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vargasp\Documents\Archivos MAAJI\Otros\UIPath RPA\bot_B&amp;S\"/>
    </mc:Choice>
  </mc:AlternateContent>
  <xr:revisionPtr revIDLastSave="0" documentId="13_ncr:1_{CDC72F81-C1BC-4752-8D4B-98B4009104E1}" xr6:coauthVersionLast="44" xr6:coauthVersionMax="44" xr10:uidLastSave="{00000000-0000-0000-0000-000000000000}"/>
  <bookViews>
    <workbookView xWindow="-110" yWindow="-110" windowWidth="19420" windowHeight="10420" xr2:uid="{43326924-A45F-4E92-A19B-A9AE5C043EAF}"/>
  </bookViews>
  <sheets>
    <sheet name="B&amp;S EEUU FY2020" sheetId="10" r:id="rId1"/>
    <sheet name="VS EEUU FY2020" sheetId="3" r:id="rId2"/>
    <sheet name="TD SOP+PROFORM" sheetId="9" r:id="rId3"/>
    <sheet name="TD SOP+PROFORM MOD" sheetId="11" r:id="rId4"/>
    <sheet name="BD SOP+PROFORM" sheetId="8" r:id="rId5"/>
    <sheet name="B&amp;S YTD LFY" sheetId="12" r:id="rId6"/>
    <sheet name="BACK INFO" sheetId="4" r:id="rId7"/>
  </sheets>
  <definedNames>
    <definedName name="_xlnm._FilterDatabase" localSheetId="0" hidden="1">'B&amp;S EEUU FY2020'!$A$7:$A$639</definedName>
    <definedName name="_xlnm._FilterDatabase" localSheetId="4" hidden="1">'BD SOP+PROFORM'!$A$4893:$U$6102</definedName>
    <definedName name="_xlnm._FilterDatabase" localSheetId="1" hidden="1">'VS EEUU FY2020'!$A$7:$A$620</definedName>
  </definedNames>
  <calcPr calcId="191028"/>
  <pivotCaches>
    <pivotCache cacheId="4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6102" i="8" l="1"/>
  <c r="U6101" i="8"/>
  <c r="U6100" i="8"/>
  <c r="U6099" i="8"/>
  <c r="U6098" i="8"/>
  <c r="U6097" i="8"/>
  <c r="U6096" i="8"/>
  <c r="U6095" i="8"/>
  <c r="U6094" i="8"/>
  <c r="U6093" i="8"/>
  <c r="U6092" i="8"/>
  <c r="U6091" i="8"/>
  <c r="U6090" i="8"/>
  <c r="U6089" i="8"/>
  <c r="U6088" i="8"/>
  <c r="U6087" i="8"/>
  <c r="U6086" i="8"/>
  <c r="U6085" i="8"/>
  <c r="U6084" i="8"/>
  <c r="U6083" i="8"/>
  <c r="U6082" i="8"/>
  <c r="U6081" i="8"/>
  <c r="U6080" i="8"/>
  <c r="U6079" i="8"/>
  <c r="U6078" i="8"/>
  <c r="U6077" i="8"/>
  <c r="U6076" i="8"/>
  <c r="U6075" i="8"/>
  <c r="U6074" i="8"/>
  <c r="U6073" i="8"/>
  <c r="U6072" i="8"/>
  <c r="U6071" i="8"/>
  <c r="U6070" i="8"/>
  <c r="U6069" i="8"/>
  <c r="U6068" i="8"/>
  <c r="U6067" i="8"/>
  <c r="U6066" i="8"/>
  <c r="U6065" i="8"/>
  <c r="U6064" i="8"/>
  <c r="U6063" i="8"/>
  <c r="U6062" i="8"/>
  <c r="U6061" i="8"/>
  <c r="U6060" i="8"/>
  <c r="U6059" i="8"/>
  <c r="U6058" i="8"/>
  <c r="U6057" i="8"/>
  <c r="U6056" i="8"/>
  <c r="U6055" i="8"/>
  <c r="U6054" i="8"/>
  <c r="U6053" i="8"/>
  <c r="U6052" i="8"/>
  <c r="U6051" i="8"/>
  <c r="U6050" i="8"/>
  <c r="U6049" i="8"/>
  <c r="U6048" i="8"/>
  <c r="U6047" i="8"/>
  <c r="U6046" i="8"/>
  <c r="U6045" i="8"/>
  <c r="U6044" i="8"/>
  <c r="U6043" i="8"/>
  <c r="U6042" i="8"/>
  <c r="U6041" i="8"/>
  <c r="U6040" i="8"/>
  <c r="U6039" i="8"/>
  <c r="U6038" i="8"/>
  <c r="U6037" i="8"/>
  <c r="U6036" i="8"/>
  <c r="U6035" i="8"/>
  <c r="U6034" i="8"/>
  <c r="U6033" i="8"/>
  <c r="U6032" i="8"/>
  <c r="U6031" i="8"/>
  <c r="U6030" i="8"/>
  <c r="U6029" i="8"/>
  <c r="U6028" i="8"/>
  <c r="U6027" i="8"/>
  <c r="U6026" i="8"/>
  <c r="U6025" i="8"/>
  <c r="U6024" i="8"/>
  <c r="U6023" i="8"/>
  <c r="U6022" i="8"/>
  <c r="U6021" i="8"/>
  <c r="U6020" i="8"/>
  <c r="U6019" i="8"/>
  <c r="U6018" i="8"/>
  <c r="U6017" i="8"/>
  <c r="U6016" i="8"/>
  <c r="U6015" i="8"/>
  <c r="U6014" i="8"/>
  <c r="U6013" i="8"/>
  <c r="U6012" i="8"/>
  <c r="U6011" i="8"/>
  <c r="U6010" i="8"/>
  <c r="U6009" i="8"/>
  <c r="U6008" i="8"/>
  <c r="U6007" i="8"/>
  <c r="U6006" i="8"/>
  <c r="U6005" i="8"/>
  <c r="U6004" i="8"/>
  <c r="U6003" i="8"/>
  <c r="U6002" i="8"/>
  <c r="U6001" i="8"/>
  <c r="U6000" i="8"/>
  <c r="U5999" i="8"/>
  <c r="U5998" i="8"/>
  <c r="U5997" i="8"/>
  <c r="U5996" i="8"/>
  <c r="U5995" i="8"/>
  <c r="U5994" i="8"/>
  <c r="U5993" i="8"/>
  <c r="U5992" i="8"/>
  <c r="U5991" i="8"/>
  <c r="U5990" i="8"/>
  <c r="U5989" i="8"/>
  <c r="U5988" i="8"/>
  <c r="U5987" i="8"/>
  <c r="U5986" i="8"/>
  <c r="U5985" i="8"/>
  <c r="U5984" i="8"/>
  <c r="U5983" i="8"/>
  <c r="U5982" i="8"/>
  <c r="U5981" i="8"/>
  <c r="U5980" i="8"/>
  <c r="U5979" i="8"/>
  <c r="U5978" i="8"/>
  <c r="U5977" i="8"/>
  <c r="U5976" i="8"/>
  <c r="U5975" i="8"/>
  <c r="U5974" i="8"/>
  <c r="U5973" i="8"/>
  <c r="U5972" i="8"/>
  <c r="U5971" i="8"/>
  <c r="U5970" i="8"/>
  <c r="U5969" i="8"/>
  <c r="U5968" i="8"/>
  <c r="U5967" i="8"/>
  <c r="U5966" i="8"/>
  <c r="U5965" i="8"/>
  <c r="U5964" i="8"/>
  <c r="U5963" i="8"/>
  <c r="U5962" i="8"/>
  <c r="U5961" i="8"/>
  <c r="U5960" i="8"/>
  <c r="U5959" i="8"/>
  <c r="U5958" i="8"/>
  <c r="U5957" i="8"/>
  <c r="U5956" i="8"/>
  <c r="U5955" i="8"/>
  <c r="U5954" i="8"/>
  <c r="U5953" i="8"/>
  <c r="U5952" i="8"/>
  <c r="U5951" i="8"/>
  <c r="U5950" i="8"/>
  <c r="U5949" i="8"/>
  <c r="U5948" i="8"/>
  <c r="U5947" i="8"/>
  <c r="U5946" i="8"/>
  <c r="U5945" i="8"/>
  <c r="U5944" i="8"/>
  <c r="U5943" i="8"/>
  <c r="U5942" i="8"/>
  <c r="U5941" i="8"/>
  <c r="U5940" i="8"/>
  <c r="U5939" i="8"/>
  <c r="U5938" i="8"/>
  <c r="U5937" i="8"/>
  <c r="U5936" i="8"/>
  <c r="U5935" i="8"/>
  <c r="U5934" i="8"/>
  <c r="U5933" i="8"/>
  <c r="U5932" i="8"/>
  <c r="U5931" i="8"/>
  <c r="U5930" i="8"/>
  <c r="U5929" i="8"/>
  <c r="U5928" i="8"/>
  <c r="U5927" i="8"/>
  <c r="U5926" i="8"/>
  <c r="U5925" i="8"/>
  <c r="U5924" i="8"/>
  <c r="U5923" i="8"/>
  <c r="U5922" i="8"/>
  <c r="U5921" i="8"/>
  <c r="U5920" i="8"/>
  <c r="U5919" i="8"/>
  <c r="U5918" i="8"/>
  <c r="U5917" i="8"/>
  <c r="U5916" i="8"/>
  <c r="U5915" i="8"/>
  <c r="U5914" i="8"/>
  <c r="U5913" i="8"/>
  <c r="U5912" i="8"/>
  <c r="U5911" i="8"/>
  <c r="U5910" i="8"/>
  <c r="U5909" i="8"/>
  <c r="U5908" i="8"/>
  <c r="U5907" i="8"/>
  <c r="U5906" i="8"/>
  <c r="U5905" i="8"/>
  <c r="U5904" i="8"/>
  <c r="U5903" i="8"/>
  <c r="U5902" i="8"/>
  <c r="U5901" i="8"/>
  <c r="U5900" i="8"/>
  <c r="U5899" i="8"/>
  <c r="U5898" i="8"/>
  <c r="U5897" i="8"/>
  <c r="U5896" i="8"/>
  <c r="U5895" i="8"/>
  <c r="U5894" i="8"/>
  <c r="U5893" i="8"/>
  <c r="U5892" i="8"/>
  <c r="U5891" i="8"/>
  <c r="U5890" i="8"/>
  <c r="U5889" i="8"/>
  <c r="U5888" i="8"/>
  <c r="U5887" i="8"/>
  <c r="U5886" i="8"/>
  <c r="U5885" i="8"/>
  <c r="U5884" i="8"/>
  <c r="U5883" i="8"/>
  <c r="U5882" i="8"/>
  <c r="U5881" i="8"/>
  <c r="U5880" i="8"/>
  <c r="U5879" i="8"/>
  <c r="U5878" i="8"/>
  <c r="U5877" i="8"/>
  <c r="U5876" i="8"/>
  <c r="U5875" i="8"/>
  <c r="U5874" i="8"/>
  <c r="U5873" i="8"/>
  <c r="U5872" i="8"/>
  <c r="U5871" i="8"/>
  <c r="U5870" i="8"/>
  <c r="U5869" i="8"/>
  <c r="U5868" i="8"/>
  <c r="U5867" i="8"/>
  <c r="U5866" i="8"/>
  <c r="U5865" i="8"/>
  <c r="U5864" i="8"/>
  <c r="U5863" i="8"/>
  <c r="U5862" i="8"/>
  <c r="U5861" i="8"/>
  <c r="U5860" i="8"/>
  <c r="U5859" i="8"/>
  <c r="U5858" i="8"/>
  <c r="U5857" i="8"/>
  <c r="U5856" i="8"/>
  <c r="U5855" i="8"/>
  <c r="U5854" i="8"/>
  <c r="U5853" i="8"/>
  <c r="U5852" i="8"/>
  <c r="U5851" i="8"/>
  <c r="U5850" i="8"/>
  <c r="U5849" i="8"/>
  <c r="U5848" i="8"/>
  <c r="U5847" i="8"/>
  <c r="U5846" i="8"/>
  <c r="U5845" i="8"/>
  <c r="U5844" i="8"/>
  <c r="U5843" i="8"/>
  <c r="U5842" i="8"/>
  <c r="U5841" i="8"/>
  <c r="U5840" i="8"/>
  <c r="U5839" i="8"/>
  <c r="U5838" i="8"/>
  <c r="U5837" i="8"/>
  <c r="U5836" i="8"/>
  <c r="U5835" i="8"/>
  <c r="U5834" i="8"/>
  <c r="U5833" i="8"/>
  <c r="U5832" i="8"/>
  <c r="U5831" i="8"/>
  <c r="U5830" i="8"/>
  <c r="U5829" i="8"/>
  <c r="U5828" i="8"/>
  <c r="U5827" i="8"/>
  <c r="U5826" i="8"/>
  <c r="U5825" i="8"/>
  <c r="U5824" i="8"/>
  <c r="U5823" i="8"/>
  <c r="U5822" i="8"/>
  <c r="U5821" i="8"/>
  <c r="U5820" i="8"/>
  <c r="U5819" i="8"/>
  <c r="U5818" i="8"/>
  <c r="U5817" i="8"/>
  <c r="U5816" i="8"/>
  <c r="U5815" i="8"/>
  <c r="U5814" i="8"/>
  <c r="U5813" i="8"/>
  <c r="U5812" i="8"/>
  <c r="U5811" i="8"/>
  <c r="U5810" i="8"/>
  <c r="U5809" i="8"/>
  <c r="U5808" i="8"/>
  <c r="U5807" i="8"/>
  <c r="U5806" i="8"/>
  <c r="U5805" i="8"/>
  <c r="U5804" i="8"/>
  <c r="U5803" i="8"/>
  <c r="U5802" i="8"/>
  <c r="U5801" i="8"/>
  <c r="U5800" i="8"/>
  <c r="U5799" i="8"/>
  <c r="U5798" i="8"/>
  <c r="U5797" i="8"/>
  <c r="U5796" i="8"/>
  <c r="U5795" i="8"/>
  <c r="U5794" i="8"/>
  <c r="U5793" i="8"/>
  <c r="U5792" i="8"/>
  <c r="U5791" i="8"/>
  <c r="U5790" i="8"/>
  <c r="U5789" i="8"/>
  <c r="U5788" i="8"/>
  <c r="U5787" i="8"/>
  <c r="U5786" i="8"/>
  <c r="U5785" i="8"/>
  <c r="U5784" i="8"/>
  <c r="U5783" i="8"/>
  <c r="U5782" i="8"/>
  <c r="U5781" i="8"/>
  <c r="U5780" i="8"/>
  <c r="U5779" i="8"/>
  <c r="U5778" i="8"/>
  <c r="U5777" i="8"/>
  <c r="U5776" i="8"/>
  <c r="U5775" i="8"/>
  <c r="U5774" i="8"/>
  <c r="U5773" i="8"/>
  <c r="U5772" i="8"/>
  <c r="U5771" i="8"/>
  <c r="U5770" i="8"/>
  <c r="U5769" i="8"/>
  <c r="U5768" i="8"/>
  <c r="U5767" i="8"/>
  <c r="U5766" i="8"/>
  <c r="U5765" i="8"/>
  <c r="U5764" i="8"/>
  <c r="U5763" i="8"/>
  <c r="U5762" i="8"/>
  <c r="U5761" i="8"/>
  <c r="U5760" i="8"/>
  <c r="U5759" i="8"/>
  <c r="U5758" i="8"/>
  <c r="U5757" i="8"/>
  <c r="U5756" i="8"/>
  <c r="U5755" i="8"/>
  <c r="U5754" i="8"/>
  <c r="U5753" i="8"/>
  <c r="U5752" i="8"/>
  <c r="U5751" i="8"/>
  <c r="U5750" i="8"/>
  <c r="U5749" i="8"/>
  <c r="U5748" i="8"/>
  <c r="U5747" i="8"/>
  <c r="U5746" i="8"/>
  <c r="U5745" i="8"/>
  <c r="U5744" i="8"/>
  <c r="U5743" i="8"/>
  <c r="U5742" i="8"/>
  <c r="U5741" i="8"/>
  <c r="U5740" i="8"/>
  <c r="U5739" i="8"/>
  <c r="U5738" i="8"/>
  <c r="U5737" i="8"/>
  <c r="U5736" i="8"/>
  <c r="U5735" i="8"/>
  <c r="U5734" i="8"/>
  <c r="U5733" i="8"/>
  <c r="U5732" i="8"/>
  <c r="U5731" i="8"/>
  <c r="U5730" i="8"/>
  <c r="U5729" i="8"/>
  <c r="U5728" i="8"/>
  <c r="U5727" i="8"/>
  <c r="U5726" i="8"/>
  <c r="U5725" i="8"/>
  <c r="U5724" i="8"/>
  <c r="U5723" i="8"/>
  <c r="U5722" i="8"/>
  <c r="U5721" i="8"/>
  <c r="U5720" i="8"/>
  <c r="U5719" i="8"/>
  <c r="U5718" i="8"/>
  <c r="U5717" i="8"/>
  <c r="U5716" i="8"/>
  <c r="U5715" i="8"/>
  <c r="U5714" i="8"/>
  <c r="U5713" i="8"/>
  <c r="U5712" i="8"/>
  <c r="U5711" i="8"/>
  <c r="U5710" i="8"/>
  <c r="U5709" i="8"/>
  <c r="U5708" i="8"/>
  <c r="U5707" i="8"/>
  <c r="U5706" i="8"/>
  <c r="U5705" i="8"/>
  <c r="U5704" i="8"/>
  <c r="U5703" i="8"/>
  <c r="U5702" i="8"/>
  <c r="U5701" i="8"/>
  <c r="U5700" i="8"/>
  <c r="U5699" i="8"/>
  <c r="U5698" i="8"/>
  <c r="U5697" i="8"/>
  <c r="U5696" i="8"/>
  <c r="U5695" i="8"/>
  <c r="U5694" i="8"/>
  <c r="U5693" i="8"/>
  <c r="U5692" i="8"/>
  <c r="U5691" i="8"/>
  <c r="U5690" i="8"/>
  <c r="U5689" i="8"/>
  <c r="U5688" i="8"/>
  <c r="U5687" i="8"/>
  <c r="U5686" i="8"/>
  <c r="U5685" i="8"/>
  <c r="U5684" i="8"/>
  <c r="U5683" i="8"/>
  <c r="U5682" i="8"/>
  <c r="U5681" i="8"/>
  <c r="U5680" i="8"/>
  <c r="U5679" i="8"/>
  <c r="U5678" i="8"/>
  <c r="U5677" i="8"/>
  <c r="U5676" i="8"/>
  <c r="U5675" i="8"/>
  <c r="U5674" i="8"/>
  <c r="U5673" i="8"/>
  <c r="U5672" i="8"/>
  <c r="U5671" i="8"/>
  <c r="U5670" i="8"/>
  <c r="U5669" i="8"/>
  <c r="U5668" i="8"/>
  <c r="U5667" i="8"/>
  <c r="U5666" i="8"/>
  <c r="U5665" i="8"/>
  <c r="U5664" i="8"/>
  <c r="U5663" i="8"/>
  <c r="U5662" i="8"/>
  <c r="U5661" i="8"/>
  <c r="U5660" i="8"/>
  <c r="U5659" i="8"/>
  <c r="U5658" i="8"/>
  <c r="U5657" i="8"/>
  <c r="U5656" i="8"/>
  <c r="U5655" i="8"/>
  <c r="U5654" i="8"/>
  <c r="U5653" i="8"/>
  <c r="U5652" i="8"/>
  <c r="U5651" i="8"/>
  <c r="U5650" i="8"/>
  <c r="U5649" i="8"/>
  <c r="U5648" i="8"/>
  <c r="U5647" i="8"/>
  <c r="U5646" i="8"/>
  <c r="U5645" i="8"/>
  <c r="U5644" i="8"/>
  <c r="U5643" i="8"/>
  <c r="U5642" i="8"/>
  <c r="U5641" i="8"/>
  <c r="U5640" i="8"/>
  <c r="U5639" i="8"/>
  <c r="U5638" i="8"/>
  <c r="U5637" i="8"/>
  <c r="U5636" i="8"/>
  <c r="U5635" i="8"/>
  <c r="U5634" i="8"/>
  <c r="U5633" i="8"/>
  <c r="U5632" i="8"/>
  <c r="U5631" i="8"/>
  <c r="U5630" i="8"/>
  <c r="U5629" i="8"/>
  <c r="U5628" i="8"/>
  <c r="U5627" i="8"/>
  <c r="U5626" i="8"/>
  <c r="U5625" i="8"/>
  <c r="U5624" i="8"/>
  <c r="U5623" i="8"/>
  <c r="U5622" i="8"/>
  <c r="U5621" i="8"/>
  <c r="U5620" i="8"/>
  <c r="U5619" i="8"/>
  <c r="U5618" i="8"/>
  <c r="U5617" i="8"/>
  <c r="U5616" i="8"/>
  <c r="U5615" i="8"/>
  <c r="U5614" i="8"/>
  <c r="U5613" i="8"/>
  <c r="U5612" i="8"/>
  <c r="U5611" i="8"/>
  <c r="U5610" i="8"/>
  <c r="U5609" i="8"/>
  <c r="U5608" i="8"/>
  <c r="U5607" i="8"/>
  <c r="U5606" i="8"/>
  <c r="U5605" i="8"/>
  <c r="U5604" i="8"/>
  <c r="U5603" i="8"/>
  <c r="U5602" i="8"/>
  <c r="U5601" i="8"/>
  <c r="U5600" i="8"/>
  <c r="U5599" i="8"/>
  <c r="U5598" i="8"/>
  <c r="U5597" i="8"/>
  <c r="U5596" i="8"/>
  <c r="U5595" i="8"/>
  <c r="U5594" i="8"/>
  <c r="U5593" i="8"/>
  <c r="U5592" i="8"/>
  <c r="U5591" i="8"/>
  <c r="U5590" i="8"/>
  <c r="U5589" i="8"/>
  <c r="U5588" i="8"/>
  <c r="U5587" i="8"/>
  <c r="U5586" i="8"/>
  <c r="U5585" i="8"/>
  <c r="U5584" i="8"/>
  <c r="U5583" i="8"/>
  <c r="U5582" i="8"/>
  <c r="U5581" i="8"/>
  <c r="U5580" i="8"/>
  <c r="U5579" i="8"/>
  <c r="U5578" i="8"/>
  <c r="U5577" i="8"/>
  <c r="U5576" i="8"/>
  <c r="U5575" i="8"/>
  <c r="U5574" i="8"/>
  <c r="U5573" i="8"/>
  <c r="U5572" i="8"/>
  <c r="U5571" i="8"/>
  <c r="U5570" i="8"/>
  <c r="U5569" i="8"/>
  <c r="U5568" i="8"/>
  <c r="U5567" i="8"/>
  <c r="U5566" i="8"/>
  <c r="U5565" i="8"/>
  <c r="U5564" i="8"/>
  <c r="U5563" i="8"/>
  <c r="U5562" i="8"/>
  <c r="U5561" i="8"/>
  <c r="U5560" i="8"/>
  <c r="U5559" i="8"/>
  <c r="U5558" i="8"/>
  <c r="U5557" i="8"/>
  <c r="U5556" i="8"/>
  <c r="U5555" i="8"/>
  <c r="U5554" i="8"/>
  <c r="U5553" i="8"/>
  <c r="U5552" i="8"/>
  <c r="U5551" i="8"/>
  <c r="U5550" i="8"/>
  <c r="U5549" i="8"/>
  <c r="U5548" i="8"/>
  <c r="U5547" i="8"/>
  <c r="U5546" i="8"/>
  <c r="U5545" i="8"/>
  <c r="U5544" i="8"/>
  <c r="U5543" i="8"/>
  <c r="U5542" i="8"/>
  <c r="U5541" i="8"/>
  <c r="U5540" i="8"/>
  <c r="U5539" i="8"/>
  <c r="U5538" i="8"/>
  <c r="U5537" i="8"/>
  <c r="U5536" i="8"/>
  <c r="U5535" i="8"/>
  <c r="U5534" i="8"/>
  <c r="U5533" i="8"/>
  <c r="U5532" i="8"/>
  <c r="U5531" i="8"/>
  <c r="U5530" i="8"/>
  <c r="U5529" i="8"/>
  <c r="U5528" i="8"/>
  <c r="U5527" i="8"/>
  <c r="U5526" i="8"/>
  <c r="U5525" i="8"/>
  <c r="U5524" i="8"/>
  <c r="U5523" i="8"/>
  <c r="U5522" i="8"/>
  <c r="U5521" i="8"/>
  <c r="U5520" i="8"/>
  <c r="U5519" i="8"/>
  <c r="U5518" i="8"/>
  <c r="U5517" i="8"/>
  <c r="U5516" i="8"/>
  <c r="U5515" i="8"/>
  <c r="U5514" i="8"/>
  <c r="U5513" i="8"/>
  <c r="U5512" i="8"/>
  <c r="U5511" i="8"/>
  <c r="U5510" i="8"/>
  <c r="U5509" i="8"/>
  <c r="U5508" i="8"/>
  <c r="U5507" i="8"/>
  <c r="U5506" i="8"/>
  <c r="U5505" i="8"/>
  <c r="U5504" i="8"/>
  <c r="U5503" i="8"/>
  <c r="U5502" i="8"/>
  <c r="U5501" i="8"/>
  <c r="U5500" i="8"/>
  <c r="U5499" i="8"/>
  <c r="U5498" i="8"/>
  <c r="U5497" i="8"/>
  <c r="U5496" i="8"/>
  <c r="U5495" i="8"/>
  <c r="U5494" i="8"/>
  <c r="U5493" i="8"/>
  <c r="U5492" i="8"/>
  <c r="U5491" i="8"/>
  <c r="U5490" i="8"/>
  <c r="U5489" i="8"/>
  <c r="U5488" i="8"/>
  <c r="U5487" i="8"/>
  <c r="U5486" i="8"/>
  <c r="U5485" i="8"/>
  <c r="U5484" i="8"/>
  <c r="U5483" i="8"/>
  <c r="U5482" i="8"/>
  <c r="U5481" i="8"/>
  <c r="U5480" i="8"/>
  <c r="U5479" i="8"/>
  <c r="U5478" i="8"/>
  <c r="U5477" i="8"/>
  <c r="U5476" i="8"/>
  <c r="U5475" i="8"/>
  <c r="U5474" i="8"/>
  <c r="U5473" i="8"/>
  <c r="U5472" i="8"/>
  <c r="U5471" i="8"/>
  <c r="U5470" i="8"/>
  <c r="U5469" i="8"/>
  <c r="U5468" i="8"/>
  <c r="U5467" i="8"/>
  <c r="U5466" i="8"/>
  <c r="U5465" i="8"/>
  <c r="U5464" i="8"/>
  <c r="U5463" i="8"/>
  <c r="U5462" i="8"/>
  <c r="U5461" i="8"/>
  <c r="U5460" i="8"/>
  <c r="U5459" i="8"/>
  <c r="U5458" i="8"/>
  <c r="U5457" i="8"/>
  <c r="U5456" i="8"/>
  <c r="U5455" i="8"/>
  <c r="U5454" i="8"/>
  <c r="U5453" i="8"/>
  <c r="U5452" i="8"/>
  <c r="U5451" i="8"/>
  <c r="U5450" i="8"/>
  <c r="U5449" i="8"/>
  <c r="U5448" i="8"/>
  <c r="U5447" i="8"/>
  <c r="U5446" i="8"/>
  <c r="U5445" i="8"/>
  <c r="U5444" i="8"/>
  <c r="U5443" i="8"/>
  <c r="U5442" i="8"/>
  <c r="U5441" i="8"/>
  <c r="U5440" i="8"/>
  <c r="U5439" i="8"/>
  <c r="U5438" i="8"/>
  <c r="U5437" i="8"/>
  <c r="U5436" i="8"/>
  <c r="U5435" i="8"/>
  <c r="U5434" i="8"/>
  <c r="U5433" i="8"/>
  <c r="U5432" i="8"/>
  <c r="U5431" i="8"/>
  <c r="U5430" i="8"/>
  <c r="U5429" i="8"/>
  <c r="U5428" i="8"/>
  <c r="U5427" i="8"/>
  <c r="U5426" i="8"/>
  <c r="U5425" i="8"/>
  <c r="U5424" i="8"/>
  <c r="U5423" i="8"/>
  <c r="U5422" i="8"/>
  <c r="U5421" i="8"/>
  <c r="U5420" i="8"/>
  <c r="U5419" i="8"/>
  <c r="U5418" i="8"/>
  <c r="U5417" i="8"/>
  <c r="U5416" i="8"/>
  <c r="U5415" i="8"/>
  <c r="U5414" i="8"/>
  <c r="U5413" i="8"/>
  <c r="U5412" i="8"/>
  <c r="U5411" i="8"/>
  <c r="U5410" i="8"/>
  <c r="U5409" i="8"/>
  <c r="U5408" i="8"/>
  <c r="U5407" i="8"/>
  <c r="U5406" i="8"/>
  <c r="U5405" i="8"/>
  <c r="U5404" i="8"/>
  <c r="U5403" i="8"/>
  <c r="U5402" i="8"/>
  <c r="U5401" i="8"/>
  <c r="U5400" i="8"/>
  <c r="U5399" i="8"/>
  <c r="U5398" i="8"/>
  <c r="U5397" i="8"/>
  <c r="U5396" i="8"/>
  <c r="U5395" i="8"/>
  <c r="U5394" i="8"/>
  <c r="U5393" i="8"/>
  <c r="U5392" i="8"/>
  <c r="U5391" i="8"/>
  <c r="U5390" i="8"/>
  <c r="U5389" i="8"/>
  <c r="U5388" i="8"/>
  <c r="U5387" i="8"/>
  <c r="U5386" i="8"/>
  <c r="U5385" i="8"/>
  <c r="U5384" i="8"/>
  <c r="U5383" i="8"/>
  <c r="U5382" i="8"/>
  <c r="U5381" i="8"/>
  <c r="U5380" i="8"/>
  <c r="U5379" i="8"/>
  <c r="U5378" i="8"/>
  <c r="U5377" i="8"/>
  <c r="U5376" i="8"/>
  <c r="U5375" i="8"/>
  <c r="U5374" i="8"/>
  <c r="U5373" i="8"/>
  <c r="U5372" i="8"/>
  <c r="U5371" i="8"/>
  <c r="U5370" i="8"/>
  <c r="U5369" i="8"/>
  <c r="U5368" i="8"/>
  <c r="U5367" i="8"/>
  <c r="U5366" i="8"/>
  <c r="U5365" i="8"/>
  <c r="U5364" i="8"/>
  <c r="U5363" i="8"/>
  <c r="U5362" i="8"/>
  <c r="U5361" i="8"/>
  <c r="U5360" i="8"/>
  <c r="U5359" i="8"/>
  <c r="U5358" i="8"/>
  <c r="U5357" i="8"/>
  <c r="U5356" i="8"/>
  <c r="U5355" i="8"/>
  <c r="U5354" i="8"/>
  <c r="U5353" i="8"/>
  <c r="U5352" i="8"/>
  <c r="U5351" i="8"/>
  <c r="U5350" i="8"/>
  <c r="U5349" i="8"/>
  <c r="U5348" i="8"/>
  <c r="U5347" i="8"/>
  <c r="U5346" i="8"/>
  <c r="U5345" i="8"/>
  <c r="U5344" i="8"/>
  <c r="U5343" i="8"/>
  <c r="U5342" i="8"/>
  <c r="U5341" i="8"/>
  <c r="U5340" i="8"/>
  <c r="U5339" i="8"/>
  <c r="U5338" i="8"/>
  <c r="U5337" i="8"/>
  <c r="U5336" i="8"/>
  <c r="U5335" i="8"/>
  <c r="U5334" i="8"/>
  <c r="U5333" i="8"/>
  <c r="U5332" i="8"/>
  <c r="U5331" i="8"/>
  <c r="U5330" i="8"/>
  <c r="U5329" i="8"/>
  <c r="U5328" i="8"/>
  <c r="U5327" i="8"/>
  <c r="U5326" i="8"/>
  <c r="U5325" i="8"/>
  <c r="U5324" i="8"/>
  <c r="U5323" i="8"/>
  <c r="U5322" i="8"/>
  <c r="U5321" i="8"/>
  <c r="U5320" i="8"/>
  <c r="U5319" i="8"/>
  <c r="U5318" i="8"/>
  <c r="U5317" i="8"/>
  <c r="U5316" i="8"/>
  <c r="U5315" i="8"/>
  <c r="U5314" i="8"/>
  <c r="U5313" i="8"/>
  <c r="U5312" i="8"/>
  <c r="U5311" i="8"/>
  <c r="U5310" i="8"/>
  <c r="U5309" i="8"/>
  <c r="U5308" i="8"/>
  <c r="U5307" i="8"/>
  <c r="U5306" i="8"/>
  <c r="U5305" i="8"/>
  <c r="U5304" i="8"/>
  <c r="U5303" i="8"/>
  <c r="U5302" i="8"/>
  <c r="U5301" i="8"/>
  <c r="U5300" i="8"/>
  <c r="U5299" i="8"/>
  <c r="U5298" i="8"/>
  <c r="U5297" i="8"/>
  <c r="U5296" i="8"/>
  <c r="U5295" i="8"/>
  <c r="U5294" i="8"/>
  <c r="U5293" i="8"/>
  <c r="U5292" i="8"/>
  <c r="U5291" i="8"/>
  <c r="U5290" i="8"/>
  <c r="U5289" i="8"/>
  <c r="U5288" i="8"/>
  <c r="U5287" i="8"/>
  <c r="U5286" i="8"/>
  <c r="U5285" i="8"/>
  <c r="U5284" i="8"/>
  <c r="U5283" i="8"/>
  <c r="U5282" i="8"/>
  <c r="U5281" i="8"/>
  <c r="U5280" i="8"/>
  <c r="U5279" i="8"/>
  <c r="U5278" i="8"/>
  <c r="U5277" i="8"/>
  <c r="U5276" i="8"/>
  <c r="U5275" i="8"/>
  <c r="U5274" i="8"/>
  <c r="U5273" i="8"/>
  <c r="U5272" i="8"/>
  <c r="U5271" i="8"/>
  <c r="U5270" i="8"/>
  <c r="U5269" i="8"/>
  <c r="U5268" i="8"/>
  <c r="U5267" i="8"/>
  <c r="U5266" i="8"/>
  <c r="U5265" i="8"/>
  <c r="U5264" i="8"/>
  <c r="U5263" i="8"/>
  <c r="U5262" i="8"/>
  <c r="U5261" i="8"/>
  <c r="U5260" i="8"/>
  <c r="U5259" i="8"/>
  <c r="U5258" i="8"/>
  <c r="U5257" i="8"/>
  <c r="U5256" i="8"/>
  <c r="U5255" i="8"/>
  <c r="U5254" i="8"/>
  <c r="U5253" i="8"/>
  <c r="U5252" i="8"/>
  <c r="U5251" i="8"/>
  <c r="U5250" i="8"/>
  <c r="U5249" i="8"/>
  <c r="U5248" i="8"/>
  <c r="U5247" i="8"/>
  <c r="U5246" i="8"/>
  <c r="U5245" i="8"/>
  <c r="U5244" i="8"/>
  <c r="U5243" i="8"/>
  <c r="U5242" i="8"/>
  <c r="U5241" i="8"/>
  <c r="U5240" i="8"/>
  <c r="U5239" i="8"/>
  <c r="U5238" i="8"/>
  <c r="U5237" i="8"/>
  <c r="U5236" i="8"/>
  <c r="U5235" i="8"/>
  <c r="U5234" i="8"/>
  <c r="U5233" i="8"/>
  <c r="U5232" i="8"/>
  <c r="U5231" i="8"/>
  <c r="U5230" i="8"/>
  <c r="U5229" i="8"/>
  <c r="U5228" i="8"/>
  <c r="U5227" i="8"/>
  <c r="U5226" i="8"/>
  <c r="U5225" i="8"/>
  <c r="U5224" i="8"/>
  <c r="U5223" i="8"/>
  <c r="U5222" i="8"/>
  <c r="U5221" i="8"/>
  <c r="U5220" i="8"/>
  <c r="U5219" i="8"/>
  <c r="U5218" i="8"/>
  <c r="U5217" i="8"/>
  <c r="U5216" i="8"/>
  <c r="U5215" i="8"/>
  <c r="U5214" i="8"/>
  <c r="U5213" i="8"/>
  <c r="U5212" i="8"/>
  <c r="U5211" i="8"/>
  <c r="U5210" i="8"/>
  <c r="U5209" i="8"/>
  <c r="U5208" i="8"/>
  <c r="U5207" i="8"/>
  <c r="U5206" i="8"/>
  <c r="U5205" i="8"/>
  <c r="U5204" i="8"/>
  <c r="U5203" i="8"/>
  <c r="U5202" i="8"/>
  <c r="U5201" i="8"/>
  <c r="U5200" i="8"/>
  <c r="U5199" i="8"/>
  <c r="U5198" i="8"/>
  <c r="U5197" i="8"/>
  <c r="U5196" i="8"/>
  <c r="U5195" i="8"/>
  <c r="U5194" i="8"/>
  <c r="U5193" i="8"/>
  <c r="U5192" i="8"/>
  <c r="U5191" i="8"/>
  <c r="U5190" i="8"/>
  <c r="U5189" i="8"/>
  <c r="U5188" i="8"/>
  <c r="U5187" i="8"/>
  <c r="U5186" i="8"/>
  <c r="U5185" i="8"/>
  <c r="U5184" i="8"/>
  <c r="U5183" i="8"/>
  <c r="U5182" i="8"/>
  <c r="U5181" i="8"/>
  <c r="U5180" i="8"/>
  <c r="U5179" i="8"/>
  <c r="U5178" i="8"/>
  <c r="U5177" i="8"/>
  <c r="U5176" i="8"/>
  <c r="U5175" i="8"/>
  <c r="U5174" i="8"/>
  <c r="U5173" i="8"/>
  <c r="U5172" i="8"/>
  <c r="U5171" i="8"/>
  <c r="U5170" i="8"/>
  <c r="U5169" i="8"/>
  <c r="U5168" i="8"/>
  <c r="U5167" i="8"/>
  <c r="U5166" i="8"/>
  <c r="U5165" i="8"/>
  <c r="U5164" i="8"/>
  <c r="U5163" i="8"/>
  <c r="U5162" i="8"/>
  <c r="U5161" i="8"/>
  <c r="U5160" i="8"/>
  <c r="U5159" i="8"/>
  <c r="U5158" i="8"/>
  <c r="U5157" i="8"/>
  <c r="U5156" i="8"/>
  <c r="U5155" i="8"/>
  <c r="U5154" i="8"/>
  <c r="U5153" i="8"/>
  <c r="U5152" i="8"/>
  <c r="U5151" i="8"/>
  <c r="U5150" i="8"/>
  <c r="U5149" i="8"/>
  <c r="U5148" i="8"/>
  <c r="U5147" i="8"/>
  <c r="U5146" i="8"/>
  <c r="U5145" i="8"/>
  <c r="U5144" i="8"/>
  <c r="U5143" i="8"/>
  <c r="U5142" i="8"/>
  <c r="U5141" i="8"/>
  <c r="U5140" i="8"/>
  <c r="U5139" i="8"/>
  <c r="U5138" i="8"/>
  <c r="U5137" i="8"/>
  <c r="U5136" i="8"/>
  <c r="U5135" i="8"/>
  <c r="U5134" i="8"/>
  <c r="U5133" i="8"/>
  <c r="U5132" i="8"/>
  <c r="U5131" i="8"/>
  <c r="U5130" i="8"/>
  <c r="U5129" i="8"/>
  <c r="U5128" i="8"/>
  <c r="U5127" i="8"/>
  <c r="U5126" i="8"/>
  <c r="U5125" i="8"/>
  <c r="U5124" i="8"/>
  <c r="U5123" i="8"/>
  <c r="U5122" i="8"/>
  <c r="U5121" i="8"/>
  <c r="U5120" i="8"/>
  <c r="U5119" i="8"/>
  <c r="U5118" i="8"/>
  <c r="U5117" i="8"/>
  <c r="U5116" i="8"/>
  <c r="U5115" i="8"/>
  <c r="U5114" i="8"/>
  <c r="U5113" i="8"/>
  <c r="U5112" i="8"/>
  <c r="U5111" i="8"/>
  <c r="U5110" i="8"/>
  <c r="U5109" i="8"/>
  <c r="U5108" i="8"/>
  <c r="U5107" i="8"/>
  <c r="U5106" i="8"/>
  <c r="U5105" i="8"/>
  <c r="U5104" i="8"/>
  <c r="U5103" i="8"/>
  <c r="U5102" i="8"/>
  <c r="U5101" i="8"/>
  <c r="U5100" i="8"/>
  <c r="U5099" i="8"/>
  <c r="U5098" i="8"/>
  <c r="U5097" i="8"/>
  <c r="U5096" i="8"/>
  <c r="U5095" i="8"/>
  <c r="U5094" i="8"/>
  <c r="U5093" i="8"/>
  <c r="U5092" i="8"/>
  <c r="U5091" i="8"/>
  <c r="U5090" i="8"/>
  <c r="U5089" i="8"/>
  <c r="U5088" i="8"/>
  <c r="U5087" i="8"/>
  <c r="U5086" i="8"/>
  <c r="U5085" i="8"/>
  <c r="U5084" i="8"/>
  <c r="U5083" i="8"/>
  <c r="U5082" i="8"/>
  <c r="U5081" i="8"/>
  <c r="U5080" i="8"/>
  <c r="U5079" i="8"/>
  <c r="U5078" i="8"/>
  <c r="U5077" i="8"/>
  <c r="U5076" i="8"/>
  <c r="U5075" i="8"/>
  <c r="U5074" i="8"/>
  <c r="U5073" i="8"/>
  <c r="U5072" i="8"/>
  <c r="U5071" i="8"/>
  <c r="U5070" i="8"/>
  <c r="U5069" i="8"/>
  <c r="U5068" i="8"/>
  <c r="U5067" i="8"/>
  <c r="U5066" i="8"/>
  <c r="U5065" i="8"/>
  <c r="U5064" i="8"/>
  <c r="U5063" i="8"/>
  <c r="U5062" i="8"/>
  <c r="U5061" i="8"/>
  <c r="U5060" i="8"/>
  <c r="U5059" i="8"/>
  <c r="U5058" i="8"/>
  <c r="U5057" i="8"/>
  <c r="U5056" i="8"/>
  <c r="U5055" i="8"/>
  <c r="U5054" i="8"/>
  <c r="U5053" i="8"/>
  <c r="U5052" i="8"/>
  <c r="U5051" i="8"/>
  <c r="U5050" i="8"/>
  <c r="U5049" i="8"/>
  <c r="U5048" i="8"/>
  <c r="U5047" i="8"/>
  <c r="U5046" i="8"/>
  <c r="U5045" i="8"/>
  <c r="U5044" i="8"/>
  <c r="U5043" i="8"/>
  <c r="U5042" i="8"/>
  <c r="U5041" i="8"/>
  <c r="U5040" i="8"/>
  <c r="U5039" i="8"/>
  <c r="U5038" i="8"/>
  <c r="U5037" i="8"/>
  <c r="U5036" i="8"/>
  <c r="U5035" i="8"/>
  <c r="U5034" i="8"/>
  <c r="U5033" i="8"/>
  <c r="U5032" i="8"/>
  <c r="U5031" i="8"/>
  <c r="U5030" i="8"/>
  <c r="U5029" i="8"/>
  <c r="U5028" i="8"/>
  <c r="U5027" i="8"/>
  <c r="U5026" i="8"/>
  <c r="U5025" i="8"/>
  <c r="U5024" i="8"/>
  <c r="U5023" i="8"/>
  <c r="U5022" i="8"/>
  <c r="U5021" i="8"/>
  <c r="U5020" i="8"/>
  <c r="U5019" i="8"/>
  <c r="U5018" i="8"/>
  <c r="U5017" i="8"/>
  <c r="U5016" i="8"/>
  <c r="U5015" i="8"/>
  <c r="U5014" i="8"/>
  <c r="U5013" i="8"/>
  <c r="U5012" i="8"/>
  <c r="U5011" i="8"/>
  <c r="U5010" i="8"/>
  <c r="U5009" i="8"/>
  <c r="U5008" i="8"/>
  <c r="U5007" i="8"/>
  <c r="U5006" i="8"/>
  <c r="U5005" i="8"/>
  <c r="U5004" i="8"/>
  <c r="U5003" i="8"/>
  <c r="U5002" i="8"/>
  <c r="U5001" i="8"/>
  <c r="U5000" i="8"/>
  <c r="U4999" i="8"/>
  <c r="U4998" i="8"/>
  <c r="U4997" i="8"/>
  <c r="U4996" i="8"/>
  <c r="U4995" i="8"/>
  <c r="U4994" i="8"/>
  <c r="U4993" i="8"/>
  <c r="U4992" i="8"/>
  <c r="U4991" i="8"/>
  <c r="U4990" i="8"/>
  <c r="U4989" i="8"/>
  <c r="U4988" i="8"/>
  <c r="U4987" i="8"/>
  <c r="U4986" i="8"/>
  <c r="U4985" i="8"/>
  <c r="U4984" i="8"/>
  <c r="U4983" i="8"/>
  <c r="U4982" i="8"/>
  <c r="U4981" i="8"/>
  <c r="U4980" i="8"/>
  <c r="U4979" i="8"/>
  <c r="U4978" i="8"/>
  <c r="U4977" i="8"/>
  <c r="U4976" i="8"/>
  <c r="U4975" i="8"/>
  <c r="U4974" i="8"/>
  <c r="U4973" i="8"/>
  <c r="U4972" i="8"/>
  <c r="U4971" i="8"/>
  <c r="U4970" i="8"/>
  <c r="U4969" i="8"/>
  <c r="U4968" i="8"/>
  <c r="U4967" i="8"/>
  <c r="U4966" i="8"/>
  <c r="U4965" i="8"/>
  <c r="U4964" i="8"/>
  <c r="U4963" i="8"/>
  <c r="U4962" i="8"/>
  <c r="U4961" i="8"/>
  <c r="U4960" i="8"/>
  <c r="U4959" i="8"/>
  <c r="U4958" i="8"/>
  <c r="U4957" i="8"/>
  <c r="U4956" i="8"/>
  <c r="U4955" i="8"/>
  <c r="U4954" i="8"/>
  <c r="U4953" i="8"/>
  <c r="U4952" i="8"/>
  <c r="U4951" i="8"/>
  <c r="U4950" i="8"/>
  <c r="U4949" i="8"/>
  <c r="U4948" i="8"/>
  <c r="U4947" i="8"/>
  <c r="U4946" i="8"/>
  <c r="U4945" i="8"/>
  <c r="U4944" i="8"/>
  <c r="U4943" i="8"/>
  <c r="U4942" i="8"/>
  <c r="U4941" i="8"/>
  <c r="U4940" i="8"/>
  <c r="U4939" i="8"/>
  <c r="U4938" i="8"/>
  <c r="U4937" i="8"/>
  <c r="U4936" i="8"/>
  <c r="U4935" i="8"/>
  <c r="U4934" i="8"/>
  <c r="U4933" i="8"/>
  <c r="U4932" i="8"/>
  <c r="U4931" i="8"/>
  <c r="U4930" i="8"/>
  <c r="U4929" i="8"/>
  <c r="U4928" i="8"/>
  <c r="U4927" i="8"/>
  <c r="U4926" i="8"/>
  <c r="U4925" i="8"/>
  <c r="U4924" i="8"/>
  <c r="U4923" i="8"/>
  <c r="U4922" i="8"/>
  <c r="U4921" i="8"/>
  <c r="U4920" i="8"/>
  <c r="U4919" i="8"/>
  <c r="U4918" i="8"/>
  <c r="U4917" i="8"/>
  <c r="U4916" i="8"/>
  <c r="U4915" i="8"/>
  <c r="U4914" i="8"/>
  <c r="U4913" i="8"/>
  <c r="U4912" i="8"/>
  <c r="U4911" i="8"/>
  <c r="U4910" i="8"/>
  <c r="U4909" i="8"/>
  <c r="U4908" i="8"/>
  <c r="U4907" i="8"/>
  <c r="U4906" i="8"/>
  <c r="U4905" i="8"/>
  <c r="U4904" i="8"/>
  <c r="U4903" i="8"/>
  <c r="U4902" i="8"/>
  <c r="U4901" i="8"/>
  <c r="U4900" i="8"/>
  <c r="U4899" i="8"/>
  <c r="U4898" i="8"/>
  <c r="U4897" i="8"/>
  <c r="U4896" i="8"/>
  <c r="U4895" i="8"/>
  <c r="U4894" i="8"/>
  <c r="U4893" i="8"/>
  <c r="U4891" i="8" l="1"/>
  <c r="U4890" i="8"/>
  <c r="U4889" i="8"/>
  <c r="U4888" i="8"/>
  <c r="U4887" i="8"/>
  <c r="U4886" i="8"/>
  <c r="U4885" i="8"/>
  <c r="U4884" i="8"/>
  <c r="U4883" i="8"/>
  <c r="U4882" i="8"/>
  <c r="U4881" i="8"/>
  <c r="U4880" i="8"/>
  <c r="U4879" i="8"/>
  <c r="U4878" i="8"/>
  <c r="U4877" i="8"/>
  <c r="U4876" i="8"/>
  <c r="U4875" i="8"/>
  <c r="U4874" i="8"/>
  <c r="U4873" i="8"/>
  <c r="U4872" i="8"/>
  <c r="U4871" i="8"/>
  <c r="U4870" i="8"/>
  <c r="U4869" i="8"/>
  <c r="U4868" i="8"/>
  <c r="U4867" i="8"/>
  <c r="U4866" i="8"/>
  <c r="U4865" i="8"/>
  <c r="U4864" i="8"/>
  <c r="U4863" i="8"/>
  <c r="U4862" i="8"/>
  <c r="U4861" i="8"/>
  <c r="U4860" i="8"/>
  <c r="U4859" i="8"/>
  <c r="U4858" i="8"/>
  <c r="U4857" i="8"/>
  <c r="U4856" i="8"/>
  <c r="U4855" i="8"/>
  <c r="U4854" i="8"/>
  <c r="U4853" i="8"/>
  <c r="U4852" i="8"/>
  <c r="U4851" i="8"/>
  <c r="U4850" i="8"/>
  <c r="U4849" i="8"/>
  <c r="U4848" i="8"/>
  <c r="U4847" i="8"/>
  <c r="U4846" i="8"/>
  <c r="U4845" i="8"/>
  <c r="U4844" i="8"/>
  <c r="U4843" i="8"/>
  <c r="U4842" i="8"/>
  <c r="U4841" i="8"/>
  <c r="U4840" i="8"/>
  <c r="U4839" i="8"/>
  <c r="U4838" i="8"/>
  <c r="U4837" i="8"/>
  <c r="U4836" i="8"/>
  <c r="U4835" i="8"/>
  <c r="U4834" i="8"/>
  <c r="U4833" i="8"/>
  <c r="U4832" i="8"/>
  <c r="U4831" i="8"/>
  <c r="U4830" i="8"/>
  <c r="U4829" i="8"/>
  <c r="U4828" i="8"/>
  <c r="U4827" i="8"/>
  <c r="U4826" i="8"/>
  <c r="U4825" i="8"/>
  <c r="U4824" i="8"/>
  <c r="U4823" i="8"/>
  <c r="U4822" i="8"/>
  <c r="U4821" i="8"/>
  <c r="U4820" i="8"/>
  <c r="U4819" i="8"/>
  <c r="U4818" i="8"/>
  <c r="U4817" i="8"/>
  <c r="U4816" i="8"/>
  <c r="U4815" i="8"/>
  <c r="U4814" i="8"/>
  <c r="U4813" i="8"/>
  <c r="U4812" i="8"/>
  <c r="U4811" i="8"/>
  <c r="U4810" i="8"/>
  <c r="U4809" i="8"/>
  <c r="U4808" i="8"/>
  <c r="U4807" i="8"/>
  <c r="U4806" i="8"/>
  <c r="U4805" i="8"/>
  <c r="U4804" i="8"/>
  <c r="U4803" i="8"/>
  <c r="U4802" i="8"/>
  <c r="U4801" i="8"/>
  <c r="U4800" i="8"/>
  <c r="U4799" i="8"/>
  <c r="U4798" i="8"/>
  <c r="U4797" i="8"/>
  <c r="U4796" i="8"/>
  <c r="U4795" i="8"/>
  <c r="U4794" i="8"/>
  <c r="U4793" i="8"/>
  <c r="U4792" i="8"/>
  <c r="U4791" i="8"/>
  <c r="U4790" i="8"/>
  <c r="U4789" i="8"/>
  <c r="U4788" i="8"/>
  <c r="U4787" i="8"/>
  <c r="U4786" i="8"/>
  <c r="U4785" i="8"/>
  <c r="U4784" i="8"/>
  <c r="U4783" i="8"/>
  <c r="U4782" i="8"/>
  <c r="U4781" i="8"/>
  <c r="U4780" i="8"/>
  <c r="U4779" i="8"/>
  <c r="U4778" i="8"/>
  <c r="U4777" i="8"/>
  <c r="U4776" i="8"/>
  <c r="U4775" i="8"/>
  <c r="U4774" i="8"/>
  <c r="U4773" i="8"/>
  <c r="U4772" i="8"/>
  <c r="U4771" i="8"/>
  <c r="U4770" i="8"/>
  <c r="U4769" i="8"/>
  <c r="U4768" i="8"/>
  <c r="U4767" i="8"/>
  <c r="U4766" i="8"/>
  <c r="U4765" i="8"/>
  <c r="U4764" i="8"/>
  <c r="U4763" i="8"/>
  <c r="U4762" i="8"/>
  <c r="U4761" i="8"/>
  <c r="U4760" i="8"/>
  <c r="U4759" i="8"/>
  <c r="U4758" i="8"/>
  <c r="U4757" i="8"/>
  <c r="U4756" i="8"/>
  <c r="U4755" i="8"/>
  <c r="U4754" i="8"/>
  <c r="U4753" i="8"/>
  <c r="U4752" i="8"/>
  <c r="U4751" i="8"/>
  <c r="U4750" i="8"/>
  <c r="U4749" i="8"/>
  <c r="U4748" i="8"/>
  <c r="U4747" i="8"/>
  <c r="U4746" i="8"/>
  <c r="U4745" i="8"/>
  <c r="U4744" i="8"/>
  <c r="U4743" i="8"/>
  <c r="U4742" i="8"/>
  <c r="U4741" i="8"/>
  <c r="U4740" i="8"/>
  <c r="U4739" i="8"/>
  <c r="U4738" i="8"/>
  <c r="U4737" i="8"/>
  <c r="U4736" i="8"/>
  <c r="U4735" i="8"/>
  <c r="U4734" i="8"/>
  <c r="U4733" i="8"/>
  <c r="U4732" i="8"/>
  <c r="U4731" i="8"/>
  <c r="U4730" i="8"/>
  <c r="U4729" i="8"/>
  <c r="U4728" i="8"/>
  <c r="U4727" i="8"/>
  <c r="U4726" i="8"/>
  <c r="U4725" i="8"/>
  <c r="U4724" i="8"/>
  <c r="U4723" i="8"/>
  <c r="U4722" i="8"/>
  <c r="U4721" i="8"/>
  <c r="U4720" i="8"/>
  <c r="U4719" i="8"/>
  <c r="U4718" i="8"/>
  <c r="U4717" i="8"/>
  <c r="U4716" i="8"/>
  <c r="U4715" i="8"/>
  <c r="U4714" i="8"/>
  <c r="U4713" i="8"/>
  <c r="U4712" i="8"/>
  <c r="U4711" i="8"/>
  <c r="U4710" i="8"/>
  <c r="U4709" i="8"/>
  <c r="U4708" i="8"/>
  <c r="U4707" i="8"/>
  <c r="U4706" i="8"/>
  <c r="U4705" i="8"/>
  <c r="U4704" i="8"/>
  <c r="U4703" i="8"/>
  <c r="U4702" i="8"/>
  <c r="U4701" i="8"/>
  <c r="U4700" i="8"/>
  <c r="U4699" i="8"/>
  <c r="U4698" i="8"/>
  <c r="U4697" i="8"/>
  <c r="U4696" i="8"/>
  <c r="U4695" i="8"/>
  <c r="U4694" i="8"/>
  <c r="U4693" i="8"/>
  <c r="U4692" i="8"/>
  <c r="U4691" i="8"/>
  <c r="U4690" i="8"/>
  <c r="U4689" i="8"/>
  <c r="U4688" i="8"/>
  <c r="U4687" i="8"/>
  <c r="U4686" i="8"/>
  <c r="U4685" i="8"/>
  <c r="U4684" i="8"/>
  <c r="U4683" i="8"/>
  <c r="U4682" i="8"/>
  <c r="U4681" i="8"/>
  <c r="U4680" i="8"/>
  <c r="U4679" i="8"/>
  <c r="U4678" i="8"/>
  <c r="U4677" i="8"/>
  <c r="U4676" i="8"/>
  <c r="U4675" i="8"/>
  <c r="U4674" i="8"/>
  <c r="U4673" i="8"/>
  <c r="U4672" i="8"/>
  <c r="U4671" i="8"/>
  <c r="U4670" i="8"/>
  <c r="U4669" i="8"/>
  <c r="U4668" i="8"/>
  <c r="U4667" i="8"/>
  <c r="U4666" i="8"/>
  <c r="U4665" i="8"/>
  <c r="U4664" i="8"/>
  <c r="U4663" i="8"/>
  <c r="U4662" i="8"/>
  <c r="U4661" i="8"/>
  <c r="U4660" i="8"/>
  <c r="U4659" i="8"/>
  <c r="U4658" i="8"/>
  <c r="U4657" i="8"/>
  <c r="U4656" i="8"/>
  <c r="U4655" i="8"/>
  <c r="U4654" i="8"/>
  <c r="U4653" i="8"/>
  <c r="U4652" i="8"/>
  <c r="U4651" i="8"/>
  <c r="U4650" i="8"/>
  <c r="U4649" i="8"/>
  <c r="U4648" i="8"/>
  <c r="U4647" i="8"/>
  <c r="U4646" i="8"/>
  <c r="U4645" i="8"/>
  <c r="U4644" i="8"/>
  <c r="U4643" i="8"/>
  <c r="U4642" i="8"/>
  <c r="U4641" i="8"/>
  <c r="U4640" i="8"/>
  <c r="U4639" i="8"/>
  <c r="U4638" i="8"/>
  <c r="U4637" i="8"/>
  <c r="U4636" i="8"/>
  <c r="U4635" i="8"/>
  <c r="U4634" i="8"/>
  <c r="U4633" i="8"/>
  <c r="U4632" i="8"/>
  <c r="U4631" i="8"/>
  <c r="U4630" i="8"/>
  <c r="U4629" i="8"/>
  <c r="U4628" i="8"/>
  <c r="U4627" i="8"/>
  <c r="U4626" i="8"/>
  <c r="U4625" i="8"/>
  <c r="U4624" i="8"/>
  <c r="U4623" i="8"/>
  <c r="U4622" i="8"/>
  <c r="U4621" i="8"/>
  <c r="U4620" i="8"/>
  <c r="U4619" i="8"/>
  <c r="U4618" i="8"/>
  <c r="U4617" i="8"/>
  <c r="U4616" i="8"/>
  <c r="U4615" i="8"/>
  <c r="U4614" i="8"/>
  <c r="U4613" i="8"/>
  <c r="U4612" i="8"/>
  <c r="U4611" i="8"/>
  <c r="U4610" i="8"/>
  <c r="U4609" i="8"/>
  <c r="U4608" i="8"/>
  <c r="U4607" i="8"/>
  <c r="U4606" i="8"/>
  <c r="U4605" i="8"/>
  <c r="U4604" i="8"/>
  <c r="U4603" i="8"/>
  <c r="U4602" i="8"/>
  <c r="U4601" i="8"/>
  <c r="U4600" i="8"/>
  <c r="U4599" i="8"/>
  <c r="U4598" i="8"/>
  <c r="U4597" i="8"/>
  <c r="U4596" i="8"/>
  <c r="U4595" i="8"/>
  <c r="U4594" i="8"/>
  <c r="U4593" i="8"/>
  <c r="U4592" i="8"/>
  <c r="U4591" i="8"/>
  <c r="U4590" i="8"/>
  <c r="U4589" i="8"/>
  <c r="U4588" i="8"/>
  <c r="U4587" i="8"/>
  <c r="U4586" i="8"/>
  <c r="U4585" i="8"/>
  <c r="U4584" i="8"/>
  <c r="U4583" i="8"/>
  <c r="U4582" i="8"/>
  <c r="U4581" i="8"/>
  <c r="U4580" i="8"/>
  <c r="U4579" i="8"/>
  <c r="U4578" i="8"/>
  <c r="U4577" i="8"/>
  <c r="U4576" i="8"/>
  <c r="U4575" i="8"/>
  <c r="U4574" i="8"/>
  <c r="U4573" i="8"/>
  <c r="U4572" i="8"/>
  <c r="U4571" i="8"/>
  <c r="U4570" i="8"/>
  <c r="U4569" i="8"/>
  <c r="U4568" i="8"/>
  <c r="U4567" i="8"/>
  <c r="U4566" i="8"/>
  <c r="U4565" i="8"/>
  <c r="U4564" i="8"/>
  <c r="U4563" i="8"/>
  <c r="U4562" i="8"/>
  <c r="U4561" i="8"/>
  <c r="U4560" i="8"/>
  <c r="U4559" i="8"/>
  <c r="U4558" i="8"/>
  <c r="U4557" i="8"/>
  <c r="U4556" i="8"/>
  <c r="U4555" i="8"/>
  <c r="U4554" i="8"/>
  <c r="U4553" i="8"/>
  <c r="U4552" i="8"/>
  <c r="U4551" i="8"/>
  <c r="U4550" i="8"/>
  <c r="U4549" i="8"/>
  <c r="U4548" i="8"/>
  <c r="U4547" i="8"/>
  <c r="U4546" i="8"/>
  <c r="U4545" i="8"/>
  <c r="U4544" i="8"/>
  <c r="U4543" i="8"/>
  <c r="U4542" i="8"/>
  <c r="U4541" i="8"/>
  <c r="U4540" i="8"/>
  <c r="U4539" i="8"/>
  <c r="U4538" i="8"/>
  <c r="U4537" i="8"/>
  <c r="U4536" i="8"/>
  <c r="U4535" i="8"/>
  <c r="U4534" i="8"/>
  <c r="U4533" i="8"/>
  <c r="U4532" i="8"/>
  <c r="U4531" i="8"/>
  <c r="U4530" i="8"/>
  <c r="U4529" i="8"/>
  <c r="U4528" i="8"/>
  <c r="U4527" i="8"/>
  <c r="U4526" i="8"/>
  <c r="U4525" i="8"/>
  <c r="U4524" i="8"/>
  <c r="U4523" i="8"/>
  <c r="U4522" i="8"/>
  <c r="U4521" i="8"/>
  <c r="U4520" i="8"/>
  <c r="U4519" i="8"/>
  <c r="U4518" i="8"/>
  <c r="U4517" i="8"/>
  <c r="U4516" i="8"/>
  <c r="U4515" i="8"/>
  <c r="U4514" i="8"/>
  <c r="U4513" i="8"/>
  <c r="U4512" i="8"/>
  <c r="U4511" i="8"/>
  <c r="U4510" i="8"/>
  <c r="U4509" i="8"/>
  <c r="U4508" i="8"/>
  <c r="U4507" i="8"/>
  <c r="U4506" i="8"/>
  <c r="U4505" i="8"/>
  <c r="U4504" i="8"/>
  <c r="U4503" i="8"/>
  <c r="U4502" i="8"/>
  <c r="U4501" i="8"/>
  <c r="U4500" i="8"/>
  <c r="U4499" i="8"/>
  <c r="U4498" i="8"/>
  <c r="U4497" i="8"/>
  <c r="U4496" i="8"/>
  <c r="U4495" i="8"/>
  <c r="U4494" i="8"/>
  <c r="U4493" i="8"/>
  <c r="U4492" i="8"/>
  <c r="U4491" i="8"/>
  <c r="U4490" i="8"/>
  <c r="U4489" i="8"/>
  <c r="U4488" i="8"/>
  <c r="U4487" i="8"/>
  <c r="U4486" i="8"/>
  <c r="U4485" i="8"/>
  <c r="U4484" i="8"/>
  <c r="U4483" i="8"/>
  <c r="U4482" i="8"/>
  <c r="U4481" i="8"/>
  <c r="U4480" i="8"/>
  <c r="U4479" i="8"/>
  <c r="U4478" i="8"/>
  <c r="U4477" i="8"/>
  <c r="U4476" i="8"/>
  <c r="U4475" i="8"/>
  <c r="U4474" i="8"/>
  <c r="U4473" i="8"/>
  <c r="U4472" i="8"/>
  <c r="U4471" i="8"/>
  <c r="U4470" i="8"/>
  <c r="U4469" i="8"/>
  <c r="U4468" i="8"/>
  <c r="U4467" i="8"/>
  <c r="U4466" i="8"/>
  <c r="U4465" i="8"/>
  <c r="U4464" i="8"/>
  <c r="U4463" i="8"/>
  <c r="U4462" i="8"/>
  <c r="U4461" i="8"/>
  <c r="U4460" i="8"/>
  <c r="U4459" i="8"/>
  <c r="U4458" i="8"/>
  <c r="U4457" i="8"/>
  <c r="U4456" i="8"/>
  <c r="U4455" i="8"/>
  <c r="U4454" i="8"/>
  <c r="U4453" i="8"/>
  <c r="U4452" i="8"/>
  <c r="U4451" i="8"/>
  <c r="U4450" i="8"/>
  <c r="U4449" i="8"/>
  <c r="U4448" i="8"/>
  <c r="U4447" i="8"/>
  <c r="U4446" i="8"/>
  <c r="U4445" i="8"/>
  <c r="U4444" i="8"/>
  <c r="U4443" i="8"/>
  <c r="U4442" i="8"/>
  <c r="U4441" i="8"/>
  <c r="U4440" i="8"/>
  <c r="U4439" i="8"/>
  <c r="U4438" i="8"/>
  <c r="U4437" i="8"/>
  <c r="U4436" i="8"/>
  <c r="U4435" i="8"/>
  <c r="U4434" i="8"/>
  <c r="U4433" i="8"/>
  <c r="U4432" i="8"/>
  <c r="U4431" i="8"/>
  <c r="U4430" i="8"/>
  <c r="U4429" i="8"/>
  <c r="U4428" i="8"/>
  <c r="U4427" i="8"/>
  <c r="U4426" i="8"/>
  <c r="U4425" i="8"/>
  <c r="U4424" i="8"/>
  <c r="U4423" i="8"/>
  <c r="U4422" i="8"/>
  <c r="U4421" i="8"/>
  <c r="U4420" i="8"/>
  <c r="U4419" i="8"/>
  <c r="U4418" i="8"/>
  <c r="U4417" i="8"/>
  <c r="U4416" i="8"/>
  <c r="U4415" i="8"/>
  <c r="U4414" i="8"/>
  <c r="U4413" i="8"/>
  <c r="U4412" i="8"/>
  <c r="U4411" i="8"/>
  <c r="U4410" i="8"/>
  <c r="U4409" i="8"/>
  <c r="U4408" i="8"/>
  <c r="U4407" i="8"/>
  <c r="U4406" i="8"/>
  <c r="U4405" i="8"/>
  <c r="U4404" i="8"/>
  <c r="U4403" i="8"/>
  <c r="U4402" i="8"/>
  <c r="U4401" i="8"/>
  <c r="U4400" i="8"/>
  <c r="U4399" i="8"/>
  <c r="U4398" i="8"/>
  <c r="U4397" i="8"/>
  <c r="U4396" i="8"/>
  <c r="U4395" i="8"/>
  <c r="U4394" i="8"/>
  <c r="U4393" i="8"/>
  <c r="U4392" i="8"/>
  <c r="U4391" i="8"/>
  <c r="U4390" i="8"/>
  <c r="U4389" i="8"/>
  <c r="U4388" i="8"/>
  <c r="U4387" i="8"/>
  <c r="U4386" i="8"/>
  <c r="U4385" i="8"/>
  <c r="U4384" i="8"/>
  <c r="U4383" i="8"/>
  <c r="U4382" i="8"/>
  <c r="U4381" i="8"/>
  <c r="U4380" i="8"/>
  <c r="U4379" i="8"/>
  <c r="U4378" i="8"/>
  <c r="U4377" i="8"/>
  <c r="U4376" i="8"/>
  <c r="U4375" i="8"/>
  <c r="U4374" i="8"/>
  <c r="U4373" i="8"/>
  <c r="U4372" i="8"/>
  <c r="U4371" i="8"/>
  <c r="U4370" i="8"/>
  <c r="U4369" i="8"/>
  <c r="U4368" i="8"/>
  <c r="U4367" i="8"/>
  <c r="U4366" i="8"/>
  <c r="U4365" i="8"/>
  <c r="U4364" i="8"/>
  <c r="U4363" i="8"/>
  <c r="U4362" i="8"/>
  <c r="U4361" i="8"/>
  <c r="U4360" i="8"/>
  <c r="U4359" i="8"/>
  <c r="U4358" i="8"/>
  <c r="U4357" i="8"/>
  <c r="U4356" i="8"/>
  <c r="U4355" i="8"/>
  <c r="U4354" i="8"/>
  <c r="U4353" i="8"/>
  <c r="U4352" i="8"/>
  <c r="U4351" i="8"/>
  <c r="U4350" i="8"/>
  <c r="U4349" i="8"/>
  <c r="U4348" i="8"/>
  <c r="U4347" i="8"/>
  <c r="U4346" i="8"/>
  <c r="U4345" i="8"/>
  <c r="U4344" i="8"/>
  <c r="U4343" i="8"/>
  <c r="U4342" i="8"/>
  <c r="U4341" i="8"/>
  <c r="U4340" i="8"/>
  <c r="U4339" i="8"/>
  <c r="U4338" i="8"/>
  <c r="U4337" i="8"/>
  <c r="U4336" i="8"/>
  <c r="U4335" i="8"/>
  <c r="U4334" i="8"/>
  <c r="U4333" i="8"/>
  <c r="U4332" i="8"/>
  <c r="U4331" i="8"/>
  <c r="U4330" i="8"/>
  <c r="U4329" i="8"/>
  <c r="U4328" i="8"/>
  <c r="U4327" i="8"/>
  <c r="U4326" i="8"/>
  <c r="U4325" i="8"/>
  <c r="U4324" i="8"/>
  <c r="U4323" i="8"/>
  <c r="U4322" i="8"/>
  <c r="U4321" i="8"/>
  <c r="U4320" i="8"/>
  <c r="U4319" i="8"/>
  <c r="U4318" i="8"/>
  <c r="U4317" i="8"/>
  <c r="U4316" i="8"/>
  <c r="U4315" i="8"/>
  <c r="U4314" i="8"/>
  <c r="U4313" i="8"/>
  <c r="U4312" i="8"/>
  <c r="U4311" i="8"/>
  <c r="U4310" i="8"/>
  <c r="U4309" i="8"/>
  <c r="U4308" i="8"/>
  <c r="U4307" i="8"/>
  <c r="U4306" i="8"/>
  <c r="U4305" i="8"/>
  <c r="U4304" i="8"/>
  <c r="U4303" i="8"/>
  <c r="U4302" i="8"/>
  <c r="U4301" i="8"/>
  <c r="U4300" i="8"/>
  <c r="U4299" i="8"/>
  <c r="U4298" i="8"/>
  <c r="U4297" i="8"/>
  <c r="U4296" i="8"/>
  <c r="U4295" i="8"/>
  <c r="U4294" i="8"/>
  <c r="U4293" i="8"/>
  <c r="U4292" i="8"/>
  <c r="U4291" i="8"/>
  <c r="U4290" i="8"/>
  <c r="U4289" i="8"/>
  <c r="U4288" i="8"/>
  <c r="U4287" i="8"/>
  <c r="U4286" i="8"/>
  <c r="U4285" i="8"/>
  <c r="U4284" i="8"/>
  <c r="U4283" i="8"/>
  <c r="U4282" i="8"/>
  <c r="U4281" i="8"/>
  <c r="U4280" i="8"/>
  <c r="U4279" i="8"/>
  <c r="U4278" i="8"/>
  <c r="U4277" i="8"/>
  <c r="U4276" i="8"/>
  <c r="U4275" i="8"/>
  <c r="U4274" i="8"/>
  <c r="U4273" i="8"/>
  <c r="U4272" i="8"/>
  <c r="U4271" i="8"/>
  <c r="U4270" i="8"/>
  <c r="U4269" i="8"/>
  <c r="U4268" i="8"/>
  <c r="U4267" i="8"/>
  <c r="U4266" i="8"/>
  <c r="U4265" i="8"/>
  <c r="U4264" i="8"/>
  <c r="U4263" i="8"/>
  <c r="U4262" i="8"/>
  <c r="U4261" i="8"/>
  <c r="U4260" i="8"/>
  <c r="U4259" i="8"/>
  <c r="U4258" i="8"/>
  <c r="U4257" i="8"/>
  <c r="U4256" i="8"/>
  <c r="U4255" i="8"/>
  <c r="U4254" i="8"/>
  <c r="U4253" i="8"/>
  <c r="U4252" i="8"/>
  <c r="U4251" i="8"/>
  <c r="U4250" i="8"/>
  <c r="U4249" i="8"/>
  <c r="U4248" i="8"/>
  <c r="U4247" i="8"/>
  <c r="U4246" i="8"/>
  <c r="U4245" i="8"/>
  <c r="U4244" i="8"/>
  <c r="U4243" i="8"/>
  <c r="U4242" i="8"/>
  <c r="U4241" i="8"/>
  <c r="U4240" i="8"/>
  <c r="U4239" i="8"/>
  <c r="U4238" i="8"/>
  <c r="U4237" i="8"/>
  <c r="U4236" i="8"/>
  <c r="U4235" i="8"/>
  <c r="U4234" i="8"/>
  <c r="U4233" i="8"/>
  <c r="U4232" i="8"/>
  <c r="U4231" i="8"/>
  <c r="U4230" i="8"/>
  <c r="U4229" i="8"/>
  <c r="U4228" i="8"/>
  <c r="U4227" i="8"/>
  <c r="U4226" i="8"/>
  <c r="U4225" i="8"/>
  <c r="U4224" i="8"/>
  <c r="U4223" i="8"/>
  <c r="U4222" i="8"/>
  <c r="U4221" i="8"/>
  <c r="U4220" i="8"/>
  <c r="U4219" i="8"/>
  <c r="U4218" i="8"/>
  <c r="U4217" i="8"/>
  <c r="U4216" i="8"/>
  <c r="U4215" i="8"/>
  <c r="U4214" i="8"/>
  <c r="U4213" i="8"/>
  <c r="U4212" i="8"/>
  <c r="U4211" i="8"/>
  <c r="U4210" i="8"/>
  <c r="U4209" i="8"/>
  <c r="U4208" i="8"/>
  <c r="U4207" i="8"/>
  <c r="U4206" i="8"/>
  <c r="U4205" i="8"/>
  <c r="U4204" i="8"/>
  <c r="U4203" i="8"/>
  <c r="U4202" i="8"/>
  <c r="U4201" i="8"/>
  <c r="U4200" i="8"/>
  <c r="U4199" i="8"/>
  <c r="U4198" i="8"/>
  <c r="U4197" i="8"/>
  <c r="U4196" i="8"/>
  <c r="U4195" i="8"/>
  <c r="U4194" i="8"/>
  <c r="U4193" i="8"/>
  <c r="U4192" i="8"/>
  <c r="U4191" i="8"/>
  <c r="U4190" i="8"/>
  <c r="U4189" i="8"/>
  <c r="U4188" i="8"/>
  <c r="U4187" i="8"/>
  <c r="U4186" i="8"/>
  <c r="U4185" i="8"/>
  <c r="U4184" i="8"/>
  <c r="U4183" i="8"/>
  <c r="U4182" i="8"/>
  <c r="U4181" i="8"/>
  <c r="U4180" i="8"/>
  <c r="U4179" i="8"/>
  <c r="U4178" i="8"/>
  <c r="U4177" i="8"/>
  <c r="U4176" i="8"/>
  <c r="U4175" i="8"/>
  <c r="U4174" i="8"/>
  <c r="U4173" i="8"/>
  <c r="U4172" i="8"/>
  <c r="U4171" i="8"/>
  <c r="U4170" i="8"/>
  <c r="U4169" i="8"/>
  <c r="U4168" i="8"/>
  <c r="U4167" i="8"/>
  <c r="U4166" i="8"/>
  <c r="U4165" i="8"/>
  <c r="U4164" i="8"/>
  <c r="U4163" i="8"/>
  <c r="U4162" i="8"/>
  <c r="U4161" i="8"/>
  <c r="U4160" i="8"/>
  <c r="U4159" i="8"/>
  <c r="U4158" i="8"/>
  <c r="U4157" i="8"/>
  <c r="U4156" i="8"/>
  <c r="U4155" i="8"/>
  <c r="U4154" i="8"/>
  <c r="U4153" i="8"/>
  <c r="U4152" i="8"/>
  <c r="U4151" i="8"/>
  <c r="U4150" i="8"/>
  <c r="U4149" i="8"/>
  <c r="U4148" i="8"/>
  <c r="U4147" i="8"/>
  <c r="U4146" i="8"/>
  <c r="U4145" i="8"/>
  <c r="U4144" i="8"/>
  <c r="U4143" i="8"/>
  <c r="U4142" i="8"/>
  <c r="U4141" i="8"/>
  <c r="U4140" i="8"/>
  <c r="U4139" i="8"/>
  <c r="U4138" i="8"/>
  <c r="U4137" i="8"/>
  <c r="U4136" i="8"/>
  <c r="U4135" i="8"/>
  <c r="U4134" i="8"/>
  <c r="U4133" i="8"/>
  <c r="U4132" i="8"/>
  <c r="U4131" i="8"/>
  <c r="U4130" i="8"/>
  <c r="U4129" i="8"/>
  <c r="U4128" i="8"/>
  <c r="U4127" i="8"/>
  <c r="U4126" i="8"/>
  <c r="U4125" i="8"/>
  <c r="U4124" i="8"/>
  <c r="U4123" i="8"/>
  <c r="U4122" i="8"/>
  <c r="U4121" i="8"/>
  <c r="U4120" i="8"/>
  <c r="U4119" i="8"/>
  <c r="U4118" i="8"/>
  <c r="U4117" i="8"/>
  <c r="U4116" i="8"/>
  <c r="U4115" i="8"/>
  <c r="U4114" i="8"/>
  <c r="U4113" i="8"/>
  <c r="U4112" i="8"/>
  <c r="U4111" i="8"/>
  <c r="U4110" i="8"/>
  <c r="U4109" i="8"/>
  <c r="U4108" i="8"/>
  <c r="U4107" i="8"/>
  <c r="U4106" i="8"/>
  <c r="U4105" i="8"/>
  <c r="U4104" i="8"/>
  <c r="U4103" i="8"/>
  <c r="U4102" i="8"/>
  <c r="U4101" i="8"/>
  <c r="U4100" i="8"/>
  <c r="U4099" i="8"/>
  <c r="U4098" i="8"/>
  <c r="U4097" i="8"/>
  <c r="U4096" i="8"/>
  <c r="U4095" i="8"/>
  <c r="U4094" i="8"/>
  <c r="U4093" i="8"/>
  <c r="U4092" i="8"/>
  <c r="U4091" i="8"/>
  <c r="U4090" i="8"/>
  <c r="U4089" i="8"/>
  <c r="U4088" i="8"/>
  <c r="U4087" i="8"/>
  <c r="U4086" i="8"/>
  <c r="U4085" i="8"/>
  <c r="U4084" i="8"/>
  <c r="U4083" i="8"/>
  <c r="U4082" i="8"/>
  <c r="U4081" i="8"/>
  <c r="U4080" i="8"/>
  <c r="U4079" i="8"/>
  <c r="U4078" i="8"/>
  <c r="U4077" i="8"/>
  <c r="U4076" i="8"/>
  <c r="U4075" i="8"/>
  <c r="U4074" i="8"/>
  <c r="U4073" i="8"/>
  <c r="U4072" i="8"/>
  <c r="U4071" i="8"/>
  <c r="U4070" i="8"/>
  <c r="U4069" i="8"/>
  <c r="U4068" i="8"/>
  <c r="U4067" i="8"/>
  <c r="U4066" i="8"/>
  <c r="U4065" i="8"/>
  <c r="U4064" i="8"/>
  <c r="U4063" i="8"/>
  <c r="U4062" i="8"/>
  <c r="U4061" i="8"/>
  <c r="U4060" i="8"/>
  <c r="U4059" i="8"/>
  <c r="U4058" i="8"/>
  <c r="U4057" i="8"/>
  <c r="U4056" i="8"/>
  <c r="U4055" i="8"/>
  <c r="U4054" i="8"/>
  <c r="U4053" i="8"/>
  <c r="U4052" i="8"/>
  <c r="U4051" i="8"/>
  <c r="U4050" i="8"/>
  <c r="U4049" i="8"/>
  <c r="U4048" i="8"/>
  <c r="U4047" i="8"/>
  <c r="U4046" i="8"/>
  <c r="U4045" i="8"/>
  <c r="U4044" i="8"/>
  <c r="U4043" i="8"/>
  <c r="U4042" i="8"/>
  <c r="U4041" i="8"/>
  <c r="U4040" i="8"/>
  <c r="U4039" i="8"/>
  <c r="U4038" i="8"/>
  <c r="U4037" i="8"/>
  <c r="U4036" i="8"/>
  <c r="U4035" i="8"/>
  <c r="U4034" i="8"/>
  <c r="U4033" i="8"/>
  <c r="U4032" i="8"/>
  <c r="U4031" i="8"/>
  <c r="U4030" i="8"/>
  <c r="U4029" i="8"/>
  <c r="U4028" i="8"/>
  <c r="U4027" i="8"/>
  <c r="U4026" i="8"/>
  <c r="U4025" i="8"/>
  <c r="U4024" i="8"/>
  <c r="U4023" i="8"/>
  <c r="U4022" i="8"/>
  <c r="U4021" i="8"/>
  <c r="U4020" i="8"/>
  <c r="U4019" i="8"/>
  <c r="U4018" i="8"/>
  <c r="U4017" i="8"/>
  <c r="U4016" i="8"/>
  <c r="U4015" i="8"/>
  <c r="U4014" i="8"/>
  <c r="U4013" i="8"/>
  <c r="U4012" i="8"/>
  <c r="U4011" i="8"/>
  <c r="U4010" i="8"/>
  <c r="U4009" i="8"/>
  <c r="U4008" i="8"/>
  <c r="U4007" i="8"/>
  <c r="U4006" i="8"/>
  <c r="U4005" i="8"/>
  <c r="U4004" i="8"/>
  <c r="U4003" i="8"/>
  <c r="U4002" i="8"/>
  <c r="U4001" i="8"/>
  <c r="U4000" i="8"/>
  <c r="U3999" i="8"/>
  <c r="U3998" i="8"/>
  <c r="U3997" i="8"/>
  <c r="U3996" i="8"/>
  <c r="U3995" i="8"/>
  <c r="U3994" i="8"/>
  <c r="U3993" i="8"/>
  <c r="U3992" i="8"/>
  <c r="U3991" i="8"/>
  <c r="U3990" i="8"/>
  <c r="U3989" i="8"/>
  <c r="U3988" i="8"/>
  <c r="U3987" i="8"/>
  <c r="U3986" i="8"/>
  <c r="U3985" i="8"/>
  <c r="U3984" i="8"/>
  <c r="U3983" i="8"/>
  <c r="U3982" i="8"/>
  <c r="U3981" i="8"/>
  <c r="U3980" i="8"/>
  <c r="U3979" i="8"/>
  <c r="U3978" i="8"/>
  <c r="U3977" i="8"/>
  <c r="U3976" i="8"/>
  <c r="U3975" i="8"/>
  <c r="U3974" i="8"/>
  <c r="U3973" i="8"/>
  <c r="U3972" i="8"/>
  <c r="U3971" i="8"/>
  <c r="U3970" i="8"/>
  <c r="U3969" i="8"/>
  <c r="U3968" i="8"/>
  <c r="U3967" i="8"/>
  <c r="U3966" i="8"/>
  <c r="U3965" i="8"/>
  <c r="U3964" i="8"/>
  <c r="U3963" i="8"/>
  <c r="U3962" i="8"/>
  <c r="U3961" i="8"/>
  <c r="U3960" i="8"/>
  <c r="U3959" i="8"/>
  <c r="U3958" i="8"/>
  <c r="U3957" i="8"/>
  <c r="U3956" i="8"/>
  <c r="U3955" i="8"/>
  <c r="U3954" i="8"/>
  <c r="U3953" i="8"/>
  <c r="U3952" i="8"/>
  <c r="U3951" i="8"/>
  <c r="U3950" i="8"/>
  <c r="U3949" i="8"/>
  <c r="U3948" i="8"/>
  <c r="U3947" i="8"/>
  <c r="U3946" i="8"/>
  <c r="U3945" i="8"/>
  <c r="U3944" i="8"/>
  <c r="U3943" i="8"/>
  <c r="U3942" i="8"/>
  <c r="U3941" i="8"/>
  <c r="U3940" i="8"/>
  <c r="U3939" i="8"/>
  <c r="U3938" i="8"/>
  <c r="U3937" i="8"/>
  <c r="U3936" i="8"/>
  <c r="U3935" i="8"/>
  <c r="U3934" i="8"/>
  <c r="U3933" i="8"/>
  <c r="U3932" i="8"/>
  <c r="U3931" i="8"/>
  <c r="U3930" i="8"/>
  <c r="U3929" i="8"/>
  <c r="U3928" i="8"/>
  <c r="U3927" i="8"/>
  <c r="U3926" i="8"/>
  <c r="U3925" i="8"/>
  <c r="U3924" i="8"/>
  <c r="U3923" i="8"/>
  <c r="U3922" i="8"/>
  <c r="U3921" i="8"/>
  <c r="U3920" i="8"/>
  <c r="U3919" i="8"/>
  <c r="U3918" i="8"/>
  <c r="U3917" i="8"/>
  <c r="U3916" i="8"/>
  <c r="U3915" i="8"/>
  <c r="U3914" i="8"/>
  <c r="U3913" i="8"/>
  <c r="U3912" i="8"/>
  <c r="U3911" i="8"/>
  <c r="U3910" i="8"/>
  <c r="U3909" i="8"/>
  <c r="U3908" i="8"/>
  <c r="U3907" i="8"/>
  <c r="U3906" i="8"/>
  <c r="U3905" i="8"/>
  <c r="U3904" i="8"/>
  <c r="U3903" i="8"/>
  <c r="U3902" i="8"/>
  <c r="U3901" i="8"/>
  <c r="U3900" i="8"/>
  <c r="U3899" i="8"/>
  <c r="U3898" i="8"/>
  <c r="U3897" i="8"/>
  <c r="U3896" i="8"/>
  <c r="U3895" i="8"/>
  <c r="U3894" i="8"/>
  <c r="U3893" i="8"/>
  <c r="U3892" i="8"/>
  <c r="U3891" i="8"/>
  <c r="U3890" i="8"/>
  <c r="U3889" i="8"/>
  <c r="U3888" i="8"/>
  <c r="U3887" i="8"/>
  <c r="U3886" i="8"/>
  <c r="U3885" i="8"/>
  <c r="U3884" i="8"/>
  <c r="U3883" i="8"/>
  <c r="U3882" i="8"/>
  <c r="U3881" i="8"/>
  <c r="U3880" i="8"/>
  <c r="U3879" i="8"/>
  <c r="U3878" i="8"/>
  <c r="U3877" i="8"/>
  <c r="U3876" i="8"/>
  <c r="U3875" i="8"/>
  <c r="U3874" i="8"/>
  <c r="U3873" i="8"/>
  <c r="U3872" i="8"/>
  <c r="U3871" i="8"/>
  <c r="U3870" i="8"/>
  <c r="U3869" i="8"/>
  <c r="U3868" i="8"/>
  <c r="U3867" i="8"/>
  <c r="U3866" i="8"/>
  <c r="U3865" i="8"/>
  <c r="U3864" i="8"/>
  <c r="U3863" i="8"/>
  <c r="U3862" i="8"/>
  <c r="U3861" i="8"/>
  <c r="U3860" i="8"/>
  <c r="U3859" i="8"/>
  <c r="U3858" i="8"/>
  <c r="U3857" i="8"/>
  <c r="U3856" i="8"/>
  <c r="U3855" i="8"/>
  <c r="U3854" i="8"/>
  <c r="U3853" i="8"/>
  <c r="U3852" i="8"/>
  <c r="U3851" i="8"/>
  <c r="U3850" i="8"/>
  <c r="U3849" i="8"/>
  <c r="U3848" i="8"/>
  <c r="U3847" i="8"/>
  <c r="U3846" i="8"/>
  <c r="U3845" i="8"/>
  <c r="U3844" i="8"/>
  <c r="U3843" i="8"/>
  <c r="U3842" i="8"/>
  <c r="U3841" i="8"/>
  <c r="U3840" i="8"/>
  <c r="U3839" i="8"/>
  <c r="U3838" i="8"/>
  <c r="U3837" i="8"/>
  <c r="U3836" i="8"/>
  <c r="U3835" i="8"/>
  <c r="U3834" i="8"/>
  <c r="U3833" i="8"/>
  <c r="U3832" i="8"/>
  <c r="U3831" i="8"/>
  <c r="U3830" i="8"/>
  <c r="U3829" i="8"/>
  <c r="U3828" i="8"/>
  <c r="U3827" i="8"/>
  <c r="U3826" i="8"/>
  <c r="U3825" i="8"/>
  <c r="U3824" i="8"/>
  <c r="U3823" i="8"/>
  <c r="U3822" i="8"/>
  <c r="U3821" i="8"/>
  <c r="U3820" i="8"/>
  <c r="U3819" i="8"/>
  <c r="U3818" i="8"/>
  <c r="U3817" i="8"/>
  <c r="U3816" i="8"/>
  <c r="U3815" i="8"/>
  <c r="U3814" i="8"/>
  <c r="U3813" i="8"/>
  <c r="U3812" i="8"/>
  <c r="U3811" i="8"/>
  <c r="U3810" i="8"/>
  <c r="U3809" i="8"/>
  <c r="U3808" i="8"/>
  <c r="U3807" i="8"/>
  <c r="U3806" i="8"/>
  <c r="U3805" i="8"/>
  <c r="U3804" i="8"/>
  <c r="U3803" i="8"/>
  <c r="U3802" i="8"/>
  <c r="U3801" i="8"/>
  <c r="U3800" i="8"/>
  <c r="U3799" i="8"/>
  <c r="U3798" i="8"/>
  <c r="U3797" i="8"/>
  <c r="U3796" i="8"/>
  <c r="U3795" i="8"/>
  <c r="U3794" i="8"/>
  <c r="U3793" i="8"/>
  <c r="U3792" i="8"/>
  <c r="U3791" i="8"/>
  <c r="U3790" i="8"/>
  <c r="U3789" i="8"/>
  <c r="U3788" i="8"/>
  <c r="U3787" i="8"/>
  <c r="U3786" i="8"/>
  <c r="U3785" i="8"/>
  <c r="U3784" i="8"/>
  <c r="U3783" i="8"/>
  <c r="U3782" i="8"/>
  <c r="U3781" i="8"/>
  <c r="U3780" i="8"/>
  <c r="U3779" i="8"/>
  <c r="U3778" i="8"/>
  <c r="U3777" i="8"/>
  <c r="U3776" i="8"/>
  <c r="U3775" i="8"/>
  <c r="U3774" i="8"/>
  <c r="U3773" i="8"/>
  <c r="U3772" i="8"/>
  <c r="U3771" i="8"/>
  <c r="U3770" i="8"/>
  <c r="U3769" i="8"/>
  <c r="U3768" i="8"/>
  <c r="U3767" i="8"/>
  <c r="U3766" i="8"/>
  <c r="U3765" i="8"/>
  <c r="U3764" i="8"/>
  <c r="U3763" i="8"/>
  <c r="U3762" i="8"/>
  <c r="U3761" i="8"/>
  <c r="U3760" i="8"/>
  <c r="U3759" i="8"/>
  <c r="U3758" i="8"/>
  <c r="U3757" i="8"/>
  <c r="U3756" i="8"/>
  <c r="U3755" i="8"/>
  <c r="U3754" i="8"/>
  <c r="U3753" i="8"/>
  <c r="U3752" i="8"/>
  <c r="U3751" i="8"/>
  <c r="U3750" i="8"/>
  <c r="U3749" i="8"/>
  <c r="U3748" i="8"/>
  <c r="U3747" i="8"/>
  <c r="U3746" i="8"/>
  <c r="U3745" i="8"/>
  <c r="U3744" i="8"/>
  <c r="U3743" i="8"/>
  <c r="U3742" i="8"/>
  <c r="U3741" i="8"/>
  <c r="U3740" i="8"/>
  <c r="U3739" i="8"/>
  <c r="U3738" i="8"/>
  <c r="U3737" i="8"/>
  <c r="U3736" i="8"/>
  <c r="U3735" i="8"/>
  <c r="U3734" i="8"/>
  <c r="U3733" i="8"/>
  <c r="U3732" i="8"/>
  <c r="U3731" i="8"/>
  <c r="U3730" i="8"/>
  <c r="U3729" i="8"/>
  <c r="U3728" i="8"/>
  <c r="U3727" i="8"/>
  <c r="U3726" i="8"/>
  <c r="U3725" i="8"/>
  <c r="U3724" i="8"/>
  <c r="U3723" i="8"/>
  <c r="U3722" i="8"/>
  <c r="U3721" i="8"/>
  <c r="U3720" i="8"/>
  <c r="U3719" i="8"/>
  <c r="U3718" i="8"/>
  <c r="U3717" i="8"/>
  <c r="U3716" i="8"/>
  <c r="U3715" i="8"/>
  <c r="U3714" i="8"/>
  <c r="U3713" i="8"/>
  <c r="U3712" i="8"/>
  <c r="U3711" i="8"/>
  <c r="U3710" i="8"/>
  <c r="U3709" i="8"/>
  <c r="U3708" i="8"/>
  <c r="U3707" i="8"/>
  <c r="U3706" i="8"/>
  <c r="U3705" i="8"/>
  <c r="U3704" i="8"/>
  <c r="U3703" i="8"/>
  <c r="U3702" i="8"/>
  <c r="U3701" i="8"/>
  <c r="U3700" i="8"/>
  <c r="U3699" i="8"/>
  <c r="U3698" i="8"/>
  <c r="U3697" i="8"/>
  <c r="U3696" i="8"/>
  <c r="U3695" i="8"/>
  <c r="U3694" i="8"/>
  <c r="U3693" i="8"/>
  <c r="U3692" i="8"/>
  <c r="U3691" i="8"/>
  <c r="U3690" i="8"/>
  <c r="U3689" i="8"/>
  <c r="U3688" i="8"/>
  <c r="U3687" i="8"/>
  <c r="U3686" i="8"/>
  <c r="U3685" i="8"/>
  <c r="U3684" i="8"/>
  <c r="U3683" i="8"/>
  <c r="U3682" i="8"/>
  <c r="U3681" i="8"/>
  <c r="U3680" i="8"/>
  <c r="U3679" i="8"/>
  <c r="U3678" i="8"/>
  <c r="U3677" i="8"/>
  <c r="U3676" i="8"/>
  <c r="U3675" i="8"/>
  <c r="U3674" i="8"/>
  <c r="U3673" i="8"/>
  <c r="U3672" i="8"/>
  <c r="U3671" i="8"/>
  <c r="U3670" i="8"/>
  <c r="U3669" i="8"/>
  <c r="U3668" i="8"/>
  <c r="U3667" i="8"/>
  <c r="U3666" i="8"/>
  <c r="U3665" i="8"/>
  <c r="U3664" i="8"/>
  <c r="U3663" i="8"/>
  <c r="U3662" i="8"/>
  <c r="U3661" i="8"/>
  <c r="U3660" i="8"/>
  <c r="U3659" i="8"/>
  <c r="U3658" i="8"/>
  <c r="U3657" i="8"/>
  <c r="U3656" i="8"/>
  <c r="U3655" i="8"/>
  <c r="U3654" i="8"/>
  <c r="U3653" i="8"/>
  <c r="U3652" i="8"/>
  <c r="U3651" i="8"/>
  <c r="U3650" i="8"/>
  <c r="U3649" i="8"/>
  <c r="U3648" i="8"/>
  <c r="U3647" i="8"/>
  <c r="U3646" i="8"/>
  <c r="U3645" i="8"/>
  <c r="U3644" i="8"/>
  <c r="U3643" i="8"/>
  <c r="U3642" i="8"/>
  <c r="U3641" i="8"/>
  <c r="U3640" i="8"/>
  <c r="U3639" i="8"/>
  <c r="U3638" i="8"/>
  <c r="U3637" i="8"/>
  <c r="U3636" i="8"/>
  <c r="U3635" i="8"/>
  <c r="U3634" i="8"/>
  <c r="U3633" i="8"/>
  <c r="U3632" i="8"/>
  <c r="U3631" i="8"/>
  <c r="U3630" i="8"/>
  <c r="U3629" i="8"/>
  <c r="U3628" i="8"/>
  <c r="U3627" i="8"/>
  <c r="U3626" i="8"/>
  <c r="U3625" i="8"/>
  <c r="U3624" i="8"/>
  <c r="U3623" i="8"/>
  <c r="U3622" i="8"/>
  <c r="U3621" i="8"/>
  <c r="U3620" i="8"/>
  <c r="U3619" i="8"/>
  <c r="U3618" i="8"/>
  <c r="U3617" i="8"/>
  <c r="U3616" i="8"/>
  <c r="U3615" i="8"/>
  <c r="U3614" i="8"/>
  <c r="U3613" i="8"/>
  <c r="U3612" i="8"/>
  <c r="U3611" i="8"/>
  <c r="U3610" i="8"/>
  <c r="U3609" i="8"/>
  <c r="U3608" i="8"/>
  <c r="U3607" i="8"/>
  <c r="U3606" i="8"/>
  <c r="U3605" i="8"/>
  <c r="U3604" i="8"/>
  <c r="U3603" i="8"/>
  <c r="U3602" i="8"/>
  <c r="U3601" i="8"/>
  <c r="U3600" i="8"/>
  <c r="U3599" i="8"/>
  <c r="U3598" i="8"/>
  <c r="U3597" i="8"/>
  <c r="U3596" i="8"/>
  <c r="U3595" i="8"/>
  <c r="U3594" i="8"/>
  <c r="U3593" i="8"/>
  <c r="U3592" i="8"/>
  <c r="U3591" i="8"/>
  <c r="U3590" i="8"/>
  <c r="U3589" i="8"/>
  <c r="U3588" i="8"/>
  <c r="U3587" i="8"/>
  <c r="U3586" i="8"/>
  <c r="U3585" i="8"/>
  <c r="U3584" i="8"/>
  <c r="U3583" i="8"/>
  <c r="U3582" i="8"/>
  <c r="U3581" i="8"/>
  <c r="U3580" i="8"/>
  <c r="U3579" i="8"/>
  <c r="U3578" i="8"/>
  <c r="U3577" i="8"/>
  <c r="U3576" i="8"/>
  <c r="U3575" i="8"/>
  <c r="U3574" i="8"/>
  <c r="U3573" i="8"/>
  <c r="U3572" i="8"/>
  <c r="U3571" i="8"/>
  <c r="U3570" i="8"/>
  <c r="U3569" i="8"/>
  <c r="U3568" i="8"/>
  <c r="U3567" i="8"/>
  <c r="U3566" i="8"/>
  <c r="U3565" i="8"/>
  <c r="U3564" i="8"/>
  <c r="U3563" i="8"/>
  <c r="U3562" i="8"/>
  <c r="U3561" i="8"/>
  <c r="U3560" i="8"/>
  <c r="U3559" i="8"/>
  <c r="U3558" i="8"/>
  <c r="U3557" i="8"/>
  <c r="U3556" i="8"/>
  <c r="U3555" i="8"/>
  <c r="U3554" i="8"/>
  <c r="U3553" i="8"/>
  <c r="U3552" i="8"/>
  <c r="U3551" i="8"/>
  <c r="U3550" i="8"/>
  <c r="U3549" i="8"/>
  <c r="U3548" i="8"/>
  <c r="U3547" i="8"/>
  <c r="U3546" i="8"/>
  <c r="U3545" i="8"/>
  <c r="U3544" i="8"/>
  <c r="U3543" i="8"/>
  <c r="U3542" i="8"/>
  <c r="U3541" i="8"/>
  <c r="U3540" i="8"/>
  <c r="U3539" i="8"/>
  <c r="U3538" i="8"/>
  <c r="U3537" i="8"/>
  <c r="U3536" i="8"/>
  <c r="U3535" i="8"/>
  <c r="U3534" i="8"/>
  <c r="U3533" i="8"/>
  <c r="U3532" i="8"/>
  <c r="U3531" i="8"/>
  <c r="U3530" i="8"/>
  <c r="U3529" i="8"/>
  <c r="U3528" i="8"/>
  <c r="U3527" i="8"/>
  <c r="U3526" i="8"/>
  <c r="U3525" i="8"/>
  <c r="U3524" i="8"/>
  <c r="U3523" i="8"/>
  <c r="U3522" i="8"/>
  <c r="U3521" i="8"/>
  <c r="U3520" i="8"/>
  <c r="U3519" i="8"/>
  <c r="U3518" i="8"/>
  <c r="U3517" i="8"/>
  <c r="U3516" i="8"/>
  <c r="U3515" i="8"/>
  <c r="U3514" i="8"/>
  <c r="U3513" i="8"/>
  <c r="U3512" i="8"/>
  <c r="U3511" i="8"/>
  <c r="U3510" i="8"/>
  <c r="U3509" i="8"/>
  <c r="U3508" i="8"/>
  <c r="U3507" i="8"/>
  <c r="U3506" i="8"/>
  <c r="U3505" i="8"/>
  <c r="U3504" i="8"/>
  <c r="U3503" i="8"/>
  <c r="U3502" i="8"/>
  <c r="U3501" i="8"/>
  <c r="U3500" i="8"/>
  <c r="U3499" i="8"/>
  <c r="U3498" i="8"/>
  <c r="U3497" i="8"/>
  <c r="U3496" i="8"/>
  <c r="U3495" i="8"/>
  <c r="U3494" i="8"/>
  <c r="U3493" i="8"/>
  <c r="U3492" i="8"/>
  <c r="U3491" i="8"/>
  <c r="U3490" i="8"/>
  <c r="U3489" i="8"/>
  <c r="U3488" i="8"/>
  <c r="U3487" i="8"/>
  <c r="U3486" i="8"/>
  <c r="U3485" i="8"/>
  <c r="U3484" i="8"/>
  <c r="U3483" i="8"/>
  <c r="U3482" i="8"/>
  <c r="U3481" i="8"/>
  <c r="U3480" i="8"/>
  <c r="U3479" i="8"/>
  <c r="U3478" i="8"/>
  <c r="U3477" i="8"/>
  <c r="U3476" i="8"/>
  <c r="U3475" i="8"/>
  <c r="U3474" i="8"/>
  <c r="U3473" i="8"/>
  <c r="U3472" i="8"/>
  <c r="U3471" i="8"/>
  <c r="U3470" i="8"/>
  <c r="U3469" i="8"/>
  <c r="U3468" i="8"/>
  <c r="U3467" i="8"/>
  <c r="U3466" i="8"/>
  <c r="U3465" i="8"/>
  <c r="U3464" i="8"/>
  <c r="U3463" i="8"/>
  <c r="U3462" i="8"/>
  <c r="U3461" i="8"/>
  <c r="U3460" i="8"/>
  <c r="U3459" i="8"/>
  <c r="U3458" i="8"/>
  <c r="U3457" i="8"/>
  <c r="U3456" i="8"/>
  <c r="U3455" i="8"/>
  <c r="U3454" i="8"/>
  <c r="U3453" i="8"/>
  <c r="U3452" i="8"/>
  <c r="U3451" i="8"/>
  <c r="U3450" i="8"/>
  <c r="U3449" i="8"/>
  <c r="U3448" i="8"/>
  <c r="U3447" i="8"/>
  <c r="U3446" i="8"/>
  <c r="U3445" i="8"/>
  <c r="U3444" i="8"/>
  <c r="U3443" i="8"/>
  <c r="U3442" i="8"/>
  <c r="U3441" i="8"/>
  <c r="U3440" i="8"/>
  <c r="U3439" i="8"/>
  <c r="U3438" i="8"/>
  <c r="U3437" i="8"/>
  <c r="U3436" i="8"/>
  <c r="U3435" i="8"/>
  <c r="U3434" i="8"/>
  <c r="U3433" i="8"/>
  <c r="U3432" i="8"/>
  <c r="U3431" i="8"/>
  <c r="U3430" i="8"/>
  <c r="U3429" i="8"/>
  <c r="U3428" i="8"/>
  <c r="U3427" i="8"/>
  <c r="U3426" i="8"/>
  <c r="U3425" i="8"/>
  <c r="U3424" i="8"/>
  <c r="U3423" i="8"/>
  <c r="U3422" i="8"/>
  <c r="U3421" i="8"/>
  <c r="U3420" i="8"/>
  <c r="U3419" i="8"/>
  <c r="U3418" i="8"/>
  <c r="U3417" i="8"/>
  <c r="U3416" i="8"/>
  <c r="U3415" i="8"/>
  <c r="U3414" i="8"/>
  <c r="U3413" i="8"/>
  <c r="U3412" i="8"/>
  <c r="U3411" i="8"/>
  <c r="U3410" i="8"/>
  <c r="U3409" i="8"/>
  <c r="U3408" i="8"/>
  <c r="U3407" i="8"/>
  <c r="U3406" i="8"/>
  <c r="U3405" i="8"/>
  <c r="U3404" i="8"/>
  <c r="U3403" i="8"/>
  <c r="U3402" i="8"/>
  <c r="U3401" i="8"/>
  <c r="U3400" i="8"/>
  <c r="U3399" i="8"/>
  <c r="U3398" i="8"/>
  <c r="U3397" i="8"/>
  <c r="U3396" i="8"/>
  <c r="U3395" i="8"/>
  <c r="U3394" i="8"/>
  <c r="U3393" i="8"/>
  <c r="U3392" i="8"/>
  <c r="U3391" i="8"/>
  <c r="U3390" i="8"/>
  <c r="U3389" i="8"/>
  <c r="U3388" i="8"/>
  <c r="U3387" i="8"/>
  <c r="U3386" i="8"/>
  <c r="U3385" i="8"/>
  <c r="U3384" i="8"/>
  <c r="U3383" i="8"/>
  <c r="U3382" i="8"/>
  <c r="U3381" i="8"/>
  <c r="U3380" i="8"/>
  <c r="U3379" i="8"/>
  <c r="U3378" i="8"/>
  <c r="U3377" i="8"/>
  <c r="U3376" i="8"/>
  <c r="U3375" i="8"/>
  <c r="U3374" i="8"/>
  <c r="U3373" i="8"/>
  <c r="U3372" i="8"/>
  <c r="U3371" i="8"/>
  <c r="U3370" i="8"/>
  <c r="U3369" i="8"/>
  <c r="U3368" i="8"/>
  <c r="U3367" i="8"/>
  <c r="U3366" i="8"/>
  <c r="U3365" i="8"/>
  <c r="U3364" i="8"/>
  <c r="U3363" i="8"/>
  <c r="U3362" i="8"/>
  <c r="U3361" i="8"/>
  <c r="U3360" i="8"/>
  <c r="U3359" i="8"/>
  <c r="U3358" i="8"/>
  <c r="U3357" i="8"/>
  <c r="U3356" i="8"/>
  <c r="U3355" i="8"/>
  <c r="U3354" i="8"/>
  <c r="U3353" i="8"/>
  <c r="U3352" i="8"/>
  <c r="U3351" i="8"/>
  <c r="U3350" i="8"/>
  <c r="U3349" i="8"/>
  <c r="U3348" i="8"/>
  <c r="U3347" i="8"/>
  <c r="U3346" i="8"/>
  <c r="U3345" i="8"/>
  <c r="U3344" i="8"/>
  <c r="U3343" i="8"/>
  <c r="U3342" i="8"/>
  <c r="U3341" i="8"/>
  <c r="U3340" i="8"/>
  <c r="U3339" i="8"/>
  <c r="U3338" i="8"/>
  <c r="U3337" i="8"/>
  <c r="U3336" i="8"/>
  <c r="U3335" i="8"/>
  <c r="U3334" i="8"/>
  <c r="U3333" i="8"/>
  <c r="U3332" i="8"/>
  <c r="U3331" i="8"/>
  <c r="U3330" i="8"/>
  <c r="U3329" i="8"/>
  <c r="U3328" i="8"/>
  <c r="U3327" i="8"/>
  <c r="U3326" i="8"/>
  <c r="U3325" i="8"/>
  <c r="U3324" i="8"/>
  <c r="U3323" i="8"/>
  <c r="U3322" i="8"/>
  <c r="U3321" i="8"/>
  <c r="U3320" i="8"/>
  <c r="U3319" i="8"/>
  <c r="U3318" i="8"/>
  <c r="U3317" i="8"/>
  <c r="U3316" i="8"/>
  <c r="U3315" i="8"/>
  <c r="U3314" i="8"/>
  <c r="U3313" i="8"/>
  <c r="U3312" i="8"/>
  <c r="U3311" i="8"/>
  <c r="U3310" i="8"/>
  <c r="U3309" i="8"/>
  <c r="U3308" i="8"/>
  <c r="U3307" i="8"/>
  <c r="U3306" i="8"/>
  <c r="U3305" i="8"/>
  <c r="U3304" i="8"/>
  <c r="U3303" i="8"/>
  <c r="U3302" i="8"/>
  <c r="U3301" i="8"/>
  <c r="U3300" i="8"/>
  <c r="U3299" i="8"/>
  <c r="U3298" i="8"/>
  <c r="U3297" i="8"/>
  <c r="U3296" i="8"/>
  <c r="U3295" i="8"/>
  <c r="U3294" i="8"/>
  <c r="U3293" i="8"/>
  <c r="U3292" i="8"/>
  <c r="U3291" i="8"/>
  <c r="U3290" i="8"/>
  <c r="U3289" i="8"/>
  <c r="U3288" i="8"/>
  <c r="U3287" i="8"/>
  <c r="U3286" i="8"/>
  <c r="U3285" i="8"/>
  <c r="U3284" i="8"/>
  <c r="U3283" i="8"/>
  <c r="U3282" i="8"/>
  <c r="U3281" i="8"/>
  <c r="U3280" i="8"/>
  <c r="U3279" i="8"/>
  <c r="U3278" i="8"/>
  <c r="U3277" i="8"/>
  <c r="U3276" i="8"/>
  <c r="U3275" i="8"/>
  <c r="U3274" i="8"/>
  <c r="U3273" i="8"/>
  <c r="U3272" i="8"/>
  <c r="U3271" i="8"/>
  <c r="U3270" i="8"/>
  <c r="U3269" i="8"/>
  <c r="U3268" i="8"/>
  <c r="U3267" i="8"/>
  <c r="U3266" i="8"/>
  <c r="U3265" i="8"/>
  <c r="U3264" i="8"/>
  <c r="U3263" i="8"/>
  <c r="U3262" i="8"/>
  <c r="U3261" i="8"/>
  <c r="U3260" i="8"/>
  <c r="U3259" i="8"/>
  <c r="U3258" i="8"/>
  <c r="U3257" i="8"/>
  <c r="U3256" i="8"/>
  <c r="U3255" i="8"/>
  <c r="U3254" i="8"/>
  <c r="U3253" i="8"/>
  <c r="U3252" i="8"/>
  <c r="U3251" i="8"/>
  <c r="U3250" i="8"/>
  <c r="U3249" i="8"/>
  <c r="U3248" i="8"/>
  <c r="U3247" i="8"/>
  <c r="U3246" i="8"/>
  <c r="U3245" i="8"/>
  <c r="U3244" i="8"/>
  <c r="U3243" i="8"/>
  <c r="U3242" i="8"/>
  <c r="U3241" i="8"/>
  <c r="U3240" i="8"/>
  <c r="U3239" i="8"/>
  <c r="U3238" i="8"/>
  <c r="U3237" i="8"/>
  <c r="U3236" i="8"/>
  <c r="U3235" i="8"/>
  <c r="U3234" i="8"/>
  <c r="U3233" i="8"/>
  <c r="U3232" i="8"/>
  <c r="U3231" i="8"/>
  <c r="U3230" i="8"/>
  <c r="U3229" i="8"/>
  <c r="U3228" i="8"/>
  <c r="U3227" i="8"/>
  <c r="U3226" i="8"/>
  <c r="U3225" i="8"/>
  <c r="U3224" i="8"/>
  <c r="U3223" i="8"/>
  <c r="U3222" i="8"/>
  <c r="U3221" i="8"/>
  <c r="U3220" i="8"/>
  <c r="U3219" i="8"/>
  <c r="U3218" i="8"/>
  <c r="U3217" i="8"/>
  <c r="U3216" i="8"/>
  <c r="U3215" i="8"/>
  <c r="U3214" i="8"/>
  <c r="U3213" i="8"/>
  <c r="U3212" i="8"/>
  <c r="U3211" i="8"/>
  <c r="U3210" i="8"/>
  <c r="U3209" i="8"/>
  <c r="U3208" i="8"/>
  <c r="U3207" i="8"/>
  <c r="U3206" i="8"/>
  <c r="U3205" i="8"/>
  <c r="U3204" i="8"/>
  <c r="U3203" i="8"/>
  <c r="U3202" i="8"/>
  <c r="U3201" i="8"/>
  <c r="U3200" i="8"/>
  <c r="U3199" i="8"/>
  <c r="U3198" i="8"/>
  <c r="U3197" i="8"/>
  <c r="U3196" i="8"/>
  <c r="U3195" i="8"/>
  <c r="U3194" i="8"/>
  <c r="U3193" i="8"/>
  <c r="U3192" i="8"/>
  <c r="U3191" i="8"/>
  <c r="U3190" i="8"/>
  <c r="U3189" i="8"/>
  <c r="U3188" i="8"/>
  <c r="U3187" i="8"/>
  <c r="U3186" i="8"/>
  <c r="U3185" i="8"/>
  <c r="U3184" i="8"/>
  <c r="U3183" i="8"/>
  <c r="U3182" i="8"/>
  <c r="U3181" i="8"/>
  <c r="U3180" i="8"/>
  <c r="U3179" i="8"/>
  <c r="U3178" i="8"/>
  <c r="U3177" i="8"/>
  <c r="U3176" i="8"/>
  <c r="U3175" i="8"/>
  <c r="U3174" i="8"/>
  <c r="U3173" i="8"/>
  <c r="U3172" i="8"/>
  <c r="U3171" i="8"/>
  <c r="U3170" i="8"/>
  <c r="U3169" i="8"/>
  <c r="U3168" i="8"/>
  <c r="U3167" i="8"/>
  <c r="U3166" i="8"/>
  <c r="U3165" i="8"/>
  <c r="U3164" i="8"/>
  <c r="U3163" i="8"/>
  <c r="U3162" i="8"/>
  <c r="U3161" i="8"/>
  <c r="U3160" i="8"/>
  <c r="U3159" i="8"/>
  <c r="U3158" i="8"/>
  <c r="U3157" i="8"/>
  <c r="U3156" i="8"/>
  <c r="U3155" i="8"/>
  <c r="U3154" i="8"/>
  <c r="U3153" i="8"/>
  <c r="U3152" i="8"/>
  <c r="U3151" i="8"/>
  <c r="U3150" i="8"/>
  <c r="U3149" i="8"/>
  <c r="U3148" i="8"/>
  <c r="U3147" i="8"/>
  <c r="U3146" i="8"/>
  <c r="U3145" i="8"/>
  <c r="U3144" i="8"/>
  <c r="U3143" i="8"/>
  <c r="U3142" i="8"/>
  <c r="U3141" i="8"/>
  <c r="U3140" i="8"/>
  <c r="U3139" i="8"/>
  <c r="U3138" i="8"/>
  <c r="U3137" i="8"/>
  <c r="U3136" i="8"/>
  <c r="U3135" i="8"/>
  <c r="U3134" i="8"/>
  <c r="U3133" i="8"/>
  <c r="U3132" i="8"/>
  <c r="U3131" i="8"/>
  <c r="U3130" i="8"/>
  <c r="U3129" i="8"/>
  <c r="U3128" i="8"/>
  <c r="U3127" i="8"/>
  <c r="U3126" i="8"/>
  <c r="U3125" i="8"/>
  <c r="U3124" i="8"/>
  <c r="U3123" i="8"/>
  <c r="U3122" i="8"/>
  <c r="U3121" i="8"/>
  <c r="U3120" i="8"/>
  <c r="U3119" i="8"/>
  <c r="U3118" i="8"/>
  <c r="U3117" i="8"/>
  <c r="U3116" i="8"/>
  <c r="U3115" i="8"/>
  <c r="U3114" i="8"/>
  <c r="U3113" i="8"/>
  <c r="U3112" i="8"/>
  <c r="U3111" i="8"/>
  <c r="U3110" i="8"/>
  <c r="U3109" i="8"/>
  <c r="U3108" i="8"/>
  <c r="U3107" i="8"/>
  <c r="U3106" i="8"/>
  <c r="U3105" i="8"/>
  <c r="U3104" i="8"/>
  <c r="U3103" i="8"/>
  <c r="U3102" i="8"/>
  <c r="U3101" i="8"/>
  <c r="U3100" i="8"/>
  <c r="U3099" i="8"/>
  <c r="U3098" i="8"/>
  <c r="U3097" i="8"/>
  <c r="U3096" i="8"/>
  <c r="U3095" i="8"/>
  <c r="U3094" i="8"/>
  <c r="U3093" i="8"/>
  <c r="U3092" i="8"/>
  <c r="U3091" i="8"/>
  <c r="U3090" i="8"/>
  <c r="U3089" i="8"/>
  <c r="U3088" i="8"/>
  <c r="U3087" i="8"/>
  <c r="U3086" i="8"/>
  <c r="U3085" i="8"/>
  <c r="U3084" i="8"/>
  <c r="U3083" i="8"/>
  <c r="U3082" i="8"/>
  <c r="U3081" i="8"/>
  <c r="U3080" i="8"/>
  <c r="U3079" i="8"/>
  <c r="U3078" i="8"/>
  <c r="U3077" i="8"/>
  <c r="U3076" i="8"/>
  <c r="U3075" i="8"/>
  <c r="U3074" i="8"/>
  <c r="U3073" i="8"/>
  <c r="U3072" i="8"/>
  <c r="U3071" i="8"/>
  <c r="U3070" i="8"/>
  <c r="U3069" i="8"/>
  <c r="U3068" i="8"/>
  <c r="U3067" i="8"/>
  <c r="U3066" i="8"/>
  <c r="U3065" i="8"/>
  <c r="U3064" i="8"/>
  <c r="U3063" i="8"/>
  <c r="U3062" i="8"/>
  <c r="U3061" i="8"/>
  <c r="U3060" i="8"/>
  <c r="U3059" i="8"/>
  <c r="U3058" i="8"/>
  <c r="U3057" i="8"/>
  <c r="U3056" i="8"/>
  <c r="U3055" i="8"/>
  <c r="U3054" i="8"/>
  <c r="U3053" i="8"/>
  <c r="U3052" i="8"/>
  <c r="U3051" i="8"/>
  <c r="U3050" i="8"/>
  <c r="U3049" i="8"/>
  <c r="U3048" i="8"/>
  <c r="U3047" i="8"/>
  <c r="U3046" i="8"/>
  <c r="U3045" i="8"/>
  <c r="U3044" i="8"/>
  <c r="U3043" i="8"/>
  <c r="U3042" i="8"/>
  <c r="U3041" i="8"/>
  <c r="U3040" i="8"/>
  <c r="U3039" i="8"/>
  <c r="U3038" i="8"/>
  <c r="U3037" i="8"/>
  <c r="U3036" i="8"/>
  <c r="U3035" i="8"/>
  <c r="U3034" i="8"/>
  <c r="U3033" i="8"/>
  <c r="U3032" i="8"/>
  <c r="U3031" i="8"/>
  <c r="U3030" i="8"/>
  <c r="U3029" i="8"/>
  <c r="U3028" i="8"/>
  <c r="U3027" i="8"/>
  <c r="U3026" i="8"/>
  <c r="U3025" i="8"/>
  <c r="U3024" i="8"/>
  <c r="U3023" i="8"/>
  <c r="U3022" i="8"/>
  <c r="U3021" i="8"/>
  <c r="U3020" i="8"/>
  <c r="U3019" i="8"/>
  <c r="U3018" i="8"/>
  <c r="U3017" i="8"/>
  <c r="U3016" i="8"/>
  <c r="U3015" i="8"/>
  <c r="U3014" i="8"/>
  <c r="U3013" i="8"/>
  <c r="U3012" i="8"/>
  <c r="U3011" i="8"/>
  <c r="U3010" i="8"/>
  <c r="U3009" i="8"/>
  <c r="U3008" i="8"/>
  <c r="U3007" i="8"/>
  <c r="U3006" i="8"/>
  <c r="U3005" i="8"/>
  <c r="U3004" i="8"/>
  <c r="U3003" i="8"/>
  <c r="U3002" i="8"/>
  <c r="U3001" i="8"/>
  <c r="U3000" i="8"/>
  <c r="U2999" i="8"/>
  <c r="U2998" i="8"/>
  <c r="U2997" i="8"/>
  <c r="U2996" i="8"/>
  <c r="U2995" i="8"/>
  <c r="U2994" i="8"/>
  <c r="U2993" i="8"/>
  <c r="U2992" i="8"/>
  <c r="U2991" i="8"/>
  <c r="U2990" i="8"/>
  <c r="U2989" i="8"/>
  <c r="U2988" i="8"/>
  <c r="U2987" i="8"/>
  <c r="U2986" i="8"/>
  <c r="U2985" i="8"/>
  <c r="U2984" i="8"/>
  <c r="U2983" i="8"/>
  <c r="U2982" i="8"/>
  <c r="U2981" i="8"/>
  <c r="U2980" i="8"/>
  <c r="U2979" i="8"/>
  <c r="U2978" i="8"/>
  <c r="U2977" i="8"/>
  <c r="U2976" i="8"/>
  <c r="U2975" i="8"/>
  <c r="U2974" i="8"/>
  <c r="U2973" i="8"/>
  <c r="U2972" i="8"/>
  <c r="U2971" i="8"/>
  <c r="U2970" i="8"/>
  <c r="U2969" i="8"/>
  <c r="U2968" i="8"/>
  <c r="U2967" i="8"/>
  <c r="U2966" i="8"/>
  <c r="U2965" i="8"/>
  <c r="U2964" i="8"/>
  <c r="U2963" i="8"/>
  <c r="U2962" i="8"/>
  <c r="U2961" i="8"/>
  <c r="U2960" i="8"/>
  <c r="U2959" i="8"/>
  <c r="U2958" i="8"/>
  <c r="U2957" i="8"/>
  <c r="U2956" i="8"/>
  <c r="U2955" i="8"/>
  <c r="U2954" i="8"/>
  <c r="U2953" i="8"/>
  <c r="U2952" i="8"/>
  <c r="U2951" i="8"/>
  <c r="U2950" i="8"/>
  <c r="U2949" i="8"/>
  <c r="U2948" i="8"/>
  <c r="U2947" i="8"/>
  <c r="U2946" i="8"/>
  <c r="U2945" i="8"/>
  <c r="U2944" i="8"/>
  <c r="U2943" i="8"/>
  <c r="U2942" i="8"/>
  <c r="U2941" i="8"/>
  <c r="U2940" i="8"/>
  <c r="U2939" i="8"/>
  <c r="U2938" i="8"/>
  <c r="U2937" i="8"/>
  <c r="U2936" i="8"/>
  <c r="U2935" i="8"/>
  <c r="U2934" i="8"/>
  <c r="U2933" i="8"/>
  <c r="U2932" i="8"/>
  <c r="U2931" i="8"/>
  <c r="U2930" i="8"/>
  <c r="U2929" i="8"/>
  <c r="U2928" i="8"/>
  <c r="U2927" i="8"/>
  <c r="U2926" i="8"/>
  <c r="U2925" i="8"/>
  <c r="U2924" i="8"/>
  <c r="U2923" i="8"/>
  <c r="U2922" i="8"/>
  <c r="U2921" i="8"/>
  <c r="U2920" i="8"/>
  <c r="U2919" i="8"/>
  <c r="U2918" i="8"/>
  <c r="U2917" i="8"/>
  <c r="U2916" i="8"/>
  <c r="U2915" i="8"/>
  <c r="U2914" i="8"/>
  <c r="U2913" i="8"/>
  <c r="U2912" i="8"/>
  <c r="U2911" i="8"/>
  <c r="U2910" i="8"/>
  <c r="U2909" i="8"/>
  <c r="U2908" i="8"/>
  <c r="U2907" i="8"/>
  <c r="U2906" i="8"/>
  <c r="U2905" i="8"/>
  <c r="U2904" i="8"/>
  <c r="U2903" i="8"/>
  <c r="U2902" i="8"/>
  <c r="U2901" i="8"/>
  <c r="U2900" i="8"/>
  <c r="U2899" i="8"/>
  <c r="U2898" i="8"/>
  <c r="U2897" i="8"/>
  <c r="U2896" i="8"/>
  <c r="U2895" i="8"/>
  <c r="U2894" i="8"/>
  <c r="U2893" i="8"/>
  <c r="U2892" i="8"/>
  <c r="U2891" i="8"/>
  <c r="U2890" i="8"/>
  <c r="U2889" i="8"/>
  <c r="U2888" i="8"/>
  <c r="U2887" i="8"/>
  <c r="U2886" i="8"/>
  <c r="U2885" i="8"/>
  <c r="U2884" i="8"/>
  <c r="U2883" i="8"/>
  <c r="U2882" i="8"/>
  <c r="U2881" i="8"/>
  <c r="U2880" i="8"/>
  <c r="U2879" i="8"/>
  <c r="U2878" i="8"/>
  <c r="U2877" i="8"/>
  <c r="U2876" i="8"/>
  <c r="U2875" i="8"/>
  <c r="U2874" i="8"/>
  <c r="U2873" i="8"/>
  <c r="U2872" i="8"/>
  <c r="U2871" i="8"/>
  <c r="U2870" i="8"/>
  <c r="U2869" i="8"/>
  <c r="U2868" i="8"/>
  <c r="U2867" i="8"/>
  <c r="U2866" i="8"/>
  <c r="U2865" i="8"/>
  <c r="U2864" i="8"/>
  <c r="U2863" i="8"/>
  <c r="U2862" i="8"/>
  <c r="U2861" i="8"/>
  <c r="U2860" i="8"/>
  <c r="U2859" i="8"/>
  <c r="U2858" i="8"/>
  <c r="U2857" i="8"/>
  <c r="U2856" i="8"/>
  <c r="U2855" i="8"/>
  <c r="U2854" i="8"/>
  <c r="U2853" i="8"/>
  <c r="U2852" i="8"/>
  <c r="U2851" i="8"/>
  <c r="U2850" i="8"/>
  <c r="U2849" i="8"/>
  <c r="U2848" i="8"/>
  <c r="U2847" i="8"/>
  <c r="U2846" i="8"/>
  <c r="U2845" i="8"/>
  <c r="U2844" i="8"/>
  <c r="U2843" i="8"/>
  <c r="U2842" i="8"/>
  <c r="U2841" i="8"/>
  <c r="U2840" i="8"/>
  <c r="U2839" i="8"/>
  <c r="U2838" i="8"/>
  <c r="U2837" i="8"/>
  <c r="U2836" i="8"/>
  <c r="U2835" i="8"/>
  <c r="U2834" i="8"/>
  <c r="U2833" i="8"/>
  <c r="U2832" i="8"/>
  <c r="U2831" i="8"/>
  <c r="U2830" i="8"/>
  <c r="U2829" i="8"/>
  <c r="U2828" i="8"/>
  <c r="U2827" i="8"/>
  <c r="U2826" i="8"/>
  <c r="U2825" i="8"/>
  <c r="U2824" i="8"/>
  <c r="U2823" i="8"/>
  <c r="U2822" i="8"/>
  <c r="U2821" i="8"/>
  <c r="U2820" i="8"/>
  <c r="U2819" i="8"/>
  <c r="U2818" i="8"/>
  <c r="U2817" i="8"/>
  <c r="U2816" i="8"/>
  <c r="U2815" i="8"/>
  <c r="U2814" i="8"/>
  <c r="U2813" i="8"/>
  <c r="U2812" i="8"/>
  <c r="U2811" i="8"/>
  <c r="U2810" i="8"/>
  <c r="U2809" i="8"/>
  <c r="U2808" i="8"/>
  <c r="U2807" i="8"/>
  <c r="U2806" i="8"/>
  <c r="U2805" i="8"/>
  <c r="U2804" i="8"/>
  <c r="U2803" i="8"/>
  <c r="U2802" i="8"/>
  <c r="U2801" i="8"/>
  <c r="U2800" i="8"/>
  <c r="U2799" i="8"/>
  <c r="U2798" i="8"/>
  <c r="U2797" i="8"/>
  <c r="U2796" i="8"/>
  <c r="U2795" i="8"/>
  <c r="U2794" i="8"/>
  <c r="U2793" i="8"/>
  <c r="U2792" i="8"/>
  <c r="U2791" i="8"/>
  <c r="U2790" i="8"/>
  <c r="U2789" i="8"/>
  <c r="U2788" i="8"/>
  <c r="U2787" i="8"/>
  <c r="U2786" i="8"/>
  <c r="U2785" i="8"/>
  <c r="U2784" i="8"/>
  <c r="U2783" i="8"/>
  <c r="U2782" i="8"/>
  <c r="U2781" i="8"/>
  <c r="U2780" i="8"/>
  <c r="U2779" i="8"/>
  <c r="U2778" i="8"/>
  <c r="U2777" i="8"/>
  <c r="U2776" i="8"/>
  <c r="U2775" i="8"/>
  <c r="U2774" i="8"/>
  <c r="U2773" i="8"/>
  <c r="U2772" i="8"/>
  <c r="U2771" i="8"/>
  <c r="U2770" i="8"/>
  <c r="U2769" i="8"/>
  <c r="U2768" i="8"/>
  <c r="U2767" i="8"/>
  <c r="U2766" i="8"/>
  <c r="U2765" i="8"/>
  <c r="U2764" i="8"/>
  <c r="U2763" i="8"/>
  <c r="U2762" i="8"/>
  <c r="U2761" i="8"/>
  <c r="U2760" i="8"/>
  <c r="U2759" i="8"/>
  <c r="U2758" i="8"/>
  <c r="U2757" i="8"/>
  <c r="U2756" i="8"/>
  <c r="U2755" i="8"/>
  <c r="U2754" i="8"/>
  <c r="U2753" i="8"/>
  <c r="U2752" i="8"/>
  <c r="U2751" i="8"/>
  <c r="U2750" i="8"/>
  <c r="U2749" i="8"/>
  <c r="U2748" i="8"/>
  <c r="U2747" i="8"/>
  <c r="U2746" i="8"/>
  <c r="U2745" i="8"/>
  <c r="U2744" i="8"/>
  <c r="U2743" i="8"/>
  <c r="U2742" i="8"/>
  <c r="U2741" i="8"/>
  <c r="U2740" i="8"/>
  <c r="U2739" i="8"/>
  <c r="U2738" i="8"/>
  <c r="U2737" i="8"/>
  <c r="U2736" i="8"/>
  <c r="U2735" i="8"/>
  <c r="U2734" i="8"/>
  <c r="U2733" i="8"/>
  <c r="U2732" i="8"/>
  <c r="U2731" i="8"/>
  <c r="U2730" i="8"/>
  <c r="U2729" i="8"/>
  <c r="U2728" i="8"/>
  <c r="U2727" i="8"/>
  <c r="U2726" i="8"/>
  <c r="U2725" i="8"/>
  <c r="U2724" i="8"/>
  <c r="U2723" i="8"/>
  <c r="U2722" i="8"/>
  <c r="U2721" i="8"/>
  <c r="U2720" i="8"/>
  <c r="U2719" i="8"/>
  <c r="U2718" i="8"/>
  <c r="U2717" i="8"/>
  <c r="U2716" i="8"/>
  <c r="U2715" i="8"/>
  <c r="U2714" i="8"/>
  <c r="U2713" i="8"/>
  <c r="U2712" i="8"/>
  <c r="U2711" i="8"/>
  <c r="U2710" i="8"/>
  <c r="U2709" i="8"/>
  <c r="U2708" i="8"/>
  <c r="U2707" i="8"/>
  <c r="U2706" i="8"/>
  <c r="U2705" i="8"/>
  <c r="U2704" i="8"/>
  <c r="U2703" i="8"/>
  <c r="U2702" i="8"/>
  <c r="U2701" i="8"/>
  <c r="U2700" i="8"/>
  <c r="U2699" i="8"/>
  <c r="U2698" i="8"/>
  <c r="U2697" i="8"/>
  <c r="U2696" i="8"/>
  <c r="U2695" i="8"/>
  <c r="U2694" i="8"/>
  <c r="U2693" i="8"/>
  <c r="U2692" i="8"/>
  <c r="U2691" i="8"/>
  <c r="U2690" i="8"/>
  <c r="U2689" i="8"/>
  <c r="U2688" i="8"/>
  <c r="U2687" i="8"/>
  <c r="U2686" i="8"/>
  <c r="U2685" i="8"/>
  <c r="U2684" i="8"/>
  <c r="U2683" i="8"/>
  <c r="U2682" i="8"/>
  <c r="U2681" i="8"/>
  <c r="U2680" i="8"/>
  <c r="U2679" i="8"/>
  <c r="U2678" i="8"/>
  <c r="U2677" i="8"/>
  <c r="U2676" i="8"/>
  <c r="U2675" i="8"/>
  <c r="U2674" i="8"/>
  <c r="U2673" i="8"/>
  <c r="U2672" i="8"/>
  <c r="U2671" i="8"/>
  <c r="U2670" i="8"/>
  <c r="U2669" i="8"/>
  <c r="U2668" i="8"/>
  <c r="U2667" i="8"/>
  <c r="U2666" i="8"/>
  <c r="U2665" i="8"/>
  <c r="U2664" i="8"/>
  <c r="U2663" i="8"/>
  <c r="U2662" i="8"/>
  <c r="U2661" i="8"/>
  <c r="U2660" i="8"/>
  <c r="U2659" i="8"/>
  <c r="U2658" i="8"/>
  <c r="U2657" i="8"/>
  <c r="U2656" i="8"/>
  <c r="U2655" i="8"/>
  <c r="U2654" i="8"/>
  <c r="U2653" i="8"/>
  <c r="U2652" i="8"/>
  <c r="U2651" i="8"/>
  <c r="U2650" i="8"/>
  <c r="U2649" i="8"/>
  <c r="U2648" i="8"/>
  <c r="U2647" i="8"/>
  <c r="U2646" i="8"/>
  <c r="U2645" i="8"/>
  <c r="U2644" i="8"/>
  <c r="U2643" i="8"/>
  <c r="U2642" i="8"/>
  <c r="U2641" i="8"/>
  <c r="U2640" i="8"/>
  <c r="U2639" i="8"/>
  <c r="U2638" i="8"/>
  <c r="U2637" i="8"/>
  <c r="U2636" i="8"/>
  <c r="U2635" i="8"/>
  <c r="U2634" i="8"/>
  <c r="U2633" i="8"/>
  <c r="U2632" i="8"/>
  <c r="U2631" i="8"/>
  <c r="U2630" i="8"/>
  <c r="U2629" i="8"/>
  <c r="U2628" i="8"/>
  <c r="U2627" i="8"/>
  <c r="U2626" i="8"/>
  <c r="U2625" i="8"/>
  <c r="U2624" i="8"/>
  <c r="U2623" i="8"/>
  <c r="U2622" i="8"/>
  <c r="U2621" i="8"/>
  <c r="U2620" i="8"/>
  <c r="U2619" i="8"/>
  <c r="U2618" i="8"/>
  <c r="U2617" i="8"/>
  <c r="U2616" i="8"/>
  <c r="U2615" i="8"/>
  <c r="U2614" i="8"/>
  <c r="U2613" i="8"/>
  <c r="U2612" i="8"/>
  <c r="U2611" i="8"/>
  <c r="U2610" i="8"/>
  <c r="U2609" i="8"/>
  <c r="U2608" i="8"/>
  <c r="U2607" i="8"/>
  <c r="U2606" i="8"/>
  <c r="U2605" i="8"/>
  <c r="U2604" i="8"/>
  <c r="U2603" i="8"/>
  <c r="U2602" i="8"/>
  <c r="U2601" i="8"/>
  <c r="U2600" i="8"/>
  <c r="U2599" i="8"/>
  <c r="U2598" i="8"/>
  <c r="U2597" i="8"/>
  <c r="U2596" i="8"/>
  <c r="U2595" i="8"/>
  <c r="U2594" i="8"/>
  <c r="U2593" i="8"/>
  <c r="U2592" i="8"/>
  <c r="U2591" i="8"/>
  <c r="U2590" i="8"/>
  <c r="U2589" i="8"/>
  <c r="U2588" i="8"/>
  <c r="U2587" i="8"/>
  <c r="U2586" i="8"/>
  <c r="U2585" i="8"/>
  <c r="U2584" i="8"/>
  <c r="U2583" i="8"/>
  <c r="U2582" i="8"/>
  <c r="U2581" i="8"/>
  <c r="U2580" i="8"/>
  <c r="U2579" i="8"/>
  <c r="U2578" i="8"/>
  <c r="U2577" i="8"/>
  <c r="U2576" i="8"/>
  <c r="U2575" i="8"/>
  <c r="U2574" i="8"/>
  <c r="U2573" i="8"/>
  <c r="U2572" i="8"/>
  <c r="U2571" i="8"/>
  <c r="U2570" i="8"/>
  <c r="U2569" i="8"/>
  <c r="U2568" i="8"/>
  <c r="U2567" i="8"/>
  <c r="U2566" i="8"/>
  <c r="U2565" i="8"/>
  <c r="U2564" i="8"/>
  <c r="U2563" i="8"/>
  <c r="U2562" i="8"/>
  <c r="U2561" i="8"/>
  <c r="U2560" i="8"/>
  <c r="U2559" i="8"/>
  <c r="U2558" i="8"/>
  <c r="U2557" i="8"/>
  <c r="U2556" i="8"/>
  <c r="U2555" i="8"/>
  <c r="U2554" i="8"/>
  <c r="U2553" i="8"/>
  <c r="U2552" i="8"/>
  <c r="U2551" i="8"/>
  <c r="U2550" i="8"/>
  <c r="U2549" i="8"/>
  <c r="U2548" i="8"/>
  <c r="U2547" i="8"/>
  <c r="U2546" i="8"/>
  <c r="U2545" i="8"/>
  <c r="U2544" i="8"/>
  <c r="U2543" i="8"/>
  <c r="U2542" i="8"/>
  <c r="U2541" i="8"/>
  <c r="U2540" i="8"/>
  <c r="U2539" i="8"/>
  <c r="U2538" i="8"/>
  <c r="U2537" i="8"/>
  <c r="U2536" i="8"/>
  <c r="U2535" i="8"/>
  <c r="U2534" i="8"/>
  <c r="U2533" i="8"/>
  <c r="U2532" i="8"/>
  <c r="U2531" i="8"/>
  <c r="U2530" i="8"/>
  <c r="U2529" i="8"/>
  <c r="U2528" i="8"/>
  <c r="U2527" i="8"/>
  <c r="U2526" i="8"/>
  <c r="U2525" i="8"/>
  <c r="U2524" i="8"/>
  <c r="U2523" i="8"/>
  <c r="U2522" i="8"/>
  <c r="U2521" i="8"/>
  <c r="U2520" i="8"/>
  <c r="U2519" i="8"/>
  <c r="U2518" i="8"/>
  <c r="U2517" i="8"/>
  <c r="U2516" i="8"/>
  <c r="U2515" i="8"/>
  <c r="U2514" i="8"/>
  <c r="U2513" i="8"/>
  <c r="U2512" i="8"/>
  <c r="U2511" i="8"/>
  <c r="U2510" i="8"/>
  <c r="U2509" i="8"/>
  <c r="U2508" i="8"/>
  <c r="U2507" i="8"/>
  <c r="U2506" i="8"/>
  <c r="U2505" i="8"/>
  <c r="U2504" i="8"/>
  <c r="U2503" i="8"/>
  <c r="U2502" i="8"/>
  <c r="U2501" i="8"/>
  <c r="U2500" i="8"/>
  <c r="U2499" i="8"/>
  <c r="U2498" i="8"/>
  <c r="U2497" i="8"/>
  <c r="U2496" i="8"/>
  <c r="U2495" i="8"/>
  <c r="U2494" i="8"/>
  <c r="U2493" i="8"/>
  <c r="U2492" i="8"/>
  <c r="U2491" i="8"/>
  <c r="U2490" i="8"/>
  <c r="U2489" i="8"/>
  <c r="U2488" i="8"/>
  <c r="U2487" i="8"/>
  <c r="U2486" i="8"/>
  <c r="U2485" i="8"/>
  <c r="U2484" i="8"/>
  <c r="U2483" i="8"/>
  <c r="U2482" i="8"/>
  <c r="U2481" i="8"/>
  <c r="U2480" i="8"/>
  <c r="U2479" i="8"/>
  <c r="U2478" i="8"/>
  <c r="U2477" i="8"/>
  <c r="U2476" i="8"/>
  <c r="U2475" i="8"/>
  <c r="U2474" i="8"/>
  <c r="U2473" i="8"/>
  <c r="U2472" i="8"/>
  <c r="U2471" i="8"/>
  <c r="U2470" i="8"/>
  <c r="U2469" i="8"/>
  <c r="U2468" i="8"/>
  <c r="U2467" i="8"/>
  <c r="U2466" i="8"/>
  <c r="U2465" i="8"/>
  <c r="U2464" i="8"/>
  <c r="U2463" i="8"/>
  <c r="U2462" i="8"/>
  <c r="U2461" i="8"/>
  <c r="U2460" i="8"/>
  <c r="U2459" i="8"/>
  <c r="U2458" i="8"/>
  <c r="U2457" i="8"/>
  <c r="U2456" i="8"/>
  <c r="U2455" i="8"/>
  <c r="U2454" i="8"/>
  <c r="U2453" i="8"/>
  <c r="U2452" i="8"/>
  <c r="U2451" i="8"/>
  <c r="U2450" i="8"/>
  <c r="U2449" i="8"/>
  <c r="U2448" i="8"/>
  <c r="U2447" i="8"/>
  <c r="U2446" i="8"/>
  <c r="U2445" i="8"/>
  <c r="U2444" i="8"/>
  <c r="U2443" i="8"/>
  <c r="U2442" i="8"/>
  <c r="U2441" i="8"/>
  <c r="U2440" i="8"/>
  <c r="U2439" i="8"/>
  <c r="U2438" i="8"/>
  <c r="U2437" i="8"/>
  <c r="U2436" i="8"/>
  <c r="U2435" i="8"/>
  <c r="U2434" i="8"/>
  <c r="U2433" i="8"/>
  <c r="U2432" i="8"/>
  <c r="U2431" i="8"/>
  <c r="U2430" i="8"/>
  <c r="U2429" i="8"/>
  <c r="U2428" i="8"/>
  <c r="U2427" i="8"/>
  <c r="U2426" i="8"/>
  <c r="U2425" i="8"/>
  <c r="U2424" i="8"/>
  <c r="U2423" i="8"/>
  <c r="U2422" i="8"/>
  <c r="U2421" i="8"/>
  <c r="U2420" i="8"/>
  <c r="U2419" i="8"/>
  <c r="U2418" i="8"/>
  <c r="U2417" i="8"/>
  <c r="U2416" i="8"/>
  <c r="U2415" i="8"/>
  <c r="U2414" i="8"/>
  <c r="U2413" i="8"/>
  <c r="U2412" i="8"/>
  <c r="U2411" i="8"/>
  <c r="U2410" i="8"/>
  <c r="U2409" i="8"/>
  <c r="U2408" i="8"/>
  <c r="U2407" i="8"/>
  <c r="U2406" i="8"/>
  <c r="U2405" i="8"/>
  <c r="U2404" i="8"/>
  <c r="U2403" i="8"/>
  <c r="U2402" i="8"/>
  <c r="U2401" i="8"/>
  <c r="U2400" i="8"/>
  <c r="U2399" i="8"/>
  <c r="U2398" i="8"/>
  <c r="U2397" i="8"/>
  <c r="U2396" i="8"/>
  <c r="U2395" i="8"/>
  <c r="U2394" i="8"/>
  <c r="U2393" i="8"/>
  <c r="U2392" i="8"/>
  <c r="U2391" i="8"/>
  <c r="U2390" i="8"/>
  <c r="U2389" i="8"/>
  <c r="U2388" i="8"/>
  <c r="U2387" i="8"/>
  <c r="U2386" i="8"/>
  <c r="U2385" i="8"/>
  <c r="U2384" i="8"/>
  <c r="U2383" i="8"/>
  <c r="U2382" i="8"/>
  <c r="U2381" i="8"/>
  <c r="U2380" i="8"/>
  <c r="U2379" i="8"/>
  <c r="U2378" i="8"/>
  <c r="U2377" i="8"/>
  <c r="U2376" i="8"/>
  <c r="U2375" i="8"/>
  <c r="U2374" i="8"/>
  <c r="U2373" i="8"/>
  <c r="U2372" i="8"/>
  <c r="U2371" i="8"/>
  <c r="U2370" i="8"/>
  <c r="U2369" i="8"/>
  <c r="U2368" i="8"/>
  <c r="U2367" i="8"/>
  <c r="U2366" i="8"/>
  <c r="U2365" i="8"/>
  <c r="U2364" i="8"/>
  <c r="U2363" i="8"/>
  <c r="U2362" i="8"/>
  <c r="U2361" i="8"/>
  <c r="U2360" i="8"/>
  <c r="U2359" i="8"/>
  <c r="U2358" i="8"/>
  <c r="U2357" i="8"/>
  <c r="U2356" i="8"/>
  <c r="U2355" i="8"/>
  <c r="U2354" i="8"/>
  <c r="U2353" i="8"/>
  <c r="U2352" i="8"/>
  <c r="U2351" i="8"/>
  <c r="U2350" i="8"/>
  <c r="U2349" i="8"/>
  <c r="U2348" i="8"/>
  <c r="U2347" i="8"/>
  <c r="U2346" i="8"/>
  <c r="U2345" i="8"/>
  <c r="U2344" i="8"/>
  <c r="U2343" i="8"/>
  <c r="U2342" i="8"/>
  <c r="U2341" i="8"/>
  <c r="U2340" i="8"/>
  <c r="U2339" i="8"/>
  <c r="U2338" i="8"/>
  <c r="U2337" i="8"/>
  <c r="U2336" i="8"/>
  <c r="U2335" i="8"/>
  <c r="U2334" i="8"/>
  <c r="U2333" i="8"/>
  <c r="U2332" i="8"/>
  <c r="U2331" i="8"/>
  <c r="U2330" i="8"/>
  <c r="U2329" i="8"/>
  <c r="U2328" i="8"/>
  <c r="U2327" i="8"/>
  <c r="U2326" i="8"/>
  <c r="U2325" i="8"/>
  <c r="U2324" i="8"/>
  <c r="U2323" i="8"/>
  <c r="U2322" i="8"/>
  <c r="U2321" i="8"/>
  <c r="U2320" i="8"/>
  <c r="U2319" i="8"/>
  <c r="U2318" i="8"/>
  <c r="U2317" i="8"/>
  <c r="U2316" i="8"/>
  <c r="U2315" i="8"/>
  <c r="U2314" i="8"/>
  <c r="U2313" i="8"/>
  <c r="U2312" i="8"/>
  <c r="U2311" i="8"/>
  <c r="U2310" i="8"/>
  <c r="U2309" i="8"/>
  <c r="U2308" i="8"/>
  <c r="U2307" i="8"/>
  <c r="U2306" i="8"/>
  <c r="U2305" i="8"/>
  <c r="U2304" i="8"/>
  <c r="U2303" i="8"/>
  <c r="U2302" i="8"/>
  <c r="U2301" i="8"/>
  <c r="U2300" i="8"/>
  <c r="U2299" i="8"/>
  <c r="U2298" i="8"/>
  <c r="U2297" i="8"/>
  <c r="U2296" i="8"/>
  <c r="U2295" i="8"/>
  <c r="U2294" i="8"/>
  <c r="U2293" i="8"/>
  <c r="U2292" i="8"/>
  <c r="U2291" i="8"/>
  <c r="U2290" i="8"/>
  <c r="U2289" i="8"/>
  <c r="U2288" i="8"/>
  <c r="U2287" i="8"/>
  <c r="U2286" i="8"/>
  <c r="U2285" i="8"/>
  <c r="U2284" i="8"/>
  <c r="U2283" i="8"/>
  <c r="U2282" i="8"/>
  <c r="U2281" i="8"/>
  <c r="U2280" i="8"/>
  <c r="U2279" i="8"/>
  <c r="U2278" i="8"/>
  <c r="U2277" i="8"/>
  <c r="U2276" i="8"/>
  <c r="U2275" i="8"/>
  <c r="U2274" i="8"/>
  <c r="U2273" i="8"/>
  <c r="U2272" i="8"/>
  <c r="U2271" i="8"/>
  <c r="U2270" i="8"/>
  <c r="U2269" i="8"/>
  <c r="U2268" i="8"/>
  <c r="U2267" i="8"/>
  <c r="U2266" i="8"/>
  <c r="U2265" i="8"/>
  <c r="U2264" i="8"/>
  <c r="U2263" i="8"/>
  <c r="U2262" i="8"/>
  <c r="U2261" i="8"/>
  <c r="U2260" i="8"/>
  <c r="U2259" i="8"/>
  <c r="U2258" i="8"/>
  <c r="U2257" i="8"/>
  <c r="U2256" i="8"/>
  <c r="U2255" i="8"/>
  <c r="U2254" i="8"/>
  <c r="U2253" i="8"/>
  <c r="U2252" i="8"/>
  <c r="U2251" i="8"/>
  <c r="U2250" i="8"/>
  <c r="U2249" i="8"/>
  <c r="U2248" i="8"/>
  <c r="U2247" i="8"/>
  <c r="U2246" i="8"/>
  <c r="U2245" i="8"/>
  <c r="U2244" i="8"/>
  <c r="U2243" i="8"/>
  <c r="U2242" i="8"/>
  <c r="U2241" i="8"/>
  <c r="U2240" i="8"/>
  <c r="U2239" i="8"/>
  <c r="U2238" i="8"/>
  <c r="U2237" i="8"/>
  <c r="U2236" i="8"/>
  <c r="U2235" i="8"/>
  <c r="U2234" i="8"/>
  <c r="U2233" i="8"/>
  <c r="U2232" i="8"/>
  <c r="U2231" i="8"/>
  <c r="U2230" i="8"/>
  <c r="U2229" i="8"/>
  <c r="U2228" i="8"/>
  <c r="U2227" i="8"/>
  <c r="U2226" i="8"/>
  <c r="U2225" i="8"/>
  <c r="U2224" i="8"/>
  <c r="U2223" i="8"/>
  <c r="U2222" i="8"/>
  <c r="U2221" i="8"/>
  <c r="U2220" i="8"/>
  <c r="U2219" i="8"/>
  <c r="U2218" i="8"/>
  <c r="U2217" i="8"/>
  <c r="U2216" i="8"/>
  <c r="U2215" i="8"/>
  <c r="U2214" i="8"/>
  <c r="U2213" i="8"/>
  <c r="U2212" i="8"/>
  <c r="U2211" i="8"/>
  <c r="U2210" i="8"/>
  <c r="U2209" i="8"/>
  <c r="U2208" i="8"/>
  <c r="U2207" i="8"/>
  <c r="U2206" i="8"/>
  <c r="U2205" i="8"/>
  <c r="U2204" i="8"/>
  <c r="U2203" i="8"/>
  <c r="U2202" i="8"/>
  <c r="U2201" i="8"/>
  <c r="U2200" i="8"/>
  <c r="U2199" i="8"/>
  <c r="U2198" i="8"/>
  <c r="U2197" i="8"/>
  <c r="U2196" i="8"/>
  <c r="U2195" i="8"/>
  <c r="U2194" i="8"/>
  <c r="U2193" i="8"/>
  <c r="U2192" i="8"/>
  <c r="U2191" i="8"/>
  <c r="U2190" i="8"/>
  <c r="U2189" i="8"/>
  <c r="U2188" i="8"/>
  <c r="U2187" i="8"/>
  <c r="U2186" i="8"/>
  <c r="U2185" i="8"/>
  <c r="U2184" i="8"/>
  <c r="U2183" i="8"/>
  <c r="U2182" i="8"/>
  <c r="U2181" i="8"/>
  <c r="U2180" i="8"/>
  <c r="U2179" i="8"/>
  <c r="U2178" i="8"/>
  <c r="U2177" i="8"/>
  <c r="U2176" i="8"/>
  <c r="U2175" i="8"/>
  <c r="U2174" i="8"/>
  <c r="U2173" i="8"/>
  <c r="U2172" i="8"/>
  <c r="U2171" i="8"/>
  <c r="U2170" i="8"/>
  <c r="U2169" i="8"/>
  <c r="U2168" i="8"/>
  <c r="U2167" i="8"/>
  <c r="U2166" i="8"/>
  <c r="U2165" i="8"/>
  <c r="U2164" i="8"/>
  <c r="U2163" i="8"/>
  <c r="U2162" i="8"/>
  <c r="U2161" i="8"/>
  <c r="U2160" i="8"/>
  <c r="U2159" i="8"/>
  <c r="U2158" i="8"/>
  <c r="U2157" i="8"/>
  <c r="U2156" i="8"/>
  <c r="U2155" i="8"/>
  <c r="U2154" i="8"/>
  <c r="U2153" i="8"/>
  <c r="U2152" i="8"/>
  <c r="U2151" i="8"/>
  <c r="U2150" i="8"/>
  <c r="U2149" i="8"/>
  <c r="U2148" i="8"/>
  <c r="U2147" i="8"/>
  <c r="U2146" i="8"/>
  <c r="U2145" i="8"/>
  <c r="U2144" i="8"/>
  <c r="U2143" i="8"/>
  <c r="U2142" i="8"/>
  <c r="U2141" i="8"/>
  <c r="U2140" i="8"/>
  <c r="U2139" i="8"/>
  <c r="U2138" i="8"/>
  <c r="U2137" i="8"/>
  <c r="U2136" i="8"/>
  <c r="U2135" i="8"/>
  <c r="U2134" i="8"/>
  <c r="U2133" i="8"/>
  <c r="U2132" i="8"/>
  <c r="U2131" i="8"/>
  <c r="U2130" i="8"/>
  <c r="U2129" i="8"/>
  <c r="U2128" i="8"/>
  <c r="U2127" i="8"/>
  <c r="U2126" i="8"/>
  <c r="U2125" i="8"/>
  <c r="U2124" i="8"/>
  <c r="U2123" i="8"/>
  <c r="U2122" i="8"/>
  <c r="U2121" i="8"/>
  <c r="U2120" i="8"/>
  <c r="U2119" i="8"/>
  <c r="U2118" i="8"/>
  <c r="U2117" i="8"/>
  <c r="U2116" i="8"/>
  <c r="U2115" i="8"/>
  <c r="U2114" i="8"/>
  <c r="U2113" i="8"/>
  <c r="U2112" i="8"/>
  <c r="U2111" i="8"/>
  <c r="U2110" i="8"/>
  <c r="U2109" i="8"/>
  <c r="U2108" i="8"/>
  <c r="U2107" i="8"/>
  <c r="U2106" i="8"/>
  <c r="U2105" i="8"/>
  <c r="U2104" i="8"/>
  <c r="U2103" i="8"/>
  <c r="U2102" i="8"/>
  <c r="U2101" i="8"/>
  <c r="U2100" i="8"/>
  <c r="U2099" i="8"/>
  <c r="U2098" i="8"/>
  <c r="U2097" i="8"/>
  <c r="U2096" i="8"/>
  <c r="U2095" i="8"/>
  <c r="U2094" i="8"/>
  <c r="U2093" i="8"/>
  <c r="U2092" i="8"/>
  <c r="U2091" i="8"/>
  <c r="U2090" i="8"/>
  <c r="U2089" i="8"/>
  <c r="U2088" i="8"/>
  <c r="U2087" i="8"/>
  <c r="U2086" i="8"/>
  <c r="U2085" i="8"/>
  <c r="U2084" i="8"/>
  <c r="U2083" i="8"/>
  <c r="U2082" i="8"/>
  <c r="U2081" i="8"/>
  <c r="U2080" i="8"/>
  <c r="U2079" i="8"/>
  <c r="U2078" i="8"/>
  <c r="U2077" i="8"/>
  <c r="U2076" i="8"/>
  <c r="U2075" i="8"/>
  <c r="U2074" i="8"/>
  <c r="U2073" i="8"/>
  <c r="U2072" i="8"/>
  <c r="U2071" i="8"/>
  <c r="U2070" i="8"/>
  <c r="U2069" i="8"/>
  <c r="U2068" i="8"/>
  <c r="U2067" i="8"/>
  <c r="U2066" i="8"/>
  <c r="U2065" i="8"/>
  <c r="U2064" i="8"/>
  <c r="U2063" i="8"/>
  <c r="U2062" i="8"/>
  <c r="U2061" i="8"/>
  <c r="U2060" i="8"/>
  <c r="U2059" i="8"/>
  <c r="U2058" i="8"/>
  <c r="U2057" i="8"/>
  <c r="U2056" i="8"/>
  <c r="U2055" i="8"/>
  <c r="U2054" i="8"/>
  <c r="U2053" i="8"/>
  <c r="U2052" i="8"/>
  <c r="U2051" i="8"/>
  <c r="U2050" i="8"/>
  <c r="U2049" i="8"/>
  <c r="U2048" i="8"/>
  <c r="U2047" i="8"/>
  <c r="U2046" i="8"/>
  <c r="U2045" i="8"/>
  <c r="U2044" i="8"/>
  <c r="U2043" i="8"/>
  <c r="U2042" i="8"/>
  <c r="U2041" i="8"/>
  <c r="U2040" i="8"/>
  <c r="U2039" i="8"/>
  <c r="U2038" i="8"/>
  <c r="U2037" i="8"/>
  <c r="U2036" i="8"/>
  <c r="U2035" i="8"/>
  <c r="U2034" i="8"/>
  <c r="U2033" i="8"/>
  <c r="U2032" i="8"/>
  <c r="U2031" i="8"/>
  <c r="U2030" i="8"/>
  <c r="U2029" i="8"/>
  <c r="U2028" i="8"/>
  <c r="U2027" i="8"/>
  <c r="U2026" i="8"/>
  <c r="U2025" i="8"/>
  <c r="U2024" i="8"/>
  <c r="U2023" i="8"/>
  <c r="U2022" i="8"/>
  <c r="U2021" i="8"/>
  <c r="U2020" i="8"/>
  <c r="U2019" i="8"/>
  <c r="U2018" i="8"/>
  <c r="U2017" i="8"/>
  <c r="U2016" i="8"/>
  <c r="U2015" i="8"/>
  <c r="U2014" i="8"/>
  <c r="U2013" i="8"/>
  <c r="U2012" i="8"/>
  <c r="U2011" i="8"/>
  <c r="U2010" i="8"/>
  <c r="U2009" i="8"/>
  <c r="U2008" i="8"/>
  <c r="U2007" i="8"/>
  <c r="U2006" i="8"/>
  <c r="U2005" i="8"/>
  <c r="U2004" i="8"/>
  <c r="U2003" i="8"/>
  <c r="U2002" i="8"/>
  <c r="U2001" i="8"/>
  <c r="U2000" i="8"/>
  <c r="U1999" i="8"/>
  <c r="U1998" i="8"/>
  <c r="U1997" i="8"/>
  <c r="U1996" i="8"/>
  <c r="U1995" i="8"/>
  <c r="U1994" i="8"/>
  <c r="U1993" i="8"/>
  <c r="U1992" i="8"/>
  <c r="U1991" i="8"/>
  <c r="U1990" i="8"/>
  <c r="U1989" i="8"/>
  <c r="U1988" i="8"/>
  <c r="U1987" i="8"/>
  <c r="U1986" i="8"/>
  <c r="U1985" i="8"/>
  <c r="U1984" i="8"/>
  <c r="U1983" i="8"/>
  <c r="U1982" i="8"/>
  <c r="U1981" i="8"/>
  <c r="U1980" i="8"/>
  <c r="U1979" i="8"/>
  <c r="U1978" i="8"/>
  <c r="U1977" i="8"/>
  <c r="U1976" i="8"/>
  <c r="U1975" i="8"/>
  <c r="U1974" i="8"/>
  <c r="U1973" i="8"/>
  <c r="U1972" i="8"/>
  <c r="U1971" i="8"/>
  <c r="U1970" i="8"/>
  <c r="U1969" i="8"/>
  <c r="U1968" i="8"/>
  <c r="U1967" i="8"/>
  <c r="U1966" i="8"/>
  <c r="U1965" i="8"/>
  <c r="U1964" i="8"/>
  <c r="U1963" i="8"/>
  <c r="U1962" i="8"/>
  <c r="U1961" i="8"/>
  <c r="U1960" i="8"/>
  <c r="U1959" i="8"/>
  <c r="U1958" i="8"/>
  <c r="U1957" i="8"/>
  <c r="U1956" i="8"/>
  <c r="U1955" i="8"/>
  <c r="U1954" i="8"/>
  <c r="U1953" i="8"/>
  <c r="U1952" i="8"/>
  <c r="U1951" i="8"/>
  <c r="U1950" i="8"/>
  <c r="U1949" i="8"/>
  <c r="U1948" i="8"/>
  <c r="U1947" i="8"/>
  <c r="U1946" i="8"/>
  <c r="U1945" i="8"/>
  <c r="U1944" i="8"/>
  <c r="U1943" i="8"/>
  <c r="U1942" i="8"/>
  <c r="U1941" i="8"/>
  <c r="U1940" i="8"/>
  <c r="U1939" i="8"/>
  <c r="U1938" i="8"/>
  <c r="U1937" i="8"/>
  <c r="U1936" i="8"/>
  <c r="U1935" i="8"/>
  <c r="U1934" i="8"/>
  <c r="U1933" i="8"/>
  <c r="U1932" i="8"/>
  <c r="U1931" i="8"/>
  <c r="U1930" i="8"/>
  <c r="U1929" i="8"/>
  <c r="U1928" i="8"/>
  <c r="U1927" i="8"/>
  <c r="U1926" i="8"/>
  <c r="U1925" i="8"/>
  <c r="U1924" i="8"/>
  <c r="U1923" i="8"/>
  <c r="U1922" i="8"/>
  <c r="U1921" i="8"/>
  <c r="U1920" i="8"/>
  <c r="U1919" i="8"/>
  <c r="U1918" i="8"/>
  <c r="U1917" i="8"/>
  <c r="U1916" i="8"/>
  <c r="U1915" i="8"/>
  <c r="U1914" i="8"/>
  <c r="U1913" i="8"/>
  <c r="U1912" i="8"/>
  <c r="U1911" i="8"/>
  <c r="U1910" i="8"/>
  <c r="U1909" i="8"/>
  <c r="U1908" i="8"/>
  <c r="U1907" i="8"/>
  <c r="U1906" i="8"/>
  <c r="U1905" i="8"/>
  <c r="U1904" i="8"/>
  <c r="U1903" i="8"/>
  <c r="U1902" i="8"/>
  <c r="U1901" i="8"/>
  <c r="U1900" i="8"/>
  <c r="U1899" i="8"/>
  <c r="U1898" i="8"/>
  <c r="U1897" i="8"/>
  <c r="U1896" i="8"/>
  <c r="U1895" i="8"/>
  <c r="U1894" i="8"/>
  <c r="U1893" i="8"/>
  <c r="U1892" i="8"/>
  <c r="U1891" i="8"/>
  <c r="U1890" i="8"/>
  <c r="U1889" i="8"/>
  <c r="U1888" i="8"/>
  <c r="U1887" i="8"/>
  <c r="U1886" i="8"/>
  <c r="U1885" i="8"/>
  <c r="U1884" i="8"/>
  <c r="U1883" i="8"/>
  <c r="U1882" i="8"/>
  <c r="U1881" i="8"/>
  <c r="U1880" i="8"/>
  <c r="U1879" i="8"/>
  <c r="U1878" i="8"/>
  <c r="U1877" i="8"/>
  <c r="U1876" i="8"/>
  <c r="U1875" i="8"/>
  <c r="U1874" i="8"/>
  <c r="U1873" i="8"/>
  <c r="U1872" i="8"/>
  <c r="U1871" i="8"/>
  <c r="U1870" i="8"/>
  <c r="U1869" i="8"/>
  <c r="U1868" i="8"/>
  <c r="U1867" i="8"/>
  <c r="U1866" i="8"/>
  <c r="U1865" i="8"/>
  <c r="U1864" i="8"/>
  <c r="U1863" i="8"/>
  <c r="U1862" i="8"/>
  <c r="U1861" i="8"/>
  <c r="U1860" i="8"/>
  <c r="U1859" i="8"/>
  <c r="U1858" i="8"/>
  <c r="U1857" i="8"/>
  <c r="U1856" i="8"/>
  <c r="U1855" i="8"/>
  <c r="U1854" i="8"/>
  <c r="U1853" i="8"/>
  <c r="U1852" i="8"/>
  <c r="U1851" i="8"/>
  <c r="U1850" i="8"/>
  <c r="U1849" i="8"/>
  <c r="U1848" i="8"/>
  <c r="U1847" i="8"/>
  <c r="U1846" i="8"/>
  <c r="U1845" i="8"/>
  <c r="U1844" i="8"/>
  <c r="U1843" i="8"/>
  <c r="U1842" i="8"/>
  <c r="U1841" i="8"/>
  <c r="U1840" i="8"/>
  <c r="U1839" i="8"/>
  <c r="U1838" i="8"/>
  <c r="U1837" i="8"/>
  <c r="U1836" i="8"/>
  <c r="U1835" i="8"/>
  <c r="U1834" i="8"/>
  <c r="U1833" i="8"/>
  <c r="U1832" i="8"/>
  <c r="U1831" i="8"/>
  <c r="U1830" i="8"/>
  <c r="U1829" i="8"/>
  <c r="U1828" i="8"/>
  <c r="U1827" i="8"/>
  <c r="U1826" i="8"/>
  <c r="U1825" i="8"/>
  <c r="U1824" i="8"/>
  <c r="U1823" i="8"/>
  <c r="U1822" i="8"/>
  <c r="U1821" i="8"/>
  <c r="U1820" i="8"/>
  <c r="U1819" i="8"/>
  <c r="U1818" i="8"/>
  <c r="U1817" i="8"/>
  <c r="U1816" i="8"/>
  <c r="U1815" i="8"/>
  <c r="U1814" i="8"/>
  <c r="U1813" i="8"/>
  <c r="U1812" i="8"/>
  <c r="U1811" i="8"/>
  <c r="U1810" i="8"/>
  <c r="U1809" i="8"/>
  <c r="U1808" i="8"/>
  <c r="U1807" i="8"/>
  <c r="U1806" i="8"/>
  <c r="U1805" i="8"/>
  <c r="U1804" i="8"/>
  <c r="U1803" i="8"/>
  <c r="U1802" i="8"/>
  <c r="U1801" i="8"/>
  <c r="U1800" i="8"/>
  <c r="U1799" i="8"/>
  <c r="U1798" i="8"/>
  <c r="U1797" i="8"/>
  <c r="U1796" i="8"/>
  <c r="U1795" i="8"/>
  <c r="U1794" i="8"/>
  <c r="U1793" i="8"/>
  <c r="U1792" i="8"/>
  <c r="U1791" i="8"/>
  <c r="U1790" i="8"/>
  <c r="U1789" i="8"/>
  <c r="U1788" i="8"/>
  <c r="U1787" i="8"/>
  <c r="U1786" i="8"/>
  <c r="U1785" i="8"/>
  <c r="U1784" i="8"/>
  <c r="U1783" i="8"/>
  <c r="U1782" i="8"/>
  <c r="U1781" i="8"/>
  <c r="U1780" i="8"/>
  <c r="U1779" i="8"/>
  <c r="U1778" i="8"/>
  <c r="U1777" i="8"/>
  <c r="U1776" i="8"/>
  <c r="U1775" i="8"/>
  <c r="U1774" i="8"/>
  <c r="U1773" i="8"/>
  <c r="U1772" i="8"/>
  <c r="U1771" i="8"/>
  <c r="U1770" i="8"/>
  <c r="U1769" i="8"/>
  <c r="U1768" i="8"/>
  <c r="U1767" i="8"/>
  <c r="U1766" i="8"/>
  <c r="U1765" i="8"/>
  <c r="U1764" i="8"/>
  <c r="U1763" i="8"/>
  <c r="U1762" i="8"/>
  <c r="U1761" i="8"/>
  <c r="U1760" i="8"/>
  <c r="U1759" i="8"/>
  <c r="U1758" i="8"/>
  <c r="U1757" i="8"/>
  <c r="U1756" i="8"/>
  <c r="U1755" i="8"/>
  <c r="U1754" i="8"/>
  <c r="U1753" i="8"/>
  <c r="U1752" i="8"/>
  <c r="U1751" i="8"/>
  <c r="U1750" i="8"/>
  <c r="U1749" i="8"/>
  <c r="U1748" i="8"/>
  <c r="U1747" i="8"/>
  <c r="U1746" i="8"/>
  <c r="U1745" i="8"/>
  <c r="U1744" i="8"/>
  <c r="U1743" i="8"/>
  <c r="U1742" i="8"/>
  <c r="U1741" i="8"/>
  <c r="U1740" i="8"/>
  <c r="U1739" i="8"/>
  <c r="U1738" i="8"/>
  <c r="U1737" i="8"/>
  <c r="U1736" i="8"/>
  <c r="U1735" i="8"/>
  <c r="U1734" i="8"/>
  <c r="U1733" i="8"/>
  <c r="U1732" i="8"/>
  <c r="U1731" i="8"/>
  <c r="U1730" i="8"/>
  <c r="U1729" i="8"/>
  <c r="U1728" i="8"/>
  <c r="U1727" i="8"/>
  <c r="U1726" i="8"/>
  <c r="U1725" i="8"/>
  <c r="U1724" i="8"/>
  <c r="U1723" i="8"/>
  <c r="U1722" i="8"/>
  <c r="U1721" i="8"/>
  <c r="U1720" i="8"/>
  <c r="U1719" i="8"/>
  <c r="U1718" i="8"/>
  <c r="U1717" i="8"/>
  <c r="U1716" i="8"/>
  <c r="U1715" i="8"/>
  <c r="U1714" i="8"/>
  <c r="U1713" i="8"/>
  <c r="U1712" i="8"/>
  <c r="U1711" i="8"/>
  <c r="U1710" i="8"/>
  <c r="U1709" i="8"/>
  <c r="U1708" i="8"/>
  <c r="U1707" i="8"/>
  <c r="U1706" i="8"/>
  <c r="U1705" i="8"/>
  <c r="U1704" i="8"/>
  <c r="U1703" i="8"/>
  <c r="U1702" i="8"/>
  <c r="U1701" i="8"/>
  <c r="U1700" i="8"/>
  <c r="U1699" i="8"/>
  <c r="U1698" i="8"/>
  <c r="U1697" i="8"/>
  <c r="U1696" i="8"/>
  <c r="U1695" i="8"/>
  <c r="U1694" i="8"/>
  <c r="U1693" i="8"/>
  <c r="U1692" i="8"/>
  <c r="U1691" i="8"/>
  <c r="U1690" i="8"/>
  <c r="U1689" i="8"/>
  <c r="U1688" i="8"/>
  <c r="U1687" i="8"/>
  <c r="U1686" i="8"/>
  <c r="U1685" i="8"/>
  <c r="U1684" i="8"/>
  <c r="U1683" i="8"/>
  <c r="U1682" i="8"/>
  <c r="U1681" i="8"/>
  <c r="U1680" i="8"/>
  <c r="U1679" i="8"/>
  <c r="U1678" i="8"/>
  <c r="U1677" i="8"/>
  <c r="U1676" i="8"/>
  <c r="U1675" i="8"/>
  <c r="U1674" i="8"/>
  <c r="U1673" i="8"/>
  <c r="U1672" i="8"/>
  <c r="U1671" i="8"/>
  <c r="U1670" i="8"/>
  <c r="U1669" i="8"/>
  <c r="U1668" i="8"/>
  <c r="U1667" i="8"/>
  <c r="U1666" i="8"/>
  <c r="U1665" i="8"/>
  <c r="U1664" i="8"/>
  <c r="U1663" i="8"/>
  <c r="U1662" i="8"/>
  <c r="U1661" i="8"/>
  <c r="U1660" i="8"/>
  <c r="U1659" i="8"/>
  <c r="U1658" i="8"/>
  <c r="U1657" i="8"/>
  <c r="U1656" i="8"/>
  <c r="U1655" i="8"/>
  <c r="U1654" i="8"/>
  <c r="U1653" i="8"/>
  <c r="U1652" i="8"/>
  <c r="U1651" i="8"/>
  <c r="U1650" i="8"/>
  <c r="U1649" i="8"/>
  <c r="U1648" i="8"/>
  <c r="U1647" i="8"/>
  <c r="U1646" i="8"/>
  <c r="U1645" i="8"/>
  <c r="U1644" i="8"/>
  <c r="U1643" i="8"/>
  <c r="U1642" i="8"/>
  <c r="U1641" i="8"/>
  <c r="U1640" i="8"/>
  <c r="U1639" i="8"/>
  <c r="U1638" i="8"/>
  <c r="U1637" i="8"/>
  <c r="U1636" i="8"/>
  <c r="U1635" i="8"/>
  <c r="U1634" i="8"/>
  <c r="U1633" i="8"/>
  <c r="U1632" i="8"/>
  <c r="U1631" i="8"/>
  <c r="U1630" i="8"/>
  <c r="U1629" i="8"/>
  <c r="U1628" i="8"/>
  <c r="U1627" i="8"/>
  <c r="U1626" i="8"/>
  <c r="U1625" i="8"/>
  <c r="U1624" i="8"/>
  <c r="U1623" i="8"/>
  <c r="U1622" i="8"/>
  <c r="U1621" i="8"/>
  <c r="U1620" i="8"/>
  <c r="U1619" i="8"/>
  <c r="U1618" i="8"/>
  <c r="U1617" i="8"/>
  <c r="U1616" i="8"/>
  <c r="U1615" i="8"/>
  <c r="U1614" i="8"/>
  <c r="U1613" i="8"/>
  <c r="U1612" i="8"/>
  <c r="U1611" i="8"/>
  <c r="U1610" i="8"/>
  <c r="U1609" i="8"/>
  <c r="U1608" i="8"/>
  <c r="U1607" i="8"/>
  <c r="U1606" i="8"/>
  <c r="U1605" i="8"/>
  <c r="U1604" i="8"/>
  <c r="U1603" i="8"/>
  <c r="U1602" i="8"/>
  <c r="U1601" i="8"/>
  <c r="U1600" i="8"/>
  <c r="U1599" i="8"/>
  <c r="U1598" i="8"/>
  <c r="U1597" i="8"/>
  <c r="U1596" i="8"/>
  <c r="U1595" i="8"/>
  <c r="U1594" i="8"/>
  <c r="U1593" i="8"/>
  <c r="U1592" i="8"/>
  <c r="U1591" i="8"/>
  <c r="U1590" i="8"/>
  <c r="U1589" i="8"/>
  <c r="U1588" i="8"/>
  <c r="U1587" i="8"/>
  <c r="U1586" i="8"/>
  <c r="U1585" i="8"/>
  <c r="U1584" i="8"/>
  <c r="U1583" i="8"/>
  <c r="U1582" i="8"/>
  <c r="U1581" i="8"/>
  <c r="U1580" i="8"/>
  <c r="U1579" i="8"/>
  <c r="U1578" i="8"/>
  <c r="U1577" i="8"/>
  <c r="U1576" i="8"/>
  <c r="U1575" i="8"/>
  <c r="U1574" i="8"/>
  <c r="U1573" i="8"/>
  <c r="U1572" i="8"/>
  <c r="U1571" i="8"/>
  <c r="U1570" i="8"/>
  <c r="U1569" i="8"/>
  <c r="U1568" i="8"/>
  <c r="U1567" i="8"/>
  <c r="U1566" i="8"/>
  <c r="U1565" i="8"/>
  <c r="U1564" i="8"/>
  <c r="U1563" i="8"/>
  <c r="U1562" i="8"/>
  <c r="U1561" i="8"/>
  <c r="U1560" i="8"/>
  <c r="U1559" i="8"/>
  <c r="U1558" i="8"/>
  <c r="U1557" i="8"/>
  <c r="U1556" i="8"/>
  <c r="U1555" i="8"/>
  <c r="U1554" i="8"/>
  <c r="U1553" i="8"/>
  <c r="U1552" i="8"/>
  <c r="U1551" i="8"/>
  <c r="U1550" i="8"/>
  <c r="U1549" i="8"/>
  <c r="U1548" i="8"/>
  <c r="U1547" i="8"/>
  <c r="U1546" i="8"/>
  <c r="U1545" i="8"/>
  <c r="U1544" i="8"/>
  <c r="U1543" i="8"/>
  <c r="U1542" i="8"/>
  <c r="U1541" i="8"/>
  <c r="U1540" i="8"/>
  <c r="U1539" i="8"/>
  <c r="U1538" i="8"/>
  <c r="U1537" i="8"/>
  <c r="U1536" i="8"/>
  <c r="U1535" i="8"/>
  <c r="U1534" i="8"/>
  <c r="U1533" i="8"/>
  <c r="U1532" i="8"/>
  <c r="U1531" i="8"/>
  <c r="U1530" i="8"/>
  <c r="U1529" i="8"/>
  <c r="U1528" i="8"/>
  <c r="U1527" i="8"/>
  <c r="U1526" i="8"/>
  <c r="U1525" i="8"/>
  <c r="U1524" i="8"/>
  <c r="U1523" i="8"/>
  <c r="U1522" i="8"/>
  <c r="U1521" i="8"/>
  <c r="U1520" i="8"/>
  <c r="U1519" i="8"/>
  <c r="U1518" i="8"/>
  <c r="U1517" i="8"/>
  <c r="U1516" i="8"/>
  <c r="U1515" i="8"/>
  <c r="U1514" i="8"/>
  <c r="U1513" i="8"/>
  <c r="U1512" i="8"/>
  <c r="U1511" i="8"/>
  <c r="U1510" i="8"/>
  <c r="U1509" i="8"/>
  <c r="U1508" i="8"/>
  <c r="U1507" i="8"/>
  <c r="U1506" i="8"/>
  <c r="U1505" i="8"/>
  <c r="U1504" i="8"/>
  <c r="U1503" i="8"/>
  <c r="U1502" i="8"/>
  <c r="U1501" i="8"/>
  <c r="U1500" i="8"/>
  <c r="U1499" i="8"/>
  <c r="U1498" i="8"/>
  <c r="U1497" i="8"/>
  <c r="U1496" i="8"/>
  <c r="U1495" i="8"/>
  <c r="U1494" i="8"/>
  <c r="U1493" i="8"/>
  <c r="U1492" i="8"/>
  <c r="U1491" i="8"/>
  <c r="U1490" i="8"/>
  <c r="U1489" i="8"/>
  <c r="U1488" i="8"/>
  <c r="U1487" i="8"/>
  <c r="U1486" i="8"/>
  <c r="U1485" i="8"/>
  <c r="U1484" i="8"/>
  <c r="U1483" i="8"/>
  <c r="U1482" i="8"/>
  <c r="U1481" i="8"/>
  <c r="U1480" i="8"/>
  <c r="U1479" i="8"/>
  <c r="U1478" i="8"/>
  <c r="U1477" i="8"/>
  <c r="U1476" i="8"/>
  <c r="U1475" i="8"/>
  <c r="U1474" i="8"/>
  <c r="U1473" i="8"/>
  <c r="U1472" i="8"/>
  <c r="U1471" i="8"/>
  <c r="U1470" i="8"/>
  <c r="U1469" i="8"/>
  <c r="U1468" i="8"/>
  <c r="U1467" i="8"/>
  <c r="U1466" i="8"/>
  <c r="U1465" i="8"/>
  <c r="U1464" i="8"/>
  <c r="U1463" i="8"/>
  <c r="U1462" i="8"/>
  <c r="U1461" i="8"/>
  <c r="U1460" i="8"/>
  <c r="U1459" i="8"/>
  <c r="U1458" i="8"/>
  <c r="U1457" i="8"/>
  <c r="U1456" i="8"/>
  <c r="U1455" i="8"/>
  <c r="U1454" i="8"/>
  <c r="U1453" i="8"/>
  <c r="U1452" i="8"/>
  <c r="U1451" i="8"/>
  <c r="U1450" i="8"/>
  <c r="U1449" i="8"/>
  <c r="U1448" i="8"/>
  <c r="U1447" i="8"/>
  <c r="U1446" i="8"/>
  <c r="U1445" i="8"/>
  <c r="U1444" i="8"/>
  <c r="U1443" i="8"/>
  <c r="U1442" i="8"/>
  <c r="U1441" i="8"/>
  <c r="U1440" i="8"/>
  <c r="U1439" i="8"/>
  <c r="U1438" i="8"/>
  <c r="U1437" i="8"/>
  <c r="U1436" i="8"/>
  <c r="U1435" i="8"/>
  <c r="U1434" i="8"/>
  <c r="U1433" i="8"/>
  <c r="U1432" i="8"/>
  <c r="U1431" i="8"/>
  <c r="U1430" i="8"/>
  <c r="U1429" i="8"/>
  <c r="U1428" i="8"/>
  <c r="U1427" i="8"/>
  <c r="U1426" i="8"/>
  <c r="U1425" i="8"/>
  <c r="U1424" i="8"/>
  <c r="U1423" i="8"/>
  <c r="U1422" i="8"/>
  <c r="U1421" i="8"/>
  <c r="U1420" i="8"/>
  <c r="U1419" i="8"/>
  <c r="U1418" i="8"/>
  <c r="U1417" i="8"/>
  <c r="U1416" i="8"/>
  <c r="U1415" i="8"/>
  <c r="U1414" i="8"/>
  <c r="U1413" i="8"/>
  <c r="U1412" i="8"/>
  <c r="U1411" i="8"/>
  <c r="U1410" i="8"/>
  <c r="U1409" i="8"/>
  <c r="U1408" i="8"/>
  <c r="U1407" i="8"/>
  <c r="U1406" i="8"/>
  <c r="U1405" i="8"/>
  <c r="U1404" i="8"/>
  <c r="U1403" i="8"/>
  <c r="U1402" i="8"/>
  <c r="U1401" i="8"/>
  <c r="U1400" i="8"/>
  <c r="U1399" i="8"/>
  <c r="U1398" i="8"/>
  <c r="U1397" i="8"/>
  <c r="U1396" i="8"/>
  <c r="U1395" i="8"/>
  <c r="U1394" i="8"/>
  <c r="U1393" i="8"/>
  <c r="U1392" i="8"/>
  <c r="U1391" i="8"/>
  <c r="U1390" i="8"/>
  <c r="U1389" i="8"/>
  <c r="U1388" i="8"/>
  <c r="U1387" i="8"/>
  <c r="U1386" i="8"/>
  <c r="U1385" i="8"/>
  <c r="U1384" i="8"/>
  <c r="U1383" i="8"/>
  <c r="U1382" i="8"/>
  <c r="U1381" i="8"/>
  <c r="U1380" i="8"/>
  <c r="U1379" i="8"/>
  <c r="U1378" i="8"/>
  <c r="U1377" i="8"/>
  <c r="U1376" i="8"/>
  <c r="U1375" i="8"/>
  <c r="U1374" i="8"/>
  <c r="U1373" i="8"/>
  <c r="U1372" i="8"/>
  <c r="U1371" i="8"/>
  <c r="U1370" i="8"/>
  <c r="U1369" i="8"/>
  <c r="U1368" i="8"/>
  <c r="U1367" i="8"/>
  <c r="U1366" i="8"/>
  <c r="U1365" i="8"/>
  <c r="U1364" i="8"/>
  <c r="U1363" i="8"/>
  <c r="U1362" i="8"/>
  <c r="U1361" i="8"/>
  <c r="U1360" i="8"/>
  <c r="U1359" i="8"/>
  <c r="U1358" i="8"/>
  <c r="U1357" i="8"/>
  <c r="U1356" i="8"/>
  <c r="U1355" i="8"/>
  <c r="U1354" i="8"/>
  <c r="U1353" i="8"/>
  <c r="U1352" i="8"/>
  <c r="U1351" i="8"/>
  <c r="U1350" i="8"/>
  <c r="U1349" i="8"/>
  <c r="U1348" i="8"/>
  <c r="U1347" i="8"/>
  <c r="U1346" i="8"/>
  <c r="U1345" i="8"/>
  <c r="U1344" i="8"/>
  <c r="U1343" i="8"/>
  <c r="U1342" i="8"/>
  <c r="U1341" i="8"/>
  <c r="U1340" i="8"/>
  <c r="U1339" i="8"/>
  <c r="U1338" i="8"/>
  <c r="U1337" i="8"/>
  <c r="U1336" i="8"/>
  <c r="U1335" i="8"/>
  <c r="U1334" i="8"/>
  <c r="U1333" i="8"/>
  <c r="U1332" i="8"/>
  <c r="U1331" i="8"/>
  <c r="U1330" i="8"/>
  <c r="U1329" i="8"/>
  <c r="U1328" i="8"/>
  <c r="U1327" i="8"/>
  <c r="U1326" i="8"/>
  <c r="U1325" i="8"/>
  <c r="U1324" i="8"/>
  <c r="U1323" i="8"/>
  <c r="U1322" i="8"/>
  <c r="U1321" i="8"/>
  <c r="U1320" i="8"/>
  <c r="U1319" i="8"/>
  <c r="U1318" i="8"/>
  <c r="U1317" i="8"/>
  <c r="U1316" i="8"/>
  <c r="U1315" i="8"/>
  <c r="U1314" i="8"/>
  <c r="U1313" i="8"/>
  <c r="U1312" i="8"/>
  <c r="U1311" i="8"/>
  <c r="U1310" i="8"/>
  <c r="U1309" i="8"/>
  <c r="U1308" i="8"/>
  <c r="U1307" i="8"/>
  <c r="U1306" i="8"/>
  <c r="U1305" i="8"/>
  <c r="U1304" i="8"/>
  <c r="U1303" i="8"/>
  <c r="U1302" i="8"/>
  <c r="U1301" i="8"/>
  <c r="U1300" i="8"/>
  <c r="U1299" i="8"/>
  <c r="U1298" i="8"/>
  <c r="U1297" i="8"/>
  <c r="U1296" i="8"/>
  <c r="U1295" i="8"/>
  <c r="U1294" i="8"/>
  <c r="U1293" i="8"/>
  <c r="U1292" i="8"/>
  <c r="U1291" i="8"/>
  <c r="U1290" i="8"/>
  <c r="U1289" i="8"/>
  <c r="U1288" i="8"/>
  <c r="U1287" i="8"/>
  <c r="U1286" i="8"/>
  <c r="U1285" i="8"/>
  <c r="U1284" i="8"/>
  <c r="U1283" i="8"/>
  <c r="U1282" i="8"/>
  <c r="U1281" i="8"/>
  <c r="U1280" i="8"/>
  <c r="U1279" i="8"/>
  <c r="U1278" i="8"/>
  <c r="U1277" i="8"/>
  <c r="U1276" i="8"/>
  <c r="U1275" i="8"/>
  <c r="U1274" i="8"/>
  <c r="U1273" i="8"/>
  <c r="U1272" i="8"/>
  <c r="U1271" i="8"/>
  <c r="U1270" i="8"/>
  <c r="U1269" i="8"/>
  <c r="U1268" i="8"/>
  <c r="U1267" i="8"/>
  <c r="U1266" i="8"/>
  <c r="U1265" i="8"/>
  <c r="U1264" i="8"/>
  <c r="U1263" i="8"/>
  <c r="U1262" i="8"/>
  <c r="U1261" i="8"/>
  <c r="U1260" i="8"/>
  <c r="U1259" i="8"/>
  <c r="U1258" i="8"/>
  <c r="U1257" i="8"/>
  <c r="U1256" i="8"/>
  <c r="U1255" i="8"/>
  <c r="U1254" i="8"/>
  <c r="U1253" i="8"/>
  <c r="U1252" i="8"/>
  <c r="U1251" i="8"/>
  <c r="U1250" i="8"/>
  <c r="U1249" i="8"/>
  <c r="U1248" i="8"/>
  <c r="U1247" i="8"/>
  <c r="U1246" i="8"/>
  <c r="U1245" i="8"/>
  <c r="U1244" i="8"/>
  <c r="U1243" i="8"/>
  <c r="U1242" i="8"/>
  <c r="U1241" i="8"/>
  <c r="U1240" i="8"/>
  <c r="U1239" i="8"/>
  <c r="U1238" i="8"/>
  <c r="U1237" i="8"/>
  <c r="U1236" i="8"/>
  <c r="U1235" i="8"/>
  <c r="U1234" i="8"/>
  <c r="U1233" i="8"/>
  <c r="U1232" i="8"/>
  <c r="U1231" i="8"/>
  <c r="U1230" i="8"/>
  <c r="U1229" i="8"/>
  <c r="U1228" i="8"/>
  <c r="U1227" i="8"/>
  <c r="U1226" i="8"/>
  <c r="U1225" i="8"/>
  <c r="U1224" i="8"/>
  <c r="U1223" i="8"/>
  <c r="U1222" i="8"/>
  <c r="U1221" i="8"/>
  <c r="U1220" i="8"/>
  <c r="U1219" i="8"/>
  <c r="U1218" i="8"/>
  <c r="U1217" i="8"/>
  <c r="U1216" i="8"/>
  <c r="U1215" i="8"/>
  <c r="U1214" i="8"/>
  <c r="U1213" i="8"/>
  <c r="U1212" i="8"/>
  <c r="U1211" i="8"/>
  <c r="U1210" i="8"/>
  <c r="U1209" i="8"/>
  <c r="U1208" i="8"/>
  <c r="U1207" i="8"/>
  <c r="U1206" i="8"/>
  <c r="U1205" i="8"/>
  <c r="U1204" i="8"/>
  <c r="U1203" i="8"/>
  <c r="U1202" i="8"/>
  <c r="U1201" i="8"/>
  <c r="U1200" i="8"/>
  <c r="U1199" i="8"/>
  <c r="U1198" i="8"/>
  <c r="U1197" i="8"/>
  <c r="U1196" i="8"/>
  <c r="U1195" i="8"/>
  <c r="U1194" i="8"/>
  <c r="U1193" i="8"/>
  <c r="U1192" i="8"/>
  <c r="U1191" i="8"/>
  <c r="U1190" i="8"/>
  <c r="U1189" i="8"/>
  <c r="U1188" i="8"/>
  <c r="U1187" i="8"/>
  <c r="U1186" i="8"/>
  <c r="U1185" i="8"/>
  <c r="U1184" i="8"/>
  <c r="U1183" i="8"/>
  <c r="U1182" i="8"/>
  <c r="U1181" i="8"/>
  <c r="U1180" i="8"/>
  <c r="U1179" i="8"/>
  <c r="U1178" i="8"/>
  <c r="U1177" i="8"/>
  <c r="U1176" i="8"/>
  <c r="U1175" i="8"/>
  <c r="U1174" i="8"/>
  <c r="U1173" i="8"/>
  <c r="U1172" i="8"/>
  <c r="U1171" i="8"/>
  <c r="U1170" i="8"/>
  <c r="U1169" i="8"/>
  <c r="U1168" i="8"/>
  <c r="U1167" i="8"/>
  <c r="U1166" i="8"/>
  <c r="U1165" i="8"/>
  <c r="U1164" i="8"/>
  <c r="U1163" i="8"/>
  <c r="U1162" i="8"/>
  <c r="U1161" i="8"/>
  <c r="U1160" i="8"/>
  <c r="U1159" i="8"/>
  <c r="U1158" i="8"/>
  <c r="U1157" i="8"/>
  <c r="U1156" i="8"/>
  <c r="U1155" i="8"/>
  <c r="U1154" i="8"/>
  <c r="U1153" i="8"/>
  <c r="U1152" i="8"/>
  <c r="U1151" i="8"/>
  <c r="U1150" i="8"/>
  <c r="U1149" i="8"/>
  <c r="U1148" i="8"/>
  <c r="U1147" i="8"/>
  <c r="U1146" i="8"/>
  <c r="U1145" i="8"/>
  <c r="U1144" i="8"/>
  <c r="U1143" i="8"/>
  <c r="U1142" i="8"/>
  <c r="U1141" i="8"/>
  <c r="U1140" i="8"/>
  <c r="U1139" i="8"/>
  <c r="U1138" i="8"/>
  <c r="U1137" i="8"/>
  <c r="U1136" i="8"/>
  <c r="U1135" i="8"/>
  <c r="U1134" i="8"/>
  <c r="U1133" i="8"/>
  <c r="U1132" i="8"/>
  <c r="U1131" i="8"/>
  <c r="U1130" i="8"/>
  <c r="U1129" i="8"/>
  <c r="U1128" i="8"/>
  <c r="U1127" i="8"/>
  <c r="U1126" i="8"/>
  <c r="U1125" i="8"/>
  <c r="U1124" i="8"/>
  <c r="U1123" i="8"/>
  <c r="U1122" i="8"/>
  <c r="U1121" i="8"/>
  <c r="U1120" i="8"/>
  <c r="U1119" i="8"/>
  <c r="U1118" i="8"/>
  <c r="U1117" i="8"/>
  <c r="U1116" i="8"/>
  <c r="U1115" i="8"/>
  <c r="U1114" i="8"/>
  <c r="U1113" i="8"/>
  <c r="U1112" i="8"/>
  <c r="U1111" i="8"/>
  <c r="U1110" i="8"/>
  <c r="U1109" i="8"/>
  <c r="U1108" i="8"/>
  <c r="U1107" i="8"/>
  <c r="U1106" i="8"/>
  <c r="U1105" i="8"/>
  <c r="U1104" i="8"/>
  <c r="U1103" i="8"/>
  <c r="U1102" i="8"/>
  <c r="U1101" i="8"/>
  <c r="U1100" i="8"/>
  <c r="U1099" i="8"/>
  <c r="U1098" i="8"/>
  <c r="U1097" i="8"/>
  <c r="U1096" i="8"/>
  <c r="U1095" i="8"/>
  <c r="U1094" i="8"/>
  <c r="U1093" i="8"/>
  <c r="U1092" i="8"/>
  <c r="U1091" i="8"/>
  <c r="U1090" i="8"/>
  <c r="U1089" i="8"/>
  <c r="U1088" i="8"/>
  <c r="U1087" i="8"/>
  <c r="U1086" i="8"/>
  <c r="U1085" i="8"/>
  <c r="U1084" i="8"/>
  <c r="U1083" i="8"/>
  <c r="U1082" i="8"/>
  <c r="U1081" i="8"/>
  <c r="U1080" i="8"/>
  <c r="U1079" i="8"/>
  <c r="U1078" i="8"/>
  <c r="U1077" i="8"/>
  <c r="U1076" i="8"/>
  <c r="U1075" i="8"/>
  <c r="U1074" i="8"/>
  <c r="U1073" i="8"/>
  <c r="U1072" i="8"/>
  <c r="U1071" i="8"/>
  <c r="U1070" i="8"/>
  <c r="U1069" i="8"/>
  <c r="U1068" i="8"/>
  <c r="U1067" i="8"/>
  <c r="U1066" i="8"/>
  <c r="U1065" i="8"/>
  <c r="U1064" i="8"/>
  <c r="U1063" i="8"/>
  <c r="U1062" i="8"/>
  <c r="U1061" i="8"/>
  <c r="U1060" i="8"/>
  <c r="U1059" i="8"/>
  <c r="U1058" i="8"/>
  <c r="U1057" i="8"/>
  <c r="U1056" i="8"/>
  <c r="U1055" i="8"/>
  <c r="U1054" i="8"/>
  <c r="U1053" i="8"/>
  <c r="U1052" i="8"/>
  <c r="U1051" i="8"/>
  <c r="U1050" i="8"/>
  <c r="U1049" i="8"/>
  <c r="U1048" i="8"/>
  <c r="U1047" i="8"/>
  <c r="U1046" i="8"/>
  <c r="U1045" i="8"/>
  <c r="U1044" i="8"/>
  <c r="U1043" i="8"/>
  <c r="U1042" i="8"/>
  <c r="U1041" i="8"/>
  <c r="U1040" i="8"/>
  <c r="U1039" i="8"/>
  <c r="U1038" i="8"/>
  <c r="U1037" i="8"/>
  <c r="U1036" i="8"/>
  <c r="U1035" i="8"/>
  <c r="U1034" i="8"/>
  <c r="U1033" i="8"/>
  <c r="U1032" i="8"/>
  <c r="U1031" i="8"/>
  <c r="U1030" i="8"/>
  <c r="U1029" i="8"/>
  <c r="U1028" i="8"/>
  <c r="U1027" i="8"/>
  <c r="U1026" i="8"/>
  <c r="U1025" i="8"/>
  <c r="U1024" i="8"/>
  <c r="U1023" i="8"/>
  <c r="U1022" i="8"/>
  <c r="U1021" i="8"/>
  <c r="U1020" i="8"/>
  <c r="U1019" i="8"/>
  <c r="U1018" i="8"/>
  <c r="U1017" i="8"/>
  <c r="U1016" i="8"/>
  <c r="U1015" i="8"/>
  <c r="U1014" i="8"/>
  <c r="U1013" i="8"/>
  <c r="U1012" i="8"/>
  <c r="U1011" i="8"/>
  <c r="U1010" i="8"/>
  <c r="U1009" i="8"/>
  <c r="U1008" i="8"/>
  <c r="U1007" i="8"/>
  <c r="U1006" i="8"/>
  <c r="U1005" i="8"/>
  <c r="U1004" i="8"/>
  <c r="U1003" i="8"/>
  <c r="U1002" i="8"/>
  <c r="U1001" i="8"/>
  <c r="U1000" i="8"/>
  <c r="U999" i="8"/>
  <c r="U998" i="8"/>
  <c r="U997" i="8"/>
  <c r="U996" i="8"/>
  <c r="U995" i="8"/>
  <c r="U994" i="8"/>
  <c r="U993" i="8"/>
  <c r="U992" i="8"/>
  <c r="U991" i="8"/>
  <c r="U990" i="8"/>
  <c r="U989" i="8"/>
  <c r="U988" i="8"/>
  <c r="U987" i="8"/>
  <c r="U986" i="8"/>
  <c r="U985" i="8"/>
  <c r="U984" i="8"/>
  <c r="U983" i="8"/>
  <c r="U982" i="8"/>
  <c r="U981" i="8"/>
  <c r="U980" i="8"/>
  <c r="U979" i="8"/>
  <c r="U978" i="8"/>
  <c r="U977" i="8"/>
  <c r="U976" i="8"/>
  <c r="U975" i="8"/>
  <c r="U974" i="8"/>
  <c r="U973" i="8"/>
  <c r="U972" i="8"/>
  <c r="U971" i="8"/>
  <c r="U970" i="8"/>
  <c r="U969" i="8"/>
  <c r="U968" i="8"/>
  <c r="U967" i="8"/>
  <c r="U966" i="8"/>
  <c r="U965" i="8"/>
  <c r="U964" i="8"/>
  <c r="U963" i="8"/>
  <c r="U962" i="8"/>
  <c r="U961" i="8"/>
  <c r="U960" i="8"/>
  <c r="U959" i="8"/>
  <c r="U958" i="8"/>
  <c r="U957" i="8"/>
  <c r="U956" i="8"/>
  <c r="U955" i="8"/>
  <c r="U954" i="8"/>
  <c r="U953" i="8"/>
  <c r="U952" i="8"/>
  <c r="U951" i="8"/>
  <c r="U950" i="8"/>
  <c r="U949" i="8"/>
  <c r="U948" i="8"/>
  <c r="U947" i="8"/>
  <c r="U946" i="8"/>
  <c r="U945" i="8"/>
  <c r="U944" i="8"/>
  <c r="U943" i="8"/>
  <c r="U942" i="8"/>
  <c r="U941" i="8"/>
  <c r="U940" i="8"/>
  <c r="U939" i="8"/>
  <c r="U938" i="8"/>
  <c r="U937" i="8"/>
  <c r="U936" i="8"/>
  <c r="U935" i="8"/>
  <c r="U934" i="8"/>
  <c r="U933" i="8"/>
  <c r="U932" i="8"/>
  <c r="U931" i="8"/>
  <c r="U930" i="8"/>
  <c r="U929" i="8"/>
  <c r="U928" i="8"/>
  <c r="U927" i="8"/>
  <c r="U926" i="8"/>
  <c r="U925" i="8"/>
  <c r="U924" i="8"/>
  <c r="U923" i="8"/>
  <c r="U922" i="8"/>
  <c r="U921" i="8"/>
  <c r="U920" i="8"/>
  <c r="U919" i="8"/>
  <c r="U918" i="8"/>
  <c r="U917" i="8"/>
  <c r="U916" i="8"/>
  <c r="U915" i="8"/>
  <c r="U914" i="8"/>
  <c r="U913" i="8"/>
  <c r="U912" i="8"/>
  <c r="U911" i="8"/>
  <c r="U910" i="8"/>
  <c r="U909" i="8"/>
  <c r="U908" i="8"/>
  <c r="U907" i="8"/>
  <c r="U906" i="8"/>
  <c r="U905" i="8"/>
  <c r="U904" i="8"/>
  <c r="U903" i="8"/>
  <c r="U902" i="8"/>
  <c r="U901" i="8"/>
  <c r="U900" i="8"/>
  <c r="U899" i="8"/>
  <c r="U898" i="8"/>
  <c r="U897" i="8"/>
  <c r="U896" i="8"/>
  <c r="U895" i="8"/>
  <c r="U894" i="8"/>
  <c r="U893" i="8"/>
  <c r="U892" i="8"/>
  <c r="U891" i="8"/>
  <c r="U890" i="8"/>
  <c r="U889" i="8"/>
  <c r="U888" i="8"/>
  <c r="U887" i="8"/>
  <c r="U886" i="8"/>
  <c r="U885" i="8"/>
  <c r="U884" i="8"/>
  <c r="U883" i="8"/>
  <c r="U882" i="8"/>
  <c r="U881" i="8"/>
  <c r="U880" i="8"/>
  <c r="U879" i="8"/>
  <c r="U878" i="8"/>
  <c r="U877" i="8"/>
  <c r="U876" i="8"/>
  <c r="U875" i="8"/>
  <c r="U874" i="8"/>
  <c r="U873" i="8"/>
  <c r="U872" i="8"/>
  <c r="U871" i="8"/>
  <c r="U870" i="8"/>
  <c r="U869" i="8"/>
  <c r="U868" i="8"/>
  <c r="U867" i="8"/>
  <c r="U866" i="8"/>
  <c r="U865" i="8"/>
  <c r="U864" i="8"/>
  <c r="U863" i="8"/>
  <c r="U862" i="8"/>
  <c r="U861" i="8"/>
  <c r="U860" i="8"/>
  <c r="U859" i="8"/>
  <c r="U858" i="8"/>
  <c r="U857" i="8"/>
  <c r="U856" i="8"/>
  <c r="U855" i="8"/>
  <c r="U854" i="8"/>
  <c r="U853" i="8"/>
  <c r="U852" i="8"/>
  <c r="U851" i="8"/>
  <c r="U850" i="8"/>
  <c r="U849" i="8"/>
  <c r="U848" i="8"/>
  <c r="U847" i="8"/>
  <c r="U846" i="8"/>
  <c r="U845" i="8"/>
  <c r="U844" i="8"/>
  <c r="U843" i="8"/>
  <c r="U842" i="8"/>
  <c r="U841" i="8"/>
  <c r="U840" i="8"/>
  <c r="U839" i="8"/>
  <c r="U838" i="8"/>
  <c r="U837" i="8"/>
  <c r="U836" i="8"/>
  <c r="U835" i="8"/>
  <c r="U834" i="8"/>
  <c r="U833" i="8"/>
  <c r="U832" i="8"/>
  <c r="U831" i="8"/>
  <c r="U830" i="8"/>
  <c r="U829" i="8"/>
  <c r="U828" i="8"/>
  <c r="U827" i="8"/>
  <c r="U826" i="8"/>
  <c r="U825" i="8"/>
  <c r="U824" i="8"/>
  <c r="U823" i="8"/>
  <c r="U822" i="8"/>
  <c r="U821" i="8"/>
  <c r="U820" i="8"/>
  <c r="U819" i="8"/>
  <c r="U818" i="8"/>
  <c r="U817" i="8"/>
  <c r="U816" i="8"/>
  <c r="U815" i="8"/>
  <c r="U814" i="8"/>
  <c r="U813" i="8"/>
  <c r="U812" i="8"/>
  <c r="U811" i="8"/>
  <c r="U810" i="8"/>
  <c r="U809" i="8"/>
  <c r="U808" i="8"/>
  <c r="U807" i="8"/>
  <c r="U806" i="8"/>
  <c r="U805" i="8"/>
  <c r="U804" i="8"/>
  <c r="U803" i="8"/>
  <c r="U802" i="8"/>
  <c r="U801" i="8"/>
  <c r="U800" i="8"/>
  <c r="U799" i="8"/>
  <c r="U798" i="8"/>
  <c r="U797" i="8"/>
  <c r="U796" i="8"/>
  <c r="U795" i="8"/>
  <c r="U794" i="8"/>
  <c r="U793" i="8"/>
  <c r="U792" i="8"/>
  <c r="U791" i="8"/>
  <c r="U790" i="8"/>
  <c r="U789" i="8"/>
  <c r="U788" i="8"/>
  <c r="U787" i="8"/>
  <c r="U786" i="8"/>
  <c r="U785" i="8"/>
  <c r="U784" i="8"/>
  <c r="U783" i="8"/>
  <c r="U782" i="8"/>
  <c r="U781" i="8"/>
  <c r="U780" i="8"/>
  <c r="U779" i="8"/>
  <c r="U778" i="8"/>
  <c r="U777" i="8"/>
  <c r="U776" i="8"/>
  <c r="U775" i="8"/>
  <c r="U774" i="8"/>
  <c r="U773" i="8"/>
  <c r="U772" i="8"/>
  <c r="U771" i="8"/>
  <c r="U770" i="8"/>
  <c r="U769" i="8"/>
  <c r="U768" i="8"/>
  <c r="U767" i="8"/>
  <c r="U766" i="8"/>
  <c r="U765" i="8"/>
  <c r="U764" i="8"/>
  <c r="U763" i="8"/>
  <c r="U762" i="8"/>
  <c r="U761" i="8"/>
  <c r="U760" i="8"/>
  <c r="U759" i="8"/>
  <c r="U758" i="8"/>
  <c r="U757" i="8"/>
  <c r="U756" i="8"/>
  <c r="U755" i="8"/>
  <c r="U754" i="8"/>
  <c r="U753" i="8"/>
  <c r="U752" i="8"/>
  <c r="U751" i="8"/>
  <c r="U750" i="8"/>
  <c r="U749" i="8"/>
  <c r="U748" i="8"/>
  <c r="U747" i="8"/>
  <c r="U746" i="8"/>
  <c r="U745" i="8"/>
  <c r="U744" i="8"/>
  <c r="U743" i="8"/>
  <c r="U742" i="8"/>
  <c r="U741" i="8"/>
  <c r="U740" i="8"/>
  <c r="U739" i="8"/>
  <c r="U738" i="8"/>
  <c r="U737" i="8"/>
  <c r="U736" i="8"/>
  <c r="U735" i="8"/>
  <c r="U734" i="8"/>
  <c r="U733" i="8"/>
  <c r="U732" i="8"/>
  <c r="U731" i="8"/>
  <c r="U730" i="8"/>
  <c r="U729" i="8"/>
  <c r="U728" i="8"/>
  <c r="U727" i="8"/>
  <c r="U726" i="8"/>
  <c r="U725" i="8"/>
  <c r="U724" i="8"/>
  <c r="U723" i="8"/>
  <c r="U722" i="8"/>
  <c r="U721" i="8"/>
  <c r="U720" i="8"/>
  <c r="U719" i="8"/>
  <c r="U718" i="8"/>
  <c r="U717" i="8"/>
  <c r="U716" i="8"/>
  <c r="U715" i="8"/>
  <c r="U714" i="8"/>
  <c r="U713" i="8"/>
  <c r="U712" i="8"/>
  <c r="U711" i="8"/>
  <c r="U710" i="8"/>
  <c r="U709" i="8"/>
  <c r="U708" i="8"/>
  <c r="U707" i="8"/>
  <c r="U706" i="8"/>
  <c r="U705" i="8"/>
  <c r="U704" i="8"/>
  <c r="U703" i="8"/>
  <c r="U702" i="8"/>
  <c r="U701" i="8"/>
  <c r="U700" i="8"/>
  <c r="U699" i="8"/>
  <c r="U698" i="8"/>
  <c r="U697" i="8"/>
  <c r="U696" i="8"/>
  <c r="U695" i="8"/>
  <c r="U694" i="8"/>
  <c r="U693" i="8"/>
  <c r="U692" i="8"/>
  <c r="U691" i="8"/>
  <c r="U690" i="8"/>
  <c r="U689" i="8"/>
  <c r="U688" i="8"/>
  <c r="U687" i="8"/>
  <c r="U686" i="8"/>
  <c r="U685" i="8"/>
  <c r="U684" i="8"/>
  <c r="U683" i="8"/>
  <c r="U682" i="8"/>
  <c r="U681" i="8"/>
  <c r="U680" i="8"/>
  <c r="U679" i="8"/>
  <c r="U678" i="8"/>
  <c r="U677" i="8"/>
  <c r="U676" i="8"/>
  <c r="U675" i="8"/>
  <c r="U674" i="8"/>
  <c r="U673" i="8"/>
  <c r="U672" i="8"/>
  <c r="U671" i="8"/>
  <c r="U670" i="8"/>
  <c r="U669" i="8"/>
  <c r="U668" i="8"/>
  <c r="U667" i="8"/>
  <c r="U666" i="8"/>
  <c r="U665" i="8"/>
  <c r="U664" i="8"/>
  <c r="U663" i="8"/>
  <c r="U662" i="8"/>
  <c r="U661" i="8"/>
  <c r="U660" i="8"/>
  <c r="U659" i="8"/>
  <c r="U658" i="8"/>
  <c r="U657" i="8"/>
  <c r="U656" i="8"/>
  <c r="U655" i="8"/>
  <c r="U654" i="8"/>
  <c r="U653" i="8"/>
  <c r="U652" i="8"/>
  <c r="U651" i="8"/>
  <c r="U650" i="8"/>
  <c r="U649" i="8"/>
  <c r="U648" i="8"/>
  <c r="U647" i="8"/>
  <c r="U646" i="8"/>
  <c r="U645" i="8"/>
  <c r="U644" i="8"/>
  <c r="U643" i="8"/>
  <c r="U642" i="8"/>
  <c r="U641" i="8"/>
  <c r="U640" i="8"/>
  <c r="U639" i="8"/>
  <c r="U638" i="8"/>
  <c r="U637" i="8"/>
  <c r="U636" i="8"/>
  <c r="U635" i="8"/>
  <c r="U634" i="8"/>
  <c r="U633" i="8"/>
  <c r="U632" i="8"/>
  <c r="U631" i="8"/>
  <c r="U630" i="8"/>
  <c r="U629" i="8"/>
  <c r="U628" i="8"/>
  <c r="U627" i="8"/>
  <c r="U626" i="8"/>
  <c r="U625" i="8"/>
  <c r="U624" i="8"/>
  <c r="U623" i="8"/>
  <c r="U622" i="8"/>
  <c r="U621" i="8"/>
  <c r="U620" i="8"/>
  <c r="U619" i="8"/>
  <c r="U618" i="8"/>
  <c r="U617" i="8"/>
  <c r="U616" i="8"/>
  <c r="U615" i="8"/>
  <c r="U614" i="8"/>
  <c r="U613" i="8"/>
  <c r="U612" i="8"/>
  <c r="U611" i="8"/>
  <c r="U610" i="8"/>
  <c r="U609" i="8"/>
  <c r="U608" i="8"/>
  <c r="U607" i="8"/>
  <c r="U606" i="8"/>
  <c r="U605" i="8"/>
  <c r="U604" i="8"/>
  <c r="U603" i="8"/>
  <c r="U602" i="8"/>
  <c r="U601" i="8"/>
  <c r="U600" i="8"/>
  <c r="U599" i="8"/>
  <c r="U598" i="8"/>
  <c r="U597" i="8"/>
  <c r="U596" i="8"/>
  <c r="U595" i="8"/>
  <c r="U594" i="8"/>
  <c r="U593" i="8"/>
  <c r="U592" i="8"/>
  <c r="U591" i="8"/>
  <c r="U590" i="8"/>
  <c r="U589" i="8"/>
  <c r="U588" i="8"/>
  <c r="U587" i="8"/>
  <c r="U586" i="8"/>
  <c r="U585" i="8"/>
  <c r="U584" i="8"/>
  <c r="U583" i="8"/>
  <c r="U582" i="8"/>
  <c r="U581" i="8"/>
  <c r="U580" i="8"/>
  <c r="U579" i="8"/>
  <c r="U578" i="8"/>
  <c r="U577" i="8"/>
  <c r="U576" i="8"/>
  <c r="U575" i="8"/>
  <c r="U574" i="8"/>
  <c r="U573" i="8"/>
  <c r="U572" i="8"/>
  <c r="U571" i="8"/>
  <c r="U570" i="8"/>
  <c r="U569" i="8"/>
  <c r="U568" i="8"/>
  <c r="U567" i="8"/>
  <c r="U566" i="8"/>
  <c r="U565" i="8"/>
  <c r="U564" i="8"/>
  <c r="U563" i="8"/>
  <c r="U562" i="8"/>
  <c r="U561" i="8"/>
  <c r="U560" i="8"/>
  <c r="U559" i="8"/>
  <c r="U558" i="8"/>
  <c r="U557" i="8"/>
  <c r="U556" i="8"/>
  <c r="U555" i="8"/>
  <c r="U554" i="8"/>
  <c r="U553" i="8"/>
  <c r="U552" i="8"/>
  <c r="U551" i="8"/>
  <c r="U550" i="8"/>
  <c r="U549" i="8"/>
  <c r="U548" i="8"/>
  <c r="U547" i="8"/>
  <c r="U546" i="8"/>
  <c r="U545" i="8"/>
  <c r="U544" i="8"/>
  <c r="U543" i="8"/>
  <c r="U542" i="8"/>
  <c r="U541" i="8"/>
  <c r="U540" i="8"/>
  <c r="U539" i="8"/>
  <c r="U538" i="8"/>
  <c r="U537" i="8"/>
  <c r="U536" i="8"/>
  <c r="U535" i="8"/>
  <c r="U534" i="8"/>
  <c r="U533" i="8"/>
  <c r="U532" i="8"/>
  <c r="U531" i="8"/>
  <c r="U530" i="8"/>
  <c r="U529" i="8"/>
  <c r="U528" i="8"/>
  <c r="U527" i="8"/>
  <c r="U526" i="8"/>
  <c r="U525" i="8"/>
  <c r="U524" i="8"/>
  <c r="U523" i="8"/>
  <c r="U522" i="8"/>
  <c r="U521" i="8"/>
  <c r="U520" i="8"/>
  <c r="U519" i="8"/>
  <c r="U518" i="8"/>
  <c r="U517" i="8"/>
  <c r="U516" i="8"/>
  <c r="U515" i="8"/>
  <c r="U514" i="8"/>
  <c r="U513" i="8"/>
  <c r="U512" i="8"/>
  <c r="U511" i="8"/>
  <c r="U510" i="8"/>
  <c r="U509" i="8"/>
  <c r="U508" i="8"/>
  <c r="U507" i="8"/>
  <c r="U506" i="8"/>
  <c r="U505" i="8"/>
  <c r="U504" i="8"/>
  <c r="U503" i="8"/>
  <c r="U502" i="8"/>
  <c r="U501" i="8"/>
  <c r="U500" i="8"/>
  <c r="U499" i="8"/>
  <c r="U498" i="8"/>
  <c r="U497" i="8"/>
  <c r="U496" i="8"/>
  <c r="U495" i="8"/>
  <c r="U494" i="8"/>
  <c r="U493" i="8"/>
  <c r="U492" i="8"/>
  <c r="U491" i="8"/>
  <c r="U490" i="8"/>
  <c r="U489" i="8"/>
  <c r="U488" i="8"/>
  <c r="U487" i="8"/>
  <c r="U486" i="8"/>
  <c r="U485" i="8"/>
  <c r="U484" i="8"/>
  <c r="U483" i="8"/>
  <c r="U482" i="8"/>
  <c r="U481" i="8"/>
  <c r="U480" i="8"/>
  <c r="U479" i="8"/>
  <c r="U478" i="8"/>
  <c r="U477" i="8"/>
  <c r="U476" i="8"/>
  <c r="U475" i="8"/>
  <c r="U474" i="8"/>
  <c r="U473" i="8"/>
  <c r="U472" i="8"/>
  <c r="U471" i="8"/>
  <c r="U470" i="8"/>
  <c r="U469" i="8"/>
  <c r="U468" i="8"/>
  <c r="U467" i="8"/>
  <c r="U466" i="8"/>
  <c r="U465" i="8"/>
  <c r="U464" i="8"/>
  <c r="U463" i="8"/>
  <c r="U462" i="8"/>
  <c r="U461" i="8"/>
  <c r="U460" i="8"/>
  <c r="U459" i="8"/>
  <c r="U458" i="8"/>
  <c r="U457" i="8"/>
  <c r="U456" i="8"/>
  <c r="U455" i="8"/>
  <c r="U454" i="8"/>
  <c r="U453" i="8"/>
  <c r="U452" i="8"/>
  <c r="U451" i="8"/>
  <c r="U450" i="8"/>
  <c r="U449" i="8"/>
  <c r="U448" i="8"/>
  <c r="U447" i="8"/>
  <c r="U446" i="8"/>
  <c r="U445" i="8"/>
  <c r="U444" i="8"/>
  <c r="U443" i="8"/>
  <c r="U442" i="8"/>
  <c r="U441" i="8"/>
  <c r="U440" i="8"/>
  <c r="U439" i="8"/>
  <c r="U438" i="8"/>
  <c r="U437" i="8"/>
  <c r="U436" i="8"/>
  <c r="U435" i="8"/>
  <c r="U434" i="8"/>
  <c r="U433" i="8"/>
  <c r="U432" i="8"/>
  <c r="U431" i="8"/>
  <c r="U430" i="8"/>
  <c r="U429" i="8"/>
  <c r="U428" i="8"/>
  <c r="U427" i="8"/>
  <c r="U426" i="8"/>
  <c r="U425" i="8"/>
  <c r="U424" i="8"/>
  <c r="U423" i="8"/>
  <c r="U422" i="8"/>
  <c r="U421" i="8"/>
  <c r="U420" i="8"/>
  <c r="U419" i="8"/>
  <c r="U418" i="8"/>
  <c r="U417" i="8"/>
  <c r="U416" i="8"/>
  <c r="U415" i="8"/>
  <c r="U414" i="8"/>
  <c r="U413" i="8"/>
  <c r="U412" i="8"/>
  <c r="U411" i="8"/>
  <c r="U410" i="8"/>
  <c r="U409" i="8"/>
  <c r="U408" i="8"/>
  <c r="U407" i="8"/>
  <c r="U406" i="8"/>
  <c r="U405" i="8"/>
  <c r="U404" i="8"/>
  <c r="U403" i="8"/>
  <c r="U402" i="8"/>
  <c r="U401" i="8"/>
  <c r="U400" i="8"/>
  <c r="U399" i="8"/>
  <c r="U398" i="8"/>
  <c r="U397" i="8"/>
  <c r="U396" i="8"/>
  <c r="U395" i="8"/>
  <c r="U394" i="8"/>
  <c r="U393" i="8"/>
  <c r="U392" i="8"/>
  <c r="U391" i="8"/>
  <c r="U390" i="8"/>
  <c r="U389" i="8"/>
  <c r="U388" i="8"/>
  <c r="U387" i="8"/>
  <c r="U386" i="8"/>
  <c r="U385" i="8"/>
  <c r="U384" i="8"/>
  <c r="U383" i="8"/>
  <c r="U382" i="8"/>
  <c r="U381" i="8"/>
  <c r="U380" i="8"/>
  <c r="U379" i="8"/>
  <c r="U378" i="8"/>
  <c r="U377" i="8"/>
  <c r="U376" i="8"/>
  <c r="U375" i="8"/>
  <c r="U374" i="8"/>
  <c r="U373" i="8"/>
  <c r="U372" i="8"/>
  <c r="U371" i="8"/>
  <c r="U370" i="8"/>
  <c r="U369" i="8"/>
  <c r="U368" i="8"/>
  <c r="U367" i="8"/>
  <c r="U366" i="8"/>
  <c r="U365" i="8"/>
  <c r="U364" i="8"/>
  <c r="U363" i="8"/>
  <c r="U362" i="8"/>
  <c r="U361" i="8"/>
  <c r="U360" i="8"/>
  <c r="U359" i="8"/>
  <c r="U358" i="8"/>
  <c r="U357" i="8"/>
  <c r="U356" i="8"/>
  <c r="U355" i="8"/>
  <c r="U354" i="8"/>
  <c r="U353" i="8"/>
  <c r="U352" i="8"/>
  <c r="U351" i="8"/>
  <c r="U350" i="8"/>
  <c r="U349" i="8"/>
  <c r="U348" i="8"/>
  <c r="U347" i="8"/>
  <c r="U346" i="8"/>
  <c r="U345" i="8"/>
  <c r="U344" i="8"/>
  <c r="U343" i="8"/>
  <c r="U342" i="8"/>
  <c r="U341" i="8"/>
  <c r="U340" i="8"/>
  <c r="U339" i="8"/>
  <c r="U338" i="8"/>
  <c r="U337" i="8"/>
  <c r="U336" i="8"/>
  <c r="U335" i="8"/>
  <c r="U334" i="8"/>
  <c r="U333" i="8"/>
  <c r="U332" i="8"/>
  <c r="U331" i="8"/>
  <c r="U330" i="8"/>
  <c r="U329" i="8"/>
  <c r="U328" i="8"/>
  <c r="U327" i="8"/>
  <c r="U326" i="8"/>
  <c r="U325" i="8"/>
  <c r="U324" i="8"/>
  <c r="U323" i="8"/>
  <c r="U322" i="8"/>
  <c r="U321" i="8"/>
  <c r="U320" i="8"/>
  <c r="U319" i="8"/>
  <c r="U318" i="8"/>
  <c r="U317" i="8"/>
  <c r="U316" i="8"/>
  <c r="U315" i="8"/>
  <c r="U314" i="8"/>
  <c r="U313" i="8"/>
  <c r="U312" i="8"/>
  <c r="U311" i="8"/>
  <c r="U310" i="8"/>
  <c r="U309" i="8"/>
  <c r="U308" i="8"/>
  <c r="U307" i="8"/>
  <c r="U306" i="8"/>
  <c r="U305" i="8"/>
  <c r="U304" i="8"/>
  <c r="U303" i="8"/>
  <c r="U302" i="8"/>
  <c r="U301" i="8"/>
  <c r="U300" i="8"/>
  <c r="U299" i="8"/>
  <c r="U298" i="8"/>
  <c r="U297" i="8"/>
  <c r="U296" i="8"/>
  <c r="U295" i="8"/>
  <c r="U294" i="8"/>
  <c r="U293" i="8"/>
  <c r="U292" i="8"/>
  <c r="U291" i="8"/>
  <c r="U290" i="8"/>
  <c r="U289" i="8"/>
  <c r="U288" i="8"/>
  <c r="U287" i="8"/>
  <c r="U286" i="8"/>
  <c r="U285" i="8"/>
  <c r="U284" i="8"/>
  <c r="U283" i="8"/>
  <c r="U282" i="8"/>
  <c r="U281" i="8"/>
  <c r="U280" i="8"/>
  <c r="U279" i="8"/>
  <c r="U278" i="8"/>
  <c r="U277" i="8"/>
  <c r="U276" i="8"/>
  <c r="U275" i="8"/>
  <c r="U274" i="8"/>
  <c r="U273" i="8"/>
  <c r="U272" i="8"/>
  <c r="U271" i="8"/>
  <c r="U270" i="8"/>
  <c r="U269" i="8"/>
  <c r="U268" i="8"/>
  <c r="U267" i="8"/>
  <c r="U266" i="8"/>
  <c r="U265" i="8"/>
  <c r="U264" i="8"/>
  <c r="U263" i="8"/>
  <c r="U262" i="8"/>
  <c r="U261" i="8"/>
  <c r="U260" i="8"/>
  <c r="U259" i="8"/>
  <c r="U258" i="8"/>
  <c r="U257" i="8"/>
  <c r="U256" i="8"/>
  <c r="U255" i="8"/>
  <c r="U254" i="8"/>
  <c r="U253" i="8"/>
  <c r="U252" i="8"/>
  <c r="U251" i="8"/>
  <c r="U250" i="8"/>
  <c r="U249" i="8"/>
  <c r="U248" i="8"/>
  <c r="U247" i="8"/>
  <c r="U246" i="8"/>
  <c r="U245" i="8"/>
  <c r="U244" i="8"/>
  <c r="U243" i="8"/>
  <c r="U242" i="8"/>
  <c r="U241" i="8"/>
  <c r="U240" i="8"/>
  <c r="U239" i="8"/>
  <c r="U238" i="8"/>
  <c r="U237" i="8"/>
  <c r="U236" i="8"/>
  <c r="U235" i="8"/>
  <c r="U234" i="8"/>
  <c r="U233" i="8"/>
  <c r="U232" i="8"/>
  <c r="U231" i="8"/>
  <c r="U230" i="8"/>
  <c r="U229" i="8"/>
  <c r="U228" i="8"/>
  <c r="U227" i="8"/>
  <c r="U226" i="8"/>
  <c r="U225" i="8"/>
  <c r="U224" i="8"/>
  <c r="U223" i="8"/>
  <c r="U222" i="8"/>
  <c r="U221" i="8"/>
  <c r="U220" i="8"/>
  <c r="U219" i="8"/>
  <c r="U218" i="8"/>
  <c r="U217" i="8"/>
  <c r="U216" i="8"/>
  <c r="U215" i="8"/>
  <c r="U214" i="8"/>
  <c r="U213" i="8"/>
  <c r="U212" i="8"/>
  <c r="U211" i="8"/>
  <c r="U210" i="8"/>
  <c r="U209" i="8"/>
  <c r="U208" i="8"/>
  <c r="U207" i="8"/>
  <c r="U206" i="8"/>
  <c r="U205" i="8"/>
  <c r="U204" i="8"/>
  <c r="U203" i="8"/>
  <c r="U202" i="8"/>
  <c r="U201" i="8"/>
  <c r="U200" i="8"/>
  <c r="U199" i="8"/>
  <c r="U198" i="8"/>
  <c r="U197" i="8"/>
  <c r="U196" i="8"/>
  <c r="U195" i="8"/>
  <c r="U194" i="8"/>
  <c r="U193" i="8"/>
  <c r="U192" i="8"/>
  <c r="U191" i="8"/>
  <c r="U190" i="8"/>
  <c r="U189" i="8"/>
  <c r="U188" i="8"/>
  <c r="U187" i="8"/>
  <c r="U186" i="8"/>
  <c r="U185" i="8"/>
  <c r="U184" i="8"/>
  <c r="U183" i="8"/>
  <c r="U182" i="8"/>
  <c r="U181" i="8"/>
  <c r="U180" i="8"/>
  <c r="U179" i="8"/>
  <c r="U178" i="8"/>
  <c r="U177" i="8"/>
  <c r="U176" i="8"/>
  <c r="U175" i="8"/>
  <c r="U174" i="8"/>
  <c r="U173" i="8"/>
  <c r="U172" i="8"/>
  <c r="U171" i="8"/>
  <c r="U170" i="8"/>
  <c r="U169" i="8"/>
  <c r="U168" i="8"/>
  <c r="U167" i="8"/>
  <c r="U166" i="8"/>
  <c r="U165" i="8"/>
  <c r="U164" i="8"/>
  <c r="U163" i="8"/>
  <c r="U162" i="8"/>
  <c r="U161" i="8"/>
  <c r="U160" i="8"/>
  <c r="U159" i="8"/>
  <c r="U158" i="8"/>
  <c r="U157" i="8"/>
  <c r="U156" i="8"/>
  <c r="U155" i="8"/>
  <c r="U154" i="8"/>
  <c r="U153" i="8"/>
  <c r="U152" i="8"/>
  <c r="U151" i="8"/>
  <c r="U150" i="8"/>
  <c r="U149" i="8"/>
  <c r="U148" i="8"/>
  <c r="U147" i="8"/>
  <c r="U146" i="8"/>
  <c r="U145" i="8"/>
  <c r="U144" i="8"/>
  <c r="U143" i="8"/>
  <c r="U142" i="8"/>
  <c r="U141" i="8"/>
  <c r="U140" i="8"/>
  <c r="U139" i="8"/>
  <c r="U138" i="8"/>
  <c r="U137" i="8"/>
  <c r="U136" i="8"/>
  <c r="U135" i="8"/>
  <c r="U134" i="8"/>
  <c r="U133" i="8"/>
  <c r="U132" i="8"/>
  <c r="U131" i="8"/>
  <c r="U130" i="8"/>
  <c r="U129" i="8"/>
  <c r="U128" i="8"/>
  <c r="U127" i="8"/>
  <c r="U126" i="8"/>
  <c r="U125" i="8"/>
  <c r="U124" i="8"/>
  <c r="U123" i="8"/>
  <c r="U122" i="8"/>
  <c r="U121" i="8"/>
  <c r="U120" i="8"/>
  <c r="U119" i="8"/>
  <c r="U118" i="8"/>
  <c r="U117" i="8"/>
  <c r="U116" i="8"/>
  <c r="U115" i="8"/>
  <c r="U114" i="8"/>
  <c r="U113" i="8"/>
  <c r="U112" i="8"/>
  <c r="U111" i="8"/>
  <c r="U110" i="8"/>
  <c r="U109" i="8"/>
  <c r="U108" i="8"/>
  <c r="U107" i="8"/>
  <c r="U106" i="8"/>
  <c r="U105" i="8"/>
  <c r="U104" i="8"/>
  <c r="U103" i="8"/>
  <c r="U102" i="8"/>
  <c r="U101" i="8"/>
  <c r="U100" i="8"/>
  <c r="U99" i="8"/>
  <c r="U98" i="8"/>
  <c r="U97" i="8"/>
  <c r="U96" i="8"/>
  <c r="U95" i="8"/>
  <c r="U94" i="8"/>
  <c r="U93" i="8"/>
  <c r="U92" i="8"/>
  <c r="U91" i="8"/>
  <c r="U90" i="8"/>
  <c r="U89" i="8"/>
  <c r="U88" i="8"/>
  <c r="U87" i="8"/>
  <c r="U86" i="8"/>
  <c r="U85" i="8"/>
  <c r="U84" i="8"/>
  <c r="U83" i="8"/>
  <c r="U82" i="8"/>
  <c r="U81" i="8"/>
  <c r="U80" i="8"/>
  <c r="U79" i="8"/>
  <c r="U78" i="8"/>
  <c r="U77" i="8"/>
  <c r="U76" i="8"/>
  <c r="U75" i="8"/>
  <c r="U74" i="8"/>
  <c r="U73" i="8"/>
  <c r="U72" i="8"/>
  <c r="U71" i="8"/>
  <c r="U70" i="8"/>
  <c r="U69" i="8"/>
  <c r="U68" i="8"/>
  <c r="U67" i="8"/>
  <c r="U66" i="8"/>
  <c r="U65" i="8"/>
  <c r="U64" i="8"/>
  <c r="U63" i="8"/>
  <c r="U62" i="8"/>
  <c r="U61" i="8"/>
  <c r="U60" i="8"/>
  <c r="U59" i="8"/>
  <c r="U58" i="8"/>
  <c r="U57" i="8"/>
  <c r="U56" i="8"/>
  <c r="U55" i="8"/>
  <c r="U54" i="8"/>
  <c r="U53" i="8"/>
  <c r="U52" i="8"/>
  <c r="U51" i="8"/>
  <c r="U50" i="8"/>
  <c r="U49" i="8"/>
  <c r="U48" i="8"/>
  <c r="U47" i="8"/>
  <c r="U46" i="8"/>
  <c r="U45" i="8"/>
  <c r="U44" i="8"/>
  <c r="U43" i="8"/>
  <c r="U42" i="8"/>
  <c r="U41" i="8"/>
  <c r="U40" i="8"/>
  <c r="U39" i="8"/>
  <c r="U38" i="8"/>
  <c r="U37" i="8"/>
  <c r="U36" i="8"/>
  <c r="U35" i="8"/>
  <c r="U34" i="8"/>
  <c r="U33" i="8"/>
  <c r="U32" i="8"/>
  <c r="U31" i="8"/>
  <c r="U30" i="8"/>
  <c r="U29" i="8"/>
  <c r="U28" i="8"/>
  <c r="U27" i="8"/>
  <c r="U26" i="8"/>
  <c r="U25" i="8"/>
  <c r="U24" i="8"/>
  <c r="U23" i="8"/>
  <c r="U22" i="8"/>
  <c r="U21" i="8"/>
  <c r="U20" i="8"/>
  <c r="U19" i="8"/>
  <c r="U18" i="8"/>
  <c r="U17" i="8"/>
  <c r="U16" i="8"/>
  <c r="U15" i="8"/>
  <c r="U14" i="8"/>
  <c r="U13" i="8"/>
  <c r="U12" i="8"/>
  <c r="U11" i="8"/>
  <c r="U10" i="8"/>
  <c r="U9" i="8"/>
  <c r="U8" i="8"/>
  <c r="U7" i="8"/>
  <c r="U6" i="8"/>
  <c r="U5" i="8"/>
  <c r="U4" i="8"/>
  <c r="U3" i="8"/>
  <c r="U2" i="8"/>
  <c r="AR636" i="10" l="1"/>
  <c r="AR635" i="10"/>
  <c r="AR634" i="10"/>
  <c r="AR633" i="10"/>
  <c r="AR632" i="10"/>
  <c r="AR631" i="10"/>
  <c r="AR630" i="10"/>
  <c r="AR629" i="10"/>
  <c r="AR628" i="10"/>
  <c r="AR627" i="10"/>
  <c r="AR626" i="10"/>
  <c r="AR625" i="10"/>
  <c r="AR624" i="10"/>
  <c r="AR623" i="10"/>
  <c r="AR622" i="10"/>
  <c r="AR621" i="10"/>
  <c r="AR620" i="10"/>
  <c r="AR619" i="10"/>
  <c r="AR618" i="10"/>
  <c r="AR617" i="10"/>
  <c r="AR616" i="10"/>
  <c r="AR615" i="10"/>
  <c r="AR614" i="10"/>
  <c r="AR613" i="10"/>
  <c r="AR612" i="10"/>
  <c r="AR611" i="10"/>
  <c r="AR610" i="10"/>
  <c r="AR609" i="10"/>
  <c r="AR608" i="10"/>
  <c r="AR607" i="10"/>
  <c r="AR606" i="10"/>
  <c r="AR605" i="10"/>
  <c r="AR604" i="10"/>
  <c r="AR603" i="10"/>
  <c r="AR602" i="10"/>
  <c r="AR601" i="10"/>
  <c r="AR600" i="10"/>
  <c r="AR599" i="10"/>
  <c r="AR598" i="10"/>
  <c r="AR597" i="10"/>
  <c r="AR596" i="10"/>
  <c r="AR595" i="10"/>
  <c r="AR594" i="10"/>
  <c r="AR593" i="10"/>
  <c r="AR592" i="10"/>
  <c r="AR591" i="10"/>
  <c r="AR590" i="10"/>
  <c r="AR589" i="10"/>
  <c r="AR588" i="10"/>
  <c r="AR587" i="10"/>
  <c r="AR586" i="10"/>
  <c r="AR585" i="10"/>
  <c r="AR584" i="10"/>
  <c r="AR583" i="10"/>
  <c r="AR582" i="10"/>
  <c r="AR581" i="10"/>
  <c r="AR580" i="10"/>
  <c r="AR579" i="10"/>
  <c r="AR578" i="10"/>
  <c r="AR577" i="10"/>
  <c r="AR576" i="10"/>
  <c r="AR575" i="10"/>
  <c r="AR574" i="10"/>
  <c r="AR573" i="10"/>
  <c r="AR572" i="10"/>
  <c r="AR571" i="10"/>
  <c r="AR570" i="10"/>
  <c r="AR569" i="10"/>
  <c r="AR568" i="10"/>
  <c r="AR567" i="10"/>
  <c r="AR566" i="10"/>
  <c r="AR565" i="10"/>
  <c r="AR564" i="10"/>
  <c r="AR563" i="10"/>
  <c r="AR562" i="10"/>
  <c r="AR561" i="10"/>
  <c r="AR560" i="10"/>
  <c r="AR559" i="10"/>
  <c r="AR558" i="10"/>
  <c r="AR557" i="10"/>
  <c r="AR556" i="10"/>
  <c r="AR555" i="10"/>
  <c r="AR554" i="10"/>
  <c r="AR553" i="10"/>
  <c r="AR552" i="10"/>
  <c r="AR551" i="10"/>
  <c r="AR550" i="10"/>
  <c r="AR549" i="10"/>
  <c r="AR548" i="10"/>
  <c r="AR547" i="10"/>
  <c r="AR546" i="10"/>
  <c r="AR545" i="10"/>
  <c r="AR544" i="10"/>
  <c r="AR543" i="10"/>
  <c r="AR542" i="10"/>
  <c r="AR541" i="10"/>
  <c r="AR540" i="10"/>
  <c r="AR539" i="10"/>
  <c r="AR538" i="10"/>
  <c r="AR537" i="10"/>
  <c r="AR536" i="10"/>
  <c r="AR535" i="10"/>
  <c r="AR534" i="10"/>
  <c r="AR533" i="10"/>
  <c r="AR532" i="10"/>
  <c r="AR531" i="10"/>
  <c r="AR530" i="10"/>
  <c r="AR529" i="10"/>
  <c r="AR528" i="10"/>
  <c r="AR527" i="10"/>
  <c r="AS6" i="10"/>
  <c r="AA2" i="11" l="1"/>
  <c r="Z2" i="11"/>
  <c r="Y2" i="11"/>
  <c r="X2" i="11"/>
  <c r="W2" i="11"/>
  <c r="V2" i="11"/>
  <c r="U2" i="11"/>
  <c r="T2" i="11"/>
  <c r="S2" i="11"/>
  <c r="R2" i="11"/>
  <c r="Q2" i="11"/>
  <c r="P2" i="11"/>
  <c r="O2" i="11"/>
  <c r="N2" i="11"/>
  <c r="M2" i="11"/>
  <c r="L2" i="11"/>
  <c r="K2" i="11"/>
  <c r="J2" i="11"/>
  <c r="I2" i="11"/>
  <c r="H2" i="11"/>
  <c r="G2" i="11"/>
  <c r="F2" i="11"/>
  <c r="E2" i="11"/>
  <c r="D2" i="11"/>
  <c r="C2" i="11"/>
  <c r="B2" i="11"/>
  <c r="A639" i="10" l="1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R526" i="10" s="1"/>
  <c r="A525" i="10"/>
  <c r="AR525" i="10" s="1"/>
  <c r="A524" i="10"/>
  <c r="AR524" i="10" s="1"/>
  <c r="A523" i="10"/>
  <c r="AR523" i="10" s="1"/>
  <c r="A522" i="10"/>
  <c r="AR522" i="10" s="1"/>
  <c r="A521" i="10"/>
  <c r="AR521" i="10" s="1"/>
  <c r="A520" i="10"/>
  <c r="AR520" i="10" s="1"/>
  <c r="A519" i="10"/>
  <c r="AR519" i="10" s="1"/>
  <c r="A518" i="10"/>
  <c r="AR518" i="10" s="1"/>
  <c r="A517" i="10"/>
  <c r="AR517" i="10" s="1"/>
  <c r="A516" i="10"/>
  <c r="AR516" i="10" s="1"/>
  <c r="A515" i="10"/>
  <c r="AR515" i="10" s="1"/>
  <c r="A514" i="10"/>
  <c r="AR514" i="10" s="1"/>
  <c r="A513" i="10"/>
  <c r="AR513" i="10" s="1"/>
  <c r="A512" i="10"/>
  <c r="AR512" i="10" s="1"/>
  <c r="A511" i="10"/>
  <c r="AR511" i="10" s="1"/>
  <c r="A510" i="10"/>
  <c r="AR510" i="10" s="1"/>
  <c r="A509" i="10"/>
  <c r="AR509" i="10" s="1"/>
  <c r="A508" i="10"/>
  <c r="A507" i="10"/>
  <c r="AR507" i="10" s="1"/>
  <c r="A506" i="10"/>
  <c r="AR506" i="10" s="1"/>
  <c r="A505" i="10"/>
  <c r="AR505" i="10" s="1"/>
  <c r="A504" i="10"/>
  <c r="AR504" i="10" s="1"/>
  <c r="A503" i="10"/>
  <c r="AR503" i="10" s="1"/>
  <c r="A502" i="10"/>
  <c r="AR502" i="10" s="1"/>
  <c r="A501" i="10"/>
  <c r="AR501" i="10" s="1"/>
  <c r="A500" i="10"/>
  <c r="AR500" i="10" s="1"/>
  <c r="A499" i="10"/>
  <c r="AR499" i="10" s="1"/>
  <c r="A498" i="10"/>
  <c r="AR498" i="10" s="1"/>
  <c r="A497" i="10"/>
  <c r="AR497" i="10" s="1"/>
  <c r="A496" i="10"/>
  <c r="AR496" i="10" s="1"/>
  <c r="A495" i="10"/>
  <c r="AR495" i="10" s="1"/>
  <c r="A494" i="10"/>
  <c r="AR494" i="10" s="1"/>
  <c r="A493" i="10"/>
  <c r="AR493" i="10" s="1"/>
  <c r="A492" i="10"/>
  <c r="AR492" i="10" s="1"/>
  <c r="A491" i="10"/>
  <c r="AR491" i="10" s="1"/>
  <c r="A490" i="10"/>
  <c r="AR490" i="10" s="1"/>
  <c r="A489" i="10"/>
  <c r="AR489" i="10" s="1"/>
  <c r="A488" i="10"/>
  <c r="AR488" i="10" s="1"/>
  <c r="A487" i="10"/>
  <c r="A486" i="10"/>
  <c r="AR486" i="10" s="1"/>
  <c r="A485" i="10"/>
  <c r="AR485" i="10" s="1"/>
  <c r="A484" i="10"/>
  <c r="A483" i="10"/>
  <c r="AR483" i="10" s="1"/>
  <c r="A482" i="10"/>
  <c r="AR482" i="10" s="1"/>
  <c r="A481" i="10"/>
  <c r="AR481" i="10" s="1"/>
  <c r="A480" i="10"/>
  <c r="AR480" i="10" s="1"/>
  <c r="A479" i="10"/>
  <c r="AR479" i="10" s="1"/>
  <c r="A478" i="10"/>
  <c r="AR478" i="10" s="1"/>
  <c r="A477" i="10"/>
  <c r="A476" i="10"/>
  <c r="AR476" i="10" s="1"/>
  <c r="A475" i="10"/>
  <c r="AR475" i="10" s="1"/>
  <c r="A474" i="10"/>
  <c r="A473" i="10"/>
  <c r="AR473" i="10" s="1"/>
  <c r="A472" i="10"/>
  <c r="AR472" i="10" s="1"/>
  <c r="A471" i="10"/>
  <c r="A470" i="10"/>
  <c r="AR470" i="10" s="1"/>
  <c r="A469" i="10"/>
  <c r="AR469" i="10" s="1"/>
  <c r="A468" i="10"/>
  <c r="A467" i="10"/>
  <c r="AR467" i="10" s="1"/>
  <c r="A466" i="10"/>
  <c r="A465" i="10"/>
  <c r="AR465" i="10" s="1"/>
  <c r="A464" i="10"/>
  <c r="AR464" i="10" s="1"/>
  <c r="A463" i="10"/>
  <c r="AR463" i="10" s="1"/>
  <c r="A462" i="10"/>
  <c r="AR462" i="10" s="1"/>
  <c r="A461" i="10"/>
  <c r="AR461" i="10" s="1"/>
  <c r="A460" i="10"/>
  <c r="A459" i="10"/>
  <c r="AR459" i="10" s="1"/>
  <c r="A458" i="10"/>
  <c r="AR458" i="10" s="1"/>
  <c r="A457" i="10"/>
  <c r="AR457" i="10" s="1"/>
  <c r="A456" i="10"/>
  <c r="A455" i="10"/>
  <c r="AR455" i="10" s="1"/>
  <c r="A454" i="10"/>
  <c r="AR454" i="10" s="1"/>
  <c r="A453" i="10"/>
  <c r="AR453" i="10" s="1"/>
  <c r="A452" i="10"/>
  <c r="AR452" i="10" s="1"/>
  <c r="A451" i="10"/>
  <c r="A450" i="10"/>
  <c r="A449" i="10"/>
  <c r="AR449" i="10" s="1"/>
  <c r="A448" i="10"/>
  <c r="AR448" i="10" s="1"/>
  <c r="A447" i="10"/>
  <c r="AR447" i="10" s="1"/>
  <c r="A446" i="10"/>
  <c r="AR446" i="10" s="1"/>
  <c r="A445" i="10"/>
  <c r="A444" i="10"/>
  <c r="AR444" i="10" s="1"/>
  <c r="A443" i="10"/>
  <c r="AR443" i="10" s="1"/>
  <c r="A442" i="10"/>
  <c r="AR442" i="10" s="1"/>
  <c r="A441" i="10"/>
  <c r="A440" i="10"/>
  <c r="A439" i="10"/>
  <c r="AR439" i="10" s="1"/>
  <c r="A438" i="10"/>
  <c r="AR438" i="10" s="1"/>
  <c r="A437" i="10"/>
  <c r="AR437" i="10" s="1"/>
  <c r="A436" i="10"/>
  <c r="AR436" i="10" s="1"/>
  <c r="A435" i="10"/>
  <c r="A434" i="10"/>
  <c r="AR434" i="10" s="1"/>
  <c r="A433" i="10"/>
  <c r="A432" i="10"/>
  <c r="A431" i="10"/>
  <c r="AR431" i="10" s="1"/>
  <c r="A430" i="10"/>
  <c r="AR430" i="10" s="1"/>
  <c r="A429" i="10"/>
  <c r="AR429" i="10" s="1"/>
  <c r="A428" i="10"/>
  <c r="A427" i="10"/>
  <c r="AR427" i="10" s="1"/>
  <c r="A426" i="10"/>
  <c r="A425" i="10"/>
  <c r="A424" i="10"/>
  <c r="AR424" i="10" s="1"/>
  <c r="A423" i="10"/>
  <c r="A422" i="10"/>
  <c r="AR422" i="10" s="1"/>
  <c r="A421" i="10"/>
  <c r="A420" i="10"/>
  <c r="A419" i="10"/>
  <c r="A418" i="10"/>
  <c r="A417" i="10"/>
  <c r="A416" i="10"/>
  <c r="A415" i="10"/>
  <c r="A414" i="10"/>
  <c r="A413" i="10"/>
  <c r="AR413" i="10" s="1"/>
  <c r="A412" i="10"/>
  <c r="A411" i="10"/>
  <c r="A410" i="10"/>
  <c r="AR410" i="10" s="1"/>
  <c r="A409" i="10"/>
  <c r="AR409" i="10" s="1"/>
  <c r="A408" i="10"/>
  <c r="A407" i="10"/>
  <c r="AR407" i="10" s="1"/>
  <c r="A406" i="10"/>
  <c r="AR406" i="10" s="1"/>
  <c r="A405" i="10"/>
  <c r="AR405" i="10" s="1"/>
  <c r="A404" i="10"/>
  <c r="A403" i="10"/>
  <c r="A402" i="10"/>
  <c r="AR402" i="10" s="1"/>
  <c r="A401" i="10"/>
  <c r="A400" i="10"/>
  <c r="AR400" i="10" s="1"/>
  <c r="A399" i="10"/>
  <c r="AR399" i="10" s="1"/>
  <c r="A398" i="10"/>
  <c r="AR398" i="10" s="1"/>
  <c r="A397" i="10"/>
  <c r="A396" i="10"/>
  <c r="A395" i="10"/>
  <c r="AR395" i="10" s="1"/>
  <c r="A394" i="10"/>
  <c r="A393" i="10"/>
  <c r="AR393" i="10" s="1"/>
  <c r="A392" i="10"/>
  <c r="A391" i="10"/>
  <c r="A390" i="10"/>
  <c r="AR390" i="10" s="1"/>
  <c r="A389" i="10"/>
  <c r="AR389" i="10" s="1"/>
  <c r="A388" i="10"/>
  <c r="A387" i="10"/>
  <c r="A386" i="10"/>
  <c r="A385" i="10"/>
  <c r="AR385" i="10" s="1"/>
  <c r="A384" i="10"/>
  <c r="AR384" i="10" s="1"/>
  <c r="A383" i="10"/>
  <c r="A382" i="10"/>
  <c r="AR382" i="10" s="1"/>
  <c r="A381" i="10"/>
  <c r="A380" i="10"/>
  <c r="A379" i="10"/>
  <c r="A378" i="10"/>
  <c r="AR378" i="10" s="1"/>
  <c r="A377" i="10"/>
  <c r="AR377" i="10" s="1"/>
  <c r="A376" i="10"/>
  <c r="AR376" i="10" s="1"/>
  <c r="A375" i="10"/>
  <c r="A374" i="10"/>
  <c r="AR374" i="10" s="1"/>
  <c r="A373" i="10"/>
  <c r="A372" i="10"/>
  <c r="AR372" i="10" s="1"/>
  <c r="A371" i="10"/>
  <c r="A370" i="10"/>
  <c r="A369" i="10"/>
  <c r="AR369" i="10" s="1"/>
  <c r="A368" i="10"/>
  <c r="A367" i="10"/>
  <c r="AR367" i="10" s="1"/>
  <c r="A366" i="10"/>
  <c r="AR366" i="10" s="1"/>
  <c r="A365" i="10"/>
  <c r="AR365" i="10" s="1"/>
  <c r="A364" i="10"/>
  <c r="A363" i="10"/>
  <c r="A362" i="10"/>
  <c r="A361" i="10"/>
  <c r="A360" i="10"/>
  <c r="AR360" i="10" s="1"/>
  <c r="A359" i="10"/>
  <c r="A358" i="10"/>
  <c r="AR358" i="10" s="1"/>
  <c r="A357" i="10"/>
  <c r="AR357" i="10" s="1"/>
  <c r="A356" i="10"/>
  <c r="AR356" i="10" s="1"/>
  <c r="A355" i="10"/>
  <c r="A354" i="10"/>
  <c r="A353" i="10"/>
  <c r="AR353" i="10" s="1"/>
  <c r="A352" i="10"/>
  <c r="AR352" i="10" s="1"/>
  <c r="A351" i="10"/>
  <c r="A350" i="10"/>
  <c r="A349" i="10"/>
  <c r="A348" i="10"/>
  <c r="AR348" i="10" s="1"/>
  <c r="A347" i="10"/>
  <c r="A346" i="10"/>
  <c r="A345" i="10"/>
  <c r="A344" i="10"/>
  <c r="AR344" i="10" s="1"/>
  <c r="A343" i="10"/>
  <c r="A342" i="10"/>
  <c r="AR342" i="10" s="1"/>
  <c r="A341" i="10"/>
  <c r="A340" i="10"/>
  <c r="AR340" i="10" s="1"/>
  <c r="A339" i="10"/>
  <c r="A338" i="10"/>
  <c r="AR338" i="10" s="1"/>
  <c r="A337" i="10"/>
  <c r="A336" i="10"/>
  <c r="AR336" i="10" s="1"/>
  <c r="A335" i="10"/>
  <c r="A334" i="10"/>
  <c r="AR334" i="10" s="1"/>
  <c r="A333" i="10"/>
  <c r="AR333" i="10" s="1"/>
  <c r="A332" i="10"/>
  <c r="AR332" i="10" s="1"/>
  <c r="A331" i="10"/>
  <c r="A330" i="10"/>
  <c r="AR330" i="10" s="1"/>
  <c r="A329" i="10"/>
  <c r="AR329" i="10" s="1"/>
  <c r="A328" i="10"/>
  <c r="A327" i="10"/>
  <c r="AR327" i="10" s="1"/>
  <c r="A326" i="10"/>
  <c r="A325" i="10"/>
  <c r="A324" i="10"/>
  <c r="AR324" i="10" s="1"/>
  <c r="A323" i="10"/>
  <c r="A322" i="10"/>
  <c r="A321" i="10"/>
  <c r="A320" i="10"/>
  <c r="AR320" i="10" s="1"/>
  <c r="A319" i="10"/>
  <c r="A318" i="10"/>
  <c r="A317" i="10"/>
  <c r="A316" i="10"/>
  <c r="A315" i="10"/>
  <c r="AR315" i="10" s="1"/>
  <c r="A314" i="10"/>
  <c r="A313" i="10"/>
  <c r="A312" i="10"/>
  <c r="A311" i="10"/>
  <c r="A310" i="10"/>
  <c r="A309" i="10"/>
  <c r="A308" i="10"/>
  <c r="AR308" i="10" s="1"/>
  <c r="A307" i="10"/>
  <c r="A306" i="10"/>
  <c r="A305" i="10"/>
  <c r="A304" i="10"/>
  <c r="AR304" i="10" s="1"/>
  <c r="A303" i="10"/>
  <c r="A302" i="10"/>
  <c r="A301" i="10"/>
  <c r="A300" i="10"/>
  <c r="AR300" i="10" s="1"/>
  <c r="A299" i="10"/>
  <c r="A298" i="10"/>
  <c r="A297" i="10"/>
  <c r="AR297" i="10" s="1"/>
  <c r="A296" i="10"/>
  <c r="A295" i="10"/>
  <c r="A294" i="10"/>
  <c r="A293" i="10"/>
  <c r="A292" i="10"/>
  <c r="A291" i="10"/>
  <c r="AR291" i="10" s="1"/>
  <c r="A290" i="10"/>
  <c r="AR290" i="10" s="1"/>
  <c r="A289" i="10"/>
  <c r="A288" i="10"/>
  <c r="A287" i="10"/>
  <c r="A286" i="10"/>
  <c r="AR286" i="10" s="1"/>
  <c r="A285" i="10"/>
  <c r="AR285" i="10" s="1"/>
  <c r="A284" i="10"/>
  <c r="AR284" i="10" s="1"/>
  <c r="A283" i="10"/>
  <c r="A282" i="10"/>
  <c r="A281" i="10"/>
  <c r="A280" i="10"/>
  <c r="AR280" i="10" s="1"/>
  <c r="A279" i="10"/>
  <c r="A278" i="10"/>
  <c r="A277" i="10"/>
  <c r="AR277" i="10" s="1"/>
  <c r="A276" i="10"/>
  <c r="A275" i="10"/>
  <c r="A274" i="10"/>
  <c r="AR274" i="10" s="1"/>
  <c r="A273" i="10"/>
  <c r="A272" i="10"/>
  <c r="A271" i="10"/>
  <c r="A270" i="10"/>
  <c r="A269" i="10"/>
  <c r="A268" i="10"/>
  <c r="A267" i="10"/>
  <c r="AR267" i="10" s="1"/>
  <c r="A266" i="10"/>
  <c r="A265" i="10"/>
  <c r="A264" i="10"/>
  <c r="A263" i="10"/>
  <c r="AR263" i="10" s="1"/>
  <c r="A262" i="10"/>
  <c r="A261" i="10"/>
  <c r="A260" i="10"/>
  <c r="A259" i="10"/>
  <c r="A258" i="10"/>
  <c r="AR258" i="10" s="1"/>
  <c r="A257" i="10"/>
  <c r="AR257" i="10" s="1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R244" i="10" s="1"/>
  <c r="A243" i="10"/>
  <c r="A242" i="10"/>
  <c r="A241" i="10"/>
  <c r="A240" i="10"/>
  <c r="A239" i="10"/>
  <c r="AR239" i="10" s="1"/>
  <c r="A238" i="10"/>
  <c r="A237" i="10"/>
  <c r="A236" i="10"/>
  <c r="A235" i="10"/>
  <c r="A234" i="10"/>
  <c r="AR234" i="10" s="1"/>
  <c r="A233" i="10"/>
  <c r="A232" i="10"/>
  <c r="A231" i="10"/>
  <c r="A230" i="10"/>
  <c r="A229" i="10"/>
  <c r="A228" i="10"/>
  <c r="A227" i="10"/>
  <c r="A226" i="10"/>
  <c r="A225" i="10"/>
  <c r="AR225" i="10" s="1"/>
  <c r="A224" i="10"/>
  <c r="A223" i="10"/>
  <c r="A222" i="10"/>
  <c r="A221" i="10"/>
  <c r="A220" i="10"/>
  <c r="AR220" i="10" s="1"/>
  <c r="A219" i="10"/>
  <c r="A218" i="10"/>
  <c r="AR218" i="10" s="1"/>
  <c r="A217" i="10"/>
  <c r="AR217" i="10" s="1"/>
  <c r="A216" i="10"/>
  <c r="AR216" i="10" s="1"/>
  <c r="A215" i="10"/>
  <c r="A214" i="10"/>
  <c r="A213" i="10"/>
  <c r="A212" i="10"/>
  <c r="AR212" i="10" s="1"/>
  <c r="A211" i="10"/>
  <c r="AR211" i="10" s="1"/>
  <c r="A210" i="10"/>
  <c r="A209" i="10"/>
  <c r="AR209" i="10" s="1"/>
  <c r="A208" i="10"/>
  <c r="A207" i="10"/>
  <c r="A206" i="10"/>
  <c r="AR206" i="10" s="1"/>
  <c r="A205" i="10"/>
  <c r="AR205" i="10" s="1"/>
  <c r="A204" i="10"/>
  <c r="A203" i="10"/>
  <c r="A202" i="10"/>
  <c r="A201" i="10"/>
  <c r="A200" i="10"/>
  <c r="A199" i="10"/>
  <c r="AR199" i="10" s="1"/>
  <c r="A198" i="10"/>
  <c r="A197" i="10"/>
  <c r="AR197" i="10" s="1"/>
  <c r="A196" i="10"/>
  <c r="A195" i="10"/>
  <c r="A194" i="10"/>
  <c r="AR194" i="10" s="1"/>
  <c r="A193" i="10"/>
  <c r="AR193" i="10" s="1"/>
  <c r="A192" i="10"/>
  <c r="AR192" i="10" s="1"/>
  <c r="A191" i="10"/>
  <c r="A190" i="10"/>
  <c r="AR190" i="10" s="1"/>
  <c r="A189" i="10"/>
  <c r="A188" i="10"/>
  <c r="A187" i="10"/>
  <c r="AR187" i="10" s="1"/>
  <c r="A186" i="10"/>
  <c r="A185" i="10"/>
  <c r="AR185" i="10" s="1"/>
  <c r="A184" i="10"/>
  <c r="A183" i="10"/>
  <c r="A182" i="10"/>
  <c r="A181" i="10"/>
  <c r="A180" i="10"/>
  <c r="AR180" i="10" s="1"/>
  <c r="A179" i="10"/>
  <c r="AR179" i="10" s="1"/>
  <c r="A178" i="10"/>
  <c r="A177" i="10"/>
  <c r="AR177" i="10" s="1"/>
  <c r="A176" i="10"/>
  <c r="AR176" i="10" s="1"/>
  <c r="A175" i="10"/>
  <c r="A174" i="10"/>
  <c r="A173" i="10"/>
  <c r="AR173" i="10" s="1"/>
  <c r="A172" i="10"/>
  <c r="A171" i="10"/>
  <c r="A170" i="10"/>
  <c r="AR170" i="10" s="1"/>
  <c r="A169" i="10"/>
  <c r="AR169" i="10" s="1"/>
  <c r="A168" i="10"/>
  <c r="A167" i="10"/>
  <c r="A166" i="10"/>
  <c r="A165" i="10"/>
  <c r="A164" i="10"/>
  <c r="A163" i="10"/>
  <c r="AR163" i="10" s="1"/>
  <c r="A162" i="10"/>
  <c r="A161" i="10"/>
  <c r="A160" i="10"/>
  <c r="AR160" i="10" s="1"/>
  <c r="A159" i="10"/>
  <c r="A158" i="10"/>
  <c r="A157" i="10"/>
  <c r="A156" i="10"/>
  <c r="A155" i="10"/>
  <c r="AR155" i="10" s="1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R135" i="10" s="1"/>
  <c r="A134" i="10"/>
  <c r="A133" i="10"/>
  <c r="AR133" i="10" s="1"/>
  <c r="A132" i="10"/>
  <c r="A131" i="10"/>
  <c r="A130" i="10"/>
  <c r="A129" i="10"/>
  <c r="A128" i="10"/>
  <c r="A127" i="10"/>
  <c r="A126" i="10"/>
  <c r="A125" i="10"/>
  <c r="A124" i="10"/>
  <c r="A123" i="10"/>
  <c r="AR123" i="10" s="1"/>
  <c r="A122" i="10"/>
  <c r="A121" i="10"/>
  <c r="A120" i="10"/>
  <c r="A119" i="10"/>
  <c r="A118" i="10"/>
  <c r="AR118" i="10" s="1"/>
  <c r="A117" i="10"/>
  <c r="A116" i="10"/>
  <c r="A115" i="10"/>
  <c r="AR115" i="10" s="1"/>
  <c r="A114" i="10"/>
  <c r="A113" i="10"/>
  <c r="A112" i="10"/>
  <c r="AR112" i="10" s="1"/>
  <c r="A111" i="10"/>
  <c r="A110" i="10"/>
  <c r="A109" i="10"/>
  <c r="A108" i="10"/>
  <c r="A107" i="10"/>
  <c r="A106" i="10"/>
  <c r="A105" i="10"/>
  <c r="A104" i="10"/>
  <c r="AR104" i="10" s="1"/>
  <c r="A103" i="10"/>
  <c r="A102" i="10"/>
  <c r="A101" i="10"/>
  <c r="AR101" i="10" s="1"/>
  <c r="A100" i="10"/>
  <c r="A99" i="10"/>
  <c r="A98" i="10"/>
  <c r="A97" i="10"/>
  <c r="A96" i="10"/>
  <c r="A95" i="10"/>
  <c r="A94" i="10"/>
  <c r="A93" i="10"/>
  <c r="A92" i="10"/>
  <c r="A91" i="10"/>
  <c r="A90" i="10"/>
  <c r="A89" i="10"/>
  <c r="AR89" i="10" s="1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R73" i="10" s="1"/>
  <c r="A72" i="10"/>
  <c r="A71" i="10"/>
  <c r="A70" i="10"/>
  <c r="A69" i="10"/>
  <c r="A68" i="10"/>
  <c r="A67" i="10"/>
  <c r="AR67" i="10" s="1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R51" i="10" s="1"/>
  <c r="A50" i="10"/>
  <c r="A49" i="10"/>
  <c r="A48" i="10"/>
  <c r="AR48" i="10" s="1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R31" i="10" s="1"/>
  <c r="A30" i="10"/>
  <c r="A29" i="10"/>
  <c r="A28" i="10"/>
  <c r="A27" i="10"/>
  <c r="A26" i="10"/>
  <c r="A25" i="10"/>
  <c r="A24" i="10"/>
  <c r="A23" i="10"/>
  <c r="A22" i="10"/>
  <c r="AR22" i="10" s="1"/>
  <c r="A21" i="10"/>
  <c r="AR21" i="10" s="1"/>
  <c r="A20" i="10"/>
  <c r="AR20" i="10" s="1"/>
  <c r="A19" i="10"/>
  <c r="A18" i="10"/>
  <c r="A17" i="10"/>
  <c r="A16" i="10"/>
  <c r="A15" i="10"/>
  <c r="A14" i="10"/>
  <c r="A13" i="10"/>
  <c r="AR13" i="10" s="1"/>
  <c r="A12" i="10"/>
  <c r="A11" i="10"/>
  <c r="A10" i="10"/>
  <c r="AR10" i="10" s="1"/>
  <c r="A9" i="10"/>
  <c r="AK7" i="10"/>
  <c r="AJ7" i="10"/>
  <c r="AH7" i="10"/>
  <c r="AG7" i="10"/>
  <c r="AE7" i="10"/>
  <c r="AD7" i="10"/>
  <c r="AB7" i="10"/>
  <c r="AA7" i="10"/>
  <c r="Y7" i="10"/>
  <c r="X7" i="10"/>
  <c r="V7" i="10"/>
  <c r="U7" i="10"/>
  <c r="S7" i="10"/>
  <c r="R7" i="10"/>
  <c r="P7" i="10"/>
  <c r="O7" i="10"/>
  <c r="M7" i="10"/>
  <c r="L7" i="10"/>
  <c r="J7" i="10"/>
  <c r="I7" i="10"/>
  <c r="G7" i="10"/>
  <c r="F7" i="10"/>
  <c r="D7" i="10"/>
  <c r="C7" i="10"/>
  <c r="AK6" i="10"/>
  <c r="AN6" i="10" s="1"/>
  <c r="AJ6" i="10"/>
  <c r="H6" i="10"/>
  <c r="K6" i="10" s="1"/>
  <c r="N6" i="10" s="1"/>
  <c r="Q6" i="10" s="1"/>
  <c r="T6" i="10" s="1"/>
  <c r="W6" i="10" s="1"/>
  <c r="Z6" i="10" s="1"/>
  <c r="AC6" i="10" s="1"/>
  <c r="AF6" i="10" s="1"/>
  <c r="AI6" i="10" s="1"/>
  <c r="AL6" i="10" s="1"/>
  <c r="AO6" i="10" s="1"/>
  <c r="F18" i="10" l="1"/>
  <c r="AR18" i="10"/>
  <c r="F26" i="10"/>
  <c r="AR26" i="10"/>
  <c r="AH34" i="10"/>
  <c r="AR34" i="10"/>
  <c r="J42" i="10"/>
  <c r="AR42" i="10"/>
  <c r="AH50" i="10"/>
  <c r="AR50" i="10"/>
  <c r="AK58" i="10"/>
  <c r="AR58" i="10"/>
  <c r="U66" i="10"/>
  <c r="AR66" i="10"/>
  <c r="V74" i="10"/>
  <c r="AR74" i="10"/>
  <c r="V82" i="10"/>
  <c r="AR82" i="10"/>
  <c r="V90" i="10"/>
  <c r="AR90" i="10"/>
  <c r="V98" i="10"/>
  <c r="AR98" i="10"/>
  <c r="AH106" i="10"/>
  <c r="AR106" i="10"/>
  <c r="AE114" i="10"/>
  <c r="AR114" i="10"/>
  <c r="AB122" i="10"/>
  <c r="AR122" i="10"/>
  <c r="M130" i="10"/>
  <c r="AR130" i="10"/>
  <c r="V138" i="10"/>
  <c r="AR138" i="10"/>
  <c r="Y146" i="10"/>
  <c r="AR146" i="10"/>
  <c r="AH154" i="10"/>
  <c r="AR154" i="10"/>
  <c r="O162" i="10"/>
  <c r="AR162" i="10"/>
  <c r="U178" i="10"/>
  <c r="AR178" i="10"/>
  <c r="AK186" i="10"/>
  <c r="AR186" i="10"/>
  <c r="AE202" i="10"/>
  <c r="AR202" i="10"/>
  <c r="C210" i="10"/>
  <c r="AR210" i="10"/>
  <c r="J226" i="10"/>
  <c r="AR226" i="10"/>
  <c r="P242" i="10"/>
  <c r="AR242" i="10"/>
  <c r="U250" i="10"/>
  <c r="AR250" i="10"/>
  <c r="P266" i="10"/>
  <c r="AR266" i="10"/>
  <c r="AK282" i="10"/>
  <c r="AR282" i="10"/>
  <c r="I305" i="10"/>
  <c r="AR305" i="10"/>
  <c r="L313" i="10"/>
  <c r="AR313" i="10"/>
  <c r="AA321" i="10"/>
  <c r="AR321" i="10"/>
  <c r="R337" i="10"/>
  <c r="AR337" i="10"/>
  <c r="L345" i="10"/>
  <c r="AR345" i="10"/>
  <c r="AE361" i="10"/>
  <c r="AR361" i="10"/>
  <c r="U392" i="10"/>
  <c r="AR392" i="10"/>
  <c r="AG408" i="10"/>
  <c r="AR408" i="10"/>
  <c r="X416" i="10"/>
  <c r="AR416" i="10"/>
  <c r="S432" i="10"/>
  <c r="AR432" i="10"/>
  <c r="C440" i="10"/>
  <c r="AR440" i="10"/>
  <c r="D456" i="10"/>
  <c r="AR456" i="10"/>
  <c r="AE59" i="10"/>
  <c r="AR59" i="10"/>
  <c r="AD131" i="10"/>
  <c r="AR131" i="10"/>
  <c r="M139" i="10"/>
  <c r="AR139" i="10"/>
  <c r="I147" i="10"/>
  <c r="AR147" i="10"/>
  <c r="AA171" i="10"/>
  <c r="AR171" i="10"/>
  <c r="S195" i="10"/>
  <c r="AR195" i="10"/>
  <c r="AE203" i="10"/>
  <c r="AR203" i="10"/>
  <c r="F219" i="10"/>
  <c r="AR219" i="10"/>
  <c r="Y227" i="10"/>
  <c r="AR227" i="10"/>
  <c r="Y235" i="10"/>
  <c r="AR235" i="10"/>
  <c r="AE243" i="10"/>
  <c r="AR243" i="10"/>
  <c r="AJ251" i="10"/>
  <c r="AR251" i="10"/>
  <c r="L259" i="10"/>
  <c r="AR259" i="10"/>
  <c r="U275" i="10"/>
  <c r="AR275" i="10"/>
  <c r="AK283" i="10"/>
  <c r="AR283" i="10"/>
  <c r="AA298" i="10"/>
  <c r="AR298" i="10"/>
  <c r="Y306" i="10"/>
  <c r="AR306" i="10"/>
  <c r="AA314" i="10"/>
  <c r="AR314" i="10"/>
  <c r="AJ322" i="10"/>
  <c r="AR322" i="10"/>
  <c r="AJ346" i="10"/>
  <c r="AR346" i="10"/>
  <c r="V354" i="10"/>
  <c r="AR354" i="10"/>
  <c r="P362" i="10"/>
  <c r="AR362" i="10"/>
  <c r="S370" i="10"/>
  <c r="AR370" i="10"/>
  <c r="C401" i="10"/>
  <c r="AR401" i="10"/>
  <c r="O417" i="10"/>
  <c r="AR417" i="10"/>
  <c r="F425" i="10"/>
  <c r="AR425" i="10"/>
  <c r="AD433" i="10"/>
  <c r="AR433" i="10"/>
  <c r="C441" i="10"/>
  <c r="AR441" i="10"/>
  <c r="Y11" i="10"/>
  <c r="AR11" i="10"/>
  <c r="AB19" i="10"/>
  <c r="AR19" i="10"/>
  <c r="D27" i="10"/>
  <c r="AR27" i="10"/>
  <c r="R35" i="10"/>
  <c r="AR35" i="10"/>
  <c r="AB43" i="10"/>
  <c r="AR43" i="10"/>
  <c r="AA75" i="10"/>
  <c r="AR75" i="10"/>
  <c r="AA83" i="10"/>
  <c r="AR83" i="10"/>
  <c r="U91" i="10"/>
  <c r="AR91" i="10"/>
  <c r="R99" i="10"/>
  <c r="AR99" i="10"/>
  <c r="S107" i="10"/>
  <c r="AR107" i="10"/>
  <c r="C12" i="10"/>
  <c r="AR12" i="10"/>
  <c r="AK28" i="10"/>
  <c r="AR28" i="10"/>
  <c r="C36" i="10"/>
  <c r="AR36" i="10"/>
  <c r="V44" i="10"/>
  <c r="AR44" i="10"/>
  <c r="J52" i="10"/>
  <c r="AR52" i="10"/>
  <c r="AD60" i="10"/>
  <c r="AR60" i="10"/>
  <c r="AB68" i="10"/>
  <c r="AR68" i="10"/>
  <c r="X76" i="10"/>
  <c r="AR76" i="10"/>
  <c r="U84" i="10"/>
  <c r="AR84" i="10"/>
  <c r="P92" i="10"/>
  <c r="AR92" i="10"/>
  <c r="M100" i="10"/>
  <c r="AR100" i="10"/>
  <c r="R108" i="10"/>
  <c r="AR108" i="10"/>
  <c r="Y116" i="10"/>
  <c r="AR116" i="10"/>
  <c r="AA124" i="10"/>
  <c r="AR124" i="10"/>
  <c r="AB132" i="10"/>
  <c r="AR132" i="10"/>
  <c r="P140" i="10"/>
  <c r="AR140" i="10"/>
  <c r="AA148" i="10"/>
  <c r="AR148" i="10"/>
  <c r="AA156" i="10"/>
  <c r="AR156" i="10"/>
  <c r="C164" i="10"/>
  <c r="AR164" i="10"/>
  <c r="AB172" i="10"/>
  <c r="AR172" i="10"/>
  <c r="I188" i="10"/>
  <c r="AR188" i="10"/>
  <c r="AJ196" i="10"/>
  <c r="AR196" i="10"/>
  <c r="AE204" i="10"/>
  <c r="AR204" i="10"/>
  <c r="D228" i="10"/>
  <c r="AR228" i="10"/>
  <c r="G236" i="10"/>
  <c r="AR236" i="10"/>
  <c r="AK252" i="10"/>
  <c r="AR252" i="10"/>
  <c r="O260" i="10"/>
  <c r="AR260" i="10"/>
  <c r="D268" i="10"/>
  <c r="AR268" i="10"/>
  <c r="V276" i="10"/>
  <c r="AR276" i="10"/>
  <c r="X292" i="10"/>
  <c r="AR292" i="10"/>
  <c r="AD299" i="10"/>
  <c r="AR299" i="10"/>
  <c r="V307" i="10"/>
  <c r="AR307" i="10"/>
  <c r="U323" i="10"/>
  <c r="AR323" i="10"/>
  <c r="U331" i="10"/>
  <c r="AR331" i="10"/>
  <c r="AH339" i="10"/>
  <c r="AR339" i="10"/>
  <c r="L347" i="10"/>
  <c r="AR347" i="10"/>
  <c r="U355" i="10"/>
  <c r="AR355" i="10"/>
  <c r="P363" i="10"/>
  <c r="AR363" i="10"/>
  <c r="G371" i="10"/>
  <c r="AR371" i="10"/>
  <c r="I386" i="10"/>
  <c r="AR386" i="10"/>
  <c r="AB394" i="10"/>
  <c r="AR394" i="10"/>
  <c r="AG418" i="10"/>
  <c r="AR418" i="10"/>
  <c r="AE426" i="10"/>
  <c r="AR426" i="10"/>
  <c r="O450" i="10"/>
  <c r="AR450" i="10"/>
  <c r="C466" i="10"/>
  <c r="AR466" i="10"/>
  <c r="AD474" i="10"/>
  <c r="AR474" i="10"/>
  <c r="G17" i="10"/>
  <c r="AR17" i="10"/>
  <c r="V25" i="10"/>
  <c r="AR25" i="10"/>
  <c r="I33" i="10"/>
  <c r="AR33" i="10"/>
  <c r="D41" i="10"/>
  <c r="AR41" i="10"/>
  <c r="I49" i="10"/>
  <c r="AR49" i="10"/>
  <c r="AG57" i="10"/>
  <c r="AR57" i="10"/>
  <c r="I65" i="10"/>
  <c r="AR65" i="10"/>
  <c r="AE37" i="10"/>
  <c r="AR37" i="10"/>
  <c r="D53" i="10"/>
  <c r="AR53" i="10"/>
  <c r="AE69" i="10"/>
  <c r="AR69" i="10"/>
  <c r="X77" i="10"/>
  <c r="AR77" i="10"/>
  <c r="J85" i="10"/>
  <c r="AR85" i="10"/>
  <c r="AE93" i="10"/>
  <c r="AR93" i="10"/>
  <c r="AE181" i="10"/>
  <c r="AR181" i="10"/>
  <c r="V189" i="10"/>
  <c r="AR189" i="10"/>
  <c r="O213" i="10"/>
  <c r="AR213" i="10"/>
  <c r="R221" i="10"/>
  <c r="AR221" i="10"/>
  <c r="I229" i="10"/>
  <c r="AR229" i="10"/>
  <c r="J237" i="10"/>
  <c r="AR237" i="10"/>
  <c r="D245" i="10"/>
  <c r="AR245" i="10"/>
  <c r="X253" i="10"/>
  <c r="AR253" i="10"/>
  <c r="L261" i="10"/>
  <c r="AR261" i="10"/>
  <c r="Y269" i="10"/>
  <c r="AR269" i="10"/>
  <c r="R293" i="10"/>
  <c r="AR293" i="10"/>
  <c r="AH316" i="10"/>
  <c r="AR316" i="10"/>
  <c r="U364" i="10"/>
  <c r="AR364" i="10"/>
  <c r="J379" i="10"/>
  <c r="AR379" i="10"/>
  <c r="I387" i="10"/>
  <c r="AR387" i="10"/>
  <c r="V403" i="10"/>
  <c r="AR403" i="10"/>
  <c r="J411" i="10"/>
  <c r="AR411" i="10"/>
  <c r="J419" i="10"/>
  <c r="AR419" i="10"/>
  <c r="AK435" i="10"/>
  <c r="AR435" i="10"/>
  <c r="R451" i="10"/>
  <c r="AR451" i="10"/>
  <c r="AJ29" i="10"/>
  <c r="AR29" i="10"/>
  <c r="U45" i="10"/>
  <c r="AR45" i="10"/>
  <c r="AK61" i="10"/>
  <c r="AR61" i="10"/>
  <c r="J109" i="10"/>
  <c r="AR109" i="10"/>
  <c r="AG117" i="10"/>
  <c r="AR117" i="10"/>
  <c r="P125" i="10"/>
  <c r="AR125" i="10"/>
  <c r="Y141" i="10"/>
  <c r="AR141" i="10"/>
  <c r="U149" i="10"/>
  <c r="AR149" i="10"/>
  <c r="U157" i="10"/>
  <c r="AR157" i="10"/>
  <c r="AB165" i="10"/>
  <c r="AR165" i="10"/>
  <c r="R14" i="10"/>
  <c r="AR14" i="10"/>
  <c r="AE30" i="10"/>
  <c r="AR30" i="10"/>
  <c r="Y38" i="10"/>
  <c r="AR38" i="10"/>
  <c r="AG46" i="10"/>
  <c r="AR46" i="10"/>
  <c r="X54" i="10"/>
  <c r="AR54" i="10"/>
  <c r="X62" i="10"/>
  <c r="AR62" i="10"/>
  <c r="X70" i="10"/>
  <c r="AR70" i="10"/>
  <c r="R78" i="10"/>
  <c r="AR78" i="10"/>
  <c r="U86" i="10"/>
  <c r="AR86" i="10"/>
  <c r="R94" i="10"/>
  <c r="AR94" i="10"/>
  <c r="G102" i="10"/>
  <c r="AR102" i="10"/>
  <c r="S110" i="10"/>
  <c r="AR110" i="10"/>
  <c r="AA126" i="10"/>
  <c r="AR126" i="10"/>
  <c r="V134" i="10"/>
  <c r="AR134" i="10"/>
  <c r="Y142" i="10"/>
  <c r="AR142" i="10"/>
  <c r="G150" i="10"/>
  <c r="AR150" i="10"/>
  <c r="U158" i="10"/>
  <c r="AR158" i="10"/>
  <c r="L166" i="10"/>
  <c r="AR166" i="10"/>
  <c r="P174" i="10"/>
  <c r="AR174" i="10"/>
  <c r="AD182" i="10"/>
  <c r="AR182" i="10"/>
  <c r="R198" i="10"/>
  <c r="AR198" i="10"/>
  <c r="V214" i="10"/>
  <c r="AR214" i="10"/>
  <c r="AD222" i="10"/>
  <c r="AR222" i="10"/>
  <c r="AD230" i="10"/>
  <c r="AR230" i="10"/>
  <c r="M238" i="10"/>
  <c r="AR238" i="10"/>
  <c r="AA246" i="10"/>
  <c r="AR246" i="10"/>
  <c r="AE254" i="10"/>
  <c r="AR254" i="10"/>
  <c r="L262" i="10"/>
  <c r="AR262" i="10"/>
  <c r="AE270" i="10"/>
  <c r="AR270" i="10"/>
  <c r="AE278" i="10"/>
  <c r="AR278" i="10"/>
  <c r="I293" i="10"/>
  <c r="G301" i="10"/>
  <c r="AR301" i="10"/>
  <c r="AE309" i="10"/>
  <c r="AR309" i="10"/>
  <c r="AG317" i="10"/>
  <c r="AR317" i="10"/>
  <c r="D325" i="10"/>
  <c r="AR325" i="10"/>
  <c r="AG341" i="10"/>
  <c r="AR341" i="10"/>
  <c r="F349" i="10"/>
  <c r="AR349" i="10"/>
  <c r="P373" i="10"/>
  <c r="AR373" i="10"/>
  <c r="O380" i="10"/>
  <c r="AR380" i="10"/>
  <c r="J388" i="10"/>
  <c r="AR388" i="10"/>
  <c r="P396" i="10"/>
  <c r="AR396" i="10"/>
  <c r="AA404" i="10"/>
  <c r="AR404" i="10"/>
  <c r="Y412" i="10"/>
  <c r="AR412" i="10"/>
  <c r="AH420" i="10"/>
  <c r="AR420" i="10"/>
  <c r="Y428" i="10"/>
  <c r="AR428" i="10"/>
  <c r="AD460" i="10"/>
  <c r="AR460" i="10"/>
  <c r="F468" i="10"/>
  <c r="AR468" i="10"/>
  <c r="C484" i="10"/>
  <c r="AR484" i="10"/>
  <c r="F508" i="10"/>
  <c r="AR508" i="10"/>
  <c r="C9" i="10"/>
  <c r="AR9" i="10"/>
  <c r="AG15" i="10"/>
  <c r="AR15" i="10"/>
  <c r="AH23" i="10"/>
  <c r="AR23" i="10"/>
  <c r="AA39" i="10"/>
  <c r="AR39" i="10"/>
  <c r="AA47" i="10"/>
  <c r="AR47" i="10"/>
  <c r="C55" i="10"/>
  <c r="AR55" i="10"/>
  <c r="P63" i="10"/>
  <c r="AR63" i="10"/>
  <c r="AA71" i="10"/>
  <c r="AR71" i="10"/>
  <c r="AE79" i="10"/>
  <c r="AR79" i="10"/>
  <c r="C87" i="10"/>
  <c r="AR87" i="10"/>
  <c r="Y95" i="10"/>
  <c r="AR95" i="10"/>
  <c r="X103" i="10"/>
  <c r="AR103" i="10"/>
  <c r="U111" i="10"/>
  <c r="AR111" i="10"/>
  <c r="S119" i="10"/>
  <c r="AR119" i="10"/>
  <c r="AE127" i="10"/>
  <c r="AR127" i="10"/>
  <c r="AD143" i="10"/>
  <c r="AR143" i="10"/>
  <c r="AK151" i="10"/>
  <c r="AR151" i="10"/>
  <c r="I159" i="10"/>
  <c r="AR159" i="10"/>
  <c r="AE167" i="10"/>
  <c r="AR167" i="10"/>
  <c r="I175" i="10"/>
  <c r="AR175" i="10"/>
  <c r="F183" i="10"/>
  <c r="AR183" i="10"/>
  <c r="AJ191" i="10"/>
  <c r="AR191" i="10"/>
  <c r="AD207" i="10"/>
  <c r="AR207" i="10"/>
  <c r="S215" i="10"/>
  <c r="AR215" i="10"/>
  <c r="R223" i="10"/>
  <c r="AR223" i="10"/>
  <c r="X231" i="10"/>
  <c r="AR231" i="10"/>
  <c r="AD247" i="10"/>
  <c r="AR247" i="10"/>
  <c r="AG255" i="10"/>
  <c r="AR255" i="10"/>
  <c r="L271" i="10"/>
  <c r="AR271" i="10"/>
  <c r="L279" i="10"/>
  <c r="AR279" i="10"/>
  <c r="J287" i="10"/>
  <c r="AR287" i="10"/>
  <c r="AG294" i="10"/>
  <c r="AR294" i="10"/>
  <c r="AB302" i="10"/>
  <c r="AR302" i="10"/>
  <c r="Y310" i="10"/>
  <c r="AR310" i="10"/>
  <c r="AB318" i="10"/>
  <c r="AR318" i="10"/>
  <c r="V326" i="10"/>
  <c r="AR326" i="10"/>
  <c r="D350" i="10"/>
  <c r="AR350" i="10"/>
  <c r="O381" i="10"/>
  <c r="AR381" i="10"/>
  <c r="AK397" i="10"/>
  <c r="AR397" i="10"/>
  <c r="P421" i="10"/>
  <c r="AR421" i="10"/>
  <c r="Y445" i="10"/>
  <c r="AR445" i="10"/>
  <c r="C477" i="10"/>
  <c r="AR477" i="10"/>
  <c r="X16" i="10"/>
  <c r="AR16" i="10"/>
  <c r="AE24" i="10"/>
  <c r="AR24" i="10"/>
  <c r="L32" i="10"/>
  <c r="AR32" i="10"/>
  <c r="AG40" i="10"/>
  <c r="AR40" i="10"/>
  <c r="D56" i="10"/>
  <c r="AR56" i="10"/>
  <c r="AH64" i="10"/>
  <c r="AR64" i="10"/>
  <c r="AA72" i="10"/>
  <c r="AR72" i="10"/>
  <c r="C80" i="10"/>
  <c r="AR80" i="10"/>
  <c r="F88" i="10"/>
  <c r="AR88" i="10"/>
  <c r="AJ96" i="10"/>
  <c r="AR96" i="10"/>
  <c r="X120" i="10"/>
  <c r="AR120" i="10"/>
  <c r="AG128" i="10"/>
  <c r="AR128" i="10"/>
  <c r="U136" i="10"/>
  <c r="AR136" i="10"/>
  <c r="R144" i="10"/>
  <c r="AR144" i="10"/>
  <c r="I152" i="10"/>
  <c r="AR152" i="10"/>
  <c r="L168" i="10"/>
  <c r="AR168" i="10"/>
  <c r="Y184" i="10"/>
  <c r="AR184" i="10"/>
  <c r="J200" i="10"/>
  <c r="AR200" i="10"/>
  <c r="AA208" i="10"/>
  <c r="AR208" i="10"/>
  <c r="AH224" i="10"/>
  <c r="AR224" i="10"/>
  <c r="AH232" i="10"/>
  <c r="AR232" i="10"/>
  <c r="M240" i="10"/>
  <c r="AR240" i="10"/>
  <c r="V248" i="10"/>
  <c r="AR248" i="10"/>
  <c r="S256" i="10"/>
  <c r="AR256" i="10"/>
  <c r="V264" i="10"/>
  <c r="AR264" i="10"/>
  <c r="R272" i="10"/>
  <c r="AR272" i="10"/>
  <c r="Y288" i="10"/>
  <c r="AR288" i="10"/>
  <c r="U295" i="10"/>
  <c r="AR295" i="10"/>
  <c r="C303" i="10"/>
  <c r="AR303" i="10"/>
  <c r="U311" i="10"/>
  <c r="AR311" i="10"/>
  <c r="AH319" i="10"/>
  <c r="AR319" i="10"/>
  <c r="AA335" i="10"/>
  <c r="AR335" i="10"/>
  <c r="X343" i="10"/>
  <c r="AR343" i="10"/>
  <c r="AA351" i="10"/>
  <c r="AR351" i="10"/>
  <c r="L359" i="10"/>
  <c r="AR359" i="10"/>
  <c r="M375" i="10"/>
  <c r="AR375" i="10"/>
  <c r="AH414" i="10"/>
  <c r="AR414" i="10"/>
  <c r="X81" i="10"/>
  <c r="AR81" i="10"/>
  <c r="AH97" i="10"/>
  <c r="AR97" i="10"/>
  <c r="P105" i="10"/>
  <c r="AR105" i="10"/>
  <c r="L113" i="10"/>
  <c r="AR113" i="10"/>
  <c r="AA121" i="10"/>
  <c r="AR121" i="10"/>
  <c r="L129" i="10"/>
  <c r="AR129" i="10"/>
  <c r="AE137" i="10"/>
  <c r="AR137" i="10"/>
  <c r="AG145" i="10"/>
  <c r="AR145" i="10"/>
  <c r="F153" i="10"/>
  <c r="AR153" i="10"/>
  <c r="C161" i="10"/>
  <c r="AR161" i="10"/>
  <c r="AK201" i="10"/>
  <c r="AR201" i="10"/>
  <c r="R233" i="10"/>
  <c r="AR233" i="10"/>
  <c r="J241" i="10"/>
  <c r="AR241" i="10"/>
  <c r="F249" i="10"/>
  <c r="AR249" i="10"/>
  <c r="U265" i="10"/>
  <c r="AR265" i="10"/>
  <c r="Y273" i="10"/>
  <c r="AR273" i="10"/>
  <c r="O281" i="10"/>
  <c r="AR281" i="10"/>
  <c r="AA289" i="10"/>
  <c r="AR289" i="10"/>
  <c r="AB296" i="10"/>
  <c r="AR296" i="10"/>
  <c r="AA312" i="10"/>
  <c r="AR312" i="10"/>
  <c r="Y328" i="10"/>
  <c r="AR328" i="10"/>
  <c r="O368" i="10"/>
  <c r="AR368" i="10"/>
  <c r="X375" i="10"/>
  <c r="AJ383" i="10"/>
  <c r="AR383" i="10"/>
  <c r="X391" i="10"/>
  <c r="AR391" i="10"/>
  <c r="S415" i="10"/>
  <c r="AR415" i="10"/>
  <c r="I423" i="10"/>
  <c r="AR423" i="10"/>
  <c r="F471" i="10"/>
  <c r="AR471" i="10"/>
  <c r="F487" i="10"/>
  <c r="AR487" i="10"/>
  <c r="L52" i="10"/>
  <c r="M91" i="10"/>
  <c r="J23" i="10"/>
  <c r="G339" i="10"/>
  <c r="V222" i="10"/>
  <c r="D117" i="10"/>
  <c r="AA164" i="10"/>
  <c r="AJ178" i="10"/>
  <c r="D174" i="10"/>
  <c r="G203" i="10"/>
  <c r="X240" i="10"/>
  <c r="AH347" i="10"/>
  <c r="V203" i="10"/>
  <c r="R24" i="10"/>
  <c r="AE323" i="10"/>
  <c r="AD289" i="10"/>
  <c r="S24" i="10"/>
  <c r="AD24" i="10"/>
  <c r="C109" i="10"/>
  <c r="S200" i="10"/>
  <c r="Y259" i="10"/>
  <c r="R318" i="10"/>
  <c r="J351" i="10"/>
  <c r="X14" i="10"/>
  <c r="AB305" i="10"/>
  <c r="J347" i="10"/>
  <c r="AJ109" i="10"/>
  <c r="O146" i="10"/>
  <c r="AG241" i="10"/>
  <c r="C293" i="10"/>
  <c r="AH318" i="10"/>
  <c r="O345" i="10"/>
  <c r="L79" i="10"/>
  <c r="Y91" i="10"/>
  <c r="J98" i="10"/>
  <c r="O147" i="10"/>
  <c r="AD189" i="10"/>
  <c r="AD196" i="10"/>
  <c r="AB293" i="10"/>
  <c r="AG79" i="10"/>
  <c r="Y147" i="10"/>
  <c r="P347" i="10"/>
  <c r="L351" i="10"/>
  <c r="AD147" i="10"/>
  <c r="AB24" i="10"/>
  <c r="S46" i="10"/>
  <c r="P52" i="10"/>
  <c r="J100" i="10"/>
  <c r="Y203" i="10"/>
  <c r="J233" i="10"/>
  <c r="F240" i="10"/>
  <c r="U347" i="10"/>
  <c r="V351" i="10"/>
  <c r="AK79" i="10"/>
  <c r="U52" i="10"/>
  <c r="C14" i="10"/>
  <c r="X85" i="10"/>
  <c r="AG189" i="10"/>
  <c r="L196" i="10"/>
  <c r="AK232" i="10"/>
  <c r="I255" i="10"/>
  <c r="J282" i="10"/>
  <c r="C298" i="10"/>
  <c r="S317" i="10"/>
  <c r="S322" i="10"/>
  <c r="F428" i="10"/>
  <c r="I14" i="10"/>
  <c r="P196" i="10"/>
  <c r="J289" i="10"/>
  <c r="J293" i="10"/>
  <c r="L298" i="10"/>
  <c r="S355" i="10"/>
  <c r="Y196" i="10"/>
  <c r="I343" i="10"/>
  <c r="S363" i="10"/>
  <c r="AA41" i="10"/>
  <c r="O94" i="10"/>
  <c r="F105" i="10"/>
  <c r="F117" i="10"/>
  <c r="P240" i="10"/>
  <c r="S245" i="10"/>
  <c r="V252" i="10"/>
  <c r="O264" i="10"/>
  <c r="J343" i="10"/>
  <c r="AH363" i="10"/>
  <c r="U94" i="10"/>
  <c r="AD100" i="10"/>
  <c r="U147" i="10"/>
  <c r="F189" i="10"/>
  <c r="I198" i="10"/>
  <c r="L203" i="10"/>
  <c r="M208" i="10"/>
  <c r="AE236" i="10"/>
  <c r="AA273" i="10"/>
  <c r="AK287" i="10"/>
  <c r="X339" i="10"/>
  <c r="AA364" i="10"/>
  <c r="J433" i="10"/>
  <c r="AJ440" i="10"/>
  <c r="AE15" i="10"/>
  <c r="V117" i="10"/>
  <c r="O189" i="10"/>
  <c r="L265" i="10"/>
  <c r="AJ317" i="10"/>
  <c r="S15" i="10"/>
  <c r="U36" i="10"/>
  <c r="X117" i="10"/>
  <c r="M265" i="10"/>
  <c r="Q7" i="10"/>
  <c r="Y34" i="10"/>
  <c r="Y46" i="10"/>
  <c r="O52" i="10"/>
  <c r="M79" i="10"/>
  <c r="C91" i="10"/>
  <c r="X109" i="10"/>
  <c r="AE189" i="10"/>
  <c r="C231" i="10"/>
  <c r="AG235" i="10"/>
  <c r="R265" i="10"/>
  <c r="X289" i="10"/>
  <c r="I298" i="10"/>
  <c r="C318" i="10"/>
  <c r="L322" i="10"/>
  <c r="J339" i="10"/>
  <c r="F347" i="10"/>
  <c r="J355" i="10"/>
  <c r="AD266" i="10"/>
  <c r="AB279" i="10"/>
  <c r="S298" i="10"/>
  <c r="C317" i="10"/>
  <c r="X318" i="10"/>
  <c r="C345" i="10"/>
  <c r="AB397" i="10"/>
  <c r="AB403" i="10"/>
  <c r="G120" i="10"/>
  <c r="AG245" i="10"/>
  <c r="I317" i="10"/>
  <c r="G345" i="10"/>
  <c r="AH397" i="10"/>
  <c r="AG426" i="10"/>
  <c r="I117" i="10"/>
  <c r="U15" i="10"/>
  <c r="AH61" i="10"/>
  <c r="Y92" i="10"/>
  <c r="AB96" i="10"/>
  <c r="V15" i="10"/>
  <c r="AK32" i="10"/>
  <c r="AJ108" i="10"/>
  <c r="U117" i="10"/>
  <c r="AD184" i="10"/>
  <c r="I189" i="10"/>
  <c r="AD233" i="10"/>
  <c r="AK241" i="10"/>
  <c r="D265" i="10"/>
  <c r="AJ268" i="10"/>
  <c r="AB313" i="10"/>
  <c r="AA317" i="10"/>
  <c r="AD345" i="10"/>
  <c r="U370" i="10"/>
  <c r="X36" i="10"/>
  <c r="AG45" i="10"/>
  <c r="L142" i="10"/>
  <c r="C145" i="10"/>
  <c r="AD145" i="10"/>
  <c r="AJ152" i="10"/>
  <c r="R16" i="10"/>
  <c r="G34" i="10"/>
  <c r="X58" i="10"/>
  <c r="I84" i="10"/>
  <c r="AB98" i="10"/>
  <c r="D122" i="10"/>
  <c r="V282" i="10"/>
  <c r="F15" i="10"/>
  <c r="I23" i="10"/>
  <c r="AA30" i="10"/>
  <c r="X34" i="10"/>
  <c r="P46" i="10"/>
  <c r="AH52" i="10"/>
  <c r="S70" i="10"/>
  <c r="X84" i="10"/>
  <c r="J91" i="10"/>
  <c r="AK91" i="10"/>
  <c r="O96" i="10"/>
  <c r="AJ103" i="10"/>
  <c r="Y108" i="10"/>
  <c r="C117" i="10"/>
  <c r="AJ129" i="10"/>
  <c r="X142" i="10"/>
  <c r="I145" i="10"/>
  <c r="M148" i="10"/>
  <c r="X158" i="10"/>
  <c r="U172" i="10"/>
  <c r="M178" i="10"/>
  <c r="P181" i="10"/>
  <c r="C189" i="10"/>
  <c r="J196" i="10"/>
  <c r="AK203" i="10"/>
  <c r="AJ207" i="10"/>
  <c r="AK219" i="10"/>
  <c r="AH229" i="10"/>
  <c r="AD232" i="10"/>
  <c r="AA235" i="10"/>
  <c r="J245" i="10"/>
  <c r="AH246" i="10"/>
  <c r="G252" i="10"/>
  <c r="R259" i="10"/>
  <c r="AA265" i="10"/>
  <c r="AG268" i="10"/>
  <c r="AD281" i="10"/>
  <c r="AD282" i="10"/>
  <c r="Y287" i="10"/>
  <c r="X293" i="10"/>
  <c r="AA296" i="10"/>
  <c r="AE298" i="10"/>
  <c r="F317" i="10"/>
  <c r="AE317" i="10"/>
  <c r="X323" i="10"/>
  <c r="AK343" i="10"/>
  <c r="AB355" i="10"/>
  <c r="AG428" i="10"/>
  <c r="L145" i="10"/>
  <c r="Y84" i="10"/>
  <c r="AA158" i="10"/>
  <c r="S181" i="10"/>
  <c r="F45" i="10"/>
  <c r="AE53" i="10"/>
  <c r="C58" i="10"/>
  <c r="S61" i="10"/>
  <c r="AD71" i="10"/>
  <c r="AD84" i="10"/>
  <c r="R91" i="10"/>
  <c r="L92" i="10"/>
  <c r="AJ125" i="10"/>
  <c r="V130" i="10"/>
  <c r="AE136" i="10"/>
  <c r="I143" i="10"/>
  <c r="O145" i="10"/>
  <c r="AK158" i="10"/>
  <c r="L164" i="10"/>
  <c r="AA181" i="10"/>
  <c r="M196" i="10"/>
  <c r="C208" i="10"/>
  <c r="AK230" i="10"/>
  <c r="AB245" i="10"/>
  <c r="AB252" i="10"/>
  <c r="C266" i="10"/>
  <c r="P278" i="10"/>
  <c r="C282" i="10"/>
  <c r="AD293" i="10"/>
  <c r="F299" i="10"/>
  <c r="P309" i="10"/>
  <c r="J317" i="10"/>
  <c r="AD341" i="10"/>
  <c r="S354" i="10"/>
  <c r="O373" i="10"/>
  <c r="D379" i="10"/>
  <c r="D383" i="10"/>
  <c r="D387" i="10"/>
  <c r="U414" i="10"/>
  <c r="M45" i="10"/>
  <c r="AG53" i="10"/>
  <c r="S58" i="10"/>
  <c r="AE61" i="10"/>
  <c r="X91" i="10"/>
  <c r="V92" i="10"/>
  <c r="AJ136" i="10"/>
  <c r="P145" i="10"/>
  <c r="M164" i="10"/>
  <c r="AG181" i="10"/>
  <c r="J208" i="10"/>
  <c r="G282" i="10"/>
  <c r="AH299" i="10"/>
  <c r="L317" i="10"/>
  <c r="F379" i="10"/>
  <c r="F383" i="10"/>
  <c r="O379" i="10"/>
  <c r="L383" i="10"/>
  <c r="AG415" i="10"/>
  <c r="F420" i="10"/>
  <c r="AB145" i="10"/>
  <c r="AK41" i="10"/>
  <c r="V58" i="10"/>
  <c r="F91" i="10"/>
  <c r="AE91" i="10"/>
  <c r="AB92" i="10"/>
  <c r="R95" i="10"/>
  <c r="S102" i="10"/>
  <c r="AD164" i="10"/>
  <c r="C181" i="10"/>
  <c r="F195" i="10"/>
  <c r="X200" i="10"/>
  <c r="F207" i="10"/>
  <c r="S208" i="10"/>
  <c r="G219" i="10"/>
  <c r="AK222" i="10"/>
  <c r="U231" i="10"/>
  <c r="G237" i="10"/>
  <c r="G246" i="10"/>
  <c r="C254" i="10"/>
  <c r="U271" i="10"/>
  <c r="S276" i="10"/>
  <c r="M282" i="10"/>
  <c r="O311" i="10"/>
  <c r="X317" i="10"/>
  <c r="AA45" i="10"/>
  <c r="U58" i="10"/>
  <c r="G84" i="10"/>
  <c r="Y132" i="10"/>
  <c r="AK45" i="10"/>
  <c r="X49" i="10"/>
  <c r="S171" i="10"/>
  <c r="J181" i="10"/>
  <c r="AJ183" i="10"/>
  <c r="AK196" i="10"/>
  <c r="Y200" i="10"/>
  <c r="Y246" i="10"/>
  <c r="AA254" i="10"/>
  <c r="X276" i="10"/>
  <c r="J158" i="10"/>
  <c r="AJ36" i="10"/>
  <c r="C70" i="10"/>
  <c r="G91" i="10"/>
  <c r="AG91" i="10"/>
  <c r="D116" i="10"/>
  <c r="O138" i="10"/>
  <c r="M142" i="10"/>
  <c r="D145" i="10"/>
  <c r="AE145" i="10"/>
  <c r="L158" i="10"/>
  <c r="S207" i="10"/>
  <c r="Y208" i="10"/>
  <c r="U219" i="10"/>
  <c r="D229" i="10"/>
  <c r="D259" i="10"/>
  <c r="U16" i="10"/>
  <c r="G23" i="10"/>
  <c r="I30" i="10"/>
  <c r="V34" i="10"/>
  <c r="AK49" i="10"/>
  <c r="AE52" i="10"/>
  <c r="R70" i="10"/>
  <c r="I91" i="10"/>
  <c r="AH91" i="10"/>
  <c r="AB93" i="10"/>
  <c r="G96" i="10"/>
  <c r="P103" i="10"/>
  <c r="AK110" i="10"/>
  <c r="AE117" i="10"/>
  <c r="AD129" i="10"/>
  <c r="AH138" i="10"/>
  <c r="U142" i="10"/>
  <c r="G145" i="10"/>
  <c r="C153" i="10"/>
  <c r="M158" i="10"/>
  <c r="U162" i="10"/>
  <c r="L181" i="10"/>
  <c r="D196" i="10"/>
  <c r="AA200" i="10"/>
  <c r="Y207" i="10"/>
  <c r="AK208" i="10"/>
  <c r="Y219" i="10"/>
  <c r="X229" i="10"/>
  <c r="F232" i="10"/>
  <c r="F245" i="10"/>
  <c r="D252" i="10"/>
  <c r="Y265" i="10"/>
  <c r="AG276" i="10"/>
  <c r="AA282" i="10"/>
  <c r="O287" i="10"/>
  <c r="O293" i="10"/>
  <c r="M296" i="10"/>
  <c r="V298" i="10"/>
  <c r="D317" i="10"/>
  <c r="AD317" i="10"/>
  <c r="D323" i="10"/>
  <c r="AD339" i="10"/>
  <c r="Y343" i="10"/>
  <c r="F361" i="10"/>
  <c r="J371" i="10"/>
  <c r="V412" i="10"/>
  <c r="F417" i="10"/>
  <c r="S79" i="10"/>
  <c r="S83" i="10"/>
  <c r="G32" i="10"/>
  <c r="AA90" i="10"/>
  <c r="D95" i="10"/>
  <c r="AA95" i="10"/>
  <c r="AK96" i="10"/>
  <c r="X116" i="10"/>
  <c r="F162" i="10"/>
  <c r="AH162" i="10"/>
  <c r="R195" i="10"/>
  <c r="O251" i="10"/>
  <c r="P281" i="10"/>
  <c r="AE281" i="10"/>
  <c r="D281" i="10"/>
  <c r="S281" i="10"/>
  <c r="I281" i="10"/>
  <c r="X283" i="10"/>
  <c r="AH283" i="10"/>
  <c r="L283" i="10"/>
  <c r="AD291" i="10"/>
  <c r="L291" i="10"/>
  <c r="I46" i="10"/>
  <c r="AJ54" i="10"/>
  <c r="F58" i="10"/>
  <c r="G69" i="10"/>
  <c r="AK70" i="10"/>
  <c r="AH72" i="10"/>
  <c r="AK74" i="10"/>
  <c r="F79" i="10"/>
  <c r="Y79" i="10"/>
  <c r="AH83" i="10"/>
  <c r="AG87" i="10"/>
  <c r="AK90" i="10"/>
  <c r="F95" i="10"/>
  <c r="AJ95" i="10"/>
  <c r="I15" i="10"/>
  <c r="I16" i="10"/>
  <c r="X30" i="10"/>
  <c r="AB32" i="10"/>
  <c r="L34" i="10"/>
  <c r="F36" i="10"/>
  <c r="AG37" i="10"/>
  <c r="S41" i="10"/>
  <c r="L46" i="10"/>
  <c r="G58" i="10"/>
  <c r="R60" i="10"/>
  <c r="AJ72" i="10"/>
  <c r="G79" i="10"/>
  <c r="H79" i="10" s="1"/>
  <c r="AA79" i="10"/>
  <c r="AK87" i="10"/>
  <c r="V91" i="10"/>
  <c r="G92" i="10"/>
  <c r="G95" i="10"/>
  <c r="AK95" i="10"/>
  <c r="Y100" i="10"/>
  <c r="AA103" i="10"/>
  <c r="AD105" i="10"/>
  <c r="R109" i="10"/>
  <c r="AB116" i="10"/>
  <c r="P117" i="10"/>
  <c r="AJ117" i="10"/>
  <c r="AA120" i="10"/>
  <c r="S124" i="10"/>
  <c r="U129" i="10"/>
  <c r="O130" i="10"/>
  <c r="AH132" i="10"/>
  <c r="I136" i="10"/>
  <c r="G138" i="10"/>
  <c r="J142" i="10"/>
  <c r="S145" i="10"/>
  <c r="AA145" i="10"/>
  <c r="V145" i="10"/>
  <c r="P152" i="10"/>
  <c r="AB153" i="10"/>
  <c r="G158" i="10"/>
  <c r="J162" i="10"/>
  <c r="AE174" i="10"/>
  <c r="I181" i="10"/>
  <c r="S183" i="10"/>
  <c r="AE195" i="10"/>
  <c r="L200" i="10"/>
  <c r="AA213" i="10"/>
  <c r="F222" i="10"/>
  <c r="S224" i="10"/>
  <c r="S230" i="10"/>
  <c r="Y231" i="10"/>
  <c r="Z231" i="10" s="1"/>
  <c r="X236" i="10"/>
  <c r="AE251" i="10"/>
  <c r="V253" i="10"/>
  <c r="Y262" i="10"/>
  <c r="AE262" i="10"/>
  <c r="O267" i="10"/>
  <c r="AH267" i="10"/>
  <c r="F281" i="10"/>
  <c r="M283" i="10"/>
  <c r="Y292" i="10"/>
  <c r="I292" i="10"/>
  <c r="G296" i="10"/>
  <c r="L304" i="10"/>
  <c r="M304" i="10"/>
  <c r="S323" i="10"/>
  <c r="R353" i="10"/>
  <c r="C353" i="10"/>
  <c r="R366" i="10"/>
  <c r="F366" i="10"/>
  <c r="AD32" i="10"/>
  <c r="AH37" i="10"/>
  <c r="I79" i="10"/>
  <c r="AD79" i="10"/>
  <c r="M95" i="10"/>
  <c r="AH105" i="10"/>
  <c r="S117" i="10"/>
  <c r="AJ120" i="10"/>
  <c r="AA129" i="10"/>
  <c r="U130" i="10"/>
  <c r="Y136" i="10"/>
  <c r="AE152" i="10"/>
  <c r="AE153" i="10"/>
  <c r="M162" i="10"/>
  <c r="AH174" i="10"/>
  <c r="U183" i="10"/>
  <c r="S189" i="10"/>
  <c r="AB189" i="10"/>
  <c r="D189" i="10"/>
  <c r="X189" i="10"/>
  <c r="AA224" i="10"/>
  <c r="AA230" i="10"/>
  <c r="M254" i="10"/>
  <c r="AB254" i="10"/>
  <c r="I268" i="10"/>
  <c r="AK268" i="10"/>
  <c r="O268" i="10"/>
  <c r="M281" i="10"/>
  <c r="U283" i="10"/>
  <c r="L296" i="10"/>
  <c r="R305" i="10"/>
  <c r="M305" i="10"/>
  <c r="AJ305" i="10"/>
  <c r="AK313" i="10"/>
  <c r="D313" i="10"/>
  <c r="D322" i="10"/>
  <c r="Y322" i="10"/>
  <c r="U322" i="10"/>
  <c r="P322" i="10"/>
  <c r="Y436" i="10"/>
  <c r="C436" i="10"/>
  <c r="U187" i="10"/>
  <c r="J187" i="10"/>
  <c r="U251" i="10"/>
  <c r="F251" i="10"/>
  <c r="AD251" i="10"/>
  <c r="M257" i="10"/>
  <c r="D257" i="10"/>
  <c r="U257" i="10"/>
  <c r="P263" i="10"/>
  <c r="X263" i="10"/>
  <c r="AK272" i="10"/>
  <c r="U272" i="10"/>
  <c r="D272" i="10"/>
  <c r="Y334" i="10"/>
  <c r="AJ334" i="10"/>
  <c r="AE357" i="10"/>
  <c r="P357" i="10"/>
  <c r="L357" i="10"/>
  <c r="D357" i="10"/>
  <c r="D86" i="10"/>
  <c r="S95" i="10"/>
  <c r="G106" i="10"/>
  <c r="AE130" i="10"/>
  <c r="L134" i="10"/>
  <c r="C151" i="10"/>
  <c r="S154" i="10"/>
  <c r="P161" i="10"/>
  <c r="Y162" i="10"/>
  <c r="C175" i="10"/>
  <c r="S182" i="10"/>
  <c r="AK183" i="10"/>
  <c r="C187" i="10"/>
  <c r="AD223" i="10"/>
  <c r="X223" i="10"/>
  <c r="G242" i="10"/>
  <c r="C251" i="10"/>
  <c r="G257" i="10"/>
  <c r="G272" i="10"/>
  <c r="AB281" i="10"/>
  <c r="I295" i="10"/>
  <c r="AK295" i="10"/>
  <c r="C295" i="10"/>
  <c r="X296" i="10"/>
  <c r="V358" i="10"/>
  <c r="G358" i="10"/>
  <c r="AJ358" i="10"/>
  <c r="D72" i="10"/>
  <c r="D74" i="10"/>
  <c r="AD39" i="10"/>
  <c r="F42" i="10"/>
  <c r="F72" i="10"/>
  <c r="G74" i="10"/>
  <c r="AA134" i="10"/>
  <c r="F151" i="10"/>
  <c r="R187" i="10"/>
  <c r="AA248" i="10"/>
  <c r="M248" i="10"/>
  <c r="I251" i="10"/>
  <c r="L257" i="10"/>
  <c r="J285" i="10"/>
  <c r="AD285" i="10"/>
  <c r="AH288" i="10"/>
  <c r="F288" i="10"/>
  <c r="R288" i="10"/>
  <c r="U290" i="10"/>
  <c r="M290" i="10"/>
  <c r="V314" i="10"/>
  <c r="C314" i="10"/>
  <c r="Y330" i="10"/>
  <c r="F330" i="10"/>
  <c r="V330" i="10"/>
  <c r="AD348" i="10"/>
  <c r="U348" i="10"/>
  <c r="G348" i="10"/>
  <c r="AB348" i="10"/>
  <c r="M83" i="10"/>
  <c r="D32" i="10"/>
  <c r="X95" i="10"/>
  <c r="Z95" i="10" s="1"/>
  <c r="I106" i="10"/>
  <c r="AH15" i="10"/>
  <c r="AE23" i="10"/>
  <c r="F32" i="10"/>
  <c r="D35" i="10"/>
  <c r="F37" i="10"/>
  <c r="C47" i="10"/>
  <c r="AG50" i="10"/>
  <c r="AI50" i="10" s="1"/>
  <c r="M54" i="10"/>
  <c r="U70" i="10"/>
  <c r="R72" i="10"/>
  <c r="U74" i="10"/>
  <c r="W74" i="10" s="1"/>
  <c r="C79" i="10"/>
  <c r="U79" i="10"/>
  <c r="V83" i="10"/>
  <c r="AK86" i="10"/>
  <c r="C95" i="10"/>
  <c r="L105" i="10"/>
  <c r="V106" i="10"/>
  <c r="L116" i="10"/>
  <c r="G117" i="10"/>
  <c r="AA117" i="10"/>
  <c r="L120" i="10"/>
  <c r="G122" i="10"/>
  <c r="D130" i="10"/>
  <c r="J137" i="10"/>
  <c r="AJ151" i="10"/>
  <c r="P153" i="10"/>
  <c r="D162" i="10"/>
  <c r="AE162" i="10"/>
  <c r="F174" i="10"/>
  <c r="AA175" i="10"/>
  <c r="X181" i="10"/>
  <c r="D181" i="10"/>
  <c r="V181" i="10"/>
  <c r="L183" i="10"/>
  <c r="Y187" i="10"/>
  <c r="J189" i="10"/>
  <c r="L195" i="10"/>
  <c r="J213" i="10"/>
  <c r="AA223" i="10"/>
  <c r="C227" i="10"/>
  <c r="AJ229" i="10"/>
  <c r="M231" i="10"/>
  <c r="AH233" i="10"/>
  <c r="U233" i="10"/>
  <c r="AK238" i="10"/>
  <c r="V238" i="10"/>
  <c r="X243" i="10"/>
  <c r="G248" i="10"/>
  <c r="J251" i="10"/>
  <c r="X255" i="10"/>
  <c r="C255" i="10"/>
  <c r="AJ255" i="10"/>
  <c r="R257" i="10"/>
  <c r="V272" i="10"/>
  <c r="Y280" i="10"/>
  <c r="J280" i="10"/>
  <c r="AG281" i="10"/>
  <c r="C285" i="10"/>
  <c r="J288" i="10"/>
  <c r="AJ290" i="10"/>
  <c r="AB295" i="10"/>
  <c r="AK307" i="10"/>
  <c r="O307" i="10"/>
  <c r="D314" i="10"/>
  <c r="AG323" i="10"/>
  <c r="V323" i="10"/>
  <c r="W323" i="10" s="1"/>
  <c r="C323" i="10"/>
  <c r="J323" i="10"/>
  <c r="AJ323" i="10"/>
  <c r="I323" i="10"/>
  <c r="AA323" i="10"/>
  <c r="F323" i="10"/>
  <c r="O325" i="10"/>
  <c r="AD325" i="10"/>
  <c r="U330" i="10"/>
  <c r="AJ337" i="10"/>
  <c r="O337" i="10"/>
  <c r="F337" i="10"/>
  <c r="AD349" i="10"/>
  <c r="Y349" i="10"/>
  <c r="D349" i="10"/>
  <c r="C349" i="10"/>
  <c r="C54" i="10"/>
  <c r="S86" i="10"/>
  <c r="AB162" i="10"/>
  <c r="AG23" i="10"/>
  <c r="AI23" i="10" s="1"/>
  <c r="AB106" i="10"/>
  <c r="M120" i="10"/>
  <c r="J130" i="10"/>
  <c r="G174" i="10"/>
  <c r="M183" i="10"/>
  <c r="AA187" i="10"/>
  <c r="C209" i="10"/>
  <c r="J209" i="10"/>
  <c r="S213" i="10"/>
  <c r="AE272" i="10"/>
  <c r="AK296" i="10"/>
  <c r="O296" i="10"/>
  <c r="AE296" i="10"/>
  <c r="J296" i="10"/>
  <c r="Y296" i="10"/>
  <c r="D296" i="10"/>
  <c r="AJ296" i="10"/>
  <c r="D312" i="10"/>
  <c r="S312" i="10"/>
  <c r="U314" i="10"/>
  <c r="P320" i="10"/>
  <c r="O320" i="10"/>
  <c r="AJ330" i="10"/>
  <c r="M352" i="10"/>
  <c r="I352" i="10"/>
  <c r="AE50" i="10"/>
  <c r="U37" i="10"/>
  <c r="U72" i="10"/>
  <c r="D79" i="10"/>
  <c r="X79" i="10"/>
  <c r="Z79" i="10" s="1"/>
  <c r="M105" i="10"/>
  <c r="R153" i="10"/>
  <c r="AH227" i="10"/>
  <c r="AE257" i="10"/>
  <c r="G15" i="10"/>
  <c r="G16" i="10"/>
  <c r="AA25" i="10"/>
  <c r="J30" i="10"/>
  <c r="I34" i="10"/>
  <c r="J117" i="10"/>
  <c r="K117" i="10" s="1"/>
  <c r="F136" i="10"/>
  <c r="U146" i="10"/>
  <c r="AH148" i="10"/>
  <c r="X153" i="10"/>
  <c r="I162" i="10"/>
  <c r="AA166" i="10"/>
  <c r="AG171" i="10"/>
  <c r="M174" i="10"/>
  <c r="G181" i="10"/>
  <c r="AD181" i="10"/>
  <c r="AF181" i="10" s="1"/>
  <c r="R183" i="10"/>
  <c r="AH187" i="10"/>
  <c r="P189" i="10"/>
  <c r="S191" i="10"/>
  <c r="X209" i="10"/>
  <c r="X213" i="10"/>
  <c r="J224" i="10"/>
  <c r="F230" i="10"/>
  <c r="M233" i="10"/>
  <c r="AD238" i="10"/>
  <c r="C245" i="10"/>
  <c r="AA245" i="10"/>
  <c r="AC245" i="10" s="1"/>
  <c r="AE248" i="10"/>
  <c r="V251" i="10"/>
  <c r="W251" i="10" s="1"/>
  <c r="R255" i="10"/>
  <c r="V271" i="10"/>
  <c r="AB271" i="10"/>
  <c r="F271" i="10"/>
  <c r="AJ273" i="10"/>
  <c r="D273" i="10"/>
  <c r="C281" i="10"/>
  <c r="F283" i="10"/>
  <c r="I287" i="10"/>
  <c r="AB287" i="10"/>
  <c r="L287" i="10"/>
  <c r="AK288" i="10"/>
  <c r="V291" i="10"/>
  <c r="F296" i="10"/>
  <c r="S303" i="10"/>
  <c r="AH307" i="10"/>
  <c r="L312" i="10"/>
  <c r="Y314" i="10"/>
  <c r="O321" i="10"/>
  <c r="F321" i="10"/>
  <c r="G323" i="10"/>
  <c r="R325" i="10"/>
  <c r="AH337" i="10"/>
  <c r="L349" i="10"/>
  <c r="O352" i="10"/>
  <c r="AE252" i="10"/>
  <c r="AJ282" i="10"/>
  <c r="AJ293" i="10"/>
  <c r="G298" i="10"/>
  <c r="U317" i="10"/>
  <c r="P318" i="10"/>
  <c r="AG343" i="10"/>
  <c r="AE345" i="10"/>
  <c r="S347" i="10"/>
  <c r="AK351" i="10"/>
  <c r="AE387" i="10"/>
  <c r="O397" i="10"/>
  <c r="P412" i="10"/>
  <c r="D415" i="10"/>
  <c r="AH421" i="10"/>
  <c r="X426" i="10"/>
  <c r="AJ451" i="10"/>
  <c r="AA347" i="10"/>
  <c r="O298" i="10"/>
  <c r="D343" i="10"/>
  <c r="C347" i="10"/>
  <c r="AG347" i="10"/>
  <c r="D351" i="10"/>
  <c r="C460" i="10"/>
  <c r="F460" i="10"/>
  <c r="AB298" i="10"/>
  <c r="AC298" i="10" s="1"/>
  <c r="M343" i="10"/>
  <c r="R351" i="10"/>
  <c r="O361" i="10"/>
  <c r="M380" i="10"/>
  <c r="F387" i="10"/>
  <c r="I417" i="10"/>
  <c r="T7" i="10"/>
  <c r="S135" i="10"/>
  <c r="X135" i="10"/>
  <c r="I135" i="10"/>
  <c r="AE135" i="10"/>
  <c r="AD135" i="10"/>
  <c r="O135" i="10"/>
  <c r="M135" i="10"/>
  <c r="L135" i="10"/>
  <c r="P40" i="10"/>
  <c r="D44" i="10"/>
  <c r="U60" i="10"/>
  <c r="R66" i="10"/>
  <c r="L66" i="10"/>
  <c r="I66" i="10"/>
  <c r="C66" i="10"/>
  <c r="AA82" i="10"/>
  <c r="S82" i="10"/>
  <c r="AK82" i="10"/>
  <c r="AL82" i="10" s="1"/>
  <c r="O82" i="10"/>
  <c r="G82" i="10"/>
  <c r="M82" i="10"/>
  <c r="C99" i="10"/>
  <c r="U102" i="10"/>
  <c r="C135" i="10"/>
  <c r="AD163" i="10"/>
  <c r="O163" i="10"/>
  <c r="I163" i="10"/>
  <c r="V211" i="10"/>
  <c r="G211" i="10"/>
  <c r="AE211" i="10"/>
  <c r="J211" i="10"/>
  <c r="AJ211" i="10"/>
  <c r="R211" i="10"/>
  <c r="V277" i="10"/>
  <c r="AG277" i="10"/>
  <c r="M277" i="10"/>
  <c r="L277" i="10"/>
  <c r="Y12" i="10"/>
  <c r="D17" i="10"/>
  <c r="AJ17" i="10"/>
  <c r="AA19" i="10"/>
  <c r="AH36" i="10"/>
  <c r="O36" i="10"/>
  <c r="AG36" i="10"/>
  <c r="J36" i="10"/>
  <c r="AD36" i="10"/>
  <c r="I36" i="10"/>
  <c r="AB36" i="10"/>
  <c r="Y41" i="10"/>
  <c r="AJ41" i="10"/>
  <c r="J41" i="10"/>
  <c r="G41" i="10"/>
  <c r="AH41" i="10"/>
  <c r="I41" i="10"/>
  <c r="K41" i="10" s="1"/>
  <c r="AG41" i="10"/>
  <c r="AJ42" i="10"/>
  <c r="AA42" i="10"/>
  <c r="V42" i="10"/>
  <c r="X42" i="10"/>
  <c r="G44" i="10"/>
  <c r="AE54" i="10"/>
  <c r="AK54" i="10"/>
  <c r="AL54" i="10" s="1"/>
  <c r="R54" i="10"/>
  <c r="AG54" i="10"/>
  <c r="G54" i="10"/>
  <c r="AD54" i="10"/>
  <c r="F54" i="10"/>
  <c r="Y54" i="10"/>
  <c r="D54" i="10"/>
  <c r="D59" i="10"/>
  <c r="S66" i="10"/>
  <c r="J77" i="10"/>
  <c r="C82" i="10"/>
  <c r="AK88" i="10"/>
  <c r="X88" i="10"/>
  <c r="AA94" i="10"/>
  <c r="AH94" i="10"/>
  <c r="M94" i="10"/>
  <c r="AD94" i="10"/>
  <c r="D94" i="10"/>
  <c r="G94" i="10"/>
  <c r="AK94" i="10"/>
  <c r="F94" i="10"/>
  <c r="AG94" i="10"/>
  <c r="C94" i="10"/>
  <c r="V109" i="10"/>
  <c r="F109" i="10"/>
  <c r="AH109" i="10"/>
  <c r="O109" i="10"/>
  <c r="AG109" i="10"/>
  <c r="I109" i="10"/>
  <c r="AD109" i="10"/>
  <c r="G109" i="10"/>
  <c r="AB109" i="10"/>
  <c r="D109" i="10"/>
  <c r="V115" i="10"/>
  <c r="AE115" i="10"/>
  <c r="L115" i="10"/>
  <c r="AK115" i="10"/>
  <c r="G115" i="10"/>
  <c r="AJ135" i="10"/>
  <c r="AA137" i="10"/>
  <c r="O137" i="10"/>
  <c r="AJ161" i="10"/>
  <c r="D161" i="10"/>
  <c r="AH161" i="10"/>
  <c r="AA161" i="10"/>
  <c r="U161" i="10"/>
  <c r="C17" i="10"/>
  <c r="AA12" i="10"/>
  <c r="AH99" i="10"/>
  <c r="I99" i="10"/>
  <c r="S99" i="10"/>
  <c r="T99" i="10" s="1"/>
  <c r="J99" i="10"/>
  <c r="AK99" i="10"/>
  <c r="G99" i="10"/>
  <c r="AJ99" i="10"/>
  <c r="F99" i="10"/>
  <c r="V180" i="10"/>
  <c r="M180" i="10"/>
  <c r="AK180" i="10"/>
  <c r="I180" i="10"/>
  <c r="AK60" i="10"/>
  <c r="AH60" i="10"/>
  <c r="S60" i="10"/>
  <c r="D60" i="10"/>
  <c r="AA60" i="10"/>
  <c r="I60" i="10"/>
  <c r="X60" i="10"/>
  <c r="G60" i="10"/>
  <c r="V60" i="10"/>
  <c r="F60" i="10"/>
  <c r="AE60" i="10"/>
  <c r="AK12" i="10"/>
  <c r="C18" i="10"/>
  <c r="D36" i="10"/>
  <c r="S37" i="10"/>
  <c r="R37" i="10"/>
  <c r="M37" i="10"/>
  <c r="AK37" i="10"/>
  <c r="M41" i="10"/>
  <c r="G42" i="10"/>
  <c r="AK53" i="10"/>
  <c r="F53" i="10"/>
  <c r="U53" i="10"/>
  <c r="R53" i="10"/>
  <c r="I53" i="10"/>
  <c r="I54" i="10"/>
  <c r="AA56" i="10"/>
  <c r="AG56" i="10"/>
  <c r="U56" i="10"/>
  <c r="R56" i="10"/>
  <c r="F56" i="10"/>
  <c r="C60" i="10"/>
  <c r="AG60" i="10"/>
  <c r="AA66" i="10"/>
  <c r="AE70" i="10"/>
  <c r="AA70" i="10"/>
  <c r="I70" i="10"/>
  <c r="AG70" i="10"/>
  <c r="L70" i="10"/>
  <c r="AD70" i="10"/>
  <c r="G70" i="10"/>
  <c r="Y70" i="10"/>
  <c r="Z70" i="10" s="1"/>
  <c r="F70" i="10"/>
  <c r="AJ70" i="10"/>
  <c r="AL70" i="10" s="1"/>
  <c r="AB80" i="10"/>
  <c r="AJ80" i="10"/>
  <c r="O80" i="10"/>
  <c r="V80" i="10"/>
  <c r="AB82" i="10"/>
  <c r="AA85" i="10"/>
  <c r="D85" i="10"/>
  <c r="G85" i="10"/>
  <c r="AJ85" i="10"/>
  <c r="AE85" i="10"/>
  <c r="X99" i="10"/>
  <c r="AH101" i="10"/>
  <c r="AB101" i="10"/>
  <c r="AG101" i="10"/>
  <c r="O101" i="10"/>
  <c r="J101" i="10"/>
  <c r="J149" i="10"/>
  <c r="AJ168" i="10"/>
  <c r="AD168" i="10"/>
  <c r="Y225" i="10"/>
  <c r="AG225" i="10"/>
  <c r="R225" i="10"/>
  <c r="F225" i="10"/>
  <c r="L225" i="10"/>
  <c r="AK17" i="10"/>
  <c r="AH17" i="10"/>
  <c r="O17" i="10"/>
  <c r="AD17" i="10"/>
  <c r="L17" i="10"/>
  <c r="AB17" i="10"/>
  <c r="J17" i="10"/>
  <c r="AH48" i="10"/>
  <c r="D48" i="10"/>
  <c r="F17" i="10"/>
  <c r="AA10" i="10"/>
  <c r="AB10" i="10"/>
  <c r="R10" i="10"/>
  <c r="L13" i="10"/>
  <c r="X13" i="10"/>
  <c r="V13" i="10"/>
  <c r="AB30" i="10"/>
  <c r="AC30" i="10" s="1"/>
  <c r="V30" i="10"/>
  <c r="O30" i="10"/>
  <c r="S30" i="10"/>
  <c r="AH30" i="10"/>
  <c r="J60" i="10"/>
  <c r="AJ60" i="10"/>
  <c r="Y99" i="10"/>
  <c r="AA112" i="10"/>
  <c r="V112" i="10"/>
  <c r="M112" i="10"/>
  <c r="P112" i="10"/>
  <c r="L112" i="10"/>
  <c r="G112" i="10"/>
  <c r="AA206" i="10"/>
  <c r="AH206" i="10"/>
  <c r="I206" i="10"/>
  <c r="V99" i="10"/>
  <c r="AE140" i="10"/>
  <c r="F140" i="10"/>
  <c r="V140" i="10"/>
  <c r="AA16" i="10"/>
  <c r="AJ16" i="10"/>
  <c r="P16" i="10"/>
  <c r="AG16" i="10"/>
  <c r="L16" i="10"/>
  <c r="AB16" i="10"/>
  <c r="R17" i="10"/>
  <c r="D18" i="10"/>
  <c r="O10" i="10"/>
  <c r="Y13" i="10"/>
  <c r="D16" i="10"/>
  <c r="AD16" i="10"/>
  <c r="S17" i="10"/>
  <c r="V23" i="10"/>
  <c r="S23" i="10"/>
  <c r="R23" i="10"/>
  <c r="P24" i="10"/>
  <c r="I24" i="10"/>
  <c r="AJ24" i="10"/>
  <c r="G24" i="10"/>
  <c r="V31" i="10"/>
  <c r="AE31" i="10"/>
  <c r="F31" i="10"/>
  <c r="R31" i="10"/>
  <c r="R36" i="10"/>
  <c r="G37" i="10"/>
  <c r="U41" i="10"/>
  <c r="G53" i="10"/>
  <c r="S54" i="10"/>
  <c r="AK81" i="10"/>
  <c r="D81" i="10"/>
  <c r="AJ82" i="10"/>
  <c r="R85" i="10"/>
  <c r="AG93" i="10"/>
  <c r="O93" i="10"/>
  <c r="V94" i="10"/>
  <c r="AA99" i="10"/>
  <c r="S109" i="10"/>
  <c r="AD112" i="10"/>
  <c r="L123" i="10"/>
  <c r="M123" i="10"/>
  <c r="O131" i="10"/>
  <c r="D169" i="10"/>
  <c r="L169" i="10"/>
  <c r="AH169" i="10"/>
  <c r="AB169" i="10"/>
  <c r="P169" i="10"/>
  <c r="G206" i="10"/>
  <c r="Y218" i="10"/>
  <c r="AE218" i="10"/>
  <c r="G218" i="10"/>
  <c r="AK218" i="10"/>
  <c r="J218" i="10"/>
  <c r="AH218" i="10"/>
  <c r="C218" i="10"/>
  <c r="X218" i="10"/>
  <c r="AJ218" i="10"/>
  <c r="AA218" i="10"/>
  <c r="U218" i="10"/>
  <c r="P218" i="10"/>
  <c r="M218" i="10"/>
  <c r="X17" i="10"/>
  <c r="AB44" i="10"/>
  <c r="O44" i="10"/>
  <c r="I44" i="10"/>
  <c r="J44" i="10"/>
  <c r="AH44" i="10"/>
  <c r="Y73" i="10"/>
  <c r="J73" i="10"/>
  <c r="AB73" i="10"/>
  <c r="M73" i="10"/>
  <c r="AE188" i="10"/>
  <c r="J188" i="10"/>
  <c r="K188" i="10" s="1"/>
  <c r="AJ188" i="10"/>
  <c r="D188" i="10"/>
  <c r="AB188" i="10"/>
  <c r="AD188" i="10"/>
  <c r="X188" i="10"/>
  <c r="U188" i="10"/>
  <c r="M188" i="10"/>
  <c r="L188" i="10"/>
  <c r="AA17" i="10"/>
  <c r="C19" i="10"/>
  <c r="AA18" i="10"/>
  <c r="R18" i="10"/>
  <c r="O18" i="10"/>
  <c r="M20" i="10"/>
  <c r="AK20" i="10"/>
  <c r="S44" i="10"/>
  <c r="AK135" i="10"/>
  <c r="L149" i="10"/>
  <c r="X149" i="10"/>
  <c r="V149" i="10"/>
  <c r="W149" i="10" s="1"/>
  <c r="X44" i="10"/>
  <c r="AJ50" i="10"/>
  <c r="M50" i="10"/>
  <c r="S50" i="10"/>
  <c r="L50" i="10"/>
  <c r="I50" i="10"/>
  <c r="AH66" i="10"/>
  <c r="AH82" i="10"/>
  <c r="AE87" i="10"/>
  <c r="P87" i="10"/>
  <c r="X87" i="10"/>
  <c r="S87" i="10"/>
  <c r="I87" i="10"/>
  <c r="F87" i="10"/>
  <c r="F102" i="10"/>
  <c r="H102" i="10" s="1"/>
  <c r="AA102" i="10"/>
  <c r="V102" i="10"/>
  <c r="D30" i="10"/>
  <c r="AA44" i="10"/>
  <c r="P47" i="10"/>
  <c r="C50" i="10"/>
  <c r="L60" i="10"/>
  <c r="Y61" i="10"/>
  <c r="V61" i="10"/>
  <c r="M61" i="10"/>
  <c r="G61" i="10"/>
  <c r="D61" i="10"/>
  <c r="AJ66" i="10"/>
  <c r="D70" i="10"/>
  <c r="P10" i="10"/>
  <c r="AD14" i="10"/>
  <c r="AH14" i="10"/>
  <c r="F16" i="10"/>
  <c r="AE16" i="10"/>
  <c r="V17" i="10"/>
  <c r="AB18" i="10"/>
  <c r="F23" i="10"/>
  <c r="D24" i="10"/>
  <c r="G30" i="10"/>
  <c r="X32" i="10"/>
  <c r="R32" i="10"/>
  <c r="S32" i="10"/>
  <c r="V33" i="10"/>
  <c r="AH33" i="10"/>
  <c r="S36" i="10"/>
  <c r="I37" i="10"/>
  <c r="X41" i="10"/>
  <c r="AE43" i="10"/>
  <c r="AE44" i="10"/>
  <c r="AD47" i="10"/>
  <c r="X50" i="10"/>
  <c r="V53" i="10"/>
  <c r="U54" i="10"/>
  <c r="AG58" i="10"/>
  <c r="AI58" i="10" s="1"/>
  <c r="AE58" i="10"/>
  <c r="L58" i="10"/>
  <c r="AJ58" i="10"/>
  <c r="M58" i="10"/>
  <c r="AH58" i="10"/>
  <c r="J58" i="10"/>
  <c r="AA58" i="10"/>
  <c r="I58" i="10"/>
  <c r="Y58" i="10"/>
  <c r="P60" i="10"/>
  <c r="R61" i="10"/>
  <c r="F64" i="10"/>
  <c r="M70" i="10"/>
  <c r="C71" i="10"/>
  <c r="M81" i="10"/>
  <c r="AG83" i="10"/>
  <c r="AE83" i="10"/>
  <c r="G83" i="10"/>
  <c r="Y83" i="10"/>
  <c r="L83" i="10"/>
  <c r="AK83" i="10"/>
  <c r="C83" i="10"/>
  <c r="J83" i="10"/>
  <c r="U85" i="10"/>
  <c r="AD87" i="10"/>
  <c r="I93" i="10"/>
  <c r="AB94" i="10"/>
  <c r="O102" i="10"/>
  <c r="AD104" i="10"/>
  <c r="Y104" i="10"/>
  <c r="J104" i="10"/>
  <c r="AB104" i="10"/>
  <c r="U109" i="10"/>
  <c r="I123" i="10"/>
  <c r="M151" i="10"/>
  <c r="J151" i="10"/>
  <c r="AE151" i="10"/>
  <c r="Y151" i="10"/>
  <c r="X151" i="10"/>
  <c r="S151" i="10"/>
  <c r="O151" i="10"/>
  <c r="O159" i="10"/>
  <c r="AE159" i="10"/>
  <c r="AD159" i="10"/>
  <c r="X159" i="10"/>
  <c r="S159" i="10"/>
  <c r="M159" i="10"/>
  <c r="AG179" i="10"/>
  <c r="X179" i="10"/>
  <c r="I218" i="10"/>
  <c r="AB184" i="10"/>
  <c r="F184" i="10"/>
  <c r="M184" i="10"/>
  <c r="AJ184" i="10"/>
  <c r="G184" i="10"/>
  <c r="AK184" i="10"/>
  <c r="U193" i="10"/>
  <c r="AK193" i="10"/>
  <c r="R193" i="10"/>
  <c r="S199" i="10"/>
  <c r="AJ199" i="10"/>
  <c r="P199" i="10"/>
  <c r="D199" i="10"/>
  <c r="S216" i="10"/>
  <c r="AH216" i="10"/>
  <c r="AK216" i="10"/>
  <c r="O216" i="10"/>
  <c r="J216" i="10"/>
  <c r="AD274" i="10"/>
  <c r="C274" i="10"/>
  <c r="V132" i="10"/>
  <c r="AD132" i="10"/>
  <c r="C132" i="10"/>
  <c r="L132" i="10"/>
  <c r="Y133" i="10"/>
  <c r="D133" i="10"/>
  <c r="AK146" i="10"/>
  <c r="V146" i="10"/>
  <c r="D146" i="10"/>
  <c r="AE146" i="10"/>
  <c r="I146" i="10"/>
  <c r="AA146" i="10"/>
  <c r="C184" i="10"/>
  <c r="I199" i="10"/>
  <c r="AE207" i="10"/>
  <c r="U207" i="10"/>
  <c r="D207" i="10"/>
  <c r="AA207" i="10"/>
  <c r="G207" i="10"/>
  <c r="X207" i="10"/>
  <c r="Z207" i="10" s="1"/>
  <c r="C207" i="10"/>
  <c r="AK207" i="10"/>
  <c r="R207" i="10"/>
  <c r="AG207" i="10"/>
  <c r="M216" i="10"/>
  <c r="V226" i="10"/>
  <c r="C226" i="10"/>
  <c r="AH226" i="10"/>
  <c r="I226" i="10"/>
  <c r="K226" i="10" s="1"/>
  <c r="AA226" i="10"/>
  <c r="U228" i="10"/>
  <c r="M228" i="10"/>
  <c r="AB228" i="10"/>
  <c r="R228" i="10"/>
  <c r="G132" i="10"/>
  <c r="R133" i="10"/>
  <c r="G144" i="10"/>
  <c r="F146" i="10"/>
  <c r="AB146" i="10"/>
  <c r="L184" i="10"/>
  <c r="M186" i="10"/>
  <c r="X186" i="10"/>
  <c r="G197" i="10"/>
  <c r="AB197" i="10"/>
  <c r="J197" i="10"/>
  <c r="AD199" i="10"/>
  <c r="AD216" i="10"/>
  <c r="AE223" i="10"/>
  <c r="Y223" i="10"/>
  <c r="G223" i="10"/>
  <c r="U223" i="10"/>
  <c r="D223" i="10"/>
  <c r="S223" i="10"/>
  <c r="AK223" i="10"/>
  <c r="M223" i="10"/>
  <c r="AG223" i="10"/>
  <c r="I223" i="10"/>
  <c r="AJ223" i="10"/>
  <c r="AK234" i="10"/>
  <c r="G234" i="10"/>
  <c r="S96" i="10"/>
  <c r="M96" i="10"/>
  <c r="X96" i="10"/>
  <c r="R128" i="10"/>
  <c r="AK130" i="10"/>
  <c r="AA130" i="10"/>
  <c r="G130" i="10"/>
  <c r="AB130" i="10"/>
  <c r="F130" i="10"/>
  <c r="Y130" i="10"/>
  <c r="M132" i="10"/>
  <c r="G146" i="10"/>
  <c r="AH146" i="10"/>
  <c r="L150" i="10"/>
  <c r="J157" i="10"/>
  <c r="AE172" i="10"/>
  <c r="AH182" i="10"/>
  <c r="O184" i="10"/>
  <c r="C186" i="10"/>
  <c r="V190" i="10"/>
  <c r="G190" i="10"/>
  <c r="U190" i="10"/>
  <c r="V197" i="10"/>
  <c r="AK199" i="10"/>
  <c r="I207" i="10"/>
  <c r="U213" i="10"/>
  <c r="D213" i="10"/>
  <c r="R213" i="10"/>
  <c r="AG213" i="10"/>
  <c r="L213" i="10"/>
  <c r="AB213" i="10"/>
  <c r="G213" i="10"/>
  <c r="AD213" i="10"/>
  <c r="AA217" i="10"/>
  <c r="AK217" i="10"/>
  <c r="R220" i="10"/>
  <c r="AD220" i="10"/>
  <c r="C223" i="10"/>
  <c r="M226" i="10"/>
  <c r="G228" i="10"/>
  <c r="AE235" i="10"/>
  <c r="V235" i="10"/>
  <c r="M235" i="10"/>
  <c r="X235" i="10"/>
  <c r="Z235" i="10" s="1"/>
  <c r="J235" i="10"/>
  <c r="I235" i="10"/>
  <c r="AH235" i="10"/>
  <c r="G235" i="10"/>
  <c r="AH241" i="10"/>
  <c r="AA241" i="10"/>
  <c r="X241" i="10"/>
  <c r="P241" i="10"/>
  <c r="R241" i="10"/>
  <c r="F241" i="10"/>
  <c r="D241" i="10"/>
  <c r="C241" i="10"/>
  <c r="C28" i="10"/>
  <c r="C46" i="10"/>
  <c r="AB84" i="10"/>
  <c r="M84" i="10"/>
  <c r="J84" i="10"/>
  <c r="AE84" i="10"/>
  <c r="X90" i="10"/>
  <c r="D90" i="10"/>
  <c r="C96" i="10"/>
  <c r="AG105" i="10"/>
  <c r="Y105" i="10"/>
  <c r="AA105" i="10"/>
  <c r="X108" i="10"/>
  <c r="J108" i="10"/>
  <c r="AD108" i="10"/>
  <c r="AG142" i="10"/>
  <c r="AB142" i="10"/>
  <c r="I142" i="10"/>
  <c r="K142" i="10" s="1"/>
  <c r="AJ142" i="10"/>
  <c r="G142" i="10"/>
  <c r="AA142" i="10"/>
  <c r="J146" i="10"/>
  <c r="AH150" i="10"/>
  <c r="AJ157" i="10"/>
  <c r="AE170" i="10"/>
  <c r="AJ170" i="10"/>
  <c r="V173" i="10"/>
  <c r="AB173" i="10"/>
  <c r="P173" i="10"/>
  <c r="AE183" i="10"/>
  <c r="Y183" i="10"/>
  <c r="G183" i="10"/>
  <c r="AD183" i="10"/>
  <c r="I183" i="10"/>
  <c r="X183" i="10"/>
  <c r="D183" i="10"/>
  <c r="AA183" i="10"/>
  <c r="S184" i="10"/>
  <c r="S186" i="10"/>
  <c r="AK190" i="10"/>
  <c r="AE197" i="10"/>
  <c r="L207" i="10"/>
  <c r="C213" i="10"/>
  <c r="AH213" i="10"/>
  <c r="J217" i="10"/>
  <c r="G220" i="10"/>
  <c r="F223" i="10"/>
  <c r="U226" i="10"/>
  <c r="X228" i="10"/>
  <c r="C235" i="10"/>
  <c r="AG239" i="10"/>
  <c r="X239" i="10"/>
  <c r="L239" i="10"/>
  <c r="AD239" i="10"/>
  <c r="P239" i="10"/>
  <c r="AD46" i="10"/>
  <c r="X52" i="10"/>
  <c r="C52" i="10"/>
  <c r="AA52" i="10"/>
  <c r="AG34" i="10"/>
  <c r="AI34" i="10" s="1"/>
  <c r="AE46" i="10"/>
  <c r="D52" i="10"/>
  <c r="AB52" i="10"/>
  <c r="L62" i="10"/>
  <c r="C97" i="10"/>
  <c r="AK103" i="10"/>
  <c r="D103" i="10"/>
  <c r="J106" i="10"/>
  <c r="K106" i="10" s="1"/>
  <c r="X106" i="10"/>
  <c r="O132" i="10"/>
  <c r="G25" i="10"/>
  <c r="F34" i="10"/>
  <c r="C39" i="10"/>
  <c r="D45" i="10"/>
  <c r="F46" i="10"/>
  <c r="AJ46" i="10"/>
  <c r="G52" i="10"/>
  <c r="AD52" i="10"/>
  <c r="AF52" i="10" s="1"/>
  <c r="AJ62" i="10"/>
  <c r="AE74" i="10"/>
  <c r="AJ74" i="10"/>
  <c r="D84" i="10"/>
  <c r="AJ84" i="10"/>
  <c r="O90" i="10"/>
  <c r="AE95" i="10"/>
  <c r="AD95" i="10"/>
  <c r="L95" i="10"/>
  <c r="AG95" i="10"/>
  <c r="I95" i="10"/>
  <c r="U95" i="10"/>
  <c r="F96" i="10"/>
  <c r="AB100" i="10"/>
  <c r="I100" i="10"/>
  <c r="G103" i="10"/>
  <c r="D105" i="10"/>
  <c r="D106" i="10"/>
  <c r="D108" i="10"/>
  <c r="V116" i="10"/>
  <c r="AK116" i="10"/>
  <c r="AK120" i="10"/>
  <c r="C120" i="10"/>
  <c r="V120" i="10"/>
  <c r="AE124" i="10"/>
  <c r="O129" i="10"/>
  <c r="P129" i="10"/>
  <c r="F129" i="10"/>
  <c r="I130" i="10"/>
  <c r="AH130" i="10"/>
  <c r="R132" i="10"/>
  <c r="M134" i="10"/>
  <c r="AE139" i="10"/>
  <c r="P139" i="10"/>
  <c r="D142" i="10"/>
  <c r="AK142" i="10"/>
  <c r="M146" i="10"/>
  <c r="D147" i="10"/>
  <c r="AK150" i="10"/>
  <c r="AD153" i="10"/>
  <c r="L153" i="10"/>
  <c r="O153" i="10"/>
  <c r="AG153" i="10"/>
  <c r="AG158" i="10"/>
  <c r="Y158" i="10"/>
  <c r="D158" i="10"/>
  <c r="AJ158" i="10"/>
  <c r="I158" i="10"/>
  <c r="AB158" i="10"/>
  <c r="AC158" i="10" s="1"/>
  <c r="V167" i="10"/>
  <c r="U170" i="10"/>
  <c r="AK174" i="10"/>
  <c r="U174" i="10"/>
  <c r="AG174" i="10"/>
  <c r="C174" i="10"/>
  <c r="AB174" i="10"/>
  <c r="AE175" i="10"/>
  <c r="M175" i="10"/>
  <c r="C183" i="10"/>
  <c r="AG183" i="10"/>
  <c r="X184" i="10"/>
  <c r="AA186" i="10"/>
  <c r="S203" i="10"/>
  <c r="M203" i="10"/>
  <c r="N203" i="10" s="1"/>
  <c r="I203" i="10"/>
  <c r="AG203" i="10"/>
  <c r="C203" i="10"/>
  <c r="R205" i="10"/>
  <c r="C205" i="10"/>
  <c r="X205" i="10"/>
  <c r="M207" i="10"/>
  <c r="F213" i="10"/>
  <c r="M217" i="10"/>
  <c r="M219" i="10"/>
  <c r="AE219" i="10"/>
  <c r="V219" i="10"/>
  <c r="L219" i="10"/>
  <c r="L223" i="10"/>
  <c r="N223" i="10" s="1"/>
  <c r="AJ226" i="10"/>
  <c r="AH228" i="10"/>
  <c r="R235" i="10"/>
  <c r="AD237" i="10"/>
  <c r="V237" i="10"/>
  <c r="AA237" i="10"/>
  <c r="O237" i="10"/>
  <c r="F239" i="10"/>
  <c r="Y241" i="10"/>
  <c r="AB244" i="10"/>
  <c r="X244" i="10"/>
  <c r="AK244" i="10"/>
  <c r="R244" i="10"/>
  <c r="U244" i="10"/>
  <c r="M244" i="10"/>
  <c r="G244" i="10"/>
  <c r="AK253" i="10"/>
  <c r="AH253" i="10"/>
  <c r="AI253" i="10" s="1"/>
  <c r="S253" i="10"/>
  <c r="D253" i="10"/>
  <c r="U253" i="10"/>
  <c r="C253" i="10"/>
  <c r="AG253" i="10"/>
  <c r="P253" i="10"/>
  <c r="R253" i="10"/>
  <c r="L253" i="10"/>
  <c r="AJ253" i="10"/>
  <c r="J253" i="10"/>
  <c r="AE253" i="10"/>
  <c r="I253" i="10"/>
  <c r="AD253" i="10"/>
  <c r="G253" i="10"/>
  <c r="AA253" i="10"/>
  <c r="F253" i="10"/>
  <c r="Y278" i="10"/>
  <c r="AD278" i="10"/>
  <c r="AF278" i="10" s="1"/>
  <c r="L278" i="10"/>
  <c r="D278" i="10"/>
  <c r="AD231" i="10"/>
  <c r="AG231" i="10"/>
  <c r="I231" i="10"/>
  <c r="AA231" i="10"/>
  <c r="F231" i="10"/>
  <c r="AE231" i="10"/>
  <c r="X250" i="10"/>
  <c r="D250" i="10"/>
  <c r="AJ250" i="10"/>
  <c r="P250" i="10"/>
  <c r="V258" i="10"/>
  <c r="G258" i="10"/>
  <c r="AJ261" i="10"/>
  <c r="AG261" i="10"/>
  <c r="Y261" i="10"/>
  <c r="AK187" i="10"/>
  <c r="V196" i="10"/>
  <c r="U196" i="10"/>
  <c r="AB196" i="10"/>
  <c r="O209" i="10"/>
  <c r="U230" i="10"/>
  <c r="M230" i="10"/>
  <c r="G231" i="10"/>
  <c r="C232" i="10"/>
  <c r="AA240" i="10"/>
  <c r="AK240" i="10"/>
  <c r="S240" i="10"/>
  <c r="AE242" i="10"/>
  <c r="AD245" i="10"/>
  <c r="P245" i="10"/>
  <c r="X245" i="10"/>
  <c r="O245" i="10"/>
  <c r="AE245" i="10"/>
  <c r="L250" i="10"/>
  <c r="AH259" i="10"/>
  <c r="F259" i="10"/>
  <c r="AG259" i="10"/>
  <c r="U259" i="10"/>
  <c r="F261" i="10"/>
  <c r="X279" i="10"/>
  <c r="F279" i="10"/>
  <c r="U279" i="10"/>
  <c r="P279" i="10"/>
  <c r="J279" i="10"/>
  <c r="AK117" i="10"/>
  <c r="AD117" i="10"/>
  <c r="L117" i="10"/>
  <c r="R117" i="10"/>
  <c r="AH117" i="10"/>
  <c r="O148" i="10"/>
  <c r="AB148" i="10"/>
  <c r="AK162" i="10"/>
  <c r="AA162" i="10"/>
  <c r="G162" i="10"/>
  <c r="V162" i="10"/>
  <c r="AK181" i="10"/>
  <c r="AJ181" i="10"/>
  <c r="U181" i="10"/>
  <c r="F181" i="10"/>
  <c r="R181" i="10"/>
  <c r="AH181" i="10"/>
  <c r="G187" i="10"/>
  <c r="V195" i="10"/>
  <c r="AH195" i="10"/>
  <c r="G196" i="10"/>
  <c r="AE196" i="10"/>
  <c r="AK198" i="10"/>
  <c r="V198" i="10"/>
  <c r="AD209" i="10"/>
  <c r="AH214" i="10"/>
  <c r="F214" i="10"/>
  <c r="U229" i="10"/>
  <c r="G229" i="10"/>
  <c r="P231" i="10"/>
  <c r="X232" i="10"/>
  <c r="O246" i="10"/>
  <c r="C246" i="10"/>
  <c r="J246" i="10"/>
  <c r="F246" i="10"/>
  <c r="AK251" i="10"/>
  <c r="AL251" i="10" s="1"/>
  <c r="X251" i="10"/>
  <c r="G251" i="10"/>
  <c r="S251" i="10"/>
  <c r="AH251" i="10"/>
  <c r="L251" i="10"/>
  <c r="AA251" i="10"/>
  <c r="AA261" i="10"/>
  <c r="C284" i="10"/>
  <c r="AA284" i="10"/>
  <c r="L300" i="10"/>
  <c r="M300" i="10"/>
  <c r="G300" i="10"/>
  <c r="V304" i="10"/>
  <c r="AG311" i="10"/>
  <c r="L331" i="10"/>
  <c r="AJ331" i="10"/>
  <c r="Y335" i="10"/>
  <c r="AH338" i="10"/>
  <c r="P338" i="10"/>
  <c r="X338" i="10"/>
  <c r="X390" i="10"/>
  <c r="AG390" i="10"/>
  <c r="AA390" i="10"/>
  <c r="I390" i="10"/>
  <c r="O390" i="10"/>
  <c r="R79" i="10"/>
  <c r="AJ79" i="10"/>
  <c r="AK257" i="10"/>
  <c r="Y257" i="10"/>
  <c r="AJ257" i="10"/>
  <c r="AA272" i="10"/>
  <c r="I272" i="10"/>
  <c r="AE273" i="10"/>
  <c r="L273" i="10"/>
  <c r="L282" i="10"/>
  <c r="AH282" i="10"/>
  <c r="P283" i="10"/>
  <c r="J284" i="10"/>
  <c r="X287" i="10"/>
  <c r="AD287" i="10"/>
  <c r="D287" i="10"/>
  <c r="AG287" i="10"/>
  <c r="D290" i="10"/>
  <c r="L293" i="10"/>
  <c r="AG293" i="10"/>
  <c r="AD295" i="10"/>
  <c r="Y300" i="10"/>
  <c r="L303" i="10"/>
  <c r="AJ303" i="10"/>
  <c r="AB303" i="10"/>
  <c r="AA304" i="10"/>
  <c r="AG306" i="10"/>
  <c r="U321" i="10"/>
  <c r="AJ321" i="10"/>
  <c r="P331" i="10"/>
  <c r="U332" i="10"/>
  <c r="D332" i="10"/>
  <c r="X284" i="10"/>
  <c r="AB300" i="10"/>
  <c r="AB304" i="10"/>
  <c r="S307" i="10"/>
  <c r="J307" i="10"/>
  <c r="I307" i="10"/>
  <c r="R331" i="10"/>
  <c r="AH342" i="10"/>
  <c r="G342" i="10"/>
  <c r="AJ243" i="10"/>
  <c r="L243" i="10"/>
  <c r="Y252" i="10"/>
  <c r="F252" i="10"/>
  <c r="R282" i="10"/>
  <c r="AB284" i="10"/>
  <c r="AE288" i="10"/>
  <c r="S288" i="10"/>
  <c r="P290" i="10"/>
  <c r="AD300" i="10"/>
  <c r="R303" i="10"/>
  <c r="L307" i="10"/>
  <c r="AJ314" i="10"/>
  <c r="AE314" i="10"/>
  <c r="G314" i="10"/>
  <c r="O314" i="10"/>
  <c r="M314" i="10"/>
  <c r="AH314" i="10"/>
  <c r="L319" i="10"/>
  <c r="X319" i="10"/>
  <c r="I321" i="10"/>
  <c r="S331" i="10"/>
  <c r="J342" i="10"/>
  <c r="AJ378" i="10"/>
  <c r="I378" i="10"/>
  <c r="G378" i="10"/>
  <c r="AG400" i="10"/>
  <c r="AD400" i="10"/>
  <c r="X400" i="10"/>
  <c r="AE400" i="10"/>
  <c r="P400" i="10"/>
  <c r="J400" i="10"/>
  <c r="C400" i="10"/>
  <c r="R400" i="10"/>
  <c r="G400" i="10"/>
  <c r="X260" i="10"/>
  <c r="V260" i="10"/>
  <c r="AE282" i="10"/>
  <c r="AF282" i="10" s="1"/>
  <c r="X282" i="10"/>
  <c r="F282" i="10"/>
  <c r="H282" i="10" s="1"/>
  <c r="S282" i="10"/>
  <c r="Y283" i="10"/>
  <c r="Z283" i="10" s="1"/>
  <c r="C283" i="10"/>
  <c r="AD283" i="10"/>
  <c r="AG290" i="10"/>
  <c r="V293" i="10"/>
  <c r="D293" i="10"/>
  <c r="S293" i="10"/>
  <c r="AD301" i="10"/>
  <c r="AA301" i="10"/>
  <c r="V301" i="10"/>
  <c r="Y327" i="10"/>
  <c r="I327" i="10"/>
  <c r="AE342" i="10"/>
  <c r="R359" i="10"/>
  <c r="AG359" i="10"/>
  <c r="V359" i="10"/>
  <c r="D359" i="10"/>
  <c r="AK359" i="10"/>
  <c r="X359" i="10"/>
  <c r="M359" i="10"/>
  <c r="Y384" i="10"/>
  <c r="M384" i="10"/>
  <c r="AA384" i="10"/>
  <c r="L384" i="10"/>
  <c r="U401" i="10"/>
  <c r="AH401" i="10"/>
  <c r="AB401" i="10"/>
  <c r="G401" i="10"/>
  <c r="S401" i="10"/>
  <c r="S320" i="10"/>
  <c r="AK320" i="10"/>
  <c r="AJ320" i="10"/>
  <c r="AA320" i="10"/>
  <c r="AK331" i="10"/>
  <c r="AA331" i="10"/>
  <c r="J331" i="10"/>
  <c r="AD331" i="10"/>
  <c r="I331" i="10"/>
  <c r="X331" i="10"/>
  <c r="G331" i="10"/>
  <c r="V331" i="10"/>
  <c r="F331" i="10"/>
  <c r="AE331" i="10"/>
  <c r="AK393" i="10"/>
  <c r="F393" i="10"/>
  <c r="D393" i="10"/>
  <c r="C393" i="10"/>
  <c r="AH393" i="10"/>
  <c r="AG393" i="10"/>
  <c r="S393" i="10"/>
  <c r="V393" i="10"/>
  <c r="R393" i="10"/>
  <c r="D282" i="10"/>
  <c r="Y282" i="10"/>
  <c r="I283" i="10"/>
  <c r="AJ283" i="10"/>
  <c r="AA285" i="10"/>
  <c r="S287" i="10"/>
  <c r="O288" i="10"/>
  <c r="Y289" i="10"/>
  <c r="F293" i="10"/>
  <c r="AA293" i="10"/>
  <c r="S299" i="10"/>
  <c r="J301" i="10"/>
  <c r="F304" i="10"/>
  <c r="AE307" i="10"/>
  <c r="G311" i="10"/>
  <c r="M313" i="10"/>
  <c r="Y313" i="10"/>
  <c r="V313" i="10"/>
  <c r="I314" i="10"/>
  <c r="D320" i="10"/>
  <c r="AH321" i="10"/>
  <c r="L325" i="10"/>
  <c r="AA325" i="10"/>
  <c r="S325" i="10"/>
  <c r="M328" i="10"/>
  <c r="C331" i="10"/>
  <c r="AG331" i="10"/>
  <c r="J335" i="10"/>
  <c r="U340" i="10"/>
  <c r="Y340" i="10"/>
  <c r="X355" i="10"/>
  <c r="V355" i="10"/>
  <c r="D355" i="10"/>
  <c r="AJ355" i="10"/>
  <c r="R355" i="10"/>
  <c r="O355" i="10"/>
  <c r="AH355" i="10"/>
  <c r="G355" i="10"/>
  <c r="AG355" i="10"/>
  <c r="F355" i="10"/>
  <c r="AD355" i="10"/>
  <c r="C355" i="10"/>
  <c r="AE371" i="10"/>
  <c r="AA371" i="10"/>
  <c r="V371" i="10"/>
  <c r="L371" i="10"/>
  <c r="D371" i="10"/>
  <c r="AH371" i="10"/>
  <c r="AB371" i="10"/>
  <c r="S371" i="10"/>
  <c r="O393" i="10"/>
  <c r="D331" i="10"/>
  <c r="AH331" i="10"/>
  <c r="V335" i="10"/>
  <c r="AB341" i="10"/>
  <c r="O341" i="10"/>
  <c r="D341" i="10"/>
  <c r="C341" i="10"/>
  <c r="AH408" i="10"/>
  <c r="X408" i="10"/>
  <c r="S408" i="10"/>
  <c r="J408" i="10"/>
  <c r="G408" i="10"/>
  <c r="D408" i="10"/>
  <c r="AE408" i="10"/>
  <c r="AA408" i="10"/>
  <c r="R408" i="10"/>
  <c r="I408" i="10"/>
  <c r="X429" i="10"/>
  <c r="AJ429" i="10"/>
  <c r="I429" i="10"/>
  <c r="AH429" i="10"/>
  <c r="C429" i="10"/>
  <c r="AB429" i="10"/>
  <c r="P429" i="10"/>
  <c r="L429" i="10"/>
  <c r="J429" i="10"/>
  <c r="AK514" i="10"/>
  <c r="AG498" i="10"/>
  <c r="J496" i="10"/>
  <c r="AA489" i="10"/>
  <c r="L491" i="10"/>
  <c r="J489" i="10"/>
  <c r="AD485" i="10"/>
  <c r="J482" i="10"/>
  <c r="S478" i="10"/>
  <c r="S485" i="10"/>
  <c r="AJ469" i="10"/>
  <c r="AJ466" i="10"/>
  <c r="D466" i="10"/>
  <c r="AH460" i="10"/>
  <c r="AK518" i="10"/>
  <c r="AA500" i="10"/>
  <c r="AG494" i="10"/>
  <c r="J488" i="10"/>
  <c r="G485" i="10"/>
  <c r="AE469" i="10"/>
  <c r="AH466" i="10"/>
  <c r="D485" i="10"/>
  <c r="AA477" i="10"/>
  <c r="J463" i="10"/>
  <c r="AB460" i="10"/>
  <c r="U460" i="10"/>
  <c r="R482" i="10"/>
  <c r="AG468" i="10"/>
  <c r="P466" i="10"/>
  <c r="AJ452" i="10"/>
  <c r="AD451" i="10"/>
  <c r="U445" i="10"/>
  <c r="R440" i="10"/>
  <c r="R435" i="10"/>
  <c r="I433" i="10"/>
  <c r="AD428" i="10"/>
  <c r="D428" i="10"/>
  <c r="AE423" i="10"/>
  <c r="AA419" i="10"/>
  <c r="G417" i="10"/>
  <c r="H417" i="10" s="1"/>
  <c r="AH485" i="10"/>
  <c r="M482" i="10"/>
  <c r="O477" i="10"/>
  <c r="L466" i="10"/>
  <c r="X463" i="10"/>
  <c r="AJ460" i="10"/>
  <c r="S456" i="10"/>
  <c r="AH452" i="10"/>
  <c r="O445" i="10"/>
  <c r="J440" i="10"/>
  <c r="AA428" i="10"/>
  <c r="O425" i="10"/>
  <c r="M423" i="10"/>
  <c r="R419" i="10"/>
  <c r="AH417" i="10"/>
  <c r="L414" i="10"/>
  <c r="AG405" i="10"/>
  <c r="AJ398" i="10"/>
  <c r="AE397" i="10"/>
  <c r="G397" i="10"/>
  <c r="X394" i="10"/>
  <c r="V391" i="10"/>
  <c r="AA388" i="10"/>
  <c r="V387" i="10"/>
  <c r="AG386" i="10"/>
  <c r="L379" i="10"/>
  <c r="D477" i="10"/>
  <c r="R460" i="10"/>
  <c r="R452" i="10"/>
  <c r="P428" i="10"/>
  <c r="D423" i="10"/>
  <c r="AD417" i="10"/>
  <c r="AG416" i="10"/>
  <c r="P405" i="10"/>
  <c r="AA398" i="10"/>
  <c r="Y397" i="10"/>
  <c r="L387" i="10"/>
  <c r="AD379" i="10"/>
  <c r="G379" i="10"/>
  <c r="O366" i="10"/>
  <c r="O460" i="10"/>
  <c r="P452" i="10"/>
  <c r="M428" i="10"/>
  <c r="U417" i="10"/>
  <c r="AE416" i="10"/>
  <c r="M398" i="10"/>
  <c r="X397" i="10"/>
  <c r="AG396" i="10"/>
  <c r="AG387" i="10"/>
  <c r="J387" i="10"/>
  <c r="AB379" i="10"/>
  <c r="U508" i="10"/>
  <c r="U502" i="10"/>
  <c r="J487" i="10"/>
  <c r="AH471" i="10"/>
  <c r="D465" i="10"/>
  <c r="L460" i="10"/>
  <c r="D458" i="10"/>
  <c r="L452" i="10"/>
  <c r="R450" i="10"/>
  <c r="X440" i="10"/>
  <c r="M471" i="10"/>
  <c r="Y453" i="10"/>
  <c r="AK445" i="10"/>
  <c r="AH428" i="10"/>
  <c r="I428" i="10"/>
  <c r="J417" i="10"/>
  <c r="P416" i="10"/>
  <c r="L397" i="10"/>
  <c r="AD387" i="10"/>
  <c r="X379" i="10"/>
  <c r="AJ352" i="10"/>
  <c r="P349" i="10"/>
  <c r="AA281" i="10"/>
  <c r="AC281" i="10" s="1"/>
  <c r="V296" i="10"/>
  <c r="AJ308" i="10"/>
  <c r="U308" i="10"/>
  <c r="P317" i="10"/>
  <c r="P323" i="10"/>
  <c r="AK347" i="10"/>
  <c r="AD347" i="10"/>
  <c r="G347" i="10"/>
  <c r="X347" i="10"/>
  <c r="Y351" i="10"/>
  <c r="Y352" i="10"/>
  <c r="R357" i="10"/>
  <c r="Y365" i="10"/>
  <c r="R369" i="10"/>
  <c r="R375" i="10"/>
  <c r="AK375" i="10"/>
  <c r="AA375" i="10"/>
  <c r="V375" i="10"/>
  <c r="U379" i="10"/>
  <c r="P387" i="10"/>
  <c r="D397" i="10"/>
  <c r="L398" i="10"/>
  <c r="U405" i="10"/>
  <c r="I409" i="10"/>
  <c r="AE413" i="10"/>
  <c r="AG417" i="10"/>
  <c r="P420" i="10"/>
  <c r="AG423" i="10"/>
  <c r="O429" i="10"/>
  <c r="P433" i="10"/>
  <c r="Q433" i="10" s="1"/>
  <c r="G457" i="10"/>
  <c r="J466" i="10"/>
  <c r="AK317" i="10"/>
  <c r="V317" i="10"/>
  <c r="G317" i="10"/>
  <c r="R317" i="10"/>
  <c r="AH317" i="10"/>
  <c r="AK323" i="10"/>
  <c r="AL323" i="10" s="1"/>
  <c r="AD323" i="10"/>
  <c r="L323" i="10"/>
  <c r="R323" i="10"/>
  <c r="AH323" i="10"/>
  <c r="AE353" i="10"/>
  <c r="O353" i="10"/>
  <c r="AE366" i="10"/>
  <c r="V370" i="10"/>
  <c r="W370" i="10" s="1"/>
  <c r="AH370" i="10"/>
  <c r="AG370" i="10"/>
  <c r="F370" i="10"/>
  <c r="D375" i="10"/>
  <c r="AA379" i="10"/>
  <c r="AH382" i="10"/>
  <c r="AD385" i="10"/>
  <c r="C385" i="10"/>
  <c r="X387" i="10"/>
  <c r="I397" i="10"/>
  <c r="AG398" i="10"/>
  <c r="AE410" i="10"/>
  <c r="M410" i="10"/>
  <c r="D410" i="10"/>
  <c r="AB410" i="10"/>
  <c r="G416" i="10"/>
  <c r="L418" i="10"/>
  <c r="AA427" i="10"/>
  <c r="AE429" i="10"/>
  <c r="S434" i="10"/>
  <c r="AJ439" i="10"/>
  <c r="AE439" i="10"/>
  <c r="M439" i="10"/>
  <c r="AE442" i="10"/>
  <c r="U452" i="10"/>
  <c r="AB458" i="10"/>
  <c r="X462" i="10"/>
  <c r="S462" i="10"/>
  <c r="L462" i="10"/>
  <c r="F462" i="10"/>
  <c r="C462" i="10"/>
  <c r="AK462" i="10"/>
  <c r="AE462" i="10"/>
  <c r="U462" i="10"/>
  <c r="M462" i="10"/>
  <c r="AA467" i="10"/>
  <c r="AJ467" i="10"/>
  <c r="AE467" i="10"/>
  <c r="X467" i="10"/>
  <c r="P467" i="10"/>
  <c r="M467" i="10"/>
  <c r="I467" i="10"/>
  <c r="G467" i="10"/>
  <c r="AK479" i="10"/>
  <c r="AD479" i="10"/>
  <c r="Y479" i="10"/>
  <c r="X479" i="10"/>
  <c r="M479" i="10"/>
  <c r="J479" i="10"/>
  <c r="G479" i="10"/>
  <c r="AJ479" i="10"/>
  <c r="C479" i="10"/>
  <c r="X351" i="10"/>
  <c r="M351" i="10"/>
  <c r="N351" i="10" s="1"/>
  <c r="AG351" i="10"/>
  <c r="I351" i="10"/>
  <c r="AJ351" i="10"/>
  <c r="S358" i="10"/>
  <c r="AH358" i="10"/>
  <c r="F358" i="10"/>
  <c r="L363" i="10"/>
  <c r="U363" i="10"/>
  <c r="AB363" i="10"/>
  <c r="D363" i="10"/>
  <c r="G370" i="10"/>
  <c r="L375" i="10"/>
  <c r="AG379" i="10"/>
  <c r="AG383" i="10"/>
  <c r="AA387" i="10"/>
  <c r="J391" i="10"/>
  <c r="J397" i="10"/>
  <c r="AK399" i="10"/>
  <c r="M399" i="10"/>
  <c r="D403" i="10"/>
  <c r="R407" i="10"/>
  <c r="AG407" i="10"/>
  <c r="S407" i="10"/>
  <c r="M407" i="10"/>
  <c r="AE411" i="10"/>
  <c r="V411" i="10"/>
  <c r="J414" i="10"/>
  <c r="J416" i="10"/>
  <c r="D418" i="10"/>
  <c r="AE421" i="10"/>
  <c r="J421" i="10"/>
  <c r="G421" i="10"/>
  <c r="X421" i="10"/>
  <c r="V421" i="10"/>
  <c r="O421" i="10"/>
  <c r="C421" i="10"/>
  <c r="AJ421" i="10"/>
  <c r="X424" i="10"/>
  <c r="V449" i="10"/>
  <c r="O449" i="10"/>
  <c r="V453" i="10"/>
  <c r="O459" i="10"/>
  <c r="AK487" i="10"/>
  <c r="AB431" i="10"/>
  <c r="AK431" i="10"/>
  <c r="F354" i="10"/>
  <c r="AG354" i="10"/>
  <c r="Y357" i="10"/>
  <c r="C357" i="10"/>
  <c r="AD357" i="10"/>
  <c r="L361" i="10"/>
  <c r="Y361" i="10"/>
  <c r="R361" i="10"/>
  <c r="C361" i="10"/>
  <c r="AH392" i="10"/>
  <c r="I392" i="10"/>
  <c r="C392" i="10"/>
  <c r="AG392" i="10"/>
  <c r="AB392" i="10"/>
  <c r="O392" i="10"/>
  <c r="AG412" i="10"/>
  <c r="AJ412" i="10"/>
  <c r="F412" i="10"/>
  <c r="AH412" i="10"/>
  <c r="D412" i="10"/>
  <c r="R412" i="10"/>
  <c r="M412" i="10"/>
  <c r="C412" i="10"/>
  <c r="AD412" i="10"/>
  <c r="L428" i="10"/>
  <c r="I440" i="10"/>
  <c r="M450" i="10"/>
  <c r="V464" i="10"/>
  <c r="AH468" i="10"/>
  <c r="S440" i="10"/>
  <c r="G445" i="10"/>
  <c r="V451" i="10"/>
  <c r="D460" i="10"/>
  <c r="AG420" i="10"/>
  <c r="Y420" i="10"/>
  <c r="R420" i="10"/>
  <c r="AD420" i="10"/>
  <c r="AA420" i="10"/>
  <c r="M420" i="10"/>
  <c r="I420" i="10"/>
  <c r="AJ420" i="10"/>
  <c r="D420" i="10"/>
  <c r="AD373" i="10"/>
  <c r="S379" i="10"/>
  <c r="AD381" i="10"/>
  <c r="J383" i="10"/>
  <c r="AJ424" i="10"/>
  <c r="J424" i="10"/>
  <c r="D424" i="10"/>
  <c r="O433" i="10"/>
  <c r="P436" i="10"/>
  <c r="F436" i="10"/>
  <c r="D436" i="10"/>
  <c r="AH440" i="10"/>
  <c r="AG440" i="10"/>
  <c r="P440" i="10"/>
  <c r="AE440" i="10"/>
  <c r="L440" i="10"/>
  <c r="V440" i="10"/>
  <c r="I452" i="10"/>
  <c r="J465" i="10"/>
  <c r="G465" i="10"/>
  <c r="I469" i="10"/>
  <c r="AH484" i="10"/>
  <c r="V484" i="10"/>
  <c r="U484" i="10"/>
  <c r="O484" i="10"/>
  <c r="L484" i="10"/>
  <c r="I484" i="10"/>
  <c r="AE484" i="10"/>
  <c r="D484" i="10"/>
  <c r="P494" i="10"/>
  <c r="X446" i="10"/>
  <c r="AH470" i="10"/>
  <c r="R470" i="10"/>
  <c r="P470" i="10"/>
  <c r="AG470" i="10"/>
  <c r="AI470" i="10" s="1"/>
  <c r="L470" i="10"/>
  <c r="AE470" i="10"/>
  <c r="J470" i="10"/>
  <c r="AD470" i="10"/>
  <c r="F470" i="10"/>
  <c r="O476" i="10"/>
  <c r="X476" i="10"/>
  <c r="V476" i="10"/>
  <c r="S476" i="10"/>
  <c r="L476" i="10"/>
  <c r="P381" i="10"/>
  <c r="X383" i="10"/>
  <c r="AK391" i="10"/>
  <c r="O405" i="10"/>
  <c r="O414" i="10"/>
  <c r="AA414" i="10"/>
  <c r="X414" i="10"/>
  <c r="J415" i="10"/>
  <c r="V419" i="10"/>
  <c r="AK419" i="10"/>
  <c r="AE419" i="10"/>
  <c r="AB424" i="10"/>
  <c r="AE427" i="10"/>
  <c r="AB433" i="10"/>
  <c r="U436" i="10"/>
  <c r="D440" i="10"/>
  <c r="AA440" i="10"/>
  <c r="Y458" i="10"/>
  <c r="AA466" i="10"/>
  <c r="AK468" i="10"/>
  <c r="X468" i="10"/>
  <c r="U468" i="10"/>
  <c r="R468" i="10"/>
  <c r="M468" i="10"/>
  <c r="G468" i="10"/>
  <c r="C470" i="10"/>
  <c r="AE472" i="10"/>
  <c r="P472" i="10"/>
  <c r="F472" i="10"/>
  <c r="C472" i="10"/>
  <c r="U477" i="10"/>
  <c r="X480" i="10"/>
  <c r="O480" i="10"/>
  <c r="AB484" i="10"/>
  <c r="AE312" i="10"/>
  <c r="L318" i="10"/>
  <c r="AH322" i="10"/>
  <c r="AK322" i="10"/>
  <c r="AL322" i="10" s="1"/>
  <c r="AA336" i="10"/>
  <c r="R349" i="10"/>
  <c r="AE349" i="10"/>
  <c r="AF349" i="10" s="1"/>
  <c r="AA352" i="10"/>
  <c r="V374" i="10"/>
  <c r="V382" i="10"/>
  <c r="F382" i="10"/>
  <c r="AJ386" i="10"/>
  <c r="F391" i="10"/>
  <c r="F414" i="10"/>
  <c r="C419" i="10"/>
  <c r="AG425" i="10"/>
  <c r="O427" i="10"/>
  <c r="V436" i="10"/>
  <c r="F440" i="10"/>
  <c r="AD440" i="10"/>
  <c r="O451" i="10"/>
  <c r="AE456" i="10"/>
  <c r="C468" i="10"/>
  <c r="D470" i="10"/>
  <c r="AD484" i="10"/>
  <c r="AB497" i="10"/>
  <c r="M497" i="10"/>
  <c r="C497" i="10"/>
  <c r="S470" i="10"/>
  <c r="AK474" i="10"/>
  <c r="AA474" i="10"/>
  <c r="Y474" i="10"/>
  <c r="U474" i="10"/>
  <c r="R474" i="10"/>
  <c r="J474" i="10"/>
  <c r="AK482" i="10"/>
  <c r="AA490" i="10"/>
  <c r="V490" i="10"/>
  <c r="R490" i="10"/>
  <c r="C490" i="10"/>
  <c r="Y498" i="10"/>
  <c r="V383" i="10"/>
  <c r="M383" i="10"/>
  <c r="N383" i="10" s="1"/>
  <c r="AK383" i="10"/>
  <c r="AL383" i="10" s="1"/>
  <c r="V433" i="10"/>
  <c r="AH433" i="10"/>
  <c r="G433" i="10"/>
  <c r="AG433" i="10"/>
  <c r="C433" i="10"/>
  <c r="U441" i="10"/>
  <c r="Y468" i="10"/>
  <c r="X470" i="10"/>
  <c r="D474" i="10"/>
  <c r="AE499" i="10"/>
  <c r="L499" i="10"/>
  <c r="AA418" i="10"/>
  <c r="S418" i="10"/>
  <c r="O418" i="10"/>
  <c r="AA426" i="10"/>
  <c r="O426" i="10"/>
  <c r="D426" i="10"/>
  <c r="AE450" i="10"/>
  <c r="AA450" i="10"/>
  <c r="AA470" i="10"/>
  <c r="I474" i="10"/>
  <c r="AK486" i="10"/>
  <c r="AJ486" i="10"/>
  <c r="Y486" i="10"/>
  <c r="S486" i="10"/>
  <c r="M486" i="10"/>
  <c r="D486" i="10"/>
  <c r="AH500" i="10"/>
  <c r="AE369" i="10"/>
  <c r="R379" i="10"/>
  <c r="AH379" i="10"/>
  <c r="AK387" i="10"/>
  <c r="R387" i="10"/>
  <c r="AJ387" i="10"/>
  <c r="AA394" i="10"/>
  <c r="AC394" i="10" s="1"/>
  <c r="AJ397" i="10"/>
  <c r="U397" i="10"/>
  <c r="AD398" i="10"/>
  <c r="R416" i="10"/>
  <c r="P417" i="10"/>
  <c r="Q417" i="10" s="1"/>
  <c r="Y417" i="10"/>
  <c r="J422" i="10"/>
  <c r="AK428" i="10"/>
  <c r="U428" i="10"/>
  <c r="AD444" i="10"/>
  <c r="AE463" i="10"/>
  <c r="R466" i="10"/>
  <c r="R477" i="10"/>
  <c r="U482" i="10"/>
  <c r="AB487" i="10"/>
  <c r="AK503" i="10"/>
  <c r="S509" i="10"/>
  <c r="D366" i="10"/>
  <c r="O369" i="10"/>
  <c r="C379" i="10"/>
  <c r="AB380" i="10"/>
  <c r="C387" i="10"/>
  <c r="S387" i="10"/>
  <c r="M388" i="10"/>
  <c r="G394" i="10"/>
  <c r="C397" i="10"/>
  <c r="V397" i="10"/>
  <c r="I398" i="10"/>
  <c r="C416" i="10"/>
  <c r="C417" i="10"/>
  <c r="AB417" i="10"/>
  <c r="AB423" i="10"/>
  <c r="C428" i="10"/>
  <c r="V428" i="10"/>
  <c r="AB448" i="10"/>
  <c r="X460" i="10"/>
  <c r="V460" i="10"/>
  <c r="D463" i="10"/>
  <c r="D469" i="10"/>
  <c r="AA482" i="10"/>
  <c r="O485" i="10"/>
  <c r="G494" i="10"/>
  <c r="U466" i="10"/>
  <c r="AG466" i="10"/>
  <c r="AG481" i="10"/>
  <c r="AE482" i="10"/>
  <c r="AD478" i="10"/>
  <c r="AJ482" i="10"/>
  <c r="AB477" i="10"/>
  <c r="L478" i="10"/>
  <c r="G482" i="10"/>
  <c r="J498" i="10"/>
  <c r="O487" i="10"/>
  <c r="AK22" i="10"/>
  <c r="AJ22" i="10"/>
  <c r="V22" i="10"/>
  <c r="I22" i="10"/>
  <c r="P22" i="10"/>
  <c r="AE22" i="10"/>
  <c r="AH21" i="10"/>
  <c r="L21" i="10"/>
  <c r="J22" i="10"/>
  <c r="AA22" i="10"/>
  <c r="R25" i="10"/>
  <c r="AK26" i="10"/>
  <c r="AA26" i="10"/>
  <c r="AD26" i="10"/>
  <c r="O9" i="10"/>
  <c r="AE9" i="10"/>
  <c r="D14" i="10"/>
  <c r="U14" i="10"/>
  <c r="AJ14" i="10"/>
  <c r="D19" i="10"/>
  <c r="X21" i="10"/>
  <c r="L22" i="10"/>
  <c r="AB22" i="10"/>
  <c r="C26" i="10"/>
  <c r="AK27" i="10"/>
  <c r="AA27" i="10"/>
  <c r="O28" i="10"/>
  <c r="G31" i="10"/>
  <c r="AH31" i="10"/>
  <c r="M38" i="10"/>
  <c r="AE38" i="10"/>
  <c r="C40" i="10"/>
  <c r="AA48" i="10"/>
  <c r="U48" i="10"/>
  <c r="P48" i="10"/>
  <c r="Y49" i="10"/>
  <c r="AH49" i="10"/>
  <c r="J49" i="10"/>
  <c r="K49" i="10" s="1"/>
  <c r="AA49" i="10"/>
  <c r="G49" i="10"/>
  <c r="AG49" i="10"/>
  <c r="AA57" i="10"/>
  <c r="D62" i="10"/>
  <c r="AD62" i="10"/>
  <c r="U64" i="10"/>
  <c r="X65" i="10"/>
  <c r="AB67" i="10"/>
  <c r="AE67" i="10"/>
  <c r="D67" i="10"/>
  <c r="P68" i="10"/>
  <c r="Y69" i="10"/>
  <c r="AH69" i="10"/>
  <c r="M69" i="10"/>
  <c r="V69" i="10"/>
  <c r="D69" i="10"/>
  <c r="S69" i="10"/>
  <c r="AG69" i="10"/>
  <c r="X75" i="10"/>
  <c r="D77" i="10"/>
  <c r="AE77" i="10"/>
  <c r="AB51" i="10"/>
  <c r="D51" i="10"/>
  <c r="AK25" i="10"/>
  <c r="AJ25" i="10"/>
  <c r="S25" i="10"/>
  <c r="D25" i="10"/>
  <c r="C25" i="10"/>
  <c r="D33" i="10"/>
  <c r="AA33" i="10"/>
  <c r="D43" i="10"/>
  <c r="P9" i="10"/>
  <c r="AH9" i="10"/>
  <c r="G14" i="10"/>
  <c r="V14" i="10"/>
  <c r="AB15" i="10"/>
  <c r="R15" i="10"/>
  <c r="AD15" i="10"/>
  <c r="P19" i="10"/>
  <c r="AJ21" i="10"/>
  <c r="O22" i="10"/>
  <c r="AD22" i="10"/>
  <c r="AA24" i="10"/>
  <c r="X24" i="10"/>
  <c r="F24" i="10"/>
  <c r="H24" i="10" s="1"/>
  <c r="U24" i="10"/>
  <c r="F25" i="10"/>
  <c r="X25" i="10"/>
  <c r="D26" i="10"/>
  <c r="C27" i="10"/>
  <c r="AA28" i="10"/>
  <c r="L30" i="10"/>
  <c r="J31" i="10"/>
  <c r="AE32" i="10"/>
  <c r="AH32" i="10"/>
  <c r="P32" i="10"/>
  <c r="U32" i="10"/>
  <c r="G33" i="10"/>
  <c r="AG33" i="10"/>
  <c r="J34" i="10"/>
  <c r="AA34" i="10"/>
  <c r="AK36" i="10"/>
  <c r="AA36" i="10"/>
  <c r="L36" i="10"/>
  <c r="P36" i="10"/>
  <c r="AE36" i="10"/>
  <c r="P38" i="10"/>
  <c r="AG38" i="10"/>
  <c r="F40" i="10"/>
  <c r="I42" i="10"/>
  <c r="Y42" i="10"/>
  <c r="R43" i="10"/>
  <c r="L44" i="10"/>
  <c r="I45" i="10"/>
  <c r="AH45" i="10"/>
  <c r="M46" i="10"/>
  <c r="C48" i="10"/>
  <c r="D49" i="10"/>
  <c r="AJ49" i="10"/>
  <c r="R50" i="10"/>
  <c r="AA55" i="10"/>
  <c r="P55" i="10"/>
  <c r="G62" i="10"/>
  <c r="AE62" i="10"/>
  <c r="AG65" i="10"/>
  <c r="R67" i="10"/>
  <c r="R68" i="10"/>
  <c r="F69" i="10"/>
  <c r="AK69" i="10"/>
  <c r="G77" i="10"/>
  <c r="AH77" i="10"/>
  <c r="R81" i="10"/>
  <c r="Y57" i="10"/>
  <c r="AJ57" i="10"/>
  <c r="M57" i="10"/>
  <c r="X57" i="10"/>
  <c r="D57" i="10"/>
  <c r="U57" i="10"/>
  <c r="AH57" i="10"/>
  <c r="AI57" i="10" s="1"/>
  <c r="AE75" i="10"/>
  <c r="M75" i="10"/>
  <c r="Y75" i="10"/>
  <c r="J75" i="10"/>
  <c r="AK75" i="10"/>
  <c r="V75" i="10"/>
  <c r="G75" i="10"/>
  <c r="AH75" i="10"/>
  <c r="S75" i="10"/>
  <c r="C75" i="10"/>
  <c r="J14" i="10"/>
  <c r="K14" i="10" s="1"/>
  <c r="AA14" i="10"/>
  <c r="C22" i="10"/>
  <c r="R22" i="10"/>
  <c r="AG22" i="10"/>
  <c r="J25" i="10"/>
  <c r="AB25" i="10"/>
  <c r="O26" i="10"/>
  <c r="O27" i="10"/>
  <c r="AK30" i="10"/>
  <c r="AD30" i="10"/>
  <c r="AF30" i="10" s="1"/>
  <c r="P30" i="10"/>
  <c r="C30" i="10"/>
  <c r="R30" i="10"/>
  <c r="AG30" i="10"/>
  <c r="S31" i="10"/>
  <c r="T31" i="10" s="1"/>
  <c r="J33" i="10"/>
  <c r="K33" i="10" s="1"/>
  <c r="AJ33" i="10"/>
  <c r="R34" i="10"/>
  <c r="C38" i="10"/>
  <c r="U38" i="10"/>
  <c r="R40" i="10"/>
  <c r="L42" i="10"/>
  <c r="AE42" i="10"/>
  <c r="AK44" i="10"/>
  <c r="AD44" i="10"/>
  <c r="P44" i="10"/>
  <c r="C44" i="10"/>
  <c r="R44" i="10"/>
  <c r="AG44" i="10"/>
  <c r="R45" i="10"/>
  <c r="AA46" i="10"/>
  <c r="X46" i="10"/>
  <c r="G46" i="10"/>
  <c r="H46" i="10" s="1"/>
  <c r="R46" i="10"/>
  <c r="AK46" i="10"/>
  <c r="F48" i="10"/>
  <c r="M49" i="10"/>
  <c r="Y50" i="10"/>
  <c r="J50" i="10"/>
  <c r="AK50" i="10"/>
  <c r="V50" i="10"/>
  <c r="G50" i="10"/>
  <c r="U50" i="10"/>
  <c r="R51" i="10"/>
  <c r="AD55" i="10"/>
  <c r="G57" i="10"/>
  <c r="AK57" i="10"/>
  <c r="M62" i="10"/>
  <c r="AA63" i="10"/>
  <c r="C63" i="10"/>
  <c r="D65" i="10"/>
  <c r="AK66" i="10"/>
  <c r="V66" i="10"/>
  <c r="G66" i="10"/>
  <c r="AE66" i="10"/>
  <c r="M66" i="10"/>
  <c r="Y66" i="10"/>
  <c r="J66" i="10"/>
  <c r="X66" i="10"/>
  <c r="C68" i="10"/>
  <c r="X68" i="10"/>
  <c r="I69" i="10"/>
  <c r="F75" i="10"/>
  <c r="AJ75" i="10"/>
  <c r="O77" i="10"/>
  <c r="D78" i="10"/>
  <c r="AD81" i="10"/>
  <c r="AK9" i="10"/>
  <c r="X9" i="10"/>
  <c r="G9" i="10"/>
  <c r="S9" i="10"/>
  <c r="L14" i="10"/>
  <c r="AB14" i="10"/>
  <c r="D22" i="10"/>
  <c r="S22" i="10"/>
  <c r="T22" i="10" s="1"/>
  <c r="AH22" i="10"/>
  <c r="U31" i="10"/>
  <c r="W31" i="10" s="1"/>
  <c r="M33" i="10"/>
  <c r="AE34" i="10"/>
  <c r="M34" i="10"/>
  <c r="S34" i="10"/>
  <c r="AJ34" i="10"/>
  <c r="U40" i="10"/>
  <c r="S45" i="10"/>
  <c r="I57" i="10"/>
  <c r="P62" i="10"/>
  <c r="D68" i="10"/>
  <c r="R69" i="10"/>
  <c r="I75" i="10"/>
  <c r="AE76" i="10"/>
  <c r="V76" i="10"/>
  <c r="G76" i="10"/>
  <c r="AK76" i="10"/>
  <c r="R77" i="10"/>
  <c r="Y65" i="10"/>
  <c r="AA65" i="10"/>
  <c r="G65" i="10"/>
  <c r="AK65" i="10"/>
  <c r="S65" i="10"/>
  <c r="AH65" i="10"/>
  <c r="J65" i="10"/>
  <c r="AJ65" i="10"/>
  <c r="AK68" i="10"/>
  <c r="AG68" i="10"/>
  <c r="S68" i="10"/>
  <c r="F68" i="10"/>
  <c r="AA68" i="10"/>
  <c r="AC68" i="10" s="1"/>
  <c r="L68" i="10"/>
  <c r="AJ68" i="10"/>
  <c r="V68" i="10"/>
  <c r="I68" i="10"/>
  <c r="U68" i="10"/>
  <c r="AG75" i="10"/>
  <c r="AB78" i="10"/>
  <c r="AG78" i="10"/>
  <c r="S78" i="10"/>
  <c r="T78" i="10" s="1"/>
  <c r="O78" i="10"/>
  <c r="C78" i="10"/>
  <c r="AK10" i="10"/>
  <c r="AD10" i="10"/>
  <c r="C10" i="10"/>
  <c r="D9" i="10"/>
  <c r="V9" i="10"/>
  <c r="D10" i="10"/>
  <c r="L25" i="10"/>
  <c r="AD25" i="10"/>
  <c r="P26" i="10"/>
  <c r="P27" i="10"/>
  <c r="F38" i="10"/>
  <c r="X38" i="10"/>
  <c r="Z38" i="10" s="1"/>
  <c r="M42" i="10"/>
  <c r="AG42" i="10"/>
  <c r="R48" i="10"/>
  <c r="S49" i="10"/>
  <c r="AE51" i="10"/>
  <c r="F9" i="10"/>
  <c r="AA9" i="10"/>
  <c r="F10" i="10"/>
  <c r="AH13" i="10"/>
  <c r="O14" i="10"/>
  <c r="J15" i="10"/>
  <c r="AK18" i="10"/>
  <c r="P18" i="10"/>
  <c r="AD18" i="10"/>
  <c r="F22" i="10"/>
  <c r="U22" i="10"/>
  <c r="AB23" i="10"/>
  <c r="U23" i="10"/>
  <c r="AD23" i="10"/>
  <c r="L24" i="10"/>
  <c r="AG24" i="10"/>
  <c r="O25" i="10"/>
  <c r="AE25" i="10"/>
  <c r="R26" i="10"/>
  <c r="AB27" i="10"/>
  <c r="F30" i="10"/>
  <c r="H30" i="10" s="1"/>
  <c r="U30" i="10"/>
  <c r="W30" i="10" s="1"/>
  <c r="AJ30" i="10"/>
  <c r="I32" i="10"/>
  <c r="AG32" i="10"/>
  <c r="U33" i="10"/>
  <c r="W33" i="10" s="1"/>
  <c r="C34" i="10"/>
  <c r="U34" i="10"/>
  <c r="AK34" i="10"/>
  <c r="G36" i="10"/>
  <c r="V36" i="10"/>
  <c r="Y37" i="10"/>
  <c r="V37" i="10"/>
  <c r="D37" i="10"/>
  <c r="AA37" i="10"/>
  <c r="G38" i="10"/>
  <c r="P39" i="10"/>
  <c r="AD40" i="10"/>
  <c r="R42" i="10"/>
  <c r="F44" i="10"/>
  <c r="U44" i="10"/>
  <c r="AJ44" i="10"/>
  <c r="D46" i="10"/>
  <c r="U46" i="10"/>
  <c r="AD48" i="10"/>
  <c r="U49" i="10"/>
  <c r="F50" i="10"/>
  <c r="AA50" i="10"/>
  <c r="AK52" i="10"/>
  <c r="AJ52" i="10"/>
  <c r="V52" i="10"/>
  <c r="I52" i="10"/>
  <c r="K52" i="10" s="1"/>
  <c r="AG52" i="10"/>
  <c r="S52" i="10"/>
  <c r="F52" i="10"/>
  <c r="R52" i="10"/>
  <c r="Y53" i="10"/>
  <c r="S53" i="10"/>
  <c r="AH53" i="10"/>
  <c r="M53" i="10"/>
  <c r="AA53" i="10"/>
  <c r="J57" i="10"/>
  <c r="S62" i="10"/>
  <c r="AD63" i="10"/>
  <c r="M65" i="10"/>
  <c r="F66" i="10"/>
  <c r="AG66" i="10"/>
  <c r="G68" i="10"/>
  <c r="AD68" i="10"/>
  <c r="U69" i="10"/>
  <c r="L75" i="10"/>
  <c r="I76" i="10"/>
  <c r="U77" i="10"/>
  <c r="AD78" i="10"/>
  <c r="AJ38" i="10"/>
  <c r="S38" i="10"/>
  <c r="D38" i="10"/>
  <c r="R38" i="10"/>
  <c r="AK38" i="10"/>
  <c r="J9" i="10"/>
  <c r="AB9" i="10"/>
  <c r="AK14" i="10"/>
  <c r="AG14" i="10"/>
  <c r="S14" i="10"/>
  <c r="F14" i="10"/>
  <c r="H14" i="10" s="1"/>
  <c r="P14" i="10"/>
  <c r="AE14" i="10"/>
  <c r="AK19" i="10"/>
  <c r="O19" i="10"/>
  <c r="G22" i="10"/>
  <c r="X22" i="10"/>
  <c r="P25" i="10"/>
  <c r="Q25" i="10" s="1"/>
  <c r="AH25" i="10"/>
  <c r="AB26" i="10"/>
  <c r="AB31" i="10"/>
  <c r="AG31" i="10"/>
  <c r="I31" i="10"/>
  <c r="AD31" i="10"/>
  <c r="AB35" i="10"/>
  <c r="AE35" i="10"/>
  <c r="I38" i="10"/>
  <c r="AA38" i="10"/>
  <c r="AH42" i="10"/>
  <c r="S42" i="10"/>
  <c r="C42" i="10"/>
  <c r="U42" i="10"/>
  <c r="AK42" i="10"/>
  <c r="Y45" i="10"/>
  <c r="AE45" i="10"/>
  <c r="G45" i="10"/>
  <c r="V45" i="10"/>
  <c r="AG48" i="10"/>
  <c r="V49" i="10"/>
  <c r="S57" i="10"/>
  <c r="AB59" i="10"/>
  <c r="R59" i="10"/>
  <c r="AA64" i="10"/>
  <c r="D64" i="10"/>
  <c r="AG64" i="10"/>
  <c r="R64" i="10"/>
  <c r="U65" i="10"/>
  <c r="J68" i="10"/>
  <c r="AE68" i="10"/>
  <c r="AA69" i="10"/>
  <c r="AD73" i="10"/>
  <c r="AA73" i="10"/>
  <c r="X73" i="10"/>
  <c r="L73" i="10"/>
  <c r="N73" i="10" s="1"/>
  <c r="F73" i="10"/>
  <c r="R75" i="10"/>
  <c r="AH78" i="10"/>
  <c r="U81" i="10"/>
  <c r="C81" i="10"/>
  <c r="AH81" i="10"/>
  <c r="O81" i="10"/>
  <c r="AB81" i="10"/>
  <c r="L81" i="10"/>
  <c r="AA81" i="10"/>
  <c r="J81" i="10"/>
  <c r="Y81" i="10"/>
  <c r="F81" i="10"/>
  <c r="R9" i="10"/>
  <c r="AJ9" i="10"/>
  <c r="L9" i="10"/>
  <c r="AD9" i="10"/>
  <c r="Y33" i="10"/>
  <c r="AK33" i="10"/>
  <c r="S33" i="10"/>
  <c r="X33" i="10"/>
  <c r="L38" i="10"/>
  <c r="AD38" i="10"/>
  <c r="AA40" i="10"/>
  <c r="D40" i="10"/>
  <c r="AH40" i="10"/>
  <c r="V57" i="10"/>
  <c r="AG62" i="10"/>
  <c r="R62" i="10"/>
  <c r="C62" i="10"/>
  <c r="Y62" i="10"/>
  <c r="Z62" i="10" s="1"/>
  <c r="I62" i="10"/>
  <c r="AK62" i="10"/>
  <c r="U62" i="10"/>
  <c r="F62" i="10"/>
  <c r="AA62" i="10"/>
  <c r="V65" i="10"/>
  <c r="O68" i="10"/>
  <c r="Q68" i="10" s="1"/>
  <c r="AH68" i="10"/>
  <c r="U75" i="10"/>
  <c r="AK77" i="10"/>
  <c r="AJ77" i="10"/>
  <c r="V77" i="10"/>
  <c r="I77" i="10"/>
  <c r="AG77" i="10"/>
  <c r="S77" i="10"/>
  <c r="F77" i="10"/>
  <c r="AD77" i="10"/>
  <c r="AF77" i="10" s="1"/>
  <c r="P77" i="10"/>
  <c r="C77" i="10"/>
  <c r="AA77" i="10"/>
  <c r="L77" i="10"/>
  <c r="AB77" i="10"/>
  <c r="W7" i="10"/>
  <c r="AI7" i="10"/>
  <c r="S16" i="10"/>
  <c r="P17" i="10"/>
  <c r="AE17" i="10"/>
  <c r="V41" i="10"/>
  <c r="L54" i="10"/>
  <c r="N54" i="10" s="1"/>
  <c r="AA54" i="10"/>
  <c r="AH56" i="10"/>
  <c r="R58" i="10"/>
  <c r="O60" i="10"/>
  <c r="AB60" i="10"/>
  <c r="F61" i="10"/>
  <c r="AA61" i="10"/>
  <c r="P70" i="10"/>
  <c r="P79" i="10"/>
  <c r="S80" i="10"/>
  <c r="D82" i="10"/>
  <c r="X82" i="10"/>
  <c r="F83" i="10"/>
  <c r="U83" i="10"/>
  <c r="AJ83" i="10"/>
  <c r="P84" i="10"/>
  <c r="AK84" i="10"/>
  <c r="L85" i="10"/>
  <c r="F86" i="10"/>
  <c r="G87" i="10"/>
  <c r="Y87" i="10"/>
  <c r="Z87" i="10" s="1"/>
  <c r="V88" i="10"/>
  <c r="U90" i="10"/>
  <c r="J92" i="10"/>
  <c r="C93" i="10"/>
  <c r="S93" i="10"/>
  <c r="AJ93" i="10"/>
  <c r="AE99" i="10"/>
  <c r="M99" i="10"/>
  <c r="AG99" i="10"/>
  <c r="L99" i="10"/>
  <c r="U99" i="10"/>
  <c r="AE100" i="10"/>
  <c r="L100" i="10"/>
  <c r="X100" i="10"/>
  <c r="C101" i="10"/>
  <c r="U101" i="10"/>
  <c r="AB102" i="10"/>
  <c r="AK102" i="10"/>
  <c r="I102" i="10"/>
  <c r="AD102" i="10"/>
  <c r="D102" i="10"/>
  <c r="AH102" i="10"/>
  <c r="R103" i="10"/>
  <c r="I107" i="10"/>
  <c r="AA107" i="10"/>
  <c r="L108" i="10"/>
  <c r="L111" i="10"/>
  <c r="AG111" i="10"/>
  <c r="J116" i="10"/>
  <c r="G119" i="10"/>
  <c r="AE119" i="10"/>
  <c r="M126" i="10"/>
  <c r="I129" i="10"/>
  <c r="AE129" i="10"/>
  <c r="AF129" i="10" s="1"/>
  <c r="AK85" i="10"/>
  <c r="AG85" i="10"/>
  <c r="O85" i="10"/>
  <c r="AB85" i="10"/>
  <c r="D93" i="10"/>
  <c r="U93" i="10"/>
  <c r="AE98" i="10"/>
  <c r="AK98" i="10"/>
  <c r="G98" i="10"/>
  <c r="AA98" i="10"/>
  <c r="F101" i="10"/>
  <c r="V101" i="10"/>
  <c r="AD103" i="10"/>
  <c r="M103" i="10"/>
  <c r="AE103" i="10"/>
  <c r="L103" i="10"/>
  <c r="S103" i="10"/>
  <c r="AJ104" i="10"/>
  <c r="L104" i="10"/>
  <c r="P104" i="10"/>
  <c r="AK104" i="10"/>
  <c r="J107" i="10"/>
  <c r="AE107" i="10"/>
  <c r="M111" i="10"/>
  <c r="AJ111" i="10"/>
  <c r="AJ115" i="10"/>
  <c r="U115" i="10"/>
  <c r="F115" i="10"/>
  <c r="Y115" i="10"/>
  <c r="I115" i="10"/>
  <c r="AG115" i="10"/>
  <c r="M115" i="10"/>
  <c r="X115" i="10"/>
  <c r="I119" i="10"/>
  <c r="AJ119" i="10"/>
  <c r="V126" i="10"/>
  <c r="Y128" i="10"/>
  <c r="AD128" i="10"/>
  <c r="I128" i="10"/>
  <c r="G128" i="10"/>
  <c r="M128" i="10"/>
  <c r="N128" i="10" s="1"/>
  <c r="Y131" i="10"/>
  <c r="AK131" i="10"/>
  <c r="D131" i="10"/>
  <c r="AD133" i="10"/>
  <c r="AB133" i="10"/>
  <c r="I133" i="10"/>
  <c r="AK133" i="10"/>
  <c r="L133" i="10"/>
  <c r="AJ133" i="10"/>
  <c r="J133" i="10"/>
  <c r="U133" i="10"/>
  <c r="AH133" i="10"/>
  <c r="AK137" i="10"/>
  <c r="AG137" i="10"/>
  <c r="S137" i="10"/>
  <c r="F137" i="10"/>
  <c r="AJ137" i="10"/>
  <c r="U137" i="10"/>
  <c r="D137" i="10"/>
  <c r="AH137" i="10"/>
  <c r="R137" i="10"/>
  <c r="C137" i="10"/>
  <c r="X137" i="10"/>
  <c r="I137" i="10"/>
  <c r="K137" i="10" s="1"/>
  <c r="AB137" i="10"/>
  <c r="AJ141" i="10"/>
  <c r="J141" i="10"/>
  <c r="P54" i="10"/>
  <c r="I61" i="10"/>
  <c r="AG61" i="10"/>
  <c r="AI61" i="10" s="1"/>
  <c r="AD80" i="10"/>
  <c r="I82" i="10"/>
  <c r="AE82" i="10"/>
  <c r="I83" i="10"/>
  <c r="X83" i="10"/>
  <c r="V84" i="10"/>
  <c r="C85" i="10"/>
  <c r="P85" i="10"/>
  <c r="AD85" i="10"/>
  <c r="M87" i="10"/>
  <c r="F93" i="10"/>
  <c r="AA93" i="10"/>
  <c r="AC93" i="10" s="1"/>
  <c r="AA96" i="10"/>
  <c r="AD96" i="10"/>
  <c r="J96" i="10"/>
  <c r="V96" i="10"/>
  <c r="Y96" i="10"/>
  <c r="I98" i="10"/>
  <c r="G101" i="10"/>
  <c r="AA101" i="10"/>
  <c r="C103" i="10"/>
  <c r="U103" i="10"/>
  <c r="G104" i="10"/>
  <c r="L107" i="10"/>
  <c r="AH107" i="10"/>
  <c r="AG110" i="10"/>
  <c r="C110" i="10"/>
  <c r="P111" i="10"/>
  <c r="AH112" i="10"/>
  <c r="Y112" i="10"/>
  <c r="C112" i="10"/>
  <c r="X112" i="10"/>
  <c r="AJ112" i="10"/>
  <c r="J112" i="10"/>
  <c r="AK112" i="10"/>
  <c r="C115" i="10"/>
  <c r="AA115" i="10"/>
  <c r="L119" i="10"/>
  <c r="AK119" i="10"/>
  <c r="Y123" i="10"/>
  <c r="AE123" i="10"/>
  <c r="P123" i="10"/>
  <c r="Y125" i="10"/>
  <c r="O125" i="10"/>
  <c r="L125" i="10"/>
  <c r="J125" i="10"/>
  <c r="AG125" i="10"/>
  <c r="X126" i="10"/>
  <c r="L128" i="10"/>
  <c r="I131" i="10"/>
  <c r="C133" i="10"/>
  <c r="AB134" i="10"/>
  <c r="AC134" i="10" s="1"/>
  <c r="S134" i="10"/>
  <c r="AK134" i="10"/>
  <c r="G134" i="10"/>
  <c r="G137" i="10"/>
  <c r="AD137" i="10"/>
  <c r="U141" i="10"/>
  <c r="AA143" i="10"/>
  <c r="AJ143" i="10"/>
  <c r="C143" i="10"/>
  <c r="X143" i="10"/>
  <c r="S143" i="10"/>
  <c r="O143" i="10"/>
  <c r="AE143" i="10"/>
  <c r="R107" i="10"/>
  <c r="T107" i="10" s="1"/>
  <c r="AK107" i="10"/>
  <c r="R111" i="10"/>
  <c r="U113" i="10"/>
  <c r="M113" i="10"/>
  <c r="N113" i="10" s="1"/>
  <c r="O113" i="10"/>
  <c r="AH113" i="10"/>
  <c r="R119" i="10"/>
  <c r="Y126" i="10"/>
  <c r="AE155" i="10"/>
  <c r="G155" i="10"/>
  <c r="AK80" i="10"/>
  <c r="F85" i="10"/>
  <c r="S85" i="10"/>
  <c r="AH85" i="10"/>
  <c r="AA87" i="10"/>
  <c r="L87" i="10"/>
  <c r="R87" i="10"/>
  <c r="AJ87" i="10"/>
  <c r="AB90" i="10"/>
  <c r="AJ90" i="10"/>
  <c r="AL90" i="10" s="1"/>
  <c r="I90" i="10"/>
  <c r="J90" i="10"/>
  <c r="AE90" i="10"/>
  <c r="L93" i="10"/>
  <c r="AD93" i="10"/>
  <c r="M98" i="10"/>
  <c r="L101" i="10"/>
  <c r="AD101" i="10"/>
  <c r="F103" i="10"/>
  <c r="Y103" i="10"/>
  <c r="M104" i="10"/>
  <c r="AK108" i="10"/>
  <c r="P108" i="10"/>
  <c r="M108" i="10"/>
  <c r="AB108" i="10"/>
  <c r="F113" i="10"/>
  <c r="J115" i="10"/>
  <c r="AH115" i="10"/>
  <c r="R118" i="10"/>
  <c r="V118" i="10"/>
  <c r="C118" i="10"/>
  <c r="V128" i="10"/>
  <c r="P131" i="10"/>
  <c r="F133" i="10"/>
  <c r="L137" i="10"/>
  <c r="AA138" i="10"/>
  <c r="S138" i="10"/>
  <c r="AE138" i="10"/>
  <c r="AB138" i="10"/>
  <c r="D138" i="10"/>
  <c r="M143" i="10"/>
  <c r="AJ107" i="10"/>
  <c r="U107" i="10"/>
  <c r="F107" i="10"/>
  <c r="AG107" i="10"/>
  <c r="M107" i="10"/>
  <c r="V107" i="10"/>
  <c r="Y111" i="10"/>
  <c r="I111" i="10"/>
  <c r="AK111" i="10"/>
  <c r="S111" i="10"/>
  <c r="C111" i="10"/>
  <c r="AA111" i="10"/>
  <c r="G111" i="10"/>
  <c r="X111" i="10"/>
  <c r="AD119" i="10"/>
  <c r="M119" i="10"/>
  <c r="AG119" i="10"/>
  <c r="P119" i="10"/>
  <c r="U119" i="10"/>
  <c r="D119" i="10"/>
  <c r="X119" i="10"/>
  <c r="AG126" i="10"/>
  <c r="AB126" i="10"/>
  <c r="AC126" i="10" s="1"/>
  <c r="J126" i="10"/>
  <c r="AK126" i="10"/>
  <c r="L126" i="10"/>
  <c r="AJ126" i="10"/>
  <c r="I126" i="10"/>
  <c r="U126" i="10"/>
  <c r="S127" i="10"/>
  <c r="AG127" i="10"/>
  <c r="C127" i="10"/>
  <c r="U61" i="10"/>
  <c r="P71" i="10"/>
  <c r="F80" i="10"/>
  <c r="U82" i="10"/>
  <c r="R83" i="10"/>
  <c r="I85" i="10"/>
  <c r="V85" i="10"/>
  <c r="AD86" i="10"/>
  <c r="AH86" i="10"/>
  <c r="D87" i="10"/>
  <c r="U87" i="10"/>
  <c r="AD88" i="10"/>
  <c r="G88" i="10"/>
  <c r="G90" i="10"/>
  <c r="AD92" i="10"/>
  <c r="AE92" i="10"/>
  <c r="I92" i="10"/>
  <c r="X92" i="10"/>
  <c r="AK92" i="10"/>
  <c r="P93" i="10"/>
  <c r="AD97" i="10"/>
  <c r="R97" i="10"/>
  <c r="X98" i="10"/>
  <c r="P101" i="10"/>
  <c r="I103" i="10"/>
  <c r="AG103" i="10"/>
  <c r="AA104" i="10"/>
  <c r="C107" i="10"/>
  <c r="X107" i="10"/>
  <c r="I108" i="10"/>
  <c r="AE108" i="10"/>
  <c r="D111" i="10"/>
  <c r="AD111" i="10"/>
  <c r="AB113" i="10"/>
  <c r="R115" i="10"/>
  <c r="AH116" i="10"/>
  <c r="R116" i="10"/>
  <c r="AE116" i="10"/>
  <c r="I116" i="10"/>
  <c r="M116" i="10"/>
  <c r="AJ116" i="10"/>
  <c r="C119" i="10"/>
  <c r="Y119" i="10"/>
  <c r="R124" i="10"/>
  <c r="T124" i="10" s="1"/>
  <c r="C124" i="10"/>
  <c r="E124" i="10" s="1"/>
  <c r="D124" i="10"/>
  <c r="D126" i="10"/>
  <c r="I127" i="10"/>
  <c r="AK129" i="10"/>
  <c r="AL129" i="10" s="1"/>
  <c r="X129" i="10"/>
  <c r="J129" i="10"/>
  <c r="AH129" i="10"/>
  <c r="S129" i="10"/>
  <c r="D129" i="10"/>
  <c r="AG129" i="10"/>
  <c r="R129" i="10"/>
  <c r="C129" i="10"/>
  <c r="V129" i="10"/>
  <c r="G129" i="10"/>
  <c r="AB129" i="10"/>
  <c r="V133" i="10"/>
  <c r="P137" i="10"/>
  <c r="M138" i="10"/>
  <c r="AG144" i="10"/>
  <c r="V144" i="10"/>
  <c r="AK93" i="10"/>
  <c r="X93" i="10"/>
  <c r="J93" i="10"/>
  <c r="V93" i="10"/>
  <c r="G93" i="10"/>
  <c r="R93" i="10"/>
  <c r="AH93" i="10"/>
  <c r="AK101" i="10"/>
  <c r="AE101" i="10"/>
  <c r="R101" i="10"/>
  <c r="D101" i="10"/>
  <c r="X101" i="10"/>
  <c r="I101" i="10"/>
  <c r="S101" i="10"/>
  <c r="AJ101" i="10"/>
  <c r="G107" i="10"/>
  <c r="Y107" i="10"/>
  <c r="F111" i="10"/>
  <c r="AE111" i="10"/>
  <c r="AD113" i="10"/>
  <c r="S115" i="10"/>
  <c r="F119" i="10"/>
  <c r="AA119" i="10"/>
  <c r="G126" i="10"/>
  <c r="X127" i="10"/>
  <c r="X133" i="10"/>
  <c r="V137" i="10"/>
  <c r="AD165" i="10"/>
  <c r="AH165" i="10"/>
  <c r="F165" i="10"/>
  <c r="AK165" i="10"/>
  <c r="I165" i="10"/>
  <c r="AJ165" i="10"/>
  <c r="D165" i="10"/>
  <c r="V165" i="10"/>
  <c r="R165" i="10"/>
  <c r="X165" i="10"/>
  <c r="U165" i="10"/>
  <c r="L165" i="10"/>
  <c r="C165" i="10"/>
  <c r="AB194" i="10"/>
  <c r="I194" i="10"/>
  <c r="AA194" i="10"/>
  <c r="C194" i="10"/>
  <c r="S194" i="10"/>
  <c r="M194" i="10"/>
  <c r="J194" i="10"/>
  <c r="AJ194" i="10"/>
  <c r="D194" i="10"/>
  <c r="X194" i="10"/>
  <c r="O194" i="10"/>
  <c r="AH120" i="10"/>
  <c r="AD120" i="10"/>
  <c r="J120" i="10"/>
  <c r="Y120" i="10"/>
  <c r="F135" i="10"/>
  <c r="Y135" i="10"/>
  <c r="AD152" i="10"/>
  <c r="AF152" i="10" s="1"/>
  <c r="U152" i="10"/>
  <c r="Y152" i="10"/>
  <c r="F152" i="10"/>
  <c r="I153" i="10"/>
  <c r="AB154" i="10"/>
  <c r="R161" i="10"/>
  <c r="AB163" i="10"/>
  <c r="AK163" i="10"/>
  <c r="Y163" i="10"/>
  <c r="U163" i="10"/>
  <c r="D163" i="10"/>
  <c r="AG166" i="10"/>
  <c r="AK166" i="10"/>
  <c r="V166" i="10"/>
  <c r="G166" i="10"/>
  <c r="AA167" i="10"/>
  <c r="V170" i="10"/>
  <c r="U171" i="10"/>
  <c r="V172" i="10"/>
  <c r="R173" i="10"/>
  <c r="Y179" i="10"/>
  <c r="Z179" i="10" s="1"/>
  <c r="V182" i="10"/>
  <c r="U191" i="10"/>
  <c r="U194" i="10"/>
  <c r="AK197" i="10"/>
  <c r="AD197" i="10"/>
  <c r="P197" i="10"/>
  <c r="C197" i="10"/>
  <c r="X197" i="10"/>
  <c r="I197" i="10"/>
  <c r="AH197" i="10"/>
  <c r="S197" i="10"/>
  <c r="D197" i="10"/>
  <c r="R197" i="10"/>
  <c r="AJ197" i="10"/>
  <c r="O197" i="10"/>
  <c r="AG197" i="10"/>
  <c r="L197" i="10"/>
  <c r="AA197" i="10"/>
  <c r="F197" i="10"/>
  <c r="U197" i="10"/>
  <c r="AD201" i="10"/>
  <c r="U201" i="10"/>
  <c r="D201" i="10"/>
  <c r="AB201" i="10"/>
  <c r="M201" i="10"/>
  <c r="F201" i="10"/>
  <c r="C201" i="10"/>
  <c r="AH201" i="10"/>
  <c r="X201" i="10"/>
  <c r="R201" i="10"/>
  <c r="AK161" i="10"/>
  <c r="X161" i="10"/>
  <c r="J161" i="10"/>
  <c r="AD161" i="10"/>
  <c r="O161" i="10"/>
  <c r="V161" i="10"/>
  <c r="G161" i="10"/>
  <c r="S161" i="10"/>
  <c r="AK175" i="10"/>
  <c r="U175" i="10"/>
  <c r="F175" i="10"/>
  <c r="Y175" i="10"/>
  <c r="G175" i="10"/>
  <c r="X175" i="10"/>
  <c r="D175" i="10"/>
  <c r="AG175" i="10"/>
  <c r="P175" i="10"/>
  <c r="AD175" i="10"/>
  <c r="L175" i="10"/>
  <c r="AJ175" i="10"/>
  <c r="AE194" i="10"/>
  <c r="S176" i="10"/>
  <c r="M176" i="10"/>
  <c r="F176" i="10"/>
  <c r="AJ176" i="10"/>
  <c r="AH179" i="10"/>
  <c r="S179" i="10"/>
  <c r="C179" i="10"/>
  <c r="AE179" i="10"/>
  <c r="L179" i="10"/>
  <c r="AA179" i="10"/>
  <c r="J179" i="10"/>
  <c r="V179" i="10"/>
  <c r="F179" i="10"/>
  <c r="AJ179" i="10"/>
  <c r="R179" i="10"/>
  <c r="AK179" i="10"/>
  <c r="AD192" i="10"/>
  <c r="G192" i="10"/>
  <c r="AA192" i="10"/>
  <c r="L192" i="10"/>
  <c r="Y192" i="10"/>
  <c r="X192" i="10"/>
  <c r="AH194" i="10"/>
  <c r="AA154" i="10"/>
  <c r="V154" i="10"/>
  <c r="G154" i="10"/>
  <c r="AE154" i="10"/>
  <c r="AK167" i="10"/>
  <c r="O167" i="10"/>
  <c r="Y167" i="10"/>
  <c r="F167" i="10"/>
  <c r="X167" i="10"/>
  <c r="C167" i="10"/>
  <c r="M167" i="10"/>
  <c r="AD167" i="10"/>
  <c r="J167" i="10"/>
  <c r="AB170" i="10"/>
  <c r="J170" i="10"/>
  <c r="AA170" i="10"/>
  <c r="G170" i="10"/>
  <c r="X170" i="10"/>
  <c r="D170" i="10"/>
  <c r="AK170" i="10"/>
  <c r="S170" i="10"/>
  <c r="AH170" i="10"/>
  <c r="M170" i="10"/>
  <c r="AK171" i="10"/>
  <c r="V171" i="10"/>
  <c r="G171" i="10"/>
  <c r="Y171" i="10"/>
  <c r="I171" i="10"/>
  <c r="X171" i="10"/>
  <c r="F171" i="10"/>
  <c r="AH171" i="10"/>
  <c r="AI171" i="10" s="1"/>
  <c r="R171" i="10"/>
  <c r="AE171" i="10"/>
  <c r="L171" i="10"/>
  <c r="AJ171" i="10"/>
  <c r="AK173" i="10"/>
  <c r="X173" i="10"/>
  <c r="J173" i="10"/>
  <c r="AJ173" i="10"/>
  <c r="U173" i="10"/>
  <c r="F173" i="10"/>
  <c r="AH173" i="10"/>
  <c r="S173" i="10"/>
  <c r="D173" i="10"/>
  <c r="AD173" i="10"/>
  <c r="O173" i="10"/>
  <c r="AA173" i="10"/>
  <c r="I173" i="10"/>
  <c r="AE173" i="10"/>
  <c r="Y176" i="10"/>
  <c r="G179" i="10"/>
  <c r="U182" i="10"/>
  <c r="D182" i="10"/>
  <c r="AB182" i="10"/>
  <c r="G182" i="10"/>
  <c r="AA182" i="10"/>
  <c r="F182" i="10"/>
  <c r="AK182" i="10"/>
  <c r="R182" i="10"/>
  <c r="AG182" i="10"/>
  <c r="M182" i="10"/>
  <c r="P185" i="10"/>
  <c r="O185" i="10"/>
  <c r="D185" i="10"/>
  <c r="AK185" i="10"/>
  <c r="U185" i="10"/>
  <c r="J192" i="10"/>
  <c r="V148" i="10"/>
  <c r="Y148" i="10"/>
  <c r="AD148" i="10"/>
  <c r="C148" i="10"/>
  <c r="R148" i="10"/>
  <c r="AD149" i="10"/>
  <c r="Y149" i="10"/>
  <c r="F149" i="10"/>
  <c r="R149" i="10"/>
  <c r="AH149" i="10"/>
  <c r="I149" i="10"/>
  <c r="AB149" i="10"/>
  <c r="D154" i="10"/>
  <c r="L156" i="10"/>
  <c r="F161" i="10"/>
  <c r="AB161" i="10"/>
  <c r="I167" i="10"/>
  <c r="C170" i="10"/>
  <c r="C171" i="10"/>
  <c r="AJ172" i="10"/>
  <c r="P172" i="10"/>
  <c r="Y172" i="10"/>
  <c r="G172" i="10"/>
  <c r="X172" i="10"/>
  <c r="D172" i="10"/>
  <c r="AK172" i="10"/>
  <c r="M172" i="10"/>
  <c r="AD172" i="10"/>
  <c r="J172" i="10"/>
  <c r="C173" i="10"/>
  <c r="AG173" i="10"/>
  <c r="R177" i="10"/>
  <c r="L177" i="10"/>
  <c r="AD177" i="10"/>
  <c r="C177" i="10"/>
  <c r="I179" i="10"/>
  <c r="C182" i="10"/>
  <c r="R185" i="10"/>
  <c r="AA91" i="10"/>
  <c r="L91" i="10"/>
  <c r="S91" i="10"/>
  <c r="AJ91" i="10"/>
  <c r="AG106" i="10"/>
  <c r="AI106" i="10" s="1"/>
  <c r="P106" i="10"/>
  <c r="AE106" i="10"/>
  <c r="AK109" i="10"/>
  <c r="AL109" i="10" s="1"/>
  <c r="AA109" i="10"/>
  <c r="L109" i="10"/>
  <c r="P109" i="10"/>
  <c r="AE109" i="10"/>
  <c r="P120" i="10"/>
  <c r="S122" i="10"/>
  <c r="AE122" i="10"/>
  <c r="AD136" i="10"/>
  <c r="AF136" i="10" s="1"/>
  <c r="P136" i="10"/>
  <c r="AK145" i="10"/>
  <c r="X145" i="10"/>
  <c r="J145" i="10"/>
  <c r="K145" i="10" s="1"/>
  <c r="AJ145" i="10"/>
  <c r="U145" i="10"/>
  <c r="F145" i="10"/>
  <c r="R145" i="10"/>
  <c r="AH145" i="10"/>
  <c r="G148" i="10"/>
  <c r="C149" i="10"/>
  <c r="AJ149" i="10"/>
  <c r="AK153" i="10"/>
  <c r="AH153" i="10"/>
  <c r="U153" i="10"/>
  <c r="G153" i="10"/>
  <c r="AA153" i="10"/>
  <c r="J153" i="10"/>
  <c r="AJ153" i="10"/>
  <c r="S153" i="10"/>
  <c r="D153" i="10"/>
  <c r="V153" i="10"/>
  <c r="M154" i="10"/>
  <c r="AE156" i="10"/>
  <c r="I161" i="10"/>
  <c r="AE161" i="10"/>
  <c r="L167" i="10"/>
  <c r="I170" i="10"/>
  <c r="J171" i="10"/>
  <c r="I172" i="10"/>
  <c r="G173" i="10"/>
  <c r="R175" i="10"/>
  <c r="P177" i="10"/>
  <c r="M179" i="10"/>
  <c r="I182" i="10"/>
  <c r="AG185" i="10"/>
  <c r="AG191" i="10"/>
  <c r="R191" i="10"/>
  <c r="C191" i="10"/>
  <c r="AA191" i="10"/>
  <c r="L191" i="10"/>
  <c r="AD191" i="10"/>
  <c r="G191" i="10"/>
  <c r="Y191" i="10"/>
  <c r="F191" i="10"/>
  <c r="X191" i="10"/>
  <c r="D191" i="10"/>
  <c r="AK191" i="10"/>
  <c r="P191" i="10"/>
  <c r="AE191" i="10"/>
  <c r="I191" i="10"/>
  <c r="AA135" i="10"/>
  <c r="J135" i="10"/>
  <c r="V135" i="10"/>
  <c r="L148" i="10"/>
  <c r="D149" i="10"/>
  <c r="AK149" i="10"/>
  <c r="O154" i="10"/>
  <c r="AD157" i="10"/>
  <c r="Y157" i="10"/>
  <c r="D157" i="10"/>
  <c r="L161" i="10"/>
  <c r="AG161" i="10"/>
  <c r="S167" i="10"/>
  <c r="O170" i="10"/>
  <c r="M171" i="10"/>
  <c r="L172" i="10"/>
  <c r="L173" i="10"/>
  <c r="S175" i="10"/>
  <c r="AA177" i="10"/>
  <c r="U179" i="10"/>
  <c r="O182" i="10"/>
  <c r="AB186" i="10"/>
  <c r="I186" i="10"/>
  <c r="AH186" i="10"/>
  <c r="J186" i="10"/>
  <c r="AE186" i="10"/>
  <c r="G186" i="10"/>
  <c r="V186" i="10"/>
  <c r="O186" i="10"/>
  <c r="M191" i="10"/>
  <c r="V164" i="10"/>
  <c r="Y164" i="10"/>
  <c r="AB164" i="10"/>
  <c r="AC164" i="10" s="1"/>
  <c r="X187" i="10"/>
  <c r="Z187" i="10" s="1"/>
  <c r="I187" i="10"/>
  <c r="S187" i="10"/>
  <c r="AJ187" i="10"/>
  <c r="I190" i="10"/>
  <c r="C193" i="10"/>
  <c r="G195" i="10"/>
  <c r="AG195" i="10"/>
  <c r="F198" i="10"/>
  <c r="C199" i="10"/>
  <c r="Y199" i="10"/>
  <c r="O205" i="10"/>
  <c r="AG205" i="10"/>
  <c r="AB209" i="10"/>
  <c r="L209" i="10"/>
  <c r="AH209" i="10"/>
  <c r="M209" i="10"/>
  <c r="Y209" i="10"/>
  <c r="Z209" i="10" s="1"/>
  <c r="D209" i="10"/>
  <c r="AA209" i="10"/>
  <c r="F211" i="10"/>
  <c r="Y211" i="10"/>
  <c r="M215" i="10"/>
  <c r="AJ215" i="10"/>
  <c r="D220" i="10"/>
  <c r="J221" i="10"/>
  <c r="AE221" i="10"/>
  <c r="U222" i="10"/>
  <c r="F224" i="10"/>
  <c r="D225" i="10"/>
  <c r="AD225" i="10"/>
  <c r="S227" i="10"/>
  <c r="AK229" i="10"/>
  <c r="AA229" i="10"/>
  <c r="L229" i="10"/>
  <c r="AG229" i="10"/>
  <c r="R229" i="10"/>
  <c r="C229" i="10"/>
  <c r="AD229" i="10"/>
  <c r="O229" i="10"/>
  <c r="AB229" i="10"/>
  <c r="J229" i="10"/>
  <c r="K229" i="10" s="1"/>
  <c r="V229" i="10"/>
  <c r="AA234" i="10"/>
  <c r="Y236" i="10"/>
  <c r="U236" i="10"/>
  <c r="AH236" i="10"/>
  <c r="D236" i="10"/>
  <c r="AB236" i="10"/>
  <c r="R236" i="10"/>
  <c r="M236" i="10"/>
  <c r="F238" i="10"/>
  <c r="G243" i="10"/>
  <c r="AK269" i="10"/>
  <c r="AJ269" i="10"/>
  <c r="I269" i="10"/>
  <c r="M269" i="10"/>
  <c r="F269" i="10"/>
  <c r="S269" i="10"/>
  <c r="AG269" i="10"/>
  <c r="AA269" i="10"/>
  <c r="V269" i="10"/>
  <c r="L269" i="10"/>
  <c r="P205" i="10"/>
  <c r="R206" i="10"/>
  <c r="AB206" i="10"/>
  <c r="D206" i="10"/>
  <c r="S206" i="10"/>
  <c r="AD206" i="10"/>
  <c r="P215" i="10"/>
  <c r="AK215" i="10"/>
  <c r="U217" i="10"/>
  <c r="C217" i="10"/>
  <c r="AG217" i="10"/>
  <c r="L217" i="10"/>
  <c r="Y217" i="10"/>
  <c r="D217" i="10"/>
  <c r="AD217" i="10"/>
  <c r="L221" i="10"/>
  <c r="AG221" i="10"/>
  <c r="U227" i="10"/>
  <c r="AE234" i="10"/>
  <c r="Y286" i="10"/>
  <c r="J286" i="10"/>
  <c r="AB286" i="10"/>
  <c r="I286" i="10"/>
  <c r="V286" i="10"/>
  <c r="F286" i="10"/>
  <c r="AE286" i="10"/>
  <c r="L286" i="10"/>
  <c r="X286" i="10"/>
  <c r="U286" i="10"/>
  <c r="S286" i="10"/>
  <c r="R286" i="10"/>
  <c r="T286" i="10" s="1"/>
  <c r="AJ286" i="10"/>
  <c r="G286" i="10"/>
  <c r="AH286" i="10"/>
  <c r="D286" i="10"/>
  <c r="AD151" i="10"/>
  <c r="L151" i="10"/>
  <c r="V151" i="10"/>
  <c r="G164" i="10"/>
  <c r="AH164" i="10"/>
  <c r="F187" i="10"/>
  <c r="H187" i="10" s="1"/>
  <c r="V187" i="10"/>
  <c r="W187" i="10" s="1"/>
  <c r="M195" i="10"/>
  <c r="N195" i="10" s="1"/>
  <c r="AJ195" i="10"/>
  <c r="M198" i="10"/>
  <c r="G199" i="10"/>
  <c r="AG199" i="10"/>
  <c r="C206" i="10"/>
  <c r="AG206" i="10"/>
  <c r="O208" i="10"/>
  <c r="F209" i="10"/>
  <c r="AK209" i="10"/>
  <c r="I211" i="10"/>
  <c r="K211" i="10" s="1"/>
  <c r="AH211" i="10"/>
  <c r="R215" i="10"/>
  <c r="F217" i="10"/>
  <c r="AH217" i="10"/>
  <c r="AH219" i="10"/>
  <c r="S219" i="10"/>
  <c r="C219" i="10"/>
  <c r="AJ219" i="10"/>
  <c r="R219" i="10"/>
  <c r="AA219" i="10"/>
  <c r="J219" i="10"/>
  <c r="X219" i="10"/>
  <c r="P221" i="10"/>
  <c r="AH221" i="10"/>
  <c r="P224" i="10"/>
  <c r="J225" i="10"/>
  <c r="F229" i="10"/>
  <c r="AE229" i="10"/>
  <c r="Y232" i="10"/>
  <c r="S232" i="10"/>
  <c r="AA232" i="10"/>
  <c r="P232" i="10"/>
  <c r="M232" i="10"/>
  <c r="X233" i="10"/>
  <c r="D233" i="10"/>
  <c r="AG233" i="10"/>
  <c r="AI233" i="10" s="1"/>
  <c r="L233" i="10"/>
  <c r="AA233" i="10"/>
  <c r="F233" i="10"/>
  <c r="Y233" i="10"/>
  <c r="C233" i="10"/>
  <c r="AK233" i="10"/>
  <c r="J236" i="10"/>
  <c r="P237" i="10"/>
  <c r="P238" i="10"/>
  <c r="R239" i="10"/>
  <c r="Y242" i="10"/>
  <c r="AH242" i="10"/>
  <c r="J242" i="10"/>
  <c r="AK242" i="10"/>
  <c r="M242" i="10"/>
  <c r="AJ242" i="10"/>
  <c r="I242" i="10"/>
  <c r="AA242" i="10"/>
  <c r="C242" i="10"/>
  <c r="V242" i="10"/>
  <c r="U242" i="10"/>
  <c r="S243" i="10"/>
  <c r="AJ256" i="10"/>
  <c r="P256" i="10"/>
  <c r="AH256" i="10"/>
  <c r="G256" i="10"/>
  <c r="AK256" i="10"/>
  <c r="J256" i="10"/>
  <c r="AE256" i="10"/>
  <c r="AB256" i="10"/>
  <c r="X256" i="10"/>
  <c r="V256" i="10"/>
  <c r="L256" i="10"/>
  <c r="D256" i="10"/>
  <c r="M286" i="10"/>
  <c r="AK205" i="10"/>
  <c r="AJ205" i="10"/>
  <c r="V205" i="10"/>
  <c r="I205" i="10"/>
  <c r="AA205" i="10"/>
  <c r="J205" i="10"/>
  <c r="AH205" i="10"/>
  <c r="S205" i="10"/>
  <c r="D205" i="10"/>
  <c r="U205" i="10"/>
  <c r="AB210" i="10"/>
  <c r="AE210" i="10"/>
  <c r="S210" i="10"/>
  <c r="Y222" i="10"/>
  <c r="S222" i="10"/>
  <c r="AH222" i="10"/>
  <c r="I222" i="10"/>
  <c r="AA222" i="10"/>
  <c r="C222" i="10"/>
  <c r="AG222" i="10"/>
  <c r="AE227" i="10"/>
  <c r="M227" i="10"/>
  <c r="AA227" i="10"/>
  <c r="J227" i="10"/>
  <c r="X227" i="10"/>
  <c r="G227" i="10"/>
  <c r="V227" i="10"/>
  <c r="F227" i="10"/>
  <c r="AG227" i="10"/>
  <c r="AI227" i="10" s="1"/>
  <c r="Y234" i="10"/>
  <c r="X234" i="10"/>
  <c r="C234" i="10"/>
  <c r="P234" i="10"/>
  <c r="AJ234" i="10"/>
  <c r="J234" i="10"/>
  <c r="AH234" i="10"/>
  <c r="I234" i="10"/>
  <c r="AG286" i="10"/>
  <c r="AH212" i="10"/>
  <c r="R212" i="10"/>
  <c r="X215" i="10"/>
  <c r="G215" i="10"/>
  <c r="AD215" i="10"/>
  <c r="L215" i="10"/>
  <c r="U215" i="10"/>
  <c r="D215" i="10"/>
  <c r="Y215" i="10"/>
  <c r="AK221" i="10"/>
  <c r="AJ221" i="10"/>
  <c r="V221" i="10"/>
  <c r="I221" i="10"/>
  <c r="AD221" i="10"/>
  <c r="O221" i="10"/>
  <c r="X221" i="10"/>
  <c r="G221" i="10"/>
  <c r="S221" i="10"/>
  <c r="T221" i="10" s="1"/>
  <c r="AK286" i="10"/>
  <c r="S94" i="10"/>
  <c r="T94" i="10" s="1"/>
  <c r="P95" i="10"/>
  <c r="AB105" i="10"/>
  <c r="O117" i="10"/>
  <c r="AB117" i="10"/>
  <c r="S130" i="10"/>
  <c r="AA132" i="10"/>
  <c r="AC132" i="10" s="1"/>
  <c r="V142" i="10"/>
  <c r="AB147" i="10"/>
  <c r="AK147" i="10"/>
  <c r="V150" i="10"/>
  <c r="AA150" i="10"/>
  <c r="I151" i="10"/>
  <c r="AA151" i="10"/>
  <c r="AA159" i="10"/>
  <c r="AJ159" i="10"/>
  <c r="C159" i="10"/>
  <c r="O164" i="10"/>
  <c r="AG169" i="10"/>
  <c r="Y169" i="10"/>
  <c r="AB180" i="10"/>
  <c r="AA184" i="10"/>
  <c r="J184" i="10"/>
  <c r="V184" i="10"/>
  <c r="L187" i="10"/>
  <c r="AE187" i="10"/>
  <c r="AK189" i="10"/>
  <c r="AA189" i="10"/>
  <c r="L189" i="10"/>
  <c r="AH189" i="10"/>
  <c r="U189" i="10"/>
  <c r="W189" i="10" s="1"/>
  <c r="G189" i="10"/>
  <c r="R189" i="10"/>
  <c r="AJ189" i="10"/>
  <c r="AA198" i="10"/>
  <c r="R199" i="10"/>
  <c r="AD200" i="10"/>
  <c r="AB200" i="10"/>
  <c r="G200" i="10"/>
  <c r="M200" i="10"/>
  <c r="N200" i="10" s="1"/>
  <c r="AJ200" i="10"/>
  <c r="C200" i="10"/>
  <c r="AJ203" i="10"/>
  <c r="AL203" i="10" s="1"/>
  <c r="U203" i="10"/>
  <c r="W203" i="10" s="1"/>
  <c r="F203" i="10"/>
  <c r="AH203" i="10"/>
  <c r="R203" i="10"/>
  <c r="AA203" i="10"/>
  <c r="J203" i="10"/>
  <c r="X203" i="10"/>
  <c r="F205" i="10"/>
  <c r="AB205" i="10"/>
  <c r="M206" i="10"/>
  <c r="R209" i="10"/>
  <c r="O210" i="10"/>
  <c r="S211" i="10"/>
  <c r="D212" i="10"/>
  <c r="C215" i="10"/>
  <c r="AA215" i="10"/>
  <c r="P217" i="10"/>
  <c r="I219" i="10"/>
  <c r="K219" i="10" s="1"/>
  <c r="AG219" i="10"/>
  <c r="C221" i="10"/>
  <c r="U221" i="10"/>
  <c r="G222" i="10"/>
  <c r="AB224" i="10"/>
  <c r="AC224" i="10" s="1"/>
  <c r="U225" i="10"/>
  <c r="I227" i="10"/>
  <c r="AJ227" i="10"/>
  <c r="P229" i="10"/>
  <c r="Q229" i="10" s="1"/>
  <c r="Y230" i="10"/>
  <c r="V230" i="10"/>
  <c r="C230" i="10"/>
  <c r="P230" i="10"/>
  <c r="AH230" i="10"/>
  <c r="I230" i="10"/>
  <c r="AG230" i="10"/>
  <c r="G230" i="10"/>
  <c r="J232" i="10"/>
  <c r="P233" i="10"/>
  <c r="M234" i="10"/>
  <c r="AK236" i="10"/>
  <c r="X242" i="10"/>
  <c r="R294" i="10"/>
  <c r="AB294" i="10"/>
  <c r="P294" i="10"/>
  <c r="G294" i="10"/>
  <c r="AH294" i="10"/>
  <c r="S294" i="10"/>
  <c r="M294" i="10"/>
  <c r="C294" i="10"/>
  <c r="R164" i="10"/>
  <c r="M187" i="10"/>
  <c r="AG187" i="10"/>
  <c r="AD190" i="10"/>
  <c r="F190" i="10"/>
  <c r="AA190" i="10"/>
  <c r="X195" i="10"/>
  <c r="I195" i="10"/>
  <c r="AA195" i="10"/>
  <c r="J195" i="10"/>
  <c r="AK195" i="10"/>
  <c r="U195" i="10"/>
  <c r="W195" i="10" s="1"/>
  <c r="C195" i="10"/>
  <c r="Y195" i="10"/>
  <c r="G205" i="10"/>
  <c r="H205" i="10" s="1"/>
  <c r="AD205" i="10"/>
  <c r="O206" i="10"/>
  <c r="AD208" i="10"/>
  <c r="L208" i="10"/>
  <c r="AB208" i="10"/>
  <c r="F208" i="10"/>
  <c r="V208" i="10"/>
  <c r="AJ208" i="10"/>
  <c r="U209" i="10"/>
  <c r="AH210" i="10"/>
  <c r="V212" i="10"/>
  <c r="F215" i="10"/>
  <c r="AE215" i="10"/>
  <c r="R217" i="10"/>
  <c r="D221" i="10"/>
  <c r="AA221" i="10"/>
  <c r="M222" i="10"/>
  <c r="L227" i="10"/>
  <c r="AK227" i="10"/>
  <c r="S229" i="10"/>
  <c r="U234" i="10"/>
  <c r="AK237" i="10"/>
  <c r="AE237" i="10"/>
  <c r="R237" i="10"/>
  <c r="D237" i="10"/>
  <c r="AB237" i="10"/>
  <c r="L237" i="10"/>
  <c r="X237" i="10"/>
  <c r="I237" i="10"/>
  <c r="AJ237" i="10"/>
  <c r="U237" i="10"/>
  <c r="F237" i="10"/>
  <c r="AH237" i="10"/>
  <c r="S237" i="10"/>
  <c r="C237" i="10"/>
  <c r="AG237" i="10"/>
  <c r="Y239" i="10"/>
  <c r="I239" i="10"/>
  <c r="AE239" i="10"/>
  <c r="M239" i="10"/>
  <c r="AA239" i="10"/>
  <c r="G239" i="10"/>
  <c r="U239" i="10"/>
  <c r="D239" i="10"/>
  <c r="AK239" i="10"/>
  <c r="S239" i="10"/>
  <c r="C239" i="10"/>
  <c r="AJ239" i="10"/>
  <c r="AK263" i="10"/>
  <c r="AG263" i="10"/>
  <c r="S263" i="10"/>
  <c r="F263" i="10"/>
  <c r="AA263" i="10"/>
  <c r="J263" i="10"/>
  <c r="V263" i="10"/>
  <c r="G263" i="10"/>
  <c r="AB263" i="10"/>
  <c r="L263" i="10"/>
  <c r="AJ263" i="10"/>
  <c r="O263" i="10"/>
  <c r="AH263" i="10"/>
  <c r="I263" i="10"/>
  <c r="K263" i="10" s="1"/>
  <c r="AE263" i="10"/>
  <c r="D263" i="10"/>
  <c r="AD263" i="10"/>
  <c r="C263" i="10"/>
  <c r="U263" i="10"/>
  <c r="R263" i="10"/>
  <c r="AD193" i="10"/>
  <c r="D193" i="10"/>
  <c r="AH193" i="10"/>
  <c r="AD198" i="10"/>
  <c r="AG198" i="10"/>
  <c r="G198" i="10"/>
  <c r="AB198" i="10"/>
  <c r="C198" i="10"/>
  <c r="U198" i="10"/>
  <c r="AA199" i="10"/>
  <c r="L199" i="10"/>
  <c r="AE199" i="10"/>
  <c r="M199" i="10"/>
  <c r="X199" i="10"/>
  <c r="F199" i="10"/>
  <c r="U199" i="10"/>
  <c r="L205" i="10"/>
  <c r="AE205" i="10"/>
  <c r="V206" i="10"/>
  <c r="AA211" i="10"/>
  <c r="L211" i="10"/>
  <c r="AK211" i="10"/>
  <c r="U211" i="10"/>
  <c r="C211" i="10"/>
  <c r="AG211" i="10"/>
  <c r="M211" i="10"/>
  <c r="X211" i="10"/>
  <c r="AJ212" i="10"/>
  <c r="I215" i="10"/>
  <c r="AG215" i="10"/>
  <c r="X217" i="10"/>
  <c r="U220" i="10"/>
  <c r="AB220" i="10"/>
  <c r="AE220" i="10"/>
  <c r="J220" i="10"/>
  <c r="F221" i="10"/>
  <c r="AB221" i="10"/>
  <c r="P222" i="10"/>
  <c r="AK224" i="10"/>
  <c r="M224" i="10"/>
  <c r="O224" i="10"/>
  <c r="AD224" i="10"/>
  <c r="C224" i="10"/>
  <c r="AH225" i="10"/>
  <c r="P225" i="10"/>
  <c r="X225" i="10"/>
  <c r="C225" i="10"/>
  <c r="AK225" i="10"/>
  <c r="M225" i="10"/>
  <c r="AA225" i="10"/>
  <c r="R227" i="10"/>
  <c r="V234" i="10"/>
  <c r="Y238" i="10"/>
  <c r="AG238" i="10"/>
  <c r="I238" i="10"/>
  <c r="AH238" i="10"/>
  <c r="G238" i="10"/>
  <c r="AA238" i="10"/>
  <c r="C238" i="10"/>
  <c r="U238" i="10"/>
  <c r="S238" i="10"/>
  <c r="Y243" i="10"/>
  <c r="Z243" i="10" s="1"/>
  <c r="J243" i="10"/>
  <c r="AH243" i="10"/>
  <c r="R243" i="10"/>
  <c r="AG243" i="10"/>
  <c r="M243" i="10"/>
  <c r="AA243" i="10"/>
  <c r="I243" i="10"/>
  <c r="V243" i="10"/>
  <c r="F243" i="10"/>
  <c r="AK243" i="10"/>
  <c r="U243" i="10"/>
  <c r="C243" i="10"/>
  <c r="S146" i="10"/>
  <c r="V158" i="10"/>
  <c r="S162" i="10"/>
  <c r="V174" i="10"/>
  <c r="O181" i="10"/>
  <c r="AB181" i="10"/>
  <c r="P183" i="10"/>
  <c r="Y188" i="10"/>
  <c r="AK213" i="10"/>
  <c r="AJ213" i="10"/>
  <c r="V213" i="10"/>
  <c r="I213" i="10"/>
  <c r="P213" i="10"/>
  <c r="AE213" i="10"/>
  <c r="Y228" i="10"/>
  <c r="AK228" i="10"/>
  <c r="J228" i="10"/>
  <c r="AE228" i="10"/>
  <c r="L231" i="10"/>
  <c r="L235" i="10"/>
  <c r="M241" i="10"/>
  <c r="L245" i="10"/>
  <c r="J248" i="10"/>
  <c r="AK248" i="10"/>
  <c r="AK255" i="10"/>
  <c r="AD255" i="10"/>
  <c r="L255" i="10"/>
  <c r="M255" i="10"/>
  <c r="AK261" i="10"/>
  <c r="M261" i="10"/>
  <c r="N261" i="10" s="1"/>
  <c r="S261" i="10"/>
  <c r="I261" i="10"/>
  <c r="V261" i="10"/>
  <c r="S268" i="10"/>
  <c r="V268" i="10"/>
  <c r="J268" i="10"/>
  <c r="X268" i="10"/>
  <c r="G271" i="10"/>
  <c r="AE271" i="10"/>
  <c r="AA276" i="10"/>
  <c r="AK276" i="10"/>
  <c r="D276" i="10"/>
  <c r="I276" i="10"/>
  <c r="AJ276" i="10"/>
  <c r="J276" i="10"/>
  <c r="S277" i="10"/>
  <c r="AK289" i="10"/>
  <c r="O289" i="10"/>
  <c r="AJ289" i="10"/>
  <c r="L289" i="10"/>
  <c r="AB289" i="10"/>
  <c r="I289" i="10"/>
  <c r="K289" i="10" s="1"/>
  <c r="M289" i="10"/>
  <c r="O291" i="10"/>
  <c r="M292" i="10"/>
  <c r="Y226" i="10"/>
  <c r="AK226" i="10"/>
  <c r="P226" i="10"/>
  <c r="X226" i="10"/>
  <c r="Y240" i="10"/>
  <c r="Z240" i="10" s="1"/>
  <c r="AD240" i="10"/>
  <c r="C240" i="10"/>
  <c r="AH240" i="10"/>
  <c r="Y244" i="10"/>
  <c r="AE244" i="10"/>
  <c r="D244" i="10"/>
  <c r="AH244" i="10"/>
  <c r="L248" i="10"/>
  <c r="AG249" i="10"/>
  <c r="V249" i="10"/>
  <c r="AK249" i="10"/>
  <c r="AH254" i="10"/>
  <c r="AK254" i="10"/>
  <c r="G254" i="10"/>
  <c r="P254" i="10"/>
  <c r="V254" i="10"/>
  <c r="Y258" i="10"/>
  <c r="AJ258" i="10"/>
  <c r="V266" i="10"/>
  <c r="Y266" i="10"/>
  <c r="I271" i="10"/>
  <c r="AJ271" i="10"/>
  <c r="AK279" i="10"/>
  <c r="AJ279" i="10"/>
  <c r="V279" i="10"/>
  <c r="I279" i="10"/>
  <c r="AG279" i="10"/>
  <c r="R279" i="10"/>
  <c r="C279" i="10"/>
  <c r="AD279" i="10"/>
  <c r="O279" i="10"/>
  <c r="AH279" i="10"/>
  <c r="S279" i="10"/>
  <c r="D279" i="10"/>
  <c r="AA279" i="10"/>
  <c r="C289" i="10"/>
  <c r="S291" i="10"/>
  <c r="V292" i="10"/>
  <c r="AD297" i="10"/>
  <c r="J297" i="10"/>
  <c r="G226" i="10"/>
  <c r="AE226" i="10"/>
  <c r="AJ231" i="10"/>
  <c r="S231" i="10"/>
  <c r="D231" i="10"/>
  <c r="R231" i="10"/>
  <c r="AK231" i="10"/>
  <c r="AJ235" i="10"/>
  <c r="U235" i="10"/>
  <c r="F235" i="10"/>
  <c r="H235" i="10" s="1"/>
  <c r="S235" i="10"/>
  <c r="AK235" i="10"/>
  <c r="J240" i="10"/>
  <c r="AD241" i="10"/>
  <c r="L241" i="10"/>
  <c r="U241" i="10"/>
  <c r="J244" i="10"/>
  <c r="AK245" i="10"/>
  <c r="AH245" i="10"/>
  <c r="U245" i="10"/>
  <c r="G245" i="10"/>
  <c r="AJ245" i="10"/>
  <c r="V245" i="10"/>
  <c r="I245" i="10"/>
  <c r="K245" i="10" s="1"/>
  <c r="R245" i="10"/>
  <c r="AB246" i="10"/>
  <c r="AC246" i="10" s="1"/>
  <c r="R246" i="10"/>
  <c r="V246" i="10"/>
  <c r="AD246" i="10"/>
  <c r="S248" i="10"/>
  <c r="AE250" i="10"/>
  <c r="I250" i="10"/>
  <c r="AB250" i="10"/>
  <c r="AG250" i="10"/>
  <c r="P252" i="10"/>
  <c r="M252" i="10"/>
  <c r="R252" i="10"/>
  <c r="AH252" i="10"/>
  <c r="J254" i="10"/>
  <c r="O258" i="10"/>
  <c r="L266" i="10"/>
  <c r="P271" i="10"/>
  <c r="AK273" i="10"/>
  <c r="AL273" i="10" s="1"/>
  <c r="U273" i="10"/>
  <c r="M273" i="10"/>
  <c r="G273" i="10"/>
  <c r="R273" i="10"/>
  <c r="G279" i="10"/>
  <c r="AE279" i="10"/>
  <c r="R289" i="10"/>
  <c r="X295" i="10"/>
  <c r="O295" i="10"/>
  <c r="L295" i="10"/>
  <c r="AG295" i="10"/>
  <c r="F295" i="10"/>
  <c r="Y295" i="10"/>
  <c r="R295" i="10"/>
  <c r="AB275" i="10"/>
  <c r="AG275" i="10"/>
  <c r="AD280" i="10"/>
  <c r="AK280" i="10"/>
  <c r="AA280" i="10"/>
  <c r="S280" i="10"/>
  <c r="AD292" i="10"/>
  <c r="L292" i="10"/>
  <c r="AK292" i="10"/>
  <c r="P292" i="10"/>
  <c r="AG292" i="10"/>
  <c r="J292" i="10"/>
  <c r="U292" i="10"/>
  <c r="W292" i="10" s="1"/>
  <c r="AB292" i="10"/>
  <c r="AH302" i="10"/>
  <c r="AG302" i="10"/>
  <c r="M302" i="10"/>
  <c r="R302" i="10"/>
  <c r="O302" i="10"/>
  <c r="J302" i="10"/>
  <c r="AD302" i="10"/>
  <c r="G302" i="10"/>
  <c r="AA302" i="10"/>
  <c r="C302" i="10"/>
  <c r="U302" i="10"/>
  <c r="D275" i="10"/>
  <c r="AK277" i="10"/>
  <c r="Y277" i="10"/>
  <c r="AJ277" i="10"/>
  <c r="F277" i="10"/>
  <c r="AA277" i="10"/>
  <c r="I277" i="10"/>
  <c r="D280" i="10"/>
  <c r="F292" i="10"/>
  <c r="AJ292" i="10"/>
  <c r="F302" i="10"/>
  <c r="AJ248" i="10"/>
  <c r="O248" i="10"/>
  <c r="X248" i="10"/>
  <c r="C248" i="10"/>
  <c r="Y248" i="10"/>
  <c r="D248" i="10"/>
  <c r="AB248" i="10"/>
  <c r="AK271" i="10"/>
  <c r="X271" i="10"/>
  <c r="J271" i="10"/>
  <c r="AG271" i="10"/>
  <c r="R271" i="10"/>
  <c r="C271" i="10"/>
  <c r="AD271" i="10"/>
  <c r="AF271" i="10" s="1"/>
  <c r="O271" i="10"/>
  <c r="AH271" i="10"/>
  <c r="S271" i="10"/>
  <c r="D271" i="10"/>
  <c r="AA271" i="10"/>
  <c r="O275" i="10"/>
  <c r="G280" i="10"/>
  <c r="X291" i="10"/>
  <c r="AE291" i="10"/>
  <c r="G291" i="10"/>
  <c r="AH291" i="10"/>
  <c r="C291" i="10"/>
  <c r="Y291" i="10"/>
  <c r="AK291" i="10"/>
  <c r="J291" i="10"/>
  <c r="G292" i="10"/>
  <c r="Y302" i="10"/>
  <c r="AK309" i="10"/>
  <c r="AH309" i="10"/>
  <c r="U309" i="10"/>
  <c r="G309" i="10"/>
  <c r="AB309" i="10"/>
  <c r="L309" i="10"/>
  <c r="AA309" i="10"/>
  <c r="J309" i="10"/>
  <c r="X309" i="10"/>
  <c r="I309" i="10"/>
  <c r="V309" i="10"/>
  <c r="F309" i="10"/>
  <c r="H309" i="10" s="1"/>
  <c r="AJ309" i="10"/>
  <c r="S309" i="10"/>
  <c r="D309" i="10"/>
  <c r="AG309" i="10"/>
  <c r="R309" i="10"/>
  <c r="C309" i="10"/>
  <c r="AD309" i="10"/>
  <c r="O309" i="10"/>
  <c r="P207" i="10"/>
  <c r="V218" i="10"/>
  <c r="P223" i="10"/>
  <c r="AK265" i="10"/>
  <c r="AJ265" i="10"/>
  <c r="G265" i="10"/>
  <c r="AE265" i="10"/>
  <c r="X281" i="10"/>
  <c r="AG283" i="10"/>
  <c r="AA283" i="10"/>
  <c r="J283" i="10"/>
  <c r="V283" i="10"/>
  <c r="G287" i="10"/>
  <c r="D288" i="10"/>
  <c r="AK293" i="10"/>
  <c r="AH293" i="10"/>
  <c r="U293" i="10"/>
  <c r="G293" i="10"/>
  <c r="P293" i="10"/>
  <c r="AE293" i="10"/>
  <c r="AJ298" i="10"/>
  <c r="AH298" i="10"/>
  <c r="M298" i="10"/>
  <c r="Y298" i="10"/>
  <c r="R299" i="10"/>
  <c r="D301" i="10"/>
  <c r="U301" i="10"/>
  <c r="AJ301" i="10"/>
  <c r="D305" i="10"/>
  <c r="Y305" i="10"/>
  <c r="G307" i="10"/>
  <c r="AD307" i="10"/>
  <c r="F311" i="10"/>
  <c r="AB311" i="10"/>
  <c r="AD313" i="10"/>
  <c r="J313" i="10"/>
  <c r="AA313" i="10"/>
  <c r="Y316" i="10"/>
  <c r="I322" i="10"/>
  <c r="Y325" i="10"/>
  <c r="AJ325" i="10"/>
  <c r="M325" i="10"/>
  <c r="AB325" i="10"/>
  <c r="C325" i="10"/>
  <c r="AG325" i="10"/>
  <c r="X327" i="10"/>
  <c r="S330" i="10"/>
  <c r="J330" i="10"/>
  <c r="S334" i="10"/>
  <c r="Y337" i="10"/>
  <c r="V337" i="10"/>
  <c r="G337" i="10"/>
  <c r="L338" i="10"/>
  <c r="F339" i="10"/>
  <c r="V339" i="10"/>
  <c r="V343" i="10"/>
  <c r="AJ343" i="10"/>
  <c r="L343" i="10"/>
  <c r="AA343" i="10"/>
  <c r="S345" i="10"/>
  <c r="AG345" i="10"/>
  <c r="F345" i="10"/>
  <c r="Y345" i="10"/>
  <c r="AH345" i="10"/>
  <c r="J348" i="10"/>
  <c r="Y348" i="10"/>
  <c r="AB376" i="10"/>
  <c r="O376" i="10"/>
  <c r="M376" i="10"/>
  <c r="AK326" i="10"/>
  <c r="O326" i="10"/>
  <c r="AB326" i="10"/>
  <c r="G326" i="10"/>
  <c r="X326" i="10"/>
  <c r="V367" i="10"/>
  <c r="M367" i="10"/>
  <c r="AJ367" i="10"/>
  <c r="J367" i="10"/>
  <c r="AG367" i="10"/>
  <c r="I367" i="10"/>
  <c r="X367" i="10"/>
  <c r="AE377" i="10"/>
  <c r="R377" i="10"/>
  <c r="O377" i="10"/>
  <c r="U299" i="10"/>
  <c r="I301" i="10"/>
  <c r="X301" i="10"/>
  <c r="L305" i="10"/>
  <c r="N305" i="10" s="1"/>
  <c r="AD305" i="10"/>
  <c r="L311" i="10"/>
  <c r="AK311" i="10"/>
  <c r="V321" i="10"/>
  <c r="AE321" i="10"/>
  <c r="L321" i="10"/>
  <c r="Y321" i="10"/>
  <c r="C321" i="10"/>
  <c r="AD321" i="10"/>
  <c r="C326" i="10"/>
  <c r="Y326" i="10"/>
  <c r="Y332" i="10"/>
  <c r="R332" i="10"/>
  <c r="V338" i="10"/>
  <c r="I339" i="10"/>
  <c r="AB339" i="10"/>
  <c r="R341" i="10"/>
  <c r="Y341" i="10"/>
  <c r="L341" i="10"/>
  <c r="AE341" i="10"/>
  <c r="D367" i="10"/>
  <c r="AB378" i="10"/>
  <c r="AG378" i="10"/>
  <c r="AH378" i="10"/>
  <c r="U378" i="10"/>
  <c r="S378" i="10"/>
  <c r="F378" i="10"/>
  <c r="D326" i="10"/>
  <c r="AE326" i="10"/>
  <c r="V329" i="10"/>
  <c r="C329" i="10"/>
  <c r="AJ329" i="10"/>
  <c r="I344" i="10"/>
  <c r="AE344" i="10"/>
  <c r="L367" i="10"/>
  <c r="AA374" i="10"/>
  <c r="S374" i="10"/>
  <c r="D374" i="10"/>
  <c r="AH374" i="10"/>
  <c r="AE374" i="10"/>
  <c r="G374" i="10"/>
  <c r="AB389" i="10"/>
  <c r="AK389" i="10"/>
  <c r="O389" i="10"/>
  <c r="X389" i="10"/>
  <c r="C389" i="10"/>
  <c r="S389" i="10"/>
  <c r="I389" i="10"/>
  <c r="G389" i="10"/>
  <c r="AJ389" i="10"/>
  <c r="D389" i="10"/>
  <c r="AE389" i="10"/>
  <c r="V389" i="10"/>
  <c r="AJ299" i="10"/>
  <c r="L301" i="10"/>
  <c r="AB301" i="10"/>
  <c r="O305" i="10"/>
  <c r="AK305" i="10"/>
  <c r="AG308" i="10"/>
  <c r="L308" i="10"/>
  <c r="R311" i="10"/>
  <c r="F326" i="10"/>
  <c r="AH326" i="10"/>
  <c r="F329" i="10"/>
  <c r="AG338" i="10"/>
  <c r="O339" i="10"/>
  <c r="AG339" i="10"/>
  <c r="L344" i="10"/>
  <c r="R367" i="10"/>
  <c r="F374" i="10"/>
  <c r="U389" i="10"/>
  <c r="V262" i="10"/>
  <c r="D262" i="10"/>
  <c r="AB274" i="10"/>
  <c r="Y274" i="10"/>
  <c r="AH285" i="10"/>
  <c r="U285" i="10"/>
  <c r="AE287" i="10"/>
  <c r="P287" i="10"/>
  <c r="C287" i="10"/>
  <c r="R287" i="10"/>
  <c r="AJ287" i="10"/>
  <c r="AL287" i="10" s="1"/>
  <c r="C299" i="10"/>
  <c r="AG300" i="10"/>
  <c r="V300" i="10"/>
  <c r="AK300" i="10"/>
  <c r="O301" i="10"/>
  <c r="AD303" i="10"/>
  <c r="AG303" i="10"/>
  <c r="AE304" i="10"/>
  <c r="Y304" i="10"/>
  <c r="AK304" i="10"/>
  <c r="F308" i="10"/>
  <c r="AE310" i="10"/>
  <c r="AK318" i="10"/>
  <c r="O318" i="10"/>
  <c r="Q318" i="10" s="1"/>
  <c r="AD318" i="10"/>
  <c r="F318" i="10"/>
  <c r="AE318" i="10"/>
  <c r="M321" i="10"/>
  <c r="AD322" i="10"/>
  <c r="J322" i="10"/>
  <c r="V322" i="10"/>
  <c r="F322" i="10"/>
  <c r="X322" i="10"/>
  <c r="J326" i="10"/>
  <c r="L329" i="10"/>
  <c r="U333" i="10"/>
  <c r="L333" i="10"/>
  <c r="P339" i="10"/>
  <c r="F341" i="10"/>
  <c r="R343" i="10"/>
  <c r="V344" i="10"/>
  <c r="R345" i="10"/>
  <c r="AK363" i="10"/>
  <c r="AJ363" i="10"/>
  <c r="V363" i="10"/>
  <c r="I363" i="10"/>
  <c r="AD363" i="10"/>
  <c r="O363" i="10"/>
  <c r="AA363" i="10"/>
  <c r="J363" i="10"/>
  <c r="X363" i="10"/>
  <c r="G363" i="10"/>
  <c r="AG363" i="10"/>
  <c r="R363" i="10"/>
  <c r="C363" i="10"/>
  <c r="AE363" i="10"/>
  <c r="Y367" i="10"/>
  <c r="R374" i="10"/>
  <c r="V378" i="10"/>
  <c r="AH389" i="10"/>
  <c r="AK301" i="10"/>
  <c r="AG301" i="10"/>
  <c r="S301" i="10"/>
  <c r="F301" i="10"/>
  <c r="P301" i="10"/>
  <c r="AE301" i="10"/>
  <c r="AA305" i="10"/>
  <c r="J305" i="10"/>
  <c r="K305" i="10" s="1"/>
  <c r="V305" i="10"/>
  <c r="AJ311" i="10"/>
  <c r="AD311" i="10"/>
  <c r="I311" i="10"/>
  <c r="X311" i="10"/>
  <c r="L326" i="10"/>
  <c r="U329" i="10"/>
  <c r="AD338" i="10"/>
  <c r="S338" i="10"/>
  <c r="AJ338" i="10"/>
  <c r="G338" i="10"/>
  <c r="AK339" i="10"/>
  <c r="AE339" i="10"/>
  <c r="R339" i="10"/>
  <c r="D339" i="10"/>
  <c r="AA339" i="10"/>
  <c r="L339" i="10"/>
  <c r="S339" i="10"/>
  <c r="AJ339" i="10"/>
  <c r="Y344" i="10"/>
  <c r="AA367" i="10"/>
  <c r="AB372" i="10"/>
  <c r="M372" i="10"/>
  <c r="R262" i="10"/>
  <c r="U264" i="10"/>
  <c r="Y267" i="10"/>
  <c r="F267" i="10"/>
  <c r="O274" i="10"/>
  <c r="AK284" i="10"/>
  <c r="L284" i="10"/>
  <c r="G285" i="10"/>
  <c r="F287" i="10"/>
  <c r="U287" i="10"/>
  <c r="AJ288" i="10"/>
  <c r="M288" i="10"/>
  <c r="AB288" i="10"/>
  <c r="L299" i="10"/>
  <c r="J300" i="10"/>
  <c r="C301" i="10"/>
  <c r="R301" i="10"/>
  <c r="AH301" i="10"/>
  <c r="D303" i="10"/>
  <c r="J304" i="10"/>
  <c r="C305" i="10"/>
  <c r="X305" i="10"/>
  <c r="AJ307" i="10"/>
  <c r="X307" i="10"/>
  <c r="C307" i="10"/>
  <c r="Y307" i="10"/>
  <c r="AB308" i="10"/>
  <c r="C311" i="10"/>
  <c r="Y311" i="10"/>
  <c r="S316" i="10"/>
  <c r="G318" i="10"/>
  <c r="S321" i="10"/>
  <c r="G322" i="10"/>
  <c r="AE322" i="10"/>
  <c r="S326" i="10"/>
  <c r="V327" i="10"/>
  <c r="AE329" i="10"/>
  <c r="D334" i="10"/>
  <c r="P336" i="10"/>
  <c r="F338" i="10"/>
  <c r="C339" i="10"/>
  <c r="U339" i="10"/>
  <c r="AD340" i="10"/>
  <c r="AB340" i="10"/>
  <c r="J340" i="10"/>
  <c r="P341" i="10"/>
  <c r="AB344" i="10"/>
  <c r="P354" i="10"/>
  <c r="AH354" i="10"/>
  <c r="G354" i="10"/>
  <c r="U354" i="10"/>
  <c r="W354" i="10" s="1"/>
  <c r="F363" i="10"/>
  <c r="O364" i="10"/>
  <c r="Y364" i="10"/>
  <c r="J364" i="10"/>
  <c r="G364" i="10"/>
  <c r="AH364" i="10"/>
  <c r="AK367" i="10"/>
  <c r="O372" i="10"/>
  <c r="AJ374" i="10"/>
  <c r="R251" i="10"/>
  <c r="AG251" i="10"/>
  <c r="O253" i="10"/>
  <c r="AB253" i="10"/>
  <c r="AA257" i="10"/>
  <c r="AH272" i="10"/>
  <c r="P282" i="10"/>
  <c r="S296" i="10"/>
  <c r="AJ312" i="10"/>
  <c r="L314" i="10"/>
  <c r="AB314" i="10"/>
  <c r="AC314" i="10" s="1"/>
  <c r="O317" i="10"/>
  <c r="AB317" i="10"/>
  <c r="AC317" i="10" s="1"/>
  <c r="O323" i="10"/>
  <c r="AB323" i="10"/>
  <c r="AC323" i="10" s="1"/>
  <c r="O331" i="10"/>
  <c r="AB331" i="10"/>
  <c r="D347" i="10"/>
  <c r="R347" i="10"/>
  <c r="AE347" i="10"/>
  <c r="O349" i="10"/>
  <c r="L352" i="10"/>
  <c r="F353" i="10"/>
  <c r="I355" i="10"/>
  <c r="J359" i="10"/>
  <c r="AJ359" i="10"/>
  <c r="S361" i="10"/>
  <c r="I371" i="10"/>
  <c r="X371" i="10"/>
  <c r="I375" i="10"/>
  <c r="AJ375" i="10"/>
  <c r="AK379" i="10"/>
  <c r="AJ379" i="10"/>
  <c r="V379" i="10"/>
  <c r="I379" i="10"/>
  <c r="P379" i="10"/>
  <c r="AE379" i="10"/>
  <c r="AA383" i="10"/>
  <c r="I383" i="10"/>
  <c r="R383" i="10"/>
  <c r="Y383" i="10"/>
  <c r="S386" i="10"/>
  <c r="Y388" i="10"/>
  <c r="P392" i="10"/>
  <c r="F400" i="10"/>
  <c r="AA400" i="10"/>
  <c r="I401" i="10"/>
  <c r="X405" i="10"/>
  <c r="I405" i="10"/>
  <c r="AE405" i="10"/>
  <c r="D405" i="10"/>
  <c r="O408" i="10"/>
  <c r="O410" i="10"/>
  <c r="O411" i="10"/>
  <c r="X413" i="10"/>
  <c r="AA382" i="10"/>
  <c r="S382" i="10"/>
  <c r="AJ382" i="10"/>
  <c r="D382" i="10"/>
  <c r="U386" i="10"/>
  <c r="AK392" i="10"/>
  <c r="X392" i="10"/>
  <c r="J392" i="10"/>
  <c r="AE392" i="10"/>
  <c r="R392" i="10"/>
  <c r="D392" i="10"/>
  <c r="S392" i="10"/>
  <c r="AJ392" i="10"/>
  <c r="J401" i="10"/>
  <c r="X403" i="10"/>
  <c r="P403" i="10"/>
  <c r="AE403" i="10"/>
  <c r="G403" i="10"/>
  <c r="AB409" i="10"/>
  <c r="P409" i="10"/>
  <c r="AK409" i="10"/>
  <c r="X410" i="10"/>
  <c r="P411" i="10"/>
  <c r="AK416" i="10"/>
  <c r="AJ416" i="10"/>
  <c r="V416" i="10"/>
  <c r="I416" i="10"/>
  <c r="AD416" i="10"/>
  <c r="O416" i="10"/>
  <c r="AA416" i="10"/>
  <c r="U416" i="10"/>
  <c r="F416" i="10"/>
  <c r="S416" i="10"/>
  <c r="AD395" i="10"/>
  <c r="J395" i="10"/>
  <c r="V395" i="10"/>
  <c r="AB413" i="10"/>
  <c r="I413" i="10"/>
  <c r="Y413" i="10"/>
  <c r="C413" i="10"/>
  <c r="O413" i="10"/>
  <c r="AH413" i="10"/>
  <c r="S314" i="10"/>
  <c r="I347" i="10"/>
  <c r="V347" i="10"/>
  <c r="AJ347" i="10"/>
  <c r="AB349" i="10"/>
  <c r="V352" i="10"/>
  <c r="AK355" i="10"/>
  <c r="AA355" i="10"/>
  <c r="L355" i="10"/>
  <c r="P355" i="10"/>
  <c r="AE355" i="10"/>
  <c r="AG361" i="10"/>
  <c r="V366" i="10"/>
  <c r="AH366" i="10"/>
  <c r="AB370" i="10"/>
  <c r="I370" i="10"/>
  <c r="AJ370" i="10"/>
  <c r="O371" i="10"/>
  <c r="G382" i="10"/>
  <c r="O385" i="10"/>
  <c r="AH386" i="10"/>
  <c r="AE391" i="10"/>
  <c r="Y391" i="10"/>
  <c r="Z391" i="10" s="1"/>
  <c r="I391" i="10"/>
  <c r="F392" i="10"/>
  <c r="V392" i="10"/>
  <c r="W392" i="10" s="1"/>
  <c r="D395" i="10"/>
  <c r="U398" i="10"/>
  <c r="S398" i="10"/>
  <c r="AH398" i="10"/>
  <c r="F398" i="10"/>
  <c r="O398" i="10"/>
  <c r="R399" i="10"/>
  <c r="V399" i="10"/>
  <c r="O400" i="10"/>
  <c r="M403" i="10"/>
  <c r="AK408" i="10"/>
  <c r="AD408" i="10"/>
  <c r="P408" i="10"/>
  <c r="C408" i="10"/>
  <c r="AB408" i="10"/>
  <c r="L408" i="10"/>
  <c r="AJ408" i="10"/>
  <c r="U408" i="10"/>
  <c r="F408" i="10"/>
  <c r="V408" i="10"/>
  <c r="J409" i="10"/>
  <c r="AD411" i="10"/>
  <c r="G413" i="10"/>
  <c r="AJ413" i="10"/>
  <c r="D416" i="10"/>
  <c r="AB416" i="10"/>
  <c r="V362" i="10"/>
  <c r="I362" i="10"/>
  <c r="AK371" i="10"/>
  <c r="AD371" i="10"/>
  <c r="P371" i="10"/>
  <c r="C371" i="10"/>
  <c r="R371" i="10"/>
  <c r="T371" i="10" s="1"/>
  <c r="AG371" i="10"/>
  <c r="R382" i="10"/>
  <c r="AE385" i="10"/>
  <c r="AD390" i="10"/>
  <c r="M390" i="10"/>
  <c r="G392" i="10"/>
  <c r="AA392" i="10"/>
  <c r="O394" i="10"/>
  <c r="M394" i="10"/>
  <c r="AE394" i="10"/>
  <c r="G395" i="10"/>
  <c r="AG401" i="10"/>
  <c r="O401" i="10"/>
  <c r="AK401" i="10"/>
  <c r="R401" i="10"/>
  <c r="Y401" i="10"/>
  <c r="F401" i="10"/>
  <c r="V401" i="10"/>
  <c r="Y410" i="10"/>
  <c r="R410" i="10"/>
  <c r="AA410" i="10"/>
  <c r="AK410" i="10"/>
  <c r="L410" i="10"/>
  <c r="AG410" i="10"/>
  <c r="J413" i="10"/>
  <c r="AB386" i="10"/>
  <c r="G386" i="10"/>
  <c r="V386" i="10"/>
  <c r="X395" i="10"/>
  <c r="X411" i="10"/>
  <c r="AB411" i="10"/>
  <c r="C411" i="10"/>
  <c r="M411" i="10"/>
  <c r="AA411" i="10"/>
  <c r="AJ411" i="10"/>
  <c r="L413" i="10"/>
  <c r="AK432" i="10"/>
  <c r="X432" i="10"/>
  <c r="J432" i="10"/>
  <c r="AJ432" i="10"/>
  <c r="V432" i="10"/>
  <c r="I432" i="10"/>
  <c r="AH432" i="10"/>
  <c r="U432" i="10"/>
  <c r="G432" i="10"/>
  <c r="R432" i="10"/>
  <c r="T432" i="10" s="1"/>
  <c r="AG432" i="10"/>
  <c r="O432" i="10"/>
  <c r="AE432" i="10"/>
  <c r="L432" i="10"/>
  <c r="AD432" i="10"/>
  <c r="F432" i="10"/>
  <c r="AB432" i="10"/>
  <c r="D432" i="10"/>
  <c r="AA432" i="10"/>
  <c r="C432" i="10"/>
  <c r="O347" i="10"/>
  <c r="AB347" i="10"/>
  <c r="Y353" i="10"/>
  <c r="AG353" i="10"/>
  <c r="AA359" i="10"/>
  <c r="I359" i="10"/>
  <c r="Y359" i="10"/>
  <c r="AJ362" i="10"/>
  <c r="AB368" i="10"/>
  <c r="M368" i="10"/>
  <c r="F371" i="10"/>
  <c r="H371" i="10" s="1"/>
  <c r="U371" i="10"/>
  <c r="AJ371" i="10"/>
  <c r="AG375" i="10"/>
  <c r="J375" i="10"/>
  <c r="Y375" i="10"/>
  <c r="AE382" i="10"/>
  <c r="F386" i="10"/>
  <c r="L390" i="10"/>
  <c r="L392" i="10"/>
  <c r="AD392" i="10"/>
  <c r="L394" i="10"/>
  <c r="Y395" i="10"/>
  <c r="AK400" i="10"/>
  <c r="AJ400" i="10"/>
  <c r="V400" i="10"/>
  <c r="I400" i="10"/>
  <c r="AH400" i="10"/>
  <c r="S400" i="10"/>
  <c r="D400" i="10"/>
  <c r="AB400" i="10"/>
  <c r="L400" i="10"/>
  <c r="U400" i="10"/>
  <c r="D401" i="10"/>
  <c r="AD401" i="10"/>
  <c r="X407" i="10"/>
  <c r="D407" i="10"/>
  <c r="AD407" i="10"/>
  <c r="I407" i="10"/>
  <c r="I410" i="10"/>
  <c r="G411" i="10"/>
  <c r="P413" i="10"/>
  <c r="L416" i="10"/>
  <c r="AH416" i="10"/>
  <c r="P432" i="10"/>
  <c r="AJ437" i="10"/>
  <c r="V437" i="10"/>
  <c r="O437" i="10"/>
  <c r="C437" i="10"/>
  <c r="AH437" i="10"/>
  <c r="AK395" i="10"/>
  <c r="V413" i="10"/>
  <c r="AK422" i="10"/>
  <c r="AA422" i="10"/>
  <c r="X422" i="10"/>
  <c r="F422" i="10"/>
  <c r="AH422" i="10"/>
  <c r="AG422" i="10"/>
  <c r="O422" i="10"/>
  <c r="M422" i="10"/>
  <c r="G387" i="10"/>
  <c r="U387" i="10"/>
  <c r="AH387" i="10"/>
  <c r="G393" i="10"/>
  <c r="L412" i="10"/>
  <c r="AB415" i="10"/>
  <c r="P415" i="10"/>
  <c r="V417" i="10"/>
  <c r="L420" i="10"/>
  <c r="L424" i="10"/>
  <c r="AD424" i="10"/>
  <c r="V425" i="10"/>
  <c r="AD427" i="10"/>
  <c r="R444" i="10"/>
  <c r="I448" i="10"/>
  <c r="AH457" i="10"/>
  <c r="Y457" i="10"/>
  <c r="AB457" i="10"/>
  <c r="O457" i="10"/>
  <c r="O424" i="10"/>
  <c r="AE424" i="10"/>
  <c r="AB425" i="10"/>
  <c r="AK438" i="10"/>
  <c r="AG438" i="10"/>
  <c r="M438" i="10"/>
  <c r="U444" i="10"/>
  <c r="R448" i="10"/>
  <c r="AG455" i="10"/>
  <c r="I455" i="10"/>
  <c r="V455" i="10"/>
  <c r="S455" i="10"/>
  <c r="P424" i="10"/>
  <c r="V444" i="10"/>
  <c r="U448" i="10"/>
  <c r="AK456" i="10"/>
  <c r="AJ456" i="10"/>
  <c r="V456" i="10"/>
  <c r="I456" i="10"/>
  <c r="AD456" i="10"/>
  <c r="P456" i="10"/>
  <c r="C456" i="10"/>
  <c r="AB456" i="10"/>
  <c r="J456" i="10"/>
  <c r="AA456" i="10"/>
  <c r="G456" i="10"/>
  <c r="X456" i="10"/>
  <c r="F456" i="10"/>
  <c r="AH456" i="10"/>
  <c r="R456" i="10"/>
  <c r="AG456" i="10"/>
  <c r="O456" i="10"/>
  <c r="AK424" i="10"/>
  <c r="AH424" i="10"/>
  <c r="U424" i="10"/>
  <c r="G424" i="10"/>
  <c r="AG424" i="10"/>
  <c r="S424" i="10"/>
  <c r="F424" i="10"/>
  <c r="R424" i="10"/>
  <c r="AD425" i="10"/>
  <c r="U425" i="10"/>
  <c r="P425" i="10"/>
  <c r="AH425" i="10"/>
  <c r="AJ427" i="10"/>
  <c r="G427" i="10"/>
  <c r="C427" i="10"/>
  <c r="AJ443" i="10"/>
  <c r="AD443" i="10"/>
  <c r="AA444" i="10"/>
  <c r="X448" i="10"/>
  <c r="AK464" i="10"/>
  <c r="AA464" i="10"/>
  <c r="L464" i="10"/>
  <c r="AH464" i="10"/>
  <c r="U464" i="10"/>
  <c r="G464" i="10"/>
  <c r="AG464" i="10"/>
  <c r="S464" i="10"/>
  <c r="F464" i="10"/>
  <c r="AJ464" i="10"/>
  <c r="O464" i="10"/>
  <c r="AE464" i="10"/>
  <c r="J464" i="10"/>
  <c r="AD464" i="10"/>
  <c r="I464" i="10"/>
  <c r="AB464" i="10"/>
  <c r="D464" i="10"/>
  <c r="R464" i="10"/>
  <c r="P464" i="10"/>
  <c r="O387" i="10"/>
  <c r="AB387" i="10"/>
  <c r="AB393" i="10"/>
  <c r="AD393" i="10"/>
  <c r="U393" i="10"/>
  <c r="AK412" i="10"/>
  <c r="AA412" i="10"/>
  <c r="I412" i="10"/>
  <c r="U412" i="10"/>
  <c r="O419" i="10"/>
  <c r="G419" i="10"/>
  <c r="AK420" i="10"/>
  <c r="U420" i="10"/>
  <c r="C420" i="10"/>
  <c r="V420" i="10"/>
  <c r="AJ423" i="10"/>
  <c r="V423" i="10"/>
  <c r="P423" i="10"/>
  <c r="C424" i="10"/>
  <c r="V424" i="10"/>
  <c r="C425" i="10"/>
  <c r="AK426" i="10"/>
  <c r="M426" i="10"/>
  <c r="I426" i="10"/>
  <c r="M427" i="10"/>
  <c r="AK436" i="10"/>
  <c r="AJ436" i="10"/>
  <c r="R436" i="10"/>
  <c r="AH436" i="10"/>
  <c r="M436" i="10"/>
  <c r="AG436" i="10"/>
  <c r="L436" i="10"/>
  <c r="AD436" i="10"/>
  <c r="I436" i="10"/>
  <c r="AA436" i="10"/>
  <c r="M443" i="10"/>
  <c r="L456" i="10"/>
  <c r="C464" i="10"/>
  <c r="AK444" i="10"/>
  <c r="AH444" i="10"/>
  <c r="P444" i="10"/>
  <c r="Y444" i="10"/>
  <c r="F444" i="10"/>
  <c r="M444" i="10"/>
  <c r="AJ444" i="10"/>
  <c r="L444" i="10"/>
  <c r="AG444" i="10"/>
  <c r="I444" i="10"/>
  <c r="AK448" i="10"/>
  <c r="AG448" i="10"/>
  <c r="S448" i="10"/>
  <c r="F448" i="10"/>
  <c r="AA448" i="10"/>
  <c r="L448" i="10"/>
  <c r="AH448" i="10"/>
  <c r="P448" i="10"/>
  <c r="AE448" i="10"/>
  <c r="O448" i="10"/>
  <c r="AD448" i="10"/>
  <c r="J448" i="10"/>
  <c r="V448" i="10"/>
  <c r="D448" i="10"/>
  <c r="AJ448" i="10"/>
  <c r="AK461" i="10"/>
  <c r="P461" i="10"/>
  <c r="D461" i="10"/>
  <c r="AG461" i="10"/>
  <c r="U461" i="10"/>
  <c r="I424" i="10"/>
  <c r="AA424" i="10"/>
  <c r="I425" i="10"/>
  <c r="V427" i="10"/>
  <c r="AH441" i="10"/>
  <c r="O441" i="10"/>
  <c r="AG441" i="10"/>
  <c r="C444" i="10"/>
  <c r="C448" i="10"/>
  <c r="U449" i="10"/>
  <c r="Y449" i="10"/>
  <c r="G449" i="10"/>
  <c r="AK449" i="10"/>
  <c r="AH449" i="10"/>
  <c r="I449" i="10"/>
  <c r="U456" i="10"/>
  <c r="W456" i="10" s="1"/>
  <c r="AH459" i="10"/>
  <c r="D459" i="10"/>
  <c r="AD459" i="10"/>
  <c r="V459" i="10"/>
  <c r="X464" i="10"/>
  <c r="D444" i="10"/>
  <c r="G448" i="10"/>
  <c r="X475" i="10"/>
  <c r="V475" i="10"/>
  <c r="M475" i="10"/>
  <c r="AK492" i="10"/>
  <c r="AD492" i="10"/>
  <c r="O492" i="10"/>
  <c r="X492" i="10"/>
  <c r="G492" i="10"/>
  <c r="AG492" i="10"/>
  <c r="R492" i="10"/>
  <c r="C492" i="10"/>
  <c r="AB492" i="10"/>
  <c r="D492" i="10"/>
  <c r="U492" i="10"/>
  <c r="P492" i="10"/>
  <c r="L492" i="10"/>
  <c r="AH492" i="10"/>
  <c r="J492" i="10"/>
  <c r="AE492" i="10"/>
  <c r="AA492" i="10"/>
  <c r="S492" i="10"/>
  <c r="F492" i="10"/>
  <c r="AH465" i="10"/>
  <c r="AK465" i="10"/>
  <c r="C465" i="10"/>
  <c r="V465" i="10"/>
  <c r="S465" i="10"/>
  <c r="AD472" i="10"/>
  <c r="L472" i="10"/>
  <c r="X472" i="10"/>
  <c r="D472" i="10"/>
  <c r="S472" i="10"/>
  <c r="AK472" i="10"/>
  <c r="M472" i="10"/>
  <c r="AG472" i="10"/>
  <c r="I472" i="10"/>
  <c r="F478" i="10"/>
  <c r="AJ494" i="10"/>
  <c r="R494" i="10"/>
  <c r="C494" i="10"/>
  <c r="AD494" i="10"/>
  <c r="L494" i="10"/>
  <c r="AA494" i="10"/>
  <c r="I494" i="10"/>
  <c r="U494" i="10"/>
  <c r="F494" i="10"/>
  <c r="M494" i="10"/>
  <c r="AK494" i="10"/>
  <c r="D494" i="10"/>
  <c r="AE494" i="10"/>
  <c r="Y494" i="10"/>
  <c r="S494" i="10"/>
  <c r="AH527" i="10"/>
  <c r="AK526" i="10"/>
  <c r="AB525" i="10"/>
  <c r="AE524" i="10"/>
  <c r="D524" i="10"/>
  <c r="M523" i="10"/>
  <c r="U521" i="10"/>
  <c r="AA520" i="10"/>
  <c r="P519" i="10"/>
  <c r="AJ518" i="10"/>
  <c r="D518" i="10"/>
  <c r="AB516" i="10"/>
  <c r="D516" i="10"/>
  <c r="AE514" i="10"/>
  <c r="I514" i="10"/>
  <c r="G513" i="10"/>
  <c r="L512" i="10"/>
  <c r="L510" i="10"/>
  <c r="AA509" i="10"/>
  <c r="V508" i="10"/>
  <c r="D508" i="10"/>
  <c r="AE506" i="10"/>
  <c r="I506" i="10"/>
  <c r="X502" i="10"/>
  <c r="D502" i="10"/>
  <c r="AG500" i="10"/>
  <c r="L500" i="10"/>
  <c r="AJ499" i="10"/>
  <c r="I499" i="10"/>
  <c r="AH497" i="10"/>
  <c r="G497" i="10"/>
  <c r="AG490" i="10"/>
  <c r="L490" i="10"/>
  <c r="D635" i="10"/>
  <c r="D630" i="10"/>
  <c r="G617" i="10"/>
  <c r="G613" i="10"/>
  <c r="G609" i="10"/>
  <c r="G591" i="10"/>
  <c r="G583" i="10"/>
  <c r="G568" i="10"/>
  <c r="O564" i="10"/>
  <c r="D558" i="10"/>
  <c r="D550" i="10"/>
  <c r="G546" i="10"/>
  <c r="D543" i="10"/>
  <c r="D540" i="10"/>
  <c r="AH538" i="10"/>
  <c r="G535" i="10"/>
  <c r="L531" i="10"/>
  <c r="Y527" i="10"/>
  <c r="AB526" i="10"/>
  <c r="S525" i="10"/>
  <c r="X524" i="10"/>
  <c r="L523" i="10"/>
  <c r="O521" i="10"/>
  <c r="Y520" i="10"/>
  <c r="AJ519" i="10"/>
  <c r="M519" i="10"/>
  <c r="AA518" i="10"/>
  <c r="C518" i="10"/>
  <c r="U516" i="10"/>
  <c r="C516" i="10"/>
  <c r="AA514" i="10"/>
  <c r="G514" i="10"/>
  <c r="J512" i="10"/>
  <c r="G625" i="10"/>
  <c r="G605" i="10"/>
  <c r="G601" i="10"/>
  <c r="D591" i="10"/>
  <c r="G586" i="10"/>
  <c r="D583" i="10"/>
  <c r="D564" i="10"/>
  <c r="G561" i="10"/>
  <c r="G554" i="10"/>
  <c r="D535" i="10"/>
  <c r="R532" i="10"/>
  <c r="J531" i="10"/>
  <c r="AB528" i="10"/>
  <c r="X527" i="10"/>
  <c r="AA526" i="10"/>
  <c r="R525" i="10"/>
  <c r="U524" i="10"/>
  <c r="AJ523" i="10"/>
  <c r="G523" i="10"/>
  <c r="M521" i="10"/>
  <c r="X520" i="10"/>
  <c r="AH519" i="10"/>
  <c r="L519" i="10"/>
  <c r="X518" i="10"/>
  <c r="S516" i="10"/>
  <c r="Y514" i="10"/>
  <c r="AK512" i="10"/>
  <c r="D512" i="10"/>
  <c r="AD510" i="10"/>
  <c r="AA510" i="10"/>
  <c r="D510" i="10"/>
  <c r="AJ508" i="10"/>
  <c r="L508" i="10"/>
  <c r="AB507" i="10"/>
  <c r="X506" i="10"/>
  <c r="AE505" i="10"/>
  <c r="AK502" i="10"/>
  <c r="R502" i="10"/>
  <c r="AD519" i="10"/>
  <c r="D519" i="10"/>
  <c r="S518" i="10"/>
  <c r="AH516" i="10"/>
  <c r="P516" i="10"/>
  <c r="I515" i="10"/>
  <c r="V514" i="10"/>
  <c r="AE513" i="10"/>
  <c r="AD512" i="10"/>
  <c r="AB511" i="10"/>
  <c r="Y510" i="10"/>
  <c r="AH508" i="10"/>
  <c r="J508" i="10"/>
  <c r="P507" i="10"/>
  <c r="R506" i="10"/>
  <c r="I505" i="10"/>
  <c r="AJ502" i="10"/>
  <c r="P502" i="10"/>
  <c r="C501" i="10"/>
  <c r="V500" i="10"/>
  <c r="F500" i="10"/>
  <c r="U499" i="10"/>
  <c r="U497" i="10"/>
  <c r="F527" i="10"/>
  <c r="F526" i="10"/>
  <c r="J524" i="10"/>
  <c r="AB523" i="10"/>
  <c r="J520" i="10"/>
  <c r="AA519" i="10"/>
  <c r="C519" i="10"/>
  <c r="R518" i="10"/>
  <c r="AG516" i="10"/>
  <c r="O516" i="10"/>
  <c r="G515" i="10"/>
  <c r="M514" i="10"/>
  <c r="AB513" i="10"/>
  <c r="AA512" i="10"/>
  <c r="V511" i="10"/>
  <c r="X510" i="10"/>
  <c r="AH509" i="10"/>
  <c r="AG508" i="10"/>
  <c r="I508" i="10"/>
  <c r="G507" i="10"/>
  <c r="M506" i="10"/>
  <c r="AG502" i="10"/>
  <c r="I502" i="10"/>
  <c r="U500" i="10"/>
  <c r="D500" i="10"/>
  <c r="P499" i="10"/>
  <c r="S497" i="10"/>
  <c r="J511" i="10"/>
  <c r="P510" i="10"/>
  <c r="AG509" i="10"/>
  <c r="AA508" i="10"/>
  <c r="G508" i="10"/>
  <c r="L506" i="10"/>
  <c r="AB504" i="10"/>
  <c r="AE502" i="10"/>
  <c r="G502" i="10"/>
  <c r="M499" i="10"/>
  <c r="I626" i="10"/>
  <c r="G606" i="10"/>
  <c r="G577" i="10"/>
  <c r="D551" i="10"/>
  <c r="AK521" i="10"/>
  <c r="F518" i="10"/>
  <c r="J514" i="10"/>
  <c r="AE510" i="10"/>
  <c r="X508" i="10"/>
  <c r="AA506" i="10"/>
  <c r="L503" i="10"/>
  <c r="AK499" i="10"/>
  <c r="AA498" i="10"/>
  <c r="AA497" i="10"/>
  <c r="Y490" i="10"/>
  <c r="G487" i="10"/>
  <c r="H487" i="10" s="1"/>
  <c r="X486" i="10"/>
  <c r="C486" i="10"/>
  <c r="M485" i="10"/>
  <c r="D618" i="10"/>
  <c r="AD543" i="10"/>
  <c r="G562" i="10"/>
  <c r="AG524" i="10"/>
  <c r="AB520" i="10"/>
  <c r="P513" i="10"/>
  <c r="I510" i="10"/>
  <c r="S508" i="10"/>
  <c r="J506" i="10"/>
  <c r="Y502" i="10"/>
  <c r="AB500" i="10"/>
  <c r="AD499" i="10"/>
  <c r="M498" i="10"/>
  <c r="D497" i="10"/>
  <c r="U490" i="10"/>
  <c r="S489" i="10"/>
  <c r="R486" i="10"/>
  <c r="AK485" i="10"/>
  <c r="F485" i="10"/>
  <c r="AA479" i="10"/>
  <c r="F479" i="10"/>
  <c r="X474" i="10"/>
  <c r="C474" i="10"/>
  <c r="D610" i="10"/>
  <c r="G581" i="10"/>
  <c r="G555" i="10"/>
  <c r="X535" i="10"/>
  <c r="G603" i="10"/>
  <c r="D574" i="10"/>
  <c r="Y529" i="10"/>
  <c r="F516" i="10"/>
  <c r="M512" i="10"/>
  <c r="S502" i="10"/>
  <c r="O500" i="10"/>
  <c r="G499" i="10"/>
  <c r="G498" i="10"/>
  <c r="AE493" i="10"/>
  <c r="J490" i="10"/>
  <c r="C489" i="10"/>
  <c r="Y487" i="10"/>
  <c r="AG486" i="10"/>
  <c r="L486" i="10"/>
  <c r="L540" i="10"/>
  <c r="R523" i="10"/>
  <c r="R519" i="10"/>
  <c r="AB509" i="10"/>
  <c r="AK507" i="10"/>
  <c r="F502" i="10"/>
  <c r="J500" i="10"/>
  <c r="D499" i="10"/>
  <c r="U496" i="10"/>
  <c r="AK490" i="10"/>
  <c r="I490" i="10"/>
  <c r="V487" i="10"/>
  <c r="AD486" i="10"/>
  <c r="I486" i="10"/>
  <c r="AB485" i="10"/>
  <c r="Y482" i="10"/>
  <c r="F482" i="10"/>
  <c r="V479" i="10"/>
  <c r="AJ474" i="10"/>
  <c r="M474" i="10"/>
  <c r="AJ470" i="10"/>
  <c r="V470" i="10"/>
  <c r="I470" i="10"/>
  <c r="AE468" i="10"/>
  <c r="L468" i="10"/>
  <c r="AA460" i="10"/>
  <c r="J460" i="10"/>
  <c r="O635" i="10"/>
  <c r="D614" i="10"/>
  <c r="G565" i="10"/>
  <c r="G559" i="10"/>
  <c r="M533" i="10"/>
  <c r="G511" i="10"/>
  <c r="C509" i="10"/>
  <c r="L504" i="10"/>
  <c r="C502" i="10"/>
  <c r="I500" i="10"/>
  <c r="AJ497" i="10"/>
  <c r="L496" i="10"/>
  <c r="AH490" i="10"/>
  <c r="F490" i="10"/>
  <c r="Y488" i="10"/>
  <c r="AA486" i="10"/>
  <c r="G486" i="10"/>
  <c r="U485" i="10"/>
  <c r="P483" i="10"/>
  <c r="O479" i="10"/>
  <c r="AH474" i="10"/>
  <c r="L474" i="10"/>
  <c r="AJ453" i="10"/>
  <c r="L453" i="10"/>
  <c r="AB463" i="10"/>
  <c r="AK463" i="10"/>
  <c r="P463" i="10"/>
  <c r="AD463" i="10"/>
  <c r="G463" i="10"/>
  <c r="Y463" i="10"/>
  <c r="F463" i="10"/>
  <c r="AJ463" i="10"/>
  <c r="AK471" i="10"/>
  <c r="G471" i="10"/>
  <c r="AA471" i="10"/>
  <c r="U471" i="10"/>
  <c r="I478" i="10"/>
  <c r="AB480" i="10"/>
  <c r="AK480" i="10"/>
  <c r="U480" i="10"/>
  <c r="AD480" i="10"/>
  <c r="F480" i="10"/>
  <c r="D480" i="10"/>
  <c r="F524" i="10"/>
  <c r="AJ531" i="10"/>
  <c r="P451" i="10"/>
  <c r="AE451" i="10"/>
  <c r="C451" i="10"/>
  <c r="AK452" i="10"/>
  <c r="V452" i="10"/>
  <c r="D452" i="10"/>
  <c r="AG452" i="10"/>
  <c r="M452" i="10"/>
  <c r="Y452" i="10"/>
  <c r="AG454" i="10"/>
  <c r="L454" i="10"/>
  <c r="M463" i="10"/>
  <c r="X465" i="10"/>
  <c r="O471" i="10"/>
  <c r="R472" i="10"/>
  <c r="AK476" i="10"/>
  <c r="AH476" i="10"/>
  <c r="U476" i="10"/>
  <c r="G476" i="10"/>
  <c r="AD476" i="10"/>
  <c r="P476" i="10"/>
  <c r="C476" i="10"/>
  <c r="AJ476" i="10"/>
  <c r="R476" i="10"/>
  <c r="AB476" i="10"/>
  <c r="J476" i="10"/>
  <c r="AA476" i="10"/>
  <c r="I476" i="10"/>
  <c r="AE476" i="10"/>
  <c r="U478" i="10"/>
  <c r="G506" i="10"/>
  <c r="F520" i="10"/>
  <c r="S397" i="10"/>
  <c r="AB421" i="10"/>
  <c r="R428" i="10"/>
  <c r="AJ428" i="10"/>
  <c r="V429" i="10"/>
  <c r="I431" i="10"/>
  <c r="U433" i="10"/>
  <c r="AK442" i="10"/>
  <c r="M442" i="10"/>
  <c r="O446" i="10"/>
  <c r="D451" i="10"/>
  <c r="C452" i="10"/>
  <c r="AA452" i="10"/>
  <c r="S454" i="10"/>
  <c r="S463" i="10"/>
  <c r="AB465" i="10"/>
  <c r="S471" i="10"/>
  <c r="Y472" i="10"/>
  <c r="D476" i="10"/>
  <c r="AG476" i="10"/>
  <c r="AA478" i="10"/>
  <c r="P481" i="10"/>
  <c r="Y506" i="10"/>
  <c r="G510" i="10"/>
  <c r="Y429" i="10"/>
  <c r="Y433" i="10"/>
  <c r="V445" i="10"/>
  <c r="AH445" i="10"/>
  <c r="J445" i="10"/>
  <c r="L450" i="10"/>
  <c r="Y450" i="10"/>
  <c r="D450" i="10"/>
  <c r="G451" i="10"/>
  <c r="F452" i="10"/>
  <c r="AD452" i="10"/>
  <c r="Y454" i="10"/>
  <c r="AE458" i="10"/>
  <c r="O458" i="10"/>
  <c r="AJ462" i="10"/>
  <c r="O462" i="10"/>
  <c r="AA462" i="10"/>
  <c r="I462" i="10"/>
  <c r="Y462" i="10"/>
  <c r="G462" i="10"/>
  <c r="AD462" i="10"/>
  <c r="V463" i="10"/>
  <c r="AD466" i="10"/>
  <c r="M466" i="10"/>
  <c r="X466" i="10"/>
  <c r="I466" i="10"/>
  <c r="AK466" i="10"/>
  <c r="V466" i="10"/>
  <c r="F466" i="10"/>
  <c r="Y466" i="10"/>
  <c r="U469" i="10"/>
  <c r="AB469" i="10"/>
  <c r="P469" i="10"/>
  <c r="AB471" i="10"/>
  <c r="AA472" i="10"/>
  <c r="F476" i="10"/>
  <c r="AD477" i="10"/>
  <c r="M477" i="10"/>
  <c r="V477" i="10"/>
  <c r="F477" i="10"/>
  <c r="S477" i="10"/>
  <c r="AH477" i="10"/>
  <c r="I477" i="10"/>
  <c r="AG477" i="10"/>
  <c r="G477" i="10"/>
  <c r="AK477" i="10"/>
  <c r="AE481" i="10"/>
  <c r="AG506" i="10"/>
  <c r="M510" i="10"/>
  <c r="AD516" i="10"/>
  <c r="X478" i="10"/>
  <c r="G478" i="10"/>
  <c r="AG478" i="10"/>
  <c r="R478" i="10"/>
  <c r="C478" i="10"/>
  <c r="Y478" i="10"/>
  <c r="D478" i="10"/>
  <c r="AK478" i="10"/>
  <c r="P478" i="10"/>
  <c r="AJ478" i="10"/>
  <c r="M478" i="10"/>
  <c r="AE478" i="10"/>
  <c r="G440" i="10"/>
  <c r="U440" i="10"/>
  <c r="I460" i="10"/>
  <c r="J468" i="10"/>
  <c r="AA468" i="10"/>
  <c r="G470" i="10"/>
  <c r="U470" i="10"/>
  <c r="X482" i="10"/>
  <c r="I482" i="10"/>
  <c r="AH482" i="10"/>
  <c r="S482" i="10"/>
  <c r="C482" i="10"/>
  <c r="V482" i="10"/>
  <c r="P484" i="10"/>
  <c r="AB499" i="10"/>
  <c r="AH467" i="10"/>
  <c r="AB467" i="10"/>
  <c r="AK484" i="10"/>
  <c r="X484" i="10"/>
  <c r="J484" i="10"/>
  <c r="AG484" i="10"/>
  <c r="S484" i="10"/>
  <c r="F484" i="10"/>
  <c r="R484" i="10"/>
  <c r="AJ484" i="10"/>
  <c r="P493" i="10"/>
  <c r="AE498" i="10"/>
  <c r="AE491" i="10"/>
  <c r="AJ491" i="10"/>
  <c r="D491" i="10"/>
  <c r="V497" i="10"/>
  <c r="AK440" i="10"/>
  <c r="AL440" i="10" s="1"/>
  <c r="O440" i="10"/>
  <c r="AB440" i="10"/>
  <c r="AE460" i="10"/>
  <c r="P460" i="10"/>
  <c r="AG460" i="10"/>
  <c r="J467" i="10"/>
  <c r="S468" i="10"/>
  <c r="AK470" i="10"/>
  <c r="O470" i="10"/>
  <c r="AB470" i="10"/>
  <c r="L482" i="10"/>
  <c r="AG482" i="10"/>
  <c r="G484" i="10"/>
  <c r="AA484" i="10"/>
  <c r="AA487" i="10"/>
  <c r="X487" i="10"/>
  <c r="Z487" i="10" s="1"/>
  <c r="M487" i="10"/>
  <c r="AD487" i="10"/>
  <c r="AB491" i="10"/>
  <c r="G635" i="10"/>
  <c r="X490" i="10"/>
  <c r="AA496" i="10"/>
  <c r="P474" i="10"/>
  <c r="AG474" i="10"/>
  <c r="L479" i="10"/>
  <c r="AB479" i="10"/>
  <c r="P486" i="10"/>
  <c r="AE486" i="10"/>
  <c r="S490" i="10"/>
  <c r="AJ490" i="10"/>
  <c r="O497" i="10"/>
  <c r="AK497" i="10"/>
  <c r="R498" i="10"/>
  <c r="AH498" i="10"/>
  <c r="AK500" i="10"/>
  <c r="S500" i="10"/>
  <c r="AJ500" i="10"/>
  <c r="V507" i="10"/>
  <c r="P512" i="10"/>
  <c r="U513" i="10"/>
  <c r="L514" i="10"/>
  <c r="AB515" i="10"/>
  <c r="G516" i="10"/>
  <c r="AE516" i="10"/>
  <c r="G518" i="10"/>
  <c r="S519" i="10"/>
  <c r="I520" i="10"/>
  <c r="AD520" i="10"/>
  <c r="U523" i="10"/>
  <c r="G524" i="10"/>
  <c r="AH524" i="10"/>
  <c r="D526" i="10"/>
  <c r="D527" i="10"/>
  <c r="F528" i="10"/>
  <c r="AH530" i="10"/>
  <c r="D539" i="10"/>
  <c r="G551" i="10"/>
  <c r="R562" i="10"/>
  <c r="D570" i="10"/>
  <c r="P581" i="10"/>
  <c r="D585" i="10"/>
  <c r="G610" i="10"/>
  <c r="G614" i="10"/>
  <c r="G618" i="10"/>
  <c r="D622" i="10"/>
  <c r="AD496" i="10"/>
  <c r="AH496" i="10"/>
  <c r="S498" i="10"/>
  <c r="AJ498" i="10"/>
  <c r="AG501" i="10"/>
  <c r="P505" i="10"/>
  <c r="I528" i="10"/>
  <c r="D532" i="10"/>
  <c r="P534" i="10"/>
  <c r="G539" i="10"/>
  <c r="D548" i="10"/>
  <c r="D556" i="10"/>
  <c r="S560" i="10"/>
  <c r="D566" i="10"/>
  <c r="G570" i="10"/>
  <c r="D575" i="10"/>
  <c r="D578" i="10"/>
  <c r="G585" i="10"/>
  <c r="D589" i="10"/>
  <c r="D594" i="10"/>
  <c r="D600" i="10"/>
  <c r="G604" i="10"/>
  <c r="C607" i="10"/>
  <c r="G627" i="10"/>
  <c r="G632" i="10"/>
  <c r="G636" i="10"/>
  <c r="C496" i="10"/>
  <c r="AK496" i="10"/>
  <c r="C498" i="10"/>
  <c r="U498" i="10"/>
  <c r="AK498" i="10"/>
  <c r="L520" i="10"/>
  <c r="D521" i="10"/>
  <c r="D523" i="10"/>
  <c r="AE523" i="10"/>
  <c r="R524" i="10"/>
  <c r="D525" i="10"/>
  <c r="G526" i="10"/>
  <c r="G527" i="10"/>
  <c r="O528" i="10"/>
  <c r="D531" i="10"/>
  <c r="G532" i="10"/>
  <c r="AE534" i="10"/>
  <c r="J537" i="10"/>
  <c r="V539" i="10"/>
  <c r="G542" i="10"/>
  <c r="D545" i="10"/>
  <c r="G548" i="10"/>
  <c r="G556" i="10"/>
  <c r="G563" i="10"/>
  <c r="AA566" i="10"/>
  <c r="G575" i="10"/>
  <c r="G578" i="10"/>
  <c r="D582" i="10"/>
  <c r="G594" i="10"/>
  <c r="D611" i="10"/>
  <c r="D619" i="10"/>
  <c r="F474" i="10"/>
  <c r="V474" i="10"/>
  <c r="S479" i="10"/>
  <c r="AH483" i="10"/>
  <c r="AA485" i="10"/>
  <c r="V485" i="10"/>
  <c r="F486" i="10"/>
  <c r="U486" i="10"/>
  <c r="AE489" i="10"/>
  <c r="G490" i="10"/>
  <c r="D496" i="10"/>
  <c r="F498" i="10"/>
  <c r="V498" i="10"/>
  <c r="G500" i="10"/>
  <c r="X500" i="10"/>
  <c r="M501" i="10"/>
  <c r="AG512" i="10"/>
  <c r="AH513" i="10"/>
  <c r="X514" i="10"/>
  <c r="Z514" i="10" s="1"/>
  <c r="P515" i="10"/>
  <c r="R516" i="10"/>
  <c r="U518" i="10"/>
  <c r="G519" i="10"/>
  <c r="AE519" i="10"/>
  <c r="M520" i="10"/>
  <c r="G521" i="10"/>
  <c r="F523" i="10"/>
  <c r="AG523" i="10"/>
  <c r="S524" i="10"/>
  <c r="O525" i="10"/>
  <c r="M526" i="10"/>
  <c r="M527" i="10"/>
  <c r="AA528" i="10"/>
  <c r="G531" i="10"/>
  <c r="P532" i="10"/>
  <c r="L537" i="10"/>
  <c r="AB539" i="10"/>
  <c r="AE542" i="10"/>
  <c r="G545" i="10"/>
  <c r="AB554" i="10"/>
  <c r="D561" i="10"/>
  <c r="D571" i="10"/>
  <c r="I575" i="10"/>
  <c r="D586" i="10"/>
  <c r="D601" i="10"/>
  <c r="D605" i="10"/>
  <c r="D608" i="10"/>
  <c r="D616" i="10"/>
  <c r="G619" i="10"/>
  <c r="AK516" i="10"/>
  <c r="AJ513" i="10"/>
  <c r="R496" i="10"/>
  <c r="L498" i="10"/>
  <c r="S511" i="10"/>
  <c r="G529" i="10"/>
  <c r="AG531" i="10"/>
  <c r="D533" i="10"/>
  <c r="V535" i="10"/>
  <c r="AJ538" i="10"/>
  <c r="G540" i="10"/>
  <c r="G543" i="10"/>
  <c r="O546" i="10"/>
  <c r="D555" i="10"/>
  <c r="D562" i="10"/>
  <c r="D577" i="10"/>
  <c r="D581" i="10"/>
  <c r="D587" i="10"/>
  <c r="D606" i="10"/>
  <c r="G621" i="10"/>
  <c r="D626" i="10"/>
  <c r="G630" i="10"/>
  <c r="AC7" i="10"/>
  <c r="L635" i="10"/>
  <c r="Y633" i="10"/>
  <c r="AE632" i="10"/>
  <c r="AD630" i="10"/>
  <c r="C630" i="10"/>
  <c r="S628" i="10"/>
  <c r="X627" i="10"/>
  <c r="Y626" i="10"/>
  <c r="F626" i="10"/>
  <c r="AG624" i="10"/>
  <c r="M623" i="10"/>
  <c r="Y622" i="10"/>
  <c r="AD619" i="10"/>
  <c r="J619" i="10"/>
  <c r="AH618" i="10"/>
  <c r="L618" i="10"/>
  <c r="AA617" i="10"/>
  <c r="X615" i="10"/>
  <c r="AK614" i="10"/>
  <c r="R614" i="10"/>
  <c r="AK613" i="10"/>
  <c r="M613" i="10"/>
  <c r="S611" i="10"/>
  <c r="U610" i="10"/>
  <c r="U606" i="10"/>
  <c r="V605" i="10"/>
  <c r="M604" i="10"/>
  <c r="Y603" i="10"/>
  <c r="V602" i="10"/>
  <c r="C602" i="10"/>
  <c r="Y601" i="10"/>
  <c r="J601" i="10"/>
  <c r="X600" i="10"/>
  <c r="AD598" i="10"/>
  <c r="L598" i="10"/>
  <c r="V597" i="10"/>
  <c r="S595" i="10"/>
  <c r="AE594" i="10"/>
  <c r="R594" i="10"/>
  <c r="AJ591" i="10"/>
  <c r="O591" i="10"/>
  <c r="R590" i="10"/>
  <c r="AE635" i="10"/>
  <c r="X633" i="10"/>
  <c r="Y632" i="10"/>
  <c r="AH631" i="10"/>
  <c r="X630" i="10"/>
  <c r="F628" i="10"/>
  <c r="V627" i="10"/>
  <c r="F627" i="10"/>
  <c r="X626" i="10"/>
  <c r="AE624" i="10"/>
  <c r="J623" i="10"/>
  <c r="V622" i="10"/>
  <c r="C622" i="10"/>
  <c r="AA619" i="10"/>
  <c r="I619" i="10"/>
  <c r="AG618" i="10"/>
  <c r="J618" i="10"/>
  <c r="X617" i="10"/>
  <c r="AK616" i="10"/>
  <c r="C616" i="10"/>
  <c r="U615" i="10"/>
  <c r="AJ614" i="10"/>
  <c r="M614" i="10"/>
  <c r="AJ613" i="10"/>
  <c r="I613" i="10"/>
  <c r="AJ611" i="10"/>
  <c r="R611" i="10"/>
  <c r="AK610" i="10"/>
  <c r="S610" i="10"/>
  <c r="AK609" i="10"/>
  <c r="AJ606" i="10"/>
  <c r="S606" i="10"/>
  <c r="S605" i="10"/>
  <c r="AH604" i="10"/>
  <c r="P603" i="10"/>
  <c r="AK602" i="10"/>
  <c r="U602" i="10"/>
  <c r="X601" i="10"/>
  <c r="P600" i="10"/>
  <c r="AA598" i="10"/>
  <c r="J598" i="10"/>
  <c r="P597" i="10"/>
  <c r="P595" i="10"/>
  <c r="AD594" i="10"/>
  <c r="P594" i="10"/>
  <c r="C594" i="10"/>
  <c r="AG591" i="10"/>
  <c r="M591" i="10"/>
  <c r="AG587" i="10"/>
  <c r="AJ586" i="10"/>
  <c r="V586" i="10"/>
  <c r="I586" i="10"/>
  <c r="AJ583" i="10"/>
  <c r="V582" i="10"/>
  <c r="AB635" i="10"/>
  <c r="V633" i="10"/>
  <c r="U632" i="10"/>
  <c r="AG631" i="10"/>
  <c r="S630" i="10"/>
  <c r="AE629" i="10"/>
  <c r="U627" i="10"/>
  <c r="C627" i="10"/>
  <c r="U626" i="10"/>
  <c r="O624" i="10"/>
  <c r="S622" i="10"/>
  <c r="AG620" i="10"/>
  <c r="X619" i="10"/>
  <c r="AB618" i="10"/>
  <c r="V617" i="10"/>
  <c r="AE616" i="10"/>
  <c r="O615" i="10"/>
  <c r="AH614" i="10"/>
  <c r="L614" i="10"/>
  <c r="AD613" i="10"/>
  <c r="AG611" i="10"/>
  <c r="O611" i="10"/>
  <c r="AJ610" i="10"/>
  <c r="M610" i="10"/>
  <c r="AD607" i="10"/>
  <c r="AH606" i="10"/>
  <c r="R606" i="10"/>
  <c r="AK605" i="10"/>
  <c r="R605" i="10"/>
  <c r="AG604" i="10"/>
  <c r="F604" i="10"/>
  <c r="O603" i="10"/>
  <c r="AJ602" i="10"/>
  <c r="P602" i="10"/>
  <c r="AK601" i="10"/>
  <c r="V601" i="10"/>
  <c r="F601" i="10"/>
  <c r="Y598" i="10"/>
  <c r="I598" i="10"/>
  <c r="O597" i="10"/>
  <c r="M595" i="10"/>
  <c r="AB594" i="10"/>
  <c r="O594" i="10"/>
  <c r="AB591" i="10"/>
  <c r="L591" i="10"/>
  <c r="AE589" i="10"/>
  <c r="AE588" i="10"/>
  <c r="AB587" i="10"/>
  <c r="C635" i="10"/>
  <c r="S633" i="10"/>
  <c r="S632" i="10"/>
  <c r="C631" i="10"/>
  <c r="R630" i="10"/>
  <c r="P629" i="10"/>
  <c r="AJ627" i="10"/>
  <c r="S627" i="10"/>
  <c r="S626" i="10"/>
  <c r="AG625" i="10"/>
  <c r="M624" i="10"/>
  <c r="AK622" i="10"/>
  <c r="R622" i="10"/>
  <c r="AB621" i="10"/>
  <c r="C620" i="10"/>
  <c r="V619" i="10"/>
  <c r="Y618" i="10"/>
  <c r="F618" i="10"/>
  <c r="S617" i="10"/>
  <c r="AB616" i="10"/>
  <c r="AK615" i="10"/>
  <c r="M615" i="10"/>
  <c r="AD614" i="10"/>
  <c r="AB613" i="10"/>
  <c r="F613" i="10"/>
  <c r="AE611" i="10"/>
  <c r="L611" i="10"/>
  <c r="AH610" i="10"/>
  <c r="L610" i="10"/>
  <c r="Y607" i="10"/>
  <c r="AG606" i="10"/>
  <c r="O606" i="10"/>
  <c r="AH605" i="10"/>
  <c r="M605" i="10"/>
  <c r="AD604" i="10"/>
  <c r="M603" i="10"/>
  <c r="AH602" i="10"/>
  <c r="M602" i="10"/>
  <c r="AJ601" i="10"/>
  <c r="S601" i="10"/>
  <c r="X598" i="10"/>
  <c r="F598" i="10"/>
  <c r="J597" i="10"/>
  <c r="F595" i="10"/>
  <c r="AA594" i="10"/>
  <c r="L594" i="10"/>
  <c r="AB593" i="10"/>
  <c r="AA591" i="10"/>
  <c r="J591" i="10"/>
  <c r="AA589" i="10"/>
  <c r="AA588" i="10"/>
  <c r="U587" i="10"/>
  <c r="AG586" i="10"/>
  <c r="S586" i="10"/>
  <c r="F586" i="10"/>
  <c r="X583" i="10"/>
  <c r="AJ582" i="10"/>
  <c r="R582" i="10"/>
  <c r="L581" i="10"/>
  <c r="AJ578" i="10"/>
  <c r="V578" i="10"/>
  <c r="I578" i="10"/>
  <c r="AB577" i="10"/>
  <c r="R576" i="10"/>
  <c r="AK575" i="10"/>
  <c r="U575" i="10"/>
  <c r="F573" i="10"/>
  <c r="AH571" i="10"/>
  <c r="X570" i="10"/>
  <c r="J570" i="10"/>
  <c r="M568" i="10"/>
  <c r="AB567" i="10"/>
  <c r="J567" i="10"/>
  <c r="AD566" i="10"/>
  <c r="M566" i="10"/>
  <c r="AK565" i="10"/>
  <c r="O565" i="10"/>
  <c r="AG564" i="10"/>
  <c r="C564" i="10"/>
  <c r="U635" i="10"/>
  <c r="F633" i="10"/>
  <c r="O632" i="10"/>
  <c r="P630" i="10"/>
  <c r="L629" i="10"/>
  <c r="AH627" i="10"/>
  <c r="P627" i="10"/>
  <c r="AJ626" i="10"/>
  <c r="R626" i="10"/>
  <c r="X625" i="10"/>
  <c r="AJ622" i="10"/>
  <c r="P622" i="10"/>
  <c r="AA621" i="10"/>
  <c r="U619" i="10"/>
  <c r="C619" i="10"/>
  <c r="V618" i="10"/>
  <c r="M617" i="10"/>
  <c r="U616" i="10"/>
  <c r="AJ615" i="10"/>
  <c r="L615" i="10"/>
  <c r="AA614" i="10"/>
  <c r="F614" i="10"/>
  <c r="H614" i="10" s="1"/>
  <c r="AA613" i="10"/>
  <c r="C613" i="10"/>
  <c r="AB611" i="10"/>
  <c r="J611" i="10"/>
  <c r="AE610" i="10"/>
  <c r="I610" i="10"/>
  <c r="AG608" i="10"/>
  <c r="S607" i="10"/>
  <c r="AE606" i="10"/>
  <c r="L606" i="10"/>
  <c r="AG605" i="10"/>
  <c r="L605" i="10"/>
  <c r="AA604" i="10"/>
  <c r="AK603" i="10"/>
  <c r="L603" i="10"/>
  <c r="N603" i="10" s="1"/>
  <c r="AD602" i="10"/>
  <c r="L602" i="10"/>
  <c r="N602" i="10" s="1"/>
  <c r="AH601" i="10"/>
  <c r="R601" i="10"/>
  <c r="T601" i="10" s="1"/>
  <c r="C601" i="10"/>
  <c r="M599" i="10"/>
  <c r="V598" i="10"/>
  <c r="C598" i="10"/>
  <c r="X594" i="10"/>
  <c r="J594" i="10"/>
  <c r="Y591" i="10"/>
  <c r="I591" i="10"/>
  <c r="V589" i="10"/>
  <c r="P588" i="10"/>
  <c r="R587" i="10"/>
  <c r="AE586" i="10"/>
  <c r="R586" i="10"/>
  <c r="AA584" i="10"/>
  <c r="V583" i="10"/>
  <c r="AH582" i="10"/>
  <c r="O582" i="10"/>
  <c r="AH581" i="10"/>
  <c r="AH578" i="10"/>
  <c r="U578" i="10"/>
  <c r="Y577" i="10"/>
  <c r="AJ576" i="10"/>
  <c r="O576" i="10"/>
  <c r="AJ575" i="10"/>
  <c r="O575" i="10"/>
  <c r="AJ574" i="10"/>
  <c r="C573" i="10"/>
  <c r="AB571" i="10"/>
  <c r="AJ570" i="10"/>
  <c r="V570" i="10"/>
  <c r="I570" i="10"/>
  <c r="AK568" i="10"/>
  <c r="R635" i="10"/>
  <c r="AG634" i="10"/>
  <c r="M632" i="10"/>
  <c r="AJ630" i="10"/>
  <c r="O630" i="10"/>
  <c r="AG627" i="10"/>
  <c r="O627" i="10"/>
  <c r="AH626" i="10"/>
  <c r="M626" i="10"/>
  <c r="O625" i="10"/>
  <c r="AJ623" i="10"/>
  <c r="AH622" i="10"/>
  <c r="L622" i="10"/>
  <c r="U621" i="10"/>
  <c r="AJ619" i="10"/>
  <c r="R619" i="10"/>
  <c r="U618" i="10"/>
  <c r="J617" i="10"/>
  <c r="S616" i="10"/>
  <c r="AD615" i="10"/>
  <c r="I615" i="10"/>
  <c r="X614" i="10"/>
  <c r="X613" i="10"/>
  <c r="AA611" i="10"/>
  <c r="I611" i="10"/>
  <c r="K611" i="10" s="1"/>
  <c r="AB610" i="10"/>
  <c r="X608" i="10"/>
  <c r="O607" i="10"/>
  <c r="AB606" i="10"/>
  <c r="I606" i="10"/>
  <c r="AE605" i="10"/>
  <c r="I605" i="10"/>
  <c r="U604" i="10"/>
  <c r="AH603" i="10"/>
  <c r="J603" i="10"/>
  <c r="AA602" i="10"/>
  <c r="J602" i="10"/>
  <c r="AE601" i="10"/>
  <c r="P601" i="10"/>
  <c r="U598" i="10"/>
  <c r="AJ594" i="10"/>
  <c r="V594" i="10"/>
  <c r="I594" i="10"/>
  <c r="AG592" i="10"/>
  <c r="X591" i="10"/>
  <c r="P589" i="10"/>
  <c r="O588" i="10"/>
  <c r="M587" i="10"/>
  <c r="AD586" i="10"/>
  <c r="P586" i="10"/>
  <c r="C586" i="10"/>
  <c r="X584" i="10"/>
  <c r="S583" i="10"/>
  <c r="AD582" i="10"/>
  <c r="L582" i="10"/>
  <c r="AD581" i="10"/>
  <c r="AG578" i="10"/>
  <c r="S578" i="10"/>
  <c r="F578" i="10"/>
  <c r="V577" i="10"/>
  <c r="AG576" i="10"/>
  <c r="M576" i="10"/>
  <c r="AG575" i="10"/>
  <c r="M575" i="10"/>
  <c r="V574" i="10"/>
  <c r="V571" i="10"/>
  <c r="AH570" i="10"/>
  <c r="U570" i="10"/>
  <c r="AH568" i="10"/>
  <c r="I636" i="10"/>
  <c r="P635" i="10"/>
  <c r="AK632" i="10"/>
  <c r="AH630" i="10"/>
  <c r="AH628" i="10"/>
  <c r="AD627" i="10"/>
  <c r="J627" i="10"/>
  <c r="AG626" i="10"/>
  <c r="J626" i="10"/>
  <c r="AD623" i="10"/>
  <c r="AE622" i="10"/>
  <c r="J622" i="10"/>
  <c r="M621" i="10"/>
  <c r="AH619" i="10"/>
  <c r="P619" i="10"/>
  <c r="AK618" i="10"/>
  <c r="S618" i="10"/>
  <c r="AH617" i="10"/>
  <c r="O616" i="10"/>
  <c r="AB615" i="10"/>
  <c r="F615" i="10"/>
  <c r="V614" i="10"/>
  <c r="C614" i="10"/>
  <c r="S613" i="10"/>
  <c r="AA612" i="10"/>
  <c r="X611" i="10"/>
  <c r="F611" i="10"/>
  <c r="X610" i="10"/>
  <c r="F610" i="10"/>
  <c r="S608" i="10"/>
  <c r="F607" i="10"/>
  <c r="AA606" i="10"/>
  <c r="AC606" i="10" s="1"/>
  <c r="AB605" i="10"/>
  <c r="R604" i="10"/>
  <c r="AE603" i="10"/>
  <c r="C632" i="10"/>
  <c r="AG628" i="10"/>
  <c r="F622" i="10"/>
  <c r="L619" i="10"/>
  <c r="Y615" i="10"/>
  <c r="M601" i="10"/>
  <c r="Y597" i="10"/>
  <c r="U594" i="10"/>
  <c r="AK591" i="10"/>
  <c r="F589" i="10"/>
  <c r="J586" i="10"/>
  <c r="F582" i="10"/>
  <c r="M581" i="10"/>
  <c r="AE578" i="10"/>
  <c r="L578" i="10"/>
  <c r="P577" i="10"/>
  <c r="Y576" i="10"/>
  <c r="AB575" i="10"/>
  <c r="I571" i="10"/>
  <c r="AA570" i="10"/>
  <c r="U568" i="10"/>
  <c r="AE567" i="10"/>
  <c r="I567" i="10"/>
  <c r="Y566" i="10"/>
  <c r="I566" i="10"/>
  <c r="AA565" i="10"/>
  <c r="C565" i="10"/>
  <c r="I564" i="10"/>
  <c r="Y563" i="10"/>
  <c r="AD562" i="10"/>
  <c r="P562" i="10"/>
  <c r="C562" i="10"/>
  <c r="E562" i="10" s="1"/>
  <c r="V561" i="10"/>
  <c r="O560" i="10"/>
  <c r="AE559" i="10"/>
  <c r="M559" i="10"/>
  <c r="AG558" i="10"/>
  <c r="L558" i="10"/>
  <c r="R557" i="10"/>
  <c r="AD556" i="10"/>
  <c r="P556" i="10"/>
  <c r="C556" i="10"/>
  <c r="J555" i="10"/>
  <c r="AE554" i="10"/>
  <c r="O554" i="10"/>
  <c r="AG553" i="10"/>
  <c r="Y552" i="10"/>
  <c r="F552" i="10"/>
  <c r="Y551" i="10"/>
  <c r="I550" i="10"/>
  <c r="AE548" i="10"/>
  <c r="R548" i="10"/>
  <c r="AE617" i="10"/>
  <c r="O612" i="10"/>
  <c r="V606" i="10"/>
  <c r="Y602" i="10"/>
  <c r="L601" i="10"/>
  <c r="S594" i="10"/>
  <c r="V591" i="10"/>
  <c r="AH586" i="10"/>
  <c r="J584" i="10"/>
  <c r="AK582" i="10"/>
  <c r="AD578" i="10"/>
  <c r="J578" i="10"/>
  <c r="L577" i="10"/>
  <c r="X576" i="10"/>
  <c r="AA575" i="10"/>
  <c r="AA572" i="10"/>
  <c r="F571" i="10"/>
  <c r="S570" i="10"/>
  <c r="C570" i="10"/>
  <c r="S568" i="10"/>
  <c r="AA567" i="10"/>
  <c r="C567" i="10"/>
  <c r="X566" i="10"/>
  <c r="F566" i="10"/>
  <c r="X565" i="10"/>
  <c r="V563" i="10"/>
  <c r="F563" i="10"/>
  <c r="AB562" i="10"/>
  <c r="O562" i="10"/>
  <c r="S561" i="10"/>
  <c r="AK560" i="10"/>
  <c r="M560" i="10"/>
  <c r="AB559" i="10"/>
  <c r="L559" i="10"/>
  <c r="AD558" i="10"/>
  <c r="I558" i="10"/>
  <c r="P557" i="10"/>
  <c r="AB556" i="10"/>
  <c r="O556" i="10"/>
  <c r="AD554" i="10"/>
  <c r="L554" i="10"/>
  <c r="S553" i="10"/>
  <c r="X552" i="10"/>
  <c r="Z552" i="10" s="1"/>
  <c r="C552" i="10"/>
  <c r="X551" i="10"/>
  <c r="Z551" i="10" s="1"/>
  <c r="AD548" i="10"/>
  <c r="P548" i="10"/>
  <c r="C548" i="10"/>
  <c r="AD546" i="10"/>
  <c r="L546" i="10"/>
  <c r="AB627" i="10"/>
  <c r="S614" i="10"/>
  <c r="O604" i="10"/>
  <c r="X602" i="10"/>
  <c r="AJ598" i="10"/>
  <c r="U591" i="10"/>
  <c r="AB586" i="10"/>
  <c r="F584" i="10"/>
  <c r="AB582" i="10"/>
  <c r="C582" i="10"/>
  <c r="AB578" i="10"/>
  <c r="I577" i="10"/>
  <c r="V576" i="10"/>
  <c r="Y575" i="10"/>
  <c r="X572" i="10"/>
  <c r="R570" i="10"/>
  <c r="J568" i="10"/>
  <c r="Y567" i="10"/>
  <c r="V566" i="10"/>
  <c r="V565" i="10"/>
  <c r="AK564" i="10"/>
  <c r="U563" i="10"/>
  <c r="C563" i="10"/>
  <c r="AA562" i="10"/>
  <c r="L562" i="10"/>
  <c r="AK561" i="10"/>
  <c r="P561" i="10"/>
  <c r="AH560" i="10"/>
  <c r="J560" i="10"/>
  <c r="AA559" i="10"/>
  <c r="J559" i="10"/>
  <c r="AA558" i="10"/>
  <c r="F558" i="10"/>
  <c r="C557" i="10"/>
  <c r="AA556" i="10"/>
  <c r="L556" i="10"/>
  <c r="AK555" i="10"/>
  <c r="F555" i="10"/>
  <c r="AA554" i="10"/>
  <c r="J554" i="10"/>
  <c r="P553" i="10"/>
  <c r="V552" i="10"/>
  <c r="V551" i="10"/>
  <c r="C551" i="10"/>
  <c r="AB548" i="10"/>
  <c r="O548" i="10"/>
  <c r="AA546" i="10"/>
  <c r="J546" i="10"/>
  <c r="AG545" i="10"/>
  <c r="J545" i="10"/>
  <c r="C544" i="10"/>
  <c r="Y543" i="10"/>
  <c r="J543" i="10"/>
  <c r="R542" i="10"/>
  <c r="O541" i="10"/>
  <c r="AD540" i="10"/>
  <c r="P540" i="10"/>
  <c r="C540" i="10"/>
  <c r="Y539" i="10"/>
  <c r="J539" i="10"/>
  <c r="AE538" i="10"/>
  <c r="F538" i="10"/>
  <c r="AH535" i="10"/>
  <c r="R535" i="10"/>
  <c r="C535" i="10"/>
  <c r="F533" i="10"/>
  <c r="AB532" i="10"/>
  <c r="O532" i="10"/>
  <c r="X531" i="10"/>
  <c r="I531" i="10"/>
  <c r="AE529" i="10"/>
  <c r="AD528" i="10"/>
  <c r="L528" i="10"/>
  <c r="AE527" i="10"/>
  <c r="P527" i="10"/>
  <c r="S526" i="10"/>
  <c r="AK525" i="10"/>
  <c r="M525" i="10"/>
  <c r="AE630" i="10"/>
  <c r="I627" i="10"/>
  <c r="I621" i="10"/>
  <c r="C617" i="10"/>
  <c r="V611" i="10"/>
  <c r="F606" i="10"/>
  <c r="I602" i="10"/>
  <c r="AG598" i="10"/>
  <c r="AE595" i="10"/>
  <c r="F594" i="10"/>
  <c r="H594" i="10" s="1"/>
  <c r="L588" i="10"/>
  <c r="AA586" i="10"/>
  <c r="Y582" i="10"/>
  <c r="AA578" i="10"/>
  <c r="J576" i="10"/>
  <c r="X575" i="10"/>
  <c r="R574" i="10"/>
  <c r="I572" i="10"/>
  <c r="P570" i="10"/>
  <c r="AJ569" i="10"/>
  <c r="X567" i="10"/>
  <c r="AK566" i="10"/>
  <c r="U566" i="10"/>
  <c r="C566" i="10"/>
  <c r="R565" i="10"/>
  <c r="AD564" i="10"/>
  <c r="AK563" i="10"/>
  <c r="S563" i="10"/>
  <c r="X562" i="10"/>
  <c r="J562" i="10"/>
  <c r="AH561" i="10"/>
  <c r="M561" i="10"/>
  <c r="AE560" i="10"/>
  <c r="F560" i="10"/>
  <c r="Y559" i="10"/>
  <c r="I559" i="10"/>
  <c r="Y558" i="10"/>
  <c r="X556" i="10"/>
  <c r="J556" i="10"/>
  <c r="AH555" i="10"/>
  <c r="X554" i="10"/>
  <c r="I554" i="10"/>
  <c r="K554" i="10" s="1"/>
  <c r="U552" i="10"/>
  <c r="AK551" i="10"/>
  <c r="S551" i="10"/>
  <c r="V549" i="10"/>
  <c r="AA548" i="10"/>
  <c r="AC548" i="10" s="1"/>
  <c r="L548" i="10"/>
  <c r="AG547" i="10"/>
  <c r="X546" i="10"/>
  <c r="I546" i="10"/>
  <c r="AE545" i="10"/>
  <c r="I545" i="10"/>
  <c r="X543" i="10"/>
  <c r="Z543" i="10" s="1"/>
  <c r="P542" i="10"/>
  <c r="I541" i="10"/>
  <c r="AB540" i="10"/>
  <c r="O540" i="10"/>
  <c r="X539" i="10"/>
  <c r="I539" i="10"/>
  <c r="AD538" i="10"/>
  <c r="C538" i="10"/>
  <c r="AH536" i="10"/>
  <c r="AE535" i="10"/>
  <c r="P535" i="10"/>
  <c r="AK533" i="10"/>
  <c r="AA532" i="10"/>
  <c r="L532" i="10"/>
  <c r="AK531" i="10"/>
  <c r="V531" i="10"/>
  <c r="AK633" i="10"/>
  <c r="AJ618" i="10"/>
  <c r="O608" i="10"/>
  <c r="F602" i="10"/>
  <c r="O598" i="10"/>
  <c r="V595" i="10"/>
  <c r="X586" i="10"/>
  <c r="Y585" i="10"/>
  <c r="AB583" i="10"/>
  <c r="X582" i="10"/>
  <c r="AB581" i="10"/>
  <c r="AK580" i="10"/>
  <c r="X578" i="10"/>
  <c r="C578" i="10"/>
  <c r="I576" i="10"/>
  <c r="V575" i="10"/>
  <c r="C572" i="10"/>
  <c r="AG570" i="10"/>
  <c r="O570" i="10"/>
  <c r="F568" i="10"/>
  <c r="U567" i="10"/>
  <c r="AJ566" i="10"/>
  <c r="R566" i="10"/>
  <c r="M565" i="10"/>
  <c r="Y564" i="10"/>
  <c r="AH563" i="10"/>
  <c r="O563" i="10"/>
  <c r="AJ562" i="10"/>
  <c r="V562" i="10"/>
  <c r="I562" i="10"/>
  <c r="AE561" i="10"/>
  <c r="J561" i="10"/>
  <c r="AD560" i="10"/>
  <c r="C560" i="10"/>
  <c r="X559" i="10"/>
  <c r="V558" i="10"/>
  <c r="C558" i="10"/>
  <c r="AJ556" i="10"/>
  <c r="V556" i="10"/>
  <c r="I556" i="10"/>
  <c r="AB555" i="10"/>
  <c r="V554" i="10"/>
  <c r="AK552" i="10"/>
  <c r="O552" i="10"/>
  <c r="AJ551" i="10"/>
  <c r="O551" i="10"/>
  <c r="AK550" i="10"/>
  <c r="X548" i="10"/>
  <c r="J548" i="10"/>
  <c r="V546" i="10"/>
  <c r="Y545" i="10"/>
  <c r="AK543" i="10"/>
  <c r="V543" i="10"/>
  <c r="F543" i="10"/>
  <c r="AA623" i="10"/>
  <c r="R618" i="10"/>
  <c r="M616" i="10"/>
  <c r="AA603" i="10"/>
  <c r="AG600" i="10"/>
  <c r="M598" i="10"/>
  <c r="AK587" i="10"/>
  <c r="U586" i="10"/>
  <c r="U585" i="10"/>
  <c r="L583" i="10"/>
  <c r="U582" i="10"/>
  <c r="AA581" i="10"/>
  <c r="AE580" i="10"/>
  <c r="R578" i="10"/>
  <c r="F576" i="10"/>
  <c r="L575" i="10"/>
  <c r="N575" i="10" s="1"/>
  <c r="AE570" i="10"/>
  <c r="L570" i="10"/>
  <c r="AD568" i="10"/>
  <c r="C568" i="10"/>
  <c r="O567" i="10"/>
  <c r="AH566" i="10"/>
  <c r="P566" i="10"/>
  <c r="AH565" i="10"/>
  <c r="J565" i="10"/>
  <c r="S564" i="10"/>
  <c r="AD563" i="10"/>
  <c r="M563" i="10"/>
  <c r="AH562" i="10"/>
  <c r="U562" i="10"/>
  <c r="AD561" i="10"/>
  <c r="I561" i="10"/>
  <c r="Y560" i="10"/>
  <c r="V559" i="10"/>
  <c r="C559" i="10"/>
  <c r="S558" i="10"/>
  <c r="AH556" i="10"/>
  <c r="U556" i="10"/>
  <c r="V555" i="10"/>
  <c r="AJ554" i="10"/>
  <c r="U554" i="10"/>
  <c r="F554" i="10"/>
  <c r="H554" i="10" s="1"/>
  <c r="AJ552" i="10"/>
  <c r="M552" i="10"/>
  <c r="AE551" i="10"/>
  <c r="M551" i="10"/>
  <c r="AD550" i="10"/>
  <c r="AJ548" i="10"/>
  <c r="V548" i="10"/>
  <c r="I548" i="10"/>
  <c r="AJ546" i="10"/>
  <c r="U546" i="10"/>
  <c r="W546" i="10" s="1"/>
  <c r="F546" i="10"/>
  <c r="X545" i="10"/>
  <c r="AJ543" i="10"/>
  <c r="S543" i="10"/>
  <c r="C542" i="10"/>
  <c r="X540" i="10"/>
  <c r="J540" i="10"/>
  <c r="AJ539" i="10"/>
  <c r="U539" i="10"/>
  <c r="F539" i="10"/>
  <c r="U538" i="10"/>
  <c r="AG537" i="10"/>
  <c r="O536" i="10"/>
  <c r="AA535" i="10"/>
  <c r="L535" i="10"/>
  <c r="AD534" i="10"/>
  <c r="AB533" i="10"/>
  <c r="AJ532" i="10"/>
  <c r="V532" i="10"/>
  <c r="I532" i="10"/>
  <c r="AH531" i="10"/>
  <c r="S531" i="10"/>
  <c r="AJ632" i="10"/>
  <c r="AE626" i="10"/>
  <c r="R613" i="10"/>
  <c r="T613" i="10" s="1"/>
  <c r="V610" i="10"/>
  <c r="X605" i="10"/>
  <c r="AD601" i="10"/>
  <c r="AA600" i="10"/>
  <c r="AH594" i="10"/>
  <c r="F587" i="10"/>
  <c r="O586" i="10"/>
  <c r="J582" i="10"/>
  <c r="Y581" i="10"/>
  <c r="P578" i="10"/>
  <c r="AG577" i="10"/>
  <c r="AE576" i="10"/>
  <c r="C576" i="10"/>
  <c r="J575" i="10"/>
  <c r="Y573" i="10"/>
  <c r="U571" i="10"/>
  <c r="AD570" i="10"/>
  <c r="Y568" i="10"/>
  <c r="M567" i="10"/>
  <c r="AG566" i="10"/>
  <c r="L566" i="10"/>
  <c r="AD565" i="10"/>
  <c r="R564" i="10"/>
  <c r="AB563" i="10"/>
  <c r="J563" i="10"/>
  <c r="AG562" i="10"/>
  <c r="S562" i="10"/>
  <c r="F562" i="10"/>
  <c r="H562" i="10" s="1"/>
  <c r="AB561" i="10"/>
  <c r="U560" i="10"/>
  <c r="AK559" i="10"/>
  <c r="U559" i="10"/>
  <c r="O558" i="10"/>
  <c r="AH557" i="10"/>
  <c r="AG556" i="10"/>
  <c r="S556" i="10"/>
  <c r="F556" i="10"/>
  <c r="U555" i="10"/>
  <c r="AH554" i="10"/>
  <c r="S554" i="10"/>
  <c r="C554" i="10"/>
  <c r="AG552" i="10"/>
  <c r="J552" i="10"/>
  <c r="AB551" i="10"/>
  <c r="L551" i="10"/>
  <c r="AA550" i="10"/>
  <c r="AH548" i="10"/>
  <c r="U548" i="10"/>
  <c r="AH546" i="10"/>
  <c r="S546" i="10"/>
  <c r="C546" i="10"/>
  <c r="V545" i="10"/>
  <c r="AH543" i="10"/>
  <c r="R543" i="10"/>
  <c r="C543" i="10"/>
  <c r="AJ540" i="10"/>
  <c r="V540" i="10"/>
  <c r="I540" i="10"/>
  <c r="AH539" i="10"/>
  <c r="S539" i="10"/>
  <c r="S538" i="10"/>
  <c r="AA537" i="10"/>
  <c r="I536" i="10"/>
  <c r="Y535" i="10"/>
  <c r="J535" i="10"/>
  <c r="U534" i="10"/>
  <c r="V533" i="10"/>
  <c r="AH532" i="10"/>
  <c r="U532" i="10"/>
  <c r="AD526" i="10"/>
  <c r="J527" i="10"/>
  <c r="AA527" i="10"/>
  <c r="J528" i="10"/>
  <c r="AK528" i="10"/>
  <c r="C530" i="10"/>
  <c r="M531" i="10"/>
  <c r="S532" i="10"/>
  <c r="O533" i="10"/>
  <c r="AD535" i="10"/>
  <c r="P537" i="10"/>
  <c r="AE539" i="10"/>
  <c r="R540" i="10"/>
  <c r="F541" i="10"/>
  <c r="AE543" i="10"/>
  <c r="M545" i="10"/>
  <c r="R546" i="10"/>
  <c r="S548" i="10"/>
  <c r="M558" i="10"/>
  <c r="AE562" i="10"/>
  <c r="AA622" i="10"/>
  <c r="S523" i="10"/>
  <c r="AH523" i="10"/>
  <c r="I524" i="10"/>
  <c r="V524" i="10"/>
  <c r="AJ524" i="10"/>
  <c r="AA525" i="10"/>
  <c r="I526" i="10"/>
  <c r="AJ526" i="10"/>
  <c r="L527" i="10"/>
  <c r="AD527" i="10"/>
  <c r="M528" i="10"/>
  <c r="AB529" i="10"/>
  <c r="AG530" i="10"/>
  <c r="R531" i="10"/>
  <c r="C532" i="10"/>
  <c r="X532" i="10"/>
  <c r="S533" i="10"/>
  <c r="AJ535" i="10"/>
  <c r="AG539" i="10"/>
  <c r="S540" i="10"/>
  <c r="V541" i="10"/>
  <c r="P545" i="10"/>
  <c r="AE546" i="10"/>
  <c r="AG548" i="10"/>
  <c r="J551" i="10"/>
  <c r="R554" i="10"/>
  <c r="AH558" i="10"/>
  <c r="F565" i="10"/>
  <c r="L567" i="10"/>
  <c r="F570" i="10"/>
  <c r="S573" i="10"/>
  <c r="AD576" i="10"/>
  <c r="O578" i="10"/>
  <c r="AH597" i="10"/>
  <c r="AA601" i="10"/>
  <c r="U531" i="10"/>
  <c r="AD532" i="10"/>
  <c r="AD533" i="10"/>
  <c r="F535" i="10"/>
  <c r="AK535" i="10"/>
  <c r="J538" i="10"/>
  <c r="AK539" i="10"/>
  <c r="U540" i="10"/>
  <c r="Y541" i="10"/>
  <c r="J544" i="10"/>
  <c r="U545" i="10"/>
  <c r="AG546" i="10"/>
  <c r="AA551" i="10"/>
  <c r="AG554" i="10"/>
  <c r="R556" i="10"/>
  <c r="AJ567" i="10"/>
  <c r="I582" i="10"/>
  <c r="AE619" i="10"/>
  <c r="AD488" i="10"/>
  <c r="AH489" i="10"/>
  <c r="M490" i="10"/>
  <c r="AE490" i="10"/>
  <c r="U491" i="10"/>
  <c r="I492" i="10"/>
  <c r="V492" i="10"/>
  <c r="AJ492" i="10"/>
  <c r="X494" i="10"/>
  <c r="Y496" i="10"/>
  <c r="J497" i="10"/>
  <c r="AE497" i="10"/>
  <c r="I498" i="10"/>
  <c r="X498" i="10"/>
  <c r="V499" i="10"/>
  <c r="C500" i="10"/>
  <c r="P500" i="10"/>
  <c r="AD500" i="10"/>
  <c r="S501" i="10"/>
  <c r="L502" i="10"/>
  <c r="AA502" i="10"/>
  <c r="AB503" i="10"/>
  <c r="C506" i="10"/>
  <c r="S506" i="10"/>
  <c r="AH506" i="10"/>
  <c r="AK508" i="10"/>
  <c r="O508" i="10"/>
  <c r="AB508" i="10"/>
  <c r="F509" i="10"/>
  <c r="C510" i="10"/>
  <c r="R510" i="10"/>
  <c r="AG510" i="10"/>
  <c r="AH511" i="10"/>
  <c r="R512" i="10"/>
  <c r="R514" i="10"/>
  <c r="AG514" i="10"/>
  <c r="U515" i="10"/>
  <c r="I516" i="10"/>
  <c r="V516" i="10"/>
  <c r="AJ516" i="10"/>
  <c r="I518" i="10"/>
  <c r="AB518" i="10"/>
  <c r="F519" i="10"/>
  <c r="V519" i="10"/>
  <c r="AK519" i="10"/>
  <c r="O520" i="10"/>
  <c r="AJ520" i="10"/>
  <c r="X521" i="10"/>
  <c r="V523" i="10"/>
  <c r="AK523" i="10"/>
  <c r="L524" i="10"/>
  <c r="AA524" i="10"/>
  <c r="C525" i="10"/>
  <c r="AD525" i="10"/>
  <c r="O526" i="10"/>
  <c r="R527" i="10"/>
  <c r="AJ527" i="10"/>
  <c r="V528" i="10"/>
  <c r="J529" i="10"/>
  <c r="Y531" i="10"/>
  <c r="F532" i="10"/>
  <c r="AE532" i="10"/>
  <c r="M538" i="10"/>
  <c r="L539" i="10"/>
  <c r="AA540" i="10"/>
  <c r="AD541" i="10"/>
  <c r="L543" i="10"/>
  <c r="Y544" i="10"/>
  <c r="AJ545" i="10"/>
  <c r="AE556" i="10"/>
  <c r="X561" i="10"/>
  <c r="I563" i="10"/>
  <c r="AB565" i="10"/>
  <c r="AB570" i="10"/>
  <c r="L589" i="10"/>
  <c r="X499" i="10"/>
  <c r="R500" i="10"/>
  <c r="AE500" i="10"/>
  <c r="AD501" i="10"/>
  <c r="M502" i="10"/>
  <c r="AD502" i="10"/>
  <c r="AK504" i="10"/>
  <c r="F506" i="10"/>
  <c r="U506" i="10"/>
  <c r="AJ506" i="10"/>
  <c r="C508" i="10"/>
  <c r="P508" i="10"/>
  <c r="AD508" i="10"/>
  <c r="M509" i="10"/>
  <c r="S510" i="10"/>
  <c r="AJ510" i="10"/>
  <c r="X512" i="10"/>
  <c r="I513" i="10"/>
  <c r="C514" i="10"/>
  <c r="S514" i="10"/>
  <c r="AH514" i="10"/>
  <c r="AH515" i="10"/>
  <c r="J516" i="10"/>
  <c r="X516" i="10"/>
  <c r="AA517" i="10"/>
  <c r="M518" i="10"/>
  <c r="AD518" i="10"/>
  <c r="X519" i="10"/>
  <c r="U520" i="10"/>
  <c r="AK520" i="10"/>
  <c r="AB521" i="10"/>
  <c r="I523" i="10"/>
  <c r="X523" i="10"/>
  <c r="AK524" i="10"/>
  <c r="O524" i="10"/>
  <c r="AB524" i="10"/>
  <c r="AG525" i="10"/>
  <c r="U526" i="10"/>
  <c r="C527" i="10"/>
  <c r="S527" i="10"/>
  <c r="AK527" i="10"/>
  <c r="X528" i="10"/>
  <c r="O529" i="10"/>
  <c r="F531" i="10"/>
  <c r="AB531" i="10"/>
  <c r="AG532" i="10"/>
  <c r="F534" i="10"/>
  <c r="M535" i="10"/>
  <c r="AD536" i="10"/>
  <c r="O538" i="10"/>
  <c r="M539" i="10"/>
  <c r="AE540" i="10"/>
  <c r="M543" i="10"/>
  <c r="AJ544" i="10"/>
  <c r="AK545" i="10"/>
  <c r="I552" i="10"/>
  <c r="O559" i="10"/>
  <c r="AA563" i="10"/>
  <c r="C603" i="10"/>
  <c r="N7" i="10"/>
  <c r="Z7" i="10"/>
  <c r="AL7" i="10"/>
  <c r="V506" i="10"/>
  <c r="AK506" i="10"/>
  <c r="R508" i="10"/>
  <c r="AE508" i="10"/>
  <c r="O509" i="10"/>
  <c r="F510" i="10"/>
  <c r="U510" i="10"/>
  <c r="AK510" i="10"/>
  <c r="C512" i="10"/>
  <c r="Y512" i="10"/>
  <c r="M513" i="10"/>
  <c r="F514" i="10"/>
  <c r="U514" i="10"/>
  <c r="AJ514" i="10"/>
  <c r="AJ515" i="10"/>
  <c r="L516" i="10"/>
  <c r="AA516" i="10"/>
  <c r="O517" i="10"/>
  <c r="O518" i="10"/>
  <c r="AG518" i="10"/>
  <c r="J519" i="10"/>
  <c r="Y519" i="10"/>
  <c r="C520" i="10"/>
  <c r="V520" i="10"/>
  <c r="AA521" i="10"/>
  <c r="AE521" i="10"/>
  <c r="J523" i="10"/>
  <c r="Y523" i="10"/>
  <c r="C524" i="10"/>
  <c r="P524" i="10"/>
  <c r="AD524" i="10"/>
  <c r="J525" i="10"/>
  <c r="X526" i="10"/>
  <c r="V527" i="10"/>
  <c r="Y528" i="10"/>
  <c r="X529" i="10"/>
  <c r="AE531" i="10"/>
  <c r="J532" i="10"/>
  <c r="AA533" i="10"/>
  <c r="O534" i="10"/>
  <c r="S535" i="10"/>
  <c r="AA538" i="10"/>
  <c r="R539" i="10"/>
  <c r="F540" i="10"/>
  <c r="AG540" i="10"/>
  <c r="P543" i="10"/>
  <c r="AB546" i="10"/>
  <c r="P550" i="10"/>
  <c r="AD552" i="10"/>
  <c r="AE557" i="10"/>
  <c r="AJ559" i="10"/>
  <c r="X568" i="10"/>
  <c r="AD577" i="10"/>
  <c r="L586" i="10"/>
  <c r="AG594" i="10"/>
  <c r="AH540" i="10"/>
  <c r="X542" i="10"/>
  <c r="AA543" i="10"/>
  <c r="F548" i="10"/>
  <c r="S555" i="10"/>
  <c r="J566" i="10"/>
  <c r="R571" i="10"/>
  <c r="AG542" i="10"/>
  <c r="AB545" i="10"/>
  <c r="AE568" i="10"/>
  <c r="R580" i="10"/>
  <c r="AB541" i="10"/>
  <c r="AA560" i="10"/>
  <c r="AJ572" i="10"/>
  <c r="AK578" i="10"/>
  <c r="AH547" i="10"/>
  <c r="AE549" i="10"/>
  <c r="X588" i="10"/>
  <c r="AK540" i="10"/>
  <c r="AK544" i="10"/>
  <c r="X553" i="10"/>
  <c r="AE581" i="10"/>
  <c r="AK584" i="10"/>
  <c r="AK586" i="10"/>
  <c r="AH625" i="10"/>
  <c r="AK532" i="10"/>
  <c r="AK534" i="10"/>
  <c r="AK548" i="10"/>
  <c r="R550" i="10"/>
  <c r="AA552" i="10"/>
  <c r="AB564" i="10"/>
  <c r="AK570" i="10"/>
  <c r="AK556" i="10"/>
  <c r="AK562" i="10"/>
  <c r="S587" i="10"/>
  <c r="AA635" i="10"/>
  <c r="AH573" i="10"/>
  <c r="Y629" i="10"/>
  <c r="S636" i="10"/>
  <c r="AD593" i="10"/>
  <c r="AD620" i="10"/>
  <c r="AH624" i="10"/>
  <c r="AK635" i="10"/>
  <c r="AG571" i="10"/>
  <c r="AH577" i="10"/>
  <c r="AH585" i="10"/>
  <c r="R600" i="10"/>
  <c r="AK627" i="10"/>
  <c r="AK594" i="10"/>
  <c r="R628" i="10"/>
  <c r="AH583" i="10"/>
  <c r="S589" i="10"/>
  <c r="U590" i="10"/>
  <c r="AK606" i="10"/>
  <c r="R608" i="10"/>
  <c r="AD621" i="10"/>
  <c r="AK630" i="10"/>
  <c r="R636" i="10"/>
  <c r="AK611" i="10"/>
  <c r="AE612" i="10"/>
  <c r="X603" i="10"/>
  <c r="C604" i="10"/>
  <c r="X604" i="10"/>
  <c r="F605" i="10"/>
  <c r="U605" i="10"/>
  <c r="AJ605" i="10"/>
  <c r="J606" i="10"/>
  <c r="X606" i="10"/>
  <c r="AG607" i="10"/>
  <c r="AG609" i="10"/>
  <c r="J610" i="10"/>
  <c r="Y610" i="10"/>
  <c r="C611" i="10"/>
  <c r="P611" i="10"/>
  <c r="AD611" i="10"/>
  <c r="AD612" i="10"/>
  <c r="AF612" i="10" s="1"/>
  <c r="O613" i="10"/>
  <c r="AG613" i="10"/>
  <c r="J614" i="10"/>
  <c r="Y614" i="10"/>
  <c r="C615" i="10"/>
  <c r="V615" i="10"/>
  <c r="AA616" i="10"/>
  <c r="Y616" i="10"/>
  <c r="I617" i="10"/>
  <c r="AD617" i="10"/>
  <c r="I618" i="10"/>
  <c r="X618" i="10"/>
  <c r="AK619" i="10"/>
  <c r="O619" i="10"/>
  <c r="AB619" i="10"/>
  <c r="R620" i="10"/>
  <c r="X621" i="10"/>
  <c r="G622" i="10"/>
  <c r="X622" i="10"/>
  <c r="AK623" i="10"/>
  <c r="G624" i="10"/>
  <c r="J625" i="10"/>
  <c r="G626" i="10"/>
  <c r="V626" i="10"/>
  <c r="AK626" i="10"/>
  <c r="L627" i="10"/>
  <c r="AA627" i="10"/>
  <c r="C628" i="10"/>
  <c r="M629" i="10"/>
  <c r="F630" i="10"/>
  <c r="V630" i="10"/>
  <c r="D632" i="10"/>
  <c r="X632" i="10"/>
  <c r="C633" i="10"/>
  <c r="AJ633" i="10"/>
  <c r="F635" i="10"/>
  <c r="S635" i="10"/>
  <c r="AG635" i="10"/>
  <c r="U636" i="10"/>
  <c r="AH635" i="10"/>
  <c r="AD636" i="10"/>
  <c r="AB629" i="10"/>
  <c r="J630" i="10"/>
  <c r="AA630" i="10"/>
  <c r="P631" i="10"/>
  <c r="I632" i="10"/>
  <c r="AA632" i="10"/>
  <c r="G633" i="10"/>
  <c r="AD634" i="10"/>
  <c r="I635" i="10"/>
  <c r="V635" i="10"/>
  <c r="AB636" i="10"/>
  <c r="AE636" i="10"/>
  <c r="AB603" i="10"/>
  <c r="J604" i="10"/>
  <c r="AE604" i="10"/>
  <c r="J605" i="10"/>
  <c r="Y605" i="10"/>
  <c r="C606" i="10"/>
  <c r="P606" i="10"/>
  <c r="AD606" i="10"/>
  <c r="J607" i="10"/>
  <c r="I608" i="10"/>
  <c r="R610" i="10"/>
  <c r="AG610" i="10"/>
  <c r="G611" i="10"/>
  <c r="U611" i="10"/>
  <c r="AH611" i="10"/>
  <c r="D613" i="10"/>
  <c r="U613" i="10"/>
  <c r="P614" i="10"/>
  <c r="AE614" i="10"/>
  <c r="J615" i="10"/>
  <c r="AA615" i="10"/>
  <c r="J616" i="10"/>
  <c r="AH616" i="10"/>
  <c r="O617" i="10"/>
  <c r="AK617" i="10"/>
  <c r="M618" i="10"/>
  <c r="AE618" i="10"/>
  <c r="F619" i="10"/>
  <c r="S619" i="10"/>
  <c r="AG619" i="10"/>
  <c r="F621" i="10"/>
  <c r="AK621" i="10"/>
  <c r="M622" i="10"/>
  <c r="AD622" i="10"/>
  <c r="O623" i="10"/>
  <c r="AA624" i="10"/>
  <c r="AE625" i="10"/>
  <c r="L626" i="10"/>
  <c r="AB626" i="10"/>
  <c r="D627" i="10"/>
  <c r="R627" i="10"/>
  <c r="AE627" i="10"/>
  <c r="U628" i="10"/>
  <c r="AD629" i="10"/>
  <c r="L630" i="10"/>
  <c r="AB630" i="10"/>
  <c r="R631" i="10"/>
  <c r="L632" i="10"/>
  <c r="AB632" i="10"/>
  <c r="J633" i="10"/>
  <c r="P634" i="10"/>
  <c r="J635" i="10"/>
  <c r="X635" i="10"/>
  <c r="F636" i="10"/>
  <c r="AG636" i="10"/>
  <c r="AD635" i="10"/>
  <c r="C11" i="10"/>
  <c r="D11" i="10"/>
  <c r="AH12" i="10"/>
  <c r="V12" i="10"/>
  <c r="J12" i="10"/>
  <c r="AG12" i="10"/>
  <c r="U12" i="10"/>
  <c r="I12" i="10"/>
  <c r="AE12" i="10"/>
  <c r="S12" i="10"/>
  <c r="G12" i="10"/>
  <c r="AD12" i="10"/>
  <c r="R12" i="10"/>
  <c r="F12" i="10"/>
  <c r="AB12" i="10"/>
  <c r="P12" i="10"/>
  <c r="D12" i="10"/>
  <c r="AJ12" i="10"/>
  <c r="M11" i="10"/>
  <c r="AB11" i="10"/>
  <c r="O11" i="10"/>
  <c r="L12" i="10"/>
  <c r="AG13" i="10"/>
  <c r="U13" i="10"/>
  <c r="I13" i="10"/>
  <c r="AE13" i="10"/>
  <c r="S13" i="10"/>
  <c r="G13" i="10"/>
  <c r="R13" i="10"/>
  <c r="F13" i="10"/>
  <c r="AB13" i="10"/>
  <c r="P13" i="10"/>
  <c r="D13" i="10"/>
  <c r="AD13" i="10"/>
  <c r="AA13" i="10"/>
  <c r="O13" i="10"/>
  <c r="C13" i="10"/>
  <c r="AJ13" i="10"/>
  <c r="H7" i="10"/>
  <c r="AF7" i="10"/>
  <c r="P11" i="10"/>
  <c r="M12" i="10"/>
  <c r="J13" i="10"/>
  <c r="AK13" i="10"/>
  <c r="AJ20" i="10"/>
  <c r="X20" i="10"/>
  <c r="L20" i="10"/>
  <c r="AH20" i="10"/>
  <c r="V20" i="10"/>
  <c r="J20" i="10"/>
  <c r="AG20" i="10"/>
  <c r="U20" i="10"/>
  <c r="I20" i="10"/>
  <c r="AD20" i="10"/>
  <c r="R20" i="10"/>
  <c r="F20" i="10"/>
  <c r="AA20" i="10"/>
  <c r="C20" i="10"/>
  <c r="AE20" i="10"/>
  <c r="S20" i="10"/>
  <c r="G20" i="10"/>
  <c r="O20" i="10"/>
  <c r="AB20" i="10"/>
  <c r="P20" i="10"/>
  <c r="D20" i="10"/>
  <c r="AK11" i="10"/>
  <c r="O12" i="10"/>
  <c r="AJ11" i="10"/>
  <c r="X11" i="10"/>
  <c r="L11" i="10"/>
  <c r="AH11" i="10"/>
  <c r="V11" i="10"/>
  <c r="J11" i="10"/>
  <c r="AG11" i="10"/>
  <c r="U11" i="10"/>
  <c r="I11" i="10"/>
  <c r="AE11" i="10"/>
  <c r="S11" i="10"/>
  <c r="G11" i="10"/>
  <c r="AD11" i="10"/>
  <c r="R11" i="10"/>
  <c r="F11" i="10"/>
  <c r="AA11" i="10"/>
  <c r="X12" i="10"/>
  <c r="M13" i="10"/>
  <c r="Y20" i="10"/>
  <c r="AE89" i="10"/>
  <c r="S89" i="10"/>
  <c r="G89" i="10"/>
  <c r="AJ89" i="10"/>
  <c r="V89" i="10"/>
  <c r="I89" i="10"/>
  <c r="AA160" i="10"/>
  <c r="O160" i="10"/>
  <c r="C160" i="10"/>
  <c r="AK160" i="10"/>
  <c r="X160" i="10"/>
  <c r="J160" i="10"/>
  <c r="AE160" i="10"/>
  <c r="P160" i="10"/>
  <c r="AD160" i="10"/>
  <c r="M160" i="10"/>
  <c r="AB160" i="10"/>
  <c r="L160" i="10"/>
  <c r="Y160" i="10"/>
  <c r="I160" i="10"/>
  <c r="K160" i="10" s="1"/>
  <c r="V160" i="10"/>
  <c r="G160" i="10"/>
  <c r="AJ160" i="10"/>
  <c r="U160" i="10"/>
  <c r="F160" i="10"/>
  <c r="AH160" i="10"/>
  <c r="S160" i="10"/>
  <c r="D160" i="10"/>
  <c r="I9" i="10"/>
  <c r="U9" i="10"/>
  <c r="AG9" i="10"/>
  <c r="G10" i="10"/>
  <c r="S10" i="10"/>
  <c r="AE10" i="10"/>
  <c r="M14" i="10"/>
  <c r="Y14" i="10"/>
  <c r="L15" i="10"/>
  <c r="X15" i="10"/>
  <c r="AJ15" i="10"/>
  <c r="J16" i="10"/>
  <c r="K16" i="10" s="1"/>
  <c r="V16" i="10"/>
  <c r="W16" i="10" s="1"/>
  <c r="AH16" i="10"/>
  <c r="I17" i="10"/>
  <c r="U17" i="10"/>
  <c r="AG17" i="10"/>
  <c r="G18" i="10"/>
  <c r="H18" i="10" s="1"/>
  <c r="S18" i="10"/>
  <c r="T18" i="10" s="1"/>
  <c r="AE18" i="10"/>
  <c r="F19" i="10"/>
  <c r="R19" i="10"/>
  <c r="AD19" i="10"/>
  <c r="C21" i="10"/>
  <c r="O21" i="10"/>
  <c r="AA21" i="10"/>
  <c r="M22" i="10"/>
  <c r="Y22" i="10"/>
  <c r="L23" i="10"/>
  <c r="X23" i="10"/>
  <c r="AJ23" i="10"/>
  <c r="J24" i="10"/>
  <c r="V24" i="10"/>
  <c r="AH24" i="10"/>
  <c r="I25" i="10"/>
  <c r="U25" i="10"/>
  <c r="W25" i="10" s="1"/>
  <c r="AG25" i="10"/>
  <c r="G26" i="10"/>
  <c r="H26" i="10" s="1"/>
  <c r="S26" i="10"/>
  <c r="AE26" i="10"/>
  <c r="F27" i="10"/>
  <c r="R27" i="10"/>
  <c r="AD27" i="10"/>
  <c r="D28" i="10"/>
  <c r="P28" i="10"/>
  <c r="AB28" i="10"/>
  <c r="C29" i="10"/>
  <c r="O29" i="10"/>
  <c r="AA29" i="10"/>
  <c r="M30" i="10"/>
  <c r="Y30" i="10"/>
  <c r="L31" i="10"/>
  <c r="X31" i="10"/>
  <c r="AJ31" i="10"/>
  <c r="J32" i="10"/>
  <c r="V32" i="10"/>
  <c r="AJ32" i="10"/>
  <c r="L33" i="10"/>
  <c r="AB34" i="10"/>
  <c r="P34" i="10"/>
  <c r="D34" i="10"/>
  <c r="O34" i="10"/>
  <c r="AD34" i="10"/>
  <c r="F35" i="10"/>
  <c r="S35" i="10"/>
  <c r="AG35" i="10"/>
  <c r="J37" i="10"/>
  <c r="AH38" i="10"/>
  <c r="V38" i="10"/>
  <c r="J38" i="10"/>
  <c r="O38" i="10"/>
  <c r="AB38" i="10"/>
  <c r="D39" i="10"/>
  <c r="R39" i="10"/>
  <c r="AE39" i="10"/>
  <c r="I40" i="10"/>
  <c r="V40" i="10"/>
  <c r="AJ40" i="10"/>
  <c r="L41" i="10"/>
  <c r="AB42" i="10"/>
  <c r="P42" i="10"/>
  <c r="D42" i="10"/>
  <c r="O42" i="10"/>
  <c r="AD42" i="10"/>
  <c r="F43" i="10"/>
  <c r="S43" i="10"/>
  <c r="AG43" i="10"/>
  <c r="J45" i="10"/>
  <c r="AH46" i="10"/>
  <c r="AI46" i="10" s="1"/>
  <c r="V46" i="10"/>
  <c r="J46" i="10"/>
  <c r="O46" i="10"/>
  <c r="AB46" i="10"/>
  <c r="D47" i="10"/>
  <c r="E47" i="10" s="1"/>
  <c r="R47" i="10"/>
  <c r="AE47" i="10"/>
  <c r="I48" i="10"/>
  <c r="V48" i="10"/>
  <c r="AJ48" i="10"/>
  <c r="L49" i="10"/>
  <c r="AB50" i="10"/>
  <c r="P50" i="10"/>
  <c r="D50" i="10"/>
  <c r="O50" i="10"/>
  <c r="AD50" i="10"/>
  <c r="F51" i="10"/>
  <c r="S51" i="10"/>
  <c r="AG51" i="10"/>
  <c r="J53" i="10"/>
  <c r="AH54" i="10"/>
  <c r="V54" i="10"/>
  <c r="J54" i="10"/>
  <c r="O54" i="10"/>
  <c r="AB54" i="10"/>
  <c r="D55" i="10"/>
  <c r="E55" i="10" s="1"/>
  <c r="R55" i="10"/>
  <c r="AE55" i="10"/>
  <c r="I56" i="10"/>
  <c r="V56" i="10"/>
  <c r="AJ56" i="10"/>
  <c r="L57" i="10"/>
  <c r="AB58" i="10"/>
  <c r="P58" i="10"/>
  <c r="D58" i="10"/>
  <c r="E58" i="10" s="1"/>
  <c r="O58" i="10"/>
  <c r="AD58" i="10"/>
  <c r="F59" i="10"/>
  <c r="S59" i="10"/>
  <c r="AG59" i="10"/>
  <c r="J61" i="10"/>
  <c r="AH62" i="10"/>
  <c r="V62" i="10"/>
  <c r="J62" i="10"/>
  <c r="O62" i="10"/>
  <c r="AB62" i="10"/>
  <c r="D63" i="10"/>
  <c r="R63" i="10"/>
  <c r="AE63" i="10"/>
  <c r="I64" i="10"/>
  <c r="V64" i="10"/>
  <c r="AJ64" i="10"/>
  <c r="L65" i="10"/>
  <c r="AB66" i="10"/>
  <c r="AC66" i="10" s="1"/>
  <c r="P66" i="10"/>
  <c r="D66" i="10"/>
  <c r="O66" i="10"/>
  <c r="AD66" i="10"/>
  <c r="F67" i="10"/>
  <c r="S67" i="10"/>
  <c r="AG67" i="10"/>
  <c r="J69" i="10"/>
  <c r="AH70" i="10"/>
  <c r="V70" i="10"/>
  <c r="J70" i="10"/>
  <c r="O70" i="10"/>
  <c r="AB70" i="10"/>
  <c r="D71" i="10"/>
  <c r="R71" i="10"/>
  <c r="AE71" i="10"/>
  <c r="AF71" i="10" s="1"/>
  <c r="I72" i="10"/>
  <c r="V72" i="10"/>
  <c r="AK72" i="10"/>
  <c r="AL72" i="10" s="1"/>
  <c r="O73" i="10"/>
  <c r="I74" i="10"/>
  <c r="X74" i="10"/>
  <c r="J76" i="10"/>
  <c r="Y76" i="10"/>
  <c r="Z76" i="10" s="1"/>
  <c r="F78" i="10"/>
  <c r="U78" i="10"/>
  <c r="AK78" i="10"/>
  <c r="G80" i="10"/>
  <c r="X80" i="10"/>
  <c r="AE81" i="10"/>
  <c r="S81" i="10"/>
  <c r="G81" i="10"/>
  <c r="AJ81" i="10"/>
  <c r="V81" i="10"/>
  <c r="I81" i="10"/>
  <c r="P81" i="10"/>
  <c r="AG81" i="10"/>
  <c r="J82" i="10"/>
  <c r="L84" i="10"/>
  <c r="G86" i="10"/>
  <c r="V86" i="10"/>
  <c r="J88" i="10"/>
  <c r="Y88" i="10"/>
  <c r="C89" i="10"/>
  <c r="R89" i="10"/>
  <c r="AH89" i="10"/>
  <c r="M90" i="10"/>
  <c r="M92" i="10"/>
  <c r="I94" i="10"/>
  <c r="L96" i="10"/>
  <c r="D97" i="10"/>
  <c r="U97" i="10"/>
  <c r="AK97" i="10"/>
  <c r="O98" i="10"/>
  <c r="P100" i="10"/>
  <c r="M102" i="10"/>
  <c r="O104" i="10"/>
  <c r="O105" i="10"/>
  <c r="O106" i="10"/>
  <c r="AA108" i="10"/>
  <c r="O108" i="10"/>
  <c r="C108" i="10"/>
  <c r="AH108" i="10"/>
  <c r="U108" i="10"/>
  <c r="G108" i="10"/>
  <c r="AG108" i="10"/>
  <c r="S108" i="10"/>
  <c r="T108" i="10" s="1"/>
  <c r="F108" i="10"/>
  <c r="V108" i="10"/>
  <c r="D110" i="10"/>
  <c r="U110" i="10"/>
  <c r="P113" i="10"/>
  <c r="C114" i="10"/>
  <c r="X114" i="10"/>
  <c r="D118" i="10"/>
  <c r="AB118" i="10"/>
  <c r="C121" i="10"/>
  <c r="J122" i="10"/>
  <c r="AG122" i="10"/>
  <c r="X123" i="10"/>
  <c r="F124" i="10"/>
  <c r="AH124" i="10"/>
  <c r="U125" i="10"/>
  <c r="M127" i="10"/>
  <c r="AJ127" i="10"/>
  <c r="U131" i="10"/>
  <c r="X139" i="10"/>
  <c r="AA140" i="10"/>
  <c r="AG141" i="10"/>
  <c r="AD144" i="10"/>
  <c r="S150" i="10"/>
  <c r="P155" i="10"/>
  <c r="R160" i="10"/>
  <c r="M21" i="10"/>
  <c r="Y21" i="10"/>
  <c r="AK21" i="10"/>
  <c r="Y29" i="10"/>
  <c r="AK29" i="10"/>
  <c r="AL29" i="10" s="1"/>
  <c r="AE121" i="10"/>
  <c r="S121" i="10"/>
  <c r="G121" i="10"/>
  <c r="AG121" i="10"/>
  <c r="R121" i="10"/>
  <c r="D121" i="10"/>
  <c r="AK121" i="10"/>
  <c r="X121" i="10"/>
  <c r="J121" i="10"/>
  <c r="AJ121" i="10"/>
  <c r="V121" i="10"/>
  <c r="I121" i="10"/>
  <c r="AG18" i="10"/>
  <c r="M23" i="10"/>
  <c r="Y23" i="10"/>
  <c r="AK23" i="10"/>
  <c r="G35" i="10"/>
  <c r="U35" i="10"/>
  <c r="AH35" i="10"/>
  <c r="F39" i="10"/>
  <c r="S39" i="10"/>
  <c r="AH39" i="10"/>
  <c r="J40" i="10"/>
  <c r="X40" i="10"/>
  <c r="AK40" i="10"/>
  <c r="G43" i="10"/>
  <c r="U43" i="10"/>
  <c r="AH43" i="10"/>
  <c r="F47" i="10"/>
  <c r="S47" i="10"/>
  <c r="AH47" i="10"/>
  <c r="J48" i="10"/>
  <c r="X48" i="10"/>
  <c r="AK48" i="10"/>
  <c r="G51" i="10"/>
  <c r="U51" i="10"/>
  <c r="AH51" i="10"/>
  <c r="F55" i="10"/>
  <c r="S55" i="10"/>
  <c r="AH55" i="10"/>
  <c r="J56" i="10"/>
  <c r="X56" i="10"/>
  <c r="AK56" i="10"/>
  <c r="G59" i="10"/>
  <c r="U59" i="10"/>
  <c r="AH59" i="10"/>
  <c r="F63" i="10"/>
  <c r="S63" i="10"/>
  <c r="AH63" i="10"/>
  <c r="J64" i="10"/>
  <c r="X64" i="10"/>
  <c r="AK64" i="10"/>
  <c r="G67" i="10"/>
  <c r="U67" i="10"/>
  <c r="AH67" i="10"/>
  <c r="F71" i="10"/>
  <c r="S71" i="10"/>
  <c r="AH71" i="10"/>
  <c r="J72" i="10"/>
  <c r="X72" i="10"/>
  <c r="AE73" i="10"/>
  <c r="S73" i="10"/>
  <c r="G73" i="10"/>
  <c r="AJ73" i="10"/>
  <c r="V73" i="10"/>
  <c r="I73" i="10"/>
  <c r="K73" i="10" s="1"/>
  <c r="P73" i="10"/>
  <c r="AG73" i="10"/>
  <c r="J74" i="10"/>
  <c r="AA74" i="10"/>
  <c r="L76" i="10"/>
  <c r="AB76" i="10"/>
  <c r="G78" i="10"/>
  <c r="V78" i="10"/>
  <c r="J80" i="10"/>
  <c r="Y80" i="10"/>
  <c r="I86" i="10"/>
  <c r="AA86" i="10"/>
  <c r="L88" i="10"/>
  <c r="AA88" i="10"/>
  <c r="D89" i="10"/>
  <c r="U89" i="10"/>
  <c r="AK89" i="10"/>
  <c r="F97" i="10"/>
  <c r="X97" i="10"/>
  <c r="AD98" i="10"/>
  <c r="R98" i="10"/>
  <c r="F98" i="10"/>
  <c r="Y98" i="10"/>
  <c r="L98" i="10"/>
  <c r="P98" i="10"/>
  <c r="AG98" i="10"/>
  <c r="AA100" i="10"/>
  <c r="O100" i="10"/>
  <c r="C100" i="10"/>
  <c r="AG100" i="10"/>
  <c r="S100" i="10"/>
  <c r="F100" i="10"/>
  <c r="R100" i="10"/>
  <c r="AH100" i="10"/>
  <c r="F110" i="10"/>
  <c r="V110" i="10"/>
  <c r="D114" i="10"/>
  <c r="AB114" i="10"/>
  <c r="F118" i="10"/>
  <c r="AD118" i="10"/>
  <c r="F121" i="10"/>
  <c r="H121" i="10" s="1"/>
  <c r="AB121" i="10"/>
  <c r="O122" i="10"/>
  <c r="AH122" i="10"/>
  <c r="L124" i="10"/>
  <c r="AJ124" i="10"/>
  <c r="O127" i="10"/>
  <c r="AA128" i="10"/>
  <c r="O128" i="10"/>
  <c r="C128" i="10"/>
  <c r="AK128" i="10"/>
  <c r="X128" i="10"/>
  <c r="J128" i="10"/>
  <c r="AE128" i="10"/>
  <c r="P128" i="10"/>
  <c r="AJ128" i="10"/>
  <c r="U128" i="10"/>
  <c r="F128" i="10"/>
  <c r="AH128" i="10"/>
  <c r="S128" i="10"/>
  <c r="D128" i="10"/>
  <c r="AB128" i="10"/>
  <c r="AD134" i="10"/>
  <c r="R134" i="10"/>
  <c r="F134" i="10"/>
  <c r="AE134" i="10"/>
  <c r="P134" i="10"/>
  <c r="C134" i="10"/>
  <c r="AJ134" i="10"/>
  <c r="U134" i="10"/>
  <c r="D134" i="10"/>
  <c r="AG134" i="10"/>
  <c r="O134" i="10"/>
  <c r="Y134" i="10"/>
  <c r="J134" i="10"/>
  <c r="X134" i="10"/>
  <c r="I134" i="10"/>
  <c r="AH134" i="10"/>
  <c r="AB139" i="10"/>
  <c r="X155" i="10"/>
  <c r="AG160" i="10"/>
  <c r="M29" i="10"/>
  <c r="I26" i="10"/>
  <c r="U26" i="10"/>
  <c r="AG26" i="10"/>
  <c r="G27" i="10"/>
  <c r="S27" i="10"/>
  <c r="AE27" i="10"/>
  <c r="F28" i="10"/>
  <c r="R28" i="10"/>
  <c r="AD28" i="10"/>
  <c r="D29" i="10"/>
  <c r="P29" i="10"/>
  <c r="AB29" i="10"/>
  <c r="C15" i="10"/>
  <c r="O15" i="10"/>
  <c r="AA15" i="10"/>
  <c r="J18" i="10"/>
  <c r="V18" i="10"/>
  <c r="AH18" i="10"/>
  <c r="I19" i="10"/>
  <c r="U19" i="10"/>
  <c r="AG19" i="10"/>
  <c r="F21" i="10"/>
  <c r="R21" i="10"/>
  <c r="AD21" i="10"/>
  <c r="C23" i="10"/>
  <c r="O23" i="10"/>
  <c r="AA23" i="10"/>
  <c r="M24" i="10"/>
  <c r="Y24" i="10"/>
  <c r="AK24" i="10"/>
  <c r="J26" i="10"/>
  <c r="V26" i="10"/>
  <c r="AH26" i="10"/>
  <c r="I27" i="10"/>
  <c r="U27" i="10"/>
  <c r="AG27" i="10"/>
  <c r="G28" i="10"/>
  <c r="S28" i="10"/>
  <c r="AE28" i="10"/>
  <c r="F29" i="10"/>
  <c r="R29" i="10"/>
  <c r="AD29" i="10"/>
  <c r="C31" i="10"/>
  <c r="O31" i="10"/>
  <c r="AA31" i="10"/>
  <c r="M32" i="10"/>
  <c r="Y32" i="10"/>
  <c r="AD33" i="10"/>
  <c r="R33" i="10"/>
  <c r="F33" i="10"/>
  <c r="O33" i="10"/>
  <c r="AB33" i="10"/>
  <c r="I35" i="10"/>
  <c r="V35" i="10"/>
  <c r="AJ35" i="10"/>
  <c r="AJ37" i="10"/>
  <c r="X37" i="10"/>
  <c r="L37" i="10"/>
  <c r="O37" i="10"/>
  <c r="AB37" i="10"/>
  <c r="G39" i="10"/>
  <c r="V39" i="10"/>
  <c r="AJ39" i="10"/>
  <c r="L40" i="10"/>
  <c r="Y40" i="10"/>
  <c r="AD41" i="10"/>
  <c r="R41" i="10"/>
  <c r="F41" i="10"/>
  <c r="O41" i="10"/>
  <c r="AB41" i="10"/>
  <c r="AC41" i="10" s="1"/>
  <c r="I43" i="10"/>
  <c r="V43" i="10"/>
  <c r="AJ43" i="10"/>
  <c r="AJ45" i="10"/>
  <c r="AL45" i="10" s="1"/>
  <c r="X45" i="10"/>
  <c r="L45" i="10"/>
  <c r="O45" i="10"/>
  <c r="AB45" i="10"/>
  <c r="G47" i="10"/>
  <c r="V47" i="10"/>
  <c r="AJ47" i="10"/>
  <c r="L48" i="10"/>
  <c r="Y48" i="10"/>
  <c r="AD49" i="10"/>
  <c r="R49" i="10"/>
  <c r="F49" i="10"/>
  <c r="O49" i="10"/>
  <c r="AB49" i="10"/>
  <c r="I51" i="10"/>
  <c r="V51" i="10"/>
  <c r="AJ51" i="10"/>
  <c r="AJ53" i="10"/>
  <c r="X53" i="10"/>
  <c r="L53" i="10"/>
  <c r="O53" i="10"/>
  <c r="AB53" i="10"/>
  <c r="G55" i="10"/>
  <c r="V55" i="10"/>
  <c r="AJ55" i="10"/>
  <c r="L56" i="10"/>
  <c r="Y56" i="10"/>
  <c r="AD57" i="10"/>
  <c r="R57" i="10"/>
  <c r="F57" i="10"/>
  <c r="O57" i="10"/>
  <c r="AB57" i="10"/>
  <c r="I59" i="10"/>
  <c r="V59" i="10"/>
  <c r="AJ59" i="10"/>
  <c r="AJ61" i="10"/>
  <c r="X61" i="10"/>
  <c r="L61" i="10"/>
  <c r="O61" i="10"/>
  <c r="AB61" i="10"/>
  <c r="G63" i="10"/>
  <c r="V63" i="10"/>
  <c r="AJ63" i="10"/>
  <c r="L64" i="10"/>
  <c r="Y64" i="10"/>
  <c r="AD65" i="10"/>
  <c r="R65" i="10"/>
  <c r="F65" i="10"/>
  <c r="O65" i="10"/>
  <c r="AB65" i="10"/>
  <c r="I67" i="10"/>
  <c r="V67" i="10"/>
  <c r="AJ67" i="10"/>
  <c r="AJ69" i="10"/>
  <c r="X69" i="10"/>
  <c r="L69" i="10"/>
  <c r="O69" i="10"/>
  <c r="AB69" i="10"/>
  <c r="G71" i="10"/>
  <c r="V71" i="10"/>
  <c r="AJ71" i="10"/>
  <c r="L72" i="10"/>
  <c r="Y72" i="10"/>
  <c r="C73" i="10"/>
  <c r="R73" i="10"/>
  <c r="AH73" i="10"/>
  <c r="M74" i="10"/>
  <c r="AB74" i="10"/>
  <c r="M76" i="10"/>
  <c r="AD76" i="10"/>
  <c r="I78" i="10"/>
  <c r="AA78" i="10"/>
  <c r="L80" i="10"/>
  <c r="AA80" i="10"/>
  <c r="M86" i="10"/>
  <c r="AB86" i="10"/>
  <c r="M88" i="10"/>
  <c r="AB88" i="10"/>
  <c r="F89" i="10"/>
  <c r="X89" i="10"/>
  <c r="AD90" i="10"/>
  <c r="R90" i="10"/>
  <c r="F90" i="10"/>
  <c r="Y90" i="10"/>
  <c r="L90" i="10"/>
  <c r="P90" i="10"/>
  <c r="AG90" i="10"/>
  <c r="AA92" i="10"/>
  <c r="AC92" i="10" s="1"/>
  <c r="O92" i="10"/>
  <c r="C92" i="10"/>
  <c r="AG92" i="10"/>
  <c r="S92" i="10"/>
  <c r="F92" i="10"/>
  <c r="R92" i="10"/>
  <c r="AH92" i="10"/>
  <c r="J97" i="10"/>
  <c r="Y97" i="10"/>
  <c r="C98" i="10"/>
  <c r="S98" i="10"/>
  <c r="AH98" i="10"/>
  <c r="D100" i="10"/>
  <c r="U100" i="10"/>
  <c r="AJ100" i="10"/>
  <c r="AJ102" i="10"/>
  <c r="X102" i="10"/>
  <c r="L102" i="10"/>
  <c r="Y102" i="10"/>
  <c r="J102" i="10"/>
  <c r="P102" i="10"/>
  <c r="AE102" i="10"/>
  <c r="AG104" i="10"/>
  <c r="U104" i="10"/>
  <c r="I104" i="10"/>
  <c r="AH104" i="10"/>
  <c r="S104" i="10"/>
  <c r="F104" i="10"/>
  <c r="AE104" i="10"/>
  <c r="R104" i="10"/>
  <c r="D104" i="10"/>
  <c r="V104" i="10"/>
  <c r="AE105" i="10"/>
  <c r="AF105" i="10" s="1"/>
  <c r="S105" i="10"/>
  <c r="G105" i="10"/>
  <c r="AK105" i="10"/>
  <c r="X105" i="10"/>
  <c r="J105" i="10"/>
  <c r="AJ105" i="10"/>
  <c r="V105" i="10"/>
  <c r="I105" i="10"/>
  <c r="R105" i="10"/>
  <c r="T105" i="10" s="1"/>
  <c r="AD106" i="10"/>
  <c r="R106" i="10"/>
  <c r="F106" i="10"/>
  <c r="AA106" i="10"/>
  <c r="M106" i="10"/>
  <c r="Y106" i="10"/>
  <c r="L106" i="10"/>
  <c r="S106" i="10"/>
  <c r="AJ106" i="10"/>
  <c r="G110" i="10"/>
  <c r="AB110" i="10"/>
  <c r="AE113" i="10"/>
  <c r="S113" i="10"/>
  <c r="G113" i="10"/>
  <c r="AG113" i="10"/>
  <c r="R113" i="10"/>
  <c r="D113" i="10"/>
  <c r="AK113" i="10"/>
  <c r="X113" i="10"/>
  <c r="J113" i="10"/>
  <c r="AJ113" i="10"/>
  <c r="V113" i="10"/>
  <c r="I113" i="10"/>
  <c r="Y113" i="10"/>
  <c r="G114" i="10"/>
  <c r="I118" i="10"/>
  <c r="AE118" i="10"/>
  <c r="L121" i="10"/>
  <c r="AD121" i="10"/>
  <c r="P122" i="10"/>
  <c r="AH123" i="10"/>
  <c r="V123" i="10"/>
  <c r="J123" i="10"/>
  <c r="AG123" i="10"/>
  <c r="S123" i="10"/>
  <c r="F123" i="10"/>
  <c r="AD123" i="10"/>
  <c r="O123" i="10"/>
  <c r="AK123" i="10"/>
  <c r="U123" i="10"/>
  <c r="W123" i="10" s="1"/>
  <c r="D123" i="10"/>
  <c r="AJ123" i="10"/>
  <c r="R123" i="10"/>
  <c r="C123" i="10"/>
  <c r="AA123" i="10"/>
  <c r="P124" i="10"/>
  <c r="AE125" i="10"/>
  <c r="S125" i="10"/>
  <c r="G125" i="10"/>
  <c r="AA125" i="10"/>
  <c r="M125" i="10"/>
  <c r="AH125" i="10"/>
  <c r="R125" i="10"/>
  <c r="C125" i="10"/>
  <c r="X125" i="10"/>
  <c r="I125" i="10"/>
  <c r="AK125" i="10"/>
  <c r="V125" i="10"/>
  <c r="F125" i="10"/>
  <c r="AB125" i="10"/>
  <c r="R127" i="10"/>
  <c r="AE141" i="10"/>
  <c r="S141" i="10"/>
  <c r="G141" i="10"/>
  <c r="AA141" i="10"/>
  <c r="M141" i="10"/>
  <c r="AH141" i="10"/>
  <c r="R141" i="10"/>
  <c r="C141" i="10"/>
  <c r="AD141" i="10"/>
  <c r="O141" i="10"/>
  <c r="AB141" i="10"/>
  <c r="L141" i="10"/>
  <c r="X141" i="10"/>
  <c r="I141" i="10"/>
  <c r="AK141" i="10"/>
  <c r="V141" i="10"/>
  <c r="F141" i="10"/>
  <c r="P89" i="10"/>
  <c r="AG89" i="10"/>
  <c r="AD114" i="10"/>
  <c r="AF114" i="10" s="1"/>
  <c r="R114" i="10"/>
  <c r="F114" i="10"/>
  <c r="AJ114" i="10"/>
  <c r="V114" i="10"/>
  <c r="I114" i="10"/>
  <c r="AA114" i="10"/>
  <c r="M114" i="10"/>
  <c r="Y114" i="10"/>
  <c r="L114" i="10"/>
  <c r="U114" i="10"/>
  <c r="Y121" i="10"/>
  <c r="I10" i="10"/>
  <c r="U10" i="10"/>
  <c r="AG10" i="10"/>
  <c r="M15" i="10"/>
  <c r="Y15" i="10"/>
  <c r="AK15" i="10"/>
  <c r="I18" i="10"/>
  <c r="U18" i="10"/>
  <c r="G19" i="10"/>
  <c r="S19" i="10"/>
  <c r="AE19" i="10"/>
  <c r="D21" i="10"/>
  <c r="P21" i="10"/>
  <c r="AB21" i="10"/>
  <c r="M31" i="10"/>
  <c r="Y31" i="10"/>
  <c r="AK31" i="10"/>
  <c r="J10" i="10"/>
  <c r="V10" i="10"/>
  <c r="AH10" i="10"/>
  <c r="M16" i="10"/>
  <c r="Y16" i="10"/>
  <c r="AK16" i="10"/>
  <c r="M9" i="10"/>
  <c r="Y9" i="10"/>
  <c r="L10" i="10"/>
  <c r="X10" i="10"/>
  <c r="AJ10" i="10"/>
  <c r="D15" i="10"/>
  <c r="P15" i="10"/>
  <c r="C16" i="10"/>
  <c r="O16" i="10"/>
  <c r="M17" i="10"/>
  <c r="Y17" i="10"/>
  <c r="L18" i="10"/>
  <c r="X18" i="10"/>
  <c r="AJ18" i="10"/>
  <c r="J19" i="10"/>
  <c r="V19" i="10"/>
  <c r="AH19" i="10"/>
  <c r="G21" i="10"/>
  <c r="S21" i="10"/>
  <c r="AE21" i="10"/>
  <c r="D23" i="10"/>
  <c r="P23" i="10"/>
  <c r="C24" i="10"/>
  <c r="O24" i="10"/>
  <c r="M25" i="10"/>
  <c r="Y25" i="10"/>
  <c r="L26" i="10"/>
  <c r="X26" i="10"/>
  <c r="AJ26" i="10"/>
  <c r="J27" i="10"/>
  <c r="V27" i="10"/>
  <c r="AH27" i="10"/>
  <c r="I28" i="10"/>
  <c r="U28" i="10"/>
  <c r="AG28" i="10"/>
  <c r="G29" i="10"/>
  <c r="S29" i="10"/>
  <c r="AE29" i="10"/>
  <c r="D31" i="10"/>
  <c r="P31" i="10"/>
  <c r="C32" i="10"/>
  <c r="O32" i="10"/>
  <c r="AA32" i="10"/>
  <c r="AC32" i="10" s="1"/>
  <c r="C33" i="10"/>
  <c r="P33" i="10"/>
  <c r="AE33" i="10"/>
  <c r="J35" i="10"/>
  <c r="X35" i="10"/>
  <c r="AK35" i="10"/>
  <c r="C37" i="10"/>
  <c r="P37" i="10"/>
  <c r="AD37" i="10"/>
  <c r="J39" i="10"/>
  <c r="X39" i="10"/>
  <c r="AK39" i="10"/>
  <c r="M40" i="10"/>
  <c r="C41" i="10"/>
  <c r="P41" i="10"/>
  <c r="AE41" i="10"/>
  <c r="AF41" i="10" s="1"/>
  <c r="J43" i="10"/>
  <c r="X43" i="10"/>
  <c r="AK43" i="10"/>
  <c r="C45" i="10"/>
  <c r="P45" i="10"/>
  <c r="AD45" i="10"/>
  <c r="J47" i="10"/>
  <c r="X47" i="10"/>
  <c r="AK47" i="10"/>
  <c r="M48" i="10"/>
  <c r="C49" i="10"/>
  <c r="P49" i="10"/>
  <c r="AE49" i="10"/>
  <c r="J51" i="10"/>
  <c r="X51" i="10"/>
  <c r="AK51" i="10"/>
  <c r="C53" i="10"/>
  <c r="P53" i="10"/>
  <c r="AD53" i="10"/>
  <c r="J55" i="10"/>
  <c r="X55" i="10"/>
  <c r="AK55" i="10"/>
  <c r="M56" i="10"/>
  <c r="C57" i="10"/>
  <c r="P57" i="10"/>
  <c r="AE57" i="10"/>
  <c r="J59" i="10"/>
  <c r="X59" i="10"/>
  <c r="AK59" i="10"/>
  <c r="C61" i="10"/>
  <c r="P61" i="10"/>
  <c r="AD61" i="10"/>
  <c r="AF61" i="10" s="1"/>
  <c r="J63" i="10"/>
  <c r="X63" i="10"/>
  <c r="AK63" i="10"/>
  <c r="M64" i="10"/>
  <c r="C65" i="10"/>
  <c r="P65" i="10"/>
  <c r="AE65" i="10"/>
  <c r="J67" i="10"/>
  <c r="X67" i="10"/>
  <c r="AK67" i="10"/>
  <c r="C69" i="10"/>
  <c r="P69" i="10"/>
  <c r="AD69" i="10"/>
  <c r="AF69" i="10" s="1"/>
  <c r="J71" i="10"/>
  <c r="X71" i="10"/>
  <c r="AK71" i="10"/>
  <c r="M72" i="10"/>
  <c r="D73" i="10"/>
  <c r="U73" i="10"/>
  <c r="W73" i="10" s="1"/>
  <c r="AK73" i="10"/>
  <c r="O74" i="10"/>
  <c r="P76" i="10"/>
  <c r="M78" i="10"/>
  <c r="M80" i="10"/>
  <c r="AD82" i="10"/>
  <c r="R82" i="10"/>
  <c r="F82" i="10"/>
  <c r="Y82" i="10"/>
  <c r="L82" i="10"/>
  <c r="P82" i="10"/>
  <c r="Q82" i="10" s="1"/>
  <c r="AG82" i="10"/>
  <c r="AA84" i="10"/>
  <c r="O84" i="10"/>
  <c r="C84" i="10"/>
  <c r="AG84" i="10"/>
  <c r="S84" i="10"/>
  <c r="F84" i="10"/>
  <c r="R84" i="10"/>
  <c r="AH84" i="10"/>
  <c r="O86" i="10"/>
  <c r="O88" i="10"/>
  <c r="J89" i="10"/>
  <c r="Y89" i="10"/>
  <c r="C90" i="10"/>
  <c r="S90" i="10"/>
  <c r="AH90" i="10"/>
  <c r="D92" i="10"/>
  <c r="U92" i="10"/>
  <c r="AJ92" i="10"/>
  <c r="AJ94" i="10"/>
  <c r="X94" i="10"/>
  <c r="L94" i="10"/>
  <c r="Y94" i="10"/>
  <c r="J94" i="10"/>
  <c r="P94" i="10"/>
  <c r="Q94" i="10" s="1"/>
  <c r="AE94" i="10"/>
  <c r="AF94" i="10" s="1"/>
  <c r="AG96" i="10"/>
  <c r="U96" i="10"/>
  <c r="I96" i="10"/>
  <c r="AE96" i="10"/>
  <c r="R96" i="10"/>
  <c r="T96" i="10" s="1"/>
  <c r="D96" i="10"/>
  <c r="P96" i="10"/>
  <c r="AH96" i="10"/>
  <c r="L97" i="10"/>
  <c r="AA97" i="10"/>
  <c r="D98" i="10"/>
  <c r="U98" i="10"/>
  <c r="W98" i="10" s="1"/>
  <c r="AJ98" i="10"/>
  <c r="G100" i="10"/>
  <c r="V100" i="10"/>
  <c r="AK100" i="10"/>
  <c r="C102" i="10"/>
  <c r="R102" i="10"/>
  <c r="T102" i="10" s="1"/>
  <c r="AG102" i="10"/>
  <c r="C104" i="10"/>
  <c r="X104" i="10"/>
  <c r="C105" i="10"/>
  <c r="U105" i="10"/>
  <c r="C106" i="10"/>
  <c r="U106" i="10"/>
  <c r="AK106" i="10"/>
  <c r="I110" i="10"/>
  <c r="AD110" i="10"/>
  <c r="C113" i="10"/>
  <c r="AA113" i="10"/>
  <c r="J114" i="10"/>
  <c r="AG114" i="10"/>
  <c r="O118" i="10"/>
  <c r="AG118" i="10"/>
  <c r="M121" i="10"/>
  <c r="AH121" i="10"/>
  <c r="G123" i="10"/>
  <c r="AB123" i="10"/>
  <c r="D125" i="10"/>
  <c r="AD125" i="10"/>
  <c r="AH131" i="10"/>
  <c r="V131" i="10"/>
  <c r="J131" i="10"/>
  <c r="AG131" i="10"/>
  <c r="S131" i="10"/>
  <c r="F131" i="10"/>
  <c r="X131" i="10"/>
  <c r="G131" i="10"/>
  <c r="AJ131" i="10"/>
  <c r="R131" i="10"/>
  <c r="C131" i="10"/>
  <c r="AB131" i="10"/>
  <c r="M131" i="10"/>
  <c r="AA131" i="10"/>
  <c r="L131" i="10"/>
  <c r="AE131" i="10"/>
  <c r="AG140" i="10"/>
  <c r="U140" i="10"/>
  <c r="W140" i="10" s="1"/>
  <c r="I140" i="10"/>
  <c r="AK140" i="10"/>
  <c r="X140" i="10"/>
  <c r="J140" i="10"/>
  <c r="Y140" i="10"/>
  <c r="G140" i="10"/>
  <c r="AJ140" i="10"/>
  <c r="S140" i="10"/>
  <c r="D140" i="10"/>
  <c r="AH140" i="10"/>
  <c r="R140" i="10"/>
  <c r="C140" i="10"/>
  <c r="AD140" i="10"/>
  <c r="O140" i="10"/>
  <c r="Q140" i="10" s="1"/>
  <c r="AB140" i="10"/>
  <c r="M140" i="10"/>
  <c r="D141" i="10"/>
  <c r="AA144" i="10"/>
  <c r="O144" i="10"/>
  <c r="C144" i="10"/>
  <c r="AK144" i="10"/>
  <c r="X144" i="10"/>
  <c r="J144" i="10"/>
  <c r="AE144" i="10"/>
  <c r="AF144" i="10" s="1"/>
  <c r="P144" i="10"/>
  <c r="AB144" i="10"/>
  <c r="L144" i="10"/>
  <c r="Y144" i="10"/>
  <c r="I144" i="10"/>
  <c r="AJ144" i="10"/>
  <c r="U144" i="10"/>
  <c r="F144" i="10"/>
  <c r="AH144" i="10"/>
  <c r="S144" i="10"/>
  <c r="T144" i="10" s="1"/>
  <c r="D144" i="10"/>
  <c r="AG156" i="10"/>
  <c r="U156" i="10"/>
  <c r="I156" i="10"/>
  <c r="AK156" i="10"/>
  <c r="X156" i="10"/>
  <c r="J156" i="10"/>
  <c r="Y156" i="10"/>
  <c r="G156" i="10"/>
  <c r="V156" i="10"/>
  <c r="F156" i="10"/>
  <c r="AJ156" i="10"/>
  <c r="S156" i="10"/>
  <c r="D156" i="10"/>
  <c r="AH156" i="10"/>
  <c r="R156" i="10"/>
  <c r="C156" i="10"/>
  <c r="AD156" i="10"/>
  <c r="O156" i="10"/>
  <c r="AB156" i="10"/>
  <c r="M156" i="10"/>
  <c r="M10" i="10"/>
  <c r="Y10" i="10"/>
  <c r="M18" i="10"/>
  <c r="Y18" i="10"/>
  <c r="L19" i="10"/>
  <c r="X19" i="10"/>
  <c r="AJ19" i="10"/>
  <c r="I21" i="10"/>
  <c r="U21" i="10"/>
  <c r="AG21" i="10"/>
  <c r="M26" i="10"/>
  <c r="Y26" i="10"/>
  <c r="L27" i="10"/>
  <c r="X27" i="10"/>
  <c r="AJ27" i="10"/>
  <c r="J28" i="10"/>
  <c r="V28" i="10"/>
  <c r="AH28" i="10"/>
  <c r="I29" i="10"/>
  <c r="U29" i="10"/>
  <c r="AG29" i="10"/>
  <c r="L35" i="10"/>
  <c r="Y35" i="10"/>
  <c r="L39" i="10"/>
  <c r="Y39" i="10"/>
  <c r="AE40" i="10"/>
  <c r="S40" i="10"/>
  <c r="G40" i="10"/>
  <c r="O40" i="10"/>
  <c r="AB40" i="10"/>
  <c r="L43" i="10"/>
  <c r="Y43" i="10"/>
  <c r="L47" i="10"/>
  <c r="Y47" i="10"/>
  <c r="AE48" i="10"/>
  <c r="S48" i="10"/>
  <c r="G48" i="10"/>
  <c r="O48" i="10"/>
  <c r="AB48" i="10"/>
  <c r="L51" i="10"/>
  <c r="Y51" i="10"/>
  <c r="L55" i="10"/>
  <c r="Y55" i="10"/>
  <c r="AE56" i="10"/>
  <c r="S56" i="10"/>
  <c r="G56" i="10"/>
  <c r="O56" i="10"/>
  <c r="AB56" i="10"/>
  <c r="AC56" i="10" s="1"/>
  <c r="L59" i="10"/>
  <c r="Y59" i="10"/>
  <c r="L63" i="10"/>
  <c r="Y63" i="10"/>
  <c r="AE64" i="10"/>
  <c r="S64" i="10"/>
  <c r="G64" i="10"/>
  <c r="O64" i="10"/>
  <c r="AB64" i="10"/>
  <c r="L67" i="10"/>
  <c r="Y67" i="10"/>
  <c r="L71" i="10"/>
  <c r="Y71" i="10"/>
  <c r="AG72" i="10"/>
  <c r="AE72" i="10"/>
  <c r="S72" i="10"/>
  <c r="G72" i="10"/>
  <c r="H72" i="10" s="1"/>
  <c r="O72" i="10"/>
  <c r="AB72" i="10"/>
  <c r="AD74" i="10"/>
  <c r="R74" i="10"/>
  <c r="F74" i="10"/>
  <c r="Y74" i="10"/>
  <c r="L74" i="10"/>
  <c r="P74" i="10"/>
  <c r="AG74" i="10"/>
  <c r="AA76" i="10"/>
  <c r="O76" i="10"/>
  <c r="C76" i="10"/>
  <c r="AG76" i="10"/>
  <c r="S76" i="10"/>
  <c r="F76" i="10"/>
  <c r="R76" i="10"/>
  <c r="AH76" i="10"/>
  <c r="AJ86" i="10"/>
  <c r="X86" i="10"/>
  <c r="L86" i="10"/>
  <c r="Y86" i="10"/>
  <c r="J86" i="10"/>
  <c r="P86" i="10"/>
  <c r="AE86" i="10"/>
  <c r="AG88" i="10"/>
  <c r="U88" i="10"/>
  <c r="I88" i="10"/>
  <c r="AE88" i="10"/>
  <c r="R88" i="10"/>
  <c r="D88" i="10"/>
  <c r="P88" i="10"/>
  <c r="AH88" i="10"/>
  <c r="L89" i="10"/>
  <c r="AA89" i="10"/>
  <c r="M97" i="10"/>
  <c r="AB97" i="10"/>
  <c r="O110" i="10"/>
  <c r="AE110" i="10"/>
  <c r="O114" i="10"/>
  <c r="AH114" i="10"/>
  <c r="P118" i="10"/>
  <c r="AK118" i="10"/>
  <c r="O121" i="10"/>
  <c r="AJ122" i="10"/>
  <c r="AD122" i="10"/>
  <c r="R122" i="10"/>
  <c r="F122" i="10"/>
  <c r="AK122" i="10"/>
  <c r="V122" i="10"/>
  <c r="I122" i="10"/>
  <c r="AA122" i="10"/>
  <c r="AC122" i="10" s="1"/>
  <c r="M122" i="10"/>
  <c r="Y122" i="10"/>
  <c r="L122" i="10"/>
  <c r="U122" i="10"/>
  <c r="AH139" i="10"/>
  <c r="V139" i="10"/>
  <c r="J139" i="10"/>
  <c r="AG139" i="10"/>
  <c r="S139" i="10"/>
  <c r="F139" i="10"/>
  <c r="AD139" i="10"/>
  <c r="O139" i="10"/>
  <c r="AA139" i="10"/>
  <c r="L139" i="10"/>
  <c r="N139" i="10" s="1"/>
  <c r="Y139" i="10"/>
  <c r="I139" i="10"/>
  <c r="AK139" i="10"/>
  <c r="U139" i="10"/>
  <c r="D139" i="10"/>
  <c r="AJ139" i="10"/>
  <c r="R139" i="10"/>
  <c r="C139" i="10"/>
  <c r="M19" i="10"/>
  <c r="Y19" i="10"/>
  <c r="J21" i="10"/>
  <c r="V21" i="10"/>
  <c r="M27" i="10"/>
  <c r="Y27" i="10"/>
  <c r="L28" i="10"/>
  <c r="X28" i="10"/>
  <c r="AJ28" i="10"/>
  <c r="J29" i="10"/>
  <c r="V29" i="10"/>
  <c r="AH29" i="10"/>
  <c r="M35" i="10"/>
  <c r="M39" i="10"/>
  <c r="M43" i="10"/>
  <c r="M47" i="10"/>
  <c r="M51" i="10"/>
  <c r="M55" i="10"/>
  <c r="C56" i="10"/>
  <c r="P56" i="10"/>
  <c r="AD56" i="10"/>
  <c r="M59" i="10"/>
  <c r="M63" i="10"/>
  <c r="C64" i="10"/>
  <c r="P64" i="10"/>
  <c r="AD64" i="10"/>
  <c r="M67" i="10"/>
  <c r="M71" i="10"/>
  <c r="C72" i="10"/>
  <c r="P72" i="10"/>
  <c r="AD72" i="10"/>
  <c r="C74" i="10"/>
  <c r="S74" i="10"/>
  <c r="AH74" i="10"/>
  <c r="D76" i="10"/>
  <c r="U76" i="10"/>
  <c r="AJ76" i="10"/>
  <c r="AJ78" i="10"/>
  <c r="X78" i="10"/>
  <c r="L78" i="10"/>
  <c r="Y78" i="10"/>
  <c r="J78" i="10"/>
  <c r="P78" i="10"/>
  <c r="AE78" i="10"/>
  <c r="AG80" i="10"/>
  <c r="U80" i="10"/>
  <c r="I80" i="10"/>
  <c r="AE80" i="10"/>
  <c r="R80" i="10"/>
  <c r="D80" i="10"/>
  <c r="P80" i="10"/>
  <c r="AH80" i="10"/>
  <c r="C86" i="10"/>
  <c r="R86" i="10"/>
  <c r="AG86" i="10"/>
  <c r="C88" i="10"/>
  <c r="S88" i="10"/>
  <c r="AJ88" i="10"/>
  <c r="M89" i="10"/>
  <c r="AB89" i="10"/>
  <c r="O97" i="10"/>
  <c r="P110" i="10"/>
  <c r="P114" i="10"/>
  <c r="AK114" i="10"/>
  <c r="P121" i="10"/>
  <c r="C122" i="10"/>
  <c r="X122" i="10"/>
  <c r="AG124" i="10"/>
  <c r="U124" i="10"/>
  <c r="I124" i="10"/>
  <c r="AK124" i="10"/>
  <c r="X124" i="10"/>
  <c r="J124" i="10"/>
  <c r="Y124" i="10"/>
  <c r="G124" i="10"/>
  <c r="AD124" i="10"/>
  <c r="O124" i="10"/>
  <c r="Q124" i="10" s="1"/>
  <c r="AB124" i="10"/>
  <c r="M124" i="10"/>
  <c r="V124" i="10"/>
  <c r="AB127" i="10"/>
  <c r="P127" i="10"/>
  <c r="D127" i="10"/>
  <c r="AH127" i="10"/>
  <c r="U127" i="10"/>
  <c r="G127" i="10"/>
  <c r="AK127" i="10"/>
  <c r="V127" i="10"/>
  <c r="F127" i="10"/>
  <c r="AA127" i="10"/>
  <c r="L127" i="10"/>
  <c r="Y127" i="10"/>
  <c r="J127" i="10"/>
  <c r="AD127" i="10"/>
  <c r="G139" i="10"/>
  <c r="L140" i="10"/>
  <c r="P141" i="10"/>
  <c r="M144" i="10"/>
  <c r="AD150" i="10"/>
  <c r="R150" i="10"/>
  <c r="F150" i="10"/>
  <c r="AE150" i="10"/>
  <c r="P150" i="10"/>
  <c r="C150" i="10"/>
  <c r="AJ150" i="10"/>
  <c r="AL150" i="10" s="1"/>
  <c r="U150" i="10"/>
  <c r="D150" i="10"/>
  <c r="AG150" i="10"/>
  <c r="O150" i="10"/>
  <c r="AB150" i="10"/>
  <c r="M150" i="10"/>
  <c r="N150" i="10" s="1"/>
  <c r="Y150" i="10"/>
  <c r="J150" i="10"/>
  <c r="X150" i="10"/>
  <c r="I150" i="10"/>
  <c r="P156" i="10"/>
  <c r="M28" i="10"/>
  <c r="Y28" i="10"/>
  <c r="L29" i="10"/>
  <c r="X29" i="10"/>
  <c r="AA35" i="10"/>
  <c r="O35" i="10"/>
  <c r="C35" i="10"/>
  <c r="P35" i="10"/>
  <c r="AD35" i="10"/>
  <c r="AG39" i="10"/>
  <c r="U39" i="10"/>
  <c r="I39" i="10"/>
  <c r="O39" i="10"/>
  <c r="AB39" i="10"/>
  <c r="AA43" i="10"/>
  <c r="O43" i="10"/>
  <c r="C43" i="10"/>
  <c r="P43" i="10"/>
  <c r="AD43" i="10"/>
  <c r="AG47" i="10"/>
  <c r="U47" i="10"/>
  <c r="I47" i="10"/>
  <c r="O47" i="10"/>
  <c r="AB47" i="10"/>
  <c r="AA51" i="10"/>
  <c r="O51" i="10"/>
  <c r="C51" i="10"/>
  <c r="P51" i="10"/>
  <c r="AD51" i="10"/>
  <c r="AG55" i="10"/>
  <c r="U55" i="10"/>
  <c r="I55" i="10"/>
  <c r="O55" i="10"/>
  <c r="AB55" i="10"/>
  <c r="AA59" i="10"/>
  <c r="O59" i="10"/>
  <c r="C59" i="10"/>
  <c r="P59" i="10"/>
  <c r="AD59" i="10"/>
  <c r="AF59" i="10" s="1"/>
  <c r="AG63" i="10"/>
  <c r="U63" i="10"/>
  <c r="I63" i="10"/>
  <c r="K63" i="10" s="1"/>
  <c r="O63" i="10"/>
  <c r="Q63" i="10" s="1"/>
  <c r="AB63" i="10"/>
  <c r="AA67" i="10"/>
  <c r="O67" i="10"/>
  <c r="C67" i="10"/>
  <c r="P67" i="10"/>
  <c r="AD67" i="10"/>
  <c r="AG71" i="10"/>
  <c r="U71" i="10"/>
  <c r="I71" i="10"/>
  <c r="O71" i="10"/>
  <c r="AB71" i="10"/>
  <c r="O89" i="10"/>
  <c r="AD89" i="10"/>
  <c r="AE97" i="10"/>
  <c r="S97" i="10"/>
  <c r="G97" i="10"/>
  <c r="AJ97" i="10"/>
  <c r="V97" i="10"/>
  <c r="I97" i="10"/>
  <c r="P97" i="10"/>
  <c r="AG97" i="10"/>
  <c r="AJ110" i="10"/>
  <c r="AL110" i="10" s="1"/>
  <c r="X110" i="10"/>
  <c r="L110" i="10"/>
  <c r="AA110" i="10"/>
  <c r="M110" i="10"/>
  <c r="Y110" i="10"/>
  <c r="J110" i="10"/>
  <c r="R110" i="10"/>
  <c r="T110" i="10" s="1"/>
  <c r="AH110" i="10"/>
  <c r="S114" i="10"/>
  <c r="AJ118" i="10"/>
  <c r="X118" i="10"/>
  <c r="L118" i="10"/>
  <c r="AH118" i="10"/>
  <c r="U118" i="10"/>
  <c r="G118" i="10"/>
  <c r="AA118" i="10"/>
  <c r="M118" i="10"/>
  <c r="Y118" i="10"/>
  <c r="J118" i="10"/>
  <c r="S118" i="10"/>
  <c r="U121" i="10"/>
  <c r="W121" i="10" s="1"/>
  <c r="AH155" i="10"/>
  <c r="V155" i="10"/>
  <c r="J155" i="10"/>
  <c r="AG155" i="10"/>
  <c r="S155" i="10"/>
  <c r="F155" i="10"/>
  <c r="AD155" i="10"/>
  <c r="O155" i="10"/>
  <c r="AB155" i="10"/>
  <c r="M155" i="10"/>
  <c r="AA155" i="10"/>
  <c r="L155" i="10"/>
  <c r="Y155" i="10"/>
  <c r="I155" i="10"/>
  <c r="AK155" i="10"/>
  <c r="U155" i="10"/>
  <c r="D155" i="10"/>
  <c r="AJ155" i="10"/>
  <c r="R155" i="10"/>
  <c r="C155" i="10"/>
  <c r="M36" i="10"/>
  <c r="Y36" i="10"/>
  <c r="M44" i="10"/>
  <c r="Y44" i="10"/>
  <c r="Z44" i="10" s="1"/>
  <c r="M52" i="10"/>
  <c r="Y52" i="10"/>
  <c r="M60" i="10"/>
  <c r="Y60" i="10"/>
  <c r="M68" i="10"/>
  <c r="Y68" i="10"/>
  <c r="AB75" i="10"/>
  <c r="AC75" i="10" s="1"/>
  <c r="P75" i="10"/>
  <c r="D75" i="10"/>
  <c r="O75" i="10"/>
  <c r="AD75" i="10"/>
  <c r="AH79" i="10"/>
  <c r="V79" i="10"/>
  <c r="J79" i="10"/>
  <c r="O79" i="10"/>
  <c r="AB79" i="10"/>
  <c r="AB83" i="10"/>
  <c r="P83" i="10"/>
  <c r="D83" i="10"/>
  <c r="O83" i="10"/>
  <c r="AD83" i="10"/>
  <c r="AH87" i="10"/>
  <c r="V87" i="10"/>
  <c r="J87" i="10"/>
  <c r="K87" i="10" s="1"/>
  <c r="O87" i="10"/>
  <c r="Q87" i="10" s="1"/>
  <c r="AB87" i="10"/>
  <c r="AB91" i="10"/>
  <c r="P91" i="10"/>
  <c r="D91" i="10"/>
  <c r="O91" i="10"/>
  <c r="AD91" i="10"/>
  <c r="AH95" i="10"/>
  <c r="V95" i="10"/>
  <c r="W95" i="10" s="1"/>
  <c r="J95" i="10"/>
  <c r="O95" i="10"/>
  <c r="AB95" i="10"/>
  <c r="AC95" i="10" s="1"/>
  <c r="AB99" i="10"/>
  <c r="P99" i="10"/>
  <c r="D99" i="10"/>
  <c r="O99" i="10"/>
  <c r="AD99" i="10"/>
  <c r="AH103" i="10"/>
  <c r="V103" i="10"/>
  <c r="J103" i="10"/>
  <c r="O103" i="10"/>
  <c r="AB103" i="10"/>
  <c r="AB107" i="10"/>
  <c r="P107" i="10"/>
  <c r="D107" i="10"/>
  <c r="O107" i="10"/>
  <c r="AD107" i="10"/>
  <c r="AH111" i="10"/>
  <c r="V111" i="10"/>
  <c r="J111" i="10"/>
  <c r="O111" i="10"/>
  <c r="AB111" i="10"/>
  <c r="D112" i="10"/>
  <c r="R112" i="10"/>
  <c r="AE112" i="10"/>
  <c r="AB115" i="10"/>
  <c r="P115" i="10"/>
  <c r="D115" i="10"/>
  <c r="O115" i="10"/>
  <c r="AD115" i="10"/>
  <c r="AF115" i="10" s="1"/>
  <c r="F116" i="10"/>
  <c r="S116" i="10"/>
  <c r="AG116" i="10"/>
  <c r="AH119" i="10"/>
  <c r="V119" i="10"/>
  <c r="J119" i="10"/>
  <c r="O119" i="10"/>
  <c r="AB119" i="10"/>
  <c r="D120" i="10"/>
  <c r="R120" i="10"/>
  <c r="AE120" i="10"/>
  <c r="O126" i="10"/>
  <c r="AJ130" i="10"/>
  <c r="X130" i="10"/>
  <c r="L130" i="10"/>
  <c r="AD130" i="10"/>
  <c r="P130" i="10"/>
  <c r="C130" i="10"/>
  <c r="R130" i="10"/>
  <c r="AG130" i="10"/>
  <c r="D132" i="10"/>
  <c r="S132" i="10"/>
  <c r="AJ132" i="10"/>
  <c r="O133" i="10"/>
  <c r="AB135" i="10"/>
  <c r="P135" i="10"/>
  <c r="D135" i="10"/>
  <c r="AH135" i="10"/>
  <c r="U135" i="10"/>
  <c r="G135" i="10"/>
  <c r="R135" i="10"/>
  <c r="AG135" i="10"/>
  <c r="L136" i="10"/>
  <c r="AB136" i="10"/>
  <c r="I138" i="10"/>
  <c r="Y138" i="10"/>
  <c r="O142" i="10"/>
  <c r="J143" i="10"/>
  <c r="Y143" i="10"/>
  <c r="AJ146" i="10"/>
  <c r="X146" i="10"/>
  <c r="Z146" i="10" s="1"/>
  <c r="L146" i="10"/>
  <c r="AD146" i="10"/>
  <c r="P146" i="10"/>
  <c r="C146" i="10"/>
  <c r="R146" i="10"/>
  <c r="AG146" i="10"/>
  <c r="AI146" i="10" s="1"/>
  <c r="L147" i="10"/>
  <c r="AA147" i="10"/>
  <c r="D148" i="10"/>
  <c r="S148" i="10"/>
  <c r="AJ148" i="10"/>
  <c r="O149" i="10"/>
  <c r="AB151" i="10"/>
  <c r="P151" i="10"/>
  <c r="D151" i="10"/>
  <c r="AH151" i="10"/>
  <c r="U151" i="10"/>
  <c r="G151" i="10"/>
  <c r="R151" i="10"/>
  <c r="AG151" i="10"/>
  <c r="L152" i="10"/>
  <c r="AB152" i="10"/>
  <c r="I154" i="10"/>
  <c r="Y154" i="10"/>
  <c r="F157" i="10"/>
  <c r="V157" i="10"/>
  <c r="W157" i="10" s="1"/>
  <c r="AK157" i="10"/>
  <c r="O158" i="10"/>
  <c r="J159" i="10"/>
  <c r="Y159" i="10"/>
  <c r="AJ162" i="10"/>
  <c r="X162" i="10"/>
  <c r="L162" i="10"/>
  <c r="AD162" i="10"/>
  <c r="P162" i="10"/>
  <c r="C162" i="10"/>
  <c r="R162" i="10"/>
  <c r="AG162" i="10"/>
  <c r="AI162" i="10" s="1"/>
  <c r="L163" i="10"/>
  <c r="AA163" i="10"/>
  <c r="D164" i="10"/>
  <c r="S164" i="10"/>
  <c r="AJ164" i="10"/>
  <c r="O165" i="10"/>
  <c r="I166" i="10"/>
  <c r="X166" i="10"/>
  <c r="AH167" i="10"/>
  <c r="AB167" i="10"/>
  <c r="P167" i="10"/>
  <c r="D167" i="10"/>
  <c r="AJ167" i="10"/>
  <c r="U167" i="10"/>
  <c r="G167" i="10"/>
  <c r="R167" i="10"/>
  <c r="AG167" i="10"/>
  <c r="O168" i="10"/>
  <c r="AH168" i="10"/>
  <c r="M169" i="10"/>
  <c r="N169" i="10" s="1"/>
  <c r="AD169" i="10"/>
  <c r="R174" i="10"/>
  <c r="G176" i="10"/>
  <c r="AB176" i="10"/>
  <c r="M177" i="10"/>
  <c r="AG177" i="10"/>
  <c r="P178" i="10"/>
  <c r="AK178" i="10"/>
  <c r="J180" i="10"/>
  <c r="AD180" i="10"/>
  <c r="AE185" i="10"/>
  <c r="S185" i="10"/>
  <c r="G185" i="10"/>
  <c r="AJ185" i="10"/>
  <c r="V185" i="10"/>
  <c r="I185" i="10"/>
  <c r="AB185" i="10"/>
  <c r="M185" i="10"/>
  <c r="AA185" i="10"/>
  <c r="L185" i="10"/>
  <c r="X185" i="10"/>
  <c r="F185" i="10"/>
  <c r="Y185" i="10"/>
  <c r="F112" i="10"/>
  <c r="S112" i="10"/>
  <c r="G116" i="10"/>
  <c r="U116" i="10"/>
  <c r="F120" i="10"/>
  <c r="H120" i="10" s="1"/>
  <c r="S120" i="10"/>
  <c r="AD126" i="10"/>
  <c r="R126" i="10"/>
  <c r="F126" i="10"/>
  <c r="AE126" i="10"/>
  <c r="P126" i="10"/>
  <c r="C126" i="10"/>
  <c r="S126" i="10"/>
  <c r="AH126" i="10"/>
  <c r="F132" i="10"/>
  <c r="AE133" i="10"/>
  <c r="S133" i="10"/>
  <c r="G133" i="10"/>
  <c r="AA133" i="10"/>
  <c r="M133" i="10"/>
  <c r="P133" i="10"/>
  <c r="AG133" i="10"/>
  <c r="M136" i="10"/>
  <c r="J138" i="10"/>
  <c r="AD142" i="10"/>
  <c r="R142" i="10"/>
  <c r="F142" i="10"/>
  <c r="AE142" i="10"/>
  <c r="P142" i="10"/>
  <c r="C142" i="10"/>
  <c r="S142" i="10"/>
  <c r="AH142" i="10"/>
  <c r="L143" i="10"/>
  <c r="M147" i="10"/>
  <c r="F148" i="10"/>
  <c r="AE149" i="10"/>
  <c r="S149" i="10"/>
  <c r="G149" i="10"/>
  <c r="AA149" i="10"/>
  <c r="M149" i="10"/>
  <c r="P149" i="10"/>
  <c r="AG149" i="10"/>
  <c r="M152" i="10"/>
  <c r="J154" i="10"/>
  <c r="I157" i="10"/>
  <c r="X157" i="10"/>
  <c r="AD158" i="10"/>
  <c r="R158" i="10"/>
  <c r="F158" i="10"/>
  <c r="AE158" i="10"/>
  <c r="P158" i="10"/>
  <c r="C158" i="10"/>
  <c r="S158" i="10"/>
  <c r="AH158" i="10"/>
  <c r="L159" i="10"/>
  <c r="M163" i="10"/>
  <c r="F164" i="10"/>
  <c r="AE165" i="10"/>
  <c r="S165" i="10"/>
  <c r="G165" i="10"/>
  <c r="AA165" i="10"/>
  <c r="M165" i="10"/>
  <c r="P165" i="10"/>
  <c r="AG165" i="10"/>
  <c r="J166" i="10"/>
  <c r="Y166" i="10"/>
  <c r="P168" i="10"/>
  <c r="O169" i="10"/>
  <c r="AJ174" i="10"/>
  <c r="X174" i="10"/>
  <c r="L174" i="10"/>
  <c r="N174" i="10" s="1"/>
  <c r="Y174" i="10"/>
  <c r="J174" i="10"/>
  <c r="AD174" i="10"/>
  <c r="O174" i="10"/>
  <c r="Q174" i="10" s="1"/>
  <c r="AA174" i="10"/>
  <c r="I174" i="10"/>
  <c r="S174" i="10"/>
  <c r="J176" i="10"/>
  <c r="AH176" i="10"/>
  <c r="O177" i="10"/>
  <c r="AH177" i="10"/>
  <c r="L180" i="10"/>
  <c r="AH180" i="10"/>
  <c r="C185" i="10"/>
  <c r="AD185" i="10"/>
  <c r="AG168" i="10"/>
  <c r="U168" i="10"/>
  <c r="I168" i="10"/>
  <c r="AE168" i="10"/>
  <c r="R168" i="10"/>
  <c r="D168" i="10"/>
  <c r="AB168" i="10"/>
  <c r="M168" i="10"/>
  <c r="N168" i="10" s="1"/>
  <c r="S168" i="10"/>
  <c r="AK168" i="10"/>
  <c r="AD178" i="10"/>
  <c r="R178" i="10"/>
  <c r="F178" i="10"/>
  <c r="Y178" i="10"/>
  <c r="L178" i="10"/>
  <c r="AH178" i="10"/>
  <c r="S178" i="10"/>
  <c r="C178" i="10"/>
  <c r="AE178" i="10"/>
  <c r="O178" i="10"/>
  <c r="V178" i="10"/>
  <c r="AA136" i="10"/>
  <c r="O136" i="10"/>
  <c r="C136" i="10"/>
  <c r="AK136" i="10"/>
  <c r="AL136" i="10" s="1"/>
  <c r="X136" i="10"/>
  <c r="J136" i="10"/>
  <c r="R136" i="10"/>
  <c r="AG136" i="10"/>
  <c r="AH147" i="10"/>
  <c r="V147" i="10"/>
  <c r="W147" i="10" s="1"/>
  <c r="J147" i="10"/>
  <c r="AG147" i="10"/>
  <c r="S147" i="10"/>
  <c r="F147" i="10"/>
  <c r="P147" i="10"/>
  <c r="AE147" i="10"/>
  <c r="AA152" i="10"/>
  <c r="O152" i="10"/>
  <c r="Q152" i="10" s="1"/>
  <c r="C152" i="10"/>
  <c r="AK152" i="10"/>
  <c r="AL152" i="10" s="1"/>
  <c r="X152" i="10"/>
  <c r="J152" i="10"/>
  <c r="R152" i="10"/>
  <c r="AG152" i="10"/>
  <c r="L157" i="10"/>
  <c r="AB157" i="10"/>
  <c r="AH163" i="10"/>
  <c r="V163" i="10"/>
  <c r="J163" i="10"/>
  <c r="K163" i="10" s="1"/>
  <c r="AG163" i="10"/>
  <c r="S163" i="10"/>
  <c r="F163" i="10"/>
  <c r="P163" i="10"/>
  <c r="AE163" i="10"/>
  <c r="M166" i="10"/>
  <c r="AB166" i="10"/>
  <c r="C168" i="10"/>
  <c r="V168" i="10"/>
  <c r="AE169" i="10"/>
  <c r="S169" i="10"/>
  <c r="G169" i="10"/>
  <c r="AJ169" i="10"/>
  <c r="V169" i="10"/>
  <c r="I169" i="10"/>
  <c r="X169" i="10"/>
  <c r="F169" i="10"/>
  <c r="R169" i="10"/>
  <c r="AK169" i="10"/>
  <c r="P176" i="10"/>
  <c r="AK176" i="10"/>
  <c r="D178" i="10"/>
  <c r="X178" i="10"/>
  <c r="R180" i="10"/>
  <c r="J185" i="10"/>
  <c r="AH185" i="10"/>
  <c r="D136" i="10"/>
  <c r="S136" i="10"/>
  <c r="AH136" i="10"/>
  <c r="AJ138" i="10"/>
  <c r="X138" i="10"/>
  <c r="L138" i="10"/>
  <c r="AD138" i="10"/>
  <c r="P138" i="10"/>
  <c r="C138" i="10"/>
  <c r="R138" i="10"/>
  <c r="AG138" i="10"/>
  <c r="AB143" i="10"/>
  <c r="P143" i="10"/>
  <c r="D143" i="10"/>
  <c r="AH143" i="10"/>
  <c r="U143" i="10"/>
  <c r="G143" i="10"/>
  <c r="R143" i="10"/>
  <c r="AG143" i="10"/>
  <c r="C147" i="10"/>
  <c r="R147" i="10"/>
  <c r="AJ147" i="10"/>
  <c r="D152" i="10"/>
  <c r="S152" i="10"/>
  <c r="AH152" i="10"/>
  <c r="AJ154" i="10"/>
  <c r="X154" i="10"/>
  <c r="L154" i="10"/>
  <c r="AD154" i="10"/>
  <c r="P154" i="10"/>
  <c r="C154" i="10"/>
  <c r="R154" i="10"/>
  <c r="AG154" i="10"/>
  <c r="AI154" i="10" s="1"/>
  <c r="O157" i="10"/>
  <c r="AB159" i="10"/>
  <c r="P159" i="10"/>
  <c r="D159" i="10"/>
  <c r="AH159" i="10"/>
  <c r="U159" i="10"/>
  <c r="G159" i="10"/>
  <c r="R159" i="10"/>
  <c r="AG159" i="10"/>
  <c r="C163" i="10"/>
  <c r="R163" i="10"/>
  <c r="AJ163" i="10"/>
  <c r="O166" i="10"/>
  <c r="F168" i="10"/>
  <c r="X168" i="10"/>
  <c r="C169" i="10"/>
  <c r="U169" i="10"/>
  <c r="AE177" i="10"/>
  <c r="S177" i="10"/>
  <c r="G177" i="10"/>
  <c r="AJ177" i="10"/>
  <c r="V177" i="10"/>
  <c r="I177" i="10"/>
  <c r="Y177" i="10"/>
  <c r="J177" i="10"/>
  <c r="AK177" i="10"/>
  <c r="U177" i="10"/>
  <c r="D177" i="10"/>
  <c r="X177" i="10"/>
  <c r="G178" i="10"/>
  <c r="AA178" i="10"/>
  <c r="AE157" i="10"/>
  <c r="S157" i="10"/>
  <c r="G157" i="10"/>
  <c r="AA157" i="10"/>
  <c r="M157" i="10"/>
  <c r="P157" i="10"/>
  <c r="AG157" i="10"/>
  <c r="AD166" i="10"/>
  <c r="R166" i="10"/>
  <c r="F166" i="10"/>
  <c r="AE166" i="10"/>
  <c r="P166" i="10"/>
  <c r="C166" i="10"/>
  <c r="S166" i="10"/>
  <c r="AH166" i="10"/>
  <c r="G168" i="10"/>
  <c r="Y168" i="10"/>
  <c r="AG176" i="10"/>
  <c r="U176" i="10"/>
  <c r="I176" i="10"/>
  <c r="AE176" i="10"/>
  <c r="R176" i="10"/>
  <c r="D176" i="10"/>
  <c r="AD176" i="10"/>
  <c r="O176" i="10"/>
  <c r="AA176" i="10"/>
  <c r="L176" i="10"/>
  <c r="V176" i="10"/>
  <c r="I178" i="10"/>
  <c r="AB178" i="10"/>
  <c r="AA180" i="10"/>
  <c r="O180" i="10"/>
  <c r="C180" i="10"/>
  <c r="AG180" i="10"/>
  <c r="AI180" i="10" s="1"/>
  <c r="S180" i="10"/>
  <c r="F180" i="10"/>
  <c r="AJ180" i="10"/>
  <c r="U180" i="10"/>
  <c r="D180" i="10"/>
  <c r="AE180" i="10"/>
  <c r="P180" i="10"/>
  <c r="X180" i="10"/>
  <c r="AG112" i="10"/>
  <c r="U112" i="10"/>
  <c r="I112" i="10"/>
  <c r="O112" i="10"/>
  <c r="AB112" i="10"/>
  <c r="AA116" i="10"/>
  <c r="O116" i="10"/>
  <c r="C116" i="10"/>
  <c r="P116" i="10"/>
  <c r="AD116" i="10"/>
  <c r="AG120" i="10"/>
  <c r="U120" i="10"/>
  <c r="I120" i="10"/>
  <c r="O120" i="10"/>
  <c r="AB120" i="10"/>
  <c r="AG132" i="10"/>
  <c r="U132" i="10"/>
  <c r="W132" i="10" s="1"/>
  <c r="I132" i="10"/>
  <c r="AK132" i="10"/>
  <c r="X132" i="10"/>
  <c r="J132" i="10"/>
  <c r="P132" i="10"/>
  <c r="AE132" i="10"/>
  <c r="G136" i="10"/>
  <c r="H136" i="10" s="1"/>
  <c r="V136" i="10"/>
  <c r="F138" i="10"/>
  <c r="U138" i="10"/>
  <c r="AK138" i="10"/>
  <c r="F143" i="10"/>
  <c r="V143" i="10"/>
  <c r="AK143" i="10"/>
  <c r="G147" i="10"/>
  <c r="X147" i="10"/>
  <c r="AG148" i="10"/>
  <c r="U148" i="10"/>
  <c r="I148" i="10"/>
  <c r="AK148" i="10"/>
  <c r="X148" i="10"/>
  <c r="J148" i="10"/>
  <c r="P148" i="10"/>
  <c r="AE148" i="10"/>
  <c r="G152" i="10"/>
  <c r="V152" i="10"/>
  <c r="F154" i="10"/>
  <c r="U154" i="10"/>
  <c r="AK154" i="10"/>
  <c r="C157" i="10"/>
  <c r="R157" i="10"/>
  <c r="T157" i="10" s="1"/>
  <c r="AH157" i="10"/>
  <c r="F159" i="10"/>
  <c r="V159" i="10"/>
  <c r="AK159" i="10"/>
  <c r="G163" i="10"/>
  <c r="X163" i="10"/>
  <c r="AG164" i="10"/>
  <c r="U164" i="10"/>
  <c r="I164" i="10"/>
  <c r="AK164" i="10"/>
  <c r="X164" i="10"/>
  <c r="J164" i="10"/>
  <c r="P164" i="10"/>
  <c r="AE164" i="10"/>
  <c r="J165" i="10"/>
  <c r="Y165" i="10"/>
  <c r="D166" i="10"/>
  <c r="U166" i="10"/>
  <c r="AJ166" i="10"/>
  <c r="J168" i="10"/>
  <c r="AA168" i="10"/>
  <c r="J169" i="10"/>
  <c r="AA169" i="10"/>
  <c r="C176" i="10"/>
  <c r="X176" i="10"/>
  <c r="F177" i="10"/>
  <c r="AB177" i="10"/>
  <c r="J178" i="10"/>
  <c r="AG178" i="10"/>
  <c r="G180" i="10"/>
  <c r="Y180" i="10"/>
  <c r="P188" i="10"/>
  <c r="M190" i="10"/>
  <c r="AB190" i="10"/>
  <c r="M192" i="10"/>
  <c r="AB192" i="10"/>
  <c r="F193" i="10"/>
  <c r="X193" i="10"/>
  <c r="AD194" i="10"/>
  <c r="R194" i="10"/>
  <c r="F194" i="10"/>
  <c r="Y194" i="10"/>
  <c r="L194" i="10"/>
  <c r="P194" i="10"/>
  <c r="AG194" i="10"/>
  <c r="AA196" i="10"/>
  <c r="O196" i="10"/>
  <c r="Q196" i="10" s="1"/>
  <c r="C196" i="10"/>
  <c r="AG196" i="10"/>
  <c r="S196" i="10"/>
  <c r="F196" i="10"/>
  <c r="H196" i="10" s="1"/>
  <c r="R196" i="10"/>
  <c r="AH196" i="10"/>
  <c r="O198" i="10"/>
  <c r="O200" i="10"/>
  <c r="J201" i="10"/>
  <c r="Y201" i="10"/>
  <c r="C202" i="10"/>
  <c r="S202" i="10"/>
  <c r="AH202" i="10"/>
  <c r="D204" i="10"/>
  <c r="U204" i="10"/>
  <c r="AJ204" i="10"/>
  <c r="AJ206" i="10"/>
  <c r="X206" i="10"/>
  <c r="L206" i="10"/>
  <c r="Y206" i="10"/>
  <c r="J206" i="10"/>
  <c r="P206" i="10"/>
  <c r="AE206" i="10"/>
  <c r="AG208" i="10"/>
  <c r="U208" i="10"/>
  <c r="I208" i="10"/>
  <c r="AE208" i="10"/>
  <c r="R208" i="10"/>
  <c r="D208" i="10"/>
  <c r="P208" i="10"/>
  <c r="AH208" i="10"/>
  <c r="D210" i="10"/>
  <c r="U210" i="10"/>
  <c r="AJ210" i="10"/>
  <c r="G212" i="10"/>
  <c r="X212" i="10"/>
  <c r="G214" i="10"/>
  <c r="AA214" i="10"/>
  <c r="P216" i="10"/>
  <c r="M220" i="10"/>
  <c r="AH220" i="10"/>
  <c r="AD186" i="10"/>
  <c r="R186" i="10"/>
  <c r="F186" i="10"/>
  <c r="Y186" i="10"/>
  <c r="L186" i="10"/>
  <c r="N186" i="10" s="1"/>
  <c r="P186" i="10"/>
  <c r="AG186" i="10"/>
  <c r="AA188" i="10"/>
  <c r="O188" i="10"/>
  <c r="C188" i="10"/>
  <c r="AG188" i="10"/>
  <c r="S188" i="10"/>
  <c r="F188" i="10"/>
  <c r="R188" i="10"/>
  <c r="AH188" i="10"/>
  <c r="O190" i="10"/>
  <c r="O192" i="10"/>
  <c r="J193" i="10"/>
  <c r="Y193" i="10"/>
  <c r="AJ198" i="10"/>
  <c r="X198" i="10"/>
  <c r="L198" i="10"/>
  <c r="Y198" i="10"/>
  <c r="J198" i="10"/>
  <c r="P198" i="10"/>
  <c r="AE198" i="10"/>
  <c r="AG200" i="10"/>
  <c r="U200" i="10"/>
  <c r="I200" i="10"/>
  <c r="AE200" i="10"/>
  <c r="R200" i="10"/>
  <c r="D200" i="10"/>
  <c r="P200" i="10"/>
  <c r="AH200" i="10"/>
  <c r="L201" i="10"/>
  <c r="N201" i="10" s="1"/>
  <c r="AA201" i="10"/>
  <c r="D202" i="10"/>
  <c r="U202" i="10"/>
  <c r="AJ202" i="10"/>
  <c r="G204" i="10"/>
  <c r="V204" i="10"/>
  <c r="AK204" i="10"/>
  <c r="G210" i="10"/>
  <c r="V210" i="10"/>
  <c r="AK210" i="10"/>
  <c r="I212" i="10"/>
  <c r="AB212" i="10"/>
  <c r="I214" i="10"/>
  <c r="AB214" i="10"/>
  <c r="P220" i="10"/>
  <c r="AK220" i="10"/>
  <c r="AJ190" i="10"/>
  <c r="X190" i="10"/>
  <c r="L190" i="10"/>
  <c r="Y190" i="10"/>
  <c r="J190" i="10"/>
  <c r="P190" i="10"/>
  <c r="AE190" i="10"/>
  <c r="AG192" i="10"/>
  <c r="U192" i="10"/>
  <c r="I192" i="10"/>
  <c r="AE192" i="10"/>
  <c r="R192" i="10"/>
  <c r="D192" i="10"/>
  <c r="P192" i="10"/>
  <c r="AH192" i="10"/>
  <c r="L193" i="10"/>
  <c r="AA193" i="10"/>
  <c r="G202" i="10"/>
  <c r="V202" i="10"/>
  <c r="AK202" i="10"/>
  <c r="I204" i="10"/>
  <c r="X204" i="10"/>
  <c r="I210" i="10"/>
  <c r="X210" i="10"/>
  <c r="J212" i="10"/>
  <c r="AD212" i="10"/>
  <c r="M214" i="10"/>
  <c r="AD214" i="10"/>
  <c r="AG216" i="10"/>
  <c r="U216" i="10"/>
  <c r="I216" i="10"/>
  <c r="AJ216" i="10"/>
  <c r="V216" i="10"/>
  <c r="G216" i="10"/>
  <c r="AE216" i="10"/>
  <c r="R216" i="10"/>
  <c r="T216" i="10" s="1"/>
  <c r="D216" i="10"/>
  <c r="Y216" i="10"/>
  <c r="L216" i="10"/>
  <c r="N216" i="10" s="1"/>
  <c r="X216" i="10"/>
  <c r="M77" i="10"/>
  <c r="Y77" i="10"/>
  <c r="Z77" i="10" s="1"/>
  <c r="M85" i="10"/>
  <c r="Y85" i="10"/>
  <c r="M93" i="10"/>
  <c r="Y93" i="10"/>
  <c r="M101" i="10"/>
  <c r="Y101" i="10"/>
  <c r="M109" i="10"/>
  <c r="Y109" i="10"/>
  <c r="Z109" i="10" s="1"/>
  <c r="M117" i="10"/>
  <c r="Y117" i="10"/>
  <c r="Z117" i="10" s="1"/>
  <c r="AD170" i="10"/>
  <c r="R170" i="10"/>
  <c r="F170" i="10"/>
  <c r="Y170" i="10"/>
  <c r="L170" i="10"/>
  <c r="P170" i="10"/>
  <c r="AG170" i="10"/>
  <c r="AA172" i="10"/>
  <c r="AC172" i="10" s="1"/>
  <c r="O172" i="10"/>
  <c r="C172" i="10"/>
  <c r="AG172" i="10"/>
  <c r="S172" i="10"/>
  <c r="F172" i="10"/>
  <c r="R172" i="10"/>
  <c r="AH172" i="10"/>
  <c r="AJ182" i="10"/>
  <c r="X182" i="10"/>
  <c r="L182" i="10"/>
  <c r="Y182" i="10"/>
  <c r="J182" i="10"/>
  <c r="P182" i="10"/>
  <c r="AE182" i="10"/>
  <c r="AG184" i="10"/>
  <c r="U184" i="10"/>
  <c r="I184" i="10"/>
  <c r="AE184" i="10"/>
  <c r="R184" i="10"/>
  <c r="D184" i="10"/>
  <c r="P184" i="10"/>
  <c r="AH184" i="10"/>
  <c r="D186" i="10"/>
  <c r="U186" i="10"/>
  <c r="AJ186" i="10"/>
  <c r="AL186" i="10" s="1"/>
  <c r="G188" i="10"/>
  <c r="V188" i="10"/>
  <c r="AK188" i="10"/>
  <c r="C190" i="10"/>
  <c r="R190" i="10"/>
  <c r="AG190" i="10"/>
  <c r="C192" i="10"/>
  <c r="S192" i="10"/>
  <c r="AJ192" i="10"/>
  <c r="M193" i="10"/>
  <c r="AB193" i="10"/>
  <c r="G194" i="10"/>
  <c r="V194" i="10"/>
  <c r="AK194" i="10"/>
  <c r="I196" i="10"/>
  <c r="X196" i="10"/>
  <c r="D198" i="10"/>
  <c r="S198" i="10"/>
  <c r="T198" i="10" s="1"/>
  <c r="AH198" i="10"/>
  <c r="F200" i="10"/>
  <c r="V200" i="10"/>
  <c r="AK200" i="10"/>
  <c r="O201" i="10"/>
  <c r="I202" i="10"/>
  <c r="X202" i="10"/>
  <c r="J204" i="10"/>
  <c r="Y204" i="10"/>
  <c r="F206" i="10"/>
  <c r="H206" i="10" s="1"/>
  <c r="U206" i="10"/>
  <c r="AK206" i="10"/>
  <c r="G208" i="10"/>
  <c r="X208" i="10"/>
  <c r="Z208" i="10" s="1"/>
  <c r="AE209" i="10"/>
  <c r="S209" i="10"/>
  <c r="G209" i="10"/>
  <c r="AJ209" i="10"/>
  <c r="V209" i="10"/>
  <c r="I209" i="10"/>
  <c r="P209" i="10"/>
  <c r="Q209" i="10" s="1"/>
  <c r="AG209" i="10"/>
  <c r="J210" i="10"/>
  <c r="AA210" i="10"/>
  <c r="M212" i="10"/>
  <c r="AE212" i="10"/>
  <c r="O214" i="10"/>
  <c r="AG214" i="10"/>
  <c r="C216" i="10"/>
  <c r="AA216" i="10"/>
  <c r="AG224" i="10"/>
  <c r="AI224" i="10" s="1"/>
  <c r="U224" i="10"/>
  <c r="I224" i="10"/>
  <c r="K224" i="10" s="1"/>
  <c r="AJ224" i="10"/>
  <c r="V224" i="10"/>
  <c r="G224" i="10"/>
  <c r="AE224" i="10"/>
  <c r="R224" i="10"/>
  <c r="D224" i="10"/>
  <c r="Y224" i="10"/>
  <c r="L224" i="10"/>
  <c r="X224" i="10"/>
  <c r="D190" i="10"/>
  <c r="S190" i="10"/>
  <c r="AH190" i="10"/>
  <c r="F192" i="10"/>
  <c r="V192" i="10"/>
  <c r="AK192" i="10"/>
  <c r="O193" i="10"/>
  <c r="AE201" i="10"/>
  <c r="S201" i="10"/>
  <c r="G201" i="10"/>
  <c r="AJ201" i="10"/>
  <c r="AL201" i="10" s="1"/>
  <c r="V201" i="10"/>
  <c r="I201" i="10"/>
  <c r="P201" i="10"/>
  <c r="AG201" i="10"/>
  <c r="J202" i="10"/>
  <c r="AA202" i="10"/>
  <c r="L204" i="10"/>
  <c r="AB204" i="10"/>
  <c r="M210" i="10"/>
  <c r="P212" i="10"/>
  <c r="P214" i="10"/>
  <c r="F216" i="10"/>
  <c r="AB216" i="10"/>
  <c r="AA220" i="10"/>
  <c r="O220" i="10"/>
  <c r="C220" i="10"/>
  <c r="AJ220" i="10"/>
  <c r="V220" i="10"/>
  <c r="I220" i="10"/>
  <c r="AG220" i="10"/>
  <c r="S220" i="10"/>
  <c r="F220" i="10"/>
  <c r="Y220" i="10"/>
  <c r="L220" i="10"/>
  <c r="N220" i="10" s="1"/>
  <c r="X220" i="10"/>
  <c r="AE193" i="10"/>
  <c r="S193" i="10"/>
  <c r="G193" i="10"/>
  <c r="AJ193" i="10"/>
  <c r="V193" i="10"/>
  <c r="W193" i="10" s="1"/>
  <c r="I193" i="10"/>
  <c r="P193" i="10"/>
  <c r="AG193" i="10"/>
  <c r="M202" i="10"/>
  <c r="AB202" i="10"/>
  <c r="M204" i="10"/>
  <c r="AD204" i="10"/>
  <c r="AF204" i="10" s="1"/>
  <c r="AJ214" i="10"/>
  <c r="X214" i="10"/>
  <c r="L214" i="10"/>
  <c r="Y214" i="10"/>
  <c r="J214" i="10"/>
  <c r="AE214" i="10"/>
  <c r="R214" i="10"/>
  <c r="D214" i="10"/>
  <c r="S214" i="10"/>
  <c r="AK214" i="10"/>
  <c r="O202" i="10"/>
  <c r="P204" i="10"/>
  <c r="AD210" i="10"/>
  <c r="R210" i="10"/>
  <c r="F210" i="10"/>
  <c r="H210" i="10" s="1"/>
  <c r="Y210" i="10"/>
  <c r="L210" i="10"/>
  <c r="P210" i="10"/>
  <c r="AG210" i="10"/>
  <c r="AA212" i="10"/>
  <c r="O212" i="10"/>
  <c r="C212" i="10"/>
  <c r="AG212" i="10"/>
  <c r="S212" i="10"/>
  <c r="F212" i="10"/>
  <c r="Y212" i="10"/>
  <c r="L212" i="10"/>
  <c r="U212" i="10"/>
  <c r="AK212" i="10"/>
  <c r="C214" i="10"/>
  <c r="U214" i="10"/>
  <c r="AD202" i="10"/>
  <c r="AF202" i="10" s="1"/>
  <c r="R202" i="10"/>
  <c r="F202" i="10"/>
  <c r="Y202" i="10"/>
  <c r="L202" i="10"/>
  <c r="P202" i="10"/>
  <c r="AG202" i="10"/>
  <c r="AA204" i="10"/>
  <c r="O204" i="10"/>
  <c r="C204" i="10"/>
  <c r="AG204" i="10"/>
  <c r="S204" i="10"/>
  <c r="F204" i="10"/>
  <c r="H204" i="10" s="1"/>
  <c r="R204" i="10"/>
  <c r="AH204" i="10"/>
  <c r="AE217" i="10"/>
  <c r="S217" i="10"/>
  <c r="G217" i="10"/>
  <c r="O217" i="10"/>
  <c r="AB217" i="10"/>
  <c r="D218" i="10"/>
  <c r="S218" i="10"/>
  <c r="AG218" i="10"/>
  <c r="AI218" i="10" s="1"/>
  <c r="D222" i="10"/>
  <c r="R222" i="10"/>
  <c r="AE222" i="10"/>
  <c r="AF222" i="10" s="1"/>
  <c r="AE225" i="10"/>
  <c r="S225" i="10"/>
  <c r="G225" i="10"/>
  <c r="O225" i="10"/>
  <c r="AB225" i="10"/>
  <c r="D226" i="10"/>
  <c r="S226" i="10"/>
  <c r="AG226" i="10"/>
  <c r="L228" i="10"/>
  <c r="D230" i="10"/>
  <c r="R230" i="10"/>
  <c r="T230" i="10" s="1"/>
  <c r="AE230" i="10"/>
  <c r="AF230" i="10" s="1"/>
  <c r="L232" i="10"/>
  <c r="AE233" i="10"/>
  <c r="S233" i="10"/>
  <c r="G233" i="10"/>
  <c r="O233" i="10"/>
  <c r="AB233" i="10"/>
  <c r="D234" i="10"/>
  <c r="S234" i="10"/>
  <c r="AG234" i="10"/>
  <c r="L236" i="10"/>
  <c r="D238" i="10"/>
  <c r="R238" i="10"/>
  <c r="AE238" i="10"/>
  <c r="L240" i="10"/>
  <c r="AE241" i="10"/>
  <c r="S241" i="10"/>
  <c r="G241" i="10"/>
  <c r="O241" i="10"/>
  <c r="AB241" i="10"/>
  <c r="D242" i="10"/>
  <c r="S242" i="10"/>
  <c r="AG242" i="10"/>
  <c r="L244" i="10"/>
  <c r="D246" i="10"/>
  <c r="S246" i="10"/>
  <c r="AK246" i="10"/>
  <c r="O247" i="10"/>
  <c r="C249" i="10"/>
  <c r="U249" i="10"/>
  <c r="AJ249" i="10"/>
  <c r="M250" i="10"/>
  <c r="AJ252" i="10"/>
  <c r="X252" i="10"/>
  <c r="L252" i="10"/>
  <c r="AG252" i="10"/>
  <c r="U252" i="10"/>
  <c r="I252" i="10"/>
  <c r="AA252" i="10"/>
  <c r="AC252" i="10" s="1"/>
  <c r="O252" i="10"/>
  <c r="C252" i="10"/>
  <c r="S252" i="10"/>
  <c r="D254" i="10"/>
  <c r="Y254" i="10"/>
  <c r="F255" i="10"/>
  <c r="Y255" i="10"/>
  <c r="L258" i="10"/>
  <c r="AE259" i="10"/>
  <c r="S259" i="10"/>
  <c r="G259" i="10"/>
  <c r="AA259" i="10"/>
  <c r="M259" i="10"/>
  <c r="AK259" i="10"/>
  <c r="X259" i="10"/>
  <c r="Z259" i="10" s="1"/>
  <c r="J259" i="10"/>
  <c r="AJ259" i="10"/>
  <c r="V259" i="10"/>
  <c r="W259" i="10" s="1"/>
  <c r="I259" i="10"/>
  <c r="AD259" i="10"/>
  <c r="P259" i="10"/>
  <c r="C259" i="10"/>
  <c r="AB259" i="10"/>
  <c r="S260" i="10"/>
  <c r="R264" i="10"/>
  <c r="L267" i="10"/>
  <c r="AD268" i="10"/>
  <c r="R268" i="10"/>
  <c r="F268" i="10"/>
  <c r="AE268" i="10"/>
  <c r="P268" i="10"/>
  <c r="C268" i="10"/>
  <c r="AA268" i="10"/>
  <c r="M268" i="10"/>
  <c r="Y268" i="10"/>
  <c r="L268" i="10"/>
  <c r="AH268" i="10"/>
  <c r="U268" i="10"/>
  <c r="G268" i="10"/>
  <c r="AB268" i="10"/>
  <c r="D270" i="10"/>
  <c r="AA278" i="10"/>
  <c r="O278" i="10"/>
  <c r="Q278" i="10" s="1"/>
  <c r="C278" i="10"/>
  <c r="AK278" i="10"/>
  <c r="X278" i="10"/>
  <c r="Z278" i="10" s="1"/>
  <c r="J278" i="10"/>
  <c r="AJ278" i="10"/>
  <c r="V278" i="10"/>
  <c r="I278" i="10"/>
  <c r="AH278" i="10"/>
  <c r="U278" i="10"/>
  <c r="G278" i="10"/>
  <c r="AG278" i="10"/>
  <c r="S278" i="10"/>
  <c r="F278" i="10"/>
  <c r="AB278" i="10"/>
  <c r="M278" i="10"/>
  <c r="AE247" i="10"/>
  <c r="S247" i="10"/>
  <c r="G247" i="10"/>
  <c r="AH247" i="10"/>
  <c r="V247" i="10"/>
  <c r="J247" i="10"/>
  <c r="P247" i="10"/>
  <c r="AG247" i="10"/>
  <c r="L270" i="10"/>
  <c r="AA228" i="10"/>
  <c r="O228" i="10"/>
  <c r="C228" i="10"/>
  <c r="P228" i="10"/>
  <c r="AD228" i="10"/>
  <c r="AG232" i="10"/>
  <c r="U232" i="10"/>
  <c r="I232" i="10"/>
  <c r="O232" i="10"/>
  <c r="AB232" i="10"/>
  <c r="AA236" i="10"/>
  <c r="O236" i="10"/>
  <c r="C236" i="10"/>
  <c r="P236" i="10"/>
  <c r="AD236" i="10"/>
  <c r="AF236" i="10" s="1"/>
  <c r="AG240" i="10"/>
  <c r="U240" i="10"/>
  <c r="I240" i="10"/>
  <c r="O240" i="10"/>
  <c r="AB240" i="10"/>
  <c r="AA244" i="10"/>
  <c r="AC244" i="10" s="1"/>
  <c r="O244" i="10"/>
  <c r="C244" i="10"/>
  <c r="P244" i="10"/>
  <c r="AD244" i="10"/>
  <c r="C247" i="10"/>
  <c r="R247" i="10"/>
  <c r="AJ247" i="10"/>
  <c r="I249" i="10"/>
  <c r="X249" i="10"/>
  <c r="AA250" i="10"/>
  <c r="O250" i="10"/>
  <c r="C250" i="10"/>
  <c r="AD250" i="10"/>
  <c r="R250" i="10"/>
  <c r="F250" i="10"/>
  <c r="S250" i="10"/>
  <c r="AH250" i="10"/>
  <c r="P258" i="10"/>
  <c r="AA262" i="10"/>
  <c r="O262" i="10"/>
  <c r="C262" i="10"/>
  <c r="AK262" i="10"/>
  <c r="X262" i="10"/>
  <c r="J262" i="10"/>
  <c r="AH262" i="10"/>
  <c r="U262" i="10"/>
  <c r="G262" i="10"/>
  <c r="AG262" i="10"/>
  <c r="S262" i="10"/>
  <c r="F262" i="10"/>
  <c r="AB262" i="10"/>
  <c r="M262" i="10"/>
  <c r="N262" i="10" s="1"/>
  <c r="AD262" i="10"/>
  <c r="AG266" i="10"/>
  <c r="U266" i="10"/>
  <c r="I266" i="10"/>
  <c r="AK266" i="10"/>
  <c r="X266" i="10"/>
  <c r="J266" i="10"/>
  <c r="AH266" i="10"/>
  <c r="S266" i="10"/>
  <c r="F266" i="10"/>
  <c r="AE266" i="10"/>
  <c r="AF266" i="10" s="1"/>
  <c r="R266" i="10"/>
  <c r="D266" i="10"/>
  <c r="AA266" i="10"/>
  <c r="M266" i="10"/>
  <c r="AB266" i="10"/>
  <c r="R267" i="10"/>
  <c r="P270" i="10"/>
  <c r="AG274" i="10"/>
  <c r="U274" i="10"/>
  <c r="I274" i="10"/>
  <c r="AK274" i="10"/>
  <c r="X274" i="10"/>
  <c r="J274" i="10"/>
  <c r="AJ274" i="10"/>
  <c r="V274" i="10"/>
  <c r="G274" i="10"/>
  <c r="AH274" i="10"/>
  <c r="S274" i="10"/>
  <c r="F274" i="10"/>
  <c r="AE274" i="10"/>
  <c r="R274" i="10"/>
  <c r="D274" i="10"/>
  <c r="AA274" i="10"/>
  <c r="M274" i="10"/>
  <c r="AE275" i="10"/>
  <c r="S275" i="10"/>
  <c r="G275" i="10"/>
  <c r="AA275" i="10"/>
  <c r="M275" i="10"/>
  <c r="Y275" i="10"/>
  <c r="L275" i="10"/>
  <c r="AK275" i="10"/>
  <c r="X275" i="10"/>
  <c r="J275" i="10"/>
  <c r="AJ275" i="10"/>
  <c r="V275" i="10"/>
  <c r="W275" i="10" s="1"/>
  <c r="I275" i="10"/>
  <c r="AD275" i="10"/>
  <c r="P275" i="10"/>
  <c r="C275" i="10"/>
  <c r="AH275" i="10"/>
  <c r="D247" i="10"/>
  <c r="U247" i="10"/>
  <c r="AK247" i="10"/>
  <c r="J249" i="10"/>
  <c r="Y249" i="10"/>
  <c r="AD260" i="10"/>
  <c r="R260" i="10"/>
  <c r="F260" i="10"/>
  <c r="AE260" i="10"/>
  <c r="P260" i="10"/>
  <c r="C260" i="10"/>
  <c r="AA260" i="10"/>
  <c r="M260" i="10"/>
  <c r="Y260" i="10"/>
  <c r="Z260" i="10" s="1"/>
  <c r="L260" i="10"/>
  <c r="AH260" i="10"/>
  <c r="U260" i="10"/>
  <c r="G260" i="10"/>
  <c r="AB260" i="10"/>
  <c r="AJ264" i="10"/>
  <c r="X264" i="10"/>
  <c r="L264" i="10"/>
  <c r="AD264" i="10"/>
  <c r="P264" i="10"/>
  <c r="Q264" i="10" s="1"/>
  <c r="C264" i="10"/>
  <c r="AA264" i="10"/>
  <c r="M264" i="10"/>
  <c r="Y264" i="10"/>
  <c r="J264" i="10"/>
  <c r="AG264" i="10"/>
  <c r="S264" i="10"/>
  <c r="F264" i="10"/>
  <c r="AB264" i="10"/>
  <c r="U267" i="10"/>
  <c r="R270" i="10"/>
  <c r="M129" i="10"/>
  <c r="Y129" i="10"/>
  <c r="M137" i="10"/>
  <c r="Y137" i="10"/>
  <c r="M145" i="10"/>
  <c r="N145" i="10" s="1"/>
  <c r="Y145" i="10"/>
  <c r="M153" i="10"/>
  <c r="N153" i="10" s="1"/>
  <c r="Y153" i="10"/>
  <c r="M161" i="10"/>
  <c r="Y161" i="10"/>
  <c r="AB171" i="10"/>
  <c r="AC171" i="10" s="1"/>
  <c r="P171" i="10"/>
  <c r="D171" i="10"/>
  <c r="O171" i="10"/>
  <c r="AD171" i="10"/>
  <c r="AH175" i="10"/>
  <c r="V175" i="10"/>
  <c r="J175" i="10"/>
  <c r="O175" i="10"/>
  <c r="AB175" i="10"/>
  <c r="AB179" i="10"/>
  <c r="P179" i="10"/>
  <c r="D179" i="10"/>
  <c r="O179" i="10"/>
  <c r="AD179" i="10"/>
  <c r="AH183" i="10"/>
  <c r="V183" i="10"/>
  <c r="W183" i="10" s="1"/>
  <c r="J183" i="10"/>
  <c r="O183" i="10"/>
  <c r="AB183" i="10"/>
  <c r="AB187" i="10"/>
  <c r="AC187" i="10" s="1"/>
  <c r="P187" i="10"/>
  <c r="D187" i="10"/>
  <c r="O187" i="10"/>
  <c r="AD187" i="10"/>
  <c r="AH191" i="10"/>
  <c r="V191" i="10"/>
  <c r="J191" i="10"/>
  <c r="O191" i="10"/>
  <c r="AB191" i="10"/>
  <c r="AB195" i="10"/>
  <c r="P195" i="10"/>
  <c r="D195" i="10"/>
  <c r="O195" i="10"/>
  <c r="AD195" i="10"/>
  <c r="AF195" i="10" s="1"/>
  <c r="AH199" i="10"/>
  <c r="V199" i="10"/>
  <c r="J199" i="10"/>
  <c r="O199" i="10"/>
  <c r="AB199" i="10"/>
  <c r="AB203" i="10"/>
  <c r="P203" i="10"/>
  <c r="D203" i="10"/>
  <c r="O203" i="10"/>
  <c r="AD203" i="10"/>
  <c r="AF203" i="10" s="1"/>
  <c r="AH207" i="10"/>
  <c r="V207" i="10"/>
  <c r="J207" i="10"/>
  <c r="O207" i="10"/>
  <c r="AB207" i="10"/>
  <c r="AB211" i="10"/>
  <c r="P211" i="10"/>
  <c r="D211" i="10"/>
  <c r="O211" i="10"/>
  <c r="AD211" i="10"/>
  <c r="AF211" i="10" s="1"/>
  <c r="AH215" i="10"/>
  <c r="V215" i="10"/>
  <c r="J215" i="10"/>
  <c r="O215" i="10"/>
  <c r="AB215" i="10"/>
  <c r="I217" i="10"/>
  <c r="K217" i="10" s="1"/>
  <c r="V217" i="10"/>
  <c r="AJ217" i="10"/>
  <c r="AL217" i="10" s="1"/>
  <c r="L218" i="10"/>
  <c r="AB219" i="10"/>
  <c r="P219" i="10"/>
  <c r="D219" i="10"/>
  <c r="O219" i="10"/>
  <c r="AD219" i="10"/>
  <c r="J222" i="10"/>
  <c r="AH223" i="10"/>
  <c r="V223" i="10"/>
  <c r="J223" i="10"/>
  <c r="K223" i="10" s="1"/>
  <c r="O223" i="10"/>
  <c r="AB223" i="10"/>
  <c r="AC223" i="10" s="1"/>
  <c r="I225" i="10"/>
  <c r="V225" i="10"/>
  <c r="AJ225" i="10"/>
  <c r="L226" i="10"/>
  <c r="AB227" i="10"/>
  <c r="P227" i="10"/>
  <c r="D227" i="10"/>
  <c r="O227" i="10"/>
  <c r="AD227" i="10"/>
  <c r="F228" i="10"/>
  <c r="S228" i="10"/>
  <c r="AG228" i="10"/>
  <c r="AI228" i="10" s="1"/>
  <c r="J230" i="10"/>
  <c r="AH231" i="10"/>
  <c r="V231" i="10"/>
  <c r="J231" i="10"/>
  <c r="O231" i="10"/>
  <c r="AB231" i="10"/>
  <c r="D232" i="10"/>
  <c r="R232" i="10"/>
  <c r="AE232" i="10"/>
  <c r="I233" i="10"/>
  <c r="V233" i="10"/>
  <c r="AJ233" i="10"/>
  <c r="L234" i="10"/>
  <c r="AB235" i="10"/>
  <c r="P235" i="10"/>
  <c r="D235" i="10"/>
  <c r="O235" i="10"/>
  <c r="AD235" i="10"/>
  <c r="F236" i="10"/>
  <c r="H236" i="10" s="1"/>
  <c r="S236" i="10"/>
  <c r="AG236" i="10"/>
  <c r="J238" i="10"/>
  <c r="AH239" i="10"/>
  <c r="AI239" i="10" s="1"/>
  <c r="V239" i="10"/>
  <c r="J239" i="10"/>
  <c r="O239" i="10"/>
  <c r="AB239" i="10"/>
  <c r="D240" i="10"/>
  <c r="R240" i="10"/>
  <c r="AE240" i="10"/>
  <c r="I241" i="10"/>
  <c r="V241" i="10"/>
  <c r="AJ241" i="10"/>
  <c r="L242" i="10"/>
  <c r="AB243" i="10"/>
  <c r="P243" i="10"/>
  <c r="D243" i="10"/>
  <c r="O243" i="10"/>
  <c r="AD243" i="10"/>
  <c r="AF243" i="10" s="1"/>
  <c r="F244" i="10"/>
  <c r="S244" i="10"/>
  <c r="AG244" i="10"/>
  <c r="M246" i="10"/>
  <c r="F247" i="10"/>
  <c r="X247" i="10"/>
  <c r="AD248" i="10"/>
  <c r="AF248" i="10" s="1"/>
  <c r="R248" i="10"/>
  <c r="F248" i="10"/>
  <c r="AG248" i="10"/>
  <c r="U248" i="10"/>
  <c r="I248" i="10"/>
  <c r="P248" i="10"/>
  <c r="AH248" i="10"/>
  <c r="L249" i="10"/>
  <c r="AA249" i="10"/>
  <c r="G250" i="10"/>
  <c r="V250" i="10"/>
  <c r="W250" i="10" s="1"/>
  <c r="AK250" i="10"/>
  <c r="AL250" i="10" s="1"/>
  <c r="J252" i="10"/>
  <c r="AD252" i="10"/>
  <c r="O254" i="10"/>
  <c r="O255" i="10"/>
  <c r="O259" i="10"/>
  <c r="D260" i="10"/>
  <c r="AG260" i="10"/>
  <c r="I262" i="10"/>
  <c r="AJ262" i="10"/>
  <c r="D264" i="10"/>
  <c r="AE264" i="10"/>
  <c r="G266" i="10"/>
  <c r="AJ266" i="10"/>
  <c r="Y270" i="10"/>
  <c r="L274" i="10"/>
  <c r="F275" i="10"/>
  <c r="R278" i="10"/>
  <c r="I247" i="10"/>
  <c r="Y247" i="10"/>
  <c r="M249" i="10"/>
  <c r="AD249" i="10"/>
  <c r="AG258" i="10"/>
  <c r="U258" i="10"/>
  <c r="W258" i="10" s="1"/>
  <c r="I258" i="10"/>
  <c r="AK258" i="10"/>
  <c r="X258" i="10"/>
  <c r="J258" i="10"/>
  <c r="AH258" i="10"/>
  <c r="S258" i="10"/>
  <c r="F258" i="10"/>
  <c r="H258" i="10" s="1"/>
  <c r="AE258" i="10"/>
  <c r="R258" i="10"/>
  <c r="D258" i="10"/>
  <c r="AA258" i="10"/>
  <c r="M258" i="10"/>
  <c r="AB258" i="10"/>
  <c r="I260" i="10"/>
  <c r="AJ260" i="10"/>
  <c r="G264" i="10"/>
  <c r="AH264" i="10"/>
  <c r="AE267" i="10"/>
  <c r="S267" i="10"/>
  <c r="G267" i="10"/>
  <c r="AA267" i="10"/>
  <c r="M267" i="10"/>
  <c r="AK267" i="10"/>
  <c r="X267" i="10"/>
  <c r="J267" i="10"/>
  <c r="AJ267" i="10"/>
  <c r="V267" i="10"/>
  <c r="I267" i="10"/>
  <c r="AD267" i="10"/>
  <c r="P267" i="10"/>
  <c r="C267" i="10"/>
  <c r="AB267" i="10"/>
  <c r="AD270" i="10"/>
  <c r="AD218" i="10"/>
  <c r="AF218" i="10" s="1"/>
  <c r="R218" i="10"/>
  <c r="F218" i="10"/>
  <c r="O218" i="10"/>
  <c r="Q218" i="10" s="1"/>
  <c r="AB218" i="10"/>
  <c r="AC218" i="10" s="1"/>
  <c r="AJ222" i="10"/>
  <c r="AL222" i="10" s="1"/>
  <c r="X222" i="10"/>
  <c r="L222" i="10"/>
  <c r="O222" i="10"/>
  <c r="AB222" i="10"/>
  <c r="AD226" i="10"/>
  <c r="R226" i="10"/>
  <c r="F226" i="10"/>
  <c r="O226" i="10"/>
  <c r="AB226" i="10"/>
  <c r="I228" i="10"/>
  <c r="V228" i="10"/>
  <c r="W228" i="10" s="1"/>
  <c r="AJ228" i="10"/>
  <c r="AJ230" i="10"/>
  <c r="AL230" i="10" s="1"/>
  <c r="X230" i="10"/>
  <c r="L230" i="10"/>
  <c r="O230" i="10"/>
  <c r="AB230" i="10"/>
  <c r="AC230" i="10" s="1"/>
  <c r="G232" i="10"/>
  <c r="V232" i="10"/>
  <c r="AJ232" i="10"/>
  <c r="AD234" i="10"/>
  <c r="R234" i="10"/>
  <c r="F234" i="10"/>
  <c r="O234" i="10"/>
  <c r="AB234" i="10"/>
  <c r="I236" i="10"/>
  <c r="V236" i="10"/>
  <c r="AJ236" i="10"/>
  <c r="AJ238" i="10"/>
  <c r="AL238" i="10" s="1"/>
  <c r="X238" i="10"/>
  <c r="L238" i="10"/>
  <c r="O238" i="10"/>
  <c r="AB238" i="10"/>
  <c r="G240" i="10"/>
  <c r="H240" i="10" s="1"/>
  <c r="V240" i="10"/>
  <c r="AJ240" i="10"/>
  <c r="AD242" i="10"/>
  <c r="R242" i="10"/>
  <c r="F242" i="10"/>
  <c r="H242" i="10" s="1"/>
  <c r="O242" i="10"/>
  <c r="Q242" i="10" s="1"/>
  <c r="AB242" i="10"/>
  <c r="I244" i="10"/>
  <c r="V244" i="10"/>
  <c r="AJ244" i="10"/>
  <c r="AG246" i="10"/>
  <c r="U246" i="10"/>
  <c r="I246" i="10"/>
  <c r="AJ246" i="10"/>
  <c r="X246" i="10"/>
  <c r="L246" i="10"/>
  <c r="P246" i="10"/>
  <c r="AE246" i="10"/>
  <c r="L247" i="10"/>
  <c r="AA247" i="10"/>
  <c r="O249" i="10"/>
  <c r="J250" i="10"/>
  <c r="Y250" i="10"/>
  <c r="AG254" i="10"/>
  <c r="U254" i="10"/>
  <c r="I254" i="10"/>
  <c r="AD254" i="10"/>
  <c r="AF254" i="10" s="1"/>
  <c r="R254" i="10"/>
  <c r="F254" i="10"/>
  <c r="AJ254" i="10"/>
  <c r="X254" i="10"/>
  <c r="L254" i="10"/>
  <c r="S254" i="10"/>
  <c r="AE255" i="10"/>
  <c r="S255" i="10"/>
  <c r="T255" i="10" s="1"/>
  <c r="G255" i="10"/>
  <c r="AB255" i="10"/>
  <c r="P255" i="10"/>
  <c r="D255" i="10"/>
  <c r="AA255" i="10"/>
  <c r="AH255" i="10"/>
  <c r="V255" i="10"/>
  <c r="J255" i="10"/>
  <c r="K255" i="10" s="1"/>
  <c r="U255" i="10"/>
  <c r="C258" i="10"/>
  <c r="AD258" i="10"/>
  <c r="J260" i="10"/>
  <c r="AK260" i="10"/>
  <c r="P262" i="10"/>
  <c r="I264" i="10"/>
  <c r="AK264" i="10"/>
  <c r="O266" i="10"/>
  <c r="Q266" i="10" s="1"/>
  <c r="D267" i="10"/>
  <c r="AG267" i="10"/>
  <c r="AI267" i="10" s="1"/>
  <c r="P274" i="10"/>
  <c r="R275" i="10"/>
  <c r="M247" i="10"/>
  <c r="AB247" i="10"/>
  <c r="AB249" i="10"/>
  <c r="P249" i="10"/>
  <c r="D249" i="10"/>
  <c r="AE249" i="10"/>
  <c r="S249" i="10"/>
  <c r="G249" i="10"/>
  <c r="R249" i="10"/>
  <c r="AH249" i="10"/>
  <c r="AA270" i="10"/>
  <c r="O270" i="10"/>
  <c r="C270" i="10"/>
  <c r="AK270" i="10"/>
  <c r="X270" i="10"/>
  <c r="J270" i="10"/>
  <c r="AJ270" i="10"/>
  <c r="V270" i="10"/>
  <c r="I270" i="10"/>
  <c r="AH270" i="10"/>
  <c r="U270" i="10"/>
  <c r="G270" i="10"/>
  <c r="AG270" i="10"/>
  <c r="S270" i="10"/>
  <c r="F270" i="10"/>
  <c r="AB270" i="10"/>
  <c r="M270" i="10"/>
  <c r="M173" i="10"/>
  <c r="Y173" i="10"/>
  <c r="M181" i="10"/>
  <c r="Y181" i="10"/>
  <c r="Z181" i="10" s="1"/>
  <c r="M189" i="10"/>
  <c r="Y189" i="10"/>
  <c r="Z189" i="10" s="1"/>
  <c r="M197" i="10"/>
  <c r="N197" i="10" s="1"/>
  <c r="Y197" i="10"/>
  <c r="M205" i="10"/>
  <c r="Y205" i="10"/>
  <c r="M213" i="10"/>
  <c r="N213" i="10" s="1"/>
  <c r="Y213" i="10"/>
  <c r="M221" i="10"/>
  <c r="Y221" i="10"/>
  <c r="M229" i="10"/>
  <c r="Y229" i="10"/>
  <c r="M237" i="10"/>
  <c r="Y237" i="10"/>
  <c r="M245" i="10"/>
  <c r="Y245" i="10"/>
  <c r="D251" i="10"/>
  <c r="P251" i="10"/>
  <c r="AB251" i="10"/>
  <c r="M253" i="10"/>
  <c r="Y253" i="10"/>
  <c r="Z253" i="10" s="1"/>
  <c r="I256" i="10"/>
  <c r="U256" i="10"/>
  <c r="AG256" i="10"/>
  <c r="I257" i="10"/>
  <c r="X257" i="10"/>
  <c r="J261" i="10"/>
  <c r="X261" i="10"/>
  <c r="I265" i="10"/>
  <c r="X265" i="10"/>
  <c r="J269" i="10"/>
  <c r="X269" i="10"/>
  <c r="Z269" i="10" s="1"/>
  <c r="F272" i="10"/>
  <c r="S272" i="10"/>
  <c r="AG272" i="10"/>
  <c r="I273" i="10"/>
  <c r="X273" i="10"/>
  <c r="Z273" i="10" s="1"/>
  <c r="G276" i="10"/>
  <c r="U276" i="10"/>
  <c r="W276" i="10" s="1"/>
  <c r="AH276" i="10"/>
  <c r="AI276" i="10" s="1"/>
  <c r="J277" i="10"/>
  <c r="X277" i="10"/>
  <c r="F280" i="10"/>
  <c r="V280" i="10"/>
  <c r="AH281" i="10"/>
  <c r="V281" i="10"/>
  <c r="J281" i="10"/>
  <c r="K281" i="10" s="1"/>
  <c r="AJ281" i="10"/>
  <c r="U281" i="10"/>
  <c r="G281" i="10"/>
  <c r="Y281" i="10"/>
  <c r="L281" i="10"/>
  <c r="N281" i="10" s="1"/>
  <c r="R281" i="10"/>
  <c r="T281" i="10" s="1"/>
  <c r="AK281" i="10"/>
  <c r="G284" i="10"/>
  <c r="Y284" i="10"/>
  <c r="F285" i="10"/>
  <c r="X285" i="10"/>
  <c r="AG288" i="10"/>
  <c r="AI288" i="10" s="1"/>
  <c r="U288" i="10"/>
  <c r="I288" i="10"/>
  <c r="K288" i="10" s="1"/>
  <c r="AD288" i="10"/>
  <c r="AF288" i="10" s="1"/>
  <c r="P288" i="10"/>
  <c r="C288" i="10"/>
  <c r="X288" i="10"/>
  <c r="G288" i="10"/>
  <c r="AA288" i="10"/>
  <c r="L288" i="10"/>
  <c r="V288" i="10"/>
  <c r="I290" i="10"/>
  <c r="AH290" i="10"/>
  <c r="D294" i="10"/>
  <c r="AE294" i="10"/>
  <c r="AB299" i="10"/>
  <c r="P299" i="10"/>
  <c r="D299" i="10"/>
  <c r="AA299" i="10"/>
  <c r="M299" i="10"/>
  <c r="Y299" i="10"/>
  <c r="J299" i="10"/>
  <c r="X299" i="10"/>
  <c r="I299" i="10"/>
  <c r="AK299" i="10"/>
  <c r="V299" i="10"/>
  <c r="G299" i="10"/>
  <c r="AE299" i="10"/>
  <c r="O299" i="10"/>
  <c r="AG299" i="10"/>
  <c r="J316" i="10"/>
  <c r="AE319" i="10"/>
  <c r="S319" i="10"/>
  <c r="G319" i="10"/>
  <c r="AD319" i="10"/>
  <c r="P319" i="10"/>
  <c r="C319" i="10"/>
  <c r="AB319" i="10"/>
  <c r="M319" i="10"/>
  <c r="AJ319" i="10"/>
  <c r="U319" i="10"/>
  <c r="D319" i="10"/>
  <c r="V319" i="10"/>
  <c r="R319" i="10"/>
  <c r="AK319" i="10"/>
  <c r="O319" i="10"/>
  <c r="AG319" i="10"/>
  <c r="J319" i="10"/>
  <c r="AA319" i="10"/>
  <c r="I319" i="10"/>
  <c r="Y319" i="10"/>
  <c r="F319" i="10"/>
  <c r="AE297" i="10"/>
  <c r="S297" i="10"/>
  <c r="G297" i="10"/>
  <c r="AH297" i="10"/>
  <c r="U297" i="10"/>
  <c r="F297" i="10"/>
  <c r="X297" i="10"/>
  <c r="I297" i="10"/>
  <c r="AK297" i="10"/>
  <c r="V297" i="10"/>
  <c r="D297" i="10"/>
  <c r="AJ297" i="10"/>
  <c r="R297" i="10"/>
  <c r="C297" i="10"/>
  <c r="AA297" i="10"/>
  <c r="L297" i="10"/>
  <c r="AG297" i="10"/>
  <c r="AB315" i="10"/>
  <c r="P315" i="10"/>
  <c r="D315" i="10"/>
  <c r="AA315" i="10"/>
  <c r="M315" i="10"/>
  <c r="AK315" i="10"/>
  <c r="V315" i="10"/>
  <c r="G315" i="10"/>
  <c r="AJ315" i="10"/>
  <c r="U315" i="10"/>
  <c r="F315" i="10"/>
  <c r="AH315" i="10"/>
  <c r="S315" i="10"/>
  <c r="C315" i="10"/>
  <c r="AE315" i="10"/>
  <c r="O315" i="10"/>
  <c r="AD315" i="10"/>
  <c r="L315" i="10"/>
  <c r="Y315" i="10"/>
  <c r="J315" i="10"/>
  <c r="AJ324" i="10"/>
  <c r="X324" i="10"/>
  <c r="L324" i="10"/>
  <c r="AG324" i="10"/>
  <c r="S324" i="10"/>
  <c r="F324" i="10"/>
  <c r="V324" i="10"/>
  <c r="G324" i="10"/>
  <c r="AD324" i="10"/>
  <c r="O324" i="10"/>
  <c r="AB324" i="10"/>
  <c r="M324" i="10"/>
  <c r="AK324" i="10"/>
  <c r="J324" i="10"/>
  <c r="AH324" i="10"/>
  <c r="I324" i="10"/>
  <c r="AE324" i="10"/>
  <c r="D324" i="10"/>
  <c r="AA324" i="10"/>
  <c r="C324" i="10"/>
  <c r="U324" i="10"/>
  <c r="R324" i="10"/>
  <c r="P324" i="10"/>
  <c r="M256" i="10"/>
  <c r="Y256" i="10"/>
  <c r="AH257" i="10"/>
  <c r="V257" i="10"/>
  <c r="J257" i="10"/>
  <c r="O257" i="10"/>
  <c r="AB257" i="10"/>
  <c r="AB261" i="10"/>
  <c r="AC261" i="10" s="1"/>
  <c r="P261" i="10"/>
  <c r="D261" i="10"/>
  <c r="O261" i="10"/>
  <c r="AD261" i="10"/>
  <c r="AH265" i="10"/>
  <c r="V265" i="10"/>
  <c r="J265" i="10"/>
  <c r="O265" i="10"/>
  <c r="AB265" i="10"/>
  <c r="AC265" i="10" s="1"/>
  <c r="AB269" i="10"/>
  <c r="P269" i="10"/>
  <c r="D269" i="10"/>
  <c r="O269" i="10"/>
  <c r="AD269" i="10"/>
  <c r="J272" i="10"/>
  <c r="Y272" i="10"/>
  <c r="AH273" i="10"/>
  <c r="V273" i="10"/>
  <c r="J273" i="10"/>
  <c r="O273" i="10"/>
  <c r="AB273" i="10"/>
  <c r="AC273" i="10" s="1"/>
  <c r="L276" i="10"/>
  <c r="Y276" i="10"/>
  <c r="Z276" i="10" s="1"/>
  <c r="AB277" i="10"/>
  <c r="P277" i="10"/>
  <c r="D277" i="10"/>
  <c r="O277" i="10"/>
  <c r="AD277" i="10"/>
  <c r="M280" i="10"/>
  <c r="AB280" i="10"/>
  <c r="M284" i="10"/>
  <c r="AE284" i="10"/>
  <c r="M285" i="10"/>
  <c r="AE285" i="10"/>
  <c r="AF285" i="10" s="1"/>
  <c r="S290" i="10"/>
  <c r="M297" i="10"/>
  <c r="I315" i="10"/>
  <c r="Y324" i="10"/>
  <c r="C256" i="10"/>
  <c r="O256" i="10"/>
  <c r="AA256" i="10"/>
  <c r="C257" i="10"/>
  <c r="P257" i="10"/>
  <c r="AD257" i="10"/>
  <c r="C261" i="10"/>
  <c r="R261" i="10"/>
  <c r="AE261" i="10"/>
  <c r="C265" i="10"/>
  <c r="P265" i="10"/>
  <c r="AD265" i="10"/>
  <c r="C269" i="10"/>
  <c r="R269" i="10"/>
  <c r="AE269" i="10"/>
  <c r="M272" i="10"/>
  <c r="C273" i="10"/>
  <c r="P273" i="10"/>
  <c r="AD273" i="10"/>
  <c r="AF273" i="10" s="1"/>
  <c r="M276" i="10"/>
  <c r="C277" i="10"/>
  <c r="R277" i="10"/>
  <c r="AE277" i="10"/>
  <c r="O280" i="10"/>
  <c r="O284" i="10"/>
  <c r="AH284" i="10"/>
  <c r="O285" i="10"/>
  <c r="AG285" i="10"/>
  <c r="O297" i="10"/>
  <c r="R315" i="10"/>
  <c r="AJ272" i="10"/>
  <c r="AL272" i="10" s="1"/>
  <c r="X272" i="10"/>
  <c r="L272" i="10"/>
  <c r="O272" i="10"/>
  <c r="AB272" i="10"/>
  <c r="AD276" i="10"/>
  <c r="R276" i="10"/>
  <c r="T276" i="10" s="1"/>
  <c r="F276" i="10"/>
  <c r="H276" i="10" s="1"/>
  <c r="O276" i="10"/>
  <c r="AB276" i="10"/>
  <c r="AG280" i="10"/>
  <c r="U280" i="10"/>
  <c r="I280" i="10"/>
  <c r="AJ280" i="10"/>
  <c r="X280" i="10"/>
  <c r="Z280" i="10" s="1"/>
  <c r="L280" i="10"/>
  <c r="P280" i="10"/>
  <c r="AE280" i="10"/>
  <c r="P284" i="10"/>
  <c r="R285" i="10"/>
  <c r="AD290" i="10"/>
  <c r="R290" i="10"/>
  <c r="F290" i="10"/>
  <c r="AK290" i="10"/>
  <c r="X290" i="10"/>
  <c r="J290" i="10"/>
  <c r="AA290" i="10"/>
  <c r="L290" i="10"/>
  <c r="V290" i="10"/>
  <c r="G290" i="10"/>
  <c r="AE290" i="10"/>
  <c r="O290" i="10"/>
  <c r="Y290" i="10"/>
  <c r="P297" i="10"/>
  <c r="AD306" i="10"/>
  <c r="R306" i="10"/>
  <c r="F306" i="10"/>
  <c r="AK306" i="10"/>
  <c r="X306" i="10"/>
  <c r="Z306" i="10" s="1"/>
  <c r="J306" i="10"/>
  <c r="V306" i="10"/>
  <c r="G306" i="10"/>
  <c r="AJ306" i="10"/>
  <c r="U306" i="10"/>
  <c r="D306" i="10"/>
  <c r="AH306" i="10"/>
  <c r="S306" i="10"/>
  <c r="C306" i="10"/>
  <c r="AE306" i="10"/>
  <c r="O306" i="10"/>
  <c r="AB306" i="10"/>
  <c r="M306" i="10"/>
  <c r="AA306" i="10"/>
  <c r="L306" i="10"/>
  <c r="AJ310" i="10"/>
  <c r="X310" i="10"/>
  <c r="L310" i="10"/>
  <c r="AK310" i="10"/>
  <c r="V310" i="10"/>
  <c r="I310" i="10"/>
  <c r="U310" i="10"/>
  <c r="F310" i="10"/>
  <c r="AH310" i="10"/>
  <c r="S310" i="10"/>
  <c r="D310" i="10"/>
  <c r="AG310" i="10"/>
  <c r="R310" i="10"/>
  <c r="C310" i="10"/>
  <c r="AD310" i="10"/>
  <c r="O310" i="10"/>
  <c r="AB310" i="10"/>
  <c r="M310" i="10"/>
  <c r="AA310" i="10"/>
  <c r="J310" i="10"/>
  <c r="X315" i="10"/>
  <c r="M251" i="10"/>
  <c r="Y251" i="10"/>
  <c r="Z251" i="10" s="1"/>
  <c r="F256" i="10"/>
  <c r="R256" i="10"/>
  <c r="T256" i="10" s="1"/>
  <c r="AD256" i="10"/>
  <c r="F257" i="10"/>
  <c r="H257" i="10" s="1"/>
  <c r="S257" i="10"/>
  <c r="T257" i="10" s="1"/>
  <c r="AG257" i="10"/>
  <c r="G261" i="10"/>
  <c r="H261" i="10" s="1"/>
  <c r="U261" i="10"/>
  <c r="AH261" i="10"/>
  <c r="F265" i="10"/>
  <c r="S265" i="10"/>
  <c r="T265" i="10" s="1"/>
  <c r="AG265" i="10"/>
  <c r="AI265" i="10" s="1"/>
  <c r="G269" i="10"/>
  <c r="U269" i="10"/>
  <c r="AH269" i="10"/>
  <c r="C272" i="10"/>
  <c r="P272" i="10"/>
  <c r="AD272" i="10"/>
  <c r="F273" i="10"/>
  <c r="S273" i="10"/>
  <c r="AG273" i="10"/>
  <c r="C276" i="10"/>
  <c r="P276" i="10"/>
  <c r="AE276" i="10"/>
  <c r="G277" i="10"/>
  <c r="U277" i="10"/>
  <c r="AH277" i="10"/>
  <c r="AI277" i="10" s="1"/>
  <c r="C280" i="10"/>
  <c r="R280" i="10"/>
  <c r="AH280" i="10"/>
  <c r="AD284" i="10"/>
  <c r="AF284" i="10" s="1"/>
  <c r="R284" i="10"/>
  <c r="F284" i="10"/>
  <c r="AG284" i="10"/>
  <c r="S284" i="10"/>
  <c r="D284" i="10"/>
  <c r="AJ284" i="10"/>
  <c r="V284" i="10"/>
  <c r="I284" i="10"/>
  <c r="U284" i="10"/>
  <c r="AB285" i="10"/>
  <c r="P285" i="10"/>
  <c r="D285" i="10"/>
  <c r="AJ285" i="10"/>
  <c r="V285" i="10"/>
  <c r="I285" i="10"/>
  <c r="Y285" i="10"/>
  <c r="L285" i="10"/>
  <c r="N285" i="10" s="1"/>
  <c r="S285" i="10"/>
  <c r="AK285" i="10"/>
  <c r="C290" i="10"/>
  <c r="AB290" i="10"/>
  <c r="AJ294" i="10"/>
  <c r="X294" i="10"/>
  <c r="L294" i="10"/>
  <c r="AK294" i="10"/>
  <c r="V294" i="10"/>
  <c r="I294" i="10"/>
  <c r="AA294" i="10"/>
  <c r="J294" i="10"/>
  <c r="U294" i="10"/>
  <c r="F294" i="10"/>
  <c r="AD294" i="10"/>
  <c r="O294" i="10"/>
  <c r="Y294" i="10"/>
  <c r="Y297" i="10"/>
  <c r="I306" i="10"/>
  <c r="K306" i="10" s="1"/>
  <c r="G310" i="10"/>
  <c r="AG315" i="10"/>
  <c r="AB297" i="10"/>
  <c r="P306" i="10"/>
  <c r="P310" i="10"/>
  <c r="AA316" i="10"/>
  <c r="O316" i="10"/>
  <c r="C316" i="10"/>
  <c r="AE316" i="10"/>
  <c r="R316" i="10"/>
  <c r="D316" i="10"/>
  <c r="AG316" i="10"/>
  <c r="AI316" i="10" s="1"/>
  <c r="P316" i="10"/>
  <c r="AD316" i="10"/>
  <c r="M316" i="10"/>
  <c r="AB316" i="10"/>
  <c r="L316" i="10"/>
  <c r="X316" i="10"/>
  <c r="I316" i="10"/>
  <c r="K316" i="10" s="1"/>
  <c r="AK316" i="10"/>
  <c r="V316" i="10"/>
  <c r="G316" i="10"/>
  <c r="AJ316" i="10"/>
  <c r="U316" i="10"/>
  <c r="F316" i="10"/>
  <c r="M263" i="10"/>
  <c r="Y263" i="10"/>
  <c r="M271" i="10"/>
  <c r="Y271" i="10"/>
  <c r="M279" i="10"/>
  <c r="N279" i="10" s="1"/>
  <c r="Y279" i="10"/>
  <c r="AG282" i="10"/>
  <c r="U282" i="10"/>
  <c r="I282" i="10"/>
  <c r="O282" i="10"/>
  <c r="AB282" i="10"/>
  <c r="D283" i="10"/>
  <c r="R283" i="10"/>
  <c r="AA286" i="10"/>
  <c r="AC286" i="10" s="1"/>
  <c r="O286" i="10"/>
  <c r="C286" i="10"/>
  <c r="P286" i="10"/>
  <c r="AD286" i="10"/>
  <c r="D289" i="10"/>
  <c r="V289" i="10"/>
  <c r="I291" i="10"/>
  <c r="AA292" i="10"/>
  <c r="O292" i="10"/>
  <c r="C292" i="10"/>
  <c r="AE292" i="10"/>
  <c r="R292" i="10"/>
  <c r="D292" i="10"/>
  <c r="S292" i="10"/>
  <c r="AH292" i="10"/>
  <c r="G295" i="10"/>
  <c r="AG296" i="10"/>
  <c r="U296" i="10"/>
  <c r="I296" i="10"/>
  <c r="AD296" i="10"/>
  <c r="AF296" i="10" s="1"/>
  <c r="P296" i="10"/>
  <c r="C296" i="10"/>
  <c r="E296" i="10" s="1"/>
  <c r="R296" i="10"/>
  <c r="AH296" i="10"/>
  <c r="D298" i="10"/>
  <c r="U298" i="10"/>
  <c r="I300" i="10"/>
  <c r="X300" i="10"/>
  <c r="D302" i="10"/>
  <c r="S302" i="10"/>
  <c r="O303" i="10"/>
  <c r="G304" i="10"/>
  <c r="X304" i="10"/>
  <c r="AE305" i="10"/>
  <c r="S305" i="10"/>
  <c r="G305" i="10"/>
  <c r="AH305" i="10"/>
  <c r="U305" i="10"/>
  <c r="F305" i="10"/>
  <c r="P305" i="10"/>
  <c r="AG305" i="10"/>
  <c r="F307" i="10"/>
  <c r="U307" i="10"/>
  <c r="W307" i="10" s="1"/>
  <c r="M308" i="10"/>
  <c r="AD308" i="10"/>
  <c r="D311" i="10"/>
  <c r="S311" i="10"/>
  <c r="M312" i="10"/>
  <c r="N312" i="10" s="1"/>
  <c r="AB312" i="10"/>
  <c r="I313" i="10"/>
  <c r="X313" i="10"/>
  <c r="AD314" i="10"/>
  <c r="R314" i="10"/>
  <c r="F314" i="10"/>
  <c r="H314" i="10" s="1"/>
  <c r="AK314" i="10"/>
  <c r="X314" i="10"/>
  <c r="J314" i="10"/>
  <c r="P314" i="10"/>
  <c r="AG314" i="10"/>
  <c r="AG318" i="10"/>
  <c r="U318" i="10"/>
  <c r="I318" i="10"/>
  <c r="AA318" i="10"/>
  <c r="M318" i="10"/>
  <c r="AJ318" i="10"/>
  <c r="S318" i="10"/>
  <c r="T318" i="10" s="1"/>
  <c r="D318" i="10"/>
  <c r="Y318" i="10"/>
  <c r="J318" i="10"/>
  <c r="V318" i="10"/>
  <c r="J320" i="10"/>
  <c r="AE320" i="10"/>
  <c r="L327" i="10"/>
  <c r="C328" i="10"/>
  <c r="AE328" i="10"/>
  <c r="J332" i="10"/>
  <c r="C333" i="10"/>
  <c r="AD333" i="10"/>
  <c r="V334" i="10"/>
  <c r="O335" i="10"/>
  <c r="D336" i="10"/>
  <c r="AJ336" i="10"/>
  <c r="P340" i="10"/>
  <c r="AD344" i="10"/>
  <c r="R344" i="10"/>
  <c r="F344" i="10"/>
  <c r="AK344" i="10"/>
  <c r="X344" i="10"/>
  <c r="J344" i="10"/>
  <c r="AH344" i="10"/>
  <c r="U344" i="10"/>
  <c r="G344" i="10"/>
  <c r="AG344" i="10"/>
  <c r="S344" i="10"/>
  <c r="D344" i="10"/>
  <c r="AA344" i="10"/>
  <c r="C344" i="10"/>
  <c r="P344" i="10"/>
  <c r="O344" i="10"/>
  <c r="AJ344" i="10"/>
  <c r="M344" i="10"/>
  <c r="AH346" i="10"/>
  <c r="AJ348" i="10"/>
  <c r="X348" i="10"/>
  <c r="L348" i="10"/>
  <c r="AK348" i="10"/>
  <c r="V348" i="10"/>
  <c r="I348" i="10"/>
  <c r="AG348" i="10"/>
  <c r="S348" i="10"/>
  <c r="F348" i="10"/>
  <c r="AE348" i="10"/>
  <c r="R348" i="10"/>
  <c r="D348" i="10"/>
  <c r="AA348" i="10"/>
  <c r="AC348" i="10" s="1"/>
  <c r="C348" i="10"/>
  <c r="P348" i="10"/>
  <c r="O348" i="10"/>
  <c r="AH348" i="10"/>
  <c r="M348" i="10"/>
  <c r="AH303" i="10"/>
  <c r="V303" i="10"/>
  <c r="J303" i="10"/>
  <c r="AA303" i="10"/>
  <c r="M303" i="10"/>
  <c r="P303" i="10"/>
  <c r="AE303" i="10"/>
  <c r="P308" i="10"/>
  <c r="O312" i="10"/>
  <c r="L320" i="10"/>
  <c r="AG320" i="10"/>
  <c r="M327" i="10"/>
  <c r="D328" i="10"/>
  <c r="AB329" i="10"/>
  <c r="P329" i="10"/>
  <c r="D329" i="10"/>
  <c r="AA329" i="10"/>
  <c r="M329" i="10"/>
  <c r="AK329" i="10"/>
  <c r="X329" i="10"/>
  <c r="J329" i="10"/>
  <c r="Y329" i="10"/>
  <c r="G329" i="10"/>
  <c r="AH329" i="10"/>
  <c r="R329" i="10"/>
  <c r="AG329" i="10"/>
  <c r="O329" i="10"/>
  <c r="AD329" i="10"/>
  <c r="M332" i="10"/>
  <c r="D333" i="10"/>
  <c r="AJ333" i="10"/>
  <c r="R335" i="10"/>
  <c r="I336" i="10"/>
  <c r="AB337" i="10"/>
  <c r="P337" i="10"/>
  <c r="Q337" i="10" s="1"/>
  <c r="D337" i="10"/>
  <c r="AA337" i="10"/>
  <c r="M337" i="10"/>
  <c r="AK337" i="10"/>
  <c r="X337" i="10"/>
  <c r="J337" i="10"/>
  <c r="U337" i="10"/>
  <c r="C337" i="10"/>
  <c r="AE337" i="10"/>
  <c r="L337" i="10"/>
  <c r="AD337" i="10"/>
  <c r="I337" i="10"/>
  <c r="AG337" i="10"/>
  <c r="AI337" i="10" s="1"/>
  <c r="AG342" i="10"/>
  <c r="U342" i="10"/>
  <c r="I342" i="10"/>
  <c r="K342" i="10" s="1"/>
  <c r="AD342" i="10"/>
  <c r="P342" i="10"/>
  <c r="C342" i="10"/>
  <c r="AA342" i="10"/>
  <c r="M342" i="10"/>
  <c r="Y342" i="10"/>
  <c r="L342" i="10"/>
  <c r="AK342" i="10"/>
  <c r="R342" i="10"/>
  <c r="AB342" i="10"/>
  <c r="F342" i="10"/>
  <c r="X342" i="10"/>
  <c r="D342" i="10"/>
  <c r="AJ342" i="10"/>
  <c r="AA308" i="10"/>
  <c r="O308" i="10"/>
  <c r="C308" i="10"/>
  <c r="AE308" i="10"/>
  <c r="R308" i="10"/>
  <c r="D308" i="10"/>
  <c r="S308" i="10"/>
  <c r="AH308" i="10"/>
  <c r="AG312" i="10"/>
  <c r="U312" i="10"/>
  <c r="I312" i="10"/>
  <c r="AD312" i="10"/>
  <c r="AF312" i="10" s="1"/>
  <c r="P312" i="10"/>
  <c r="C312" i="10"/>
  <c r="R312" i="10"/>
  <c r="AH312" i="10"/>
  <c r="L328" i="10"/>
  <c r="G333" i="10"/>
  <c r="AG334" i="10"/>
  <c r="U334" i="10"/>
  <c r="I334" i="10"/>
  <c r="AD334" i="10"/>
  <c r="P334" i="10"/>
  <c r="C334" i="10"/>
  <c r="AA334" i="10"/>
  <c r="M334" i="10"/>
  <c r="X334" i="10"/>
  <c r="F334" i="10"/>
  <c r="AH334" i="10"/>
  <c r="O334" i="10"/>
  <c r="AE334" i="10"/>
  <c r="L334" i="10"/>
  <c r="AB334" i="10"/>
  <c r="O336" i="10"/>
  <c r="AG350" i="10"/>
  <c r="U350" i="10"/>
  <c r="I350" i="10"/>
  <c r="AD350" i="10"/>
  <c r="P350" i="10"/>
  <c r="C350" i="10"/>
  <c r="AA350" i="10"/>
  <c r="M350" i="10"/>
  <c r="Y350" i="10"/>
  <c r="L350" i="10"/>
  <c r="AK350" i="10"/>
  <c r="X350" i="10"/>
  <c r="J350" i="10"/>
  <c r="V350" i="10"/>
  <c r="S350" i="10"/>
  <c r="O350" i="10"/>
  <c r="AJ350" i="10"/>
  <c r="G350" i="10"/>
  <c r="AH350" i="10"/>
  <c r="F350" i="10"/>
  <c r="AA346" i="10"/>
  <c r="O346" i="10"/>
  <c r="C346" i="10"/>
  <c r="AE346" i="10"/>
  <c r="R346" i="10"/>
  <c r="D346" i="10"/>
  <c r="AB346" i="10"/>
  <c r="M346" i="10"/>
  <c r="Y346" i="10"/>
  <c r="L346" i="10"/>
  <c r="AK346" i="10"/>
  <c r="S346" i="10"/>
  <c r="AG346" i="10"/>
  <c r="I346" i="10"/>
  <c r="AD346" i="10"/>
  <c r="G346" i="10"/>
  <c r="X346" i="10"/>
  <c r="F346" i="10"/>
  <c r="AJ356" i="10"/>
  <c r="X356" i="10"/>
  <c r="L356" i="10"/>
  <c r="AK356" i="10"/>
  <c r="V356" i="10"/>
  <c r="I356" i="10"/>
  <c r="AG356" i="10"/>
  <c r="S356" i="10"/>
  <c r="F356" i="10"/>
  <c r="AE356" i="10"/>
  <c r="R356" i="10"/>
  <c r="D356" i="10"/>
  <c r="AD356" i="10"/>
  <c r="P356" i="10"/>
  <c r="C356" i="10"/>
  <c r="Y356" i="10"/>
  <c r="U356" i="10"/>
  <c r="M356" i="10"/>
  <c r="J356" i="10"/>
  <c r="AH356" i="10"/>
  <c r="G356" i="10"/>
  <c r="AD360" i="10"/>
  <c r="R360" i="10"/>
  <c r="F360" i="10"/>
  <c r="AK360" i="10"/>
  <c r="X360" i="10"/>
  <c r="J360" i="10"/>
  <c r="AH360" i="10"/>
  <c r="U360" i="10"/>
  <c r="G360" i="10"/>
  <c r="AG360" i="10"/>
  <c r="S360" i="10"/>
  <c r="D360" i="10"/>
  <c r="AE360" i="10"/>
  <c r="P360" i="10"/>
  <c r="C360" i="10"/>
  <c r="AA360" i="10"/>
  <c r="Y360" i="10"/>
  <c r="V360" i="10"/>
  <c r="O360" i="10"/>
  <c r="M360" i="10"/>
  <c r="L360" i="10"/>
  <c r="AB291" i="10"/>
  <c r="P291" i="10"/>
  <c r="D291" i="10"/>
  <c r="AA291" i="10"/>
  <c r="M291" i="10"/>
  <c r="N291" i="10" s="1"/>
  <c r="R291" i="10"/>
  <c r="AG291" i="10"/>
  <c r="AH295" i="10"/>
  <c r="V295" i="10"/>
  <c r="J295" i="10"/>
  <c r="AA295" i="10"/>
  <c r="AC295" i="10" s="1"/>
  <c r="M295" i="10"/>
  <c r="P295" i="10"/>
  <c r="AE295" i="10"/>
  <c r="P300" i="10"/>
  <c r="F303" i="10"/>
  <c r="U303" i="10"/>
  <c r="AK303" i="10"/>
  <c r="AL303" i="10" s="1"/>
  <c r="O304" i="10"/>
  <c r="G308" i="10"/>
  <c r="V308" i="10"/>
  <c r="W308" i="10" s="1"/>
  <c r="AK308" i="10"/>
  <c r="F312" i="10"/>
  <c r="V312" i="10"/>
  <c r="AK312" i="10"/>
  <c r="O313" i="10"/>
  <c r="S328" i="10"/>
  <c r="I329" i="10"/>
  <c r="AA330" i="10"/>
  <c r="O330" i="10"/>
  <c r="C330" i="10"/>
  <c r="AE330" i="10"/>
  <c r="R330" i="10"/>
  <c r="D330" i="10"/>
  <c r="AB330" i="10"/>
  <c r="M330" i="10"/>
  <c r="X330" i="10"/>
  <c r="Z330" i="10" s="1"/>
  <c r="G330" i="10"/>
  <c r="AH330" i="10"/>
  <c r="P330" i="10"/>
  <c r="AG330" i="10"/>
  <c r="L330" i="10"/>
  <c r="AD330" i="10"/>
  <c r="R333" i="10"/>
  <c r="G334" i="10"/>
  <c r="AK334" i="10"/>
  <c r="AL334" i="10" s="1"/>
  <c r="S336" i="10"/>
  <c r="O342" i="10"/>
  <c r="J346" i="10"/>
  <c r="R350" i="10"/>
  <c r="O356" i="10"/>
  <c r="I360" i="10"/>
  <c r="AA300" i="10"/>
  <c r="AC300" i="10" s="1"/>
  <c r="O300" i="10"/>
  <c r="C300" i="10"/>
  <c r="AE300" i="10"/>
  <c r="R300" i="10"/>
  <c r="D300" i="10"/>
  <c r="S300" i="10"/>
  <c r="AH300" i="10"/>
  <c r="G303" i="10"/>
  <c r="X303" i="10"/>
  <c r="AG304" i="10"/>
  <c r="U304" i="10"/>
  <c r="I304" i="10"/>
  <c r="AD304" i="10"/>
  <c r="P304" i="10"/>
  <c r="C304" i="10"/>
  <c r="R304" i="10"/>
  <c r="AH304" i="10"/>
  <c r="I308" i="10"/>
  <c r="X308" i="10"/>
  <c r="G312" i="10"/>
  <c r="X312" i="10"/>
  <c r="AE313" i="10"/>
  <c r="S313" i="10"/>
  <c r="G313" i="10"/>
  <c r="AH313" i="10"/>
  <c r="U313" i="10"/>
  <c r="W313" i="10" s="1"/>
  <c r="F313" i="10"/>
  <c r="P313" i="10"/>
  <c r="AG313" i="10"/>
  <c r="AD320" i="10"/>
  <c r="R320" i="10"/>
  <c r="T320" i="10" s="1"/>
  <c r="F320" i="10"/>
  <c r="AH320" i="10"/>
  <c r="U320" i="10"/>
  <c r="G320" i="10"/>
  <c r="X320" i="10"/>
  <c r="I320" i="10"/>
  <c r="AB320" i="10"/>
  <c r="AC320" i="10" s="1"/>
  <c r="M320" i="10"/>
  <c r="V320" i="10"/>
  <c r="AE327" i="10"/>
  <c r="S327" i="10"/>
  <c r="G327" i="10"/>
  <c r="AH327" i="10"/>
  <c r="U327" i="10"/>
  <c r="F327" i="10"/>
  <c r="AD327" i="10"/>
  <c r="P327" i="10"/>
  <c r="C327" i="10"/>
  <c r="AA327" i="10"/>
  <c r="J327" i="10"/>
  <c r="AK327" i="10"/>
  <c r="R327" i="10"/>
  <c r="AJ327" i="10"/>
  <c r="O327" i="10"/>
  <c r="AB327" i="10"/>
  <c r="V328" i="10"/>
  <c r="AJ332" i="10"/>
  <c r="X332" i="10"/>
  <c r="L332" i="10"/>
  <c r="AK332" i="10"/>
  <c r="V332" i="10"/>
  <c r="I332" i="10"/>
  <c r="AG332" i="10"/>
  <c r="S332" i="10"/>
  <c r="F332" i="10"/>
  <c r="AA332" i="10"/>
  <c r="G332" i="10"/>
  <c r="AH332" i="10"/>
  <c r="P332" i="10"/>
  <c r="AE332" i="10"/>
  <c r="O332" i="10"/>
  <c r="AB332" i="10"/>
  <c r="S333" i="10"/>
  <c r="J334" i="10"/>
  <c r="AE335" i="10"/>
  <c r="S335" i="10"/>
  <c r="G335" i="10"/>
  <c r="AH335" i="10"/>
  <c r="U335" i="10"/>
  <c r="F335" i="10"/>
  <c r="AD335" i="10"/>
  <c r="P335" i="10"/>
  <c r="C335" i="10"/>
  <c r="X335" i="10"/>
  <c r="Z335" i="10" s="1"/>
  <c r="D335" i="10"/>
  <c r="AG335" i="10"/>
  <c r="M335" i="10"/>
  <c r="AB335" i="10"/>
  <c r="AC335" i="10" s="1"/>
  <c r="L335" i="10"/>
  <c r="AJ335" i="10"/>
  <c r="Y336" i="10"/>
  <c r="AJ340" i="10"/>
  <c r="X340" i="10"/>
  <c r="L340" i="10"/>
  <c r="AK340" i="10"/>
  <c r="V340" i="10"/>
  <c r="I340" i="10"/>
  <c r="AG340" i="10"/>
  <c r="S340" i="10"/>
  <c r="F340" i="10"/>
  <c r="AE340" i="10"/>
  <c r="R340" i="10"/>
  <c r="D340" i="10"/>
  <c r="AA340" i="10"/>
  <c r="C340" i="10"/>
  <c r="O340" i="10"/>
  <c r="Q340" i="10" s="1"/>
  <c r="AH340" i="10"/>
  <c r="M340" i="10"/>
  <c r="S342" i="10"/>
  <c r="P346" i="10"/>
  <c r="AB350" i="10"/>
  <c r="AA356" i="10"/>
  <c r="AB360" i="10"/>
  <c r="AE283" i="10"/>
  <c r="S283" i="10"/>
  <c r="G283" i="10"/>
  <c r="O283" i="10"/>
  <c r="AB283" i="10"/>
  <c r="AE289" i="10"/>
  <c r="S289" i="10"/>
  <c r="G289" i="10"/>
  <c r="AH289" i="10"/>
  <c r="U289" i="10"/>
  <c r="F289" i="10"/>
  <c r="P289" i="10"/>
  <c r="AG289" i="10"/>
  <c r="F291" i="10"/>
  <c r="U291" i="10"/>
  <c r="W291" i="10" s="1"/>
  <c r="AJ291" i="10"/>
  <c r="D295" i="10"/>
  <c r="S295" i="10"/>
  <c r="AJ295" i="10"/>
  <c r="AD298" i="10"/>
  <c r="AF298" i="10" s="1"/>
  <c r="R298" i="10"/>
  <c r="F298" i="10"/>
  <c r="H298" i="10" s="1"/>
  <c r="AK298" i="10"/>
  <c r="X298" i="10"/>
  <c r="J298" i="10"/>
  <c r="P298" i="10"/>
  <c r="AG298" i="10"/>
  <c r="F300" i="10"/>
  <c r="H300" i="10" s="1"/>
  <c r="U300" i="10"/>
  <c r="AJ300" i="10"/>
  <c r="AJ302" i="10"/>
  <c r="X302" i="10"/>
  <c r="L302" i="10"/>
  <c r="AK302" i="10"/>
  <c r="V302" i="10"/>
  <c r="I302" i="10"/>
  <c r="P302" i="10"/>
  <c r="AE302" i="10"/>
  <c r="I303" i="10"/>
  <c r="Y303" i="10"/>
  <c r="D304" i="10"/>
  <c r="S304" i="10"/>
  <c r="AJ304" i="10"/>
  <c r="AB307" i="10"/>
  <c r="P307" i="10"/>
  <c r="Q307" i="10" s="1"/>
  <c r="D307" i="10"/>
  <c r="AA307" i="10"/>
  <c r="M307" i="10"/>
  <c r="R307" i="10"/>
  <c r="AG307" i="10"/>
  <c r="AI307" i="10" s="1"/>
  <c r="J308" i="10"/>
  <c r="Y308" i="10"/>
  <c r="AH311" i="10"/>
  <c r="V311" i="10"/>
  <c r="J311" i="10"/>
  <c r="AA311" i="10"/>
  <c r="M311" i="10"/>
  <c r="P311" i="10"/>
  <c r="Q311" i="10" s="1"/>
  <c r="AE311" i="10"/>
  <c r="J312" i="10"/>
  <c r="Y312" i="10"/>
  <c r="C313" i="10"/>
  <c r="R313" i="10"/>
  <c r="AJ313" i="10"/>
  <c r="C320" i="10"/>
  <c r="E320" i="10" s="1"/>
  <c r="Y320" i="10"/>
  <c r="D327" i="10"/>
  <c r="AG327" i="10"/>
  <c r="S329" i="10"/>
  <c r="I330" i="10"/>
  <c r="AK330" i="10"/>
  <c r="AL330" i="10" s="1"/>
  <c r="C332" i="10"/>
  <c r="AD332" i="10"/>
  <c r="R334" i="10"/>
  <c r="I335" i="10"/>
  <c r="K335" i="10" s="1"/>
  <c r="AK335" i="10"/>
  <c r="S337" i="10"/>
  <c r="G340" i="10"/>
  <c r="V342" i="10"/>
  <c r="U346" i="10"/>
  <c r="AE350" i="10"/>
  <c r="AB356" i="10"/>
  <c r="AJ360" i="10"/>
  <c r="AD328" i="10"/>
  <c r="R328" i="10"/>
  <c r="F328" i="10"/>
  <c r="AK328" i="10"/>
  <c r="X328" i="10"/>
  <c r="Z328" i="10" s="1"/>
  <c r="J328" i="10"/>
  <c r="AH328" i="10"/>
  <c r="U328" i="10"/>
  <c r="G328" i="10"/>
  <c r="AA328" i="10"/>
  <c r="I328" i="10"/>
  <c r="AJ328" i="10"/>
  <c r="P328" i="10"/>
  <c r="AG328" i="10"/>
  <c r="O328" i="10"/>
  <c r="AB328" i="10"/>
  <c r="AH333" i="10"/>
  <c r="V333" i="10"/>
  <c r="J333" i="10"/>
  <c r="AA333" i="10"/>
  <c r="M333" i="10"/>
  <c r="AK333" i="10"/>
  <c r="X333" i="10"/>
  <c r="I333" i="10"/>
  <c r="Y333" i="10"/>
  <c r="F333" i="10"/>
  <c r="AG333" i="10"/>
  <c r="P333" i="10"/>
  <c r="AE333" i="10"/>
  <c r="O333" i="10"/>
  <c r="AB333" i="10"/>
  <c r="AD336" i="10"/>
  <c r="R336" i="10"/>
  <c r="F336" i="10"/>
  <c r="AK336" i="10"/>
  <c r="X336" i="10"/>
  <c r="J336" i="10"/>
  <c r="AH336" i="10"/>
  <c r="U336" i="10"/>
  <c r="G336" i="10"/>
  <c r="V336" i="10"/>
  <c r="C336" i="10"/>
  <c r="AE336" i="10"/>
  <c r="M336" i="10"/>
  <c r="AB336" i="10"/>
  <c r="L336" i="10"/>
  <c r="AG336" i="10"/>
  <c r="V346" i="10"/>
  <c r="AH365" i="10"/>
  <c r="V365" i="10"/>
  <c r="J365" i="10"/>
  <c r="AA365" i="10"/>
  <c r="M365" i="10"/>
  <c r="AK365" i="10"/>
  <c r="X365" i="10"/>
  <c r="Z365" i="10" s="1"/>
  <c r="I365" i="10"/>
  <c r="AJ365" i="10"/>
  <c r="U365" i="10"/>
  <c r="G365" i="10"/>
  <c r="AG365" i="10"/>
  <c r="S365" i="10"/>
  <c r="F365" i="10"/>
  <c r="AB365" i="10"/>
  <c r="AH402" i="10"/>
  <c r="V402" i="10"/>
  <c r="J402" i="10"/>
  <c r="AD402" i="10"/>
  <c r="P402" i="10"/>
  <c r="C402" i="10"/>
  <c r="AK402" i="10"/>
  <c r="U402" i="10"/>
  <c r="F402" i="10"/>
  <c r="AE402" i="10"/>
  <c r="O402" i="10"/>
  <c r="Y402" i="10"/>
  <c r="I402" i="10"/>
  <c r="X402" i="10"/>
  <c r="S402" i="10"/>
  <c r="R402" i="10"/>
  <c r="M402" i="10"/>
  <c r="AJ402" i="10"/>
  <c r="L402" i="10"/>
  <c r="AG402" i="10"/>
  <c r="G402" i="10"/>
  <c r="AB402" i="10"/>
  <c r="D402" i="10"/>
  <c r="AH287" i="10"/>
  <c r="V287" i="10"/>
  <c r="M287" i="10"/>
  <c r="AA287" i="10"/>
  <c r="G321" i="10"/>
  <c r="AA322" i="10"/>
  <c r="O322" i="10"/>
  <c r="Q322" i="10" s="1"/>
  <c r="C322" i="10"/>
  <c r="AB322" i="10"/>
  <c r="M322" i="10"/>
  <c r="N322" i="10" s="1"/>
  <c r="R322" i="10"/>
  <c r="AG322" i="10"/>
  <c r="F325" i="10"/>
  <c r="U325" i="10"/>
  <c r="AG326" i="10"/>
  <c r="U326" i="10"/>
  <c r="I326" i="10"/>
  <c r="AD326" i="10"/>
  <c r="P326" i="10"/>
  <c r="AA326" i="10"/>
  <c r="M326" i="10"/>
  <c r="R326" i="10"/>
  <c r="AJ326" i="10"/>
  <c r="I338" i="10"/>
  <c r="Y338" i="10"/>
  <c r="AD352" i="10"/>
  <c r="R352" i="10"/>
  <c r="F352" i="10"/>
  <c r="AK352" i="10"/>
  <c r="X352" i="10"/>
  <c r="J352" i="10"/>
  <c r="K352" i="10" s="1"/>
  <c r="AH352" i="10"/>
  <c r="U352" i="10"/>
  <c r="G352" i="10"/>
  <c r="AG352" i="10"/>
  <c r="S352" i="10"/>
  <c r="D352" i="10"/>
  <c r="AE352" i="10"/>
  <c r="P352" i="10"/>
  <c r="Q352" i="10" s="1"/>
  <c r="C352" i="10"/>
  <c r="AB352" i="10"/>
  <c r="S353" i="10"/>
  <c r="I354" i="10"/>
  <c r="AJ354" i="10"/>
  <c r="O358" i="10"/>
  <c r="AB361" i="10"/>
  <c r="P361" i="10"/>
  <c r="D361" i="10"/>
  <c r="AA361" i="10"/>
  <c r="M361" i="10"/>
  <c r="AK361" i="10"/>
  <c r="X361" i="10"/>
  <c r="J361" i="10"/>
  <c r="AJ361" i="10"/>
  <c r="V361" i="10"/>
  <c r="I361" i="10"/>
  <c r="AH361" i="10"/>
  <c r="U361" i="10"/>
  <c r="G361" i="10"/>
  <c r="H361" i="10" s="1"/>
  <c r="AD361" i="10"/>
  <c r="AF361" i="10" s="1"/>
  <c r="S362" i="10"/>
  <c r="M364" i="10"/>
  <c r="C365" i="10"/>
  <c r="AD365" i="10"/>
  <c r="S366" i="10"/>
  <c r="T366" i="10" s="1"/>
  <c r="Y368" i="10"/>
  <c r="S369" i="10"/>
  <c r="T369" i="10" s="1"/>
  <c r="Y372" i="10"/>
  <c r="R373" i="10"/>
  <c r="Y376" i="10"/>
  <c r="S377" i="10"/>
  <c r="Y380" i="10"/>
  <c r="R381" i="10"/>
  <c r="AA402" i="10"/>
  <c r="G325" i="10"/>
  <c r="J338" i="10"/>
  <c r="AH341" i="10"/>
  <c r="AI341" i="10" s="1"/>
  <c r="V341" i="10"/>
  <c r="J341" i="10"/>
  <c r="AA341" i="10"/>
  <c r="M341" i="10"/>
  <c r="AK341" i="10"/>
  <c r="X341" i="10"/>
  <c r="I341" i="10"/>
  <c r="AJ341" i="10"/>
  <c r="U341" i="10"/>
  <c r="G341" i="10"/>
  <c r="H341" i="10" s="1"/>
  <c r="S341" i="10"/>
  <c r="AB345" i="10"/>
  <c r="P345" i="10"/>
  <c r="D345" i="10"/>
  <c r="AA345" i="10"/>
  <c r="M345" i="10"/>
  <c r="N345" i="10" s="1"/>
  <c r="AK345" i="10"/>
  <c r="X345" i="10"/>
  <c r="Z345" i="10" s="1"/>
  <c r="J345" i="10"/>
  <c r="AJ345" i="10"/>
  <c r="V345" i="10"/>
  <c r="I345" i="10"/>
  <c r="U345" i="10"/>
  <c r="AH349" i="10"/>
  <c r="V349" i="10"/>
  <c r="J349" i="10"/>
  <c r="AA349" i="10"/>
  <c r="M349" i="10"/>
  <c r="N349" i="10" s="1"/>
  <c r="AK349" i="10"/>
  <c r="X349" i="10"/>
  <c r="I349" i="10"/>
  <c r="AJ349" i="10"/>
  <c r="U349" i="10"/>
  <c r="W349" i="10" s="1"/>
  <c r="G349" i="10"/>
  <c r="AG349" i="10"/>
  <c r="S349" i="10"/>
  <c r="AH357" i="10"/>
  <c r="V357" i="10"/>
  <c r="J357" i="10"/>
  <c r="AA357" i="10"/>
  <c r="M357" i="10"/>
  <c r="AK357" i="10"/>
  <c r="X357" i="10"/>
  <c r="I357" i="10"/>
  <c r="AJ357" i="10"/>
  <c r="U357" i="10"/>
  <c r="G357" i="10"/>
  <c r="AG357" i="10"/>
  <c r="S357" i="10"/>
  <c r="F357" i="10"/>
  <c r="AB357" i="10"/>
  <c r="R358" i="10"/>
  <c r="T358" i="10" s="1"/>
  <c r="U362" i="10"/>
  <c r="D365" i="10"/>
  <c r="AE365" i="10"/>
  <c r="AA368" i="10"/>
  <c r="AD369" i="10"/>
  <c r="AA372" i="10"/>
  <c r="AB373" i="10"/>
  <c r="AA376" i="10"/>
  <c r="AD377" i="10"/>
  <c r="AA380" i="10"/>
  <c r="AC380" i="10" s="1"/>
  <c r="AB381" i="10"/>
  <c r="AE396" i="10"/>
  <c r="S396" i="10"/>
  <c r="G396" i="10"/>
  <c r="AK396" i="10"/>
  <c r="AH396" i="10"/>
  <c r="X396" i="10"/>
  <c r="J396" i="10"/>
  <c r="AD396" i="10"/>
  <c r="O396" i="10"/>
  <c r="Q396" i="10" s="1"/>
  <c r="AB396" i="10"/>
  <c r="M396" i="10"/>
  <c r="AA396" i="10"/>
  <c r="L396" i="10"/>
  <c r="Y396" i="10"/>
  <c r="I396" i="10"/>
  <c r="V396" i="10"/>
  <c r="F396" i="10"/>
  <c r="U396" i="10"/>
  <c r="D396" i="10"/>
  <c r="AJ396" i="10"/>
  <c r="R396" i="10"/>
  <c r="C396" i="10"/>
  <c r="AE404" i="10"/>
  <c r="S404" i="10"/>
  <c r="G404" i="10"/>
  <c r="AK404" i="10"/>
  <c r="X404" i="10"/>
  <c r="J404" i="10"/>
  <c r="Y404" i="10"/>
  <c r="I404" i="10"/>
  <c r="AH404" i="10"/>
  <c r="R404" i="10"/>
  <c r="C404" i="10"/>
  <c r="AB404" i="10"/>
  <c r="M404" i="10"/>
  <c r="V404" i="10"/>
  <c r="U404" i="10"/>
  <c r="P404" i="10"/>
  <c r="O404" i="10"/>
  <c r="AJ404" i="10"/>
  <c r="L404" i="10"/>
  <c r="AG404" i="10"/>
  <c r="F404" i="10"/>
  <c r="AD404" i="10"/>
  <c r="D404" i="10"/>
  <c r="AB353" i="10"/>
  <c r="P353" i="10"/>
  <c r="D353" i="10"/>
  <c r="AA353" i="10"/>
  <c r="M353" i="10"/>
  <c r="AK353" i="10"/>
  <c r="X353" i="10"/>
  <c r="J353" i="10"/>
  <c r="AJ353" i="10"/>
  <c r="V353" i="10"/>
  <c r="I353" i="10"/>
  <c r="AH353" i="10"/>
  <c r="U353" i="10"/>
  <c r="G353" i="10"/>
  <c r="AD353" i="10"/>
  <c r="L365" i="10"/>
  <c r="AG366" i="10"/>
  <c r="U366" i="10"/>
  <c r="I366" i="10"/>
  <c r="AD366" i="10"/>
  <c r="P366" i="10"/>
  <c r="C366" i="10"/>
  <c r="AA366" i="10"/>
  <c r="M366" i="10"/>
  <c r="Y366" i="10"/>
  <c r="L366" i="10"/>
  <c r="AK366" i="10"/>
  <c r="X366" i="10"/>
  <c r="J366" i="10"/>
  <c r="AB366" i="10"/>
  <c r="AB385" i="10"/>
  <c r="P385" i="10"/>
  <c r="D385" i="10"/>
  <c r="AA385" i="10"/>
  <c r="M385" i="10"/>
  <c r="Y385" i="10"/>
  <c r="L385" i="10"/>
  <c r="AK385" i="10"/>
  <c r="X385" i="10"/>
  <c r="J385" i="10"/>
  <c r="AJ385" i="10"/>
  <c r="V385" i="10"/>
  <c r="I385" i="10"/>
  <c r="AH385" i="10"/>
  <c r="U385" i="10"/>
  <c r="G385" i="10"/>
  <c r="AG385" i="10"/>
  <c r="S385" i="10"/>
  <c r="F385" i="10"/>
  <c r="AA362" i="10"/>
  <c r="O362" i="10"/>
  <c r="Q362" i="10" s="1"/>
  <c r="C362" i="10"/>
  <c r="AE362" i="10"/>
  <c r="R362" i="10"/>
  <c r="D362" i="10"/>
  <c r="AB362" i="10"/>
  <c r="M362" i="10"/>
  <c r="Y362" i="10"/>
  <c r="L362" i="10"/>
  <c r="AK362" i="10"/>
  <c r="X362" i="10"/>
  <c r="J362" i="10"/>
  <c r="AD362" i="10"/>
  <c r="O365" i="10"/>
  <c r="AB369" i="10"/>
  <c r="P369" i="10"/>
  <c r="D369" i="10"/>
  <c r="AA369" i="10"/>
  <c r="M369" i="10"/>
  <c r="Y369" i="10"/>
  <c r="L369" i="10"/>
  <c r="AK369" i="10"/>
  <c r="X369" i="10"/>
  <c r="J369" i="10"/>
  <c r="AJ369" i="10"/>
  <c r="V369" i="10"/>
  <c r="I369" i="10"/>
  <c r="AH369" i="10"/>
  <c r="U369" i="10"/>
  <c r="G369" i="10"/>
  <c r="AG369" i="10"/>
  <c r="AH373" i="10"/>
  <c r="V373" i="10"/>
  <c r="J373" i="10"/>
  <c r="AA373" i="10"/>
  <c r="M373" i="10"/>
  <c r="Y373" i="10"/>
  <c r="L373" i="10"/>
  <c r="AK373" i="10"/>
  <c r="X373" i="10"/>
  <c r="I373" i="10"/>
  <c r="AJ373" i="10"/>
  <c r="U373" i="10"/>
  <c r="G373" i="10"/>
  <c r="AG373" i="10"/>
  <c r="S373" i="10"/>
  <c r="F373" i="10"/>
  <c r="AE373" i="10"/>
  <c r="AB377" i="10"/>
  <c r="P377" i="10"/>
  <c r="D377" i="10"/>
  <c r="AA377" i="10"/>
  <c r="M377" i="10"/>
  <c r="Y377" i="10"/>
  <c r="L377" i="10"/>
  <c r="AK377" i="10"/>
  <c r="X377" i="10"/>
  <c r="J377" i="10"/>
  <c r="AJ377" i="10"/>
  <c r="V377" i="10"/>
  <c r="I377" i="10"/>
  <c r="AH377" i="10"/>
  <c r="U377" i="10"/>
  <c r="G377" i="10"/>
  <c r="AG377" i="10"/>
  <c r="AH381" i="10"/>
  <c r="V381" i="10"/>
  <c r="J381" i="10"/>
  <c r="AA381" i="10"/>
  <c r="M381" i="10"/>
  <c r="Y381" i="10"/>
  <c r="L381" i="10"/>
  <c r="AK381" i="10"/>
  <c r="X381" i="10"/>
  <c r="I381" i="10"/>
  <c r="AJ381" i="10"/>
  <c r="U381" i="10"/>
  <c r="G381" i="10"/>
  <c r="AG381" i="10"/>
  <c r="S381" i="10"/>
  <c r="F381" i="10"/>
  <c r="AE381" i="10"/>
  <c r="AB406" i="10"/>
  <c r="P406" i="10"/>
  <c r="D406" i="10"/>
  <c r="AE406" i="10"/>
  <c r="R406" i="10"/>
  <c r="C406" i="10"/>
  <c r="AA406" i="10"/>
  <c r="L406" i="10"/>
  <c r="AK406" i="10"/>
  <c r="V406" i="10"/>
  <c r="G406" i="10"/>
  <c r="AG406" i="10"/>
  <c r="O406" i="10"/>
  <c r="X406" i="10"/>
  <c r="U406" i="10"/>
  <c r="S406" i="10"/>
  <c r="M406" i="10"/>
  <c r="AJ406" i="10"/>
  <c r="J406" i="10"/>
  <c r="AH406" i="10"/>
  <c r="I406" i="10"/>
  <c r="AD406" i="10"/>
  <c r="F406" i="10"/>
  <c r="AG358" i="10"/>
  <c r="U358" i="10"/>
  <c r="I358" i="10"/>
  <c r="AD358" i="10"/>
  <c r="P358" i="10"/>
  <c r="C358" i="10"/>
  <c r="AA358" i="10"/>
  <c r="M358" i="10"/>
  <c r="Y358" i="10"/>
  <c r="L358" i="10"/>
  <c r="AK358" i="10"/>
  <c r="AL358" i="10" s="1"/>
  <c r="X358" i="10"/>
  <c r="J358" i="10"/>
  <c r="AB358" i="10"/>
  <c r="F362" i="10"/>
  <c r="AG362" i="10"/>
  <c r="P365" i="10"/>
  <c r="AD368" i="10"/>
  <c r="R368" i="10"/>
  <c r="F368" i="10"/>
  <c r="AK368" i="10"/>
  <c r="X368" i="10"/>
  <c r="Z368" i="10" s="1"/>
  <c r="J368" i="10"/>
  <c r="AJ368" i="10"/>
  <c r="V368" i="10"/>
  <c r="I368" i="10"/>
  <c r="AH368" i="10"/>
  <c r="U368" i="10"/>
  <c r="G368" i="10"/>
  <c r="AG368" i="10"/>
  <c r="S368" i="10"/>
  <c r="D368" i="10"/>
  <c r="AE368" i="10"/>
  <c r="P368" i="10"/>
  <c r="C368" i="10"/>
  <c r="C369" i="10"/>
  <c r="AJ372" i="10"/>
  <c r="X372" i="10"/>
  <c r="L372" i="10"/>
  <c r="AK372" i="10"/>
  <c r="V372" i="10"/>
  <c r="I372" i="10"/>
  <c r="AH372" i="10"/>
  <c r="U372" i="10"/>
  <c r="G372" i="10"/>
  <c r="AG372" i="10"/>
  <c r="S372" i="10"/>
  <c r="F372" i="10"/>
  <c r="AE372" i="10"/>
  <c r="R372" i="10"/>
  <c r="D372" i="10"/>
  <c r="AD372" i="10"/>
  <c r="P372" i="10"/>
  <c r="C372" i="10"/>
  <c r="C373" i="10"/>
  <c r="AD376" i="10"/>
  <c r="R376" i="10"/>
  <c r="F376" i="10"/>
  <c r="AK376" i="10"/>
  <c r="X376" i="10"/>
  <c r="J376" i="10"/>
  <c r="AJ376" i="10"/>
  <c r="V376" i="10"/>
  <c r="I376" i="10"/>
  <c r="AH376" i="10"/>
  <c r="U376" i="10"/>
  <c r="G376" i="10"/>
  <c r="AG376" i="10"/>
  <c r="S376" i="10"/>
  <c r="D376" i="10"/>
  <c r="AE376" i="10"/>
  <c r="P376" i="10"/>
  <c r="C376" i="10"/>
  <c r="C377" i="10"/>
  <c r="E377" i="10" s="1"/>
  <c r="AJ380" i="10"/>
  <c r="X380" i="10"/>
  <c r="Z380" i="10" s="1"/>
  <c r="L380" i="10"/>
  <c r="N380" i="10" s="1"/>
  <c r="AK380" i="10"/>
  <c r="V380" i="10"/>
  <c r="I380" i="10"/>
  <c r="AH380" i="10"/>
  <c r="U380" i="10"/>
  <c r="G380" i="10"/>
  <c r="AG380" i="10"/>
  <c r="S380" i="10"/>
  <c r="F380" i="10"/>
  <c r="AE380" i="10"/>
  <c r="R380" i="10"/>
  <c r="D380" i="10"/>
  <c r="AD380" i="10"/>
  <c r="P380" i="10"/>
  <c r="Q380" i="10" s="1"/>
  <c r="C380" i="10"/>
  <c r="C381" i="10"/>
  <c r="Y406" i="10"/>
  <c r="AB321" i="10"/>
  <c r="AC321" i="10" s="1"/>
  <c r="P321" i="10"/>
  <c r="D321" i="10"/>
  <c r="AK321" i="10"/>
  <c r="X321" i="10"/>
  <c r="J321" i="10"/>
  <c r="R321" i="10"/>
  <c r="AG321" i="10"/>
  <c r="AH325" i="10"/>
  <c r="V325" i="10"/>
  <c r="J325" i="10"/>
  <c r="AK325" i="10"/>
  <c r="X325" i="10"/>
  <c r="I325" i="10"/>
  <c r="P325" i="10"/>
  <c r="AE325" i="10"/>
  <c r="AA338" i="10"/>
  <c r="O338" i="10"/>
  <c r="C338" i="10"/>
  <c r="AE338" i="10"/>
  <c r="R338" i="10"/>
  <c r="D338" i="10"/>
  <c r="AB338" i="10"/>
  <c r="M338" i="10"/>
  <c r="U338" i="10"/>
  <c r="AK338" i="10"/>
  <c r="L353" i="10"/>
  <c r="AA354" i="10"/>
  <c r="O354" i="10"/>
  <c r="C354" i="10"/>
  <c r="AE354" i="10"/>
  <c r="R354" i="10"/>
  <c r="D354" i="10"/>
  <c r="AB354" i="10"/>
  <c r="M354" i="10"/>
  <c r="Y354" i="10"/>
  <c r="L354" i="10"/>
  <c r="AK354" i="10"/>
  <c r="X354" i="10"/>
  <c r="J354" i="10"/>
  <c r="AD354" i="10"/>
  <c r="O357" i="10"/>
  <c r="D358" i="10"/>
  <c r="AE358" i="10"/>
  <c r="G362" i="10"/>
  <c r="AH362" i="10"/>
  <c r="AJ364" i="10"/>
  <c r="X364" i="10"/>
  <c r="L364" i="10"/>
  <c r="AK364" i="10"/>
  <c r="V364" i="10"/>
  <c r="I364" i="10"/>
  <c r="AG364" i="10"/>
  <c r="S364" i="10"/>
  <c r="F364" i="10"/>
  <c r="AE364" i="10"/>
  <c r="R364" i="10"/>
  <c r="D364" i="10"/>
  <c r="AD364" i="10"/>
  <c r="P364" i="10"/>
  <c r="C364" i="10"/>
  <c r="AB364" i="10"/>
  <c r="R365" i="10"/>
  <c r="G366" i="10"/>
  <c r="AJ366" i="10"/>
  <c r="L368" i="10"/>
  <c r="F369" i="10"/>
  <c r="J372" i="10"/>
  <c r="D373" i="10"/>
  <c r="L376" i="10"/>
  <c r="F377" i="10"/>
  <c r="J380" i="10"/>
  <c r="D381" i="10"/>
  <c r="R385" i="10"/>
  <c r="AD384" i="10"/>
  <c r="R384" i="10"/>
  <c r="F384" i="10"/>
  <c r="O384" i="10"/>
  <c r="AB384" i="10"/>
  <c r="AE388" i="10"/>
  <c r="AK388" i="10"/>
  <c r="X388" i="10"/>
  <c r="L388" i="10"/>
  <c r="O388" i="10"/>
  <c r="AB388" i="10"/>
  <c r="AB430" i="10"/>
  <c r="P430" i="10"/>
  <c r="D430" i="10"/>
  <c r="AJ430" i="10"/>
  <c r="V430" i="10"/>
  <c r="I430" i="10"/>
  <c r="AE430" i="10"/>
  <c r="R430" i="10"/>
  <c r="C430" i="10"/>
  <c r="AK430" i="10"/>
  <c r="S430" i="10"/>
  <c r="AH430" i="10"/>
  <c r="O430" i="10"/>
  <c r="AG430" i="10"/>
  <c r="M430" i="10"/>
  <c r="AD430" i="10"/>
  <c r="L430" i="10"/>
  <c r="Y430" i="10"/>
  <c r="G430" i="10"/>
  <c r="X430" i="10"/>
  <c r="F430" i="10"/>
  <c r="AG473" i="10"/>
  <c r="U473" i="10"/>
  <c r="I473" i="10"/>
  <c r="Y473" i="10"/>
  <c r="L473" i="10"/>
  <c r="AK473" i="10"/>
  <c r="X473" i="10"/>
  <c r="J473" i="10"/>
  <c r="AE473" i="10"/>
  <c r="R473" i="10"/>
  <c r="D473" i="10"/>
  <c r="S473" i="10"/>
  <c r="P473" i="10"/>
  <c r="AJ473" i="10"/>
  <c r="O473" i="10"/>
  <c r="AH473" i="10"/>
  <c r="M473" i="10"/>
  <c r="AD473" i="10"/>
  <c r="G473" i="10"/>
  <c r="AB473" i="10"/>
  <c r="F473" i="10"/>
  <c r="AA473" i="10"/>
  <c r="C473" i="10"/>
  <c r="V473" i="10"/>
  <c r="J370" i="10"/>
  <c r="X370" i="10"/>
  <c r="AK370" i="10"/>
  <c r="J374" i="10"/>
  <c r="X374" i="10"/>
  <c r="AK374" i="10"/>
  <c r="J378" i="10"/>
  <c r="X378" i="10"/>
  <c r="AK378" i="10"/>
  <c r="J382" i="10"/>
  <c r="X382" i="10"/>
  <c r="AK382" i="10"/>
  <c r="C384" i="10"/>
  <c r="P384" i="10"/>
  <c r="AE384" i="10"/>
  <c r="J386" i="10"/>
  <c r="K386" i="10" s="1"/>
  <c r="X386" i="10"/>
  <c r="AK386" i="10"/>
  <c r="C388" i="10"/>
  <c r="P388" i="10"/>
  <c r="AD388" i="10"/>
  <c r="AB390" i="10"/>
  <c r="AC390" i="10" s="1"/>
  <c r="P390" i="10"/>
  <c r="Q390" i="10" s="1"/>
  <c r="D390" i="10"/>
  <c r="AE390" i="10"/>
  <c r="R390" i="10"/>
  <c r="C390" i="10"/>
  <c r="S390" i="10"/>
  <c r="AH390" i="10"/>
  <c r="AI390" i="10" s="1"/>
  <c r="L391" i="10"/>
  <c r="AB391" i="10"/>
  <c r="AH394" i="10"/>
  <c r="V394" i="10"/>
  <c r="J394" i="10"/>
  <c r="AD394" i="10"/>
  <c r="P394" i="10"/>
  <c r="C394" i="10"/>
  <c r="R394" i="10"/>
  <c r="AG394" i="10"/>
  <c r="L395" i="10"/>
  <c r="AA395" i="10"/>
  <c r="AA399" i="10"/>
  <c r="O399" i="10"/>
  <c r="C399" i="10"/>
  <c r="AH399" i="10"/>
  <c r="U399" i="10"/>
  <c r="G399" i="10"/>
  <c r="AE399" i="10"/>
  <c r="P399" i="10"/>
  <c r="AJ399" i="10"/>
  <c r="S399" i="10"/>
  <c r="D399" i="10"/>
  <c r="X399" i="10"/>
  <c r="J430" i="10"/>
  <c r="AA447" i="10"/>
  <c r="O447" i="10"/>
  <c r="C447" i="10"/>
  <c r="Y447" i="10"/>
  <c r="L447" i="10"/>
  <c r="AK447" i="10"/>
  <c r="X447" i="10"/>
  <c r="J447" i="10"/>
  <c r="AH447" i="10"/>
  <c r="U447" i="10"/>
  <c r="G447" i="10"/>
  <c r="S447" i="10"/>
  <c r="R447" i="10"/>
  <c r="AJ447" i="10"/>
  <c r="P447" i="10"/>
  <c r="AG447" i="10"/>
  <c r="M447" i="10"/>
  <c r="AE447" i="10"/>
  <c r="I447" i="10"/>
  <c r="AD447" i="10"/>
  <c r="F447" i="10"/>
  <c r="AB447" i="10"/>
  <c r="D447" i="10"/>
  <c r="AE343" i="10"/>
  <c r="S343" i="10"/>
  <c r="G343" i="10"/>
  <c r="O343" i="10"/>
  <c r="AB343" i="10"/>
  <c r="AE351" i="10"/>
  <c r="S351" i="10"/>
  <c r="T351" i="10" s="1"/>
  <c r="G351" i="10"/>
  <c r="O351" i="10"/>
  <c r="AB351" i="10"/>
  <c r="AC351" i="10" s="1"/>
  <c r="AE359" i="10"/>
  <c r="S359" i="10"/>
  <c r="T359" i="10" s="1"/>
  <c r="G359" i="10"/>
  <c r="O359" i="10"/>
  <c r="AB359" i="10"/>
  <c r="AE367" i="10"/>
  <c r="S367" i="10"/>
  <c r="G367" i="10"/>
  <c r="O367" i="10"/>
  <c r="AB367" i="10"/>
  <c r="L370" i="10"/>
  <c r="Y370" i="10"/>
  <c r="L374" i="10"/>
  <c r="Y374" i="10"/>
  <c r="AE375" i="10"/>
  <c r="S375" i="10"/>
  <c r="G375" i="10"/>
  <c r="O375" i="10"/>
  <c r="AB375" i="10"/>
  <c r="L378" i="10"/>
  <c r="Y378" i="10"/>
  <c r="L382" i="10"/>
  <c r="Y382" i="10"/>
  <c r="AE383" i="10"/>
  <c r="S383" i="10"/>
  <c r="G383" i="10"/>
  <c r="H383" i="10" s="1"/>
  <c r="O383" i="10"/>
  <c r="AB383" i="10"/>
  <c r="D384" i="10"/>
  <c r="S384" i="10"/>
  <c r="AG384" i="10"/>
  <c r="L386" i="10"/>
  <c r="Y386" i="10"/>
  <c r="D388" i="10"/>
  <c r="R388" i="10"/>
  <c r="AG388" i="10"/>
  <c r="J389" i="10"/>
  <c r="Y389" i="10"/>
  <c r="Z389" i="10" s="1"/>
  <c r="F390" i="10"/>
  <c r="U390" i="10"/>
  <c r="AJ390" i="10"/>
  <c r="M391" i="10"/>
  <c r="AD391" i="10"/>
  <c r="I393" i="10"/>
  <c r="Y393" i="10"/>
  <c r="D394" i="10"/>
  <c r="S394" i="10"/>
  <c r="AJ394" i="10"/>
  <c r="M395" i="10"/>
  <c r="AB395" i="10"/>
  <c r="F399" i="10"/>
  <c r="Y399" i="10"/>
  <c r="S409" i="10"/>
  <c r="AB414" i="10"/>
  <c r="P414" i="10"/>
  <c r="D414" i="10"/>
  <c r="AJ414" i="10"/>
  <c r="V414" i="10"/>
  <c r="W414" i="10" s="1"/>
  <c r="I414" i="10"/>
  <c r="AE414" i="10"/>
  <c r="R414" i="10"/>
  <c r="C414" i="10"/>
  <c r="AG414" i="10"/>
  <c r="M414" i="10"/>
  <c r="N414" i="10" s="1"/>
  <c r="Y414" i="10"/>
  <c r="G414" i="10"/>
  <c r="AK414" i="10"/>
  <c r="S414" i="10"/>
  <c r="AD414" i="10"/>
  <c r="V415" i="10"/>
  <c r="X418" i="10"/>
  <c r="U430" i="10"/>
  <c r="V447" i="10"/>
  <c r="M293" i="10"/>
  <c r="Y293" i="10"/>
  <c r="M301" i="10"/>
  <c r="N301" i="10" s="1"/>
  <c r="Y301" i="10"/>
  <c r="M309" i="10"/>
  <c r="Y309" i="10"/>
  <c r="M317" i="10"/>
  <c r="Y317" i="10"/>
  <c r="C343" i="10"/>
  <c r="P343" i="10"/>
  <c r="AD343" i="10"/>
  <c r="C351" i="10"/>
  <c r="P351" i="10"/>
  <c r="AD351" i="10"/>
  <c r="C359" i="10"/>
  <c r="P359" i="10"/>
  <c r="AD359" i="10"/>
  <c r="C367" i="10"/>
  <c r="P367" i="10"/>
  <c r="AD367" i="10"/>
  <c r="M370" i="10"/>
  <c r="M374" i="10"/>
  <c r="C375" i="10"/>
  <c r="E375" i="10" s="1"/>
  <c r="P375" i="10"/>
  <c r="AD375" i="10"/>
  <c r="M378" i="10"/>
  <c r="M382" i="10"/>
  <c r="C383" i="10"/>
  <c r="P383" i="10"/>
  <c r="AD383" i="10"/>
  <c r="G384" i="10"/>
  <c r="U384" i="10"/>
  <c r="AH384" i="10"/>
  <c r="M386" i="10"/>
  <c r="F388" i="10"/>
  <c r="S388" i="10"/>
  <c r="AH388" i="10"/>
  <c r="L389" i="10"/>
  <c r="G390" i="10"/>
  <c r="V390" i="10"/>
  <c r="AK390" i="10"/>
  <c r="P391" i="10"/>
  <c r="J393" i="10"/>
  <c r="F394" i="10"/>
  <c r="U394" i="10"/>
  <c r="AK394" i="10"/>
  <c r="O395" i="10"/>
  <c r="AB398" i="10"/>
  <c r="P398" i="10"/>
  <c r="D398" i="10"/>
  <c r="AE398" i="10"/>
  <c r="R398" i="10"/>
  <c r="C398" i="10"/>
  <c r="AK398" i="10"/>
  <c r="V398" i="10"/>
  <c r="G398" i="10"/>
  <c r="Y398" i="10"/>
  <c r="J398" i="10"/>
  <c r="X398" i="10"/>
  <c r="I399" i="10"/>
  <c r="AB399" i="10"/>
  <c r="AG403" i="10"/>
  <c r="U403" i="10"/>
  <c r="W403" i="10" s="1"/>
  <c r="I403" i="10"/>
  <c r="AH403" i="10"/>
  <c r="S403" i="10"/>
  <c r="F403" i="10"/>
  <c r="AD403" i="10"/>
  <c r="O403" i="10"/>
  <c r="Y403" i="10"/>
  <c r="J403" i="10"/>
  <c r="AJ403" i="10"/>
  <c r="R403" i="10"/>
  <c r="C403" i="10"/>
  <c r="AA403" i="10"/>
  <c r="AC403" i="10" s="1"/>
  <c r="AD405" i="10"/>
  <c r="R405" i="10"/>
  <c r="F405" i="10"/>
  <c r="AA405" i="10"/>
  <c r="M405" i="10"/>
  <c r="AH405" i="10"/>
  <c r="AI405" i="10" s="1"/>
  <c r="S405" i="10"/>
  <c r="C405" i="10"/>
  <c r="AB405" i="10"/>
  <c r="L405" i="10"/>
  <c r="AK405" i="10"/>
  <c r="V405" i="10"/>
  <c r="G405" i="10"/>
  <c r="Y405" i="10"/>
  <c r="Z405" i="10" s="1"/>
  <c r="AA407" i="10"/>
  <c r="O407" i="10"/>
  <c r="C407" i="10"/>
  <c r="AH407" i="10"/>
  <c r="U407" i="10"/>
  <c r="G407" i="10"/>
  <c r="AK407" i="10"/>
  <c r="V407" i="10"/>
  <c r="F407" i="10"/>
  <c r="AE407" i="10"/>
  <c r="P407" i="10"/>
  <c r="Y407" i="10"/>
  <c r="J407" i="10"/>
  <c r="AB407" i="10"/>
  <c r="V409" i="10"/>
  <c r="AA430" i="10"/>
  <c r="AA370" i="10"/>
  <c r="O370" i="10"/>
  <c r="C370" i="10"/>
  <c r="P370" i="10"/>
  <c r="AD370" i="10"/>
  <c r="AG374" i="10"/>
  <c r="U374" i="10"/>
  <c r="I374" i="10"/>
  <c r="O374" i="10"/>
  <c r="AB374" i="10"/>
  <c r="AA378" i="10"/>
  <c r="O378" i="10"/>
  <c r="C378" i="10"/>
  <c r="P378" i="10"/>
  <c r="AD378" i="10"/>
  <c r="AG382" i="10"/>
  <c r="U382" i="10"/>
  <c r="I382" i="10"/>
  <c r="O382" i="10"/>
  <c r="AB382" i="10"/>
  <c r="I384" i="10"/>
  <c r="V384" i="10"/>
  <c r="AJ384" i="10"/>
  <c r="AA386" i="10"/>
  <c r="O386" i="10"/>
  <c r="C386" i="10"/>
  <c r="P386" i="10"/>
  <c r="AD386" i="10"/>
  <c r="G388" i="10"/>
  <c r="U388" i="10"/>
  <c r="AJ388" i="10"/>
  <c r="AA391" i="10"/>
  <c r="O391" i="10"/>
  <c r="Q391" i="10" s="1"/>
  <c r="C391" i="10"/>
  <c r="AH391" i="10"/>
  <c r="U391" i="10"/>
  <c r="G391" i="10"/>
  <c r="R391" i="10"/>
  <c r="AG391" i="10"/>
  <c r="AG395" i="10"/>
  <c r="U395" i="10"/>
  <c r="I395" i="10"/>
  <c r="AH395" i="10"/>
  <c r="S395" i="10"/>
  <c r="F395" i="10"/>
  <c r="P395" i="10"/>
  <c r="AE395" i="10"/>
  <c r="J399" i="10"/>
  <c r="AD399" i="10"/>
  <c r="AA415" i="10"/>
  <c r="O415" i="10"/>
  <c r="C415" i="10"/>
  <c r="E415" i="10" s="1"/>
  <c r="Y415" i="10"/>
  <c r="L415" i="10"/>
  <c r="AH415" i="10"/>
  <c r="U415" i="10"/>
  <c r="G415" i="10"/>
  <c r="AE415" i="10"/>
  <c r="M415" i="10"/>
  <c r="X415" i="10"/>
  <c r="F415" i="10"/>
  <c r="AJ415" i="10"/>
  <c r="R415" i="10"/>
  <c r="AD415" i="10"/>
  <c r="AH418" i="10"/>
  <c r="V418" i="10"/>
  <c r="J418" i="10"/>
  <c r="AJ418" i="10"/>
  <c r="U418" i="10"/>
  <c r="G418" i="10"/>
  <c r="AD418" i="10"/>
  <c r="P418" i="10"/>
  <c r="C418" i="10"/>
  <c r="AE418" i="10"/>
  <c r="M418" i="10"/>
  <c r="Y418" i="10"/>
  <c r="F418" i="10"/>
  <c r="AK418" i="10"/>
  <c r="R418" i="10"/>
  <c r="AB418" i="10"/>
  <c r="AA431" i="10"/>
  <c r="O431" i="10"/>
  <c r="C431" i="10"/>
  <c r="Y431" i="10"/>
  <c r="L431" i="10"/>
  <c r="AH431" i="10"/>
  <c r="U431" i="10"/>
  <c r="G431" i="10"/>
  <c r="AJ431" i="10"/>
  <c r="R431" i="10"/>
  <c r="AG431" i="10"/>
  <c r="P431" i="10"/>
  <c r="AE431" i="10"/>
  <c r="M431" i="10"/>
  <c r="AD431" i="10"/>
  <c r="J431" i="10"/>
  <c r="X431" i="10"/>
  <c r="F431" i="10"/>
  <c r="V431" i="10"/>
  <c r="D431" i="10"/>
  <c r="AH434" i="10"/>
  <c r="V434" i="10"/>
  <c r="J434" i="10"/>
  <c r="AJ434" i="10"/>
  <c r="U434" i="10"/>
  <c r="G434" i="10"/>
  <c r="AD434" i="10"/>
  <c r="P434" i="10"/>
  <c r="C434" i="10"/>
  <c r="AK434" i="10"/>
  <c r="R434" i="10"/>
  <c r="AG434" i="10"/>
  <c r="O434" i="10"/>
  <c r="AE434" i="10"/>
  <c r="M434" i="10"/>
  <c r="AB434" i="10"/>
  <c r="L434" i="10"/>
  <c r="AA434" i="10"/>
  <c r="I434" i="10"/>
  <c r="K434" i="10" s="1"/>
  <c r="Y434" i="10"/>
  <c r="F434" i="10"/>
  <c r="X434" i="10"/>
  <c r="D434" i="10"/>
  <c r="F343" i="10"/>
  <c r="U343" i="10"/>
  <c r="AH343" i="10"/>
  <c r="AI343" i="10" s="1"/>
  <c r="F351" i="10"/>
  <c r="U351" i="10"/>
  <c r="AH351" i="10"/>
  <c r="F359" i="10"/>
  <c r="U359" i="10"/>
  <c r="W359" i="10" s="1"/>
  <c r="AH359" i="10"/>
  <c r="F367" i="10"/>
  <c r="U367" i="10"/>
  <c r="AH367" i="10"/>
  <c r="AI367" i="10" s="1"/>
  <c r="D370" i="10"/>
  <c r="R370" i="10"/>
  <c r="T370" i="10" s="1"/>
  <c r="AE370" i="10"/>
  <c r="C374" i="10"/>
  <c r="P374" i="10"/>
  <c r="AD374" i="10"/>
  <c r="F375" i="10"/>
  <c r="U375" i="10"/>
  <c r="AH375" i="10"/>
  <c r="D378" i="10"/>
  <c r="R378" i="10"/>
  <c r="AE378" i="10"/>
  <c r="C382" i="10"/>
  <c r="P382" i="10"/>
  <c r="AD382" i="10"/>
  <c r="U383" i="10"/>
  <c r="AH383" i="10"/>
  <c r="J384" i="10"/>
  <c r="X384" i="10"/>
  <c r="AK384" i="10"/>
  <c r="D386" i="10"/>
  <c r="R386" i="10"/>
  <c r="AE386" i="10"/>
  <c r="I388" i="10"/>
  <c r="V388" i="10"/>
  <c r="AD389" i="10"/>
  <c r="R389" i="10"/>
  <c r="F389" i="10"/>
  <c r="AA389" i="10"/>
  <c r="M389" i="10"/>
  <c r="P389" i="10"/>
  <c r="AG389" i="10"/>
  <c r="J390" i="10"/>
  <c r="Y390" i="10"/>
  <c r="Z390" i="10" s="1"/>
  <c r="D391" i="10"/>
  <c r="S391" i="10"/>
  <c r="AJ391" i="10"/>
  <c r="AL391" i="10" s="1"/>
  <c r="AJ393" i="10"/>
  <c r="AL393" i="10" s="1"/>
  <c r="X393" i="10"/>
  <c r="L393" i="10"/>
  <c r="AA393" i="10"/>
  <c r="M393" i="10"/>
  <c r="P393" i="10"/>
  <c r="AE393" i="10"/>
  <c r="I394" i="10"/>
  <c r="Y394" i="10"/>
  <c r="Z394" i="10" s="1"/>
  <c r="C395" i="10"/>
  <c r="R395" i="10"/>
  <c r="AJ395" i="10"/>
  <c r="L399" i="10"/>
  <c r="N399" i="10" s="1"/>
  <c r="AG399" i="10"/>
  <c r="AJ409" i="10"/>
  <c r="X409" i="10"/>
  <c r="L409" i="10"/>
  <c r="AE409" i="10"/>
  <c r="R409" i="10"/>
  <c r="D409" i="10"/>
  <c r="AA409" i="10"/>
  <c r="M409" i="10"/>
  <c r="U409" i="10"/>
  <c r="C409" i="10"/>
  <c r="AG409" i="10"/>
  <c r="O409" i="10"/>
  <c r="Y409" i="10"/>
  <c r="G409" i="10"/>
  <c r="AD409" i="10"/>
  <c r="L403" i="10"/>
  <c r="AK403" i="10"/>
  <c r="J405" i="10"/>
  <c r="AJ405" i="10"/>
  <c r="AL405" i="10" s="1"/>
  <c r="L407" i="10"/>
  <c r="AJ407" i="10"/>
  <c r="AL407" i="10" s="1"/>
  <c r="F409" i="10"/>
  <c r="AH409" i="10"/>
  <c r="I415" i="10"/>
  <c r="AK415" i="10"/>
  <c r="I418" i="10"/>
  <c r="AG419" i="10"/>
  <c r="U419" i="10"/>
  <c r="I419" i="10"/>
  <c r="K419" i="10" s="1"/>
  <c r="Y419" i="10"/>
  <c r="L419" i="10"/>
  <c r="AH419" i="10"/>
  <c r="S419" i="10"/>
  <c r="F419" i="10"/>
  <c r="AD419" i="10"/>
  <c r="AF419" i="10" s="1"/>
  <c r="M419" i="10"/>
  <c r="X419" i="10"/>
  <c r="D419" i="10"/>
  <c r="AJ419" i="10"/>
  <c r="P419" i="10"/>
  <c r="AB419" i="10"/>
  <c r="S431" i="10"/>
  <c r="AG435" i="10"/>
  <c r="U435" i="10"/>
  <c r="I435" i="10"/>
  <c r="Y435" i="10"/>
  <c r="L435" i="10"/>
  <c r="AH435" i="10"/>
  <c r="S435" i="10"/>
  <c r="F435" i="10"/>
  <c r="AJ435" i="10"/>
  <c r="AL435" i="10" s="1"/>
  <c r="P435" i="10"/>
  <c r="AE435" i="10"/>
  <c r="O435" i="10"/>
  <c r="AD435" i="10"/>
  <c r="M435" i="10"/>
  <c r="AB435" i="10"/>
  <c r="J435" i="10"/>
  <c r="AA435" i="10"/>
  <c r="G435" i="10"/>
  <c r="X435" i="10"/>
  <c r="D435" i="10"/>
  <c r="V435" i="10"/>
  <c r="C435" i="10"/>
  <c r="M323" i="10"/>
  <c r="Y323" i="10"/>
  <c r="M331" i="10"/>
  <c r="Y331" i="10"/>
  <c r="M339" i="10"/>
  <c r="Y339" i="10"/>
  <c r="Z339" i="10" s="1"/>
  <c r="M347" i="10"/>
  <c r="N347" i="10" s="1"/>
  <c r="Y347" i="10"/>
  <c r="M355" i="10"/>
  <c r="Y355" i="10"/>
  <c r="M363" i="10"/>
  <c r="N363" i="10" s="1"/>
  <c r="Y363" i="10"/>
  <c r="M371" i="10"/>
  <c r="Y371" i="10"/>
  <c r="M379" i="10"/>
  <c r="Y379" i="10"/>
  <c r="M387" i="10"/>
  <c r="N387" i="10" s="1"/>
  <c r="Y387" i="10"/>
  <c r="AD397" i="10"/>
  <c r="AF397" i="10" s="1"/>
  <c r="R397" i="10"/>
  <c r="F397" i="10"/>
  <c r="AA397" i="10"/>
  <c r="AC397" i="10" s="1"/>
  <c r="M397" i="10"/>
  <c r="N397" i="10" s="1"/>
  <c r="P397" i="10"/>
  <c r="Q397" i="10" s="1"/>
  <c r="AG397" i="10"/>
  <c r="AI397" i="10" s="1"/>
  <c r="AJ401" i="10"/>
  <c r="X401" i="10"/>
  <c r="L401" i="10"/>
  <c r="AA401" i="10"/>
  <c r="M401" i="10"/>
  <c r="P401" i="10"/>
  <c r="AE401" i="10"/>
  <c r="F410" i="10"/>
  <c r="D411" i="10"/>
  <c r="AD413" i="10"/>
  <c r="AF413" i="10" s="1"/>
  <c r="R413" i="10"/>
  <c r="F413" i="10"/>
  <c r="AG413" i="10"/>
  <c r="S413" i="10"/>
  <c r="D413" i="10"/>
  <c r="AA413" i="10"/>
  <c r="M413" i="10"/>
  <c r="U413" i="10"/>
  <c r="AK413" i="10"/>
  <c r="AJ417" i="10"/>
  <c r="X417" i="10"/>
  <c r="Z417" i="10" s="1"/>
  <c r="L417" i="10"/>
  <c r="AE417" i="10"/>
  <c r="AF417" i="10" s="1"/>
  <c r="R417" i="10"/>
  <c r="D417" i="10"/>
  <c r="AA417" i="10"/>
  <c r="M417" i="10"/>
  <c r="S417" i="10"/>
  <c r="AK417" i="10"/>
  <c r="L421" i="10"/>
  <c r="L422" i="10"/>
  <c r="N422" i="10" s="1"/>
  <c r="AD422" i="10"/>
  <c r="J423" i="10"/>
  <c r="K423" i="10" s="1"/>
  <c r="AD423" i="10"/>
  <c r="J425" i="10"/>
  <c r="L426" i="10"/>
  <c r="AB426" i="10"/>
  <c r="J427" i="10"/>
  <c r="AB427" i="10"/>
  <c r="G429" i="10"/>
  <c r="F433" i="10"/>
  <c r="P437" i="10"/>
  <c r="O438" i="10"/>
  <c r="AH438" i="10"/>
  <c r="P439" i="10"/>
  <c r="AG439" i="10"/>
  <c r="P441" i="10"/>
  <c r="O442" i="10"/>
  <c r="AG442" i="10"/>
  <c r="O443" i="10"/>
  <c r="AE443" i="10"/>
  <c r="L445" i="10"/>
  <c r="AJ445" i="10"/>
  <c r="S446" i="10"/>
  <c r="AG451" i="10"/>
  <c r="U451" i="10"/>
  <c r="I451" i="10"/>
  <c r="AA451" i="10"/>
  <c r="M451" i="10"/>
  <c r="Y451" i="10"/>
  <c r="L451" i="10"/>
  <c r="AK451" i="10"/>
  <c r="X451" i="10"/>
  <c r="J451" i="10"/>
  <c r="AH451" i="10"/>
  <c r="S451" i="10"/>
  <c r="T451" i="10" s="1"/>
  <c r="F451" i="10"/>
  <c r="AB451" i="10"/>
  <c r="O453" i="10"/>
  <c r="O454" i="10"/>
  <c r="P455" i="10"/>
  <c r="U457" i="10"/>
  <c r="R458" i="10"/>
  <c r="R459" i="10"/>
  <c r="AD461" i="10"/>
  <c r="R461" i="10"/>
  <c r="F461" i="10"/>
  <c r="AJ461" i="10"/>
  <c r="X461" i="10"/>
  <c r="L461" i="10"/>
  <c r="AH461" i="10"/>
  <c r="S461" i="10"/>
  <c r="C461" i="10"/>
  <c r="AE461" i="10"/>
  <c r="O461" i="10"/>
  <c r="AB461" i="10"/>
  <c r="M461" i="10"/>
  <c r="AA461" i="10"/>
  <c r="J461" i="10"/>
  <c r="Y461" i="10"/>
  <c r="I461" i="10"/>
  <c r="V461" i="10"/>
  <c r="G461" i="10"/>
  <c r="AD437" i="10"/>
  <c r="R437" i="10"/>
  <c r="F437" i="10"/>
  <c r="AG437" i="10"/>
  <c r="AI437" i="10" s="1"/>
  <c r="S437" i="10"/>
  <c r="D437" i="10"/>
  <c r="AA437" i="10"/>
  <c r="M437" i="10"/>
  <c r="U437" i="10"/>
  <c r="AK437" i="10"/>
  <c r="S438" i="10"/>
  <c r="R439" i="10"/>
  <c r="AJ441" i="10"/>
  <c r="X441" i="10"/>
  <c r="L441" i="10"/>
  <c r="AE441" i="10"/>
  <c r="R441" i="10"/>
  <c r="D441" i="10"/>
  <c r="AA441" i="10"/>
  <c r="M441" i="10"/>
  <c r="S441" i="10"/>
  <c r="AK441" i="10"/>
  <c r="R442" i="10"/>
  <c r="P443" i="10"/>
  <c r="AG495" i="10"/>
  <c r="U495" i="10"/>
  <c r="I495" i="10"/>
  <c r="AE495" i="10"/>
  <c r="R495" i="10"/>
  <c r="D495" i="10"/>
  <c r="AA495" i="10"/>
  <c r="L495" i="10"/>
  <c r="Y495" i="10"/>
  <c r="J495" i="10"/>
  <c r="X495" i="10"/>
  <c r="G495" i="10"/>
  <c r="AK495" i="10"/>
  <c r="V495" i="10"/>
  <c r="F495" i="10"/>
  <c r="AJ495" i="10"/>
  <c r="S495" i="10"/>
  <c r="C495" i="10"/>
  <c r="AD495" i="10"/>
  <c r="O495" i="10"/>
  <c r="AB495" i="10"/>
  <c r="M495" i="10"/>
  <c r="AH495" i="10"/>
  <c r="P495" i="10"/>
  <c r="AB438" i="10"/>
  <c r="P438" i="10"/>
  <c r="D438" i="10"/>
  <c r="AJ438" i="10"/>
  <c r="V438" i="10"/>
  <c r="I438" i="10"/>
  <c r="AE438" i="10"/>
  <c r="R438" i="10"/>
  <c r="C438" i="10"/>
  <c r="U438" i="10"/>
  <c r="AA439" i="10"/>
  <c r="O439" i="10"/>
  <c r="C439" i="10"/>
  <c r="Y439" i="10"/>
  <c r="L439" i="10"/>
  <c r="AH439" i="10"/>
  <c r="U439" i="10"/>
  <c r="G439" i="10"/>
  <c r="S439" i="10"/>
  <c r="AK439" i="10"/>
  <c r="AL439" i="10" s="1"/>
  <c r="AH442" i="10"/>
  <c r="V442" i="10"/>
  <c r="J442" i="10"/>
  <c r="AJ442" i="10"/>
  <c r="U442" i="10"/>
  <c r="G442" i="10"/>
  <c r="AD442" i="10"/>
  <c r="P442" i="10"/>
  <c r="C442" i="10"/>
  <c r="S442" i="10"/>
  <c r="AG443" i="10"/>
  <c r="U443" i="10"/>
  <c r="I443" i="10"/>
  <c r="Y443" i="10"/>
  <c r="L443" i="10"/>
  <c r="AH443" i="10"/>
  <c r="S443" i="10"/>
  <c r="F443" i="10"/>
  <c r="R443" i="10"/>
  <c r="AK443" i="10"/>
  <c r="AB446" i="10"/>
  <c r="P446" i="10"/>
  <c r="D446" i="10"/>
  <c r="AJ446" i="10"/>
  <c r="V446" i="10"/>
  <c r="I446" i="10"/>
  <c r="AH446" i="10"/>
  <c r="U446" i="10"/>
  <c r="G446" i="10"/>
  <c r="AE446" i="10"/>
  <c r="R446" i="10"/>
  <c r="C446" i="10"/>
  <c r="Y446" i="10"/>
  <c r="AD421" i="10"/>
  <c r="AF421" i="10" s="1"/>
  <c r="R421" i="10"/>
  <c r="F421" i="10"/>
  <c r="AG421" i="10"/>
  <c r="S421" i="10"/>
  <c r="D421" i="10"/>
  <c r="AA421" i="10"/>
  <c r="M421" i="10"/>
  <c r="U421" i="10"/>
  <c r="W421" i="10" s="1"/>
  <c r="AK421" i="10"/>
  <c r="S422" i="10"/>
  <c r="R423" i="10"/>
  <c r="AJ425" i="10"/>
  <c r="X425" i="10"/>
  <c r="L425" i="10"/>
  <c r="AE425" i="10"/>
  <c r="R425" i="10"/>
  <c r="D425" i="10"/>
  <c r="AA425" i="10"/>
  <c r="M425" i="10"/>
  <c r="S425" i="10"/>
  <c r="AK425" i="10"/>
  <c r="R426" i="10"/>
  <c r="P427" i="10"/>
  <c r="Q427" i="10" s="1"/>
  <c r="G437" i="10"/>
  <c r="X437" i="10"/>
  <c r="F438" i="10"/>
  <c r="X438" i="10"/>
  <c r="D439" i="10"/>
  <c r="V439" i="10"/>
  <c r="F441" i="10"/>
  <c r="V441" i="10"/>
  <c r="D442" i="10"/>
  <c r="X442" i="10"/>
  <c r="C443" i="10"/>
  <c r="V443" i="10"/>
  <c r="F446" i="10"/>
  <c r="AA446" i="10"/>
  <c r="AJ449" i="10"/>
  <c r="X449" i="10"/>
  <c r="L449" i="10"/>
  <c r="AG449" i="10"/>
  <c r="S449" i="10"/>
  <c r="F449" i="10"/>
  <c r="AE449" i="10"/>
  <c r="R449" i="10"/>
  <c r="D449" i="10"/>
  <c r="AD449" i="10"/>
  <c r="P449" i="10"/>
  <c r="C449" i="10"/>
  <c r="AA449" i="10"/>
  <c r="M449" i="10"/>
  <c r="AB449" i="10"/>
  <c r="AB453" i="10"/>
  <c r="AD454" i="10"/>
  <c r="AD455" i="10"/>
  <c r="AB422" i="10"/>
  <c r="P422" i="10"/>
  <c r="D422" i="10"/>
  <c r="AJ422" i="10"/>
  <c r="V422" i="10"/>
  <c r="I422" i="10"/>
  <c r="AE422" i="10"/>
  <c r="R422" i="10"/>
  <c r="C422" i="10"/>
  <c r="U422" i="10"/>
  <c r="AA423" i="10"/>
  <c r="O423" i="10"/>
  <c r="C423" i="10"/>
  <c r="Y423" i="10"/>
  <c r="L423" i="10"/>
  <c r="N423" i="10" s="1"/>
  <c r="AH423" i="10"/>
  <c r="U423" i="10"/>
  <c r="G423" i="10"/>
  <c r="S423" i="10"/>
  <c r="AK423" i="10"/>
  <c r="AH426" i="10"/>
  <c r="V426" i="10"/>
  <c r="J426" i="10"/>
  <c r="AJ426" i="10"/>
  <c r="U426" i="10"/>
  <c r="G426" i="10"/>
  <c r="AD426" i="10"/>
  <c r="AF426" i="10" s="1"/>
  <c r="P426" i="10"/>
  <c r="C426" i="10"/>
  <c r="S426" i="10"/>
  <c r="AG427" i="10"/>
  <c r="U427" i="10"/>
  <c r="I427" i="10"/>
  <c r="Y427" i="10"/>
  <c r="L427" i="10"/>
  <c r="AH427" i="10"/>
  <c r="S427" i="10"/>
  <c r="F427" i="10"/>
  <c r="R427" i="10"/>
  <c r="AK427" i="10"/>
  <c r="I437" i="10"/>
  <c r="Y437" i="10"/>
  <c r="G438" i="10"/>
  <c r="Y438" i="10"/>
  <c r="F439" i="10"/>
  <c r="X439" i="10"/>
  <c r="G441" i="10"/>
  <c r="Y441" i="10"/>
  <c r="F442" i="10"/>
  <c r="Y442" i="10"/>
  <c r="D443" i="10"/>
  <c r="X443" i="10"/>
  <c r="AD445" i="10"/>
  <c r="R445" i="10"/>
  <c r="F445" i="10"/>
  <c r="H445" i="10" s="1"/>
  <c r="AG445" i="10"/>
  <c r="S445" i="10"/>
  <c r="D445" i="10"/>
  <c r="AE445" i="10"/>
  <c r="P445" i="10"/>
  <c r="Q445" i="10" s="1"/>
  <c r="C445" i="10"/>
  <c r="AA445" i="10"/>
  <c r="M445" i="10"/>
  <c r="X445" i="10"/>
  <c r="J446" i="10"/>
  <c r="AD446" i="10"/>
  <c r="AJ457" i="10"/>
  <c r="X457" i="10"/>
  <c r="L457" i="10"/>
  <c r="AK457" i="10"/>
  <c r="V457" i="10"/>
  <c r="I457" i="10"/>
  <c r="AG457" i="10"/>
  <c r="S457" i="10"/>
  <c r="F457" i="10"/>
  <c r="AE457" i="10"/>
  <c r="R457" i="10"/>
  <c r="D457" i="10"/>
  <c r="AD457" i="10"/>
  <c r="P457" i="10"/>
  <c r="C457" i="10"/>
  <c r="AA457" i="10"/>
  <c r="M457" i="10"/>
  <c r="AH458" i="10"/>
  <c r="V458" i="10"/>
  <c r="J458" i="10"/>
  <c r="AA458" i="10"/>
  <c r="AC458" i="10" s="1"/>
  <c r="M458" i="10"/>
  <c r="AK458" i="10"/>
  <c r="X458" i="10"/>
  <c r="I458" i="10"/>
  <c r="AJ458" i="10"/>
  <c r="U458" i="10"/>
  <c r="G458" i="10"/>
  <c r="AG458" i="10"/>
  <c r="S458" i="10"/>
  <c r="F458" i="10"/>
  <c r="AD458" i="10"/>
  <c r="P458" i="10"/>
  <c r="C458" i="10"/>
  <c r="AG459" i="10"/>
  <c r="U459" i="10"/>
  <c r="I459" i="10"/>
  <c r="AA459" i="10"/>
  <c r="AE459" i="10"/>
  <c r="P459" i="10"/>
  <c r="C459" i="10"/>
  <c r="AB459" i="10"/>
  <c r="M459" i="10"/>
  <c r="Y459" i="10"/>
  <c r="L459" i="10"/>
  <c r="X459" i="10"/>
  <c r="J459" i="10"/>
  <c r="AJ459" i="10"/>
  <c r="S459" i="10"/>
  <c r="F459" i="10"/>
  <c r="AK459" i="10"/>
  <c r="J437" i="10"/>
  <c r="AB437" i="10"/>
  <c r="J438" i="10"/>
  <c r="AA438" i="10"/>
  <c r="I439" i="10"/>
  <c r="AB439" i="10"/>
  <c r="I441" i="10"/>
  <c r="AB441" i="10"/>
  <c r="I442" i="10"/>
  <c r="AA442" i="10"/>
  <c r="G443" i="10"/>
  <c r="AA443" i="10"/>
  <c r="L446" i="10"/>
  <c r="AG446" i="10"/>
  <c r="AD453" i="10"/>
  <c r="R453" i="10"/>
  <c r="F453" i="10"/>
  <c r="AK453" i="10"/>
  <c r="X453" i="10"/>
  <c r="Z453" i="10" s="1"/>
  <c r="J453" i="10"/>
  <c r="AH453" i="10"/>
  <c r="U453" i="10"/>
  <c r="G453" i="10"/>
  <c r="AG453" i="10"/>
  <c r="S453" i="10"/>
  <c r="D453" i="10"/>
  <c r="AE453" i="10"/>
  <c r="P453" i="10"/>
  <c r="C453" i="10"/>
  <c r="AA453" i="10"/>
  <c r="M453" i="10"/>
  <c r="AB454" i="10"/>
  <c r="P454" i="10"/>
  <c r="D454" i="10"/>
  <c r="AA454" i="10"/>
  <c r="M454" i="10"/>
  <c r="AK454" i="10"/>
  <c r="X454" i="10"/>
  <c r="J454" i="10"/>
  <c r="AJ454" i="10"/>
  <c r="V454" i="10"/>
  <c r="I454" i="10"/>
  <c r="AH454" i="10"/>
  <c r="U454" i="10"/>
  <c r="G454" i="10"/>
  <c r="AE454" i="10"/>
  <c r="R454" i="10"/>
  <c r="C454" i="10"/>
  <c r="AA455" i="10"/>
  <c r="O455" i="10"/>
  <c r="C455" i="10"/>
  <c r="AE455" i="10"/>
  <c r="R455" i="10"/>
  <c r="D455" i="10"/>
  <c r="AB455" i="10"/>
  <c r="M455" i="10"/>
  <c r="Y455" i="10"/>
  <c r="L455" i="10"/>
  <c r="AK455" i="10"/>
  <c r="X455" i="10"/>
  <c r="J455" i="10"/>
  <c r="AH455" i="10"/>
  <c r="U455" i="10"/>
  <c r="G455" i="10"/>
  <c r="AJ455" i="10"/>
  <c r="AH410" i="10"/>
  <c r="V410" i="10"/>
  <c r="J410" i="10"/>
  <c r="AJ410" i="10"/>
  <c r="U410" i="10"/>
  <c r="G410" i="10"/>
  <c r="AD410" i="10"/>
  <c r="P410" i="10"/>
  <c r="C410" i="10"/>
  <c r="S410" i="10"/>
  <c r="AG411" i="10"/>
  <c r="U411" i="10"/>
  <c r="I411" i="10"/>
  <c r="Y411" i="10"/>
  <c r="L411" i="10"/>
  <c r="AH411" i="10"/>
  <c r="S411" i="10"/>
  <c r="F411" i="10"/>
  <c r="R411" i="10"/>
  <c r="AK411" i="10"/>
  <c r="I421" i="10"/>
  <c r="Y421" i="10"/>
  <c r="G422" i="10"/>
  <c r="Y422" i="10"/>
  <c r="F423" i="10"/>
  <c r="X423" i="10"/>
  <c r="G425" i="10"/>
  <c r="H425" i="10" s="1"/>
  <c r="Y425" i="10"/>
  <c r="F426" i="10"/>
  <c r="Y426" i="10"/>
  <c r="Z426" i="10" s="1"/>
  <c r="D427" i="10"/>
  <c r="X427" i="10"/>
  <c r="AD429" i="10"/>
  <c r="R429" i="10"/>
  <c r="F429" i="10"/>
  <c r="AG429" i="10"/>
  <c r="S429" i="10"/>
  <c r="D429" i="10"/>
  <c r="AA429" i="10"/>
  <c r="AC429" i="10" s="1"/>
  <c r="M429" i="10"/>
  <c r="N429" i="10" s="1"/>
  <c r="U429" i="10"/>
  <c r="W429" i="10" s="1"/>
  <c r="AK429" i="10"/>
  <c r="AJ433" i="10"/>
  <c r="X433" i="10"/>
  <c r="L433" i="10"/>
  <c r="AE433" i="10"/>
  <c r="AF433" i="10" s="1"/>
  <c r="R433" i="10"/>
  <c r="D433" i="10"/>
  <c r="E433" i="10" s="1"/>
  <c r="AA433" i="10"/>
  <c r="M433" i="10"/>
  <c r="S433" i="10"/>
  <c r="AK433" i="10"/>
  <c r="L437" i="10"/>
  <c r="N437" i="10" s="1"/>
  <c r="AE437" i="10"/>
  <c r="L438" i="10"/>
  <c r="AD438" i="10"/>
  <c r="J439" i="10"/>
  <c r="AD439" i="10"/>
  <c r="J441" i="10"/>
  <c r="AD441" i="10"/>
  <c r="L442" i="10"/>
  <c r="AB442" i="10"/>
  <c r="J443" i="10"/>
  <c r="AB443" i="10"/>
  <c r="I445" i="10"/>
  <c r="K445" i="10" s="1"/>
  <c r="AB445" i="10"/>
  <c r="M446" i="10"/>
  <c r="AK446" i="10"/>
  <c r="J449" i="10"/>
  <c r="AH450" i="10"/>
  <c r="V450" i="10"/>
  <c r="J450" i="10"/>
  <c r="AK450" i="10"/>
  <c r="X450" i="10"/>
  <c r="I450" i="10"/>
  <c r="AJ450" i="10"/>
  <c r="U450" i="10"/>
  <c r="G450" i="10"/>
  <c r="AG450" i="10"/>
  <c r="S450" i="10"/>
  <c r="F450" i="10"/>
  <c r="AD450" i="10"/>
  <c r="AF450" i="10" s="1"/>
  <c r="P450" i="10"/>
  <c r="Q450" i="10" s="1"/>
  <c r="C450" i="10"/>
  <c r="AB450" i="10"/>
  <c r="I453" i="10"/>
  <c r="F454" i="10"/>
  <c r="F455" i="10"/>
  <c r="J457" i="10"/>
  <c r="L458" i="10"/>
  <c r="N458" i="10" s="1"/>
  <c r="G459" i="10"/>
  <c r="J412" i="10"/>
  <c r="X412" i="10"/>
  <c r="Z412" i="10" s="1"/>
  <c r="J420" i="10"/>
  <c r="X420" i="10"/>
  <c r="J428" i="10"/>
  <c r="X428" i="10"/>
  <c r="Z428" i="10" s="1"/>
  <c r="J436" i="10"/>
  <c r="X436" i="10"/>
  <c r="Z436" i="10" s="1"/>
  <c r="J444" i="10"/>
  <c r="X444" i="10"/>
  <c r="J452" i="10"/>
  <c r="X452" i="10"/>
  <c r="AB462" i="10"/>
  <c r="P462" i="10"/>
  <c r="D462" i="10"/>
  <c r="AH462" i="10"/>
  <c r="V462" i="10"/>
  <c r="J462" i="10"/>
  <c r="R462" i="10"/>
  <c r="AG462" i="10"/>
  <c r="L463" i="10"/>
  <c r="I465" i="10"/>
  <c r="AA465" i="10"/>
  <c r="O467" i="10"/>
  <c r="Q467" i="10" s="1"/>
  <c r="M469" i="10"/>
  <c r="AH469" i="10"/>
  <c r="AJ471" i="10"/>
  <c r="X471" i="10"/>
  <c r="L471" i="10"/>
  <c r="AE471" i="10"/>
  <c r="R471" i="10"/>
  <c r="D471" i="10"/>
  <c r="AD471" i="10"/>
  <c r="P471" i="10"/>
  <c r="C471" i="10"/>
  <c r="Y471" i="10"/>
  <c r="J471" i="10"/>
  <c r="V471" i="10"/>
  <c r="R483" i="10"/>
  <c r="AJ493" i="10"/>
  <c r="X493" i="10"/>
  <c r="L493" i="10"/>
  <c r="Y493" i="10"/>
  <c r="J493" i="10"/>
  <c r="AA493" i="10"/>
  <c r="I493" i="10"/>
  <c r="V493" i="10"/>
  <c r="G493" i="10"/>
  <c r="AK493" i="10"/>
  <c r="U493" i="10"/>
  <c r="F493" i="10"/>
  <c r="AH493" i="10"/>
  <c r="S493" i="10"/>
  <c r="D493" i="10"/>
  <c r="AG493" i="10"/>
  <c r="R493" i="10"/>
  <c r="C493" i="10"/>
  <c r="AD493" i="10"/>
  <c r="O493" i="10"/>
  <c r="AB493" i="10"/>
  <c r="M493" i="10"/>
  <c r="AA475" i="10"/>
  <c r="O475" i="10"/>
  <c r="AG475" i="10"/>
  <c r="S475" i="10"/>
  <c r="F475" i="10"/>
  <c r="AJ475" i="10"/>
  <c r="U475" i="10"/>
  <c r="D475" i="10"/>
  <c r="AH475" i="10"/>
  <c r="R475" i="10"/>
  <c r="C475" i="10"/>
  <c r="AB475" i="10"/>
  <c r="L475" i="10"/>
  <c r="Y475" i="10"/>
  <c r="Y483" i="10"/>
  <c r="M465" i="10"/>
  <c r="AD465" i="10"/>
  <c r="AD467" i="10"/>
  <c r="R467" i="10"/>
  <c r="F467" i="10"/>
  <c r="AG467" i="10"/>
  <c r="S467" i="10"/>
  <c r="D467" i="10"/>
  <c r="Y467" i="10"/>
  <c r="L467" i="10"/>
  <c r="U467" i="10"/>
  <c r="AK467" i="10"/>
  <c r="AL467" i="10" s="1"/>
  <c r="R469" i="10"/>
  <c r="G475" i="10"/>
  <c r="AD475" i="10"/>
  <c r="AD481" i="10"/>
  <c r="R481" i="10"/>
  <c r="F481" i="10"/>
  <c r="Y481" i="10"/>
  <c r="L481" i="10"/>
  <c r="AA481" i="10"/>
  <c r="J481" i="10"/>
  <c r="AK481" i="10"/>
  <c r="V481" i="10"/>
  <c r="G481" i="10"/>
  <c r="AJ481" i="10"/>
  <c r="U481" i="10"/>
  <c r="D481" i="10"/>
  <c r="AH481" i="10"/>
  <c r="S481" i="10"/>
  <c r="C481" i="10"/>
  <c r="AB481" i="10"/>
  <c r="M481" i="10"/>
  <c r="AE483" i="10"/>
  <c r="AE412" i="10"/>
  <c r="AF412" i="10" s="1"/>
  <c r="S412" i="10"/>
  <c r="G412" i="10"/>
  <c r="O412" i="10"/>
  <c r="Q412" i="10" s="1"/>
  <c r="AB412" i="10"/>
  <c r="AE420" i="10"/>
  <c r="AF420" i="10" s="1"/>
  <c r="S420" i="10"/>
  <c r="G420" i="10"/>
  <c r="H420" i="10" s="1"/>
  <c r="O420" i="10"/>
  <c r="Q420" i="10" s="1"/>
  <c r="AB420" i="10"/>
  <c r="AE428" i="10"/>
  <c r="S428" i="10"/>
  <c r="G428" i="10"/>
  <c r="O428" i="10"/>
  <c r="AB428" i="10"/>
  <c r="AE436" i="10"/>
  <c r="S436" i="10"/>
  <c r="G436" i="10"/>
  <c r="O436" i="10"/>
  <c r="AB436" i="10"/>
  <c r="AE444" i="10"/>
  <c r="S444" i="10"/>
  <c r="G444" i="10"/>
  <c r="O444" i="10"/>
  <c r="AB444" i="10"/>
  <c r="AE452" i="10"/>
  <c r="S452" i="10"/>
  <c r="G452" i="10"/>
  <c r="O452" i="10"/>
  <c r="AB452" i="10"/>
  <c r="AA463" i="10"/>
  <c r="O463" i="10"/>
  <c r="C463" i="10"/>
  <c r="AG463" i="10"/>
  <c r="U463" i="10"/>
  <c r="I463" i="10"/>
  <c r="R463" i="10"/>
  <c r="AH463" i="10"/>
  <c r="O465" i="10"/>
  <c r="C467" i="10"/>
  <c r="V467" i="10"/>
  <c r="I471" i="10"/>
  <c r="AG471" i="10"/>
  <c r="I475" i="10"/>
  <c r="AE475" i="10"/>
  <c r="I481" i="10"/>
  <c r="AG465" i="10"/>
  <c r="U465" i="10"/>
  <c r="W465" i="10" s="1"/>
  <c r="Y465" i="10"/>
  <c r="L465" i="10"/>
  <c r="AE465" i="10"/>
  <c r="R465" i="10"/>
  <c r="F465" i="10"/>
  <c r="P465" i="10"/>
  <c r="AJ465" i="10"/>
  <c r="AA469" i="10"/>
  <c r="O469" i="10"/>
  <c r="C469" i="10"/>
  <c r="Y469" i="10"/>
  <c r="L469" i="10"/>
  <c r="AK469" i="10"/>
  <c r="X469" i="10"/>
  <c r="J469" i="10"/>
  <c r="AG469" i="10"/>
  <c r="S469" i="10"/>
  <c r="F469" i="10"/>
  <c r="V469" i="10"/>
  <c r="J475" i="10"/>
  <c r="AK475" i="10"/>
  <c r="O481" i="10"/>
  <c r="AA483" i="10"/>
  <c r="O483" i="10"/>
  <c r="C483" i="10"/>
  <c r="AG483" i="10"/>
  <c r="S483" i="10"/>
  <c r="F483" i="10"/>
  <c r="AB483" i="10"/>
  <c r="L483" i="10"/>
  <c r="X483" i="10"/>
  <c r="I483" i="10"/>
  <c r="AK483" i="10"/>
  <c r="V483" i="10"/>
  <c r="G483" i="10"/>
  <c r="AJ483" i="10"/>
  <c r="U483" i="10"/>
  <c r="D483" i="10"/>
  <c r="AD483" i="10"/>
  <c r="M483" i="10"/>
  <c r="AB522" i="10"/>
  <c r="P522" i="10"/>
  <c r="D522" i="10"/>
  <c r="Y522" i="10"/>
  <c r="L522" i="10"/>
  <c r="AA522" i="10"/>
  <c r="J522" i="10"/>
  <c r="X522" i="10"/>
  <c r="I522" i="10"/>
  <c r="AJ522" i="10"/>
  <c r="U522" i="10"/>
  <c r="F522" i="10"/>
  <c r="AH522" i="10"/>
  <c r="S522" i="10"/>
  <c r="C522" i="10"/>
  <c r="AD522" i="10"/>
  <c r="M522" i="10"/>
  <c r="AE522" i="10"/>
  <c r="V522" i="10"/>
  <c r="R522" i="10"/>
  <c r="O522" i="10"/>
  <c r="G522" i="10"/>
  <c r="AK522" i="10"/>
  <c r="AG522" i="10"/>
  <c r="G469" i="10"/>
  <c r="AD469" i="10"/>
  <c r="AF469" i="10" s="1"/>
  <c r="P475" i="10"/>
  <c r="X481" i="10"/>
  <c r="J483" i="10"/>
  <c r="M460" i="10"/>
  <c r="Y460" i="10"/>
  <c r="AK460" i="10"/>
  <c r="AB468" i="10"/>
  <c r="P468" i="10"/>
  <c r="D468" i="10"/>
  <c r="O468" i="10"/>
  <c r="AD468" i="10"/>
  <c r="AH472" i="10"/>
  <c r="V472" i="10"/>
  <c r="J472" i="10"/>
  <c r="O472" i="10"/>
  <c r="AB472" i="10"/>
  <c r="C480" i="10"/>
  <c r="R480" i="10"/>
  <c r="AH480" i="10"/>
  <c r="I485" i="10"/>
  <c r="L487" i="10"/>
  <c r="D488" i="10"/>
  <c r="U488" i="10"/>
  <c r="AK488" i="10"/>
  <c r="O489" i="10"/>
  <c r="P491" i="10"/>
  <c r="F496" i="10"/>
  <c r="X496" i="10"/>
  <c r="AD497" i="10"/>
  <c r="R497" i="10"/>
  <c r="F497" i="10"/>
  <c r="Y497" i="10"/>
  <c r="L497" i="10"/>
  <c r="P497" i="10"/>
  <c r="AG497" i="10"/>
  <c r="AA499" i="10"/>
  <c r="O499" i="10"/>
  <c r="C499" i="10"/>
  <c r="AG499" i="10"/>
  <c r="S499" i="10"/>
  <c r="F499" i="10"/>
  <c r="R499" i="10"/>
  <c r="AH499" i="10"/>
  <c r="P501" i="10"/>
  <c r="G503" i="10"/>
  <c r="Y503" i="10"/>
  <c r="D504" i="10"/>
  <c r="Y504" i="10"/>
  <c r="D505" i="10"/>
  <c r="AA505" i="10"/>
  <c r="G509" i="10"/>
  <c r="AD509" i="10"/>
  <c r="F511" i="10"/>
  <c r="AA511" i="10"/>
  <c r="O513" i="10"/>
  <c r="M515" i="10"/>
  <c r="G517" i="10"/>
  <c r="AH517" i="10"/>
  <c r="AD537" i="10"/>
  <c r="R537" i="10"/>
  <c r="F537" i="10"/>
  <c r="AJ537" i="10"/>
  <c r="V537" i="10"/>
  <c r="I537" i="10"/>
  <c r="AK537" i="10"/>
  <c r="U537" i="10"/>
  <c r="D537" i="10"/>
  <c r="AH537" i="10"/>
  <c r="S537" i="10"/>
  <c r="C537" i="10"/>
  <c r="AE537" i="10"/>
  <c r="O537" i="10"/>
  <c r="AB537" i="10"/>
  <c r="M537" i="10"/>
  <c r="X537" i="10"/>
  <c r="G537" i="10"/>
  <c r="D549" i="10"/>
  <c r="F488" i="10"/>
  <c r="X488" i="10"/>
  <c r="AD489" i="10"/>
  <c r="R489" i="10"/>
  <c r="F489" i="10"/>
  <c r="Y489" i="10"/>
  <c r="L489" i="10"/>
  <c r="P489" i="10"/>
  <c r="AG489" i="10"/>
  <c r="AA491" i="10"/>
  <c r="O491" i="10"/>
  <c r="C491" i="10"/>
  <c r="AG491" i="10"/>
  <c r="S491" i="10"/>
  <c r="F491" i="10"/>
  <c r="R491" i="10"/>
  <c r="AH491" i="10"/>
  <c r="AJ501" i="10"/>
  <c r="X501" i="10"/>
  <c r="L501" i="10"/>
  <c r="Y501" i="10"/>
  <c r="J501" i="10"/>
  <c r="AK501" i="10"/>
  <c r="V501" i="10"/>
  <c r="I501" i="10"/>
  <c r="R501" i="10"/>
  <c r="AH501" i="10"/>
  <c r="J503" i="10"/>
  <c r="AA503" i="10"/>
  <c r="J504" i="10"/>
  <c r="AA504" i="10"/>
  <c r="G505" i="10"/>
  <c r="AB505" i="10"/>
  <c r="AA507" i="10"/>
  <c r="O507" i="10"/>
  <c r="C507" i="10"/>
  <c r="AG507" i="10"/>
  <c r="S507" i="10"/>
  <c r="F507" i="10"/>
  <c r="AE507" i="10"/>
  <c r="R507" i="10"/>
  <c r="D507" i="10"/>
  <c r="Y507" i="10"/>
  <c r="L507" i="10"/>
  <c r="X507" i="10"/>
  <c r="M517" i="10"/>
  <c r="AB530" i="10"/>
  <c r="P530" i="10"/>
  <c r="D530" i="10"/>
  <c r="Y530" i="10"/>
  <c r="L530" i="10"/>
  <c r="AD530" i="10"/>
  <c r="M530" i="10"/>
  <c r="AA530" i="10"/>
  <c r="J530" i="10"/>
  <c r="AK530" i="10"/>
  <c r="V530" i="10"/>
  <c r="G530" i="10"/>
  <c r="AJ530" i="10"/>
  <c r="U530" i="10"/>
  <c r="F530" i="10"/>
  <c r="AE530" i="10"/>
  <c r="O530" i="10"/>
  <c r="AE536" i="10"/>
  <c r="S536" i="10"/>
  <c r="G536" i="10"/>
  <c r="AG536" i="10"/>
  <c r="R536" i="10"/>
  <c r="D536" i="10"/>
  <c r="AA536" i="10"/>
  <c r="L536" i="10"/>
  <c r="Y536" i="10"/>
  <c r="J536" i="10"/>
  <c r="AK536" i="10"/>
  <c r="V536" i="10"/>
  <c r="F536" i="10"/>
  <c r="AJ536" i="10"/>
  <c r="U536" i="10"/>
  <c r="C536" i="10"/>
  <c r="AB536" i="10"/>
  <c r="M536" i="10"/>
  <c r="AE544" i="10"/>
  <c r="S544" i="10"/>
  <c r="G544" i="10"/>
  <c r="AB544" i="10"/>
  <c r="AH544" i="10"/>
  <c r="R544" i="10"/>
  <c r="D544" i="10"/>
  <c r="AD544" i="10"/>
  <c r="M544" i="10"/>
  <c r="AA544" i="10"/>
  <c r="L544" i="10"/>
  <c r="X544" i="10"/>
  <c r="I544" i="10"/>
  <c r="V544" i="10"/>
  <c r="F544" i="10"/>
  <c r="AG544" i="10"/>
  <c r="O544" i="10"/>
  <c r="J549" i="10"/>
  <c r="J480" i="10"/>
  <c r="Y480" i="10"/>
  <c r="AJ485" i="10"/>
  <c r="X485" i="10"/>
  <c r="L485" i="10"/>
  <c r="Y485" i="10"/>
  <c r="J485" i="10"/>
  <c r="P485" i="10"/>
  <c r="Q485" i="10" s="1"/>
  <c r="AE485" i="10"/>
  <c r="AG487" i="10"/>
  <c r="U487" i="10"/>
  <c r="I487" i="10"/>
  <c r="AE487" i="10"/>
  <c r="R487" i="10"/>
  <c r="D487" i="10"/>
  <c r="P487" i="10"/>
  <c r="Q487" i="10" s="1"/>
  <c r="AH487" i="10"/>
  <c r="L488" i="10"/>
  <c r="AA488" i="10"/>
  <c r="D489" i="10"/>
  <c r="U489" i="10"/>
  <c r="AJ489" i="10"/>
  <c r="G491" i="10"/>
  <c r="V491" i="10"/>
  <c r="AK491" i="10"/>
  <c r="M496" i="10"/>
  <c r="AB496" i="10"/>
  <c r="D501" i="10"/>
  <c r="U501" i="10"/>
  <c r="W501" i="10" s="1"/>
  <c r="M503" i="10"/>
  <c r="AH503" i="10"/>
  <c r="M504" i="10"/>
  <c r="AD504" i="10"/>
  <c r="M505" i="10"/>
  <c r="AH505" i="10"/>
  <c r="I507" i="10"/>
  <c r="AD507" i="10"/>
  <c r="AF507" i="10" s="1"/>
  <c r="P509" i="10"/>
  <c r="M511" i="10"/>
  <c r="AJ511" i="10"/>
  <c r="AD513" i="10"/>
  <c r="R513" i="10"/>
  <c r="F513" i="10"/>
  <c r="Y513" i="10"/>
  <c r="L513" i="10"/>
  <c r="AK513" i="10"/>
  <c r="X513" i="10"/>
  <c r="J513" i="10"/>
  <c r="AG513" i="10"/>
  <c r="S513" i="10"/>
  <c r="D513" i="10"/>
  <c r="V513" i="10"/>
  <c r="V515" i="10"/>
  <c r="W515" i="10" s="1"/>
  <c r="S517" i="10"/>
  <c r="I530" i="10"/>
  <c r="AA547" i="10"/>
  <c r="O547" i="10"/>
  <c r="C547" i="10"/>
  <c r="AJ547" i="10"/>
  <c r="X547" i="10"/>
  <c r="L547" i="10"/>
  <c r="AK547" i="10"/>
  <c r="U547" i="10"/>
  <c r="F547" i="10"/>
  <c r="AE547" i="10"/>
  <c r="P547" i="10"/>
  <c r="AB547" i="10"/>
  <c r="G547" i="10"/>
  <c r="Y547" i="10"/>
  <c r="D547" i="10"/>
  <c r="S547" i="10"/>
  <c r="R547" i="10"/>
  <c r="AD547" i="10"/>
  <c r="I547" i="10"/>
  <c r="Y549" i="10"/>
  <c r="M392" i="10"/>
  <c r="N392" i="10" s="1"/>
  <c r="Y392" i="10"/>
  <c r="M400" i="10"/>
  <c r="Y400" i="10"/>
  <c r="Z400" i="10" s="1"/>
  <c r="M408" i="10"/>
  <c r="Y408" i="10"/>
  <c r="M416" i="10"/>
  <c r="Y416" i="10"/>
  <c r="Z416" i="10" s="1"/>
  <c r="M424" i="10"/>
  <c r="Y424" i="10"/>
  <c r="M432" i="10"/>
  <c r="N432" i="10" s="1"/>
  <c r="Y432" i="10"/>
  <c r="M440" i="10"/>
  <c r="N440" i="10" s="1"/>
  <c r="Y440" i="10"/>
  <c r="M448" i="10"/>
  <c r="Y448" i="10"/>
  <c r="M456" i="10"/>
  <c r="Y456" i="10"/>
  <c r="G460" i="10"/>
  <c r="H460" i="10" s="1"/>
  <c r="S460" i="10"/>
  <c r="M464" i="10"/>
  <c r="Y464" i="10"/>
  <c r="AE466" i="10"/>
  <c r="S466" i="10"/>
  <c r="G466" i="10"/>
  <c r="O466" i="10"/>
  <c r="Q466" i="10" s="1"/>
  <c r="AB466" i="10"/>
  <c r="AC466" i="10" s="1"/>
  <c r="I468" i="10"/>
  <c r="V468" i="10"/>
  <c r="W468" i="10" s="1"/>
  <c r="AJ468" i="10"/>
  <c r="G472" i="10"/>
  <c r="U472" i="10"/>
  <c r="AJ472" i="10"/>
  <c r="AE474" i="10"/>
  <c r="S474" i="10"/>
  <c r="G474" i="10"/>
  <c r="O474" i="10"/>
  <c r="AB474" i="10"/>
  <c r="AJ477" i="10"/>
  <c r="X477" i="10"/>
  <c r="L477" i="10"/>
  <c r="Y477" i="10"/>
  <c r="J477" i="10"/>
  <c r="P477" i="10"/>
  <c r="Q477" i="10" s="1"/>
  <c r="AE477" i="10"/>
  <c r="AG479" i="10"/>
  <c r="U479" i="10"/>
  <c r="I479" i="10"/>
  <c r="K479" i="10" s="1"/>
  <c r="AE479" i="10"/>
  <c r="AF479" i="10" s="1"/>
  <c r="R479" i="10"/>
  <c r="D479" i="10"/>
  <c r="P479" i="10"/>
  <c r="AH479" i="10"/>
  <c r="L480" i="10"/>
  <c r="AA480" i="10"/>
  <c r="C485" i="10"/>
  <c r="R485" i="10"/>
  <c r="T485" i="10" s="1"/>
  <c r="AG485" i="10"/>
  <c r="C487" i="10"/>
  <c r="S487" i="10"/>
  <c r="AJ487" i="10"/>
  <c r="M488" i="10"/>
  <c r="AB488" i="10"/>
  <c r="G489" i="10"/>
  <c r="V489" i="10"/>
  <c r="AK489" i="10"/>
  <c r="I491" i="10"/>
  <c r="X491" i="10"/>
  <c r="O496" i="10"/>
  <c r="I497" i="10"/>
  <c r="X497" i="10"/>
  <c r="J499" i="10"/>
  <c r="Y499" i="10"/>
  <c r="F501" i="10"/>
  <c r="AA501" i="10"/>
  <c r="O503" i="10"/>
  <c r="AJ503" i="10"/>
  <c r="O504" i="10"/>
  <c r="AG504" i="10"/>
  <c r="O505" i="10"/>
  <c r="AJ505" i="10"/>
  <c r="J507" i="10"/>
  <c r="AH507" i="10"/>
  <c r="O511" i="10"/>
  <c r="AK511" i="10"/>
  <c r="C513" i="10"/>
  <c r="AA513" i="10"/>
  <c r="U517" i="10"/>
  <c r="R530" i="10"/>
  <c r="P536" i="10"/>
  <c r="Y537" i="10"/>
  <c r="P544" i="10"/>
  <c r="J547" i="10"/>
  <c r="M480" i="10"/>
  <c r="O488" i="10"/>
  <c r="I489" i="10"/>
  <c r="X489" i="10"/>
  <c r="J491" i="10"/>
  <c r="Y491" i="10"/>
  <c r="AE496" i="10"/>
  <c r="S496" i="10"/>
  <c r="G496" i="10"/>
  <c r="AJ496" i="10"/>
  <c r="V496" i="10"/>
  <c r="I496" i="10"/>
  <c r="P496" i="10"/>
  <c r="AG496" i="10"/>
  <c r="G501" i="10"/>
  <c r="AB501" i="10"/>
  <c r="S503" i="10"/>
  <c r="P504" i="10"/>
  <c r="M507" i="10"/>
  <c r="AJ507" i="10"/>
  <c r="AJ509" i="10"/>
  <c r="X509" i="10"/>
  <c r="L509" i="10"/>
  <c r="Y509" i="10"/>
  <c r="J509" i="10"/>
  <c r="AK509" i="10"/>
  <c r="V509" i="10"/>
  <c r="I509" i="10"/>
  <c r="AE509" i="10"/>
  <c r="R509" i="10"/>
  <c r="D509" i="10"/>
  <c r="U509" i="10"/>
  <c r="AA515" i="10"/>
  <c r="O515" i="10"/>
  <c r="C515" i="10"/>
  <c r="AK515" i="10"/>
  <c r="X515" i="10"/>
  <c r="J515" i="10"/>
  <c r="K515" i="10" s="1"/>
  <c r="AG515" i="10"/>
  <c r="S515" i="10"/>
  <c r="F515" i="10"/>
  <c r="AE515" i="10"/>
  <c r="R515" i="10"/>
  <c r="D515" i="10"/>
  <c r="Y515" i="10"/>
  <c r="L515" i="10"/>
  <c r="AD515" i="10"/>
  <c r="S530" i="10"/>
  <c r="AH534" i="10"/>
  <c r="V534" i="10"/>
  <c r="J534" i="10"/>
  <c r="Y534" i="10"/>
  <c r="L534" i="10"/>
  <c r="AA534" i="10"/>
  <c r="I534" i="10"/>
  <c r="X534" i="10"/>
  <c r="G534" i="10"/>
  <c r="AJ534" i="10"/>
  <c r="S534" i="10"/>
  <c r="D534" i="10"/>
  <c r="AG534" i="10"/>
  <c r="R534" i="10"/>
  <c r="C534" i="10"/>
  <c r="AB534" i="10"/>
  <c r="M534" i="10"/>
  <c r="X536" i="10"/>
  <c r="AH542" i="10"/>
  <c r="V542" i="10"/>
  <c r="J542" i="10"/>
  <c r="Y542" i="10"/>
  <c r="L542" i="10"/>
  <c r="AB542" i="10"/>
  <c r="M542" i="10"/>
  <c r="AA542" i="10"/>
  <c r="I542" i="10"/>
  <c r="AK542" i="10"/>
  <c r="U542" i="10"/>
  <c r="F542" i="10"/>
  <c r="H542" i="10" s="1"/>
  <c r="AJ542" i="10"/>
  <c r="S542" i="10"/>
  <c r="D542" i="10"/>
  <c r="AD542" i="10"/>
  <c r="O542" i="10"/>
  <c r="U544" i="10"/>
  <c r="W544" i="10" s="1"/>
  <c r="M547" i="10"/>
  <c r="AE488" i="10"/>
  <c r="S488" i="10"/>
  <c r="G488" i="10"/>
  <c r="AJ488" i="10"/>
  <c r="V488" i="10"/>
  <c r="I488" i="10"/>
  <c r="P488" i="10"/>
  <c r="AG488" i="10"/>
  <c r="AG503" i="10"/>
  <c r="U503" i="10"/>
  <c r="I503" i="10"/>
  <c r="AE503" i="10"/>
  <c r="R503" i="10"/>
  <c r="D503" i="10"/>
  <c r="AD503" i="10"/>
  <c r="P503" i="10"/>
  <c r="C503" i="10"/>
  <c r="V503" i="10"/>
  <c r="AE504" i="10"/>
  <c r="S504" i="10"/>
  <c r="G504" i="10"/>
  <c r="AJ504" i="10"/>
  <c r="V504" i="10"/>
  <c r="I504" i="10"/>
  <c r="AH504" i="10"/>
  <c r="U504" i="10"/>
  <c r="F504" i="10"/>
  <c r="R504" i="10"/>
  <c r="AD505" i="10"/>
  <c r="R505" i="10"/>
  <c r="F505" i="10"/>
  <c r="Y505" i="10"/>
  <c r="L505" i="10"/>
  <c r="AK505" i="10"/>
  <c r="X505" i="10"/>
  <c r="J505" i="10"/>
  <c r="AG505" i="10"/>
  <c r="S505" i="10"/>
  <c r="U505" i="10"/>
  <c r="AJ517" i="10"/>
  <c r="X517" i="10"/>
  <c r="L517" i="10"/>
  <c r="AD517" i="10"/>
  <c r="P517" i="10"/>
  <c r="C517" i="10"/>
  <c r="Y517" i="10"/>
  <c r="J517" i="10"/>
  <c r="AK517" i="10"/>
  <c r="V517" i="10"/>
  <c r="I517" i="10"/>
  <c r="AE517" i="10"/>
  <c r="R517" i="10"/>
  <c r="D517" i="10"/>
  <c r="AB517" i="10"/>
  <c r="X530" i="10"/>
  <c r="V547" i="10"/>
  <c r="AE480" i="10"/>
  <c r="S480" i="10"/>
  <c r="G480" i="10"/>
  <c r="AJ480" i="10"/>
  <c r="V480" i="10"/>
  <c r="I480" i="10"/>
  <c r="P480" i="10"/>
  <c r="AG480" i="10"/>
  <c r="C488" i="10"/>
  <c r="R488" i="10"/>
  <c r="AH488" i="10"/>
  <c r="M489" i="10"/>
  <c r="AB489" i="10"/>
  <c r="M491" i="10"/>
  <c r="N491" i="10" s="1"/>
  <c r="AD491" i="10"/>
  <c r="O501" i="10"/>
  <c r="AE501" i="10"/>
  <c r="F503" i="10"/>
  <c r="X503" i="10"/>
  <c r="C504" i="10"/>
  <c r="X504" i="10"/>
  <c r="C505" i="10"/>
  <c r="V505" i="10"/>
  <c r="U507" i="10"/>
  <c r="AG511" i="10"/>
  <c r="U511" i="10"/>
  <c r="I511" i="10"/>
  <c r="AE511" i="10"/>
  <c r="R511" i="10"/>
  <c r="D511" i="10"/>
  <c r="AD511" i="10"/>
  <c r="P511" i="10"/>
  <c r="C511" i="10"/>
  <c r="Y511" i="10"/>
  <c r="L511" i="10"/>
  <c r="X511" i="10"/>
  <c r="F517" i="10"/>
  <c r="AG517" i="10"/>
  <c r="AJ549" i="10"/>
  <c r="X549" i="10"/>
  <c r="L549" i="10"/>
  <c r="AG549" i="10"/>
  <c r="U549" i="10"/>
  <c r="I549" i="10"/>
  <c r="AH549" i="10"/>
  <c r="R549" i="10"/>
  <c r="C549" i="10"/>
  <c r="AB549" i="10"/>
  <c r="M549" i="10"/>
  <c r="P549" i="10"/>
  <c r="AK549" i="10"/>
  <c r="O549" i="10"/>
  <c r="AD549" i="10"/>
  <c r="G549" i="10"/>
  <c r="AA549" i="10"/>
  <c r="F549" i="10"/>
  <c r="S549" i="10"/>
  <c r="AE512" i="10"/>
  <c r="S512" i="10"/>
  <c r="G512" i="10"/>
  <c r="O512" i="10"/>
  <c r="AB512" i="10"/>
  <c r="C521" i="10"/>
  <c r="S521" i="10"/>
  <c r="AH521" i="10"/>
  <c r="AJ525" i="10"/>
  <c r="X525" i="10"/>
  <c r="L525" i="10"/>
  <c r="AH525" i="10"/>
  <c r="U525" i="10"/>
  <c r="G525" i="10"/>
  <c r="P525" i="10"/>
  <c r="AE525" i="10"/>
  <c r="D529" i="10"/>
  <c r="U529" i="10"/>
  <c r="AK529" i="10"/>
  <c r="C533" i="10"/>
  <c r="R533" i="10"/>
  <c r="AG533" i="10"/>
  <c r="AB538" i="10"/>
  <c r="P538" i="10"/>
  <c r="D538" i="10"/>
  <c r="Y538" i="10"/>
  <c r="L538" i="10"/>
  <c r="R538" i="10"/>
  <c r="AG538" i="10"/>
  <c r="D541" i="10"/>
  <c r="S541" i="10"/>
  <c r="AK541" i="10"/>
  <c r="C550" i="10"/>
  <c r="Y550" i="10"/>
  <c r="I553" i="10"/>
  <c r="F512" i="10"/>
  <c r="U512" i="10"/>
  <c r="AH512" i="10"/>
  <c r="J521" i="10"/>
  <c r="Y521" i="10"/>
  <c r="F525" i="10"/>
  <c r="V525" i="10"/>
  <c r="AH526" i="10"/>
  <c r="V526" i="10"/>
  <c r="J526" i="10"/>
  <c r="Y526" i="10"/>
  <c r="L526" i="10"/>
  <c r="P526" i="10"/>
  <c r="AE526" i="10"/>
  <c r="AE528" i="10"/>
  <c r="S528" i="10"/>
  <c r="G528" i="10"/>
  <c r="AG528" i="10"/>
  <c r="R528" i="10"/>
  <c r="D528" i="10"/>
  <c r="P528" i="10"/>
  <c r="AH528" i="10"/>
  <c r="L529" i="10"/>
  <c r="AA529" i="10"/>
  <c r="I533" i="10"/>
  <c r="Y533" i="10"/>
  <c r="G538" i="10"/>
  <c r="V538" i="10"/>
  <c r="AK538" i="10"/>
  <c r="J541" i="10"/>
  <c r="AA541" i="10"/>
  <c r="L550" i="10"/>
  <c r="AG550" i="10"/>
  <c r="U553" i="10"/>
  <c r="M470" i="10"/>
  <c r="Y470" i="10"/>
  <c r="AH478" i="10"/>
  <c r="AI478" i="10" s="1"/>
  <c r="V478" i="10"/>
  <c r="J478" i="10"/>
  <c r="O478" i="10"/>
  <c r="AB478" i="10"/>
  <c r="AB482" i="10"/>
  <c r="P482" i="10"/>
  <c r="D482" i="10"/>
  <c r="O482" i="10"/>
  <c r="AD482" i="10"/>
  <c r="AH486" i="10"/>
  <c r="V486" i="10"/>
  <c r="J486" i="10"/>
  <c r="O486" i="10"/>
  <c r="AB486" i="10"/>
  <c r="AB490" i="10"/>
  <c r="P490" i="10"/>
  <c r="D490" i="10"/>
  <c r="O490" i="10"/>
  <c r="AD490" i="10"/>
  <c r="AH494" i="10"/>
  <c r="AI494" i="10" s="1"/>
  <c r="V494" i="10"/>
  <c r="J494" i="10"/>
  <c r="O494" i="10"/>
  <c r="AB494" i="10"/>
  <c r="AB498" i="10"/>
  <c r="P498" i="10"/>
  <c r="D498" i="10"/>
  <c r="O498" i="10"/>
  <c r="AD498" i="10"/>
  <c r="AH502" i="10"/>
  <c r="V502" i="10"/>
  <c r="W502" i="10" s="1"/>
  <c r="J502" i="10"/>
  <c r="K502" i="10" s="1"/>
  <c r="O502" i="10"/>
  <c r="AB502" i="10"/>
  <c r="AB506" i="10"/>
  <c r="P506" i="10"/>
  <c r="D506" i="10"/>
  <c r="O506" i="10"/>
  <c r="AD506" i="10"/>
  <c r="AH510" i="10"/>
  <c r="V510" i="10"/>
  <c r="J510" i="10"/>
  <c r="O510" i="10"/>
  <c r="AB510" i="10"/>
  <c r="I512" i="10"/>
  <c r="V512" i="10"/>
  <c r="AJ512" i="10"/>
  <c r="AB514" i="10"/>
  <c r="P514" i="10"/>
  <c r="D514" i="10"/>
  <c r="O514" i="10"/>
  <c r="AD514" i="10"/>
  <c r="AH518" i="10"/>
  <c r="V518" i="10"/>
  <c r="J518" i="10"/>
  <c r="Y518" i="10"/>
  <c r="L518" i="10"/>
  <c r="N518" i="10" s="1"/>
  <c r="P518" i="10"/>
  <c r="AE518" i="10"/>
  <c r="AE520" i="10"/>
  <c r="S520" i="10"/>
  <c r="G520" i="10"/>
  <c r="AG520" i="10"/>
  <c r="R520" i="10"/>
  <c r="D520" i="10"/>
  <c r="P520" i="10"/>
  <c r="AH520" i="10"/>
  <c r="L521" i="10"/>
  <c r="I525" i="10"/>
  <c r="Y525" i="10"/>
  <c r="C526" i="10"/>
  <c r="R526" i="10"/>
  <c r="AG526" i="10"/>
  <c r="C528" i="10"/>
  <c r="U528" i="10"/>
  <c r="AJ528" i="10"/>
  <c r="M529" i="10"/>
  <c r="J533" i="10"/>
  <c r="I538" i="10"/>
  <c r="X538" i="10"/>
  <c r="M541" i="10"/>
  <c r="O550" i="10"/>
  <c r="AJ550" i="10"/>
  <c r="AJ557" i="10"/>
  <c r="X557" i="10"/>
  <c r="L557" i="10"/>
  <c r="AG557" i="10"/>
  <c r="U557" i="10"/>
  <c r="I557" i="10"/>
  <c r="AB557" i="10"/>
  <c r="M557" i="10"/>
  <c r="AA557" i="10"/>
  <c r="J557" i="10"/>
  <c r="Y557" i="10"/>
  <c r="G557" i="10"/>
  <c r="V557" i="10"/>
  <c r="F557" i="10"/>
  <c r="AK557" i="10"/>
  <c r="S557" i="10"/>
  <c r="D557" i="10"/>
  <c r="AD557" i="10"/>
  <c r="O557" i="10"/>
  <c r="AD529" i="10"/>
  <c r="R529" i="10"/>
  <c r="F529" i="10"/>
  <c r="AJ529" i="10"/>
  <c r="V529" i="10"/>
  <c r="I529" i="10"/>
  <c r="P529" i="10"/>
  <c r="AG529" i="10"/>
  <c r="AJ541" i="10"/>
  <c r="X541" i="10"/>
  <c r="L541" i="10"/>
  <c r="AH541" i="10"/>
  <c r="U541" i="10"/>
  <c r="G541" i="10"/>
  <c r="P541" i="10"/>
  <c r="AE541" i="10"/>
  <c r="AD553" i="10"/>
  <c r="R553" i="10"/>
  <c r="F553" i="10"/>
  <c r="AA553" i="10"/>
  <c r="O553" i="10"/>
  <c r="C553" i="10"/>
  <c r="AB553" i="10"/>
  <c r="L553" i="10"/>
  <c r="Y553" i="10"/>
  <c r="J553" i="10"/>
  <c r="AK553" i="10"/>
  <c r="V553" i="10"/>
  <c r="G553" i="10"/>
  <c r="AE553" i="10"/>
  <c r="M553" i="10"/>
  <c r="AH553" i="10"/>
  <c r="AA569" i="10"/>
  <c r="O569" i="10"/>
  <c r="C569" i="10"/>
  <c r="AK569" i="10"/>
  <c r="X569" i="10"/>
  <c r="J569" i="10"/>
  <c r="AD569" i="10"/>
  <c r="M569" i="10"/>
  <c r="AH569" i="10"/>
  <c r="R569" i="10"/>
  <c r="AE569" i="10"/>
  <c r="L569" i="10"/>
  <c r="AB569" i="10"/>
  <c r="I569" i="10"/>
  <c r="V569" i="10"/>
  <c r="F569" i="10"/>
  <c r="U569" i="10"/>
  <c r="S569" i="10"/>
  <c r="P569" i="10"/>
  <c r="G569" i="10"/>
  <c r="D569" i="10"/>
  <c r="AG569" i="10"/>
  <c r="Y569" i="10"/>
  <c r="AD521" i="10"/>
  <c r="R521" i="10"/>
  <c r="T521" i="10" s="1"/>
  <c r="F521" i="10"/>
  <c r="AJ521" i="10"/>
  <c r="V521" i="10"/>
  <c r="I521" i="10"/>
  <c r="P521" i="10"/>
  <c r="AG521" i="10"/>
  <c r="C529" i="10"/>
  <c r="S529" i="10"/>
  <c r="AH529" i="10"/>
  <c r="AJ533" i="10"/>
  <c r="X533" i="10"/>
  <c r="L533" i="10"/>
  <c r="AH533" i="10"/>
  <c r="U533" i="10"/>
  <c r="G533" i="10"/>
  <c r="P533" i="10"/>
  <c r="AE533" i="10"/>
  <c r="C541" i="10"/>
  <c r="R541" i="10"/>
  <c r="AG541" i="10"/>
  <c r="AH550" i="10"/>
  <c r="V550" i="10"/>
  <c r="J550" i="10"/>
  <c r="AE550" i="10"/>
  <c r="S550" i="10"/>
  <c r="G550" i="10"/>
  <c r="AB550" i="10"/>
  <c r="M550" i="10"/>
  <c r="X550" i="10"/>
  <c r="F550" i="10"/>
  <c r="U550" i="10"/>
  <c r="D553" i="10"/>
  <c r="AJ553" i="10"/>
  <c r="AJ579" i="10"/>
  <c r="X579" i="10"/>
  <c r="L579" i="10"/>
  <c r="AD579" i="10"/>
  <c r="P579" i="10"/>
  <c r="C579" i="10"/>
  <c r="AH579" i="10"/>
  <c r="S579" i="10"/>
  <c r="D579" i="10"/>
  <c r="AE579" i="10"/>
  <c r="M579" i="10"/>
  <c r="AB579" i="10"/>
  <c r="J579" i="10"/>
  <c r="AA579" i="10"/>
  <c r="I579" i="10"/>
  <c r="Y579" i="10"/>
  <c r="G579" i="10"/>
  <c r="V579" i="10"/>
  <c r="F579" i="10"/>
  <c r="AK579" i="10"/>
  <c r="R579" i="10"/>
  <c r="AG579" i="10"/>
  <c r="U579" i="10"/>
  <c r="O579" i="10"/>
  <c r="AA555" i="10"/>
  <c r="O555" i="10"/>
  <c r="C555" i="10"/>
  <c r="AJ555" i="10"/>
  <c r="X555" i="10"/>
  <c r="L555" i="10"/>
  <c r="R555" i="10"/>
  <c r="AG555" i="10"/>
  <c r="AB592" i="10"/>
  <c r="P592" i="10"/>
  <c r="D592" i="10"/>
  <c r="AH592" i="10"/>
  <c r="U592" i="10"/>
  <c r="G592" i="10"/>
  <c r="AK592" i="10"/>
  <c r="V592" i="10"/>
  <c r="F592" i="10"/>
  <c r="AE592" i="10"/>
  <c r="O592" i="10"/>
  <c r="AA592" i="10"/>
  <c r="L592" i="10"/>
  <c r="Y592" i="10"/>
  <c r="J592" i="10"/>
  <c r="AD592" i="10"/>
  <c r="X592" i="10"/>
  <c r="S592" i="10"/>
  <c r="R592" i="10"/>
  <c r="M592" i="10"/>
  <c r="I592" i="10"/>
  <c r="AJ592" i="10"/>
  <c r="C592" i="10"/>
  <c r="AG519" i="10"/>
  <c r="U519" i="10"/>
  <c r="I519" i="10"/>
  <c r="O519" i="10"/>
  <c r="AB519" i="10"/>
  <c r="AA523" i="10"/>
  <c r="O523" i="10"/>
  <c r="C523" i="10"/>
  <c r="P523" i="10"/>
  <c r="AD523" i="10"/>
  <c r="AG527" i="10"/>
  <c r="U527" i="10"/>
  <c r="I527" i="10"/>
  <c r="O527" i="10"/>
  <c r="AB527" i="10"/>
  <c r="AA531" i="10"/>
  <c r="O531" i="10"/>
  <c r="C531" i="10"/>
  <c r="P531" i="10"/>
  <c r="AD531" i="10"/>
  <c r="AG535" i="10"/>
  <c r="U535" i="10"/>
  <c r="I535" i="10"/>
  <c r="O535" i="10"/>
  <c r="AB535" i="10"/>
  <c r="AA539" i="10"/>
  <c r="O539" i="10"/>
  <c r="C539" i="10"/>
  <c r="P539" i="10"/>
  <c r="AD539" i="10"/>
  <c r="AG543" i="10"/>
  <c r="U543" i="10"/>
  <c r="I543" i="10"/>
  <c r="O543" i="10"/>
  <c r="AB543" i="10"/>
  <c r="L545" i="10"/>
  <c r="AG551" i="10"/>
  <c r="U551" i="10"/>
  <c r="I551" i="10"/>
  <c r="AD551" i="10"/>
  <c r="R551" i="10"/>
  <c r="F551" i="10"/>
  <c r="P551" i="10"/>
  <c r="AH551" i="10"/>
  <c r="L552" i="10"/>
  <c r="I555" i="10"/>
  <c r="Y555" i="10"/>
  <c r="AE558" i="10"/>
  <c r="AB558" i="10"/>
  <c r="P558" i="10"/>
  <c r="X558" i="10"/>
  <c r="J558" i="10"/>
  <c r="AJ558" i="10"/>
  <c r="U558" i="10"/>
  <c r="G558" i="10"/>
  <c r="H558" i="10" s="1"/>
  <c r="R558" i="10"/>
  <c r="AK558" i="10"/>
  <c r="AE574" i="10"/>
  <c r="S574" i="10"/>
  <c r="G574" i="10"/>
  <c r="AA574" i="10"/>
  <c r="M574" i="10"/>
  <c r="X574" i="10"/>
  <c r="I574" i="10"/>
  <c r="AH574" i="10"/>
  <c r="P574" i="10"/>
  <c r="AG574" i="10"/>
  <c r="O574" i="10"/>
  <c r="AD574" i="10"/>
  <c r="L574" i="10"/>
  <c r="AB574" i="10"/>
  <c r="J574" i="10"/>
  <c r="Y574" i="10"/>
  <c r="F574" i="10"/>
  <c r="AK574" i="10"/>
  <c r="U574" i="10"/>
  <c r="C574" i="10"/>
  <c r="AH596" i="10"/>
  <c r="V596" i="10"/>
  <c r="J596" i="10"/>
  <c r="AE596" i="10"/>
  <c r="S596" i="10"/>
  <c r="G596" i="10"/>
  <c r="AB596" i="10"/>
  <c r="M596" i="10"/>
  <c r="Y596" i="10"/>
  <c r="I596" i="10"/>
  <c r="AJ596" i="10"/>
  <c r="R596" i="10"/>
  <c r="C596" i="10"/>
  <c r="AG596" i="10"/>
  <c r="F596" i="10"/>
  <c r="AD596" i="10"/>
  <c r="D596" i="10"/>
  <c r="X596" i="10"/>
  <c r="P596" i="10"/>
  <c r="O596" i="10"/>
  <c r="AK596" i="10"/>
  <c r="AA596" i="10"/>
  <c r="U596" i="10"/>
  <c r="L596" i="10"/>
  <c r="M555" i="10"/>
  <c r="AD555" i="10"/>
  <c r="AH580" i="10"/>
  <c r="V580" i="10"/>
  <c r="J580" i="10"/>
  <c r="AG580" i="10"/>
  <c r="S580" i="10"/>
  <c r="F580" i="10"/>
  <c r="AB580" i="10"/>
  <c r="M580" i="10"/>
  <c r="AD580" i="10"/>
  <c r="L580" i="10"/>
  <c r="AA580" i="10"/>
  <c r="I580" i="10"/>
  <c r="Y580" i="10"/>
  <c r="G580" i="10"/>
  <c r="X580" i="10"/>
  <c r="D580" i="10"/>
  <c r="U580" i="10"/>
  <c r="C580" i="10"/>
  <c r="AJ580" i="10"/>
  <c r="P580" i="10"/>
  <c r="AD545" i="10"/>
  <c r="R545" i="10"/>
  <c r="F545" i="10"/>
  <c r="H545" i="10" s="1"/>
  <c r="AA545" i="10"/>
  <c r="O545" i="10"/>
  <c r="C545" i="10"/>
  <c r="S545" i="10"/>
  <c r="AH545" i="10"/>
  <c r="AE552" i="10"/>
  <c r="S552" i="10"/>
  <c r="G552" i="10"/>
  <c r="AB552" i="10"/>
  <c r="P552" i="10"/>
  <c r="D552" i="10"/>
  <c r="R552" i="10"/>
  <c r="AH552" i="10"/>
  <c r="P555" i="10"/>
  <c r="AE555" i="10"/>
  <c r="O580" i="10"/>
  <c r="M546" i="10"/>
  <c r="Y546" i="10"/>
  <c r="AK546" i="10"/>
  <c r="M554" i="10"/>
  <c r="Y554" i="10"/>
  <c r="AK554" i="10"/>
  <c r="G560" i="10"/>
  <c r="X560" i="10"/>
  <c r="AA561" i="10"/>
  <c r="O561" i="10"/>
  <c r="C561" i="10"/>
  <c r="Y561" i="10"/>
  <c r="L561" i="10"/>
  <c r="R561" i="10"/>
  <c r="AG561" i="10"/>
  <c r="F564" i="10"/>
  <c r="X564" i="10"/>
  <c r="AG565" i="10"/>
  <c r="U565" i="10"/>
  <c r="I565" i="10"/>
  <c r="Y565" i="10"/>
  <c r="L565" i="10"/>
  <c r="P565" i="10"/>
  <c r="AE565" i="10"/>
  <c r="AD567" i="10"/>
  <c r="R567" i="10"/>
  <c r="F567" i="10"/>
  <c r="AG567" i="10"/>
  <c r="S567" i="10"/>
  <c r="D567" i="10"/>
  <c r="P567" i="10"/>
  <c r="AH567" i="10"/>
  <c r="L568" i="10"/>
  <c r="AA568" i="10"/>
  <c r="G571" i="10"/>
  <c r="H571" i="10" s="1"/>
  <c r="Y571" i="10"/>
  <c r="G572" i="10"/>
  <c r="Y572" i="10"/>
  <c r="D573" i="10"/>
  <c r="V573" i="10"/>
  <c r="M577" i="10"/>
  <c r="AE577" i="10"/>
  <c r="O581" i="10"/>
  <c r="I583" i="10"/>
  <c r="AA583" i="10"/>
  <c r="I584" i="10"/>
  <c r="Y584" i="10"/>
  <c r="F585" i="10"/>
  <c r="V585" i="10"/>
  <c r="G587" i="10"/>
  <c r="AH587" i="10"/>
  <c r="G589" i="10"/>
  <c r="AJ589" i="10"/>
  <c r="AE590" i="10"/>
  <c r="S590" i="10"/>
  <c r="G590" i="10"/>
  <c r="AA590" i="10"/>
  <c r="M590" i="10"/>
  <c r="AB590" i="10"/>
  <c r="L590" i="10"/>
  <c r="X590" i="10"/>
  <c r="I590" i="10"/>
  <c r="AK590" i="10"/>
  <c r="V590" i="10"/>
  <c r="F590" i="10"/>
  <c r="Y590" i="10"/>
  <c r="AA593" i="10"/>
  <c r="O593" i="10"/>
  <c r="C593" i="10"/>
  <c r="AK593" i="10"/>
  <c r="X593" i="10"/>
  <c r="J593" i="10"/>
  <c r="AE593" i="10"/>
  <c r="P593" i="10"/>
  <c r="Y593" i="10"/>
  <c r="I593" i="10"/>
  <c r="AJ593" i="10"/>
  <c r="U593" i="10"/>
  <c r="F593" i="10"/>
  <c r="AH593" i="10"/>
  <c r="S593" i="10"/>
  <c r="D593" i="10"/>
  <c r="AG593" i="10"/>
  <c r="M476" i="10"/>
  <c r="N476" i="10" s="1"/>
  <c r="Y476" i="10"/>
  <c r="M484" i="10"/>
  <c r="Y484" i="10"/>
  <c r="M492" i="10"/>
  <c r="Y492" i="10"/>
  <c r="M500" i="10"/>
  <c r="Y500" i="10"/>
  <c r="M508" i="10"/>
  <c r="Y508" i="10"/>
  <c r="M516" i="10"/>
  <c r="Y516" i="10"/>
  <c r="M524" i="10"/>
  <c r="Y524" i="10"/>
  <c r="M532" i="10"/>
  <c r="Y532" i="10"/>
  <c r="M540" i="10"/>
  <c r="Y540" i="10"/>
  <c r="D546" i="10"/>
  <c r="P546" i="10"/>
  <c r="M548" i="10"/>
  <c r="Y548" i="10"/>
  <c r="D554" i="10"/>
  <c r="P554" i="10"/>
  <c r="Q554" i="10" s="1"/>
  <c r="M556" i="10"/>
  <c r="Y556" i="10"/>
  <c r="AD559" i="10"/>
  <c r="R559" i="10"/>
  <c r="F559" i="10"/>
  <c r="H559" i="10" s="1"/>
  <c r="AG559" i="10"/>
  <c r="S559" i="10"/>
  <c r="D559" i="10"/>
  <c r="P559" i="10"/>
  <c r="AH559" i="10"/>
  <c r="L560" i="10"/>
  <c r="F561" i="10"/>
  <c r="U561" i="10"/>
  <c r="AJ561" i="10"/>
  <c r="AJ563" i="10"/>
  <c r="X563" i="10"/>
  <c r="L563" i="10"/>
  <c r="AE563" i="10"/>
  <c r="R563" i="10"/>
  <c r="D563" i="10"/>
  <c r="P563" i="10"/>
  <c r="AG563" i="10"/>
  <c r="L564" i="10"/>
  <c r="AA564" i="10"/>
  <c r="D565" i="10"/>
  <c r="S565" i="10"/>
  <c r="AJ565" i="10"/>
  <c r="G567" i="10"/>
  <c r="V567" i="10"/>
  <c r="W567" i="10" s="1"/>
  <c r="AK567" i="10"/>
  <c r="O568" i="10"/>
  <c r="M571" i="10"/>
  <c r="AE571" i="10"/>
  <c r="L572" i="10"/>
  <c r="AB572" i="10"/>
  <c r="G573" i="10"/>
  <c r="AA573" i="10"/>
  <c r="AB576" i="10"/>
  <c r="P576" i="10"/>
  <c r="D576" i="10"/>
  <c r="AH576" i="10"/>
  <c r="U576" i="10"/>
  <c r="G576" i="10"/>
  <c r="AA576" i="10"/>
  <c r="L576" i="10"/>
  <c r="S576" i="10"/>
  <c r="AK576" i="10"/>
  <c r="R577" i="10"/>
  <c r="AG581" i="10"/>
  <c r="U581" i="10"/>
  <c r="I581" i="10"/>
  <c r="AK581" i="10"/>
  <c r="X581" i="10"/>
  <c r="J581" i="10"/>
  <c r="V581" i="10"/>
  <c r="F581" i="10"/>
  <c r="R581" i="10"/>
  <c r="AJ581" i="10"/>
  <c r="M583" i="10"/>
  <c r="AG583" i="10"/>
  <c r="L584" i="10"/>
  <c r="AD584" i="10"/>
  <c r="I585" i="10"/>
  <c r="AB585" i="10"/>
  <c r="AH588" i="10"/>
  <c r="V588" i="10"/>
  <c r="J588" i="10"/>
  <c r="AG588" i="10"/>
  <c r="S588" i="10"/>
  <c r="F588" i="10"/>
  <c r="Y588" i="10"/>
  <c r="I588" i="10"/>
  <c r="AK588" i="10"/>
  <c r="U588" i="10"/>
  <c r="D588" i="10"/>
  <c r="AJ588" i="10"/>
  <c r="R588" i="10"/>
  <c r="C588" i="10"/>
  <c r="AB588" i="10"/>
  <c r="C590" i="10"/>
  <c r="AD590" i="10"/>
  <c r="G593" i="10"/>
  <c r="M564" i="10"/>
  <c r="AB568" i="10"/>
  <c r="P568" i="10"/>
  <c r="D568" i="10"/>
  <c r="AJ568" i="10"/>
  <c r="V568" i="10"/>
  <c r="I568" i="10"/>
  <c r="R568" i="10"/>
  <c r="AG568" i="10"/>
  <c r="O571" i="10"/>
  <c r="M572" i="10"/>
  <c r="AD572" i="10"/>
  <c r="L573" i="10"/>
  <c r="AB573" i="10"/>
  <c r="AA577" i="10"/>
  <c r="O577" i="10"/>
  <c r="C577" i="10"/>
  <c r="AK577" i="10"/>
  <c r="X577" i="10"/>
  <c r="J577" i="10"/>
  <c r="AJ577" i="10"/>
  <c r="U577" i="10"/>
  <c r="F577" i="10"/>
  <c r="S577" i="10"/>
  <c r="C581" i="10"/>
  <c r="S581" i="10"/>
  <c r="O583" i="10"/>
  <c r="M584" i="10"/>
  <c r="AE584" i="10"/>
  <c r="L585" i="10"/>
  <c r="AE585" i="10"/>
  <c r="G588" i="10"/>
  <c r="AD588" i="10"/>
  <c r="D590" i="10"/>
  <c r="AG590" i="10"/>
  <c r="L593" i="10"/>
  <c r="AJ599" i="10"/>
  <c r="X599" i="10"/>
  <c r="L599" i="10"/>
  <c r="AH599" i="10"/>
  <c r="U599" i="10"/>
  <c r="G599" i="10"/>
  <c r="AE599" i="10"/>
  <c r="R599" i="10"/>
  <c r="D599" i="10"/>
  <c r="AG599" i="10"/>
  <c r="O599" i="10"/>
  <c r="AB599" i="10"/>
  <c r="J599" i="10"/>
  <c r="V599" i="10"/>
  <c r="C599" i="10"/>
  <c r="I599" i="10"/>
  <c r="AK599" i="10"/>
  <c r="F599" i="10"/>
  <c r="AD599" i="10"/>
  <c r="AA599" i="10"/>
  <c r="Y599" i="10"/>
  <c r="S599" i="10"/>
  <c r="P599" i="10"/>
  <c r="O572" i="10"/>
  <c r="AE572" i="10"/>
  <c r="M573" i="10"/>
  <c r="AE573" i="10"/>
  <c r="O584" i="10"/>
  <c r="AG584" i="10"/>
  <c r="P585" i="10"/>
  <c r="AG585" i="10"/>
  <c r="J590" i="10"/>
  <c r="AH590" i="10"/>
  <c r="M593" i="10"/>
  <c r="AB560" i="10"/>
  <c r="P560" i="10"/>
  <c r="D560" i="10"/>
  <c r="AJ560" i="10"/>
  <c r="V560" i="10"/>
  <c r="I560" i="10"/>
  <c r="R560" i="10"/>
  <c r="AG560" i="10"/>
  <c r="AH564" i="10"/>
  <c r="V564" i="10"/>
  <c r="J564" i="10"/>
  <c r="AJ564" i="10"/>
  <c r="U564" i="10"/>
  <c r="G564" i="10"/>
  <c r="P564" i="10"/>
  <c r="AE564" i="10"/>
  <c r="AJ571" i="10"/>
  <c r="X571" i="10"/>
  <c r="L571" i="10"/>
  <c r="AD571" i="10"/>
  <c r="P571" i="10"/>
  <c r="C571" i="10"/>
  <c r="AA571" i="10"/>
  <c r="J571" i="10"/>
  <c r="S571" i="10"/>
  <c r="AK571" i="10"/>
  <c r="P572" i="10"/>
  <c r="P573" i="10"/>
  <c r="AD583" i="10"/>
  <c r="R583" i="10"/>
  <c r="F583" i="10"/>
  <c r="AE583" i="10"/>
  <c r="P583" i="10"/>
  <c r="C583" i="10"/>
  <c r="Y583" i="10"/>
  <c r="J583" i="10"/>
  <c r="U583" i="10"/>
  <c r="AK583" i="10"/>
  <c r="AL583" i="10" s="1"/>
  <c r="R584" i="10"/>
  <c r="R585" i="10"/>
  <c r="AJ587" i="10"/>
  <c r="X587" i="10"/>
  <c r="L587" i="10"/>
  <c r="AD587" i="10"/>
  <c r="P587" i="10"/>
  <c r="C587" i="10"/>
  <c r="AE587" i="10"/>
  <c r="O587" i="10"/>
  <c r="AA587" i="10"/>
  <c r="J587" i="10"/>
  <c r="Y587" i="10"/>
  <c r="I587" i="10"/>
  <c r="V587" i="10"/>
  <c r="M588" i="10"/>
  <c r="N588" i="10" s="1"/>
  <c r="AG589" i="10"/>
  <c r="U589" i="10"/>
  <c r="I589" i="10"/>
  <c r="AK589" i="10"/>
  <c r="X589" i="10"/>
  <c r="J589" i="10"/>
  <c r="AH589" i="10"/>
  <c r="R589" i="10"/>
  <c r="C589" i="10"/>
  <c r="AD589" i="10"/>
  <c r="O589" i="10"/>
  <c r="AB589" i="10"/>
  <c r="M589" i="10"/>
  <c r="Y589" i="10"/>
  <c r="O590" i="10"/>
  <c r="AJ590" i="10"/>
  <c r="R593" i="10"/>
  <c r="AH572" i="10"/>
  <c r="V572" i="10"/>
  <c r="J572" i="10"/>
  <c r="AG572" i="10"/>
  <c r="S572" i="10"/>
  <c r="F572" i="10"/>
  <c r="AK572" i="10"/>
  <c r="U572" i="10"/>
  <c r="D572" i="10"/>
  <c r="R572" i="10"/>
  <c r="AG573" i="10"/>
  <c r="U573" i="10"/>
  <c r="I573" i="10"/>
  <c r="AK573" i="10"/>
  <c r="X573" i="10"/>
  <c r="J573" i="10"/>
  <c r="AD573" i="10"/>
  <c r="O573" i="10"/>
  <c r="R573" i="10"/>
  <c r="AJ573" i="10"/>
  <c r="AB584" i="10"/>
  <c r="P584" i="10"/>
  <c r="D584" i="10"/>
  <c r="AH584" i="10"/>
  <c r="U584" i="10"/>
  <c r="G584" i="10"/>
  <c r="AJ584" i="10"/>
  <c r="S584" i="10"/>
  <c r="C584" i="10"/>
  <c r="V584" i="10"/>
  <c r="AA585" i="10"/>
  <c r="O585" i="10"/>
  <c r="C585" i="10"/>
  <c r="AK585" i="10"/>
  <c r="X585" i="10"/>
  <c r="J585" i="10"/>
  <c r="AD585" i="10"/>
  <c r="M585" i="10"/>
  <c r="S585" i="10"/>
  <c r="AJ585" i="10"/>
  <c r="P590" i="10"/>
  <c r="V593" i="10"/>
  <c r="AJ595" i="10"/>
  <c r="X595" i="10"/>
  <c r="L595" i="10"/>
  <c r="AG595" i="10"/>
  <c r="U595" i="10"/>
  <c r="I595" i="10"/>
  <c r="AH595" i="10"/>
  <c r="R595" i="10"/>
  <c r="C595" i="10"/>
  <c r="AD595" i="10"/>
  <c r="O595" i="10"/>
  <c r="Y595" i="10"/>
  <c r="G595" i="10"/>
  <c r="AA595" i="10"/>
  <c r="AG597" i="10"/>
  <c r="U597" i="10"/>
  <c r="I597" i="10"/>
  <c r="AD597" i="10"/>
  <c r="R597" i="10"/>
  <c r="F597" i="10"/>
  <c r="X597" i="10"/>
  <c r="Z597" i="10" s="1"/>
  <c r="G597" i="10"/>
  <c r="AJ597" i="10"/>
  <c r="S597" i="10"/>
  <c r="C597" i="10"/>
  <c r="AB597" i="10"/>
  <c r="M597" i="10"/>
  <c r="AA597" i="10"/>
  <c r="F600" i="10"/>
  <c r="AK600" i="10"/>
  <c r="M609" i="10"/>
  <c r="AE566" i="10"/>
  <c r="S566" i="10"/>
  <c r="G566" i="10"/>
  <c r="O566" i="10"/>
  <c r="AB566" i="10"/>
  <c r="AD575" i="10"/>
  <c r="R575" i="10"/>
  <c r="F575" i="10"/>
  <c r="AE575" i="10"/>
  <c r="P575" i="10"/>
  <c r="C575" i="10"/>
  <c r="S575" i="10"/>
  <c r="AH575" i="10"/>
  <c r="AE582" i="10"/>
  <c r="S582" i="10"/>
  <c r="G582" i="10"/>
  <c r="AA582" i="10"/>
  <c r="M582" i="10"/>
  <c r="P582" i="10"/>
  <c r="AG582" i="10"/>
  <c r="AD591" i="10"/>
  <c r="R591" i="10"/>
  <c r="F591" i="10"/>
  <c r="AE591" i="10"/>
  <c r="P591" i="10"/>
  <c r="C591" i="10"/>
  <c r="S591" i="10"/>
  <c r="AH591" i="10"/>
  <c r="D595" i="10"/>
  <c r="AB595" i="10"/>
  <c r="D597" i="10"/>
  <c r="AE597" i="10"/>
  <c r="M600" i="10"/>
  <c r="J595" i="10"/>
  <c r="AK595" i="10"/>
  <c r="L597" i="10"/>
  <c r="AK597" i="10"/>
  <c r="AH600" i="10"/>
  <c r="V600" i="10"/>
  <c r="J600" i="10"/>
  <c r="Y600" i="10"/>
  <c r="L600" i="10"/>
  <c r="AJ600" i="10"/>
  <c r="U600" i="10"/>
  <c r="G600" i="10"/>
  <c r="AE600" i="10"/>
  <c r="O600" i="10"/>
  <c r="AB600" i="10"/>
  <c r="I600" i="10"/>
  <c r="S600" i="10"/>
  <c r="C600" i="10"/>
  <c r="AD600" i="10"/>
  <c r="AB609" i="10"/>
  <c r="P609" i="10"/>
  <c r="D609" i="10"/>
  <c r="Y609" i="10"/>
  <c r="L609" i="10"/>
  <c r="X609" i="10"/>
  <c r="I609" i="10"/>
  <c r="AJ609" i="10"/>
  <c r="U609" i="10"/>
  <c r="F609" i="10"/>
  <c r="AH609" i="10"/>
  <c r="S609" i="10"/>
  <c r="C609" i="10"/>
  <c r="AE609" i="10"/>
  <c r="O609" i="10"/>
  <c r="AD609" i="10"/>
  <c r="AA609" i="10"/>
  <c r="V609" i="10"/>
  <c r="R609" i="10"/>
  <c r="J609" i="10"/>
  <c r="AJ607" i="10"/>
  <c r="X607" i="10"/>
  <c r="L607" i="10"/>
  <c r="AA607" i="10"/>
  <c r="M607" i="10"/>
  <c r="AK607" i="10"/>
  <c r="V607" i="10"/>
  <c r="I607" i="10"/>
  <c r="AH607" i="10"/>
  <c r="U607" i="10"/>
  <c r="G607" i="10"/>
  <c r="AE607" i="10"/>
  <c r="R607" i="10"/>
  <c r="D607" i="10"/>
  <c r="AB607" i="10"/>
  <c r="AJ612" i="10"/>
  <c r="X612" i="10"/>
  <c r="L612" i="10"/>
  <c r="AH612" i="10"/>
  <c r="U612" i="10"/>
  <c r="G612" i="10"/>
  <c r="AB612" i="10"/>
  <c r="M612" i="10"/>
  <c r="Y612" i="10"/>
  <c r="I612" i="10"/>
  <c r="V612" i="10"/>
  <c r="F612" i="10"/>
  <c r="AK612" i="10"/>
  <c r="S612" i="10"/>
  <c r="D612" i="10"/>
  <c r="AG612" i="10"/>
  <c r="R612" i="10"/>
  <c r="C612" i="10"/>
  <c r="AD608" i="10"/>
  <c r="AJ608" i="10"/>
  <c r="V608" i="10"/>
  <c r="J608" i="10"/>
  <c r="AE608" i="10"/>
  <c r="P608" i="10"/>
  <c r="C608" i="10"/>
  <c r="AA608" i="10"/>
  <c r="M608" i="10"/>
  <c r="Y608" i="10"/>
  <c r="L608" i="10"/>
  <c r="AK608" i="10"/>
  <c r="U608" i="10"/>
  <c r="G608" i="10"/>
  <c r="AB608" i="10"/>
  <c r="J612" i="10"/>
  <c r="AK598" i="10"/>
  <c r="AE598" i="10"/>
  <c r="S598" i="10"/>
  <c r="G598" i="10"/>
  <c r="AB598" i="10"/>
  <c r="P598" i="10"/>
  <c r="D598" i="10"/>
  <c r="R598" i="10"/>
  <c r="AH598" i="10"/>
  <c r="AD603" i="10"/>
  <c r="R603" i="10"/>
  <c r="F603" i="10"/>
  <c r="AJ603" i="10"/>
  <c r="V603" i="10"/>
  <c r="I603" i="10"/>
  <c r="AG603" i="10"/>
  <c r="AI603" i="10" s="1"/>
  <c r="S603" i="10"/>
  <c r="D603" i="10"/>
  <c r="U603" i="10"/>
  <c r="AB604" i="10"/>
  <c r="P604" i="10"/>
  <c r="D604" i="10"/>
  <c r="Y604" i="10"/>
  <c r="L604" i="10"/>
  <c r="AJ604" i="10"/>
  <c r="V604" i="10"/>
  <c r="I604" i="10"/>
  <c r="S604" i="10"/>
  <c r="T604" i="10" s="1"/>
  <c r="AK604" i="10"/>
  <c r="P607" i="10"/>
  <c r="F608" i="10"/>
  <c r="AH608" i="10"/>
  <c r="P612" i="10"/>
  <c r="AE602" i="10"/>
  <c r="S602" i="10"/>
  <c r="G602" i="10"/>
  <c r="O602" i="10"/>
  <c r="AB602" i="10"/>
  <c r="G616" i="10"/>
  <c r="X616" i="10"/>
  <c r="AB617" i="10"/>
  <c r="P617" i="10"/>
  <c r="D617" i="10"/>
  <c r="Y617" i="10"/>
  <c r="L617" i="10"/>
  <c r="R617" i="10"/>
  <c r="AG617" i="10"/>
  <c r="D620" i="10"/>
  <c r="S620" i="10"/>
  <c r="AK620" i="10"/>
  <c r="O621" i="10"/>
  <c r="P623" i="10"/>
  <c r="P624" i="10"/>
  <c r="R625" i="10"/>
  <c r="AJ631" i="10"/>
  <c r="X631" i="10"/>
  <c r="L631" i="10"/>
  <c r="AE631" i="10"/>
  <c r="S631" i="10"/>
  <c r="G631" i="10"/>
  <c r="AA631" i="10"/>
  <c r="J631" i="10"/>
  <c r="Y631" i="10"/>
  <c r="I631" i="10"/>
  <c r="V631" i="10"/>
  <c r="F631" i="10"/>
  <c r="AK631" i="10"/>
  <c r="U631" i="10"/>
  <c r="D631" i="10"/>
  <c r="AD631" i="10"/>
  <c r="O631" i="10"/>
  <c r="AB631" i="10"/>
  <c r="M631" i="10"/>
  <c r="F620" i="10"/>
  <c r="V620" i="10"/>
  <c r="AH621" i="10"/>
  <c r="V621" i="10"/>
  <c r="J621" i="10"/>
  <c r="Y621" i="10"/>
  <c r="L621" i="10"/>
  <c r="N621" i="10" s="1"/>
  <c r="P621" i="10"/>
  <c r="AE621" i="10"/>
  <c r="AE623" i="10"/>
  <c r="S623" i="10"/>
  <c r="G623" i="10"/>
  <c r="AH623" i="10"/>
  <c r="U623" i="10"/>
  <c r="F623" i="10"/>
  <c r="AG623" i="10"/>
  <c r="R623" i="10"/>
  <c r="D623" i="10"/>
  <c r="V623" i="10"/>
  <c r="AD624" i="10"/>
  <c r="R624" i="10"/>
  <c r="F624" i="10"/>
  <c r="AK624" i="10"/>
  <c r="X624" i="10"/>
  <c r="J624" i="10"/>
  <c r="AJ624" i="10"/>
  <c r="V624" i="10"/>
  <c r="I624" i="10"/>
  <c r="S624" i="10"/>
  <c r="AB625" i="10"/>
  <c r="P625" i="10"/>
  <c r="D625" i="10"/>
  <c r="AA625" i="10"/>
  <c r="M625" i="10"/>
  <c r="Y625" i="10"/>
  <c r="L625" i="10"/>
  <c r="S625" i="10"/>
  <c r="AJ625" i="10"/>
  <c r="M562" i="10"/>
  <c r="Y562" i="10"/>
  <c r="M570" i="10"/>
  <c r="Y570" i="10"/>
  <c r="M578" i="10"/>
  <c r="Y578" i="10"/>
  <c r="M586" i="10"/>
  <c r="Y586" i="10"/>
  <c r="M594" i="10"/>
  <c r="Y594" i="10"/>
  <c r="AG601" i="10"/>
  <c r="U601" i="10"/>
  <c r="I601" i="10"/>
  <c r="O601" i="10"/>
  <c r="Q601" i="10" s="1"/>
  <c r="AB601" i="10"/>
  <c r="D602" i="10"/>
  <c r="R602" i="10"/>
  <c r="AG602" i="10"/>
  <c r="AA605" i="10"/>
  <c r="O605" i="10"/>
  <c r="C605" i="10"/>
  <c r="P605" i="10"/>
  <c r="AD605" i="10"/>
  <c r="AH613" i="10"/>
  <c r="V613" i="10"/>
  <c r="J613" i="10"/>
  <c r="Y613" i="10"/>
  <c r="L613" i="10"/>
  <c r="P613" i="10"/>
  <c r="AE613" i="10"/>
  <c r="AE615" i="10"/>
  <c r="S615" i="10"/>
  <c r="G615" i="10"/>
  <c r="H615" i="10" s="1"/>
  <c r="AG615" i="10"/>
  <c r="R615" i="10"/>
  <c r="D615" i="10"/>
  <c r="P615" i="10"/>
  <c r="AH615" i="10"/>
  <c r="L616" i="10"/>
  <c r="F617" i="10"/>
  <c r="U617" i="10"/>
  <c r="AJ617" i="10"/>
  <c r="I620" i="10"/>
  <c r="Y620" i="10"/>
  <c r="C621" i="10"/>
  <c r="R621" i="10"/>
  <c r="AG621" i="10"/>
  <c r="C623" i="10"/>
  <c r="X623" i="10"/>
  <c r="C624" i="10"/>
  <c r="U624" i="10"/>
  <c r="C625" i="10"/>
  <c r="U625" i="10"/>
  <c r="AK625" i="10"/>
  <c r="J620" i="10"/>
  <c r="AA620" i="10"/>
  <c r="D621" i="10"/>
  <c r="S621" i="10"/>
  <c r="AJ621" i="10"/>
  <c r="I623" i="10"/>
  <c r="Y623" i="10"/>
  <c r="D624" i="10"/>
  <c r="Y624" i="10"/>
  <c r="F625" i="10"/>
  <c r="V625" i="10"/>
  <c r="M620" i="10"/>
  <c r="AB620" i="10"/>
  <c r="AD616" i="10"/>
  <c r="R616" i="10"/>
  <c r="F616" i="10"/>
  <c r="AJ616" i="10"/>
  <c r="V616" i="10"/>
  <c r="I616" i="10"/>
  <c r="P616" i="10"/>
  <c r="AG616" i="10"/>
  <c r="O620" i="10"/>
  <c r="L623" i="10"/>
  <c r="AB623" i="10"/>
  <c r="L624" i="10"/>
  <c r="AB624" i="10"/>
  <c r="I625" i="10"/>
  <c r="AD625" i="10"/>
  <c r="AB628" i="10"/>
  <c r="P628" i="10"/>
  <c r="D628" i="10"/>
  <c r="AJ628" i="10"/>
  <c r="X628" i="10"/>
  <c r="L628" i="10"/>
  <c r="AD628" i="10"/>
  <c r="M628" i="10"/>
  <c r="AA628" i="10"/>
  <c r="J628" i="10"/>
  <c r="Y628" i="10"/>
  <c r="I628" i="10"/>
  <c r="V628" i="10"/>
  <c r="G628" i="10"/>
  <c r="AE628" i="10"/>
  <c r="O628" i="10"/>
  <c r="AK628" i="10"/>
  <c r="AJ620" i="10"/>
  <c r="X620" i="10"/>
  <c r="L620" i="10"/>
  <c r="AH620" i="10"/>
  <c r="U620" i="10"/>
  <c r="G620" i="10"/>
  <c r="P620" i="10"/>
  <c r="AE620" i="10"/>
  <c r="I629" i="10"/>
  <c r="AG633" i="10"/>
  <c r="U633" i="10"/>
  <c r="I633" i="10"/>
  <c r="AB633" i="10"/>
  <c r="P633" i="10"/>
  <c r="D633" i="10"/>
  <c r="R633" i="10"/>
  <c r="AH633" i="10"/>
  <c r="L634" i="10"/>
  <c r="AB634" i="10"/>
  <c r="M634" i="10"/>
  <c r="AE634" i="10"/>
  <c r="S634" i="10"/>
  <c r="G634" i="10"/>
  <c r="AA634" i="10"/>
  <c r="O634" i="10"/>
  <c r="C634" i="10"/>
  <c r="R634" i="10"/>
  <c r="AH634" i="10"/>
  <c r="AA629" i="10"/>
  <c r="O629" i="10"/>
  <c r="C629" i="10"/>
  <c r="AH629" i="10"/>
  <c r="V629" i="10"/>
  <c r="J629" i="10"/>
  <c r="R629" i="10"/>
  <c r="AG629" i="10"/>
  <c r="D634" i="10"/>
  <c r="U634" i="10"/>
  <c r="AJ634" i="10"/>
  <c r="M606" i="10"/>
  <c r="Y606" i="10"/>
  <c r="AA610" i="10"/>
  <c r="O610" i="10"/>
  <c r="C610" i="10"/>
  <c r="P610" i="10"/>
  <c r="AD610" i="10"/>
  <c r="AG614" i="10"/>
  <c r="U614" i="10"/>
  <c r="I614" i="10"/>
  <c r="O614" i="10"/>
  <c r="AB614" i="10"/>
  <c r="AA618" i="10"/>
  <c r="O618" i="10"/>
  <c r="C618" i="10"/>
  <c r="P618" i="10"/>
  <c r="AD618" i="10"/>
  <c r="AG622" i="10"/>
  <c r="U622" i="10"/>
  <c r="I622" i="10"/>
  <c r="O622" i="10"/>
  <c r="AB622" i="10"/>
  <c r="AA626" i="10"/>
  <c r="O626" i="10"/>
  <c r="C626" i="10"/>
  <c r="P626" i="10"/>
  <c r="AD626" i="10"/>
  <c r="D629" i="10"/>
  <c r="S629" i="10"/>
  <c r="AJ629" i="10"/>
  <c r="AH632" i="10"/>
  <c r="V632" i="10"/>
  <c r="J632" i="10"/>
  <c r="AD632" i="10"/>
  <c r="R632" i="10"/>
  <c r="F632" i="10"/>
  <c r="P632" i="10"/>
  <c r="AG632" i="10"/>
  <c r="L633" i="10"/>
  <c r="AA633" i="10"/>
  <c r="F634" i="10"/>
  <c r="V634" i="10"/>
  <c r="AK634" i="10"/>
  <c r="F629" i="10"/>
  <c r="U629" i="10"/>
  <c r="AK629" i="10"/>
  <c r="M633" i="10"/>
  <c r="AD633" i="10"/>
  <c r="I634" i="10"/>
  <c r="X634" i="10"/>
  <c r="G629" i="10"/>
  <c r="X629" i="10"/>
  <c r="O633" i="10"/>
  <c r="AE633" i="10"/>
  <c r="J634" i="10"/>
  <c r="Y634" i="10"/>
  <c r="AJ635" i="10"/>
  <c r="J636" i="10"/>
  <c r="V636" i="10"/>
  <c r="AH636" i="10"/>
  <c r="M611" i="10"/>
  <c r="Y611" i="10"/>
  <c r="M619" i="10"/>
  <c r="Y619" i="10"/>
  <c r="M627" i="10"/>
  <c r="Y627" i="10"/>
  <c r="I630" i="10"/>
  <c r="U630" i="10"/>
  <c r="AG630" i="10"/>
  <c r="M635" i="10"/>
  <c r="Y635" i="10"/>
  <c r="L636" i="10"/>
  <c r="X636" i="10"/>
  <c r="AJ636" i="10"/>
  <c r="M636" i="10"/>
  <c r="Y636" i="10"/>
  <c r="AK636" i="10"/>
  <c r="C636" i="10"/>
  <c r="O636" i="10"/>
  <c r="AA636" i="10"/>
  <c r="M630" i="10"/>
  <c r="Y630" i="10"/>
  <c r="D636" i="10"/>
  <c r="P636" i="10"/>
  <c r="Z13" i="10"/>
  <c r="Z46" i="10"/>
  <c r="W90" i="10"/>
  <c r="AC60" i="10"/>
  <c r="AL60" i="10"/>
  <c r="K98" i="10"/>
  <c r="H34" i="10"/>
  <c r="Q52" i="10"/>
  <c r="Z96" i="10"/>
  <c r="AN7" i="10"/>
  <c r="E17" i="10"/>
  <c r="Q27" i="10"/>
  <c r="AI44" i="10"/>
  <c r="H17" i="10"/>
  <c r="Q36" i="10"/>
  <c r="H36" i="10"/>
  <c r="AF36" i="10"/>
  <c r="E27" i="10"/>
  <c r="K7" i="10"/>
  <c r="K23" i="10"/>
  <c r="AC82" i="10"/>
  <c r="W115" i="10"/>
  <c r="AC129" i="10"/>
  <c r="AC148" i="10"/>
  <c r="H162" i="10"/>
  <c r="H83" i="10"/>
  <c r="E7" i="10"/>
  <c r="AM7" i="10"/>
  <c r="AF46" i="10"/>
  <c r="K57" i="10"/>
  <c r="K65" i="10"/>
  <c r="H70" i="10"/>
  <c r="N70" i="10"/>
  <c r="AF93" i="10"/>
  <c r="W107" i="10"/>
  <c r="AC117" i="10"/>
  <c r="N126" i="10"/>
  <c r="E54" i="10"/>
  <c r="AL79" i="10"/>
  <c r="H93" i="10"/>
  <c r="E94" i="10"/>
  <c r="AF135" i="10"/>
  <c r="AC24" i="10"/>
  <c r="E79" i="10"/>
  <c r="N104" i="10"/>
  <c r="K107" i="10"/>
  <c r="T119" i="10"/>
  <c r="AL119" i="10"/>
  <c r="Z142" i="10"/>
  <c r="Q14" i="10"/>
  <c r="T79" i="10"/>
  <c r="Z84" i="10"/>
  <c r="Z92" i="10"/>
  <c r="H95" i="10"/>
  <c r="T95" i="10"/>
  <c r="K109" i="10"/>
  <c r="AL115" i="10"/>
  <c r="N135" i="10"/>
  <c r="Z158" i="10"/>
  <c r="K171" i="10"/>
  <c r="W117" i="10"/>
  <c r="AI117" i="10"/>
  <c r="Q125" i="10"/>
  <c r="AF137" i="10"/>
  <c r="Q145" i="10"/>
  <c r="AI145" i="10"/>
  <c r="AF161" i="10"/>
  <c r="W172" i="10"/>
  <c r="AI173" i="10"/>
  <c r="AL175" i="10"/>
  <c r="N191" i="10"/>
  <c r="AF108" i="10"/>
  <c r="N112" i="10"/>
  <c r="Z116" i="10"/>
  <c r="N120" i="10"/>
  <c r="N132" i="10"/>
  <c r="AL149" i="10"/>
  <c r="N188" i="10"/>
  <c r="AI169" i="10"/>
  <c r="Z175" i="10"/>
  <c r="K181" i="10"/>
  <c r="Q197" i="10"/>
  <c r="AI225" i="10"/>
  <c r="K235" i="10"/>
  <c r="AI205" i="10"/>
  <c r="K218" i="10"/>
  <c r="AC200" i="10"/>
  <c r="Z200" i="10"/>
  <c r="H223" i="10"/>
  <c r="Z184" i="10"/>
  <c r="T195" i="10"/>
  <c r="AL197" i="10"/>
  <c r="AI235" i="10"/>
  <c r="AL199" i="10"/>
  <c r="H252" i="10"/>
  <c r="Z236" i="10"/>
  <c r="N257" i="10"/>
  <c r="N215" i="10"/>
  <c r="H243" i="10"/>
  <c r="Q253" i="10"/>
  <c r="W271" i="10"/>
  <c r="AC254" i="10"/>
  <c r="K293" i="10"/>
  <c r="AC293" i="10"/>
  <c r="Q301" i="10"/>
  <c r="AL283" i="10"/>
  <c r="K287" i="10"/>
  <c r="AF323" i="10"/>
  <c r="H317" i="10"/>
  <c r="H323" i="10"/>
  <c r="AC296" i="10"/>
  <c r="N298" i="10"/>
  <c r="AC304" i="10"/>
  <c r="W322" i="10"/>
  <c r="W330" i="10"/>
  <c r="N296" i="10"/>
  <c r="N375" i="10"/>
  <c r="AF345" i="10"/>
  <c r="E397" i="10"/>
  <c r="AI428" i="10"/>
  <c r="T440" i="10"/>
  <c r="AC492" i="10"/>
  <c r="AK6" i="3"/>
  <c r="AN6" i="3" s="1"/>
  <c r="AJ6" i="3"/>
  <c r="H6" i="3"/>
  <c r="K6" i="3" s="1"/>
  <c r="N6" i="3" s="1"/>
  <c r="Q6" i="3" s="1"/>
  <c r="T6" i="3" s="1"/>
  <c r="W6" i="3" s="1"/>
  <c r="Z6" i="3" s="1"/>
  <c r="AC6" i="3" s="1"/>
  <c r="AF6" i="3" s="1"/>
  <c r="AI6" i="3" s="1"/>
  <c r="AL6" i="3" s="1"/>
  <c r="AO6" i="3" s="1"/>
  <c r="W226" i="10" l="1"/>
  <c r="AF207" i="10"/>
  <c r="AC205" i="10"/>
  <c r="Q60" i="10"/>
  <c r="H44" i="10"/>
  <c r="AC27" i="10"/>
  <c r="AL462" i="10"/>
  <c r="E282" i="10"/>
  <c r="H213" i="10"/>
  <c r="N134" i="10"/>
  <c r="AF95" i="10"/>
  <c r="K108" i="10"/>
  <c r="K101" i="10"/>
  <c r="AF317" i="10"/>
  <c r="AF167" i="10"/>
  <c r="AI421" i="10"/>
  <c r="AI414" i="10"/>
  <c r="AL399" i="10"/>
  <c r="AL386" i="10"/>
  <c r="T354" i="10"/>
  <c r="E385" i="10"/>
  <c r="Q366" i="10"/>
  <c r="H283" i="10"/>
  <c r="H330" i="10"/>
  <c r="AC312" i="10"/>
  <c r="AI282" i="10"/>
  <c r="Z265" i="10"/>
  <c r="Q246" i="10"/>
  <c r="AC207" i="10"/>
  <c r="AF247" i="10"/>
  <c r="H259" i="10"/>
  <c r="H241" i="10"/>
  <c r="K209" i="10"/>
  <c r="T184" i="10"/>
  <c r="AF127" i="10"/>
  <c r="K463" i="10"/>
  <c r="AC414" i="10"/>
  <c r="AI396" i="10"/>
  <c r="AL352" i="10"/>
  <c r="H304" i="10"/>
  <c r="H272" i="10"/>
  <c r="N254" i="10"/>
  <c r="AC231" i="10"/>
  <c r="T259" i="10"/>
  <c r="H220" i="10"/>
  <c r="AF184" i="10"/>
  <c r="K208" i="10"/>
  <c r="W136" i="10"/>
  <c r="AI138" i="10"/>
  <c r="AF146" i="10"/>
  <c r="E99" i="10"/>
  <c r="E59" i="10"/>
  <c r="AL86" i="10"/>
  <c r="Z16" i="10"/>
  <c r="W476" i="10"/>
  <c r="AL307" i="10"/>
  <c r="W218" i="10"/>
  <c r="AL91" i="10"/>
  <c r="K465" i="10"/>
  <c r="AC433" i="10"/>
  <c r="AL445" i="10"/>
  <c r="AF381" i="10"/>
  <c r="Z338" i="10"/>
  <c r="Z470" i="10"/>
  <c r="AI481" i="10"/>
  <c r="W411" i="10"/>
  <c r="Q459" i="10"/>
  <c r="AF442" i="10"/>
  <c r="AI415" i="10"/>
  <c r="AF300" i="10"/>
  <c r="AC318" i="10"/>
  <c r="AI314" i="10"/>
  <c r="K282" i="10"/>
  <c r="Z213" i="10"/>
  <c r="AI232" i="10"/>
  <c r="T233" i="10"/>
  <c r="AL103" i="10"/>
  <c r="AL207" i="10"/>
  <c r="W15" i="10"/>
  <c r="H183" i="10"/>
  <c r="AL320" i="10"/>
  <c r="Z151" i="10"/>
  <c r="AC17" i="10"/>
  <c r="N277" i="10"/>
  <c r="K189" i="10"/>
  <c r="W286" i="10"/>
  <c r="E393" i="10"/>
  <c r="W196" i="10"/>
  <c r="N184" i="10"/>
  <c r="AC18" i="10"/>
  <c r="Z218" i="10"/>
  <c r="N123" i="10"/>
  <c r="AI60" i="10"/>
  <c r="N164" i="10"/>
  <c r="N265" i="10"/>
  <c r="AL181" i="10"/>
  <c r="AL142" i="10"/>
  <c r="Q153" i="10"/>
  <c r="Z445" i="10"/>
  <c r="AF554" i="10"/>
  <c r="AL107" i="10"/>
  <c r="W484" i="10"/>
  <c r="Z351" i="10"/>
  <c r="AC284" i="10"/>
  <c r="N207" i="10"/>
  <c r="H184" i="10"/>
  <c r="AC44" i="10"/>
  <c r="T23" i="10"/>
  <c r="AF70" i="10"/>
  <c r="AF54" i="10"/>
  <c r="W314" i="10"/>
  <c r="Z223" i="10"/>
  <c r="E95" i="10"/>
  <c r="T207" i="10"/>
  <c r="T229" i="10"/>
  <c r="T203" i="10"/>
  <c r="Q101" i="10"/>
  <c r="Q131" i="10"/>
  <c r="Z100" i="10"/>
  <c r="H52" i="10"/>
  <c r="K34" i="10"/>
  <c r="AI241" i="10"/>
  <c r="W102" i="10"/>
  <c r="H15" i="10"/>
  <c r="AI217" i="10"/>
  <c r="AI56" i="10"/>
  <c r="T303" i="10"/>
  <c r="AF196" i="10"/>
  <c r="AI174" i="10"/>
  <c r="AC285" i="10"/>
  <c r="AI306" i="10"/>
  <c r="H218" i="10"/>
  <c r="H471" i="10"/>
  <c r="AI363" i="10"/>
  <c r="E30" i="10"/>
  <c r="N269" i="10"/>
  <c r="N209" i="10"/>
  <c r="AL153" i="10"/>
  <c r="H286" i="10"/>
  <c r="W575" i="10"/>
  <c r="AF55" i="10"/>
  <c r="Z191" i="10"/>
  <c r="AL172" i="10"/>
  <c r="H85" i="10"/>
  <c r="AI137" i="10"/>
  <c r="Z115" i="10"/>
  <c r="AF119" i="10"/>
  <c r="T103" i="10"/>
  <c r="H87" i="10"/>
  <c r="Q26" i="10"/>
  <c r="AF470" i="10"/>
  <c r="AI468" i="10"/>
  <c r="AF331" i="10"/>
  <c r="T331" i="10"/>
  <c r="Q245" i="10"/>
  <c r="AL170" i="10"/>
  <c r="AL223" i="10"/>
  <c r="H31" i="10"/>
  <c r="H60" i="10"/>
  <c r="K99" i="10"/>
  <c r="N231" i="10"/>
  <c r="H42" i="10"/>
  <c r="W34" i="10"/>
  <c r="H195" i="10"/>
  <c r="AL343" i="10"/>
  <c r="N142" i="10"/>
  <c r="AF79" i="10"/>
  <c r="T42" i="10"/>
  <c r="N290" i="10"/>
  <c r="AF342" i="10"/>
  <c r="Z575" i="10"/>
  <c r="Z446" i="10"/>
  <c r="H92" i="10"/>
  <c r="AF314" i="10"/>
  <c r="AL174" i="10"/>
  <c r="Z424" i="10"/>
  <c r="T450" i="10"/>
  <c r="H394" i="10"/>
  <c r="K198" i="10"/>
  <c r="Q163" i="10"/>
  <c r="Q169" i="10"/>
  <c r="K79" i="10"/>
  <c r="AF53" i="10"/>
  <c r="K183" i="10"/>
  <c r="AI407" i="10"/>
  <c r="Z263" i="10"/>
  <c r="K272" i="10"/>
  <c r="AC72" i="10"/>
  <c r="AF410" i="10"/>
  <c r="Z384" i="10"/>
  <c r="N328" i="10"/>
  <c r="E284" i="10"/>
  <c r="N129" i="10"/>
  <c r="AC217" i="10"/>
  <c r="W111" i="10"/>
  <c r="Q103" i="10"/>
  <c r="E91" i="10"/>
  <c r="AL94" i="10"/>
  <c r="W72" i="10"/>
  <c r="AF325" i="10"/>
  <c r="K216" i="10"/>
  <c r="T509" i="10"/>
  <c r="Z288" i="10"/>
  <c r="H249" i="10"/>
  <c r="H428" i="10"/>
  <c r="T462" i="10"/>
  <c r="AL419" i="10"/>
  <c r="AC404" i="10"/>
  <c r="N357" i="10"/>
  <c r="AL308" i="10"/>
  <c r="Q267" i="10"/>
  <c r="K199" i="10"/>
  <c r="Z153" i="10"/>
  <c r="Q268" i="10"/>
  <c r="Z255" i="10"/>
  <c r="AF238" i="10"/>
  <c r="T154" i="10"/>
  <c r="K180" i="10"/>
  <c r="W80" i="10"/>
  <c r="N303" i="10"/>
  <c r="Q296" i="10"/>
  <c r="AL88" i="10"/>
  <c r="AI319" i="10"/>
  <c r="Z279" i="10"/>
  <c r="H299" i="10"/>
  <c r="AC235" i="10"/>
  <c r="W252" i="10"/>
  <c r="K152" i="10"/>
  <c r="AF112" i="10"/>
  <c r="H64" i="10"/>
  <c r="H140" i="10"/>
  <c r="AF199" i="10"/>
  <c r="AL208" i="10"/>
  <c r="AI229" i="10"/>
  <c r="AL187" i="10"/>
  <c r="H61" i="10"/>
  <c r="AF17" i="10"/>
  <c r="AC36" i="10"/>
  <c r="AF387" i="10"/>
  <c r="T288" i="10"/>
  <c r="W188" i="10"/>
  <c r="AC352" i="10"/>
  <c r="Q298" i="10"/>
  <c r="W248" i="10"/>
  <c r="K233" i="10"/>
  <c r="AF428" i="10"/>
  <c r="H397" i="10"/>
  <c r="H348" i="10"/>
  <c r="AC241" i="10"/>
  <c r="Q112" i="10"/>
  <c r="Z136" i="10"/>
  <c r="AI97" i="10"/>
  <c r="AL68" i="10"/>
  <c r="T17" i="10"/>
  <c r="E103" i="10"/>
  <c r="AI68" i="10"/>
  <c r="Z50" i="10"/>
  <c r="AC25" i="10"/>
  <c r="Z287" i="10"/>
  <c r="Z112" i="10"/>
  <c r="AF103" i="10"/>
  <c r="H146" i="10"/>
  <c r="H38" i="10"/>
  <c r="AI331" i="10"/>
  <c r="Q10" i="10"/>
  <c r="H99" i="10"/>
  <c r="K323" i="10"/>
  <c r="W272" i="10"/>
  <c r="Q85" i="10"/>
  <c r="E314" i="10"/>
  <c r="H22" i="10"/>
  <c r="Q77" i="10"/>
  <c r="AC14" i="10"/>
  <c r="AC173" i="10"/>
  <c r="AC105" i="10"/>
  <c r="AL66" i="10"/>
  <c r="T87" i="10"/>
  <c r="W161" i="10"/>
  <c r="AF109" i="10"/>
  <c r="W317" i="10"/>
  <c r="H37" i="10"/>
  <c r="N83" i="10"/>
  <c r="AF153" i="10"/>
  <c r="AF117" i="10"/>
  <c r="W219" i="10"/>
  <c r="Z331" i="10"/>
  <c r="AC166" i="10"/>
  <c r="Z162" i="10"/>
  <c r="Q472" i="10"/>
  <c r="AF467" i="10"/>
  <c r="AF439" i="10"/>
  <c r="AI423" i="10"/>
  <c r="W441" i="10"/>
  <c r="AF423" i="10"/>
  <c r="T353" i="10"/>
  <c r="W233" i="10"/>
  <c r="AI359" i="10"/>
  <c r="AI287" i="10"/>
  <c r="K285" i="10"/>
  <c r="AF91" i="10"/>
  <c r="K46" i="10"/>
  <c r="T419" i="10"/>
  <c r="K296" i="10"/>
  <c r="Z246" i="10"/>
  <c r="AF541" i="10"/>
  <c r="K487" i="10"/>
  <c r="AI426" i="10"/>
  <c r="Q393" i="10"/>
  <c r="Q361" i="10"/>
  <c r="Q314" i="10"/>
  <c r="W298" i="10"/>
  <c r="W282" i="10"/>
  <c r="N181" i="10"/>
  <c r="AI223" i="10"/>
  <c r="W207" i="10"/>
  <c r="Q199" i="10"/>
  <c r="K196" i="10"/>
  <c r="AC120" i="10"/>
  <c r="T159" i="10"/>
  <c r="H142" i="10"/>
  <c r="W79" i="10"/>
  <c r="N45" i="10"/>
  <c r="H41" i="10"/>
  <c r="T570" i="10"/>
  <c r="K489" i="10"/>
  <c r="Z293" i="10"/>
  <c r="W358" i="10"/>
  <c r="AL337" i="10"/>
  <c r="AI246" i="10"/>
  <c r="W116" i="10"/>
  <c r="AI129" i="10"/>
  <c r="Z111" i="10"/>
  <c r="AI87" i="10"/>
  <c r="H105" i="10"/>
  <c r="Q132" i="10"/>
  <c r="T151" i="10"/>
  <c r="AF242" i="10"/>
  <c r="Z186" i="10"/>
  <c r="W120" i="10"/>
  <c r="N149" i="10"/>
  <c r="Q135" i="10"/>
  <c r="AL268" i="10"/>
  <c r="AL117" i="10"/>
  <c r="E109" i="10"/>
  <c r="AC609" i="10"/>
  <c r="AI197" i="10"/>
  <c r="N462" i="10"/>
  <c r="K331" i="10"/>
  <c r="AF253" i="10"/>
  <c r="AF87" i="10"/>
  <c r="AL296" i="10"/>
  <c r="W137" i="10"/>
  <c r="N219" i="10"/>
  <c r="AC146" i="10"/>
  <c r="AF188" i="10"/>
  <c r="H23" i="10"/>
  <c r="AF189" i="10"/>
  <c r="W357" i="10"/>
  <c r="K396" i="10"/>
  <c r="Q250" i="10"/>
  <c r="Z104" i="10"/>
  <c r="H94" i="10"/>
  <c r="H54" i="10"/>
  <c r="AI15" i="10"/>
  <c r="Z357" i="10"/>
  <c r="Z284" i="10"/>
  <c r="N250" i="10"/>
  <c r="Q148" i="10"/>
  <c r="E116" i="10"/>
  <c r="N596" i="10"/>
  <c r="AF539" i="10"/>
  <c r="K314" i="10"/>
  <c r="AL290" i="10"/>
  <c r="AI207" i="10"/>
  <c r="Q147" i="10"/>
  <c r="Q146" i="10"/>
  <c r="Q231" i="10"/>
  <c r="T220" i="10"/>
  <c r="Z132" i="10"/>
  <c r="AI128" i="10"/>
  <c r="W14" i="10"/>
  <c r="AI433" i="10"/>
  <c r="K429" i="10"/>
  <c r="AL257" i="10"/>
  <c r="AF172" i="10"/>
  <c r="AL161" i="10"/>
  <c r="AI109" i="10"/>
  <c r="T181" i="10"/>
  <c r="T355" i="10"/>
  <c r="T317" i="10"/>
  <c r="AL96" i="10"/>
  <c r="AF24" i="10"/>
  <c r="AF143" i="10"/>
  <c r="AC251" i="10"/>
  <c r="AL244" i="10"/>
  <c r="AL216" i="10"/>
  <c r="T56" i="10"/>
  <c r="AC121" i="10"/>
  <c r="AC417" i="10"/>
  <c r="AL398" i="10"/>
  <c r="Q345" i="10"/>
  <c r="K295" i="10"/>
  <c r="AC282" i="10"/>
  <c r="K284" i="10"/>
  <c r="T272" i="10"/>
  <c r="AI255" i="10"/>
  <c r="W231" i="10"/>
  <c r="W112" i="10"/>
  <c r="Q159" i="10"/>
  <c r="AI95" i="10"/>
  <c r="AC71" i="10"/>
  <c r="AC39" i="10"/>
  <c r="Z32" i="10"/>
  <c r="AF355" i="10"/>
  <c r="W347" i="10"/>
  <c r="Q293" i="10"/>
  <c r="AC208" i="10"/>
  <c r="AI179" i="10"/>
  <c r="Z120" i="10"/>
  <c r="N116" i="10"/>
  <c r="AL80" i="10"/>
  <c r="H115" i="10"/>
  <c r="AC85" i="10"/>
  <c r="T58" i="10"/>
  <c r="H468" i="10"/>
  <c r="Q381" i="10"/>
  <c r="K433" i="10"/>
  <c r="Z289" i="10"/>
  <c r="N359" i="10"/>
  <c r="AL151" i="10"/>
  <c r="K469" i="10"/>
  <c r="E421" i="10"/>
  <c r="T435" i="10"/>
  <c r="AC341" i="10"/>
  <c r="W326" i="10"/>
  <c r="AI299" i="10"/>
  <c r="N218" i="10"/>
  <c r="AI132" i="10"/>
  <c r="Z36" i="10"/>
  <c r="N307" i="10"/>
  <c r="H248" i="10"/>
  <c r="N180" i="10"/>
  <c r="W167" i="10"/>
  <c r="AC99" i="10"/>
  <c r="AF43" i="10"/>
  <c r="AI17" i="10"/>
  <c r="K77" i="10"/>
  <c r="W458" i="10"/>
  <c r="AC427" i="10"/>
  <c r="K488" i="10"/>
  <c r="AL451" i="10"/>
  <c r="N379" i="10"/>
  <c r="E403" i="10"/>
  <c r="AF295" i="10"/>
  <c r="W257" i="10"/>
  <c r="H234" i="10"/>
  <c r="N230" i="10"/>
  <c r="K241" i="10"/>
  <c r="Z262" i="10"/>
  <c r="AI214" i="10"/>
  <c r="AF164" i="10"/>
  <c r="AL157" i="10"/>
  <c r="AI79" i="10"/>
  <c r="H414" i="10"/>
  <c r="Z319" i="10"/>
  <c r="Q240" i="10"/>
  <c r="AL178" i="10"/>
  <c r="AF141" i="10"/>
  <c r="N92" i="10"/>
  <c r="AC102" i="10"/>
  <c r="Z314" i="10"/>
  <c r="AF272" i="10"/>
  <c r="H228" i="10"/>
  <c r="K200" i="10"/>
  <c r="T133" i="10"/>
  <c r="W462" i="10"/>
  <c r="AC401" i="10"/>
  <c r="Z317" i="10"/>
  <c r="Z361" i="10"/>
  <c r="AC287" i="10"/>
  <c r="AI311" i="10"/>
  <c r="E312" i="10"/>
  <c r="AI261" i="10"/>
  <c r="AI268" i="10"/>
  <c r="AL193" i="10"/>
  <c r="H238" i="10"/>
  <c r="AI211" i="10"/>
  <c r="AC263" i="10"/>
  <c r="W234" i="10"/>
  <c r="AF215" i="10"/>
  <c r="AI222" i="10"/>
  <c r="AI219" i="10"/>
  <c r="W227" i="10"/>
  <c r="T206" i="10"/>
  <c r="Z192" i="10"/>
  <c r="AL101" i="10"/>
  <c r="AM129" i="10"/>
  <c r="AS129" i="10" s="1"/>
  <c r="AF92" i="10"/>
  <c r="H119" i="10"/>
  <c r="AF25" i="10"/>
  <c r="H66" i="10"/>
  <c r="AF62" i="10"/>
  <c r="E62" i="10"/>
  <c r="AL482" i="10"/>
  <c r="Q440" i="10"/>
  <c r="AL479" i="10"/>
  <c r="N428" i="10"/>
  <c r="Q341" i="10"/>
  <c r="K307" i="10"/>
  <c r="W170" i="10"/>
  <c r="AI153" i="10"/>
  <c r="Q129" i="10"/>
  <c r="AL74" i="10"/>
  <c r="K197" i="10"/>
  <c r="T32" i="10"/>
  <c r="AC73" i="10"/>
  <c r="W23" i="10"/>
  <c r="Q30" i="10"/>
  <c r="AC10" i="10"/>
  <c r="Q17" i="10"/>
  <c r="Z99" i="10"/>
  <c r="K251" i="10"/>
  <c r="W181" i="10"/>
  <c r="AF23" i="10"/>
  <c r="AF223" i="10"/>
  <c r="W130" i="10"/>
  <c r="AL95" i="10"/>
  <c r="Z343" i="10"/>
  <c r="H96" i="10"/>
  <c r="N158" i="10"/>
  <c r="E70" i="10"/>
  <c r="AL41" i="10"/>
  <c r="H45" i="10"/>
  <c r="AF281" i="10"/>
  <c r="Z108" i="10"/>
  <c r="Z54" i="10"/>
  <c r="K85" i="10"/>
  <c r="W331" i="10"/>
  <c r="Z292" i="10"/>
  <c r="AL196" i="10"/>
  <c r="AL503" i="10"/>
  <c r="W419" i="10"/>
  <c r="AC272" i="10"/>
  <c r="W138" i="10"/>
  <c r="AL180" i="10"/>
  <c r="Q80" i="10"/>
  <c r="E108" i="10"/>
  <c r="Z323" i="10"/>
  <c r="Z300" i="10"/>
  <c r="AF270" i="10"/>
  <c r="AL252" i="10"/>
  <c r="AF163" i="10"/>
  <c r="H292" i="10"/>
  <c r="AF429" i="10"/>
  <c r="H433" i="10"/>
  <c r="AF235" i="10"/>
  <c r="N278" i="10"/>
  <c r="AL28" i="10"/>
  <c r="Q494" i="10"/>
  <c r="AF474" i="10"/>
  <c r="AC428" i="10"/>
  <c r="E383" i="10"/>
  <c r="AC364" i="10"/>
  <c r="K321" i="10"/>
  <c r="K298" i="10"/>
  <c r="K327" i="10"/>
  <c r="Z245" i="10"/>
  <c r="Z250" i="10"/>
  <c r="T244" i="10"/>
  <c r="K207" i="10"/>
  <c r="AF170" i="10"/>
  <c r="AC174" i="10"/>
  <c r="E97" i="10"/>
  <c r="Z12" i="10"/>
  <c r="AF460" i="10"/>
  <c r="AL346" i="10"/>
  <c r="W296" i="10"/>
  <c r="W178" i="10"/>
  <c r="T82" i="10"/>
  <c r="N248" i="10"/>
  <c r="AC189" i="10"/>
  <c r="E441" i="10"/>
  <c r="Z347" i="10"/>
  <c r="AI290" i="10"/>
  <c r="AC169" i="10"/>
  <c r="AC482" i="10"/>
  <c r="AL469" i="10"/>
  <c r="AL431" i="10"/>
  <c r="E418" i="10"/>
  <c r="AI418" i="10"/>
  <c r="AC375" i="10"/>
  <c r="N238" i="10"/>
  <c r="N117" i="10"/>
  <c r="Q216" i="10"/>
  <c r="AC116" i="10"/>
  <c r="AF168" i="10"/>
  <c r="AC124" i="10"/>
  <c r="AF37" i="10"/>
  <c r="Q92" i="10"/>
  <c r="T41" i="10"/>
  <c r="W86" i="10"/>
  <c r="AL81" i="10"/>
  <c r="AC42" i="10"/>
  <c r="AC450" i="10"/>
  <c r="E419" i="10"/>
  <c r="AC156" i="10"/>
  <c r="Z17" i="10"/>
  <c r="K496" i="10"/>
  <c r="AC423" i="10"/>
  <c r="T312" i="10"/>
  <c r="K136" i="10"/>
  <c r="H158" i="10"/>
  <c r="AC474" i="10"/>
  <c r="H467" i="10"/>
  <c r="AL421" i="10"/>
  <c r="T415" i="10"/>
  <c r="AC398" i="10"/>
  <c r="Q357" i="10"/>
  <c r="T337" i="10"/>
  <c r="T298" i="10"/>
  <c r="AL314" i="10"/>
  <c r="Z261" i="10"/>
  <c r="AL190" i="10"/>
  <c r="H214" i="10"/>
  <c r="AL168" i="10"/>
  <c r="AI142" i="10"/>
  <c r="K95" i="10"/>
  <c r="Z52" i="10"/>
  <c r="H56" i="10"/>
  <c r="AF140" i="10"/>
  <c r="AC413" i="10"/>
  <c r="AL409" i="10"/>
  <c r="H422" i="10"/>
  <c r="Q354" i="10"/>
  <c r="T377" i="10"/>
  <c r="N329" i="10"/>
  <c r="K123" i="10"/>
  <c r="AI70" i="10"/>
  <c r="AI54" i="10"/>
  <c r="AL351" i="10"/>
  <c r="AI251" i="10"/>
  <c r="T299" i="10"/>
  <c r="W293" i="10"/>
  <c r="W279" i="10"/>
  <c r="K151" i="10"/>
  <c r="AC137" i="10"/>
  <c r="AC98" i="10"/>
  <c r="E38" i="10"/>
  <c r="AI52" i="10"/>
  <c r="E387" i="10"/>
  <c r="T470" i="10"/>
  <c r="W436" i="10"/>
  <c r="AL331" i="10"/>
  <c r="H25" i="10"/>
  <c r="W109" i="10"/>
  <c r="AL218" i="10"/>
  <c r="W94" i="10"/>
  <c r="H53" i="10"/>
  <c r="T66" i="10"/>
  <c r="K93" i="10"/>
  <c r="AL137" i="10"/>
  <c r="AL84" i="10"/>
  <c r="W65" i="10"/>
  <c r="H77" i="10"/>
  <c r="H331" i="10"/>
  <c r="H231" i="10"/>
  <c r="N95" i="10"/>
  <c r="AC52" i="10"/>
  <c r="Z183" i="10"/>
  <c r="AL85" i="10"/>
  <c r="N541" i="10"/>
  <c r="E117" i="10"/>
  <c r="AL20" i="10"/>
  <c r="T347" i="10"/>
  <c r="AL305" i="10"/>
  <c r="Z326" i="10"/>
  <c r="N343" i="10"/>
  <c r="AI189" i="10"/>
  <c r="AC133" i="10"/>
  <c r="AC33" i="10"/>
  <c r="AF128" i="10"/>
  <c r="W70" i="10"/>
  <c r="E39" i="10"/>
  <c r="Q117" i="10"/>
  <c r="Q237" i="10"/>
  <c r="T215" i="10"/>
  <c r="N91" i="10"/>
  <c r="T182" i="10"/>
  <c r="AF197" i="10"/>
  <c r="H88" i="10"/>
  <c r="AL108" i="10"/>
  <c r="AF139" i="10"/>
  <c r="AC84" i="10"/>
  <c r="W56" i="10"/>
  <c r="W449" i="10"/>
  <c r="Z133" i="10"/>
  <c r="AF547" i="10"/>
  <c r="K53" i="10"/>
  <c r="T10" i="10"/>
  <c r="Z188" i="10"/>
  <c r="AC206" i="10"/>
  <c r="AL116" i="10"/>
  <c r="AF566" i="10"/>
  <c r="AI581" i="10"/>
  <c r="N508" i="10"/>
  <c r="AF523" i="10"/>
  <c r="E538" i="10"/>
  <c r="E509" i="10"/>
  <c r="K468" i="10"/>
  <c r="K436" i="10"/>
  <c r="AI454" i="10"/>
  <c r="Q457" i="10"/>
  <c r="E589" i="10"/>
  <c r="N500" i="10"/>
  <c r="E526" i="10"/>
  <c r="AI465" i="10"/>
  <c r="Z422" i="10"/>
  <c r="H101" i="10"/>
  <c r="T387" i="10"/>
  <c r="AI440" i="10"/>
  <c r="AF175" i="10"/>
  <c r="W197" i="10"/>
  <c r="Z149" i="10"/>
  <c r="K149" i="10"/>
  <c r="Q137" i="10"/>
  <c r="W633" i="10"/>
  <c r="Q624" i="10"/>
  <c r="Q602" i="10"/>
  <c r="E571" i="10"/>
  <c r="K577" i="10"/>
  <c r="Z548" i="10"/>
  <c r="Z492" i="10"/>
  <c r="AC561" i="10"/>
  <c r="AI543" i="10"/>
  <c r="K550" i="10"/>
  <c r="AF491" i="10"/>
  <c r="E501" i="10"/>
  <c r="H507" i="10"/>
  <c r="Q446" i="10"/>
  <c r="Q441" i="10"/>
  <c r="Q419" i="10"/>
  <c r="E405" i="10"/>
  <c r="AC372" i="10"/>
  <c r="AC311" i="10"/>
  <c r="T392" i="10"/>
  <c r="W243" i="10"/>
  <c r="AI238" i="10"/>
  <c r="Q221" i="10"/>
  <c r="AF229" i="10"/>
  <c r="N171" i="10"/>
  <c r="N179" i="10"/>
  <c r="AL145" i="10"/>
  <c r="Z172" i="10"/>
  <c r="T173" i="10"/>
  <c r="N167" i="10"/>
  <c r="H161" i="10"/>
  <c r="W171" i="10"/>
  <c r="W133" i="10"/>
  <c r="W126" i="10"/>
  <c r="T582" i="10"/>
  <c r="AC566" i="10"/>
  <c r="Q423" i="10"/>
  <c r="W437" i="10"/>
  <c r="W395" i="10"/>
  <c r="AC610" i="10"/>
  <c r="E532" i="10"/>
  <c r="AC283" i="10"/>
  <c r="N408" i="10"/>
  <c r="AL413" i="10"/>
  <c r="Q409" i="10"/>
  <c r="Z341" i="10"/>
  <c r="Q294" i="10"/>
  <c r="AL570" i="10"/>
  <c r="AI530" i="10"/>
  <c r="Z88" i="10"/>
  <c r="AC58" i="10"/>
  <c r="T500" i="10"/>
  <c r="H485" i="10"/>
  <c r="AF279" i="10"/>
  <c r="H203" i="10"/>
  <c r="Z234" i="10"/>
  <c r="Q109" i="10"/>
  <c r="AI182" i="10"/>
  <c r="K15" i="10"/>
  <c r="K30" i="10"/>
  <c r="T24" i="10"/>
  <c r="AF191" i="10"/>
  <c r="AF216" i="10"/>
  <c r="T86" i="10"/>
  <c r="K104" i="10"/>
  <c r="K24" i="10"/>
  <c r="K552" i="10"/>
  <c r="K339" i="10"/>
  <c r="AF309" i="10"/>
  <c r="AC289" i="10"/>
  <c r="Z81" i="10"/>
  <c r="Q44" i="10"/>
  <c r="N146" i="10"/>
  <c r="H74" i="10"/>
  <c r="N17" i="10"/>
  <c r="H570" i="10"/>
  <c r="N478" i="10"/>
  <c r="K424" i="10"/>
  <c r="W237" i="10"/>
  <c r="W129" i="10"/>
  <c r="E87" i="10"/>
  <c r="AI40" i="10"/>
  <c r="Z42" i="10"/>
  <c r="AL146" i="10"/>
  <c r="Z105" i="10"/>
  <c r="AF104" i="10"/>
  <c r="AI484" i="10"/>
  <c r="Z462" i="10"/>
  <c r="N499" i="10"/>
  <c r="Z228" i="10"/>
  <c r="Z49" i="10"/>
  <c r="AL397" i="10"/>
  <c r="T72" i="10"/>
  <c r="AL359" i="10"/>
  <c r="Z311" i="10"/>
  <c r="T287" i="10"/>
  <c r="T245" i="10"/>
  <c r="AL261" i="10"/>
  <c r="N233" i="10"/>
  <c r="AL269" i="10"/>
  <c r="Z414" i="10"/>
  <c r="Q321" i="10"/>
  <c r="K206" i="10"/>
  <c r="W180" i="10"/>
  <c r="AF124" i="10"/>
  <c r="AI72" i="10"/>
  <c r="AF58" i="10"/>
  <c r="AI16" i="10"/>
  <c r="AI416" i="10"/>
  <c r="AI400" i="10"/>
  <c r="AI401" i="10"/>
  <c r="Q287" i="10"/>
  <c r="T14" i="10"/>
  <c r="N371" i="10"/>
  <c r="AL487" i="10"/>
  <c r="AC420" i="10"/>
  <c r="W405" i="10"/>
  <c r="N317" i="10"/>
  <c r="T322" i="10"/>
  <c r="N287" i="10"/>
  <c r="Q283" i="10"/>
  <c r="Z340" i="10"/>
  <c r="E283" i="10"/>
  <c r="H132" i="10"/>
  <c r="N52" i="10"/>
  <c r="E145" i="10"/>
  <c r="AL429" i="10"/>
  <c r="H391" i="10"/>
  <c r="AL295" i="10"/>
  <c r="N251" i="10"/>
  <c r="Z257" i="10"/>
  <c r="Q251" i="10"/>
  <c r="Z252" i="10"/>
  <c r="T186" i="10"/>
  <c r="AI148" i="10"/>
  <c r="Z61" i="10"/>
  <c r="E401" i="10"/>
  <c r="AC347" i="10"/>
  <c r="H222" i="10"/>
  <c r="AL234" i="10"/>
  <c r="N217" i="10"/>
  <c r="AI408" i="10"/>
  <c r="E417" i="10"/>
  <c r="Z387" i="10"/>
  <c r="Q239" i="10"/>
  <c r="AF209" i="10"/>
  <c r="K157" i="10"/>
  <c r="Q151" i="10"/>
  <c r="Z141" i="10"/>
  <c r="Z90" i="10"/>
  <c r="AC45" i="10"/>
  <c r="AF39" i="10"/>
  <c r="AF293" i="10"/>
  <c r="H189" i="10"/>
  <c r="T307" i="10"/>
  <c r="W304" i="10"/>
  <c r="W348" i="10"/>
  <c r="AL241" i="10"/>
  <c r="W223" i="10"/>
  <c r="AF262" i="10"/>
  <c r="AI216" i="10"/>
  <c r="AC188" i="10"/>
  <c r="AL125" i="10"/>
  <c r="AC305" i="10"/>
  <c r="E153" i="10"/>
  <c r="T15" i="10"/>
  <c r="AI485" i="10"/>
  <c r="N470" i="10"/>
  <c r="N460" i="10"/>
  <c r="E426" i="10"/>
  <c r="AC336" i="10"/>
  <c r="Z85" i="10"/>
  <c r="E132" i="10"/>
  <c r="AF83" i="10"/>
  <c r="AL53" i="10"/>
  <c r="Z219" i="10"/>
  <c r="N241" i="10"/>
  <c r="K195" i="10"/>
  <c r="AL227" i="10"/>
  <c r="K205" i="10"/>
  <c r="AC331" i="10"/>
  <c r="Z291" i="10"/>
  <c r="AL279" i="10"/>
  <c r="K213" i="10"/>
  <c r="AL211" i="10"/>
  <c r="W365" i="10"/>
  <c r="Z170" i="10"/>
  <c r="Z496" i="10"/>
  <c r="H307" i="10"/>
  <c r="T273" i="10"/>
  <c r="AF297" i="10"/>
  <c r="AL182" i="10"/>
  <c r="E157" i="10"/>
  <c r="E161" i="10"/>
  <c r="W477" i="10"/>
  <c r="W433" i="10"/>
  <c r="AC179" i="10"/>
  <c r="Z101" i="10"/>
  <c r="H48" i="10"/>
  <c r="W215" i="10"/>
  <c r="W230" i="10"/>
  <c r="N424" i="10"/>
  <c r="E427" i="10"/>
  <c r="AL437" i="10"/>
  <c r="T399" i="10"/>
  <c r="AL370" i="10"/>
  <c r="Z325" i="10"/>
  <c r="AL291" i="10"/>
  <c r="AF305" i="10"/>
  <c r="Q238" i="10"/>
  <c r="AC100" i="10"/>
  <c r="AI498" i="10"/>
  <c r="N486" i="10"/>
  <c r="H387" i="10"/>
  <c r="H301" i="10"/>
  <c r="AC302" i="10"/>
  <c r="Z225" i="10"/>
  <c r="AL162" i="10"/>
  <c r="AC70" i="10"/>
  <c r="H508" i="10"/>
  <c r="K400" i="10"/>
  <c r="H416" i="10"/>
  <c r="AL288" i="10"/>
  <c r="H345" i="10"/>
  <c r="Z327" i="10"/>
  <c r="T145" i="10"/>
  <c r="W466" i="10"/>
  <c r="H462" i="10"/>
  <c r="AL452" i="10"/>
  <c r="AF379" i="10"/>
  <c r="H337" i="10"/>
  <c r="AF291" i="10"/>
  <c r="AI294" i="10"/>
  <c r="K187" i="10"/>
  <c r="W145" i="10"/>
  <c r="AF47" i="10"/>
  <c r="AL12" i="10"/>
  <c r="H271" i="10"/>
  <c r="N208" i="10"/>
  <c r="AI195" i="10"/>
  <c r="T153" i="10"/>
  <c r="T219" i="10"/>
  <c r="K179" i="10"/>
  <c r="W588" i="10"/>
  <c r="AC599" i="10"/>
  <c r="Q111" i="10"/>
  <c r="AF155" i="10"/>
  <c r="T80" i="10"/>
  <c r="T40" i="10"/>
  <c r="K37" i="10"/>
  <c r="W393" i="10"/>
  <c r="Q425" i="10"/>
  <c r="H408" i="10"/>
  <c r="N352" i="10"/>
  <c r="W264" i="10"/>
  <c r="AC313" i="10"/>
  <c r="H245" i="10"/>
  <c r="AL255" i="10"/>
  <c r="AF237" i="10"/>
  <c r="AI161" i="10"/>
  <c r="N148" i="10"/>
  <c r="Z103" i="10"/>
  <c r="AF85" i="10"/>
  <c r="N115" i="10"/>
  <c r="T46" i="10"/>
  <c r="AI317" i="10"/>
  <c r="Q373" i="10"/>
  <c r="N245" i="10"/>
  <c r="T232" i="10"/>
  <c r="W175" i="10"/>
  <c r="AC233" i="10"/>
  <c r="AF86" i="10"/>
  <c r="AL10" i="10"/>
  <c r="AL466" i="10"/>
  <c r="H479" i="10"/>
  <c r="Z375" i="10"/>
  <c r="Q379" i="10"/>
  <c r="AF15" i="10"/>
  <c r="AI420" i="10"/>
  <c r="Z128" i="10"/>
  <c r="W412" i="10"/>
  <c r="E347" i="10"/>
  <c r="Z322" i="10"/>
  <c r="W229" i="10"/>
  <c r="W399" i="10"/>
  <c r="AF377" i="10"/>
  <c r="T588" i="10"/>
  <c r="K25" i="10"/>
  <c r="AC324" i="10"/>
  <c r="Q421" i="10"/>
  <c r="H379" i="10"/>
  <c r="AI64" i="10"/>
  <c r="AF478" i="10"/>
  <c r="AL412" i="10"/>
  <c r="AI425" i="10"/>
  <c r="AF408" i="10"/>
  <c r="AI398" i="10"/>
  <c r="AL375" i="10"/>
  <c r="AF287" i="10"/>
  <c r="Z298" i="10"/>
  <c r="W256" i="10"/>
  <c r="K250" i="10"/>
  <c r="W241" i="10"/>
  <c r="AI210" i="10"/>
  <c r="H148" i="10"/>
  <c r="AL474" i="10"/>
  <c r="AL424" i="10"/>
  <c r="H207" i="10"/>
  <c r="H129" i="10"/>
  <c r="AI14" i="10"/>
  <c r="E46" i="10"/>
  <c r="Z215" i="10"/>
  <c r="K170" i="10"/>
  <c r="H246" i="10"/>
  <c r="AR7" i="10"/>
  <c r="AI460" i="10"/>
  <c r="AC487" i="10"/>
  <c r="W490" i="10"/>
  <c r="K397" i="10"/>
  <c r="Q426" i="10"/>
  <c r="AF82" i="10"/>
  <c r="W32" i="10"/>
  <c r="K466" i="10"/>
  <c r="Q18" i="10"/>
  <c r="AI466" i="10"/>
  <c r="T294" i="10"/>
  <c r="T595" i="10"/>
  <c r="AI576" i="10"/>
  <c r="N554" i="10"/>
  <c r="AC539" i="10"/>
  <c r="W511" i="10"/>
  <c r="Z465" i="10"/>
  <c r="T478" i="10"/>
  <c r="W482" i="10"/>
  <c r="AF347" i="10"/>
  <c r="W301" i="10"/>
  <c r="K45" i="10"/>
  <c r="AC460" i="10"/>
  <c r="N325" i="10"/>
  <c r="Q263" i="10"/>
  <c r="AC90" i="10"/>
  <c r="AC271" i="10"/>
  <c r="K236" i="10"/>
  <c r="T468" i="10"/>
  <c r="AF462" i="10"/>
  <c r="K203" i="10"/>
  <c r="AL62" i="10"/>
  <c r="K526" i="10"/>
  <c r="W401" i="10"/>
  <c r="AF239" i="10"/>
  <c r="T189" i="10"/>
  <c r="W41" i="10"/>
  <c r="K66" i="10"/>
  <c r="E379" i="10"/>
  <c r="AL347" i="10"/>
  <c r="W81" i="10"/>
  <c r="AM54" i="10"/>
  <c r="AS54" i="10" s="1"/>
  <c r="W445" i="10"/>
  <c r="H378" i="10"/>
  <c r="N225" i="10"/>
  <c r="AC109" i="10"/>
  <c r="AC389" i="10"/>
  <c r="N309" i="10"/>
  <c r="Q258" i="10"/>
  <c r="AF96" i="10"/>
  <c r="T282" i="10"/>
  <c r="T231" i="10"/>
  <c r="AC575" i="10"/>
  <c r="AF448" i="10"/>
  <c r="AL396" i="10"/>
  <c r="AF205" i="10"/>
  <c r="AL286" i="10"/>
  <c r="AF101" i="10"/>
  <c r="AL14" i="10"/>
  <c r="AI167" i="10"/>
  <c r="K607" i="10"/>
  <c r="AC485" i="10"/>
  <c r="W339" i="10"/>
  <c r="H227" i="10"/>
  <c r="T197" i="10"/>
  <c r="H111" i="10"/>
  <c r="Z119" i="10"/>
  <c r="Z126" i="10"/>
  <c r="AL112" i="10"/>
  <c r="AL133" i="10"/>
  <c r="W57" i="10"/>
  <c r="AL30" i="10"/>
  <c r="N38" i="10"/>
  <c r="AF22" i="10"/>
  <c r="K598" i="10"/>
  <c r="E535" i="10"/>
  <c r="AI335" i="10"/>
  <c r="AC424" i="10"/>
  <c r="T474" i="10"/>
  <c r="E410" i="10"/>
  <c r="W391" i="10"/>
  <c r="AC384" i="10"/>
  <c r="AC303" i="10"/>
  <c r="AI231" i="10"/>
  <c r="Q476" i="10"/>
  <c r="AC448" i="10"/>
  <c r="W363" i="10"/>
  <c r="K292" i="10"/>
  <c r="N273" i="10"/>
  <c r="T171" i="10"/>
  <c r="H69" i="10"/>
  <c r="T50" i="10"/>
  <c r="Z479" i="10"/>
  <c r="Z239" i="10"/>
  <c r="W382" i="10"/>
  <c r="AF26" i="10"/>
  <c r="AC456" i="10"/>
  <c r="Q449" i="10"/>
  <c r="N407" i="10"/>
  <c r="AF373" i="10"/>
  <c r="Q353" i="10"/>
  <c r="AL240" i="10"/>
  <c r="Q47" i="10"/>
  <c r="AC106" i="10"/>
  <c r="E71" i="10"/>
  <c r="K616" i="10"/>
  <c r="K392" i="10"/>
  <c r="K351" i="10"/>
  <c r="H604" i="10"/>
  <c r="N199" i="10"/>
  <c r="Z195" i="10"/>
  <c r="AC182" i="10"/>
  <c r="AL179" i="10"/>
  <c r="W22" i="10"/>
  <c r="AL34" i="10"/>
  <c r="W464" i="10"/>
  <c r="T253" i="10"/>
  <c r="AC142" i="10"/>
  <c r="H109" i="10"/>
  <c r="AC343" i="10"/>
  <c r="AF313" i="10"/>
  <c r="AI275" i="10"/>
  <c r="AI263" i="10"/>
  <c r="AC209" i="10"/>
  <c r="E395" i="10"/>
  <c r="AL213" i="10"/>
  <c r="Z211" i="10"/>
  <c r="K440" i="10"/>
  <c r="N492" i="10"/>
  <c r="W103" i="10"/>
  <c r="W113" i="10"/>
  <c r="AF34" i="10"/>
  <c r="N482" i="10"/>
  <c r="H494" i="10"/>
  <c r="H311" i="10"/>
  <c r="AC563" i="10"/>
  <c r="AC594" i="10"/>
  <c r="T516" i="10"/>
  <c r="W498" i="10"/>
  <c r="K432" i="10"/>
  <c r="N339" i="10"/>
  <c r="AF321" i="10"/>
  <c r="E305" i="10"/>
  <c r="T309" i="10"/>
  <c r="AL309" i="10"/>
  <c r="AI271" i="10"/>
  <c r="AL289" i="10"/>
  <c r="AL276" i="10"/>
  <c r="W263" i="10"/>
  <c r="W221" i="10"/>
  <c r="H215" i="10"/>
  <c r="AL205" i="10"/>
  <c r="K242" i="10"/>
  <c r="Q224" i="10"/>
  <c r="AL195" i="10"/>
  <c r="H173" i="10"/>
  <c r="W153" i="10"/>
  <c r="AL171" i="10"/>
  <c r="AC170" i="10"/>
  <c r="AC154" i="10"/>
  <c r="H175" i="10"/>
  <c r="AM161" i="10"/>
  <c r="AS161" i="10" s="1"/>
  <c r="K194" i="10"/>
  <c r="K129" i="10"/>
  <c r="T115" i="10"/>
  <c r="H107" i="10"/>
  <c r="N103" i="10"/>
  <c r="N108" i="10"/>
  <c r="H62" i="10"/>
  <c r="AL38" i="10"/>
  <c r="H68" i="10"/>
  <c r="AL65" i="10"/>
  <c r="T34" i="10"/>
  <c r="AM30" i="10"/>
  <c r="AS30" i="10" s="1"/>
  <c r="E22" i="10"/>
  <c r="AL75" i="10"/>
  <c r="AL25" i="10"/>
  <c r="AF38" i="10"/>
  <c r="AI259" i="10"/>
  <c r="AL135" i="10"/>
  <c r="H32" i="10"/>
  <c r="Z58" i="10"/>
  <c r="AC279" i="10"/>
  <c r="T111" i="10"/>
  <c r="AF464" i="10"/>
  <c r="K410" i="10"/>
  <c r="T271" i="10"/>
  <c r="AF322" i="10"/>
  <c r="AF529" i="10"/>
  <c r="AF506" i="10"/>
  <c r="Z456" i="10"/>
  <c r="Z392" i="10"/>
  <c r="Z460" i="10"/>
  <c r="Q161" i="10"/>
  <c r="H466" i="10"/>
  <c r="AL367" i="10"/>
  <c r="Q535" i="10"/>
  <c r="T583" i="10"/>
  <c r="Z524" i="10"/>
  <c r="N456" i="10"/>
  <c r="AC499" i="10"/>
  <c r="E423" i="10"/>
  <c r="AF394" i="10"/>
  <c r="AL507" i="10"/>
  <c r="AC415" i="10"/>
  <c r="AC388" i="10"/>
  <c r="T338" i="10"/>
  <c r="AM153" i="10"/>
  <c r="AS153" i="10" s="1"/>
  <c r="AF551" i="10"/>
  <c r="AC452" i="10"/>
  <c r="Z379" i="10"/>
  <c r="AC383" i="10"/>
  <c r="AM22" i="10"/>
  <c r="AS22" i="10" s="1"/>
  <c r="AL616" i="10"/>
  <c r="Q608" i="10"/>
  <c r="H609" i="10"/>
  <c r="W475" i="10"/>
  <c r="AI459" i="10"/>
  <c r="Z403" i="10"/>
  <c r="Z309" i="10"/>
  <c r="Q414" i="10"/>
  <c r="T367" i="10"/>
  <c r="N338" i="10"/>
  <c r="W362" i="10"/>
  <c r="AF326" i="10"/>
  <c r="AC419" i="10"/>
  <c r="T398" i="10"/>
  <c r="N376" i="10"/>
  <c r="AI193" i="10"/>
  <c r="Q172" i="10"/>
  <c r="H167" i="10"/>
  <c r="AF80" i="10"/>
  <c r="AI21" i="10"/>
  <c r="W424" i="10"/>
  <c r="AF427" i="10"/>
  <c r="AL254" i="10"/>
  <c r="AF179" i="10"/>
  <c r="W186" i="10"/>
  <c r="AF194" i="10"/>
  <c r="AC59" i="10"/>
  <c r="AC37" i="10"/>
  <c r="T605" i="10"/>
  <c r="T524" i="10"/>
  <c r="N498" i="10"/>
  <c r="K520" i="10"/>
  <c r="AL436" i="10"/>
  <c r="AC253" i="10"/>
  <c r="Z307" i="10"/>
  <c r="AI245" i="10"/>
  <c r="K173" i="10"/>
  <c r="AF9" i="10"/>
  <c r="T607" i="10"/>
  <c r="Q505" i="10"/>
  <c r="T466" i="10"/>
  <c r="AI497" i="10"/>
  <c r="W455" i="10"/>
  <c r="AI113" i="10"/>
  <c r="Z632" i="10"/>
  <c r="K498" i="10"/>
  <c r="T554" i="10"/>
  <c r="AF451" i="10"/>
  <c r="Q355" i="10"/>
  <c r="AC181" i="10"/>
  <c r="H230" i="10"/>
  <c r="Q541" i="10"/>
  <c r="K452" i="10"/>
  <c r="AI351" i="10"/>
  <c r="K398" i="10"/>
  <c r="Q567" i="10"/>
  <c r="H472" i="10"/>
  <c r="Z106" i="10"/>
  <c r="W54" i="10"/>
  <c r="N41" i="10"/>
  <c r="AF339" i="10"/>
  <c r="AI283" i="10"/>
  <c r="Z577" i="10"/>
  <c r="Z421" i="10"/>
  <c r="K623" i="10"/>
  <c r="Z570" i="10"/>
  <c r="Q595" i="10"/>
  <c r="AF514" i="10"/>
  <c r="AC478" i="10"/>
  <c r="Q497" i="10"/>
  <c r="W453" i="10"/>
  <c r="AC386" i="10"/>
  <c r="AF366" i="10"/>
  <c r="AF602" i="10"/>
  <c r="Z572" i="10"/>
  <c r="AC506" i="10"/>
  <c r="N497" i="10"/>
  <c r="AI471" i="10"/>
  <c r="AF458" i="10"/>
  <c r="N439" i="10"/>
  <c r="AI322" i="10"/>
  <c r="AL198" i="10"/>
  <c r="K268" i="10"/>
  <c r="Q563" i="10"/>
  <c r="Q565" i="10"/>
  <c r="AI535" i="10"/>
  <c r="N521" i="10"/>
  <c r="Q512" i="10"/>
  <c r="AF505" i="10"/>
  <c r="AC425" i="10"/>
  <c r="AC426" i="10"/>
  <c r="AF595" i="10"/>
  <c r="AI568" i="10"/>
  <c r="N484" i="10"/>
  <c r="K584" i="10"/>
  <c r="W541" i="10"/>
  <c r="Z408" i="10"/>
  <c r="AF485" i="10"/>
  <c r="E425" i="10"/>
  <c r="Q338" i="10"/>
  <c r="Z619" i="10"/>
  <c r="AI602" i="10"/>
  <c r="Z594" i="10"/>
  <c r="T565" i="10"/>
  <c r="Z565" i="10"/>
  <c r="Z554" i="10"/>
  <c r="K510" i="10"/>
  <c r="AF477" i="10"/>
  <c r="Q474" i="10"/>
  <c r="Q507" i="10"/>
  <c r="W366" i="10"/>
  <c r="K302" i="10"/>
  <c r="W305" i="10"/>
  <c r="N229" i="10"/>
  <c r="AF246" i="10"/>
  <c r="AC222" i="10"/>
  <c r="AF252" i="10"/>
  <c r="K231" i="10"/>
  <c r="AF244" i="10"/>
  <c r="AC228" i="10"/>
  <c r="N236" i="10"/>
  <c r="AF233" i="10"/>
  <c r="AL188" i="10"/>
  <c r="E120" i="10"/>
  <c r="AC49" i="10"/>
  <c r="E34" i="10"/>
  <c r="AC153" i="10"/>
  <c r="W287" i="10"/>
  <c r="Z137" i="10"/>
  <c r="Z545" i="10"/>
  <c r="AI627" i="10"/>
  <c r="AL470" i="10"/>
  <c r="W470" i="10"/>
  <c r="AF385" i="10"/>
  <c r="AI301" i="10"/>
  <c r="K301" i="10"/>
  <c r="AL271" i="10"/>
  <c r="N239" i="10"/>
  <c r="AL312" i="10"/>
  <c r="AF329" i="10"/>
  <c r="H296" i="10"/>
  <c r="AL486" i="10"/>
  <c r="K474" i="10"/>
  <c r="AF611" i="10"/>
  <c r="AI78" i="10"/>
  <c r="N292" i="10"/>
  <c r="Z585" i="10"/>
  <c r="AC589" i="10"/>
  <c r="Q560" i="10"/>
  <c r="AL574" i="10"/>
  <c r="AC502" i="10"/>
  <c r="K513" i="10"/>
  <c r="W491" i="10"/>
  <c r="Z510" i="10"/>
  <c r="T618" i="10"/>
  <c r="AI560" i="10"/>
  <c r="W565" i="10"/>
  <c r="AC535" i="10"/>
  <c r="H521" i="10"/>
  <c r="T526" i="10"/>
  <c r="K426" i="10"/>
  <c r="AF318" i="10"/>
  <c r="AI624" i="10"/>
  <c r="AL245" i="10"/>
  <c r="H635" i="10"/>
  <c r="N591" i="10"/>
  <c r="AL494" i="10"/>
  <c r="AI619" i="10"/>
  <c r="N623" i="10"/>
  <c r="K555" i="10"/>
  <c r="N453" i="10"/>
  <c r="AI12" i="10"/>
  <c r="AL410" i="10"/>
  <c r="H413" i="10"/>
  <c r="N77" i="10"/>
  <c r="H543" i="10"/>
  <c r="AL566" i="10"/>
  <c r="K539" i="10"/>
  <c r="W635" i="10"/>
  <c r="N472" i="10"/>
  <c r="T492" i="10"/>
  <c r="Q448" i="10"/>
  <c r="T456" i="10"/>
  <c r="T400" i="10"/>
  <c r="AC432" i="10"/>
  <c r="AF411" i="10"/>
  <c r="AL339" i="10"/>
  <c r="AC301" i="10"/>
  <c r="AI293" i="10"/>
  <c r="T30" i="10"/>
  <c r="AF443" i="10"/>
  <c r="AI594" i="10"/>
  <c r="K227" i="10"/>
  <c r="W571" i="10"/>
  <c r="T448" i="10"/>
  <c r="K186" i="10"/>
  <c r="K167" i="10"/>
  <c r="H179" i="10"/>
  <c r="N75" i="10"/>
  <c r="H354" i="10"/>
  <c r="W632" i="10"/>
  <c r="AL598" i="10"/>
  <c r="K613" i="10"/>
  <c r="K597" i="10"/>
  <c r="W444" i="10"/>
  <c r="Z432" i="10"/>
  <c r="T386" i="10"/>
  <c r="AF374" i="10"/>
  <c r="W343" i="10"/>
  <c r="Z364" i="10"/>
  <c r="AF304" i="10"/>
  <c r="Q291" i="10"/>
  <c r="N294" i="10"/>
  <c r="AI269" i="10"/>
  <c r="Q256" i="10"/>
  <c r="AC277" i="10"/>
  <c r="Z277" i="10"/>
  <c r="Z221" i="10"/>
  <c r="W254" i="10"/>
  <c r="W236" i="10"/>
  <c r="Q222" i="10"/>
  <c r="N232" i="10"/>
  <c r="T210" i="10"/>
  <c r="AF208" i="10"/>
  <c r="N206" i="10"/>
  <c r="Z194" i="10"/>
  <c r="AC190" i="10"/>
  <c r="H152" i="10"/>
  <c r="N154" i="10"/>
  <c r="H149" i="10"/>
  <c r="AI126" i="10"/>
  <c r="N177" i="10"/>
  <c r="AC111" i="10"/>
  <c r="T48" i="10"/>
  <c r="AL98" i="10"/>
  <c r="E65" i="10"/>
  <c r="K141" i="10"/>
  <c r="AC15" i="10"/>
  <c r="W128" i="10"/>
  <c r="Q108" i="10"/>
  <c r="AI81" i="10"/>
  <c r="AI38" i="10"/>
  <c r="Z22" i="10"/>
  <c r="H10" i="10"/>
  <c r="Q470" i="10"/>
  <c r="H440" i="10"/>
  <c r="AI452" i="10"/>
  <c r="K470" i="10"/>
  <c r="T416" i="10"/>
  <c r="AM331" i="10"/>
  <c r="AS331" i="10" s="1"/>
  <c r="AC538" i="10"/>
  <c r="H448" i="10"/>
  <c r="Q19" i="10"/>
  <c r="AC76" i="10"/>
  <c r="AI140" i="10"/>
  <c r="K594" i="10"/>
  <c r="N615" i="10"/>
  <c r="N611" i="10"/>
  <c r="Q622" i="10"/>
  <c r="N624" i="10"/>
  <c r="N616" i="10"/>
  <c r="H587" i="10"/>
  <c r="AL465" i="10"/>
  <c r="H444" i="10"/>
  <c r="Q394" i="10"/>
  <c r="N286" i="10"/>
  <c r="AM145" i="10"/>
  <c r="AS145" i="10" s="1"/>
  <c r="H73" i="10"/>
  <c r="AI32" i="10"/>
  <c r="W474" i="10"/>
  <c r="AC29" i="10"/>
  <c r="N570" i="10"/>
  <c r="E581" i="10"/>
  <c r="Q436" i="10"/>
  <c r="Z458" i="10"/>
  <c r="W375" i="10"/>
  <c r="T434" i="10"/>
  <c r="K519" i="10"/>
  <c r="AF568" i="10"/>
  <c r="Q432" i="10"/>
  <c r="AL432" i="10"/>
  <c r="Z248" i="10"/>
  <c r="E160" i="10"/>
  <c r="AL614" i="10"/>
  <c r="AL258" i="10"/>
  <c r="AC225" i="10"/>
  <c r="N101" i="10"/>
  <c r="N165" i="10"/>
  <c r="Z157" i="10"/>
  <c r="AI133" i="10"/>
  <c r="H40" i="10"/>
  <c r="N125" i="10"/>
  <c r="T57" i="10"/>
  <c r="H134" i="10"/>
  <c r="W62" i="10"/>
  <c r="H464" i="10"/>
  <c r="T339" i="10"/>
  <c r="AL248" i="10"/>
  <c r="T261" i="10"/>
  <c r="N15" i="10"/>
  <c r="AL560" i="10"/>
  <c r="AL564" i="10"/>
  <c r="W480" i="10"/>
  <c r="AC513" i="10"/>
  <c r="N583" i="10"/>
  <c r="E567" i="10"/>
  <c r="T561" i="10"/>
  <c r="Z440" i="10"/>
  <c r="AI513" i="10"/>
  <c r="H412" i="10"/>
  <c r="Z433" i="10"/>
  <c r="AI449" i="10"/>
  <c r="T418" i="10"/>
  <c r="W374" i="10"/>
  <c r="Z388" i="10"/>
  <c r="N368" i="10"/>
  <c r="W300" i="10"/>
  <c r="T311" i="10"/>
  <c r="T296" i="10"/>
  <c r="H256" i="10"/>
  <c r="AL280" i="10"/>
  <c r="AF265" i="10"/>
  <c r="AC269" i="10"/>
  <c r="Q254" i="10"/>
  <c r="N234" i="10"/>
  <c r="AC215" i="10"/>
  <c r="AI199" i="10"/>
  <c r="AF250" i="10"/>
  <c r="K240" i="10"/>
  <c r="AF201" i="10"/>
  <c r="AL209" i="10"/>
  <c r="H200" i="10"/>
  <c r="H172" i="10"/>
  <c r="N109" i="10"/>
  <c r="Z152" i="10"/>
  <c r="W185" i="10"/>
  <c r="T116" i="10"/>
  <c r="Z463" i="10"/>
  <c r="Q387" i="10"/>
  <c r="E400" i="10"/>
  <c r="AC408" i="10"/>
  <c r="N314" i="10"/>
  <c r="AI338" i="10"/>
  <c r="K248" i="10"/>
  <c r="Q223" i="10"/>
  <c r="AI191" i="10"/>
  <c r="W266" i="10"/>
  <c r="AI240" i="10"/>
  <c r="T246" i="10"/>
  <c r="AF190" i="10"/>
  <c r="W64" i="10"/>
  <c r="AM46" i="10"/>
  <c r="AS46" i="10" s="1"/>
  <c r="AF472" i="10"/>
  <c r="AL311" i="10"/>
  <c r="E389" i="10"/>
  <c r="AL277" i="10"/>
  <c r="K627" i="10"/>
  <c r="Z471" i="10"/>
  <c r="Z346" i="10"/>
  <c r="T63" i="10"/>
  <c r="AI616" i="10"/>
  <c r="K412" i="10"/>
  <c r="AF395" i="10"/>
  <c r="AC326" i="10"/>
  <c r="H329" i="10"/>
  <c r="AF303" i="10"/>
  <c r="K291" i="10"/>
  <c r="AF226" i="10"/>
  <c r="AF227" i="10"/>
  <c r="T222" i="10"/>
  <c r="AC201" i="10"/>
  <c r="Q154" i="10"/>
  <c r="AF133" i="10"/>
  <c r="N502" i="10"/>
  <c r="E601" i="10"/>
  <c r="T477" i="10"/>
  <c r="N468" i="10"/>
  <c r="AC500" i="10"/>
  <c r="AL518" i="10"/>
  <c r="W448" i="10"/>
  <c r="W387" i="10"/>
  <c r="E392" i="10"/>
  <c r="W379" i="10"/>
  <c r="K116" i="10"/>
  <c r="Z73" i="10"/>
  <c r="AF14" i="10"/>
  <c r="AI30" i="10"/>
  <c r="T109" i="10"/>
  <c r="AI298" i="10"/>
  <c r="AC467" i="10"/>
  <c r="AI561" i="10"/>
  <c r="AL555" i="10"/>
  <c r="AL496" i="10"/>
  <c r="T428" i="10"/>
  <c r="AF493" i="10"/>
  <c r="K449" i="10"/>
  <c r="AI455" i="10"/>
  <c r="AC393" i="10"/>
  <c r="N388" i="10"/>
  <c r="AL362" i="10"/>
  <c r="AC368" i="10"/>
  <c r="Q295" i="10"/>
  <c r="N237" i="10"/>
  <c r="W246" i="10"/>
  <c r="Q191" i="10"/>
  <c r="Z266" i="10"/>
  <c r="AC236" i="10"/>
  <c r="H217" i="10"/>
  <c r="AC220" i="10"/>
  <c r="W194" i="10"/>
  <c r="H143" i="10"/>
  <c r="H126" i="10"/>
  <c r="T148" i="10"/>
  <c r="AF75" i="10"/>
  <c r="AF97" i="10"/>
  <c r="AF67" i="10"/>
  <c r="AC51" i="10"/>
  <c r="AC48" i="10"/>
  <c r="Q123" i="10"/>
  <c r="AC78" i="10"/>
  <c r="H65" i="10"/>
  <c r="AC61" i="10"/>
  <c r="Z123" i="10"/>
  <c r="H86" i="10"/>
  <c r="H81" i="10"/>
  <c r="K69" i="10"/>
  <c r="AF499" i="10"/>
  <c r="Z359" i="10"/>
  <c r="E371" i="10"/>
  <c r="T361" i="10"/>
  <c r="AF301" i="10"/>
  <c r="K279" i="10"/>
  <c r="AI206" i="10"/>
  <c r="AI48" i="10"/>
  <c r="Z57" i="10"/>
  <c r="AI105" i="10"/>
  <c r="W613" i="10"/>
  <c r="E520" i="10"/>
  <c r="W510" i="10"/>
  <c r="W427" i="10"/>
  <c r="AF198" i="10"/>
  <c r="Z18" i="10"/>
  <c r="AF49" i="10"/>
  <c r="Q31" i="10"/>
  <c r="W19" i="10"/>
  <c r="W160" i="10"/>
  <c r="E499" i="10"/>
  <c r="AL473" i="10"/>
  <c r="Q462" i="10"/>
  <c r="AF593" i="10"/>
  <c r="Z588" i="10"/>
  <c r="AC622" i="10"/>
  <c r="Z532" i="10"/>
  <c r="E552" i="10"/>
  <c r="N589" i="10"/>
  <c r="W262" i="10"/>
  <c r="H403" i="10"/>
  <c r="K343" i="10"/>
  <c r="AL515" i="10"/>
  <c r="K630" i="10"/>
  <c r="AF498" i="10"/>
  <c r="AL485" i="10"/>
  <c r="H509" i="10"/>
  <c r="K364" i="10"/>
  <c r="AL298" i="10"/>
  <c r="T289" i="10"/>
  <c r="T332" i="10"/>
  <c r="T291" i="10"/>
  <c r="AI303" i="10"/>
  <c r="K344" i="10"/>
  <c r="Z304" i="10"/>
  <c r="Q292" i="10"/>
  <c r="AC294" i="10"/>
  <c r="AF256" i="10"/>
  <c r="T277" i="10"/>
  <c r="T269" i="10"/>
  <c r="N299" i="10"/>
  <c r="Z237" i="10"/>
  <c r="Z173" i="10"/>
  <c r="H226" i="10"/>
  <c r="T248" i="10"/>
  <c r="AL225" i="10"/>
  <c r="W217" i="10"/>
  <c r="AI175" i="10"/>
  <c r="AC275" i="10"/>
  <c r="Z274" i="10"/>
  <c r="N266" i="10"/>
  <c r="W249" i="10"/>
  <c r="AF225" i="10"/>
  <c r="Q217" i="10"/>
  <c r="H224" i="10"/>
  <c r="AL200" i="10"/>
  <c r="AL194" i="10"/>
  <c r="AI170" i="10"/>
  <c r="N85" i="10"/>
  <c r="AF192" i="10"/>
  <c r="AF200" i="10"/>
  <c r="AF206" i="10"/>
  <c r="Z163" i="10"/>
  <c r="Z148" i="10"/>
  <c r="Q120" i="10"/>
  <c r="Z168" i="10"/>
  <c r="AF165" i="10"/>
  <c r="AI149" i="10"/>
  <c r="H133" i="10"/>
  <c r="AL167" i="10"/>
  <c r="AC115" i="10"/>
  <c r="AI111" i="10"/>
  <c r="T97" i="10"/>
  <c r="AC55" i="10"/>
  <c r="H76" i="10"/>
  <c r="N156" i="10"/>
  <c r="W144" i="10"/>
  <c r="AL131" i="10"/>
  <c r="E102" i="10"/>
  <c r="AL92" i="10"/>
  <c r="E33" i="10"/>
  <c r="Z125" i="10"/>
  <c r="Z45" i="10"/>
  <c r="AL134" i="10"/>
  <c r="E63" i="10"/>
  <c r="T59" i="10"/>
  <c r="K582" i="10"/>
  <c r="AC484" i="10"/>
  <c r="AI477" i="10"/>
  <c r="AF494" i="10"/>
  <c r="AC339" i="10"/>
  <c r="W321" i="10"/>
  <c r="AL292" i="10"/>
  <c r="AL235" i="10"/>
  <c r="AI243" i="10"/>
  <c r="AF220" i="10"/>
  <c r="H190" i="10"/>
  <c r="N107" i="10"/>
  <c r="AF31" i="10"/>
  <c r="AI333" i="10"/>
  <c r="AI59" i="10"/>
  <c r="N102" i="10"/>
  <c r="AI43" i="10"/>
  <c r="K548" i="10"/>
  <c r="Q630" i="10"/>
  <c r="N566" i="10"/>
  <c r="T622" i="10"/>
  <c r="K575" i="10"/>
  <c r="E556" i="10"/>
  <c r="H484" i="10"/>
  <c r="AL463" i="10"/>
  <c r="AI441" i="10"/>
  <c r="N626" i="10"/>
  <c r="W143" i="10"/>
  <c r="T519" i="10"/>
  <c r="W425" i="10"/>
  <c r="W614" i="10"/>
  <c r="Z608" i="10"/>
  <c r="AF559" i="10"/>
  <c r="N545" i="10"/>
  <c r="Q510" i="10"/>
  <c r="Q478" i="10"/>
  <c r="AL491" i="10"/>
  <c r="AC537" i="10"/>
  <c r="AF452" i="10"/>
  <c r="AI536" i="10"/>
  <c r="N604" i="10"/>
  <c r="E565" i="10"/>
  <c r="AL525" i="10"/>
  <c r="AC507" i="10"/>
  <c r="AC468" i="10"/>
  <c r="AF425" i="10"/>
  <c r="Q437" i="10"/>
  <c r="Z401" i="10"/>
  <c r="H395" i="10"/>
  <c r="E136" i="10"/>
  <c r="T174" i="10"/>
  <c r="Z113" i="10"/>
  <c r="AF563" i="10"/>
  <c r="AC472" i="10"/>
  <c r="AI607" i="10"/>
  <c r="AC560" i="10"/>
  <c r="AC555" i="10"/>
  <c r="E550" i="10"/>
  <c r="AL426" i="10"/>
  <c r="H575" i="10"/>
  <c r="W329" i="10"/>
  <c r="AL603" i="10"/>
  <c r="E587" i="10"/>
  <c r="AC486" i="10"/>
  <c r="AL221" i="10"/>
  <c r="K115" i="10"/>
  <c r="E585" i="10"/>
  <c r="K571" i="10"/>
  <c r="E559" i="10"/>
  <c r="AI587" i="10"/>
  <c r="AL546" i="10"/>
  <c r="K543" i="10"/>
  <c r="AL538" i="10"/>
  <c r="Q538" i="10"/>
  <c r="Z542" i="10"/>
  <c r="K477" i="10"/>
  <c r="N400" i="10"/>
  <c r="AL513" i="10"/>
  <c r="Q444" i="10"/>
  <c r="AI410" i="10"/>
  <c r="AL453" i="10"/>
  <c r="AL449" i="10"/>
  <c r="AC421" i="10"/>
  <c r="AI461" i="10"/>
  <c r="E411" i="10"/>
  <c r="AL401" i="10"/>
  <c r="H419" i="10"/>
  <c r="E382" i="10"/>
  <c r="H364" i="10"/>
  <c r="T321" i="10"/>
  <c r="AC376" i="10"/>
  <c r="K326" i="10"/>
  <c r="T334" i="10"/>
  <c r="T295" i="10"/>
  <c r="K348" i="10"/>
  <c r="AF344" i="10"/>
  <c r="AF286" i="10"/>
  <c r="K277" i="10"/>
  <c r="N221" i="10"/>
  <c r="N189" i="10"/>
  <c r="K244" i="10"/>
  <c r="K228" i="10"/>
  <c r="AI244" i="10"/>
  <c r="Q207" i="10"/>
  <c r="Q175" i="10"/>
  <c r="Q275" i="10"/>
  <c r="AC250" i="10"/>
  <c r="AF193" i="10"/>
  <c r="Z93" i="10"/>
  <c r="AF186" i="10"/>
  <c r="Z176" i="10"/>
  <c r="AF148" i="10"/>
  <c r="AI112" i="10"/>
  <c r="AC159" i="10"/>
  <c r="AL176" i="10"/>
  <c r="T149" i="10"/>
  <c r="N185" i="10"/>
  <c r="T167" i="10"/>
  <c r="Z143" i="10"/>
  <c r="W87" i="10"/>
  <c r="N44" i="10"/>
  <c r="N110" i="10"/>
  <c r="Q71" i="10"/>
  <c r="AC67" i="10"/>
  <c r="AC35" i="10"/>
  <c r="AF48" i="10"/>
  <c r="Z156" i="10"/>
  <c r="K102" i="10"/>
  <c r="AF57" i="10"/>
  <c r="H49" i="10"/>
  <c r="W39" i="10"/>
  <c r="AI134" i="10"/>
  <c r="T134" i="10"/>
  <c r="AL121" i="10"/>
  <c r="H108" i="10"/>
  <c r="H80" i="10"/>
  <c r="AF66" i="10"/>
  <c r="AI62" i="10"/>
  <c r="Q42" i="10"/>
  <c r="AI9" i="10"/>
  <c r="AF160" i="10"/>
  <c r="N535" i="10"/>
  <c r="Q603" i="10"/>
  <c r="Z626" i="10"/>
  <c r="T382" i="10"/>
  <c r="T251" i="10"/>
  <c r="AC161" i="10"/>
  <c r="AF251" i="10"/>
  <c r="AC145" i="10"/>
  <c r="T70" i="10"/>
  <c r="AC11" i="10"/>
  <c r="E558" i="10"/>
  <c r="W602" i="10"/>
  <c r="N59" i="10"/>
  <c r="Z43" i="10"/>
  <c r="N39" i="10"/>
  <c r="AI10" i="10"/>
  <c r="AM70" i="10"/>
  <c r="AS70" i="10" s="1"/>
  <c r="Q70" i="10"/>
  <c r="N297" i="10"/>
  <c r="AL247" i="10"/>
  <c r="H63" i="10"/>
  <c r="Q29" i="10"/>
  <c r="AF166" i="10"/>
  <c r="AL328" i="10"/>
  <c r="Q141" i="10"/>
  <c r="Z526" i="10"/>
  <c r="AF407" i="10"/>
  <c r="AL627" i="10"/>
  <c r="H519" i="10"/>
  <c r="Z502" i="10"/>
  <c r="AF363" i="10"/>
  <c r="T628" i="10"/>
  <c r="H326" i="10"/>
  <c r="Z305" i="10"/>
  <c r="N289" i="10"/>
  <c r="Z516" i="10"/>
  <c r="Q249" i="10"/>
  <c r="AL210" i="10"/>
  <c r="AI96" i="10"/>
  <c r="N80" i="10"/>
  <c r="K10" i="10"/>
  <c r="W10" i="10"/>
  <c r="W104" i="10"/>
  <c r="T73" i="10"/>
  <c r="AF19" i="10"/>
  <c r="Z160" i="10"/>
  <c r="K11" i="10"/>
  <c r="E13" i="10"/>
  <c r="AF552" i="10"/>
  <c r="T279" i="10"/>
  <c r="Q113" i="10"/>
  <c r="T514" i="10"/>
  <c r="W492" i="10"/>
  <c r="K448" i="10"/>
  <c r="Q616" i="10"/>
  <c r="Q577" i="10"/>
  <c r="T568" i="10"/>
  <c r="AI527" i="10"/>
  <c r="AL569" i="10"/>
  <c r="K478" i="10"/>
  <c r="N464" i="10"/>
  <c r="W423" i="10"/>
  <c r="Q389" i="10"/>
  <c r="T343" i="10"/>
  <c r="Q289" i="10"/>
  <c r="Z271" i="10"/>
  <c r="AF310" i="10"/>
  <c r="AC256" i="10"/>
  <c r="N256" i="10"/>
  <c r="Z281" i="10"/>
  <c r="AI272" i="10"/>
  <c r="AI249" i="10"/>
  <c r="Z258" i="10"/>
  <c r="T236" i="10"/>
  <c r="AL233" i="10"/>
  <c r="Q215" i="10"/>
  <c r="AC211" i="10"/>
  <c r="W191" i="10"/>
  <c r="Q232" i="10"/>
  <c r="N268" i="10"/>
  <c r="AF217" i="10"/>
  <c r="AI201" i="10"/>
  <c r="N224" i="10"/>
  <c r="H209" i="10"/>
  <c r="K182" i="10"/>
  <c r="N194" i="10"/>
  <c r="N192" i="10"/>
  <c r="AC177" i="10"/>
  <c r="Z164" i="10"/>
  <c r="W152" i="10"/>
  <c r="N25" i="10"/>
  <c r="AL141" i="10"/>
  <c r="AF81" i="10"/>
  <c r="AC50" i="10"/>
  <c r="AC46" i="10"/>
  <c r="H43" i="10"/>
  <c r="Q28" i="10"/>
  <c r="AI11" i="10"/>
  <c r="E416" i="10"/>
  <c r="H382" i="10"/>
  <c r="Q392" i="10"/>
  <c r="N175" i="10"/>
  <c r="AC379" i="10"/>
  <c r="AC626" i="10"/>
  <c r="AF628" i="10"/>
  <c r="AC587" i="10"/>
  <c r="Q559" i="10"/>
  <c r="E531" i="10"/>
  <c r="W519" i="10"/>
  <c r="AL521" i="10"/>
  <c r="AC498" i="10"/>
  <c r="AF512" i="10"/>
  <c r="AF496" i="10"/>
  <c r="Q503" i="10"/>
  <c r="T501" i="10"/>
  <c r="N246" i="10"/>
  <c r="Q195" i="10"/>
  <c r="AF185" i="10"/>
  <c r="Q155" i="10"/>
  <c r="K29" i="10"/>
  <c r="Q121" i="10"/>
  <c r="Z26" i="10"/>
  <c r="H114" i="10"/>
  <c r="AI141" i="10"/>
  <c r="N88" i="10"/>
  <c r="AL67" i="10"/>
  <c r="AL39" i="10"/>
  <c r="AL127" i="10"/>
  <c r="T55" i="10"/>
  <c r="T227" i="10"/>
  <c r="H577" i="10"/>
  <c r="W478" i="10"/>
  <c r="H497" i="10"/>
  <c r="AC444" i="10"/>
  <c r="E508" i="10"/>
  <c r="N594" i="10"/>
  <c r="AI608" i="10"/>
  <c r="H584" i="10"/>
  <c r="AF526" i="10"/>
  <c r="N509" i="10"/>
  <c r="H411" i="10"/>
  <c r="AL304" i="10"/>
  <c r="Z541" i="10"/>
  <c r="Q385" i="10"/>
  <c r="N308" i="10"/>
  <c r="AC257" i="10"/>
  <c r="AI254" i="10"/>
  <c r="AC203" i="10"/>
  <c r="N137" i="10"/>
  <c r="Q119" i="10"/>
  <c r="W88" i="10"/>
  <c r="N619" i="10"/>
  <c r="Q589" i="10"/>
  <c r="AL580" i="10"/>
  <c r="AL533" i="10"/>
  <c r="K541" i="10"/>
  <c r="T436" i="10"/>
  <c r="Q526" i="10"/>
  <c r="AF501" i="10"/>
  <c r="AI361" i="10"/>
  <c r="K633" i="10"/>
  <c r="H269" i="10"/>
  <c r="AC276" i="10"/>
  <c r="AC238" i="10"/>
  <c r="Z129" i="10"/>
  <c r="H166" i="10"/>
  <c r="T143" i="10"/>
  <c r="AC497" i="10"/>
  <c r="K524" i="10"/>
  <c r="Q558" i="10"/>
  <c r="AI515" i="10"/>
  <c r="Q513" i="10"/>
  <c r="AI445" i="10"/>
  <c r="N344" i="10"/>
  <c r="Q410" i="10"/>
  <c r="AF280" i="10"/>
  <c r="K239" i="10"/>
  <c r="Z420" i="10"/>
  <c r="N411" i="10"/>
  <c r="H446" i="10"/>
  <c r="N403" i="10"/>
  <c r="AC374" i="10"/>
  <c r="AF398" i="10"/>
  <c r="T447" i="10"/>
  <c r="AI364" i="10"/>
  <c r="Z302" i="10"/>
  <c r="W342" i="10"/>
  <c r="AI329" i="10"/>
  <c r="K313" i="10"/>
  <c r="E286" i="10"/>
  <c r="Q234" i="10"/>
  <c r="AL260" i="10"/>
  <c r="W239" i="10"/>
  <c r="N161" i="10"/>
  <c r="AI266" i="10"/>
  <c r="AL249" i="10"/>
  <c r="AI242" i="10"/>
  <c r="Q202" i="10"/>
  <c r="AF224" i="10"/>
  <c r="H208" i="10"/>
  <c r="W184" i="10"/>
  <c r="AL202" i="10"/>
  <c r="AI164" i="10"/>
  <c r="AL143" i="10"/>
  <c r="Q116" i="10"/>
  <c r="AF157" i="10"/>
  <c r="E51" i="10"/>
  <c r="AI86" i="10"/>
  <c r="W96" i="10"/>
  <c r="N563" i="10"/>
  <c r="Z561" i="10"/>
  <c r="Z581" i="10"/>
  <c r="AF475" i="10"/>
  <c r="AF389" i="10"/>
  <c r="AF338" i="10"/>
  <c r="K222" i="10"/>
  <c r="Q233" i="10"/>
  <c r="H201" i="10"/>
  <c r="AF169" i="10"/>
  <c r="K610" i="10"/>
  <c r="Z519" i="10"/>
  <c r="K540" i="10"/>
  <c r="W532" i="10"/>
  <c r="Z559" i="10"/>
  <c r="Q570" i="10"/>
  <c r="Z591" i="10"/>
  <c r="AL626" i="10"/>
  <c r="Q594" i="10"/>
  <c r="AI618" i="10"/>
  <c r="N520" i="10"/>
  <c r="H627" i="10"/>
  <c r="T498" i="10"/>
  <c r="T472" i="10"/>
  <c r="AM524" i="10"/>
  <c r="AS524" i="10" s="1"/>
  <c r="AF463" i="10"/>
  <c r="Z527" i="10"/>
  <c r="T494" i="10"/>
  <c r="AL444" i="10"/>
  <c r="AI436" i="10"/>
  <c r="Q456" i="10"/>
  <c r="H363" i="10"/>
  <c r="T301" i="10"/>
  <c r="Z226" i="10"/>
  <c r="AL263" i="10"/>
  <c r="AI230" i="10"/>
  <c r="AC198" i="10"/>
  <c r="T47" i="10"/>
  <c r="N538" i="10"/>
  <c r="K617" i="10"/>
  <c r="Q566" i="10"/>
  <c r="AF466" i="10"/>
  <c r="N496" i="10"/>
  <c r="Z630" i="10"/>
  <c r="N630" i="10"/>
  <c r="H576" i="10"/>
  <c r="Q553" i="10"/>
  <c r="N606" i="10"/>
  <c r="E575" i="10"/>
  <c r="AF588" i="10"/>
  <c r="H398" i="10"/>
  <c r="Z613" i="10"/>
  <c r="H534" i="10"/>
  <c r="N426" i="10"/>
  <c r="Z303" i="10"/>
  <c r="Z605" i="10"/>
  <c r="Q521" i="10"/>
  <c r="AC510" i="10"/>
  <c r="AI601" i="10"/>
  <c r="E555" i="10"/>
  <c r="W528" i="10"/>
  <c r="AF513" i="10"/>
  <c r="AC370" i="10"/>
  <c r="AC340" i="10"/>
  <c r="N288" i="10"/>
  <c r="H267" i="10"/>
  <c r="K546" i="10"/>
  <c r="AF578" i="10"/>
  <c r="Z614" i="10"/>
  <c r="AL610" i="10"/>
  <c r="E605" i="10"/>
  <c r="H527" i="10"/>
  <c r="E539" i="10"/>
  <c r="K254" i="10"/>
  <c r="Q248" i="10"/>
  <c r="AI198" i="10"/>
  <c r="T610" i="10"/>
  <c r="Z568" i="10"/>
  <c r="T527" i="10"/>
  <c r="AL492" i="10"/>
  <c r="T573" i="10"/>
  <c r="N517" i="10"/>
  <c r="Z513" i="10"/>
  <c r="Q469" i="10"/>
  <c r="Q475" i="10"/>
  <c r="Z450" i="10"/>
  <c r="AC454" i="10"/>
  <c r="AC459" i="10"/>
  <c r="AL427" i="10"/>
  <c r="Z449" i="10"/>
  <c r="W413" i="10"/>
  <c r="AL374" i="10"/>
  <c r="AF352" i="10"/>
  <c r="W328" i="10"/>
  <c r="AI313" i="10"/>
  <c r="W350" i="10"/>
  <c r="AI305" i="10"/>
  <c r="Q276" i="10"/>
  <c r="Q273" i="10"/>
  <c r="T278" i="10"/>
  <c r="K252" i="10"/>
  <c r="AC239" i="10"/>
  <c r="K215" i="10"/>
  <c r="AC262" i="10"/>
  <c r="AI234" i="10"/>
  <c r="AI172" i="10"/>
  <c r="AL204" i="10"/>
  <c r="AL164" i="10"/>
  <c r="H159" i="10"/>
  <c r="W177" i="10"/>
  <c r="T163" i="10"/>
  <c r="N147" i="10"/>
  <c r="AI135" i="10"/>
  <c r="Z110" i="10"/>
  <c r="K97" i="10"/>
  <c r="W150" i="10"/>
  <c r="N97" i="10"/>
  <c r="Q76" i="10"/>
  <c r="N71" i="10"/>
  <c r="AF56" i="10"/>
  <c r="E144" i="10"/>
  <c r="Z140" i="10"/>
  <c r="K18" i="10"/>
  <c r="AL35" i="10"/>
  <c r="W108" i="10"/>
  <c r="Z80" i="10"/>
  <c r="AI486" i="10"/>
  <c r="AI457" i="10"/>
  <c r="H451" i="10"/>
  <c r="AI374" i="10"/>
  <c r="AC582" i="10"/>
  <c r="AL587" i="10"/>
  <c r="AC577" i="10"/>
  <c r="N540" i="10"/>
  <c r="Q543" i="10"/>
  <c r="Q502" i="10"/>
  <c r="AF453" i="10"/>
  <c r="Z500" i="10"/>
  <c r="AC593" i="10"/>
  <c r="AI519" i="10"/>
  <c r="Z518" i="10"/>
  <c r="Q528" i="10"/>
  <c r="AC511" i="10"/>
  <c r="N413" i="10"/>
  <c r="Z407" i="10"/>
  <c r="K304" i="10"/>
  <c r="T330" i="10"/>
  <c r="N242" i="10"/>
  <c r="Q225" i="10"/>
  <c r="AF210" i="10"/>
  <c r="T512" i="10"/>
  <c r="AF459" i="10"/>
  <c r="W617" i="10"/>
  <c r="Z600" i="10"/>
  <c r="Q591" i="10"/>
  <c r="H551" i="10"/>
  <c r="H529" i="10"/>
  <c r="K557" i="10"/>
  <c r="H474" i="10"/>
  <c r="K530" i="10"/>
  <c r="AC491" i="10"/>
  <c r="AI499" i="10"/>
  <c r="Z611" i="10"/>
  <c r="H581" i="10"/>
  <c r="AC514" i="10"/>
  <c r="AI496" i="10"/>
  <c r="AI489" i="10"/>
  <c r="K472" i="10"/>
  <c r="W471" i="10"/>
  <c r="AC382" i="10"/>
  <c r="AF605" i="10"/>
  <c r="H583" i="10"/>
  <c r="Q564" i="10"/>
  <c r="Z201" i="10"/>
  <c r="N176" i="10"/>
  <c r="Q136" i="10"/>
  <c r="Q39" i="10"/>
  <c r="T51" i="10"/>
  <c r="T510" i="10"/>
  <c r="AI386" i="10"/>
  <c r="AL568" i="10"/>
  <c r="AL563" i="10"/>
  <c r="N532" i="10"/>
  <c r="AI565" i="10"/>
  <c r="AF558" i="10"/>
  <c r="W543" i="10"/>
  <c r="AC531" i="10"/>
  <c r="E523" i="10"/>
  <c r="AF550" i="10"/>
  <c r="AI557" i="10"/>
  <c r="W538" i="10"/>
  <c r="N526" i="10"/>
  <c r="AF487" i="10"/>
  <c r="H511" i="10"/>
  <c r="Q499" i="10"/>
  <c r="N487" i="10"/>
  <c r="AC462" i="10"/>
  <c r="W459" i="10"/>
  <c r="W439" i="10"/>
  <c r="H389" i="10"/>
  <c r="N418" i="10"/>
  <c r="E407" i="10"/>
  <c r="AF403" i="10"/>
  <c r="Z301" i="10"/>
  <c r="AC359" i="10"/>
  <c r="Q336" i="10"/>
  <c r="AL329" i="10"/>
  <c r="K300" i="10"/>
  <c r="AF292" i="10"/>
  <c r="T280" i="10"/>
  <c r="AI256" i="10"/>
  <c r="Z270" i="10"/>
  <c r="Q274" i="10"/>
  <c r="AC234" i="10"/>
  <c r="Z222" i="10"/>
  <c r="K230" i="10"/>
  <c r="AI215" i="10"/>
  <c r="Z161" i="10"/>
  <c r="AI250" i="10"/>
  <c r="Q252" i="10"/>
  <c r="W212" i="10"/>
  <c r="W201" i="10"/>
  <c r="H192" i="10"/>
  <c r="AI209" i="10"/>
  <c r="K190" i="10"/>
  <c r="W208" i="10"/>
  <c r="T194" i="10"/>
  <c r="W164" i="10"/>
  <c r="T138" i="10"/>
  <c r="N133" i="10"/>
  <c r="T146" i="10"/>
  <c r="K119" i="10"/>
  <c r="Z68" i="10"/>
  <c r="H155" i="10"/>
  <c r="AI144" i="10"/>
  <c r="H90" i="10"/>
  <c r="T49" i="10"/>
  <c r="AC31" i="10"/>
  <c r="Z24" i="10"/>
  <c r="T71" i="10"/>
  <c r="K81" i="10"/>
  <c r="AF63" i="10"/>
  <c r="AC54" i="10"/>
  <c r="W48" i="10"/>
  <c r="W46" i="10"/>
  <c r="N33" i="10"/>
  <c r="AI24" i="10"/>
  <c r="K492" i="10"/>
  <c r="E548" i="10"/>
  <c r="T614" i="10"/>
  <c r="H470" i="10"/>
  <c r="Z474" i="10"/>
  <c r="K508" i="10"/>
  <c r="E494" i="10"/>
  <c r="K464" i="10"/>
  <c r="H401" i="10"/>
  <c r="AI371" i="10"/>
  <c r="H400" i="10"/>
  <c r="Q349" i="10"/>
  <c r="H287" i="10"/>
  <c r="H251" i="10"/>
  <c r="AL120" i="10"/>
  <c r="N124" i="10"/>
  <c r="AC64" i="10"/>
  <c r="AI387" i="10"/>
  <c r="AC392" i="10"/>
  <c r="Z171" i="10"/>
  <c r="H75" i="10"/>
  <c r="T117" i="10"/>
  <c r="Z475" i="10"/>
  <c r="AC630" i="10"/>
  <c r="AL613" i="10"/>
  <c r="T263" i="10"/>
  <c r="AL215" i="10"/>
  <c r="W630" i="10"/>
  <c r="AL635" i="10"/>
  <c r="AC605" i="10"/>
  <c r="H607" i="10"/>
  <c r="E600" i="10"/>
  <c r="H566" i="10"/>
  <c r="K564" i="10"/>
  <c r="E560" i="10"/>
  <c r="AC572" i="10"/>
  <c r="AL565" i="10"/>
  <c r="N560" i="10"/>
  <c r="W527" i="10"/>
  <c r="AF518" i="10"/>
  <c r="E498" i="10"/>
  <c r="AC529" i="10"/>
  <c r="N525" i="10"/>
  <c r="Q517" i="10"/>
  <c r="K497" i="10"/>
  <c r="T489" i="10"/>
  <c r="W463" i="10"/>
  <c r="AL411" i="10"/>
  <c r="K455" i="10"/>
  <c r="Q422" i="10"/>
  <c r="W461" i="10"/>
  <c r="AI389" i="10"/>
  <c r="AL338" i="10"/>
  <c r="Q376" i="10"/>
  <c r="W333" i="10"/>
  <c r="Q302" i="10"/>
  <c r="AI300" i="10"/>
  <c r="AL348" i="10"/>
  <c r="AI292" i="10"/>
  <c r="AF234" i="10"/>
  <c r="K225" i="10"/>
  <c r="K191" i="10"/>
  <c r="Z145" i="10"/>
  <c r="T262" i="10"/>
  <c r="H278" i="10"/>
  <c r="AI252" i="10"/>
  <c r="AF212" i="10"/>
  <c r="Q182" i="10"/>
  <c r="Q194" i="10"/>
  <c r="AL159" i="10"/>
  <c r="T176" i="10"/>
  <c r="T166" i="10"/>
  <c r="AL147" i="10"/>
  <c r="N138" i="10"/>
  <c r="E148" i="10"/>
  <c r="AI103" i="10"/>
  <c r="Z127" i="10"/>
  <c r="AF78" i="10"/>
  <c r="Z64" i="10"/>
  <c r="T555" i="10"/>
  <c r="Z553" i="10"/>
  <c r="AF521" i="10"/>
  <c r="Q613" i="10"/>
  <c r="AF557" i="10"/>
  <c r="AI573" i="10"/>
  <c r="T530" i="10"/>
  <c r="H547" i="10"/>
  <c r="AI483" i="10"/>
  <c r="AI463" i="10"/>
  <c r="K441" i="10"/>
  <c r="H442" i="10"/>
  <c r="W442" i="10"/>
  <c r="T413" i="10"/>
  <c r="AF382" i="10"/>
  <c r="W398" i="10"/>
  <c r="K368" i="10"/>
  <c r="H335" i="10"/>
  <c r="Q312" i="10"/>
  <c r="AC329" i="10"/>
  <c r="Q277" i="10"/>
  <c r="H324" i="10"/>
  <c r="T319" i="10"/>
  <c r="K261" i="10"/>
  <c r="W270" i="10"/>
  <c r="AL228" i="10"/>
  <c r="W274" i="10"/>
  <c r="T268" i="10"/>
  <c r="AC259" i="10"/>
  <c r="N252" i="10"/>
  <c r="N204" i="10"/>
  <c r="Z216" i="10"/>
  <c r="AI188" i="10"/>
  <c r="Z212" i="10"/>
  <c r="AF635" i="10"/>
  <c r="AF617" i="10"/>
  <c r="Z629" i="10"/>
  <c r="AI532" i="10"/>
  <c r="AF502" i="10"/>
  <c r="AC540" i="10"/>
  <c r="W545" i="10"/>
  <c r="AI22" i="10"/>
  <c r="H456" i="10"/>
  <c r="AF432" i="10"/>
  <c r="K309" i="10"/>
  <c r="Z621" i="10"/>
  <c r="T550" i="10"/>
  <c r="AI510" i="10"/>
  <c r="Z521" i="10"/>
  <c r="AC635" i="10"/>
  <c r="T539" i="10"/>
  <c r="W148" i="10"/>
  <c r="AI120" i="10"/>
  <c r="K112" i="10"/>
  <c r="AL163" i="10"/>
  <c r="Z138" i="10"/>
  <c r="W163" i="10"/>
  <c r="Q165" i="10"/>
  <c r="AC149" i="10"/>
  <c r="T142" i="10"/>
  <c r="AF126" i="10"/>
  <c r="AL185" i="10"/>
  <c r="AI177" i="10"/>
  <c r="Q168" i="10"/>
  <c r="N136" i="10"/>
  <c r="AC135" i="10"/>
  <c r="E112" i="10"/>
  <c r="AF99" i="10"/>
  <c r="AI155" i="10"/>
  <c r="W118" i="10"/>
  <c r="Q97" i="10"/>
  <c r="W55" i="10"/>
  <c r="AF150" i="10"/>
  <c r="N127" i="10"/>
  <c r="K21" i="10"/>
  <c r="AL139" i="10"/>
  <c r="T139" i="10"/>
  <c r="N122" i="10"/>
  <c r="AF88" i="10"/>
  <c r="AC131" i="10"/>
  <c r="H131" i="10"/>
  <c r="AC113" i="10"/>
  <c r="AF45" i="10"/>
  <c r="K28" i="10"/>
  <c r="AI125" i="10"/>
  <c r="K113" i="10"/>
  <c r="K105" i="10"/>
  <c r="AF102" i="10"/>
  <c r="AF76" i="10"/>
  <c r="H57" i="10"/>
  <c r="W47" i="10"/>
  <c r="H29" i="10"/>
  <c r="Z134" i="10"/>
  <c r="E128" i="10"/>
  <c r="AI98" i="10"/>
  <c r="W51" i="10"/>
  <c r="Q58" i="10"/>
  <c r="W40" i="10"/>
  <c r="W38" i="10"/>
  <c r="AI25" i="10"/>
  <c r="N23" i="10"/>
  <c r="AC20" i="10"/>
  <c r="AI13" i="10"/>
  <c r="AC615" i="10"/>
  <c r="K618" i="10"/>
  <c r="T636" i="10"/>
  <c r="AL514" i="10"/>
  <c r="AL523" i="10"/>
  <c r="AC518" i="10"/>
  <c r="N567" i="10"/>
  <c r="AI577" i="10"/>
  <c r="K532" i="10"/>
  <c r="K561" i="10"/>
  <c r="W586" i="10"/>
  <c r="K559" i="10"/>
  <c r="Z602" i="10"/>
  <c r="Z566" i="10"/>
  <c r="AI626" i="10"/>
  <c r="AL575" i="10"/>
  <c r="T626" i="10"/>
  <c r="W619" i="10"/>
  <c r="W582" i="10"/>
  <c r="AC619" i="10"/>
  <c r="N618" i="10"/>
  <c r="T562" i="10"/>
  <c r="AC479" i="10"/>
  <c r="AC470" i="10"/>
  <c r="AC440" i="10"/>
  <c r="Z478" i="10"/>
  <c r="T476" i="10"/>
  <c r="N452" i="10"/>
  <c r="H463" i="10"/>
  <c r="H478" i="10"/>
  <c r="E408" i="10"/>
  <c r="E133" i="10"/>
  <c r="H123" i="10"/>
  <c r="K605" i="10"/>
  <c r="AI200" i="10"/>
  <c r="AF64" i="10"/>
  <c r="AC624" i="10"/>
  <c r="Q509" i="10"/>
  <c r="K459" i="10"/>
  <c r="N193" i="10"/>
  <c r="AI192" i="10"/>
  <c r="K176" i="10"/>
  <c r="AF42" i="10"/>
  <c r="AM42" i="10"/>
  <c r="AS42" i="10" s="1"/>
  <c r="AF622" i="10"/>
  <c r="AF577" i="10"/>
  <c r="AI609" i="10"/>
  <c r="H377" i="10"/>
  <c r="AF354" i="10"/>
  <c r="W336" i="10"/>
  <c r="Z333" i="10"/>
  <c r="W289" i="10"/>
  <c r="AL327" i="10"/>
  <c r="T300" i="10"/>
  <c r="AI346" i="10"/>
  <c r="AI334" i="10"/>
  <c r="AF337" i="10"/>
  <c r="Z329" i="10"/>
  <c r="W284" i="10"/>
  <c r="K150" i="10"/>
  <c r="T74" i="10"/>
  <c r="AI121" i="10"/>
  <c r="H514" i="10"/>
  <c r="E619" i="10"/>
  <c r="W595" i="10"/>
  <c r="H520" i="10"/>
  <c r="E521" i="10"/>
  <c r="AI537" i="10"/>
  <c r="AF333" i="10"/>
  <c r="AC360" i="10"/>
  <c r="K340" i="10"/>
  <c r="K315" i="10"/>
  <c r="Q299" i="10"/>
  <c r="AL246" i="10"/>
  <c r="AC266" i="10"/>
  <c r="T168" i="10"/>
  <c r="AI151" i="10"/>
  <c r="H97" i="10"/>
  <c r="W71" i="10"/>
  <c r="N29" i="10"/>
  <c r="AF72" i="10"/>
  <c r="W131" i="10"/>
  <c r="AC97" i="10"/>
  <c r="AI89" i="10"/>
  <c r="W540" i="10"/>
  <c r="AF629" i="10"/>
  <c r="AI474" i="10"/>
  <c r="AL572" i="10"/>
  <c r="AL561" i="10"/>
  <c r="AC552" i="10"/>
  <c r="H533" i="10"/>
  <c r="AC504" i="10"/>
  <c r="AI462" i="10"/>
  <c r="AL634" i="10"/>
  <c r="K601" i="10"/>
  <c r="K608" i="10"/>
  <c r="AI585" i="10"/>
  <c r="E506" i="10"/>
  <c r="AL475" i="10"/>
  <c r="Q493" i="10"/>
  <c r="AI450" i="10"/>
  <c r="N417" i="10"/>
  <c r="Q401" i="10"/>
  <c r="Q364" i="10"/>
  <c r="W385" i="10"/>
  <c r="AI365" i="10"/>
  <c r="K311" i="10"/>
  <c r="AC307" i="10"/>
  <c r="H273" i="10"/>
  <c r="K297" i="10"/>
  <c r="K266" i="10"/>
  <c r="Q186" i="10"/>
  <c r="AI208" i="10"/>
  <c r="T178" i="10"/>
  <c r="AF158" i="10"/>
  <c r="Q89" i="10"/>
  <c r="AF90" i="10"/>
  <c r="E31" i="10"/>
  <c r="H124" i="10"/>
  <c r="Q606" i="10"/>
  <c r="AL619" i="10"/>
  <c r="W605" i="10"/>
  <c r="AI625" i="10"/>
  <c r="N627" i="10"/>
  <c r="H634" i="10"/>
  <c r="AF603" i="10"/>
  <c r="AL595" i="10"/>
  <c r="Z589" i="10"/>
  <c r="Z587" i="10"/>
  <c r="N587" i="10"/>
  <c r="Z583" i="10"/>
  <c r="T563" i="10"/>
  <c r="E546" i="10"/>
  <c r="AL554" i="10"/>
  <c r="AF545" i="10"/>
  <c r="H596" i="10"/>
  <c r="AC596" i="10"/>
  <c r="K558" i="10"/>
  <c r="AF531" i="10"/>
  <c r="Q519" i="10"/>
  <c r="T592" i="10"/>
  <c r="Q592" i="10"/>
  <c r="N533" i="10"/>
  <c r="W486" i="10"/>
  <c r="K549" i="10"/>
  <c r="AL488" i="10"/>
  <c r="AC515" i="10"/>
  <c r="AI479" i="10"/>
  <c r="K503" i="10"/>
  <c r="N501" i="10"/>
  <c r="AL493" i="10"/>
  <c r="AL433" i="10"/>
  <c r="T442" i="10"/>
  <c r="AF461" i="10"/>
  <c r="AL388" i="10"/>
  <c r="W430" i="10"/>
  <c r="Z377" i="10"/>
  <c r="AL366" i="10"/>
  <c r="T352" i="10"/>
  <c r="T328" i="10"/>
  <c r="W288" i="10"/>
  <c r="AC270" i="10"/>
  <c r="Z210" i="10"/>
  <c r="H194" i="10"/>
  <c r="AC193" i="10"/>
  <c r="K178" i="10"/>
  <c r="K164" i="10"/>
  <c r="AL177" i="10"/>
  <c r="AI237" i="10"/>
  <c r="AI212" i="10"/>
  <c r="T619" i="10"/>
  <c r="H535" i="10"/>
  <c r="H619" i="10"/>
  <c r="H174" i="10"/>
  <c r="Z169" i="10"/>
  <c r="K138" i="10"/>
  <c r="T126" i="10"/>
  <c r="AI168" i="10"/>
  <c r="Q167" i="10"/>
  <c r="AC87" i="10"/>
  <c r="AF89" i="10"/>
  <c r="AI127" i="10"/>
  <c r="AI124" i="10"/>
  <c r="Z122" i="10"/>
  <c r="AF122" i="10"/>
  <c r="T64" i="10"/>
  <c r="AC40" i="10"/>
  <c r="N35" i="10"/>
  <c r="W156" i="10"/>
  <c r="Z131" i="10"/>
  <c r="AF65" i="10"/>
  <c r="Z9" i="10"/>
  <c r="W141" i="10"/>
  <c r="T127" i="10"/>
  <c r="AC123" i="10"/>
  <c r="AF123" i="10"/>
  <c r="AI104" i="10"/>
  <c r="AL100" i="10"/>
  <c r="H89" i="10"/>
  <c r="Z69" i="10"/>
  <c r="T65" i="10"/>
  <c r="H55" i="10"/>
  <c r="K51" i="10"/>
  <c r="Z40" i="10"/>
  <c r="Z37" i="10"/>
  <c r="T33" i="10"/>
  <c r="E23" i="10"/>
  <c r="W18" i="10"/>
  <c r="AF73" i="10"/>
  <c r="W59" i="10"/>
  <c r="AI18" i="10"/>
  <c r="Z21" i="10"/>
  <c r="Z139" i="10"/>
  <c r="T81" i="10"/>
  <c r="AM62" i="10"/>
  <c r="AS62" i="10" s="1"/>
  <c r="T43" i="10"/>
  <c r="K38" i="10"/>
  <c r="AC28" i="10"/>
  <c r="W11" i="10"/>
  <c r="AF12" i="10"/>
  <c r="Z523" i="10"/>
  <c r="Z512" i="10"/>
  <c r="Z531" i="10"/>
  <c r="AC508" i="10"/>
  <c r="H565" i="10"/>
  <c r="T546" i="10"/>
  <c r="AC581" i="10"/>
  <c r="AI570" i="10"/>
  <c r="AL618" i="10"/>
  <c r="AF535" i="10"/>
  <c r="E566" i="10"/>
  <c r="K531" i="10"/>
  <c r="AC559" i="10"/>
  <c r="Q619" i="10"/>
  <c r="W578" i="10"/>
  <c r="AL605" i="10"/>
  <c r="AL586" i="10"/>
  <c r="AF630" i="10"/>
  <c r="H578" i="10"/>
  <c r="W539" i="10"/>
  <c r="K467" i="10"/>
  <c r="H476" i="10"/>
  <c r="AL428" i="10"/>
  <c r="AF476" i="10"/>
  <c r="Q635" i="10"/>
  <c r="K490" i="10"/>
  <c r="Z486" i="10"/>
  <c r="Z506" i="10"/>
  <c r="H523" i="10"/>
  <c r="T532" i="10"/>
  <c r="H601" i="10"/>
  <c r="N412" i="10"/>
  <c r="H103" i="10"/>
  <c r="Z33" i="10"/>
  <c r="Q405" i="10"/>
  <c r="N183" i="10"/>
  <c r="Z296" i="10"/>
  <c r="T9" i="10"/>
  <c r="Q83" i="10"/>
  <c r="AM83" i="10"/>
  <c r="AS83" i="10" s="1"/>
  <c r="AF500" i="10"/>
  <c r="K516" i="10"/>
  <c r="T531" i="10"/>
  <c r="AC525" i="10"/>
  <c r="H602" i="10"/>
  <c r="AF601" i="10"/>
  <c r="H618" i="10"/>
  <c r="AC471" i="10"/>
  <c r="Z520" i="10"/>
  <c r="K514" i="10"/>
  <c r="AF401" i="10"/>
  <c r="AI432" i="10"/>
  <c r="K363" i="10"/>
  <c r="Q339" i="10"/>
  <c r="AL573" i="10"/>
  <c r="N516" i="10"/>
  <c r="T528" i="10"/>
  <c r="E505" i="10"/>
  <c r="N395" i="10"/>
  <c r="K473" i="10"/>
  <c r="N346" i="10"/>
  <c r="T315" i="10"/>
  <c r="H319" i="10"/>
  <c r="Z254" i="10"/>
  <c r="K212" i="10"/>
  <c r="AC178" i="10"/>
  <c r="AI159" i="10"/>
  <c r="T112" i="10"/>
  <c r="Q107" i="10"/>
  <c r="Q43" i="10"/>
  <c r="Z27" i="10"/>
  <c r="H156" i="10"/>
  <c r="N131" i="10"/>
  <c r="AF28" i="10"/>
  <c r="K134" i="10"/>
  <c r="Q134" i="10"/>
  <c r="K74" i="10"/>
  <c r="H67" i="10"/>
  <c r="H47" i="10"/>
  <c r="Q34" i="10"/>
  <c r="N160" i="10"/>
  <c r="Z499" i="10"/>
  <c r="Q586" i="10"/>
  <c r="AC603" i="10"/>
  <c r="AI598" i="10"/>
  <c r="T542" i="10"/>
  <c r="AC570" i="10"/>
  <c r="W570" i="10"/>
  <c r="AC616" i="10"/>
  <c r="AL622" i="10"/>
  <c r="AI631" i="10"/>
  <c r="AL611" i="10"/>
  <c r="Z633" i="10"/>
  <c r="T496" i="10"/>
  <c r="H610" i="10"/>
  <c r="AL478" i="10"/>
  <c r="K476" i="10"/>
  <c r="AL471" i="10"/>
  <c r="K626" i="10"/>
  <c r="AF424" i="10"/>
  <c r="AF503" i="10"/>
  <c r="K480" i="10"/>
  <c r="AI615" i="10"/>
  <c r="AL589" i="10"/>
  <c r="T425" i="10"/>
  <c r="K247" i="10"/>
  <c r="AL584" i="10"/>
  <c r="N31" i="10"/>
  <c r="AI185" i="10"/>
  <c r="N580" i="10"/>
  <c r="Q482" i="10"/>
  <c r="K491" i="10"/>
  <c r="N536" i="10"/>
  <c r="N483" i="10"/>
  <c r="K493" i="10"/>
  <c r="Q455" i="10"/>
  <c r="AI451" i="10"/>
  <c r="T431" i="10"/>
  <c r="T365" i="10"/>
  <c r="K358" i="10"/>
  <c r="N365" i="10"/>
  <c r="Q328" i="10"/>
  <c r="H312" i="10"/>
  <c r="W303" i="10"/>
  <c r="AC274" i="10"/>
  <c r="K278" i="10"/>
  <c r="AN234" i="10"/>
  <c r="Z383" i="10"/>
  <c r="AF258" i="10"/>
  <c r="N47" i="10"/>
  <c r="Q33" i="10"/>
  <c r="W220" i="10"/>
  <c r="N182" i="10"/>
  <c r="AF177" i="10"/>
  <c r="AF51" i="10"/>
  <c r="N18" i="10"/>
  <c r="Q69" i="10"/>
  <c r="W125" i="10"/>
  <c r="AL123" i="10"/>
  <c r="AI123" i="10"/>
  <c r="W89" i="10"/>
  <c r="AC108" i="10"/>
  <c r="AC34" i="10"/>
  <c r="W508" i="10"/>
  <c r="E424" i="10"/>
  <c r="H393" i="10"/>
  <c r="Q416" i="10"/>
  <c r="Q320" i="10"/>
  <c r="Q54" i="10"/>
  <c r="AI500" i="10"/>
  <c r="K359" i="10"/>
  <c r="Q634" i="10"/>
  <c r="AF616" i="10"/>
  <c r="AI582" i="10"/>
  <c r="AI583" i="10"/>
  <c r="T590" i="10"/>
  <c r="E557" i="10"/>
  <c r="AL528" i="10"/>
  <c r="AI525" i="10"/>
  <c r="AC489" i="10"/>
  <c r="AL534" i="10"/>
  <c r="W479" i="10"/>
  <c r="AL442" i="10"/>
  <c r="AI413" i="10"/>
  <c r="AI383" i="10"/>
  <c r="AC418" i="10"/>
  <c r="Q398" i="10"/>
  <c r="K370" i="10"/>
  <c r="K330" i="10"/>
  <c r="Z344" i="10"/>
  <c r="N173" i="10"/>
  <c r="N143" i="10"/>
  <c r="K32" i="10"/>
  <c r="T26" i="10"/>
  <c r="AI562" i="10"/>
  <c r="W417" i="10"/>
  <c r="W371" i="10"/>
  <c r="Q279" i="10"/>
  <c r="Z41" i="10"/>
  <c r="AL299" i="10"/>
  <c r="AF255" i="10"/>
  <c r="AL242" i="10"/>
  <c r="AL166" i="10"/>
  <c r="T84" i="10"/>
  <c r="AL55" i="10"/>
  <c r="Z121" i="10"/>
  <c r="AC88" i="10"/>
  <c r="K62" i="10"/>
  <c r="AC13" i="10"/>
  <c r="Q271" i="10"/>
  <c r="K133" i="10"/>
  <c r="AL31" i="10"/>
  <c r="AN9" i="10"/>
  <c r="AC636" i="10"/>
  <c r="H500" i="10"/>
  <c r="AC629" i="10"/>
  <c r="H624" i="10"/>
  <c r="W623" i="10"/>
  <c r="E602" i="10"/>
  <c r="AM34" i="10"/>
  <c r="AS34" i="10" s="1"/>
  <c r="Z25" i="10"/>
  <c r="AN25" i="10"/>
  <c r="W114" i="10"/>
  <c r="W563" i="10"/>
  <c r="AL578" i="10"/>
  <c r="K485" i="10"/>
  <c r="AI158" i="10"/>
  <c r="AN158" i="10"/>
  <c r="Q67" i="10"/>
  <c r="N144" i="10"/>
  <c r="T123" i="10"/>
  <c r="AF626" i="10"/>
  <c r="W587" i="10"/>
  <c r="AC512" i="10"/>
  <c r="W487" i="10"/>
  <c r="N163" i="10"/>
  <c r="Z617" i="10"/>
  <c r="N548" i="10"/>
  <c r="N631" i="10"/>
  <c r="Q612" i="10"/>
  <c r="T600" i="10"/>
  <c r="N572" i="10"/>
  <c r="Z508" i="10"/>
  <c r="N561" i="10"/>
  <c r="W521" i="10"/>
  <c r="N569" i="10"/>
  <c r="AF528" i="10"/>
  <c r="Z525" i="10"/>
  <c r="AI501" i="10"/>
  <c r="W483" i="10"/>
  <c r="W338" i="10"/>
  <c r="T336" i="10"/>
  <c r="T284" i="10"/>
  <c r="AF591" i="10"/>
  <c r="Q587" i="10"/>
  <c r="AF564" i="10"/>
  <c r="W577" i="10"/>
  <c r="AC558" i="10"/>
  <c r="W592" i="10"/>
  <c r="AI555" i="10"/>
  <c r="T553" i="10"/>
  <c r="T520" i="10"/>
  <c r="AC494" i="10"/>
  <c r="AF525" i="10"/>
  <c r="T549" i="10"/>
  <c r="AF480" i="10"/>
  <c r="Z517" i="10"/>
  <c r="E503" i="10"/>
  <c r="N503" i="10"/>
  <c r="T507" i="10"/>
  <c r="K501" i="10"/>
  <c r="Q483" i="10"/>
  <c r="Q463" i="10"/>
  <c r="H450" i="10"/>
  <c r="H423" i="10"/>
  <c r="K454" i="10"/>
  <c r="AI458" i="10"/>
  <c r="AF457" i="10"/>
  <c r="AL438" i="10"/>
  <c r="N441" i="10"/>
  <c r="AI442" i="10"/>
  <c r="H343" i="10"/>
  <c r="N405" i="10"/>
  <c r="Q403" i="10"/>
  <c r="N370" i="10"/>
  <c r="Q447" i="10"/>
  <c r="AL364" i="10"/>
  <c r="Q372" i="10"/>
  <c r="AL368" i="10"/>
  <c r="K357" i="10"/>
  <c r="AL345" i="10"/>
  <c r="W352" i="10"/>
  <c r="AC365" i="10"/>
  <c r="AL302" i="10"/>
  <c r="AL344" i="10"/>
  <c r="Q282" i="10"/>
  <c r="T310" i="10"/>
  <c r="W315" i="10"/>
  <c r="W281" i="10"/>
  <c r="T270" i="10"/>
  <c r="T275" i="10"/>
  <c r="AC255" i="10"/>
  <c r="T258" i="10"/>
  <c r="AL212" i="10"/>
  <c r="K210" i="10"/>
  <c r="AI595" i="10"/>
  <c r="E545" i="10"/>
  <c r="Q579" i="10"/>
  <c r="N634" i="10"/>
  <c r="AF615" i="10"/>
  <c r="AN601" i="10"/>
  <c r="AC602" i="10"/>
  <c r="Q607" i="10"/>
  <c r="AI589" i="10"/>
  <c r="AC571" i="10"/>
  <c r="T560" i="10"/>
  <c r="AI590" i="10"/>
  <c r="E599" i="10"/>
  <c r="AL576" i="10"/>
  <c r="Q568" i="10"/>
  <c r="E554" i="10"/>
  <c r="Z546" i="10"/>
  <c r="Q552" i="10"/>
  <c r="Q545" i="10"/>
  <c r="T558" i="10"/>
  <c r="K592" i="10"/>
  <c r="Q533" i="10"/>
  <c r="K538" i="10"/>
  <c r="AL512" i="10"/>
  <c r="Q525" i="10"/>
  <c r="H549" i="10"/>
  <c r="Z549" i="10"/>
  <c r="W507" i="10"/>
  <c r="AI480" i="10"/>
  <c r="K504" i="10"/>
  <c r="K542" i="10"/>
  <c r="Z477" i="10"/>
  <c r="N485" i="10"/>
  <c r="AF536" i="10"/>
  <c r="T491" i="10"/>
  <c r="AF497" i="10"/>
  <c r="AC483" i="10"/>
  <c r="AC463" i="10"/>
  <c r="AC455" i="10"/>
  <c r="Q454" i="10"/>
  <c r="AC446" i="10"/>
  <c r="T446" i="10"/>
  <c r="N443" i="10"/>
  <c r="Z495" i="10"/>
  <c r="AF393" i="10"/>
  <c r="E374" i="10"/>
  <c r="Q415" i="10"/>
  <c r="AC378" i="10"/>
  <c r="T388" i="10"/>
  <c r="T473" i="10"/>
  <c r="N430" i="10"/>
  <c r="Z376" i="10"/>
  <c r="AF358" i="10"/>
  <c r="W381" i="10"/>
  <c r="N369" i="10"/>
  <c r="AF362" i="10"/>
  <c r="Z353" i="10"/>
  <c r="AC396" i="10"/>
  <c r="Q333" i="10"/>
  <c r="AI295" i="10"/>
  <c r="Z356" i="10"/>
  <c r="AL342" i="10"/>
  <c r="Z316" i="10"/>
  <c r="AF315" i="10"/>
  <c r="Q319" i="10"/>
  <c r="AL281" i="10"/>
  <c r="AC614" i="10"/>
  <c r="AF613" i="10"/>
  <c r="AF624" i="10"/>
  <c r="AC612" i="10"/>
  <c r="AF582" i="10"/>
  <c r="Z573" i="10"/>
  <c r="E568" i="10"/>
  <c r="AL567" i="10"/>
  <c r="AF567" i="10"/>
  <c r="N546" i="10"/>
  <c r="AC545" i="10"/>
  <c r="AC527" i="10"/>
  <c r="AI553" i="10"/>
  <c r="W518" i="10"/>
  <c r="AI502" i="10"/>
  <c r="H538" i="10"/>
  <c r="W505" i="10"/>
  <c r="N477" i="10"/>
  <c r="W513" i="10"/>
  <c r="AI472" i="10"/>
  <c r="E413" i="10"/>
  <c r="N435" i="10"/>
  <c r="H434" i="10"/>
  <c r="E391" i="10"/>
  <c r="K362" i="10"/>
  <c r="H353" i="10"/>
  <c r="AL326" i="10"/>
  <c r="K336" i="10"/>
  <c r="AI291" i="10"/>
  <c r="AC334" i="10"/>
  <c r="AC308" i="10"/>
  <c r="H310" i="10"/>
  <c r="AF277" i="10"/>
  <c r="N280" i="10"/>
  <c r="N324" i="10"/>
  <c r="Q230" i="10"/>
  <c r="Q226" i="10"/>
  <c r="AC260" i="10"/>
  <c r="T274" i="10"/>
  <c r="AL278" i="10"/>
  <c r="AF391" i="10"/>
  <c r="H254" i="10"/>
  <c r="Q220" i="10"/>
  <c r="AL236" i="10"/>
  <c r="AF176" i="10"/>
  <c r="W216" i="10"/>
  <c r="W176" i="10"/>
  <c r="Q133" i="10"/>
  <c r="N118" i="10"/>
  <c r="H127" i="10"/>
  <c r="AI131" i="10"/>
  <c r="T114" i="10"/>
  <c r="H110" i="10"/>
  <c r="Q73" i="10"/>
  <c r="K260" i="10"/>
  <c r="Z267" i="10"/>
  <c r="H540" i="10"/>
  <c r="Z529" i="10"/>
  <c r="AI523" i="10"/>
  <c r="T564" i="10"/>
  <c r="T169" i="10"/>
  <c r="AI136" i="10"/>
  <c r="AM133" i="10"/>
  <c r="AS133" i="10" s="1"/>
  <c r="H139" i="10"/>
  <c r="K80" i="10"/>
  <c r="AI139" i="10"/>
  <c r="E156" i="10"/>
  <c r="T131" i="10"/>
  <c r="AI27" i="10"/>
  <c r="AC114" i="10"/>
  <c r="K636" i="10"/>
  <c r="Z634" i="10"/>
  <c r="AI622" i="10"/>
  <c r="K614" i="10"/>
  <c r="AL620" i="10"/>
  <c r="N613" i="10"/>
  <c r="W601" i="10"/>
  <c r="T631" i="10"/>
  <c r="Q621" i="10"/>
  <c r="T603" i="10"/>
  <c r="N608" i="10"/>
  <c r="W612" i="10"/>
  <c r="AF609" i="10"/>
  <c r="K587" i="10"/>
  <c r="Q546" i="10"/>
  <c r="Z584" i="10"/>
  <c r="H560" i="10"/>
  <c r="N552" i="10"/>
  <c r="AC519" i="10"/>
  <c r="AI592" i="10"/>
  <c r="AF579" i="10"/>
  <c r="AC557" i="10"/>
  <c r="AF520" i="10"/>
  <c r="H528" i="10"/>
  <c r="T538" i="10"/>
  <c r="AF549" i="10"/>
  <c r="H517" i="10"/>
  <c r="T511" i="10"/>
  <c r="Z504" i="10"/>
  <c r="AF542" i="10"/>
  <c r="Q515" i="10"/>
  <c r="Z497" i="10"/>
  <c r="AL477" i="10"/>
  <c r="N416" i="10"/>
  <c r="Z544" i="10"/>
  <c r="AF606" i="10"/>
  <c r="Z233" i="10"/>
  <c r="AI47" i="10"/>
  <c r="Z29" i="10"/>
  <c r="T98" i="10"/>
  <c r="H35" i="10"/>
  <c r="K615" i="10"/>
  <c r="E524" i="10"/>
  <c r="K602" i="10"/>
  <c r="W242" i="10"/>
  <c r="Z528" i="10"/>
  <c r="T508" i="10"/>
  <c r="Z494" i="10"/>
  <c r="Q578" i="10"/>
  <c r="T556" i="10"/>
  <c r="W611" i="10"/>
  <c r="Z539" i="10"/>
  <c r="W618" i="10"/>
  <c r="W627" i="10"/>
  <c r="W606" i="10"/>
  <c r="H532" i="10"/>
  <c r="H636" i="10"/>
  <c r="Z217" i="10"/>
  <c r="H171" i="10"/>
  <c r="K161" i="10"/>
  <c r="E129" i="10"/>
  <c r="AL111" i="10"/>
  <c r="W49" i="10"/>
  <c r="AF18" i="10"/>
  <c r="AI49" i="10"/>
  <c r="AF231" i="10"/>
  <c r="N530" i="10"/>
  <c r="AC503" i="10"/>
  <c r="N537" i="10"/>
  <c r="T465" i="10"/>
  <c r="H452" i="10"/>
  <c r="AI467" i="10"/>
  <c r="Q471" i="10"/>
  <c r="K462" i="10"/>
  <c r="Z454" i="10"/>
  <c r="Q458" i="10"/>
  <c r="E422" i="10"/>
  <c r="AL443" i="10"/>
  <c r="Z371" i="10"/>
  <c r="AL395" i="10"/>
  <c r="AL434" i="10"/>
  <c r="K431" i="10"/>
  <c r="AC391" i="10"/>
  <c r="AF390" i="10"/>
  <c r="Q377" i="10"/>
  <c r="AI353" i="10"/>
  <c r="N326" i="10"/>
  <c r="E307" i="10"/>
  <c r="AF302" i="10"/>
  <c r="AL300" i="10"/>
  <c r="W360" i="10"/>
  <c r="K350" i="10"/>
  <c r="E342" i="10"/>
  <c r="Z337" i="10"/>
  <c r="Z348" i="10"/>
  <c r="AC344" i="10"/>
  <c r="AF320" i="10"/>
  <c r="H295" i="10"/>
  <c r="AC292" i="10"/>
  <c r="Q316" i="10"/>
  <c r="H265" i="10"/>
  <c r="Q261" i="10"/>
  <c r="N205" i="10"/>
  <c r="W255" i="10"/>
  <c r="AC247" i="10"/>
  <c r="Z238" i="10"/>
  <c r="AC258" i="10"/>
  <c r="W225" i="10"/>
  <c r="AF171" i="10"/>
  <c r="W267" i="10"/>
  <c r="T247" i="10"/>
  <c r="W268" i="10"/>
  <c r="T202" i="10"/>
  <c r="T214" i="10"/>
  <c r="T201" i="10"/>
  <c r="W209" i="10"/>
  <c r="T172" i="10"/>
  <c r="H216" i="10"/>
  <c r="K192" i="10"/>
  <c r="Q206" i="10"/>
  <c r="AI194" i="10"/>
  <c r="W154" i="10"/>
  <c r="K120" i="10"/>
  <c r="AI166" i="10"/>
  <c r="W159" i="10"/>
  <c r="AF138" i="10"/>
  <c r="Q177" i="10"/>
  <c r="H164" i="10"/>
  <c r="AF120" i="10"/>
  <c r="AI116" i="10"/>
  <c r="Q95" i="10"/>
  <c r="AC91" i="10"/>
  <c r="AI110" i="10"/>
  <c r="Q55" i="10"/>
  <c r="AF35" i="10"/>
  <c r="Q150" i="10"/>
  <c r="Z35" i="10"/>
  <c r="Z144" i="10"/>
  <c r="AL51" i="10"/>
  <c r="H33" i="10"/>
  <c r="N622" i="10"/>
  <c r="T587" i="10"/>
  <c r="AL516" i="10"/>
  <c r="N420" i="10"/>
  <c r="AF392" i="10"/>
  <c r="AC410" i="10"/>
  <c r="K367" i="10"/>
  <c r="AF307" i="10"/>
  <c r="T129" i="10"/>
  <c r="AI417" i="10"/>
  <c r="H386" i="10"/>
  <c r="H409" i="10"/>
  <c r="AC620" i="10"/>
  <c r="K588" i="10"/>
  <c r="T569" i="10"/>
  <c r="Z534" i="10"/>
  <c r="K509" i="10"/>
  <c r="Z469" i="10"/>
  <c r="AF446" i="10"/>
  <c r="E495" i="10"/>
  <c r="Z451" i="10"/>
  <c r="T368" i="10"/>
  <c r="AN307" i="10"/>
  <c r="H356" i="10"/>
  <c r="H163" i="10"/>
  <c r="AI152" i="10"/>
  <c r="AM148" i="10"/>
  <c r="AS148" i="10" s="1"/>
  <c r="Q158" i="10"/>
  <c r="Q149" i="10"/>
  <c r="N28" i="10"/>
  <c r="E73" i="10"/>
  <c r="AN39" i="10"/>
  <c r="K125" i="10"/>
  <c r="AF543" i="10"/>
  <c r="H556" i="10"/>
  <c r="AI574" i="10"/>
  <c r="Z509" i="10"/>
  <c r="W596" i="10"/>
  <c r="T544" i="10"/>
  <c r="N447" i="10"/>
  <c r="H357" i="10"/>
  <c r="AN205" i="10"/>
  <c r="N446" i="10"/>
  <c r="Q356" i="10"/>
  <c r="AF276" i="10"/>
  <c r="W105" i="10"/>
  <c r="AI122" i="10"/>
  <c r="W110" i="10"/>
  <c r="N65" i="10"/>
  <c r="AF10" i="10"/>
  <c r="Z72" i="10"/>
  <c r="Z511" i="10"/>
  <c r="T547" i="10"/>
  <c r="Z441" i="10"/>
  <c r="AF455" i="10"/>
  <c r="AF449" i="10"/>
  <c r="E442" i="10"/>
  <c r="AL441" i="10"/>
  <c r="Z461" i="10"/>
  <c r="T461" i="10"/>
  <c r="N409" i="10"/>
  <c r="H367" i="10"/>
  <c r="N431" i="10"/>
  <c r="AF370" i="10"/>
  <c r="AN343" i="10"/>
  <c r="AI447" i="10"/>
  <c r="T394" i="10"/>
  <c r="H430" i="10"/>
  <c r="E376" i="10"/>
  <c r="AC358" i="10"/>
  <c r="H373" i="10"/>
  <c r="AL353" i="10"/>
  <c r="W361" i="10"/>
  <c r="AL360" i="10"/>
  <c r="T335" i="10"/>
  <c r="T350" i="10"/>
  <c r="N330" i="10"/>
  <c r="E360" i="10"/>
  <c r="AI356" i="10"/>
  <c r="AC342" i="10"/>
  <c r="N337" i="10"/>
  <c r="Q348" i="10"/>
  <c r="AI348" i="10"/>
  <c r="T344" i="10"/>
  <c r="K318" i="10"/>
  <c r="W318" i="10"/>
  <c r="T314" i="10"/>
  <c r="AN271" i="10"/>
  <c r="AF294" i="10"/>
  <c r="N306" i="10"/>
  <c r="W306" i="10"/>
  <c r="T285" i="10"/>
  <c r="Q272" i="10"/>
  <c r="Q265" i="10"/>
  <c r="AI324" i="10"/>
  <c r="H315" i="10"/>
  <c r="E315" i="10"/>
  <c r="AL297" i="10"/>
  <c r="AL319" i="10"/>
  <c r="H270" i="10"/>
  <c r="AL267" i="10"/>
  <c r="AL262" i="10"/>
  <c r="AN243" i="10"/>
  <c r="T260" i="10"/>
  <c r="AI274" i="10"/>
  <c r="N270" i="10"/>
  <c r="Z268" i="10"/>
  <c r="K259" i="10"/>
  <c r="AI202" i="10"/>
  <c r="H177" i="10"/>
  <c r="N600" i="10"/>
  <c r="AL629" i="10"/>
  <c r="T615" i="10"/>
  <c r="AI599" i="10"/>
  <c r="AF592" i="10"/>
  <c r="Z503" i="10"/>
  <c r="AF465" i="10"/>
  <c r="AI475" i="10"/>
  <c r="T411" i="10"/>
  <c r="AL446" i="10"/>
  <c r="E381" i="10"/>
  <c r="T376" i="10"/>
  <c r="T304" i="10"/>
  <c r="AI327" i="10"/>
  <c r="K312" i="10"/>
  <c r="T342" i="10"/>
  <c r="AC297" i="10"/>
  <c r="W310" i="10"/>
  <c r="AF306" i="10"/>
  <c r="AC290" i="10"/>
  <c r="Z299" i="10"/>
  <c r="AI264" i="10"/>
  <c r="T218" i="10"/>
  <c r="T204" i="10"/>
  <c r="Z204" i="10"/>
  <c r="Q192" i="10"/>
  <c r="AC168" i="10"/>
  <c r="AL155" i="10"/>
  <c r="N63" i="10"/>
  <c r="AF110" i="10"/>
  <c r="AN19" i="10"/>
  <c r="N114" i="10"/>
  <c r="AL113" i="10"/>
  <c r="T106" i="10"/>
  <c r="H104" i="10"/>
  <c r="AC86" i="10"/>
  <c r="AC74" i="10"/>
  <c r="AM57" i="10"/>
  <c r="AS57" i="10" s="1"/>
  <c r="H21" i="10"/>
  <c r="H100" i="10"/>
  <c r="W97" i="10"/>
  <c r="AN81" i="10"/>
  <c r="AF27" i="10"/>
  <c r="N628" i="10"/>
  <c r="Z599" i="10"/>
  <c r="T577" i="10"/>
  <c r="Z538" i="10"/>
  <c r="N515" i="10"/>
  <c r="AC475" i="10"/>
  <c r="AI623" i="10"/>
  <c r="AC595" i="10"/>
  <c r="K595" i="10"/>
  <c r="T593" i="10"/>
  <c r="E593" i="10"/>
  <c r="Z590" i="10"/>
  <c r="T567" i="10"/>
  <c r="AI580" i="10"/>
  <c r="Q501" i="10"/>
  <c r="AI488" i="10"/>
  <c r="Z515" i="10"/>
  <c r="Z547" i="10"/>
  <c r="W489" i="10"/>
  <c r="T537" i="10"/>
  <c r="Q465" i="10"/>
  <c r="T493" i="10"/>
  <c r="H455" i="10"/>
  <c r="K450" i="10"/>
  <c r="W454" i="10"/>
  <c r="T453" i="10"/>
  <c r="K437" i="10"/>
  <c r="H458" i="10"/>
  <c r="T445" i="10"/>
  <c r="Z439" i="10"/>
  <c r="K495" i="10"/>
  <c r="N461" i="10"/>
  <c r="T391" i="10"/>
  <c r="AF434" i="10"/>
  <c r="AF405" i="10"/>
  <c r="AL382" i="10"/>
  <c r="AL354" i="10"/>
  <c r="AC366" i="10"/>
  <c r="W344" i="10"/>
  <c r="T316" i="10"/>
  <c r="AI315" i="10"/>
  <c r="AI273" i="10"/>
  <c r="AC315" i="10"/>
  <c r="AI260" i="10"/>
  <c r="W278" i="10"/>
  <c r="AL220" i="10"/>
  <c r="AI220" i="10"/>
  <c r="Q157" i="10"/>
  <c r="AC136" i="10"/>
  <c r="H135" i="10"/>
  <c r="AC110" i="10"/>
  <c r="K71" i="10"/>
  <c r="AL114" i="10"/>
  <c r="N121" i="10"/>
  <c r="K96" i="10"/>
  <c r="AF33" i="10"/>
  <c r="Z53" i="10"/>
  <c r="H39" i="10"/>
  <c r="K61" i="10"/>
  <c r="E42" i="10"/>
  <c r="AL543" i="10"/>
  <c r="Q588" i="10"/>
  <c r="K570" i="10"/>
  <c r="H586" i="10"/>
  <c r="AL601" i="10"/>
  <c r="AI606" i="10"/>
  <c r="T594" i="10"/>
  <c r="N514" i="10"/>
  <c r="K506" i="10"/>
  <c r="N506" i="10"/>
  <c r="AI516" i="10"/>
  <c r="E287" i="10"/>
  <c r="H279" i="10"/>
  <c r="AI31" i="10"/>
  <c r="AI108" i="10"/>
  <c r="W24" i="10"/>
  <c r="Q534" i="10"/>
  <c r="E510" i="10"/>
  <c r="Z498" i="10"/>
  <c r="E420" i="10"/>
  <c r="Q614" i="10"/>
  <c r="H598" i="10"/>
  <c r="H612" i="10"/>
  <c r="W564" i="10"/>
  <c r="N524" i="10"/>
  <c r="W590" i="10"/>
  <c r="H552" i="10"/>
  <c r="AI596" i="10"/>
  <c r="W533" i="10"/>
  <c r="K525" i="10"/>
  <c r="W494" i="10"/>
  <c r="AC517" i="10"/>
  <c r="T515" i="10"/>
  <c r="AC496" i="10"/>
  <c r="K544" i="10"/>
  <c r="W536" i="10"/>
  <c r="AF468" i="10"/>
  <c r="AF444" i="10"/>
  <c r="Z411" i="10"/>
  <c r="T454" i="10"/>
  <c r="H459" i="10"/>
  <c r="AL458" i="10"/>
  <c r="Z457" i="10"/>
  <c r="AL423" i="10"/>
  <c r="AL422" i="10"/>
  <c r="N449" i="10"/>
  <c r="AL461" i="10"/>
  <c r="AF409" i="10"/>
  <c r="AC409" i="10"/>
  <c r="W473" i="10"/>
  <c r="AL325" i="10"/>
  <c r="W353" i="10"/>
  <c r="Z352" i="10"/>
  <c r="K402" i="10"/>
  <c r="AF274" i="10"/>
  <c r="K103" i="10"/>
  <c r="K54" i="10"/>
  <c r="AI610" i="10"/>
  <c r="E525" i="10"/>
  <c r="T548" i="10"/>
  <c r="H546" i="10"/>
  <c r="T62" i="10"/>
  <c r="T543" i="10"/>
  <c r="AI354" i="10"/>
  <c r="AC387" i="10"/>
  <c r="Q400" i="10"/>
  <c r="W173" i="10"/>
  <c r="T11" i="10"/>
  <c r="N11" i="10"/>
  <c r="K12" i="10"/>
  <c r="N632" i="10"/>
  <c r="AF636" i="10"/>
  <c r="T620" i="10"/>
  <c r="AL559" i="10"/>
  <c r="K523" i="10"/>
  <c r="AC565" i="10"/>
  <c r="AI506" i="10"/>
  <c r="Q500" i="10"/>
  <c r="N527" i="10"/>
  <c r="T523" i="10"/>
  <c r="E530" i="10"/>
  <c r="AI566" i="10"/>
  <c r="AF576" i="10"/>
  <c r="AI531" i="10"/>
  <c r="AF570" i="10"/>
  <c r="AC623" i="10"/>
  <c r="T566" i="10"/>
  <c r="K576" i="10"/>
  <c r="AL531" i="10"/>
  <c r="K545" i="10"/>
  <c r="Z562" i="10"/>
  <c r="Z567" i="10"/>
  <c r="Z582" i="10"/>
  <c r="W566" i="10"/>
  <c r="AC578" i="10"/>
  <c r="AC567" i="10"/>
  <c r="K566" i="10"/>
  <c r="Z576" i="10"/>
  <c r="AL591" i="10"/>
  <c r="AI578" i="10"/>
  <c r="AF586" i="10"/>
  <c r="Q575" i="10"/>
  <c r="N605" i="10"/>
  <c r="Z625" i="10"/>
  <c r="AL582" i="10"/>
  <c r="K591" i="10"/>
  <c r="Z598" i="10"/>
  <c r="AI605" i="10"/>
  <c r="H613" i="10"/>
  <c r="Q615" i="10"/>
  <c r="AC617" i="10"/>
  <c r="H585" i="10"/>
  <c r="H539" i="10"/>
  <c r="K460" i="10"/>
  <c r="AC476" i="10"/>
  <c r="AI476" i="10"/>
  <c r="N474" i="10"/>
  <c r="W496" i="10"/>
  <c r="T525" i="10"/>
  <c r="K512" i="10"/>
  <c r="Q492" i="10"/>
  <c r="AF416" i="10"/>
  <c r="Z167" i="10"/>
  <c r="AL165" i="10"/>
  <c r="Z65" i="10"/>
  <c r="AI33" i="10"/>
  <c r="W616" i="10"/>
  <c r="AN485" i="10"/>
  <c r="Z315" i="10"/>
  <c r="W232" i="10"/>
  <c r="T596" i="10"/>
  <c r="Z418" i="10"/>
  <c r="K522" i="10"/>
  <c r="AN467" i="10"/>
  <c r="AN457" i="10"/>
  <c r="AN175" i="10"/>
  <c r="AN331" i="10"/>
  <c r="N331" i="10"/>
  <c r="AI630" i="10"/>
  <c r="Q536" i="10"/>
  <c r="N513" i="10"/>
  <c r="K551" i="10"/>
  <c r="Z530" i="10"/>
  <c r="Z382" i="10"/>
  <c r="W346" i="10"/>
  <c r="E346" i="10"/>
  <c r="AN616" i="10"/>
  <c r="AI511" i="10"/>
  <c r="N332" i="10"/>
  <c r="W572" i="10"/>
  <c r="Q561" i="10"/>
  <c r="Q527" i="10"/>
  <c r="T384" i="10"/>
  <c r="N633" i="10"/>
  <c r="Q631" i="10"/>
  <c r="AF488" i="10"/>
  <c r="T487" i="10"/>
  <c r="AN493" i="10"/>
  <c r="T458" i="10"/>
  <c r="AL585" i="10"/>
  <c r="Z485" i="10"/>
  <c r="N556" i="10"/>
  <c r="AN556" i="10"/>
  <c r="W467" i="10"/>
  <c r="Q313" i="10"/>
  <c r="Q600" i="10"/>
  <c r="AL596" i="10"/>
  <c r="H501" i="10"/>
  <c r="N389" i="10"/>
  <c r="W626" i="10"/>
  <c r="N635" i="10"/>
  <c r="AC600" i="10"/>
  <c r="E561" i="10"/>
  <c r="T551" i="10"/>
  <c r="AF533" i="10"/>
  <c r="AN322" i="10"/>
  <c r="Z320" i="10"/>
  <c r="K631" i="10"/>
  <c r="K518" i="10"/>
  <c r="E544" i="10"/>
  <c r="AC243" i="10"/>
  <c r="AM113" i="10"/>
  <c r="AS113" i="10" s="1"/>
  <c r="Q284" i="10"/>
  <c r="AC144" i="10"/>
  <c r="AM128" i="10"/>
  <c r="AS128" i="10" s="1"/>
  <c r="AN155" i="10"/>
  <c r="Z30" i="10"/>
  <c r="AN30" i="10"/>
  <c r="AL15" i="10"/>
  <c r="AL455" i="10"/>
  <c r="N434" i="10"/>
  <c r="N377" i="10"/>
  <c r="Q342" i="10"/>
  <c r="N350" i="10"/>
  <c r="K310" i="10"/>
  <c r="Z272" i="10"/>
  <c r="K299" i="10"/>
  <c r="N274" i="10"/>
  <c r="AC212" i="10"/>
  <c r="T192" i="10"/>
  <c r="AC176" i="10"/>
  <c r="AC435" i="10"/>
  <c r="K622" i="10"/>
  <c r="AL270" i="10"/>
  <c r="AN116" i="10"/>
  <c r="H116" i="10"/>
  <c r="Q142" i="10"/>
  <c r="AN189" i="10"/>
  <c r="Q557" i="10"/>
  <c r="AI512" i="10"/>
  <c r="AI297" i="10"/>
  <c r="AN475" i="10"/>
  <c r="Z459" i="10"/>
  <c r="K406" i="10"/>
  <c r="N577" i="10"/>
  <c r="E328" i="10"/>
  <c r="K372" i="10"/>
  <c r="AN120" i="10"/>
  <c r="Z606" i="10"/>
  <c r="AI633" i="10"/>
  <c r="W608" i="10"/>
  <c r="AL612" i="10"/>
  <c r="AF607" i="10"/>
  <c r="K308" i="10"/>
  <c r="AL356" i="10"/>
  <c r="H631" i="10"/>
  <c r="AL608" i="10"/>
  <c r="K609" i="10"/>
  <c r="Q582" i="10"/>
  <c r="AC597" i="10"/>
  <c r="W573" i="10"/>
  <c r="AI572" i="10"/>
  <c r="N571" i="10"/>
  <c r="Q604" i="10"/>
  <c r="T589" i="10"/>
  <c r="W585" i="10"/>
  <c r="K249" i="10"/>
  <c r="AN209" i="10"/>
  <c r="T623" i="10"/>
  <c r="Q617" i="10"/>
  <c r="W604" i="10"/>
  <c r="K39" i="10"/>
  <c r="N140" i="10"/>
  <c r="W78" i="10"/>
  <c r="E577" i="10"/>
  <c r="Z114" i="10"/>
  <c r="H71" i="10"/>
  <c r="E15" i="10"/>
  <c r="AL526" i="10"/>
  <c r="H27" i="10"/>
  <c r="AF561" i="10"/>
  <c r="AC532" i="10"/>
  <c r="N582" i="10"/>
  <c r="W615" i="10"/>
  <c r="Q479" i="10"/>
  <c r="E500" i="10"/>
  <c r="K128" i="10"/>
  <c r="AI591" i="10"/>
  <c r="N595" i="10"/>
  <c r="W599" i="10"/>
  <c r="AC576" i="10"/>
  <c r="H567" i="10"/>
  <c r="H561" i="10"/>
  <c r="Z484" i="10"/>
  <c r="AF596" i="10"/>
  <c r="AC574" i="10"/>
  <c r="AC579" i="10"/>
  <c r="H541" i="10"/>
  <c r="W526" i="10"/>
  <c r="E533" i="10"/>
  <c r="T503" i="10"/>
  <c r="W488" i="10"/>
  <c r="W534" i="10"/>
  <c r="N488" i="10"/>
  <c r="AI491" i="10"/>
  <c r="Z522" i="10"/>
  <c r="N469" i="10"/>
  <c r="W450" i="10"/>
  <c r="N442" i="10"/>
  <c r="T429" i="10"/>
  <c r="H426" i="10"/>
  <c r="AF454" i="10"/>
  <c r="AI446" i="10"/>
  <c r="N457" i="10"/>
  <c r="N427" i="10"/>
  <c r="H421" i="10"/>
  <c r="AI439" i="10"/>
  <c r="Q461" i="10"/>
  <c r="E409" i="10"/>
  <c r="AI375" i="10"/>
  <c r="Z434" i="10"/>
  <c r="Q418" i="10"/>
  <c r="AF415" i="10"/>
  <c r="W415" i="10"/>
  <c r="AI382" i="10"/>
  <c r="T403" i="10"/>
  <c r="AC367" i="10"/>
  <c r="AL378" i="10"/>
  <c r="N473" i="10"/>
  <c r="AI473" i="10"/>
  <c r="AF368" i="10"/>
  <c r="Z366" i="10"/>
  <c r="AC353" i="10"/>
  <c r="AI357" i="10"/>
  <c r="AL349" i="10"/>
  <c r="K365" i="10"/>
  <c r="AF336" i="10"/>
  <c r="AL336" i="10"/>
  <c r="H340" i="10"/>
  <c r="AL340" i="10"/>
  <c r="W593" i="10"/>
  <c r="Z580" i="10"/>
  <c r="AN551" i="10"/>
  <c r="N579" i="10"/>
  <c r="K521" i="10"/>
  <c r="Z569" i="10"/>
  <c r="H553" i="10"/>
  <c r="AL550" i="10"/>
  <c r="AF511" i="10"/>
  <c r="T517" i="10"/>
  <c r="E542" i="10"/>
  <c r="H515" i="10"/>
  <c r="E513" i="10"/>
  <c r="N480" i="10"/>
  <c r="Z464" i="10"/>
  <c r="T536" i="10"/>
  <c r="W530" i="10"/>
  <c r="H499" i="10"/>
  <c r="T469" i="10"/>
  <c r="Z493" i="10"/>
  <c r="AF471" i="10"/>
  <c r="H454" i="10"/>
  <c r="AL454" i="10"/>
  <c r="AI453" i="10"/>
  <c r="K439" i="10"/>
  <c r="AL459" i="10"/>
  <c r="AI495" i="10"/>
  <c r="N445" i="10"/>
  <c r="N393" i="10"/>
  <c r="W383" i="10"/>
  <c r="H351" i="10"/>
  <c r="AF431" i="10"/>
  <c r="AF447" i="10"/>
  <c r="N358" i="10"/>
  <c r="N362" i="10"/>
  <c r="K349" i="10"/>
  <c r="W345" i="10"/>
  <c r="K341" i="10"/>
  <c r="E336" i="10"/>
  <c r="AC328" i="10"/>
  <c r="T329" i="10"/>
  <c r="Q346" i="10"/>
  <c r="T340" i="10"/>
  <c r="T313" i="10"/>
  <c r="K360" i="10"/>
  <c r="T333" i="10"/>
  <c r="K329" i="10"/>
  <c r="AC291" i="10"/>
  <c r="Z342" i="10"/>
  <c r="K337" i="10"/>
  <c r="E344" i="10"/>
  <c r="K320" i="10"/>
  <c r="AF316" i="10"/>
  <c r="AC316" i="10"/>
  <c r="H284" i="10"/>
  <c r="E527" i="10"/>
  <c r="AL508" i="10"/>
  <c r="AF527" i="10"/>
  <c r="N531" i="10"/>
  <c r="Q532" i="10"/>
  <c r="N335" i="10"/>
  <c r="AI332" i="10"/>
  <c r="AC327" i="10"/>
  <c r="W320" i="10"/>
  <c r="H334" i="10"/>
  <c r="T360" i="10"/>
  <c r="N342" i="10"/>
  <c r="N348" i="10"/>
  <c r="N318" i="10"/>
  <c r="Q305" i="10"/>
  <c r="AL316" i="10"/>
  <c r="N316" i="10"/>
  <c r="K294" i="10"/>
  <c r="AL285" i="10"/>
  <c r="AI284" i="10"/>
  <c r="H290" i="10"/>
  <c r="AN273" i="10"/>
  <c r="Q269" i="10"/>
  <c r="AN281" i="10"/>
  <c r="K265" i="10"/>
  <c r="Q270" i="10"/>
  <c r="T254" i="10"/>
  <c r="T242" i="10"/>
  <c r="T234" i="10"/>
  <c r="Z230" i="10"/>
  <c r="AI258" i="10"/>
  <c r="H266" i="10"/>
  <c r="K238" i="10"/>
  <c r="W199" i="10"/>
  <c r="AC264" i="10"/>
  <c r="W247" i="10"/>
  <c r="AL275" i="10"/>
  <c r="H274" i="10"/>
  <c r="T250" i="10"/>
  <c r="AI247" i="10"/>
  <c r="AI278" i="10"/>
  <c r="AF268" i="10"/>
  <c r="H233" i="10"/>
  <c r="AN217" i="10"/>
  <c r="H212" i="10"/>
  <c r="AC202" i="10"/>
  <c r="W224" i="10"/>
  <c r="W200" i="10"/>
  <c r="T190" i="10"/>
  <c r="AI184" i="10"/>
  <c r="AN170" i="10"/>
  <c r="H202" i="10"/>
  <c r="AC214" i="10"/>
  <c r="Q208" i="10"/>
  <c r="AI178" i="10"/>
  <c r="AI157" i="10"/>
  <c r="H178" i="10"/>
  <c r="H168" i="10"/>
  <c r="E152" i="10"/>
  <c r="H147" i="10"/>
  <c r="K168" i="10"/>
  <c r="E83" i="10"/>
  <c r="W63" i="10"/>
  <c r="AM86" i="10"/>
  <c r="AS86" i="10" s="1"/>
  <c r="Q86" i="10"/>
  <c r="H141" i="10"/>
  <c r="T128" i="10"/>
  <c r="AC140" i="10"/>
  <c r="AM38" i="10"/>
  <c r="AS38" i="10" s="1"/>
  <c r="AL623" i="10"/>
  <c r="Z610" i="10"/>
  <c r="AC533" i="10"/>
  <c r="AF524" i="10"/>
  <c r="AL519" i="10"/>
  <c r="T578" i="10"/>
  <c r="N598" i="10"/>
  <c r="H568" i="10"/>
  <c r="K572" i="10"/>
  <c r="T535" i="10"/>
  <c r="AL602" i="10"/>
  <c r="K528" i="10"/>
  <c r="Z466" i="10"/>
  <c r="H502" i="10"/>
  <c r="N512" i="10"/>
  <c r="W500" i="10"/>
  <c r="N523" i="10"/>
  <c r="AL371" i="10"/>
  <c r="AF371" i="10"/>
  <c r="H199" i="10"/>
  <c r="AN261" i="10"/>
  <c r="AF324" i="10"/>
  <c r="N315" i="10"/>
  <c r="H297" i="10"/>
  <c r="W280" i="10"/>
  <c r="AC249" i="10"/>
  <c r="AL264" i="10"/>
  <c r="N258" i="10"/>
  <c r="K258" i="10"/>
  <c r="AF264" i="10"/>
  <c r="Q219" i="10"/>
  <c r="Q211" i="10"/>
  <c r="Q203" i="10"/>
  <c r="Q179" i="10"/>
  <c r="Q171" i="10"/>
  <c r="AF260" i="10"/>
  <c r="AL266" i="10"/>
  <c r="Q228" i="10"/>
  <c r="H268" i="10"/>
  <c r="T212" i="10"/>
  <c r="Z224" i="10"/>
  <c r="AL224" i="10"/>
  <c r="Q75" i="10"/>
  <c r="N155" i="10"/>
  <c r="K55" i="10"/>
  <c r="Q156" i="10"/>
  <c r="AL47" i="10"/>
  <c r="AI51" i="10"/>
  <c r="Q50" i="10"/>
  <c r="T19" i="10"/>
  <c r="AI160" i="10"/>
  <c r="T89" i="10"/>
  <c r="H510" i="10"/>
  <c r="AC554" i="10"/>
  <c r="Z199" i="10"/>
  <c r="Z556" i="10"/>
  <c r="Z540" i="10"/>
  <c r="AI552" i="10"/>
  <c r="AI545" i="10"/>
  <c r="Z558" i="10"/>
  <c r="Q551" i="10"/>
  <c r="AC543" i="10"/>
  <c r="AC550" i="10"/>
  <c r="Q550" i="10"/>
  <c r="Q520" i="10"/>
  <c r="Q518" i="10"/>
  <c r="E514" i="10"/>
  <c r="AC541" i="10"/>
  <c r="W549" i="10"/>
  <c r="W509" i="10"/>
  <c r="N504" i="10"/>
  <c r="AF489" i="10"/>
  <c r="AC422" i="10"/>
  <c r="K446" i="10"/>
  <c r="K425" i="10"/>
  <c r="N364" i="10"/>
  <c r="N372" i="10"/>
  <c r="Q369" i="10"/>
  <c r="AL361" i="10"/>
  <c r="Q183" i="10"/>
  <c r="Q241" i="10"/>
  <c r="AI539" i="10"/>
  <c r="E543" i="10"/>
  <c r="H555" i="10"/>
  <c r="E502" i="10"/>
  <c r="E497" i="10"/>
  <c r="AL420" i="10"/>
  <c r="H239" i="10"/>
  <c r="AF183" i="10"/>
  <c r="AF263" i="10"/>
  <c r="T38" i="10"/>
  <c r="AL387" i="10"/>
  <c r="K283" i="10"/>
  <c r="AL184" i="10"/>
  <c r="AI41" i="10"/>
  <c r="AL173" i="10"/>
  <c r="N384" i="10"/>
  <c r="Z294" i="10"/>
  <c r="AI257" i="10"/>
  <c r="AL306" i="10"/>
  <c r="AN224" i="10"/>
  <c r="N573" i="10"/>
  <c r="Q596" i="10"/>
  <c r="AN529" i="10"/>
  <c r="AC569" i="10"/>
  <c r="AL541" i="10"/>
  <c r="AI520" i="10"/>
  <c r="AI534" i="10"/>
  <c r="N534" i="10"/>
  <c r="AL489" i="10"/>
  <c r="T417" i="10"/>
  <c r="K338" i="10"/>
  <c r="AF332" i="10"/>
  <c r="H303" i="10"/>
  <c r="Z360" i="10"/>
  <c r="Q329" i="10"/>
  <c r="W294" i="10"/>
  <c r="AN177" i="10"/>
  <c r="N564" i="10"/>
  <c r="Z427" i="10"/>
  <c r="AF365" i="10"/>
  <c r="Q523" i="10"/>
  <c r="T457" i="10"/>
  <c r="AI388" i="10"/>
  <c r="AF335" i="10"/>
  <c r="AN257" i="10"/>
  <c r="AN193" i="10"/>
  <c r="K620" i="10"/>
  <c r="H608" i="10"/>
  <c r="AL600" i="10"/>
  <c r="AI584" i="10"/>
  <c r="T584" i="10"/>
  <c r="K585" i="10"/>
  <c r="W580" i="10"/>
  <c r="E592" i="10"/>
  <c r="H544" i="10"/>
  <c r="AN465" i="10"/>
  <c r="K442" i="10"/>
  <c r="W409" i="10"/>
  <c r="Z378" i="10"/>
  <c r="AC381" i="10"/>
  <c r="AL333" i="10"/>
  <c r="AF350" i="10"/>
  <c r="AN413" i="10"/>
  <c r="T557" i="10"/>
  <c r="AN440" i="10"/>
  <c r="W469" i="10"/>
  <c r="N249" i="10"/>
  <c r="AN240" i="10"/>
  <c r="AF240" i="10"/>
  <c r="AN202" i="10"/>
  <c r="Q164" i="10"/>
  <c r="AN164" i="10"/>
  <c r="AC112" i="10"/>
  <c r="AN112" i="10"/>
  <c r="AF178" i="10"/>
  <c r="AN635" i="10"/>
  <c r="AF634" i="10"/>
  <c r="AF621" i="10"/>
  <c r="AN326" i="10"/>
  <c r="AL450" i="10"/>
  <c r="T395" i="10"/>
  <c r="T283" i="10"/>
  <c r="AN259" i="10"/>
  <c r="AN208" i="10"/>
  <c r="W168" i="10"/>
  <c r="W447" i="10"/>
  <c r="Q327" i="10"/>
  <c r="AM334" i="10"/>
  <c r="AS334" i="10" s="1"/>
  <c r="AN253" i="10"/>
  <c r="N253" i="10"/>
  <c r="Z247" i="10"/>
  <c r="Q334" i="10"/>
  <c r="AC633" i="10"/>
  <c r="AN365" i="10"/>
  <c r="K553" i="10"/>
  <c r="Z437" i="10"/>
  <c r="AC437" i="10"/>
  <c r="AN339" i="10"/>
  <c r="AF334" i="10"/>
  <c r="AN277" i="10"/>
  <c r="Z256" i="10"/>
  <c r="AN256" i="10"/>
  <c r="AN291" i="10"/>
  <c r="AC608" i="10"/>
  <c r="E569" i="10"/>
  <c r="AC451" i="10"/>
  <c r="Q351" i="10"/>
  <c r="AN336" i="10"/>
  <c r="Z397" i="10"/>
  <c r="AC371" i="10"/>
  <c r="T54" i="10"/>
  <c r="Q537" i="10"/>
  <c r="H375" i="10"/>
  <c r="H247" i="10"/>
  <c r="AF614" i="10"/>
  <c r="W524" i="10"/>
  <c r="Z535" i="10"/>
  <c r="W548" i="10"/>
  <c r="W559" i="10"/>
  <c r="E519" i="10"/>
  <c r="W420" i="10"/>
  <c r="N390" i="10"/>
  <c r="AL379" i="10"/>
  <c r="H338" i="10"/>
  <c r="AI286" i="10"/>
  <c r="T137" i="10"/>
  <c r="K31" i="10"/>
  <c r="W397" i="10"/>
  <c r="E331" i="10"/>
  <c r="Z282" i="10"/>
  <c r="Z241" i="10"/>
  <c r="H620" i="10"/>
  <c r="AC631" i="10"/>
  <c r="E612" i="10"/>
  <c r="AF590" i="10"/>
  <c r="H574" i="10"/>
  <c r="Q574" i="10"/>
  <c r="Z592" i="10"/>
  <c r="AI526" i="10"/>
  <c r="H525" i="10"/>
  <c r="K517" i="10"/>
  <c r="N542" i="10"/>
  <c r="E534" i="10"/>
  <c r="H405" i="10"/>
  <c r="Z372" i="10"/>
  <c r="Z174" i="10"/>
  <c r="Z185" i="10"/>
  <c r="AI55" i="10"/>
  <c r="K47" i="10"/>
  <c r="K88" i="10"/>
  <c r="T160" i="10"/>
  <c r="W514" i="10"/>
  <c r="H506" i="10"/>
  <c r="AC551" i="10"/>
  <c r="AF534" i="10"/>
  <c r="Q548" i="10"/>
  <c r="H498" i="10"/>
  <c r="AI509" i="10"/>
  <c r="E518" i="10"/>
  <c r="Z413" i="10"/>
  <c r="H374" i="10"/>
  <c r="AI94" i="10"/>
  <c r="H275" i="10"/>
  <c r="AI546" i="10"/>
  <c r="W555" i="10"/>
  <c r="W416" i="10"/>
  <c r="AI412" i="10"/>
  <c r="AI379" i="10"/>
  <c r="H370" i="10"/>
  <c r="N276" i="10"/>
  <c r="AL324" i="10"/>
  <c r="AN242" i="10"/>
  <c r="AI248" i="10"/>
  <c r="AI176" i="10"/>
  <c r="AI28" i="10"/>
  <c r="AF29" i="10"/>
  <c r="Q23" i="10"/>
  <c r="Z56" i="10"/>
  <c r="H548" i="10"/>
  <c r="W523" i="10"/>
  <c r="N551" i="10"/>
  <c r="E551" i="10"/>
  <c r="AF548" i="10"/>
  <c r="E496" i="10"/>
  <c r="AI448" i="10"/>
  <c r="AL239" i="10"/>
  <c r="K286" i="10"/>
  <c r="E412" i="10"/>
  <c r="AI370" i="10"/>
  <c r="AF400" i="10"/>
  <c r="K606" i="10"/>
  <c r="AF538" i="10"/>
  <c r="AC556" i="10"/>
  <c r="N601" i="10"/>
  <c r="AC528" i="10"/>
  <c r="H424" i="10"/>
  <c r="AL408" i="10"/>
  <c r="K126" i="10"/>
  <c r="AI107" i="10"/>
  <c r="T25" i="10"/>
  <c r="AI399" i="10"/>
  <c r="AL381" i="10"/>
  <c r="AC377" i="10"/>
  <c r="T362" i="10"/>
  <c r="T113" i="10"/>
  <c r="N636" i="10"/>
  <c r="W636" i="10"/>
  <c r="T616" i="10"/>
  <c r="W560" i="10"/>
  <c r="W561" i="10"/>
  <c r="AF565" i="10"/>
  <c r="Z560" i="10"/>
  <c r="W558" i="10"/>
  <c r="W551" i="10"/>
  <c r="W535" i="10"/>
  <c r="AC523" i="10"/>
  <c r="Q529" i="10"/>
  <c r="AI518" i="10"/>
  <c r="AI538" i="10"/>
  <c r="AL504" i="10"/>
  <c r="Q542" i="10"/>
  <c r="AI542" i="10"/>
  <c r="H513" i="10"/>
  <c r="AC412" i="10"/>
  <c r="AF399" i="10"/>
  <c r="E334" i="10"/>
  <c r="Q259" i="10"/>
  <c r="AI71" i="10"/>
  <c r="AI39" i="10"/>
  <c r="Q611" i="10"/>
  <c r="AC521" i="10"/>
  <c r="AC516" i="10"/>
  <c r="E512" i="10"/>
  <c r="H531" i="10"/>
  <c r="W516" i="10"/>
  <c r="W499" i="10"/>
  <c r="W531" i="10"/>
  <c r="AI556" i="10"/>
  <c r="E540" i="10"/>
  <c r="Z601" i="10"/>
  <c r="AI508" i="10"/>
  <c r="Q516" i="10"/>
  <c r="AL502" i="10"/>
  <c r="N519" i="10"/>
  <c r="AC526" i="10"/>
  <c r="N394" i="10"/>
  <c r="N410" i="10"/>
  <c r="Q371" i="10"/>
  <c r="AI392" i="10"/>
  <c r="N398" i="10"/>
  <c r="AI393" i="10"/>
  <c r="AN627" i="10"/>
  <c r="Q626" i="10"/>
  <c r="K629" i="10"/>
  <c r="Q628" i="10"/>
  <c r="Q620" i="10"/>
  <c r="Z620" i="10"/>
  <c r="W620" i="10"/>
  <c r="AN575" i="10"/>
  <c r="K583" i="10"/>
  <c r="Q573" i="10"/>
  <c r="T581" i="10"/>
  <c r="Q571" i="10"/>
  <c r="AL588" i="10"/>
  <c r="T559" i="10"/>
  <c r="H593" i="10"/>
  <c r="N592" i="10"/>
  <c r="AM529" i="10"/>
  <c r="AS529" i="10" s="1"/>
  <c r="K533" i="10"/>
  <c r="AI505" i="10"/>
  <c r="AC488" i="10"/>
  <c r="AN448" i="10"/>
  <c r="K547" i="10"/>
  <c r="T513" i="10"/>
  <c r="N505" i="10"/>
  <c r="E536" i="10"/>
  <c r="H489" i="10"/>
  <c r="T499" i="10"/>
  <c r="T480" i="10"/>
  <c r="Q468" i="10"/>
  <c r="T522" i="10"/>
  <c r="K481" i="10"/>
  <c r="H475" i="10"/>
  <c r="AI469" i="10"/>
  <c r="N433" i="10"/>
  <c r="E443" i="10"/>
  <c r="T422" i="10"/>
  <c r="W446" i="10"/>
  <c r="W443" i="10"/>
  <c r="AF441" i="10"/>
  <c r="AN461" i="10"/>
  <c r="Q453" i="10"/>
  <c r="N451" i="10"/>
  <c r="Q439" i="10"/>
  <c r="N401" i="10"/>
  <c r="Q435" i="10"/>
  <c r="Z435" i="10"/>
  <c r="H431" i="10"/>
  <c r="AF375" i="10"/>
  <c r="AN293" i="10"/>
  <c r="Q343" i="10"/>
  <c r="K447" i="10"/>
  <c r="H447" i="10"/>
  <c r="AF473" i="10"/>
  <c r="AI430" i="10"/>
  <c r="N354" i="10"/>
  <c r="AL144" i="10"/>
  <c r="H11" i="10"/>
  <c r="AL551" i="10"/>
  <c r="W552" i="10"/>
  <c r="H524" i="10"/>
  <c r="AC520" i="10"/>
  <c r="AI424" i="10"/>
  <c r="H392" i="10"/>
  <c r="AI279" i="10"/>
  <c r="W205" i="10"/>
  <c r="Z286" i="10"/>
  <c r="H182" i="10"/>
  <c r="E137" i="10"/>
  <c r="W556" i="10"/>
  <c r="AC562" i="10"/>
  <c r="AC613" i="10"/>
  <c r="E616" i="10"/>
  <c r="AL497" i="10"/>
  <c r="W497" i="10"/>
  <c r="AF510" i="10"/>
  <c r="E516" i="10"/>
  <c r="Z395" i="10"/>
  <c r="T345" i="10"/>
  <c r="AL389" i="10"/>
  <c r="AI65" i="10"/>
  <c r="K22" i="10"/>
  <c r="Z533" i="10"/>
  <c r="K427" i="10"/>
  <c r="N386" i="10"/>
  <c r="T141" i="10"/>
  <c r="W506" i="10"/>
  <c r="AC524" i="10"/>
  <c r="AI554" i="10"/>
  <c r="N610" i="10"/>
  <c r="W485" i="10"/>
  <c r="H516" i="10"/>
  <c r="N494" i="10"/>
  <c r="AI422" i="10"/>
  <c r="Q413" i="10"/>
  <c r="AL416" i="10"/>
  <c r="W378" i="10"/>
  <c r="H198" i="10"/>
  <c r="Q185" i="10"/>
  <c r="Q508" i="10"/>
  <c r="H322" i="10"/>
  <c r="H263" i="10"/>
  <c r="AI427" i="10"/>
  <c r="N425" i="10"/>
  <c r="K174" i="10"/>
  <c r="AL128" i="10"/>
  <c r="AL160" i="10"/>
  <c r="AF560" i="10"/>
  <c r="Q556" i="10"/>
  <c r="T606" i="10"/>
  <c r="AL498" i="10"/>
  <c r="AL500" i="10"/>
  <c r="AL499" i="10"/>
  <c r="Q424" i="10"/>
  <c r="W400" i="10"/>
  <c r="AL400" i="10"/>
  <c r="AC411" i="10"/>
  <c r="Q411" i="10"/>
  <c r="AC400" i="10"/>
  <c r="W389" i="10"/>
  <c r="AI378" i="10"/>
  <c r="K322" i="10"/>
  <c r="K276" i="10"/>
  <c r="N172" i="10"/>
  <c r="E149" i="10"/>
  <c r="T161" i="10"/>
  <c r="N111" i="10"/>
  <c r="W169" i="10"/>
  <c r="K154" i="10"/>
  <c r="H28" i="10"/>
  <c r="H78" i="10"/>
  <c r="Q66" i="10"/>
  <c r="Q160" i="10"/>
  <c r="H13" i="10"/>
  <c r="AF516" i="10"/>
  <c r="AI524" i="10"/>
  <c r="AC509" i="10"/>
  <c r="W408" i="10"/>
  <c r="AC416" i="10"/>
  <c r="Z410" i="10"/>
  <c r="E339" i="10"/>
  <c r="AI309" i="10"/>
  <c r="Z489" i="10"/>
  <c r="H359" i="10"/>
  <c r="E390" i="10"/>
  <c r="AL406" i="10"/>
  <c r="AI304" i="10"/>
  <c r="AI312" i="10"/>
  <c r="AI548" i="10"/>
  <c r="W554" i="10"/>
  <c r="H518" i="10"/>
  <c r="N510" i="10"/>
  <c r="AL392" i="10"/>
  <c r="W386" i="10"/>
  <c r="Q408" i="10"/>
  <c r="AI345" i="10"/>
  <c r="K271" i="10"/>
  <c r="AL189" i="10"/>
  <c r="K153" i="10"/>
  <c r="H526" i="10"/>
  <c r="AF519" i="10"/>
  <c r="AN606" i="10"/>
  <c r="AN570" i="10"/>
  <c r="AN473" i="10"/>
  <c r="AN466" i="10"/>
  <c r="N293" i="10"/>
  <c r="Q539" i="10"/>
  <c r="H504" i="10"/>
  <c r="AC544" i="10"/>
  <c r="Z501" i="10"/>
  <c r="Q491" i="10"/>
  <c r="AN619" i="10"/>
  <c r="W634" i="10"/>
  <c r="W625" i="10"/>
  <c r="Z623" i="10"/>
  <c r="AM602" i="10"/>
  <c r="AS602" i="10" s="1"/>
  <c r="T598" i="10"/>
  <c r="K612" i="10"/>
  <c r="Z612" i="10"/>
  <c r="K600" i="10"/>
  <c r="T597" i="10"/>
  <c r="T572" i="10"/>
  <c r="K589" i="10"/>
  <c r="AL571" i="10"/>
  <c r="AF599" i="10"/>
  <c r="Q599" i="10"/>
  <c r="AI588" i="10"/>
  <c r="K593" i="10"/>
  <c r="N590" i="10"/>
  <c r="Z571" i="10"/>
  <c r="T552" i="10"/>
  <c r="T545" i="10"/>
  <c r="AC580" i="10"/>
  <c r="K580" i="10"/>
  <c r="E596" i="10"/>
  <c r="AC592" i="10"/>
  <c r="H579" i="10"/>
  <c r="AI549" i="10"/>
  <c r="AF515" i="10"/>
  <c r="Z491" i="10"/>
  <c r="AN479" i="10"/>
  <c r="K457" i="10"/>
  <c r="Q443" i="10"/>
  <c r="AI409" i="10"/>
  <c r="H418" i="10"/>
  <c r="H415" i="10"/>
  <c r="E378" i="10"/>
  <c r="W407" i="10"/>
  <c r="AI403" i="10"/>
  <c r="AF383" i="10"/>
  <c r="W394" i="10"/>
  <c r="AN628" i="10"/>
  <c r="W603" i="10"/>
  <c r="AN598" i="10"/>
  <c r="W600" i="10"/>
  <c r="T575" i="10"/>
  <c r="AF587" i="10"/>
  <c r="AN572" i="10"/>
  <c r="AL577" i="10"/>
  <c r="AC568" i="10"/>
  <c r="K574" i="10"/>
  <c r="AM569" i="10"/>
  <c r="AS569" i="10" s="1"/>
  <c r="AI569" i="10"/>
  <c r="AF553" i="10"/>
  <c r="T541" i="10"/>
  <c r="AM517" i="10"/>
  <c r="AS517" i="10" s="1"/>
  <c r="AL509" i="10"/>
  <c r="H505" i="10"/>
  <c r="AM537" i="10"/>
  <c r="AS537" i="10" s="1"/>
  <c r="W472" i="10"/>
  <c r="AF483" i="10"/>
  <c r="H481" i="10"/>
  <c r="T481" i="10"/>
  <c r="N493" i="10"/>
  <c r="AN471" i="10"/>
  <c r="AN455" i="10"/>
  <c r="K458" i="10"/>
  <c r="AL457" i="10"/>
  <c r="AC445" i="10"/>
  <c r="T426" i="10"/>
  <c r="T449" i="10"/>
  <c r="Z425" i="10"/>
  <c r="AC439" i="10"/>
  <c r="AF495" i="10"/>
  <c r="T438" i="10"/>
  <c r="W457" i="10"/>
  <c r="Q442" i="10"/>
  <c r="AN323" i="10"/>
  <c r="AN403" i="10"/>
  <c r="AN434" i="10"/>
  <c r="AN431" i="10"/>
  <c r="AI431" i="10"/>
  <c r="AN418" i="10"/>
  <c r="AN415" i="10"/>
  <c r="E370" i="10"/>
  <c r="AN405" i="10"/>
  <c r="AF367" i="10"/>
  <c r="T409" i="10"/>
  <c r="AN447" i="10"/>
  <c r="AL628" i="10"/>
  <c r="Q609" i="10"/>
  <c r="Q572" i="10"/>
  <c r="K599" i="10"/>
  <c r="N584" i="10"/>
  <c r="Z555" i="10"/>
  <c r="N557" i="10"/>
  <c r="AI517" i="10"/>
  <c r="Q524" i="10"/>
  <c r="N528" i="10"/>
  <c r="AL404" i="10"/>
  <c r="Q402" i="10"/>
  <c r="AL506" i="10"/>
  <c r="AL545" i="10"/>
  <c r="AL524" i="10"/>
  <c r="AL532" i="10"/>
  <c r="W562" i="10"/>
  <c r="AL562" i="10"/>
  <c r="Q540" i="10"/>
  <c r="AF540" i="10"/>
  <c r="N559" i="10"/>
  <c r="N558" i="10"/>
  <c r="AF562" i="10"/>
  <c r="K578" i="10"/>
  <c r="AI514" i="10"/>
  <c r="AL540" i="10"/>
  <c r="AI547" i="10"/>
  <c r="AC546" i="10"/>
  <c r="AF546" i="10"/>
  <c r="AI558" i="10"/>
  <c r="AF619" i="10"/>
  <c r="H390" i="10"/>
  <c r="AI384" i="10"/>
  <c r="N391" i="10"/>
  <c r="AI381" i="10"/>
  <c r="H402" i="10"/>
  <c r="Z312" i="10"/>
  <c r="K346" i="10"/>
  <c r="T306" i="10"/>
  <c r="K132" i="10"/>
  <c r="AC157" i="10"/>
  <c r="AI540" i="10"/>
  <c r="AL510" i="10"/>
  <c r="N543" i="10"/>
  <c r="AL539" i="10"/>
  <c r="AL535" i="10"/>
  <c r="AL552" i="10"/>
  <c r="N581" i="10"/>
  <c r="Z473" i="10"/>
  <c r="AN430" i="10"/>
  <c r="E354" i="10"/>
  <c r="E338" i="10"/>
  <c r="K325" i="10"/>
  <c r="E380" i="10"/>
  <c r="AI380" i="10"/>
  <c r="AI376" i="10"/>
  <c r="AF372" i="10"/>
  <c r="W372" i="10"/>
  <c r="W368" i="10"/>
  <c r="AI373" i="10"/>
  <c r="AI385" i="10"/>
  <c r="Z385" i="10"/>
  <c r="AF404" i="10"/>
  <c r="AC357" i="10"/>
  <c r="K345" i="10"/>
  <c r="K361" i="10"/>
  <c r="E352" i="10"/>
  <c r="H365" i="10"/>
  <c r="AL365" i="10"/>
  <c r="AI328" i="10"/>
  <c r="K328" i="10"/>
  <c r="AN311" i="10"/>
  <c r="AN304" i="10"/>
  <c r="AN295" i="10"/>
  <c r="AN289" i="10"/>
  <c r="AN283" i="10"/>
  <c r="AI340" i="10"/>
  <c r="AL335" i="10"/>
  <c r="AN327" i="10"/>
  <c r="AN320" i="10"/>
  <c r="AN330" i="10"/>
  <c r="AF330" i="10"/>
  <c r="AN360" i="10"/>
  <c r="AF346" i="10"/>
  <c r="Q350" i="10"/>
  <c r="H333" i="10"/>
  <c r="Q308" i="10"/>
  <c r="AI320" i="10"/>
  <c r="AN303" i="10"/>
  <c r="AF328" i="10"/>
  <c r="AN318" i="10"/>
  <c r="AN305" i="10"/>
  <c r="AL294" i="10"/>
  <c r="AN285" i="10"/>
  <c r="AI310" i="10"/>
  <c r="AN306" i="10"/>
  <c r="AN297" i="10"/>
  <c r="N272" i="10"/>
  <c r="Z324" i="10"/>
  <c r="AN280" i="10"/>
  <c r="AF269" i="10"/>
  <c r="AN265" i="10"/>
  <c r="Q257" i="10"/>
  <c r="T324" i="10"/>
  <c r="AL315" i="10"/>
  <c r="W297" i="10"/>
  <c r="T297" i="10"/>
  <c r="AN319" i="10"/>
  <c r="AN294" i="10"/>
  <c r="AI270" i="10"/>
  <c r="AN249" i="10"/>
  <c r="AN267" i="10"/>
  <c r="AN264" i="10"/>
  <c r="AN244" i="10"/>
  <c r="Q235" i="10"/>
  <c r="AN223" i="10"/>
  <c r="AN199" i="10"/>
  <c r="Q187" i="10"/>
  <c r="AN183" i="10"/>
  <c r="K264" i="10"/>
  <c r="Z264" i="10"/>
  <c r="AF275" i="10"/>
  <c r="AN275" i="10"/>
  <c r="AL274" i="10"/>
  <c r="T267" i="10"/>
  <c r="T266" i="10"/>
  <c r="AN262" i="10"/>
  <c r="Q244" i="10"/>
  <c r="AN247" i="10"/>
  <c r="AC278" i="10"/>
  <c r="AN270" i="10"/>
  <c r="AC268" i="10"/>
  <c r="T264" i="10"/>
  <c r="AL259" i="10"/>
  <c r="AN225" i="10"/>
  <c r="N202" i="10"/>
  <c r="Z220" i="10"/>
  <c r="N210" i="10"/>
  <c r="AC216" i="10"/>
  <c r="K202" i="10"/>
  <c r="AN192" i="10"/>
  <c r="K214" i="10"/>
  <c r="AN200" i="10"/>
  <c r="Q190" i="10"/>
  <c r="W210" i="10"/>
  <c r="Q188" i="10"/>
  <c r="AN147" i="10"/>
  <c r="Z180" i="10"/>
  <c r="AL154" i="10"/>
  <c r="Q176" i="10"/>
  <c r="N157" i="10"/>
  <c r="AC152" i="10"/>
  <c r="AI147" i="10"/>
  <c r="AN168" i="10"/>
  <c r="AN180" i="10"/>
  <c r="AN165" i="10"/>
  <c r="AN149" i="10"/>
  <c r="AF142" i="10"/>
  <c r="AC185" i="10"/>
  <c r="AN185" i="10"/>
  <c r="K166" i="10"/>
  <c r="AN159" i="10"/>
  <c r="N152" i="10"/>
  <c r="AN151" i="10"/>
  <c r="Z118" i="10"/>
  <c r="AM59" i="10"/>
  <c r="AS59" i="10" s="1"/>
  <c r="Q51" i="10"/>
  <c r="Z150" i="10"/>
  <c r="AN124" i="10"/>
  <c r="Z124" i="10"/>
  <c r="AM78" i="10"/>
  <c r="AS78" i="10" s="1"/>
  <c r="Z28" i="10"/>
  <c r="W139" i="10"/>
  <c r="W122" i="10"/>
  <c r="N89" i="10"/>
  <c r="AI74" i="10"/>
  <c r="Q72" i="10"/>
  <c r="N67" i="10"/>
  <c r="N55" i="10"/>
  <c r="AI156" i="10"/>
  <c r="AN140" i="10"/>
  <c r="K140" i="10"/>
  <c r="K110" i="10"/>
  <c r="AI84" i="10"/>
  <c r="AN15" i="10"/>
  <c r="N141" i="10"/>
  <c r="H125" i="10"/>
  <c r="AN123" i="10"/>
  <c r="E113" i="10"/>
  <c r="AL106" i="10"/>
  <c r="T104" i="10"/>
  <c r="AI92" i="10"/>
  <c r="AN86" i="10"/>
  <c r="K67" i="10"/>
  <c r="AL63" i="10"/>
  <c r="AL59" i="10"/>
  <c r="Q45" i="10"/>
  <c r="K35" i="10"/>
  <c r="AM15" i="10"/>
  <c r="AS15" i="10" s="1"/>
  <c r="AF134" i="10"/>
  <c r="Q127" i="10"/>
  <c r="H118" i="10"/>
  <c r="AN89" i="10"/>
  <c r="Z48" i="10"/>
  <c r="K121" i="10"/>
  <c r="T150" i="10"/>
  <c r="AN108" i="10"/>
  <c r="AN54" i="10"/>
  <c r="T39" i="10"/>
  <c r="AI35" i="10"/>
  <c r="AC21" i="10"/>
  <c r="H160" i="10"/>
  <c r="K89" i="10"/>
  <c r="AN11" i="10"/>
  <c r="N12" i="10"/>
  <c r="W12" i="10"/>
  <c r="AL544" i="10"/>
  <c r="AL527" i="10"/>
  <c r="W520" i="10"/>
  <c r="AF508" i="10"/>
  <c r="N539" i="10"/>
  <c r="AF532" i="10"/>
  <c r="Q562" i="10"/>
  <c r="AL594" i="10"/>
  <c r="AL606" i="10"/>
  <c r="AL520" i="10"/>
  <c r="AL548" i="10"/>
  <c r="AL556" i="10"/>
  <c r="AF556" i="10"/>
  <c r="AF581" i="10"/>
  <c r="W610" i="10"/>
  <c r="T132" i="10"/>
  <c r="AN132" i="10"/>
  <c r="W127" i="10"/>
  <c r="AN127" i="10"/>
  <c r="Q144" i="10"/>
  <c r="AN144" i="10"/>
  <c r="AI102" i="10"/>
  <c r="AM102" i="10"/>
  <c r="AS102" i="10" s="1"/>
  <c r="Z94" i="10"/>
  <c r="AM94" i="10"/>
  <c r="AS94" i="10" s="1"/>
  <c r="K70" i="10"/>
  <c r="AN70" i="10"/>
  <c r="T27" i="10"/>
  <c r="AM27" i="10"/>
  <c r="AS27" i="10" s="1"/>
  <c r="Z15" i="10"/>
  <c r="AM11" i="10"/>
  <c r="AS11" i="10" s="1"/>
  <c r="Z11" i="10"/>
  <c r="T624" i="10"/>
  <c r="W312" i="10"/>
  <c r="K111" i="10"/>
  <c r="AN111" i="10"/>
  <c r="K131" i="10"/>
  <c r="AN131" i="10"/>
  <c r="AN128" i="10"/>
  <c r="Q128" i="10"/>
  <c r="T602" i="10"/>
  <c r="T529" i="10"/>
  <c r="AM501" i="10"/>
  <c r="AS501" i="10" s="1"/>
  <c r="N323" i="10"/>
  <c r="H320" i="10"/>
  <c r="W285" i="10"/>
  <c r="AN135" i="10"/>
  <c r="AN87" i="10"/>
  <c r="AN573" i="10"/>
  <c r="K573" i="10"/>
  <c r="AN565" i="10"/>
  <c r="AM513" i="10"/>
  <c r="AS513" i="10" s="1"/>
  <c r="AM549" i="10"/>
  <c r="AS549" i="10" s="1"/>
  <c r="AN422" i="10"/>
  <c r="AF283" i="10"/>
  <c r="AI183" i="10"/>
  <c r="AM152" i="10"/>
  <c r="AS152" i="10" s="1"/>
  <c r="AN119" i="10"/>
  <c r="AM596" i="10"/>
  <c r="AS596" i="10" s="1"/>
  <c r="AN469" i="10"/>
  <c r="N465" i="10"/>
  <c r="AC447" i="10"/>
  <c r="E318" i="10"/>
  <c r="AN284" i="10"/>
  <c r="AC280" i="10"/>
  <c r="AC199" i="10"/>
  <c r="AC242" i="10"/>
  <c r="H225" i="10"/>
  <c r="E399" i="10"/>
  <c r="AN241" i="10"/>
  <c r="AF241" i="10"/>
  <c r="AN103" i="10"/>
  <c r="AC103" i="10"/>
  <c r="AN608" i="10"/>
  <c r="AN453" i="10"/>
  <c r="AN359" i="10"/>
  <c r="AN594" i="10"/>
  <c r="AF360" i="10"/>
  <c r="AM362" i="10"/>
  <c r="AS362" i="10" s="1"/>
  <c r="E304" i="10"/>
  <c r="AI289" i="10"/>
  <c r="AC267" i="10"/>
  <c r="T249" i="10"/>
  <c r="AM13" i="10"/>
  <c r="AS13" i="10" s="1"/>
  <c r="AN489" i="10"/>
  <c r="Q489" i="10"/>
  <c r="AN274" i="10"/>
  <c r="AN298" i="10"/>
  <c r="Q297" i="10"/>
  <c r="AI262" i="10"/>
  <c r="Z275" i="10"/>
  <c r="Z467" i="10"/>
  <c r="AN477" i="10"/>
  <c r="AN239" i="10"/>
  <c r="AN260" i="10"/>
  <c r="AN207" i="10"/>
  <c r="E140" i="10"/>
  <c r="AM140" i="10"/>
  <c r="AS140" i="10" s="1"/>
  <c r="K159" i="10"/>
  <c r="W124" i="10"/>
  <c r="AN167" i="10"/>
  <c r="Q335" i="10"/>
  <c r="AN335" i="10"/>
  <c r="AN350" i="10"/>
  <c r="AN593" i="10"/>
  <c r="H503" i="10"/>
  <c r="Q598" i="10"/>
  <c r="AM557" i="10"/>
  <c r="AS557" i="10" s="1"/>
  <c r="H327" i="10"/>
  <c r="AN351" i="10"/>
  <c r="AN269" i="10"/>
  <c r="N562" i="10"/>
  <c r="AN562" i="10"/>
  <c r="T571" i="10"/>
  <c r="AN571" i="10"/>
  <c r="AM553" i="10"/>
  <c r="AS553" i="10" s="1"/>
  <c r="Z455" i="10"/>
  <c r="AN426" i="10"/>
  <c r="H264" i="10"/>
  <c r="AN215" i="10"/>
  <c r="AN125" i="10"/>
  <c r="AN23" i="10"/>
  <c r="Q59" i="10"/>
  <c r="AN636" i="10"/>
  <c r="Q610" i="10"/>
  <c r="T629" i="10"/>
  <c r="N620" i="10"/>
  <c r="H616" i="10"/>
  <c r="AL625" i="10"/>
  <c r="T621" i="10"/>
  <c r="AN613" i="10"/>
  <c r="Q605" i="10"/>
  <c r="AN578" i="10"/>
  <c r="N625" i="10"/>
  <c r="H623" i="10"/>
  <c r="AL604" i="10"/>
  <c r="AN612" i="10"/>
  <c r="AL607" i="10"/>
  <c r="W609" i="10"/>
  <c r="AF600" i="10"/>
  <c r="AF575" i="10"/>
  <c r="AN595" i="10"/>
  <c r="AN585" i="10"/>
  <c r="AC585" i="10"/>
  <c r="AL590" i="10"/>
  <c r="AN564" i="10"/>
  <c r="AM560" i="10"/>
  <c r="AS560" i="10" s="1"/>
  <c r="AN590" i="10"/>
  <c r="T599" i="10"/>
  <c r="N593" i="10"/>
  <c r="AF572" i="10"/>
  <c r="AF584" i="10"/>
  <c r="AN581" i="10"/>
  <c r="AI559" i="10"/>
  <c r="H590" i="10"/>
  <c r="AC590" i="10"/>
  <c r="AN580" i="10"/>
  <c r="AF555" i="10"/>
  <c r="Z596" i="10"/>
  <c r="Z574" i="10"/>
  <c r="N555" i="10"/>
  <c r="W550" i="10"/>
  <c r="E529" i="10"/>
  <c r="N553" i="10"/>
  <c r="AI529" i="10"/>
  <c r="Q506" i="10"/>
  <c r="AI533" i="10"/>
  <c r="AC549" i="10"/>
  <c r="E549" i="10"/>
  <c r="AL549" i="10"/>
  <c r="AL505" i="10"/>
  <c r="Q530" i="10"/>
  <c r="H491" i="10"/>
  <c r="AF509" i="10"/>
  <c r="AC522" i="10"/>
  <c r="T433" i="10"/>
  <c r="AL425" i="10"/>
  <c r="W495" i="10"/>
  <c r="E386" i="10"/>
  <c r="Q370" i="10"/>
  <c r="Q407" i="10"/>
  <c r="Z398" i="10"/>
  <c r="H388" i="10"/>
  <c r="N378" i="10"/>
  <c r="Q359" i="10"/>
  <c r="Q399" i="10"/>
  <c r="E388" i="10"/>
  <c r="T430" i="10"/>
  <c r="H384" i="10"/>
  <c r="AL380" i="10"/>
  <c r="H404" i="10"/>
  <c r="Z404" i="10"/>
  <c r="E365" i="10"/>
  <c r="Z402" i="10"/>
  <c r="E402" i="10"/>
  <c r="K275" i="10"/>
  <c r="Q201" i="10"/>
  <c r="Z78" i="10"/>
  <c r="H572" i="10"/>
  <c r="Q590" i="10"/>
  <c r="AI521" i="10"/>
  <c r="AL547" i="10"/>
  <c r="Q522" i="10"/>
  <c r="K453" i="10"/>
  <c r="Q434" i="10"/>
  <c r="H399" i="10"/>
  <c r="AC322" i="10"/>
  <c r="Z336" i="10"/>
  <c r="K303" i="10"/>
  <c r="Q360" i="10"/>
  <c r="AI296" i="10"/>
  <c r="K193" i="10"/>
  <c r="AL140" i="10"/>
  <c r="AF585" i="10"/>
  <c r="AF571" i="10"/>
  <c r="Z593" i="10"/>
  <c r="Z550" i="10"/>
  <c r="Z595" i="10"/>
  <c r="AI541" i="10"/>
  <c r="E504" i="10"/>
  <c r="Q504" i="10"/>
  <c r="Q547" i="10"/>
  <c r="AF530" i="10"/>
  <c r="AI443" i="10"/>
  <c r="H495" i="10"/>
  <c r="AL417" i="10"/>
  <c r="Z419" i="10"/>
  <c r="AL414" i="10"/>
  <c r="AL390" i="10"/>
  <c r="AF376" i="10"/>
  <c r="H372" i="10"/>
  <c r="AC406" i="10"/>
  <c r="H381" i="10"/>
  <c r="AI377" i="10"/>
  <c r="K366" i="10"/>
  <c r="K353" i="10"/>
  <c r="AF396" i="10"/>
  <c r="AC345" i="10"/>
  <c r="K356" i="10"/>
  <c r="K267" i="10"/>
  <c r="AI63" i="10"/>
  <c r="T121" i="10"/>
  <c r="N511" i="10"/>
  <c r="K461" i="10"/>
  <c r="Z393" i="10"/>
  <c r="AC434" i="10"/>
  <c r="Q473" i="10"/>
  <c r="AL430" i="10"/>
  <c r="AC338" i="10"/>
  <c r="AF406" i="10"/>
  <c r="N381" i="10"/>
  <c r="AC362" i="10"/>
  <c r="H344" i="10"/>
  <c r="AC306" i="10"/>
  <c r="Z423" i="10"/>
  <c r="E434" i="10"/>
  <c r="K201" i="10"/>
  <c r="AF180" i="10"/>
  <c r="Z63" i="10"/>
  <c r="AL124" i="10"/>
  <c r="K48" i="10"/>
  <c r="AN567" i="10"/>
  <c r="K560" i="10"/>
  <c r="H550" i="10"/>
  <c r="AF569" i="10"/>
  <c r="Z557" i="10"/>
  <c r="W553" i="10"/>
  <c r="AI528" i="10"/>
  <c r="W512" i="10"/>
  <c r="W525" i="10"/>
  <c r="E515" i="10"/>
  <c r="W517" i="10"/>
  <c r="AC536" i="10"/>
  <c r="AC530" i="10"/>
  <c r="Z537" i="10"/>
  <c r="AF537" i="10"/>
  <c r="H496" i="10"/>
  <c r="N522" i="10"/>
  <c r="H493" i="10"/>
  <c r="Z443" i="10"/>
  <c r="K443" i="10"/>
  <c r="T441" i="10"/>
  <c r="N421" i="10"/>
  <c r="N419" i="10"/>
  <c r="Q386" i="10"/>
  <c r="Q374" i="10"/>
  <c r="H407" i="10"/>
  <c r="AC407" i="10"/>
  <c r="Q383" i="10"/>
  <c r="AC399" i="10"/>
  <c r="Z370" i="10"/>
  <c r="Q388" i="10"/>
  <c r="AC354" i="10"/>
  <c r="AF380" i="10"/>
  <c r="W380" i="10"/>
  <c r="W376" i="10"/>
  <c r="H376" i="10"/>
  <c r="AL377" i="10"/>
  <c r="W373" i="10"/>
  <c r="AC373" i="10"/>
  <c r="Z362" i="10"/>
  <c r="N385" i="10"/>
  <c r="AI404" i="10"/>
  <c r="W396" i="10"/>
  <c r="AC356" i="10"/>
  <c r="Q330" i="10"/>
  <c r="H360" i="10"/>
  <c r="H346" i="10"/>
  <c r="T348" i="10"/>
  <c r="Q286" i="10"/>
  <c r="H250" i="10"/>
  <c r="Q236" i="10"/>
  <c r="Z214" i="10"/>
  <c r="AI190" i="10"/>
  <c r="Q198" i="10"/>
  <c r="Z193" i="10"/>
  <c r="Q180" i="10"/>
  <c r="K177" i="10"/>
  <c r="T152" i="10"/>
  <c r="T136" i="10"/>
  <c r="AL148" i="10"/>
  <c r="K124" i="10"/>
  <c r="Z102" i="10"/>
  <c r="K94" i="10"/>
  <c r="K72" i="10"/>
  <c r="AL636" i="10"/>
  <c r="AL624" i="10"/>
  <c r="AL558" i="10"/>
  <c r="AI551" i="10"/>
  <c r="E553" i="10"/>
  <c r="AL557" i="10"/>
  <c r="Q498" i="10"/>
  <c r="AI550" i="10"/>
  <c r="H512" i="10"/>
  <c r="E517" i="10"/>
  <c r="AC542" i="10"/>
  <c r="Z536" i="10"/>
  <c r="AI504" i="10"/>
  <c r="E547" i="10"/>
  <c r="AL536" i="10"/>
  <c r="H530" i="10"/>
  <c r="Z507" i="10"/>
  <c r="AI507" i="10"/>
  <c r="W537" i="10"/>
  <c r="AC505" i="10"/>
  <c r="H522" i="10"/>
  <c r="AL483" i="10"/>
  <c r="H483" i="10"/>
  <c r="K475" i="10"/>
  <c r="W493" i="10"/>
  <c r="W410" i="10"/>
  <c r="AL495" i="10"/>
  <c r="N495" i="10"/>
  <c r="AI434" i="10"/>
  <c r="AI395" i="10"/>
  <c r="Q375" i="10"/>
  <c r="AC395" i="10"/>
  <c r="Z386" i="10"/>
  <c r="K430" i="10"/>
  <c r="AF384" i="10"/>
  <c r="N406" i="10"/>
  <c r="Z381" i="10"/>
  <c r="AL373" i="10"/>
  <c r="E362" i="10"/>
  <c r="N404" i="10"/>
  <c r="E404" i="10"/>
  <c r="H396" i="10"/>
  <c r="AI402" i="10"/>
  <c r="AF402" i="10"/>
  <c r="H328" i="10"/>
  <c r="AC330" i="10"/>
  <c r="AI360" i="10"/>
  <c r="AC346" i="10"/>
  <c r="AF267" i="10"/>
  <c r="Q255" i="10"/>
  <c r="H262" i="10"/>
  <c r="H255" i="10"/>
  <c r="AL214" i="10"/>
  <c r="Q214" i="10"/>
  <c r="Z190" i="10"/>
  <c r="Z198" i="10"/>
  <c r="H193" i="10"/>
  <c r="H169" i="10"/>
  <c r="AI163" i="10"/>
  <c r="K185" i="10"/>
  <c r="AI80" i="10"/>
  <c r="AL156" i="10"/>
  <c r="K156" i="10"/>
  <c r="Z47" i="10"/>
  <c r="E125" i="10"/>
  <c r="Z89" i="10"/>
  <c r="AN634" i="10"/>
  <c r="AN602" i="10"/>
  <c r="K581" i="10"/>
  <c r="AN615" i="10"/>
  <c r="AC634" i="10"/>
  <c r="K590" i="10"/>
  <c r="Q514" i="10"/>
  <c r="N550" i="10"/>
  <c r="Q549" i="10"/>
  <c r="AF504" i="10"/>
  <c r="N544" i="10"/>
  <c r="H536" i="10"/>
  <c r="N507" i="10"/>
  <c r="E507" i="10"/>
  <c r="W522" i="10"/>
  <c r="W422" i="10"/>
  <c r="Z442" i="10"/>
  <c r="T443" i="10"/>
  <c r="AC495" i="10"/>
  <c r="AF418" i="10"/>
  <c r="AI391" i="10"/>
  <c r="AL384" i="10"/>
  <c r="AF378" i="10"/>
  <c r="AL403" i="10"/>
  <c r="W384" i="10"/>
  <c r="AI362" i="10"/>
  <c r="H406" i="10"/>
  <c r="W406" i="10"/>
  <c r="H352" i="10"/>
  <c r="N402" i="10"/>
  <c r="H336" i="10"/>
  <c r="K319" i="10"/>
  <c r="Q247" i="10"/>
  <c r="W192" i="10"/>
  <c r="K148" i="10"/>
  <c r="Z177" i="10"/>
  <c r="Q166" i="10"/>
  <c r="T120" i="10"/>
  <c r="T88" i="10"/>
  <c r="K144" i="10"/>
  <c r="Z71" i="10"/>
  <c r="E141" i="10"/>
  <c r="T125" i="10"/>
  <c r="K78" i="10"/>
  <c r="Z97" i="10"/>
  <c r="K86" i="10"/>
  <c r="K56" i="10"/>
  <c r="Z23" i="10"/>
  <c r="AN527" i="10"/>
  <c r="AL581" i="10"/>
  <c r="W581" i="10"/>
  <c r="AL593" i="10"/>
  <c r="Q555" i="10"/>
  <c r="AC553" i="10"/>
  <c r="AL529" i="10"/>
  <c r="E528" i="10"/>
  <c r="N529" i="10"/>
  <c r="W529" i="10"/>
  <c r="AF517" i="10"/>
  <c r="Z505" i="10"/>
  <c r="Q496" i="10"/>
  <c r="AC547" i="10"/>
  <c r="AL511" i="10"/>
  <c r="AL530" i="10"/>
  <c r="AL522" i="10"/>
  <c r="K471" i="10"/>
  <c r="AI411" i="10"/>
  <c r="AC443" i="10"/>
  <c r="AL415" i="10"/>
  <c r="N415" i="10"/>
  <c r="W388" i="10"/>
  <c r="AC405" i="10"/>
  <c r="Q395" i="10"/>
  <c r="AL394" i="10"/>
  <c r="W390" i="10"/>
  <c r="AI394" i="10"/>
  <c r="T364" i="10"/>
  <c r="E373" i="10"/>
  <c r="H362" i="10"/>
  <c r="Z406" i="10"/>
  <c r="E406" i="10"/>
  <c r="Z373" i="10"/>
  <c r="AC385" i="10"/>
  <c r="Q404" i="10"/>
  <c r="K354" i="10"/>
  <c r="AI352" i="10"/>
  <c r="AL402" i="10"/>
  <c r="Q304" i="10"/>
  <c r="H306" i="10"/>
  <c r="AC319" i="10"/>
  <c r="Q262" i="10"/>
  <c r="AF259" i="10"/>
  <c r="Q193" i="10"/>
  <c r="K169" i="10"/>
  <c r="H185" i="10"/>
  <c r="AI73" i="10"/>
  <c r="Z31" i="10"/>
  <c r="AC601" i="10"/>
  <c r="AN582" i="10"/>
  <c r="Q593" i="10"/>
  <c r="E541" i="10"/>
  <c r="H557" i="10"/>
  <c r="W504" i="10"/>
  <c r="W503" i="10"/>
  <c r="AL542" i="10"/>
  <c r="Q511" i="10"/>
  <c r="W547" i="10"/>
  <c r="Q544" i="10"/>
  <c r="AL501" i="10"/>
  <c r="AI419" i="10"/>
  <c r="W418" i="10"/>
  <c r="H380" i="10"/>
  <c r="AL376" i="10"/>
  <c r="E372" i="10"/>
  <c r="AI372" i="10"/>
  <c r="Q406" i="10"/>
  <c r="W377" i="10"/>
  <c r="H385" i="10"/>
  <c r="AL385" i="10"/>
  <c r="E396" i="10"/>
  <c r="Z396" i="10"/>
  <c r="AC402" i="10"/>
  <c r="T327" i="10"/>
  <c r="AC337" i="10"/>
  <c r="AI344" i="10"/>
  <c r="H180" i="10"/>
  <c r="Z86" i="10"/>
  <c r="T140" i="10"/>
  <c r="Z55" i="10"/>
  <c r="E121" i="10"/>
  <c r="K40" i="10"/>
  <c r="Q636" i="10"/>
  <c r="AM561" i="10"/>
  <c r="AS561" i="10" s="1"/>
  <c r="AL631" i="10"/>
  <c r="T612" i="10"/>
  <c r="AL597" i="10"/>
  <c r="W584" i="10"/>
  <c r="AF573" i="10"/>
  <c r="T585" i="10"/>
  <c r="N585" i="10"/>
  <c r="AI593" i="10"/>
  <c r="Q531" i="10"/>
  <c r="AL553" i="10"/>
  <c r="Q569" i="10"/>
  <c r="W557" i="10"/>
  <c r="N549" i="10"/>
  <c r="E511" i="10"/>
  <c r="AI503" i="10"/>
  <c r="AC534" i="10"/>
  <c r="AC501" i="10"/>
  <c r="AI544" i="10"/>
  <c r="AF544" i="10"/>
  <c r="E537" i="10"/>
  <c r="AL537" i="10"/>
  <c r="AI522" i="10"/>
  <c r="AF522" i="10"/>
  <c r="K483" i="10"/>
  <c r="AC442" i="10"/>
  <c r="T427" i="10"/>
  <c r="Q495" i="10"/>
  <c r="K451" i="10"/>
  <c r="Z409" i="10"/>
  <c r="AL418" i="10"/>
  <c r="Z415" i="10"/>
  <c r="AF386" i="10"/>
  <c r="Q378" i="10"/>
  <c r="E398" i="10"/>
  <c r="E414" i="10"/>
  <c r="N382" i="10"/>
  <c r="Z447" i="10"/>
  <c r="Z399" i="10"/>
  <c r="E394" i="10"/>
  <c r="AF388" i="10"/>
  <c r="E384" i="10"/>
  <c r="Z374" i="10"/>
  <c r="Z354" i="10"/>
  <c r="AL372" i="10"/>
  <c r="AI406" i="10"/>
  <c r="N373" i="10"/>
  <c r="Q365" i="10"/>
  <c r="W404" i="10"/>
  <c r="N396" i="10"/>
  <c r="AC361" i="10"/>
  <c r="W402" i="10"/>
  <c r="AI336" i="10"/>
  <c r="AI330" i="10"/>
  <c r="T356" i="10"/>
  <c r="T346" i="10"/>
  <c r="T292" i="10"/>
  <c r="AL192" i="10"/>
  <c r="Z206" i="10"/>
  <c r="AL169" i="10"/>
  <c r="Z166" i="10"/>
  <c r="AL132" i="10"/>
  <c r="T156" i="10"/>
  <c r="AC125" i="10"/>
  <c r="Q15" i="10"/>
  <c r="AC128" i="10"/>
  <c r="K64" i="10"/>
  <c r="AC160" i="10"/>
  <c r="AF11" i="10"/>
  <c r="Q11" i="10"/>
  <c r="AL517" i="10"/>
  <c r="W542" i="10"/>
  <c r="N547" i="10"/>
  <c r="H537" i="10"/>
  <c r="E522" i="10"/>
  <c r="Z483" i="10"/>
  <c r="AC441" i="10"/>
  <c r="AF422" i="10"/>
  <c r="H410" i="10"/>
  <c r="Q382" i="10"/>
  <c r="AF414" i="10"/>
  <c r="N374" i="10"/>
  <c r="Q384" i="10"/>
  <c r="Q344" i="10"/>
  <c r="Q306" i="10"/>
  <c r="Z249" i="10"/>
  <c r="Z182" i="10"/>
  <c r="AL206" i="10"/>
  <c r="AI88" i="10"/>
  <c r="Z39" i="10"/>
  <c r="AC141" i="10"/>
  <c r="Q13" i="10"/>
  <c r="AI628" i="10"/>
  <c r="AM619" i="10"/>
  <c r="AS619" i="10" s="1"/>
  <c r="N614" i="10"/>
  <c r="AM628" i="10"/>
  <c r="AS628" i="10" s="1"/>
  <c r="E628" i="10"/>
  <c r="E627" i="10"/>
  <c r="AM627" i="10"/>
  <c r="AS627" i="10" s="1"/>
  <c r="AM617" i="10"/>
  <c r="AS617" i="10" s="1"/>
  <c r="E617" i="10"/>
  <c r="AM612" i="10"/>
  <c r="AS612" i="10" s="1"/>
  <c r="N612" i="10"/>
  <c r="AL599" i="10"/>
  <c r="E598" i="10"/>
  <c r="AM598" i="10"/>
  <c r="AS598" i="10" s="1"/>
  <c r="E573" i="10"/>
  <c r="AM573" i="10"/>
  <c r="AS573" i="10" s="1"/>
  <c r="AM592" i="10"/>
  <c r="AS592" i="10" s="1"/>
  <c r="AN579" i="10"/>
  <c r="AN569" i="10"/>
  <c r="H569" i="10"/>
  <c r="T495" i="10"/>
  <c r="AM495" i="10"/>
  <c r="AS495" i="10" s="1"/>
  <c r="T574" i="10"/>
  <c r="E586" i="10"/>
  <c r="AM586" i="10"/>
  <c r="AS586" i="10" s="1"/>
  <c r="AN550" i="10"/>
  <c r="AN540" i="10"/>
  <c r="AM483" i="10"/>
  <c r="AS483" i="10" s="1"/>
  <c r="E483" i="10"/>
  <c r="AN525" i="10"/>
  <c r="AN524" i="10"/>
  <c r="AN508" i="10"/>
  <c r="AN503" i="10"/>
  <c r="AI492" i="10"/>
  <c r="AN497" i="10"/>
  <c r="AN516" i="10"/>
  <c r="AC493" i="10"/>
  <c r="AM487" i="10"/>
  <c r="AS487" i="10" s="1"/>
  <c r="E487" i="10"/>
  <c r="AM489" i="10"/>
  <c r="AS489" i="10" s="1"/>
  <c r="E489" i="10"/>
  <c r="E454" i="10"/>
  <c r="AM454" i="10"/>
  <c r="AS454" i="10" s="1"/>
  <c r="AN450" i="10"/>
  <c r="H443" i="10"/>
  <c r="AM443" i="10"/>
  <c r="AS443" i="10" s="1"/>
  <c r="AN486" i="10"/>
  <c r="E467" i="10"/>
  <c r="AM467" i="10"/>
  <c r="AS467" i="10" s="1"/>
  <c r="AN463" i="10"/>
  <c r="AL476" i="10"/>
  <c r="AL472" i="10"/>
  <c r="AL468" i="10"/>
  <c r="N463" i="10"/>
  <c r="N455" i="10"/>
  <c r="T423" i="10"/>
  <c r="AM423" i="10"/>
  <c r="AS423" i="10" s="1"/>
  <c r="T407" i="10"/>
  <c r="AM407" i="10"/>
  <c r="AS407" i="10" s="1"/>
  <c r="T383" i="10"/>
  <c r="AM383" i="10"/>
  <c r="AS383" i="10" s="1"/>
  <c r="T379" i="10"/>
  <c r="AM379" i="10"/>
  <c r="AS379" i="10" s="1"/>
  <c r="T375" i="10"/>
  <c r="AM375" i="10"/>
  <c r="AS375" i="10" s="1"/>
  <c r="T475" i="10"/>
  <c r="AC473" i="10"/>
  <c r="AM465" i="10"/>
  <c r="E465" i="10"/>
  <c r="AM457" i="10"/>
  <c r="AS457" i="10" s="1"/>
  <c r="E457" i="10"/>
  <c r="H441" i="10"/>
  <c r="AM441" i="10"/>
  <c r="AS441" i="10" s="1"/>
  <c r="E448" i="10"/>
  <c r="AM448" i="10"/>
  <c r="AS448" i="10" s="1"/>
  <c r="AM425" i="10"/>
  <c r="AS425" i="10" s="1"/>
  <c r="AM442" i="10"/>
  <c r="AS442" i="10" s="1"/>
  <c r="AL460" i="10"/>
  <c r="AN452" i="10"/>
  <c r="AN445" i="10"/>
  <c r="AC430" i="10"/>
  <c r="AM382" i="10"/>
  <c r="AS382" i="10" s="1"/>
  <c r="AF490" i="10"/>
  <c r="Z490" i="10"/>
  <c r="Q451" i="10"/>
  <c r="E456" i="10"/>
  <c r="AM456" i="10"/>
  <c r="AS456" i="10" s="1"/>
  <c r="AN433" i="10"/>
  <c r="AN400" i="10"/>
  <c r="H429" i="10"/>
  <c r="AN406" i="10"/>
  <c r="AM395" i="10"/>
  <c r="AS395" i="10" s="1"/>
  <c r="AM387" i="10"/>
  <c r="AS387" i="10" s="1"/>
  <c r="AN446" i="10"/>
  <c r="AN442" i="10"/>
  <c r="AM398" i="10"/>
  <c r="AS398" i="10" s="1"/>
  <c r="AM371" i="10"/>
  <c r="AS371" i="10" s="1"/>
  <c r="H622" i="10"/>
  <c r="AL633" i="10"/>
  <c r="AN632" i="10"/>
  <c r="AM634" i="10"/>
  <c r="AS634" i="10" s="1"/>
  <c r="E634" i="10"/>
  <c r="T634" i="10"/>
  <c r="AI634" i="10"/>
  <c r="AM631" i="10"/>
  <c r="AS631" i="10" s="1"/>
  <c r="E631" i="10"/>
  <c r="AN614" i="10"/>
  <c r="AM614" i="10"/>
  <c r="AS614" i="10" s="1"/>
  <c r="E614" i="10"/>
  <c r="W624" i="10"/>
  <c r="Z624" i="10"/>
  <c r="AN633" i="10"/>
  <c r="W629" i="10"/>
  <c r="N617" i="10"/>
  <c r="T632" i="10"/>
  <c r="K632" i="10"/>
  <c r="K625" i="10"/>
  <c r="Q618" i="10"/>
  <c r="AL615" i="10"/>
  <c r="H621" i="10"/>
  <c r="AC621" i="10"/>
  <c r="AM616" i="10"/>
  <c r="AS616" i="10" s="1"/>
  <c r="AM606" i="10"/>
  <c r="AS606" i="10" s="1"/>
  <c r="E606" i="10"/>
  <c r="H606" i="10"/>
  <c r="AI600" i="10"/>
  <c r="AN609" i="10"/>
  <c r="AF608" i="10"/>
  <c r="AM595" i="10"/>
  <c r="AS595" i="10" s="1"/>
  <c r="H595" i="10"/>
  <c r="AC607" i="10"/>
  <c r="AF604" i="10"/>
  <c r="H599" i="10"/>
  <c r="AC611" i="10"/>
  <c r="AC604" i="10"/>
  <c r="H589" i="10"/>
  <c r="AN584" i="10"/>
  <c r="AI575" i="10"/>
  <c r="AI571" i="10"/>
  <c r="AI567" i="10"/>
  <c r="AM588" i="10"/>
  <c r="AS588" i="10" s="1"/>
  <c r="E588" i="10"/>
  <c r="H588" i="10"/>
  <c r="AM579" i="10"/>
  <c r="AS579" i="10" s="1"/>
  <c r="E579" i="10"/>
  <c r="Z579" i="10"/>
  <c r="AI564" i="10"/>
  <c r="E572" i="10"/>
  <c r="N576" i="10"/>
  <c r="W583" i="10"/>
  <c r="AC583" i="10"/>
  <c r="H564" i="10"/>
  <c r="AN535" i="10"/>
  <c r="K535" i="10"/>
  <c r="K511" i="10"/>
  <c r="AN511" i="10"/>
  <c r="K507" i="10"/>
  <c r="AN507" i="10"/>
  <c r="K499" i="10"/>
  <c r="AN499" i="10"/>
  <c r="E591" i="10"/>
  <c r="AM591" i="10"/>
  <c r="AS591" i="10" s="1"/>
  <c r="H591" i="10"/>
  <c r="K562" i="10"/>
  <c r="E574" i="10"/>
  <c r="AM574" i="10"/>
  <c r="AS574" i="10" s="1"/>
  <c r="AF574" i="10"/>
  <c r="AM572" i="10"/>
  <c r="AS572" i="10" s="1"/>
  <c r="AN560" i="10"/>
  <c r="K563" i="10"/>
  <c r="N586" i="10"/>
  <c r="AM568" i="10"/>
  <c r="AS568" i="10" s="1"/>
  <c r="AN558" i="10"/>
  <c r="AN561" i="10"/>
  <c r="AN543" i="10"/>
  <c r="AM515" i="10"/>
  <c r="AS515" i="10" s="1"/>
  <c r="AM535" i="10"/>
  <c r="AN548" i="10"/>
  <c r="T483" i="10"/>
  <c r="AN483" i="10"/>
  <c r="AN523" i="10"/>
  <c r="AN522" i="10"/>
  <c r="AN506" i="10"/>
  <c r="AM528" i="10"/>
  <c r="AS528" i="10" s="1"/>
  <c r="AM499" i="10"/>
  <c r="AS499" i="10" s="1"/>
  <c r="Q488" i="10"/>
  <c r="AM520" i="10"/>
  <c r="AS520" i="10" s="1"/>
  <c r="Z488" i="10"/>
  <c r="AM507" i="10"/>
  <c r="AS507" i="10" s="1"/>
  <c r="H492" i="10"/>
  <c r="E450" i="10"/>
  <c r="AM450" i="10"/>
  <c r="AS450" i="10" s="1"/>
  <c r="AL484" i="10"/>
  <c r="AN491" i="10"/>
  <c r="Q486" i="10"/>
  <c r="E463" i="10"/>
  <c r="AM463" i="10"/>
  <c r="AS463" i="10" s="1"/>
  <c r="AN459" i="10"/>
  <c r="AN411" i="10"/>
  <c r="K411" i="10"/>
  <c r="AN407" i="10"/>
  <c r="K407" i="10"/>
  <c r="K399" i="10"/>
  <c r="AN399" i="10"/>
  <c r="K395" i="10"/>
  <c r="AN395" i="10"/>
  <c r="K391" i="10"/>
  <c r="AN391" i="10"/>
  <c r="K387" i="10"/>
  <c r="AN387" i="10"/>
  <c r="K383" i="10"/>
  <c r="AN383" i="10"/>
  <c r="K379" i="10"/>
  <c r="AN379" i="10"/>
  <c r="K375" i="10"/>
  <c r="AN375" i="10"/>
  <c r="AN371" i="10"/>
  <c r="K371" i="10"/>
  <c r="AF484" i="10"/>
  <c r="AM480" i="10"/>
  <c r="AS480" i="10" s="1"/>
  <c r="E480" i="10"/>
  <c r="Z476" i="10"/>
  <c r="K484" i="10"/>
  <c r="AM477" i="10"/>
  <c r="AS477" i="10" s="1"/>
  <c r="E477" i="10"/>
  <c r="H473" i="10"/>
  <c r="AC449" i="10"/>
  <c r="H432" i="10"/>
  <c r="AM432" i="10"/>
  <c r="AS432" i="10" s="1"/>
  <c r="Q428" i="10"/>
  <c r="N450" i="10"/>
  <c r="T437" i="10"/>
  <c r="Q430" i="10"/>
  <c r="AN423" i="10"/>
  <c r="AN478" i="10"/>
  <c r="AM399" i="10"/>
  <c r="AM376" i="10"/>
  <c r="AS376" i="10" s="1"/>
  <c r="AN410" i="10"/>
  <c r="AN438" i="10"/>
  <c r="Q438" i="10"/>
  <c r="W426" i="10"/>
  <c r="AM635" i="10"/>
  <c r="AS635" i="10" s="1"/>
  <c r="E635" i="10"/>
  <c r="E590" i="10"/>
  <c r="AM590" i="10"/>
  <c r="AS590" i="10" s="1"/>
  <c r="K567" i="10"/>
  <c r="AM567" i="10"/>
  <c r="AS567" i="10" s="1"/>
  <c r="K635" i="10"/>
  <c r="AM622" i="10"/>
  <c r="AS622" i="10" s="1"/>
  <c r="E622" i="10"/>
  <c r="AN622" i="10"/>
  <c r="AI613" i="10"/>
  <c r="AN624" i="10"/>
  <c r="AF620" i="10"/>
  <c r="K624" i="10"/>
  <c r="Q623" i="10"/>
  <c r="AN630" i="10"/>
  <c r="AC628" i="10"/>
  <c r="AF627" i="10"/>
  <c r="AC627" i="10"/>
  <c r="Z616" i="10"/>
  <c r="AL632" i="10"/>
  <c r="Q625" i="10"/>
  <c r="H600" i="10"/>
  <c r="AM600" i="10"/>
  <c r="AS600" i="10" s="1"/>
  <c r="AN605" i="10"/>
  <c r="H605" i="10"/>
  <c r="AN610" i="10"/>
  <c r="Z609" i="10"/>
  <c r="AM608" i="10"/>
  <c r="AS608" i="10" s="1"/>
  <c r="E608" i="10"/>
  <c r="AN597" i="10"/>
  <c r="H611" i="10"/>
  <c r="AN611" i="10"/>
  <c r="W598" i="10"/>
  <c r="Q581" i="10"/>
  <c r="W594" i="10"/>
  <c r="AL592" i="10"/>
  <c r="Z578" i="10"/>
  <c r="AC588" i="10"/>
  <c r="Z564" i="10"/>
  <c r="AM587" i="10"/>
  <c r="AS587" i="10" s="1"/>
  <c r="AN577" i="10"/>
  <c r="AM575" i="10"/>
  <c r="AS575" i="10" s="1"/>
  <c r="Q583" i="10"/>
  <c r="AM571" i="10"/>
  <c r="AS571" i="10" s="1"/>
  <c r="AM577" i="10"/>
  <c r="AS577" i="10" s="1"/>
  <c r="AM534" i="10"/>
  <c r="AS534" i="10" s="1"/>
  <c r="T534" i="10"/>
  <c r="T518" i="10"/>
  <c r="AM518" i="10"/>
  <c r="AS518" i="10" s="1"/>
  <c r="AM506" i="10"/>
  <c r="AS506" i="10" s="1"/>
  <c r="T506" i="10"/>
  <c r="T502" i="10"/>
  <c r="AM502" i="10"/>
  <c r="AS502" i="10" s="1"/>
  <c r="AN591" i="10"/>
  <c r="AN553" i="10"/>
  <c r="AN557" i="10"/>
  <c r="AN559" i="10"/>
  <c r="AM544" i="10"/>
  <c r="AS544" i="10" s="1"/>
  <c r="AM491" i="10"/>
  <c r="AS491" i="10" s="1"/>
  <c r="E491" i="10"/>
  <c r="AM516" i="10"/>
  <c r="AS516" i="10" s="1"/>
  <c r="AN521" i="10"/>
  <c r="AN520" i="10"/>
  <c r="AM526" i="10"/>
  <c r="AS526" i="10" s="1"/>
  <c r="AM508" i="10"/>
  <c r="AS508" i="10" s="1"/>
  <c r="AN518" i="10"/>
  <c r="E485" i="10"/>
  <c r="AM485" i="10"/>
  <c r="AS485" i="10" s="1"/>
  <c r="AN501" i="10"/>
  <c r="AI487" i="10"/>
  <c r="AN488" i="10"/>
  <c r="E462" i="10"/>
  <c r="AM462" i="10"/>
  <c r="AS462" i="10" s="1"/>
  <c r="E446" i="10"/>
  <c r="AM446" i="10"/>
  <c r="AS446" i="10" s="1"/>
  <c r="AN484" i="10"/>
  <c r="AM484" i="10"/>
  <c r="AS484" i="10" s="1"/>
  <c r="E484" i="10"/>
  <c r="N489" i="10"/>
  <c r="E475" i="10"/>
  <c r="AM475" i="10"/>
  <c r="AS475" i="10" s="1"/>
  <c r="E459" i="10"/>
  <c r="AM459" i="10"/>
  <c r="AS459" i="10" s="1"/>
  <c r="Q480" i="10"/>
  <c r="T414" i="10"/>
  <c r="AM414" i="10"/>
  <c r="AS414" i="10" s="1"/>
  <c r="T410" i="10"/>
  <c r="AM410" i="10"/>
  <c r="AS410" i="10" s="1"/>
  <c r="T406" i="10"/>
  <c r="AM406" i="10"/>
  <c r="AS406" i="10" s="1"/>
  <c r="T402" i="10"/>
  <c r="AM402" i="10"/>
  <c r="AS402" i="10" s="1"/>
  <c r="T390" i="10"/>
  <c r="AM390" i="10"/>
  <c r="AS390" i="10" s="1"/>
  <c r="T378" i="10"/>
  <c r="AM378" i="10"/>
  <c r="AS378" i="10" s="1"/>
  <c r="T374" i="10"/>
  <c r="AM374" i="10"/>
  <c r="AS374" i="10" s="1"/>
  <c r="AN509" i="10"/>
  <c r="Z472" i="10"/>
  <c r="H482" i="10"/>
  <c r="T467" i="10"/>
  <c r="AC465" i="10"/>
  <c r="T459" i="10"/>
  <c r="AC457" i="10"/>
  <c r="H449" i="10"/>
  <c r="AM417" i="10"/>
  <c r="AS417" i="10" s="1"/>
  <c r="AN444" i="10"/>
  <c r="E431" i="10"/>
  <c r="AM431" i="10"/>
  <c r="AS431" i="10" s="1"/>
  <c r="AM437" i="10"/>
  <c r="AS437" i="10" s="1"/>
  <c r="E437" i="10"/>
  <c r="E430" i="10"/>
  <c r="AM430" i="10"/>
  <c r="AS430" i="10" s="1"/>
  <c r="AN419" i="10"/>
  <c r="AN437" i="10"/>
  <c r="AM426" i="10"/>
  <c r="AS426" i="10" s="1"/>
  <c r="AM490" i="10"/>
  <c r="AS490" i="10" s="1"/>
  <c r="E490" i="10"/>
  <c r="W434" i="10"/>
  <c r="AM438" i="10"/>
  <c r="AS438" i="10" s="1"/>
  <c r="E438" i="10"/>
  <c r="AN424" i="10"/>
  <c r="E481" i="10"/>
  <c r="AM481" i="10"/>
  <c r="AS481" i="10" s="1"/>
  <c r="AN425" i="10"/>
  <c r="E584" i="10"/>
  <c r="AM584" i="10"/>
  <c r="AS584" i="10" s="1"/>
  <c r="AN626" i="10"/>
  <c r="K634" i="10"/>
  <c r="Q633" i="10"/>
  <c r="AF631" i="10"/>
  <c r="AI632" i="10"/>
  <c r="AN617" i="10"/>
  <c r="AI612" i="10"/>
  <c r="AN621" i="10"/>
  <c r="AN620" i="10"/>
  <c r="AN607" i="10"/>
  <c r="AM607" i="10"/>
  <c r="AS607" i="10" s="1"/>
  <c r="E607" i="10"/>
  <c r="AN603" i="10"/>
  <c r="AN599" i="10"/>
  <c r="AI611" i="10"/>
  <c r="AF589" i="10"/>
  <c r="AM599" i="10"/>
  <c r="AS599" i="10" s="1"/>
  <c r="AN592" i="10"/>
  <c r="AN588" i="10"/>
  <c r="AN600" i="10"/>
  <c r="E570" i="10"/>
  <c r="AM570" i="10"/>
  <c r="AS570" i="10" s="1"/>
  <c r="E564" i="10"/>
  <c r="AM564" i="10"/>
  <c r="AS564" i="10" s="1"/>
  <c r="AM565" i="10"/>
  <c r="AS565" i="10" s="1"/>
  <c r="K565" i="10"/>
  <c r="AN583" i="10"/>
  <c r="E580" i="10"/>
  <c r="H582" i="10"/>
  <c r="W568" i="10"/>
  <c r="AM589" i="10"/>
  <c r="AS589" i="10" s="1"/>
  <c r="K534" i="10"/>
  <c r="AN534" i="10"/>
  <c r="AN494" i="10"/>
  <c r="K494" i="10"/>
  <c r="AM547" i="10"/>
  <c r="AS547" i="10" s="1"/>
  <c r="E563" i="10"/>
  <c r="AM563" i="10"/>
  <c r="AS563" i="10" s="1"/>
  <c r="AI563" i="10"/>
  <c r="K556" i="10"/>
  <c r="AM527" i="10"/>
  <c r="AS527" i="10" s="1"/>
  <c r="AM511" i="10"/>
  <c r="AS511" i="10" s="1"/>
  <c r="AN542" i="10"/>
  <c r="AM566" i="10"/>
  <c r="AS566" i="10" s="1"/>
  <c r="AM542" i="10"/>
  <c r="AS542" i="10" s="1"/>
  <c r="AN539" i="10"/>
  <c r="AM538" i="10"/>
  <c r="AS538" i="10" s="1"/>
  <c r="AN514" i="10"/>
  <c r="AN513" i="10"/>
  <c r="AM492" i="10"/>
  <c r="AS492" i="10" s="1"/>
  <c r="E492" i="10"/>
  <c r="AM503" i="10"/>
  <c r="AS503" i="10" s="1"/>
  <c r="AM496" i="10"/>
  <c r="AS496" i="10" s="1"/>
  <c r="AN496" i="10"/>
  <c r="E470" i="10"/>
  <c r="AM470" i="10"/>
  <c r="AS470" i="10" s="1"/>
  <c r="E455" i="10"/>
  <c r="AM455" i="10"/>
  <c r="AS455" i="10" s="1"/>
  <c r="AN480" i="10"/>
  <c r="AN476" i="10"/>
  <c r="AN472" i="10"/>
  <c r="AN468" i="10"/>
  <c r="K414" i="10"/>
  <c r="AN414" i="10"/>
  <c r="K394" i="10"/>
  <c r="AN394" i="10"/>
  <c r="K390" i="10"/>
  <c r="AN390" i="10"/>
  <c r="K382" i="10"/>
  <c r="AN382" i="10"/>
  <c r="K378" i="10"/>
  <c r="AN378" i="10"/>
  <c r="K374" i="10"/>
  <c r="AN374" i="10"/>
  <c r="AC480" i="10"/>
  <c r="AM476" i="10"/>
  <c r="E476" i="10"/>
  <c r="Z468" i="10"/>
  <c r="T479" i="10"/>
  <c r="AC477" i="10"/>
  <c r="AM469" i="10"/>
  <c r="AS469" i="10" s="1"/>
  <c r="E469" i="10"/>
  <c r="H465" i="10"/>
  <c r="H457" i="10"/>
  <c r="AN470" i="10"/>
  <c r="W432" i="10"/>
  <c r="AM394" i="10"/>
  <c r="AS394" i="10" s="1"/>
  <c r="AM422" i="10"/>
  <c r="AS422" i="10" s="1"/>
  <c r="AN412" i="10"/>
  <c r="K422" i="10"/>
  <c r="AM409" i="10"/>
  <c r="AS409" i="10" s="1"/>
  <c r="K418" i="10"/>
  <c r="AM413" i="10"/>
  <c r="AS413" i="10" s="1"/>
  <c r="K415" i="10"/>
  <c r="AM391" i="10"/>
  <c r="AS391" i="10" s="1"/>
  <c r="E464" i="10"/>
  <c r="AM464" i="10"/>
  <c r="AS464" i="10" s="1"/>
  <c r="E595" i="10"/>
  <c r="H628" i="10"/>
  <c r="AI636" i="10"/>
  <c r="AN623" i="10"/>
  <c r="AN629" i="10"/>
  <c r="AF618" i="10"/>
  <c r="AL621" i="10"/>
  <c r="Z636" i="10"/>
  <c r="H633" i="10"/>
  <c r="T630" i="10"/>
  <c r="K619" i="10"/>
  <c r="AM613" i="10"/>
  <c r="AS613" i="10" s="1"/>
  <c r="E613" i="10"/>
  <c r="W622" i="10"/>
  <c r="Z622" i="10"/>
  <c r="AL630" i="10"/>
  <c r="E623" i="10"/>
  <c r="AM623" i="10"/>
  <c r="AS623" i="10" s="1"/>
  <c r="W628" i="10"/>
  <c r="Z628" i="10"/>
  <c r="T627" i="10"/>
  <c r="Z627" i="10"/>
  <c r="Q629" i="10"/>
  <c r="H632" i="10"/>
  <c r="AM632" i="10"/>
  <c r="AS632" i="10" s="1"/>
  <c r="E632" i="10"/>
  <c r="AN618" i="10"/>
  <c r="T625" i="10"/>
  <c r="H625" i="10"/>
  <c r="E625" i="10"/>
  <c r="AM625" i="10"/>
  <c r="AS625" i="10" s="1"/>
  <c r="E615" i="10"/>
  <c r="AM615" i="10"/>
  <c r="AS615" i="10" s="1"/>
  <c r="H617" i="10"/>
  <c r="AI617" i="10"/>
  <c r="W621" i="10"/>
  <c r="K621" i="10"/>
  <c r="E618" i="10"/>
  <c r="AM601" i="10"/>
  <c r="AS601" i="10" s="1"/>
  <c r="AN596" i="10"/>
  <c r="T608" i="10"/>
  <c r="AM593" i="10"/>
  <c r="AS593" i="10" s="1"/>
  <c r="N607" i="10"/>
  <c r="Z604" i="10"/>
  <c r="Q597" i="10"/>
  <c r="H597" i="10"/>
  <c r="K603" i="10"/>
  <c r="AI597" i="10"/>
  <c r="N609" i="10"/>
  <c r="AC598" i="10"/>
  <c r="W589" i="10"/>
  <c r="H592" i="10"/>
  <c r="E603" i="10"/>
  <c r="AM605" i="10"/>
  <c r="AS605" i="10" s="1"/>
  <c r="AI579" i="10"/>
  <c r="K579" i="10"/>
  <c r="T576" i="10"/>
  <c r="W576" i="10"/>
  <c r="W569" i="10"/>
  <c r="AF583" i="10"/>
  <c r="H580" i="10"/>
  <c r="N568" i="10"/>
  <c r="T533" i="10"/>
  <c r="AM533" i="10"/>
  <c r="AS533" i="10" s="1"/>
  <c r="T505" i="10"/>
  <c r="AM505" i="10"/>
  <c r="AS505" i="10" s="1"/>
  <c r="T497" i="10"/>
  <c r="AM497" i="10"/>
  <c r="AS497" i="10" s="1"/>
  <c r="AN574" i="10"/>
  <c r="W574" i="10"/>
  <c r="AN549" i="10"/>
  <c r="H563" i="10"/>
  <c r="AM545" i="10"/>
  <c r="AS545" i="10" s="1"/>
  <c r="Z563" i="10"/>
  <c r="T586" i="10"/>
  <c r="K586" i="10"/>
  <c r="AI586" i="10"/>
  <c r="AN554" i="10"/>
  <c r="AM554" i="10"/>
  <c r="AS554" i="10" s="1"/>
  <c r="AN552" i="10"/>
  <c r="AM525" i="10"/>
  <c r="AS525" i="10" s="1"/>
  <c r="AN541" i="10"/>
  <c r="AM558" i="10"/>
  <c r="AS558" i="10" s="1"/>
  <c r="AN533" i="10"/>
  <c r="AN502" i="10"/>
  <c r="AM509" i="10"/>
  <c r="AS509" i="10" s="1"/>
  <c r="AM514" i="10"/>
  <c r="AS514" i="10" s="1"/>
  <c r="AM522" i="10"/>
  <c r="AS522" i="10" s="1"/>
  <c r="K529" i="10"/>
  <c r="AN492" i="10"/>
  <c r="AM500" i="10"/>
  <c r="AS500" i="10" s="1"/>
  <c r="AI493" i="10"/>
  <c r="AM548" i="10"/>
  <c r="AS548" i="10" s="1"/>
  <c r="AN498" i="10"/>
  <c r="H486" i="10"/>
  <c r="AN458" i="10"/>
  <c r="T486" i="10"/>
  <c r="N479" i="10"/>
  <c r="N475" i="10"/>
  <c r="N471" i="10"/>
  <c r="N467" i="10"/>
  <c r="N459" i="10"/>
  <c r="T424" i="10"/>
  <c r="AM424" i="10"/>
  <c r="AS424" i="10" s="1"/>
  <c r="T421" i="10"/>
  <c r="AM421" i="10"/>
  <c r="AS421" i="10" s="1"/>
  <c r="T405" i="10"/>
  <c r="AM405" i="10"/>
  <c r="AS405" i="10" s="1"/>
  <c r="T401" i="10"/>
  <c r="AM401" i="10"/>
  <c r="AS401" i="10" s="1"/>
  <c r="T397" i="10"/>
  <c r="AM397" i="10"/>
  <c r="AS397" i="10" s="1"/>
  <c r="T393" i="10"/>
  <c r="AM393" i="10"/>
  <c r="AS393" i="10" s="1"/>
  <c r="T389" i="10"/>
  <c r="AM389" i="10"/>
  <c r="AS389" i="10" s="1"/>
  <c r="T385" i="10"/>
  <c r="AM385" i="10"/>
  <c r="AS385" i="10" s="1"/>
  <c r="T381" i="10"/>
  <c r="AM381" i="10"/>
  <c r="AS381" i="10" s="1"/>
  <c r="T373" i="10"/>
  <c r="AM373" i="10"/>
  <c r="AS373" i="10" s="1"/>
  <c r="AM494" i="10"/>
  <c r="AS494" i="10" s="1"/>
  <c r="T482" i="10"/>
  <c r="AL480" i="10"/>
  <c r="AM472" i="10"/>
  <c r="AS472" i="10" s="1"/>
  <c r="E472" i="10"/>
  <c r="Z482" i="10"/>
  <c r="H477" i="10"/>
  <c r="AM461" i="10"/>
  <c r="AS461" i="10" s="1"/>
  <c r="E461" i="10"/>
  <c r="AM453" i="10"/>
  <c r="AS453" i="10" s="1"/>
  <c r="E453" i="10"/>
  <c r="AN439" i="10"/>
  <c r="AM434" i="10"/>
  <c r="AS434" i="10" s="1"/>
  <c r="W431" i="10"/>
  <c r="W460" i="10"/>
  <c r="E460" i="10"/>
  <c r="AM460" i="10"/>
  <c r="AS460" i="10" s="1"/>
  <c r="AN474" i="10"/>
  <c r="E436" i="10"/>
  <c r="AM436" i="10"/>
  <c r="AS436" i="10" s="1"/>
  <c r="AF430" i="10"/>
  <c r="AM392" i="10"/>
  <c r="AS392" i="10" s="1"/>
  <c r="H437" i="10"/>
  <c r="AM418" i="10"/>
  <c r="AS418" i="10" s="1"/>
  <c r="N490" i="10"/>
  <c r="AC490" i="10"/>
  <c r="W438" i="10"/>
  <c r="K403" i="10"/>
  <c r="AN398" i="10"/>
  <c r="K405" i="10"/>
  <c r="AM636" i="10"/>
  <c r="AS636" i="10" s="1"/>
  <c r="E636" i="10"/>
  <c r="T633" i="10"/>
  <c r="Z631" i="10"/>
  <c r="AI620" i="10"/>
  <c r="K628" i="10"/>
  <c r="AI629" i="10"/>
  <c r="T617" i="10"/>
  <c r="AM618" i="10"/>
  <c r="AS618" i="10" s="1"/>
  <c r="AF610" i="10"/>
  <c r="T609" i="10"/>
  <c r="E604" i="10"/>
  <c r="AM604" i="10"/>
  <c r="AS604" i="10" s="1"/>
  <c r="W607" i="10"/>
  <c r="AI604" i="10"/>
  <c r="AN604" i="10"/>
  <c r="AM597" i="10"/>
  <c r="AS597" i="10" s="1"/>
  <c r="E597" i="10"/>
  <c r="H603" i="10"/>
  <c r="AM603" i="10"/>
  <c r="AS603" i="10" s="1"/>
  <c r="Q585" i="10"/>
  <c r="W597" i="10"/>
  <c r="N599" i="10"/>
  <c r="T611" i="10"/>
  <c r="AN589" i="10"/>
  <c r="E594" i="10"/>
  <c r="AM594" i="10"/>
  <c r="AS594" i="10" s="1"/>
  <c r="AM578" i="10"/>
  <c r="AS578" i="10" s="1"/>
  <c r="E578" i="10"/>
  <c r="AC584" i="10"/>
  <c r="E576" i="10"/>
  <c r="AM576" i="10"/>
  <c r="AS576" i="10" s="1"/>
  <c r="T579" i="10"/>
  <c r="AN576" i="10"/>
  <c r="AN566" i="10"/>
  <c r="T580" i="10"/>
  <c r="K568" i="10"/>
  <c r="H573" i="10"/>
  <c r="K537" i="10"/>
  <c r="AN537" i="10"/>
  <c r="AO537" i="10" s="1"/>
  <c r="K505" i="10"/>
  <c r="AN505" i="10"/>
  <c r="W591" i="10"/>
  <c r="AM585" i="10"/>
  <c r="AS585" i="10" s="1"/>
  <c r="AM562" i="10"/>
  <c r="AS562" i="10" s="1"/>
  <c r="AM543" i="10"/>
  <c r="AS543" i="10" s="1"/>
  <c r="AN563" i="10"/>
  <c r="AM559" i="10"/>
  <c r="AS559" i="10" s="1"/>
  <c r="AN545" i="10"/>
  <c r="AM523" i="10"/>
  <c r="AS523" i="10" s="1"/>
  <c r="AN532" i="10"/>
  <c r="AN515" i="10"/>
  <c r="AM532" i="10"/>
  <c r="AS532" i="10" s="1"/>
  <c r="AM512" i="10"/>
  <c r="AS512" i="10" s="1"/>
  <c r="AM498" i="10"/>
  <c r="AS498" i="10" s="1"/>
  <c r="E493" i="10"/>
  <c r="AM493" i="10"/>
  <c r="AS493" i="10" s="1"/>
  <c r="AN495" i="10"/>
  <c r="AM474" i="10"/>
  <c r="AS474" i="10" s="1"/>
  <c r="E474" i="10"/>
  <c r="E458" i="10"/>
  <c r="AM458" i="10"/>
  <c r="AS458" i="10" s="1"/>
  <c r="K482" i="10"/>
  <c r="E486" i="10"/>
  <c r="AM486" i="10"/>
  <c r="AS486" i="10" s="1"/>
  <c r="E471" i="10"/>
  <c r="AM471" i="10"/>
  <c r="AS471" i="10" s="1"/>
  <c r="Q484" i="10"/>
  <c r="AN421" i="10"/>
  <c r="K421" i="10"/>
  <c r="AN417" i="10"/>
  <c r="K417" i="10"/>
  <c r="K409" i="10"/>
  <c r="AN409" i="10"/>
  <c r="K401" i="10"/>
  <c r="AN401" i="10"/>
  <c r="K393" i="10"/>
  <c r="AN393" i="10"/>
  <c r="K389" i="10"/>
  <c r="AN389" i="10"/>
  <c r="K385" i="10"/>
  <c r="AN385" i="10"/>
  <c r="K381" i="10"/>
  <c r="AN381" i="10"/>
  <c r="K377" i="10"/>
  <c r="AN377" i="10"/>
  <c r="K373" i="10"/>
  <c r="AN373" i="10"/>
  <c r="AN482" i="10"/>
  <c r="H480" i="10"/>
  <c r="E468" i="10"/>
  <c r="AM468" i="10"/>
  <c r="AS468" i="10" s="1"/>
  <c r="AF482" i="10"/>
  <c r="AI482" i="10"/>
  <c r="K527" i="10"/>
  <c r="T471" i="10"/>
  <c r="AC469" i="10"/>
  <c r="N466" i="10"/>
  <c r="AI444" i="10"/>
  <c r="AN460" i="10"/>
  <c r="Z452" i="10"/>
  <c r="W451" i="10"/>
  <c r="AF440" i="10"/>
  <c r="H427" i="10"/>
  <c r="AM427" i="10"/>
  <c r="AS427" i="10" s="1"/>
  <c r="AM433" i="10"/>
  <c r="AS433" i="10" s="1"/>
  <c r="AM388" i="10"/>
  <c r="AS388" i="10" s="1"/>
  <c r="AN436" i="10"/>
  <c r="AF456" i="10"/>
  <c r="AM411" i="10"/>
  <c r="AS411" i="10" s="1"/>
  <c r="K413" i="10"/>
  <c r="Q429" i="10"/>
  <c r="AN441" i="10"/>
  <c r="Q481" i="10"/>
  <c r="Z481" i="10"/>
  <c r="AN397" i="10"/>
  <c r="AN372" i="10"/>
  <c r="E621" i="10"/>
  <c r="AM621" i="10"/>
  <c r="AM609" i="10"/>
  <c r="AS609" i="10" s="1"/>
  <c r="E609" i="10"/>
  <c r="AL579" i="10"/>
  <c r="AN631" i="10"/>
  <c r="AM620" i="10"/>
  <c r="AS620" i="10" s="1"/>
  <c r="E620" i="10"/>
  <c r="AM624" i="10"/>
  <c r="AS624" i="10" s="1"/>
  <c r="E624" i="10"/>
  <c r="T635" i="10"/>
  <c r="AI635" i="10"/>
  <c r="Z635" i="10"/>
  <c r="H626" i="10"/>
  <c r="AM626" i="10"/>
  <c r="AS626" i="10" s="1"/>
  <c r="E626" i="10"/>
  <c r="AF633" i="10"/>
  <c r="W631" i="10"/>
  <c r="N629" i="10"/>
  <c r="AF623" i="10"/>
  <c r="AI614" i="10"/>
  <c r="Q627" i="10"/>
  <c r="H630" i="10"/>
  <c r="AM630" i="10"/>
  <c r="AS630" i="10" s="1"/>
  <c r="E630" i="10"/>
  <c r="H629" i="10"/>
  <c r="AM629" i="10"/>
  <c r="AS629" i="10" s="1"/>
  <c r="E629" i="10"/>
  <c r="Q632" i="10"/>
  <c r="AF632" i="10"/>
  <c r="AC632" i="10"/>
  <c r="AN625" i="10"/>
  <c r="AF625" i="10"/>
  <c r="AC625" i="10"/>
  <c r="Z615" i="10"/>
  <c r="AL617" i="10"/>
  <c r="AC618" i="10"/>
  <c r="AI621" i="10"/>
  <c r="Z618" i="10"/>
  <c r="E610" i="10"/>
  <c r="AM610" i="10"/>
  <c r="AS610" i="10" s="1"/>
  <c r="AL609" i="10"/>
  <c r="Z607" i="10"/>
  <c r="K604" i="10"/>
  <c r="AF597" i="10"/>
  <c r="Z603" i="10"/>
  <c r="N597" i="10"/>
  <c r="AM611" i="10"/>
  <c r="AS611" i="10" s="1"/>
  <c r="E611" i="10"/>
  <c r="AF598" i="10"/>
  <c r="AN587" i="10"/>
  <c r="K596" i="10"/>
  <c r="AF594" i="10"/>
  <c r="N578" i="10"/>
  <c r="Q584" i="10"/>
  <c r="AM582" i="10"/>
  <c r="AS582" i="10" s="1"/>
  <c r="E582" i="10"/>
  <c r="AC573" i="10"/>
  <c r="W579" i="10"/>
  <c r="Q576" i="10"/>
  <c r="AM580" i="10"/>
  <c r="AS580" i="10" s="1"/>
  <c r="K569" i="10"/>
  <c r="AF580" i="10"/>
  <c r="Q580" i="10"/>
  <c r="T540" i="10"/>
  <c r="AM540" i="10"/>
  <c r="AS540" i="10" s="1"/>
  <c r="AM504" i="10"/>
  <c r="AS504" i="10" s="1"/>
  <c r="T504" i="10"/>
  <c r="T591" i="10"/>
  <c r="N574" i="10"/>
  <c r="AM541" i="10"/>
  <c r="AS541" i="10" s="1"/>
  <c r="AC586" i="10"/>
  <c r="Z586" i="10"/>
  <c r="AN546" i="10"/>
  <c r="AM546" i="10"/>
  <c r="AS546" i="10" s="1"/>
  <c r="AM521" i="10"/>
  <c r="AS521" i="10" s="1"/>
  <c r="AM552" i="10"/>
  <c r="AS552" i="10" s="1"/>
  <c r="AM556" i="10"/>
  <c r="AS556" i="10" s="1"/>
  <c r="AN555" i="10"/>
  <c r="AM531" i="10"/>
  <c r="AS531" i="10" s="1"/>
  <c r="AM510" i="10"/>
  <c r="AS510" i="10" s="1"/>
  <c r="AN528" i="10"/>
  <c r="AN504" i="10"/>
  <c r="AN512" i="10"/>
  <c r="AN519" i="10"/>
  <c r="T488" i="10"/>
  <c r="AN531" i="10"/>
  <c r="H488" i="10"/>
  <c r="AN547" i="10"/>
  <c r="AF492" i="10"/>
  <c r="AM488" i="10"/>
  <c r="AS488" i="10" s="1"/>
  <c r="E488" i="10"/>
  <c r="T484" i="10"/>
  <c r="AN449" i="10"/>
  <c r="T420" i="10"/>
  <c r="AM420" i="10"/>
  <c r="AS420" i="10" s="1"/>
  <c r="T412" i="10"/>
  <c r="AM412" i="10"/>
  <c r="AS412" i="10" s="1"/>
  <c r="T408" i="10"/>
  <c r="AM408" i="10"/>
  <c r="AS408" i="10" s="1"/>
  <c r="T404" i="10"/>
  <c r="AM404" i="10"/>
  <c r="AS404" i="10" s="1"/>
  <c r="T396" i="10"/>
  <c r="AM396" i="10"/>
  <c r="AS396" i="10" s="1"/>
  <c r="T380" i="10"/>
  <c r="AM380" i="10"/>
  <c r="AS380" i="10" s="1"/>
  <c r="T372" i="10"/>
  <c r="AM372" i="10"/>
  <c r="AS372" i="10" s="1"/>
  <c r="AN487" i="10"/>
  <c r="E482" i="10"/>
  <c r="AM482" i="10"/>
  <c r="AS482" i="10" s="1"/>
  <c r="K486" i="10"/>
  <c r="AM473" i="10"/>
  <c r="AS473" i="10" s="1"/>
  <c r="E473" i="10"/>
  <c r="H469" i="10"/>
  <c r="T463" i="10"/>
  <c r="AC461" i="10"/>
  <c r="T455" i="10"/>
  <c r="AC453" i="10"/>
  <c r="AL448" i="10"/>
  <c r="AM428" i="10"/>
  <c r="AS428" i="10" s="1"/>
  <c r="E428" i="10"/>
  <c r="T444" i="10"/>
  <c r="AM439" i="10"/>
  <c r="AS439" i="10" s="1"/>
  <c r="E439" i="10"/>
  <c r="H439" i="10"/>
  <c r="AN428" i="10"/>
  <c r="T452" i="10"/>
  <c r="AN451" i="10"/>
  <c r="AM419" i="10"/>
  <c r="AS419" i="10" s="1"/>
  <c r="N444" i="10"/>
  <c r="AM386" i="10"/>
  <c r="AS386" i="10" s="1"/>
  <c r="Z444" i="10"/>
  <c r="AM403" i="10"/>
  <c r="AS403" i="10" s="1"/>
  <c r="AM400" i="10"/>
  <c r="AS400" i="10" s="1"/>
  <c r="Z429" i="10"/>
  <c r="AM415" i="10"/>
  <c r="AS415" i="10" s="1"/>
  <c r="AM416" i="10"/>
  <c r="AS416" i="10" s="1"/>
  <c r="AN402" i="10"/>
  <c r="AN392" i="10"/>
  <c r="AN462" i="10"/>
  <c r="AM377" i="10"/>
  <c r="AS377" i="10" s="1"/>
  <c r="AM633" i="10"/>
  <c r="AS633" i="10" s="1"/>
  <c r="E633" i="10"/>
  <c r="E583" i="10"/>
  <c r="AM583" i="10"/>
  <c r="AS583" i="10" s="1"/>
  <c r="N565" i="10"/>
  <c r="AN568" i="10"/>
  <c r="AC564" i="10"/>
  <c r="K536" i="10"/>
  <c r="AN536" i="10"/>
  <c r="K500" i="10"/>
  <c r="AN500" i="10"/>
  <c r="AC591" i="10"/>
  <c r="AM539" i="10"/>
  <c r="AS539" i="10" s="1"/>
  <c r="AN586" i="10"/>
  <c r="AM581" i="10"/>
  <c r="AS581" i="10" s="1"/>
  <c r="AN544" i="10"/>
  <c r="AM519" i="10"/>
  <c r="AS519" i="10" s="1"/>
  <c r="AM551" i="10"/>
  <c r="AS551" i="10" s="1"/>
  <c r="AM555" i="10"/>
  <c r="AS555" i="10" s="1"/>
  <c r="AM550" i="10"/>
  <c r="AS550" i="10" s="1"/>
  <c r="AN538" i="10"/>
  <c r="AM530" i="10"/>
  <c r="AS530" i="10" s="1"/>
  <c r="AN526" i="10"/>
  <c r="AN510" i="10"/>
  <c r="AN530" i="10"/>
  <c r="AN517" i="10"/>
  <c r="AM536" i="10"/>
  <c r="AS536" i="10" s="1"/>
  <c r="AM478" i="10"/>
  <c r="AS478" i="10" s="1"/>
  <c r="E478" i="10"/>
  <c r="E466" i="10"/>
  <c r="AM466" i="10"/>
  <c r="AS466" i="10" s="1"/>
  <c r="AN454" i="10"/>
  <c r="N454" i="10"/>
  <c r="E479" i="10"/>
  <c r="AM479" i="10"/>
  <c r="AS479" i="10" s="1"/>
  <c r="AN420" i="10"/>
  <c r="K420" i="10"/>
  <c r="K416" i="10"/>
  <c r="AN416" i="10"/>
  <c r="K408" i="10"/>
  <c r="AN408" i="10"/>
  <c r="K404" i="10"/>
  <c r="AN404" i="10"/>
  <c r="K388" i="10"/>
  <c r="AN388" i="10"/>
  <c r="K384" i="10"/>
  <c r="AN384" i="10"/>
  <c r="K380" i="10"/>
  <c r="AN380" i="10"/>
  <c r="K376" i="10"/>
  <c r="AN376" i="10"/>
  <c r="Z480" i="10"/>
  <c r="AF486" i="10"/>
  <c r="H461" i="10"/>
  <c r="H453" i="10"/>
  <c r="AM449" i="10"/>
  <c r="AS449" i="10" s="1"/>
  <c r="E449" i="10"/>
  <c r="AN443" i="10"/>
  <c r="E444" i="10"/>
  <c r="AM444" i="10"/>
  <c r="AS444" i="10" s="1"/>
  <c r="W452" i="10"/>
  <c r="E452" i="10"/>
  <c r="AM452" i="10"/>
  <c r="AS452" i="10" s="1"/>
  <c r="E447" i="10"/>
  <c r="AM447" i="10"/>
  <c r="AS447" i="10" s="1"/>
  <c r="AM445" i="10"/>
  <c r="AS445" i="10" s="1"/>
  <c r="E445" i="10"/>
  <c r="E440" i="10"/>
  <c r="AM440" i="10"/>
  <c r="Z431" i="10"/>
  <c r="K428" i="10"/>
  <c r="AM384" i="10"/>
  <c r="AS384" i="10" s="1"/>
  <c r="AC436" i="10"/>
  <c r="H436" i="10"/>
  <c r="AN490" i="10"/>
  <c r="Q490" i="10"/>
  <c r="K444" i="10"/>
  <c r="AN432" i="10"/>
  <c r="E432" i="10"/>
  <c r="AN396" i="10"/>
  <c r="AN386" i="10"/>
  <c r="K438" i="10"/>
  <c r="AF481" i="10"/>
  <c r="AN464" i="10"/>
  <c r="K435" i="10"/>
  <c r="AF357" i="10"/>
  <c r="E343" i="10"/>
  <c r="AM343" i="10"/>
  <c r="AS343" i="10" s="1"/>
  <c r="Q367" i="10"/>
  <c r="AF359" i="10"/>
  <c r="AL357" i="10"/>
  <c r="AN353" i="10"/>
  <c r="E348" i="10"/>
  <c r="AM348" i="10"/>
  <c r="AS348" i="10" s="1"/>
  <c r="N340" i="10"/>
  <c r="W327" i="10"/>
  <c r="W311" i="10"/>
  <c r="Z367" i="10"/>
  <c r="AF364" i="10"/>
  <c r="AN358" i="10"/>
  <c r="E353" i="10"/>
  <c r="AM353" i="10"/>
  <c r="AS353" i="10" s="1"/>
  <c r="E345" i="10"/>
  <c r="AM345" i="10"/>
  <c r="AS345" i="10" s="1"/>
  <c r="T325" i="10"/>
  <c r="H347" i="10"/>
  <c r="AM344" i="10"/>
  <c r="AS344" i="10" s="1"/>
  <c r="E337" i="10"/>
  <c r="AM337" i="10"/>
  <c r="AS337" i="10" s="1"/>
  <c r="AN349" i="10"/>
  <c r="AM329" i="10"/>
  <c r="AS329" i="10" s="1"/>
  <c r="AI326" i="10"/>
  <c r="W316" i="10"/>
  <c r="Q363" i="10"/>
  <c r="T363" i="10"/>
  <c r="Z355" i="10"/>
  <c r="AC355" i="10"/>
  <c r="T349" i="10"/>
  <c r="E333" i="10"/>
  <c r="AM333" i="10"/>
  <c r="AS333" i="10" s="1"/>
  <c r="AN357" i="10"/>
  <c r="Z350" i="10"/>
  <c r="AC350" i="10"/>
  <c r="AN334" i="10"/>
  <c r="AN324" i="10"/>
  <c r="N321" i="10"/>
  <c r="AN329" i="10"/>
  <c r="Q317" i="10"/>
  <c r="Z318" i="10"/>
  <c r="AM306" i="10"/>
  <c r="AS306" i="10" s="1"/>
  <c r="N310" i="10"/>
  <c r="AC310" i="10"/>
  <c r="H294" i="10"/>
  <c r="N284" i="10"/>
  <c r="AN344" i="10"/>
  <c r="AN313" i="10"/>
  <c r="H305" i="10"/>
  <c r="AM305" i="10"/>
  <c r="AS305" i="10" s="1"/>
  <c r="E295" i="10"/>
  <c r="AM295" i="10"/>
  <c r="AS295" i="10" s="1"/>
  <c r="AI302" i="10"/>
  <c r="N304" i="10"/>
  <c r="Z290" i="10"/>
  <c r="AI280" i="10"/>
  <c r="E279" i="10"/>
  <c r="AM279" i="10"/>
  <c r="AS279" i="10" s="1"/>
  <c r="E247" i="10"/>
  <c r="AM247" i="10"/>
  <c r="AS247" i="10" s="1"/>
  <c r="AM233" i="10"/>
  <c r="AS233" i="10" s="1"/>
  <c r="E233" i="10"/>
  <c r="AN290" i="10"/>
  <c r="W290" i="10"/>
  <c r="AN301" i="10"/>
  <c r="Q285" i="10"/>
  <c r="E277" i="10"/>
  <c r="AM277" i="10"/>
  <c r="AS277" i="10" s="1"/>
  <c r="E273" i="10"/>
  <c r="AM273" i="10"/>
  <c r="E269" i="10"/>
  <c r="AM269" i="10"/>
  <c r="AS269" i="10" s="1"/>
  <c r="AN238" i="10"/>
  <c r="N264" i="10"/>
  <c r="W244" i="10"/>
  <c r="N283" i="10"/>
  <c r="AM215" i="10"/>
  <c r="AS215" i="10" s="1"/>
  <c r="E215" i="10"/>
  <c r="E261" i="10"/>
  <c r="AM261" i="10"/>
  <c r="AS261" i="10" s="1"/>
  <c r="AF245" i="10"/>
  <c r="AN278" i="10"/>
  <c r="T238" i="10"/>
  <c r="E201" i="10"/>
  <c r="AM201" i="10"/>
  <c r="AS201" i="10" s="1"/>
  <c r="N275" i="10"/>
  <c r="K243" i="10"/>
  <c r="K234" i="10"/>
  <c r="W198" i="10"/>
  <c r="AM190" i="10"/>
  <c r="AS190" i="10" s="1"/>
  <c r="E190" i="10"/>
  <c r="W166" i="10"/>
  <c r="T237" i="10"/>
  <c r="W204" i="10"/>
  <c r="AC221" i="10"/>
  <c r="AN258" i="10"/>
  <c r="AL232" i="10"/>
  <c r="E212" i="10"/>
  <c r="AM212" i="10"/>
  <c r="AS212" i="10" s="1"/>
  <c r="Q204" i="10"/>
  <c r="Q200" i="10"/>
  <c r="T225" i="10"/>
  <c r="T208" i="10"/>
  <c r="E192" i="10"/>
  <c r="AM192" i="10"/>
  <c r="AS192" i="10" s="1"/>
  <c r="E194" i="10"/>
  <c r="AM194" i="10"/>
  <c r="AS194" i="10" s="1"/>
  <c r="E218" i="10"/>
  <c r="AM218" i="10"/>
  <c r="AS218" i="10" s="1"/>
  <c r="Q210" i="10"/>
  <c r="T177" i="10"/>
  <c r="T188" i="10"/>
  <c r="E168" i="10"/>
  <c r="AM168" i="10"/>
  <c r="AS168" i="10" s="1"/>
  <c r="AN160" i="10"/>
  <c r="AN136" i="10"/>
  <c r="AN163" i="10"/>
  <c r="Z178" i="10"/>
  <c r="AN172" i="10"/>
  <c r="T155" i="10"/>
  <c r="AN133" i="10"/>
  <c r="AI187" i="10"/>
  <c r="AC151" i="10"/>
  <c r="AM88" i="10"/>
  <c r="AS88" i="10" s="1"/>
  <c r="E88" i="10"/>
  <c r="AL73" i="10"/>
  <c r="AN57" i="10"/>
  <c r="AM134" i="10"/>
  <c r="AS134" i="10" s="1"/>
  <c r="E134" i="10"/>
  <c r="AI119" i="10"/>
  <c r="AM119" i="10"/>
  <c r="AS119" i="10" s="1"/>
  <c r="E119" i="10"/>
  <c r="E111" i="10"/>
  <c r="Q104" i="10"/>
  <c r="K100" i="10"/>
  <c r="Q88" i="10"/>
  <c r="K84" i="10"/>
  <c r="AM79" i="10"/>
  <c r="AS79" i="10" s="1"/>
  <c r="AN72" i="10"/>
  <c r="AN14" i="10"/>
  <c r="AM135" i="10"/>
  <c r="AS135" i="10" s="1"/>
  <c r="E135" i="10"/>
  <c r="AL87" i="10"/>
  <c r="T77" i="10"/>
  <c r="AL71" i="10"/>
  <c r="AC63" i="10"/>
  <c r="AC47" i="10"/>
  <c r="AC23" i="10"/>
  <c r="W84" i="10"/>
  <c r="AL138" i="10"/>
  <c r="AM127" i="10"/>
  <c r="AS127" i="10" s="1"/>
  <c r="E127" i="10"/>
  <c r="T92" i="10"/>
  <c r="Q38" i="10"/>
  <c r="AN22" i="10"/>
  <c r="AO22" i="10" s="1"/>
  <c r="AF21" i="10"/>
  <c r="AL77" i="10"/>
  <c r="AN169" i="10"/>
  <c r="AC150" i="10"/>
  <c r="AI150" i="10"/>
  <c r="AN110" i="10"/>
  <c r="AC101" i="10"/>
  <c r="T67" i="10"/>
  <c r="W53" i="10"/>
  <c r="K162" i="10"/>
  <c r="AC162" i="10"/>
  <c r="AN142" i="10"/>
  <c r="H122" i="10"/>
  <c r="AM115" i="10"/>
  <c r="AS115" i="10" s="1"/>
  <c r="E115" i="10"/>
  <c r="AN91" i="10"/>
  <c r="Q91" i="10"/>
  <c r="AM106" i="10"/>
  <c r="AS106" i="10" s="1"/>
  <c r="E106" i="10"/>
  <c r="N106" i="10"/>
  <c r="W82" i="10"/>
  <c r="AL58" i="10"/>
  <c r="N68" i="10"/>
  <c r="AL9" i="10"/>
  <c r="N130" i="10"/>
  <c r="AL130" i="10"/>
  <c r="AI130" i="10"/>
  <c r="K19" i="10"/>
  <c r="N19" i="10"/>
  <c r="Z154" i="10"/>
  <c r="Q12" i="10"/>
  <c r="T12" i="10"/>
  <c r="AM41" i="10"/>
  <c r="AS41" i="10" s="1"/>
  <c r="AM26" i="10"/>
  <c r="AS26" i="10" s="1"/>
  <c r="E26" i="10"/>
  <c r="Q9" i="10"/>
  <c r="AN98" i="10"/>
  <c r="AN74" i="10"/>
  <c r="N60" i="10"/>
  <c r="AM67" i="10"/>
  <c r="AS67" i="10" s="1"/>
  <c r="W66" i="10"/>
  <c r="E57" i="10"/>
  <c r="AN51" i="10"/>
  <c r="H50" i="10"/>
  <c r="N34" i="10"/>
  <c r="AC16" i="10"/>
  <c r="AL16" i="10"/>
  <c r="H9" i="10"/>
  <c r="AI20" i="10"/>
  <c r="N20" i="10"/>
  <c r="AI42" i="10"/>
  <c r="AC431" i="10"/>
  <c r="Q460" i="10"/>
  <c r="AN427" i="10"/>
  <c r="E451" i="10"/>
  <c r="AM451" i="10"/>
  <c r="AS451" i="10" s="1"/>
  <c r="N448" i="10"/>
  <c r="W428" i="10"/>
  <c r="AF436" i="10"/>
  <c r="AL490" i="10"/>
  <c r="AI490" i="10"/>
  <c r="N436" i="10"/>
  <c r="AI456" i="10"/>
  <c r="AL456" i="10"/>
  <c r="AN429" i="10"/>
  <c r="Z438" i="10"/>
  <c r="H438" i="10"/>
  <c r="N481" i="10"/>
  <c r="AC481" i="10"/>
  <c r="Q464" i="10"/>
  <c r="AC464" i="10"/>
  <c r="E435" i="10"/>
  <c r="AM435" i="10"/>
  <c r="AS435" i="10" s="1"/>
  <c r="AI435" i="10"/>
  <c r="AF353" i="10"/>
  <c r="E351" i="10"/>
  <c r="AM351" i="10"/>
  <c r="AS351" i="10" s="1"/>
  <c r="AN340" i="10"/>
  <c r="N319" i="10"/>
  <c r="AN367" i="10"/>
  <c r="AF351" i="10"/>
  <c r="AN345" i="10"/>
  <c r="E340" i="10"/>
  <c r="AM340" i="10"/>
  <c r="AS340" i="10" s="1"/>
  <c r="E367" i="10"/>
  <c r="AM367" i="10"/>
  <c r="AS367" i="10" s="1"/>
  <c r="AF356" i="10"/>
  <c r="AF348" i="10"/>
  <c r="AF340" i="10"/>
  <c r="AI349" i="10"/>
  <c r="E332" i="10"/>
  <c r="AM332" i="10"/>
  <c r="AS332" i="10" s="1"/>
  <c r="AC325" i="10"/>
  <c r="AN370" i="10"/>
  <c r="Q347" i="10"/>
  <c r="H316" i="10"/>
  <c r="AC309" i="10"/>
  <c r="AM370" i="10"/>
  <c r="AS370" i="10" s="1"/>
  <c r="AN341" i="10"/>
  <c r="Z363" i="10"/>
  <c r="AC363" i="10"/>
  <c r="AI355" i="10"/>
  <c r="AL355" i="10"/>
  <c r="AN355" i="10"/>
  <c r="AC349" i="10"/>
  <c r="E341" i="10"/>
  <c r="AM341" i="10"/>
  <c r="AS341" i="10" s="1"/>
  <c r="K333" i="10"/>
  <c r="N333" i="10"/>
  <c r="Z321" i="10"/>
  <c r="AN362" i="10"/>
  <c r="Q323" i="10"/>
  <c r="AI350" i="10"/>
  <c r="AL350" i="10"/>
  <c r="W334" i="10"/>
  <c r="H325" i="10"/>
  <c r="K369" i="10"/>
  <c r="AN369" i="10"/>
  <c r="W369" i="10"/>
  <c r="AF341" i="10"/>
  <c r="AM338" i="10"/>
  <c r="AS338" i="10" s="1"/>
  <c r="H332" i="10"/>
  <c r="AI318" i="10"/>
  <c r="AL318" i="10"/>
  <c r="E306" i="10"/>
  <c r="Z310" i="10"/>
  <c r="AL310" i="10"/>
  <c r="AL301" i="10"/>
  <c r="H313" i="10"/>
  <c r="Z308" i="10"/>
  <c r="AN308" i="10"/>
  <c r="T305" i="10"/>
  <c r="N295" i="10"/>
  <c r="W295" i="10"/>
  <c r="E302" i="10"/>
  <c r="AM302" i="10"/>
  <c r="AS302" i="10" s="1"/>
  <c r="H302" i="10"/>
  <c r="T302" i="10"/>
  <c r="AL293" i="10"/>
  <c r="K280" i="10"/>
  <c r="AC299" i="10"/>
  <c r="W299" i="10"/>
  <c r="AF289" i="10"/>
  <c r="E290" i="10"/>
  <c r="AM290" i="10"/>
  <c r="AS290" i="10" s="1"/>
  <c r="E289" i="10"/>
  <c r="AM289" i="10"/>
  <c r="E267" i="10"/>
  <c r="AM267" i="10"/>
  <c r="AS267" i="10" s="1"/>
  <c r="AN263" i="10"/>
  <c r="AN254" i="10"/>
  <c r="Q290" i="10"/>
  <c r="K274" i="10"/>
  <c r="AI281" i="10"/>
  <c r="Z285" i="10"/>
  <c r="Q280" i="10"/>
  <c r="K262" i="10"/>
  <c r="W253" i="10"/>
  <c r="T243" i="10"/>
  <c r="E288" i="10"/>
  <c r="AM288" i="10"/>
  <c r="AS288" i="10" s="1"/>
  <c r="E257" i="10"/>
  <c r="AM257" i="10"/>
  <c r="AS257" i="10" s="1"/>
  <c r="E240" i="10"/>
  <c r="AM240" i="10"/>
  <c r="AS240" i="10" s="1"/>
  <c r="AN279" i="10"/>
  <c r="AN245" i="10"/>
  <c r="AM223" i="10"/>
  <c r="AS223" i="10" s="1"/>
  <c r="E223" i="10"/>
  <c r="K270" i="10"/>
  <c r="K253" i="10"/>
  <c r="E235" i="10"/>
  <c r="AM235" i="10"/>
  <c r="AS235" i="10" s="1"/>
  <c r="AL253" i="10"/>
  <c r="E242" i="10"/>
  <c r="AM242" i="10"/>
  <c r="AS242" i="10" s="1"/>
  <c r="E225" i="10"/>
  <c r="AM225" i="10"/>
  <c r="AS225" i="10" s="1"/>
  <c r="T223" i="10"/>
  <c r="AN198" i="10"/>
  <c r="AM177" i="10"/>
  <c r="AS177" i="10" s="1"/>
  <c r="E177" i="10"/>
  <c r="AN166" i="10"/>
  <c r="AF249" i="10"/>
  <c r="Z242" i="10"/>
  <c r="AM236" i="10"/>
  <c r="AS236" i="10" s="1"/>
  <c r="E236" i="10"/>
  <c r="AL231" i="10"/>
  <c r="AF214" i="10"/>
  <c r="W206" i="10"/>
  <c r="N198" i="10"/>
  <c r="AF174" i="10"/>
  <c r="N166" i="10"/>
  <c r="AN237" i="10"/>
  <c r="K237" i="10"/>
  <c r="AM237" i="10"/>
  <c r="AS237" i="10" s="1"/>
  <c r="E237" i="10"/>
  <c r="AN229" i="10"/>
  <c r="N227" i="10"/>
  <c r="AI204" i="10"/>
  <c r="AI221" i="10"/>
  <c r="T217" i="10"/>
  <c r="AC204" i="10"/>
  <c r="K232" i="10"/>
  <c r="H232" i="10"/>
  <c r="AC195" i="10"/>
  <c r="E186" i="10"/>
  <c r="AM186" i="10"/>
  <c r="AS186" i="10" s="1"/>
  <c r="AN220" i="10"/>
  <c r="E220" i="10"/>
  <c r="AM220" i="10"/>
  <c r="AS220" i="10" s="1"/>
  <c r="Q212" i="10"/>
  <c r="Z203" i="10"/>
  <c r="AM183" i="10"/>
  <c r="AS183" i="10" s="1"/>
  <c r="E183" i="10"/>
  <c r="AM202" i="10"/>
  <c r="AS202" i="10" s="1"/>
  <c r="E202" i="10"/>
  <c r="AC210" i="10"/>
  <c r="H219" i="10"/>
  <c r="AN219" i="10"/>
  <c r="W179" i="10"/>
  <c r="H170" i="10"/>
  <c r="H165" i="10"/>
  <c r="AM165" i="10"/>
  <c r="AS165" i="10" s="1"/>
  <c r="E165" i="10"/>
  <c r="AM159" i="10"/>
  <c r="AS159" i="10" s="1"/>
  <c r="E159" i="10"/>
  <c r="AM151" i="10"/>
  <c r="AS151" i="10" s="1"/>
  <c r="E151" i="10"/>
  <c r="AI196" i="10"/>
  <c r="Z196" i="10"/>
  <c r="AF151" i="10"/>
  <c r="T179" i="10"/>
  <c r="AM160" i="10"/>
  <c r="AS160" i="10" s="1"/>
  <c r="AM144" i="10"/>
  <c r="AS144" i="10" s="1"/>
  <c r="H188" i="10"/>
  <c r="T164" i="10"/>
  <c r="AN148" i="10"/>
  <c r="H144" i="10"/>
  <c r="AF132" i="10"/>
  <c r="H128" i="10"/>
  <c r="AF116" i="10"/>
  <c r="H112" i="10"/>
  <c r="AM141" i="10"/>
  <c r="AS141" i="10" s="1"/>
  <c r="AM125" i="10"/>
  <c r="AS125" i="10" s="1"/>
  <c r="AF213" i="10"/>
  <c r="Q213" i="10"/>
  <c r="T213" i="10"/>
  <c r="AM191" i="10"/>
  <c r="AS191" i="10" s="1"/>
  <c r="E191" i="10"/>
  <c r="N178" i="10"/>
  <c r="AC175" i="10"/>
  <c r="AN173" i="10"/>
  <c r="AM172" i="10"/>
  <c r="AS172" i="10" s="1"/>
  <c r="E172" i="10"/>
  <c r="AN161" i="10"/>
  <c r="H157" i="10"/>
  <c r="AF149" i="10"/>
  <c r="AN129" i="10"/>
  <c r="AO129" i="10" s="1"/>
  <c r="AF125" i="10"/>
  <c r="H117" i="10"/>
  <c r="AF131" i="10"/>
  <c r="N105" i="10"/>
  <c r="Q105" i="10"/>
  <c r="AC81" i="10"/>
  <c r="AN73" i="10"/>
  <c r="AC65" i="10"/>
  <c r="AL57" i="10"/>
  <c r="AM56" i="10"/>
  <c r="AS56" i="10" s="1"/>
  <c r="E56" i="10"/>
  <c r="N49" i="10"/>
  <c r="Q49" i="10"/>
  <c r="AF32" i="10"/>
  <c r="E14" i="10"/>
  <c r="AM14" i="10"/>
  <c r="AS14" i="10" s="1"/>
  <c r="K146" i="10"/>
  <c r="AC119" i="10"/>
  <c r="AM111" i="10"/>
  <c r="AS111" i="10" s="1"/>
  <c r="AL104" i="10"/>
  <c r="AC96" i="10"/>
  <c r="Z83" i="10"/>
  <c r="AI77" i="10"/>
  <c r="N72" i="10"/>
  <c r="N64" i="10"/>
  <c r="Q64" i="10"/>
  <c r="N56" i="10"/>
  <c r="Q56" i="10"/>
  <c r="N48" i="10"/>
  <c r="Q48" i="10"/>
  <c r="AN40" i="10"/>
  <c r="Q40" i="10"/>
  <c r="N32" i="10"/>
  <c r="Q32" i="10"/>
  <c r="AN24" i="10"/>
  <c r="Q24" i="10"/>
  <c r="N14" i="10"/>
  <c r="AL158" i="10"/>
  <c r="W158" i="10"/>
  <c r="T135" i="10"/>
  <c r="Z107" i="10"/>
  <c r="T101" i="10"/>
  <c r="N87" i="10"/>
  <c r="E86" i="10"/>
  <c r="K83" i="10"/>
  <c r="AN71" i="10"/>
  <c r="E11" i="10"/>
  <c r="AC138" i="10"/>
  <c r="H138" i="10"/>
  <c r="AC127" i="10"/>
  <c r="AN102" i="10"/>
  <c r="Q102" i="10"/>
  <c r="N86" i="10"/>
  <c r="AL78" i="10"/>
  <c r="Q78" i="10"/>
  <c r="AC62" i="10"/>
  <c r="N46" i="10"/>
  <c r="Q46" i="10"/>
  <c r="AN38" i="10"/>
  <c r="N30" i="10"/>
  <c r="AL22" i="10"/>
  <c r="AM21" i="10"/>
  <c r="AS21" i="10" s="1"/>
  <c r="E21" i="10"/>
  <c r="AN85" i="10"/>
  <c r="AF84" i="10"/>
  <c r="AN77" i="10"/>
  <c r="T75" i="10"/>
  <c r="W69" i="10"/>
  <c r="N61" i="10"/>
  <c r="Q61" i="10"/>
  <c r="AN37" i="10"/>
  <c r="Q37" i="10"/>
  <c r="N21" i="10"/>
  <c r="Q21" i="10"/>
  <c r="H150" i="10"/>
  <c r="AC139" i="10"/>
  <c r="Q139" i="10"/>
  <c r="AN118" i="10"/>
  <c r="AI118" i="10"/>
  <c r="AN115" i="10"/>
  <c r="Q114" i="10"/>
  <c r="Q110" i="10"/>
  <c r="AN93" i="10"/>
  <c r="Q93" i="10"/>
  <c r="AC53" i="10"/>
  <c r="W162" i="10"/>
  <c r="W142" i="10"/>
  <c r="AL122" i="10"/>
  <c r="AM116" i="10"/>
  <c r="AS116" i="10" s="1"/>
  <c r="W100" i="10"/>
  <c r="AC143" i="10"/>
  <c r="AI143" i="10"/>
  <c r="Q143" i="10"/>
  <c r="AM126" i="10"/>
  <c r="AS126" i="10" s="1"/>
  <c r="E126" i="10"/>
  <c r="Q126" i="10"/>
  <c r="N99" i="10"/>
  <c r="Q99" i="10"/>
  <c r="H106" i="10"/>
  <c r="AI82" i="10"/>
  <c r="Z82" i="10"/>
  <c r="AM73" i="10"/>
  <c r="AS73" i="10" s="1"/>
  <c r="K58" i="10"/>
  <c r="N58" i="10"/>
  <c r="AM28" i="10"/>
  <c r="AS28" i="10" s="1"/>
  <c r="E28" i="10"/>
  <c r="W28" i="10"/>
  <c r="K68" i="10"/>
  <c r="K9" i="10"/>
  <c r="N9" i="10"/>
  <c r="Z130" i="10"/>
  <c r="AC130" i="10"/>
  <c r="H130" i="10"/>
  <c r="AM65" i="10"/>
  <c r="AS65" i="10" s="1"/>
  <c r="T36" i="10"/>
  <c r="AN36" i="10"/>
  <c r="H154" i="10"/>
  <c r="K44" i="10"/>
  <c r="AL44" i="10"/>
  <c r="AM35" i="10"/>
  <c r="AS35" i="10" s="1"/>
  <c r="E35" i="10"/>
  <c r="AN27" i="10"/>
  <c r="H12" i="10"/>
  <c r="AM52" i="10"/>
  <c r="AS52" i="10" s="1"/>
  <c r="E52" i="10"/>
  <c r="W52" i="10"/>
  <c r="W35" i="10"/>
  <c r="K17" i="10"/>
  <c r="AL17" i="10"/>
  <c r="K60" i="10"/>
  <c r="AM51" i="10"/>
  <c r="AS51" i="10" s="1"/>
  <c r="N43" i="10"/>
  <c r="N26" i="10"/>
  <c r="T90" i="10"/>
  <c r="AM66" i="10"/>
  <c r="AS66" i="10" s="1"/>
  <c r="E66" i="10"/>
  <c r="Z66" i="10"/>
  <c r="E16" i="10"/>
  <c r="AM16" i="10"/>
  <c r="AS16" i="10" s="1"/>
  <c r="N16" i="10"/>
  <c r="T13" i="10"/>
  <c r="AN13" i="10"/>
  <c r="K20" i="10"/>
  <c r="T76" i="10"/>
  <c r="AN76" i="10"/>
  <c r="K42" i="10"/>
  <c r="N42" i="10"/>
  <c r="AN435" i="10"/>
  <c r="AN356" i="10"/>
  <c r="AN348" i="10"/>
  <c r="E319" i="10"/>
  <c r="AM319" i="10"/>
  <c r="AS319" i="10" s="1"/>
  <c r="AI366" i="10"/>
  <c r="T357" i="10"/>
  <c r="AF343" i="10"/>
  <c r="AF319" i="10"/>
  <c r="N367" i="10"/>
  <c r="W364" i="10"/>
  <c r="AN342" i="10"/>
  <c r="W337" i="10"/>
  <c r="E321" i="10"/>
  <c r="AM321" i="10"/>
  <c r="AS321" i="10" s="1"/>
  <c r="AN316" i="10"/>
  <c r="Q309" i="10"/>
  <c r="AL363" i="10"/>
  <c r="AN363" i="10"/>
  <c r="N341" i="10"/>
  <c r="T323" i="10"/>
  <c r="AI321" i="10"/>
  <c r="E350" i="10"/>
  <c r="AM350" i="10"/>
  <c r="AS350" i="10" s="1"/>
  <c r="E317" i="10"/>
  <c r="AM317" i="10"/>
  <c r="AS317" i="10" s="1"/>
  <c r="AM339" i="10"/>
  <c r="AS339" i="10" s="1"/>
  <c r="AN317" i="10"/>
  <c r="AM307" i="10"/>
  <c r="AS307" i="10" s="1"/>
  <c r="AN328" i="10"/>
  <c r="E300" i="10"/>
  <c r="AM300" i="10"/>
  <c r="AS300" i="10" s="1"/>
  <c r="AN302" i="10"/>
  <c r="AN299" i="10"/>
  <c r="H289" i="10"/>
  <c r="AM286" i="10"/>
  <c r="AS286" i="10" s="1"/>
  <c r="AN250" i="10"/>
  <c r="T290" i="10"/>
  <c r="AM287" i="10"/>
  <c r="AS287" i="10" s="1"/>
  <c r="E281" i="10"/>
  <c r="AM281" i="10"/>
  <c r="AS281" i="10" s="1"/>
  <c r="AI285" i="10"/>
  <c r="E280" i="10"/>
  <c r="AM280" i="10"/>
  <c r="Q288" i="10"/>
  <c r="E244" i="10"/>
  <c r="AM244" i="10"/>
  <c r="AS244" i="10" s="1"/>
  <c r="N267" i="10"/>
  <c r="AF261" i="10"/>
  <c r="E248" i="10"/>
  <c r="AM248" i="10"/>
  <c r="AS248" i="10" s="1"/>
  <c r="N260" i="10"/>
  <c r="E217" i="10"/>
  <c r="AM217" i="10"/>
  <c r="AS217" i="10" s="1"/>
  <c r="N271" i="10"/>
  <c r="E230" i="10"/>
  <c r="AM230" i="10"/>
  <c r="AS230" i="10" s="1"/>
  <c r="W214" i="10"/>
  <c r="AM198" i="10"/>
  <c r="AS198" i="10" s="1"/>
  <c r="E198" i="10"/>
  <c r="W174" i="10"/>
  <c r="AM166" i="10"/>
  <c r="AS166" i="10" s="1"/>
  <c r="E166" i="10"/>
  <c r="N263" i="10"/>
  <c r="E184" i="10"/>
  <c r="AM184" i="10"/>
  <c r="AS184" i="10" s="1"/>
  <c r="E226" i="10"/>
  <c r="AM226" i="10"/>
  <c r="AS226" i="10" s="1"/>
  <c r="AN221" i="10"/>
  <c r="AN251" i="10"/>
  <c r="AF232" i="10"/>
  <c r="AC192" i="10"/>
  <c r="AN184" i="10"/>
  <c r="AM180" i="10"/>
  <c r="AS180" i="10" s="1"/>
  <c r="E180" i="10"/>
  <c r="N212" i="10"/>
  <c r="AC194" i="10"/>
  <c r="E219" i="10"/>
  <c r="AM219" i="10"/>
  <c r="AS219" i="10" s="1"/>
  <c r="AM196" i="10"/>
  <c r="AS196" i="10" s="1"/>
  <c r="E196" i="10"/>
  <c r="AF147" i="10"/>
  <c r="E167" i="10"/>
  <c r="AM167" i="10"/>
  <c r="AS167" i="10" s="1"/>
  <c r="AF156" i="10"/>
  <c r="AN213" i="10"/>
  <c r="E176" i="10"/>
  <c r="AM176" i="10"/>
  <c r="AS176" i="10" s="1"/>
  <c r="H145" i="10"/>
  <c r="AF121" i="10"/>
  <c r="H113" i="10"/>
  <c r="AL97" i="10"/>
  <c r="AM96" i="10"/>
  <c r="AS96" i="10" s="1"/>
  <c r="E96" i="10"/>
  <c r="AM72" i="10"/>
  <c r="AS72" i="10" s="1"/>
  <c r="E72" i="10"/>
  <c r="AL49" i="10"/>
  <c r="AL33" i="10"/>
  <c r="AM32" i="10"/>
  <c r="AS32" i="10" s="1"/>
  <c r="E32" i="10"/>
  <c r="AN146" i="10"/>
  <c r="AM117" i="10"/>
  <c r="AS117" i="10" s="1"/>
  <c r="AN104" i="10"/>
  <c r="AN88" i="10"/>
  <c r="AM71" i="10"/>
  <c r="AS71" i="10" s="1"/>
  <c r="AL56" i="10"/>
  <c r="AL48" i="10"/>
  <c r="N40" i="10"/>
  <c r="AL32" i="10"/>
  <c r="N24" i="10"/>
  <c r="AM123" i="10"/>
  <c r="AS123" i="10" s="1"/>
  <c r="E123" i="10"/>
  <c r="AF111" i="10"/>
  <c r="AN107" i="10"/>
  <c r="AC79" i="10"/>
  <c r="AN139" i="10"/>
  <c r="AC94" i="10"/>
  <c r="AI91" i="10"/>
  <c r="AM85" i="10"/>
  <c r="AS85" i="10" s="1"/>
  <c r="E85" i="10"/>
  <c r="AN78" i="10"/>
  <c r="AL46" i="10"/>
  <c r="AM29" i="10"/>
  <c r="AS29" i="10" s="1"/>
  <c r="E29" i="10"/>
  <c r="AM84" i="10"/>
  <c r="AS84" i="10" s="1"/>
  <c r="E84" i="10"/>
  <c r="AC69" i="10"/>
  <c r="W45" i="10"/>
  <c r="AL37" i="10"/>
  <c r="W29" i="10"/>
  <c r="AL21" i="10"/>
  <c r="AM150" i="10"/>
  <c r="AS150" i="10" s="1"/>
  <c r="E150" i="10"/>
  <c r="AM139" i="10"/>
  <c r="AS139" i="10" s="1"/>
  <c r="E139" i="10"/>
  <c r="AN162" i="10"/>
  <c r="AN92" i="10"/>
  <c r="AM143" i="10"/>
  <c r="AS143" i="10" s="1"/>
  <c r="E143" i="10"/>
  <c r="AM112" i="10"/>
  <c r="AS112" i="10" s="1"/>
  <c r="AL99" i="10"/>
  <c r="W83" i="10"/>
  <c r="AN75" i="10"/>
  <c r="AN50" i="10"/>
  <c r="AL36" i="10"/>
  <c r="AM154" i="10"/>
  <c r="AS154" i="10" s="1"/>
  <c r="E154" i="10"/>
  <c r="AC19" i="10"/>
  <c r="AN17" i="10"/>
  <c r="AM98" i="10"/>
  <c r="AS98" i="10" s="1"/>
  <c r="E98" i="10"/>
  <c r="E75" i="10"/>
  <c r="AL43" i="10"/>
  <c r="AI26" i="10"/>
  <c r="AI90" i="10"/>
  <c r="Q90" i="10"/>
  <c r="T16" i="10"/>
  <c r="AF13" i="10"/>
  <c r="AL13" i="10"/>
  <c r="K59" i="10"/>
  <c r="AN59" i="10"/>
  <c r="H58" i="10"/>
  <c r="AL42" i="10"/>
  <c r="AM97" i="10"/>
  <c r="AS97" i="10" s="1"/>
  <c r="AC438" i="10"/>
  <c r="AF438" i="10"/>
  <c r="AI464" i="10"/>
  <c r="AL464" i="10"/>
  <c r="W435" i="10"/>
  <c r="AI368" i="10"/>
  <c r="AN338" i="10"/>
  <c r="E366" i="10"/>
  <c r="AM366" i="10"/>
  <c r="AS366" i="10" s="1"/>
  <c r="E359" i="10"/>
  <c r="AM359" i="10"/>
  <c r="AS359" i="10" s="1"/>
  <c r="AM354" i="10"/>
  <c r="AS354" i="10" s="1"/>
  <c r="N366" i="10"/>
  <c r="W351" i="10"/>
  <c r="W356" i="10"/>
  <c r="W340" i="10"/>
  <c r="W332" i="10"/>
  <c r="W325" i="10"/>
  <c r="AI347" i="10"/>
  <c r="AN347" i="10"/>
  <c r="H342" i="10"/>
  <c r="AL321" i="10"/>
  <c r="Q315" i="10"/>
  <c r="AN309" i="10"/>
  <c r="Q303" i="10"/>
  <c r="W309" i="10"/>
  <c r="W355" i="10"/>
  <c r="T341" i="10"/>
  <c r="AC333" i="10"/>
  <c r="E323" i="10"/>
  <c r="AM323" i="10"/>
  <c r="AS323" i="10" s="1"/>
  <c r="AM346" i="10"/>
  <c r="AS346" i="10" s="1"/>
  <c r="Z332" i="10"/>
  <c r="K317" i="10"/>
  <c r="AM312" i="10"/>
  <c r="AS312" i="10" s="1"/>
  <c r="AF369" i="10"/>
  <c r="AL369" i="10"/>
  <c r="H339" i="10"/>
  <c r="Q331" i="10"/>
  <c r="AI325" i="10"/>
  <c r="W283" i="10"/>
  <c r="N336" i="10"/>
  <c r="AL313" i="10"/>
  <c r="Z313" i="10"/>
  <c r="N320" i="10"/>
  <c r="AM296" i="10"/>
  <c r="AS296" i="10" s="1"/>
  <c r="AN282" i="10"/>
  <c r="T293" i="10"/>
  <c r="E274" i="10"/>
  <c r="AM274" i="10"/>
  <c r="AS274" i="10" s="1"/>
  <c r="E266" i="10"/>
  <c r="AM266" i="10"/>
  <c r="AS266" i="10" s="1"/>
  <c r="AM239" i="10"/>
  <c r="AS239" i="10" s="1"/>
  <c r="E239" i="10"/>
  <c r="AN255" i="10"/>
  <c r="AN246" i="10"/>
  <c r="T239" i="10"/>
  <c r="AM283" i="10"/>
  <c r="AS283" i="10" s="1"/>
  <c r="H280" i="10"/>
  <c r="E276" i="10"/>
  <c r="AM276" i="10"/>
  <c r="AS276" i="10" s="1"/>
  <c r="E285" i="10"/>
  <c r="AM285" i="10"/>
  <c r="AS285" i="10" s="1"/>
  <c r="AN276" i="10"/>
  <c r="E253" i="10"/>
  <c r="AM253" i="10"/>
  <c r="AS253" i="10" s="1"/>
  <c r="K246" i="10"/>
  <c r="T235" i="10"/>
  <c r="AM231" i="10"/>
  <c r="AS231" i="10" s="1"/>
  <c r="E231" i="10"/>
  <c r="AN288" i="10"/>
  <c r="W260" i="10"/>
  <c r="AF257" i="10"/>
  <c r="H244" i="10"/>
  <c r="AC240" i="10"/>
  <c r="AN235" i="10"/>
  <c r="N243" i="10"/>
  <c r="AN272" i="10"/>
  <c r="E209" i="10"/>
  <c r="AM209" i="10"/>
  <c r="AS209" i="10" s="1"/>
  <c r="AN190" i="10"/>
  <c r="AM169" i="10"/>
  <c r="AS169" i="10" s="1"/>
  <c r="E169" i="10"/>
  <c r="H253" i="10"/>
  <c r="E252" i="10"/>
  <c r="AM252" i="10"/>
  <c r="AS252" i="10" s="1"/>
  <c r="N247" i="10"/>
  <c r="W240" i="10"/>
  <c r="W222" i="10"/>
  <c r="N214" i="10"/>
  <c r="AM206" i="10"/>
  <c r="AS206" i="10" s="1"/>
  <c r="E206" i="10"/>
  <c r="AF182" i="10"/>
  <c r="AL237" i="10"/>
  <c r="AC237" i="10"/>
  <c r="T211" i="10"/>
  <c r="AN226" i="10"/>
  <c r="Z202" i="10"/>
  <c r="AN204" i="10"/>
  <c r="Z232" i="10"/>
  <c r="AN195" i="10"/>
  <c r="AC186" i="10"/>
  <c r="Q227" i="10"/>
  <c r="E227" i="10"/>
  <c r="AM227" i="10"/>
  <c r="AS227" i="10" s="1"/>
  <c r="Q205" i="10"/>
  <c r="T205" i="10"/>
  <c r="AC183" i="10"/>
  <c r="T241" i="10"/>
  <c r="AN194" i="10"/>
  <c r="AN233" i="10"/>
  <c r="E187" i="10"/>
  <c r="AM187" i="10"/>
  <c r="AS187" i="10" s="1"/>
  <c r="Z165" i="10"/>
  <c r="AC165" i="10"/>
  <c r="AN196" i="10"/>
  <c r="Z159" i="10"/>
  <c r="T193" i="10"/>
  <c r="AN179" i="10"/>
  <c r="Q178" i="10"/>
  <c r="E178" i="10"/>
  <c r="AM178" i="10"/>
  <c r="AS178" i="10" s="1"/>
  <c r="AM156" i="10"/>
  <c r="AS156" i="10" s="1"/>
  <c r="AM136" i="10"/>
  <c r="AS136" i="10" s="1"/>
  <c r="AN181" i="10"/>
  <c r="AN171" i="10"/>
  <c r="AN156" i="10"/>
  <c r="H181" i="10"/>
  <c r="E181" i="10"/>
  <c r="AM181" i="10"/>
  <c r="AS181" i="10" s="1"/>
  <c r="W165" i="10"/>
  <c r="AM157" i="10"/>
  <c r="AS157" i="10" s="1"/>
  <c r="AM149" i="10"/>
  <c r="AS149" i="10" s="1"/>
  <c r="AM137" i="10"/>
  <c r="AS137" i="10" s="1"/>
  <c r="AM121" i="10"/>
  <c r="AS121" i="10" s="1"/>
  <c r="W213" i="10"/>
  <c r="AI213" i="10"/>
  <c r="AC191" i="10"/>
  <c r="AN176" i="10"/>
  <c r="K175" i="10"/>
  <c r="AN121" i="10"/>
  <c r="T165" i="10"/>
  <c r="AC147" i="10"/>
  <c r="AN105" i="10"/>
  <c r="AC89" i="10"/>
  <c r="N81" i="10"/>
  <c r="Q81" i="10"/>
  <c r="AN65" i="10"/>
  <c r="Q65" i="10"/>
  <c r="AN49" i="10"/>
  <c r="AL18" i="10"/>
  <c r="Z10" i="10"/>
  <c r="AN134" i="10"/>
  <c r="AM103" i="10"/>
  <c r="AS103" i="10" s="1"/>
  <c r="AN96" i="10"/>
  <c r="Q96" i="10"/>
  <c r="K92" i="10"/>
  <c r="AM87" i="10"/>
  <c r="AS87" i="10" s="1"/>
  <c r="AC80" i="10"/>
  <c r="Z75" i="10"/>
  <c r="AI69" i="10"/>
  <c r="AN64" i="10"/>
  <c r="AN56" i="10"/>
  <c r="AN48" i="10"/>
  <c r="AN32" i="10"/>
  <c r="K135" i="10"/>
  <c r="AI100" i="10"/>
  <c r="T85" i="10"/>
  <c r="T69" i="10"/>
  <c r="AN63" i="10"/>
  <c r="AN47" i="10"/>
  <c r="AL23" i="10"/>
  <c r="N84" i="10"/>
  <c r="Q84" i="10"/>
  <c r="AM138" i="10"/>
  <c r="AS138" i="10" s="1"/>
  <c r="E138" i="10"/>
  <c r="H84" i="10"/>
  <c r="N78" i="10"/>
  <c r="N62" i="10"/>
  <c r="Q62" i="10"/>
  <c r="AN46" i="10"/>
  <c r="AO46" i="10" s="1"/>
  <c r="AM37" i="10"/>
  <c r="AS37" i="10" s="1"/>
  <c r="E37" i="10"/>
  <c r="AL11" i="10"/>
  <c r="AQ7" i="10"/>
  <c r="AO7" i="10"/>
  <c r="T83" i="10"/>
  <c r="AN61" i="10"/>
  <c r="N37" i="10"/>
  <c r="AN21" i="10"/>
  <c r="AL118" i="10"/>
  <c r="AM114" i="10"/>
  <c r="AS114" i="10" s="1"/>
  <c r="E114" i="10"/>
  <c r="AM109" i="10"/>
  <c r="AS109" i="10" s="1"/>
  <c r="N93" i="10"/>
  <c r="Q53" i="10"/>
  <c r="Q162" i="10"/>
  <c r="AN99" i="10"/>
  <c r="AC83" i="10"/>
  <c r="W106" i="10"/>
  <c r="AN106" i="10"/>
  <c r="AF106" i="10"/>
  <c r="K82" i="10"/>
  <c r="AF50" i="10"/>
  <c r="AF68" i="10"/>
  <c r="W68" i="10"/>
  <c r="K50" i="10"/>
  <c r="N50" i="10"/>
  <c r="AM130" i="10"/>
  <c r="AS130" i="10" s="1"/>
  <c r="E130" i="10"/>
  <c r="T130" i="10"/>
  <c r="AF130" i="10"/>
  <c r="AI36" i="10"/>
  <c r="N36" i="10"/>
  <c r="AM58" i="10"/>
  <c r="AS58" i="10" s="1"/>
  <c r="AF154" i="10"/>
  <c r="AM44" i="10"/>
  <c r="AS44" i="10" s="1"/>
  <c r="E44" i="10"/>
  <c r="W44" i="10"/>
  <c r="AM33" i="10"/>
  <c r="AS33" i="10" s="1"/>
  <c r="K27" i="10"/>
  <c r="N27" i="10"/>
  <c r="E12" i="10"/>
  <c r="AM12" i="10"/>
  <c r="AS12" i="10" s="1"/>
  <c r="E105" i="10"/>
  <c r="E81" i="10"/>
  <c r="T35" i="10"/>
  <c r="AF98" i="10"/>
  <c r="AM75" i="10"/>
  <c r="AS75" i="10" s="1"/>
  <c r="AM60" i="10"/>
  <c r="AS60" i="10" s="1"/>
  <c r="E60" i="10"/>
  <c r="W60" i="10"/>
  <c r="E49" i="10"/>
  <c r="K43" i="10"/>
  <c r="AN43" i="10"/>
  <c r="K26" i="10"/>
  <c r="AN26" i="10"/>
  <c r="K90" i="10"/>
  <c r="AN90" i="10"/>
  <c r="AI66" i="10"/>
  <c r="N66" i="10"/>
  <c r="Q16" i="10"/>
  <c r="AF16" i="10"/>
  <c r="K13" i="10"/>
  <c r="N13" i="10"/>
  <c r="H20" i="10"/>
  <c r="W20" i="10"/>
  <c r="AI76" i="10"/>
  <c r="N76" i="10"/>
  <c r="AN481" i="10"/>
  <c r="W481" i="10"/>
  <c r="H435" i="10"/>
  <c r="E368" i="10"/>
  <c r="AM368" i="10"/>
  <c r="AS368" i="10" s="1"/>
  <c r="E358" i="10"/>
  <c r="AM358" i="10"/>
  <c r="AS358" i="10" s="1"/>
  <c r="AN364" i="10"/>
  <c r="E335" i="10"/>
  <c r="AM335" i="10"/>
  <c r="AS335" i="10" s="1"/>
  <c r="N311" i="10"/>
  <c r="AN366" i="10"/>
  <c r="H366" i="10"/>
  <c r="AI358" i="10"/>
  <c r="W335" i="10"/>
  <c r="W319" i="10"/>
  <c r="AN337" i="10"/>
  <c r="AN333" i="10"/>
  <c r="AN354" i="10"/>
  <c r="K334" i="10"/>
  <c r="K332" i="10"/>
  <c r="E324" i="10"/>
  <c r="AM324" i="10"/>
  <c r="AS324" i="10" s="1"/>
  <c r="H369" i="10"/>
  <c r="AM336" i="10"/>
  <c r="AS336" i="10" s="1"/>
  <c r="AN325" i="10"/>
  <c r="AN310" i="10"/>
  <c r="AM322" i="10"/>
  <c r="AS322" i="10" s="1"/>
  <c r="AN292" i="10"/>
  <c r="AL284" i="10"/>
  <c r="N313" i="10"/>
  <c r="H308" i="10"/>
  <c r="AM304" i="10"/>
  <c r="AS304" i="10" s="1"/>
  <c r="E294" i="10"/>
  <c r="AM294" i="10"/>
  <c r="AS294" i="10" s="1"/>
  <c r="N300" i="10"/>
  <c r="AF299" i="10"/>
  <c r="E271" i="10"/>
  <c r="AM271" i="10"/>
  <c r="AS271" i="10" s="1"/>
  <c r="E263" i="10"/>
  <c r="AM263" i="10"/>
  <c r="AS263" i="10" s="1"/>
  <c r="K290" i="10"/>
  <c r="AM298" i="10"/>
  <c r="AS298" i="10" s="1"/>
  <c r="H293" i="10"/>
  <c r="H288" i="10"/>
  <c r="K273" i="10"/>
  <c r="N255" i="10"/>
  <c r="AL265" i="10"/>
  <c r="W265" i="10"/>
  <c r="N259" i="10"/>
  <c r="AC248" i="10"/>
  <c r="W245" i="10"/>
  <c r="AF228" i="10"/>
  <c r="K269" i="10"/>
  <c r="AN252" i="10"/>
  <c r="N244" i="10"/>
  <c r="AN236" i="10"/>
  <c r="AN206" i="10"/>
  <c r="T199" i="10"/>
  <c r="Z244" i="10"/>
  <c r="N222" i="10"/>
  <c r="AM214" i="10"/>
  <c r="AS214" i="10" s="1"/>
  <c r="E214" i="10"/>
  <c r="W182" i="10"/>
  <c r="AM174" i="10"/>
  <c r="AS174" i="10" s="1"/>
  <c r="E174" i="10"/>
  <c r="AN211" i="10"/>
  <c r="E211" i="10"/>
  <c r="AM211" i="10"/>
  <c r="AS211" i="10" s="1"/>
  <c r="N282" i="10"/>
  <c r="H229" i="10"/>
  <c r="AL229" i="10"/>
  <c r="AC184" i="10"/>
  <c r="AL226" i="10"/>
  <c r="AC226" i="10"/>
  <c r="AN212" i="10"/>
  <c r="N211" i="10"/>
  <c r="E200" i="10"/>
  <c r="AM200" i="10"/>
  <c r="AS200" i="10" s="1"/>
  <c r="AN186" i="10"/>
  <c r="AN296" i="10"/>
  <c r="Z227" i="10"/>
  <c r="K220" i="10"/>
  <c r="Z205" i="10"/>
  <c r="W202" i="10"/>
  <c r="AL183" i="10"/>
  <c r="AC180" i="10"/>
  <c r="AN266" i="10"/>
  <c r="W211" i="10"/>
  <c r="AI186" i="10"/>
  <c r="AN231" i="10"/>
  <c r="AI203" i="10"/>
  <c r="H197" i="10"/>
  <c r="AM197" i="10"/>
  <c r="AS197" i="10" s="1"/>
  <c r="E197" i="10"/>
  <c r="T224" i="10"/>
  <c r="AC219" i="10"/>
  <c r="AI165" i="10"/>
  <c r="AC196" i="10"/>
  <c r="N159" i="10"/>
  <c r="Z155" i="10"/>
  <c r="T170" i="10"/>
  <c r="E170" i="10"/>
  <c r="AM170" i="10"/>
  <c r="AS170" i="10" s="1"/>
  <c r="W155" i="10"/>
  <c r="AM132" i="10"/>
  <c r="AS132" i="10" s="1"/>
  <c r="E188" i="10"/>
  <c r="AM188" i="10"/>
  <c r="AS188" i="10" s="1"/>
  <c r="AC167" i="10"/>
  <c r="AN218" i="10"/>
  <c r="Q181" i="10"/>
  <c r="K165" i="10"/>
  <c r="E163" i="10"/>
  <c r="AM163" i="10"/>
  <c r="AS163" i="10" s="1"/>
  <c r="AM213" i="10"/>
  <c r="AS213" i="10" s="1"/>
  <c r="E213" i="10"/>
  <c r="AN191" i="10"/>
  <c r="AL191" i="10"/>
  <c r="T175" i="10"/>
  <c r="AF173" i="10"/>
  <c r="K172" i="10"/>
  <c r="AN157" i="10"/>
  <c r="H153" i="10"/>
  <c r="AF145" i="10"/>
  <c r="H137" i="10"/>
  <c r="AN117" i="10"/>
  <c r="AF113" i="10"/>
  <c r="AM131" i="10"/>
  <c r="AS131" i="10" s="1"/>
  <c r="E131" i="10"/>
  <c r="AL105" i="10"/>
  <c r="AM104" i="10"/>
  <c r="AS104" i="10" s="1"/>
  <c r="E104" i="10"/>
  <c r="AC57" i="10"/>
  <c r="AM48" i="10"/>
  <c r="AS48" i="10" s="1"/>
  <c r="E48" i="10"/>
  <c r="AN41" i="10"/>
  <c r="Q41" i="10"/>
  <c r="AM18" i="10"/>
  <c r="AS18" i="10" s="1"/>
  <c r="E18" i="10"/>
  <c r="AN18" i="10"/>
  <c r="N10" i="10"/>
  <c r="W146" i="10"/>
  <c r="W134" i="10"/>
  <c r="AI101" i="10"/>
  <c r="N96" i="10"/>
  <c r="Z91" i="10"/>
  <c r="AI85" i="10"/>
  <c r="AL64" i="10"/>
  <c r="AM63" i="10"/>
  <c r="AS63" i="10" s="1"/>
  <c r="AM55" i="10"/>
  <c r="AS55" i="10" s="1"/>
  <c r="AM47" i="10"/>
  <c r="AS47" i="10" s="1"/>
  <c r="AL40" i="10"/>
  <c r="AM39" i="10"/>
  <c r="AS39" i="10" s="1"/>
  <c r="AM31" i="10"/>
  <c r="AS31" i="10" s="1"/>
  <c r="AL24" i="10"/>
  <c r="AM23" i="10"/>
  <c r="AS23" i="10" s="1"/>
  <c r="AM158" i="10"/>
  <c r="AS158" i="10" s="1"/>
  <c r="E158" i="10"/>
  <c r="T158" i="10"/>
  <c r="AN95" i="10"/>
  <c r="K91" i="10"/>
  <c r="N79" i="10"/>
  <c r="Q79" i="10"/>
  <c r="K75" i="10"/>
  <c r="AN55" i="10"/>
  <c r="AN31" i="10"/>
  <c r="AL102" i="10"/>
  <c r="AM101" i="10"/>
  <c r="AS101" i="10" s="1"/>
  <c r="E101" i="10"/>
  <c r="AN94" i="10"/>
  <c r="AI83" i="10"/>
  <c r="AM77" i="10"/>
  <c r="AS77" i="10" s="1"/>
  <c r="E77" i="10"/>
  <c r="AM45" i="10"/>
  <c r="AS45" i="10" s="1"/>
  <c r="E45" i="10"/>
  <c r="AC22" i="10"/>
  <c r="W85" i="10"/>
  <c r="W77" i="10"/>
  <c r="AL69" i="10"/>
  <c r="AL61" i="10"/>
  <c r="K122" i="10"/>
  <c r="AC118" i="10"/>
  <c r="AF118" i="10"/>
  <c r="AI114" i="10"/>
  <c r="AF107" i="10"/>
  <c r="AN101" i="10"/>
  <c r="AF100" i="10"/>
  <c r="AL93" i="10"/>
  <c r="AM92" i="10"/>
  <c r="AS92" i="10" s="1"/>
  <c r="E92" i="10"/>
  <c r="AN53" i="10"/>
  <c r="T162" i="10"/>
  <c r="AN143" i="10"/>
  <c r="AM122" i="10"/>
  <c r="AS122" i="10" s="1"/>
  <c r="E122" i="10"/>
  <c r="T122" i="10"/>
  <c r="Q122" i="10"/>
  <c r="N100" i="10"/>
  <c r="Q100" i="10"/>
  <c r="AN126" i="10"/>
  <c r="AM124" i="10"/>
  <c r="AS124" i="10" s="1"/>
  <c r="W67" i="10"/>
  <c r="Q106" i="10"/>
  <c r="E89" i="10"/>
  <c r="AN82" i="10"/>
  <c r="W58" i="10"/>
  <c r="T28" i="10"/>
  <c r="AN28" i="10"/>
  <c r="AM68" i="10"/>
  <c r="AS68" i="10" s="1"/>
  <c r="E68" i="10"/>
  <c r="AL50" i="10"/>
  <c r="W9" i="10"/>
  <c r="K36" i="10"/>
  <c r="H19" i="10"/>
  <c r="Z19" i="10"/>
  <c r="AF44" i="10"/>
  <c r="AL27" i="10"/>
  <c r="AM105" i="10"/>
  <c r="AS105" i="10" s="1"/>
  <c r="AM81" i="10"/>
  <c r="AS81" i="10" s="1"/>
  <c r="T52" i="10"/>
  <c r="AL52" i="10"/>
  <c r="AN35" i="10"/>
  <c r="Q35" i="10"/>
  <c r="W17" i="10"/>
  <c r="H98" i="10"/>
  <c r="Z98" i="10"/>
  <c r="AM74" i="10"/>
  <c r="AS74" i="10" s="1"/>
  <c r="E74" i="10"/>
  <c r="Z74" i="10"/>
  <c r="AF60" i="10"/>
  <c r="AM49" i="10"/>
  <c r="AS49" i="10" s="1"/>
  <c r="AL26" i="10"/>
  <c r="N90" i="10"/>
  <c r="H51" i="10"/>
  <c r="Z51" i="10"/>
  <c r="Z34" i="10"/>
  <c r="T20" i="10"/>
  <c r="K76" i="10"/>
  <c r="AL76" i="10"/>
  <c r="W42" i="10"/>
  <c r="AC26" i="10"/>
  <c r="E357" i="10"/>
  <c r="AM357" i="10"/>
  <c r="AS357" i="10" s="1"/>
  <c r="E311" i="10"/>
  <c r="AM311" i="10"/>
  <c r="AS311" i="10" s="1"/>
  <c r="Z358" i="10"/>
  <c r="Q368" i="10"/>
  <c r="AN332" i="10"/>
  <c r="E326" i="10"/>
  <c r="AM326" i="10"/>
  <c r="AS326" i="10" s="1"/>
  <c r="AM320" i="10"/>
  <c r="AS320" i="10" s="1"/>
  <c r="AM352" i="10"/>
  <c r="AS352" i="10" s="1"/>
  <c r="K324" i="10"/>
  <c r="AM365" i="10"/>
  <c r="AS365" i="10" s="1"/>
  <c r="E355" i="10"/>
  <c r="AM355" i="10"/>
  <c r="AS355" i="10" s="1"/>
  <c r="AL341" i="10"/>
  <c r="AL332" i="10"/>
  <c r="E322" i="10"/>
  <c r="E310" i="10"/>
  <c r="AM310" i="10"/>
  <c r="AS310" i="10" s="1"/>
  <c r="E308" i="10"/>
  <c r="AM308" i="10"/>
  <c r="AS308" i="10" s="1"/>
  <c r="T308" i="10"/>
  <c r="AN352" i="10"/>
  <c r="AN300" i="10"/>
  <c r="W302" i="10"/>
  <c r="E299" i="10"/>
  <c r="AM299" i="10"/>
  <c r="AS299" i="10" s="1"/>
  <c r="E262" i="10"/>
  <c r="AM262" i="10"/>
  <c r="AS262" i="10" s="1"/>
  <c r="E258" i="10"/>
  <c r="AM258" i="10"/>
  <c r="AS258" i="10" s="1"/>
  <c r="E254" i="10"/>
  <c r="AM254" i="10"/>
  <c r="AS254" i="10" s="1"/>
  <c r="E250" i="10"/>
  <c r="AM250" i="10"/>
  <c r="AS250" i="10" s="1"/>
  <c r="E246" i="10"/>
  <c r="AM246" i="10"/>
  <c r="E259" i="10"/>
  <c r="AM259" i="10"/>
  <c r="AS259" i="10" s="1"/>
  <c r="E298" i="10"/>
  <c r="H277" i="10"/>
  <c r="E272" i="10"/>
  <c r="AM272" i="10"/>
  <c r="AS272" i="10" s="1"/>
  <c r="AM224" i="10"/>
  <c r="AS224" i="10" s="1"/>
  <c r="E224" i="10"/>
  <c r="AM216" i="10"/>
  <c r="AS216" i="10" s="1"/>
  <c r="E216" i="10"/>
  <c r="E260" i="10"/>
  <c r="AM260" i="10"/>
  <c r="AS260" i="10" s="1"/>
  <c r="E243" i="10"/>
  <c r="AM243" i="10"/>
  <c r="AS243" i="10" s="1"/>
  <c r="H291" i="10"/>
  <c r="AN228" i="10"/>
  <c r="N240" i="10"/>
  <c r="AM282" i="10"/>
  <c r="AS282" i="10" s="1"/>
  <c r="AM193" i="10"/>
  <c r="AS193" i="10" s="1"/>
  <c r="E193" i="10"/>
  <c r="AN182" i="10"/>
  <c r="W235" i="10"/>
  <c r="AM222" i="10"/>
  <c r="AS222" i="10" s="1"/>
  <c r="E222" i="10"/>
  <c r="E229" i="10"/>
  <c r="AM229" i="10"/>
  <c r="AS229" i="10" s="1"/>
  <c r="AM232" i="10"/>
  <c r="AS232" i="10" s="1"/>
  <c r="E232" i="10"/>
  <c r="AC227" i="10"/>
  <c r="AM189" i="10"/>
  <c r="AS189" i="10" s="1"/>
  <c r="E189" i="10"/>
  <c r="AM155" i="10"/>
  <c r="AS155" i="10" s="1"/>
  <c r="E155" i="10"/>
  <c r="AM147" i="10"/>
  <c r="AS147" i="10" s="1"/>
  <c r="E147" i="10"/>
  <c r="E164" i="10"/>
  <c r="AM164" i="10"/>
  <c r="AS164" i="10" s="1"/>
  <c r="H186" i="10"/>
  <c r="E173" i="10"/>
  <c r="AM173" i="10"/>
  <c r="AS173" i="10" s="1"/>
  <c r="AN145" i="10"/>
  <c r="AN113" i="10"/>
  <c r="AC155" i="10"/>
  <c r="AN178" i="10"/>
  <c r="AM24" i="10"/>
  <c r="AS24" i="10" s="1"/>
  <c r="E24" i="10"/>
  <c r="Z67" i="10"/>
  <c r="AI53" i="10"/>
  <c r="AI45" i="10"/>
  <c r="AI37" i="10"/>
  <c r="AI29" i="10"/>
  <c r="Q138" i="10"/>
  <c r="K127" i="10"/>
  <c r="K118" i="10"/>
  <c r="AM107" i="10"/>
  <c r="AS107" i="10" s="1"/>
  <c r="E107" i="10"/>
  <c r="T100" i="10"/>
  <c r="AI75" i="10"/>
  <c r="AM69" i="10"/>
  <c r="AS69" i="10" s="1"/>
  <c r="E69" i="10"/>
  <c r="AN62" i="10"/>
  <c r="AM53" i="10"/>
  <c r="AS53" i="10" s="1"/>
  <c r="E53" i="10"/>
  <c r="AC77" i="10"/>
  <c r="AN69" i="10"/>
  <c r="AN45" i="10"/>
  <c r="AN29" i="10"/>
  <c r="AN150" i="10"/>
  <c r="K139" i="10"/>
  <c r="W119" i="10"/>
  <c r="AM110" i="10"/>
  <c r="AS110" i="10" s="1"/>
  <c r="E110" i="10"/>
  <c r="AM100" i="10"/>
  <c r="AS100" i="10" s="1"/>
  <c r="E100" i="10"/>
  <c r="T91" i="10"/>
  <c r="N53" i="10"/>
  <c r="AN216" i="10"/>
  <c r="AF162" i="10"/>
  <c r="N162" i="10"/>
  <c r="AM142" i="10"/>
  <c r="AS142" i="10" s="1"/>
  <c r="E142" i="10"/>
  <c r="AM91" i="10"/>
  <c r="AS91" i="10" s="1"/>
  <c r="K143" i="10"/>
  <c r="Z135" i="10"/>
  <c r="W91" i="10"/>
  <c r="AN83" i="10"/>
  <c r="AM89" i="10"/>
  <c r="AS89" i="10" s="1"/>
  <c r="N82" i="10"/>
  <c r="K130" i="10"/>
  <c r="Q130" i="10"/>
  <c r="AN154" i="10"/>
  <c r="AN52" i="10"/>
  <c r="AF74" i="10"/>
  <c r="Z60" i="10"/>
  <c r="AN66" i="10"/>
  <c r="H16" i="10"/>
  <c r="AM20" i="10"/>
  <c r="AS20" i="10" s="1"/>
  <c r="E20" i="10"/>
  <c r="Z20" i="10"/>
  <c r="AM50" i="10"/>
  <c r="AS50" i="10" s="1"/>
  <c r="E50" i="10"/>
  <c r="T439" i="10"/>
  <c r="Q431" i="10"/>
  <c r="T460" i="10"/>
  <c r="Q452" i="10"/>
  <c r="AL447" i="10"/>
  <c r="W440" i="10"/>
  <c r="AF445" i="10"/>
  <c r="AF437" i="10"/>
  <c r="T490" i="10"/>
  <c r="H490" i="10"/>
  <c r="Z448" i="10"/>
  <c r="Z430" i="10"/>
  <c r="K456" i="10"/>
  <c r="AN456" i="10"/>
  <c r="E429" i="10"/>
  <c r="AM429" i="10"/>
  <c r="AS429" i="10" s="1"/>
  <c r="AI429" i="10"/>
  <c r="AI438" i="10"/>
  <c r="N438" i="10"/>
  <c r="AL481" i="10"/>
  <c r="T464" i="10"/>
  <c r="AF435" i="10"/>
  <c r="AN346" i="10"/>
  <c r="AN314" i="10"/>
  <c r="N327" i="10"/>
  <c r="H368" i="10"/>
  <c r="E364" i="10"/>
  <c r="AM364" i="10"/>
  <c r="AS364" i="10" s="1"/>
  <c r="Q358" i="10"/>
  <c r="N356" i="10"/>
  <c r="AF327" i="10"/>
  <c r="AF311" i="10"/>
  <c r="AN368" i="10"/>
  <c r="W367" i="10"/>
  <c r="N361" i="10"/>
  <c r="N360" i="10"/>
  <c r="E325" i="10"/>
  <c r="AM325" i="10"/>
  <c r="AS325" i="10" s="1"/>
  <c r="H349" i="10"/>
  <c r="AI342" i="10"/>
  <c r="Q325" i="10"/>
  <c r="AM314" i="10"/>
  <c r="AS314" i="10" s="1"/>
  <c r="E303" i="10"/>
  <c r="AM303" i="10"/>
  <c r="AS303" i="10" s="1"/>
  <c r="Q332" i="10"/>
  <c r="Q326" i="10"/>
  <c r="T326" i="10"/>
  <c r="AI323" i="10"/>
  <c r="E316" i="10"/>
  <c r="AM316" i="10"/>
  <c r="AS316" i="10" s="1"/>
  <c r="E309" i="10"/>
  <c r="AM309" i="10"/>
  <c r="AS309" i="10" s="1"/>
  <c r="E363" i="10"/>
  <c r="AM363" i="10"/>
  <c r="AS363" i="10" s="1"/>
  <c r="H355" i="10"/>
  <c r="K355" i="10"/>
  <c r="N355" i="10"/>
  <c r="Z349" i="10"/>
  <c r="E349" i="10"/>
  <c r="AM349" i="10"/>
  <c r="AS349" i="10" s="1"/>
  <c r="W341" i="10"/>
  <c r="AN321" i="10"/>
  <c r="AM328" i="10"/>
  <c r="AS328" i="10" s="1"/>
  <c r="AM360" i="10"/>
  <c r="AS360" i="10" s="1"/>
  <c r="H350" i="10"/>
  <c r="Z334" i="10"/>
  <c r="E329" i="10"/>
  <c r="W324" i="10"/>
  <c r="AL317" i="10"/>
  <c r="AC369" i="10"/>
  <c r="Z369" i="10"/>
  <c r="AI339" i="10"/>
  <c r="N334" i="10"/>
  <c r="AM330" i="10"/>
  <c r="AS330" i="10" s="1"/>
  <c r="Q324" i="10"/>
  <c r="AM318" i="10"/>
  <c r="H318" i="10"/>
  <c r="AN315" i="10"/>
  <c r="AI308" i="10"/>
  <c r="Q300" i="10"/>
  <c r="AL282" i="10"/>
  <c r="AM342" i="10"/>
  <c r="AS342" i="10" s="1"/>
  <c r="Q310" i="10"/>
  <c r="E291" i="10"/>
  <c r="AM291" i="10"/>
  <c r="AS291" i="10" s="1"/>
  <c r="AF308" i="10"/>
  <c r="AN312" i="10"/>
  <c r="Z297" i="10"/>
  <c r="Z295" i="10"/>
  <c r="E255" i="10"/>
  <c r="AM255" i="10"/>
  <c r="AS255" i="10" s="1"/>
  <c r="AF290" i="10"/>
  <c r="AM292" i="10"/>
  <c r="AS292" i="10" s="1"/>
  <c r="H281" i="10"/>
  <c r="W277" i="10"/>
  <c r="W273" i="10"/>
  <c r="W269" i="10"/>
  <c r="T240" i="10"/>
  <c r="AC288" i="10"/>
  <c r="AN287" i="10"/>
  <c r="H260" i="10"/>
  <c r="Q243" i="10"/>
  <c r="E265" i="10"/>
  <c r="AM265" i="10"/>
  <c r="AS265" i="10" s="1"/>
  <c r="Q260" i="10"/>
  <c r="AN248" i="10"/>
  <c r="W238" i="10"/>
  <c r="AM199" i="10"/>
  <c r="AS199" i="10" s="1"/>
  <c r="E199" i="10"/>
  <c r="W261" i="10"/>
  <c r="E245" i="10"/>
  <c r="AM245" i="10"/>
  <c r="AS245" i="10" s="1"/>
  <c r="N228" i="10"/>
  <c r="AL256" i="10"/>
  <c r="N235" i="10"/>
  <c r="AN222" i="10"/>
  <c r="K257" i="10"/>
  <c r="T252" i="10"/>
  <c r="AL243" i="10"/>
  <c r="AI236" i="10"/>
  <c r="AN230" i="10"/>
  <c r="W190" i="10"/>
  <c r="AM182" i="10"/>
  <c r="AS182" i="10" s="1"/>
  <c r="E182" i="10"/>
  <c r="H237" i="10"/>
  <c r="Z229" i="10"/>
  <c r="T226" i="10"/>
  <c r="H221" i="10"/>
  <c r="K221" i="10"/>
  <c r="E221" i="10"/>
  <c r="AM221" i="10"/>
  <c r="AS221" i="10" s="1"/>
  <c r="K204" i="10"/>
  <c r="AN232" i="10"/>
  <c r="T209" i="10"/>
  <c r="T200" i="10"/>
  <c r="AN227" i="10"/>
  <c r="E208" i="10"/>
  <c r="AM208" i="10"/>
  <c r="AS208" i="10" s="1"/>
  <c r="AM205" i="10"/>
  <c r="E205" i="10"/>
  <c r="Q189" i="10"/>
  <c r="T183" i="10"/>
  <c r="T180" i="10"/>
  <c r="AF221" i="10"/>
  <c r="AN210" i="10"/>
  <c r="AN197" i="10"/>
  <c r="AI226" i="10"/>
  <c r="H211" i="10"/>
  <c r="AN203" i="10"/>
  <c r="E203" i="10"/>
  <c r="AM203" i="10"/>
  <c r="AS203" i="10" s="1"/>
  <c r="Z197" i="10"/>
  <c r="AC197" i="10"/>
  <c r="AL219" i="10"/>
  <c r="AF219" i="10"/>
  <c r="T187" i="10"/>
  <c r="N196" i="10"/>
  <c r="T196" i="10"/>
  <c r="N151" i="10"/>
  <c r="Z147" i="10"/>
  <c r="Q170" i="10"/>
  <c r="W151" i="10"/>
  <c r="AN152" i="10"/>
  <c r="T185" i="10"/>
  <c r="AI181" i="10"/>
  <c r="AC163" i="10"/>
  <c r="K155" i="10"/>
  <c r="K147" i="10"/>
  <c r="AC213" i="10"/>
  <c r="H191" i="10"/>
  <c r="T191" i="10"/>
  <c r="N187" i="10"/>
  <c r="H176" i="10"/>
  <c r="Q173" i="10"/>
  <c r="N170" i="10"/>
  <c r="T147" i="10"/>
  <c r="AN141" i="10"/>
  <c r="AN109" i="10"/>
  <c r="AM108" i="10"/>
  <c r="AS108" i="10" s="1"/>
  <c r="AL89" i="10"/>
  <c r="AM80" i="10"/>
  <c r="AS80" i="10" s="1"/>
  <c r="E80" i="10"/>
  <c r="AM64" i="10"/>
  <c r="AS64" i="10" s="1"/>
  <c r="E64" i="10"/>
  <c r="N57" i="10"/>
  <c r="Q57" i="10"/>
  <c r="AF40" i="10"/>
  <c r="E10" i="10"/>
  <c r="AM10" i="10"/>
  <c r="AS10" i="10" s="1"/>
  <c r="AN10" i="10"/>
  <c r="AC104" i="10"/>
  <c r="AM95" i="10"/>
  <c r="AS95" i="10" s="1"/>
  <c r="AN80" i="10"/>
  <c r="Z14" i="10"/>
  <c r="K158" i="10"/>
  <c r="W135" i="10"/>
  <c r="AI115" i="10"/>
  <c r="T93" i="10"/>
  <c r="AN79" i="10"/>
  <c r="E78" i="10"/>
  <c r="T61" i="10"/>
  <c r="T53" i="10"/>
  <c r="T45" i="10"/>
  <c r="T37" i="10"/>
  <c r="T29" i="10"/>
  <c r="T21" i="10"/>
  <c r="AN84" i="10"/>
  <c r="AN138" i="10"/>
  <c r="N94" i="10"/>
  <c r="AI67" i="10"/>
  <c r="AM61" i="10"/>
  <c r="AS61" i="10" s="1"/>
  <c r="E61" i="10"/>
  <c r="AC38" i="10"/>
  <c r="N22" i="10"/>
  <c r="Q22" i="10"/>
  <c r="N69" i="10"/>
  <c r="W61" i="10"/>
  <c r="W37" i="10"/>
  <c r="W21" i="10"/>
  <c r="AM118" i="10"/>
  <c r="AS118" i="10" s="1"/>
  <c r="E118" i="10"/>
  <c r="T118" i="10"/>
  <c r="Q118" i="10"/>
  <c r="AN114" i="10"/>
  <c r="AC107" i="10"/>
  <c r="W93" i="10"/>
  <c r="H91" i="10"/>
  <c r="E162" i="10"/>
  <c r="AM162" i="10"/>
  <c r="AS162" i="10" s="1"/>
  <c r="AN100" i="10"/>
  <c r="AL126" i="10"/>
  <c r="N119" i="10"/>
  <c r="W99" i="10"/>
  <c r="AL83" i="10"/>
  <c r="H82" i="10"/>
  <c r="E25" i="10"/>
  <c r="T68" i="10"/>
  <c r="AN68" i="10"/>
  <c r="W50" i="10"/>
  <c r="AC9" i="10"/>
  <c r="AN130" i="10"/>
  <c r="AM36" i="10"/>
  <c r="AS36" i="10" s="1"/>
  <c r="E36" i="10"/>
  <c r="W36" i="10"/>
  <c r="AI19" i="10"/>
  <c r="AL19" i="10"/>
  <c r="T44" i="10"/>
  <c r="AN44" i="10"/>
  <c r="W27" i="10"/>
  <c r="AM17" i="10"/>
  <c r="AS17" i="10" s="1"/>
  <c r="AC12" i="10"/>
  <c r="AN12" i="10"/>
  <c r="AM43" i="10"/>
  <c r="AS43" i="10" s="1"/>
  <c r="E43" i="10"/>
  <c r="N98" i="10"/>
  <c r="Q98" i="10"/>
  <c r="N74" i="10"/>
  <c r="Q74" i="10"/>
  <c r="T60" i="10"/>
  <c r="AN60" i="10"/>
  <c r="W43" i="10"/>
  <c r="W26" i="10"/>
  <c r="AM90" i="10"/>
  <c r="AS90" i="10" s="1"/>
  <c r="E90" i="10"/>
  <c r="N51" i="10"/>
  <c r="AN34" i="10"/>
  <c r="W13" i="10"/>
  <c r="AF20" i="10"/>
  <c r="Q20" i="10"/>
  <c r="AM76" i="10"/>
  <c r="E76" i="10"/>
  <c r="W76" i="10"/>
  <c r="H59" i="10"/>
  <c r="Z59" i="10"/>
  <c r="AC43" i="10"/>
  <c r="E9" i="10"/>
  <c r="AM9" i="10"/>
  <c r="AS9" i="10" s="1"/>
  <c r="E327" i="10"/>
  <c r="AM327" i="10"/>
  <c r="AS327" i="10" s="1"/>
  <c r="AN361" i="10"/>
  <c r="H358" i="10"/>
  <c r="E356" i="10"/>
  <c r="AM356" i="10"/>
  <c r="AS356" i="10" s="1"/>
  <c r="E361" i="10"/>
  <c r="AM361" i="10"/>
  <c r="AS361" i="10" s="1"/>
  <c r="N353" i="10"/>
  <c r="AC332" i="10"/>
  <c r="H321" i="10"/>
  <c r="E369" i="10"/>
  <c r="AM369" i="10"/>
  <c r="AS369" i="10" s="1"/>
  <c r="AI369" i="10"/>
  <c r="K347" i="10"/>
  <c r="E330" i="10"/>
  <c r="AM315" i="10"/>
  <c r="AS315" i="10" s="1"/>
  <c r="E301" i="10"/>
  <c r="AM301" i="10"/>
  <c r="AS301" i="10" s="1"/>
  <c r="AM347" i="10"/>
  <c r="AS347" i="10" s="1"/>
  <c r="E313" i="10"/>
  <c r="AM313" i="10"/>
  <c r="AS313" i="10" s="1"/>
  <c r="E297" i="10"/>
  <c r="AM297" i="10"/>
  <c r="AS297" i="10" s="1"/>
  <c r="E293" i="10"/>
  <c r="AM293" i="10"/>
  <c r="AS293" i="10" s="1"/>
  <c r="E278" i="10"/>
  <c r="AM278" i="10"/>
  <c r="AS278" i="10" s="1"/>
  <c r="E270" i="10"/>
  <c r="AM270" i="10"/>
  <c r="AS270" i="10" s="1"/>
  <c r="E275" i="10"/>
  <c r="AM275" i="10"/>
  <c r="AS275" i="10" s="1"/>
  <c r="E251" i="10"/>
  <c r="AM251" i="10"/>
  <c r="AS251" i="10" s="1"/>
  <c r="E241" i="10"/>
  <c r="AM241" i="10"/>
  <c r="AS241" i="10" s="1"/>
  <c r="E292" i="10"/>
  <c r="Q281" i="10"/>
  <c r="E268" i="10"/>
  <c r="AM268" i="10"/>
  <c r="AS268" i="10" s="1"/>
  <c r="E264" i="10"/>
  <c r="AM264" i="10"/>
  <c r="AS264" i="10" s="1"/>
  <c r="N302" i="10"/>
  <c r="H285" i="10"/>
  <c r="AM284" i="10"/>
  <c r="AS284" i="10" s="1"/>
  <c r="E256" i="10"/>
  <c r="AM256" i="10"/>
  <c r="AS256" i="10" s="1"/>
  <c r="AM238" i="10"/>
  <c r="AS238" i="10" s="1"/>
  <c r="E238" i="10"/>
  <c r="AN286" i="10"/>
  <c r="AN268" i="10"/>
  <c r="E234" i="10"/>
  <c r="AM234" i="10"/>
  <c r="AM207" i="10"/>
  <c r="AS207" i="10" s="1"/>
  <c r="E207" i="10"/>
  <c r="AM228" i="10"/>
  <c r="AS228" i="10" s="1"/>
  <c r="E228" i="10"/>
  <c r="K256" i="10"/>
  <c r="AN214" i="10"/>
  <c r="AM185" i="10"/>
  <c r="AS185" i="10" s="1"/>
  <c r="E185" i="10"/>
  <c r="AN174" i="10"/>
  <c r="E249" i="10"/>
  <c r="AM249" i="10"/>
  <c r="AS249" i="10" s="1"/>
  <c r="T228" i="10"/>
  <c r="N190" i="10"/>
  <c r="AC229" i="10"/>
  <c r="Q184" i="10"/>
  <c r="E204" i="10"/>
  <c r="AM204" i="10"/>
  <c r="AS204" i="10" s="1"/>
  <c r="AC232" i="10"/>
  <c r="E195" i="10"/>
  <c r="AM195" i="10"/>
  <c r="AS195" i="10" s="1"/>
  <c r="N226" i="10"/>
  <c r="AM210" i="10"/>
  <c r="AS210" i="10" s="1"/>
  <c r="E210" i="10"/>
  <c r="AF187" i="10"/>
  <c r="AN187" i="10"/>
  <c r="K184" i="10"/>
  <c r="AF159" i="10"/>
  <c r="H151" i="10"/>
  <c r="AN201" i="10"/>
  <c r="E179" i="10"/>
  <c r="AM179" i="10"/>
  <c r="AS179" i="10" s="1"/>
  <c r="AN188" i="10"/>
  <c r="E171" i="10"/>
  <c r="AM171" i="10"/>
  <c r="AS171" i="10" s="1"/>
  <c r="AM175" i="10"/>
  <c r="AS175" i="10" s="1"/>
  <c r="E175" i="10"/>
  <c r="AN153" i="10"/>
  <c r="AN137" i="10"/>
  <c r="AN97" i="10"/>
  <c r="AM40" i="10"/>
  <c r="AS40" i="10" s="1"/>
  <c r="E40" i="10"/>
  <c r="AN33" i="10"/>
  <c r="AM146" i="10"/>
  <c r="AS146" i="10" s="1"/>
  <c r="E146" i="10"/>
  <c r="AI93" i="10"/>
  <c r="K114" i="10"/>
  <c r="AI99" i="10"/>
  <c r="AM93" i="10"/>
  <c r="AS93" i="10" s="1"/>
  <c r="E93" i="10"/>
  <c r="W101" i="10"/>
  <c r="AN122" i="10"/>
  <c r="AM120" i="10"/>
  <c r="AS120" i="10" s="1"/>
  <c r="Q115" i="10"/>
  <c r="AM99" i="10"/>
  <c r="AS99" i="10" s="1"/>
  <c r="W92" i="10"/>
  <c r="W75" i="10"/>
  <c r="AN67" i="10"/>
  <c r="AM82" i="10"/>
  <c r="AS82" i="10" s="1"/>
  <c r="E82" i="10"/>
  <c r="AN58" i="10"/>
  <c r="AM19" i="10"/>
  <c r="AS19" i="10" s="1"/>
  <c r="E19" i="10"/>
  <c r="AM25" i="10"/>
  <c r="AS25" i="10" s="1"/>
  <c r="E41" i="10"/>
  <c r="E67" i="10"/>
  <c r="AN16" i="10"/>
  <c r="AN20" i="10"/>
  <c r="AN42" i="10"/>
  <c r="B2" i="9"/>
  <c r="AO318" i="10" l="1"/>
  <c r="AS318" i="10"/>
  <c r="AO289" i="10"/>
  <c r="AS289" i="10"/>
  <c r="AO273" i="10"/>
  <c r="AS273" i="10"/>
  <c r="AO399" i="10"/>
  <c r="AS399" i="10"/>
  <c r="AO465" i="10"/>
  <c r="AS465" i="10"/>
  <c r="AO205" i="10"/>
  <c r="AS205" i="10"/>
  <c r="AO246" i="10"/>
  <c r="AS246" i="10"/>
  <c r="AO280" i="10"/>
  <c r="AS280" i="10"/>
  <c r="AO440" i="10"/>
  <c r="AS440" i="10"/>
  <c r="AO234" i="10"/>
  <c r="AS234" i="10"/>
  <c r="AO621" i="10"/>
  <c r="AS621" i="10"/>
  <c r="AO535" i="10"/>
  <c r="AS535" i="10"/>
  <c r="AO153" i="10"/>
  <c r="AO76" i="10"/>
  <c r="AS76" i="10"/>
  <c r="AO476" i="10"/>
  <c r="AS476" i="10"/>
  <c r="AO142" i="10"/>
  <c r="AO251" i="10"/>
  <c r="AO556" i="10"/>
  <c r="AO598" i="10"/>
  <c r="AO275" i="10"/>
  <c r="AO9" i="10"/>
  <c r="AO147" i="10"/>
  <c r="AO39" i="10"/>
  <c r="AO127" i="10"/>
  <c r="AO596" i="10"/>
  <c r="AO565" i="10"/>
  <c r="AO448" i="10"/>
  <c r="AO271" i="10"/>
  <c r="AO89" i="10"/>
  <c r="AO334" i="10"/>
  <c r="AO616" i="10"/>
  <c r="AO331" i="10"/>
  <c r="AO270" i="10"/>
  <c r="AO180" i="10"/>
  <c r="AO415" i="10"/>
  <c r="AO360" i="10"/>
  <c r="AO164" i="10"/>
  <c r="AO78" i="10"/>
  <c r="AO81" i="10"/>
  <c r="AO453" i="10"/>
  <c r="AO239" i="10"/>
  <c r="AO238" i="10"/>
  <c r="AO161" i="10"/>
  <c r="AO54" i="10"/>
  <c r="AO293" i="10"/>
  <c r="AO327" i="10"/>
  <c r="AO225" i="10"/>
  <c r="AO135" i="10"/>
  <c r="AO224" i="10"/>
  <c r="AO258" i="10"/>
  <c r="AO112" i="10"/>
  <c r="AO34" i="10"/>
  <c r="AO295" i="10"/>
  <c r="AO30" i="10"/>
  <c r="AO221" i="10"/>
  <c r="AO308" i="10"/>
  <c r="AO562" i="10"/>
  <c r="AO125" i="10"/>
  <c r="AO17" i="10"/>
  <c r="AO146" i="10"/>
  <c r="AO581" i="10"/>
  <c r="AO593" i="10"/>
  <c r="AO98" i="10"/>
  <c r="AO155" i="10"/>
  <c r="AO159" i="10"/>
  <c r="AO430" i="10"/>
  <c r="AO83" i="10"/>
  <c r="AO243" i="10"/>
  <c r="AO158" i="10"/>
  <c r="AO119" i="10"/>
  <c r="AO540" i="10"/>
  <c r="AO564" i="10"/>
  <c r="AO168" i="10"/>
  <c r="AO23" i="10"/>
  <c r="AO38" i="10"/>
  <c r="AO120" i="10"/>
  <c r="AO326" i="10"/>
  <c r="AO244" i="10"/>
  <c r="AO413" i="10"/>
  <c r="AO524" i="10"/>
  <c r="AO42" i="10"/>
  <c r="AO291" i="10"/>
  <c r="AO466" i="10"/>
  <c r="AO608" i="10"/>
  <c r="AO307" i="10"/>
  <c r="AO418" i="10"/>
  <c r="AO253" i="10"/>
  <c r="AO283" i="10"/>
  <c r="AO145" i="10"/>
  <c r="AO13" i="10"/>
  <c r="AO475" i="10"/>
  <c r="AO25" i="10"/>
  <c r="AO165" i="10"/>
  <c r="AO223" i="10"/>
  <c r="AO328" i="10"/>
  <c r="AO111" i="10"/>
  <c r="AO123" i="10"/>
  <c r="AO343" i="10"/>
  <c r="AO488" i="10"/>
  <c r="AO527" i="10"/>
  <c r="AO70" i="10"/>
  <c r="AO451" i="10"/>
  <c r="AO350" i="10"/>
  <c r="AO573" i="10"/>
  <c r="AO152" i="10"/>
  <c r="AO215" i="10"/>
  <c r="AO140" i="10"/>
  <c r="AO228" i="10"/>
  <c r="AO169" i="10"/>
  <c r="AO27" i="10"/>
  <c r="AO309" i="10"/>
  <c r="AO116" i="10"/>
  <c r="AO341" i="10"/>
  <c r="AO339" i="10"/>
  <c r="AO62" i="10"/>
  <c r="AO149" i="10"/>
  <c r="AO601" i="10"/>
  <c r="AO294" i="10"/>
  <c r="AO281" i="10"/>
  <c r="AO86" i="10"/>
  <c r="AO105" i="10"/>
  <c r="AO177" i="10"/>
  <c r="AO267" i="10"/>
  <c r="AO369" i="10"/>
  <c r="AO110" i="10"/>
  <c r="AO521" i="10"/>
  <c r="AO301" i="10"/>
  <c r="AO250" i="10"/>
  <c r="AO204" i="10"/>
  <c r="AO24" i="10"/>
  <c r="AO93" i="10"/>
  <c r="AO357" i="10"/>
  <c r="AO74" i="10"/>
  <c r="AO133" i="10"/>
  <c r="AO313" i="10"/>
  <c r="AO447" i="10"/>
  <c r="AO570" i="10"/>
  <c r="AO431" i="10"/>
  <c r="AO185" i="10"/>
  <c r="AO173" i="10"/>
  <c r="AO170" i="10"/>
  <c r="AO471" i="10"/>
  <c r="AO485" i="10"/>
  <c r="AO19" i="10"/>
  <c r="AO257" i="10"/>
  <c r="AO64" i="10"/>
  <c r="AO539" i="10"/>
  <c r="AO325" i="10"/>
  <c r="AO189" i="10"/>
  <c r="AO311" i="10"/>
  <c r="AO43" i="10"/>
  <c r="AO77" i="10"/>
  <c r="AO322" i="10"/>
  <c r="AO175" i="10"/>
  <c r="AO320" i="10"/>
  <c r="AO213" i="10"/>
  <c r="AO306" i="10"/>
  <c r="AO550" i="10"/>
  <c r="AO104" i="10"/>
  <c r="AO305" i="10"/>
  <c r="AO611" i="10"/>
  <c r="AO548" i="10"/>
  <c r="AO316" i="10"/>
  <c r="AO229" i="10"/>
  <c r="AO263" i="10"/>
  <c r="AO626" i="10"/>
  <c r="AO620" i="10"/>
  <c r="AO151" i="10"/>
  <c r="AO319" i="10"/>
  <c r="AO463" i="10"/>
  <c r="AO634" i="10"/>
  <c r="AO529" i="10"/>
  <c r="AO262" i="10"/>
  <c r="AO200" i="10"/>
  <c r="AO552" i="10"/>
  <c r="AO523" i="10"/>
  <c r="AO561" i="10"/>
  <c r="AO457" i="10"/>
  <c r="AO277" i="10"/>
  <c r="AO249" i="10"/>
  <c r="AO75" i="10"/>
  <c r="AO242" i="10"/>
  <c r="AO412" i="10"/>
  <c r="AO434" i="10"/>
  <c r="AO606" i="10"/>
  <c r="AO260" i="10"/>
  <c r="AO362" i="10"/>
  <c r="AO517" i="10"/>
  <c r="AO624" i="10"/>
  <c r="AO635" i="10"/>
  <c r="AO108" i="10"/>
  <c r="AO183" i="10"/>
  <c r="AO595" i="10"/>
  <c r="AO336" i="10"/>
  <c r="AO274" i="10"/>
  <c r="AO240" i="10"/>
  <c r="AO351" i="10"/>
  <c r="AO261" i="10"/>
  <c r="AO426" i="10"/>
  <c r="AO572" i="10"/>
  <c r="AO208" i="10"/>
  <c r="AO57" i="10"/>
  <c r="AO558" i="10"/>
  <c r="AO627" i="10"/>
  <c r="AO128" i="10"/>
  <c r="AO63" i="10"/>
  <c r="AO37" i="10"/>
  <c r="AO198" i="10"/>
  <c r="AO618" i="10"/>
  <c r="AO525" i="10"/>
  <c r="AO628" i="10"/>
  <c r="AO256" i="10"/>
  <c r="AO349" i="10"/>
  <c r="AO298" i="10"/>
  <c r="AO148" i="10"/>
  <c r="AO193" i="10"/>
  <c r="AO163" i="10"/>
  <c r="AO551" i="10"/>
  <c r="AO472" i="10"/>
  <c r="AO284" i="10"/>
  <c r="AO342" i="10"/>
  <c r="AO330" i="10"/>
  <c r="AO179" i="10"/>
  <c r="AO217" i="10"/>
  <c r="AO324" i="10"/>
  <c r="AO113" i="10"/>
  <c r="AO36" i="10"/>
  <c r="AO259" i="10"/>
  <c r="AO582" i="10"/>
  <c r="AO467" i="10"/>
  <c r="AO497" i="10"/>
  <c r="AO477" i="10"/>
  <c r="AO489" i="10"/>
  <c r="AO209" i="10"/>
  <c r="AO461" i="10"/>
  <c r="AO493" i="10"/>
  <c r="AO615" i="10"/>
  <c r="AO406" i="10"/>
  <c r="AO478" i="10"/>
  <c r="AO575" i="10"/>
  <c r="AO410" i="10"/>
  <c r="AO47" i="10"/>
  <c r="AO474" i="10"/>
  <c r="AO94" i="10"/>
  <c r="AO15" i="10"/>
  <c r="AO303" i="10"/>
  <c r="AO87" i="10"/>
  <c r="AO247" i="10"/>
  <c r="AO632" i="10"/>
  <c r="AO455" i="10"/>
  <c r="AO511" i="10"/>
  <c r="AO207" i="10"/>
  <c r="AO61" i="10"/>
  <c r="AO182" i="10"/>
  <c r="AO254" i="10"/>
  <c r="AO202" i="10"/>
  <c r="AO559" i="10"/>
  <c r="AO522" i="10"/>
  <c r="AO507" i="10"/>
  <c r="AO347" i="10"/>
  <c r="AO132" i="10"/>
  <c r="AO335" i="10"/>
  <c r="AO473" i="10"/>
  <c r="AO610" i="10"/>
  <c r="AO569" i="10"/>
  <c r="AO278" i="10"/>
  <c r="AO210" i="10"/>
  <c r="AO245" i="10"/>
  <c r="AO124" i="10"/>
  <c r="AO304" i="10"/>
  <c r="AO103" i="10"/>
  <c r="AO269" i="10"/>
  <c r="AO612" i="10"/>
  <c r="AO619" i="10"/>
  <c r="AO264" i="10"/>
  <c r="AO50" i="10"/>
  <c r="AO166" i="10"/>
  <c r="AO449" i="10"/>
  <c r="AO585" i="10"/>
  <c r="AO501" i="10"/>
  <c r="AO516" i="10"/>
  <c r="AO365" i="10"/>
  <c r="AO450" i="10"/>
  <c r="AO297" i="10"/>
  <c r="AO162" i="10"/>
  <c r="AO292" i="10"/>
  <c r="AO48" i="10"/>
  <c r="AO459" i="10"/>
  <c r="AO446" i="10"/>
  <c r="AO567" i="10"/>
  <c r="AO557" i="10"/>
  <c r="AO602" i="10"/>
  <c r="AO458" i="10"/>
  <c r="AO59" i="10"/>
  <c r="AO136" i="10"/>
  <c r="AO479" i="10"/>
  <c r="AO583" i="10"/>
  <c r="AO469" i="10"/>
  <c r="AO571" i="10"/>
  <c r="AO444" i="10"/>
  <c r="AO265" i="10"/>
  <c r="AO429" i="10"/>
  <c r="AO53" i="10"/>
  <c r="AO359" i="10"/>
  <c r="AO192" i="10"/>
  <c r="AO445" i="10"/>
  <c r="AO549" i="10"/>
  <c r="AO513" i="10"/>
  <c r="AO590" i="10"/>
  <c r="AO131" i="10"/>
  <c r="AO219" i="10"/>
  <c r="AO509" i="10"/>
  <c r="AO391" i="10"/>
  <c r="AO363" i="10"/>
  <c r="AO71" i="10"/>
  <c r="AO171" i="10"/>
  <c r="AO10" i="10"/>
  <c r="AO167" i="10"/>
  <c r="AO144" i="10"/>
  <c r="AO452" i="10"/>
  <c r="AO633" i="10"/>
  <c r="AO405" i="10"/>
  <c r="AO613" i="10"/>
  <c r="AO636" i="10"/>
  <c r="AO118" i="10"/>
  <c r="AO199" i="10"/>
  <c r="AO364" i="10"/>
  <c r="AO285" i="10"/>
  <c r="AO323" i="10"/>
  <c r="AO403" i="10"/>
  <c r="AO594" i="10"/>
  <c r="AO553" i="10"/>
  <c r="AO560" i="10"/>
  <c r="AO11" i="10"/>
  <c r="AO195" i="10"/>
  <c r="AO579" i="10"/>
  <c r="AO268" i="10"/>
  <c r="AO361" i="10"/>
  <c r="AO355" i="10"/>
  <c r="AO72" i="10"/>
  <c r="AO102" i="10"/>
  <c r="AO367" i="10"/>
  <c r="AO422" i="10"/>
  <c r="AO470" i="10"/>
  <c r="AO491" i="10"/>
  <c r="AO577" i="10"/>
  <c r="AO80" i="10"/>
  <c r="AO181" i="10"/>
  <c r="AO519" i="10"/>
  <c r="AO605" i="10"/>
  <c r="AO394" i="10"/>
  <c r="AO91" i="10"/>
  <c r="AO630" i="10"/>
  <c r="AO356" i="10"/>
  <c r="AO299" i="10"/>
  <c r="AO310" i="10"/>
  <c r="AO358" i="10"/>
  <c r="AO14" i="10"/>
  <c r="AO220" i="10"/>
  <c r="AO329" i="10"/>
  <c r="AO400" i="10"/>
  <c r="AO482" i="10"/>
  <c r="AO541" i="10"/>
  <c r="AO578" i="10"/>
  <c r="AO603" i="10"/>
  <c r="AO584" i="10"/>
  <c r="AO614" i="10"/>
  <c r="AO241" i="10"/>
  <c r="AO314" i="10"/>
  <c r="AO92" i="10"/>
  <c r="AO160" i="10"/>
  <c r="AO503" i="10"/>
  <c r="AO580" i="10"/>
  <c r="AO35" i="10"/>
  <c r="AO211" i="10"/>
  <c r="AO138" i="10"/>
  <c r="AO121" i="10"/>
  <c r="AO32" i="10"/>
  <c r="AO226" i="10"/>
  <c r="AO236" i="10"/>
  <c r="AO370" i="10"/>
  <c r="AO26" i="10"/>
  <c r="AO106" i="10"/>
  <c r="AO353" i="10"/>
  <c r="AO188" i="10"/>
  <c r="AO368" i="10"/>
  <c r="AO60" i="10"/>
  <c r="AO252" i="10"/>
  <c r="AO296" i="10"/>
  <c r="AO154" i="10"/>
  <c r="AO143" i="10"/>
  <c r="AO248" i="10"/>
  <c r="AO276" i="10"/>
  <c r="AO184" i="10"/>
  <c r="AO492" i="10"/>
  <c r="AO600" i="10"/>
  <c r="AO622" i="10"/>
  <c r="AO546" i="10"/>
  <c r="AO576" i="10"/>
  <c r="AO528" i="10"/>
  <c r="AO515" i="10"/>
  <c r="AO69" i="10"/>
  <c r="AO417" i="10"/>
  <c r="AO379" i="10"/>
  <c r="AO101" i="10"/>
  <c r="AO178" i="10"/>
  <c r="AO139" i="10"/>
  <c r="AO117" i="10"/>
  <c r="AO512" i="10"/>
  <c r="AO436" i="10"/>
  <c r="AO385" i="10"/>
  <c r="AO401" i="10"/>
  <c r="AO374" i="10"/>
  <c r="AO222" i="10"/>
  <c r="AO420" i="10"/>
  <c r="AO532" i="10"/>
  <c r="AO604" i="10"/>
  <c r="AO538" i="10"/>
  <c r="AO599" i="10"/>
  <c r="AO40" i="10"/>
  <c r="AO95" i="10"/>
  <c r="AO272" i="10"/>
  <c r="AO49" i="10"/>
  <c r="AO44" i="10"/>
  <c r="AO130" i="10"/>
  <c r="AO187" i="10"/>
  <c r="AO227" i="10"/>
  <c r="AO366" i="10"/>
  <c r="AO84" i="10"/>
  <c r="AO96" i="10"/>
  <c r="AO65" i="10"/>
  <c r="AO56" i="10"/>
  <c r="AO235" i="10"/>
  <c r="AO416" i="10"/>
  <c r="AO419" i="10"/>
  <c r="AO380" i="10"/>
  <c r="AO392" i="10"/>
  <c r="AO381" i="10"/>
  <c r="AO397" i="10"/>
  <c r="AO424" i="10"/>
  <c r="AO533" i="10"/>
  <c r="AO464" i="10"/>
  <c r="AO481" i="10"/>
  <c r="AO484" i="10"/>
  <c r="AO587" i="10"/>
  <c r="AO591" i="10"/>
  <c r="AO382" i="10"/>
  <c r="AO495" i="10"/>
  <c r="AO99" i="10"/>
  <c r="AO315" i="10"/>
  <c r="AO90" i="10"/>
  <c r="AO203" i="10"/>
  <c r="AO352" i="10"/>
  <c r="AO45" i="10"/>
  <c r="AO55" i="10"/>
  <c r="AO197" i="10"/>
  <c r="AO214" i="10"/>
  <c r="AO12" i="10"/>
  <c r="AO114" i="10"/>
  <c r="AO346" i="10"/>
  <c r="AO97" i="10"/>
  <c r="AO150" i="10"/>
  <c r="AO28" i="10"/>
  <c r="AO141" i="10"/>
  <c r="AO237" i="10"/>
  <c r="AO332" i="10"/>
  <c r="AO340" i="10"/>
  <c r="AO134" i="10"/>
  <c r="AO428" i="10"/>
  <c r="AO510" i="10"/>
  <c r="AO498" i="10"/>
  <c r="AO514" i="10"/>
  <c r="AO554" i="10"/>
  <c r="AO625" i="10"/>
  <c r="AO607" i="10"/>
  <c r="AO402" i="10"/>
  <c r="AO499" i="10"/>
  <c r="AO631" i="10"/>
  <c r="AO371" i="10"/>
  <c r="AO441" i="10"/>
  <c r="AO375" i="10"/>
  <c r="AO423" i="10"/>
  <c r="AO58" i="10"/>
  <c r="AO29" i="10"/>
  <c r="AO286" i="10"/>
  <c r="AO66" i="10"/>
  <c r="AO333" i="10"/>
  <c r="AO345" i="10"/>
  <c r="AO384" i="10"/>
  <c r="AO396" i="10"/>
  <c r="AO531" i="10"/>
  <c r="AO411" i="10"/>
  <c r="AO543" i="10"/>
  <c r="AO534" i="10"/>
  <c r="AO398" i="10"/>
  <c r="AO544" i="10"/>
  <c r="AO502" i="10"/>
  <c r="AO456" i="10"/>
  <c r="AO232" i="10"/>
  <c r="AO20" i="10"/>
  <c r="AO282" i="10"/>
  <c r="AO231" i="10"/>
  <c r="AO317" i="10"/>
  <c r="AO73" i="10"/>
  <c r="AO126" i="10"/>
  <c r="AO21" i="10"/>
  <c r="AO191" i="10"/>
  <c r="AO288" i="10"/>
  <c r="AO290" i="10"/>
  <c r="AO338" i="10"/>
  <c r="AO435" i="10"/>
  <c r="AO41" i="10"/>
  <c r="AO218" i="10"/>
  <c r="AO201" i="10"/>
  <c r="AO233" i="10"/>
  <c r="AO348" i="10"/>
  <c r="AO530" i="10"/>
  <c r="AO377" i="10"/>
  <c r="AO404" i="10"/>
  <c r="AO468" i="10"/>
  <c r="AO389" i="10"/>
  <c r="AO496" i="10"/>
  <c r="AO438" i="10"/>
  <c r="AO462" i="10"/>
  <c r="AO508" i="10"/>
  <c r="AO574" i="10"/>
  <c r="AO443" i="10"/>
  <c r="AO487" i="10"/>
  <c r="AO586" i="10"/>
  <c r="AO137" i="10"/>
  <c r="AO82" i="10"/>
  <c r="AO255" i="10"/>
  <c r="AO100" i="10"/>
  <c r="AO216" i="10"/>
  <c r="AO122" i="10"/>
  <c r="AO31" i="10"/>
  <c r="AO18" i="10"/>
  <c r="AO33" i="10"/>
  <c r="AO157" i="10"/>
  <c r="AO266" i="10"/>
  <c r="AO354" i="10"/>
  <c r="AO176" i="10"/>
  <c r="AO230" i="10"/>
  <c r="AO186" i="10"/>
  <c r="AO302" i="10"/>
  <c r="AO67" i="10"/>
  <c r="AO88" i="10"/>
  <c r="AO337" i="10"/>
  <c r="AO388" i="10"/>
  <c r="AO460" i="10"/>
  <c r="AO494" i="10"/>
  <c r="AO500" i="10"/>
  <c r="AO542" i="10"/>
  <c r="AO563" i="10"/>
  <c r="AO589" i="10"/>
  <c r="AO378" i="10"/>
  <c r="AO526" i="10"/>
  <c r="AO376" i="10"/>
  <c r="AO432" i="10"/>
  <c r="AO588" i="10"/>
  <c r="AO387" i="10"/>
  <c r="AO442" i="10"/>
  <c r="AO383" i="10"/>
  <c r="AO592" i="10"/>
  <c r="AO68" i="10"/>
  <c r="AO174" i="10"/>
  <c r="AO156" i="10"/>
  <c r="AO206" i="10"/>
  <c r="AO312" i="10"/>
  <c r="AO85" i="10"/>
  <c r="AO196" i="10"/>
  <c r="AO300" i="10"/>
  <c r="AO16" i="10"/>
  <c r="AO51" i="10"/>
  <c r="AO52" i="10"/>
  <c r="AO194" i="10"/>
  <c r="AO212" i="10"/>
  <c r="AO386" i="10"/>
  <c r="AO439" i="10"/>
  <c r="AO372" i="10"/>
  <c r="AO408" i="10"/>
  <c r="AO433" i="10"/>
  <c r="AO373" i="10"/>
  <c r="AO393" i="10"/>
  <c r="AO421" i="10"/>
  <c r="AO505" i="10"/>
  <c r="AO623" i="10"/>
  <c r="AO409" i="10"/>
  <c r="AO566" i="10"/>
  <c r="AO437" i="10"/>
  <c r="AO506" i="10"/>
  <c r="AO480" i="10"/>
  <c r="AO568" i="10"/>
  <c r="AO395" i="10"/>
  <c r="AO425" i="10"/>
  <c r="AO107" i="10"/>
  <c r="AO109" i="10"/>
  <c r="AO287" i="10"/>
  <c r="AO321" i="10"/>
  <c r="AO172" i="10"/>
  <c r="AO115" i="10"/>
  <c r="AO79" i="10"/>
  <c r="AO190" i="10"/>
  <c r="AO279" i="10"/>
  <c r="AO344" i="10"/>
  <c r="AO536" i="10"/>
  <c r="AO555" i="10"/>
  <c r="AO504" i="10"/>
  <c r="AO629" i="10"/>
  <c r="AO609" i="10"/>
  <c r="AO427" i="10"/>
  <c r="AO486" i="10"/>
  <c r="AO597" i="10"/>
  <c r="AO545" i="10"/>
  <c r="AO547" i="10"/>
  <c r="AO490" i="10"/>
  <c r="AO390" i="10"/>
  <c r="AO414" i="10"/>
  <c r="AO518" i="10"/>
  <c r="AO520" i="10"/>
  <c r="AO407" i="10"/>
  <c r="AO454" i="10"/>
  <c r="AO483" i="10"/>
  <c r="AO617" i="10"/>
  <c r="AS7" i="10" l="1"/>
  <c r="AT7" i="10" s="1"/>
  <c r="A638" i="3"/>
  <c r="A639" i="3"/>
  <c r="A636" i="3"/>
  <c r="A637" i="3"/>
  <c r="A634" i="3"/>
  <c r="A635" i="3"/>
  <c r="A633" i="3" l="1"/>
  <c r="A632" i="3" l="1"/>
  <c r="A631" i="3"/>
  <c r="A630" i="3" l="1"/>
  <c r="A626" i="3"/>
  <c r="A627" i="3"/>
  <c r="A628" i="3"/>
  <c r="A629" i="3"/>
  <c r="A623" i="3"/>
  <c r="A624" i="3"/>
  <c r="A625" i="3"/>
  <c r="A622" i="3"/>
  <c r="A621" i="3"/>
  <c r="A10" i="3" l="1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9" i="3"/>
  <c r="AA2" i="9" l="1"/>
  <c r="P2" i="9" l="1"/>
  <c r="Q2" i="9"/>
  <c r="R2" i="9"/>
  <c r="S2" i="9"/>
  <c r="T2" i="9"/>
  <c r="U2" i="9"/>
  <c r="V2" i="9"/>
  <c r="W2" i="9"/>
  <c r="X2" i="9"/>
  <c r="Y2" i="9"/>
  <c r="Z2" i="9"/>
  <c r="D2" i="9" l="1"/>
  <c r="E2" i="9"/>
  <c r="F2" i="9"/>
  <c r="G2" i="9"/>
  <c r="H2" i="9"/>
  <c r="I2" i="9"/>
  <c r="J2" i="9"/>
  <c r="K2" i="9"/>
  <c r="L2" i="9"/>
  <c r="M2" i="9"/>
  <c r="N2" i="9"/>
  <c r="O2" i="9"/>
  <c r="C2" i="9"/>
  <c r="D28" i="3" l="1"/>
  <c r="D32" i="3"/>
  <c r="D36" i="3"/>
  <c r="D40" i="3"/>
  <c r="D44" i="3"/>
  <c r="D48" i="3"/>
  <c r="D52" i="3"/>
  <c r="D56" i="3"/>
  <c r="D60" i="3"/>
  <c r="D64" i="3"/>
  <c r="D68" i="3"/>
  <c r="D72" i="3"/>
  <c r="D76" i="3"/>
  <c r="D80" i="3"/>
  <c r="D84" i="3"/>
  <c r="D88" i="3"/>
  <c r="D92" i="3"/>
  <c r="D96" i="3"/>
  <c r="D100" i="3"/>
  <c r="D104" i="3"/>
  <c r="D108" i="3"/>
  <c r="D112" i="3"/>
  <c r="D116" i="3"/>
  <c r="D120" i="3"/>
  <c r="D124" i="3"/>
  <c r="D128" i="3"/>
  <c r="D132" i="3"/>
  <c r="D136" i="3"/>
  <c r="D140" i="3"/>
  <c r="D144" i="3"/>
  <c r="D148" i="3"/>
  <c r="D152" i="3"/>
  <c r="D156" i="3"/>
  <c r="D160" i="3"/>
  <c r="D164" i="3"/>
  <c r="D168" i="3"/>
  <c r="D172" i="3"/>
  <c r="D176" i="3"/>
  <c r="D180" i="3"/>
  <c r="D184" i="3"/>
  <c r="D188" i="3"/>
  <c r="D192" i="3"/>
  <c r="D196" i="3"/>
  <c r="D200" i="3"/>
  <c r="D204" i="3"/>
  <c r="D208" i="3"/>
  <c r="D212" i="3"/>
  <c r="D216" i="3"/>
  <c r="D220" i="3"/>
  <c r="D224" i="3"/>
  <c r="D228" i="3"/>
  <c r="D232" i="3"/>
  <c r="D236" i="3"/>
  <c r="D240" i="3"/>
  <c r="D244" i="3"/>
  <c r="D248" i="3"/>
  <c r="D252" i="3"/>
  <c r="D256" i="3"/>
  <c r="D260" i="3"/>
  <c r="D264" i="3"/>
  <c r="D268" i="3"/>
  <c r="D272" i="3"/>
  <c r="D276" i="3"/>
  <c r="D280" i="3"/>
  <c r="D284" i="3"/>
  <c r="D288" i="3"/>
  <c r="D292" i="3"/>
  <c r="D296" i="3"/>
  <c r="D300" i="3"/>
  <c r="D304" i="3"/>
  <c r="D308" i="3"/>
  <c r="D312" i="3"/>
  <c r="D316" i="3"/>
  <c r="D320" i="3"/>
  <c r="D324" i="3"/>
  <c r="D328" i="3"/>
  <c r="D332" i="3"/>
  <c r="D336" i="3"/>
  <c r="D340" i="3"/>
  <c r="D344" i="3"/>
  <c r="D348" i="3"/>
  <c r="D29" i="3"/>
  <c r="D33" i="3"/>
  <c r="D37" i="3"/>
  <c r="D41" i="3"/>
  <c r="D45" i="3"/>
  <c r="D49" i="3"/>
  <c r="D53" i="3"/>
  <c r="D57" i="3"/>
  <c r="D61" i="3"/>
  <c r="D65" i="3"/>
  <c r="D69" i="3"/>
  <c r="D73" i="3"/>
  <c r="D77" i="3"/>
  <c r="D81" i="3"/>
  <c r="D85" i="3"/>
  <c r="D89" i="3"/>
  <c r="D93" i="3"/>
  <c r="D97" i="3"/>
  <c r="D101" i="3"/>
  <c r="D105" i="3"/>
  <c r="D109" i="3"/>
  <c r="D113" i="3"/>
  <c r="D117" i="3"/>
  <c r="D121" i="3"/>
  <c r="D125" i="3"/>
  <c r="D129" i="3"/>
  <c r="D133" i="3"/>
  <c r="D137" i="3"/>
  <c r="D141" i="3"/>
  <c r="D145" i="3"/>
  <c r="D149" i="3"/>
  <c r="D153" i="3"/>
  <c r="D157" i="3"/>
  <c r="D161" i="3"/>
  <c r="D165" i="3"/>
  <c r="D169" i="3"/>
  <c r="D173" i="3"/>
  <c r="D177" i="3"/>
  <c r="D181" i="3"/>
  <c r="D185" i="3"/>
  <c r="D189" i="3"/>
  <c r="D193" i="3"/>
  <c r="D197" i="3"/>
  <c r="D201" i="3"/>
  <c r="D205" i="3"/>
  <c r="D209" i="3"/>
  <c r="D213" i="3"/>
  <c r="D217" i="3"/>
  <c r="D221" i="3"/>
  <c r="D225" i="3"/>
  <c r="D229" i="3"/>
  <c r="D233" i="3"/>
  <c r="D237" i="3"/>
  <c r="D241" i="3"/>
  <c r="D245" i="3"/>
  <c r="D249" i="3"/>
  <c r="D253" i="3"/>
  <c r="D257" i="3"/>
  <c r="D261" i="3"/>
  <c r="D265" i="3"/>
  <c r="D269" i="3"/>
  <c r="D273" i="3"/>
  <c r="D277" i="3"/>
  <c r="D281" i="3"/>
  <c r="D285" i="3"/>
  <c r="D289" i="3"/>
  <c r="D293" i="3"/>
  <c r="D297" i="3"/>
  <c r="D301" i="3"/>
  <c r="D305" i="3"/>
  <c r="D309" i="3"/>
  <c r="D313" i="3"/>
  <c r="D317" i="3"/>
  <c r="D321" i="3"/>
  <c r="D325" i="3"/>
  <c r="D329" i="3"/>
  <c r="D333" i="3"/>
  <c r="D337" i="3"/>
  <c r="D341" i="3"/>
  <c r="D345" i="3"/>
  <c r="D30" i="3"/>
  <c r="D34" i="3"/>
  <c r="D38" i="3"/>
  <c r="D42" i="3"/>
  <c r="D46" i="3"/>
  <c r="D50" i="3"/>
  <c r="D54" i="3"/>
  <c r="D58" i="3"/>
  <c r="D62" i="3"/>
  <c r="D66" i="3"/>
  <c r="D70" i="3"/>
  <c r="D74" i="3"/>
  <c r="D78" i="3"/>
  <c r="D82" i="3"/>
  <c r="D86" i="3"/>
  <c r="D90" i="3"/>
  <c r="D94" i="3"/>
  <c r="D98" i="3"/>
  <c r="D102" i="3"/>
  <c r="D106" i="3"/>
  <c r="D110" i="3"/>
  <c r="D114" i="3"/>
  <c r="D118" i="3"/>
  <c r="D122" i="3"/>
  <c r="D126" i="3"/>
  <c r="D130" i="3"/>
  <c r="D134" i="3"/>
  <c r="D138" i="3"/>
  <c r="D142" i="3"/>
  <c r="D146" i="3"/>
  <c r="D150" i="3"/>
  <c r="D154" i="3"/>
  <c r="D158" i="3"/>
  <c r="D162" i="3"/>
  <c r="D166" i="3"/>
  <c r="D170" i="3"/>
  <c r="D174" i="3"/>
  <c r="D178" i="3"/>
  <c r="D182" i="3"/>
  <c r="D186" i="3"/>
  <c r="D190" i="3"/>
  <c r="D194" i="3"/>
  <c r="D198" i="3"/>
  <c r="D202" i="3"/>
  <c r="D206" i="3"/>
  <c r="D210" i="3"/>
  <c r="D214" i="3"/>
  <c r="D218" i="3"/>
  <c r="D222" i="3"/>
  <c r="D226" i="3"/>
  <c r="D230" i="3"/>
  <c r="D234" i="3"/>
  <c r="D238" i="3"/>
  <c r="D242" i="3"/>
  <c r="D246" i="3"/>
  <c r="D250" i="3"/>
  <c r="D254" i="3"/>
  <c r="D258" i="3"/>
  <c r="D262" i="3"/>
  <c r="D266" i="3"/>
  <c r="D270" i="3"/>
  <c r="D274" i="3"/>
  <c r="D278" i="3"/>
  <c r="D282" i="3"/>
  <c r="D286" i="3"/>
  <c r="D290" i="3"/>
  <c r="D294" i="3"/>
  <c r="D298" i="3"/>
  <c r="D302" i="3"/>
  <c r="D306" i="3"/>
  <c r="D310" i="3"/>
  <c r="D314" i="3"/>
  <c r="D318" i="3"/>
  <c r="D322" i="3"/>
  <c r="D326" i="3"/>
  <c r="D330" i="3"/>
  <c r="D334" i="3"/>
  <c r="D338" i="3"/>
  <c r="D342" i="3"/>
  <c r="D346" i="3"/>
  <c r="D39" i="3"/>
  <c r="D55" i="3"/>
  <c r="D71" i="3"/>
  <c r="D87" i="3"/>
  <c r="D103" i="3"/>
  <c r="D119" i="3"/>
  <c r="D135" i="3"/>
  <c r="D151" i="3"/>
  <c r="D167" i="3"/>
  <c r="D183" i="3"/>
  <c r="D199" i="3"/>
  <c r="D215" i="3"/>
  <c r="D231" i="3"/>
  <c r="D247" i="3"/>
  <c r="D263" i="3"/>
  <c r="D279" i="3"/>
  <c r="D295" i="3"/>
  <c r="D311" i="3"/>
  <c r="D327" i="3"/>
  <c r="D343" i="3"/>
  <c r="D351" i="3"/>
  <c r="D355" i="3"/>
  <c r="D359" i="3"/>
  <c r="D363" i="3"/>
  <c r="D367" i="3"/>
  <c r="D371" i="3"/>
  <c r="D375" i="3"/>
  <c r="D379" i="3"/>
  <c r="D383" i="3"/>
  <c r="D387" i="3"/>
  <c r="D391" i="3"/>
  <c r="D395" i="3"/>
  <c r="D399" i="3"/>
  <c r="D403" i="3"/>
  <c r="D407" i="3"/>
  <c r="D411" i="3"/>
  <c r="D415" i="3"/>
  <c r="D419" i="3"/>
  <c r="D423" i="3"/>
  <c r="D427" i="3"/>
  <c r="D431" i="3"/>
  <c r="D435" i="3"/>
  <c r="D439" i="3"/>
  <c r="D443" i="3"/>
  <c r="D447" i="3"/>
  <c r="D451" i="3"/>
  <c r="D455" i="3"/>
  <c r="D459" i="3"/>
  <c r="D463" i="3"/>
  <c r="D467" i="3"/>
  <c r="D471" i="3"/>
  <c r="D475" i="3"/>
  <c r="D479" i="3"/>
  <c r="D483" i="3"/>
  <c r="D487" i="3"/>
  <c r="D491" i="3"/>
  <c r="D495" i="3"/>
  <c r="D499" i="3"/>
  <c r="D503" i="3"/>
  <c r="D507" i="3"/>
  <c r="D511" i="3"/>
  <c r="D515" i="3"/>
  <c r="D519" i="3"/>
  <c r="D523" i="3"/>
  <c r="D527" i="3"/>
  <c r="D531" i="3"/>
  <c r="D535" i="3"/>
  <c r="D539" i="3"/>
  <c r="D543" i="3"/>
  <c r="D547" i="3"/>
  <c r="D551" i="3"/>
  <c r="D555" i="3"/>
  <c r="D559" i="3"/>
  <c r="D563" i="3"/>
  <c r="D567" i="3"/>
  <c r="D571" i="3"/>
  <c r="D575" i="3"/>
  <c r="D579" i="3"/>
  <c r="D583" i="3"/>
  <c r="D587" i="3"/>
  <c r="D591" i="3"/>
  <c r="D595" i="3"/>
  <c r="D599" i="3"/>
  <c r="D603" i="3"/>
  <c r="D43" i="3"/>
  <c r="D59" i="3"/>
  <c r="D75" i="3"/>
  <c r="D91" i="3"/>
  <c r="D107" i="3"/>
  <c r="D123" i="3"/>
  <c r="D139" i="3"/>
  <c r="D155" i="3"/>
  <c r="D171" i="3"/>
  <c r="D187" i="3"/>
  <c r="D203" i="3"/>
  <c r="D219" i="3"/>
  <c r="D235" i="3"/>
  <c r="D251" i="3"/>
  <c r="D267" i="3"/>
  <c r="D283" i="3"/>
  <c r="D299" i="3"/>
  <c r="D315" i="3"/>
  <c r="D331" i="3"/>
  <c r="D347" i="3"/>
  <c r="D352" i="3"/>
  <c r="D356" i="3"/>
  <c r="D360" i="3"/>
  <c r="D364" i="3"/>
  <c r="D368" i="3"/>
  <c r="D372" i="3"/>
  <c r="D376" i="3"/>
  <c r="D380" i="3"/>
  <c r="D384" i="3"/>
  <c r="D388" i="3"/>
  <c r="D392" i="3"/>
  <c r="D396" i="3"/>
  <c r="D400" i="3"/>
  <c r="D404" i="3"/>
  <c r="D408" i="3"/>
  <c r="D412" i="3"/>
  <c r="D416" i="3"/>
  <c r="D420" i="3"/>
  <c r="D424" i="3"/>
  <c r="D428" i="3"/>
  <c r="D432" i="3"/>
  <c r="D436" i="3"/>
  <c r="D440" i="3"/>
  <c r="D444" i="3"/>
  <c r="D448" i="3"/>
  <c r="D452" i="3"/>
  <c r="D456" i="3"/>
  <c r="D460" i="3"/>
  <c r="D464" i="3"/>
  <c r="D468" i="3"/>
  <c r="D472" i="3"/>
  <c r="D476" i="3"/>
  <c r="D480" i="3"/>
  <c r="D484" i="3"/>
  <c r="D488" i="3"/>
  <c r="D492" i="3"/>
  <c r="D496" i="3"/>
  <c r="D500" i="3"/>
  <c r="D504" i="3"/>
  <c r="D508" i="3"/>
  <c r="D512" i="3"/>
  <c r="D516" i="3"/>
  <c r="D520" i="3"/>
  <c r="D524" i="3"/>
  <c r="D528" i="3"/>
  <c r="D532" i="3"/>
  <c r="D536" i="3"/>
  <c r="D540" i="3"/>
  <c r="D544" i="3"/>
  <c r="D548" i="3"/>
  <c r="D552" i="3"/>
  <c r="D556" i="3"/>
  <c r="D560" i="3"/>
  <c r="D564" i="3"/>
  <c r="D568" i="3"/>
  <c r="D572" i="3"/>
  <c r="D576" i="3"/>
  <c r="D580" i="3"/>
  <c r="D584" i="3"/>
  <c r="D588" i="3"/>
  <c r="D592" i="3"/>
  <c r="D596" i="3"/>
  <c r="D600" i="3"/>
  <c r="D604" i="3"/>
  <c r="D31" i="3"/>
  <c r="D47" i="3"/>
  <c r="D63" i="3"/>
  <c r="D79" i="3"/>
  <c r="D95" i="3"/>
  <c r="D111" i="3"/>
  <c r="D127" i="3"/>
  <c r="D143" i="3"/>
  <c r="D159" i="3"/>
  <c r="D175" i="3"/>
  <c r="D191" i="3"/>
  <c r="D207" i="3"/>
  <c r="D223" i="3"/>
  <c r="D239" i="3"/>
  <c r="D255" i="3"/>
  <c r="D271" i="3"/>
  <c r="D287" i="3"/>
  <c r="D303" i="3"/>
  <c r="D319" i="3"/>
  <c r="D335" i="3"/>
  <c r="D349" i="3"/>
  <c r="D353" i="3"/>
  <c r="D357" i="3"/>
  <c r="D361" i="3"/>
  <c r="D365" i="3"/>
  <c r="D369" i="3"/>
  <c r="D373" i="3"/>
  <c r="D377" i="3"/>
  <c r="D381" i="3"/>
  <c r="D385" i="3"/>
  <c r="D389" i="3"/>
  <c r="D393" i="3"/>
  <c r="D397" i="3"/>
  <c r="D401" i="3"/>
  <c r="D405" i="3"/>
  <c r="D409" i="3"/>
  <c r="D413" i="3"/>
  <c r="D417" i="3"/>
  <c r="D421" i="3"/>
  <c r="D425" i="3"/>
  <c r="D429" i="3"/>
  <c r="D433" i="3"/>
  <c r="D437" i="3"/>
  <c r="D441" i="3"/>
  <c r="D445" i="3"/>
  <c r="D449" i="3"/>
  <c r="D453" i="3"/>
  <c r="D457" i="3"/>
  <c r="D461" i="3"/>
  <c r="D465" i="3"/>
  <c r="D469" i="3"/>
  <c r="D473" i="3"/>
  <c r="D477" i="3"/>
  <c r="D481" i="3"/>
  <c r="D485" i="3"/>
  <c r="D489" i="3"/>
  <c r="D493" i="3"/>
  <c r="D497" i="3"/>
  <c r="D501" i="3"/>
  <c r="D505" i="3"/>
  <c r="D509" i="3"/>
  <c r="D513" i="3"/>
  <c r="D517" i="3"/>
  <c r="D521" i="3"/>
  <c r="D525" i="3"/>
  <c r="D529" i="3"/>
  <c r="D533" i="3"/>
  <c r="D537" i="3"/>
  <c r="D541" i="3"/>
  <c r="D545" i="3"/>
  <c r="D549" i="3"/>
  <c r="D553" i="3"/>
  <c r="D557" i="3"/>
  <c r="D561" i="3"/>
  <c r="D565" i="3"/>
  <c r="D569" i="3"/>
  <c r="D573" i="3"/>
  <c r="D577" i="3"/>
  <c r="D581" i="3"/>
  <c r="D585" i="3"/>
  <c r="D589" i="3"/>
  <c r="D593" i="3"/>
  <c r="D597" i="3"/>
  <c r="D601" i="3"/>
  <c r="D67" i="3"/>
  <c r="D131" i="3"/>
  <c r="D195" i="3"/>
  <c r="D259" i="3"/>
  <c r="D323" i="3"/>
  <c r="D358" i="3"/>
  <c r="D374" i="3"/>
  <c r="D390" i="3"/>
  <c r="D406" i="3"/>
  <c r="D422" i="3"/>
  <c r="D438" i="3"/>
  <c r="D454" i="3"/>
  <c r="D470" i="3"/>
  <c r="D486" i="3"/>
  <c r="D502" i="3"/>
  <c r="D518" i="3"/>
  <c r="D534" i="3"/>
  <c r="D550" i="3"/>
  <c r="D566" i="3"/>
  <c r="D582" i="3"/>
  <c r="D598" i="3"/>
  <c r="D607" i="3"/>
  <c r="D611" i="3"/>
  <c r="D615" i="3"/>
  <c r="D619" i="3"/>
  <c r="D623" i="3"/>
  <c r="D627" i="3"/>
  <c r="D631" i="3"/>
  <c r="D635" i="3"/>
  <c r="D354" i="3"/>
  <c r="D434" i="3"/>
  <c r="D498" i="3"/>
  <c r="D562" i="3"/>
  <c r="D610" i="3"/>
  <c r="D626" i="3"/>
  <c r="D83" i="3"/>
  <c r="D147" i="3"/>
  <c r="D211" i="3"/>
  <c r="D275" i="3"/>
  <c r="D339" i="3"/>
  <c r="D362" i="3"/>
  <c r="D378" i="3"/>
  <c r="D394" i="3"/>
  <c r="D410" i="3"/>
  <c r="D426" i="3"/>
  <c r="D442" i="3"/>
  <c r="D458" i="3"/>
  <c r="D474" i="3"/>
  <c r="D490" i="3"/>
  <c r="D506" i="3"/>
  <c r="D522" i="3"/>
  <c r="D538" i="3"/>
  <c r="D554" i="3"/>
  <c r="D570" i="3"/>
  <c r="D586" i="3"/>
  <c r="D602" i="3"/>
  <c r="D608" i="3"/>
  <c r="D612" i="3"/>
  <c r="D616" i="3"/>
  <c r="D620" i="3"/>
  <c r="D624" i="3"/>
  <c r="D628" i="3"/>
  <c r="D632" i="3"/>
  <c r="D636" i="3"/>
  <c r="D179" i="3"/>
  <c r="D243" i="3"/>
  <c r="D370" i="3"/>
  <c r="D402" i="3"/>
  <c r="D466" i="3"/>
  <c r="D546" i="3"/>
  <c r="D594" i="3"/>
  <c r="D614" i="3"/>
  <c r="D630" i="3"/>
  <c r="D35" i="3"/>
  <c r="D99" i="3"/>
  <c r="D163" i="3"/>
  <c r="D227" i="3"/>
  <c r="D291" i="3"/>
  <c r="D350" i="3"/>
  <c r="D366" i="3"/>
  <c r="D382" i="3"/>
  <c r="D398" i="3"/>
  <c r="D414" i="3"/>
  <c r="D430" i="3"/>
  <c r="D446" i="3"/>
  <c r="D462" i="3"/>
  <c r="D478" i="3"/>
  <c r="D494" i="3"/>
  <c r="D510" i="3"/>
  <c r="D526" i="3"/>
  <c r="D542" i="3"/>
  <c r="D558" i="3"/>
  <c r="D574" i="3"/>
  <c r="D590" i="3"/>
  <c r="D605" i="3"/>
  <c r="D609" i="3"/>
  <c r="D613" i="3"/>
  <c r="D617" i="3"/>
  <c r="D621" i="3"/>
  <c r="D625" i="3"/>
  <c r="D629" i="3"/>
  <c r="D633" i="3"/>
  <c r="D115" i="3"/>
  <c r="D307" i="3"/>
  <c r="D386" i="3"/>
  <c r="D418" i="3"/>
  <c r="D482" i="3"/>
  <c r="D530" i="3"/>
  <c r="D606" i="3"/>
  <c r="D622" i="3"/>
  <c r="D51" i="3"/>
  <c r="D450" i="3"/>
  <c r="D514" i="3"/>
  <c r="D578" i="3"/>
  <c r="D618" i="3"/>
  <c r="D634" i="3"/>
  <c r="D9" i="3"/>
  <c r="D25" i="3"/>
  <c r="D24" i="3"/>
  <c r="D27" i="3"/>
  <c r="D11" i="3"/>
  <c r="D14" i="3"/>
  <c r="D21" i="3"/>
  <c r="D20" i="3"/>
  <c r="D26" i="3"/>
  <c r="D10" i="3"/>
  <c r="D13" i="3"/>
  <c r="D15" i="3"/>
  <c r="D23" i="3"/>
  <c r="D17" i="3"/>
  <c r="D16" i="3"/>
  <c r="D19" i="3"/>
  <c r="D22" i="3"/>
  <c r="D12" i="3"/>
  <c r="D18" i="3"/>
  <c r="AG41" i="3"/>
  <c r="AG40" i="3"/>
  <c r="AG39" i="3"/>
  <c r="AG34" i="3"/>
  <c r="AG37" i="3"/>
  <c r="AG36" i="3"/>
  <c r="AG35" i="3"/>
  <c r="AG30" i="3"/>
  <c r="AG33" i="3"/>
  <c r="AG32" i="3"/>
  <c r="AG31" i="3"/>
  <c r="AG29" i="3"/>
  <c r="AG28" i="3"/>
  <c r="AG38" i="3"/>
  <c r="V635" i="3"/>
  <c r="AE634" i="3"/>
  <c r="P634" i="3"/>
  <c r="C634" i="3"/>
  <c r="M635" i="3"/>
  <c r="C635" i="3"/>
  <c r="AE636" i="3"/>
  <c r="R635" i="3"/>
  <c r="R634" i="3"/>
  <c r="F636" i="3"/>
  <c r="J636" i="3"/>
  <c r="J635" i="3"/>
  <c r="AH634" i="3"/>
  <c r="G636" i="3"/>
  <c r="AB636" i="3"/>
  <c r="S634" i="3"/>
  <c r="I636" i="3"/>
  <c r="AH635" i="3"/>
  <c r="O634" i="3"/>
  <c r="Q634" i="3" s="1"/>
  <c r="AD635" i="3"/>
  <c r="S635" i="3"/>
  <c r="I635" i="3"/>
  <c r="AK636" i="3"/>
  <c r="G635" i="3"/>
  <c r="AA634" i="3"/>
  <c r="P636" i="3"/>
  <c r="X635" i="3"/>
  <c r="L635" i="3"/>
  <c r="Y634" i="3"/>
  <c r="J634" i="3"/>
  <c r="AG636" i="3"/>
  <c r="X634" i="3"/>
  <c r="S636" i="3"/>
  <c r="R636" i="3"/>
  <c r="AJ636" i="3"/>
  <c r="Y636" i="3"/>
  <c r="AG635" i="3"/>
  <c r="AK634" i="3"/>
  <c r="AE635" i="3"/>
  <c r="AD634" i="3"/>
  <c r="U634" i="3"/>
  <c r="AG634" i="3"/>
  <c r="AA636" i="3"/>
  <c r="X636" i="3"/>
  <c r="Z636" i="3" s="1"/>
  <c r="AH636" i="3"/>
  <c r="AB635" i="3"/>
  <c r="O636" i="3"/>
  <c r="U635" i="3"/>
  <c r="O635" i="3"/>
  <c r="V636" i="3"/>
  <c r="M634" i="3"/>
  <c r="L636" i="3"/>
  <c r="C636" i="3"/>
  <c r="AD636" i="3"/>
  <c r="Y635" i="3"/>
  <c r="V634" i="3"/>
  <c r="I634" i="3"/>
  <c r="L634" i="3"/>
  <c r="F634" i="3"/>
  <c r="U636" i="3"/>
  <c r="AJ634" i="3"/>
  <c r="P635" i="3"/>
  <c r="AJ635" i="3"/>
  <c r="AB634" i="3"/>
  <c r="M636" i="3"/>
  <c r="F635" i="3"/>
  <c r="G634" i="3"/>
  <c r="AA635" i="3"/>
  <c r="AK635" i="3"/>
  <c r="V633" i="3"/>
  <c r="AJ633" i="3"/>
  <c r="AK633" i="3"/>
  <c r="C632" i="3"/>
  <c r="J632" i="3"/>
  <c r="AD632" i="3"/>
  <c r="P633" i="3"/>
  <c r="AH633" i="3"/>
  <c r="AE633" i="3"/>
  <c r="F632" i="3"/>
  <c r="AJ632" i="3"/>
  <c r="X632" i="3"/>
  <c r="M633" i="3"/>
  <c r="I633" i="3"/>
  <c r="C633" i="3"/>
  <c r="U632" i="3"/>
  <c r="G632" i="3"/>
  <c r="AA632" i="3"/>
  <c r="F633" i="3"/>
  <c r="AA633" i="3"/>
  <c r="O632" i="3"/>
  <c r="AG632" i="3"/>
  <c r="V632" i="3"/>
  <c r="AD633" i="3"/>
  <c r="X633" i="3"/>
  <c r="AB633" i="3"/>
  <c r="R632" i="3"/>
  <c r="R633" i="3"/>
  <c r="G633" i="3"/>
  <c r="Y633" i="3"/>
  <c r="AE632" i="3"/>
  <c r="S632" i="3"/>
  <c r="Y632" i="3"/>
  <c r="U633" i="3"/>
  <c r="O633" i="3"/>
  <c r="AG633" i="3"/>
  <c r="AK632" i="3"/>
  <c r="L632" i="3"/>
  <c r="I632" i="3"/>
  <c r="S633" i="3"/>
  <c r="L633" i="3"/>
  <c r="J633" i="3"/>
  <c r="AB632" i="3"/>
  <c r="P632" i="3"/>
  <c r="M632" i="3"/>
  <c r="AH632" i="3"/>
  <c r="AK631" i="3"/>
  <c r="M631" i="3"/>
  <c r="AA631" i="3"/>
  <c r="AJ631" i="3"/>
  <c r="AD631" i="3"/>
  <c r="U631" i="3"/>
  <c r="S631" i="3"/>
  <c r="C631" i="3"/>
  <c r="F631" i="3"/>
  <c r="O631" i="3"/>
  <c r="AG631" i="3"/>
  <c r="V631" i="3"/>
  <c r="G631" i="3"/>
  <c r="X631" i="3"/>
  <c r="I631" i="3"/>
  <c r="AB631" i="3"/>
  <c r="L631" i="3"/>
  <c r="Y631" i="3"/>
  <c r="AH631" i="3"/>
  <c r="P631" i="3"/>
  <c r="J631" i="3"/>
  <c r="R631" i="3"/>
  <c r="AE631" i="3"/>
  <c r="G630" i="3"/>
  <c r="AA627" i="3"/>
  <c r="M630" i="3"/>
  <c r="X626" i="3"/>
  <c r="O627" i="3"/>
  <c r="Y630" i="3"/>
  <c r="S630" i="3"/>
  <c r="J627" i="3"/>
  <c r="AD629" i="3"/>
  <c r="V630" i="3"/>
  <c r="AG628" i="3"/>
  <c r="AE630" i="3"/>
  <c r="I628" i="3"/>
  <c r="O630" i="3"/>
  <c r="P628" i="3"/>
  <c r="J628" i="3"/>
  <c r="U627" i="3"/>
  <c r="AJ626" i="3"/>
  <c r="AJ627" i="3"/>
  <c r="X629" i="3"/>
  <c r="I629" i="3"/>
  <c r="F626" i="3"/>
  <c r="AH626" i="3"/>
  <c r="J629" i="3"/>
  <c r="P626" i="3"/>
  <c r="R626" i="3"/>
  <c r="L629" i="3"/>
  <c r="AD626" i="3"/>
  <c r="L626" i="3"/>
  <c r="M627" i="3"/>
  <c r="F628" i="3"/>
  <c r="AG630" i="3"/>
  <c r="O628" i="3"/>
  <c r="M629" i="3"/>
  <c r="P627" i="3"/>
  <c r="AK630" i="3"/>
  <c r="R627" i="3"/>
  <c r="R629" i="3"/>
  <c r="I630" i="3"/>
  <c r="AD627" i="3"/>
  <c r="V629" i="3"/>
  <c r="C630" i="3"/>
  <c r="L628" i="3"/>
  <c r="C627" i="3"/>
  <c r="AJ630" i="3"/>
  <c r="P629" i="3"/>
  <c r="S629" i="3"/>
  <c r="L630" i="3"/>
  <c r="AH630" i="3"/>
  <c r="X628" i="3"/>
  <c r="S628" i="3"/>
  <c r="F630" i="3"/>
  <c r="AH628" i="3"/>
  <c r="Y628" i="3"/>
  <c r="Y629" i="3"/>
  <c r="G628" i="3"/>
  <c r="AK626" i="3"/>
  <c r="AB629" i="3"/>
  <c r="G626" i="3"/>
  <c r="AK629" i="3"/>
  <c r="O626" i="3"/>
  <c r="AG627" i="3"/>
  <c r="X630" i="3"/>
  <c r="AH629" i="3"/>
  <c r="AA628" i="3"/>
  <c r="Y626" i="3"/>
  <c r="O629" i="3"/>
  <c r="AK628" i="3"/>
  <c r="I626" i="3"/>
  <c r="G629" i="3"/>
  <c r="AA626" i="3"/>
  <c r="J626" i="3"/>
  <c r="AG629" i="3"/>
  <c r="AE626" i="3"/>
  <c r="X627" i="3"/>
  <c r="R630" i="3"/>
  <c r="G627" i="3"/>
  <c r="AJ629" i="3"/>
  <c r="AE629" i="3"/>
  <c r="V626" i="3"/>
  <c r="AB626" i="3"/>
  <c r="C629" i="3"/>
  <c r="S626" i="3"/>
  <c r="L627" i="3"/>
  <c r="AB627" i="3"/>
  <c r="M626" i="3"/>
  <c r="M628" i="3"/>
  <c r="F627" i="3"/>
  <c r="R628" i="3"/>
  <c r="AD628" i="3"/>
  <c r="U629" i="3"/>
  <c r="V627" i="3"/>
  <c r="AG626" i="3"/>
  <c r="I627" i="3"/>
  <c r="AH627" i="3"/>
  <c r="C626" i="3"/>
  <c r="U626" i="3"/>
  <c r="Y627" i="3"/>
  <c r="AB630" i="3"/>
  <c r="J630" i="3"/>
  <c r="AE627" i="3"/>
  <c r="AJ628" i="3"/>
  <c r="AA629" i="3"/>
  <c r="AA630" i="3"/>
  <c r="U630" i="3"/>
  <c r="U628" i="3"/>
  <c r="S627" i="3"/>
  <c r="AD630" i="3"/>
  <c r="AF630" i="3" s="1"/>
  <c r="AE628" i="3"/>
  <c r="AK627" i="3"/>
  <c r="P630" i="3"/>
  <c r="C628" i="3"/>
  <c r="V628" i="3"/>
  <c r="F629" i="3"/>
  <c r="AB628" i="3"/>
  <c r="P622" i="3"/>
  <c r="Y622" i="3"/>
  <c r="AA624" i="3"/>
  <c r="U621" i="3"/>
  <c r="AJ624" i="3"/>
  <c r="AJ625" i="3"/>
  <c r="F624" i="3"/>
  <c r="X621" i="3"/>
  <c r="S623" i="3"/>
  <c r="L620" i="3"/>
  <c r="AA620" i="3"/>
  <c r="R620" i="3"/>
  <c r="C619" i="3"/>
  <c r="AB619" i="3"/>
  <c r="U619" i="3"/>
  <c r="AH624" i="3"/>
  <c r="M625" i="3"/>
  <c r="G623" i="3"/>
  <c r="J625" i="3"/>
  <c r="O622" i="3"/>
  <c r="AK625" i="3"/>
  <c r="M624" i="3"/>
  <c r="V624" i="3"/>
  <c r="U623" i="3"/>
  <c r="AD621" i="3"/>
  <c r="J623" i="3"/>
  <c r="R623" i="3"/>
  <c r="S622" i="3"/>
  <c r="AA625" i="3"/>
  <c r="I621" i="3"/>
  <c r="X620" i="3"/>
  <c r="AK620" i="3"/>
  <c r="AD620" i="3"/>
  <c r="O619" i="3"/>
  <c r="G619" i="3"/>
  <c r="AE619" i="3"/>
  <c r="M619" i="3"/>
  <c r="S620" i="3"/>
  <c r="AJ619" i="3"/>
  <c r="I625" i="3"/>
  <c r="J622" i="3"/>
  <c r="AE621" i="3"/>
  <c r="R624" i="3"/>
  <c r="Y623" i="3"/>
  <c r="AK622" i="3"/>
  <c r="G620" i="3"/>
  <c r="R619" i="3"/>
  <c r="AG619" i="3"/>
  <c r="V622" i="3"/>
  <c r="M621" i="3"/>
  <c r="F623" i="3"/>
  <c r="X624" i="3"/>
  <c r="AE624" i="3"/>
  <c r="U624" i="3"/>
  <c r="AK621" i="3"/>
  <c r="V625" i="3"/>
  <c r="AK623" i="3"/>
  <c r="J624" i="3"/>
  <c r="G624" i="3"/>
  <c r="G621" i="3"/>
  <c r="AB624" i="3"/>
  <c r="P623" i="3"/>
  <c r="AD622" i="3"/>
  <c r="C620" i="3"/>
  <c r="F620" i="3"/>
  <c r="J620" i="3"/>
  <c r="AK619" i="3"/>
  <c r="S619" i="3"/>
  <c r="L619" i="3"/>
  <c r="N619" i="3" s="1"/>
  <c r="AD619" i="3"/>
  <c r="X619" i="3"/>
  <c r="L621" i="3"/>
  <c r="AG621" i="3"/>
  <c r="Y624" i="3"/>
  <c r="AB625" i="3"/>
  <c r="C623" i="3"/>
  <c r="S625" i="3"/>
  <c r="O621" i="3"/>
  <c r="AE623" i="3"/>
  <c r="I623" i="3"/>
  <c r="G622" i="3"/>
  <c r="Y620" i="3"/>
  <c r="AB620" i="3"/>
  <c r="AG620" i="3"/>
  <c r="P619" i="3"/>
  <c r="AH619" i="3"/>
  <c r="U625" i="3"/>
  <c r="Y621" i="3"/>
  <c r="R625" i="3"/>
  <c r="AH623" i="3"/>
  <c r="AG625" i="3"/>
  <c r="L622" i="3"/>
  <c r="C621" i="3"/>
  <c r="AA622" i="3"/>
  <c r="O624" i="3"/>
  <c r="M623" i="3"/>
  <c r="AA621" i="3"/>
  <c r="L625" i="3"/>
  <c r="G625" i="3"/>
  <c r="AA623" i="3"/>
  <c r="R622" i="3"/>
  <c r="F621" i="3"/>
  <c r="AD624" i="3"/>
  <c r="M620" i="3"/>
  <c r="P620" i="3"/>
  <c r="U620" i="3"/>
  <c r="M622" i="3"/>
  <c r="X623" i="3"/>
  <c r="Z623" i="3" s="1"/>
  <c r="AB621" i="3"/>
  <c r="C624" i="3"/>
  <c r="F625" i="3"/>
  <c r="V623" i="3"/>
  <c r="AG622" i="3"/>
  <c r="C622" i="3"/>
  <c r="AE625" i="3"/>
  <c r="AJ622" i="3"/>
  <c r="L624" i="3"/>
  <c r="Y625" i="3"/>
  <c r="R621" i="3"/>
  <c r="C625" i="3"/>
  <c r="AG623" i="3"/>
  <c r="AD623" i="3"/>
  <c r="AH622" i="3"/>
  <c r="AH625" i="3"/>
  <c r="S624" i="3"/>
  <c r="AJ620" i="3"/>
  <c r="V620" i="3"/>
  <c r="I620" i="3"/>
  <c r="AA619" i="3"/>
  <c r="Y619" i="3"/>
  <c r="J619" i="3"/>
  <c r="AH620" i="3"/>
  <c r="F619" i="3"/>
  <c r="V619" i="3"/>
  <c r="I624" i="3"/>
  <c r="AK624" i="3"/>
  <c r="P624" i="3"/>
  <c r="O625" i="3"/>
  <c r="AB623" i="3"/>
  <c r="X622" i="3"/>
  <c r="O620" i="3"/>
  <c r="AE620" i="3"/>
  <c r="I619" i="3"/>
  <c r="X625" i="3"/>
  <c r="P625" i="3"/>
  <c r="P621" i="3"/>
  <c r="U622" i="3"/>
  <c r="AD625" i="3"/>
  <c r="AE622" i="3"/>
  <c r="AG624" i="3"/>
  <c r="L623" i="3"/>
  <c r="V621" i="3"/>
  <c r="AJ621" i="3"/>
  <c r="I622" i="3"/>
  <c r="AJ623" i="3"/>
  <c r="AB622" i="3"/>
  <c r="J621" i="3"/>
  <c r="S621" i="3"/>
  <c r="AH621" i="3"/>
  <c r="O623" i="3"/>
  <c r="F622" i="3"/>
  <c r="H622" i="3" s="1"/>
  <c r="D7" i="3"/>
  <c r="O7" i="3"/>
  <c r="AJ7" i="3"/>
  <c r="I7" i="3"/>
  <c r="AB7" i="3"/>
  <c r="X7" i="3"/>
  <c r="C7" i="3"/>
  <c r="O9" i="3"/>
  <c r="P502" i="3"/>
  <c r="V7" i="3"/>
  <c r="P592" i="3"/>
  <c r="P560" i="3"/>
  <c r="P528" i="3"/>
  <c r="P617" i="3"/>
  <c r="Y7" i="3"/>
  <c r="O592" i="3"/>
  <c r="O560" i="3"/>
  <c r="O528" i="3"/>
  <c r="P611" i="3"/>
  <c r="P543" i="3"/>
  <c r="P511" i="3"/>
  <c r="P563" i="3"/>
  <c r="O595" i="3"/>
  <c r="O563" i="3"/>
  <c r="O531" i="3"/>
  <c r="P496" i="3"/>
  <c r="AD7" i="3"/>
  <c r="P594" i="3"/>
  <c r="P562" i="3"/>
  <c r="P530" i="3"/>
  <c r="AK615" i="3"/>
  <c r="AK539" i="3"/>
  <c r="AK466" i="3"/>
  <c r="AK392" i="3"/>
  <c r="AK319" i="3"/>
  <c r="AK246" i="3"/>
  <c r="AK173" i="3"/>
  <c r="AK100" i="3"/>
  <c r="AK27" i="3"/>
  <c r="AJ565" i="3"/>
  <c r="AJ492" i="3"/>
  <c r="AK565" i="3"/>
  <c r="AK492" i="3"/>
  <c r="AK419" i="3"/>
  <c r="AK346" i="3"/>
  <c r="AK272" i="3"/>
  <c r="AK199" i="3"/>
  <c r="AK126" i="3"/>
  <c r="AK53" i="3"/>
  <c r="AJ591" i="3"/>
  <c r="AJ518" i="3"/>
  <c r="AK591" i="3"/>
  <c r="AK518" i="3"/>
  <c r="AK445" i="3"/>
  <c r="AK372" i="3"/>
  <c r="AK299" i="3"/>
  <c r="AK226" i="3"/>
  <c r="AK152" i="3"/>
  <c r="AK79" i="3"/>
  <c r="AJ618" i="3"/>
  <c r="AJ544" i="3"/>
  <c r="AJ471" i="3"/>
  <c r="AK544" i="3"/>
  <c r="AK471" i="3"/>
  <c r="AK398" i="3"/>
  <c r="AK325" i="3"/>
  <c r="AK252" i="3"/>
  <c r="AK179" i="3"/>
  <c r="AK106" i="3"/>
  <c r="AK32" i="3"/>
  <c r="AJ571" i="3"/>
  <c r="AK614" i="3"/>
  <c r="AK543" i="3"/>
  <c r="AK470" i="3"/>
  <c r="AK397" i="3"/>
  <c r="AK324" i="3"/>
  <c r="AK251" i="3"/>
  <c r="AK178" i="3"/>
  <c r="AK104" i="3"/>
  <c r="AK31" i="3"/>
  <c r="AJ570" i="3"/>
  <c r="AJ496" i="3"/>
  <c r="AK560" i="3"/>
  <c r="AK487" i="3"/>
  <c r="AK414" i="3"/>
  <c r="AK341" i="3"/>
  <c r="AK268" i="3"/>
  <c r="AK195" i="3"/>
  <c r="AK122" i="3"/>
  <c r="AK48" i="3"/>
  <c r="AJ587" i="3"/>
  <c r="AJ514" i="3"/>
  <c r="AK596" i="3"/>
  <c r="AK523" i="3"/>
  <c r="AK450" i="3"/>
  <c r="AK376" i="3"/>
  <c r="AK303" i="3"/>
  <c r="AK230" i="3"/>
  <c r="AK157" i="3"/>
  <c r="AK84" i="3"/>
  <c r="AK11" i="3"/>
  <c r="AJ549" i="3"/>
  <c r="AJ476" i="3"/>
  <c r="AK64" i="3"/>
  <c r="AJ427" i="3"/>
  <c r="AJ354" i="3"/>
  <c r="AJ280" i="3"/>
  <c r="AJ207" i="3"/>
  <c r="AJ134" i="3"/>
  <c r="AJ61" i="3"/>
  <c r="AK567" i="3"/>
  <c r="AJ594" i="3"/>
  <c r="AJ416" i="3"/>
  <c r="AJ343" i="3"/>
  <c r="AJ270" i="3"/>
  <c r="AJ197" i="3"/>
  <c r="AJ124" i="3"/>
  <c r="AJ51" i="3"/>
  <c r="AH589" i="3"/>
  <c r="AK46" i="3"/>
  <c r="AJ424" i="3"/>
  <c r="AJ351" i="3"/>
  <c r="AJ278" i="3"/>
  <c r="AJ205" i="3"/>
  <c r="AJ132" i="3"/>
  <c r="AJ59" i="3"/>
  <c r="AH597" i="3"/>
  <c r="AH524" i="3"/>
  <c r="AH451" i="3"/>
  <c r="AK403" i="3"/>
  <c r="AJ470" i="3"/>
  <c r="AJ396" i="3"/>
  <c r="AJ323" i="3"/>
  <c r="AJ250" i="3"/>
  <c r="AJ176" i="3"/>
  <c r="AJ103" i="3"/>
  <c r="AJ30" i="3"/>
  <c r="AH568" i="3"/>
  <c r="AH495" i="3"/>
  <c r="AK101" i="3"/>
  <c r="AJ431" i="3"/>
  <c r="AJ358" i="3"/>
  <c r="AJ285" i="3"/>
  <c r="AJ212" i="3"/>
  <c r="AJ139" i="3"/>
  <c r="P609" i="3"/>
  <c r="P588" i="3"/>
  <c r="P556" i="3"/>
  <c r="P524" i="3"/>
  <c r="P601" i="3"/>
  <c r="O588" i="3"/>
  <c r="O556" i="3"/>
  <c r="O524" i="3"/>
  <c r="P599" i="3"/>
  <c r="P539" i="3"/>
  <c r="P507" i="3"/>
  <c r="J7" i="3"/>
  <c r="O591" i="3"/>
  <c r="O559" i="3"/>
  <c r="O527" i="3"/>
  <c r="P607" i="3"/>
  <c r="AH7" i="3"/>
  <c r="P590" i="3"/>
  <c r="P558" i="3"/>
  <c r="P526" i="3"/>
  <c r="AK603" i="3"/>
  <c r="AK530" i="3"/>
  <c r="AK456" i="3"/>
  <c r="AK383" i="3"/>
  <c r="AK310" i="3"/>
  <c r="AK237" i="3"/>
  <c r="AK164" i="3"/>
  <c r="AK91" i="3"/>
  <c r="AK18" i="3"/>
  <c r="AJ556" i="3"/>
  <c r="AJ483" i="3"/>
  <c r="AK556" i="3"/>
  <c r="AK483" i="3"/>
  <c r="AK410" i="3"/>
  <c r="AK336" i="3"/>
  <c r="AK263" i="3"/>
  <c r="AK190" i="3"/>
  <c r="AK117" i="3"/>
  <c r="AK44" i="3"/>
  <c r="AJ582" i="3"/>
  <c r="AJ509" i="3"/>
  <c r="AK582" i="3"/>
  <c r="AK509" i="3"/>
  <c r="AK436" i="3"/>
  <c r="AK363" i="3"/>
  <c r="AK290" i="3"/>
  <c r="AK216" i="3"/>
  <c r="AK143" i="3"/>
  <c r="AK70" i="3"/>
  <c r="AJ608" i="3"/>
  <c r="AJ535" i="3"/>
  <c r="AK608" i="3"/>
  <c r="AK535" i="3"/>
  <c r="AK462" i="3"/>
  <c r="AK389" i="3"/>
  <c r="AK316" i="3"/>
  <c r="AK243" i="3"/>
  <c r="AK170" i="3"/>
  <c r="AK96" i="3"/>
  <c r="AK23" i="3"/>
  <c r="AJ562" i="3"/>
  <c r="AK607" i="3"/>
  <c r="AK534" i="3"/>
  <c r="AK461" i="3"/>
  <c r="AK388" i="3"/>
  <c r="AK315" i="3"/>
  <c r="AK242" i="3"/>
  <c r="AK168" i="3"/>
  <c r="AK95" i="3"/>
  <c r="AK22" i="3"/>
  <c r="AJ560" i="3"/>
  <c r="AJ487" i="3"/>
  <c r="AK551" i="3"/>
  <c r="AK478" i="3"/>
  <c r="AK405" i="3"/>
  <c r="AK332" i="3"/>
  <c r="AK259" i="3"/>
  <c r="AK186" i="3"/>
  <c r="AK112" i="3"/>
  <c r="AK39" i="3"/>
  <c r="AJ578" i="3"/>
  <c r="AJ504" i="3"/>
  <c r="AK587" i="3"/>
  <c r="AK514" i="3"/>
  <c r="AK440" i="3"/>
  <c r="AK367" i="3"/>
  <c r="AK294" i="3"/>
  <c r="AK221" i="3"/>
  <c r="AK148" i="3"/>
  <c r="AK75" i="3"/>
  <c r="AJ613" i="3"/>
  <c r="AJ540" i="3"/>
  <c r="AK576" i="3"/>
  <c r="AJ603" i="3"/>
  <c r="AJ418" i="3"/>
  <c r="AJ344" i="3"/>
  <c r="AJ271" i="3"/>
  <c r="AJ198" i="3"/>
  <c r="AJ125" i="3"/>
  <c r="AJ52" i="3"/>
  <c r="AK494" i="3"/>
  <c r="AJ520" i="3"/>
  <c r="AJ407" i="3"/>
  <c r="AJ334" i="3"/>
  <c r="AJ261" i="3"/>
  <c r="AJ188" i="3"/>
  <c r="AJ115" i="3"/>
  <c r="AJ42" i="3"/>
  <c r="AK558" i="3"/>
  <c r="AJ584" i="3"/>
  <c r="AJ415" i="3"/>
  <c r="AJ342" i="3"/>
  <c r="AJ269" i="3"/>
  <c r="AJ196" i="3"/>
  <c r="AJ123" i="3"/>
  <c r="AJ50" i="3"/>
  <c r="AH588" i="3"/>
  <c r="AH515" i="3"/>
  <c r="AH442" i="3"/>
  <c r="AK330" i="3"/>
  <c r="AJ460" i="3"/>
  <c r="AJ387" i="3"/>
  <c r="AJ314" i="3"/>
  <c r="AJ240" i="3"/>
  <c r="AJ167" i="3"/>
  <c r="AJ94" i="3"/>
  <c r="AJ21" i="3"/>
  <c r="AH559" i="3"/>
  <c r="AK616" i="3"/>
  <c r="AK28" i="3"/>
  <c r="AJ422" i="3"/>
  <c r="AJ349" i="3"/>
  <c r="AJ276" i="3"/>
  <c r="AJ203" i="3"/>
  <c r="AJ130" i="3"/>
  <c r="AJ56" i="3"/>
  <c r="AK604" i="3"/>
  <c r="AK19" i="3"/>
  <c r="AJ421" i="3"/>
  <c r="AJ348" i="3"/>
  <c r="AJ275" i="3"/>
  <c r="AJ202" i="3"/>
  <c r="AJ128" i="3"/>
  <c r="AJ55" i="3"/>
  <c r="AH594" i="3"/>
  <c r="AK229" i="3"/>
  <c r="AJ447" i="3"/>
  <c r="AJ374" i="3"/>
  <c r="AJ301" i="3"/>
  <c r="AJ228" i="3"/>
  <c r="AJ155" i="3"/>
  <c r="AJ82" i="3"/>
  <c r="AH547" i="3"/>
  <c r="AH474" i="3"/>
  <c r="AK293" i="3"/>
  <c r="AH586" i="3"/>
  <c r="AH470" i="3"/>
  <c r="AH380" i="3"/>
  <c r="AH307" i="3"/>
  <c r="AH234" i="3"/>
  <c r="AJ446" i="3"/>
  <c r="AH566" i="3"/>
  <c r="AH456" i="3"/>
  <c r="AH370" i="3"/>
  <c r="AH296" i="3"/>
  <c r="AH223" i="3"/>
  <c r="AH150" i="3"/>
  <c r="P593" i="3"/>
  <c r="P616" i="3"/>
  <c r="P584" i="3"/>
  <c r="P552" i="3"/>
  <c r="P520" i="3"/>
  <c r="P585" i="3"/>
  <c r="O616" i="3"/>
  <c r="O584" i="3"/>
  <c r="O552" i="3"/>
  <c r="O520" i="3"/>
  <c r="P591" i="3"/>
  <c r="P535" i="3"/>
  <c r="P503" i="3"/>
  <c r="O587" i="3"/>
  <c r="O555" i="3"/>
  <c r="O523" i="3"/>
  <c r="P595" i="3"/>
  <c r="P618" i="3"/>
  <c r="P586" i="3"/>
  <c r="P554" i="3"/>
  <c r="P522" i="3"/>
  <c r="AK594" i="3"/>
  <c r="AK520" i="3"/>
  <c r="AK447" i="3"/>
  <c r="AK374" i="3"/>
  <c r="AK301" i="3"/>
  <c r="AK228" i="3"/>
  <c r="AK155" i="3"/>
  <c r="AK82" i="3"/>
  <c r="AJ547" i="3"/>
  <c r="AJ474" i="3"/>
  <c r="AK547" i="3"/>
  <c r="AK474" i="3"/>
  <c r="AK400" i="3"/>
  <c r="AK327" i="3"/>
  <c r="AK254" i="3"/>
  <c r="AK181" i="3"/>
  <c r="AK108" i="3"/>
  <c r="AK35" i="3"/>
  <c r="AJ573" i="3"/>
  <c r="AJ500" i="3"/>
  <c r="AK573" i="3"/>
  <c r="AK500" i="3"/>
  <c r="AK427" i="3"/>
  <c r="AK354" i="3"/>
  <c r="AK280" i="3"/>
  <c r="AK207" i="3"/>
  <c r="AK134" i="3"/>
  <c r="AK61" i="3"/>
  <c r="AJ599" i="3"/>
  <c r="AJ526" i="3"/>
  <c r="AK599" i="3"/>
  <c r="AK526" i="3"/>
  <c r="AK453" i="3"/>
  <c r="AK380" i="3"/>
  <c r="AK307" i="3"/>
  <c r="AK234" i="3"/>
  <c r="AK160" i="3"/>
  <c r="AK87" i="3"/>
  <c r="AK14" i="3"/>
  <c r="AJ552" i="3"/>
  <c r="AK598" i="3"/>
  <c r="AK525" i="3"/>
  <c r="AK452" i="3"/>
  <c r="AK379" i="3"/>
  <c r="AK306" i="3"/>
  <c r="AK232" i="3"/>
  <c r="AK159" i="3"/>
  <c r="AK86" i="3"/>
  <c r="AK13" i="3"/>
  <c r="AJ551" i="3"/>
  <c r="AK542" i="3"/>
  <c r="AK469" i="3"/>
  <c r="AK396" i="3"/>
  <c r="AK323" i="3"/>
  <c r="AK250" i="3"/>
  <c r="AK176" i="3"/>
  <c r="AK103" i="3"/>
  <c r="AK30" i="3"/>
  <c r="AJ568" i="3"/>
  <c r="AJ495" i="3"/>
  <c r="AK578" i="3"/>
  <c r="AK504" i="3"/>
  <c r="AK431" i="3"/>
  <c r="AK358" i="3"/>
  <c r="AK285" i="3"/>
  <c r="AK212" i="3"/>
  <c r="AK139" i="3"/>
  <c r="AK66" i="3"/>
  <c r="AJ604" i="3"/>
  <c r="AJ531" i="3"/>
  <c r="AK503" i="3"/>
  <c r="AJ530" i="3"/>
  <c r="AJ408" i="3"/>
  <c r="AJ335" i="3"/>
  <c r="AJ262" i="3"/>
  <c r="AJ189" i="3"/>
  <c r="AJ116" i="3"/>
  <c r="AJ43" i="3"/>
  <c r="AK421" i="3"/>
  <c r="AJ478" i="3"/>
  <c r="AJ398" i="3"/>
  <c r="AJ325" i="3"/>
  <c r="AJ252" i="3"/>
  <c r="AJ179" i="3"/>
  <c r="AJ106" i="3"/>
  <c r="AJ32" i="3"/>
  <c r="AK485" i="3"/>
  <c r="AJ511" i="3"/>
  <c r="AJ406" i="3"/>
  <c r="AJ333" i="3"/>
  <c r="AJ260" i="3"/>
  <c r="AJ187" i="3"/>
  <c r="AJ114" i="3"/>
  <c r="AJ40" i="3"/>
  <c r="AH579" i="3"/>
  <c r="AH506" i="3"/>
  <c r="AH432" i="3"/>
  <c r="AK256" i="3"/>
  <c r="AJ451" i="3"/>
  <c r="AJ378" i="3"/>
  <c r="AJ304" i="3"/>
  <c r="AJ231" i="3"/>
  <c r="AJ158" i="3"/>
  <c r="AJ85" i="3"/>
  <c r="AJ12" i="3"/>
  <c r="AH550" i="3"/>
  <c r="AK540" i="3"/>
  <c r="AJ566" i="3"/>
  <c r="AJ413" i="3"/>
  <c r="AJ340" i="3"/>
  <c r="AJ267" i="3"/>
  <c r="AJ194" i="3"/>
  <c r="AJ120" i="3"/>
  <c r="AJ47" i="3"/>
  <c r="AK531" i="3"/>
  <c r="AJ557" i="3"/>
  <c r="AJ412" i="3"/>
  <c r="AJ339" i="3"/>
  <c r="AJ266" i="3"/>
  <c r="AJ192" i="3"/>
  <c r="AJ119" i="3"/>
  <c r="AJ46" i="3"/>
  <c r="AH584" i="3"/>
  <c r="AK156" i="3"/>
  <c r="AJ438" i="3"/>
  <c r="AJ365" i="3"/>
  <c r="AJ292" i="3"/>
  <c r="AJ219" i="3"/>
  <c r="AJ146" i="3"/>
  <c r="AJ72" i="3"/>
  <c r="AH611" i="3"/>
  <c r="AH538" i="3"/>
  <c r="AH464" i="3"/>
  <c r="AJ455" i="3"/>
  <c r="AH567" i="3"/>
  <c r="AH458" i="3"/>
  <c r="AH371" i="3"/>
  <c r="AH298" i="3"/>
  <c r="AH224" i="3"/>
  <c r="AJ373" i="3"/>
  <c r="AH552" i="3"/>
  <c r="AH444" i="3"/>
  <c r="AH360" i="3"/>
  <c r="AH287" i="3"/>
  <c r="AH214" i="3"/>
  <c r="AH141" i="3"/>
  <c r="P577" i="3"/>
  <c r="P612" i="3"/>
  <c r="P580" i="3"/>
  <c r="P548" i="3"/>
  <c r="P516" i="3"/>
  <c r="P557" i="3"/>
  <c r="O612" i="3"/>
  <c r="O580" i="3"/>
  <c r="O548" i="3"/>
  <c r="O516" i="3"/>
  <c r="P579" i="3"/>
  <c r="P531" i="3"/>
  <c r="P498" i="3"/>
  <c r="O615" i="3"/>
  <c r="O583" i="3"/>
  <c r="O551" i="3"/>
  <c r="O519" i="3"/>
  <c r="P583" i="3"/>
  <c r="P614" i="3"/>
  <c r="P582" i="3"/>
  <c r="P550" i="3"/>
  <c r="P518" i="3"/>
  <c r="AK584" i="3"/>
  <c r="AK511" i="3"/>
  <c r="AK438" i="3"/>
  <c r="AK365" i="3"/>
  <c r="AK292" i="3"/>
  <c r="AK219" i="3"/>
  <c r="AK146" i="3"/>
  <c r="AK72" i="3"/>
  <c r="AJ611" i="3"/>
  <c r="AJ538" i="3"/>
  <c r="AK612" i="3"/>
  <c r="AK538" i="3"/>
  <c r="AK464" i="3"/>
  <c r="AK391" i="3"/>
  <c r="AK318" i="3"/>
  <c r="AK245" i="3"/>
  <c r="AK172" i="3"/>
  <c r="AK99" i="3"/>
  <c r="AK26" i="3"/>
  <c r="AJ564" i="3"/>
  <c r="AJ491" i="3"/>
  <c r="AK564" i="3"/>
  <c r="AK491" i="3"/>
  <c r="AK418" i="3"/>
  <c r="AK344" i="3"/>
  <c r="AK271" i="3"/>
  <c r="AK198" i="3"/>
  <c r="AK125" i="3"/>
  <c r="AK52" i="3"/>
  <c r="AJ590" i="3"/>
  <c r="AJ517" i="3"/>
  <c r="AK590" i="3"/>
  <c r="AK517" i="3"/>
  <c r="AK444" i="3"/>
  <c r="AK371" i="3"/>
  <c r="AK298" i="3"/>
  <c r="AK224" i="3"/>
  <c r="AK151" i="3"/>
  <c r="AK78" i="3"/>
  <c r="AJ616" i="3"/>
  <c r="AJ543" i="3"/>
  <c r="AK589" i="3"/>
  <c r="AK516" i="3"/>
  <c r="AK443" i="3"/>
  <c r="AK370" i="3"/>
  <c r="AK296" i="3"/>
  <c r="AK223" i="3"/>
  <c r="AK150" i="3"/>
  <c r="AK77" i="3"/>
  <c r="AJ615" i="3"/>
  <c r="AJ542" i="3"/>
  <c r="AL542" i="3" s="1"/>
  <c r="AK606" i="3"/>
  <c r="AK533" i="3"/>
  <c r="AK460" i="3"/>
  <c r="AK387" i="3"/>
  <c r="AK314" i="3"/>
  <c r="AK240" i="3"/>
  <c r="AK167" i="3"/>
  <c r="AK94" i="3"/>
  <c r="AK21" i="3"/>
  <c r="AJ559" i="3"/>
  <c r="AJ486" i="3"/>
  <c r="AK568" i="3"/>
  <c r="AK495" i="3"/>
  <c r="AK422" i="3"/>
  <c r="AK349" i="3"/>
  <c r="AK276" i="3"/>
  <c r="AK203" i="3"/>
  <c r="AK130" i="3"/>
  <c r="AK56" i="3"/>
  <c r="AJ595" i="3"/>
  <c r="AJ522" i="3"/>
  <c r="AK430" i="3"/>
  <c r="AJ479" i="3"/>
  <c r="AJ399" i="3"/>
  <c r="AJ326" i="3"/>
  <c r="AJ253" i="3"/>
  <c r="AJ180" i="3"/>
  <c r="AJ107" i="3"/>
  <c r="AJ34" i="3"/>
  <c r="AK348" i="3"/>
  <c r="AJ462" i="3"/>
  <c r="AJ389" i="3"/>
  <c r="AJ316" i="3"/>
  <c r="AJ243" i="3"/>
  <c r="AJ170" i="3"/>
  <c r="AJ96" i="3"/>
  <c r="AJ23" i="3"/>
  <c r="AK412" i="3"/>
  <c r="AJ475" i="3"/>
  <c r="AJ397" i="3"/>
  <c r="AJ324" i="3"/>
  <c r="AJ251" i="3"/>
  <c r="AJ178" i="3"/>
  <c r="AJ104" i="3"/>
  <c r="AJ31" i="3"/>
  <c r="AH570" i="3"/>
  <c r="AH496" i="3"/>
  <c r="AH423" i="3"/>
  <c r="AK183" i="3"/>
  <c r="AJ442" i="3"/>
  <c r="AJ368" i="3"/>
  <c r="AJ295" i="3"/>
  <c r="AJ222" i="3"/>
  <c r="AJ149" i="3"/>
  <c r="AJ76" i="3"/>
  <c r="AH614" i="3"/>
  <c r="AH541" i="3"/>
  <c r="AK467" i="3"/>
  <c r="AJ498" i="3"/>
  <c r="AJ404" i="3"/>
  <c r="AJ331" i="3"/>
  <c r="AJ258" i="3"/>
  <c r="AJ184" i="3"/>
  <c r="AJ111" i="3"/>
  <c r="AJ38" i="3"/>
  <c r="AK458" i="3"/>
  <c r="AJ493" i="3"/>
  <c r="AJ403" i="3"/>
  <c r="AJ330" i="3"/>
  <c r="AJ256" i="3"/>
  <c r="AJ183" i="3"/>
  <c r="AJ110" i="3"/>
  <c r="AJ37" i="3"/>
  <c r="AH575" i="3"/>
  <c r="AK83" i="3"/>
  <c r="AJ429" i="3"/>
  <c r="AJ356" i="3"/>
  <c r="AJ283" i="3"/>
  <c r="AJ210" i="3"/>
  <c r="AJ136" i="3"/>
  <c r="AJ63" i="3"/>
  <c r="AH602" i="3"/>
  <c r="AH528" i="3"/>
  <c r="AH455" i="3"/>
  <c r="AJ382" i="3"/>
  <c r="AH554" i="3"/>
  <c r="AH445" i="3"/>
  <c r="AH362" i="3"/>
  <c r="AH288" i="3"/>
  <c r="AH215" i="3"/>
  <c r="AJ300" i="3"/>
  <c r="AH536" i="3"/>
  <c r="AH431" i="3"/>
  <c r="AH351" i="3"/>
  <c r="AH278" i="3"/>
  <c r="AH205" i="3"/>
  <c r="AH132" i="3"/>
  <c r="P561" i="3"/>
  <c r="P608" i="3"/>
  <c r="P576" i="3"/>
  <c r="P544" i="3"/>
  <c r="P512" i="3"/>
  <c r="P7" i="3"/>
  <c r="O608" i="3"/>
  <c r="O576" i="3"/>
  <c r="O544" i="3"/>
  <c r="O512" i="3"/>
  <c r="P567" i="3"/>
  <c r="P527" i="3"/>
  <c r="P615" i="3"/>
  <c r="O611" i="3"/>
  <c r="O579" i="3"/>
  <c r="O547" i="3"/>
  <c r="O515" i="3"/>
  <c r="P571" i="3"/>
  <c r="P610" i="3"/>
  <c r="P578" i="3"/>
  <c r="P546" i="3"/>
  <c r="P514" i="3"/>
  <c r="AK575" i="3"/>
  <c r="AK502" i="3"/>
  <c r="AK429" i="3"/>
  <c r="AK356" i="3"/>
  <c r="AK283" i="3"/>
  <c r="AK210" i="3"/>
  <c r="AK136" i="3"/>
  <c r="AK63" i="3"/>
  <c r="AJ602" i="3"/>
  <c r="AJ528" i="3"/>
  <c r="AK602" i="3"/>
  <c r="AK528" i="3"/>
  <c r="AK455" i="3"/>
  <c r="AK382" i="3"/>
  <c r="AK309" i="3"/>
  <c r="AK236" i="3"/>
  <c r="AK163" i="3"/>
  <c r="AK90" i="3"/>
  <c r="AK16" i="3"/>
  <c r="AJ555" i="3"/>
  <c r="AJ482" i="3"/>
  <c r="AK555" i="3"/>
  <c r="AK482" i="3"/>
  <c r="AK408" i="3"/>
  <c r="AK335" i="3"/>
  <c r="AK262" i="3"/>
  <c r="AK189" i="3"/>
  <c r="AK116" i="3"/>
  <c r="AK43" i="3"/>
  <c r="AJ581" i="3"/>
  <c r="AJ508" i="3"/>
  <c r="AK581" i="3"/>
  <c r="AK508" i="3"/>
  <c r="AK435" i="3"/>
  <c r="AK362" i="3"/>
  <c r="AK288" i="3"/>
  <c r="AK215" i="3"/>
  <c r="AK142" i="3"/>
  <c r="AK69" i="3"/>
  <c r="AJ607" i="3"/>
  <c r="AJ534" i="3"/>
  <c r="AK580" i="3"/>
  <c r="AK507" i="3"/>
  <c r="AK434" i="3"/>
  <c r="AK360" i="3"/>
  <c r="AK287" i="3"/>
  <c r="AK214" i="3"/>
  <c r="AK141" i="3"/>
  <c r="AK68" i="3"/>
  <c r="AJ606" i="3"/>
  <c r="AL606" i="3" s="1"/>
  <c r="AJ533" i="3"/>
  <c r="AK597" i="3"/>
  <c r="AK524" i="3"/>
  <c r="AK451" i="3"/>
  <c r="AK378" i="3"/>
  <c r="AK304" i="3"/>
  <c r="AK231" i="3"/>
  <c r="AK158" i="3"/>
  <c r="AK85" i="3"/>
  <c r="AK12" i="3"/>
  <c r="AJ550" i="3"/>
  <c r="AJ477" i="3"/>
  <c r="AK559" i="3"/>
  <c r="AK486" i="3"/>
  <c r="AK413" i="3"/>
  <c r="AK340" i="3"/>
  <c r="AK267" i="3"/>
  <c r="AK194" i="3"/>
  <c r="AK120" i="3"/>
  <c r="AK47" i="3"/>
  <c r="AJ586" i="3"/>
  <c r="AJ512" i="3"/>
  <c r="AK357" i="3"/>
  <c r="AJ463" i="3"/>
  <c r="AJ390" i="3"/>
  <c r="AJ317" i="3"/>
  <c r="AJ244" i="3"/>
  <c r="AJ171" i="3"/>
  <c r="AJ98" i="3"/>
  <c r="AJ24" i="3"/>
  <c r="AK275" i="3"/>
  <c r="AJ453" i="3"/>
  <c r="AJ380" i="3"/>
  <c r="AJ307" i="3"/>
  <c r="AJ234" i="3"/>
  <c r="AJ160" i="3"/>
  <c r="AJ87" i="3"/>
  <c r="AJ14" i="3"/>
  <c r="AK339" i="3"/>
  <c r="AJ461" i="3"/>
  <c r="AJ388" i="3"/>
  <c r="AJ315" i="3"/>
  <c r="AJ242" i="3"/>
  <c r="AJ168" i="3"/>
  <c r="AJ95" i="3"/>
  <c r="AJ22" i="3"/>
  <c r="AH560" i="3"/>
  <c r="AH487" i="3"/>
  <c r="AH414" i="3"/>
  <c r="AK110" i="3"/>
  <c r="AJ432" i="3"/>
  <c r="AJ359" i="3"/>
  <c r="AJ286" i="3"/>
  <c r="AJ213" i="3"/>
  <c r="AJ140" i="3"/>
  <c r="AJ67" i="3"/>
  <c r="AH605" i="3"/>
  <c r="AH532" i="3"/>
  <c r="AK394" i="3"/>
  <c r="AJ469" i="3"/>
  <c r="AJ395" i="3"/>
  <c r="AJ322" i="3"/>
  <c r="AJ248" i="3"/>
  <c r="AJ175" i="3"/>
  <c r="AJ102" i="3"/>
  <c r="S7" i="3"/>
  <c r="P604" i="3"/>
  <c r="P572" i="3"/>
  <c r="P540" i="3"/>
  <c r="P508" i="3"/>
  <c r="O617" i="3"/>
  <c r="O604" i="3"/>
  <c r="O572" i="3"/>
  <c r="O540" i="3"/>
  <c r="O508" i="3"/>
  <c r="P559" i="3"/>
  <c r="P523" i="3"/>
  <c r="P603" i="3"/>
  <c r="O607" i="3"/>
  <c r="O575" i="3"/>
  <c r="O543" i="3"/>
  <c r="O511" i="3"/>
  <c r="P555" i="3"/>
  <c r="P606" i="3"/>
  <c r="P574" i="3"/>
  <c r="P542" i="3"/>
  <c r="P510" i="3"/>
  <c r="AK566" i="3"/>
  <c r="AK493" i="3"/>
  <c r="AK420" i="3"/>
  <c r="AK347" i="3"/>
  <c r="AK274" i="3"/>
  <c r="AK200" i="3"/>
  <c r="AK127" i="3"/>
  <c r="AK54" i="3"/>
  <c r="AJ592" i="3"/>
  <c r="AJ519" i="3"/>
  <c r="AK592" i="3"/>
  <c r="AK519" i="3"/>
  <c r="AK446" i="3"/>
  <c r="AK373" i="3"/>
  <c r="AK300" i="3"/>
  <c r="AK227" i="3"/>
  <c r="AK154" i="3"/>
  <c r="AK80" i="3"/>
  <c r="AJ546" i="3"/>
  <c r="AJ472" i="3"/>
  <c r="AK546" i="3"/>
  <c r="AK472" i="3"/>
  <c r="AK399" i="3"/>
  <c r="AK326" i="3"/>
  <c r="AK253" i="3"/>
  <c r="AK180" i="3"/>
  <c r="AK107" i="3"/>
  <c r="AK34" i="3"/>
  <c r="AJ572" i="3"/>
  <c r="AJ499" i="3"/>
  <c r="AK572" i="3"/>
  <c r="AK499" i="3"/>
  <c r="AK426" i="3"/>
  <c r="AK352" i="3"/>
  <c r="AK279" i="3"/>
  <c r="AK206" i="3"/>
  <c r="AK133" i="3"/>
  <c r="AK60" i="3"/>
  <c r="AJ598" i="3"/>
  <c r="AJ525" i="3"/>
  <c r="AK571" i="3"/>
  <c r="AK498" i="3"/>
  <c r="AK424" i="3"/>
  <c r="AK351" i="3"/>
  <c r="AK278" i="3"/>
  <c r="AK205" i="3"/>
  <c r="AK132" i="3"/>
  <c r="AK59" i="3"/>
  <c r="AJ597" i="3"/>
  <c r="AJ524" i="3"/>
  <c r="AK588" i="3"/>
  <c r="AK515" i="3"/>
  <c r="AK442" i="3"/>
  <c r="AK368" i="3"/>
  <c r="AK295" i="3"/>
  <c r="AK222" i="3"/>
  <c r="AK149" i="3"/>
  <c r="AK76" i="3"/>
  <c r="AJ614" i="3"/>
  <c r="AJ541" i="3"/>
  <c r="AJ468" i="3"/>
  <c r="AK550" i="3"/>
  <c r="AK477" i="3"/>
  <c r="AK404" i="3"/>
  <c r="AK331" i="3"/>
  <c r="AK258" i="3"/>
  <c r="AK184" i="3"/>
  <c r="AK111" i="3"/>
  <c r="AK38" i="3"/>
  <c r="AJ576" i="3"/>
  <c r="AJ503" i="3"/>
  <c r="AK284" i="3"/>
  <c r="AJ454" i="3"/>
  <c r="AJ381" i="3"/>
  <c r="AJ308" i="3"/>
  <c r="AJ235" i="3"/>
  <c r="AJ162" i="3"/>
  <c r="AJ88" i="3"/>
  <c r="AJ15" i="3"/>
  <c r="AK202" i="3"/>
  <c r="AJ444" i="3"/>
  <c r="AJ371" i="3"/>
  <c r="AJ298" i="3"/>
  <c r="AJ224" i="3"/>
  <c r="AJ151" i="3"/>
  <c r="AJ78" i="3"/>
  <c r="AH616" i="3"/>
  <c r="AK266" i="3"/>
  <c r="AJ452" i="3"/>
  <c r="AJ379" i="3"/>
  <c r="AJ306" i="3"/>
  <c r="AJ232" i="3"/>
  <c r="AJ159" i="3"/>
  <c r="AJ86" i="3"/>
  <c r="AJ13" i="3"/>
  <c r="AH551" i="3"/>
  <c r="AH478" i="3"/>
  <c r="AH405" i="3"/>
  <c r="AK37" i="3"/>
  <c r="AJ423" i="3"/>
  <c r="AJ350" i="3"/>
  <c r="AJ277" i="3"/>
  <c r="AJ204" i="3"/>
  <c r="AJ131" i="3"/>
  <c r="AJ58" i="3"/>
  <c r="AH596" i="3"/>
  <c r="AH523" i="3"/>
  <c r="AK320" i="3"/>
  <c r="AJ459" i="3"/>
  <c r="AJ386" i="3"/>
  <c r="AJ312" i="3"/>
  <c r="AJ239" i="3"/>
  <c r="AJ166" i="3"/>
  <c r="AJ93" i="3"/>
  <c r="AJ20" i="3"/>
  <c r="AK311" i="3"/>
  <c r="AJ458" i="3"/>
  <c r="AJ384" i="3"/>
  <c r="AJ311" i="3"/>
  <c r="AJ238" i="3"/>
  <c r="AJ165" i="3"/>
  <c r="AJ92" i="3"/>
  <c r="AJ19" i="3"/>
  <c r="AK522" i="3"/>
  <c r="AJ548" i="3"/>
  <c r="AJ411" i="3"/>
  <c r="AJ338" i="3"/>
  <c r="AJ264" i="3"/>
  <c r="AJ191" i="3"/>
  <c r="AJ118" i="3"/>
  <c r="AJ45" i="3"/>
  <c r="AH583" i="3"/>
  <c r="AH510" i="3"/>
  <c r="AH437" i="3"/>
  <c r="AJ236" i="3"/>
  <c r="AL236" i="3" s="1"/>
  <c r="AH525" i="3"/>
  <c r="AH421" i="3"/>
  <c r="AH343" i="3"/>
  <c r="AH270" i="3"/>
  <c r="AH197" i="3"/>
  <c r="AJ154" i="3"/>
  <c r="AH508" i="3"/>
  <c r="AH407" i="3"/>
  <c r="AH333" i="3"/>
  <c r="AH260" i="3"/>
  <c r="AH187" i="3"/>
  <c r="AH114" i="3"/>
  <c r="AH40" i="3"/>
  <c r="F7" i="3"/>
  <c r="P600" i="3"/>
  <c r="P568" i="3"/>
  <c r="P536" i="3"/>
  <c r="P504" i="3"/>
  <c r="G7" i="3"/>
  <c r="O600" i="3"/>
  <c r="O568" i="3"/>
  <c r="O536" i="3"/>
  <c r="O504" i="3"/>
  <c r="P551" i="3"/>
  <c r="P519" i="3"/>
  <c r="P587" i="3"/>
  <c r="O603" i="3"/>
  <c r="O571" i="3"/>
  <c r="O539" i="3"/>
  <c r="O507" i="3"/>
  <c r="AA7" i="3"/>
  <c r="P602" i="3"/>
  <c r="P570" i="3"/>
  <c r="P538" i="3"/>
  <c r="P506" i="3"/>
  <c r="AK557" i="3"/>
  <c r="AK484" i="3"/>
  <c r="AK411" i="3"/>
  <c r="AK338" i="3"/>
  <c r="AK264" i="3"/>
  <c r="AK191" i="3"/>
  <c r="AK118" i="3"/>
  <c r="AK45" i="3"/>
  <c r="AJ583" i="3"/>
  <c r="AJ510" i="3"/>
  <c r="AK583" i="3"/>
  <c r="AK510" i="3"/>
  <c r="AK437" i="3"/>
  <c r="AK364" i="3"/>
  <c r="AK291" i="3"/>
  <c r="AK218" i="3"/>
  <c r="AK144" i="3"/>
  <c r="AK71" i="3"/>
  <c r="AJ610" i="3"/>
  <c r="AJ536" i="3"/>
  <c r="AK611" i="3"/>
  <c r="AK536" i="3"/>
  <c r="AK463" i="3"/>
  <c r="AK390" i="3"/>
  <c r="AK317" i="3"/>
  <c r="AK244" i="3"/>
  <c r="AK171" i="3"/>
  <c r="AK98" i="3"/>
  <c r="AK24" i="3"/>
  <c r="AJ563" i="3"/>
  <c r="AJ490" i="3"/>
  <c r="AK563" i="3"/>
  <c r="AK490" i="3"/>
  <c r="AK416" i="3"/>
  <c r="AK343" i="3"/>
  <c r="AK270" i="3"/>
  <c r="AK197" i="3"/>
  <c r="AK124" i="3"/>
  <c r="AK51" i="3"/>
  <c r="AJ589" i="3"/>
  <c r="AJ516" i="3"/>
  <c r="AK562" i="3"/>
  <c r="AK488" i="3"/>
  <c r="AK415" i="3"/>
  <c r="AK342" i="3"/>
  <c r="AK269" i="3"/>
  <c r="AK196" i="3"/>
  <c r="AK123" i="3"/>
  <c r="AK50" i="3"/>
  <c r="AJ588" i="3"/>
  <c r="AJ515" i="3"/>
  <c r="AK579" i="3"/>
  <c r="AK506" i="3"/>
  <c r="AK432" i="3"/>
  <c r="AK359" i="3"/>
  <c r="AK286" i="3"/>
  <c r="AK213" i="3"/>
  <c r="AK140" i="3"/>
  <c r="AK67" i="3"/>
  <c r="AJ605" i="3"/>
  <c r="AJ532" i="3"/>
  <c r="AK541" i="3"/>
  <c r="AK468" i="3"/>
  <c r="AK395" i="3"/>
  <c r="AK322" i="3"/>
  <c r="AK248" i="3"/>
  <c r="AK175" i="3"/>
  <c r="AK102" i="3"/>
  <c r="AK29" i="3"/>
  <c r="AJ567" i="3"/>
  <c r="AJ494" i="3"/>
  <c r="AK211" i="3"/>
  <c r="AJ445" i="3"/>
  <c r="AJ372" i="3"/>
  <c r="AJ299" i="3"/>
  <c r="AJ226" i="3"/>
  <c r="AJ152" i="3"/>
  <c r="AJ79" i="3"/>
  <c r="AL79" i="3" s="1"/>
  <c r="AH618" i="3"/>
  <c r="AK128" i="3"/>
  <c r="AJ435" i="3"/>
  <c r="AJ362" i="3"/>
  <c r="AJ288" i="3"/>
  <c r="AJ215" i="3"/>
  <c r="AJ142" i="3"/>
  <c r="AJ69" i="3"/>
  <c r="AH607" i="3"/>
  <c r="AK192" i="3"/>
  <c r="AJ443" i="3"/>
  <c r="AJ370" i="3"/>
  <c r="AJ296" i="3"/>
  <c r="AJ223" i="3"/>
  <c r="AJ150" i="3"/>
  <c r="AJ77" i="3"/>
  <c r="AH615" i="3"/>
  <c r="AH542" i="3"/>
  <c r="AH469" i="3"/>
  <c r="AK549" i="3"/>
  <c r="AJ575" i="3"/>
  <c r="AJ414" i="3"/>
  <c r="AJ341" i="3"/>
  <c r="AJ268" i="3"/>
  <c r="AJ195" i="3"/>
  <c r="AJ122" i="3"/>
  <c r="AJ48" i="3"/>
  <c r="AH587" i="3"/>
  <c r="AH514" i="3"/>
  <c r="AK247" i="3"/>
  <c r="AJ450" i="3"/>
  <c r="AJ376" i="3"/>
  <c r="AJ303" i="3"/>
  <c r="AL303" i="3" s="1"/>
  <c r="AJ230" i="3"/>
  <c r="AJ157" i="3"/>
  <c r="AJ84" i="3"/>
  <c r="AJ11" i="3"/>
  <c r="AK238" i="3"/>
  <c r="AJ448" i="3"/>
  <c r="AJ375" i="3"/>
  <c r="AJ302" i="3"/>
  <c r="AJ229" i="3"/>
  <c r="AJ156" i="3"/>
  <c r="AJ83" i="3"/>
  <c r="AJ10" i="3"/>
  <c r="AK448" i="3"/>
  <c r="AJ488" i="3"/>
  <c r="AJ402" i="3"/>
  <c r="AJ328" i="3"/>
  <c r="AJ255" i="3"/>
  <c r="AJ182" i="3"/>
  <c r="AJ109" i="3"/>
  <c r="AJ36" i="3"/>
  <c r="AH574" i="3"/>
  <c r="AH501" i="3"/>
  <c r="AH428" i="3"/>
  <c r="AJ163" i="3"/>
  <c r="AH509" i="3"/>
  <c r="AH408" i="3"/>
  <c r="AH334" i="3"/>
  <c r="AH261" i="3"/>
  <c r="AH188" i="3"/>
  <c r="AJ80" i="3"/>
  <c r="AH493" i="3"/>
  <c r="AH397" i="3"/>
  <c r="AH324" i="3"/>
  <c r="AH251" i="3"/>
  <c r="AH178" i="3"/>
  <c r="AH104" i="3"/>
  <c r="AH31" i="3"/>
  <c r="AG570" i="3"/>
  <c r="AG496" i="3"/>
  <c r="AJ437" i="3"/>
  <c r="AH564" i="3"/>
  <c r="AH454" i="3"/>
  <c r="AH368" i="3"/>
  <c r="AH295" i="3"/>
  <c r="AH222" i="3"/>
  <c r="AH149" i="3"/>
  <c r="AH76" i="3"/>
  <c r="AG614" i="3"/>
  <c r="AG541" i="3"/>
  <c r="R7" i="3"/>
  <c r="P596" i="3"/>
  <c r="P564" i="3"/>
  <c r="P532" i="3"/>
  <c r="P500" i="3"/>
  <c r="U7" i="3"/>
  <c r="O596" i="3"/>
  <c r="O564" i="3"/>
  <c r="O532" i="3"/>
  <c r="O500" i="3"/>
  <c r="P547" i="3"/>
  <c r="P515" i="3"/>
  <c r="P575" i="3"/>
  <c r="O599" i="3"/>
  <c r="O567" i="3"/>
  <c r="O535" i="3"/>
  <c r="O503" i="3"/>
  <c r="L7" i="3"/>
  <c r="P598" i="3"/>
  <c r="P566" i="3"/>
  <c r="P534" i="3"/>
  <c r="AK548" i="3"/>
  <c r="AK475" i="3"/>
  <c r="AK402" i="3"/>
  <c r="AK328" i="3"/>
  <c r="AK255" i="3"/>
  <c r="AK182" i="3"/>
  <c r="AK109" i="3"/>
  <c r="AK36" i="3"/>
  <c r="AJ574" i="3"/>
  <c r="AJ501" i="3"/>
  <c r="AK574" i="3"/>
  <c r="AK501" i="3"/>
  <c r="AK428" i="3"/>
  <c r="AK355" i="3"/>
  <c r="AK282" i="3"/>
  <c r="AK208" i="3"/>
  <c r="AK135" i="3"/>
  <c r="AK62" i="3"/>
  <c r="AJ600" i="3"/>
  <c r="AJ527" i="3"/>
  <c r="AK600" i="3"/>
  <c r="AK527" i="3"/>
  <c r="AK454" i="3"/>
  <c r="AK381" i="3"/>
  <c r="AK308" i="3"/>
  <c r="AK235" i="3"/>
  <c r="AK162" i="3"/>
  <c r="AK88" i="3"/>
  <c r="AK15" i="3"/>
  <c r="AJ554" i="3"/>
  <c r="AJ480" i="3"/>
  <c r="AK554" i="3"/>
  <c r="AK480" i="3"/>
  <c r="AK407" i="3"/>
  <c r="AK334" i="3"/>
  <c r="AK261" i="3"/>
  <c r="AK188" i="3"/>
  <c r="AK115" i="3"/>
  <c r="AK42" i="3"/>
  <c r="AJ580" i="3"/>
  <c r="AJ507" i="3"/>
  <c r="AK552" i="3"/>
  <c r="AK479" i="3"/>
  <c r="AK406" i="3"/>
  <c r="AK333" i="3"/>
  <c r="AK260" i="3"/>
  <c r="AK187" i="3"/>
  <c r="AK114" i="3"/>
  <c r="AK40" i="3"/>
  <c r="AJ579" i="3"/>
  <c r="AJ506" i="3"/>
  <c r="AK570" i="3"/>
  <c r="AK496" i="3"/>
  <c r="AK423" i="3"/>
  <c r="AK350" i="3"/>
  <c r="AK277" i="3"/>
  <c r="AK204" i="3"/>
  <c r="AK131" i="3"/>
  <c r="AK58" i="3"/>
  <c r="AJ596" i="3"/>
  <c r="AJ523" i="3"/>
  <c r="AK605" i="3"/>
  <c r="AK532" i="3"/>
  <c r="AK459" i="3"/>
  <c r="AK386" i="3"/>
  <c r="AK312" i="3"/>
  <c r="AK239" i="3"/>
  <c r="AK166" i="3"/>
  <c r="AK93" i="3"/>
  <c r="AK20" i="3"/>
  <c r="AJ558" i="3"/>
  <c r="AJ485" i="3"/>
  <c r="AK138" i="3"/>
  <c r="AJ436" i="3"/>
  <c r="AJ363" i="3"/>
  <c r="AJ290" i="3"/>
  <c r="AJ216" i="3"/>
  <c r="AJ143" i="3"/>
  <c r="AJ70" i="3"/>
  <c r="AH608" i="3"/>
  <c r="AK55" i="3"/>
  <c r="AJ426" i="3"/>
  <c r="AL426" i="3" s="1"/>
  <c r="AJ352" i="3"/>
  <c r="AJ279" i="3"/>
  <c r="AJ206" i="3"/>
  <c r="AJ133" i="3"/>
  <c r="AJ60" i="3"/>
  <c r="AH598" i="3"/>
  <c r="AK119" i="3"/>
  <c r="AJ434" i="3"/>
  <c r="AJ360" i="3"/>
  <c r="AJ287" i="3"/>
  <c r="AJ214" i="3"/>
  <c r="AJ141" i="3"/>
  <c r="AJ68" i="3"/>
  <c r="AH606" i="3"/>
  <c r="AH533" i="3"/>
  <c r="AH460" i="3"/>
  <c r="AK476" i="3"/>
  <c r="AJ502" i="3"/>
  <c r="AJ405" i="3"/>
  <c r="AJ332" i="3"/>
  <c r="AJ259" i="3"/>
  <c r="AJ186" i="3"/>
  <c r="AJ112" i="3"/>
  <c r="AJ39" i="3"/>
  <c r="AH578" i="3"/>
  <c r="AH504" i="3"/>
  <c r="AK174" i="3"/>
  <c r="AJ440" i="3"/>
  <c r="AJ367" i="3"/>
  <c r="AJ294" i="3"/>
  <c r="AJ221" i="3"/>
  <c r="AJ148" i="3"/>
  <c r="AJ75" i="3"/>
  <c r="AH613" i="3"/>
  <c r="AK165" i="3"/>
  <c r="AJ439" i="3"/>
  <c r="AJ366" i="3"/>
  <c r="AJ293" i="3"/>
  <c r="AJ220" i="3"/>
  <c r="AJ147" i="3"/>
  <c r="AJ74" i="3"/>
  <c r="AH612" i="3"/>
  <c r="AK375" i="3"/>
  <c r="AJ466" i="3"/>
  <c r="AJ392" i="3"/>
  <c r="AJ394" i="3"/>
  <c r="AJ101" i="3"/>
  <c r="AJ420" i="3"/>
  <c r="AJ200" i="3"/>
  <c r="AJ18" i="3"/>
  <c r="AH419" i="3"/>
  <c r="AH434" i="3"/>
  <c r="AH243" i="3"/>
  <c r="AH480" i="3"/>
  <c r="AH269" i="3"/>
  <c r="AH86" i="3"/>
  <c r="AG606" i="3"/>
  <c r="AG524" i="3"/>
  <c r="AG442" i="3"/>
  <c r="AH581" i="3"/>
  <c r="AH443" i="3"/>
  <c r="AH350" i="3"/>
  <c r="AH268" i="3"/>
  <c r="AH186" i="3"/>
  <c r="AH103" i="3"/>
  <c r="AH21" i="3"/>
  <c r="AG550" i="3"/>
  <c r="AG468" i="3"/>
  <c r="AJ208" i="3"/>
  <c r="AH518" i="3"/>
  <c r="AH416" i="3"/>
  <c r="AH340" i="3"/>
  <c r="AH267" i="3"/>
  <c r="AH194" i="3"/>
  <c r="AH120" i="3"/>
  <c r="AH47" i="3"/>
  <c r="AG586" i="3"/>
  <c r="AG512" i="3"/>
  <c r="AJ53" i="3"/>
  <c r="AH488" i="3"/>
  <c r="AH394" i="3"/>
  <c r="AH320" i="3"/>
  <c r="AH247" i="3"/>
  <c r="AH174" i="3"/>
  <c r="AH101" i="3"/>
  <c r="AH28" i="3"/>
  <c r="AG566" i="3"/>
  <c r="AG493" i="3"/>
  <c r="AJ44" i="3"/>
  <c r="AH486" i="3"/>
  <c r="AH392" i="3"/>
  <c r="AH319" i="3"/>
  <c r="AH246" i="3"/>
  <c r="AH173" i="3"/>
  <c r="AJ35" i="3"/>
  <c r="AH485" i="3"/>
  <c r="AH391" i="3"/>
  <c r="AH318" i="3"/>
  <c r="AH245" i="3"/>
  <c r="AH172" i="3"/>
  <c r="AH99" i="3"/>
  <c r="AH26" i="3"/>
  <c r="AG564" i="3"/>
  <c r="AG491" i="3"/>
  <c r="AH344" i="3"/>
  <c r="AH34" i="3"/>
  <c r="AG470" i="3"/>
  <c r="AG386" i="3"/>
  <c r="AH127" i="3"/>
  <c r="AG544" i="3"/>
  <c r="AG421" i="3"/>
  <c r="AG348" i="3"/>
  <c r="AG275" i="3"/>
  <c r="AG202" i="3"/>
  <c r="AH253" i="3"/>
  <c r="AG616" i="3"/>
  <c r="AG452" i="3"/>
  <c r="AG374" i="3"/>
  <c r="AG301" i="3"/>
  <c r="AG228" i="3"/>
  <c r="AG155" i="3"/>
  <c r="AG82" i="3"/>
  <c r="AG9" i="3"/>
  <c r="AE548" i="3"/>
  <c r="AE475" i="3"/>
  <c r="AH146" i="3"/>
  <c r="AG563" i="3"/>
  <c r="AG428" i="3"/>
  <c r="AG355" i="3"/>
  <c r="AG282" i="3"/>
  <c r="AG208" i="3"/>
  <c r="AG135" i="3"/>
  <c r="AG62" i="3"/>
  <c r="AE602" i="3"/>
  <c r="AE528" i="3"/>
  <c r="AH235" i="3"/>
  <c r="AG608" i="3"/>
  <c r="AG447" i="3"/>
  <c r="AH459" i="3"/>
  <c r="AH69" i="3"/>
  <c r="AG490" i="3"/>
  <c r="AG398" i="3"/>
  <c r="AG325" i="3"/>
  <c r="AG252" i="3"/>
  <c r="AG179" i="3"/>
  <c r="AH162" i="3"/>
  <c r="AG580" i="3"/>
  <c r="AG434" i="3"/>
  <c r="AG360" i="3"/>
  <c r="AG287" i="3"/>
  <c r="AG214" i="3"/>
  <c r="AG141" i="3"/>
  <c r="AG68" i="3"/>
  <c r="AE607" i="3"/>
  <c r="AE534" i="3"/>
  <c r="AH14" i="3"/>
  <c r="AG239" i="3"/>
  <c r="AG93" i="3"/>
  <c r="AE588" i="3"/>
  <c r="AE477" i="3"/>
  <c r="AE402" i="3"/>
  <c r="AE328" i="3"/>
  <c r="AE255" i="3"/>
  <c r="AE182" i="3"/>
  <c r="AE109" i="3"/>
  <c r="AE36" i="3"/>
  <c r="AG444" i="3"/>
  <c r="AG212" i="3"/>
  <c r="AG76" i="3"/>
  <c r="AE572" i="3"/>
  <c r="AE464" i="3"/>
  <c r="AE391" i="3"/>
  <c r="AE318" i="3"/>
  <c r="AE245" i="3"/>
  <c r="AE172" i="3"/>
  <c r="AE99" i="3"/>
  <c r="AE26" i="3"/>
  <c r="AG354" i="3"/>
  <c r="AG162" i="3"/>
  <c r="AG46" i="3"/>
  <c r="AE541" i="3"/>
  <c r="AE445" i="3"/>
  <c r="AE372" i="3"/>
  <c r="AE299" i="3"/>
  <c r="AE226" i="3"/>
  <c r="AE152" i="3"/>
  <c r="AE79" i="3"/>
  <c r="AD618" i="3"/>
  <c r="AG303" i="3"/>
  <c r="AG131" i="3"/>
  <c r="AG14" i="3"/>
  <c r="AE509" i="3"/>
  <c r="AE426" i="3"/>
  <c r="AE352" i="3"/>
  <c r="AE279" i="3"/>
  <c r="AE206" i="3"/>
  <c r="AE133" i="3"/>
  <c r="AH109" i="3"/>
  <c r="AG250" i="3"/>
  <c r="AG101" i="3"/>
  <c r="AE596" i="3"/>
  <c r="AE483" i="3"/>
  <c r="AE406" i="3"/>
  <c r="AE333" i="3"/>
  <c r="AE260" i="3"/>
  <c r="AE187" i="3"/>
  <c r="AE114" i="3"/>
  <c r="AH540" i="3"/>
  <c r="AG271" i="3"/>
  <c r="AG112" i="3"/>
  <c r="AE608" i="3"/>
  <c r="AE494" i="3"/>
  <c r="AE414" i="3"/>
  <c r="AE341" i="3"/>
  <c r="AE268" i="3"/>
  <c r="AJ66" i="3"/>
  <c r="AJ357" i="3"/>
  <c r="AJ64" i="3"/>
  <c r="AJ383" i="3"/>
  <c r="AJ173" i="3"/>
  <c r="AH592" i="3"/>
  <c r="AH410" i="3"/>
  <c r="AH398" i="3"/>
  <c r="AH206" i="3"/>
  <c r="AH468" i="3"/>
  <c r="AH242" i="3"/>
  <c r="AH77" i="3"/>
  <c r="AG597" i="3"/>
  <c r="AG515" i="3"/>
  <c r="AK147" i="3"/>
  <c r="AH549" i="3"/>
  <c r="AH430" i="3"/>
  <c r="AH341" i="3"/>
  <c r="AH259" i="3"/>
  <c r="AH176" i="3"/>
  <c r="AH94" i="3"/>
  <c r="AH12" i="3"/>
  <c r="AG532" i="3"/>
  <c r="AG459" i="3"/>
  <c r="AJ135" i="3"/>
  <c r="AH503" i="3"/>
  <c r="AH404" i="3"/>
  <c r="AH331" i="3"/>
  <c r="AH258" i="3"/>
  <c r="AH184" i="3"/>
  <c r="AH111" i="3"/>
  <c r="AH38" i="3"/>
  <c r="AG576" i="3"/>
  <c r="AK586" i="3"/>
  <c r="AH599" i="3"/>
  <c r="AH476" i="3"/>
  <c r="AH384" i="3"/>
  <c r="AH311" i="3"/>
  <c r="AH238" i="3"/>
  <c r="AH165" i="3"/>
  <c r="AH92" i="3"/>
  <c r="AH19" i="3"/>
  <c r="AG557" i="3"/>
  <c r="AK512" i="3"/>
  <c r="AH595" i="3"/>
  <c r="AH475" i="3"/>
  <c r="AH383" i="3"/>
  <c r="AH310" i="3"/>
  <c r="AH237" i="3"/>
  <c r="AK439" i="3"/>
  <c r="AH591" i="3"/>
  <c r="AH472" i="3"/>
  <c r="AH382" i="3"/>
  <c r="AH309" i="3"/>
  <c r="AH236" i="3"/>
  <c r="AH163" i="3"/>
  <c r="AH90" i="3"/>
  <c r="AH16" i="3"/>
  <c r="AG555" i="3"/>
  <c r="AG482" i="3"/>
  <c r="AH271" i="3"/>
  <c r="AG455" i="3"/>
  <c r="AJ172" i="3"/>
  <c r="AH106" i="3"/>
  <c r="AG519" i="3"/>
  <c r="AG412" i="3"/>
  <c r="AG339" i="3"/>
  <c r="AG266" i="3"/>
  <c r="AG192" i="3"/>
  <c r="AH180" i="3"/>
  <c r="AG590" i="3"/>
  <c r="AG438" i="3"/>
  <c r="AG365" i="3"/>
  <c r="AG292" i="3"/>
  <c r="AG219" i="3"/>
  <c r="AG146" i="3"/>
  <c r="AG72" i="3"/>
  <c r="AE612" i="3"/>
  <c r="AE539" i="3"/>
  <c r="AE466" i="3"/>
  <c r="AH124" i="3"/>
  <c r="AG538" i="3"/>
  <c r="AG419" i="3"/>
  <c r="AG346" i="3"/>
  <c r="AG272" i="3"/>
  <c r="AG199" i="3"/>
  <c r="AG126" i="3"/>
  <c r="AG53" i="3"/>
  <c r="AE592" i="3"/>
  <c r="AE519" i="3"/>
  <c r="AH170" i="3"/>
  <c r="AG583" i="3"/>
  <c r="AG436" i="3"/>
  <c r="AH372" i="3"/>
  <c r="AH43" i="3"/>
  <c r="AG475" i="3"/>
  <c r="AG389" i="3"/>
  <c r="AG316" i="3"/>
  <c r="AG243" i="3"/>
  <c r="AG170" i="3"/>
  <c r="AH136" i="3"/>
  <c r="AG554" i="3"/>
  <c r="AG424" i="3"/>
  <c r="AG351" i="3"/>
  <c r="AG278" i="3"/>
  <c r="AG205" i="3"/>
  <c r="AG132" i="3"/>
  <c r="AG59" i="3"/>
  <c r="AE598" i="3"/>
  <c r="AE525" i="3"/>
  <c r="AG456" i="3"/>
  <c r="AG213" i="3"/>
  <c r="AG78" i="3"/>
  <c r="AE573" i="3"/>
  <c r="AE467" i="3"/>
  <c r="AE392" i="3"/>
  <c r="AE319" i="3"/>
  <c r="AE246" i="3"/>
  <c r="AE173" i="3"/>
  <c r="AE100" i="3"/>
  <c r="AE27" i="3"/>
  <c r="AG381" i="3"/>
  <c r="AG186" i="3"/>
  <c r="AG61" i="3"/>
  <c r="AE558" i="3"/>
  <c r="AE455" i="3"/>
  <c r="AE382" i="3"/>
  <c r="AE309" i="3"/>
  <c r="AE236" i="3"/>
  <c r="AE163" i="3"/>
  <c r="AE90" i="3"/>
  <c r="AE16" i="3"/>
  <c r="AG331" i="3"/>
  <c r="AG148" i="3"/>
  <c r="AE526" i="3"/>
  <c r="AE436" i="3"/>
  <c r="AE363" i="3"/>
  <c r="AE290" i="3"/>
  <c r="AE216" i="3"/>
  <c r="AE143" i="3"/>
  <c r="AE70" i="3"/>
  <c r="AD608" i="3"/>
  <c r="AG277" i="3"/>
  <c r="AG116" i="3"/>
  <c r="AE613" i="3"/>
  <c r="AE496" i="3"/>
  <c r="AE416" i="3"/>
  <c r="AE343" i="3"/>
  <c r="AE270" i="3"/>
  <c r="AE197" i="3"/>
  <c r="AE124" i="3"/>
  <c r="AG526" i="3"/>
  <c r="AG226" i="3"/>
  <c r="AG85" i="3"/>
  <c r="AE581" i="3"/>
  <c r="AE471" i="3"/>
  <c r="AE397" i="3"/>
  <c r="AE324" i="3"/>
  <c r="AE251" i="3"/>
  <c r="AE178" i="3"/>
  <c r="AE104" i="3"/>
  <c r="AH87" i="3"/>
  <c r="AG248" i="3"/>
  <c r="AG98" i="3"/>
  <c r="AE595" i="3"/>
  <c r="AE482" i="3"/>
  <c r="AE405" i="3"/>
  <c r="AE332" i="3"/>
  <c r="AE259" i="3"/>
  <c r="AE186" i="3"/>
  <c r="AE112" i="3"/>
  <c r="AE39" i="3"/>
  <c r="AG367" i="3"/>
  <c r="AJ29" i="3"/>
  <c r="AJ320" i="3"/>
  <c r="AJ28" i="3"/>
  <c r="AL28" i="3" s="1"/>
  <c r="AJ347" i="3"/>
  <c r="AJ164" i="3"/>
  <c r="AH565" i="3"/>
  <c r="AJ309" i="3"/>
  <c r="AH389" i="3"/>
  <c r="AH179" i="3"/>
  <c r="AH420" i="3"/>
  <c r="AH232" i="3"/>
  <c r="AH68" i="3"/>
  <c r="AG588" i="3"/>
  <c r="AG506" i="3"/>
  <c r="AJ364" i="3"/>
  <c r="AH535" i="3"/>
  <c r="AH418" i="3"/>
  <c r="AH332" i="3"/>
  <c r="AH250" i="3"/>
  <c r="AH167" i="3"/>
  <c r="AH85" i="3"/>
  <c r="AG605" i="3"/>
  <c r="AG523" i="3"/>
  <c r="AG450" i="3"/>
  <c r="AJ62" i="3"/>
  <c r="AH490" i="3"/>
  <c r="AH395" i="3"/>
  <c r="AH322" i="3"/>
  <c r="AH248" i="3"/>
  <c r="AH175" i="3"/>
  <c r="AH102" i="3"/>
  <c r="AH29" i="3"/>
  <c r="AG567" i="3"/>
  <c r="AJ612" i="3"/>
  <c r="AH576" i="3"/>
  <c r="AH463" i="3"/>
  <c r="AH375" i="3"/>
  <c r="AH302" i="3"/>
  <c r="AH229" i="3"/>
  <c r="AH156" i="3"/>
  <c r="AH83" i="3"/>
  <c r="AH10" i="3"/>
  <c r="AG548" i="3"/>
  <c r="AJ539" i="3"/>
  <c r="AH573" i="3"/>
  <c r="AH462" i="3"/>
  <c r="AH374" i="3"/>
  <c r="AH301" i="3"/>
  <c r="AH228" i="3"/>
  <c r="AJ484" i="3"/>
  <c r="AH572" i="3"/>
  <c r="AH461" i="3"/>
  <c r="AH373" i="3"/>
  <c r="AH300" i="3"/>
  <c r="AH227" i="3"/>
  <c r="AH154" i="3"/>
  <c r="AH80" i="3"/>
  <c r="AG546" i="3"/>
  <c r="AG472" i="3"/>
  <c r="AH198" i="3"/>
  <c r="AG598" i="3"/>
  <c r="AG443" i="3"/>
  <c r="AH511" i="3"/>
  <c r="AH79" i="3"/>
  <c r="AG499" i="3"/>
  <c r="AG403" i="3"/>
  <c r="AG330" i="3"/>
  <c r="AG256" i="3"/>
  <c r="AG183" i="3"/>
  <c r="AH151" i="3"/>
  <c r="AG565" i="3"/>
  <c r="AG429" i="3"/>
  <c r="AG356" i="3"/>
  <c r="AG283" i="3"/>
  <c r="AG210" i="3"/>
  <c r="AG136" i="3"/>
  <c r="AG63" i="3"/>
  <c r="AE603" i="3"/>
  <c r="AE530" i="3"/>
  <c r="AJ26" i="3"/>
  <c r="AH98" i="3"/>
  <c r="AG516" i="3"/>
  <c r="AG410" i="3"/>
  <c r="AG336" i="3"/>
  <c r="AG263" i="3"/>
  <c r="AG190" i="3"/>
  <c r="AG117" i="3"/>
  <c r="AG44" i="3"/>
  <c r="AE583" i="3"/>
  <c r="AE510" i="3"/>
  <c r="AH143" i="3"/>
  <c r="AG562" i="3"/>
  <c r="AG427" i="3"/>
  <c r="AH299" i="3"/>
  <c r="AH18" i="3"/>
  <c r="AG461" i="3"/>
  <c r="AG380" i="3"/>
  <c r="AG307" i="3"/>
  <c r="AG234" i="3"/>
  <c r="AJ391" i="3"/>
  <c r="AH115" i="3"/>
  <c r="AG528" i="3"/>
  <c r="AG415" i="3"/>
  <c r="AG342" i="3"/>
  <c r="AG269" i="3"/>
  <c r="AG196" i="3"/>
  <c r="AG123" i="3"/>
  <c r="AG50" i="3"/>
  <c r="AE589" i="3"/>
  <c r="AE516" i="3"/>
  <c r="AG387" i="3"/>
  <c r="AG189" i="3"/>
  <c r="AG64" i="3"/>
  <c r="AE559" i="3"/>
  <c r="AE456" i="3"/>
  <c r="AE383" i="3"/>
  <c r="AE310" i="3"/>
  <c r="AE237" i="3"/>
  <c r="AE164" i="3"/>
  <c r="AE91" i="3"/>
  <c r="AE18" i="3"/>
  <c r="AG358" i="3"/>
  <c r="AG165" i="3"/>
  <c r="AG47" i="3"/>
  <c r="AE542" i="3"/>
  <c r="AE446" i="3"/>
  <c r="AE373" i="3"/>
  <c r="AE300" i="3"/>
  <c r="AE227" i="3"/>
  <c r="AE154" i="3"/>
  <c r="AE80" i="3"/>
  <c r="AG304" i="3"/>
  <c r="AG133" i="3"/>
  <c r="AG15" i="3"/>
  <c r="AE512" i="3"/>
  <c r="AE427" i="3"/>
  <c r="AE354" i="3"/>
  <c r="AE280" i="3"/>
  <c r="AE207" i="3"/>
  <c r="AE134" i="3"/>
  <c r="AE61" i="3"/>
  <c r="AH134" i="3"/>
  <c r="AG253" i="3"/>
  <c r="AG102" i="3"/>
  <c r="AE597" i="3"/>
  <c r="AE485" i="3"/>
  <c r="AE407" i="3"/>
  <c r="AE334" i="3"/>
  <c r="AE261" i="3"/>
  <c r="AE188" i="3"/>
  <c r="AE115" i="3"/>
  <c r="AG414" i="3"/>
  <c r="AG203" i="3"/>
  <c r="AG70" i="3"/>
  <c r="AE567" i="3"/>
  <c r="AE461" i="3"/>
  <c r="AE388" i="3"/>
  <c r="AE315" i="3"/>
  <c r="AE242" i="3"/>
  <c r="AE168" i="3"/>
  <c r="AE95" i="3"/>
  <c r="AG503" i="3"/>
  <c r="AG222" i="3"/>
  <c r="AG84" i="3"/>
  <c r="AE579" i="3"/>
  <c r="AE470" i="3"/>
  <c r="AE396" i="3"/>
  <c r="AE323" i="3"/>
  <c r="AE250" i="3"/>
  <c r="AE176" i="3"/>
  <c r="AE103" i="3"/>
  <c r="AE30" i="3"/>
  <c r="AG341" i="3"/>
  <c r="AG156" i="3"/>
  <c r="AE533" i="3"/>
  <c r="AE440" i="3"/>
  <c r="AE367" i="3"/>
  <c r="AE294" i="3"/>
  <c r="AE221" i="3"/>
  <c r="AE148" i="3"/>
  <c r="AE75" i="3"/>
  <c r="AG167" i="3"/>
  <c r="AE83" i="3"/>
  <c r="AD563" i="3"/>
  <c r="AD490" i="3"/>
  <c r="AD416" i="3"/>
  <c r="AD343" i="3"/>
  <c r="AH604" i="3"/>
  <c r="AJ284" i="3"/>
  <c r="AH603" i="3"/>
  <c r="AJ319" i="3"/>
  <c r="AJ127" i="3"/>
  <c r="AH556" i="3"/>
  <c r="AJ90" i="3"/>
  <c r="AH352" i="3"/>
  <c r="AK220" i="3"/>
  <c r="AH388" i="3"/>
  <c r="AH196" i="3"/>
  <c r="AH59" i="3"/>
  <c r="AG579" i="3"/>
  <c r="AG487" i="3"/>
  <c r="AJ291" i="3"/>
  <c r="AH520" i="3"/>
  <c r="AH406" i="3"/>
  <c r="AH323" i="3"/>
  <c r="AH240" i="3"/>
  <c r="AH158" i="3"/>
  <c r="AH67" i="3"/>
  <c r="AG596" i="3"/>
  <c r="AG514" i="3"/>
  <c r="AG440" i="3"/>
  <c r="AH600" i="3"/>
  <c r="AH477" i="3"/>
  <c r="AH386" i="3"/>
  <c r="AH312" i="3"/>
  <c r="AH239" i="3"/>
  <c r="AH166" i="3"/>
  <c r="AH93" i="3"/>
  <c r="AH20" i="3"/>
  <c r="AG558" i="3"/>
  <c r="AJ419" i="3"/>
  <c r="AH562" i="3"/>
  <c r="AH452" i="3"/>
  <c r="AH366" i="3"/>
  <c r="AH293" i="3"/>
  <c r="AH220" i="3"/>
  <c r="AH147" i="3"/>
  <c r="AH74" i="3"/>
  <c r="AG612" i="3"/>
  <c r="AG539" i="3"/>
  <c r="AJ410" i="3"/>
  <c r="AH558" i="3"/>
  <c r="AH450" i="3"/>
  <c r="AH365" i="3"/>
  <c r="AH292" i="3"/>
  <c r="AH219" i="3"/>
  <c r="AJ400" i="3"/>
  <c r="AH557" i="3"/>
  <c r="AH448" i="3"/>
  <c r="AH364" i="3"/>
  <c r="AH291" i="3"/>
  <c r="AH218" i="3"/>
  <c r="AH144" i="3"/>
  <c r="AH71" i="3"/>
  <c r="AG610" i="3"/>
  <c r="AG536" i="3"/>
  <c r="AG463" i="3"/>
  <c r="AH155" i="3"/>
  <c r="AG572" i="3"/>
  <c r="AG431" i="3"/>
  <c r="AH411" i="3"/>
  <c r="AH54" i="3"/>
  <c r="AG483" i="3"/>
  <c r="AG394" i="3"/>
  <c r="AG320" i="3"/>
  <c r="AG247" i="3"/>
  <c r="AG174" i="3"/>
  <c r="AH125" i="3"/>
  <c r="AG543" i="3"/>
  <c r="AG420" i="3"/>
  <c r="AG347" i="3"/>
  <c r="AG274" i="3"/>
  <c r="AG200" i="3"/>
  <c r="AG127" i="3"/>
  <c r="AG54" i="3"/>
  <c r="AE594" i="3"/>
  <c r="AE520" i="3"/>
  <c r="AH484" i="3"/>
  <c r="AH72" i="3"/>
  <c r="AG494" i="3"/>
  <c r="AG400" i="3"/>
  <c r="AG327" i="3"/>
  <c r="AG254" i="3"/>
  <c r="AG181" i="3"/>
  <c r="AG108" i="3"/>
  <c r="AE574" i="3"/>
  <c r="AK366" i="3"/>
  <c r="AH118" i="3"/>
  <c r="AG535" i="3"/>
  <c r="AG418" i="3"/>
  <c r="AH226" i="3"/>
  <c r="AG607" i="3"/>
  <c r="AG446" i="3"/>
  <c r="AG371" i="3"/>
  <c r="AG298" i="3"/>
  <c r="AG224" i="3"/>
  <c r="AH555" i="3"/>
  <c r="AH88" i="3"/>
  <c r="AG507" i="3"/>
  <c r="AG406" i="3"/>
  <c r="AG333" i="3"/>
  <c r="AG260" i="3"/>
  <c r="AG187" i="3"/>
  <c r="AG114" i="3"/>
  <c r="AE580" i="3"/>
  <c r="AE507" i="3"/>
  <c r="AG359" i="3"/>
  <c r="AG166" i="3"/>
  <c r="AG48" i="3"/>
  <c r="AE544" i="3"/>
  <c r="AE447" i="3"/>
  <c r="AE374" i="3"/>
  <c r="AE301" i="3"/>
  <c r="AE228" i="3"/>
  <c r="AE155" i="3"/>
  <c r="AE82" i="3"/>
  <c r="AG332" i="3"/>
  <c r="AG149" i="3"/>
  <c r="AE527" i="3"/>
  <c r="AE437" i="3"/>
  <c r="AE364" i="3"/>
  <c r="AE291" i="3"/>
  <c r="AE218" i="3"/>
  <c r="AE144" i="3"/>
  <c r="AE71" i="3"/>
  <c r="AD610" i="3"/>
  <c r="AG280" i="3"/>
  <c r="AG119" i="3"/>
  <c r="AE614" i="3"/>
  <c r="AE499" i="3"/>
  <c r="AE418" i="3"/>
  <c r="AE344" i="3"/>
  <c r="AE271" i="3"/>
  <c r="AE198" i="3"/>
  <c r="AE125" i="3"/>
  <c r="AE52" i="3"/>
  <c r="AG552" i="3"/>
  <c r="AG230" i="3"/>
  <c r="AG87" i="3"/>
  <c r="AE582" i="3"/>
  <c r="AE472" i="3"/>
  <c r="AE398" i="3"/>
  <c r="AE325" i="3"/>
  <c r="AE252" i="3"/>
  <c r="AE179" i="3"/>
  <c r="AE106" i="3"/>
  <c r="AG372" i="3"/>
  <c r="AG176" i="3"/>
  <c r="AG56" i="3"/>
  <c r="AE551" i="3"/>
  <c r="AE452" i="3"/>
  <c r="AE379" i="3"/>
  <c r="AE306" i="3"/>
  <c r="AE232" i="3"/>
  <c r="AE159" i="3"/>
  <c r="AE86" i="3"/>
  <c r="AG405" i="3"/>
  <c r="AG198" i="3"/>
  <c r="AG69" i="3"/>
  <c r="AE564" i="3"/>
  <c r="AE460" i="3"/>
  <c r="AE387" i="3"/>
  <c r="AE314" i="3"/>
  <c r="AE240" i="3"/>
  <c r="AE167" i="3"/>
  <c r="AE94" i="3"/>
  <c r="AE21" i="3"/>
  <c r="AG317" i="3"/>
  <c r="AG140" i="3"/>
  <c r="AG23" i="3"/>
  <c r="AE518" i="3"/>
  <c r="AE431" i="3"/>
  <c r="AE358" i="3"/>
  <c r="AE285" i="3"/>
  <c r="AE212" i="3"/>
  <c r="AE139" i="3"/>
  <c r="AE66" i="3"/>
  <c r="AG51" i="3"/>
  <c r="AE42" i="3"/>
  <c r="AD554" i="3"/>
  <c r="AD480" i="3"/>
  <c r="AD407" i="3"/>
  <c r="AD334" i="3"/>
  <c r="AE439" i="3"/>
  <c r="AD612" i="3"/>
  <c r="AD534" i="3"/>
  <c r="AD461" i="3"/>
  <c r="AD388" i="3"/>
  <c r="AD315" i="3"/>
  <c r="AD242" i="3"/>
  <c r="AD168" i="3"/>
  <c r="AK384" i="3"/>
  <c r="AJ247" i="3"/>
  <c r="AK595" i="3"/>
  <c r="AJ310" i="3"/>
  <c r="AJ100" i="3"/>
  <c r="AH519" i="3"/>
  <c r="AJ16" i="3"/>
  <c r="AH325" i="3"/>
  <c r="AJ227" i="3"/>
  <c r="AH379" i="3"/>
  <c r="AH168" i="3"/>
  <c r="AH50" i="3"/>
  <c r="AG560" i="3"/>
  <c r="AG478" i="3"/>
  <c r="AJ218" i="3"/>
  <c r="AH507" i="3"/>
  <c r="AH396" i="3"/>
  <c r="AH314" i="3"/>
  <c r="AH231" i="3"/>
  <c r="AH140" i="3"/>
  <c r="AH58" i="3"/>
  <c r="AG587" i="3"/>
  <c r="AG504" i="3"/>
  <c r="AK74" i="3"/>
  <c r="AH580" i="3"/>
  <c r="AH466" i="3"/>
  <c r="AH376" i="3"/>
  <c r="AH303" i="3"/>
  <c r="AH230" i="3"/>
  <c r="AH157" i="3"/>
  <c r="AH84" i="3"/>
  <c r="AH11" i="3"/>
  <c r="AG549" i="3"/>
  <c r="AJ346" i="3"/>
  <c r="AH546" i="3"/>
  <c r="AH439" i="3"/>
  <c r="AH357" i="3"/>
  <c r="AH284" i="3"/>
  <c r="AH211" i="3"/>
  <c r="AH138" i="3"/>
  <c r="AH64" i="3"/>
  <c r="AG603" i="3"/>
  <c r="AG530" i="3"/>
  <c r="AJ336" i="3"/>
  <c r="AH544" i="3"/>
  <c r="AH438" i="3"/>
  <c r="AH356" i="3"/>
  <c r="AH283" i="3"/>
  <c r="AH210" i="3"/>
  <c r="AJ327" i="3"/>
  <c r="AH543" i="3"/>
  <c r="AH436" i="3"/>
  <c r="AH355" i="3"/>
  <c r="AH282" i="3"/>
  <c r="AH208" i="3"/>
  <c r="AH135" i="3"/>
  <c r="AH62" i="3"/>
  <c r="AG600" i="3"/>
  <c r="AG527" i="3"/>
  <c r="AK92" i="3"/>
  <c r="AJ211" i="3"/>
  <c r="AK302" i="3"/>
  <c r="AJ274" i="3"/>
  <c r="AJ91" i="3"/>
  <c r="AH492" i="3"/>
  <c r="AH539" i="3"/>
  <c r="AH316" i="3"/>
  <c r="AH342" i="3"/>
  <c r="AH159" i="3"/>
  <c r="AH22" i="3"/>
  <c r="AG551" i="3"/>
  <c r="AG469" i="3"/>
  <c r="AJ144" i="3"/>
  <c r="AH491" i="3"/>
  <c r="AH387" i="3"/>
  <c r="AH304" i="3"/>
  <c r="AH213" i="3"/>
  <c r="AH131" i="3"/>
  <c r="AH48" i="3"/>
  <c r="AG578" i="3"/>
  <c r="AG495" i="3"/>
  <c r="AJ428" i="3"/>
  <c r="AH563" i="3"/>
  <c r="AH453" i="3"/>
  <c r="AH367" i="3"/>
  <c r="AH294" i="3"/>
  <c r="AH221" i="3"/>
  <c r="AH148" i="3"/>
  <c r="AH75" i="3"/>
  <c r="AG613" i="3"/>
  <c r="AG540" i="3"/>
  <c r="AJ272" i="3"/>
  <c r="AH531" i="3"/>
  <c r="AH427" i="3"/>
  <c r="AH348" i="3"/>
  <c r="AH275" i="3"/>
  <c r="AH202" i="3"/>
  <c r="AH128" i="3"/>
  <c r="AH55" i="3"/>
  <c r="AG594" i="3"/>
  <c r="AG520" i="3"/>
  <c r="AJ263" i="3"/>
  <c r="AH530" i="3"/>
  <c r="AH426" i="3"/>
  <c r="AH347" i="3"/>
  <c r="AH274" i="3"/>
  <c r="AH200" i="3"/>
  <c r="AJ254" i="3"/>
  <c r="AH527" i="3"/>
  <c r="AH424" i="3"/>
  <c r="AH346" i="3"/>
  <c r="AH272" i="3"/>
  <c r="AH199" i="3"/>
  <c r="AH126" i="3"/>
  <c r="AH53" i="3"/>
  <c r="AG591" i="3"/>
  <c r="AG518" i="3"/>
  <c r="AJ245" i="3"/>
  <c r="AL245" i="3" s="1"/>
  <c r="AH107" i="3"/>
  <c r="AG525" i="3"/>
  <c r="AG413" i="3"/>
  <c r="AH262" i="3"/>
  <c r="AG618" i="3"/>
  <c r="AG453" i="3"/>
  <c r="AG375" i="3"/>
  <c r="AG302" i="3"/>
  <c r="AG229" i="3"/>
  <c r="AH498" i="3"/>
  <c r="AH78" i="3"/>
  <c r="AG498" i="3"/>
  <c r="AG402" i="3"/>
  <c r="AG328" i="3"/>
  <c r="AG255" i="3"/>
  <c r="AG182" i="3"/>
  <c r="AG109" i="3"/>
  <c r="AE575" i="3"/>
  <c r="AE502" i="3"/>
  <c r="AH317" i="3"/>
  <c r="AH24" i="3"/>
  <c r="AG464" i="3"/>
  <c r="AG382" i="3"/>
  <c r="AG309" i="3"/>
  <c r="AG236" i="3"/>
  <c r="AG163" i="3"/>
  <c r="AG90" i="3"/>
  <c r="AG16" i="3"/>
  <c r="AE556" i="3"/>
  <c r="AH471" i="3"/>
  <c r="AH70" i="3"/>
  <c r="AG492" i="3"/>
  <c r="AG399" i="3"/>
  <c r="AH142" i="3"/>
  <c r="AG556" i="3"/>
  <c r="AG426" i="3"/>
  <c r="AG352" i="3"/>
  <c r="AG279" i="3"/>
  <c r="AG206" i="3"/>
  <c r="AH363" i="3"/>
  <c r="AH42" i="3"/>
  <c r="AG474" i="3"/>
  <c r="AG388" i="3"/>
  <c r="AG315" i="3"/>
  <c r="AG242" i="3"/>
  <c r="AG168" i="3"/>
  <c r="AG95" i="3"/>
  <c r="AG22" i="3"/>
  <c r="AE562" i="3"/>
  <c r="AE488" i="3"/>
  <c r="AG312" i="3"/>
  <c r="AG138" i="3"/>
  <c r="AG20" i="3"/>
  <c r="AE515" i="3"/>
  <c r="AE429" i="3"/>
  <c r="AE356" i="3"/>
  <c r="AE283" i="3"/>
  <c r="AE210" i="3"/>
  <c r="AE136" i="3"/>
  <c r="AE63" i="3"/>
  <c r="AD602" i="3"/>
  <c r="AG285" i="3"/>
  <c r="AG120" i="3"/>
  <c r="AE615" i="3"/>
  <c r="AE500" i="3"/>
  <c r="AE419" i="3"/>
  <c r="AE346" i="3"/>
  <c r="AE272" i="3"/>
  <c r="AE199" i="3"/>
  <c r="AE126" i="3"/>
  <c r="AE53" i="3"/>
  <c r="AG574" i="3"/>
  <c r="AG231" i="3"/>
  <c r="AG88" i="3"/>
  <c r="AE586" i="3"/>
  <c r="AE474" i="3"/>
  <c r="AE399" i="3"/>
  <c r="AE326" i="3"/>
  <c r="AE253" i="3"/>
  <c r="AE180" i="3"/>
  <c r="AE107" i="3"/>
  <c r="AE34" i="3"/>
  <c r="AG376" i="3"/>
  <c r="AG180" i="3"/>
  <c r="AG58" i="3"/>
  <c r="AE554" i="3"/>
  <c r="AE453" i="3"/>
  <c r="AE380" i="3"/>
  <c r="AE307" i="3"/>
  <c r="AE234" i="3"/>
  <c r="AE160" i="3"/>
  <c r="AE87" i="3"/>
  <c r="AG323" i="3"/>
  <c r="AG143" i="3"/>
  <c r="AE523" i="3"/>
  <c r="AE434" i="3"/>
  <c r="AE360" i="3"/>
  <c r="AE287" i="3"/>
  <c r="AE214" i="3"/>
  <c r="AE141" i="3"/>
  <c r="AE68" i="3"/>
  <c r="AG344" i="3"/>
  <c r="AG157" i="3"/>
  <c r="AE535" i="3"/>
  <c r="AE442" i="3"/>
  <c r="AE368" i="3"/>
  <c r="AE295" i="3"/>
  <c r="AE222" i="3"/>
  <c r="AE149" i="3"/>
  <c r="AE76" i="3"/>
  <c r="AH435" i="3"/>
  <c r="AG268" i="3"/>
  <c r="AG111" i="3"/>
  <c r="AE606" i="3"/>
  <c r="AE492" i="3"/>
  <c r="AE413" i="3"/>
  <c r="AE340" i="3"/>
  <c r="AE267" i="3"/>
  <c r="AE194" i="3"/>
  <c r="AE120" i="3"/>
  <c r="AE47" i="3"/>
  <c r="AE448" i="3"/>
  <c r="AD613" i="3"/>
  <c r="AD535" i="3"/>
  <c r="AD462" i="3"/>
  <c r="AD389" i="3"/>
  <c r="AD316" i="3"/>
  <c r="AE293" i="3"/>
  <c r="AD589" i="3"/>
  <c r="AD516" i="3"/>
  <c r="AD443" i="3"/>
  <c r="AD370" i="3"/>
  <c r="AJ467" i="3"/>
  <c r="AJ174" i="3"/>
  <c r="AK10" i="3"/>
  <c r="AJ246" i="3"/>
  <c r="AL246" i="3" s="1"/>
  <c r="AJ54" i="3"/>
  <c r="AH483" i="3"/>
  <c r="AH494" i="3"/>
  <c r="AH279" i="3"/>
  <c r="AH582" i="3"/>
  <c r="AH315" i="3"/>
  <c r="AH123" i="3"/>
  <c r="AH13" i="3"/>
  <c r="AG542" i="3"/>
  <c r="AG460" i="3"/>
  <c r="AJ71" i="3"/>
  <c r="AH479" i="3"/>
  <c r="AH378" i="3"/>
  <c r="AH286" i="3"/>
  <c r="AH204" i="3"/>
  <c r="AH122" i="3"/>
  <c r="AH39" i="3"/>
  <c r="AG568" i="3"/>
  <c r="AG486" i="3"/>
  <c r="AJ355" i="3"/>
  <c r="AH548" i="3"/>
  <c r="AH440" i="3"/>
  <c r="AH358" i="3"/>
  <c r="AH285" i="3"/>
  <c r="AH212" i="3"/>
  <c r="AH139" i="3"/>
  <c r="AH66" i="3"/>
  <c r="AG604" i="3"/>
  <c r="AG531" i="3"/>
  <c r="AJ199" i="3"/>
  <c r="AH517" i="3"/>
  <c r="AH415" i="3"/>
  <c r="AH339" i="3"/>
  <c r="AH266" i="3"/>
  <c r="AH192" i="3"/>
  <c r="AH119" i="3"/>
  <c r="AH46" i="3"/>
  <c r="AG584" i="3"/>
  <c r="AG511" i="3"/>
  <c r="AJ190" i="3"/>
  <c r="AH516" i="3"/>
  <c r="AH413" i="3"/>
  <c r="AH338" i="3"/>
  <c r="AH264" i="3"/>
  <c r="AH191" i="3"/>
  <c r="AJ181" i="3"/>
  <c r="AH512" i="3"/>
  <c r="AH412" i="3"/>
  <c r="AH336" i="3"/>
  <c r="AH263" i="3"/>
  <c r="AH190" i="3"/>
  <c r="AH117" i="3"/>
  <c r="AH44" i="3"/>
  <c r="AG582" i="3"/>
  <c r="AG509" i="3"/>
  <c r="AH526" i="3"/>
  <c r="AH82" i="3"/>
  <c r="AG501" i="3"/>
  <c r="AG404" i="3"/>
  <c r="AH189" i="3"/>
  <c r="AG592" i="3"/>
  <c r="AG439" i="3"/>
  <c r="AG366" i="3"/>
  <c r="AG293" i="3"/>
  <c r="AG220" i="3"/>
  <c r="AH399" i="3"/>
  <c r="AH52" i="3"/>
  <c r="AG480" i="3"/>
  <c r="AG392" i="3"/>
  <c r="AG319" i="3"/>
  <c r="AG246" i="3"/>
  <c r="AG173" i="3"/>
  <c r="AG100" i="3"/>
  <c r="AG27" i="3"/>
  <c r="AE566" i="3"/>
  <c r="AE493" i="3"/>
  <c r="AH244" i="3"/>
  <c r="AG611" i="3"/>
  <c r="AG448" i="3"/>
  <c r="AG373" i="3"/>
  <c r="AG300" i="3"/>
  <c r="AG227" i="3"/>
  <c r="AG154" i="3"/>
  <c r="AG80" i="3"/>
  <c r="AE547" i="3"/>
  <c r="AH381" i="3"/>
  <c r="AH45" i="3"/>
  <c r="AG476" i="3"/>
  <c r="AJ464" i="3"/>
  <c r="AH116" i="3"/>
  <c r="AG534" i="3"/>
  <c r="AG416" i="3"/>
  <c r="AG343" i="3"/>
  <c r="AG270" i="3"/>
  <c r="AG197" i="3"/>
  <c r="AH290" i="3"/>
  <c r="AH15" i="3"/>
  <c r="AG458" i="3"/>
  <c r="AG379" i="3"/>
  <c r="AG306" i="3"/>
  <c r="AG232" i="3"/>
  <c r="AG159" i="3"/>
  <c r="AG86" i="3"/>
  <c r="AG13" i="3"/>
  <c r="AE552" i="3"/>
  <c r="AE479" i="3"/>
  <c r="AG286" i="3"/>
  <c r="AG122" i="3"/>
  <c r="AE618" i="3"/>
  <c r="AE501" i="3"/>
  <c r="AE420" i="3"/>
  <c r="AE347" i="3"/>
  <c r="AE274" i="3"/>
  <c r="AE200" i="3"/>
  <c r="AE127" i="3"/>
  <c r="AE54" i="3"/>
  <c r="AH207" i="3"/>
  <c r="AG259" i="3"/>
  <c r="AG106" i="3"/>
  <c r="AE600" i="3"/>
  <c r="AE487" i="3"/>
  <c r="AE410" i="3"/>
  <c r="AE336" i="3"/>
  <c r="AE263" i="3"/>
  <c r="AE190" i="3"/>
  <c r="AE117" i="3"/>
  <c r="AE44" i="3"/>
  <c r="AG432" i="3"/>
  <c r="AG207" i="3"/>
  <c r="AG75" i="3"/>
  <c r="AE570" i="3"/>
  <c r="AE463" i="3"/>
  <c r="AE390" i="3"/>
  <c r="AE317" i="3"/>
  <c r="AE244" i="3"/>
  <c r="AE171" i="3"/>
  <c r="AE98" i="3"/>
  <c r="AE24" i="3"/>
  <c r="AG350" i="3"/>
  <c r="AG160" i="3"/>
  <c r="AG43" i="3"/>
  <c r="AE540" i="3"/>
  <c r="AE444" i="3"/>
  <c r="AE371" i="3"/>
  <c r="AE298" i="3"/>
  <c r="AE224" i="3"/>
  <c r="AE151" i="3"/>
  <c r="AE78" i="3"/>
  <c r="AG299" i="3"/>
  <c r="AG130" i="3"/>
  <c r="AG12" i="3"/>
  <c r="AE508" i="3"/>
  <c r="AE424" i="3"/>
  <c r="AE351" i="3"/>
  <c r="AE278" i="3"/>
  <c r="AE205" i="3"/>
  <c r="AE132" i="3"/>
  <c r="AE59" i="3"/>
  <c r="AG322" i="3"/>
  <c r="AG142" i="3"/>
  <c r="AG24" i="3"/>
  <c r="AE522" i="3"/>
  <c r="AE432" i="3"/>
  <c r="AE359" i="3"/>
  <c r="AE286" i="3"/>
  <c r="AE213" i="3"/>
  <c r="AE140" i="3"/>
  <c r="AE67" i="3"/>
  <c r="AH61" i="3"/>
  <c r="AG244" i="3"/>
  <c r="AG96" i="3"/>
  <c r="AE591" i="3"/>
  <c r="AE480" i="3"/>
  <c r="AE404" i="3"/>
  <c r="AE331" i="3"/>
  <c r="AE258" i="3"/>
  <c r="AE184" i="3"/>
  <c r="AE111" i="3"/>
  <c r="AE38" i="3"/>
  <c r="AE375" i="3"/>
  <c r="AD599" i="3"/>
  <c r="AD526" i="3"/>
  <c r="AD453" i="3"/>
  <c r="AD380" i="3"/>
  <c r="AD307" i="3"/>
  <c r="AE220" i="3"/>
  <c r="AD580" i="3"/>
  <c r="AD507" i="3"/>
  <c r="AD434" i="3"/>
  <c r="AD360" i="3"/>
  <c r="AD287" i="3"/>
  <c r="AD214" i="3"/>
  <c r="AD141" i="3"/>
  <c r="AJ430" i="3"/>
  <c r="AJ138" i="3"/>
  <c r="AJ456" i="3"/>
  <c r="AJ237" i="3"/>
  <c r="AJ27" i="3"/>
  <c r="AH446" i="3"/>
  <c r="AH482" i="3"/>
  <c r="AH252" i="3"/>
  <c r="AH522" i="3"/>
  <c r="AH306" i="3"/>
  <c r="AH95" i="3"/>
  <c r="AG615" i="3"/>
  <c r="AG533" i="3"/>
  <c r="AG451" i="3"/>
  <c r="AH610" i="3"/>
  <c r="AH467" i="3"/>
  <c r="AH359" i="3"/>
  <c r="AH277" i="3"/>
  <c r="AH195" i="3"/>
  <c r="AH112" i="3"/>
  <c r="AH30" i="3"/>
  <c r="AG559" i="3"/>
  <c r="AG477" i="3"/>
  <c r="AJ282" i="3"/>
  <c r="AH534" i="3"/>
  <c r="AH429" i="3"/>
  <c r="AH349" i="3"/>
  <c r="AH276" i="3"/>
  <c r="AH203" i="3"/>
  <c r="AH130" i="3"/>
  <c r="AH56" i="3"/>
  <c r="AG595" i="3"/>
  <c r="AG522" i="3"/>
  <c r="AJ126" i="3"/>
  <c r="AH502" i="3"/>
  <c r="AH403" i="3"/>
  <c r="AH330" i="3"/>
  <c r="AH256" i="3"/>
  <c r="AH183" i="3"/>
  <c r="AH110" i="3"/>
  <c r="AH37" i="3"/>
  <c r="AG575" i="3"/>
  <c r="AG502" i="3"/>
  <c r="AJ117" i="3"/>
  <c r="AH500" i="3"/>
  <c r="AH402" i="3"/>
  <c r="AH328" i="3"/>
  <c r="AH255" i="3"/>
  <c r="AH182" i="3"/>
  <c r="AJ108" i="3"/>
  <c r="AH499" i="3"/>
  <c r="AH400" i="3"/>
  <c r="AH327" i="3"/>
  <c r="AH254" i="3"/>
  <c r="AH181" i="3"/>
  <c r="AH108" i="3"/>
  <c r="AH35" i="3"/>
  <c r="AG573" i="3"/>
  <c r="AG500" i="3"/>
  <c r="AH422" i="3"/>
  <c r="AH60" i="3"/>
  <c r="AG484" i="3"/>
  <c r="AG395" i="3"/>
  <c r="AH152" i="3"/>
  <c r="AG571" i="3"/>
  <c r="AG430" i="3"/>
  <c r="AG357" i="3"/>
  <c r="AG284" i="3"/>
  <c r="AG211" i="3"/>
  <c r="AH326" i="3"/>
  <c r="AH27" i="3"/>
  <c r="AG466" i="3"/>
  <c r="AG383" i="3"/>
  <c r="AG310" i="3"/>
  <c r="AG237" i="3"/>
  <c r="AG164" i="3"/>
  <c r="AG91" i="3"/>
  <c r="AG18" i="3"/>
  <c r="AE557" i="3"/>
  <c r="AE484" i="3"/>
  <c r="AH171" i="3"/>
  <c r="AG589" i="3"/>
  <c r="AG437" i="3"/>
  <c r="AG364" i="3"/>
  <c r="AG291" i="3"/>
  <c r="AG218" i="3"/>
  <c r="AG144" i="3"/>
  <c r="AG71" i="3"/>
  <c r="AE611" i="3"/>
  <c r="AE538" i="3"/>
  <c r="AH308" i="3"/>
  <c r="AH23" i="3"/>
  <c r="AG462" i="3"/>
  <c r="AH571" i="3"/>
  <c r="AH91" i="3"/>
  <c r="AG508" i="3"/>
  <c r="AG407" i="3"/>
  <c r="AG334" i="3"/>
  <c r="AG261" i="3"/>
  <c r="AG188" i="3"/>
  <c r="AH216" i="3"/>
  <c r="AG602" i="3"/>
  <c r="AG445" i="3"/>
  <c r="AG370" i="3"/>
  <c r="AG296" i="3"/>
  <c r="AG223" i="3"/>
  <c r="AG150" i="3"/>
  <c r="AG77" i="3"/>
  <c r="AE616" i="3"/>
  <c r="AE543" i="3"/>
  <c r="AH280" i="3"/>
  <c r="AG262" i="3"/>
  <c r="AG107" i="3"/>
  <c r="AE604" i="3"/>
  <c r="AE490" i="3"/>
  <c r="AE411" i="3"/>
  <c r="AE338" i="3"/>
  <c r="AE264" i="3"/>
  <c r="AE191" i="3"/>
  <c r="AE118" i="3"/>
  <c r="AE45" i="3"/>
  <c r="AG599" i="3"/>
  <c r="AG235" i="3"/>
  <c r="AG92" i="3"/>
  <c r="AE587" i="3"/>
  <c r="AE476" i="3"/>
  <c r="AE400" i="3"/>
  <c r="AE327" i="3"/>
  <c r="AE254" i="3"/>
  <c r="AE181" i="3"/>
  <c r="AE108" i="3"/>
  <c r="AE35" i="3"/>
  <c r="AG378" i="3"/>
  <c r="AG184" i="3"/>
  <c r="AG60" i="3"/>
  <c r="AE555" i="3"/>
  <c r="AE454" i="3"/>
  <c r="AE381" i="3"/>
  <c r="AE308" i="3"/>
  <c r="AE235" i="3"/>
  <c r="AE162" i="3"/>
  <c r="AE88" i="3"/>
  <c r="AE15" i="3"/>
  <c r="AG326" i="3"/>
  <c r="AG147" i="3"/>
  <c r="AE524" i="3"/>
  <c r="AE435" i="3"/>
  <c r="AE362" i="3"/>
  <c r="AE288" i="3"/>
  <c r="AE215" i="3"/>
  <c r="AE142" i="3"/>
  <c r="AJ318" i="3"/>
  <c r="AG276" i="3"/>
  <c r="AG115" i="3"/>
  <c r="AE610" i="3"/>
  <c r="AE495" i="3"/>
  <c r="AE415" i="3"/>
  <c r="AE342" i="3"/>
  <c r="AE269" i="3"/>
  <c r="AE196" i="3"/>
  <c r="AE123" i="3"/>
  <c r="AE50" i="3"/>
  <c r="AG295" i="3"/>
  <c r="AG128" i="3"/>
  <c r="AG11" i="3"/>
  <c r="AE506" i="3"/>
  <c r="AE423" i="3"/>
  <c r="AE350" i="3"/>
  <c r="AE277" i="3"/>
  <c r="AE204" i="3"/>
  <c r="AE131" i="3"/>
  <c r="AE58" i="3"/>
  <c r="AG485" i="3"/>
  <c r="AG221" i="3"/>
  <c r="AG83" i="3"/>
  <c r="AE578" i="3"/>
  <c r="AE469" i="3"/>
  <c r="AE395" i="3"/>
  <c r="AE322" i="3"/>
  <c r="AE248" i="3"/>
  <c r="AG384" i="3"/>
  <c r="AG264" i="3"/>
  <c r="AG479" i="3"/>
  <c r="AH590" i="3"/>
  <c r="AG288" i="3"/>
  <c r="AG178" i="3"/>
  <c r="AE531" i="3"/>
  <c r="AG308" i="3"/>
  <c r="AE135" i="3"/>
  <c r="AE335" i="3"/>
  <c r="AE568" i="3"/>
  <c r="AG158" i="3"/>
  <c r="AE77" i="3"/>
  <c r="AE231" i="3"/>
  <c r="AG294" i="3"/>
  <c r="AE549" i="3"/>
  <c r="AE312" i="3"/>
  <c r="AE157" i="3"/>
  <c r="AG363" i="3"/>
  <c r="AD572" i="3"/>
  <c r="AD426" i="3"/>
  <c r="AD571" i="3"/>
  <c r="AD470" i="3"/>
  <c r="AD342" i="3"/>
  <c r="AD251" i="3"/>
  <c r="AD150" i="3"/>
  <c r="AD68" i="3"/>
  <c r="AB606" i="3"/>
  <c r="AB533" i="3"/>
  <c r="AE211" i="3"/>
  <c r="AD579" i="3"/>
  <c r="AD506" i="3"/>
  <c r="AD432" i="3"/>
  <c r="AD359" i="3"/>
  <c r="AD286" i="3"/>
  <c r="AD213" i="3"/>
  <c r="AD140" i="3"/>
  <c r="AD67" i="3"/>
  <c r="AB605" i="3"/>
  <c r="AB532" i="3"/>
  <c r="AE348" i="3"/>
  <c r="AD596" i="3"/>
  <c r="AD523" i="3"/>
  <c r="AD450" i="3"/>
  <c r="AD376" i="3"/>
  <c r="AD303" i="3"/>
  <c r="AD230" i="3"/>
  <c r="AD157" i="3"/>
  <c r="AD84" i="3"/>
  <c r="AD11" i="3"/>
  <c r="AH354" i="3"/>
  <c r="AE192" i="3"/>
  <c r="AD576" i="3"/>
  <c r="AD503" i="3"/>
  <c r="AD430" i="3"/>
  <c r="AD357" i="3"/>
  <c r="AG94" i="3"/>
  <c r="AE55" i="3"/>
  <c r="AD557" i="3"/>
  <c r="AD484" i="3"/>
  <c r="AD411" i="3"/>
  <c r="AD338" i="3"/>
  <c r="AD264" i="3"/>
  <c r="AD191" i="3"/>
  <c r="AD118" i="3"/>
  <c r="AD45" i="3"/>
  <c r="AB583" i="3"/>
  <c r="AG216" i="3"/>
  <c r="AE101" i="3"/>
  <c r="AD565" i="3"/>
  <c r="AD492" i="3"/>
  <c r="AD419" i="3"/>
  <c r="AD346" i="3"/>
  <c r="AD272" i="3"/>
  <c r="AD199" i="3"/>
  <c r="AD126" i="3"/>
  <c r="AD53" i="3"/>
  <c r="AB591" i="3"/>
  <c r="AE458" i="3"/>
  <c r="AD235" i="3"/>
  <c r="AD42" i="3"/>
  <c r="AB501" i="3"/>
  <c r="AB428" i="3"/>
  <c r="AB355" i="3"/>
  <c r="AB282" i="3"/>
  <c r="AB208" i="3"/>
  <c r="AD308" i="3"/>
  <c r="AD110" i="3"/>
  <c r="AB534" i="3"/>
  <c r="AB454" i="3"/>
  <c r="AB381" i="3"/>
  <c r="AB308" i="3"/>
  <c r="AB235" i="3"/>
  <c r="AB162" i="3"/>
  <c r="AB88" i="3"/>
  <c r="AB15" i="3"/>
  <c r="AA562" i="3"/>
  <c r="AA498" i="3"/>
  <c r="AD253" i="3"/>
  <c r="AD60" i="3"/>
  <c r="AB508" i="3"/>
  <c r="AB435" i="3"/>
  <c r="AB362" i="3"/>
  <c r="AB288" i="3"/>
  <c r="AB215" i="3"/>
  <c r="AB142" i="3"/>
  <c r="AB69" i="3"/>
  <c r="AA609" i="3"/>
  <c r="AD252" i="3"/>
  <c r="AD55" i="3"/>
  <c r="AB507" i="3"/>
  <c r="AB434" i="3"/>
  <c r="AB360" i="3"/>
  <c r="AB287" i="3"/>
  <c r="AB214" i="3"/>
  <c r="AB141" i="3"/>
  <c r="AB68" i="3"/>
  <c r="AA608" i="3"/>
  <c r="AD354" i="3"/>
  <c r="AD125" i="3"/>
  <c r="AB544" i="3"/>
  <c r="AB460" i="3"/>
  <c r="AB387" i="3"/>
  <c r="AB314" i="3"/>
  <c r="AB240" i="3"/>
  <c r="AB167" i="3"/>
  <c r="AB94" i="3"/>
  <c r="AB21" i="3"/>
  <c r="AG194" i="3"/>
  <c r="AD244" i="3"/>
  <c r="AD51" i="3"/>
  <c r="AB504" i="3"/>
  <c r="AB431" i="3"/>
  <c r="AB358" i="3"/>
  <c r="AB285" i="3"/>
  <c r="AB212" i="3"/>
  <c r="AD408" i="3"/>
  <c r="AD143" i="3"/>
  <c r="AB562" i="3"/>
  <c r="AB467" i="3"/>
  <c r="AB394" i="3"/>
  <c r="AB320" i="3"/>
  <c r="AB247" i="3"/>
  <c r="AB174" i="3"/>
  <c r="AB101" i="3"/>
  <c r="AB28" i="3"/>
  <c r="AA573" i="3"/>
  <c r="AD399" i="3"/>
  <c r="AB155" i="3"/>
  <c r="AA580" i="3"/>
  <c r="AA484" i="3"/>
  <c r="AA411" i="3"/>
  <c r="AA338" i="3"/>
  <c r="AA267" i="3"/>
  <c r="AA203" i="3"/>
  <c r="AA139" i="3"/>
  <c r="AA75" i="3"/>
  <c r="AA11" i="3"/>
  <c r="Y558" i="3"/>
  <c r="Y494" i="3"/>
  <c r="Y430" i="3"/>
  <c r="Y366" i="3"/>
  <c r="Y302" i="3"/>
  <c r="AB383" i="3"/>
  <c r="AB54" i="3"/>
  <c r="AA526" i="3"/>
  <c r="AA446" i="3"/>
  <c r="AA373" i="3"/>
  <c r="AA300" i="3"/>
  <c r="AA234" i="3"/>
  <c r="AA170" i="3"/>
  <c r="AA106" i="3"/>
  <c r="AA42" i="3"/>
  <c r="AG454" i="3"/>
  <c r="AG311" i="3"/>
  <c r="AG191" i="3"/>
  <c r="AG391" i="3"/>
  <c r="AH96" i="3"/>
  <c r="AG215" i="3"/>
  <c r="AG104" i="3"/>
  <c r="AE438" i="3"/>
  <c r="AG134" i="3"/>
  <c r="AE62" i="3"/>
  <c r="AE262" i="3"/>
  <c r="AE462" i="3"/>
  <c r="AG42" i="3"/>
  <c r="AG368" i="3"/>
  <c r="AE195" i="3"/>
  <c r="AG195" i="3"/>
  <c r="AE504" i="3"/>
  <c r="AE303" i="3"/>
  <c r="AE130" i="3"/>
  <c r="AE546" i="3"/>
  <c r="AD544" i="3"/>
  <c r="AD398" i="3"/>
  <c r="AE532" i="3"/>
  <c r="AD562" i="3"/>
  <c r="AD452" i="3"/>
  <c r="AD333" i="3"/>
  <c r="AD232" i="3"/>
  <c r="AD132" i="3"/>
  <c r="AD59" i="3"/>
  <c r="AB597" i="3"/>
  <c r="AG314" i="3"/>
  <c r="AE138" i="3"/>
  <c r="AD570" i="3"/>
  <c r="AD496" i="3"/>
  <c r="AD423" i="3"/>
  <c r="AD350" i="3"/>
  <c r="AD277" i="3"/>
  <c r="AD204" i="3"/>
  <c r="AD131" i="3"/>
  <c r="AD58" i="3"/>
  <c r="AB596" i="3"/>
  <c r="AB523" i="3"/>
  <c r="AE275" i="3"/>
  <c r="AD587" i="3"/>
  <c r="AD514" i="3"/>
  <c r="AD440" i="3"/>
  <c r="AD367" i="3"/>
  <c r="AD294" i="3"/>
  <c r="AD221" i="3"/>
  <c r="AD148" i="3"/>
  <c r="AD75" i="3"/>
  <c r="AB613" i="3"/>
  <c r="AG267" i="3"/>
  <c r="AE119" i="3"/>
  <c r="AD567" i="3"/>
  <c r="AD494" i="3"/>
  <c r="AD421" i="3"/>
  <c r="AD348" i="3"/>
  <c r="AE590" i="3"/>
  <c r="AE28" i="3"/>
  <c r="AD548" i="3"/>
  <c r="AD475" i="3"/>
  <c r="AD402" i="3"/>
  <c r="AD328" i="3"/>
  <c r="AD255" i="3"/>
  <c r="AD182" i="3"/>
  <c r="AD109" i="3"/>
  <c r="AD36" i="3"/>
  <c r="AB574" i="3"/>
  <c r="AG79" i="3"/>
  <c r="AE51" i="3"/>
  <c r="AD556" i="3"/>
  <c r="AD483" i="3"/>
  <c r="AD410" i="3"/>
  <c r="AD336" i="3"/>
  <c r="AD263" i="3"/>
  <c r="AD190" i="3"/>
  <c r="AD117" i="3"/>
  <c r="AD44" i="3"/>
  <c r="AB582" i="3"/>
  <c r="AD614" i="3"/>
  <c r="AD211" i="3"/>
  <c r="AD15" i="3"/>
  <c r="AB492" i="3"/>
  <c r="AB419" i="3"/>
  <c r="AB346" i="3"/>
  <c r="AB272" i="3"/>
  <c r="AB199" i="3"/>
  <c r="AD280" i="3"/>
  <c r="AD87" i="3"/>
  <c r="AB519" i="3"/>
  <c r="AB445" i="3"/>
  <c r="AB372" i="3"/>
  <c r="AB299" i="3"/>
  <c r="AB226" i="3"/>
  <c r="AB152" i="3"/>
  <c r="AB79" i="3"/>
  <c r="AA618" i="3"/>
  <c r="AA554" i="3"/>
  <c r="AE311" i="3"/>
  <c r="AD229" i="3"/>
  <c r="AD34" i="3"/>
  <c r="AB499" i="3"/>
  <c r="AB426" i="3"/>
  <c r="AB352" i="3"/>
  <c r="AB279" i="3"/>
  <c r="AB206" i="3"/>
  <c r="AB133" i="3"/>
  <c r="AB60" i="3"/>
  <c r="AE238" i="3"/>
  <c r="AD226" i="3"/>
  <c r="AD32" i="3"/>
  <c r="AB498" i="3"/>
  <c r="AB424" i="3"/>
  <c r="AB351" i="3"/>
  <c r="AB278" i="3"/>
  <c r="AB205" i="3"/>
  <c r="AB132" i="3"/>
  <c r="AB59" i="3"/>
  <c r="AA600" i="3"/>
  <c r="AD298" i="3"/>
  <c r="AD101" i="3"/>
  <c r="AB526" i="3"/>
  <c r="AB451" i="3"/>
  <c r="AB378" i="3"/>
  <c r="AB304" i="3"/>
  <c r="AB231" i="3"/>
  <c r="AB158" i="3"/>
  <c r="AB85" i="3"/>
  <c r="AB12" i="3"/>
  <c r="AE92" i="3"/>
  <c r="AD220" i="3"/>
  <c r="AD24" i="3"/>
  <c r="AB495" i="3"/>
  <c r="AB422" i="3"/>
  <c r="AB349" i="3"/>
  <c r="AB276" i="3"/>
  <c r="AB203" i="3"/>
  <c r="AD335" i="3"/>
  <c r="AD119" i="3"/>
  <c r="AB540" i="3"/>
  <c r="AB458" i="3"/>
  <c r="AB384" i="3"/>
  <c r="AB311" i="3"/>
  <c r="AB238" i="3"/>
  <c r="AB165" i="3"/>
  <c r="AB92" i="3"/>
  <c r="AB19" i="3"/>
  <c r="AA565" i="3"/>
  <c r="AD142" i="3"/>
  <c r="AB130" i="3"/>
  <c r="AA566" i="3"/>
  <c r="AA475" i="3"/>
  <c r="AA402" i="3"/>
  <c r="AA328" i="3"/>
  <c r="AA259" i="3"/>
  <c r="AA195" i="3"/>
  <c r="AA131" i="3"/>
  <c r="AA67" i="3"/>
  <c r="Y614" i="3"/>
  <c r="Y550" i="3"/>
  <c r="Y486" i="3"/>
  <c r="Y422" i="3"/>
  <c r="Y358" i="3"/>
  <c r="Y294" i="3"/>
  <c r="AB310" i="3"/>
  <c r="AB29" i="3"/>
  <c r="AA512" i="3"/>
  <c r="AA437" i="3"/>
  <c r="AA364" i="3"/>
  <c r="AA291" i="3"/>
  <c r="AH133" i="3"/>
  <c r="AG238" i="3"/>
  <c r="AG118" i="3"/>
  <c r="AG318" i="3"/>
  <c r="AG510" i="3"/>
  <c r="AH447" i="3"/>
  <c r="AE365" i="3"/>
  <c r="AG19" i="3"/>
  <c r="AH160" i="3"/>
  <c r="AE189" i="3"/>
  <c r="AE389" i="3"/>
  <c r="AE536" i="3"/>
  <c r="AG175" i="3"/>
  <c r="AE158" i="3"/>
  <c r="AG171" i="3"/>
  <c r="AE459" i="3"/>
  <c r="AE276" i="3"/>
  <c r="AE102" i="3"/>
  <c r="AE302" i="3"/>
  <c r="AD517" i="3"/>
  <c r="AD371" i="3"/>
  <c r="AE366" i="3"/>
  <c r="AD552" i="3"/>
  <c r="AD424" i="3"/>
  <c r="AD324" i="3"/>
  <c r="AD223" i="3"/>
  <c r="AD123" i="3"/>
  <c r="AD50" i="3"/>
  <c r="AB588" i="3"/>
  <c r="AG139" i="3"/>
  <c r="AE69" i="3"/>
  <c r="AD560" i="3"/>
  <c r="AD487" i="3"/>
  <c r="AD414" i="3"/>
  <c r="AD341" i="3"/>
  <c r="AD268" i="3"/>
  <c r="AD195" i="3"/>
  <c r="AD122" i="3"/>
  <c r="AD48" i="3"/>
  <c r="AB587" i="3"/>
  <c r="AB514" i="3"/>
  <c r="AE202" i="3"/>
  <c r="AD578" i="3"/>
  <c r="AD504" i="3"/>
  <c r="AD431" i="3"/>
  <c r="AD358" i="3"/>
  <c r="AD285" i="3"/>
  <c r="AD212" i="3"/>
  <c r="AD139" i="3"/>
  <c r="AD66" i="3"/>
  <c r="AB604" i="3"/>
  <c r="AG110" i="3"/>
  <c r="AE60" i="3"/>
  <c r="AD558" i="3"/>
  <c r="AD485" i="3"/>
  <c r="AD412" i="3"/>
  <c r="AD339" i="3"/>
  <c r="AE478" i="3"/>
  <c r="AD616" i="3"/>
  <c r="AD539" i="3"/>
  <c r="AD466" i="3"/>
  <c r="AD392" i="3"/>
  <c r="AD319" i="3"/>
  <c r="AD246" i="3"/>
  <c r="AD173" i="3"/>
  <c r="AD100" i="3"/>
  <c r="AD27" i="3"/>
  <c r="AB565" i="3"/>
  <c r="AE576" i="3"/>
  <c r="AE23" i="3"/>
  <c r="AD547" i="3"/>
  <c r="AD474" i="3"/>
  <c r="AD400" i="3"/>
  <c r="AD327" i="3"/>
  <c r="AD254" i="3"/>
  <c r="AD181" i="3"/>
  <c r="AD108" i="3"/>
  <c r="AD35" i="3"/>
  <c r="AB573" i="3"/>
  <c r="AD536" i="3"/>
  <c r="AD188" i="3"/>
  <c r="AB603" i="3"/>
  <c r="AB483" i="3"/>
  <c r="AB410" i="3"/>
  <c r="AB336" i="3"/>
  <c r="AB263" i="3"/>
  <c r="AB190" i="3"/>
  <c r="AD256" i="3"/>
  <c r="AD61" i="3"/>
  <c r="AB509" i="3"/>
  <c r="AB436" i="3"/>
  <c r="AB363" i="3"/>
  <c r="AB290" i="3"/>
  <c r="AB216" i="3"/>
  <c r="AB143" i="3"/>
  <c r="AB70" i="3"/>
  <c r="AA610" i="3"/>
  <c r="AA546" i="3"/>
  <c r="AD591" i="3"/>
  <c r="AD206" i="3"/>
  <c r="AD10" i="3"/>
  <c r="AB490" i="3"/>
  <c r="AB416" i="3"/>
  <c r="AB343" i="3"/>
  <c r="AB270" i="3"/>
  <c r="AB197" i="3"/>
  <c r="AB124" i="3"/>
  <c r="AB51" i="3"/>
  <c r="AD582" i="3"/>
  <c r="AD202" i="3"/>
  <c r="AB618" i="3"/>
  <c r="AB488" i="3"/>
  <c r="AB415" i="3"/>
  <c r="AB342" i="3"/>
  <c r="AB269" i="3"/>
  <c r="AB196" i="3"/>
  <c r="AB123" i="3"/>
  <c r="AB50" i="3"/>
  <c r="AA592" i="3"/>
  <c r="AD271" i="3"/>
  <c r="AD78" i="3"/>
  <c r="AB516" i="3"/>
  <c r="AB442" i="3"/>
  <c r="AB368" i="3"/>
  <c r="AB295" i="3"/>
  <c r="AB222" i="3"/>
  <c r="AB149" i="3"/>
  <c r="AB76" i="3"/>
  <c r="AA615" i="3"/>
  <c r="AD564" i="3"/>
  <c r="AD197" i="3"/>
  <c r="AB612" i="3"/>
  <c r="AB486" i="3"/>
  <c r="AB413" i="3"/>
  <c r="AB340" i="3"/>
  <c r="AB267" i="3"/>
  <c r="AB194" i="3"/>
  <c r="AD290" i="3"/>
  <c r="AD96" i="3"/>
  <c r="AB524" i="3"/>
  <c r="AB448" i="3"/>
  <c r="AB375" i="3"/>
  <c r="AB302" i="3"/>
  <c r="AB229" i="3"/>
  <c r="AB156" i="3"/>
  <c r="AB83" i="3"/>
  <c r="AB10" i="3"/>
  <c r="AA557" i="3"/>
  <c r="AB557" i="3"/>
  <c r="AB108" i="3"/>
  <c r="AA552" i="3"/>
  <c r="AA466" i="3"/>
  <c r="AA392" i="3"/>
  <c r="AA319" i="3"/>
  <c r="AA251" i="3"/>
  <c r="AA187" i="3"/>
  <c r="AA123" i="3"/>
  <c r="AA59" i="3"/>
  <c r="Y606" i="3"/>
  <c r="Y542" i="3"/>
  <c r="Y478" i="3"/>
  <c r="Y414" i="3"/>
  <c r="Y350" i="3"/>
  <c r="Y286" i="3"/>
  <c r="AB237" i="3"/>
  <c r="AA502" i="3"/>
  <c r="AA428" i="3"/>
  <c r="AA355" i="3"/>
  <c r="AA282" i="3"/>
  <c r="AA218" i="3"/>
  <c r="AA154" i="3"/>
  <c r="AA90" i="3"/>
  <c r="AG547" i="3"/>
  <c r="AJ99" i="3"/>
  <c r="AG45" i="3"/>
  <c r="AG245" i="3"/>
  <c r="AG408" i="3"/>
  <c r="AH63" i="3"/>
  <c r="AE571" i="3"/>
  <c r="AE292" i="3"/>
  <c r="AE514" i="3"/>
  <c r="AG258" i="3"/>
  <c r="AE116" i="3"/>
  <c r="AE316" i="3"/>
  <c r="AE443" i="3"/>
  <c r="AG55" i="3"/>
  <c r="AE122" i="3"/>
  <c r="AG125" i="3"/>
  <c r="AE450" i="3"/>
  <c r="AE239" i="3"/>
  <c r="AE93" i="3"/>
  <c r="AE229" i="3"/>
  <c r="AD508" i="3"/>
  <c r="AD362" i="3"/>
  <c r="AE147" i="3"/>
  <c r="AD543" i="3"/>
  <c r="AD415" i="3"/>
  <c r="AD306" i="3"/>
  <c r="AD205" i="3"/>
  <c r="AD114" i="3"/>
  <c r="AD40" i="3"/>
  <c r="AB579" i="3"/>
  <c r="AG21" i="3"/>
  <c r="AE37" i="3"/>
  <c r="AD551" i="3"/>
  <c r="AD478" i="3"/>
  <c r="AD405" i="3"/>
  <c r="AD332" i="3"/>
  <c r="AD259" i="3"/>
  <c r="AD186" i="3"/>
  <c r="AD112" i="3"/>
  <c r="AD39" i="3"/>
  <c r="AB578" i="3"/>
  <c r="AG290" i="3"/>
  <c r="AE128" i="3"/>
  <c r="AD568" i="3"/>
  <c r="AD495" i="3"/>
  <c r="AD422" i="3"/>
  <c r="AD349" i="3"/>
  <c r="AD276" i="3"/>
  <c r="AD203" i="3"/>
  <c r="AD130" i="3"/>
  <c r="AD56" i="3"/>
  <c r="AB595" i="3"/>
  <c r="AE605" i="3"/>
  <c r="AE31" i="3"/>
  <c r="AD549" i="3"/>
  <c r="AD476" i="3"/>
  <c r="AD403" i="3"/>
  <c r="AD330" i="3"/>
  <c r="AE403" i="3"/>
  <c r="AD604" i="3"/>
  <c r="AD530" i="3"/>
  <c r="AD456" i="3"/>
  <c r="AD383" i="3"/>
  <c r="AD310" i="3"/>
  <c r="AD237" i="3"/>
  <c r="AD164" i="3"/>
  <c r="AD91" i="3"/>
  <c r="AD18" i="3"/>
  <c r="AB556" i="3"/>
  <c r="AE468" i="3"/>
  <c r="AD615" i="3"/>
  <c r="AD538" i="3"/>
  <c r="AD464" i="3"/>
  <c r="AD391" i="3"/>
  <c r="AD318" i="3"/>
  <c r="AD245" i="3"/>
  <c r="AD172" i="3"/>
  <c r="AD99" i="3"/>
  <c r="AD26" i="3"/>
  <c r="AB564" i="3"/>
  <c r="AD463" i="3"/>
  <c r="AD162" i="3"/>
  <c r="AB580" i="3"/>
  <c r="AB474" i="3"/>
  <c r="AB400" i="3"/>
  <c r="AB327" i="3"/>
  <c r="AB254" i="3"/>
  <c r="AE384" i="3"/>
  <c r="AD234" i="3"/>
  <c r="AD37" i="3"/>
  <c r="AB500" i="3"/>
  <c r="AB427" i="3"/>
  <c r="AB354" i="3"/>
  <c r="AB280" i="3"/>
  <c r="AB207" i="3"/>
  <c r="AB134" i="3"/>
  <c r="AB61" i="3"/>
  <c r="AA602" i="3"/>
  <c r="AA538" i="3"/>
  <c r="AD518" i="3"/>
  <c r="AD180" i="3"/>
  <c r="AB598" i="3"/>
  <c r="AB480" i="3"/>
  <c r="AB407" i="3"/>
  <c r="AB334" i="3"/>
  <c r="AB261" i="3"/>
  <c r="AB188" i="3"/>
  <c r="AB115" i="3"/>
  <c r="AB42" i="3"/>
  <c r="AD509" i="3"/>
  <c r="AD179" i="3"/>
  <c r="AB594" i="3"/>
  <c r="AB479" i="3"/>
  <c r="AB406" i="3"/>
  <c r="AB333" i="3"/>
  <c r="AB260" i="3"/>
  <c r="AB187" i="3"/>
  <c r="AB114" i="3"/>
  <c r="AB40" i="3"/>
  <c r="AG390" i="3"/>
  <c r="AD247" i="3"/>
  <c r="AD52" i="3"/>
  <c r="AB506" i="3"/>
  <c r="AB432" i="3"/>
  <c r="AB359" i="3"/>
  <c r="AB286" i="3"/>
  <c r="AB213" i="3"/>
  <c r="AB140" i="3"/>
  <c r="AB67" i="3"/>
  <c r="AA607" i="3"/>
  <c r="AD491" i="3"/>
  <c r="AD171" i="3"/>
  <c r="AB589" i="3"/>
  <c r="AB477" i="3"/>
  <c r="AB404" i="3"/>
  <c r="AB331" i="3"/>
  <c r="AB258" i="3"/>
  <c r="AB184" i="3"/>
  <c r="AD266" i="3"/>
  <c r="AD70" i="3"/>
  <c r="AB512" i="3"/>
  <c r="AB439" i="3"/>
  <c r="AB366" i="3"/>
  <c r="AB293" i="3"/>
  <c r="AB220" i="3"/>
  <c r="AB147" i="3"/>
  <c r="AB74" i="3"/>
  <c r="AA613" i="3"/>
  <c r="AA549" i="3"/>
  <c r="AB466" i="3"/>
  <c r="AB82" i="3"/>
  <c r="AA540" i="3"/>
  <c r="AA456" i="3"/>
  <c r="AA383" i="3"/>
  <c r="AA310" i="3"/>
  <c r="AA243" i="3"/>
  <c r="AA179" i="3"/>
  <c r="AA115" i="3"/>
  <c r="AA51" i="3"/>
  <c r="Y598" i="3"/>
  <c r="Y534" i="3"/>
  <c r="Y470" i="3"/>
  <c r="Y406" i="3"/>
  <c r="Y342" i="3"/>
  <c r="Y278" i="3"/>
  <c r="AB175" i="3"/>
  <c r="AA596" i="3"/>
  <c r="AA492" i="3"/>
  <c r="AA419" i="3"/>
  <c r="AA346" i="3"/>
  <c r="AA274" i="3"/>
  <c r="AG422" i="3"/>
  <c r="AH100" i="3"/>
  <c r="AE584" i="3"/>
  <c r="AG172" i="3"/>
  <c r="AH164" i="3"/>
  <c r="AG488" i="3"/>
  <c r="AE498" i="3"/>
  <c r="AE219" i="3"/>
  <c r="AE428" i="3"/>
  <c r="AG103" i="3"/>
  <c r="AE43" i="3"/>
  <c r="AE243" i="3"/>
  <c r="AE370" i="3"/>
  <c r="AE550" i="3"/>
  <c r="AE85" i="3"/>
  <c r="AG67" i="3"/>
  <c r="AE422" i="3"/>
  <c r="AE230" i="3"/>
  <c r="AE84" i="3"/>
  <c r="AE156" i="3"/>
  <c r="AD499" i="3"/>
  <c r="AD352" i="3"/>
  <c r="AE74" i="3"/>
  <c r="AD525" i="3"/>
  <c r="AD406" i="3"/>
  <c r="AD296" i="3"/>
  <c r="AD196" i="3"/>
  <c r="AD104" i="3"/>
  <c r="AD31" i="3"/>
  <c r="AB570" i="3"/>
  <c r="AE517" i="3"/>
  <c r="AE13" i="3"/>
  <c r="AD542" i="3"/>
  <c r="AD469" i="3"/>
  <c r="AD396" i="3"/>
  <c r="AD323" i="3"/>
  <c r="AD250" i="3"/>
  <c r="AD176" i="3"/>
  <c r="AD103" i="3"/>
  <c r="AD30" i="3"/>
  <c r="AB568" i="3"/>
  <c r="AG124" i="3"/>
  <c r="AE64" i="3"/>
  <c r="AD559" i="3"/>
  <c r="AD486" i="3"/>
  <c r="AD413" i="3"/>
  <c r="AD340" i="3"/>
  <c r="AD267" i="3"/>
  <c r="AD194" i="3"/>
  <c r="AD120" i="3"/>
  <c r="AD47" i="3"/>
  <c r="AB586" i="3"/>
  <c r="AE491" i="3"/>
  <c r="AE10" i="3"/>
  <c r="AD540" i="3"/>
  <c r="AD467" i="3"/>
  <c r="AD394" i="3"/>
  <c r="AD320" i="3"/>
  <c r="AE330" i="3"/>
  <c r="AD594" i="3"/>
  <c r="AD520" i="3"/>
  <c r="AD447" i="3"/>
  <c r="AD374" i="3"/>
  <c r="AD301" i="3"/>
  <c r="AD228" i="3"/>
  <c r="AD155" i="3"/>
  <c r="AD82" i="3"/>
  <c r="AB547" i="3"/>
  <c r="AE394" i="3"/>
  <c r="AD603" i="3"/>
  <c r="AD528" i="3"/>
  <c r="AD455" i="3"/>
  <c r="AD382" i="3"/>
  <c r="AD309" i="3"/>
  <c r="AD236" i="3"/>
  <c r="AD163" i="3"/>
  <c r="AD90" i="3"/>
  <c r="AD16" i="3"/>
  <c r="AB555" i="3"/>
  <c r="AD390" i="3"/>
  <c r="AD138" i="3"/>
  <c r="AB554" i="3"/>
  <c r="AB464" i="3"/>
  <c r="AB391" i="3"/>
  <c r="AB318" i="3"/>
  <c r="AB245" i="3"/>
  <c r="AD600" i="3"/>
  <c r="AD207" i="3"/>
  <c r="AD14" i="3"/>
  <c r="AB491" i="3"/>
  <c r="AB418" i="3"/>
  <c r="AB344" i="3"/>
  <c r="AB271" i="3"/>
  <c r="AB198" i="3"/>
  <c r="AB125" i="3"/>
  <c r="AB52" i="3"/>
  <c r="AA594" i="3"/>
  <c r="AA530" i="3"/>
  <c r="AD445" i="3"/>
  <c r="AD156" i="3"/>
  <c r="AB572" i="3"/>
  <c r="AB471" i="3"/>
  <c r="AB398" i="3"/>
  <c r="AB325" i="3"/>
  <c r="AB252" i="3"/>
  <c r="AB179" i="3"/>
  <c r="AB106" i="3"/>
  <c r="AB32" i="3"/>
  <c r="AD436" i="3"/>
  <c r="AD152" i="3"/>
  <c r="AB571" i="3"/>
  <c r="AB470" i="3"/>
  <c r="AB397" i="3"/>
  <c r="AB324" i="3"/>
  <c r="AB251" i="3"/>
  <c r="AB178" i="3"/>
  <c r="AB104" i="3"/>
  <c r="AB31" i="3"/>
  <c r="AE165" i="3"/>
  <c r="AD224" i="3"/>
  <c r="AD28" i="3"/>
  <c r="AB496" i="3"/>
  <c r="AB423" i="3"/>
  <c r="AB350" i="3"/>
  <c r="AB277" i="3"/>
  <c r="AB204" i="3"/>
  <c r="AB131" i="3"/>
  <c r="AB58" i="3"/>
  <c r="AA599" i="3"/>
  <c r="AD418" i="3"/>
  <c r="AD147" i="3"/>
  <c r="AB563" i="3"/>
  <c r="AB468" i="3"/>
  <c r="AB395" i="3"/>
  <c r="AB322" i="3"/>
  <c r="AB248" i="3"/>
  <c r="AG66" i="3"/>
  <c r="AD243" i="3"/>
  <c r="AD46" i="3"/>
  <c r="AB503" i="3"/>
  <c r="AB430" i="3"/>
  <c r="AB357" i="3"/>
  <c r="AB284" i="3"/>
  <c r="AB211" i="3"/>
  <c r="AB138" i="3"/>
  <c r="AB64" i="3"/>
  <c r="AA605" i="3"/>
  <c r="AA541" i="3"/>
  <c r="AB392" i="3"/>
  <c r="AB56" i="3"/>
  <c r="AA527" i="3"/>
  <c r="AA447" i="3"/>
  <c r="AA374" i="3"/>
  <c r="AA301" i="3"/>
  <c r="AA235" i="3"/>
  <c r="AA171" i="3"/>
  <c r="AA107" i="3"/>
  <c r="AA43" i="3"/>
  <c r="Y590" i="3"/>
  <c r="Y526" i="3"/>
  <c r="Y462" i="3"/>
  <c r="Y398" i="3"/>
  <c r="Y334" i="3"/>
  <c r="AD326" i="3"/>
  <c r="AB154" i="3"/>
  <c r="AA579" i="3"/>
  <c r="AA483" i="3"/>
  <c r="AA410" i="3"/>
  <c r="AA336" i="3"/>
  <c r="AH335" i="3"/>
  <c r="AG517" i="3"/>
  <c r="AE511" i="3"/>
  <c r="AG99" i="3"/>
  <c r="AG581" i="3"/>
  <c r="AG397" i="3"/>
  <c r="AG335" i="3"/>
  <c r="AE146" i="3"/>
  <c r="AE355" i="3"/>
  <c r="AE599" i="3"/>
  <c r="AG423" i="3"/>
  <c r="AE170" i="3"/>
  <c r="AE296" i="3"/>
  <c r="AE451" i="3"/>
  <c r="AE48" i="3"/>
  <c r="AG52" i="3"/>
  <c r="AE386" i="3"/>
  <c r="AE203" i="3"/>
  <c r="AE56" i="3"/>
  <c r="AE19" i="3"/>
  <c r="AD471" i="3"/>
  <c r="AD325" i="3"/>
  <c r="AE40" i="3"/>
  <c r="AD498" i="3"/>
  <c r="AD397" i="3"/>
  <c r="AD278" i="3"/>
  <c r="AD187" i="3"/>
  <c r="AD95" i="3"/>
  <c r="AD22" i="3"/>
  <c r="AB560" i="3"/>
  <c r="AE430" i="3"/>
  <c r="AD607" i="3"/>
  <c r="AD533" i="3"/>
  <c r="AD460" i="3"/>
  <c r="AD387" i="3"/>
  <c r="AD314" i="3"/>
  <c r="AD240" i="3"/>
  <c r="AD167" i="3"/>
  <c r="AD94" i="3"/>
  <c r="AD21" i="3"/>
  <c r="AB559" i="3"/>
  <c r="AE32" i="3"/>
  <c r="AD550" i="3"/>
  <c r="AD477" i="3"/>
  <c r="AD404" i="3"/>
  <c r="AD331" i="3"/>
  <c r="AD258" i="3"/>
  <c r="AD184" i="3"/>
  <c r="AD111" i="3"/>
  <c r="AD38" i="3"/>
  <c r="AB576" i="3"/>
  <c r="AE412" i="3"/>
  <c r="AD605" i="3"/>
  <c r="AD531" i="3"/>
  <c r="AD458" i="3"/>
  <c r="AD384" i="3"/>
  <c r="AD311" i="3"/>
  <c r="AE256" i="3"/>
  <c r="AD584" i="3"/>
  <c r="AD511" i="3"/>
  <c r="AD438" i="3"/>
  <c r="AD365" i="3"/>
  <c r="AD292" i="3"/>
  <c r="AD219" i="3"/>
  <c r="AD146" i="3"/>
  <c r="AD72" i="3"/>
  <c r="AB611" i="3"/>
  <c r="AB538" i="3"/>
  <c r="AE320" i="3"/>
  <c r="AD592" i="3"/>
  <c r="AD519" i="3"/>
  <c r="AD446" i="3"/>
  <c r="AD373" i="3"/>
  <c r="AD300" i="3"/>
  <c r="AD227" i="3"/>
  <c r="AD154" i="3"/>
  <c r="AD80" i="3"/>
  <c r="AB546" i="3"/>
  <c r="AD317" i="3"/>
  <c r="AD115" i="3"/>
  <c r="AB535" i="3"/>
  <c r="AB455" i="3"/>
  <c r="AB382" i="3"/>
  <c r="AB309" i="3"/>
  <c r="AB236" i="3"/>
  <c r="AD527" i="3"/>
  <c r="AD183" i="3"/>
  <c r="AB599" i="3"/>
  <c r="AB482" i="3"/>
  <c r="AB408" i="3"/>
  <c r="AB335" i="3"/>
  <c r="AB262" i="3"/>
  <c r="AB189" i="3"/>
  <c r="AB116" i="3"/>
  <c r="AB43" i="3"/>
  <c r="AA586" i="3"/>
  <c r="AA522" i="3"/>
  <c r="AD372" i="3"/>
  <c r="AD133" i="3"/>
  <c r="AB549" i="3"/>
  <c r="AB462" i="3"/>
  <c r="AB389" i="3"/>
  <c r="AB316" i="3"/>
  <c r="AB243" i="3"/>
  <c r="AB170" i="3"/>
  <c r="AB96" i="3"/>
  <c r="AB23" i="3"/>
  <c r="AD363" i="3"/>
  <c r="AD128" i="3"/>
  <c r="AB548" i="3"/>
  <c r="AB461" i="3"/>
  <c r="AB388" i="3"/>
  <c r="AB315" i="3"/>
  <c r="AB242" i="3"/>
  <c r="AB168" i="3"/>
  <c r="AB95" i="3"/>
  <c r="AB22" i="3"/>
  <c r="AD573" i="3"/>
  <c r="AD198" i="3"/>
  <c r="AB616" i="3"/>
  <c r="AB487" i="3"/>
  <c r="AB414" i="3"/>
  <c r="AB341" i="3"/>
  <c r="AB268" i="3"/>
  <c r="AB195" i="3"/>
  <c r="AB122" i="3"/>
  <c r="AB48" i="3"/>
  <c r="AA591" i="3"/>
  <c r="AD344" i="3"/>
  <c r="AD124" i="3"/>
  <c r="AB543" i="3"/>
  <c r="AB459" i="3"/>
  <c r="AB386" i="3"/>
  <c r="AB312" i="3"/>
  <c r="AB239" i="3"/>
  <c r="AE46" i="3"/>
  <c r="AD216" i="3"/>
  <c r="AD23" i="3"/>
  <c r="AB494" i="3"/>
  <c r="AB421" i="3"/>
  <c r="AB348" i="3"/>
  <c r="AB275" i="3"/>
  <c r="AB202" i="3"/>
  <c r="AB128" i="3"/>
  <c r="AB55" i="3"/>
  <c r="AA597" i="3"/>
  <c r="AA533" i="3"/>
  <c r="AB319" i="3"/>
  <c r="AB35" i="3"/>
  <c r="AA515" i="3"/>
  <c r="AA438" i="3"/>
  <c r="AA365" i="3"/>
  <c r="AA292" i="3"/>
  <c r="AA227" i="3"/>
  <c r="AA163" i="3"/>
  <c r="AA99" i="3"/>
  <c r="AA35" i="3"/>
  <c r="Y582" i="3"/>
  <c r="Y518" i="3"/>
  <c r="Y454" i="3"/>
  <c r="Y390" i="3"/>
  <c r="Y326" i="3"/>
  <c r="AD116" i="3"/>
  <c r="AB127" i="3"/>
  <c r="AA564" i="3"/>
  <c r="AA474" i="3"/>
  <c r="AA400" i="3"/>
  <c r="AA327" i="3"/>
  <c r="AA258" i="3"/>
  <c r="AA194" i="3"/>
  <c r="AA130" i="3"/>
  <c r="AA66" i="3"/>
  <c r="Y613" i="3"/>
  <c r="Y549" i="3"/>
  <c r="Y485" i="3"/>
  <c r="Y421" i="3"/>
  <c r="Y357" i="3"/>
  <c r="Y293" i="3"/>
  <c r="AD92" i="3"/>
  <c r="AB126" i="3"/>
  <c r="AA563" i="3"/>
  <c r="AA472" i="3"/>
  <c r="AA399" i="3"/>
  <c r="AA326" i="3"/>
  <c r="Y596" i="3"/>
  <c r="Y532" i="3"/>
  <c r="Y468" i="3"/>
  <c r="Y404" i="3"/>
  <c r="Y340" i="3"/>
  <c r="Y276" i="3"/>
  <c r="AH32" i="3"/>
  <c r="AG411" i="3"/>
  <c r="AH390" i="3"/>
  <c r="AG26" i="3"/>
  <c r="AG435" i="3"/>
  <c r="AG324" i="3"/>
  <c r="AG151" i="3"/>
  <c r="AE72" i="3"/>
  <c r="AE282" i="3"/>
  <c r="AE486" i="3"/>
  <c r="AG204" i="3"/>
  <c r="AE96" i="3"/>
  <c r="AE223" i="3"/>
  <c r="AE378" i="3"/>
  <c r="AE12" i="3"/>
  <c r="AG10" i="3"/>
  <c r="AE376" i="3"/>
  <c r="AE175" i="3"/>
  <c r="AE29" i="3"/>
  <c r="AD590" i="3"/>
  <c r="AD444" i="3"/>
  <c r="AG340" i="3"/>
  <c r="AE14" i="3"/>
  <c r="AD488" i="3"/>
  <c r="AD379" i="3"/>
  <c r="AD269" i="3"/>
  <c r="AD178" i="3"/>
  <c r="AD86" i="3"/>
  <c r="AD13" i="3"/>
  <c r="AB551" i="3"/>
  <c r="AE357" i="3"/>
  <c r="AD597" i="3"/>
  <c r="AD524" i="3"/>
  <c r="AD451" i="3"/>
  <c r="AD378" i="3"/>
  <c r="AD304" i="3"/>
  <c r="AD231" i="3"/>
  <c r="AD158" i="3"/>
  <c r="AD85" i="3"/>
  <c r="AD12" i="3"/>
  <c r="AB550" i="3"/>
  <c r="AE503" i="3"/>
  <c r="AE11" i="3"/>
  <c r="AD541" i="3"/>
  <c r="AD468" i="3"/>
  <c r="AD395" i="3"/>
  <c r="AD322" i="3"/>
  <c r="AD248" i="3"/>
  <c r="AD175" i="3"/>
  <c r="AD102" i="3"/>
  <c r="AD29" i="3"/>
  <c r="AB567" i="3"/>
  <c r="AE339" i="3"/>
  <c r="AD595" i="3"/>
  <c r="AD522" i="3"/>
  <c r="AD448" i="3"/>
  <c r="AD375" i="3"/>
  <c r="AH36" i="3"/>
  <c r="AE183" i="3"/>
  <c r="AD575" i="3"/>
  <c r="AD502" i="3"/>
  <c r="AD429" i="3"/>
  <c r="AD356" i="3"/>
  <c r="AD283" i="3"/>
  <c r="AD210" i="3"/>
  <c r="AD136" i="3"/>
  <c r="AD63" i="3"/>
  <c r="AB602" i="3"/>
  <c r="AB528" i="3"/>
  <c r="AE247" i="3"/>
  <c r="AD583" i="3"/>
  <c r="AD510" i="3"/>
  <c r="AD437" i="3"/>
  <c r="AD364" i="3"/>
  <c r="AD291" i="3"/>
  <c r="AD218" i="3"/>
  <c r="AD144" i="3"/>
  <c r="AD71" i="3"/>
  <c r="AB610" i="3"/>
  <c r="AB536" i="3"/>
  <c r="AD284" i="3"/>
  <c r="AD88" i="3"/>
  <c r="AB520" i="3"/>
  <c r="AB446" i="3"/>
  <c r="AB373" i="3"/>
  <c r="AB300" i="3"/>
  <c r="AB227" i="3"/>
  <c r="AD454" i="3"/>
  <c r="AD160" i="3"/>
  <c r="AB575" i="3"/>
  <c r="AB472" i="3"/>
  <c r="AB399" i="3"/>
  <c r="AB326" i="3"/>
  <c r="AB253" i="3"/>
  <c r="AB180" i="3"/>
  <c r="AB107" i="3"/>
  <c r="AB34" i="3"/>
  <c r="AA578" i="3"/>
  <c r="AA514" i="3"/>
  <c r="AD302" i="3"/>
  <c r="AD107" i="3"/>
  <c r="AB531" i="3"/>
  <c r="AB453" i="3"/>
  <c r="AB380" i="3"/>
  <c r="AB307" i="3"/>
  <c r="AB234" i="3"/>
  <c r="AB160" i="3"/>
  <c r="AB87" i="3"/>
  <c r="AB14" i="3"/>
  <c r="AD299" i="3"/>
  <c r="AD106" i="3"/>
  <c r="AB530" i="3"/>
  <c r="AB452" i="3"/>
  <c r="AB379" i="3"/>
  <c r="AB306" i="3"/>
  <c r="AB232" i="3"/>
  <c r="AB159" i="3"/>
  <c r="AB86" i="3"/>
  <c r="AB13" i="3"/>
  <c r="AD500" i="3"/>
  <c r="AD174" i="3"/>
  <c r="AB590" i="3"/>
  <c r="AB478" i="3"/>
  <c r="AB405" i="3"/>
  <c r="AB332" i="3"/>
  <c r="AB259" i="3"/>
  <c r="AB186" i="3"/>
  <c r="AB112" i="3"/>
  <c r="AB39" i="3"/>
  <c r="AA583" i="3"/>
  <c r="AD293" i="3"/>
  <c r="AD98" i="3"/>
  <c r="AB525" i="3"/>
  <c r="AB450" i="3"/>
  <c r="AB376" i="3"/>
  <c r="AB303" i="3"/>
  <c r="AB230" i="3"/>
  <c r="AD555" i="3"/>
  <c r="AD192" i="3"/>
  <c r="AB608" i="3"/>
  <c r="AB485" i="3"/>
  <c r="AB412" i="3"/>
  <c r="AB339" i="3"/>
  <c r="AB266" i="3"/>
  <c r="AB192" i="3"/>
  <c r="AB119" i="3"/>
  <c r="AB46" i="3"/>
  <c r="AA589" i="3"/>
  <c r="AA525" i="3"/>
  <c r="AB246" i="3"/>
  <c r="AA503" i="3"/>
  <c r="AA429" i="3"/>
  <c r="AA356" i="3"/>
  <c r="AA283" i="3"/>
  <c r="AA219" i="3"/>
  <c r="AA155" i="3"/>
  <c r="AA91" i="3"/>
  <c r="AA27" i="3"/>
  <c r="Y574" i="3"/>
  <c r="Y510" i="3"/>
  <c r="Y446" i="3"/>
  <c r="Y382" i="3"/>
  <c r="Y318" i="3"/>
  <c r="AB539" i="3"/>
  <c r="AB102" i="3"/>
  <c r="AA551" i="3"/>
  <c r="AA464" i="3"/>
  <c r="AA391" i="3"/>
  <c r="AA318" i="3"/>
  <c r="AA250" i="3"/>
  <c r="AA186" i="3"/>
  <c r="AA122" i="3"/>
  <c r="AA58" i="3"/>
  <c r="AD611" i="3"/>
  <c r="AE563" i="3"/>
  <c r="AD479" i="3"/>
  <c r="AD588" i="3"/>
  <c r="AB614" i="3"/>
  <c r="AD239" i="3"/>
  <c r="AD439" i="3"/>
  <c r="AD274" i="3"/>
  <c r="AD501" i="3"/>
  <c r="AB527" i="3"/>
  <c r="AD381" i="3"/>
  <c r="AB98" i="3"/>
  <c r="AB371" i="3"/>
  <c r="AB517" i="3"/>
  <c r="AD427" i="3"/>
  <c r="AB103" i="3"/>
  <c r="AB294" i="3"/>
  <c r="AB256" i="3"/>
  <c r="AA493" i="3"/>
  <c r="Y566" i="3"/>
  <c r="AA455" i="3"/>
  <c r="AA178" i="3"/>
  <c r="AA50" i="3"/>
  <c r="Y581" i="3"/>
  <c r="Y509" i="3"/>
  <c r="Y437" i="3"/>
  <c r="Y365" i="3"/>
  <c r="Y285" i="3"/>
  <c r="AB447" i="3"/>
  <c r="AB53" i="3"/>
  <c r="AA511" i="3"/>
  <c r="AA427" i="3"/>
  <c r="AA344" i="3"/>
  <c r="Y604" i="3"/>
  <c r="Y524" i="3"/>
  <c r="Y452" i="3"/>
  <c r="Y380" i="3"/>
  <c r="Y308" i="3"/>
  <c r="Y236" i="3"/>
  <c r="Y172" i="3"/>
  <c r="Y108" i="3"/>
  <c r="Y44" i="3"/>
  <c r="X592" i="3"/>
  <c r="AD262" i="3"/>
  <c r="AB146" i="3"/>
  <c r="AA574" i="3"/>
  <c r="AA480" i="3"/>
  <c r="AA407" i="3"/>
  <c r="AA334" i="3"/>
  <c r="AA264" i="3"/>
  <c r="AA200" i="3"/>
  <c r="AA136" i="3"/>
  <c r="AA72" i="3"/>
  <c r="Y555" i="3"/>
  <c r="Y491" i="3"/>
  <c r="Y427" i="3"/>
  <c r="Y363" i="3"/>
  <c r="Y299" i="3"/>
  <c r="Y235" i="3"/>
  <c r="Y171" i="3"/>
  <c r="AD238" i="3"/>
  <c r="AB144" i="3"/>
  <c r="AA572" i="3"/>
  <c r="AA479" i="3"/>
  <c r="AA406" i="3"/>
  <c r="AA333" i="3"/>
  <c r="AA263" i="3"/>
  <c r="AA199" i="3"/>
  <c r="AA135" i="3"/>
  <c r="AA71" i="3"/>
  <c r="Y554" i="3"/>
  <c r="Y490" i="3"/>
  <c r="Y426" i="3"/>
  <c r="Y362" i="3"/>
  <c r="Y298" i="3"/>
  <c r="AB347" i="3"/>
  <c r="AB44" i="3"/>
  <c r="AA519" i="3"/>
  <c r="AA442" i="3"/>
  <c r="AA368" i="3"/>
  <c r="AA295" i="3"/>
  <c r="AA230" i="3"/>
  <c r="AA166" i="3"/>
  <c r="AA102" i="3"/>
  <c r="AA38" i="3"/>
  <c r="X605" i="3"/>
  <c r="X541" i="3"/>
  <c r="AB338" i="3"/>
  <c r="AB38" i="3"/>
  <c r="AA518" i="3"/>
  <c r="AA440" i="3"/>
  <c r="AA367" i="3"/>
  <c r="AA294" i="3"/>
  <c r="AA229" i="3"/>
  <c r="AA165" i="3"/>
  <c r="AA101" i="3"/>
  <c r="AA37" i="3"/>
  <c r="Y584" i="3"/>
  <c r="Y520" i="3"/>
  <c r="Y456" i="3"/>
  <c r="Y392" i="3"/>
  <c r="Y328" i="3"/>
  <c r="Y264" i="3"/>
  <c r="Y200" i="3"/>
  <c r="Y136" i="3"/>
  <c r="Y72" i="3"/>
  <c r="AB402" i="3"/>
  <c r="AA108" i="3"/>
  <c r="Y254" i="3"/>
  <c r="Y122" i="3"/>
  <c r="Y19" i="3"/>
  <c r="X516" i="3"/>
  <c r="X452" i="3"/>
  <c r="X388" i="3"/>
  <c r="X324" i="3"/>
  <c r="X260" i="3"/>
  <c r="X196" i="3"/>
  <c r="X132" i="3"/>
  <c r="X68" i="3"/>
  <c r="V616" i="3"/>
  <c r="V552" i="3"/>
  <c r="AB328" i="3"/>
  <c r="AA100" i="3"/>
  <c r="Y250" i="3"/>
  <c r="Y119" i="3"/>
  <c r="Y18" i="3"/>
  <c r="X532" i="3"/>
  <c r="X467" i="3"/>
  <c r="X403" i="3"/>
  <c r="X339" i="3"/>
  <c r="X275" i="3"/>
  <c r="X211" i="3"/>
  <c r="X147" i="3"/>
  <c r="X83" i="3"/>
  <c r="X19" i="3"/>
  <c r="V567" i="3"/>
  <c r="V503" i="3"/>
  <c r="V439" i="3"/>
  <c r="V375" i="3"/>
  <c r="V311" i="3"/>
  <c r="V247" i="3"/>
  <c r="AA284" i="3"/>
  <c r="Y383" i="3"/>
  <c r="Y166" i="3"/>
  <c r="Y54" i="3"/>
  <c r="X542" i="3"/>
  <c r="X474" i="3"/>
  <c r="X410" i="3"/>
  <c r="X346" i="3"/>
  <c r="X282" i="3"/>
  <c r="X218" i="3"/>
  <c r="X154" i="3"/>
  <c r="X90" i="3"/>
  <c r="X26" i="3"/>
  <c r="V574" i="3"/>
  <c r="V510" i="3"/>
  <c r="V446" i="3"/>
  <c r="V382" i="3"/>
  <c r="V318" i="3"/>
  <c r="V254" i="3"/>
  <c r="AA348" i="3"/>
  <c r="Y439" i="3"/>
  <c r="Y181" i="3"/>
  <c r="Y66" i="3"/>
  <c r="X562" i="3"/>
  <c r="V589" i="3"/>
  <c r="V525" i="3"/>
  <c r="V461" i="3"/>
  <c r="V397" i="3"/>
  <c r="V333" i="3"/>
  <c r="V269" i="3"/>
  <c r="V205" i="3"/>
  <c r="V141" i="3"/>
  <c r="AA485" i="3"/>
  <c r="Y559" i="3"/>
  <c r="Y210" i="3"/>
  <c r="Y90" i="3"/>
  <c r="X599" i="3"/>
  <c r="X496" i="3"/>
  <c r="X432" i="3"/>
  <c r="X368" i="3"/>
  <c r="X304" i="3"/>
  <c r="X240" i="3"/>
  <c r="X176" i="3"/>
  <c r="X112" i="3"/>
  <c r="X48" i="3"/>
  <c r="V596" i="3"/>
  <c r="V532" i="3"/>
  <c r="V468" i="3"/>
  <c r="V404" i="3"/>
  <c r="V340" i="3"/>
  <c r="V276" i="3"/>
  <c r="AA476" i="3"/>
  <c r="Y551" i="3"/>
  <c r="Y207" i="3"/>
  <c r="Y87" i="3"/>
  <c r="X598" i="3"/>
  <c r="X503" i="3"/>
  <c r="X439" i="3"/>
  <c r="X375" i="3"/>
  <c r="X311" i="3"/>
  <c r="X247" i="3"/>
  <c r="X183" i="3"/>
  <c r="X119" i="3"/>
  <c r="X55" i="3"/>
  <c r="V603" i="3"/>
  <c r="V539" i="3"/>
  <c r="V475" i="3"/>
  <c r="AA252" i="3"/>
  <c r="Y351" i="3"/>
  <c r="Y158" i="3"/>
  <c r="Y47" i="3"/>
  <c r="X558" i="3"/>
  <c r="X478" i="3"/>
  <c r="X414" i="3"/>
  <c r="X350" i="3"/>
  <c r="X286" i="3"/>
  <c r="X222" i="3"/>
  <c r="X158" i="3"/>
  <c r="X94" i="3"/>
  <c r="X30" i="3"/>
  <c r="V578" i="3"/>
  <c r="V514" i="3"/>
  <c r="V450" i="3"/>
  <c r="V386" i="3"/>
  <c r="V322" i="3"/>
  <c r="V258" i="3"/>
  <c r="X501" i="3"/>
  <c r="V601" i="3"/>
  <c r="V347" i="3"/>
  <c r="V209" i="3"/>
  <c r="V136" i="3"/>
  <c r="V68" i="3"/>
  <c r="AA311" i="3"/>
  <c r="X237" i="3"/>
  <c r="V432" i="3"/>
  <c r="V259" i="3"/>
  <c r="V171" i="3"/>
  <c r="V99" i="3"/>
  <c r="V35" i="3"/>
  <c r="U583" i="3"/>
  <c r="U519" i="3"/>
  <c r="U455" i="3"/>
  <c r="U391" i="3"/>
  <c r="U327" i="3"/>
  <c r="X421" i="3"/>
  <c r="V521" i="3"/>
  <c r="V321" i="3"/>
  <c r="V198" i="3"/>
  <c r="V124" i="3"/>
  <c r="V58" i="3"/>
  <c r="U606" i="3"/>
  <c r="U542" i="3"/>
  <c r="U478" i="3"/>
  <c r="U414" i="3"/>
  <c r="U350" i="3"/>
  <c r="Y34" i="3"/>
  <c r="X93" i="3"/>
  <c r="V384" i="3"/>
  <c r="V224" i="3"/>
  <c r="V151" i="3"/>
  <c r="V81" i="3"/>
  <c r="V17" i="3"/>
  <c r="U565" i="3"/>
  <c r="U501" i="3"/>
  <c r="U437" i="3"/>
  <c r="U373" i="3"/>
  <c r="Y255" i="3"/>
  <c r="X213" i="3"/>
  <c r="V424" i="3"/>
  <c r="V251" i="3"/>
  <c r="V168" i="3"/>
  <c r="V96" i="3"/>
  <c r="V32" i="3"/>
  <c r="X77" i="3"/>
  <c r="V377" i="3"/>
  <c r="V222" i="3"/>
  <c r="V148" i="3"/>
  <c r="V79" i="3"/>
  <c r="V15" i="3"/>
  <c r="U563" i="3"/>
  <c r="U499" i="3"/>
  <c r="U435" i="3"/>
  <c r="U371" i="3"/>
  <c r="AA542" i="3"/>
  <c r="X325" i="3"/>
  <c r="V459" i="3"/>
  <c r="V289" i="3"/>
  <c r="V184" i="3"/>
  <c r="V111" i="3"/>
  <c r="V46" i="3"/>
  <c r="U594" i="3"/>
  <c r="U530" i="3"/>
  <c r="U466" i="3"/>
  <c r="U402" i="3"/>
  <c r="U338" i="3"/>
  <c r="X594" i="3"/>
  <c r="X61" i="3"/>
  <c r="V371" i="3"/>
  <c r="V219" i="3"/>
  <c r="V146" i="3"/>
  <c r="V77" i="3"/>
  <c r="V13" i="3"/>
  <c r="U561" i="3"/>
  <c r="U497" i="3"/>
  <c r="U433" i="3"/>
  <c r="U472" i="3"/>
  <c r="U302" i="3"/>
  <c r="U238" i="3"/>
  <c r="U174" i="3"/>
  <c r="U110" i="3"/>
  <c r="U46" i="3"/>
  <c r="S594" i="3"/>
  <c r="AG467" i="3"/>
  <c r="AE208" i="3"/>
  <c r="AE349" i="3"/>
  <c r="AD351" i="3"/>
  <c r="AD515" i="3"/>
  <c r="AB541" i="3"/>
  <c r="AD166" i="3"/>
  <c r="AD366" i="3"/>
  <c r="AD200" i="3"/>
  <c r="AD428" i="3"/>
  <c r="AD261" i="3"/>
  <c r="AD134" i="3"/>
  <c r="AB24" i="3"/>
  <c r="AB298" i="3"/>
  <c r="AB443" i="3"/>
  <c r="AD151" i="3"/>
  <c r="AB30" i="3"/>
  <c r="AB221" i="3"/>
  <c r="AB183" i="3"/>
  <c r="AA420" i="3"/>
  <c r="Y502" i="3"/>
  <c r="AA382" i="3"/>
  <c r="AA162" i="3"/>
  <c r="AA34" i="3"/>
  <c r="Y573" i="3"/>
  <c r="Y501" i="3"/>
  <c r="Y429" i="3"/>
  <c r="Y349" i="3"/>
  <c r="Y277" i="3"/>
  <c r="AB374" i="3"/>
  <c r="AB27" i="3"/>
  <c r="AA501" i="3"/>
  <c r="AA418" i="3"/>
  <c r="AA335" i="3"/>
  <c r="Y588" i="3"/>
  <c r="Y516" i="3"/>
  <c r="Y444" i="3"/>
  <c r="Y372" i="3"/>
  <c r="Y300" i="3"/>
  <c r="Y228" i="3"/>
  <c r="Y164" i="3"/>
  <c r="Y100" i="3"/>
  <c r="Y36" i="3"/>
  <c r="X584" i="3"/>
  <c r="AD69" i="3"/>
  <c r="AB120" i="3"/>
  <c r="AA560" i="3"/>
  <c r="AA471" i="3"/>
  <c r="AA398" i="3"/>
  <c r="AA325" i="3"/>
  <c r="AA256" i="3"/>
  <c r="AA192" i="3"/>
  <c r="AA128" i="3"/>
  <c r="AA64" i="3"/>
  <c r="Y611" i="3"/>
  <c r="Y547" i="3"/>
  <c r="Y483" i="3"/>
  <c r="Y419" i="3"/>
  <c r="Y355" i="3"/>
  <c r="Y291" i="3"/>
  <c r="Y227" i="3"/>
  <c r="Y163" i="3"/>
  <c r="AD43" i="3"/>
  <c r="AB118" i="3"/>
  <c r="AA559" i="3"/>
  <c r="AA470" i="3"/>
  <c r="AA397" i="3"/>
  <c r="AA324" i="3"/>
  <c r="AA255" i="3"/>
  <c r="AA191" i="3"/>
  <c r="AA127" i="3"/>
  <c r="AA63" i="3"/>
  <c r="Y610" i="3"/>
  <c r="Y546" i="3"/>
  <c r="Y482" i="3"/>
  <c r="Y418" i="3"/>
  <c r="Y354" i="3"/>
  <c r="Y290" i="3"/>
  <c r="AB274" i="3"/>
  <c r="AB18" i="3"/>
  <c r="AA508" i="3"/>
  <c r="AA432" i="3"/>
  <c r="AA359" i="3"/>
  <c r="AA286" i="3"/>
  <c r="AA222" i="3"/>
  <c r="AA158" i="3"/>
  <c r="AA94" i="3"/>
  <c r="AA30" i="3"/>
  <c r="X597" i="3"/>
  <c r="X533" i="3"/>
  <c r="AB264" i="3"/>
  <c r="AB16" i="3"/>
  <c r="AA507" i="3"/>
  <c r="AA431" i="3"/>
  <c r="AA358" i="3"/>
  <c r="AA285" i="3"/>
  <c r="AA221" i="3"/>
  <c r="AA157" i="3"/>
  <c r="AA93" i="3"/>
  <c r="AA29" i="3"/>
  <c r="Y576" i="3"/>
  <c r="Y512" i="3"/>
  <c r="Y448" i="3"/>
  <c r="Y384" i="3"/>
  <c r="Y320" i="3"/>
  <c r="Y256" i="3"/>
  <c r="Y192" i="3"/>
  <c r="Y128" i="3"/>
  <c r="Y64" i="3"/>
  <c r="X612" i="3"/>
  <c r="AB62" i="3"/>
  <c r="AA44" i="3"/>
  <c r="Y234" i="3"/>
  <c r="Y109" i="3"/>
  <c r="X618" i="3"/>
  <c r="X508" i="3"/>
  <c r="X444" i="3"/>
  <c r="X380" i="3"/>
  <c r="X316" i="3"/>
  <c r="X252" i="3"/>
  <c r="X188" i="3"/>
  <c r="X124" i="3"/>
  <c r="X60" i="3"/>
  <c r="V608" i="3"/>
  <c r="V544" i="3"/>
  <c r="AB36" i="3"/>
  <c r="AA36" i="3"/>
  <c r="Y231" i="3"/>
  <c r="Y107" i="3"/>
  <c r="X617" i="3"/>
  <c r="X523" i="3"/>
  <c r="X459" i="3"/>
  <c r="X395" i="3"/>
  <c r="X331" i="3"/>
  <c r="X267" i="3"/>
  <c r="X203" i="3"/>
  <c r="X139" i="3"/>
  <c r="X75" i="3"/>
  <c r="X11" i="3"/>
  <c r="V559" i="3"/>
  <c r="V495" i="3"/>
  <c r="V431" i="3"/>
  <c r="V367" i="3"/>
  <c r="V303" i="3"/>
  <c r="V239" i="3"/>
  <c r="AA220" i="3"/>
  <c r="Y319" i="3"/>
  <c r="Y150" i="3"/>
  <c r="Y42" i="3"/>
  <c r="X531" i="3"/>
  <c r="X466" i="3"/>
  <c r="X402" i="3"/>
  <c r="X338" i="3"/>
  <c r="X274" i="3"/>
  <c r="X210" i="3"/>
  <c r="X146" i="3"/>
  <c r="X82" i="3"/>
  <c r="X18" i="3"/>
  <c r="V566" i="3"/>
  <c r="V502" i="3"/>
  <c r="V438" i="3"/>
  <c r="V374" i="3"/>
  <c r="V310" i="3"/>
  <c r="V246" i="3"/>
  <c r="AA276" i="3"/>
  <c r="Y375" i="3"/>
  <c r="Y165" i="3"/>
  <c r="Y53" i="3"/>
  <c r="X551" i="3"/>
  <c r="V581" i="3"/>
  <c r="V517" i="3"/>
  <c r="V453" i="3"/>
  <c r="V389" i="3"/>
  <c r="V325" i="3"/>
  <c r="V261" i="3"/>
  <c r="V197" i="3"/>
  <c r="V133" i="3"/>
  <c r="AA412" i="3"/>
  <c r="Y495" i="3"/>
  <c r="Y194" i="3"/>
  <c r="Y77" i="3"/>
  <c r="X586" i="3"/>
  <c r="X488" i="3"/>
  <c r="X424" i="3"/>
  <c r="X360" i="3"/>
  <c r="X296" i="3"/>
  <c r="X232" i="3"/>
  <c r="X168" i="3"/>
  <c r="X104" i="3"/>
  <c r="X40" i="3"/>
  <c r="V588" i="3"/>
  <c r="V524" i="3"/>
  <c r="V460" i="3"/>
  <c r="V396" i="3"/>
  <c r="V332" i="3"/>
  <c r="V268" i="3"/>
  <c r="AA403" i="3"/>
  <c r="Y487" i="3"/>
  <c r="Y191" i="3"/>
  <c r="Y75" i="3"/>
  <c r="X571" i="3"/>
  <c r="X495" i="3"/>
  <c r="X431" i="3"/>
  <c r="X367" i="3"/>
  <c r="X303" i="3"/>
  <c r="X239" i="3"/>
  <c r="X175" i="3"/>
  <c r="X111" i="3"/>
  <c r="X47" i="3"/>
  <c r="V595" i="3"/>
  <c r="V531" i="3"/>
  <c r="V467" i="3"/>
  <c r="AA188" i="3"/>
  <c r="Y287" i="3"/>
  <c r="Y142" i="3"/>
  <c r="Y35" i="3"/>
  <c r="X547" i="3"/>
  <c r="X470" i="3"/>
  <c r="X406" i="3"/>
  <c r="X342" i="3"/>
  <c r="X278" i="3"/>
  <c r="X214" i="3"/>
  <c r="X150" i="3"/>
  <c r="X86" i="3"/>
  <c r="X22" i="3"/>
  <c r="V570" i="3"/>
  <c r="V506" i="3"/>
  <c r="V442" i="3"/>
  <c r="V378" i="3"/>
  <c r="V314" i="3"/>
  <c r="V250" i="3"/>
  <c r="X437" i="3"/>
  <c r="V537" i="3"/>
  <c r="V328" i="3"/>
  <c r="V200" i="3"/>
  <c r="V127" i="3"/>
  <c r="V60" i="3"/>
  <c r="Y407" i="3"/>
  <c r="X173" i="3"/>
  <c r="V409" i="3"/>
  <c r="V240" i="3"/>
  <c r="V162" i="3"/>
  <c r="V91" i="3"/>
  <c r="V27" i="3"/>
  <c r="U575" i="3"/>
  <c r="U511" i="3"/>
  <c r="U447" i="3"/>
  <c r="U383" i="3"/>
  <c r="U319" i="3"/>
  <c r="X357" i="3"/>
  <c r="V473" i="3"/>
  <c r="V299" i="3"/>
  <c r="V188" i="3"/>
  <c r="V115" i="3"/>
  <c r="V50" i="3"/>
  <c r="U598" i="3"/>
  <c r="U534" i="3"/>
  <c r="U470" i="3"/>
  <c r="U406" i="3"/>
  <c r="U342" i="3"/>
  <c r="X546" i="3"/>
  <c r="X29" i="3"/>
  <c r="V361" i="3"/>
  <c r="V215" i="3"/>
  <c r="V142" i="3"/>
  <c r="V73" i="3"/>
  <c r="V9" i="3"/>
  <c r="U557" i="3"/>
  <c r="U493" i="3"/>
  <c r="U429" i="3"/>
  <c r="U365" i="3"/>
  <c r="Y125" i="3"/>
  <c r="X149" i="3"/>
  <c r="V401" i="3"/>
  <c r="V234" i="3"/>
  <c r="V159" i="3"/>
  <c r="V88" i="3"/>
  <c r="V24" i="3"/>
  <c r="X526" i="3"/>
  <c r="X13" i="3"/>
  <c r="V355" i="3"/>
  <c r="V212" i="3"/>
  <c r="V139" i="3"/>
  <c r="V71" i="3"/>
  <c r="U555" i="3"/>
  <c r="U491" i="3"/>
  <c r="U427" i="3"/>
  <c r="U363" i="3"/>
  <c r="Y599" i="3"/>
  <c r="X261" i="3"/>
  <c r="V440" i="3"/>
  <c r="V267" i="3"/>
  <c r="V175" i="3"/>
  <c r="V102" i="3"/>
  <c r="V38" i="3"/>
  <c r="U586" i="3"/>
  <c r="U522" i="3"/>
  <c r="U458" i="3"/>
  <c r="U394" i="3"/>
  <c r="U330" i="3"/>
  <c r="X509" i="3"/>
  <c r="V609" i="3"/>
  <c r="V352" i="3"/>
  <c r="V210" i="3"/>
  <c r="V137" i="3"/>
  <c r="V69" i="3"/>
  <c r="U617" i="3"/>
  <c r="U553" i="3"/>
  <c r="U489" i="3"/>
  <c r="U425" i="3"/>
  <c r="U440" i="3"/>
  <c r="U294" i="3"/>
  <c r="U230" i="3"/>
  <c r="U166" i="3"/>
  <c r="U102" i="3"/>
  <c r="U38" i="3"/>
  <c r="S586" i="3"/>
  <c r="S522" i="3"/>
  <c r="S458" i="3"/>
  <c r="S394" i="3"/>
  <c r="S330" i="3"/>
  <c r="S266" i="3"/>
  <c r="S202" i="3"/>
  <c r="S138" i="3"/>
  <c r="S74" i="3"/>
  <c r="S10" i="3"/>
  <c r="R72" i="3"/>
  <c r="AG338" i="3"/>
  <c r="AE408" i="3"/>
  <c r="AE166" i="3"/>
  <c r="AD260" i="3"/>
  <c r="AD442" i="3"/>
  <c r="AE421" i="3"/>
  <c r="AD93" i="3"/>
  <c r="AG240" i="3"/>
  <c r="AD127" i="3"/>
  <c r="AD355" i="3"/>
  <c r="AD64" i="3"/>
  <c r="AB552" i="3"/>
  <c r="AA570" i="3"/>
  <c r="AB224" i="3"/>
  <c r="AB370" i="3"/>
  <c r="AB566" i="3"/>
  <c r="AA575" i="3"/>
  <c r="AD482" i="3"/>
  <c r="AB110" i="3"/>
  <c r="AA347" i="3"/>
  <c r="Y438" i="3"/>
  <c r="AA309" i="3"/>
  <c r="AA146" i="3"/>
  <c r="AA26" i="3"/>
  <c r="Y565" i="3"/>
  <c r="Y493" i="3"/>
  <c r="Y413" i="3"/>
  <c r="Y341" i="3"/>
  <c r="Y269" i="3"/>
  <c r="AB301" i="3"/>
  <c r="AA614" i="3"/>
  <c r="AA491" i="3"/>
  <c r="AA408" i="3"/>
  <c r="AA317" i="3"/>
  <c r="Y580" i="3"/>
  <c r="Y508" i="3"/>
  <c r="Y436" i="3"/>
  <c r="Y364" i="3"/>
  <c r="Y292" i="3"/>
  <c r="Y220" i="3"/>
  <c r="Y156" i="3"/>
  <c r="Y92" i="3"/>
  <c r="Y28" i="3"/>
  <c r="X576" i="3"/>
  <c r="AB511" i="3"/>
  <c r="AB99" i="3"/>
  <c r="AA548" i="3"/>
  <c r="AA462" i="3"/>
  <c r="AA389" i="3"/>
  <c r="AA316" i="3"/>
  <c r="AA248" i="3"/>
  <c r="AA184" i="3"/>
  <c r="AA120" i="3"/>
  <c r="AA56" i="3"/>
  <c r="Y603" i="3"/>
  <c r="Y539" i="3"/>
  <c r="Y475" i="3"/>
  <c r="Y411" i="3"/>
  <c r="Y347" i="3"/>
  <c r="Y283" i="3"/>
  <c r="Y219" i="3"/>
  <c r="Y155" i="3"/>
  <c r="AB502" i="3"/>
  <c r="AB93" i="3"/>
  <c r="AA547" i="3"/>
  <c r="AA461" i="3"/>
  <c r="AA388" i="3"/>
  <c r="AA315" i="3"/>
  <c r="AA247" i="3"/>
  <c r="AA183" i="3"/>
  <c r="AA119" i="3"/>
  <c r="AA55" i="3"/>
  <c r="Y602" i="3"/>
  <c r="Y538" i="3"/>
  <c r="Y474" i="3"/>
  <c r="Y410" i="3"/>
  <c r="Y346" i="3"/>
  <c r="Y282" i="3"/>
  <c r="AB200" i="3"/>
  <c r="AA606" i="3"/>
  <c r="AA496" i="3"/>
  <c r="AA423" i="3"/>
  <c r="AA350" i="3"/>
  <c r="AA278" i="3"/>
  <c r="AA214" i="3"/>
  <c r="AA150" i="3"/>
  <c r="AA86" i="3"/>
  <c r="AA22" i="3"/>
  <c r="X589" i="3"/>
  <c r="X525" i="3"/>
  <c r="AB191" i="3"/>
  <c r="AA604" i="3"/>
  <c r="AA495" i="3"/>
  <c r="AA422" i="3"/>
  <c r="AA349" i="3"/>
  <c r="AA277" i="3"/>
  <c r="AA213" i="3"/>
  <c r="AA149" i="3"/>
  <c r="AA85" i="3"/>
  <c r="AA21" i="3"/>
  <c r="Y568" i="3"/>
  <c r="Y504" i="3"/>
  <c r="Y440" i="3"/>
  <c r="Y376" i="3"/>
  <c r="Y312" i="3"/>
  <c r="Y248" i="3"/>
  <c r="Y184" i="3"/>
  <c r="Y120" i="3"/>
  <c r="Y56" i="3"/>
  <c r="X604" i="3"/>
  <c r="AA528" i="3"/>
  <c r="Y591" i="3"/>
  <c r="Y218" i="3"/>
  <c r="Y95" i="3"/>
  <c r="X606" i="3"/>
  <c r="X500" i="3"/>
  <c r="X436" i="3"/>
  <c r="X372" i="3"/>
  <c r="X308" i="3"/>
  <c r="X244" i="3"/>
  <c r="X180" i="3"/>
  <c r="X116" i="3"/>
  <c r="X52" i="3"/>
  <c r="V600" i="3"/>
  <c r="V536" i="3"/>
  <c r="AA516" i="3"/>
  <c r="Y583" i="3"/>
  <c r="Y215" i="3"/>
  <c r="Y94" i="3"/>
  <c r="X603" i="3"/>
  <c r="X515" i="3"/>
  <c r="X451" i="3"/>
  <c r="X387" i="3"/>
  <c r="X323" i="3"/>
  <c r="X259" i="3"/>
  <c r="X195" i="3"/>
  <c r="X131" i="3"/>
  <c r="X67" i="3"/>
  <c r="V615" i="3"/>
  <c r="V551" i="3"/>
  <c r="V487" i="3"/>
  <c r="V423" i="3"/>
  <c r="V359" i="3"/>
  <c r="V295" i="3"/>
  <c r="V231" i="3"/>
  <c r="AA156" i="3"/>
  <c r="Y270" i="3"/>
  <c r="Y134" i="3"/>
  <c r="Y29" i="3"/>
  <c r="X522" i="3"/>
  <c r="X458" i="3"/>
  <c r="X394" i="3"/>
  <c r="X330" i="3"/>
  <c r="X266" i="3"/>
  <c r="X202" i="3"/>
  <c r="X138" i="3"/>
  <c r="X74" i="3"/>
  <c r="X10" i="3"/>
  <c r="V558" i="3"/>
  <c r="V494" i="3"/>
  <c r="V430" i="3"/>
  <c r="V366" i="3"/>
  <c r="V302" i="3"/>
  <c r="V238" i="3"/>
  <c r="AA212" i="3"/>
  <c r="Y311" i="3"/>
  <c r="Y149" i="3"/>
  <c r="Y39" i="3"/>
  <c r="X540" i="3"/>
  <c r="V573" i="3"/>
  <c r="V509" i="3"/>
  <c r="V445" i="3"/>
  <c r="V381" i="3"/>
  <c r="V317" i="3"/>
  <c r="V253" i="3"/>
  <c r="V189" i="3"/>
  <c r="V125" i="3"/>
  <c r="AA339" i="3"/>
  <c r="Y431" i="3"/>
  <c r="Y178" i="3"/>
  <c r="Y63" i="3"/>
  <c r="X574" i="3"/>
  <c r="X480" i="3"/>
  <c r="X416" i="3"/>
  <c r="X352" i="3"/>
  <c r="X288" i="3"/>
  <c r="X224" i="3"/>
  <c r="X160" i="3"/>
  <c r="X96" i="3"/>
  <c r="X32" i="3"/>
  <c r="V580" i="3"/>
  <c r="V516" i="3"/>
  <c r="V452" i="3"/>
  <c r="V388" i="3"/>
  <c r="V324" i="3"/>
  <c r="V260" i="3"/>
  <c r="AA330" i="3"/>
  <c r="Y423" i="3"/>
  <c r="Y175" i="3"/>
  <c r="Y62" i="3"/>
  <c r="X559" i="3"/>
  <c r="X487" i="3"/>
  <c r="X423" i="3"/>
  <c r="X359" i="3"/>
  <c r="X295" i="3"/>
  <c r="X231" i="3"/>
  <c r="X167" i="3"/>
  <c r="X103" i="3"/>
  <c r="X39" i="3"/>
  <c r="V587" i="3"/>
  <c r="V523" i="3"/>
  <c r="AB581" i="3"/>
  <c r="AA124" i="3"/>
  <c r="Y258" i="3"/>
  <c r="Y126" i="3"/>
  <c r="Y22" i="3"/>
  <c r="X527" i="3"/>
  <c r="X462" i="3"/>
  <c r="X398" i="3"/>
  <c r="X334" i="3"/>
  <c r="X270" i="3"/>
  <c r="X206" i="3"/>
  <c r="X142" i="3"/>
  <c r="X78" i="3"/>
  <c r="X14" i="3"/>
  <c r="V562" i="3"/>
  <c r="V498" i="3"/>
  <c r="V434" i="3"/>
  <c r="V370" i="3"/>
  <c r="V306" i="3"/>
  <c r="V242" i="3"/>
  <c r="X373" i="3"/>
  <c r="V481" i="3"/>
  <c r="V305" i="3"/>
  <c r="V191" i="3"/>
  <c r="V118" i="3"/>
  <c r="V52" i="3"/>
  <c r="Y173" i="3"/>
  <c r="X109" i="3"/>
  <c r="V387" i="3"/>
  <c r="V226" i="3"/>
  <c r="V153" i="3"/>
  <c r="V83" i="3"/>
  <c r="V19" i="3"/>
  <c r="U567" i="3"/>
  <c r="U503" i="3"/>
  <c r="U439" i="3"/>
  <c r="U375" i="3"/>
  <c r="AA244" i="3"/>
  <c r="X293" i="3"/>
  <c r="V449" i="3"/>
  <c r="V280" i="3"/>
  <c r="V179" i="3"/>
  <c r="V106" i="3"/>
  <c r="V42" i="3"/>
  <c r="U590" i="3"/>
  <c r="U526" i="3"/>
  <c r="U462" i="3"/>
  <c r="U398" i="3"/>
  <c r="U334" i="3"/>
  <c r="X477" i="3"/>
  <c r="V577" i="3"/>
  <c r="V339" i="3"/>
  <c r="V206" i="3"/>
  <c r="V132" i="3"/>
  <c r="V65" i="3"/>
  <c r="U613" i="3"/>
  <c r="U549" i="3"/>
  <c r="U485" i="3"/>
  <c r="U421" i="3"/>
  <c r="U357" i="3"/>
  <c r="Y21" i="3"/>
  <c r="X85" i="3"/>
  <c r="V379" i="3"/>
  <c r="V223" i="3"/>
  <c r="V150" i="3"/>
  <c r="V80" i="3"/>
  <c r="V16" i="3"/>
  <c r="X461" i="3"/>
  <c r="V561" i="3"/>
  <c r="V336" i="3"/>
  <c r="V203" i="3"/>
  <c r="V130" i="3"/>
  <c r="V63" i="3"/>
  <c r="U611" i="3"/>
  <c r="U547" i="3"/>
  <c r="U483" i="3"/>
  <c r="U419" i="3"/>
  <c r="U355" i="3"/>
  <c r="Y221" i="3"/>
  <c r="X197" i="3"/>
  <c r="V417" i="3"/>
  <c r="V248" i="3"/>
  <c r="V166" i="3"/>
  <c r="V94" i="3"/>
  <c r="V30" i="3"/>
  <c r="U578" i="3"/>
  <c r="U514" i="3"/>
  <c r="U450" i="3"/>
  <c r="U386" i="3"/>
  <c r="U322" i="3"/>
  <c r="X445" i="3"/>
  <c r="V545" i="3"/>
  <c r="V329" i="3"/>
  <c r="V201" i="3"/>
  <c r="V128" i="3"/>
  <c r="V61" i="3"/>
  <c r="U609" i="3"/>
  <c r="U545" i="3"/>
  <c r="U481" i="3"/>
  <c r="U417" i="3"/>
  <c r="U408" i="3"/>
  <c r="U286" i="3"/>
  <c r="U222" i="3"/>
  <c r="U158" i="3"/>
  <c r="U94" i="3"/>
  <c r="U30" i="3"/>
  <c r="S578" i="3"/>
  <c r="S514" i="3"/>
  <c r="S450" i="3"/>
  <c r="S386" i="3"/>
  <c r="S322" i="3"/>
  <c r="S258" i="3"/>
  <c r="S194" i="3"/>
  <c r="S130" i="3"/>
  <c r="S66" i="3"/>
  <c r="R16" i="3"/>
  <c r="R80" i="3"/>
  <c r="R144" i="3"/>
  <c r="U564" i="3"/>
  <c r="U340" i="3"/>
  <c r="U261" i="3"/>
  <c r="U197" i="3"/>
  <c r="U133" i="3"/>
  <c r="U69" i="3"/>
  <c r="S617" i="3"/>
  <c r="S553" i="3"/>
  <c r="S489" i="3"/>
  <c r="S425" i="3"/>
  <c r="S361" i="3"/>
  <c r="S297" i="3"/>
  <c r="AH51" i="3"/>
  <c r="AG74" i="3"/>
  <c r="AE20" i="3"/>
  <c r="AD159" i="3"/>
  <c r="AD368" i="3"/>
  <c r="AD606" i="3"/>
  <c r="AD20" i="3"/>
  <c r="AE110" i="3"/>
  <c r="AD54" i="3"/>
  <c r="AD282" i="3"/>
  <c r="AB510" i="3"/>
  <c r="AB463" i="3"/>
  <c r="AA506" i="3"/>
  <c r="AB151" i="3"/>
  <c r="AB296" i="3"/>
  <c r="AB469" i="3"/>
  <c r="AD270" i="3"/>
  <c r="AD170" i="3"/>
  <c r="AB37" i="3"/>
  <c r="AA275" i="3"/>
  <c r="Y374" i="3"/>
  <c r="AA266" i="3"/>
  <c r="AA138" i="3"/>
  <c r="AA18" i="3"/>
  <c r="Y557" i="3"/>
  <c r="Y477" i="3"/>
  <c r="Y405" i="3"/>
  <c r="Y333" i="3"/>
  <c r="Y261" i="3"/>
  <c r="AB228" i="3"/>
  <c r="AA595" i="3"/>
  <c r="AA482" i="3"/>
  <c r="AA390" i="3"/>
  <c r="AA308" i="3"/>
  <c r="Y572" i="3"/>
  <c r="Y500" i="3"/>
  <c r="Y428" i="3"/>
  <c r="Y356" i="3"/>
  <c r="Y284" i="3"/>
  <c r="Y212" i="3"/>
  <c r="Y148" i="3"/>
  <c r="Y84" i="3"/>
  <c r="Y20" i="3"/>
  <c r="X568" i="3"/>
  <c r="AB438" i="3"/>
  <c r="AB72" i="3"/>
  <c r="AA535" i="3"/>
  <c r="AA453" i="3"/>
  <c r="AA380" i="3"/>
  <c r="AA307" i="3"/>
  <c r="AA240" i="3"/>
  <c r="AA176" i="3"/>
  <c r="AA112" i="3"/>
  <c r="AA48" i="3"/>
  <c r="Y595" i="3"/>
  <c r="Y531" i="3"/>
  <c r="Y467" i="3"/>
  <c r="Y403" i="3"/>
  <c r="Y339" i="3"/>
  <c r="Y275" i="3"/>
  <c r="Y211" i="3"/>
  <c r="Y147" i="3"/>
  <c r="AB429" i="3"/>
  <c r="AB71" i="3"/>
  <c r="AA534" i="3"/>
  <c r="AA452" i="3"/>
  <c r="AA379" i="3"/>
  <c r="AA306" i="3"/>
  <c r="AA239" i="3"/>
  <c r="AA175" i="3"/>
  <c r="AA111" i="3"/>
  <c r="AA47" i="3"/>
  <c r="Y594" i="3"/>
  <c r="Y530" i="3"/>
  <c r="Y466" i="3"/>
  <c r="Y402" i="3"/>
  <c r="Y338" i="3"/>
  <c r="AE22" i="3"/>
  <c r="AB164" i="3"/>
  <c r="AA587" i="3"/>
  <c r="AA487" i="3"/>
  <c r="AA414" i="3"/>
  <c r="AA341" i="3"/>
  <c r="AA270" i="3"/>
  <c r="AA206" i="3"/>
  <c r="AA142" i="3"/>
  <c r="AA78" i="3"/>
  <c r="AA14" i="3"/>
  <c r="X581" i="3"/>
  <c r="AD546" i="3"/>
  <c r="AB163" i="3"/>
  <c r="AA584" i="3"/>
  <c r="AA486" i="3"/>
  <c r="AA413" i="3"/>
  <c r="AA340" i="3"/>
  <c r="AA269" i="3"/>
  <c r="AA205" i="3"/>
  <c r="AA141" i="3"/>
  <c r="AA77" i="3"/>
  <c r="AA13" i="3"/>
  <c r="Y560" i="3"/>
  <c r="Y496" i="3"/>
  <c r="Y432" i="3"/>
  <c r="Y368" i="3"/>
  <c r="Y304" i="3"/>
  <c r="Y240" i="3"/>
  <c r="Y176" i="3"/>
  <c r="Y112" i="3"/>
  <c r="Y48" i="3"/>
  <c r="X596" i="3"/>
  <c r="AA448" i="3"/>
  <c r="Y527" i="3"/>
  <c r="Y202" i="3"/>
  <c r="Y83" i="3"/>
  <c r="X579" i="3"/>
  <c r="X492" i="3"/>
  <c r="X428" i="3"/>
  <c r="X364" i="3"/>
  <c r="X300" i="3"/>
  <c r="X236" i="3"/>
  <c r="X172" i="3"/>
  <c r="X108" i="3"/>
  <c r="X44" i="3"/>
  <c r="V592" i="3"/>
  <c r="V528" i="3"/>
  <c r="AA439" i="3"/>
  <c r="Y519" i="3"/>
  <c r="Y199" i="3"/>
  <c r="Y82" i="3"/>
  <c r="X591" i="3"/>
  <c r="X507" i="3"/>
  <c r="X443" i="3"/>
  <c r="X379" i="3"/>
  <c r="X315" i="3"/>
  <c r="X251" i="3"/>
  <c r="X187" i="3"/>
  <c r="X123" i="3"/>
  <c r="X59" i="3"/>
  <c r="V607" i="3"/>
  <c r="V543" i="3"/>
  <c r="V479" i="3"/>
  <c r="V415" i="3"/>
  <c r="V351" i="3"/>
  <c r="V287" i="3"/>
  <c r="AB255" i="3"/>
  <c r="AA92" i="3"/>
  <c r="Y247" i="3"/>
  <c r="Y118" i="3"/>
  <c r="Y15" i="3"/>
  <c r="X514" i="3"/>
  <c r="X450" i="3"/>
  <c r="X386" i="3"/>
  <c r="X322" i="3"/>
  <c r="X258" i="3"/>
  <c r="X194" i="3"/>
  <c r="X130" i="3"/>
  <c r="X66" i="3"/>
  <c r="V614" i="3"/>
  <c r="V550" i="3"/>
  <c r="V486" i="3"/>
  <c r="V422" i="3"/>
  <c r="V358" i="3"/>
  <c r="V294" i="3"/>
  <c r="V230" i="3"/>
  <c r="AA148" i="3"/>
  <c r="Y266" i="3"/>
  <c r="Y133" i="3"/>
  <c r="Y27" i="3"/>
  <c r="X530" i="3"/>
  <c r="V565" i="3"/>
  <c r="V501" i="3"/>
  <c r="V437" i="3"/>
  <c r="V373" i="3"/>
  <c r="V309" i="3"/>
  <c r="V245" i="3"/>
  <c r="V181" i="3"/>
  <c r="V117" i="3"/>
  <c r="AA268" i="3"/>
  <c r="Y367" i="3"/>
  <c r="Y162" i="3"/>
  <c r="Y51" i="3"/>
  <c r="X550" i="3"/>
  <c r="X472" i="3"/>
  <c r="X408" i="3"/>
  <c r="X344" i="3"/>
  <c r="X280" i="3"/>
  <c r="X216" i="3"/>
  <c r="X152" i="3"/>
  <c r="X88" i="3"/>
  <c r="X24" i="3"/>
  <c r="V572" i="3"/>
  <c r="V508" i="3"/>
  <c r="V444" i="3"/>
  <c r="V380" i="3"/>
  <c r="V316" i="3"/>
  <c r="V252" i="3"/>
  <c r="AA260" i="3"/>
  <c r="Y359" i="3"/>
  <c r="Y159" i="3"/>
  <c r="Y50" i="3"/>
  <c r="X548" i="3"/>
  <c r="X479" i="3"/>
  <c r="X415" i="3"/>
  <c r="X351" i="3"/>
  <c r="X287" i="3"/>
  <c r="X223" i="3"/>
  <c r="X159" i="3"/>
  <c r="X95" i="3"/>
  <c r="X31" i="3"/>
  <c r="V579" i="3"/>
  <c r="V515" i="3"/>
  <c r="AB109" i="3"/>
  <c r="AA60" i="3"/>
  <c r="Y238" i="3"/>
  <c r="Y111" i="3"/>
  <c r="Y10" i="3"/>
  <c r="X518" i="3"/>
  <c r="X454" i="3"/>
  <c r="X390" i="3"/>
  <c r="X326" i="3"/>
  <c r="X262" i="3"/>
  <c r="X198" i="3"/>
  <c r="X134" i="3"/>
  <c r="X70" i="3"/>
  <c r="V618" i="3"/>
  <c r="V554" i="3"/>
  <c r="V490" i="3"/>
  <c r="V426" i="3"/>
  <c r="V362" i="3"/>
  <c r="V298" i="3"/>
  <c r="AA384" i="3"/>
  <c r="X309" i="3"/>
  <c r="V456" i="3"/>
  <c r="V283" i="3"/>
  <c r="V182" i="3"/>
  <c r="V108" i="3"/>
  <c r="V44" i="3"/>
  <c r="Y59" i="3"/>
  <c r="X45" i="3"/>
  <c r="V368" i="3"/>
  <c r="V217" i="3"/>
  <c r="V144" i="3"/>
  <c r="V75" i="3"/>
  <c r="V11" i="3"/>
  <c r="U559" i="3"/>
  <c r="U495" i="3"/>
  <c r="U431" i="3"/>
  <c r="U367" i="3"/>
  <c r="Y343" i="3"/>
  <c r="X229" i="3"/>
  <c r="V427" i="3"/>
  <c r="V257" i="3"/>
  <c r="V170" i="3"/>
  <c r="V98" i="3"/>
  <c r="V34" i="3"/>
  <c r="U582" i="3"/>
  <c r="U518" i="3"/>
  <c r="U454" i="3"/>
  <c r="U390" i="3"/>
  <c r="U326" i="3"/>
  <c r="X413" i="3"/>
  <c r="V513" i="3"/>
  <c r="V320" i="3"/>
  <c r="V196" i="3"/>
  <c r="V123" i="3"/>
  <c r="V57" i="3"/>
  <c r="U605" i="3"/>
  <c r="U541" i="3"/>
  <c r="U477" i="3"/>
  <c r="U413" i="3"/>
  <c r="U349" i="3"/>
  <c r="X535" i="3"/>
  <c r="X21" i="3"/>
  <c r="V360" i="3"/>
  <c r="V214" i="3"/>
  <c r="V140" i="3"/>
  <c r="V72" i="3"/>
  <c r="X397" i="3"/>
  <c r="V497" i="3"/>
  <c r="V313" i="3"/>
  <c r="V194" i="3"/>
  <c r="V121" i="3"/>
  <c r="V55" i="3"/>
  <c r="U603" i="3"/>
  <c r="U539" i="3"/>
  <c r="U475" i="3"/>
  <c r="U411" i="3"/>
  <c r="U347" i="3"/>
  <c r="Y98" i="3"/>
  <c r="X133" i="3"/>
  <c r="V395" i="3"/>
  <c r="V232" i="3"/>
  <c r="V156" i="3"/>
  <c r="V86" i="3"/>
  <c r="V22" i="3"/>
  <c r="U570" i="3"/>
  <c r="U506" i="3"/>
  <c r="U442" i="3"/>
  <c r="U378" i="3"/>
  <c r="U314" i="3"/>
  <c r="X381" i="3"/>
  <c r="V488" i="3"/>
  <c r="V307" i="3"/>
  <c r="V192" i="3"/>
  <c r="V119" i="3"/>
  <c r="V53" i="3"/>
  <c r="U601" i="3"/>
  <c r="U537" i="3"/>
  <c r="U473" i="3"/>
  <c r="U409" i="3"/>
  <c r="U385" i="3"/>
  <c r="U278" i="3"/>
  <c r="U214" i="3"/>
  <c r="U150" i="3"/>
  <c r="U86" i="3"/>
  <c r="AE565" i="3"/>
  <c r="AG349" i="3"/>
  <c r="AD581" i="3"/>
  <c r="AD77" i="3"/>
  <c r="AD295" i="3"/>
  <c r="AD532" i="3"/>
  <c r="AB558" i="3"/>
  <c r="AD566" i="3"/>
  <c r="AB592" i="3"/>
  <c r="AD208" i="3"/>
  <c r="AB437" i="3"/>
  <c r="AB390" i="3"/>
  <c r="AD279" i="3"/>
  <c r="AB78" i="3"/>
  <c r="AB223" i="3"/>
  <c r="AB396" i="3"/>
  <c r="AD74" i="3"/>
  <c r="AB584" i="3"/>
  <c r="AA581" i="3"/>
  <c r="AA211" i="3"/>
  <c r="Y310" i="3"/>
  <c r="AA242" i="3"/>
  <c r="AA114" i="3"/>
  <c r="AA10" i="3"/>
  <c r="Y541" i="3"/>
  <c r="Y469" i="3"/>
  <c r="Y397" i="3"/>
  <c r="Y325" i="3"/>
  <c r="Y253" i="3"/>
  <c r="AB173" i="3"/>
  <c r="AA576" i="3"/>
  <c r="AA463" i="3"/>
  <c r="AA381" i="3"/>
  <c r="AA299" i="3"/>
  <c r="Y564" i="3"/>
  <c r="Y492" i="3"/>
  <c r="Y420" i="3"/>
  <c r="Y348" i="3"/>
  <c r="Y268" i="3"/>
  <c r="Y204" i="3"/>
  <c r="Y140" i="3"/>
  <c r="Y76" i="3"/>
  <c r="Y12" i="3"/>
  <c r="X560" i="3"/>
  <c r="AB365" i="3"/>
  <c r="AB47" i="3"/>
  <c r="AA523" i="3"/>
  <c r="AA444" i="3"/>
  <c r="AA371" i="3"/>
  <c r="AA298" i="3"/>
  <c r="AA232" i="3"/>
  <c r="AA168" i="3"/>
  <c r="AA104" i="3"/>
  <c r="AA40" i="3"/>
  <c r="Y587" i="3"/>
  <c r="Y523" i="3"/>
  <c r="Y459" i="3"/>
  <c r="Y395" i="3"/>
  <c r="Y331" i="3"/>
  <c r="Y267" i="3"/>
  <c r="Y203" i="3"/>
  <c r="Y139" i="3"/>
  <c r="AB356" i="3"/>
  <c r="AB45" i="3"/>
  <c r="AA520" i="3"/>
  <c r="AA443" i="3"/>
  <c r="AA370" i="3"/>
  <c r="AA296" i="3"/>
  <c r="AA231" i="3"/>
  <c r="AA167" i="3"/>
  <c r="AA103" i="3"/>
  <c r="AA39" i="3"/>
  <c r="Y586" i="3"/>
  <c r="Y522" i="3"/>
  <c r="Y458" i="3"/>
  <c r="Y394" i="3"/>
  <c r="Y330" i="3"/>
  <c r="AD215" i="3"/>
  <c r="AB139" i="3"/>
  <c r="AA571" i="3"/>
  <c r="AA478" i="3"/>
  <c r="AA405" i="3"/>
  <c r="AA332" i="3"/>
  <c r="AA262" i="3"/>
  <c r="AA198" i="3"/>
  <c r="AA134" i="3"/>
  <c r="AA70" i="3"/>
  <c r="Y618" i="3"/>
  <c r="X573" i="3"/>
  <c r="AD189" i="3"/>
  <c r="AB136" i="3"/>
  <c r="AA568" i="3"/>
  <c r="AA477" i="3"/>
  <c r="AA404" i="3"/>
  <c r="AA331" i="3"/>
  <c r="AA261" i="3"/>
  <c r="AA197" i="3"/>
  <c r="AA133" i="3"/>
  <c r="AA69" i="3"/>
  <c r="Y616" i="3"/>
  <c r="Y552" i="3"/>
  <c r="Y488" i="3"/>
  <c r="Y424" i="3"/>
  <c r="Y360" i="3"/>
  <c r="Y296" i="3"/>
  <c r="Y232" i="3"/>
  <c r="Y168" i="3"/>
  <c r="Y104" i="3"/>
  <c r="Y40" i="3"/>
  <c r="X588" i="3"/>
  <c r="AA375" i="3"/>
  <c r="Y463" i="3"/>
  <c r="Y186" i="3"/>
  <c r="Y70" i="3"/>
  <c r="X567" i="3"/>
  <c r="X484" i="3"/>
  <c r="X420" i="3"/>
  <c r="X356" i="3"/>
  <c r="X292" i="3"/>
  <c r="X228" i="3"/>
  <c r="X164" i="3"/>
  <c r="X100" i="3"/>
  <c r="X36" i="3"/>
  <c r="V584" i="3"/>
  <c r="V520" i="3"/>
  <c r="AA366" i="3"/>
  <c r="Y455" i="3"/>
  <c r="Y183" i="3"/>
  <c r="Y69" i="3"/>
  <c r="X578" i="3"/>
  <c r="X499" i="3"/>
  <c r="X435" i="3"/>
  <c r="X371" i="3"/>
  <c r="X307" i="3"/>
  <c r="X243" i="3"/>
  <c r="X179" i="3"/>
  <c r="X115" i="3"/>
  <c r="X51" i="3"/>
  <c r="V599" i="3"/>
  <c r="V535" i="3"/>
  <c r="V471" i="3"/>
  <c r="V407" i="3"/>
  <c r="V343" i="3"/>
  <c r="V279" i="3"/>
  <c r="AB11" i="3"/>
  <c r="AA28" i="3"/>
  <c r="Y230" i="3"/>
  <c r="Y106" i="3"/>
  <c r="X615" i="3"/>
  <c r="X506" i="3"/>
  <c r="X442" i="3"/>
  <c r="X378" i="3"/>
  <c r="X314" i="3"/>
  <c r="X250" i="3"/>
  <c r="X186" i="3"/>
  <c r="X122" i="3"/>
  <c r="X58" i="3"/>
  <c r="V606" i="3"/>
  <c r="V542" i="3"/>
  <c r="V478" i="3"/>
  <c r="V414" i="3"/>
  <c r="V350" i="3"/>
  <c r="V286" i="3"/>
  <c r="AB182" i="3"/>
  <c r="AA84" i="3"/>
  <c r="Y246" i="3"/>
  <c r="Y117" i="3"/>
  <c r="Y14" i="3"/>
  <c r="X9" i="3"/>
  <c r="V557" i="3"/>
  <c r="V493" i="3"/>
  <c r="V429" i="3"/>
  <c r="V365" i="3"/>
  <c r="V301" i="3"/>
  <c r="V237" i="3"/>
  <c r="V173" i="3"/>
  <c r="V109" i="3"/>
  <c r="AA204" i="3"/>
  <c r="Y303" i="3"/>
  <c r="Y146" i="3"/>
  <c r="Y38" i="3"/>
  <c r="X539" i="3"/>
  <c r="X464" i="3"/>
  <c r="X400" i="3"/>
  <c r="X336" i="3"/>
  <c r="X272" i="3"/>
  <c r="X208" i="3"/>
  <c r="X144" i="3"/>
  <c r="X80" i="3"/>
  <c r="X16" i="3"/>
  <c r="V564" i="3"/>
  <c r="V500" i="3"/>
  <c r="V436" i="3"/>
  <c r="V372" i="3"/>
  <c r="V308" i="3"/>
  <c r="V244" i="3"/>
  <c r="AA196" i="3"/>
  <c r="Y295" i="3"/>
  <c r="Y143" i="3"/>
  <c r="Y37" i="3"/>
  <c r="X538" i="3"/>
  <c r="X471" i="3"/>
  <c r="X407" i="3"/>
  <c r="X343" i="3"/>
  <c r="X279" i="3"/>
  <c r="X215" i="3"/>
  <c r="X151" i="3"/>
  <c r="X87" i="3"/>
  <c r="X23" i="3"/>
  <c r="V571" i="3"/>
  <c r="V507" i="3"/>
  <c r="AA555" i="3"/>
  <c r="Y607" i="3"/>
  <c r="Y222" i="3"/>
  <c r="Y99" i="3"/>
  <c r="X609" i="3"/>
  <c r="X510" i="3"/>
  <c r="X446" i="3"/>
  <c r="X382" i="3"/>
  <c r="X318" i="3"/>
  <c r="X254" i="3"/>
  <c r="X190" i="3"/>
  <c r="X126" i="3"/>
  <c r="X62" i="3"/>
  <c r="V610" i="3"/>
  <c r="V546" i="3"/>
  <c r="V482" i="3"/>
  <c r="V418" i="3"/>
  <c r="V354" i="3"/>
  <c r="V290" i="3"/>
  <c r="Y471" i="3"/>
  <c r="X245" i="3"/>
  <c r="V433" i="3"/>
  <c r="V264" i="3"/>
  <c r="V172" i="3"/>
  <c r="V100" i="3"/>
  <c r="V36" i="3"/>
  <c r="X493" i="3"/>
  <c r="V593" i="3"/>
  <c r="V345" i="3"/>
  <c r="V208" i="3"/>
  <c r="V135" i="3"/>
  <c r="V67" i="3"/>
  <c r="U615" i="3"/>
  <c r="U551" i="3"/>
  <c r="U487" i="3"/>
  <c r="U423" i="3"/>
  <c r="U359" i="3"/>
  <c r="Y157" i="3"/>
  <c r="X165" i="3"/>
  <c r="V408" i="3"/>
  <c r="V236" i="3"/>
  <c r="V161" i="3"/>
  <c r="V90" i="3"/>
  <c r="V26" i="3"/>
  <c r="U574" i="3"/>
  <c r="U510" i="3"/>
  <c r="U446" i="3"/>
  <c r="U382" i="3"/>
  <c r="U318" i="3"/>
  <c r="X349" i="3"/>
  <c r="V472" i="3"/>
  <c r="V297" i="3"/>
  <c r="V187" i="3"/>
  <c r="V114" i="3"/>
  <c r="V49" i="3"/>
  <c r="U597" i="3"/>
  <c r="U533" i="3"/>
  <c r="U469" i="3"/>
  <c r="U405" i="3"/>
  <c r="U341" i="3"/>
  <c r="X469" i="3"/>
  <c r="V569" i="3"/>
  <c r="V337" i="3"/>
  <c r="V204" i="3"/>
  <c r="V131" i="3"/>
  <c r="V64" i="3"/>
  <c r="AB84" i="3"/>
  <c r="X333" i="3"/>
  <c r="V464" i="3"/>
  <c r="V291" i="3"/>
  <c r="V185" i="3"/>
  <c r="V112" i="3"/>
  <c r="V47" i="3"/>
  <c r="U595" i="3"/>
  <c r="U531" i="3"/>
  <c r="U467" i="3"/>
  <c r="U403" i="3"/>
  <c r="U339" i="3"/>
  <c r="X607" i="3"/>
  <c r="X69" i="3"/>
  <c r="V376" i="3"/>
  <c r="V220" i="3"/>
  <c r="V147" i="3"/>
  <c r="V78" i="3"/>
  <c r="V14" i="3"/>
  <c r="U562" i="3"/>
  <c r="U498" i="3"/>
  <c r="U434" i="3"/>
  <c r="U370" i="3"/>
  <c r="AA458" i="3"/>
  <c r="X317" i="3"/>
  <c r="V457" i="3"/>
  <c r="V288" i="3"/>
  <c r="V183" i="3"/>
  <c r="V110" i="3"/>
  <c r="V45" i="3"/>
  <c r="U593" i="3"/>
  <c r="U529" i="3"/>
  <c r="U465" i="3"/>
  <c r="U600" i="3"/>
  <c r="U364" i="3"/>
  <c r="U270" i="3"/>
  <c r="U206" i="3"/>
  <c r="U142" i="3"/>
  <c r="U78" i="3"/>
  <c r="U14" i="3"/>
  <c r="S562" i="3"/>
  <c r="S498" i="3"/>
  <c r="S434" i="3"/>
  <c r="S370" i="3"/>
  <c r="S306" i="3"/>
  <c r="S242" i="3"/>
  <c r="S178" i="3"/>
  <c r="S114" i="3"/>
  <c r="S50" i="3"/>
  <c r="R32" i="3"/>
  <c r="R96" i="3"/>
  <c r="AG362" i="3"/>
  <c r="AE150" i="3"/>
  <c r="AD435" i="3"/>
  <c r="AB615" i="3"/>
  <c r="AD222" i="3"/>
  <c r="AD459" i="3"/>
  <c r="AE266" i="3"/>
  <c r="AD493" i="3"/>
  <c r="AG471" i="3"/>
  <c r="AD135" i="3"/>
  <c r="AB364" i="3"/>
  <c r="AB317" i="3"/>
  <c r="AD83" i="3"/>
  <c r="AA617" i="3"/>
  <c r="AB150" i="3"/>
  <c r="AB323" i="3"/>
  <c r="AB515" i="3"/>
  <c r="AB476" i="3"/>
  <c r="AA517" i="3"/>
  <c r="AA147" i="3"/>
  <c r="AB456" i="3"/>
  <c r="AA226" i="3"/>
  <c r="AA98" i="3"/>
  <c r="Y605" i="3"/>
  <c r="Y533" i="3"/>
  <c r="Y461" i="3"/>
  <c r="Y389" i="3"/>
  <c r="Y317" i="3"/>
  <c r="Y245" i="3"/>
  <c r="AB148" i="3"/>
  <c r="AA550" i="3"/>
  <c r="AA454" i="3"/>
  <c r="AA372" i="3"/>
  <c r="AA290" i="3"/>
  <c r="Y556" i="3"/>
  <c r="Y484" i="3"/>
  <c r="Y412" i="3"/>
  <c r="Y332" i="3"/>
  <c r="Y260" i="3"/>
  <c r="Y196" i="3"/>
  <c r="Y132" i="3"/>
  <c r="Y68" i="3"/>
  <c r="X616" i="3"/>
  <c r="X552" i="3"/>
  <c r="AB292" i="3"/>
  <c r="AB26" i="3"/>
  <c r="AA510" i="3"/>
  <c r="AA435" i="3"/>
  <c r="AA362" i="3"/>
  <c r="AA288" i="3"/>
  <c r="AA224" i="3"/>
  <c r="AA160" i="3"/>
  <c r="AA96" i="3"/>
  <c r="AA32" i="3"/>
  <c r="Y579" i="3"/>
  <c r="Y515" i="3"/>
  <c r="Y451" i="3"/>
  <c r="Y387" i="3"/>
  <c r="Y323" i="3"/>
  <c r="Y259" i="3"/>
  <c r="Y195" i="3"/>
  <c r="Y131" i="3"/>
  <c r="AB283" i="3"/>
  <c r="AB20" i="3"/>
  <c r="AA509" i="3"/>
  <c r="AA434" i="3"/>
  <c r="AA360" i="3"/>
  <c r="AA287" i="3"/>
  <c r="AA223" i="3"/>
  <c r="AA159" i="3"/>
  <c r="AA95" i="3"/>
  <c r="AA31" i="3"/>
  <c r="Y578" i="3"/>
  <c r="Y514" i="3"/>
  <c r="Y450" i="3"/>
  <c r="Y386" i="3"/>
  <c r="Y322" i="3"/>
  <c r="AD19" i="3"/>
  <c r="AB117" i="3"/>
  <c r="AA558" i="3"/>
  <c r="AA469" i="3"/>
  <c r="AA396" i="3"/>
  <c r="AA323" i="3"/>
  <c r="AA254" i="3"/>
  <c r="AA190" i="3"/>
  <c r="AA126" i="3"/>
  <c r="AA62" i="3"/>
  <c r="Y609" i="3"/>
  <c r="X565" i="3"/>
  <c r="AB607" i="3"/>
  <c r="AB111" i="3"/>
  <c r="AA556" i="3"/>
  <c r="AA468" i="3"/>
  <c r="AA395" i="3"/>
  <c r="AA322" i="3"/>
  <c r="AA253" i="3"/>
  <c r="AA189" i="3"/>
  <c r="AA125" i="3"/>
  <c r="AA61" i="3"/>
  <c r="Y608" i="3"/>
  <c r="Y544" i="3"/>
  <c r="Y480" i="3"/>
  <c r="Y416" i="3"/>
  <c r="Y352" i="3"/>
  <c r="Y288" i="3"/>
  <c r="Y224" i="3"/>
  <c r="Y160" i="3"/>
  <c r="Y96" i="3"/>
  <c r="Y32" i="3"/>
  <c r="X580" i="3"/>
  <c r="AA302" i="3"/>
  <c r="Y399" i="3"/>
  <c r="Y170" i="3"/>
  <c r="Y58" i="3"/>
  <c r="X555" i="3"/>
  <c r="X476" i="3"/>
  <c r="X412" i="3"/>
  <c r="X348" i="3"/>
  <c r="X284" i="3"/>
  <c r="X220" i="3"/>
  <c r="X156" i="3"/>
  <c r="X92" i="3"/>
  <c r="X28" i="3"/>
  <c r="V576" i="3"/>
  <c r="V512" i="3"/>
  <c r="AA293" i="3"/>
  <c r="Y391" i="3"/>
  <c r="Y167" i="3"/>
  <c r="Y55" i="3"/>
  <c r="X566" i="3"/>
  <c r="X491" i="3"/>
  <c r="X427" i="3"/>
  <c r="X363" i="3"/>
  <c r="X299" i="3"/>
  <c r="X235" i="3"/>
  <c r="X171" i="3"/>
  <c r="X107" i="3"/>
  <c r="X43" i="3"/>
  <c r="V591" i="3"/>
  <c r="V527" i="3"/>
  <c r="V463" i="3"/>
  <c r="V399" i="3"/>
  <c r="V335" i="3"/>
  <c r="V271" i="3"/>
  <c r="AA504" i="3"/>
  <c r="Y575" i="3"/>
  <c r="Y214" i="3"/>
  <c r="Y93" i="3"/>
  <c r="X602" i="3"/>
  <c r="X498" i="3"/>
  <c r="X434" i="3"/>
  <c r="X370" i="3"/>
  <c r="X306" i="3"/>
  <c r="X242" i="3"/>
  <c r="X178" i="3"/>
  <c r="X114" i="3"/>
  <c r="X50" i="3"/>
  <c r="V598" i="3"/>
  <c r="V534" i="3"/>
  <c r="V470" i="3"/>
  <c r="V406" i="3"/>
  <c r="V342" i="3"/>
  <c r="V278" i="3"/>
  <c r="AA603" i="3"/>
  <c r="AA20" i="3"/>
  <c r="Y229" i="3"/>
  <c r="Y103" i="3"/>
  <c r="X614" i="3"/>
  <c r="V613" i="3"/>
  <c r="V549" i="3"/>
  <c r="V485" i="3"/>
  <c r="V421" i="3"/>
  <c r="V357" i="3"/>
  <c r="V293" i="3"/>
  <c r="V229" i="3"/>
  <c r="V165" i="3"/>
  <c r="AD472" i="3"/>
  <c r="AA140" i="3"/>
  <c r="Y263" i="3"/>
  <c r="Y130" i="3"/>
  <c r="Y26" i="3"/>
  <c r="X520" i="3"/>
  <c r="X456" i="3"/>
  <c r="X392" i="3"/>
  <c r="X328" i="3"/>
  <c r="X264" i="3"/>
  <c r="X200" i="3"/>
  <c r="X136" i="3"/>
  <c r="X72" i="3"/>
  <c r="V556" i="3"/>
  <c r="V492" i="3"/>
  <c r="V428" i="3"/>
  <c r="V364" i="3"/>
  <c r="V300" i="3"/>
  <c r="AD165" i="3"/>
  <c r="AA132" i="3"/>
  <c r="Y262" i="3"/>
  <c r="Y127" i="3"/>
  <c r="Y23" i="3"/>
  <c r="X528" i="3"/>
  <c r="X463" i="3"/>
  <c r="X399" i="3"/>
  <c r="X335" i="3"/>
  <c r="X271" i="3"/>
  <c r="X207" i="3"/>
  <c r="X143" i="3"/>
  <c r="X79" i="3"/>
  <c r="X15" i="3"/>
  <c r="V563" i="3"/>
  <c r="V499" i="3"/>
  <c r="AA467" i="3"/>
  <c r="Y543" i="3"/>
  <c r="Y206" i="3"/>
  <c r="Y86" i="3"/>
  <c r="X595" i="3"/>
  <c r="X502" i="3"/>
  <c r="X438" i="3"/>
  <c r="X374" i="3"/>
  <c r="X310" i="3"/>
  <c r="X246" i="3"/>
  <c r="X182" i="3"/>
  <c r="X118" i="3"/>
  <c r="X54" i="3"/>
  <c r="V602" i="3"/>
  <c r="V538" i="3"/>
  <c r="V474" i="3"/>
  <c r="V410" i="3"/>
  <c r="V346" i="3"/>
  <c r="V282" i="3"/>
  <c r="Y189" i="3"/>
  <c r="X181" i="3"/>
  <c r="V411" i="3"/>
  <c r="V241" i="3"/>
  <c r="V163" i="3"/>
  <c r="V92" i="3"/>
  <c r="V28" i="3"/>
  <c r="X429" i="3"/>
  <c r="V529" i="3"/>
  <c r="V323" i="3"/>
  <c r="V199" i="3"/>
  <c r="V126" i="3"/>
  <c r="V59" i="3"/>
  <c r="U607" i="3"/>
  <c r="U543" i="3"/>
  <c r="U479" i="3"/>
  <c r="U415" i="3"/>
  <c r="U351" i="3"/>
  <c r="Y46" i="3"/>
  <c r="X101" i="3"/>
  <c r="V385" i="3"/>
  <c r="V225" i="3"/>
  <c r="V152" i="3"/>
  <c r="V82" i="3"/>
  <c r="V18" i="3"/>
  <c r="U566" i="3"/>
  <c r="U502" i="3"/>
  <c r="U438" i="3"/>
  <c r="U374" i="3"/>
  <c r="AA180" i="3"/>
  <c r="X285" i="3"/>
  <c r="V448" i="3"/>
  <c r="V275" i="3"/>
  <c r="V178" i="3"/>
  <c r="V105" i="3"/>
  <c r="V41" i="3"/>
  <c r="U589" i="3"/>
  <c r="U525" i="3"/>
  <c r="U461" i="3"/>
  <c r="U397" i="3"/>
  <c r="U333" i="3"/>
  <c r="X405" i="3"/>
  <c r="V505" i="3"/>
  <c r="V315" i="3"/>
  <c r="V195" i="3"/>
  <c r="V122" i="3"/>
  <c r="V56" i="3"/>
  <c r="AA52" i="3"/>
  <c r="X269" i="3"/>
  <c r="V441" i="3"/>
  <c r="V272" i="3"/>
  <c r="V176" i="3"/>
  <c r="V103" i="3"/>
  <c r="V39" i="3"/>
  <c r="U587" i="3"/>
  <c r="U523" i="3"/>
  <c r="U459" i="3"/>
  <c r="U395" i="3"/>
  <c r="U331" i="3"/>
  <c r="X517" i="3"/>
  <c r="V617" i="3"/>
  <c r="V353" i="3"/>
  <c r="V211" i="3"/>
  <c r="V138" i="3"/>
  <c r="V70" i="3"/>
  <c r="U618" i="3"/>
  <c r="U554" i="3"/>
  <c r="U490" i="3"/>
  <c r="U426" i="3"/>
  <c r="U362" i="3"/>
  <c r="Y535" i="3"/>
  <c r="X253" i="3"/>
  <c r="V435" i="3"/>
  <c r="V265" i="3"/>
  <c r="V174" i="3"/>
  <c r="V101" i="3"/>
  <c r="V37" i="3"/>
  <c r="U585" i="3"/>
  <c r="U521" i="3"/>
  <c r="U457" i="3"/>
  <c r="U568" i="3"/>
  <c r="U344" i="3"/>
  <c r="U262" i="3"/>
  <c r="U198" i="3"/>
  <c r="U134" i="3"/>
  <c r="U70" i="3"/>
  <c r="S618" i="3"/>
  <c r="S554" i="3"/>
  <c r="S490" i="3"/>
  <c r="S426" i="3"/>
  <c r="S362" i="3"/>
  <c r="S298" i="3"/>
  <c r="S234" i="3"/>
  <c r="S170" i="3"/>
  <c r="S106" i="3"/>
  <c r="S42" i="3"/>
  <c r="R40" i="3"/>
  <c r="R104" i="3"/>
  <c r="AG251" i="3"/>
  <c r="AE304" i="3"/>
  <c r="AG152" i="3"/>
  <c r="AB542" i="3"/>
  <c r="AD149" i="3"/>
  <c r="AD386" i="3"/>
  <c r="AD586" i="3"/>
  <c r="AD420" i="3"/>
  <c r="AE174" i="3"/>
  <c r="AD62" i="3"/>
  <c r="AB291" i="3"/>
  <c r="AB244" i="3"/>
  <c r="AB518" i="3"/>
  <c r="AD275" i="3"/>
  <c r="AB77" i="3"/>
  <c r="AB250" i="3"/>
  <c r="AB440" i="3"/>
  <c r="AB403" i="3"/>
  <c r="AB181" i="3"/>
  <c r="AA83" i="3"/>
  <c r="AB80" i="3"/>
  <c r="AA210" i="3"/>
  <c r="AA82" i="3"/>
  <c r="Y597" i="3"/>
  <c r="Y525" i="3"/>
  <c r="Y453" i="3"/>
  <c r="Y381" i="3"/>
  <c r="Y309" i="3"/>
  <c r="AD288" i="3"/>
  <c r="AB100" i="3"/>
  <c r="AA536" i="3"/>
  <c r="AA445" i="3"/>
  <c r="AA363" i="3"/>
  <c r="AA9" i="3"/>
  <c r="Y548" i="3"/>
  <c r="Y476" i="3"/>
  <c r="Y396" i="3"/>
  <c r="Y324" i="3"/>
  <c r="Y252" i="3"/>
  <c r="Y188" i="3"/>
  <c r="Y124" i="3"/>
  <c r="Y60" i="3"/>
  <c r="X608" i="3"/>
  <c r="X544" i="3"/>
  <c r="AB219" i="3"/>
  <c r="AA612" i="3"/>
  <c r="AA500" i="3"/>
  <c r="AA426" i="3"/>
  <c r="AA352" i="3"/>
  <c r="AA280" i="3"/>
  <c r="AA216" i="3"/>
  <c r="AA152" i="3"/>
  <c r="AA88" i="3"/>
  <c r="AA24" i="3"/>
  <c r="Y571" i="3"/>
  <c r="Y507" i="3"/>
  <c r="Y443" i="3"/>
  <c r="Y379" i="3"/>
  <c r="Y315" i="3"/>
  <c r="Y251" i="3"/>
  <c r="Y187" i="3"/>
  <c r="Y123" i="3"/>
  <c r="AB210" i="3"/>
  <c r="AA611" i="3"/>
  <c r="AA499" i="3"/>
  <c r="AA424" i="3"/>
  <c r="AA351" i="3"/>
  <c r="AA279" i="3"/>
  <c r="AA215" i="3"/>
  <c r="AA151" i="3"/>
  <c r="AA87" i="3"/>
  <c r="AA23" i="3"/>
  <c r="Y570" i="3"/>
  <c r="Y506" i="3"/>
  <c r="Y442" i="3"/>
  <c r="Y378" i="3"/>
  <c r="Y314" i="3"/>
  <c r="AB493" i="3"/>
  <c r="AB91" i="3"/>
  <c r="AA544" i="3"/>
  <c r="AA460" i="3"/>
  <c r="AA387" i="3"/>
  <c r="AA314" i="3"/>
  <c r="AA246" i="3"/>
  <c r="AA182" i="3"/>
  <c r="AA118" i="3"/>
  <c r="AA54" i="3"/>
  <c r="Y9" i="3"/>
  <c r="X557" i="3"/>
  <c r="AB484" i="3"/>
  <c r="AB90" i="3"/>
  <c r="AA543" i="3"/>
  <c r="AA459" i="3"/>
  <c r="AA386" i="3"/>
  <c r="AA312" i="3"/>
  <c r="AA245" i="3"/>
  <c r="AA181" i="3"/>
  <c r="AA117" i="3"/>
  <c r="AA53" i="3"/>
  <c r="Y600" i="3"/>
  <c r="Y536" i="3"/>
  <c r="Y472" i="3"/>
  <c r="Y408" i="3"/>
  <c r="Y344" i="3"/>
  <c r="Y280" i="3"/>
  <c r="Y216" i="3"/>
  <c r="Y152" i="3"/>
  <c r="Y88" i="3"/>
  <c r="Y24" i="3"/>
  <c r="X572" i="3"/>
  <c r="AA236" i="3"/>
  <c r="Y335" i="3"/>
  <c r="Y154" i="3"/>
  <c r="Y45" i="3"/>
  <c r="X534" i="3"/>
  <c r="X468" i="3"/>
  <c r="X404" i="3"/>
  <c r="X340" i="3"/>
  <c r="X276" i="3"/>
  <c r="X212" i="3"/>
  <c r="X148" i="3"/>
  <c r="X84" i="3"/>
  <c r="X20" i="3"/>
  <c r="V568" i="3"/>
  <c r="V504" i="3"/>
  <c r="AA228" i="3"/>
  <c r="Y327" i="3"/>
  <c r="Y151" i="3"/>
  <c r="Y43" i="3"/>
  <c r="X554" i="3"/>
  <c r="X483" i="3"/>
  <c r="X419" i="3"/>
  <c r="X355" i="3"/>
  <c r="X291" i="3"/>
  <c r="X227" i="3"/>
  <c r="X163" i="3"/>
  <c r="X99" i="3"/>
  <c r="X35" i="3"/>
  <c r="V583" i="3"/>
  <c r="V519" i="3"/>
  <c r="V455" i="3"/>
  <c r="V391" i="3"/>
  <c r="V327" i="3"/>
  <c r="V263" i="3"/>
  <c r="AA430" i="3"/>
  <c r="Y511" i="3"/>
  <c r="Y198" i="3"/>
  <c r="Y79" i="3"/>
  <c r="X590" i="3"/>
  <c r="X490" i="3"/>
  <c r="X426" i="3"/>
  <c r="X362" i="3"/>
  <c r="X298" i="3"/>
  <c r="X234" i="3"/>
  <c r="X170" i="3"/>
  <c r="X106" i="3"/>
  <c r="X42" i="3"/>
  <c r="V590" i="3"/>
  <c r="V526" i="3"/>
  <c r="V462" i="3"/>
  <c r="V398" i="3"/>
  <c r="V334" i="3"/>
  <c r="V270" i="3"/>
  <c r="AA494" i="3"/>
  <c r="Y567" i="3"/>
  <c r="Y213" i="3"/>
  <c r="Y91" i="3"/>
  <c r="X587" i="3"/>
  <c r="V605" i="3"/>
  <c r="V541" i="3"/>
  <c r="V477" i="3"/>
  <c r="V413" i="3"/>
  <c r="V349" i="3"/>
  <c r="V285" i="3"/>
  <c r="V221" i="3"/>
  <c r="V157" i="3"/>
  <c r="AB157" i="3"/>
  <c r="AA76" i="3"/>
  <c r="Y242" i="3"/>
  <c r="Y115" i="3"/>
  <c r="Y13" i="3"/>
  <c r="X512" i="3"/>
  <c r="X448" i="3"/>
  <c r="X384" i="3"/>
  <c r="X320" i="3"/>
  <c r="X256" i="3"/>
  <c r="X192" i="3"/>
  <c r="X128" i="3"/>
  <c r="X64" i="3"/>
  <c r="V612" i="3"/>
  <c r="V548" i="3"/>
  <c r="V484" i="3"/>
  <c r="V420" i="3"/>
  <c r="V356" i="3"/>
  <c r="V292" i="3"/>
  <c r="AB135" i="3"/>
  <c r="AA68" i="3"/>
  <c r="Y239" i="3"/>
  <c r="Y114" i="3"/>
  <c r="Y11" i="3"/>
  <c r="X519" i="3"/>
  <c r="X455" i="3"/>
  <c r="X391" i="3"/>
  <c r="X327" i="3"/>
  <c r="X263" i="3"/>
  <c r="X199" i="3"/>
  <c r="X135" i="3"/>
  <c r="X71" i="3"/>
  <c r="V555" i="3"/>
  <c r="V491" i="3"/>
  <c r="AA394" i="3"/>
  <c r="Y479" i="3"/>
  <c r="Y190" i="3"/>
  <c r="Y74" i="3"/>
  <c r="X583" i="3"/>
  <c r="X494" i="3"/>
  <c r="X430" i="3"/>
  <c r="X366" i="3"/>
  <c r="X302" i="3"/>
  <c r="X238" i="3"/>
  <c r="X174" i="3"/>
  <c r="X110" i="3"/>
  <c r="X46" i="3"/>
  <c r="V594" i="3"/>
  <c r="V530" i="3"/>
  <c r="V466" i="3"/>
  <c r="V402" i="3"/>
  <c r="V338" i="3"/>
  <c r="V274" i="3"/>
  <c r="Y71" i="3"/>
  <c r="X117" i="3"/>
  <c r="V392" i="3"/>
  <c r="V227" i="3"/>
  <c r="V154" i="3"/>
  <c r="V84" i="3"/>
  <c r="V20" i="3"/>
  <c r="X365" i="3"/>
  <c r="V480" i="3"/>
  <c r="V304" i="3"/>
  <c r="V190" i="3"/>
  <c r="V116" i="3"/>
  <c r="V51" i="3"/>
  <c r="U599" i="3"/>
  <c r="U535" i="3"/>
  <c r="U471" i="3"/>
  <c r="U407" i="3"/>
  <c r="U343" i="3"/>
  <c r="X556" i="3"/>
  <c r="X37" i="3"/>
  <c r="V363" i="3"/>
  <c r="V216" i="3"/>
  <c r="V143" i="3"/>
  <c r="V74" i="3"/>
  <c r="V10" i="3"/>
  <c r="U558" i="3"/>
  <c r="U494" i="3"/>
  <c r="U430" i="3"/>
  <c r="U366" i="3"/>
  <c r="Y279" i="3"/>
  <c r="X221" i="3"/>
  <c r="V425" i="3"/>
  <c r="V256" i="3"/>
  <c r="V169" i="3"/>
  <c r="V97" i="3"/>
  <c r="V33" i="3"/>
  <c r="U581" i="3"/>
  <c r="U517" i="3"/>
  <c r="U453" i="3"/>
  <c r="U389" i="3"/>
  <c r="AB475" i="3"/>
  <c r="X341" i="3"/>
  <c r="V465" i="3"/>
  <c r="V296" i="3"/>
  <c r="V186" i="3"/>
  <c r="V113" i="3"/>
  <c r="V48" i="3"/>
  <c r="Y237" i="3"/>
  <c r="X205" i="3"/>
  <c r="V419" i="3"/>
  <c r="V249" i="3"/>
  <c r="V167" i="3"/>
  <c r="V95" i="3"/>
  <c r="V31" i="3"/>
  <c r="U579" i="3"/>
  <c r="U515" i="3"/>
  <c r="U451" i="3"/>
  <c r="U387" i="3"/>
  <c r="U323" i="3"/>
  <c r="X453" i="3"/>
  <c r="V553" i="3"/>
  <c r="V331" i="3"/>
  <c r="V202" i="3"/>
  <c r="V129" i="3"/>
  <c r="V62" i="3"/>
  <c r="U610" i="3"/>
  <c r="U546" i="3"/>
  <c r="U482" i="3"/>
  <c r="U418" i="3"/>
  <c r="U354" i="3"/>
  <c r="Y205" i="3"/>
  <c r="X189" i="3"/>
  <c r="V416" i="3"/>
  <c r="V243" i="3"/>
  <c r="V164" i="3"/>
  <c r="V93" i="3"/>
  <c r="V29" i="3"/>
  <c r="U577" i="3"/>
  <c r="U513" i="3"/>
  <c r="U449" i="3"/>
  <c r="U536" i="3"/>
  <c r="U324" i="3"/>
  <c r="U254" i="3"/>
  <c r="U190" i="3"/>
  <c r="U126" i="3"/>
  <c r="U62" i="3"/>
  <c r="S610" i="3"/>
  <c r="S546" i="3"/>
  <c r="S482" i="3"/>
  <c r="S418" i="3"/>
  <c r="S354" i="3"/>
  <c r="S290" i="3"/>
  <c r="S226" i="3"/>
  <c r="S162" i="3"/>
  <c r="S98" i="3"/>
  <c r="S34" i="3"/>
  <c r="R48" i="3"/>
  <c r="R112" i="3"/>
  <c r="R176" i="3"/>
  <c r="U436" i="3"/>
  <c r="U293" i="3"/>
  <c r="U229" i="3"/>
  <c r="AG396" i="3"/>
  <c r="AD598" i="3"/>
  <c r="AE284" i="3"/>
  <c r="AD76" i="3"/>
  <c r="AD312" i="3"/>
  <c r="AD512" i="3"/>
  <c r="AD347" i="3"/>
  <c r="AD574" i="3"/>
  <c r="AB600" i="3"/>
  <c r="AB218" i="3"/>
  <c r="AB171" i="3"/>
  <c r="AB444" i="3"/>
  <c r="AD79" i="3"/>
  <c r="AA616" i="3"/>
  <c r="AB176" i="3"/>
  <c r="AB367" i="3"/>
  <c r="AB330" i="3"/>
  <c r="AA598" i="3"/>
  <c r="AA19" i="3"/>
  <c r="AA539" i="3"/>
  <c r="AA202" i="3"/>
  <c r="AA74" i="3"/>
  <c r="Y589" i="3"/>
  <c r="Y517" i="3"/>
  <c r="Y445" i="3"/>
  <c r="Y373" i="3"/>
  <c r="Y301" i="3"/>
  <c r="AB522" i="3"/>
  <c r="AB75" i="3"/>
  <c r="AA524" i="3"/>
  <c r="AA436" i="3"/>
  <c r="AA354" i="3"/>
  <c r="Y612" i="3"/>
  <c r="Y540" i="3"/>
  <c r="Y460" i="3"/>
  <c r="Y388" i="3"/>
  <c r="Y316" i="3"/>
  <c r="Y244" i="3"/>
  <c r="Y180" i="3"/>
  <c r="Y116" i="3"/>
  <c r="Y52" i="3"/>
  <c r="X600" i="3"/>
  <c r="X536" i="3"/>
  <c r="AB172" i="3"/>
  <c r="AA590" i="3"/>
  <c r="AA490" i="3"/>
  <c r="AA416" i="3"/>
  <c r="AA343" i="3"/>
  <c r="AA272" i="3"/>
  <c r="AA208" i="3"/>
  <c r="AA144" i="3"/>
  <c r="AA80" i="3"/>
  <c r="AA16" i="3"/>
  <c r="Y563" i="3"/>
  <c r="Y499" i="3"/>
  <c r="Y435" i="3"/>
  <c r="Y371" i="3"/>
  <c r="Y307" i="3"/>
  <c r="Y243" i="3"/>
  <c r="Y179" i="3"/>
  <c r="AE560" i="3"/>
  <c r="AB166" i="3"/>
  <c r="AA588" i="3"/>
  <c r="AA488" i="3"/>
  <c r="AA415" i="3"/>
  <c r="AA342" i="3"/>
  <c r="AA271" i="3"/>
  <c r="AA207" i="3"/>
  <c r="AA143" i="3"/>
  <c r="AA79" i="3"/>
  <c r="AA15" i="3"/>
  <c r="Y562" i="3"/>
  <c r="Y498" i="3"/>
  <c r="Y434" i="3"/>
  <c r="Y370" i="3"/>
  <c r="Y306" i="3"/>
  <c r="AB420" i="3"/>
  <c r="AB66" i="3"/>
  <c r="AA532" i="3"/>
  <c r="AA451" i="3"/>
  <c r="AA378" i="3"/>
  <c r="AA304" i="3"/>
  <c r="AA238" i="3"/>
  <c r="AA174" i="3"/>
  <c r="AA110" i="3"/>
  <c r="AA46" i="3"/>
  <c r="X613" i="3"/>
  <c r="X549" i="3"/>
  <c r="AB411" i="3"/>
  <c r="AB63" i="3"/>
  <c r="AA531" i="3"/>
  <c r="AA450" i="3"/>
  <c r="AA376" i="3"/>
  <c r="AA303" i="3"/>
  <c r="AA237" i="3"/>
  <c r="AA173" i="3"/>
  <c r="AA109" i="3"/>
  <c r="AA45" i="3"/>
  <c r="Y592" i="3"/>
  <c r="Y528" i="3"/>
  <c r="Y464" i="3"/>
  <c r="Y400" i="3"/>
  <c r="Y336" i="3"/>
  <c r="Y272" i="3"/>
  <c r="Y208" i="3"/>
  <c r="Y144" i="3"/>
  <c r="Y80" i="3"/>
  <c r="Y16" i="3"/>
  <c r="X564" i="3"/>
  <c r="AA172" i="3"/>
  <c r="Y274" i="3"/>
  <c r="Y138" i="3"/>
  <c r="Y31" i="3"/>
  <c r="X524" i="3"/>
  <c r="X460" i="3"/>
  <c r="X396" i="3"/>
  <c r="X332" i="3"/>
  <c r="X268" i="3"/>
  <c r="X204" i="3"/>
  <c r="X140" i="3"/>
  <c r="X76" i="3"/>
  <c r="X12" i="3"/>
  <c r="V560" i="3"/>
  <c r="V496" i="3"/>
  <c r="AA164" i="3"/>
  <c r="Y271" i="3"/>
  <c r="Y135" i="3"/>
  <c r="Y30" i="3"/>
  <c r="X543" i="3"/>
  <c r="X475" i="3"/>
  <c r="X411" i="3"/>
  <c r="X347" i="3"/>
  <c r="X283" i="3"/>
  <c r="X219" i="3"/>
  <c r="X155" i="3"/>
  <c r="X91" i="3"/>
  <c r="X27" i="3"/>
  <c r="V575" i="3"/>
  <c r="V511" i="3"/>
  <c r="V447" i="3"/>
  <c r="V383" i="3"/>
  <c r="V319" i="3"/>
  <c r="V255" i="3"/>
  <c r="AA357" i="3"/>
  <c r="Y447" i="3"/>
  <c r="Y182" i="3"/>
  <c r="Y67" i="3"/>
  <c r="X563" i="3"/>
  <c r="X482" i="3"/>
  <c r="X418" i="3"/>
  <c r="X354" i="3"/>
  <c r="X290" i="3"/>
  <c r="X226" i="3"/>
  <c r="X162" i="3"/>
  <c r="X98" i="3"/>
  <c r="X34" i="3"/>
  <c r="V582" i="3"/>
  <c r="V518" i="3"/>
  <c r="V454" i="3"/>
  <c r="V390" i="3"/>
  <c r="V326" i="3"/>
  <c r="V262" i="3"/>
  <c r="AA421" i="3"/>
  <c r="Y503" i="3"/>
  <c r="Y197" i="3"/>
  <c r="Y78" i="3"/>
  <c r="X575" i="3"/>
  <c r="V597" i="3"/>
  <c r="V533" i="3"/>
  <c r="V469" i="3"/>
  <c r="V405" i="3"/>
  <c r="V341" i="3"/>
  <c r="V277" i="3"/>
  <c r="V213" i="3"/>
  <c r="V149" i="3"/>
  <c r="AA582" i="3"/>
  <c r="AA12" i="3"/>
  <c r="Y226" i="3"/>
  <c r="Y102" i="3"/>
  <c r="X611" i="3"/>
  <c r="X504" i="3"/>
  <c r="X440" i="3"/>
  <c r="X376" i="3"/>
  <c r="X312" i="3"/>
  <c r="X248" i="3"/>
  <c r="X184" i="3"/>
  <c r="X120" i="3"/>
  <c r="X56" i="3"/>
  <c r="V604" i="3"/>
  <c r="V540" i="3"/>
  <c r="V476" i="3"/>
  <c r="V412" i="3"/>
  <c r="V348" i="3"/>
  <c r="V284" i="3"/>
  <c r="AA567" i="3"/>
  <c r="Y615" i="3"/>
  <c r="Y223" i="3"/>
  <c r="Y101" i="3"/>
  <c r="X610" i="3"/>
  <c r="X511" i="3"/>
  <c r="X447" i="3"/>
  <c r="X383" i="3"/>
  <c r="X319" i="3"/>
  <c r="X255" i="3"/>
  <c r="X191" i="3"/>
  <c r="X127" i="3"/>
  <c r="X63" i="3"/>
  <c r="V611" i="3"/>
  <c r="V547" i="3"/>
  <c r="V483" i="3"/>
  <c r="AA320" i="3"/>
  <c r="Y415" i="3"/>
  <c r="Y174" i="3"/>
  <c r="Y61" i="3"/>
  <c r="X570" i="3"/>
  <c r="X486" i="3"/>
  <c r="X422" i="3"/>
  <c r="X358" i="3"/>
  <c r="X294" i="3"/>
  <c r="X230" i="3"/>
  <c r="X166" i="3"/>
  <c r="X102" i="3"/>
  <c r="X38" i="3"/>
  <c r="V586" i="3"/>
  <c r="V522" i="3"/>
  <c r="V458" i="3"/>
  <c r="V394" i="3"/>
  <c r="V330" i="3"/>
  <c r="V266" i="3"/>
  <c r="X582" i="3"/>
  <c r="X53" i="3"/>
  <c r="V369" i="3"/>
  <c r="V218" i="3"/>
  <c r="V145" i="3"/>
  <c r="V76" i="3"/>
  <c r="V12" i="3"/>
  <c r="X301" i="3"/>
  <c r="V451" i="3"/>
  <c r="V281" i="3"/>
  <c r="V180" i="3"/>
  <c r="V107" i="3"/>
  <c r="V43" i="3"/>
  <c r="U591" i="3"/>
  <c r="U527" i="3"/>
  <c r="U463" i="3"/>
  <c r="U399" i="3"/>
  <c r="U335" i="3"/>
  <c r="X485" i="3"/>
  <c r="V585" i="3"/>
  <c r="V344" i="3"/>
  <c r="V207" i="3"/>
  <c r="V134" i="3"/>
  <c r="V66" i="3"/>
  <c r="U614" i="3"/>
  <c r="U550" i="3"/>
  <c r="U486" i="3"/>
  <c r="U422" i="3"/>
  <c r="U358" i="3"/>
  <c r="Y141" i="3"/>
  <c r="X157" i="3"/>
  <c r="V403" i="3"/>
  <c r="V235" i="3"/>
  <c r="V160" i="3"/>
  <c r="V89" i="3"/>
  <c r="V25" i="3"/>
  <c r="U573" i="3"/>
  <c r="U509" i="3"/>
  <c r="U445" i="3"/>
  <c r="U381" i="3"/>
  <c r="AA116" i="3"/>
  <c r="X277" i="3"/>
  <c r="V443" i="3"/>
  <c r="V273" i="3"/>
  <c r="V177" i="3"/>
  <c r="V104" i="3"/>
  <c r="V40" i="3"/>
  <c r="Y110" i="3"/>
  <c r="X141" i="3"/>
  <c r="V400" i="3"/>
  <c r="V233" i="3"/>
  <c r="V158" i="3"/>
  <c r="V87" i="3"/>
  <c r="V23" i="3"/>
  <c r="U571" i="3"/>
  <c r="U507" i="3"/>
  <c r="U443" i="3"/>
  <c r="U379" i="3"/>
  <c r="U315" i="3"/>
  <c r="X389" i="3"/>
  <c r="V489" i="3"/>
  <c r="V312" i="3"/>
  <c r="V193" i="3"/>
  <c r="V120" i="3"/>
  <c r="V54" i="3"/>
  <c r="U602" i="3"/>
  <c r="U538" i="3"/>
  <c r="U474" i="3"/>
  <c r="U410" i="3"/>
  <c r="U346" i="3"/>
  <c r="Y85" i="3"/>
  <c r="X125" i="3"/>
  <c r="V393" i="3"/>
  <c r="V228" i="3"/>
  <c r="V155" i="3"/>
  <c r="V85" i="3"/>
  <c r="V21" i="3"/>
  <c r="U569" i="3"/>
  <c r="U505" i="3"/>
  <c r="U441" i="3"/>
  <c r="U504" i="3"/>
  <c r="U310" i="3"/>
  <c r="U246" i="3"/>
  <c r="U182" i="3"/>
  <c r="S506" i="3"/>
  <c r="S338" i="3"/>
  <c r="S154" i="3"/>
  <c r="R24" i="3"/>
  <c r="R160" i="3"/>
  <c r="U404" i="3"/>
  <c r="U269" i="3"/>
  <c r="U181" i="3"/>
  <c r="U109" i="3"/>
  <c r="U37" i="3"/>
  <c r="S577" i="3"/>
  <c r="S505" i="3"/>
  <c r="S433" i="3"/>
  <c r="S353" i="3"/>
  <c r="S281" i="3"/>
  <c r="S217" i="3"/>
  <c r="S153" i="3"/>
  <c r="S89" i="3"/>
  <c r="S25" i="3"/>
  <c r="R57" i="3"/>
  <c r="R121" i="3"/>
  <c r="R185" i="3"/>
  <c r="U401" i="3"/>
  <c r="U284" i="3"/>
  <c r="U220" i="3"/>
  <c r="U156" i="3"/>
  <c r="U92" i="3"/>
  <c r="U28" i="3"/>
  <c r="S576" i="3"/>
  <c r="S512" i="3"/>
  <c r="S448" i="3"/>
  <c r="S384" i="3"/>
  <c r="S320" i="3"/>
  <c r="S256" i="3"/>
  <c r="S192" i="3"/>
  <c r="S128" i="3"/>
  <c r="S64" i="3"/>
  <c r="R18" i="3"/>
  <c r="R82" i="3"/>
  <c r="R146" i="3"/>
  <c r="U556" i="3"/>
  <c r="U336" i="3"/>
  <c r="U259" i="3"/>
  <c r="U195" i="3"/>
  <c r="U131" i="3"/>
  <c r="U67" i="3"/>
  <c r="S615" i="3"/>
  <c r="S551" i="3"/>
  <c r="S487" i="3"/>
  <c r="S423" i="3"/>
  <c r="S359" i="3"/>
  <c r="S295" i="3"/>
  <c r="S231" i="3"/>
  <c r="S167" i="3"/>
  <c r="S103" i="3"/>
  <c r="S39" i="3"/>
  <c r="R43" i="3"/>
  <c r="R107" i="3"/>
  <c r="R171" i="3"/>
  <c r="U488" i="3"/>
  <c r="U306" i="3"/>
  <c r="U242" i="3"/>
  <c r="U178" i="3"/>
  <c r="U114" i="3"/>
  <c r="U50" i="3"/>
  <c r="S598" i="3"/>
  <c r="S534" i="3"/>
  <c r="S470" i="3"/>
  <c r="S406" i="3"/>
  <c r="S342" i="3"/>
  <c r="S278" i="3"/>
  <c r="S214" i="3"/>
  <c r="S150" i="3"/>
  <c r="S86" i="3"/>
  <c r="S22" i="3"/>
  <c r="R60" i="3"/>
  <c r="R124" i="3"/>
  <c r="R188" i="3"/>
  <c r="U393" i="3"/>
  <c r="U281" i="3"/>
  <c r="U217" i="3"/>
  <c r="U153" i="3"/>
  <c r="U89" i="3"/>
  <c r="U25" i="3"/>
  <c r="S573" i="3"/>
  <c r="S509" i="3"/>
  <c r="S445" i="3"/>
  <c r="S381" i="3"/>
  <c r="S317" i="3"/>
  <c r="S253" i="3"/>
  <c r="S189" i="3"/>
  <c r="S125" i="3"/>
  <c r="S61" i="3"/>
  <c r="R21" i="3"/>
  <c r="R85" i="3"/>
  <c r="R149" i="3"/>
  <c r="U576" i="3"/>
  <c r="U348" i="3"/>
  <c r="U264" i="3"/>
  <c r="U200" i="3"/>
  <c r="U136" i="3"/>
  <c r="U72" i="3"/>
  <c r="S556" i="3"/>
  <c r="S492" i="3"/>
  <c r="S428" i="3"/>
  <c r="S364" i="3"/>
  <c r="S300" i="3"/>
  <c r="S236" i="3"/>
  <c r="S172" i="3"/>
  <c r="S108" i="3"/>
  <c r="S44" i="3"/>
  <c r="R38" i="3"/>
  <c r="R102" i="3"/>
  <c r="R166" i="3"/>
  <c r="R230" i="3"/>
  <c r="R294" i="3"/>
  <c r="R358" i="3"/>
  <c r="U388" i="3"/>
  <c r="U279" i="3"/>
  <c r="U215" i="3"/>
  <c r="U151" i="3"/>
  <c r="U87" i="3"/>
  <c r="U23" i="3"/>
  <c r="S571" i="3"/>
  <c r="S507" i="3"/>
  <c r="S443" i="3"/>
  <c r="S379" i="3"/>
  <c r="S315" i="3"/>
  <c r="S251" i="3"/>
  <c r="S187" i="3"/>
  <c r="S123" i="3"/>
  <c r="S59" i="3"/>
  <c r="R23" i="3"/>
  <c r="R87" i="3"/>
  <c r="R151" i="3"/>
  <c r="R215" i="3"/>
  <c r="R279" i="3"/>
  <c r="R343" i="3"/>
  <c r="R257" i="3"/>
  <c r="R341" i="3"/>
  <c r="R411" i="3"/>
  <c r="R475" i="3"/>
  <c r="R539" i="3"/>
  <c r="R603" i="3"/>
  <c r="P32" i="3"/>
  <c r="P64" i="3"/>
  <c r="P96" i="3"/>
  <c r="P128" i="3"/>
  <c r="P160" i="3"/>
  <c r="P192" i="3"/>
  <c r="P224" i="3"/>
  <c r="P256" i="3"/>
  <c r="P288" i="3"/>
  <c r="P320" i="3"/>
  <c r="P352" i="3"/>
  <c r="P384" i="3"/>
  <c r="P416" i="3"/>
  <c r="P448" i="3"/>
  <c r="P480" i="3"/>
  <c r="R248" i="3"/>
  <c r="R332" i="3"/>
  <c r="R404" i="3"/>
  <c r="R468" i="3"/>
  <c r="R532" i="3"/>
  <c r="R596" i="3"/>
  <c r="O29" i="3"/>
  <c r="O61" i="3"/>
  <c r="O93" i="3"/>
  <c r="O125" i="3"/>
  <c r="O157" i="3"/>
  <c r="O189" i="3"/>
  <c r="O221" i="3"/>
  <c r="O253" i="3"/>
  <c r="O285" i="3"/>
  <c r="O317" i="3"/>
  <c r="O349" i="3"/>
  <c r="O381" i="3"/>
  <c r="O413" i="3"/>
  <c r="O445" i="3"/>
  <c r="O477" i="3"/>
  <c r="R227" i="3"/>
  <c r="R313" i="3"/>
  <c r="R389" i="3"/>
  <c r="R453" i="3"/>
  <c r="R517" i="3"/>
  <c r="R581" i="3"/>
  <c r="P21" i="3"/>
  <c r="P53" i="3"/>
  <c r="P85" i="3"/>
  <c r="P117" i="3"/>
  <c r="P149" i="3"/>
  <c r="P181" i="3"/>
  <c r="P213" i="3"/>
  <c r="P245" i="3"/>
  <c r="P277" i="3"/>
  <c r="P309" i="3"/>
  <c r="P341" i="3"/>
  <c r="P373" i="3"/>
  <c r="P405" i="3"/>
  <c r="P437" i="3"/>
  <c r="P469" i="3"/>
  <c r="R208" i="3"/>
  <c r="R292" i="3"/>
  <c r="R374" i="3"/>
  <c r="R438" i="3"/>
  <c r="R502" i="3"/>
  <c r="R566" i="3"/>
  <c r="O14" i="3"/>
  <c r="O46" i="3"/>
  <c r="O78" i="3"/>
  <c r="O110" i="3"/>
  <c r="O142" i="3"/>
  <c r="O174" i="3"/>
  <c r="O206" i="3"/>
  <c r="O238" i="3"/>
  <c r="O270" i="3"/>
  <c r="O302" i="3"/>
  <c r="O334" i="3"/>
  <c r="O366" i="3"/>
  <c r="O398" i="3"/>
  <c r="O430" i="3"/>
  <c r="O462" i="3"/>
  <c r="O494" i="3"/>
  <c r="R261" i="3"/>
  <c r="R347" i="3"/>
  <c r="R415" i="3"/>
  <c r="R479" i="3"/>
  <c r="R543" i="3"/>
  <c r="R607" i="3"/>
  <c r="P34" i="3"/>
  <c r="P66" i="3"/>
  <c r="P98" i="3"/>
  <c r="P130" i="3"/>
  <c r="P162" i="3"/>
  <c r="P194" i="3"/>
  <c r="P226" i="3"/>
  <c r="P258" i="3"/>
  <c r="P290" i="3"/>
  <c r="P322" i="3"/>
  <c r="P354" i="3"/>
  <c r="P386" i="3"/>
  <c r="P418" i="3"/>
  <c r="P450" i="3"/>
  <c r="P482" i="3"/>
  <c r="R242" i="3"/>
  <c r="R328" i="3"/>
  <c r="R400" i="3"/>
  <c r="R464" i="3"/>
  <c r="R528" i="3"/>
  <c r="R592" i="3"/>
  <c r="O27" i="3"/>
  <c r="O59" i="3"/>
  <c r="O91" i="3"/>
  <c r="O123" i="3"/>
  <c r="O155" i="3"/>
  <c r="O187" i="3"/>
  <c r="O219" i="3"/>
  <c r="O251" i="3"/>
  <c r="O283" i="3"/>
  <c r="O315" i="3"/>
  <c r="O347" i="3"/>
  <c r="O379" i="3"/>
  <c r="O411" i="3"/>
  <c r="O443" i="3"/>
  <c r="O475" i="3"/>
  <c r="R211" i="3"/>
  <c r="R297" i="3"/>
  <c r="R377" i="3"/>
  <c r="R441" i="3"/>
  <c r="R505" i="3"/>
  <c r="R569" i="3"/>
  <c r="P15" i="3"/>
  <c r="P47" i="3"/>
  <c r="P79" i="3"/>
  <c r="P111" i="3"/>
  <c r="P143" i="3"/>
  <c r="P175" i="3"/>
  <c r="P207" i="3"/>
  <c r="P239" i="3"/>
  <c r="P271" i="3"/>
  <c r="P303" i="3"/>
  <c r="P335" i="3"/>
  <c r="P367" i="3"/>
  <c r="P399" i="3"/>
  <c r="P431" i="3"/>
  <c r="P463" i="3"/>
  <c r="P495" i="3"/>
  <c r="R266" i="3"/>
  <c r="R352" i="3"/>
  <c r="R418" i="3"/>
  <c r="R482" i="3"/>
  <c r="R546" i="3"/>
  <c r="R610" i="3"/>
  <c r="O36" i="3"/>
  <c r="O68" i="3"/>
  <c r="O100" i="3"/>
  <c r="O132" i="3"/>
  <c r="O164" i="3"/>
  <c r="O196" i="3"/>
  <c r="O228" i="3"/>
  <c r="O260" i="3"/>
  <c r="O292" i="3"/>
  <c r="O324" i="3"/>
  <c r="O356" i="3"/>
  <c r="O388" i="3"/>
  <c r="O420" i="3"/>
  <c r="O452" i="3"/>
  <c r="O484" i="3"/>
  <c r="O618" i="3"/>
  <c r="O586" i="3"/>
  <c r="O554" i="3"/>
  <c r="O522" i="3"/>
  <c r="P573" i="3"/>
  <c r="P529" i="3"/>
  <c r="P613" i="3"/>
  <c r="O605" i="3"/>
  <c r="O573" i="3"/>
  <c r="O541" i="3"/>
  <c r="O509" i="3"/>
  <c r="X601" i="3"/>
  <c r="X585" i="3"/>
  <c r="AG561" i="3"/>
  <c r="AG545" i="3"/>
  <c r="AG529" i="3"/>
  <c r="AG513" i="3"/>
  <c r="Y497" i="3"/>
  <c r="AA473" i="3"/>
  <c r="AG449" i="3"/>
  <c r="Y433" i="3"/>
  <c r="AA409" i="3"/>
  <c r="AG385" i="3"/>
  <c r="Y369" i="3"/>
  <c r="AA345" i="3"/>
  <c r="AG321" i="3"/>
  <c r="Y305" i="3"/>
  <c r="AA281" i="3"/>
  <c r="AG257" i="3"/>
  <c r="Y241" i="3"/>
  <c r="AA217" i="3"/>
  <c r="AG193" i="3"/>
  <c r="U118" i="3"/>
  <c r="S474" i="3"/>
  <c r="S314" i="3"/>
  <c r="S146" i="3"/>
  <c r="R56" i="3"/>
  <c r="R168" i="3"/>
  <c r="U384" i="3"/>
  <c r="U253" i="3"/>
  <c r="U173" i="3"/>
  <c r="U101" i="3"/>
  <c r="U29" i="3"/>
  <c r="S569" i="3"/>
  <c r="S497" i="3"/>
  <c r="S417" i="3"/>
  <c r="S345" i="3"/>
  <c r="S273" i="3"/>
  <c r="S209" i="3"/>
  <c r="S145" i="3"/>
  <c r="S81" i="3"/>
  <c r="S17" i="3"/>
  <c r="R65" i="3"/>
  <c r="R129" i="3"/>
  <c r="R193" i="3"/>
  <c r="U380" i="3"/>
  <c r="U276" i="3"/>
  <c r="U212" i="3"/>
  <c r="U148" i="3"/>
  <c r="U84" i="3"/>
  <c r="U20" i="3"/>
  <c r="S568" i="3"/>
  <c r="S504" i="3"/>
  <c r="S440" i="3"/>
  <c r="S376" i="3"/>
  <c r="S312" i="3"/>
  <c r="S248" i="3"/>
  <c r="S184" i="3"/>
  <c r="S120" i="3"/>
  <c r="S56" i="3"/>
  <c r="R26" i="3"/>
  <c r="R90" i="3"/>
  <c r="R154" i="3"/>
  <c r="U524" i="3"/>
  <c r="U317" i="3"/>
  <c r="U251" i="3"/>
  <c r="U187" i="3"/>
  <c r="U123" i="3"/>
  <c r="U59" i="3"/>
  <c r="S607" i="3"/>
  <c r="S543" i="3"/>
  <c r="S479" i="3"/>
  <c r="S415" i="3"/>
  <c r="S351" i="3"/>
  <c r="S287" i="3"/>
  <c r="S223" i="3"/>
  <c r="S159" i="3"/>
  <c r="S95" i="3"/>
  <c r="S31" i="3"/>
  <c r="R51" i="3"/>
  <c r="R115" i="3"/>
  <c r="R179" i="3"/>
  <c r="U456" i="3"/>
  <c r="U298" i="3"/>
  <c r="U234" i="3"/>
  <c r="U170" i="3"/>
  <c r="U106" i="3"/>
  <c r="U42" i="3"/>
  <c r="S590" i="3"/>
  <c r="S526" i="3"/>
  <c r="S462" i="3"/>
  <c r="S398" i="3"/>
  <c r="S334" i="3"/>
  <c r="S270" i="3"/>
  <c r="S206" i="3"/>
  <c r="S142" i="3"/>
  <c r="S78" i="3"/>
  <c r="S14" i="3"/>
  <c r="R68" i="3"/>
  <c r="R132" i="3"/>
  <c r="U612" i="3"/>
  <c r="U372" i="3"/>
  <c r="U273" i="3"/>
  <c r="U209" i="3"/>
  <c r="U145" i="3"/>
  <c r="U81" i="3"/>
  <c r="U17" i="3"/>
  <c r="S565" i="3"/>
  <c r="S501" i="3"/>
  <c r="S437" i="3"/>
  <c r="S373" i="3"/>
  <c r="S309" i="3"/>
  <c r="S245" i="3"/>
  <c r="S181" i="3"/>
  <c r="S117" i="3"/>
  <c r="S53" i="3"/>
  <c r="R29" i="3"/>
  <c r="R93" i="3"/>
  <c r="R157" i="3"/>
  <c r="U544" i="3"/>
  <c r="U328" i="3"/>
  <c r="U256" i="3"/>
  <c r="U192" i="3"/>
  <c r="U128" i="3"/>
  <c r="U64" i="3"/>
  <c r="S612" i="3"/>
  <c r="S548" i="3"/>
  <c r="S484" i="3"/>
  <c r="S420" i="3"/>
  <c r="S356" i="3"/>
  <c r="S292" i="3"/>
  <c r="S228" i="3"/>
  <c r="S164" i="3"/>
  <c r="S100" i="3"/>
  <c r="S36" i="3"/>
  <c r="R46" i="3"/>
  <c r="R110" i="3"/>
  <c r="R174" i="3"/>
  <c r="R238" i="3"/>
  <c r="R302" i="3"/>
  <c r="U604" i="3"/>
  <c r="U368" i="3"/>
  <c r="U271" i="3"/>
  <c r="U207" i="3"/>
  <c r="U143" i="3"/>
  <c r="U79" i="3"/>
  <c r="U15" i="3"/>
  <c r="S563" i="3"/>
  <c r="S499" i="3"/>
  <c r="S435" i="3"/>
  <c r="S371" i="3"/>
  <c r="S307" i="3"/>
  <c r="S243" i="3"/>
  <c r="S179" i="3"/>
  <c r="S115" i="3"/>
  <c r="S51" i="3"/>
  <c r="R31" i="3"/>
  <c r="R95" i="3"/>
  <c r="R159" i="3"/>
  <c r="R223" i="3"/>
  <c r="R287" i="3"/>
  <c r="R351" i="3"/>
  <c r="R267" i="3"/>
  <c r="R353" i="3"/>
  <c r="R419" i="3"/>
  <c r="R483" i="3"/>
  <c r="R547" i="3"/>
  <c r="R611" i="3"/>
  <c r="P36" i="3"/>
  <c r="P68" i="3"/>
  <c r="P100" i="3"/>
  <c r="P132" i="3"/>
  <c r="P164" i="3"/>
  <c r="P196" i="3"/>
  <c r="P228" i="3"/>
  <c r="P260" i="3"/>
  <c r="P292" i="3"/>
  <c r="P324" i="3"/>
  <c r="P356" i="3"/>
  <c r="P388" i="3"/>
  <c r="P420" i="3"/>
  <c r="P452" i="3"/>
  <c r="P484" i="3"/>
  <c r="R258" i="3"/>
  <c r="R344" i="3"/>
  <c r="R412" i="3"/>
  <c r="R476" i="3"/>
  <c r="R540" i="3"/>
  <c r="R604" i="3"/>
  <c r="O33" i="3"/>
  <c r="O65" i="3"/>
  <c r="O97" i="3"/>
  <c r="O129" i="3"/>
  <c r="O161" i="3"/>
  <c r="O193" i="3"/>
  <c r="O225" i="3"/>
  <c r="O257" i="3"/>
  <c r="O289" i="3"/>
  <c r="O321" i="3"/>
  <c r="O353" i="3"/>
  <c r="O385" i="3"/>
  <c r="O417" i="3"/>
  <c r="O449" i="3"/>
  <c r="O481" i="3"/>
  <c r="R237" i="3"/>
  <c r="R323" i="3"/>
  <c r="R397" i="3"/>
  <c r="R461" i="3"/>
  <c r="R525" i="3"/>
  <c r="R589" i="3"/>
  <c r="P25" i="3"/>
  <c r="P57" i="3"/>
  <c r="P89" i="3"/>
  <c r="P121" i="3"/>
  <c r="P153" i="3"/>
  <c r="P185" i="3"/>
  <c r="P217" i="3"/>
  <c r="P249" i="3"/>
  <c r="P281" i="3"/>
  <c r="P313" i="3"/>
  <c r="P345" i="3"/>
  <c r="P377" i="3"/>
  <c r="P409" i="3"/>
  <c r="P441" i="3"/>
  <c r="P473" i="3"/>
  <c r="R218" i="3"/>
  <c r="R304" i="3"/>
  <c r="R382" i="3"/>
  <c r="R446" i="3"/>
  <c r="R510" i="3"/>
  <c r="R574" i="3"/>
  <c r="O18" i="3"/>
  <c r="O50" i="3"/>
  <c r="O82" i="3"/>
  <c r="O114" i="3"/>
  <c r="O146" i="3"/>
  <c r="O178" i="3"/>
  <c r="O210" i="3"/>
  <c r="O242" i="3"/>
  <c r="O274" i="3"/>
  <c r="O306" i="3"/>
  <c r="O338" i="3"/>
  <c r="O370" i="3"/>
  <c r="O402" i="3"/>
  <c r="O434" i="3"/>
  <c r="O466" i="3"/>
  <c r="O498" i="3"/>
  <c r="R273" i="3"/>
  <c r="R357" i="3"/>
  <c r="R423" i="3"/>
  <c r="R487" i="3"/>
  <c r="R551" i="3"/>
  <c r="R615" i="3"/>
  <c r="P38" i="3"/>
  <c r="P70" i="3"/>
  <c r="P102" i="3"/>
  <c r="P134" i="3"/>
  <c r="P166" i="3"/>
  <c r="P198" i="3"/>
  <c r="P230" i="3"/>
  <c r="P262" i="3"/>
  <c r="P294" i="3"/>
  <c r="P326" i="3"/>
  <c r="P358" i="3"/>
  <c r="P390" i="3"/>
  <c r="P422" i="3"/>
  <c r="P454" i="3"/>
  <c r="P486" i="3"/>
  <c r="R252" i="3"/>
  <c r="R338" i="3"/>
  <c r="R408" i="3"/>
  <c r="R472" i="3"/>
  <c r="R536" i="3"/>
  <c r="R600" i="3"/>
  <c r="O31" i="3"/>
  <c r="O63" i="3"/>
  <c r="O95" i="3"/>
  <c r="O127" i="3"/>
  <c r="O159" i="3"/>
  <c r="O191" i="3"/>
  <c r="O223" i="3"/>
  <c r="O255" i="3"/>
  <c r="O287" i="3"/>
  <c r="O319" i="3"/>
  <c r="O351" i="3"/>
  <c r="O383" i="3"/>
  <c r="O415" i="3"/>
  <c r="O447" i="3"/>
  <c r="O479" i="3"/>
  <c r="R221" i="3"/>
  <c r="R307" i="3"/>
  <c r="R385" i="3"/>
  <c r="R449" i="3"/>
  <c r="R513" i="3"/>
  <c r="R577" i="3"/>
  <c r="P19" i="3"/>
  <c r="P51" i="3"/>
  <c r="P83" i="3"/>
  <c r="P115" i="3"/>
  <c r="P147" i="3"/>
  <c r="P179" i="3"/>
  <c r="P211" i="3"/>
  <c r="P243" i="3"/>
  <c r="P275" i="3"/>
  <c r="P307" i="3"/>
  <c r="P339" i="3"/>
  <c r="P371" i="3"/>
  <c r="P403" i="3"/>
  <c r="P435" i="3"/>
  <c r="P467" i="3"/>
  <c r="P499" i="3"/>
  <c r="R276" i="3"/>
  <c r="R362" i="3"/>
  <c r="R426" i="3"/>
  <c r="R490" i="3"/>
  <c r="R554" i="3"/>
  <c r="R618" i="3"/>
  <c r="O40" i="3"/>
  <c r="O72" i="3"/>
  <c r="O104" i="3"/>
  <c r="O136" i="3"/>
  <c r="O168" i="3"/>
  <c r="O200" i="3"/>
  <c r="O232" i="3"/>
  <c r="O264" i="3"/>
  <c r="O296" i="3"/>
  <c r="O328" i="3"/>
  <c r="O360" i="3"/>
  <c r="O392" i="3"/>
  <c r="O424" i="3"/>
  <c r="O456" i="3"/>
  <c r="O488" i="3"/>
  <c r="O614" i="3"/>
  <c r="O582" i="3"/>
  <c r="O550" i="3"/>
  <c r="O518" i="3"/>
  <c r="P565" i="3"/>
  <c r="P525" i="3"/>
  <c r="P597" i="3"/>
  <c r="O601" i="3"/>
  <c r="O569" i="3"/>
  <c r="O537" i="3"/>
  <c r="O505" i="3"/>
  <c r="AG593" i="3"/>
  <c r="AG577" i="3"/>
  <c r="AA561" i="3"/>
  <c r="U54" i="3"/>
  <c r="S466" i="3"/>
  <c r="S282" i="3"/>
  <c r="S122" i="3"/>
  <c r="R64" i="3"/>
  <c r="R184" i="3"/>
  <c r="U361" i="3"/>
  <c r="U245" i="3"/>
  <c r="U165" i="3"/>
  <c r="U93" i="3"/>
  <c r="U21" i="3"/>
  <c r="S561" i="3"/>
  <c r="S481" i="3"/>
  <c r="S409" i="3"/>
  <c r="S337" i="3"/>
  <c r="S265" i="3"/>
  <c r="S201" i="3"/>
  <c r="S137" i="3"/>
  <c r="S73" i="3"/>
  <c r="S9" i="3"/>
  <c r="R73" i="3"/>
  <c r="R137" i="3"/>
  <c r="U592" i="3"/>
  <c r="U360" i="3"/>
  <c r="U268" i="3"/>
  <c r="U204" i="3"/>
  <c r="U140" i="3"/>
  <c r="U76" i="3"/>
  <c r="U12" i="3"/>
  <c r="S560" i="3"/>
  <c r="S496" i="3"/>
  <c r="S432" i="3"/>
  <c r="S368" i="3"/>
  <c r="S304" i="3"/>
  <c r="S240" i="3"/>
  <c r="S176" i="3"/>
  <c r="S112" i="3"/>
  <c r="S48" i="3"/>
  <c r="R34" i="3"/>
  <c r="R98" i="3"/>
  <c r="R162" i="3"/>
  <c r="U492" i="3"/>
  <c r="U307" i="3"/>
  <c r="U243" i="3"/>
  <c r="U179" i="3"/>
  <c r="U115" i="3"/>
  <c r="U51" i="3"/>
  <c r="S599" i="3"/>
  <c r="S535" i="3"/>
  <c r="S471" i="3"/>
  <c r="S407" i="3"/>
  <c r="S343" i="3"/>
  <c r="S279" i="3"/>
  <c r="S215" i="3"/>
  <c r="S151" i="3"/>
  <c r="S87" i="3"/>
  <c r="S23" i="3"/>
  <c r="R59" i="3"/>
  <c r="R123" i="3"/>
  <c r="R187" i="3"/>
  <c r="U424" i="3"/>
  <c r="U290" i="3"/>
  <c r="U226" i="3"/>
  <c r="U162" i="3"/>
  <c r="U98" i="3"/>
  <c r="U34" i="3"/>
  <c r="S582" i="3"/>
  <c r="S518" i="3"/>
  <c r="S454" i="3"/>
  <c r="S390" i="3"/>
  <c r="S326" i="3"/>
  <c r="S262" i="3"/>
  <c r="S198" i="3"/>
  <c r="S134" i="3"/>
  <c r="S70" i="3"/>
  <c r="R12" i="3"/>
  <c r="R76" i="3"/>
  <c r="R140" i="3"/>
  <c r="U580" i="3"/>
  <c r="U352" i="3"/>
  <c r="U265" i="3"/>
  <c r="U201" i="3"/>
  <c r="U137" i="3"/>
  <c r="U73" i="3"/>
  <c r="U9" i="3"/>
  <c r="S557" i="3"/>
  <c r="S493" i="3"/>
  <c r="S429" i="3"/>
  <c r="S365" i="3"/>
  <c r="S301" i="3"/>
  <c r="S237" i="3"/>
  <c r="S173" i="3"/>
  <c r="S109" i="3"/>
  <c r="S45" i="3"/>
  <c r="R37" i="3"/>
  <c r="R101" i="3"/>
  <c r="R165" i="3"/>
  <c r="U512" i="3"/>
  <c r="U312" i="3"/>
  <c r="U248" i="3"/>
  <c r="U184" i="3"/>
  <c r="U120" i="3"/>
  <c r="U56" i="3"/>
  <c r="S604" i="3"/>
  <c r="S540" i="3"/>
  <c r="S476" i="3"/>
  <c r="S412" i="3"/>
  <c r="S348" i="3"/>
  <c r="S284" i="3"/>
  <c r="S220" i="3"/>
  <c r="S156" i="3"/>
  <c r="S92" i="3"/>
  <c r="S28" i="3"/>
  <c r="R54" i="3"/>
  <c r="R118" i="3"/>
  <c r="R182" i="3"/>
  <c r="R246" i="3"/>
  <c r="R310" i="3"/>
  <c r="U572" i="3"/>
  <c r="U345" i="3"/>
  <c r="U263" i="3"/>
  <c r="U199" i="3"/>
  <c r="U135" i="3"/>
  <c r="U71" i="3"/>
  <c r="S555" i="3"/>
  <c r="S491" i="3"/>
  <c r="S427" i="3"/>
  <c r="S363" i="3"/>
  <c r="S299" i="3"/>
  <c r="S235" i="3"/>
  <c r="S171" i="3"/>
  <c r="S107" i="3"/>
  <c r="S43" i="3"/>
  <c r="R39" i="3"/>
  <c r="R103" i="3"/>
  <c r="R167" i="3"/>
  <c r="R231" i="3"/>
  <c r="R295" i="3"/>
  <c r="R359" i="3"/>
  <c r="R277" i="3"/>
  <c r="R363" i="3"/>
  <c r="R427" i="3"/>
  <c r="R491" i="3"/>
  <c r="R555" i="3"/>
  <c r="P40" i="3"/>
  <c r="P72" i="3"/>
  <c r="P104" i="3"/>
  <c r="P136" i="3"/>
  <c r="P168" i="3"/>
  <c r="P200" i="3"/>
  <c r="P232" i="3"/>
  <c r="P264" i="3"/>
  <c r="P296" i="3"/>
  <c r="P328" i="3"/>
  <c r="P360" i="3"/>
  <c r="P392" i="3"/>
  <c r="P424" i="3"/>
  <c r="P456" i="3"/>
  <c r="P488" i="3"/>
  <c r="R268" i="3"/>
  <c r="R354" i="3"/>
  <c r="R420" i="3"/>
  <c r="R484" i="3"/>
  <c r="R548" i="3"/>
  <c r="R612" i="3"/>
  <c r="O37" i="3"/>
  <c r="O69" i="3"/>
  <c r="O101" i="3"/>
  <c r="O133" i="3"/>
  <c r="O165" i="3"/>
  <c r="O197" i="3"/>
  <c r="O229" i="3"/>
  <c r="O261" i="3"/>
  <c r="O293" i="3"/>
  <c r="O325" i="3"/>
  <c r="O357" i="3"/>
  <c r="O389" i="3"/>
  <c r="O421" i="3"/>
  <c r="O453" i="3"/>
  <c r="O485" i="3"/>
  <c r="R249" i="3"/>
  <c r="R333" i="3"/>
  <c r="R405" i="3"/>
  <c r="R469" i="3"/>
  <c r="R533" i="3"/>
  <c r="R597" i="3"/>
  <c r="P29" i="3"/>
  <c r="P61" i="3"/>
  <c r="P93" i="3"/>
  <c r="P125" i="3"/>
  <c r="P157" i="3"/>
  <c r="P189" i="3"/>
  <c r="P221" i="3"/>
  <c r="P253" i="3"/>
  <c r="P285" i="3"/>
  <c r="P317" i="3"/>
  <c r="P349" i="3"/>
  <c r="P381" i="3"/>
  <c r="P413" i="3"/>
  <c r="P445" i="3"/>
  <c r="P477" i="3"/>
  <c r="R228" i="3"/>
  <c r="R314" i="3"/>
  <c r="R390" i="3"/>
  <c r="R454" i="3"/>
  <c r="R518" i="3"/>
  <c r="R582" i="3"/>
  <c r="O22" i="3"/>
  <c r="O54" i="3"/>
  <c r="O86" i="3"/>
  <c r="O118" i="3"/>
  <c r="O150" i="3"/>
  <c r="O182" i="3"/>
  <c r="O214" i="3"/>
  <c r="O246" i="3"/>
  <c r="O278" i="3"/>
  <c r="O310" i="3"/>
  <c r="O342" i="3"/>
  <c r="O374" i="3"/>
  <c r="O406" i="3"/>
  <c r="O438" i="3"/>
  <c r="O470" i="3"/>
  <c r="R196" i="3"/>
  <c r="R283" i="3"/>
  <c r="R367" i="3"/>
  <c r="R431" i="3"/>
  <c r="R495" i="3"/>
  <c r="R559" i="3"/>
  <c r="P10" i="3"/>
  <c r="P42" i="3"/>
  <c r="P74" i="3"/>
  <c r="P106" i="3"/>
  <c r="P138" i="3"/>
  <c r="P170" i="3"/>
  <c r="P202" i="3"/>
  <c r="P234" i="3"/>
  <c r="P266" i="3"/>
  <c r="P298" i="3"/>
  <c r="P330" i="3"/>
  <c r="P362" i="3"/>
  <c r="P394" i="3"/>
  <c r="P426" i="3"/>
  <c r="P458" i="3"/>
  <c r="P490" i="3"/>
  <c r="R264" i="3"/>
  <c r="R348" i="3"/>
  <c r="R416" i="3"/>
  <c r="R480" i="3"/>
  <c r="R544" i="3"/>
  <c r="R608" i="3"/>
  <c r="O35" i="3"/>
  <c r="O67" i="3"/>
  <c r="O99" i="3"/>
  <c r="O131" i="3"/>
  <c r="O163" i="3"/>
  <c r="O195" i="3"/>
  <c r="O227" i="3"/>
  <c r="O259" i="3"/>
  <c r="O291" i="3"/>
  <c r="O323" i="3"/>
  <c r="O355" i="3"/>
  <c r="O387" i="3"/>
  <c r="O419" i="3"/>
  <c r="O451" i="3"/>
  <c r="O483" i="3"/>
  <c r="R233" i="3"/>
  <c r="R317" i="3"/>
  <c r="R393" i="3"/>
  <c r="R457" i="3"/>
  <c r="R521" i="3"/>
  <c r="R585" i="3"/>
  <c r="P23" i="3"/>
  <c r="P55" i="3"/>
  <c r="P87" i="3"/>
  <c r="P119" i="3"/>
  <c r="P151" i="3"/>
  <c r="P183" i="3"/>
  <c r="P215" i="3"/>
  <c r="P247" i="3"/>
  <c r="P279" i="3"/>
  <c r="P311" i="3"/>
  <c r="P343" i="3"/>
  <c r="P375" i="3"/>
  <c r="P407" i="3"/>
  <c r="P439" i="3"/>
  <c r="P471" i="3"/>
  <c r="R202" i="3"/>
  <c r="R288" i="3"/>
  <c r="R370" i="3"/>
  <c r="R434" i="3"/>
  <c r="R498" i="3"/>
  <c r="R562" i="3"/>
  <c r="O12" i="3"/>
  <c r="O44" i="3"/>
  <c r="O76" i="3"/>
  <c r="O108" i="3"/>
  <c r="O140" i="3"/>
  <c r="O172" i="3"/>
  <c r="O204" i="3"/>
  <c r="O236" i="3"/>
  <c r="O268" i="3"/>
  <c r="O300" i="3"/>
  <c r="O332" i="3"/>
  <c r="O364" i="3"/>
  <c r="O396" i="3"/>
  <c r="O428" i="3"/>
  <c r="O460" i="3"/>
  <c r="O492" i="3"/>
  <c r="O610" i="3"/>
  <c r="O578" i="3"/>
  <c r="O546" i="3"/>
  <c r="O514" i="3"/>
  <c r="P553" i="3"/>
  <c r="P521" i="3"/>
  <c r="P581" i="3"/>
  <c r="O597" i="3"/>
  <c r="O565" i="3"/>
  <c r="O533" i="3"/>
  <c r="O501" i="3"/>
  <c r="AA593" i="3"/>
  <c r="AA577" i="3"/>
  <c r="Y561" i="3"/>
  <c r="U22" i="3"/>
  <c r="S442" i="3"/>
  <c r="S274" i="3"/>
  <c r="S90" i="3"/>
  <c r="R88" i="3"/>
  <c r="R192" i="3"/>
  <c r="U321" i="3"/>
  <c r="U237" i="3"/>
  <c r="U157" i="3"/>
  <c r="U85" i="3"/>
  <c r="U13" i="3"/>
  <c r="S545" i="3"/>
  <c r="S473" i="3"/>
  <c r="S401" i="3"/>
  <c r="S329" i="3"/>
  <c r="S257" i="3"/>
  <c r="S193" i="3"/>
  <c r="S129" i="3"/>
  <c r="S65" i="3"/>
  <c r="R17" i="3"/>
  <c r="R81" i="3"/>
  <c r="R145" i="3"/>
  <c r="U560" i="3"/>
  <c r="U337" i="3"/>
  <c r="U260" i="3"/>
  <c r="U196" i="3"/>
  <c r="U132" i="3"/>
  <c r="U68" i="3"/>
  <c r="S616" i="3"/>
  <c r="S552" i="3"/>
  <c r="S488" i="3"/>
  <c r="S424" i="3"/>
  <c r="S360" i="3"/>
  <c r="S296" i="3"/>
  <c r="S232" i="3"/>
  <c r="S168" i="3"/>
  <c r="S104" i="3"/>
  <c r="S40" i="3"/>
  <c r="R42" i="3"/>
  <c r="R106" i="3"/>
  <c r="R170" i="3"/>
  <c r="U460" i="3"/>
  <c r="U299" i="3"/>
  <c r="U235" i="3"/>
  <c r="U171" i="3"/>
  <c r="U107" i="3"/>
  <c r="U43" i="3"/>
  <c r="S591" i="3"/>
  <c r="S527" i="3"/>
  <c r="S463" i="3"/>
  <c r="S399" i="3"/>
  <c r="S335" i="3"/>
  <c r="S271" i="3"/>
  <c r="S207" i="3"/>
  <c r="S143" i="3"/>
  <c r="S79" i="3"/>
  <c r="S15" i="3"/>
  <c r="R67" i="3"/>
  <c r="R131" i="3"/>
  <c r="R195" i="3"/>
  <c r="U396" i="3"/>
  <c r="U282" i="3"/>
  <c r="U218" i="3"/>
  <c r="U154" i="3"/>
  <c r="U90" i="3"/>
  <c r="U26" i="3"/>
  <c r="S574" i="3"/>
  <c r="S510" i="3"/>
  <c r="S446" i="3"/>
  <c r="S382" i="3"/>
  <c r="S318" i="3"/>
  <c r="S254" i="3"/>
  <c r="S190" i="3"/>
  <c r="S126" i="3"/>
  <c r="S62" i="3"/>
  <c r="R20" i="3"/>
  <c r="R84" i="3"/>
  <c r="R148" i="3"/>
  <c r="U548" i="3"/>
  <c r="U329" i="3"/>
  <c r="U257" i="3"/>
  <c r="U193" i="3"/>
  <c r="U129" i="3"/>
  <c r="U65" i="3"/>
  <c r="S613" i="3"/>
  <c r="S549" i="3"/>
  <c r="S485" i="3"/>
  <c r="S421" i="3"/>
  <c r="S357" i="3"/>
  <c r="S293" i="3"/>
  <c r="S229" i="3"/>
  <c r="S165" i="3"/>
  <c r="S101" i="3"/>
  <c r="S37" i="3"/>
  <c r="R45" i="3"/>
  <c r="R109" i="3"/>
  <c r="R173" i="3"/>
  <c r="U480" i="3"/>
  <c r="U304" i="3"/>
  <c r="U240" i="3"/>
  <c r="U176" i="3"/>
  <c r="U112" i="3"/>
  <c r="U48" i="3"/>
  <c r="S596" i="3"/>
  <c r="S532" i="3"/>
  <c r="S468" i="3"/>
  <c r="S404" i="3"/>
  <c r="S340" i="3"/>
  <c r="S276" i="3"/>
  <c r="S212" i="3"/>
  <c r="S148" i="3"/>
  <c r="S84" i="3"/>
  <c r="S20" i="3"/>
  <c r="R62" i="3"/>
  <c r="R126" i="3"/>
  <c r="R190" i="3"/>
  <c r="R254" i="3"/>
  <c r="R318" i="3"/>
  <c r="U540" i="3"/>
  <c r="U325" i="3"/>
  <c r="U255" i="3"/>
  <c r="U191" i="3"/>
  <c r="U127" i="3"/>
  <c r="U63" i="3"/>
  <c r="S611" i="3"/>
  <c r="S547" i="3"/>
  <c r="S483" i="3"/>
  <c r="S419" i="3"/>
  <c r="S355" i="3"/>
  <c r="S291" i="3"/>
  <c r="S227" i="3"/>
  <c r="S163" i="3"/>
  <c r="S99" i="3"/>
  <c r="S35" i="3"/>
  <c r="R47" i="3"/>
  <c r="R111" i="3"/>
  <c r="R175" i="3"/>
  <c r="R239" i="3"/>
  <c r="R303" i="3"/>
  <c r="R203" i="3"/>
  <c r="R289" i="3"/>
  <c r="R371" i="3"/>
  <c r="R435" i="3"/>
  <c r="R499" i="3"/>
  <c r="R563" i="3"/>
  <c r="P12" i="3"/>
  <c r="P44" i="3"/>
  <c r="P76" i="3"/>
  <c r="P108" i="3"/>
  <c r="P140" i="3"/>
  <c r="P172" i="3"/>
  <c r="P204" i="3"/>
  <c r="P236" i="3"/>
  <c r="P268" i="3"/>
  <c r="P300" i="3"/>
  <c r="P332" i="3"/>
  <c r="P364" i="3"/>
  <c r="P396" i="3"/>
  <c r="P428" i="3"/>
  <c r="P460" i="3"/>
  <c r="P492" i="3"/>
  <c r="R280" i="3"/>
  <c r="R364" i="3"/>
  <c r="R428" i="3"/>
  <c r="R492" i="3"/>
  <c r="R556" i="3"/>
  <c r="O41" i="3"/>
  <c r="O73" i="3"/>
  <c r="O105" i="3"/>
  <c r="O137" i="3"/>
  <c r="O169" i="3"/>
  <c r="O201" i="3"/>
  <c r="O233" i="3"/>
  <c r="O265" i="3"/>
  <c r="O297" i="3"/>
  <c r="O329" i="3"/>
  <c r="O361" i="3"/>
  <c r="O393" i="3"/>
  <c r="O425" i="3"/>
  <c r="O457" i="3"/>
  <c r="O489" i="3"/>
  <c r="R259" i="3"/>
  <c r="R345" i="3"/>
  <c r="R413" i="3"/>
  <c r="R477" i="3"/>
  <c r="R541" i="3"/>
  <c r="R605" i="3"/>
  <c r="P33" i="3"/>
  <c r="P65" i="3"/>
  <c r="P97" i="3"/>
  <c r="P129" i="3"/>
  <c r="P161" i="3"/>
  <c r="P193" i="3"/>
  <c r="P225" i="3"/>
  <c r="P257" i="3"/>
  <c r="P289" i="3"/>
  <c r="P321" i="3"/>
  <c r="P353" i="3"/>
  <c r="P385" i="3"/>
  <c r="P417" i="3"/>
  <c r="P449" i="3"/>
  <c r="P481" i="3"/>
  <c r="R240" i="3"/>
  <c r="R324" i="3"/>
  <c r="R398" i="3"/>
  <c r="R462" i="3"/>
  <c r="R526" i="3"/>
  <c r="R590" i="3"/>
  <c r="O26" i="3"/>
  <c r="O58" i="3"/>
  <c r="O90" i="3"/>
  <c r="O122" i="3"/>
  <c r="O154" i="3"/>
  <c r="O186" i="3"/>
  <c r="O218" i="3"/>
  <c r="O250" i="3"/>
  <c r="O282" i="3"/>
  <c r="O314" i="3"/>
  <c r="O346" i="3"/>
  <c r="O378" i="3"/>
  <c r="O410" i="3"/>
  <c r="O442" i="3"/>
  <c r="O474" i="3"/>
  <c r="R209" i="3"/>
  <c r="R293" i="3"/>
  <c r="R375" i="3"/>
  <c r="R439" i="3"/>
  <c r="R503" i="3"/>
  <c r="R567" i="3"/>
  <c r="P14" i="3"/>
  <c r="P46" i="3"/>
  <c r="P78" i="3"/>
  <c r="P110" i="3"/>
  <c r="P142" i="3"/>
  <c r="P174" i="3"/>
  <c r="P206" i="3"/>
  <c r="P238" i="3"/>
  <c r="P270" i="3"/>
  <c r="P302" i="3"/>
  <c r="P334" i="3"/>
  <c r="P366" i="3"/>
  <c r="P398" i="3"/>
  <c r="P430" i="3"/>
  <c r="P462" i="3"/>
  <c r="P494" i="3"/>
  <c r="R274" i="3"/>
  <c r="R360" i="3"/>
  <c r="R424" i="3"/>
  <c r="R488" i="3"/>
  <c r="R552" i="3"/>
  <c r="R616" i="3"/>
  <c r="O39" i="3"/>
  <c r="O71" i="3"/>
  <c r="O103" i="3"/>
  <c r="O135" i="3"/>
  <c r="O167" i="3"/>
  <c r="O199" i="3"/>
  <c r="O231" i="3"/>
  <c r="O263" i="3"/>
  <c r="O295" i="3"/>
  <c r="O327" i="3"/>
  <c r="O359" i="3"/>
  <c r="O391" i="3"/>
  <c r="O423" i="3"/>
  <c r="O455" i="3"/>
  <c r="O487" i="3"/>
  <c r="R243" i="3"/>
  <c r="R329" i="3"/>
  <c r="R401" i="3"/>
  <c r="R465" i="3"/>
  <c r="R529" i="3"/>
  <c r="R593" i="3"/>
  <c r="P27" i="3"/>
  <c r="P59" i="3"/>
  <c r="P91" i="3"/>
  <c r="P123" i="3"/>
  <c r="P155" i="3"/>
  <c r="P187" i="3"/>
  <c r="P219" i="3"/>
  <c r="P251" i="3"/>
  <c r="P283" i="3"/>
  <c r="P315" i="3"/>
  <c r="P347" i="3"/>
  <c r="P379" i="3"/>
  <c r="P411" i="3"/>
  <c r="P443" i="3"/>
  <c r="P475" i="3"/>
  <c r="R212" i="3"/>
  <c r="R298" i="3"/>
  <c r="R378" i="3"/>
  <c r="R442" i="3"/>
  <c r="R506" i="3"/>
  <c r="R570" i="3"/>
  <c r="O16" i="3"/>
  <c r="O48" i="3"/>
  <c r="O80" i="3"/>
  <c r="O112" i="3"/>
  <c r="O144" i="3"/>
  <c r="O176" i="3"/>
  <c r="O208" i="3"/>
  <c r="O240" i="3"/>
  <c r="O272" i="3"/>
  <c r="O304" i="3"/>
  <c r="O336" i="3"/>
  <c r="O368" i="3"/>
  <c r="O400" i="3"/>
  <c r="O432" i="3"/>
  <c r="O464" i="3"/>
  <c r="O496" i="3"/>
  <c r="O606" i="3"/>
  <c r="O574" i="3"/>
  <c r="O542" i="3"/>
  <c r="O510" i="3"/>
  <c r="P549" i="3"/>
  <c r="P517" i="3"/>
  <c r="P569" i="3"/>
  <c r="O593" i="3"/>
  <c r="O561" i="3"/>
  <c r="O529" i="3"/>
  <c r="AG617" i="3"/>
  <c r="Y593" i="3"/>
  <c r="Y577" i="3"/>
  <c r="X561" i="3"/>
  <c r="X545" i="3"/>
  <c r="X529" i="3"/>
  <c r="AG505" i="3"/>
  <c r="Y489" i="3"/>
  <c r="AA465" i="3"/>
  <c r="AG441" i="3"/>
  <c r="Y425" i="3"/>
  <c r="AA401" i="3"/>
  <c r="AG377" i="3"/>
  <c r="Y361" i="3"/>
  <c r="AA337" i="3"/>
  <c r="AG313" i="3"/>
  <c r="Y297" i="3"/>
  <c r="AA273" i="3"/>
  <c r="AG249" i="3"/>
  <c r="Y233" i="3"/>
  <c r="AA209" i="3"/>
  <c r="S602" i="3"/>
  <c r="S410" i="3"/>
  <c r="S250" i="3"/>
  <c r="S82" i="3"/>
  <c r="R120" i="3"/>
  <c r="U596" i="3"/>
  <c r="U309" i="3"/>
  <c r="U221" i="3"/>
  <c r="U149" i="3"/>
  <c r="U77" i="3"/>
  <c r="S609" i="3"/>
  <c r="S537" i="3"/>
  <c r="S465" i="3"/>
  <c r="S393" i="3"/>
  <c r="S321" i="3"/>
  <c r="S249" i="3"/>
  <c r="S185" i="3"/>
  <c r="S121" i="3"/>
  <c r="S57" i="3"/>
  <c r="R25" i="3"/>
  <c r="R89" i="3"/>
  <c r="R153" i="3"/>
  <c r="U528" i="3"/>
  <c r="U320" i="3"/>
  <c r="U252" i="3"/>
  <c r="U188" i="3"/>
  <c r="U124" i="3"/>
  <c r="U60" i="3"/>
  <c r="S608" i="3"/>
  <c r="S544" i="3"/>
  <c r="S480" i="3"/>
  <c r="S416" i="3"/>
  <c r="S352" i="3"/>
  <c r="S288" i="3"/>
  <c r="S224" i="3"/>
  <c r="S160" i="3"/>
  <c r="S96" i="3"/>
  <c r="S32" i="3"/>
  <c r="R50" i="3"/>
  <c r="R114" i="3"/>
  <c r="R178" i="3"/>
  <c r="U428" i="3"/>
  <c r="U291" i="3"/>
  <c r="U227" i="3"/>
  <c r="U163" i="3"/>
  <c r="U99" i="3"/>
  <c r="U35" i="3"/>
  <c r="S583" i="3"/>
  <c r="S519" i="3"/>
  <c r="S455" i="3"/>
  <c r="S391" i="3"/>
  <c r="S327" i="3"/>
  <c r="S263" i="3"/>
  <c r="S199" i="3"/>
  <c r="S135" i="3"/>
  <c r="S71" i="3"/>
  <c r="R11" i="3"/>
  <c r="R75" i="3"/>
  <c r="R139" i="3"/>
  <c r="U616" i="3"/>
  <c r="U376" i="3"/>
  <c r="U274" i="3"/>
  <c r="U210" i="3"/>
  <c r="U146" i="3"/>
  <c r="U82" i="3"/>
  <c r="U18" i="3"/>
  <c r="S566" i="3"/>
  <c r="S502" i="3"/>
  <c r="S438" i="3"/>
  <c r="S374" i="3"/>
  <c r="S310" i="3"/>
  <c r="S246" i="3"/>
  <c r="S182" i="3"/>
  <c r="S118" i="3"/>
  <c r="S54" i="3"/>
  <c r="R28" i="3"/>
  <c r="R92" i="3"/>
  <c r="R156" i="3"/>
  <c r="U516" i="3"/>
  <c r="U313" i="3"/>
  <c r="U249" i="3"/>
  <c r="U185" i="3"/>
  <c r="U121" i="3"/>
  <c r="U57" i="3"/>
  <c r="S605" i="3"/>
  <c r="S541" i="3"/>
  <c r="S477" i="3"/>
  <c r="S413" i="3"/>
  <c r="S349" i="3"/>
  <c r="S285" i="3"/>
  <c r="S221" i="3"/>
  <c r="S157" i="3"/>
  <c r="S93" i="3"/>
  <c r="S29" i="3"/>
  <c r="R53" i="3"/>
  <c r="R117" i="3"/>
  <c r="R181" i="3"/>
  <c r="U448" i="3"/>
  <c r="U296" i="3"/>
  <c r="U232" i="3"/>
  <c r="U168" i="3"/>
  <c r="U104" i="3"/>
  <c r="U40" i="3"/>
  <c r="S588" i="3"/>
  <c r="S524" i="3"/>
  <c r="S460" i="3"/>
  <c r="S396" i="3"/>
  <c r="S332" i="3"/>
  <c r="S268" i="3"/>
  <c r="S204" i="3"/>
  <c r="S140" i="3"/>
  <c r="S76" i="3"/>
  <c r="S12" i="3"/>
  <c r="R70" i="3"/>
  <c r="R134" i="3"/>
  <c r="R198" i="3"/>
  <c r="R262" i="3"/>
  <c r="R326" i="3"/>
  <c r="U508" i="3"/>
  <c r="U311" i="3"/>
  <c r="U247" i="3"/>
  <c r="U183" i="3"/>
  <c r="U119" i="3"/>
  <c r="U55" i="3"/>
  <c r="S603" i="3"/>
  <c r="S539" i="3"/>
  <c r="S475" i="3"/>
  <c r="S411" i="3"/>
  <c r="S347" i="3"/>
  <c r="S283" i="3"/>
  <c r="S219" i="3"/>
  <c r="S155" i="3"/>
  <c r="S91" i="3"/>
  <c r="S27" i="3"/>
  <c r="R55" i="3"/>
  <c r="R119" i="3"/>
  <c r="R183" i="3"/>
  <c r="R247" i="3"/>
  <c r="R311" i="3"/>
  <c r="R213" i="3"/>
  <c r="R299" i="3"/>
  <c r="R379" i="3"/>
  <c r="R443" i="3"/>
  <c r="R507" i="3"/>
  <c r="R571" i="3"/>
  <c r="P16" i="3"/>
  <c r="P48" i="3"/>
  <c r="P80" i="3"/>
  <c r="P112" i="3"/>
  <c r="P144" i="3"/>
  <c r="P176" i="3"/>
  <c r="P208" i="3"/>
  <c r="P240" i="3"/>
  <c r="P272" i="3"/>
  <c r="P304" i="3"/>
  <c r="P336" i="3"/>
  <c r="P368" i="3"/>
  <c r="P400" i="3"/>
  <c r="P432" i="3"/>
  <c r="P464" i="3"/>
  <c r="R204" i="3"/>
  <c r="R290" i="3"/>
  <c r="R372" i="3"/>
  <c r="R436" i="3"/>
  <c r="R500" i="3"/>
  <c r="R564" i="3"/>
  <c r="O13" i="3"/>
  <c r="O45" i="3"/>
  <c r="O77" i="3"/>
  <c r="O109" i="3"/>
  <c r="O141" i="3"/>
  <c r="O173" i="3"/>
  <c r="O205" i="3"/>
  <c r="O237" i="3"/>
  <c r="O269" i="3"/>
  <c r="O301" i="3"/>
  <c r="O333" i="3"/>
  <c r="O365" i="3"/>
  <c r="O397" i="3"/>
  <c r="O429" i="3"/>
  <c r="O461" i="3"/>
  <c r="O493" i="3"/>
  <c r="R269" i="3"/>
  <c r="R355" i="3"/>
  <c r="R421" i="3"/>
  <c r="R485" i="3"/>
  <c r="R549" i="3"/>
  <c r="R613" i="3"/>
  <c r="P37" i="3"/>
  <c r="P69" i="3"/>
  <c r="P101" i="3"/>
  <c r="P133" i="3"/>
  <c r="P165" i="3"/>
  <c r="P197" i="3"/>
  <c r="P229" i="3"/>
  <c r="P261" i="3"/>
  <c r="P293" i="3"/>
  <c r="P325" i="3"/>
  <c r="P357" i="3"/>
  <c r="P389" i="3"/>
  <c r="P421" i="3"/>
  <c r="P453" i="3"/>
  <c r="P485" i="3"/>
  <c r="R250" i="3"/>
  <c r="R336" i="3"/>
  <c r="R406" i="3"/>
  <c r="R470" i="3"/>
  <c r="R534" i="3"/>
  <c r="R598" i="3"/>
  <c r="O30" i="3"/>
  <c r="O62" i="3"/>
  <c r="O94" i="3"/>
  <c r="O126" i="3"/>
  <c r="O158" i="3"/>
  <c r="O190" i="3"/>
  <c r="O222" i="3"/>
  <c r="O254" i="3"/>
  <c r="O286" i="3"/>
  <c r="O318" i="3"/>
  <c r="O350" i="3"/>
  <c r="O382" i="3"/>
  <c r="O414" i="3"/>
  <c r="O446" i="3"/>
  <c r="O478" i="3"/>
  <c r="R219" i="3"/>
  <c r="R305" i="3"/>
  <c r="R383" i="3"/>
  <c r="R447" i="3"/>
  <c r="R511" i="3"/>
  <c r="R575" i="3"/>
  <c r="P18" i="3"/>
  <c r="P50" i="3"/>
  <c r="P82" i="3"/>
  <c r="P114" i="3"/>
  <c r="P146" i="3"/>
  <c r="P178" i="3"/>
  <c r="P210" i="3"/>
  <c r="P242" i="3"/>
  <c r="P274" i="3"/>
  <c r="P306" i="3"/>
  <c r="P338" i="3"/>
  <c r="P370" i="3"/>
  <c r="P402" i="3"/>
  <c r="P434" i="3"/>
  <c r="P466" i="3"/>
  <c r="R200" i="3"/>
  <c r="R284" i="3"/>
  <c r="R368" i="3"/>
  <c r="R432" i="3"/>
  <c r="R496" i="3"/>
  <c r="R560" i="3"/>
  <c r="O11" i="3"/>
  <c r="O43" i="3"/>
  <c r="O75" i="3"/>
  <c r="O107" i="3"/>
  <c r="O139" i="3"/>
  <c r="O171" i="3"/>
  <c r="O203" i="3"/>
  <c r="O235" i="3"/>
  <c r="O267" i="3"/>
  <c r="O299" i="3"/>
  <c r="O331" i="3"/>
  <c r="O363" i="3"/>
  <c r="O395" i="3"/>
  <c r="O427" i="3"/>
  <c r="O459" i="3"/>
  <c r="O491" i="3"/>
  <c r="R253" i="3"/>
  <c r="R339" i="3"/>
  <c r="R409" i="3"/>
  <c r="R473" i="3"/>
  <c r="R537" i="3"/>
  <c r="R601" i="3"/>
  <c r="P31" i="3"/>
  <c r="P63" i="3"/>
  <c r="P95" i="3"/>
  <c r="P127" i="3"/>
  <c r="P159" i="3"/>
  <c r="P191" i="3"/>
  <c r="P223" i="3"/>
  <c r="P255" i="3"/>
  <c r="P287" i="3"/>
  <c r="P319" i="3"/>
  <c r="P351" i="3"/>
  <c r="P383" i="3"/>
  <c r="P415" i="3"/>
  <c r="P447" i="3"/>
  <c r="P479" i="3"/>
  <c r="R224" i="3"/>
  <c r="R308" i="3"/>
  <c r="R386" i="3"/>
  <c r="R450" i="3"/>
  <c r="R514" i="3"/>
  <c r="R578" i="3"/>
  <c r="O20" i="3"/>
  <c r="O52" i="3"/>
  <c r="O84" i="3"/>
  <c r="O116" i="3"/>
  <c r="O148" i="3"/>
  <c r="O180" i="3"/>
  <c r="O212" i="3"/>
  <c r="O244" i="3"/>
  <c r="O276" i="3"/>
  <c r="O308" i="3"/>
  <c r="O340" i="3"/>
  <c r="O372" i="3"/>
  <c r="O404" i="3"/>
  <c r="O436" i="3"/>
  <c r="O468" i="3"/>
  <c r="AE7" i="3"/>
  <c r="O602" i="3"/>
  <c r="O570" i="3"/>
  <c r="O538" i="3"/>
  <c r="O506" i="3"/>
  <c r="P545" i="3"/>
  <c r="P513" i="3"/>
  <c r="S570" i="3"/>
  <c r="S402" i="3"/>
  <c r="S218" i="3"/>
  <c r="S58" i="3"/>
  <c r="R128" i="3"/>
  <c r="U532" i="3"/>
  <c r="U301" i="3"/>
  <c r="U213" i="3"/>
  <c r="U141" i="3"/>
  <c r="U61" i="3"/>
  <c r="S601" i="3"/>
  <c r="S529" i="3"/>
  <c r="S457" i="3"/>
  <c r="S385" i="3"/>
  <c r="S313" i="3"/>
  <c r="S241" i="3"/>
  <c r="S177" i="3"/>
  <c r="S113" i="3"/>
  <c r="S49" i="3"/>
  <c r="R33" i="3"/>
  <c r="R97" i="3"/>
  <c r="R161" i="3"/>
  <c r="U496" i="3"/>
  <c r="U308" i="3"/>
  <c r="U244" i="3"/>
  <c r="U180" i="3"/>
  <c r="U116" i="3"/>
  <c r="U52" i="3"/>
  <c r="S600" i="3"/>
  <c r="S536" i="3"/>
  <c r="S472" i="3"/>
  <c r="S408" i="3"/>
  <c r="S344" i="3"/>
  <c r="S280" i="3"/>
  <c r="S216" i="3"/>
  <c r="S152" i="3"/>
  <c r="S88" i="3"/>
  <c r="S24" i="3"/>
  <c r="R58" i="3"/>
  <c r="R122" i="3"/>
  <c r="R186" i="3"/>
  <c r="U400" i="3"/>
  <c r="U283" i="3"/>
  <c r="U219" i="3"/>
  <c r="U155" i="3"/>
  <c r="U91" i="3"/>
  <c r="U27" i="3"/>
  <c r="S575" i="3"/>
  <c r="S511" i="3"/>
  <c r="S447" i="3"/>
  <c r="S383" i="3"/>
  <c r="S319" i="3"/>
  <c r="S255" i="3"/>
  <c r="S191" i="3"/>
  <c r="S127" i="3"/>
  <c r="S63" i="3"/>
  <c r="R19" i="3"/>
  <c r="R83" i="3"/>
  <c r="R147" i="3"/>
  <c r="U584" i="3"/>
  <c r="U353" i="3"/>
  <c r="U266" i="3"/>
  <c r="U202" i="3"/>
  <c r="U138" i="3"/>
  <c r="U74" i="3"/>
  <c r="U10" i="3"/>
  <c r="S558" i="3"/>
  <c r="S494" i="3"/>
  <c r="S430" i="3"/>
  <c r="S366" i="3"/>
  <c r="S302" i="3"/>
  <c r="S238" i="3"/>
  <c r="S174" i="3"/>
  <c r="S110" i="3"/>
  <c r="S46" i="3"/>
  <c r="R36" i="3"/>
  <c r="R100" i="3"/>
  <c r="R164" i="3"/>
  <c r="U484" i="3"/>
  <c r="U305" i="3"/>
  <c r="U241" i="3"/>
  <c r="U177" i="3"/>
  <c r="U113" i="3"/>
  <c r="U49" i="3"/>
  <c r="S597" i="3"/>
  <c r="S533" i="3"/>
  <c r="S469" i="3"/>
  <c r="S405" i="3"/>
  <c r="S341" i="3"/>
  <c r="S277" i="3"/>
  <c r="S213" i="3"/>
  <c r="S149" i="3"/>
  <c r="S85" i="3"/>
  <c r="S21" i="3"/>
  <c r="R61" i="3"/>
  <c r="R125" i="3"/>
  <c r="R189" i="3"/>
  <c r="U416" i="3"/>
  <c r="U288" i="3"/>
  <c r="U224" i="3"/>
  <c r="U160" i="3"/>
  <c r="U96" i="3"/>
  <c r="U32" i="3"/>
  <c r="S580" i="3"/>
  <c r="S516" i="3"/>
  <c r="S452" i="3"/>
  <c r="S388" i="3"/>
  <c r="S324" i="3"/>
  <c r="S260" i="3"/>
  <c r="S196" i="3"/>
  <c r="S132" i="3"/>
  <c r="S68" i="3"/>
  <c r="R14" i="3"/>
  <c r="R78" i="3"/>
  <c r="R142" i="3"/>
  <c r="R206" i="3"/>
  <c r="R270" i="3"/>
  <c r="R334" i="3"/>
  <c r="U476" i="3"/>
  <c r="U303" i="3"/>
  <c r="U239" i="3"/>
  <c r="U175" i="3"/>
  <c r="U111" i="3"/>
  <c r="U47" i="3"/>
  <c r="S595" i="3"/>
  <c r="S531" i="3"/>
  <c r="S467" i="3"/>
  <c r="S403" i="3"/>
  <c r="S339" i="3"/>
  <c r="S275" i="3"/>
  <c r="S211" i="3"/>
  <c r="S147" i="3"/>
  <c r="S83" i="3"/>
  <c r="S19" i="3"/>
  <c r="R63" i="3"/>
  <c r="R127" i="3"/>
  <c r="R191" i="3"/>
  <c r="R255" i="3"/>
  <c r="R319" i="3"/>
  <c r="R225" i="3"/>
  <c r="R309" i="3"/>
  <c r="R387" i="3"/>
  <c r="R451" i="3"/>
  <c r="R515" i="3"/>
  <c r="R579" i="3"/>
  <c r="P20" i="3"/>
  <c r="P52" i="3"/>
  <c r="P84" i="3"/>
  <c r="P116" i="3"/>
  <c r="P148" i="3"/>
  <c r="P180" i="3"/>
  <c r="P212" i="3"/>
  <c r="P244" i="3"/>
  <c r="P276" i="3"/>
  <c r="P308" i="3"/>
  <c r="P340" i="3"/>
  <c r="P372" i="3"/>
  <c r="P404" i="3"/>
  <c r="P436" i="3"/>
  <c r="P468" i="3"/>
  <c r="R216" i="3"/>
  <c r="R300" i="3"/>
  <c r="R380" i="3"/>
  <c r="R444" i="3"/>
  <c r="R508" i="3"/>
  <c r="R572" i="3"/>
  <c r="O17" i="3"/>
  <c r="O49" i="3"/>
  <c r="O81" i="3"/>
  <c r="O113" i="3"/>
  <c r="O145" i="3"/>
  <c r="O177" i="3"/>
  <c r="O209" i="3"/>
  <c r="O241" i="3"/>
  <c r="O273" i="3"/>
  <c r="O305" i="3"/>
  <c r="O337" i="3"/>
  <c r="O369" i="3"/>
  <c r="O401" i="3"/>
  <c r="O433" i="3"/>
  <c r="O465" i="3"/>
  <c r="O497" i="3"/>
  <c r="R281" i="3"/>
  <c r="R365" i="3"/>
  <c r="R429" i="3"/>
  <c r="R493" i="3"/>
  <c r="R557" i="3"/>
  <c r="R9" i="3"/>
  <c r="P41" i="3"/>
  <c r="P73" i="3"/>
  <c r="P105" i="3"/>
  <c r="P137" i="3"/>
  <c r="P169" i="3"/>
  <c r="P201" i="3"/>
  <c r="P233" i="3"/>
  <c r="P265" i="3"/>
  <c r="P297" i="3"/>
  <c r="P329" i="3"/>
  <c r="P361" i="3"/>
  <c r="P393" i="3"/>
  <c r="P425" i="3"/>
  <c r="P457" i="3"/>
  <c r="P489" i="3"/>
  <c r="R260" i="3"/>
  <c r="R346" i="3"/>
  <c r="R414" i="3"/>
  <c r="R478" i="3"/>
  <c r="R542" i="3"/>
  <c r="R606" i="3"/>
  <c r="O34" i="3"/>
  <c r="O66" i="3"/>
  <c r="O98" i="3"/>
  <c r="O130" i="3"/>
  <c r="O162" i="3"/>
  <c r="O194" i="3"/>
  <c r="O226" i="3"/>
  <c r="O258" i="3"/>
  <c r="O290" i="3"/>
  <c r="O322" i="3"/>
  <c r="O354" i="3"/>
  <c r="O386" i="3"/>
  <c r="O418" i="3"/>
  <c r="O450" i="3"/>
  <c r="O482" i="3"/>
  <c r="R229" i="3"/>
  <c r="R315" i="3"/>
  <c r="R391" i="3"/>
  <c r="R455" i="3"/>
  <c r="R519" i="3"/>
  <c r="R583" i="3"/>
  <c r="P22" i="3"/>
  <c r="P54" i="3"/>
  <c r="P86" i="3"/>
  <c r="P118" i="3"/>
  <c r="P150" i="3"/>
  <c r="P182" i="3"/>
  <c r="P214" i="3"/>
  <c r="P246" i="3"/>
  <c r="P278" i="3"/>
  <c r="P310" i="3"/>
  <c r="P342" i="3"/>
  <c r="P374" i="3"/>
  <c r="P406" i="3"/>
  <c r="P438" i="3"/>
  <c r="P470" i="3"/>
  <c r="R210" i="3"/>
  <c r="R296" i="3"/>
  <c r="R376" i="3"/>
  <c r="R440" i="3"/>
  <c r="R504" i="3"/>
  <c r="R568" i="3"/>
  <c r="O15" i="3"/>
  <c r="O47" i="3"/>
  <c r="O79" i="3"/>
  <c r="O111" i="3"/>
  <c r="O143" i="3"/>
  <c r="O175" i="3"/>
  <c r="O207" i="3"/>
  <c r="O239" i="3"/>
  <c r="O271" i="3"/>
  <c r="O303" i="3"/>
  <c r="O335" i="3"/>
  <c r="O367" i="3"/>
  <c r="O399" i="3"/>
  <c r="O431" i="3"/>
  <c r="O463" i="3"/>
  <c r="O495" i="3"/>
  <c r="R265" i="3"/>
  <c r="R349" i="3"/>
  <c r="R417" i="3"/>
  <c r="R481" i="3"/>
  <c r="R545" i="3"/>
  <c r="R609" i="3"/>
  <c r="P35" i="3"/>
  <c r="P67" i="3"/>
  <c r="P99" i="3"/>
  <c r="P131" i="3"/>
  <c r="P163" i="3"/>
  <c r="P195" i="3"/>
  <c r="P227" i="3"/>
  <c r="P259" i="3"/>
  <c r="P291" i="3"/>
  <c r="P323" i="3"/>
  <c r="P355" i="3"/>
  <c r="P387" i="3"/>
  <c r="P419" i="3"/>
  <c r="P451" i="3"/>
  <c r="P483" i="3"/>
  <c r="R234" i="3"/>
  <c r="R320" i="3"/>
  <c r="R394" i="3"/>
  <c r="R458" i="3"/>
  <c r="R522" i="3"/>
  <c r="R586" i="3"/>
  <c r="O24" i="3"/>
  <c r="O56" i="3"/>
  <c r="O88" i="3"/>
  <c r="O120" i="3"/>
  <c r="O152" i="3"/>
  <c r="O184" i="3"/>
  <c r="O216" i="3"/>
  <c r="O248" i="3"/>
  <c r="O280" i="3"/>
  <c r="O312" i="3"/>
  <c r="O344" i="3"/>
  <c r="O376" i="3"/>
  <c r="O408" i="3"/>
  <c r="O440" i="3"/>
  <c r="O472" i="3"/>
  <c r="M7" i="3"/>
  <c r="O598" i="3"/>
  <c r="O566" i="3"/>
  <c r="O534" i="3"/>
  <c r="O502" i="3"/>
  <c r="P541" i="3"/>
  <c r="P509" i="3"/>
  <c r="P9" i="3"/>
  <c r="O585" i="3"/>
  <c r="O553" i="3"/>
  <c r="O521" i="3"/>
  <c r="AG601" i="3"/>
  <c r="AG585" i="3"/>
  <c r="AG569" i="3"/>
  <c r="AA553" i="3"/>
  <c r="AA537" i="3"/>
  <c r="AG521" i="3"/>
  <c r="Y505" i="3"/>
  <c r="AA481" i="3"/>
  <c r="AG457" i="3"/>
  <c r="Y441" i="3"/>
  <c r="AA417" i="3"/>
  <c r="AG393" i="3"/>
  <c r="Y377" i="3"/>
  <c r="AA353" i="3"/>
  <c r="S538" i="3"/>
  <c r="S378" i="3"/>
  <c r="S210" i="3"/>
  <c r="S26" i="3"/>
  <c r="R136" i="3"/>
  <c r="U500" i="3"/>
  <c r="U285" i="3"/>
  <c r="U205" i="3"/>
  <c r="U125" i="3"/>
  <c r="U53" i="3"/>
  <c r="S593" i="3"/>
  <c r="S521" i="3"/>
  <c r="S449" i="3"/>
  <c r="S377" i="3"/>
  <c r="S305" i="3"/>
  <c r="S233" i="3"/>
  <c r="S169" i="3"/>
  <c r="S105" i="3"/>
  <c r="S41" i="3"/>
  <c r="R41" i="3"/>
  <c r="R105" i="3"/>
  <c r="R169" i="3"/>
  <c r="U464" i="3"/>
  <c r="U300" i="3"/>
  <c r="U236" i="3"/>
  <c r="U172" i="3"/>
  <c r="U108" i="3"/>
  <c r="U44" i="3"/>
  <c r="S592" i="3"/>
  <c r="S528" i="3"/>
  <c r="S464" i="3"/>
  <c r="S400" i="3"/>
  <c r="S336" i="3"/>
  <c r="S272" i="3"/>
  <c r="S208" i="3"/>
  <c r="S144" i="3"/>
  <c r="S80" i="3"/>
  <c r="S16" i="3"/>
  <c r="R66" i="3"/>
  <c r="R130" i="3"/>
  <c r="R194" i="3"/>
  <c r="U377" i="3"/>
  <c r="U275" i="3"/>
  <c r="U211" i="3"/>
  <c r="U147" i="3"/>
  <c r="U83" i="3"/>
  <c r="U19" i="3"/>
  <c r="S567" i="3"/>
  <c r="S503" i="3"/>
  <c r="S439" i="3"/>
  <c r="S375" i="3"/>
  <c r="S311" i="3"/>
  <c r="S247" i="3"/>
  <c r="S183" i="3"/>
  <c r="S119" i="3"/>
  <c r="S55" i="3"/>
  <c r="R27" i="3"/>
  <c r="R91" i="3"/>
  <c r="R155" i="3"/>
  <c r="U552" i="3"/>
  <c r="U332" i="3"/>
  <c r="U258" i="3"/>
  <c r="U194" i="3"/>
  <c r="U130" i="3"/>
  <c r="U66" i="3"/>
  <c r="S614" i="3"/>
  <c r="S550" i="3"/>
  <c r="S486" i="3"/>
  <c r="S422" i="3"/>
  <c r="S358" i="3"/>
  <c r="S294" i="3"/>
  <c r="S230" i="3"/>
  <c r="S166" i="3"/>
  <c r="S102" i="3"/>
  <c r="S38" i="3"/>
  <c r="R44" i="3"/>
  <c r="R108" i="3"/>
  <c r="R172" i="3"/>
  <c r="U452" i="3"/>
  <c r="U297" i="3"/>
  <c r="U233" i="3"/>
  <c r="U169" i="3"/>
  <c r="U105" i="3"/>
  <c r="U41" i="3"/>
  <c r="S589" i="3"/>
  <c r="S525" i="3"/>
  <c r="S461" i="3"/>
  <c r="S397" i="3"/>
  <c r="S333" i="3"/>
  <c r="S269" i="3"/>
  <c r="S205" i="3"/>
  <c r="S141" i="3"/>
  <c r="S77" i="3"/>
  <c r="S13" i="3"/>
  <c r="R69" i="3"/>
  <c r="R133" i="3"/>
  <c r="R197" i="3"/>
  <c r="U392" i="3"/>
  <c r="U280" i="3"/>
  <c r="U216" i="3"/>
  <c r="U152" i="3"/>
  <c r="U88" i="3"/>
  <c r="U24" i="3"/>
  <c r="S572" i="3"/>
  <c r="S508" i="3"/>
  <c r="S444" i="3"/>
  <c r="S380" i="3"/>
  <c r="S316" i="3"/>
  <c r="S252" i="3"/>
  <c r="S188" i="3"/>
  <c r="S124" i="3"/>
  <c r="S60" i="3"/>
  <c r="R22" i="3"/>
  <c r="R86" i="3"/>
  <c r="R150" i="3"/>
  <c r="R214" i="3"/>
  <c r="R278" i="3"/>
  <c r="R342" i="3"/>
  <c r="U444" i="3"/>
  <c r="U295" i="3"/>
  <c r="U231" i="3"/>
  <c r="U167" i="3"/>
  <c r="U103" i="3"/>
  <c r="U39" i="3"/>
  <c r="S587" i="3"/>
  <c r="S523" i="3"/>
  <c r="S459" i="3"/>
  <c r="S395" i="3"/>
  <c r="S331" i="3"/>
  <c r="S267" i="3"/>
  <c r="S203" i="3"/>
  <c r="S139" i="3"/>
  <c r="S75" i="3"/>
  <c r="S11" i="3"/>
  <c r="R71" i="3"/>
  <c r="R135" i="3"/>
  <c r="R199" i="3"/>
  <c r="R263" i="3"/>
  <c r="R327" i="3"/>
  <c r="R235" i="3"/>
  <c r="R321" i="3"/>
  <c r="R395" i="3"/>
  <c r="R459" i="3"/>
  <c r="R523" i="3"/>
  <c r="R587" i="3"/>
  <c r="P24" i="3"/>
  <c r="P56" i="3"/>
  <c r="P88" i="3"/>
  <c r="P120" i="3"/>
  <c r="P152" i="3"/>
  <c r="P184" i="3"/>
  <c r="P216" i="3"/>
  <c r="P248" i="3"/>
  <c r="P280" i="3"/>
  <c r="P312" i="3"/>
  <c r="P344" i="3"/>
  <c r="P376" i="3"/>
  <c r="P408" i="3"/>
  <c r="P440" i="3"/>
  <c r="P472" i="3"/>
  <c r="R226" i="3"/>
  <c r="R312" i="3"/>
  <c r="R388" i="3"/>
  <c r="R452" i="3"/>
  <c r="R516" i="3"/>
  <c r="R580" i="3"/>
  <c r="O21" i="3"/>
  <c r="O53" i="3"/>
  <c r="O85" i="3"/>
  <c r="O117" i="3"/>
  <c r="O149" i="3"/>
  <c r="O181" i="3"/>
  <c r="O213" i="3"/>
  <c r="O245" i="3"/>
  <c r="O277" i="3"/>
  <c r="O309" i="3"/>
  <c r="O341" i="3"/>
  <c r="O373" i="3"/>
  <c r="O405" i="3"/>
  <c r="O437" i="3"/>
  <c r="O469" i="3"/>
  <c r="R205" i="3"/>
  <c r="R291" i="3"/>
  <c r="R373" i="3"/>
  <c r="R437" i="3"/>
  <c r="R501" i="3"/>
  <c r="R565" i="3"/>
  <c r="P13" i="3"/>
  <c r="P45" i="3"/>
  <c r="P77" i="3"/>
  <c r="P109" i="3"/>
  <c r="P141" i="3"/>
  <c r="P173" i="3"/>
  <c r="P205" i="3"/>
  <c r="P237" i="3"/>
  <c r="P269" i="3"/>
  <c r="P301" i="3"/>
  <c r="P333" i="3"/>
  <c r="P365" i="3"/>
  <c r="P397" i="3"/>
  <c r="P429" i="3"/>
  <c r="P461" i="3"/>
  <c r="P493" i="3"/>
  <c r="R272" i="3"/>
  <c r="R356" i="3"/>
  <c r="R422" i="3"/>
  <c r="R486" i="3"/>
  <c r="R550" i="3"/>
  <c r="R614" i="3"/>
  <c r="O38" i="3"/>
  <c r="O70" i="3"/>
  <c r="O102" i="3"/>
  <c r="O134" i="3"/>
  <c r="O166" i="3"/>
  <c r="O198" i="3"/>
  <c r="O230" i="3"/>
  <c r="O262" i="3"/>
  <c r="O294" i="3"/>
  <c r="O326" i="3"/>
  <c r="O358" i="3"/>
  <c r="O390" i="3"/>
  <c r="O422" i="3"/>
  <c r="O454" i="3"/>
  <c r="O486" i="3"/>
  <c r="R241" i="3"/>
  <c r="R325" i="3"/>
  <c r="R399" i="3"/>
  <c r="R463" i="3"/>
  <c r="R527" i="3"/>
  <c r="R591" i="3"/>
  <c r="P26" i="3"/>
  <c r="P58" i="3"/>
  <c r="P90" i="3"/>
  <c r="P122" i="3"/>
  <c r="P154" i="3"/>
  <c r="P186" i="3"/>
  <c r="P218" i="3"/>
  <c r="P250" i="3"/>
  <c r="P282" i="3"/>
  <c r="P314" i="3"/>
  <c r="P346" i="3"/>
  <c r="P378" i="3"/>
  <c r="P410" i="3"/>
  <c r="P442" i="3"/>
  <c r="P474" i="3"/>
  <c r="R220" i="3"/>
  <c r="R306" i="3"/>
  <c r="R384" i="3"/>
  <c r="R448" i="3"/>
  <c r="R512" i="3"/>
  <c r="R576" i="3"/>
  <c r="O19" i="3"/>
  <c r="O51" i="3"/>
  <c r="O83" i="3"/>
  <c r="O115" i="3"/>
  <c r="O147" i="3"/>
  <c r="O179" i="3"/>
  <c r="O211" i="3"/>
  <c r="O243" i="3"/>
  <c r="O275" i="3"/>
  <c r="O307" i="3"/>
  <c r="O339" i="3"/>
  <c r="O371" i="3"/>
  <c r="O403" i="3"/>
  <c r="O435" i="3"/>
  <c r="O467" i="3"/>
  <c r="O499" i="3"/>
  <c r="R275" i="3"/>
  <c r="R361" i="3"/>
  <c r="R425" i="3"/>
  <c r="R489" i="3"/>
  <c r="R553" i="3"/>
  <c r="R617" i="3"/>
  <c r="P39" i="3"/>
  <c r="P71" i="3"/>
  <c r="P103" i="3"/>
  <c r="P135" i="3"/>
  <c r="P167" i="3"/>
  <c r="P199" i="3"/>
  <c r="P231" i="3"/>
  <c r="P263" i="3"/>
  <c r="P295" i="3"/>
  <c r="P327" i="3"/>
  <c r="P359" i="3"/>
  <c r="P391" i="3"/>
  <c r="P423" i="3"/>
  <c r="P455" i="3"/>
  <c r="P487" i="3"/>
  <c r="R244" i="3"/>
  <c r="R330" i="3"/>
  <c r="R402" i="3"/>
  <c r="R466" i="3"/>
  <c r="R530" i="3"/>
  <c r="R594" i="3"/>
  <c r="O28" i="3"/>
  <c r="O60" i="3"/>
  <c r="O92" i="3"/>
  <c r="O124" i="3"/>
  <c r="O156" i="3"/>
  <c r="O188" i="3"/>
  <c r="O220" i="3"/>
  <c r="O252" i="3"/>
  <c r="O284" i="3"/>
  <c r="O316" i="3"/>
  <c r="O348" i="3"/>
  <c r="O380" i="3"/>
  <c r="O412" i="3"/>
  <c r="O444" i="3"/>
  <c r="O476" i="3"/>
  <c r="AG7" i="3"/>
  <c r="O594" i="3"/>
  <c r="O562" i="3"/>
  <c r="O530" i="3"/>
  <c r="P605" i="3"/>
  <c r="P537" i="3"/>
  <c r="P505" i="3"/>
  <c r="O613" i="3"/>
  <c r="O581" i="3"/>
  <c r="O549" i="3"/>
  <c r="O517" i="3"/>
  <c r="AA601" i="3"/>
  <c r="AA585" i="3"/>
  <c r="AA569" i="3"/>
  <c r="Y553" i="3"/>
  <c r="Y537" i="3"/>
  <c r="AA521" i="3"/>
  <c r="AG497" i="3"/>
  <c r="Y481" i="3"/>
  <c r="AA457" i="3"/>
  <c r="AG433" i="3"/>
  <c r="Y417" i="3"/>
  <c r="AA393" i="3"/>
  <c r="AG369" i="3"/>
  <c r="Y353" i="3"/>
  <c r="AA329" i="3"/>
  <c r="AG305" i="3"/>
  <c r="Y289" i="3"/>
  <c r="AA265" i="3"/>
  <c r="AG241" i="3"/>
  <c r="U189" i="3"/>
  <c r="S225" i="3"/>
  <c r="U292" i="3"/>
  <c r="S392" i="3"/>
  <c r="R138" i="3"/>
  <c r="S559" i="3"/>
  <c r="S47" i="3"/>
  <c r="U122" i="3"/>
  <c r="S222" i="3"/>
  <c r="U289" i="3"/>
  <c r="S389" i="3"/>
  <c r="R141" i="3"/>
  <c r="S564" i="3"/>
  <c r="S52" i="3"/>
  <c r="U287" i="3"/>
  <c r="S387" i="3"/>
  <c r="R143" i="3"/>
  <c r="R531" i="3"/>
  <c r="P220" i="3"/>
  <c r="P476" i="3"/>
  <c r="O57" i="3"/>
  <c r="O313" i="3"/>
  <c r="R381" i="3"/>
  <c r="P145" i="3"/>
  <c r="P401" i="3"/>
  <c r="R558" i="3"/>
  <c r="O234" i="3"/>
  <c r="O490" i="3"/>
  <c r="P62" i="3"/>
  <c r="P318" i="3"/>
  <c r="R392" i="3"/>
  <c r="O151" i="3"/>
  <c r="O407" i="3"/>
  <c r="R561" i="3"/>
  <c r="P235" i="3"/>
  <c r="P491" i="3"/>
  <c r="O64" i="3"/>
  <c r="O320" i="3"/>
  <c r="O558" i="3"/>
  <c r="O577" i="3"/>
  <c r="Y585" i="3"/>
  <c r="X537" i="3"/>
  <c r="AA497" i="3"/>
  <c r="Y457" i="3"/>
  <c r="AG409" i="3"/>
  <c r="AA369" i="3"/>
  <c r="AG329" i="3"/>
  <c r="AA297" i="3"/>
  <c r="Y265" i="3"/>
  <c r="AG225" i="3"/>
  <c r="AA201" i="3"/>
  <c r="AA177" i="3"/>
  <c r="AG153" i="3"/>
  <c r="Y137" i="3"/>
  <c r="AA113" i="3"/>
  <c r="AG89" i="3"/>
  <c r="Y73" i="3"/>
  <c r="AA49" i="3"/>
  <c r="AG25" i="3"/>
  <c r="X33" i="3"/>
  <c r="X97" i="3"/>
  <c r="X161" i="3"/>
  <c r="X225" i="3"/>
  <c r="X289" i="3"/>
  <c r="X353" i="3"/>
  <c r="X417" i="3"/>
  <c r="X481" i="3"/>
  <c r="AK618" i="3"/>
  <c r="Y617" i="3"/>
  <c r="AK601" i="3"/>
  <c r="AE593" i="3"/>
  <c r="AD585" i="3"/>
  <c r="AK569" i="3"/>
  <c r="AE561" i="3"/>
  <c r="AD553" i="3"/>
  <c r="AK537" i="3"/>
  <c r="AE529" i="3"/>
  <c r="AD521" i="3"/>
  <c r="AK505" i="3"/>
  <c r="AE497" i="3"/>
  <c r="AD489" i="3"/>
  <c r="AK473" i="3"/>
  <c r="AE465" i="3"/>
  <c r="AD457" i="3"/>
  <c r="AK441" i="3"/>
  <c r="AE433" i="3"/>
  <c r="AD425" i="3"/>
  <c r="AK409" i="3"/>
  <c r="AE401" i="3"/>
  <c r="AD393" i="3"/>
  <c r="AK377" i="3"/>
  <c r="AE369" i="3"/>
  <c r="AD361" i="3"/>
  <c r="AK345" i="3"/>
  <c r="AE337" i="3"/>
  <c r="AD329" i="3"/>
  <c r="AK313" i="3"/>
  <c r="AE305" i="3"/>
  <c r="AD297" i="3"/>
  <c r="AK281" i="3"/>
  <c r="AE273" i="3"/>
  <c r="AD265" i="3"/>
  <c r="AK249" i="3"/>
  <c r="AE241" i="3"/>
  <c r="AD233" i="3"/>
  <c r="AK217" i="3"/>
  <c r="AE209" i="3"/>
  <c r="AD201" i="3"/>
  <c r="AK185" i="3"/>
  <c r="AE177" i="3"/>
  <c r="AD169" i="3"/>
  <c r="AK153" i="3"/>
  <c r="AE145" i="3"/>
  <c r="AD137" i="3"/>
  <c r="AK121" i="3"/>
  <c r="AE113" i="3"/>
  <c r="AD105" i="3"/>
  <c r="AK89" i="3"/>
  <c r="AK57" i="3"/>
  <c r="AD41" i="3"/>
  <c r="AE17" i="3"/>
  <c r="S530" i="3"/>
  <c r="U117" i="3"/>
  <c r="S161" i="3"/>
  <c r="U228" i="3"/>
  <c r="S328" i="3"/>
  <c r="U588" i="3"/>
  <c r="S495" i="3"/>
  <c r="R35" i="3"/>
  <c r="U58" i="3"/>
  <c r="S158" i="3"/>
  <c r="U225" i="3"/>
  <c r="S325" i="3"/>
  <c r="U608" i="3"/>
  <c r="S500" i="3"/>
  <c r="R30" i="3"/>
  <c r="U223" i="3"/>
  <c r="S323" i="3"/>
  <c r="R207" i="3"/>
  <c r="R595" i="3"/>
  <c r="P252" i="3"/>
  <c r="R236" i="3"/>
  <c r="O89" i="3"/>
  <c r="O345" i="3"/>
  <c r="R445" i="3"/>
  <c r="P177" i="3"/>
  <c r="P433" i="3"/>
  <c r="O10" i="3"/>
  <c r="O266" i="3"/>
  <c r="R251" i="3"/>
  <c r="P94" i="3"/>
  <c r="P350" i="3"/>
  <c r="R456" i="3"/>
  <c r="O183" i="3"/>
  <c r="O439" i="3"/>
  <c r="P11" i="3"/>
  <c r="P267" i="3"/>
  <c r="R256" i="3"/>
  <c r="O96" i="3"/>
  <c r="O352" i="3"/>
  <c r="O526" i="3"/>
  <c r="O557" i="3"/>
  <c r="X577" i="3"/>
  <c r="AA529" i="3"/>
  <c r="AG489" i="3"/>
  <c r="AA449" i="3"/>
  <c r="Y409" i="3"/>
  <c r="AG361" i="3"/>
  <c r="Y329" i="3"/>
  <c r="AG289" i="3"/>
  <c r="AA257" i="3"/>
  <c r="AA225" i="3"/>
  <c r="Y201" i="3"/>
  <c r="Y177" i="3"/>
  <c r="AA153" i="3"/>
  <c r="AG129" i="3"/>
  <c r="Y113" i="3"/>
  <c r="AA89" i="3"/>
  <c r="AG65" i="3"/>
  <c r="Y49" i="3"/>
  <c r="AA25" i="3"/>
  <c r="X41" i="3"/>
  <c r="X105" i="3"/>
  <c r="X169" i="3"/>
  <c r="X233" i="3"/>
  <c r="X297" i="3"/>
  <c r="X361" i="3"/>
  <c r="X425" i="3"/>
  <c r="X489" i="3"/>
  <c r="AK610" i="3"/>
  <c r="AJ609" i="3"/>
  <c r="AH601" i="3"/>
  <c r="AB593" i="3"/>
  <c r="AJ577" i="3"/>
  <c r="AH569" i="3"/>
  <c r="AB561" i="3"/>
  <c r="AJ545" i="3"/>
  <c r="AH537" i="3"/>
  <c r="AB529" i="3"/>
  <c r="AJ513" i="3"/>
  <c r="AH505" i="3"/>
  <c r="AB497" i="3"/>
  <c r="AJ481" i="3"/>
  <c r="AH473" i="3"/>
  <c r="AB465" i="3"/>
  <c r="AJ449" i="3"/>
  <c r="AH441" i="3"/>
  <c r="AB433" i="3"/>
  <c r="AJ417" i="3"/>
  <c r="AH409" i="3"/>
  <c r="AB401" i="3"/>
  <c r="AJ385" i="3"/>
  <c r="AH377" i="3"/>
  <c r="AB369" i="3"/>
  <c r="AJ353" i="3"/>
  <c r="AH345" i="3"/>
  <c r="AB337" i="3"/>
  <c r="AJ321" i="3"/>
  <c r="AH313" i="3"/>
  <c r="AB305" i="3"/>
  <c r="AJ289" i="3"/>
  <c r="AH281" i="3"/>
  <c r="AB273" i="3"/>
  <c r="AJ257" i="3"/>
  <c r="AH249" i="3"/>
  <c r="AB241" i="3"/>
  <c r="AJ225" i="3"/>
  <c r="AH217" i="3"/>
  <c r="AB209" i="3"/>
  <c r="AJ193" i="3"/>
  <c r="AH185" i="3"/>
  <c r="AB177" i="3"/>
  <c r="AJ161" i="3"/>
  <c r="AH153" i="3"/>
  <c r="AB145" i="3"/>
  <c r="AJ129" i="3"/>
  <c r="AH121" i="3"/>
  <c r="AB113" i="3"/>
  <c r="AJ97" i="3"/>
  <c r="AH89" i="3"/>
  <c r="AB81" i="3"/>
  <c r="AJ65" i="3"/>
  <c r="AH57" i="3"/>
  <c r="AB49" i="3"/>
  <c r="AJ33" i="3"/>
  <c r="AH25" i="3"/>
  <c r="AB17" i="3"/>
  <c r="S346" i="3"/>
  <c r="U45" i="3"/>
  <c r="S97" i="3"/>
  <c r="U164" i="3"/>
  <c r="S264" i="3"/>
  <c r="U356" i="3"/>
  <c r="S431" i="3"/>
  <c r="R99" i="3"/>
  <c r="S606" i="3"/>
  <c r="S94" i="3"/>
  <c r="U161" i="3"/>
  <c r="S261" i="3"/>
  <c r="U369" i="3"/>
  <c r="S436" i="3"/>
  <c r="R94" i="3"/>
  <c r="U159" i="3"/>
  <c r="S259" i="3"/>
  <c r="R271" i="3"/>
  <c r="P28" i="3"/>
  <c r="P284" i="3"/>
  <c r="R322" i="3"/>
  <c r="O121" i="3"/>
  <c r="O377" i="3"/>
  <c r="R509" i="3"/>
  <c r="P209" i="3"/>
  <c r="P465" i="3"/>
  <c r="O42" i="3"/>
  <c r="O298" i="3"/>
  <c r="R337" i="3"/>
  <c r="P126" i="3"/>
  <c r="P382" i="3"/>
  <c r="R520" i="3"/>
  <c r="O215" i="3"/>
  <c r="O471" i="3"/>
  <c r="P43" i="3"/>
  <c r="P299" i="3"/>
  <c r="R340" i="3"/>
  <c r="O128" i="3"/>
  <c r="O384" i="3"/>
  <c r="P589" i="3"/>
  <c r="O545" i="3"/>
  <c r="Y569" i="3"/>
  <c r="Y529" i="3"/>
  <c r="AA489" i="3"/>
  <c r="Y449" i="3"/>
  <c r="AG401" i="3"/>
  <c r="AA361" i="3"/>
  <c r="AA321" i="3"/>
  <c r="AA289" i="3"/>
  <c r="Y257" i="3"/>
  <c r="Y225" i="3"/>
  <c r="AA193" i="3"/>
  <c r="AG169" i="3"/>
  <c r="Y153" i="3"/>
  <c r="AA129" i="3"/>
  <c r="AG105" i="3"/>
  <c r="Y89" i="3"/>
  <c r="AA65" i="3"/>
  <c r="Y25" i="3"/>
  <c r="X49" i="3"/>
  <c r="X113" i="3"/>
  <c r="X177" i="3"/>
  <c r="X241" i="3"/>
  <c r="X305" i="3"/>
  <c r="X369" i="3"/>
  <c r="X433" i="3"/>
  <c r="X497" i="3"/>
  <c r="AJ617" i="3"/>
  <c r="AK609" i="3"/>
  <c r="AE601" i="3"/>
  <c r="AD593" i="3"/>
  <c r="AK577" i="3"/>
  <c r="AE569" i="3"/>
  <c r="AD561" i="3"/>
  <c r="AK545" i="3"/>
  <c r="AE537" i="3"/>
  <c r="AD529" i="3"/>
  <c r="AK513" i="3"/>
  <c r="AE505" i="3"/>
  <c r="AD497" i="3"/>
  <c r="AK481" i="3"/>
  <c r="AE473" i="3"/>
  <c r="AD465" i="3"/>
  <c r="AK449" i="3"/>
  <c r="AE441" i="3"/>
  <c r="AD433" i="3"/>
  <c r="AK417" i="3"/>
  <c r="AE409" i="3"/>
  <c r="AD401" i="3"/>
  <c r="AK385" i="3"/>
  <c r="AE377" i="3"/>
  <c r="AD369" i="3"/>
  <c r="AK353" i="3"/>
  <c r="AE345" i="3"/>
  <c r="AD337" i="3"/>
  <c r="AK321" i="3"/>
  <c r="AE313" i="3"/>
  <c r="AD305" i="3"/>
  <c r="AK289" i="3"/>
  <c r="AE281" i="3"/>
  <c r="AD273" i="3"/>
  <c r="AK257" i="3"/>
  <c r="AE249" i="3"/>
  <c r="AD241" i="3"/>
  <c r="AK225" i="3"/>
  <c r="AE217" i="3"/>
  <c r="AD209" i="3"/>
  <c r="AK193" i="3"/>
  <c r="AE185" i="3"/>
  <c r="AD177" i="3"/>
  <c r="AK161" i="3"/>
  <c r="AE153" i="3"/>
  <c r="AD145" i="3"/>
  <c r="AK129" i="3"/>
  <c r="AE121" i="3"/>
  <c r="AD113" i="3"/>
  <c r="AK97" i="3"/>
  <c r="AE89" i="3"/>
  <c r="AD81" i="3"/>
  <c r="AK65" i="3"/>
  <c r="AE57" i="3"/>
  <c r="AD49" i="3"/>
  <c r="AK33" i="3"/>
  <c r="AE25" i="3"/>
  <c r="AD17" i="3"/>
  <c r="S186" i="3"/>
  <c r="S585" i="3"/>
  <c r="S33" i="3"/>
  <c r="U100" i="3"/>
  <c r="S200" i="3"/>
  <c r="U267" i="3"/>
  <c r="S367" i="3"/>
  <c r="R163" i="3"/>
  <c r="S542" i="3"/>
  <c r="S30" i="3"/>
  <c r="U97" i="3"/>
  <c r="S197" i="3"/>
  <c r="U272" i="3"/>
  <c r="S372" i="3"/>
  <c r="R158" i="3"/>
  <c r="U95" i="3"/>
  <c r="S195" i="3"/>
  <c r="R335" i="3"/>
  <c r="P60" i="3"/>
  <c r="P316" i="3"/>
  <c r="R396" i="3"/>
  <c r="O153" i="3"/>
  <c r="O409" i="3"/>
  <c r="R573" i="3"/>
  <c r="P241" i="3"/>
  <c r="P497" i="3"/>
  <c r="O74" i="3"/>
  <c r="O330" i="3"/>
  <c r="R407" i="3"/>
  <c r="P158" i="3"/>
  <c r="P414" i="3"/>
  <c r="R584" i="3"/>
  <c r="O247" i="3"/>
  <c r="R201" i="3"/>
  <c r="P75" i="3"/>
  <c r="P331" i="3"/>
  <c r="R410" i="3"/>
  <c r="O160" i="3"/>
  <c r="O416" i="3"/>
  <c r="P533" i="3"/>
  <c r="O525" i="3"/>
  <c r="AG553" i="3"/>
  <c r="X569" i="3"/>
  <c r="AG481" i="3"/>
  <c r="AA441" i="3"/>
  <c r="Y401" i="3"/>
  <c r="AG353" i="3"/>
  <c r="Y321" i="3"/>
  <c r="AG281" i="3"/>
  <c r="AA249" i="3"/>
  <c r="AG217" i="3"/>
  <c r="Y193" i="3"/>
  <c r="AA169" i="3"/>
  <c r="AG145" i="3"/>
  <c r="Y129" i="3"/>
  <c r="AA105" i="3"/>
  <c r="AG81" i="3"/>
  <c r="Y65" i="3"/>
  <c r="AA41" i="3"/>
  <c r="AG17" i="3"/>
  <c r="X57" i="3"/>
  <c r="X121" i="3"/>
  <c r="X185" i="3"/>
  <c r="X249" i="3"/>
  <c r="X313" i="3"/>
  <c r="X377" i="3"/>
  <c r="X441" i="3"/>
  <c r="X505" i="3"/>
  <c r="AE617" i="3"/>
  <c r="AH609" i="3"/>
  <c r="AB601" i="3"/>
  <c r="AJ585" i="3"/>
  <c r="AH577" i="3"/>
  <c r="AB569" i="3"/>
  <c r="AJ553" i="3"/>
  <c r="AH545" i="3"/>
  <c r="AB537" i="3"/>
  <c r="AJ521" i="3"/>
  <c r="AH513" i="3"/>
  <c r="AB505" i="3"/>
  <c r="AJ489" i="3"/>
  <c r="AH481" i="3"/>
  <c r="AB473" i="3"/>
  <c r="AJ457" i="3"/>
  <c r="AH449" i="3"/>
  <c r="AB441" i="3"/>
  <c r="AJ425" i="3"/>
  <c r="AH417" i="3"/>
  <c r="AB409" i="3"/>
  <c r="AJ393" i="3"/>
  <c r="AH385" i="3"/>
  <c r="AB377" i="3"/>
  <c r="AJ361" i="3"/>
  <c r="AH353" i="3"/>
  <c r="AB345" i="3"/>
  <c r="AJ329" i="3"/>
  <c r="AH321" i="3"/>
  <c r="AB313" i="3"/>
  <c r="AJ297" i="3"/>
  <c r="AH289" i="3"/>
  <c r="AB281" i="3"/>
  <c r="AJ265" i="3"/>
  <c r="AH257" i="3"/>
  <c r="AB249" i="3"/>
  <c r="AJ233" i="3"/>
  <c r="AH225" i="3"/>
  <c r="AB217" i="3"/>
  <c r="AJ201" i="3"/>
  <c r="AH193" i="3"/>
  <c r="AB185" i="3"/>
  <c r="AJ169" i="3"/>
  <c r="AH161" i="3"/>
  <c r="AB153" i="3"/>
  <c r="AJ137" i="3"/>
  <c r="AH129" i="3"/>
  <c r="AB121" i="3"/>
  <c r="AJ105" i="3"/>
  <c r="AH97" i="3"/>
  <c r="AB89" i="3"/>
  <c r="AJ73" i="3"/>
  <c r="AH65" i="3"/>
  <c r="AB57" i="3"/>
  <c r="AJ41" i="3"/>
  <c r="AH33" i="3"/>
  <c r="AB25" i="3"/>
  <c r="AE9" i="3"/>
  <c r="S18" i="3"/>
  <c r="S513" i="3"/>
  <c r="R49" i="3"/>
  <c r="U36" i="3"/>
  <c r="S136" i="3"/>
  <c r="U203" i="3"/>
  <c r="S303" i="3"/>
  <c r="U520" i="3"/>
  <c r="S478" i="3"/>
  <c r="R52" i="3"/>
  <c r="U33" i="3"/>
  <c r="S133" i="3"/>
  <c r="U208" i="3"/>
  <c r="S308" i="3"/>
  <c r="R222" i="3"/>
  <c r="U31" i="3"/>
  <c r="S131" i="3"/>
  <c r="R245" i="3"/>
  <c r="P92" i="3"/>
  <c r="P348" i="3"/>
  <c r="R460" i="3"/>
  <c r="O185" i="3"/>
  <c r="O441" i="3"/>
  <c r="P17" i="3"/>
  <c r="P273" i="3"/>
  <c r="R282" i="3"/>
  <c r="O106" i="3"/>
  <c r="O362" i="3"/>
  <c r="R471" i="3"/>
  <c r="P190" i="3"/>
  <c r="P446" i="3"/>
  <c r="O23" i="3"/>
  <c r="O279" i="3"/>
  <c r="R285" i="3"/>
  <c r="P107" i="3"/>
  <c r="P363" i="3"/>
  <c r="R474" i="3"/>
  <c r="O192" i="3"/>
  <c r="O448" i="3"/>
  <c r="P501" i="3"/>
  <c r="O513" i="3"/>
  <c r="X553" i="3"/>
  <c r="Y521" i="3"/>
  <c r="AG473" i="3"/>
  <c r="AA433" i="3"/>
  <c r="Y393" i="3"/>
  <c r="AG345" i="3"/>
  <c r="AA313" i="3"/>
  <c r="Y281" i="3"/>
  <c r="Y249" i="3"/>
  <c r="Y217" i="3"/>
  <c r="AG185" i="3"/>
  <c r="Y169" i="3"/>
  <c r="AA145" i="3"/>
  <c r="AG121" i="3"/>
  <c r="Y105" i="3"/>
  <c r="AA81" i="3"/>
  <c r="AG57" i="3"/>
  <c r="Y41" i="3"/>
  <c r="AA17" i="3"/>
  <c r="X65" i="3"/>
  <c r="X129" i="3"/>
  <c r="X193" i="3"/>
  <c r="X257" i="3"/>
  <c r="X321" i="3"/>
  <c r="X385" i="3"/>
  <c r="X449" i="3"/>
  <c r="X513" i="3"/>
  <c r="AK617" i="3"/>
  <c r="AE609" i="3"/>
  <c r="AD601" i="3"/>
  <c r="AK585" i="3"/>
  <c r="AE577" i="3"/>
  <c r="AD569" i="3"/>
  <c r="AK553" i="3"/>
  <c r="AE545" i="3"/>
  <c r="AD537" i="3"/>
  <c r="AK521" i="3"/>
  <c r="AE513" i="3"/>
  <c r="AD505" i="3"/>
  <c r="AK489" i="3"/>
  <c r="AE481" i="3"/>
  <c r="AD473" i="3"/>
  <c r="AK457" i="3"/>
  <c r="AE449" i="3"/>
  <c r="AD441" i="3"/>
  <c r="AK425" i="3"/>
  <c r="AE417" i="3"/>
  <c r="AD409" i="3"/>
  <c r="AK393" i="3"/>
  <c r="AE385" i="3"/>
  <c r="AD377" i="3"/>
  <c r="AK361" i="3"/>
  <c r="AE353" i="3"/>
  <c r="AD345" i="3"/>
  <c r="AK329" i="3"/>
  <c r="AE321" i="3"/>
  <c r="AD313" i="3"/>
  <c r="AK297" i="3"/>
  <c r="AE289" i="3"/>
  <c r="AD281" i="3"/>
  <c r="AK265" i="3"/>
  <c r="AE257" i="3"/>
  <c r="AD249" i="3"/>
  <c r="AK233" i="3"/>
  <c r="AE225" i="3"/>
  <c r="AD217" i="3"/>
  <c r="AK201" i="3"/>
  <c r="AE193" i="3"/>
  <c r="AD185" i="3"/>
  <c r="AK169" i="3"/>
  <c r="AE161" i="3"/>
  <c r="AD153" i="3"/>
  <c r="AK137" i="3"/>
  <c r="AE129" i="3"/>
  <c r="AD121" i="3"/>
  <c r="AK105" i="3"/>
  <c r="AE97" i="3"/>
  <c r="AD89" i="3"/>
  <c r="AK73" i="3"/>
  <c r="AE65" i="3"/>
  <c r="AD57" i="3"/>
  <c r="AK41" i="3"/>
  <c r="AE33" i="3"/>
  <c r="AD25" i="3"/>
  <c r="AK9" i="3"/>
  <c r="R152" i="3"/>
  <c r="S441" i="3"/>
  <c r="R113" i="3"/>
  <c r="S584" i="3"/>
  <c r="S72" i="3"/>
  <c r="U139" i="3"/>
  <c r="S239" i="3"/>
  <c r="U316" i="3"/>
  <c r="S414" i="3"/>
  <c r="R116" i="3"/>
  <c r="S581" i="3"/>
  <c r="S69" i="3"/>
  <c r="U144" i="3"/>
  <c r="S244" i="3"/>
  <c r="R286" i="3"/>
  <c r="S579" i="3"/>
  <c r="S67" i="3"/>
  <c r="R331" i="3"/>
  <c r="P124" i="3"/>
  <c r="P380" i="3"/>
  <c r="R524" i="3"/>
  <c r="O217" i="3"/>
  <c r="O473" i="3"/>
  <c r="P49" i="3"/>
  <c r="P305" i="3"/>
  <c r="R366" i="3"/>
  <c r="O138" i="3"/>
  <c r="O394" i="3"/>
  <c r="R535" i="3"/>
  <c r="P222" i="3"/>
  <c r="P478" i="3"/>
  <c r="O55" i="3"/>
  <c r="O311" i="3"/>
  <c r="R369" i="3"/>
  <c r="P139" i="3"/>
  <c r="P395" i="3"/>
  <c r="R538" i="3"/>
  <c r="O224" i="3"/>
  <c r="O480" i="3"/>
  <c r="AG609" i="3"/>
  <c r="AA545" i="3"/>
  <c r="AA513" i="3"/>
  <c r="Y473" i="3"/>
  <c r="AG425" i="3"/>
  <c r="AA385" i="3"/>
  <c r="Y345" i="3"/>
  <c r="Y313" i="3"/>
  <c r="AG273" i="3"/>
  <c r="AA241" i="3"/>
  <c r="AG209" i="3"/>
  <c r="AA185" i="3"/>
  <c r="AG161" i="3"/>
  <c r="Y145" i="3"/>
  <c r="AA121" i="3"/>
  <c r="AG97" i="3"/>
  <c r="Y81" i="3"/>
  <c r="AA57" i="3"/>
  <c r="Y17" i="3"/>
  <c r="X73" i="3"/>
  <c r="X137" i="3"/>
  <c r="X201" i="3"/>
  <c r="X265" i="3"/>
  <c r="X329" i="3"/>
  <c r="X393" i="3"/>
  <c r="X457" i="3"/>
  <c r="X521" i="3"/>
  <c r="AH617" i="3"/>
  <c r="AB609" i="3"/>
  <c r="AJ593" i="3"/>
  <c r="AH585" i="3"/>
  <c r="AB577" i="3"/>
  <c r="AJ561" i="3"/>
  <c r="AH553" i="3"/>
  <c r="AB545" i="3"/>
  <c r="AJ529" i="3"/>
  <c r="AH521" i="3"/>
  <c r="AB513" i="3"/>
  <c r="AJ497" i="3"/>
  <c r="AH489" i="3"/>
  <c r="AB481" i="3"/>
  <c r="AJ465" i="3"/>
  <c r="AH457" i="3"/>
  <c r="AB449" i="3"/>
  <c r="AJ433" i="3"/>
  <c r="AH425" i="3"/>
  <c r="AB417" i="3"/>
  <c r="AJ401" i="3"/>
  <c r="AH393" i="3"/>
  <c r="AB385" i="3"/>
  <c r="AJ369" i="3"/>
  <c r="AH361" i="3"/>
  <c r="AB353" i="3"/>
  <c r="AJ337" i="3"/>
  <c r="AH329" i="3"/>
  <c r="AB321" i="3"/>
  <c r="AJ305" i="3"/>
  <c r="AH297" i="3"/>
  <c r="AB289" i="3"/>
  <c r="AJ273" i="3"/>
  <c r="AH265" i="3"/>
  <c r="AB257" i="3"/>
  <c r="AJ241" i="3"/>
  <c r="AH233" i="3"/>
  <c r="AB225" i="3"/>
  <c r="AJ209" i="3"/>
  <c r="AH201" i="3"/>
  <c r="AB193" i="3"/>
  <c r="AJ177" i="3"/>
  <c r="AH169" i="3"/>
  <c r="AB161" i="3"/>
  <c r="AJ145" i="3"/>
  <c r="AH137" i="3"/>
  <c r="AB129" i="3"/>
  <c r="AJ113" i="3"/>
  <c r="AH105" i="3"/>
  <c r="AB97" i="3"/>
  <c r="AJ81" i="3"/>
  <c r="AH73" i="3"/>
  <c r="AB65" i="3"/>
  <c r="AJ49" i="3"/>
  <c r="AH41" i="3"/>
  <c r="AB33" i="3"/>
  <c r="AJ17" i="3"/>
  <c r="AD9" i="3"/>
  <c r="U468" i="3"/>
  <c r="S369" i="3"/>
  <c r="R177" i="3"/>
  <c r="S520" i="3"/>
  <c r="R10" i="3"/>
  <c r="U75" i="3"/>
  <c r="S175" i="3"/>
  <c r="U250" i="3"/>
  <c r="S350" i="3"/>
  <c r="R180" i="3"/>
  <c r="S517" i="3"/>
  <c r="R13" i="3"/>
  <c r="U80" i="3"/>
  <c r="S180" i="3"/>
  <c r="R350" i="3"/>
  <c r="S515" i="3"/>
  <c r="R15" i="3"/>
  <c r="R403" i="3"/>
  <c r="P156" i="3"/>
  <c r="P412" i="3"/>
  <c r="R588" i="3"/>
  <c r="O249" i="3"/>
  <c r="R217" i="3"/>
  <c r="P81" i="3"/>
  <c r="P337" i="3"/>
  <c r="R430" i="3"/>
  <c r="O170" i="3"/>
  <c r="O426" i="3"/>
  <c r="R599" i="3"/>
  <c r="P254" i="3"/>
  <c r="R232" i="3"/>
  <c r="O87" i="3"/>
  <c r="O343" i="3"/>
  <c r="R433" i="3"/>
  <c r="P171" i="3"/>
  <c r="P427" i="3"/>
  <c r="R602" i="3"/>
  <c r="O256" i="3"/>
  <c r="AK7" i="3"/>
  <c r="O609" i="3"/>
  <c r="Y601" i="3"/>
  <c r="Y545" i="3"/>
  <c r="Y513" i="3"/>
  <c r="AG465" i="3"/>
  <c r="AA425" i="3"/>
  <c r="Y385" i="3"/>
  <c r="AG337" i="3"/>
  <c r="AA305" i="3"/>
  <c r="Y273" i="3"/>
  <c r="AG233" i="3"/>
  <c r="Y209" i="3"/>
  <c r="Y185" i="3"/>
  <c r="AA161" i="3"/>
  <c r="AG137" i="3"/>
  <c r="Y121" i="3"/>
  <c r="AA97" i="3"/>
  <c r="AG73" i="3"/>
  <c r="Y57" i="3"/>
  <c r="AA33" i="3"/>
  <c r="X17" i="3"/>
  <c r="X81" i="3"/>
  <c r="X145" i="3"/>
  <c r="X209" i="3"/>
  <c r="X273" i="3"/>
  <c r="X337" i="3"/>
  <c r="X401" i="3"/>
  <c r="X465" i="3"/>
  <c r="AH9" i="3"/>
  <c r="AB617" i="3"/>
  <c r="AD609" i="3"/>
  <c r="AK593" i="3"/>
  <c r="AE585" i="3"/>
  <c r="AD577" i="3"/>
  <c r="AK561" i="3"/>
  <c r="AE553" i="3"/>
  <c r="AD545" i="3"/>
  <c r="AK529" i="3"/>
  <c r="AE521" i="3"/>
  <c r="AD513" i="3"/>
  <c r="AK497" i="3"/>
  <c r="AE489" i="3"/>
  <c r="AD481" i="3"/>
  <c r="AK465" i="3"/>
  <c r="AE457" i="3"/>
  <c r="AD449" i="3"/>
  <c r="AK433" i="3"/>
  <c r="AE425" i="3"/>
  <c r="AD417" i="3"/>
  <c r="AK401" i="3"/>
  <c r="AE393" i="3"/>
  <c r="AD385" i="3"/>
  <c r="AK369" i="3"/>
  <c r="AE361" i="3"/>
  <c r="AD353" i="3"/>
  <c r="AK337" i="3"/>
  <c r="AE329" i="3"/>
  <c r="AD321" i="3"/>
  <c r="AK305" i="3"/>
  <c r="AE297" i="3"/>
  <c r="AD289" i="3"/>
  <c r="AK273" i="3"/>
  <c r="AE265" i="3"/>
  <c r="AD257" i="3"/>
  <c r="AK241" i="3"/>
  <c r="AE233" i="3"/>
  <c r="AD225" i="3"/>
  <c r="AK209" i="3"/>
  <c r="AE201" i="3"/>
  <c r="AD193" i="3"/>
  <c r="AK177" i="3"/>
  <c r="AE169" i="3"/>
  <c r="AD161" i="3"/>
  <c r="AK145" i="3"/>
  <c r="AE137" i="3"/>
  <c r="AD129" i="3"/>
  <c r="AK113" i="3"/>
  <c r="AE105" i="3"/>
  <c r="AD97" i="3"/>
  <c r="AK81" i="3"/>
  <c r="AE73" i="3"/>
  <c r="AD65" i="3"/>
  <c r="AK49" i="3"/>
  <c r="AE41" i="3"/>
  <c r="AD33" i="3"/>
  <c r="AK17" i="3"/>
  <c r="AJ9" i="3"/>
  <c r="AD73" i="3"/>
  <c r="AE49" i="3"/>
  <c r="U277" i="3"/>
  <c r="S289" i="3"/>
  <c r="U432" i="3"/>
  <c r="S456" i="3"/>
  <c r="R74" i="3"/>
  <c r="U11" i="3"/>
  <c r="S111" i="3"/>
  <c r="U186" i="3"/>
  <c r="S286" i="3"/>
  <c r="U420" i="3"/>
  <c r="S453" i="3"/>
  <c r="R77" i="3"/>
  <c r="U16" i="3"/>
  <c r="S116" i="3"/>
  <c r="U412" i="3"/>
  <c r="S451" i="3"/>
  <c r="R79" i="3"/>
  <c r="R467" i="3"/>
  <c r="P188" i="3"/>
  <c r="P444" i="3"/>
  <c r="O25" i="3"/>
  <c r="O281" i="3"/>
  <c r="R301" i="3"/>
  <c r="P113" i="3"/>
  <c r="P369" i="3"/>
  <c r="R494" i="3"/>
  <c r="O202" i="3"/>
  <c r="O458" i="3"/>
  <c r="P30" i="3"/>
  <c r="P286" i="3"/>
  <c r="R316" i="3"/>
  <c r="O119" i="3"/>
  <c r="O375" i="3"/>
  <c r="R497" i="3"/>
  <c r="P203" i="3"/>
  <c r="P459" i="3"/>
  <c r="O32" i="3"/>
  <c r="O288" i="3"/>
  <c r="O590" i="3"/>
  <c r="O589" i="3"/>
  <c r="X593" i="3"/>
  <c r="AG537" i="3"/>
  <c r="AA505" i="3"/>
  <c r="Y465" i="3"/>
  <c r="AG417" i="3"/>
  <c r="AA377" i="3"/>
  <c r="Y337" i="3"/>
  <c r="AG297" i="3"/>
  <c r="AG265" i="3"/>
  <c r="AA233" i="3"/>
  <c r="AG201" i="3"/>
  <c r="AG177" i="3"/>
  <c r="Y161" i="3"/>
  <c r="AA137" i="3"/>
  <c r="AG113" i="3"/>
  <c r="Y97" i="3"/>
  <c r="AA73" i="3"/>
  <c r="AG49" i="3"/>
  <c r="Y33" i="3"/>
  <c r="X25" i="3"/>
  <c r="X89" i="3"/>
  <c r="X153" i="3"/>
  <c r="X217" i="3"/>
  <c r="X281" i="3"/>
  <c r="X345" i="3"/>
  <c r="X409" i="3"/>
  <c r="X473" i="3"/>
  <c r="AK613" i="3"/>
  <c r="AD617" i="3"/>
  <c r="AJ601" i="3"/>
  <c r="AH593" i="3"/>
  <c r="AB585" i="3"/>
  <c r="AJ569" i="3"/>
  <c r="AH561" i="3"/>
  <c r="AB553" i="3"/>
  <c r="AJ537" i="3"/>
  <c r="AH529" i="3"/>
  <c r="AB521" i="3"/>
  <c r="AJ505" i="3"/>
  <c r="AH497" i="3"/>
  <c r="AB489" i="3"/>
  <c r="AJ473" i="3"/>
  <c r="AH465" i="3"/>
  <c r="AB457" i="3"/>
  <c r="AJ441" i="3"/>
  <c r="AH433" i="3"/>
  <c r="AB425" i="3"/>
  <c r="AJ409" i="3"/>
  <c r="AH401" i="3"/>
  <c r="AB393" i="3"/>
  <c r="AJ377" i="3"/>
  <c r="AH369" i="3"/>
  <c r="AB361" i="3"/>
  <c r="AJ345" i="3"/>
  <c r="AH337" i="3"/>
  <c r="AB329" i="3"/>
  <c r="AJ313" i="3"/>
  <c r="AH305" i="3"/>
  <c r="AB297" i="3"/>
  <c r="AJ281" i="3"/>
  <c r="AH273" i="3"/>
  <c r="AB265" i="3"/>
  <c r="AJ249" i="3"/>
  <c r="AH241" i="3"/>
  <c r="AB233" i="3"/>
  <c r="AJ217" i="3"/>
  <c r="AH209" i="3"/>
  <c r="AB201" i="3"/>
  <c r="AJ185" i="3"/>
  <c r="AH177" i="3"/>
  <c r="AB169" i="3"/>
  <c r="AJ153" i="3"/>
  <c r="AH145" i="3"/>
  <c r="AB137" i="3"/>
  <c r="AJ121" i="3"/>
  <c r="AH113" i="3"/>
  <c r="AB105" i="3"/>
  <c r="AJ89" i="3"/>
  <c r="AH81" i="3"/>
  <c r="AB73" i="3"/>
  <c r="AJ57" i="3"/>
  <c r="AH49" i="3"/>
  <c r="AB41" i="3"/>
  <c r="AJ25" i="3"/>
  <c r="AH17" i="3"/>
  <c r="AB9" i="3"/>
  <c r="AE81" i="3"/>
  <c r="AK25" i="3"/>
  <c r="M576" i="3"/>
  <c r="L576" i="3"/>
  <c r="I576" i="3"/>
  <c r="J576" i="3"/>
  <c r="F576" i="3"/>
  <c r="G576" i="3"/>
  <c r="C576" i="3"/>
  <c r="M544" i="3"/>
  <c r="L544" i="3"/>
  <c r="I544" i="3"/>
  <c r="J544" i="3"/>
  <c r="F544" i="3"/>
  <c r="G544" i="3"/>
  <c r="C544" i="3"/>
  <c r="M504" i="3"/>
  <c r="L504" i="3"/>
  <c r="I504" i="3"/>
  <c r="F504" i="3"/>
  <c r="J504" i="3"/>
  <c r="G504" i="3"/>
  <c r="C504" i="3"/>
  <c r="M480" i="3"/>
  <c r="L480" i="3"/>
  <c r="I480" i="3"/>
  <c r="J480" i="3"/>
  <c r="G480" i="3"/>
  <c r="F480" i="3"/>
  <c r="C480" i="3"/>
  <c r="M448" i="3"/>
  <c r="L448" i="3"/>
  <c r="I448" i="3"/>
  <c r="J448" i="3"/>
  <c r="G448" i="3"/>
  <c r="F448" i="3"/>
  <c r="C448" i="3"/>
  <c r="M424" i="3"/>
  <c r="L424" i="3"/>
  <c r="I424" i="3"/>
  <c r="J424" i="3"/>
  <c r="G424" i="3"/>
  <c r="F424" i="3"/>
  <c r="C424" i="3"/>
  <c r="M392" i="3"/>
  <c r="L392" i="3"/>
  <c r="J392" i="3"/>
  <c r="I392" i="3"/>
  <c r="G392" i="3"/>
  <c r="F392" i="3"/>
  <c r="C392" i="3"/>
  <c r="M368" i="3"/>
  <c r="L368" i="3"/>
  <c r="J368" i="3"/>
  <c r="I368" i="3"/>
  <c r="G368" i="3"/>
  <c r="F368" i="3"/>
  <c r="C368" i="3"/>
  <c r="M344" i="3"/>
  <c r="L344" i="3"/>
  <c r="J344" i="3"/>
  <c r="I344" i="3"/>
  <c r="G344" i="3"/>
  <c r="F344" i="3"/>
  <c r="C344" i="3"/>
  <c r="M320" i="3"/>
  <c r="L320" i="3"/>
  <c r="J320" i="3"/>
  <c r="I320" i="3"/>
  <c r="G320" i="3"/>
  <c r="F320" i="3"/>
  <c r="C320" i="3"/>
  <c r="M288" i="3"/>
  <c r="L288" i="3"/>
  <c r="J288" i="3"/>
  <c r="I288" i="3"/>
  <c r="G288" i="3"/>
  <c r="F288" i="3"/>
  <c r="C288" i="3"/>
  <c r="M264" i="3"/>
  <c r="L264" i="3"/>
  <c r="J264" i="3"/>
  <c r="I264" i="3"/>
  <c r="G264" i="3"/>
  <c r="F264" i="3"/>
  <c r="C264" i="3"/>
  <c r="M240" i="3"/>
  <c r="L240" i="3"/>
  <c r="J240" i="3"/>
  <c r="I240" i="3"/>
  <c r="F240" i="3"/>
  <c r="G240" i="3"/>
  <c r="C240" i="3"/>
  <c r="M208" i="3"/>
  <c r="L208" i="3"/>
  <c r="J208" i="3"/>
  <c r="I208" i="3"/>
  <c r="F208" i="3"/>
  <c r="G208" i="3"/>
  <c r="C208" i="3"/>
  <c r="M184" i="3"/>
  <c r="L184" i="3"/>
  <c r="J184" i="3"/>
  <c r="I184" i="3"/>
  <c r="F184" i="3"/>
  <c r="G184" i="3"/>
  <c r="C184" i="3"/>
  <c r="M160" i="3"/>
  <c r="L160" i="3"/>
  <c r="J160" i="3"/>
  <c r="I160" i="3"/>
  <c r="F160" i="3"/>
  <c r="G160" i="3"/>
  <c r="C160" i="3"/>
  <c r="M136" i="3"/>
  <c r="L136" i="3"/>
  <c r="J136" i="3"/>
  <c r="I136" i="3"/>
  <c r="F136" i="3"/>
  <c r="G136" i="3"/>
  <c r="C136" i="3"/>
  <c r="M112" i="3"/>
  <c r="L112" i="3"/>
  <c r="J112" i="3"/>
  <c r="I112" i="3"/>
  <c r="F112" i="3"/>
  <c r="G112" i="3"/>
  <c r="C112" i="3"/>
  <c r="M104" i="3"/>
  <c r="L104" i="3"/>
  <c r="J104" i="3"/>
  <c r="I104" i="3"/>
  <c r="F104" i="3"/>
  <c r="G104" i="3"/>
  <c r="C104" i="3"/>
  <c r="M80" i="3"/>
  <c r="L80" i="3"/>
  <c r="J80" i="3"/>
  <c r="I80" i="3"/>
  <c r="F80" i="3"/>
  <c r="G80" i="3"/>
  <c r="C80" i="3"/>
  <c r="M72" i="3"/>
  <c r="L72" i="3"/>
  <c r="J72" i="3"/>
  <c r="I72" i="3"/>
  <c r="F72" i="3"/>
  <c r="G72" i="3"/>
  <c r="C72" i="3"/>
  <c r="M56" i="3"/>
  <c r="L56" i="3"/>
  <c r="J56" i="3"/>
  <c r="I56" i="3"/>
  <c r="F56" i="3"/>
  <c r="G56" i="3"/>
  <c r="C56" i="3"/>
  <c r="M48" i="3"/>
  <c r="L48" i="3"/>
  <c r="J48" i="3"/>
  <c r="I48" i="3"/>
  <c r="F48" i="3"/>
  <c r="G48" i="3"/>
  <c r="C48" i="3"/>
  <c r="M40" i="3"/>
  <c r="L40" i="3"/>
  <c r="J40" i="3"/>
  <c r="I40" i="3"/>
  <c r="F40" i="3"/>
  <c r="G40" i="3"/>
  <c r="C40" i="3"/>
  <c r="M16" i="3"/>
  <c r="L16" i="3"/>
  <c r="I16" i="3"/>
  <c r="J16" i="3"/>
  <c r="F16" i="3"/>
  <c r="G16" i="3"/>
  <c r="C16" i="3"/>
  <c r="M567" i="3"/>
  <c r="L567" i="3"/>
  <c r="J567" i="3"/>
  <c r="I567" i="3"/>
  <c r="G567" i="3"/>
  <c r="F567" i="3"/>
  <c r="C567" i="3"/>
  <c r="M495" i="3"/>
  <c r="L495" i="3"/>
  <c r="J495" i="3"/>
  <c r="I495" i="3"/>
  <c r="G495" i="3"/>
  <c r="F495" i="3"/>
  <c r="C495" i="3"/>
  <c r="M423" i="3"/>
  <c r="L423" i="3"/>
  <c r="J423" i="3"/>
  <c r="I423" i="3"/>
  <c r="F423" i="3"/>
  <c r="G423" i="3"/>
  <c r="C423" i="3"/>
  <c r="M351" i="3"/>
  <c r="L351" i="3"/>
  <c r="J351" i="3"/>
  <c r="I351" i="3"/>
  <c r="F351" i="3"/>
  <c r="G351" i="3"/>
  <c r="C351" i="3"/>
  <c r="M239" i="3"/>
  <c r="L239" i="3"/>
  <c r="J239" i="3"/>
  <c r="I239" i="3"/>
  <c r="G239" i="3"/>
  <c r="F239" i="3"/>
  <c r="C239" i="3"/>
  <c r="M582" i="3"/>
  <c r="L582" i="3"/>
  <c r="J582" i="3"/>
  <c r="I582" i="3"/>
  <c r="F582" i="3"/>
  <c r="G582" i="3"/>
  <c r="C582" i="3"/>
  <c r="M558" i="3"/>
  <c r="L558" i="3"/>
  <c r="J558" i="3"/>
  <c r="I558" i="3"/>
  <c r="F558" i="3"/>
  <c r="G558" i="3"/>
  <c r="C558" i="3"/>
  <c r="M534" i="3"/>
  <c r="L534" i="3"/>
  <c r="J534" i="3"/>
  <c r="F534" i="3"/>
  <c r="I534" i="3"/>
  <c r="G534" i="3"/>
  <c r="C534" i="3"/>
  <c r="M510" i="3"/>
  <c r="L510" i="3"/>
  <c r="J510" i="3"/>
  <c r="I510" i="3"/>
  <c r="F510" i="3"/>
  <c r="G510" i="3"/>
  <c r="C510" i="3"/>
  <c r="M478" i="3"/>
  <c r="L478" i="3"/>
  <c r="J478" i="3"/>
  <c r="I478" i="3"/>
  <c r="F478" i="3"/>
  <c r="G478" i="3"/>
  <c r="C478" i="3"/>
  <c r="M446" i="3"/>
  <c r="L446" i="3"/>
  <c r="J446" i="3"/>
  <c r="I446" i="3"/>
  <c r="F446" i="3"/>
  <c r="G446" i="3"/>
  <c r="C446" i="3"/>
  <c r="M422" i="3"/>
  <c r="L422" i="3"/>
  <c r="I422" i="3"/>
  <c r="J422" i="3"/>
  <c r="G422" i="3"/>
  <c r="F422" i="3"/>
  <c r="C422" i="3"/>
  <c r="M597" i="3"/>
  <c r="L597" i="3"/>
  <c r="J597" i="3"/>
  <c r="I597" i="3"/>
  <c r="F597" i="3"/>
  <c r="G597" i="3"/>
  <c r="C597" i="3"/>
  <c r="M581" i="3"/>
  <c r="L581" i="3"/>
  <c r="J581" i="3"/>
  <c r="I581" i="3"/>
  <c r="G581" i="3"/>
  <c r="F581" i="3"/>
  <c r="C581" i="3"/>
  <c r="M557" i="3"/>
  <c r="L557" i="3"/>
  <c r="J557" i="3"/>
  <c r="I557" i="3"/>
  <c r="G557" i="3"/>
  <c r="F557" i="3"/>
  <c r="C557" i="3"/>
  <c r="M541" i="3"/>
  <c r="L541" i="3"/>
  <c r="J541" i="3"/>
  <c r="I541" i="3"/>
  <c r="G541" i="3"/>
  <c r="F541" i="3"/>
  <c r="C541" i="3"/>
  <c r="M525" i="3"/>
  <c r="L525" i="3"/>
  <c r="J525" i="3"/>
  <c r="I525" i="3"/>
  <c r="F525" i="3"/>
  <c r="G525" i="3"/>
  <c r="C525" i="3"/>
  <c r="M501" i="3"/>
  <c r="L501" i="3"/>
  <c r="J501" i="3"/>
  <c r="I501" i="3"/>
  <c r="G501" i="3"/>
  <c r="F501" i="3"/>
  <c r="C501" i="3"/>
  <c r="M485" i="3"/>
  <c r="L485" i="3"/>
  <c r="J485" i="3"/>
  <c r="I485" i="3"/>
  <c r="F485" i="3"/>
  <c r="G485" i="3"/>
  <c r="C485" i="3"/>
  <c r="M453" i="3"/>
  <c r="L453" i="3"/>
  <c r="J453" i="3"/>
  <c r="I453" i="3"/>
  <c r="F453" i="3"/>
  <c r="G453" i="3"/>
  <c r="C453" i="3"/>
  <c r="M421" i="3"/>
  <c r="L421" i="3"/>
  <c r="J421" i="3"/>
  <c r="I421" i="3"/>
  <c r="F421" i="3"/>
  <c r="G421" i="3"/>
  <c r="C421" i="3"/>
  <c r="M604" i="3"/>
  <c r="L604" i="3"/>
  <c r="I604" i="3"/>
  <c r="J604" i="3"/>
  <c r="F604" i="3"/>
  <c r="G604" i="3"/>
  <c r="C604" i="3"/>
  <c r="M596" i="3"/>
  <c r="L596" i="3"/>
  <c r="I596" i="3"/>
  <c r="J596" i="3"/>
  <c r="F596" i="3"/>
  <c r="G596" i="3"/>
  <c r="C596" i="3"/>
  <c r="M588" i="3"/>
  <c r="L588" i="3"/>
  <c r="I588" i="3"/>
  <c r="F588" i="3"/>
  <c r="J588" i="3"/>
  <c r="G588" i="3"/>
  <c r="C588" i="3"/>
  <c r="M580" i="3"/>
  <c r="L580" i="3"/>
  <c r="I580" i="3"/>
  <c r="J580" i="3"/>
  <c r="F580" i="3"/>
  <c r="G580" i="3"/>
  <c r="C580" i="3"/>
  <c r="M572" i="3"/>
  <c r="L572" i="3"/>
  <c r="I572" i="3"/>
  <c r="J572" i="3"/>
  <c r="F572" i="3"/>
  <c r="G572" i="3"/>
  <c r="C572" i="3"/>
  <c r="M564" i="3"/>
  <c r="L564" i="3"/>
  <c r="I564" i="3"/>
  <c r="J564" i="3"/>
  <c r="F564" i="3"/>
  <c r="G564" i="3"/>
  <c r="C564" i="3"/>
  <c r="M556" i="3"/>
  <c r="L556" i="3"/>
  <c r="I556" i="3"/>
  <c r="F556" i="3"/>
  <c r="J556" i="3"/>
  <c r="G556" i="3"/>
  <c r="C556" i="3"/>
  <c r="M548" i="3"/>
  <c r="L548" i="3"/>
  <c r="I548" i="3"/>
  <c r="J548" i="3"/>
  <c r="F548" i="3"/>
  <c r="G548" i="3"/>
  <c r="C548" i="3"/>
  <c r="M540" i="3"/>
  <c r="L540" i="3"/>
  <c r="I540" i="3"/>
  <c r="J540" i="3"/>
  <c r="F540" i="3"/>
  <c r="G540" i="3"/>
  <c r="C540" i="3"/>
  <c r="M532" i="3"/>
  <c r="L532" i="3"/>
  <c r="I532" i="3"/>
  <c r="J532" i="3"/>
  <c r="F532" i="3"/>
  <c r="G532" i="3"/>
  <c r="C532" i="3"/>
  <c r="M524" i="3"/>
  <c r="L524" i="3"/>
  <c r="I524" i="3"/>
  <c r="F524" i="3"/>
  <c r="J524" i="3"/>
  <c r="G524" i="3"/>
  <c r="C524" i="3"/>
  <c r="M516" i="3"/>
  <c r="L516" i="3"/>
  <c r="I516" i="3"/>
  <c r="J516" i="3"/>
  <c r="F516" i="3"/>
  <c r="G516" i="3"/>
  <c r="C516" i="3"/>
  <c r="M508" i="3"/>
  <c r="L508" i="3"/>
  <c r="I508" i="3"/>
  <c r="J508" i="3"/>
  <c r="F508" i="3"/>
  <c r="G508" i="3"/>
  <c r="C508" i="3"/>
  <c r="M500" i="3"/>
  <c r="L500" i="3"/>
  <c r="I500" i="3"/>
  <c r="J500" i="3"/>
  <c r="F500" i="3"/>
  <c r="G500" i="3"/>
  <c r="C500" i="3"/>
  <c r="M492" i="3"/>
  <c r="L492" i="3"/>
  <c r="I492" i="3"/>
  <c r="J492" i="3"/>
  <c r="F492" i="3"/>
  <c r="G492" i="3"/>
  <c r="C492" i="3"/>
  <c r="M484" i="3"/>
  <c r="L484" i="3"/>
  <c r="I484" i="3"/>
  <c r="J484" i="3"/>
  <c r="G484" i="3"/>
  <c r="F484" i="3"/>
  <c r="C484" i="3"/>
  <c r="M476" i="3"/>
  <c r="L476" i="3"/>
  <c r="I476" i="3"/>
  <c r="J476" i="3"/>
  <c r="G476" i="3"/>
  <c r="F476" i="3"/>
  <c r="C476" i="3"/>
  <c r="M468" i="3"/>
  <c r="L468" i="3"/>
  <c r="I468" i="3"/>
  <c r="J468" i="3"/>
  <c r="G468" i="3"/>
  <c r="F468" i="3"/>
  <c r="C468" i="3"/>
  <c r="M460" i="3"/>
  <c r="L460" i="3"/>
  <c r="I460" i="3"/>
  <c r="J460" i="3"/>
  <c r="G460" i="3"/>
  <c r="F460" i="3"/>
  <c r="C460" i="3"/>
  <c r="M452" i="3"/>
  <c r="L452" i="3"/>
  <c r="I452" i="3"/>
  <c r="J452" i="3"/>
  <c r="G452" i="3"/>
  <c r="F452" i="3"/>
  <c r="C452" i="3"/>
  <c r="M444" i="3"/>
  <c r="L444" i="3"/>
  <c r="I444" i="3"/>
  <c r="J444" i="3"/>
  <c r="G444" i="3"/>
  <c r="F444" i="3"/>
  <c r="C444" i="3"/>
  <c r="M436" i="3"/>
  <c r="L436" i="3"/>
  <c r="I436" i="3"/>
  <c r="J436" i="3"/>
  <c r="G436" i="3"/>
  <c r="F436" i="3"/>
  <c r="C436" i="3"/>
  <c r="M428" i="3"/>
  <c r="L428" i="3"/>
  <c r="I428" i="3"/>
  <c r="J428" i="3"/>
  <c r="G428" i="3"/>
  <c r="F428" i="3"/>
  <c r="C428" i="3"/>
  <c r="M420" i="3"/>
  <c r="L420" i="3"/>
  <c r="I420" i="3"/>
  <c r="G420" i="3"/>
  <c r="F420" i="3"/>
  <c r="J420" i="3"/>
  <c r="C420" i="3"/>
  <c r="M412" i="3"/>
  <c r="L412" i="3"/>
  <c r="I412" i="3"/>
  <c r="J412" i="3"/>
  <c r="G412" i="3"/>
  <c r="F412" i="3"/>
  <c r="C412" i="3"/>
  <c r="M404" i="3"/>
  <c r="L404" i="3"/>
  <c r="J404" i="3"/>
  <c r="I404" i="3"/>
  <c r="G404" i="3"/>
  <c r="F404" i="3"/>
  <c r="C404" i="3"/>
  <c r="M396" i="3"/>
  <c r="L396" i="3"/>
  <c r="J396" i="3"/>
  <c r="I396" i="3"/>
  <c r="G396" i="3"/>
  <c r="F396" i="3"/>
  <c r="C396" i="3"/>
  <c r="M388" i="3"/>
  <c r="L388" i="3"/>
  <c r="J388" i="3"/>
  <c r="I388" i="3"/>
  <c r="G388" i="3"/>
  <c r="F388" i="3"/>
  <c r="C388" i="3"/>
  <c r="M380" i="3"/>
  <c r="L380" i="3"/>
  <c r="J380" i="3"/>
  <c r="I380" i="3"/>
  <c r="G380" i="3"/>
  <c r="F380" i="3"/>
  <c r="C380" i="3"/>
  <c r="M372" i="3"/>
  <c r="L372" i="3"/>
  <c r="J372" i="3"/>
  <c r="I372" i="3"/>
  <c r="G372" i="3"/>
  <c r="F372" i="3"/>
  <c r="C372" i="3"/>
  <c r="M364" i="3"/>
  <c r="L364" i="3"/>
  <c r="J364" i="3"/>
  <c r="I364" i="3"/>
  <c r="G364" i="3"/>
  <c r="F364" i="3"/>
  <c r="C364" i="3"/>
  <c r="M356" i="3"/>
  <c r="L356" i="3"/>
  <c r="J356" i="3"/>
  <c r="I356" i="3"/>
  <c r="G356" i="3"/>
  <c r="F356" i="3"/>
  <c r="C356" i="3"/>
  <c r="M348" i="3"/>
  <c r="L348" i="3"/>
  <c r="J348" i="3"/>
  <c r="I348" i="3"/>
  <c r="G348" i="3"/>
  <c r="F348" i="3"/>
  <c r="C348" i="3"/>
  <c r="M340" i="3"/>
  <c r="L340" i="3"/>
  <c r="J340" i="3"/>
  <c r="I340" i="3"/>
  <c r="G340" i="3"/>
  <c r="F340" i="3"/>
  <c r="C340" i="3"/>
  <c r="M332" i="3"/>
  <c r="L332" i="3"/>
  <c r="J332" i="3"/>
  <c r="I332" i="3"/>
  <c r="G332" i="3"/>
  <c r="F332" i="3"/>
  <c r="C332" i="3"/>
  <c r="M324" i="3"/>
  <c r="L324" i="3"/>
  <c r="J324" i="3"/>
  <c r="I324" i="3"/>
  <c r="G324" i="3"/>
  <c r="F324" i="3"/>
  <c r="C324" i="3"/>
  <c r="M316" i="3"/>
  <c r="L316" i="3"/>
  <c r="J316" i="3"/>
  <c r="I316" i="3"/>
  <c r="G316" i="3"/>
  <c r="F316" i="3"/>
  <c r="C316" i="3"/>
  <c r="M308" i="3"/>
  <c r="L308" i="3"/>
  <c r="J308" i="3"/>
  <c r="I308" i="3"/>
  <c r="G308" i="3"/>
  <c r="F308" i="3"/>
  <c r="C308" i="3"/>
  <c r="M300" i="3"/>
  <c r="L300" i="3"/>
  <c r="J300" i="3"/>
  <c r="I300" i="3"/>
  <c r="G300" i="3"/>
  <c r="F300" i="3"/>
  <c r="C300" i="3"/>
  <c r="M292" i="3"/>
  <c r="L292" i="3"/>
  <c r="J292" i="3"/>
  <c r="I292" i="3"/>
  <c r="G292" i="3"/>
  <c r="F292" i="3"/>
  <c r="C292" i="3"/>
  <c r="M284" i="3"/>
  <c r="L284" i="3"/>
  <c r="J284" i="3"/>
  <c r="I284" i="3"/>
  <c r="G284" i="3"/>
  <c r="F284" i="3"/>
  <c r="C284" i="3"/>
  <c r="M276" i="3"/>
  <c r="L276" i="3"/>
  <c r="J276" i="3"/>
  <c r="I276" i="3"/>
  <c r="G276" i="3"/>
  <c r="F276" i="3"/>
  <c r="C276" i="3"/>
  <c r="M268" i="3"/>
  <c r="L268" i="3"/>
  <c r="J268" i="3"/>
  <c r="I268" i="3"/>
  <c r="G268" i="3"/>
  <c r="F268" i="3"/>
  <c r="C268" i="3"/>
  <c r="M260" i="3"/>
  <c r="L260" i="3"/>
  <c r="J260" i="3"/>
  <c r="I260" i="3"/>
  <c r="G260" i="3"/>
  <c r="F260" i="3"/>
  <c r="C260" i="3"/>
  <c r="M252" i="3"/>
  <c r="L252" i="3"/>
  <c r="J252" i="3"/>
  <c r="I252" i="3"/>
  <c r="G252" i="3"/>
  <c r="F252" i="3"/>
  <c r="C252" i="3"/>
  <c r="M244" i="3"/>
  <c r="L244" i="3"/>
  <c r="J244" i="3"/>
  <c r="I244" i="3"/>
  <c r="G244" i="3"/>
  <c r="F244" i="3"/>
  <c r="C244" i="3"/>
  <c r="M236" i="3"/>
  <c r="L236" i="3"/>
  <c r="J236" i="3"/>
  <c r="I236" i="3"/>
  <c r="F236" i="3"/>
  <c r="G236" i="3"/>
  <c r="C236" i="3"/>
  <c r="M228" i="3"/>
  <c r="L228" i="3"/>
  <c r="J228" i="3"/>
  <c r="I228" i="3"/>
  <c r="F228" i="3"/>
  <c r="G228" i="3"/>
  <c r="C228" i="3"/>
  <c r="M220" i="3"/>
  <c r="L220" i="3"/>
  <c r="J220" i="3"/>
  <c r="I220" i="3"/>
  <c r="F220" i="3"/>
  <c r="G220" i="3"/>
  <c r="C220" i="3"/>
  <c r="M212" i="3"/>
  <c r="L212" i="3"/>
  <c r="J212" i="3"/>
  <c r="I212" i="3"/>
  <c r="F212" i="3"/>
  <c r="G212" i="3"/>
  <c r="C212" i="3"/>
  <c r="M204" i="3"/>
  <c r="L204" i="3"/>
  <c r="J204" i="3"/>
  <c r="I204" i="3"/>
  <c r="F204" i="3"/>
  <c r="G204" i="3"/>
  <c r="C204" i="3"/>
  <c r="M196" i="3"/>
  <c r="L196" i="3"/>
  <c r="J196" i="3"/>
  <c r="I196" i="3"/>
  <c r="F196" i="3"/>
  <c r="G196" i="3"/>
  <c r="C196" i="3"/>
  <c r="M188" i="3"/>
  <c r="L188" i="3"/>
  <c r="J188" i="3"/>
  <c r="I188" i="3"/>
  <c r="F188" i="3"/>
  <c r="G188" i="3"/>
  <c r="C188" i="3"/>
  <c r="M180" i="3"/>
  <c r="L180" i="3"/>
  <c r="J180" i="3"/>
  <c r="I180" i="3"/>
  <c r="F180" i="3"/>
  <c r="G180" i="3"/>
  <c r="C180" i="3"/>
  <c r="M172" i="3"/>
  <c r="L172" i="3"/>
  <c r="J172" i="3"/>
  <c r="I172" i="3"/>
  <c r="F172" i="3"/>
  <c r="G172" i="3"/>
  <c r="C172" i="3"/>
  <c r="M164" i="3"/>
  <c r="L164" i="3"/>
  <c r="J164" i="3"/>
  <c r="I164" i="3"/>
  <c r="F164" i="3"/>
  <c r="G164" i="3"/>
  <c r="C164" i="3"/>
  <c r="M156" i="3"/>
  <c r="L156" i="3"/>
  <c r="J156" i="3"/>
  <c r="I156" i="3"/>
  <c r="F156" i="3"/>
  <c r="G156" i="3"/>
  <c r="C156" i="3"/>
  <c r="M148" i="3"/>
  <c r="L148" i="3"/>
  <c r="J148" i="3"/>
  <c r="I148" i="3"/>
  <c r="F148" i="3"/>
  <c r="G148" i="3"/>
  <c r="C148" i="3"/>
  <c r="M140" i="3"/>
  <c r="L140" i="3"/>
  <c r="J140" i="3"/>
  <c r="I140" i="3"/>
  <c r="F140" i="3"/>
  <c r="G140" i="3"/>
  <c r="C140" i="3"/>
  <c r="M132" i="3"/>
  <c r="L132" i="3"/>
  <c r="J132" i="3"/>
  <c r="I132" i="3"/>
  <c r="F132" i="3"/>
  <c r="G132" i="3"/>
  <c r="C132" i="3"/>
  <c r="M124" i="3"/>
  <c r="L124" i="3"/>
  <c r="J124" i="3"/>
  <c r="I124" i="3"/>
  <c r="F124" i="3"/>
  <c r="G124" i="3"/>
  <c r="C124" i="3"/>
  <c r="M116" i="3"/>
  <c r="L116" i="3"/>
  <c r="J116" i="3"/>
  <c r="I116" i="3"/>
  <c r="F116" i="3"/>
  <c r="G116" i="3"/>
  <c r="C116" i="3"/>
  <c r="M108" i="3"/>
  <c r="L108" i="3"/>
  <c r="J108" i="3"/>
  <c r="I108" i="3"/>
  <c r="F108" i="3"/>
  <c r="G108" i="3"/>
  <c r="C108" i="3"/>
  <c r="M100" i="3"/>
  <c r="L100" i="3"/>
  <c r="J100" i="3"/>
  <c r="I100" i="3"/>
  <c r="F100" i="3"/>
  <c r="G100" i="3"/>
  <c r="C100" i="3"/>
  <c r="M92" i="3"/>
  <c r="L92" i="3"/>
  <c r="J92" i="3"/>
  <c r="I92" i="3"/>
  <c r="F92" i="3"/>
  <c r="G92" i="3"/>
  <c r="C92" i="3"/>
  <c r="M84" i="3"/>
  <c r="L84" i="3"/>
  <c r="J84" i="3"/>
  <c r="I84" i="3"/>
  <c r="F84" i="3"/>
  <c r="G84" i="3"/>
  <c r="C84" i="3"/>
  <c r="M76" i="3"/>
  <c r="L76" i="3"/>
  <c r="J76" i="3"/>
  <c r="I76" i="3"/>
  <c r="F76" i="3"/>
  <c r="G76" i="3"/>
  <c r="C76" i="3"/>
  <c r="M68" i="3"/>
  <c r="L68" i="3"/>
  <c r="J68" i="3"/>
  <c r="I68" i="3"/>
  <c r="F68" i="3"/>
  <c r="G68" i="3"/>
  <c r="C68" i="3"/>
  <c r="M60" i="3"/>
  <c r="L60" i="3"/>
  <c r="J60" i="3"/>
  <c r="I60" i="3"/>
  <c r="F60" i="3"/>
  <c r="G60" i="3"/>
  <c r="C60" i="3"/>
  <c r="M52" i="3"/>
  <c r="L52" i="3"/>
  <c r="J52" i="3"/>
  <c r="I52" i="3"/>
  <c r="F52" i="3"/>
  <c r="G52" i="3"/>
  <c r="C52" i="3"/>
  <c r="M44" i="3"/>
  <c r="L44" i="3"/>
  <c r="J44" i="3"/>
  <c r="I44" i="3"/>
  <c r="F44" i="3"/>
  <c r="G44" i="3"/>
  <c r="C44" i="3"/>
  <c r="M36" i="3"/>
  <c r="L36" i="3"/>
  <c r="I36" i="3"/>
  <c r="J36" i="3"/>
  <c r="F36" i="3"/>
  <c r="G36" i="3"/>
  <c r="C36" i="3"/>
  <c r="M28" i="3"/>
  <c r="L28" i="3"/>
  <c r="I28" i="3"/>
  <c r="J28" i="3"/>
  <c r="F28" i="3"/>
  <c r="G28" i="3"/>
  <c r="C28" i="3"/>
  <c r="M20" i="3"/>
  <c r="L20" i="3"/>
  <c r="I20" i="3"/>
  <c r="F20" i="3"/>
  <c r="J20" i="3"/>
  <c r="G20" i="3"/>
  <c r="C20" i="3"/>
  <c r="M12" i="3"/>
  <c r="L12" i="3"/>
  <c r="I12" i="3"/>
  <c r="J12" i="3"/>
  <c r="F12" i="3"/>
  <c r="G12" i="3"/>
  <c r="C12" i="3"/>
  <c r="M559" i="3"/>
  <c r="L559" i="3"/>
  <c r="J559" i="3"/>
  <c r="I559" i="3"/>
  <c r="G559" i="3"/>
  <c r="F559" i="3"/>
  <c r="C559" i="3"/>
  <c r="M487" i="3"/>
  <c r="L487" i="3"/>
  <c r="J487" i="3"/>
  <c r="I487" i="3"/>
  <c r="F487" i="3"/>
  <c r="G487" i="3"/>
  <c r="C487" i="3"/>
  <c r="M415" i="3"/>
  <c r="L415" i="3"/>
  <c r="I415" i="3"/>
  <c r="J415" i="3"/>
  <c r="F415" i="3"/>
  <c r="G415" i="3"/>
  <c r="C415" i="3"/>
  <c r="M343" i="3"/>
  <c r="L343" i="3"/>
  <c r="I343" i="3"/>
  <c r="J343" i="3"/>
  <c r="F343" i="3"/>
  <c r="G343" i="3"/>
  <c r="C343" i="3"/>
  <c r="M231" i="3"/>
  <c r="L231" i="3"/>
  <c r="J231" i="3"/>
  <c r="I231" i="3"/>
  <c r="G231" i="3"/>
  <c r="F231" i="3"/>
  <c r="C231" i="3"/>
  <c r="M590" i="3"/>
  <c r="L590" i="3"/>
  <c r="J590" i="3"/>
  <c r="I590" i="3"/>
  <c r="F590" i="3"/>
  <c r="G590" i="3"/>
  <c r="C590" i="3"/>
  <c r="M550" i="3"/>
  <c r="L550" i="3"/>
  <c r="I550" i="3"/>
  <c r="F550" i="3"/>
  <c r="J550" i="3"/>
  <c r="G550" i="3"/>
  <c r="C550" i="3"/>
  <c r="M526" i="3"/>
  <c r="L526" i="3"/>
  <c r="J526" i="3"/>
  <c r="I526" i="3"/>
  <c r="F526" i="3"/>
  <c r="G526" i="3"/>
  <c r="C526" i="3"/>
  <c r="M494" i="3"/>
  <c r="L494" i="3"/>
  <c r="J494" i="3"/>
  <c r="I494" i="3"/>
  <c r="F494" i="3"/>
  <c r="G494" i="3"/>
  <c r="C494" i="3"/>
  <c r="M486" i="3"/>
  <c r="L486" i="3"/>
  <c r="J486" i="3"/>
  <c r="I486" i="3"/>
  <c r="G486" i="3"/>
  <c r="F486" i="3"/>
  <c r="C486" i="3"/>
  <c r="M454" i="3"/>
  <c r="L454" i="3"/>
  <c r="J454" i="3"/>
  <c r="I454" i="3"/>
  <c r="G454" i="3"/>
  <c r="F454" i="3"/>
  <c r="C454" i="3"/>
  <c r="M414" i="3"/>
  <c r="L414" i="3"/>
  <c r="J414" i="3"/>
  <c r="I414" i="3"/>
  <c r="F414" i="3"/>
  <c r="G414" i="3"/>
  <c r="C414" i="3"/>
  <c r="M589" i="3"/>
  <c r="L589" i="3"/>
  <c r="J589" i="3"/>
  <c r="I589" i="3"/>
  <c r="G589" i="3"/>
  <c r="F589" i="3"/>
  <c r="C589" i="3"/>
  <c r="M573" i="3"/>
  <c r="L573" i="3"/>
  <c r="J573" i="3"/>
  <c r="I573" i="3"/>
  <c r="G573" i="3"/>
  <c r="F573" i="3"/>
  <c r="C573" i="3"/>
  <c r="M549" i="3"/>
  <c r="L549" i="3"/>
  <c r="J549" i="3"/>
  <c r="I549" i="3"/>
  <c r="G549" i="3"/>
  <c r="F549" i="3"/>
  <c r="C549" i="3"/>
  <c r="M533" i="3"/>
  <c r="L533" i="3"/>
  <c r="J533" i="3"/>
  <c r="I533" i="3"/>
  <c r="G533" i="3"/>
  <c r="F533" i="3"/>
  <c r="C533" i="3"/>
  <c r="M517" i="3"/>
  <c r="L517" i="3"/>
  <c r="J517" i="3"/>
  <c r="I517" i="3"/>
  <c r="G517" i="3"/>
  <c r="F517" i="3"/>
  <c r="C517" i="3"/>
  <c r="M493" i="3"/>
  <c r="L493" i="3"/>
  <c r="J493" i="3"/>
  <c r="I493" i="3"/>
  <c r="F493" i="3"/>
  <c r="G493" i="3"/>
  <c r="C493" i="3"/>
  <c r="M477" i="3"/>
  <c r="L477" i="3"/>
  <c r="J477" i="3"/>
  <c r="I477" i="3"/>
  <c r="G477" i="3"/>
  <c r="F477" i="3"/>
  <c r="C477" i="3"/>
  <c r="M461" i="3"/>
  <c r="L461" i="3"/>
  <c r="J461" i="3"/>
  <c r="I461" i="3"/>
  <c r="G461" i="3"/>
  <c r="F461" i="3"/>
  <c r="C461" i="3"/>
  <c r="M429" i="3"/>
  <c r="L429" i="3"/>
  <c r="I429" i="3"/>
  <c r="J429" i="3"/>
  <c r="G429" i="3"/>
  <c r="F429" i="3"/>
  <c r="C429" i="3"/>
  <c r="M603" i="3"/>
  <c r="L603" i="3"/>
  <c r="I603" i="3"/>
  <c r="G603" i="3"/>
  <c r="J603" i="3"/>
  <c r="F603" i="3"/>
  <c r="C603" i="3"/>
  <c r="M595" i="3"/>
  <c r="L595" i="3"/>
  <c r="J595" i="3"/>
  <c r="I595" i="3"/>
  <c r="G595" i="3"/>
  <c r="F595" i="3"/>
  <c r="C595" i="3"/>
  <c r="M587" i="3"/>
  <c r="L587" i="3"/>
  <c r="I587" i="3"/>
  <c r="G587" i="3"/>
  <c r="J587" i="3"/>
  <c r="F587" i="3"/>
  <c r="C587" i="3"/>
  <c r="M579" i="3"/>
  <c r="L579" i="3"/>
  <c r="J579" i="3"/>
  <c r="I579" i="3"/>
  <c r="G579" i="3"/>
  <c r="F579" i="3"/>
  <c r="C579" i="3"/>
  <c r="M571" i="3"/>
  <c r="L571" i="3"/>
  <c r="I571" i="3"/>
  <c r="G571" i="3"/>
  <c r="J571" i="3"/>
  <c r="F571" i="3"/>
  <c r="C571" i="3"/>
  <c r="M563" i="3"/>
  <c r="L563" i="3"/>
  <c r="J563" i="3"/>
  <c r="I563" i="3"/>
  <c r="G563" i="3"/>
  <c r="F563" i="3"/>
  <c r="C563" i="3"/>
  <c r="M555" i="3"/>
  <c r="L555" i="3"/>
  <c r="I555" i="3"/>
  <c r="G555" i="3"/>
  <c r="J555" i="3"/>
  <c r="F555" i="3"/>
  <c r="C555" i="3"/>
  <c r="M547" i="3"/>
  <c r="L547" i="3"/>
  <c r="J547" i="3"/>
  <c r="I547" i="3"/>
  <c r="G547" i="3"/>
  <c r="F547" i="3"/>
  <c r="C547" i="3"/>
  <c r="M539" i="3"/>
  <c r="L539" i="3"/>
  <c r="I539" i="3"/>
  <c r="G539" i="3"/>
  <c r="J539" i="3"/>
  <c r="F539" i="3"/>
  <c r="C539" i="3"/>
  <c r="M531" i="3"/>
  <c r="L531" i="3"/>
  <c r="J531" i="3"/>
  <c r="I531" i="3"/>
  <c r="G531" i="3"/>
  <c r="F531" i="3"/>
  <c r="C531" i="3"/>
  <c r="M523" i="3"/>
  <c r="L523" i="3"/>
  <c r="I523" i="3"/>
  <c r="J523" i="3"/>
  <c r="F523" i="3"/>
  <c r="G523" i="3"/>
  <c r="C523" i="3"/>
  <c r="M515" i="3"/>
  <c r="L515" i="3"/>
  <c r="J515" i="3"/>
  <c r="I515" i="3"/>
  <c r="G515" i="3"/>
  <c r="F515" i="3"/>
  <c r="C515" i="3"/>
  <c r="M507" i="3"/>
  <c r="L507" i="3"/>
  <c r="I507" i="3"/>
  <c r="J507" i="3"/>
  <c r="F507" i="3"/>
  <c r="G507" i="3"/>
  <c r="C507" i="3"/>
  <c r="M499" i="3"/>
  <c r="L499" i="3"/>
  <c r="J499" i="3"/>
  <c r="I499" i="3"/>
  <c r="G499" i="3"/>
  <c r="F499" i="3"/>
  <c r="C499" i="3"/>
  <c r="M491" i="3"/>
  <c r="L491" i="3"/>
  <c r="I491" i="3"/>
  <c r="J491" i="3"/>
  <c r="F491" i="3"/>
  <c r="G491" i="3"/>
  <c r="C491" i="3"/>
  <c r="M483" i="3"/>
  <c r="L483" i="3"/>
  <c r="J483" i="3"/>
  <c r="I483" i="3"/>
  <c r="F483" i="3"/>
  <c r="G483" i="3"/>
  <c r="C483" i="3"/>
  <c r="M475" i="3"/>
  <c r="L475" i="3"/>
  <c r="I475" i="3"/>
  <c r="J475" i="3"/>
  <c r="F475" i="3"/>
  <c r="G475" i="3"/>
  <c r="C475" i="3"/>
  <c r="M467" i="3"/>
  <c r="L467" i="3"/>
  <c r="J467" i="3"/>
  <c r="I467" i="3"/>
  <c r="F467" i="3"/>
  <c r="G467" i="3"/>
  <c r="C467" i="3"/>
  <c r="M459" i="3"/>
  <c r="L459" i="3"/>
  <c r="I459" i="3"/>
  <c r="J459" i="3"/>
  <c r="F459" i="3"/>
  <c r="G459" i="3"/>
  <c r="C459" i="3"/>
  <c r="M451" i="3"/>
  <c r="L451" i="3"/>
  <c r="J451" i="3"/>
  <c r="I451" i="3"/>
  <c r="F451" i="3"/>
  <c r="G451" i="3"/>
  <c r="C451" i="3"/>
  <c r="M443" i="3"/>
  <c r="L443" i="3"/>
  <c r="I443" i="3"/>
  <c r="J443" i="3"/>
  <c r="F443" i="3"/>
  <c r="G443" i="3"/>
  <c r="C443" i="3"/>
  <c r="M435" i="3"/>
  <c r="L435" i="3"/>
  <c r="J435" i="3"/>
  <c r="I435" i="3"/>
  <c r="F435" i="3"/>
  <c r="G435" i="3"/>
  <c r="C435" i="3"/>
  <c r="M427" i="3"/>
  <c r="L427" i="3"/>
  <c r="J427" i="3"/>
  <c r="I427" i="3"/>
  <c r="F427" i="3"/>
  <c r="G427" i="3"/>
  <c r="C427" i="3"/>
  <c r="M419" i="3"/>
  <c r="L419" i="3"/>
  <c r="J419" i="3"/>
  <c r="I419" i="3"/>
  <c r="F419" i="3"/>
  <c r="G419" i="3"/>
  <c r="C419" i="3"/>
  <c r="M411" i="3"/>
  <c r="L411" i="3"/>
  <c r="J411" i="3"/>
  <c r="I411" i="3"/>
  <c r="F411" i="3"/>
  <c r="G411" i="3"/>
  <c r="C411" i="3"/>
  <c r="M403" i="3"/>
  <c r="L403" i="3"/>
  <c r="J403" i="3"/>
  <c r="I403" i="3"/>
  <c r="F403" i="3"/>
  <c r="G403" i="3"/>
  <c r="C403" i="3"/>
  <c r="M395" i="3"/>
  <c r="L395" i="3"/>
  <c r="J395" i="3"/>
  <c r="I395" i="3"/>
  <c r="F395" i="3"/>
  <c r="G395" i="3"/>
  <c r="C395" i="3"/>
  <c r="M387" i="3"/>
  <c r="L387" i="3"/>
  <c r="J387" i="3"/>
  <c r="I387" i="3"/>
  <c r="F387" i="3"/>
  <c r="G387" i="3"/>
  <c r="C387" i="3"/>
  <c r="M379" i="3"/>
  <c r="L379" i="3"/>
  <c r="J379" i="3"/>
  <c r="I379" i="3"/>
  <c r="F379" i="3"/>
  <c r="G379" i="3"/>
  <c r="C379" i="3"/>
  <c r="M371" i="3"/>
  <c r="L371" i="3"/>
  <c r="J371" i="3"/>
  <c r="I371" i="3"/>
  <c r="F371" i="3"/>
  <c r="G371" i="3"/>
  <c r="C371" i="3"/>
  <c r="M363" i="3"/>
  <c r="L363" i="3"/>
  <c r="J363" i="3"/>
  <c r="I363" i="3"/>
  <c r="F363" i="3"/>
  <c r="G363" i="3"/>
  <c r="C363" i="3"/>
  <c r="M355" i="3"/>
  <c r="L355" i="3"/>
  <c r="J355" i="3"/>
  <c r="I355" i="3"/>
  <c r="F355" i="3"/>
  <c r="G355" i="3"/>
  <c r="C355" i="3"/>
  <c r="M347" i="3"/>
  <c r="L347" i="3"/>
  <c r="J347" i="3"/>
  <c r="I347" i="3"/>
  <c r="F347" i="3"/>
  <c r="G347" i="3"/>
  <c r="C347" i="3"/>
  <c r="M339" i="3"/>
  <c r="L339" i="3"/>
  <c r="J339" i="3"/>
  <c r="I339" i="3"/>
  <c r="F339" i="3"/>
  <c r="G339" i="3"/>
  <c r="C339" i="3"/>
  <c r="M331" i="3"/>
  <c r="L331" i="3"/>
  <c r="J331" i="3"/>
  <c r="I331" i="3"/>
  <c r="F331" i="3"/>
  <c r="G331" i="3"/>
  <c r="C331" i="3"/>
  <c r="M323" i="3"/>
  <c r="L323" i="3"/>
  <c r="J323" i="3"/>
  <c r="I323" i="3"/>
  <c r="F323" i="3"/>
  <c r="G323" i="3"/>
  <c r="C323" i="3"/>
  <c r="M315" i="3"/>
  <c r="L315" i="3"/>
  <c r="J315" i="3"/>
  <c r="I315" i="3"/>
  <c r="F315" i="3"/>
  <c r="G315" i="3"/>
  <c r="C315" i="3"/>
  <c r="M307" i="3"/>
  <c r="L307" i="3"/>
  <c r="J307" i="3"/>
  <c r="I307" i="3"/>
  <c r="F307" i="3"/>
  <c r="G307" i="3"/>
  <c r="C307" i="3"/>
  <c r="M299" i="3"/>
  <c r="L299" i="3"/>
  <c r="J299" i="3"/>
  <c r="I299" i="3"/>
  <c r="G299" i="3"/>
  <c r="F299" i="3"/>
  <c r="C299" i="3"/>
  <c r="M291" i="3"/>
  <c r="L291" i="3"/>
  <c r="J291" i="3"/>
  <c r="I291" i="3"/>
  <c r="G291" i="3"/>
  <c r="F291" i="3"/>
  <c r="C291" i="3"/>
  <c r="M283" i="3"/>
  <c r="L283" i="3"/>
  <c r="J283" i="3"/>
  <c r="I283" i="3"/>
  <c r="G283" i="3"/>
  <c r="F283" i="3"/>
  <c r="C283" i="3"/>
  <c r="M275" i="3"/>
  <c r="L275" i="3"/>
  <c r="J275" i="3"/>
  <c r="I275" i="3"/>
  <c r="G275" i="3"/>
  <c r="F275" i="3"/>
  <c r="C275" i="3"/>
  <c r="M267" i="3"/>
  <c r="L267" i="3"/>
  <c r="J267" i="3"/>
  <c r="I267" i="3"/>
  <c r="G267" i="3"/>
  <c r="F267" i="3"/>
  <c r="C267" i="3"/>
  <c r="M259" i="3"/>
  <c r="L259" i="3"/>
  <c r="J259" i="3"/>
  <c r="I259" i="3"/>
  <c r="G259" i="3"/>
  <c r="F259" i="3"/>
  <c r="C259" i="3"/>
  <c r="M251" i="3"/>
  <c r="L251" i="3"/>
  <c r="J251" i="3"/>
  <c r="I251" i="3"/>
  <c r="G251" i="3"/>
  <c r="F251" i="3"/>
  <c r="C251" i="3"/>
  <c r="M243" i="3"/>
  <c r="L243" i="3"/>
  <c r="J243" i="3"/>
  <c r="I243" i="3"/>
  <c r="G243" i="3"/>
  <c r="F243" i="3"/>
  <c r="C243" i="3"/>
  <c r="M235" i="3"/>
  <c r="L235" i="3"/>
  <c r="J235" i="3"/>
  <c r="I235" i="3"/>
  <c r="G235" i="3"/>
  <c r="F235" i="3"/>
  <c r="C235" i="3"/>
  <c r="M227" i="3"/>
  <c r="L227" i="3"/>
  <c r="J227" i="3"/>
  <c r="I227" i="3"/>
  <c r="G227" i="3"/>
  <c r="F227" i="3"/>
  <c r="C227" i="3"/>
  <c r="M219" i="3"/>
  <c r="L219" i="3"/>
  <c r="I219" i="3"/>
  <c r="J219" i="3"/>
  <c r="G219" i="3"/>
  <c r="F219" i="3"/>
  <c r="C219" i="3"/>
  <c r="M211" i="3"/>
  <c r="L211" i="3"/>
  <c r="I211" i="3"/>
  <c r="J211" i="3"/>
  <c r="G211" i="3"/>
  <c r="F211" i="3"/>
  <c r="C211" i="3"/>
  <c r="M203" i="3"/>
  <c r="L203" i="3"/>
  <c r="I203" i="3"/>
  <c r="J203" i="3"/>
  <c r="G203" i="3"/>
  <c r="F203" i="3"/>
  <c r="C203" i="3"/>
  <c r="M195" i="3"/>
  <c r="L195" i="3"/>
  <c r="I195" i="3"/>
  <c r="J195" i="3"/>
  <c r="G195" i="3"/>
  <c r="F195" i="3"/>
  <c r="C195" i="3"/>
  <c r="M187" i="3"/>
  <c r="L187" i="3"/>
  <c r="I187" i="3"/>
  <c r="J187" i="3"/>
  <c r="G187" i="3"/>
  <c r="F187" i="3"/>
  <c r="C187" i="3"/>
  <c r="M179" i="3"/>
  <c r="L179" i="3"/>
  <c r="I179" i="3"/>
  <c r="J179" i="3"/>
  <c r="G179" i="3"/>
  <c r="F179" i="3"/>
  <c r="C179" i="3"/>
  <c r="M171" i="3"/>
  <c r="L171" i="3"/>
  <c r="I171" i="3"/>
  <c r="J171" i="3"/>
  <c r="G171" i="3"/>
  <c r="F171" i="3"/>
  <c r="C171" i="3"/>
  <c r="M163" i="3"/>
  <c r="L163" i="3"/>
  <c r="I163" i="3"/>
  <c r="J163" i="3"/>
  <c r="G163" i="3"/>
  <c r="F163" i="3"/>
  <c r="C163" i="3"/>
  <c r="M155" i="3"/>
  <c r="L155" i="3"/>
  <c r="I155" i="3"/>
  <c r="J155" i="3"/>
  <c r="G155" i="3"/>
  <c r="F155" i="3"/>
  <c r="C155" i="3"/>
  <c r="M147" i="3"/>
  <c r="L147" i="3"/>
  <c r="I147" i="3"/>
  <c r="J147" i="3"/>
  <c r="G147" i="3"/>
  <c r="F147" i="3"/>
  <c r="C147" i="3"/>
  <c r="M139" i="3"/>
  <c r="L139" i="3"/>
  <c r="I139" i="3"/>
  <c r="J139" i="3"/>
  <c r="G139" i="3"/>
  <c r="F139" i="3"/>
  <c r="C139" i="3"/>
  <c r="M131" i="3"/>
  <c r="L131" i="3"/>
  <c r="I131" i="3"/>
  <c r="J131" i="3"/>
  <c r="G131" i="3"/>
  <c r="F131" i="3"/>
  <c r="C131" i="3"/>
  <c r="M123" i="3"/>
  <c r="L123" i="3"/>
  <c r="I123" i="3"/>
  <c r="J123" i="3"/>
  <c r="G123" i="3"/>
  <c r="F123" i="3"/>
  <c r="C123" i="3"/>
  <c r="M115" i="3"/>
  <c r="L115" i="3"/>
  <c r="I115" i="3"/>
  <c r="J115" i="3"/>
  <c r="G115" i="3"/>
  <c r="F115" i="3"/>
  <c r="C115" i="3"/>
  <c r="M107" i="3"/>
  <c r="L107" i="3"/>
  <c r="I107" i="3"/>
  <c r="J107" i="3"/>
  <c r="G107" i="3"/>
  <c r="F107" i="3"/>
  <c r="C107" i="3"/>
  <c r="M99" i="3"/>
  <c r="L99" i="3"/>
  <c r="I99" i="3"/>
  <c r="J99" i="3"/>
  <c r="G99" i="3"/>
  <c r="F99" i="3"/>
  <c r="C99" i="3"/>
  <c r="M91" i="3"/>
  <c r="L91" i="3"/>
  <c r="I91" i="3"/>
  <c r="J91" i="3"/>
  <c r="G91" i="3"/>
  <c r="F91" i="3"/>
  <c r="C91" i="3"/>
  <c r="M83" i="3"/>
  <c r="L83" i="3"/>
  <c r="I83" i="3"/>
  <c r="J83" i="3"/>
  <c r="G83" i="3"/>
  <c r="F83" i="3"/>
  <c r="C83" i="3"/>
  <c r="L75" i="3"/>
  <c r="I75" i="3"/>
  <c r="M75" i="3"/>
  <c r="J75" i="3"/>
  <c r="G75" i="3"/>
  <c r="F75" i="3"/>
  <c r="C75" i="3"/>
  <c r="M67" i="3"/>
  <c r="L67" i="3"/>
  <c r="I67" i="3"/>
  <c r="J67" i="3"/>
  <c r="G67" i="3"/>
  <c r="F67" i="3"/>
  <c r="C67" i="3"/>
  <c r="M59" i="3"/>
  <c r="L59" i="3"/>
  <c r="I59" i="3"/>
  <c r="J59" i="3"/>
  <c r="G59" i="3"/>
  <c r="F59" i="3"/>
  <c r="C59" i="3"/>
  <c r="M51" i="3"/>
  <c r="L51" i="3"/>
  <c r="I51" i="3"/>
  <c r="J51" i="3"/>
  <c r="G51" i="3"/>
  <c r="F51" i="3"/>
  <c r="C51" i="3"/>
  <c r="L43" i="3"/>
  <c r="M43" i="3"/>
  <c r="I43" i="3"/>
  <c r="J43" i="3"/>
  <c r="G43" i="3"/>
  <c r="F43" i="3"/>
  <c r="C43" i="3"/>
  <c r="M35" i="3"/>
  <c r="L35" i="3"/>
  <c r="J35" i="3"/>
  <c r="I35" i="3"/>
  <c r="G35" i="3"/>
  <c r="F35" i="3"/>
  <c r="C35" i="3"/>
  <c r="M27" i="3"/>
  <c r="L27" i="3"/>
  <c r="J27" i="3"/>
  <c r="G27" i="3"/>
  <c r="I27" i="3"/>
  <c r="F27" i="3"/>
  <c r="C27" i="3"/>
  <c r="M19" i="3"/>
  <c r="L19" i="3"/>
  <c r="J19" i="3"/>
  <c r="I19" i="3"/>
  <c r="G19" i="3"/>
  <c r="F19" i="3"/>
  <c r="C19" i="3"/>
  <c r="M11" i="3"/>
  <c r="L11" i="3"/>
  <c r="J11" i="3"/>
  <c r="I11" i="3"/>
  <c r="G11" i="3"/>
  <c r="F11" i="3"/>
  <c r="C11" i="3"/>
  <c r="M591" i="3"/>
  <c r="L591" i="3"/>
  <c r="J591" i="3"/>
  <c r="G591" i="3"/>
  <c r="I591" i="3"/>
  <c r="F591" i="3"/>
  <c r="C591" i="3"/>
  <c r="M543" i="3"/>
  <c r="L543" i="3"/>
  <c r="J543" i="3"/>
  <c r="I543" i="3"/>
  <c r="G543" i="3"/>
  <c r="F543" i="3"/>
  <c r="C543" i="3"/>
  <c r="M503" i="3"/>
  <c r="L503" i="3"/>
  <c r="J503" i="3"/>
  <c r="I503" i="3"/>
  <c r="G503" i="3"/>
  <c r="F503" i="3"/>
  <c r="C503" i="3"/>
  <c r="M455" i="3"/>
  <c r="L455" i="3"/>
  <c r="J455" i="3"/>
  <c r="I455" i="3"/>
  <c r="F455" i="3"/>
  <c r="G455" i="3"/>
  <c r="C455" i="3"/>
  <c r="M399" i="3"/>
  <c r="L399" i="3"/>
  <c r="J399" i="3"/>
  <c r="I399" i="3"/>
  <c r="F399" i="3"/>
  <c r="G399" i="3"/>
  <c r="C399" i="3"/>
  <c r="M367" i="3"/>
  <c r="L367" i="3"/>
  <c r="J367" i="3"/>
  <c r="I367" i="3"/>
  <c r="F367" i="3"/>
  <c r="G367" i="3"/>
  <c r="C367" i="3"/>
  <c r="M335" i="3"/>
  <c r="L335" i="3"/>
  <c r="J335" i="3"/>
  <c r="I335" i="3"/>
  <c r="F335" i="3"/>
  <c r="G335" i="3"/>
  <c r="C335" i="3"/>
  <c r="M295" i="3"/>
  <c r="L295" i="3"/>
  <c r="J295" i="3"/>
  <c r="I295" i="3"/>
  <c r="G295" i="3"/>
  <c r="F295" i="3"/>
  <c r="C295" i="3"/>
  <c r="M263" i="3"/>
  <c r="L263" i="3"/>
  <c r="J263" i="3"/>
  <c r="I263" i="3"/>
  <c r="G263" i="3"/>
  <c r="F263" i="3"/>
  <c r="C263" i="3"/>
  <c r="M191" i="3"/>
  <c r="L191" i="3"/>
  <c r="I191" i="3"/>
  <c r="J191" i="3"/>
  <c r="G191" i="3"/>
  <c r="F191" i="3"/>
  <c r="C191" i="3"/>
  <c r="M602" i="3"/>
  <c r="L602" i="3"/>
  <c r="J602" i="3"/>
  <c r="F602" i="3"/>
  <c r="I602" i="3"/>
  <c r="G602" i="3"/>
  <c r="C602" i="3"/>
  <c r="M586" i="3"/>
  <c r="L586" i="3"/>
  <c r="J586" i="3"/>
  <c r="I586" i="3"/>
  <c r="F586" i="3"/>
  <c r="G586" i="3"/>
  <c r="C586" i="3"/>
  <c r="M562" i="3"/>
  <c r="L562" i="3"/>
  <c r="I562" i="3"/>
  <c r="J562" i="3"/>
  <c r="F562" i="3"/>
  <c r="G562" i="3"/>
  <c r="C562" i="3"/>
  <c r="M546" i="3"/>
  <c r="L546" i="3"/>
  <c r="I546" i="3"/>
  <c r="J546" i="3"/>
  <c r="F546" i="3"/>
  <c r="G546" i="3"/>
  <c r="C546" i="3"/>
  <c r="M530" i="3"/>
  <c r="L530" i="3"/>
  <c r="I530" i="3"/>
  <c r="J530" i="3"/>
  <c r="F530" i="3"/>
  <c r="G530" i="3"/>
  <c r="C530" i="3"/>
  <c r="M522" i="3"/>
  <c r="L522" i="3"/>
  <c r="J522" i="3"/>
  <c r="I522" i="3"/>
  <c r="F522" i="3"/>
  <c r="G522" i="3"/>
  <c r="C522" i="3"/>
  <c r="M506" i="3"/>
  <c r="L506" i="3"/>
  <c r="J506" i="3"/>
  <c r="I506" i="3"/>
  <c r="F506" i="3"/>
  <c r="G506" i="3"/>
  <c r="C506" i="3"/>
  <c r="M498" i="3"/>
  <c r="L498" i="3"/>
  <c r="I498" i="3"/>
  <c r="J498" i="3"/>
  <c r="F498" i="3"/>
  <c r="G498" i="3"/>
  <c r="C498" i="3"/>
  <c r="M490" i="3"/>
  <c r="L490" i="3"/>
  <c r="J490" i="3"/>
  <c r="I490" i="3"/>
  <c r="G490" i="3"/>
  <c r="F490" i="3"/>
  <c r="C490" i="3"/>
  <c r="M482" i="3"/>
  <c r="L482" i="3"/>
  <c r="I482" i="3"/>
  <c r="J482" i="3"/>
  <c r="G482" i="3"/>
  <c r="F482" i="3"/>
  <c r="C482" i="3"/>
  <c r="M474" i="3"/>
  <c r="L474" i="3"/>
  <c r="J474" i="3"/>
  <c r="I474" i="3"/>
  <c r="G474" i="3"/>
  <c r="F474" i="3"/>
  <c r="C474" i="3"/>
  <c r="M466" i="3"/>
  <c r="L466" i="3"/>
  <c r="I466" i="3"/>
  <c r="J466" i="3"/>
  <c r="G466" i="3"/>
  <c r="F466" i="3"/>
  <c r="C466" i="3"/>
  <c r="M458" i="3"/>
  <c r="L458" i="3"/>
  <c r="J458" i="3"/>
  <c r="I458" i="3"/>
  <c r="G458" i="3"/>
  <c r="F458" i="3"/>
  <c r="C458" i="3"/>
  <c r="M450" i="3"/>
  <c r="L450" i="3"/>
  <c r="I450" i="3"/>
  <c r="J450" i="3"/>
  <c r="G450" i="3"/>
  <c r="F450" i="3"/>
  <c r="C450" i="3"/>
  <c r="M442" i="3"/>
  <c r="L442" i="3"/>
  <c r="J442" i="3"/>
  <c r="I442" i="3"/>
  <c r="G442" i="3"/>
  <c r="F442" i="3"/>
  <c r="C442" i="3"/>
  <c r="M434" i="3"/>
  <c r="L434" i="3"/>
  <c r="J434" i="3"/>
  <c r="I434" i="3"/>
  <c r="G434" i="3"/>
  <c r="F434" i="3"/>
  <c r="C434" i="3"/>
  <c r="M426" i="3"/>
  <c r="L426" i="3"/>
  <c r="J426" i="3"/>
  <c r="I426" i="3"/>
  <c r="G426" i="3"/>
  <c r="F426" i="3"/>
  <c r="C426" i="3"/>
  <c r="M418" i="3"/>
  <c r="L418" i="3"/>
  <c r="J418" i="3"/>
  <c r="I418" i="3"/>
  <c r="G418" i="3"/>
  <c r="F418" i="3"/>
  <c r="C418" i="3"/>
  <c r="M410" i="3"/>
  <c r="L410" i="3"/>
  <c r="J410" i="3"/>
  <c r="I410" i="3"/>
  <c r="G410" i="3"/>
  <c r="F410" i="3"/>
  <c r="C410" i="3"/>
  <c r="M402" i="3"/>
  <c r="L402" i="3"/>
  <c r="J402" i="3"/>
  <c r="I402" i="3"/>
  <c r="G402" i="3"/>
  <c r="F402" i="3"/>
  <c r="C402" i="3"/>
  <c r="M394" i="3"/>
  <c r="L394" i="3"/>
  <c r="J394" i="3"/>
  <c r="I394" i="3"/>
  <c r="G394" i="3"/>
  <c r="F394" i="3"/>
  <c r="C394" i="3"/>
  <c r="M386" i="3"/>
  <c r="L386" i="3"/>
  <c r="J386" i="3"/>
  <c r="I386" i="3"/>
  <c r="G386" i="3"/>
  <c r="F386" i="3"/>
  <c r="C386" i="3"/>
  <c r="M378" i="3"/>
  <c r="L378" i="3"/>
  <c r="J378" i="3"/>
  <c r="I378" i="3"/>
  <c r="G378" i="3"/>
  <c r="F378" i="3"/>
  <c r="C378" i="3"/>
  <c r="M370" i="3"/>
  <c r="L370" i="3"/>
  <c r="J370" i="3"/>
  <c r="I370" i="3"/>
  <c r="G370" i="3"/>
  <c r="F370" i="3"/>
  <c r="C370" i="3"/>
  <c r="M362" i="3"/>
  <c r="L362" i="3"/>
  <c r="J362" i="3"/>
  <c r="I362" i="3"/>
  <c r="G362" i="3"/>
  <c r="F362" i="3"/>
  <c r="C362" i="3"/>
  <c r="M354" i="3"/>
  <c r="L354" i="3"/>
  <c r="J354" i="3"/>
  <c r="I354" i="3"/>
  <c r="G354" i="3"/>
  <c r="F354" i="3"/>
  <c r="C354" i="3"/>
  <c r="M346" i="3"/>
  <c r="L346" i="3"/>
  <c r="J346" i="3"/>
  <c r="I346" i="3"/>
  <c r="G346" i="3"/>
  <c r="F346" i="3"/>
  <c r="C346" i="3"/>
  <c r="M338" i="3"/>
  <c r="L338" i="3"/>
  <c r="J338" i="3"/>
  <c r="I338" i="3"/>
  <c r="G338" i="3"/>
  <c r="F338" i="3"/>
  <c r="C338" i="3"/>
  <c r="M330" i="3"/>
  <c r="L330" i="3"/>
  <c r="J330" i="3"/>
  <c r="I330" i="3"/>
  <c r="G330" i="3"/>
  <c r="F330" i="3"/>
  <c r="C330" i="3"/>
  <c r="M322" i="3"/>
  <c r="L322" i="3"/>
  <c r="J322" i="3"/>
  <c r="I322" i="3"/>
  <c r="G322" i="3"/>
  <c r="F322" i="3"/>
  <c r="C322" i="3"/>
  <c r="M314" i="3"/>
  <c r="L314" i="3"/>
  <c r="J314" i="3"/>
  <c r="I314" i="3"/>
  <c r="F314" i="3"/>
  <c r="G314" i="3"/>
  <c r="C314" i="3"/>
  <c r="M306" i="3"/>
  <c r="L306" i="3"/>
  <c r="J306" i="3"/>
  <c r="I306" i="3"/>
  <c r="G306" i="3"/>
  <c r="F306" i="3"/>
  <c r="C306" i="3"/>
  <c r="M298" i="3"/>
  <c r="L298" i="3"/>
  <c r="J298" i="3"/>
  <c r="I298" i="3"/>
  <c r="G298" i="3"/>
  <c r="F298" i="3"/>
  <c r="C298" i="3"/>
  <c r="M290" i="3"/>
  <c r="L290" i="3"/>
  <c r="J290" i="3"/>
  <c r="I290" i="3"/>
  <c r="G290" i="3"/>
  <c r="F290" i="3"/>
  <c r="C290" i="3"/>
  <c r="M282" i="3"/>
  <c r="L282" i="3"/>
  <c r="J282" i="3"/>
  <c r="I282" i="3"/>
  <c r="G282" i="3"/>
  <c r="F282" i="3"/>
  <c r="C282" i="3"/>
  <c r="M274" i="3"/>
  <c r="L274" i="3"/>
  <c r="J274" i="3"/>
  <c r="I274" i="3"/>
  <c r="G274" i="3"/>
  <c r="F274" i="3"/>
  <c r="C274" i="3"/>
  <c r="M266" i="3"/>
  <c r="L266" i="3"/>
  <c r="J266" i="3"/>
  <c r="I266" i="3"/>
  <c r="G266" i="3"/>
  <c r="F266" i="3"/>
  <c r="C266" i="3"/>
  <c r="M258" i="3"/>
  <c r="L258" i="3"/>
  <c r="J258" i="3"/>
  <c r="I258" i="3"/>
  <c r="G258" i="3"/>
  <c r="F258" i="3"/>
  <c r="C258" i="3"/>
  <c r="M250" i="3"/>
  <c r="L250" i="3"/>
  <c r="J250" i="3"/>
  <c r="I250" i="3"/>
  <c r="G250" i="3"/>
  <c r="F250" i="3"/>
  <c r="C250" i="3"/>
  <c r="M242" i="3"/>
  <c r="L242" i="3"/>
  <c r="J242" i="3"/>
  <c r="I242" i="3"/>
  <c r="F242" i="3"/>
  <c r="G242" i="3"/>
  <c r="C242" i="3"/>
  <c r="M234" i="3"/>
  <c r="L234" i="3"/>
  <c r="J234" i="3"/>
  <c r="I234" i="3"/>
  <c r="F234" i="3"/>
  <c r="G234" i="3"/>
  <c r="C234" i="3"/>
  <c r="M226" i="3"/>
  <c r="L226" i="3"/>
  <c r="I226" i="3"/>
  <c r="J226" i="3"/>
  <c r="F226" i="3"/>
  <c r="G226" i="3"/>
  <c r="C226" i="3"/>
  <c r="M218" i="3"/>
  <c r="L218" i="3"/>
  <c r="J218" i="3"/>
  <c r="I218" i="3"/>
  <c r="F218" i="3"/>
  <c r="G218" i="3"/>
  <c r="C218" i="3"/>
  <c r="M210" i="3"/>
  <c r="L210" i="3"/>
  <c r="J210" i="3"/>
  <c r="I210" i="3"/>
  <c r="F210" i="3"/>
  <c r="G210" i="3"/>
  <c r="C210" i="3"/>
  <c r="M202" i="3"/>
  <c r="L202" i="3"/>
  <c r="J202" i="3"/>
  <c r="I202" i="3"/>
  <c r="F202" i="3"/>
  <c r="G202" i="3"/>
  <c r="C202" i="3"/>
  <c r="M194" i="3"/>
  <c r="L194" i="3"/>
  <c r="J194" i="3"/>
  <c r="I194" i="3"/>
  <c r="F194" i="3"/>
  <c r="G194" i="3"/>
  <c r="C194" i="3"/>
  <c r="M186" i="3"/>
  <c r="L186" i="3"/>
  <c r="J186" i="3"/>
  <c r="I186" i="3"/>
  <c r="F186" i="3"/>
  <c r="G186" i="3"/>
  <c r="C186" i="3"/>
  <c r="M178" i="3"/>
  <c r="L178" i="3"/>
  <c r="J178" i="3"/>
  <c r="I178" i="3"/>
  <c r="F178" i="3"/>
  <c r="G178" i="3"/>
  <c r="C178" i="3"/>
  <c r="M170" i="3"/>
  <c r="L170" i="3"/>
  <c r="J170" i="3"/>
  <c r="I170" i="3"/>
  <c r="F170" i="3"/>
  <c r="G170" i="3"/>
  <c r="C170" i="3"/>
  <c r="M162" i="3"/>
  <c r="L162" i="3"/>
  <c r="J162" i="3"/>
  <c r="I162" i="3"/>
  <c r="F162" i="3"/>
  <c r="G162" i="3"/>
  <c r="C162" i="3"/>
  <c r="M154" i="3"/>
  <c r="L154" i="3"/>
  <c r="J154" i="3"/>
  <c r="I154" i="3"/>
  <c r="F154" i="3"/>
  <c r="G154" i="3"/>
  <c r="C154" i="3"/>
  <c r="M146" i="3"/>
  <c r="L146" i="3"/>
  <c r="J146" i="3"/>
  <c r="I146" i="3"/>
  <c r="F146" i="3"/>
  <c r="G146" i="3"/>
  <c r="C146" i="3"/>
  <c r="M138" i="3"/>
  <c r="L138" i="3"/>
  <c r="J138" i="3"/>
  <c r="I138" i="3"/>
  <c r="F138" i="3"/>
  <c r="G138" i="3"/>
  <c r="C138" i="3"/>
  <c r="M130" i="3"/>
  <c r="L130" i="3"/>
  <c r="J130" i="3"/>
  <c r="I130" i="3"/>
  <c r="F130" i="3"/>
  <c r="G130" i="3"/>
  <c r="C130" i="3"/>
  <c r="M122" i="3"/>
  <c r="L122" i="3"/>
  <c r="J122" i="3"/>
  <c r="I122" i="3"/>
  <c r="F122" i="3"/>
  <c r="G122" i="3"/>
  <c r="C122" i="3"/>
  <c r="M114" i="3"/>
  <c r="L114" i="3"/>
  <c r="J114" i="3"/>
  <c r="I114" i="3"/>
  <c r="F114" i="3"/>
  <c r="G114" i="3"/>
  <c r="C114" i="3"/>
  <c r="M106" i="3"/>
  <c r="L106" i="3"/>
  <c r="J106" i="3"/>
  <c r="I106" i="3"/>
  <c r="F106" i="3"/>
  <c r="G106" i="3"/>
  <c r="C106" i="3"/>
  <c r="M98" i="3"/>
  <c r="L98" i="3"/>
  <c r="J98" i="3"/>
  <c r="I98" i="3"/>
  <c r="F98" i="3"/>
  <c r="C98" i="3"/>
  <c r="G98" i="3"/>
  <c r="M90" i="3"/>
  <c r="L90" i="3"/>
  <c r="J90" i="3"/>
  <c r="I90" i="3"/>
  <c r="F90" i="3"/>
  <c r="G90" i="3"/>
  <c r="C90" i="3"/>
  <c r="M82" i="3"/>
  <c r="L82" i="3"/>
  <c r="J82" i="3"/>
  <c r="I82" i="3"/>
  <c r="F82" i="3"/>
  <c r="G82" i="3"/>
  <c r="C82" i="3"/>
  <c r="M74" i="3"/>
  <c r="L74" i="3"/>
  <c r="J74" i="3"/>
  <c r="I74" i="3"/>
  <c r="F74" i="3"/>
  <c r="G74" i="3"/>
  <c r="C74" i="3"/>
  <c r="M66" i="3"/>
  <c r="L66" i="3"/>
  <c r="J66" i="3"/>
  <c r="I66" i="3"/>
  <c r="F66" i="3"/>
  <c r="G66" i="3"/>
  <c r="C66" i="3"/>
  <c r="M58" i="3"/>
  <c r="L58" i="3"/>
  <c r="J58" i="3"/>
  <c r="I58" i="3"/>
  <c r="F58" i="3"/>
  <c r="G58" i="3"/>
  <c r="C58" i="3"/>
  <c r="M50" i="3"/>
  <c r="J50" i="3"/>
  <c r="I50" i="3"/>
  <c r="L50" i="3"/>
  <c r="F50" i="3"/>
  <c r="G50" i="3"/>
  <c r="C50" i="3"/>
  <c r="M42" i="3"/>
  <c r="L42" i="3"/>
  <c r="J42" i="3"/>
  <c r="I42" i="3"/>
  <c r="F42" i="3"/>
  <c r="G42" i="3"/>
  <c r="C42" i="3"/>
  <c r="M34" i="3"/>
  <c r="L34" i="3"/>
  <c r="J34" i="3"/>
  <c r="I34" i="3"/>
  <c r="F34" i="3"/>
  <c r="G34" i="3"/>
  <c r="C34" i="3"/>
  <c r="M26" i="3"/>
  <c r="L26" i="3"/>
  <c r="I26" i="3"/>
  <c r="J26" i="3"/>
  <c r="F26" i="3"/>
  <c r="G26" i="3"/>
  <c r="C26" i="3"/>
  <c r="M18" i="3"/>
  <c r="L18" i="3"/>
  <c r="I18" i="3"/>
  <c r="J18" i="3"/>
  <c r="F18" i="3"/>
  <c r="G18" i="3"/>
  <c r="C18" i="3"/>
  <c r="M10" i="3"/>
  <c r="L10" i="3"/>
  <c r="I10" i="3"/>
  <c r="J10" i="3"/>
  <c r="F10" i="3"/>
  <c r="G10" i="3"/>
  <c r="C10" i="3"/>
  <c r="M575" i="3"/>
  <c r="L575" i="3"/>
  <c r="J575" i="3"/>
  <c r="G575" i="3"/>
  <c r="I575" i="3"/>
  <c r="F575" i="3"/>
  <c r="C575" i="3"/>
  <c r="M527" i="3"/>
  <c r="L527" i="3"/>
  <c r="J527" i="3"/>
  <c r="I527" i="3"/>
  <c r="G527" i="3"/>
  <c r="F527" i="3"/>
  <c r="C527" i="3"/>
  <c r="M471" i="3"/>
  <c r="L471" i="3"/>
  <c r="J471" i="3"/>
  <c r="I471" i="3"/>
  <c r="F471" i="3"/>
  <c r="G471" i="3"/>
  <c r="C471" i="3"/>
  <c r="M431" i="3"/>
  <c r="L431" i="3"/>
  <c r="J431" i="3"/>
  <c r="I431" i="3"/>
  <c r="F431" i="3"/>
  <c r="G431" i="3"/>
  <c r="C431" i="3"/>
  <c r="M375" i="3"/>
  <c r="L375" i="3"/>
  <c r="I375" i="3"/>
  <c r="J375" i="3"/>
  <c r="F375" i="3"/>
  <c r="G375" i="3"/>
  <c r="C375" i="3"/>
  <c r="M303" i="3"/>
  <c r="L303" i="3"/>
  <c r="J303" i="3"/>
  <c r="I303" i="3"/>
  <c r="G303" i="3"/>
  <c r="F303" i="3"/>
  <c r="C303" i="3"/>
  <c r="M215" i="3"/>
  <c r="L215" i="3"/>
  <c r="I215" i="3"/>
  <c r="G215" i="3"/>
  <c r="J215" i="3"/>
  <c r="F215" i="3"/>
  <c r="C215" i="3"/>
  <c r="M594" i="3"/>
  <c r="L594" i="3"/>
  <c r="I594" i="3"/>
  <c r="J594" i="3"/>
  <c r="F594" i="3"/>
  <c r="G594" i="3"/>
  <c r="C594" i="3"/>
  <c r="M578" i="3"/>
  <c r="L578" i="3"/>
  <c r="I578" i="3"/>
  <c r="J578" i="3"/>
  <c r="F578" i="3"/>
  <c r="G578" i="3"/>
  <c r="C578" i="3"/>
  <c r="M570" i="3"/>
  <c r="L570" i="3"/>
  <c r="J570" i="3"/>
  <c r="I570" i="3"/>
  <c r="F570" i="3"/>
  <c r="G570" i="3"/>
  <c r="C570" i="3"/>
  <c r="M554" i="3"/>
  <c r="L554" i="3"/>
  <c r="J554" i="3"/>
  <c r="I554" i="3"/>
  <c r="F554" i="3"/>
  <c r="G554" i="3"/>
  <c r="C554" i="3"/>
  <c r="M538" i="3"/>
  <c r="L538" i="3"/>
  <c r="J538" i="3"/>
  <c r="I538" i="3"/>
  <c r="F538" i="3"/>
  <c r="G538" i="3"/>
  <c r="C538" i="3"/>
  <c r="M514" i="3"/>
  <c r="L514" i="3"/>
  <c r="I514" i="3"/>
  <c r="J514" i="3"/>
  <c r="F514" i="3"/>
  <c r="G514" i="3"/>
  <c r="C514" i="3"/>
  <c r="M601" i="3"/>
  <c r="L601" i="3"/>
  <c r="J601" i="3"/>
  <c r="I601" i="3"/>
  <c r="G601" i="3"/>
  <c r="F601" i="3"/>
  <c r="C601" i="3"/>
  <c r="M593" i="3"/>
  <c r="L593" i="3"/>
  <c r="J593" i="3"/>
  <c r="I593" i="3"/>
  <c r="F593" i="3"/>
  <c r="G593" i="3"/>
  <c r="C593" i="3"/>
  <c r="M585" i="3"/>
  <c r="L585" i="3"/>
  <c r="J585" i="3"/>
  <c r="I585" i="3"/>
  <c r="G585" i="3"/>
  <c r="F585" i="3"/>
  <c r="C585" i="3"/>
  <c r="M577" i="3"/>
  <c r="L577" i="3"/>
  <c r="J577" i="3"/>
  <c r="I577" i="3"/>
  <c r="G577" i="3"/>
  <c r="F577" i="3"/>
  <c r="C577" i="3"/>
  <c r="M569" i="3"/>
  <c r="L569" i="3"/>
  <c r="J569" i="3"/>
  <c r="I569" i="3"/>
  <c r="G569" i="3"/>
  <c r="F569" i="3"/>
  <c r="C569" i="3"/>
  <c r="M561" i="3"/>
  <c r="L561" i="3"/>
  <c r="J561" i="3"/>
  <c r="I561" i="3"/>
  <c r="F561" i="3"/>
  <c r="G561" i="3"/>
  <c r="C561" i="3"/>
  <c r="M553" i="3"/>
  <c r="L553" i="3"/>
  <c r="J553" i="3"/>
  <c r="I553" i="3"/>
  <c r="G553" i="3"/>
  <c r="F553" i="3"/>
  <c r="C553" i="3"/>
  <c r="M545" i="3"/>
  <c r="L545" i="3"/>
  <c r="J545" i="3"/>
  <c r="I545" i="3"/>
  <c r="G545" i="3"/>
  <c r="F545" i="3"/>
  <c r="C545" i="3"/>
  <c r="M537" i="3"/>
  <c r="L537" i="3"/>
  <c r="J537" i="3"/>
  <c r="I537" i="3"/>
  <c r="G537" i="3"/>
  <c r="F537" i="3"/>
  <c r="C537" i="3"/>
  <c r="M529" i="3"/>
  <c r="L529" i="3"/>
  <c r="J529" i="3"/>
  <c r="I529" i="3"/>
  <c r="G529" i="3"/>
  <c r="F529" i="3"/>
  <c r="C529" i="3"/>
  <c r="M521" i="3"/>
  <c r="L521" i="3"/>
  <c r="J521" i="3"/>
  <c r="I521" i="3"/>
  <c r="G521" i="3"/>
  <c r="F521" i="3"/>
  <c r="C521" i="3"/>
  <c r="M513" i="3"/>
  <c r="L513" i="3"/>
  <c r="J513" i="3"/>
  <c r="I513" i="3"/>
  <c r="G513" i="3"/>
  <c r="F513" i="3"/>
  <c r="C513" i="3"/>
  <c r="M505" i="3"/>
  <c r="L505" i="3"/>
  <c r="J505" i="3"/>
  <c r="I505" i="3"/>
  <c r="G505" i="3"/>
  <c r="F505" i="3"/>
  <c r="C505" i="3"/>
  <c r="M497" i="3"/>
  <c r="L497" i="3"/>
  <c r="J497" i="3"/>
  <c r="I497" i="3"/>
  <c r="G497" i="3"/>
  <c r="F497" i="3"/>
  <c r="C497" i="3"/>
  <c r="M489" i="3"/>
  <c r="L489" i="3"/>
  <c r="J489" i="3"/>
  <c r="I489" i="3"/>
  <c r="G489" i="3"/>
  <c r="F489" i="3"/>
  <c r="C489" i="3"/>
  <c r="M481" i="3"/>
  <c r="L481" i="3"/>
  <c r="J481" i="3"/>
  <c r="I481" i="3"/>
  <c r="G481" i="3"/>
  <c r="F481" i="3"/>
  <c r="C481" i="3"/>
  <c r="M473" i="3"/>
  <c r="L473" i="3"/>
  <c r="J473" i="3"/>
  <c r="I473" i="3"/>
  <c r="G473" i="3"/>
  <c r="F473" i="3"/>
  <c r="C473" i="3"/>
  <c r="M465" i="3"/>
  <c r="L465" i="3"/>
  <c r="J465" i="3"/>
  <c r="I465" i="3"/>
  <c r="G465" i="3"/>
  <c r="F465" i="3"/>
  <c r="C465" i="3"/>
  <c r="M457" i="3"/>
  <c r="L457" i="3"/>
  <c r="J457" i="3"/>
  <c r="I457" i="3"/>
  <c r="G457" i="3"/>
  <c r="F457" i="3"/>
  <c r="C457" i="3"/>
  <c r="M449" i="3"/>
  <c r="L449" i="3"/>
  <c r="J449" i="3"/>
  <c r="I449" i="3"/>
  <c r="G449" i="3"/>
  <c r="F449" i="3"/>
  <c r="C449" i="3"/>
  <c r="M441" i="3"/>
  <c r="L441" i="3"/>
  <c r="J441" i="3"/>
  <c r="I441" i="3"/>
  <c r="G441" i="3"/>
  <c r="F441" i="3"/>
  <c r="C441" i="3"/>
  <c r="M433" i="3"/>
  <c r="L433" i="3"/>
  <c r="I433" i="3"/>
  <c r="J433" i="3"/>
  <c r="G433" i="3"/>
  <c r="F433" i="3"/>
  <c r="C433" i="3"/>
  <c r="M425" i="3"/>
  <c r="L425" i="3"/>
  <c r="J425" i="3"/>
  <c r="I425" i="3"/>
  <c r="G425" i="3"/>
  <c r="F425" i="3"/>
  <c r="C425" i="3"/>
  <c r="M417" i="3"/>
  <c r="L417" i="3"/>
  <c r="J417" i="3"/>
  <c r="I417" i="3"/>
  <c r="G417" i="3"/>
  <c r="F417" i="3"/>
  <c r="C417" i="3"/>
  <c r="M409" i="3"/>
  <c r="L409" i="3"/>
  <c r="J409" i="3"/>
  <c r="I409" i="3"/>
  <c r="G409" i="3"/>
  <c r="F409" i="3"/>
  <c r="C409" i="3"/>
  <c r="M401" i="3"/>
  <c r="L401" i="3"/>
  <c r="J401" i="3"/>
  <c r="I401" i="3"/>
  <c r="G401" i="3"/>
  <c r="F401" i="3"/>
  <c r="C401" i="3"/>
  <c r="M393" i="3"/>
  <c r="L393" i="3"/>
  <c r="J393" i="3"/>
  <c r="I393" i="3"/>
  <c r="G393" i="3"/>
  <c r="F393" i="3"/>
  <c r="C393" i="3"/>
  <c r="M385" i="3"/>
  <c r="L385" i="3"/>
  <c r="J385" i="3"/>
  <c r="I385" i="3"/>
  <c r="G385" i="3"/>
  <c r="F385" i="3"/>
  <c r="C385" i="3"/>
  <c r="M377" i="3"/>
  <c r="L377" i="3"/>
  <c r="J377" i="3"/>
  <c r="I377" i="3"/>
  <c r="G377" i="3"/>
  <c r="F377" i="3"/>
  <c r="C377" i="3"/>
  <c r="M369" i="3"/>
  <c r="L369" i="3"/>
  <c r="J369" i="3"/>
  <c r="I369" i="3"/>
  <c r="G369" i="3"/>
  <c r="F369" i="3"/>
  <c r="C369" i="3"/>
  <c r="M361" i="3"/>
  <c r="L361" i="3"/>
  <c r="J361" i="3"/>
  <c r="I361" i="3"/>
  <c r="G361" i="3"/>
  <c r="F361" i="3"/>
  <c r="C361" i="3"/>
  <c r="M353" i="3"/>
  <c r="L353" i="3"/>
  <c r="J353" i="3"/>
  <c r="I353" i="3"/>
  <c r="G353" i="3"/>
  <c r="F353" i="3"/>
  <c r="C353" i="3"/>
  <c r="M345" i="3"/>
  <c r="L345" i="3"/>
  <c r="J345" i="3"/>
  <c r="I345" i="3"/>
  <c r="G345" i="3"/>
  <c r="F345" i="3"/>
  <c r="C345" i="3"/>
  <c r="M337" i="3"/>
  <c r="L337" i="3"/>
  <c r="J337" i="3"/>
  <c r="I337" i="3"/>
  <c r="G337" i="3"/>
  <c r="F337" i="3"/>
  <c r="C337" i="3"/>
  <c r="M329" i="3"/>
  <c r="L329" i="3"/>
  <c r="J329" i="3"/>
  <c r="I329" i="3"/>
  <c r="G329" i="3"/>
  <c r="F329" i="3"/>
  <c r="C329" i="3"/>
  <c r="M321" i="3"/>
  <c r="L321" i="3"/>
  <c r="J321" i="3"/>
  <c r="I321" i="3"/>
  <c r="G321" i="3"/>
  <c r="F321" i="3"/>
  <c r="C321" i="3"/>
  <c r="M313" i="3"/>
  <c r="L313" i="3"/>
  <c r="J313" i="3"/>
  <c r="I313" i="3"/>
  <c r="G313" i="3"/>
  <c r="F313" i="3"/>
  <c r="C313" i="3"/>
  <c r="M305" i="3"/>
  <c r="L305" i="3"/>
  <c r="J305" i="3"/>
  <c r="I305" i="3"/>
  <c r="F305" i="3"/>
  <c r="G305" i="3"/>
  <c r="C305" i="3"/>
  <c r="M297" i="3"/>
  <c r="L297" i="3"/>
  <c r="J297" i="3"/>
  <c r="I297" i="3"/>
  <c r="F297" i="3"/>
  <c r="C297" i="3"/>
  <c r="G297" i="3"/>
  <c r="M289" i="3"/>
  <c r="L289" i="3"/>
  <c r="J289" i="3"/>
  <c r="I289" i="3"/>
  <c r="F289" i="3"/>
  <c r="G289" i="3"/>
  <c r="C289" i="3"/>
  <c r="M281" i="3"/>
  <c r="L281" i="3"/>
  <c r="J281" i="3"/>
  <c r="I281" i="3"/>
  <c r="F281" i="3"/>
  <c r="G281" i="3"/>
  <c r="C281" i="3"/>
  <c r="M273" i="3"/>
  <c r="L273" i="3"/>
  <c r="J273" i="3"/>
  <c r="I273" i="3"/>
  <c r="F273" i="3"/>
  <c r="G273" i="3"/>
  <c r="C273" i="3"/>
  <c r="M265" i="3"/>
  <c r="L265" i="3"/>
  <c r="J265" i="3"/>
  <c r="I265" i="3"/>
  <c r="F265" i="3"/>
  <c r="C265" i="3"/>
  <c r="G265" i="3"/>
  <c r="M257" i="3"/>
  <c r="L257" i="3"/>
  <c r="J257" i="3"/>
  <c r="I257" i="3"/>
  <c r="F257" i="3"/>
  <c r="G257" i="3"/>
  <c r="C257" i="3"/>
  <c r="M249" i="3"/>
  <c r="L249" i="3"/>
  <c r="J249" i="3"/>
  <c r="I249" i="3"/>
  <c r="F249" i="3"/>
  <c r="G249" i="3"/>
  <c r="C249" i="3"/>
  <c r="M241" i="3"/>
  <c r="L241" i="3"/>
  <c r="J241" i="3"/>
  <c r="I241" i="3"/>
  <c r="G241" i="3"/>
  <c r="F241" i="3"/>
  <c r="C241" i="3"/>
  <c r="M233" i="3"/>
  <c r="L233" i="3"/>
  <c r="J233" i="3"/>
  <c r="I233" i="3"/>
  <c r="G233" i="3"/>
  <c r="F233" i="3"/>
  <c r="C233" i="3"/>
  <c r="M225" i="3"/>
  <c r="L225" i="3"/>
  <c r="J225" i="3"/>
  <c r="I225" i="3"/>
  <c r="G225" i="3"/>
  <c r="F225" i="3"/>
  <c r="C225" i="3"/>
  <c r="M217" i="3"/>
  <c r="L217" i="3"/>
  <c r="J217" i="3"/>
  <c r="I217" i="3"/>
  <c r="G217" i="3"/>
  <c r="F217" i="3"/>
  <c r="C217" i="3"/>
  <c r="M209" i="3"/>
  <c r="L209" i="3"/>
  <c r="J209" i="3"/>
  <c r="I209" i="3"/>
  <c r="G209" i="3"/>
  <c r="F209" i="3"/>
  <c r="C209" i="3"/>
  <c r="M201" i="3"/>
  <c r="L201" i="3"/>
  <c r="J201" i="3"/>
  <c r="I201" i="3"/>
  <c r="G201" i="3"/>
  <c r="C201" i="3"/>
  <c r="F201" i="3"/>
  <c r="M193" i="3"/>
  <c r="L193" i="3"/>
  <c r="J193" i="3"/>
  <c r="I193" i="3"/>
  <c r="G193" i="3"/>
  <c r="F193" i="3"/>
  <c r="C193" i="3"/>
  <c r="M185" i="3"/>
  <c r="L185" i="3"/>
  <c r="J185" i="3"/>
  <c r="I185" i="3"/>
  <c r="G185" i="3"/>
  <c r="F185" i="3"/>
  <c r="C185" i="3"/>
  <c r="M177" i="3"/>
  <c r="L177" i="3"/>
  <c r="J177" i="3"/>
  <c r="I177" i="3"/>
  <c r="G177" i="3"/>
  <c r="F177" i="3"/>
  <c r="C177" i="3"/>
  <c r="M169" i="3"/>
  <c r="L169" i="3"/>
  <c r="J169" i="3"/>
  <c r="I169" i="3"/>
  <c r="G169" i="3"/>
  <c r="F169" i="3"/>
  <c r="C169" i="3"/>
  <c r="M161" i="3"/>
  <c r="L161" i="3"/>
  <c r="J161" i="3"/>
  <c r="I161" i="3"/>
  <c r="G161" i="3"/>
  <c r="F161" i="3"/>
  <c r="C161" i="3"/>
  <c r="M153" i="3"/>
  <c r="L153" i="3"/>
  <c r="J153" i="3"/>
  <c r="I153" i="3"/>
  <c r="G153" i="3"/>
  <c r="F153" i="3"/>
  <c r="C153" i="3"/>
  <c r="M145" i="3"/>
  <c r="L145" i="3"/>
  <c r="J145" i="3"/>
  <c r="I145" i="3"/>
  <c r="G145" i="3"/>
  <c r="F145" i="3"/>
  <c r="C145" i="3"/>
  <c r="M137" i="3"/>
  <c r="L137" i="3"/>
  <c r="J137" i="3"/>
  <c r="I137" i="3"/>
  <c r="G137" i="3"/>
  <c r="F137" i="3"/>
  <c r="C137" i="3"/>
  <c r="M129" i="3"/>
  <c r="L129" i="3"/>
  <c r="J129" i="3"/>
  <c r="I129" i="3"/>
  <c r="G129" i="3"/>
  <c r="F129" i="3"/>
  <c r="C129" i="3"/>
  <c r="M121" i="3"/>
  <c r="L121" i="3"/>
  <c r="J121" i="3"/>
  <c r="I121" i="3"/>
  <c r="G121" i="3"/>
  <c r="F121" i="3"/>
  <c r="C121" i="3"/>
  <c r="M113" i="3"/>
  <c r="L113" i="3"/>
  <c r="J113" i="3"/>
  <c r="I113" i="3"/>
  <c r="G113" i="3"/>
  <c r="F113" i="3"/>
  <c r="C113" i="3"/>
  <c r="L105" i="3"/>
  <c r="M105" i="3"/>
  <c r="J105" i="3"/>
  <c r="I105" i="3"/>
  <c r="G105" i="3"/>
  <c r="C105" i="3"/>
  <c r="F105" i="3"/>
  <c r="M97" i="3"/>
  <c r="L97" i="3"/>
  <c r="J97" i="3"/>
  <c r="I97" i="3"/>
  <c r="G97" i="3"/>
  <c r="F97" i="3"/>
  <c r="C97" i="3"/>
  <c r="M89" i="3"/>
  <c r="L89" i="3"/>
  <c r="J89" i="3"/>
  <c r="I89" i="3"/>
  <c r="G89" i="3"/>
  <c r="F89" i="3"/>
  <c r="C89" i="3"/>
  <c r="M81" i="3"/>
  <c r="L81" i="3"/>
  <c r="J81" i="3"/>
  <c r="I81" i="3"/>
  <c r="G81" i="3"/>
  <c r="F81" i="3"/>
  <c r="C81" i="3"/>
  <c r="M73" i="3"/>
  <c r="L73" i="3"/>
  <c r="J73" i="3"/>
  <c r="I73" i="3"/>
  <c r="G73" i="3"/>
  <c r="F73" i="3"/>
  <c r="C73" i="3"/>
  <c r="M65" i="3"/>
  <c r="L65" i="3"/>
  <c r="J65" i="3"/>
  <c r="I65" i="3"/>
  <c r="G65" i="3"/>
  <c r="F65" i="3"/>
  <c r="C65" i="3"/>
  <c r="M57" i="3"/>
  <c r="J57" i="3"/>
  <c r="L57" i="3"/>
  <c r="I57" i="3"/>
  <c r="G57" i="3"/>
  <c r="F57" i="3"/>
  <c r="C57" i="3"/>
  <c r="M49" i="3"/>
  <c r="L49" i="3"/>
  <c r="J49" i="3"/>
  <c r="I49" i="3"/>
  <c r="G49" i="3"/>
  <c r="F49" i="3"/>
  <c r="C49" i="3"/>
  <c r="M41" i="3"/>
  <c r="L41" i="3"/>
  <c r="J41" i="3"/>
  <c r="I41" i="3"/>
  <c r="G41" i="3"/>
  <c r="F41" i="3"/>
  <c r="C41" i="3"/>
  <c r="M33" i="3"/>
  <c r="L33" i="3"/>
  <c r="J33" i="3"/>
  <c r="I33" i="3"/>
  <c r="G33" i="3"/>
  <c r="F33" i="3"/>
  <c r="C33" i="3"/>
  <c r="M25" i="3"/>
  <c r="J25" i="3"/>
  <c r="L25" i="3"/>
  <c r="I25" i="3"/>
  <c r="G25" i="3"/>
  <c r="F25" i="3"/>
  <c r="C25" i="3"/>
  <c r="M17" i="3"/>
  <c r="L17" i="3"/>
  <c r="J17" i="3"/>
  <c r="I17" i="3"/>
  <c r="G17" i="3"/>
  <c r="F17" i="3"/>
  <c r="C17" i="3"/>
  <c r="C612" i="3"/>
  <c r="M606" i="3"/>
  <c r="M613" i="3"/>
  <c r="I617" i="3"/>
  <c r="I608" i="3"/>
  <c r="J618" i="3"/>
  <c r="G612" i="3"/>
  <c r="F611" i="3"/>
  <c r="G614" i="3"/>
  <c r="F609" i="3"/>
  <c r="C616" i="3"/>
  <c r="C607" i="3"/>
  <c r="M609" i="3"/>
  <c r="M616" i="3"/>
  <c r="M615" i="3"/>
  <c r="L611" i="3"/>
  <c r="I613" i="3"/>
  <c r="J611" i="3"/>
  <c r="J615" i="3"/>
  <c r="J614" i="3"/>
  <c r="J610" i="3"/>
  <c r="I607" i="3"/>
  <c r="G605" i="3"/>
  <c r="F605" i="3"/>
  <c r="C608" i="3"/>
  <c r="C613" i="3"/>
  <c r="C605" i="3"/>
  <c r="L618" i="3"/>
  <c r="M605" i="3"/>
  <c r="M612" i="3"/>
  <c r="M611" i="3"/>
  <c r="I609" i="3"/>
  <c r="I606" i="3"/>
  <c r="I610" i="3"/>
  <c r="G613" i="3"/>
  <c r="G608" i="3"/>
  <c r="C618" i="3"/>
  <c r="E618" i="3" s="1"/>
  <c r="L614" i="3"/>
  <c r="M608" i="3"/>
  <c r="M607" i="3"/>
  <c r="L607" i="3"/>
  <c r="J617" i="3"/>
  <c r="I605" i="3"/>
  <c r="I614" i="3"/>
  <c r="G615" i="3"/>
  <c r="F617" i="3"/>
  <c r="C610" i="3"/>
  <c r="L610" i="3"/>
  <c r="L617" i="3"/>
  <c r="J613" i="3"/>
  <c r="J612" i="3"/>
  <c r="G611" i="3"/>
  <c r="F618" i="3"/>
  <c r="F613" i="3"/>
  <c r="F607" i="3"/>
  <c r="M618" i="3"/>
  <c r="L606" i="3"/>
  <c r="L613" i="3"/>
  <c r="L616" i="3"/>
  <c r="J609" i="3"/>
  <c r="J606" i="3"/>
  <c r="I618" i="3"/>
  <c r="I615" i="3"/>
  <c r="F616" i="3"/>
  <c r="G607" i="3"/>
  <c r="F614" i="3"/>
  <c r="G616" i="3"/>
  <c r="C617" i="3"/>
  <c r="C614" i="3"/>
  <c r="C611" i="3"/>
  <c r="M614" i="3"/>
  <c r="L609" i="3"/>
  <c r="L612" i="3"/>
  <c r="J605" i="3"/>
  <c r="I616" i="3"/>
  <c r="I611" i="3"/>
  <c r="J608" i="3"/>
  <c r="F612" i="3"/>
  <c r="F610" i="3"/>
  <c r="G609" i="3"/>
  <c r="G610" i="3"/>
  <c r="F615" i="3"/>
  <c r="C609" i="3"/>
  <c r="C606" i="3"/>
  <c r="F608" i="3"/>
  <c r="J607" i="3"/>
  <c r="F606" i="3"/>
  <c r="G617" i="3"/>
  <c r="M610" i="3"/>
  <c r="M617" i="3"/>
  <c r="L605" i="3"/>
  <c r="L608" i="3"/>
  <c r="L615" i="3"/>
  <c r="I612" i="3"/>
  <c r="J616" i="3"/>
  <c r="G618" i="3"/>
  <c r="G606" i="3"/>
  <c r="C615" i="3"/>
  <c r="M600" i="3"/>
  <c r="L600" i="3"/>
  <c r="I600" i="3"/>
  <c r="J600" i="3"/>
  <c r="F600" i="3"/>
  <c r="G600" i="3"/>
  <c r="C600" i="3"/>
  <c r="M568" i="3"/>
  <c r="L568" i="3"/>
  <c r="I568" i="3"/>
  <c r="F568" i="3"/>
  <c r="J568" i="3"/>
  <c r="G568" i="3"/>
  <c r="C568" i="3"/>
  <c r="M528" i="3"/>
  <c r="L528" i="3"/>
  <c r="I528" i="3"/>
  <c r="J528" i="3"/>
  <c r="F528" i="3"/>
  <c r="G528" i="3"/>
  <c r="C528" i="3"/>
  <c r="M496" i="3"/>
  <c r="L496" i="3"/>
  <c r="I496" i="3"/>
  <c r="J496" i="3"/>
  <c r="F496" i="3"/>
  <c r="G496" i="3"/>
  <c r="C496" i="3"/>
  <c r="M464" i="3"/>
  <c r="L464" i="3"/>
  <c r="I464" i="3"/>
  <c r="J464" i="3"/>
  <c r="G464" i="3"/>
  <c r="F464" i="3"/>
  <c r="C464" i="3"/>
  <c r="M440" i="3"/>
  <c r="L440" i="3"/>
  <c r="I440" i="3"/>
  <c r="J440" i="3"/>
  <c r="G440" i="3"/>
  <c r="F440" i="3"/>
  <c r="C440" i="3"/>
  <c r="M416" i="3"/>
  <c r="L416" i="3"/>
  <c r="I416" i="3"/>
  <c r="J416" i="3"/>
  <c r="G416" i="3"/>
  <c r="F416" i="3"/>
  <c r="C416" i="3"/>
  <c r="M384" i="3"/>
  <c r="L384" i="3"/>
  <c r="J384" i="3"/>
  <c r="I384" i="3"/>
  <c r="G384" i="3"/>
  <c r="F384" i="3"/>
  <c r="C384" i="3"/>
  <c r="M352" i="3"/>
  <c r="L352" i="3"/>
  <c r="J352" i="3"/>
  <c r="I352" i="3"/>
  <c r="G352" i="3"/>
  <c r="F352" i="3"/>
  <c r="C352" i="3"/>
  <c r="M328" i="3"/>
  <c r="L328" i="3"/>
  <c r="J328" i="3"/>
  <c r="I328" i="3"/>
  <c r="G328" i="3"/>
  <c r="F328" i="3"/>
  <c r="C328" i="3"/>
  <c r="M304" i="3"/>
  <c r="L304" i="3"/>
  <c r="J304" i="3"/>
  <c r="I304" i="3"/>
  <c r="G304" i="3"/>
  <c r="F304" i="3"/>
  <c r="C304" i="3"/>
  <c r="M280" i="3"/>
  <c r="L280" i="3"/>
  <c r="J280" i="3"/>
  <c r="I280" i="3"/>
  <c r="G280" i="3"/>
  <c r="F280" i="3"/>
  <c r="C280" i="3"/>
  <c r="M256" i="3"/>
  <c r="L256" i="3"/>
  <c r="J256" i="3"/>
  <c r="I256" i="3"/>
  <c r="G256" i="3"/>
  <c r="F256" i="3"/>
  <c r="C256" i="3"/>
  <c r="M224" i="3"/>
  <c r="L224" i="3"/>
  <c r="J224" i="3"/>
  <c r="I224" i="3"/>
  <c r="F224" i="3"/>
  <c r="G224" i="3"/>
  <c r="C224" i="3"/>
  <c r="M200" i="3"/>
  <c r="L200" i="3"/>
  <c r="J200" i="3"/>
  <c r="I200" i="3"/>
  <c r="F200" i="3"/>
  <c r="G200" i="3"/>
  <c r="C200" i="3"/>
  <c r="M176" i="3"/>
  <c r="L176" i="3"/>
  <c r="J176" i="3"/>
  <c r="I176" i="3"/>
  <c r="F176" i="3"/>
  <c r="G176" i="3"/>
  <c r="C176" i="3"/>
  <c r="M152" i="3"/>
  <c r="L152" i="3"/>
  <c r="J152" i="3"/>
  <c r="I152" i="3"/>
  <c r="F152" i="3"/>
  <c r="G152" i="3"/>
  <c r="C152" i="3"/>
  <c r="M120" i="3"/>
  <c r="L120" i="3"/>
  <c r="J120" i="3"/>
  <c r="I120" i="3"/>
  <c r="F120" i="3"/>
  <c r="G120" i="3"/>
  <c r="C120" i="3"/>
  <c r="M96" i="3"/>
  <c r="L96" i="3"/>
  <c r="J96" i="3"/>
  <c r="I96" i="3"/>
  <c r="F96" i="3"/>
  <c r="G96" i="3"/>
  <c r="C96" i="3"/>
  <c r="M64" i="3"/>
  <c r="L64" i="3"/>
  <c r="J64" i="3"/>
  <c r="I64" i="3"/>
  <c r="F64" i="3"/>
  <c r="G64" i="3"/>
  <c r="C64" i="3"/>
  <c r="M32" i="3"/>
  <c r="L32" i="3"/>
  <c r="I32" i="3"/>
  <c r="J32" i="3"/>
  <c r="F32" i="3"/>
  <c r="G32" i="3"/>
  <c r="C32" i="3"/>
  <c r="L9" i="3"/>
  <c r="M9" i="3"/>
  <c r="J9" i="3"/>
  <c r="I9" i="3"/>
  <c r="G9" i="3"/>
  <c r="F9" i="3"/>
  <c r="C9" i="3"/>
  <c r="M592" i="3"/>
  <c r="L592" i="3"/>
  <c r="I592" i="3"/>
  <c r="J592" i="3"/>
  <c r="F592" i="3"/>
  <c r="G592" i="3"/>
  <c r="C592" i="3"/>
  <c r="M560" i="3"/>
  <c r="L560" i="3"/>
  <c r="I560" i="3"/>
  <c r="J560" i="3"/>
  <c r="F560" i="3"/>
  <c r="G560" i="3"/>
  <c r="C560" i="3"/>
  <c r="M536" i="3"/>
  <c r="L536" i="3"/>
  <c r="I536" i="3"/>
  <c r="F536" i="3"/>
  <c r="J536" i="3"/>
  <c r="G536" i="3"/>
  <c r="C536" i="3"/>
  <c r="M512" i="3"/>
  <c r="L512" i="3"/>
  <c r="I512" i="3"/>
  <c r="J512" i="3"/>
  <c r="F512" i="3"/>
  <c r="G512" i="3"/>
  <c r="C512" i="3"/>
  <c r="M488" i="3"/>
  <c r="L488" i="3"/>
  <c r="I488" i="3"/>
  <c r="J488" i="3"/>
  <c r="G488" i="3"/>
  <c r="F488" i="3"/>
  <c r="C488" i="3"/>
  <c r="M456" i="3"/>
  <c r="L456" i="3"/>
  <c r="I456" i="3"/>
  <c r="J456" i="3"/>
  <c r="G456" i="3"/>
  <c r="F456" i="3"/>
  <c r="C456" i="3"/>
  <c r="M432" i="3"/>
  <c r="L432" i="3"/>
  <c r="I432" i="3"/>
  <c r="G432" i="3"/>
  <c r="J432" i="3"/>
  <c r="F432" i="3"/>
  <c r="C432" i="3"/>
  <c r="M408" i="3"/>
  <c r="L408" i="3"/>
  <c r="J408" i="3"/>
  <c r="I408" i="3"/>
  <c r="G408" i="3"/>
  <c r="F408" i="3"/>
  <c r="C408" i="3"/>
  <c r="M376" i="3"/>
  <c r="L376" i="3"/>
  <c r="J376" i="3"/>
  <c r="I376" i="3"/>
  <c r="G376" i="3"/>
  <c r="F376" i="3"/>
  <c r="C376" i="3"/>
  <c r="M360" i="3"/>
  <c r="L360" i="3"/>
  <c r="J360" i="3"/>
  <c r="I360" i="3"/>
  <c r="G360" i="3"/>
  <c r="F360" i="3"/>
  <c r="C360" i="3"/>
  <c r="M336" i="3"/>
  <c r="L336" i="3"/>
  <c r="J336" i="3"/>
  <c r="I336" i="3"/>
  <c r="G336" i="3"/>
  <c r="F336" i="3"/>
  <c r="C336" i="3"/>
  <c r="M296" i="3"/>
  <c r="L296" i="3"/>
  <c r="J296" i="3"/>
  <c r="I296" i="3"/>
  <c r="G296" i="3"/>
  <c r="F296" i="3"/>
  <c r="C296" i="3"/>
  <c r="M272" i="3"/>
  <c r="L272" i="3"/>
  <c r="J272" i="3"/>
  <c r="I272" i="3"/>
  <c r="G272" i="3"/>
  <c r="F272" i="3"/>
  <c r="C272" i="3"/>
  <c r="M248" i="3"/>
  <c r="L248" i="3"/>
  <c r="J248" i="3"/>
  <c r="I248" i="3"/>
  <c r="G248" i="3"/>
  <c r="F248" i="3"/>
  <c r="C248" i="3"/>
  <c r="M232" i="3"/>
  <c r="L232" i="3"/>
  <c r="J232" i="3"/>
  <c r="I232" i="3"/>
  <c r="F232" i="3"/>
  <c r="G232" i="3"/>
  <c r="C232" i="3"/>
  <c r="M216" i="3"/>
  <c r="L216" i="3"/>
  <c r="J216" i="3"/>
  <c r="I216" i="3"/>
  <c r="F216" i="3"/>
  <c r="G216" i="3"/>
  <c r="C216" i="3"/>
  <c r="M192" i="3"/>
  <c r="L192" i="3"/>
  <c r="J192" i="3"/>
  <c r="I192" i="3"/>
  <c r="F192" i="3"/>
  <c r="G192" i="3"/>
  <c r="C192" i="3"/>
  <c r="M168" i="3"/>
  <c r="L168" i="3"/>
  <c r="J168" i="3"/>
  <c r="I168" i="3"/>
  <c r="F168" i="3"/>
  <c r="G168" i="3"/>
  <c r="C168" i="3"/>
  <c r="M144" i="3"/>
  <c r="L144" i="3"/>
  <c r="J144" i="3"/>
  <c r="I144" i="3"/>
  <c r="F144" i="3"/>
  <c r="G144" i="3"/>
  <c r="C144" i="3"/>
  <c r="M128" i="3"/>
  <c r="L128" i="3"/>
  <c r="J128" i="3"/>
  <c r="I128" i="3"/>
  <c r="F128" i="3"/>
  <c r="G128" i="3"/>
  <c r="C128" i="3"/>
  <c r="M88" i="3"/>
  <c r="L88" i="3"/>
  <c r="J88" i="3"/>
  <c r="I88" i="3"/>
  <c r="F88" i="3"/>
  <c r="G88" i="3"/>
  <c r="C88" i="3"/>
  <c r="M24" i="3"/>
  <c r="L24" i="3"/>
  <c r="I24" i="3"/>
  <c r="J24" i="3"/>
  <c r="F24" i="3"/>
  <c r="G24" i="3"/>
  <c r="C24" i="3"/>
  <c r="M599" i="3"/>
  <c r="L599" i="3"/>
  <c r="J599" i="3"/>
  <c r="I599" i="3"/>
  <c r="G599" i="3"/>
  <c r="F599" i="3"/>
  <c r="C599" i="3"/>
  <c r="M519" i="3"/>
  <c r="L519" i="3"/>
  <c r="J519" i="3"/>
  <c r="I519" i="3"/>
  <c r="G519" i="3"/>
  <c r="F519" i="3"/>
  <c r="C519" i="3"/>
  <c r="M447" i="3"/>
  <c r="L447" i="3"/>
  <c r="I447" i="3"/>
  <c r="J447" i="3"/>
  <c r="F447" i="3"/>
  <c r="G447" i="3"/>
  <c r="C447" i="3"/>
  <c r="M383" i="3"/>
  <c r="L383" i="3"/>
  <c r="J383" i="3"/>
  <c r="I383" i="3"/>
  <c r="F383" i="3"/>
  <c r="G383" i="3"/>
  <c r="C383" i="3"/>
  <c r="M319" i="3"/>
  <c r="L319" i="3"/>
  <c r="J319" i="3"/>
  <c r="I319" i="3"/>
  <c r="F319" i="3"/>
  <c r="G319" i="3"/>
  <c r="C319" i="3"/>
  <c r="M279" i="3"/>
  <c r="L279" i="3"/>
  <c r="J279" i="3"/>
  <c r="I279" i="3"/>
  <c r="G279" i="3"/>
  <c r="F279" i="3"/>
  <c r="C279" i="3"/>
  <c r="M271" i="3"/>
  <c r="L271" i="3"/>
  <c r="J271" i="3"/>
  <c r="I271" i="3"/>
  <c r="G271" i="3"/>
  <c r="F271" i="3"/>
  <c r="C271" i="3"/>
  <c r="M247" i="3"/>
  <c r="L247" i="3"/>
  <c r="J247" i="3"/>
  <c r="I247" i="3"/>
  <c r="G247" i="3"/>
  <c r="F247" i="3"/>
  <c r="C247" i="3"/>
  <c r="M207" i="3"/>
  <c r="L207" i="3"/>
  <c r="I207" i="3"/>
  <c r="J207" i="3"/>
  <c r="G207" i="3"/>
  <c r="C207" i="3"/>
  <c r="F207" i="3"/>
  <c r="M199" i="3"/>
  <c r="L199" i="3"/>
  <c r="I199" i="3"/>
  <c r="J199" i="3"/>
  <c r="G199" i="3"/>
  <c r="F199" i="3"/>
  <c r="C199" i="3"/>
  <c r="M175" i="3"/>
  <c r="L175" i="3"/>
  <c r="I175" i="3"/>
  <c r="J175" i="3"/>
  <c r="G175" i="3"/>
  <c r="F175" i="3"/>
  <c r="C175" i="3"/>
  <c r="M167" i="3"/>
  <c r="L167" i="3"/>
  <c r="I167" i="3"/>
  <c r="J167" i="3"/>
  <c r="G167" i="3"/>
  <c r="F167" i="3"/>
  <c r="C167" i="3"/>
  <c r="M159" i="3"/>
  <c r="L159" i="3"/>
  <c r="I159" i="3"/>
  <c r="J159" i="3"/>
  <c r="G159" i="3"/>
  <c r="F159" i="3"/>
  <c r="C159" i="3"/>
  <c r="M151" i="3"/>
  <c r="L151" i="3"/>
  <c r="I151" i="3"/>
  <c r="G151" i="3"/>
  <c r="J151" i="3"/>
  <c r="F151" i="3"/>
  <c r="C151" i="3"/>
  <c r="M143" i="3"/>
  <c r="L143" i="3"/>
  <c r="I143" i="3"/>
  <c r="J143" i="3"/>
  <c r="G143" i="3"/>
  <c r="F143" i="3"/>
  <c r="C143" i="3"/>
  <c r="M135" i="3"/>
  <c r="L135" i="3"/>
  <c r="I135" i="3"/>
  <c r="J135" i="3"/>
  <c r="G135" i="3"/>
  <c r="F135" i="3"/>
  <c r="C135" i="3"/>
  <c r="M127" i="3"/>
  <c r="L127" i="3"/>
  <c r="I127" i="3"/>
  <c r="J127" i="3"/>
  <c r="G127" i="3"/>
  <c r="F127" i="3"/>
  <c r="C127" i="3"/>
  <c r="M119" i="3"/>
  <c r="L119" i="3"/>
  <c r="I119" i="3"/>
  <c r="G119" i="3"/>
  <c r="J119" i="3"/>
  <c r="F119" i="3"/>
  <c r="C119" i="3"/>
  <c r="M111" i="3"/>
  <c r="L111" i="3"/>
  <c r="I111" i="3"/>
  <c r="J111" i="3"/>
  <c r="G111" i="3"/>
  <c r="C111" i="3"/>
  <c r="F111" i="3"/>
  <c r="M103" i="3"/>
  <c r="L103" i="3"/>
  <c r="I103" i="3"/>
  <c r="J103" i="3"/>
  <c r="G103" i="3"/>
  <c r="F103" i="3"/>
  <c r="C103" i="3"/>
  <c r="M95" i="3"/>
  <c r="L95" i="3"/>
  <c r="I95" i="3"/>
  <c r="J95" i="3"/>
  <c r="G95" i="3"/>
  <c r="F95" i="3"/>
  <c r="C95" i="3"/>
  <c r="M87" i="3"/>
  <c r="L87" i="3"/>
  <c r="I87" i="3"/>
  <c r="J87" i="3"/>
  <c r="G87" i="3"/>
  <c r="F87" i="3"/>
  <c r="C87" i="3"/>
  <c r="M79" i="3"/>
  <c r="L79" i="3"/>
  <c r="I79" i="3"/>
  <c r="J79" i="3"/>
  <c r="G79" i="3"/>
  <c r="F79" i="3"/>
  <c r="C79" i="3"/>
  <c r="M71" i="3"/>
  <c r="L71" i="3"/>
  <c r="I71" i="3"/>
  <c r="J71" i="3"/>
  <c r="G71" i="3"/>
  <c r="F71" i="3"/>
  <c r="C71" i="3"/>
  <c r="M63" i="3"/>
  <c r="L63" i="3"/>
  <c r="I63" i="3"/>
  <c r="J63" i="3"/>
  <c r="G63" i="3"/>
  <c r="F63" i="3"/>
  <c r="C63" i="3"/>
  <c r="M55" i="3"/>
  <c r="L55" i="3"/>
  <c r="I55" i="3"/>
  <c r="J55" i="3"/>
  <c r="G55" i="3"/>
  <c r="F55" i="3"/>
  <c r="C55" i="3"/>
  <c r="M47" i="3"/>
  <c r="L47" i="3"/>
  <c r="I47" i="3"/>
  <c r="J47" i="3"/>
  <c r="G47" i="3"/>
  <c r="C47" i="3"/>
  <c r="F47" i="3"/>
  <c r="M39" i="3"/>
  <c r="L39" i="3"/>
  <c r="I39" i="3"/>
  <c r="J39" i="3"/>
  <c r="G39" i="3"/>
  <c r="F39" i="3"/>
  <c r="C39" i="3"/>
  <c r="M31" i="3"/>
  <c r="L31" i="3"/>
  <c r="J31" i="3"/>
  <c r="I31" i="3"/>
  <c r="G31" i="3"/>
  <c r="F31" i="3"/>
  <c r="C31" i="3"/>
  <c r="M23" i="3"/>
  <c r="L23" i="3"/>
  <c r="J23" i="3"/>
  <c r="I23" i="3"/>
  <c r="G23" i="3"/>
  <c r="F23" i="3"/>
  <c r="C23" i="3"/>
  <c r="M15" i="3"/>
  <c r="L15" i="3"/>
  <c r="J15" i="3"/>
  <c r="I15" i="3"/>
  <c r="G15" i="3"/>
  <c r="C15" i="3"/>
  <c r="F15" i="3"/>
  <c r="M584" i="3"/>
  <c r="L584" i="3"/>
  <c r="I584" i="3"/>
  <c r="F584" i="3"/>
  <c r="J584" i="3"/>
  <c r="G584" i="3"/>
  <c r="C584" i="3"/>
  <c r="M552" i="3"/>
  <c r="L552" i="3"/>
  <c r="I552" i="3"/>
  <c r="F552" i="3"/>
  <c r="J552" i="3"/>
  <c r="G552" i="3"/>
  <c r="C552" i="3"/>
  <c r="M520" i="3"/>
  <c r="L520" i="3"/>
  <c r="I520" i="3"/>
  <c r="F520" i="3"/>
  <c r="J520" i="3"/>
  <c r="G520" i="3"/>
  <c r="C520" i="3"/>
  <c r="M472" i="3"/>
  <c r="L472" i="3"/>
  <c r="I472" i="3"/>
  <c r="J472" i="3"/>
  <c r="G472" i="3"/>
  <c r="F472" i="3"/>
  <c r="C472" i="3"/>
  <c r="M400" i="3"/>
  <c r="L400" i="3"/>
  <c r="J400" i="3"/>
  <c r="I400" i="3"/>
  <c r="G400" i="3"/>
  <c r="F400" i="3"/>
  <c r="C400" i="3"/>
  <c r="M312" i="3"/>
  <c r="L312" i="3"/>
  <c r="J312" i="3"/>
  <c r="I312" i="3"/>
  <c r="G312" i="3"/>
  <c r="F312" i="3"/>
  <c r="C312" i="3"/>
  <c r="M551" i="3"/>
  <c r="L551" i="3"/>
  <c r="J551" i="3"/>
  <c r="I551" i="3"/>
  <c r="G551" i="3"/>
  <c r="F551" i="3"/>
  <c r="C551" i="3"/>
  <c r="M511" i="3"/>
  <c r="L511" i="3"/>
  <c r="J511" i="3"/>
  <c r="I511" i="3"/>
  <c r="G511" i="3"/>
  <c r="F511" i="3"/>
  <c r="C511" i="3"/>
  <c r="M463" i="3"/>
  <c r="L463" i="3"/>
  <c r="J463" i="3"/>
  <c r="I463" i="3"/>
  <c r="F463" i="3"/>
  <c r="G463" i="3"/>
  <c r="C463" i="3"/>
  <c r="M407" i="3"/>
  <c r="L407" i="3"/>
  <c r="I407" i="3"/>
  <c r="J407" i="3"/>
  <c r="F407" i="3"/>
  <c r="G407" i="3"/>
  <c r="C407" i="3"/>
  <c r="M359" i="3"/>
  <c r="L359" i="3"/>
  <c r="J359" i="3"/>
  <c r="I359" i="3"/>
  <c r="F359" i="3"/>
  <c r="G359" i="3"/>
  <c r="C359" i="3"/>
  <c r="M327" i="3"/>
  <c r="L327" i="3"/>
  <c r="J327" i="3"/>
  <c r="I327" i="3"/>
  <c r="F327" i="3"/>
  <c r="G327" i="3"/>
  <c r="C327" i="3"/>
  <c r="M287" i="3"/>
  <c r="L287" i="3"/>
  <c r="J287" i="3"/>
  <c r="I287" i="3"/>
  <c r="G287" i="3"/>
  <c r="F287" i="3"/>
  <c r="C287" i="3"/>
  <c r="M255" i="3"/>
  <c r="L255" i="3"/>
  <c r="J255" i="3"/>
  <c r="I255" i="3"/>
  <c r="G255" i="3"/>
  <c r="F255" i="3"/>
  <c r="C255" i="3"/>
  <c r="M183" i="3"/>
  <c r="L183" i="3"/>
  <c r="I183" i="3"/>
  <c r="G183" i="3"/>
  <c r="J183" i="3"/>
  <c r="F183" i="3"/>
  <c r="C183" i="3"/>
  <c r="M566" i="3"/>
  <c r="L566" i="3"/>
  <c r="J566" i="3"/>
  <c r="I566" i="3"/>
  <c r="F566" i="3"/>
  <c r="G566" i="3"/>
  <c r="C566" i="3"/>
  <c r="M518" i="3"/>
  <c r="L518" i="3"/>
  <c r="J518" i="3"/>
  <c r="F518" i="3"/>
  <c r="I518" i="3"/>
  <c r="G518" i="3"/>
  <c r="C518" i="3"/>
  <c r="M470" i="3"/>
  <c r="L470" i="3"/>
  <c r="J470" i="3"/>
  <c r="I470" i="3"/>
  <c r="G470" i="3"/>
  <c r="F470" i="3"/>
  <c r="C470" i="3"/>
  <c r="M438" i="3"/>
  <c r="L438" i="3"/>
  <c r="J438" i="3"/>
  <c r="I438" i="3"/>
  <c r="G438" i="3"/>
  <c r="F438" i="3"/>
  <c r="C438" i="3"/>
  <c r="M430" i="3"/>
  <c r="L430" i="3"/>
  <c r="J430" i="3"/>
  <c r="I430" i="3"/>
  <c r="G430" i="3"/>
  <c r="F430" i="3"/>
  <c r="C430" i="3"/>
  <c r="M406" i="3"/>
  <c r="L406" i="3"/>
  <c r="J406" i="3"/>
  <c r="I406" i="3"/>
  <c r="G406" i="3"/>
  <c r="F406" i="3"/>
  <c r="C406" i="3"/>
  <c r="M398" i="3"/>
  <c r="L398" i="3"/>
  <c r="J398" i="3"/>
  <c r="I398" i="3"/>
  <c r="G398" i="3"/>
  <c r="F398" i="3"/>
  <c r="C398" i="3"/>
  <c r="M390" i="3"/>
  <c r="L390" i="3"/>
  <c r="J390" i="3"/>
  <c r="I390" i="3"/>
  <c r="G390" i="3"/>
  <c r="F390" i="3"/>
  <c r="C390" i="3"/>
  <c r="M382" i="3"/>
  <c r="L382" i="3"/>
  <c r="J382" i="3"/>
  <c r="I382" i="3"/>
  <c r="F382" i="3"/>
  <c r="G382" i="3"/>
  <c r="C382" i="3"/>
  <c r="M374" i="3"/>
  <c r="L374" i="3"/>
  <c r="J374" i="3"/>
  <c r="I374" i="3"/>
  <c r="G374" i="3"/>
  <c r="F374" i="3"/>
  <c r="C374" i="3"/>
  <c r="M366" i="3"/>
  <c r="L366" i="3"/>
  <c r="J366" i="3"/>
  <c r="I366" i="3"/>
  <c r="G366" i="3"/>
  <c r="F366" i="3"/>
  <c r="C366" i="3"/>
  <c r="M358" i="3"/>
  <c r="L358" i="3"/>
  <c r="J358" i="3"/>
  <c r="I358" i="3"/>
  <c r="G358" i="3"/>
  <c r="F358" i="3"/>
  <c r="C358" i="3"/>
  <c r="M350" i="3"/>
  <c r="L350" i="3"/>
  <c r="J350" i="3"/>
  <c r="I350" i="3"/>
  <c r="F350" i="3"/>
  <c r="G350" i="3"/>
  <c r="C350" i="3"/>
  <c r="M342" i="3"/>
  <c r="L342" i="3"/>
  <c r="J342" i="3"/>
  <c r="I342" i="3"/>
  <c r="G342" i="3"/>
  <c r="F342" i="3"/>
  <c r="C342" i="3"/>
  <c r="M334" i="3"/>
  <c r="L334" i="3"/>
  <c r="J334" i="3"/>
  <c r="I334" i="3"/>
  <c r="G334" i="3"/>
  <c r="F334" i="3"/>
  <c r="C334" i="3"/>
  <c r="M326" i="3"/>
  <c r="L326" i="3"/>
  <c r="J326" i="3"/>
  <c r="I326" i="3"/>
  <c r="G326" i="3"/>
  <c r="F326" i="3"/>
  <c r="C326" i="3"/>
  <c r="M318" i="3"/>
  <c r="L318" i="3"/>
  <c r="J318" i="3"/>
  <c r="I318" i="3"/>
  <c r="G318" i="3"/>
  <c r="F318" i="3"/>
  <c r="C318" i="3"/>
  <c r="M310" i="3"/>
  <c r="L310" i="3"/>
  <c r="J310" i="3"/>
  <c r="I310" i="3"/>
  <c r="G310" i="3"/>
  <c r="F310" i="3"/>
  <c r="C310" i="3"/>
  <c r="M302" i="3"/>
  <c r="L302" i="3"/>
  <c r="J302" i="3"/>
  <c r="I302" i="3"/>
  <c r="G302" i="3"/>
  <c r="F302" i="3"/>
  <c r="C302" i="3"/>
  <c r="M294" i="3"/>
  <c r="L294" i="3"/>
  <c r="J294" i="3"/>
  <c r="I294" i="3"/>
  <c r="G294" i="3"/>
  <c r="F294" i="3"/>
  <c r="C294" i="3"/>
  <c r="M286" i="3"/>
  <c r="L286" i="3"/>
  <c r="J286" i="3"/>
  <c r="I286" i="3"/>
  <c r="G286" i="3"/>
  <c r="F286" i="3"/>
  <c r="C286" i="3"/>
  <c r="M278" i="3"/>
  <c r="L278" i="3"/>
  <c r="J278" i="3"/>
  <c r="I278" i="3"/>
  <c r="G278" i="3"/>
  <c r="F278" i="3"/>
  <c r="C278" i="3"/>
  <c r="M270" i="3"/>
  <c r="L270" i="3"/>
  <c r="J270" i="3"/>
  <c r="I270" i="3"/>
  <c r="G270" i="3"/>
  <c r="F270" i="3"/>
  <c r="C270" i="3"/>
  <c r="M262" i="3"/>
  <c r="J262" i="3"/>
  <c r="L262" i="3"/>
  <c r="I262" i="3"/>
  <c r="G262" i="3"/>
  <c r="F262" i="3"/>
  <c r="C262" i="3"/>
  <c r="M254" i="3"/>
  <c r="L254" i="3"/>
  <c r="J254" i="3"/>
  <c r="I254" i="3"/>
  <c r="G254" i="3"/>
  <c r="F254" i="3"/>
  <c r="C254" i="3"/>
  <c r="M246" i="3"/>
  <c r="L246" i="3"/>
  <c r="J246" i="3"/>
  <c r="I246" i="3"/>
  <c r="F246" i="3"/>
  <c r="C246" i="3"/>
  <c r="G246" i="3"/>
  <c r="M238" i="3"/>
  <c r="L238" i="3"/>
  <c r="J238" i="3"/>
  <c r="I238" i="3"/>
  <c r="F238" i="3"/>
  <c r="G238" i="3"/>
  <c r="C238" i="3"/>
  <c r="M230" i="3"/>
  <c r="J230" i="3"/>
  <c r="I230" i="3"/>
  <c r="L230" i="3"/>
  <c r="F230" i="3"/>
  <c r="G230" i="3"/>
  <c r="C230" i="3"/>
  <c r="M222" i="3"/>
  <c r="L222" i="3"/>
  <c r="J222" i="3"/>
  <c r="I222" i="3"/>
  <c r="F222" i="3"/>
  <c r="G222" i="3"/>
  <c r="C222" i="3"/>
  <c r="M214" i="3"/>
  <c r="L214" i="3"/>
  <c r="J214" i="3"/>
  <c r="I214" i="3"/>
  <c r="F214" i="3"/>
  <c r="G214" i="3"/>
  <c r="C214" i="3"/>
  <c r="M206" i="3"/>
  <c r="L206" i="3"/>
  <c r="J206" i="3"/>
  <c r="I206" i="3"/>
  <c r="F206" i="3"/>
  <c r="G206" i="3"/>
  <c r="C206" i="3"/>
  <c r="M198" i="3"/>
  <c r="L198" i="3"/>
  <c r="J198" i="3"/>
  <c r="I198" i="3"/>
  <c r="F198" i="3"/>
  <c r="G198" i="3"/>
  <c r="C198" i="3"/>
  <c r="M190" i="3"/>
  <c r="L190" i="3"/>
  <c r="J190" i="3"/>
  <c r="I190" i="3"/>
  <c r="F190" i="3"/>
  <c r="G190" i="3"/>
  <c r="C190" i="3"/>
  <c r="M182" i="3"/>
  <c r="L182" i="3"/>
  <c r="J182" i="3"/>
  <c r="I182" i="3"/>
  <c r="F182" i="3"/>
  <c r="G182" i="3"/>
  <c r="C182" i="3"/>
  <c r="M174" i="3"/>
  <c r="L174" i="3"/>
  <c r="J174" i="3"/>
  <c r="I174" i="3"/>
  <c r="F174" i="3"/>
  <c r="G174" i="3"/>
  <c r="C174" i="3"/>
  <c r="M166" i="3"/>
  <c r="L166" i="3"/>
  <c r="J166" i="3"/>
  <c r="I166" i="3"/>
  <c r="F166" i="3"/>
  <c r="G166" i="3"/>
  <c r="C166" i="3"/>
  <c r="M158" i="3"/>
  <c r="L158" i="3"/>
  <c r="J158" i="3"/>
  <c r="I158" i="3"/>
  <c r="F158" i="3"/>
  <c r="G158" i="3"/>
  <c r="C158" i="3"/>
  <c r="M150" i="3"/>
  <c r="L150" i="3"/>
  <c r="J150" i="3"/>
  <c r="I150" i="3"/>
  <c r="F150" i="3"/>
  <c r="G150" i="3"/>
  <c r="C150" i="3"/>
  <c r="M142" i="3"/>
  <c r="L142" i="3"/>
  <c r="J142" i="3"/>
  <c r="I142" i="3"/>
  <c r="F142" i="3"/>
  <c r="G142" i="3"/>
  <c r="C142" i="3"/>
  <c r="M134" i="3"/>
  <c r="L134" i="3"/>
  <c r="J134" i="3"/>
  <c r="I134" i="3"/>
  <c r="F134" i="3"/>
  <c r="G134" i="3"/>
  <c r="C134" i="3"/>
  <c r="M126" i="3"/>
  <c r="L126" i="3"/>
  <c r="J126" i="3"/>
  <c r="I126" i="3"/>
  <c r="F126" i="3"/>
  <c r="G126" i="3"/>
  <c r="C126" i="3"/>
  <c r="M118" i="3"/>
  <c r="L118" i="3"/>
  <c r="J118" i="3"/>
  <c r="I118" i="3"/>
  <c r="F118" i="3"/>
  <c r="G118" i="3"/>
  <c r="C118" i="3"/>
  <c r="M110" i="3"/>
  <c r="J110" i="3"/>
  <c r="L110" i="3"/>
  <c r="I110" i="3"/>
  <c r="F110" i="3"/>
  <c r="G110" i="3"/>
  <c r="C110" i="3"/>
  <c r="M102" i="3"/>
  <c r="L102" i="3"/>
  <c r="J102" i="3"/>
  <c r="I102" i="3"/>
  <c r="F102" i="3"/>
  <c r="G102" i="3"/>
  <c r="C102" i="3"/>
  <c r="M94" i="3"/>
  <c r="L94" i="3"/>
  <c r="J94" i="3"/>
  <c r="I94" i="3"/>
  <c r="F94" i="3"/>
  <c r="G94" i="3"/>
  <c r="C94" i="3"/>
  <c r="M86" i="3"/>
  <c r="L86" i="3"/>
  <c r="J86" i="3"/>
  <c r="I86" i="3"/>
  <c r="F86" i="3"/>
  <c r="G86" i="3"/>
  <c r="C86" i="3"/>
  <c r="M78" i="3"/>
  <c r="L78" i="3"/>
  <c r="J78" i="3"/>
  <c r="I78" i="3"/>
  <c r="F78" i="3"/>
  <c r="G78" i="3"/>
  <c r="C78" i="3"/>
  <c r="M70" i="3"/>
  <c r="L70" i="3"/>
  <c r="J70" i="3"/>
  <c r="I70" i="3"/>
  <c r="F70" i="3"/>
  <c r="G70" i="3"/>
  <c r="C70" i="3"/>
  <c r="M62" i="3"/>
  <c r="L62" i="3"/>
  <c r="J62" i="3"/>
  <c r="I62" i="3"/>
  <c r="F62" i="3"/>
  <c r="G62" i="3"/>
  <c r="C62" i="3"/>
  <c r="M54" i="3"/>
  <c r="L54" i="3"/>
  <c r="J54" i="3"/>
  <c r="I54" i="3"/>
  <c r="F54" i="3"/>
  <c r="G54" i="3"/>
  <c r="C54" i="3"/>
  <c r="M46" i="3"/>
  <c r="L46" i="3"/>
  <c r="J46" i="3"/>
  <c r="I46" i="3"/>
  <c r="F46" i="3"/>
  <c r="G46" i="3"/>
  <c r="C46" i="3"/>
  <c r="M38" i="3"/>
  <c r="L38" i="3"/>
  <c r="J38" i="3"/>
  <c r="I38" i="3"/>
  <c r="F38" i="3"/>
  <c r="G38" i="3"/>
  <c r="C38" i="3"/>
  <c r="M30" i="3"/>
  <c r="L30" i="3"/>
  <c r="J30" i="3"/>
  <c r="I30" i="3"/>
  <c r="F30" i="3"/>
  <c r="G30" i="3"/>
  <c r="C30" i="3"/>
  <c r="M22" i="3"/>
  <c r="L22" i="3"/>
  <c r="I22" i="3"/>
  <c r="J22" i="3"/>
  <c r="F22" i="3"/>
  <c r="G22" i="3"/>
  <c r="C22" i="3"/>
  <c r="M14" i="3"/>
  <c r="L14" i="3"/>
  <c r="I14" i="3"/>
  <c r="J14" i="3"/>
  <c r="F14" i="3"/>
  <c r="G14" i="3"/>
  <c r="C14" i="3"/>
  <c r="M583" i="3"/>
  <c r="L583" i="3"/>
  <c r="J583" i="3"/>
  <c r="I583" i="3"/>
  <c r="G583" i="3"/>
  <c r="F583" i="3"/>
  <c r="C583" i="3"/>
  <c r="M535" i="3"/>
  <c r="L535" i="3"/>
  <c r="J535" i="3"/>
  <c r="I535" i="3"/>
  <c r="G535" i="3"/>
  <c r="F535" i="3"/>
  <c r="C535" i="3"/>
  <c r="M479" i="3"/>
  <c r="L479" i="3"/>
  <c r="J479" i="3"/>
  <c r="I479" i="3"/>
  <c r="F479" i="3"/>
  <c r="G479" i="3"/>
  <c r="C479" i="3"/>
  <c r="M439" i="3"/>
  <c r="L439" i="3"/>
  <c r="J439" i="3"/>
  <c r="I439" i="3"/>
  <c r="F439" i="3"/>
  <c r="G439" i="3"/>
  <c r="C439" i="3"/>
  <c r="M391" i="3"/>
  <c r="L391" i="3"/>
  <c r="J391" i="3"/>
  <c r="I391" i="3"/>
  <c r="F391" i="3"/>
  <c r="G391" i="3"/>
  <c r="C391" i="3"/>
  <c r="M311" i="3"/>
  <c r="L311" i="3"/>
  <c r="I311" i="3"/>
  <c r="F311" i="3"/>
  <c r="J311" i="3"/>
  <c r="G311" i="3"/>
  <c r="C311" i="3"/>
  <c r="M223" i="3"/>
  <c r="L223" i="3"/>
  <c r="I223" i="3"/>
  <c r="J223" i="3"/>
  <c r="G223" i="3"/>
  <c r="F223" i="3"/>
  <c r="C223" i="3"/>
  <c r="M598" i="3"/>
  <c r="L598" i="3"/>
  <c r="J598" i="3"/>
  <c r="I598" i="3"/>
  <c r="F598" i="3"/>
  <c r="G598" i="3"/>
  <c r="C598" i="3"/>
  <c r="M574" i="3"/>
  <c r="L574" i="3"/>
  <c r="J574" i="3"/>
  <c r="I574" i="3"/>
  <c r="F574" i="3"/>
  <c r="G574" i="3"/>
  <c r="C574" i="3"/>
  <c r="M542" i="3"/>
  <c r="L542" i="3"/>
  <c r="J542" i="3"/>
  <c r="I542" i="3"/>
  <c r="F542" i="3"/>
  <c r="G542" i="3"/>
  <c r="C542" i="3"/>
  <c r="M502" i="3"/>
  <c r="L502" i="3"/>
  <c r="J502" i="3"/>
  <c r="I502" i="3"/>
  <c r="F502" i="3"/>
  <c r="G502" i="3"/>
  <c r="C502" i="3"/>
  <c r="M462" i="3"/>
  <c r="L462" i="3"/>
  <c r="J462" i="3"/>
  <c r="I462" i="3"/>
  <c r="G462" i="3"/>
  <c r="F462" i="3"/>
  <c r="C462" i="3"/>
  <c r="M565" i="3"/>
  <c r="L565" i="3"/>
  <c r="J565" i="3"/>
  <c r="I565" i="3"/>
  <c r="F565" i="3"/>
  <c r="G565" i="3"/>
  <c r="C565" i="3"/>
  <c r="M509" i="3"/>
  <c r="L509" i="3"/>
  <c r="J509" i="3"/>
  <c r="I509" i="3"/>
  <c r="F509" i="3"/>
  <c r="G509" i="3"/>
  <c r="C509" i="3"/>
  <c r="M469" i="3"/>
  <c r="L469" i="3"/>
  <c r="J469" i="3"/>
  <c r="I469" i="3"/>
  <c r="G469" i="3"/>
  <c r="F469" i="3"/>
  <c r="C469" i="3"/>
  <c r="M445" i="3"/>
  <c r="L445" i="3"/>
  <c r="J445" i="3"/>
  <c r="I445" i="3"/>
  <c r="G445" i="3"/>
  <c r="F445" i="3"/>
  <c r="C445" i="3"/>
  <c r="M437" i="3"/>
  <c r="L437" i="3"/>
  <c r="I437" i="3"/>
  <c r="J437" i="3"/>
  <c r="G437" i="3"/>
  <c r="F437" i="3"/>
  <c r="C437" i="3"/>
  <c r="M413" i="3"/>
  <c r="L413" i="3"/>
  <c r="I413" i="3"/>
  <c r="J413" i="3"/>
  <c r="G413" i="3"/>
  <c r="F413" i="3"/>
  <c r="C413" i="3"/>
  <c r="M405" i="3"/>
  <c r="L405" i="3"/>
  <c r="J405" i="3"/>
  <c r="I405" i="3"/>
  <c r="G405" i="3"/>
  <c r="F405" i="3"/>
  <c r="C405" i="3"/>
  <c r="M397" i="3"/>
  <c r="L397" i="3"/>
  <c r="J397" i="3"/>
  <c r="I397" i="3"/>
  <c r="G397" i="3"/>
  <c r="F397" i="3"/>
  <c r="C397" i="3"/>
  <c r="M389" i="3"/>
  <c r="L389" i="3"/>
  <c r="J389" i="3"/>
  <c r="I389" i="3"/>
  <c r="F389" i="3"/>
  <c r="C389" i="3"/>
  <c r="G389" i="3"/>
  <c r="M381" i="3"/>
  <c r="L381" i="3"/>
  <c r="J381" i="3"/>
  <c r="I381" i="3"/>
  <c r="G381" i="3"/>
  <c r="F381" i="3"/>
  <c r="C381" i="3"/>
  <c r="M373" i="3"/>
  <c r="L373" i="3"/>
  <c r="J373" i="3"/>
  <c r="I373" i="3"/>
  <c r="G373" i="3"/>
  <c r="F373" i="3"/>
  <c r="C373" i="3"/>
  <c r="M365" i="3"/>
  <c r="L365" i="3"/>
  <c r="J365" i="3"/>
  <c r="I365" i="3"/>
  <c r="G365" i="3"/>
  <c r="F365" i="3"/>
  <c r="C365" i="3"/>
  <c r="M357" i="3"/>
  <c r="L357" i="3"/>
  <c r="J357" i="3"/>
  <c r="I357" i="3"/>
  <c r="F357" i="3"/>
  <c r="G357" i="3"/>
  <c r="C357" i="3"/>
  <c r="M349" i="3"/>
  <c r="L349" i="3"/>
  <c r="J349" i="3"/>
  <c r="I349" i="3"/>
  <c r="G349" i="3"/>
  <c r="F349" i="3"/>
  <c r="C349" i="3"/>
  <c r="M341" i="3"/>
  <c r="L341" i="3"/>
  <c r="J341" i="3"/>
  <c r="I341" i="3"/>
  <c r="G341" i="3"/>
  <c r="F341" i="3"/>
  <c r="C341" i="3"/>
  <c r="M333" i="3"/>
  <c r="L333" i="3"/>
  <c r="J333" i="3"/>
  <c r="I333" i="3"/>
  <c r="G333" i="3"/>
  <c r="F333" i="3"/>
  <c r="C333" i="3"/>
  <c r="M325" i="3"/>
  <c r="L325" i="3"/>
  <c r="J325" i="3"/>
  <c r="I325" i="3"/>
  <c r="F325" i="3"/>
  <c r="G325" i="3"/>
  <c r="C325" i="3"/>
  <c r="M317" i="3"/>
  <c r="L317" i="3"/>
  <c r="J317" i="3"/>
  <c r="I317" i="3"/>
  <c r="G317" i="3"/>
  <c r="F317" i="3"/>
  <c r="C317" i="3"/>
  <c r="M309" i="3"/>
  <c r="L309" i="3"/>
  <c r="J309" i="3"/>
  <c r="I309" i="3"/>
  <c r="G309" i="3"/>
  <c r="F309" i="3"/>
  <c r="C309" i="3"/>
  <c r="M301" i="3"/>
  <c r="L301" i="3"/>
  <c r="J301" i="3"/>
  <c r="I301" i="3"/>
  <c r="F301" i="3"/>
  <c r="G301" i="3"/>
  <c r="C301" i="3"/>
  <c r="M293" i="3"/>
  <c r="L293" i="3"/>
  <c r="J293" i="3"/>
  <c r="I293" i="3"/>
  <c r="F293" i="3"/>
  <c r="G293" i="3"/>
  <c r="C293" i="3"/>
  <c r="M285" i="3"/>
  <c r="L285" i="3"/>
  <c r="J285" i="3"/>
  <c r="I285" i="3"/>
  <c r="F285" i="3"/>
  <c r="G285" i="3"/>
  <c r="C285" i="3"/>
  <c r="M277" i="3"/>
  <c r="L277" i="3"/>
  <c r="J277" i="3"/>
  <c r="I277" i="3"/>
  <c r="F277" i="3"/>
  <c r="G277" i="3"/>
  <c r="C277" i="3"/>
  <c r="M269" i="3"/>
  <c r="L269" i="3"/>
  <c r="J269" i="3"/>
  <c r="I269" i="3"/>
  <c r="F269" i="3"/>
  <c r="G269" i="3"/>
  <c r="C269" i="3"/>
  <c r="M261" i="3"/>
  <c r="L261" i="3"/>
  <c r="J261" i="3"/>
  <c r="I261" i="3"/>
  <c r="F261" i="3"/>
  <c r="G261" i="3"/>
  <c r="C261" i="3"/>
  <c r="M253" i="3"/>
  <c r="L253" i="3"/>
  <c r="J253" i="3"/>
  <c r="I253" i="3"/>
  <c r="F253" i="3"/>
  <c r="G253" i="3"/>
  <c r="C253" i="3"/>
  <c r="M245" i="3"/>
  <c r="L245" i="3"/>
  <c r="J245" i="3"/>
  <c r="I245" i="3"/>
  <c r="G245" i="3"/>
  <c r="F245" i="3"/>
  <c r="C245" i="3"/>
  <c r="M237" i="3"/>
  <c r="L237" i="3"/>
  <c r="J237" i="3"/>
  <c r="I237" i="3"/>
  <c r="G237" i="3"/>
  <c r="F237" i="3"/>
  <c r="C237" i="3"/>
  <c r="M229" i="3"/>
  <c r="L229" i="3"/>
  <c r="J229" i="3"/>
  <c r="I229" i="3"/>
  <c r="G229" i="3"/>
  <c r="F229" i="3"/>
  <c r="C229" i="3"/>
  <c r="M221" i="3"/>
  <c r="L221" i="3"/>
  <c r="J221" i="3"/>
  <c r="I221" i="3"/>
  <c r="G221" i="3"/>
  <c r="F221" i="3"/>
  <c r="C221" i="3"/>
  <c r="M213" i="3"/>
  <c r="L213" i="3"/>
  <c r="J213" i="3"/>
  <c r="I213" i="3"/>
  <c r="F213" i="3"/>
  <c r="C213" i="3"/>
  <c r="G213" i="3"/>
  <c r="M205" i="3"/>
  <c r="L205" i="3"/>
  <c r="J205" i="3"/>
  <c r="I205" i="3"/>
  <c r="G205" i="3"/>
  <c r="F205" i="3"/>
  <c r="C205" i="3"/>
  <c r="M197" i="3"/>
  <c r="L197" i="3"/>
  <c r="J197" i="3"/>
  <c r="I197" i="3"/>
  <c r="G197" i="3"/>
  <c r="F197" i="3"/>
  <c r="C197" i="3"/>
  <c r="M189" i="3"/>
  <c r="L189" i="3"/>
  <c r="J189" i="3"/>
  <c r="I189" i="3"/>
  <c r="G189" i="3"/>
  <c r="F189" i="3"/>
  <c r="C189" i="3"/>
  <c r="M181" i="3"/>
  <c r="L181" i="3"/>
  <c r="J181" i="3"/>
  <c r="I181" i="3"/>
  <c r="F181" i="3"/>
  <c r="C181" i="3"/>
  <c r="G181" i="3"/>
  <c r="M173" i="3"/>
  <c r="L173" i="3"/>
  <c r="J173" i="3"/>
  <c r="I173" i="3"/>
  <c r="G173" i="3"/>
  <c r="F173" i="3"/>
  <c r="C173" i="3"/>
  <c r="M165" i="3"/>
  <c r="L165" i="3"/>
  <c r="J165" i="3"/>
  <c r="I165" i="3"/>
  <c r="G165" i="3"/>
  <c r="F165" i="3"/>
  <c r="C165" i="3"/>
  <c r="M157" i="3"/>
  <c r="L157" i="3"/>
  <c r="J157" i="3"/>
  <c r="I157" i="3"/>
  <c r="G157" i="3"/>
  <c r="F157" i="3"/>
  <c r="C157" i="3"/>
  <c r="M149" i="3"/>
  <c r="L149" i="3"/>
  <c r="J149" i="3"/>
  <c r="I149" i="3"/>
  <c r="F149" i="3"/>
  <c r="C149" i="3"/>
  <c r="G149" i="3"/>
  <c r="M141" i="3"/>
  <c r="L141" i="3"/>
  <c r="J141" i="3"/>
  <c r="I141" i="3"/>
  <c r="G141" i="3"/>
  <c r="F141" i="3"/>
  <c r="C141" i="3"/>
  <c r="M133" i="3"/>
  <c r="L133" i="3"/>
  <c r="J133" i="3"/>
  <c r="I133" i="3"/>
  <c r="G133" i="3"/>
  <c r="F133" i="3"/>
  <c r="C133" i="3"/>
  <c r="M125" i="3"/>
  <c r="L125" i="3"/>
  <c r="J125" i="3"/>
  <c r="I125" i="3"/>
  <c r="G125" i="3"/>
  <c r="F125" i="3"/>
  <c r="C125" i="3"/>
  <c r="M117" i="3"/>
  <c r="L117" i="3"/>
  <c r="J117" i="3"/>
  <c r="I117" i="3"/>
  <c r="F117" i="3"/>
  <c r="C117" i="3"/>
  <c r="G117" i="3"/>
  <c r="M109" i="3"/>
  <c r="L109" i="3"/>
  <c r="J109" i="3"/>
  <c r="I109" i="3"/>
  <c r="G109" i="3"/>
  <c r="F109" i="3"/>
  <c r="C109" i="3"/>
  <c r="L101" i="3"/>
  <c r="M101" i="3"/>
  <c r="J101" i="3"/>
  <c r="I101" i="3"/>
  <c r="G101" i="3"/>
  <c r="F101" i="3"/>
  <c r="C101" i="3"/>
  <c r="M93" i="3"/>
  <c r="L93" i="3"/>
  <c r="J93" i="3"/>
  <c r="I93" i="3"/>
  <c r="G93" i="3"/>
  <c r="F93" i="3"/>
  <c r="C93" i="3"/>
  <c r="M85" i="3"/>
  <c r="L85" i="3"/>
  <c r="J85" i="3"/>
  <c r="I85" i="3"/>
  <c r="F85" i="3"/>
  <c r="G85" i="3"/>
  <c r="C85" i="3"/>
  <c r="M77" i="3"/>
  <c r="L77" i="3"/>
  <c r="J77" i="3"/>
  <c r="I77" i="3"/>
  <c r="G77" i="3"/>
  <c r="F77" i="3"/>
  <c r="C77" i="3"/>
  <c r="L69" i="3"/>
  <c r="M69" i="3"/>
  <c r="J69" i="3"/>
  <c r="I69" i="3"/>
  <c r="G69" i="3"/>
  <c r="F69" i="3"/>
  <c r="C69" i="3"/>
  <c r="M61" i="3"/>
  <c r="L61" i="3"/>
  <c r="J61" i="3"/>
  <c r="I61" i="3"/>
  <c r="G61" i="3"/>
  <c r="F61" i="3"/>
  <c r="C61" i="3"/>
  <c r="M53" i="3"/>
  <c r="L53" i="3"/>
  <c r="J53" i="3"/>
  <c r="I53" i="3"/>
  <c r="F53" i="3"/>
  <c r="C53" i="3"/>
  <c r="G53" i="3"/>
  <c r="M45" i="3"/>
  <c r="L45" i="3"/>
  <c r="J45" i="3"/>
  <c r="I45" i="3"/>
  <c r="G45" i="3"/>
  <c r="F45" i="3"/>
  <c r="C45" i="3"/>
  <c r="L37" i="3"/>
  <c r="M37" i="3"/>
  <c r="J37" i="3"/>
  <c r="I37" i="3"/>
  <c r="G37" i="3"/>
  <c r="F37" i="3"/>
  <c r="C37" i="3"/>
  <c r="M29" i="3"/>
  <c r="L29" i="3"/>
  <c r="J29" i="3"/>
  <c r="I29" i="3"/>
  <c r="G29" i="3"/>
  <c r="F29" i="3"/>
  <c r="C29" i="3"/>
  <c r="M21" i="3"/>
  <c r="L21" i="3"/>
  <c r="J21" i="3"/>
  <c r="I21" i="3"/>
  <c r="F21" i="3"/>
  <c r="C21" i="3"/>
  <c r="G21" i="3"/>
  <c r="L13" i="3"/>
  <c r="M13" i="3"/>
  <c r="J13" i="3"/>
  <c r="I13" i="3"/>
  <c r="G13" i="3"/>
  <c r="F13" i="3"/>
  <c r="C13" i="3"/>
  <c r="AL420" i="3"/>
  <c r="AL292" i="3"/>
  <c r="AL244" i="3"/>
  <c r="AL164" i="3"/>
  <c r="AL587" i="3"/>
  <c r="AL387" i="3"/>
  <c r="AL323" i="3"/>
  <c r="AL562" i="3"/>
  <c r="AL74" i="3"/>
  <c r="AL591" i="3"/>
  <c r="AL207" i="3"/>
  <c r="AL597" i="3"/>
  <c r="AL469" i="3"/>
  <c r="W7" i="3" l="1"/>
  <c r="AL565" i="3"/>
  <c r="AL212" i="3"/>
  <c r="AL158" i="3"/>
  <c r="AL324" i="3"/>
  <c r="AL506" i="3"/>
  <c r="AI332" i="3"/>
  <c r="AL322" i="3"/>
  <c r="AL213" i="3"/>
  <c r="AL195" i="3"/>
  <c r="AL138" i="3"/>
  <c r="E636" i="3"/>
  <c r="AL501" i="3"/>
  <c r="AF468" i="3"/>
  <c r="E622" i="3"/>
  <c r="E623" i="3"/>
  <c r="E619" i="3"/>
  <c r="Q633" i="3"/>
  <c r="N633" i="3"/>
  <c r="E620" i="3"/>
  <c r="AC636" i="3"/>
  <c r="W635" i="3"/>
  <c r="AI635" i="3"/>
  <c r="Q636" i="3"/>
  <c r="E624" i="3"/>
  <c r="E621" i="3"/>
  <c r="E625" i="3"/>
  <c r="AF634" i="3"/>
  <c r="N635" i="3"/>
  <c r="T541" i="3"/>
  <c r="AL27" i="3"/>
  <c r="AF636" i="3"/>
  <c r="K636" i="3"/>
  <c r="K632" i="3"/>
  <c r="AC635" i="3"/>
  <c r="W633" i="3"/>
  <c r="T589" i="3"/>
  <c r="T631" i="3"/>
  <c r="N634" i="3"/>
  <c r="T633" i="3"/>
  <c r="AL634" i="3"/>
  <c r="K635" i="3"/>
  <c r="T635" i="3"/>
  <c r="W630" i="3"/>
  <c r="AN634" i="3"/>
  <c r="Z630" i="3"/>
  <c r="Q635" i="3"/>
  <c r="W634" i="3"/>
  <c r="T634" i="3"/>
  <c r="Z634" i="3"/>
  <c r="H635" i="3"/>
  <c r="AN635" i="3"/>
  <c r="AL635" i="3"/>
  <c r="AI636" i="3"/>
  <c r="AL636" i="3"/>
  <c r="K634" i="3"/>
  <c r="AN636" i="3"/>
  <c r="E635" i="3"/>
  <c r="AM635" i="3"/>
  <c r="AI634" i="3"/>
  <c r="W636" i="3"/>
  <c r="N636" i="3"/>
  <c r="AF635" i="3"/>
  <c r="E634" i="3"/>
  <c r="AM634" i="3"/>
  <c r="H634" i="3"/>
  <c r="Z635" i="3"/>
  <c r="T636" i="3"/>
  <c r="AM636" i="3"/>
  <c r="H636" i="3"/>
  <c r="AC634" i="3"/>
  <c r="N630" i="3"/>
  <c r="AF633" i="3"/>
  <c r="H629" i="3"/>
  <c r="Z627" i="3"/>
  <c r="N631" i="3"/>
  <c r="T586" i="3"/>
  <c r="AI633" i="3"/>
  <c r="W629" i="3"/>
  <c r="AM7" i="3"/>
  <c r="Z631" i="3"/>
  <c r="W632" i="3"/>
  <c r="H631" i="3"/>
  <c r="AM633" i="3"/>
  <c r="E633" i="3"/>
  <c r="T628" i="3"/>
  <c r="N632" i="3"/>
  <c r="AI632" i="3"/>
  <c r="K633" i="3"/>
  <c r="AF632" i="3"/>
  <c r="Q632" i="3"/>
  <c r="AN633" i="3"/>
  <c r="AN632" i="3"/>
  <c r="AC629" i="3"/>
  <c r="AC633" i="3"/>
  <c r="Z632" i="3"/>
  <c r="E632" i="3"/>
  <c r="AM632" i="3"/>
  <c r="AL628" i="3"/>
  <c r="T632" i="3"/>
  <c r="H633" i="3"/>
  <c r="AL632" i="3"/>
  <c r="AL633" i="3"/>
  <c r="AC632" i="3"/>
  <c r="H632" i="3"/>
  <c r="Z633" i="3"/>
  <c r="E631" i="3"/>
  <c r="AM631" i="3"/>
  <c r="AL367" i="3"/>
  <c r="AL579" i="3"/>
  <c r="AL286" i="3"/>
  <c r="AL559" i="3"/>
  <c r="AL378" i="3"/>
  <c r="AL283" i="3"/>
  <c r="AL146" i="3"/>
  <c r="AL108" i="3"/>
  <c r="AL100" i="3"/>
  <c r="N624" i="3"/>
  <c r="H627" i="3"/>
  <c r="K631" i="3"/>
  <c r="AF570" i="3"/>
  <c r="AL555" i="3"/>
  <c r="AL330" i="3"/>
  <c r="W631" i="3"/>
  <c r="AL629" i="3"/>
  <c r="AN631" i="3"/>
  <c r="AF631" i="3"/>
  <c r="AL630" i="3"/>
  <c r="AL631" i="3"/>
  <c r="H630" i="3"/>
  <c r="AI631" i="3"/>
  <c r="AC631" i="3"/>
  <c r="Q631" i="3"/>
  <c r="AI624" i="3"/>
  <c r="AL620" i="3"/>
  <c r="Z622" i="3"/>
  <c r="W622" i="3"/>
  <c r="H623" i="3"/>
  <c r="K624" i="3"/>
  <c r="AL141" i="3"/>
  <c r="AL554" i="3"/>
  <c r="AL527" i="3"/>
  <c r="AL47" i="3"/>
  <c r="AL495" i="3"/>
  <c r="AL622" i="3"/>
  <c r="T623" i="3"/>
  <c r="K627" i="3"/>
  <c r="N623" i="3"/>
  <c r="W626" i="3"/>
  <c r="H618" i="3"/>
  <c r="AL10" i="3"/>
  <c r="AL515" i="3"/>
  <c r="AL411" i="3"/>
  <c r="AL350" i="3"/>
  <c r="AL219" i="3"/>
  <c r="AL85" i="3"/>
  <c r="Q622" i="3"/>
  <c r="AC626" i="3"/>
  <c r="K630" i="3"/>
  <c r="H628" i="3"/>
  <c r="AC619" i="3"/>
  <c r="N627" i="3"/>
  <c r="Q623" i="3"/>
  <c r="Q629" i="3"/>
  <c r="W628" i="3"/>
  <c r="Z628" i="3"/>
  <c r="AI629" i="3"/>
  <c r="H619" i="3"/>
  <c r="AC630" i="3"/>
  <c r="K622" i="3"/>
  <c r="N625" i="3"/>
  <c r="K626" i="3"/>
  <c r="K629" i="3"/>
  <c r="H620" i="3"/>
  <c r="AL414" i="3"/>
  <c r="AC7" i="3"/>
  <c r="T622" i="3"/>
  <c r="E628" i="3"/>
  <c r="AM628" i="3"/>
  <c r="E626" i="3"/>
  <c r="AM626" i="3"/>
  <c r="AN626" i="3"/>
  <c r="AN628" i="3"/>
  <c r="AF627" i="3"/>
  <c r="AI630" i="3"/>
  <c r="K628" i="3"/>
  <c r="AN629" i="3"/>
  <c r="AI627" i="3"/>
  <c r="T629" i="3"/>
  <c r="H626" i="3"/>
  <c r="Q630" i="3"/>
  <c r="AI626" i="3"/>
  <c r="AN627" i="3"/>
  <c r="T627" i="3"/>
  <c r="N626" i="3"/>
  <c r="Q627" i="3"/>
  <c r="AL621" i="3"/>
  <c r="AI623" i="3"/>
  <c r="T630" i="3"/>
  <c r="E627" i="3"/>
  <c r="AM627" i="3"/>
  <c r="AF626" i="3"/>
  <c r="Z629" i="3"/>
  <c r="Z626" i="3"/>
  <c r="K620" i="3"/>
  <c r="K623" i="3"/>
  <c r="N621" i="3"/>
  <c r="N628" i="3"/>
  <c r="N629" i="3"/>
  <c r="AL627" i="3"/>
  <c r="AI628" i="3"/>
  <c r="H625" i="3"/>
  <c r="AF624" i="3"/>
  <c r="H624" i="3"/>
  <c r="AF628" i="3"/>
  <c r="AM629" i="3"/>
  <c r="E629" i="3"/>
  <c r="E630" i="3"/>
  <c r="AM630" i="3"/>
  <c r="T626" i="3"/>
  <c r="AL626" i="3"/>
  <c r="AC627" i="3"/>
  <c r="H621" i="3"/>
  <c r="AF619" i="3"/>
  <c r="W624" i="3"/>
  <c r="AC628" i="3"/>
  <c r="Q628" i="3"/>
  <c r="Q626" i="3"/>
  <c r="W627" i="3"/>
  <c r="AF629" i="3"/>
  <c r="AN630" i="3"/>
  <c r="Z625" i="3"/>
  <c r="T621" i="3"/>
  <c r="K625" i="3"/>
  <c r="Q620" i="3"/>
  <c r="AI460" i="3"/>
  <c r="AI622" i="3"/>
  <c r="AI619" i="3"/>
  <c r="K619" i="3"/>
  <c r="T625" i="3"/>
  <c r="AM625" i="3"/>
  <c r="AN623" i="3"/>
  <c r="AN620" i="3"/>
  <c r="AM620" i="3"/>
  <c r="W623" i="3"/>
  <c r="Z621" i="3"/>
  <c r="Q624" i="3"/>
  <c r="W625" i="3"/>
  <c r="Z619" i="3"/>
  <c r="AF622" i="3"/>
  <c r="T619" i="3"/>
  <c r="AL619" i="3"/>
  <c r="Z620" i="3"/>
  <c r="W619" i="3"/>
  <c r="AM624" i="3"/>
  <c r="AM621" i="3"/>
  <c r="AC622" i="3"/>
  <c r="Q621" i="3"/>
  <c r="K621" i="3"/>
  <c r="AL625" i="3"/>
  <c r="AC625" i="3"/>
  <c r="AM619" i="3"/>
  <c r="AL624" i="3"/>
  <c r="AF625" i="3"/>
  <c r="AC623" i="3"/>
  <c r="N622" i="3"/>
  <c r="AI620" i="3"/>
  <c r="AN621" i="3"/>
  <c r="Z624" i="3"/>
  <c r="T620" i="3"/>
  <c r="W621" i="3"/>
  <c r="AI625" i="3"/>
  <c r="AN624" i="3"/>
  <c r="T624" i="3"/>
  <c r="AN619" i="3"/>
  <c r="AC620" i="3"/>
  <c r="AC624" i="3"/>
  <c r="Q625" i="3"/>
  <c r="AM623" i="3"/>
  <c r="AF623" i="3"/>
  <c r="AM622" i="3"/>
  <c r="W620" i="3"/>
  <c r="Q619" i="3"/>
  <c r="N620" i="3"/>
  <c r="AC621" i="3"/>
  <c r="AN622" i="3"/>
  <c r="AI621" i="3"/>
  <c r="AL623" i="3"/>
  <c r="AF620" i="3"/>
  <c r="AF621" i="3"/>
  <c r="AN625" i="3"/>
  <c r="T521" i="3"/>
  <c r="T525" i="3"/>
  <c r="T517" i="3"/>
  <c r="AL131" i="3"/>
  <c r="AL222" i="3"/>
  <c r="AL463" i="3"/>
  <c r="AL340" i="3"/>
  <c r="AL21" i="3"/>
  <c r="T608" i="3"/>
  <c r="AL36" i="3"/>
  <c r="AL239" i="3"/>
  <c r="AL332" i="3"/>
  <c r="Q601" i="3"/>
  <c r="AL268" i="3"/>
  <c r="AL372" i="3"/>
  <c r="AI516" i="3"/>
  <c r="T554" i="3"/>
  <c r="T551" i="3"/>
  <c r="T561" i="3"/>
  <c r="AL617" i="3"/>
  <c r="T567" i="3"/>
  <c r="AL259" i="3"/>
  <c r="AL132" i="3"/>
  <c r="AL60" i="3"/>
  <c r="AL335" i="3"/>
  <c r="AL105" i="3"/>
  <c r="T618" i="3"/>
  <c r="T615" i="3"/>
  <c r="AL73" i="3"/>
  <c r="AL329" i="3"/>
  <c r="T573" i="3"/>
  <c r="AL289" i="3"/>
  <c r="T523" i="3"/>
  <c r="AI604" i="3"/>
  <c r="AL364" i="3"/>
  <c r="AI452" i="3"/>
  <c r="AL437" i="3"/>
  <c r="AL204" i="3"/>
  <c r="AL163" i="3"/>
  <c r="AL111" i="3"/>
  <c r="AL451" i="3"/>
  <c r="AL314" i="3"/>
  <c r="AL405" i="3"/>
  <c r="AL341" i="3"/>
  <c r="AL32" i="3"/>
  <c r="T433" i="3"/>
  <c r="T609" i="3"/>
  <c r="AL521" i="3"/>
  <c r="AL9" i="3"/>
  <c r="AL425" i="3"/>
  <c r="AL585" i="3"/>
  <c r="AL233" i="3"/>
  <c r="AL41" i="3"/>
  <c r="AL361" i="3"/>
  <c r="AL457" i="3"/>
  <c r="AL393" i="3"/>
  <c r="AL297" i="3"/>
  <c r="N586" i="3"/>
  <c r="N475" i="3"/>
  <c r="N468" i="3"/>
  <c r="N532" i="3"/>
  <c r="T593" i="3"/>
  <c r="T577" i="3"/>
  <c r="E76" i="3"/>
  <c r="N522" i="3"/>
  <c r="N466" i="3"/>
  <c r="N491" i="3"/>
  <c r="N539" i="3"/>
  <c r="N555" i="3"/>
  <c r="N484" i="3"/>
  <c r="Z7" i="3"/>
  <c r="N7" i="3"/>
  <c r="H7" i="3"/>
  <c r="K7" i="3"/>
  <c r="AF252" i="3"/>
  <c r="AI596" i="3"/>
  <c r="AI348" i="3"/>
  <c r="AI412" i="3"/>
  <c r="AI434" i="3"/>
  <c r="AF612" i="3"/>
  <c r="AL227" i="3"/>
  <c r="AL355" i="3"/>
  <c r="AL483" i="3"/>
  <c r="AL547" i="3"/>
  <c r="AL611" i="3"/>
  <c r="AI19" i="3"/>
  <c r="AF104" i="3"/>
  <c r="AF616" i="3"/>
  <c r="AI474" i="3"/>
  <c r="AF386" i="3"/>
  <c r="AF19" i="3"/>
  <c r="AF147" i="3"/>
  <c r="AF299" i="3"/>
  <c r="AL161" i="3"/>
  <c r="AL59" i="3"/>
  <c r="AL187" i="3"/>
  <c r="AF398" i="3"/>
  <c r="AI315" i="3"/>
  <c r="AI379" i="3"/>
  <c r="AI27" i="3"/>
  <c r="AI155" i="3"/>
  <c r="AF171" i="3"/>
  <c r="AF563" i="3"/>
  <c r="AF12" i="3"/>
  <c r="AL418" i="3"/>
  <c r="AF276" i="3"/>
  <c r="AF340" i="3"/>
  <c r="AI461" i="3"/>
  <c r="AI252" i="3"/>
  <c r="AI50" i="3"/>
  <c r="AF383" i="3"/>
  <c r="AF511" i="3"/>
  <c r="AI609" i="3"/>
  <c r="AF324" i="3"/>
  <c r="AL190" i="3"/>
  <c r="AF55" i="3"/>
  <c r="AI193" i="3"/>
  <c r="AI353" i="3"/>
  <c r="AL68" i="3"/>
  <c r="AN21" i="3"/>
  <c r="AN149" i="3"/>
  <c r="AN277" i="3"/>
  <c r="AM469" i="3"/>
  <c r="AL318" i="3"/>
  <c r="AL382" i="3"/>
  <c r="AL446" i="3"/>
  <c r="AL510" i="3"/>
  <c r="AL574" i="3"/>
  <c r="AL602" i="3"/>
  <c r="AF164" i="3"/>
  <c r="AM134" i="3"/>
  <c r="AM551" i="3"/>
  <c r="Q450" i="3"/>
  <c r="AI502" i="3"/>
  <c r="AF25" i="3"/>
  <c r="AF473" i="3"/>
  <c r="AF290" i="3"/>
  <c r="AN213" i="3"/>
  <c r="AM597" i="3"/>
  <c r="AM254" i="3"/>
  <c r="AI493" i="3"/>
  <c r="AF366" i="3"/>
  <c r="AI135" i="3"/>
  <c r="AI199" i="3"/>
  <c r="AI263" i="3"/>
  <c r="AI136" i="3"/>
  <c r="AI321" i="3"/>
  <c r="AF51" i="3"/>
  <c r="AF467" i="3"/>
  <c r="AI587" i="3"/>
  <c r="AN85" i="3"/>
  <c r="AM70" i="3"/>
  <c r="AM510" i="3"/>
  <c r="AM501" i="3"/>
  <c r="AN422" i="3"/>
  <c r="AM478" i="3"/>
  <c r="AM542" i="3"/>
  <c r="AM15" i="3"/>
  <c r="AN63" i="3"/>
  <c r="AN127" i="3"/>
  <c r="AI394" i="3"/>
  <c r="AI22" i="3"/>
  <c r="AF153" i="3"/>
  <c r="AF377" i="3"/>
  <c r="AI513" i="3"/>
  <c r="AI58" i="3"/>
  <c r="AF595" i="3"/>
  <c r="AI92" i="3"/>
  <c r="AI156" i="3"/>
  <c r="AI45" i="3"/>
  <c r="AI525" i="3"/>
  <c r="AF14" i="3"/>
  <c r="AI499" i="3"/>
  <c r="AI188" i="3"/>
  <c r="AF293" i="3"/>
  <c r="AI365" i="3"/>
  <c r="AI98" i="3"/>
  <c r="AI298" i="3"/>
  <c r="AI342" i="3"/>
  <c r="AI406" i="3"/>
  <c r="AF490" i="3"/>
  <c r="AI115" i="3"/>
  <c r="AI251" i="3"/>
  <c r="AF404" i="3"/>
  <c r="AN358" i="3"/>
  <c r="AI570" i="3"/>
  <c r="AN294" i="3"/>
  <c r="AM143" i="3"/>
  <c r="AM207" i="3"/>
  <c r="AI77" i="3"/>
  <c r="AF174" i="3"/>
  <c r="AF590" i="3"/>
  <c r="AF170" i="3"/>
  <c r="AF575" i="3"/>
  <c r="AF83" i="3"/>
  <c r="AF395" i="3"/>
  <c r="AI563" i="3"/>
  <c r="AF132" i="3"/>
  <c r="AI310" i="3"/>
  <c r="AI295" i="3"/>
  <c r="AI385" i="3"/>
  <c r="AF435" i="3"/>
  <c r="AI60" i="3"/>
  <c r="AF610" i="3"/>
  <c r="AM21" i="3"/>
  <c r="AM85" i="3"/>
  <c r="AM149" i="3"/>
  <c r="AM213" i="3"/>
  <c r="AM277" i="3"/>
  <c r="AM341" i="3"/>
  <c r="AM405" i="3"/>
  <c r="AM190" i="3"/>
  <c r="AF325" i="3"/>
  <c r="AF238" i="3"/>
  <c r="AF223" i="3"/>
  <c r="AF300" i="3"/>
  <c r="AM93" i="3"/>
  <c r="AM285" i="3"/>
  <c r="AN341" i="3"/>
  <c r="AN405" i="3"/>
  <c r="AN126" i="3"/>
  <c r="AM198" i="3"/>
  <c r="AM262" i="3"/>
  <c r="AM326" i="3"/>
  <c r="AM390" i="3"/>
  <c r="AM574" i="3"/>
  <c r="AM47" i="3"/>
  <c r="AM111" i="3"/>
  <c r="AM239" i="3"/>
  <c r="AM295" i="3"/>
  <c r="AM303" i="3"/>
  <c r="AM487" i="3"/>
  <c r="AI65" i="3"/>
  <c r="AI217" i="3"/>
  <c r="AF281" i="3"/>
  <c r="AF569" i="3"/>
  <c r="AF530" i="3"/>
  <c r="AF11" i="3"/>
  <c r="AF75" i="3"/>
  <c r="AI123" i="3"/>
  <c r="AF139" i="3"/>
  <c r="AI187" i="3"/>
  <c r="AI547" i="3"/>
  <c r="AF76" i="3"/>
  <c r="AF100" i="3"/>
  <c r="AI484" i="3"/>
  <c r="AN13" i="3"/>
  <c r="AN77" i="3"/>
  <c r="AN141" i="3"/>
  <c r="AN205" i="3"/>
  <c r="AN269" i="3"/>
  <c r="AN333" i="3"/>
  <c r="AN397" i="3"/>
  <c r="AM461" i="3"/>
  <c r="AN469" i="3"/>
  <c r="AM525" i="3"/>
  <c r="AN533" i="3"/>
  <c r="AM589" i="3"/>
  <c r="AN597" i="3"/>
  <c r="AM54" i="3"/>
  <c r="AN62" i="3"/>
  <c r="AM118" i="3"/>
  <c r="AM126" i="3"/>
  <c r="AN182" i="3"/>
  <c r="AN246" i="3"/>
  <c r="AN254" i="3"/>
  <c r="AN310" i="3"/>
  <c r="AN318" i="3"/>
  <c r="AN374" i="3"/>
  <c r="AN382" i="3"/>
  <c r="AM29" i="3"/>
  <c r="AM157" i="3"/>
  <c r="AM221" i="3"/>
  <c r="AM349" i="3"/>
  <c r="AM413" i="3"/>
  <c r="AN477" i="3"/>
  <c r="AM533" i="3"/>
  <c r="AN541" i="3"/>
  <c r="AN605" i="3"/>
  <c r="AM62" i="3"/>
  <c r="AN190" i="3"/>
  <c r="AM318" i="3"/>
  <c r="AM382" i="3"/>
  <c r="AN446" i="3"/>
  <c r="AM454" i="3"/>
  <c r="AN518" i="3"/>
  <c r="AN582" i="3"/>
  <c r="AN31" i="3"/>
  <c r="AN95" i="3"/>
  <c r="AN167" i="3"/>
  <c r="AM175" i="3"/>
  <c r="AN231" i="3"/>
  <c r="AN359" i="3"/>
  <c r="AM367" i="3"/>
  <c r="AN423" i="3"/>
  <c r="AM431" i="3"/>
  <c r="AN495" i="3"/>
  <c r="AM559" i="3"/>
  <c r="AM24" i="3"/>
  <c r="AN72" i="3"/>
  <c r="AM88" i="3"/>
  <c r="AN136" i="3"/>
  <c r="AM152" i="3"/>
  <c r="AN208" i="3"/>
  <c r="AM216" i="3"/>
  <c r="AN272" i="3"/>
  <c r="AM280" i="3"/>
  <c r="AN336" i="3"/>
  <c r="AM344" i="3"/>
  <c r="AN400" i="3"/>
  <c r="AM408" i="3"/>
  <c r="AN464" i="3"/>
  <c r="AM472" i="3"/>
  <c r="AN528" i="3"/>
  <c r="AM536" i="3"/>
  <c r="AN592" i="3"/>
  <c r="AM600" i="3"/>
  <c r="AN612" i="3"/>
  <c r="AM612" i="3"/>
  <c r="AN17" i="3"/>
  <c r="AM33" i="3"/>
  <c r="AN81" i="3"/>
  <c r="AM97" i="3"/>
  <c r="AN145" i="3"/>
  <c r="AM161" i="3"/>
  <c r="AN209" i="3"/>
  <c r="AM225" i="3"/>
  <c r="AN273" i="3"/>
  <c r="AM289" i="3"/>
  <c r="AN337" i="3"/>
  <c r="AM353" i="3"/>
  <c r="AN401" i="3"/>
  <c r="AM417" i="3"/>
  <c r="AN473" i="3"/>
  <c r="AM481" i="3"/>
  <c r="AN7" i="3"/>
  <c r="AN29" i="3"/>
  <c r="AM37" i="3"/>
  <c r="AN93" i="3"/>
  <c r="AM101" i="3"/>
  <c r="AN157" i="3"/>
  <c r="AM165" i="3"/>
  <c r="AN221" i="3"/>
  <c r="AM229" i="3"/>
  <c r="AN285" i="3"/>
  <c r="AM293" i="3"/>
  <c r="AN349" i="3"/>
  <c r="AM357" i="3"/>
  <c r="AN413" i="3"/>
  <c r="AM421" i="3"/>
  <c r="AM477" i="3"/>
  <c r="AN485" i="3"/>
  <c r="AM541" i="3"/>
  <c r="AN549" i="3"/>
  <c r="AM605" i="3"/>
  <c r="AM14" i="3"/>
  <c r="AN70" i="3"/>
  <c r="AM78" i="3"/>
  <c r="AN134" i="3"/>
  <c r="AM142" i="3"/>
  <c r="AN198" i="3"/>
  <c r="AM206" i="3"/>
  <c r="AN262" i="3"/>
  <c r="AN270" i="3"/>
  <c r="AN326" i="3"/>
  <c r="AN334" i="3"/>
  <c r="AN390" i="3"/>
  <c r="AM398" i="3"/>
  <c r="AN454" i="3"/>
  <c r="AN462" i="3"/>
  <c r="AM518" i="3"/>
  <c r="AN526" i="3"/>
  <c r="AM582" i="3"/>
  <c r="AN590" i="3"/>
  <c r="AN39" i="3"/>
  <c r="AM55" i="3"/>
  <c r="AN37" i="3"/>
  <c r="AM45" i="3"/>
  <c r="AN101" i="3"/>
  <c r="AM109" i="3"/>
  <c r="AN165" i="3"/>
  <c r="AM173" i="3"/>
  <c r="AN229" i="3"/>
  <c r="AM237" i="3"/>
  <c r="AN293" i="3"/>
  <c r="AM301" i="3"/>
  <c r="AN357" i="3"/>
  <c r="AM365" i="3"/>
  <c r="AN421" i="3"/>
  <c r="AM429" i="3"/>
  <c r="AM485" i="3"/>
  <c r="AN493" i="3"/>
  <c r="AM549" i="3"/>
  <c r="AN557" i="3"/>
  <c r="AN14" i="3"/>
  <c r="AM22" i="3"/>
  <c r="AN78" i="3"/>
  <c r="AM86" i="3"/>
  <c r="AN142" i="3"/>
  <c r="AM150" i="3"/>
  <c r="AN206" i="3"/>
  <c r="AM214" i="3"/>
  <c r="AN117" i="3"/>
  <c r="AM125" i="3"/>
  <c r="AN181" i="3"/>
  <c r="AM189" i="3"/>
  <c r="AN437" i="3"/>
  <c r="AM445" i="3"/>
  <c r="AM565" i="3"/>
  <c r="AN30" i="3"/>
  <c r="AM38" i="3"/>
  <c r="AN158" i="3"/>
  <c r="AM166" i="3"/>
  <c r="AN414" i="3"/>
  <c r="AN486" i="3"/>
  <c r="AN550" i="3"/>
  <c r="AN199" i="3"/>
  <c r="AN263" i="3"/>
  <c r="AM271" i="3"/>
  <c r="AN327" i="3"/>
  <c r="AM335" i="3"/>
  <c r="AN391" i="3"/>
  <c r="AM399" i="3"/>
  <c r="AN455" i="3"/>
  <c r="AM463" i="3"/>
  <c r="AN519" i="3"/>
  <c r="AN527" i="3"/>
  <c r="AN583" i="3"/>
  <c r="AN591" i="3"/>
  <c r="AN40" i="3"/>
  <c r="AM56" i="3"/>
  <c r="AN104" i="3"/>
  <c r="AM120" i="3"/>
  <c r="AN176" i="3"/>
  <c r="AM184" i="3"/>
  <c r="AN240" i="3"/>
  <c r="AM248" i="3"/>
  <c r="AN304" i="3"/>
  <c r="AM312" i="3"/>
  <c r="AN368" i="3"/>
  <c r="AM376" i="3"/>
  <c r="AN432" i="3"/>
  <c r="AM440" i="3"/>
  <c r="AN496" i="3"/>
  <c r="AM504" i="3"/>
  <c r="AM568" i="3"/>
  <c r="AN614" i="3"/>
  <c r="AM615" i="3"/>
  <c r="AN49" i="3"/>
  <c r="AM65" i="3"/>
  <c r="AN113" i="3"/>
  <c r="AM129" i="3"/>
  <c r="AN177" i="3"/>
  <c r="AN53" i="3"/>
  <c r="AM61" i="3"/>
  <c r="AN245" i="3"/>
  <c r="AM253" i="3"/>
  <c r="AN309" i="3"/>
  <c r="AM317" i="3"/>
  <c r="AM381" i="3"/>
  <c r="AN509" i="3"/>
  <c r="AN573" i="3"/>
  <c r="AN94" i="3"/>
  <c r="AM102" i="3"/>
  <c r="AN222" i="3"/>
  <c r="AM230" i="3"/>
  <c r="AN286" i="3"/>
  <c r="AN350" i="3"/>
  <c r="AM606" i="3"/>
  <c r="AM79" i="3"/>
  <c r="AM13" i="3"/>
  <c r="AN69" i="3"/>
  <c r="AM77" i="3"/>
  <c r="AN133" i="3"/>
  <c r="AM141" i="3"/>
  <c r="AN197" i="3"/>
  <c r="AM205" i="3"/>
  <c r="AN261" i="3"/>
  <c r="AM269" i="3"/>
  <c r="AN438" i="3"/>
  <c r="AM446" i="3"/>
  <c r="AM502" i="3"/>
  <c r="AN510" i="3"/>
  <c r="AM566" i="3"/>
  <c r="AN574" i="3"/>
  <c r="AN15" i="3"/>
  <c r="AN23" i="3"/>
  <c r="AM39" i="3"/>
  <c r="AN87" i="3"/>
  <c r="AM103" i="3"/>
  <c r="AN143" i="3"/>
  <c r="AN151" i="3"/>
  <c r="AN159" i="3"/>
  <c r="AM167" i="3"/>
  <c r="AN223" i="3"/>
  <c r="AM231" i="3"/>
  <c r="AN287" i="3"/>
  <c r="AN295" i="3"/>
  <c r="AN351" i="3"/>
  <c r="AM359" i="3"/>
  <c r="AN415" i="3"/>
  <c r="AM423" i="3"/>
  <c r="AN479" i="3"/>
  <c r="AN487" i="3"/>
  <c r="AN535" i="3"/>
  <c r="AN543" i="3"/>
  <c r="AN551" i="3"/>
  <c r="AN599" i="3"/>
  <c r="AN607" i="3"/>
  <c r="AM16" i="3"/>
  <c r="AN64" i="3"/>
  <c r="AM80" i="3"/>
  <c r="AN128" i="3"/>
  <c r="AM144" i="3"/>
  <c r="AN200" i="3"/>
  <c r="AM208" i="3"/>
  <c r="AN264" i="3"/>
  <c r="AM272" i="3"/>
  <c r="AN328" i="3"/>
  <c r="AM336" i="3"/>
  <c r="AN392" i="3"/>
  <c r="AM400" i="3"/>
  <c r="AN456" i="3"/>
  <c r="AM464" i="3"/>
  <c r="AN520" i="3"/>
  <c r="AM528" i="3"/>
  <c r="AN584" i="3"/>
  <c r="AM592" i="3"/>
  <c r="AM613" i="3"/>
  <c r="AN617" i="3"/>
  <c r="AM25" i="3"/>
  <c r="AN73" i="3"/>
  <c r="AM89" i="3"/>
  <c r="AN137" i="3"/>
  <c r="AN537" i="3"/>
  <c r="AM545" i="3"/>
  <c r="AN601" i="3"/>
  <c r="AM609" i="3"/>
  <c r="AN34" i="3"/>
  <c r="AN42" i="3"/>
  <c r="AM58" i="3"/>
  <c r="AM66" i="3"/>
  <c r="AN106" i="3"/>
  <c r="AM122" i="3"/>
  <c r="AM130" i="3"/>
  <c r="AN162" i="3"/>
  <c r="AN170" i="3"/>
  <c r="AM194" i="3"/>
  <c r="AN226" i="3"/>
  <c r="AN234" i="3"/>
  <c r="AM250" i="3"/>
  <c r="AM258" i="3"/>
  <c r="AN298" i="3"/>
  <c r="AN306" i="3"/>
  <c r="AM322" i="3"/>
  <c r="AM386" i="3"/>
  <c r="AM442" i="3"/>
  <c r="AN450" i="3"/>
  <c r="AM506" i="3"/>
  <c r="AN514" i="3"/>
  <c r="AM570" i="3"/>
  <c r="AN578" i="3"/>
  <c r="AN11" i="3"/>
  <c r="AM27" i="3"/>
  <c r="AN75" i="3"/>
  <c r="AM91" i="3"/>
  <c r="AN139" i="3"/>
  <c r="AN155" i="3"/>
  <c r="AM211" i="3"/>
  <c r="AN219" i="3"/>
  <c r="AM275" i="3"/>
  <c r="AN283" i="3"/>
  <c r="AM339" i="3"/>
  <c r="AM347" i="3"/>
  <c r="AM403" i="3"/>
  <c r="AN411" i="3"/>
  <c r="AM467" i="3"/>
  <c r="AN475" i="3"/>
  <c r="AM531" i="3"/>
  <c r="AN539" i="3"/>
  <c r="AM595" i="3"/>
  <c r="AN603" i="3"/>
  <c r="AN52" i="3"/>
  <c r="AM60" i="3"/>
  <c r="AM68" i="3"/>
  <c r="AN116" i="3"/>
  <c r="AM124" i="3"/>
  <c r="AN180" i="3"/>
  <c r="AM188" i="3"/>
  <c r="AM196" i="3"/>
  <c r="AN244" i="3"/>
  <c r="AN252" i="3"/>
  <c r="AN308" i="3"/>
  <c r="AN316" i="3"/>
  <c r="AN380" i="3"/>
  <c r="AN436" i="3"/>
  <c r="AN508" i="3"/>
  <c r="AM564" i="3"/>
  <c r="AN572" i="3"/>
  <c r="AN103" i="3"/>
  <c r="AM119" i="3"/>
  <c r="AN175" i="3"/>
  <c r="AM183" i="3"/>
  <c r="AN239" i="3"/>
  <c r="AM247" i="3"/>
  <c r="AN303" i="3"/>
  <c r="AM311" i="3"/>
  <c r="AN367" i="3"/>
  <c r="AM375" i="3"/>
  <c r="AN431" i="3"/>
  <c r="AM439" i="3"/>
  <c r="AM495" i="3"/>
  <c r="AM503" i="3"/>
  <c r="AN559" i="3"/>
  <c r="AN567" i="3"/>
  <c r="AN16" i="3"/>
  <c r="AM32" i="3"/>
  <c r="AN80" i="3"/>
  <c r="AM96" i="3"/>
  <c r="AN144" i="3"/>
  <c r="AM160" i="3"/>
  <c r="AN216" i="3"/>
  <c r="AM224" i="3"/>
  <c r="AN280" i="3"/>
  <c r="AM288" i="3"/>
  <c r="AN344" i="3"/>
  <c r="AM352" i="3"/>
  <c r="AN408" i="3"/>
  <c r="AM416" i="3"/>
  <c r="AN472" i="3"/>
  <c r="AM480" i="3"/>
  <c r="AN536" i="3"/>
  <c r="AM544" i="3"/>
  <c r="AN600" i="3"/>
  <c r="AM608" i="3"/>
  <c r="AN25" i="3"/>
  <c r="AM41" i="3"/>
  <c r="AN89" i="3"/>
  <c r="AM105" i="3"/>
  <c r="AN153" i="3"/>
  <c r="AM169" i="3"/>
  <c r="AN217" i="3"/>
  <c r="AM233" i="3"/>
  <c r="AN281" i="3"/>
  <c r="AM297" i="3"/>
  <c r="AN345" i="3"/>
  <c r="AM361" i="3"/>
  <c r="AM270" i="3"/>
  <c r="AM278" i="3"/>
  <c r="AM334" i="3"/>
  <c r="AM342" i="3"/>
  <c r="AN398" i="3"/>
  <c r="AM406" i="3"/>
  <c r="AM462" i="3"/>
  <c r="AN470" i="3"/>
  <c r="AM526" i="3"/>
  <c r="AN534" i="3"/>
  <c r="AM590" i="3"/>
  <c r="AN598" i="3"/>
  <c r="AN47" i="3"/>
  <c r="AM63" i="3"/>
  <c r="AN111" i="3"/>
  <c r="AM127" i="3"/>
  <c r="AN183" i="3"/>
  <c r="AM191" i="3"/>
  <c r="AN247" i="3"/>
  <c r="AN255" i="3"/>
  <c r="AN311" i="3"/>
  <c r="AN319" i="3"/>
  <c r="AN375" i="3"/>
  <c r="AN383" i="3"/>
  <c r="AN439" i="3"/>
  <c r="AM447" i="3"/>
  <c r="AN503" i="3"/>
  <c r="AM511" i="3"/>
  <c r="AM567" i="3"/>
  <c r="AM575" i="3"/>
  <c r="AN24" i="3"/>
  <c r="AM40" i="3"/>
  <c r="AN88" i="3"/>
  <c r="AM104" i="3"/>
  <c r="AN152" i="3"/>
  <c r="AN160" i="3"/>
  <c r="AM168" i="3"/>
  <c r="AN224" i="3"/>
  <c r="AM232" i="3"/>
  <c r="AN288" i="3"/>
  <c r="AM296" i="3"/>
  <c r="AM360" i="3"/>
  <c r="AM424" i="3"/>
  <c r="AM488" i="3"/>
  <c r="AN544" i="3"/>
  <c r="AM552" i="3"/>
  <c r="AN608" i="3"/>
  <c r="AN613" i="3"/>
  <c r="AM614" i="3"/>
  <c r="AM611" i="3"/>
  <c r="AN33" i="3"/>
  <c r="AM49" i="3"/>
  <c r="AN97" i="3"/>
  <c r="AM113" i="3"/>
  <c r="AN161" i="3"/>
  <c r="AM177" i="3"/>
  <c r="AN225" i="3"/>
  <c r="AM241" i="3"/>
  <c r="AN289" i="3"/>
  <c r="AM305" i="3"/>
  <c r="AN353" i="3"/>
  <c r="AM369" i="3"/>
  <c r="AN417" i="3"/>
  <c r="AM433" i="3"/>
  <c r="AN489" i="3"/>
  <c r="AM497" i="3"/>
  <c r="AN553" i="3"/>
  <c r="AM561" i="3"/>
  <c r="AM18" i="3"/>
  <c r="AN58" i="3"/>
  <c r="AN66" i="3"/>
  <c r="AM82" i="3"/>
  <c r="AN122" i="3"/>
  <c r="AN130" i="3"/>
  <c r="AM146" i="3"/>
  <c r="AN186" i="3"/>
  <c r="AN45" i="3"/>
  <c r="AM53" i="3"/>
  <c r="AN109" i="3"/>
  <c r="AM117" i="3"/>
  <c r="AN173" i="3"/>
  <c r="AM181" i="3"/>
  <c r="AN237" i="3"/>
  <c r="AM245" i="3"/>
  <c r="AN301" i="3"/>
  <c r="AM309" i="3"/>
  <c r="AN365" i="3"/>
  <c r="AM373" i="3"/>
  <c r="AN429" i="3"/>
  <c r="AM437" i="3"/>
  <c r="AM493" i="3"/>
  <c r="AN501" i="3"/>
  <c r="AM557" i="3"/>
  <c r="AN565" i="3"/>
  <c r="AN22" i="3"/>
  <c r="AM30" i="3"/>
  <c r="AN86" i="3"/>
  <c r="AM94" i="3"/>
  <c r="AN150" i="3"/>
  <c r="AM158" i="3"/>
  <c r="AN214" i="3"/>
  <c r="AM222" i="3"/>
  <c r="AN278" i="3"/>
  <c r="AM286" i="3"/>
  <c r="AN342" i="3"/>
  <c r="AM350" i="3"/>
  <c r="AN406" i="3"/>
  <c r="AM414" i="3"/>
  <c r="AM470" i="3"/>
  <c r="AN478" i="3"/>
  <c r="AM534" i="3"/>
  <c r="AN542" i="3"/>
  <c r="AM598" i="3"/>
  <c r="AN606" i="3"/>
  <c r="AN55" i="3"/>
  <c r="AM71" i="3"/>
  <c r="AN119" i="3"/>
  <c r="AM135" i="3"/>
  <c r="AN191" i="3"/>
  <c r="AM199" i="3"/>
  <c r="AM255" i="3"/>
  <c r="AM263" i="3"/>
  <c r="AM319" i="3"/>
  <c r="AM327" i="3"/>
  <c r="AM383" i="3"/>
  <c r="AM391" i="3"/>
  <c r="AN447" i="3"/>
  <c r="AM455" i="3"/>
  <c r="AN511" i="3"/>
  <c r="AM519" i="3"/>
  <c r="AN575" i="3"/>
  <c r="AM583" i="3"/>
  <c r="AN32" i="3"/>
  <c r="AM48" i="3"/>
  <c r="AN96" i="3"/>
  <c r="AM112" i="3"/>
  <c r="AN168" i="3"/>
  <c r="AM176" i="3"/>
  <c r="AN232" i="3"/>
  <c r="AM193" i="3"/>
  <c r="AN241" i="3"/>
  <c r="AM257" i="3"/>
  <c r="AN305" i="3"/>
  <c r="AM321" i="3"/>
  <c r="AN369" i="3"/>
  <c r="AM385" i="3"/>
  <c r="AN433" i="3"/>
  <c r="AM449" i="3"/>
  <c r="AN505" i="3"/>
  <c r="AM513" i="3"/>
  <c r="AN569" i="3"/>
  <c r="AM577" i="3"/>
  <c r="AN18" i="3"/>
  <c r="AM34" i="3"/>
  <c r="AN82" i="3"/>
  <c r="AM98" i="3"/>
  <c r="AN146" i="3"/>
  <c r="AM162" i="3"/>
  <c r="AN210" i="3"/>
  <c r="AN274" i="3"/>
  <c r="AM290" i="3"/>
  <c r="AN330" i="3"/>
  <c r="AN338" i="3"/>
  <c r="AM354" i="3"/>
  <c r="AN394" i="3"/>
  <c r="AN402" i="3"/>
  <c r="AM418" i="3"/>
  <c r="AN474" i="3"/>
  <c r="AN482" i="3"/>
  <c r="AM538" i="3"/>
  <c r="AN546" i="3"/>
  <c r="AM602" i="3"/>
  <c r="AN43" i="3"/>
  <c r="AM59" i="3"/>
  <c r="AN107" i="3"/>
  <c r="AM123" i="3"/>
  <c r="AM179" i="3"/>
  <c r="AN187" i="3"/>
  <c r="AN243" i="3"/>
  <c r="AN251" i="3"/>
  <c r="AM307" i="3"/>
  <c r="AN315" i="3"/>
  <c r="AM371" i="3"/>
  <c r="AN379" i="3"/>
  <c r="AM435" i="3"/>
  <c r="AN443" i="3"/>
  <c r="AM499" i="3"/>
  <c r="AN507" i="3"/>
  <c r="AM563" i="3"/>
  <c r="AN571" i="3"/>
  <c r="AN20" i="3"/>
  <c r="AN84" i="3"/>
  <c r="AN148" i="3"/>
  <c r="AN212" i="3"/>
  <c r="AN292" i="3"/>
  <c r="AN356" i="3"/>
  <c r="AN420" i="3"/>
  <c r="AM476" i="3"/>
  <c r="AN484" i="3"/>
  <c r="AM540" i="3"/>
  <c r="AN548" i="3"/>
  <c r="AM604" i="3"/>
  <c r="AN61" i="3"/>
  <c r="AM69" i="3"/>
  <c r="AN125" i="3"/>
  <c r="AM133" i="3"/>
  <c r="AN189" i="3"/>
  <c r="AM197" i="3"/>
  <c r="AN253" i="3"/>
  <c r="AM261" i="3"/>
  <c r="AN317" i="3"/>
  <c r="AM325" i="3"/>
  <c r="AN373" i="3"/>
  <c r="AN381" i="3"/>
  <c r="AM389" i="3"/>
  <c r="AN445" i="3"/>
  <c r="AN453" i="3"/>
  <c r="AM509" i="3"/>
  <c r="AN517" i="3"/>
  <c r="AN581" i="3"/>
  <c r="AN38" i="3"/>
  <c r="AN46" i="3"/>
  <c r="AN102" i="3"/>
  <c r="AN110" i="3"/>
  <c r="AN166" i="3"/>
  <c r="AM174" i="3"/>
  <c r="AN230" i="3"/>
  <c r="AM238" i="3"/>
  <c r="AM294" i="3"/>
  <c r="AM302" i="3"/>
  <c r="AM358" i="3"/>
  <c r="AM366" i="3"/>
  <c r="AM422" i="3"/>
  <c r="AM430" i="3"/>
  <c r="AM486" i="3"/>
  <c r="AN494" i="3"/>
  <c r="AM550" i="3"/>
  <c r="AN558" i="3"/>
  <c r="AM23" i="3"/>
  <c r="AN71" i="3"/>
  <c r="AM87" i="3"/>
  <c r="AN135" i="3"/>
  <c r="AM151" i="3"/>
  <c r="AN207" i="3"/>
  <c r="AM215" i="3"/>
  <c r="AN271" i="3"/>
  <c r="AM279" i="3"/>
  <c r="AN335" i="3"/>
  <c r="AM343" i="3"/>
  <c r="AN399" i="3"/>
  <c r="AM407" i="3"/>
  <c r="AN463" i="3"/>
  <c r="AM471" i="3"/>
  <c r="AM527" i="3"/>
  <c r="AM535" i="3"/>
  <c r="AM591" i="3"/>
  <c r="AM599" i="3"/>
  <c r="AN48" i="3"/>
  <c r="AM64" i="3"/>
  <c r="AN112" i="3"/>
  <c r="AM128" i="3"/>
  <c r="AN184" i="3"/>
  <c r="AM192" i="3"/>
  <c r="AN248" i="3"/>
  <c r="AM256" i="3"/>
  <c r="AN312" i="3"/>
  <c r="AM320" i="3"/>
  <c r="AN376" i="3"/>
  <c r="AM384" i="3"/>
  <c r="AN440" i="3"/>
  <c r="AM448" i="3"/>
  <c r="AN325" i="3"/>
  <c r="AM333" i="3"/>
  <c r="AN389" i="3"/>
  <c r="AM397" i="3"/>
  <c r="AM453" i="3"/>
  <c r="AN461" i="3"/>
  <c r="AM517" i="3"/>
  <c r="AN525" i="3"/>
  <c r="AM573" i="3"/>
  <c r="AM581" i="3"/>
  <c r="AN589" i="3"/>
  <c r="AM46" i="3"/>
  <c r="AN54" i="3"/>
  <c r="AM110" i="3"/>
  <c r="AN118" i="3"/>
  <c r="AN174" i="3"/>
  <c r="AM182" i="3"/>
  <c r="AN238" i="3"/>
  <c r="AM246" i="3"/>
  <c r="AN302" i="3"/>
  <c r="AM310" i="3"/>
  <c r="AN366" i="3"/>
  <c r="AM374" i="3"/>
  <c r="AN430" i="3"/>
  <c r="AM438" i="3"/>
  <c r="AM494" i="3"/>
  <c r="AN502" i="3"/>
  <c r="AM558" i="3"/>
  <c r="AN566" i="3"/>
  <c r="AM31" i="3"/>
  <c r="AN79" i="3"/>
  <c r="AM95" i="3"/>
  <c r="AM159" i="3"/>
  <c r="AN215" i="3"/>
  <c r="AM223" i="3"/>
  <c r="AN279" i="3"/>
  <c r="AM287" i="3"/>
  <c r="AN343" i="3"/>
  <c r="AM351" i="3"/>
  <c r="AN407" i="3"/>
  <c r="AM415" i="3"/>
  <c r="AN471" i="3"/>
  <c r="AM479" i="3"/>
  <c r="AM543" i="3"/>
  <c r="AM607" i="3"/>
  <c r="AN56" i="3"/>
  <c r="AM72" i="3"/>
  <c r="AN120" i="3"/>
  <c r="AM136" i="3"/>
  <c r="AN192" i="3"/>
  <c r="AM200" i="3"/>
  <c r="AN256" i="3"/>
  <c r="AM264" i="3"/>
  <c r="AN320" i="3"/>
  <c r="AM328" i="3"/>
  <c r="AN384" i="3"/>
  <c r="AM392" i="3"/>
  <c r="AN448" i="3"/>
  <c r="AM456" i="3"/>
  <c r="AN512" i="3"/>
  <c r="AM520" i="3"/>
  <c r="AN576" i="3"/>
  <c r="AM584" i="3"/>
  <c r="AM616" i="3"/>
  <c r="AN615" i="3"/>
  <c r="AM618" i="3"/>
  <c r="AM17" i="3"/>
  <c r="AN57" i="3"/>
  <c r="AN65" i="3"/>
  <c r="AM81" i="3"/>
  <c r="AN129" i="3"/>
  <c r="AM145" i="3"/>
  <c r="AN185" i="3"/>
  <c r="AN193" i="3"/>
  <c r="AM209" i="3"/>
  <c r="AN194" i="3"/>
  <c r="AM210" i="3"/>
  <c r="AN250" i="3"/>
  <c r="AN258" i="3"/>
  <c r="AM274" i="3"/>
  <c r="AM330" i="3"/>
  <c r="AM338" i="3"/>
  <c r="AM394" i="3"/>
  <c r="AM402" i="3"/>
  <c r="AN466" i="3"/>
  <c r="AN522" i="3"/>
  <c r="AN530" i="3"/>
  <c r="AN594" i="3"/>
  <c r="AN27" i="3"/>
  <c r="AM43" i="3"/>
  <c r="AN91" i="3"/>
  <c r="AM107" i="3"/>
  <c r="AM163" i="3"/>
  <c r="AN171" i="3"/>
  <c r="AM227" i="3"/>
  <c r="AN235" i="3"/>
  <c r="AM291" i="3"/>
  <c r="AM299" i="3"/>
  <c r="AM355" i="3"/>
  <c r="AM363" i="3"/>
  <c r="AM419" i="3"/>
  <c r="AM427" i="3"/>
  <c r="AM483" i="3"/>
  <c r="AN491" i="3"/>
  <c r="AN547" i="3"/>
  <c r="AN555" i="3"/>
  <c r="AM20" i="3"/>
  <c r="AN68" i="3"/>
  <c r="AM84" i="3"/>
  <c r="AN132" i="3"/>
  <c r="AM148" i="3"/>
  <c r="AN196" i="3"/>
  <c r="AM212" i="3"/>
  <c r="AN260" i="3"/>
  <c r="AM268" i="3"/>
  <c r="AN276" i="3"/>
  <c r="AN324" i="3"/>
  <c r="AM332" i="3"/>
  <c r="AN340" i="3"/>
  <c r="AN388" i="3"/>
  <c r="AM396" i="3"/>
  <c r="AN404" i="3"/>
  <c r="AM452" i="3"/>
  <c r="AM460" i="3"/>
  <c r="AN468" i="3"/>
  <c r="AM516" i="3"/>
  <c r="AM524" i="3"/>
  <c r="AN532" i="3"/>
  <c r="AM580" i="3"/>
  <c r="AM588" i="3"/>
  <c r="AN596" i="3"/>
  <c r="AF37" i="3"/>
  <c r="AI522" i="3"/>
  <c r="AI534" i="3"/>
  <c r="AI338" i="3"/>
  <c r="AI103" i="3"/>
  <c r="AF255" i="3"/>
  <c r="AI327" i="3"/>
  <c r="AI24" i="3"/>
  <c r="AF409" i="3"/>
  <c r="AF529" i="3"/>
  <c r="AF179" i="3"/>
  <c r="AI283" i="3"/>
  <c r="AF371" i="3"/>
  <c r="AI539" i="3"/>
  <c r="AF316" i="3"/>
  <c r="AI444" i="3"/>
  <c r="AI508" i="3"/>
  <c r="AI572" i="3"/>
  <c r="AI612" i="3"/>
  <c r="AM240" i="3"/>
  <c r="AN296" i="3"/>
  <c r="AM304" i="3"/>
  <c r="AN352" i="3"/>
  <c r="AN360" i="3"/>
  <c r="AM368" i="3"/>
  <c r="AN416" i="3"/>
  <c r="AN424" i="3"/>
  <c r="AM432" i="3"/>
  <c r="AN480" i="3"/>
  <c r="AN488" i="3"/>
  <c r="AM496" i="3"/>
  <c r="AN552" i="3"/>
  <c r="AM560" i="3"/>
  <c r="AM617" i="3"/>
  <c r="AN616" i="3"/>
  <c r="AN41" i="3"/>
  <c r="AM57" i="3"/>
  <c r="AN105" i="3"/>
  <c r="AM121" i="3"/>
  <c r="AN169" i="3"/>
  <c r="AM185" i="3"/>
  <c r="AN233" i="3"/>
  <c r="AM249" i="3"/>
  <c r="AN297" i="3"/>
  <c r="AM313" i="3"/>
  <c r="AN361" i="3"/>
  <c r="AM377" i="3"/>
  <c r="AN425" i="3"/>
  <c r="AM441" i="3"/>
  <c r="AN497" i="3"/>
  <c r="AM505" i="3"/>
  <c r="AN561" i="3"/>
  <c r="AM569" i="3"/>
  <c r="AN10" i="3"/>
  <c r="AM26" i="3"/>
  <c r="AN74" i="3"/>
  <c r="AM90" i="3"/>
  <c r="AN138" i="3"/>
  <c r="AM154" i="3"/>
  <c r="AN202" i="3"/>
  <c r="AM218" i="3"/>
  <c r="AN266" i="3"/>
  <c r="AM282" i="3"/>
  <c r="AN322" i="3"/>
  <c r="AM346" i="3"/>
  <c r="AN386" i="3"/>
  <c r="AM410" i="3"/>
  <c r="AM458" i="3"/>
  <c r="AM466" i="3"/>
  <c r="AM522" i="3"/>
  <c r="AM530" i="3"/>
  <c r="AN538" i="3"/>
  <c r="AM586" i="3"/>
  <c r="AM594" i="3"/>
  <c r="AN602" i="3"/>
  <c r="AN35" i="3"/>
  <c r="AM51" i="3"/>
  <c r="AN99" i="3"/>
  <c r="AM115" i="3"/>
  <c r="AM171" i="3"/>
  <c r="AN179" i="3"/>
  <c r="AM235" i="3"/>
  <c r="AM243" i="3"/>
  <c r="AN299" i="3"/>
  <c r="AN307" i="3"/>
  <c r="AN363" i="3"/>
  <c r="AN371" i="3"/>
  <c r="AN427" i="3"/>
  <c r="AN435" i="3"/>
  <c r="AM491" i="3"/>
  <c r="AN499" i="3"/>
  <c r="AM547" i="3"/>
  <c r="AM555" i="3"/>
  <c r="AN563" i="3"/>
  <c r="AN12" i="3"/>
  <c r="AM28" i="3"/>
  <c r="AN76" i="3"/>
  <c r="AM92" i="3"/>
  <c r="AN140" i="3"/>
  <c r="AM156" i="3"/>
  <c r="AN204" i="3"/>
  <c r="AM220" i="3"/>
  <c r="AM276" i="3"/>
  <c r="AM284" i="3"/>
  <c r="AM340" i="3"/>
  <c r="AM348" i="3"/>
  <c r="AM404" i="3"/>
  <c r="AM412" i="3"/>
  <c r="AM468" i="3"/>
  <c r="AN476" i="3"/>
  <c r="AM532" i="3"/>
  <c r="AN540" i="3"/>
  <c r="AM596" i="3"/>
  <c r="AN604" i="3"/>
  <c r="AF306" i="3"/>
  <c r="AF95" i="3"/>
  <c r="AI167" i="3"/>
  <c r="AF319" i="3"/>
  <c r="AI551" i="3"/>
  <c r="AF16" i="3"/>
  <c r="AF89" i="3"/>
  <c r="AI225" i="3"/>
  <c r="AI481" i="3"/>
  <c r="AF50" i="3"/>
  <c r="AF107" i="3"/>
  <c r="AF203" i="3"/>
  <c r="AF275" i="3"/>
  <c r="AI443" i="3"/>
  <c r="AF531" i="3"/>
  <c r="AF579" i="3"/>
  <c r="AF44" i="3"/>
  <c r="AI124" i="3"/>
  <c r="AF212" i="3"/>
  <c r="AI220" i="3"/>
  <c r="AI301" i="3"/>
  <c r="AF453" i="3"/>
  <c r="AI194" i="3"/>
  <c r="AF270" i="3"/>
  <c r="AI231" i="3"/>
  <c r="AI455" i="3"/>
  <c r="AF543" i="3"/>
  <c r="AN504" i="3"/>
  <c r="AM512" i="3"/>
  <c r="AN560" i="3"/>
  <c r="AN568" i="3"/>
  <c r="AM576" i="3"/>
  <c r="AN611" i="3"/>
  <c r="AN618" i="3"/>
  <c r="AM73" i="3"/>
  <c r="AN121" i="3"/>
  <c r="AM137" i="3"/>
  <c r="AM201" i="3"/>
  <c r="AN249" i="3"/>
  <c r="AM265" i="3"/>
  <c r="AM329" i="3"/>
  <c r="AN377" i="3"/>
  <c r="AM393" i="3"/>
  <c r="AN441" i="3"/>
  <c r="AM457" i="3"/>
  <c r="AN513" i="3"/>
  <c r="AM521" i="3"/>
  <c r="AN577" i="3"/>
  <c r="AM585" i="3"/>
  <c r="AN26" i="3"/>
  <c r="AM42" i="3"/>
  <c r="AN90" i="3"/>
  <c r="AM106" i="3"/>
  <c r="AN154" i="3"/>
  <c r="AM170" i="3"/>
  <c r="AN218" i="3"/>
  <c r="AM226" i="3"/>
  <c r="AM234" i="3"/>
  <c r="AN282" i="3"/>
  <c r="AM298" i="3"/>
  <c r="AM362" i="3"/>
  <c r="AM426" i="3"/>
  <c r="AM474" i="3"/>
  <c r="AM482" i="3"/>
  <c r="AN490" i="3"/>
  <c r="AM546" i="3"/>
  <c r="AN554" i="3"/>
  <c r="AN610" i="3"/>
  <c r="AM9" i="3"/>
  <c r="AN51" i="3"/>
  <c r="AM67" i="3"/>
  <c r="AN115" i="3"/>
  <c r="AM131" i="3"/>
  <c r="AM187" i="3"/>
  <c r="AN195" i="3"/>
  <c r="AM251" i="3"/>
  <c r="AM259" i="3"/>
  <c r="AM315" i="3"/>
  <c r="AM323" i="3"/>
  <c r="AM379" i="3"/>
  <c r="AM387" i="3"/>
  <c r="AM443" i="3"/>
  <c r="AN451" i="3"/>
  <c r="AM507" i="3"/>
  <c r="AN515" i="3"/>
  <c r="AM571" i="3"/>
  <c r="AN579" i="3"/>
  <c r="AN28" i="3"/>
  <c r="AM36" i="3"/>
  <c r="AN92" i="3"/>
  <c r="AM100" i="3"/>
  <c r="AN156" i="3"/>
  <c r="AM164" i="3"/>
  <c r="AN220" i="3"/>
  <c r="AM228" i="3"/>
  <c r="AN284" i="3"/>
  <c r="AN348" i="3"/>
  <c r="AN412" i="3"/>
  <c r="AN492" i="3"/>
  <c r="AN556" i="3"/>
  <c r="AI500" i="3"/>
  <c r="AN257" i="3"/>
  <c r="AM273" i="3"/>
  <c r="AN313" i="3"/>
  <c r="AN321" i="3"/>
  <c r="AM337" i="3"/>
  <c r="AN385" i="3"/>
  <c r="AM401" i="3"/>
  <c r="AM465" i="3"/>
  <c r="AN521" i="3"/>
  <c r="AM529" i="3"/>
  <c r="AN585" i="3"/>
  <c r="AM593" i="3"/>
  <c r="AM50" i="3"/>
  <c r="AM114" i="3"/>
  <c r="AM178" i="3"/>
  <c r="AM242" i="3"/>
  <c r="AM306" i="3"/>
  <c r="AN354" i="3"/>
  <c r="AM370" i="3"/>
  <c r="AN410" i="3"/>
  <c r="AN418" i="3"/>
  <c r="AN434" i="3"/>
  <c r="AM490" i="3"/>
  <c r="AN498" i="3"/>
  <c r="AM554" i="3"/>
  <c r="AN562" i="3"/>
  <c r="AM610" i="3"/>
  <c r="AN9" i="3"/>
  <c r="AM11" i="3"/>
  <c r="AN59" i="3"/>
  <c r="AM75" i="3"/>
  <c r="AN123" i="3"/>
  <c r="AM139" i="3"/>
  <c r="AM195" i="3"/>
  <c r="AN203" i="3"/>
  <c r="AN259" i="3"/>
  <c r="AN267" i="3"/>
  <c r="AN323" i="3"/>
  <c r="AN331" i="3"/>
  <c r="AN387" i="3"/>
  <c r="AN395" i="3"/>
  <c r="AM451" i="3"/>
  <c r="AN459" i="3"/>
  <c r="AM515" i="3"/>
  <c r="AN523" i="3"/>
  <c r="AM579" i="3"/>
  <c r="AN587" i="3"/>
  <c r="AN36" i="3"/>
  <c r="AM44" i="3"/>
  <c r="AN100" i="3"/>
  <c r="AM108" i="3"/>
  <c r="AN164" i="3"/>
  <c r="AM172" i="3"/>
  <c r="AN228" i="3"/>
  <c r="AM236" i="3"/>
  <c r="AM292" i="3"/>
  <c r="AM300" i="3"/>
  <c r="AM356" i="3"/>
  <c r="AM364" i="3"/>
  <c r="AN372" i="3"/>
  <c r="AM420" i="3"/>
  <c r="AM428" i="3"/>
  <c r="AM484" i="3"/>
  <c r="AM548" i="3"/>
  <c r="AF69" i="3"/>
  <c r="AF357" i="3"/>
  <c r="AI429" i="3"/>
  <c r="AF517" i="3"/>
  <c r="AI589" i="3"/>
  <c r="AF370" i="3"/>
  <c r="AF334" i="3"/>
  <c r="AF63" i="3"/>
  <c r="AF607" i="3"/>
  <c r="AF57" i="3"/>
  <c r="AI449" i="3"/>
  <c r="AF601" i="3"/>
  <c r="AI418" i="3"/>
  <c r="AF243" i="3"/>
  <c r="AI531" i="3"/>
  <c r="AF571" i="3"/>
  <c r="AF84" i="3"/>
  <c r="AF108" i="3"/>
  <c r="AF180" i="3"/>
  <c r="AI236" i="3"/>
  <c r="AI284" i="3"/>
  <c r="AI388" i="3"/>
  <c r="AM153" i="3"/>
  <c r="AN201" i="3"/>
  <c r="AM217" i="3"/>
  <c r="AN265" i="3"/>
  <c r="AM281" i="3"/>
  <c r="AN329" i="3"/>
  <c r="AM345" i="3"/>
  <c r="AN393" i="3"/>
  <c r="AM409" i="3"/>
  <c r="AN449" i="3"/>
  <c r="AN457" i="3"/>
  <c r="AN465" i="3"/>
  <c r="AM473" i="3"/>
  <c r="AN529" i="3"/>
  <c r="AM537" i="3"/>
  <c r="AN593" i="3"/>
  <c r="AM601" i="3"/>
  <c r="AN98" i="3"/>
  <c r="AM186" i="3"/>
  <c r="AN290" i="3"/>
  <c r="AM314" i="3"/>
  <c r="AN346" i="3"/>
  <c r="AN362" i="3"/>
  <c r="AM378" i="3"/>
  <c r="AN426" i="3"/>
  <c r="AM434" i="3"/>
  <c r="AN442" i="3"/>
  <c r="AM498" i="3"/>
  <c r="AN506" i="3"/>
  <c r="AM562" i="3"/>
  <c r="AN570" i="3"/>
  <c r="AM19" i="3"/>
  <c r="AN67" i="3"/>
  <c r="AM83" i="3"/>
  <c r="AN131" i="3"/>
  <c r="AM147" i="3"/>
  <c r="AM203" i="3"/>
  <c r="AO203" i="3" s="1"/>
  <c r="AN211" i="3"/>
  <c r="AM267" i="3"/>
  <c r="AN275" i="3"/>
  <c r="AM331" i="3"/>
  <c r="AO331" i="3" s="1"/>
  <c r="AN339" i="3"/>
  <c r="AM395" i="3"/>
  <c r="AO395" i="3" s="1"/>
  <c r="AN403" i="3"/>
  <c r="AM459" i="3"/>
  <c r="AN467" i="3"/>
  <c r="AM523" i="3"/>
  <c r="AO523" i="3" s="1"/>
  <c r="AN531" i="3"/>
  <c r="AM587" i="3"/>
  <c r="AN595" i="3"/>
  <c r="AN44" i="3"/>
  <c r="AM52" i="3"/>
  <c r="AN108" i="3"/>
  <c r="AM116" i="3"/>
  <c r="AN172" i="3"/>
  <c r="AM180" i="3"/>
  <c r="AN236" i="3"/>
  <c r="AM244" i="3"/>
  <c r="AN300" i="3"/>
  <c r="AM308" i="3"/>
  <c r="AN364" i="3"/>
  <c r="AN428" i="3"/>
  <c r="AM436" i="3"/>
  <c r="AN444" i="3"/>
  <c r="AM492" i="3"/>
  <c r="AN500" i="3"/>
  <c r="AM556" i="3"/>
  <c r="AN564" i="3"/>
  <c r="AI333" i="3"/>
  <c r="AI78" i="3"/>
  <c r="AF558" i="3"/>
  <c r="AF442" i="3"/>
  <c r="AF191" i="3"/>
  <c r="AF351" i="3"/>
  <c r="AI33" i="3"/>
  <c r="AF121" i="3"/>
  <c r="AF185" i="3"/>
  <c r="AI257" i="3"/>
  <c r="AF345" i="3"/>
  <c r="AI577" i="3"/>
  <c r="AI314" i="3"/>
  <c r="AI35" i="3"/>
  <c r="AF307" i="3"/>
  <c r="AF427" i="3"/>
  <c r="AI475" i="3"/>
  <c r="AI492" i="3"/>
  <c r="AI556" i="3"/>
  <c r="AF226" i="3"/>
  <c r="AN409" i="3"/>
  <c r="AM425" i="3"/>
  <c r="AN481" i="3"/>
  <c r="AM489" i="3"/>
  <c r="AN545" i="3"/>
  <c r="AM553" i="3"/>
  <c r="AN609" i="3"/>
  <c r="AM10" i="3"/>
  <c r="AN50" i="3"/>
  <c r="AM74" i="3"/>
  <c r="AN114" i="3"/>
  <c r="AM138" i="3"/>
  <c r="AN178" i="3"/>
  <c r="AM202" i="3"/>
  <c r="AN242" i="3"/>
  <c r="AM266" i="3"/>
  <c r="AN314" i="3"/>
  <c r="AN370" i="3"/>
  <c r="AN378" i="3"/>
  <c r="AM450" i="3"/>
  <c r="AN458" i="3"/>
  <c r="AM514" i="3"/>
  <c r="AM578" i="3"/>
  <c r="AN586" i="3"/>
  <c r="AN19" i="3"/>
  <c r="AM35" i="3"/>
  <c r="AN83" i="3"/>
  <c r="AM99" i="3"/>
  <c r="AN147" i="3"/>
  <c r="AM155" i="3"/>
  <c r="AN163" i="3"/>
  <c r="AM219" i="3"/>
  <c r="AN227" i="3"/>
  <c r="AM283" i="3"/>
  <c r="AN291" i="3"/>
  <c r="AN347" i="3"/>
  <c r="AN355" i="3"/>
  <c r="AM411" i="3"/>
  <c r="AN419" i="3"/>
  <c r="AM475" i="3"/>
  <c r="AN483" i="3"/>
  <c r="AM539" i="3"/>
  <c r="AM603" i="3"/>
  <c r="AM12" i="3"/>
  <c r="AN60" i="3"/>
  <c r="AM76" i="3"/>
  <c r="AN124" i="3"/>
  <c r="AM132" i="3"/>
  <c r="AM140" i="3"/>
  <c r="AN188" i="3"/>
  <c r="AM204" i="3"/>
  <c r="AM252" i="3"/>
  <c r="AM260" i="3"/>
  <c r="AN268" i="3"/>
  <c r="AM316" i="3"/>
  <c r="AM324" i="3"/>
  <c r="AN332" i="3"/>
  <c r="AM372" i="3"/>
  <c r="AM380" i="3"/>
  <c r="AM388" i="3"/>
  <c r="AN396" i="3"/>
  <c r="AM444" i="3"/>
  <c r="AN452" i="3"/>
  <c r="AN460" i="3"/>
  <c r="AM500" i="3"/>
  <c r="AM508" i="3"/>
  <c r="AN516" i="3"/>
  <c r="AN524" i="3"/>
  <c r="AM572" i="3"/>
  <c r="AN580" i="3"/>
  <c r="AN588" i="3"/>
  <c r="AF261" i="3"/>
  <c r="AI397" i="3"/>
  <c r="AF485" i="3"/>
  <c r="AI557" i="3"/>
  <c r="AF82" i="3"/>
  <c r="AF266" i="3"/>
  <c r="AI214" i="3"/>
  <c r="AI470" i="3"/>
  <c r="AI18" i="3"/>
  <c r="AF584" i="3"/>
  <c r="AF611" i="3"/>
  <c r="AI132" i="3"/>
  <c r="AI204" i="3"/>
  <c r="AI468" i="3"/>
  <c r="AF29" i="3"/>
  <c r="AI37" i="3"/>
  <c r="AL45" i="3"/>
  <c r="AF61" i="3"/>
  <c r="AI69" i="3"/>
  <c r="AL77" i="3"/>
  <c r="AL109" i="3"/>
  <c r="AF157" i="3"/>
  <c r="AF189" i="3"/>
  <c r="AL205" i="3"/>
  <c r="AI229" i="3"/>
  <c r="AL237" i="3"/>
  <c r="AF253" i="3"/>
  <c r="AI261" i="3"/>
  <c r="AF285" i="3"/>
  <c r="AI293" i="3"/>
  <c r="AL301" i="3"/>
  <c r="AF317" i="3"/>
  <c r="AI325" i="3"/>
  <c r="AL333" i="3"/>
  <c r="AF349" i="3"/>
  <c r="AI357" i="3"/>
  <c r="AL365" i="3"/>
  <c r="AF381" i="3"/>
  <c r="AI389" i="3"/>
  <c r="AF413" i="3"/>
  <c r="AL429" i="3"/>
  <c r="AF445" i="3"/>
  <c r="AL461" i="3"/>
  <c r="AF477" i="3"/>
  <c r="AL493" i="3"/>
  <c r="AL525" i="3"/>
  <c r="AI549" i="3"/>
  <c r="AF573" i="3"/>
  <c r="AI581" i="3"/>
  <c r="AL589" i="3"/>
  <c r="AF605" i="3"/>
  <c r="AI613" i="3"/>
  <c r="AI66" i="3"/>
  <c r="AL82" i="3"/>
  <c r="AI178" i="3"/>
  <c r="AL194" i="3"/>
  <c r="AF250" i="3"/>
  <c r="AL298" i="3"/>
  <c r="AF346" i="3"/>
  <c r="AL394" i="3"/>
  <c r="AI482" i="3"/>
  <c r="AL522" i="3"/>
  <c r="AF594" i="3"/>
  <c r="AI14" i="3"/>
  <c r="AF38" i="3"/>
  <c r="AI70" i="3"/>
  <c r="AF198" i="3"/>
  <c r="AI206" i="3"/>
  <c r="AF230" i="3"/>
  <c r="AI238" i="3"/>
  <c r="AI246" i="3"/>
  <c r="AI302" i="3"/>
  <c r="AL310" i="3"/>
  <c r="AF326" i="3"/>
  <c r="AL342" i="3"/>
  <c r="AF358" i="3"/>
  <c r="AI366" i="3"/>
  <c r="AL374" i="3"/>
  <c r="AF390" i="3"/>
  <c r="AI398" i="3"/>
  <c r="AL406" i="3"/>
  <c r="AF422" i="3"/>
  <c r="AL438" i="3"/>
  <c r="AF454" i="3"/>
  <c r="AI462" i="3"/>
  <c r="AI494" i="3"/>
  <c r="AL502" i="3"/>
  <c r="AF518" i="3"/>
  <c r="AI526" i="3"/>
  <c r="AL534" i="3"/>
  <c r="AF550" i="3"/>
  <c r="AL566" i="3"/>
  <c r="AF582" i="3"/>
  <c r="AL598" i="3"/>
  <c r="AF614" i="3"/>
  <c r="AI170" i="3"/>
  <c r="AL202" i="3"/>
  <c r="AF274" i="3"/>
  <c r="AF23" i="3"/>
  <c r="AI31" i="3"/>
  <c r="AL71" i="3"/>
  <c r="AF87" i="3"/>
  <c r="AI95" i="3"/>
  <c r="AL103" i="3"/>
  <c r="AL135" i="3"/>
  <c r="AI191" i="3"/>
  <c r="AL199" i="3"/>
  <c r="AL231" i="3"/>
  <c r="AF247" i="3"/>
  <c r="AI255" i="3"/>
  <c r="AL263" i="3"/>
  <c r="AF279" i="3"/>
  <c r="AI287" i="3"/>
  <c r="AL295" i="3"/>
  <c r="AF311" i="3"/>
  <c r="AI319" i="3"/>
  <c r="AL327" i="3"/>
  <c r="AF343" i="3"/>
  <c r="AL359" i="3"/>
  <c r="AI383" i="3"/>
  <c r="AL391" i="3"/>
  <c r="AI415" i="3"/>
  <c r="AF439" i="3"/>
  <c r="AI447" i="3"/>
  <c r="AL455" i="3"/>
  <c r="AF471" i="3"/>
  <c r="AI479" i="3"/>
  <c r="AL487" i="3"/>
  <c r="AF21" i="3"/>
  <c r="AI29" i="3"/>
  <c r="AL37" i="3"/>
  <c r="AI61" i="3"/>
  <c r="AL69" i="3"/>
  <c r="AF85" i="3"/>
  <c r="AF93" i="3"/>
  <c r="AL101" i="3"/>
  <c r="AF117" i="3"/>
  <c r="AL133" i="3"/>
  <c r="AF149" i="3"/>
  <c r="AF181" i="3"/>
  <c r="AI189" i="3"/>
  <c r="AI221" i="3"/>
  <c r="AF245" i="3"/>
  <c r="AI253" i="3"/>
  <c r="AL261" i="3"/>
  <c r="AF277" i="3"/>
  <c r="AI285" i="3"/>
  <c r="AL293" i="3"/>
  <c r="AF309" i="3"/>
  <c r="AI317" i="3"/>
  <c r="AL325" i="3"/>
  <c r="AL357" i="3"/>
  <c r="AI381" i="3"/>
  <c r="AL389" i="3"/>
  <c r="AL421" i="3"/>
  <c r="AF437" i="3"/>
  <c r="AI445" i="3"/>
  <c r="AL453" i="3"/>
  <c r="AF469" i="3"/>
  <c r="AI477" i="3"/>
  <c r="AL485" i="3"/>
  <c r="AL517" i="3"/>
  <c r="AF565" i="3"/>
  <c r="AI573" i="3"/>
  <c r="AL581" i="3"/>
  <c r="AI605" i="3"/>
  <c r="AL613" i="3"/>
  <c r="AF10" i="3"/>
  <c r="AL178" i="3"/>
  <c r="AF218" i="3"/>
  <c r="AL266" i="3"/>
  <c r="AF322" i="3"/>
  <c r="AI346" i="3"/>
  <c r="AL370" i="3"/>
  <c r="AF426" i="3"/>
  <c r="AF554" i="3"/>
  <c r="AL14" i="3"/>
  <c r="AF30" i="3"/>
  <c r="AI38" i="3"/>
  <c r="AF70" i="3"/>
  <c r="AL78" i="3"/>
  <c r="AF94" i="3"/>
  <c r="AI102" i="3"/>
  <c r="AL174" i="3"/>
  <c r="AF190" i="3"/>
  <c r="AI198" i="3"/>
  <c r="AL206" i="3"/>
  <c r="AI230" i="3"/>
  <c r="AL238" i="3"/>
  <c r="AF254" i="3"/>
  <c r="AF286" i="3"/>
  <c r="AI294" i="3"/>
  <c r="AI326" i="3"/>
  <c r="AI358" i="3"/>
  <c r="AF130" i="3"/>
  <c r="AI134" i="3"/>
  <c r="AI56" i="3"/>
  <c r="AL64" i="3"/>
  <c r="AF112" i="3"/>
  <c r="AI120" i="3"/>
  <c r="AF144" i="3"/>
  <c r="AI152" i="3"/>
  <c r="AL160" i="3"/>
  <c r="AF176" i="3"/>
  <c r="AL184" i="3"/>
  <c r="AI216" i="3"/>
  <c r="AF240" i="3"/>
  <c r="AI248" i="3"/>
  <c r="AL256" i="3"/>
  <c r="AI280" i="3"/>
  <c r="AI312" i="3"/>
  <c r="AL320" i="3"/>
  <c r="AI376" i="3"/>
  <c r="AF400" i="3"/>
  <c r="AI408" i="3"/>
  <c r="AL416" i="3"/>
  <c r="AF432" i="3"/>
  <c r="AL448" i="3"/>
  <c r="AF464" i="3"/>
  <c r="AL480" i="3"/>
  <c r="AF496" i="3"/>
  <c r="AL512" i="3"/>
  <c r="AF528" i="3"/>
  <c r="AL544" i="3"/>
  <c r="AF560" i="3"/>
  <c r="AL608" i="3"/>
  <c r="AL354" i="3"/>
  <c r="AI514" i="3"/>
  <c r="AL586" i="3"/>
  <c r="AF503" i="3"/>
  <c r="AL519" i="3"/>
  <c r="AF535" i="3"/>
  <c r="AI543" i="3"/>
  <c r="AL551" i="3"/>
  <c r="AI575" i="3"/>
  <c r="AL583" i="3"/>
  <c r="AF599" i="3"/>
  <c r="AI607" i="3"/>
  <c r="AL615" i="3"/>
  <c r="AF26" i="3"/>
  <c r="AI16" i="3"/>
  <c r="AI48" i="3"/>
  <c r="AF72" i="3"/>
  <c r="AI80" i="3"/>
  <c r="AI112" i="3"/>
  <c r="AF136" i="3"/>
  <c r="AF200" i="3"/>
  <c r="AL216" i="3"/>
  <c r="AF232" i="3"/>
  <c r="AI240" i="3"/>
  <c r="AF296" i="3"/>
  <c r="AI304" i="3"/>
  <c r="AL344" i="3"/>
  <c r="AF360" i="3"/>
  <c r="AI368" i="3"/>
  <c r="AL376" i="3"/>
  <c r="AF424" i="3"/>
  <c r="AF456" i="3"/>
  <c r="AI464" i="3"/>
  <c r="AF488" i="3"/>
  <c r="AI496" i="3"/>
  <c r="AF520" i="3"/>
  <c r="AL536" i="3"/>
  <c r="AF552" i="3"/>
  <c r="AF402" i="3"/>
  <c r="AI466" i="3"/>
  <c r="AL514" i="3"/>
  <c r="AF7" i="3"/>
  <c r="AF17" i="3"/>
  <c r="AI25" i="3"/>
  <c r="AL33" i="3"/>
  <c r="AI57" i="3"/>
  <c r="AL65" i="3"/>
  <c r="AF81" i="3"/>
  <c r="AI89" i="3"/>
  <c r="AL97" i="3"/>
  <c r="AF113" i="3"/>
  <c r="AI121" i="3"/>
  <c r="AL129" i="3"/>
  <c r="AF145" i="3"/>
  <c r="AF177" i="3"/>
  <c r="AI185" i="3"/>
  <c r="AF241" i="3"/>
  <c r="AI249" i="3"/>
  <c r="AL257" i="3"/>
  <c r="AI289" i="3"/>
  <c r="AI313" i="3"/>
  <c r="AL321" i="3"/>
  <c r="AF337" i="3"/>
  <c r="AI345" i="3"/>
  <c r="AL353" i="3"/>
  <c r="AF369" i="3"/>
  <c r="AI377" i="3"/>
  <c r="AL385" i="3"/>
  <c r="AF401" i="3"/>
  <c r="AF433" i="3"/>
  <c r="AI441" i="3"/>
  <c r="AL449" i="3"/>
  <c r="AF465" i="3"/>
  <c r="AI473" i="3"/>
  <c r="AL481" i="3"/>
  <c r="AL513" i="3"/>
  <c r="AI537" i="3"/>
  <c r="AF561" i="3"/>
  <c r="AI569" i="3"/>
  <c r="AL577" i="3"/>
  <c r="AF593" i="3"/>
  <c r="AI601" i="3"/>
  <c r="AL609" i="3"/>
  <c r="AF90" i="3"/>
  <c r="AL122" i="3"/>
  <c r="AF258" i="3"/>
  <c r="AI290" i="3"/>
  <c r="AI73" i="3"/>
  <c r="AI145" i="3"/>
  <c r="AF33" i="3"/>
  <c r="AI41" i="3"/>
  <c r="AL49" i="3"/>
  <c r="AL81" i="3"/>
  <c r="AI105" i="3"/>
  <c r="AL113" i="3"/>
  <c r="AF161" i="3"/>
  <c r="AF193" i="3"/>
  <c r="AI201" i="3"/>
  <c r="AL209" i="3"/>
  <c r="AI233" i="3"/>
  <c r="AL241" i="3"/>
  <c r="AF257" i="3"/>
  <c r="AI265" i="3"/>
  <c r="AF289" i="3"/>
  <c r="AL305" i="3"/>
  <c r="AI329" i="3"/>
  <c r="AL337" i="3"/>
  <c r="AF353" i="3"/>
  <c r="AL369" i="3"/>
  <c r="AF385" i="3"/>
  <c r="AI393" i="3"/>
  <c r="AL401" i="3"/>
  <c r="AF417" i="3"/>
  <c r="AL433" i="3"/>
  <c r="AF449" i="3"/>
  <c r="AI457" i="3"/>
  <c r="AL465" i="3"/>
  <c r="AF481" i="3"/>
  <c r="AL497" i="3"/>
  <c r="AI553" i="3"/>
  <c r="AL561" i="3"/>
  <c r="AF577" i="3"/>
  <c r="AI585" i="3"/>
  <c r="AL593" i="3"/>
  <c r="AF609" i="3"/>
  <c r="AI617" i="3"/>
  <c r="AF58" i="3"/>
  <c r="AI74" i="3"/>
  <c r="AL90" i="3"/>
  <c r="AL162" i="3"/>
  <c r="AF210" i="3"/>
  <c r="AL258" i="3"/>
  <c r="AF314" i="3"/>
  <c r="AI330" i="3"/>
  <c r="AL362" i="3"/>
  <c r="AF418" i="3"/>
  <c r="AL11" i="3"/>
  <c r="AF27" i="3"/>
  <c r="AL35" i="3"/>
  <c r="AL43" i="3"/>
  <c r="AF59" i="3"/>
  <c r="AF123" i="3"/>
  <c r="AI131" i="3"/>
  <c r="AL139" i="3"/>
  <c r="AF155" i="3"/>
  <c r="AL171" i="3"/>
  <c r="AF187" i="3"/>
  <c r="AI195" i="3"/>
  <c r="AL203" i="3"/>
  <c r="AF219" i="3"/>
  <c r="AI227" i="3"/>
  <c r="AL235" i="3"/>
  <c r="AI259" i="3"/>
  <c r="AL267" i="3"/>
  <c r="AI291" i="3"/>
  <c r="AL299" i="3"/>
  <c r="AF315" i="3"/>
  <c r="AI323" i="3"/>
  <c r="AL331" i="3"/>
  <c r="AL363" i="3"/>
  <c r="AF379" i="3"/>
  <c r="AI387" i="3"/>
  <c r="AL395" i="3"/>
  <c r="AI419" i="3"/>
  <c r="AF443" i="3"/>
  <c r="AI451" i="3"/>
  <c r="AL459" i="3"/>
  <c r="AF475" i="3"/>
  <c r="AL491" i="3"/>
  <c r="AF507" i="3"/>
  <c r="AL523" i="3"/>
  <c r="AF539" i="3"/>
  <c r="AI181" i="3"/>
  <c r="AF237" i="3"/>
  <c r="AI126" i="3"/>
  <c r="AF150" i="3"/>
  <c r="AF430" i="3"/>
  <c r="AI39" i="3"/>
  <c r="AF423" i="3"/>
  <c r="AI84" i="3"/>
  <c r="AL92" i="3"/>
  <c r="AL124" i="3"/>
  <c r="AF140" i="3"/>
  <c r="AI148" i="3"/>
  <c r="AL39" i="3"/>
  <c r="AI219" i="3"/>
  <c r="AI347" i="3"/>
  <c r="AL281" i="3"/>
  <c r="AF101" i="3"/>
  <c r="AF133" i="3"/>
  <c r="AF165" i="3"/>
  <c r="AF197" i="3"/>
  <c r="AI269" i="3"/>
  <c r="AF46" i="3"/>
  <c r="AI86" i="3"/>
  <c r="AI133" i="3"/>
  <c r="AI141" i="3"/>
  <c r="AL149" i="3"/>
  <c r="AL173" i="3"/>
  <c r="AL181" i="3"/>
  <c r="AI197" i="3"/>
  <c r="AI237" i="3"/>
  <c r="AL269" i="3"/>
  <c r="AL277" i="3"/>
  <c r="AI130" i="3"/>
  <c r="AI46" i="3"/>
  <c r="AF78" i="3"/>
  <c r="AL94" i="3"/>
  <c r="AF118" i="3"/>
  <c r="AL126" i="3"/>
  <c r="AI150" i="3"/>
  <c r="AL254" i="3"/>
  <c r="AL278" i="3"/>
  <c r="AI430" i="3"/>
  <c r="AL157" i="3"/>
  <c r="AF541" i="3"/>
  <c r="AF154" i="3"/>
  <c r="AL250" i="3"/>
  <c r="AI62" i="3"/>
  <c r="AF134" i="3"/>
  <c r="AF166" i="3"/>
  <c r="AF146" i="3"/>
  <c r="AL165" i="3"/>
  <c r="AI154" i="3"/>
  <c r="AI250" i="3"/>
  <c r="AI450" i="3"/>
  <c r="AF318" i="3"/>
  <c r="AF350" i="3"/>
  <c r="AI390" i="3"/>
  <c r="AI422" i="3"/>
  <c r="AL462" i="3"/>
  <c r="AF478" i="3"/>
  <c r="AL494" i="3"/>
  <c r="AI21" i="3"/>
  <c r="AL29" i="3"/>
  <c r="AF45" i="3"/>
  <c r="AI53" i="3"/>
  <c r="AL61" i="3"/>
  <c r="AF77" i="3"/>
  <c r="AL93" i="3"/>
  <c r="AI117" i="3"/>
  <c r="AL125" i="3"/>
  <c r="AF141" i="3"/>
  <c r="AF173" i="3"/>
  <c r="AI213" i="3"/>
  <c r="AI245" i="3"/>
  <c r="AL253" i="3"/>
  <c r="AF269" i="3"/>
  <c r="AL285" i="3"/>
  <c r="AF301" i="3"/>
  <c r="AL317" i="3"/>
  <c r="AF333" i="3"/>
  <c r="AI341" i="3"/>
  <c r="AL349" i="3"/>
  <c r="AF365" i="3"/>
  <c r="AI373" i="3"/>
  <c r="AL381" i="3"/>
  <c r="AF397" i="3"/>
  <c r="AI405" i="3"/>
  <c r="AL413" i="3"/>
  <c r="AF429" i="3"/>
  <c r="AI437" i="3"/>
  <c r="AL445" i="3"/>
  <c r="AF461" i="3"/>
  <c r="AL477" i="3"/>
  <c r="AI501" i="3"/>
  <c r="AL509" i="3"/>
  <c r="AI533" i="3"/>
  <c r="AI565" i="3"/>
  <c r="AL573" i="3"/>
  <c r="AF589" i="3"/>
  <c r="AI597" i="3"/>
  <c r="AL605" i="3"/>
  <c r="AI10" i="3"/>
  <c r="AI218" i="3"/>
  <c r="AF298" i="3"/>
  <c r="AI322" i="3"/>
  <c r="AL346" i="3"/>
  <c r="AF394" i="3"/>
  <c r="AI426" i="3"/>
  <c r="AL450" i="3"/>
  <c r="AF522" i="3"/>
  <c r="AL594" i="3"/>
  <c r="AF22" i="3"/>
  <c r="AI30" i="3"/>
  <c r="AF86" i="3"/>
  <c r="AF158" i="3"/>
  <c r="AL166" i="3"/>
  <c r="AF182" i="3"/>
  <c r="AI190" i="3"/>
  <c r="AL198" i="3"/>
  <c r="AF214" i="3"/>
  <c r="AI222" i="3"/>
  <c r="AL230" i="3"/>
  <c r="AF246" i="3"/>
  <c r="AF278" i="3"/>
  <c r="AI286" i="3"/>
  <c r="AL294" i="3"/>
  <c r="AI318" i="3"/>
  <c r="AL326" i="3"/>
  <c r="AF342" i="3"/>
  <c r="AI350" i="3"/>
  <c r="AL358" i="3"/>
  <c r="AF374" i="3"/>
  <c r="AL390" i="3"/>
  <c r="AF406" i="3"/>
  <c r="AI414" i="3"/>
  <c r="AL422" i="3"/>
  <c r="AI446" i="3"/>
  <c r="AL454" i="3"/>
  <c r="AI478" i="3"/>
  <c r="AF502" i="3"/>
  <c r="AI510" i="3"/>
  <c r="AF534" i="3"/>
  <c r="AI542" i="3"/>
  <c r="AL550" i="3"/>
  <c r="AF566" i="3"/>
  <c r="AL582" i="3"/>
  <c r="AF598" i="3"/>
  <c r="AL614" i="3"/>
  <c r="AF18" i="3"/>
  <c r="AF202" i="3"/>
  <c r="AL274" i="3"/>
  <c r="AF338" i="3"/>
  <c r="AL410" i="3"/>
  <c r="AI506" i="3"/>
  <c r="AI583" i="3"/>
  <c r="AF272" i="3"/>
  <c r="AF600" i="3"/>
  <c r="AI282" i="3"/>
  <c r="AI67" i="3"/>
  <c r="AF52" i="3"/>
  <c r="AL156" i="3"/>
  <c r="AI180" i="3"/>
  <c r="AF204" i="3"/>
  <c r="AF236" i="3"/>
  <c r="AL252" i="3"/>
  <c r="AF268" i="3"/>
  <c r="AI276" i="3"/>
  <c r="AI308" i="3"/>
  <c r="AI340" i="3"/>
  <c r="AF364" i="3"/>
  <c r="AI372" i="3"/>
  <c r="AF396" i="3"/>
  <c r="AI404" i="3"/>
  <c r="AL412" i="3"/>
  <c r="AF428" i="3"/>
  <c r="AI436" i="3"/>
  <c r="AF524" i="3"/>
  <c r="AL540" i="3"/>
  <c r="AF556" i="3"/>
  <c r="AL572" i="3"/>
  <c r="AF596" i="3"/>
  <c r="AL604" i="3"/>
  <c r="AI9" i="3"/>
  <c r="AL226" i="3"/>
  <c r="AF498" i="3"/>
  <c r="AI538" i="3"/>
  <c r="AL570" i="3"/>
  <c r="AL242" i="3"/>
  <c r="AL15" i="3"/>
  <c r="AI159" i="3"/>
  <c r="AI423" i="3"/>
  <c r="AI615" i="3"/>
  <c r="AI88" i="3"/>
  <c r="AI184" i="3"/>
  <c r="AL192" i="3"/>
  <c r="AI272" i="3"/>
  <c r="AI568" i="3"/>
  <c r="AI600" i="3"/>
  <c r="AL282" i="3"/>
  <c r="AL7" i="3"/>
  <c r="AL137" i="3"/>
  <c r="AI403" i="3"/>
  <c r="AI603" i="3"/>
  <c r="AI108" i="3"/>
  <c r="AI172" i="3"/>
  <c r="AI300" i="3"/>
  <c r="AL316" i="3"/>
  <c r="AL338" i="3"/>
  <c r="AF410" i="3"/>
  <c r="AF546" i="3"/>
  <c r="AL618" i="3"/>
  <c r="AI179" i="3"/>
  <c r="AI72" i="3"/>
  <c r="AL526" i="3"/>
  <c r="AI582" i="3"/>
  <c r="AI614" i="3"/>
  <c r="AI146" i="3"/>
  <c r="AL170" i="3"/>
  <c r="AI274" i="3"/>
  <c r="AF378" i="3"/>
  <c r="AI55" i="3"/>
  <c r="AI63" i="3"/>
  <c r="AF111" i="3"/>
  <c r="AL159" i="3"/>
  <c r="AI247" i="3"/>
  <c r="AI279" i="3"/>
  <c r="AL287" i="3"/>
  <c r="AF399" i="3"/>
  <c r="AL415" i="3"/>
  <c r="AF431" i="3"/>
  <c r="AI567" i="3"/>
  <c r="AI599" i="3"/>
  <c r="AF32" i="3"/>
  <c r="AL72" i="3"/>
  <c r="AL80" i="3"/>
  <c r="AI104" i="3"/>
  <c r="AL112" i="3"/>
  <c r="AL136" i="3"/>
  <c r="AI200" i="3"/>
  <c r="AL208" i="3"/>
  <c r="AL240" i="3"/>
  <c r="AL304" i="3"/>
  <c r="AF320" i="3"/>
  <c r="AL336" i="3"/>
  <c r="AI360" i="3"/>
  <c r="AL368" i="3"/>
  <c r="AI456" i="3"/>
  <c r="AF480" i="3"/>
  <c r="AI520" i="3"/>
  <c r="AI584" i="3"/>
  <c r="AL592" i="3"/>
  <c r="AI616" i="3"/>
  <c r="AL34" i="3"/>
  <c r="AL466" i="3"/>
  <c r="AF586" i="3"/>
  <c r="AI17" i="3"/>
  <c r="AI49" i="3"/>
  <c r="AL177" i="3"/>
  <c r="AF233" i="3"/>
  <c r="AL249" i="3"/>
  <c r="AI305" i="3"/>
  <c r="AF329" i="3"/>
  <c r="AI465" i="3"/>
  <c r="AF521" i="3"/>
  <c r="AL537" i="3"/>
  <c r="AL50" i="3"/>
  <c r="AI138" i="3"/>
  <c r="AL186" i="3"/>
  <c r="AF602" i="3"/>
  <c r="AF35" i="3"/>
  <c r="AI43" i="3"/>
  <c r="AF67" i="3"/>
  <c r="AI75" i="3"/>
  <c r="AL83" i="3"/>
  <c r="AF99" i="3"/>
  <c r="AF131" i="3"/>
  <c r="AF163" i="3"/>
  <c r="AI171" i="3"/>
  <c r="AI235" i="3"/>
  <c r="AI267" i="3"/>
  <c r="AL275" i="3"/>
  <c r="AF387" i="3"/>
  <c r="AL403" i="3"/>
  <c r="AF419" i="3"/>
  <c r="AL435" i="3"/>
  <c r="AI491" i="3"/>
  <c r="AF547" i="3"/>
  <c r="AI555" i="3"/>
  <c r="AL12" i="3"/>
  <c r="AL76" i="3"/>
  <c r="AL546" i="3"/>
  <c r="AL23" i="3"/>
  <c r="AF47" i="3"/>
  <c r="AL55" i="3"/>
  <c r="AF71" i="3"/>
  <c r="AL87" i="3"/>
  <c r="AF103" i="3"/>
  <c r="AI111" i="3"/>
  <c r="AF135" i="3"/>
  <c r="AL151" i="3"/>
  <c r="AF167" i="3"/>
  <c r="AL183" i="3"/>
  <c r="AI207" i="3"/>
  <c r="AL215" i="3"/>
  <c r="AL247" i="3"/>
  <c r="AF263" i="3"/>
  <c r="AI271" i="3"/>
  <c r="AF295" i="3"/>
  <c r="AI303" i="3"/>
  <c r="AL311" i="3"/>
  <c r="AF327" i="3"/>
  <c r="AI335" i="3"/>
  <c r="AL343" i="3"/>
  <c r="AF359" i="3"/>
  <c r="AI367" i="3"/>
  <c r="AL375" i="3"/>
  <c r="AI399" i="3"/>
  <c r="AI431" i="3"/>
  <c r="AL439" i="3"/>
  <c r="AF455" i="3"/>
  <c r="AI463" i="3"/>
  <c r="AL471" i="3"/>
  <c r="AF487" i="3"/>
  <c r="AL503" i="3"/>
  <c r="AF519" i="3"/>
  <c r="AI527" i="3"/>
  <c r="AL535" i="3"/>
  <c r="AI559" i="3"/>
  <c r="AL567" i="3"/>
  <c r="AI591" i="3"/>
  <c r="AL599" i="3"/>
  <c r="AF24" i="3"/>
  <c r="AI32" i="3"/>
  <c r="AL40" i="3"/>
  <c r="AF56" i="3"/>
  <c r="AI64" i="3"/>
  <c r="AI128" i="3"/>
  <c r="AI160" i="3"/>
  <c r="AL168" i="3"/>
  <c r="AF184" i="3"/>
  <c r="AF216" i="3"/>
  <c r="AI224" i="3"/>
  <c r="AF248" i="3"/>
  <c r="AI256" i="3"/>
  <c r="AL264" i="3"/>
  <c r="AF280" i="3"/>
  <c r="AI288" i="3"/>
  <c r="AL296" i="3"/>
  <c r="AI320" i="3"/>
  <c r="AL328" i="3"/>
  <c r="AF344" i="3"/>
  <c r="AI352" i="3"/>
  <c r="AF376" i="3"/>
  <c r="AI384" i="3"/>
  <c r="AL392" i="3"/>
  <c r="AI416" i="3"/>
  <c r="AL424" i="3"/>
  <c r="AF440" i="3"/>
  <c r="AL456" i="3"/>
  <c r="AF472" i="3"/>
  <c r="AI480" i="3"/>
  <c r="AL488" i="3"/>
  <c r="AF504" i="3"/>
  <c r="AL520" i="3"/>
  <c r="AF536" i="3"/>
  <c r="AI544" i="3"/>
  <c r="AL552" i="3"/>
  <c r="AL616" i="3"/>
  <c r="AF282" i="3"/>
  <c r="AI354" i="3"/>
  <c r="AL402" i="3"/>
  <c r="AF514" i="3"/>
  <c r="AI7" i="3"/>
  <c r="AF458" i="3"/>
  <c r="AI13" i="3"/>
  <c r="AL53" i="3"/>
  <c r="AL117" i="3"/>
  <c r="AI205" i="3"/>
  <c r="AF229" i="3"/>
  <c r="AL309" i="3"/>
  <c r="AL373" i="3"/>
  <c r="AF389" i="3"/>
  <c r="AF421" i="3"/>
  <c r="AL533" i="3"/>
  <c r="AF549" i="3"/>
  <c r="AF581" i="3"/>
  <c r="AF613" i="3"/>
  <c r="AF178" i="3"/>
  <c r="AL218" i="3"/>
  <c r="AF482" i="3"/>
  <c r="AL30" i="3"/>
  <c r="AL62" i="3"/>
  <c r="AF142" i="3"/>
  <c r="AI182" i="3"/>
  <c r="AF206" i="3"/>
  <c r="AF302" i="3"/>
  <c r="AI374" i="3"/>
  <c r="AF462" i="3"/>
  <c r="AL478" i="3"/>
  <c r="AF494" i="3"/>
  <c r="AF526" i="3"/>
  <c r="AI566" i="3"/>
  <c r="AI598" i="3"/>
  <c r="AL114" i="3"/>
  <c r="AI202" i="3"/>
  <c r="AF578" i="3"/>
  <c r="AI618" i="3"/>
  <c r="AF31" i="3"/>
  <c r="AI71" i="3"/>
  <c r="AF127" i="3"/>
  <c r="AL143" i="3"/>
  <c r="AL175" i="3"/>
  <c r="AL271" i="3"/>
  <c r="AF287" i="3"/>
  <c r="AI359" i="3"/>
  <c r="AI391" i="3"/>
  <c r="AL399" i="3"/>
  <c r="AF415" i="3"/>
  <c r="AL431" i="3"/>
  <c r="AF447" i="3"/>
  <c r="AF479" i="3"/>
  <c r="AI487" i="3"/>
  <c r="AI519" i="3"/>
  <c r="AF48" i="3"/>
  <c r="AF80" i="3"/>
  <c r="AL96" i="3"/>
  <c r="AL128" i="3"/>
  <c r="AF208" i="3"/>
  <c r="AL224" i="3"/>
  <c r="AL288" i="3"/>
  <c r="AF304" i="3"/>
  <c r="AF336" i="3"/>
  <c r="AI344" i="3"/>
  <c r="AL352" i="3"/>
  <c r="AF368" i="3"/>
  <c r="AL384" i="3"/>
  <c r="AI440" i="3"/>
  <c r="AI472" i="3"/>
  <c r="AI504" i="3"/>
  <c r="AI536" i="3"/>
  <c r="AL576" i="3"/>
  <c r="AF466" i="3"/>
  <c r="AL201" i="3"/>
  <c r="AF249" i="3"/>
  <c r="AL265" i="3"/>
  <c r="AF313" i="3"/>
  <c r="AI417" i="3"/>
  <c r="AF441" i="3"/>
  <c r="AL489" i="3"/>
  <c r="AF505" i="3"/>
  <c r="AF537" i="3"/>
  <c r="AI545" i="3"/>
  <c r="AL553" i="3"/>
  <c r="AF106" i="3"/>
  <c r="AI122" i="3"/>
  <c r="AF186" i="3"/>
  <c r="AI210" i="3"/>
  <c r="AL458" i="3"/>
  <c r="AI562" i="3"/>
  <c r="AI59" i="3"/>
  <c r="AI91" i="3"/>
  <c r="AL99" i="3"/>
  <c r="AF115" i="3"/>
  <c r="AF211" i="3"/>
  <c r="AL291" i="3"/>
  <c r="AF339" i="3"/>
  <c r="AI411" i="3"/>
  <c r="AL419" i="3"/>
  <c r="AF499" i="3"/>
  <c r="AI507" i="3"/>
  <c r="AI571" i="3"/>
  <c r="AI20" i="3"/>
  <c r="AI116" i="3"/>
  <c r="AF125" i="3"/>
  <c r="AF450" i="3"/>
  <c r="AF110" i="3"/>
  <c r="AI142" i="3"/>
  <c r="AI278" i="3"/>
  <c r="AF119" i="3"/>
  <c r="AF151" i="3"/>
  <c r="AF159" i="3"/>
  <c r="AI223" i="3"/>
  <c r="AF375" i="3"/>
  <c r="AI208" i="3"/>
  <c r="AF592" i="3"/>
  <c r="AF34" i="3"/>
  <c r="AI161" i="3"/>
  <c r="AF217" i="3"/>
  <c r="AL13" i="3"/>
  <c r="AI101" i="3"/>
  <c r="AI125" i="3"/>
  <c r="AI173" i="3"/>
  <c r="AF221" i="3"/>
  <c r="AL397" i="3"/>
  <c r="AI421" i="3"/>
  <c r="AI453" i="3"/>
  <c r="AI485" i="3"/>
  <c r="AF509" i="3"/>
  <c r="AI517" i="3"/>
  <c r="AI541" i="3"/>
  <c r="AL557" i="3"/>
  <c r="AF66" i="3"/>
  <c r="AI82" i="3"/>
  <c r="AL98" i="3"/>
  <c r="AI266" i="3"/>
  <c r="AI370" i="3"/>
  <c r="AL22" i="3"/>
  <c r="AL54" i="3"/>
  <c r="AL86" i="3"/>
  <c r="AF102" i="3"/>
  <c r="AL110" i="3"/>
  <c r="AL118" i="3"/>
  <c r="AL142" i="3"/>
  <c r="AL150" i="3"/>
  <c r="AI166" i="3"/>
  <c r="AI174" i="3"/>
  <c r="AL182" i="3"/>
  <c r="AL214" i="3"/>
  <c r="AF262" i="3"/>
  <c r="AI270" i="3"/>
  <c r="AF294" i="3"/>
  <c r="AI334" i="3"/>
  <c r="AL470" i="3"/>
  <c r="AF486" i="3"/>
  <c r="AI558" i="3"/>
  <c r="AI590" i="3"/>
  <c r="AL18" i="3"/>
  <c r="AI306" i="3"/>
  <c r="AI442" i="3"/>
  <c r="AL474" i="3"/>
  <c r="AI578" i="3"/>
  <c r="AL63" i="3"/>
  <c r="AI119" i="3"/>
  <c r="AI127" i="3"/>
  <c r="AI151" i="3"/>
  <c r="AL167" i="3"/>
  <c r="AF183" i="3"/>
  <c r="AF215" i="3"/>
  <c r="AL223" i="3"/>
  <c r="AI351" i="3"/>
  <c r="AI375" i="3"/>
  <c r="AF407" i="3"/>
  <c r="AL423" i="3"/>
  <c r="AI511" i="3"/>
  <c r="AF567" i="3"/>
  <c r="AL24" i="3"/>
  <c r="AF40" i="3"/>
  <c r="AL56" i="3"/>
  <c r="AL88" i="3"/>
  <c r="AL120" i="3"/>
  <c r="AI144" i="3"/>
  <c r="AL152" i="3"/>
  <c r="AF168" i="3"/>
  <c r="AI176" i="3"/>
  <c r="AL248" i="3"/>
  <c r="AF264" i="3"/>
  <c r="AL280" i="3"/>
  <c r="AL312" i="3"/>
  <c r="AF328" i="3"/>
  <c r="AI336" i="3"/>
  <c r="AF392" i="3"/>
  <c r="AI400" i="3"/>
  <c r="AL408" i="3"/>
  <c r="AI432" i="3"/>
  <c r="AL440" i="3"/>
  <c r="AL472" i="3"/>
  <c r="AL504" i="3"/>
  <c r="AI528" i="3"/>
  <c r="AI560" i="3"/>
  <c r="AL568" i="3"/>
  <c r="AI592" i="3"/>
  <c r="AL600" i="3"/>
  <c r="AI34" i="3"/>
  <c r="AF49" i="3"/>
  <c r="AI153" i="3"/>
  <c r="AL193" i="3"/>
  <c r="AF209" i="3"/>
  <c r="AL225" i="3"/>
  <c r="AF273" i="3"/>
  <c r="AI281" i="3"/>
  <c r="AF305" i="3"/>
  <c r="AI409" i="3"/>
  <c r="AL417" i="3"/>
  <c r="AF497" i="3"/>
  <c r="AI505" i="3"/>
  <c r="AI529" i="3"/>
  <c r="AI165" i="3"/>
  <c r="AI110" i="3"/>
  <c r="AL302" i="3"/>
  <c r="AL334" i="3"/>
  <c r="AL366" i="3"/>
  <c r="AF382" i="3"/>
  <c r="AL398" i="3"/>
  <c r="AF414" i="3"/>
  <c r="AL430" i="3"/>
  <c r="AF446" i="3"/>
  <c r="AI454" i="3"/>
  <c r="AI486" i="3"/>
  <c r="AF510" i="3"/>
  <c r="AI518" i="3"/>
  <c r="AF542" i="3"/>
  <c r="AI550" i="3"/>
  <c r="AL558" i="3"/>
  <c r="AF574" i="3"/>
  <c r="AL590" i="3"/>
  <c r="AF606" i="3"/>
  <c r="AF242" i="3"/>
  <c r="AL306" i="3"/>
  <c r="AI410" i="3"/>
  <c r="AL442" i="3"/>
  <c r="AF506" i="3"/>
  <c r="AI546" i="3"/>
  <c r="AL578" i="3"/>
  <c r="AF15" i="3"/>
  <c r="AI23" i="3"/>
  <c r="AL31" i="3"/>
  <c r="AF79" i="3"/>
  <c r="AI87" i="3"/>
  <c r="AL95" i="3"/>
  <c r="AL127" i="3"/>
  <c r="AF175" i="3"/>
  <c r="AI183" i="3"/>
  <c r="AL191" i="3"/>
  <c r="AF207" i="3"/>
  <c r="AI215" i="3"/>
  <c r="AF239" i="3"/>
  <c r="AL255" i="3"/>
  <c r="AF271" i="3"/>
  <c r="AF303" i="3"/>
  <c r="AI311" i="3"/>
  <c r="AL319" i="3"/>
  <c r="AF335" i="3"/>
  <c r="AI343" i="3"/>
  <c r="AL351" i="3"/>
  <c r="AF367" i="3"/>
  <c r="AL383" i="3"/>
  <c r="AI407" i="3"/>
  <c r="AI439" i="3"/>
  <c r="AL447" i="3"/>
  <c r="AF463" i="3"/>
  <c r="AI471" i="3"/>
  <c r="AL479" i="3"/>
  <c r="AF495" i="3"/>
  <c r="AI503" i="3"/>
  <c r="AL511" i="3"/>
  <c r="AF527" i="3"/>
  <c r="AI535" i="3"/>
  <c r="AL543" i="3"/>
  <c r="AF559" i="3"/>
  <c r="AL575" i="3"/>
  <c r="AF591" i="3"/>
  <c r="AL607" i="3"/>
  <c r="AI26" i="3"/>
  <c r="AL16" i="3"/>
  <c r="AI40" i="3"/>
  <c r="AL48" i="3"/>
  <c r="AF64" i="3"/>
  <c r="AF96" i="3"/>
  <c r="AF128" i="3"/>
  <c r="AL144" i="3"/>
  <c r="AF160" i="3"/>
  <c r="AI168" i="3"/>
  <c r="AL176" i="3"/>
  <c r="AF192" i="3"/>
  <c r="AF224" i="3"/>
  <c r="AI232" i="3"/>
  <c r="AF256" i="3"/>
  <c r="AI264" i="3"/>
  <c r="AL272" i="3"/>
  <c r="AF288" i="3"/>
  <c r="AI296" i="3"/>
  <c r="AI328" i="3"/>
  <c r="AF352" i="3"/>
  <c r="AF384" i="3"/>
  <c r="AI392" i="3"/>
  <c r="AL400" i="3"/>
  <c r="AF416" i="3"/>
  <c r="AI424" i="3"/>
  <c r="AL432" i="3"/>
  <c r="AF448" i="3"/>
  <c r="AL464" i="3"/>
  <c r="AI488" i="3"/>
  <c r="AL496" i="3"/>
  <c r="AF512" i="3"/>
  <c r="AL528" i="3"/>
  <c r="AF544" i="3"/>
  <c r="AI552" i="3"/>
  <c r="AL560" i="3"/>
  <c r="AF576" i="3"/>
  <c r="AF354" i="3"/>
  <c r="AI402" i="3"/>
  <c r="AL25" i="3"/>
  <c r="AF41" i="3"/>
  <c r="AL57" i="3"/>
  <c r="AF73" i="3"/>
  <c r="AI81" i="3"/>
  <c r="AL89" i="3"/>
  <c r="AF105" i="3"/>
  <c r="AI113" i="3"/>
  <c r="AL121" i="3"/>
  <c r="AF137" i="3"/>
  <c r="AL145" i="3"/>
  <c r="AL153" i="3"/>
  <c r="AF169" i="3"/>
  <c r="AL185" i="3"/>
  <c r="AF201" i="3"/>
  <c r="AI209" i="3"/>
  <c r="AL217" i="3"/>
  <c r="AI241" i="3"/>
  <c r="AF265" i="3"/>
  <c r="AI273" i="3"/>
  <c r="AF297" i="3"/>
  <c r="AL313" i="3"/>
  <c r="AI337" i="3"/>
  <c r="AL345" i="3"/>
  <c r="AF361" i="3"/>
  <c r="AI369" i="3"/>
  <c r="AL377" i="3"/>
  <c r="AF393" i="3"/>
  <c r="AI401" i="3"/>
  <c r="AL409" i="3"/>
  <c r="AF425" i="3"/>
  <c r="AI433" i="3"/>
  <c r="AL441" i="3"/>
  <c r="AF457" i="3"/>
  <c r="AL473" i="3"/>
  <c r="AF489" i="3"/>
  <c r="AI497" i="3"/>
  <c r="AL505" i="3"/>
  <c r="AF553" i="3"/>
  <c r="AI561" i="3"/>
  <c r="AL569" i="3"/>
  <c r="AF585" i="3"/>
  <c r="AI593" i="3"/>
  <c r="AL601" i="3"/>
  <c r="AF617" i="3"/>
  <c r="AI42" i="3"/>
  <c r="AF53" i="3"/>
  <c r="AI93" i="3"/>
  <c r="AL197" i="3"/>
  <c r="AF213" i="3"/>
  <c r="AL229" i="3"/>
  <c r="AF341" i="3"/>
  <c r="AI349" i="3"/>
  <c r="AF373" i="3"/>
  <c r="AF405" i="3"/>
  <c r="AI413" i="3"/>
  <c r="AF501" i="3"/>
  <c r="AI509" i="3"/>
  <c r="AF533" i="3"/>
  <c r="AL549" i="3"/>
  <c r="AF597" i="3"/>
  <c r="AL482" i="3"/>
  <c r="AI594" i="3"/>
  <c r="AL46" i="3"/>
  <c r="AF62" i="3"/>
  <c r="AF126" i="3"/>
  <c r="AF222" i="3"/>
  <c r="AI262" i="3"/>
  <c r="AL270" i="3"/>
  <c r="AI169" i="3"/>
  <c r="AF109" i="3"/>
  <c r="AI277" i="3"/>
  <c r="AF54" i="3"/>
  <c r="AI94" i="3"/>
  <c r="AF438" i="3"/>
  <c r="AF114" i="3"/>
  <c r="AF143" i="3"/>
  <c r="AF583" i="3"/>
  <c r="AF615" i="3"/>
  <c r="AF88" i="3"/>
  <c r="AF568" i="3"/>
  <c r="AF608" i="3"/>
  <c r="AF97" i="3"/>
  <c r="AF129" i="3"/>
  <c r="AF13" i="3"/>
  <c r="AI85" i="3"/>
  <c r="AI109" i="3"/>
  <c r="AI149" i="3"/>
  <c r="AI157" i="3"/>
  <c r="AL189" i="3"/>
  <c r="AF205" i="3"/>
  <c r="AL221" i="3"/>
  <c r="AI309" i="3"/>
  <c r="AI469" i="3"/>
  <c r="AF493" i="3"/>
  <c r="AF525" i="3"/>
  <c r="AL541" i="3"/>
  <c r="AF557" i="3"/>
  <c r="AL66" i="3"/>
  <c r="AF98" i="3"/>
  <c r="AL130" i="3"/>
  <c r="AL154" i="3"/>
  <c r="AF194" i="3"/>
  <c r="AI554" i="3"/>
  <c r="AL38" i="3"/>
  <c r="AI54" i="3"/>
  <c r="AL70" i="3"/>
  <c r="AL102" i="3"/>
  <c r="AI118" i="3"/>
  <c r="AL134" i="3"/>
  <c r="AI158" i="3"/>
  <c r="AI254" i="3"/>
  <c r="AL262" i="3"/>
  <c r="AF310" i="3"/>
  <c r="AI382" i="3"/>
  <c r="AI438" i="3"/>
  <c r="AF470" i="3"/>
  <c r="AL486" i="3"/>
  <c r="AL518" i="3"/>
  <c r="AI574" i="3"/>
  <c r="AI606" i="3"/>
  <c r="AI114" i="3"/>
  <c r="AI242" i="3"/>
  <c r="AI378" i="3"/>
  <c r="AF474" i="3"/>
  <c r="AF618" i="3"/>
  <c r="AI15" i="3"/>
  <c r="AF39" i="3"/>
  <c r="AI47" i="3"/>
  <c r="AI79" i="3"/>
  <c r="AL119" i="3"/>
  <c r="AI143" i="3"/>
  <c r="AI175" i="3"/>
  <c r="AF199" i="3"/>
  <c r="AF231" i="3"/>
  <c r="AI239" i="3"/>
  <c r="AL279" i="3"/>
  <c r="AF391" i="3"/>
  <c r="AL407" i="3"/>
  <c r="AI495" i="3"/>
  <c r="AF551" i="3"/>
  <c r="AL26" i="3"/>
  <c r="AI96" i="3"/>
  <c r="AL104" i="3"/>
  <c r="AF120" i="3"/>
  <c r="AF152" i="3"/>
  <c r="AI192" i="3"/>
  <c r="AL200" i="3"/>
  <c r="AL232" i="3"/>
  <c r="AF312" i="3"/>
  <c r="AL360" i="3"/>
  <c r="AF408" i="3"/>
  <c r="AI448" i="3"/>
  <c r="AI512" i="3"/>
  <c r="AI576" i="3"/>
  <c r="AL584" i="3"/>
  <c r="AI608" i="3"/>
  <c r="AI586" i="3"/>
  <c r="AL17" i="3"/>
  <c r="AF65" i="3"/>
  <c r="AI97" i="3"/>
  <c r="AI129" i="3"/>
  <c r="AI137" i="3"/>
  <c r="AL169" i="3"/>
  <c r="AI177" i="3"/>
  <c r="AF225" i="3"/>
  <c r="AL273" i="3"/>
  <c r="AI297" i="3"/>
  <c r="AF321" i="3"/>
  <c r="AI361" i="3"/>
  <c r="AI425" i="3"/>
  <c r="AI489" i="3"/>
  <c r="AF513" i="3"/>
  <c r="AI521" i="3"/>
  <c r="AL444" i="3"/>
  <c r="AF460" i="3"/>
  <c r="AL476" i="3"/>
  <c r="AF492" i="3"/>
  <c r="AL508" i="3"/>
  <c r="AI564" i="3"/>
  <c r="AL188" i="3"/>
  <c r="AI212" i="3"/>
  <c r="AL220" i="3"/>
  <c r="AL284" i="3"/>
  <c r="AF332" i="3"/>
  <c r="AL348" i="3"/>
  <c r="AL380" i="3"/>
  <c r="AI532" i="3"/>
  <c r="AL147" i="3"/>
  <c r="AI211" i="3"/>
  <c r="AF235" i="3"/>
  <c r="AI243" i="3"/>
  <c r="AL251" i="3"/>
  <c r="AF267" i="3"/>
  <c r="AI275" i="3"/>
  <c r="AI307" i="3"/>
  <c r="AL315" i="3"/>
  <c r="AF331" i="3"/>
  <c r="AI339" i="3"/>
  <c r="AL347" i="3"/>
  <c r="AF363" i="3"/>
  <c r="AI371" i="3"/>
  <c r="AL379" i="3"/>
  <c r="AF403" i="3"/>
  <c r="AI435" i="3"/>
  <c r="AL443" i="3"/>
  <c r="AF459" i="3"/>
  <c r="AI467" i="3"/>
  <c r="AL475" i="3"/>
  <c r="AF491" i="3"/>
  <c r="AL507" i="3"/>
  <c r="AF523" i="3"/>
  <c r="AL539" i="3"/>
  <c r="AF555" i="3"/>
  <c r="AL571" i="3"/>
  <c r="AF587" i="3"/>
  <c r="AL603" i="3"/>
  <c r="AI12" i="3"/>
  <c r="AL20" i="3"/>
  <c r="AF36" i="3"/>
  <c r="AI44" i="3"/>
  <c r="AL52" i="3"/>
  <c r="AF68" i="3"/>
  <c r="AI76" i="3"/>
  <c r="AL84" i="3"/>
  <c r="AL116" i="3"/>
  <c r="AI140" i="3"/>
  <c r="AL148" i="3"/>
  <c r="AF172" i="3"/>
  <c r="AL180" i="3"/>
  <c r="AF196" i="3"/>
  <c r="AF228" i="3"/>
  <c r="AF260" i="3"/>
  <c r="AI268" i="3"/>
  <c r="AL276" i="3"/>
  <c r="AF292" i="3"/>
  <c r="AL308" i="3"/>
  <c r="AF356" i="3"/>
  <c r="AI364" i="3"/>
  <c r="AF388" i="3"/>
  <c r="AI396" i="3"/>
  <c r="AL404" i="3"/>
  <c r="AF420" i="3"/>
  <c r="AI428" i="3"/>
  <c r="AL436" i="3"/>
  <c r="AF452" i="3"/>
  <c r="AL468" i="3"/>
  <c r="AF484" i="3"/>
  <c r="AL500" i="3"/>
  <c r="AF516" i="3"/>
  <c r="AI524" i="3"/>
  <c r="AL532" i="3"/>
  <c r="AF548" i="3"/>
  <c r="AL564" i="3"/>
  <c r="AF580" i="3"/>
  <c r="AF588" i="3"/>
  <c r="AL596" i="3"/>
  <c r="AF434" i="3"/>
  <c r="AI498" i="3"/>
  <c r="AL538" i="3"/>
  <c r="AL545" i="3"/>
  <c r="AF42" i="3"/>
  <c r="AL58" i="3"/>
  <c r="AI106" i="3"/>
  <c r="AF162" i="3"/>
  <c r="AI186" i="3"/>
  <c r="AL210" i="3"/>
  <c r="AF362" i="3"/>
  <c r="AI386" i="3"/>
  <c r="AI530" i="3"/>
  <c r="AF43" i="3"/>
  <c r="AI51" i="3"/>
  <c r="AI83" i="3"/>
  <c r="AL91" i="3"/>
  <c r="AL123" i="3"/>
  <c r="AI147" i="3"/>
  <c r="AL155" i="3"/>
  <c r="AI595" i="3"/>
  <c r="AI588" i="3"/>
  <c r="AF74" i="3"/>
  <c r="AI90" i="3"/>
  <c r="AL106" i="3"/>
  <c r="AI162" i="3"/>
  <c r="AF234" i="3"/>
  <c r="AI258" i="3"/>
  <c r="AL290" i="3"/>
  <c r="AF330" i="3"/>
  <c r="AI362" i="3"/>
  <c r="AL386" i="3"/>
  <c r="AI490" i="3"/>
  <c r="AL530" i="3"/>
  <c r="AI11" i="3"/>
  <c r="AL19" i="3"/>
  <c r="AL51" i="3"/>
  <c r="AI107" i="3"/>
  <c r="AL115" i="3"/>
  <c r="AI139" i="3"/>
  <c r="AL179" i="3"/>
  <c r="AF195" i="3"/>
  <c r="AI203" i="3"/>
  <c r="AL211" i="3"/>
  <c r="AF227" i="3"/>
  <c r="AL243" i="3"/>
  <c r="AF259" i="3"/>
  <c r="AF291" i="3"/>
  <c r="AI299" i="3"/>
  <c r="AL307" i="3"/>
  <c r="AF323" i="3"/>
  <c r="AI331" i="3"/>
  <c r="AL339" i="3"/>
  <c r="AI363" i="3"/>
  <c r="AL371" i="3"/>
  <c r="AI395" i="3"/>
  <c r="AI427" i="3"/>
  <c r="AF451" i="3"/>
  <c r="AI459" i="3"/>
  <c r="AL467" i="3"/>
  <c r="AF483" i="3"/>
  <c r="AL499" i="3"/>
  <c r="AF515" i="3"/>
  <c r="AI523" i="3"/>
  <c r="AL531" i="3"/>
  <c r="AL563" i="3"/>
  <c r="AL595" i="3"/>
  <c r="AF28" i="3"/>
  <c r="AI36" i="3"/>
  <c r="AL44" i="3"/>
  <c r="AF60" i="3"/>
  <c r="AI68" i="3"/>
  <c r="AF92" i="3"/>
  <c r="AI100" i="3"/>
  <c r="AF124" i="3"/>
  <c r="AL140" i="3"/>
  <c r="AF156" i="3"/>
  <c r="AI164" i="3"/>
  <c r="AL172" i="3"/>
  <c r="AF188" i="3"/>
  <c r="AI196" i="3"/>
  <c r="AF220" i="3"/>
  <c r="AI228" i="3"/>
  <c r="AI260" i="3"/>
  <c r="AF284" i="3"/>
  <c r="AI292" i="3"/>
  <c r="AL300" i="3"/>
  <c r="AI324" i="3"/>
  <c r="AF348" i="3"/>
  <c r="AI356" i="3"/>
  <c r="AF380" i="3"/>
  <c r="AL396" i="3"/>
  <c r="AF412" i="3"/>
  <c r="AI420" i="3"/>
  <c r="AL428" i="3"/>
  <c r="AF444" i="3"/>
  <c r="AL460" i="3"/>
  <c r="AF476" i="3"/>
  <c r="AL492" i="3"/>
  <c r="AF508" i="3"/>
  <c r="AL524" i="3"/>
  <c r="AF540" i="3"/>
  <c r="AI548" i="3"/>
  <c r="AL556" i="3"/>
  <c r="AF572" i="3"/>
  <c r="AI580" i="3"/>
  <c r="AL588" i="3"/>
  <c r="AL498" i="3"/>
  <c r="AI610" i="3"/>
  <c r="AI234" i="3"/>
  <c r="AF347" i="3"/>
  <c r="AF355" i="3"/>
  <c r="AF603" i="3"/>
  <c r="AI611" i="3"/>
  <c r="AF244" i="3"/>
  <c r="AL452" i="3"/>
  <c r="AI476" i="3"/>
  <c r="AL484" i="3"/>
  <c r="AF500" i="3"/>
  <c r="AL516" i="3"/>
  <c r="AF532" i="3"/>
  <c r="AI540" i="3"/>
  <c r="AL548" i="3"/>
  <c r="AF564" i="3"/>
  <c r="AL580" i="3"/>
  <c r="AL612" i="3"/>
  <c r="AF9" i="3"/>
  <c r="AI226" i="3"/>
  <c r="AL434" i="3"/>
  <c r="AF538" i="3"/>
  <c r="AL610" i="3"/>
  <c r="AL529" i="3"/>
  <c r="AF545" i="3"/>
  <c r="AL42" i="3"/>
  <c r="AF122" i="3"/>
  <c r="AF138" i="3"/>
  <c r="AL234" i="3"/>
  <c r="AI458" i="3"/>
  <c r="AL490" i="3"/>
  <c r="AF562" i="3"/>
  <c r="AI602" i="3"/>
  <c r="AL67" i="3"/>
  <c r="AL75" i="3"/>
  <c r="AF91" i="3"/>
  <c r="AI99" i="3"/>
  <c r="AL107" i="3"/>
  <c r="AI163" i="3"/>
  <c r="AF251" i="3"/>
  <c r="AF283" i="3"/>
  <c r="AI355" i="3"/>
  <c r="AF411" i="3"/>
  <c r="AL427" i="3"/>
  <c r="AI483" i="3"/>
  <c r="AI515" i="3"/>
  <c r="AI579" i="3"/>
  <c r="AF20" i="3"/>
  <c r="AI28" i="3"/>
  <c r="AI52" i="3"/>
  <c r="AF116" i="3"/>
  <c r="AF148" i="3"/>
  <c r="AL196" i="3"/>
  <c r="AL228" i="3"/>
  <c r="AI244" i="3"/>
  <c r="AL260" i="3"/>
  <c r="AF308" i="3"/>
  <c r="AI316" i="3"/>
  <c r="AL356" i="3"/>
  <c r="AF372" i="3"/>
  <c r="AI380" i="3"/>
  <c r="AL388" i="3"/>
  <c r="AF436" i="3"/>
  <c r="AF604" i="3"/>
  <c r="AC428" i="3"/>
  <c r="AC460" i="3"/>
  <c r="AC492" i="3"/>
  <c r="AC340" i="3"/>
  <c r="AC372" i="3"/>
  <c r="AC404" i="3"/>
  <c r="AC436" i="3"/>
  <c r="AC468" i="3"/>
  <c r="AC500" i="3"/>
  <c r="AC532" i="3"/>
  <c r="AC164" i="3"/>
  <c r="AC196" i="3"/>
  <c r="AC228" i="3"/>
  <c r="AC260" i="3"/>
  <c r="AC356" i="3"/>
  <c r="AC388" i="3"/>
  <c r="AC420" i="3"/>
  <c r="AC452" i="3"/>
  <c r="AC180" i="3"/>
  <c r="AC212" i="3"/>
  <c r="AC244" i="3"/>
  <c r="AC276" i="3"/>
  <c r="AC29" i="3"/>
  <c r="AC61" i="3"/>
  <c r="AC93" i="3"/>
  <c r="AC125" i="3"/>
  <c r="AC157" i="3"/>
  <c r="AC189" i="3"/>
  <c r="AC221" i="3"/>
  <c r="AC285" i="3"/>
  <c r="AC317" i="3"/>
  <c r="AC349" i="3"/>
  <c r="AC381" i="3"/>
  <c r="AC413" i="3"/>
  <c r="AC445" i="3"/>
  <c r="AC509" i="3"/>
  <c r="AC541" i="3"/>
  <c r="AC573" i="3"/>
  <c r="AC605" i="3"/>
  <c r="AC14" i="3"/>
  <c r="AC46" i="3"/>
  <c r="AC78" i="3"/>
  <c r="AC110" i="3"/>
  <c r="AC206" i="3"/>
  <c r="AC238" i="3"/>
  <c r="AC270" i="3"/>
  <c r="AC302" i="3"/>
  <c r="AC334" i="3"/>
  <c r="AC366" i="3"/>
  <c r="AC430" i="3"/>
  <c r="AC462" i="3"/>
  <c r="AC494" i="3"/>
  <c r="AC526" i="3"/>
  <c r="AC558" i="3"/>
  <c r="AC590" i="3"/>
  <c r="AC31" i="3"/>
  <c r="AC63" i="3"/>
  <c r="AC127" i="3"/>
  <c r="AC159" i="3"/>
  <c r="AC191" i="3"/>
  <c r="AC223" i="3"/>
  <c r="AC255" i="3"/>
  <c r="AC287" i="3"/>
  <c r="AC319" i="3"/>
  <c r="AC383" i="3"/>
  <c r="AC415" i="3"/>
  <c r="AC447" i="3"/>
  <c r="AC479" i="3"/>
  <c r="AC511" i="3"/>
  <c r="AC543" i="3"/>
  <c r="AC575" i="3"/>
  <c r="AC24" i="3"/>
  <c r="AC56" i="3"/>
  <c r="AC88" i="3"/>
  <c r="AC120" i="3"/>
  <c r="AC152" i="3"/>
  <c r="AC184" i="3"/>
  <c r="AC216" i="3"/>
  <c r="AC248" i="3"/>
  <c r="AC280" i="3"/>
  <c r="AC344" i="3"/>
  <c r="AC376" i="3"/>
  <c r="AC408" i="3"/>
  <c r="AC440" i="3"/>
  <c r="AC472" i="3"/>
  <c r="AC504" i="3"/>
  <c r="AC536" i="3"/>
  <c r="AC568" i="3"/>
  <c r="AC600" i="3"/>
  <c r="AC33" i="3"/>
  <c r="AC65" i="3"/>
  <c r="AC97" i="3"/>
  <c r="AC129" i="3"/>
  <c r="AC193" i="3"/>
  <c r="AC289" i="3"/>
  <c r="AC321" i="3"/>
  <c r="AC385" i="3"/>
  <c r="AC417" i="3"/>
  <c r="AC449" i="3"/>
  <c r="AC513" i="3"/>
  <c r="AC545" i="3"/>
  <c r="AC577" i="3"/>
  <c r="AC609" i="3"/>
  <c r="AC18" i="3"/>
  <c r="AC50" i="3"/>
  <c r="AC82" i="3"/>
  <c r="AC114" i="3"/>
  <c r="AC210" i="3"/>
  <c r="AC242" i="3"/>
  <c r="AC274" i="3"/>
  <c r="AC306" i="3"/>
  <c r="AC338" i="3"/>
  <c r="AC370" i="3"/>
  <c r="AC434" i="3"/>
  <c r="AC466" i="3"/>
  <c r="AC498" i="3"/>
  <c r="AC530" i="3"/>
  <c r="AC562" i="3"/>
  <c r="AC594" i="3"/>
  <c r="AC35" i="3"/>
  <c r="AC67" i="3"/>
  <c r="AC131" i="3"/>
  <c r="AC163" i="3"/>
  <c r="AC195" i="3"/>
  <c r="AC227" i="3"/>
  <c r="AC259" i="3"/>
  <c r="AC291" i="3"/>
  <c r="AC323" i="3"/>
  <c r="AC387" i="3"/>
  <c r="AC419" i="3"/>
  <c r="AC451" i="3"/>
  <c r="AC483" i="3"/>
  <c r="AC515" i="3"/>
  <c r="AC547" i="3"/>
  <c r="AC579" i="3"/>
  <c r="AC20" i="3"/>
  <c r="AC52" i="3"/>
  <c r="AC84" i="3"/>
  <c r="AC116" i="3"/>
  <c r="AC148" i="3"/>
  <c r="AC484" i="3"/>
  <c r="AC516" i="3"/>
  <c r="AC580" i="3"/>
  <c r="AC612" i="3"/>
  <c r="AC564" i="3"/>
  <c r="AC596" i="3"/>
  <c r="AC54" i="3"/>
  <c r="AC86" i="3"/>
  <c r="AC118" i="3"/>
  <c r="AC214" i="3"/>
  <c r="AC246" i="3"/>
  <c r="AC278" i="3"/>
  <c r="AC310" i="3"/>
  <c r="AC342" i="3"/>
  <c r="AC374" i="3"/>
  <c r="AC438" i="3"/>
  <c r="AC470" i="3"/>
  <c r="AC502" i="3"/>
  <c r="AC534" i="3"/>
  <c r="AC566" i="3"/>
  <c r="AC598" i="3"/>
  <c r="AC39" i="3"/>
  <c r="AC71" i="3"/>
  <c r="AC135" i="3"/>
  <c r="AC167" i="3"/>
  <c r="AC199" i="3"/>
  <c r="AC231" i="3"/>
  <c r="AC263" i="3"/>
  <c r="AC295" i="3"/>
  <c r="AC327" i="3"/>
  <c r="AC391" i="3"/>
  <c r="AC423" i="3"/>
  <c r="AC455" i="3"/>
  <c r="AC487" i="3"/>
  <c r="AC519" i="3"/>
  <c r="AC551" i="3"/>
  <c r="AC32" i="3"/>
  <c r="AC96" i="3"/>
  <c r="AC128" i="3"/>
  <c r="AC160" i="3"/>
  <c r="AC192" i="3"/>
  <c r="AC53" i="3"/>
  <c r="AC85" i="3"/>
  <c r="AC117" i="3"/>
  <c r="AC149" i="3"/>
  <c r="AC181" i="3"/>
  <c r="AC213" i="3"/>
  <c r="AC245" i="3"/>
  <c r="AC277" i="3"/>
  <c r="AC309" i="3"/>
  <c r="AC341" i="3"/>
  <c r="AC373" i="3"/>
  <c r="AC405" i="3"/>
  <c r="AC437" i="3"/>
  <c r="AC501" i="3"/>
  <c r="AC533" i="3"/>
  <c r="AC565" i="3"/>
  <c r="AC597" i="3"/>
  <c r="AC70" i="3"/>
  <c r="AC102" i="3"/>
  <c r="AC134" i="3"/>
  <c r="AC198" i="3"/>
  <c r="AC230" i="3"/>
  <c r="AC262" i="3"/>
  <c r="AC294" i="3"/>
  <c r="AC326" i="3"/>
  <c r="AC358" i="3"/>
  <c r="AC390" i="3"/>
  <c r="AC422" i="3"/>
  <c r="AC486" i="3"/>
  <c r="AC550" i="3"/>
  <c r="AC582" i="3"/>
  <c r="AC614" i="3"/>
  <c r="AC23" i="3"/>
  <c r="AC55" i="3"/>
  <c r="AC87" i="3"/>
  <c r="AC151" i="3"/>
  <c r="AC183" i="3"/>
  <c r="AC215" i="3"/>
  <c r="AC247" i="3"/>
  <c r="AC279" i="3"/>
  <c r="AC311" i="3"/>
  <c r="AC343" i="3"/>
  <c r="AC407" i="3"/>
  <c r="AC439" i="3"/>
  <c r="AC471" i="3"/>
  <c r="AC224" i="3"/>
  <c r="AC256" i="3"/>
  <c r="AC320" i="3"/>
  <c r="AC352" i="3"/>
  <c r="AC384" i="3"/>
  <c r="AC416" i="3"/>
  <c r="AC448" i="3"/>
  <c r="AC480" i="3"/>
  <c r="AC512" i="3"/>
  <c r="AC576" i="3"/>
  <c r="AC608" i="3"/>
  <c r="AC41" i="3"/>
  <c r="AC73" i="3"/>
  <c r="AC105" i="3"/>
  <c r="AC137" i="3"/>
  <c r="AC169" i="3"/>
  <c r="AC201" i="3"/>
  <c r="AC233" i="3"/>
  <c r="AC265" i="3"/>
  <c r="AC297" i="3"/>
  <c r="AC329" i="3"/>
  <c r="AC361" i="3"/>
  <c r="AC393" i="3"/>
  <c r="AC425" i="3"/>
  <c r="AC489" i="3"/>
  <c r="AC521" i="3"/>
  <c r="AC553" i="3"/>
  <c r="AC585" i="3"/>
  <c r="AC617" i="3"/>
  <c r="AC26" i="3"/>
  <c r="AC58" i="3"/>
  <c r="AC90" i="3"/>
  <c r="AC122" i="3"/>
  <c r="AC218" i="3"/>
  <c r="AC250" i="3"/>
  <c r="AC282" i="3"/>
  <c r="AC314" i="3"/>
  <c r="AC346" i="3"/>
  <c r="AC378" i="3"/>
  <c r="AC442" i="3"/>
  <c r="AC474" i="3"/>
  <c r="AC506" i="3"/>
  <c r="AC538" i="3"/>
  <c r="AC570" i="3"/>
  <c r="AC602" i="3"/>
  <c r="AC11" i="3"/>
  <c r="AC43" i="3"/>
  <c r="AC75" i="3"/>
  <c r="AC139" i="3"/>
  <c r="AC171" i="3"/>
  <c r="AC203" i="3"/>
  <c r="AC235" i="3"/>
  <c r="AC267" i="3"/>
  <c r="AC299" i="3"/>
  <c r="AC331" i="3"/>
  <c r="AC395" i="3"/>
  <c r="AC427" i="3"/>
  <c r="AC459" i="3"/>
  <c r="AC491" i="3"/>
  <c r="AC523" i="3"/>
  <c r="AC555" i="3"/>
  <c r="AC28" i="3"/>
  <c r="AC92" i="3"/>
  <c r="AC124" i="3"/>
  <c r="AC156" i="3"/>
  <c r="AC188" i="3"/>
  <c r="AC220" i="3"/>
  <c r="AC252" i="3"/>
  <c r="AC284" i="3"/>
  <c r="AC348" i="3"/>
  <c r="AC380" i="3"/>
  <c r="AC412" i="3"/>
  <c r="AC444" i="3"/>
  <c r="AC476" i="3"/>
  <c r="AC508" i="3"/>
  <c r="AC540" i="3"/>
  <c r="AC572" i="3"/>
  <c r="AC604" i="3"/>
  <c r="AC503" i="3"/>
  <c r="AC535" i="3"/>
  <c r="AC567" i="3"/>
  <c r="AC16" i="3"/>
  <c r="AC48" i="3"/>
  <c r="AC80" i="3"/>
  <c r="AC112" i="3"/>
  <c r="AC144" i="3"/>
  <c r="AC176" i="3"/>
  <c r="AC208" i="3"/>
  <c r="AC240" i="3"/>
  <c r="AC272" i="3"/>
  <c r="AC336" i="3"/>
  <c r="AC368" i="3"/>
  <c r="AC400" i="3"/>
  <c r="AC432" i="3"/>
  <c r="AC464" i="3"/>
  <c r="AC496" i="3"/>
  <c r="AC528" i="3"/>
  <c r="AC560" i="3"/>
  <c r="AC592" i="3"/>
  <c r="AC57" i="3"/>
  <c r="AC121" i="3"/>
  <c r="AC153" i="3"/>
  <c r="AC185" i="3"/>
  <c r="AC217" i="3"/>
  <c r="AC249" i="3"/>
  <c r="AC313" i="3"/>
  <c r="AC345" i="3"/>
  <c r="AC377" i="3"/>
  <c r="AC409" i="3"/>
  <c r="AC441" i="3"/>
  <c r="AC473" i="3"/>
  <c r="AC505" i="3"/>
  <c r="AC537" i="3"/>
  <c r="AC569" i="3"/>
  <c r="AC10" i="3"/>
  <c r="AC42" i="3"/>
  <c r="AC74" i="3"/>
  <c r="AC106" i="3"/>
  <c r="AC138" i="3"/>
  <c r="AC202" i="3"/>
  <c r="AC234" i="3"/>
  <c r="AC266" i="3"/>
  <c r="AC298" i="3"/>
  <c r="AC330" i="3"/>
  <c r="AC362" i="3"/>
  <c r="AC394" i="3"/>
  <c r="AC426" i="3"/>
  <c r="AC458" i="3"/>
  <c r="AC490" i="3"/>
  <c r="AC522" i="3"/>
  <c r="AC554" i="3"/>
  <c r="AC586" i="3"/>
  <c r="AC618" i="3"/>
  <c r="AC27" i="3"/>
  <c r="AC59" i="3"/>
  <c r="AC91" i="3"/>
  <c r="AC123" i="3"/>
  <c r="AC155" i="3"/>
  <c r="AC187" i="3"/>
  <c r="AC219" i="3"/>
  <c r="AC251" i="3"/>
  <c r="AC283" i="3"/>
  <c r="AC315" i="3"/>
  <c r="AC379" i="3"/>
  <c r="AC411" i="3"/>
  <c r="AC443" i="3"/>
  <c r="AC475" i="3"/>
  <c r="AC507" i="3"/>
  <c r="AC539" i="3"/>
  <c r="AC571" i="3"/>
  <c r="AC12" i="3"/>
  <c r="AC44" i="3"/>
  <c r="AC76" i="3"/>
  <c r="AC108" i="3"/>
  <c r="AC140" i="3"/>
  <c r="AC172" i="3"/>
  <c r="AC204" i="3"/>
  <c r="AC236" i="3"/>
  <c r="AC268" i="3"/>
  <c r="AC332" i="3"/>
  <c r="AC364" i="3"/>
  <c r="AC396" i="3"/>
  <c r="AC101" i="3"/>
  <c r="AC133" i="3"/>
  <c r="AC165" i="3"/>
  <c r="AC293" i="3"/>
  <c r="AC549" i="3"/>
  <c r="AC13" i="3"/>
  <c r="AC333" i="3"/>
  <c r="AC461" i="3"/>
  <c r="AC62" i="3"/>
  <c r="AC190" i="3"/>
  <c r="AC382" i="3"/>
  <c r="AC446" i="3"/>
  <c r="AC574" i="3"/>
  <c r="AC111" i="3"/>
  <c r="AC367" i="3"/>
  <c r="AC591" i="3"/>
  <c r="AC296" i="3"/>
  <c r="AC17" i="3"/>
  <c r="AC465" i="3"/>
  <c r="AC162" i="3"/>
  <c r="AC418" i="3"/>
  <c r="AC115" i="3"/>
  <c r="AC371" i="3"/>
  <c r="AC595" i="3"/>
  <c r="AC68" i="3"/>
  <c r="AC37" i="3"/>
  <c r="AC69" i="3"/>
  <c r="AC197" i="3"/>
  <c r="AC229" i="3"/>
  <c r="AC261" i="3"/>
  <c r="AC325" i="3"/>
  <c r="AC357" i="3"/>
  <c r="AC389" i="3"/>
  <c r="AC421" i="3"/>
  <c r="AC453" i="3"/>
  <c r="AC485" i="3"/>
  <c r="AC517" i="3"/>
  <c r="AC581" i="3"/>
  <c r="AC613" i="3"/>
  <c r="AC22" i="3"/>
  <c r="AC45" i="3"/>
  <c r="AC77" i="3"/>
  <c r="AC109" i="3"/>
  <c r="AC141" i="3"/>
  <c r="AC173" i="3"/>
  <c r="AC205" i="3"/>
  <c r="AC237" i="3"/>
  <c r="AC269" i="3"/>
  <c r="AC301" i="3"/>
  <c r="AC365" i="3"/>
  <c r="AC397" i="3"/>
  <c r="AC429" i="3"/>
  <c r="AC493" i="3"/>
  <c r="AC525" i="3"/>
  <c r="AC557" i="3"/>
  <c r="AC589" i="3"/>
  <c r="AC30" i="3"/>
  <c r="AC94" i="3"/>
  <c r="AC126" i="3"/>
  <c r="AC158" i="3"/>
  <c r="AC222" i="3"/>
  <c r="AC254" i="3"/>
  <c r="AC286" i="3"/>
  <c r="AC318" i="3"/>
  <c r="AC350" i="3"/>
  <c r="AC414" i="3"/>
  <c r="AC478" i="3"/>
  <c r="AC510" i="3"/>
  <c r="AC542" i="3"/>
  <c r="AC606" i="3"/>
  <c r="AC15" i="3"/>
  <c r="AC47" i="3"/>
  <c r="AC79" i="3"/>
  <c r="AC143" i="3"/>
  <c r="AC175" i="3"/>
  <c r="AC207" i="3"/>
  <c r="AC239" i="3"/>
  <c r="AC150" i="3"/>
  <c r="AC182" i="3"/>
  <c r="AC406" i="3"/>
  <c r="AC9" i="3"/>
  <c r="AC103" i="3"/>
  <c r="AC359" i="3"/>
  <c r="AC583" i="3"/>
  <c r="AC615" i="3"/>
  <c r="AC64" i="3"/>
  <c r="AC288" i="3"/>
  <c r="AC544" i="3"/>
  <c r="AC457" i="3"/>
  <c r="AC154" i="3"/>
  <c r="AC186" i="3"/>
  <c r="AC410" i="3"/>
  <c r="AC107" i="3"/>
  <c r="AC363" i="3"/>
  <c r="AC587" i="3"/>
  <c r="AC60" i="3"/>
  <c r="AC316" i="3"/>
  <c r="AC271" i="3"/>
  <c r="AC303" i="3"/>
  <c r="AC335" i="3"/>
  <c r="AC399" i="3"/>
  <c r="AC431" i="3"/>
  <c r="AC463" i="3"/>
  <c r="AC495" i="3"/>
  <c r="AC527" i="3"/>
  <c r="AC559" i="3"/>
  <c r="AC40" i="3"/>
  <c r="AC72" i="3"/>
  <c r="AC104" i="3"/>
  <c r="AC136" i="3"/>
  <c r="AC168" i="3"/>
  <c r="AC200" i="3"/>
  <c r="AC232" i="3"/>
  <c r="AC264" i="3"/>
  <c r="AC328" i="3"/>
  <c r="AC360" i="3"/>
  <c r="AC392" i="3"/>
  <c r="AC424" i="3"/>
  <c r="AC456" i="3"/>
  <c r="AC488" i="3"/>
  <c r="AC520" i="3"/>
  <c r="AC552" i="3"/>
  <c r="AC584" i="3"/>
  <c r="AC616" i="3"/>
  <c r="AC49" i="3"/>
  <c r="AC81" i="3"/>
  <c r="AC113" i="3"/>
  <c r="AC145" i="3"/>
  <c r="AC177" i="3"/>
  <c r="AC209" i="3"/>
  <c r="AC241" i="3"/>
  <c r="AC273" i="3"/>
  <c r="AC305" i="3"/>
  <c r="AC337" i="3"/>
  <c r="AC369" i="3"/>
  <c r="AC401" i="3"/>
  <c r="AC433" i="3"/>
  <c r="AC497" i="3"/>
  <c r="AC529" i="3"/>
  <c r="AC561" i="3"/>
  <c r="AC593" i="3"/>
  <c r="AC34" i="3"/>
  <c r="AC66" i="3"/>
  <c r="AC98" i="3"/>
  <c r="AC130" i="3"/>
  <c r="AC194" i="3"/>
  <c r="AC226" i="3"/>
  <c r="AC258" i="3"/>
  <c r="AC290" i="3"/>
  <c r="AC322" i="3"/>
  <c r="AC354" i="3"/>
  <c r="AC386" i="3"/>
  <c r="AC450" i="3"/>
  <c r="AC482" i="3"/>
  <c r="AC514" i="3"/>
  <c r="AC546" i="3"/>
  <c r="AC578" i="3"/>
  <c r="AC610" i="3"/>
  <c r="AC19" i="3"/>
  <c r="AC51" i="3"/>
  <c r="AC83" i="3"/>
  <c r="AC147" i="3"/>
  <c r="AC179" i="3"/>
  <c r="AC211" i="3"/>
  <c r="AC243" i="3"/>
  <c r="AC275" i="3"/>
  <c r="AC307" i="3"/>
  <c r="AC339" i="3"/>
  <c r="AC403" i="3"/>
  <c r="AC435" i="3"/>
  <c r="AC467" i="3"/>
  <c r="AC499" i="3"/>
  <c r="AC531" i="3"/>
  <c r="AC563" i="3"/>
  <c r="AC36" i="3"/>
  <c r="AC100" i="3"/>
  <c r="AC132" i="3"/>
  <c r="AC292" i="3"/>
  <c r="AC324" i="3"/>
  <c r="AC548" i="3"/>
  <c r="AC524" i="3"/>
  <c r="AC556" i="3"/>
  <c r="AC588" i="3"/>
  <c r="AC21" i="3"/>
  <c r="AC469" i="3"/>
  <c r="AC38" i="3"/>
  <c r="AC166" i="3"/>
  <c r="AC454" i="3"/>
  <c r="AC518" i="3"/>
  <c r="AC119" i="3"/>
  <c r="AC375" i="3"/>
  <c r="AC599" i="3"/>
  <c r="AC304" i="3"/>
  <c r="AC25" i="3"/>
  <c r="AC89" i="3"/>
  <c r="AC281" i="3"/>
  <c r="AC601" i="3"/>
  <c r="AC170" i="3"/>
  <c r="AC347" i="3"/>
  <c r="AC603" i="3"/>
  <c r="AC300" i="3"/>
  <c r="AC253" i="3"/>
  <c r="AC477" i="3"/>
  <c r="AC142" i="3"/>
  <c r="AC174" i="3"/>
  <c r="AC398" i="3"/>
  <c r="AC95" i="3"/>
  <c r="AC351" i="3"/>
  <c r="AC607" i="3"/>
  <c r="AC312" i="3"/>
  <c r="AC161" i="3"/>
  <c r="AC225" i="3"/>
  <c r="AC257" i="3"/>
  <c r="AC353" i="3"/>
  <c r="AC481" i="3"/>
  <c r="AC146" i="3"/>
  <c r="AC178" i="3"/>
  <c r="AC402" i="3"/>
  <c r="AC99" i="3"/>
  <c r="AC355" i="3"/>
  <c r="AC611" i="3"/>
  <c r="AC308" i="3"/>
  <c r="N562" i="3"/>
  <c r="N579" i="3"/>
  <c r="N498" i="3"/>
  <c r="N508" i="3"/>
  <c r="N572" i="3"/>
  <c r="Q617" i="3"/>
  <c r="Q599" i="3"/>
  <c r="Q512" i="3"/>
  <c r="N538" i="3"/>
  <c r="Q494" i="3"/>
  <c r="N610" i="3"/>
  <c r="N548" i="3"/>
  <c r="W37" i="3"/>
  <c r="W69" i="3"/>
  <c r="W101" i="3"/>
  <c r="W133" i="3"/>
  <c r="W165" i="3"/>
  <c r="Q550" i="3"/>
  <c r="W197" i="3"/>
  <c r="W229" i="3"/>
  <c r="W261" i="3"/>
  <c r="W293" i="3"/>
  <c r="W325" i="3"/>
  <c r="W357" i="3"/>
  <c r="W389" i="3"/>
  <c r="W421" i="3"/>
  <c r="W453" i="3"/>
  <c r="W485" i="3"/>
  <c r="W517" i="3"/>
  <c r="W549" i="3"/>
  <c r="W581" i="3"/>
  <c r="W603" i="3"/>
  <c r="W38" i="3"/>
  <c r="W70" i="3"/>
  <c r="W134" i="3"/>
  <c r="W198" i="3"/>
  <c r="W262" i="3"/>
  <c r="W294" i="3"/>
  <c r="W326" i="3"/>
  <c r="W358" i="3"/>
  <c r="W390" i="3"/>
  <c r="W422" i="3"/>
  <c r="W454" i="3"/>
  <c r="W486" i="3"/>
  <c r="W518" i="3"/>
  <c r="W550" i="3"/>
  <c r="W582" i="3"/>
  <c r="W15" i="3"/>
  <c r="W47" i="3"/>
  <c r="W79" i="3"/>
  <c r="W111" i="3"/>
  <c r="W143" i="3"/>
  <c r="W175" i="3"/>
  <c r="W207" i="3"/>
  <c r="W239" i="3"/>
  <c r="W271" i="3"/>
  <c r="W303" i="3"/>
  <c r="W335" i="3"/>
  <c r="W367" i="3"/>
  <c r="W399" i="3"/>
  <c r="W431" i="3"/>
  <c r="W463" i="3"/>
  <c r="W495" i="3"/>
  <c r="W559" i="3"/>
  <c r="W148" i="3"/>
  <c r="W212" i="3"/>
  <c r="W276" i="3"/>
  <c r="W308" i="3"/>
  <c r="W340" i="3"/>
  <c r="W372" i="3"/>
  <c r="W404" i="3"/>
  <c r="Z13" i="3"/>
  <c r="Z45" i="3"/>
  <c r="Z77" i="3"/>
  <c r="Z141" i="3"/>
  <c r="Z205" i="3"/>
  <c r="Z237" i="3"/>
  <c r="Z269" i="3"/>
  <c r="Z365" i="3"/>
  <c r="Z397" i="3"/>
  <c r="Z461" i="3"/>
  <c r="Z493" i="3"/>
  <c r="Z525" i="3"/>
  <c r="Z589" i="3"/>
  <c r="Z228" i="3"/>
  <c r="Z556" i="3"/>
  <c r="Z30" i="3"/>
  <c r="Z62" i="3"/>
  <c r="Z94" i="3"/>
  <c r="Z158" i="3"/>
  <c r="Z190" i="3"/>
  <c r="Z222" i="3"/>
  <c r="Z318" i="3"/>
  <c r="Z350" i="3"/>
  <c r="Z382" i="3"/>
  <c r="Z414" i="3"/>
  <c r="Z446" i="3"/>
  <c r="Z542" i="3"/>
  <c r="Z574" i="3"/>
  <c r="Z606" i="3"/>
  <c r="Z400" i="3"/>
  <c r="Z536" i="3"/>
  <c r="Z608" i="3"/>
  <c r="Z618" i="3"/>
  <c r="Z316" i="3"/>
  <c r="Z87" i="3"/>
  <c r="Z119" i="3"/>
  <c r="Z151" i="3"/>
  <c r="Z215" i="3"/>
  <c r="Z279" i="3"/>
  <c r="Z311" i="3"/>
  <c r="Z375" i="3"/>
  <c r="Z407" i="3"/>
  <c r="Z439" i="3"/>
  <c r="Z471" i="3"/>
  <c r="Z503" i="3"/>
  <c r="Z352" i="3"/>
  <c r="Z432" i="3"/>
  <c r="Z552" i="3"/>
  <c r="Z616" i="3"/>
  <c r="Z362" i="3"/>
  <c r="Z458" i="3"/>
  <c r="Z546" i="3"/>
  <c r="Z164" i="3"/>
  <c r="Z572" i="3"/>
  <c r="Z32" i="3"/>
  <c r="Z96" i="3"/>
  <c r="Z128" i="3"/>
  <c r="Z224" i="3"/>
  <c r="Z256" i="3"/>
  <c r="Z320" i="3"/>
  <c r="Z564" i="3"/>
  <c r="Z33" i="3"/>
  <c r="Z65" i="3"/>
  <c r="Z129" i="3"/>
  <c r="Z161" i="3"/>
  <c r="Z193" i="3"/>
  <c r="Z225" i="3"/>
  <c r="Z257" i="3"/>
  <c r="Z353" i="3"/>
  <c r="Z385" i="3"/>
  <c r="Z481" i="3"/>
  <c r="Z577" i="3"/>
  <c r="Z609" i="3"/>
  <c r="Z26" i="3"/>
  <c r="Z58" i="3"/>
  <c r="Z90" i="3"/>
  <c r="Z122" i="3"/>
  <c r="Z154" i="3"/>
  <c r="Z186" i="3"/>
  <c r="Z218" i="3"/>
  <c r="Z298" i="3"/>
  <c r="Z354" i="3"/>
  <c r="Z466" i="3"/>
  <c r="Z554" i="3"/>
  <c r="Z460" i="3"/>
  <c r="Z11" i="3"/>
  <c r="Z107" i="3"/>
  <c r="Z171" i="3"/>
  <c r="Z235" i="3"/>
  <c r="Z267" i="3"/>
  <c r="Z299" i="3"/>
  <c r="Z395" i="3"/>
  <c r="Z427" i="3"/>
  <c r="Z491" i="3"/>
  <c r="Z555" i="3"/>
  <c r="Z587" i="3"/>
  <c r="Z100" i="3"/>
  <c r="Z132" i="3"/>
  <c r="Z500" i="3"/>
  <c r="Z387" i="3"/>
  <c r="Z515" i="3"/>
  <c r="Z547" i="3"/>
  <c r="Z579" i="3"/>
  <c r="Z611" i="3"/>
  <c r="Z28" i="3"/>
  <c r="Z92" i="3"/>
  <c r="Z188" i="3"/>
  <c r="Z268" i="3"/>
  <c r="Z444" i="3"/>
  <c r="Z21" i="3"/>
  <c r="Z85" i="3"/>
  <c r="Z117" i="3"/>
  <c r="Z181" i="3"/>
  <c r="Z309" i="3"/>
  <c r="Z341" i="3"/>
  <c r="Z373" i="3"/>
  <c r="Z405" i="3"/>
  <c r="Z437" i="3"/>
  <c r="Z533" i="3"/>
  <c r="Z565" i="3"/>
  <c r="Z396" i="3"/>
  <c r="Z134" i="3"/>
  <c r="Z230" i="3"/>
  <c r="Z262" i="3"/>
  <c r="Z294" i="3"/>
  <c r="Z326" i="3"/>
  <c r="Z486" i="3"/>
  <c r="Z488" i="3"/>
  <c r="Z250" i="3"/>
  <c r="Z31" i="3"/>
  <c r="Z63" i="3"/>
  <c r="Z127" i="3"/>
  <c r="Z191" i="3"/>
  <c r="Z255" i="3"/>
  <c r="Z351" i="3"/>
  <c r="Z447" i="3"/>
  <c r="Z543" i="3"/>
  <c r="Z512" i="3"/>
  <c r="Z234" i="3"/>
  <c r="Z378" i="3"/>
  <c r="Z474" i="3"/>
  <c r="Z40" i="3"/>
  <c r="Z72" i="3"/>
  <c r="Z264" i="3"/>
  <c r="Z105" i="3"/>
  <c r="Z169" i="3"/>
  <c r="Z297" i="3"/>
  <c r="Z425" i="3"/>
  <c r="Z457" i="3"/>
  <c r="Z553" i="3"/>
  <c r="Z130" i="3"/>
  <c r="Z226" i="3"/>
  <c r="Z386" i="3"/>
  <c r="Z490" i="3"/>
  <c r="Z19" i="3"/>
  <c r="Z51" i="3"/>
  <c r="Z147" i="3"/>
  <c r="Z179" i="3"/>
  <c r="Z275" i="3"/>
  <c r="Z339" i="3"/>
  <c r="Z371" i="3"/>
  <c r="W29" i="3"/>
  <c r="W61" i="3"/>
  <c r="W93" i="3"/>
  <c r="W125" i="3"/>
  <c r="W157" i="3"/>
  <c r="W189" i="3"/>
  <c r="W221" i="3"/>
  <c r="W253" i="3"/>
  <c r="W285" i="3"/>
  <c r="W349" i="3"/>
  <c r="W381" i="3"/>
  <c r="W413" i="3"/>
  <c r="W445" i="3"/>
  <c r="W477" i="3"/>
  <c r="W509" i="3"/>
  <c r="W541" i="3"/>
  <c r="W573" i="3"/>
  <c r="W605" i="3"/>
  <c r="Z37" i="3"/>
  <c r="Z69" i="3"/>
  <c r="Z133" i="3"/>
  <c r="N583" i="3"/>
  <c r="N569" i="3"/>
  <c r="W612" i="3"/>
  <c r="Z165" i="3"/>
  <c r="Z229" i="3"/>
  <c r="Z261" i="3"/>
  <c r="Z325" i="3"/>
  <c r="Z389" i="3"/>
  <c r="Z485" i="3"/>
  <c r="Z517" i="3"/>
  <c r="Z581" i="3"/>
  <c r="Z613" i="3"/>
  <c r="Z516" i="3"/>
  <c r="Z22" i="3"/>
  <c r="Z54" i="3"/>
  <c r="Z86" i="3"/>
  <c r="Z118" i="3"/>
  <c r="Z182" i="3"/>
  <c r="Z214" i="3"/>
  <c r="Z278" i="3"/>
  <c r="Z310" i="3"/>
  <c r="Z342" i="3"/>
  <c r="Z406" i="3"/>
  <c r="Z438" i="3"/>
  <c r="Z470" i="3"/>
  <c r="Z534" i="3"/>
  <c r="Z566" i="3"/>
  <c r="Z598" i="3"/>
  <c r="Z376" i="3"/>
  <c r="Z456" i="3"/>
  <c r="Z592" i="3"/>
  <c r="Z370" i="3"/>
  <c r="Z586" i="3"/>
  <c r="Z300" i="3"/>
  <c r="Z79" i="3"/>
  <c r="Z111" i="3"/>
  <c r="Z303" i="3"/>
  <c r="Z367" i="3"/>
  <c r="Z399" i="3"/>
  <c r="Z431" i="3"/>
  <c r="Z495" i="3"/>
  <c r="Z544" i="3"/>
  <c r="Z600" i="3"/>
  <c r="Z346" i="3"/>
  <c r="Z434" i="3"/>
  <c r="Z610" i="3"/>
  <c r="Z364" i="3"/>
  <c r="Z532" i="3"/>
  <c r="Z88" i="3"/>
  <c r="Z120" i="3"/>
  <c r="Z152" i="3"/>
  <c r="Z184" i="3"/>
  <c r="Z216" i="3"/>
  <c r="Z248" i="3"/>
  <c r="Z312" i="3"/>
  <c r="Z292" i="3"/>
  <c r="Z508" i="3"/>
  <c r="Z25" i="3"/>
  <c r="Z57" i="3"/>
  <c r="Z89" i="3"/>
  <c r="Z153" i="3"/>
  <c r="Z249" i="3"/>
  <c r="Z281" i="3"/>
  <c r="Z313" i="3"/>
  <c r="Z377" i="3"/>
  <c r="Z409" i="3"/>
  <c r="Z473" i="3"/>
  <c r="Z505" i="3"/>
  <c r="Z569" i="3"/>
  <c r="Z601" i="3"/>
  <c r="Z18" i="3"/>
  <c r="Z50" i="3"/>
  <c r="Z82" i="3"/>
  <c r="Z114" i="3"/>
  <c r="Z178" i="3"/>
  <c r="Z210" i="3"/>
  <c r="Z290" i="3"/>
  <c r="Z330" i="3"/>
  <c r="Z442" i="3"/>
  <c r="Z538" i="3"/>
  <c r="Z588" i="3"/>
  <c r="Z99" i="3"/>
  <c r="Z163" i="3"/>
  <c r="Z227" i="3"/>
  <c r="Z259" i="3"/>
  <c r="Z291" i="3"/>
  <c r="Z355" i="3"/>
  <c r="Z29" i="3"/>
  <c r="Z61" i="3"/>
  <c r="Z157" i="3"/>
  <c r="Z221" i="3"/>
  <c r="Z253" i="3"/>
  <c r="Z317" i="3"/>
  <c r="Z477" i="3"/>
  <c r="Z509" i="3"/>
  <c r="Z573" i="3"/>
  <c r="Z605" i="3"/>
  <c r="Z452" i="3"/>
  <c r="Z419" i="3"/>
  <c r="Z483" i="3"/>
  <c r="Z467" i="3"/>
  <c r="Z12" i="3"/>
  <c r="Z108" i="3"/>
  <c r="Z14" i="3"/>
  <c r="Z46" i="3"/>
  <c r="Z78" i="3"/>
  <c r="Z110" i="3"/>
  <c r="Z174" i="3"/>
  <c r="Z206" i="3"/>
  <c r="Z366" i="3"/>
  <c r="Z398" i="3"/>
  <c r="Z430" i="3"/>
  <c r="Z462" i="3"/>
  <c r="Z526" i="3"/>
  <c r="Z558" i="3"/>
  <c r="Z590" i="3"/>
  <c r="Z440" i="3"/>
  <c r="Z576" i="3"/>
  <c r="Z450" i="3"/>
  <c r="Z562" i="3"/>
  <c r="Z260" i="3"/>
  <c r="Z380" i="3"/>
  <c r="Z580" i="3"/>
  <c r="Z103" i="3"/>
  <c r="Z167" i="3"/>
  <c r="Z295" i="3"/>
  <c r="Z327" i="3"/>
  <c r="Z391" i="3"/>
  <c r="Z423" i="3"/>
  <c r="Z487" i="3"/>
  <c r="Z583" i="3"/>
  <c r="Z615" i="3"/>
  <c r="Z464" i="3"/>
  <c r="Z528" i="3"/>
  <c r="Z584" i="3"/>
  <c r="Z402" i="3"/>
  <c r="Z594" i="3"/>
  <c r="Z324" i="3"/>
  <c r="Z484" i="3"/>
  <c r="Z80" i="3"/>
  <c r="Z112" i="3"/>
  <c r="Z144" i="3"/>
  <c r="Z176" i="3"/>
  <c r="Z240" i="3"/>
  <c r="Z272" i="3"/>
  <c r="Z304" i="3"/>
  <c r="Z360" i="3"/>
  <c r="Z148" i="3"/>
  <c r="Z9" i="3"/>
  <c r="Z17" i="3"/>
  <c r="Z49" i="3"/>
  <c r="Z145" i="3"/>
  <c r="Z177" i="3"/>
  <c r="Z209" i="3"/>
  <c r="Z241" i="3"/>
  <c r="Z273" i="3"/>
  <c r="Z401" i="3"/>
  <c r="Z497" i="3"/>
  <c r="Z593" i="3"/>
  <c r="Z42" i="3"/>
  <c r="Z74" i="3"/>
  <c r="Z106" i="3"/>
  <c r="Z170" i="3"/>
  <c r="Z202" i="3"/>
  <c r="Z282" i="3"/>
  <c r="Z410" i="3"/>
  <c r="Z602" i="3"/>
  <c r="Z540" i="3"/>
  <c r="Z91" i="3"/>
  <c r="Z123" i="3"/>
  <c r="Z155" i="3"/>
  <c r="Z219" i="3"/>
  <c r="Z251" i="3"/>
  <c r="Z283" i="3"/>
  <c r="Z315" i="3"/>
  <c r="Z379" i="3"/>
  <c r="Z411" i="3"/>
  <c r="Z443" i="3"/>
  <c r="Z475" i="3"/>
  <c r="Z507" i="3"/>
  <c r="Z539" i="3"/>
  <c r="Z603" i="3"/>
  <c r="Z84" i="3"/>
  <c r="Z252" i="3"/>
  <c r="Z596" i="3"/>
  <c r="Z101" i="3"/>
  <c r="Z197" i="3"/>
  <c r="Z293" i="3"/>
  <c r="Z357" i="3"/>
  <c r="Z421" i="3"/>
  <c r="Z453" i="3"/>
  <c r="Z549" i="3"/>
  <c r="Z150" i="3"/>
  <c r="Z246" i="3"/>
  <c r="Z374" i="3"/>
  <c r="Z502" i="3"/>
  <c r="Z520" i="3"/>
  <c r="Z482" i="3"/>
  <c r="Z428" i="3"/>
  <c r="Z15" i="3"/>
  <c r="Z47" i="3"/>
  <c r="Z143" i="3"/>
  <c r="Z175" i="3"/>
  <c r="Z207" i="3"/>
  <c r="Z239" i="3"/>
  <c r="Z271" i="3"/>
  <c r="Z335" i="3"/>
  <c r="Z463" i="3"/>
  <c r="Z527" i="3"/>
  <c r="Z559" i="3"/>
  <c r="Z591" i="3"/>
  <c r="Z328" i="3"/>
  <c r="Z408" i="3"/>
  <c r="Z480" i="3"/>
  <c r="Z522" i="3"/>
  <c r="Z24" i="3"/>
  <c r="Z56" i="3"/>
  <c r="Z280" i="3"/>
  <c r="Z384" i="3"/>
  <c r="Z121" i="3"/>
  <c r="Z185" i="3"/>
  <c r="Z217" i="3"/>
  <c r="Z345" i="3"/>
  <c r="Z441" i="3"/>
  <c r="Z537" i="3"/>
  <c r="Z146" i="3"/>
  <c r="Z258" i="3"/>
  <c r="Z156" i="3"/>
  <c r="Z420" i="3"/>
  <c r="Z35" i="3"/>
  <c r="Z67" i="3"/>
  <c r="Z131" i="3"/>
  <c r="Z195" i="3"/>
  <c r="Z323" i="3"/>
  <c r="Z451" i="3"/>
  <c r="Z60" i="3"/>
  <c r="Z124" i="3"/>
  <c r="Z220" i="3"/>
  <c r="W614" i="3"/>
  <c r="Z109" i="3"/>
  <c r="Z173" i="3"/>
  <c r="Z301" i="3"/>
  <c r="Z333" i="3"/>
  <c r="Z429" i="3"/>
  <c r="Z557" i="3"/>
  <c r="Z126" i="3"/>
  <c r="Z254" i="3"/>
  <c r="Z286" i="3"/>
  <c r="Z478" i="3"/>
  <c r="Z510" i="3"/>
  <c r="Z472" i="3"/>
  <c r="Z394" i="3"/>
  <c r="Z506" i="3"/>
  <c r="Z476" i="3"/>
  <c r="Z23" i="3"/>
  <c r="Z55" i="3"/>
  <c r="Z183" i="3"/>
  <c r="Z247" i="3"/>
  <c r="Z343" i="3"/>
  <c r="Z535" i="3"/>
  <c r="Z567" i="3"/>
  <c r="Z599" i="3"/>
  <c r="Z496" i="3"/>
  <c r="Z404" i="3"/>
  <c r="Z64" i="3"/>
  <c r="Z160" i="3"/>
  <c r="Z192" i="3"/>
  <c r="Z288" i="3"/>
  <c r="Z416" i="3"/>
  <c r="Z348" i="3"/>
  <c r="Z97" i="3"/>
  <c r="Z289" i="3"/>
  <c r="Z321" i="3"/>
  <c r="Z417" i="3"/>
  <c r="Z449" i="3"/>
  <c r="Z513" i="3"/>
  <c r="Z545" i="3"/>
  <c r="Z266" i="3"/>
  <c r="Z284" i="3"/>
  <c r="Z43" i="3"/>
  <c r="Z75" i="3"/>
  <c r="Z139" i="3"/>
  <c r="Z203" i="3"/>
  <c r="Z331" i="3"/>
  <c r="Z363" i="3"/>
  <c r="Z459" i="3"/>
  <c r="Z523" i="3"/>
  <c r="Z36" i="3"/>
  <c r="Z68" i="3"/>
  <c r="Z196" i="3"/>
  <c r="Z236" i="3"/>
  <c r="Z308" i="3"/>
  <c r="Z53" i="3"/>
  <c r="Z149" i="3"/>
  <c r="Z213" i="3"/>
  <c r="Z245" i="3"/>
  <c r="Z277" i="3"/>
  <c r="Z469" i="3"/>
  <c r="Z501" i="3"/>
  <c r="Z597" i="3"/>
  <c r="Z612" i="3"/>
  <c r="Z38" i="3"/>
  <c r="Z70" i="3"/>
  <c r="Z102" i="3"/>
  <c r="Z166" i="3"/>
  <c r="Z198" i="3"/>
  <c r="Z358" i="3"/>
  <c r="Z390" i="3"/>
  <c r="Z422" i="3"/>
  <c r="Z454" i="3"/>
  <c r="Z518" i="3"/>
  <c r="Z550" i="3"/>
  <c r="Z582" i="3"/>
  <c r="Z614" i="3"/>
  <c r="Z424" i="3"/>
  <c r="Z560" i="3"/>
  <c r="Z418" i="3"/>
  <c r="Z530" i="3"/>
  <c r="Z180" i="3"/>
  <c r="Z340" i="3"/>
  <c r="Z524" i="3"/>
  <c r="Z95" i="3"/>
  <c r="Z159" i="3"/>
  <c r="Z223" i="3"/>
  <c r="Z287" i="3"/>
  <c r="Z319" i="3"/>
  <c r="Z383" i="3"/>
  <c r="Z415" i="3"/>
  <c r="Z479" i="3"/>
  <c r="Z511" i="3"/>
  <c r="Z575" i="3"/>
  <c r="Z607" i="3"/>
  <c r="Z368" i="3"/>
  <c r="Z448" i="3"/>
  <c r="Z568" i="3"/>
  <c r="Z570" i="3"/>
  <c r="Z276" i="3"/>
  <c r="Z436" i="3"/>
  <c r="Z604" i="3"/>
  <c r="Z104" i="3"/>
  <c r="Z136" i="3"/>
  <c r="Z168" i="3"/>
  <c r="Z200" i="3"/>
  <c r="Z232" i="3"/>
  <c r="Z296" i="3"/>
  <c r="Z344" i="3"/>
  <c r="Z426" i="3"/>
  <c r="Z412" i="3"/>
  <c r="Z41" i="3"/>
  <c r="Z73" i="3"/>
  <c r="Z137" i="3"/>
  <c r="Z201" i="3"/>
  <c r="Z233" i="3"/>
  <c r="Z265" i="3"/>
  <c r="Z329" i="3"/>
  <c r="Z361" i="3"/>
  <c r="Z393" i="3"/>
  <c r="Z489" i="3"/>
  <c r="Z521" i="3"/>
  <c r="Z585" i="3"/>
  <c r="Z617" i="3"/>
  <c r="Z34" i="3"/>
  <c r="Z66" i="3"/>
  <c r="Z98" i="3"/>
  <c r="Z162" i="3"/>
  <c r="Z194" i="3"/>
  <c r="Z274" i="3"/>
  <c r="Z306" i="3"/>
  <c r="Z578" i="3"/>
  <c r="Z332" i="3"/>
  <c r="Z492" i="3"/>
  <c r="Z83" i="3"/>
  <c r="Z115" i="3"/>
  <c r="Z211" i="3"/>
  <c r="Z243" i="3"/>
  <c r="Z307" i="3"/>
  <c r="Z403" i="3"/>
  <c r="Z435" i="3"/>
  <c r="Z499" i="3"/>
  <c r="Z531" i="3"/>
  <c r="Z563" i="3"/>
  <c r="Z595" i="3"/>
  <c r="Z44" i="3"/>
  <c r="Z76" i="3"/>
  <c r="Z140" i="3"/>
  <c r="Z204" i="3"/>
  <c r="Z244" i="3"/>
  <c r="Z356" i="3"/>
  <c r="Z548" i="3"/>
  <c r="Z93" i="3"/>
  <c r="Z125" i="3"/>
  <c r="Z189" i="3"/>
  <c r="Z285" i="3"/>
  <c r="Z349" i="3"/>
  <c r="Z381" i="3"/>
  <c r="Z413" i="3"/>
  <c r="Z445" i="3"/>
  <c r="Z541" i="3"/>
  <c r="Z142" i="3"/>
  <c r="Z238" i="3"/>
  <c r="Z270" i="3"/>
  <c r="Z302" i="3"/>
  <c r="Z334" i="3"/>
  <c r="Z494" i="3"/>
  <c r="Z336" i="3"/>
  <c r="Z504" i="3"/>
  <c r="Z338" i="3"/>
  <c r="Z39" i="3"/>
  <c r="Z71" i="3"/>
  <c r="Z135" i="3"/>
  <c r="Z199" i="3"/>
  <c r="Z231" i="3"/>
  <c r="Z263" i="3"/>
  <c r="Z359" i="3"/>
  <c r="Z455" i="3"/>
  <c r="Z519" i="3"/>
  <c r="Z551" i="3"/>
  <c r="Z392" i="3"/>
  <c r="Z322" i="3"/>
  <c r="Z498" i="3"/>
  <c r="Z16" i="3"/>
  <c r="Z48" i="3"/>
  <c r="Z208" i="3"/>
  <c r="Z468" i="3"/>
  <c r="Z81" i="3"/>
  <c r="Z113" i="3"/>
  <c r="Z305" i="3"/>
  <c r="Z337" i="3"/>
  <c r="Z369" i="3"/>
  <c r="Z433" i="3"/>
  <c r="Z465" i="3"/>
  <c r="Z529" i="3"/>
  <c r="Z561" i="3"/>
  <c r="Z10" i="3"/>
  <c r="Z138" i="3"/>
  <c r="Z242" i="3"/>
  <c r="Z314" i="3"/>
  <c r="Z514" i="3"/>
  <c r="Z372" i="3"/>
  <c r="Z27" i="3"/>
  <c r="Z59" i="3"/>
  <c r="Z187" i="3"/>
  <c r="Z347" i="3"/>
  <c r="Z571" i="3"/>
  <c r="Z20" i="3"/>
  <c r="Z52" i="3"/>
  <c r="Z116" i="3"/>
  <c r="Z172" i="3"/>
  <c r="Z212" i="3"/>
  <c r="Z388" i="3"/>
  <c r="Q560" i="3"/>
  <c r="E520" i="3"/>
  <c r="N535" i="3"/>
  <c r="N512" i="3"/>
  <c r="W30" i="3"/>
  <c r="W62" i="3"/>
  <c r="W94" i="3"/>
  <c r="W126" i="3"/>
  <c r="W158" i="3"/>
  <c r="W190" i="3"/>
  <c r="W254" i="3"/>
  <c r="W286" i="3"/>
  <c r="W318" i="3"/>
  <c r="W350" i="3"/>
  <c r="W382" i="3"/>
  <c r="W414" i="3"/>
  <c r="W446" i="3"/>
  <c r="W478" i="3"/>
  <c r="W510" i="3"/>
  <c r="W542" i="3"/>
  <c r="W574" i="3"/>
  <c r="W606" i="3"/>
  <c r="W39" i="3"/>
  <c r="W71" i="3"/>
  <c r="W103" i="3"/>
  <c r="W135" i="3"/>
  <c r="W199" i="3"/>
  <c r="W231" i="3"/>
  <c r="W263" i="3"/>
  <c r="W295" i="3"/>
  <c r="W327" i="3"/>
  <c r="W359" i="3"/>
  <c r="W391" i="3"/>
  <c r="W423" i="3"/>
  <c r="W455" i="3"/>
  <c r="W487" i="3"/>
  <c r="W551" i="3"/>
  <c r="W583" i="3"/>
  <c r="W112" i="3"/>
  <c r="W144" i="3"/>
  <c r="W208" i="3"/>
  <c r="W240" i="3"/>
  <c r="W272" i="3"/>
  <c r="W336" i="3"/>
  <c r="W368" i="3"/>
  <c r="W400" i="3"/>
  <c r="W432" i="3"/>
  <c r="W464" i="3"/>
  <c r="W496" i="3"/>
  <c r="W528" i="3"/>
  <c r="W560" i="3"/>
  <c r="W592" i="3"/>
  <c r="W17" i="3"/>
  <c r="W49" i="3"/>
  <c r="W81" i="3"/>
  <c r="W113" i="3"/>
  <c r="W145" i="3"/>
  <c r="W177" i="3"/>
  <c r="W241" i="3"/>
  <c r="W369" i="3"/>
  <c r="W401" i="3"/>
  <c r="W433" i="3"/>
  <c r="W465" i="3"/>
  <c r="W497" i="3"/>
  <c r="W529" i="3"/>
  <c r="W561" i="3"/>
  <c r="W593" i="3"/>
  <c r="W42" i="3"/>
  <c r="W74" i="3"/>
  <c r="W106" i="3"/>
  <c r="W138" i="3"/>
  <c r="W170" i="3"/>
  <c r="W202" i="3"/>
  <c r="W234" i="3"/>
  <c r="W266" i="3"/>
  <c r="W298" i="3"/>
  <c r="W330" i="3"/>
  <c r="W394" i="3"/>
  <c r="W426" i="3"/>
  <c r="W458" i="3"/>
  <c r="W490" i="3"/>
  <c r="W522" i="3"/>
  <c r="W554" i="3"/>
  <c r="W586" i="3"/>
  <c r="W11" i="3"/>
  <c r="W43" i="3"/>
  <c r="W75" i="3"/>
  <c r="W107" i="3"/>
  <c r="W139" i="3"/>
  <c r="W171" i="3"/>
  <c r="W203" i="3"/>
  <c r="W235" i="3"/>
  <c r="W267" i="3"/>
  <c r="W299" i="3"/>
  <c r="W331" i="3"/>
  <c r="W363" i="3"/>
  <c r="W395" i="3"/>
  <c r="W427" i="3"/>
  <c r="W459" i="3"/>
  <c r="W555" i="3"/>
  <c r="W108" i="3"/>
  <c r="W140" i="3"/>
  <c r="W172" i="3"/>
  <c r="W204" i="3"/>
  <c r="W236" i="3"/>
  <c r="W268" i="3"/>
  <c r="W300" i="3"/>
  <c r="W332" i="3"/>
  <c r="W364" i="3"/>
  <c r="W396" i="3"/>
  <c r="W591" i="3"/>
  <c r="W24" i="3"/>
  <c r="W88" i="3"/>
  <c r="W120" i="3"/>
  <c r="W152" i="3"/>
  <c r="W184" i="3"/>
  <c r="W216" i="3"/>
  <c r="W248" i="3"/>
  <c r="W280" i="3"/>
  <c r="W312" i="3"/>
  <c r="W344" i="3"/>
  <c r="W376" i="3"/>
  <c r="W440" i="3"/>
  <c r="W504" i="3"/>
  <c r="W536" i="3"/>
  <c r="W568" i="3"/>
  <c r="W600" i="3"/>
  <c r="W25" i="3"/>
  <c r="W57" i="3"/>
  <c r="W89" i="3"/>
  <c r="W121" i="3"/>
  <c r="W153" i="3"/>
  <c r="W185" i="3"/>
  <c r="W217" i="3"/>
  <c r="W249" i="3"/>
  <c r="W281" i="3"/>
  <c r="W345" i="3"/>
  <c r="W377" i="3"/>
  <c r="W409" i="3"/>
  <c r="W441" i="3"/>
  <c r="W473" i="3"/>
  <c r="W505" i="3"/>
  <c r="W537" i="3"/>
  <c r="W569" i="3"/>
  <c r="W601" i="3"/>
  <c r="W18" i="3"/>
  <c r="W50" i="3"/>
  <c r="W82" i="3"/>
  <c r="W114" i="3"/>
  <c r="W146" i="3"/>
  <c r="W178" i="3"/>
  <c r="W242" i="3"/>
  <c r="W274" i="3"/>
  <c r="W306" i="3"/>
  <c r="W338" i="3"/>
  <c r="W370" i="3"/>
  <c r="W402" i="3"/>
  <c r="W434" i="3"/>
  <c r="W466" i="3"/>
  <c r="W498" i="3"/>
  <c r="W530" i="3"/>
  <c r="W562" i="3"/>
  <c r="W594" i="3"/>
  <c r="W19" i="3"/>
  <c r="W51" i="3"/>
  <c r="W83" i="3"/>
  <c r="W115" i="3"/>
  <c r="W211" i="3"/>
  <c r="W243" i="3"/>
  <c r="W275" i="3"/>
  <c r="W307" i="3"/>
  <c r="W339" i="3"/>
  <c r="W371" i="3"/>
  <c r="W435" i="3"/>
  <c r="W531" i="3"/>
  <c r="W563" i="3"/>
  <c r="W500" i="3"/>
  <c r="W532" i="3"/>
  <c r="W564" i="3"/>
  <c r="W9" i="3"/>
  <c r="W428" i="3"/>
  <c r="W556" i="3"/>
  <c r="W588" i="3"/>
  <c r="W45" i="3"/>
  <c r="W77" i="3"/>
  <c r="W109" i="3"/>
  <c r="W141" i="3"/>
  <c r="W173" i="3"/>
  <c r="W205" i="3"/>
  <c r="W237" i="3"/>
  <c r="W269" i="3"/>
  <c r="W333" i="3"/>
  <c r="W365" i="3"/>
  <c r="W397" i="3"/>
  <c r="W461" i="3"/>
  <c r="W493" i="3"/>
  <c r="W525" i="3"/>
  <c r="W557" i="3"/>
  <c r="W589" i="3"/>
  <c r="W14" i="3"/>
  <c r="W46" i="3"/>
  <c r="W110" i="3"/>
  <c r="W142" i="3"/>
  <c r="W174" i="3"/>
  <c r="W206" i="3"/>
  <c r="W238" i="3"/>
  <c r="W270" i="3"/>
  <c r="W302" i="3"/>
  <c r="W398" i="3"/>
  <c r="W430" i="3"/>
  <c r="W494" i="3"/>
  <c r="W526" i="3"/>
  <c r="W558" i="3"/>
  <c r="W590" i="3"/>
  <c r="W23" i="3"/>
  <c r="W55" i="3"/>
  <c r="W87" i="3"/>
  <c r="W119" i="3"/>
  <c r="W151" i="3"/>
  <c r="W183" i="3"/>
  <c r="W215" i="3"/>
  <c r="W247" i="3"/>
  <c r="W279" i="3"/>
  <c r="W311" i="3"/>
  <c r="W343" i="3"/>
  <c r="W375" i="3"/>
  <c r="W407" i="3"/>
  <c r="W439" i="3"/>
  <c r="W471" i="3"/>
  <c r="W567" i="3"/>
  <c r="W599" i="3"/>
  <c r="W96" i="3"/>
  <c r="W128" i="3"/>
  <c r="W160" i="3"/>
  <c r="W192" i="3"/>
  <c r="W224" i="3"/>
  <c r="W256" i="3"/>
  <c r="W288" i="3"/>
  <c r="W320" i="3"/>
  <c r="W352" i="3"/>
  <c r="W384" i="3"/>
  <c r="W416" i="3"/>
  <c r="W448" i="3"/>
  <c r="W480" i="3"/>
  <c r="W512" i="3"/>
  <c r="W544" i="3"/>
  <c r="W576" i="3"/>
  <c r="W608" i="3"/>
  <c r="W33" i="3"/>
  <c r="W65" i="3"/>
  <c r="W97" i="3"/>
  <c r="W129" i="3"/>
  <c r="W161" i="3"/>
  <c r="W193" i="3"/>
  <c r="W225" i="3"/>
  <c r="W257" i="3"/>
  <c r="W289" i="3"/>
  <c r="W321" i="3"/>
  <c r="W353" i="3"/>
  <c r="W385" i="3"/>
  <c r="W417" i="3"/>
  <c r="W449" i="3"/>
  <c r="W481" i="3"/>
  <c r="W513" i="3"/>
  <c r="W545" i="3"/>
  <c r="W577" i="3"/>
  <c r="W609" i="3"/>
  <c r="W26" i="3"/>
  <c r="W58" i="3"/>
  <c r="W90" i="3"/>
  <c r="W122" i="3"/>
  <c r="W154" i="3"/>
  <c r="W186" i="3"/>
  <c r="W250" i="3"/>
  <c r="W282" i="3"/>
  <c r="W314" i="3"/>
  <c r="W346" i="3"/>
  <c r="W378" i="3"/>
  <c r="W410" i="3"/>
  <c r="W442" i="3"/>
  <c r="W474" i="3"/>
  <c r="W506" i="3"/>
  <c r="W538" i="3"/>
  <c r="W570" i="3"/>
  <c r="W602" i="3"/>
  <c r="W27" i="3"/>
  <c r="W59" i="3"/>
  <c r="W91" i="3"/>
  <c r="W123" i="3"/>
  <c r="W187" i="3"/>
  <c r="W219" i="3"/>
  <c r="W251" i="3"/>
  <c r="W283" i="3"/>
  <c r="W315" i="3"/>
  <c r="W347" i="3"/>
  <c r="W379" i="3"/>
  <c r="W411" i="3"/>
  <c r="W443" i="3"/>
  <c r="W475" i="3"/>
  <c r="W539" i="3"/>
  <c r="W571" i="3"/>
  <c r="W28" i="3"/>
  <c r="W92" i="3"/>
  <c r="W124" i="3"/>
  <c r="W156" i="3"/>
  <c r="W188" i="3"/>
  <c r="W220" i="3"/>
  <c r="W252" i="3"/>
  <c r="W284" i="3"/>
  <c r="W316" i="3"/>
  <c r="W348" i="3"/>
  <c r="W380" i="3"/>
  <c r="W164" i="3"/>
  <c r="W228" i="3"/>
  <c r="W292" i="3"/>
  <c r="W324" i="3"/>
  <c r="W356" i="3"/>
  <c r="W388" i="3"/>
  <c r="W420" i="3"/>
  <c r="W516" i="3"/>
  <c r="W548" i="3"/>
  <c r="W580" i="3"/>
  <c r="W460" i="3"/>
  <c r="W492" i="3"/>
  <c r="W524" i="3"/>
  <c r="W412" i="3"/>
  <c r="W444" i="3"/>
  <c r="W508" i="3"/>
  <c r="W540" i="3"/>
  <c r="W572" i="3"/>
  <c r="Q561" i="3"/>
  <c r="W84" i="3"/>
  <c r="N473" i="3"/>
  <c r="N472" i="3"/>
  <c r="N536" i="3"/>
  <c r="N454" i="3"/>
  <c r="N495" i="3"/>
  <c r="N559" i="3"/>
  <c r="N481" i="3"/>
  <c r="W21" i="3"/>
  <c r="W53" i="3"/>
  <c r="W85" i="3"/>
  <c r="W117" i="3"/>
  <c r="W149" i="3"/>
  <c r="W181" i="3"/>
  <c r="W213" i="3"/>
  <c r="W245" i="3"/>
  <c r="W277" i="3"/>
  <c r="W341" i="3"/>
  <c r="W373" i="3"/>
  <c r="W405" i="3"/>
  <c r="W437" i="3"/>
  <c r="W469" i="3"/>
  <c r="W501" i="3"/>
  <c r="W533" i="3"/>
  <c r="W565" i="3"/>
  <c r="W597" i="3"/>
  <c r="W22" i="3"/>
  <c r="W54" i="3"/>
  <c r="W86" i="3"/>
  <c r="W118" i="3"/>
  <c r="W150" i="3"/>
  <c r="W182" i="3"/>
  <c r="W246" i="3"/>
  <c r="W278" i="3"/>
  <c r="W310" i="3"/>
  <c r="W342" i="3"/>
  <c r="W374" i="3"/>
  <c r="W406" i="3"/>
  <c r="W438" i="3"/>
  <c r="W470" i="3"/>
  <c r="W502" i="3"/>
  <c r="W534" i="3"/>
  <c r="W566" i="3"/>
  <c r="W613" i="3"/>
  <c r="W598" i="3"/>
  <c r="W31" i="3"/>
  <c r="W63" i="3"/>
  <c r="W95" i="3"/>
  <c r="W127" i="3"/>
  <c r="W191" i="3"/>
  <c r="W223" i="3"/>
  <c r="W255" i="3"/>
  <c r="W287" i="3"/>
  <c r="W319" i="3"/>
  <c r="W351" i="3"/>
  <c r="W383" i="3"/>
  <c r="W415" i="3"/>
  <c r="W447" i="3"/>
  <c r="W479" i="3"/>
  <c r="W543" i="3"/>
  <c r="W575" i="3"/>
  <c r="W607" i="3"/>
  <c r="W104" i="3"/>
  <c r="W136" i="3"/>
  <c r="W168" i="3"/>
  <c r="W200" i="3"/>
  <c r="W232" i="3"/>
  <c r="W264" i="3"/>
  <c r="W296" i="3"/>
  <c r="W328" i="3"/>
  <c r="W360" i="3"/>
  <c r="W392" i="3"/>
  <c r="W424" i="3"/>
  <c r="W456" i="3"/>
  <c r="W488" i="3"/>
  <c r="W552" i="3"/>
  <c r="W584" i="3"/>
  <c r="W611" i="3"/>
  <c r="W41" i="3"/>
  <c r="W73" i="3"/>
  <c r="W105" i="3"/>
  <c r="W137" i="3"/>
  <c r="W169" i="3"/>
  <c r="W201" i="3"/>
  <c r="W233" i="3"/>
  <c r="W265" i="3"/>
  <c r="W297" i="3"/>
  <c r="W329" i="3"/>
  <c r="W361" i="3"/>
  <c r="W393" i="3"/>
  <c r="W425" i="3"/>
  <c r="W457" i="3"/>
  <c r="W521" i="3"/>
  <c r="W553" i="3"/>
  <c r="W585" i="3"/>
  <c r="W34" i="3"/>
  <c r="W66" i="3"/>
  <c r="W98" i="3"/>
  <c r="W130" i="3"/>
  <c r="W162" i="3"/>
  <c r="W194" i="3"/>
  <c r="W258" i="3"/>
  <c r="W290" i="3"/>
  <c r="W322" i="3"/>
  <c r="W354" i="3"/>
  <c r="W386" i="3"/>
  <c r="W418" i="3"/>
  <c r="W450" i="3"/>
  <c r="W482" i="3"/>
  <c r="W514" i="3"/>
  <c r="W546" i="3"/>
  <c r="W578" i="3"/>
  <c r="W610" i="3"/>
  <c r="W35" i="3"/>
  <c r="W67" i="3"/>
  <c r="W99" i="3"/>
  <c r="W131" i="3"/>
  <c r="W195" i="3"/>
  <c r="W227" i="3"/>
  <c r="W259" i="3"/>
  <c r="W291" i="3"/>
  <c r="W323" i="3"/>
  <c r="W355" i="3"/>
  <c r="W387" i="3"/>
  <c r="W419" i="3"/>
  <c r="W451" i="3"/>
  <c r="W547" i="3"/>
  <c r="W579" i="3"/>
  <c r="W100" i="3"/>
  <c r="W616" i="3"/>
  <c r="W596" i="3"/>
  <c r="W102" i="3"/>
  <c r="W166" i="3"/>
  <c r="W230" i="3"/>
  <c r="W527" i="3"/>
  <c r="W56" i="3"/>
  <c r="W408" i="3"/>
  <c r="W472" i="3"/>
  <c r="W618" i="3"/>
  <c r="W313" i="3"/>
  <c r="W210" i="3"/>
  <c r="W147" i="3"/>
  <c r="W179" i="3"/>
  <c r="W403" i="3"/>
  <c r="W467" i="3"/>
  <c r="W499" i="3"/>
  <c r="W20" i="3"/>
  <c r="W52" i="3"/>
  <c r="W116" i="3"/>
  <c r="W180" i="3"/>
  <c r="W244" i="3"/>
  <c r="W436" i="3"/>
  <c r="W468" i="3"/>
  <c r="W604" i="3"/>
  <c r="W13" i="3"/>
  <c r="W301" i="3"/>
  <c r="W429" i="3"/>
  <c r="W78" i="3"/>
  <c r="W334" i="3"/>
  <c r="W366" i="3"/>
  <c r="W462" i="3"/>
  <c r="W503" i="3"/>
  <c r="W535" i="3"/>
  <c r="W32" i="3"/>
  <c r="W64" i="3"/>
  <c r="W617" i="3"/>
  <c r="W218" i="3"/>
  <c r="W155" i="3"/>
  <c r="W507" i="3"/>
  <c r="W60" i="3"/>
  <c r="W476" i="3"/>
  <c r="W309" i="3"/>
  <c r="W214" i="3"/>
  <c r="W159" i="3"/>
  <c r="W511" i="3"/>
  <c r="W40" i="3"/>
  <c r="W72" i="3"/>
  <c r="W520" i="3"/>
  <c r="W489" i="3"/>
  <c r="W595" i="3"/>
  <c r="W226" i="3"/>
  <c r="W163" i="3"/>
  <c r="W483" i="3"/>
  <c r="W515" i="3"/>
  <c r="W36" i="3"/>
  <c r="W68" i="3"/>
  <c r="W132" i="3"/>
  <c r="W196" i="3"/>
  <c r="W260" i="3"/>
  <c r="W452" i="3"/>
  <c r="W484" i="3"/>
  <c r="W615" i="3"/>
  <c r="W587" i="3"/>
  <c r="W317" i="3"/>
  <c r="W222" i="3"/>
  <c r="W167" i="3"/>
  <c r="W519" i="3"/>
  <c r="W16" i="3"/>
  <c r="W48" i="3"/>
  <c r="W80" i="3"/>
  <c r="W176" i="3"/>
  <c r="W304" i="3"/>
  <c r="W209" i="3"/>
  <c r="W273" i="3"/>
  <c r="W305" i="3"/>
  <c r="W337" i="3"/>
  <c r="W10" i="3"/>
  <c r="W362" i="3"/>
  <c r="W491" i="3"/>
  <c r="W523" i="3"/>
  <c r="W12" i="3"/>
  <c r="W44" i="3"/>
  <c r="W76" i="3"/>
  <c r="N480" i="3"/>
  <c r="N488" i="3"/>
  <c r="N552" i="3"/>
  <c r="Q559" i="3"/>
  <c r="Q536" i="3"/>
  <c r="Q541" i="3"/>
  <c r="N576" i="3"/>
  <c r="N505" i="3"/>
  <c r="T218" i="3"/>
  <c r="T106" i="3"/>
  <c r="T579" i="3"/>
  <c r="N519" i="3"/>
  <c r="E44" i="3"/>
  <c r="E52" i="3"/>
  <c r="T90" i="3"/>
  <c r="T522" i="3"/>
  <c r="N545" i="3"/>
  <c r="E20" i="3"/>
  <c r="E570" i="3"/>
  <c r="E612" i="3"/>
  <c r="Q454" i="3"/>
  <c r="N515" i="3"/>
  <c r="N529" i="3"/>
  <c r="T26" i="3"/>
  <c r="T42" i="3"/>
  <c r="T58" i="3"/>
  <c r="T74" i="3"/>
  <c r="T122" i="3"/>
  <c r="T138" i="3"/>
  <c r="T154" i="3"/>
  <c r="T170" i="3"/>
  <c r="T186" i="3"/>
  <c r="T202" i="3"/>
  <c r="T498" i="3"/>
  <c r="T516" i="3"/>
  <c r="E559" i="3"/>
  <c r="Q452" i="3"/>
  <c r="Q549" i="3"/>
  <c r="T479" i="3"/>
  <c r="Q484" i="3"/>
  <c r="N433" i="3"/>
  <c r="T226" i="3"/>
  <c r="T258" i="3"/>
  <c r="T274" i="3"/>
  <c r="T386" i="3"/>
  <c r="T418" i="3"/>
  <c r="T359" i="3"/>
  <c r="T375" i="3"/>
  <c r="N383" i="3"/>
  <c r="E12" i="3"/>
  <c r="T306" i="3"/>
  <c r="T322" i="3"/>
  <c r="T354" i="3"/>
  <c r="T370" i="3"/>
  <c r="T402" i="3"/>
  <c r="N445" i="3"/>
  <c r="T194" i="3"/>
  <c r="T242" i="3"/>
  <c r="N298" i="3"/>
  <c r="N314" i="3"/>
  <c r="N346" i="3"/>
  <c r="T179" i="3"/>
  <c r="Q118" i="3"/>
  <c r="Q134" i="3"/>
  <c r="Q150" i="3"/>
  <c r="E166" i="3"/>
  <c r="E198" i="3"/>
  <c r="E278" i="3"/>
  <c r="E294" i="3"/>
  <c r="E342" i="3"/>
  <c r="E358" i="3"/>
  <c r="E374" i="3"/>
  <c r="E390" i="3"/>
  <c r="E406" i="3"/>
  <c r="E422" i="3"/>
  <c r="E500" i="3"/>
  <c r="N138" i="3"/>
  <c r="N266" i="3"/>
  <c r="T290" i="3"/>
  <c r="T338" i="3"/>
  <c r="N378" i="3"/>
  <c r="T227" i="3"/>
  <c r="T243" i="3"/>
  <c r="T275" i="3"/>
  <c r="N331" i="3"/>
  <c r="N363" i="3"/>
  <c r="N395" i="3"/>
  <c r="E54" i="3"/>
  <c r="E86" i="3"/>
  <c r="E118" i="3"/>
  <c r="Q166" i="3"/>
  <c r="E182" i="3"/>
  <c r="E214" i="3"/>
  <c r="E230" i="3"/>
  <c r="Q230" i="3"/>
  <c r="E262" i="3"/>
  <c r="E310" i="3"/>
  <c r="E326" i="3"/>
  <c r="T466" i="3"/>
  <c r="T514" i="3"/>
  <c r="T546" i="3"/>
  <c r="T450" i="3"/>
  <c r="T210" i="3"/>
  <c r="T291" i="3"/>
  <c r="T323" i="3"/>
  <c r="Q22" i="3"/>
  <c r="Q54" i="3"/>
  <c r="Q70" i="3"/>
  <c r="Q86" i="3"/>
  <c r="E246" i="3"/>
  <c r="E436" i="3"/>
  <c r="N449" i="3"/>
  <c r="N202" i="3"/>
  <c r="N282" i="3"/>
  <c r="N219" i="3"/>
  <c r="T387" i="3"/>
  <c r="N427" i="3"/>
  <c r="E22" i="3"/>
  <c r="E150" i="3"/>
  <c r="Q578" i="3"/>
  <c r="T507" i="3"/>
  <c r="E60" i="3"/>
  <c r="E602" i="3"/>
  <c r="N155" i="3"/>
  <c r="T23" i="3"/>
  <c r="T39" i="3"/>
  <c r="N47" i="3"/>
  <c r="T55" i="3"/>
  <c r="N79" i="3"/>
  <c r="Q60" i="3"/>
  <c r="T52" i="3"/>
  <c r="Q582" i="3"/>
  <c r="T481" i="3"/>
  <c r="T443" i="3"/>
  <c r="T33" i="3"/>
  <c r="N57" i="3"/>
  <c r="T65" i="3"/>
  <c r="T81" i="3"/>
  <c r="N89" i="3"/>
  <c r="T113" i="3"/>
  <c r="N121" i="3"/>
  <c r="T145" i="3"/>
  <c r="N153" i="3"/>
  <c r="T161" i="3"/>
  <c r="T177" i="3"/>
  <c r="N185" i="3"/>
  <c r="N217" i="3"/>
  <c r="T225" i="3"/>
  <c r="N249" i="3"/>
  <c r="T257" i="3"/>
  <c r="T305" i="3"/>
  <c r="T321" i="3"/>
  <c r="N329" i="3"/>
  <c r="T337" i="3"/>
  <c r="N345" i="3"/>
  <c r="N361" i="3"/>
  <c r="T369" i="3"/>
  <c r="N377" i="3"/>
  <c r="T385" i="3"/>
  <c r="N393" i="3"/>
  <c r="T401" i="3"/>
  <c r="N409" i="3"/>
  <c r="T417" i="3"/>
  <c r="N425" i="3"/>
  <c r="T19" i="3"/>
  <c r="T51" i="3"/>
  <c r="T100" i="3"/>
  <c r="T132" i="3"/>
  <c r="T148" i="3"/>
  <c r="N156" i="3"/>
  <c r="T164" i="3"/>
  <c r="N188" i="3"/>
  <c r="T196" i="3"/>
  <c r="T212" i="3"/>
  <c r="N220" i="3"/>
  <c r="T244" i="3"/>
  <c r="N252" i="3"/>
  <c r="T276" i="3"/>
  <c r="N284" i="3"/>
  <c r="T292" i="3"/>
  <c r="N300" i="3"/>
  <c r="N364" i="3"/>
  <c r="N396" i="3"/>
  <c r="N428" i="3"/>
  <c r="E37" i="3"/>
  <c r="Q53" i="3"/>
  <c r="E69" i="3"/>
  <c r="E101" i="3"/>
  <c r="E133" i="3"/>
  <c r="Q133" i="3"/>
  <c r="Q197" i="3"/>
  <c r="Q213" i="3"/>
  <c r="Q229" i="3"/>
  <c r="Q261" i="3"/>
  <c r="Q277" i="3"/>
  <c r="Q293" i="3"/>
  <c r="Q309" i="3"/>
  <c r="Q325" i="3"/>
  <c r="Q341" i="3"/>
  <c r="Q357" i="3"/>
  <c r="Q373" i="3"/>
  <c r="Q389" i="3"/>
  <c r="Q405" i="3"/>
  <c r="N111" i="3"/>
  <c r="N143" i="3"/>
  <c r="T151" i="3"/>
  <c r="N175" i="3"/>
  <c r="T183" i="3"/>
  <c r="N207" i="3"/>
  <c r="N28" i="3"/>
  <c r="N60" i="3"/>
  <c r="Q16" i="3"/>
  <c r="Q48" i="3"/>
  <c r="T72" i="3"/>
  <c r="Q80" i="3"/>
  <c r="N88" i="3"/>
  <c r="T104" i="3"/>
  <c r="T120" i="3"/>
  <c r="T136" i="3"/>
  <c r="N160" i="3"/>
  <c r="T31" i="3"/>
  <c r="N39" i="3"/>
  <c r="T63" i="3"/>
  <c r="N71" i="3"/>
  <c r="T557" i="3"/>
  <c r="T506" i="3"/>
  <c r="Q391" i="3"/>
  <c r="Q407" i="3"/>
  <c r="Q423" i="3"/>
  <c r="E515" i="3"/>
  <c r="E451" i="3"/>
  <c r="N492" i="3"/>
  <c r="N556" i="3"/>
  <c r="N607" i="3"/>
  <c r="Q445" i="3"/>
  <c r="Q477" i="3"/>
  <c r="Q509" i="3"/>
  <c r="Q618" i="3"/>
  <c r="Q616" i="3"/>
  <c r="T448" i="3"/>
  <c r="T511" i="3"/>
  <c r="T543" i="3"/>
  <c r="Q410" i="3"/>
  <c r="N332" i="3"/>
  <c r="T391" i="3"/>
  <c r="N399" i="3"/>
  <c r="N317" i="3"/>
  <c r="N333" i="3"/>
  <c r="N381" i="3"/>
  <c r="Q590" i="3"/>
  <c r="E561" i="3"/>
  <c r="E497" i="3"/>
  <c r="E433" i="3"/>
  <c r="N448" i="3"/>
  <c r="N544" i="3"/>
  <c r="Q527" i="3"/>
  <c r="Q595" i="3"/>
  <c r="Q614" i="3"/>
  <c r="T599" i="3"/>
  <c r="N476" i="3"/>
  <c r="Q455" i="3"/>
  <c r="T520" i="3"/>
  <c r="N297" i="3"/>
  <c r="N313" i="3"/>
  <c r="E158" i="3"/>
  <c r="E174" i="3"/>
  <c r="E190" i="3"/>
  <c r="E206" i="3"/>
  <c r="E222" i="3"/>
  <c r="E238" i="3"/>
  <c r="E254" i="3"/>
  <c r="E270" i="3"/>
  <c r="E286" i="3"/>
  <c r="E302" i="3"/>
  <c r="Q302" i="3"/>
  <c r="E318" i="3"/>
  <c r="E334" i="3"/>
  <c r="E350" i="3"/>
  <c r="E366" i="3"/>
  <c r="E382" i="3"/>
  <c r="E398" i="3"/>
  <c r="Q398" i="3"/>
  <c r="E414" i="3"/>
  <c r="E430" i="3"/>
  <c r="Q14" i="3"/>
  <c r="N264" i="3"/>
  <c r="E617" i="3"/>
  <c r="E553" i="3"/>
  <c r="E489" i="3"/>
  <c r="N432" i="3"/>
  <c r="N547" i="3"/>
  <c r="Q32" i="3"/>
  <c r="N40" i="3"/>
  <c r="Q64" i="3"/>
  <c r="N72" i="3"/>
  <c r="T96" i="3"/>
  <c r="N104" i="3"/>
  <c r="T112" i="3"/>
  <c r="N120" i="3"/>
  <c r="T128" i="3"/>
  <c r="N136" i="3"/>
  <c r="T144" i="3"/>
  <c r="T160" i="3"/>
  <c r="N168" i="3"/>
  <c r="N184" i="3"/>
  <c r="T192" i="3"/>
  <c r="N200" i="3"/>
  <c r="N232" i="3"/>
  <c r="T240" i="3"/>
  <c r="N248" i="3"/>
  <c r="T256" i="3"/>
  <c r="N280" i="3"/>
  <c r="N376" i="3"/>
  <c r="T400" i="3"/>
  <c r="E560" i="3"/>
  <c r="E609" i="3"/>
  <c r="E545" i="3"/>
  <c r="E481" i="3"/>
  <c r="E487" i="3"/>
  <c r="E589" i="3"/>
  <c r="E525" i="3"/>
  <c r="E461" i="3"/>
  <c r="N443" i="3"/>
  <c r="N455" i="3"/>
  <c r="N513" i="3"/>
  <c r="N577" i="3"/>
  <c r="N500" i="3"/>
  <c r="N564" i="3"/>
  <c r="N474" i="3"/>
  <c r="N611" i="3"/>
  <c r="Q451" i="3"/>
  <c r="Q519" i="3"/>
  <c r="Q556" i="3"/>
  <c r="Q487" i="3"/>
  <c r="Q520" i="3"/>
  <c r="Q554" i="3"/>
  <c r="Q592" i="3"/>
  <c r="T456" i="3"/>
  <c r="T432" i="3"/>
  <c r="T606" i="3"/>
  <c r="T592" i="3"/>
  <c r="T515" i="3"/>
  <c r="T532" i="3"/>
  <c r="T482" i="3"/>
  <c r="T34" i="3"/>
  <c r="N369" i="3"/>
  <c r="N237" i="3"/>
  <c r="N97" i="3"/>
  <c r="N225" i="3"/>
  <c r="N192" i="3"/>
  <c r="T200" i="3"/>
  <c r="T216" i="3"/>
  <c r="N224" i="3"/>
  <c r="T232" i="3"/>
  <c r="T248" i="3"/>
  <c r="N256" i="3"/>
  <c r="T280" i="3"/>
  <c r="T296" i="3"/>
  <c r="N304" i="3"/>
  <c r="N320" i="3"/>
  <c r="T328" i="3"/>
  <c r="N336" i="3"/>
  <c r="Q564" i="3"/>
  <c r="T501" i="3"/>
  <c r="N17" i="3"/>
  <c r="T25" i="3"/>
  <c r="T41" i="3"/>
  <c r="N49" i="3"/>
  <c r="T57" i="3"/>
  <c r="N81" i="3"/>
  <c r="N113" i="3"/>
  <c r="N129" i="3"/>
  <c r="T153" i="3"/>
  <c r="N161" i="3"/>
  <c r="N177" i="3"/>
  <c r="T185" i="3"/>
  <c r="N193" i="3"/>
  <c r="T201" i="3"/>
  <c r="N241" i="3"/>
  <c r="T249" i="3"/>
  <c r="N257" i="3"/>
  <c r="T265" i="3"/>
  <c r="T297" i="3"/>
  <c r="N305" i="3"/>
  <c r="T345" i="3"/>
  <c r="T361" i="3"/>
  <c r="T393" i="3"/>
  <c r="N401" i="3"/>
  <c r="T409" i="3"/>
  <c r="T92" i="3"/>
  <c r="T108" i="3"/>
  <c r="T124" i="3"/>
  <c r="N132" i="3"/>
  <c r="T140" i="3"/>
  <c r="T156" i="3"/>
  <c r="N180" i="3"/>
  <c r="Q333" i="3"/>
  <c r="Q349" i="3"/>
  <c r="Q365" i="3"/>
  <c r="N23" i="3"/>
  <c r="T143" i="3"/>
  <c r="T239" i="3"/>
  <c r="N263" i="3"/>
  <c r="N279" i="3"/>
  <c r="T287" i="3"/>
  <c r="T303" i="3"/>
  <c r="N311" i="3"/>
  <c r="T335" i="3"/>
  <c r="N343" i="3"/>
  <c r="T351" i="3"/>
  <c r="T528" i="3"/>
  <c r="E18" i="3"/>
  <c r="Q18" i="3"/>
  <c r="E34" i="3"/>
  <c r="E50" i="3"/>
  <c r="Q50" i="3"/>
  <c r="E66" i="3"/>
  <c r="Q66" i="3"/>
  <c r="E82" i="3"/>
  <c r="Q82" i="3"/>
  <c r="E98" i="3"/>
  <c r="E114" i="3"/>
  <c r="Q114" i="3"/>
  <c r="E130" i="3"/>
  <c r="Q130" i="3"/>
  <c r="E146" i="3"/>
  <c r="Q146" i="3"/>
  <c r="E162" i="3"/>
  <c r="Q162" i="3"/>
  <c r="E178" i="3"/>
  <c r="E194" i="3"/>
  <c r="Q194" i="3"/>
  <c r="E210" i="3"/>
  <c r="E226" i="3"/>
  <c r="Q226" i="3"/>
  <c r="E370" i="3"/>
  <c r="E402" i="3"/>
  <c r="E418" i="3"/>
  <c r="E580" i="3"/>
  <c r="T434" i="3"/>
  <c r="T530" i="3"/>
  <c r="N64" i="3"/>
  <c r="E544" i="3"/>
  <c r="N601" i="3"/>
  <c r="Q446" i="3"/>
  <c r="Q501" i="3"/>
  <c r="T602" i="3"/>
  <c r="T499" i="3"/>
  <c r="E480" i="3"/>
  <c r="E72" i="3"/>
  <c r="E571" i="3"/>
  <c r="E601" i="3"/>
  <c r="E537" i="3"/>
  <c r="E473" i="3"/>
  <c r="N451" i="3"/>
  <c r="N463" i="3"/>
  <c r="N516" i="3"/>
  <c r="N527" i="3"/>
  <c r="N591" i="3"/>
  <c r="N457" i="3"/>
  <c r="N521" i="3"/>
  <c r="N585" i="3"/>
  <c r="Q457" i="3"/>
  <c r="Q513" i="3"/>
  <c r="Q485" i="3"/>
  <c r="Q581" i="3"/>
  <c r="Q586" i="3"/>
  <c r="T442" i="3"/>
  <c r="T480" i="3"/>
  <c r="T578" i="3"/>
  <c r="T471" i="3"/>
  <c r="N172" i="3"/>
  <c r="N204" i="3"/>
  <c r="N127" i="3"/>
  <c r="N223" i="3"/>
  <c r="Q28" i="3"/>
  <c r="Q576" i="3"/>
  <c r="T496" i="3"/>
  <c r="T20" i="3"/>
  <c r="N24" i="3"/>
  <c r="N56" i="3"/>
  <c r="E543" i="3"/>
  <c r="N128" i="3"/>
  <c r="E491" i="3"/>
  <c r="N464" i="3"/>
  <c r="N528" i="3"/>
  <c r="Q471" i="3"/>
  <c r="Q606" i="3"/>
  <c r="Q594" i="3"/>
  <c r="T457" i="3"/>
  <c r="N84" i="3"/>
  <c r="N116" i="3"/>
  <c r="N164" i="3"/>
  <c r="N196" i="3"/>
  <c r="N228" i="3"/>
  <c r="Q207" i="3"/>
  <c r="T344" i="3"/>
  <c r="N352" i="3"/>
  <c r="N368" i="3"/>
  <c r="T392" i="3"/>
  <c r="N400" i="3"/>
  <c r="T191" i="3"/>
  <c r="N199" i="3"/>
  <c r="N444" i="3"/>
  <c r="T16" i="3"/>
  <c r="Q24" i="3"/>
  <c r="T48" i="3"/>
  <c r="Q56" i="3"/>
  <c r="Q88" i="3"/>
  <c r="E591" i="3"/>
  <c r="E160" i="3"/>
  <c r="E176" i="3"/>
  <c r="E192" i="3"/>
  <c r="E208" i="3"/>
  <c r="E224" i="3"/>
  <c r="E240" i="3"/>
  <c r="E256" i="3"/>
  <c r="E272" i="3"/>
  <c r="E288" i="3"/>
  <c r="E304" i="3"/>
  <c r="Q304" i="3"/>
  <c r="E320" i="3"/>
  <c r="E336" i="3"/>
  <c r="E352" i="3"/>
  <c r="E368" i="3"/>
  <c r="E384" i="3"/>
  <c r="E400" i="3"/>
  <c r="E416" i="3"/>
  <c r="E488" i="3"/>
  <c r="E495" i="3"/>
  <c r="E597" i="3"/>
  <c r="E533" i="3"/>
  <c r="E469" i="3"/>
  <c r="E444" i="3"/>
  <c r="E523" i="3"/>
  <c r="E459" i="3"/>
  <c r="N435" i="3"/>
  <c r="N440" i="3"/>
  <c r="N604" i="3"/>
  <c r="N68" i="3"/>
  <c r="E518" i="3"/>
  <c r="Q532" i="3"/>
  <c r="Q496" i="3"/>
  <c r="Q609" i="3"/>
  <c r="T534" i="3"/>
  <c r="T470" i="3"/>
  <c r="T468" i="3"/>
  <c r="E68" i="3"/>
  <c r="T28" i="3"/>
  <c r="Q36" i="3"/>
  <c r="T60" i="3"/>
  <c r="E16" i="3"/>
  <c r="N408" i="3"/>
  <c r="E472" i="3"/>
  <c r="E479" i="3"/>
  <c r="E581" i="3"/>
  <c r="E517" i="3"/>
  <c r="E453" i="3"/>
  <c r="E507" i="3"/>
  <c r="E443" i="3"/>
  <c r="N446" i="3"/>
  <c r="N493" i="3"/>
  <c r="N452" i="3"/>
  <c r="N580" i="3"/>
  <c r="N557" i="3"/>
  <c r="E508" i="3"/>
  <c r="E593" i="3"/>
  <c r="E529" i="3"/>
  <c r="E465" i="3"/>
  <c r="N458" i="3"/>
  <c r="N530" i="3"/>
  <c r="N595" i="3"/>
  <c r="Q526" i="3"/>
  <c r="T476" i="3"/>
  <c r="Q600" i="3"/>
  <c r="T68" i="3"/>
  <c r="N16" i="3"/>
  <c r="Q40" i="3"/>
  <c r="N48" i="3"/>
  <c r="N80" i="3"/>
  <c r="N96" i="3"/>
  <c r="Q104" i="3"/>
  <c r="E120" i="3"/>
  <c r="Q120" i="3"/>
  <c r="Q136" i="3"/>
  <c r="E152" i="3"/>
  <c r="E168" i="3"/>
  <c r="Q168" i="3"/>
  <c r="E184" i="3"/>
  <c r="Q184" i="3"/>
  <c r="E200" i="3"/>
  <c r="Q200" i="3"/>
  <c r="E216" i="3"/>
  <c r="E232" i="3"/>
  <c r="E248" i="3"/>
  <c r="E264" i="3"/>
  <c r="Q264" i="3"/>
  <c r="E280" i="3"/>
  <c r="E296" i="3"/>
  <c r="E312" i="3"/>
  <c r="E328" i="3"/>
  <c r="Q328" i="3"/>
  <c r="E344" i="3"/>
  <c r="Q344" i="3"/>
  <c r="E360" i="3"/>
  <c r="Q360" i="3"/>
  <c r="E376" i="3"/>
  <c r="Q376" i="3"/>
  <c r="E392" i="3"/>
  <c r="Q392" i="3"/>
  <c r="E408" i="3"/>
  <c r="Q408" i="3"/>
  <c r="E424" i="3"/>
  <c r="Q424" i="3"/>
  <c r="E527" i="3"/>
  <c r="E463" i="3"/>
  <c r="E565" i="3"/>
  <c r="E501" i="3"/>
  <c r="E437" i="3"/>
  <c r="E476" i="3"/>
  <c r="E483" i="3"/>
  <c r="N434" i="3"/>
  <c r="N467" i="3"/>
  <c r="N531" i="3"/>
  <c r="N479" i="3"/>
  <c r="N543" i="3"/>
  <c r="Q442" i="3"/>
  <c r="Q440" i="3"/>
  <c r="Q472" i="3"/>
  <c r="Q504" i="3"/>
  <c r="Q459" i="3"/>
  <c r="Q491" i="3"/>
  <c r="Q566" i="3"/>
  <c r="Q518" i="3"/>
  <c r="Q20" i="3"/>
  <c r="Q52" i="3"/>
  <c r="T76" i="3"/>
  <c r="E48" i="3"/>
  <c r="E614" i="3"/>
  <c r="E504" i="3"/>
  <c r="E440" i="3"/>
  <c r="N567" i="3"/>
  <c r="N497" i="3"/>
  <c r="N561" i="3"/>
  <c r="N603" i="3"/>
  <c r="N615" i="3"/>
  <c r="Q463" i="3"/>
  <c r="Q495" i="3"/>
  <c r="Q613" i="3"/>
  <c r="Q492" i="3"/>
  <c r="Q584" i="3"/>
  <c r="Q574" i="3"/>
  <c r="T452" i="3"/>
  <c r="T439" i="3"/>
  <c r="T438" i="3"/>
  <c r="T566" i="3"/>
  <c r="T445" i="3"/>
  <c r="T535" i="3"/>
  <c r="T474" i="3"/>
  <c r="T596" i="3"/>
  <c r="T597" i="3"/>
  <c r="T569" i="3"/>
  <c r="Q289" i="3"/>
  <c r="Q321" i="3"/>
  <c r="Q337" i="3"/>
  <c r="Q353" i="3"/>
  <c r="Q369" i="3"/>
  <c r="Q385" i="3"/>
  <c r="Q401" i="3"/>
  <c r="Q417" i="3"/>
  <c r="E572" i="3"/>
  <c r="N122" i="3"/>
  <c r="N330" i="3"/>
  <c r="N394" i="3"/>
  <c r="N283" i="3"/>
  <c r="N299" i="3"/>
  <c r="N504" i="3"/>
  <c r="N568" i="3"/>
  <c r="Q467" i="3"/>
  <c r="N617" i="3"/>
  <c r="N496" i="3"/>
  <c r="N560" i="3"/>
  <c r="N599" i="3"/>
  <c r="Q462" i="3"/>
  <c r="Q435" i="3"/>
  <c r="Q478" i="3"/>
  <c r="Q602" i="3"/>
  <c r="Q547" i="3"/>
  <c r="Q543" i="3"/>
  <c r="Q475" i="3"/>
  <c r="Q507" i="3"/>
  <c r="Q545" i="3"/>
  <c r="Q589" i="3"/>
  <c r="Q579" i="3"/>
  <c r="T504" i="3"/>
  <c r="T555" i="3"/>
  <c r="T444" i="3"/>
  <c r="T487" i="3"/>
  <c r="T595" i="3"/>
  <c r="T607" i="3"/>
  <c r="T508" i="3"/>
  <c r="T536" i="3"/>
  <c r="T513" i="3"/>
  <c r="N73" i="3"/>
  <c r="N105" i="3"/>
  <c r="N169" i="3"/>
  <c r="Q26" i="3"/>
  <c r="Q42" i="3"/>
  <c r="Q58" i="3"/>
  <c r="Q74" i="3"/>
  <c r="Q90" i="3"/>
  <c r="Q106" i="3"/>
  <c r="Q122" i="3"/>
  <c r="Q138" i="3"/>
  <c r="Q154" i="3"/>
  <c r="Q170" i="3"/>
  <c r="Q186" i="3"/>
  <c r="Q202" i="3"/>
  <c r="Q218" i="3"/>
  <c r="Q234" i="3"/>
  <c r="Q250" i="3"/>
  <c r="Q266" i="3"/>
  <c r="Q282" i="3"/>
  <c r="Q314" i="3"/>
  <c r="Q330" i="3"/>
  <c r="Q362" i="3"/>
  <c r="Q378" i="3"/>
  <c r="Q394" i="3"/>
  <c r="N410" i="3"/>
  <c r="E11" i="3"/>
  <c r="E27" i="3"/>
  <c r="Q27" i="3"/>
  <c r="E43" i="3"/>
  <c r="Q43" i="3"/>
  <c r="E59" i="3"/>
  <c r="Q59" i="3"/>
  <c r="E75" i="3"/>
  <c r="E91" i="3"/>
  <c r="Q91" i="3"/>
  <c r="E107" i="3"/>
  <c r="Q107" i="3"/>
  <c r="E123" i="3"/>
  <c r="Q123" i="3"/>
  <c r="E139" i="3"/>
  <c r="Q139" i="3"/>
  <c r="Q155" i="3"/>
  <c r="Q171" i="3"/>
  <c r="Q187" i="3"/>
  <c r="Q203" i="3"/>
  <c r="Q219" i="3"/>
  <c r="Q235" i="3"/>
  <c r="Q251" i="3"/>
  <c r="Q267" i="3"/>
  <c r="Q283" i="3"/>
  <c r="Q299" i="3"/>
  <c r="Q331" i="3"/>
  <c r="Q347" i="3"/>
  <c r="T562" i="3"/>
  <c r="N574" i="3"/>
  <c r="N592" i="3"/>
  <c r="Q535" i="3"/>
  <c r="Q569" i="3"/>
  <c r="Q597" i="3"/>
  <c r="T594" i="3"/>
  <c r="T614" i="3"/>
  <c r="T547" i="3"/>
  <c r="T583" i="3"/>
  <c r="Q25" i="3"/>
  <c r="N33" i="3"/>
  <c r="Q41" i="3"/>
  <c r="Q57" i="3"/>
  <c r="N65" i="3"/>
  <c r="Q73" i="3"/>
  <c r="Q89" i="3"/>
  <c r="Q105" i="3"/>
  <c r="Q121" i="3"/>
  <c r="Q153" i="3"/>
  <c r="Q169" i="3"/>
  <c r="Q185" i="3"/>
  <c r="Q249" i="3"/>
  <c r="T10" i="3"/>
  <c r="N18" i="3"/>
  <c r="N146" i="3"/>
  <c r="N178" i="3"/>
  <c r="N210" i="3"/>
  <c r="N242" i="3"/>
  <c r="T250" i="3"/>
  <c r="N274" i="3"/>
  <c r="T282" i="3"/>
  <c r="N290" i="3"/>
  <c r="T298" i="3"/>
  <c r="N306" i="3"/>
  <c r="T314" i="3"/>
  <c r="N322" i="3"/>
  <c r="N338" i="3"/>
  <c r="T346" i="3"/>
  <c r="N354" i="3"/>
  <c r="T362" i="3"/>
  <c r="T378" i="3"/>
  <c r="N386" i="3"/>
  <c r="T394" i="3"/>
  <c r="T410" i="3"/>
  <c r="N418" i="3"/>
  <c r="T426" i="3"/>
  <c r="T11" i="3"/>
  <c r="T27" i="3"/>
  <c r="T43" i="3"/>
  <c r="N67" i="3"/>
  <c r="T75" i="3"/>
  <c r="T91" i="3"/>
  <c r="N99" i="3"/>
  <c r="T107" i="3"/>
  <c r="T123" i="3"/>
  <c r="T139" i="3"/>
  <c r="N163" i="3"/>
  <c r="T171" i="3"/>
  <c r="T187" i="3"/>
  <c r="N195" i="3"/>
  <c r="T203" i="3"/>
  <c r="T219" i="3"/>
  <c r="N227" i="3"/>
  <c r="T235" i="3"/>
  <c r="N259" i="3"/>
  <c r="T283" i="3"/>
  <c r="N291" i="3"/>
  <c r="N307" i="3"/>
  <c r="T315" i="3"/>
  <c r="N323" i="3"/>
  <c r="T331" i="3"/>
  <c r="N339" i="3"/>
  <c r="Q598" i="3"/>
  <c r="N34" i="3"/>
  <c r="N50" i="3"/>
  <c r="N226" i="3"/>
  <c r="N19" i="3"/>
  <c r="N51" i="3"/>
  <c r="N83" i="3"/>
  <c r="N115" i="3"/>
  <c r="N147" i="3"/>
  <c r="N211" i="3"/>
  <c r="N243" i="3"/>
  <c r="N355" i="3"/>
  <c r="N518" i="3"/>
  <c r="N582" i="3"/>
  <c r="N485" i="3"/>
  <c r="N549" i="3"/>
  <c r="Q439" i="3"/>
  <c r="Q453" i="3"/>
  <c r="Q488" i="3"/>
  <c r="Q555" i="3"/>
  <c r="Q570" i="3"/>
  <c r="Q580" i="3"/>
  <c r="T531" i="3"/>
  <c r="T581" i="3"/>
  <c r="T495" i="3"/>
  <c r="Q242" i="3"/>
  <c r="Q258" i="3"/>
  <c r="Q274" i="3"/>
  <c r="Q290" i="3"/>
  <c r="Q306" i="3"/>
  <c r="Q322" i="3"/>
  <c r="Q338" i="3"/>
  <c r="Q386" i="3"/>
  <c r="Q19" i="3"/>
  <c r="E35" i="3"/>
  <c r="E67" i="3"/>
  <c r="Q83" i="3"/>
  <c r="E99" i="3"/>
  <c r="E131" i="3"/>
  <c r="Q163" i="3"/>
  <c r="Q227" i="3"/>
  <c r="Q243" i="3"/>
  <c r="Q259" i="3"/>
  <c r="Q291" i="3"/>
  <c r="Q307" i="3"/>
  <c r="Q323" i="3"/>
  <c r="Q339" i="3"/>
  <c r="E84" i="3"/>
  <c r="E116" i="3"/>
  <c r="E148" i="3"/>
  <c r="Q148" i="3"/>
  <c r="E164" i="3"/>
  <c r="E180" i="3"/>
  <c r="E196" i="3"/>
  <c r="E212" i="3"/>
  <c r="Q212" i="3"/>
  <c r="E228" i="3"/>
  <c r="Q228" i="3"/>
  <c r="E244" i="3"/>
  <c r="Q244" i="3"/>
  <c r="E260" i="3"/>
  <c r="E276" i="3"/>
  <c r="Q276" i="3"/>
  <c r="E292" i="3"/>
  <c r="Q292" i="3"/>
  <c r="E308" i="3"/>
  <c r="Q308" i="3"/>
  <c r="E324" i="3"/>
  <c r="Q324" i="3"/>
  <c r="E340" i="3"/>
  <c r="Q340" i="3"/>
  <c r="E356" i="3"/>
  <c r="Q356" i="3"/>
  <c r="E372" i="3"/>
  <c r="Q372" i="3"/>
  <c r="E388" i="3"/>
  <c r="Q388" i="3"/>
  <c r="E404" i="3"/>
  <c r="Q404" i="3"/>
  <c r="E420" i="3"/>
  <c r="Q420" i="3"/>
  <c r="T13" i="3"/>
  <c r="T45" i="3"/>
  <c r="T93" i="3"/>
  <c r="T125" i="3"/>
  <c r="N165" i="3"/>
  <c r="T189" i="3"/>
  <c r="N229" i="3"/>
  <c r="T237" i="3"/>
  <c r="N277" i="3"/>
  <c r="T285" i="3"/>
  <c r="N309" i="3"/>
  <c r="N325" i="3"/>
  <c r="T333" i="3"/>
  <c r="N341" i="3"/>
  <c r="N357" i="3"/>
  <c r="T365" i="3"/>
  <c r="N373" i="3"/>
  <c r="T397" i="3"/>
  <c r="N405" i="3"/>
  <c r="N421" i="3"/>
  <c r="Q39" i="3"/>
  <c r="Q55" i="3"/>
  <c r="Q71" i="3"/>
  <c r="Q87" i="3"/>
  <c r="Q103" i="3"/>
  <c r="Q119" i="3"/>
  <c r="Q135" i="3"/>
  <c r="Q151" i="3"/>
  <c r="E167" i="3"/>
  <c r="E183" i="3"/>
  <c r="Q183" i="3"/>
  <c r="E199" i="3"/>
  <c r="E215" i="3"/>
  <c r="Q215" i="3"/>
  <c r="E231" i="3"/>
  <c r="E247" i="3"/>
  <c r="E263" i="3"/>
  <c r="E279" i="3"/>
  <c r="Q279" i="3"/>
  <c r="E295" i="3"/>
  <c r="E311" i="3"/>
  <c r="E327" i="3"/>
  <c r="Q327" i="3"/>
  <c r="E343" i="3"/>
  <c r="E359" i="3"/>
  <c r="N367" i="3"/>
  <c r="E375" i="3"/>
  <c r="Q375" i="3"/>
  <c r="T231" i="3"/>
  <c r="N239" i="3"/>
  <c r="N271" i="3"/>
  <c r="T279" i="3"/>
  <c r="N287" i="3"/>
  <c r="T311" i="3"/>
  <c r="N319" i="3"/>
  <c r="T327" i="3"/>
  <c r="T343" i="3"/>
  <c r="N351" i="3"/>
  <c r="N415" i="3"/>
  <c r="T423" i="3"/>
  <c r="N431" i="3"/>
  <c r="Q363" i="3"/>
  <c r="Q379" i="3"/>
  <c r="Q395" i="3"/>
  <c r="Q411" i="3"/>
  <c r="Q427" i="3"/>
  <c r="N236" i="3"/>
  <c r="N268" i="3"/>
  <c r="Q332" i="3"/>
  <c r="N348" i="3"/>
  <c r="N13" i="3"/>
  <c r="N45" i="3"/>
  <c r="N109" i="3"/>
  <c r="T22" i="3"/>
  <c r="T38" i="3"/>
  <c r="N46" i="3"/>
  <c r="T54" i="3"/>
  <c r="T70" i="3"/>
  <c r="N78" i="3"/>
  <c r="N94" i="3"/>
  <c r="T102" i="3"/>
  <c r="N126" i="3"/>
  <c r="T134" i="3"/>
  <c r="N142" i="3"/>
  <c r="T166" i="3"/>
  <c r="N174" i="3"/>
  <c r="T182" i="3"/>
  <c r="N206" i="3"/>
  <c r="T214" i="3"/>
  <c r="T230" i="3"/>
  <c r="N238" i="3"/>
  <c r="T262" i="3"/>
  <c r="N270" i="3"/>
  <c r="T310" i="3"/>
  <c r="T326" i="3"/>
  <c r="T342" i="3"/>
  <c r="T374" i="3"/>
  <c r="T406" i="3"/>
  <c r="T422" i="3"/>
  <c r="T363" i="3"/>
  <c r="T379" i="3"/>
  <c r="T395" i="3"/>
  <c r="N403" i="3"/>
  <c r="T427" i="3"/>
  <c r="Q92" i="3"/>
  <c r="N100" i="3"/>
  <c r="E108" i="3"/>
  <c r="Q108" i="3"/>
  <c r="Q124" i="3"/>
  <c r="E140" i="3"/>
  <c r="Q140" i="3"/>
  <c r="E156" i="3"/>
  <c r="Q156" i="3"/>
  <c r="E172" i="3"/>
  <c r="Q172" i="3"/>
  <c r="E188" i="3"/>
  <c r="Q188" i="3"/>
  <c r="E204" i="3"/>
  <c r="Q204" i="3"/>
  <c r="E220" i="3"/>
  <c r="Q220" i="3"/>
  <c r="E236" i="3"/>
  <c r="Q236" i="3"/>
  <c r="E252" i="3"/>
  <c r="Q252" i="3"/>
  <c r="E268" i="3"/>
  <c r="Q268" i="3"/>
  <c r="E284" i="3"/>
  <c r="Q284" i="3"/>
  <c r="E300" i="3"/>
  <c r="E316" i="3"/>
  <c r="Q316" i="3"/>
  <c r="E332" i="3"/>
  <c r="E348" i="3"/>
  <c r="Q348" i="3"/>
  <c r="E364" i="3"/>
  <c r="Q364" i="3"/>
  <c r="E380" i="3"/>
  <c r="Q380" i="3"/>
  <c r="E396" i="3"/>
  <c r="Q396" i="3"/>
  <c r="E412" i="3"/>
  <c r="Q412" i="3"/>
  <c r="E428" i="3"/>
  <c r="Q428" i="3"/>
  <c r="T69" i="3"/>
  <c r="T85" i="3"/>
  <c r="T101" i="3"/>
  <c r="T117" i="3"/>
  <c r="T133" i="3"/>
  <c r="T149" i="3"/>
  <c r="T165" i="3"/>
  <c r="T181" i="3"/>
  <c r="T213" i="3"/>
  <c r="N221" i="3"/>
  <c r="T229" i="3"/>
  <c r="T261" i="3"/>
  <c r="T325" i="3"/>
  <c r="T373" i="3"/>
  <c r="T421" i="3"/>
  <c r="Q15" i="3"/>
  <c r="N87" i="3"/>
  <c r="E159" i="3"/>
  <c r="E175" i="3"/>
  <c r="E191" i="3"/>
  <c r="E207" i="3"/>
  <c r="E223" i="3"/>
  <c r="E239" i="3"/>
  <c r="E255" i="3"/>
  <c r="E271" i="3"/>
  <c r="E287" i="3"/>
  <c r="E303" i="3"/>
  <c r="E319" i="3"/>
  <c r="Q319" i="3"/>
  <c r="E335" i="3"/>
  <c r="Q335" i="3"/>
  <c r="E351" i="3"/>
  <c r="Q351" i="3"/>
  <c r="E367" i="3"/>
  <c r="Q367" i="3"/>
  <c r="E383" i="3"/>
  <c r="Q383" i="3"/>
  <c r="E399" i="3"/>
  <c r="Q399" i="3"/>
  <c r="T14" i="3"/>
  <c r="N359" i="3"/>
  <c r="T367" i="3"/>
  <c r="T383" i="3"/>
  <c r="T415" i="3"/>
  <c r="N423" i="3"/>
  <c r="Q355" i="3"/>
  <c r="Q371" i="3"/>
  <c r="Q387" i="3"/>
  <c r="Q403" i="3"/>
  <c r="Q419" i="3"/>
  <c r="N212" i="3"/>
  <c r="T236" i="3"/>
  <c r="T252" i="3"/>
  <c r="N276" i="3"/>
  <c r="T284" i="3"/>
  <c r="N292" i="3"/>
  <c r="T300" i="3"/>
  <c r="N324" i="3"/>
  <c r="T332" i="3"/>
  <c r="T348" i="3"/>
  <c r="N356" i="3"/>
  <c r="T364" i="3"/>
  <c r="N388" i="3"/>
  <c r="T396" i="3"/>
  <c r="T412" i="3"/>
  <c r="N420" i="3"/>
  <c r="T428" i="3"/>
  <c r="Q9" i="3"/>
  <c r="E13" i="3"/>
  <c r="Q13" i="3"/>
  <c r="E45" i="3"/>
  <c r="Q45" i="3"/>
  <c r="N53" i="3"/>
  <c r="E77" i="3"/>
  <c r="N85" i="3"/>
  <c r="E109" i="3"/>
  <c r="E141" i="3"/>
  <c r="E157" i="3"/>
  <c r="E173" i="3"/>
  <c r="E189" i="3"/>
  <c r="E205" i="3"/>
  <c r="E221" i="3"/>
  <c r="E237" i="3"/>
  <c r="E253" i="3"/>
  <c r="E269" i="3"/>
  <c r="E285" i="3"/>
  <c r="Q285" i="3"/>
  <c r="E301" i="3"/>
  <c r="E317" i="3"/>
  <c r="Q317" i="3"/>
  <c r="E381" i="3"/>
  <c r="E397" i="3"/>
  <c r="E413" i="3"/>
  <c r="E429" i="3"/>
  <c r="T46" i="3"/>
  <c r="N70" i="3"/>
  <c r="N102" i="3"/>
  <c r="N134" i="3"/>
  <c r="N182" i="3"/>
  <c r="T190" i="3"/>
  <c r="T206" i="3"/>
  <c r="T222" i="3"/>
  <c r="T238" i="3"/>
  <c r="N246" i="3"/>
  <c r="T254" i="3"/>
  <c r="T286" i="3"/>
  <c r="N294" i="3"/>
  <c r="T302" i="3"/>
  <c r="N310" i="3"/>
  <c r="N326" i="3"/>
  <c r="T334" i="3"/>
  <c r="T350" i="3"/>
  <c r="N358" i="3"/>
  <c r="N390" i="3"/>
  <c r="T398" i="3"/>
  <c r="N422" i="3"/>
  <c r="T79" i="3"/>
  <c r="T111" i="3"/>
  <c r="T159" i="3"/>
  <c r="T207" i="3"/>
  <c r="N550" i="3"/>
  <c r="E28" i="3"/>
  <c r="E36" i="3"/>
  <c r="N112" i="3"/>
  <c r="T168" i="3"/>
  <c r="T12" i="3"/>
  <c r="T44" i="3"/>
  <c r="E56" i="3"/>
  <c r="N32" i="3"/>
  <c r="T80" i="3"/>
  <c r="E96" i="3"/>
  <c r="Q96" i="3"/>
  <c r="E112" i="3"/>
  <c r="Q112" i="3"/>
  <c r="E128" i="3"/>
  <c r="Q128" i="3"/>
  <c r="E144" i="3"/>
  <c r="Q144" i="3"/>
  <c r="Q160" i="3"/>
  <c r="Q176" i="3"/>
  <c r="Q192" i="3"/>
  <c r="Q208" i="3"/>
  <c r="Q224" i="3"/>
  <c r="Q240" i="3"/>
  <c r="Q256" i="3"/>
  <c r="Q272" i="3"/>
  <c r="Q288" i="3"/>
  <c r="Q320" i="3"/>
  <c r="Q336" i="3"/>
  <c r="Q352" i="3"/>
  <c r="Q368" i="3"/>
  <c r="Q384" i="3"/>
  <c r="Q400" i="3"/>
  <c r="Q416" i="3"/>
  <c r="E516" i="3"/>
  <c r="E496" i="3"/>
  <c r="E432" i="3"/>
  <c r="E503" i="3"/>
  <c r="E439" i="3"/>
  <c r="E534" i="3"/>
  <c r="E470" i="3"/>
  <c r="E605" i="3"/>
  <c r="E541" i="3"/>
  <c r="E477" i="3"/>
  <c r="E452" i="3"/>
  <c r="E531" i="3"/>
  <c r="E467" i="3"/>
  <c r="E498" i="3"/>
  <c r="E434" i="3"/>
  <c r="N483" i="3"/>
  <c r="N442" i="3"/>
  <c r="N506" i="3"/>
  <c r="N570" i="3"/>
  <c r="N447" i="3"/>
  <c r="N477" i="3"/>
  <c r="N511" i="3"/>
  <c r="N541" i="3"/>
  <c r="N575" i="3"/>
  <c r="N606" i="3"/>
  <c r="N494" i="3"/>
  <c r="N558" i="3"/>
  <c r="N602" i="3"/>
  <c r="N525" i="3"/>
  <c r="N589" i="3"/>
  <c r="N600" i="3"/>
  <c r="Q444" i="3"/>
  <c r="Q458" i="3"/>
  <c r="N605" i="3"/>
  <c r="Q447" i="3"/>
  <c r="Q479" i="3"/>
  <c r="Q480" i="3"/>
  <c r="Q438" i="3"/>
  <c r="Q470" i="3"/>
  <c r="Q502" i="3"/>
  <c r="Q524" i="3"/>
  <c r="Q506" i="3"/>
  <c r="Q489" i="3"/>
  <c r="Q546" i="3"/>
  <c r="Q611" i="3"/>
  <c r="Q540" i="3"/>
  <c r="Q604" i="3"/>
  <c r="Q575" i="3"/>
  <c r="Q605" i="3"/>
  <c r="Q568" i="3"/>
  <c r="T572" i="3"/>
  <c r="T605" i="3"/>
  <c r="T616" i="3"/>
  <c r="T462" i="3"/>
  <c r="T497" i="3"/>
  <c r="T585" i="3"/>
  <c r="T617" i="3"/>
  <c r="T505" i="3"/>
  <c r="T526" i="3"/>
  <c r="T460" i="3"/>
  <c r="T533" i="3"/>
  <c r="T437" i="3"/>
  <c r="T475" i="3"/>
  <c r="T503" i="3"/>
  <c r="T565" i="3"/>
  <c r="E17" i="3"/>
  <c r="Q17" i="3"/>
  <c r="E33" i="3"/>
  <c r="Q33" i="3"/>
  <c r="E49" i="3"/>
  <c r="Q49" i="3"/>
  <c r="E65" i="3"/>
  <c r="Q65" i="3"/>
  <c r="E81" i="3"/>
  <c r="Q81" i="3"/>
  <c r="E97" i="3"/>
  <c r="Q97" i="3"/>
  <c r="E113" i="3"/>
  <c r="Q113" i="3"/>
  <c r="E129" i="3"/>
  <c r="Q129" i="3"/>
  <c r="E145" i="3"/>
  <c r="Q145" i="3"/>
  <c r="N36" i="3"/>
  <c r="E64" i="3"/>
  <c r="E526" i="3"/>
  <c r="E462" i="3"/>
  <c r="E554" i="3"/>
  <c r="E490" i="3"/>
  <c r="N450" i="3"/>
  <c r="N514" i="3"/>
  <c r="N578" i="3"/>
  <c r="N437" i="3"/>
  <c r="N471" i="3"/>
  <c r="N501" i="3"/>
  <c r="N565" i="3"/>
  <c r="N593" i="3"/>
  <c r="N489" i="3"/>
  <c r="N553" i="3"/>
  <c r="Q469" i="3"/>
  <c r="Q464" i="3"/>
  <c r="N609" i="3"/>
  <c r="Q448" i="3"/>
  <c r="Q515" i="3"/>
  <c r="Q548" i="3"/>
  <c r="Q591" i="3"/>
  <c r="Q534" i="3"/>
  <c r="Q615" i="3"/>
  <c r="Q612" i="3"/>
  <c r="T477" i="3"/>
  <c r="T538" i="3"/>
  <c r="T570" i="3"/>
  <c r="T571" i="3"/>
  <c r="T600" i="3"/>
  <c r="T502" i="3"/>
  <c r="T436" i="3"/>
  <c r="T537" i="3"/>
  <c r="T564" i="3"/>
  <c r="T440" i="3"/>
  <c r="T601" i="3"/>
  <c r="N25" i="3"/>
  <c r="E562" i="3"/>
  <c r="T18" i="3"/>
  <c r="N26" i="3"/>
  <c r="T50" i="3"/>
  <c r="N58" i="3"/>
  <c r="T66" i="3"/>
  <c r="T82" i="3"/>
  <c r="N90" i="3"/>
  <c r="T98" i="3"/>
  <c r="T114" i="3"/>
  <c r="T130" i="3"/>
  <c r="T146" i="3"/>
  <c r="E546" i="3"/>
  <c r="T568" i="3"/>
  <c r="E574" i="3"/>
  <c r="E575" i="3"/>
  <c r="T56" i="3"/>
  <c r="T88" i="3"/>
  <c r="T176" i="3"/>
  <c r="N216" i="3"/>
  <c r="T224" i="3"/>
  <c r="T288" i="3"/>
  <c r="N312" i="3"/>
  <c r="T320" i="3"/>
  <c r="T336" i="3"/>
  <c r="N344" i="3"/>
  <c r="N360" i="3"/>
  <c r="T368" i="3"/>
  <c r="T384" i="3"/>
  <c r="N392" i="3"/>
  <c r="T416" i="3"/>
  <c r="N424" i="3"/>
  <c r="E510" i="3"/>
  <c r="E446" i="3"/>
  <c r="E492" i="3"/>
  <c r="E538" i="3"/>
  <c r="E474" i="3"/>
  <c r="N616" i="3"/>
  <c r="T463" i="3"/>
  <c r="Q552" i="3"/>
  <c r="T472" i="3"/>
  <c r="T542" i="3"/>
  <c r="T603" i="3"/>
  <c r="T509" i="3"/>
  <c r="T540" i="3"/>
  <c r="T17" i="3"/>
  <c r="N41" i="3"/>
  <c r="T49" i="3"/>
  <c r="T97" i="3"/>
  <c r="T129" i="3"/>
  <c r="N137" i="3"/>
  <c r="T193" i="3"/>
  <c r="N201" i="3"/>
  <c r="T209" i="3"/>
  <c r="N233" i="3"/>
  <c r="T241" i="3"/>
  <c r="N265" i="3"/>
  <c r="T273" i="3"/>
  <c r="N281" i="3"/>
  <c r="T289" i="3"/>
  <c r="T353" i="3"/>
  <c r="E583" i="3"/>
  <c r="T604" i="3"/>
  <c r="E80" i="3"/>
  <c r="N152" i="3"/>
  <c r="T208" i="3"/>
  <c r="T272" i="3"/>
  <c r="N296" i="3"/>
  <c r="T304" i="3"/>
  <c r="N328" i="3"/>
  <c r="T352" i="3"/>
  <c r="N12" i="3"/>
  <c r="N20" i="3"/>
  <c r="N44" i="3"/>
  <c r="N52" i="3"/>
  <c r="Q68" i="3"/>
  <c r="N76" i="3"/>
  <c r="E24" i="3"/>
  <c r="E88" i="3"/>
  <c r="T32" i="3"/>
  <c r="T64" i="3"/>
  <c r="Q72" i="3"/>
  <c r="E104" i="3"/>
  <c r="E136" i="3"/>
  <c r="Q152" i="3"/>
  <c r="Q216" i="3"/>
  <c r="Q232" i="3"/>
  <c r="Q248" i="3"/>
  <c r="Q280" i="3"/>
  <c r="Q296" i="3"/>
  <c r="Q312" i="3"/>
  <c r="E582" i="3"/>
  <c r="E464" i="3"/>
  <c r="E535" i="3"/>
  <c r="E471" i="3"/>
  <c r="E502" i="3"/>
  <c r="E438" i="3"/>
  <c r="E573" i="3"/>
  <c r="E509" i="3"/>
  <c r="E445" i="3"/>
  <c r="E484" i="3"/>
  <c r="E499" i="3"/>
  <c r="E435" i="3"/>
  <c r="E530" i="3"/>
  <c r="E466" i="3"/>
  <c r="N465" i="3"/>
  <c r="N486" i="3"/>
  <c r="N456" i="3"/>
  <c r="N520" i="3"/>
  <c r="N584" i="3"/>
  <c r="N507" i="3"/>
  <c r="N571" i="3"/>
  <c r="N460" i="3"/>
  <c r="N524" i="3"/>
  <c r="N588" i="3"/>
  <c r="N608" i="3"/>
  <c r="N499" i="3"/>
  <c r="N563" i="3"/>
  <c r="N614" i="3"/>
  <c r="Q490" i="3"/>
  <c r="Q443" i="3"/>
  <c r="Q433" i="3"/>
  <c r="Q465" i="3"/>
  <c r="Q497" i="3"/>
  <c r="Q571" i="3"/>
  <c r="Q516" i="3"/>
  <c r="Q553" i="3"/>
  <c r="Q525" i="3"/>
  <c r="Q503" i="3"/>
  <c r="Q539" i="3"/>
  <c r="Q482" i="3"/>
  <c r="Q511" i="3"/>
  <c r="Q531" i="3"/>
  <c r="Q565" i="3"/>
  <c r="Q551" i="3"/>
  <c r="Q585" i="3"/>
  <c r="Q593" i="3"/>
  <c r="T449" i="3"/>
  <c r="Q583" i="3"/>
  <c r="T458" i="3"/>
  <c r="T598" i="3"/>
  <c r="T518" i="3"/>
  <c r="T451" i="3"/>
  <c r="T494" i="3"/>
  <c r="T446" i="3"/>
  <c r="T548" i="3"/>
  <c r="T612" i="3"/>
  <c r="T459" i="3"/>
  <c r="T490" i="3"/>
  <c r="T549" i="3"/>
  <c r="T580" i="3"/>
  <c r="T613" i="3"/>
  <c r="T491" i="3"/>
  <c r="T550" i="3"/>
  <c r="T610" i="3"/>
  <c r="T453" i="3"/>
  <c r="T484" i="3"/>
  <c r="T575" i="3"/>
  <c r="T447" i="3"/>
  <c r="T512" i="3"/>
  <c r="T454" i="3"/>
  <c r="T489" i="3"/>
  <c r="T544" i="3"/>
  <c r="T611" i="3"/>
  <c r="E25" i="3"/>
  <c r="E41" i="3"/>
  <c r="E57" i="3"/>
  <c r="E73" i="3"/>
  <c r="E89" i="3"/>
  <c r="E105" i="3"/>
  <c r="E121" i="3"/>
  <c r="E137" i="3"/>
  <c r="Q137" i="3"/>
  <c r="E153" i="3"/>
  <c r="E482" i="3"/>
  <c r="Q432" i="3"/>
  <c r="E592" i="3"/>
  <c r="E585" i="3"/>
  <c r="E521" i="3"/>
  <c r="E457" i="3"/>
  <c r="E456" i="3"/>
  <c r="E558" i="3"/>
  <c r="E494" i="3"/>
  <c r="E522" i="3"/>
  <c r="E458" i="3"/>
  <c r="N441" i="3"/>
  <c r="N453" i="3"/>
  <c r="N459" i="3"/>
  <c r="N523" i="3"/>
  <c r="N587" i="3"/>
  <c r="N510" i="3"/>
  <c r="N612" i="3"/>
  <c r="N502" i="3"/>
  <c r="N566" i="3"/>
  <c r="Q473" i="3"/>
  <c r="Q523" i="3"/>
  <c r="Q436" i="3"/>
  <c r="Q468" i="3"/>
  <c r="Q500" i="3"/>
  <c r="Q530" i="3"/>
  <c r="Q449" i="3"/>
  <c r="Q481" i="3"/>
  <c r="Q529" i="3"/>
  <c r="Q587" i="3"/>
  <c r="Q544" i="3"/>
  <c r="Q486" i="3"/>
  <c r="Q573" i="3"/>
  <c r="Q603" i="3"/>
  <c r="Q588" i="3"/>
  <c r="T545" i="3"/>
  <c r="T510" i="3"/>
  <c r="T483" i="3"/>
  <c r="T552" i="3"/>
  <c r="T584" i="3"/>
  <c r="T478" i="3"/>
  <c r="T461" i="3"/>
  <c r="E604" i="3"/>
  <c r="T24" i="3"/>
  <c r="Q12" i="3"/>
  <c r="Q44" i="3"/>
  <c r="Q76" i="3"/>
  <c r="E603" i="3"/>
  <c r="E577" i="3"/>
  <c r="E513" i="3"/>
  <c r="E449" i="3"/>
  <c r="E512" i="3"/>
  <c r="E448" i="3"/>
  <c r="E519" i="3"/>
  <c r="E455" i="3"/>
  <c r="E550" i="3"/>
  <c r="E486" i="3"/>
  <c r="E557" i="3"/>
  <c r="E493" i="3"/>
  <c r="E468" i="3"/>
  <c r="E514" i="3"/>
  <c r="E450" i="3"/>
  <c r="N461" i="3"/>
  <c r="N462" i="3"/>
  <c r="N526" i="3"/>
  <c r="N590" i="3"/>
  <c r="N537" i="3"/>
  <c r="Q461" i="3"/>
  <c r="N487" i="3"/>
  <c r="N517" i="3"/>
  <c r="N551" i="3"/>
  <c r="N581" i="3"/>
  <c r="N478" i="3"/>
  <c r="N542" i="3"/>
  <c r="N618" i="3"/>
  <c r="N509" i="3"/>
  <c r="N573" i="3"/>
  <c r="N613" i="3"/>
  <c r="Q474" i="3"/>
  <c r="Q441" i="3"/>
  <c r="Q557" i="3"/>
  <c r="Q460" i="3"/>
  <c r="Q505" i="3"/>
  <c r="Q517" i="3"/>
  <c r="Q510" i="3"/>
  <c r="Q572" i="3"/>
  <c r="Q577" i="3"/>
  <c r="Q607" i="3"/>
  <c r="Q558" i="3"/>
  <c r="Q533" i="3"/>
  <c r="Q563" i="3"/>
  <c r="T441" i="3"/>
  <c r="T539" i="3"/>
  <c r="T465" i="3"/>
  <c r="T455" i="3"/>
  <c r="T469" i="3"/>
  <c r="T524" i="3"/>
  <c r="T574" i="3"/>
  <c r="T529" i="3"/>
  <c r="T556" i="3"/>
  <c r="T588" i="3"/>
  <c r="T519" i="3"/>
  <c r="T582" i="3"/>
  <c r="T485" i="3"/>
  <c r="T464" i="3"/>
  <c r="E454" i="3"/>
  <c r="E32" i="3"/>
  <c r="T36" i="3"/>
  <c r="E40" i="3"/>
  <c r="T40" i="3"/>
  <c r="N144" i="3"/>
  <c r="T152" i="3"/>
  <c r="N176" i="3"/>
  <c r="T184" i="3"/>
  <c r="N208" i="3"/>
  <c r="N240" i="3"/>
  <c r="T264" i="3"/>
  <c r="N272" i="3"/>
  <c r="N288" i="3"/>
  <c r="T312" i="3"/>
  <c r="T360" i="3"/>
  <c r="T376" i="3"/>
  <c r="N384" i="3"/>
  <c r="T408" i="3"/>
  <c r="N416" i="3"/>
  <c r="T424" i="3"/>
  <c r="E569" i="3"/>
  <c r="E505" i="3"/>
  <c r="E441" i="3"/>
  <c r="E511" i="3"/>
  <c r="E447" i="3"/>
  <c r="E542" i="3"/>
  <c r="E478" i="3"/>
  <c r="E613" i="3"/>
  <c r="E549" i="3"/>
  <c r="E485" i="3"/>
  <c r="E460" i="3"/>
  <c r="E539" i="3"/>
  <c r="E475" i="3"/>
  <c r="E506" i="3"/>
  <c r="E442" i="3"/>
  <c r="N436" i="3"/>
  <c r="N438" i="3"/>
  <c r="N439" i="3"/>
  <c r="N469" i="3"/>
  <c r="N503" i="3"/>
  <c r="N533" i="3"/>
  <c r="N594" i="3"/>
  <c r="N540" i="3"/>
  <c r="N490" i="3"/>
  <c r="N554" i="3"/>
  <c r="N470" i="3"/>
  <c r="N534" i="3"/>
  <c r="N597" i="3"/>
  <c r="N482" i="3"/>
  <c r="N546" i="3"/>
  <c r="N596" i="3"/>
  <c r="Q483" i="3"/>
  <c r="N598" i="3"/>
  <c r="Q437" i="3"/>
  <c r="Q476" i="3"/>
  <c r="Q508" i="3"/>
  <c r="Q434" i="3"/>
  <c r="Q466" i="3"/>
  <c r="Q498" i="3"/>
  <c r="Q528" i="3"/>
  <c r="Q456" i="3"/>
  <c r="Q521" i="3"/>
  <c r="Q499" i="3"/>
  <c r="Q538" i="3"/>
  <c r="Q514" i="3"/>
  <c r="Q493" i="3"/>
  <c r="Q522" i="3"/>
  <c r="Q542" i="3"/>
  <c r="Q610" i="3"/>
  <c r="Q562" i="3"/>
  <c r="Q596" i="3"/>
  <c r="Q608" i="3"/>
  <c r="Q537" i="3"/>
  <c r="Q567" i="3"/>
  <c r="T576" i="3"/>
  <c r="T492" i="3"/>
  <c r="T587" i="3"/>
  <c r="T553" i="3"/>
  <c r="T486" i="3"/>
  <c r="T493" i="3"/>
  <c r="T559" i="3"/>
  <c r="T591" i="3"/>
  <c r="T435" i="3"/>
  <c r="T473" i="3"/>
  <c r="T500" i="3"/>
  <c r="T563" i="3"/>
  <c r="T560" i="3"/>
  <c r="T467" i="3"/>
  <c r="T488" i="3"/>
  <c r="T527" i="3"/>
  <c r="T558" i="3"/>
  <c r="T590" i="3"/>
  <c r="T73" i="3"/>
  <c r="T89" i="3"/>
  <c r="T105" i="3"/>
  <c r="T121" i="3"/>
  <c r="N154" i="3"/>
  <c r="T162" i="3"/>
  <c r="N170" i="3"/>
  <c r="T178" i="3"/>
  <c r="N218" i="3"/>
  <c r="N234" i="3"/>
  <c r="N362" i="3"/>
  <c r="N426" i="3"/>
  <c r="E563" i="3"/>
  <c r="N27" i="3"/>
  <c r="T35" i="3"/>
  <c r="N59" i="3"/>
  <c r="T67" i="3"/>
  <c r="T83" i="3"/>
  <c r="T99" i="3"/>
  <c r="T115" i="3"/>
  <c r="T131" i="3"/>
  <c r="N139" i="3"/>
  <c r="T147" i="3"/>
  <c r="T163" i="3"/>
  <c r="N187" i="3"/>
  <c r="T195" i="3"/>
  <c r="T211" i="3"/>
  <c r="N235" i="3"/>
  <c r="N251" i="3"/>
  <c r="T259" i="3"/>
  <c r="T307" i="3"/>
  <c r="T339" i="3"/>
  <c r="N347" i="3"/>
  <c r="T355" i="3"/>
  <c r="T371" i="3"/>
  <c r="N379" i="3"/>
  <c r="T403" i="3"/>
  <c r="T419" i="3"/>
  <c r="E564" i="3"/>
  <c r="N92" i="3"/>
  <c r="N124" i="3"/>
  <c r="T9" i="3"/>
  <c r="E608" i="3"/>
  <c r="E38" i="3"/>
  <c r="Q38" i="3"/>
  <c r="E70" i="3"/>
  <c r="E102" i="3"/>
  <c r="Q102" i="3"/>
  <c r="E134" i="3"/>
  <c r="Q182" i="3"/>
  <c r="Q198" i="3"/>
  <c r="Q214" i="3"/>
  <c r="Q246" i="3"/>
  <c r="Q262" i="3"/>
  <c r="Q278" i="3"/>
  <c r="Q294" i="3"/>
  <c r="Q310" i="3"/>
  <c r="Q326" i="3"/>
  <c r="Q342" i="3"/>
  <c r="Q358" i="3"/>
  <c r="Q374" i="3"/>
  <c r="Q390" i="3"/>
  <c r="Q406" i="3"/>
  <c r="Q422" i="3"/>
  <c r="E540" i="3"/>
  <c r="N15" i="3"/>
  <c r="E391" i="3"/>
  <c r="E407" i="3"/>
  <c r="E423" i="3"/>
  <c r="E536" i="3"/>
  <c r="E556" i="3"/>
  <c r="E584" i="3"/>
  <c r="E586" i="3"/>
  <c r="T84" i="3"/>
  <c r="N108" i="3"/>
  <c r="T116" i="3"/>
  <c r="N140" i="3"/>
  <c r="T180" i="3"/>
  <c r="T228" i="3"/>
  <c r="T260" i="3"/>
  <c r="T308" i="3"/>
  <c r="N316" i="3"/>
  <c r="T324" i="3"/>
  <c r="T340" i="3"/>
  <c r="T356" i="3"/>
  <c r="T372" i="3"/>
  <c r="N380" i="3"/>
  <c r="T388" i="3"/>
  <c r="T404" i="3"/>
  <c r="N412" i="3"/>
  <c r="T420" i="3"/>
  <c r="E532" i="3"/>
  <c r="E21" i="3"/>
  <c r="Q21" i="3"/>
  <c r="Q37" i="3"/>
  <c r="E53" i="3"/>
  <c r="Q69" i="3"/>
  <c r="E85" i="3"/>
  <c r="Q85" i="3"/>
  <c r="Q101" i="3"/>
  <c r="E117" i="3"/>
  <c r="Q117" i="3"/>
  <c r="E149" i="3"/>
  <c r="Q149" i="3"/>
  <c r="E165" i="3"/>
  <c r="Q165" i="3"/>
  <c r="E181" i="3"/>
  <c r="Q181" i="3"/>
  <c r="E197" i="3"/>
  <c r="E213" i="3"/>
  <c r="E229" i="3"/>
  <c r="E245" i="3"/>
  <c r="Q245" i="3"/>
  <c r="E261" i="3"/>
  <c r="E277" i="3"/>
  <c r="E293" i="3"/>
  <c r="E309" i="3"/>
  <c r="E325" i="3"/>
  <c r="E341" i="3"/>
  <c r="E357" i="3"/>
  <c r="E373" i="3"/>
  <c r="E389" i="3"/>
  <c r="E405" i="3"/>
  <c r="E421" i="3"/>
  <c r="Q421" i="3"/>
  <c r="E555" i="3"/>
  <c r="E568" i="3"/>
  <c r="N31" i="3"/>
  <c r="N63" i="3"/>
  <c r="T71" i="3"/>
  <c r="T87" i="3"/>
  <c r="N95" i="3"/>
  <c r="T103" i="3"/>
  <c r="T119" i="3"/>
  <c r="T135" i="3"/>
  <c r="N159" i="3"/>
  <c r="T167" i="3"/>
  <c r="N191" i="3"/>
  <c r="T199" i="3"/>
  <c r="T215" i="3"/>
  <c r="T247" i="3"/>
  <c r="N255" i="3"/>
  <c r="T263" i="3"/>
  <c r="T295" i="3"/>
  <c r="N303" i="3"/>
  <c r="N335" i="3"/>
  <c r="T407" i="3"/>
  <c r="E169" i="3"/>
  <c r="E185" i="3"/>
  <c r="E201" i="3"/>
  <c r="Q201" i="3"/>
  <c r="E217" i="3"/>
  <c r="Q217" i="3"/>
  <c r="E233" i="3"/>
  <c r="Q233" i="3"/>
  <c r="E249" i="3"/>
  <c r="E265" i="3"/>
  <c r="Q265" i="3"/>
  <c r="E281" i="3"/>
  <c r="Q281" i="3"/>
  <c r="E297" i="3"/>
  <c r="Q297" i="3"/>
  <c r="E313" i="3"/>
  <c r="Q313" i="3"/>
  <c r="E329" i="3"/>
  <c r="Q329" i="3"/>
  <c r="E345" i="3"/>
  <c r="Q345" i="3"/>
  <c r="E361" i="3"/>
  <c r="Q361" i="3"/>
  <c r="E377" i="3"/>
  <c r="Q377" i="3"/>
  <c r="E393" i="3"/>
  <c r="Q393" i="3"/>
  <c r="E409" i="3"/>
  <c r="Q409" i="3"/>
  <c r="E425" i="3"/>
  <c r="Q425" i="3"/>
  <c r="E594" i="3"/>
  <c r="E10" i="3"/>
  <c r="Q10" i="3"/>
  <c r="E26" i="3"/>
  <c r="E42" i="3"/>
  <c r="E58" i="3"/>
  <c r="E74" i="3"/>
  <c r="N82" i="3"/>
  <c r="E90" i="3"/>
  <c r="E106" i="3"/>
  <c r="N114" i="3"/>
  <c r="E122" i="3"/>
  <c r="E138" i="3"/>
  <c r="E154" i="3"/>
  <c r="E170" i="3"/>
  <c r="E186" i="3"/>
  <c r="E202" i="3"/>
  <c r="E218" i="3"/>
  <c r="E234" i="3"/>
  <c r="E250" i="3"/>
  <c r="E266" i="3"/>
  <c r="E282" i="3"/>
  <c r="E298" i="3"/>
  <c r="Q298" i="3"/>
  <c r="E314" i="3"/>
  <c r="E330" i="3"/>
  <c r="E346" i="3"/>
  <c r="Q346" i="3"/>
  <c r="E362" i="3"/>
  <c r="E378" i="3"/>
  <c r="E394" i="3"/>
  <c r="E410" i="3"/>
  <c r="E426" i="3"/>
  <c r="Q426" i="3"/>
  <c r="E595" i="3"/>
  <c r="Q11" i="3"/>
  <c r="N35" i="3"/>
  <c r="Q75" i="3"/>
  <c r="E155" i="3"/>
  <c r="E171" i="3"/>
  <c r="E187" i="3"/>
  <c r="E203" i="3"/>
  <c r="E219" i="3"/>
  <c r="E235" i="3"/>
  <c r="E251" i="3"/>
  <c r="E267" i="3"/>
  <c r="E283" i="3"/>
  <c r="E299" i="3"/>
  <c r="E315" i="3"/>
  <c r="Q315" i="3"/>
  <c r="E331" i="3"/>
  <c r="E347" i="3"/>
  <c r="E363" i="3"/>
  <c r="N371" i="3"/>
  <c r="E379" i="3"/>
  <c r="N387" i="3"/>
  <c r="E395" i="3"/>
  <c r="E411" i="3"/>
  <c r="N419" i="3"/>
  <c r="E427" i="3"/>
  <c r="E596" i="3"/>
  <c r="E92" i="3"/>
  <c r="E124" i="3"/>
  <c r="Q300" i="3"/>
  <c r="E552" i="3"/>
  <c r="T21" i="3"/>
  <c r="T37" i="3"/>
  <c r="T53" i="3"/>
  <c r="N141" i="3"/>
  <c r="N173" i="3"/>
  <c r="T197" i="3"/>
  <c r="N205" i="3"/>
  <c r="T245" i="3"/>
  <c r="N269" i="3"/>
  <c r="T277" i="3"/>
  <c r="N285" i="3"/>
  <c r="T293" i="3"/>
  <c r="T309" i="3"/>
  <c r="T341" i="3"/>
  <c r="N349" i="3"/>
  <c r="T357" i="3"/>
  <c r="N365" i="3"/>
  <c r="T389" i="3"/>
  <c r="T405" i="3"/>
  <c r="N413" i="3"/>
  <c r="E567" i="3"/>
  <c r="N14" i="3"/>
  <c r="N30" i="3"/>
  <c r="N62" i="3"/>
  <c r="T86" i="3"/>
  <c r="N110" i="3"/>
  <c r="T118" i="3"/>
  <c r="T150" i="3"/>
  <c r="N158" i="3"/>
  <c r="N190" i="3"/>
  <c r="T198" i="3"/>
  <c r="N222" i="3"/>
  <c r="T246" i="3"/>
  <c r="N254" i="3"/>
  <c r="T278" i="3"/>
  <c r="N286" i="3"/>
  <c r="T294" i="3"/>
  <c r="N302" i="3"/>
  <c r="N318" i="3"/>
  <c r="N334" i="3"/>
  <c r="N350" i="3"/>
  <c r="T358" i="3"/>
  <c r="Q366" i="3"/>
  <c r="N382" i="3"/>
  <c r="T390" i="3"/>
  <c r="N398" i="3"/>
  <c r="N414" i="3"/>
  <c r="N430" i="3"/>
  <c r="E579" i="3"/>
  <c r="E15" i="3"/>
  <c r="E31" i="3"/>
  <c r="Q31" i="3"/>
  <c r="E47" i="3"/>
  <c r="Q47" i="3"/>
  <c r="E63" i="3"/>
  <c r="Q63" i="3"/>
  <c r="E79" i="3"/>
  <c r="Q79" i="3"/>
  <c r="E95" i="3"/>
  <c r="Q95" i="3"/>
  <c r="E111" i="3"/>
  <c r="Q111" i="3"/>
  <c r="E127" i="3"/>
  <c r="Q127" i="3"/>
  <c r="E143" i="3"/>
  <c r="Q143" i="3"/>
  <c r="Q159" i="3"/>
  <c r="Q175" i="3"/>
  <c r="Q191" i="3"/>
  <c r="Q223" i="3"/>
  <c r="Q239" i="3"/>
  <c r="Q255" i="3"/>
  <c r="Q271" i="3"/>
  <c r="Q303" i="3"/>
  <c r="E606" i="3"/>
  <c r="E607" i="3"/>
  <c r="E566" i="3"/>
  <c r="N29" i="3"/>
  <c r="N61" i="3"/>
  <c r="N77" i="3"/>
  <c r="N93" i="3"/>
  <c r="N125" i="3"/>
  <c r="N157" i="3"/>
  <c r="N189" i="3"/>
  <c r="N253" i="3"/>
  <c r="N301" i="3"/>
  <c r="N397" i="3"/>
  <c r="N429" i="3"/>
  <c r="E578" i="3"/>
  <c r="E14" i="3"/>
  <c r="E30" i="3"/>
  <c r="Q30" i="3"/>
  <c r="E46" i="3"/>
  <c r="Q46" i="3"/>
  <c r="E62" i="3"/>
  <c r="Q62" i="3"/>
  <c r="E78" i="3"/>
  <c r="Q78" i="3"/>
  <c r="E94" i="3"/>
  <c r="Q94" i="3"/>
  <c r="E110" i="3"/>
  <c r="Q110" i="3"/>
  <c r="E126" i="3"/>
  <c r="Q126" i="3"/>
  <c r="E142" i="3"/>
  <c r="Q142" i="3"/>
  <c r="Q158" i="3"/>
  <c r="Q174" i="3"/>
  <c r="Q190" i="3"/>
  <c r="Q206" i="3"/>
  <c r="Q222" i="3"/>
  <c r="Q238" i="3"/>
  <c r="Q254" i="3"/>
  <c r="Q270" i="3"/>
  <c r="Q286" i="3"/>
  <c r="Q318" i="3"/>
  <c r="Q334" i="3"/>
  <c r="Q350" i="3"/>
  <c r="N366" i="3"/>
  <c r="Q382" i="3"/>
  <c r="Q414" i="3"/>
  <c r="Q430" i="3"/>
  <c r="E590" i="3"/>
  <c r="N183" i="3"/>
  <c r="N295" i="3"/>
  <c r="E415" i="3"/>
  <c r="Q415" i="3"/>
  <c r="E431" i="3"/>
  <c r="Q431" i="3"/>
  <c r="E615" i="3"/>
  <c r="N66" i="3"/>
  <c r="N98" i="3"/>
  <c r="N130" i="3"/>
  <c r="N162" i="3"/>
  <c r="N194" i="3"/>
  <c r="T234" i="3"/>
  <c r="N258" i="3"/>
  <c r="T266" i="3"/>
  <c r="T330" i="3"/>
  <c r="N370" i="3"/>
  <c r="N402" i="3"/>
  <c r="E616" i="3"/>
  <c r="T59" i="3"/>
  <c r="N131" i="3"/>
  <c r="T155" i="3"/>
  <c r="N179" i="3"/>
  <c r="T251" i="3"/>
  <c r="T267" i="3"/>
  <c r="N275" i="3"/>
  <c r="T299" i="3"/>
  <c r="T347" i="3"/>
  <c r="T411" i="3"/>
  <c r="T204" i="3"/>
  <c r="N244" i="3"/>
  <c r="N260" i="3"/>
  <c r="T268" i="3"/>
  <c r="N308" i="3"/>
  <c r="T316" i="3"/>
  <c r="N340" i="3"/>
  <c r="N372" i="3"/>
  <c r="T380" i="3"/>
  <c r="N404" i="3"/>
  <c r="N9" i="3"/>
  <c r="E576" i="3"/>
  <c r="E29" i="3"/>
  <c r="Q29" i="3"/>
  <c r="E61" i="3"/>
  <c r="Q61" i="3"/>
  <c r="Q77" i="3"/>
  <c r="E93" i="3"/>
  <c r="Q93" i="3"/>
  <c r="Q109" i="3"/>
  <c r="E125" i="3"/>
  <c r="Q125" i="3"/>
  <c r="Q141" i="3"/>
  <c r="Q157" i="3"/>
  <c r="Q173" i="3"/>
  <c r="Q189" i="3"/>
  <c r="Q205" i="3"/>
  <c r="Q221" i="3"/>
  <c r="Q237" i="3"/>
  <c r="Q253" i="3"/>
  <c r="Q269" i="3"/>
  <c r="Q301" i="3"/>
  <c r="Q381" i="3"/>
  <c r="Q397" i="3"/>
  <c r="Q413" i="3"/>
  <c r="Q429" i="3"/>
  <c r="E588" i="3"/>
  <c r="E600" i="3"/>
  <c r="T95" i="3"/>
  <c r="N103" i="3"/>
  <c r="N119" i="3"/>
  <c r="T127" i="3"/>
  <c r="N135" i="3"/>
  <c r="N151" i="3"/>
  <c r="N167" i="3"/>
  <c r="T175" i="3"/>
  <c r="N215" i="3"/>
  <c r="T223" i="3"/>
  <c r="N231" i="3"/>
  <c r="N247" i="3"/>
  <c r="T255" i="3"/>
  <c r="T271" i="3"/>
  <c r="Q287" i="3"/>
  <c r="T319" i="3"/>
  <c r="N327" i="3"/>
  <c r="T431" i="3"/>
  <c r="T137" i="3"/>
  <c r="N145" i="3"/>
  <c r="T169" i="3"/>
  <c r="N209" i="3"/>
  <c r="T217" i="3"/>
  <c r="T233" i="3"/>
  <c r="N273" i="3"/>
  <c r="T281" i="3"/>
  <c r="N289" i="3"/>
  <c r="T313" i="3"/>
  <c r="N321" i="3"/>
  <c r="T329" i="3"/>
  <c r="N337" i="3"/>
  <c r="N353" i="3"/>
  <c r="T377" i="3"/>
  <c r="N385" i="3"/>
  <c r="N417" i="3"/>
  <c r="T425" i="3"/>
  <c r="Q34" i="3"/>
  <c r="Q98" i="3"/>
  <c r="Q178" i="3"/>
  <c r="Q210" i="3"/>
  <c r="Q354" i="3"/>
  <c r="Q370" i="3"/>
  <c r="Q402" i="3"/>
  <c r="Q418" i="3"/>
  <c r="E524" i="3"/>
  <c r="E19" i="3"/>
  <c r="E51" i="3"/>
  <c r="E83" i="3"/>
  <c r="E115" i="3"/>
  <c r="E147" i="3"/>
  <c r="E528" i="3"/>
  <c r="N148" i="3"/>
  <c r="T172" i="3"/>
  <c r="T188" i="3"/>
  <c r="T220" i="3"/>
  <c r="E587" i="3"/>
  <c r="N21" i="3"/>
  <c r="N37" i="3"/>
  <c r="N69" i="3"/>
  <c r="N101" i="3"/>
  <c r="N117" i="3"/>
  <c r="N133" i="3"/>
  <c r="N149" i="3"/>
  <c r="N213" i="3"/>
  <c r="N245" i="3"/>
  <c r="E333" i="3"/>
  <c r="E349" i="3"/>
  <c r="E365" i="3"/>
  <c r="N389" i="3"/>
  <c r="E599" i="3"/>
  <c r="E611" i="3"/>
  <c r="T15" i="3"/>
  <c r="T47" i="3"/>
  <c r="N55" i="3"/>
  <c r="N375" i="3"/>
  <c r="N391" i="3"/>
  <c r="T399" i="3"/>
  <c r="N407" i="3"/>
  <c r="E161" i="3"/>
  <c r="Q161" i="3"/>
  <c r="E177" i="3"/>
  <c r="Q177" i="3"/>
  <c r="E193" i="3"/>
  <c r="Q193" i="3"/>
  <c r="E209" i="3"/>
  <c r="Q209" i="3"/>
  <c r="E225" i="3"/>
  <c r="Q225" i="3"/>
  <c r="E241" i="3"/>
  <c r="Q241" i="3"/>
  <c r="E257" i="3"/>
  <c r="Q257" i="3"/>
  <c r="E273" i="3"/>
  <c r="Q273" i="3"/>
  <c r="E289" i="3"/>
  <c r="E305" i="3"/>
  <c r="Q305" i="3"/>
  <c r="E321" i="3"/>
  <c r="E337" i="3"/>
  <c r="E353" i="3"/>
  <c r="E369" i="3"/>
  <c r="E385" i="3"/>
  <c r="E401" i="3"/>
  <c r="E417" i="3"/>
  <c r="E547" i="3"/>
  <c r="N10" i="3"/>
  <c r="N42" i="3"/>
  <c r="N74" i="3"/>
  <c r="N106" i="3"/>
  <c r="N186" i="3"/>
  <c r="E242" i="3"/>
  <c r="N250" i="3"/>
  <c r="E258" i="3"/>
  <c r="E274" i="3"/>
  <c r="E290" i="3"/>
  <c r="E306" i="3"/>
  <c r="E322" i="3"/>
  <c r="E338" i="3"/>
  <c r="E354" i="3"/>
  <c r="E386" i="3"/>
  <c r="E548" i="3"/>
  <c r="N11" i="3"/>
  <c r="Q35" i="3"/>
  <c r="N43" i="3"/>
  <c r="Q51" i="3"/>
  <c r="Q67" i="3"/>
  <c r="N75" i="3"/>
  <c r="N91" i="3"/>
  <c r="Q99" i="3"/>
  <c r="N107" i="3"/>
  <c r="Q115" i="3"/>
  <c r="N123" i="3"/>
  <c r="Q131" i="3"/>
  <c r="Q147" i="3"/>
  <c r="E163" i="3"/>
  <c r="N171" i="3"/>
  <c r="E179" i="3"/>
  <c r="Q179" i="3"/>
  <c r="E195" i="3"/>
  <c r="Q195" i="3"/>
  <c r="N203" i="3"/>
  <c r="E211" i="3"/>
  <c r="Q211" i="3"/>
  <c r="E227" i="3"/>
  <c r="E243" i="3"/>
  <c r="E259" i="3"/>
  <c r="N267" i="3"/>
  <c r="E275" i="3"/>
  <c r="Q275" i="3"/>
  <c r="E291" i="3"/>
  <c r="E307" i="3"/>
  <c r="N315" i="3"/>
  <c r="E323" i="3"/>
  <c r="E339" i="3"/>
  <c r="E355" i="3"/>
  <c r="E371" i="3"/>
  <c r="E387" i="3"/>
  <c r="E403" i="3"/>
  <c r="N411" i="3"/>
  <c r="E419" i="3"/>
  <c r="E551" i="3"/>
  <c r="Q84" i="3"/>
  <c r="E100" i="3"/>
  <c r="Q100" i="3"/>
  <c r="Q116" i="3"/>
  <c r="E132" i="3"/>
  <c r="Q132" i="3"/>
  <c r="Q164" i="3"/>
  <c r="Q180" i="3"/>
  <c r="Q196" i="3"/>
  <c r="Q260" i="3"/>
  <c r="E598" i="3"/>
  <c r="T29" i="3"/>
  <c r="T61" i="3"/>
  <c r="T77" i="3"/>
  <c r="T109" i="3"/>
  <c r="T141" i="3"/>
  <c r="T157" i="3"/>
  <c r="T173" i="3"/>
  <c r="N181" i="3"/>
  <c r="N197" i="3"/>
  <c r="T205" i="3"/>
  <c r="T221" i="3"/>
  <c r="T253" i="3"/>
  <c r="N261" i="3"/>
  <c r="T269" i="3"/>
  <c r="N293" i="3"/>
  <c r="T301" i="3"/>
  <c r="T317" i="3"/>
  <c r="T349" i="3"/>
  <c r="T381" i="3"/>
  <c r="T413" i="3"/>
  <c r="T429" i="3"/>
  <c r="E610" i="3"/>
  <c r="N22" i="3"/>
  <c r="T30" i="3"/>
  <c r="N38" i="3"/>
  <c r="N54" i="3"/>
  <c r="T62" i="3"/>
  <c r="T78" i="3"/>
  <c r="N86" i="3"/>
  <c r="T94" i="3"/>
  <c r="T110" i="3"/>
  <c r="N118" i="3"/>
  <c r="T126" i="3"/>
  <c r="T142" i="3"/>
  <c r="N150" i="3"/>
  <c r="T158" i="3"/>
  <c r="N166" i="3"/>
  <c r="T174" i="3"/>
  <c r="N198" i="3"/>
  <c r="N214" i="3"/>
  <c r="N230" i="3"/>
  <c r="N262" i="3"/>
  <c r="T270" i="3"/>
  <c r="N278" i="3"/>
  <c r="T318" i="3"/>
  <c r="N342" i="3"/>
  <c r="T366" i="3"/>
  <c r="N374" i="3"/>
  <c r="T382" i="3"/>
  <c r="N406" i="3"/>
  <c r="T414" i="3"/>
  <c r="T430" i="3"/>
  <c r="E23" i="3"/>
  <c r="Q23" i="3"/>
  <c r="E39" i="3"/>
  <c r="E55" i="3"/>
  <c r="E71" i="3"/>
  <c r="E87" i="3"/>
  <c r="E103" i="3"/>
  <c r="E119" i="3"/>
  <c r="E135" i="3"/>
  <c r="E151" i="3"/>
  <c r="Q167" i="3"/>
  <c r="Q199" i="3"/>
  <c r="Q231" i="3"/>
  <c r="Q247" i="3"/>
  <c r="Q263" i="3"/>
  <c r="Q295" i="3"/>
  <c r="Q311" i="3"/>
  <c r="Q343" i="3"/>
  <c r="Q359" i="3"/>
  <c r="AO627" i="3" l="1"/>
  <c r="AO267" i="3"/>
  <c r="AO634" i="3"/>
  <c r="AO636" i="3"/>
  <c r="AO635" i="3"/>
  <c r="AO601" i="3"/>
  <c r="AO298" i="3"/>
  <c r="AO14" i="3"/>
  <c r="AO459" i="3"/>
  <c r="AO142" i="3"/>
  <c r="AO485" i="3"/>
  <c r="AO78" i="3"/>
  <c r="AO632" i="3"/>
  <c r="AO633" i="3"/>
  <c r="AO631" i="3"/>
  <c r="AO630" i="3"/>
  <c r="AO628" i="3"/>
  <c r="AO626" i="3"/>
  <c r="AO273" i="3"/>
  <c r="AO629" i="3"/>
  <c r="AO619" i="3"/>
  <c r="AO622" i="3"/>
  <c r="AO620" i="3"/>
  <c r="AO623" i="3"/>
  <c r="AO621" i="3"/>
  <c r="AO624" i="3"/>
  <c r="AO625" i="3"/>
  <c r="AO206" i="3"/>
  <c r="AO549" i="3"/>
  <c r="AO75" i="3"/>
  <c r="AO539" i="3"/>
  <c r="AO283" i="3"/>
  <c r="AO180" i="3"/>
  <c r="AO496" i="3"/>
  <c r="AO95" i="3"/>
  <c r="AO495" i="3"/>
  <c r="AO240" i="3"/>
  <c r="AO22" i="3"/>
  <c r="AO351" i="3"/>
  <c r="AO113" i="3"/>
  <c r="AO308" i="3"/>
  <c r="AO64" i="3"/>
  <c r="AO150" i="3"/>
  <c r="AO493" i="3"/>
  <c r="AO132" i="3"/>
  <c r="AO436" i="3"/>
  <c r="AO11" i="3"/>
  <c r="AO304" i="3"/>
  <c r="AO337" i="3"/>
  <c r="AO102" i="3"/>
  <c r="AO137" i="3"/>
  <c r="AO145" i="3"/>
  <c r="AO446" i="3"/>
  <c r="AO116" i="3"/>
  <c r="AO527" i="3"/>
  <c r="AO133" i="3"/>
  <c r="AO309" i="3"/>
  <c r="AO54" i="3"/>
  <c r="AO207" i="3"/>
  <c r="AO333" i="3"/>
  <c r="AO17" i="3"/>
  <c r="AO42" i="3"/>
  <c r="AO73" i="3"/>
  <c r="AO358" i="3"/>
  <c r="AO31" i="3"/>
  <c r="AO404" i="3"/>
  <c r="AO444" i="3"/>
  <c r="AO139" i="3"/>
  <c r="AO134" i="3"/>
  <c r="AO484" i="3"/>
  <c r="AO422" i="3"/>
  <c r="AO136" i="3"/>
  <c r="AO591" i="3"/>
  <c r="AO197" i="3"/>
  <c r="AO199" i="3"/>
  <c r="AO617" i="3"/>
  <c r="AO81" i="3"/>
  <c r="AO128" i="3"/>
  <c r="AO294" i="3"/>
  <c r="AO214" i="3"/>
  <c r="AO557" i="3"/>
  <c r="AO47" i="3"/>
  <c r="AO285" i="3"/>
  <c r="AO69" i="3"/>
  <c r="AO245" i="3"/>
  <c r="AO213" i="3"/>
  <c r="AO149" i="3"/>
  <c r="AO261" i="3"/>
  <c r="AO437" i="3"/>
  <c r="AO510" i="3"/>
  <c r="AO86" i="3"/>
  <c r="AO57" i="3"/>
  <c r="AO464" i="3"/>
  <c r="AO208" i="3"/>
  <c r="AO77" i="3"/>
  <c r="AO198" i="3"/>
  <c r="AO118" i="3"/>
  <c r="AO456" i="3"/>
  <c r="AO200" i="3"/>
  <c r="AO138" i="3"/>
  <c r="AO583" i="3"/>
  <c r="AO327" i="3"/>
  <c r="AO553" i="3"/>
  <c r="AO468" i="3"/>
  <c r="AO466" i="3"/>
  <c r="AO569" i="3"/>
  <c r="AO479" i="3"/>
  <c r="AO223" i="3"/>
  <c r="AO528" i="3"/>
  <c r="AO272" i="3"/>
  <c r="AO167" i="3"/>
  <c r="AO546" i="3"/>
  <c r="AO547" i="3"/>
  <c r="AO20" i="3"/>
  <c r="AO255" i="3"/>
  <c r="AO104" i="3"/>
  <c r="AO205" i="3"/>
  <c r="AO99" i="3"/>
  <c r="AO226" i="3"/>
  <c r="AO243" i="3"/>
  <c r="AO455" i="3"/>
  <c r="AO587" i="3"/>
  <c r="AO23" i="3"/>
  <c r="AO508" i="3"/>
  <c r="AO185" i="3"/>
  <c r="AO584" i="3"/>
  <c r="AO328" i="3"/>
  <c r="AO400" i="3"/>
  <c r="AO556" i="3"/>
  <c r="AO324" i="3"/>
  <c r="AO266" i="3"/>
  <c r="AO10" i="3"/>
  <c r="AO292" i="3"/>
  <c r="AO512" i="3"/>
  <c r="AO368" i="3"/>
  <c r="AO15" i="3"/>
  <c r="AO342" i="3"/>
  <c r="AO574" i="3"/>
  <c r="AO542" i="3"/>
  <c r="AO143" i="3"/>
  <c r="AO295" i="3"/>
  <c r="AO254" i="3"/>
  <c r="AO443" i="3"/>
  <c r="AO187" i="3"/>
  <c r="AO390" i="3"/>
  <c r="AO204" i="3"/>
  <c r="AO551" i="3"/>
  <c r="AO478" i="3"/>
  <c r="AO533" i="3"/>
  <c r="AO217" i="3"/>
  <c r="AO93" i="3"/>
  <c r="AO434" i="3"/>
  <c r="AO276" i="3"/>
  <c r="AO398" i="3"/>
  <c r="AO252" i="3"/>
  <c r="AO450" i="3"/>
  <c r="AO117" i="3"/>
  <c r="AO359" i="3"/>
  <c r="AO126" i="3"/>
  <c r="AO603" i="3"/>
  <c r="AO127" i="3"/>
  <c r="AO70" i="3"/>
  <c r="AO38" i="3"/>
  <c r="AO383" i="3"/>
  <c r="AO401" i="3"/>
  <c r="AO210" i="3"/>
  <c r="AO543" i="3"/>
  <c r="AO230" i="3"/>
  <c r="AO411" i="3"/>
  <c r="AO155" i="3"/>
  <c r="AO514" i="3"/>
  <c r="AO107" i="3"/>
  <c r="AO502" i="3"/>
  <c r="AO239" i="3"/>
  <c r="AO345" i="3"/>
  <c r="AO234" i="3"/>
  <c r="AO262" i="3"/>
  <c r="AO475" i="3"/>
  <c r="AO219" i="3"/>
  <c r="AO12" i="3"/>
  <c r="AO281" i="3"/>
  <c r="AO356" i="3"/>
  <c r="AO186" i="3"/>
  <c r="AO405" i="3"/>
  <c r="AO212" i="3"/>
  <c r="AO330" i="3"/>
  <c r="AO141" i="3"/>
  <c r="AO21" i="3"/>
  <c r="AO492" i="3"/>
  <c r="AO507" i="3"/>
  <c r="AO251" i="3"/>
  <c r="AO269" i="3"/>
  <c r="AO277" i="3"/>
  <c r="AO597" i="3"/>
  <c r="AO244" i="3"/>
  <c r="AO106" i="3"/>
  <c r="AO530" i="3"/>
  <c r="AO287" i="3"/>
  <c r="AO501" i="3"/>
  <c r="AO49" i="3"/>
  <c r="AO303" i="3"/>
  <c r="AO592" i="3"/>
  <c r="AO336" i="3"/>
  <c r="AO39" i="3"/>
  <c r="AO397" i="3"/>
  <c r="AO319" i="3"/>
  <c r="AO406" i="3"/>
  <c r="AO13" i="3"/>
  <c r="AO454" i="3"/>
  <c r="AO541" i="3"/>
  <c r="AO176" i="3"/>
  <c r="AO519" i="3"/>
  <c r="AO263" i="3"/>
  <c r="AO572" i="3"/>
  <c r="AO537" i="3"/>
  <c r="AO420" i="3"/>
  <c r="AO394" i="3"/>
  <c r="AO87" i="3"/>
  <c r="AO505" i="3"/>
  <c r="AO43" i="3"/>
  <c r="AO392" i="3"/>
  <c r="AO576" i="3"/>
  <c r="AO432" i="3"/>
  <c r="AO535" i="3"/>
  <c r="AO326" i="3"/>
  <c r="AO469" i="3"/>
  <c r="AO74" i="3"/>
  <c r="AO425" i="3"/>
  <c r="AO52" i="3"/>
  <c r="AO340" i="3"/>
  <c r="AO72" i="3"/>
  <c r="AO316" i="3"/>
  <c r="AO578" i="3"/>
  <c r="AO153" i="3"/>
  <c r="AO490" i="3"/>
  <c r="AO522" i="3"/>
  <c r="AO84" i="3"/>
  <c r="AO151" i="3"/>
  <c r="AO318" i="3"/>
  <c r="AO555" i="3"/>
  <c r="AO423" i="3"/>
  <c r="AO260" i="3"/>
  <c r="AO209" i="3"/>
  <c r="AO238" i="3"/>
  <c r="AO581" i="3"/>
  <c r="AO599" i="3"/>
  <c r="AO166" i="3"/>
  <c r="AO85" i="3"/>
  <c r="AO379" i="3"/>
  <c r="AO372" i="3"/>
  <c r="AO498" i="3"/>
  <c r="AO451" i="3"/>
  <c r="AO474" i="3"/>
  <c r="AO274" i="3"/>
  <c r="AO162" i="3"/>
  <c r="AO111" i="3"/>
  <c r="AO500" i="3"/>
  <c r="AO140" i="3"/>
  <c r="AO306" i="3"/>
  <c r="AO171" i="3"/>
  <c r="AO366" i="3"/>
  <c r="AO63" i="3"/>
  <c r="AO605" i="3"/>
  <c r="AO566" i="3"/>
  <c r="AO509" i="3"/>
  <c r="AO177" i="3"/>
  <c r="AO40" i="3"/>
  <c r="AO341" i="3"/>
  <c r="AO195" i="3"/>
  <c r="AO391" i="3"/>
  <c r="AO554" i="3"/>
  <c r="AO221" i="3"/>
  <c r="AO529" i="3"/>
  <c r="AO384" i="3"/>
  <c r="AO612" i="3"/>
  <c r="AO407" i="3"/>
  <c r="AO503" i="3"/>
  <c r="AO247" i="3"/>
  <c r="AO487" i="3"/>
  <c r="AO447" i="3"/>
  <c r="AO191" i="3"/>
  <c r="AO534" i="3"/>
  <c r="AO439" i="3"/>
  <c r="AO183" i="3"/>
  <c r="AO312" i="3"/>
  <c r="AO56" i="3"/>
  <c r="AO399" i="3"/>
  <c r="AO50" i="3"/>
  <c r="AO156" i="3"/>
  <c r="AO452" i="3"/>
  <c r="AO268" i="3"/>
  <c r="AO256" i="3"/>
  <c r="AO343" i="3"/>
  <c r="AO435" i="3"/>
  <c r="AO179" i="3"/>
  <c r="AO290" i="3"/>
  <c r="AO360" i="3"/>
  <c r="AO169" i="3"/>
  <c r="AO608" i="3"/>
  <c r="AO352" i="3"/>
  <c r="AO96" i="3"/>
  <c r="AO124" i="3"/>
  <c r="AO531" i="3"/>
  <c r="AO275" i="3"/>
  <c r="AO322" i="3"/>
  <c r="AO25" i="3"/>
  <c r="AO515" i="3"/>
  <c r="AO36" i="3"/>
  <c r="AO387" i="3"/>
  <c r="AO585" i="3"/>
  <c r="AO338" i="3"/>
  <c r="AO477" i="3"/>
  <c r="AO190" i="3"/>
  <c r="AO430" i="3"/>
  <c r="AO174" i="3"/>
  <c r="AO590" i="3"/>
  <c r="AO334" i="3"/>
  <c r="AO408" i="3"/>
  <c r="AO152" i="3"/>
  <c r="AO228" i="3"/>
  <c r="AO323" i="3"/>
  <c r="AO67" i="3"/>
  <c r="AO521" i="3"/>
  <c r="AO586" i="3"/>
  <c r="AO346" i="3"/>
  <c r="AO90" i="3"/>
  <c r="AO441" i="3"/>
  <c r="AO517" i="3"/>
  <c r="AO558" i="3"/>
  <c r="AO46" i="3"/>
  <c r="AO476" i="3"/>
  <c r="AO59" i="3"/>
  <c r="AO513" i="3"/>
  <c r="AO48" i="3"/>
  <c r="AO135" i="3"/>
  <c r="AO232" i="3"/>
  <c r="AO144" i="3"/>
  <c r="AO158" i="3"/>
  <c r="AO311" i="3"/>
  <c r="AO172" i="3"/>
  <c r="AO412" i="3"/>
  <c r="AO458" i="3"/>
  <c r="AO355" i="3"/>
  <c r="AO421" i="3"/>
  <c r="AO165" i="3"/>
  <c r="AO388" i="3"/>
  <c r="AO489" i="3"/>
  <c r="AO562" i="3"/>
  <c r="AO593" i="3"/>
  <c r="AO131" i="3"/>
  <c r="AO329" i="3"/>
  <c r="AO410" i="3"/>
  <c r="AO154" i="3"/>
  <c r="AO249" i="3"/>
  <c r="AO588" i="3"/>
  <c r="AO299" i="3"/>
  <c r="AO618" i="3"/>
  <c r="AO616" i="3"/>
  <c r="AO415" i="3"/>
  <c r="AO159" i="3"/>
  <c r="AO573" i="3"/>
  <c r="AO110" i="3"/>
  <c r="AO540" i="3"/>
  <c r="AO123" i="3"/>
  <c r="AO577" i="3"/>
  <c r="AO321" i="3"/>
  <c r="AO112" i="3"/>
  <c r="AO373" i="3"/>
  <c r="AO82" i="3"/>
  <c r="AO433" i="3"/>
  <c r="AO611" i="3"/>
  <c r="AO296" i="3"/>
  <c r="AO609" i="3"/>
  <c r="AO568" i="3"/>
  <c r="AO125" i="3"/>
  <c r="AO365" i="3"/>
  <c r="AO109" i="3"/>
  <c r="AO417" i="3"/>
  <c r="AO161" i="3"/>
  <c r="AO431" i="3"/>
  <c r="AO175" i="3"/>
  <c r="AO518" i="3"/>
  <c r="AO413" i="3"/>
  <c r="AO374" i="3"/>
  <c r="AO461" i="3"/>
  <c r="AO380" i="3"/>
  <c r="AO314" i="3"/>
  <c r="AO473" i="3"/>
  <c r="AO364" i="3"/>
  <c r="AO108" i="3"/>
  <c r="AO610" i="3"/>
  <c r="AO370" i="3"/>
  <c r="AO482" i="3"/>
  <c r="AO265" i="3"/>
  <c r="AO348" i="3"/>
  <c r="AO92" i="3"/>
  <c r="AO491" i="3"/>
  <c r="AO235" i="3"/>
  <c r="AO594" i="3"/>
  <c r="AO580" i="3"/>
  <c r="AO396" i="3"/>
  <c r="AO291" i="3"/>
  <c r="AO448" i="3"/>
  <c r="AO192" i="3"/>
  <c r="AO279" i="3"/>
  <c r="AO389" i="3"/>
  <c r="AO371" i="3"/>
  <c r="AO418" i="3"/>
  <c r="AO278" i="3"/>
  <c r="AO470" i="3"/>
  <c r="AO361" i="3"/>
  <c r="AO105" i="3"/>
  <c r="AO544" i="3"/>
  <c r="AO288" i="3"/>
  <c r="AO32" i="3"/>
  <c r="AO375" i="3"/>
  <c r="AO119" i="3"/>
  <c r="AO68" i="3"/>
  <c r="AO467" i="3"/>
  <c r="AO211" i="3"/>
  <c r="AO570" i="3"/>
  <c r="AO130" i="3"/>
  <c r="AO350" i="3"/>
  <c r="AO381" i="3"/>
  <c r="AO129" i="3"/>
  <c r="AO504" i="3"/>
  <c r="AO248" i="3"/>
  <c r="AO335" i="3"/>
  <c r="AO550" i="3"/>
  <c r="AO30" i="3"/>
  <c r="AO526" i="3"/>
  <c r="AO270" i="3"/>
  <c r="AO357" i="3"/>
  <c r="AO101" i="3"/>
  <c r="AO600" i="3"/>
  <c r="AO344" i="3"/>
  <c r="AO88" i="3"/>
  <c r="AO349" i="3"/>
  <c r="AO62" i="3"/>
  <c r="AO35" i="3"/>
  <c r="AO147" i="3"/>
  <c r="AO170" i="3"/>
  <c r="AO596" i="3"/>
  <c r="AO257" i="3"/>
  <c r="AO53" i="3"/>
  <c r="AO369" i="3"/>
  <c r="AO60" i="3"/>
  <c r="AO258" i="3"/>
  <c r="AO122" i="3"/>
  <c r="AO545" i="3"/>
  <c r="AO103" i="3"/>
  <c r="AO286" i="3"/>
  <c r="AO317" i="3"/>
  <c r="AO486" i="3"/>
  <c r="AO565" i="3"/>
  <c r="AO301" i="3"/>
  <c r="AO45" i="3"/>
  <c r="AO353" i="3"/>
  <c r="AO97" i="3"/>
  <c r="AO367" i="3"/>
  <c r="AO310" i="3"/>
  <c r="AO300" i="3"/>
  <c r="AO44" i="3"/>
  <c r="AO571" i="3"/>
  <c r="AO315" i="3"/>
  <c r="AO426" i="3"/>
  <c r="AO201" i="3"/>
  <c r="AO284" i="3"/>
  <c r="AO28" i="3"/>
  <c r="AO524" i="3"/>
  <c r="AO148" i="3"/>
  <c r="AO483" i="3"/>
  <c r="AO227" i="3"/>
  <c r="AO471" i="3"/>
  <c r="AO215" i="3"/>
  <c r="AO563" i="3"/>
  <c r="AO307" i="3"/>
  <c r="AO18" i="3"/>
  <c r="AO552" i="3"/>
  <c r="AO575" i="3"/>
  <c r="AO297" i="3"/>
  <c r="AO41" i="3"/>
  <c r="AO480" i="3"/>
  <c r="AO224" i="3"/>
  <c r="AO403" i="3"/>
  <c r="AO506" i="3"/>
  <c r="AO250" i="3"/>
  <c r="AO65" i="3"/>
  <c r="AO440" i="3"/>
  <c r="AO184" i="3"/>
  <c r="AO271" i="3"/>
  <c r="AO414" i="3"/>
  <c r="AO462" i="3"/>
  <c r="AO293" i="3"/>
  <c r="AO37" i="3"/>
  <c r="AO536" i="3"/>
  <c r="AO280" i="3"/>
  <c r="AO24" i="3"/>
  <c r="AO83" i="3"/>
  <c r="AO548" i="3"/>
  <c r="AO242" i="3"/>
  <c r="AO465" i="3"/>
  <c r="AO164" i="3"/>
  <c r="AO259" i="3"/>
  <c r="AO9" i="3"/>
  <c r="AO362" i="3"/>
  <c r="AO457" i="3"/>
  <c r="AO532" i="3"/>
  <c r="AO115" i="3"/>
  <c r="AO282" i="3"/>
  <c r="AO26" i="3"/>
  <c r="AO377" i="3"/>
  <c r="AO121" i="3"/>
  <c r="AO560" i="3"/>
  <c r="AO516" i="3"/>
  <c r="AO332" i="3"/>
  <c r="AO427" i="3"/>
  <c r="AO520" i="3"/>
  <c r="AO264" i="3"/>
  <c r="AO607" i="3"/>
  <c r="AO453" i="3"/>
  <c r="AO494" i="3"/>
  <c r="AO325" i="3"/>
  <c r="AO602" i="3"/>
  <c r="AO354" i="3"/>
  <c r="AO98" i="3"/>
  <c r="AO449" i="3"/>
  <c r="AO193" i="3"/>
  <c r="AO71" i="3"/>
  <c r="AO561" i="3"/>
  <c r="AO305" i="3"/>
  <c r="AO168" i="3"/>
  <c r="AO567" i="3"/>
  <c r="AO564" i="3"/>
  <c r="AO196" i="3"/>
  <c r="AO347" i="3"/>
  <c r="AO91" i="3"/>
  <c r="AO66" i="3"/>
  <c r="AO80" i="3"/>
  <c r="AO231" i="3"/>
  <c r="AO438" i="3"/>
  <c r="AO222" i="3"/>
  <c r="AO253" i="3"/>
  <c r="AO615" i="3"/>
  <c r="AO445" i="3"/>
  <c r="AO237" i="3"/>
  <c r="AQ7" i="3"/>
  <c r="AO7" i="3"/>
  <c r="AO289" i="3"/>
  <c r="AO33" i="3"/>
  <c r="AO559" i="3"/>
  <c r="AO382" i="3"/>
  <c r="AO157" i="3"/>
  <c r="AO246" i="3"/>
  <c r="AO589" i="3"/>
  <c r="AO409" i="3"/>
  <c r="AO236" i="3"/>
  <c r="AO178" i="3"/>
  <c r="AO220" i="3"/>
  <c r="AO419" i="3"/>
  <c r="AO163" i="3"/>
  <c r="AO302" i="3"/>
  <c r="AO320" i="3"/>
  <c r="AO499" i="3"/>
  <c r="AO146" i="3"/>
  <c r="AO488" i="3"/>
  <c r="AO511" i="3"/>
  <c r="AO598" i="3"/>
  <c r="AO233" i="3"/>
  <c r="AO416" i="3"/>
  <c r="AO160" i="3"/>
  <c r="AO188" i="3"/>
  <c r="AO595" i="3"/>
  <c r="AO339" i="3"/>
  <c r="AO442" i="3"/>
  <c r="AO58" i="3"/>
  <c r="AO89" i="3"/>
  <c r="AO613" i="3"/>
  <c r="AO614" i="3"/>
  <c r="AO376" i="3"/>
  <c r="AO120" i="3"/>
  <c r="AO463" i="3"/>
  <c r="AO55" i="3"/>
  <c r="AO229" i="3"/>
  <c r="AO472" i="3"/>
  <c r="AO216" i="3"/>
  <c r="AO76" i="3"/>
  <c r="AO202" i="3"/>
  <c r="AO19" i="3"/>
  <c r="AO378" i="3"/>
  <c r="AO428" i="3"/>
  <c r="AO579" i="3"/>
  <c r="AO114" i="3"/>
  <c r="AO100" i="3"/>
  <c r="AO393" i="3"/>
  <c r="AO51" i="3"/>
  <c r="AO218" i="3"/>
  <c r="AO313" i="3"/>
  <c r="AO460" i="3"/>
  <c r="AO363" i="3"/>
  <c r="AO402" i="3"/>
  <c r="AO604" i="3"/>
  <c r="AO538" i="3"/>
  <c r="AO34" i="3"/>
  <c r="AO385" i="3"/>
  <c r="AO606" i="3"/>
  <c r="AO181" i="3"/>
  <c r="AO497" i="3"/>
  <c r="AO241" i="3"/>
  <c r="AO424" i="3"/>
  <c r="AO27" i="3"/>
  <c r="AO386" i="3"/>
  <c r="AO194" i="3"/>
  <c r="AO16" i="3"/>
  <c r="AO79" i="3"/>
  <c r="AO94" i="3"/>
  <c r="AO61" i="3"/>
  <c r="AO189" i="3"/>
  <c r="AO429" i="3"/>
  <c r="AO173" i="3"/>
  <c r="AO481" i="3"/>
  <c r="AO225" i="3"/>
  <c r="AO582" i="3"/>
  <c r="AO29" i="3"/>
  <c r="AO182" i="3"/>
  <c r="AO525" i="3"/>
  <c r="T7" i="3"/>
  <c r="Q7" i="3"/>
  <c r="H549" i="3"/>
  <c r="H421" i="3"/>
  <c r="H162" i="3"/>
  <c r="H66" i="3"/>
  <c r="H447" i="3"/>
  <c r="H383" i="3"/>
  <c r="H207" i="3"/>
  <c r="H151" i="3"/>
  <c r="H79" i="3"/>
  <c r="H130" i="3"/>
  <c r="H82" i="3"/>
  <c r="H146" i="3"/>
  <c r="H581" i="3"/>
  <c r="H453" i="3"/>
  <c r="H293" i="3"/>
  <c r="H34" i="3"/>
  <c r="H98" i="3"/>
  <c r="H353" i="3"/>
  <c r="H337" i="3"/>
  <c r="H281" i="3"/>
  <c r="H265" i="3"/>
  <c r="H317" i="3" l="1"/>
  <c r="K493" i="3"/>
  <c r="H333" i="3"/>
  <c r="K463" i="3"/>
  <c r="H325" i="3"/>
  <c r="H509" i="3"/>
  <c r="K573" i="3"/>
  <c r="K453" i="3"/>
  <c r="H511" i="3"/>
  <c r="K527" i="3"/>
  <c r="H575" i="3"/>
  <c r="H391" i="3"/>
  <c r="H525" i="3"/>
  <c r="H565" i="3"/>
  <c r="H263" i="3"/>
  <c r="H194" i="3"/>
  <c r="H210" i="3"/>
  <c r="H18" i="3"/>
  <c r="H331" i="3"/>
  <c r="K469" i="3"/>
  <c r="K509" i="3"/>
  <c r="H104" i="3"/>
  <c r="H136" i="3"/>
  <c r="H168" i="3"/>
  <c r="H200" i="3"/>
  <c r="H232" i="3"/>
  <c r="H360" i="3"/>
  <c r="H392" i="3"/>
  <c r="H424" i="3"/>
  <c r="K432" i="3"/>
  <c r="H456" i="3"/>
  <c r="K464" i="3"/>
  <c r="H488" i="3"/>
  <c r="K496" i="3"/>
  <c r="H520" i="3"/>
  <c r="K528" i="3"/>
  <c r="H552" i="3"/>
  <c r="K560" i="3"/>
  <c r="H584" i="3"/>
  <c r="H113" i="3"/>
  <c r="H306" i="3"/>
  <c r="H354" i="3"/>
  <c r="H394" i="3"/>
  <c r="H418" i="3"/>
  <c r="H458" i="3"/>
  <c r="K506" i="3"/>
  <c r="H522" i="3"/>
  <c r="K594" i="3"/>
  <c r="H606" i="3"/>
  <c r="H61" i="3"/>
  <c r="H101" i="3"/>
  <c r="K437" i="3"/>
  <c r="K591" i="3"/>
  <c r="H19" i="3"/>
  <c r="H83" i="3"/>
  <c r="H147" i="3"/>
  <c r="H187" i="3"/>
  <c r="H566" i="3"/>
  <c r="H53" i="3"/>
  <c r="H93" i="3"/>
  <c r="H133" i="3"/>
  <c r="H173" i="3"/>
  <c r="H129" i="3"/>
  <c r="K425" i="3"/>
  <c r="K441" i="3"/>
  <c r="K457" i="3"/>
  <c r="K473" i="3"/>
  <c r="K505" i="3"/>
  <c r="K537" i="3"/>
  <c r="H182" i="3"/>
  <c r="H558" i="3"/>
  <c r="H45" i="3"/>
  <c r="H95" i="3"/>
  <c r="H167" i="3"/>
  <c r="K586" i="3"/>
  <c r="H254" i="3"/>
  <c r="K435" i="3"/>
  <c r="K451" i="3"/>
  <c r="K467" i="3"/>
  <c r="K483" i="3"/>
  <c r="K515" i="3"/>
  <c r="K531" i="3"/>
  <c r="K547" i="3"/>
  <c r="K563" i="3"/>
  <c r="K579" i="3"/>
  <c r="K595" i="3"/>
  <c r="K611" i="3"/>
  <c r="H226" i="3"/>
  <c r="H225" i="3"/>
  <c r="H35" i="3"/>
  <c r="H99" i="3"/>
  <c r="H163" i="3"/>
  <c r="H219" i="3"/>
  <c r="H259" i="3"/>
  <c r="K499" i="3"/>
  <c r="H68" i="3"/>
  <c r="H108" i="3"/>
  <c r="H196" i="3"/>
  <c r="H324" i="3"/>
  <c r="H364" i="3"/>
  <c r="H428" i="3"/>
  <c r="K476" i="3"/>
  <c r="H492" i="3"/>
  <c r="K540" i="3"/>
  <c r="H556" i="3"/>
  <c r="K604" i="3"/>
  <c r="H119" i="3"/>
  <c r="H175" i="3"/>
  <c r="H239" i="3"/>
  <c r="H303" i="3"/>
  <c r="H221" i="3"/>
  <c r="K461" i="3"/>
  <c r="H287" i="3"/>
  <c r="H351" i="3"/>
  <c r="K439" i="3"/>
  <c r="H141" i="3"/>
  <c r="H181" i="3"/>
  <c r="H197" i="3"/>
  <c r="H237" i="3"/>
  <c r="H253" i="3"/>
  <c r="H269" i="3"/>
  <c r="K477" i="3"/>
  <c r="H493" i="3"/>
  <c r="H533" i="3"/>
  <c r="H573" i="3"/>
  <c r="K597" i="3"/>
  <c r="K550" i="3"/>
  <c r="H16" i="3"/>
  <c r="H48" i="3"/>
  <c r="H80" i="3"/>
  <c r="H240" i="3"/>
  <c r="H272" i="3"/>
  <c r="H304" i="3"/>
  <c r="H336" i="3"/>
  <c r="H592" i="3"/>
  <c r="K600" i="3"/>
  <c r="K615" i="3"/>
  <c r="H399" i="3"/>
  <c r="H463" i="3"/>
  <c r="K471" i="3"/>
  <c r="H527" i="3"/>
  <c r="K543" i="3"/>
  <c r="H591" i="3"/>
  <c r="K607" i="3"/>
  <c r="H17" i="3"/>
  <c r="H57" i="3"/>
  <c r="H73" i="3"/>
  <c r="H198" i="3"/>
  <c r="H438" i="3"/>
  <c r="K454" i="3"/>
  <c r="K518" i="3"/>
  <c r="H38" i="3"/>
  <c r="H118" i="3"/>
  <c r="H206" i="3"/>
  <c r="H446" i="3"/>
  <c r="K598" i="3"/>
  <c r="H305" i="3"/>
  <c r="H234" i="3"/>
  <c r="H338" i="3"/>
  <c r="H378" i="3"/>
  <c r="K442" i="3"/>
  <c r="H506" i="3"/>
  <c r="K618" i="3"/>
  <c r="H455" i="3"/>
  <c r="K551" i="3"/>
  <c r="H289" i="3"/>
  <c r="H321" i="3"/>
  <c r="H41" i="3"/>
  <c r="H121" i="3"/>
  <c r="H297" i="3"/>
  <c r="K449" i="3"/>
  <c r="K481" i="3"/>
  <c r="H97" i="3"/>
  <c r="H137" i="3"/>
  <c r="H153" i="3"/>
  <c r="H169" i="3"/>
  <c r="H185" i="3"/>
  <c r="H30" i="3"/>
  <c r="H214" i="3"/>
  <c r="H326" i="3"/>
  <c r="H138" i="3"/>
  <c r="H202" i="3"/>
  <c r="H250" i="3"/>
  <c r="H298" i="3"/>
  <c r="H434" i="3"/>
  <c r="H498" i="3"/>
  <c r="H586" i="3"/>
  <c r="H11" i="3"/>
  <c r="H75" i="3"/>
  <c r="H179" i="3"/>
  <c r="H85" i="3"/>
  <c r="H309" i="3"/>
  <c r="H341" i="3"/>
  <c r="H381" i="3"/>
  <c r="K501" i="3"/>
  <c r="K541" i="3"/>
  <c r="K581" i="3"/>
  <c r="H78" i="3"/>
  <c r="H110" i="3"/>
  <c r="H278" i="3"/>
  <c r="H478" i="3"/>
  <c r="H24" i="3"/>
  <c r="H56" i="3"/>
  <c r="H248" i="3"/>
  <c r="H280" i="3"/>
  <c r="H312" i="3"/>
  <c r="H344" i="3"/>
  <c r="H600" i="3"/>
  <c r="K608" i="3"/>
  <c r="H415" i="3"/>
  <c r="K431" i="3"/>
  <c r="H471" i="3"/>
  <c r="H543" i="3"/>
  <c r="K559" i="3"/>
  <c r="H607" i="3"/>
  <c r="K438" i="3"/>
  <c r="H274" i="3"/>
  <c r="H322" i="3"/>
  <c r="H346" i="3"/>
  <c r="H370" i="3"/>
  <c r="H410" i="3"/>
  <c r="H538" i="3"/>
  <c r="H562" i="3"/>
  <c r="H602" i="3"/>
  <c r="H51" i="3"/>
  <c r="H115" i="3"/>
  <c r="H139" i="3"/>
  <c r="H195" i="3"/>
  <c r="H20" i="3"/>
  <c r="H84" i="3"/>
  <c r="H140" i="3"/>
  <c r="H156" i="3"/>
  <c r="H268" i="3"/>
  <c r="H284" i="3"/>
  <c r="H380" i="3"/>
  <c r="K428" i="3"/>
  <c r="H444" i="3"/>
  <c r="K492" i="3"/>
  <c r="H508" i="3"/>
  <c r="K556" i="3"/>
  <c r="H572" i="3"/>
  <c r="H397" i="3"/>
  <c r="H437" i="3"/>
  <c r="H103" i="3"/>
  <c r="H159" i="3"/>
  <c r="K535" i="3"/>
  <c r="H567" i="3"/>
  <c r="K478" i="3"/>
  <c r="H295" i="3"/>
  <c r="H242" i="3"/>
  <c r="H266" i="3"/>
  <c r="H314" i="3"/>
  <c r="H362" i="3"/>
  <c r="H386" i="3"/>
  <c r="H426" i="3"/>
  <c r="H490" i="3"/>
  <c r="K538" i="3"/>
  <c r="H554" i="3"/>
  <c r="H67" i="3"/>
  <c r="H131" i="3"/>
  <c r="H211" i="3"/>
  <c r="H267" i="3"/>
  <c r="K427" i="3"/>
  <c r="K443" i="3"/>
  <c r="K459" i="3"/>
  <c r="K475" i="3"/>
  <c r="K491" i="3"/>
  <c r="K507" i="3"/>
  <c r="K523" i="3"/>
  <c r="K539" i="3"/>
  <c r="K555" i="3"/>
  <c r="K571" i="3"/>
  <c r="K587" i="3"/>
  <c r="K603" i="3"/>
  <c r="H36" i="3"/>
  <c r="H100" i="3"/>
  <c r="H204" i="3"/>
  <c r="H260" i="3"/>
  <c r="H332" i="3"/>
  <c r="H396" i="3"/>
  <c r="K444" i="3"/>
  <c r="H460" i="3"/>
  <c r="K508" i="3"/>
  <c r="H524" i="3"/>
  <c r="K572" i="3"/>
  <c r="H588" i="3"/>
  <c r="H373" i="3"/>
  <c r="H589" i="3"/>
  <c r="H94" i="3"/>
  <c r="H382" i="3"/>
  <c r="K446" i="3"/>
  <c r="K462" i="3"/>
  <c r="H510" i="3"/>
  <c r="H87" i="3"/>
  <c r="H143" i="3"/>
  <c r="H335" i="3"/>
  <c r="H407" i="3"/>
  <c r="K423" i="3"/>
  <c r="H479" i="3"/>
  <c r="H519" i="3"/>
  <c r="K567" i="3"/>
  <c r="H599" i="3"/>
  <c r="H301" i="3"/>
  <c r="H429" i="3"/>
  <c r="H469" i="3"/>
  <c r="K514" i="3"/>
  <c r="K578" i="3"/>
  <c r="H243" i="3"/>
  <c r="H299" i="3"/>
  <c r="H355" i="3"/>
  <c r="H371" i="3"/>
  <c r="H387" i="3"/>
  <c r="H403" i="3"/>
  <c r="H419" i="3"/>
  <c r="H435" i="3"/>
  <c r="H451" i="3"/>
  <c r="H467" i="3"/>
  <c r="H483" i="3"/>
  <c r="H515" i="3"/>
  <c r="H531" i="3"/>
  <c r="H547" i="3"/>
  <c r="H563" i="3"/>
  <c r="H579" i="3"/>
  <c r="H595" i="3"/>
  <c r="H611" i="3"/>
  <c r="H349" i="3"/>
  <c r="K589" i="3"/>
  <c r="H605" i="3"/>
  <c r="H255" i="3"/>
  <c r="H319" i="3"/>
  <c r="K479" i="3"/>
  <c r="H503" i="3"/>
  <c r="K599" i="3"/>
  <c r="H63" i="3"/>
  <c r="H102" i="3"/>
  <c r="H126" i="3"/>
  <c r="H342" i="3"/>
  <c r="K486" i="3"/>
  <c r="H227" i="3"/>
  <c r="H283" i="3"/>
  <c r="H499" i="3"/>
  <c r="H28" i="3"/>
  <c r="H92" i="3"/>
  <c r="H180" i="3"/>
  <c r="H236" i="3"/>
  <c r="H252" i="3"/>
  <c r="H292" i="3"/>
  <c r="H308" i="3"/>
  <c r="H388" i="3"/>
  <c r="K436" i="3"/>
  <c r="H452" i="3"/>
  <c r="K500" i="3"/>
  <c r="H516" i="3"/>
  <c r="K564" i="3"/>
  <c r="H580" i="3"/>
  <c r="H29" i="3"/>
  <c r="H69" i="3"/>
  <c r="H189" i="3"/>
  <c r="K485" i="3"/>
  <c r="H150" i="3"/>
  <c r="H32" i="3"/>
  <c r="H64" i="3"/>
  <c r="H96" i="3"/>
  <c r="H128" i="3"/>
  <c r="H160" i="3"/>
  <c r="H192" i="3"/>
  <c r="H224" i="3"/>
  <c r="H256" i="3"/>
  <c r="H288" i="3"/>
  <c r="H352" i="3"/>
  <c r="H608" i="3"/>
  <c r="K616" i="3"/>
  <c r="H583" i="3"/>
  <c r="H111" i="3"/>
  <c r="H183" i="3"/>
  <c r="H52" i="3"/>
  <c r="H148" i="3"/>
  <c r="H164" i="3"/>
  <c r="H220" i="3"/>
  <c r="H348" i="3"/>
  <c r="H412" i="3"/>
  <c r="K460" i="3"/>
  <c r="H476" i="3"/>
  <c r="K524" i="3"/>
  <c r="H540" i="3"/>
  <c r="K588" i="3"/>
  <c r="H604" i="3"/>
  <c r="K606" i="3"/>
  <c r="H13" i="3"/>
  <c r="H117" i="3"/>
  <c r="H389" i="3"/>
  <c r="K549" i="3"/>
  <c r="H54" i="3"/>
  <c r="H174" i="3"/>
  <c r="H318" i="3"/>
  <c r="H534" i="3"/>
  <c r="H598" i="3"/>
  <c r="H40" i="3"/>
  <c r="H72" i="3"/>
  <c r="H264" i="3"/>
  <c r="H296" i="3"/>
  <c r="H328" i="3"/>
  <c r="K592" i="3"/>
  <c r="H616" i="3"/>
  <c r="H15" i="3"/>
  <c r="H71" i="3"/>
  <c r="H135" i="3"/>
  <c r="H199" i="3"/>
  <c r="H127" i="3"/>
  <c r="H191" i="3"/>
  <c r="H241" i="3"/>
  <c r="H313" i="3"/>
  <c r="K433" i="3"/>
  <c r="K465" i="3"/>
  <c r="K497" i="3"/>
  <c r="K513" i="3"/>
  <c r="K529" i="3"/>
  <c r="K545" i="3"/>
  <c r="K561" i="3"/>
  <c r="K577" i="3"/>
  <c r="K593" i="3"/>
  <c r="K609" i="3"/>
  <c r="H86" i="3"/>
  <c r="H374" i="3"/>
  <c r="H502" i="3"/>
  <c r="H574" i="3"/>
  <c r="H10" i="3"/>
  <c r="H74" i="3"/>
  <c r="K570" i="3"/>
  <c r="H275" i="3"/>
  <c r="H229" i="3"/>
  <c r="H261" i="3"/>
  <c r="H485" i="3"/>
  <c r="H257" i="3"/>
  <c r="H178" i="3"/>
  <c r="K482" i="3"/>
  <c r="K546" i="3"/>
  <c r="K610" i="3"/>
  <c r="H291" i="3"/>
  <c r="H307" i="3"/>
  <c r="H347" i="3"/>
  <c r="H363" i="3"/>
  <c r="H379" i="3"/>
  <c r="H395" i="3"/>
  <c r="H427" i="3"/>
  <c r="H443" i="3"/>
  <c r="H459" i="3"/>
  <c r="H475" i="3"/>
  <c r="H491" i="3"/>
  <c r="H507" i="3"/>
  <c r="H523" i="3"/>
  <c r="H539" i="3"/>
  <c r="H555" i="3"/>
  <c r="H571" i="3"/>
  <c r="H587" i="3"/>
  <c r="H603" i="3"/>
  <c r="H245" i="3"/>
  <c r="H365" i="3"/>
  <c r="K429" i="3"/>
  <c r="H445" i="3"/>
  <c r="H367" i="3"/>
  <c r="H439" i="3"/>
  <c r="K455" i="3"/>
  <c r="K503" i="3"/>
  <c r="H535" i="3"/>
  <c r="H327" i="3"/>
  <c r="H431" i="3"/>
  <c r="K447" i="3"/>
  <c r="K511" i="3"/>
  <c r="H559" i="3"/>
  <c r="K575" i="3"/>
  <c r="H33" i="3"/>
  <c r="H201" i="3"/>
  <c r="H217" i="3"/>
  <c r="H273" i="3"/>
  <c r="H329" i="3"/>
  <c r="H345" i="3"/>
  <c r="H361" i="3"/>
  <c r="H377" i="3"/>
  <c r="H393" i="3"/>
  <c r="H409" i="3"/>
  <c r="H425" i="3"/>
  <c r="H441" i="3"/>
  <c r="H457" i="3"/>
  <c r="H473" i="3"/>
  <c r="H489" i="3"/>
  <c r="H505" i="3"/>
  <c r="H521" i="3"/>
  <c r="H537" i="3"/>
  <c r="H553" i="3"/>
  <c r="H569" i="3"/>
  <c r="H585" i="3"/>
  <c r="H601" i="3"/>
  <c r="H617" i="3"/>
  <c r="H14" i="3"/>
  <c r="H70" i="3"/>
  <c r="H142" i="3"/>
  <c r="H262" i="3"/>
  <c r="H310" i="3"/>
  <c r="H350" i="3"/>
  <c r="H422" i="3"/>
  <c r="H486" i="3"/>
  <c r="K502" i="3"/>
  <c r="K558" i="3"/>
  <c r="K574" i="3"/>
  <c r="H614" i="3"/>
  <c r="H114" i="3"/>
  <c r="H26" i="3"/>
  <c r="H90" i="3"/>
  <c r="H154" i="3"/>
  <c r="H218" i="3"/>
  <c r="K434" i="3"/>
  <c r="H450" i="3"/>
  <c r="K458" i="3"/>
  <c r="H474" i="3"/>
  <c r="K498" i="3"/>
  <c r="H514" i="3"/>
  <c r="K522" i="3"/>
  <c r="H578" i="3"/>
  <c r="H27" i="3"/>
  <c r="H91" i="3"/>
  <c r="H155" i="3"/>
  <c r="H235" i="3"/>
  <c r="H323" i="3"/>
  <c r="H411" i="3"/>
  <c r="H44" i="3"/>
  <c r="H124" i="3"/>
  <c r="H212" i="3"/>
  <c r="H340" i="3"/>
  <c r="H404" i="3"/>
  <c r="K452" i="3"/>
  <c r="H468" i="3"/>
  <c r="K516" i="3"/>
  <c r="H532" i="3"/>
  <c r="K580" i="3"/>
  <c r="H596" i="3"/>
  <c r="H526" i="3"/>
  <c r="K566" i="3"/>
  <c r="H109" i="3"/>
  <c r="H149" i="3"/>
  <c r="H205" i="3"/>
  <c r="H277" i="3"/>
  <c r="H405" i="3"/>
  <c r="K445" i="3"/>
  <c r="H461" i="3"/>
  <c r="H501" i="3"/>
  <c r="K517" i="3"/>
  <c r="K525" i="3"/>
  <c r="H541" i="3"/>
  <c r="K565" i="3"/>
  <c r="K605" i="3"/>
  <c r="H158" i="3"/>
  <c r="H302" i="3"/>
  <c r="H358" i="3"/>
  <c r="H430" i="3"/>
  <c r="H494" i="3"/>
  <c r="K510" i="3"/>
  <c r="H582" i="3"/>
  <c r="H320" i="3"/>
  <c r="H416" i="3"/>
  <c r="K424" i="3"/>
  <c r="H448" i="3"/>
  <c r="K456" i="3"/>
  <c r="H480" i="3"/>
  <c r="K488" i="3"/>
  <c r="H512" i="3"/>
  <c r="K520" i="3"/>
  <c r="H544" i="3"/>
  <c r="K552" i="3"/>
  <c r="H576" i="3"/>
  <c r="K584" i="3"/>
  <c r="H47" i="3"/>
  <c r="H487" i="3"/>
  <c r="K583" i="3"/>
  <c r="H615" i="3"/>
  <c r="H55" i="3"/>
  <c r="H247" i="3"/>
  <c r="H375" i="3"/>
  <c r="H495" i="3"/>
  <c r="H50" i="3"/>
  <c r="K562" i="3"/>
  <c r="H251" i="3"/>
  <c r="H125" i="3"/>
  <c r="H165" i="3"/>
  <c r="H557" i="3"/>
  <c r="H597" i="3"/>
  <c r="H88" i="3"/>
  <c r="H120" i="3"/>
  <c r="H152" i="3"/>
  <c r="H184" i="3"/>
  <c r="H216" i="3"/>
  <c r="H384" i="3"/>
  <c r="H231" i="3"/>
  <c r="H423" i="3"/>
  <c r="H311" i="3"/>
  <c r="K495" i="3"/>
  <c r="H49" i="3"/>
  <c r="H89" i="3"/>
  <c r="H145" i="3"/>
  <c r="H161" i="3"/>
  <c r="H177" i="3"/>
  <c r="H193" i="3"/>
  <c r="H233" i="3"/>
  <c r="K489" i="3"/>
  <c r="K521" i="3"/>
  <c r="K553" i="3"/>
  <c r="K569" i="3"/>
  <c r="K585" i="3"/>
  <c r="K601" i="3"/>
  <c r="K617" i="3"/>
  <c r="H246" i="3"/>
  <c r="H294" i="3"/>
  <c r="H406" i="3"/>
  <c r="H470" i="3"/>
  <c r="H542" i="3"/>
  <c r="K614" i="3"/>
  <c r="H42" i="3"/>
  <c r="H106" i="3"/>
  <c r="H170" i="3"/>
  <c r="H290" i="3"/>
  <c r="H402" i="3"/>
  <c r="K450" i="3"/>
  <c r="H466" i="3"/>
  <c r="K474" i="3"/>
  <c r="H530" i="3"/>
  <c r="H594" i="3"/>
  <c r="K602" i="3"/>
  <c r="H43" i="3"/>
  <c r="H107" i="3"/>
  <c r="H171" i="3"/>
  <c r="H339" i="3"/>
  <c r="H60" i="3"/>
  <c r="H172" i="3"/>
  <c r="H188" i="3"/>
  <c r="H228" i="3"/>
  <c r="H244" i="3"/>
  <c r="H300" i="3"/>
  <c r="H316" i="3"/>
  <c r="H356" i="3"/>
  <c r="H420" i="3"/>
  <c r="K468" i="3"/>
  <c r="H484" i="3"/>
  <c r="K532" i="3"/>
  <c r="H548" i="3"/>
  <c r="K596" i="3"/>
  <c r="H612" i="3"/>
  <c r="H366" i="3"/>
  <c r="K526" i="3"/>
  <c r="H21" i="3"/>
  <c r="H357" i="3"/>
  <c r="H477" i="3"/>
  <c r="H517" i="3"/>
  <c r="K557" i="3"/>
  <c r="H613" i="3"/>
  <c r="H22" i="3"/>
  <c r="H190" i="3"/>
  <c r="H238" i="3"/>
  <c r="H334" i="3"/>
  <c r="H414" i="3"/>
  <c r="K430" i="3"/>
  <c r="K494" i="3"/>
  <c r="H550" i="3"/>
  <c r="K582" i="3"/>
  <c r="H376" i="3"/>
  <c r="H408" i="3"/>
  <c r="H440" i="3"/>
  <c r="K448" i="3"/>
  <c r="H472" i="3"/>
  <c r="K480" i="3"/>
  <c r="H504" i="3"/>
  <c r="K512" i="3"/>
  <c r="H536" i="3"/>
  <c r="K544" i="3"/>
  <c r="H568" i="3"/>
  <c r="K576" i="3"/>
  <c r="H31" i="3"/>
  <c r="H215" i="3"/>
  <c r="K487" i="3"/>
  <c r="H39" i="3"/>
  <c r="H223" i="3"/>
  <c r="H359" i="3"/>
  <c r="H65" i="3"/>
  <c r="H249" i="3"/>
  <c r="H590" i="3"/>
  <c r="H62" i="3"/>
  <c r="H25" i="3"/>
  <c r="H81" i="3"/>
  <c r="H105" i="3"/>
  <c r="H209" i="3"/>
  <c r="H369" i="3"/>
  <c r="H385" i="3"/>
  <c r="H401" i="3"/>
  <c r="H417" i="3"/>
  <c r="H433" i="3"/>
  <c r="H449" i="3"/>
  <c r="H465" i="3"/>
  <c r="H481" i="3"/>
  <c r="H497" i="3"/>
  <c r="H513" i="3"/>
  <c r="H529" i="3"/>
  <c r="H545" i="3"/>
  <c r="H561" i="3"/>
  <c r="H577" i="3"/>
  <c r="H593" i="3"/>
  <c r="H609" i="3"/>
  <c r="H46" i="3"/>
  <c r="H166" i="3"/>
  <c r="H230" i="3"/>
  <c r="H286" i="3"/>
  <c r="H390" i="3"/>
  <c r="H454" i="3"/>
  <c r="K470" i="3"/>
  <c r="H518" i="3"/>
  <c r="K542" i="3"/>
  <c r="K590" i="3"/>
  <c r="H58" i="3"/>
  <c r="H122" i="3"/>
  <c r="H186" i="3"/>
  <c r="H258" i="3"/>
  <c r="H282" i="3"/>
  <c r="H330" i="3"/>
  <c r="K426" i="3"/>
  <c r="H442" i="3"/>
  <c r="K466" i="3"/>
  <c r="H482" i="3"/>
  <c r="K490" i="3"/>
  <c r="K530" i="3"/>
  <c r="H546" i="3"/>
  <c r="K554" i="3"/>
  <c r="H570" i="3"/>
  <c r="H610" i="3"/>
  <c r="H59" i="3"/>
  <c r="H123" i="3"/>
  <c r="H203" i="3"/>
  <c r="H315" i="3"/>
  <c r="H12" i="3"/>
  <c r="H76" i="3"/>
  <c r="H116" i="3"/>
  <c r="H132" i="3"/>
  <c r="H276" i="3"/>
  <c r="H372" i="3"/>
  <c r="H436" i="3"/>
  <c r="K484" i="3"/>
  <c r="H500" i="3"/>
  <c r="K548" i="3"/>
  <c r="H564" i="3"/>
  <c r="K612" i="3"/>
  <c r="H37" i="3"/>
  <c r="H77" i="3"/>
  <c r="H157" i="3"/>
  <c r="H213" i="3"/>
  <c r="H285" i="3"/>
  <c r="H413" i="3"/>
  <c r="K533" i="3"/>
  <c r="K613" i="3"/>
  <c r="H134" i="3"/>
  <c r="H222" i="3"/>
  <c r="H270" i="3"/>
  <c r="H398" i="3"/>
  <c r="H462" i="3"/>
  <c r="K534" i="3"/>
  <c r="H112" i="3"/>
  <c r="H144" i="3"/>
  <c r="H176" i="3"/>
  <c r="H208" i="3"/>
  <c r="H368" i="3"/>
  <c r="H400" i="3"/>
  <c r="H432" i="3"/>
  <c r="K440" i="3"/>
  <c r="H464" i="3"/>
  <c r="K472" i="3"/>
  <c r="H496" i="3"/>
  <c r="K504" i="3"/>
  <c r="H528" i="3"/>
  <c r="K536" i="3"/>
  <c r="H560" i="3"/>
  <c r="K568" i="3"/>
  <c r="H271" i="3"/>
  <c r="K519" i="3"/>
  <c r="H551" i="3"/>
  <c r="H23" i="3"/>
  <c r="H279" i="3"/>
  <c r="H343" i="3"/>
  <c r="K241" i="3" l="1"/>
  <c r="K33" i="3"/>
  <c r="K411" i="3"/>
  <c r="K387" i="3"/>
  <c r="K395" i="3"/>
  <c r="K22" i="3"/>
  <c r="K52" i="3"/>
  <c r="K189" i="3"/>
  <c r="K191" i="3"/>
  <c r="K138" i="3"/>
  <c r="K153" i="3"/>
  <c r="K179" i="3"/>
  <c r="K206" i="3"/>
  <c r="K271" i="3"/>
  <c r="K229" i="3"/>
  <c r="K15" i="3"/>
  <c r="K215" i="3"/>
  <c r="K102" i="3"/>
  <c r="K238" i="3"/>
  <c r="K322" i="3"/>
  <c r="K336" i="3"/>
  <c r="K343" i="3"/>
  <c r="K354" i="3"/>
  <c r="K380" i="3"/>
  <c r="K291" i="3"/>
  <c r="K379" i="3"/>
  <c r="K399" i="3"/>
  <c r="K64" i="3"/>
  <c r="K382" i="3"/>
  <c r="K389" i="3"/>
  <c r="K407" i="3"/>
  <c r="K98" i="3"/>
  <c r="K82" i="3"/>
  <c r="K31" i="3"/>
  <c r="K24" i="3"/>
  <c r="K105" i="3"/>
  <c r="K113" i="3"/>
  <c r="K152" i="3"/>
  <c r="K162" i="3"/>
  <c r="E7" i="3"/>
  <c r="K97" i="3"/>
  <c r="K112" i="3"/>
  <c r="K166" i="3"/>
  <c r="K80" i="3"/>
  <c r="K195" i="3"/>
  <c r="K147" i="3"/>
  <c r="K190" i="3"/>
  <c r="K208" i="3"/>
  <c r="K216" i="3"/>
  <c r="K83" i="3"/>
  <c r="K115" i="3"/>
  <c r="K169" i="3"/>
  <c r="K182" i="3"/>
  <c r="K240" i="3"/>
  <c r="K217" i="3"/>
  <c r="K228" i="3"/>
  <c r="K251" i="3"/>
  <c r="K325" i="3"/>
  <c r="K164" i="3"/>
  <c r="K266" i="3"/>
  <c r="K299" i="3"/>
  <c r="K233" i="3"/>
  <c r="K204" i="3"/>
  <c r="K211" i="3"/>
  <c r="K225" i="3"/>
  <c r="K282" i="3"/>
  <c r="K317" i="3"/>
  <c r="K330" i="3"/>
  <c r="K342" i="3"/>
  <c r="K361" i="3"/>
  <c r="K213" i="3"/>
  <c r="K261" i="3"/>
  <c r="K296" i="3"/>
  <c r="K300" i="3"/>
  <c r="K363" i="3"/>
  <c r="K334" i="3"/>
  <c r="K383" i="3"/>
  <c r="K416" i="3"/>
  <c r="K338" i="3"/>
  <c r="K375" i="3"/>
  <c r="K391" i="3"/>
  <c r="K400" i="3"/>
  <c r="K403" i="3"/>
  <c r="K415" i="3"/>
  <c r="K406" i="3"/>
  <c r="K384" i="3"/>
  <c r="K32" i="3"/>
  <c r="K75" i="3"/>
  <c r="K27" i="3"/>
  <c r="K61" i="3"/>
  <c r="K74" i="3"/>
  <c r="K11" i="3"/>
  <c r="K49" i="3"/>
  <c r="K30" i="3"/>
  <c r="K43" i="3"/>
  <c r="K44" i="3"/>
  <c r="K56" i="3"/>
  <c r="K73" i="3"/>
  <c r="K77" i="3"/>
  <c r="K78" i="3"/>
  <c r="K54" i="3"/>
  <c r="K14" i="3"/>
  <c r="K29" i="3"/>
  <c r="K57" i="3"/>
  <c r="K58" i="3"/>
  <c r="K59" i="3"/>
  <c r="K81" i="3"/>
  <c r="K88" i="3"/>
  <c r="K90" i="3"/>
  <c r="K127" i="3"/>
  <c r="K10" i="3"/>
  <c r="K12" i="3"/>
  <c r="K19" i="3"/>
  <c r="K28" i="3"/>
  <c r="K47" i="3"/>
  <c r="K67" i="3"/>
  <c r="K108" i="3"/>
  <c r="K119" i="3"/>
  <c r="K120" i="3"/>
  <c r="K128" i="3"/>
  <c r="K131" i="3"/>
  <c r="K139" i="3"/>
  <c r="K161" i="3"/>
  <c r="K135" i="3"/>
  <c r="K145" i="3"/>
  <c r="K41" i="3"/>
  <c r="K79" i="3"/>
  <c r="K86" i="3"/>
  <c r="K101" i="3"/>
  <c r="K116" i="3"/>
  <c r="K125" i="3"/>
  <c r="K136" i="3"/>
  <c r="K87" i="3"/>
  <c r="K110" i="3"/>
  <c r="K117" i="3"/>
  <c r="K121" i="3"/>
  <c r="K141" i="3"/>
  <c r="K148" i="3"/>
  <c r="K149" i="3"/>
  <c r="K157" i="3"/>
  <c r="K172" i="3"/>
  <c r="K155" i="3"/>
  <c r="K165" i="3"/>
  <c r="K170" i="3"/>
  <c r="K174" i="3"/>
  <c r="K35" i="3"/>
  <c r="K60" i="3"/>
  <c r="K85" i="3"/>
  <c r="K95" i="3"/>
  <c r="K123" i="3"/>
  <c r="K160" i="3"/>
  <c r="K171" i="3"/>
  <c r="K183" i="3"/>
  <c r="K173" i="3"/>
  <c r="K232" i="3"/>
  <c r="K243" i="3"/>
  <c r="K219" i="3"/>
  <c r="K220" i="3"/>
  <c r="K192" i="3"/>
  <c r="K199" i="3"/>
  <c r="K203" i="3"/>
  <c r="K210" i="3"/>
  <c r="K222" i="3"/>
  <c r="K231" i="3"/>
  <c r="K236" i="3"/>
  <c r="K212" i="3"/>
  <c r="K218" i="3"/>
  <c r="K245" i="3"/>
  <c r="K246" i="3"/>
  <c r="K277" i="3"/>
  <c r="K262" i="3"/>
  <c r="K252" i="3"/>
  <c r="K260" i="3"/>
  <c r="K270" i="3"/>
  <c r="K287" i="3"/>
  <c r="K293" i="3"/>
  <c r="K278" i="3"/>
  <c r="K244" i="3"/>
  <c r="K249" i="3"/>
  <c r="K250" i="3"/>
  <c r="K253" i="3"/>
  <c r="K294" i="3"/>
  <c r="K295" i="3"/>
  <c r="K284" i="3"/>
  <c r="K290" i="3"/>
  <c r="K311" i="3"/>
  <c r="K269" i="3"/>
  <c r="K272" i="3"/>
  <c r="K279" i="3"/>
  <c r="K301" i="3"/>
  <c r="K303" i="3"/>
  <c r="K319" i="3"/>
  <c r="K304" i="3"/>
  <c r="K309" i="3"/>
  <c r="K313" i="3"/>
  <c r="K314" i="3"/>
  <c r="K318" i="3"/>
  <c r="K285" i="3"/>
  <c r="K324" i="3"/>
  <c r="K327" i="3"/>
  <c r="K332" i="3"/>
  <c r="K337" i="3"/>
  <c r="K353" i="3"/>
  <c r="K323" i="3"/>
  <c r="K331" i="3"/>
  <c r="K329" i="3"/>
  <c r="K347" i="3"/>
  <c r="K362" i="3"/>
  <c r="K355" i="3"/>
  <c r="K360" i="3"/>
  <c r="K370" i="3"/>
  <c r="K369" i="3"/>
  <c r="K372" i="3"/>
  <c r="K376" i="3"/>
  <c r="K388" i="3"/>
  <c r="K378" i="3"/>
  <c r="K390" i="3"/>
  <c r="K386" i="3"/>
  <c r="K393" i="3"/>
  <c r="K409" i="3"/>
  <c r="K418" i="3"/>
  <c r="K381" i="3"/>
  <c r="K397" i="3"/>
  <c r="K413" i="3"/>
  <c r="K392" i="3"/>
  <c r="K408" i="3"/>
  <c r="K419" i="3"/>
  <c r="K235" i="3" l="1"/>
  <c r="K365" i="3"/>
  <c r="K340" i="3"/>
  <c r="K154" i="3"/>
  <c r="K221" i="3"/>
  <c r="K320" i="3"/>
  <c r="K48" i="3"/>
  <c r="K163" i="3"/>
  <c r="K352" i="3"/>
  <c r="K200" i="3"/>
  <c r="K316" i="3"/>
  <c r="K402" i="3"/>
  <c r="K168" i="3"/>
  <c r="K144" i="3"/>
  <c r="K70" i="3"/>
  <c r="K237" i="3"/>
  <c r="K55" i="3"/>
  <c r="K103" i="3"/>
  <c r="K38" i="3"/>
  <c r="K23" i="3"/>
  <c r="K25" i="3"/>
  <c r="K26" i="3"/>
  <c r="K273" i="3"/>
  <c r="K129" i="3"/>
  <c r="K99" i="3"/>
  <c r="K193" i="3"/>
  <c r="K122" i="3"/>
  <c r="K126" i="3"/>
  <c r="K107" i="3"/>
  <c r="K321" i="3"/>
  <c r="K175" i="3"/>
  <c r="K346" i="3"/>
  <c r="K18" i="3"/>
  <c r="K188" i="3"/>
  <c r="K248" i="3"/>
  <c r="K62" i="3"/>
  <c r="K151" i="3"/>
  <c r="K142" i="3"/>
  <c r="K373" i="3"/>
  <c r="K209" i="3"/>
  <c r="K328" i="3"/>
  <c r="K371" i="3"/>
  <c r="K53" i="3"/>
  <c r="K89" i="3"/>
  <c r="K94" i="3"/>
  <c r="K109" i="3"/>
  <c r="H9" i="3"/>
  <c r="K283" i="3"/>
  <c r="K202" i="3"/>
  <c r="K230" i="3"/>
  <c r="K167" i="3"/>
  <c r="K134" i="3"/>
  <c r="K93" i="3"/>
  <c r="K42" i="3"/>
  <c r="K310" i="3"/>
  <c r="K201" i="3"/>
  <c r="K181" i="3"/>
  <c r="K348" i="3"/>
  <c r="K412" i="3"/>
  <c r="K345" i="3"/>
  <c r="K259" i="3"/>
  <c r="K197" i="3"/>
  <c r="K45" i="3"/>
  <c r="K234" i="3"/>
  <c r="K374" i="3"/>
  <c r="K254" i="3"/>
  <c r="K224" i="3"/>
  <c r="K333" i="3"/>
  <c r="K351" i="3"/>
  <c r="K114" i="3"/>
  <c r="K46" i="3"/>
  <c r="K36" i="3"/>
  <c r="K414" i="3"/>
  <c r="K359" i="3"/>
  <c r="K239" i="3"/>
  <c r="K227" i="3"/>
  <c r="K68" i="3"/>
  <c r="K396" i="3"/>
  <c r="K350" i="3"/>
  <c r="K364" i="3"/>
  <c r="K258" i="3"/>
  <c r="K66" i="3"/>
  <c r="K326" i="3"/>
  <c r="K242" i="3"/>
  <c r="K100" i="3"/>
  <c r="K281" i="3"/>
  <c r="K196" i="3"/>
  <c r="K194" i="3"/>
  <c r="K132" i="3"/>
  <c r="K9" i="3"/>
  <c r="K398" i="3"/>
  <c r="K255" i="3"/>
  <c r="K198" i="3"/>
  <c r="K185" i="3"/>
  <c r="K137" i="3"/>
  <c r="K417" i="3"/>
  <c r="K401" i="3"/>
  <c r="K274" i="3"/>
  <c r="K187" i="3"/>
  <c r="K207" i="3"/>
  <c r="K118" i="3"/>
  <c r="K37" i="3"/>
  <c r="K405" i="3"/>
  <c r="K339" i="3"/>
  <c r="K312" i="3"/>
  <c r="K226" i="3"/>
  <c r="K17" i="3"/>
  <c r="K404" i="3"/>
  <c r="K315" i="3"/>
  <c r="K51" i="3"/>
  <c r="K177" i="3"/>
  <c r="K186" i="3"/>
  <c r="K205" i="3"/>
  <c r="K335" i="3"/>
  <c r="K265" i="3"/>
  <c r="K184" i="3"/>
  <c r="K367" i="3"/>
  <c r="K292" i="3"/>
  <c r="K223" i="3"/>
  <c r="K65" i="3"/>
  <c r="K305" i="3"/>
  <c r="K276" i="3"/>
  <c r="K150" i="3"/>
  <c r="K91" i="3"/>
  <c r="K106" i="3"/>
  <c r="K39" i="3"/>
  <c r="K297" i="3"/>
  <c r="K275" i="3"/>
  <c r="K280" i="3"/>
  <c r="K263" i="3"/>
  <c r="K159" i="3"/>
  <c r="K16" i="3"/>
  <c r="K21" i="3"/>
  <c r="K366" i="3"/>
  <c r="K307" i="3"/>
  <c r="K298" i="3"/>
  <c r="K264" i="3"/>
  <c r="K286" i="3"/>
  <c r="K268" i="3"/>
  <c r="K256" i="3"/>
  <c r="K257" i="3"/>
  <c r="K146" i="3"/>
  <c r="K143" i="3"/>
  <c r="K104" i="3"/>
  <c r="K72" i="3"/>
  <c r="K71" i="3"/>
  <c r="K421" i="3"/>
  <c r="K349" i="3"/>
  <c r="K357" i="3"/>
  <c r="K302" i="3"/>
  <c r="K288" i="3"/>
  <c r="K180" i="3"/>
  <c r="K176" i="3"/>
  <c r="K63" i="3"/>
  <c r="K111" i="3"/>
  <c r="K50" i="3"/>
  <c r="K13" i="3"/>
  <c r="K96" i="3"/>
  <c r="K92" i="3"/>
  <c r="K394" i="3"/>
  <c r="K289" i="3"/>
  <c r="K156" i="3"/>
  <c r="K133" i="3"/>
  <c r="K140" i="3"/>
  <c r="K422" i="3"/>
  <c r="K420" i="3"/>
  <c r="K358" i="3"/>
  <c r="K344" i="3"/>
  <c r="K214" i="3"/>
  <c r="K247" i="3"/>
  <c r="K178" i="3"/>
  <c r="K158" i="3"/>
  <c r="K130" i="3"/>
  <c r="K76" i="3"/>
  <c r="K69" i="3"/>
  <c r="K377" i="3"/>
  <c r="K368" i="3"/>
  <c r="K341" i="3"/>
  <c r="K308" i="3"/>
  <c r="K124" i="3"/>
  <c r="E9" i="3"/>
  <c r="K34" i="3"/>
  <c r="K84" i="3"/>
  <c r="K410" i="3"/>
  <c r="K385" i="3"/>
  <c r="K356" i="3"/>
  <c r="K306" i="3"/>
  <c r="K267" i="3"/>
  <c r="K40" i="3"/>
  <c r="K20" i="3"/>
</calcChain>
</file>

<file path=xl/sharedStrings.xml><?xml version="1.0" encoding="utf-8"?>
<sst xmlns="http://schemas.openxmlformats.org/spreadsheetml/2006/main" count="92173" uniqueCount="853">
  <si>
    <r>
      <t xml:space="preserve">REP </t>
    </r>
    <r>
      <rPr>
        <i/>
        <sz val="11"/>
        <color theme="1"/>
        <rFont val="Calibri"/>
        <family val="2"/>
        <scheme val="minor"/>
      </rPr>
      <t>(choose one from list)</t>
    </r>
    <r>
      <rPr>
        <b/>
        <sz val="11"/>
        <color theme="1"/>
        <rFont val="Calibri"/>
        <family val="2"/>
        <scheme val="minor"/>
      </rPr>
      <t>:</t>
    </r>
  </si>
  <si>
    <t>PROFORMA1</t>
  </si>
  <si>
    <t>PROFORMA2</t>
  </si>
  <si>
    <t>PROFORMA3</t>
  </si>
  <si>
    <t>PROFORMA4</t>
  </si>
  <si>
    <t>PROFORMA5</t>
  </si>
  <si>
    <t>PROFORMA6</t>
  </si>
  <si>
    <t>EEUU &amp; CANADA</t>
  </si>
  <si>
    <t>FACTURADO7</t>
  </si>
  <si>
    <t>INVOICE7</t>
  </si>
  <si>
    <t>FACTURADO8</t>
  </si>
  <si>
    <t>INVOICE8</t>
  </si>
  <si>
    <t>FACTURADO9</t>
  </si>
  <si>
    <t>INVOICE9</t>
  </si>
  <si>
    <t>FACTURADO10</t>
  </si>
  <si>
    <t>INVOICE10</t>
  </si>
  <si>
    <t>FACTURADO11</t>
  </si>
  <si>
    <t>INVOICE11</t>
  </si>
  <si>
    <t>FACTURADO12</t>
  </si>
  <si>
    <t>INVOICE12</t>
  </si>
  <si>
    <t>FACTURADO1</t>
  </si>
  <si>
    <t>INVOICE1</t>
  </si>
  <si>
    <t>FACTURADO2</t>
  </si>
  <si>
    <t>INVOICE2</t>
  </si>
  <si>
    <t>FACTURADO3</t>
  </si>
  <si>
    <t>INVOICE3</t>
  </si>
  <si>
    <t>FACTURADO4</t>
  </si>
  <si>
    <t>INVOICE4</t>
  </si>
  <si>
    <t>FACTURADO5</t>
  </si>
  <si>
    <t>INVOICE5</t>
  </si>
  <si>
    <t>FACTURADO6</t>
  </si>
  <si>
    <t>INVOICE6</t>
  </si>
  <si>
    <t>JULY (ACTUAL)</t>
  </si>
  <si>
    <t>AUGUST (PROJECTION)</t>
  </si>
  <si>
    <t>SEPTEMBER (PROJECTION)</t>
  </si>
  <si>
    <t>OCTOBER (PROJECTION)</t>
  </si>
  <si>
    <t>NOVEMBER (PROJECTION)</t>
  </si>
  <si>
    <t>DECEMBER (PROJECTION)</t>
  </si>
  <si>
    <t>JANUARY (PROJECTION)</t>
  </si>
  <si>
    <t>FEBRUARY PROJECTION)</t>
  </si>
  <si>
    <t>MARCH (PROJECTION)</t>
  </si>
  <si>
    <t>APRIL (PROJECTION)</t>
  </si>
  <si>
    <t>MAY  PROJECTION)</t>
  </si>
  <si>
    <t>JUNE (HISTORIC)</t>
  </si>
  <si>
    <t>FY 2021 CLOSING (PROJECTION)</t>
  </si>
  <si>
    <t>REAL 2020 SHIPPED</t>
  </si>
  <si>
    <t>2019 SHIPPED</t>
  </si>
  <si>
    <t>YoY (%)</t>
  </si>
  <si>
    <t>BOOKED &amp; SHIPPED 2020</t>
  </si>
  <si>
    <t>Budget</t>
  </si>
  <si>
    <t>Execution</t>
  </si>
  <si>
    <t>TOTAL</t>
  </si>
  <si>
    <t>CLIENT</t>
  </si>
  <si>
    <t>REP</t>
  </si>
  <si>
    <t>PAIGE ALYSE STRAUGHAN</t>
  </si>
  <si>
    <t>Suma de USD BASE</t>
  </si>
  <si>
    <t>DOC TYPE</t>
  </si>
  <si>
    <t>MONTH</t>
  </si>
  <si>
    <t>FACTURADO</t>
  </si>
  <si>
    <t>PROFORMA</t>
  </si>
  <si>
    <t>NORDSTROM INC</t>
  </si>
  <si>
    <t>AMAZON.COM INC</t>
  </si>
  <si>
    <t>ZAPPOS MERCHANDISING, INC.</t>
  </si>
  <si>
    <t>NORDSTROM CANADA RETAIL INC</t>
  </si>
  <si>
    <t>ZAPPOS MERCHANDISING INC.</t>
  </si>
  <si>
    <t>DIANES BEACHWEAR</t>
  </si>
  <si>
    <t>SHOUTOUTAGENCY</t>
  </si>
  <si>
    <t>ANITA M. HOPKINS</t>
  </si>
  <si>
    <t>STEPHANIE VITALI</t>
  </si>
  <si>
    <t>JULIE BERTRAND</t>
  </si>
  <si>
    <t>JUDITH ANN DEAL</t>
  </si>
  <si>
    <t>HOLLY SALES INC.</t>
  </si>
  <si>
    <t>BILL MILLER AND COMPANY</t>
  </si>
  <si>
    <t>PHYLLIS POSNER</t>
  </si>
  <si>
    <t>DENISE ARNETT</t>
  </si>
  <si>
    <t>LAURA BONG</t>
  </si>
  <si>
    <t>MIE MANNICHE</t>
  </si>
  <si>
    <t>DET UND</t>
  </si>
  <si>
    <t>YEAR</t>
  </si>
  <si>
    <t>IM</t>
  </si>
  <si>
    <t>REGION</t>
  </si>
  <si>
    <t>COLLECTION</t>
  </si>
  <si>
    <t>LINE</t>
  </si>
  <si>
    <t>CURRENCY</t>
  </si>
  <si>
    <t>SALES AGENT</t>
  </si>
  <si>
    <t>CITY</t>
  </si>
  <si>
    <t>COUNTRY</t>
  </si>
  <si>
    <t>Total</t>
  </si>
  <si>
    <t>YEAR-COL</t>
  </si>
  <si>
    <t>COLLECTION ADJ</t>
  </si>
  <si>
    <t>COLLECTION PR ADJ</t>
  </si>
  <si>
    <t>COLLECTION PR ADJ-YEAR</t>
  </si>
  <si>
    <t>FISCAL YEAR</t>
  </si>
  <si>
    <t>USD BASE</t>
  </si>
  <si>
    <t>INVOICED</t>
  </si>
  <si>
    <t>AM</t>
  </si>
  <si>
    <t>EEUU</t>
  </si>
  <si>
    <t>HIGH SUMMER 2017</t>
  </si>
  <si>
    <t>SWIMWEAR</t>
  </si>
  <si>
    <t>DOLARES AMERICANOS / UNITED STATES DOLLAR</t>
  </si>
  <si>
    <t>WASHINGTON</t>
  </si>
  <si>
    <t>ESTADOS UNIDOS EEUU</t>
  </si>
  <si>
    <t>HIGH SUMMER</t>
  </si>
  <si>
    <t>COLECCIONES PASADAS</t>
  </si>
  <si>
    <t>2018-2019</t>
  </si>
  <si>
    <t>HOLIDAY 2017</t>
  </si>
  <si>
    <t>ACCESSORIES</t>
  </si>
  <si>
    <t>MERAKI</t>
  </si>
  <si>
    <t>MASSACHUSETTS</t>
  </si>
  <si>
    <t>HOLIDAY</t>
  </si>
  <si>
    <t>ACTIVE</t>
  </si>
  <si>
    <t>SPRING 2017</t>
  </si>
  <si>
    <t>SPRING</t>
  </si>
  <si>
    <t>TRUSSA CORP</t>
  </si>
  <si>
    <t>FLORIDA</t>
  </si>
  <si>
    <t>JB HOPKINS</t>
  </si>
  <si>
    <t>RHODE ISLAND</t>
  </si>
  <si>
    <t>KIDS</t>
  </si>
  <si>
    <t>SPRING 2018</t>
  </si>
  <si>
    <t>INSIDE EDGE</t>
  </si>
  <si>
    <t>DOLAR CANADIENSE / CANADIAN DOLLAR</t>
  </si>
  <si>
    <t>BRITISH COLUMBIA</t>
  </si>
  <si>
    <t>CANADA</t>
  </si>
  <si>
    <t>KAYOKOKO SWIMWEAR INC</t>
  </si>
  <si>
    <t>HAMILTON</t>
  </si>
  <si>
    <t>BERMUDAS</t>
  </si>
  <si>
    <t>NUBIA SWIMWEAR</t>
  </si>
  <si>
    <t>CALIFORNIA</t>
  </si>
  <si>
    <t>SAND AND SEA NAPANEE</t>
  </si>
  <si>
    <t>ONTARIO</t>
  </si>
  <si>
    <t>ROOTS BOUTIQUE</t>
  </si>
  <si>
    <t>TEXAS</t>
  </si>
  <si>
    <t>7TH ST SURF SHOP</t>
  </si>
  <si>
    <t>NEW JERSEY</t>
  </si>
  <si>
    <t>TAMS CORP</t>
  </si>
  <si>
    <t>MARYLAND</t>
  </si>
  <si>
    <t>HAYLON CORPORATION</t>
  </si>
  <si>
    <t>VIRGINIA</t>
  </si>
  <si>
    <t>TREATS</t>
  </si>
  <si>
    <t>AVALON SURF</t>
  </si>
  <si>
    <t>THE HULA HUT</t>
  </si>
  <si>
    <t>MANITOBA</t>
  </si>
  <si>
    <t>SPORTS EXPERTS No. 426</t>
  </si>
  <si>
    <t>QUEBEC</t>
  </si>
  <si>
    <t>GRMV INC</t>
  </si>
  <si>
    <t>THE BIKE RACK, INC.</t>
  </si>
  <si>
    <t>MISSISSIPPI</t>
  </si>
  <si>
    <t>PERRI BERRI</t>
  </si>
  <si>
    <t>SWIMWEAR WORLD INC</t>
  </si>
  <si>
    <t>OHIO</t>
  </si>
  <si>
    <t>FORCE FIVE WATERSPORTS</t>
  </si>
  <si>
    <t>TRUNKS</t>
  </si>
  <si>
    <t>BEACHWEAR</t>
  </si>
  <si>
    <t>SUMMER 2017</t>
  </si>
  <si>
    <t>SUMMER</t>
  </si>
  <si>
    <t>SUMMER 2018</t>
  </si>
  <si>
    <t>BLUE JEANS AND BIKINIS/ SPLASH HAWAII</t>
  </si>
  <si>
    <t>HAWAII</t>
  </si>
  <si>
    <t>BOP LLC</t>
  </si>
  <si>
    <t>WISCONSIN</t>
  </si>
  <si>
    <t>HANSEN SURFBOARDS, INC.</t>
  </si>
  <si>
    <t>MAUI CLOTHING COMPANY</t>
  </si>
  <si>
    <t>STYLE IN CORP</t>
  </si>
  <si>
    <t>URBAN ESCAPE</t>
  </si>
  <si>
    <t>MINNESOTA</t>
  </si>
  <si>
    <t>NEVADA</t>
  </si>
  <si>
    <t>VILLAGE VACANCES VALCARTIER</t>
  </si>
  <si>
    <t>BIKINI FACTORY</t>
  </si>
  <si>
    <t>SWIM TO YOU</t>
  </si>
  <si>
    <t>MICHIGAN</t>
  </si>
  <si>
    <t>MISSION BAY HILTON</t>
  </si>
  <si>
    <t>0962945 BC LTD</t>
  </si>
  <si>
    <t>THE BAMBOOTIQUE</t>
  </si>
  <si>
    <t>NEW YORK</t>
  </si>
  <si>
    <t>SUIT YOURSELF</t>
  </si>
  <si>
    <t>CD SPORTS LTD</t>
  </si>
  <si>
    <t>C.O.T. INC.</t>
  </si>
  <si>
    <t>BIRTHDAY SUITS</t>
  </si>
  <si>
    <t>NORTH CAROLINA</t>
  </si>
  <si>
    <t>THE BONEYARD LLC</t>
  </si>
  <si>
    <t>CRYSTAL RIVER OUTFITTERS</t>
  </si>
  <si>
    <t>SAND JAMM</t>
  </si>
  <si>
    <t>TO FRO ACTIVEWEAR BOUTIQUE</t>
  </si>
  <si>
    <t>CHARM CITY RUN</t>
  </si>
  <si>
    <t>YOGAWORKS</t>
  </si>
  <si>
    <t>SAN DIEGO BIKE AND KAYAK TOURS, INC.</t>
  </si>
  <si>
    <t>METTS SURF AND SPORT CORP</t>
  </si>
  <si>
    <t>RIDE OAKLAND</t>
  </si>
  <si>
    <t>(en blanco)</t>
  </si>
  <si>
    <t>EMINENT INC</t>
  </si>
  <si>
    <t>SANTANDER</t>
  </si>
  <si>
    <t>COLOMBIA</t>
  </si>
  <si>
    <t>FALL 2018</t>
  </si>
  <si>
    <t>FALL</t>
  </si>
  <si>
    <t>AUSMOSIS</t>
  </si>
  <si>
    <t>INNERLIGHT</t>
  </si>
  <si>
    <t>MADONNA INN INC</t>
  </si>
  <si>
    <t>PREMIER KIDS INC.</t>
  </si>
  <si>
    <t>LIVELY BOUTIQUE</t>
  </si>
  <si>
    <t>COLORADO</t>
  </si>
  <si>
    <t>BALNEA INC</t>
  </si>
  <si>
    <t>MAD MONKEY CLOTHING</t>
  </si>
  <si>
    <t>LEVITATE LLC</t>
  </si>
  <si>
    <t>THE DAILEY METHOD</t>
  </si>
  <si>
    <t>WANTABLE</t>
  </si>
  <si>
    <t>SOLE ACTIVE</t>
  </si>
  <si>
    <t>RUBY JANE BRECKENRIDGE</t>
  </si>
  <si>
    <t>FITNESS HUB</t>
  </si>
  <si>
    <t>ARROW AND AXE GENERAL STORE</t>
  </si>
  <si>
    <t>PURE BARRE</t>
  </si>
  <si>
    <t>CONNECTICUT</t>
  </si>
  <si>
    <t>PENNSYLVANIA</t>
  </si>
  <si>
    <t>PURE BARRE STUDIOS</t>
  </si>
  <si>
    <t>CULTURE ATHLETICS</t>
  </si>
  <si>
    <t>RUBY JANE EDWARDS</t>
  </si>
  <si>
    <t>LONGEVITY BOUTIQUE</t>
  </si>
  <si>
    <t>TENNESSEE</t>
  </si>
  <si>
    <t>ARCO</t>
  </si>
  <si>
    <t>RUBY JANE STEAMBOAT SPRINGS</t>
  </si>
  <si>
    <t>DYNAMIC BODY - THE BODY BOUTIQUE</t>
  </si>
  <si>
    <t>MISSOURI</t>
  </si>
  <si>
    <t>RECOMBINACIONES 2018</t>
  </si>
  <si>
    <t>RECOMBINACIONES</t>
  </si>
  <si>
    <t>HIGH SUMMER 2018</t>
  </si>
  <si>
    <t>BEALLS INC</t>
  </si>
  <si>
    <t>THE NORTH SHORE WATERSHED</t>
  </si>
  <si>
    <t>VON MAUR INC</t>
  </si>
  <si>
    <t>IOWA</t>
  </si>
  <si>
    <t>VANILLA</t>
  </si>
  <si>
    <t>OREGON</t>
  </si>
  <si>
    <t>CINNAMON RAINBOWS SURF CO</t>
  </si>
  <si>
    <t>NEW HAMPSHIRE</t>
  </si>
  <si>
    <t>PACIFIC MISSION STORE</t>
  </si>
  <si>
    <t>BREAKERS SURF SHOP</t>
  </si>
  <si>
    <t>DELAWARE</t>
  </si>
  <si>
    <t>STITCH AND STONE</t>
  </si>
  <si>
    <t>MAINE SURFERS UNION</t>
  </si>
  <si>
    <t>MAINE</t>
  </si>
  <si>
    <t>ONTARIO CANOE TRIP OUTFITTERS LTD.</t>
  </si>
  <si>
    <t>OUTDOOR DIVAS</t>
  </si>
  <si>
    <t>HOLIDAY 2018</t>
  </si>
  <si>
    <t>SPRING 2019</t>
  </si>
  <si>
    <t>AQUA EAST SURF SHOP</t>
  </si>
  <si>
    <t>BARNFIELDS RAGING ISLE</t>
  </si>
  <si>
    <t>EVOLUZIONE CORP</t>
  </si>
  <si>
    <t>JULIUS ORTIZ MALDONADO</t>
  </si>
  <si>
    <t>PUERTO RICO</t>
  </si>
  <si>
    <t>HI TECH SURF SPORTS</t>
  </si>
  <si>
    <t>NEPTUNES KIDS SWIMWEAR CORP</t>
  </si>
  <si>
    <t>ORLANDO BATHING SUIT LLC</t>
  </si>
  <si>
    <t>VALLE</t>
  </si>
  <si>
    <t>SOUTH COAST SURF</t>
  </si>
  <si>
    <t>THE DENIM PATCH BEACHSIDE BOUTIQUE</t>
  </si>
  <si>
    <t>MTB EMPORIUM</t>
  </si>
  <si>
    <t>NOMAD SURFBOARDS INC</t>
  </si>
  <si>
    <t>FIREFLY SUNSET RESORT</t>
  </si>
  <si>
    <t>TODACA</t>
  </si>
  <si>
    <t>GARBO MODE LLC</t>
  </si>
  <si>
    <t>INDIKA SWIM LLC</t>
  </si>
  <si>
    <t>SUMMER 2019</t>
  </si>
  <si>
    <t>MAS</t>
  </si>
  <si>
    <t>BACKCOUNTRY.COM</t>
  </si>
  <si>
    <t>UTAH</t>
  </si>
  <si>
    <t>LA BOUTIQUE SHARKS INC</t>
  </si>
  <si>
    <t>PALM PRODUCE RESORTWEAR</t>
  </si>
  <si>
    <t>BEACH HOUSE</t>
  </si>
  <si>
    <t>ESTHETIQUES SKIN SPA AND BLOW OUT BAR</t>
  </si>
  <si>
    <t>BOARDCO TSR</t>
  </si>
  <si>
    <t>ZENBAR HEALING STUDIO</t>
  </si>
  <si>
    <t>THE YOGA VINE</t>
  </si>
  <si>
    <t>WALKER LANE BOUTIQUE</t>
  </si>
  <si>
    <t>KENTUCKY</t>
  </si>
  <si>
    <t>SPORTSPECTRUM</t>
  </si>
  <si>
    <t>LOUISIANA</t>
  </si>
  <si>
    <t>VERO BEACH YOGA BARRE</t>
  </si>
  <si>
    <t>PINK LAGOON</t>
  </si>
  <si>
    <t>NAMASTE ROCKRIDGE</t>
  </si>
  <si>
    <t>BRAVE NEW WORLD INC.</t>
  </si>
  <si>
    <t>BIG ISLAND SWIM AND SURF</t>
  </si>
  <si>
    <t>A KIND HEART INC</t>
  </si>
  <si>
    <t>BLISS WELLNESS STUDIO</t>
  </si>
  <si>
    <t>CARMEN CARGO</t>
  </si>
  <si>
    <t>CERULEAN BLU SWIM AND RESORT WEAR BOUTIQUE</t>
  </si>
  <si>
    <t>CLAMAR SWIMWEAR</t>
  </si>
  <si>
    <t>HANALEI SURF COMPANY</t>
  </si>
  <si>
    <t>ILLINOIS</t>
  </si>
  <si>
    <t>KORAL BEACH BOUTIQUE</t>
  </si>
  <si>
    <t>MAUI GIRL</t>
  </si>
  <si>
    <t>POIPU SURF</t>
  </si>
  <si>
    <t>RITZ CARLTON KAPALUA</t>
  </si>
  <si>
    <t>SURF AND SPORT INC</t>
  </si>
  <si>
    <t>RED SAIL C/O VIKING FTR. FORWARDERS</t>
  </si>
  <si>
    <t>RED SAIL SPRTS C/O SEA BOARD MARINE</t>
  </si>
  <si>
    <t>SNAPPY TURTLE ENTERPRISES INC</t>
  </si>
  <si>
    <t>OCEAN MAGIC</t>
  </si>
  <si>
    <t>NORCROSS PATIO LLC</t>
  </si>
  <si>
    <t>1421552 AB LTD</t>
  </si>
  <si>
    <t>ALBERTA</t>
  </si>
  <si>
    <t>VIDA SOLEIL LLC</t>
  </si>
  <si>
    <t>BOUTIQUE ABELLA</t>
  </si>
  <si>
    <t>THE VILLAGE BOARDSHOP</t>
  </si>
  <si>
    <t>SOLEADA</t>
  </si>
  <si>
    <t>AGATHOS ATHLEISURE</t>
  </si>
  <si>
    <t>DKS STYLE HUT INC</t>
  </si>
  <si>
    <t>K-COAST SURF SHOP</t>
  </si>
  <si>
    <t>WATER BROS INC</t>
  </si>
  <si>
    <t>BOARDANYONE INC</t>
  </si>
  <si>
    <t>RAPSODIA</t>
  </si>
  <si>
    <t>DUCKY S</t>
  </si>
  <si>
    <t>STYLIN YOU</t>
  </si>
  <si>
    <t>NORTH DAKOTA</t>
  </si>
  <si>
    <t>OM THERAPY</t>
  </si>
  <si>
    <t>MASSEYS SPORTS CENTER</t>
  </si>
  <si>
    <t>HERITAGE SURF AND SPORT</t>
  </si>
  <si>
    <t>HOUSTON STREET OUTFITTERS</t>
  </si>
  <si>
    <t>THE HOT BOX YOGA</t>
  </si>
  <si>
    <t>TRIXIE</t>
  </si>
  <si>
    <t>KRISTINE BODUCH</t>
  </si>
  <si>
    <t>GREEN APPLE BOUTIQUE</t>
  </si>
  <si>
    <t>INDIANA</t>
  </si>
  <si>
    <t>606265 ONTARIO LIMITED</t>
  </si>
  <si>
    <t>GUIONES HOLDINGS LLC.</t>
  </si>
  <si>
    <t>OMNI HOTELS AND RESORTS</t>
  </si>
  <si>
    <t>SOLO ECHANTILLONS</t>
  </si>
  <si>
    <t>THE BEACH WHISTLER</t>
  </si>
  <si>
    <t>BEST PEARLS BONAIRE</t>
  </si>
  <si>
    <t>BONAIRE</t>
  </si>
  <si>
    <t>PAISES BAJOS (HOLANDA)</t>
  </si>
  <si>
    <t>SWIMCO INC</t>
  </si>
  <si>
    <t>ABAKO C/O FPA</t>
  </si>
  <si>
    <t>LLW VENTURES LLC</t>
  </si>
  <si>
    <t>BEACH BAZAAR</t>
  </si>
  <si>
    <t>WAIKIKI BEACH SERVICES LLC</t>
  </si>
  <si>
    <t>KITESURF PR INC</t>
  </si>
  <si>
    <t>COLORADO SWIM SHOP LLC</t>
  </si>
  <si>
    <t>SLO SWIM</t>
  </si>
  <si>
    <t>CALICO TRADING CO</t>
  </si>
  <si>
    <t>THE TWIG SHOP</t>
  </si>
  <si>
    <t>SPORTING LIFE INC</t>
  </si>
  <si>
    <t>BIKINI COM</t>
  </si>
  <si>
    <t>JACK RABBIT</t>
  </si>
  <si>
    <t>AARON M COHEN AND CO INC</t>
  </si>
  <si>
    <t>MANGO MOLLI SWIMWEAR</t>
  </si>
  <si>
    <t>NEW MEXICO</t>
  </si>
  <si>
    <t>RECOMBINACIONES 2019</t>
  </si>
  <si>
    <t>EXQUISITE SWIMWEAR</t>
  </si>
  <si>
    <t>ARIZONA</t>
  </si>
  <si>
    <t>HAUTELOOK</t>
  </si>
  <si>
    <t>KELLY MICHELLE ELLINGSON</t>
  </si>
  <si>
    <t>DIVE N SURF</t>
  </si>
  <si>
    <t>CALIFORNIA BEACH HUT</t>
  </si>
  <si>
    <t>SUMMER 2016</t>
  </si>
  <si>
    <t>AURA BOUTIQUE</t>
  </si>
  <si>
    <t>4 JOY VENTURES LLC</t>
  </si>
  <si>
    <t>BEACH HOUSE OF NAPLES</t>
  </si>
  <si>
    <t>BIG SUN BEACHWEAR AND TANNING</t>
  </si>
  <si>
    <t>BORA BORA (LA)</t>
  </si>
  <si>
    <t>BOUTIQUE DU DANSEUR CORP</t>
  </si>
  <si>
    <t>CARIBBEAN SURF CO</t>
  </si>
  <si>
    <t>VIRGIN ISLANDS</t>
  </si>
  <si>
    <t>COCONUT SUN LTD</t>
  </si>
  <si>
    <t>DRIFTWOOD SURF SHOP</t>
  </si>
  <si>
    <t>HOBIE</t>
  </si>
  <si>
    <t>SEASIDE SHOES</t>
  </si>
  <si>
    <t>ALABAMA</t>
  </si>
  <si>
    <t>SOUTH MOON UNDER</t>
  </si>
  <si>
    <t>UNIVERSE</t>
  </si>
  <si>
    <t>CURRENTS SUN AND SWIMWEAR</t>
  </si>
  <si>
    <t>REVE ROUGE LINGERIE INC</t>
  </si>
  <si>
    <t>ARIEL LTD</t>
  </si>
  <si>
    <t>UNDER THE BOARDWALK</t>
  </si>
  <si>
    <t>DTRS INTERCONTINENTAL MIAMI LLC</t>
  </si>
  <si>
    <t>THE SPOT LLC</t>
  </si>
  <si>
    <t>VERMONT</t>
  </si>
  <si>
    <t>BOUTIQUE LA VIE EN ROSE INC</t>
  </si>
  <si>
    <t>SWIM WORLD INC</t>
  </si>
  <si>
    <t>SUNSEAKERS</t>
  </si>
  <si>
    <t>ANTIGUA</t>
  </si>
  <si>
    <t>ANTIGUA Y BARBUDA</t>
  </si>
  <si>
    <t>RIO BUM</t>
  </si>
  <si>
    <t>VENTURA SWIMWEAR</t>
  </si>
  <si>
    <t>GOTCHA JEANS RETAIL LTD</t>
  </si>
  <si>
    <t>ISLAND WATER SPORTS OF DEERFIELD BEACH</t>
  </si>
  <si>
    <t>BARE NECESSITIES</t>
  </si>
  <si>
    <t>SURF SISTER SURF SCHOOL</t>
  </si>
  <si>
    <t>TRES BLEU</t>
  </si>
  <si>
    <t>LINDSEY BURROUGH LAVANDE PB INC</t>
  </si>
  <si>
    <t>DELUXE FREIGHT INC</t>
  </si>
  <si>
    <t>EGO KW INC</t>
  </si>
  <si>
    <t>WEE CHIC INC</t>
  </si>
  <si>
    <t>WHALEBONE SURF SHOP -VIRGINIA BEACH</t>
  </si>
  <si>
    <t>PIPPEN LANE</t>
  </si>
  <si>
    <t>WALTER GREEN INC</t>
  </si>
  <si>
    <t>PAUL GAUGUIN CRUISE LINE LTD</t>
  </si>
  <si>
    <t>OVER THE MOON</t>
  </si>
  <si>
    <t>BOUTIQUE COUSIN COUSINE</t>
  </si>
  <si>
    <t>SWIMSUITSFORALL.COM</t>
  </si>
  <si>
    <t>JACKIE BELL HOPKINS</t>
  </si>
  <si>
    <t>FLOWERS BY JERRY</t>
  </si>
  <si>
    <t>CORE PILATES OF JACKSON HOLE</t>
  </si>
  <si>
    <t>WYOMING</t>
  </si>
  <si>
    <t>THE PRO SHOP OF NEWTOWN</t>
  </si>
  <si>
    <t>FORM FITNESS</t>
  </si>
  <si>
    <t>SOUTH DAKOTA</t>
  </si>
  <si>
    <t>BRIO BODYWEAR INC</t>
  </si>
  <si>
    <t>JENSONS MECANTILE CO INC</t>
  </si>
  <si>
    <t>NANI NALU BEACHWEAR BOUTIQUE</t>
  </si>
  <si>
    <t>WEST COAST SURF</t>
  </si>
  <si>
    <t>THE BAY</t>
  </si>
  <si>
    <t>LES ENTREPRISES SEA MONSTER INC</t>
  </si>
  <si>
    <t>GROUND SWELL SURF SHOP INC</t>
  </si>
  <si>
    <t>PARAGON ATHLETIC GOODS LLC</t>
  </si>
  <si>
    <t>URBAN OUTFITTERS WHOLESALE, INC.</t>
  </si>
  <si>
    <t>NATIVA BOUTIQUE</t>
  </si>
  <si>
    <t>BLU VERANDA</t>
  </si>
  <si>
    <t>SURF ZONE</t>
  </si>
  <si>
    <t>INDIGO</t>
  </si>
  <si>
    <t>B N B DEPARTMENT STORES SOUTH LLC</t>
  </si>
  <si>
    <t>BIGLEYS</t>
  </si>
  <si>
    <t>EUROHEAT</t>
  </si>
  <si>
    <t>BEACH BABY SURF AND SWIM SHOP</t>
  </si>
  <si>
    <t>CARO BAMBINO LLC</t>
  </si>
  <si>
    <t>JUPON PRESSE</t>
  </si>
  <si>
    <t>PALAPA LOUNGE</t>
  </si>
  <si>
    <t>SYLVIAS SWIMWEAR</t>
  </si>
  <si>
    <t>COCOS MONKEY</t>
  </si>
  <si>
    <t>LEGIT TRIX</t>
  </si>
  <si>
    <t>BLOOMINGDALES</t>
  </si>
  <si>
    <t>FRESH APPAREL</t>
  </si>
  <si>
    <t>MLM RESTAURANTS</t>
  </si>
  <si>
    <t>PIED PIPERS PIED PIPERS</t>
  </si>
  <si>
    <t>ON THE BEACH</t>
  </si>
  <si>
    <t>ALTERRA MOUNTAIN COMPANY</t>
  </si>
  <si>
    <t>CASTLE HOUSE CHILDRENS CLOTHING</t>
  </si>
  <si>
    <t>SAND PEOPLE</t>
  </si>
  <si>
    <t>MCKOOB CORP</t>
  </si>
  <si>
    <t>MINI BEES SHOP INC</t>
  </si>
  <si>
    <t>MINI RUBY CONTEMPORARY CHILDRENSWEAR</t>
  </si>
  <si>
    <t>GARNET HILL INC</t>
  </si>
  <si>
    <t>RECOMBINACIONES 2017</t>
  </si>
  <si>
    <t>NORDSTROM RACK</t>
  </si>
  <si>
    <t>PLATINUM DANCEWEAR AND APPAREL</t>
  </si>
  <si>
    <t>ADELAIDES BOUTIQUE 2</t>
  </si>
  <si>
    <t>ADRENALINE INC</t>
  </si>
  <si>
    <t>BOYNE USA INC</t>
  </si>
  <si>
    <t>BREKKENS</t>
  </si>
  <si>
    <t>EMILDAN NV</t>
  </si>
  <si>
    <t>CURACAO</t>
  </si>
  <si>
    <t>ANTILLAS HOLANDESAS</t>
  </si>
  <si>
    <t>FITWEAR BOUTIQUE</t>
  </si>
  <si>
    <t>KANSAS</t>
  </si>
  <si>
    <t>LAS OLAS</t>
  </si>
  <si>
    <t>SOUTH CAROLINA</t>
  </si>
  <si>
    <t>LIBBY STORY INC</t>
  </si>
  <si>
    <t>MAUDE</t>
  </si>
  <si>
    <t>ARKANSAS</t>
  </si>
  <si>
    <t>NALU DRY GOODS INC</t>
  </si>
  <si>
    <t>SCHEELS ALL SPORTS INC</t>
  </si>
  <si>
    <t>THE CLOTHES BASKET</t>
  </si>
  <si>
    <t>GEORGIA</t>
  </si>
  <si>
    <t>ZULOU</t>
  </si>
  <si>
    <t>ANDRA GROUP, LP</t>
  </si>
  <si>
    <t>LAS OLAS MOUNT PLEASANT</t>
  </si>
  <si>
    <t>SWEET NAUTICAL</t>
  </si>
  <si>
    <t>PLAYERO</t>
  </si>
  <si>
    <t>SERENDIPITY</t>
  </si>
  <si>
    <t>FOUR STAR CARGO</t>
  </si>
  <si>
    <t>SUIT YOURSELF SWIMWEAR</t>
  </si>
  <si>
    <t>RR MARINE WORLD PUERTO RICO INC</t>
  </si>
  <si>
    <t>SAND AND SEA THUNDER BAY</t>
  </si>
  <si>
    <t>BOREAL PADDLE AND APPAREL</t>
  </si>
  <si>
    <t>LA MAISONS SIMONS INC</t>
  </si>
  <si>
    <t>SC INVESTMENTS INC</t>
  </si>
  <si>
    <t>SUNRISE SURF SHOP</t>
  </si>
  <si>
    <t>EVO</t>
  </si>
  <si>
    <t>BASICS UNDERNEATH</t>
  </si>
  <si>
    <t>SHIRLEY AND CO INC</t>
  </si>
  <si>
    <t>FAIRMONT SCOTTSDALE PRINCESS</t>
  </si>
  <si>
    <t>SUNRIVER SPORTS</t>
  </si>
  <si>
    <t>NICOLES FOR CHILDREN</t>
  </si>
  <si>
    <t>SHOE LALA</t>
  </si>
  <si>
    <t>MOUNTAIN LOON, LLC</t>
  </si>
  <si>
    <t>AZALEA PARTNERS</t>
  </si>
  <si>
    <t>DALE GRIMES ENT.</t>
  </si>
  <si>
    <t>BLUE LAGOON</t>
  </si>
  <si>
    <t>SEAWORTHY</t>
  </si>
  <si>
    <t>BIZ KIDS</t>
  </si>
  <si>
    <t>IN BETWEEN</t>
  </si>
  <si>
    <t>FALL 2019</t>
  </si>
  <si>
    <t>SMU SPRING 19</t>
  </si>
  <si>
    <t>MAISON BLEUE</t>
  </si>
  <si>
    <t>OKLAHOMA</t>
  </si>
  <si>
    <t>FREE SPIRIT SPORTS</t>
  </si>
  <si>
    <t>WESTMOORINGS BY THE SEA</t>
  </si>
  <si>
    <t>TRINIDAD Y TOBAGO</t>
  </si>
  <si>
    <t>SAVVY ON PEARL</t>
  </si>
  <si>
    <t>SURF THROUGH LIFE INC</t>
  </si>
  <si>
    <t>THE ABBEY</t>
  </si>
  <si>
    <t>THE GYPSY WAGON</t>
  </si>
  <si>
    <t>THE RUDDY DUCK</t>
  </si>
  <si>
    <t>WHIMSIES BOUTIQUE</t>
  </si>
  <si>
    <t>OBLIGATO</t>
  </si>
  <si>
    <t>BOUTIQUE LA RAFFINERIE</t>
  </si>
  <si>
    <t>POPINA</t>
  </si>
  <si>
    <t>STRONG CURRENT LTD</t>
  </si>
  <si>
    <t>ADELAIDES BOUTIQUE</t>
  </si>
  <si>
    <t>LA GRAN VIA INC</t>
  </si>
  <si>
    <t>CHARISMA</t>
  </si>
  <si>
    <t>WIND AND WAVE WATERSPORTS</t>
  </si>
  <si>
    <t>QS TOWSON LLC</t>
  </si>
  <si>
    <t>TREASURES OF CC, LLC</t>
  </si>
  <si>
    <t>TROUT LAKE ENTERPRISES INC</t>
  </si>
  <si>
    <t>SALTYS SURF SHOP</t>
  </si>
  <si>
    <t>MELMIRA BRA AND SWIMSUITS INC</t>
  </si>
  <si>
    <t>KHP IV KEY LARGO TRS LLC</t>
  </si>
  <si>
    <t>D SQUARED OXFORD</t>
  </si>
  <si>
    <t>D SQUARED NASHVILLE</t>
  </si>
  <si>
    <t>D SQUARED JACKSON</t>
  </si>
  <si>
    <t>BRAZOS MARKET</t>
  </si>
  <si>
    <t>NOISETTE FAMILY WINERY INC</t>
  </si>
  <si>
    <t>POMEGRANATE</t>
  </si>
  <si>
    <t>LITTLE HEYDAY LLC</t>
  </si>
  <si>
    <t>OKOBOJI BOAT WORKS</t>
  </si>
  <si>
    <t>SAMUDRA LIFE LLC</t>
  </si>
  <si>
    <t>SV HOTEL LLC</t>
  </si>
  <si>
    <t>NEST</t>
  </si>
  <si>
    <t>MIDLAND</t>
  </si>
  <si>
    <t>BABY GIRLZ</t>
  </si>
  <si>
    <t>GRITCYCLE</t>
  </si>
  <si>
    <t>MOVE ATHLEISURE</t>
  </si>
  <si>
    <t>B KIDS BOUTIQUE</t>
  </si>
  <si>
    <t>BANGLES N BOWS LLC</t>
  </si>
  <si>
    <t>KIDDEAUXS</t>
  </si>
  <si>
    <t>CHARLOTE WEST</t>
  </si>
  <si>
    <t>SQUARED GIRL</t>
  </si>
  <si>
    <t>ELLA BLOOM SALON LLC</t>
  </si>
  <si>
    <t>WALTER AND MASON RETAIL INC</t>
  </si>
  <si>
    <t>SMU SUMMER 19</t>
  </si>
  <si>
    <t>FRED JOYAS</t>
  </si>
  <si>
    <t>ALOHA SURF CO OF DESTIN INC</t>
  </si>
  <si>
    <t>ISLAND LEISURE INC.</t>
  </si>
  <si>
    <t>ND RETAIL INC</t>
  </si>
  <si>
    <t>OCEAN MOTION SWIMWEAR</t>
  </si>
  <si>
    <t>QUIET STORM</t>
  </si>
  <si>
    <t>SBS SPORTS, INC.</t>
  </si>
  <si>
    <t>SPIRALEDGE INC</t>
  </si>
  <si>
    <t>WHALEBONE SURF SHOP -NAGS HEAD</t>
  </si>
  <si>
    <t>BIKINI COMPANY</t>
  </si>
  <si>
    <t>METRO SHOE WAREHOUSE</t>
  </si>
  <si>
    <t>ELEMENT 29</t>
  </si>
  <si>
    <t>WATER LILIES FASHIONS LLC</t>
  </si>
  <si>
    <t>LATITUDE 29.2 GROUP LLC</t>
  </si>
  <si>
    <t>BASK BOUTIQUE DALLAS INC</t>
  </si>
  <si>
    <t>Z WAVE</t>
  </si>
  <si>
    <t>HAYS 2</t>
  </si>
  <si>
    <t>SUNWORKS AT CRESCENT BAR LLC</t>
  </si>
  <si>
    <t>BJ S SPORTSHOP</t>
  </si>
  <si>
    <t>W82</t>
  </si>
  <si>
    <t>FELTNERS ATHLETES CORNER</t>
  </si>
  <si>
    <t>LOPEZ BOARDING CO</t>
  </si>
  <si>
    <t>SHE BE SURFIN</t>
  </si>
  <si>
    <t>VARSITY SPORTS LLC</t>
  </si>
  <si>
    <t>RA YOGA</t>
  </si>
  <si>
    <t>CROSSTHREADS ACTIVEWEAR BOUTIQUE</t>
  </si>
  <si>
    <t>NEBRASKA</t>
  </si>
  <si>
    <t>MAGPIES</t>
  </si>
  <si>
    <t>WORLD CORE SURF SHOP</t>
  </si>
  <si>
    <t>CLANDESTINE CLOTHING</t>
  </si>
  <si>
    <t>INDULGE BOUTIQUE LLC</t>
  </si>
  <si>
    <t>HIGH SUMMER 2019</t>
  </si>
  <si>
    <t>HOLIDAY 2019</t>
  </si>
  <si>
    <t>MOUNTAIN AIR</t>
  </si>
  <si>
    <t>NAUTILUS AT THE BEACH</t>
  </si>
  <si>
    <t>THE SUNSHINE SHOP INC</t>
  </si>
  <si>
    <t>TRES PALMAS</t>
  </si>
  <si>
    <t>ISLAND SURF AND SPORTS</t>
  </si>
  <si>
    <t>E MARTINI</t>
  </si>
  <si>
    <t>TINEKE STEENMAN</t>
  </si>
  <si>
    <t>SOUTH END SURF SHOP INC</t>
  </si>
  <si>
    <t>ISLAND SPORT LLC</t>
  </si>
  <si>
    <t>CURVES N WAVES</t>
  </si>
  <si>
    <t>SPECCHIO BOUTIQUE</t>
  </si>
  <si>
    <t>ROBERT M ECKER JR INC</t>
  </si>
  <si>
    <t>BLACKBIRD BOUTIQUE</t>
  </si>
  <si>
    <t>BRIDGEWATER SPORTSWEAR</t>
  </si>
  <si>
    <t>CR LAS VEGAS, LLC</t>
  </si>
  <si>
    <t>THE MOUNTAIN GOAT CLOTHING CO</t>
  </si>
  <si>
    <t>HORSESHOE BAY RESORT</t>
  </si>
  <si>
    <t>THE BIKE RACK INC.</t>
  </si>
  <si>
    <t>SAND SURF CO</t>
  </si>
  <si>
    <t>LES ENTERPRISES SEA MONSTER</t>
  </si>
  <si>
    <t>HANSEN SURFBOARDS INC.</t>
  </si>
  <si>
    <t>SURF RIDE</t>
  </si>
  <si>
    <t>SOLE AVENUE</t>
  </si>
  <si>
    <t>JEWEL BE MINE</t>
  </si>
  <si>
    <t>SAND ANGELS INC</t>
  </si>
  <si>
    <t>RED DOG SURF SHOP</t>
  </si>
  <si>
    <t>BOMBORA SUN AND SURF</t>
  </si>
  <si>
    <t>FATHOM SPORT INC</t>
  </si>
  <si>
    <t>SUR LA PLAGE</t>
  </si>
  <si>
    <t>QS DELRAY LLC</t>
  </si>
  <si>
    <t>SPORTS EXPERTS No. 526</t>
  </si>
  <si>
    <t>SBS SPORTS INC</t>
  </si>
  <si>
    <t>TREASURES OF CC LLC</t>
  </si>
  <si>
    <t>WEE THE PEOPLE</t>
  </si>
  <si>
    <t>RIDE THE WIND INC</t>
  </si>
  <si>
    <t>HOOLEYS</t>
  </si>
  <si>
    <t>WATER N RAGS</t>
  </si>
  <si>
    <t>PUMP HOUSE SURF SHOP</t>
  </si>
  <si>
    <t>LIQUID DREAMS</t>
  </si>
  <si>
    <t>SURFARI</t>
  </si>
  <si>
    <t>CORAL MIAMI</t>
  </si>
  <si>
    <t>CATALINA RESTREPO GOMEZ</t>
  </si>
  <si>
    <t>THE GOOD SPORT INC</t>
  </si>
  <si>
    <t>THE BUM WRAP</t>
  </si>
  <si>
    <t>KUKUI LLC / DBA KALIHI</t>
  </si>
  <si>
    <t>BOUTIQUE IVY</t>
  </si>
  <si>
    <t>MISS JULIS BOUTIQUE</t>
  </si>
  <si>
    <t>LITTLE OUTFIT</t>
  </si>
  <si>
    <t>LOVELY LADY LUMPS SWIMWEAR NEW YORK</t>
  </si>
  <si>
    <t>AC FAST FORWARD LLC</t>
  </si>
  <si>
    <t>1237019 ONTARIO INC</t>
  </si>
  <si>
    <t>CORNER SURF SHOP</t>
  </si>
  <si>
    <t>LUNA BOUTIQUE</t>
  </si>
  <si>
    <t>SUNSPLASH INC</t>
  </si>
  <si>
    <t>STROMS CLOTHING INC</t>
  </si>
  <si>
    <t>OCEAN HUT SURF SHOP</t>
  </si>
  <si>
    <t>WHALEBONE SURF SHOP RALEIGH</t>
  </si>
  <si>
    <t>URBAN OUTFITTERS WHOLESALE INC.</t>
  </si>
  <si>
    <t>BD SWIM INC</t>
  </si>
  <si>
    <t>COLE SPORT INC</t>
  </si>
  <si>
    <t>PB SHELTER COVE LLC</t>
  </si>
  <si>
    <t>JOSE L GONZALEZ VENEX 4001</t>
  </si>
  <si>
    <t>COASTAL SURF BOUTIQUE</t>
  </si>
  <si>
    <t>CALIFORNIA DAY CLOTHING LTD.</t>
  </si>
  <si>
    <t>SOUTHBIRD SURF SHOP</t>
  </si>
  <si>
    <t>OCEAN HOUSE SURF INC</t>
  </si>
  <si>
    <t>TRANSFORM FITNESS STUDIO</t>
  </si>
  <si>
    <t>STELLA AND RUBY</t>
  </si>
  <si>
    <t>LIKE MIND TRADING INC</t>
  </si>
  <si>
    <t>INDULGE YOUR SENSES</t>
  </si>
  <si>
    <t>HIVE</t>
  </si>
  <si>
    <t>PROVISIONS SPORT SHOP</t>
  </si>
  <si>
    <t>OUTPOST SPORTS</t>
  </si>
  <si>
    <t>WINK SWIMWEAR</t>
  </si>
  <si>
    <t>JCS</t>
  </si>
  <si>
    <t>THE COTTAGE PLUM ISLAND</t>
  </si>
  <si>
    <t>2239631 ONTARIO LIMITED</t>
  </si>
  <si>
    <t>THE SKI BUM</t>
  </si>
  <si>
    <t>THIRD COAST SURF SHOP</t>
  </si>
  <si>
    <t>BLVCK MARKET</t>
  </si>
  <si>
    <t>CREATIVE COLLECTIVE</t>
  </si>
  <si>
    <t>BARRKERS</t>
  </si>
  <si>
    <t>ASSATEAGUE LIFE LLC</t>
  </si>
  <si>
    <t>BLACK SHEEP STUDIOS</t>
  </si>
  <si>
    <t>DISCOUNT DANCE SUPPLY LLC</t>
  </si>
  <si>
    <t>FLYING POINT SURF SHOP</t>
  </si>
  <si>
    <t>SPRING 2020</t>
  </si>
  <si>
    <t>SMU SPRING 20</t>
  </si>
  <si>
    <t xml:space="preserve">SMU SPRING </t>
  </si>
  <si>
    <t>SMU NORDSTROM RACK PS</t>
  </si>
  <si>
    <t>THE TJX COMPANIES</t>
  </si>
  <si>
    <t>GLISTEN LLC</t>
  </si>
  <si>
    <t>CHICKADEE STORES INC</t>
  </si>
  <si>
    <t>KANUK BOARD CO</t>
  </si>
  <si>
    <t>MACKITE</t>
  </si>
  <si>
    <t>JJS SKI N SURF LLC</t>
  </si>
  <si>
    <t>FIT CULTURE STUDIOS LLC</t>
  </si>
  <si>
    <t>BEACHES HOT YOGA</t>
  </si>
  <si>
    <t>ZEN AND ZIP</t>
  </si>
  <si>
    <t>YF INVESTMENT COMPANY LLC</t>
  </si>
  <si>
    <t>TITLE NINE SPORTS INC</t>
  </si>
  <si>
    <t>COVERED</t>
  </si>
  <si>
    <t>PETE SMITHS SURF SHOP</t>
  </si>
  <si>
    <t>CYPRESS CREEK OUTDOOR</t>
  </si>
  <si>
    <t>SMU SPRING 2020</t>
  </si>
  <si>
    <t>SMU SPRING</t>
  </si>
  <si>
    <t>SMU SUMMER 2019</t>
  </si>
  <si>
    <t>SMU SUMMER</t>
  </si>
  <si>
    <t>TJMAX</t>
  </si>
  <si>
    <t/>
  </si>
  <si>
    <t>S.S ATHLETICS INC</t>
  </si>
  <si>
    <t>THE MOUNTAIN MERMAID LLC</t>
  </si>
  <si>
    <t>0.00</t>
  </si>
  <si>
    <t>ORDERED</t>
  </si>
  <si>
    <t>2019-2020</t>
  </si>
  <si>
    <t>AMAZON.COM, INC</t>
  </si>
  <si>
    <t>VALLEY GIRL</t>
  </si>
  <si>
    <t>BIKINI MARKET</t>
  </si>
  <si>
    <t>CARREFOUR MULTISPORTS</t>
  </si>
  <si>
    <t>PURE YOGA OTTAWA</t>
  </si>
  <si>
    <t>RUBY JANE BOULDER</t>
  </si>
  <si>
    <t>889 YOGA</t>
  </si>
  <si>
    <t>NO DATO</t>
  </si>
  <si>
    <t>Total INVOICED</t>
  </si>
  <si>
    <t>Total ORDERED</t>
  </si>
  <si>
    <t>RAINNIE MARKETING INC</t>
  </si>
  <si>
    <t>AMARA DAY SPA</t>
  </si>
  <si>
    <t>B&amp;S 2020</t>
  </si>
  <si>
    <t>MERMAID BLISS INC</t>
  </si>
  <si>
    <t>FACTURA DE VENTA INTERNACIONAL / INVOICE</t>
  </si>
  <si>
    <t>DALE GRIMES ENT</t>
  </si>
  <si>
    <t>JERRIE SHOP</t>
  </si>
  <si>
    <t>PEARLS AND PALMS INC</t>
  </si>
  <si>
    <t>THE PALMS HOTEL AND SPA</t>
  </si>
  <si>
    <t>BLACK REEF GROUP LLC</t>
  </si>
  <si>
    <t>SALT CORP</t>
  </si>
  <si>
    <t>BILLIE LE KID</t>
  </si>
  <si>
    <t>BODY AND SOL SWIMWEAR</t>
  </si>
  <si>
    <t>ONCE UPON A TIME DELRAY</t>
  </si>
  <si>
    <t>ISLAND LEISURE INC</t>
  </si>
  <si>
    <t>SMU SUMMER 2020</t>
  </si>
  <si>
    <t>ALLURE SWIMWEAR</t>
  </si>
  <si>
    <t>TERRA BOUTIQUE</t>
  </si>
  <si>
    <t>WHALEBONE SURF SHOP VIRGINIA BEACH</t>
  </si>
  <si>
    <t>KOKO TRIBE LLC</t>
  </si>
  <si>
    <t>CABANA SWIM</t>
  </si>
  <si>
    <t>HORSESHOE BOUTIQUE INC</t>
  </si>
  <si>
    <t>WHALEBONE SURF SHOP NAGS HEAD</t>
  </si>
  <si>
    <t>RUBY JANE VALLEY GIRL</t>
  </si>
  <si>
    <t>NATALIA RAMIREZ TORO</t>
  </si>
  <si>
    <t>JC FAHEY GROUP</t>
  </si>
  <si>
    <t>CLIENTE</t>
  </si>
  <si>
    <t>KALLONE</t>
  </si>
  <si>
    <t>PEQUEÑA OLA</t>
  </si>
  <si>
    <t>THE HIVE HONEY HARBOUR</t>
  </si>
  <si>
    <t>MAX AND MAUDE</t>
  </si>
  <si>
    <t>ALPHAGILITY LLC</t>
  </si>
  <si>
    <t>BLUMS</t>
  </si>
  <si>
    <t>ECOLOGY SPORTS</t>
  </si>
  <si>
    <t>PRFO</t>
  </si>
  <si>
    <t>WILSON BOATYARD</t>
  </si>
  <si>
    <t>WALL STREET CLOTHING</t>
  </si>
  <si>
    <t>FRANCHISES</t>
  </si>
  <si>
    <t>BAJO AQUA</t>
  </si>
  <si>
    <t>NACIONAL</t>
  </si>
  <si>
    <t>DULCE MENTA S.A.S.</t>
  </si>
  <si>
    <t>ANDRES FELIPE VALENCIA MARTINEZ</t>
  </si>
  <si>
    <t>JULIANA HENAO LUNA</t>
  </si>
  <si>
    <t>SOFIA GUIDOTTI</t>
  </si>
  <si>
    <t>SOLARIO PIEDAD GOMEZ DE DUQUE</t>
  </si>
  <si>
    <t>NICOLAS CUERVO ARANGO</t>
  </si>
  <si>
    <t>ALMIA S.A.S.</t>
  </si>
  <si>
    <t>MARIA CECILIA PAREJA MEJIA</t>
  </si>
  <si>
    <t>INNOVA RETAIL S.A.S.</t>
  </si>
  <si>
    <t>GUAÑARITARIAS SAS</t>
  </si>
  <si>
    <t>ANGELICA MARIA FINDLAY RAMIREZ</t>
  </si>
  <si>
    <t>DIANA MARCELA MEDINA LOPERA</t>
  </si>
  <si>
    <t>ROW</t>
  </si>
  <si>
    <t>ALLURE INC</t>
  </si>
  <si>
    <t>AVALANCHE APPAREL CO LTD</t>
  </si>
  <si>
    <t>BIKINI PARADISE PTY SA</t>
  </si>
  <si>
    <t>BRAZILMIZUGI.COM</t>
  </si>
  <si>
    <t>CENTRALGROUP S.A.</t>
  </si>
  <si>
    <t>DE BIJENKORF</t>
  </si>
  <si>
    <t>DIDIER BARNAY</t>
  </si>
  <si>
    <t>DVINE S.A.</t>
  </si>
  <si>
    <t>G N T AGENCY LTD</t>
  </si>
  <si>
    <t>GRUPO BIG 4 MEXICO S.A DE C.V.</t>
  </si>
  <si>
    <t>HUDSONS BAY NETHERLANDS VAT-No. NL856338783B01</t>
  </si>
  <si>
    <t>NAO5MODE LDA</t>
  </si>
  <si>
    <t>NOBLE FASHION GROUP</t>
  </si>
  <si>
    <t>RUSTAN COMMERCIAL CORPORATION</t>
  </si>
  <si>
    <t>SAGRADO CORAZON E.I.R.L</t>
  </si>
  <si>
    <t>SEDCE SA DE CV</t>
  </si>
  <si>
    <t>SUNBURN CO. P/L</t>
  </si>
  <si>
    <t>TULA PERRONE</t>
  </si>
  <si>
    <t>POINT LOOKOUT SOUVENIRS RESORTWEAR</t>
  </si>
  <si>
    <t>GUNBURY PTY LTD</t>
  </si>
  <si>
    <t>ELKINS</t>
  </si>
  <si>
    <t>BUNNY AND BEAR BRANDS PTY LTD</t>
  </si>
  <si>
    <t>CARLA SWIMWEAR</t>
  </si>
  <si>
    <t>SOUL SURF</t>
  </si>
  <si>
    <t>CAROLINA FRANCO ARANGO</t>
  </si>
  <si>
    <t>ABC SAL</t>
  </si>
  <si>
    <t>JUST ADDICT SHOP</t>
  </si>
  <si>
    <t>C MOUFTOGLOU S.A.</t>
  </si>
  <si>
    <t>BATHING BOX</t>
  </si>
  <si>
    <t>ORANGE BAG.NL BV VAT NUMBER NL815050197B01</t>
  </si>
  <si>
    <t>SIGARI LIFESTYLE PTY (LTD)</t>
  </si>
  <si>
    <t>BEACH GENERAL</t>
  </si>
  <si>
    <t>INTIMO INNOVA, S.L. VAT # B61188942</t>
  </si>
  <si>
    <t>PETER MCWHIRTER AGENCIES</t>
  </si>
  <si>
    <t>RUMPUS RESORT</t>
  </si>
  <si>
    <t>LIDICE INVESTMENT COMPANY</t>
  </si>
  <si>
    <t>FLINDERS SHED</t>
  </si>
  <si>
    <t>BREATHE SWIMWEAR</t>
  </si>
  <si>
    <t>ANA LUCIA ORDOÑEZ BAQUERO</t>
  </si>
  <si>
    <t>TULA PERRONE BOCA RATON 1</t>
  </si>
  <si>
    <t>CORAL SWIMWEAR HN</t>
  </si>
  <si>
    <t>POOLSIDE</t>
  </si>
  <si>
    <t>SALACIA</t>
  </si>
  <si>
    <t>HAYDEE ALEJANDRA NAJERA RIVERA</t>
  </si>
  <si>
    <t>GIRL OVERBOARD</t>
  </si>
  <si>
    <t>ALBOOM MARINE</t>
  </si>
  <si>
    <t>CORALINA SA DE CV</t>
  </si>
  <si>
    <t>VERONIQUE COELEMBIER</t>
  </si>
  <si>
    <t>ADELYN RETAIL CONSULTANCY PTY LTD</t>
  </si>
  <si>
    <t>ELKINS BOUTIQUE</t>
  </si>
  <si>
    <t>GARDAPOOL - PISCINE DA SOGNO</t>
  </si>
  <si>
    <t>HAMILTON ISLAND ENTERPRISES LIMITED</t>
  </si>
  <si>
    <t>FEDERICO DE LOREDO / CUIT: 20-32734341-7</t>
  </si>
  <si>
    <t>BEACH GENERAL AVALON</t>
  </si>
  <si>
    <t>FRAGANT EARTH HEALTH + BEAUTY</t>
  </si>
  <si>
    <t>CORPORACION H Y C SA</t>
  </si>
  <si>
    <t>MOANA BLUE</t>
  </si>
  <si>
    <t>JASMEL URDANETA</t>
  </si>
  <si>
    <t>MODE FABEL GMBH</t>
  </si>
  <si>
    <t>MOGO CLOTHING AUSTRALIA PTY LTD</t>
  </si>
  <si>
    <t>SPLASH SWIMWEAR</t>
  </si>
  <si>
    <t>SAGRADOBYME SpA</t>
  </si>
  <si>
    <t>DAISY HOLDING AS VAT NUMBER992581166</t>
  </si>
  <si>
    <t>LUPE MORI LUZURIAGA</t>
  </si>
  <si>
    <t>WEST PTY LTD</t>
  </si>
  <si>
    <t>SPORT SCHWAB GMBH CO KG VAT NUMBER 813555788</t>
  </si>
  <si>
    <t>A JOSEFSEN AS VAT NUMBER 916885814</t>
  </si>
  <si>
    <t>POLLYANNA</t>
  </si>
  <si>
    <t>HERZSTUCK HERZT VAT NUMBER DE243252219</t>
  </si>
  <si>
    <t>LIKYS</t>
  </si>
  <si>
    <t>RENATA JURISIC ROMOCAR</t>
  </si>
  <si>
    <t>LA BELLE AS VAT NUMBER 914539841</t>
  </si>
  <si>
    <t>INDIVA</t>
  </si>
  <si>
    <t>NIVANE AS VAT NUMBER 917038228</t>
  </si>
  <si>
    <t>JAIME ALBERTO VASQUEZ 2</t>
  </si>
  <si>
    <t>AL BOOM MARINE LLC</t>
  </si>
  <si>
    <t>CA ZIETH AND CA ZIETH TRADING AS SOAKED FASHION AND SWIMWEAR</t>
  </si>
  <si>
    <t>SPORT MULLER GMBH VAT NUMBER 811325246</t>
  </si>
  <si>
    <t>RAATT AND FLAATT AS VAT NUMBER 913499379</t>
  </si>
  <si>
    <t>SILUETTE FORNEBU AS</t>
  </si>
  <si>
    <t>AUDS UNDERTOYSALONG AS VAT NUMBER 998144264</t>
  </si>
  <si>
    <t>LES BAS SRL</t>
  </si>
  <si>
    <t>ANKE SPONAGEL DESSOUS-UNDBAMODEN VAT NUMBER DE144540963</t>
  </si>
  <si>
    <t>BERGFREUNDE VAT NUMBER DE814634846</t>
  </si>
  <si>
    <t>SPORT SCHMIDT VAT NUMBER DE228359874</t>
  </si>
  <si>
    <t>CALANDRA EIRL</t>
  </si>
  <si>
    <t>MILLE UNDERTOY VAT NUMBER 817078672</t>
  </si>
  <si>
    <t>DISTRIBUIDORA NAUTICA, SOCIEDAD ANONIMA / ID 529485-1</t>
  </si>
  <si>
    <t>KITE ECO TRAVEL S.A.S</t>
  </si>
  <si>
    <t>YTD COMP</t>
  </si>
  <si>
    <t>BOOKED &amp; SHIPPED 2019</t>
  </si>
  <si>
    <t>SILVANA MARIA ESPINOSA ARBOLEDA</t>
  </si>
  <si>
    <t>MARIANA GOMEZ CARRILLO</t>
  </si>
  <si>
    <t>TEAM AQUATIC SUPPLIES LTD</t>
  </si>
  <si>
    <t>ZALANDO LOGISTICS SE AND CO K.G VAT NUMBER DE260543043</t>
  </si>
  <si>
    <t>TORVGARDEN CAFE AND DESIGN AS VAT NUMBER 916745001</t>
  </si>
  <si>
    <t>PACIFIC GOODS AND RETAIL</t>
  </si>
  <si>
    <t>POANTA PRIMUS DOO</t>
  </si>
  <si>
    <t>EMPORIO LINGERIE</t>
  </si>
  <si>
    <t>SPORTHAUS SCHWEIZER VAT NUMBER DE153453566</t>
  </si>
  <si>
    <t>VARINIA CALDERON STAINES</t>
  </si>
  <si>
    <t>DEIMER ALBERTO LONGA PALACIOS</t>
  </si>
  <si>
    <t>KIDS COUTURE INC</t>
  </si>
  <si>
    <t>MERMAIDS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</si>
</sst>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\ * #,##0_-;\-&quot;$&quot;\ * #,##0_-;_-&quot;$&quot;\ * &quot;-&quot;_-;_-@_-"/>
    <numFmt numFmtId="164" formatCode="&quot;$&quot;\ #,##0"/>
    <numFmt numFmtId="165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sz val="11"/>
      <color rgb="FF0432FF"/>
      <name val="Calibri"/>
      <family val="2"/>
      <scheme val="minor"/>
    </font>
    <font>
      <b/>
      <sz val="11"/>
      <color rgb="FF0432FF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4" fillId="0" borderId="0" xfId="0" applyFont="1"/>
    <xf numFmtId="0" fontId="0" fillId="0" borderId="0" xfId="0" pivotButton="1"/>
    <xf numFmtId="0" fontId="2" fillId="0" borderId="0" xfId="0" applyFont="1"/>
    <xf numFmtId="0" fontId="2" fillId="2" borderId="1" xfId="0" applyFont="1" applyFill="1" applyBorder="1"/>
    <xf numFmtId="0" fontId="3" fillId="0" borderId="0" xfId="0" applyFont="1"/>
    <xf numFmtId="10" fontId="2" fillId="4" borderId="6" xfId="2" applyNumberFormat="1" applyFont="1" applyFill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0" fontId="0" fillId="0" borderId="0" xfId="2" applyNumberFormat="1" applyFont="1"/>
    <xf numFmtId="0" fontId="2" fillId="5" borderId="0" xfId="0" applyFont="1" applyFill="1" applyAlignment="1">
      <alignment horizontal="right"/>
    </xf>
    <xf numFmtId="0" fontId="0" fillId="4" borderId="5" xfId="0" applyFill="1" applyBorder="1" applyAlignment="1">
      <alignment horizontal="center" vertical="center"/>
    </xf>
    <xf numFmtId="0" fontId="0" fillId="3" borderId="0" xfId="0" applyFill="1"/>
    <xf numFmtId="164" fontId="0" fillId="0" borderId="0" xfId="0" applyNumberFormat="1"/>
    <xf numFmtId="0" fontId="5" fillId="6" borderId="5" xfId="0" applyFont="1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10" fontId="2" fillId="6" borderId="6" xfId="2" applyNumberFormat="1" applyFont="1" applyFill="1" applyBorder="1" applyAlignment="1">
      <alignment horizontal="center"/>
    </xf>
    <xf numFmtId="0" fontId="2" fillId="3" borderId="0" xfId="0" applyFont="1" applyFill="1"/>
    <xf numFmtId="164" fontId="6" fillId="6" borderId="6" xfId="1" applyNumberFormat="1" applyFont="1" applyFill="1" applyBorder="1" applyAlignment="1">
      <alignment horizontal="center"/>
    </xf>
    <xf numFmtId="164" fontId="2" fillId="6" borderId="6" xfId="1" applyNumberFormat="1" applyFont="1" applyFill="1" applyBorder="1" applyAlignment="1">
      <alignment horizontal="center"/>
    </xf>
    <xf numFmtId="164" fontId="0" fillId="3" borderId="0" xfId="0" applyNumberFormat="1" applyFill="1"/>
    <xf numFmtId="164" fontId="0" fillId="0" borderId="0" xfId="1" applyNumberFormat="1" applyFont="1"/>
    <xf numFmtId="164" fontId="6" fillId="4" borderId="6" xfId="1" applyNumberFormat="1" applyFont="1" applyFill="1" applyBorder="1" applyAlignment="1">
      <alignment horizontal="center"/>
    </xf>
    <xf numFmtId="164" fontId="2" fillId="4" borderId="6" xfId="1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0" fillId="0" borderId="0" xfId="1" applyNumberFormat="1" applyFont="1"/>
    <xf numFmtId="164" fontId="0" fillId="0" borderId="0" xfId="1" applyNumberFormat="1" applyFon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42" fontId="0" fillId="0" borderId="0" xfId="0" applyNumberFormat="1"/>
    <xf numFmtId="0" fontId="5" fillId="7" borderId="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42" fontId="2" fillId="7" borderId="6" xfId="1" applyFont="1" applyFill="1" applyBorder="1" applyAlignment="1">
      <alignment horizontal="center"/>
    </xf>
    <xf numFmtId="10" fontId="2" fillId="7" borderId="6" xfId="2" applyNumberFormat="1" applyFont="1" applyFill="1" applyBorder="1" applyAlignment="1">
      <alignment horizontal="center"/>
    </xf>
    <xf numFmtId="164" fontId="2" fillId="7" borderId="6" xfId="2" applyNumberFormat="1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 vertical="center" wrapText="1"/>
    </xf>
    <xf numFmtId="164" fontId="6" fillId="7" borderId="6" xfId="1" applyNumberFormat="1" applyFont="1" applyFill="1" applyBorder="1" applyAlignment="1">
      <alignment horizontal="center"/>
    </xf>
    <xf numFmtId="0" fontId="0" fillId="8" borderId="5" xfId="0" applyFill="1" applyBorder="1" applyAlignment="1">
      <alignment horizontal="center" vertical="center"/>
    </xf>
    <xf numFmtId="164" fontId="6" fillId="8" borderId="6" xfId="1" applyNumberFormat="1" applyFont="1" applyFill="1" applyBorder="1" applyAlignment="1">
      <alignment horizontal="center"/>
    </xf>
    <xf numFmtId="164" fontId="2" fillId="8" borderId="6" xfId="1" applyNumberFormat="1" applyFont="1" applyFill="1" applyBorder="1" applyAlignment="1">
      <alignment horizontal="center"/>
    </xf>
    <xf numFmtId="10" fontId="2" fillId="8" borderId="6" xfId="2" applyNumberFormat="1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 vertical="center" wrapText="1"/>
    </xf>
    <xf numFmtId="0" fontId="0" fillId="5" borderId="5" xfId="0" applyFill="1" applyBorder="1" applyAlignment="1">
      <alignment horizontal="center" vertical="center"/>
    </xf>
    <xf numFmtId="164" fontId="6" fillId="5" borderId="6" xfId="1" applyNumberFormat="1" applyFont="1" applyFill="1" applyBorder="1" applyAlignment="1">
      <alignment horizontal="center"/>
    </xf>
    <xf numFmtId="164" fontId="2" fillId="5" borderId="6" xfId="1" applyNumberFormat="1" applyFont="1" applyFill="1" applyBorder="1" applyAlignment="1">
      <alignment horizontal="center"/>
    </xf>
    <xf numFmtId="10" fontId="2" fillId="5" borderId="6" xfId="2" applyNumberFormat="1" applyFont="1" applyFill="1" applyBorder="1" applyAlignment="1">
      <alignment horizontal="center"/>
    </xf>
    <xf numFmtId="0" fontId="0" fillId="9" borderId="0" xfId="0" applyFill="1"/>
    <xf numFmtId="0" fontId="4" fillId="10" borderId="7" xfId="0" applyFont="1" applyFill="1" applyBorder="1"/>
    <xf numFmtId="0" fontId="8" fillId="7" borderId="5" xfId="0" applyFont="1" applyFill="1" applyBorder="1" applyAlignment="1">
      <alignment horizontal="center" vertical="center" wrapText="1"/>
    </xf>
    <xf numFmtId="10" fontId="6" fillId="7" borderId="6" xfId="2" applyNumberFormat="1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</cellXfs>
  <cellStyles count="3">
    <cellStyle name="Moneda [0]" xfId="1" builtinId="7"/>
    <cellStyle name="Normal" xfId="0" builtinId="0"/>
    <cellStyle name="Porcentaje" xfId="2" builtinId="5"/>
  </cellStyles>
  <dxfs count="59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er Sanchez Ochoa" refreshedDate="43717.917625810187" createdVersion="6" refreshedVersion="6" minRefreshableVersion="3" recordCount="6102" xr:uid="{AC7CD5A4-D6DD-4D48-A0EF-33C863B7993A}">
  <cacheSource type="worksheet">
    <worksheetSource ref="A1:U50001" sheet="BD SOP+PROFORM"/>
  </cacheSource>
  <cacheFields count="22">
    <cacheField name="DET UND" numFmtId="0">
      <sharedItems containsBlank="1" count="3">
        <s v="INVOICED"/>
        <m/>
        <s v="ORDERED"/>
      </sharedItems>
    </cacheField>
    <cacheField name="YEAR" numFmtId="0">
      <sharedItems containsString="0" containsBlank="1" containsNumber="1" containsInteger="1" minValue="2018" maxValue="2020"/>
    </cacheField>
    <cacheField name="MONTH" numFmtId="0">
      <sharedItems containsString="0" containsBlank="1" containsNumber="1" containsInteger="1" minValue="1" maxValue="12" count="13">
        <n v="7"/>
        <n v="8"/>
        <n v="9"/>
        <n v="10"/>
        <n v="11"/>
        <n v="12"/>
        <n v="1"/>
        <n v="2"/>
        <n v="3"/>
        <n v="4"/>
        <n v="5"/>
        <n v="6"/>
        <m/>
      </sharedItems>
    </cacheField>
    <cacheField name="IM" numFmtId="0">
      <sharedItems containsBlank="1"/>
    </cacheField>
    <cacheField name="REGION" numFmtId="0">
      <sharedItems containsBlank="1"/>
    </cacheField>
    <cacheField name="DOC TYPE" numFmtId="0">
      <sharedItems containsBlank="1" count="5">
        <s v="FACTURA DE VENTA INTERNACIONAL / INVOICE"/>
        <m/>
        <s v="FACTURADO"/>
        <s v="PROFORMA"/>
        <s v="INVOICE" u="1"/>
      </sharedItems>
      <fieldGroup par="21"/>
    </cacheField>
    <cacheField name="COLLECTION" numFmtId="0">
      <sharedItems containsBlank="1" containsMixedTypes="1" containsNumber="1" containsInteger="1" minValue="0" maxValue="0"/>
    </cacheField>
    <cacheField name="LINE" numFmtId="0">
      <sharedItems containsBlank="1" containsMixedTypes="1" containsNumber="1" containsInteger="1" minValue="0" maxValue="0"/>
    </cacheField>
    <cacheField name="CLIENT" numFmtId="0">
      <sharedItems containsBlank="1" count="521">
        <s v="AMAZON.COM, INC"/>
        <s v="MERAKI"/>
        <s v="TRUSSA CORP"/>
        <s v="JB HOPKINS"/>
        <s v="INSIDE EDGE"/>
        <s v="KAYOKOKO SWIMWEAR INC"/>
        <s v="NUBIA SWIMWEAR"/>
        <s v="SAND AND SEA NAPANEE"/>
        <s v="ROOTS BOUTIQUE"/>
        <s v="7TH ST SURF SHOP"/>
        <s v="TAMS CORP"/>
        <s v="HAYLON CORPORATION"/>
        <s v="TREATS"/>
        <s v="AVALON SURF"/>
        <s v="THE HULA HUT"/>
        <s v="SPORTS EXPERTS No. 426"/>
        <s v="GRMV INC"/>
        <s v="THE BIKE RACK, INC."/>
        <s v="PERRI BERRI"/>
        <s v="SWIMWEAR WORLD INC"/>
        <s v="PHYLLIS POSNER"/>
        <s v="FORCE FIVE WATERSPORTS"/>
        <s v="BLUE JEANS AND BIKINIS/ SPLASH HAWAII"/>
        <s v="BOP LLC"/>
        <s v="HANSEN SURFBOARDS, INC."/>
        <s v="MAUI CLOTHING COMPANY"/>
        <s v="STYLE IN CORP"/>
        <s v="URBAN ESCAPE"/>
        <s v="ZAPPOS MERCHANDISING, INC."/>
        <s v="VILLAGE VACANCES VALCARTIER"/>
        <s v="BIKINI FACTORY"/>
        <s v="SWIM TO YOU"/>
        <s v="MISSION BAY HILTON"/>
        <s v="0962945 BC LTD"/>
        <s v="THE BAMBOOTIQUE"/>
        <s v="SUIT YOURSELF"/>
        <s v="CD SPORTS LTD"/>
        <s v="C.O.T. INC."/>
        <s v="BIRTHDAY SUITS"/>
        <s v="THE BONEYARD LLC"/>
        <s v="CRYSTAL RIVER OUTFITTERS"/>
        <s v="SAND JAMM"/>
        <s v="TO FRO ACTIVEWEAR BOUTIQUE"/>
        <s v="CHARM CITY RUN"/>
        <s v="YOGAWORKS"/>
        <s v="SAN DIEGO BIKE AND KAYAK TOURS, INC."/>
        <s v="METTS SURF AND SPORT CORP"/>
        <s v="RIDE OAKLAND"/>
        <s v="EMINENT INC"/>
        <s v="AUSMOSIS"/>
        <s v="INNERLIGHT"/>
        <s v="MADONNA INN INC"/>
        <s v="PREMIER KIDS INC."/>
        <s v="LIVELY BOUTIQUE"/>
        <s v="BALNEA INC"/>
        <s v="NORDSTROM INC"/>
        <s v="MAD MONKEY CLOTHING"/>
        <s v="LEVITATE LLC"/>
        <s v="THE DAILEY METHOD"/>
        <s v="WANTABLE"/>
        <s v="SOLE ACTIVE"/>
        <s v="RUBY JANE BRECKENRIDGE"/>
        <s v="FITNESS HUB"/>
        <s v="ARROW AND AXE GENERAL STORE"/>
        <s v="PURE BARRE"/>
        <s v="PURE BARRE STUDIOS"/>
        <s v="CULTURE ATHLETICS"/>
        <s v="RUBY JANE EDWARDS"/>
        <s v="LONGEVITY BOUTIQUE"/>
        <s v="ARCO"/>
        <s v="RUBY JANE STEAMBOAT SPRINGS"/>
        <s v="DYNAMIC BODY - THE BODY BOUTIQUE"/>
        <s v="NORDSTROM CANADA RETAIL INC"/>
        <s v="BEALLS INC"/>
        <s v="THE NORTH SHORE WATERSHED"/>
        <s v="VON MAUR INC"/>
        <s v="VANILLA"/>
        <s v="CINNAMON RAINBOWS SURF CO"/>
        <s v="PACIFIC MISSION STORE"/>
        <s v="BREAKERS SURF SHOP"/>
        <s v="STITCH AND STONE"/>
        <s v="MAINE SURFERS UNION"/>
        <s v="ONTARIO CANOE TRIP OUTFITTERS LTD."/>
        <s v="OUTDOOR DIVAS"/>
        <s v="AQUA EAST SURF SHOP"/>
        <s v="BARNFIELDS RAGING ISLE"/>
        <s v="EVOLUZIONE CORP"/>
        <s v="HI TECH SURF SPORTS"/>
        <s v="NEPTUNES KIDS SWIMWEAR CORP"/>
        <s v="ORLANDO BATHING SUIT LLC"/>
        <s v="SOUTH COAST SURF"/>
        <s v="THE DENIM PATCH BEACHSIDE BOUTIQUE"/>
        <s v="MTB EMPORIUM"/>
        <s v="NOMAD SURFBOARDS INC"/>
        <s v="FIREFLY SUNSET RESORT"/>
        <s v="TODACA"/>
        <s v="GARBO MODE LLC"/>
        <s v="INDIKA SWIM LLC"/>
        <s v="SHOUTOUTAGENCY"/>
        <s v="BACKCOUNTRY.COM"/>
        <s v="LA BOUTIQUE SHARKS INC"/>
        <s v="PALM PRODUCE RESORTWEAR"/>
        <s v="BEACH HOUSE"/>
        <s v="ESTHETIQUES SKIN SPA AND BLOW OUT BAR"/>
        <s v="BOARDCO TSR"/>
        <s v="ZENBAR HEALING STUDIO"/>
        <s v="THE YOGA VINE"/>
        <s v="WALKER LANE BOUTIQUE"/>
        <s v="DIANES BEACHWEAR"/>
        <s v="PAIGE ALYSE STRAUGHAN"/>
        <s v="SPORTSPECTRUM"/>
        <s v="VERO BEACH YOGA BARRE"/>
        <s v="PINK LAGOON"/>
        <s v="NAMASTE ROCKRIDGE"/>
        <s v="BRAVE NEW WORLD INC."/>
        <s v="BIG ISLAND SWIM AND SURF"/>
        <s v="A KIND HEART INC"/>
        <s v="BLISS WELLNESS STUDIO"/>
        <s v="CARMEN CARGO"/>
        <s v="CERULEAN BLU SWIM AND RESORT WEAR BOUTIQUE"/>
        <s v="CLAMAR SWIMWEAR"/>
        <s v="HANALEI SURF COMPANY"/>
        <s v="KORAL BEACH BOUTIQUE"/>
        <s v="MAUI GIRL"/>
        <s v="POIPU SURF"/>
        <s v="RITZ CARLTON KAPALUA"/>
        <s v="SURF AND SPORT INC"/>
        <s v="RED SAIL C/O VIKING FTR. FORWARDERS"/>
        <s v="RED SAIL SPRTS C/O SEA BOARD MARINE"/>
        <s v="SNAPPY TURTLE ENTERPRISES INC"/>
        <s v="OCEAN MAGIC"/>
        <s v="NORCROSS PATIO LLC"/>
        <s v="1421552 AB LTD"/>
        <s v="VIDA SOLEIL LLC"/>
        <s v="BOUTIQUE ABELLA"/>
        <s v="THE VILLAGE BOARDSHOP"/>
        <s v="SOLEADA"/>
        <s v="AGATHOS ATHLEISURE"/>
        <s v="DKS STYLE HUT INC"/>
        <s v="K-COAST SURF SHOP"/>
        <s v="HOLLY SALES INC."/>
        <s v="WATER BROS INC"/>
        <s v="BOARDANYONE INC"/>
        <s v="ANITA M. HOPKINS"/>
        <s v="DUCKY S"/>
        <s v="STYLIN YOU"/>
        <s v="OM THERAPY"/>
        <s v="MASSEYS SPORTS CENTER"/>
        <s v="HERITAGE SURF AND SPORT"/>
        <s v="HOUSTON STREET OUTFITTERS"/>
        <s v="THE HOT BOX YOGA"/>
        <s v="TRIXIE"/>
        <s v="KRISTINE BODUCH"/>
        <s v="GREEN APPLE BOUTIQUE"/>
        <s v="606265 ONTARIO LIMITED"/>
        <s v="GUIONES HOLDINGS LLC."/>
        <s v="OMNI HOTELS AND RESORTS"/>
        <s v="SOLO ECHANTILLONS"/>
        <s v="THE BEACH WHISTLER"/>
        <s v="BEST PEARLS BONAIRE"/>
        <s v="SWIMCO INC"/>
        <s v="ABAKO C/O FPA"/>
        <s v="LLW VENTURES LLC"/>
        <s v="BEACH BAZAAR"/>
        <s v="WAIKIKI BEACH SERVICES LLC"/>
        <s v="KITESURF PR INC"/>
        <s v="COLORADO SWIM SHOP LLC"/>
        <s v="SLO SWIM"/>
        <s v="CALICO TRADING CO"/>
        <s v="THE TWIG SHOP"/>
        <s v="SPORTING LIFE INC"/>
        <s v="BIKINI COM"/>
        <s v="JACK RABBIT"/>
        <s v="AARON M COHEN AND CO INC"/>
        <s v="JUDITH ANN DEAL"/>
        <s v="JULIE BERTRAND"/>
        <s v="STEPHANIE VITALI"/>
        <s v="BILL MILLER AND COMPANY"/>
        <s v="LAURA BONG"/>
        <s v="DENISE ARNETT"/>
        <s v="MIE MANNICHE"/>
        <s v="MANGO MOLLI SWIMWEAR"/>
        <s v="EXQUISITE SWIMWEAR"/>
        <s v="HAUTELOOK"/>
        <s v="DIVE N SURF"/>
        <s v="CALIFORNIA BEACH HUT"/>
        <s v="AURA BOUTIQUE"/>
        <s v="4 JOY VENTURES LLC"/>
        <s v="BEACH HOUSE OF NAPLES"/>
        <s v="BIG SUN BEACHWEAR AND TANNING"/>
        <s v="BORA BORA (LA)"/>
        <s v="BOUTIQUE DU DANSEUR CORP"/>
        <s v="CARIBBEAN SURF CO"/>
        <s v="COCONUT SUN LTD"/>
        <s v="DRIFTWOOD SURF SHOP"/>
        <s v="HOBIE"/>
        <s v="SEASIDE SHOES"/>
        <s v="SOUTH MOON UNDER"/>
        <s v="UNIVERSE"/>
        <s v="CURRENTS SUN AND SWIMWEAR"/>
        <s v="REVE ROUGE LINGERIE INC"/>
        <s v="ARIEL LTD"/>
        <s v="UNDER THE BOARDWALK"/>
        <s v="DTRS INTERCONTINENTAL MIAMI LLC"/>
        <s v="THE SPOT LLC"/>
        <s v="BOUTIQUE LA VIE EN ROSE INC"/>
        <s v="SWIM WORLD INC"/>
        <s v="SUNSEAKERS"/>
        <s v="RIO BUM"/>
        <s v="VENTURA SWIMWEAR"/>
        <s v="GOTCHA JEANS RETAIL LTD"/>
        <s v="ISLAND WATER SPORTS OF DEERFIELD BEACH"/>
        <s v="BARE NECESSITIES"/>
        <s v="SURF SISTER SURF SCHOOL"/>
        <s v="TRES BLEU"/>
        <s v="LINDSEY BURROUGH LAVANDE PB INC"/>
        <s v="DELUXE FREIGHT INC"/>
        <s v="EGO KW INC"/>
        <s v="WEE CHIC INC"/>
        <s v="WHALEBONE SURF SHOP -VIRGINIA BEACH"/>
        <s v="PIPPEN LANE"/>
        <s v="WALTER GREEN INC"/>
        <s v="PAUL GAUGUIN CRUISE LINE LTD"/>
        <s v="OVER THE MOON"/>
        <s v="BOUTIQUE COUSIN COUSINE"/>
        <s v="SWIMSUITSFORALL.COM"/>
        <s v="JACKIE BELL HOPKINS"/>
        <s v="FLOWERS BY JERRY"/>
        <s v="CORE PILATES OF JACKSON HOLE"/>
        <s v="THE PRO SHOP OF NEWTOWN"/>
        <s v="FORM FITNESS"/>
        <s v="BRIO BODYWEAR INC"/>
        <s v="JENSONS MECANTILE CO INC"/>
        <s v="NANI NALU BEACHWEAR BOUTIQUE"/>
        <s v="WEST COAST SURF"/>
        <s v="THE BAY"/>
        <s v="LES ENTREPRISES SEA MONSTER INC"/>
        <s v="GROUND SWELL SURF SHOP INC"/>
        <s v="PARAGON ATHLETIC GOODS LLC"/>
        <s v="URBAN OUTFITTERS WHOLESALE, INC."/>
        <s v="NATIVA BOUTIQUE"/>
        <s v="BLU VERANDA"/>
        <s v="SURF ZONE"/>
        <s v="INDIGO"/>
        <s v="B N B DEPARTMENT STORES SOUTH LLC"/>
        <s v="BIGLEYS"/>
        <s v="EUROHEAT"/>
        <s v="BEACH BABY SURF AND SWIM SHOP"/>
        <s v="CARO BAMBINO LLC"/>
        <s v="JUPON PRESSE"/>
        <s v="PALAPA LOUNGE"/>
        <s v="SYLVIAS SWIMWEAR"/>
        <s v="COCOS MONKEY"/>
        <s v="LEGIT TRIX"/>
        <s v="BLOOMINGDALES"/>
        <s v="FRESH APPAREL"/>
        <s v="MLM RESTAURANTS"/>
        <s v="PIED PIPERS PIED PIPERS"/>
        <s v="ON THE BEACH"/>
        <s v="ALTERRA MOUNTAIN COMPANY"/>
        <s v="CASTLE HOUSE CHILDRENS CLOTHING"/>
        <s v="SAND PEOPLE"/>
        <s v="MCKOOB CORP"/>
        <s v="MINI BEES SHOP INC"/>
        <s v="MINI RUBY CONTEMPORARY CHILDRENSWEAR"/>
        <s v="GARNET HILL INC"/>
        <s v="NORDSTROM RACK"/>
        <s v="PLATINUM DANCEWEAR AND APPAREL"/>
        <s v="ADELAIDES BOUTIQUE 2"/>
        <s v="ADRENALINE INC"/>
        <s v="AMARA DAY SPA"/>
        <s v="BOYNE USA INC"/>
        <s v="BREKKENS"/>
        <s v="EMILDAN NV"/>
        <s v="FITWEAR BOUTIQUE"/>
        <s v="LAS OLAS"/>
        <s v="LIBBY STORY INC"/>
        <s v="MAUDE"/>
        <s v="NALU DRY GOODS INC"/>
        <s v="SCHEELS ALL SPORTS INC"/>
        <s v="THE CLOTHES BASKET"/>
        <s v="ZULOU"/>
        <s v="ANDRA GROUP, LP"/>
        <s v="LAS OLAS MOUNT PLEASANT"/>
        <s v="SWEET NAUTICAL"/>
        <s v="PLAYERO"/>
        <s v="SERENDIPITY"/>
        <s v="FOUR STAR CARGO"/>
        <s v="SUIT YOURSELF SWIMWEAR"/>
        <s v="RR MARINE WORLD PUERTO RICO INC"/>
        <s v="SAND AND SEA THUNDER BAY"/>
        <s v="BOREAL PADDLE AND APPAREL"/>
        <s v="LA MAISONS SIMONS INC"/>
        <s v="SC INVESTMENTS INC"/>
        <s v="SUNRISE SURF SHOP"/>
        <s v="EVO"/>
        <s v="BASICS UNDERNEATH"/>
        <s v="SHIRLEY AND CO INC"/>
        <s v="FAIRMONT SCOTTSDALE PRINCESS"/>
        <s v="SUNRIVER SPORTS"/>
        <s v="NICOLES FOR CHILDREN"/>
        <s v="SHOE LALA"/>
        <s v="MOUNTAIN LOON, LLC"/>
        <s v="AZALEA PARTNERS"/>
        <s v="DALE GRIMES ENT."/>
        <s v="BLUE LAGOON"/>
        <s v="SEAWORTHY"/>
        <s v="BIZ KIDS"/>
        <s v="IN BETWEEN"/>
        <s v="MAISON BLEUE"/>
        <s v="FREE SPIRIT SPORTS"/>
        <s v="SAVVY ON PEARL"/>
        <s v="SURF THROUGH LIFE INC"/>
        <s v="THE ABBEY"/>
        <s v="THE GYPSY WAGON"/>
        <s v="THE RUDDY DUCK"/>
        <s v="WHIMSIES BOUTIQUE"/>
        <s v="OBLIGATO"/>
        <s v="BOUTIQUE LA RAFFINERIE"/>
        <s v="POPINA"/>
        <s v="STRONG CURRENT LTD"/>
        <s v="ADELAIDES BOUTIQUE"/>
        <s v="LA GRAN VIA INC"/>
        <s v="CHARISMA"/>
        <s v="WIND AND WAVE WATERSPORTS"/>
        <s v="QS TOWSON LLC"/>
        <s v="TREASURES OF CC, LLC"/>
        <s v="TROUT LAKE ENTERPRISES INC"/>
        <s v="SALTYS SURF SHOP"/>
        <s v="MELMIRA BRA AND SWIMSUITS INC"/>
        <s v="KHP IV KEY LARGO TRS LLC"/>
        <s v="D SQUARED OXFORD"/>
        <s v="D SQUARED NASHVILLE"/>
        <s v="D SQUARED JACKSON"/>
        <s v="BRAZOS MARKET"/>
        <s v="NOISETTE FAMILY WINERY INC"/>
        <s v="POMEGRANATE"/>
        <s v="LITTLE HEYDAY LLC"/>
        <s v="OKOBOJI BOAT WORKS"/>
        <s v="SAMUDRA LIFE LLC"/>
        <s v="SV HOTEL LLC"/>
        <s v="NEST"/>
        <s v="MIDLAND"/>
        <s v="BABY GIRLZ"/>
        <s v="GRITCYCLE"/>
        <s v="MOVE ATHLEISURE"/>
        <s v="B KIDS BOUTIQUE"/>
        <s v="BANGLES N BOWS LLC"/>
        <s v="KIDDEAUXS"/>
        <s v="CHARLOTE WEST"/>
        <s v="SQUARED GIRL"/>
        <s v="ELLA BLOOM SALON LLC"/>
        <s v="WALTER AND MASON RETAIL INC"/>
        <s v="FRED JOYAS"/>
        <s v="ALOHA SURF CO OF DESTIN INC"/>
        <s v="ISLAND LEISURE INC."/>
        <s v="ND RETAIL INC"/>
        <s v="OCEAN MOTION SWIMWEAR"/>
        <s v="QUIET STORM"/>
        <s v="SBS SPORTS, INC."/>
        <s v="SPIRALEDGE INC"/>
        <s v="WHALEBONE SURF SHOP -NAGS HEAD"/>
        <s v="BIKINI COMPANY"/>
        <s v="METRO SHOE WAREHOUSE"/>
        <s v="ELEMENT 29"/>
        <s v="WATER LILIES FASHIONS LLC"/>
        <s v="LATITUDE 29.2 GROUP LLC"/>
        <s v="BASK BOUTIQUE DALLAS INC"/>
        <s v="Z WAVE"/>
        <s v="HAYS 2"/>
        <s v="SUNWORKS AT CRESCENT BAR LLC"/>
        <s v="BJ S SPORTSHOP"/>
        <s v="W82"/>
        <s v="FELTNERS ATHLETES CORNER"/>
        <s v="LOPEZ BOARDING CO"/>
        <s v="SHE BE SURFIN"/>
        <s v="VARSITY SPORTS LLC"/>
        <s v="RA YOGA"/>
        <s v="CROSSTHREADS ACTIVEWEAR BOUTIQUE"/>
        <s v="MAGPIES"/>
        <s v="WORLD CORE SURF SHOP"/>
        <s v="CLANDESTINE CLOTHING"/>
        <s v="INDULGE BOUTIQUE LLC"/>
        <s v="AMAZON.COM INC"/>
        <s v="MOUNTAIN AIR"/>
        <s v="NAUTILUS AT THE BEACH"/>
        <s v="THE SUNSHINE SHOP INC"/>
        <s v="TRES PALMAS"/>
        <s v="ISLAND SURF AND SPORTS"/>
        <s v="E MARTINI"/>
        <s v="TINEKE STEENMAN"/>
        <s v="SOUTH END SURF SHOP INC"/>
        <s v="ISLAND SPORT LLC"/>
        <s v="CURVES N WAVES"/>
        <s v="SPECCHIO BOUTIQUE"/>
        <s v="ROBERT M ECKER JR INC"/>
        <s v="BLACKBIRD BOUTIQUE"/>
        <s v="BRIDGEWATER SPORTSWEAR"/>
        <s v="CR LAS VEGAS, LLC"/>
        <s v="THE MOUNTAIN GOAT CLOTHING CO"/>
        <s v="HORSESHOE BAY RESORT"/>
        <s v="ZAPPOS MERCHANDISING INC."/>
        <s v="THE BIKE RACK INC."/>
        <s v="SAND SURF CO"/>
        <s v="LES ENTERPRISES SEA MONSTER"/>
        <s v="HANSEN SURFBOARDS INC."/>
        <s v="SURF RIDE"/>
        <s v="SOLE AVENUE"/>
        <s v="JEWEL BE MINE"/>
        <s v="SAND ANGELS INC"/>
        <s v="RED DOG SURF SHOP"/>
        <s v="BOMBORA SUN AND SURF"/>
        <s v="FATHOM SPORT INC"/>
        <s v="SUR LA PLAGE"/>
        <s v="QS DELRAY LLC"/>
        <s v="SPORTS EXPERTS No. 526"/>
        <s v="SBS SPORTS INC"/>
        <s v="TREASURES OF CC LLC"/>
        <s v="WEE THE PEOPLE"/>
        <s v="RIDE THE WIND INC"/>
        <s v="HOOLEYS"/>
        <s v="WATER N RAGS"/>
        <s v="PUMP HOUSE SURF SHOP"/>
        <s v="LIQUID DREAMS"/>
        <s v="SURFARI"/>
        <s v="CORAL MIAMI"/>
        <s v="THE GOOD SPORT INC"/>
        <s v="THE BUM WRAP"/>
        <s v="KUKUI LLC / DBA KALIHI"/>
        <s v="BOUTIQUE IVY"/>
        <s v="MISS JULIS BOUTIQUE"/>
        <s v="LITTLE OUTFIT"/>
        <s v="LOVELY LADY LUMPS SWIMWEAR NEW YORK"/>
        <s v="AC FAST FORWARD LLC"/>
        <s v="1237019 ONTARIO INC"/>
        <s v="CORNER SURF SHOP"/>
        <s v="LUNA BOUTIQUE"/>
        <s v="SUNSPLASH INC"/>
        <s v="STROMS CLOTHING INC"/>
        <s v="OCEAN HUT SURF SHOP"/>
        <s v="WHALEBONE SURF SHOP RALEIGH"/>
        <s v="URBAN OUTFITTERS WHOLESALE INC."/>
        <s v="BD SWIM INC"/>
        <s v="COLE SPORT INC"/>
        <s v="PB SHELTER COVE LLC"/>
        <s v="JOSE L GONZALEZ VENEX 4001"/>
        <s v="COASTAL SURF BOUTIQUE"/>
        <s v="CALIFORNIA DAY CLOTHING LTD."/>
        <s v="SOUTHBIRD SURF SHOP"/>
        <s v="OCEAN HOUSE SURF INC"/>
        <s v="TRANSFORM FITNESS STUDIO"/>
        <s v="STELLA AND RUBY"/>
        <s v="LIKE MIND TRADING INC"/>
        <s v="INDULGE YOUR SENSES"/>
        <s v="HIVE"/>
        <s v="PROVISIONS SPORT SHOP"/>
        <s v="OUTPOST SPORTS"/>
        <s v="WINK SWIMWEAR"/>
        <s v="JCS"/>
        <s v="THE COTTAGE PLUM ISLAND"/>
        <s v="2239631 ONTARIO LIMITED"/>
        <s v="THE SKI BUM"/>
        <s v="THIRD COAST SURF SHOP"/>
        <s v="BLVCK MARKET"/>
        <s v="CREATIVE COLLECTIVE"/>
        <s v="BARRKERS"/>
        <s v="ASSATEAGUE LIFE LLC"/>
        <s v="BLACK SHEEP STUDIOS"/>
        <s v="DISCOUNT DANCE SUPPLY LLC"/>
        <s v="FLYING POINT SURF SHOP"/>
        <s v="JULIUS ORTIZ MALDONADO"/>
        <s v="THE TJX COMPANIES"/>
        <s v="GLISTEN LLC"/>
        <s v="CHICKADEE STORES INC"/>
        <s v="DALE GRIMES ENT"/>
        <s v="KANUK BOARD CO"/>
        <s v="MACKITE"/>
        <s v="JJS SKI N SURF LLC"/>
        <s v="FIT CULTURE STUDIOS LLC"/>
        <s v="VALLEY GIRL"/>
        <s v="BEACHES HOT YOGA"/>
        <s v="ZEN AND ZIP"/>
        <s v="YF INVESTMENT COMPANY LLC"/>
        <s v="TITLE NINE SPORTS INC"/>
        <s v="COVERED"/>
        <s v="PETE SMITHS SURF SHOP"/>
        <s v="CYPRESS CREEK OUTDOOR"/>
        <m/>
        <s v="MERMAID BLISS INC"/>
        <s v="THE MOUNTAIN MERMAID LLC"/>
        <s v="889 YOGA"/>
        <s v="S.S ATHLETICS INC"/>
        <s v="PURE YOGA OTTAWA"/>
        <s v="BIKINI MARKET"/>
        <s v="CARREFOUR MULTISPORTS"/>
        <s v="RUBY JANE VALLEY GIRL"/>
        <s v="ALLURE SWIMWEAR"/>
        <s v="RUBY JANE BOULDER"/>
        <s v="JERRIE SHOP"/>
        <s v="PEARLS AND PALMS INC"/>
        <s v="THE PALMS HOTEL AND SPA"/>
        <s v="BLACK REEF GROUP LLC"/>
        <s v="SALT CORP"/>
        <s v="BILLIE LE KID"/>
        <s v="BODY AND SOL SWIMWEAR"/>
        <s v="ONCE UPON A TIME DELRAY"/>
        <s v="ISLAND LEISURE INC"/>
        <s v="TERRA BOUTIQUE"/>
        <s v="WHALEBONE SURF SHOP VIRGINIA BEACH"/>
        <s v="KOKO TRIBE LLC"/>
        <s v="CABANA SWIM"/>
        <s v="HORSESHOE BOUTIQUE INC"/>
        <s v="WHALEBONE SURF SHOP NAGS HEAD"/>
        <s v="JC FAHEY GROUP"/>
        <s v="TEAM AQUATIC SUPPLIES LTD"/>
        <s v="KIDS COUTURE INC"/>
        <s v="MERMAIDS"/>
        <s v="BUENO SPORT" u="1"/>
        <s v="MAST INDUSTRIES INC" u="1"/>
        <s v="SEAFOLLY PTY LTD" u="1"/>
        <s v="MAST GLOBAL LOGISTICS" u="1"/>
      </sharedItems>
    </cacheField>
    <cacheField name="CURRENCY" numFmtId="0">
      <sharedItems containsBlank="1"/>
    </cacheField>
    <cacheField name="SALES AGENT" numFmtId="0">
      <sharedItems containsBlank="1"/>
    </cacheField>
    <cacheField name="CITY" numFmtId="0">
      <sharedItems containsBlank="1"/>
    </cacheField>
    <cacheField name="COUNTRY" numFmtId="0">
      <sharedItems containsBlank="1" containsMixedTypes="1" containsNumber="1" containsInteger="1" minValue="0" maxValue="0"/>
    </cacheField>
    <cacheField name="Total" numFmtId="0">
      <sharedItems containsString="0" containsBlank="1" containsNumber="1" containsInteger="1" minValue="1" maxValue="16245"/>
    </cacheField>
    <cacheField name="YEAR-COL" numFmtId="0">
      <sharedItems containsString="0" containsBlank="1" containsNumber="1" containsInteger="1" minValue="0" maxValue="2020"/>
    </cacheField>
    <cacheField name="COLLECTION ADJ" numFmtId="0">
      <sharedItems containsBlank="1"/>
    </cacheField>
    <cacheField name="COLLECTION PR ADJ" numFmtId="0">
      <sharedItems containsBlank="1"/>
    </cacheField>
    <cacheField name="COLLECTION PR ADJ-YEAR" numFmtId="0">
      <sharedItems containsBlank="1"/>
    </cacheField>
    <cacheField name="FISCAL YEAR" numFmtId="0">
      <sharedItems containsBlank="1"/>
    </cacheField>
    <cacheField name="USD BASE" numFmtId="0">
      <sharedItems containsString="0" containsBlank="1" containsNumber="1" minValue="1" maxValue="324900"/>
    </cacheField>
    <cacheField name="REP" numFmtId="0">
      <sharedItems containsBlank="1" count="22">
        <s v="PAIGE ALYSE STRAUGHAN"/>
        <s v="ANITA M. HOPKINS"/>
        <s v="BILL MILLER AND COMPANY"/>
        <s v="SHOUTOUTAGENCY"/>
        <s v="STEPHANIE VITALI"/>
        <s v="PHYLLIS POSNER"/>
        <s v="LAURA BONG"/>
        <s v="JULIE BERTRAND"/>
        <s v="HOLLY SALES INC."/>
        <s v="KELLY MICHELLE ELLINGSON"/>
        <s v="JUDITH ANN DEAL"/>
        <s v="MIE MANNICHE"/>
        <s v="TS SALES MANAGEMENT INC."/>
        <s v="RAINNIE MARKETING INC"/>
        <s v="DENISE ARNETT"/>
        <s v="JULIUS ORTIZ MALDONADO"/>
        <s v="SILVANA MARIA ESPINOSA ARBOLEDA"/>
        <s v="MARIANA GOMEZ CARRILLO"/>
        <s v="CATALINA RESTREPO GOMEZ"/>
        <m/>
        <s v="NATALIA RAMIREZ TORO"/>
        <s v="DEIMER ALBERTO LONGA PALACIOS"/>
      </sharedItems>
    </cacheField>
    <cacheField name="DOC TYPE2" numFmtId="0" databaseField="0">
      <fieldGroup base="5">
        <discretePr count="5">
          <x v="0"/>
          <x v="3"/>
          <x v="1"/>
          <x v="1"/>
          <x v="2"/>
        </discretePr>
        <groupItems count="4">
          <s v="FACTURA DE VENTA INTERNACIONAL / INVOICE"/>
          <s v="Grupo1"/>
          <s v="INVOICE"/>
          <m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02">
  <r>
    <x v="0"/>
    <n v="2018"/>
    <x v="0"/>
    <s v="AM"/>
    <s v="EEUU"/>
    <x v="0"/>
    <s v="HIGH SUMMER 2017"/>
    <s v="SWIMWEAR"/>
    <x v="0"/>
    <s v="DOLARES AMERICANOS / UNITED STATES DOLLAR"/>
    <s v="TS SALES MANAGEMENT INC."/>
    <s v="WASHINGTON"/>
    <s v="ESTADOS UNIDOS EEUU"/>
    <n v="1"/>
    <n v="2017"/>
    <s v="HIGH SUMMER"/>
    <s v="COLECCIONES PASADAS"/>
    <s v="COLECCIONES PASADAS"/>
    <s v="2018-2019"/>
    <n v="27.59"/>
    <x v="0"/>
  </r>
  <r>
    <x v="0"/>
    <n v="2018"/>
    <x v="0"/>
    <s v="AM"/>
    <s v="EEUU"/>
    <x v="0"/>
    <s v="HIGH SUMMER 2017"/>
    <s v="SWIMWEAR"/>
    <x v="0"/>
    <s v="DOLARES AMERICANOS / UNITED STATES DOLLAR"/>
    <s v="PAIGE ALYSE STRAUGHAN"/>
    <s v="WASHINGTON"/>
    <s v="ESTADOS UNIDOS EEUU"/>
    <n v="1"/>
    <n v="2017"/>
    <s v="HIGH SUMMER"/>
    <s v="COLECCIONES PASADAS"/>
    <s v="COLECCIONES PASADAS"/>
    <s v="2018-2019"/>
    <n v="29.37"/>
    <x v="0"/>
  </r>
  <r>
    <x v="0"/>
    <n v="2018"/>
    <x v="0"/>
    <s v="AM"/>
    <s v="EEUU"/>
    <x v="0"/>
    <s v="HOLIDAY 2017"/>
    <s v="ACCESSORIES"/>
    <x v="1"/>
    <s v="DOLARES AMERICANOS / UNITED STATES DOLLAR"/>
    <s v="ANITA M. HOPKINS"/>
    <s v="MASSACHUSETTS"/>
    <s v="ESTADOS UNIDOS EEUU"/>
    <n v="6"/>
    <n v="2017"/>
    <s v="HOLIDAY"/>
    <s v="COLECCIONES PASADAS"/>
    <s v="COLECCIONES PASADAS"/>
    <s v="2018-2019"/>
    <n v="54"/>
    <x v="1"/>
  </r>
  <r>
    <x v="0"/>
    <n v="2018"/>
    <x v="0"/>
    <s v="AM"/>
    <s v="EEUU"/>
    <x v="0"/>
    <s v="HOLIDAY 2017"/>
    <s v="ACTIVE"/>
    <x v="0"/>
    <s v="DOLARES AMERICANOS / UNITED STATES DOLLAR"/>
    <s v="PAIGE ALYSE STRAUGHAN"/>
    <s v="WASHINGTON"/>
    <s v="ESTADOS UNIDOS EEUU"/>
    <n v="3"/>
    <n v="2017"/>
    <s v="HOLIDAY"/>
    <s v="COLECCIONES PASADAS"/>
    <s v="COLECCIONES PASADAS"/>
    <s v="2018-2019"/>
    <n v="66.75"/>
    <x v="0"/>
  </r>
  <r>
    <x v="0"/>
    <n v="2018"/>
    <x v="0"/>
    <s v="AM"/>
    <s v="EEUU"/>
    <x v="0"/>
    <s v="SPRING 2017"/>
    <s v="SWIMWEAR"/>
    <x v="0"/>
    <s v="DOLARES AMERICANOS / UNITED STATES DOLLAR"/>
    <s v="TS SALES MANAGEMENT INC."/>
    <s v="WASHINGTON"/>
    <s v="ESTADOS UNIDOS EEUU"/>
    <n v="22"/>
    <n v="2017"/>
    <s v="SPRING"/>
    <s v="COLECCIONES PASADAS"/>
    <s v="COLECCIONES PASADAS"/>
    <s v="2018-2019"/>
    <n v="558.92000000000007"/>
    <x v="0"/>
  </r>
  <r>
    <x v="0"/>
    <n v="2018"/>
    <x v="0"/>
    <s v="AM"/>
    <s v="EEUU"/>
    <x v="0"/>
    <s v="SPRING 2017"/>
    <s v="SWIMWEAR"/>
    <x v="0"/>
    <s v="DOLARES AMERICANOS / UNITED STATES DOLLAR"/>
    <s v="PAIGE ALYSE STRAUGHAN"/>
    <s v="WASHINGTON"/>
    <s v="ESTADOS UNIDOS EEUU"/>
    <n v="2"/>
    <n v="2017"/>
    <s v="SPRING"/>
    <s v="COLECCIONES PASADAS"/>
    <s v="COLECCIONES PASADAS"/>
    <s v="2018-2019"/>
    <n v="58.74"/>
    <x v="0"/>
  </r>
  <r>
    <x v="0"/>
    <n v="2018"/>
    <x v="0"/>
    <s v="AM"/>
    <s v="EEUU"/>
    <x v="0"/>
    <s v="SPRING 2017"/>
    <s v="SWIMWEAR"/>
    <x v="2"/>
    <s v="DOLARES AMERICANOS / UNITED STATES DOLLAR"/>
    <s v="BILL MILLER AND COMPANY"/>
    <s v="FLORIDA"/>
    <s v="ESTADOS UNIDOS EEUU"/>
    <n v="2"/>
    <n v="2017"/>
    <s v="SPRING"/>
    <s v="COLECCIONES PASADAS"/>
    <s v="COLECCIONES PASADAS"/>
    <s v="2018-2019"/>
    <n v="53.1"/>
    <x v="2"/>
  </r>
  <r>
    <x v="0"/>
    <n v="2018"/>
    <x v="0"/>
    <s v="AM"/>
    <s v="EEUU"/>
    <x v="0"/>
    <s v="SPRING 2017"/>
    <s v="ACCESSORIES"/>
    <x v="3"/>
    <s v="DOLARES AMERICANOS / UNITED STATES DOLLAR"/>
    <s v="ANITA M. HOPKINS"/>
    <s v="RHODE ISLAND"/>
    <s v="ESTADOS UNIDOS EEUU"/>
    <n v="12"/>
    <n v="2017"/>
    <s v="SPRING"/>
    <s v="COLECCIONES PASADAS"/>
    <s v="COLECCIONES PASADAS"/>
    <s v="2018-2019"/>
    <n v="36"/>
    <x v="1"/>
  </r>
  <r>
    <x v="0"/>
    <n v="2018"/>
    <x v="0"/>
    <s v="AM"/>
    <s v="EEUU"/>
    <x v="0"/>
    <s v="SPRING 2017"/>
    <s v="KIDS"/>
    <x v="0"/>
    <s v="DOLARES AMERICANOS / UNITED STATES DOLLAR"/>
    <s v="PAIGE ALYSE STRAUGHAN"/>
    <s v="WASHINGTON"/>
    <s v="ESTADOS UNIDOS EEUU"/>
    <n v="1"/>
    <n v="2017"/>
    <s v="SPRING"/>
    <s v="COLECCIONES PASADAS"/>
    <s v="COLECCIONES PASADAS"/>
    <s v="2018-2019"/>
    <n v="29.37"/>
    <x v="0"/>
  </r>
  <r>
    <x v="0"/>
    <n v="2018"/>
    <x v="0"/>
    <s v="AM"/>
    <s v="EEUU"/>
    <x v="0"/>
    <s v="SPRING 2018"/>
    <s v="SWIMWEAR"/>
    <x v="0"/>
    <s v="DOLARES AMERICANOS / UNITED STATES DOLLAR"/>
    <s v="TS SALES MANAGEMENT INC."/>
    <s v="WASHINGTON"/>
    <s v="ESTADOS UNIDOS EEUU"/>
    <n v="158"/>
    <n v="2018"/>
    <s v="SPRING"/>
    <s v="SPRING"/>
    <s v="SPRING 2018"/>
    <s v="2018-2019"/>
    <n v="4349.4400000000005"/>
    <x v="0"/>
  </r>
  <r>
    <x v="0"/>
    <n v="2018"/>
    <x v="0"/>
    <s v="AM"/>
    <s v="EEUU"/>
    <x v="0"/>
    <s v="SPRING 2018"/>
    <s v="SWIMWEAR"/>
    <x v="0"/>
    <s v="DOLARES AMERICANOS / UNITED STATES DOLLAR"/>
    <s v="PAIGE ALYSE STRAUGHAN"/>
    <s v="WASHINGTON"/>
    <s v="ESTADOS UNIDOS EEUU"/>
    <n v="25"/>
    <n v="2018"/>
    <s v="SPRING"/>
    <s v="SPRING"/>
    <s v="SPRING 2018"/>
    <s v="2018-2019"/>
    <n v="722.68"/>
    <x v="0"/>
  </r>
  <r>
    <x v="0"/>
    <n v="2018"/>
    <x v="0"/>
    <s v="AM"/>
    <s v="EEUU"/>
    <x v="0"/>
    <s v="SPRING 2018"/>
    <s v="SWIMWEAR"/>
    <x v="4"/>
    <s v="DOLAR CANADIENSE / CANADIAN DOLLAR"/>
    <s v="SHOUTOUTAGENCY"/>
    <s v="BRITISH COLUMBIA"/>
    <s v="CANADA"/>
    <n v="27"/>
    <n v="2018"/>
    <s v="SPRING"/>
    <s v="SPRING"/>
    <s v="SPRING 2018"/>
    <s v="2018-2019"/>
    <n v="539.08169533169519"/>
    <x v="3"/>
  </r>
  <r>
    <x v="0"/>
    <n v="2018"/>
    <x v="0"/>
    <s v="AM"/>
    <s v="EEUU"/>
    <x v="0"/>
    <s v="SPRING 2018"/>
    <s v="SWIMWEAR"/>
    <x v="3"/>
    <s v="DOLARES AMERICANOS / UNITED STATES DOLLAR"/>
    <s v="ANITA M. HOPKINS"/>
    <s v="RHODE ISLAND"/>
    <s v="ESTADOS UNIDOS EEUU"/>
    <n v="41"/>
    <n v="2018"/>
    <s v="SPRING"/>
    <s v="SPRING"/>
    <s v="SPRING 2018"/>
    <s v="2018-2019"/>
    <n v="694.80000000000007"/>
    <x v="1"/>
  </r>
  <r>
    <x v="0"/>
    <n v="2018"/>
    <x v="0"/>
    <s v="AM"/>
    <s v="EEUU"/>
    <x v="0"/>
    <s v="SPRING 2018"/>
    <s v="SWIMWEAR"/>
    <x v="5"/>
    <s v="DOLARES AMERICANOS / UNITED STATES DOLLAR"/>
    <s v="STEPHANIE VITALI"/>
    <s v="HAMILTON"/>
    <s v="BERMUDAS"/>
    <n v="339"/>
    <n v="2018"/>
    <s v="SPRING"/>
    <s v="SPRING"/>
    <s v="SPRING 2018"/>
    <s v="2018-2019"/>
    <n v="6679.5299999999897"/>
    <x v="4"/>
  </r>
  <r>
    <x v="0"/>
    <n v="2018"/>
    <x v="0"/>
    <s v="AM"/>
    <s v="EEUU"/>
    <x v="0"/>
    <s v="SPRING 2018"/>
    <s v="SWIMWEAR"/>
    <x v="6"/>
    <s v="DOLARES AMERICANOS / UNITED STATES DOLLAR"/>
    <s v="PHYLLIS POSNER"/>
    <s v="CALIFORNIA"/>
    <s v="ESTADOS UNIDOS EEUU"/>
    <n v="42"/>
    <n v="2018"/>
    <s v="SPRING"/>
    <s v="SPRING"/>
    <s v="SPRING 2018"/>
    <s v="2018-2019"/>
    <n v="811.25000000000045"/>
    <x v="5"/>
  </r>
  <r>
    <x v="0"/>
    <n v="2018"/>
    <x v="0"/>
    <s v="AM"/>
    <s v="EEUU"/>
    <x v="0"/>
    <s v="SPRING 2018"/>
    <s v="SWIMWEAR"/>
    <x v="7"/>
    <s v="DOLAR CANADIENSE / CANADIAN DOLLAR"/>
    <s v="STEPHANIE VITALI"/>
    <s v="ONTARIO"/>
    <s v="CANADA"/>
    <n v="16"/>
    <n v="2018"/>
    <s v="SPRING"/>
    <s v="SPRING"/>
    <s v="SPRING 2018"/>
    <s v="2018-2019"/>
    <n v="338.68243243243239"/>
    <x v="4"/>
  </r>
  <r>
    <x v="0"/>
    <n v="2018"/>
    <x v="0"/>
    <s v="AM"/>
    <s v="EEUU"/>
    <x v="0"/>
    <s v="SPRING 2018"/>
    <s v="SWIMWEAR"/>
    <x v="2"/>
    <s v="DOLARES AMERICANOS / UNITED STATES DOLLAR"/>
    <s v="BILL MILLER AND COMPANY"/>
    <s v="FLORIDA"/>
    <s v="ESTADOS UNIDOS EEUU"/>
    <n v="53"/>
    <n v="2018"/>
    <s v="SPRING"/>
    <s v="SPRING"/>
    <s v="SPRING 2018"/>
    <s v="2018-2019"/>
    <n v="1485.0999999999997"/>
    <x v="2"/>
  </r>
  <r>
    <x v="0"/>
    <n v="2018"/>
    <x v="0"/>
    <s v="AM"/>
    <s v="EEUU"/>
    <x v="0"/>
    <s v="SPRING 2018"/>
    <s v="SWIMWEAR"/>
    <x v="8"/>
    <s v="DOLARES AMERICANOS / UNITED STATES DOLLAR"/>
    <s v="LAURA BONG"/>
    <s v="TEXAS"/>
    <s v="ESTADOS UNIDOS EEUU"/>
    <n v="22"/>
    <n v="2018"/>
    <s v="SPRING"/>
    <s v="SPRING"/>
    <s v="SPRING 2018"/>
    <s v="2018-2019"/>
    <n v="460.00000000000017"/>
    <x v="6"/>
  </r>
  <r>
    <x v="0"/>
    <n v="2018"/>
    <x v="0"/>
    <s v="AM"/>
    <s v="EEUU"/>
    <x v="0"/>
    <s v="SPRING 2018"/>
    <s v="SWIMWEAR"/>
    <x v="9"/>
    <s v="DOLARES AMERICANOS / UNITED STATES DOLLAR"/>
    <s v="ANITA M. HOPKINS"/>
    <s v="NEW JERSEY"/>
    <s v="ESTADOS UNIDOS EEUU"/>
    <n v="96"/>
    <n v="2018"/>
    <s v="SPRING"/>
    <s v="SPRING"/>
    <s v="SPRING 2018"/>
    <s v="2018-2019"/>
    <n v="1999.1999999999994"/>
    <x v="1"/>
  </r>
  <r>
    <x v="0"/>
    <n v="2018"/>
    <x v="0"/>
    <s v="AM"/>
    <s v="EEUU"/>
    <x v="0"/>
    <s v="SPRING 2018"/>
    <s v="SWIMWEAR"/>
    <x v="10"/>
    <s v="DOLARES AMERICANOS / UNITED STATES DOLLAR"/>
    <s v="ANITA M. HOPKINS"/>
    <s v="MARYLAND"/>
    <s v="ESTADOS UNIDOS EEUU"/>
    <n v="50"/>
    <n v="2018"/>
    <s v="SPRING"/>
    <s v="SPRING"/>
    <s v="SPRING 2018"/>
    <s v="2018-2019"/>
    <n v="1036"/>
    <x v="1"/>
  </r>
  <r>
    <x v="0"/>
    <n v="2018"/>
    <x v="0"/>
    <s v="AM"/>
    <s v="EEUU"/>
    <x v="0"/>
    <s v="SPRING 2018"/>
    <s v="SWIMWEAR"/>
    <x v="11"/>
    <s v="DOLARES AMERICANOS / UNITED STATES DOLLAR"/>
    <s v="BILL MILLER AND COMPANY"/>
    <s v="VIRGINIA"/>
    <s v="ESTADOS UNIDOS EEUU"/>
    <n v="68"/>
    <n v="2018"/>
    <s v="SPRING"/>
    <s v="SPRING"/>
    <s v="SPRING 2018"/>
    <s v="2018-2019"/>
    <n v="1614.1999999999991"/>
    <x v="2"/>
  </r>
  <r>
    <x v="0"/>
    <n v="2018"/>
    <x v="0"/>
    <s v="AM"/>
    <s v="EEUU"/>
    <x v="0"/>
    <s v="SPRING 2018"/>
    <s v="SWIMWEAR"/>
    <x v="12"/>
    <s v="DOLARES AMERICANOS / UNITED STATES DOLLAR"/>
    <s v="PHYLLIS POSNER"/>
    <s v="CALIFORNIA"/>
    <s v="ESTADOS UNIDOS EEUU"/>
    <n v="4"/>
    <n v="2018"/>
    <s v="SPRING"/>
    <s v="SPRING"/>
    <s v="SPRING 2018"/>
    <s v="2018-2019"/>
    <n v="116"/>
    <x v="5"/>
  </r>
  <r>
    <x v="0"/>
    <n v="2018"/>
    <x v="0"/>
    <s v="AM"/>
    <s v="EEUU"/>
    <x v="0"/>
    <s v="SPRING 2018"/>
    <s v="SWIMWEAR"/>
    <x v="13"/>
    <s v="DOLARES AMERICANOS / UNITED STATES DOLLAR"/>
    <s v="ANITA M. HOPKINS"/>
    <s v="NEW JERSEY"/>
    <s v="ESTADOS UNIDOS EEUU"/>
    <n v="2"/>
    <n v="2018"/>
    <s v="SPRING"/>
    <s v="SPRING"/>
    <s v="SPRING 2018"/>
    <s v="2018-2019"/>
    <n v="60"/>
    <x v="1"/>
  </r>
  <r>
    <x v="0"/>
    <n v="2018"/>
    <x v="0"/>
    <s v="AM"/>
    <s v="EEUU"/>
    <x v="0"/>
    <s v="SPRING 2018"/>
    <s v="SWIMWEAR"/>
    <x v="14"/>
    <s v="DOLAR CANADIENSE / CANADIAN DOLLAR"/>
    <s v="SHOUTOUTAGENCY"/>
    <s v="MANITOBA"/>
    <s v="CANADA"/>
    <n v="65"/>
    <n v="2018"/>
    <s v="SPRING"/>
    <s v="SPRING"/>
    <s v="SPRING 2018"/>
    <s v="2018-2019"/>
    <n v="1341.5233415233417"/>
    <x v="3"/>
  </r>
  <r>
    <x v="0"/>
    <n v="2018"/>
    <x v="0"/>
    <s v="AM"/>
    <s v="EEUU"/>
    <x v="0"/>
    <s v="SPRING 2018"/>
    <s v="SWIMWEAR"/>
    <x v="15"/>
    <s v="DOLAR CANADIENSE / CANADIAN DOLLAR"/>
    <s v="JULIE BERTRAND"/>
    <s v="QUEBEC"/>
    <s v="CANADA"/>
    <n v="99"/>
    <n v="2018"/>
    <s v="SPRING"/>
    <s v="SPRING"/>
    <s v="SPRING 2018"/>
    <s v="2018-2019"/>
    <n v="1681.9717444717442"/>
    <x v="7"/>
  </r>
  <r>
    <x v="0"/>
    <n v="2018"/>
    <x v="0"/>
    <s v="AM"/>
    <s v="EEUU"/>
    <x v="0"/>
    <s v="SPRING 2018"/>
    <s v="SWIMWEAR"/>
    <x v="16"/>
    <s v="DOLARES AMERICANOS / UNITED STATES DOLLAR"/>
    <s v="ANITA M. HOPKINS"/>
    <s v="MASSACHUSETTS"/>
    <s v="ESTADOS UNIDOS EEUU"/>
    <n v="12"/>
    <n v="2018"/>
    <s v="SPRING"/>
    <s v="SPRING"/>
    <s v="SPRING 2018"/>
    <s v="2018-2019"/>
    <n v="258.3"/>
    <x v="1"/>
  </r>
  <r>
    <x v="0"/>
    <n v="2018"/>
    <x v="0"/>
    <s v="AM"/>
    <s v="EEUU"/>
    <x v="0"/>
    <s v="SPRING 2018"/>
    <s v="ACCESSORIES"/>
    <x v="3"/>
    <s v="DOLARES AMERICANOS / UNITED STATES DOLLAR"/>
    <s v="ANITA M. HOPKINS"/>
    <s v="RHODE ISLAND"/>
    <s v="ESTADOS UNIDOS EEUU"/>
    <n v="8"/>
    <n v="2018"/>
    <s v="SPRING"/>
    <s v="SPRING"/>
    <s v="SPRING 2018"/>
    <s v="2018-2019"/>
    <n v="91.2"/>
    <x v="1"/>
  </r>
  <r>
    <x v="0"/>
    <n v="2018"/>
    <x v="0"/>
    <s v="AM"/>
    <s v="EEUU"/>
    <x v="0"/>
    <s v="SPRING 2018"/>
    <s v="ACCESSORIES"/>
    <x v="5"/>
    <s v="DOLARES AMERICANOS / UNITED STATES DOLLAR"/>
    <s v="STEPHANIE VITALI"/>
    <s v="HAMILTON"/>
    <s v="BERMUDAS"/>
    <n v="64"/>
    <n v="2018"/>
    <s v="SPRING"/>
    <s v="SPRING"/>
    <s v="SPRING 2018"/>
    <s v="2018-2019"/>
    <n v="1177.2999999999997"/>
    <x v="4"/>
  </r>
  <r>
    <x v="0"/>
    <n v="2018"/>
    <x v="0"/>
    <s v="AM"/>
    <s v="EEUU"/>
    <x v="0"/>
    <s v="SPRING 2018"/>
    <s v="ACCESSORIES"/>
    <x v="6"/>
    <s v="DOLARES AMERICANOS / UNITED STATES DOLLAR"/>
    <s v="PHYLLIS POSNER"/>
    <s v="CALIFORNIA"/>
    <s v="ESTADOS UNIDOS EEUU"/>
    <n v="2"/>
    <n v="2018"/>
    <s v="SPRING"/>
    <s v="SPRING"/>
    <s v="SPRING 2018"/>
    <s v="2018-2019"/>
    <n v="77"/>
    <x v="5"/>
  </r>
  <r>
    <x v="0"/>
    <n v="2018"/>
    <x v="0"/>
    <s v="AM"/>
    <s v="EEUU"/>
    <x v="0"/>
    <s v="SPRING 2018"/>
    <s v="ACCESSORIES"/>
    <x v="7"/>
    <s v="DOLAR CANADIENSE / CANADIAN DOLLAR"/>
    <s v="STEPHANIE VITALI"/>
    <s v="ONTARIO"/>
    <s v="CANADA"/>
    <n v="2"/>
    <n v="2018"/>
    <s v="SPRING"/>
    <s v="SPRING"/>
    <s v="SPRING 2018"/>
    <s v="2018-2019"/>
    <n v="17.736486486486488"/>
    <x v="4"/>
  </r>
  <r>
    <x v="0"/>
    <n v="2018"/>
    <x v="0"/>
    <s v="AM"/>
    <s v="EEUU"/>
    <x v="0"/>
    <s v="SPRING 2018"/>
    <s v="ACTIVE"/>
    <x v="0"/>
    <s v="DOLARES AMERICANOS / UNITED STATES DOLLAR"/>
    <s v="TS SALES MANAGEMENT INC."/>
    <s v="WASHINGTON"/>
    <s v="ESTADOS UNIDOS EEUU"/>
    <n v="3"/>
    <n v="2018"/>
    <s v="SPRING"/>
    <s v="SPRING"/>
    <s v="SPRING 2018"/>
    <s v="2018-2019"/>
    <n v="74.759999999999991"/>
    <x v="0"/>
  </r>
  <r>
    <x v="0"/>
    <n v="2018"/>
    <x v="0"/>
    <s v="AM"/>
    <s v="EEUU"/>
    <x v="0"/>
    <s v="SPRING 2018"/>
    <s v="ACTIVE"/>
    <x v="0"/>
    <s v="DOLARES AMERICANOS / UNITED STATES DOLLAR"/>
    <s v="PAIGE ALYSE STRAUGHAN"/>
    <s v="WASHINGTON"/>
    <s v="ESTADOS UNIDOS EEUU"/>
    <n v="2"/>
    <n v="2018"/>
    <s v="SPRING"/>
    <s v="SPRING"/>
    <s v="SPRING 2018"/>
    <s v="2018-2019"/>
    <n v="64.97"/>
    <x v="0"/>
  </r>
  <r>
    <x v="0"/>
    <n v="2018"/>
    <x v="0"/>
    <s v="AM"/>
    <s v="EEUU"/>
    <x v="0"/>
    <s v="SPRING 2018"/>
    <s v="ACTIVE"/>
    <x v="5"/>
    <s v="DOLARES AMERICANOS / UNITED STATES DOLLAR"/>
    <s v="STEPHANIE VITALI"/>
    <s v="HAMILTON"/>
    <s v="BERMUDAS"/>
    <n v="24"/>
    <n v="2018"/>
    <s v="SPRING"/>
    <s v="SPRING"/>
    <s v="SPRING 2018"/>
    <s v="2018-2019"/>
    <n v="485.7"/>
    <x v="4"/>
  </r>
  <r>
    <x v="0"/>
    <n v="2018"/>
    <x v="0"/>
    <s v="AM"/>
    <s v="EEUU"/>
    <x v="0"/>
    <s v="SPRING 2018"/>
    <s v="ACTIVE"/>
    <x v="17"/>
    <s v="DOLARES AMERICANOS / UNITED STATES DOLLAR"/>
    <s v="LAURA BONG"/>
    <s v="MISSISSIPPI"/>
    <s v="ESTADOS UNIDOS EEUU"/>
    <n v="15"/>
    <n v="2018"/>
    <s v="SPRING"/>
    <s v="SPRING"/>
    <s v="SPRING 2018"/>
    <s v="2018-2019"/>
    <n v="289.85000000000002"/>
    <x v="6"/>
  </r>
  <r>
    <x v="0"/>
    <n v="2018"/>
    <x v="0"/>
    <s v="AM"/>
    <s v="EEUU"/>
    <x v="0"/>
    <s v="SPRING 2018"/>
    <s v="KIDS"/>
    <x v="0"/>
    <s v="DOLARES AMERICANOS / UNITED STATES DOLLAR"/>
    <s v="TS SALES MANAGEMENT INC."/>
    <s v="WASHINGTON"/>
    <s v="ESTADOS UNIDOS EEUU"/>
    <n v="72"/>
    <n v="2018"/>
    <s v="SPRING"/>
    <s v="SPRING"/>
    <s v="SPRING 2018"/>
    <s v="2018-2019"/>
    <n v="2040.049999999999"/>
    <x v="0"/>
  </r>
  <r>
    <x v="0"/>
    <n v="2018"/>
    <x v="0"/>
    <s v="AM"/>
    <s v="EEUU"/>
    <x v="0"/>
    <s v="SPRING 2018"/>
    <s v="KIDS"/>
    <x v="0"/>
    <s v="DOLARES AMERICANOS / UNITED STATES DOLLAR"/>
    <s v="PAIGE ALYSE STRAUGHAN"/>
    <s v="WASHINGTON"/>
    <s v="ESTADOS UNIDOS EEUU"/>
    <n v="18"/>
    <n v="2018"/>
    <s v="SPRING"/>
    <s v="SPRING"/>
    <s v="SPRING 2018"/>
    <s v="2018-2019"/>
    <n v="503.32999999999993"/>
    <x v="0"/>
  </r>
  <r>
    <x v="0"/>
    <n v="2018"/>
    <x v="0"/>
    <s v="AM"/>
    <s v="EEUU"/>
    <x v="0"/>
    <s v="SPRING 2018"/>
    <s v="KIDS"/>
    <x v="5"/>
    <s v="DOLARES AMERICANOS / UNITED STATES DOLLAR"/>
    <s v="STEPHANIE VITALI"/>
    <s v="HAMILTON"/>
    <s v="BERMUDAS"/>
    <n v="34"/>
    <n v="2018"/>
    <s v="SPRING"/>
    <s v="SPRING"/>
    <s v="SPRING 2018"/>
    <s v="2018-2019"/>
    <n v="629.69999999999982"/>
    <x v="4"/>
  </r>
  <r>
    <x v="0"/>
    <n v="2018"/>
    <x v="0"/>
    <s v="AM"/>
    <s v="EEUU"/>
    <x v="0"/>
    <s v="SPRING 2018"/>
    <s v="KIDS"/>
    <x v="18"/>
    <s v="DOLARES AMERICANOS / UNITED STATES DOLLAR"/>
    <s v="LAURA BONG"/>
    <s v="TEXAS"/>
    <s v="ESTADOS UNIDOS EEUU"/>
    <n v="1"/>
    <n v="2018"/>
    <s v="SPRING"/>
    <s v="SPRING"/>
    <s v="SPRING 2018"/>
    <s v="2018-2019"/>
    <n v="20.65"/>
    <x v="6"/>
  </r>
  <r>
    <x v="0"/>
    <n v="2018"/>
    <x v="0"/>
    <s v="AM"/>
    <s v="EEUU"/>
    <x v="0"/>
    <s v="SPRING 2018"/>
    <s v="KIDS"/>
    <x v="19"/>
    <s v="DOLARES AMERICANOS / UNITED STATES DOLLAR"/>
    <s v="HOLLY SALES INC."/>
    <s v="OHIO"/>
    <s v="ESTADOS UNIDOS EEUU"/>
    <n v="3"/>
    <n v="2018"/>
    <s v="SPRING"/>
    <s v="SPRING"/>
    <s v="SPRING 2018"/>
    <s v="2018-2019"/>
    <n v="92.5"/>
    <x v="8"/>
  </r>
  <r>
    <x v="0"/>
    <n v="2018"/>
    <x v="0"/>
    <s v="AM"/>
    <s v="EEUU"/>
    <x v="0"/>
    <s v="SPRING 2018"/>
    <s v="KIDS"/>
    <x v="2"/>
    <s v="DOLARES AMERICANOS / UNITED STATES DOLLAR"/>
    <s v="BILL MILLER AND COMPANY"/>
    <s v="FLORIDA"/>
    <s v="ESTADOS UNIDOS EEUU"/>
    <n v="5"/>
    <n v="2018"/>
    <s v="SPRING"/>
    <s v="SPRING"/>
    <s v="SPRING 2018"/>
    <s v="2018-2019"/>
    <n v="153.19999999999999"/>
    <x v="2"/>
  </r>
  <r>
    <x v="0"/>
    <n v="2018"/>
    <x v="0"/>
    <s v="AM"/>
    <s v="EEUU"/>
    <x v="0"/>
    <s v="SPRING 2018"/>
    <s v="KIDS"/>
    <x v="20"/>
    <s v="DOLARES AMERICANOS / UNITED STATES DOLLAR"/>
    <s v="TS SALES MANAGEMENT INC."/>
    <s v="CALIFORNIA"/>
    <s v="ESTADOS UNIDOS EEUU"/>
    <n v="6"/>
    <n v="2018"/>
    <s v="SPRING"/>
    <s v="SPRING"/>
    <s v="SPRING 2018"/>
    <s v="2018-2019"/>
    <n v="130.19999999999999"/>
    <x v="9"/>
  </r>
  <r>
    <x v="0"/>
    <n v="2018"/>
    <x v="0"/>
    <s v="AM"/>
    <s v="EEUU"/>
    <x v="0"/>
    <s v="SPRING 2018"/>
    <s v="KIDS"/>
    <x v="21"/>
    <s v="DOLARES AMERICANOS / UNITED STATES DOLLAR"/>
    <s v="ANITA M. HOPKINS"/>
    <s v="MASSACHUSETTS"/>
    <s v="ESTADOS UNIDOS EEUU"/>
    <n v="21"/>
    <n v="2018"/>
    <s v="SPRING"/>
    <s v="SPRING"/>
    <s v="SPRING 2018"/>
    <s v="2018-2019"/>
    <n v="450.45"/>
    <x v="1"/>
  </r>
  <r>
    <x v="0"/>
    <n v="2018"/>
    <x v="0"/>
    <s v="AM"/>
    <s v="EEUU"/>
    <x v="0"/>
    <s v="SPRING 2018"/>
    <s v="TRUNKS"/>
    <x v="0"/>
    <s v="DOLARES AMERICANOS / UNITED STATES DOLLAR"/>
    <s v="TS SALES MANAGEMENT INC."/>
    <s v="WASHINGTON"/>
    <s v="ESTADOS UNIDOS EEUU"/>
    <n v="3"/>
    <n v="2018"/>
    <s v="SPRING"/>
    <s v="SPRING"/>
    <s v="SPRING 2018"/>
    <s v="2018-2019"/>
    <n v="87.67"/>
    <x v="0"/>
  </r>
  <r>
    <x v="0"/>
    <n v="2018"/>
    <x v="0"/>
    <s v="AM"/>
    <s v="EEUU"/>
    <x v="0"/>
    <s v="SPRING 2018"/>
    <s v="TRUNKS"/>
    <x v="0"/>
    <s v="DOLARES AMERICANOS / UNITED STATES DOLLAR"/>
    <s v="PAIGE ALYSE STRAUGHAN"/>
    <s v="WASHINGTON"/>
    <s v="ESTADOS UNIDOS EEUU"/>
    <n v="1"/>
    <n v="2018"/>
    <s v="SPRING"/>
    <s v="SPRING"/>
    <s v="SPRING 2018"/>
    <s v="2018-2019"/>
    <n v="37.380000000000003"/>
    <x v="0"/>
  </r>
  <r>
    <x v="0"/>
    <n v="2018"/>
    <x v="0"/>
    <s v="AM"/>
    <s v="EEUU"/>
    <x v="0"/>
    <s v="SPRING 2018"/>
    <s v="TRUNKS"/>
    <x v="5"/>
    <s v="DOLARES AMERICANOS / UNITED STATES DOLLAR"/>
    <s v="STEPHANIE VITALI"/>
    <s v="HAMILTON"/>
    <s v="BERMUDAS"/>
    <n v="1"/>
    <n v="2018"/>
    <s v="SPRING"/>
    <s v="SPRING"/>
    <s v="SPRING 2018"/>
    <s v="2018-2019"/>
    <n v="18.98"/>
    <x v="4"/>
  </r>
  <r>
    <x v="0"/>
    <n v="2018"/>
    <x v="0"/>
    <s v="AM"/>
    <s v="EEUU"/>
    <x v="0"/>
    <s v="SPRING 2018"/>
    <s v="BEACHWEAR"/>
    <x v="0"/>
    <s v="DOLARES AMERICANOS / UNITED STATES DOLLAR"/>
    <s v="TS SALES MANAGEMENT INC."/>
    <s v="WASHINGTON"/>
    <s v="ESTADOS UNIDOS EEUU"/>
    <n v="11"/>
    <n v="2018"/>
    <s v="SPRING"/>
    <s v="SPRING"/>
    <s v="SPRING 2018"/>
    <s v="2018-2019"/>
    <n v="387.15000000000003"/>
    <x v="0"/>
  </r>
  <r>
    <x v="0"/>
    <n v="2018"/>
    <x v="0"/>
    <s v="AM"/>
    <s v="EEUU"/>
    <x v="0"/>
    <s v="SPRING 2018"/>
    <s v="BEACHWEAR"/>
    <x v="4"/>
    <s v="DOLAR CANADIENSE / CANADIAN DOLLAR"/>
    <s v="SHOUTOUTAGENCY"/>
    <s v="BRITISH COLUMBIA"/>
    <s v="CANADA"/>
    <n v="2"/>
    <n v="2018"/>
    <s v="SPRING"/>
    <s v="SPRING"/>
    <s v="SPRING 2018"/>
    <s v="2018-2019"/>
    <n v="55.359336609336609"/>
    <x v="3"/>
  </r>
  <r>
    <x v="0"/>
    <n v="2018"/>
    <x v="0"/>
    <s v="AM"/>
    <s v="EEUU"/>
    <x v="0"/>
    <s v="SPRING 2018"/>
    <s v="BEACHWEAR"/>
    <x v="5"/>
    <s v="DOLARES AMERICANOS / UNITED STATES DOLLAR"/>
    <s v="STEPHANIE VITALI"/>
    <s v="HAMILTON"/>
    <s v="BERMUDAS"/>
    <n v="52"/>
    <n v="2018"/>
    <s v="SPRING"/>
    <s v="SPRING"/>
    <s v="SPRING 2018"/>
    <s v="2018-2019"/>
    <n v="1335.65"/>
    <x v="4"/>
  </r>
  <r>
    <x v="0"/>
    <n v="2018"/>
    <x v="0"/>
    <s v="AM"/>
    <s v="EEUU"/>
    <x v="0"/>
    <s v="SPRING 2018"/>
    <s v="BEACHWEAR"/>
    <x v="6"/>
    <s v="DOLARES AMERICANOS / UNITED STATES DOLLAR"/>
    <s v="PHYLLIS POSNER"/>
    <s v="CALIFORNIA"/>
    <s v="ESTADOS UNIDOS EEUU"/>
    <n v="2"/>
    <n v="2018"/>
    <s v="SPRING"/>
    <s v="SPRING"/>
    <s v="SPRING 2018"/>
    <s v="2018-2019"/>
    <n v="36.299999999999997"/>
    <x v="5"/>
  </r>
  <r>
    <x v="0"/>
    <n v="2018"/>
    <x v="0"/>
    <s v="AM"/>
    <s v="EEUU"/>
    <x v="0"/>
    <s v="SPRING 2018"/>
    <s v="BEACHWEAR"/>
    <x v="7"/>
    <s v="DOLAR CANADIENSE / CANADIAN DOLLAR"/>
    <s v="STEPHANIE VITALI"/>
    <s v="ONTARIO"/>
    <s v="CANADA"/>
    <n v="2"/>
    <n v="2018"/>
    <s v="SPRING"/>
    <s v="SPRING"/>
    <s v="SPRING 2018"/>
    <s v="2018-2019"/>
    <n v="43.074324324324323"/>
    <x v="4"/>
  </r>
  <r>
    <x v="0"/>
    <n v="2018"/>
    <x v="0"/>
    <s v="AM"/>
    <s v="EEUU"/>
    <x v="0"/>
    <s v="SPRING 2018"/>
    <s v="BEACHWEAR"/>
    <x v="2"/>
    <s v="DOLARES AMERICANOS / UNITED STATES DOLLAR"/>
    <s v="BILL MILLER AND COMPANY"/>
    <s v="FLORIDA"/>
    <s v="ESTADOS UNIDOS EEUU"/>
    <n v="8"/>
    <n v="2018"/>
    <s v="SPRING"/>
    <s v="SPRING"/>
    <s v="SPRING 2018"/>
    <s v="2018-2019"/>
    <n v="324.70000000000005"/>
    <x v="2"/>
  </r>
  <r>
    <x v="0"/>
    <n v="2018"/>
    <x v="0"/>
    <s v="AM"/>
    <s v="EEUU"/>
    <x v="0"/>
    <s v="SPRING 2018"/>
    <s v="BEACHWEAR"/>
    <x v="14"/>
    <s v="DOLAR CANADIENSE / CANADIAN DOLLAR"/>
    <s v="SHOUTOUTAGENCY"/>
    <s v="MANITOBA"/>
    <s v="CANADA"/>
    <n v="6"/>
    <n v="2018"/>
    <s v="SPRING"/>
    <s v="SPRING"/>
    <s v="SPRING 2018"/>
    <s v="2018-2019"/>
    <n v="166.6154791154791"/>
    <x v="3"/>
  </r>
  <r>
    <x v="0"/>
    <n v="2018"/>
    <x v="0"/>
    <s v="AM"/>
    <s v="EEUU"/>
    <x v="0"/>
    <s v="SUMMER 2017"/>
    <s v="SWIMWEAR"/>
    <x v="0"/>
    <s v="DOLARES AMERICANOS / UNITED STATES DOLLAR"/>
    <s v="TS SALES MANAGEMENT INC."/>
    <s v="WASHINGTON"/>
    <s v="ESTADOS UNIDOS EEUU"/>
    <n v="16"/>
    <n v="2017"/>
    <s v="SUMMER"/>
    <s v="COLECCIONES PASADAS"/>
    <s v="COLECCIONES PASADAS"/>
    <s v="2018-2019"/>
    <n v="548.24"/>
    <x v="0"/>
  </r>
  <r>
    <x v="0"/>
    <n v="2018"/>
    <x v="0"/>
    <s v="AM"/>
    <s v="EEUU"/>
    <x v="0"/>
    <s v="SUMMER 2017"/>
    <s v="SWIMWEAR"/>
    <x v="0"/>
    <s v="DOLARES AMERICANOS / UNITED STATES DOLLAR"/>
    <s v="PAIGE ALYSE STRAUGHAN"/>
    <s v="WASHINGTON"/>
    <s v="ESTADOS UNIDOS EEUU"/>
    <n v="2"/>
    <n v="2017"/>
    <s v="SUMMER"/>
    <s v="COLECCIONES PASADAS"/>
    <s v="COLECCIONES PASADAS"/>
    <s v="2018-2019"/>
    <n v="50.730000000000004"/>
    <x v="0"/>
  </r>
  <r>
    <x v="0"/>
    <n v="2018"/>
    <x v="0"/>
    <s v="AM"/>
    <s v="EEUU"/>
    <x v="0"/>
    <s v="SUMMER 2017"/>
    <s v="ACTIVE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8-2019"/>
    <n v="22.25"/>
    <x v="0"/>
  </r>
  <r>
    <x v="0"/>
    <n v="2018"/>
    <x v="0"/>
    <s v="AM"/>
    <s v="EEUU"/>
    <x v="0"/>
    <s v="SUMMER 2017"/>
    <s v="KIDS"/>
    <x v="0"/>
    <s v="DOLARES AMERICANOS / UNITED STATES DOLLAR"/>
    <s v="TS SALES MANAGEMENT INC."/>
    <s v="WASHINGTON"/>
    <s v="ESTADOS UNIDOS EEUU"/>
    <n v="3"/>
    <n v="2017"/>
    <s v="SUMMER"/>
    <s v="COLECCIONES PASADAS"/>
    <s v="COLECCIONES PASADAS"/>
    <s v="2018-2019"/>
    <n v="85.9"/>
    <x v="0"/>
  </r>
  <r>
    <x v="0"/>
    <n v="2018"/>
    <x v="0"/>
    <s v="AM"/>
    <s v="EEUU"/>
    <x v="0"/>
    <s v="SUMMER 2017"/>
    <s v="TRUNKS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8-2019"/>
    <n v="30.26"/>
    <x v="0"/>
  </r>
  <r>
    <x v="0"/>
    <n v="2018"/>
    <x v="0"/>
    <s v="AM"/>
    <s v="EEUU"/>
    <x v="0"/>
    <s v="SUMMER 2017"/>
    <s v="BEACHWEAR"/>
    <x v="0"/>
    <s v="DOLARES AMERICANOS / UNITED STATES DOLLAR"/>
    <s v="TS SALES MANAGEMENT INC."/>
    <s v="WASHINGTON"/>
    <s v="ESTADOS UNIDOS EEUU"/>
    <n v="1"/>
    <n v="2017"/>
    <s v="SUMMER"/>
    <s v="COLECCIONES PASADAS"/>
    <s v="COLECCIONES PASADAS"/>
    <s v="2018-2019"/>
    <n v="26.7"/>
    <x v="0"/>
  </r>
  <r>
    <x v="0"/>
    <n v="2018"/>
    <x v="0"/>
    <s v="AM"/>
    <s v="EEUU"/>
    <x v="0"/>
    <s v="SUMMER 2018"/>
    <s v="SWIMWEAR"/>
    <x v="0"/>
    <s v="DOLARES AMERICANOS / UNITED STATES DOLLAR"/>
    <s v="TS SALES MANAGEMENT INC."/>
    <s v="WASHINGTON"/>
    <s v="ESTADOS UNIDOS EEUU"/>
    <n v="152"/>
    <n v="2018"/>
    <s v="SUMMER"/>
    <s v="SUMMER"/>
    <s v="SUMMER 2018"/>
    <s v="2018-2019"/>
    <n v="4176.7700000000004"/>
    <x v="0"/>
  </r>
  <r>
    <x v="0"/>
    <n v="2018"/>
    <x v="0"/>
    <s v="AM"/>
    <s v="EEUU"/>
    <x v="0"/>
    <s v="SUMMER 2018"/>
    <s v="SWIMWEAR"/>
    <x v="0"/>
    <s v="DOLARES AMERICANOS / UNITED STATES DOLLAR"/>
    <s v="PAIGE ALYSE STRAUGHAN"/>
    <s v="WASHINGTON"/>
    <s v="ESTADOS UNIDOS EEUU"/>
    <n v="43"/>
    <n v="2018"/>
    <s v="SUMMER"/>
    <s v="SUMMER"/>
    <s v="SUMMER 2018"/>
    <s v="2018-2019"/>
    <n v="1153.4399999999996"/>
    <x v="0"/>
  </r>
  <r>
    <x v="0"/>
    <n v="2018"/>
    <x v="0"/>
    <s v="AM"/>
    <s v="EEUU"/>
    <x v="0"/>
    <s v="SUMMER 2018"/>
    <s v="SWIMWEAR"/>
    <x v="22"/>
    <s v="DOLARES AMERICANOS / UNITED STATES DOLLAR"/>
    <s v="JUDITH ANN DEAL"/>
    <s v="HAWAII"/>
    <s v="ESTADOS UNIDOS EEUU"/>
    <n v="136"/>
    <n v="2018"/>
    <s v="SUMMER"/>
    <s v="SUMMER"/>
    <s v="SUMMER 2018"/>
    <s v="2018-2019"/>
    <n v="5242"/>
    <x v="10"/>
  </r>
  <r>
    <x v="0"/>
    <n v="2018"/>
    <x v="0"/>
    <s v="AM"/>
    <s v="EEUU"/>
    <x v="0"/>
    <s v="SUMMER 2018"/>
    <s v="SWIMWEAR"/>
    <x v="23"/>
    <s v="DOLARES AMERICANOS / UNITED STATES DOLLAR"/>
    <s v="ANITA M. HOPKINS"/>
    <s v="WISCONSIN"/>
    <s v="ESTADOS UNIDOS EEUU"/>
    <n v="6"/>
    <n v="2018"/>
    <s v="SUMMER"/>
    <s v="SUMMER"/>
    <s v="SUMMER 2018"/>
    <s v="2018-2019"/>
    <n v="198"/>
    <x v="1"/>
  </r>
  <r>
    <x v="0"/>
    <n v="2018"/>
    <x v="0"/>
    <s v="AM"/>
    <s v="EEUU"/>
    <x v="0"/>
    <s v="SUMMER 2018"/>
    <s v="SWIMWEAR"/>
    <x v="24"/>
    <s v="DOLARES AMERICANOS / UNITED STATES DOLLAR"/>
    <s v="MIE MANNICHE"/>
    <s v="CALIFORNIA"/>
    <s v="ESTADOS UNIDOS EEUU"/>
    <n v="2"/>
    <n v="2018"/>
    <s v="SUMMER"/>
    <s v="SUMMER"/>
    <s v="SUMMER 2018"/>
    <s v="2018-2019"/>
    <n v="62"/>
    <x v="11"/>
  </r>
  <r>
    <x v="0"/>
    <n v="2018"/>
    <x v="0"/>
    <s v="AM"/>
    <s v="EEUU"/>
    <x v="0"/>
    <s v="SUMMER 2018"/>
    <s v="SWIMWEAR"/>
    <x v="5"/>
    <s v="DOLARES AMERICANOS / UNITED STATES DOLLAR"/>
    <s v="STEPHANIE VITALI"/>
    <s v="HAMILTON"/>
    <s v="BERMUDAS"/>
    <n v="114"/>
    <n v="2018"/>
    <s v="SUMMER"/>
    <s v="SUMMER"/>
    <s v="SUMMER 2018"/>
    <s v="2018-2019"/>
    <n v="3090.0399999999954"/>
    <x v="4"/>
  </r>
  <r>
    <x v="0"/>
    <n v="2018"/>
    <x v="0"/>
    <s v="AM"/>
    <s v="EEUU"/>
    <x v="0"/>
    <s v="SUMMER 2018"/>
    <s v="SWIMWEAR"/>
    <x v="25"/>
    <s v="DOLARES AMERICANOS / UNITED STATES DOLLAR"/>
    <s v="JUDITH ANN DEAL"/>
    <s v="HAWAII"/>
    <s v="ESTADOS UNIDOS EEUU"/>
    <n v="48"/>
    <n v="2018"/>
    <s v="SUMMER"/>
    <s v="SUMMER"/>
    <s v="SUMMER 2018"/>
    <s v="2018-2019"/>
    <n v="2109"/>
    <x v="10"/>
  </r>
  <r>
    <x v="0"/>
    <n v="2018"/>
    <x v="0"/>
    <s v="AM"/>
    <s v="EEUU"/>
    <x v="0"/>
    <s v="SUMMER 2018"/>
    <s v="SWIMWEAR"/>
    <x v="6"/>
    <s v="DOLARES AMERICANOS / UNITED STATES DOLLAR"/>
    <s v="PHYLLIS POSNER"/>
    <s v="CALIFORNIA"/>
    <s v="ESTADOS UNIDOS EEUU"/>
    <n v="107"/>
    <n v="2018"/>
    <s v="SUMMER"/>
    <s v="SUMMER"/>
    <s v="SUMMER 2018"/>
    <s v="2018-2019"/>
    <n v="2555.2799999999993"/>
    <x v="5"/>
  </r>
  <r>
    <x v="0"/>
    <n v="2018"/>
    <x v="0"/>
    <s v="AM"/>
    <s v="EEUU"/>
    <x v="0"/>
    <s v="SUMMER 2018"/>
    <s v="SWIMWEAR"/>
    <x v="7"/>
    <s v="DOLAR CANADIENSE / CANADIAN DOLLAR"/>
    <s v="STEPHANIE VITALI"/>
    <s v="ONTARIO"/>
    <s v="CANADA"/>
    <n v="12"/>
    <n v="2018"/>
    <s v="SUMMER"/>
    <s v="SUMMER"/>
    <s v="SUMMER 2018"/>
    <s v="2018-2019"/>
    <n v="273.09582309582311"/>
    <x v="4"/>
  </r>
  <r>
    <x v="0"/>
    <n v="2018"/>
    <x v="0"/>
    <s v="AM"/>
    <s v="EEUU"/>
    <x v="0"/>
    <s v="SUMMER 2018"/>
    <s v="SWIMWEAR"/>
    <x v="26"/>
    <s v="DOLARES AMERICANOS / UNITED STATES DOLLAR"/>
    <s v="BILL MILLER AND COMPANY"/>
    <s v="FLORIDA"/>
    <s v="ESTADOS UNIDOS EEUU"/>
    <n v="60"/>
    <n v="2018"/>
    <s v="SUMMER"/>
    <s v="SUMMER"/>
    <s v="SUMMER 2018"/>
    <s v="2018-2019"/>
    <n v="1722"/>
    <x v="2"/>
  </r>
  <r>
    <x v="0"/>
    <n v="2018"/>
    <x v="0"/>
    <s v="AM"/>
    <s v="EEUU"/>
    <x v="0"/>
    <s v="SUMMER 2018"/>
    <s v="SWIMWEAR"/>
    <x v="19"/>
    <s v="DOLARES AMERICANOS / UNITED STATES DOLLAR"/>
    <s v="HOLLY SALES INC."/>
    <s v="OHIO"/>
    <s v="ESTADOS UNIDOS EEUU"/>
    <n v="4"/>
    <n v="2018"/>
    <s v="SUMMER"/>
    <s v="SUMMER"/>
    <s v="SUMMER 2018"/>
    <s v="2018-2019"/>
    <n v="124"/>
    <x v="8"/>
  </r>
  <r>
    <x v="0"/>
    <n v="2018"/>
    <x v="0"/>
    <s v="AM"/>
    <s v="EEUU"/>
    <x v="0"/>
    <s v="SUMMER 2018"/>
    <s v="SWIMWEAR"/>
    <x v="2"/>
    <s v="DOLARES AMERICANOS / UNITED STATES DOLLAR"/>
    <s v="BILL MILLER AND COMPANY"/>
    <s v="FLORIDA"/>
    <s v="ESTADOS UNIDOS EEUU"/>
    <n v="17"/>
    <n v="2018"/>
    <s v="SUMMER"/>
    <s v="SUMMER"/>
    <s v="SUMMER 2018"/>
    <s v="2018-2019"/>
    <n v="500.2"/>
    <x v="2"/>
  </r>
  <r>
    <x v="0"/>
    <n v="2018"/>
    <x v="0"/>
    <s v="AM"/>
    <s v="EEUU"/>
    <x v="0"/>
    <s v="SUMMER 2018"/>
    <s v="SWIMWEAR"/>
    <x v="27"/>
    <s v="DOLARES AMERICANOS / UNITED STATES DOLLAR"/>
    <s v="HOLLY SALES INC."/>
    <s v="MINNESOTA"/>
    <s v="ESTADOS UNIDOS EEUU"/>
    <n v="21"/>
    <n v="2018"/>
    <s v="SUMMER"/>
    <s v="SUMMER"/>
    <s v="SUMMER 2018"/>
    <s v="2018-2019"/>
    <n v="597"/>
    <x v="8"/>
  </r>
  <r>
    <x v="0"/>
    <n v="2018"/>
    <x v="0"/>
    <s v="AM"/>
    <s v="EEUU"/>
    <x v="0"/>
    <s v="SUMMER 2018"/>
    <s v="SWIMWEAR"/>
    <x v="28"/>
    <s v="DOLARES AMERICANOS / UNITED STATES DOLLAR"/>
    <s v="TS SALES MANAGEMENT INC."/>
    <s v="NEVADA"/>
    <s v="ESTADOS UNIDOS EEUU"/>
    <n v="26"/>
    <n v="2018"/>
    <s v="SUMMER"/>
    <s v="SUMMER"/>
    <s v="SUMMER 2018"/>
    <s v="2018-2019"/>
    <n v="684.64"/>
    <x v="12"/>
  </r>
  <r>
    <x v="0"/>
    <n v="2018"/>
    <x v="0"/>
    <s v="AM"/>
    <s v="EEUU"/>
    <x v="0"/>
    <s v="SUMMER 2018"/>
    <s v="SWIMWEAR"/>
    <x v="8"/>
    <s v="DOLARES AMERICANOS / UNITED STATES DOLLAR"/>
    <s v="LAURA BONG"/>
    <s v="TEXAS"/>
    <s v="ESTADOS UNIDOS EEUU"/>
    <n v="16"/>
    <n v="2018"/>
    <s v="SUMMER"/>
    <s v="SUMMER"/>
    <s v="SUMMER 2018"/>
    <s v="2018-2019"/>
    <n v="445"/>
    <x v="6"/>
  </r>
  <r>
    <x v="0"/>
    <n v="2018"/>
    <x v="0"/>
    <s v="AM"/>
    <s v="EEUU"/>
    <x v="0"/>
    <s v="SUMMER 2018"/>
    <s v="SWIMWEAR"/>
    <x v="9"/>
    <s v="DOLARES AMERICANOS / UNITED STATES DOLLAR"/>
    <s v="ANITA M. HOPKINS"/>
    <s v="NEW JERSEY"/>
    <s v="ESTADOS UNIDOS EEUU"/>
    <n v="12"/>
    <n v="2018"/>
    <s v="SUMMER"/>
    <s v="SUMMER"/>
    <s v="SUMMER 2018"/>
    <s v="2018-2019"/>
    <n v="201.60000000000002"/>
    <x v="1"/>
  </r>
  <r>
    <x v="0"/>
    <n v="2018"/>
    <x v="0"/>
    <s v="AM"/>
    <s v="EEUU"/>
    <x v="0"/>
    <s v="SUMMER 2018"/>
    <s v="SWIMWEAR"/>
    <x v="29"/>
    <s v="DOLAR CANADIENSE / CANADIAN DOLLAR"/>
    <s v="JULIE BERTRAND"/>
    <s v="QUEBEC"/>
    <s v="CANADA"/>
    <n v="9"/>
    <n v="2018"/>
    <s v="SUMMER"/>
    <s v="SUMMER"/>
    <s v="SUMMER 2018"/>
    <s v="2018-2019"/>
    <n v="336.30221130221133"/>
    <x v="7"/>
  </r>
  <r>
    <x v="0"/>
    <n v="2018"/>
    <x v="0"/>
    <s v="AM"/>
    <s v="EEUU"/>
    <x v="0"/>
    <s v="SUMMER 2018"/>
    <s v="SWIMWEAR"/>
    <x v="30"/>
    <s v="DOLARES AMERICANOS / UNITED STATES DOLLAR"/>
    <s v="PHYLLIS POSNER"/>
    <s v="CALIFORNIA"/>
    <s v="ESTADOS UNIDOS EEUU"/>
    <n v="22"/>
    <n v="2018"/>
    <s v="SUMMER"/>
    <s v="SUMMER"/>
    <s v="SUMMER 2018"/>
    <s v="2018-2019"/>
    <n v="623"/>
    <x v="5"/>
  </r>
  <r>
    <x v="0"/>
    <n v="2018"/>
    <x v="0"/>
    <s v="AM"/>
    <s v="EEUU"/>
    <x v="0"/>
    <s v="SUMMER 2018"/>
    <s v="SWIMWEAR"/>
    <x v="31"/>
    <s v="DOLARES AMERICANOS / UNITED STATES DOLLAR"/>
    <s v="HOLLY SALES INC."/>
    <s v="MICHIGAN"/>
    <s v="ESTADOS UNIDOS EEUU"/>
    <n v="12"/>
    <n v="2018"/>
    <s v="SUMMER"/>
    <s v="SUMMER"/>
    <s v="SUMMER 2018"/>
    <s v="2018-2019"/>
    <n v="312"/>
    <x v="8"/>
  </r>
  <r>
    <x v="0"/>
    <n v="2018"/>
    <x v="0"/>
    <s v="AM"/>
    <s v="EEUU"/>
    <x v="0"/>
    <s v="SUMMER 2018"/>
    <s v="SWIMWEAR"/>
    <x v="32"/>
    <s v="DOLARES AMERICANOS / UNITED STATES DOLLAR"/>
    <s v="MIE MANNICHE"/>
    <s v="CALIFORNIA"/>
    <s v="ESTADOS UNIDOS EEUU"/>
    <n v="11"/>
    <n v="2018"/>
    <s v="SUMMER"/>
    <s v="SUMMER"/>
    <s v="SUMMER 2018"/>
    <s v="2018-2019"/>
    <n v="325"/>
    <x v="11"/>
  </r>
  <r>
    <x v="0"/>
    <n v="2018"/>
    <x v="0"/>
    <s v="AM"/>
    <s v="EEUU"/>
    <x v="0"/>
    <s v="SUMMER 2018"/>
    <s v="SWIMWEAR"/>
    <x v="33"/>
    <s v="DOLAR CANADIENSE / CANADIAN DOLLAR"/>
    <s v="RAINNIE MARKETING INC"/>
    <s v="BRITISH COLUMBIA"/>
    <s v="CANADA"/>
    <n v="37"/>
    <n v="2018"/>
    <s v="SUMMER"/>
    <s v="SUMMER"/>
    <s v="SUMMER 2018"/>
    <s v="2018-2019"/>
    <n v="1224.6621621621618"/>
    <x v="13"/>
  </r>
  <r>
    <x v="0"/>
    <n v="2018"/>
    <x v="0"/>
    <s v="AM"/>
    <s v="EEUU"/>
    <x v="0"/>
    <s v="SUMMER 2018"/>
    <s v="SWIMWEAR"/>
    <x v="10"/>
    <s v="DOLARES AMERICANOS / UNITED STATES DOLLAR"/>
    <s v="ANITA M. HOPKINS"/>
    <s v="MARYLAND"/>
    <s v="ESTADOS UNIDOS EEUU"/>
    <n v="56"/>
    <n v="2018"/>
    <s v="SUMMER"/>
    <s v="SUMMER"/>
    <s v="SUMMER 2018"/>
    <s v="2018-2019"/>
    <n v="1575"/>
    <x v="1"/>
  </r>
  <r>
    <x v="0"/>
    <n v="2018"/>
    <x v="0"/>
    <s v="AM"/>
    <s v="EEUU"/>
    <x v="0"/>
    <s v="SUMMER 2018"/>
    <s v="SWIMWEAR"/>
    <x v="12"/>
    <s v="DOLARES AMERICANOS / UNITED STATES DOLLAR"/>
    <s v="PHYLLIS POSNER"/>
    <s v="CALIFORNIA"/>
    <s v="ESTADOS UNIDOS EEUU"/>
    <n v="34"/>
    <n v="2018"/>
    <s v="SUMMER"/>
    <s v="SUMMER"/>
    <s v="SUMMER 2018"/>
    <s v="2018-2019"/>
    <n v="955"/>
    <x v="5"/>
  </r>
  <r>
    <x v="0"/>
    <n v="2018"/>
    <x v="0"/>
    <s v="AM"/>
    <s v="EEUU"/>
    <x v="0"/>
    <s v="SUMMER 2018"/>
    <s v="SWIMWEAR"/>
    <x v="34"/>
    <s v="DOLARES AMERICANOS / UNITED STATES DOLLAR"/>
    <s v="ANITA M. HOPKINS"/>
    <s v="NEW YORK"/>
    <s v="ESTADOS UNIDOS EEUU"/>
    <n v="13"/>
    <n v="2018"/>
    <s v="SUMMER"/>
    <s v="SUMMER"/>
    <s v="SUMMER 2018"/>
    <s v="2018-2019"/>
    <n v="413"/>
    <x v="1"/>
  </r>
  <r>
    <x v="0"/>
    <n v="2018"/>
    <x v="0"/>
    <s v="AM"/>
    <s v="EEUU"/>
    <x v="0"/>
    <s v="SUMMER 2018"/>
    <s v="SWIMWEAR"/>
    <x v="13"/>
    <s v="DOLARES AMERICANOS / UNITED STATES DOLLAR"/>
    <s v="ANITA M. HOPKINS"/>
    <s v="NEW JERSEY"/>
    <s v="ESTADOS UNIDOS EEUU"/>
    <n v="1"/>
    <n v="2018"/>
    <s v="SUMMER"/>
    <s v="SUMMER"/>
    <s v="SUMMER 2018"/>
    <s v="2018-2019"/>
    <n v="67"/>
    <x v="1"/>
  </r>
  <r>
    <x v="0"/>
    <n v="2018"/>
    <x v="0"/>
    <s v="AM"/>
    <s v="EEUU"/>
    <x v="0"/>
    <s v="SUMMER 2018"/>
    <s v="SWIMWEAR"/>
    <x v="35"/>
    <s v="DOLARES AMERICANOS / UNITED STATES DOLLAR"/>
    <s v="LAURA BONG"/>
    <s v="TEXAS"/>
    <s v="ESTADOS UNIDOS EEUU"/>
    <n v="6"/>
    <n v="2018"/>
    <s v="SUMMER"/>
    <s v="SUMMER"/>
    <s v="SUMMER 2018"/>
    <s v="2018-2019"/>
    <n v="178"/>
    <x v="6"/>
  </r>
  <r>
    <x v="0"/>
    <n v="2018"/>
    <x v="0"/>
    <s v="AM"/>
    <s v="EEUU"/>
    <x v="0"/>
    <s v="SUMMER 2018"/>
    <s v="SWIMWEAR"/>
    <x v="36"/>
    <s v="DOLARES AMERICANOS / UNITED STATES DOLLAR"/>
    <s v="LAURA BONG"/>
    <s v="TEXAS"/>
    <s v="ESTADOS UNIDOS EEUU"/>
    <n v="31"/>
    <n v="2018"/>
    <s v="SUMMER"/>
    <s v="SUMMER"/>
    <s v="SUMMER 2018"/>
    <s v="2018-2019"/>
    <n v="708.24000000000012"/>
    <x v="6"/>
  </r>
  <r>
    <x v="0"/>
    <n v="2018"/>
    <x v="0"/>
    <s v="AM"/>
    <s v="EEUU"/>
    <x v="0"/>
    <s v="SUMMER 2018"/>
    <s v="SWIMWEAR"/>
    <x v="37"/>
    <s v="DOLARES AMERICANOS / UNITED STATES DOLLAR"/>
    <s v="ANITA M. HOPKINS"/>
    <s v="MASSACHUSETTS"/>
    <s v="ESTADOS UNIDOS EEUU"/>
    <n v="49"/>
    <n v="2018"/>
    <s v="SUMMER"/>
    <s v="SUMMER"/>
    <s v="SUMMER 2018"/>
    <s v="2018-2019"/>
    <n v="1103.7"/>
    <x v="1"/>
  </r>
  <r>
    <x v="0"/>
    <n v="2018"/>
    <x v="0"/>
    <s v="AM"/>
    <s v="EEUU"/>
    <x v="0"/>
    <s v="SUMMER 2018"/>
    <s v="SWIMWEAR"/>
    <x v="38"/>
    <s v="DOLARES AMERICANOS / UNITED STATES DOLLAR"/>
    <s v="BILL MILLER AND COMPANY"/>
    <s v="NORTH CAROLINA"/>
    <s v="ESTADOS UNIDOS EEUU"/>
    <n v="63"/>
    <n v="2018"/>
    <s v="SUMMER"/>
    <s v="SUMMER"/>
    <s v="SUMMER 2018"/>
    <s v="2018-2019"/>
    <n v="1452.75"/>
    <x v="2"/>
  </r>
  <r>
    <x v="0"/>
    <n v="2018"/>
    <x v="0"/>
    <s v="AM"/>
    <s v="EEUU"/>
    <x v="0"/>
    <s v="SUMMER 2018"/>
    <s v="SWIMWEAR"/>
    <x v="39"/>
    <s v="DOLARES AMERICANOS / UNITED STATES DOLLAR"/>
    <s v="ANITA M. HOPKINS"/>
    <s v="MASSACHUSETTS"/>
    <s v="ESTADOS UNIDOS EEUU"/>
    <n v="4"/>
    <n v="2018"/>
    <s v="SUMMER"/>
    <s v="SUMMER"/>
    <s v="SUMMER 2018"/>
    <s v="2018-2019"/>
    <n v="122"/>
    <x v="1"/>
  </r>
  <r>
    <x v="0"/>
    <n v="2018"/>
    <x v="0"/>
    <s v="AM"/>
    <s v="EEUU"/>
    <x v="0"/>
    <s v="SUMMER 2018"/>
    <s v="SWIMWEAR"/>
    <x v="40"/>
    <s v="DOLARES AMERICANOS / UNITED STATES DOLLAR"/>
    <s v="HOLLY SALES INC."/>
    <s v="MICHIGAN"/>
    <s v="ESTADOS UNIDOS EEUU"/>
    <n v="26"/>
    <n v="2018"/>
    <s v="SUMMER"/>
    <s v="SUMMER"/>
    <s v="SUMMER 2018"/>
    <s v="2018-2019"/>
    <n v="761"/>
    <x v="8"/>
  </r>
  <r>
    <x v="0"/>
    <n v="2018"/>
    <x v="0"/>
    <s v="AM"/>
    <s v="EEUU"/>
    <x v="0"/>
    <s v="SUMMER 2018"/>
    <s v="SWIMWEAR"/>
    <x v="41"/>
    <s v="DOLARES AMERICANOS / UNITED STATES DOLLAR"/>
    <s v="ANITA M. HOPKINS"/>
    <s v="NEW JERSEY"/>
    <s v="ESTADOS UNIDOS EEUU"/>
    <n v="24"/>
    <n v="2018"/>
    <s v="SUMMER"/>
    <s v="SUMMER"/>
    <s v="SUMMER 2018"/>
    <s v="2018-2019"/>
    <n v="700"/>
    <x v="1"/>
  </r>
  <r>
    <x v="0"/>
    <n v="2018"/>
    <x v="0"/>
    <s v="AM"/>
    <s v="EEUU"/>
    <x v="0"/>
    <s v="SUMMER 2018"/>
    <s v="ACCESSORIES"/>
    <x v="5"/>
    <s v="DOLARES AMERICANOS / UNITED STATES DOLLAR"/>
    <s v="STEPHANIE VITALI"/>
    <s v="HAMILTON"/>
    <s v="BERMUDAS"/>
    <n v="20"/>
    <n v="2018"/>
    <s v="SUMMER"/>
    <s v="SUMMER"/>
    <s v="SUMMER 2018"/>
    <s v="2018-2019"/>
    <n v="180.28000000000006"/>
    <x v="4"/>
  </r>
  <r>
    <x v="0"/>
    <n v="2018"/>
    <x v="0"/>
    <s v="AM"/>
    <s v="EEUU"/>
    <x v="0"/>
    <s v="SUMMER 2018"/>
    <s v="ACCESSORIES"/>
    <x v="6"/>
    <s v="DOLARES AMERICANOS / UNITED STATES DOLLAR"/>
    <s v="PHYLLIS POSNER"/>
    <s v="CALIFORNIA"/>
    <s v="ESTADOS UNIDOS EEUU"/>
    <n v="2"/>
    <n v="2018"/>
    <s v="SUMMER"/>
    <s v="SUMMER"/>
    <s v="SUMMER 2018"/>
    <s v="2018-2019"/>
    <n v="109.2"/>
    <x v="5"/>
  </r>
  <r>
    <x v="0"/>
    <n v="2018"/>
    <x v="0"/>
    <s v="AM"/>
    <s v="EEUU"/>
    <x v="0"/>
    <s v="SUMMER 2018"/>
    <s v="ACCESSORIES"/>
    <x v="29"/>
    <s v="DOLAR CANADIENSE / CANADIAN DOLLAR"/>
    <s v="JULIE BERTRAND"/>
    <s v="QUEBEC"/>
    <s v="CANADA"/>
    <n v="18"/>
    <n v="2018"/>
    <s v="SUMMER"/>
    <s v="SUMMER"/>
    <s v="SUMMER 2018"/>
    <s v="2018-2019"/>
    <n v="253.37837837837839"/>
    <x v="7"/>
  </r>
  <r>
    <x v="0"/>
    <n v="2018"/>
    <x v="0"/>
    <s v="AM"/>
    <s v="EEUU"/>
    <x v="0"/>
    <s v="SUMMER 2018"/>
    <s v="ACCESSORIES"/>
    <x v="13"/>
    <s v="DOLARES AMERICANOS / UNITED STATES DOLLAR"/>
    <s v="ANITA M. HOPKINS"/>
    <s v="NEW JERSEY"/>
    <s v="ESTADOS UNIDOS EEUU"/>
    <n v="12"/>
    <n v="2018"/>
    <s v="SUMMER"/>
    <s v="SUMMER"/>
    <s v="SUMMER 2018"/>
    <s v="2018-2019"/>
    <n v="72"/>
    <x v="1"/>
  </r>
  <r>
    <x v="0"/>
    <n v="2018"/>
    <x v="0"/>
    <s v="AM"/>
    <s v="EEUU"/>
    <x v="0"/>
    <s v="SUMMER 2018"/>
    <s v="ACCESSORIES"/>
    <x v="38"/>
    <s v="DOLARES AMERICANOS / UNITED STATES DOLLAR"/>
    <s v="BILL MILLER AND COMPANY"/>
    <s v="NORTH CAROLINA"/>
    <s v="ESTADOS UNIDOS EEUU"/>
    <n v="5"/>
    <n v="2018"/>
    <s v="SUMMER"/>
    <s v="SUMMER"/>
    <s v="SUMMER 2018"/>
    <s v="2018-2019"/>
    <n v="48.75"/>
    <x v="2"/>
  </r>
  <r>
    <x v="0"/>
    <n v="2018"/>
    <x v="0"/>
    <s v="AM"/>
    <s v="EEUU"/>
    <x v="0"/>
    <s v="SUMMER 2018"/>
    <s v="ACCESSORIES"/>
    <x v="42"/>
    <s v="DOLARES AMERICANOS / UNITED STATES DOLLAR"/>
    <s v="HOLLY SALES INC."/>
    <s v="MICHIGAN"/>
    <s v="ESTADOS UNIDOS EEUU"/>
    <n v="2"/>
    <n v="2018"/>
    <s v="SUMMER"/>
    <s v="SUMMER"/>
    <s v="SUMMER 2018"/>
    <s v="2018-2019"/>
    <n v="56"/>
    <x v="8"/>
  </r>
  <r>
    <x v="0"/>
    <n v="2018"/>
    <x v="0"/>
    <s v="AM"/>
    <s v="EEUU"/>
    <x v="0"/>
    <s v="SUMMER 2018"/>
    <s v="ACTIVE"/>
    <x v="0"/>
    <s v="DOLARES AMERICANOS / UNITED STATES DOLLAR"/>
    <s v="TS SALES MANAGEMENT INC."/>
    <s v="WASHINGTON"/>
    <s v="ESTADOS UNIDOS EEUU"/>
    <n v="13"/>
    <n v="2018"/>
    <s v="SUMMER"/>
    <s v="SUMMER"/>
    <s v="SUMMER 2018"/>
    <s v="2018-2019"/>
    <n v="428.09000000000003"/>
    <x v="0"/>
  </r>
  <r>
    <x v="0"/>
    <n v="2018"/>
    <x v="0"/>
    <s v="AM"/>
    <s v="EEUU"/>
    <x v="0"/>
    <s v="SUMMER 2018"/>
    <s v="ACTIVE"/>
    <x v="0"/>
    <s v="DOLARES AMERICANOS / UNITED STATES DOLLAR"/>
    <s v="PAIGE ALYSE STRAUGHAN"/>
    <s v="WASHINGTON"/>
    <s v="ESTADOS UNIDOS EEUU"/>
    <n v="1"/>
    <n v="2018"/>
    <s v="SUMMER"/>
    <s v="SUMMER"/>
    <s v="SUMMER 2018"/>
    <s v="2018-2019"/>
    <n v="32.93"/>
    <x v="0"/>
  </r>
  <r>
    <x v="0"/>
    <n v="2018"/>
    <x v="0"/>
    <s v="AM"/>
    <s v="EEUU"/>
    <x v="0"/>
    <s v="SUMMER 2018"/>
    <s v="ACTIVE"/>
    <x v="43"/>
    <s v="DOLARES AMERICANOS / UNITED STATES DOLLAR"/>
    <s v="ANITA M. HOPKINS"/>
    <s v="MARYLAND"/>
    <s v="ESTADOS UNIDOS EEUU"/>
    <n v="2"/>
    <n v="2018"/>
    <s v="SUMMER"/>
    <s v="SUMMER"/>
    <s v="SUMMER 2018"/>
    <s v="2018-2019"/>
    <n v="63"/>
    <x v="1"/>
  </r>
  <r>
    <x v="0"/>
    <n v="2018"/>
    <x v="0"/>
    <s v="AM"/>
    <s v="EEUU"/>
    <x v="0"/>
    <s v="SUMMER 2018"/>
    <s v="ACTIVE"/>
    <x v="27"/>
    <s v="DOLARES AMERICANOS / UNITED STATES DOLLAR"/>
    <s v="HOLLY SALES INC."/>
    <s v="MINNESOTA"/>
    <s v="ESTADOS UNIDOS EEUU"/>
    <n v="6"/>
    <n v="2018"/>
    <s v="SUMMER"/>
    <s v="SUMMER"/>
    <s v="SUMMER 2018"/>
    <s v="2018-2019"/>
    <n v="219"/>
    <x v="8"/>
  </r>
  <r>
    <x v="0"/>
    <n v="2018"/>
    <x v="0"/>
    <s v="AM"/>
    <s v="EEUU"/>
    <x v="0"/>
    <s v="SUMMER 2018"/>
    <s v="ACTIVE"/>
    <x v="44"/>
    <s v="DOLARES AMERICANOS / UNITED STATES DOLLAR"/>
    <s v="PHYLLIS POSNER"/>
    <s v="CALIFORNIA"/>
    <s v="ESTADOS UNIDOS EEUU"/>
    <n v="22"/>
    <n v="2018"/>
    <s v="SUMMER"/>
    <s v="SUMMER"/>
    <s v="SUMMER 2018"/>
    <s v="2018-2019"/>
    <n v="814"/>
    <x v="5"/>
  </r>
  <r>
    <x v="0"/>
    <n v="2018"/>
    <x v="0"/>
    <s v="AM"/>
    <s v="EEUU"/>
    <x v="0"/>
    <s v="SUMMER 2018"/>
    <s v="ACTIVE"/>
    <x v="45"/>
    <s v="DOLARES AMERICANOS / UNITED STATES DOLLAR"/>
    <s v="MIE MANNICHE"/>
    <s v="CALIFORNIA"/>
    <s v="ESTADOS UNIDOS EEUU"/>
    <n v="8"/>
    <n v="2018"/>
    <s v="SUMMER"/>
    <s v="SUMMER"/>
    <s v="SUMMER 2018"/>
    <s v="2018-2019"/>
    <n v="168"/>
    <x v="11"/>
  </r>
  <r>
    <x v="0"/>
    <n v="2018"/>
    <x v="0"/>
    <s v="AM"/>
    <s v="EEUU"/>
    <x v="0"/>
    <s v="SUMMER 2018"/>
    <s v="ACTIVE"/>
    <x v="34"/>
    <s v="DOLARES AMERICANOS / UNITED STATES DOLLAR"/>
    <s v="ANITA M. HOPKINS"/>
    <s v="NEW YORK"/>
    <s v="ESTADOS UNIDOS EEUU"/>
    <n v="1"/>
    <n v="2018"/>
    <s v="SUMMER"/>
    <s v="SUMMER"/>
    <s v="SUMMER 2018"/>
    <s v="2018-2019"/>
    <n v="29"/>
    <x v="1"/>
  </r>
  <r>
    <x v="0"/>
    <n v="2018"/>
    <x v="0"/>
    <s v="AM"/>
    <s v="EEUU"/>
    <x v="0"/>
    <s v="SUMMER 2018"/>
    <s v="ACTIVE"/>
    <x v="46"/>
    <s v="DOLARES AMERICANOS / UNITED STATES DOLLAR"/>
    <s v="ANITA M. HOPKINS"/>
    <s v="NEW YORK"/>
    <s v="ESTADOS UNIDOS EEUU"/>
    <n v="7"/>
    <n v="2018"/>
    <s v="SUMMER"/>
    <s v="SUMMER"/>
    <s v="SUMMER 2018"/>
    <s v="2018-2019"/>
    <n v="219"/>
    <x v="1"/>
  </r>
  <r>
    <x v="0"/>
    <n v="2018"/>
    <x v="0"/>
    <s v="AM"/>
    <s v="EEUU"/>
    <x v="0"/>
    <s v="SUMMER 2018"/>
    <s v="ACTIVE"/>
    <x v="21"/>
    <s v="DOLARES AMERICANOS / UNITED STATES DOLLAR"/>
    <s v="ANITA M. HOPKINS"/>
    <s v="MASSACHUSETTS"/>
    <s v="ESTADOS UNIDOS EEUU"/>
    <n v="30"/>
    <n v="2018"/>
    <s v="SUMMER"/>
    <s v="SUMMER"/>
    <s v="SUMMER 2018"/>
    <s v="2018-2019"/>
    <n v="984"/>
    <x v="1"/>
  </r>
  <r>
    <x v="0"/>
    <n v="2018"/>
    <x v="0"/>
    <s v="AM"/>
    <s v="EEUU"/>
    <x v="0"/>
    <s v="SUMMER 2018"/>
    <s v="ACTIVE"/>
    <x v="42"/>
    <s v="DOLARES AMERICANOS / UNITED STATES DOLLAR"/>
    <s v="HOLLY SALES INC."/>
    <s v="MICHIGAN"/>
    <s v="ESTADOS UNIDOS EEUU"/>
    <n v="21"/>
    <n v="2018"/>
    <s v="SUMMER"/>
    <s v="SUMMER"/>
    <s v="SUMMER 2018"/>
    <s v="2018-2019"/>
    <n v="604"/>
    <x v="8"/>
  </r>
  <r>
    <x v="0"/>
    <n v="2018"/>
    <x v="0"/>
    <s v="AM"/>
    <s v="EEUU"/>
    <x v="0"/>
    <s v="SUMMER 2018"/>
    <s v="ACTIVE"/>
    <x v="47"/>
    <s v="DOLARES AMERICANOS / UNITED STATES DOLLAR"/>
    <s v="PHYLLIS POSNER"/>
    <s v="CALIFORNIA"/>
    <s v="ESTADOS UNIDOS EEUU"/>
    <n v="18"/>
    <n v="2018"/>
    <s v="SUMMER"/>
    <s v="SUMMER"/>
    <s v="SUMMER 2018"/>
    <s v="2018-2019"/>
    <n v="456"/>
    <x v="5"/>
  </r>
  <r>
    <x v="0"/>
    <n v="2018"/>
    <x v="0"/>
    <s v="AM"/>
    <s v="EEUU"/>
    <x v="0"/>
    <s v="SUMMER 2018"/>
    <s v="KIDS"/>
    <x v="0"/>
    <s v="DOLARES AMERICANOS / UNITED STATES DOLLAR"/>
    <s v="TS SALES MANAGEMENT INC."/>
    <s v="WASHINGTON"/>
    <s v="ESTADOS UNIDOS EEUU"/>
    <n v="474"/>
    <n v="2018"/>
    <s v="SUMMER"/>
    <s v="SUMMER"/>
    <s v="SUMMER 2018"/>
    <s v="2018-2019"/>
    <n v="12823.700000000012"/>
    <x v="0"/>
  </r>
  <r>
    <x v="0"/>
    <n v="2018"/>
    <x v="0"/>
    <s v="AM"/>
    <s v="EEUU"/>
    <x v="0"/>
    <s v="SUMMER 2018"/>
    <s v="KIDS"/>
    <x v="0"/>
    <s v="DOLARES AMERICANOS / UNITED STATES DOLLAR"/>
    <s v="PAIGE ALYSE STRAUGHAN"/>
    <s v="WASHINGTON"/>
    <s v="ESTADOS UNIDOS EEUU"/>
    <n v="4"/>
    <n v="2018"/>
    <s v="SUMMER"/>
    <s v="SUMMER"/>
    <s v="SUMMER 2018"/>
    <s v="2018-2019"/>
    <n v="105.91999999999999"/>
    <x v="0"/>
  </r>
  <r>
    <x v="0"/>
    <n v="2018"/>
    <x v="0"/>
    <s v="AM"/>
    <s v="EEUU"/>
    <x v="0"/>
    <s v="SUMMER 2018"/>
    <s v="KIDS"/>
    <x v="5"/>
    <s v="DOLARES AMERICANOS / UNITED STATES DOLLAR"/>
    <s v="STEPHANIE VITALI"/>
    <s v="HAMILTON"/>
    <s v="BERMUDAS"/>
    <n v="5"/>
    <n v="2018"/>
    <s v="SUMMER"/>
    <s v="SUMMER"/>
    <s v="SUMMER 2018"/>
    <s v="2018-2019"/>
    <n v="147.13999999999999"/>
    <x v="4"/>
  </r>
  <r>
    <x v="0"/>
    <n v="2018"/>
    <x v="0"/>
    <s v="AM"/>
    <s v="EEUU"/>
    <x v="0"/>
    <s v="SUMMER 2018"/>
    <s v="KIDS"/>
    <x v="18"/>
    <s v="DOLARES AMERICANOS / UNITED STATES DOLLAR"/>
    <s v="LAURA BONG"/>
    <s v="TEXAS"/>
    <s v="ESTADOS UNIDOS EEUU"/>
    <n v="11"/>
    <n v="2018"/>
    <s v="SUMMER"/>
    <s v="SUMMER"/>
    <s v="SUMMER 2018"/>
    <s v="2018-2019"/>
    <n v="285"/>
    <x v="6"/>
  </r>
  <r>
    <x v="0"/>
    <n v="2018"/>
    <x v="0"/>
    <s v="AM"/>
    <s v="EEUU"/>
    <x v="0"/>
    <s v="SUMMER 2018"/>
    <s v="KIDS"/>
    <x v="19"/>
    <s v="DOLARES AMERICANOS / UNITED STATES DOLLAR"/>
    <s v="HOLLY SALES INC."/>
    <s v="OHIO"/>
    <s v="ESTADOS UNIDOS EEUU"/>
    <n v="4"/>
    <n v="2018"/>
    <s v="SUMMER"/>
    <s v="SUMMER"/>
    <s v="SUMMER 2018"/>
    <s v="2018-2019"/>
    <n v="127"/>
    <x v="8"/>
  </r>
  <r>
    <x v="0"/>
    <n v="2018"/>
    <x v="0"/>
    <s v="AM"/>
    <s v="EEUU"/>
    <x v="0"/>
    <s v="SUMMER 2018"/>
    <s v="KIDS"/>
    <x v="2"/>
    <s v="DOLARES AMERICANOS / UNITED STATES DOLLAR"/>
    <s v="BILL MILLER AND COMPANY"/>
    <s v="FLORIDA"/>
    <s v="ESTADOS UNIDOS EEUU"/>
    <n v="5"/>
    <n v="2018"/>
    <s v="SUMMER"/>
    <s v="SUMMER"/>
    <s v="SUMMER 2018"/>
    <s v="2018-2019"/>
    <n v="150.69999999999999"/>
    <x v="2"/>
  </r>
  <r>
    <x v="0"/>
    <n v="2018"/>
    <x v="0"/>
    <s v="AM"/>
    <s v="EEUU"/>
    <x v="0"/>
    <s v="SUMMER 2018"/>
    <s v="KIDS"/>
    <x v="28"/>
    <s v="DOLARES AMERICANOS / UNITED STATES DOLLAR"/>
    <s v="TS SALES MANAGEMENT INC."/>
    <s v="NEVADA"/>
    <s v="ESTADOS UNIDOS EEUU"/>
    <n v="14"/>
    <n v="2018"/>
    <s v="SUMMER"/>
    <s v="SUMMER"/>
    <s v="SUMMER 2018"/>
    <s v="2018-2019"/>
    <n v="399"/>
    <x v="12"/>
  </r>
  <r>
    <x v="0"/>
    <n v="2018"/>
    <x v="0"/>
    <s v="AM"/>
    <s v="EEUU"/>
    <x v="0"/>
    <s v="SUMMER 2018"/>
    <s v="KIDS"/>
    <x v="34"/>
    <s v="DOLARES AMERICANOS / UNITED STATES DOLLAR"/>
    <s v="ANITA M. HOPKINS"/>
    <s v="NEW YORK"/>
    <s v="ESTADOS UNIDOS EEUU"/>
    <n v="1"/>
    <n v="2018"/>
    <s v="SUMMER"/>
    <s v="SUMMER"/>
    <s v="SUMMER 2018"/>
    <s v="2018-2019"/>
    <n v="33.5"/>
    <x v="1"/>
  </r>
  <r>
    <x v="0"/>
    <n v="2018"/>
    <x v="0"/>
    <s v="AM"/>
    <s v="EEUU"/>
    <x v="0"/>
    <s v="SUMMER 2018"/>
    <s v="KIDS"/>
    <x v="21"/>
    <s v="DOLARES AMERICANOS / UNITED STATES DOLLAR"/>
    <s v="ANITA M. HOPKINS"/>
    <s v="MASSACHUSETTS"/>
    <s v="ESTADOS UNIDOS EEUU"/>
    <n v="14"/>
    <n v="2018"/>
    <s v="SUMMER"/>
    <s v="SUMMER"/>
    <s v="SUMMER 2018"/>
    <s v="2018-2019"/>
    <n v="442"/>
    <x v="1"/>
  </r>
  <r>
    <x v="0"/>
    <n v="2018"/>
    <x v="0"/>
    <s v="AM"/>
    <s v="EEUU"/>
    <x v="0"/>
    <s v="SUMMER 2018"/>
    <s v="KIDS"/>
    <x v="39"/>
    <s v="DOLARES AMERICANOS / UNITED STATES DOLLAR"/>
    <s v="ANITA M. HOPKINS"/>
    <s v="MASSACHUSETTS"/>
    <s v="ESTADOS UNIDOS EEUU"/>
    <n v="2"/>
    <n v="2018"/>
    <s v="SUMMER"/>
    <s v="SUMMER"/>
    <s v="SUMMER 2018"/>
    <s v="2018-2019"/>
    <n v="60"/>
    <x v="1"/>
  </r>
  <r>
    <x v="0"/>
    <n v="2018"/>
    <x v="0"/>
    <s v="AM"/>
    <s v="EEUU"/>
    <x v="0"/>
    <s v="SUMMER 2018"/>
    <s v="TRUNKS"/>
    <x v="0"/>
    <s v="DOLARES AMERICANOS / UNITED STATES DOLLAR"/>
    <s v="TS SALES MANAGEMENT INC."/>
    <s v="WASHINGTON"/>
    <s v="ESTADOS UNIDOS EEUU"/>
    <n v="71"/>
    <n v="2018"/>
    <s v="SUMMER"/>
    <s v="SUMMER"/>
    <s v="SUMMER 2018"/>
    <s v="2018-2019"/>
    <n v="1658.0699999999993"/>
    <x v="0"/>
  </r>
  <r>
    <x v="0"/>
    <n v="2018"/>
    <x v="0"/>
    <s v="AM"/>
    <s v="EEUU"/>
    <x v="0"/>
    <s v="SUMMER 2018"/>
    <s v="BEACHWEAR"/>
    <x v="0"/>
    <s v="DOLARES AMERICANOS / UNITED STATES DOLLAR"/>
    <s v="PAIGE ALYSE STRAUGHAN"/>
    <s v="WASHINGTON"/>
    <s v="ESTADOS UNIDOS EEUU"/>
    <n v="4"/>
    <n v="2018"/>
    <s v="SUMMER"/>
    <s v="SUMMER"/>
    <s v="SUMMER 2018"/>
    <s v="2018-2019"/>
    <n v="199.36"/>
    <x v="0"/>
  </r>
  <r>
    <x v="0"/>
    <n v="2018"/>
    <x v="0"/>
    <s v="AM"/>
    <s v="EEUU"/>
    <x v="0"/>
    <s v="SUMMER 2018"/>
    <s v="BEACHWEAR"/>
    <x v="22"/>
    <s v="DOLARES AMERICANOS / UNITED STATES DOLLAR"/>
    <s v="JUDITH ANN DEAL"/>
    <s v="HAWAII"/>
    <s v="ESTADOS UNIDOS EEUU"/>
    <n v="8"/>
    <n v="2018"/>
    <s v="SUMMER"/>
    <s v="SUMMER"/>
    <s v="SUMMER 2018"/>
    <s v="2018-2019"/>
    <n v="344"/>
    <x v="10"/>
  </r>
  <r>
    <x v="0"/>
    <n v="2018"/>
    <x v="0"/>
    <s v="AM"/>
    <s v="EEUU"/>
    <x v="0"/>
    <s v="SUMMER 2018"/>
    <s v="BEACHWEAR"/>
    <x v="5"/>
    <s v="DOLARES AMERICANOS / UNITED STATES DOLLAR"/>
    <s v="STEPHANIE VITALI"/>
    <s v="HAMILTON"/>
    <s v="BERMUDAS"/>
    <n v="13"/>
    <n v="2018"/>
    <s v="SUMMER"/>
    <s v="SUMMER"/>
    <s v="SUMMER 2018"/>
    <s v="2018-2019"/>
    <n v="483.54000000000008"/>
    <x v="4"/>
  </r>
  <r>
    <x v="0"/>
    <n v="2018"/>
    <x v="0"/>
    <s v="AM"/>
    <s v="EEUU"/>
    <x v="0"/>
    <s v="SUMMER 2018"/>
    <s v="BEACHWEAR"/>
    <x v="28"/>
    <s v="DOLARES AMERICANOS / UNITED STATES DOLLAR"/>
    <s v="TS SALES MANAGEMENT INC."/>
    <s v="NEVADA"/>
    <s v="ESTADOS UNIDOS EEUU"/>
    <n v="8"/>
    <n v="2018"/>
    <s v="SUMMER"/>
    <s v="SUMMER"/>
    <s v="SUMMER 2018"/>
    <s v="2018-2019"/>
    <n v="316.8"/>
    <x v="12"/>
  </r>
  <r>
    <x v="0"/>
    <n v="2018"/>
    <x v="0"/>
    <s v="AM"/>
    <s v="EEUU"/>
    <x v="0"/>
    <s v="SUMMER 2018"/>
    <s v="BEACHWEAR"/>
    <x v="31"/>
    <s v="DOLARES AMERICANOS / UNITED STATES DOLLAR"/>
    <s v="HOLLY SALES INC."/>
    <s v="MICHIGAN"/>
    <s v="ESTADOS UNIDOS EEUU"/>
    <n v="3"/>
    <n v="2018"/>
    <s v="SUMMER"/>
    <s v="SUMMER"/>
    <s v="SUMMER 2018"/>
    <s v="2018-2019"/>
    <n v="132"/>
    <x v="8"/>
  </r>
  <r>
    <x v="0"/>
    <n v="2018"/>
    <x v="0"/>
    <s v="AM"/>
    <s v="EEUU"/>
    <x v="0"/>
    <s v="SUMMER 2018"/>
    <s v="BEACHWEAR"/>
    <x v="33"/>
    <s v="DOLAR CANADIENSE / CANADIAN DOLLAR"/>
    <s v="RAINNIE MARKETING INC"/>
    <s v="BRITISH COLUMBIA"/>
    <s v="CANADA"/>
    <n v="3"/>
    <n v="2018"/>
    <s v="SUMMER"/>
    <s v="SUMMER"/>
    <s v="SUMMER 2018"/>
    <s v="2018-2019"/>
    <n v="133.5995085995086"/>
    <x v="13"/>
  </r>
  <r>
    <x v="0"/>
    <n v="2018"/>
    <x v="0"/>
    <s v="AM"/>
    <s v="EEUU"/>
    <x v="0"/>
    <s v="SUMMER 2018"/>
    <s v="BEACHWEAR"/>
    <x v="34"/>
    <s v="DOLARES AMERICANOS / UNITED STATES DOLLAR"/>
    <s v="ANITA M. HOPKINS"/>
    <s v="NEW YORK"/>
    <s v="ESTADOS UNIDOS EEUU"/>
    <n v="3"/>
    <n v="2018"/>
    <s v="SUMMER"/>
    <s v="SUMMER"/>
    <s v="SUMMER 2018"/>
    <s v="2018-2019"/>
    <n v="145"/>
    <x v="1"/>
  </r>
  <r>
    <x v="0"/>
    <n v="2018"/>
    <x v="0"/>
    <s v="AM"/>
    <s v="EEUU"/>
    <x v="0"/>
    <s v="SUMMER 2018"/>
    <s v="BEACHWEAR"/>
    <x v="36"/>
    <s v="DOLARES AMERICANOS / UNITED STATES DOLLAR"/>
    <s v="LAURA BONG"/>
    <s v="TEXAS"/>
    <s v="ESTADOS UNIDOS EEUU"/>
    <n v="4"/>
    <n v="2018"/>
    <s v="SUMMER"/>
    <s v="SUMMER"/>
    <s v="SUMMER 2018"/>
    <s v="2018-2019"/>
    <n v="124.8"/>
    <x v="6"/>
  </r>
  <r>
    <x v="0"/>
    <n v="2018"/>
    <x v="0"/>
    <s v="AM"/>
    <s v="EEUU"/>
    <x v="0"/>
    <s v="(en blanco)"/>
    <s v="ACTIVE"/>
    <x v="48"/>
    <s v="DOLARES AMERICANOS / UNITED STATES DOLLAR"/>
    <s v="PHYLLIS POSNER"/>
    <s v="SANTANDER"/>
    <s v="COLOMBIA"/>
    <n v="155"/>
    <n v="0"/>
    <s v="COLECCIONES PASADAS"/>
    <s v="COLECCIONES PASADAS"/>
    <s v="COLECCIONES PASADAS"/>
    <s v="2018-2019"/>
    <n v="4677.2000000000007"/>
    <x v="5"/>
  </r>
  <r>
    <x v="0"/>
    <n v="2018"/>
    <x v="0"/>
    <s v="AM"/>
    <s v="EEUU"/>
    <x v="0"/>
    <s v="FALL 2018"/>
    <s v="ACCESSORIES"/>
    <x v="0"/>
    <s v="DOLARES AMERICANOS / UNITED STATES DOLLAR"/>
    <s v="TS SALES MANAGEMENT INC."/>
    <s v="WASHINGTON"/>
    <s v="ESTADOS UNIDOS EEUU"/>
    <n v="66"/>
    <n v="2018"/>
    <s v="FALL"/>
    <s v="FALL"/>
    <s v="FALL 2018"/>
    <s v="2018-2019"/>
    <n v="2288.19"/>
    <x v="0"/>
  </r>
  <r>
    <x v="0"/>
    <n v="2018"/>
    <x v="0"/>
    <s v="AM"/>
    <s v="EEUU"/>
    <x v="0"/>
    <s v="FALL 2018"/>
    <s v="ACCESSORIES"/>
    <x v="49"/>
    <s v="DOLAR CANADIENSE / CANADIAN DOLLAR"/>
    <s v="STEPHANIE VITALI"/>
    <s v="ONTARIO"/>
    <s v="CANADA"/>
    <n v="2"/>
    <n v="2018"/>
    <s v="FALL"/>
    <s v="FALL"/>
    <s v="FALL 2018"/>
    <s v="2018-2019"/>
    <n v="53.746928746928745"/>
    <x v="4"/>
  </r>
  <r>
    <x v="0"/>
    <n v="2018"/>
    <x v="0"/>
    <s v="AM"/>
    <s v="EEUU"/>
    <x v="0"/>
    <s v="FALL 2018"/>
    <s v="ACCESSORIES"/>
    <x v="48"/>
    <s v="DOLARES AMERICANOS / UNITED STATES DOLLAR"/>
    <s v="PHYLLIS POSNER"/>
    <s v="SANTANDER"/>
    <s v="COLOMBIA"/>
    <n v="36"/>
    <n v="2018"/>
    <s v="FALL"/>
    <s v="FALL"/>
    <s v="FALL 2018"/>
    <s v="2018-2019"/>
    <n v="1172.1600000000001"/>
    <x v="5"/>
  </r>
  <r>
    <x v="0"/>
    <n v="2018"/>
    <x v="0"/>
    <s v="AM"/>
    <s v="EEUU"/>
    <x v="0"/>
    <s v="FALL 2018"/>
    <s v="ACCESSORIES"/>
    <x v="50"/>
    <s v="DOLARES AMERICANOS / UNITED STATES DOLLAR"/>
    <s v="BILL MILLER AND COMPANY"/>
    <s v="FLORIDA"/>
    <s v="ESTADOS UNIDOS EEUU"/>
    <n v="31"/>
    <n v="2018"/>
    <s v="FALL"/>
    <s v="FALL"/>
    <s v="FALL 2018"/>
    <s v="2018-2019"/>
    <n v="248"/>
    <x v="2"/>
  </r>
  <r>
    <x v="0"/>
    <n v="2018"/>
    <x v="0"/>
    <s v="AM"/>
    <s v="EEUU"/>
    <x v="0"/>
    <s v="FALL 2018"/>
    <s v="ACCESSORIES"/>
    <x v="1"/>
    <s v="DOLARES AMERICANOS / UNITED STATES DOLLAR"/>
    <s v="ANITA M. HOPKINS"/>
    <s v="MASSACHUSETTS"/>
    <s v="ESTADOS UNIDOS EEUU"/>
    <n v="9"/>
    <n v="2018"/>
    <s v="FALL"/>
    <s v="FALL"/>
    <s v="FALL 2018"/>
    <s v="2018-2019"/>
    <n v="171"/>
    <x v="1"/>
  </r>
  <r>
    <x v="0"/>
    <n v="2018"/>
    <x v="0"/>
    <s v="AM"/>
    <s v="EEUU"/>
    <x v="0"/>
    <s v="FALL 2018"/>
    <s v="ACCESSORIES"/>
    <x v="44"/>
    <s v="DOLARES AMERICANOS / UNITED STATES DOLLAR"/>
    <s v="PHYLLIS POSNER"/>
    <s v="CALIFORNIA"/>
    <s v="ESTADOS UNIDOS EEUU"/>
    <n v="8"/>
    <n v="2018"/>
    <s v="FALL"/>
    <s v="FALL"/>
    <s v="FALL 2018"/>
    <s v="2018-2019"/>
    <n v="392"/>
    <x v="5"/>
  </r>
  <r>
    <x v="0"/>
    <n v="2018"/>
    <x v="0"/>
    <s v="AM"/>
    <s v="EEUU"/>
    <x v="0"/>
    <s v="FALL 2018"/>
    <s v="ACCESSORIES"/>
    <x v="51"/>
    <s v="DOLARES AMERICANOS / UNITED STATES DOLLAR"/>
    <s v="PHYLLIS POSNER"/>
    <s v="CALIFORNIA"/>
    <s v="ESTADOS UNIDOS EEUU"/>
    <n v="6"/>
    <n v="2018"/>
    <s v="FALL"/>
    <s v="FALL"/>
    <s v="FALL 2018"/>
    <s v="2018-2019"/>
    <n v="114"/>
    <x v="5"/>
  </r>
  <r>
    <x v="0"/>
    <n v="2018"/>
    <x v="0"/>
    <s v="AM"/>
    <s v="EEUU"/>
    <x v="0"/>
    <s v="FALL 2018"/>
    <s v="ACCESSORIES"/>
    <x v="38"/>
    <s v="DOLARES AMERICANOS / UNITED STATES DOLLAR"/>
    <s v="BILL MILLER AND COMPANY"/>
    <s v="NORTH CAROLINA"/>
    <s v="ESTADOS UNIDOS EEUU"/>
    <n v="9"/>
    <n v="2018"/>
    <s v="FALL"/>
    <s v="FALL"/>
    <s v="FALL 2018"/>
    <s v="2018-2019"/>
    <n v="54"/>
    <x v="2"/>
  </r>
  <r>
    <x v="0"/>
    <n v="2018"/>
    <x v="0"/>
    <s v="AM"/>
    <s v="EEUU"/>
    <x v="0"/>
    <s v="FALL 2018"/>
    <s v="ACCESSORIES"/>
    <x v="39"/>
    <s v="DOLARES AMERICANOS / UNITED STATES DOLLAR"/>
    <s v="ANITA M. HOPKINS"/>
    <s v="MASSACHUSETTS"/>
    <s v="ESTADOS UNIDOS EEUU"/>
    <n v="6"/>
    <n v="2018"/>
    <s v="FALL"/>
    <s v="FALL"/>
    <s v="FALL 2018"/>
    <s v="2018-2019"/>
    <n v="48"/>
    <x v="1"/>
  </r>
  <r>
    <x v="0"/>
    <n v="2018"/>
    <x v="0"/>
    <s v="AM"/>
    <s v="EEUU"/>
    <x v="0"/>
    <s v="FALL 2018"/>
    <s v="ACCESSORIES"/>
    <x v="52"/>
    <s v="DOLARES AMERICANOS / UNITED STATES DOLLAR"/>
    <s v="MIE MANNICHE"/>
    <s v="CALIFORNIA"/>
    <s v="ESTADOS UNIDOS EEUU"/>
    <n v="3"/>
    <n v="2018"/>
    <s v="FALL"/>
    <s v="FALL"/>
    <s v="FALL 2018"/>
    <s v="2018-2019"/>
    <n v="76.949999999999989"/>
    <x v="11"/>
  </r>
  <r>
    <x v="0"/>
    <n v="2018"/>
    <x v="0"/>
    <s v="AM"/>
    <s v="EEUU"/>
    <x v="0"/>
    <s v="FALL 2018"/>
    <s v="ACCESSORIES"/>
    <x v="53"/>
    <s v="DOLARES AMERICANOS / UNITED STATES DOLLAR"/>
    <s v="DENISE ARNETT"/>
    <s v="COLORADO"/>
    <s v="ESTADOS UNIDOS EEUU"/>
    <n v="6"/>
    <n v="2018"/>
    <s v="FALL"/>
    <s v="FALL"/>
    <s v="FALL 2018"/>
    <s v="2018-2019"/>
    <n v="114"/>
    <x v="14"/>
  </r>
  <r>
    <x v="0"/>
    <n v="2018"/>
    <x v="0"/>
    <s v="AM"/>
    <s v="EEUU"/>
    <x v="0"/>
    <s v="FALL 2018"/>
    <s v="ACTIVE"/>
    <x v="0"/>
    <s v="DOLARES AMERICANOS / UNITED STATES DOLLAR"/>
    <s v="TS SALES MANAGEMENT INC."/>
    <s v="WASHINGTON"/>
    <s v="ESTADOS UNIDOS EEUU"/>
    <n v="698"/>
    <n v="2018"/>
    <s v="FALL"/>
    <s v="FALL"/>
    <s v="FALL 2018"/>
    <s v="2018-2019"/>
    <n v="20639.990000000034"/>
    <x v="0"/>
  </r>
  <r>
    <x v="0"/>
    <n v="2018"/>
    <x v="0"/>
    <s v="AM"/>
    <s v="EEUU"/>
    <x v="0"/>
    <s v="FALL 2018"/>
    <s v="ACTIVE"/>
    <x v="49"/>
    <s v="DOLAR CANADIENSE / CANADIAN DOLLAR"/>
    <s v="STEPHANIE VITALI"/>
    <s v="ONTARIO"/>
    <s v="CANADA"/>
    <n v="12"/>
    <n v="2018"/>
    <s v="FALL"/>
    <s v="FALL"/>
    <s v="FALL 2018"/>
    <s v="2018-2019"/>
    <n v="405.40540540540542"/>
    <x v="4"/>
  </r>
  <r>
    <x v="0"/>
    <n v="2018"/>
    <x v="0"/>
    <s v="AM"/>
    <s v="EEUU"/>
    <x v="0"/>
    <s v="FALL 2018"/>
    <s v="ACTIVE"/>
    <x v="54"/>
    <s v="DOLAR CANADIENSE / CANADIAN DOLLAR"/>
    <s v="JULIE BERTRAND"/>
    <s v="QUEBEC"/>
    <s v="CANADA"/>
    <n v="30"/>
    <n v="2018"/>
    <s v="FALL"/>
    <s v="FALL"/>
    <s v="FALL 2018"/>
    <s v="2018-2019"/>
    <n v="901.412776412776"/>
    <x v="7"/>
  </r>
  <r>
    <x v="0"/>
    <n v="2018"/>
    <x v="0"/>
    <s v="AM"/>
    <s v="EEUU"/>
    <x v="0"/>
    <s v="FALL 2018"/>
    <s v="ACTIVE"/>
    <x v="48"/>
    <s v="DOLARES AMERICANOS / UNITED STATES DOLLAR"/>
    <s v="PHYLLIS POSNER"/>
    <s v="SANTANDER"/>
    <s v="COLOMBIA"/>
    <n v="384"/>
    <n v="2018"/>
    <s v="FALL"/>
    <s v="FALL"/>
    <s v="FALL 2018"/>
    <s v="2018-2019"/>
    <n v="11126.720000000003"/>
    <x v="5"/>
  </r>
  <r>
    <x v="0"/>
    <n v="2018"/>
    <x v="0"/>
    <s v="AM"/>
    <s v="EEUU"/>
    <x v="0"/>
    <s v="FALL 2018"/>
    <s v="ACTIVE"/>
    <x v="3"/>
    <s v="DOLARES AMERICANOS / UNITED STATES DOLLAR"/>
    <s v="ANITA M. HOPKINS"/>
    <s v="RHODE ISLAND"/>
    <s v="ESTADOS UNIDOS EEUU"/>
    <n v="26"/>
    <n v="2018"/>
    <s v="FALL"/>
    <s v="FALL"/>
    <s v="FALL 2018"/>
    <s v="2018-2019"/>
    <n v="720"/>
    <x v="1"/>
  </r>
  <r>
    <x v="0"/>
    <n v="2018"/>
    <x v="0"/>
    <s v="AM"/>
    <s v="EEUU"/>
    <x v="0"/>
    <s v="FALL 2018"/>
    <s v="ACTIVE"/>
    <x v="1"/>
    <s v="DOLARES AMERICANOS / UNITED STATES DOLLAR"/>
    <s v="ANITA M. HOPKINS"/>
    <s v="MASSACHUSETTS"/>
    <s v="ESTADOS UNIDOS EEUU"/>
    <n v="23"/>
    <n v="2018"/>
    <s v="FALL"/>
    <s v="FALL"/>
    <s v="FALL 2018"/>
    <s v="2018-2019"/>
    <n v="832"/>
    <x v="1"/>
  </r>
  <r>
    <x v="0"/>
    <n v="2018"/>
    <x v="0"/>
    <s v="AM"/>
    <s v="EEUU"/>
    <x v="0"/>
    <s v="FALL 2018"/>
    <s v="ACTIVE"/>
    <x v="55"/>
    <s v="DOLARES AMERICANOS / UNITED STATES DOLLAR"/>
    <s v="TS SALES MANAGEMENT INC."/>
    <s v="WASHINGTON"/>
    <s v="ESTADOS UNIDOS EEUU"/>
    <n v="833"/>
    <n v="2018"/>
    <s v="FALL"/>
    <s v="FALL"/>
    <s v="FALL 2018"/>
    <s v="2018-2019"/>
    <n v="23692.760000000002"/>
    <x v="0"/>
  </r>
  <r>
    <x v="0"/>
    <n v="2018"/>
    <x v="0"/>
    <s v="AM"/>
    <s v="EEUU"/>
    <x v="0"/>
    <s v="FALL 2018"/>
    <s v="ACTIVE"/>
    <x v="44"/>
    <s v="DOLARES AMERICANOS / UNITED STATES DOLLAR"/>
    <s v="PHYLLIS POSNER"/>
    <s v="CALIFORNIA"/>
    <s v="ESTADOS UNIDOS EEUU"/>
    <n v="295"/>
    <n v="2018"/>
    <s v="FALL"/>
    <s v="FALL"/>
    <s v="FALL 2018"/>
    <s v="2018-2019"/>
    <n v="9959"/>
    <x v="5"/>
  </r>
  <r>
    <x v="0"/>
    <n v="2018"/>
    <x v="0"/>
    <s v="AM"/>
    <s v="EEUU"/>
    <x v="0"/>
    <s v="FALL 2018"/>
    <s v="ACTIVE"/>
    <x v="56"/>
    <s v="DOLAR CANADIENSE / CANADIAN DOLLAR"/>
    <s v="STEPHANIE VITALI"/>
    <s v="ONTARIO"/>
    <s v="CANADA"/>
    <n v="22"/>
    <n v="2018"/>
    <s v="FALL"/>
    <s v="FALL"/>
    <s v="FALL 2018"/>
    <s v="2018-2019"/>
    <n v="723.28009828009817"/>
    <x v="4"/>
  </r>
  <r>
    <x v="0"/>
    <n v="2018"/>
    <x v="0"/>
    <s v="AM"/>
    <s v="EEUU"/>
    <x v="0"/>
    <s v="FALL 2018"/>
    <s v="ACTIVE"/>
    <x v="51"/>
    <s v="DOLARES AMERICANOS / UNITED STATES DOLLAR"/>
    <s v="PHYLLIS POSNER"/>
    <s v="CALIFORNIA"/>
    <s v="ESTADOS UNIDOS EEUU"/>
    <n v="16"/>
    <n v="2018"/>
    <s v="FALL"/>
    <s v="FALL"/>
    <s v="FALL 2018"/>
    <s v="2018-2019"/>
    <n v="508"/>
    <x v="5"/>
  </r>
  <r>
    <x v="0"/>
    <n v="2018"/>
    <x v="0"/>
    <s v="AM"/>
    <s v="EEUU"/>
    <x v="0"/>
    <s v="FALL 2018"/>
    <s v="ACTIVE"/>
    <x v="45"/>
    <s v="DOLARES AMERICANOS / UNITED STATES DOLLAR"/>
    <s v="MIE MANNICHE"/>
    <s v="CALIFORNIA"/>
    <s v="ESTADOS UNIDOS EEUU"/>
    <n v="11"/>
    <n v="2018"/>
    <s v="FALL"/>
    <s v="FALL"/>
    <s v="FALL 2018"/>
    <s v="2018-2019"/>
    <n v="317"/>
    <x v="11"/>
  </r>
  <r>
    <x v="0"/>
    <n v="2018"/>
    <x v="0"/>
    <s v="AM"/>
    <s v="EEUU"/>
    <x v="0"/>
    <s v="FALL 2018"/>
    <s v="ACTIVE"/>
    <x v="57"/>
    <s v="DOLARES AMERICANOS / UNITED STATES DOLLAR"/>
    <s v="ANITA M. HOPKINS"/>
    <s v="MASSACHUSETTS"/>
    <s v="ESTADOS UNIDOS EEUU"/>
    <n v="74"/>
    <n v="2018"/>
    <s v="FALL"/>
    <s v="FALL"/>
    <s v="FALL 2018"/>
    <s v="2018-2019"/>
    <n v="2488"/>
    <x v="1"/>
  </r>
  <r>
    <x v="0"/>
    <n v="2018"/>
    <x v="0"/>
    <s v="AM"/>
    <s v="EEUU"/>
    <x v="0"/>
    <s v="FALL 2018"/>
    <s v="ACTIVE"/>
    <x v="9"/>
    <s v="DOLARES AMERICANOS / UNITED STATES DOLLAR"/>
    <s v="ANITA M. HOPKINS"/>
    <s v="NEW JERSEY"/>
    <s v="ESTADOS UNIDOS EEUU"/>
    <n v="28"/>
    <n v="2018"/>
    <s v="FALL"/>
    <s v="FALL"/>
    <s v="FALL 2018"/>
    <s v="2018-2019"/>
    <n v="977"/>
    <x v="1"/>
  </r>
  <r>
    <x v="0"/>
    <n v="2018"/>
    <x v="0"/>
    <s v="AM"/>
    <s v="EEUU"/>
    <x v="0"/>
    <s v="FALL 2018"/>
    <s v="ACTIVE"/>
    <x v="17"/>
    <s v="DOLARES AMERICANOS / UNITED STATES DOLLAR"/>
    <s v="LAURA BONG"/>
    <s v="MISSISSIPPI"/>
    <s v="ESTADOS UNIDOS EEUU"/>
    <n v="47"/>
    <n v="2018"/>
    <s v="FALL"/>
    <s v="FALL"/>
    <s v="FALL 2018"/>
    <s v="2018-2019"/>
    <n v="1536"/>
    <x v="6"/>
  </r>
  <r>
    <x v="0"/>
    <n v="2018"/>
    <x v="0"/>
    <s v="AM"/>
    <s v="EEUU"/>
    <x v="0"/>
    <s v="FALL 2018"/>
    <s v="ACTIVE"/>
    <x v="58"/>
    <s v="DOLARES AMERICANOS / UNITED STATES DOLLAR"/>
    <s v="PHYLLIS POSNER"/>
    <s v="CALIFORNIA"/>
    <s v="ESTADOS UNIDOS EEUU"/>
    <n v="10"/>
    <n v="2018"/>
    <s v="FALL"/>
    <s v="FALL"/>
    <s v="FALL 2018"/>
    <s v="2018-2019"/>
    <n v="310"/>
    <x v="5"/>
  </r>
  <r>
    <x v="0"/>
    <n v="2018"/>
    <x v="0"/>
    <s v="AM"/>
    <s v="EEUU"/>
    <x v="0"/>
    <s v="FALL 2018"/>
    <s v="ACTIVE"/>
    <x v="59"/>
    <s v="DOLARES AMERICANOS / UNITED STATES DOLLAR"/>
    <s v="HOLLY SALES INC."/>
    <s v="WISCONSIN"/>
    <s v="ESTADOS UNIDOS EEUU"/>
    <n v="86"/>
    <n v="2018"/>
    <s v="FALL"/>
    <s v="FALL"/>
    <s v="FALL 2018"/>
    <s v="2018-2019"/>
    <n v="2419.5600000000004"/>
    <x v="8"/>
  </r>
  <r>
    <x v="0"/>
    <n v="2018"/>
    <x v="0"/>
    <s v="AM"/>
    <s v="EEUU"/>
    <x v="0"/>
    <s v="FALL 2018"/>
    <s v="ACTIVE"/>
    <x v="60"/>
    <s v="DOLARES AMERICANOS / UNITED STATES DOLLAR"/>
    <s v="ANITA M. HOPKINS"/>
    <s v="NEW JERSEY"/>
    <s v="ESTADOS UNIDOS EEUU"/>
    <n v="14"/>
    <n v="2018"/>
    <s v="FALL"/>
    <s v="FALL"/>
    <s v="FALL 2018"/>
    <s v="2018-2019"/>
    <n v="442"/>
    <x v="1"/>
  </r>
  <r>
    <x v="0"/>
    <n v="2018"/>
    <x v="0"/>
    <s v="AM"/>
    <s v="EEUU"/>
    <x v="0"/>
    <s v="FALL 2018"/>
    <s v="ACTIVE"/>
    <x v="61"/>
    <s v="DOLARES AMERICANOS / UNITED STATES DOLLAR"/>
    <s v="DENISE ARNETT"/>
    <s v="COLORADO"/>
    <s v="ESTADOS UNIDOS EEUU"/>
    <n v="19"/>
    <n v="2018"/>
    <s v="FALL"/>
    <s v="FALL"/>
    <s v="FALL 2018"/>
    <s v="2018-2019"/>
    <n v="576"/>
    <x v="14"/>
  </r>
  <r>
    <x v="0"/>
    <n v="2018"/>
    <x v="0"/>
    <s v="AM"/>
    <s v="EEUU"/>
    <x v="0"/>
    <s v="FALL 2018"/>
    <s v="ACTIVE"/>
    <x v="42"/>
    <s v="DOLARES AMERICANOS / UNITED STATES DOLLAR"/>
    <s v="HOLLY SALES INC."/>
    <s v="MICHIGAN"/>
    <s v="ESTADOS UNIDOS EEUU"/>
    <n v="42"/>
    <n v="2018"/>
    <s v="FALL"/>
    <s v="FALL"/>
    <s v="FALL 2018"/>
    <s v="2018-2019"/>
    <n v="1252"/>
    <x v="8"/>
  </r>
  <r>
    <x v="0"/>
    <n v="2018"/>
    <x v="0"/>
    <s v="AM"/>
    <s v="EEUU"/>
    <x v="0"/>
    <s v="FALL 2018"/>
    <s v="ACTIVE"/>
    <x v="62"/>
    <s v="DOLARES AMERICANOS / UNITED STATES DOLLAR"/>
    <s v="ANITA M. HOPKINS"/>
    <s v="FLORIDA"/>
    <s v="ESTADOS UNIDOS EEUU"/>
    <n v="43"/>
    <n v="2018"/>
    <s v="FALL"/>
    <s v="FALL"/>
    <s v="FALL 2018"/>
    <s v="2018-2019"/>
    <n v="1246"/>
    <x v="1"/>
  </r>
  <r>
    <x v="0"/>
    <n v="2018"/>
    <x v="0"/>
    <s v="AM"/>
    <s v="EEUU"/>
    <x v="0"/>
    <s v="FALL 2018"/>
    <s v="ACTIVE"/>
    <x v="62"/>
    <s v="DOLARES AMERICANOS / UNITED STATES DOLLAR"/>
    <s v="ANITA M. HOPKINS"/>
    <s v="MASSACHUSETTS"/>
    <s v="ESTADOS UNIDOS EEUU"/>
    <n v="30"/>
    <n v="2018"/>
    <s v="FALL"/>
    <s v="FALL"/>
    <s v="FALL 2018"/>
    <s v="2018-2019"/>
    <n v="870"/>
    <x v="1"/>
  </r>
  <r>
    <x v="0"/>
    <n v="2018"/>
    <x v="0"/>
    <s v="AM"/>
    <s v="EEUU"/>
    <x v="0"/>
    <s v="FALL 2018"/>
    <s v="ACTIVE"/>
    <x v="63"/>
    <s v="DOLAR CANADIENSE / CANADIAN DOLLAR"/>
    <s v="RAINNIE MARKETING INC"/>
    <s v="BRITISH COLUMBIA"/>
    <s v="CANADA"/>
    <n v="27"/>
    <n v="2018"/>
    <s v="FALL"/>
    <s v="FALL"/>
    <s v="FALL 2018"/>
    <s v="2018-2019"/>
    <n v="870.70024570024555"/>
    <x v="13"/>
  </r>
  <r>
    <x v="0"/>
    <n v="2018"/>
    <x v="0"/>
    <s v="AM"/>
    <s v="EEUU"/>
    <x v="0"/>
    <s v="FALL 2018"/>
    <s v="ACTIVE"/>
    <x v="64"/>
    <s v="DOLARES AMERICANOS / UNITED STATES DOLLAR"/>
    <s v="ANITA M. HOPKINS"/>
    <s v="MASSACHUSETTS"/>
    <s v="ESTADOS UNIDOS EEUU"/>
    <n v="19"/>
    <n v="2018"/>
    <s v="FALL"/>
    <s v="FALL"/>
    <s v="FALL 2018"/>
    <s v="2018-2019"/>
    <n v="664"/>
    <x v="1"/>
  </r>
  <r>
    <x v="0"/>
    <n v="2018"/>
    <x v="0"/>
    <s v="AM"/>
    <s v="EEUU"/>
    <x v="0"/>
    <s v="FALL 2018"/>
    <s v="ACTIVE"/>
    <x v="64"/>
    <s v="DOLARES AMERICANOS / UNITED STATES DOLLAR"/>
    <s v="ANITA M. HOPKINS"/>
    <s v="NEW JERSEY"/>
    <s v="ESTADOS UNIDOS EEUU"/>
    <n v="10"/>
    <n v="2018"/>
    <s v="FALL"/>
    <s v="FALL"/>
    <s v="FALL 2018"/>
    <s v="2018-2019"/>
    <n v="333"/>
    <x v="1"/>
  </r>
  <r>
    <x v="0"/>
    <n v="2018"/>
    <x v="0"/>
    <s v="AM"/>
    <s v="EEUU"/>
    <x v="0"/>
    <s v="FALL 2018"/>
    <s v="ACTIVE"/>
    <x v="64"/>
    <s v="DOLARES AMERICANOS / UNITED STATES DOLLAR"/>
    <s v="ANITA M. HOPKINS"/>
    <s v="CONNECTICUT"/>
    <s v="ESTADOS UNIDOS EEUU"/>
    <n v="41"/>
    <n v="2018"/>
    <s v="FALL"/>
    <s v="FALL"/>
    <s v="FALL 2018"/>
    <s v="2018-2019"/>
    <n v="1340"/>
    <x v="1"/>
  </r>
  <r>
    <x v="0"/>
    <n v="2018"/>
    <x v="0"/>
    <s v="AM"/>
    <s v="EEUU"/>
    <x v="0"/>
    <s v="FALL 2018"/>
    <s v="ACTIVE"/>
    <x v="64"/>
    <s v="DOLARES AMERICANOS / UNITED STATES DOLLAR"/>
    <s v="ANITA M. HOPKINS"/>
    <s v="PENNSYLVANIA"/>
    <s v="ESTADOS UNIDOS EEUU"/>
    <n v="14"/>
    <n v="2018"/>
    <s v="FALL"/>
    <s v="FALL"/>
    <s v="FALL 2018"/>
    <s v="2018-2019"/>
    <n v="463"/>
    <x v="1"/>
  </r>
  <r>
    <x v="0"/>
    <n v="2018"/>
    <x v="0"/>
    <s v="AM"/>
    <s v="EEUU"/>
    <x v="0"/>
    <s v="FALL 2018"/>
    <s v="ACTIVE"/>
    <x v="52"/>
    <s v="DOLARES AMERICANOS / UNITED STATES DOLLAR"/>
    <s v="MIE MANNICHE"/>
    <s v="CALIFORNIA"/>
    <s v="ESTADOS UNIDOS EEUU"/>
    <n v="24"/>
    <n v="2018"/>
    <s v="FALL"/>
    <s v="FALL"/>
    <s v="FALL 2018"/>
    <s v="2018-2019"/>
    <n v="741"/>
    <x v="11"/>
  </r>
  <r>
    <x v="0"/>
    <n v="2018"/>
    <x v="0"/>
    <s v="AM"/>
    <s v="EEUU"/>
    <x v="0"/>
    <s v="FALL 2018"/>
    <s v="ACTIVE"/>
    <x v="65"/>
    <s v="DOLARES AMERICANOS / UNITED STATES DOLLAR"/>
    <s v="ANITA M. HOPKINS"/>
    <s v="NEW YORK"/>
    <s v="ESTADOS UNIDOS EEUU"/>
    <n v="15"/>
    <n v="2018"/>
    <s v="FALL"/>
    <s v="FALL"/>
    <s v="FALL 2018"/>
    <s v="2018-2019"/>
    <n v="505"/>
    <x v="1"/>
  </r>
  <r>
    <x v="0"/>
    <n v="2018"/>
    <x v="0"/>
    <s v="AM"/>
    <s v="EEUU"/>
    <x v="0"/>
    <s v="FALL 2018"/>
    <s v="ACTIVE"/>
    <x v="66"/>
    <s v="DOLAR CANADIENSE / CANADIAN DOLLAR"/>
    <s v="STEPHANIE VITALI"/>
    <s v="ONTARIO"/>
    <s v="CANADA"/>
    <n v="25"/>
    <n v="2018"/>
    <s v="FALL"/>
    <s v="FALL"/>
    <s v="FALL 2018"/>
    <s v="2018-2019"/>
    <n v="836.14864864864842"/>
    <x v="4"/>
  </r>
  <r>
    <x v="0"/>
    <n v="2018"/>
    <x v="0"/>
    <s v="AM"/>
    <s v="EEUU"/>
    <x v="0"/>
    <s v="FALL 2018"/>
    <s v="ACTIVE"/>
    <x v="67"/>
    <s v="DOLARES AMERICANOS / UNITED STATES DOLLAR"/>
    <s v="DENISE ARNETT"/>
    <s v="COLORADO"/>
    <s v="ESTADOS UNIDOS EEUU"/>
    <n v="19"/>
    <n v="2018"/>
    <s v="FALL"/>
    <s v="FALL"/>
    <s v="FALL 2018"/>
    <s v="2018-2019"/>
    <n v="576"/>
    <x v="14"/>
  </r>
  <r>
    <x v="0"/>
    <n v="2018"/>
    <x v="0"/>
    <s v="AM"/>
    <s v="EEUU"/>
    <x v="0"/>
    <s v="FALL 2018"/>
    <s v="ACTIVE"/>
    <x v="68"/>
    <s v="DOLARES AMERICANOS / UNITED STATES DOLLAR"/>
    <s v="HOLLY SALES INC."/>
    <s v="TENNESSEE"/>
    <s v="ESTADOS UNIDOS EEUU"/>
    <n v="13"/>
    <n v="2018"/>
    <s v="FALL"/>
    <s v="FALL"/>
    <s v="FALL 2018"/>
    <s v="2018-2019"/>
    <n v="395"/>
    <x v="8"/>
  </r>
  <r>
    <x v="0"/>
    <n v="2018"/>
    <x v="0"/>
    <s v="AM"/>
    <s v="EEUU"/>
    <x v="0"/>
    <s v="FALL 2018"/>
    <s v="ACTIVE"/>
    <x v="69"/>
    <s v="DOLARES AMERICANOS / UNITED STATES DOLLAR"/>
    <s v="LAURA BONG"/>
    <s v="MISSISSIPPI"/>
    <s v="ESTADOS UNIDOS EEUU"/>
    <n v="30"/>
    <n v="2018"/>
    <s v="FALL"/>
    <s v="FALL"/>
    <s v="FALL 2018"/>
    <s v="2018-2019"/>
    <n v="936"/>
    <x v="6"/>
  </r>
  <r>
    <x v="0"/>
    <n v="2018"/>
    <x v="0"/>
    <s v="AM"/>
    <s v="EEUU"/>
    <x v="0"/>
    <s v="FALL 2018"/>
    <s v="ACTIVE"/>
    <x v="53"/>
    <s v="DOLARES AMERICANOS / UNITED STATES DOLLAR"/>
    <s v="DENISE ARNETT"/>
    <s v="COLORADO"/>
    <s v="ESTADOS UNIDOS EEUU"/>
    <n v="29"/>
    <n v="2018"/>
    <s v="FALL"/>
    <s v="FALL"/>
    <s v="FALL 2018"/>
    <s v="2018-2019"/>
    <n v="899"/>
    <x v="14"/>
  </r>
  <r>
    <x v="0"/>
    <n v="2018"/>
    <x v="0"/>
    <s v="AM"/>
    <s v="EEUU"/>
    <x v="0"/>
    <s v="FALL 2018"/>
    <s v="ACTIVE"/>
    <x v="70"/>
    <s v="DOLARES AMERICANOS / UNITED STATES DOLLAR"/>
    <s v="DENISE ARNETT"/>
    <s v="COLORADO"/>
    <s v="ESTADOS UNIDOS EEUU"/>
    <n v="19"/>
    <n v="2018"/>
    <s v="FALL"/>
    <s v="FALL"/>
    <s v="FALL 2018"/>
    <s v="2018-2019"/>
    <n v="576"/>
    <x v="14"/>
  </r>
  <r>
    <x v="0"/>
    <n v="2018"/>
    <x v="0"/>
    <s v="AM"/>
    <s v="EEUU"/>
    <x v="0"/>
    <s v="FALL 2018"/>
    <s v="ACTIVE"/>
    <x v="71"/>
    <s v="DOLARES AMERICANOS / UNITED STATES DOLLAR"/>
    <s v="LAURA BONG"/>
    <s v="MISSOURI"/>
    <s v="ESTADOS UNIDOS EEUU"/>
    <n v="8"/>
    <n v="2018"/>
    <s v="FALL"/>
    <s v="FALL"/>
    <s v="FALL 2018"/>
    <s v="2018-2019"/>
    <n v="273"/>
    <x v="6"/>
  </r>
  <r>
    <x v="0"/>
    <n v="2018"/>
    <x v="0"/>
    <s v="AM"/>
    <s v="EEUU"/>
    <x v="0"/>
    <s v="RECOMBINACIONES 2018"/>
    <s v="SWIMWEAR"/>
    <x v="55"/>
    <s v="DOLARES AMERICANOS / UNITED STATES DOLLAR"/>
    <s v="TS SALES MANAGEMENT INC."/>
    <s v="WASHINGTON"/>
    <s v="ESTADOS UNIDOS EEUU"/>
    <n v="864"/>
    <n v="2018"/>
    <s v="RECOMBINACIONES"/>
    <s v="RECOMBINACIONES"/>
    <s v="RECOMBINACIONES 2018"/>
    <s v="2018-2019"/>
    <n v="24947.75"/>
    <x v="0"/>
  </r>
  <r>
    <x v="0"/>
    <n v="2018"/>
    <x v="0"/>
    <s v="AM"/>
    <s v="EEUU"/>
    <x v="0"/>
    <s v="RECOMBINACIONES 2018"/>
    <s v="SWIMWEAR"/>
    <x v="72"/>
    <s v="DOLARES AMERICANOS / UNITED STATES DOLLAR"/>
    <s v="TS SALES MANAGEMENT INC."/>
    <s v="ONTARIO"/>
    <s v="CANADA"/>
    <n v="225"/>
    <n v="2018"/>
    <s v="RECOMBINACIONES"/>
    <s v="RECOMBINACIONES"/>
    <s v="RECOMBINACIONES 2018"/>
    <s v="2018-2019"/>
    <n v="7376.9500000000007"/>
    <x v="0"/>
  </r>
  <r>
    <x v="0"/>
    <n v="2018"/>
    <x v="0"/>
    <s v="AM"/>
    <s v="EEUU"/>
    <x v="0"/>
    <s v="RECOMBINACIONES 2018"/>
    <s v="SWIMWEAR"/>
    <x v="72"/>
    <s v="DOLARES AMERICANOS / UNITED STATES DOLLAR"/>
    <s v="PAIGE ALYSE STRAUGHAN"/>
    <s v="ONTARIO"/>
    <s v="CANADA"/>
    <n v="26"/>
    <n v="2018"/>
    <s v="RECOMBINACIONES"/>
    <s v="RECOMBINACIONES"/>
    <s v="RECOMBINACIONES 2018"/>
    <s v="2018-2019"/>
    <n v="572"/>
    <x v="0"/>
  </r>
  <r>
    <x v="0"/>
    <n v="2018"/>
    <x v="0"/>
    <s v="AM"/>
    <s v="EEUU"/>
    <x v="0"/>
    <s v="RECOMBINACIONES 2018"/>
    <s v="BEACHWEAR"/>
    <x v="55"/>
    <s v="DOLARES AMERICANOS / UNITED STATES DOLLAR"/>
    <s v="TS SALES MANAGEMENT INC."/>
    <s v="WASHINGTON"/>
    <s v="ESTADOS UNIDOS EEUU"/>
    <n v="30"/>
    <n v="2018"/>
    <s v="RECOMBINACIONES"/>
    <s v="RECOMBINACIONES"/>
    <s v="RECOMBINACIONES 2018"/>
    <s v="2018-2019"/>
    <n v="841.5"/>
    <x v="0"/>
  </r>
  <r>
    <x v="0"/>
    <n v="2018"/>
    <x v="0"/>
    <s v="AM"/>
    <s v="EEUU"/>
    <x v="0"/>
    <s v="HIGH SUMMER 2018"/>
    <s v="SWIMWEAR"/>
    <x v="0"/>
    <s v="DOLARES AMERICANOS / UNITED STATES DOLLAR"/>
    <s v="TS SALES MANAGEMENT INC."/>
    <s v="WASHINGTON"/>
    <s v="ESTADOS UNIDOS EEUU"/>
    <n v="53"/>
    <n v="2018"/>
    <s v="HIGH SUMMER"/>
    <s v="HIGH SUMMER"/>
    <s v="HIGH SUMMER 2018"/>
    <s v="2018-2019"/>
    <n v="1315.4199999999998"/>
    <x v="0"/>
  </r>
  <r>
    <x v="0"/>
    <n v="2018"/>
    <x v="0"/>
    <s v="AM"/>
    <s v="EEUU"/>
    <x v="0"/>
    <s v="HIGH SUMMER 2018"/>
    <s v="SWIMWEAR"/>
    <x v="0"/>
    <s v="DOLARES AMERICANOS / UNITED STATES DOLLAR"/>
    <s v="PAIGE ALYSE STRAUGHAN"/>
    <s v="WASHINGTON"/>
    <s v="ESTADOS UNIDOS EEUU"/>
    <n v="7"/>
    <n v="2018"/>
    <s v="HIGH SUMMER"/>
    <s v="HIGH SUMMER"/>
    <s v="HIGH SUMMER 2018"/>
    <s v="2018-2019"/>
    <n v="179.78"/>
    <x v="0"/>
  </r>
  <r>
    <x v="0"/>
    <n v="2018"/>
    <x v="0"/>
    <s v="AM"/>
    <s v="EEUU"/>
    <x v="0"/>
    <s v="HIGH SUMMER 2018"/>
    <s v="SWIMWEAR"/>
    <x v="49"/>
    <s v="DOLAR CANADIENSE / CANADIAN DOLLAR"/>
    <s v="STEPHANIE VITALI"/>
    <s v="ONTARIO"/>
    <s v="CANADA"/>
    <n v="27"/>
    <n v="2018"/>
    <s v="HIGH SUMMER"/>
    <s v="HIGH SUMMER"/>
    <s v="HIGH SUMMER 2018"/>
    <s v="2018-2019"/>
    <n v="785.47297297297268"/>
    <x v="4"/>
  </r>
  <r>
    <x v="0"/>
    <n v="2018"/>
    <x v="0"/>
    <s v="AM"/>
    <s v="EEUU"/>
    <x v="0"/>
    <s v="HIGH SUMMER 2018"/>
    <s v="SWIMWEAR"/>
    <x v="73"/>
    <s v="DOLARES AMERICANOS / UNITED STATES DOLLAR"/>
    <s v="BILL MILLER AND COMPANY"/>
    <s v="FLORIDA"/>
    <s v="ESTADOS UNIDOS EEUU"/>
    <n v="6"/>
    <n v="2018"/>
    <s v="HIGH SUMMER"/>
    <s v="HIGH SUMMER"/>
    <s v="HIGH SUMMER 2018"/>
    <s v="2018-2019"/>
    <n v="173"/>
    <x v="2"/>
  </r>
  <r>
    <x v="0"/>
    <n v="2018"/>
    <x v="0"/>
    <s v="AM"/>
    <s v="EEUU"/>
    <x v="0"/>
    <s v="HIGH SUMMER 2018"/>
    <s v="SWIMWEAR"/>
    <x v="23"/>
    <s v="DOLARES AMERICANOS / UNITED STATES DOLLAR"/>
    <s v="ANITA M. HOPKINS"/>
    <s v="WISCONSIN"/>
    <s v="ESTADOS UNIDOS EEUU"/>
    <n v="57"/>
    <n v="2018"/>
    <s v="HIGH SUMMER"/>
    <s v="HIGH SUMMER"/>
    <s v="HIGH SUMMER 2018"/>
    <s v="2018-2019"/>
    <n v="1801"/>
    <x v="1"/>
  </r>
  <r>
    <x v="0"/>
    <n v="2018"/>
    <x v="0"/>
    <s v="AM"/>
    <s v="EEUU"/>
    <x v="0"/>
    <s v="HIGH SUMMER 2018"/>
    <s v="SWIMWEAR"/>
    <x v="48"/>
    <s v="DOLARES AMERICANOS / UNITED STATES DOLLAR"/>
    <s v="PHYLLIS POSNER"/>
    <s v="SANTANDER"/>
    <s v="COLOMBIA"/>
    <n v="244"/>
    <n v="2018"/>
    <s v="HIGH SUMMER"/>
    <s v="HIGH SUMMER"/>
    <s v="HIGH SUMMER 2018"/>
    <s v="2018-2019"/>
    <n v="6527.4"/>
    <x v="5"/>
  </r>
  <r>
    <x v="0"/>
    <n v="2018"/>
    <x v="0"/>
    <s v="AM"/>
    <s v="EEUU"/>
    <x v="0"/>
    <s v="HIGH SUMMER 2018"/>
    <s v="SWIMWEAR"/>
    <x v="24"/>
    <s v="DOLARES AMERICANOS / UNITED STATES DOLLAR"/>
    <s v="MIE MANNICHE"/>
    <s v="CALIFORNIA"/>
    <s v="ESTADOS UNIDOS EEUU"/>
    <n v="21"/>
    <n v="2018"/>
    <s v="HIGH SUMMER"/>
    <s v="HIGH SUMMER"/>
    <s v="HIGH SUMMER 2018"/>
    <s v="2018-2019"/>
    <n v="623"/>
    <x v="11"/>
  </r>
  <r>
    <x v="0"/>
    <n v="2018"/>
    <x v="0"/>
    <s v="AM"/>
    <s v="EEUU"/>
    <x v="0"/>
    <s v="HIGH SUMMER 2018"/>
    <s v="SWIMWEAR"/>
    <x v="5"/>
    <s v="DOLARES AMERICANOS / UNITED STATES DOLLAR"/>
    <s v="STEPHANIE VITALI"/>
    <s v="HAMILTON"/>
    <s v="BERMUDAS"/>
    <n v="20"/>
    <n v="2018"/>
    <s v="HIGH SUMMER"/>
    <s v="HIGH SUMMER"/>
    <s v="HIGH SUMMER 2018"/>
    <s v="2018-2019"/>
    <n v="622.82000000000005"/>
    <x v="4"/>
  </r>
  <r>
    <x v="0"/>
    <n v="2018"/>
    <x v="0"/>
    <s v="AM"/>
    <s v="EEUU"/>
    <x v="0"/>
    <s v="HIGH SUMMER 2018"/>
    <s v="SWIMWEAR"/>
    <x v="55"/>
    <s v="DOLARES AMERICANOS / UNITED STATES DOLLAR"/>
    <s v="TS SALES MANAGEMENT INC."/>
    <s v="WASHINGTON"/>
    <s v="ESTADOS UNIDOS EEUU"/>
    <n v="731"/>
    <n v="2018"/>
    <s v="HIGH SUMMER"/>
    <s v="HIGH SUMMER"/>
    <s v="HIGH SUMMER 2018"/>
    <s v="2018-2019"/>
    <n v="18051.450000000004"/>
    <x v="0"/>
  </r>
  <r>
    <x v="0"/>
    <n v="2018"/>
    <x v="0"/>
    <s v="AM"/>
    <s v="EEUU"/>
    <x v="0"/>
    <s v="HIGH SUMMER 2018"/>
    <s v="SWIMWEAR"/>
    <x v="19"/>
    <s v="DOLARES AMERICANOS / UNITED STATES DOLLAR"/>
    <s v="HOLLY SALES INC."/>
    <s v="OHIO"/>
    <s v="ESTADOS UNIDOS EEUU"/>
    <n v="11"/>
    <n v="2018"/>
    <s v="HIGH SUMMER"/>
    <s v="HIGH SUMMER"/>
    <s v="HIGH SUMMER 2018"/>
    <s v="2018-2019"/>
    <n v="310"/>
    <x v="8"/>
  </r>
  <r>
    <x v="0"/>
    <n v="2018"/>
    <x v="0"/>
    <s v="AM"/>
    <s v="EEUU"/>
    <x v="0"/>
    <s v="HIGH SUMMER 2018"/>
    <s v="SWIMWEAR"/>
    <x v="74"/>
    <s v="DOLARES AMERICANOS / UNITED STATES DOLLAR"/>
    <s v="JUDITH ANN DEAL"/>
    <s v="HAWAII"/>
    <s v="ESTADOS UNIDOS EEUU"/>
    <n v="30"/>
    <n v="2018"/>
    <s v="HIGH SUMMER"/>
    <s v="HIGH SUMMER"/>
    <s v="HIGH SUMMER 2018"/>
    <s v="2018-2019"/>
    <n v="897"/>
    <x v="10"/>
  </r>
  <r>
    <x v="0"/>
    <n v="2018"/>
    <x v="0"/>
    <s v="AM"/>
    <s v="EEUU"/>
    <x v="0"/>
    <s v="HIGH SUMMER 2018"/>
    <s v="SWIMWEAR"/>
    <x v="75"/>
    <s v="DOLARES AMERICANOS / UNITED STATES DOLLAR"/>
    <s v="HOLLY SALES INC."/>
    <s v="IOWA"/>
    <s v="ESTADOS UNIDOS EEUU"/>
    <n v="52"/>
    <n v="2018"/>
    <s v="HIGH SUMMER"/>
    <s v="HIGH SUMMER"/>
    <s v="HIGH SUMMER 2018"/>
    <s v="2018-2019"/>
    <n v="1192.0300000000002"/>
    <x v="8"/>
  </r>
  <r>
    <x v="0"/>
    <n v="2018"/>
    <x v="0"/>
    <s v="AM"/>
    <s v="EEUU"/>
    <x v="0"/>
    <s v="HIGH SUMMER 2018"/>
    <s v="SWIMWEAR"/>
    <x v="72"/>
    <s v="DOLARES AMERICANOS / UNITED STATES DOLLAR"/>
    <s v="TS SALES MANAGEMENT INC."/>
    <s v="ONTARIO"/>
    <s v="CANADA"/>
    <n v="170"/>
    <n v="2018"/>
    <s v="HIGH SUMMER"/>
    <s v="HIGH SUMMER"/>
    <s v="HIGH SUMMER 2018"/>
    <s v="2018-2019"/>
    <n v="4347.75"/>
    <x v="0"/>
  </r>
  <r>
    <x v="0"/>
    <n v="2018"/>
    <x v="0"/>
    <s v="AM"/>
    <s v="EEUU"/>
    <x v="0"/>
    <s v="HIGH SUMMER 2018"/>
    <s v="SWIMWEAR"/>
    <x v="76"/>
    <s v="DOLARES AMERICANOS / UNITED STATES DOLLAR"/>
    <s v="DENISE ARNETT"/>
    <s v="OREGON"/>
    <s v="ESTADOS UNIDOS EEUU"/>
    <n v="16"/>
    <n v="2018"/>
    <s v="HIGH SUMMER"/>
    <s v="HIGH SUMMER"/>
    <s v="HIGH SUMMER 2018"/>
    <s v="2018-2019"/>
    <n v="604"/>
    <x v="14"/>
  </r>
  <r>
    <x v="0"/>
    <n v="2018"/>
    <x v="0"/>
    <s v="AM"/>
    <s v="EEUU"/>
    <x v="0"/>
    <s v="HIGH SUMMER 2018"/>
    <s v="SWIMWEAR"/>
    <x v="77"/>
    <s v="DOLARES AMERICANOS / UNITED STATES DOLLAR"/>
    <s v="ANITA M. HOPKINS"/>
    <s v="NEW HAMPSHIRE"/>
    <s v="ESTADOS UNIDOS EEUU"/>
    <n v="32"/>
    <n v="2018"/>
    <s v="HIGH SUMMER"/>
    <s v="HIGH SUMMER"/>
    <s v="HIGH SUMMER 2018"/>
    <s v="2018-2019"/>
    <n v="968"/>
    <x v="1"/>
  </r>
  <r>
    <x v="0"/>
    <n v="2018"/>
    <x v="0"/>
    <s v="AM"/>
    <s v="EEUU"/>
    <x v="0"/>
    <s v="HIGH SUMMER 2018"/>
    <s v="SWIMWEAR"/>
    <x v="10"/>
    <s v="DOLARES AMERICANOS / UNITED STATES DOLLAR"/>
    <s v="ANITA M. HOPKINS"/>
    <s v="MARYLAND"/>
    <s v="ESTADOS UNIDOS EEUU"/>
    <n v="13"/>
    <n v="2018"/>
    <s v="HIGH SUMMER"/>
    <s v="HIGH SUMMER"/>
    <s v="HIGH SUMMER 2018"/>
    <s v="2018-2019"/>
    <n v="361"/>
    <x v="1"/>
  </r>
  <r>
    <x v="0"/>
    <n v="2018"/>
    <x v="0"/>
    <s v="AM"/>
    <s v="EEUU"/>
    <x v="0"/>
    <s v="HIGH SUMMER 2018"/>
    <s v="SWIMWEAR"/>
    <x v="78"/>
    <s v="DOLARES AMERICANOS / UNITED STATES DOLLAR"/>
    <s v="MIE MANNICHE"/>
    <s v="CALIFORNIA"/>
    <s v="ESTADOS UNIDOS EEUU"/>
    <n v="25"/>
    <n v="2018"/>
    <s v="HIGH SUMMER"/>
    <s v="HIGH SUMMER"/>
    <s v="HIGH SUMMER 2018"/>
    <s v="2018-2019"/>
    <n v="920"/>
    <x v="11"/>
  </r>
  <r>
    <x v="0"/>
    <n v="2018"/>
    <x v="0"/>
    <s v="AM"/>
    <s v="EEUU"/>
    <x v="0"/>
    <s v="HIGH SUMMER 2018"/>
    <s v="SWIMWEAR"/>
    <x v="79"/>
    <s v="DOLARES AMERICANOS / UNITED STATES DOLLAR"/>
    <s v="ANITA M. HOPKINS"/>
    <s v="DELAWARE"/>
    <s v="ESTADOS UNIDOS EEUU"/>
    <n v="12"/>
    <n v="2018"/>
    <s v="HIGH SUMMER"/>
    <s v="HIGH SUMMER"/>
    <s v="HIGH SUMMER 2018"/>
    <s v="2018-2019"/>
    <n v="318"/>
    <x v="1"/>
  </r>
  <r>
    <x v="0"/>
    <n v="2018"/>
    <x v="0"/>
    <s v="AM"/>
    <s v="EEUU"/>
    <x v="0"/>
    <s v="HIGH SUMMER 2018"/>
    <s v="SWIMWEAR"/>
    <x v="80"/>
    <s v="DOLAR CANADIENSE / CANADIAN DOLLAR"/>
    <s v="STEPHANIE VITALI"/>
    <s v="ONTARIO"/>
    <s v="CANADA"/>
    <n v="38"/>
    <n v="2018"/>
    <s v="HIGH SUMMER"/>
    <s v="HIGH SUMMER"/>
    <s v="HIGH SUMMER 2018"/>
    <s v="2018-2019"/>
    <n v="1099.5085995085992"/>
    <x v="4"/>
  </r>
  <r>
    <x v="0"/>
    <n v="2018"/>
    <x v="0"/>
    <s v="AM"/>
    <s v="EEUU"/>
    <x v="0"/>
    <s v="HIGH SUMMER 2018"/>
    <s v="SWIMWEAR"/>
    <x v="81"/>
    <s v="DOLARES AMERICANOS / UNITED STATES DOLLAR"/>
    <s v="ANITA M. HOPKINS"/>
    <s v="MAINE"/>
    <s v="ESTADOS UNIDOS EEUU"/>
    <n v="37"/>
    <n v="2018"/>
    <s v="HIGH SUMMER"/>
    <s v="HIGH SUMMER"/>
    <s v="HIGH SUMMER 2018"/>
    <s v="2018-2019"/>
    <n v="1204"/>
    <x v="1"/>
  </r>
  <r>
    <x v="0"/>
    <n v="2018"/>
    <x v="0"/>
    <s v="AM"/>
    <s v="EEUU"/>
    <x v="0"/>
    <s v="HIGH SUMMER 2018"/>
    <s v="SWIMWEAR"/>
    <x v="82"/>
    <s v="DOLAR CANADIENSE / CANADIAN DOLLAR"/>
    <s v="STEPHANIE VITALI"/>
    <s v="ONTARIO"/>
    <s v="CANADA"/>
    <n v="24"/>
    <n v="2018"/>
    <s v="HIGH SUMMER"/>
    <s v="HIGH SUMMER"/>
    <s v="HIGH SUMMER 2018"/>
    <s v="2018-2019"/>
    <n v="669.53316953316948"/>
    <x v="4"/>
  </r>
  <r>
    <x v="0"/>
    <n v="2018"/>
    <x v="0"/>
    <s v="AM"/>
    <s v="EEUU"/>
    <x v="0"/>
    <s v="HIGH SUMMER 2018"/>
    <s v="SWIMWEAR"/>
    <x v="41"/>
    <s v="DOLARES AMERICANOS / UNITED STATES DOLLAR"/>
    <s v="ANITA M. HOPKINS"/>
    <s v="NEW JERSEY"/>
    <s v="ESTADOS UNIDOS EEUU"/>
    <n v="30"/>
    <n v="2018"/>
    <s v="HIGH SUMMER"/>
    <s v="HIGH SUMMER"/>
    <s v="HIGH SUMMER 2018"/>
    <s v="2018-2019"/>
    <n v="849"/>
    <x v="1"/>
  </r>
  <r>
    <x v="0"/>
    <n v="2018"/>
    <x v="0"/>
    <s v="AM"/>
    <s v="EEUU"/>
    <x v="0"/>
    <s v="HIGH SUMMER 2018"/>
    <s v="SWIMWEAR"/>
    <x v="83"/>
    <s v="DOLARES AMERICANOS / UNITED STATES DOLLAR"/>
    <s v="DENISE ARNETT"/>
    <s v="COLORADO"/>
    <s v="ESTADOS UNIDOS EEUU"/>
    <n v="21"/>
    <n v="2018"/>
    <s v="HIGH SUMMER"/>
    <s v="HIGH SUMMER"/>
    <s v="HIGH SUMMER 2018"/>
    <s v="2018-2019"/>
    <n v="646"/>
    <x v="14"/>
  </r>
  <r>
    <x v="0"/>
    <n v="2018"/>
    <x v="0"/>
    <s v="AM"/>
    <s v="EEUU"/>
    <x v="0"/>
    <s v="HIGH SUMMER 2018"/>
    <s v="BEACHWEAR"/>
    <x v="5"/>
    <s v="DOLARES AMERICANOS / UNITED STATES DOLLAR"/>
    <s v="STEPHANIE VITALI"/>
    <s v="HAMILTON"/>
    <s v="BERMUDAS"/>
    <n v="2"/>
    <n v="2018"/>
    <s v="HIGH SUMMER"/>
    <s v="HIGH SUMMER"/>
    <s v="HIGH SUMMER 2018"/>
    <s v="2018-2019"/>
    <n v="74"/>
    <x v="4"/>
  </r>
  <r>
    <x v="0"/>
    <n v="2018"/>
    <x v="0"/>
    <s v="AM"/>
    <s v="EEUU"/>
    <x v="0"/>
    <s v="HIGH SUMMER 2018"/>
    <s v="BEACHWEAR"/>
    <x v="19"/>
    <s v="DOLARES AMERICANOS / UNITED STATES DOLLAR"/>
    <s v="HOLLY SALES INC."/>
    <s v="OHIO"/>
    <s v="ESTADOS UNIDOS EEUU"/>
    <n v="4"/>
    <n v="2018"/>
    <s v="HIGH SUMMER"/>
    <s v="HIGH SUMMER"/>
    <s v="HIGH SUMMER 2018"/>
    <s v="2018-2019"/>
    <n v="163"/>
    <x v="8"/>
  </r>
  <r>
    <x v="0"/>
    <n v="2018"/>
    <x v="0"/>
    <s v="AM"/>
    <s v="EEUU"/>
    <x v="0"/>
    <s v="HIGH SUMMER 2018"/>
    <s v="BEACHWEAR"/>
    <x v="28"/>
    <s v="DOLARES AMERICANOS / UNITED STATES DOLLAR"/>
    <s v="TS SALES MANAGEMENT INC."/>
    <s v="NEVADA"/>
    <s v="ESTADOS UNIDOS EEUU"/>
    <n v="8"/>
    <n v="2018"/>
    <s v="HIGH SUMMER"/>
    <s v="HIGH SUMMER"/>
    <s v="HIGH SUMMER 2018"/>
    <s v="2018-2019"/>
    <n v="309.76"/>
    <x v="12"/>
  </r>
  <r>
    <x v="0"/>
    <n v="2018"/>
    <x v="0"/>
    <s v="AM"/>
    <s v="EEUU"/>
    <x v="0"/>
    <s v="HOLIDAY 2018"/>
    <s v="ACCESSORIES"/>
    <x v="49"/>
    <s v="DOLAR CANADIENSE / CANADIAN DOLLAR"/>
    <s v="STEPHANIE VITALI"/>
    <s v="ONTARIO"/>
    <s v="CANADA"/>
    <n v="6"/>
    <n v="2018"/>
    <s v="HOLIDAY"/>
    <s v="HOLIDAY"/>
    <s v="HOLIDAY 2018"/>
    <s v="2018-2019"/>
    <n v="55.282555282555286"/>
    <x v="4"/>
  </r>
  <r>
    <x v="0"/>
    <n v="2018"/>
    <x v="0"/>
    <s v="AM"/>
    <s v="EEUU"/>
    <x v="0"/>
    <s v="HOLIDAY 2018"/>
    <s v="ACCESSORIES"/>
    <x v="3"/>
    <s v="DOLARES AMERICANOS / UNITED STATES DOLLAR"/>
    <s v="ANITA M. HOPKINS"/>
    <s v="RHODE ISLAND"/>
    <s v="ESTADOS UNIDOS EEUU"/>
    <n v="10"/>
    <n v="2018"/>
    <s v="HOLIDAY"/>
    <s v="HOLIDAY"/>
    <s v="HOLIDAY 2018"/>
    <s v="2018-2019"/>
    <n v="138"/>
    <x v="1"/>
  </r>
  <r>
    <x v="0"/>
    <n v="2018"/>
    <x v="0"/>
    <s v="AM"/>
    <s v="EEUU"/>
    <x v="0"/>
    <s v="HOLIDAY 2018"/>
    <s v="ACCESSORIES"/>
    <x v="64"/>
    <s v="DOLARES AMERICANOS / UNITED STATES DOLLAR"/>
    <s v="ANITA M. HOPKINS"/>
    <s v="MASSACHUSETTS"/>
    <s v="ESTADOS UNIDOS EEUU"/>
    <n v="6"/>
    <n v="2018"/>
    <s v="HOLIDAY"/>
    <s v="HOLIDAY"/>
    <s v="HOLIDAY 2018"/>
    <s v="2018-2019"/>
    <n v="48"/>
    <x v="1"/>
  </r>
  <r>
    <x v="0"/>
    <n v="2018"/>
    <x v="0"/>
    <s v="AM"/>
    <s v="EEUU"/>
    <x v="0"/>
    <s v="HOLIDAY 2018"/>
    <s v="ACTIVE"/>
    <x v="48"/>
    <s v="DOLARES AMERICANOS / UNITED STATES DOLLAR"/>
    <s v="PHYLLIS POSNER"/>
    <s v="SANTANDER"/>
    <s v="COLOMBIA"/>
    <n v="28"/>
    <n v="2018"/>
    <s v="HOLIDAY"/>
    <s v="HOLIDAY"/>
    <s v="HOLIDAY 2018"/>
    <s v="2018-2019"/>
    <n v="1330.5600000000002"/>
    <x v="5"/>
  </r>
  <r>
    <x v="0"/>
    <n v="2018"/>
    <x v="0"/>
    <s v="AM"/>
    <s v="EEUU"/>
    <x v="0"/>
    <s v="HOLIDAY 2018"/>
    <s v="ACTIVE"/>
    <x v="3"/>
    <s v="DOLARES AMERICANOS / UNITED STATES DOLLAR"/>
    <s v="ANITA M. HOPKINS"/>
    <s v="RHODE ISLAND"/>
    <s v="ESTADOS UNIDOS EEUU"/>
    <n v="10"/>
    <n v="2018"/>
    <s v="HOLIDAY"/>
    <s v="HOLIDAY"/>
    <s v="HOLIDAY 2018"/>
    <s v="2018-2019"/>
    <n v="309"/>
    <x v="1"/>
  </r>
  <r>
    <x v="0"/>
    <n v="2018"/>
    <x v="0"/>
    <s v="AM"/>
    <s v="EEUU"/>
    <x v="0"/>
    <s v="HOLIDAY 2018"/>
    <s v="ACTIVE"/>
    <x v="61"/>
    <s v="DOLARES AMERICANOS / UNITED STATES DOLLAR"/>
    <s v="DENISE ARNETT"/>
    <s v="COLORADO"/>
    <s v="ESTADOS UNIDOS EEUU"/>
    <n v="21"/>
    <n v="2018"/>
    <s v="HOLIDAY"/>
    <s v="HOLIDAY"/>
    <s v="HOLIDAY 2018"/>
    <s v="2018-2019"/>
    <n v="715"/>
    <x v="14"/>
  </r>
  <r>
    <x v="0"/>
    <n v="2018"/>
    <x v="0"/>
    <s v="AM"/>
    <s v="EEUU"/>
    <x v="0"/>
    <s v="HOLIDAY 2018"/>
    <s v="ACTIVE"/>
    <x v="67"/>
    <s v="DOLARES AMERICANOS / UNITED STATES DOLLAR"/>
    <s v="DENISE ARNETT"/>
    <s v="COLORADO"/>
    <s v="ESTADOS UNIDOS EEUU"/>
    <n v="13"/>
    <n v="2018"/>
    <s v="HOLIDAY"/>
    <s v="HOLIDAY"/>
    <s v="HOLIDAY 2018"/>
    <s v="2018-2019"/>
    <n v="439"/>
    <x v="14"/>
  </r>
  <r>
    <x v="0"/>
    <n v="2018"/>
    <x v="0"/>
    <s v="AM"/>
    <s v="EEUU"/>
    <x v="0"/>
    <s v="HOLIDAY 2018"/>
    <s v="ACTIVE"/>
    <x v="70"/>
    <s v="DOLARES AMERICANOS / UNITED STATES DOLLAR"/>
    <s v="DENISE ARNETT"/>
    <s v="COLORADO"/>
    <s v="ESTADOS UNIDOS EEUU"/>
    <n v="13"/>
    <n v="2018"/>
    <s v="HOLIDAY"/>
    <s v="HOLIDAY"/>
    <s v="HOLIDAY 2018"/>
    <s v="2018-2019"/>
    <n v="439"/>
    <x v="14"/>
  </r>
  <r>
    <x v="0"/>
    <n v="2018"/>
    <x v="0"/>
    <s v="AM"/>
    <s v="EEUU"/>
    <x v="0"/>
    <s v="SPRING 2019"/>
    <s v="SWIMWEAR"/>
    <x v="84"/>
    <s v="DOLARES AMERICANOS / UNITED STATES DOLLAR"/>
    <s v="BILL MILLER AND COMPANY"/>
    <s v="FLORIDA"/>
    <s v="ESTADOS UNIDOS EEUU"/>
    <n v="179"/>
    <n v="2019"/>
    <s v="SPRING"/>
    <s v="SPRING"/>
    <s v="SPRING 2019"/>
    <s v="2018-2019"/>
    <n v="5474"/>
    <x v="2"/>
  </r>
  <r>
    <x v="0"/>
    <n v="2018"/>
    <x v="0"/>
    <s v="AM"/>
    <s v="EEUU"/>
    <x v="0"/>
    <s v="SPRING 2019"/>
    <s v="SWIMWEAR"/>
    <x v="49"/>
    <s v="DOLAR CANADIENSE / CANADIAN DOLLAR"/>
    <s v="STEPHANIE VITALI"/>
    <s v="ONTARIO"/>
    <s v="CANADA"/>
    <n v="36"/>
    <n v="2019"/>
    <s v="SPRING"/>
    <s v="SPRING"/>
    <s v="SPRING 2019"/>
    <s v="2018-2019"/>
    <n v="1282.2481572481577"/>
    <x v="4"/>
  </r>
  <r>
    <x v="0"/>
    <n v="2018"/>
    <x v="0"/>
    <s v="AM"/>
    <s v="EEUU"/>
    <x v="0"/>
    <s v="SPRING 2019"/>
    <s v="SWIMWEAR"/>
    <x v="85"/>
    <s v="DOLARES AMERICANOS / UNITED STATES DOLLAR"/>
    <s v="JUDITH ANN DEAL"/>
    <s v="HAWAII"/>
    <s v="ESTADOS UNIDOS EEUU"/>
    <n v="96"/>
    <n v="2019"/>
    <s v="SPRING"/>
    <s v="SPRING"/>
    <s v="SPRING 2019"/>
    <s v="2018-2019"/>
    <n v="3157"/>
    <x v="10"/>
  </r>
  <r>
    <x v="0"/>
    <n v="2018"/>
    <x v="0"/>
    <s v="AM"/>
    <s v="EEUU"/>
    <x v="0"/>
    <s v="SPRING 2019"/>
    <s v="SWIMWEAR"/>
    <x v="48"/>
    <s v="DOLARES AMERICANOS / UNITED STATES DOLLAR"/>
    <s v="PHYLLIS POSNER"/>
    <s v="SANTANDER"/>
    <s v="COLOMBIA"/>
    <n v="412"/>
    <n v="2019"/>
    <s v="SPRING"/>
    <s v="SPRING"/>
    <s v="SPRING 2019"/>
    <s v="2018-2019"/>
    <n v="13961.92"/>
    <x v="5"/>
  </r>
  <r>
    <x v="0"/>
    <n v="2018"/>
    <x v="0"/>
    <s v="AM"/>
    <s v="EEUU"/>
    <x v="0"/>
    <s v="SPRING 2019"/>
    <s v="SWIMWEAR"/>
    <x v="86"/>
    <s v="DOLARES AMERICANOS / UNITED STATES DOLLAR"/>
    <s v="JULIUS ORTIZ MALDONADO"/>
    <s v="PUERTO RICO"/>
    <s v="ESTADOS UNIDOS EEUU"/>
    <n v="276"/>
    <n v="2019"/>
    <s v="SPRING"/>
    <s v="SPRING"/>
    <s v="SPRING 2019"/>
    <s v="2018-2019"/>
    <n v="10564"/>
    <x v="15"/>
  </r>
  <r>
    <x v="0"/>
    <n v="2018"/>
    <x v="0"/>
    <s v="AM"/>
    <s v="EEUU"/>
    <x v="0"/>
    <s v="SPRING 2019"/>
    <s v="SWIMWEAR"/>
    <x v="24"/>
    <s v="DOLARES AMERICANOS / UNITED STATES DOLLAR"/>
    <s v="MIE MANNICHE"/>
    <s v="CALIFORNIA"/>
    <s v="ESTADOS UNIDOS EEUU"/>
    <n v="42"/>
    <n v="2019"/>
    <s v="SPRING"/>
    <s v="SPRING"/>
    <s v="SPRING 2019"/>
    <s v="2018-2019"/>
    <n v="1219"/>
    <x v="11"/>
  </r>
  <r>
    <x v="0"/>
    <n v="2018"/>
    <x v="0"/>
    <s v="AM"/>
    <s v="EEUU"/>
    <x v="0"/>
    <s v="SPRING 2019"/>
    <s v="SWIMWEAR"/>
    <x v="87"/>
    <s v="DOLARES AMERICANOS / UNITED STATES DOLLAR"/>
    <s v="JUDITH ANN DEAL"/>
    <s v="HAWAII"/>
    <s v="ESTADOS UNIDOS EEUU"/>
    <n v="48"/>
    <n v="2019"/>
    <s v="SPRING"/>
    <s v="SPRING"/>
    <s v="SPRING 2019"/>
    <s v="2018-2019"/>
    <n v="1740"/>
    <x v="10"/>
  </r>
  <r>
    <x v="0"/>
    <n v="2018"/>
    <x v="0"/>
    <s v="AM"/>
    <s v="EEUU"/>
    <x v="0"/>
    <s v="SPRING 2019"/>
    <s v="SWIMWEAR"/>
    <x v="3"/>
    <s v="DOLARES AMERICANOS / UNITED STATES DOLLAR"/>
    <s v="ANITA M. HOPKINS"/>
    <s v="RHODE ISLAND"/>
    <s v="ESTADOS UNIDOS EEUU"/>
    <n v="49"/>
    <n v="2019"/>
    <s v="SPRING"/>
    <s v="SPRING"/>
    <s v="SPRING 2019"/>
    <s v="2018-2019"/>
    <n v="1494"/>
    <x v="1"/>
  </r>
  <r>
    <x v="0"/>
    <n v="2018"/>
    <x v="0"/>
    <s v="AM"/>
    <s v="EEUU"/>
    <x v="0"/>
    <s v="SPRING 2019"/>
    <s v="SWIMWEAR"/>
    <x v="5"/>
    <s v="DOLARES AMERICANOS / UNITED STATES DOLLAR"/>
    <s v="STEPHANIE VITALI"/>
    <s v="HAMILTON"/>
    <s v="BERMUDAS"/>
    <n v="633"/>
    <n v="2019"/>
    <s v="SPRING"/>
    <s v="SPRING"/>
    <s v="SPRING 2019"/>
    <s v="2018-2019"/>
    <n v="20319"/>
    <x v="4"/>
  </r>
  <r>
    <x v="0"/>
    <n v="2018"/>
    <x v="0"/>
    <s v="AM"/>
    <s v="EEUU"/>
    <x v="0"/>
    <s v="SPRING 2019"/>
    <s v="SWIMWEAR"/>
    <x v="25"/>
    <s v="DOLARES AMERICANOS / UNITED STATES DOLLAR"/>
    <s v="JUDITH ANN DEAL"/>
    <s v="HAWAII"/>
    <s v="ESTADOS UNIDOS EEUU"/>
    <n v="720"/>
    <n v="2019"/>
    <s v="SPRING"/>
    <s v="SPRING"/>
    <s v="SPRING 2019"/>
    <s v="2018-2019"/>
    <n v="23985.599999999995"/>
    <x v="10"/>
  </r>
  <r>
    <x v="0"/>
    <n v="2018"/>
    <x v="0"/>
    <s v="AM"/>
    <s v="EEUU"/>
    <x v="0"/>
    <s v="SPRING 2019"/>
    <s v="SWIMWEAR"/>
    <x v="88"/>
    <s v="DOLARES AMERICANOS / UNITED STATES DOLLAR"/>
    <s v="BILL MILLER AND COMPANY"/>
    <s v="FLORIDA"/>
    <s v="ESTADOS UNIDOS EEUU"/>
    <n v="21"/>
    <n v="2019"/>
    <s v="SPRING"/>
    <s v="SPRING"/>
    <s v="SPRING 2019"/>
    <s v="2018-2019"/>
    <n v="966"/>
    <x v="2"/>
  </r>
  <r>
    <x v="0"/>
    <n v="2018"/>
    <x v="0"/>
    <s v="AM"/>
    <s v="EEUU"/>
    <x v="0"/>
    <s v="SPRING 2019"/>
    <s v="SWIMWEAR"/>
    <x v="89"/>
    <s v="DOLARES AMERICANOS / UNITED STATES DOLLAR"/>
    <s v="BILL MILLER AND COMPANY"/>
    <s v="VALLE"/>
    <s v="COLOMBIA"/>
    <n v="486"/>
    <n v="2019"/>
    <s v="SPRING"/>
    <s v="SPRING"/>
    <s v="SPRING 2019"/>
    <s v="2018-2019"/>
    <n v="12746.159999999973"/>
    <x v="2"/>
  </r>
  <r>
    <x v="0"/>
    <n v="2018"/>
    <x v="0"/>
    <s v="AM"/>
    <s v="EEUU"/>
    <x v="0"/>
    <s v="SPRING 2019"/>
    <s v="SWIMWEAR"/>
    <x v="90"/>
    <s v="DOLARES AMERICANOS / UNITED STATES DOLLAR"/>
    <s v="MIE MANNICHE"/>
    <s v="CALIFORNIA"/>
    <s v="ESTADOS UNIDOS EEUU"/>
    <n v="108"/>
    <n v="2019"/>
    <s v="SPRING"/>
    <s v="SPRING"/>
    <s v="SPRING 2019"/>
    <s v="2018-2019"/>
    <n v="3406"/>
    <x v="11"/>
  </r>
  <r>
    <x v="0"/>
    <n v="2018"/>
    <x v="0"/>
    <s v="AM"/>
    <s v="EEUU"/>
    <x v="0"/>
    <s v="SPRING 2019"/>
    <s v="SWIMWEAR"/>
    <x v="19"/>
    <s v="DOLARES AMERICANOS / UNITED STATES DOLLAR"/>
    <s v="HOLLY SALES INC."/>
    <s v="OHIO"/>
    <s v="ESTADOS UNIDOS EEUU"/>
    <n v="253"/>
    <n v="2019"/>
    <s v="SPRING"/>
    <s v="SPRING"/>
    <s v="SPRING 2019"/>
    <s v="2018-2019"/>
    <n v="8827"/>
    <x v="8"/>
  </r>
  <r>
    <x v="0"/>
    <n v="2018"/>
    <x v="0"/>
    <s v="AM"/>
    <s v="EEUU"/>
    <x v="0"/>
    <s v="SPRING 2019"/>
    <s v="SWIMWEAR"/>
    <x v="91"/>
    <s v="DOLARES AMERICANOS / UNITED STATES DOLLAR"/>
    <s v="JUDITH ANN DEAL"/>
    <s v="HAWAII"/>
    <s v="ESTADOS UNIDOS EEUU"/>
    <n v="118"/>
    <n v="2019"/>
    <s v="SPRING"/>
    <s v="SPRING"/>
    <s v="SPRING 2019"/>
    <s v="2018-2019"/>
    <n v="4297"/>
    <x v="10"/>
  </r>
  <r>
    <x v="0"/>
    <n v="2018"/>
    <x v="0"/>
    <s v="AM"/>
    <s v="EEUU"/>
    <x v="0"/>
    <s v="SPRING 2019"/>
    <s v="SWIMWEAR"/>
    <x v="45"/>
    <s v="DOLARES AMERICANOS / UNITED STATES DOLLAR"/>
    <s v="MIE MANNICHE"/>
    <s v="CALIFORNIA"/>
    <s v="ESTADOS UNIDOS EEUU"/>
    <n v="40"/>
    <n v="2019"/>
    <s v="SPRING"/>
    <s v="SPRING"/>
    <s v="SPRING 2019"/>
    <s v="2018-2019"/>
    <n v="1240"/>
    <x v="11"/>
  </r>
  <r>
    <x v="0"/>
    <n v="2018"/>
    <x v="0"/>
    <s v="AM"/>
    <s v="EEUU"/>
    <x v="0"/>
    <s v="SPRING 2019"/>
    <s v="SWIMWEAR"/>
    <x v="92"/>
    <s v="DOLARES AMERICANOS / UNITED STATES DOLLAR"/>
    <s v="BILL MILLER AND COMPANY"/>
    <s v="FLORIDA"/>
    <s v="ESTADOS UNIDOS EEUU"/>
    <n v="67"/>
    <n v="2019"/>
    <s v="SPRING"/>
    <s v="SPRING"/>
    <s v="SPRING 2019"/>
    <s v="2018-2019"/>
    <n v="2038"/>
    <x v="2"/>
  </r>
  <r>
    <x v="0"/>
    <n v="2018"/>
    <x v="0"/>
    <s v="AM"/>
    <s v="EEUU"/>
    <x v="0"/>
    <s v="SPRING 2019"/>
    <s v="SWIMWEAR"/>
    <x v="93"/>
    <s v="DOLARES AMERICANOS / UNITED STATES DOLLAR"/>
    <s v="BILL MILLER AND COMPANY"/>
    <s v="FLORIDA"/>
    <s v="ESTADOS UNIDOS EEUU"/>
    <n v="30"/>
    <n v="2019"/>
    <s v="SPRING"/>
    <s v="SPRING"/>
    <s v="SPRING 2019"/>
    <s v="2018-2019"/>
    <n v="930"/>
    <x v="2"/>
  </r>
  <r>
    <x v="0"/>
    <n v="2018"/>
    <x v="0"/>
    <s v="AM"/>
    <s v="EEUU"/>
    <x v="0"/>
    <s v="SPRING 2019"/>
    <s v="SWIMWEAR"/>
    <x v="94"/>
    <s v="DOLARES AMERICANOS / UNITED STATES DOLLAR"/>
    <s v="BILL MILLER AND COMPANY"/>
    <s v="FLORIDA"/>
    <s v="ESTADOS UNIDOS EEUU"/>
    <n v="67"/>
    <n v="2019"/>
    <s v="SPRING"/>
    <s v="SPRING"/>
    <s v="SPRING 2019"/>
    <s v="2018-2019"/>
    <n v="2246"/>
    <x v="2"/>
  </r>
  <r>
    <x v="0"/>
    <n v="2018"/>
    <x v="0"/>
    <s v="AM"/>
    <s v="EEUU"/>
    <x v="0"/>
    <s v="SPRING 2019"/>
    <s v="SWIMWEAR"/>
    <x v="95"/>
    <s v="DOLARES AMERICANOS / UNITED STATES DOLLAR"/>
    <s v="BILL MILLER AND COMPANY"/>
    <s v="FLORIDA"/>
    <s v="ESTADOS UNIDOS EEUU"/>
    <n v="10"/>
    <n v="2019"/>
    <s v="SPRING"/>
    <s v="SPRING"/>
    <s v="SPRING 2019"/>
    <s v="2018-2019"/>
    <n v="324"/>
    <x v="2"/>
  </r>
  <r>
    <x v="0"/>
    <n v="2018"/>
    <x v="0"/>
    <s v="AM"/>
    <s v="EEUU"/>
    <x v="0"/>
    <s v="SPRING 2019"/>
    <s v="SWIMWEAR"/>
    <x v="96"/>
    <s v="DOLARES AMERICANOS / UNITED STATES DOLLAR"/>
    <s v="JULIUS ORTIZ MALDONADO"/>
    <s v="PUERTO RICO"/>
    <s v="ESTADOS UNIDOS EEUU"/>
    <n v="56"/>
    <n v="2019"/>
    <s v="SPRING"/>
    <s v="SPRING"/>
    <s v="SPRING 2019"/>
    <s v="2018-2019"/>
    <n v="1821"/>
    <x v="15"/>
  </r>
  <r>
    <x v="0"/>
    <n v="2018"/>
    <x v="0"/>
    <s v="AM"/>
    <s v="EEUU"/>
    <x v="0"/>
    <s v="SPRING 2019"/>
    <s v="SWIMWEAR"/>
    <x v="97"/>
    <s v="DOLARES AMERICANOS / UNITED STATES DOLLAR"/>
    <s v="JULIUS ORTIZ MALDONADO"/>
    <s v="PUERTO RICO"/>
    <s v="ESTADOS UNIDOS EEUU"/>
    <n v="54"/>
    <n v="2019"/>
    <s v="SPRING"/>
    <s v="SPRING"/>
    <s v="SPRING 2019"/>
    <s v="2018-2019"/>
    <n v="1999"/>
    <x v="15"/>
  </r>
  <r>
    <x v="0"/>
    <n v="2018"/>
    <x v="0"/>
    <s v="AM"/>
    <s v="EEUU"/>
    <x v="0"/>
    <s v="SPRING 2019"/>
    <s v="SWIMWEAR"/>
    <x v="98"/>
    <s v="DOLARES AMERICANOS / UNITED STATES DOLLAR"/>
    <s v="PAIGE ALYSE STRAUGHAN"/>
    <s v="BRITISH COLUMBIA"/>
    <s v="CANADA"/>
    <n v="153"/>
    <n v="2019"/>
    <s v="SPRING"/>
    <s v="SPRING"/>
    <s v="SPRING 2019"/>
    <s v="2018-2019"/>
    <n v="753.5"/>
    <x v="9"/>
  </r>
  <r>
    <x v="0"/>
    <n v="2018"/>
    <x v="0"/>
    <s v="AM"/>
    <s v="EEUU"/>
    <x v="0"/>
    <s v="SPRING 2019"/>
    <s v="ACCESSORIES"/>
    <x v="3"/>
    <s v="DOLARES AMERICANOS / UNITED STATES DOLLAR"/>
    <s v="ANITA M. HOPKINS"/>
    <s v="RHODE ISLAND"/>
    <s v="ESTADOS UNIDOS EEUU"/>
    <n v="58"/>
    <n v="2019"/>
    <s v="SPRING"/>
    <s v="SPRING"/>
    <s v="SPRING 2019"/>
    <s v="2018-2019"/>
    <n v="830"/>
    <x v="1"/>
  </r>
  <r>
    <x v="0"/>
    <n v="2018"/>
    <x v="0"/>
    <s v="AM"/>
    <s v="EEUU"/>
    <x v="0"/>
    <s v="SPRING 2019"/>
    <s v="ACCESSORIES"/>
    <x v="98"/>
    <s v="DOLARES AMERICANOS / UNITED STATES DOLLAR"/>
    <s v="PAIGE ALYSE STRAUGHAN"/>
    <s v="BRITISH COLUMBIA"/>
    <s v="CANADA"/>
    <n v="41"/>
    <n v="2019"/>
    <s v="SPRING"/>
    <s v="SPRING"/>
    <s v="SPRING 2019"/>
    <s v="2018-2019"/>
    <n v="159"/>
    <x v="9"/>
  </r>
  <r>
    <x v="0"/>
    <n v="2018"/>
    <x v="0"/>
    <s v="AM"/>
    <s v="EEUU"/>
    <x v="0"/>
    <s v="SPRING 2019"/>
    <s v="ACTIVE"/>
    <x v="88"/>
    <s v="DOLARES AMERICANOS / UNITED STATES DOLLAR"/>
    <s v="ANITA M. HOPKINS"/>
    <s v="FLORIDA"/>
    <s v="ESTADOS UNIDOS EEUU"/>
    <n v="22"/>
    <n v="2019"/>
    <s v="SPRING"/>
    <s v="SPRING"/>
    <s v="SPRING 2019"/>
    <s v="2018-2019"/>
    <n v="684"/>
    <x v="1"/>
  </r>
  <r>
    <x v="0"/>
    <n v="2018"/>
    <x v="0"/>
    <s v="AM"/>
    <s v="EEUU"/>
    <x v="0"/>
    <s v="SPRING 2019"/>
    <s v="ACTIVE"/>
    <x v="98"/>
    <s v="DOLARES AMERICANOS / UNITED STATES DOLLAR"/>
    <s v="PAIGE ALYSE STRAUGHAN"/>
    <s v="BRITISH COLUMBIA"/>
    <s v="CANADA"/>
    <n v="76"/>
    <n v="2019"/>
    <s v="SPRING"/>
    <s v="SPRING"/>
    <s v="SPRING 2019"/>
    <s v="2018-2019"/>
    <n v="359"/>
    <x v="9"/>
  </r>
  <r>
    <x v="0"/>
    <n v="2018"/>
    <x v="0"/>
    <s v="AM"/>
    <s v="EEUU"/>
    <x v="0"/>
    <s v="SPRING 2019"/>
    <s v="KIDS"/>
    <x v="98"/>
    <s v="DOLARES AMERICANOS / UNITED STATES DOLLAR"/>
    <s v="PAIGE ALYSE STRAUGHAN"/>
    <s v="BRITISH COLUMBIA"/>
    <s v="CANADA"/>
    <n v="39"/>
    <n v="2019"/>
    <s v="SPRING"/>
    <s v="SPRING"/>
    <s v="SPRING 2019"/>
    <s v="2018-2019"/>
    <n v="204"/>
    <x v="9"/>
  </r>
  <r>
    <x v="0"/>
    <n v="2018"/>
    <x v="0"/>
    <s v="AM"/>
    <s v="EEUU"/>
    <x v="0"/>
    <s v="SPRING 2019"/>
    <s v="TRUNKS"/>
    <x v="98"/>
    <s v="DOLARES AMERICANOS / UNITED STATES DOLLAR"/>
    <s v="PAIGE ALYSE STRAUGHAN"/>
    <s v="BRITISH COLUMBIA"/>
    <s v="CANADA"/>
    <n v="14"/>
    <n v="2019"/>
    <s v="SPRING"/>
    <s v="SPRING"/>
    <s v="SPRING 2019"/>
    <s v="2018-2019"/>
    <n v="97"/>
    <x v="9"/>
  </r>
  <r>
    <x v="0"/>
    <n v="2018"/>
    <x v="0"/>
    <s v="AM"/>
    <s v="EEUU"/>
    <x v="0"/>
    <s v="SPRING 2019"/>
    <s v="BEACHWEAR"/>
    <x v="85"/>
    <s v="DOLARES AMERICANOS / UNITED STATES DOLLAR"/>
    <s v="JUDITH ANN DEAL"/>
    <s v="HAWAII"/>
    <s v="ESTADOS UNIDOS EEUU"/>
    <n v="16"/>
    <n v="2019"/>
    <s v="SPRING"/>
    <s v="SPRING"/>
    <s v="SPRING 2019"/>
    <s v="2018-2019"/>
    <n v="648"/>
    <x v="10"/>
  </r>
  <r>
    <x v="0"/>
    <n v="2018"/>
    <x v="0"/>
    <s v="AM"/>
    <s v="EEUU"/>
    <x v="0"/>
    <s v="SPRING 2019"/>
    <s v="BEACHWEAR"/>
    <x v="48"/>
    <s v="DOLARES AMERICANOS / UNITED STATES DOLLAR"/>
    <s v="PHYLLIS POSNER"/>
    <s v="SANTANDER"/>
    <s v="COLOMBIA"/>
    <n v="80"/>
    <n v="2019"/>
    <s v="SPRING"/>
    <s v="SPRING"/>
    <s v="SPRING 2019"/>
    <s v="2018-2019"/>
    <n v="3459.2000000000003"/>
    <x v="5"/>
  </r>
  <r>
    <x v="0"/>
    <n v="2018"/>
    <x v="0"/>
    <s v="AM"/>
    <s v="EEUU"/>
    <x v="0"/>
    <s v="SPRING 2019"/>
    <s v="BEACHWEAR"/>
    <x v="86"/>
    <s v="DOLARES AMERICANOS / UNITED STATES DOLLAR"/>
    <s v="JULIUS ORTIZ MALDONADO"/>
    <s v="PUERTO RICO"/>
    <s v="ESTADOS UNIDOS EEUU"/>
    <n v="6"/>
    <n v="2019"/>
    <s v="SPRING"/>
    <s v="SPRING"/>
    <s v="SPRING 2019"/>
    <s v="2018-2019"/>
    <n v="270"/>
    <x v="15"/>
  </r>
  <r>
    <x v="0"/>
    <n v="2018"/>
    <x v="0"/>
    <s v="AM"/>
    <s v="EEUU"/>
    <x v="0"/>
    <s v="SPRING 2019"/>
    <s v="BEACHWEAR"/>
    <x v="3"/>
    <s v="DOLARES AMERICANOS / UNITED STATES DOLLAR"/>
    <s v="ANITA M. HOPKINS"/>
    <s v="RHODE ISLAND"/>
    <s v="ESTADOS UNIDOS EEUU"/>
    <n v="5"/>
    <n v="2019"/>
    <s v="SPRING"/>
    <s v="SPRING"/>
    <s v="SPRING 2019"/>
    <s v="2018-2019"/>
    <n v="59.1"/>
    <x v="1"/>
  </r>
  <r>
    <x v="0"/>
    <n v="2018"/>
    <x v="0"/>
    <s v="AM"/>
    <s v="EEUU"/>
    <x v="0"/>
    <s v="SPRING 2019"/>
    <s v="BEACHWEAR"/>
    <x v="5"/>
    <s v="DOLARES AMERICANOS / UNITED STATES DOLLAR"/>
    <s v="STEPHANIE VITALI"/>
    <s v="HAMILTON"/>
    <s v="BERMUDAS"/>
    <n v="42"/>
    <n v="2019"/>
    <s v="SPRING"/>
    <s v="SPRING"/>
    <s v="SPRING 2019"/>
    <s v="2018-2019"/>
    <n v="1602"/>
    <x v="4"/>
  </r>
  <r>
    <x v="0"/>
    <n v="2018"/>
    <x v="0"/>
    <s v="AM"/>
    <s v="EEUU"/>
    <x v="0"/>
    <s v="SPRING 2019"/>
    <s v="BEACHWEAR"/>
    <x v="25"/>
    <s v="DOLARES AMERICANOS / UNITED STATES DOLLAR"/>
    <s v="JUDITH ANN DEAL"/>
    <s v="HAWAII"/>
    <s v="ESTADOS UNIDOS EEUU"/>
    <n v="18"/>
    <n v="2019"/>
    <s v="SPRING"/>
    <s v="SPRING"/>
    <s v="SPRING 2019"/>
    <s v="2018-2019"/>
    <n v="663.09999999999991"/>
    <x v="10"/>
  </r>
  <r>
    <x v="0"/>
    <n v="2018"/>
    <x v="0"/>
    <s v="AM"/>
    <s v="EEUU"/>
    <x v="0"/>
    <s v="SPRING 2019"/>
    <s v="BEACHWEAR"/>
    <x v="19"/>
    <s v="DOLARES AMERICANOS / UNITED STATES DOLLAR"/>
    <s v="HOLLY SALES INC."/>
    <s v="OHIO"/>
    <s v="ESTADOS UNIDOS EEUU"/>
    <n v="9"/>
    <n v="2019"/>
    <s v="SPRING"/>
    <s v="SPRING"/>
    <s v="SPRING 2019"/>
    <s v="2018-2019"/>
    <n v="297"/>
    <x v="8"/>
  </r>
  <r>
    <x v="0"/>
    <n v="2018"/>
    <x v="0"/>
    <s v="AM"/>
    <s v="EEUU"/>
    <x v="0"/>
    <s v="SPRING 2019"/>
    <s v="BEACHWEAR"/>
    <x v="91"/>
    <s v="DOLARES AMERICANOS / UNITED STATES DOLLAR"/>
    <s v="JUDITH ANN DEAL"/>
    <s v="HAWAII"/>
    <s v="ESTADOS UNIDOS EEUU"/>
    <n v="6"/>
    <n v="2019"/>
    <s v="SPRING"/>
    <s v="SPRING"/>
    <s v="SPRING 2019"/>
    <s v="2018-2019"/>
    <n v="234"/>
    <x v="10"/>
  </r>
  <r>
    <x v="0"/>
    <n v="2018"/>
    <x v="0"/>
    <s v="AM"/>
    <s v="EEUU"/>
    <x v="0"/>
    <s v="SPRING 2019"/>
    <s v="BEACHWEAR"/>
    <x v="94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204"/>
    <x v="2"/>
  </r>
  <r>
    <x v="0"/>
    <n v="2018"/>
    <x v="0"/>
    <s v="AM"/>
    <s v="EEUU"/>
    <x v="0"/>
    <s v="SPRING 2019"/>
    <s v="BEACHWEAR"/>
    <x v="95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32"/>
    <x v="2"/>
  </r>
  <r>
    <x v="0"/>
    <n v="2018"/>
    <x v="0"/>
    <s v="AM"/>
    <s v="EEUU"/>
    <x v="0"/>
    <s v="SPRING 2019"/>
    <s v="BEACHWEAR"/>
    <x v="98"/>
    <s v="DOLARES AMERICANOS / UNITED STATES DOLLAR"/>
    <s v="PAIGE ALYSE STRAUGHAN"/>
    <s v="BRITISH COLUMBIA"/>
    <s v="CANADA"/>
    <n v="54"/>
    <n v="2019"/>
    <s v="SPRING"/>
    <s v="SPRING"/>
    <s v="SPRING 2019"/>
    <s v="2018-2019"/>
    <n v="381"/>
    <x v="9"/>
  </r>
  <r>
    <x v="0"/>
    <n v="2018"/>
    <x v="0"/>
    <s v="AM"/>
    <s v="EEUU"/>
    <x v="0"/>
    <s v="SUMMER 2019"/>
    <s v="ACCESSORIES"/>
    <x v="3"/>
    <s v="DOLARES AMERICANOS / UNITED STATES DOLLAR"/>
    <s v="ANITA M. HOPKINS"/>
    <s v="RHODE ISLAND"/>
    <s v="ESTADOS UNIDOS EEUU"/>
    <n v="12"/>
    <n v="2019"/>
    <s v="SUMMER"/>
    <s v="SUMMER"/>
    <s v="SUMMER 2019"/>
    <s v="2018-2019"/>
    <n v="108"/>
    <x v="1"/>
  </r>
  <r>
    <x v="0"/>
    <n v="2018"/>
    <x v="0"/>
    <s v="AM"/>
    <s v="EEUU"/>
    <x v="0"/>
    <s v="SUMMER 2019"/>
    <s v="ACCESSORIES"/>
    <x v="98"/>
    <s v="DOLARES AMERICANOS / UNITED STATES DOLLAR"/>
    <s v="PAIGE ALYSE STRAUGHAN"/>
    <s v="BRITISH COLUMBIA"/>
    <s v="CANADA"/>
    <n v="1"/>
    <n v="2019"/>
    <s v="SUMMER"/>
    <s v="SUMMER"/>
    <s v="SUMMER 2019"/>
    <s v="2018-2019"/>
    <n v="1"/>
    <x v="9"/>
  </r>
  <r>
    <x v="0"/>
    <n v="2018"/>
    <x v="0"/>
    <s v="MAS"/>
    <s v="EEUU"/>
    <x v="0"/>
    <s v="SPRING 2018"/>
    <s v="ACTIVE"/>
    <x v="5"/>
    <s v="DOLARES AMERICANOS / UNITED STATES DOLLAR"/>
    <s v="STEPHANIE VITALI"/>
    <s v="ONTARIO"/>
    <s v="CANADA"/>
    <n v="8"/>
    <n v="2018"/>
    <s v="SPRING"/>
    <s v="SPRING"/>
    <s v="SPRING 2018"/>
    <s v="2018-2019"/>
    <n v="134.75"/>
    <x v="4"/>
  </r>
  <r>
    <x v="0"/>
    <n v="2018"/>
    <x v="0"/>
    <s v="MAS"/>
    <s v="EEUU"/>
    <x v="0"/>
    <s v="SPRING 2018"/>
    <s v="BEACHWEAR"/>
    <x v="2"/>
    <s v="DOLARES AMERICANOS / UNITED STATES DOLLAR"/>
    <s v="BILL MILLER AND COMPANY"/>
    <s v="FLORIDA"/>
    <s v="ESTADOS UNIDOS EEUU"/>
    <n v="2"/>
    <n v="2018"/>
    <s v="SPRING"/>
    <s v="SPRING"/>
    <s v="SPRING 2018"/>
    <s v="2018-2019"/>
    <n v="66"/>
    <x v="2"/>
  </r>
  <r>
    <x v="0"/>
    <n v="2018"/>
    <x v="0"/>
    <s v="MAS"/>
    <s v="EEUU"/>
    <x v="0"/>
    <s v="SUMMER 2018"/>
    <s v="BEACHWEAR"/>
    <x v="5"/>
    <s v="DOLARES AMERICANOS / UNITED STATES DOLLAR"/>
    <s v="STEPHANIE VITALI"/>
    <s v="ONTARIO"/>
    <s v="CANADA"/>
    <n v="1"/>
    <n v="2018"/>
    <s v="SUMMER"/>
    <s v="SUMMER"/>
    <s v="SUMMER 2018"/>
    <s v="2018-2019"/>
    <n v="25.74"/>
    <x v="4"/>
  </r>
  <r>
    <x v="0"/>
    <n v="2018"/>
    <x v="0"/>
    <s v="MAS"/>
    <s v="EEUU"/>
    <x v="0"/>
    <s v="SUMMER 2018"/>
    <s v="BEACHWEAR"/>
    <x v="36"/>
    <s v="DOLARES AMERICANOS / UNITED STATES DOLLAR"/>
    <s v="LAURA BONG"/>
    <s v="TEXAS"/>
    <s v="ESTADOS UNIDOS EEUU"/>
    <n v="3"/>
    <n v="2018"/>
    <s v="SUMMER"/>
    <s v="SUMMER"/>
    <s v="SUMMER 2018"/>
    <s v="2018-2019"/>
    <n v="207"/>
    <x v="6"/>
  </r>
  <r>
    <x v="0"/>
    <n v="2018"/>
    <x v="1"/>
    <s v="AM"/>
    <s v="EEUU"/>
    <x v="0"/>
    <s v="SPRING 2017"/>
    <s v="ACCESSORIES"/>
    <x v="3"/>
    <s v="DOLARES AMERICANOS / UNITED STATES DOLLAR"/>
    <s v="ANITA M. HOPKINS"/>
    <s v="RHODE ISLAND"/>
    <s v="ESTADOS UNIDOS EEUU"/>
    <n v="18"/>
    <n v="2017"/>
    <s v="SPRING"/>
    <s v="COLECCIONES PASADAS"/>
    <s v="COLECCIONES PASADAS"/>
    <s v="2018-2019"/>
    <n v="90"/>
    <x v="1"/>
  </r>
  <r>
    <x v="0"/>
    <n v="2018"/>
    <x v="1"/>
    <s v="AM"/>
    <s v="EEUU"/>
    <x v="0"/>
    <s v="SPRING 2018"/>
    <s v="SWIMWEAR"/>
    <x v="0"/>
    <s v="DOLARES AMERICANOS / UNITED STATES DOLLAR"/>
    <s v="PAIGE ALYSE STRAUGHAN"/>
    <s v="WASHINGTON"/>
    <s v="ESTADOS UNIDOS EEUU"/>
    <n v="88"/>
    <n v="2018"/>
    <s v="SPRING"/>
    <s v="SPRING"/>
    <s v="SPRING 2018"/>
    <s v="2018-2019"/>
    <n v="2378.9799999999996"/>
    <x v="0"/>
  </r>
  <r>
    <x v="0"/>
    <n v="2018"/>
    <x v="1"/>
    <s v="AM"/>
    <s v="EEUU"/>
    <x v="0"/>
    <s v="SPRING 2018"/>
    <s v="SWIMWEAR"/>
    <x v="99"/>
    <s v="DOLARES AMERICANOS / UNITED STATES DOLLAR"/>
    <s v="DENISE ARNETT"/>
    <s v="UTAH"/>
    <s v="ESTADOS UNIDOS EEUU"/>
    <n v="1752"/>
    <n v="2018"/>
    <s v="SPRING"/>
    <s v="SPRING"/>
    <s v="SPRING 2018"/>
    <s v="2018-2019"/>
    <n v="30466.149999999994"/>
    <x v="14"/>
  </r>
  <r>
    <x v="0"/>
    <n v="2018"/>
    <x v="1"/>
    <s v="AM"/>
    <s v="EEUU"/>
    <x v="0"/>
    <s v="SPRING 2018"/>
    <s v="SWIMWEAR"/>
    <x v="5"/>
    <s v="DOLARES AMERICANOS / UNITED STATES DOLLAR"/>
    <s v="STEPHANIE VITALI"/>
    <s v="ONTARIO"/>
    <s v="CANADA"/>
    <n v="311"/>
    <n v="2018"/>
    <s v="SPRING"/>
    <s v="SPRING"/>
    <s v="SPRING 2018"/>
    <s v="2018-2019"/>
    <n v="5369.3799999999865"/>
    <x v="4"/>
  </r>
  <r>
    <x v="0"/>
    <n v="2018"/>
    <x v="1"/>
    <s v="AM"/>
    <s v="EEUU"/>
    <x v="0"/>
    <s v="SPRING 2018"/>
    <s v="SWIMWEAR"/>
    <x v="100"/>
    <s v="DOLAR CANADIENSE / CANADIAN DOLLAR"/>
    <s v="JULIE BERTRAND"/>
    <s v="QUEBEC"/>
    <s v="CANADA"/>
    <n v="102"/>
    <n v="2018"/>
    <s v="SPRING"/>
    <s v="SPRING"/>
    <s v="SPRING 2018"/>
    <s v="2018-2019"/>
    <n v="1862.923391679928"/>
    <x v="7"/>
  </r>
  <r>
    <x v="0"/>
    <n v="2018"/>
    <x v="1"/>
    <s v="AM"/>
    <s v="EEUU"/>
    <x v="0"/>
    <s v="SPRING 2018"/>
    <s v="SWIMWEAR"/>
    <x v="89"/>
    <s v="DOLARES AMERICANOS / UNITED STATES DOLLAR"/>
    <s v="BILL MILLER AND COMPANY"/>
    <s v="FLORIDA"/>
    <s v="ESTADOS UNIDOS EEUU"/>
    <n v="11"/>
    <n v="2018"/>
    <s v="SPRING"/>
    <s v="SPRING"/>
    <s v="SPRING 2018"/>
    <s v="2018-2019"/>
    <n v="203.5"/>
    <x v="2"/>
  </r>
  <r>
    <x v="0"/>
    <n v="2018"/>
    <x v="1"/>
    <s v="AM"/>
    <s v="EEUU"/>
    <x v="0"/>
    <s v="SPRING 2018"/>
    <s v="SWIMWEAR"/>
    <x v="101"/>
    <s v="DOLARES AMERICANOS / UNITED STATES DOLLAR"/>
    <s v="BILL MILLER AND COMPANY"/>
    <s v="FLORIDA"/>
    <s v="ESTADOS UNIDOS EEUU"/>
    <n v="5"/>
    <n v="2018"/>
    <s v="SPRING"/>
    <s v="SPRING"/>
    <s v="SPRING 2018"/>
    <s v="2018-2019"/>
    <n v="118.00000000000001"/>
    <x v="2"/>
  </r>
  <r>
    <x v="0"/>
    <n v="2018"/>
    <x v="1"/>
    <s v="AM"/>
    <s v="EEUU"/>
    <x v="0"/>
    <s v="SPRING 2018"/>
    <s v="SWIMWEAR"/>
    <x v="2"/>
    <s v="DOLARES AMERICANOS / UNITED STATES DOLLAR"/>
    <s v="BILL MILLER AND COMPANY"/>
    <s v="FLORIDA"/>
    <s v="ESTADOS UNIDOS EEUU"/>
    <n v="14"/>
    <n v="2018"/>
    <s v="SPRING"/>
    <s v="SPRING"/>
    <s v="SPRING 2018"/>
    <s v="2018-2019"/>
    <n v="308.70000000000005"/>
    <x v="2"/>
  </r>
  <r>
    <x v="0"/>
    <n v="2018"/>
    <x v="1"/>
    <s v="AM"/>
    <s v="EEUU"/>
    <x v="0"/>
    <s v="SPRING 2018"/>
    <s v="SWIMWEAR"/>
    <x v="102"/>
    <s v="DOLARES AMERICANOS / UNITED STATES DOLLAR"/>
    <s v="PHYLLIS POSNER"/>
    <s v="CALIFORNIA"/>
    <s v="ESTADOS UNIDOS EEUU"/>
    <n v="54"/>
    <n v="2018"/>
    <s v="SPRING"/>
    <s v="SPRING"/>
    <s v="SPRING 2018"/>
    <s v="2018-2019"/>
    <n v="839.29999999999984"/>
    <x v="5"/>
  </r>
  <r>
    <x v="0"/>
    <n v="2018"/>
    <x v="1"/>
    <s v="AM"/>
    <s v="EEUU"/>
    <x v="0"/>
    <s v="SPRING 2018"/>
    <s v="SWIMWEAR"/>
    <x v="103"/>
    <s v="DOLARES AMERICANOS / UNITED STATES DOLLAR"/>
    <s v="HOLLY SALES INC."/>
    <s v="TENNESSEE"/>
    <s v="ESTADOS UNIDOS EEUU"/>
    <n v="11"/>
    <n v="2018"/>
    <s v="SPRING"/>
    <s v="SPRING"/>
    <s v="SPRING 2018"/>
    <s v="2018-2019"/>
    <n v="241.45"/>
    <x v="8"/>
  </r>
  <r>
    <x v="0"/>
    <n v="2018"/>
    <x v="1"/>
    <s v="AM"/>
    <s v="EEUU"/>
    <x v="0"/>
    <s v="SPRING 2018"/>
    <s v="ACCESSORIES"/>
    <x v="99"/>
    <s v="DOLARES AMERICANOS / UNITED STATES DOLLAR"/>
    <s v="DENISE ARNETT"/>
    <s v="UTAH"/>
    <s v="ESTADOS UNIDOS EEUU"/>
    <n v="20"/>
    <n v="2018"/>
    <s v="SPRING"/>
    <s v="SPRING"/>
    <s v="SPRING 2018"/>
    <s v="2018-2019"/>
    <n v="310.75"/>
    <x v="14"/>
  </r>
  <r>
    <x v="0"/>
    <n v="2018"/>
    <x v="1"/>
    <s v="AM"/>
    <s v="EEUU"/>
    <x v="0"/>
    <s v="SPRING 2018"/>
    <s v="ACCESSORIES"/>
    <x v="3"/>
    <s v="DOLARES AMERICANOS / UNITED STATES DOLLAR"/>
    <s v="ANITA M. HOPKINS"/>
    <s v="RHODE ISLAND"/>
    <s v="ESTADOS UNIDOS EEUU"/>
    <n v="24"/>
    <n v="2018"/>
    <s v="SPRING"/>
    <s v="SPRING"/>
    <s v="SPRING 2018"/>
    <s v="2018-2019"/>
    <n v="456"/>
    <x v="1"/>
  </r>
  <r>
    <x v="0"/>
    <n v="2018"/>
    <x v="1"/>
    <s v="AM"/>
    <s v="EEUU"/>
    <x v="0"/>
    <s v="SPRING 2018"/>
    <s v="ACCESSORIES"/>
    <x v="5"/>
    <s v="DOLARES AMERICANOS / UNITED STATES DOLLAR"/>
    <s v="STEPHANIE VITALI"/>
    <s v="ONTARIO"/>
    <s v="CANADA"/>
    <n v="58"/>
    <n v="2018"/>
    <s v="SPRING"/>
    <s v="SPRING"/>
    <s v="SPRING 2018"/>
    <s v="2018-2019"/>
    <n v="898.15"/>
    <x v="4"/>
  </r>
  <r>
    <x v="0"/>
    <n v="2018"/>
    <x v="1"/>
    <s v="AM"/>
    <s v="EEUU"/>
    <x v="0"/>
    <s v="SPRING 2018"/>
    <s v="ACCESSORIES"/>
    <x v="100"/>
    <s v="DOLAR CANADIENSE / CANADIAN DOLLAR"/>
    <s v="JULIE BERTRAND"/>
    <s v="QUEBEC"/>
    <s v="CANADA"/>
    <n v="10"/>
    <n v="2018"/>
    <s v="SPRING"/>
    <s v="SPRING"/>
    <s v="SPRING 2018"/>
    <s v="2018-2019"/>
    <n v="215.46563612942333"/>
    <x v="7"/>
  </r>
  <r>
    <x v="0"/>
    <n v="2018"/>
    <x v="1"/>
    <s v="AM"/>
    <s v="EEUU"/>
    <x v="0"/>
    <s v="SPRING 2018"/>
    <s v="ACTIVE"/>
    <x v="0"/>
    <s v="DOLARES AMERICANOS / UNITED STATES DOLLAR"/>
    <s v="PAIGE ALYSE STRAUGHAN"/>
    <s v="WASHINGTON"/>
    <s v="ESTADOS UNIDOS EEUU"/>
    <n v="1"/>
    <n v="2018"/>
    <s v="SPRING"/>
    <s v="SPRING"/>
    <s v="SPRING 2018"/>
    <s v="2018-2019"/>
    <n v="24.92"/>
    <x v="0"/>
  </r>
  <r>
    <x v="0"/>
    <n v="2018"/>
    <x v="1"/>
    <s v="AM"/>
    <s v="EEUU"/>
    <x v="0"/>
    <s v="SPRING 2018"/>
    <s v="ACTIVE"/>
    <x v="104"/>
    <s v="DOLARES AMERICANOS / UNITED STATES DOLLAR"/>
    <s v="LAURA BONG"/>
    <s v="UTAH"/>
    <s v="ESTADOS UNIDOS EEUU"/>
    <n v="6"/>
    <n v="2018"/>
    <s v="SPRING"/>
    <s v="SPRING"/>
    <s v="SPRING 2018"/>
    <s v="2018-2019"/>
    <n v="89.1"/>
    <x v="6"/>
  </r>
  <r>
    <x v="0"/>
    <n v="2018"/>
    <x v="1"/>
    <s v="AM"/>
    <s v="EEUU"/>
    <x v="0"/>
    <s v="SPRING 2018"/>
    <s v="ACTIVE"/>
    <x v="5"/>
    <s v="DOLARES AMERICANOS / UNITED STATES DOLLAR"/>
    <s v="STEPHANIE VITALI"/>
    <s v="ONTARIO"/>
    <s v="CANADA"/>
    <n v="19"/>
    <n v="2018"/>
    <s v="SPRING"/>
    <s v="SPRING"/>
    <s v="SPRING 2018"/>
    <s v="2018-2019"/>
    <n v="340.45000000000005"/>
    <x v="4"/>
  </r>
  <r>
    <x v="0"/>
    <n v="2018"/>
    <x v="1"/>
    <s v="AM"/>
    <s v="EEUU"/>
    <x v="0"/>
    <s v="SPRING 2018"/>
    <s v="ACTIVE"/>
    <x v="100"/>
    <s v="DOLAR CANADIENSE / CANADIAN DOLLAR"/>
    <s v="JULIE BERTRAND"/>
    <s v="QUEBEC"/>
    <s v="CANADA"/>
    <n v="14"/>
    <n v="2018"/>
    <s v="SPRING"/>
    <s v="SPRING"/>
    <s v="SPRING 2018"/>
    <s v="2018-2019"/>
    <n v="252.97416079411988"/>
    <x v="7"/>
  </r>
  <r>
    <x v="0"/>
    <n v="2018"/>
    <x v="1"/>
    <s v="AM"/>
    <s v="EEUU"/>
    <x v="0"/>
    <s v="SPRING 2018"/>
    <s v="ACTIVE"/>
    <x v="103"/>
    <s v="DOLARES AMERICANOS / UNITED STATES DOLLAR"/>
    <s v="HOLLY SALES INC."/>
    <s v="TENNESSEE"/>
    <s v="ESTADOS UNIDOS EEUU"/>
    <n v="81"/>
    <n v="2018"/>
    <s v="SPRING"/>
    <s v="SPRING"/>
    <s v="SPRING 2018"/>
    <s v="2018-2019"/>
    <n v="1460.2500000000002"/>
    <x v="8"/>
  </r>
  <r>
    <x v="0"/>
    <n v="2018"/>
    <x v="1"/>
    <s v="AM"/>
    <s v="EEUU"/>
    <x v="0"/>
    <s v="SPRING 2018"/>
    <s v="ACTIVE"/>
    <x v="105"/>
    <s v="DOLAR CANADIENSE / CANADIAN DOLLAR"/>
    <s v="STEPHANIE VITALI"/>
    <s v="ONTARIO"/>
    <s v="CANADA"/>
    <n v="38"/>
    <n v="2018"/>
    <s v="SPRING"/>
    <s v="SPRING"/>
    <s v="SPRING 2018"/>
    <s v="2018-2019"/>
    <n v="758.92248238235925"/>
    <x v="4"/>
  </r>
  <r>
    <x v="0"/>
    <n v="2018"/>
    <x v="1"/>
    <s v="AM"/>
    <s v="EEUU"/>
    <x v="0"/>
    <s v="SPRING 2018"/>
    <s v="ACTIVE"/>
    <x v="106"/>
    <s v="DOLAR CANADIENSE / CANADIAN DOLLAR"/>
    <s v="STEPHANIE VITALI"/>
    <s v="ONTARIO"/>
    <s v="CANADA"/>
    <n v="9"/>
    <n v="2018"/>
    <s v="SPRING"/>
    <s v="SPRING"/>
    <s v="SPRING 2018"/>
    <s v="2018-2019"/>
    <n v="171.28892930211407"/>
    <x v="4"/>
  </r>
  <r>
    <x v="0"/>
    <n v="2018"/>
    <x v="1"/>
    <s v="AM"/>
    <s v="EEUU"/>
    <x v="0"/>
    <s v="SPRING 2018"/>
    <s v="KIDS"/>
    <x v="0"/>
    <s v="DOLARES AMERICANOS / UNITED STATES DOLLAR"/>
    <s v="PAIGE ALYSE STRAUGHAN"/>
    <s v="WASHINGTON"/>
    <s v="ESTADOS UNIDOS EEUU"/>
    <n v="28"/>
    <n v="2018"/>
    <s v="SPRING"/>
    <s v="SPRING"/>
    <s v="SPRING 2018"/>
    <s v="2018-2019"/>
    <n v="805.95"/>
    <x v="0"/>
  </r>
  <r>
    <x v="0"/>
    <n v="2018"/>
    <x v="1"/>
    <s v="AM"/>
    <s v="EEUU"/>
    <x v="0"/>
    <s v="SPRING 2018"/>
    <s v="KIDS"/>
    <x v="99"/>
    <s v="DOLARES AMERICANOS / UNITED STATES DOLLAR"/>
    <s v="DENISE ARNETT"/>
    <s v="UTAH"/>
    <s v="ESTADOS UNIDOS EEUU"/>
    <n v="102"/>
    <n v="2018"/>
    <s v="SPRING"/>
    <s v="SPRING"/>
    <s v="SPRING 2018"/>
    <s v="2018-2019"/>
    <n v="1759.2200000000003"/>
    <x v="14"/>
  </r>
  <r>
    <x v="0"/>
    <n v="2018"/>
    <x v="1"/>
    <s v="AM"/>
    <s v="EEUU"/>
    <x v="0"/>
    <s v="SPRING 2018"/>
    <s v="KIDS"/>
    <x v="85"/>
    <s v="DOLARES AMERICANOS / UNITED STATES DOLLAR"/>
    <s v="JUDITH ANN DEAL"/>
    <s v="HAWAII"/>
    <s v="ESTADOS UNIDOS EEUU"/>
    <n v="15"/>
    <n v="2018"/>
    <s v="SPRING"/>
    <s v="SPRING"/>
    <s v="SPRING 2018"/>
    <s v="2018-2019"/>
    <n v="376.95"/>
    <x v="10"/>
  </r>
  <r>
    <x v="0"/>
    <n v="2018"/>
    <x v="1"/>
    <s v="AM"/>
    <s v="EEUU"/>
    <x v="0"/>
    <s v="SPRING 2018"/>
    <s v="KIDS"/>
    <x v="104"/>
    <s v="DOLARES AMERICANOS / UNITED STATES DOLLAR"/>
    <s v="LAURA BONG"/>
    <s v="UTAH"/>
    <s v="ESTADOS UNIDOS EEUU"/>
    <n v="2"/>
    <n v="2018"/>
    <s v="SPRING"/>
    <s v="SPRING"/>
    <s v="SPRING 2018"/>
    <s v="2018-2019"/>
    <n v="36.299999999999997"/>
    <x v="6"/>
  </r>
  <r>
    <x v="0"/>
    <n v="2018"/>
    <x v="1"/>
    <s v="AM"/>
    <s v="EEUU"/>
    <x v="0"/>
    <s v="SPRING 2018"/>
    <s v="KIDS"/>
    <x v="5"/>
    <s v="DOLARES AMERICANOS / UNITED STATES DOLLAR"/>
    <s v="STEPHANIE VITALI"/>
    <s v="ONTARIO"/>
    <s v="CANADA"/>
    <n v="9"/>
    <n v="2018"/>
    <s v="SPRING"/>
    <s v="SPRING"/>
    <s v="SPRING 2018"/>
    <s v="2018-2019"/>
    <n v="152.64000000000001"/>
    <x v="4"/>
  </r>
  <r>
    <x v="0"/>
    <n v="2018"/>
    <x v="1"/>
    <s v="AM"/>
    <s v="EEUU"/>
    <x v="0"/>
    <s v="SPRING 2018"/>
    <s v="KIDS"/>
    <x v="101"/>
    <s v="DOLARES AMERICANOS / UNITED STATES DOLLAR"/>
    <s v="BILL MILLER AND COMPANY"/>
    <s v="FLORIDA"/>
    <s v="ESTADOS UNIDOS EEUU"/>
    <n v="36"/>
    <n v="2018"/>
    <s v="SPRING"/>
    <s v="SPRING"/>
    <s v="SPRING 2018"/>
    <s v="2018-2019"/>
    <n v="938.79999999999973"/>
    <x v="2"/>
  </r>
  <r>
    <x v="0"/>
    <n v="2018"/>
    <x v="1"/>
    <s v="AM"/>
    <s v="EEUU"/>
    <x v="0"/>
    <s v="SPRING 2018"/>
    <s v="BEACHWEAR"/>
    <x v="0"/>
    <s v="DOLARES AMERICANOS / UNITED STATES DOLLAR"/>
    <s v="PAIGE ALYSE STRAUGHAN"/>
    <s v="WASHINGTON"/>
    <s v="ESTADOS UNIDOS EEUU"/>
    <n v="2"/>
    <n v="2018"/>
    <s v="SPRING"/>
    <s v="SPRING"/>
    <s v="SPRING 2018"/>
    <s v="2018-2019"/>
    <n v="74.760000000000005"/>
    <x v="0"/>
  </r>
  <r>
    <x v="0"/>
    <n v="2018"/>
    <x v="1"/>
    <s v="AM"/>
    <s v="EEUU"/>
    <x v="0"/>
    <s v="SPRING 2018"/>
    <s v="BEACHWEAR"/>
    <x v="99"/>
    <s v="DOLARES AMERICANOS / UNITED STATES DOLLAR"/>
    <s v="DENISE ARNETT"/>
    <s v="UTAH"/>
    <s v="ESTADOS UNIDOS EEUU"/>
    <n v="211"/>
    <n v="2018"/>
    <s v="SPRING"/>
    <s v="SPRING"/>
    <s v="SPRING 2018"/>
    <s v="2018-2019"/>
    <n v="4874.1000000000004"/>
    <x v="14"/>
  </r>
  <r>
    <x v="0"/>
    <n v="2018"/>
    <x v="1"/>
    <s v="AM"/>
    <s v="EEUU"/>
    <x v="0"/>
    <s v="SPRING 2018"/>
    <s v="BEACHWEAR"/>
    <x v="5"/>
    <s v="DOLARES AMERICANOS / UNITED STATES DOLLAR"/>
    <s v="STEPHANIE VITALI"/>
    <s v="ONTARIO"/>
    <s v="CANADA"/>
    <n v="49"/>
    <n v="2018"/>
    <s v="SPRING"/>
    <s v="SPRING"/>
    <s v="SPRING 2018"/>
    <s v="2018-2019"/>
    <n v="1079.6500000000001"/>
    <x v="4"/>
  </r>
  <r>
    <x v="0"/>
    <n v="2018"/>
    <x v="1"/>
    <s v="AM"/>
    <s v="EEUU"/>
    <x v="0"/>
    <s v="SPRING 2018"/>
    <s v="BEACHWEAR"/>
    <x v="100"/>
    <s v="DOLAR CANADIENSE / CANADIAN DOLLAR"/>
    <s v="JULIE BERTRAND"/>
    <s v="QUEBEC"/>
    <s v="CANADA"/>
    <n v="32"/>
    <n v="2018"/>
    <s v="SPRING"/>
    <s v="SPRING"/>
    <s v="SPRING 2018"/>
    <s v="2018-2019"/>
    <n v="754.33810714556341"/>
    <x v="7"/>
  </r>
  <r>
    <x v="0"/>
    <n v="2018"/>
    <x v="1"/>
    <s v="AM"/>
    <s v="EEUU"/>
    <x v="0"/>
    <s v="SPRING 2018"/>
    <s v="BEACHWEAR"/>
    <x v="89"/>
    <s v="DOLARES AMERICANOS / UNITED STATES DOLLAR"/>
    <s v="BILL MILLER AND COMPANY"/>
    <s v="FLORIDA"/>
    <s v="ESTADOS UNIDOS EEUU"/>
    <n v="3"/>
    <n v="2018"/>
    <s v="SPRING"/>
    <s v="SPRING"/>
    <s v="SPRING 2018"/>
    <s v="2018-2019"/>
    <n v="54.449999999999996"/>
    <x v="2"/>
  </r>
  <r>
    <x v="0"/>
    <n v="2018"/>
    <x v="1"/>
    <s v="AM"/>
    <s v="EEUU"/>
    <x v="0"/>
    <s v="SPRING 2018"/>
    <s v="BEACHWEAR"/>
    <x v="2"/>
    <s v="DOLARES AMERICANOS / UNITED STATES DOLLAR"/>
    <s v="BILL MILLER AND COMPANY"/>
    <s v="FLORIDA"/>
    <s v="ESTADOS UNIDOS EEUU"/>
    <n v="6"/>
    <n v="2018"/>
    <s v="SPRING"/>
    <s v="SPRING"/>
    <s v="SPRING 2018"/>
    <s v="2018-2019"/>
    <n v="161"/>
    <x v="2"/>
  </r>
  <r>
    <x v="0"/>
    <n v="2018"/>
    <x v="1"/>
    <s v="AM"/>
    <s v="EEUU"/>
    <x v="0"/>
    <s v="SPRING 2018"/>
    <s v="BEACHWEAR"/>
    <x v="103"/>
    <s v="DOLARES AMERICANOS / UNITED STATES DOLLAR"/>
    <s v="HOLLY SALES INC."/>
    <s v="TENNESSEE"/>
    <s v="ESTADOS UNIDOS EEUU"/>
    <n v="6"/>
    <n v="2018"/>
    <s v="SPRING"/>
    <s v="SPRING"/>
    <s v="SPRING 2018"/>
    <s v="2018-2019"/>
    <n v="108.89999999999999"/>
    <x v="8"/>
  </r>
  <r>
    <x v="0"/>
    <n v="2018"/>
    <x v="1"/>
    <s v="AM"/>
    <s v="EEUU"/>
    <x v="0"/>
    <s v="SUMMER 2017"/>
    <s v="SWIMWEAR"/>
    <x v="2"/>
    <s v="DOLARES AMERICANOS / UNITED STATES DOLLAR"/>
    <s v="BILL MILLER AND COMPANY"/>
    <s v="FLORIDA"/>
    <s v="ESTADOS UNIDOS EEUU"/>
    <n v="1"/>
    <n v="2017"/>
    <s v="SUMMER"/>
    <s v="COLECCIONES PASADAS"/>
    <s v="COLECCIONES PASADAS"/>
    <s v="2018-2019"/>
    <n v="19.600000000000001"/>
    <x v="2"/>
  </r>
  <r>
    <x v="0"/>
    <n v="2018"/>
    <x v="1"/>
    <s v="AM"/>
    <s v="EEUU"/>
    <x v="0"/>
    <s v="SUMMER 2017"/>
    <s v="ACCESSORIES"/>
    <x v="107"/>
    <s v="DOLARES AMERICANOS / UNITED STATES DOLLAR"/>
    <s v="HOLLY SALES INC."/>
    <s v="KENTUCKY"/>
    <s v="ESTADOS UNIDOS EEUU"/>
    <n v="8"/>
    <n v="2017"/>
    <s v="SUMMER"/>
    <s v="COLECCIONES PASADAS"/>
    <s v="COLECCIONES PASADAS"/>
    <s v="2018-2019"/>
    <n v="112"/>
    <x v="8"/>
  </r>
  <r>
    <x v="0"/>
    <n v="2018"/>
    <x v="1"/>
    <s v="AM"/>
    <s v="EEUU"/>
    <x v="0"/>
    <s v="SUMMER 2018"/>
    <s v="SWIMWEAR"/>
    <x v="0"/>
    <s v="DOLARES AMERICANOS / UNITED STATES DOLLAR"/>
    <s v="PAIGE ALYSE STRAUGHAN"/>
    <s v="WASHINGTON"/>
    <s v="ESTADOS UNIDOS EEUU"/>
    <n v="69"/>
    <n v="2018"/>
    <s v="SUMMER"/>
    <s v="SUMMER"/>
    <s v="SUMMER 2018"/>
    <s v="2018-2019"/>
    <n v="1864.549999999999"/>
    <x v="0"/>
  </r>
  <r>
    <x v="0"/>
    <n v="2018"/>
    <x v="1"/>
    <s v="AM"/>
    <s v="EEUU"/>
    <x v="0"/>
    <s v="SUMMER 2018"/>
    <s v="SWIMWEAR"/>
    <x v="108"/>
    <s v="DOLARES AMERICANOS / UNITED STATES DOLLAR"/>
    <s v="PAIGE ALYSE STRAUGHAN"/>
    <s v="CALIFORNIA"/>
    <s v="ESTADOS UNIDOS EEUU"/>
    <n v="20"/>
    <n v="2018"/>
    <s v="SUMMER"/>
    <s v="SUMMER"/>
    <s v="SUMMER 2018"/>
    <s v="2018-2019"/>
    <n v="450.49999999999994"/>
    <x v="0"/>
  </r>
  <r>
    <x v="0"/>
    <n v="2018"/>
    <x v="1"/>
    <s v="AM"/>
    <s v="EEUU"/>
    <x v="0"/>
    <s v="SUMMER 2018"/>
    <s v="SWIMWEAR"/>
    <x v="5"/>
    <s v="DOLARES AMERICANOS / UNITED STATES DOLLAR"/>
    <s v="STEPHANIE VITALI"/>
    <s v="ONTARIO"/>
    <s v="CANADA"/>
    <n v="130"/>
    <n v="2018"/>
    <s v="SUMMER"/>
    <s v="SUMMER"/>
    <s v="SUMMER 2018"/>
    <s v="2018-2019"/>
    <n v="3109.8599999999947"/>
    <x v="4"/>
  </r>
  <r>
    <x v="0"/>
    <n v="2018"/>
    <x v="1"/>
    <s v="AM"/>
    <s v="EEUU"/>
    <x v="0"/>
    <s v="SUMMER 2018"/>
    <s v="SWIMWEAR"/>
    <x v="100"/>
    <s v="DOLAR CANADIENSE / CANADIAN DOLLAR"/>
    <s v="JULIE BERTRAND"/>
    <s v="QUEBEC"/>
    <s v="CANADA"/>
    <n v="34"/>
    <n v="2018"/>
    <s v="SUMMER"/>
    <s v="SUMMER"/>
    <s v="SUMMER 2018"/>
    <s v="2018-2019"/>
    <n v="894.83973630370542"/>
    <x v="7"/>
  </r>
  <r>
    <x v="0"/>
    <n v="2018"/>
    <x v="1"/>
    <s v="AM"/>
    <s v="EEUU"/>
    <x v="0"/>
    <s v="SUMMER 2018"/>
    <s v="SWIMWEAR"/>
    <x v="89"/>
    <s v="DOLARES AMERICANOS / UNITED STATES DOLLAR"/>
    <s v="BILL MILLER AND COMPANY"/>
    <s v="FLORIDA"/>
    <s v="ESTADOS UNIDOS EEUU"/>
    <n v="53"/>
    <n v="2018"/>
    <s v="SUMMER"/>
    <s v="SUMMER"/>
    <s v="SUMMER 2018"/>
    <s v="2018-2019"/>
    <n v="1290.9000000000001"/>
    <x v="2"/>
  </r>
  <r>
    <x v="0"/>
    <n v="2018"/>
    <x v="1"/>
    <s v="AM"/>
    <s v="EEUU"/>
    <x v="0"/>
    <s v="SUMMER 2018"/>
    <s v="SWIMWEAR"/>
    <x v="26"/>
    <s v="DOLARES AMERICANOS / UNITED STATES DOLLAR"/>
    <s v="BILL MILLER AND COMPANY"/>
    <s v="FLORIDA"/>
    <s v="ESTADOS UNIDOS EEUU"/>
    <n v="18"/>
    <n v="2018"/>
    <s v="SUMMER"/>
    <s v="SUMMER"/>
    <s v="SUMMER 2018"/>
    <s v="2018-2019"/>
    <n v="489"/>
    <x v="2"/>
  </r>
  <r>
    <x v="0"/>
    <n v="2018"/>
    <x v="1"/>
    <s v="AM"/>
    <s v="EEUU"/>
    <x v="0"/>
    <s v="SUMMER 2018"/>
    <s v="SWIMWEAR"/>
    <x v="2"/>
    <s v="DOLARES AMERICANOS / UNITED STATES DOLLAR"/>
    <s v="BILL MILLER AND COMPANY"/>
    <s v="FLORIDA"/>
    <s v="ESTADOS UNIDOS EEUU"/>
    <n v="22"/>
    <n v="2018"/>
    <s v="SUMMER"/>
    <s v="SUMMER"/>
    <s v="SUMMER 2018"/>
    <s v="2018-2019"/>
    <n v="569.4"/>
    <x v="2"/>
  </r>
  <r>
    <x v="0"/>
    <n v="2018"/>
    <x v="1"/>
    <s v="AM"/>
    <s v="EEUU"/>
    <x v="0"/>
    <s v="SUMMER 2018"/>
    <s v="SWIMWEAR"/>
    <x v="30"/>
    <s v="DOLARES AMERICANOS / UNITED STATES DOLLAR"/>
    <s v="PHYLLIS POSNER"/>
    <s v="CALIFORNIA"/>
    <s v="ESTADOS UNIDOS EEUU"/>
    <n v="22"/>
    <n v="2018"/>
    <s v="SUMMER"/>
    <s v="SUMMER"/>
    <s v="SUMMER 2018"/>
    <s v="2018-2019"/>
    <n v="630"/>
    <x v="5"/>
  </r>
  <r>
    <x v="0"/>
    <n v="2018"/>
    <x v="1"/>
    <s v="AM"/>
    <s v="EEUU"/>
    <x v="0"/>
    <s v="SUMMER 2018"/>
    <s v="SWIMWEAR"/>
    <x v="109"/>
    <s v="DOLARES AMERICANOS / UNITED STATES DOLLAR"/>
    <s v="PAIGE ALYSE STRAUGHAN"/>
    <s v="CALIFORNIA"/>
    <s v="ESTADOS UNIDOS EEUU"/>
    <n v="1"/>
    <n v="2018"/>
    <s v="SUMMER"/>
    <s v="SUMMER"/>
    <s v="SUMMER 2018"/>
    <s v="2018-2019"/>
    <n v="47.6"/>
    <x v="9"/>
  </r>
  <r>
    <x v="0"/>
    <n v="2018"/>
    <x v="1"/>
    <s v="AM"/>
    <s v="EEUU"/>
    <x v="0"/>
    <s v="SUMMER 2018"/>
    <s v="ACCESSORIES"/>
    <x v="3"/>
    <s v="DOLARES AMERICANOS / UNITED STATES DOLLAR"/>
    <s v="ANITA M. HOPKINS"/>
    <s v="RHODE ISLAND"/>
    <s v="ESTADOS UNIDOS EEUU"/>
    <n v="12"/>
    <n v="2018"/>
    <s v="SUMMER"/>
    <s v="SUMMER"/>
    <s v="SUMMER 2018"/>
    <s v="2018-2019"/>
    <n v="192"/>
    <x v="1"/>
  </r>
  <r>
    <x v="0"/>
    <n v="2018"/>
    <x v="1"/>
    <s v="AM"/>
    <s v="EEUU"/>
    <x v="0"/>
    <s v="SUMMER 2018"/>
    <s v="ACCESSORIES"/>
    <x v="5"/>
    <s v="DOLARES AMERICANOS / UNITED STATES DOLLAR"/>
    <s v="STEPHANIE VITALI"/>
    <s v="ONTARIO"/>
    <s v="CANADA"/>
    <n v="24"/>
    <n v="2018"/>
    <s v="SUMMER"/>
    <s v="SUMMER"/>
    <s v="SUMMER 2018"/>
    <s v="2018-2019"/>
    <n v="343.19999999999987"/>
    <x v="4"/>
  </r>
  <r>
    <x v="0"/>
    <n v="2018"/>
    <x v="1"/>
    <s v="AM"/>
    <s v="EEUU"/>
    <x v="0"/>
    <s v="SUMMER 2018"/>
    <s v="ACCESSORIES"/>
    <x v="100"/>
    <s v="DOLAR CANADIENSE / CANADIAN DOLLAR"/>
    <s v="JULIE BERTRAND"/>
    <s v="QUEBEC"/>
    <s v="CANADA"/>
    <n v="1"/>
    <n v="2018"/>
    <s v="SUMMER"/>
    <s v="SUMMER"/>
    <s v="SUMMER 2018"/>
    <s v="2018-2019"/>
    <n v="8.3352277032658932"/>
    <x v="7"/>
  </r>
  <r>
    <x v="0"/>
    <n v="2018"/>
    <x v="1"/>
    <s v="AM"/>
    <s v="EEUU"/>
    <x v="0"/>
    <s v="SUMMER 2018"/>
    <s v="ACTIVE"/>
    <x v="0"/>
    <s v="DOLARES AMERICANOS / UNITED STATES DOLLAR"/>
    <s v="PAIGE ALYSE STRAUGHAN"/>
    <s v="WASHINGTON"/>
    <s v="ESTADOS UNIDOS EEUU"/>
    <n v="2"/>
    <n v="2018"/>
    <s v="SUMMER"/>
    <s v="SUMMER"/>
    <s v="SUMMER 2018"/>
    <s v="2018-2019"/>
    <n v="64.97"/>
    <x v="0"/>
  </r>
  <r>
    <x v="0"/>
    <n v="2018"/>
    <x v="1"/>
    <s v="AM"/>
    <s v="EEUU"/>
    <x v="0"/>
    <s v="SUMMER 2018"/>
    <s v="ACTIVE"/>
    <x v="104"/>
    <s v="DOLARES AMERICANOS / UNITED STATES DOLLAR"/>
    <s v="LAURA BONG"/>
    <s v="UTAH"/>
    <s v="ESTADOS UNIDOS EEUU"/>
    <n v="6"/>
    <n v="2018"/>
    <s v="SUMMER"/>
    <s v="SUMMER"/>
    <s v="SUMMER 2018"/>
    <s v="2018-2019"/>
    <n v="128.70000000000002"/>
    <x v="6"/>
  </r>
  <r>
    <x v="0"/>
    <n v="2018"/>
    <x v="1"/>
    <s v="AM"/>
    <s v="EEUU"/>
    <x v="0"/>
    <s v="SUMMER 2018"/>
    <s v="ACTIVE"/>
    <x v="100"/>
    <s v="DOLAR CANADIENSE / CANADIAN DOLLAR"/>
    <s v="JULIE BERTRAND"/>
    <s v="QUEBEC"/>
    <s v="CANADA"/>
    <n v="10"/>
    <n v="2018"/>
    <s v="SUMMER"/>
    <s v="SUMMER"/>
    <s v="SUMMER 2018"/>
    <s v="2018-2019"/>
    <n v="258.28597408501929"/>
    <x v="7"/>
  </r>
  <r>
    <x v="0"/>
    <n v="2018"/>
    <x v="1"/>
    <s v="AM"/>
    <s v="EEUU"/>
    <x v="0"/>
    <s v="SUMMER 2018"/>
    <s v="ACTIVE"/>
    <x v="109"/>
    <s v="DOLARES AMERICANOS / UNITED STATES DOLLAR"/>
    <s v="PAIGE ALYSE STRAUGHAN"/>
    <s v="CALIFORNIA"/>
    <s v="ESTADOS UNIDOS EEUU"/>
    <n v="5"/>
    <n v="2018"/>
    <s v="SUMMER"/>
    <s v="SUMMER"/>
    <s v="SUMMER 2018"/>
    <s v="2018-2019"/>
    <n v="114.1"/>
    <x v="9"/>
  </r>
  <r>
    <x v="0"/>
    <n v="2018"/>
    <x v="1"/>
    <s v="AM"/>
    <s v="EEUU"/>
    <x v="0"/>
    <s v="SUMMER 2018"/>
    <s v="KIDS"/>
    <x v="0"/>
    <s v="DOLARES AMERICANOS / UNITED STATES DOLLAR"/>
    <s v="PAIGE ALYSE STRAUGHAN"/>
    <s v="WASHINGTON"/>
    <s v="ESTADOS UNIDOS EEUU"/>
    <n v="81"/>
    <n v="2018"/>
    <s v="SUMMER"/>
    <s v="SUMMER"/>
    <s v="SUMMER 2018"/>
    <s v="2018-2019"/>
    <n v="2209.09"/>
    <x v="0"/>
  </r>
  <r>
    <x v="0"/>
    <n v="2018"/>
    <x v="1"/>
    <s v="AM"/>
    <s v="EEUU"/>
    <x v="0"/>
    <s v="SUMMER 2018"/>
    <s v="KIDS"/>
    <x v="85"/>
    <s v="DOLARES AMERICANOS / UNITED STATES DOLLAR"/>
    <s v="JUDITH ANN DEAL"/>
    <s v="HAWAII"/>
    <s v="ESTADOS UNIDOS EEUU"/>
    <n v="8"/>
    <n v="2018"/>
    <s v="SUMMER"/>
    <s v="SUMMER"/>
    <s v="SUMMER 2018"/>
    <s v="2018-2019"/>
    <n v="201.04"/>
    <x v="10"/>
  </r>
  <r>
    <x v="0"/>
    <n v="2018"/>
    <x v="1"/>
    <s v="AM"/>
    <s v="EEUU"/>
    <x v="0"/>
    <s v="SUMMER 2018"/>
    <s v="KIDS"/>
    <x v="5"/>
    <s v="DOLARES AMERICANOS / UNITED STATES DOLLAR"/>
    <s v="STEPHANIE VITALI"/>
    <s v="ONTARIO"/>
    <s v="CANADA"/>
    <n v="20"/>
    <n v="2018"/>
    <s v="SUMMER"/>
    <s v="SUMMER"/>
    <s v="SUMMER 2018"/>
    <s v="2018-2019"/>
    <n v="500.36999999999989"/>
    <x v="4"/>
  </r>
  <r>
    <x v="0"/>
    <n v="2018"/>
    <x v="1"/>
    <s v="AM"/>
    <s v="EEUU"/>
    <x v="0"/>
    <s v="SUMMER 2018"/>
    <s v="KIDS"/>
    <x v="101"/>
    <s v="DOLARES AMERICANOS / UNITED STATES DOLLAR"/>
    <s v="BILL MILLER AND COMPANY"/>
    <s v="FLORIDA"/>
    <s v="ESTADOS UNIDOS EEUU"/>
    <n v="33"/>
    <n v="2018"/>
    <s v="SUMMER"/>
    <s v="SUMMER"/>
    <s v="SUMMER 2018"/>
    <s v="2018-2019"/>
    <n v="852"/>
    <x v="2"/>
  </r>
  <r>
    <x v="0"/>
    <n v="2018"/>
    <x v="1"/>
    <s v="AM"/>
    <s v="EEUU"/>
    <x v="0"/>
    <s v="SUMMER 2018"/>
    <s v="KIDS"/>
    <x v="2"/>
    <s v="DOLARES AMERICANOS / UNITED STATES DOLLAR"/>
    <s v="BILL MILLER AND COMPANY"/>
    <s v="FLORIDA"/>
    <s v="ESTADOS UNIDOS EEUU"/>
    <n v="1"/>
    <n v="2018"/>
    <s v="SUMMER"/>
    <s v="SUMMER"/>
    <s v="SUMMER 2018"/>
    <s v="2018-2019"/>
    <n v="24.18"/>
    <x v="2"/>
  </r>
  <r>
    <x v="0"/>
    <n v="2018"/>
    <x v="1"/>
    <s v="AM"/>
    <s v="EEUU"/>
    <x v="0"/>
    <s v="SUMMER 2018"/>
    <s v="KIDS"/>
    <x v="109"/>
    <s v="DOLARES AMERICANOS / UNITED STATES DOLLAR"/>
    <s v="PAIGE ALYSE STRAUGHAN"/>
    <s v="CALIFORNIA"/>
    <s v="ESTADOS UNIDOS EEUU"/>
    <n v="2"/>
    <n v="2018"/>
    <s v="SUMMER"/>
    <s v="SUMMER"/>
    <s v="SUMMER 2018"/>
    <s v="2018-2019"/>
    <n v="44.8"/>
    <x v="9"/>
  </r>
  <r>
    <x v="0"/>
    <n v="2018"/>
    <x v="1"/>
    <s v="AM"/>
    <s v="EEUU"/>
    <x v="0"/>
    <s v="SUMMER 2018"/>
    <s v="TRUNKS"/>
    <x v="0"/>
    <s v="DOLARES AMERICANOS / UNITED STATES DOLLAR"/>
    <s v="PAIGE ALYSE STRAUGHAN"/>
    <s v="WASHINGTON"/>
    <s v="ESTADOS UNIDOS EEUU"/>
    <n v="11"/>
    <n v="2018"/>
    <s v="SUMMER"/>
    <s v="SUMMER"/>
    <s v="SUMMER 2018"/>
    <s v="2018-2019"/>
    <n v="256.32"/>
    <x v="0"/>
  </r>
  <r>
    <x v="0"/>
    <n v="2018"/>
    <x v="1"/>
    <s v="AM"/>
    <s v="EEUU"/>
    <x v="0"/>
    <s v="SUMMER 2018"/>
    <s v="TRUNKS"/>
    <x v="5"/>
    <s v="DOLARES AMERICANOS / UNITED STATES DOLLAR"/>
    <s v="STEPHANIE VITALI"/>
    <s v="ONTARIO"/>
    <s v="CANADA"/>
    <n v="1"/>
    <n v="2018"/>
    <s v="SUMMER"/>
    <s v="SUMMER"/>
    <s v="SUMMER 2018"/>
    <s v="2018-2019"/>
    <n v="26.91"/>
    <x v="4"/>
  </r>
  <r>
    <x v="0"/>
    <n v="2018"/>
    <x v="1"/>
    <s v="AM"/>
    <s v="EEUU"/>
    <x v="0"/>
    <s v="SUMMER 2018"/>
    <s v="TRUNKS"/>
    <x v="109"/>
    <s v="DOLARES AMERICANOS / UNITED STATES DOLLAR"/>
    <s v="PAIGE ALYSE STRAUGHAN"/>
    <s v="CALIFORNIA"/>
    <s v="ESTADOS UNIDOS EEUU"/>
    <n v="3"/>
    <n v="2018"/>
    <s v="SUMMER"/>
    <s v="SUMMER"/>
    <s v="SUMMER 2018"/>
    <s v="2018-2019"/>
    <n v="59.5"/>
    <x v="9"/>
  </r>
  <r>
    <x v="0"/>
    <n v="2018"/>
    <x v="1"/>
    <s v="AM"/>
    <s v="EEUU"/>
    <x v="0"/>
    <s v="SUMMER 2018"/>
    <s v="BEACHWEAR"/>
    <x v="0"/>
    <s v="DOLARES AMERICANOS / UNITED STATES DOLLAR"/>
    <s v="PAIGE ALYSE STRAUGHAN"/>
    <s v="WASHINGTON"/>
    <s v="ESTADOS UNIDOS EEUU"/>
    <n v="10"/>
    <n v="2018"/>
    <s v="SUMMER"/>
    <s v="SUMMER"/>
    <s v="SUMMER 2018"/>
    <s v="2018-2019"/>
    <n v="498.40000000000009"/>
    <x v="0"/>
  </r>
  <r>
    <x v="0"/>
    <n v="2018"/>
    <x v="1"/>
    <s v="AM"/>
    <s v="EEUU"/>
    <x v="0"/>
    <s v="SUMMER 2018"/>
    <s v="BEACHWEAR"/>
    <x v="5"/>
    <s v="DOLARES AMERICANOS / UNITED STATES DOLLAR"/>
    <s v="STEPHANIE VITALI"/>
    <s v="ONTARIO"/>
    <s v="CANADA"/>
    <n v="20"/>
    <n v="2018"/>
    <s v="SUMMER"/>
    <s v="SUMMER"/>
    <s v="SUMMER 2018"/>
    <s v="2018-2019"/>
    <n v="760.50000000000011"/>
    <x v="4"/>
  </r>
  <r>
    <x v="0"/>
    <n v="2018"/>
    <x v="1"/>
    <s v="AM"/>
    <s v="EEUU"/>
    <x v="0"/>
    <s v="SUMMER 2018"/>
    <s v="BEACHWEAR"/>
    <x v="100"/>
    <s v="DOLAR CANADIENSE / CANADIAN DOLLAR"/>
    <s v="JULIE BERTRAND"/>
    <s v="QUEBEC"/>
    <s v="CANADA"/>
    <n v="9"/>
    <n v="2018"/>
    <s v="SUMMER"/>
    <s v="SUMMER"/>
    <s v="SUMMER 2018"/>
    <s v="2018-2019"/>
    <n v="290.79336212775627"/>
    <x v="7"/>
  </r>
  <r>
    <x v="0"/>
    <n v="2018"/>
    <x v="1"/>
    <s v="AM"/>
    <s v="EEUU"/>
    <x v="0"/>
    <s v="SUMMER 2018"/>
    <s v="BEACHWEAR"/>
    <x v="2"/>
    <s v="DOLARES AMERICANOS / UNITED STATES DOLLAR"/>
    <s v="BILL MILLER AND COMPANY"/>
    <s v="FLORIDA"/>
    <s v="ESTADOS UNIDOS EEUU"/>
    <n v="1"/>
    <n v="2018"/>
    <s v="SUMMER"/>
    <s v="SUMMER"/>
    <s v="SUMMER 2018"/>
    <s v="2018-2019"/>
    <n v="25.74"/>
    <x v="2"/>
  </r>
  <r>
    <x v="0"/>
    <n v="2018"/>
    <x v="1"/>
    <s v="AM"/>
    <s v="EEUU"/>
    <x v="0"/>
    <s v="SUMMER 2018"/>
    <s v="BEACHWEAR"/>
    <x v="109"/>
    <s v="DOLARES AMERICANOS / UNITED STATES DOLLAR"/>
    <s v="PAIGE ALYSE STRAUGHAN"/>
    <s v="CALIFORNIA"/>
    <s v="ESTADOS UNIDOS EEUU"/>
    <n v="3"/>
    <n v="2018"/>
    <s v="SUMMER"/>
    <s v="SUMMER"/>
    <s v="SUMMER 2018"/>
    <s v="2018-2019"/>
    <n v="100.8"/>
    <x v="9"/>
  </r>
  <r>
    <x v="0"/>
    <n v="2018"/>
    <x v="1"/>
    <s v="AM"/>
    <s v="EEUU"/>
    <x v="0"/>
    <s v="FALL 2018"/>
    <s v="ACCESSORIES"/>
    <x v="0"/>
    <s v="DOLARES AMERICANOS / UNITED STATES DOLLAR"/>
    <s v="PAIGE ALYSE STRAUGHAN"/>
    <s v="WASHINGTON"/>
    <s v="ESTADOS UNIDOS EEUU"/>
    <n v="7"/>
    <n v="2018"/>
    <s v="FALL"/>
    <s v="FALL"/>
    <s v="FALL 2018"/>
    <s v="2018-2019"/>
    <n v="239.41000000000003"/>
    <x v="0"/>
  </r>
  <r>
    <x v="0"/>
    <n v="2018"/>
    <x v="1"/>
    <s v="AM"/>
    <s v="EEUU"/>
    <x v="0"/>
    <s v="FALL 2018"/>
    <s v="ACCESSORIES"/>
    <x v="104"/>
    <s v="DOLARES AMERICANOS / UNITED STATES DOLLAR"/>
    <s v="LAURA BONG"/>
    <s v="UTAH"/>
    <s v="ESTADOS UNIDOS EEUU"/>
    <n v="1"/>
    <n v="2018"/>
    <s v="FALL"/>
    <s v="FALL"/>
    <s v="FALL 2018"/>
    <s v="2018-2019"/>
    <n v="37"/>
    <x v="6"/>
  </r>
  <r>
    <x v="0"/>
    <n v="2018"/>
    <x v="1"/>
    <s v="AM"/>
    <s v="EEUU"/>
    <x v="0"/>
    <s v="FALL 2018"/>
    <s v="ACCESSORIES"/>
    <x v="3"/>
    <s v="DOLARES AMERICANOS / UNITED STATES DOLLAR"/>
    <s v="ANITA M. HOPKINS"/>
    <s v="RHODE ISLAND"/>
    <s v="ESTADOS UNIDOS EEUU"/>
    <n v="24"/>
    <n v="2018"/>
    <s v="FALL"/>
    <s v="FALL"/>
    <s v="FALL 2018"/>
    <s v="2018-2019"/>
    <n v="258"/>
    <x v="1"/>
  </r>
  <r>
    <x v="0"/>
    <n v="2018"/>
    <x v="1"/>
    <s v="AM"/>
    <s v="EEUU"/>
    <x v="0"/>
    <s v="FALL 2018"/>
    <s v="ACCESSORIES"/>
    <x v="107"/>
    <s v="DOLARES AMERICANOS / UNITED STATES DOLLAR"/>
    <s v="HOLLY SALES INC."/>
    <s v="KENTUCKY"/>
    <s v="ESTADOS UNIDOS EEUU"/>
    <n v="5"/>
    <n v="2018"/>
    <s v="FALL"/>
    <s v="FALL"/>
    <s v="FALL 2018"/>
    <s v="2018-2019"/>
    <n v="106"/>
    <x v="8"/>
  </r>
  <r>
    <x v="0"/>
    <n v="2018"/>
    <x v="1"/>
    <s v="AM"/>
    <s v="EEUU"/>
    <x v="0"/>
    <s v="FALL 2018"/>
    <s v="ACCESSORIES"/>
    <x v="60"/>
    <s v="DOLARES AMERICANOS / UNITED STATES DOLLAR"/>
    <s v="ANITA M. HOPKINS"/>
    <s v="NEW JERSEY"/>
    <s v="ESTADOS UNIDOS EEUU"/>
    <n v="8"/>
    <n v="2018"/>
    <s v="FALL"/>
    <s v="FALL"/>
    <s v="FALL 2018"/>
    <s v="2018-2019"/>
    <n v="212"/>
    <x v="1"/>
  </r>
  <r>
    <x v="0"/>
    <n v="2018"/>
    <x v="1"/>
    <s v="AM"/>
    <s v="EEUU"/>
    <x v="0"/>
    <s v="FALL 2018"/>
    <s v="ACTIVE"/>
    <x v="0"/>
    <s v="DOLARES AMERICANOS / UNITED STATES DOLLAR"/>
    <s v="TS SALES MANAGEMENT INC."/>
    <s v="WASHINGTON"/>
    <s v="ESTADOS UNIDOS EEUU"/>
    <n v="2"/>
    <n v="2018"/>
    <s v="FALL"/>
    <s v="FALL"/>
    <s v="FALL 2018"/>
    <s v="2018-2019"/>
    <n v="51.62"/>
    <x v="0"/>
  </r>
  <r>
    <x v="0"/>
    <n v="2018"/>
    <x v="1"/>
    <s v="AM"/>
    <s v="EEUU"/>
    <x v="0"/>
    <s v="FALL 2018"/>
    <s v="ACTIVE"/>
    <x v="0"/>
    <s v="DOLARES AMERICANOS / UNITED STATES DOLLAR"/>
    <s v="PAIGE ALYSE STRAUGHAN"/>
    <s v="WASHINGTON"/>
    <s v="ESTADOS UNIDOS EEUU"/>
    <n v="403"/>
    <n v="2018"/>
    <s v="FALL"/>
    <s v="FALL"/>
    <s v="FALL 2018"/>
    <s v="2018-2019"/>
    <n v="11610.050000000008"/>
    <x v="0"/>
  </r>
  <r>
    <x v="0"/>
    <n v="2018"/>
    <x v="1"/>
    <s v="AM"/>
    <s v="EEUU"/>
    <x v="0"/>
    <s v="FALL 2018"/>
    <s v="ACTIVE"/>
    <x v="54"/>
    <s v="DOLAR CANADIENSE / CANADIAN DOLLAR"/>
    <s v="JULIE BERTRAND"/>
    <s v="QUEBEC"/>
    <s v="CANADA"/>
    <n v="29"/>
    <n v="2018"/>
    <s v="FALL"/>
    <s v="FALL"/>
    <s v="FALL 2018"/>
    <s v="2018-2019"/>
    <n v="862.31719330150815"/>
    <x v="7"/>
  </r>
  <r>
    <x v="0"/>
    <n v="2018"/>
    <x v="1"/>
    <s v="AM"/>
    <s v="EEUU"/>
    <x v="0"/>
    <s v="FALL 2018"/>
    <s v="ACTIVE"/>
    <x v="104"/>
    <s v="DOLARES AMERICANOS / UNITED STATES DOLLAR"/>
    <s v="LAURA BONG"/>
    <s v="UTAH"/>
    <s v="ESTADOS UNIDOS EEUU"/>
    <n v="6"/>
    <n v="2018"/>
    <s v="FALL"/>
    <s v="FALL"/>
    <s v="FALL 2018"/>
    <s v="2018-2019"/>
    <n v="175"/>
    <x v="6"/>
  </r>
  <r>
    <x v="0"/>
    <n v="2018"/>
    <x v="1"/>
    <s v="AM"/>
    <s v="EEUU"/>
    <x v="0"/>
    <s v="FALL 2018"/>
    <s v="ACTIVE"/>
    <x v="48"/>
    <s v="DOLARES AMERICANOS / UNITED STATES DOLLAR"/>
    <s v="PHYLLIS POSNER"/>
    <s v="CALIFORNIA"/>
    <s v="ESTADOS UNIDOS EEUU"/>
    <n v="108"/>
    <n v="2018"/>
    <s v="FALL"/>
    <s v="FALL"/>
    <s v="FALL 2018"/>
    <s v="2018-2019"/>
    <n v="3306.7200000000003"/>
    <x v="5"/>
  </r>
  <r>
    <x v="0"/>
    <n v="2018"/>
    <x v="1"/>
    <s v="AM"/>
    <s v="EEUU"/>
    <x v="0"/>
    <s v="FALL 2018"/>
    <s v="ACTIVE"/>
    <x v="100"/>
    <s v="DOLAR CANADIENSE / CANADIAN DOLLAR"/>
    <s v="JULIE BERTRAND"/>
    <s v="QUEBEC"/>
    <s v="CANADA"/>
    <n v="1"/>
    <n v="2018"/>
    <s v="FALL"/>
    <s v="FALL"/>
    <s v="FALL 2018"/>
    <s v="2018-2019"/>
    <n v="24.247935136773506"/>
    <x v="7"/>
  </r>
  <r>
    <x v="0"/>
    <n v="2018"/>
    <x v="1"/>
    <s v="AM"/>
    <s v="EEUU"/>
    <x v="0"/>
    <s v="FALL 2018"/>
    <s v="ACTIVE"/>
    <x v="55"/>
    <s v="DOLARES AMERICANOS / UNITED STATES DOLLAR"/>
    <s v="PAIGE ALYSE STRAUGHAN"/>
    <s v="WASHINGTON"/>
    <s v="ESTADOS UNIDOS EEUU"/>
    <n v="1137"/>
    <n v="2018"/>
    <s v="FALL"/>
    <s v="FALL"/>
    <s v="FALL 2018"/>
    <s v="2018-2019"/>
    <n v="33935.370000000017"/>
    <x v="0"/>
  </r>
  <r>
    <x v="0"/>
    <n v="2018"/>
    <x v="1"/>
    <s v="AM"/>
    <s v="EEUU"/>
    <x v="0"/>
    <s v="FALL 2018"/>
    <s v="ACTIVE"/>
    <x v="44"/>
    <s v="DOLARES AMERICANOS / UNITED STATES DOLLAR"/>
    <s v="PHYLLIS POSNER"/>
    <s v="CALIFORNIA"/>
    <s v="ESTADOS UNIDOS EEUU"/>
    <n v="38"/>
    <n v="2018"/>
    <s v="FALL"/>
    <s v="FALL"/>
    <s v="FALL 2018"/>
    <s v="2018-2019"/>
    <n v="1044"/>
    <x v="5"/>
  </r>
  <r>
    <x v="0"/>
    <n v="2018"/>
    <x v="1"/>
    <s v="AM"/>
    <s v="EEUU"/>
    <x v="0"/>
    <s v="FALL 2018"/>
    <s v="ACTIVE"/>
    <x v="9"/>
    <s v="DOLARES AMERICANOS / UNITED STATES DOLLAR"/>
    <s v="ANITA M. HOPKINS"/>
    <s v="NEW JERSEY"/>
    <s v="ESTADOS UNIDOS EEUU"/>
    <n v="9"/>
    <n v="2018"/>
    <s v="FALL"/>
    <s v="FALL"/>
    <s v="FALL 2018"/>
    <s v="2018-2019"/>
    <n v="334"/>
    <x v="1"/>
  </r>
  <r>
    <x v="0"/>
    <n v="2018"/>
    <x v="1"/>
    <s v="AM"/>
    <s v="EEUU"/>
    <x v="0"/>
    <s v="FALL 2018"/>
    <s v="ACTIVE"/>
    <x v="59"/>
    <s v="DOLARES AMERICANOS / UNITED STATES DOLLAR"/>
    <s v="HOLLY SALES INC."/>
    <s v="WISCONSIN"/>
    <s v="ESTADOS UNIDOS EEUU"/>
    <n v="164"/>
    <n v="2018"/>
    <s v="FALL"/>
    <s v="FALL"/>
    <s v="FALL 2018"/>
    <s v="2018-2019"/>
    <n v="4626.2400000000007"/>
    <x v="8"/>
  </r>
  <r>
    <x v="0"/>
    <n v="2018"/>
    <x v="1"/>
    <s v="AM"/>
    <s v="EEUU"/>
    <x v="0"/>
    <s v="FALL 2018"/>
    <s v="ACTIVE"/>
    <x v="110"/>
    <s v="DOLARES AMERICANOS / UNITED STATES DOLLAR"/>
    <s v="LAURA BONG"/>
    <s v="LOUISIANA"/>
    <s v="ESTADOS UNIDOS EEUU"/>
    <n v="29"/>
    <n v="2018"/>
    <s v="FALL"/>
    <s v="FALL"/>
    <s v="FALL 2018"/>
    <s v="2018-2019"/>
    <n v="904"/>
    <x v="6"/>
  </r>
  <r>
    <x v="0"/>
    <n v="2018"/>
    <x v="1"/>
    <s v="AM"/>
    <s v="EEUU"/>
    <x v="0"/>
    <s v="FALL 2018"/>
    <s v="ACTIVE"/>
    <x v="107"/>
    <s v="DOLARES AMERICANOS / UNITED STATES DOLLAR"/>
    <s v="HOLLY SALES INC."/>
    <s v="KENTUCKY"/>
    <s v="ESTADOS UNIDOS EEUU"/>
    <n v="6"/>
    <n v="2018"/>
    <s v="FALL"/>
    <s v="FALL"/>
    <s v="FALL 2018"/>
    <s v="2018-2019"/>
    <n v="218"/>
    <x v="8"/>
  </r>
  <r>
    <x v="0"/>
    <n v="2018"/>
    <x v="1"/>
    <s v="AM"/>
    <s v="EEUU"/>
    <x v="0"/>
    <s v="FALL 2018"/>
    <s v="ACTIVE"/>
    <x v="60"/>
    <s v="DOLARES AMERICANOS / UNITED STATES DOLLAR"/>
    <s v="ANITA M. HOPKINS"/>
    <s v="NEW JERSEY"/>
    <s v="ESTADOS UNIDOS EEUU"/>
    <n v="13"/>
    <n v="2018"/>
    <s v="FALL"/>
    <s v="FALL"/>
    <s v="FALL 2018"/>
    <s v="2018-2019"/>
    <n v="397"/>
    <x v="1"/>
  </r>
  <r>
    <x v="0"/>
    <n v="2018"/>
    <x v="1"/>
    <s v="AM"/>
    <s v="EEUU"/>
    <x v="0"/>
    <s v="FALL 2018"/>
    <s v="ACTIVE"/>
    <x v="42"/>
    <s v="DOLARES AMERICANOS / UNITED STATES DOLLAR"/>
    <s v="HOLLY SALES INC."/>
    <s v="MICHIGAN"/>
    <s v="ESTADOS UNIDOS EEUU"/>
    <n v="45"/>
    <n v="2018"/>
    <s v="FALL"/>
    <s v="FALL"/>
    <s v="FALL 2018"/>
    <s v="2018-2019"/>
    <n v="1360"/>
    <x v="8"/>
  </r>
  <r>
    <x v="0"/>
    <n v="2018"/>
    <x v="1"/>
    <s v="AM"/>
    <s v="EEUU"/>
    <x v="0"/>
    <s v="FALL 2018"/>
    <s v="ACTIVE"/>
    <x v="62"/>
    <s v="DOLARES AMERICANOS / UNITED STATES DOLLAR"/>
    <s v="ANITA M. HOPKINS"/>
    <s v="FLORIDA"/>
    <s v="ESTADOS UNIDOS EEUU"/>
    <n v="34"/>
    <n v="2018"/>
    <s v="FALL"/>
    <s v="FALL"/>
    <s v="FALL 2018"/>
    <s v="2018-2019"/>
    <n v="967"/>
    <x v="1"/>
  </r>
  <r>
    <x v="0"/>
    <n v="2018"/>
    <x v="1"/>
    <s v="AM"/>
    <s v="EEUU"/>
    <x v="0"/>
    <s v="FALL 2018"/>
    <s v="ACTIVE"/>
    <x v="62"/>
    <s v="DOLARES AMERICANOS / UNITED STATES DOLLAR"/>
    <s v="ANITA M. HOPKINS"/>
    <s v="MASSACHUSETTS"/>
    <s v="ESTADOS UNIDOS EEUU"/>
    <n v="80"/>
    <n v="2018"/>
    <s v="FALL"/>
    <s v="FALL"/>
    <s v="FALL 2018"/>
    <s v="2018-2019"/>
    <n v="2420"/>
    <x v="1"/>
  </r>
  <r>
    <x v="0"/>
    <n v="2018"/>
    <x v="1"/>
    <s v="AM"/>
    <s v="EEUU"/>
    <x v="0"/>
    <s v="FALL 2018"/>
    <s v="ACTIVE"/>
    <x v="64"/>
    <s v="DOLARES AMERICANOS / UNITED STATES DOLLAR"/>
    <s v="ANITA M. HOPKINS"/>
    <s v="FLORIDA"/>
    <s v="ESTADOS UNIDOS EEUU"/>
    <n v="11"/>
    <n v="2018"/>
    <s v="FALL"/>
    <s v="FALL"/>
    <s v="FALL 2018"/>
    <s v="2018-2019"/>
    <n v="335"/>
    <x v="1"/>
  </r>
  <r>
    <x v="0"/>
    <n v="2018"/>
    <x v="1"/>
    <s v="AM"/>
    <s v="EEUU"/>
    <x v="0"/>
    <s v="FALL 2018"/>
    <s v="ACTIVE"/>
    <x v="64"/>
    <s v="DOLARES AMERICANOS / UNITED STATES DOLLAR"/>
    <s v="ANITA M. HOPKINS"/>
    <s v="NEW YORK"/>
    <s v="ESTADOS UNIDOS EEUU"/>
    <n v="28"/>
    <n v="2018"/>
    <s v="FALL"/>
    <s v="FALL"/>
    <s v="FALL 2018"/>
    <s v="2018-2019"/>
    <n v="897"/>
    <x v="1"/>
  </r>
  <r>
    <x v="0"/>
    <n v="2018"/>
    <x v="1"/>
    <s v="AM"/>
    <s v="EEUU"/>
    <x v="0"/>
    <s v="FALL 2018"/>
    <s v="ACTIVE"/>
    <x v="64"/>
    <s v="DOLARES AMERICANOS / UNITED STATES DOLLAR"/>
    <s v="ANITA M. HOPKINS"/>
    <s v="CONNECTICUT"/>
    <s v="ESTADOS UNIDOS EEUU"/>
    <n v="29"/>
    <n v="2018"/>
    <s v="FALL"/>
    <s v="FALL"/>
    <s v="FALL 2018"/>
    <s v="2018-2019"/>
    <n v="920"/>
    <x v="1"/>
  </r>
  <r>
    <x v="0"/>
    <n v="2018"/>
    <x v="1"/>
    <s v="AM"/>
    <s v="EEUU"/>
    <x v="0"/>
    <s v="FALL 2018"/>
    <s v="ACTIVE"/>
    <x v="64"/>
    <s v="DOLARES AMERICANOS / UNITED STATES DOLLAR"/>
    <s v="LAURA BONG"/>
    <s v="TEXAS"/>
    <s v="ESTADOS UNIDOS EEUU"/>
    <n v="31"/>
    <n v="2018"/>
    <s v="FALL"/>
    <s v="FALL"/>
    <s v="FALL 2018"/>
    <s v="2018-2019"/>
    <n v="1070"/>
    <x v="6"/>
  </r>
  <r>
    <x v="0"/>
    <n v="2018"/>
    <x v="1"/>
    <s v="AM"/>
    <s v="EEUU"/>
    <x v="0"/>
    <s v="FALL 2018"/>
    <s v="ACTIVE"/>
    <x v="64"/>
    <s v="DOLAR CANADIENSE / CANADIAN DOLLAR"/>
    <s v="STEPHANIE VITALI"/>
    <s v="ONTARIO"/>
    <s v="CANADA"/>
    <n v="26"/>
    <n v="2018"/>
    <s v="FALL"/>
    <s v="FALL"/>
    <s v="FALL 2018"/>
    <s v="2018-2019"/>
    <n v="822.15655073122673"/>
    <x v="4"/>
  </r>
  <r>
    <x v="0"/>
    <n v="2018"/>
    <x v="1"/>
    <s v="AM"/>
    <s v="EEUU"/>
    <x v="0"/>
    <s v="FALL 2018"/>
    <s v="ACTIVE"/>
    <x v="65"/>
    <s v="DOLARES AMERICANOS / UNITED STATES DOLLAR"/>
    <s v="ANITA M. HOPKINS"/>
    <s v="NEW YORK"/>
    <s v="ESTADOS UNIDOS EEUU"/>
    <n v="4"/>
    <n v="2018"/>
    <s v="FALL"/>
    <s v="FALL"/>
    <s v="FALL 2018"/>
    <s v="2018-2019"/>
    <n v="152"/>
    <x v="1"/>
  </r>
  <r>
    <x v="0"/>
    <n v="2018"/>
    <x v="1"/>
    <s v="AM"/>
    <s v="EEUU"/>
    <x v="0"/>
    <s v="FALL 2018"/>
    <s v="ACTIVE"/>
    <x v="111"/>
    <s v="DOLARES AMERICANOS / UNITED STATES DOLLAR"/>
    <s v="BILL MILLER AND COMPANY"/>
    <s v="FLORIDA"/>
    <s v="ESTADOS UNIDOS EEUU"/>
    <n v="13"/>
    <n v="2018"/>
    <s v="FALL"/>
    <s v="FALL"/>
    <s v="FALL 2018"/>
    <s v="2018-2019"/>
    <n v="420"/>
    <x v="2"/>
  </r>
  <r>
    <x v="0"/>
    <n v="2018"/>
    <x v="1"/>
    <s v="AM"/>
    <s v="EEUU"/>
    <x v="0"/>
    <s v="FALL 2018"/>
    <s v="ACTIVE"/>
    <x v="68"/>
    <s v="DOLARES AMERICANOS / UNITED STATES DOLLAR"/>
    <s v="HOLLY SALES INC."/>
    <s v="TENNESSEE"/>
    <s v="ESTADOS UNIDOS EEUU"/>
    <n v="14"/>
    <n v="2018"/>
    <s v="FALL"/>
    <s v="FALL"/>
    <s v="FALL 2018"/>
    <s v="2018-2019"/>
    <n v="451"/>
    <x v="8"/>
  </r>
  <r>
    <x v="0"/>
    <n v="2018"/>
    <x v="1"/>
    <s v="AM"/>
    <s v="EEUU"/>
    <x v="0"/>
    <s v="FALL 2018"/>
    <s v="ACTIVE"/>
    <x v="69"/>
    <s v="DOLARES AMERICANOS / UNITED STATES DOLLAR"/>
    <s v="LAURA BONG"/>
    <s v="MISSISSIPPI"/>
    <s v="ESTADOS UNIDOS EEUU"/>
    <n v="4"/>
    <n v="2018"/>
    <s v="FALL"/>
    <s v="FALL"/>
    <s v="FALL 2018"/>
    <s v="2018-2019"/>
    <n v="149"/>
    <x v="6"/>
  </r>
  <r>
    <x v="0"/>
    <n v="2018"/>
    <x v="1"/>
    <s v="AM"/>
    <s v="EEUU"/>
    <x v="0"/>
    <s v="FALL 2018"/>
    <s v="ACTIVE"/>
    <x v="112"/>
    <s v="DOLARES AMERICANOS / UNITED STATES DOLLAR"/>
    <s v="MIE MANNICHE"/>
    <s v="CALIFORNIA"/>
    <s v="ESTADOS UNIDOS EEUU"/>
    <n v="43"/>
    <n v="2018"/>
    <s v="FALL"/>
    <s v="FALL"/>
    <s v="FALL 2018"/>
    <s v="2018-2019"/>
    <n v="1429"/>
    <x v="11"/>
  </r>
  <r>
    <x v="0"/>
    <n v="2018"/>
    <x v="1"/>
    <s v="AM"/>
    <s v="EEUU"/>
    <x v="0"/>
    <s v="FALL 2018"/>
    <s v="ACTIVE"/>
    <x v="113"/>
    <s v="DOLARES AMERICANOS / UNITED STATES DOLLAR"/>
    <s v="PHYLLIS POSNER"/>
    <s v="CALIFORNIA"/>
    <s v="ESTADOS UNIDOS EEUU"/>
    <n v="32"/>
    <n v="2018"/>
    <s v="FALL"/>
    <s v="FALL"/>
    <s v="FALL 2018"/>
    <s v="2018-2019"/>
    <n v="1072"/>
    <x v="5"/>
  </r>
  <r>
    <x v="0"/>
    <n v="2018"/>
    <x v="1"/>
    <s v="AM"/>
    <s v="EEUU"/>
    <x v="0"/>
    <s v="FALL 2018"/>
    <s v="ACTIVE"/>
    <x v="106"/>
    <s v="DOLAR CANADIENSE / CANADIAN DOLLAR"/>
    <s v="STEPHANIE VITALI"/>
    <s v="ONTARIO"/>
    <s v="CANADA"/>
    <n v="9"/>
    <n v="2018"/>
    <s v="FALL"/>
    <s v="FALL"/>
    <s v="FALL 2018"/>
    <s v="2018-2019"/>
    <n v="313.70766083200726"/>
    <x v="4"/>
  </r>
  <r>
    <x v="0"/>
    <n v="2018"/>
    <x v="1"/>
    <s v="AM"/>
    <s v="EEUU"/>
    <x v="0"/>
    <s v="FALL 2018"/>
    <s v="ACTIVE"/>
    <x v="109"/>
    <s v="DOLARES AMERICANOS / UNITED STATES DOLLAR"/>
    <s v="PAIGE ALYSE STRAUGHAN"/>
    <s v="CALIFORNIA"/>
    <s v="ESTADOS UNIDOS EEUU"/>
    <n v="2"/>
    <n v="2018"/>
    <s v="FALL"/>
    <s v="FALL"/>
    <s v="FALL 2018"/>
    <s v="2018-2019"/>
    <n v="50.4"/>
    <x v="9"/>
  </r>
  <r>
    <x v="0"/>
    <n v="2018"/>
    <x v="1"/>
    <s v="AM"/>
    <s v="EEUU"/>
    <x v="0"/>
    <s v="RECOMBINACIONES 2018"/>
    <s v="SWIMWEAR"/>
    <x v="55"/>
    <s v="DOLARES AMERICANOS / UNITED STATES DOLLAR"/>
    <s v="PAIGE ALYSE STRAUGHAN"/>
    <s v="WASHINGTON"/>
    <s v="ESTADOS UNIDOS EEUU"/>
    <n v="100"/>
    <n v="2018"/>
    <s v="RECOMBINACIONES"/>
    <s v="RECOMBINACIONES"/>
    <s v="RECOMBINACIONES 2018"/>
    <s v="2018-2019"/>
    <n v="1936.8"/>
    <x v="0"/>
  </r>
  <r>
    <x v="0"/>
    <n v="2018"/>
    <x v="1"/>
    <s v="AM"/>
    <s v="EEUU"/>
    <x v="0"/>
    <s v="HIGH SUMMER 2018"/>
    <s v="SWIMWEAR"/>
    <x v="0"/>
    <s v="DOLARES AMERICANOS / UNITED STATES DOLLAR"/>
    <s v="PAIGE ALYSE STRAUGHAN"/>
    <s v="WASHINGTON"/>
    <s v="ESTADOS UNIDOS EEUU"/>
    <n v="13"/>
    <n v="2018"/>
    <s v="HIGH SUMMER"/>
    <s v="HIGH SUMMER"/>
    <s v="HIGH SUMMER 2018"/>
    <s v="2018-2019"/>
    <n v="341.76"/>
    <x v="0"/>
  </r>
  <r>
    <x v="0"/>
    <n v="2018"/>
    <x v="1"/>
    <s v="AM"/>
    <s v="EEUU"/>
    <x v="0"/>
    <s v="HIGH SUMMER 2018"/>
    <s v="SWIMWEAR"/>
    <x v="73"/>
    <s v="DOLARES AMERICANOS / UNITED STATES DOLLAR"/>
    <s v="BILL MILLER AND COMPANY"/>
    <s v="FLORIDA"/>
    <s v="ESTADOS UNIDOS EEUU"/>
    <n v="34"/>
    <n v="2018"/>
    <s v="HIGH SUMMER"/>
    <s v="HIGH SUMMER"/>
    <s v="HIGH SUMMER 2018"/>
    <s v="2018-2019"/>
    <n v="1023"/>
    <x v="2"/>
  </r>
  <r>
    <x v="0"/>
    <n v="2018"/>
    <x v="1"/>
    <s v="AM"/>
    <s v="EEUU"/>
    <x v="0"/>
    <s v="HIGH SUMMER 2018"/>
    <s v="SWIMWEAR"/>
    <x v="114"/>
    <s v="DOLARES AMERICANOS / UNITED STATES DOLLAR"/>
    <s v="ANITA M. HOPKINS"/>
    <s v="NEW JERSEY"/>
    <s v="ESTADOS UNIDOS EEUU"/>
    <n v="14"/>
    <n v="2018"/>
    <s v="HIGH SUMMER"/>
    <s v="HIGH SUMMER"/>
    <s v="HIGH SUMMER 2018"/>
    <s v="2018-2019"/>
    <n v="436"/>
    <x v="1"/>
  </r>
  <r>
    <x v="0"/>
    <n v="2018"/>
    <x v="1"/>
    <s v="AM"/>
    <s v="EEUU"/>
    <x v="0"/>
    <s v="HIGH SUMMER 2018"/>
    <s v="SWIMWEAR"/>
    <x v="108"/>
    <s v="DOLARES AMERICANOS / UNITED STATES DOLLAR"/>
    <s v="PAIGE ALYSE STRAUGHAN"/>
    <s v="CALIFORNIA"/>
    <s v="ESTADOS UNIDOS EEUU"/>
    <n v="34"/>
    <n v="2018"/>
    <s v="HIGH SUMMER"/>
    <s v="HIGH SUMMER"/>
    <s v="HIGH SUMMER 2018"/>
    <s v="2018-2019"/>
    <n v="819.39999999999964"/>
    <x v="0"/>
  </r>
  <r>
    <x v="0"/>
    <n v="2018"/>
    <x v="1"/>
    <s v="AM"/>
    <s v="EEUU"/>
    <x v="0"/>
    <s v="HIGH SUMMER 2018"/>
    <s v="SWIMWEAR"/>
    <x v="5"/>
    <s v="DOLARES AMERICANOS / UNITED STATES DOLLAR"/>
    <s v="STEPHANIE VITALI"/>
    <s v="ONTARIO"/>
    <s v="CANADA"/>
    <n v="24"/>
    <n v="2018"/>
    <s v="HIGH SUMMER"/>
    <s v="HIGH SUMMER"/>
    <s v="HIGH SUMMER 2018"/>
    <s v="2018-2019"/>
    <n v="504.6600000000002"/>
    <x v="4"/>
  </r>
  <r>
    <x v="0"/>
    <n v="2018"/>
    <x v="1"/>
    <s v="AM"/>
    <s v="EEUU"/>
    <x v="0"/>
    <s v="HIGH SUMMER 2018"/>
    <s v="SWIMWEAR"/>
    <x v="55"/>
    <s v="DOLARES AMERICANOS / UNITED STATES DOLLAR"/>
    <s v="PAIGE ALYSE STRAUGHAN"/>
    <s v="WASHINGTON"/>
    <s v="ESTADOS UNIDOS EEUU"/>
    <n v="940"/>
    <n v="2018"/>
    <s v="HIGH SUMMER"/>
    <s v="HIGH SUMMER"/>
    <s v="HIGH SUMMER 2018"/>
    <s v="2018-2019"/>
    <n v="24346.550000000007"/>
    <x v="0"/>
  </r>
  <r>
    <x v="0"/>
    <n v="2018"/>
    <x v="1"/>
    <s v="AM"/>
    <s v="EEUU"/>
    <x v="0"/>
    <s v="HIGH SUMMER 2018"/>
    <s v="SWIMWEAR"/>
    <x v="89"/>
    <s v="DOLARES AMERICANOS / UNITED STATES DOLLAR"/>
    <s v="BILL MILLER AND COMPANY"/>
    <s v="FLORIDA"/>
    <s v="ESTADOS UNIDOS EEUU"/>
    <n v="27"/>
    <n v="2018"/>
    <s v="HIGH SUMMER"/>
    <s v="HIGH SUMMER"/>
    <s v="HIGH SUMMER 2018"/>
    <s v="2018-2019"/>
    <n v="591.24"/>
    <x v="2"/>
  </r>
  <r>
    <x v="0"/>
    <n v="2018"/>
    <x v="1"/>
    <s v="AM"/>
    <s v="EEUU"/>
    <x v="0"/>
    <s v="HIGH SUMMER 2018"/>
    <s v="SWIMWEAR"/>
    <x v="19"/>
    <s v="DOLARES AMERICANOS / UNITED STATES DOLLAR"/>
    <s v="HOLLY SALES INC."/>
    <s v="OHIO"/>
    <s v="ESTADOS UNIDOS EEUU"/>
    <n v="4"/>
    <n v="2018"/>
    <s v="HIGH SUMMER"/>
    <s v="HIGH SUMMER"/>
    <s v="HIGH SUMMER 2018"/>
    <s v="2018-2019"/>
    <n v="96"/>
    <x v="8"/>
  </r>
  <r>
    <x v="0"/>
    <n v="2018"/>
    <x v="1"/>
    <s v="AM"/>
    <s v="EEUU"/>
    <x v="0"/>
    <s v="HIGH SUMMER 2018"/>
    <s v="SWIMWEAR"/>
    <x v="115"/>
    <s v="DOLARES AMERICANOS / UNITED STATES DOLLAR"/>
    <s v="HOLLY SALES INC."/>
    <s v="MINNESOTA"/>
    <s v="ESTADOS UNIDOS EEUU"/>
    <n v="8"/>
    <n v="2018"/>
    <s v="HIGH SUMMER"/>
    <s v="HIGH SUMMER"/>
    <s v="HIGH SUMMER 2018"/>
    <s v="2018-2019"/>
    <n v="264"/>
    <x v="8"/>
  </r>
  <r>
    <x v="0"/>
    <n v="2018"/>
    <x v="1"/>
    <s v="AM"/>
    <s v="EEUU"/>
    <x v="0"/>
    <s v="HIGH SUMMER 2018"/>
    <s v="SWIMWEAR"/>
    <x v="72"/>
    <s v="DOLARES AMERICANOS / UNITED STATES DOLLAR"/>
    <s v="PAIGE ALYSE STRAUGHAN"/>
    <s v="ONTARIO"/>
    <s v="CANADA"/>
    <n v="253"/>
    <n v="2018"/>
    <s v="HIGH SUMMER"/>
    <s v="HIGH SUMMER"/>
    <s v="HIGH SUMMER 2018"/>
    <s v="2018-2019"/>
    <n v="6495.6999999999989"/>
    <x v="0"/>
  </r>
  <r>
    <x v="0"/>
    <n v="2018"/>
    <x v="1"/>
    <s v="AM"/>
    <s v="EEUU"/>
    <x v="0"/>
    <s v="HIGH SUMMER 2018"/>
    <s v="SWIMWEAR"/>
    <x v="82"/>
    <s v="DOLAR CANADIENSE / CANADIAN DOLLAR"/>
    <s v="STEPHANIE VITALI"/>
    <s v="ONTARIO"/>
    <s v="CANADA"/>
    <n v="12"/>
    <n v="2018"/>
    <s v="HIGH SUMMER"/>
    <s v="HIGH SUMMER"/>
    <s v="HIGH SUMMER 2018"/>
    <s v="2018-2019"/>
    <n v="359.17253921345758"/>
    <x v="4"/>
  </r>
  <r>
    <x v="0"/>
    <n v="2018"/>
    <x v="1"/>
    <s v="AM"/>
    <s v="EEUU"/>
    <x v="0"/>
    <s v="HOLIDAY 2018"/>
    <s v="ACCESSORIES"/>
    <x v="107"/>
    <s v="DOLARES AMERICANOS / UNITED STATES DOLLAR"/>
    <s v="HOLLY SALES INC."/>
    <s v="KENTUCKY"/>
    <s v="ESTADOS UNIDOS EEUU"/>
    <n v="36"/>
    <n v="2018"/>
    <s v="HOLIDAY"/>
    <s v="HOLIDAY"/>
    <s v="HOLIDAY 2018"/>
    <s v="2018-2019"/>
    <n v="300"/>
    <x v="8"/>
  </r>
  <r>
    <x v="0"/>
    <n v="2018"/>
    <x v="1"/>
    <s v="AM"/>
    <s v="EEUU"/>
    <x v="0"/>
    <s v="HOLIDAY 2018"/>
    <s v="ACCESSORIES"/>
    <x v="60"/>
    <s v="DOLARES AMERICANOS / UNITED STATES DOLLAR"/>
    <s v="ANITA M. HOPKINS"/>
    <s v="NEW JERSEY"/>
    <s v="ESTADOS UNIDOS EEUU"/>
    <n v="6"/>
    <n v="2018"/>
    <s v="HOLIDAY"/>
    <s v="HOLIDAY"/>
    <s v="HOLIDAY 2018"/>
    <s v="2018-2019"/>
    <n v="48"/>
    <x v="1"/>
  </r>
  <r>
    <x v="0"/>
    <n v="2018"/>
    <x v="1"/>
    <s v="AM"/>
    <s v="EEUU"/>
    <x v="0"/>
    <s v="HOLIDAY 2018"/>
    <s v="ACCESSORIES"/>
    <x v="69"/>
    <s v="DOLARES AMERICANOS / UNITED STATES DOLLAR"/>
    <s v="LAURA BONG"/>
    <s v="MISSISSIPPI"/>
    <s v="ESTADOS UNIDOS EEUU"/>
    <n v="6"/>
    <n v="2018"/>
    <s v="HOLIDAY"/>
    <s v="HOLIDAY"/>
    <s v="HOLIDAY 2018"/>
    <s v="2018-2019"/>
    <n v="48"/>
    <x v="6"/>
  </r>
  <r>
    <x v="0"/>
    <n v="2018"/>
    <x v="1"/>
    <s v="AM"/>
    <s v="EEUU"/>
    <x v="0"/>
    <s v="HOLIDAY 2018"/>
    <s v="ACCESSORIES"/>
    <x v="106"/>
    <s v="DOLAR CANADIENSE / CANADIAN DOLLAR"/>
    <s v="STEPHANIE VITALI"/>
    <s v="ONTARIO"/>
    <s v="CANADA"/>
    <n v="1"/>
    <n v="2018"/>
    <s v="HOLIDAY"/>
    <s v="HOLIDAY"/>
    <s v="HOLIDAY 2018"/>
    <s v="2018-2019"/>
    <n v="9.0929756762900649"/>
    <x v="4"/>
  </r>
  <r>
    <x v="0"/>
    <n v="2018"/>
    <x v="1"/>
    <s v="AM"/>
    <s v="EEUU"/>
    <x v="0"/>
    <s v="HOLIDAY 2018"/>
    <s v="ACTIVE"/>
    <x v="55"/>
    <s v="DOLARES AMERICANOS / UNITED STATES DOLLAR"/>
    <s v="PAIGE ALYSE STRAUGHAN"/>
    <s v="WASHINGTON"/>
    <s v="ESTADOS UNIDOS EEUU"/>
    <n v="178"/>
    <n v="2018"/>
    <s v="HOLIDAY"/>
    <s v="HOLIDAY"/>
    <s v="HOLIDAY 2018"/>
    <s v="2018-2019"/>
    <n v="5586.24"/>
    <x v="0"/>
  </r>
  <r>
    <x v="0"/>
    <n v="2018"/>
    <x v="1"/>
    <s v="AM"/>
    <s v="EEUU"/>
    <x v="0"/>
    <s v="HOLIDAY 2018"/>
    <s v="ACTIVE"/>
    <x v="44"/>
    <s v="DOLARES AMERICANOS / UNITED STATES DOLLAR"/>
    <s v="PHYLLIS POSNER"/>
    <s v="CALIFORNIA"/>
    <s v="ESTADOS UNIDOS EEUU"/>
    <n v="135"/>
    <n v="2018"/>
    <s v="HOLIDAY"/>
    <s v="HOLIDAY"/>
    <s v="HOLIDAY 2018"/>
    <s v="2018-2019"/>
    <n v="5405"/>
    <x v="5"/>
  </r>
  <r>
    <x v="0"/>
    <n v="2018"/>
    <x v="1"/>
    <s v="AM"/>
    <s v="EEUU"/>
    <x v="0"/>
    <s v="HOLIDAY 2018"/>
    <s v="ACTIVE"/>
    <x v="42"/>
    <s v="DOLARES AMERICANOS / UNITED STATES DOLLAR"/>
    <s v="HOLLY SALES INC."/>
    <s v="MICHIGAN"/>
    <s v="ESTADOS UNIDOS EEUU"/>
    <n v="59"/>
    <n v="2018"/>
    <s v="HOLIDAY"/>
    <s v="HOLIDAY"/>
    <s v="HOLIDAY 2018"/>
    <s v="2018-2019"/>
    <n v="1927"/>
    <x v="8"/>
  </r>
  <r>
    <x v="0"/>
    <n v="2018"/>
    <x v="1"/>
    <s v="AM"/>
    <s v="EEUU"/>
    <x v="0"/>
    <s v="HOLIDAY 2018"/>
    <s v="ACTIVE"/>
    <x v="64"/>
    <s v="DOLARES AMERICANOS / UNITED STATES DOLLAR"/>
    <s v="ANITA M. HOPKINS"/>
    <s v="FLORIDA"/>
    <s v="ESTADOS UNIDOS EEUU"/>
    <n v="25"/>
    <n v="2018"/>
    <s v="HOLIDAY"/>
    <s v="HOLIDAY"/>
    <s v="HOLIDAY 2018"/>
    <s v="2018-2019"/>
    <n v="801"/>
    <x v="1"/>
  </r>
  <r>
    <x v="0"/>
    <n v="2018"/>
    <x v="1"/>
    <s v="AM"/>
    <s v="EEUU"/>
    <x v="0"/>
    <s v="HOLIDAY 2018"/>
    <s v="ACTIVE"/>
    <x v="64"/>
    <s v="DOLARES AMERICANOS / UNITED STATES DOLLAR"/>
    <s v="ANITA M. HOPKINS"/>
    <s v="MASSACHUSETTS"/>
    <s v="ESTADOS UNIDOS EEUU"/>
    <n v="24"/>
    <n v="2018"/>
    <s v="HOLIDAY"/>
    <s v="HOLIDAY"/>
    <s v="HOLIDAY 2018"/>
    <s v="2018-2019"/>
    <n v="817"/>
    <x v="1"/>
  </r>
  <r>
    <x v="0"/>
    <n v="2018"/>
    <x v="1"/>
    <s v="AM"/>
    <s v="EEUU"/>
    <x v="0"/>
    <s v="HOLIDAY 2018"/>
    <s v="ACTIVE"/>
    <x v="64"/>
    <s v="DOLARES AMERICANOS / UNITED STATES DOLLAR"/>
    <s v="ANITA M. HOPKINS"/>
    <s v="CONNECTICUT"/>
    <s v="ESTADOS UNIDOS EEUU"/>
    <n v="16"/>
    <n v="2018"/>
    <s v="HOLIDAY"/>
    <s v="HOLIDAY"/>
    <s v="HOLIDAY 2018"/>
    <s v="2018-2019"/>
    <n v="560"/>
    <x v="1"/>
  </r>
  <r>
    <x v="0"/>
    <n v="2018"/>
    <x v="1"/>
    <s v="AM"/>
    <s v="EEUU"/>
    <x v="0"/>
    <s v="HOLIDAY 2018"/>
    <s v="ACTIVE"/>
    <x v="69"/>
    <s v="DOLARES AMERICANOS / UNITED STATES DOLLAR"/>
    <s v="LAURA BONG"/>
    <s v="MISSISSIPPI"/>
    <s v="ESTADOS UNIDOS EEUU"/>
    <n v="23"/>
    <n v="2018"/>
    <s v="HOLIDAY"/>
    <s v="HOLIDAY"/>
    <s v="HOLIDAY 2018"/>
    <s v="2018-2019"/>
    <n v="768"/>
    <x v="6"/>
  </r>
  <r>
    <x v="0"/>
    <n v="2018"/>
    <x v="1"/>
    <s v="AM"/>
    <s v="EEUU"/>
    <x v="0"/>
    <s v="HOLIDAY 2018"/>
    <s v="ACTIVE"/>
    <x v="116"/>
    <s v="DOLAR CANADIENSE / CANADIAN DOLLAR"/>
    <s v="STEPHANIE VITALI"/>
    <s v="ONTARIO"/>
    <s v="CANADA"/>
    <n v="108"/>
    <n v="2018"/>
    <s v="HOLIDAY"/>
    <s v="HOLIDAY"/>
    <s v="HOLIDAY 2018"/>
    <s v="2018-2019"/>
    <n v="3224.975373190875"/>
    <x v="4"/>
  </r>
  <r>
    <x v="0"/>
    <n v="2018"/>
    <x v="1"/>
    <s v="AM"/>
    <s v="EEUU"/>
    <x v="0"/>
    <s v="HOLIDAY 2018"/>
    <s v="ACTIVE"/>
    <x v="117"/>
    <s v="DOLAR CANADIENSE / CANADIAN DOLLAR"/>
    <s v="STEPHANIE VITALI"/>
    <s v="ONTARIO"/>
    <s v="CANADA"/>
    <n v="11"/>
    <n v="2018"/>
    <s v="HOLIDAY"/>
    <s v="HOLIDAY"/>
    <s v="HOLIDAY 2018"/>
    <s v="2018-2019"/>
    <n v="373.56975070091681"/>
    <x v="4"/>
  </r>
  <r>
    <x v="0"/>
    <n v="2018"/>
    <x v="1"/>
    <s v="AM"/>
    <s v="EEUU"/>
    <x v="0"/>
    <s v="SPRING 2019"/>
    <s v="SWIMWEAR"/>
    <x v="0"/>
    <s v="DOLARES AMERICANOS / UNITED STATES DOLLAR"/>
    <s v="TS SALES MANAGEMENT INC."/>
    <s v="WASHINGTON"/>
    <s v="ESTADOS UNIDOS EEUU"/>
    <n v="280"/>
    <n v="2019"/>
    <s v="SPRING"/>
    <s v="SPRING"/>
    <s v="SPRING 2019"/>
    <s v="2018-2019"/>
    <n v="8894.6599999999962"/>
    <x v="0"/>
  </r>
  <r>
    <x v="0"/>
    <n v="2018"/>
    <x v="1"/>
    <s v="AM"/>
    <s v="EEUU"/>
    <x v="0"/>
    <s v="SPRING 2019"/>
    <s v="SWIMWEAR"/>
    <x v="49"/>
    <s v="DOLAR CANADIENSE / CANADIAN DOLLAR"/>
    <s v="STEPHANIE VITALI"/>
    <s v="ONTARIO"/>
    <s v="CANADA"/>
    <n v="37"/>
    <n v="2019"/>
    <s v="SPRING"/>
    <s v="SPRING"/>
    <s v="SPRING 2019"/>
    <s v="2018-2019"/>
    <n v="1097.219064939002"/>
    <x v="4"/>
  </r>
  <r>
    <x v="0"/>
    <n v="2018"/>
    <x v="1"/>
    <s v="AM"/>
    <s v="EEUU"/>
    <x v="0"/>
    <s v="SPRING 2019"/>
    <s v="SWIMWEAR"/>
    <x v="85"/>
    <s v="DOLARES AMERICANOS / UNITED STATES DOLLAR"/>
    <s v="JUDITH ANN DEAL"/>
    <s v="HAWAII"/>
    <s v="ESTADOS UNIDOS EEUU"/>
    <n v="18"/>
    <n v="2019"/>
    <s v="SPRING"/>
    <s v="SPRING"/>
    <s v="SPRING 2019"/>
    <s v="2018-2019"/>
    <n v="504"/>
    <x v="10"/>
  </r>
  <r>
    <x v="0"/>
    <n v="2018"/>
    <x v="1"/>
    <s v="AM"/>
    <s v="EEUU"/>
    <x v="0"/>
    <s v="SPRING 2019"/>
    <s v="SWIMWEAR"/>
    <x v="73"/>
    <s v="DOLARES AMERICANOS / UNITED STATES DOLLAR"/>
    <s v="BILL MILLER AND COMPANY"/>
    <s v="FLORIDA"/>
    <s v="ESTADOS UNIDOS EEUU"/>
    <n v="384"/>
    <n v="2019"/>
    <s v="SPRING"/>
    <s v="SPRING"/>
    <s v="SPRING 2019"/>
    <s v="2018-2019"/>
    <n v="12060"/>
    <x v="2"/>
  </r>
  <r>
    <x v="0"/>
    <n v="2018"/>
    <x v="1"/>
    <s v="AM"/>
    <s v="EEUU"/>
    <x v="0"/>
    <s v="SPRING 2019"/>
    <s v="SWIMWEAR"/>
    <x v="22"/>
    <s v="DOLARES AMERICANOS / UNITED STATES DOLLAR"/>
    <s v="JUDITH ANN DEAL"/>
    <s v="HAWAII"/>
    <s v="ESTADOS UNIDOS EEUU"/>
    <n v="129"/>
    <n v="2019"/>
    <s v="SPRING"/>
    <s v="SPRING"/>
    <s v="SPRING 2019"/>
    <s v="2018-2019"/>
    <n v="4884"/>
    <x v="10"/>
  </r>
  <r>
    <x v="0"/>
    <n v="2018"/>
    <x v="1"/>
    <s v="AM"/>
    <s v="EEUU"/>
    <x v="0"/>
    <s v="SPRING 2019"/>
    <s v="SWIMWEAR"/>
    <x v="118"/>
    <s v="DOLARES AMERICANOS / UNITED STATES DOLLAR"/>
    <s v="JULIUS ORTIZ MALDONADO"/>
    <s v="FLORIDA"/>
    <s v="ESTADOS UNIDOS EEUU"/>
    <n v="67"/>
    <n v="2019"/>
    <s v="SPRING"/>
    <s v="SPRING"/>
    <s v="SPRING 2019"/>
    <s v="2018-2019"/>
    <n v="2432"/>
    <x v="15"/>
  </r>
  <r>
    <x v="0"/>
    <n v="2018"/>
    <x v="1"/>
    <s v="AM"/>
    <s v="EEUU"/>
    <x v="0"/>
    <s v="SPRING 2019"/>
    <s v="SWIMWEAR"/>
    <x v="119"/>
    <s v="DOLARES AMERICANOS / UNITED STATES DOLLAR"/>
    <s v="BILL MILLER AND COMPANY"/>
    <s v="FLORIDA"/>
    <s v="ESTADOS UNIDOS EEUU"/>
    <n v="80"/>
    <n v="2019"/>
    <s v="SPRING"/>
    <s v="SPRING"/>
    <s v="SPRING 2019"/>
    <s v="2018-2019"/>
    <n v="2386"/>
    <x v="2"/>
  </r>
  <r>
    <x v="0"/>
    <n v="2018"/>
    <x v="1"/>
    <s v="AM"/>
    <s v="EEUU"/>
    <x v="0"/>
    <s v="SPRING 2019"/>
    <s v="SWIMWEAR"/>
    <x v="120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621"/>
    <x v="2"/>
  </r>
  <r>
    <x v="0"/>
    <n v="2018"/>
    <x v="1"/>
    <s v="AM"/>
    <s v="EEUU"/>
    <x v="0"/>
    <s v="SPRING 2019"/>
    <s v="SWIMWEAR"/>
    <x v="48"/>
    <s v="DOLARES AMERICANOS / UNITED STATES DOLLAR"/>
    <s v="PHYLLIS POSNER"/>
    <s v="CALIFORNIA"/>
    <s v="ESTADOS UNIDOS EEUU"/>
    <n v="335"/>
    <n v="2019"/>
    <s v="SPRING"/>
    <s v="SPRING"/>
    <s v="SPRING 2019"/>
    <s v="2018-2019"/>
    <n v="10337.119999999999"/>
    <x v="5"/>
  </r>
  <r>
    <x v="0"/>
    <n v="2018"/>
    <x v="1"/>
    <s v="AM"/>
    <s v="EEUU"/>
    <x v="0"/>
    <s v="SPRING 2019"/>
    <s v="SWIMWEAR"/>
    <x v="86"/>
    <s v="DOLARES AMERICANOS / UNITED STATES DOLLAR"/>
    <s v="JULIUS ORTIZ MALDONADO"/>
    <s v="PUERTO RICO"/>
    <s v="ESTADOS UNIDOS EEUU"/>
    <n v="54"/>
    <n v="2019"/>
    <s v="SPRING"/>
    <s v="SPRING"/>
    <s v="SPRING 2019"/>
    <s v="2018-2019"/>
    <n v="1653"/>
    <x v="15"/>
  </r>
  <r>
    <x v="0"/>
    <n v="2018"/>
    <x v="1"/>
    <s v="AM"/>
    <s v="EEUU"/>
    <x v="0"/>
    <s v="SPRING 2019"/>
    <s v="SWIMWEAR"/>
    <x v="121"/>
    <s v="DOLARES AMERICANOS / UNITED STATES DOLLAR"/>
    <s v="JUDITH ANN DEAL"/>
    <s v="HAWAII"/>
    <s v="ESTADOS UNIDOS EEUU"/>
    <n v="136"/>
    <n v="2019"/>
    <s v="SPRING"/>
    <s v="SPRING"/>
    <s v="SPRING 2019"/>
    <s v="2018-2019"/>
    <n v="4390"/>
    <x v="10"/>
  </r>
  <r>
    <x v="0"/>
    <n v="2018"/>
    <x v="1"/>
    <s v="AM"/>
    <s v="EEUU"/>
    <x v="0"/>
    <s v="SPRING 2019"/>
    <s v="SWIMWEAR"/>
    <x v="24"/>
    <s v="DOLARES AMERICANOS / UNITED STATES DOLLAR"/>
    <s v="MIE MANNICHE"/>
    <s v="CALIFORNIA"/>
    <s v="ESTADOS UNIDOS EEUU"/>
    <n v="30"/>
    <n v="2019"/>
    <s v="SPRING"/>
    <s v="SPRING"/>
    <s v="SPRING 2019"/>
    <s v="2018-2019"/>
    <n v="900"/>
    <x v="11"/>
  </r>
  <r>
    <x v="0"/>
    <n v="2018"/>
    <x v="1"/>
    <s v="AM"/>
    <s v="EEUU"/>
    <x v="0"/>
    <s v="SPRING 2019"/>
    <s v="SWIMWEAR"/>
    <x v="87"/>
    <s v="DOLARES AMERICANOS / UNITED STATES DOLLAR"/>
    <s v="JUDITH ANN DEAL"/>
    <s v="HAWAII"/>
    <s v="ESTADOS UNIDOS EEUU"/>
    <n v="56"/>
    <n v="2019"/>
    <s v="SPRING"/>
    <s v="SPRING"/>
    <s v="SPRING 2019"/>
    <s v="2018-2019"/>
    <n v="1632"/>
    <x v="10"/>
  </r>
  <r>
    <x v="0"/>
    <n v="2018"/>
    <x v="1"/>
    <s v="AM"/>
    <s v="EEUU"/>
    <x v="0"/>
    <s v="SPRING 2019"/>
    <s v="SWIMWEAR"/>
    <x v="3"/>
    <s v="DOLARES AMERICANOS / UNITED STATES DOLLAR"/>
    <s v="ANITA M. HOPKINS"/>
    <s v="RHODE ISLAND"/>
    <s v="ESTADOS UNIDOS EEUU"/>
    <n v="64"/>
    <n v="2019"/>
    <s v="SPRING"/>
    <s v="SPRING"/>
    <s v="SPRING 2019"/>
    <s v="2018-2019"/>
    <n v="1901"/>
    <x v="1"/>
  </r>
  <r>
    <x v="0"/>
    <n v="2018"/>
    <x v="1"/>
    <s v="AM"/>
    <s v="EEUU"/>
    <x v="0"/>
    <s v="SPRING 2019"/>
    <s v="SWIMWEAR"/>
    <x v="5"/>
    <s v="DOLARES AMERICANOS / UNITED STATES DOLLAR"/>
    <s v="STEPHANIE VITALI"/>
    <s v="ONTARIO"/>
    <s v="CANADA"/>
    <n v="66"/>
    <n v="2019"/>
    <s v="SPRING"/>
    <s v="SPRING"/>
    <s v="SPRING 2019"/>
    <s v="2018-2019"/>
    <n v="2027"/>
    <x v="4"/>
  </r>
  <r>
    <x v="0"/>
    <n v="2018"/>
    <x v="1"/>
    <s v="AM"/>
    <s v="EEUU"/>
    <x v="0"/>
    <s v="SPRING 2019"/>
    <s v="SWIMWEAR"/>
    <x v="5"/>
    <s v="DOLARES AMERICANOS / UNITED STATES DOLLAR"/>
    <s v="STEPHANIE VITALI"/>
    <s v="ILLINOIS"/>
    <s v="ESTADOS UNIDOS EEUU"/>
    <n v="542"/>
    <n v="2019"/>
    <s v="SPRING"/>
    <s v="SPRING"/>
    <s v="SPRING 2019"/>
    <s v="2018-2019"/>
    <n v="17084"/>
    <x v="4"/>
  </r>
  <r>
    <x v="0"/>
    <n v="2018"/>
    <x v="1"/>
    <s v="AM"/>
    <s v="EEUU"/>
    <x v="0"/>
    <s v="SPRING 2019"/>
    <s v="SWIMWEAR"/>
    <x v="122"/>
    <s v="DOLARES AMERICANOS / UNITED STATES DOLLAR"/>
    <s v="BILL MILLER AND COMPANY"/>
    <s v="FLORIDA"/>
    <s v="ESTADOS UNIDOS EEUU"/>
    <n v="32"/>
    <n v="2019"/>
    <s v="SPRING"/>
    <s v="SPRING"/>
    <s v="SPRING 2019"/>
    <s v="2018-2019"/>
    <n v="1225"/>
    <x v="2"/>
  </r>
  <r>
    <x v="0"/>
    <n v="2018"/>
    <x v="1"/>
    <s v="AM"/>
    <s v="EEUU"/>
    <x v="0"/>
    <s v="SPRING 2019"/>
    <s v="SWIMWEAR"/>
    <x v="123"/>
    <s v="DOLARES AMERICANOS / UNITED STATES DOLLAR"/>
    <s v="JUDITH ANN DEAL"/>
    <s v="HAWAII"/>
    <s v="ESTADOS UNIDOS EEUU"/>
    <n v="93"/>
    <n v="2019"/>
    <s v="SPRING"/>
    <s v="SPRING"/>
    <s v="SPRING 2019"/>
    <s v="2018-2019"/>
    <n v="3516"/>
    <x v="10"/>
  </r>
  <r>
    <x v="0"/>
    <n v="2018"/>
    <x v="1"/>
    <s v="AM"/>
    <s v="EEUU"/>
    <x v="0"/>
    <s v="SPRING 2019"/>
    <s v="SWIMWEAR"/>
    <x v="88"/>
    <s v="DOLARES AMERICANOS / UNITED STATES DOLLAR"/>
    <s v="BILL MILLER AND COMPANY"/>
    <s v="FLORIDA"/>
    <s v="ESTADOS UNIDOS EEUU"/>
    <n v="39"/>
    <n v="2019"/>
    <s v="SPRING"/>
    <s v="SPRING"/>
    <s v="SPRING 2019"/>
    <s v="2018-2019"/>
    <n v="1224"/>
    <x v="2"/>
  </r>
  <r>
    <x v="0"/>
    <n v="2018"/>
    <x v="1"/>
    <s v="AM"/>
    <s v="EEUU"/>
    <x v="0"/>
    <s v="SPRING 2019"/>
    <s v="SWIMWEAR"/>
    <x v="89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48.68"/>
    <x v="2"/>
  </r>
  <r>
    <x v="0"/>
    <n v="2018"/>
    <x v="1"/>
    <s v="AM"/>
    <s v="EEUU"/>
    <x v="0"/>
    <s v="SPRING 2019"/>
    <s v="SWIMWEAR"/>
    <x v="124"/>
    <s v="DOLARES AMERICANOS / UNITED STATES DOLLAR"/>
    <s v="JUDITH ANN DEAL"/>
    <s v="HAWAII"/>
    <s v="ESTADOS UNIDOS EEUU"/>
    <n v="295"/>
    <n v="2019"/>
    <s v="SPRING"/>
    <s v="SPRING"/>
    <s v="SPRING 2019"/>
    <s v="2018-2019"/>
    <n v="10197"/>
    <x v="10"/>
  </r>
  <r>
    <x v="0"/>
    <n v="2018"/>
    <x v="1"/>
    <s v="AM"/>
    <s v="EEUU"/>
    <x v="0"/>
    <s v="SPRING 2019"/>
    <s v="SWIMWEAR"/>
    <x v="125"/>
    <s v="DOLARES AMERICANOS / UNITED STATES DOLLAR"/>
    <s v="JUDITH ANN DEAL"/>
    <s v="HAWAII"/>
    <s v="ESTADOS UNIDOS EEUU"/>
    <n v="88"/>
    <n v="2019"/>
    <s v="SPRING"/>
    <s v="SPRING"/>
    <s v="SPRING 2019"/>
    <s v="2018-2019"/>
    <n v="2704"/>
    <x v="10"/>
  </r>
  <r>
    <x v="0"/>
    <n v="2018"/>
    <x v="1"/>
    <s v="AM"/>
    <s v="EEUU"/>
    <x v="0"/>
    <s v="SPRING 2019"/>
    <s v="SWIMWEAR"/>
    <x v="90"/>
    <s v="DOLARES AMERICANOS / UNITED STATES DOLLAR"/>
    <s v="MIE MANNICHE"/>
    <s v="CALIFORNIA"/>
    <s v="ESTADOS UNIDOS EEUU"/>
    <n v="32"/>
    <n v="2019"/>
    <s v="SPRING"/>
    <s v="SPRING"/>
    <s v="SPRING 2019"/>
    <s v="2018-2019"/>
    <n v="864"/>
    <x v="11"/>
  </r>
  <r>
    <x v="0"/>
    <n v="2018"/>
    <x v="1"/>
    <s v="AM"/>
    <s v="EEUU"/>
    <x v="0"/>
    <s v="SPRING 2019"/>
    <s v="SWIMWEAR"/>
    <x v="26"/>
    <s v="DOLARES AMERICANOS / UNITED STATES DOLLAR"/>
    <s v="BILL MILLER AND COMPANY"/>
    <s v="FLORIDA"/>
    <s v="ESTADOS UNIDOS EEUU"/>
    <n v="75"/>
    <n v="2019"/>
    <s v="SPRING"/>
    <s v="SPRING"/>
    <s v="SPRING 2019"/>
    <s v="2018-2019"/>
    <n v="2296"/>
    <x v="2"/>
  </r>
  <r>
    <x v="0"/>
    <n v="2018"/>
    <x v="1"/>
    <s v="AM"/>
    <s v="EEUU"/>
    <x v="0"/>
    <s v="SPRING 2019"/>
    <s v="SWIMWEAR"/>
    <x v="126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732"/>
    <x v="2"/>
  </r>
  <r>
    <x v="0"/>
    <n v="2018"/>
    <x v="1"/>
    <s v="AM"/>
    <s v="EEUU"/>
    <x v="0"/>
    <s v="SPRING 2019"/>
    <s v="SWIMWEAR"/>
    <x v="19"/>
    <s v="DOLARES AMERICANOS / UNITED STATES DOLLAR"/>
    <s v="HOLLY SALES INC."/>
    <s v="OHIO"/>
    <s v="ESTADOS UNIDOS EEUU"/>
    <n v="215"/>
    <n v="2019"/>
    <s v="SPRING"/>
    <s v="SPRING"/>
    <s v="SPRING 2019"/>
    <s v="2018-2019"/>
    <n v="6964"/>
    <x v="8"/>
  </r>
  <r>
    <x v="0"/>
    <n v="2018"/>
    <x v="1"/>
    <s v="AM"/>
    <s v="EEUU"/>
    <x v="0"/>
    <s v="SPRING 2019"/>
    <s v="SWIMWEAR"/>
    <x v="127"/>
    <s v="DOLARES AMERICANOS / UNITED STATES DOLLAR"/>
    <s v="BILL MILLER AND COMPANY"/>
    <s v="FLORIDA"/>
    <s v="ESTADOS UNIDOS EEUU"/>
    <n v="161"/>
    <n v="2019"/>
    <s v="SPRING"/>
    <s v="SPRING"/>
    <s v="SPRING 2019"/>
    <s v="2018-2019"/>
    <n v="5472"/>
    <x v="2"/>
  </r>
  <r>
    <x v="0"/>
    <n v="2018"/>
    <x v="1"/>
    <s v="AM"/>
    <s v="EEUU"/>
    <x v="0"/>
    <s v="SPRING 2019"/>
    <s v="SWIMWEAR"/>
    <x v="128"/>
    <s v="DOLARES AMERICANOS / UNITED STATES DOLLAR"/>
    <s v="BILL MILLER AND COMPANY"/>
    <s v="FLORIDA"/>
    <s v="ESTADOS UNIDOS EEUU"/>
    <n v="142"/>
    <n v="2019"/>
    <s v="SPRING"/>
    <s v="SPRING"/>
    <s v="SPRING 2019"/>
    <s v="2018-2019"/>
    <n v="4732"/>
    <x v="2"/>
  </r>
  <r>
    <x v="0"/>
    <n v="2018"/>
    <x v="1"/>
    <s v="AM"/>
    <s v="EEUU"/>
    <x v="0"/>
    <s v="SPRING 2019"/>
    <s v="SWIMWEAR"/>
    <x v="129"/>
    <s v="DOLARES AMERICANOS / UNITED STATES DOLLAR"/>
    <s v="BILL MILLER AND COMPANY"/>
    <s v="FLORIDA"/>
    <s v="ESTADOS UNIDOS EEUU"/>
    <n v="66"/>
    <n v="2019"/>
    <s v="SPRING"/>
    <s v="SPRING"/>
    <s v="SPRING 2019"/>
    <s v="2018-2019"/>
    <n v="2176"/>
    <x v="2"/>
  </r>
  <r>
    <x v="0"/>
    <n v="2018"/>
    <x v="1"/>
    <s v="AM"/>
    <s v="EEUU"/>
    <x v="0"/>
    <s v="SPRING 2019"/>
    <s v="SWIMWEAR"/>
    <x v="94"/>
    <s v="DOLARES AMERICANOS / UNITED STATES DOLLAR"/>
    <s v="BILL MILLER AND COMPANY"/>
    <s v="FLORIDA"/>
    <s v="ESTADOS UNIDOS EEUU"/>
    <n v="48"/>
    <n v="2019"/>
    <s v="SPRING"/>
    <s v="SPRING"/>
    <s v="SPRING 2019"/>
    <s v="2018-2019"/>
    <n v="1506"/>
    <x v="2"/>
  </r>
  <r>
    <x v="0"/>
    <n v="2018"/>
    <x v="1"/>
    <s v="AM"/>
    <s v="EEUU"/>
    <x v="0"/>
    <s v="SPRING 2019"/>
    <s v="SWIMWEAR"/>
    <x v="95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14"/>
    <x v="2"/>
  </r>
  <r>
    <x v="0"/>
    <n v="2018"/>
    <x v="1"/>
    <s v="AM"/>
    <s v="EEUU"/>
    <x v="0"/>
    <s v="SPRING 2019"/>
    <s v="SWIMWEAR"/>
    <x v="130"/>
    <s v="DOLARES AMERICANOS / UNITED STATES DOLLAR"/>
    <s v="BILL MILLER AND COMPANY"/>
    <s v="FLORIDA"/>
    <s v="ESTADOS UNIDOS EEUU"/>
    <n v="56"/>
    <n v="2019"/>
    <s v="SPRING"/>
    <s v="SPRING"/>
    <s v="SPRING 2019"/>
    <s v="2018-2019"/>
    <n v="1667"/>
    <x v="2"/>
  </r>
  <r>
    <x v="0"/>
    <n v="2018"/>
    <x v="1"/>
    <s v="AM"/>
    <s v="EEUU"/>
    <x v="0"/>
    <s v="SPRING 2019"/>
    <s v="SWIMWEAR"/>
    <x v="131"/>
    <s v="DOLARES AMERICANOS / UNITED STATES DOLLAR"/>
    <s v="BILL MILLER AND COMPANY"/>
    <s v="FLORIDA"/>
    <s v="ESTADOS UNIDOS EEUU"/>
    <n v="38"/>
    <n v="2019"/>
    <s v="SPRING"/>
    <s v="SPRING"/>
    <s v="SPRING 2019"/>
    <s v="2018-2019"/>
    <n v="1302"/>
    <x v="2"/>
  </r>
  <r>
    <x v="0"/>
    <n v="2018"/>
    <x v="1"/>
    <s v="AM"/>
    <s v="EEUU"/>
    <x v="0"/>
    <s v="SPRING 2019"/>
    <s v="SWIMWEAR"/>
    <x v="96"/>
    <s v="DOLARES AMERICANOS / UNITED STATES DOLLAR"/>
    <s v="JULIUS ORTIZ MALDONADO"/>
    <s v="PUERTO RICO"/>
    <s v="ESTADOS UNIDOS EEUU"/>
    <n v="6"/>
    <n v="2019"/>
    <s v="SPRING"/>
    <s v="SPRING"/>
    <s v="SPRING 2019"/>
    <s v="2018-2019"/>
    <n v="188"/>
    <x v="15"/>
  </r>
  <r>
    <x v="0"/>
    <n v="2018"/>
    <x v="1"/>
    <s v="AM"/>
    <s v="EEUU"/>
    <x v="0"/>
    <s v="SPRING 2019"/>
    <s v="SWIMWEAR"/>
    <x v="132"/>
    <s v="DOLAR CANADIENSE / CANADIAN DOLLAR"/>
    <s v="SHOUTOUTAGENCY"/>
    <s v="ALBERTA"/>
    <s v="CANADA"/>
    <n v="50"/>
    <n v="2019"/>
    <s v="SPRING"/>
    <s v="SPRING"/>
    <s v="SPRING 2019"/>
    <s v="2018-2019"/>
    <n v="1505.64522239903"/>
    <x v="3"/>
  </r>
  <r>
    <x v="0"/>
    <n v="2018"/>
    <x v="1"/>
    <s v="AM"/>
    <s v="EEUU"/>
    <x v="0"/>
    <s v="SPRING 2019"/>
    <s v="SWIMWEAR"/>
    <x v="133"/>
    <s v="DOLARES AMERICANOS / UNITED STATES DOLLAR"/>
    <s v="MIE MANNICHE"/>
    <s v="CALIFORNIA"/>
    <s v="ESTADOS UNIDOS EEUU"/>
    <n v="103"/>
    <n v="2019"/>
    <s v="SPRING"/>
    <s v="SPRING"/>
    <s v="SPRING 2019"/>
    <s v="2018-2019"/>
    <n v="3451"/>
    <x v="11"/>
  </r>
  <r>
    <x v="0"/>
    <n v="2018"/>
    <x v="1"/>
    <s v="AM"/>
    <s v="EEUU"/>
    <x v="0"/>
    <s v="SPRING 2019"/>
    <s v="SWIMWEAR"/>
    <x v="134"/>
    <s v="DOLAR CANADIENSE / CANADIAN DOLLAR"/>
    <s v="JULIE BERTRAND"/>
    <s v="QUEBEC"/>
    <s v="CANADA"/>
    <n v="41"/>
    <n v="2019"/>
    <s v="SPRING"/>
    <s v="SPRING"/>
    <s v="SPRING 2019"/>
    <s v="2018-2019"/>
    <n v="1323.0279609002048"/>
    <x v="7"/>
  </r>
  <r>
    <x v="0"/>
    <n v="2018"/>
    <x v="1"/>
    <s v="AM"/>
    <s v="EEUU"/>
    <x v="0"/>
    <s v="SPRING 2019"/>
    <s v="SWIMWEAR"/>
    <x v="135"/>
    <s v="DOLARES AMERICANOS / UNITED STATES DOLLAR"/>
    <s v="PHYLLIS POSNER"/>
    <s v="CALIFORNIA"/>
    <s v="ESTADOS UNIDOS EEUU"/>
    <n v="36"/>
    <n v="2019"/>
    <s v="SPRING"/>
    <s v="SPRING"/>
    <s v="SPRING 2019"/>
    <s v="2018-2019"/>
    <n v="1045"/>
    <x v="5"/>
  </r>
  <r>
    <x v="0"/>
    <n v="2018"/>
    <x v="1"/>
    <s v="AM"/>
    <s v="EEUU"/>
    <x v="0"/>
    <s v="SPRING 2019"/>
    <s v="SWIMWEAR"/>
    <x v="136"/>
    <s v="DOLARES AMERICANOS / UNITED STATES DOLLAR"/>
    <s v="LAURA BONG"/>
    <s v="TEXAS"/>
    <s v="ESTADOS UNIDOS EEUU"/>
    <n v="36"/>
    <n v="2019"/>
    <s v="SPRING"/>
    <s v="SPRING"/>
    <s v="SPRING 2019"/>
    <s v="2018-2019"/>
    <n v="1126"/>
    <x v="6"/>
  </r>
  <r>
    <x v="0"/>
    <n v="2018"/>
    <x v="1"/>
    <s v="AM"/>
    <s v="EEUU"/>
    <x v="0"/>
    <s v="SPRING 2019"/>
    <s v="SWIMWEAR"/>
    <x v="137"/>
    <s v="DOLARES AMERICANOS / UNITED STATES DOLLAR"/>
    <s v="HOLLY SALES INC."/>
    <s v="TENNESSEE"/>
    <s v="ESTADOS UNIDOS EEUU"/>
    <n v="48"/>
    <n v="2019"/>
    <s v="SPRING"/>
    <s v="SPRING"/>
    <s v="SPRING 2019"/>
    <s v="2018-2019"/>
    <n v="1404"/>
    <x v="8"/>
  </r>
  <r>
    <x v="0"/>
    <n v="2018"/>
    <x v="1"/>
    <s v="AM"/>
    <s v="EEUU"/>
    <x v="0"/>
    <s v="SPRING 2019"/>
    <s v="SWIMWEAR"/>
    <x v="138"/>
    <s v="DOLARES AMERICANOS / UNITED STATES DOLLAR"/>
    <s v="BILL MILLER AND COMPANY"/>
    <s v="FLORIDA"/>
    <s v="ESTADOS UNIDOS EEUU"/>
    <n v="39"/>
    <n v="2019"/>
    <s v="SPRING"/>
    <s v="SPRING"/>
    <s v="SPRING 2019"/>
    <s v="2018-2019"/>
    <n v="1239"/>
    <x v="2"/>
  </r>
  <r>
    <x v="0"/>
    <n v="2018"/>
    <x v="1"/>
    <s v="AM"/>
    <s v="EEUU"/>
    <x v="0"/>
    <s v="SPRING 2019"/>
    <s v="SWIMWEAR"/>
    <x v="109"/>
    <s v="DOLARES AMERICANOS / UNITED STATES DOLLAR"/>
    <s v="PAIGE ALYSE STRAUGHAN"/>
    <s v="CALIFORNIA"/>
    <s v="ESTADOS UNIDOS EEUU"/>
    <n v="11"/>
    <n v="2019"/>
    <s v="SPRING"/>
    <s v="SPRING"/>
    <s v="SPRING 2019"/>
    <s v="2018-2019"/>
    <n v="303.79999999999995"/>
    <x v="9"/>
  </r>
  <r>
    <x v="0"/>
    <n v="2018"/>
    <x v="1"/>
    <s v="AM"/>
    <s v="EEUU"/>
    <x v="0"/>
    <s v="SPRING 2019"/>
    <s v="ACCESSORIES"/>
    <x v="22"/>
    <s v="DOLARES AMERICANOS / UNITED STATES DOLLAR"/>
    <s v="JUDITH ANN DEAL"/>
    <s v="HAWAII"/>
    <s v="ESTADOS UNIDOS EEUU"/>
    <n v="138"/>
    <n v="2019"/>
    <s v="SPRING"/>
    <s v="SPRING"/>
    <s v="SPRING 2019"/>
    <s v="2018-2019"/>
    <n v="2490"/>
    <x v="10"/>
  </r>
  <r>
    <x v="0"/>
    <n v="2018"/>
    <x v="1"/>
    <s v="AM"/>
    <s v="EEUU"/>
    <x v="0"/>
    <s v="SPRING 2019"/>
    <s v="ACCESSORIES"/>
    <x v="118"/>
    <s v="DOLARES AMERICANOS / UNITED STATES DOLLAR"/>
    <s v="JULIUS ORTIZ MALDONADO"/>
    <s v="FLORIDA"/>
    <s v="ESTADOS UNIDOS EEUU"/>
    <n v="4"/>
    <n v="2019"/>
    <s v="SPRING"/>
    <s v="SPRING"/>
    <s v="SPRING 2019"/>
    <s v="2018-2019"/>
    <n v="64"/>
    <x v="15"/>
  </r>
  <r>
    <x v="0"/>
    <n v="2018"/>
    <x v="1"/>
    <s v="AM"/>
    <s v="EEUU"/>
    <x v="0"/>
    <s v="SPRING 2019"/>
    <s v="ACCESSORIES"/>
    <x v="119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100"/>
    <x v="2"/>
  </r>
  <r>
    <x v="0"/>
    <n v="2018"/>
    <x v="1"/>
    <s v="AM"/>
    <s v="EEUU"/>
    <x v="0"/>
    <s v="SPRING 2019"/>
    <s v="ACCESSORIES"/>
    <x v="3"/>
    <s v="DOLARES AMERICANOS / UNITED STATES DOLLAR"/>
    <s v="ANITA M. HOPKINS"/>
    <s v="RHODE ISLAND"/>
    <s v="ESTADOS UNIDOS EEUU"/>
    <n v="60"/>
    <n v="2019"/>
    <s v="SPRING"/>
    <s v="SPRING"/>
    <s v="SPRING 2019"/>
    <s v="2018-2019"/>
    <n v="876"/>
    <x v="1"/>
  </r>
  <r>
    <x v="0"/>
    <n v="2018"/>
    <x v="1"/>
    <s v="AM"/>
    <s v="EEUU"/>
    <x v="0"/>
    <s v="SPRING 2019"/>
    <s v="ACCESSORIES"/>
    <x v="139"/>
    <s v="DOLARES AMERICANOS / UNITED STATES DOLLAR"/>
    <s v="ANITA M. HOPKINS"/>
    <s v="MARYLAND"/>
    <s v="ESTADOS UNIDOS EEUU"/>
    <n v="80"/>
    <n v="2019"/>
    <s v="SPRING"/>
    <s v="SPRING"/>
    <s v="SPRING 2019"/>
    <s v="2018-2019"/>
    <n v="860"/>
    <x v="1"/>
  </r>
  <r>
    <x v="0"/>
    <n v="2018"/>
    <x v="1"/>
    <s v="AM"/>
    <s v="EEUU"/>
    <x v="0"/>
    <s v="SPRING 2019"/>
    <s v="ACCESSORIES"/>
    <x v="122"/>
    <s v="DOLARES AMERICANOS / UNITED STATES DOLLAR"/>
    <s v="BILL MILLER AND COMPANY"/>
    <s v="FLORIDA"/>
    <s v="ESTADOS UNIDOS EEUU"/>
    <n v="10"/>
    <n v="2019"/>
    <s v="SPRING"/>
    <s v="SPRING"/>
    <s v="SPRING 2019"/>
    <s v="2018-2019"/>
    <n v="132"/>
    <x v="2"/>
  </r>
  <r>
    <x v="0"/>
    <n v="2018"/>
    <x v="1"/>
    <s v="AM"/>
    <s v="EEUU"/>
    <x v="0"/>
    <s v="SPRING 2019"/>
    <s v="ACCESSORIES"/>
    <x v="88"/>
    <s v="DOLARES AMERICANOS / UNITED STATES DOLLAR"/>
    <s v="BILL MILLER AND COMPANY"/>
    <s v="FLORIDA"/>
    <s v="ESTADOS UNIDOS EEUU"/>
    <n v="11"/>
    <n v="2019"/>
    <s v="SPRING"/>
    <s v="SPRING"/>
    <s v="SPRING 2019"/>
    <s v="2018-2019"/>
    <n v="223"/>
    <x v="2"/>
  </r>
  <r>
    <x v="0"/>
    <n v="2018"/>
    <x v="1"/>
    <s v="AM"/>
    <s v="EEUU"/>
    <x v="0"/>
    <s v="SPRING 2019"/>
    <s v="ACCESSORIES"/>
    <x v="124"/>
    <s v="DOLARES AMERICANOS / UNITED STATES DOLLAR"/>
    <s v="JUDITH ANN DEAL"/>
    <s v="HAWAII"/>
    <s v="ESTADOS UNIDOS EEUU"/>
    <n v="84"/>
    <n v="2019"/>
    <s v="SPRING"/>
    <s v="SPRING"/>
    <s v="SPRING 2019"/>
    <s v="2018-2019"/>
    <n v="1454"/>
    <x v="10"/>
  </r>
  <r>
    <x v="0"/>
    <n v="2018"/>
    <x v="1"/>
    <s v="AM"/>
    <s v="EEUU"/>
    <x v="0"/>
    <s v="SPRING 2019"/>
    <s v="ACCESSORIES"/>
    <x v="26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408"/>
    <x v="2"/>
  </r>
  <r>
    <x v="0"/>
    <n v="2018"/>
    <x v="1"/>
    <s v="AM"/>
    <s v="EEUU"/>
    <x v="0"/>
    <s v="SPRING 2019"/>
    <s v="ACCESSORIES"/>
    <x v="140"/>
    <s v="DOLARES AMERICANOS / UNITED STATES DOLLAR"/>
    <s v="PAIGE ALYSE STRAUGHAN"/>
    <s v="MINNESOTA"/>
    <s v="ESTADOS UNIDOS EEUU"/>
    <n v="1"/>
    <n v="2019"/>
    <s v="SPRING"/>
    <s v="SPRING"/>
    <s v="SPRING 2019"/>
    <s v="2018-2019"/>
    <n v="6"/>
    <x v="9"/>
  </r>
  <r>
    <x v="0"/>
    <n v="2018"/>
    <x v="1"/>
    <s v="AM"/>
    <s v="EEUU"/>
    <x v="0"/>
    <s v="SPRING 2019"/>
    <s v="ACCESSORIES"/>
    <x v="129"/>
    <s v="DOLARES AMERICANOS / UNITED STATES DOLLAR"/>
    <s v="BILL MILLER AND COMPANY"/>
    <s v="FLORIDA"/>
    <s v="ESTADOS UNIDOS EEUU"/>
    <n v="8"/>
    <n v="2019"/>
    <s v="SPRING"/>
    <s v="SPRING"/>
    <s v="SPRING 2019"/>
    <s v="2018-2019"/>
    <n v="56"/>
    <x v="2"/>
  </r>
  <r>
    <x v="0"/>
    <n v="2018"/>
    <x v="1"/>
    <s v="AM"/>
    <s v="EEUU"/>
    <x v="0"/>
    <s v="SPRING 2019"/>
    <s v="ACCESSORIES"/>
    <x v="141"/>
    <s v="DOLARES AMERICANOS / UNITED STATES DOLLAR"/>
    <s v="ANITA M. HOPKINS"/>
    <s v="DELAWARE"/>
    <s v="ESTADOS UNIDOS EEUU"/>
    <n v="48"/>
    <n v="2019"/>
    <s v="SPRING"/>
    <s v="SPRING"/>
    <s v="SPRING 2019"/>
    <s v="2018-2019"/>
    <n v="336"/>
    <x v="1"/>
  </r>
  <r>
    <x v="0"/>
    <n v="2018"/>
    <x v="1"/>
    <s v="AM"/>
    <s v="EEUU"/>
    <x v="0"/>
    <s v="SPRING 2019"/>
    <s v="ACCESSORIES"/>
    <x v="142"/>
    <s v="DOLAR CANADIENSE / CANADIAN DOLLAR"/>
    <s v="STEPHANIE VITALI"/>
    <s v="ONTARIO"/>
    <s v="CANADA"/>
    <n v="24"/>
    <n v="2019"/>
    <s v="SPRING"/>
    <s v="SPRING"/>
    <s v="SPRING 2019"/>
    <s v="2018-2019"/>
    <n v="163.67356217322117"/>
    <x v="4"/>
  </r>
  <r>
    <x v="0"/>
    <n v="2018"/>
    <x v="1"/>
    <s v="AM"/>
    <s v="EEUU"/>
    <x v="0"/>
    <s v="SPRING 2019"/>
    <s v="ACCESSORIES"/>
    <x v="143"/>
    <s v="DOLARES AMERICANOS / UNITED STATES DOLLAR"/>
    <s v="PAIGE ALYSE STRAUGHAN"/>
    <s v="NEW YORK"/>
    <s v="ESTADOS UNIDOS EEUU"/>
    <n v="1"/>
    <n v="2019"/>
    <s v="SPRING"/>
    <s v="SPRING"/>
    <s v="SPRING 2019"/>
    <s v="2018-2019"/>
    <n v="6"/>
    <x v="9"/>
  </r>
  <r>
    <x v="0"/>
    <n v="2018"/>
    <x v="1"/>
    <s v="AM"/>
    <s v="EEUU"/>
    <x v="0"/>
    <s v="SPRING 2019"/>
    <s v="ACCESSORIES"/>
    <x v="107"/>
    <s v="DOLARES AMERICANOS / UNITED STATES DOLLAR"/>
    <s v="HOLLY SALES INC."/>
    <s v="KENTUCKY"/>
    <s v="ESTADOS UNIDOS EEUU"/>
    <n v="12"/>
    <n v="2019"/>
    <s v="SPRING"/>
    <s v="SPRING"/>
    <s v="SPRING 2019"/>
    <s v="2018-2019"/>
    <n v="84"/>
    <x v="8"/>
  </r>
  <r>
    <x v="0"/>
    <n v="2018"/>
    <x v="1"/>
    <s v="AM"/>
    <s v="EEUU"/>
    <x v="0"/>
    <s v="SPRING 2019"/>
    <s v="BEACHWEAR"/>
    <x v="0"/>
    <s v="DOLARES AMERICANOS / UNITED STATES DOLLAR"/>
    <s v="TS SALES MANAGEMENT INC."/>
    <s v="WASHINGTON"/>
    <s v="ESTADOS UNIDOS EEUU"/>
    <n v="19"/>
    <n v="2019"/>
    <s v="SPRING"/>
    <s v="SPRING"/>
    <s v="SPRING 2019"/>
    <s v="2018-2019"/>
    <n v="558.03"/>
    <x v="0"/>
  </r>
  <r>
    <x v="0"/>
    <n v="2018"/>
    <x v="1"/>
    <s v="AM"/>
    <s v="EEUU"/>
    <x v="0"/>
    <s v="SPRING 2019"/>
    <s v="BEACHWEAR"/>
    <x v="85"/>
    <s v="DOLARES AMERICANOS / UNITED STATES DOLLAR"/>
    <s v="JUDITH ANN DEAL"/>
    <s v="HAWAII"/>
    <s v="ESTADOS UNIDOS EEUU"/>
    <n v="7"/>
    <n v="2019"/>
    <s v="SPRING"/>
    <s v="SPRING"/>
    <s v="SPRING 2019"/>
    <s v="2018-2019"/>
    <n v="363"/>
    <x v="10"/>
  </r>
  <r>
    <x v="0"/>
    <n v="2018"/>
    <x v="1"/>
    <s v="AM"/>
    <s v="EEUU"/>
    <x v="0"/>
    <s v="SPRING 2019"/>
    <s v="BEACHWEAR"/>
    <x v="118"/>
    <s v="DOLARES AMERICANOS / UNITED STATES DOLLAR"/>
    <s v="JULIUS ORTIZ MALDONADO"/>
    <s v="FLORIDA"/>
    <s v="ESTADOS UNIDOS EEUU"/>
    <n v="8"/>
    <n v="2019"/>
    <s v="SPRING"/>
    <s v="SPRING"/>
    <s v="SPRING 2019"/>
    <s v="2018-2019"/>
    <n v="348"/>
    <x v="15"/>
  </r>
  <r>
    <x v="0"/>
    <n v="2018"/>
    <x v="1"/>
    <s v="AM"/>
    <s v="EEUU"/>
    <x v="0"/>
    <s v="SPRING 2019"/>
    <s v="BEACHWEAR"/>
    <x v="119"/>
    <s v="DOLARES AMERICANOS / UNITED STATES DOLLAR"/>
    <s v="BILL MILLER AND COMPANY"/>
    <s v="FLORIDA"/>
    <s v="ESTADOS UNIDOS EEUU"/>
    <n v="17"/>
    <n v="2019"/>
    <s v="SPRING"/>
    <s v="SPRING"/>
    <s v="SPRING 2019"/>
    <s v="2018-2019"/>
    <n v="777"/>
    <x v="2"/>
  </r>
  <r>
    <x v="0"/>
    <n v="2018"/>
    <x v="1"/>
    <s v="AM"/>
    <s v="EEUU"/>
    <x v="0"/>
    <s v="SPRING 2019"/>
    <s v="BEACHWEAR"/>
    <x v="121"/>
    <s v="DOLARES AMERICANOS / UNITED STATES DOLLAR"/>
    <s v="JUDITH ANN DEAL"/>
    <s v="HAWAII"/>
    <s v="ESTADOS UNIDOS EEUU"/>
    <n v="3"/>
    <n v="2019"/>
    <s v="SPRING"/>
    <s v="SPRING"/>
    <s v="SPRING 2019"/>
    <s v="2018-2019"/>
    <n v="99"/>
    <x v="10"/>
  </r>
  <r>
    <x v="0"/>
    <n v="2018"/>
    <x v="1"/>
    <s v="AM"/>
    <s v="EEUU"/>
    <x v="0"/>
    <s v="SPRING 2019"/>
    <s v="BEACHWEAR"/>
    <x v="3"/>
    <s v="DOLARES AMERICANOS / UNITED STATES DOLLAR"/>
    <s v="ANITA M. HOPKINS"/>
    <s v="RHODE ISLAND"/>
    <s v="ESTADOS UNIDOS EEUU"/>
    <n v="3"/>
    <n v="2019"/>
    <s v="SPRING"/>
    <s v="SPRING"/>
    <s v="SPRING 2019"/>
    <s v="2018-2019"/>
    <n v="141"/>
    <x v="1"/>
  </r>
  <r>
    <x v="0"/>
    <n v="2018"/>
    <x v="1"/>
    <s v="AM"/>
    <s v="EEUU"/>
    <x v="0"/>
    <s v="SPRING 2019"/>
    <s v="BEACHWEAR"/>
    <x v="5"/>
    <s v="DOLARES AMERICANOS / UNITED STATES DOLLAR"/>
    <s v="STEPHANIE VITALI"/>
    <s v="ONTARIO"/>
    <s v="CANADA"/>
    <n v="41"/>
    <n v="2019"/>
    <s v="SPRING"/>
    <s v="SPRING"/>
    <s v="SPRING 2019"/>
    <s v="2018-2019"/>
    <n v="1999"/>
    <x v="4"/>
  </r>
  <r>
    <x v="0"/>
    <n v="2018"/>
    <x v="1"/>
    <s v="AM"/>
    <s v="EEUU"/>
    <x v="0"/>
    <s v="SPRING 2019"/>
    <s v="BEACHWEAR"/>
    <x v="5"/>
    <s v="DOLARES AMERICANOS / UNITED STATES DOLLAR"/>
    <s v="STEPHANIE VITALI"/>
    <s v="ILLINOIS"/>
    <s v="ESTADOS UNIDOS EEUU"/>
    <n v="44"/>
    <n v="2019"/>
    <s v="SPRING"/>
    <s v="SPRING"/>
    <s v="SPRING 2019"/>
    <s v="2018-2019"/>
    <n v="1907"/>
    <x v="4"/>
  </r>
  <r>
    <x v="0"/>
    <n v="2018"/>
    <x v="1"/>
    <s v="AM"/>
    <s v="EEUU"/>
    <x v="0"/>
    <s v="SPRING 2019"/>
    <s v="BEACHWEAR"/>
    <x v="122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61"/>
    <x v="2"/>
  </r>
  <r>
    <x v="0"/>
    <n v="2018"/>
    <x v="1"/>
    <s v="AM"/>
    <s v="EEUU"/>
    <x v="0"/>
    <s v="SPRING 2019"/>
    <s v="BEACHWEAR"/>
    <x v="25"/>
    <s v="DOLARES AMERICANOS / UNITED STATES DOLLAR"/>
    <s v="JUDITH ANN DEAL"/>
    <s v="HAWAII"/>
    <s v="ESTADOS UNIDOS EEUU"/>
    <n v="16"/>
    <n v="2019"/>
    <s v="SPRING"/>
    <s v="SPRING"/>
    <s v="SPRING 2019"/>
    <s v="2018-2019"/>
    <n v="817.00000000000011"/>
    <x v="10"/>
  </r>
  <r>
    <x v="0"/>
    <n v="2018"/>
    <x v="1"/>
    <s v="AM"/>
    <s v="EEUU"/>
    <x v="0"/>
    <s v="SPRING 2019"/>
    <s v="BEACHWEAR"/>
    <x v="88"/>
    <s v="DOLARES AMERICANOS / UNITED STATES DOLLAR"/>
    <s v="BILL MILLER AND COMPANY"/>
    <s v="FLORIDA"/>
    <s v="ESTADOS UNIDOS EEUU"/>
    <n v="7"/>
    <n v="2019"/>
    <s v="SPRING"/>
    <s v="SPRING"/>
    <s v="SPRING 2019"/>
    <s v="2018-2019"/>
    <n v="327"/>
    <x v="2"/>
  </r>
  <r>
    <x v="0"/>
    <n v="2018"/>
    <x v="1"/>
    <s v="AM"/>
    <s v="EEUU"/>
    <x v="0"/>
    <s v="SPRING 2019"/>
    <s v="BEACHWEAR"/>
    <x v="124"/>
    <s v="DOLARES AMERICANOS / UNITED STATES DOLLAR"/>
    <s v="JUDITH ANN DEAL"/>
    <s v="HAWAII"/>
    <s v="ESTADOS UNIDOS EEUU"/>
    <n v="16"/>
    <n v="2019"/>
    <s v="SPRING"/>
    <s v="SPRING"/>
    <s v="SPRING 2019"/>
    <s v="2018-2019"/>
    <n v="528"/>
    <x v="10"/>
  </r>
  <r>
    <x v="0"/>
    <n v="2018"/>
    <x v="1"/>
    <s v="AM"/>
    <s v="EEUU"/>
    <x v="0"/>
    <s v="SPRING 2019"/>
    <s v="BEACHWEAR"/>
    <x v="90"/>
    <s v="DOLARES AMERICANOS / UNITED STATES DOLLAR"/>
    <s v="MIE MANNICHE"/>
    <s v="CALIFORNIA"/>
    <s v="ESTADOS UNIDOS EEUU"/>
    <n v="16"/>
    <n v="2019"/>
    <s v="SPRING"/>
    <s v="SPRING"/>
    <s v="SPRING 2019"/>
    <s v="2018-2019"/>
    <n v="680"/>
    <x v="11"/>
  </r>
  <r>
    <x v="0"/>
    <n v="2018"/>
    <x v="1"/>
    <s v="AM"/>
    <s v="EEUU"/>
    <x v="0"/>
    <s v="SPRING 2019"/>
    <s v="BEACHWEAR"/>
    <x v="19"/>
    <s v="DOLARES AMERICANOS / UNITED STATES DOLLAR"/>
    <s v="HOLLY SALES INC."/>
    <s v="OHIO"/>
    <s v="ESTADOS UNIDOS EEUU"/>
    <n v="12"/>
    <n v="2019"/>
    <s v="SPRING"/>
    <s v="SPRING"/>
    <s v="SPRING 2019"/>
    <s v="2018-2019"/>
    <n v="477"/>
    <x v="8"/>
  </r>
  <r>
    <x v="0"/>
    <n v="2018"/>
    <x v="1"/>
    <s v="AM"/>
    <s v="EEUU"/>
    <x v="0"/>
    <s v="SPRING 2019"/>
    <s v="BEACHWEAR"/>
    <x v="129"/>
    <s v="DOLARES AMERICANOS / UNITED STATES DOLLAR"/>
    <s v="BILL MILLER AND COMPANY"/>
    <s v="FLORIDA"/>
    <s v="ESTADOS UNIDOS EEUU"/>
    <n v="29"/>
    <n v="2019"/>
    <s v="SPRING"/>
    <s v="SPRING"/>
    <s v="SPRING 2019"/>
    <s v="2018-2019"/>
    <n v="1293"/>
    <x v="2"/>
  </r>
  <r>
    <x v="0"/>
    <n v="2018"/>
    <x v="1"/>
    <s v="AM"/>
    <s v="EEUU"/>
    <x v="0"/>
    <s v="SPRING 2019"/>
    <s v="BEACHWEAR"/>
    <x v="94"/>
    <s v="DOLARES AMERICANOS / UNITED STATES DOLLAR"/>
    <s v="BILL MILLER AND COMPANY"/>
    <s v="FLORIDA"/>
    <s v="ESTADOS UNIDOS EEUU"/>
    <n v="22"/>
    <n v="2019"/>
    <s v="SPRING"/>
    <s v="SPRING"/>
    <s v="SPRING 2019"/>
    <s v="2018-2019"/>
    <n v="927"/>
    <x v="2"/>
  </r>
  <r>
    <x v="0"/>
    <n v="2018"/>
    <x v="1"/>
    <s v="AM"/>
    <s v="EEUU"/>
    <x v="0"/>
    <s v="SPRING 2019"/>
    <s v="BEACHWEAR"/>
    <x v="95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23"/>
    <x v="2"/>
  </r>
  <r>
    <x v="0"/>
    <n v="2018"/>
    <x v="1"/>
    <s v="AM"/>
    <s v="EEUU"/>
    <x v="0"/>
    <s v="SPRING 2019"/>
    <s v="BEACHWEAR"/>
    <x v="133"/>
    <s v="DOLARES AMERICANOS / UNITED STATES DOLLAR"/>
    <s v="MIE MANNICHE"/>
    <s v="CALIFORNIA"/>
    <s v="ESTADOS UNIDOS EEUU"/>
    <n v="4"/>
    <n v="2019"/>
    <s v="SPRING"/>
    <s v="SPRING"/>
    <s v="SPRING 2019"/>
    <s v="2018-2019"/>
    <n v="180"/>
    <x v="11"/>
  </r>
  <r>
    <x v="0"/>
    <n v="2018"/>
    <x v="1"/>
    <s v="AM"/>
    <s v="EEUU"/>
    <x v="0"/>
    <s v="SPRING 2019"/>
    <s v="BEACHWEAR"/>
    <x v="134"/>
    <s v="DOLAR CANADIENSE / CANADIAN DOLLAR"/>
    <s v="JULIE BERTRAND"/>
    <s v="QUEBEC"/>
    <s v="CANADA"/>
    <n v="1"/>
    <n v="2019"/>
    <s v="SPRING"/>
    <s v="SPRING"/>
    <s v="SPRING 2019"/>
    <s v="2018-2019"/>
    <n v="45.464878381450326"/>
    <x v="7"/>
  </r>
  <r>
    <x v="0"/>
    <n v="2018"/>
    <x v="1"/>
    <s v="AM"/>
    <s v="EEUU"/>
    <x v="0"/>
    <s v="SPRING 2019"/>
    <s v="BEACHWEAR"/>
    <x v="136"/>
    <s v="DOLARES AMERICANOS / UNITED STATES DOLLAR"/>
    <s v="LAURA BONG"/>
    <s v="TEXAS"/>
    <s v="ESTADOS UNIDOS EEUU"/>
    <n v="4"/>
    <n v="2019"/>
    <s v="SPRING"/>
    <s v="SPRING"/>
    <s v="SPRING 2019"/>
    <s v="2018-2019"/>
    <n v="204"/>
    <x v="6"/>
  </r>
  <r>
    <x v="0"/>
    <n v="2018"/>
    <x v="1"/>
    <s v="AM"/>
    <s v="EEUU"/>
    <x v="0"/>
    <s v="SUMMER 2019"/>
    <s v="SWIMWEAR"/>
    <x v="140"/>
    <s v="DOLARES AMERICANOS / UNITED STATES DOLLAR"/>
    <s v="PAIGE ALYSE STRAUGHAN"/>
    <s v="MINNESOTA"/>
    <s v="ESTADOS UNIDOS EEUU"/>
    <n v="130"/>
    <n v="2019"/>
    <s v="SUMMER"/>
    <s v="SUMMER"/>
    <s v="SUMMER 2019"/>
    <s v="2018-2019"/>
    <n v="1317"/>
    <x v="9"/>
  </r>
  <r>
    <x v="0"/>
    <n v="2018"/>
    <x v="1"/>
    <s v="AM"/>
    <s v="EEUU"/>
    <x v="0"/>
    <s v="SUMMER 2019"/>
    <s v="SWIMWEAR"/>
    <x v="143"/>
    <s v="DOLARES AMERICANOS / UNITED STATES DOLLAR"/>
    <s v="PAIGE ALYSE STRAUGHAN"/>
    <s v="NEW YORK"/>
    <s v="ESTADOS UNIDOS EEUU"/>
    <n v="134"/>
    <n v="2019"/>
    <s v="SUMMER"/>
    <s v="SUMMER"/>
    <s v="SUMMER 2019"/>
    <s v="2018-2019"/>
    <n v="1353"/>
    <x v="9"/>
  </r>
  <r>
    <x v="0"/>
    <n v="2018"/>
    <x v="1"/>
    <s v="AM"/>
    <s v="EEUU"/>
    <x v="0"/>
    <s v="SUMMER 2019"/>
    <s v="ACCESSORIES"/>
    <x v="88"/>
    <s v="DOLARES AMERICANOS / UNITED STATES DOLLAR"/>
    <s v="BILL MILLER AND COMPANY"/>
    <s v="FLORIDA"/>
    <s v="ESTADOS UNIDOS EEUU"/>
    <n v="5"/>
    <n v="2019"/>
    <s v="SUMMER"/>
    <s v="SUMMER"/>
    <s v="SUMMER 2019"/>
    <s v="2018-2019"/>
    <n v="45"/>
    <x v="2"/>
  </r>
  <r>
    <x v="0"/>
    <n v="2018"/>
    <x v="1"/>
    <s v="AM"/>
    <s v="EEUU"/>
    <x v="0"/>
    <s v="SUMMER 2019"/>
    <s v="ACCESSORIES"/>
    <x v="140"/>
    <s v="DOLARES AMERICANOS / UNITED STATES DOLLAR"/>
    <s v="PAIGE ALYSE STRAUGHAN"/>
    <s v="MINNESOTA"/>
    <s v="ESTADOS UNIDOS EEUU"/>
    <n v="48"/>
    <n v="2019"/>
    <s v="SUMMER"/>
    <s v="SUMMER"/>
    <s v="SUMMER 2019"/>
    <s v="2018-2019"/>
    <n v="336"/>
    <x v="9"/>
  </r>
  <r>
    <x v="0"/>
    <n v="2018"/>
    <x v="1"/>
    <s v="AM"/>
    <s v="EEUU"/>
    <x v="0"/>
    <s v="SUMMER 2019"/>
    <s v="ACCESSORIES"/>
    <x v="129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1"/>
    <s v="AM"/>
    <s v="EEUU"/>
    <x v="0"/>
    <s v="SUMMER 2019"/>
    <s v="ACCESSORIES"/>
    <x v="142"/>
    <s v="DOLAR CANADIENSE / CANADIAN DOLLAR"/>
    <s v="STEPHANIE VITALI"/>
    <s v="ONTARIO"/>
    <s v="CANADA"/>
    <n v="24"/>
    <n v="2019"/>
    <s v="SUMMER"/>
    <s v="SUMMER"/>
    <s v="SUMMER 2019"/>
    <s v="2018-2019"/>
    <n v="218.23141623096154"/>
    <x v="4"/>
  </r>
  <r>
    <x v="0"/>
    <n v="2018"/>
    <x v="1"/>
    <s v="AM"/>
    <s v="EEUU"/>
    <x v="0"/>
    <s v="SUMMER 2019"/>
    <s v="ACCESSORIES"/>
    <x v="143"/>
    <s v="DOLARES AMERICANOS / UNITED STATES DOLLAR"/>
    <s v="PAIGE ALYSE STRAUGHAN"/>
    <s v="NEW YORK"/>
    <s v="ESTADOS UNIDOS EEUU"/>
    <n v="48"/>
    <n v="2019"/>
    <s v="SUMMER"/>
    <s v="SUMMER"/>
    <s v="SUMMER 2019"/>
    <s v="2018-2019"/>
    <n v="336"/>
    <x v="9"/>
  </r>
  <r>
    <x v="0"/>
    <n v="2018"/>
    <x v="1"/>
    <s v="AM"/>
    <s v="EEUU"/>
    <x v="0"/>
    <s v="SUMMER 2019"/>
    <s v="ACTIVE"/>
    <x v="140"/>
    <s v="DOLARES AMERICANOS / UNITED STATES DOLLAR"/>
    <s v="PAIGE ALYSE STRAUGHAN"/>
    <s v="MINNESOTA"/>
    <s v="ESTADOS UNIDOS EEUU"/>
    <n v="63"/>
    <n v="2019"/>
    <s v="SUMMER"/>
    <s v="SUMMER"/>
    <s v="SUMMER 2019"/>
    <s v="2018-2019"/>
    <n v="614"/>
    <x v="9"/>
  </r>
  <r>
    <x v="0"/>
    <n v="2018"/>
    <x v="1"/>
    <s v="AM"/>
    <s v="EEUU"/>
    <x v="0"/>
    <s v="SUMMER 2019"/>
    <s v="ACTIVE"/>
    <x v="143"/>
    <s v="DOLARES AMERICANOS / UNITED STATES DOLLAR"/>
    <s v="PAIGE ALYSE STRAUGHAN"/>
    <s v="NEW YORK"/>
    <s v="ESTADOS UNIDOS EEUU"/>
    <n v="63"/>
    <n v="2019"/>
    <s v="SUMMER"/>
    <s v="SUMMER"/>
    <s v="SUMMER 2019"/>
    <s v="2018-2019"/>
    <n v="665"/>
    <x v="9"/>
  </r>
  <r>
    <x v="0"/>
    <n v="2018"/>
    <x v="1"/>
    <s v="AM"/>
    <s v="EEUU"/>
    <x v="0"/>
    <s v="SUMMER 2019"/>
    <s v="KIDS"/>
    <x v="140"/>
    <s v="DOLARES AMERICANOS / UNITED STATES DOLLAR"/>
    <s v="PAIGE ALYSE STRAUGHAN"/>
    <s v="MINNESOTA"/>
    <s v="ESTADOS UNIDOS EEUU"/>
    <n v="23"/>
    <n v="2019"/>
    <s v="SUMMER"/>
    <s v="SUMMER"/>
    <s v="SUMMER 2019"/>
    <s v="2018-2019"/>
    <n v="253"/>
    <x v="9"/>
  </r>
  <r>
    <x v="0"/>
    <n v="2018"/>
    <x v="1"/>
    <s v="AM"/>
    <s v="EEUU"/>
    <x v="0"/>
    <s v="SUMMER 2019"/>
    <s v="KIDS"/>
    <x v="143"/>
    <s v="DOLARES AMERICANOS / UNITED STATES DOLLAR"/>
    <s v="PAIGE ALYSE STRAUGHAN"/>
    <s v="NEW YORK"/>
    <s v="ESTADOS UNIDOS EEUU"/>
    <n v="23"/>
    <n v="2019"/>
    <s v="SUMMER"/>
    <s v="SUMMER"/>
    <s v="SUMMER 2019"/>
    <s v="2018-2019"/>
    <n v="253"/>
    <x v="9"/>
  </r>
  <r>
    <x v="0"/>
    <n v="2018"/>
    <x v="1"/>
    <s v="AM"/>
    <s v="EEUU"/>
    <x v="0"/>
    <s v="SUMMER 2019"/>
    <s v="TRUNKS"/>
    <x v="140"/>
    <s v="DOLARES AMERICANOS / UNITED STATES DOLLAR"/>
    <s v="PAIGE ALYSE STRAUGHAN"/>
    <s v="MINNESOTA"/>
    <s v="ESTADOS UNIDOS EEUU"/>
    <n v="12"/>
    <n v="2019"/>
    <s v="SUMMER"/>
    <s v="SUMMER"/>
    <s v="SUMMER 2019"/>
    <s v="2018-2019"/>
    <n v="164"/>
    <x v="9"/>
  </r>
  <r>
    <x v="0"/>
    <n v="2018"/>
    <x v="1"/>
    <s v="AM"/>
    <s v="EEUU"/>
    <x v="0"/>
    <s v="SUMMER 2019"/>
    <s v="TRUNKS"/>
    <x v="143"/>
    <s v="DOLARES AMERICANOS / UNITED STATES DOLLAR"/>
    <s v="PAIGE ALYSE STRAUGHAN"/>
    <s v="NEW YORK"/>
    <s v="ESTADOS UNIDOS EEUU"/>
    <n v="12"/>
    <n v="2019"/>
    <s v="SUMMER"/>
    <s v="SUMMER"/>
    <s v="SUMMER 2019"/>
    <s v="2018-2019"/>
    <n v="218"/>
    <x v="9"/>
  </r>
  <r>
    <x v="0"/>
    <n v="2018"/>
    <x v="1"/>
    <s v="AM"/>
    <s v="EEUU"/>
    <x v="0"/>
    <s v="SUMMER 2019"/>
    <s v="BEACHWEAR"/>
    <x v="140"/>
    <s v="DOLARES AMERICANOS / UNITED STATES DOLLAR"/>
    <s v="PAIGE ALYSE STRAUGHAN"/>
    <s v="MINNESOTA"/>
    <s v="ESTADOS UNIDOS EEUU"/>
    <n v="46"/>
    <n v="2019"/>
    <s v="SUMMER"/>
    <s v="SUMMER"/>
    <s v="SUMMER 2019"/>
    <s v="2018-2019"/>
    <n v="627"/>
    <x v="9"/>
  </r>
  <r>
    <x v="0"/>
    <n v="2018"/>
    <x v="1"/>
    <s v="AM"/>
    <s v="EEUU"/>
    <x v="0"/>
    <s v="SUMMER 2019"/>
    <s v="BEACHWEAR"/>
    <x v="143"/>
    <s v="DOLARES AMERICANOS / UNITED STATES DOLLAR"/>
    <s v="PAIGE ALYSE STRAUGHAN"/>
    <s v="NEW YORK"/>
    <s v="ESTADOS UNIDOS EEUU"/>
    <n v="46"/>
    <n v="2019"/>
    <s v="SUMMER"/>
    <s v="SUMMER"/>
    <s v="SUMMER 2019"/>
    <s v="2018-2019"/>
    <n v="627"/>
    <x v="9"/>
  </r>
  <r>
    <x v="0"/>
    <n v="2018"/>
    <x v="1"/>
    <s v="AM"/>
    <s v="EEUU"/>
    <x v="0"/>
    <s v="RAPSODIA"/>
    <s v="BEACHWEAR"/>
    <x v="140"/>
    <s v="DOLARES AMERICANOS / UNITED STATES DOLLAR"/>
    <s v="PAIGE ALYSE STRAUGHAN"/>
    <s v="MINNESOTA"/>
    <s v="ESTADOS UNIDOS EEUU"/>
    <n v="1"/>
    <n v="0"/>
    <s v="COLECCIONES PASADAS"/>
    <s v="COLECCIONES PASADAS"/>
    <s v="COLECCIONES PASADAS"/>
    <s v="2018-2019"/>
    <n v="15"/>
    <x v="9"/>
  </r>
  <r>
    <x v="0"/>
    <n v="2018"/>
    <x v="1"/>
    <s v="AM"/>
    <s v="EEUU"/>
    <x v="0"/>
    <s v="RAPSODIA"/>
    <s v="BEACHWEAR"/>
    <x v="143"/>
    <s v="DOLARES AMERICANOS / UNITED STATES DOLLAR"/>
    <s v="PAIGE ALYSE STRAUGHAN"/>
    <s v="NEW YORK"/>
    <s v="ESTADOS UNIDOS EEUU"/>
    <n v="1"/>
    <n v="0"/>
    <s v="COLECCIONES PASADAS"/>
    <s v="COLECCIONES PASADAS"/>
    <s v="COLECCIONES PASADAS"/>
    <s v="2018-2019"/>
    <n v="15"/>
    <x v="9"/>
  </r>
  <r>
    <x v="0"/>
    <n v="2018"/>
    <x v="1"/>
    <s v="MAS"/>
    <s v="EEUU"/>
    <x v="0"/>
    <s v="SPRING 2018"/>
    <s v="SWIMWEAR"/>
    <x v="2"/>
    <s v="DOLARES AMERICANOS / UNITED STATES DOLLAR"/>
    <s v="BILL MILLER AND COMPANY"/>
    <s v="FLORIDA"/>
    <s v="ESTADOS UNIDOS EEUU"/>
    <n v="2"/>
    <n v="2018"/>
    <s v="SPRING"/>
    <s v="SPRING"/>
    <s v="SPRING 2018"/>
    <s v="2018-2019"/>
    <n v="43.400000000000006"/>
    <x v="2"/>
  </r>
  <r>
    <x v="0"/>
    <n v="2018"/>
    <x v="1"/>
    <s v="MAS"/>
    <s v="EEUU"/>
    <x v="0"/>
    <s v="SPRING 2018"/>
    <s v="ACTIVE"/>
    <x v="5"/>
    <s v="DOLARES AMERICANOS / UNITED STATES DOLLAR"/>
    <s v="STEPHANIE VITALI"/>
    <s v="ONTARIO"/>
    <s v="CANADA"/>
    <n v="2"/>
    <n v="2018"/>
    <s v="SPRING"/>
    <s v="SPRING"/>
    <s v="SPRING 2018"/>
    <s v="2018-2019"/>
    <n v="30.25"/>
    <x v="4"/>
  </r>
  <r>
    <x v="0"/>
    <n v="2018"/>
    <x v="1"/>
    <s v="MAS"/>
    <s v="EEUU"/>
    <x v="0"/>
    <s v="SPRING 2018"/>
    <s v="BEACHWEAR"/>
    <x v="2"/>
    <s v="DOLARES AMERICANOS / UNITED STATES DOLLAR"/>
    <s v="BILL MILLER AND COMPANY"/>
    <s v="FLORIDA"/>
    <s v="ESTADOS UNIDOS EEUU"/>
    <n v="1"/>
    <n v="2018"/>
    <s v="SPRING"/>
    <s v="SPRING"/>
    <s v="SPRING 2018"/>
    <s v="2018-2019"/>
    <n v="23.1"/>
    <x v="2"/>
  </r>
  <r>
    <x v="0"/>
    <n v="2018"/>
    <x v="2"/>
    <s v="AM"/>
    <s v="EEUU"/>
    <x v="0"/>
    <s v="HIGH SUMMER 2017"/>
    <s v="BEACHWEAR"/>
    <x v="0"/>
    <s v="DOLARES AMERICANOS / UNITED STATES DOLLAR"/>
    <s v="PAIGE ALYSE STRAUGHAN"/>
    <s v="WASHINGTON"/>
    <s v="ESTADOS UNIDOS EEUU"/>
    <n v="4"/>
    <n v="2017"/>
    <s v="HIGH SUMMER"/>
    <s v="COLECCIONES PASADAS"/>
    <s v="COLECCIONES PASADAS"/>
    <s v="2018-2019"/>
    <n v="106.8"/>
    <x v="0"/>
  </r>
  <r>
    <x v="0"/>
    <n v="2018"/>
    <x v="2"/>
    <s v="AM"/>
    <s v="EEUU"/>
    <x v="0"/>
    <s v="HOLIDAY 2017"/>
    <s v="ACTIVE"/>
    <x v="0"/>
    <s v="DOLARES AMERICANOS / UNITED STATES DOLLAR"/>
    <s v="PAIGE ALYSE STRAUGHAN"/>
    <s v="WASHINGTON"/>
    <s v="ESTADOS UNIDOS EEUU"/>
    <n v="1"/>
    <n v="2017"/>
    <s v="HOLIDAY"/>
    <s v="COLECCIONES PASADAS"/>
    <s v="COLECCIONES PASADAS"/>
    <s v="2018-2019"/>
    <n v="22.25"/>
    <x v="0"/>
  </r>
  <r>
    <x v="0"/>
    <n v="2018"/>
    <x v="2"/>
    <s v="AM"/>
    <s v="EEUU"/>
    <x v="0"/>
    <s v="HOLIDAY 2017"/>
    <s v="ACTIVE"/>
    <x v="48"/>
    <s v="DOLARES AMERICANOS / UNITED STATES DOLLAR"/>
    <s v="PHYLLIS POSNER"/>
    <s v="CALIFORNIA"/>
    <s v="ESTADOS UNIDOS EEUU"/>
    <n v="240"/>
    <n v="2017"/>
    <s v="HOLIDAY"/>
    <s v="COLECCIONES PASADAS"/>
    <s v="COLECCIONES PASADAS"/>
    <s v="2018-2019"/>
    <n v="7392"/>
    <x v="5"/>
  </r>
  <r>
    <x v="0"/>
    <n v="2018"/>
    <x v="2"/>
    <s v="AM"/>
    <s v="EEUU"/>
    <x v="0"/>
    <s v="HOLIDAY 2017"/>
    <s v="ACTIVE"/>
    <x v="62"/>
    <s v="DOLARES AMERICANOS / UNITED STATES DOLLAR"/>
    <s v="ANITA M. HOPKINS"/>
    <s v="MASSACHUSETTS"/>
    <s v="ESTADOS UNIDOS EEUU"/>
    <n v="10"/>
    <n v="2017"/>
    <s v="HOLIDAY"/>
    <s v="COLECCIONES PASADAS"/>
    <s v="COLECCIONES PASADAS"/>
    <s v="2018-2019"/>
    <n v="260"/>
    <x v="1"/>
  </r>
  <r>
    <x v="0"/>
    <n v="2018"/>
    <x v="2"/>
    <s v="AM"/>
    <s v="EEUU"/>
    <x v="0"/>
    <s v="HOLIDAY 2017"/>
    <s v="ACTIVE"/>
    <x v="109"/>
    <s v="DOLARES AMERICANOS / UNITED STATES DOLLAR"/>
    <s v="PAIGE ALYSE STRAUGHAN"/>
    <s v="CALIFORNIA"/>
    <s v="ESTADOS UNIDOS EEUU"/>
    <n v="1"/>
    <n v="2017"/>
    <s v="HOLIDAY"/>
    <s v="COLECCIONES PASADAS"/>
    <s v="COLECCIONES PASADAS"/>
    <s v="2018-2019"/>
    <n v="25"/>
    <x v="9"/>
  </r>
  <r>
    <x v="0"/>
    <n v="2018"/>
    <x v="2"/>
    <s v="AM"/>
    <s v="EEUU"/>
    <x v="0"/>
    <s v="SPRING 2017"/>
    <s v="SWIMWEAR"/>
    <x v="0"/>
    <s v="DOLARES AMERICANOS / UNITED STATES DOLLAR"/>
    <s v="PAIGE ALYSE STRAUGHAN"/>
    <s v="WASHINGTON"/>
    <s v="ESTADOS UNIDOS EEUU"/>
    <n v="1"/>
    <n v="2017"/>
    <s v="SPRING"/>
    <s v="COLECCIONES PASADAS"/>
    <s v="COLECCIONES PASADAS"/>
    <s v="2018-2019"/>
    <n v="29.37"/>
    <x v="0"/>
  </r>
  <r>
    <x v="0"/>
    <n v="2018"/>
    <x v="2"/>
    <s v="AM"/>
    <s v="EEUU"/>
    <x v="0"/>
    <s v="SPRING 2018"/>
    <s v="SWIMWEAR"/>
    <x v="0"/>
    <s v="DOLARES AMERICANOS / UNITED STATES DOLLAR"/>
    <s v="PAIGE ALYSE STRAUGHAN"/>
    <s v="WASHINGTON"/>
    <s v="ESTADOS UNIDOS EEUU"/>
    <n v="25"/>
    <n v="2018"/>
    <s v="SPRING"/>
    <s v="SPRING"/>
    <s v="SPRING 2018"/>
    <s v="2018-2019"/>
    <n v="655.04000000000008"/>
    <x v="0"/>
  </r>
  <r>
    <x v="0"/>
    <n v="2018"/>
    <x v="2"/>
    <s v="AM"/>
    <s v="EEUU"/>
    <x v="0"/>
    <s v="SPRING 2018"/>
    <s v="SWIMWEAR"/>
    <x v="144"/>
    <s v="DOLARES AMERICANOS / UNITED STATES DOLLAR"/>
    <s v="LAURA BONG"/>
    <s v="TEXAS"/>
    <s v="ESTADOS UNIDOS EEUU"/>
    <n v="5"/>
    <n v="2018"/>
    <s v="SPRING"/>
    <s v="SPRING"/>
    <s v="SPRING 2018"/>
    <s v="2018-2019"/>
    <n v="86.35"/>
    <x v="6"/>
  </r>
  <r>
    <x v="0"/>
    <n v="2018"/>
    <x v="2"/>
    <s v="AM"/>
    <s v="EEUU"/>
    <x v="0"/>
    <s v="SPRING 2018"/>
    <s v="SWIMWEAR"/>
    <x v="5"/>
    <s v="DOLARES AMERICANOS / UNITED STATES DOLLAR"/>
    <s v="STEPHANIE VITALI"/>
    <s v="ONTARIO"/>
    <s v="CANADA"/>
    <n v="3"/>
    <n v="2018"/>
    <s v="SPRING"/>
    <s v="SPRING"/>
    <s v="SPRING 2018"/>
    <s v="2018-2019"/>
    <n v="46.75"/>
    <x v="4"/>
  </r>
  <r>
    <x v="0"/>
    <n v="2018"/>
    <x v="2"/>
    <s v="AM"/>
    <s v="EEUU"/>
    <x v="0"/>
    <s v="SPRING 2018"/>
    <s v="SWIMWEAR"/>
    <x v="2"/>
    <s v="DOLARES AMERICANOS / UNITED STATES DOLLAR"/>
    <s v="BILL MILLER AND COMPANY"/>
    <s v="FLORIDA"/>
    <s v="ESTADOS UNIDOS EEUU"/>
    <n v="18"/>
    <n v="2018"/>
    <s v="SPRING"/>
    <s v="SPRING"/>
    <s v="SPRING 2018"/>
    <s v="2018-2019"/>
    <n v="454.16999999999996"/>
    <x v="2"/>
  </r>
  <r>
    <x v="0"/>
    <n v="2018"/>
    <x v="2"/>
    <s v="AM"/>
    <s v="EEUU"/>
    <x v="0"/>
    <s v="SPRING 2018"/>
    <s v="SWIMWEAR"/>
    <x v="136"/>
    <s v="DOLARES AMERICANOS / UNITED STATES DOLLAR"/>
    <s v="LAURA BONG"/>
    <s v="TEXAS"/>
    <s v="ESTADOS UNIDOS EEUU"/>
    <n v="6"/>
    <n v="2018"/>
    <s v="SPRING"/>
    <s v="SPRING"/>
    <s v="SPRING 2018"/>
    <s v="2018-2019"/>
    <n v="122.65000000000002"/>
    <x v="6"/>
  </r>
  <r>
    <x v="0"/>
    <n v="2018"/>
    <x v="2"/>
    <s v="AM"/>
    <s v="EEUU"/>
    <x v="0"/>
    <s v="SPRING 2018"/>
    <s v="ACCESSORIES"/>
    <x v="5"/>
    <s v="DOLARES AMERICANOS / UNITED STATES DOLLAR"/>
    <s v="STEPHANIE VITALI"/>
    <s v="ONTARIO"/>
    <s v="CANADA"/>
    <n v="1"/>
    <n v="2018"/>
    <s v="SPRING"/>
    <s v="SPRING"/>
    <s v="SPRING 2018"/>
    <s v="2018-2019"/>
    <n v="8.8000000000000007"/>
    <x v="4"/>
  </r>
  <r>
    <x v="0"/>
    <n v="2018"/>
    <x v="2"/>
    <s v="AM"/>
    <s v="EEUU"/>
    <x v="0"/>
    <s v="SPRING 2018"/>
    <s v="ACCESSORIES"/>
    <x v="136"/>
    <s v="DOLARES AMERICANOS / UNITED STATES DOLLAR"/>
    <s v="LAURA BONG"/>
    <s v="TEXAS"/>
    <s v="ESTADOS UNIDOS EEUU"/>
    <n v="2"/>
    <n v="2018"/>
    <s v="SPRING"/>
    <s v="SPRING"/>
    <s v="SPRING 2018"/>
    <s v="2018-2019"/>
    <n v="34.650000000000006"/>
    <x v="6"/>
  </r>
  <r>
    <x v="0"/>
    <n v="2018"/>
    <x v="2"/>
    <s v="AM"/>
    <s v="EEUU"/>
    <x v="0"/>
    <s v="SPRING 2018"/>
    <s v="ACTIVE"/>
    <x v="0"/>
    <s v="DOLARES AMERICANOS / UNITED STATES DOLLAR"/>
    <s v="PAIGE ALYSE STRAUGHAN"/>
    <s v="WASHINGTON"/>
    <s v="ESTADOS UNIDOS EEUU"/>
    <n v="3"/>
    <n v="2018"/>
    <s v="SPRING"/>
    <s v="SPRING"/>
    <s v="SPRING 2018"/>
    <s v="2018-2019"/>
    <n v="75.650000000000006"/>
    <x v="0"/>
  </r>
  <r>
    <x v="0"/>
    <n v="2018"/>
    <x v="2"/>
    <s v="AM"/>
    <s v="EEUU"/>
    <x v="0"/>
    <s v="SPRING 2018"/>
    <s v="ACTIVE"/>
    <x v="136"/>
    <s v="DOLARES AMERICANOS / UNITED STATES DOLLAR"/>
    <s v="LAURA BONG"/>
    <s v="TEXAS"/>
    <s v="ESTADOS UNIDOS EEUU"/>
    <n v="36"/>
    <n v="2018"/>
    <s v="SPRING"/>
    <s v="SPRING"/>
    <s v="SPRING 2018"/>
    <s v="2018-2019"/>
    <n v="632.50000000000011"/>
    <x v="6"/>
  </r>
  <r>
    <x v="0"/>
    <n v="2018"/>
    <x v="2"/>
    <s v="AM"/>
    <s v="EEUU"/>
    <x v="0"/>
    <s v="SPRING 2018"/>
    <s v="KIDS"/>
    <x v="0"/>
    <s v="DOLARES AMERICANOS / UNITED STATES DOLLAR"/>
    <s v="PAIGE ALYSE STRAUGHAN"/>
    <s v="WASHINGTON"/>
    <s v="ESTADOS UNIDOS EEUU"/>
    <n v="12"/>
    <n v="2018"/>
    <s v="SPRING"/>
    <s v="SPRING"/>
    <s v="SPRING 2018"/>
    <s v="2018-2019"/>
    <n v="338.66999999999996"/>
    <x v="0"/>
  </r>
  <r>
    <x v="0"/>
    <n v="2018"/>
    <x v="2"/>
    <s v="AM"/>
    <s v="EEUU"/>
    <x v="0"/>
    <s v="SPRING 2018"/>
    <s v="BEACHWEAR"/>
    <x v="0"/>
    <s v="DOLARES AMERICANOS / UNITED STATES DOLLAR"/>
    <s v="PAIGE ALYSE STRAUGHAN"/>
    <s v="WASHINGTON"/>
    <s v="ESTADOS UNIDOS EEUU"/>
    <n v="3"/>
    <n v="2018"/>
    <s v="SPRING"/>
    <s v="SPRING"/>
    <s v="SPRING 2018"/>
    <s v="2018-2019"/>
    <n v="108.58000000000001"/>
    <x v="0"/>
  </r>
  <r>
    <x v="0"/>
    <n v="2018"/>
    <x v="2"/>
    <s v="AM"/>
    <s v="EEUU"/>
    <x v="0"/>
    <s v="SPRING 2018"/>
    <s v="BEACHWEAR"/>
    <x v="5"/>
    <s v="DOLARES AMERICANOS / UNITED STATES DOLLAR"/>
    <s v="STEPHANIE VITALI"/>
    <s v="ONTARIO"/>
    <s v="CANADA"/>
    <n v="1"/>
    <n v="2018"/>
    <s v="SPRING"/>
    <s v="SPRING"/>
    <s v="SPRING 2018"/>
    <s v="2018-2019"/>
    <n v="24.75"/>
    <x v="4"/>
  </r>
  <r>
    <x v="0"/>
    <n v="2018"/>
    <x v="2"/>
    <s v="AM"/>
    <s v="EEUU"/>
    <x v="0"/>
    <s v="SPRING 2018"/>
    <s v="BEACHWEAR"/>
    <x v="2"/>
    <s v="DOLARES AMERICANOS / UNITED STATES DOLLAR"/>
    <s v="BILL MILLER AND COMPANY"/>
    <s v="FLORIDA"/>
    <s v="ESTADOS UNIDOS EEUU"/>
    <n v="3"/>
    <n v="2018"/>
    <s v="SPRING"/>
    <s v="SPRING"/>
    <s v="SPRING 2018"/>
    <s v="2018-2019"/>
    <n v="92.4"/>
    <x v="2"/>
  </r>
  <r>
    <x v="0"/>
    <n v="2018"/>
    <x v="2"/>
    <s v="AM"/>
    <s v="EEUU"/>
    <x v="0"/>
    <s v="SPRING 2018"/>
    <s v="BEACHWEAR"/>
    <x v="136"/>
    <s v="DOLARES AMERICANOS / UNITED STATES DOLLAR"/>
    <s v="LAURA BONG"/>
    <s v="TEXAS"/>
    <s v="ESTADOS UNIDOS EEUU"/>
    <n v="6"/>
    <n v="2018"/>
    <s v="SPRING"/>
    <s v="SPRING"/>
    <s v="SPRING 2018"/>
    <s v="2018-2019"/>
    <n v="135.29999999999998"/>
    <x v="6"/>
  </r>
  <r>
    <x v="0"/>
    <n v="2018"/>
    <x v="2"/>
    <s v="AM"/>
    <s v="EEUU"/>
    <x v="0"/>
    <s v="SUMMER 2017"/>
    <s v="SWIMWEAR"/>
    <x v="0"/>
    <s v="DOLARES AMERICANOS / UNITED STATES DOLLAR"/>
    <s v="PAIGE ALYSE STRAUGHAN"/>
    <s v="WASHINGTON"/>
    <s v="ESTADOS UNIDOS EEUU"/>
    <n v="4"/>
    <n v="2017"/>
    <s v="SUMMER"/>
    <s v="COLECCIONES PASADAS"/>
    <s v="COLECCIONES PASADAS"/>
    <s v="2018-2019"/>
    <n v="107.69"/>
    <x v="0"/>
  </r>
  <r>
    <x v="0"/>
    <n v="2018"/>
    <x v="2"/>
    <s v="AM"/>
    <s v="EEUU"/>
    <x v="0"/>
    <s v="SUMMER 2017"/>
    <s v="ACTIVE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8-2019"/>
    <n v="23.14"/>
    <x v="0"/>
  </r>
  <r>
    <x v="0"/>
    <n v="2018"/>
    <x v="2"/>
    <s v="AM"/>
    <s v="EEUU"/>
    <x v="0"/>
    <s v="SUMMER 2017"/>
    <s v="BEACHWEAR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8-2019"/>
    <n v="26.7"/>
    <x v="0"/>
  </r>
  <r>
    <x v="0"/>
    <n v="2018"/>
    <x v="2"/>
    <s v="AM"/>
    <s v="EEUU"/>
    <x v="0"/>
    <s v="SUMMER 2018"/>
    <s v="SWIMWEAR"/>
    <x v="0"/>
    <s v="DOLARES AMERICANOS / UNITED STATES DOLLAR"/>
    <s v="PAIGE ALYSE STRAUGHAN"/>
    <s v="WASHINGTON"/>
    <s v="ESTADOS UNIDOS EEUU"/>
    <n v="17"/>
    <n v="2018"/>
    <s v="SUMMER"/>
    <s v="SUMMER"/>
    <s v="SUMMER 2018"/>
    <s v="2018-2019"/>
    <n v="481.49"/>
    <x v="0"/>
  </r>
  <r>
    <x v="0"/>
    <n v="2018"/>
    <x v="2"/>
    <s v="AM"/>
    <s v="EEUU"/>
    <x v="0"/>
    <s v="SUMMER 2018"/>
    <s v="SWIMWEAR"/>
    <x v="144"/>
    <s v="DOLARES AMERICANOS / UNITED STATES DOLLAR"/>
    <s v="LAURA BONG"/>
    <s v="TEXAS"/>
    <s v="ESTADOS UNIDOS EEUU"/>
    <n v="9"/>
    <n v="2018"/>
    <s v="SUMMER"/>
    <s v="SUMMER"/>
    <s v="SUMMER 2018"/>
    <s v="2018-2019"/>
    <n v="220.74"/>
    <x v="6"/>
  </r>
  <r>
    <x v="0"/>
    <n v="2018"/>
    <x v="2"/>
    <s v="AM"/>
    <s v="EEUU"/>
    <x v="0"/>
    <s v="SUMMER 2018"/>
    <s v="SWIMWEAR"/>
    <x v="2"/>
    <s v="DOLARES AMERICANOS / UNITED STATES DOLLAR"/>
    <s v="BILL MILLER AND COMPANY"/>
    <s v="FLORIDA"/>
    <s v="ESTADOS UNIDOS EEUU"/>
    <n v="9"/>
    <n v="2018"/>
    <s v="SUMMER"/>
    <s v="SUMMER"/>
    <s v="SUMMER 2018"/>
    <s v="2018-2019"/>
    <n v="289.48"/>
    <x v="2"/>
  </r>
  <r>
    <x v="0"/>
    <n v="2018"/>
    <x v="2"/>
    <s v="AM"/>
    <s v="EEUU"/>
    <x v="0"/>
    <s v="SUMMER 2018"/>
    <s v="SWIMWEAR"/>
    <x v="136"/>
    <s v="DOLARES AMERICANOS / UNITED STATES DOLLAR"/>
    <s v="LAURA BONG"/>
    <s v="TEXAS"/>
    <s v="ESTADOS UNIDOS EEUU"/>
    <n v="5"/>
    <n v="2018"/>
    <s v="SUMMER"/>
    <s v="SUMMER"/>
    <s v="SUMMER 2018"/>
    <s v="2018-2019"/>
    <n v="120.89999999999999"/>
    <x v="6"/>
  </r>
  <r>
    <x v="0"/>
    <n v="2018"/>
    <x v="2"/>
    <s v="AM"/>
    <s v="EEUU"/>
    <x v="0"/>
    <s v="SUMMER 2018"/>
    <s v="ACCESSORIES"/>
    <x v="3"/>
    <s v="DOLARES AMERICANOS / UNITED STATES DOLLAR"/>
    <s v="ANITA M. HOPKINS"/>
    <s v="RHODE ISLAND"/>
    <s v="ESTADOS UNIDOS EEUU"/>
    <n v="30"/>
    <n v="2018"/>
    <s v="SUMMER"/>
    <s v="SUMMER"/>
    <s v="SUMMER 2018"/>
    <s v="2018-2019"/>
    <n v="402"/>
    <x v="1"/>
  </r>
  <r>
    <x v="0"/>
    <n v="2018"/>
    <x v="2"/>
    <s v="AM"/>
    <s v="EEUU"/>
    <x v="0"/>
    <s v="SUMMER 2018"/>
    <s v="ACTIVE"/>
    <x v="0"/>
    <s v="DOLARES AMERICANOS / UNITED STATES DOLLAR"/>
    <s v="PAIGE ALYSE STRAUGHAN"/>
    <s v="WASHINGTON"/>
    <s v="ESTADOS UNIDOS EEUU"/>
    <n v="4"/>
    <n v="2018"/>
    <s v="SUMMER"/>
    <s v="SUMMER"/>
    <s v="SUMMER 2018"/>
    <s v="2018-2019"/>
    <n v="129.94"/>
    <x v="0"/>
  </r>
  <r>
    <x v="0"/>
    <n v="2018"/>
    <x v="2"/>
    <s v="AM"/>
    <s v="EEUU"/>
    <x v="0"/>
    <s v="SUMMER 2018"/>
    <s v="ACTIVE"/>
    <x v="136"/>
    <s v="DOLARES AMERICANOS / UNITED STATES DOLLAR"/>
    <s v="LAURA BONG"/>
    <s v="TEXAS"/>
    <s v="ESTADOS UNIDOS EEUU"/>
    <n v="13"/>
    <n v="2018"/>
    <s v="SUMMER"/>
    <s v="SUMMER"/>
    <s v="SUMMER 2018"/>
    <s v="2018-2019"/>
    <n v="265.14"/>
    <x v="6"/>
  </r>
  <r>
    <x v="0"/>
    <n v="2018"/>
    <x v="2"/>
    <s v="AM"/>
    <s v="EEUU"/>
    <x v="0"/>
    <s v="SUMMER 2018"/>
    <s v="KIDS"/>
    <x v="0"/>
    <s v="DOLARES AMERICANOS / UNITED STATES DOLLAR"/>
    <s v="TS SALES MANAGEMENT INC."/>
    <s v="WASHINGTON"/>
    <s v="ESTADOS UNIDOS EEUU"/>
    <n v="49"/>
    <n v="2018"/>
    <s v="SUMMER"/>
    <s v="SUMMER"/>
    <s v="SUMMER 2018"/>
    <s v="2018-2019"/>
    <n v="1330.6400000000008"/>
    <x v="0"/>
  </r>
  <r>
    <x v="0"/>
    <n v="2018"/>
    <x v="2"/>
    <s v="AM"/>
    <s v="EEUU"/>
    <x v="0"/>
    <s v="SUMMER 2018"/>
    <s v="KIDS"/>
    <x v="0"/>
    <s v="DOLARES AMERICANOS / UNITED STATES DOLLAR"/>
    <s v="PAIGE ALYSE STRAUGHAN"/>
    <s v="WASHINGTON"/>
    <s v="ESTADOS UNIDOS EEUU"/>
    <n v="21"/>
    <n v="2018"/>
    <s v="SUMMER"/>
    <s v="SUMMER"/>
    <s v="SUMMER 2018"/>
    <s v="2018-2019"/>
    <n v="589.22"/>
    <x v="0"/>
  </r>
  <r>
    <x v="0"/>
    <n v="2018"/>
    <x v="2"/>
    <s v="AM"/>
    <s v="EEUU"/>
    <x v="0"/>
    <s v="SUMMER 2018"/>
    <s v="TRUNKS"/>
    <x v="0"/>
    <s v="DOLARES AMERICANOS / UNITED STATES DOLLAR"/>
    <s v="TS SALES MANAGEMENT INC."/>
    <s v="WASHINGTON"/>
    <s v="ESTADOS UNIDOS EEUU"/>
    <n v="3"/>
    <n v="2018"/>
    <s v="SUMMER"/>
    <s v="SUMMER"/>
    <s v="SUMMER 2018"/>
    <s v="2018-2019"/>
    <n v="72.09"/>
    <x v="0"/>
  </r>
  <r>
    <x v="0"/>
    <n v="2018"/>
    <x v="2"/>
    <s v="AM"/>
    <s v="EEUU"/>
    <x v="0"/>
    <s v="SUMMER 2018"/>
    <s v="TRUNKS"/>
    <x v="0"/>
    <s v="DOLARES AMERICANOS / UNITED STATES DOLLAR"/>
    <s v="PAIGE ALYSE STRAUGHAN"/>
    <s v="WASHINGTON"/>
    <s v="ESTADOS UNIDOS EEUU"/>
    <n v="6"/>
    <n v="2018"/>
    <s v="SUMMER"/>
    <s v="SUMMER"/>
    <s v="SUMMER 2018"/>
    <s v="2018-2019"/>
    <n v="138.84"/>
    <x v="0"/>
  </r>
  <r>
    <x v="0"/>
    <n v="2018"/>
    <x v="2"/>
    <s v="AM"/>
    <s v="EEUU"/>
    <x v="0"/>
    <s v="SUMMER 2018"/>
    <s v="BEACHWEAR"/>
    <x v="0"/>
    <s v="DOLARES AMERICANOS / UNITED STATES DOLLAR"/>
    <s v="PAIGE ALYSE STRAUGHAN"/>
    <s v="WASHINGTON"/>
    <s v="ESTADOS UNIDOS EEUU"/>
    <n v="8"/>
    <n v="2018"/>
    <s v="SUMMER"/>
    <s v="SUMMER"/>
    <s v="SUMMER 2018"/>
    <s v="2018-2019"/>
    <n v="398.72"/>
    <x v="0"/>
  </r>
  <r>
    <x v="0"/>
    <n v="2018"/>
    <x v="2"/>
    <s v="AM"/>
    <s v="EEUU"/>
    <x v="0"/>
    <s v="SUMMER 2018"/>
    <s v="BEACHWEAR"/>
    <x v="2"/>
    <s v="DOLARES AMERICANOS / UNITED STATES DOLLAR"/>
    <s v="BILL MILLER AND COMPANY"/>
    <s v="FLORIDA"/>
    <s v="ESTADOS UNIDOS EEUU"/>
    <n v="1"/>
    <n v="2018"/>
    <s v="SUMMER"/>
    <s v="SUMMER"/>
    <s v="SUMMER 2018"/>
    <s v="2018-2019"/>
    <n v="35.1"/>
    <x v="2"/>
  </r>
  <r>
    <x v="0"/>
    <n v="2018"/>
    <x v="2"/>
    <s v="AM"/>
    <s v="EEUU"/>
    <x v="0"/>
    <s v="SUMMER 2018"/>
    <s v="BEACHWEAR"/>
    <x v="136"/>
    <s v="DOLARES AMERICANOS / UNITED STATES DOLLAR"/>
    <s v="LAURA BONG"/>
    <s v="TEXAS"/>
    <s v="ESTADOS UNIDOS EEUU"/>
    <n v="4"/>
    <n v="2018"/>
    <s v="SUMMER"/>
    <s v="SUMMER"/>
    <s v="SUMMER 2018"/>
    <s v="2018-2019"/>
    <n v="134.16"/>
    <x v="6"/>
  </r>
  <r>
    <x v="0"/>
    <n v="2018"/>
    <x v="2"/>
    <s v="AM"/>
    <s v="EEUU"/>
    <x v="0"/>
    <s v="SUMMER 2018"/>
    <s v="BEACHWEAR"/>
    <x v="145"/>
    <s v="DOLARES AMERICANOS / UNITED STATES DOLLAR"/>
    <s v="HOLLY SALES INC."/>
    <s v="NORTH DAKOTA"/>
    <s v="ESTADOS UNIDOS EEUU"/>
    <n v="1"/>
    <n v="2018"/>
    <s v="SUMMER"/>
    <s v="SUMMER"/>
    <s v="SUMMER 2018"/>
    <s v="2018-2019"/>
    <n v="57"/>
    <x v="8"/>
  </r>
  <r>
    <x v="0"/>
    <n v="2018"/>
    <x v="2"/>
    <s v="AM"/>
    <s v="EEUU"/>
    <x v="0"/>
    <s v="FALL 2018"/>
    <s v="ACCESSORIES"/>
    <x v="0"/>
    <s v="DOLARES AMERICANOS / UNITED STATES DOLLAR"/>
    <s v="TS SALES MANAGEMENT INC."/>
    <s v="WASHINGTON"/>
    <s v="ESTADOS UNIDOS EEUU"/>
    <n v="25"/>
    <n v="2018"/>
    <s v="FALL"/>
    <s v="FALL"/>
    <s v="FALL 2018"/>
    <s v="2018-2019"/>
    <n v="869.53000000000009"/>
    <x v="0"/>
  </r>
  <r>
    <x v="0"/>
    <n v="2018"/>
    <x v="2"/>
    <s v="AM"/>
    <s v="EEUU"/>
    <x v="0"/>
    <s v="FALL 2018"/>
    <s v="ACTIVE"/>
    <x v="0"/>
    <s v="DOLARES AMERICANOS / UNITED STATES DOLLAR"/>
    <s v="TS SALES MANAGEMENT INC."/>
    <s v="WASHINGTON"/>
    <s v="ESTADOS UNIDOS EEUU"/>
    <n v="305"/>
    <n v="2018"/>
    <s v="FALL"/>
    <s v="FALL"/>
    <s v="FALL 2018"/>
    <s v="2018-2019"/>
    <n v="9000.5700000000033"/>
    <x v="0"/>
  </r>
  <r>
    <x v="0"/>
    <n v="2018"/>
    <x v="2"/>
    <s v="AM"/>
    <s v="EEUU"/>
    <x v="0"/>
    <s v="FALL 2018"/>
    <s v="ACTIVE"/>
    <x v="0"/>
    <s v="DOLARES AMERICANOS / UNITED STATES DOLLAR"/>
    <s v="PAIGE ALYSE STRAUGHAN"/>
    <s v="WASHINGTON"/>
    <s v="ESTADOS UNIDOS EEUU"/>
    <n v="57"/>
    <n v="2018"/>
    <s v="FALL"/>
    <s v="FALL"/>
    <s v="FALL 2018"/>
    <s v="2018-2019"/>
    <n v="1759.53"/>
    <x v="0"/>
  </r>
  <r>
    <x v="0"/>
    <n v="2018"/>
    <x v="2"/>
    <s v="AM"/>
    <s v="EEUU"/>
    <x v="0"/>
    <s v="FALL 2018"/>
    <s v="ACTIVE"/>
    <x v="54"/>
    <s v="DOLAR CANADIENSE / CANADIAN DOLLAR"/>
    <s v="JULIE BERTRAND"/>
    <s v="QUEBEC"/>
    <s v="CANADA"/>
    <n v="10"/>
    <n v="2018"/>
    <s v="FALL"/>
    <s v="FALL"/>
    <s v="FALL 2018"/>
    <s v="2018-2019"/>
    <n v="337.78051978098244"/>
    <x v="7"/>
  </r>
  <r>
    <x v="0"/>
    <n v="2018"/>
    <x v="2"/>
    <s v="AM"/>
    <s v="EEUU"/>
    <x v="0"/>
    <s v="FALL 2018"/>
    <s v="ACTIVE"/>
    <x v="48"/>
    <s v="DOLARES AMERICANOS / UNITED STATES DOLLAR"/>
    <s v="PHYLLIS POSNER"/>
    <s v="CALIFORNIA"/>
    <s v="ESTADOS UNIDOS EEUU"/>
    <n v="31"/>
    <n v="2018"/>
    <s v="FALL"/>
    <s v="FALL"/>
    <s v="FALL 2018"/>
    <s v="2018-2019"/>
    <n v="682"/>
    <x v="5"/>
  </r>
  <r>
    <x v="0"/>
    <n v="2018"/>
    <x v="2"/>
    <s v="AM"/>
    <s v="EEUU"/>
    <x v="0"/>
    <s v="FALL 2018"/>
    <s v="ACTIVE"/>
    <x v="146"/>
    <s v="DOLARES AMERICANOS / UNITED STATES DOLLAR"/>
    <s v="MIE MANNICHE"/>
    <s v="UTAH"/>
    <s v="ESTADOS UNIDOS EEUU"/>
    <n v="21"/>
    <n v="2018"/>
    <s v="FALL"/>
    <s v="FALL"/>
    <s v="FALL 2018"/>
    <s v="2018-2019"/>
    <n v="629"/>
    <x v="11"/>
  </r>
  <r>
    <x v="0"/>
    <n v="2018"/>
    <x v="2"/>
    <s v="AM"/>
    <s v="EEUU"/>
    <x v="0"/>
    <s v="FALL 2018"/>
    <s v="ACTIVE"/>
    <x v="147"/>
    <s v="DOLARES AMERICANOS / UNITED STATES DOLLAR"/>
    <s v="LAURA BONG"/>
    <s v="LOUISIANA"/>
    <s v="ESTADOS UNIDOS EEUU"/>
    <n v="27"/>
    <n v="2018"/>
    <s v="FALL"/>
    <s v="FALL"/>
    <s v="FALL 2018"/>
    <s v="2018-2019"/>
    <n v="803"/>
    <x v="6"/>
  </r>
  <r>
    <x v="0"/>
    <n v="2018"/>
    <x v="2"/>
    <s v="AM"/>
    <s v="EEUU"/>
    <x v="0"/>
    <s v="FALL 2018"/>
    <s v="ACTIVE"/>
    <x v="45"/>
    <s v="DOLARES AMERICANOS / UNITED STATES DOLLAR"/>
    <s v="MIE MANNICHE"/>
    <s v="CALIFORNIA"/>
    <s v="ESTADOS UNIDOS EEUU"/>
    <n v="5"/>
    <n v="2018"/>
    <s v="FALL"/>
    <s v="FALL"/>
    <s v="FALL 2018"/>
    <s v="2018-2019"/>
    <n v="180"/>
    <x v="11"/>
  </r>
  <r>
    <x v="0"/>
    <n v="2018"/>
    <x v="2"/>
    <s v="AM"/>
    <s v="EEUU"/>
    <x v="0"/>
    <s v="FALL 2018"/>
    <s v="ACTIVE"/>
    <x v="148"/>
    <s v="DOLARES AMERICANOS / UNITED STATES DOLLAR"/>
    <s v="ANITA M. HOPKINS"/>
    <s v="NEW JERSEY"/>
    <s v="ESTADOS UNIDOS EEUU"/>
    <n v="3"/>
    <n v="2018"/>
    <s v="FALL"/>
    <s v="FALL"/>
    <s v="FALL 2018"/>
    <s v="2018-2019"/>
    <n v="108"/>
    <x v="1"/>
  </r>
  <r>
    <x v="0"/>
    <n v="2018"/>
    <x v="2"/>
    <s v="AM"/>
    <s v="EEUU"/>
    <x v="0"/>
    <s v="FALL 2018"/>
    <s v="ACTIVE"/>
    <x v="149"/>
    <s v="DOLARES AMERICANOS / UNITED STATES DOLLAR"/>
    <s v="LAURA BONG"/>
    <s v="TEXAS"/>
    <s v="ESTADOS UNIDOS EEUU"/>
    <n v="20"/>
    <n v="2018"/>
    <s v="FALL"/>
    <s v="FALL"/>
    <s v="FALL 2018"/>
    <s v="2018-2019"/>
    <n v="663"/>
    <x v="6"/>
  </r>
  <r>
    <x v="0"/>
    <n v="2018"/>
    <x v="2"/>
    <s v="AM"/>
    <s v="EEUU"/>
    <x v="0"/>
    <s v="FALL 2018"/>
    <s v="ACTIVE"/>
    <x v="110"/>
    <s v="DOLARES AMERICANOS / UNITED STATES DOLLAR"/>
    <s v="LAURA BONG"/>
    <s v="LOUISIANA"/>
    <s v="ESTADOS UNIDOS EEUU"/>
    <n v="18"/>
    <n v="2018"/>
    <s v="FALL"/>
    <s v="FALL"/>
    <s v="FALL 2018"/>
    <s v="2018-2019"/>
    <n v="594"/>
    <x v="6"/>
  </r>
  <r>
    <x v="0"/>
    <n v="2018"/>
    <x v="2"/>
    <s v="AM"/>
    <s v="EEUU"/>
    <x v="0"/>
    <s v="FALL 2018"/>
    <s v="ACTIVE"/>
    <x v="60"/>
    <s v="DOLARES AMERICANOS / UNITED STATES DOLLAR"/>
    <s v="ANITA M. HOPKINS"/>
    <s v="NEW JERSEY"/>
    <s v="ESTADOS UNIDOS EEUU"/>
    <n v="21"/>
    <n v="2018"/>
    <s v="FALL"/>
    <s v="FALL"/>
    <s v="FALL 2018"/>
    <s v="2018-2019"/>
    <n v="774"/>
    <x v="1"/>
  </r>
  <r>
    <x v="0"/>
    <n v="2018"/>
    <x v="2"/>
    <s v="AM"/>
    <s v="EEUU"/>
    <x v="0"/>
    <s v="FALL 2018"/>
    <s v="ACTIVE"/>
    <x v="61"/>
    <s v="DOLARES AMERICANOS / UNITED STATES DOLLAR"/>
    <s v="DENISE ARNETT"/>
    <s v="COLORADO"/>
    <s v="ESTADOS UNIDOS EEUU"/>
    <n v="20"/>
    <n v="2018"/>
    <s v="FALL"/>
    <s v="FALL"/>
    <s v="FALL 2018"/>
    <s v="2018-2019"/>
    <n v="697"/>
    <x v="14"/>
  </r>
  <r>
    <x v="0"/>
    <n v="2018"/>
    <x v="2"/>
    <s v="AM"/>
    <s v="EEUU"/>
    <x v="0"/>
    <s v="FALL 2018"/>
    <s v="ACTIVE"/>
    <x v="150"/>
    <s v="DOLAR CANADIENSE / CANADIAN DOLLAR"/>
    <s v="SHOUTOUTAGENCY"/>
    <s v="BRITISH COLUMBIA"/>
    <s v="CANADA"/>
    <n v="8"/>
    <n v="2018"/>
    <s v="FALL"/>
    <s v="FALL"/>
    <s v="FALL 2018"/>
    <s v="2018-2019"/>
    <n v="218.24631757538373"/>
    <x v="3"/>
  </r>
  <r>
    <x v="0"/>
    <n v="2018"/>
    <x v="2"/>
    <s v="AM"/>
    <s v="EEUU"/>
    <x v="0"/>
    <s v="FALL 2018"/>
    <s v="ACTIVE"/>
    <x v="42"/>
    <s v="DOLARES AMERICANOS / UNITED STATES DOLLAR"/>
    <s v="HOLLY SALES INC."/>
    <s v="MICHIGAN"/>
    <s v="ESTADOS UNIDOS EEUU"/>
    <n v="25"/>
    <n v="2018"/>
    <s v="FALL"/>
    <s v="FALL"/>
    <s v="FALL 2018"/>
    <s v="2018-2019"/>
    <n v="804"/>
    <x v="8"/>
  </r>
  <r>
    <x v="0"/>
    <n v="2018"/>
    <x v="2"/>
    <s v="AM"/>
    <s v="EEUU"/>
    <x v="0"/>
    <s v="FALL 2018"/>
    <s v="ACTIVE"/>
    <x v="47"/>
    <s v="DOLARES AMERICANOS / UNITED STATES DOLLAR"/>
    <s v="PHYLLIS POSNER"/>
    <s v="CALIFORNIA"/>
    <s v="ESTADOS UNIDOS EEUU"/>
    <n v="23"/>
    <n v="2018"/>
    <s v="FALL"/>
    <s v="FALL"/>
    <s v="FALL 2018"/>
    <s v="2018-2019"/>
    <n v="667"/>
    <x v="5"/>
  </r>
  <r>
    <x v="0"/>
    <n v="2018"/>
    <x v="2"/>
    <s v="AM"/>
    <s v="EEUU"/>
    <x v="0"/>
    <s v="FALL 2018"/>
    <s v="ACTIVE"/>
    <x v="62"/>
    <s v="DOLARES AMERICANOS / UNITED STATES DOLLAR"/>
    <s v="ANITA M. HOPKINS"/>
    <s v="FLORIDA"/>
    <s v="ESTADOS UNIDOS EEUU"/>
    <n v="19"/>
    <n v="2018"/>
    <s v="FALL"/>
    <s v="FALL"/>
    <s v="FALL 2018"/>
    <s v="2018-2019"/>
    <n v="612"/>
    <x v="1"/>
  </r>
  <r>
    <x v="0"/>
    <n v="2018"/>
    <x v="2"/>
    <s v="AM"/>
    <s v="EEUU"/>
    <x v="0"/>
    <s v="FALL 2018"/>
    <s v="ACTIVE"/>
    <x v="62"/>
    <s v="DOLARES AMERICANOS / UNITED STATES DOLLAR"/>
    <s v="ANITA M. HOPKINS"/>
    <s v="MASSACHUSETTS"/>
    <s v="ESTADOS UNIDOS EEUU"/>
    <n v="10"/>
    <n v="2018"/>
    <s v="FALL"/>
    <s v="FALL"/>
    <s v="FALL 2018"/>
    <s v="2018-2019"/>
    <n v="440"/>
    <x v="1"/>
  </r>
  <r>
    <x v="0"/>
    <n v="2018"/>
    <x v="2"/>
    <s v="AM"/>
    <s v="EEUU"/>
    <x v="0"/>
    <s v="FALL 2018"/>
    <s v="ACTIVE"/>
    <x v="64"/>
    <s v="DOLARES AMERICANOS / UNITED STATES DOLLAR"/>
    <s v="ANITA M. HOPKINS"/>
    <s v="NEW YORK"/>
    <s v="ESTADOS UNIDOS EEUU"/>
    <n v="5"/>
    <n v="2018"/>
    <s v="FALL"/>
    <s v="FALL"/>
    <s v="FALL 2018"/>
    <s v="2018-2019"/>
    <n v="180"/>
    <x v="1"/>
  </r>
  <r>
    <x v="0"/>
    <n v="2018"/>
    <x v="2"/>
    <s v="AM"/>
    <s v="EEUU"/>
    <x v="0"/>
    <s v="FALL 2018"/>
    <s v="ACTIVE"/>
    <x v="64"/>
    <s v="DOLARES AMERICANOS / UNITED STATES DOLLAR"/>
    <s v="ANITA M. HOPKINS"/>
    <s v="CONNECTICUT"/>
    <s v="ESTADOS UNIDOS EEUU"/>
    <n v="10"/>
    <n v="2018"/>
    <s v="FALL"/>
    <s v="FALL"/>
    <s v="FALL 2018"/>
    <s v="2018-2019"/>
    <n v="312.8"/>
    <x v="1"/>
  </r>
  <r>
    <x v="0"/>
    <n v="2018"/>
    <x v="2"/>
    <s v="AM"/>
    <s v="EEUU"/>
    <x v="0"/>
    <s v="FALL 2018"/>
    <s v="ACTIVE"/>
    <x v="64"/>
    <s v="DOLARES AMERICANOS / UNITED STATES DOLLAR"/>
    <s v="LAURA BONG"/>
    <s v="LOUISIANA"/>
    <s v="ESTADOS UNIDOS EEUU"/>
    <n v="11"/>
    <n v="2018"/>
    <s v="FALL"/>
    <s v="FALL"/>
    <s v="FALL 2018"/>
    <s v="2018-2019"/>
    <n v="402"/>
    <x v="6"/>
  </r>
  <r>
    <x v="0"/>
    <n v="2018"/>
    <x v="2"/>
    <s v="AM"/>
    <s v="EEUU"/>
    <x v="0"/>
    <s v="FALL 2018"/>
    <s v="ACTIVE"/>
    <x v="64"/>
    <s v="DOLAR CANADIENSE / CANADIAN DOLLAR"/>
    <s v="STEPHANIE VITALI"/>
    <s v="ONTARIO"/>
    <s v="CANADA"/>
    <n v="7"/>
    <n v="2018"/>
    <s v="FALL"/>
    <s v="FALL"/>
    <s v="FALL 2018"/>
    <s v="2018-2019"/>
    <n v="267.60237526027612"/>
    <x v="4"/>
  </r>
  <r>
    <x v="0"/>
    <n v="2018"/>
    <x v="2"/>
    <s v="AM"/>
    <s v="EEUU"/>
    <x v="0"/>
    <s v="FALL 2018"/>
    <s v="ACTIVE"/>
    <x v="65"/>
    <s v="DOLARES AMERICANOS / UNITED STATES DOLLAR"/>
    <s v="ANITA M. HOPKINS"/>
    <s v="NEW YORK"/>
    <s v="ESTADOS UNIDOS EEUU"/>
    <n v="13"/>
    <n v="2018"/>
    <s v="FALL"/>
    <s v="FALL"/>
    <s v="FALL 2018"/>
    <s v="2018-2019"/>
    <n v="422.76"/>
    <x v="1"/>
  </r>
  <r>
    <x v="0"/>
    <n v="2018"/>
    <x v="2"/>
    <s v="AM"/>
    <s v="EEUU"/>
    <x v="0"/>
    <s v="FALL 2018"/>
    <s v="ACTIVE"/>
    <x v="111"/>
    <s v="DOLARES AMERICANOS / UNITED STATES DOLLAR"/>
    <s v="BILL MILLER AND COMPANY"/>
    <s v="FLORIDA"/>
    <s v="ESTADOS UNIDOS EEUU"/>
    <n v="8"/>
    <n v="2018"/>
    <s v="FALL"/>
    <s v="FALL"/>
    <s v="FALL 2018"/>
    <s v="2018-2019"/>
    <n v="248"/>
    <x v="2"/>
  </r>
  <r>
    <x v="0"/>
    <n v="2018"/>
    <x v="2"/>
    <s v="AM"/>
    <s v="EEUU"/>
    <x v="0"/>
    <s v="FALL 2018"/>
    <s v="ACTIVE"/>
    <x v="151"/>
    <s v="DOLAR CANADIENSE / CANADIAN DOLLAR"/>
    <s v="STEPHANIE VITALI"/>
    <s v="ONTARIO"/>
    <s v="CANADA"/>
    <n v="19"/>
    <n v="2018"/>
    <s v="FALL"/>
    <s v="FALL"/>
    <s v="FALL 2018"/>
    <s v="2018-2019"/>
    <n v="621.57785146911397"/>
    <x v="4"/>
  </r>
  <r>
    <x v="0"/>
    <n v="2018"/>
    <x v="2"/>
    <s v="AM"/>
    <s v="EEUU"/>
    <x v="0"/>
    <s v="FALL 2018"/>
    <s v="ACTIVE"/>
    <x v="67"/>
    <s v="DOLARES AMERICANOS / UNITED STATES DOLLAR"/>
    <s v="DENISE ARNETT"/>
    <s v="COLORADO"/>
    <s v="ESTADOS UNIDOS EEUU"/>
    <n v="20"/>
    <n v="2018"/>
    <s v="FALL"/>
    <s v="FALL"/>
    <s v="FALL 2018"/>
    <s v="2018-2019"/>
    <n v="697"/>
    <x v="14"/>
  </r>
  <r>
    <x v="0"/>
    <n v="2018"/>
    <x v="2"/>
    <s v="AM"/>
    <s v="EEUU"/>
    <x v="0"/>
    <s v="FALL 2018"/>
    <s v="ACTIVE"/>
    <x v="68"/>
    <s v="DOLARES AMERICANOS / UNITED STATES DOLLAR"/>
    <s v="HOLLY SALES INC."/>
    <s v="TENNESSEE"/>
    <s v="ESTADOS UNIDOS EEUU"/>
    <n v="3"/>
    <n v="2018"/>
    <s v="FALL"/>
    <s v="FALL"/>
    <s v="FALL 2018"/>
    <s v="2018-2019"/>
    <n v="111"/>
    <x v="8"/>
  </r>
  <r>
    <x v="0"/>
    <n v="2018"/>
    <x v="2"/>
    <s v="AM"/>
    <s v="EEUU"/>
    <x v="0"/>
    <s v="FALL 2018"/>
    <s v="ACTIVE"/>
    <x v="69"/>
    <s v="DOLARES AMERICANOS / UNITED STATES DOLLAR"/>
    <s v="LAURA BONG"/>
    <s v="MISSISSIPPI"/>
    <s v="ESTADOS UNIDOS EEUU"/>
    <n v="6"/>
    <n v="2018"/>
    <s v="FALL"/>
    <s v="FALL"/>
    <s v="FALL 2018"/>
    <s v="2018-2019"/>
    <n v="201"/>
    <x v="6"/>
  </r>
  <r>
    <x v="0"/>
    <n v="2018"/>
    <x v="2"/>
    <s v="AM"/>
    <s v="EEUU"/>
    <x v="0"/>
    <s v="FALL 2018"/>
    <s v="ACTIVE"/>
    <x v="112"/>
    <s v="DOLARES AMERICANOS / UNITED STATES DOLLAR"/>
    <s v="MIE MANNICHE"/>
    <s v="CALIFORNIA"/>
    <s v="ESTADOS UNIDOS EEUU"/>
    <n v="24"/>
    <n v="2018"/>
    <s v="FALL"/>
    <s v="FALL"/>
    <s v="FALL 2018"/>
    <s v="2018-2019"/>
    <n v="803"/>
    <x v="11"/>
  </r>
  <r>
    <x v="0"/>
    <n v="2018"/>
    <x v="2"/>
    <s v="AM"/>
    <s v="EEUU"/>
    <x v="0"/>
    <s v="FALL 2018"/>
    <s v="ACTIVE"/>
    <x v="70"/>
    <s v="DOLARES AMERICANOS / UNITED STATES DOLLAR"/>
    <s v="DENISE ARNETT"/>
    <s v="COLORADO"/>
    <s v="ESTADOS UNIDOS EEUU"/>
    <n v="20"/>
    <n v="2018"/>
    <s v="FALL"/>
    <s v="FALL"/>
    <s v="FALL 2018"/>
    <s v="2018-2019"/>
    <n v="697"/>
    <x v="14"/>
  </r>
  <r>
    <x v="0"/>
    <n v="2018"/>
    <x v="2"/>
    <s v="AM"/>
    <s v="EEUU"/>
    <x v="0"/>
    <s v="FALL 2018"/>
    <s v="ACTIVE"/>
    <x v="113"/>
    <s v="DOLARES AMERICANOS / UNITED STATES DOLLAR"/>
    <s v="PHYLLIS POSNER"/>
    <s v="CALIFORNIA"/>
    <s v="ESTADOS UNIDOS EEUU"/>
    <n v="16"/>
    <n v="2018"/>
    <s v="FALL"/>
    <s v="FALL"/>
    <s v="FALL 2018"/>
    <s v="2018-2019"/>
    <n v="508"/>
    <x v="5"/>
  </r>
  <r>
    <x v="0"/>
    <n v="2018"/>
    <x v="2"/>
    <s v="AM"/>
    <s v="EEUU"/>
    <x v="0"/>
    <s v="RECOMBINACIONES 2018"/>
    <s v="SWIMWEAR"/>
    <x v="55"/>
    <s v="DOLARES AMERICANOS / UNITED STATES DOLLAR"/>
    <s v="TS SALES MANAGEMENT INC."/>
    <s v="WASHINGTON"/>
    <s v="ESTADOS UNIDOS EEUU"/>
    <n v="23"/>
    <n v="2018"/>
    <s v="RECOMBINACIONES"/>
    <s v="RECOMBINACIONES"/>
    <s v="RECOMBINACIONES 2018"/>
    <s v="2018-2019"/>
    <n v="441.6"/>
    <x v="0"/>
  </r>
  <r>
    <x v="0"/>
    <n v="2018"/>
    <x v="2"/>
    <s v="AM"/>
    <s v="EEUU"/>
    <x v="0"/>
    <s v="RECOMBINACIONES 2018"/>
    <s v="SWIMWEAR"/>
    <x v="72"/>
    <s v="DOLARES AMERICANOS / UNITED STATES DOLLAR"/>
    <s v="PAIGE ALYSE STRAUGHAN"/>
    <s v="ONTARIO"/>
    <s v="CANADA"/>
    <n v="11"/>
    <n v="2018"/>
    <s v="RECOMBINACIONES"/>
    <s v="RECOMBINACIONES"/>
    <s v="RECOMBINACIONES 2018"/>
    <s v="2018-2019"/>
    <n v="211.2"/>
    <x v="0"/>
  </r>
  <r>
    <x v="0"/>
    <n v="2018"/>
    <x v="2"/>
    <s v="AM"/>
    <s v="EEUU"/>
    <x v="0"/>
    <s v="RECOMBINACIONES 2018"/>
    <s v="ACCESSORIES"/>
    <x v="152"/>
    <s v="DOLARES AMERICANOS / UNITED STATES DOLLAR"/>
    <s v="SILVANA MARIA ESPINOSA ARBOLEDA"/>
    <s v="CONNECTICUT"/>
    <s v="ESTADOS UNIDOS EEUU"/>
    <n v="302"/>
    <n v="2018"/>
    <s v="RECOMBINACIONES"/>
    <s v="RECOMBINACIONES"/>
    <s v="RECOMBINACIONES 2018"/>
    <s v="2018-2019"/>
    <n v="2114"/>
    <x v="16"/>
  </r>
  <r>
    <x v="0"/>
    <n v="2018"/>
    <x v="2"/>
    <s v="AM"/>
    <s v="EEUU"/>
    <x v="0"/>
    <s v="HIGH SUMMER 2018"/>
    <s v="SWIMWEAR"/>
    <x v="0"/>
    <s v="DOLARES AMERICANOS / UNITED STATES DOLLAR"/>
    <s v="PAIGE ALYSE STRAUGHAN"/>
    <s v="WASHINGTON"/>
    <s v="ESTADOS UNIDOS EEUU"/>
    <n v="16"/>
    <n v="2018"/>
    <s v="HIGH SUMMER"/>
    <s v="HIGH SUMMER"/>
    <s v="HIGH SUMMER 2018"/>
    <s v="2018-2019"/>
    <n v="477.92999999999995"/>
    <x v="0"/>
  </r>
  <r>
    <x v="0"/>
    <n v="2018"/>
    <x v="2"/>
    <s v="AM"/>
    <s v="EEUU"/>
    <x v="0"/>
    <s v="HIGH SUMMER 2018"/>
    <s v="SWIMWEAR"/>
    <x v="6"/>
    <s v="DOLARES AMERICANOS / UNITED STATES DOLLAR"/>
    <s v="PHYLLIS POSNER"/>
    <s v="CALIFORNIA"/>
    <s v="ESTADOS UNIDOS EEUU"/>
    <n v="19"/>
    <n v="2018"/>
    <s v="HIGH SUMMER"/>
    <s v="HIGH SUMMER"/>
    <s v="HIGH SUMMER 2018"/>
    <s v="2018-2019"/>
    <n v="434.46000000000015"/>
    <x v="5"/>
  </r>
  <r>
    <x v="0"/>
    <n v="2018"/>
    <x v="2"/>
    <s v="AM"/>
    <s v="EEUU"/>
    <x v="0"/>
    <s v="HIGH SUMMER 2018"/>
    <s v="ACCESSORIES"/>
    <x v="6"/>
    <s v="DOLARES AMERICANOS / UNITED STATES DOLLAR"/>
    <s v="PHYLLIS POSNER"/>
    <s v="CALIFORNIA"/>
    <s v="ESTADOS UNIDOS EEUU"/>
    <n v="6"/>
    <n v="2018"/>
    <s v="HIGH SUMMER"/>
    <s v="HIGH SUMMER"/>
    <s v="HIGH SUMMER 2018"/>
    <s v="2018-2019"/>
    <n v="74.88"/>
    <x v="5"/>
  </r>
  <r>
    <x v="0"/>
    <n v="2018"/>
    <x v="2"/>
    <s v="AM"/>
    <s v="EEUU"/>
    <x v="0"/>
    <s v="HOLIDAY 2018"/>
    <s v="ACCESSORIES"/>
    <x v="60"/>
    <s v="DOLARES AMERICANOS / UNITED STATES DOLLAR"/>
    <s v="ANITA M. HOPKINS"/>
    <s v="NEW JERSEY"/>
    <s v="ESTADOS UNIDOS EEUU"/>
    <n v="24"/>
    <n v="2018"/>
    <s v="HOLIDAY"/>
    <s v="HOLIDAY"/>
    <s v="HOLIDAY 2018"/>
    <s v="2018-2019"/>
    <n v="204"/>
    <x v="1"/>
  </r>
  <r>
    <x v="0"/>
    <n v="2018"/>
    <x v="2"/>
    <s v="AM"/>
    <s v="EEUU"/>
    <x v="0"/>
    <s v="HOLIDAY 2018"/>
    <s v="ACCESSORIES"/>
    <x v="71"/>
    <s v="DOLARES AMERICANOS / UNITED STATES DOLLAR"/>
    <s v="LAURA BONG"/>
    <s v="MISSOURI"/>
    <s v="ESTADOS UNIDOS EEUU"/>
    <n v="10"/>
    <n v="2018"/>
    <s v="HOLIDAY"/>
    <s v="HOLIDAY"/>
    <s v="HOLIDAY 2018"/>
    <s v="2018-2019"/>
    <n v="138"/>
    <x v="6"/>
  </r>
  <r>
    <x v="0"/>
    <n v="2018"/>
    <x v="2"/>
    <s v="AM"/>
    <s v="EEUU"/>
    <x v="0"/>
    <s v="HOLIDAY 2018"/>
    <s v="ACCESSORIES"/>
    <x v="145"/>
    <s v="DOLARES AMERICANOS / UNITED STATES DOLLAR"/>
    <s v="HOLLY SALES INC."/>
    <s v="NORTH DAKOTA"/>
    <s v="ESTADOS UNIDOS EEUU"/>
    <n v="16"/>
    <n v="2018"/>
    <s v="HOLIDAY"/>
    <s v="HOLIDAY"/>
    <s v="HOLIDAY 2018"/>
    <s v="2018-2019"/>
    <n v="274"/>
    <x v="8"/>
  </r>
  <r>
    <x v="0"/>
    <n v="2018"/>
    <x v="2"/>
    <s v="AM"/>
    <s v="EEUU"/>
    <x v="0"/>
    <s v="HOLIDAY 2018"/>
    <s v="ACTIVE"/>
    <x v="0"/>
    <s v="DOLARES AMERICANOS / UNITED STATES DOLLAR"/>
    <s v="TS SALES MANAGEMENT INC."/>
    <s v="WASHINGTON"/>
    <s v="ESTADOS UNIDOS EEUU"/>
    <n v="187"/>
    <n v="2018"/>
    <s v="HOLIDAY"/>
    <s v="HOLIDAY"/>
    <s v="HOLIDAY 2018"/>
    <s v="2018-2019"/>
    <n v="5231.4199999999983"/>
    <x v="0"/>
  </r>
  <r>
    <x v="0"/>
    <n v="2018"/>
    <x v="2"/>
    <s v="AM"/>
    <s v="EEUU"/>
    <x v="0"/>
    <s v="HOLIDAY 2018"/>
    <s v="ACTIVE"/>
    <x v="48"/>
    <s v="DOLARES AMERICANOS / UNITED STATES DOLLAR"/>
    <s v="PHYLLIS POSNER"/>
    <s v="CALIFORNIA"/>
    <s v="ESTADOS UNIDOS EEUU"/>
    <n v="361"/>
    <n v="2018"/>
    <s v="HOLIDAY"/>
    <s v="HOLIDAY"/>
    <s v="HOLIDAY 2018"/>
    <s v="2018-2019"/>
    <n v="12028.72"/>
    <x v="5"/>
  </r>
  <r>
    <x v="0"/>
    <n v="2018"/>
    <x v="2"/>
    <s v="AM"/>
    <s v="EEUU"/>
    <x v="0"/>
    <s v="HOLIDAY 2018"/>
    <s v="ACTIVE"/>
    <x v="3"/>
    <s v="DOLARES AMERICANOS / UNITED STATES DOLLAR"/>
    <s v="ANITA M. HOPKINS"/>
    <s v="RHODE ISLAND"/>
    <s v="ESTADOS UNIDOS EEUU"/>
    <n v="34"/>
    <n v="2018"/>
    <s v="HOLIDAY"/>
    <s v="HOLIDAY"/>
    <s v="HOLIDAY 2018"/>
    <s v="2018-2019"/>
    <n v="1153"/>
    <x v="1"/>
  </r>
  <r>
    <x v="0"/>
    <n v="2018"/>
    <x v="2"/>
    <s v="AM"/>
    <s v="EEUU"/>
    <x v="0"/>
    <s v="HOLIDAY 2018"/>
    <s v="ACTIVE"/>
    <x v="55"/>
    <s v="DOLARES AMERICANOS / UNITED STATES DOLLAR"/>
    <s v="TS SALES MANAGEMENT INC."/>
    <s v="WASHINGTON"/>
    <s v="ESTADOS UNIDOS EEUU"/>
    <n v="377"/>
    <n v="2018"/>
    <s v="HOLIDAY"/>
    <s v="HOLIDAY"/>
    <s v="HOLIDAY 2018"/>
    <s v="2018-2019"/>
    <n v="12114.559999999996"/>
    <x v="0"/>
  </r>
  <r>
    <x v="0"/>
    <n v="2018"/>
    <x v="2"/>
    <s v="AM"/>
    <s v="EEUU"/>
    <x v="0"/>
    <s v="HOLIDAY 2018"/>
    <s v="ACTIVE"/>
    <x v="55"/>
    <s v="DOLARES AMERICANOS / UNITED STATES DOLLAR"/>
    <s v="PAIGE ALYSE STRAUGHAN"/>
    <s v="WASHINGTON"/>
    <s v="ESTADOS UNIDOS EEUU"/>
    <n v="723"/>
    <n v="2018"/>
    <s v="HOLIDAY"/>
    <s v="HOLIDAY"/>
    <s v="HOLIDAY 2018"/>
    <s v="2018-2019"/>
    <n v="23650.439999999995"/>
    <x v="0"/>
  </r>
  <r>
    <x v="0"/>
    <n v="2018"/>
    <x v="2"/>
    <s v="AM"/>
    <s v="EEUU"/>
    <x v="0"/>
    <s v="HOLIDAY 2018"/>
    <s v="ACTIVE"/>
    <x v="44"/>
    <s v="DOLARES AMERICANOS / UNITED STATES DOLLAR"/>
    <s v="PHYLLIS POSNER"/>
    <s v="CALIFORNIA"/>
    <s v="ESTADOS UNIDOS EEUU"/>
    <n v="261"/>
    <n v="2018"/>
    <s v="HOLIDAY"/>
    <s v="HOLIDAY"/>
    <s v="HOLIDAY 2018"/>
    <s v="2018-2019"/>
    <n v="9072"/>
    <x v="5"/>
  </r>
  <r>
    <x v="0"/>
    <n v="2018"/>
    <x v="2"/>
    <s v="AM"/>
    <s v="EEUU"/>
    <x v="0"/>
    <s v="HOLIDAY 2018"/>
    <s v="ACTIVE"/>
    <x v="110"/>
    <s v="DOLARES AMERICANOS / UNITED STATES DOLLAR"/>
    <s v="LAURA BONG"/>
    <s v="LOUISIANA"/>
    <s v="ESTADOS UNIDOS EEUU"/>
    <n v="12"/>
    <n v="2018"/>
    <s v="HOLIDAY"/>
    <s v="HOLIDAY"/>
    <s v="HOLIDAY 2018"/>
    <s v="2018-2019"/>
    <n v="364"/>
    <x v="6"/>
  </r>
  <r>
    <x v="0"/>
    <n v="2018"/>
    <x v="2"/>
    <s v="AM"/>
    <s v="EEUU"/>
    <x v="0"/>
    <s v="HOLIDAY 2018"/>
    <s v="ACTIVE"/>
    <x v="60"/>
    <s v="DOLARES AMERICANOS / UNITED STATES DOLLAR"/>
    <s v="ANITA M. HOPKINS"/>
    <s v="NEW JERSEY"/>
    <s v="ESTADOS UNIDOS EEUU"/>
    <n v="18"/>
    <n v="2018"/>
    <s v="HOLIDAY"/>
    <s v="HOLIDAY"/>
    <s v="HOLIDAY 2018"/>
    <s v="2018-2019"/>
    <n v="648"/>
    <x v="1"/>
  </r>
  <r>
    <x v="0"/>
    <n v="2018"/>
    <x v="2"/>
    <s v="AM"/>
    <s v="EEUU"/>
    <x v="0"/>
    <s v="HOLIDAY 2018"/>
    <s v="ACTIVE"/>
    <x v="61"/>
    <s v="DOLARES AMERICANOS / UNITED STATES DOLLAR"/>
    <s v="DENISE ARNETT"/>
    <s v="COLORADO"/>
    <s v="ESTADOS UNIDOS EEUU"/>
    <n v="18"/>
    <n v="2018"/>
    <s v="HOLIDAY"/>
    <s v="HOLIDAY"/>
    <s v="HOLIDAY 2018"/>
    <s v="2018-2019"/>
    <n v="663"/>
    <x v="14"/>
  </r>
  <r>
    <x v="0"/>
    <n v="2018"/>
    <x v="2"/>
    <s v="AM"/>
    <s v="EEUU"/>
    <x v="0"/>
    <s v="HOLIDAY 2018"/>
    <s v="ACTIVE"/>
    <x v="42"/>
    <s v="DOLARES AMERICANOS / UNITED STATES DOLLAR"/>
    <s v="HOLLY SALES INC."/>
    <s v="MICHIGAN"/>
    <s v="ESTADOS UNIDOS EEUU"/>
    <n v="39"/>
    <n v="2018"/>
    <s v="HOLIDAY"/>
    <s v="HOLIDAY"/>
    <s v="HOLIDAY 2018"/>
    <s v="2018-2019"/>
    <n v="1272"/>
    <x v="8"/>
  </r>
  <r>
    <x v="0"/>
    <n v="2018"/>
    <x v="2"/>
    <s v="AM"/>
    <s v="EEUU"/>
    <x v="0"/>
    <s v="HOLIDAY 2018"/>
    <s v="ACTIVE"/>
    <x v="62"/>
    <s v="DOLARES AMERICANOS / UNITED STATES DOLLAR"/>
    <s v="ANITA M. HOPKINS"/>
    <s v="FLORIDA"/>
    <s v="ESTADOS UNIDOS EEUU"/>
    <n v="31"/>
    <n v="2018"/>
    <s v="HOLIDAY"/>
    <s v="HOLIDAY"/>
    <s v="HOLIDAY 2018"/>
    <s v="2018-2019"/>
    <n v="1010"/>
    <x v="1"/>
  </r>
  <r>
    <x v="0"/>
    <n v="2018"/>
    <x v="2"/>
    <s v="AM"/>
    <s v="EEUU"/>
    <x v="0"/>
    <s v="HOLIDAY 2018"/>
    <s v="ACTIVE"/>
    <x v="62"/>
    <s v="DOLARES AMERICANOS / UNITED STATES DOLLAR"/>
    <s v="ANITA M. HOPKINS"/>
    <s v="MASSACHUSETTS"/>
    <s v="ESTADOS UNIDOS EEUU"/>
    <n v="50"/>
    <n v="2018"/>
    <s v="HOLIDAY"/>
    <s v="HOLIDAY"/>
    <s v="HOLIDAY 2018"/>
    <s v="2018-2019"/>
    <n v="1680"/>
    <x v="1"/>
  </r>
  <r>
    <x v="0"/>
    <n v="2018"/>
    <x v="2"/>
    <s v="AM"/>
    <s v="EEUU"/>
    <x v="0"/>
    <s v="HOLIDAY 2018"/>
    <s v="ACTIVE"/>
    <x v="64"/>
    <s v="DOLARES AMERICANOS / UNITED STATES DOLLAR"/>
    <s v="ANITA M. HOPKINS"/>
    <s v="FLORIDA"/>
    <s v="ESTADOS UNIDOS EEUU"/>
    <n v="11"/>
    <n v="2018"/>
    <s v="HOLIDAY"/>
    <s v="HOLIDAY"/>
    <s v="HOLIDAY 2018"/>
    <s v="2018-2019"/>
    <n v="351"/>
    <x v="1"/>
  </r>
  <r>
    <x v="0"/>
    <n v="2018"/>
    <x v="2"/>
    <s v="AM"/>
    <s v="EEUU"/>
    <x v="0"/>
    <s v="HOLIDAY 2018"/>
    <s v="ACTIVE"/>
    <x v="64"/>
    <s v="DOLARES AMERICANOS / UNITED STATES DOLLAR"/>
    <s v="ANITA M. HOPKINS"/>
    <s v="MASSACHUSETTS"/>
    <s v="ESTADOS UNIDOS EEUU"/>
    <n v="11"/>
    <n v="2018"/>
    <s v="HOLIDAY"/>
    <s v="HOLIDAY"/>
    <s v="HOLIDAY 2018"/>
    <s v="2018-2019"/>
    <n v="396"/>
    <x v="1"/>
  </r>
  <r>
    <x v="0"/>
    <n v="2018"/>
    <x v="2"/>
    <s v="AM"/>
    <s v="EEUU"/>
    <x v="0"/>
    <s v="HOLIDAY 2018"/>
    <s v="ACTIVE"/>
    <x v="64"/>
    <s v="DOLARES AMERICANOS / UNITED STATES DOLLAR"/>
    <s v="ANITA M. HOPKINS"/>
    <s v="NEW JERSEY"/>
    <s v="ESTADOS UNIDOS EEUU"/>
    <n v="4"/>
    <n v="2018"/>
    <s v="HOLIDAY"/>
    <s v="HOLIDAY"/>
    <s v="HOLIDAY 2018"/>
    <s v="2018-2019"/>
    <n v="144"/>
    <x v="1"/>
  </r>
  <r>
    <x v="0"/>
    <n v="2018"/>
    <x v="2"/>
    <s v="AM"/>
    <s v="EEUU"/>
    <x v="0"/>
    <s v="HOLIDAY 2018"/>
    <s v="ACTIVE"/>
    <x v="64"/>
    <s v="DOLARES AMERICANOS / UNITED STATES DOLLAR"/>
    <s v="ANITA M. HOPKINS"/>
    <s v="NEW YORK"/>
    <s v="ESTADOS UNIDOS EEUU"/>
    <n v="11"/>
    <n v="2018"/>
    <s v="HOLIDAY"/>
    <s v="HOLIDAY"/>
    <s v="HOLIDAY 2018"/>
    <s v="2018-2019"/>
    <n v="429"/>
    <x v="1"/>
  </r>
  <r>
    <x v="0"/>
    <n v="2018"/>
    <x v="2"/>
    <s v="AM"/>
    <s v="EEUU"/>
    <x v="0"/>
    <s v="HOLIDAY 2018"/>
    <s v="ACTIVE"/>
    <x v="64"/>
    <s v="DOLARES AMERICANOS / UNITED STATES DOLLAR"/>
    <s v="ANITA M. HOPKINS"/>
    <s v="ILLINOIS"/>
    <s v="ESTADOS UNIDOS EEUU"/>
    <n v="8"/>
    <n v="2018"/>
    <s v="HOLIDAY"/>
    <s v="HOLIDAY"/>
    <s v="HOLIDAY 2018"/>
    <s v="2018-2019"/>
    <n v="300"/>
    <x v="1"/>
  </r>
  <r>
    <x v="0"/>
    <n v="2018"/>
    <x v="2"/>
    <s v="AM"/>
    <s v="EEUU"/>
    <x v="0"/>
    <s v="HOLIDAY 2018"/>
    <s v="ACTIVE"/>
    <x v="64"/>
    <s v="DOLARES AMERICANOS / UNITED STATES DOLLAR"/>
    <s v="LAURA BONG"/>
    <s v="LOUISIANA"/>
    <s v="ESTADOS UNIDOS EEUU"/>
    <n v="47"/>
    <n v="2018"/>
    <s v="HOLIDAY"/>
    <s v="HOLIDAY"/>
    <s v="HOLIDAY 2018"/>
    <s v="2018-2019"/>
    <n v="1632"/>
    <x v="6"/>
  </r>
  <r>
    <x v="0"/>
    <n v="2018"/>
    <x v="2"/>
    <s v="AM"/>
    <s v="EEUU"/>
    <x v="0"/>
    <s v="HOLIDAY 2018"/>
    <s v="ACTIVE"/>
    <x v="65"/>
    <s v="DOLARES AMERICANOS / UNITED STATES DOLLAR"/>
    <s v="ANITA M. HOPKINS"/>
    <s v="NEW YORK"/>
    <s v="ESTADOS UNIDOS EEUU"/>
    <n v="40"/>
    <n v="2018"/>
    <s v="HOLIDAY"/>
    <s v="HOLIDAY"/>
    <s v="HOLIDAY 2018"/>
    <s v="2018-2019"/>
    <n v="1421"/>
    <x v="1"/>
  </r>
  <r>
    <x v="0"/>
    <n v="2018"/>
    <x v="2"/>
    <s v="AM"/>
    <s v="EEUU"/>
    <x v="0"/>
    <s v="HOLIDAY 2018"/>
    <s v="ACTIVE"/>
    <x v="153"/>
    <s v="DOLARES AMERICANOS / UNITED STATES DOLLAR"/>
    <s v="HOLLY SALES INC."/>
    <s v="INDIANA"/>
    <s v="ESTADOS UNIDOS EEUU"/>
    <n v="60"/>
    <n v="2018"/>
    <s v="HOLIDAY"/>
    <s v="HOLIDAY"/>
    <s v="HOLIDAY 2018"/>
    <s v="2018-2019"/>
    <n v="1900"/>
    <x v="8"/>
  </r>
  <r>
    <x v="0"/>
    <n v="2018"/>
    <x v="2"/>
    <s v="AM"/>
    <s v="EEUU"/>
    <x v="0"/>
    <s v="HOLIDAY 2018"/>
    <s v="ACTIVE"/>
    <x v="67"/>
    <s v="DOLARES AMERICANOS / UNITED STATES DOLLAR"/>
    <s v="DENISE ARNETT"/>
    <s v="COLORADO"/>
    <s v="ESTADOS UNIDOS EEUU"/>
    <n v="26"/>
    <n v="2018"/>
    <s v="HOLIDAY"/>
    <s v="HOLIDAY"/>
    <s v="HOLIDAY 2018"/>
    <s v="2018-2019"/>
    <n v="939"/>
    <x v="14"/>
  </r>
  <r>
    <x v="0"/>
    <n v="2018"/>
    <x v="2"/>
    <s v="AM"/>
    <s v="EEUU"/>
    <x v="0"/>
    <s v="HOLIDAY 2018"/>
    <s v="ACTIVE"/>
    <x v="105"/>
    <s v="DOLAR CANADIENSE / CANADIAN DOLLAR"/>
    <s v="STEPHANIE VITALI"/>
    <s v="ONTARIO"/>
    <s v="CANADA"/>
    <n v="22"/>
    <n v="2018"/>
    <s v="HOLIDAY"/>
    <s v="HOLIDAY"/>
    <s v="HOLIDAY 2018"/>
    <s v="2018-2019"/>
    <n v="805.89187938613418"/>
    <x v="4"/>
  </r>
  <r>
    <x v="0"/>
    <n v="2018"/>
    <x v="2"/>
    <s v="AM"/>
    <s v="EEUU"/>
    <x v="0"/>
    <s v="HOLIDAY 2018"/>
    <s v="ACTIVE"/>
    <x v="70"/>
    <s v="DOLARES AMERICANOS / UNITED STATES DOLLAR"/>
    <s v="DENISE ARNETT"/>
    <s v="COLORADO"/>
    <s v="ESTADOS UNIDOS EEUU"/>
    <n v="26"/>
    <n v="2018"/>
    <s v="HOLIDAY"/>
    <s v="HOLIDAY"/>
    <s v="HOLIDAY 2018"/>
    <s v="2018-2019"/>
    <n v="939"/>
    <x v="14"/>
  </r>
  <r>
    <x v="0"/>
    <n v="2018"/>
    <x v="2"/>
    <s v="AM"/>
    <s v="EEUU"/>
    <x v="0"/>
    <s v="HOLIDAY 2018"/>
    <s v="ACTIVE"/>
    <x v="71"/>
    <s v="DOLARES AMERICANOS / UNITED STATES DOLLAR"/>
    <s v="LAURA BONG"/>
    <s v="MISSOURI"/>
    <s v="ESTADOS UNIDOS EEUU"/>
    <n v="22"/>
    <n v="2018"/>
    <s v="HOLIDAY"/>
    <s v="HOLIDAY"/>
    <s v="HOLIDAY 2018"/>
    <s v="2018-2019"/>
    <n v="756"/>
    <x v="6"/>
  </r>
  <r>
    <x v="0"/>
    <n v="2018"/>
    <x v="2"/>
    <s v="AM"/>
    <s v="EEUU"/>
    <x v="0"/>
    <s v="HOLIDAY 2018"/>
    <s v="ACTIVE"/>
    <x v="109"/>
    <s v="DOLARES AMERICANOS / UNITED STATES DOLLAR"/>
    <s v="PAIGE ALYSE STRAUGHAN"/>
    <s v="CALIFORNIA"/>
    <s v="ESTADOS UNIDOS EEUU"/>
    <n v="2"/>
    <n v="2018"/>
    <s v="HOLIDAY"/>
    <s v="HOLIDAY"/>
    <s v="HOLIDAY 2018"/>
    <s v="2018-2019"/>
    <n v="75"/>
    <x v="9"/>
  </r>
  <r>
    <x v="0"/>
    <n v="2018"/>
    <x v="2"/>
    <s v="AM"/>
    <s v="EEUU"/>
    <x v="0"/>
    <s v="HOLIDAY 2018"/>
    <s v="ACTIVE"/>
    <x v="145"/>
    <s v="DOLARES AMERICANOS / UNITED STATES DOLLAR"/>
    <s v="HOLLY SALES INC."/>
    <s v="NORTH DAKOTA"/>
    <s v="ESTADOS UNIDOS EEUU"/>
    <n v="47"/>
    <n v="2018"/>
    <s v="HOLIDAY"/>
    <s v="HOLIDAY"/>
    <s v="HOLIDAY 2018"/>
    <s v="2018-2019"/>
    <n v="1521"/>
    <x v="8"/>
  </r>
  <r>
    <x v="0"/>
    <n v="2018"/>
    <x v="2"/>
    <s v="AM"/>
    <s v="EEUU"/>
    <x v="0"/>
    <s v="SPRING 2019"/>
    <s v="SWIMWEAR"/>
    <x v="154"/>
    <s v="DOLAR CANADIENSE / CANADIAN DOLLAR"/>
    <s v="STEPHANIE VITALI"/>
    <s v="ONTARIO"/>
    <s v="CANADA"/>
    <n v="82"/>
    <n v="2019"/>
    <s v="SPRING"/>
    <s v="SPRING"/>
    <s v="SPRING 2019"/>
    <s v="2018-2019"/>
    <n v="3135.0890722603535"/>
    <x v="4"/>
  </r>
  <r>
    <x v="0"/>
    <n v="2018"/>
    <x v="2"/>
    <s v="AM"/>
    <s v="EEUU"/>
    <x v="0"/>
    <s v="SPRING 2019"/>
    <s v="SWIMWEAR"/>
    <x v="0"/>
    <s v="DOLARES AMERICANOS / UNITED STATES DOLLAR"/>
    <s v="TS SALES MANAGEMENT INC."/>
    <s v="WASHINGTON"/>
    <s v="ESTADOS UNIDOS EEUU"/>
    <n v="354"/>
    <n v="2019"/>
    <s v="SPRING"/>
    <s v="SPRING"/>
    <s v="SPRING 2019"/>
    <s v="2018-2019"/>
    <n v="10081.920000000004"/>
    <x v="0"/>
  </r>
  <r>
    <x v="0"/>
    <n v="2018"/>
    <x v="2"/>
    <s v="AM"/>
    <s v="EEUU"/>
    <x v="0"/>
    <s v="SPRING 2019"/>
    <s v="SWIMWEAR"/>
    <x v="0"/>
    <s v="DOLARES AMERICANOS / UNITED STATES DOLLAR"/>
    <s v="PAIGE ALYSE STRAUGHAN"/>
    <s v="WASHINGTON"/>
    <s v="ESTADOS UNIDOS EEUU"/>
    <n v="39"/>
    <n v="2019"/>
    <s v="SPRING"/>
    <s v="SPRING"/>
    <s v="SPRING 2019"/>
    <s v="2018-2019"/>
    <n v="1094.6999999999998"/>
    <x v="0"/>
  </r>
  <r>
    <x v="0"/>
    <n v="2018"/>
    <x v="2"/>
    <s v="AM"/>
    <s v="EEUU"/>
    <x v="0"/>
    <s v="SPRING 2019"/>
    <s v="SWIMWEAR"/>
    <x v="84"/>
    <s v="DOLARES AMERICANOS / UNITED STATES DOLLAR"/>
    <s v="BILL MILLER AND COMPANY"/>
    <s v="FLORIDA"/>
    <s v="ESTADOS UNIDOS EEUU"/>
    <n v="14"/>
    <n v="2019"/>
    <s v="SPRING"/>
    <s v="SPRING"/>
    <s v="SPRING 2019"/>
    <s v="2018-2019"/>
    <n v="413"/>
    <x v="2"/>
  </r>
  <r>
    <x v="0"/>
    <n v="2018"/>
    <x v="2"/>
    <s v="AM"/>
    <s v="EEUU"/>
    <x v="0"/>
    <s v="SPRING 2019"/>
    <s v="SWIMWEAR"/>
    <x v="49"/>
    <s v="DOLAR CANADIENSE / CANADIAN DOLLAR"/>
    <s v="STEPHANIE VITALI"/>
    <s v="ONTARIO"/>
    <s v="CANADA"/>
    <n v="28"/>
    <n v="2019"/>
    <s v="SPRING"/>
    <s v="SPRING"/>
    <s v="SPRING 2019"/>
    <s v="2018-2019"/>
    <n v="879.92596591347262"/>
    <x v="4"/>
  </r>
  <r>
    <x v="0"/>
    <n v="2018"/>
    <x v="2"/>
    <s v="AM"/>
    <s v="EEUU"/>
    <x v="0"/>
    <s v="SPRING 2019"/>
    <s v="SWIMWEAR"/>
    <x v="85"/>
    <s v="DOLARES AMERICANOS / UNITED STATES DOLLAR"/>
    <s v="JUDITH ANN DEAL"/>
    <s v="HAWAII"/>
    <s v="ESTADOS UNIDOS EEUU"/>
    <n v="117"/>
    <n v="2019"/>
    <s v="SPRING"/>
    <s v="SPRING"/>
    <s v="SPRING 2019"/>
    <s v="2018-2019"/>
    <n v="3766"/>
    <x v="10"/>
  </r>
  <r>
    <x v="0"/>
    <n v="2018"/>
    <x v="2"/>
    <s v="AM"/>
    <s v="EEUU"/>
    <x v="0"/>
    <s v="SPRING 2019"/>
    <s v="SWIMWEAR"/>
    <x v="73"/>
    <s v="DOLARES AMERICANOS / UNITED STATES DOLLAR"/>
    <s v="BILL MILLER AND COMPANY"/>
    <s v="FLORIDA"/>
    <s v="ESTADOS UNIDOS EEUU"/>
    <n v="144"/>
    <n v="2019"/>
    <s v="SPRING"/>
    <s v="SPRING"/>
    <s v="SPRING 2019"/>
    <s v="2018-2019"/>
    <n v="4409"/>
    <x v="2"/>
  </r>
  <r>
    <x v="0"/>
    <n v="2018"/>
    <x v="2"/>
    <s v="AM"/>
    <s v="EEUU"/>
    <x v="0"/>
    <s v="SPRING 2019"/>
    <s v="SWIMWEAR"/>
    <x v="23"/>
    <s v="DOLARES AMERICANOS / UNITED STATES DOLLAR"/>
    <s v="ANITA M. HOPKINS"/>
    <s v="WISCONSIN"/>
    <s v="ESTADOS UNIDOS EEUU"/>
    <n v="369"/>
    <n v="2019"/>
    <s v="SPRING"/>
    <s v="SPRING"/>
    <s v="SPRING 2019"/>
    <s v="2018-2019"/>
    <n v="11409.84"/>
    <x v="1"/>
  </r>
  <r>
    <x v="0"/>
    <n v="2018"/>
    <x v="2"/>
    <s v="AM"/>
    <s v="EEUU"/>
    <x v="0"/>
    <s v="SPRING 2019"/>
    <s v="SWIMWEAR"/>
    <x v="48"/>
    <s v="DOLARES AMERICANOS / UNITED STATES DOLLAR"/>
    <s v="PHYLLIS POSNER"/>
    <s v="CALIFORNIA"/>
    <s v="ESTADOS UNIDOS EEUU"/>
    <n v="144"/>
    <n v="2019"/>
    <s v="SPRING"/>
    <s v="SPRING"/>
    <s v="SPRING 2019"/>
    <s v="2018-2019"/>
    <n v="3933.92"/>
    <x v="5"/>
  </r>
  <r>
    <x v="0"/>
    <n v="2018"/>
    <x v="2"/>
    <s v="AM"/>
    <s v="EEUU"/>
    <x v="0"/>
    <s v="SPRING 2019"/>
    <s v="SWIMWEAR"/>
    <x v="86"/>
    <s v="DOLARES AMERICANOS / UNITED STATES DOLLAR"/>
    <s v="JULIUS ORTIZ MALDONADO"/>
    <s v="PUERTO RICO"/>
    <s v="ESTADOS UNIDOS EEUU"/>
    <n v="107"/>
    <n v="2019"/>
    <s v="SPRING"/>
    <s v="SPRING"/>
    <s v="SPRING 2019"/>
    <s v="2018-2019"/>
    <n v="4131"/>
    <x v="15"/>
  </r>
  <r>
    <x v="0"/>
    <n v="2018"/>
    <x v="2"/>
    <s v="AM"/>
    <s v="EEUU"/>
    <x v="0"/>
    <s v="SPRING 2019"/>
    <s v="SWIMWEAR"/>
    <x v="155"/>
    <s v="DOLARES AMERICANOS / UNITED STATES DOLLAR"/>
    <s v="BILL MILLER AND COMPANY"/>
    <s v="FLORIDA"/>
    <s v="ESTADOS UNIDOS EEUU"/>
    <n v="28"/>
    <n v="2019"/>
    <s v="SPRING"/>
    <s v="SPRING"/>
    <s v="SPRING 2019"/>
    <s v="2018-2019"/>
    <n v="888"/>
    <x v="2"/>
  </r>
  <r>
    <x v="0"/>
    <n v="2018"/>
    <x v="2"/>
    <s v="AM"/>
    <s v="EEUU"/>
    <x v="0"/>
    <s v="SPRING 2019"/>
    <s v="SWIMWEAR"/>
    <x v="121"/>
    <s v="DOLARES AMERICANOS / UNITED STATES DOLLAR"/>
    <s v="JUDITH ANN DEAL"/>
    <s v="HAWAII"/>
    <s v="ESTADOS UNIDOS EEUU"/>
    <n v="94"/>
    <n v="2019"/>
    <s v="SPRING"/>
    <s v="SPRING"/>
    <s v="SPRING 2019"/>
    <s v="2018-2019"/>
    <n v="3436"/>
    <x v="10"/>
  </r>
  <r>
    <x v="0"/>
    <n v="2018"/>
    <x v="2"/>
    <s v="AM"/>
    <s v="EEUU"/>
    <x v="0"/>
    <s v="SPRING 2019"/>
    <s v="SWIMWEAR"/>
    <x v="24"/>
    <s v="DOLARES AMERICANOS / UNITED STATES DOLLAR"/>
    <s v="MIE MANNICHE"/>
    <s v="CALIFORNIA"/>
    <s v="ESTADOS UNIDOS EEUU"/>
    <n v="56"/>
    <n v="2019"/>
    <s v="SPRING"/>
    <s v="SPRING"/>
    <s v="SPRING 2019"/>
    <s v="2018-2019"/>
    <n v="1678"/>
    <x v="11"/>
  </r>
  <r>
    <x v="0"/>
    <n v="2018"/>
    <x v="2"/>
    <s v="AM"/>
    <s v="EEUU"/>
    <x v="0"/>
    <s v="SPRING 2019"/>
    <s v="SWIMWEAR"/>
    <x v="3"/>
    <s v="DOLARES AMERICANOS / UNITED STATES DOLLAR"/>
    <s v="ANITA M. HOPKINS"/>
    <s v="RHODE ISLAND"/>
    <s v="ESTADOS UNIDOS EEUU"/>
    <n v="5"/>
    <n v="2019"/>
    <s v="SPRING"/>
    <s v="SPRING"/>
    <s v="SPRING 2019"/>
    <s v="2018-2019"/>
    <n v="340"/>
    <x v="1"/>
  </r>
  <r>
    <x v="0"/>
    <n v="2018"/>
    <x v="2"/>
    <s v="AM"/>
    <s v="EEUU"/>
    <x v="0"/>
    <s v="SPRING 2019"/>
    <s v="SWIMWEAR"/>
    <x v="5"/>
    <s v="DOLARES AMERICANOS / UNITED STATES DOLLAR"/>
    <s v="STEPHANIE VITALI"/>
    <s v="ONTARIO"/>
    <s v="CANADA"/>
    <n v="344"/>
    <n v="2019"/>
    <s v="SPRING"/>
    <s v="SPRING"/>
    <s v="SPRING 2019"/>
    <s v="2018-2019"/>
    <n v="11559"/>
    <x v="4"/>
  </r>
  <r>
    <x v="0"/>
    <n v="2018"/>
    <x v="2"/>
    <s v="AM"/>
    <s v="EEUU"/>
    <x v="0"/>
    <s v="SPRING 2019"/>
    <s v="SWIMWEAR"/>
    <x v="100"/>
    <s v="DOLAR CANADIENSE / CANADIAN DOLLAR"/>
    <s v="JULIE BERTRAND"/>
    <s v="QUEBEC"/>
    <s v="CANADA"/>
    <n v="45"/>
    <n v="2019"/>
    <s v="SPRING"/>
    <s v="SPRING"/>
    <s v="SPRING 2019"/>
    <s v="2018-2019"/>
    <n v="1433.6392380658599"/>
    <x v="7"/>
  </r>
  <r>
    <x v="0"/>
    <n v="2018"/>
    <x v="2"/>
    <s v="AM"/>
    <s v="EEUU"/>
    <x v="0"/>
    <s v="SPRING 2019"/>
    <s v="SWIMWEAR"/>
    <x v="25"/>
    <s v="DOLARES AMERICANOS / UNITED STATES DOLLAR"/>
    <s v="JUDITH ANN DEAL"/>
    <s v="HAWAII"/>
    <s v="ESTADOS UNIDOS EEUU"/>
    <n v="624"/>
    <n v="2019"/>
    <s v="SPRING"/>
    <s v="SPRING"/>
    <s v="SPRING 2019"/>
    <s v="2018-2019"/>
    <n v="20951.299999999992"/>
    <x v="10"/>
  </r>
  <r>
    <x v="0"/>
    <n v="2018"/>
    <x v="2"/>
    <s v="AM"/>
    <s v="EEUU"/>
    <x v="0"/>
    <s v="SPRING 2019"/>
    <s v="SWIMWEAR"/>
    <x v="88"/>
    <s v="DOLARES AMERICANOS / UNITED STATES DOLLAR"/>
    <s v="BILL MILLER AND COMPANY"/>
    <s v="FLORIDA"/>
    <s v="ESTADOS UNIDOS EEUU"/>
    <n v="46"/>
    <n v="2019"/>
    <s v="SPRING"/>
    <s v="SPRING"/>
    <s v="SPRING 2019"/>
    <s v="2018-2019"/>
    <n v="1894"/>
    <x v="2"/>
  </r>
  <r>
    <x v="0"/>
    <n v="2018"/>
    <x v="2"/>
    <s v="AM"/>
    <s v="EEUU"/>
    <x v="0"/>
    <s v="SPRING 2019"/>
    <s v="SWIMWEAR"/>
    <x v="156"/>
    <s v="DOLARES AMERICANOS / UNITED STATES DOLLAR"/>
    <s v="LAURA BONG"/>
    <s v="CALIFORNIA"/>
    <s v="ESTADOS UNIDOS EEUU"/>
    <n v="35"/>
    <n v="2019"/>
    <s v="SPRING"/>
    <s v="SPRING"/>
    <s v="SPRING 2019"/>
    <s v="2018-2019"/>
    <n v="1116.25"/>
    <x v="6"/>
  </r>
  <r>
    <x v="0"/>
    <n v="2018"/>
    <x v="2"/>
    <s v="AM"/>
    <s v="EEUU"/>
    <x v="0"/>
    <s v="SPRING 2019"/>
    <s v="SWIMWEAR"/>
    <x v="124"/>
    <s v="DOLARES AMERICANOS / UNITED STATES DOLLAR"/>
    <s v="JUDITH ANN DEAL"/>
    <s v="HAWAII"/>
    <s v="ESTADOS UNIDOS EEUU"/>
    <n v="100"/>
    <n v="2019"/>
    <s v="SPRING"/>
    <s v="SPRING"/>
    <s v="SPRING 2019"/>
    <s v="2018-2019"/>
    <n v="3844"/>
    <x v="10"/>
  </r>
  <r>
    <x v="0"/>
    <n v="2018"/>
    <x v="2"/>
    <s v="AM"/>
    <s v="EEUU"/>
    <x v="0"/>
    <s v="SPRING 2019"/>
    <s v="SWIMWEAR"/>
    <x v="125"/>
    <s v="DOLARES AMERICANOS / UNITED STATES DOLLAR"/>
    <s v="JUDITH ANN DEAL"/>
    <s v="HAWAII"/>
    <s v="ESTADOS UNIDOS EEUU"/>
    <n v="108"/>
    <n v="2019"/>
    <s v="SPRING"/>
    <s v="SPRING"/>
    <s v="SPRING 2019"/>
    <s v="2018-2019"/>
    <n v="3630"/>
    <x v="10"/>
  </r>
  <r>
    <x v="0"/>
    <n v="2018"/>
    <x v="2"/>
    <s v="AM"/>
    <s v="EEUU"/>
    <x v="0"/>
    <s v="SPRING 2019"/>
    <s v="SWIMWEAR"/>
    <x v="157"/>
    <s v="DOLAR CANADIENSE / CANADIAN DOLLAR"/>
    <s v="JULIE BERTRAND"/>
    <s v="QUEBEC"/>
    <s v="CANADA"/>
    <n v="70"/>
    <n v="2019"/>
    <s v="SPRING"/>
    <s v="SPRING"/>
    <s v="SPRING 2019"/>
    <s v="2018-2019"/>
    <n v="2096.8612632066006"/>
    <x v="7"/>
  </r>
  <r>
    <x v="0"/>
    <n v="2018"/>
    <x v="2"/>
    <s v="AM"/>
    <s v="EEUU"/>
    <x v="0"/>
    <s v="SPRING 2019"/>
    <s v="SWIMWEAR"/>
    <x v="90"/>
    <s v="DOLARES AMERICANOS / UNITED STATES DOLLAR"/>
    <s v="MIE MANNICHE"/>
    <s v="CALIFORNIA"/>
    <s v="ESTADOS UNIDOS EEUU"/>
    <n v="32"/>
    <n v="2019"/>
    <s v="SPRING"/>
    <s v="SPRING"/>
    <s v="SPRING 2019"/>
    <s v="2018-2019"/>
    <n v="1216"/>
    <x v="11"/>
  </r>
  <r>
    <x v="0"/>
    <n v="2018"/>
    <x v="2"/>
    <s v="AM"/>
    <s v="EEUU"/>
    <x v="0"/>
    <s v="SPRING 2019"/>
    <s v="SWIMWEAR"/>
    <x v="26"/>
    <s v="DOLARES AMERICANOS / UNITED STATES DOLLAR"/>
    <s v="BILL MILLER AND COMPANY"/>
    <s v="FLORIDA"/>
    <s v="ESTADOS UNIDOS EEUU"/>
    <n v="103"/>
    <n v="2019"/>
    <s v="SPRING"/>
    <s v="SPRING"/>
    <s v="SPRING 2019"/>
    <s v="2018-2019"/>
    <n v="2988"/>
    <x v="2"/>
  </r>
  <r>
    <x v="0"/>
    <n v="2018"/>
    <x v="2"/>
    <s v="AM"/>
    <s v="EEUU"/>
    <x v="0"/>
    <s v="SPRING 2019"/>
    <s v="SWIMWEAR"/>
    <x v="126"/>
    <s v="DOLARES AMERICANOS / UNITED STATES DOLLAR"/>
    <s v="BILL MILLER AND COMPANY"/>
    <s v="FLORIDA"/>
    <s v="ESTADOS UNIDOS EEUU"/>
    <n v="9"/>
    <n v="2019"/>
    <s v="SPRING"/>
    <s v="SPRING"/>
    <s v="SPRING 2019"/>
    <s v="2018-2019"/>
    <n v="276"/>
    <x v="2"/>
  </r>
  <r>
    <x v="0"/>
    <n v="2018"/>
    <x v="2"/>
    <s v="AM"/>
    <s v="EEUU"/>
    <x v="0"/>
    <s v="SPRING 2019"/>
    <s v="SWIMWEAR"/>
    <x v="19"/>
    <s v="DOLARES AMERICANOS / UNITED STATES DOLLAR"/>
    <s v="HOLLY SALES INC."/>
    <s v="OHIO"/>
    <s v="ESTADOS UNIDOS EEUU"/>
    <n v="46"/>
    <n v="2019"/>
    <s v="SPRING"/>
    <s v="SPRING"/>
    <s v="SPRING 2019"/>
    <s v="2018-2019"/>
    <n v="1631"/>
    <x v="8"/>
  </r>
  <r>
    <x v="0"/>
    <n v="2018"/>
    <x v="2"/>
    <s v="AM"/>
    <s v="EEUU"/>
    <x v="0"/>
    <s v="SPRING 2019"/>
    <s v="SWIMWEAR"/>
    <x v="158"/>
    <s v="DOLAR CANADIENSE / CANADIAN DOLLAR"/>
    <s v="SHOUTOUTAGENCY"/>
    <s v="BRITISH COLUMBIA"/>
    <s v="CANADA"/>
    <n v="75"/>
    <n v="2019"/>
    <s v="SPRING"/>
    <s v="SPRING"/>
    <s v="SPRING 2019"/>
    <s v="2018-2019"/>
    <n v="2704.5577234518391"/>
    <x v="3"/>
  </r>
  <r>
    <x v="0"/>
    <n v="2018"/>
    <x v="2"/>
    <s v="AM"/>
    <s v="EEUU"/>
    <x v="0"/>
    <s v="SPRING 2019"/>
    <s v="SWIMWEAR"/>
    <x v="91"/>
    <s v="DOLARES AMERICANOS / UNITED STATES DOLLAR"/>
    <s v="JUDITH ANN DEAL"/>
    <s v="HAWAII"/>
    <s v="ESTADOS UNIDOS EEUU"/>
    <n v="131"/>
    <n v="2019"/>
    <s v="SPRING"/>
    <s v="SPRING"/>
    <s v="SPRING 2019"/>
    <s v="2018-2019"/>
    <n v="4220"/>
    <x v="10"/>
  </r>
  <r>
    <x v="0"/>
    <n v="2018"/>
    <x v="2"/>
    <s v="AM"/>
    <s v="EEUU"/>
    <x v="0"/>
    <s v="SPRING 2019"/>
    <s v="SWIMWEAR"/>
    <x v="74"/>
    <s v="DOLARES AMERICANOS / UNITED STATES DOLLAR"/>
    <s v="JUDITH ANN DEAL"/>
    <s v="HAWAII"/>
    <s v="ESTADOS UNIDOS EEUU"/>
    <n v="36"/>
    <n v="2019"/>
    <s v="SPRING"/>
    <s v="SPRING"/>
    <s v="SPRING 2019"/>
    <s v="2018-2019"/>
    <n v="1584"/>
    <x v="10"/>
  </r>
  <r>
    <x v="0"/>
    <n v="2018"/>
    <x v="2"/>
    <s v="AM"/>
    <s v="EEUU"/>
    <x v="0"/>
    <s v="SPRING 2019"/>
    <s v="SWIMWEAR"/>
    <x v="56"/>
    <s v="DOLAR CANADIENSE / CANADIAN DOLLAR"/>
    <s v="STEPHANIE VITALI"/>
    <s v="ONTARIO"/>
    <s v="CANADA"/>
    <n v="23"/>
    <n v="2019"/>
    <s v="SPRING"/>
    <s v="SPRING"/>
    <s v="SPRING 2019"/>
    <s v="2018-2019"/>
    <n v="944.70579162489389"/>
    <x v="4"/>
  </r>
  <r>
    <x v="0"/>
    <n v="2018"/>
    <x v="2"/>
    <s v="AM"/>
    <s v="EEUU"/>
    <x v="0"/>
    <s v="SPRING 2019"/>
    <s v="SWIMWEAR"/>
    <x v="159"/>
    <s v="DOLARES AMERICANOS / UNITED STATES DOLLAR"/>
    <s v="BILL MILLER AND COMPANY"/>
    <s v="BONAIRE"/>
    <s v="PAISES BAJOS (HOLANDA)"/>
    <n v="76"/>
    <n v="2019"/>
    <s v="SPRING"/>
    <s v="SPRING"/>
    <s v="SPRING 2019"/>
    <s v="2018-2019"/>
    <n v="2739"/>
    <x v="2"/>
  </r>
  <r>
    <x v="0"/>
    <n v="2018"/>
    <x v="2"/>
    <s v="AM"/>
    <s v="EEUU"/>
    <x v="0"/>
    <s v="SPRING 2019"/>
    <s v="SWIMWEAR"/>
    <x v="45"/>
    <s v="DOLARES AMERICANOS / UNITED STATES DOLLAR"/>
    <s v="MIE MANNICHE"/>
    <s v="CALIFORNIA"/>
    <s v="ESTADOS UNIDOS EEUU"/>
    <n v="18"/>
    <n v="2019"/>
    <s v="SPRING"/>
    <s v="SPRING"/>
    <s v="SPRING 2019"/>
    <s v="2018-2019"/>
    <n v="585"/>
    <x v="11"/>
  </r>
  <r>
    <x v="0"/>
    <n v="2018"/>
    <x v="2"/>
    <s v="AM"/>
    <s v="EEUU"/>
    <x v="0"/>
    <s v="SPRING 2019"/>
    <s v="SWIMWEAR"/>
    <x v="127"/>
    <s v="DOLARES AMERICANOS / UNITED STATES DOLLAR"/>
    <s v="BILL MILLER AND COMPANY"/>
    <s v="FLORIDA"/>
    <s v="ESTADOS UNIDOS EEUU"/>
    <n v="68"/>
    <n v="2019"/>
    <s v="SPRING"/>
    <s v="SPRING"/>
    <s v="SPRING 2019"/>
    <s v="2018-2019"/>
    <n v="2112"/>
    <x v="2"/>
  </r>
  <r>
    <x v="0"/>
    <n v="2018"/>
    <x v="2"/>
    <s v="AM"/>
    <s v="EEUU"/>
    <x v="0"/>
    <s v="SPRING 2019"/>
    <s v="SWIMWEAR"/>
    <x v="92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678"/>
    <x v="2"/>
  </r>
  <r>
    <x v="0"/>
    <n v="2018"/>
    <x v="2"/>
    <s v="AM"/>
    <s v="EEUU"/>
    <x v="0"/>
    <s v="SPRING 2019"/>
    <s v="SWIMWEAR"/>
    <x v="102"/>
    <s v="DOLARES AMERICANOS / UNITED STATES DOLLAR"/>
    <s v="PHYLLIS POSNER"/>
    <s v="CALIFORNIA"/>
    <s v="ESTADOS UNIDOS EEUU"/>
    <n v="88"/>
    <n v="2019"/>
    <s v="SPRING"/>
    <s v="SPRING"/>
    <s v="SPRING 2019"/>
    <s v="2018-2019"/>
    <n v="2604"/>
    <x v="5"/>
  </r>
  <r>
    <x v="0"/>
    <n v="2018"/>
    <x v="2"/>
    <s v="AM"/>
    <s v="EEUU"/>
    <x v="0"/>
    <s v="SPRING 2019"/>
    <s v="SWIMWEAR"/>
    <x v="93"/>
    <s v="DOLARES AMERICANOS / UNITED STATES DOLLAR"/>
    <s v="BILL MILLER AND COMPANY"/>
    <s v="FLORIDA"/>
    <s v="ESTADOS UNIDOS EEUU"/>
    <n v="26"/>
    <n v="2019"/>
    <s v="SPRING"/>
    <s v="SPRING"/>
    <s v="SPRING 2019"/>
    <s v="2018-2019"/>
    <n v="1109"/>
    <x v="2"/>
  </r>
  <r>
    <x v="0"/>
    <n v="2018"/>
    <x v="2"/>
    <s v="AM"/>
    <s v="EEUU"/>
    <x v="0"/>
    <s v="SPRING 2019"/>
    <s v="SWIMWEAR"/>
    <x v="128"/>
    <s v="DOLARES AMERICANOS / UNITED STATES DOLLAR"/>
    <s v="BILL MILLER AND COMPANY"/>
    <s v="FLORIDA"/>
    <s v="ESTADOS UNIDOS EEUU"/>
    <n v="113"/>
    <n v="2019"/>
    <s v="SPRING"/>
    <s v="SPRING"/>
    <s v="SPRING 2019"/>
    <s v="2018-2019"/>
    <n v="3534"/>
    <x v="2"/>
  </r>
  <r>
    <x v="0"/>
    <n v="2018"/>
    <x v="2"/>
    <s v="AM"/>
    <s v="EEUU"/>
    <x v="0"/>
    <s v="SPRING 2019"/>
    <s v="SWIMWEAR"/>
    <x v="160"/>
    <s v="DOLAR CANADIENSE / CANADIAN DOLLAR"/>
    <s v="SHOUTOUTAGENCY"/>
    <s v="ALBERTA"/>
    <s v="CANADA"/>
    <n v="210"/>
    <n v="2019"/>
    <s v="SPRING"/>
    <s v="SPRING"/>
    <s v="SPRING 2019"/>
    <s v="2018-2019"/>
    <n v="5619.8812369861953"/>
    <x v="3"/>
  </r>
  <r>
    <x v="0"/>
    <n v="2018"/>
    <x v="2"/>
    <s v="AM"/>
    <s v="EEUU"/>
    <x v="0"/>
    <s v="SPRING 2019"/>
    <s v="SWIMWEAR"/>
    <x v="129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1010"/>
    <x v="2"/>
  </r>
  <r>
    <x v="0"/>
    <n v="2018"/>
    <x v="2"/>
    <s v="AM"/>
    <s v="EEUU"/>
    <x v="0"/>
    <s v="SPRING 2019"/>
    <s v="SWIMWEAR"/>
    <x v="94"/>
    <s v="DOLARES AMERICANOS / UNITED STATES DOLLAR"/>
    <s v="BILL MILLER AND COMPANY"/>
    <s v="FLORIDA"/>
    <s v="ESTADOS UNIDOS EEUU"/>
    <n v="59"/>
    <n v="2019"/>
    <s v="SPRING"/>
    <s v="SPRING"/>
    <s v="SPRING 2019"/>
    <s v="2018-2019"/>
    <n v="1961"/>
    <x v="2"/>
  </r>
  <r>
    <x v="0"/>
    <n v="2018"/>
    <x v="2"/>
    <s v="AM"/>
    <s v="EEUU"/>
    <x v="0"/>
    <s v="SPRING 2019"/>
    <s v="SWIMWEAR"/>
    <x v="161"/>
    <s v="DOLARES AMERICANOS / UNITED STATES DOLLAR"/>
    <s v="JULIUS ORTIZ MALDONADO"/>
    <s v="FLORIDA"/>
    <s v="ESTADOS UNIDOS EEUU"/>
    <n v="53"/>
    <n v="2019"/>
    <s v="SPRING"/>
    <s v="SPRING"/>
    <s v="SPRING 2019"/>
    <s v="2018-2019"/>
    <n v="1589"/>
    <x v="15"/>
  </r>
  <r>
    <x v="0"/>
    <n v="2018"/>
    <x v="2"/>
    <s v="AM"/>
    <s v="EEUU"/>
    <x v="0"/>
    <s v="SPRING 2019"/>
    <s v="SWIMWEAR"/>
    <x v="162"/>
    <s v="DOLARES AMERICANOS / UNITED STATES DOLLAR"/>
    <s v="BILL MILLER AND COMPANY"/>
    <s v="FLORIDA"/>
    <s v="ESTADOS UNIDOS EEUU"/>
    <n v="109"/>
    <n v="2019"/>
    <s v="SPRING"/>
    <s v="SPRING"/>
    <s v="SPRING 2019"/>
    <s v="2018-2019"/>
    <n v="3311"/>
    <x v="2"/>
  </r>
  <r>
    <x v="0"/>
    <n v="2018"/>
    <x v="2"/>
    <s v="AM"/>
    <s v="EEUU"/>
    <x v="0"/>
    <s v="SPRING 2019"/>
    <s v="SWIMWEAR"/>
    <x v="130"/>
    <s v="DOLARES AMERICANOS / UNITED STATES DOLLAR"/>
    <s v="BILL MILLER AND COMPANY"/>
    <s v="FLORIDA"/>
    <s v="ESTADOS UNIDOS EEUU"/>
    <n v="36"/>
    <n v="2019"/>
    <s v="SPRING"/>
    <s v="SPRING"/>
    <s v="SPRING 2019"/>
    <s v="2018-2019"/>
    <n v="1071"/>
    <x v="2"/>
  </r>
  <r>
    <x v="0"/>
    <n v="2018"/>
    <x v="2"/>
    <s v="AM"/>
    <s v="EEUU"/>
    <x v="0"/>
    <s v="SPRING 2019"/>
    <s v="SWIMWEAR"/>
    <x v="163"/>
    <s v="DOLARES AMERICANOS / UNITED STATES DOLLAR"/>
    <s v="BILL MILLER AND COMPANY"/>
    <s v="FLORIDA"/>
    <s v="ESTADOS UNIDOS EEUU"/>
    <n v="83"/>
    <n v="2019"/>
    <s v="SPRING"/>
    <s v="SPRING"/>
    <s v="SPRING 2019"/>
    <s v="2018-2019"/>
    <n v="2445"/>
    <x v="2"/>
  </r>
  <r>
    <x v="0"/>
    <n v="2018"/>
    <x v="2"/>
    <s v="AM"/>
    <s v="EEUU"/>
    <x v="0"/>
    <s v="SPRING 2019"/>
    <s v="SWIMWEAR"/>
    <x v="164"/>
    <s v="DOLARES AMERICANOS / UNITED STATES DOLLAR"/>
    <s v="JUDITH ANN DEAL"/>
    <s v="HAWAII"/>
    <s v="ESTADOS UNIDOS EEUU"/>
    <n v="21"/>
    <n v="2019"/>
    <s v="SPRING"/>
    <s v="SPRING"/>
    <s v="SPRING 2019"/>
    <s v="2018-2019"/>
    <n v="627"/>
    <x v="10"/>
  </r>
  <r>
    <x v="0"/>
    <n v="2018"/>
    <x v="2"/>
    <s v="AM"/>
    <s v="EEUU"/>
    <x v="0"/>
    <s v="SPRING 2019"/>
    <s v="SWIMWEAR"/>
    <x v="165"/>
    <s v="DOLARES AMERICANOS / UNITED STATES DOLLAR"/>
    <s v="JULIUS ORTIZ MALDONADO"/>
    <s v="PUERTO RICO"/>
    <s v="ESTADOS UNIDOS EEUU"/>
    <n v="81"/>
    <n v="2019"/>
    <s v="SPRING"/>
    <s v="SPRING"/>
    <s v="SPRING 2019"/>
    <s v="2018-2019"/>
    <n v="2615"/>
    <x v="15"/>
  </r>
  <r>
    <x v="0"/>
    <n v="2018"/>
    <x v="2"/>
    <s v="AM"/>
    <s v="EEUU"/>
    <x v="0"/>
    <s v="SPRING 2019"/>
    <s v="SWIMWEAR"/>
    <x v="166"/>
    <s v="DOLARES AMERICANOS / UNITED STATES DOLLAR"/>
    <s v="DENISE ARNETT"/>
    <s v="COLORADO"/>
    <s v="ESTADOS UNIDOS EEUU"/>
    <n v="34"/>
    <n v="2019"/>
    <s v="SPRING"/>
    <s v="SPRING"/>
    <s v="SPRING 2019"/>
    <s v="2018-2019"/>
    <n v="1184"/>
    <x v="14"/>
  </r>
  <r>
    <x v="0"/>
    <n v="2018"/>
    <x v="2"/>
    <s v="AM"/>
    <s v="EEUU"/>
    <x v="0"/>
    <s v="SPRING 2019"/>
    <s v="SWIMWEAR"/>
    <x v="167"/>
    <s v="DOLARES AMERICANOS / UNITED STATES DOLLAR"/>
    <s v="PHYLLIS POSNER"/>
    <s v="CALIFORNIA"/>
    <s v="ESTADOS UNIDOS EEUU"/>
    <n v="20"/>
    <n v="2019"/>
    <s v="SPRING"/>
    <s v="SPRING"/>
    <s v="SPRING 2019"/>
    <s v="2018-2019"/>
    <n v="616"/>
    <x v="5"/>
  </r>
  <r>
    <x v="0"/>
    <n v="2018"/>
    <x v="2"/>
    <s v="AM"/>
    <s v="EEUU"/>
    <x v="0"/>
    <s v="SPRING 2019"/>
    <s v="SWIMWEAR"/>
    <x v="168"/>
    <s v="DOLARES AMERICANOS / UNITED STATES DOLLAR"/>
    <s v="BILL MILLER AND COMPANY"/>
    <s v="FLORIDA"/>
    <s v="ESTADOS UNIDOS EEUU"/>
    <n v="35"/>
    <n v="2019"/>
    <s v="SPRING"/>
    <s v="SPRING"/>
    <s v="SPRING 2019"/>
    <s v="2018-2019"/>
    <n v="1158"/>
    <x v="2"/>
  </r>
  <r>
    <x v="0"/>
    <n v="2018"/>
    <x v="2"/>
    <s v="AM"/>
    <s v="EEUU"/>
    <x v="0"/>
    <s v="SPRING 2019"/>
    <s v="SWIMWEAR"/>
    <x v="169"/>
    <s v="DOLARES AMERICANOS / UNITED STATES DOLLAR"/>
    <s v="BILL MILLER AND COMPANY"/>
    <s v="FLORIDA"/>
    <s v="ESTADOS UNIDOS EEUU"/>
    <n v="80"/>
    <n v="2019"/>
    <s v="SPRING"/>
    <s v="SPRING"/>
    <s v="SPRING 2019"/>
    <s v="2018-2019"/>
    <n v="2505"/>
    <x v="2"/>
  </r>
  <r>
    <x v="0"/>
    <n v="2018"/>
    <x v="2"/>
    <s v="AM"/>
    <s v="EEUU"/>
    <x v="0"/>
    <s v="SPRING 2019"/>
    <s v="SWIMWEAR"/>
    <x v="132"/>
    <s v="DOLAR CANADIENSE / CANADIAN DOLLAR"/>
    <s v="SHOUTOUTAGENCY"/>
    <s v="ALBERTA"/>
    <s v="CANADA"/>
    <n v="12"/>
    <n v="2019"/>
    <s v="SPRING"/>
    <s v="SPRING"/>
    <s v="SPRING 2019"/>
    <s v="2018-2019"/>
    <n v="347.03478059689979"/>
    <x v="3"/>
  </r>
  <r>
    <x v="0"/>
    <n v="2018"/>
    <x v="2"/>
    <s v="AM"/>
    <s v="EEUU"/>
    <x v="0"/>
    <s v="SPRING 2019"/>
    <s v="SWIMWEAR"/>
    <x v="133"/>
    <s v="DOLARES AMERICANOS / UNITED STATES DOLLAR"/>
    <s v="MIE MANNICHE"/>
    <s v="CALIFORNIA"/>
    <s v="ESTADOS UNIDOS EEUU"/>
    <n v="29"/>
    <n v="2019"/>
    <s v="SPRING"/>
    <s v="SPRING"/>
    <s v="SPRING 2019"/>
    <s v="2018-2019"/>
    <n v="1026"/>
    <x v="11"/>
  </r>
  <r>
    <x v="0"/>
    <n v="2018"/>
    <x v="2"/>
    <s v="AM"/>
    <s v="EEUU"/>
    <x v="0"/>
    <s v="SPRING 2019"/>
    <s v="SWIMWEAR"/>
    <x v="134"/>
    <s v="DOLAR CANADIENSE / CANADIAN DOLLAR"/>
    <s v="JULIE BERTRAND"/>
    <s v="QUEBEC"/>
    <s v="CANADA"/>
    <n v="14"/>
    <n v="2019"/>
    <s v="SPRING"/>
    <s v="SPRING"/>
    <s v="SPRING 2019"/>
    <s v="2018-2019"/>
    <n v="462.71304079586639"/>
    <x v="7"/>
  </r>
  <r>
    <x v="0"/>
    <n v="2018"/>
    <x v="2"/>
    <s v="AM"/>
    <s v="EEUU"/>
    <x v="0"/>
    <s v="SPRING 2019"/>
    <s v="SWIMWEAR"/>
    <x v="170"/>
    <s v="DOLAR CANADIENSE / CANADIAN DOLLAR"/>
    <s v="STEPHANIE VITALI"/>
    <s v="ONTARIO"/>
    <s v="CANADA"/>
    <n v="292"/>
    <n v="2019"/>
    <s v="SPRING"/>
    <s v="SPRING"/>
    <s v="SPRING 2019"/>
    <s v="2018-2019"/>
    <n v="10869.437803655424"/>
    <x v="4"/>
  </r>
  <r>
    <x v="0"/>
    <n v="2018"/>
    <x v="2"/>
    <s v="AM"/>
    <s v="EEUU"/>
    <x v="0"/>
    <s v="SPRING 2019"/>
    <s v="SWIMWEAR"/>
    <x v="135"/>
    <s v="DOLARES AMERICANOS / UNITED STATES DOLLAR"/>
    <s v="PHYLLIS POSNER"/>
    <s v="CALIFORNIA"/>
    <s v="ESTADOS UNIDOS EEUU"/>
    <n v="43"/>
    <n v="2019"/>
    <s v="SPRING"/>
    <s v="SPRING"/>
    <s v="SPRING 2019"/>
    <s v="2018-2019"/>
    <n v="1308"/>
    <x v="5"/>
  </r>
  <r>
    <x v="0"/>
    <n v="2018"/>
    <x v="2"/>
    <s v="AM"/>
    <s v="EEUU"/>
    <x v="0"/>
    <s v="SPRING 2019"/>
    <s v="SWIMWEAR"/>
    <x v="150"/>
    <s v="DOLAR CANADIENSE / CANADIAN DOLLAR"/>
    <s v="SHOUTOUTAGENCY"/>
    <s v="BRITISH COLUMBIA"/>
    <s v="CANADA"/>
    <n v="2"/>
    <n v="2019"/>
    <s v="SPRING"/>
    <s v="SPRING"/>
    <s v="SPRING 2019"/>
    <s v="2018-2019"/>
    <n v="63.237448908768414"/>
    <x v="3"/>
  </r>
  <r>
    <x v="0"/>
    <n v="2018"/>
    <x v="2"/>
    <s v="AM"/>
    <s v="EEUU"/>
    <x v="0"/>
    <s v="SPRING 2019"/>
    <s v="SWIMWEAR"/>
    <x v="97"/>
    <s v="DOLARES AMERICANOS / UNITED STATES DOLLAR"/>
    <s v="JULIUS ORTIZ MALDONADO"/>
    <s v="PUERTO RICO"/>
    <s v="ESTADOS UNIDOS EEUU"/>
    <n v="48"/>
    <n v="2019"/>
    <s v="SPRING"/>
    <s v="SPRING"/>
    <s v="SPRING 2019"/>
    <s v="2018-2019"/>
    <n v="2089"/>
    <x v="15"/>
  </r>
  <r>
    <x v="0"/>
    <n v="2018"/>
    <x v="2"/>
    <s v="AM"/>
    <s v="EEUU"/>
    <x v="0"/>
    <s v="SPRING 2019"/>
    <s v="SWIMWEAR"/>
    <x v="137"/>
    <s v="DOLARES AMERICANOS / UNITED STATES DOLLAR"/>
    <s v="HOLLY SALES INC."/>
    <s v="TENNESSEE"/>
    <s v="ESTADOS UNIDOS EEUU"/>
    <n v="8"/>
    <n v="2019"/>
    <s v="SPRING"/>
    <s v="SPRING"/>
    <s v="SPRING 2019"/>
    <s v="2018-2019"/>
    <n v="544"/>
    <x v="8"/>
  </r>
  <r>
    <x v="0"/>
    <n v="2018"/>
    <x v="2"/>
    <s v="AM"/>
    <s v="EEUU"/>
    <x v="0"/>
    <s v="SPRING 2019"/>
    <s v="SWIMWEAR"/>
    <x v="138"/>
    <s v="DOLARES AMERICANOS / UNITED STATES DOLLAR"/>
    <s v="BILL MILLER AND COMPANY"/>
    <s v="FLORIDA"/>
    <s v="ESTADOS UNIDOS EEUU"/>
    <n v="48"/>
    <n v="2019"/>
    <s v="SPRING"/>
    <s v="SPRING"/>
    <s v="SPRING 2019"/>
    <s v="2018-2019"/>
    <n v="1468"/>
    <x v="2"/>
  </r>
  <r>
    <x v="0"/>
    <n v="2018"/>
    <x v="2"/>
    <s v="AM"/>
    <s v="EEUU"/>
    <x v="0"/>
    <s v="SPRING 2019"/>
    <s v="SWIMWEAR"/>
    <x v="109"/>
    <s v="DOLARES AMERICANOS / UNITED STATES DOLLAR"/>
    <s v="PAIGE ALYSE STRAUGHAN"/>
    <s v="CALIFORNIA"/>
    <s v="ESTADOS UNIDOS EEUU"/>
    <n v="6"/>
    <n v="2019"/>
    <s v="SPRING"/>
    <s v="SPRING"/>
    <s v="SPRING 2019"/>
    <s v="2018-2019"/>
    <n v="135.30000000000001"/>
    <x v="9"/>
  </r>
  <r>
    <x v="0"/>
    <n v="2018"/>
    <x v="2"/>
    <s v="AM"/>
    <s v="EEUU"/>
    <x v="0"/>
    <s v="SPRING 2019"/>
    <s v="SWIMWEAR"/>
    <x v="171"/>
    <s v="DOLARES AMERICANOS / UNITED STATES DOLLAR"/>
    <s v="MIE MANNICHE"/>
    <s v="NEVADA"/>
    <s v="ESTADOS UNIDOS EEUU"/>
    <n v="58"/>
    <n v="2019"/>
    <s v="SPRING"/>
    <s v="SPRING"/>
    <s v="SPRING 2019"/>
    <s v="2018-2019"/>
    <n v="2083"/>
    <x v="11"/>
  </r>
  <r>
    <x v="0"/>
    <n v="2018"/>
    <x v="2"/>
    <s v="AM"/>
    <s v="EEUU"/>
    <x v="0"/>
    <s v="SPRING 2019"/>
    <s v="SWIMWEAR"/>
    <x v="172"/>
    <s v="DOLARES AMERICANOS / UNITED STATES DOLLAR"/>
    <s v="DENISE ARNETT"/>
    <s v="COLORADO"/>
    <s v="ESTADOS UNIDOS EEUU"/>
    <n v="84"/>
    <n v="2019"/>
    <s v="SPRING"/>
    <s v="SPRING"/>
    <s v="SPRING 2019"/>
    <s v="2018-2019"/>
    <n v="2425.3499999999995"/>
    <x v="14"/>
  </r>
  <r>
    <x v="0"/>
    <n v="2018"/>
    <x v="2"/>
    <s v="AM"/>
    <s v="EEUU"/>
    <x v="0"/>
    <s v="SPRING 2019"/>
    <s v="ACCESSORIES"/>
    <x v="173"/>
    <s v="DOLARES AMERICANOS / UNITED STATES DOLLAR"/>
    <s v="ANITA M. HOPKINS"/>
    <s v="MARYLAND"/>
    <s v="ESTADOS UNIDOS EEUU"/>
    <n v="138"/>
    <n v="2019"/>
    <s v="SPRING"/>
    <s v="SPRING"/>
    <s v="SPRING 2019"/>
    <s v="2018-2019"/>
    <n v="1638"/>
    <x v="1"/>
  </r>
  <r>
    <x v="0"/>
    <n v="2018"/>
    <x v="2"/>
    <s v="AM"/>
    <s v="EEUU"/>
    <x v="0"/>
    <s v="SPRING 2019"/>
    <s v="ACCESSORIES"/>
    <x v="85"/>
    <s v="DOLARES AMERICANOS / UNITED STATES DOLLAR"/>
    <s v="JUDITH ANN DEAL"/>
    <s v="HAWAII"/>
    <s v="ESTADOS UNIDOS EEUU"/>
    <n v="8"/>
    <n v="2019"/>
    <s v="SPRING"/>
    <s v="SPRING"/>
    <s v="SPRING 2019"/>
    <s v="2018-2019"/>
    <n v="180"/>
    <x v="10"/>
  </r>
  <r>
    <x v="0"/>
    <n v="2018"/>
    <x v="2"/>
    <s v="AM"/>
    <s v="EEUU"/>
    <x v="0"/>
    <s v="SPRING 2019"/>
    <s v="ACCESSORIES"/>
    <x v="119"/>
    <s v="DOLARES AMERICANOS / UNITED STATES DOLLAR"/>
    <s v="BILL MILLER AND COMPANY"/>
    <s v="FLORIDA"/>
    <s v="ESTADOS UNIDOS EEUU"/>
    <n v="20"/>
    <n v="2019"/>
    <s v="SPRING"/>
    <s v="SPRING"/>
    <s v="SPRING 2019"/>
    <s v="2018-2019"/>
    <n v="356"/>
    <x v="2"/>
  </r>
  <r>
    <x v="0"/>
    <n v="2018"/>
    <x v="2"/>
    <s v="AM"/>
    <s v="EEUU"/>
    <x v="0"/>
    <s v="SPRING 2019"/>
    <s v="ACCESSORIES"/>
    <x v="155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258"/>
    <x v="2"/>
  </r>
  <r>
    <x v="0"/>
    <n v="2018"/>
    <x v="2"/>
    <s v="AM"/>
    <s v="EEUU"/>
    <x v="0"/>
    <s v="SPRING 2019"/>
    <s v="ACCESSORIES"/>
    <x v="121"/>
    <s v="DOLARES AMERICANOS / UNITED STATES DOLLAR"/>
    <s v="JUDITH ANN DEAL"/>
    <s v="HAWAII"/>
    <s v="ESTADOS UNIDOS EEUU"/>
    <n v="50"/>
    <n v="2019"/>
    <s v="SPRING"/>
    <s v="SPRING"/>
    <s v="SPRING 2019"/>
    <s v="2018-2019"/>
    <n v="830"/>
    <x v="10"/>
  </r>
  <r>
    <x v="0"/>
    <n v="2018"/>
    <x v="2"/>
    <s v="AM"/>
    <s v="EEUU"/>
    <x v="0"/>
    <s v="SPRING 2019"/>
    <s v="ACCESSORIES"/>
    <x v="3"/>
    <s v="DOLARES AMERICANOS / UNITED STATES DOLLAR"/>
    <s v="ANITA M. HOPKINS"/>
    <s v="RHODE ISLAND"/>
    <s v="ESTADOS UNIDOS EEUU"/>
    <n v="56"/>
    <n v="2019"/>
    <s v="SPRING"/>
    <s v="SPRING"/>
    <s v="SPRING 2019"/>
    <s v="2018-2019"/>
    <n v="794"/>
    <x v="1"/>
  </r>
  <r>
    <x v="0"/>
    <n v="2018"/>
    <x v="2"/>
    <s v="AM"/>
    <s v="EEUU"/>
    <x v="0"/>
    <s v="SPRING 2019"/>
    <s v="ACCESSORIES"/>
    <x v="174"/>
    <s v="DOLARES AMERICANOS / UNITED STATES DOLLAR"/>
    <s v="PAIGE ALYSE STRAUGHAN"/>
    <s v="HAWAII"/>
    <s v="ESTADOS UNIDOS EEUU"/>
    <n v="1"/>
    <n v="2019"/>
    <s v="SPRING"/>
    <s v="SPRING"/>
    <s v="SPRING 2019"/>
    <s v="2018-2019"/>
    <n v="6"/>
    <x v="9"/>
  </r>
  <r>
    <x v="0"/>
    <n v="2018"/>
    <x v="2"/>
    <s v="AM"/>
    <s v="EEUU"/>
    <x v="0"/>
    <s v="SPRING 2019"/>
    <s v="ACCESSORIES"/>
    <x v="175"/>
    <s v="DOLARES AMERICANOS / UNITED STATES DOLLAR"/>
    <s v="PAIGE ALYSE STRAUGHAN"/>
    <s v="QUEBEC"/>
    <s v="CANADA"/>
    <n v="1"/>
    <n v="2019"/>
    <s v="SPRING"/>
    <s v="SPRING"/>
    <s v="SPRING 2019"/>
    <s v="2018-2019"/>
    <n v="6"/>
    <x v="9"/>
  </r>
  <r>
    <x v="0"/>
    <n v="2018"/>
    <x v="2"/>
    <s v="AM"/>
    <s v="EEUU"/>
    <x v="0"/>
    <s v="SPRING 2019"/>
    <s v="ACCESSORIES"/>
    <x v="5"/>
    <s v="DOLARES AMERICANOS / UNITED STATES DOLLAR"/>
    <s v="STEPHANIE VITALI"/>
    <s v="ONTARIO"/>
    <s v="CANADA"/>
    <n v="244"/>
    <n v="2019"/>
    <s v="SPRING"/>
    <s v="SPRING"/>
    <s v="SPRING 2019"/>
    <s v="2018-2019"/>
    <n v="3853"/>
    <x v="4"/>
  </r>
  <r>
    <x v="0"/>
    <n v="2018"/>
    <x v="2"/>
    <s v="AM"/>
    <s v="EEUU"/>
    <x v="0"/>
    <s v="SPRING 2019"/>
    <s v="ACCESSORIES"/>
    <x v="139"/>
    <s v="DOLARES AMERICANOS / UNITED STATES DOLLAR"/>
    <s v="ANITA M. HOPKINS"/>
    <s v="MARYLAND"/>
    <s v="ESTADOS UNIDOS EEUU"/>
    <n v="30"/>
    <n v="2019"/>
    <s v="SPRING"/>
    <s v="SPRING"/>
    <s v="SPRING 2019"/>
    <s v="2018-2019"/>
    <n v="300"/>
    <x v="1"/>
  </r>
  <r>
    <x v="0"/>
    <n v="2018"/>
    <x v="2"/>
    <s v="AM"/>
    <s v="EEUU"/>
    <x v="0"/>
    <s v="SPRING 2019"/>
    <s v="ACCESSORIES"/>
    <x v="25"/>
    <s v="DOLARES AMERICANOS / UNITED STATES DOLLAR"/>
    <s v="JUDITH ANN DEAL"/>
    <s v="HAWAII"/>
    <s v="ESTADOS UNIDOS EEUU"/>
    <n v="280"/>
    <n v="2019"/>
    <s v="SPRING"/>
    <s v="SPRING"/>
    <s v="SPRING 2019"/>
    <s v="2018-2019"/>
    <n v="4362.4000000000005"/>
    <x v="10"/>
  </r>
  <r>
    <x v="0"/>
    <n v="2018"/>
    <x v="2"/>
    <s v="AM"/>
    <s v="EEUU"/>
    <x v="0"/>
    <s v="SPRING 2019"/>
    <s v="ACCESSORIES"/>
    <x v="88"/>
    <s v="DOLARES AMERICANOS / UNITED STATES DOLLAR"/>
    <s v="BILL MILLER AND COMPANY"/>
    <s v="FLORIDA"/>
    <s v="ESTADOS UNIDOS EEUU"/>
    <n v="51"/>
    <n v="2019"/>
    <s v="SPRING"/>
    <s v="SPRING"/>
    <s v="SPRING 2019"/>
    <s v="2018-2019"/>
    <n v="671"/>
    <x v="2"/>
  </r>
  <r>
    <x v="0"/>
    <n v="2018"/>
    <x v="2"/>
    <s v="AM"/>
    <s v="EEUU"/>
    <x v="0"/>
    <s v="SPRING 2019"/>
    <s v="ACCESSORIES"/>
    <x v="124"/>
    <s v="DOLARES AMERICANOS / UNITED STATES DOLLAR"/>
    <s v="JUDITH ANN DEAL"/>
    <s v="HAWAII"/>
    <s v="ESTADOS UNIDOS EEUU"/>
    <n v="163"/>
    <n v="2019"/>
    <s v="SPRING"/>
    <s v="SPRING"/>
    <s v="SPRING 2019"/>
    <s v="2018-2019"/>
    <n v="3180"/>
    <x v="10"/>
  </r>
  <r>
    <x v="0"/>
    <n v="2018"/>
    <x v="2"/>
    <s v="AM"/>
    <s v="EEUU"/>
    <x v="0"/>
    <s v="SPRING 2019"/>
    <s v="ACCESSORIES"/>
    <x v="157"/>
    <s v="DOLAR CANADIENSE / CANADIAN DOLLAR"/>
    <s v="JULIE BERTRAND"/>
    <s v="QUEBEC"/>
    <s v="CANADA"/>
    <n v="4"/>
    <n v="2019"/>
    <s v="SPRING"/>
    <s v="SPRING"/>
    <s v="SPRING 2019"/>
    <s v="2018-2019"/>
    <n v="27.762782447751988"/>
    <x v="7"/>
  </r>
  <r>
    <x v="0"/>
    <n v="2018"/>
    <x v="2"/>
    <s v="AM"/>
    <s v="EEUU"/>
    <x v="0"/>
    <s v="SPRING 2019"/>
    <s v="ACCESSORIES"/>
    <x v="90"/>
    <s v="DOLARES AMERICANOS / UNITED STATES DOLLAR"/>
    <s v="MIE MANNICHE"/>
    <s v="CALIFORNIA"/>
    <s v="ESTADOS UNIDOS EEUU"/>
    <n v="64"/>
    <n v="2019"/>
    <s v="SPRING"/>
    <s v="SPRING"/>
    <s v="SPRING 2019"/>
    <s v="2018-2019"/>
    <n v="944"/>
    <x v="11"/>
  </r>
  <r>
    <x v="0"/>
    <n v="2018"/>
    <x v="2"/>
    <s v="AM"/>
    <s v="EEUU"/>
    <x v="0"/>
    <s v="SPRING 2019"/>
    <s v="ACCESSORIES"/>
    <x v="176"/>
    <s v="DOLARES AMERICANOS / UNITED STATES DOLLAR"/>
    <s v="PAIGE ALYSE STRAUGHAN"/>
    <s v="ONTARIO"/>
    <s v="CANADA"/>
    <n v="1"/>
    <n v="2019"/>
    <s v="SPRING"/>
    <s v="SPRING"/>
    <s v="SPRING 2019"/>
    <s v="2018-2019"/>
    <n v="6"/>
    <x v="9"/>
  </r>
  <r>
    <x v="0"/>
    <n v="2018"/>
    <x v="2"/>
    <s v="AM"/>
    <s v="EEUU"/>
    <x v="0"/>
    <s v="SPRING 2019"/>
    <s v="ACCESSORIES"/>
    <x v="26"/>
    <s v="DOLARES AMERICANOS / UNITED STATES DOLLAR"/>
    <s v="BILL MILLER AND COMPANY"/>
    <s v="FLORIDA"/>
    <s v="ESTADOS UNIDOS EEUU"/>
    <n v="44"/>
    <n v="2019"/>
    <s v="SPRING"/>
    <s v="SPRING"/>
    <s v="SPRING 2019"/>
    <s v="2018-2019"/>
    <n v="612"/>
    <x v="2"/>
  </r>
  <r>
    <x v="0"/>
    <n v="2018"/>
    <x v="2"/>
    <s v="AM"/>
    <s v="EEUU"/>
    <x v="0"/>
    <s v="SPRING 2019"/>
    <s v="ACCESSORIES"/>
    <x v="91"/>
    <s v="DOLARES AMERICANOS / UNITED STATES DOLLAR"/>
    <s v="JUDITH ANN DEAL"/>
    <s v="HAWAII"/>
    <s v="ESTADOS UNIDOS EEUU"/>
    <n v="90"/>
    <n v="2019"/>
    <s v="SPRING"/>
    <s v="SPRING"/>
    <s v="SPRING 2019"/>
    <s v="2018-2019"/>
    <n v="1326"/>
    <x v="10"/>
  </r>
  <r>
    <x v="0"/>
    <n v="2018"/>
    <x v="2"/>
    <s v="AM"/>
    <s v="EEUU"/>
    <x v="0"/>
    <s v="SPRING 2019"/>
    <s v="ACCESSORIES"/>
    <x v="74"/>
    <s v="DOLARES AMERICANOS / UNITED STATES DOLLAR"/>
    <s v="JUDITH ANN DEAL"/>
    <s v="HAWAII"/>
    <s v="ESTADOS UNIDOS EEUU"/>
    <n v="23"/>
    <n v="2019"/>
    <s v="SPRING"/>
    <s v="SPRING"/>
    <s v="SPRING 2019"/>
    <s v="2018-2019"/>
    <n v="421"/>
    <x v="10"/>
  </r>
  <r>
    <x v="0"/>
    <n v="2018"/>
    <x v="2"/>
    <s v="AM"/>
    <s v="EEUU"/>
    <x v="0"/>
    <s v="SPRING 2019"/>
    <s v="ACCESSORIES"/>
    <x v="127"/>
    <s v="DOLARES AMERICANOS / UNITED STATES DOLLAR"/>
    <s v="BILL MILLER AND COMPANY"/>
    <s v="FLORIDA"/>
    <s v="ESTADOS UNIDOS EEUU"/>
    <n v="144"/>
    <n v="2019"/>
    <s v="SPRING"/>
    <s v="SPRING"/>
    <s v="SPRING 2019"/>
    <s v="2018-2019"/>
    <n v="1008"/>
    <x v="2"/>
  </r>
  <r>
    <x v="0"/>
    <n v="2018"/>
    <x v="2"/>
    <s v="AM"/>
    <s v="EEUU"/>
    <x v="0"/>
    <s v="SPRING 2019"/>
    <s v="ACCESSORIES"/>
    <x v="93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312"/>
    <x v="2"/>
  </r>
  <r>
    <x v="0"/>
    <n v="2018"/>
    <x v="2"/>
    <s v="AM"/>
    <s v="EEUU"/>
    <x v="0"/>
    <s v="SPRING 2019"/>
    <s v="ACCESSORIES"/>
    <x v="128"/>
    <s v="DOLARES AMERICANOS / UNITED STATES DOLLAR"/>
    <s v="BILL MILLER AND COMPANY"/>
    <s v="FLORIDA"/>
    <s v="ESTADOS UNIDOS EEUU"/>
    <n v="144"/>
    <n v="2019"/>
    <s v="SPRING"/>
    <s v="SPRING"/>
    <s v="SPRING 2019"/>
    <s v="2018-2019"/>
    <n v="1008"/>
    <x v="2"/>
  </r>
  <r>
    <x v="0"/>
    <n v="2018"/>
    <x v="2"/>
    <s v="AM"/>
    <s v="EEUU"/>
    <x v="0"/>
    <s v="SPRING 2019"/>
    <s v="ACCESSORIES"/>
    <x v="129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62"/>
    <x v="2"/>
  </r>
  <r>
    <x v="0"/>
    <n v="2018"/>
    <x v="2"/>
    <s v="AM"/>
    <s v="EEUU"/>
    <x v="0"/>
    <s v="SPRING 2019"/>
    <s v="ACCESSORIES"/>
    <x v="161"/>
    <s v="DOLARES AMERICANOS / UNITED STATES DOLLAR"/>
    <s v="JULIUS ORTIZ MALDONADO"/>
    <s v="FLORIDA"/>
    <s v="ESTADOS UNIDOS EEUU"/>
    <n v="6"/>
    <n v="2019"/>
    <s v="SPRING"/>
    <s v="SPRING"/>
    <s v="SPRING 2019"/>
    <s v="2018-2019"/>
    <n v="77"/>
    <x v="15"/>
  </r>
  <r>
    <x v="0"/>
    <n v="2018"/>
    <x v="2"/>
    <s v="AM"/>
    <s v="EEUU"/>
    <x v="0"/>
    <s v="SPRING 2019"/>
    <s v="ACCESSORIES"/>
    <x v="162"/>
    <s v="DOLARES AMERICANOS / UNITED STATES DOLLAR"/>
    <s v="BILL MILLER AND COMPANY"/>
    <s v="FLORIDA"/>
    <s v="ESTADOS UNIDOS EEUU"/>
    <n v="60"/>
    <n v="2019"/>
    <s v="SPRING"/>
    <s v="SPRING"/>
    <s v="SPRING 2019"/>
    <s v="2018-2019"/>
    <n v="846"/>
    <x v="2"/>
  </r>
  <r>
    <x v="0"/>
    <n v="2018"/>
    <x v="2"/>
    <s v="AM"/>
    <s v="EEUU"/>
    <x v="0"/>
    <s v="SPRING 2019"/>
    <s v="ACCESSORIES"/>
    <x v="130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168"/>
    <x v="2"/>
  </r>
  <r>
    <x v="0"/>
    <n v="2018"/>
    <x v="2"/>
    <s v="AM"/>
    <s v="EEUU"/>
    <x v="0"/>
    <s v="SPRING 2019"/>
    <s v="ACCESSORIES"/>
    <x v="163"/>
    <s v="DOLARES AMERICANOS / UNITED STATES DOLLAR"/>
    <s v="BILL MILLER AND COMPANY"/>
    <s v="FLORIDA"/>
    <s v="ESTADOS UNIDOS EEUU"/>
    <n v="52"/>
    <n v="2019"/>
    <s v="SPRING"/>
    <s v="SPRING"/>
    <s v="SPRING 2019"/>
    <s v="2018-2019"/>
    <n v="774"/>
    <x v="2"/>
  </r>
  <r>
    <x v="0"/>
    <n v="2018"/>
    <x v="2"/>
    <s v="AM"/>
    <s v="EEUU"/>
    <x v="0"/>
    <s v="SPRING 2019"/>
    <s v="ACCESSORIES"/>
    <x v="164"/>
    <s v="DOLARES AMERICANOS / UNITED STATES DOLLAR"/>
    <s v="JUDITH ANN DEAL"/>
    <s v="HAWAII"/>
    <s v="ESTADOS UNIDOS EEUU"/>
    <n v="12"/>
    <n v="2019"/>
    <s v="SPRING"/>
    <s v="SPRING"/>
    <s v="SPRING 2019"/>
    <s v="2018-2019"/>
    <n v="204"/>
    <x v="10"/>
  </r>
  <r>
    <x v="0"/>
    <n v="2018"/>
    <x v="2"/>
    <s v="AM"/>
    <s v="EEUU"/>
    <x v="0"/>
    <s v="SPRING 2019"/>
    <s v="ACCESSORIES"/>
    <x v="166"/>
    <s v="DOLARES AMERICANOS / UNITED STATES DOLLAR"/>
    <s v="DENISE ARNETT"/>
    <s v="COLORADO"/>
    <s v="ESTADOS UNIDOS EEUU"/>
    <n v="4"/>
    <n v="2019"/>
    <s v="SPRING"/>
    <s v="SPRING"/>
    <s v="SPRING 2019"/>
    <s v="2018-2019"/>
    <n v="52"/>
    <x v="14"/>
  </r>
  <r>
    <x v="0"/>
    <n v="2018"/>
    <x v="2"/>
    <s v="AM"/>
    <s v="EEUU"/>
    <x v="0"/>
    <s v="SPRING 2019"/>
    <s v="ACCESSORIES"/>
    <x v="169"/>
    <s v="DOLARES AMERICANOS / UNITED STATES DOLLAR"/>
    <s v="BILL MILLER AND COMPANY"/>
    <s v="FLORIDA"/>
    <s v="ESTADOS UNIDOS EEUU"/>
    <n v="45"/>
    <n v="2019"/>
    <s v="SPRING"/>
    <s v="SPRING"/>
    <s v="SPRING 2019"/>
    <s v="2018-2019"/>
    <n v="511"/>
    <x v="2"/>
  </r>
  <r>
    <x v="0"/>
    <n v="2018"/>
    <x v="2"/>
    <s v="AM"/>
    <s v="EEUU"/>
    <x v="0"/>
    <s v="SPRING 2019"/>
    <s v="ACCESSORIES"/>
    <x v="141"/>
    <s v="DOLARES AMERICANOS / UNITED STATES DOLLAR"/>
    <s v="ANITA M. HOPKINS"/>
    <s v="DELAWARE"/>
    <s v="ESTADOS UNIDOS EEUU"/>
    <n v="18"/>
    <n v="2019"/>
    <s v="SPRING"/>
    <s v="SPRING"/>
    <s v="SPRING 2019"/>
    <s v="2018-2019"/>
    <n v="162"/>
    <x v="1"/>
  </r>
  <r>
    <x v="0"/>
    <n v="2018"/>
    <x v="2"/>
    <s v="AM"/>
    <s v="EEUU"/>
    <x v="0"/>
    <s v="SPRING 2019"/>
    <s v="ACCESSORIES"/>
    <x v="177"/>
    <s v="DOLARES AMERICANOS / UNITED STATES DOLLAR"/>
    <s v="PAIGE ALYSE STRAUGHAN"/>
    <s v="FLORIDA"/>
    <s v="ESTADOS UNIDOS EEUU"/>
    <n v="1"/>
    <n v="2019"/>
    <s v="SPRING"/>
    <s v="SPRING"/>
    <s v="SPRING 2019"/>
    <s v="2018-2019"/>
    <n v="6"/>
    <x v="9"/>
  </r>
  <r>
    <x v="0"/>
    <n v="2018"/>
    <x v="2"/>
    <s v="AM"/>
    <s v="EEUU"/>
    <x v="0"/>
    <s v="SPRING 2019"/>
    <s v="ACCESSORIES"/>
    <x v="20"/>
    <s v="DOLARES AMERICANOS / UNITED STATES DOLLAR"/>
    <s v="PAIGE ALYSE STRAUGHAN"/>
    <s v="CALIFORNIA"/>
    <s v="ESTADOS UNIDOS EEUU"/>
    <n v="1"/>
    <n v="2019"/>
    <s v="SPRING"/>
    <s v="SPRING"/>
    <s v="SPRING 2019"/>
    <s v="2018-2019"/>
    <n v="3"/>
    <x v="9"/>
  </r>
  <r>
    <x v="0"/>
    <n v="2018"/>
    <x v="2"/>
    <s v="AM"/>
    <s v="EEUU"/>
    <x v="0"/>
    <s v="SPRING 2019"/>
    <s v="ACCESSORIES"/>
    <x v="97"/>
    <s v="DOLARES AMERICANOS / UNITED STATES DOLLAR"/>
    <s v="JULIUS ORTIZ MALDONADO"/>
    <s v="PUERTO RICO"/>
    <s v="ESTADOS UNIDOS EEUU"/>
    <n v="20"/>
    <n v="2019"/>
    <s v="SPRING"/>
    <s v="SPRING"/>
    <s v="SPRING 2019"/>
    <s v="2018-2019"/>
    <n v="324"/>
    <x v="15"/>
  </r>
  <r>
    <x v="0"/>
    <n v="2018"/>
    <x v="2"/>
    <s v="AM"/>
    <s v="EEUU"/>
    <x v="0"/>
    <s v="SPRING 2019"/>
    <s v="ACCESSORIES"/>
    <x v="178"/>
    <s v="DOLARES AMERICANOS / UNITED STATES DOLLAR"/>
    <s v="PAIGE ALYSE STRAUGHAN"/>
    <s v="TEXAS"/>
    <s v="ESTADOS UNIDOS EEUU"/>
    <n v="1"/>
    <n v="2019"/>
    <s v="SPRING"/>
    <s v="SPRING"/>
    <s v="SPRING 2019"/>
    <s v="2018-2019"/>
    <n v="3"/>
    <x v="9"/>
  </r>
  <r>
    <x v="0"/>
    <n v="2018"/>
    <x v="2"/>
    <s v="AM"/>
    <s v="EEUU"/>
    <x v="0"/>
    <s v="SPRING 2019"/>
    <s v="ACCESSORIES"/>
    <x v="179"/>
    <s v="DOLARES AMERICANOS / UNITED STATES DOLLAR"/>
    <s v="PAIGE ALYSE STRAUGHAN"/>
    <s v="COLORADO"/>
    <s v="ESTADOS UNIDOS EEUU"/>
    <n v="1"/>
    <n v="2019"/>
    <s v="SPRING"/>
    <s v="SPRING"/>
    <s v="SPRING 2019"/>
    <s v="2018-2019"/>
    <n v="3"/>
    <x v="9"/>
  </r>
  <r>
    <x v="0"/>
    <n v="2018"/>
    <x v="2"/>
    <s v="AM"/>
    <s v="EEUU"/>
    <x v="0"/>
    <s v="SPRING 2019"/>
    <s v="ACCESSORIES"/>
    <x v="98"/>
    <s v="DOLARES AMERICANOS / UNITED STATES DOLLAR"/>
    <s v="PAIGE ALYSE STRAUGHAN"/>
    <s v="BRITISH COLUMBIA"/>
    <s v="CANADA"/>
    <n v="1"/>
    <n v="2019"/>
    <s v="SPRING"/>
    <s v="SPRING"/>
    <s v="SPRING 2019"/>
    <s v="2018-2019"/>
    <n v="3"/>
    <x v="9"/>
  </r>
  <r>
    <x v="0"/>
    <n v="2018"/>
    <x v="2"/>
    <s v="AM"/>
    <s v="EEUU"/>
    <x v="0"/>
    <s v="SPRING 2019"/>
    <s v="ACCESSORIES"/>
    <x v="180"/>
    <s v="DOLARES AMERICANOS / UNITED STATES DOLLAR"/>
    <s v="PAIGE ALYSE STRAUGHAN"/>
    <s v="CALIFORNIA"/>
    <s v="ESTADOS UNIDOS EEUU"/>
    <n v="1"/>
    <n v="2019"/>
    <s v="SPRING"/>
    <s v="SPRING"/>
    <s v="SPRING 2019"/>
    <s v="2018-2019"/>
    <n v="3"/>
    <x v="9"/>
  </r>
  <r>
    <x v="0"/>
    <n v="2018"/>
    <x v="2"/>
    <s v="AM"/>
    <s v="EEUU"/>
    <x v="0"/>
    <s v="SPRING 2019"/>
    <s v="ACTIVE"/>
    <x v="150"/>
    <s v="DOLAR CANADIENSE / CANADIAN DOLLAR"/>
    <s v="SHOUTOUTAGENCY"/>
    <s v="BRITISH COLUMBIA"/>
    <s v="CANADA"/>
    <n v="7"/>
    <n v="2019"/>
    <s v="SPRING"/>
    <s v="SPRING"/>
    <s v="SPRING 2019"/>
    <s v="2018-2019"/>
    <n v="198.96660754222259"/>
    <x v="3"/>
  </r>
  <r>
    <x v="0"/>
    <n v="2018"/>
    <x v="2"/>
    <s v="AM"/>
    <s v="EEUU"/>
    <x v="0"/>
    <s v="SPRING 2019"/>
    <s v="ACTIVE"/>
    <x v="109"/>
    <s v="DOLARES AMERICANOS / UNITED STATES DOLLAR"/>
    <s v="PAIGE ALYSE STRAUGHAN"/>
    <s v="CALIFORNIA"/>
    <s v="ESTADOS UNIDOS EEUU"/>
    <n v="3"/>
    <n v="2019"/>
    <s v="SPRING"/>
    <s v="SPRING"/>
    <s v="SPRING 2019"/>
    <s v="2018-2019"/>
    <n v="99"/>
    <x v="9"/>
  </r>
  <r>
    <x v="0"/>
    <n v="2018"/>
    <x v="2"/>
    <s v="AM"/>
    <s v="EEUU"/>
    <x v="0"/>
    <s v="SPRING 2019"/>
    <s v="KIDS"/>
    <x v="85"/>
    <s v="DOLARES AMERICANOS / UNITED STATES DOLLAR"/>
    <s v="JUDITH ANN DEAL"/>
    <s v="HAWAII"/>
    <s v="ESTADOS UNIDOS EEUU"/>
    <n v="52"/>
    <n v="2019"/>
    <s v="SPRING"/>
    <s v="SPRING"/>
    <s v="SPRING 2019"/>
    <s v="2018-2019"/>
    <n v="1735"/>
    <x v="10"/>
  </r>
  <r>
    <x v="0"/>
    <n v="2018"/>
    <x v="2"/>
    <s v="AM"/>
    <s v="EEUU"/>
    <x v="0"/>
    <s v="SPRING 2019"/>
    <s v="KIDS"/>
    <x v="155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396"/>
    <x v="2"/>
  </r>
  <r>
    <x v="0"/>
    <n v="2018"/>
    <x v="2"/>
    <s v="AM"/>
    <s v="EEUU"/>
    <x v="0"/>
    <s v="SPRING 2019"/>
    <s v="KIDS"/>
    <x v="121"/>
    <s v="DOLARES AMERICANOS / UNITED STATES DOLLAR"/>
    <s v="JUDITH ANN DEAL"/>
    <s v="HAWAII"/>
    <s v="ESTADOS UNIDOS EEUU"/>
    <n v="115"/>
    <n v="2019"/>
    <s v="SPRING"/>
    <s v="SPRING"/>
    <s v="SPRING 2019"/>
    <s v="2018-2019"/>
    <n v="3741"/>
    <x v="10"/>
  </r>
  <r>
    <x v="0"/>
    <n v="2018"/>
    <x v="2"/>
    <s v="AM"/>
    <s v="EEUU"/>
    <x v="0"/>
    <s v="SPRING 2019"/>
    <s v="KIDS"/>
    <x v="5"/>
    <s v="DOLARES AMERICANOS / UNITED STATES DOLLAR"/>
    <s v="STEPHANIE VITALI"/>
    <s v="ONTARIO"/>
    <s v="CANADA"/>
    <n v="245"/>
    <n v="2019"/>
    <s v="SPRING"/>
    <s v="SPRING"/>
    <s v="SPRING 2019"/>
    <s v="2018-2019"/>
    <n v="7857"/>
    <x v="4"/>
  </r>
  <r>
    <x v="0"/>
    <n v="2018"/>
    <x v="2"/>
    <s v="AM"/>
    <s v="EEUU"/>
    <x v="0"/>
    <s v="SPRING 2019"/>
    <s v="KIDS"/>
    <x v="25"/>
    <s v="DOLARES AMERICANOS / UNITED STATES DOLLAR"/>
    <s v="JUDITH ANN DEAL"/>
    <s v="HAWAII"/>
    <s v="ESTADOS UNIDOS EEUU"/>
    <n v="120"/>
    <n v="2019"/>
    <s v="SPRING"/>
    <s v="SPRING"/>
    <s v="SPRING 2019"/>
    <s v="2018-2019"/>
    <n v="4080"/>
    <x v="10"/>
  </r>
  <r>
    <x v="0"/>
    <n v="2018"/>
    <x v="2"/>
    <s v="AM"/>
    <s v="EEUU"/>
    <x v="0"/>
    <s v="SPRING 2019"/>
    <s v="KIDS"/>
    <x v="88"/>
    <s v="DOLARES AMERICANOS / UNITED STATES DOLLAR"/>
    <s v="BILL MILLER AND COMPANY"/>
    <s v="FLORIDA"/>
    <s v="ESTADOS UNIDOS EEUU"/>
    <n v="38"/>
    <n v="2019"/>
    <s v="SPRING"/>
    <s v="SPRING"/>
    <s v="SPRING 2019"/>
    <s v="2018-2019"/>
    <n v="1244"/>
    <x v="2"/>
  </r>
  <r>
    <x v="0"/>
    <n v="2018"/>
    <x v="2"/>
    <s v="AM"/>
    <s v="EEUU"/>
    <x v="0"/>
    <s v="SPRING 2019"/>
    <s v="KIDS"/>
    <x v="124"/>
    <s v="DOLARES AMERICANOS / UNITED STATES DOLLAR"/>
    <s v="JUDITH ANN DEAL"/>
    <s v="HAWAII"/>
    <s v="ESTADOS UNIDOS EEUU"/>
    <n v="73"/>
    <n v="2019"/>
    <s v="SPRING"/>
    <s v="SPRING"/>
    <s v="SPRING 2019"/>
    <s v="2018-2019"/>
    <n v="2416"/>
    <x v="10"/>
  </r>
  <r>
    <x v="0"/>
    <n v="2018"/>
    <x v="2"/>
    <s v="AM"/>
    <s v="EEUU"/>
    <x v="0"/>
    <s v="SPRING 2019"/>
    <s v="KIDS"/>
    <x v="90"/>
    <s v="DOLARES AMERICANOS / UNITED STATES DOLLAR"/>
    <s v="MIE MANNICHE"/>
    <s v="CALIFORNIA"/>
    <s v="ESTADOS UNIDOS EEUU"/>
    <n v="24"/>
    <n v="2019"/>
    <s v="SPRING"/>
    <s v="SPRING"/>
    <s v="SPRING 2019"/>
    <s v="2018-2019"/>
    <n v="816"/>
    <x v="11"/>
  </r>
  <r>
    <x v="0"/>
    <n v="2018"/>
    <x v="2"/>
    <s v="AM"/>
    <s v="EEUU"/>
    <x v="0"/>
    <s v="SPRING 2019"/>
    <s v="KIDS"/>
    <x v="93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360"/>
    <x v="2"/>
  </r>
  <r>
    <x v="0"/>
    <n v="2018"/>
    <x v="2"/>
    <s v="AM"/>
    <s v="EEUU"/>
    <x v="0"/>
    <s v="SPRING 2019"/>
    <s v="KIDS"/>
    <x v="161"/>
    <s v="DOLARES AMERICANOS / UNITED STATES DOLLAR"/>
    <s v="JULIUS ORTIZ MALDONADO"/>
    <s v="FLORIDA"/>
    <s v="ESTADOS UNIDOS EEUU"/>
    <n v="52"/>
    <n v="2019"/>
    <s v="SPRING"/>
    <s v="SPRING"/>
    <s v="SPRING 2019"/>
    <s v="2018-2019"/>
    <n v="1643"/>
    <x v="15"/>
  </r>
  <r>
    <x v="0"/>
    <n v="2018"/>
    <x v="2"/>
    <s v="AM"/>
    <s v="EEUU"/>
    <x v="0"/>
    <s v="SPRING 2019"/>
    <s v="KIDS"/>
    <x v="181"/>
    <s v="DOLARES AMERICANOS / UNITED STATES DOLLAR"/>
    <s v="PHYLLIS POSNER"/>
    <s v="NEW MEXICO"/>
    <s v="ESTADOS UNIDOS EEUU"/>
    <n v="32"/>
    <n v="2019"/>
    <s v="SPRING"/>
    <s v="SPRING"/>
    <s v="SPRING 2019"/>
    <s v="2018-2019"/>
    <n v="1060"/>
    <x v="5"/>
  </r>
  <r>
    <x v="0"/>
    <n v="2018"/>
    <x v="2"/>
    <s v="AM"/>
    <s v="EEUU"/>
    <x v="0"/>
    <s v="SPRING 2019"/>
    <s v="KIDS"/>
    <x v="97"/>
    <s v="DOLARES AMERICANOS / UNITED STATES DOLLAR"/>
    <s v="JULIUS ORTIZ MALDONADO"/>
    <s v="PUERTO RICO"/>
    <s v="ESTADOS UNIDOS EEUU"/>
    <n v="22"/>
    <n v="2019"/>
    <s v="SPRING"/>
    <s v="SPRING"/>
    <s v="SPRING 2019"/>
    <s v="2018-2019"/>
    <n v="742"/>
    <x v="15"/>
  </r>
  <r>
    <x v="0"/>
    <n v="2018"/>
    <x v="2"/>
    <s v="AM"/>
    <s v="EEUU"/>
    <x v="0"/>
    <s v="SPRING 2019"/>
    <s v="TRUNKS"/>
    <x v="5"/>
    <s v="DOLARES AMERICANOS / UNITED STATES DOLLAR"/>
    <s v="STEPHANIE VITALI"/>
    <s v="ONTARIO"/>
    <s v="CANADA"/>
    <n v="17"/>
    <n v="2019"/>
    <s v="SPRING"/>
    <s v="SPRING"/>
    <s v="SPRING 2019"/>
    <s v="2018-2019"/>
    <n v="425"/>
    <x v="4"/>
  </r>
  <r>
    <x v="0"/>
    <n v="2018"/>
    <x v="2"/>
    <s v="AM"/>
    <s v="EEUU"/>
    <x v="0"/>
    <s v="SPRING 2019"/>
    <s v="TRUNKS"/>
    <x v="124"/>
    <s v="DOLARES AMERICANOS / UNITED STATES DOLLAR"/>
    <s v="JUDITH ANN DEAL"/>
    <s v="HAWAII"/>
    <s v="ESTADOS UNIDOS EEUU"/>
    <n v="15"/>
    <n v="2019"/>
    <s v="SPRING"/>
    <s v="SPRING"/>
    <s v="SPRING 2019"/>
    <s v="2018-2019"/>
    <n v="375"/>
    <x v="10"/>
  </r>
  <r>
    <x v="0"/>
    <n v="2018"/>
    <x v="2"/>
    <s v="AM"/>
    <s v="EEUU"/>
    <x v="0"/>
    <s v="SPRING 2019"/>
    <s v="TRUNKS"/>
    <x v="161"/>
    <s v="DOLARES AMERICANOS / UNITED STATES DOLLAR"/>
    <s v="JULIUS ORTIZ MALDONADO"/>
    <s v="FLORIDA"/>
    <s v="ESTADOS UNIDOS EEUU"/>
    <n v="16"/>
    <n v="2019"/>
    <s v="SPRING"/>
    <s v="SPRING"/>
    <s v="SPRING 2019"/>
    <s v="2018-2019"/>
    <n v="392"/>
    <x v="15"/>
  </r>
  <r>
    <x v="0"/>
    <n v="2018"/>
    <x v="2"/>
    <s v="AM"/>
    <s v="EEUU"/>
    <x v="0"/>
    <s v="SPRING 2019"/>
    <s v="TRUNKS"/>
    <x v="97"/>
    <s v="DOLARES AMERICANOS / UNITED STATES DOLLAR"/>
    <s v="JULIUS ORTIZ MALDONADO"/>
    <s v="PUERTO RICO"/>
    <s v="ESTADOS UNIDOS EEUU"/>
    <n v="5"/>
    <n v="2019"/>
    <s v="SPRING"/>
    <s v="SPRING"/>
    <s v="SPRING 2019"/>
    <s v="2018-2019"/>
    <n v="122.5"/>
    <x v="15"/>
  </r>
  <r>
    <x v="0"/>
    <n v="2018"/>
    <x v="2"/>
    <s v="AM"/>
    <s v="EEUU"/>
    <x v="0"/>
    <s v="SPRING 2019"/>
    <s v="BEACHWEAR"/>
    <x v="154"/>
    <s v="DOLAR CANADIENSE / CANADIAN DOLLAR"/>
    <s v="STEPHANIE VITALI"/>
    <s v="ONTARIO"/>
    <s v="CANADA"/>
    <n v="4"/>
    <n v="2019"/>
    <s v="SPRING"/>
    <s v="SPRING"/>
    <s v="SPRING 2019"/>
    <s v="2018-2019"/>
    <n v="164.57160484306317"/>
    <x v="4"/>
  </r>
  <r>
    <x v="0"/>
    <n v="2018"/>
    <x v="2"/>
    <s v="AM"/>
    <s v="EEUU"/>
    <x v="0"/>
    <s v="SPRING 2019"/>
    <s v="BEACHWEAR"/>
    <x v="0"/>
    <s v="DOLARES AMERICANOS / UNITED STATES DOLLAR"/>
    <s v="TS SALES MANAGEMENT INC."/>
    <s v="WASHINGTON"/>
    <s v="ESTADOS UNIDOS EEUU"/>
    <n v="64"/>
    <n v="2019"/>
    <s v="SPRING"/>
    <s v="SPRING"/>
    <s v="SPRING 2019"/>
    <s v="2018-2019"/>
    <n v="2265.9399999999987"/>
    <x v="0"/>
  </r>
  <r>
    <x v="0"/>
    <n v="2018"/>
    <x v="2"/>
    <s v="AM"/>
    <s v="EEUU"/>
    <x v="0"/>
    <s v="SPRING 2019"/>
    <s v="BEACHWEAR"/>
    <x v="85"/>
    <s v="DOLARES AMERICANOS / UNITED STATES DOLLAR"/>
    <s v="JUDITH ANN DEAL"/>
    <s v="HAWAII"/>
    <s v="ESTADOS UNIDOS EEUU"/>
    <n v="21"/>
    <n v="2019"/>
    <s v="SPRING"/>
    <s v="SPRING"/>
    <s v="SPRING 2019"/>
    <s v="2018-2019"/>
    <n v="729"/>
    <x v="10"/>
  </r>
  <r>
    <x v="0"/>
    <n v="2018"/>
    <x v="2"/>
    <s v="AM"/>
    <s v="EEUU"/>
    <x v="0"/>
    <s v="SPRING 2019"/>
    <s v="BEACHWEAR"/>
    <x v="86"/>
    <s v="DOLARES AMERICANOS / UNITED STATES DOLLAR"/>
    <s v="JULIUS ORTIZ MALDONADO"/>
    <s v="PUERTO RICO"/>
    <s v="ESTADOS UNIDOS EEUU"/>
    <n v="27"/>
    <n v="2019"/>
    <s v="SPRING"/>
    <s v="SPRING"/>
    <s v="SPRING 2019"/>
    <s v="2018-2019"/>
    <n v="1249"/>
    <x v="15"/>
  </r>
  <r>
    <x v="0"/>
    <n v="2018"/>
    <x v="2"/>
    <s v="AM"/>
    <s v="EEUU"/>
    <x v="0"/>
    <s v="SPRING 2019"/>
    <s v="BEACHWEAR"/>
    <x v="155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225"/>
    <x v="2"/>
  </r>
  <r>
    <x v="0"/>
    <n v="2018"/>
    <x v="2"/>
    <s v="AM"/>
    <s v="EEUU"/>
    <x v="0"/>
    <s v="SPRING 2019"/>
    <s v="BEACHWEAR"/>
    <x v="121"/>
    <s v="DOLARES AMERICANOS / UNITED STATES DOLLAR"/>
    <s v="JUDITH ANN DEAL"/>
    <s v="HAWAII"/>
    <s v="ESTADOS UNIDOS EEUU"/>
    <n v="25"/>
    <n v="2019"/>
    <s v="SPRING"/>
    <s v="SPRING"/>
    <s v="SPRING 2019"/>
    <s v="2018-2019"/>
    <n v="1035"/>
    <x v="10"/>
  </r>
  <r>
    <x v="0"/>
    <n v="2018"/>
    <x v="2"/>
    <s v="AM"/>
    <s v="EEUU"/>
    <x v="0"/>
    <s v="SPRING 2019"/>
    <s v="BEACHWEAR"/>
    <x v="24"/>
    <s v="DOLARES AMERICANOS / UNITED STATES DOLLAR"/>
    <s v="MIE MANNICHE"/>
    <s v="CALIFORNIA"/>
    <s v="ESTADOS UNIDOS EEUU"/>
    <n v="2"/>
    <n v="2019"/>
    <s v="SPRING"/>
    <s v="SPRING"/>
    <s v="SPRING 2019"/>
    <s v="2018-2019"/>
    <n v="66"/>
    <x v="11"/>
  </r>
  <r>
    <x v="0"/>
    <n v="2018"/>
    <x v="2"/>
    <s v="AM"/>
    <s v="EEUU"/>
    <x v="0"/>
    <s v="SPRING 2019"/>
    <s v="BEACHWEAR"/>
    <x v="3"/>
    <s v="DOLARES AMERICANOS / UNITED STATES DOLLAR"/>
    <s v="ANITA M. HOPKINS"/>
    <s v="RHODE ISLAND"/>
    <s v="ESTADOS UNIDOS EEUU"/>
    <n v="6"/>
    <n v="2019"/>
    <s v="SPRING"/>
    <s v="SPRING"/>
    <s v="SPRING 2019"/>
    <s v="2018-2019"/>
    <n v="207.9"/>
    <x v="1"/>
  </r>
  <r>
    <x v="0"/>
    <n v="2018"/>
    <x v="2"/>
    <s v="AM"/>
    <s v="EEUU"/>
    <x v="0"/>
    <s v="SPRING 2019"/>
    <s v="BEACHWEAR"/>
    <x v="5"/>
    <s v="DOLARES AMERICANOS / UNITED STATES DOLLAR"/>
    <s v="STEPHANIE VITALI"/>
    <s v="ONTARIO"/>
    <s v="CANADA"/>
    <n v="53"/>
    <n v="2019"/>
    <s v="SPRING"/>
    <s v="SPRING"/>
    <s v="SPRING 2019"/>
    <s v="2018-2019"/>
    <n v="2248"/>
    <x v="4"/>
  </r>
  <r>
    <x v="0"/>
    <n v="2018"/>
    <x v="2"/>
    <s v="AM"/>
    <s v="EEUU"/>
    <x v="0"/>
    <s v="SPRING 2019"/>
    <s v="BEACHWEAR"/>
    <x v="100"/>
    <s v="DOLAR CANADIENSE / CANADIAN DOLLAR"/>
    <s v="JULIE BERTRAND"/>
    <s v="QUEBEC"/>
    <s v="CANADA"/>
    <n v="5"/>
    <n v="2019"/>
    <s v="SPRING"/>
    <s v="SPRING"/>
    <s v="SPRING 2019"/>
    <s v="2018-2019"/>
    <n v="198.96660754222256"/>
    <x v="7"/>
  </r>
  <r>
    <x v="0"/>
    <n v="2018"/>
    <x v="2"/>
    <s v="AM"/>
    <s v="EEUU"/>
    <x v="0"/>
    <s v="SPRING 2019"/>
    <s v="BEACHWEAR"/>
    <x v="25"/>
    <s v="DOLARES AMERICANOS / UNITED STATES DOLLAR"/>
    <s v="JUDITH ANN DEAL"/>
    <s v="HAWAII"/>
    <s v="ESTADOS UNIDOS EEUU"/>
    <n v="9"/>
    <n v="2019"/>
    <s v="SPRING"/>
    <s v="SPRING"/>
    <s v="SPRING 2019"/>
    <s v="2018-2019"/>
    <n v="282.15000000000003"/>
    <x v="10"/>
  </r>
  <r>
    <x v="0"/>
    <n v="2018"/>
    <x v="2"/>
    <s v="AM"/>
    <s v="EEUU"/>
    <x v="0"/>
    <s v="SPRING 2019"/>
    <s v="BEACHWEAR"/>
    <x v="156"/>
    <s v="DOLARES AMERICANOS / UNITED STATES DOLLAR"/>
    <s v="LAURA BONG"/>
    <s v="CALIFORNIA"/>
    <s v="ESTADOS UNIDOS EEUU"/>
    <n v="6"/>
    <n v="2019"/>
    <s v="SPRING"/>
    <s v="SPRING"/>
    <s v="SPRING 2019"/>
    <s v="2018-2019"/>
    <n v="188.10000000000002"/>
    <x v="6"/>
  </r>
  <r>
    <x v="0"/>
    <n v="2018"/>
    <x v="2"/>
    <s v="AM"/>
    <s v="EEUU"/>
    <x v="0"/>
    <s v="SPRING 2019"/>
    <s v="BEACHWEAR"/>
    <x v="124"/>
    <s v="DOLARES AMERICANOS / UNITED STATES DOLLAR"/>
    <s v="JUDITH ANN DEAL"/>
    <s v="HAWAII"/>
    <s v="ESTADOS UNIDOS EEUU"/>
    <n v="49"/>
    <n v="2019"/>
    <s v="SPRING"/>
    <s v="SPRING"/>
    <s v="SPRING 2019"/>
    <s v="2018-2019"/>
    <n v="1986"/>
    <x v="10"/>
  </r>
  <r>
    <x v="0"/>
    <n v="2018"/>
    <x v="2"/>
    <s v="AM"/>
    <s v="EEUU"/>
    <x v="0"/>
    <s v="SPRING 2019"/>
    <s v="BEACHWEAR"/>
    <x v="157"/>
    <s v="DOLAR CANADIENSE / CANADIAN DOLLAR"/>
    <s v="JULIE BERTRAND"/>
    <s v="QUEBEC"/>
    <s v="CANADA"/>
    <n v="4"/>
    <n v="2019"/>
    <s v="SPRING"/>
    <s v="SPRING"/>
    <s v="SPRING 2019"/>
    <s v="2018-2019"/>
    <n v="185.08521631834657"/>
    <x v="7"/>
  </r>
  <r>
    <x v="0"/>
    <n v="2018"/>
    <x v="2"/>
    <s v="AM"/>
    <s v="EEUU"/>
    <x v="0"/>
    <s v="SPRING 2019"/>
    <s v="BEACHWEAR"/>
    <x v="26"/>
    <s v="DOLARES AMERICANOS / UNITED STATES DOLLAR"/>
    <s v="BILL MILLER AND COMPANY"/>
    <s v="FLORIDA"/>
    <s v="ESTADOS UNIDOS EEUU"/>
    <n v="2"/>
    <n v="2019"/>
    <s v="SPRING"/>
    <s v="SPRING"/>
    <s v="SPRING 2019"/>
    <s v="2018-2019"/>
    <n v="66"/>
    <x v="2"/>
  </r>
  <r>
    <x v="0"/>
    <n v="2018"/>
    <x v="2"/>
    <s v="AM"/>
    <s v="EEUU"/>
    <x v="0"/>
    <s v="SPRING 2019"/>
    <s v="BEACHWEAR"/>
    <x v="19"/>
    <s v="DOLARES AMERICANOS / UNITED STATES DOLLAR"/>
    <s v="HOLLY SALES INC."/>
    <s v="OHIO"/>
    <s v="ESTADOS UNIDOS EEUU"/>
    <n v="11"/>
    <n v="2019"/>
    <s v="SPRING"/>
    <s v="SPRING"/>
    <s v="SPRING 2019"/>
    <s v="2018-2019"/>
    <n v="479"/>
    <x v="8"/>
  </r>
  <r>
    <x v="0"/>
    <n v="2018"/>
    <x v="2"/>
    <s v="AM"/>
    <s v="EEUU"/>
    <x v="0"/>
    <s v="SPRING 2019"/>
    <s v="BEACHWEAR"/>
    <x v="158"/>
    <s v="DOLAR CANADIENSE / CANADIAN DOLLAR"/>
    <s v="SHOUTOUTAGENCY"/>
    <s v="BRITISH COLUMBIA"/>
    <s v="CANADA"/>
    <n v="7"/>
    <n v="2019"/>
    <s v="SPRING"/>
    <s v="SPRING"/>
    <s v="SPRING 2019"/>
    <s v="2018-2019"/>
    <n v="296.90753451068099"/>
    <x v="3"/>
  </r>
  <r>
    <x v="0"/>
    <n v="2018"/>
    <x v="2"/>
    <s v="AM"/>
    <s v="EEUU"/>
    <x v="0"/>
    <s v="SPRING 2019"/>
    <s v="BEACHWEAR"/>
    <x v="91"/>
    <s v="DOLARES AMERICANOS / UNITED STATES DOLLAR"/>
    <s v="JUDITH ANN DEAL"/>
    <s v="HAWAII"/>
    <s v="ESTADOS UNIDOS EEUU"/>
    <n v="3"/>
    <n v="2019"/>
    <s v="SPRING"/>
    <s v="SPRING"/>
    <s v="SPRING 2019"/>
    <s v="2018-2019"/>
    <n v="135"/>
    <x v="10"/>
  </r>
  <r>
    <x v="0"/>
    <n v="2018"/>
    <x v="2"/>
    <s v="AM"/>
    <s v="EEUU"/>
    <x v="0"/>
    <s v="SPRING 2019"/>
    <s v="BEACHWEAR"/>
    <x v="159"/>
    <s v="DOLARES AMERICANOS / UNITED STATES DOLLAR"/>
    <s v="BILL MILLER AND COMPANY"/>
    <s v="BONAIRE"/>
    <s v="PAISES BAJOS (HOLANDA)"/>
    <n v="7"/>
    <n v="2019"/>
    <s v="SPRING"/>
    <s v="SPRING"/>
    <s v="SPRING 2019"/>
    <s v="2018-2019"/>
    <n v="307"/>
    <x v="2"/>
  </r>
  <r>
    <x v="0"/>
    <n v="2018"/>
    <x v="2"/>
    <s v="AM"/>
    <s v="EEUU"/>
    <x v="0"/>
    <s v="SPRING 2019"/>
    <s v="BEACHWEAR"/>
    <x v="92"/>
    <s v="DOLARES AMERICANOS / UNITED STATES DOLLAR"/>
    <s v="BILL MILLER AND COMPANY"/>
    <s v="FLORIDA"/>
    <s v="ESTADOS UNIDOS EEUU"/>
    <n v="2"/>
    <n v="2019"/>
    <s v="SPRING"/>
    <s v="SPRING"/>
    <s v="SPRING 2019"/>
    <s v="2018-2019"/>
    <n v="86"/>
    <x v="2"/>
  </r>
  <r>
    <x v="0"/>
    <n v="2018"/>
    <x v="2"/>
    <s v="AM"/>
    <s v="EEUU"/>
    <x v="0"/>
    <s v="SPRING 2019"/>
    <s v="BEACHWEAR"/>
    <x v="129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245"/>
    <x v="2"/>
  </r>
  <r>
    <x v="0"/>
    <n v="2018"/>
    <x v="2"/>
    <s v="AM"/>
    <s v="EEUU"/>
    <x v="0"/>
    <s v="SPRING 2019"/>
    <s v="BEACHWEAR"/>
    <x v="94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495"/>
    <x v="2"/>
  </r>
  <r>
    <x v="0"/>
    <n v="2018"/>
    <x v="2"/>
    <s v="AM"/>
    <s v="EEUU"/>
    <x v="0"/>
    <s v="SPRING 2019"/>
    <s v="BEACHWEAR"/>
    <x v="161"/>
    <s v="DOLARES AMERICANOS / UNITED STATES DOLLAR"/>
    <s v="JULIUS ORTIZ MALDONADO"/>
    <s v="FLORIDA"/>
    <s v="ESTADOS UNIDOS EEUU"/>
    <n v="22"/>
    <n v="2019"/>
    <s v="SPRING"/>
    <s v="SPRING"/>
    <s v="SPRING 2019"/>
    <s v="2018-2019"/>
    <n v="926"/>
    <x v="15"/>
  </r>
  <r>
    <x v="0"/>
    <n v="2018"/>
    <x v="2"/>
    <s v="AM"/>
    <s v="EEUU"/>
    <x v="0"/>
    <s v="SPRING 2019"/>
    <s v="BEACHWEAR"/>
    <x v="162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84"/>
    <x v="2"/>
  </r>
  <r>
    <x v="0"/>
    <n v="2018"/>
    <x v="2"/>
    <s v="AM"/>
    <s v="EEUU"/>
    <x v="0"/>
    <s v="SPRING 2019"/>
    <s v="BEACHWEAR"/>
    <x v="163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29"/>
    <x v="2"/>
  </r>
  <r>
    <x v="0"/>
    <n v="2018"/>
    <x v="2"/>
    <s v="AM"/>
    <s v="EEUU"/>
    <x v="0"/>
    <s v="SPRING 2019"/>
    <s v="BEACHWEAR"/>
    <x v="164"/>
    <s v="DOLARES AMERICANOS / UNITED STATES DOLLAR"/>
    <s v="JUDITH ANN DEAL"/>
    <s v="HAWAII"/>
    <s v="ESTADOS UNIDOS EEUU"/>
    <n v="9"/>
    <n v="2019"/>
    <s v="SPRING"/>
    <s v="SPRING"/>
    <s v="SPRING 2019"/>
    <s v="2018-2019"/>
    <n v="395"/>
    <x v="10"/>
  </r>
  <r>
    <x v="0"/>
    <n v="2018"/>
    <x v="2"/>
    <s v="AM"/>
    <s v="EEUU"/>
    <x v="0"/>
    <s v="SPRING 2019"/>
    <s v="BEACHWEAR"/>
    <x v="165"/>
    <s v="DOLARES AMERICANOS / UNITED STATES DOLLAR"/>
    <s v="JULIUS ORTIZ MALDONADO"/>
    <s v="PUERTO RICO"/>
    <s v="ESTADOS UNIDOS EEUU"/>
    <n v="5"/>
    <n v="2019"/>
    <s v="SPRING"/>
    <s v="SPRING"/>
    <s v="SPRING 2019"/>
    <s v="2018-2019"/>
    <n v="285"/>
    <x v="15"/>
  </r>
  <r>
    <x v="0"/>
    <n v="2018"/>
    <x v="2"/>
    <s v="AM"/>
    <s v="EEUU"/>
    <x v="0"/>
    <s v="SPRING 2019"/>
    <s v="BEACHWEAR"/>
    <x v="166"/>
    <s v="DOLARES AMERICANOS / UNITED STATES DOLLAR"/>
    <s v="DENISE ARNETT"/>
    <s v="COLORADO"/>
    <s v="ESTADOS UNIDOS EEUU"/>
    <n v="2"/>
    <n v="2019"/>
    <s v="SPRING"/>
    <s v="SPRING"/>
    <s v="SPRING 2019"/>
    <s v="2018-2019"/>
    <n v="66"/>
    <x v="14"/>
  </r>
  <r>
    <x v="0"/>
    <n v="2018"/>
    <x v="2"/>
    <s v="AM"/>
    <s v="EEUU"/>
    <x v="0"/>
    <s v="SPRING 2019"/>
    <s v="BEACHWEAR"/>
    <x v="168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43"/>
    <x v="2"/>
  </r>
  <r>
    <x v="0"/>
    <n v="2018"/>
    <x v="2"/>
    <s v="AM"/>
    <s v="EEUU"/>
    <x v="0"/>
    <s v="SPRING 2019"/>
    <s v="BEACHWEAR"/>
    <x v="169"/>
    <s v="DOLARES AMERICANOS / UNITED STATES DOLLAR"/>
    <s v="BILL MILLER AND COMPANY"/>
    <s v="FLORIDA"/>
    <s v="ESTADOS UNIDOS EEUU"/>
    <n v="10"/>
    <n v="2019"/>
    <s v="SPRING"/>
    <s v="SPRING"/>
    <s v="SPRING 2019"/>
    <s v="2018-2019"/>
    <n v="378"/>
    <x v="2"/>
  </r>
  <r>
    <x v="0"/>
    <n v="2018"/>
    <x v="2"/>
    <s v="AM"/>
    <s v="EEUU"/>
    <x v="0"/>
    <s v="SPRING 2019"/>
    <s v="BEACHWEAR"/>
    <x v="134"/>
    <s v="DOLAR CANADIENSE / CANADIAN DOLLAR"/>
    <s v="JULIE BERTRAND"/>
    <s v="QUEBEC"/>
    <s v="CANADA"/>
    <n v="1"/>
    <n v="2019"/>
    <s v="SPRING"/>
    <s v="SPRING"/>
    <s v="SPRING 2019"/>
    <s v="2018-2019"/>
    <n v="44.728927276933753"/>
    <x v="7"/>
  </r>
  <r>
    <x v="0"/>
    <n v="2018"/>
    <x v="2"/>
    <s v="AM"/>
    <s v="EEUU"/>
    <x v="0"/>
    <s v="SPRING 2019"/>
    <s v="BEACHWEAR"/>
    <x v="171"/>
    <s v="DOLARES AMERICANOS / UNITED STATES DOLLAR"/>
    <s v="MIE MANNICHE"/>
    <s v="NEVADA"/>
    <s v="ESTADOS UNIDOS EEUU"/>
    <n v="10"/>
    <n v="2019"/>
    <s v="SPRING"/>
    <s v="SPRING"/>
    <s v="SPRING 2019"/>
    <s v="2018-2019"/>
    <n v="381"/>
    <x v="11"/>
  </r>
  <r>
    <x v="0"/>
    <n v="2018"/>
    <x v="2"/>
    <s v="AM"/>
    <s v="EEUU"/>
    <x v="0"/>
    <s v="SUMMER 2019"/>
    <s v="SWIMWEAR"/>
    <x v="174"/>
    <s v="DOLARES AMERICANOS / UNITED STATES DOLLAR"/>
    <s v="PAIGE ALYSE STRAUGHAN"/>
    <s v="HAWAII"/>
    <s v="ESTADOS UNIDOS EEUU"/>
    <n v="132"/>
    <n v="2019"/>
    <s v="SUMMER"/>
    <s v="SUMMER"/>
    <s v="SUMMER 2019"/>
    <s v="2018-2019"/>
    <n v="1333"/>
    <x v="9"/>
  </r>
  <r>
    <x v="0"/>
    <n v="2018"/>
    <x v="2"/>
    <s v="AM"/>
    <s v="EEUU"/>
    <x v="0"/>
    <s v="SUMMER 2019"/>
    <s v="SWIMWEAR"/>
    <x v="175"/>
    <s v="DOLARES AMERICANOS / UNITED STATES DOLLAR"/>
    <s v="PAIGE ALYSE STRAUGHAN"/>
    <s v="QUEBEC"/>
    <s v="CANADA"/>
    <n v="132"/>
    <n v="2019"/>
    <s v="SUMMER"/>
    <s v="SUMMER"/>
    <s v="SUMMER 2019"/>
    <s v="2018-2019"/>
    <n v="1333"/>
    <x v="9"/>
  </r>
  <r>
    <x v="0"/>
    <n v="2018"/>
    <x v="2"/>
    <s v="AM"/>
    <s v="EEUU"/>
    <x v="0"/>
    <s v="SUMMER 2019"/>
    <s v="SWIMWEAR"/>
    <x v="176"/>
    <s v="DOLARES AMERICANOS / UNITED STATES DOLLAR"/>
    <s v="PAIGE ALYSE STRAUGHAN"/>
    <s v="ONTARIO"/>
    <s v="CANADA"/>
    <n v="132"/>
    <n v="2019"/>
    <s v="SUMMER"/>
    <s v="SUMMER"/>
    <s v="SUMMER 2019"/>
    <s v="2018-2019"/>
    <n v="1333"/>
    <x v="9"/>
  </r>
  <r>
    <x v="0"/>
    <n v="2018"/>
    <x v="2"/>
    <s v="AM"/>
    <s v="EEUU"/>
    <x v="0"/>
    <s v="SUMMER 2019"/>
    <s v="SWIMWEAR"/>
    <x v="140"/>
    <s v="DOLARES AMERICANOS / UNITED STATES DOLLAR"/>
    <s v="PAIGE ALYSE STRAUGHAN"/>
    <s v="MINNESOTA"/>
    <s v="ESTADOS UNIDOS EEUU"/>
    <n v="4"/>
    <n v="2019"/>
    <s v="SUMMER"/>
    <s v="SUMMER"/>
    <s v="SUMMER 2019"/>
    <s v="2018-2019"/>
    <n v="36"/>
    <x v="9"/>
  </r>
  <r>
    <x v="0"/>
    <n v="2018"/>
    <x v="2"/>
    <s v="AM"/>
    <s v="EEUU"/>
    <x v="0"/>
    <s v="SUMMER 2019"/>
    <s v="SWIMWEAR"/>
    <x v="177"/>
    <s v="DOLARES AMERICANOS / UNITED STATES DOLLAR"/>
    <s v="PAIGE ALYSE STRAUGHAN"/>
    <s v="FLORIDA"/>
    <s v="ESTADOS UNIDOS EEUU"/>
    <n v="132"/>
    <n v="2019"/>
    <s v="SUMMER"/>
    <s v="SUMMER"/>
    <s v="SUMMER 2019"/>
    <s v="2018-2019"/>
    <n v="1333"/>
    <x v="9"/>
  </r>
  <r>
    <x v="0"/>
    <n v="2018"/>
    <x v="2"/>
    <s v="AM"/>
    <s v="EEUU"/>
    <x v="0"/>
    <s v="SUMMER 2019"/>
    <s v="SWIMWEAR"/>
    <x v="20"/>
    <s v="DOLARES AMERICANOS / UNITED STATES DOLLAR"/>
    <s v="PAIGE ALYSE STRAUGHAN"/>
    <s v="CALIFORNIA"/>
    <s v="ESTADOS UNIDOS EEUU"/>
    <n v="132"/>
    <n v="2019"/>
    <s v="SUMMER"/>
    <s v="SUMMER"/>
    <s v="SUMMER 2019"/>
    <s v="2018-2019"/>
    <n v="666.5"/>
    <x v="9"/>
  </r>
  <r>
    <x v="0"/>
    <n v="2018"/>
    <x v="2"/>
    <s v="AM"/>
    <s v="EEUU"/>
    <x v="0"/>
    <s v="SUMMER 2019"/>
    <s v="SWIMWEAR"/>
    <x v="178"/>
    <s v="DOLARES AMERICANOS / UNITED STATES DOLLAR"/>
    <s v="PAIGE ALYSE STRAUGHAN"/>
    <s v="TEXAS"/>
    <s v="ESTADOS UNIDOS EEUU"/>
    <n v="132"/>
    <n v="2019"/>
    <s v="SUMMER"/>
    <s v="SUMMER"/>
    <s v="SUMMER 2019"/>
    <s v="2018-2019"/>
    <n v="666.5"/>
    <x v="9"/>
  </r>
  <r>
    <x v="0"/>
    <n v="2018"/>
    <x v="2"/>
    <s v="AM"/>
    <s v="EEUU"/>
    <x v="0"/>
    <s v="SUMMER 2019"/>
    <s v="SWIMWEAR"/>
    <x v="179"/>
    <s v="DOLARES AMERICANOS / UNITED STATES DOLLAR"/>
    <s v="PAIGE ALYSE STRAUGHAN"/>
    <s v="COLORADO"/>
    <s v="ESTADOS UNIDOS EEUU"/>
    <n v="132"/>
    <n v="2019"/>
    <s v="SUMMER"/>
    <s v="SUMMER"/>
    <s v="SUMMER 2019"/>
    <s v="2018-2019"/>
    <n v="666.5"/>
    <x v="9"/>
  </r>
  <r>
    <x v="0"/>
    <n v="2018"/>
    <x v="2"/>
    <s v="AM"/>
    <s v="EEUU"/>
    <x v="0"/>
    <s v="SUMMER 2019"/>
    <s v="SWIMWEAR"/>
    <x v="98"/>
    <s v="DOLARES AMERICANOS / UNITED STATES DOLLAR"/>
    <s v="PAIGE ALYSE STRAUGHAN"/>
    <s v="BRITISH COLUMBIA"/>
    <s v="CANADA"/>
    <n v="132"/>
    <n v="2019"/>
    <s v="SUMMER"/>
    <s v="SUMMER"/>
    <s v="SUMMER 2019"/>
    <s v="2018-2019"/>
    <n v="666.5"/>
    <x v="9"/>
  </r>
  <r>
    <x v="0"/>
    <n v="2018"/>
    <x v="2"/>
    <s v="AM"/>
    <s v="EEUU"/>
    <x v="0"/>
    <s v="SUMMER 2019"/>
    <s v="SWIMWEAR"/>
    <x v="180"/>
    <s v="DOLARES AMERICANOS / UNITED STATES DOLLAR"/>
    <s v="PAIGE ALYSE STRAUGHAN"/>
    <s v="CALIFORNIA"/>
    <s v="ESTADOS UNIDOS EEUU"/>
    <n v="132"/>
    <n v="2019"/>
    <s v="SUMMER"/>
    <s v="SUMMER"/>
    <s v="SUMMER 2019"/>
    <s v="2018-2019"/>
    <n v="666.5"/>
    <x v="9"/>
  </r>
  <r>
    <x v="0"/>
    <n v="2018"/>
    <x v="2"/>
    <s v="AM"/>
    <s v="EEUU"/>
    <x v="0"/>
    <s v="SUMMER 2019"/>
    <s v="ACCESSORIES"/>
    <x v="155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54"/>
    <x v="2"/>
  </r>
  <r>
    <x v="0"/>
    <n v="2018"/>
    <x v="2"/>
    <s v="AM"/>
    <s v="EEUU"/>
    <x v="0"/>
    <s v="SUMMER 2019"/>
    <s v="ACCESSORIES"/>
    <x v="121"/>
    <s v="DOLARES AMERICANOS / UNITED STATES DOLLAR"/>
    <s v="JUDITH ANN DEAL"/>
    <s v="HAWAII"/>
    <s v="ESTADOS UNIDOS EEUU"/>
    <n v="6"/>
    <n v="2019"/>
    <s v="SUMMER"/>
    <s v="SUMMER"/>
    <s v="SUMMER 2019"/>
    <s v="2018-2019"/>
    <n v="54"/>
    <x v="10"/>
  </r>
  <r>
    <x v="0"/>
    <n v="2018"/>
    <x v="2"/>
    <s v="AM"/>
    <s v="EEUU"/>
    <x v="0"/>
    <s v="SUMMER 2019"/>
    <s v="ACCESSORIES"/>
    <x v="174"/>
    <s v="DOLARES AMERICANOS / UNITED STATES DOLLAR"/>
    <s v="PAIGE ALYSE STRAUGHAN"/>
    <s v="HAWAII"/>
    <s v="ESTADOS UNIDOS EEUU"/>
    <n v="48"/>
    <n v="2019"/>
    <s v="SUMMER"/>
    <s v="SUMMER"/>
    <s v="SUMMER 2019"/>
    <s v="2018-2019"/>
    <n v="336"/>
    <x v="9"/>
  </r>
  <r>
    <x v="0"/>
    <n v="2018"/>
    <x v="2"/>
    <s v="AM"/>
    <s v="EEUU"/>
    <x v="0"/>
    <s v="SUMMER 2019"/>
    <s v="ACCESSORIES"/>
    <x v="175"/>
    <s v="DOLARES AMERICANOS / UNITED STATES DOLLAR"/>
    <s v="PAIGE ALYSE STRAUGHAN"/>
    <s v="QUEBEC"/>
    <s v="CANADA"/>
    <n v="48"/>
    <n v="2019"/>
    <s v="SUMMER"/>
    <s v="SUMMER"/>
    <s v="SUMMER 2019"/>
    <s v="2018-2019"/>
    <n v="336"/>
    <x v="9"/>
  </r>
  <r>
    <x v="0"/>
    <n v="2018"/>
    <x v="2"/>
    <s v="AM"/>
    <s v="EEUU"/>
    <x v="0"/>
    <s v="SUMMER 2019"/>
    <s v="ACCESSORIES"/>
    <x v="5"/>
    <s v="DOLARES AMERICANOS / UNITED STATES DOLLAR"/>
    <s v="STEPHANIE VITALI"/>
    <s v="ONTARIO"/>
    <s v="CANADA"/>
    <n v="25"/>
    <n v="2019"/>
    <s v="SUMMER"/>
    <s v="SUMMER"/>
    <s v="SUMMER 2019"/>
    <s v="2018-2019"/>
    <n v="225"/>
    <x v="4"/>
  </r>
  <r>
    <x v="0"/>
    <n v="2018"/>
    <x v="2"/>
    <s v="AM"/>
    <s v="EEUU"/>
    <x v="0"/>
    <s v="SUMMER 2019"/>
    <s v="ACCESSORIES"/>
    <x v="88"/>
    <s v="DOLARES AMERICANOS / UNITED STATES DOLLAR"/>
    <s v="BILL MILLER AND COMPANY"/>
    <s v="FLORIDA"/>
    <s v="ESTADOS UNIDOS EEUU"/>
    <n v="5"/>
    <n v="2019"/>
    <s v="SUMMER"/>
    <s v="SUMMER"/>
    <s v="SUMMER 2019"/>
    <s v="2018-2019"/>
    <n v="45"/>
    <x v="2"/>
  </r>
  <r>
    <x v="0"/>
    <n v="2018"/>
    <x v="2"/>
    <s v="AM"/>
    <s v="EEUU"/>
    <x v="0"/>
    <s v="SUMMER 2019"/>
    <s v="ACCESSORIES"/>
    <x v="124"/>
    <s v="DOLARES AMERICANOS / UNITED STATES DOLLAR"/>
    <s v="JUDITH ANN DEAL"/>
    <s v="HAWAII"/>
    <s v="ESTADOS UNIDOS EEUU"/>
    <n v="6"/>
    <n v="2019"/>
    <s v="SUMMER"/>
    <s v="SUMMER"/>
    <s v="SUMMER 2019"/>
    <s v="2018-2019"/>
    <n v="54"/>
    <x v="10"/>
  </r>
  <r>
    <x v="0"/>
    <n v="2018"/>
    <x v="2"/>
    <s v="AM"/>
    <s v="EEUU"/>
    <x v="0"/>
    <s v="SUMMER 2019"/>
    <s v="ACCESSORIES"/>
    <x v="90"/>
    <s v="DOLARES AMERICANOS / UNITED STATES DOLLAR"/>
    <s v="MIE MANNICHE"/>
    <s v="CALIFORNIA"/>
    <s v="ESTADOS UNIDOS EEUU"/>
    <n v="16"/>
    <n v="2019"/>
    <s v="SUMMER"/>
    <s v="SUMMER"/>
    <s v="SUMMER 2019"/>
    <s v="2018-2019"/>
    <n v="144"/>
    <x v="11"/>
  </r>
  <r>
    <x v="0"/>
    <n v="2018"/>
    <x v="2"/>
    <s v="AM"/>
    <s v="EEUU"/>
    <x v="0"/>
    <s v="SUMMER 2019"/>
    <s v="ACCESSORIES"/>
    <x v="176"/>
    <s v="DOLARES AMERICANOS / UNITED STATES DOLLAR"/>
    <s v="PAIGE ALYSE STRAUGHAN"/>
    <s v="ONTARIO"/>
    <s v="CANADA"/>
    <n v="48"/>
    <n v="2019"/>
    <s v="SUMMER"/>
    <s v="SUMMER"/>
    <s v="SUMMER 2019"/>
    <s v="2018-2019"/>
    <n v="336"/>
    <x v="9"/>
  </r>
  <r>
    <x v="0"/>
    <n v="2018"/>
    <x v="2"/>
    <s v="AM"/>
    <s v="EEUU"/>
    <x v="0"/>
    <s v="SUMMER 2019"/>
    <s v="ACCESSORIES"/>
    <x v="26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2"/>
    <s v="AM"/>
    <s v="EEUU"/>
    <x v="0"/>
    <s v="SUMMER 2019"/>
    <s v="ACCESSORIES"/>
    <x v="91"/>
    <s v="DOLARES AMERICANOS / UNITED STATES DOLLAR"/>
    <s v="JUDITH ANN DEAL"/>
    <s v="HAWAII"/>
    <s v="ESTADOS UNIDOS EEUU"/>
    <n v="12"/>
    <n v="2019"/>
    <s v="SUMMER"/>
    <s v="SUMMER"/>
    <s v="SUMMER 2019"/>
    <s v="2018-2019"/>
    <n v="108"/>
    <x v="10"/>
  </r>
  <r>
    <x v="0"/>
    <n v="2018"/>
    <x v="2"/>
    <s v="AM"/>
    <s v="EEUU"/>
    <x v="0"/>
    <s v="SUMMER 2019"/>
    <s v="ACCESSORIES"/>
    <x v="127"/>
    <s v="DOLARES AMERICANOS / UNITED STATES DOLLAR"/>
    <s v="BILL MILLER AND COMPANY"/>
    <s v="FLORIDA"/>
    <s v="ESTADOS UNIDOS EEUU"/>
    <n v="72"/>
    <n v="2019"/>
    <s v="SUMMER"/>
    <s v="SUMMER"/>
    <s v="SUMMER 2019"/>
    <s v="2018-2019"/>
    <n v="648"/>
    <x v="2"/>
  </r>
  <r>
    <x v="0"/>
    <n v="2018"/>
    <x v="2"/>
    <s v="AM"/>
    <s v="EEUU"/>
    <x v="0"/>
    <s v="SUMMER 2019"/>
    <s v="ACCESSORIES"/>
    <x v="128"/>
    <s v="DOLARES AMERICANOS / UNITED STATES DOLLAR"/>
    <s v="BILL MILLER AND COMPANY"/>
    <s v="FLORIDA"/>
    <s v="ESTADOS UNIDOS EEUU"/>
    <n v="72"/>
    <n v="2019"/>
    <s v="SUMMER"/>
    <s v="SUMMER"/>
    <s v="SUMMER 2019"/>
    <s v="2018-2019"/>
    <n v="648"/>
    <x v="2"/>
  </r>
  <r>
    <x v="0"/>
    <n v="2018"/>
    <x v="2"/>
    <s v="AM"/>
    <s v="EEUU"/>
    <x v="0"/>
    <s v="SUMMER 2019"/>
    <s v="ACCESSORIES"/>
    <x v="161"/>
    <s v="DOLARES AMERICANOS / UNITED STATES DOLLAR"/>
    <s v="JULIUS ORTIZ MALDONADO"/>
    <s v="FLORIDA"/>
    <s v="ESTADOS UNIDOS EEUU"/>
    <n v="1"/>
    <n v="2019"/>
    <s v="SUMMER"/>
    <s v="SUMMER"/>
    <s v="SUMMER 2019"/>
    <s v="2018-2019"/>
    <n v="9"/>
    <x v="15"/>
  </r>
  <r>
    <x v="0"/>
    <n v="2018"/>
    <x v="2"/>
    <s v="AM"/>
    <s v="EEUU"/>
    <x v="0"/>
    <s v="SUMMER 2019"/>
    <s v="ACCESSORIES"/>
    <x v="162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2"/>
    <s v="AM"/>
    <s v="EEUU"/>
    <x v="0"/>
    <s v="SUMMER 2019"/>
    <s v="ACCESSORIES"/>
    <x v="130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2"/>
    <s v="AM"/>
    <s v="EEUU"/>
    <x v="0"/>
    <s v="SUMMER 2019"/>
    <s v="ACCESSORIES"/>
    <x v="163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2"/>
    <s v="AM"/>
    <s v="EEUU"/>
    <x v="0"/>
    <s v="SUMMER 2019"/>
    <s v="ACCESSORIES"/>
    <x v="169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216"/>
    <x v="2"/>
  </r>
  <r>
    <x v="0"/>
    <n v="2018"/>
    <x v="2"/>
    <s v="AM"/>
    <s v="EEUU"/>
    <x v="0"/>
    <s v="SUMMER 2019"/>
    <s v="ACCESSORIES"/>
    <x v="141"/>
    <s v="DOLARES AMERICANOS / UNITED STATES DOLLAR"/>
    <s v="ANITA M. HOPKINS"/>
    <s v="DELAWARE"/>
    <s v="ESTADOS UNIDOS EEUU"/>
    <n v="48"/>
    <n v="2019"/>
    <s v="SUMMER"/>
    <s v="SUMMER"/>
    <s v="SUMMER 2019"/>
    <s v="2018-2019"/>
    <n v="432"/>
    <x v="1"/>
  </r>
  <r>
    <x v="0"/>
    <n v="2018"/>
    <x v="2"/>
    <s v="AM"/>
    <s v="EEUU"/>
    <x v="0"/>
    <s v="SUMMER 2019"/>
    <s v="ACCESSORIES"/>
    <x v="177"/>
    <s v="DOLARES AMERICANOS / UNITED STATES DOLLAR"/>
    <s v="PAIGE ALYSE STRAUGHAN"/>
    <s v="FLORIDA"/>
    <s v="ESTADOS UNIDOS EEUU"/>
    <n v="48"/>
    <n v="2019"/>
    <s v="SUMMER"/>
    <s v="SUMMER"/>
    <s v="SUMMER 2019"/>
    <s v="2018-2019"/>
    <n v="336"/>
    <x v="9"/>
  </r>
  <r>
    <x v="0"/>
    <n v="2018"/>
    <x v="2"/>
    <s v="AM"/>
    <s v="EEUU"/>
    <x v="0"/>
    <s v="SUMMER 2019"/>
    <s v="ACCESSORIES"/>
    <x v="20"/>
    <s v="DOLARES AMERICANOS / UNITED STATES DOLLAR"/>
    <s v="PAIGE ALYSE STRAUGHAN"/>
    <s v="CALIFORNIA"/>
    <s v="ESTADOS UNIDOS EEUU"/>
    <n v="48"/>
    <n v="2019"/>
    <s v="SUMMER"/>
    <s v="SUMMER"/>
    <s v="SUMMER 2019"/>
    <s v="2018-2019"/>
    <n v="168"/>
    <x v="9"/>
  </r>
  <r>
    <x v="0"/>
    <n v="2018"/>
    <x v="2"/>
    <s v="AM"/>
    <s v="EEUU"/>
    <x v="0"/>
    <s v="SUMMER 2019"/>
    <s v="ACCESSORIES"/>
    <x v="178"/>
    <s v="DOLARES AMERICANOS / UNITED STATES DOLLAR"/>
    <s v="PAIGE ALYSE STRAUGHAN"/>
    <s v="TEXAS"/>
    <s v="ESTADOS UNIDOS EEUU"/>
    <n v="48"/>
    <n v="2019"/>
    <s v="SUMMER"/>
    <s v="SUMMER"/>
    <s v="SUMMER 2019"/>
    <s v="2018-2019"/>
    <n v="168"/>
    <x v="9"/>
  </r>
  <r>
    <x v="0"/>
    <n v="2018"/>
    <x v="2"/>
    <s v="AM"/>
    <s v="EEUU"/>
    <x v="0"/>
    <s v="SUMMER 2019"/>
    <s v="ACCESSORIES"/>
    <x v="179"/>
    <s v="DOLARES AMERICANOS / UNITED STATES DOLLAR"/>
    <s v="PAIGE ALYSE STRAUGHAN"/>
    <s v="COLORADO"/>
    <s v="ESTADOS UNIDOS EEUU"/>
    <n v="48"/>
    <n v="2019"/>
    <s v="SUMMER"/>
    <s v="SUMMER"/>
    <s v="SUMMER 2019"/>
    <s v="2018-2019"/>
    <n v="168"/>
    <x v="9"/>
  </r>
  <r>
    <x v="0"/>
    <n v="2018"/>
    <x v="2"/>
    <s v="AM"/>
    <s v="EEUU"/>
    <x v="0"/>
    <s v="SUMMER 2019"/>
    <s v="ACCESSORIES"/>
    <x v="98"/>
    <s v="DOLARES AMERICANOS / UNITED STATES DOLLAR"/>
    <s v="PAIGE ALYSE STRAUGHAN"/>
    <s v="BRITISH COLUMBIA"/>
    <s v="CANADA"/>
    <n v="48"/>
    <n v="2019"/>
    <s v="SUMMER"/>
    <s v="SUMMER"/>
    <s v="SUMMER 2019"/>
    <s v="2018-2019"/>
    <n v="168"/>
    <x v="9"/>
  </r>
  <r>
    <x v="0"/>
    <n v="2018"/>
    <x v="2"/>
    <s v="AM"/>
    <s v="EEUU"/>
    <x v="0"/>
    <s v="SUMMER 2019"/>
    <s v="ACCESSORIES"/>
    <x v="180"/>
    <s v="DOLARES AMERICANOS / UNITED STATES DOLLAR"/>
    <s v="PAIGE ALYSE STRAUGHAN"/>
    <s v="CALIFORNIA"/>
    <s v="ESTADOS UNIDOS EEUU"/>
    <n v="48"/>
    <n v="2019"/>
    <s v="SUMMER"/>
    <s v="SUMMER"/>
    <s v="SUMMER 2019"/>
    <s v="2018-2019"/>
    <n v="168"/>
    <x v="9"/>
  </r>
  <r>
    <x v="0"/>
    <n v="2018"/>
    <x v="2"/>
    <s v="AM"/>
    <s v="EEUU"/>
    <x v="0"/>
    <s v="SUMMER 2019"/>
    <s v="ACTIVE"/>
    <x v="174"/>
    <s v="DOLARES AMERICANOS / UNITED STATES DOLLAR"/>
    <s v="PAIGE ALYSE STRAUGHAN"/>
    <s v="HAWAII"/>
    <s v="ESTADOS UNIDOS EEUU"/>
    <n v="84"/>
    <n v="2019"/>
    <s v="SUMMER"/>
    <s v="SUMMER"/>
    <s v="SUMMER 2019"/>
    <s v="2018-2019"/>
    <n v="878"/>
    <x v="9"/>
  </r>
  <r>
    <x v="0"/>
    <n v="2018"/>
    <x v="2"/>
    <s v="AM"/>
    <s v="EEUU"/>
    <x v="0"/>
    <s v="SUMMER 2019"/>
    <s v="ACTIVE"/>
    <x v="175"/>
    <s v="DOLARES AMERICANOS / UNITED STATES DOLLAR"/>
    <s v="PAIGE ALYSE STRAUGHAN"/>
    <s v="QUEBEC"/>
    <s v="CANADA"/>
    <n v="84"/>
    <n v="2019"/>
    <s v="SUMMER"/>
    <s v="SUMMER"/>
    <s v="SUMMER 2019"/>
    <s v="2018-2019"/>
    <n v="878"/>
    <x v="9"/>
  </r>
  <r>
    <x v="0"/>
    <n v="2018"/>
    <x v="2"/>
    <s v="AM"/>
    <s v="EEUU"/>
    <x v="0"/>
    <s v="SUMMER 2019"/>
    <s v="ACTIVE"/>
    <x v="176"/>
    <s v="DOLARES AMERICANOS / UNITED STATES DOLLAR"/>
    <s v="PAIGE ALYSE STRAUGHAN"/>
    <s v="ONTARIO"/>
    <s v="CANADA"/>
    <n v="84"/>
    <n v="2019"/>
    <s v="SUMMER"/>
    <s v="SUMMER"/>
    <s v="SUMMER 2019"/>
    <s v="2018-2019"/>
    <n v="878"/>
    <x v="9"/>
  </r>
  <r>
    <x v="0"/>
    <n v="2018"/>
    <x v="2"/>
    <s v="AM"/>
    <s v="EEUU"/>
    <x v="0"/>
    <s v="SUMMER 2019"/>
    <s v="ACTIVE"/>
    <x v="140"/>
    <s v="DOLARES AMERICANOS / UNITED STATES DOLLAR"/>
    <s v="PAIGE ALYSE STRAUGHAN"/>
    <s v="MINNESOTA"/>
    <s v="ESTADOS UNIDOS EEUU"/>
    <n v="21"/>
    <n v="2019"/>
    <s v="SUMMER"/>
    <s v="SUMMER"/>
    <s v="SUMMER 2019"/>
    <s v="2018-2019"/>
    <n v="214"/>
    <x v="9"/>
  </r>
  <r>
    <x v="0"/>
    <n v="2018"/>
    <x v="2"/>
    <s v="AM"/>
    <s v="EEUU"/>
    <x v="0"/>
    <s v="SUMMER 2019"/>
    <s v="ACTIVE"/>
    <x v="143"/>
    <s v="DOLARES AMERICANOS / UNITED STATES DOLLAR"/>
    <s v="PAIGE ALYSE STRAUGHAN"/>
    <s v="NEW YORK"/>
    <s v="ESTADOS UNIDOS EEUU"/>
    <n v="21"/>
    <n v="2019"/>
    <s v="SUMMER"/>
    <s v="SUMMER"/>
    <s v="SUMMER 2019"/>
    <s v="2018-2019"/>
    <n v="214"/>
    <x v="9"/>
  </r>
  <r>
    <x v="0"/>
    <n v="2018"/>
    <x v="2"/>
    <s v="AM"/>
    <s v="EEUU"/>
    <x v="0"/>
    <s v="SUMMER 2019"/>
    <s v="ACTIVE"/>
    <x v="20"/>
    <s v="DOLARES AMERICANOS / UNITED STATES DOLLAR"/>
    <s v="PAIGE ALYSE STRAUGHAN"/>
    <s v="CALIFORNIA"/>
    <s v="ESTADOS UNIDOS EEUU"/>
    <n v="84"/>
    <n v="2019"/>
    <s v="SUMMER"/>
    <s v="SUMMER"/>
    <s v="SUMMER 2019"/>
    <s v="2018-2019"/>
    <n v="439"/>
    <x v="9"/>
  </r>
  <r>
    <x v="0"/>
    <n v="2018"/>
    <x v="2"/>
    <s v="AM"/>
    <s v="EEUU"/>
    <x v="0"/>
    <s v="SUMMER 2019"/>
    <s v="ACTIVE"/>
    <x v="178"/>
    <s v="DOLARES AMERICANOS / UNITED STATES DOLLAR"/>
    <s v="PAIGE ALYSE STRAUGHAN"/>
    <s v="TEXAS"/>
    <s v="ESTADOS UNIDOS EEUU"/>
    <n v="84"/>
    <n v="2019"/>
    <s v="SUMMER"/>
    <s v="SUMMER"/>
    <s v="SUMMER 2019"/>
    <s v="2018-2019"/>
    <n v="439"/>
    <x v="9"/>
  </r>
  <r>
    <x v="0"/>
    <n v="2018"/>
    <x v="2"/>
    <s v="AM"/>
    <s v="EEUU"/>
    <x v="0"/>
    <s v="SUMMER 2019"/>
    <s v="ACTIVE"/>
    <x v="179"/>
    <s v="DOLARES AMERICANOS / UNITED STATES DOLLAR"/>
    <s v="PAIGE ALYSE STRAUGHAN"/>
    <s v="COLORADO"/>
    <s v="ESTADOS UNIDOS EEUU"/>
    <n v="84"/>
    <n v="2019"/>
    <s v="SUMMER"/>
    <s v="SUMMER"/>
    <s v="SUMMER 2019"/>
    <s v="2018-2019"/>
    <n v="439"/>
    <x v="9"/>
  </r>
  <r>
    <x v="0"/>
    <n v="2018"/>
    <x v="2"/>
    <s v="AM"/>
    <s v="EEUU"/>
    <x v="0"/>
    <s v="SUMMER 2019"/>
    <s v="ACTIVE"/>
    <x v="98"/>
    <s v="DOLARES AMERICANOS / UNITED STATES DOLLAR"/>
    <s v="PAIGE ALYSE STRAUGHAN"/>
    <s v="BRITISH COLUMBIA"/>
    <s v="CANADA"/>
    <n v="84"/>
    <n v="2019"/>
    <s v="SUMMER"/>
    <s v="SUMMER"/>
    <s v="SUMMER 2019"/>
    <s v="2018-2019"/>
    <n v="439"/>
    <x v="9"/>
  </r>
  <r>
    <x v="0"/>
    <n v="2018"/>
    <x v="2"/>
    <s v="AM"/>
    <s v="EEUU"/>
    <x v="0"/>
    <s v="SUMMER 2019"/>
    <s v="ACTIVE"/>
    <x v="180"/>
    <s v="DOLARES AMERICANOS / UNITED STATES DOLLAR"/>
    <s v="PAIGE ALYSE STRAUGHAN"/>
    <s v="CALIFORNIA"/>
    <s v="ESTADOS UNIDOS EEUU"/>
    <n v="84"/>
    <n v="2019"/>
    <s v="SUMMER"/>
    <s v="SUMMER"/>
    <s v="SUMMER 2019"/>
    <s v="2018-2019"/>
    <n v="439"/>
    <x v="9"/>
  </r>
  <r>
    <x v="0"/>
    <n v="2018"/>
    <x v="2"/>
    <s v="AM"/>
    <s v="EEUU"/>
    <x v="0"/>
    <s v="SUMMER 2019"/>
    <s v="KIDS"/>
    <x v="174"/>
    <s v="DOLARES AMERICANOS / UNITED STATES DOLLAR"/>
    <s v="PAIGE ALYSE STRAUGHAN"/>
    <s v="HAWAII"/>
    <s v="ESTADOS UNIDOS EEUU"/>
    <n v="25"/>
    <n v="2019"/>
    <s v="SUMMER"/>
    <s v="SUMMER"/>
    <s v="SUMMER 2019"/>
    <s v="2018-2019"/>
    <n v="275"/>
    <x v="9"/>
  </r>
  <r>
    <x v="0"/>
    <n v="2018"/>
    <x v="2"/>
    <s v="AM"/>
    <s v="EEUU"/>
    <x v="0"/>
    <s v="SUMMER 2019"/>
    <s v="KIDS"/>
    <x v="175"/>
    <s v="DOLARES AMERICANOS / UNITED STATES DOLLAR"/>
    <s v="PAIGE ALYSE STRAUGHAN"/>
    <s v="QUEBEC"/>
    <s v="CANADA"/>
    <n v="25"/>
    <n v="2019"/>
    <s v="SUMMER"/>
    <s v="SUMMER"/>
    <s v="SUMMER 2019"/>
    <s v="2018-2019"/>
    <n v="275"/>
    <x v="9"/>
  </r>
  <r>
    <x v="0"/>
    <n v="2018"/>
    <x v="2"/>
    <s v="AM"/>
    <s v="EEUU"/>
    <x v="0"/>
    <s v="SUMMER 2019"/>
    <s v="KIDS"/>
    <x v="176"/>
    <s v="DOLARES AMERICANOS / UNITED STATES DOLLAR"/>
    <s v="PAIGE ALYSE STRAUGHAN"/>
    <s v="ONTARIO"/>
    <s v="CANADA"/>
    <n v="25"/>
    <n v="2019"/>
    <s v="SUMMER"/>
    <s v="SUMMER"/>
    <s v="SUMMER 2019"/>
    <s v="2018-2019"/>
    <n v="275"/>
    <x v="9"/>
  </r>
  <r>
    <x v="0"/>
    <n v="2018"/>
    <x v="2"/>
    <s v="AM"/>
    <s v="EEUU"/>
    <x v="0"/>
    <s v="SUMMER 2019"/>
    <s v="KIDS"/>
    <x v="140"/>
    <s v="DOLARES AMERICANOS / UNITED STATES DOLLAR"/>
    <s v="PAIGE ALYSE STRAUGHAN"/>
    <s v="MINNESOTA"/>
    <s v="ESTADOS UNIDOS EEUU"/>
    <n v="2"/>
    <n v="2019"/>
    <s v="SUMMER"/>
    <s v="SUMMER"/>
    <s v="SUMMER 2019"/>
    <s v="2018-2019"/>
    <n v="22"/>
    <x v="9"/>
  </r>
  <r>
    <x v="0"/>
    <n v="2018"/>
    <x v="2"/>
    <s v="AM"/>
    <s v="EEUU"/>
    <x v="0"/>
    <s v="SUMMER 2019"/>
    <s v="KIDS"/>
    <x v="177"/>
    <s v="DOLARES AMERICANOS / UNITED STATES DOLLAR"/>
    <s v="PAIGE ALYSE STRAUGHAN"/>
    <s v="FLORIDA"/>
    <s v="ESTADOS UNIDOS EEUU"/>
    <n v="25"/>
    <n v="2019"/>
    <s v="SUMMER"/>
    <s v="SUMMER"/>
    <s v="SUMMER 2019"/>
    <s v="2018-2019"/>
    <n v="275"/>
    <x v="9"/>
  </r>
  <r>
    <x v="0"/>
    <n v="2018"/>
    <x v="2"/>
    <s v="AM"/>
    <s v="EEUU"/>
    <x v="0"/>
    <s v="SUMMER 2019"/>
    <s v="KIDS"/>
    <x v="143"/>
    <s v="DOLARES AMERICANOS / UNITED STATES DOLLAR"/>
    <s v="PAIGE ALYSE STRAUGHAN"/>
    <s v="NEW YORK"/>
    <s v="ESTADOS UNIDOS EEUU"/>
    <n v="2"/>
    <n v="2019"/>
    <s v="SUMMER"/>
    <s v="SUMMER"/>
    <s v="SUMMER 2019"/>
    <s v="2018-2019"/>
    <n v="22"/>
    <x v="9"/>
  </r>
  <r>
    <x v="0"/>
    <n v="2018"/>
    <x v="2"/>
    <s v="AM"/>
    <s v="EEUU"/>
    <x v="0"/>
    <s v="SUMMER 2019"/>
    <s v="KIDS"/>
    <x v="20"/>
    <s v="DOLARES AMERICANOS / UNITED STATES DOLLAR"/>
    <s v="PAIGE ALYSE STRAUGHAN"/>
    <s v="CALIFORNIA"/>
    <s v="ESTADOS UNIDOS EEUU"/>
    <n v="25"/>
    <n v="2019"/>
    <s v="SUMMER"/>
    <s v="SUMMER"/>
    <s v="SUMMER 2019"/>
    <s v="2018-2019"/>
    <n v="137.5"/>
    <x v="9"/>
  </r>
  <r>
    <x v="0"/>
    <n v="2018"/>
    <x v="2"/>
    <s v="AM"/>
    <s v="EEUU"/>
    <x v="0"/>
    <s v="SUMMER 2019"/>
    <s v="KIDS"/>
    <x v="178"/>
    <s v="DOLARES AMERICANOS / UNITED STATES DOLLAR"/>
    <s v="PAIGE ALYSE STRAUGHAN"/>
    <s v="TEXAS"/>
    <s v="ESTADOS UNIDOS EEUU"/>
    <n v="25"/>
    <n v="2019"/>
    <s v="SUMMER"/>
    <s v="SUMMER"/>
    <s v="SUMMER 2019"/>
    <s v="2018-2019"/>
    <n v="137.5"/>
    <x v="9"/>
  </r>
  <r>
    <x v="0"/>
    <n v="2018"/>
    <x v="2"/>
    <s v="AM"/>
    <s v="EEUU"/>
    <x v="0"/>
    <s v="SUMMER 2019"/>
    <s v="KIDS"/>
    <x v="179"/>
    <s v="DOLARES AMERICANOS / UNITED STATES DOLLAR"/>
    <s v="PAIGE ALYSE STRAUGHAN"/>
    <s v="COLORADO"/>
    <s v="ESTADOS UNIDOS EEUU"/>
    <n v="25"/>
    <n v="2019"/>
    <s v="SUMMER"/>
    <s v="SUMMER"/>
    <s v="SUMMER 2019"/>
    <s v="2018-2019"/>
    <n v="137.5"/>
    <x v="9"/>
  </r>
  <r>
    <x v="0"/>
    <n v="2018"/>
    <x v="2"/>
    <s v="AM"/>
    <s v="EEUU"/>
    <x v="0"/>
    <s v="SUMMER 2019"/>
    <s v="KIDS"/>
    <x v="98"/>
    <s v="DOLARES AMERICANOS / UNITED STATES DOLLAR"/>
    <s v="PAIGE ALYSE STRAUGHAN"/>
    <s v="BRITISH COLUMBIA"/>
    <s v="CANADA"/>
    <n v="25"/>
    <n v="2019"/>
    <s v="SUMMER"/>
    <s v="SUMMER"/>
    <s v="SUMMER 2019"/>
    <s v="2018-2019"/>
    <n v="137.5"/>
    <x v="9"/>
  </r>
  <r>
    <x v="0"/>
    <n v="2018"/>
    <x v="2"/>
    <s v="AM"/>
    <s v="EEUU"/>
    <x v="0"/>
    <s v="SUMMER 2019"/>
    <s v="KIDS"/>
    <x v="180"/>
    <s v="DOLARES AMERICANOS / UNITED STATES DOLLAR"/>
    <s v="PAIGE ALYSE STRAUGHAN"/>
    <s v="CALIFORNIA"/>
    <s v="ESTADOS UNIDOS EEUU"/>
    <n v="25"/>
    <n v="2019"/>
    <s v="SUMMER"/>
    <s v="SUMMER"/>
    <s v="SUMMER 2019"/>
    <s v="2018-2019"/>
    <n v="137.5"/>
    <x v="9"/>
  </r>
  <r>
    <x v="0"/>
    <n v="2018"/>
    <x v="2"/>
    <s v="AM"/>
    <s v="EEUU"/>
    <x v="0"/>
    <s v="SUMMER 2019"/>
    <s v="TRUNKS"/>
    <x v="174"/>
    <s v="DOLARES AMERICANOS / UNITED STATES DOLLAR"/>
    <s v="PAIGE ALYSE STRAUGHAN"/>
    <s v="HAWAII"/>
    <s v="ESTADOS UNIDOS EEUU"/>
    <n v="15"/>
    <n v="2019"/>
    <s v="SUMMER"/>
    <s v="SUMMER"/>
    <s v="SUMMER 2019"/>
    <s v="2018-2019"/>
    <n v="263"/>
    <x v="9"/>
  </r>
  <r>
    <x v="0"/>
    <n v="2018"/>
    <x v="2"/>
    <s v="AM"/>
    <s v="EEUU"/>
    <x v="0"/>
    <s v="SUMMER 2019"/>
    <s v="TRUNKS"/>
    <x v="175"/>
    <s v="DOLARES AMERICANOS / UNITED STATES DOLLAR"/>
    <s v="PAIGE ALYSE STRAUGHAN"/>
    <s v="QUEBEC"/>
    <s v="CANADA"/>
    <n v="15"/>
    <n v="2019"/>
    <s v="SUMMER"/>
    <s v="SUMMER"/>
    <s v="SUMMER 2019"/>
    <s v="2018-2019"/>
    <n v="263"/>
    <x v="9"/>
  </r>
  <r>
    <x v="0"/>
    <n v="2018"/>
    <x v="2"/>
    <s v="AM"/>
    <s v="EEUU"/>
    <x v="0"/>
    <s v="SUMMER 2019"/>
    <s v="TRUNKS"/>
    <x v="176"/>
    <s v="DOLARES AMERICANOS / UNITED STATES DOLLAR"/>
    <s v="PAIGE ALYSE STRAUGHAN"/>
    <s v="ONTARIO"/>
    <s v="CANADA"/>
    <n v="15"/>
    <n v="2019"/>
    <s v="SUMMER"/>
    <s v="SUMMER"/>
    <s v="SUMMER 2019"/>
    <s v="2018-2019"/>
    <n v="263"/>
    <x v="9"/>
  </r>
  <r>
    <x v="0"/>
    <n v="2018"/>
    <x v="2"/>
    <s v="AM"/>
    <s v="EEUU"/>
    <x v="0"/>
    <s v="SUMMER 2019"/>
    <s v="TRUNKS"/>
    <x v="140"/>
    <s v="DOLARES AMERICANOS / UNITED STATES DOLLAR"/>
    <s v="PAIGE ALYSE STRAUGHAN"/>
    <s v="MINNESOTA"/>
    <s v="ESTADOS UNIDOS EEUU"/>
    <n v="3"/>
    <n v="2019"/>
    <s v="SUMMER"/>
    <s v="SUMMER"/>
    <s v="SUMMER 2019"/>
    <s v="2018-2019"/>
    <n v="45"/>
    <x v="9"/>
  </r>
  <r>
    <x v="0"/>
    <n v="2018"/>
    <x v="2"/>
    <s v="AM"/>
    <s v="EEUU"/>
    <x v="0"/>
    <s v="SUMMER 2019"/>
    <s v="TRUNKS"/>
    <x v="177"/>
    <s v="DOLARES AMERICANOS / UNITED STATES DOLLAR"/>
    <s v="PAIGE ALYSE STRAUGHAN"/>
    <s v="FLORIDA"/>
    <s v="ESTADOS UNIDOS EEUU"/>
    <n v="15"/>
    <n v="2019"/>
    <s v="SUMMER"/>
    <s v="SUMMER"/>
    <s v="SUMMER 2019"/>
    <s v="2018-2019"/>
    <n v="263"/>
    <x v="9"/>
  </r>
  <r>
    <x v="0"/>
    <n v="2018"/>
    <x v="2"/>
    <s v="AM"/>
    <s v="EEUU"/>
    <x v="0"/>
    <s v="SUMMER 2019"/>
    <s v="TRUNKS"/>
    <x v="143"/>
    <s v="DOLARES AMERICANOS / UNITED STATES DOLLAR"/>
    <s v="PAIGE ALYSE STRAUGHAN"/>
    <s v="NEW YORK"/>
    <s v="ESTADOS UNIDOS EEUU"/>
    <n v="3"/>
    <n v="2019"/>
    <s v="SUMMER"/>
    <s v="SUMMER"/>
    <s v="SUMMER 2019"/>
    <s v="2018-2019"/>
    <n v="45"/>
    <x v="9"/>
  </r>
  <r>
    <x v="0"/>
    <n v="2018"/>
    <x v="2"/>
    <s v="AM"/>
    <s v="EEUU"/>
    <x v="0"/>
    <s v="SUMMER 2019"/>
    <s v="TRUNKS"/>
    <x v="20"/>
    <s v="DOLARES AMERICANOS / UNITED STATES DOLLAR"/>
    <s v="PAIGE ALYSE STRAUGHAN"/>
    <s v="CALIFORNIA"/>
    <s v="ESTADOS UNIDOS EEUU"/>
    <n v="15"/>
    <n v="2019"/>
    <s v="SUMMER"/>
    <s v="SUMMER"/>
    <s v="SUMMER 2019"/>
    <s v="2018-2019"/>
    <n v="131.5"/>
    <x v="9"/>
  </r>
  <r>
    <x v="0"/>
    <n v="2018"/>
    <x v="2"/>
    <s v="AM"/>
    <s v="EEUU"/>
    <x v="0"/>
    <s v="SUMMER 2019"/>
    <s v="TRUNKS"/>
    <x v="178"/>
    <s v="DOLARES AMERICANOS / UNITED STATES DOLLAR"/>
    <s v="PAIGE ALYSE STRAUGHAN"/>
    <s v="TEXAS"/>
    <s v="ESTADOS UNIDOS EEUU"/>
    <n v="15"/>
    <n v="2019"/>
    <s v="SUMMER"/>
    <s v="SUMMER"/>
    <s v="SUMMER 2019"/>
    <s v="2018-2019"/>
    <n v="131.5"/>
    <x v="9"/>
  </r>
  <r>
    <x v="0"/>
    <n v="2018"/>
    <x v="2"/>
    <s v="AM"/>
    <s v="EEUU"/>
    <x v="0"/>
    <s v="SUMMER 2019"/>
    <s v="TRUNKS"/>
    <x v="179"/>
    <s v="DOLARES AMERICANOS / UNITED STATES DOLLAR"/>
    <s v="PAIGE ALYSE STRAUGHAN"/>
    <s v="COLORADO"/>
    <s v="ESTADOS UNIDOS EEUU"/>
    <n v="15"/>
    <n v="2019"/>
    <s v="SUMMER"/>
    <s v="SUMMER"/>
    <s v="SUMMER 2019"/>
    <s v="2018-2019"/>
    <n v="131.5"/>
    <x v="9"/>
  </r>
  <r>
    <x v="0"/>
    <n v="2018"/>
    <x v="2"/>
    <s v="AM"/>
    <s v="EEUU"/>
    <x v="0"/>
    <s v="SUMMER 2019"/>
    <s v="TRUNKS"/>
    <x v="98"/>
    <s v="DOLARES AMERICANOS / UNITED STATES DOLLAR"/>
    <s v="PAIGE ALYSE STRAUGHAN"/>
    <s v="BRITISH COLUMBIA"/>
    <s v="CANADA"/>
    <n v="15"/>
    <n v="2019"/>
    <s v="SUMMER"/>
    <s v="SUMMER"/>
    <s v="SUMMER 2019"/>
    <s v="2018-2019"/>
    <n v="119"/>
    <x v="9"/>
  </r>
  <r>
    <x v="0"/>
    <n v="2018"/>
    <x v="2"/>
    <s v="AM"/>
    <s v="EEUU"/>
    <x v="0"/>
    <s v="SUMMER 2019"/>
    <s v="TRUNKS"/>
    <x v="180"/>
    <s v="DOLARES AMERICANOS / UNITED STATES DOLLAR"/>
    <s v="PAIGE ALYSE STRAUGHAN"/>
    <s v="CALIFORNIA"/>
    <s v="ESTADOS UNIDOS EEUU"/>
    <n v="15"/>
    <n v="2019"/>
    <s v="SUMMER"/>
    <s v="SUMMER"/>
    <s v="SUMMER 2019"/>
    <s v="2018-2019"/>
    <n v="131.5"/>
    <x v="9"/>
  </r>
  <r>
    <x v="0"/>
    <n v="2018"/>
    <x v="2"/>
    <s v="AM"/>
    <s v="EEUU"/>
    <x v="0"/>
    <s v="SUMMER 2019"/>
    <s v="BEACHWEAR"/>
    <x v="174"/>
    <s v="DOLARES AMERICANOS / UNITED STATES DOLLAR"/>
    <s v="PAIGE ALYSE STRAUGHAN"/>
    <s v="HAWAII"/>
    <s v="ESTADOS UNIDOS EEUU"/>
    <n v="50"/>
    <n v="2019"/>
    <s v="SUMMER"/>
    <s v="SUMMER"/>
    <s v="SUMMER 2019"/>
    <s v="2018-2019"/>
    <n v="673"/>
    <x v="9"/>
  </r>
  <r>
    <x v="0"/>
    <n v="2018"/>
    <x v="2"/>
    <s v="AM"/>
    <s v="EEUU"/>
    <x v="0"/>
    <s v="SUMMER 2019"/>
    <s v="BEACHWEAR"/>
    <x v="175"/>
    <s v="DOLARES AMERICANOS / UNITED STATES DOLLAR"/>
    <s v="PAIGE ALYSE STRAUGHAN"/>
    <s v="QUEBEC"/>
    <s v="CANADA"/>
    <n v="50"/>
    <n v="2019"/>
    <s v="SUMMER"/>
    <s v="SUMMER"/>
    <s v="SUMMER 2019"/>
    <s v="2018-2019"/>
    <n v="673"/>
    <x v="9"/>
  </r>
  <r>
    <x v="0"/>
    <n v="2018"/>
    <x v="2"/>
    <s v="AM"/>
    <s v="EEUU"/>
    <x v="0"/>
    <s v="SUMMER 2019"/>
    <s v="BEACHWEAR"/>
    <x v="176"/>
    <s v="DOLARES AMERICANOS / UNITED STATES DOLLAR"/>
    <s v="PAIGE ALYSE STRAUGHAN"/>
    <s v="ONTARIO"/>
    <s v="CANADA"/>
    <n v="50"/>
    <n v="2019"/>
    <s v="SUMMER"/>
    <s v="SUMMER"/>
    <s v="SUMMER 2019"/>
    <s v="2018-2019"/>
    <n v="673"/>
    <x v="9"/>
  </r>
  <r>
    <x v="0"/>
    <n v="2018"/>
    <x v="2"/>
    <s v="AM"/>
    <s v="EEUU"/>
    <x v="0"/>
    <s v="SUMMER 2019"/>
    <s v="BEACHWEAR"/>
    <x v="140"/>
    <s v="DOLARES AMERICANOS / UNITED STATES DOLLAR"/>
    <s v="PAIGE ALYSE STRAUGHAN"/>
    <s v="MINNESOTA"/>
    <s v="ESTADOS UNIDOS EEUU"/>
    <n v="1"/>
    <n v="2019"/>
    <s v="SUMMER"/>
    <s v="SUMMER"/>
    <s v="SUMMER 2019"/>
    <s v="2018-2019"/>
    <n v="11"/>
    <x v="9"/>
  </r>
  <r>
    <x v="0"/>
    <n v="2018"/>
    <x v="2"/>
    <s v="AM"/>
    <s v="EEUU"/>
    <x v="0"/>
    <s v="SUMMER 2019"/>
    <s v="BEACHWEAR"/>
    <x v="177"/>
    <s v="DOLARES AMERICANOS / UNITED STATES DOLLAR"/>
    <s v="PAIGE ALYSE STRAUGHAN"/>
    <s v="FLORIDA"/>
    <s v="ESTADOS UNIDOS EEUU"/>
    <n v="50"/>
    <n v="2019"/>
    <s v="SUMMER"/>
    <s v="SUMMER"/>
    <s v="SUMMER 2019"/>
    <s v="2018-2019"/>
    <n v="673"/>
    <x v="9"/>
  </r>
  <r>
    <x v="0"/>
    <n v="2018"/>
    <x v="2"/>
    <s v="AM"/>
    <s v="EEUU"/>
    <x v="0"/>
    <s v="SUMMER 2019"/>
    <s v="BEACHWEAR"/>
    <x v="143"/>
    <s v="DOLARES AMERICANOS / UNITED STATES DOLLAR"/>
    <s v="PAIGE ALYSE STRAUGHAN"/>
    <s v="NEW YORK"/>
    <s v="ESTADOS UNIDOS EEUU"/>
    <n v="1"/>
    <n v="2019"/>
    <s v="SUMMER"/>
    <s v="SUMMER"/>
    <s v="SUMMER 2019"/>
    <s v="2018-2019"/>
    <n v="11"/>
    <x v="9"/>
  </r>
  <r>
    <x v="0"/>
    <n v="2018"/>
    <x v="2"/>
    <s v="AM"/>
    <s v="EEUU"/>
    <x v="0"/>
    <s v="SUMMER 2019"/>
    <s v="BEACHWEAR"/>
    <x v="20"/>
    <s v="DOLARES AMERICANOS / UNITED STATES DOLLAR"/>
    <s v="PAIGE ALYSE STRAUGHAN"/>
    <s v="CALIFORNIA"/>
    <s v="ESTADOS UNIDOS EEUU"/>
    <n v="50"/>
    <n v="2019"/>
    <s v="SUMMER"/>
    <s v="SUMMER"/>
    <s v="SUMMER 2019"/>
    <s v="2018-2019"/>
    <n v="336.5"/>
    <x v="9"/>
  </r>
  <r>
    <x v="0"/>
    <n v="2018"/>
    <x v="2"/>
    <s v="AM"/>
    <s v="EEUU"/>
    <x v="0"/>
    <s v="SUMMER 2019"/>
    <s v="BEACHWEAR"/>
    <x v="178"/>
    <s v="DOLARES AMERICANOS / UNITED STATES DOLLAR"/>
    <s v="PAIGE ALYSE STRAUGHAN"/>
    <s v="TEXAS"/>
    <s v="ESTADOS UNIDOS EEUU"/>
    <n v="50"/>
    <n v="2019"/>
    <s v="SUMMER"/>
    <s v="SUMMER"/>
    <s v="SUMMER 2019"/>
    <s v="2018-2019"/>
    <n v="336.5"/>
    <x v="9"/>
  </r>
  <r>
    <x v="0"/>
    <n v="2018"/>
    <x v="2"/>
    <s v="AM"/>
    <s v="EEUU"/>
    <x v="0"/>
    <s v="SUMMER 2019"/>
    <s v="BEACHWEAR"/>
    <x v="179"/>
    <s v="DOLARES AMERICANOS / UNITED STATES DOLLAR"/>
    <s v="PAIGE ALYSE STRAUGHAN"/>
    <s v="COLORADO"/>
    <s v="ESTADOS UNIDOS EEUU"/>
    <n v="50"/>
    <n v="2019"/>
    <s v="SUMMER"/>
    <s v="SUMMER"/>
    <s v="SUMMER 2019"/>
    <s v="2018-2019"/>
    <n v="336.5"/>
    <x v="9"/>
  </r>
  <r>
    <x v="0"/>
    <n v="2018"/>
    <x v="2"/>
    <s v="AM"/>
    <s v="EEUU"/>
    <x v="0"/>
    <s v="SUMMER 2019"/>
    <s v="BEACHWEAR"/>
    <x v="98"/>
    <s v="DOLARES AMERICANOS / UNITED STATES DOLLAR"/>
    <s v="PAIGE ALYSE STRAUGHAN"/>
    <s v="BRITISH COLUMBIA"/>
    <s v="CANADA"/>
    <n v="50"/>
    <n v="2019"/>
    <s v="SUMMER"/>
    <s v="SUMMER"/>
    <s v="SUMMER 2019"/>
    <s v="2018-2019"/>
    <n v="336.5"/>
    <x v="9"/>
  </r>
  <r>
    <x v="0"/>
    <n v="2018"/>
    <x v="2"/>
    <s v="AM"/>
    <s v="EEUU"/>
    <x v="0"/>
    <s v="SUMMER 2019"/>
    <s v="BEACHWEAR"/>
    <x v="180"/>
    <s v="DOLARES AMERICANOS / UNITED STATES DOLLAR"/>
    <s v="PAIGE ALYSE STRAUGHAN"/>
    <s v="CALIFORNIA"/>
    <s v="ESTADOS UNIDOS EEUU"/>
    <n v="50"/>
    <n v="2019"/>
    <s v="SUMMER"/>
    <s v="SUMMER"/>
    <s v="SUMMER 2019"/>
    <s v="2018-2019"/>
    <n v="336.5"/>
    <x v="9"/>
  </r>
  <r>
    <x v="0"/>
    <n v="2018"/>
    <x v="2"/>
    <s v="AM"/>
    <s v="EEUU"/>
    <x v="0"/>
    <s v="RECOMBINACIONES 2019"/>
    <s v="ACTIVE"/>
    <x v="55"/>
    <s v="DOLARES AMERICANOS / UNITED STATES DOLLAR"/>
    <s v="TS SALES MANAGEMENT INC."/>
    <s v="WASHINGTON"/>
    <s v="ESTADOS UNIDOS EEUU"/>
    <n v="34"/>
    <n v="2019"/>
    <s v="RECOMBINACIONES"/>
    <s v="RECOMBINACIONES"/>
    <s v="RECOMBINACIONES 2019"/>
    <s v="2018-2019"/>
    <n v="1188.6399999999999"/>
    <x v="0"/>
  </r>
  <r>
    <x v="0"/>
    <n v="2018"/>
    <x v="2"/>
    <s v="AM"/>
    <s v="EEUU"/>
    <x v="0"/>
    <s v="RECOMBINACIONES 2019"/>
    <s v="ACTIVE"/>
    <x v="55"/>
    <s v="DOLARES AMERICANOS / UNITED STATES DOLLAR"/>
    <s v="PAIGE ALYSE STRAUGHAN"/>
    <s v="WASHINGTON"/>
    <s v="ESTADOS UNIDOS EEUU"/>
    <n v="105"/>
    <n v="2019"/>
    <s v="RECOMBINACIONES"/>
    <s v="RECOMBINACIONES"/>
    <s v="RECOMBINACIONES 2019"/>
    <s v="2018-2019"/>
    <n v="3670.8000000000011"/>
    <x v="0"/>
  </r>
  <r>
    <x v="0"/>
    <n v="2018"/>
    <x v="2"/>
    <s v="MAS"/>
    <s v="EEUU"/>
    <x v="0"/>
    <s v="SUMMER 2018"/>
    <s v="ACTIVE"/>
    <x v="60"/>
    <s v="DOLARES AMERICANOS / UNITED STATES DOLLAR"/>
    <s v="ANITA M. HOPKINS"/>
    <s v="NEW JERSEY"/>
    <s v="ESTADOS UNIDOS EEUU"/>
    <n v="2"/>
    <n v="2018"/>
    <s v="SUMMER"/>
    <s v="SUMMER"/>
    <s v="SUMMER 2018"/>
    <s v="2018-2019"/>
    <n v="61"/>
    <x v="1"/>
  </r>
  <r>
    <x v="0"/>
    <n v="2018"/>
    <x v="2"/>
    <s v="MAS"/>
    <s v="EEUU"/>
    <x v="0"/>
    <s v="FALL 2018"/>
    <s v="ACTIVE"/>
    <x v="110"/>
    <s v="DOLARES AMERICANOS / UNITED STATES DOLLAR"/>
    <s v="LAURA BONG"/>
    <s v="LOUISIANA"/>
    <s v="ESTADOS UNIDOS EEUU"/>
    <n v="2"/>
    <n v="2018"/>
    <s v="FALL"/>
    <s v="FALL"/>
    <s v="FALL 2018"/>
    <s v="2018-2019"/>
    <n v="64"/>
    <x v="6"/>
  </r>
  <r>
    <x v="0"/>
    <n v="2018"/>
    <x v="3"/>
    <s v="AM"/>
    <s v="EEUU"/>
    <x v="0"/>
    <s v="HIGH SUMMER 2017"/>
    <s v="BEACHWEAR"/>
    <x v="0"/>
    <s v="DOLARES AMERICANOS / UNITED STATES DOLLAR"/>
    <s v="PAIGE ALYSE STRAUGHAN"/>
    <s v="WASHINGTON"/>
    <s v="ESTADOS UNIDOS EEUU"/>
    <n v="2"/>
    <n v="2017"/>
    <s v="HIGH SUMMER"/>
    <s v="COLECCIONES PASADAS"/>
    <s v="COLECCIONES PASADAS"/>
    <s v="2018-2019"/>
    <n v="53.4"/>
    <x v="0"/>
  </r>
  <r>
    <x v="0"/>
    <n v="2018"/>
    <x v="3"/>
    <s v="AM"/>
    <s v="EEUU"/>
    <x v="0"/>
    <s v="HOLIDAY 2017"/>
    <s v="ACTIVE"/>
    <x v="0"/>
    <s v="DOLARES AMERICANOS / UNITED STATES DOLLAR"/>
    <s v="PAIGE ALYSE STRAUGHAN"/>
    <s v="WASHINGTON"/>
    <s v="ESTADOS UNIDOS EEUU"/>
    <n v="8"/>
    <n v="2017"/>
    <s v="HOLIDAY"/>
    <s v="COLECCIONES PASADAS"/>
    <s v="COLECCIONES PASADAS"/>
    <s v="2018-2019"/>
    <n v="195.8"/>
    <x v="0"/>
  </r>
  <r>
    <x v="0"/>
    <n v="2018"/>
    <x v="3"/>
    <s v="AM"/>
    <s v="EEUU"/>
    <x v="0"/>
    <s v="SPRING 2017"/>
    <s v="SWIMWEAR"/>
    <x v="0"/>
    <s v="DOLARES AMERICANOS / UNITED STATES DOLLAR"/>
    <s v="PAIGE ALYSE STRAUGHAN"/>
    <s v="WASHINGTON"/>
    <s v="ESTADOS UNIDOS EEUU"/>
    <n v="7"/>
    <n v="2017"/>
    <s v="SPRING"/>
    <s v="COLECCIONES PASADAS"/>
    <s v="COLECCIONES PASADAS"/>
    <s v="2018-2019"/>
    <n v="200.25"/>
    <x v="0"/>
  </r>
  <r>
    <x v="0"/>
    <n v="2018"/>
    <x v="3"/>
    <s v="AM"/>
    <s v="EEUU"/>
    <x v="0"/>
    <s v="SPRING 2017"/>
    <s v="ACTIVE"/>
    <x v="0"/>
    <s v="DOLARES AMERICANOS / UNITED STATES DOLLAR"/>
    <s v="PAIGE ALYSE STRAUGHAN"/>
    <s v="WASHINGTON"/>
    <s v="ESTADOS UNIDOS EEUU"/>
    <n v="3"/>
    <n v="2017"/>
    <s v="SPRING"/>
    <s v="COLECCIONES PASADAS"/>
    <s v="COLECCIONES PASADAS"/>
    <s v="2018-2019"/>
    <n v="81.88"/>
    <x v="0"/>
  </r>
  <r>
    <x v="0"/>
    <n v="2018"/>
    <x v="3"/>
    <s v="AM"/>
    <s v="EEUU"/>
    <x v="0"/>
    <s v="SPRING 2018"/>
    <s v="SWIMWEAR"/>
    <x v="0"/>
    <s v="DOLARES AMERICANOS / UNITED STATES DOLLAR"/>
    <s v="PAIGE ALYSE STRAUGHAN"/>
    <s v="WASHINGTON"/>
    <s v="ESTADOS UNIDOS EEUU"/>
    <n v="91"/>
    <n v="2018"/>
    <s v="SPRING"/>
    <s v="COLECCIONES PASADAS"/>
    <s v="COLECCIONES PASADAS"/>
    <s v="2018-2019"/>
    <n v="2471.5299999999984"/>
    <x v="0"/>
  </r>
  <r>
    <x v="0"/>
    <n v="2018"/>
    <x v="3"/>
    <s v="AM"/>
    <s v="EEUU"/>
    <x v="0"/>
    <s v="SPRING 2018"/>
    <s v="SWIMWEAR"/>
    <x v="182"/>
    <s v="DOLARES AMERICANOS / UNITED STATES DOLLAR"/>
    <s v="PHYLLIS POSNER"/>
    <s v="ARIZONA"/>
    <s v="ESTADOS UNIDOS EEUU"/>
    <n v="17"/>
    <n v="2018"/>
    <s v="SPRING"/>
    <s v="COLECCIONES PASADAS"/>
    <s v="COLECCIONES PASADAS"/>
    <s v="2018-2019"/>
    <n v="270.59999999999997"/>
    <x v="5"/>
  </r>
  <r>
    <x v="0"/>
    <n v="2018"/>
    <x v="3"/>
    <s v="AM"/>
    <s v="EEUU"/>
    <x v="0"/>
    <s v="SPRING 2018"/>
    <s v="SWIMWEAR"/>
    <x v="183"/>
    <s v="DOLARES AMERICANOS / UNITED STATES DOLLAR"/>
    <s v="PAIGE ALYSE STRAUGHAN"/>
    <s v="NEW JERSEY"/>
    <s v="ESTADOS UNIDOS EEUU"/>
    <n v="2173"/>
    <n v="2018"/>
    <s v="SPRING"/>
    <s v="COLECCIONES PASADAS"/>
    <s v="COLECCIONES PASADAS"/>
    <s v="2018-2019"/>
    <n v="35344"/>
    <x v="9"/>
  </r>
  <r>
    <x v="0"/>
    <n v="2018"/>
    <x v="3"/>
    <s v="AM"/>
    <s v="EEUU"/>
    <x v="0"/>
    <s v="SPRING 2018"/>
    <s v="SWIMWEAR"/>
    <x v="2"/>
    <s v="DOLARES AMERICANOS / UNITED STATES DOLLAR"/>
    <s v="BILL MILLER AND COMPANY"/>
    <s v="FLORIDA"/>
    <s v="ESTADOS UNIDOS EEUU"/>
    <n v="11"/>
    <n v="2018"/>
    <s v="SPRING"/>
    <s v="COLECCIONES PASADAS"/>
    <s v="COLECCIONES PASADAS"/>
    <s v="2018-2019"/>
    <n v="227.5"/>
    <x v="2"/>
  </r>
  <r>
    <x v="0"/>
    <n v="2018"/>
    <x v="3"/>
    <s v="AM"/>
    <s v="EEUU"/>
    <x v="0"/>
    <s v="SPRING 2018"/>
    <s v="SWIMWEAR"/>
    <x v="184"/>
    <s v="DOLARES AMERICANOS / UNITED STATES DOLLAR"/>
    <s v="PHYLLIS POSNER"/>
    <s v="CALIFORNIA"/>
    <s v="ESTADOS UNIDOS EEUU"/>
    <n v="6"/>
    <n v="2018"/>
    <s v="SPRING"/>
    <s v="COLECCIONES PASADAS"/>
    <s v="COLECCIONES PASADAS"/>
    <s v="2018-2019"/>
    <n v="91.3"/>
    <x v="5"/>
  </r>
  <r>
    <x v="0"/>
    <n v="2018"/>
    <x v="3"/>
    <s v="AM"/>
    <s v="EEUU"/>
    <x v="0"/>
    <s v="SPRING 2018"/>
    <s v="SWIMWEAR"/>
    <x v="185"/>
    <s v="DOLARES AMERICANOS / UNITED STATES DOLLAR"/>
    <s v="ANITA M. HOPKINS"/>
    <s v="NEW JERSEY"/>
    <s v="ESTADOS UNIDOS EEUU"/>
    <n v="1"/>
    <n v="2018"/>
    <s v="SPRING"/>
    <s v="COLECCIONES PASADAS"/>
    <s v="COLECCIONES PASADAS"/>
    <s v="2018-2019"/>
    <n v="67"/>
    <x v="1"/>
  </r>
  <r>
    <x v="0"/>
    <n v="2018"/>
    <x v="3"/>
    <s v="AM"/>
    <s v="EEUU"/>
    <x v="0"/>
    <s v="SPRING 2018"/>
    <s v="ACTIVE"/>
    <x v="0"/>
    <s v="DOLARES AMERICANOS / UNITED STATES DOLLAR"/>
    <s v="PAIGE ALYSE STRAUGHAN"/>
    <s v="WASHINGTON"/>
    <s v="ESTADOS UNIDOS EEUU"/>
    <n v="5"/>
    <n v="2018"/>
    <s v="SPRING"/>
    <s v="COLECCIONES PASADAS"/>
    <s v="COLECCIONES PASADAS"/>
    <s v="2018-2019"/>
    <n v="117.47999999999999"/>
    <x v="0"/>
  </r>
  <r>
    <x v="0"/>
    <n v="2018"/>
    <x v="3"/>
    <s v="AM"/>
    <s v="EEUU"/>
    <x v="0"/>
    <s v="SPRING 2018"/>
    <s v="KIDS"/>
    <x v="0"/>
    <s v="DOLARES AMERICANOS / UNITED STATES DOLLAR"/>
    <s v="PAIGE ALYSE STRAUGHAN"/>
    <s v="WASHINGTON"/>
    <s v="ESTADOS UNIDOS EEUU"/>
    <n v="35"/>
    <n v="2018"/>
    <s v="SPRING"/>
    <s v="COLECCIONES PASADAS"/>
    <s v="COLECCIONES PASADAS"/>
    <s v="2018-2019"/>
    <n v="988.38000000000011"/>
    <x v="0"/>
  </r>
  <r>
    <x v="0"/>
    <n v="2018"/>
    <x v="3"/>
    <s v="AM"/>
    <s v="EEUU"/>
    <x v="0"/>
    <s v="SPRING 2018"/>
    <s v="BEACHWEAR"/>
    <x v="0"/>
    <s v="DOLARES AMERICANOS / UNITED STATES DOLLAR"/>
    <s v="PAIGE ALYSE STRAUGHAN"/>
    <s v="WASHINGTON"/>
    <s v="ESTADOS UNIDOS EEUU"/>
    <n v="2"/>
    <n v="2018"/>
    <s v="SPRING"/>
    <s v="COLECCIONES PASADAS"/>
    <s v="COLECCIONES PASADAS"/>
    <s v="2018-2019"/>
    <n v="66.75"/>
    <x v="0"/>
  </r>
  <r>
    <x v="0"/>
    <n v="2018"/>
    <x v="3"/>
    <s v="AM"/>
    <s v="EEUU"/>
    <x v="0"/>
    <s v="SPRING 2018"/>
    <s v="BEACHWEAR"/>
    <x v="183"/>
    <s v="DOLARES AMERICANOS / UNITED STATES DOLLAR"/>
    <s v="PAIGE ALYSE STRAUGHAN"/>
    <s v="NEW JERSEY"/>
    <s v="ESTADOS UNIDOS EEUU"/>
    <n v="364"/>
    <n v="2018"/>
    <s v="SPRING"/>
    <s v="COLECCIONES PASADAS"/>
    <s v="COLECCIONES PASADAS"/>
    <s v="2018-2019"/>
    <n v="7353.5"/>
    <x v="9"/>
  </r>
  <r>
    <x v="0"/>
    <n v="2018"/>
    <x v="3"/>
    <s v="AM"/>
    <s v="EEUU"/>
    <x v="0"/>
    <s v="SPRING 2018"/>
    <s v="BEACHWEAR"/>
    <x v="2"/>
    <s v="DOLARES AMERICANOS / UNITED STATES DOLLAR"/>
    <s v="BILL MILLER AND COMPANY"/>
    <s v="FLORIDA"/>
    <s v="ESTADOS UNIDOS EEUU"/>
    <n v="2"/>
    <n v="2018"/>
    <s v="SPRING"/>
    <s v="COLECCIONES PASADAS"/>
    <s v="COLECCIONES PASADAS"/>
    <s v="2018-2019"/>
    <n v="53.9"/>
    <x v="2"/>
  </r>
  <r>
    <x v="0"/>
    <n v="2018"/>
    <x v="3"/>
    <s v="AM"/>
    <s v="EEUU"/>
    <x v="0"/>
    <s v="SUMMER 2017"/>
    <s v="SWIMWEAR"/>
    <x v="0"/>
    <s v="DOLARES AMERICANOS / UNITED STATES DOLLAR"/>
    <s v="PAIGE ALYSE STRAUGHAN"/>
    <s v="WASHINGTON"/>
    <s v="ESTADOS UNIDOS EEUU"/>
    <n v="6"/>
    <n v="2017"/>
    <s v="SUMMER"/>
    <s v="COLECCIONES PASADAS"/>
    <s v="COLECCIONES PASADAS"/>
    <s v="2018-2019"/>
    <n v="157.53"/>
    <x v="0"/>
  </r>
  <r>
    <x v="0"/>
    <n v="2018"/>
    <x v="3"/>
    <s v="AM"/>
    <s v="EEUU"/>
    <x v="0"/>
    <s v="SUMMER 2017"/>
    <s v="ACTIVE"/>
    <x v="0"/>
    <s v="DOLARES AMERICANOS / UNITED STATES DOLLAR"/>
    <s v="PAIGE ALYSE STRAUGHAN"/>
    <s v="WASHINGTON"/>
    <s v="ESTADOS UNIDOS EEUU"/>
    <n v="3"/>
    <n v="2017"/>
    <s v="SUMMER"/>
    <s v="COLECCIONES PASADAS"/>
    <s v="COLECCIONES PASADAS"/>
    <s v="2018-2019"/>
    <n v="90.78"/>
    <x v="0"/>
  </r>
  <r>
    <x v="0"/>
    <n v="2018"/>
    <x v="3"/>
    <s v="AM"/>
    <s v="EEUU"/>
    <x v="0"/>
    <s v="SUMMER 2017"/>
    <s v="BEACHWEAR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8-2019"/>
    <n v="46.28"/>
    <x v="0"/>
  </r>
  <r>
    <x v="0"/>
    <n v="2018"/>
    <x v="3"/>
    <s v="AM"/>
    <s v="EEUU"/>
    <x v="0"/>
    <s v="SUMMER 2018"/>
    <s v="SWIMWEAR"/>
    <x v="0"/>
    <s v="DOLARES AMERICANOS / UNITED STATES DOLLAR"/>
    <s v="PAIGE ALYSE STRAUGHAN"/>
    <s v="WASHINGTON"/>
    <s v="ESTADOS UNIDOS EEUU"/>
    <n v="35"/>
    <n v="2018"/>
    <s v="SUMMER"/>
    <s v="COLECCIONES PASADAS"/>
    <s v="COLECCIONES PASADAS"/>
    <s v="2018-2019"/>
    <n v="1367.0399999999995"/>
    <x v="0"/>
  </r>
  <r>
    <x v="0"/>
    <n v="2018"/>
    <x v="3"/>
    <s v="AM"/>
    <s v="EEUU"/>
    <x v="0"/>
    <s v="SUMMER 2018"/>
    <s v="SWIMWEAR"/>
    <x v="2"/>
    <s v="DOLARES AMERICANOS / UNITED STATES DOLLAR"/>
    <s v="BILL MILLER AND COMPANY"/>
    <s v="FLORIDA"/>
    <s v="ESTADOS UNIDOS EEUU"/>
    <n v="12"/>
    <n v="2018"/>
    <s v="SUMMER"/>
    <s v="COLECCIONES PASADAS"/>
    <s v="COLECCIONES PASADAS"/>
    <s v="2018-2019"/>
    <n v="277.68"/>
    <x v="2"/>
  </r>
  <r>
    <x v="0"/>
    <n v="2018"/>
    <x v="3"/>
    <s v="AM"/>
    <s v="EEUU"/>
    <x v="0"/>
    <s v="SUMMER 2018"/>
    <s v="SWIMWEAR"/>
    <x v="184"/>
    <s v="DOLARES AMERICANOS / UNITED STATES DOLLAR"/>
    <s v="PHYLLIS POSNER"/>
    <s v="CALIFORNIA"/>
    <s v="ESTADOS UNIDOS EEUU"/>
    <n v="10"/>
    <n v="2018"/>
    <s v="SUMMER"/>
    <s v="COLECCIONES PASADAS"/>
    <s v="COLECCIONES PASADAS"/>
    <s v="2018-2019"/>
    <n v="212.16000000000003"/>
    <x v="5"/>
  </r>
  <r>
    <x v="0"/>
    <n v="2018"/>
    <x v="3"/>
    <s v="AM"/>
    <s v="EEUU"/>
    <x v="0"/>
    <s v="SUMMER 2018"/>
    <s v="ACTIVE"/>
    <x v="0"/>
    <s v="DOLARES AMERICANOS / UNITED STATES DOLLAR"/>
    <s v="PAIGE ALYSE STRAUGHAN"/>
    <s v="WASHINGTON"/>
    <s v="ESTADOS UNIDOS EEUU"/>
    <n v="16"/>
    <n v="2018"/>
    <s v="SUMMER"/>
    <s v="COLECCIONES PASADAS"/>
    <s v="COLECCIONES PASADAS"/>
    <s v="2018-2019"/>
    <n v="397.83"/>
    <x v="0"/>
  </r>
  <r>
    <x v="0"/>
    <n v="2018"/>
    <x v="3"/>
    <s v="AM"/>
    <s v="EEUU"/>
    <x v="0"/>
    <s v="SUMMER 2018"/>
    <s v="KIDS"/>
    <x v="0"/>
    <s v="DOLARES AMERICANOS / UNITED STATES DOLLAR"/>
    <s v="PAIGE ALYSE STRAUGHAN"/>
    <s v="WASHINGTON"/>
    <s v="ESTADOS UNIDOS EEUU"/>
    <n v="27"/>
    <n v="2018"/>
    <s v="SUMMER"/>
    <s v="COLECCIONES PASADAS"/>
    <s v="COLECCIONES PASADAS"/>
    <s v="2018-2019"/>
    <n v="753.44"/>
    <x v="0"/>
  </r>
  <r>
    <x v="0"/>
    <n v="2018"/>
    <x v="3"/>
    <s v="AM"/>
    <s v="EEUU"/>
    <x v="0"/>
    <s v="SUMMER 2018"/>
    <s v="TRUNKS"/>
    <x v="0"/>
    <s v="DOLARES AMERICANOS / UNITED STATES DOLLAR"/>
    <s v="PAIGE ALYSE STRAUGHAN"/>
    <s v="WASHINGTON"/>
    <s v="ESTADOS UNIDOS EEUU"/>
    <n v="1"/>
    <n v="2018"/>
    <s v="SUMMER"/>
    <s v="COLECCIONES PASADAS"/>
    <s v="COLECCIONES PASADAS"/>
    <s v="2018-2019"/>
    <n v="21.36"/>
    <x v="0"/>
  </r>
  <r>
    <x v="0"/>
    <n v="2018"/>
    <x v="3"/>
    <s v="AM"/>
    <s v="EEUU"/>
    <x v="0"/>
    <s v="SUMMER 2018"/>
    <s v="BEACHWEAR"/>
    <x v="2"/>
    <s v="DOLARES AMERICANOS / UNITED STATES DOLLAR"/>
    <s v="BILL MILLER AND COMPANY"/>
    <s v="FLORIDA"/>
    <s v="ESTADOS UNIDOS EEUU"/>
    <n v="2"/>
    <n v="2018"/>
    <s v="SUMMER"/>
    <s v="COLECCIONES PASADAS"/>
    <s v="COLECCIONES PASADAS"/>
    <s v="2018-2019"/>
    <n v="79.56"/>
    <x v="2"/>
  </r>
  <r>
    <x v="0"/>
    <n v="2018"/>
    <x v="3"/>
    <s v="AM"/>
    <s v="EEUU"/>
    <x v="0"/>
    <s v="SUMMER 2018"/>
    <s v="BEACHWEAR"/>
    <x v="145"/>
    <s v="DOLARES AMERICANOS / UNITED STATES DOLLAR"/>
    <s v="HOLLY SALES INC."/>
    <s v="NORTH DAKOTA"/>
    <s v="ESTADOS UNIDOS EEUU"/>
    <n v="2"/>
    <n v="2018"/>
    <s v="SUMMER"/>
    <s v="COLECCIONES PASADAS"/>
    <s v="COLECCIONES PASADAS"/>
    <s v="2018-2019"/>
    <n v="112"/>
    <x v="8"/>
  </r>
  <r>
    <x v="0"/>
    <n v="2018"/>
    <x v="3"/>
    <s v="AM"/>
    <s v="EEUU"/>
    <x v="0"/>
    <s v="FALL 2018"/>
    <s v="ACCESSORIES"/>
    <x v="0"/>
    <s v="DOLARES AMERICANOS / UNITED STATES DOLLAR"/>
    <s v="TS SALES MANAGEMENT INC."/>
    <s v="WASHINGTON"/>
    <s v="ESTADOS UNIDOS EEUU"/>
    <n v="5"/>
    <n v="2018"/>
    <s v="FALL"/>
    <s v="COLECCIONES PASADAS"/>
    <s v="COLECCIONES PASADAS"/>
    <s v="2018-2019"/>
    <n v="162.87"/>
    <x v="0"/>
  </r>
  <r>
    <x v="0"/>
    <n v="2018"/>
    <x v="3"/>
    <s v="AM"/>
    <s v="EEUU"/>
    <x v="0"/>
    <s v="FALL 2018"/>
    <s v="ACCESSORIES"/>
    <x v="153"/>
    <s v="DOLARES AMERICANOS / UNITED STATES DOLLAR"/>
    <s v="HOLLY SALES INC."/>
    <s v="INDIANA"/>
    <s v="ESTADOS UNIDOS EEUU"/>
    <n v="8"/>
    <n v="2018"/>
    <s v="FALL"/>
    <s v="COLECCIONES PASADAS"/>
    <s v="COLECCIONES PASADAS"/>
    <s v="2018-2019"/>
    <n v="128"/>
    <x v="8"/>
  </r>
  <r>
    <x v="0"/>
    <n v="2018"/>
    <x v="3"/>
    <s v="AM"/>
    <s v="EEUU"/>
    <x v="0"/>
    <s v="FALL 2018"/>
    <s v="ACTIVE"/>
    <x v="0"/>
    <s v="DOLARES AMERICANOS / UNITED STATES DOLLAR"/>
    <s v="TS SALES MANAGEMENT INC."/>
    <s v="WASHINGTON"/>
    <s v="ESTADOS UNIDOS EEUU"/>
    <n v="51"/>
    <n v="2018"/>
    <s v="FALL"/>
    <s v="COLECCIONES PASADAS"/>
    <s v="COLECCIONES PASADAS"/>
    <s v="2018-2019"/>
    <n v="1501.4299999999996"/>
    <x v="0"/>
  </r>
  <r>
    <x v="0"/>
    <n v="2018"/>
    <x v="3"/>
    <s v="AM"/>
    <s v="EEUU"/>
    <x v="0"/>
    <s v="FALL 2018"/>
    <s v="ACTIVE"/>
    <x v="0"/>
    <s v="DOLARES AMERICANOS / UNITED STATES DOLLAR"/>
    <s v="PAIGE ALYSE STRAUGHAN"/>
    <s v="WASHINGTON"/>
    <s v="ESTADOS UNIDOS EEUU"/>
    <n v="6"/>
    <n v="2018"/>
    <s v="FALL"/>
    <s v="COLECCIONES PASADAS"/>
    <s v="COLECCIONES PASADAS"/>
    <s v="2018-2019"/>
    <n v="193.13"/>
    <x v="0"/>
  </r>
  <r>
    <x v="0"/>
    <n v="2018"/>
    <x v="3"/>
    <s v="AM"/>
    <s v="EEUU"/>
    <x v="0"/>
    <s v="FALL 2018"/>
    <s v="ACTIVE"/>
    <x v="55"/>
    <s v="DOLARES AMERICANOS / UNITED STATES DOLLAR"/>
    <s v="TS SALES MANAGEMENT INC."/>
    <s v="WASHINGTON"/>
    <s v="ESTADOS UNIDOS EEUU"/>
    <n v="54"/>
    <n v="2018"/>
    <s v="FALL"/>
    <s v="COLECCIONES PASADAS"/>
    <s v="COLECCIONES PASADAS"/>
    <s v="2018-2019"/>
    <n v="2682.72"/>
    <x v="0"/>
  </r>
  <r>
    <x v="0"/>
    <n v="2018"/>
    <x v="3"/>
    <s v="AM"/>
    <s v="EEUU"/>
    <x v="0"/>
    <s v="FALL 2018"/>
    <s v="ACTIVE"/>
    <x v="157"/>
    <s v="DOLAR CANADIENSE / CANADIAN DOLLAR"/>
    <s v="JULIE BERTRAND"/>
    <s v="QUEBEC"/>
    <s v="CANADA"/>
    <n v="6"/>
    <n v="2018"/>
    <s v="FALL"/>
    <s v="COLECCIONES PASADAS"/>
    <s v="COLECCIONES PASADAS"/>
    <s v="2018-2019"/>
    <n v="204.84313128236369"/>
    <x v="7"/>
  </r>
  <r>
    <x v="0"/>
    <n v="2018"/>
    <x v="3"/>
    <s v="AM"/>
    <s v="EEUU"/>
    <x v="0"/>
    <s v="FALL 2018"/>
    <s v="ACTIVE"/>
    <x v="45"/>
    <s v="DOLARES AMERICANOS / UNITED STATES DOLLAR"/>
    <s v="MIE MANNICHE"/>
    <s v="CALIFORNIA"/>
    <s v="ESTADOS UNIDOS EEUU"/>
    <n v="21"/>
    <n v="2018"/>
    <s v="FALL"/>
    <s v="COLECCIONES PASADAS"/>
    <s v="COLECCIONES PASADAS"/>
    <s v="2018-2019"/>
    <n v="651"/>
    <x v="11"/>
  </r>
  <r>
    <x v="0"/>
    <n v="2018"/>
    <x v="3"/>
    <s v="AM"/>
    <s v="EEUU"/>
    <x v="0"/>
    <s v="FALL 2018"/>
    <s v="ACTIVE"/>
    <x v="61"/>
    <s v="DOLARES AMERICANOS / UNITED STATES DOLLAR"/>
    <s v="DENISE ARNETT"/>
    <s v="COLORADO"/>
    <s v="ESTADOS UNIDOS EEUU"/>
    <n v="5"/>
    <n v="2018"/>
    <s v="FALL"/>
    <s v="COLECCIONES PASADAS"/>
    <s v="COLECCIONES PASADAS"/>
    <s v="2018-2019"/>
    <n v="135"/>
    <x v="14"/>
  </r>
  <r>
    <x v="0"/>
    <n v="2018"/>
    <x v="3"/>
    <s v="AM"/>
    <s v="EEUU"/>
    <x v="0"/>
    <s v="FALL 2018"/>
    <s v="ACTIVE"/>
    <x v="185"/>
    <s v="DOLARES AMERICANOS / UNITED STATES DOLLAR"/>
    <s v="ANITA M. HOPKINS"/>
    <s v="NEW JERSEY"/>
    <s v="ESTADOS UNIDOS EEUU"/>
    <n v="19"/>
    <n v="2018"/>
    <s v="FALL"/>
    <s v="COLECCIONES PASADAS"/>
    <s v="COLECCIONES PASADAS"/>
    <s v="2018-2019"/>
    <n v="690"/>
    <x v="1"/>
  </r>
  <r>
    <x v="0"/>
    <n v="2018"/>
    <x v="3"/>
    <s v="AM"/>
    <s v="EEUU"/>
    <x v="0"/>
    <s v="SUMMER 2016"/>
    <s v="SWIMWEAR"/>
    <x v="0"/>
    <s v="DOLARES AMERICANOS / UNITED STATES DOLLAR"/>
    <s v="PAIGE ALYSE STRAUGHAN"/>
    <s v="WASHINGTON"/>
    <s v="ESTADOS UNIDOS EEUU"/>
    <n v="1"/>
    <n v="2016"/>
    <s v="SUMMER"/>
    <s v="COLECCIONES PASADAS"/>
    <s v="COLECCIONES PASADAS"/>
    <s v="2018-2019"/>
    <n v="24.92"/>
    <x v="0"/>
  </r>
  <r>
    <x v="0"/>
    <n v="2018"/>
    <x v="3"/>
    <s v="AM"/>
    <s v="EEUU"/>
    <x v="0"/>
    <s v="HIGH SUMMER 2018"/>
    <s v="SWIMWEAR"/>
    <x v="0"/>
    <s v="DOLARES AMERICANOS / UNITED STATES DOLLAR"/>
    <s v="PAIGE ALYSE STRAUGHAN"/>
    <s v="WASHINGTON"/>
    <s v="ESTADOS UNIDOS EEUU"/>
    <n v="41"/>
    <n v="2018"/>
    <s v="HIGH SUMMER"/>
    <s v="COLECCIONES PASADAS"/>
    <s v="COLECCIONES PASADAS"/>
    <s v="2018-2019"/>
    <n v="1086.6899999999996"/>
    <x v="0"/>
  </r>
  <r>
    <x v="0"/>
    <n v="2018"/>
    <x v="3"/>
    <s v="AM"/>
    <s v="EEUU"/>
    <x v="0"/>
    <s v="HIGH SUMMER 2018"/>
    <s v="SWIMWEAR"/>
    <x v="182"/>
    <s v="DOLARES AMERICANOS / UNITED STATES DOLLAR"/>
    <s v="PHYLLIS POSNER"/>
    <s v="ARIZONA"/>
    <s v="ESTADOS UNIDOS EEUU"/>
    <n v="1"/>
    <n v="2018"/>
    <s v="HIGH SUMMER"/>
    <s v="COLECCIONES PASADAS"/>
    <s v="COLECCIONES PASADAS"/>
    <s v="2018-2019"/>
    <n v="24.96"/>
    <x v="5"/>
  </r>
  <r>
    <x v="0"/>
    <n v="2018"/>
    <x v="3"/>
    <s v="AM"/>
    <s v="EEUU"/>
    <x v="0"/>
    <s v="HIGH SUMMER 2018"/>
    <s v="SWIMWEAR"/>
    <x v="184"/>
    <s v="DOLARES AMERICANOS / UNITED STATES DOLLAR"/>
    <s v="PHYLLIS POSNER"/>
    <s v="CALIFORNIA"/>
    <s v="ESTADOS UNIDOS EEUU"/>
    <n v="2"/>
    <n v="2018"/>
    <s v="HIGH SUMMER"/>
    <s v="COLECCIONES PASADAS"/>
    <s v="COLECCIONES PASADAS"/>
    <s v="2018-2019"/>
    <n v="49.92"/>
    <x v="5"/>
  </r>
  <r>
    <x v="0"/>
    <n v="2018"/>
    <x v="3"/>
    <s v="AM"/>
    <s v="EEUU"/>
    <x v="0"/>
    <s v="HIGH SUMMER 2018"/>
    <s v="ACCESSORIES"/>
    <x v="3"/>
    <s v="DOLARES AMERICANOS / UNITED STATES DOLLAR"/>
    <s v="ANITA M. HOPKINS"/>
    <s v="RHODE ISLAND"/>
    <s v="ESTADOS UNIDOS EEUU"/>
    <n v="24"/>
    <n v="2018"/>
    <s v="HIGH SUMMER"/>
    <s v="COLECCIONES PASADAS"/>
    <s v="COLECCIONES PASADAS"/>
    <s v="2018-2019"/>
    <n v="384"/>
    <x v="1"/>
  </r>
  <r>
    <x v="0"/>
    <n v="2018"/>
    <x v="3"/>
    <s v="AM"/>
    <s v="EEUU"/>
    <x v="0"/>
    <s v="HOLIDAY 2018"/>
    <s v="ACCESSORIES"/>
    <x v="110"/>
    <s v="DOLARES AMERICANOS / UNITED STATES DOLLAR"/>
    <s v="LAURA BONG"/>
    <s v="LOUISIANA"/>
    <s v="ESTADOS UNIDOS EEUU"/>
    <n v="2"/>
    <n v="2018"/>
    <s v="HOLIDAY"/>
    <s v="HOLIDAY"/>
    <s v="HOLIDAY 2018"/>
    <s v="2018-2019"/>
    <n v="58"/>
    <x v="6"/>
  </r>
  <r>
    <x v="0"/>
    <n v="2018"/>
    <x v="3"/>
    <s v="AM"/>
    <s v="EEUU"/>
    <x v="0"/>
    <s v="HOLIDAY 2018"/>
    <s v="ACCESSORIES"/>
    <x v="60"/>
    <s v="DOLARES AMERICANOS / UNITED STATES DOLLAR"/>
    <s v="ANITA M. HOPKINS"/>
    <s v="NEW JERSEY"/>
    <s v="ESTADOS UNIDOS EEUU"/>
    <n v="12"/>
    <n v="2018"/>
    <s v="HOLIDAY"/>
    <s v="HOLIDAY"/>
    <s v="HOLIDAY 2018"/>
    <s v="2018-2019"/>
    <n v="102"/>
    <x v="1"/>
  </r>
  <r>
    <x v="0"/>
    <n v="2018"/>
    <x v="3"/>
    <s v="AM"/>
    <s v="EEUU"/>
    <x v="0"/>
    <s v="HOLIDAY 2018"/>
    <s v="ACCESSORIES"/>
    <x v="64"/>
    <s v="DOLARES AMERICANOS / UNITED STATES DOLLAR"/>
    <s v="ANITA M. HOPKINS"/>
    <s v="CONNECTICUT"/>
    <s v="ESTADOS UNIDOS EEUU"/>
    <n v="4"/>
    <n v="2018"/>
    <s v="HOLIDAY"/>
    <s v="HOLIDAY"/>
    <s v="HOLIDAY 2018"/>
    <s v="2018-2019"/>
    <n v="84"/>
    <x v="1"/>
  </r>
  <r>
    <x v="0"/>
    <n v="2018"/>
    <x v="3"/>
    <s v="AM"/>
    <s v="EEUU"/>
    <x v="0"/>
    <s v="HOLIDAY 2018"/>
    <s v="ACCESSORIES"/>
    <x v="64"/>
    <s v="DOLARES AMERICANOS / UNITED STATES DOLLAR"/>
    <s v="ANITA M. HOPKINS"/>
    <s v="ILLINOIS"/>
    <s v="ESTADOS UNIDOS EEUU"/>
    <n v="5"/>
    <n v="2018"/>
    <s v="HOLIDAY"/>
    <s v="HOLIDAY"/>
    <s v="HOLIDAY 2018"/>
    <s v="2018-2019"/>
    <n v="105"/>
    <x v="1"/>
  </r>
  <r>
    <x v="0"/>
    <n v="2018"/>
    <x v="3"/>
    <s v="AM"/>
    <s v="EEUU"/>
    <x v="0"/>
    <s v="HOLIDAY 2018"/>
    <s v="ACCESSORIES"/>
    <x v="69"/>
    <s v="DOLARES AMERICANOS / UNITED STATES DOLLAR"/>
    <s v="LAURA BONG"/>
    <s v="MISSISSIPPI"/>
    <s v="ESTADOS UNIDOS EEUU"/>
    <n v="3"/>
    <n v="2018"/>
    <s v="HOLIDAY"/>
    <s v="HOLIDAY"/>
    <s v="HOLIDAY 2018"/>
    <s v="2018-2019"/>
    <n v="86"/>
    <x v="6"/>
  </r>
  <r>
    <x v="0"/>
    <n v="2018"/>
    <x v="3"/>
    <s v="AM"/>
    <s v="EEUU"/>
    <x v="0"/>
    <s v="HOLIDAY 2018"/>
    <s v="ACTIVE"/>
    <x v="0"/>
    <s v="DOLARES AMERICANOS / UNITED STATES DOLLAR"/>
    <s v="TS SALES MANAGEMENT INC."/>
    <s v="WASHINGTON"/>
    <s v="ESTADOS UNIDOS EEUU"/>
    <n v="202"/>
    <n v="2018"/>
    <s v="HOLIDAY"/>
    <s v="HOLIDAY"/>
    <s v="HOLIDAY 2018"/>
    <s v="2018-2019"/>
    <n v="5655.0599999999995"/>
    <x v="0"/>
  </r>
  <r>
    <x v="0"/>
    <n v="2018"/>
    <x v="3"/>
    <s v="AM"/>
    <s v="EEUU"/>
    <x v="0"/>
    <s v="HOLIDAY 2018"/>
    <s v="ACTIVE"/>
    <x v="0"/>
    <s v="DOLARES AMERICANOS / UNITED STATES DOLLAR"/>
    <s v="PAIGE ALYSE STRAUGHAN"/>
    <s v="WASHINGTON"/>
    <s v="ESTADOS UNIDOS EEUU"/>
    <n v="237"/>
    <n v="2018"/>
    <s v="HOLIDAY"/>
    <s v="HOLIDAY"/>
    <s v="HOLIDAY 2018"/>
    <s v="2018-2019"/>
    <n v="7009.6400000000021"/>
    <x v="0"/>
  </r>
  <r>
    <x v="0"/>
    <n v="2018"/>
    <x v="3"/>
    <s v="AM"/>
    <s v="EEUU"/>
    <x v="0"/>
    <s v="HOLIDAY 2018"/>
    <s v="ACTIVE"/>
    <x v="48"/>
    <s v="DOLARES AMERICANOS / UNITED STATES DOLLAR"/>
    <s v="PHYLLIS POSNER"/>
    <s v="CALIFORNIA"/>
    <s v="ESTADOS UNIDOS EEUU"/>
    <n v="45"/>
    <n v="2018"/>
    <s v="HOLIDAY"/>
    <s v="HOLIDAY"/>
    <s v="HOLIDAY 2018"/>
    <s v="2018-2019"/>
    <n v="1381.95"/>
    <x v="5"/>
  </r>
  <r>
    <x v="0"/>
    <n v="2018"/>
    <x v="3"/>
    <s v="AM"/>
    <s v="EEUU"/>
    <x v="0"/>
    <s v="HOLIDAY 2018"/>
    <s v="ACTIVE"/>
    <x v="55"/>
    <s v="DOLARES AMERICANOS / UNITED STATES DOLLAR"/>
    <s v="TS SALES MANAGEMENT INC."/>
    <s v="WASHINGTON"/>
    <s v="ESTADOS UNIDOS EEUU"/>
    <n v="1205"/>
    <n v="2018"/>
    <s v="HOLIDAY"/>
    <s v="HOLIDAY"/>
    <s v="HOLIDAY 2018"/>
    <s v="2018-2019"/>
    <n v="38883.800000000025"/>
    <x v="0"/>
  </r>
  <r>
    <x v="0"/>
    <n v="2018"/>
    <x v="3"/>
    <s v="AM"/>
    <s v="EEUU"/>
    <x v="0"/>
    <s v="HOLIDAY 2018"/>
    <s v="ACTIVE"/>
    <x v="51"/>
    <s v="DOLARES AMERICANOS / UNITED STATES DOLLAR"/>
    <s v="PHYLLIS POSNER"/>
    <s v="CALIFORNIA"/>
    <s v="ESTADOS UNIDOS EEUU"/>
    <n v="17"/>
    <n v="2018"/>
    <s v="HOLIDAY"/>
    <s v="HOLIDAY"/>
    <s v="HOLIDAY 2018"/>
    <s v="2018-2019"/>
    <n v="606"/>
    <x v="5"/>
  </r>
  <r>
    <x v="0"/>
    <n v="2018"/>
    <x v="3"/>
    <s v="AM"/>
    <s v="EEUU"/>
    <x v="0"/>
    <s v="HOLIDAY 2018"/>
    <s v="ACTIVE"/>
    <x v="17"/>
    <s v="DOLARES AMERICANOS / UNITED STATES DOLLAR"/>
    <s v="LAURA BONG"/>
    <s v="MISSISSIPPI"/>
    <s v="ESTADOS UNIDOS EEUU"/>
    <n v="24"/>
    <n v="2018"/>
    <s v="HOLIDAY"/>
    <s v="HOLIDAY"/>
    <s v="HOLIDAY 2018"/>
    <s v="2018-2019"/>
    <n v="811"/>
    <x v="6"/>
  </r>
  <r>
    <x v="0"/>
    <n v="2018"/>
    <x v="3"/>
    <s v="AM"/>
    <s v="EEUU"/>
    <x v="0"/>
    <s v="HOLIDAY 2018"/>
    <s v="ACTIVE"/>
    <x v="149"/>
    <s v="DOLARES AMERICANOS / UNITED STATES DOLLAR"/>
    <s v="LAURA BONG"/>
    <s v="TEXAS"/>
    <s v="ESTADOS UNIDOS EEUU"/>
    <n v="23"/>
    <n v="2018"/>
    <s v="HOLIDAY"/>
    <s v="HOLIDAY"/>
    <s v="HOLIDAY 2018"/>
    <s v="2018-2019"/>
    <n v="830"/>
    <x v="6"/>
  </r>
  <r>
    <x v="0"/>
    <n v="2018"/>
    <x v="3"/>
    <s v="AM"/>
    <s v="EEUU"/>
    <x v="0"/>
    <s v="HOLIDAY 2018"/>
    <s v="ACTIVE"/>
    <x v="110"/>
    <s v="DOLARES AMERICANOS / UNITED STATES DOLLAR"/>
    <s v="LAURA BONG"/>
    <s v="LOUISIANA"/>
    <s v="ESTADOS UNIDOS EEUU"/>
    <n v="38"/>
    <n v="2018"/>
    <s v="HOLIDAY"/>
    <s v="HOLIDAY"/>
    <s v="HOLIDAY 2018"/>
    <s v="2018-2019"/>
    <n v="1156"/>
    <x v="6"/>
  </r>
  <r>
    <x v="0"/>
    <n v="2018"/>
    <x v="3"/>
    <s v="AM"/>
    <s v="EEUU"/>
    <x v="0"/>
    <s v="HOLIDAY 2018"/>
    <s v="ACTIVE"/>
    <x v="60"/>
    <s v="DOLARES AMERICANOS / UNITED STATES DOLLAR"/>
    <s v="ANITA M. HOPKINS"/>
    <s v="NEW JERSEY"/>
    <s v="ESTADOS UNIDOS EEUU"/>
    <n v="23"/>
    <n v="2018"/>
    <s v="HOLIDAY"/>
    <s v="HOLIDAY"/>
    <s v="HOLIDAY 2018"/>
    <s v="2018-2019"/>
    <n v="734"/>
    <x v="1"/>
  </r>
  <r>
    <x v="0"/>
    <n v="2018"/>
    <x v="3"/>
    <s v="AM"/>
    <s v="EEUU"/>
    <x v="0"/>
    <s v="HOLIDAY 2018"/>
    <s v="ACTIVE"/>
    <x v="61"/>
    <s v="DOLARES AMERICANOS / UNITED STATES DOLLAR"/>
    <s v="DENISE ARNETT"/>
    <s v="COLORADO"/>
    <s v="ESTADOS UNIDOS EEUU"/>
    <n v="17"/>
    <n v="2018"/>
    <s v="HOLIDAY"/>
    <s v="HOLIDAY"/>
    <s v="HOLIDAY 2018"/>
    <s v="2018-2019"/>
    <n v="608"/>
    <x v="14"/>
  </r>
  <r>
    <x v="0"/>
    <n v="2018"/>
    <x v="3"/>
    <s v="AM"/>
    <s v="EEUU"/>
    <x v="0"/>
    <s v="HOLIDAY 2018"/>
    <s v="ACTIVE"/>
    <x v="64"/>
    <s v="DOLARES AMERICANOS / UNITED STATES DOLLAR"/>
    <s v="ANITA M. HOPKINS"/>
    <s v="FLORIDA"/>
    <s v="ESTADOS UNIDOS EEUU"/>
    <n v="18"/>
    <n v="2018"/>
    <s v="HOLIDAY"/>
    <s v="HOLIDAY"/>
    <s v="HOLIDAY 2018"/>
    <s v="2018-2019"/>
    <n v="666"/>
    <x v="1"/>
  </r>
  <r>
    <x v="0"/>
    <n v="2018"/>
    <x v="3"/>
    <s v="AM"/>
    <s v="EEUU"/>
    <x v="0"/>
    <s v="HOLIDAY 2018"/>
    <s v="ACTIVE"/>
    <x v="64"/>
    <s v="DOLARES AMERICANOS / UNITED STATES DOLLAR"/>
    <s v="ANITA M. HOPKINS"/>
    <s v="MASSACHUSETTS"/>
    <s v="ESTADOS UNIDOS EEUU"/>
    <n v="22"/>
    <n v="2018"/>
    <s v="HOLIDAY"/>
    <s v="HOLIDAY"/>
    <s v="HOLIDAY 2018"/>
    <s v="2018-2019"/>
    <n v="839"/>
    <x v="1"/>
  </r>
  <r>
    <x v="0"/>
    <n v="2018"/>
    <x v="3"/>
    <s v="AM"/>
    <s v="EEUU"/>
    <x v="0"/>
    <s v="HOLIDAY 2018"/>
    <s v="ACTIVE"/>
    <x v="64"/>
    <s v="DOLARES AMERICANOS / UNITED STATES DOLLAR"/>
    <s v="ANITA M. HOPKINS"/>
    <s v="NEW JERSEY"/>
    <s v="ESTADOS UNIDOS EEUU"/>
    <n v="8"/>
    <n v="2018"/>
    <s v="HOLIDAY"/>
    <s v="HOLIDAY"/>
    <s v="HOLIDAY 2018"/>
    <s v="2018-2019"/>
    <n v="304"/>
    <x v="1"/>
  </r>
  <r>
    <x v="0"/>
    <n v="2018"/>
    <x v="3"/>
    <s v="AM"/>
    <s v="EEUU"/>
    <x v="0"/>
    <s v="HOLIDAY 2018"/>
    <s v="ACTIVE"/>
    <x v="64"/>
    <s v="DOLARES AMERICANOS / UNITED STATES DOLLAR"/>
    <s v="ANITA M. HOPKINS"/>
    <s v="NEW YORK"/>
    <s v="ESTADOS UNIDOS EEUU"/>
    <n v="47"/>
    <n v="2018"/>
    <s v="HOLIDAY"/>
    <s v="HOLIDAY"/>
    <s v="HOLIDAY 2018"/>
    <s v="2018-2019"/>
    <n v="1697"/>
    <x v="1"/>
  </r>
  <r>
    <x v="0"/>
    <n v="2018"/>
    <x v="3"/>
    <s v="AM"/>
    <s v="EEUU"/>
    <x v="0"/>
    <s v="HOLIDAY 2018"/>
    <s v="ACTIVE"/>
    <x v="64"/>
    <s v="DOLARES AMERICANOS / UNITED STATES DOLLAR"/>
    <s v="ANITA M. HOPKINS"/>
    <s v="CONNECTICUT"/>
    <s v="ESTADOS UNIDOS EEUU"/>
    <n v="82"/>
    <n v="2018"/>
    <s v="HOLIDAY"/>
    <s v="HOLIDAY"/>
    <s v="HOLIDAY 2018"/>
    <s v="2018-2019"/>
    <n v="2720"/>
    <x v="1"/>
  </r>
  <r>
    <x v="0"/>
    <n v="2018"/>
    <x v="3"/>
    <s v="AM"/>
    <s v="EEUU"/>
    <x v="0"/>
    <s v="HOLIDAY 2018"/>
    <s v="ACTIVE"/>
    <x v="64"/>
    <s v="DOLARES AMERICANOS / UNITED STATES DOLLAR"/>
    <s v="ANITA M. HOPKINS"/>
    <s v="ILLINOIS"/>
    <s v="ESTADOS UNIDOS EEUU"/>
    <n v="8"/>
    <n v="2018"/>
    <s v="HOLIDAY"/>
    <s v="HOLIDAY"/>
    <s v="HOLIDAY 2018"/>
    <s v="2018-2019"/>
    <n v="296"/>
    <x v="1"/>
  </r>
  <r>
    <x v="0"/>
    <n v="2018"/>
    <x v="3"/>
    <s v="AM"/>
    <s v="EEUU"/>
    <x v="0"/>
    <s v="HOLIDAY 2018"/>
    <s v="ACTIVE"/>
    <x v="65"/>
    <s v="DOLARES AMERICANOS / UNITED STATES DOLLAR"/>
    <s v="ANITA M. HOPKINS"/>
    <s v="NEW YORK"/>
    <s v="ESTADOS UNIDOS EEUU"/>
    <n v="21"/>
    <n v="2018"/>
    <s v="HOLIDAY"/>
    <s v="HOLIDAY"/>
    <s v="HOLIDAY 2018"/>
    <s v="2018-2019"/>
    <n v="776"/>
    <x v="1"/>
  </r>
  <r>
    <x v="0"/>
    <n v="2018"/>
    <x v="3"/>
    <s v="AM"/>
    <s v="EEUU"/>
    <x v="0"/>
    <s v="HOLIDAY 2018"/>
    <s v="ACTIVE"/>
    <x v="153"/>
    <s v="DOLARES AMERICANOS / UNITED STATES DOLLAR"/>
    <s v="HOLLY SALES INC."/>
    <s v="INDIANA"/>
    <s v="ESTADOS UNIDOS EEUU"/>
    <n v="31"/>
    <n v="2018"/>
    <s v="HOLIDAY"/>
    <s v="HOLIDAY"/>
    <s v="HOLIDAY 2018"/>
    <s v="2018-2019"/>
    <n v="927"/>
    <x v="8"/>
  </r>
  <r>
    <x v="0"/>
    <n v="2018"/>
    <x v="3"/>
    <s v="AM"/>
    <s v="EEUU"/>
    <x v="0"/>
    <s v="HOLIDAY 2018"/>
    <s v="ACTIVE"/>
    <x v="186"/>
    <s v="DOLARES AMERICANOS / UNITED STATES DOLLAR"/>
    <s v="HOLLY SALES INC."/>
    <s v="MINNESOTA"/>
    <s v="ESTADOS UNIDOS EEUU"/>
    <n v="15"/>
    <n v="2018"/>
    <s v="HOLIDAY"/>
    <s v="HOLIDAY"/>
    <s v="HOLIDAY 2018"/>
    <s v="2018-2019"/>
    <n v="530"/>
    <x v="8"/>
  </r>
  <r>
    <x v="0"/>
    <n v="2018"/>
    <x v="3"/>
    <s v="AM"/>
    <s v="EEUU"/>
    <x v="0"/>
    <s v="HOLIDAY 2018"/>
    <s v="ACTIVE"/>
    <x v="69"/>
    <s v="DOLARES AMERICANOS / UNITED STATES DOLLAR"/>
    <s v="LAURA BONG"/>
    <s v="MISSISSIPPI"/>
    <s v="ESTADOS UNIDOS EEUU"/>
    <n v="58"/>
    <n v="2018"/>
    <s v="HOLIDAY"/>
    <s v="HOLIDAY"/>
    <s v="HOLIDAY 2018"/>
    <s v="2018-2019"/>
    <n v="1903"/>
    <x v="6"/>
  </r>
  <r>
    <x v="0"/>
    <n v="2018"/>
    <x v="3"/>
    <s v="AM"/>
    <s v="EEUU"/>
    <x v="0"/>
    <s v="HOLIDAY 2018"/>
    <s v="ACTIVE"/>
    <x v="105"/>
    <s v="DOLAR CANADIENSE / CANADIAN DOLLAR"/>
    <s v="STEPHANIE VITALI"/>
    <s v="ONTARIO"/>
    <s v="CANADA"/>
    <n v="8"/>
    <n v="2018"/>
    <s v="HOLIDAY"/>
    <s v="HOLIDAY"/>
    <s v="HOLIDAY 2018"/>
    <s v="2018-2019"/>
    <n v="292.41547365214745"/>
    <x v="4"/>
  </r>
  <r>
    <x v="0"/>
    <n v="2018"/>
    <x v="3"/>
    <s v="AM"/>
    <s v="EEUU"/>
    <x v="0"/>
    <s v="HOLIDAY 2018"/>
    <s v="ACTIVE"/>
    <x v="116"/>
    <s v="DOLAR CANADIENSE / CANADIAN DOLLAR"/>
    <s v="STEPHANIE VITALI"/>
    <s v="ONTARIO"/>
    <s v="CANADA"/>
    <n v="64"/>
    <n v="2018"/>
    <s v="HOLIDAY"/>
    <s v="HOLIDAY"/>
    <s v="HOLIDAY 2018"/>
    <s v="2018-2019"/>
    <n v="2231.1909838562283"/>
    <x v="4"/>
  </r>
  <r>
    <x v="0"/>
    <n v="2018"/>
    <x v="3"/>
    <s v="AM"/>
    <s v="EEUU"/>
    <x v="0"/>
    <s v="HOLIDAY 2018"/>
    <s v="ACTIVE"/>
    <x v="117"/>
    <s v="DOLAR CANADIENSE / CANADIAN DOLLAR"/>
    <s v="STEPHANIE VITALI"/>
    <s v="ONTARIO"/>
    <s v="CANADA"/>
    <n v="21"/>
    <n v="2018"/>
    <s v="HOLIDAY"/>
    <s v="HOLIDAY"/>
    <s v="HOLIDAY 2018"/>
    <s v="2018-2019"/>
    <n v="651.08132805360981"/>
    <x v="4"/>
  </r>
  <r>
    <x v="0"/>
    <n v="2018"/>
    <x v="3"/>
    <s v="AM"/>
    <s v="EEUU"/>
    <x v="0"/>
    <s v="HOLIDAY 2018"/>
    <s v="ACTIVE"/>
    <x v="145"/>
    <s v="DOLARES AMERICANOS / UNITED STATES DOLLAR"/>
    <s v="HOLLY SALES INC."/>
    <s v="NORTH DAKOTA"/>
    <s v="ESTADOS UNIDOS EEUU"/>
    <n v="16"/>
    <n v="2018"/>
    <s v="HOLIDAY"/>
    <s v="HOLIDAY"/>
    <s v="HOLIDAY 2018"/>
    <s v="2018-2019"/>
    <n v="667"/>
    <x v="8"/>
  </r>
  <r>
    <x v="0"/>
    <n v="2018"/>
    <x v="3"/>
    <s v="AM"/>
    <s v="EEUU"/>
    <x v="0"/>
    <s v="SPRING 2019"/>
    <s v="SWIMWEAR"/>
    <x v="187"/>
    <s v="DOLARES AMERICANOS / UNITED STATES DOLLAR"/>
    <s v="BILL MILLER AND COMPANY"/>
    <s v="FLORIDA"/>
    <s v="ESTADOS UNIDOS EEUU"/>
    <n v="68"/>
    <n v="2019"/>
    <s v="SPRING"/>
    <s v="SPRING"/>
    <s v="SPRING 2019"/>
    <s v="2018-2019"/>
    <n v="2024"/>
    <x v="2"/>
  </r>
  <r>
    <x v="0"/>
    <n v="2018"/>
    <x v="3"/>
    <s v="AM"/>
    <s v="EEUU"/>
    <x v="0"/>
    <s v="SPRING 2019"/>
    <s v="SWIMWEAR"/>
    <x v="154"/>
    <s v="DOLAR CANADIENSE / CANADIAN DOLLAR"/>
    <s v="STEPHANIE VITALI"/>
    <s v="ONTARIO"/>
    <s v="CANADA"/>
    <n v="5"/>
    <n v="2019"/>
    <s v="SPRING"/>
    <s v="SPRING"/>
    <s v="SPRING 2019"/>
    <s v="2018-2019"/>
    <n v="325.00761498629299"/>
    <x v="4"/>
  </r>
  <r>
    <x v="0"/>
    <n v="2018"/>
    <x v="3"/>
    <s v="AM"/>
    <s v="EEUU"/>
    <x v="0"/>
    <s v="SPRING 2019"/>
    <s v="SWIMWEAR"/>
    <x v="0"/>
    <s v="DOLARES AMERICANOS / UNITED STATES DOLLAR"/>
    <s v="TS SALES MANAGEMENT INC."/>
    <s v="WASHINGTON"/>
    <s v="ESTADOS UNIDOS EEUU"/>
    <n v="131"/>
    <n v="2019"/>
    <s v="SPRING"/>
    <s v="SPRING"/>
    <s v="SPRING 2019"/>
    <s v="2018-2019"/>
    <n v="3548.4299999999994"/>
    <x v="0"/>
  </r>
  <r>
    <x v="0"/>
    <n v="2018"/>
    <x v="3"/>
    <s v="AM"/>
    <s v="EEUU"/>
    <x v="0"/>
    <s v="SPRING 2019"/>
    <s v="SWIMWEAR"/>
    <x v="84"/>
    <s v="DOLARES AMERICANOS / UNITED STATES DOLLAR"/>
    <s v="BILL MILLER AND COMPANY"/>
    <s v="FLORIDA"/>
    <s v="ESTADOS UNIDOS EEUU"/>
    <n v="314"/>
    <n v="2019"/>
    <s v="SPRING"/>
    <s v="SPRING"/>
    <s v="SPRING 2019"/>
    <s v="2018-2019"/>
    <n v="9754"/>
    <x v="2"/>
  </r>
  <r>
    <x v="0"/>
    <n v="2018"/>
    <x v="3"/>
    <s v="AM"/>
    <s v="EEUU"/>
    <x v="0"/>
    <s v="SPRING 2019"/>
    <s v="SWIMWEAR"/>
    <x v="54"/>
    <s v="DOLAR CANADIENSE / CANADIAN DOLLAR"/>
    <s v="JULIE BERTRAND"/>
    <s v="QUEBEC"/>
    <s v="CANADA"/>
    <n v="61"/>
    <n v="2019"/>
    <s v="SPRING"/>
    <s v="SPRING"/>
    <s v="SPRING 2019"/>
    <s v="2018-2019"/>
    <n v="1845.8726774291806"/>
    <x v="7"/>
  </r>
  <r>
    <x v="0"/>
    <n v="2018"/>
    <x v="3"/>
    <s v="AM"/>
    <s v="EEUU"/>
    <x v="0"/>
    <s v="SPRING 2019"/>
    <s v="SWIMWEAR"/>
    <x v="85"/>
    <s v="DOLARES AMERICANOS / UNITED STATES DOLLAR"/>
    <s v="JUDITH ANN DEAL"/>
    <s v="HAWAII"/>
    <s v="ESTADOS UNIDOS EEUU"/>
    <n v="73"/>
    <n v="2019"/>
    <s v="SPRING"/>
    <s v="SPRING"/>
    <s v="SPRING 2019"/>
    <s v="2018-2019"/>
    <n v="2518"/>
    <x v="10"/>
  </r>
  <r>
    <x v="0"/>
    <n v="2018"/>
    <x v="3"/>
    <s v="AM"/>
    <s v="EEUU"/>
    <x v="0"/>
    <s v="SPRING 2019"/>
    <s v="SWIMWEAR"/>
    <x v="188"/>
    <s v="DOLARES AMERICANOS / UNITED STATES DOLLAR"/>
    <s v="BILL MILLER AND COMPANY"/>
    <s v="FLORIDA"/>
    <s v="ESTADOS UNIDOS EEUU"/>
    <n v="48"/>
    <n v="2019"/>
    <s v="SPRING"/>
    <s v="SPRING"/>
    <s v="SPRING 2019"/>
    <s v="2018-2019"/>
    <n v="1388"/>
    <x v="2"/>
  </r>
  <r>
    <x v="0"/>
    <n v="2018"/>
    <x v="3"/>
    <s v="AM"/>
    <s v="EEUU"/>
    <x v="0"/>
    <s v="SPRING 2019"/>
    <s v="SWIMWEAR"/>
    <x v="73"/>
    <s v="DOLARES AMERICANOS / UNITED STATES DOLLAR"/>
    <s v="BILL MILLER AND COMPANY"/>
    <s v="FLORIDA"/>
    <s v="ESTADOS UNIDOS EEUU"/>
    <n v="319"/>
    <n v="2019"/>
    <s v="SPRING"/>
    <s v="SPRING"/>
    <s v="SPRING 2019"/>
    <s v="2018-2019"/>
    <n v="9616"/>
    <x v="2"/>
  </r>
  <r>
    <x v="0"/>
    <n v="2018"/>
    <x v="3"/>
    <s v="AM"/>
    <s v="EEUU"/>
    <x v="0"/>
    <s v="SPRING 2019"/>
    <s v="SWIMWEAR"/>
    <x v="189"/>
    <s v="DOLAR CANADIENSE / CANADIAN DOLLAR"/>
    <s v="SHOUTOUTAGENCY"/>
    <s v="BRITISH COLUMBIA"/>
    <s v="CANADA"/>
    <n v="42"/>
    <n v="2019"/>
    <s v="SPRING"/>
    <s v="SPRING"/>
    <s v="SPRING 2019"/>
    <s v="2018-2019"/>
    <n v="1363.0825464514164"/>
    <x v="3"/>
  </r>
  <r>
    <x v="0"/>
    <n v="2018"/>
    <x v="3"/>
    <s v="AM"/>
    <s v="EEUU"/>
    <x v="0"/>
    <s v="SPRING 2019"/>
    <s v="SWIMWEAR"/>
    <x v="22"/>
    <s v="DOLARES AMERICANOS / UNITED STATES DOLLAR"/>
    <s v="JUDITH ANN DEAL"/>
    <s v="HAWAII"/>
    <s v="ESTADOS UNIDOS EEUU"/>
    <n v="123"/>
    <n v="2019"/>
    <s v="SPRING"/>
    <s v="SPRING"/>
    <s v="SPRING 2019"/>
    <s v="2018-2019"/>
    <n v="4272"/>
    <x v="10"/>
  </r>
  <r>
    <x v="0"/>
    <n v="2018"/>
    <x v="3"/>
    <s v="AM"/>
    <s v="EEUU"/>
    <x v="0"/>
    <s v="SPRING 2019"/>
    <s v="SWIMWEAR"/>
    <x v="23"/>
    <s v="DOLARES AMERICANOS / UNITED STATES DOLLAR"/>
    <s v="ANITA M. HOPKINS"/>
    <s v="WISCONSIN"/>
    <s v="ESTADOS UNIDOS EEUU"/>
    <n v="240"/>
    <n v="2019"/>
    <s v="SPRING"/>
    <s v="SPRING"/>
    <s v="SPRING 2019"/>
    <s v="2018-2019"/>
    <n v="11247.2"/>
    <x v="1"/>
  </r>
  <r>
    <x v="0"/>
    <n v="2018"/>
    <x v="3"/>
    <s v="AM"/>
    <s v="EEUU"/>
    <x v="0"/>
    <s v="SPRING 2019"/>
    <s v="SWIMWEAR"/>
    <x v="190"/>
    <s v="DOLARES AMERICANOS / UNITED STATES DOLLAR"/>
    <s v="LAURA BONG"/>
    <s v="LOUISIANA"/>
    <s v="ESTADOS UNIDOS EEUU"/>
    <n v="58"/>
    <n v="2019"/>
    <s v="SPRING"/>
    <s v="SPRING"/>
    <s v="SPRING 2019"/>
    <s v="2018-2019"/>
    <n v="1806"/>
    <x v="6"/>
  </r>
  <r>
    <x v="0"/>
    <n v="2018"/>
    <x v="3"/>
    <s v="AM"/>
    <s v="EEUU"/>
    <x v="0"/>
    <s v="SPRING 2019"/>
    <s v="SWIMWEAR"/>
    <x v="191"/>
    <s v="DOLAR CANADIENSE / CANADIAN DOLLAR"/>
    <s v="JULIE BERTRAND"/>
    <s v="QUEBEC"/>
    <s v="CANADA"/>
    <n v="36"/>
    <n v="2019"/>
    <s v="SPRING"/>
    <s v="SPRING"/>
    <s v="SPRING 2019"/>
    <s v="2018-2019"/>
    <n v="1037.9226317392627"/>
    <x v="7"/>
  </r>
  <r>
    <x v="0"/>
    <n v="2018"/>
    <x v="3"/>
    <s v="AM"/>
    <s v="EEUU"/>
    <x v="0"/>
    <s v="SPRING 2019"/>
    <s v="SWIMWEAR"/>
    <x v="114"/>
    <s v="DOLARES AMERICANOS / UNITED STATES DOLLAR"/>
    <s v="ANITA M. HOPKINS"/>
    <s v="NEW JERSEY"/>
    <s v="ESTADOS UNIDOS EEUU"/>
    <n v="51"/>
    <n v="2019"/>
    <s v="SPRING"/>
    <s v="SPRING"/>
    <s v="SPRING 2019"/>
    <s v="2018-2019"/>
    <n v="1812"/>
    <x v="1"/>
  </r>
  <r>
    <x v="0"/>
    <n v="2018"/>
    <x v="3"/>
    <s v="AM"/>
    <s v="EEUU"/>
    <x v="0"/>
    <s v="SPRING 2019"/>
    <s v="SWIMWEAR"/>
    <x v="192"/>
    <s v="DOLARES AMERICANOS / UNITED STATES DOLLAR"/>
    <s v="BILL MILLER AND COMPANY"/>
    <s v="VIRGIN ISLANDS"/>
    <s v="ESTADOS UNIDOS EEUU"/>
    <n v="149"/>
    <n v="2019"/>
    <s v="SPRING"/>
    <s v="SPRING"/>
    <s v="SPRING 2019"/>
    <s v="2018-2019"/>
    <n v="4148"/>
    <x v="2"/>
  </r>
  <r>
    <x v="0"/>
    <n v="2018"/>
    <x v="3"/>
    <s v="AM"/>
    <s v="EEUU"/>
    <x v="0"/>
    <s v="SPRING 2019"/>
    <s v="SWIMWEAR"/>
    <x v="118"/>
    <s v="DOLARES AMERICANOS / UNITED STATES DOLLAR"/>
    <s v="JULIUS ORTIZ MALDONADO"/>
    <s v="FLORIDA"/>
    <s v="ESTADOS UNIDOS EEUU"/>
    <n v="71"/>
    <n v="2019"/>
    <s v="SPRING"/>
    <s v="SPRING"/>
    <s v="SPRING 2019"/>
    <s v="2018-2019"/>
    <n v="2854"/>
    <x v="15"/>
  </r>
  <r>
    <x v="0"/>
    <n v="2018"/>
    <x v="3"/>
    <s v="AM"/>
    <s v="EEUU"/>
    <x v="0"/>
    <s v="SPRING 2019"/>
    <s v="SWIMWEAR"/>
    <x v="120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681"/>
    <x v="2"/>
  </r>
  <r>
    <x v="0"/>
    <n v="2018"/>
    <x v="3"/>
    <s v="AM"/>
    <s v="EEUU"/>
    <x v="0"/>
    <s v="SPRING 2019"/>
    <s v="SWIMWEAR"/>
    <x v="193"/>
    <s v="DOLARES AMERICANOS / UNITED STATES DOLLAR"/>
    <s v="BILL MILLER AND COMPANY"/>
    <s v="VIRGIN ISLANDS"/>
    <s v="ESTADOS UNIDOS EEUU"/>
    <n v="130"/>
    <n v="2019"/>
    <s v="SPRING"/>
    <s v="SPRING"/>
    <s v="SPRING 2019"/>
    <s v="2018-2019"/>
    <n v="4548"/>
    <x v="2"/>
  </r>
  <r>
    <x v="0"/>
    <n v="2018"/>
    <x v="3"/>
    <s v="AM"/>
    <s v="EEUU"/>
    <x v="0"/>
    <s v="SPRING 2019"/>
    <s v="SWIMWEAR"/>
    <x v="194"/>
    <s v="DOLARES AMERICANOS / UNITED STATES DOLLAR"/>
    <s v="BILL MILLER AND COMPANY"/>
    <s v="FLORIDA"/>
    <s v="ESTADOS UNIDOS EEUU"/>
    <n v="32"/>
    <n v="2019"/>
    <s v="SPRING"/>
    <s v="SPRING"/>
    <s v="SPRING 2019"/>
    <s v="2018-2019"/>
    <n v="960"/>
    <x v="2"/>
  </r>
  <r>
    <x v="0"/>
    <n v="2018"/>
    <x v="3"/>
    <s v="AM"/>
    <s v="EEUU"/>
    <x v="0"/>
    <s v="SPRING 2019"/>
    <s v="SWIMWEAR"/>
    <x v="48"/>
    <s v="DOLARES AMERICANOS / UNITED STATES DOLLAR"/>
    <s v="PHYLLIS POSNER"/>
    <s v="CALIFORNIA"/>
    <s v="ESTADOS UNIDOS EEUU"/>
    <n v="1075"/>
    <n v="2019"/>
    <s v="SPRING"/>
    <s v="SPRING"/>
    <s v="SPRING 2019"/>
    <s v="2018-2019"/>
    <n v="31198.559999999994"/>
    <x v="5"/>
  </r>
  <r>
    <x v="0"/>
    <n v="2018"/>
    <x v="3"/>
    <s v="AM"/>
    <s v="EEUU"/>
    <x v="0"/>
    <s v="SPRING 2019"/>
    <s v="SWIMWEAR"/>
    <x v="86"/>
    <s v="DOLARES AMERICANOS / UNITED STATES DOLLAR"/>
    <s v="JULIUS ORTIZ MALDONADO"/>
    <s v="PUERTO RICO"/>
    <s v="ESTADOS UNIDOS EEUU"/>
    <n v="163"/>
    <n v="2019"/>
    <s v="SPRING"/>
    <s v="SPRING"/>
    <s v="SPRING 2019"/>
    <s v="2018-2019"/>
    <n v="5757"/>
    <x v="15"/>
  </r>
  <r>
    <x v="0"/>
    <n v="2018"/>
    <x v="3"/>
    <s v="AM"/>
    <s v="EEUU"/>
    <x v="0"/>
    <s v="SPRING 2019"/>
    <s v="SWIMWEAR"/>
    <x v="182"/>
    <s v="DOLARES AMERICANOS / UNITED STATES DOLLAR"/>
    <s v="PHYLLIS POSNER"/>
    <s v="ARIZONA"/>
    <s v="ESTADOS UNIDOS EEUU"/>
    <n v="24"/>
    <n v="2019"/>
    <s v="SPRING"/>
    <s v="SPRING"/>
    <s v="SPRING 2019"/>
    <s v="2018-2019"/>
    <n v="716"/>
    <x v="5"/>
  </r>
  <r>
    <x v="0"/>
    <n v="2018"/>
    <x v="3"/>
    <s v="AM"/>
    <s v="EEUU"/>
    <x v="0"/>
    <s v="SPRING 2019"/>
    <s v="SWIMWEAR"/>
    <x v="121"/>
    <s v="DOLARES AMERICANOS / UNITED STATES DOLLAR"/>
    <s v="JUDITH ANN DEAL"/>
    <s v="HAWAII"/>
    <s v="ESTADOS UNIDOS EEUU"/>
    <n v="55"/>
    <n v="2019"/>
    <s v="SPRING"/>
    <s v="SPRING"/>
    <s v="SPRING 2019"/>
    <s v="2018-2019"/>
    <n v="1897"/>
    <x v="10"/>
  </r>
  <r>
    <x v="0"/>
    <n v="2018"/>
    <x v="3"/>
    <s v="AM"/>
    <s v="EEUU"/>
    <x v="0"/>
    <s v="SPRING 2019"/>
    <s v="SWIMWEAR"/>
    <x v="24"/>
    <s v="DOLARES AMERICANOS / UNITED STATES DOLLAR"/>
    <s v="MIE MANNICHE"/>
    <s v="CALIFORNIA"/>
    <s v="ESTADOS UNIDOS EEUU"/>
    <n v="22"/>
    <n v="2019"/>
    <s v="SPRING"/>
    <s v="SPRING"/>
    <s v="SPRING 2019"/>
    <s v="2018-2019"/>
    <n v="680"/>
    <x v="11"/>
  </r>
  <r>
    <x v="0"/>
    <n v="2018"/>
    <x v="3"/>
    <s v="AM"/>
    <s v="EEUU"/>
    <x v="0"/>
    <s v="SPRING 2019"/>
    <s v="SWIMWEAR"/>
    <x v="87"/>
    <s v="DOLARES AMERICANOS / UNITED STATES DOLLAR"/>
    <s v="JUDITH ANN DEAL"/>
    <s v="HAWAII"/>
    <s v="ESTADOS UNIDOS EEUU"/>
    <n v="40"/>
    <n v="2019"/>
    <s v="SPRING"/>
    <s v="SPRING"/>
    <s v="SPRING 2019"/>
    <s v="2018-2019"/>
    <n v="1504"/>
    <x v="10"/>
  </r>
  <r>
    <x v="0"/>
    <n v="2018"/>
    <x v="3"/>
    <s v="AM"/>
    <s v="EEUU"/>
    <x v="0"/>
    <s v="SPRING 2019"/>
    <s v="SWIMWEAR"/>
    <x v="195"/>
    <s v="DOLARES AMERICANOS / UNITED STATES DOLLAR"/>
    <s v="MIE MANNICHE"/>
    <s v="CALIFORNIA"/>
    <s v="ESTADOS UNIDOS EEUU"/>
    <n v="220"/>
    <n v="2019"/>
    <s v="SPRING"/>
    <s v="SPRING"/>
    <s v="SPRING 2019"/>
    <s v="2018-2019"/>
    <n v="6365"/>
    <x v="11"/>
  </r>
  <r>
    <x v="0"/>
    <n v="2018"/>
    <x v="3"/>
    <s v="AM"/>
    <s v="EEUU"/>
    <x v="0"/>
    <s v="SPRING 2019"/>
    <s v="SWIMWEAR"/>
    <x v="5"/>
    <s v="DOLARES AMERICANOS / UNITED STATES DOLLAR"/>
    <s v="STEPHANIE VITALI"/>
    <s v="KENTUCKY"/>
    <s v="ESTADOS UNIDOS EEUU"/>
    <n v="539"/>
    <n v="2019"/>
    <s v="SPRING"/>
    <s v="SPRING"/>
    <s v="SPRING 2019"/>
    <s v="2018-2019"/>
    <n v="17379"/>
    <x v="4"/>
  </r>
  <r>
    <x v="0"/>
    <n v="2018"/>
    <x v="3"/>
    <s v="AM"/>
    <s v="EEUU"/>
    <x v="0"/>
    <s v="SPRING 2019"/>
    <s v="SWIMWEAR"/>
    <x v="5"/>
    <s v="DOLARES AMERICANOS / UNITED STATES DOLLAR"/>
    <s v="STEPHANIE VITALI"/>
    <s v="ONTARIO"/>
    <s v="CANADA"/>
    <n v="310"/>
    <n v="2019"/>
    <s v="SPRING"/>
    <s v="SPRING"/>
    <s v="SPRING 2019"/>
    <s v="2018-2019"/>
    <n v="9879"/>
    <x v="4"/>
  </r>
  <r>
    <x v="0"/>
    <n v="2018"/>
    <x v="3"/>
    <s v="AM"/>
    <s v="EEUU"/>
    <x v="0"/>
    <s v="SPRING 2019"/>
    <s v="SWIMWEAR"/>
    <x v="122"/>
    <s v="DOLARES AMERICANOS / UNITED STATES DOLLAR"/>
    <s v="BILL MILLER AND COMPANY"/>
    <s v="FLORIDA"/>
    <s v="ESTADOS UNIDOS EEUU"/>
    <n v="21"/>
    <n v="2019"/>
    <s v="SPRING"/>
    <s v="SPRING"/>
    <s v="SPRING 2019"/>
    <s v="2018-2019"/>
    <n v="1172"/>
    <x v="2"/>
  </r>
  <r>
    <x v="0"/>
    <n v="2018"/>
    <x v="3"/>
    <s v="AM"/>
    <s v="EEUU"/>
    <x v="0"/>
    <s v="SPRING 2019"/>
    <s v="SWIMWEAR"/>
    <x v="25"/>
    <s v="DOLARES AMERICANOS / UNITED STATES DOLLAR"/>
    <s v="JUDITH ANN DEAL"/>
    <s v="HAWAII"/>
    <s v="ESTADOS UNIDOS EEUU"/>
    <n v="502"/>
    <n v="2019"/>
    <s v="SPRING"/>
    <s v="SPRING"/>
    <s v="SPRING 2019"/>
    <s v="2018-2019"/>
    <n v="16348.549999999997"/>
    <x v="10"/>
  </r>
  <r>
    <x v="0"/>
    <n v="2018"/>
    <x v="3"/>
    <s v="AM"/>
    <s v="EEUU"/>
    <x v="0"/>
    <s v="SPRING 2019"/>
    <s v="SWIMWEAR"/>
    <x v="88"/>
    <s v="DOLARES AMERICANOS / UNITED STATES DOLLAR"/>
    <s v="BILL MILLER AND COMPANY"/>
    <s v="FLORIDA"/>
    <s v="ESTADOS UNIDOS EEUU"/>
    <n v="50"/>
    <n v="2019"/>
    <s v="SPRING"/>
    <s v="SPRING"/>
    <s v="SPRING 2019"/>
    <s v="2018-2019"/>
    <n v="1830"/>
    <x v="2"/>
  </r>
  <r>
    <x v="0"/>
    <n v="2018"/>
    <x v="3"/>
    <s v="AM"/>
    <s v="EEUU"/>
    <x v="0"/>
    <s v="SPRING 2019"/>
    <s v="SWIMWEAR"/>
    <x v="89"/>
    <s v="DOLARES AMERICANOS / UNITED STATES DOLLAR"/>
    <s v="BILL MILLER AND COMPANY"/>
    <s v="FLORIDA"/>
    <s v="ESTADOS UNIDOS EEUU"/>
    <n v="170"/>
    <n v="2019"/>
    <s v="SPRING"/>
    <s v="SPRING"/>
    <s v="SPRING 2019"/>
    <s v="2018-2019"/>
    <n v="4295.76"/>
    <x v="2"/>
  </r>
  <r>
    <x v="0"/>
    <n v="2018"/>
    <x v="3"/>
    <s v="AM"/>
    <s v="EEUU"/>
    <x v="0"/>
    <s v="SPRING 2019"/>
    <s v="SWIMWEAR"/>
    <x v="89"/>
    <s v="DOLARES AMERICANOS / UNITED STATES DOLLAR"/>
    <s v="BILL MILLER AND COMPANY"/>
    <s v="PUERTO RICO"/>
    <s v="PUERTO RICO"/>
    <n v="197"/>
    <n v="2019"/>
    <s v="SPRING"/>
    <s v="SPRING"/>
    <s v="SPRING 2019"/>
    <s v="2018-2019"/>
    <n v="5717.880000000001"/>
    <x v="2"/>
  </r>
  <r>
    <x v="0"/>
    <n v="2018"/>
    <x v="3"/>
    <s v="AM"/>
    <s v="EEUU"/>
    <x v="0"/>
    <s v="SPRING 2019"/>
    <s v="SWIMWEAR"/>
    <x v="89"/>
    <s v="DOLARES AMERICANOS / UNITED STATES DOLLAR"/>
    <s v="BILL MILLER AND COMPANY"/>
    <s v="VALLE"/>
    <s v="COLOMBIA"/>
    <n v="1927"/>
    <n v="2019"/>
    <s v="SPRING"/>
    <s v="SPRING"/>
    <s v="SPRING 2019"/>
    <s v="2018-2019"/>
    <n v="51980.04"/>
    <x v="2"/>
  </r>
  <r>
    <x v="0"/>
    <n v="2018"/>
    <x v="3"/>
    <s v="AM"/>
    <s v="EEUU"/>
    <x v="0"/>
    <s v="SPRING 2019"/>
    <s v="SWIMWEAR"/>
    <x v="124"/>
    <s v="DOLARES AMERICANOS / UNITED STATES DOLLAR"/>
    <s v="JUDITH ANN DEAL"/>
    <s v="HAWAII"/>
    <s v="ESTADOS UNIDOS EEUU"/>
    <n v="146"/>
    <n v="2019"/>
    <s v="SPRING"/>
    <s v="SPRING"/>
    <s v="SPRING 2019"/>
    <s v="2018-2019"/>
    <n v="4898"/>
    <x v="10"/>
  </r>
  <r>
    <x v="0"/>
    <n v="2018"/>
    <x v="3"/>
    <s v="AM"/>
    <s v="EEUU"/>
    <x v="0"/>
    <s v="SPRING 2019"/>
    <s v="SWIMWEAR"/>
    <x v="125"/>
    <s v="DOLARES AMERICANOS / UNITED STATES DOLLAR"/>
    <s v="JUDITH ANN DEAL"/>
    <s v="HAWAII"/>
    <s v="ESTADOS UNIDOS EEUU"/>
    <n v="72"/>
    <n v="2019"/>
    <s v="SPRING"/>
    <s v="SPRING"/>
    <s v="SPRING 2019"/>
    <s v="2018-2019"/>
    <n v="2136"/>
    <x v="10"/>
  </r>
  <r>
    <x v="0"/>
    <n v="2018"/>
    <x v="3"/>
    <s v="AM"/>
    <s v="EEUU"/>
    <x v="0"/>
    <s v="SPRING 2019"/>
    <s v="SWIMWEAR"/>
    <x v="196"/>
    <s v="DOLARES AMERICANOS / UNITED STATES DOLLAR"/>
    <s v="BILL MILLER AND COMPANY"/>
    <s v="ALABAMA"/>
    <s v="ESTADOS UNIDOS EEUU"/>
    <n v="97"/>
    <n v="2019"/>
    <s v="SPRING"/>
    <s v="SPRING"/>
    <s v="SPRING 2019"/>
    <s v="2018-2019"/>
    <n v="2935"/>
    <x v="2"/>
  </r>
  <r>
    <x v="0"/>
    <n v="2018"/>
    <x v="3"/>
    <s v="AM"/>
    <s v="EEUU"/>
    <x v="0"/>
    <s v="SPRING 2019"/>
    <s v="SWIMWEAR"/>
    <x v="90"/>
    <s v="DOLARES AMERICANOS / UNITED STATES DOLLAR"/>
    <s v="MIE MANNICHE"/>
    <s v="CALIFORNIA"/>
    <s v="ESTADOS UNIDOS EEUU"/>
    <n v="20"/>
    <n v="2019"/>
    <s v="SPRING"/>
    <s v="SPRING"/>
    <s v="SPRING 2019"/>
    <s v="2018-2019"/>
    <n v="550"/>
    <x v="11"/>
  </r>
  <r>
    <x v="0"/>
    <n v="2018"/>
    <x v="3"/>
    <s v="AM"/>
    <s v="EEUU"/>
    <x v="0"/>
    <s v="SPRING 2019"/>
    <s v="SWIMWEAR"/>
    <x v="197"/>
    <s v="DOLARES AMERICANOS / UNITED STATES DOLLAR"/>
    <s v="ANITA M. HOPKINS"/>
    <s v="MARYLAND"/>
    <s v="ESTADOS UNIDOS EEUU"/>
    <n v="389"/>
    <n v="2019"/>
    <s v="SPRING"/>
    <s v="SPRING"/>
    <s v="SPRING 2019"/>
    <s v="2018-2019"/>
    <n v="10488.6"/>
    <x v="1"/>
  </r>
  <r>
    <x v="0"/>
    <n v="2018"/>
    <x v="3"/>
    <s v="AM"/>
    <s v="EEUU"/>
    <x v="0"/>
    <s v="SPRING 2019"/>
    <s v="SWIMWEAR"/>
    <x v="26"/>
    <s v="DOLARES AMERICANOS / UNITED STATES DOLLAR"/>
    <s v="BILL MILLER AND COMPANY"/>
    <s v="FLORIDA"/>
    <s v="ESTADOS UNIDOS EEUU"/>
    <n v="97"/>
    <n v="2019"/>
    <s v="SPRING"/>
    <s v="SPRING"/>
    <s v="SPRING 2019"/>
    <s v="2018-2019"/>
    <n v="2900"/>
    <x v="2"/>
  </r>
  <r>
    <x v="0"/>
    <n v="2018"/>
    <x v="3"/>
    <s v="AM"/>
    <s v="EEUU"/>
    <x v="0"/>
    <s v="SPRING 2019"/>
    <s v="SWIMWEAR"/>
    <x v="126"/>
    <s v="DOLARES AMERICANOS / UNITED STATES DOLLAR"/>
    <s v="BILL MILLER AND COMPANY"/>
    <s v="FLORIDA"/>
    <s v="ESTADOS UNIDOS EEUU"/>
    <n v="8"/>
    <n v="2019"/>
    <s v="SPRING"/>
    <s v="SPRING"/>
    <s v="SPRING 2019"/>
    <s v="2018-2019"/>
    <n v="252"/>
    <x v="2"/>
  </r>
  <r>
    <x v="0"/>
    <n v="2018"/>
    <x v="3"/>
    <s v="AM"/>
    <s v="EEUU"/>
    <x v="0"/>
    <s v="SPRING 2019"/>
    <s v="SWIMWEAR"/>
    <x v="19"/>
    <s v="DOLARES AMERICANOS / UNITED STATES DOLLAR"/>
    <s v="HOLLY SALES INC."/>
    <s v="OHIO"/>
    <s v="ESTADOS UNIDOS EEUU"/>
    <n v="152"/>
    <n v="2019"/>
    <s v="SPRING"/>
    <s v="SPRING"/>
    <s v="SPRING 2019"/>
    <s v="2018-2019"/>
    <n v="4951"/>
    <x v="8"/>
  </r>
  <r>
    <x v="0"/>
    <n v="2018"/>
    <x v="3"/>
    <s v="AM"/>
    <s v="EEUU"/>
    <x v="0"/>
    <s v="SPRING 2019"/>
    <s v="SWIMWEAR"/>
    <x v="91"/>
    <s v="DOLARES AMERICANOS / UNITED STATES DOLLAR"/>
    <s v="JUDITH ANN DEAL"/>
    <s v="HAWAII"/>
    <s v="ESTADOS UNIDOS EEUU"/>
    <n v="95"/>
    <n v="2019"/>
    <s v="SPRING"/>
    <s v="SPRING"/>
    <s v="SPRING 2019"/>
    <s v="2018-2019"/>
    <n v="3870"/>
    <x v="10"/>
  </r>
  <r>
    <x v="0"/>
    <n v="2018"/>
    <x v="3"/>
    <s v="AM"/>
    <s v="EEUU"/>
    <x v="0"/>
    <s v="SPRING 2019"/>
    <s v="SWIMWEAR"/>
    <x v="74"/>
    <s v="DOLARES AMERICANOS / UNITED STATES DOLLAR"/>
    <s v="JUDITH ANN DEAL"/>
    <s v="HAWAII"/>
    <s v="ESTADOS UNIDOS EEUU"/>
    <n v="28"/>
    <n v="2019"/>
    <s v="SPRING"/>
    <s v="SPRING"/>
    <s v="SPRING 2019"/>
    <s v="2018-2019"/>
    <n v="858"/>
    <x v="10"/>
  </r>
  <r>
    <x v="0"/>
    <n v="2018"/>
    <x v="3"/>
    <s v="AM"/>
    <s v="EEUU"/>
    <x v="0"/>
    <s v="SPRING 2019"/>
    <s v="SWIMWEAR"/>
    <x v="198"/>
    <s v="DOLAR CANADIENSE / CANADIAN DOLLAR"/>
    <s v="JULIE BERTRAND"/>
    <s v="QUEBEC"/>
    <s v="CANADA"/>
    <n v="24"/>
    <n v="2019"/>
    <s v="SPRING"/>
    <s v="SPRING"/>
    <s v="SPRING 2019"/>
    <s v="2018-2019"/>
    <n v="708.19372525129461"/>
    <x v="7"/>
  </r>
  <r>
    <x v="0"/>
    <n v="2018"/>
    <x v="3"/>
    <s v="AM"/>
    <s v="EEUU"/>
    <x v="0"/>
    <s v="SPRING 2019"/>
    <s v="SWIMWEAR"/>
    <x v="75"/>
    <s v="DOLARES AMERICANOS / UNITED STATES DOLLAR"/>
    <s v="HOLLY SALES INC."/>
    <s v="IOWA"/>
    <s v="ESTADOS UNIDOS EEUU"/>
    <n v="150"/>
    <n v="2019"/>
    <s v="SPRING"/>
    <s v="SPRING"/>
    <s v="SPRING 2019"/>
    <s v="2018-2019"/>
    <n v="3836.7000000000021"/>
    <x v="8"/>
  </r>
  <r>
    <x v="0"/>
    <n v="2018"/>
    <x v="3"/>
    <s v="AM"/>
    <s v="EEUU"/>
    <x v="0"/>
    <s v="SPRING 2019"/>
    <s v="SWIMWEAR"/>
    <x v="28"/>
    <s v="DOLARES AMERICANOS / UNITED STATES DOLLAR"/>
    <s v="PAIGE ALYSE STRAUGHAN"/>
    <s v="NEVADA"/>
    <s v="ESTADOS UNIDOS EEUU"/>
    <n v="176"/>
    <n v="2019"/>
    <s v="SPRING"/>
    <s v="SPRING"/>
    <s v="SPRING 2019"/>
    <s v="2018-2019"/>
    <n v="5184.96"/>
    <x v="0"/>
  </r>
  <r>
    <x v="0"/>
    <n v="2018"/>
    <x v="3"/>
    <s v="AM"/>
    <s v="EEUU"/>
    <x v="0"/>
    <s v="SPRING 2019"/>
    <s v="SWIMWEAR"/>
    <x v="199"/>
    <s v="DOLAR CANADIENSE / CANADIAN DOLLAR"/>
    <s v="SHOUTOUTAGENCY"/>
    <s v="ALBERTA"/>
    <s v="CANADA"/>
    <n v="34"/>
    <n v="2019"/>
    <s v="SPRING"/>
    <s v="SPRING"/>
    <s v="SPRING 2019"/>
    <s v="2018-2019"/>
    <n v="979.28723728297291"/>
    <x v="3"/>
  </r>
  <r>
    <x v="0"/>
    <n v="2018"/>
    <x v="3"/>
    <s v="AM"/>
    <s v="EEUU"/>
    <x v="0"/>
    <s v="SPRING 2019"/>
    <s v="SWIMWEAR"/>
    <x v="56"/>
    <s v="DOLAR CANADIENSE / CANADIAN DOLLAR"/>
    <s v="STEPHANIE VITALI"/>
    <s v="ONTARIO"/>
    <s v="CANADA"/>
    <n v="24"/>
    <n v="2019"/>
    <s v="SPRING"/>
    <s v="SPRING"/>
    <s v="SPRING 2019"/>
    <s v="2018-2019"/>
    <n v="529.24154736521484"/>
    <x v="4"/>
  </r>
  <r>
    <x v="0"/>
    <n v="2018"/>
    <x v="3"/>
    <s v="AM"/>
    <s v="EEUU"/>
    <x v="0"/>
    <s v="SPRING 2019"/>
    <s v="SWIMWEAR"/>
    <x v="159"/>
    <s v="DOLARES AMERICANOS / UNITED STATES DOLLAR"/>
    <s v="BILL MILLER AND COMPANY"/>
    <s v="BONAIRE"/>
    <s v="PAISES BAJOS (HOLANDA)"/>
    <n v="21"/>
    <n v="2019"/>
    <s v="SPRING"/>
    <s v="SPRING"/>
    <s v="SPRING 2019"/>
    <s v="2018-2019"/>
    <n v="735"/>
    <x v="2"/>
  </r>
  <r>
    <x v="0"/>
    <n v="2018"/>
    <x v="3"/>
    <s v="AM"/>
    <s v="EEUU"/>
    <x v="0"/>
    <s v="SPRING 2019"/>
    <s v="SWIMWEAR"/>
    <x v="200"/>
    <s v="DOLAR CANADIENSE / CANADIAN DOLLAR"/>
    <s v="STEPHANIE VITALI"/>
    <s v="ONTARIO"/>
    <s v="CANADA"/>
    <n v="26"/>
    <n v="2019"/>
    <s v="SPRING"/>
    <s v="SPRING"/>
    <s v="SPRING 2019"/>
    <s v="2018-2019"/>
    <n v="1004.4166920499546"/>
    <x v="4"/>
  </r>
  <r>
    <x v="0"/>
    <n v="2018"/>
    <x v="3"/>
    <s v="AM"/>
    <s v="EEUU"/>
    <x v="0"/>
    <s v="SPRING 2019"/>
    <s v="SWIMWEAR"/>
    <x v="127"/>
    <s v="DOLARES AMERICANOS / UNITED STATES DOLLAR"/>
    <s v="BILL MILLER AND COMPANY"/>
    <s v="FLORIDA"/>
    <s v="ESTADOS UNIDOS EEUU"/>
    <n v="59"/>
    <n v="2019"/>
    <s v="SPRING"/>
    <s v="SPRING"/>
    <s v="SPRING 2019"/>
    <s v="2018-2019"/>
    <n v="1656"/>
    <x v="2"/>
  </r>
  <r>
    <x v="0"/>
    <n v="2018"/>
    <x v="3"/>
    <s v="AM"/>
    <s v="EEUU"/>
    <x v="0"/>
    <s v="SPRING 2019"/>
    <s v="SWIMWEAR"/>
    <x v="92"/>
    <s v="DOLARES AMERICANOS / UNITED STATES DOLLAR"/>
    <s v="BILL MILLER AND COMPANY"/>
    <s v="FLORIDA"/>
    <s v="ESTADOS UNIDOS EEUU"/>
    <n v="51"/>
    <n v="2019"/>
    <s v="SPRING"/>
    <s v="SPRING"/>
    <s v="SPRING 2019"/>
    <s v="2018-2019"/>
    <n v="1576"/>
    <x v="2"/>
  </r>
  <r>
    <x v="0"/>
    <n v="2018"/>
    <x v="3"/>
    <s v="AM"/>
    <s v="EEUU"/>
    <x v="0"/>
    <s v="SPRING 2019"/>
    <s v="SWIMWEAR"/>
    <x v="102"/>
    <s v="DOLARES AMERICANOS / UNITED STATES DOLLAR"/>
    <s v="PHYLLIS POSNER"/>
    <s v="CALIFORNIA"/>
    <s v="ESTADOS UNIDOS EEUU"/>
    <n v="8"/>
    <n v="2019"/>
    <s v="SPRING"/>
    <s v="SPRING"/>
    <s v="SPRING 2019"/>
    <s v="2018-2019"/>
    <n v="232"/>
    <x v="5"/>
  </r>
  <r>
    <x v="0"/>
    <n v="2018"/>
    <x v="3"/>
    <s v="AM"/>
    <s v="EEUU"/>
    <x v="0"/>
    <s v="SPRING 2019"/>
    <s v="SWIMWEAR"/>
    <x v="128"/>
    <s v="DOLARES AMERICANOS / UNITED STATES DOLLAR"/>
    <s v="BILL MILLER AND COMPANY"/>
    <s v="FLORIDA"/>
    <s v="ESTADOS UNIDOS EEUU"/>
    <n v="44"/>
    <n v="2019"/>
    <s v="SPRING"/>
    <s v="SPRING"/>
    <s v="SPRING 2019"/>
    <s v="2018-2019"/>
    <n v="1210"/>
    <x v="2"/>
  </r>
  <r>
    <x v="0"/>
    <n v="2018"/>
    <x v="3"/>
    <s v="AM"/>
    <s v="EEUU"/>
    <x v="0"/>
    <s v="SPRING 2019"/>
    <s v="SWIMWEAR"/>
    <x v="201"/>
    <s v="DOLARES AMERICANOS / UNITED STATES DOLLAR"/>
    <s v="BILL MILLER AND COMPANY"/>
    <s v="FLORIDA"/>
    <s v="ESTADOS UNIDOS EEUU"/>
    <n v="55"/>
    <n v="2019"/>
    <s v="SPRING"/>
    <s v="SPRING"/>
    <s v="SPRING 2019"/>
    <s v="2018-2019"/>
    <n v="1791"/>
    <x v="2"/>
  </r>
  <r>
    <x v="0"/>
    <n v="2018"/>
    <x v="3"/>
    <s v="AM"/>
    <s v="EEUU"/>
    <x v="0"/>
    <s v="SPRING 2019"/>
    <s v="SWIMWEAR"/>
    <x v="129"/>
    <s v="DOLARES AMERICANOS / UNITED STATES DOLLAR"/>
    <s v="BILL MILLER AND COMPANY"/>
    <s v="FLORIDA"/>
    <s v="ESTADOS UNIDOS EEUU"/>
    <n v="8"/>
    <n v="2019"/>
    <s v="SPRING"/>
    <s v="SPRING"/>
    <s v="SPRING 2019"/>
    <s v="2018-2019"/>
    <n v="260"/>
    <x v="2"/>
  </r>
  <r>
    <x v="0"/>
    <n v="2018"/>
    <x v="3"/>
    <s v="AM"/>
    <s v="EEUU"/>
    <x v="0"/>
    <s v="SPRING 2019"/>
    <s v="SWIMWEAR"/>
    <x v="202"/>
    <s v="DOLARES AMERICANOS / UNITED STATES DOLLAR"/>
    <s v="ANITA M. HOPKINS"/>
    <s v="NEW YORK"/>
    <s v="ESTADOS UNIDOS EEUU"/>
    <n v="62"/>
    <n v="2019"/>
    <s v="SPRING"/>
    <s v="SPRING"/>
    <s v="SPRING 2019"/>
    <s v="2018-2019"/>
    <n v="1844"/>
    <x v="1"/>
  </r>
  <r>
    <x v="0"/>
    <n v="2018"/>
    <x v="3"/>
    <s v="AM"/>
    <s v="EEUU"/>
    <x v="0"/>
    <s v="SPRING 2019"/>
    <s v="SWIMWEAR"/>
    <x v="94"/>
    <s v="DOLARES AMERICANOS / UNITED STATES DOLLAR"/>
    <s v="BILL MILLER AND COMPANY"/>
    <s v="FLORIDA"/>
    <s v="ESTADOS UNIDOS EEUU"/>
    <n v="74"/>
    <n v="2019"/>
    <s v="SPRING"/>
    <s v="SPRING"/>
    <s v="SPRING 2019"/>
    <s v="2018-2019"/>
    <n v="2252"/>
    <x v="2"/>
  </r>
  <r>
    <x v="0"/>
    <n v="2018"/>
    <x v="3"/>
    <s v="AM"/>
    <s v="EEUU"/>
    <x v="0"/>
    <s v="SPRING 2019"/>
    <s v="SWIMWEAR"/>
    <x v="95"/>
    <s v="DOLARES AMERICANOS / UNITED STATES DOLLAR"/>
    <s v="BILL MILLER AND COMPANY"/>
    <s v="FLORIDA"/>
    <s v="ESTADOS UNIDOS EEUU"/>
    <n v="13"/>
    <n v="2019"/>
    <s v="SPRING"/>
    <s v="SPRING"/>
    <s v="SPRING 2019"/>
    <s v="2018-2019"/>
    <n v="449"/>
    <x v="2"/>
  </r>
  <r>
    <x v="0"/>
    <n v="2018"/>
    <x v="3"/>
    <s v="AM"/>
    <s v="EEUU"/>
    <x v="0"/>
    <s v="SPRING 2019"/>
    <s v="SWIMWEAR"/>
    <x v="161"/>
    <s v="DOLARES AMERICANOS / UNITED STATES DOLLAR"/>
    <s v="JULIUS ORTIZ MALDONADO"/>
    <s v="FLORIDA"/>
    <s v="ESTADOS UNIDOS EEUU"/>
    <n v="22"/>
    <n v="2019"/>
    <s v="SPRING"/>
    <s v="SPRING"/>
    <s v="SPRING 2019"/>
    <s v="2018-2019"/>
    <n v="1024"/>
    <x v="15"/>
  </r>
  <r>
    <x v="0"/>
    <n v="2018"/>
    <x v="3"/>
    <s v="AM"/>
    <s v="EEUU"/>
    <x v="0"/>
    <s v="SPRING 2019"/>
    <s v="SWIMWEAR"/>
    <x v="162"/>
    <s v="DOLARES AMERICANOS / UNITED STATES DOLLAR"/>
    <s v="BILL MILLER AND COMPANY"/>
    <s v="FLORIDA"/>
    <s v="ESTADOS UNIDOS EEUU"/>
    <n v="26"/>
    <n v="2019"/>
    <s v="SPRING"/>
    <s v="SPRING"/>
    <s v="SPRING 2019"/>
    <s v="2018-2019"/>
    <n v="789"/>
    <x v="2"/>
  </r>
  <r>
    <x v="0"/>
    <n v="2018"/>
    <x v="3"/>
    <s v="AM"/>
    <s v="EEUU"/>
    <x v="0"/>
    <s v="SPRING 2019"/>
    <s v="SWIMWEAR"/>
    <x v="130"/>
    <s v="DOLARES AMERICANOS / UNITED STATES DOLLAR"/>
    <s v="BILL MILLER AND COMPANY"/>
    <s v="FLORIDA"/>
    <s v="ESTADOS UNIDOS EEUU"/>
    <n v="17"/>
    <n v="2019"/>
    <s v="SPRING"/>
    <s v="SPRING"/>
    <s v="SPRING 2019"/>
    <s v="2018-2019"/>
    <n v="495"/>
    <x v="2"/>
  </r>
  <r>
    <x v="0"/>
    <n v="2018"/>
    <x v="3"/>
    <s v="AM"/>
    <s v="EEUU"/>
    <x v="0"/>
    <s v="SPRING 2019"/>
    <s v="SWIMWEAR"/>
    <x v="131"/>
    <s v="DOLARES AMERICANOS / UNITED STATES DOLLAR"/>
    <s v="BILL MILLER AND COMPANY"/>
    <s v="FLORIDA"/>
    <s v="ESTADOS UNIDOS EEUU"/>
    <n v="61"/>
    <n v="2019"/>
    <s v="SPRING"/>
    <s v="SPRING"/>
    <s v="SPRING 2019"/>
    <s v="2018-2019"/>
    <n v="2005"/>
    <x v="2"/>
  </r>
  <r>
    <x v="0"/>
    <n v="2018"/>
    <x v="3"/>
    <s v="AM"/>
    <s v="EEUU"/>
    <x v="0"/>
    <s v="SPRING 2019"/>
    <s v="SWIMWEAR"/>
    <x v="163"/>
    <s v="DOLARES AMERICANOS / UNITED STATES DOLLAR"/>
    <s v="BILL MILLER AND COMPANY"/>
    <s v="FLORIDA"/>
    <s v="ESTADOS UNIDOS EEUU"/>
    <n v="92"/>
    <n v="2019"/>
    <s v="SPRING"/>
    <s v="SPRING"/>
    <s v="SPRING 2019"/>
    <s v="2018-2019"/>
    <n v="2964"/>
    <x v="2"/>
  </r>
  <r>
    <x v="0"/>
    <n v="2018"/>
    <x v="3"/>
    <s v="AM"/>
    <s v="EEUU"/>
    <x v="0"/>
    <s v="SPRING 2019"/>
    <s v="SWIMWEAR"/>
    <x v="203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342"/>
    <x v="2"/>
  </r>
  <r>
    <x v="0"/>
    <n v="2018"/>
    <x v="3"/>
    <s v="AM"/>
    <s v="EEUU"/>
    <x v="0"/>
    <s v="SPRING 2019"/>
    <s v="SWIMWEAR"/>
    <x v="204"/>
    <s v="DOLARES AMERICANOS / UNITED STATES DOLLAR"/>
    <s v="ANITA M. HOPKINS"/>
    <s v="VERMONT"/>
    <s v="ESTADOS UNIDOS EEUU"/>
    <n v="20"/>
    <n v="2019"/>
    <s v="SPRING"/>
    <s v="SPRING"/>
    <s v="SPRING 2019"/>
    <s v="2018-2019"/>
    <n v="633"/>
    <x v="1"/>
  </r>
  <r>
    <x v="0"/>
    <n v="2018"/>
    <x v="3"/>
    <s v="AM"/>
    <s v="EEUU"/>
    <x v="0"/>
    <s v="SPRING 2019"/>
    <s v="SWIMWEAR"/>
    <x v="205"/>
    <s v="DOLAR CANADIENSE / CANADIAN DOLLAR"/>
    <s v="JULIE BERTRAND"/>
    <s v="QUEBEC"/>
    <s v="CANADA"/>
    <n v="4700"/>
    <n v="2019"/>
    <s v="SPRING"/>
    <s v="SPRING"/>
    <s v="SPRING 2019"/>
    <s v="2018-2019"/>
    <n v="139120.54523301858"/>
    <x v="7"/>
  </r>
  <r>
    <x v="0"/>
    <n v="2018"/>
    <x v="3"/>
    <s v="AM"/>
    <s v="EEUU"/>
    <x v="0"/>
    <s v="SPRING 2019"/>
    <s v="SWIMWEAR"/>
    <x v="165"/>
    <s v="DOLARES AMERICANOS / UNITED STATES DOLLAR"/>
    <s v="JULIUS ORTIZ MALDONADO"/>
    <s v="PUERTO RICO"/>
    <s v="PUERTO RICO"/>
    <n v="5"/>
    <n v="2019"/>
    <s v="SPRING"/>
    <s v="SPRING"/>
    <s v="SPRING 2019"/>
    <s v="2018-2019"/>
    <n v="330"/>
    <x v="15"/>
  </r>
  <r>
    <x v="0"/>
    <n v="2018"/>
    <x v="3"/>
    <s v="AM"/>
    <s v="EEUU"/>
    <x v="0"/>
    <s v="SPRING 2019"/>
    <s v="SWIMWEAR"/>
    <x v="206"/>
    <s v="DOLARES AMERICANOS / UNITED STATES DOLLAR"/>
    <s v="BILL MILLER AND COMPANY"/>
    <s v="FLORIDA"/>
    <s v="ESTADOS UNIDOS EEUU"/>
    <n v="42"/>
    <n v="2019"/>
    <s v="SPRING"/>
    <s v="SPRING"/>
    <s v="SPRING 2019"/>
    <s v="2018-2019"/>
    <n v="1242"/>
    <x v="2"/>
  </r>
  <r>
    <x v="0"/>
    <n v="2018"/>
    <x v="3"/>
    <s v="AM"/>
    <s v="EEUU"/>
    <x v="0"/>
    <s v="SPRING 2019"/>
    <s v="SWIMWEAR"/>
    <x v="168"/>
    <s v="DOLARES AMERICANOS / UNITED STATES DOLLAR"/>
    <s v="BILL MILLER AND COMPANY"/>
    <s v="FLORIDA"/>
    <s v="ESTADOS UNIDOS EEUU"/>
    <n v="34"/>
    <n v="2019"/>
    <s v="SPRING"/>
    <s v="SPRING"/>
    <s v="SPRING 2019"/>
    <s v="2018-2019"/>
    <n v="1023"/>
    <x v="2"/>
  </r>
  <r>
    <x v="0"/>
    <n v="2018"/>
    <x v="3"/>
    <s v="AM"/>
    <s v="EEUU"/>
    <x v="0"/>
    <s v="SPRING 2019"/>
    <s v="SWIMWEAR"/>
    <x v="207"/>
    <s v="DOLARES AMERICANOS / UNITED STATES DOLLAR"/>
    <s v="BILL MILLER AND COMPANY"/>
    <s v="ANTIGUA"/>
    <s v="ANTIGUA Y BARBUDA"/>
    <n v="48"/>
    <n v="2019"/>
    <s v="SPRING"/>
    <s v="SPRING"/>
    <s v="SPRING 2019"/>
    <s v="2018-2019"/>
    <n v="1609"/>
    <x v="2"/>
  </r>
  <r>
    <x v="0"/>
    <n v="2018"/>
    <x v="3"/>
    <s v="AM"/>
    <s v="EEUU"/>
    <x v="0"/>
    <s v="SPRING 2019"/>
    <s v="SWIMWEAR"/>
    <x v="169"/>
    <s v="DOLARES AMERICANOS / UNITED STATES DOLLAR"/>
    <s v="BILL MILLER AND COMPANY"/>
    <s v="FLORIDA"/>
    <s v="ESTADOS UNIDOS EEUU"/>
    <n v="31"/>
    <n v="2019"/>
    <s v="SPRING"/>
    <s v="SPRING"/>
    <s v="SPRING 2019"/>
    <s v="2018-2019"/>
    <n v="910"/>
    <x v="2"/>
  </r>
  <r>
    <x v="0"/>
    <n v="2018"/>
    <x v="3"/>
    <s v="AM"/>
    <s v="EEUU"/>
    <x v="0"/>
    <s v="SPRING 2019"/>
    <s v="SWIMWEAR"/>
    <x v="208"/>
    <s v="DOLARES AMERICANOS / UNITED STATES DOLLAR"/>
    <s v="LAURA BONG"/>
    <s v="TEXAS"/>
    <s v="ESTADOS UNIDOS EEUU"/>
    <n v="25"/>
    <n v="2019"/>
    <s v="SPRING"/>
    <s v="SPRING"/>
    <s v="SPRING 2019"/>
    <s v="2018-2019"/>
    <n v="823"/>
    <x v="6"/>
  </r>
  <r>
    <x v="0"/>
    <n v="2018"/>
    <x v="3"/>
    <s v="AM"/>
    <s v="EEUU"/>
    <x v="0"/>
    <s v="SPRING 2019"/>
    <s v="SWIMWEAR"/>
    <x v="10"/>
    <s v="DOLARES AMERICANOS / UNITED STATES DOLLAR"/>
    <s v="ANITA M. HOPKINS"/>
    <s v="MARYLAND"/>
    <s v="ESTADOS UNIDOS EEUU"/>
    <n v="257"/>
    <n v="2019"/>
    <s v="SPRING"/>
    <s v="SPRING"/>
    <s v="SPRING 2019"/>
    <s v="2018-2019"/>
    <n v="7721"/>
    <x v="1"/>
  </r>
  <r>
    <x v="0"/>
    <n v="2018"/>
    <x v="3"/>
    <s v="AM"/>
    <s v="EEUU"/>
    <x v="0"/>
    <s v="SPRING 2019"/>
    <s v="SWIMWEAR"/>
    <x v="209"/>
    <s v="DOLARES AMERICANOS / UNITED STATES DOLLAR"/>
    <s v="PHYLLIS POSNER"/>
    <s v="CALIFORNIA"/>
    <s v="ESTADOS UNIDOS EEUU"/>
    <n v="36"/>
    <n v="2019"/>
    <s v="SPRING"/>
    <s v="SPRING"/>
    <s v="SPRING 2019"/>
    <s v="2018-2019"/>
    <n v="1076"/>
    <x v="5"/>
  </r>
  <r>
    <x v="0"/>
    <n v="2018"/>
    <x v="3"/>
    <s v="AM"/>
    <s v="EEUU"/>
    <x v="0"/>
    <s v="SPRING 2019"/>
    <s v="SWIMWEAR"/>
    <x v="133"/>
    <s v="DOLARES AMERICANOS / UNITED STATES DOLLAR"/>
    <s v="MIE MANNICHE"/>
    <s v="CALIFORNIA"/>
    <s v="ESTADOS UNIDOS EEUU"/>
    <n v="46"/>
    <n v="2019"/>
    <s v="SPRING"/>
    <s v="SPRING"/>
    <s v="SPRING 2019"/>
    <s v="2018-2019"/>
    <n v="1397"/>
    <x v="11"/>
  </r>
  <r>
    <x v="0"/>
    <n v="2018"/>
    <x v="3"/>
    <s v="AM"/>
    <s v="EEUU"/>
    <x v="0"/>
    <s v="SPRING 2019"/>
    <s v="SWIMWEAR"/>
    <x v="210"/>
    <s v="DOLAR CANADIENSE / CANADIAN DOLLAR"/>
    <s v="SHOUTOUTAGENCY"/>
    <s v="ALBERTA"/>
    <s v="CANADA"/>
    <n v="24"/>
    <n v="2019"/>
    <s v="SPRING"/>
    <s v="SPRING"/>
    <s v="SPRING 2019"/>
    <s v="2018-2019"/>
    <n v="790.43557721596108"/>
    <x v="3"/>
  </r>
  <r>
    <x v="0"/>
    <n v="2018"/>
    <x v="3"/>
    <s v="AM"/>
    <s v="EEUU"/>
    <x v="0"/>
    <s v="SPRING 2019"/>
    <s v="SWIMWEAR"/>
    <x v="211"/>
    <s v="DOLARES AMERICANOS / UNITED STATES DOLLAR"/>
    <s v="BILL MILLER AND COMPANY"/>
    <s v="FLORIDA"/>
    <s v="ESTADOS UNIDOS EEUU"/>
    <n v="34"/>
    <n v="2019"/>
    <s v="SPRING"/>
    <s v="SPRING"/>
    <s v="SPRING 2019"/>
    <s v="2018-2019"/>
    <n v="996"/>
    <x v="2"/>
  </r>
  <r>
    <x v="0"/>
    <n v="2018"/>
    <x v="3"/>
    <s v="AM"/>
    <s v="EEUU"/>
    <x v="0"/>
    <s v="SPRING 2019"/>
    <s v="SWIMWEAR"/>
    <x v="212"/>
    <s v="DOLARES AMERICANOS / UNITED STATES DOLLAR"/>
    <s v="ANITA M. HOPKINS"/>
    <s v="MARYLAND"/>
    <s v="ESTADOS UNIDOS EEUU"/>
    <n v="27"/>
    <n v="2019"/>
    <s v="SPRING"/>
    <s v="SPRING"/>
    <s v="SPRING 2019"/>
    <s v="2018-2019"/>
    <n v="929"/>
    <x v="1"/>
  </r>
  <r>
    <x v="0"/>
    <n v="2018"/>
    <x v="3"/>
    <s v="AM"/>
    <s v="EEUU"/>
    <x v="0"/>
    <s v="SPRING 2019"/>
    <s v="SWIMWEAR"/>
    <x v="213"/>
    <s v="DOLAR CANADIENSE / CANADIAN DOLLAR"/>
    <s v="SHOUTOUTAGENCY"/>
    <s v="BRITISH COLUMBIA"/>
    <s v="CANADA"/>
    <n v="46"/>
    <n v="2019"/>
    <s v="SPRING"/>
    <s v="SPRING"/>
    <s v="SPRING 2019"/>
    <s v="2018-2019"/>
    <n v="1835.973195248248"/>
    <x v="3"/>
  </r>
  <r>
    <x v="0"/>
    <n v="2018"/>
    <x v="3"/>
    <s v="AM"/>
    <s v="EEUU"/>
    <x v="0"/>
    <s v="SPRING 2019"/>
    <s v="SWIMWEAR"/>
    <x v="214"/>
    <s v="DOLARES AMERICANOS / UNITED STATES DOLLAR"/>
    <s v="BILL MILLER AND COMPANY"/>
    <s v="NORTH CAROLINA"/>
    <s v="ESTADOS UNIDOS EEUU"/>
    <n v="61"/>
    <n v="2019"/>
    <s v="SPRING"/>
    <s v="SPRING"/>
    <s v="SPRING 2019"/>
    <s v="2018-2019"/>
    <n v="1838"/>
    <x v="2"/>
  </r>
  <r>
    <x v="0"/>
    <n v="2018"/>
    <x v="3"/>
    <s v="AM"/>
    <s v="EEUU"/>
    <x v="0"/>
    <s v="SPRING 2019"/>
    <s v="SWIMWEAR"/>
    <x v="171"/>
    <s v="DOLARES AMERICANOS / UNITED STATES DOLLAR"/>
    <s v="MIE MANNICHE"/>
    <s v="NEVADA"/>
    <s v="ESTADOS UNIDOS EEUU"/>
    <n v="11"/>
    <n v="2019"/>
    <s v="SPRING"/>
    <s v="SPRING"/>
    <s v="SPRING 2019"/>
    <s v="2018-2019"/>
    <n v="301"/>
    <x v="11"/>
  </r>
  <r>
    <x v="0"/>
    <n v="2018"/>
    <x v="3"/>
    <s v="AM"/>
    <s v="EEUU"/>
    <x v="0"/>
    <s v="SPRING 2019"/>
    <s v="SWIMWEAR"/>
    <x v="172"/>
    <s v="DOLARES AMERICANOS / UNITED STATES DOLLAR"/>
    <s v="DENISE ARNETT"/>
    <s v="COLORADO"/>
    <s v="ESTADOS UNIDOS EEUU"/>
    <n v="28"/>
    <n v="2019"/>
    <s v="SPRING"/>
    <s v="SPRING"/>
    <s v="SPRING 2019"/>
    <s v="2018-2019"/>
    <n v="802.75"/>
    <x v="14"/>
  </r>
  <r>
    <x v="0"/>
    <n v="2018"/>
    <x v="3"/>
    <s v="AM"/>
    <s v="EEUU"/>
    <x v="0"/>
    <s v="SPRING 2019"/>
    <s v="SWIMWEAR"/>
    <x v="215"/>
    <s v="DOLARES AMERICANOS / UNITED STATES DOLLAR"/>
    <s v="BILL MILLER AND COMPANY"/>
    <s v="FLORIDA"/>
    <s v="ESTADOS UNIDOS EEUU"/>
    <n v="25"/>
    <n v="2019"/>
    <s v="SPRING"/>
    <s v="SPRING"/>
    <s v="SPRING 2019"/>
    <s v="2018-2019"/>
    <n v="835"/>
    <x v="2"/>
  </r>
  <r>
    <x v="0"/>
    <n v="2018"/>
    <x v="3"/>
    <s v="AM"/>
    <s v="EEUU"/>
    <x v="0"/>
    <s v="SPRING 2019"/>
    <s v="SWIMWEAR"/>
    <x v="216"/>
    <s v="DOLARES AMERICANOS / UNITED STATES DOLLAR"/>
    <s v="BILL MILLER AND COMPANY"/>
    <s v="FLORIDA"/>
    <s v="ESTADOS UNIDOS EEUU"/>
    <n v="153"/>
    <n v="2019"/>
    <s v="SPRING"/>
    <s v="SPRING"/>
    <s v="SPRING 2019"/>
    <s v="2018-2019"/>
    <n v="5605"/>
    <x v="2"/>
  </r>
  <r>
    <x v="0"/>
    <n v="2018"/>
    <x v="3"/>
    <s v="AM"/>
    <s v="EEUU"/>
    <x v="0"/>
    <s v="SPRING 2019"/>
    <s v="ACCESSORIES"/>
    <x v="187"/>
    <s v="DOLARES AMERICANOS / UNITED STATES DOLLAR"/>
    <s v="BILL MILLER AND COMPANY"/>
    <s v="FLORIDA"/>
    <s v="ESTADOS UNIDOS EEUU"/>
    <n v="35"/>
    <n v="2019"/>
    <s v="SPRING"/>
    <s v="SPRING"/>
    <s v="SPRING 2019"/>
    <s v="2018-2019"/>
    <n v="535"/>
    <x v="2"/>
  </r>
  <r>
    <x v="0"/>
    <n v="2018"/>
    <x v="3"/>
    <s v="AM"/>
    <s v="EEUU"/>
    <x v="0"/>
    <s v="SPRING 2019"/>
    <s v="ACCESSORIES"/>
    <x v="54"/>
    <s v="DOLAR CANADIENSE / CANADIAN DOLLAR"/>
    <s v="JULIE BERTRAND"/>
    <s v="QUEBEC"/>
    <s v="CANADA"/>
    <n v="20"/>
    <n v="2019"/>
    <s v="SPRING"/>
    <s v="SPRING"/>
    <s v="SPRING 2019"/>
    <s v="2018-2019"/>
    <n v="266.52452025586359"/>
    <x v="7"/>
  </r>
  <r>
    <x v="0"/>
    <n v="2018"/>
    <x v="3"/>
    <s v="AM"/>
    <s v="EEUU"/>
    <x v="0"/>
    <s v="SPRING 2019"/>
    <s v="ACCESSORIES"/>
    <x v="85"/>
    <s v="DOLARES AMERICANOS / UNITED STATES DOLLAR"/>
    <s v="JUDITH ANN DEAL"/>
    <s v="HAWAII"/>
    <s v="ESTADOS UNIDOS EEUU"/>
    <n v="36"/>
    <n v="2019"/>
    <s v="SPRING"/>
    <s v="SPRING"/>
    <s v="SPRING 2019"/>
    <s v="2018-2019"/>
    <n v="492"/>
    <x v="10"/>
  </r>
  <r>
    <x v="0"/>
    <n v="2018"/>
    <x v="3"/>
    <s v="AM"/>
    <s v="EEUU"/>
    <x v="0"/>
    <s v="SPRING 2019"/>
    <s v="ACCESSORIES"/>
    <x v="73"/>
    <s v="DOLARES AMERICANOS / UNITED STATES DOLLAR"/>
    <s v="BILL MILLER AND COMPANY"/>
    <s v="FLORIDA"/>
    <s v="ESTADOS UNIDOS EEUU"/>
    <n v="61"/>
    <n v="2019"/>
    <s v="SPRING"/>
    <s v="SPRING"/>
    <s v="SPRING 2019"/>
    <s v="2018-2019"/>
    <n v="977"/>
    <x v="2"/>
  </r>
  <r>
    <x v="0"/>
    <n v="2018"/>
    <x v="3"/>
    <s v="AM"/>
    <s v="EEUU"/>
    <x v="0"/>
    <s v="SPRING 2019"/>
    <s v="ACCESSORIES"/>
    <x v="189"/>
    <s v="DOLAR CANADIENSE / CANADIAN DOLLAR"/>
    <s v="SHOUTOUTAGENCY"/>
    <s v="BRITISH COLUMBIA"/>
    <s v="CANADA"/>
    <n v="22"/>
    <n v="2019"/>
    <s v="SPRING"/>
    <s v="SPRING"/>
    <s v="SPRING 2019"/>
    <s v="2018-2019"/>
    <n v="386.07980505635089"/>
    <x v="3"/>
  </r>
  <r>
    <x v="0"/>
    <n v="2018"/>
    <x v="3"/>
    <s v="AM"/>
    <s v="EEUU"/>
    <x v="0"/>
    <s v="SPRING 2019"/>
    <s v="ACCESSORIES"/>
    <x v="22"/>
    <s v="DOLARES AMERICANOS / UNITED STATES DOLLAR"/>
    <s v="JUDITH ANN DEAL"/>
    <s v="HAWAII"/>
    <s v="ESTADOS UNIDOS EEUU"/>
    <n v="186"/>
    <n v="2019"/>
    <s v="SPRING"/>
    <s v="SPRING"/>
    <s v="SPRING 2019"/>
    <s v="2018-2019"/>
    <n v="2900"/>
    <x v="10"/>
  </r>
  <r>
    <x v="0"/>
    <n v="2018"/>
    <x v="3"/>
    <s v="AM"/>
    <s v="EEUU"/>
    <x v="0"/>
    <s v="SPRING 2019"/>
    <s v="ACCESSORIES"/>
    <x v="190"/>
    <s v="DOLARES AMERICANOS / UNITED STATES DOLLAR"/>
    <s v="LAURA BONG"/>
    <s v="LOUISIANA"/>
    <s v="ESTADOS UNIDOS EEUU"/>
    <n v="1"/>
    <n v="2019"/>
    <s v="SPRING"/>
    <s v="SPRING"/>
    <s v="SPRING 2019"/>
    <s v="2018-2019"/>
    <n v="16"/>
    <x v="6"/>
  </r>
  <r>
    <x v="0"/>
    <n v="2018"/>
    <x v="3"/>
    <s v="AM"/>
    <s v="EEUU"/>
    <x v="0"/>
    <s v="SPRING 2019"/>
    <s v="ACCESSORIES"/>
    <x v="191"/>
    <s v="DOLAR CANADIENSE / CANADIAN DOLLAR"/>
    <s v="JULIE BERTRAND"/>
    <s v="QUEBEC"/>
    <s v="CANADA"/>
    <n v="6"/>
    <n v="2019"/>
    <s v="SPRING"/>
    <s v="SPRING"/>
    <s v="SPRING 2019"/>
    <s v="2018-2019"/>
    <n v="127.93176972281452"/>
    <x v="7"/>
  </r>
  <r>
    <x v="0"/>
    <n v="2018"/>
    <x v="3"/>
    <s v="AM"/>
    <s v="EEUU"/>
    <x v="0"/>
    <s v="SPRING 2019"/>
    <s v="ACCESSORIES"/>
    <x v="114"/>
    <s v="DOLARES AMERICANOS / UNITED STATES DOLLAR"/>
    <s v="ANITA M. HOPKINS"/>
    <s v="NEW JERSEY"/>
    <s v="ESTADOS UNIDOS EEUU"/>
    <n v="74"/>
    <n v="2019"/>
    <s v="SPRING"/>
    <s v="SPRING"/>
    <s v="SPRING 2019"/>
    <s v="2018-2019"/>
    <n v="810"/>
    <x v="1"/>
  </r>
  <r>
    <x v="0"/>
    <n v="2018"/>
    <x v="3"/>
    <s v="AM"/>
    <s v="EEUU"/>
    <x v="0"/>
    <s v="SPRING 2019"/>
    <s v="ACCESSORIES"/>
    <x v="192"/>
    <s v="DOLARES AMERICANOS / UNITED STATES DOLLAR"/>
    <s v="BILL MILLER AND COMPANY"/>
    <s v="VIRGIN ISLANDS"/>
    <s v="ESTADOS UNIDOS EEUU"/>
    <n v="174"/>
    <n v="2019"/>
    <s v="SPRING"/>
    <s v="SPRING"/>
    <s v="SPRING 2019"/>
    <s v="2018-2019"/>
    <n v="2070"/>
    <x v="2"/>
  </r>
  <r>
    <x v="0"/>
    <n v="2018"/>
    <x v="3"/>
    <s v="AM"/>
    <s v="EEUU"/>
    <x v="0"/>
    <s v="SPRING 2019"/>
    <s v="ACCESSORIES"/>
    <x v="118"/>
    <s v="DOLARES AMERICANOS / UNITED STATES DOLLAR"/>
    <s v="JULIUS ORTIZ MALDONADO"/>
    <s v="FLORIDA"/>
    <s v="ESTADOS UNIDOS EEUU"/>
    <n v="127"/>
    <n v="2019"/>
    <s v="SPRING"/>
    <s v="SPRING"/>
    <s v="SPRING 2019"/>
    <s v="2018-2019"/>
    <n v="1693"/>
    <x v="15"/>
  </r>
  <r>
    <x v="0"/>
    <n v="2018"/>
    <x v="3"/>
    <s v="AM"/>
    <s v="EEUU"/>
    <x v="0"/>
    <s v="SPRING 2019"/>
    <s v="ACCESSORIES"/>
    <x v="193"/>
    <s v="DOLARES AMERICANOS / UNITED STATES DOLLAR"/>
    <s v="BILL MILLER AND COMPANY"/>
    <s v="VIRGIN ISLANDS"/>
    <s v="ESTADOS UNIDOS EEUU"/>
    <n v="120"/>
    <n v="2019"/>
    <s v="SPRING"/>
    <s v="SPRING"/>
    <s v="SPRING 2019"/>
    <s v="2018-2019"/>
    <n v="1080"/>
    <x v="2"/>
  </r>
  <r>
    <x v="0"/>
    <n v="2018"/>
    <x v="3"/>
    <s v="AM"/>
    <s v="EEUU"/>
    <x v="0"/>
    <s v="SPRING 2019"/>
    <s v="ACCESSORIES"/>
    <x v="194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276"/>
    <x v="2"/>
  </r>
  <r>
    <x v="0"/>
    <n v="2018"/>
    <x v="3"/>
    <s v="AM"/>
    <s v="EEUU"/>
    <x v="0"/>
    <s v="SPRING 2019"/>
    <s v="ACCESSORIES"/>
    <x v="217"/>
    <s v="DOLARES AMERICANOS / UNITED STATES DOLLAR"/>
    <s v="BILL MILLER AND COMPANY"/>
    <s v="FLORIDA"/>
    <s v="ESTADOS UNIDOS EEUU"/>
    <n v="80"/>
    <n v="2019"/>
    <s v="SPRING"/>
    <s v="SPRING"/>
    <s v="SPRING 2019"/>
    <s v="2018-2019"/>
    <n v="1056"/>
    <x v="2"/>
  </r>
  <r>
    <x v="0"/>
    <n v="2018"/>
    <x v="3"/>
    <s v="AM"/>
    <s v="EEUU"/>
    <x v="0"/>
    <s v="SPRING 2019"/>
    <s v="ACCESSORIES"/>
    <x v="86"/>
    <s v="DOLARES AMERICANOS / UNITED STATES DOLLAR"/>
    <s v="JULIUS ORTIZ MALDONADO"/>
    <s v="PUERTO RICO"/>
    <s v="ESTADOS UNIDOS EEUU"/>
    <n v="22"/>
    <n v="2019"/>
    <s v="SPRING"/>
    <s v="SPRING"/>
    <s v="SPRING 2019"/>
    <s v="2018-2019"/>
    <n v="270"/>
    <x v="15"/>
  </r>
  <r>
    <x v="0"/>
    <n v="2018"/>
    <x v="3"/>
    <s v="AM"/>
    <s v="EEUU"/>
    <x v="0"/>
    <s v="SPRING 2019"/>
    <s v="ACCESSORIES"/>
    <x v="87"/>
    <s v="DOLARES AMERICANOS / UNITED STATES DOLLAR"/>
    <s v="JUDITH ANN DEAL"/>
    <s v="HAWAII"/>
    <s v="ESTADOS UNIDOS EEUU"/>
    <n v="24"/>
    <n v="2019"/>
    <s v="SPRING"/>
    <s v="SPRING"/>
    <s v="SPRING 2019"/>
    <s v="2018-2019"/>
    <n v="420"/>
    <x v="10"/>
  </r>
  <r>
    <x v="0"/>
    <n v="2018"/>
    <x v="3"/>
    <s v="AM"/>
    <s v="EEUU"/>
    <x v="0"/>
    <s v="SPRING 2019"/>
    <s v="ACCESSORIES"/>
    <x v="50"/>
    <s v="DOLARES AMERICANOS / UNITED STATES DOLLAR"/>
    <s v="BILL MILLER AND COMPANY"/>
    <s v="FLORIDA"/>
    <s v="ESTADOS UNIDOS EEUU"/>
    <n v="42"/>
    <n v="2019"/>
    <s v="SPRING"/>
    <s v="SPRING"/>
    <s v="SPRING 2019"/>
    <s v="2018-2019"/>
    <n v="588"/>
    <x v="2"/>
  </r>
  <r>
    <x v="0"/>
    <n v="2018"/>
    <x v="3"/>
    <s v="AM"/>
    <s v="EEUU"/>
    <x v="0"/>
    <s v="SPRING 2019"/>
    <s v="ACCESSORIES"/>
    <x v="3"/>
    <s v="DOLARES AMERICANOS / UNITED STATES DOLLAR"/>
    <s v="ANITA M. HOPKINS"/>
    <s v="RHODE ISLAND"/>
    <s v="ESTADOS UNIDOS EEUU"/>
    <n v="72"/>
    <n v="2019"/>
    <s v="SPRING"/>
    <s v="SPRING"/>
    <s v="SPRING 2019"/>
    <s v="2018-2019"/>
    <n v="816"/>
    <x v="1"/>
  </r>
  <r>
    <x v="0"/>
    <n v="2018"/>
    <x v="3"/>
    <s v="AM"/>
    <s v="EEUU"/>
    <x v="0"/>
    <s v="SPRING 2019"/>
    <s v="ACCESSORIES"/>
    <x v="5"/>
    <s v="DOLARES AMERICANOS / UNITED STATES DOLLAR"/>
    <s v="STEPHANIE VITALI"/>
    <s v="KENTUCKY"/>
    <s v="ESTADOS UNIDOS EEUU"/>
    <n v="66"/>
    <n v="2019"/>
    <s v="SPRING"/>
    <s v="SPRING"/>
    <s v="SPRING 2019"/>
    <s v="2018-2019"/>
    <n v="997"/>
    <x v="4"/>
  </r>
  <r>
    <x v="0"/>
    <n v="2018"/>
    <x v="3"/>
    <s v="AM"/>
    <s v="EEUU"/>
    <x v="0"/>
    <s v="SPRING 2019"/>
    <s v="ACCESSORIES"/>
    <x v="5"/>
    <s v="DOLARES AMERICANOS / UNITED STATES DOLLAR"/>
    <s v="STEPHANIE VITALI"/>
    <s v="ONTARIO"/>
    <s v="CANADA"/>
    <n v="18"/>
    <n v="2019"/>
    <s v="SPRING"/>
    <s v="SPRING"/>
    <s v="SPRING 2019"/>
    <s v="2018-2019"/>
    <n v="300"/>
    <x v="4"/>
  </r>
  <r>
    <x v="0"/>
    <n v="2018"/>
    <x v="3"/>
    <s v="AM"/>
    <s v="EEUU"/>
    <x v="0"/>
    <s v="SPRING 2019"/>
    <s v="ACCESSORIES"/>
    <x v="122"/>
    <s v="DOLARES AMERICANOS / UNITED STATES DOLLAR"/>
    <s v="BILL MILLER AND COMPANY"/>
    <s v="FLORIDA"/>
    <s v="ESTADOS UNIDOS EEUU"/>
    <n v="2"/>
    <n v="2019"/>
    <s v="SPRING"/>
    <s v="SPRING"/>
    <s v="SPRING 2019"/>
    <s v="2018-2019"/>
    <n v="18"/>
    <x v="2"/>
  </r>
  <r>
    <x v="0"/>
    <n v="2018"/>
    <x v="3"/>
    <s v="AM"/>
    <s v="EEUU"/>
    <x v="0"/>
    <s v="SPRING 2019"/>
    <s v="ACCESSORIES"/>
    <x v="25"/>
    <s v="DOLARES AMERICANOS / UNITED STATES DOLLAR"/>
    <s v="JUDITH ANN DEAL"/>
    <s v="HAWAII"/>
    <s v="ESTADOS UNIDOS EEUU"/>
    <n v="142"/>
    <n v="2019"/>
    <s v="SPRING"/>
    <s v="SPRING"/>
    <s v="SPRING 2019"/>
    <s v="2018-2019"/>
    <n v="2813.9"/>
    <x v="10"/>
  </r>
  <r>
    <x v="0"/>
    <n v="2018"/>
    <x v="3"/>
    <s v="AM"/>
    <s v="EEUU"/>
    <x v="0"/>
    <s v="SPRING 2019"/>
    <s v="ACCESSORIES"/>
    <x v="124"/>
    <s v="DOLARES AMERICANOS / UNITED STATES DOLLAR"/>
    <s v="JUDITH ANN DEAL"/>
    <s v="HAWAII"/>
    <s v="ESTADOS UNIDOS EEUU"/>
    <n v="12"/>
    <n v="2019"/>
    <s v="SPRING"/>
    <s v="SPRING"/>
    <s v="SPRING 2019"/>
    <s v="2018-2019"/>
    <n v="354"/>
    <x v="10"/>
  </r>
  <r>
    <x v="0"/>
    <n v="2018"/>
    <x v="3"/>
    <s v="AM"/>
    <s v="EEUU"/>
    <x v="0"/>
    <s v="SPRING 2019"/>
    <s v="ACCESSORIES"/>
    <x v="196"/>
    <s v="DOLARES AMERICANOS / UNITED STATES DOLLAR"/>
    <s v="BILL MILLER AND COMPANY"/>
    <s v="ALABAMA"/>
    <s v="ESTADOS UNIDOS EEUU"/>
    <n v="62"/>
    <n v="2019"/>
    <s v="SPRING"/>
    <s v="SPRING"/>
    <s v="SPRING 2019"/>
    <s v="2018-2019"/>
    <n v="458"/>
    <x v="2"/>
  </r>
  <r>
    <x v="0"/>
    <n v="2018"/>
    <x v="3"/>
    <s v="AM"/>
    <s v="EEUU"/>
    <x v="0"/>
    <s v="SPRING 2019"/>
    <s v="ACCESSORIES"/>
    <x v="26"/>
    <s v="DOLARES AMERICANOS / UNITED STATES DOLLAR"/>
    <s v="BILL MILLER AND COMPANY"/>
    <s v="FLORIDA"/>
    <s v="ESTADOS UNIDOS EEUU"/>
    <n v="28"/>
    <n v="2019"/>
    <s v="SPRING"/>
    <s v="SPRING"/>
    <s v="SPRING 2019"/>
    <s v="2018-2019"/>
    <n v="296"/>
    <x v="2"/>
  </r>
  <r>
    <x v="0"/>
    <n v="2018"/>
    <x v="3"/>
    <s v="AM"/>
    <s v="EEUU"/>
    <x v="0"/>
    <s v="SPRING 2019"/>
    <s v="ACCESSORIES"/>
    <x v="158"/>
    <s v="DOLAR CANADIENSE / CANADIAN DOLLAR"/>
    <s v="SHOUTOUTAGENCY"/>
    <s v="BRITISH COLUMBIA"/>
    <s v="CANADA"/>
    <n v="60"/>
    <n v="2019"/>
    <s v="SPRING"/>
    <s v="SPRING"/>
    <s v="SPRING 2019"/>
    <s v="2018-2019"/>
    <n v="780.53609503502901"/>
    <x v="3"/>
  </r>
  <r>
    <x v="0"/>
    <n v="2018"/>
    <x v="3"/>
    <s v="AM"/>
    <s v="EEUU"/>
    <x v="0"/>
    <s v="SPRING 2019"/>
    <s v="ACCESSORIES"/>
    <x v="91"/>
    <s v="DOLARES AMERICANOS / UNITED STATES DOLLAR"/>
    <s v="JUDITH ANN DEAL"/>
    <s v="HAWAII"/>
    <s v="ESTADOS UNIDOS EEUU"/>
    <n v="105"/>
    <n v="2019"/>
    <s v="SPRING"/>
    <s v="SPRING"/>
    <s v="SPRING 2019"/>
    <s v="2018-2019"/>
    <n v="1902"/>
    <x v="10"/>
  </r>
  <r>
    <x v="0"/>
    <n v="2018"/>
    <x v="3"/>
    <s v="AM"/>
    <s v="EEUU"/>
    <x v="0"/>
    <s v="SPRING 2019"/>
    <s v="ACCESSORIES"/>
    <x v="74"/>
    <s v="DOLARES AMERICANOS / UNITED STATES DOLLAR"/>
    <s v="JUDITH ANN DEAL"/>
    <s v="HAWAII"/>
    <s v="ESTADOS UNIDOS EEUU"/>
    <n v="37"/>
    <n v="2019"/>
    <s v="SPRING"/>
    <s v="SPRING"/>
    <s v="SPRING 2019"/>
    <s v="2018-2019"/>
    <n v="563"/>
    <x v="10"/>
  </r>
  <r>
    <x v="0"/>
    <n v="2018"/>
    <x v="3"/>
    <s v="AM"/>
    <s v="EEUU"/>
    <x v="0"/>
    <s v="SPRING 2019"/>
    <s v="ACCESSORIES"/>
    <x v="198"/>
    <s v="DOLAR CANADIENSE / CANADIAN DOLLAR"/>
    <s v="JULIE BERTRAND"/>
    <s v="QUEBEC"/>
    <s v="CANADA"/>
    <n v="18"/>
    <n v="2019"/>
    <s v="SPRING"/>
    <s v="SPRING"/>
    <s v="SPRING 2019"/>
    <s v="2018-2019"/>
    <n v="236.06457508376482"/>
    <x v="7"/>
  </r>
  <r>
    <x v="0"/>
    <n v="2018"/>
    <x v="3"/>
    <s v="AM"/>
    <s v="EEUU"/>
    <x v="0"/>
    <s v="SPRING 2019"/>
    <s v="ACCESSORIES"/>
    <x v="218"/>
    <s v="DOLARES AMERICANOS / UNITED STATES DOLLAR"/>
    <s v="ANITA M. HOPKINS"/>
    <s v="MARYLAND"/>
    <s v="ESTADOS UNIDOS EEUU"/>
    <n v="78"/>
    <n v="2019"/>
    <s v="SPRING"/>
    <s v="SPRING"/>
    <s v="SPRING 2019"/>
    <s v="2018-2019"/>
    <n v="1006"/>
    <x v="1"/>
  </r>
  <r>
    <x v="0"/>
    <n v="2018"/>
    <x v="3"/>
    <s v="AM"/>
    <s v="EEUU"/>
    <x v="0"/>
    <s v="SPRING 2019"/>
    <s v="ACCESSORIES"/>
    <x v="199"/>
    <s v="DOLAR CANADIENSE / CANADIAN DOLLAR"/>
    <s v="SHOUTOUTAGENCY"/>
    <s v="ALBERTA"/>
    <s v="CANADA"/>
    <n v="26"/>
    <n v="2019"/>
    <s v="SPRING"/>
    <s v="SPRING"/>
    <s v="SPRING 2019"/>
    <s v="2018-2019"/>
    <n v="332.01340237587573"/>
    <x v="3"/>
  </r>
  <r>
    <x v="0"/>
    <n v="2018"/>
    <x v="3"/>
    <s v="AM"/>
    <s v="EEUU"/>
    <x v="0"/>
    <s v="SPRING 2019"/>
    <s v="ACCESSORIES"/>
    <x v="219"/>
    <s v="DOLARES AMERICANOS / UNITED STATES DOLLAR"/>
    <s v="BILL MILLER AND COMPANY"/>
    <s v="NORTH CAROLINA"/>
    <s v="ESTADOS UNIDOS EEUU"/>
    <n v="54"/>
    <n v="2019"/>
    <s v="SPRING"/>
    <s v="SPRING"/>
    <s v="SPRING 2019"/>
    <s v="2018-2019"/>
    <n v="534"/>
    <x v="2"/>
  </r>
  <r>
    <x v="0"/>
    <n v="2018"/>
    <x v="3"/>
    <s v="AM"/>
    <s v="EEUU"/>
    <x v="0"/>
    <s v="SPRING 2019"/>
    <s v="ACCESSORIES"/>
    <x v="92"/>
    <s v="DOLARES AMERICANOS / UNITED STATES DOLLAR"/>
    <s v="BILL MILLER AND COMPANY"/>
    <s v="FLORIDA"/>
    <s v="ESTADOS UNIDOS EEUU"/>
    <n v="26"/>
    <n v="2019"/>
    <s v="SPRING"/>
    <s v="SPRING"/>
    <s v="SPRING 2019"/>
    <s v="2018-2019"/>
    <n v="284"/>
    <x v="2"/>
  </r>
  <r>
    <x v="0"/>
    <n v="2018"/>
    <x v="3"/>
    <s v="AM"/>
    <s v="EEUU"/>
    <x v="0"/>
    <s v="SPRING 2019"/>
    <s v="ACCESSORIES"/>
    <x v="94"/>
    <s v="DOLARES AMERICANOS / UNITED STATES DOLLAR"/>
    <s v="BILL MILLER AND COMPANY"/>
    <s v="FLORIDA"/>
    <s v="ESTADOS UNIDOS EEUU"/>
    <n v="33"/>
    <n v="2019"/>
    <s v="SPRING"/>
    <s v="SPRING"/>
    <s v="SPRING 2019"/>
    <s v="2018-2019"/>
    <n v="745"/>
    <x v="2"/>
  </r>
  <r>
    <x v="0"/>
    <n v="2018"/>
    <x v="3"/>
    <s v="AM"/>
    <s v="EEUU"/>
    <x v="0"/>
    <s v="SPRING 2019"/>
    <s v="ACCESSORIES"/>
    <x v="162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29"/>
    <x v="2"/>
  </r>
  <r>
    <x v="0"/>
    <n v="2018"/>
    <x v="3"/>
    <s v="AM"/>
    <s v="EEUU"/>
    <x v="0"/>
    <s v="SPRING 2019"/>
    <s v="ACCESSORIES"/>
    <x v="9"/>
    <s v="DOLARES AMERICANOS / UNITED STATES DOLLAR"/>
    <s v="ANITA M. HOPKINS"/>
    <s v="NEW JERSEY"/>
    <s v="ESTADOS UNIDOS EEUU"/>
    <n v="56"/>
    <n v="2019"/>
    <s v="SPRING"/>
    <s v="SPRING"/>
    <s v="SPRING 2019"/>
    <s v="2018-2019"/>
    <n v="692"/>
    <x v="1"/>
  </r>
  <r>
    <x v="0"/>
    <n v="2018"/>
    <x v="3"/>
    <s v="AM"/>
    <s v="EEUU"/>
    <x v="0"/>
    <s v="SPRING 2019"/>
    <s v="ACCESSORIES"/>
    <x v="131"/>
    <s v="DOLARES AMERICANOS / UNITED STATES DOLLAR"/>
    <s v="BILL MILLER AND COMPANY"/>
    <s v="FLORIDA"/>
    <s v="ESTADOS UNIDOS EEUU"/>
    <n v="10"/>
    <n v="2019"/>
    <s v="SPRING"/>
    <s v="SPRING"/>
    <s v="SPRING 2019"/>
    <s v="2018-2019"/>
    <n v="178"/>
    <x v="2"/>
  </r>
  <r>
    <x v="0"/>
    <n v="2018"/>
    <x v="3"/>
    <s v="AM"/>
    <s v="EEUU"/>
    <x v="0"/>
    <s v="SPRING 2019"/>
    <s v="ACCESSORIES"/>
    <x v="163"/>
    <s v="DOLARES AMERICANOS / UNITED STATES DOLLAR"/>
    <s v="BILL MILLER AND COMPANY"/>
    <s v="FLORIDA"/>
    <s v="ESTADOS UNIDOS EEUU"/>
    <n v="72"/>
    <n v="2019"/>
    <s v="SPRING"/>
    <s v="SPRING"/>
    <s v="SPRING 2019"/>
    <s v="2018-2019"/>
    <n v="1180"/>
    <x v="2"/>
  </r>
  <r>
    <x v="0"/>
    <n v="2018"/>
    <x v="3"/>
    <s v="AM"/>
    <s v="EEUU"/>
    <x v="0"/>
    <s v="SPRING 2019"/>
    <s v="ACCESSORIES"/>
    <x v="220"/>
    <s v="DOLARES AMERICANOS / UNITED STATES DOLLAR"/>
    <s v="LAURA BONG"/>
    <s v="LOUISIANA"/>
    <s v="ESTADOS UNIDOS EEUU"/>
    <n v="16"/>
    <n v="2019"/>
    <s v="SPRING"/>
    <s v="SPRING"/>
    <s v="SPRING 2019"/>
    <s v="2018-2019"/>
    <n v="120"/>
    <x v="6"/>
  </r>
  <r>
    <x v="0"/>
    <n v="2018"/>
    <x v="3"/>
    <s v="AM"/>
    <s v="EEUU"/>
    <x v="0"/>
    <s v="SPRING 2019"/>
    <s v="ACCESSORIES"/>
    <x v="204"/>
    <s v="DOLARES AMERICANOS / UNITED STATES DOLLAR"/>
    <s v="ANITA M. HOPKINS"/>
    <s v="VERMONT"/>
    <s v="ESTADOS UNIDOS EEUU"/>
    <n v="31"/>
    <n v="2019"/>
    <s v="SPRING"/>
    <s v="SPRING"/>
    <s v="SPRING 2019"/>
    <s v="2018-2019"/>
    <n v="573"/>
    <x v="1"/>
  </r>
  <r>
    <x v="0"/>
    <n v="2018"/>
    <x v="3"/>
    <s v="AM"/>
    <s v="EEUU"/>
    <x v="0"/>
    <s v="SPRING 2019"/>
    <s v="ACCESSORIES"/>
    <x v="221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87"/>
    <x v="2"/>
  </r>
  <r>
    <x v="0"/>
    <n v="2018"/>
    <x v="3"/>
    <s v="AM"/>
    <s v="EEUU"/>
    <x v="0"/>
    <s v="SPRING 2019"/>
    <s v="ACCESSORIES"/>
    <x v="209"/>
    <s v="DOLARES AMERICANOS / UNITED STATES DOLLAR"/>
    <s v="PHYLLIS POSNER"/>
    <s v="CALIFORNIA"/>
    <s v="ESTADOS UNIDOS EEUU"/>
    <n v="17"/>
    <n v="2019"/>
    <s v="SPRING"/>
    <s v="SPRING"/>
    <s v="SPRING 2019"/>
    <s v="2018-2019"/>
    <n v="385"/>
    <x v="5"/>
  </r>
  <r>
    <x v="0"/>
    <n v="2018"/>
    <x v="3"/>
    <s v="AM"/>
    <s v="EEUU"/>
    <x v="0"/>
    <s v="SPRING 2019"/>
    <s v="ACCESSORIES"/>
    <x v="222"/>
    <s v="DOLARES AMERICANOS / UNITED STATES DOLLAR"/>
    <s v="PHYLLIS POSNER"/>
    <s v="FLORIDA"/>
    <s v="ESTADOS UNIDOS EEUU"/>
    <n v="130"/>
    <n v="2019"/>
    <s v="SPRING"/>
    <s v="SPRING"/>
    <s v="SPRING 2019"/>
    <s v="2018-2019"/>
    <n v="1250"/>
    <x v="5"/>
  </r>
  <r>
    <x v="0"/>
    <n v="2018"/>
    <x v="3"/>
    <s v="AM"/>
    <s v="EEUU"/>
    <x v="0"/>
    <s v="SPRING 2019"/>
    <s v="ACCESSORIES"/>
    <x v="211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78"/>
    <x v="2"/>
  </r>
  <r>
    <x v="0"/>
    <n v="2018"/>
    <x v="3"/>
    <s v="AM"/>
    <s v="EEUU"/>
    <x v="0"/>
    <s v="SPRING 2019"/>
    <s v="ACCESSORIES"/>
    <x v="213"/>
    <s v="DOLAR CANADIENSE / CANADIAN DOLLAR"/>
    <s v="SHOUTOUTAGENCY"/>
    <s v="BRITISH COLUMBIA"/>
    <s v="CANADA"/>
    <n v="59"/>
    <n v="2019"/>
    <s v="SPRING"/>
    <s v="SPRING"/>
    <s v="SPRING 2019"/>
    <s v="2018-2019"/>
    <n v="836.12549497410896"/>
    <x v="3"/>
  </r>
  <r>
    <x v="0"/>
    <n v="2018"/>
    <x v="3"/>
    <s v="AM"/>
    <s v="EEUU"/>
    <x v="0"/>
    <s v="SPRING 2019"/>
    <s v="KIDS"/>
    <x v="54"/>
    <s v="DOLAR CANADIENSE / CANADIAN DOLLAR"/>
    <s v="JULIE BERTRAND"/>
    <s v="QUEBEC"/>
    <s v="CANADA"/>
    <n v="7"/>
    <n v="2019"/>
    <s v="SPRING"/>
    <s v="SPRING"/>
    <s v="SPRING 2019"/>
    <s v="2018-2019"/>
    <n v="227.68809016143774"/>
    <x v="7"/>
  </r>
  <r>
    <x v="0"/>
    <n v="2018"/>
    <x v="3"/>
    <s v="AM"/>
    <s v="EEUU"/>
    <x v="0"/>
    <s v="SPRING 2019"/>
    <s v="KIDS"/>
    <x v="85"/>
    <s v="DOLARES AMERICANOS / UNITED STATES DOLLAR"/>
    <s v="JUDITH ANN DEAL"/>
    <s v="HAWAII"/>
    <s v="ESTADOS UNIDOS EEUU"/>
    <n v="57"/>
    <n v="2019"/>
    <s v="SPRING"/>
    <s v="SPRING"/>
    <s v="SPRING 2019"/>
    <s v="2018-2019"/>
    <n v="1809"/>
    <x v="10"/>
  </r>
  <r>
    <x v="0"/>
    <n v="2018"/>
    <x v="3"/>
    <s v="AM"/>
    <s v="EEUU"/>
    <x v="0"/>
    <s v="SPRING 2019"/>
    <s v="KIDS"/>
    <x v="22"/>
    <s v="DOLARES AMERICANOS / UNITED STATES DOLLAR"/>
    <s v="JUDITH ANN DEAL"/>
    <s v="HAWAII"/>
    <s v="ESTADOS UNIDOS EEUU"/>
    <n v="152"/>
    <n v="2019"/>
    <s v="SPRING"/>
    <s v="SPRING"/>
    <s v="SPRING 2019"/>
    <s v="2018-2019"/>
    <n v="4921"/>
    <x v="10"/>
  </r>
  <r>
    <x v="0"/>
    <n v="2018"/>
    <x v="3"/>
    <s v="AM"/>
    <s v="EEUU"/>
    <x v="0"/>
    <s v="SPRING 2019"/>
    <s v="KIDS"/>
    <x v="190"/>
    <s v="DOLARES AMERICANOS / UNITED STATES DOLLAR"/>
    <s v="LAURA BONG"/>
    <s v="LOUISIANA"/>
    <s v="ESTADOS UNIDOS EEUU"/>
    <n v="10"/>
    <n v="2019"/>
    <s v="SPRING"/>
    <s v="SPRING"/>
    <s v="SPRING 2019"/>
    <s v="2018-2019"/>
    <n v="323"/>
    <x v="6"/>
  </r>
  <r>
    <x v="0"/>
    <n v="2018"/>
    <x v="3"/>
    <s v="AM"/>
    <s v="EEUU"/>
    <x v="0"/>
    <s v="SPRING 2019"/>
    <s v="KIDS"/>
    <x v="191"/>
    <s v="DOLAR CANADIENSE / CANADIAN DOLLAR"/>
    <s v="JULIE BERTRAND"/>
    <s v="QUEBEC"/>
    <s v="CANADA"/>
    <n v="5"/>
    <n v="2019"/>
    <s v="SPRING"/>
    <s v="SPRING"/>
    <s v="SPRING 2019"/>
    <s v="2018-2019"/>
    <n v="156.1072190070058"/>
    <x v="7"/>
  </r>
  <r>
    <x v="0"/>
    <n v="2018"/>
    <x v="3"/>
    <s v="AM"/>
    <s v="EEUU"/>
    <x v="0"/>
    <s v="SPRING 2019"/>
    <s v="KIDS"/>
    <x v="120"/>
    <s v="DOLARES AMERICANOS / UNITED STATES DOLLAR"/>
    <s v="BILL MILLER AND COMPANY"/>
    <s v="FLORIDA"/>
    <s v="ESTADOS UNIDOS EEUU"/>
    <n v="23"/>
    <n v="2019"/>
    <s v="SPRING"/>
    <s v="SPRING"/>
    <s v="SPRING 2019"/>
    <s v="2018-2019"/>
    <n v="729"/>
    <x v="2"/>
  </r>
  <r>
    <x v="0"/>
    <n v="2018"/>
    <x v="3"/>
    <s v="AM"/>
    <s v="EEUU"/>
    <x v="0"/>
    <s v="SPRING 2019"/>
    <s v="KIDS"/>
    <x v="86"/>
    <s v="DOLARES AMERICANOS / UNITED STATES DOLLAR"/>
    <s v="JULIUS ORTIZ MALDONADO"/>
    <s v="PUERTO RICO"/>
    <s v="ESTADOS UNIDOS EEUU"/>
    <n v="181"/>
    <n v="2019"/>
    <s v="SPRING"/>
    <s v="SPRING"/>
    <s v="SPRING 2019"/>
    <s v="2018-2019"/>
    <n v="5809"/>
    <x v="15"/>
  </r>
  <r>
    <x v="0"/>
    <n v="2018"/>
    <x v="3"/>
    <s v="AM"/>
    <s v="EEUU"/>
    <x v="0"/>
    <s v="SPRING 2019"/>
    <s v="KIDS"/>
    <x v="121"/>
    <s v="DOLARES AMERICANOS / UNITED STATES DOLLAR"/>
    <s v="JUDITH ANN DEAL"/>
    <s v="HAWAII"/>
    <s v="ESTADOS UNIDOS EEUU"/>
    <n v="31"/>
    <n v="2019"/>
    <s v="SPRING"/>
    <s v="SPRING"/>
    <s v="SPRING 2019"/>
    <s v="2018-2019"/>
    <n v="984"/>
    <x v="10"/>
  </r>
  <r>
    <x v="0"/>
    <n v="2018"/>
    <x v="3"/>
    <s v="AM"/>
    <s v="EEUU"/>
    <x v="0"/>
    <s v="SPRING 2019"/>
    <s v="KIDS"/>
    <x v="195"/>
    <s v="DOLARES AMERICANOS / UNITED STATES DOLLAR"/>
    <s v="MIE MANNICHE"/>
    <s v="CALIFORNIA"/>
    <s v="ESTADOS UNIDOS EEUU"/>
    <n v="181"/>
    <n v="2019"/>
    <s v="SPRING"/>
    <s v="SPRING"/>
    <s v="SPRING 2019"/>
    <s v="2018-2019"/>
    <n v="5775"/>
    <x v="11"/>
  </r>
  <r>
    <x v="0"/>
    <n v="2018"/>
    <x v="3"/>
    <s v="AM"/>
    <s v="EEUU"/>
    <x v="0"/>
    <s v="SPRING 2019"/>
    <s v="KIDS"/>
    <x v="5"/>
    <s v="DOLARES AMERICANOS / UNITED STATES DOLLAR"/>
    <s v="STEPHANIE VITALI"/>
    <s v="KENTUCKY"/>
    <s v="ESTADOS UNIDOS EEUU"/>
    <n v="314"/>
    <n v="2019"/>
    <s v="SPRING"/>
    <s v="SPRING"/>
    <s v="SPRING 2019"/>
    <s v="2018-2019"/>
    <n v="10158"/>
    <x v="4"/>
  </r>
  <r>
    <x v="0"/>
    <n v="2018"/>
    <x v="3"/>
    <s v="AM"/>
    <s v="EEUU"/>
    <x v="0"/>
    <s v="SPRING 2019"/>
    <s v="KIDS"/>
    <x v="5"/>
    <s v="DOLARES AMERICANOS / UNITED STATES DOLLAR"/>
    <s v="STEPHANIE VITALI"/>
    <s v="ONTARIO"/>
    <s v="CANADA"/>
    <n v="157"/>
    <n v="2019"/>
    <s v="SPRING"/>
    <s v="SPRING"/>
    <s v="SPRING 2019"/>
    <s v="2018-2019"/>
    <n v="4934"/>
    <x v="4"/>
  </r>
  <r>
    <x v="0"/>
    <n v="2018"/>
    <x v="3"/>
    <s v="AM"/>
    <s v="EEUU"/>
    <x v="0"/>
    <s v="SPRING 2019"/>
    <s v="KIDS"/>
    <x v="25"/>
    <s v="DOLARES AMERICANOS / UNITED STATES DOLLAR"/>
    <s v="JUDITH ANN DEAL"/>
    <s v="HAWAII"/>
    <s v="ESTADOS UNIDOS EEUU"/>
    <n v="30"/>
    <n v="2019"/>
    <s v="SPRING"/>
    <s v="SPRING"/>
    <s v="SPRING 2019"/>
    <s v="2018-2019"/>
    <n v="968.99999999999989"/>
    <x v="10"/>
  </r>
  <r>
    <x v="0"/>
    <n v="2018"/>
    <x v="3"/>
    <s v="AM"/>
    <s v="EEUU"/>
    <x v="0"/>
    <s v="SPRING 2019"/>
    <s v="KIDS"/>
    <x v="88"/>
    <s v="DOLARES AMERICANOS / UNITED STATES DOLLAR"/>
    <s v="BILL MILLER AND COMPANY"/>
    <s v="FLORIDA"/>
    <s v="ESTADOS UNIDOS EEUU"/>
    <n v="130"/>
    <n v="2019"/>
    <s v="SPRING"/>
    <s v="SPRING"/>
    <s v="SPRING 2019"/>
    <s v="2018-2019"/>
    <n v="4140"/>
    <x v="2"/>
  </r>
  <r>
    <x v="0"/>
    <n v="2018"/>
    <x v="3"/>
    <s v="AM"/>
    <s v="EEUU"/>
    <x v="0"/>
    <s v="SPRING 2019"/>
    <s v="KIDS"/>
    <x v="124"/>
    <s v="DOLARES AMERICANOS / UNITED STATES DOLLAR"/>
    <s v="JUDITH ANN DEAL"/>
    <s v="HAWAII"/>
    <s v="ESTADOS UNIDOS EEUU"/>
    <n v="102"/>
    <n v="2019"/>
    <s v="SPRING"/>
    <s v="SPRING"/>
    <s v="SPRING 2019"/>
    <s v="2018-2019"/>
    <n v="3180"/>
    <x v="10"/>
  </r>
  <r>
    <x v="0"/>
    <n v="2018"/>
    <x v="3"/>
    <s v="AM"/>
    <s v="EEUU"/>
    <x v="0"/>
    <s v="SPRING 2019"/>
    <s v="KIDS"/>
    <x v="125"/>
    <s v="DOLARES AMERICANOS / UNITED STATES DOLLAR"/>
    <s v="JUDITH ANN DEAL"/>
    <s v="HAWAII"/>
    <s v="ESTADOS UNIDOS EEUU"/>
    <n v="16"/>
    <n v="2019"/>
    <s v="SPRING"/>
    <s v="SPRING"/>
    <s v="SPRING 2019"/>
    <s v="2018-2019"/>
    <n v="544"/>
    <x v="10"/>
  </r>
  <r>
    <x v="0"/>
    <n v="2018"/>
    <x v="3"/>
    <s v="AM"/>
    <s v="EEUU"/>
    <x v="0"/>
    <s v="SPRING 2019"/>
    <s v="KIDS"/>
    <x v="196"/>
    <s v="DOLARES AMERICANOS / UNITED STATES DOLLAR"/>
    <s v="BILL MILLER AND COMPANY"/>
    <s v="ALABAMA"/>
    <s v="ESTADOS UNIDOS EEUU"/>
    <n v="126"/>
    <n v="2019"/>
    <s v="SPRING"/>
    <s v="SPRING"/>
    <s v="SPRING 2019"/>
    <s v="2018-2019"/>
    <n v="3987.5"/>
    <x v="2"/>
  </r>
  <r>
    <x v="0"/>
    <n v="2018"/>
    <x v="3"/>
    <s v="AM"/>
    <s v="EEUU"/>
    <x v="0"/>
    <s v="SPRING 2019"/>
    <s v="KIDS"/>
    <x v="91"/>
    <s v="DOLARES AMERICANOS / UNITED STATES DOLLAR"/>
    <s v="JUDITH ANN DEAL"/>
    <s v="HAWAII"/>
    <s v="ESTADOS UNIDOS EEUU"/>
    <n v="83"/>
    <n v="2019"/>
    <s v="SPRING"/>
    <s v="SPRING"/>
    <s v="SPRING 2019"/>
    <s v="2018-2019"/>
    <n v="2704"/>
    <x v="10"/>
  </r>
  <r>
    <x v="0"/>
    <n v="2018"/>
    <x v="3"/>
    <s v="AM"/>
    <s v="EEUU"/>
    <x v="0"/>
    <s v="SPRING 2019"/>
    <s v="KIDS"/>
    <x v="74"/>
    <s v="DOLARES AMERICANOS / UNITED STATES DOLLAR"/>
    <s v="JUDITH ANN DEAL"/>
    <s v="HAWAII"/>
    <s v="ESTADOS UNIDOS EEUU"/>
    <n v="21"/>
    <n v="2019"/>
    <s v="SPRING"/>
    <s v="SPRING"/>
    <s v="SPRING 2019"/>
    <s v="2018-2019"/>
    <n v="672"/>
    <x v="10"/>
  </r>
  <r>
    <x v="0"/>
    <n v="2018"/>
    <x v="3"/>
    <s v="AM"/>
    <s v="EEUU"/>
    <x v="0"/>
    <s v="SPRING 2019"/>
    <s v="KIDS"/>
    <x v="218"/>
    <s v="DOLARES AMERICANOS / UNITED STATES DOLLAR"/>
    <s v="ANITA M. HOPKINS"/>
    <s v="MARYLAND"/>
    <s v="ESTADOS UNIDOS EEUU"/>
    <n v="99"/>
    <n v="2019"/>
    <s v="SPRING"/>
    <s v="SPRING"/>
    <s v="SPRING 2019"/>
    <s v="2018-2019"/>
    <n v="3102"/>
    <x v="1"/>
  </r>
  <r>
    <x v="0"/>
    <n v="2018"/>
    <x v="3"/>
    <s v="AM"/>
    <s v="EEUU"/>
    <x v="0"/>
    <s v="SPRING 2019"/>
    <s v="KIDS"/>
    <x v="28"/>
    <s v="DOLARES AMERICANOS / UNITED STATES DOLLAR"/>
    <s v="TS SALES MANAGEMENT INC."/>
    <s v="NEVADA"/>
    <s v="ESTADOS UNIDOS EEUU"/>
    <n v="402"/>
    <n v="2019"/>
    <s v="SPRING"/>
    <s v="SPRING"/>
    <s v="SPRING 2019"/>
    <s v="2018-2019"/>
    <n v="12142.899999999998"/>
    <x v="12"/>
  </r>
  <r>
    <x v="0"/>
    <n v="2018"/>
    <x v="3"/>
    <s v="AM"/>
    <s v="EEUU"/>
    <x v="0"/>
    <s v="SPRING 2019"/>
    <s v="KIDS"/>
    <x v="92"/>
    <s v="DOLARES AMERICANOS / UNITED STATES DOLLAR"/>
    <s v="BILL MILLER AND COMPANY"/>
    <s v="FLORIDA"/>
    <s v="ESTADOS UNIDOS EEUU"/>
    <n v="14"/>
    <n v="2019"/>
    <s v="SPRING"/>
    <s v="SPRING"/>
    <s v="SPRING 2019"/>
    <s v="2018-2019"/>
    <n v="446"/>
    <x v="2"/>
  </r>
  <r>
    <x v="0"/>
    <n v="2018"/>
    <x v="3"/>
    <s v="AM"/>
    <s v="EEUU"/>
    <x v="0"/>
    <s v="SPRING 2019"/>
    <s v="KIDS"/>
    <x v="93"/>
    <s v="DOLARES AMERICANOS / UNITED STATES DOLLAR"/>
    <s v="BILL MILLER AND COMPANY"/>
    <s v="FLORIDA"/>
    <s v="ESTADOS UNIDOS EEUU"/>
    <n v="22"/>
    <n v="2019"/>
    <s v="SPRING"/>
    <s v="SPRING"/>
    <s v="SPRING 2019"/>
    <s v="2018-2019"/>
    <n v="702"/>
    <x v="2"/>
  </r>
  <r>
    <x v="0"/>
    <n v="2018"/>
    <x v="3"/>
    <s v="AM"/>
    <s v="EEUU"/>
    <x v="0"/>
    <s v="SPRING 2019"/>
    <s v="KIDS"/>
    <x v="201"/>
    <s v="DOLARES AMERICANOS / UNITED STATES DOLLAR"/>
    <s v="BILL MILLER AND COMPANY"/>
    <s v="FLORIDA"/>
    <s v="ESTADOS UNIDOS EEUU"/>
    <n v="41"/>
    <n v="2019"/>
    <s v="SPRING"/>
    <s v="SPRING"/>
    <s v="SPRING 2019"/>
    <s v="2018-2019"/>
    <n v="1302"/>
    <x v="2"/>
  </r>
  <r>
    <x v="0"/>
    <n v="2018"/>
    <x v="3"/>
    <s v="AM"/>
    <s v="EEUU"/>
    <x v="0"/>
    <s v="SPRING 2019"/>
    <s v="KIDS"/>
    <x v="94"/>
    <s v="DOLARES AMERICANOS / UNITED STATES DOLLAR"/>
    <s v="BILL MILLER AND COMPANY"/>
    <s v="FLORIDA"/>
    <s v="ESTADOS UNIDOS EEUU"/>
    <n v="86"/>
    <n v="2019"/>
    <s v="SPRING"/>
    <s v="SPRING"/>
    <s v="SPRING 2019"/>
    <s v="2018-2019"/>
    <n v="2711"/>
    <x v="2"/>
  </r>
  <r>
    <x v="0"/>
    <n v="2018"/>
    <x v="3"/>
    <s v="AM"/>
    <s v="EEUU"/>
    <x v="0"/>
    <s v="SPRING 2019"/>
    <s v="KIDS"/>
    <x v="161"/>
    <s v="DOLARES AMERICANOS / UNITED STATES DOLLAR"/>
    <s v="JULIUS ORTIZ MALDONADO"/>
    <s v="FLORIDA"/>
    <s v="ESTADOS UNIDOS EEUU"/>
    <n v="68"/>
    <n v="2019"/>
    <s v="SPRING"/>
    <s v="SPRING"/>
    <s v="SPRING 2019"/>
    <s v="2018-2019"/>
    <n v="2091.5"/>
    <x v="15"/>
  </r>
  <r>
    <x v="0"/>
    <n v="2018"/>
    <x v="3"/>
    <s v="AM"/>
    <s v="EEUU"/>
    <x v="0"/>
    <s v="SPRING 2019"/>
    <s v="KIDS"/>
    <x v="223"/>
    <s v="DOLARES AMERICANOS / UNITED STATES DOLLAR"/>
    <s v="ANITA M. HOPKINS"/>
    <s v="NEW JERSEY"/>
    <s v="ESTADOS UNIDOS EEUU"/>
    <n v="37"/>
    <n v="2019"/>
    <s v="SPRING"/>
    <s v="SPRING"/>
    <s v="SPRING 2019"/>
    <s v="2018-2019"/>
    <n v="1195"/>
    <x v="1"/>
  </r>
  <r>
    <x v="0"/>
    <n v="2018"/>
    <x v="3"/>
    <s v="AM"/>
    <s v="EEUU"/>
    <x v="0"/>
    <s v="SPRING 2019"/>
    <s v="KIDS"/>
    <x v="220"/>
    <s v="DOLARES AMERICANOS / UNITED STATES DOLLAR"/>
    <s v="LAURA BONG"/>
    <s v="LOUISIANA"/>
    <s v="ESTADOS UNIDOS EEUU"/>
    <n v="41"/>
    <n v="2019"/>
    <s v="SPRING"/>
    <s v="SPRING"/>
    <s v="SPRING 2019"/>
    <s v="2018-2019"/>
    <n v="1314"/>
    <x v="6"/>
  </r>
  <r>
    <x v="0"/>
    <n v="2018"/>
    <x v="3"/>
    <s v="AM"/>
    <s v="EEUU"/>
    <x v="0"/>
    <s v="SPRING 2019"/>
    <s v="KIDS"/>
    <x v="203"/>
    <s v="DOLARES AMERICANOS / UNITED STATES DOLLAR"/>
    <s v="BILL MILLER AND COMPANY"/>
    <s v="FLORIDA"/>
    <s v="ESTADOS UNIDOS EEUU"/>
    <n v="11"/>
    <n v="2019"/>
    <s v="SPRING"/>
    <s v="SPRING"/>
    <s v="SPRING 2019"/>
    <s v="2018-2019"/>
    <n v="347"/>
    <x v="2"/>
  </r>
  <r>
    <x v="0"/>
    <n v="2018"/>
    <x v="3"/>
    <s v="AM"/>
    <s v="EEUU"/>
    <x v="0"/>
    <s v="SPRING 2019"/>
    <s v="KIDS"/>
    <x v="165"/>
    <s v="DOLARES AMERICANOS / UNITED STATES DOLLAR"/>
    <s v="JULIUS ORTIZ MALDONADO"/>
    <s v="PUERTO RICO"/>
    <s v="PUERTO RICO"/>
    <n v="104"/>
    <n v="2019"/>
    <s v="SPRING"/>
    <s v="SPRING"/>
    <s v="SPRING 2019"/>
    <s v="2018-2019"/>
    <n v="3358"/>
    <x v="15"/>
  </r>
  <r>
    <x v="0"/>
    <n v="2018"/>
    <x v="3"/>
    <s v="AM"/>
    <s v="EEUU"/>
    <x v="0"/>
    <s v="SPRING 2019"/>
    <s v="KIDS"/>
    <x v="224"/>
    <s v="DOLAR CANADIENSE / CANADIAN DOLLAR"/>
    <s v="JULIE BERTRAND"/>
    <s v="QUEBEC"/>
    <s v="CANADA"/>
    <n v="32"/>
    <n v="2019"/>
    <s v="SPRING"/>
    <s v="SPRING"/>
    <s v="SPRING 2019"/>
    <s v="2018-2019"/>
    <n v="997.56320438623254"/>
    <x v="7"/>
  </r>
  <r>
    <x v="0"/>
    <n v="2018"/>
    <x v="3"/>
    <s v="AM"/>
    <s v="EEUU"/>
    <x v="0"/>
    <s v="SPRING 2019"/>
    <s v="KIDS"/>
    <x v="181"/>
    <s v="DOLARES AMERICANOS / UNITED STATES DOLLAR"/>
    <s v="PHYLLIS POSNER"/>
    <s v="NEW MEXICO"/>
    <s v="ESTADOS UNIDOS EEUU"/>
    <n v="22"/>
    <n v="2019"/>
    <s v="SPRING"/>
    <s v="SPRING"/>
    <s v="SPRING 2019"/>
    <s v="2018-2019"/>
    <n v="712"/>
    <x v="5"/>
  </r>
  <r>
    <x v="0"/>
    <n v="2018"/>
    <x v="3"/>
    <s v="AM"/>
    <s v="EEUU"/>
    <x v="0"/>
    <s v="SPRING 2019"/>
    <s v="KIDS"/>
    <x v="225"/>
    <s v="DOLARES AMERICANOS / UNITED STATES DOLLAR"/>
    <s v="ANITA M. HOPKINS"/>
    <s v="NEW JERSEY"/>
    <s v="ESTADOS UNIDOS EEUU"/>
    <n v="90"/>
    <n v="2019"/>
    <s v="SPRING"/>
    <s v="SPRING"/>
    <s v="SPRING 2019"/>
    <s v="2018-2019"/>
    <n v="2795.5"/>
    <x v="1"/>
  </r>
  <r>
    <x v="0"/>
    <n v="2018"/>
    <x v="3"/>
    <s v="AM"/>
    <s v="EEUU"/>
    <x v="0"/>
    <s v="SPRING 2019"/>
    <s v="KIDS"/>
    <x v="145"/>
    <s v="DOLARES AMERICANOS / UNITED STATES DOLLAR"/>
    <s v="HOLLY SALES INC."/>
    <s v="NORTH DAKOTA"/>
    <s v="ESTADOS UNIDOS EEUU"/>
    <n v="4"/>
    <n v="2019"/>
    <s v="SPRING"/>
    <s v="SPRING"/>
    <s v="SPRING 2019"/>
    <s v="2018-2019"/>
    <n v="133"/>
    <x v="8"/>
  </r>
  <r>
    <x v="0"/>
    <n v="2018"/>
    <x v="3"/>
    <s v="AM"/>
    <s v="EEUU"/>
    <x v="0"/>
    <s v="SPRING 2019"/>
    <s v="KIDS"/>
    <x v="216"/>
    <s v="DOLARES AMERICANOS / UNITED STATES DOLLAR"/>
    <s v="BILL MILLER AND COMPANY"/>
    <s v="FLORIDA"/>
    <s v="ESTADOS UNIDOS EEUU"/>
    <n v="192"/>
    <n v="2019"/>
    <s v="SPRING"/>
    <s v="SPRING"/>
    <s v="SPRING 2019"/>
    <s v="2018-2019"/>
    <n v="6098"/>
    <x v="2"/>
  </r>
  <r>
    <x v="0"/>
    <n v="2018"/>
    <x v="3"/>
    <s v="AM"/>
    <s v="EEUU"/>
    <x v="0"/>
    <s v="SPRING 2019"/>
    <s v="TRUNKS"/>
    <x v="54"/>
    <s v="DOLAR CANADIENSE / CANADIAN DOLLAR"/>
    <s v="JULIE BERTRAND"/>
    <s v="QUEBEC"/>
    <s v="CANADA"/>
    <n v="8"/>
    <n v="2019"/>
    <s v="SPRING"/>
    <s v="SPRING"/>
    <s v="SPRING 2019"/>
    <s v="2018-2019"/>
    <n v="335.05939689308565"/>
    <x v="7"/>
  </r>
  <r>
    <x v="0"/>
    <n v="2018"/>
    <x v="3"/>
    <s v="AM"/>
    <s v="EEUU"/>
    <x v="0"/>
    <s v="SPRING 2019"/>
    <s v="TRUNKS"/>
    <x v="22"/>
    <s v="DOLARES AMERICANOS / UNITED STATES DOLLAR"/>
    <s v="JUDITH ANN DEAL"/>
    <s v="HAWAII"/>
    <s v="ESTADOS UNIDOS EEUU"/>
    <n v="28"/>
    <n v="2019"/>
    <s v="SPRING"/>
    <s v="SPRING"/>
    <s v="SPRING 2019"/>
    <s v="2018-2019"/>
    <n v="700"/>
    <x v="10"/>
  </r>
  <r>
    <x v="0"/>
    <n v="2018"/>
    <x v="3"/>
    <s v="AM"/>
    <s v="EEUU"/>
    <x v="0"/>
    <s v="SPRING 2019"/>
    <s v="TRUNKS"/>
    <x v="5"/>
    <s v="DOLARES AMERICANOS / UNITED STATES DOLLAR"/>
    <s v="STEPHANIE VITALI"/>
    <s v="KENTUCKY"/>
    <s v="ESTADOS UNIDOS EEUU"/>
    <n v="55"/>
    <n v="2019"/>
    <s v="SPRING"/>
    <s v="SPRING"/>
    <s v="SPRING 2019"/>
    <s v="2018-2019"/>
    <n v="1789"/>
    <x v="4"/>
  </r>
  <r>
    <x v="0"/>
    <n v="2018"/>
    <x v="3"/>
    <s v="AM"/>
    <s v="EEUU"/>
    <x v="0"/>
    <s v="SPRING 2019"/>
    <s v="TRUNKS"/>
    <x v="5"/>
    <s v="DOLARES AMERICANOS / UNITED STATES DOLLAR"/>
    <s v="STEPHANIE VITALI"/>
    <s v="ONTARIO"/>
    <s v="CANADA"/>
    <n v="39"/>
    <n v="2019"/>
    <s v="SPRING"/>
    <s v="SPRING"/>
    <s v="SPRING 2019"/>
    <s v="2018-2019"/>
    <n v="1399"/>
    <x v="4"/>
  </r>
  <r>
    <x v="0"/>
    <n v="2018"/>
    <x v="3"/>
    <s v="AM"/>
    <s v="EEUU"/>
    <x v="0"/>
    <s v="SPRING 2019"/>
    <s v="TRUNKS"/>
    <x v="124"/>
    <s v="DOLARES AMERICANOS / UNITED STATES DOLLAR"/>
    <s v="JUDITH ANN DEAL"/>
    <s v="HAWAII"/>
    <s v="ESTADOS UNIDOS EEUU"/>
    <n v="5"/>
    <n v="2019"/>
    <s v="SPRING"/>
    <s v="SPRING"/>
    <s v="SPRING 2019"/>
    <s v="2018-2019"/>
    <n v="125"/>
    <x v="10"/>
  </r>
  <r>
    <x v="0"/>
    <n v="2018"/>
    <x v="3"/>
    <s v="AM"/>
    <s v="EEUU"/>
    <x v="0"/>
    <s v="SPRING 2019"/>
    <s v="TRUNKS"/>
    <x v="196"/>
    <s v="DOLARES AMERICANOS / UNITED STATES DOLLAR"/>
    <s v="BILL MILLER AND COMPANY"/>
    <s v="ALABAMA"/>
    <s v="ESTADOS UNIDOS EEUU"/>
    <n v="18"/>
    <n v="2019"/>
    <s v="SPRING"/>
    <s v="SPRING"/>
    <s v="SPRING 2019"/>
    <s v="2018-2019"/>
    <n v="441"/>
    <x v="2"/>
  </r>
  <r>
    <x v="0"/>
    <n v="2018"/>
    <x v="3"/>
    <s v="AM"/>
    <s v="EEUU"/>
    <x v="0"/>
    <s v="SPRING 2019"/>
    <s v="TRUNKS"/>
    <x v="201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125"/>
    <x v="2"/>
  </r>
  <r>
    <x v="0"/>
    <n v="2018"/>
    <x v="3"/>
    <s v="AM"/>
    <s v="EEUU"/>
    <x v="0"/>
    <s v="SPRING 2019"/>
    <s v="TRUNKS"/>
    <x v="94"/>
    <s v="DOLARES AMERICANOS / UNITED STATES DOLLAR"/>
    <s v="BILL MILLER AND COMPANY"/>
    <s v="FLORIDA"/>
    <s v="ESTADOS UNIDOS EEUU"/>
    <n v="10"/>
    <n v="2019"/>
    <s v="SPRING"/>
    <s v="SPRING"/>
    <s v="SPRING 2019"/>
    <s v="2018-2019"/>
    <n v="250"/>
    <x v="2"/>
  </r>
  <r>
    <x v="0"/>
    <n v="2018"/>
    <x v="3"/>
    <s v="AM"/>
    <s v="EEUU"/>
    <x v="0"/>
    <s v="SPRING 2019"/>
    <s v="TRUNKS"/>
    <x v="161"/>
    <s v="DOLARES AMERICANOS / UNITED STATES DOLLAR"/>
    <s v="JULIUS ORTIZ MALDONADO"/>
    <s v="FLORIDA"/>
    <s v="ESTADOS UNIDOS EEUU"/>
    <n v="8"/>
    <n v="2019"/>
    <s v="SPRING"/>
    <s v="SPRING"/>
    <s v="SPRING 2019"/>
    <s v="2018-2019"/>
    <n v="196"/>
    <x v="15"/>
  </r>
  <r>
    <x v="0"/>
    <n v="2018"/>
    <x v="3"/>
    <s v="AM"/>
    <s v="EEUU"/>
    <x v="0"/>
    <s v="SPRING 2019"/>
    <s v="TRUNKS"/>
    <x v="220"/>
    <s v="DOLARES AMERICANOS / UNITED STATES DOLLAR"/>
    <s v="LAURA BONG"/>
    <s v="LOUISIANA"/>
    <s v="ESTADOS UNIDOS EEUU"/>
    <n v="4"/>
    <n v="2019"/>
    <s v="SPRING"/>
    <s v="SPRING"/>
    <s v="SPRING 2019"/>
    <s v="2018-2019"/>
    <n v="100"/>
    <x v="6"/>
  </r>
  <r>
    <x v="0"/>
    <n v="2018"/>
    <x v="3"/>
    <s v="AM"/>
    <s v="EEUU"/>
    <x v="0"/>
    <s v="SPRING 2019"/>
    <s v="TRUNKS"/>
    <x v="205"/>
    <s v="DOLAR CANADIENSE / CANADIAN DOLLAR"/>
    <s v="JULIE BERTRAND"/>
    <s v="QUEBEC"/>
    <s v="CANADA"/>
    <n v="45"/>
    <n v="2019"/>
    <s v="SPRING"/>
    <s v="SPRING"/>
    <s v="SPRING 2019"/>
    <s v="2018-2019"/>
    <n v="1157.8967407858665"/>
    <x v="7"/>
  </r>
  <r>
    <x v="0"/>
    <n v="2018"/>
    <x v="3"/>
    <s v="AM"/>
    <s v="EEUU"/>
    <x v="0"/>
    <s v="SPRING 2019"/>
    <s v="TRUNKS"/>
    <x v="222"/>
    <s v="DOLARES AMERICANOS / UNITED STATES DOLLAR"/>
    <s v="PHYLLIS POSNER"/>
    <s v="FLORIDA"/>
    <s v="ESTADOS UNIDOS EEUU"/>
    <n v="31"/>
    <n v="2019"/>
    <s v="SPRING"/>
    <s v="SPRING"/>
    <s v="SPRING 2019"/>
    <s v="2018-2019"/>
    <n v="1085"/>
    <x v="5"/>
  </r>
  <r>
    <x v="0"/>
    <n v="2018"/>
    <x v="3"/>
    <s v="AM"/>
    <s v="EEUU"/>
    <x v="0"/>
    <s v="SPRING 2019"/>
    <s v="TRUNKS"/>
    <x v="225"/>
    <s v="DOLARES AMERICANOS / UNITED STATES DOLLAR"/>
    <s v="ANITA M. HOPKINS"/>
    <s v="NEW JERSEY"/>
    <s v="ESTADOS UNIDOS EEUU"/>
    <n v="12"/>
    <n v="2019"/>
    <s v="SPRING"/>
    <s v="SPRING"/>
    <s v="SPRING 2019"/>
    <s v="2018-2019"/>
    <n v="294"/>
    <x v="1"/>
  </r>
  <r>
    <x v="0"/>
    <n v="2018"/>
    <x v="3"/>
    <s v="AM"/>
    <s v="EEUU"/>
    <x v="0"/>
    <s v="SPRING 2019"/>
    <s v="BEACHWEAR"/>
    <x v="187"/>
    <s v="DOLARES AMERICANOS / UNITED STATES DOLLAR"/>
    <s v="BILL MILLER AND COMPANY"/>
    <s v="FLORIDA"/>
    <s v="ESTADOS UNIDOS EEUU"/>
    <n v="2"/>
    <n v="2019"/>
    <s v="SPRING"/>
    <s v="SPRING"/>
    <s v="SPRING 2019"/>
    <s v="2018-2019"/>
    <n v="80"/>
    <x v="2"/>
  </r>
  <r>
    <x v="0"/>
    <n v="2018"/>
    <x v="3"/>
    <s v="AM"/>
    <s v="EEUU"/>
    <x v="0"/>
    <s v="SPRING 2019"/>
    <s v="BEACHWEAR"/>
    <x v="0"/>
    <s v="DOLARES AMERICANOS / UNITED STATES DOLLAR"/>
    <s v="TS SALES MANAGEMENT INC."/>
    <s v="WASHINGTON"/>
    <s v="ESTADOS UNIDOS EEUU"/>
    <n v="11"/>
    <n v="2019"/>
    <s v="SPRING"/>
    <s v="SPRING"/>
    <s v="SPRING 2019"/>
    <s v="2018-2019"/>
    <n v="426.31000000000006"/>
    <x v="0"/>
  </r>
  <r>
    <x v="0"/>
    <n v="2018"/>
    <x v="3"/>
    <s v="AM"/>
    <s v="EEUU"/>
    <x v="0"/>
    <s v="SPRING 2019"/>
    <s v="BEACHWEAR"/>
    <x v="54"/>
    <s v="DOLAR CANADIENSE / CANADIAN DOLLAR"/>
    <s v="JULIE BERTRAND"/>
    <s v="QUEBEC"/>
    <s v="CANADA"/>
    <n v="7"/>
    <n v="2019"/>
    <s v="SPRING"/>
    <s v="SPRING"/>
    <s v="SPRING 2019"/>
    <s v="2018-2019"/>
    <n v="273.37800791958574"/>
    <x v="7"/>
  </r>
  <r>
    <x v="0"/>
    <n v="2018"/>
    <x v="3"/>
    <s v="AM"/>
    <s v="EEUU"/>
    <x v="0"/>
    <s v="SPRING 2019"/>
    <s v="BEACHWEAR"/>
    <x v="85"/>
    <s v="DOLARES AMERICANOS / UNITED STATES DOLLAR"/>
    <s v="JUDITH ANN DEAL"/>
    <s v="HAWAII"/>
    <s v="ESTADOS UNIDOS EEUU"/>
    <n v="7"/>
    <n v="2019"/>
    <s v="SPRING"/>
    <s v="SPRING"/>
    <s v="SPRING 2019"/>
    <s v="2018-2019"/>
    <n v="235"/>
    <x v="10"/>
  </r>
  <r>
    <x v="0"/>
    <n v="2018"/>
    <x v="3"/>
    <s v="AM"/>
    <s v="EEUU"/>
    <x v="0"/>
    <s v="SPRING 2019"/>
    <s v="BEACHWEAR"/>
    <x v="189"/>
    <s v="DOLAR CANADIENSE / CANADIAN DOLLAR"/>
    <s v="SHOUTOUTAGENCY"/>
    <s v="BRITISH COLUMBIA"/>
    <s v="CANADA"/>
    <n v="9"/>
    <n v="2019"/>
    <s v="SPRING"/>
    <s v="SPRING"/>
    <s v="SPRING 2019"/>
    <s v="2018-2019"/>
    <n v="435.57721596101135"/>
    <x v="3"/>
  </r>
  <r>
    <x v="0"/>
    <n v="2018"/>
    <x v="3"/>
    <s v="AM"/>
    <s v="EEUU"/>
    <x v="0"/>
    <s v="SPRING 2019"/>
    <s v="BEACHWEAR"/>
    <x v="190"/>
    <s v="DOLARES AMERICANOS / UNITED STATES DOLLAR"/>
    <s v="LAURA BONG"/>
    <s v="LOUISIANA"/>
    <s v="ESTADOS UNIDOS EEUU"/>
    <n v="1"/>
    <n v="2019"/>
    <s v="SPRING"/>
    <s v="SPRING"/>
    <s v="SPRING 2019"/>
    <s v="2018-2019"/>
    <n v="33"/>
    <x v="6"/>
  </r>
  <r>
    <x v="0"/>
    <n v="2018"/>
    <x v="3"/>
    <s v="AM"/>
    <s v="EEUU"/>
    <x v="0"/>
    <s v="SPRING 2019"/>
    <s v="BEACHWEAR"/>
    <x v="191"/>
    <s v="DOLAR CANADIENSE / CANADIAN DOLLAR"/>
    <s v="JULIE BERTRAND"/>
    <s v="QUEBEC"/>
    <s v="CANADA"/>
    <n v="7"/>
    <n v="2019"/>
    <s v="SPRING"/>
    <s v="SPRING"/>
    <s v="SPRING 2019"/>
    <s v="2018-2019"/>
    <n v="238.34907097167226"/>
    <x v="7"/>
  </r>
  <r>
    <x v="0"/>
    <n v="2018"/>
    <x v="3"/>
    <s v="AM"/>
    <s v="EEUU"/>
    <x v="0"/>
    <s v="SPRING 2019"/>
    <s v="BEACHWEAR"/>
    <x v="192"/>
    <s v="DOLARES AMERICANOS / UNITED STATES DOLLAR"/>
    <s v="BILL MILLER AND COMPANY"/>
    <s v="VIRGIN ISLANDS"/>
    <s v="ESTADOS UNIDOS EEUU"/>
    <n v="30"/>
    <n v="2019"/>
    <s v="SPRING"/>
    <s v="SPRING"/>
    <s v="SPRING 2019"/>
    <s v="2018-2019"/>
    <n v="1155"/>
    <x v="2"/>
  </r>
  <r>
    <x v="0"/>
    <n v="2018"/>
    <x v="3"/>
    <s v="AM"/>
    <s v="EEUU"/>
    <x v="0"/>
    <s v="SPRING 2019"/>
    <s v="BEACHWEAR"/>
    <x v="120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20"/>
    <x v="2"/>
  </r>
  <r>
    <x v="0"/>
    <n v="2018"/>
    <x v="3"/>
    <s v="AM"/>
    <s v="EEUU"/>
    <x v="0"/>
    <s v="SPRING 2019"/>
    <s v="BEACHWEAR"/>
    <x v="193"/>
    <s v="DOLARES AMERICANOS / UNITED STATES DOLLAR"/>
    <s v="BILL MILLER AND COMPANY"/>
    <s v="VIRGIN ISLANDS"/>
    <s v="ESTADOS UNIDOS EEUU"/>
    <n v="51"/>
    <n v="2019"/>
    <s v="SPRING"/>
    <s v="SPRING"/>
    <s v="SPRING 2019"/>
    <s v="2018-2019"/>
    <n v="2077"/>
    <x v="2"/>
  </r>
  <r>
    <x v="0"/>
    <n v="2018"/>
    <x v="3"/>
    <s v="AM"/>
    <s v="EEUU"/>
    <x v="0"/>
    <s v="SPRING 2019"/>
    <s v="BEACHWEAR"/>
    <x v="48"/>
    <s v="DOLARES AMERICANOS / UNITED STATES DOLLAR"/>
    <s v="PHYLLIS POSNER"/>
    <s v="CALIFORNIA"/>
    <s v="ESTADOS UNIDOS EEUU"/>
    <n v="346"/>
    <n v="2019"/>
    <s v="SPRING"/>
    <s v="SPRING"/>
    <s v="SPRING 2019"/>
    <s v="2018-2019"/>
    <n v="14324.4"/>
    <x v="5"/>
  </r>
  <r>
    <x v="0"/>
    <n v="2018"/>
    <x v="3"/>
    <s v="AM"/>
    <s v="EEUU"/>
    <x v="0"/>
    <s v="SPRING 2019"/>
    <s v="BEACHWEAR"/>
    <x v="86"/>
    <s v="DOLARES AMERICANOS / UNITED STATES DOLLAR"/>
    <s v="JULIUS ORTIZ MALDONADO"/>
    <s v="PUERTO RICO"/>
    <s v="ESTADOS UNIDOS EEUU"/>
    <n v="18"/>
    <n v="2019"/>
    <s v="SPRING"/>
    <s v="SPRING"/>
    <s v="SPRING 2019"/>
    <s v="2018-2019"/>
    <n v="742"/>
    <x v="15"/>
  </r>
  <r>
    <x v="0"/>
    <n v="2018"/>
    <x v="3"/>
    <s v="AM"/>
    <s v="EEUU"/>
    <x v="0"/>
    <s v="SPRING 2019"/>
    <s v="BEACHWEAR"/>
    <x v="121"/>
    <s v="DOLARES AMERICANOS / UNITED STATES DOLLAR"/>
    <s v="JUDITH ANN DEAL"/>
    <s v="HAWAII"/>
    <s v="ESTADOS UNIDOS EEUU"/>
    <n v="26"/>
    <n v="2019"/>
    <s v="SPRING"/>
    <s v="SPRING"/>
    <s v="SPRING 2019"/>
    <s v="2018-2019"/>
    <n v="1124"/>
    <x v="10"/>
  </r>
  <r>
    <x v="0"/>
    <n v="2018"/>
    <x v="3"/>
    <s v="AM"/>
    <s v="EEUU"/>
    <x v="0"/>
    <s v="SPRING 2019"/>
    <s v="BEACHWEAR"/>
    <x v="87"/>
    <s v="DOLARES AMERICANOS / UNITED STATES DOLLAR"/>
    <s v="JUDITH ANN DEAL"/>
    <s v="HAWAII"/>
    <s v="ESTADOS UNIDOS EEUU"/>
    <n v="8"/>
    <n v="2019"/>
    <s v="SPRING"/>
    <s v="SPRING"/>
    <s v="SPRING 2019"/>
    <s v="2018-2019"/>
    <n v="272"/>
    <x v="10"/>
  </r>
  <r>
    <x v="0"/>
    <n v="2018"/>
    <x v="3"/>
    <s v="AM"/>
    <s v="EEUU"/>
    <x v="0"/>
    <s v="SPRING 2019"/>
    <s v="BEACHWEAR"/>
    <x v="5"/>
    <s v="DOLARES AMERICANOS / UNITED STATES DOLLAR"/>
    <s v="STEPHANIE VITALI"/>
    <s v="KENTUCKY"/>
    <s v="ESTADOS UNIDOS EEUU"/>
    <n v="48"/>
    <n v="2019"/>
    <s v="SPRING"/>
    <s v="SPRING"/>
    <s v="SPRING 2019"/>
    <s v="2018-2019"/>
    <n v="2173"/>
    <x v="4"/>
  </r>
  <r>
    <x v="0"/>
    <n v="2018"/>
    <x v="3"/>
    <s v="AM"/>
    <s v="EEUU"/>
    <x v="0"/>
    <s v="SPRING 2019"/>
    <s v="BEACHWEAR"/>
    <x v="5"/>
    <s v="DOLARES AMERICANOS / UNITED STATES DOLLAR"/>
    <s v="STEPHANIE VITALI"/>
    <s v="ONTARIO"/>
    <s v="CANADA"/>
    <n v="60"/>
    <n v="2019"/>
    <s v="SPRING"/>
    <s v="SPRING"/>
    <s v="SPRING 2019"/>
    <s v="2018-2019"/>
    <n v="2590"/>
    <x v="4"/>
  </r>
  <r>
    <x v="0"/>
    <n v="2018"/>
    <x v="3"/>
    <s v="AM"/>
    <s v="EEUU"/>
    <x v="0"/>
    <s v="SPRING 2019"/>
    <s v="BEACHWEAR"/>
    <x v="122"/>
    <s v="DOLARES AMERICANOS / UNITED STATES DOLLAR"/>
    <s v="BILL MILLER AND COMPANY"/>
    <s v="FLORIDA"/>
    <s v="ESTADOS UNIDOS EEUU"/>
    <n v="13"/>
    <n v="2019"/>
    <s v="SPRING"/>
    <s v="SPRING"/>
    <s v="SPRING 2019"/>
    <s v="2018-2019"/>
    <n v="582"/>
    <x v="2"/>
  </r>
  <r>
    <x v="0"/>
    <n v="2018"/>
    <x v="3"/>
    <s v="AM"/>
    <s v="EEUU"/>
    <x v="0"/>
    <s v="SPRING 2019"/>
    <s v="BEACHWEAR"/>
    <x v="25"/>
    <s v="DOLARES AMERICANOS / UNITED STATES DOLLAR"/>
    <s v="JUDITH ANN DEAL"/>
    <s v="HAWAII"/>
    <s v="ESTADOS UNIDOS EEUU"/>
    <n v="60"/>
    <n v="2019"/>
    <s v="SPRING"/>
    <s v="SPRING"/>
    <s v="SPRING 2019"/>
    <s v="2018-2019"/>
    <n v="2177.4"/>
    <x v="10"/>
  </r>
  <r>
    <x v="0"/>
    <n v="2018"/>
    <x v="3"/>
    <s v="AM"/>
    <s v="EEUU"/>
    <x v="0"/>
    <s v="SPRING 2019"/>
    <s v="BEACHWEAR"/>
    <x v="88"/>
    <s v="DOLARES AMERICANOS / UNITED STATES DOLLAR"/>
    <s v="BILL MILLER AND COMPANY"/>
    <s v="FLORIDA"/>
    <s v="ESTADOS UNIDOS EEUU"/>
    <n v="7"/>
    <n v="2019"/>
    <s v="SPRING"/>
    <s v="SPRING"/>
    <s v="SPRING 2019"/>
    <s v="2018-2019"/>
    <n v="231"/>
    <x v="2"/>
  </r>
  <r>
    <x v="0"/>
    <n v="2018"/>
    <x v="3"/>
    <s v="AM"/>
    <s v="EEUU"/>
    <x v="0"/>
    <s v="SPRING 2019"/>
    <s v="BEACHWEAR"/>
    <x v="89"/>
    <s v="DOLARES AMERICANOS / UNITED STATES DOLLAR"/>
    <s v="BILL MILLER AND COMPANY"/>
    <s v="FLORIDA"/>
    <s v="ESTADOS UNIDOS EEUU"/>
    <n v="16"/>
    <n v="2019"/>
    <s v="SPRING"/>
    <s v="SPRING"/>
    <s v="SPRING 2019"/>
    <s v="2018-2019"/>
    <n v="456.95999999999992"/>
    <x v="2"/>
  </r>
  <r>
    <x v="0"/>
    <n v="2018"/>
    <x v="3"/>
    <s v="AM"/>
    <s v="EEUU"/>
    <x v="0"/>
    <s v="SPRING 2019"/>
    <s v="BEACHWEAR"/>
    <x v="89"/>
    <s v="DOLARES AMERICANOS / UNITED STATES DOLLAR"/>
    <s v="BILL MILLER AND COMPANY"/>
    <s v="PUERTO RICO"/>
    <s v="PUERTO RICO"/>
    <n v="27"/>
    <n v="2019"/>
    <s v="SPRING"/>
    <s v="SPRING"/>
    <s v="SPRING 2019"/>
    <s v="2018-2019"/>
    <n v="929.88"/>
    <x v="2"/>
  </r>
  <r>
    <x v="0"/>
    <n v="2018"/>
    <x v="3"/>
    <s v="AM"/>
    <s v="EEUU"/>
    <x v="0"/>
    <s v="SPRING 2019"/>
    <s v="BEACHWEAR"/>
    <x v="89"/>
    <s v="DOLARES AMERICANOS / UNITED STATES DOLLAR"/>
    <s v="BILL MILLER AND COMPANY"/>
    <s v="VALLE"/>
    <s v="COLOMBIA"/>
    <n v="286"/>
    <n v="2019"/>
    <s v="SPRING"/>
    <s v="SPRING"/>
    <s v="SPRING 2019"/>
    <s v="2018-2019"/>
    <n v="9362.64"/>
    <x v="2"/>
  </r>
  <r>
    <x v="0"/>
    <n v="2018"/>
    <x v="3"/>
    <s v="AM"/>
    <s v="EEUU"/>
    <x v="0"/>
    <s v="SPRING 2019"/>
    <s v="BEACHWEAR"/>
    <x v="124"/>
    <s v="DOLARES AMERICANOS / UNITED STATES DOLLAR"/>
    <s v="JUDITH ANN DEAL"/>
    <s v="HAWAII"/>
    <s v="ESTADOS UNIDOS EEUU"/>
    <n v="50"/>
    <n v="2019"/>
    <s v="SPRING"/>
    <s v="SPRING"/>
    <s v="SPRING 2019"/>
    <s v="2018-2019"/>
    <n v="2014"/>
    <x v="10"/>
  </r>
  <r>
    <x v="0"/>
    <n v="2018"/>
    <x v="3"/>
    <s v="AM"/>
    <s v="EEUU"/>
    <x v="0"/>
    <s v="SPRING 2019"/>
    <s v="BEACHWEAR"/>
    <x v="196"/>
    <s v="DOLARES AMERICANOS / UNITED STATES DOLLAR"/>
    <s v="BILL MILLER AND COMPANY"/>
    <s v="ALABAMA"/>
    <s v="ESTADOS UNIDOS EEUU"/>
    <n v="6"/>
    <n v="2019"/>
    <s v="SPRING"/>
    <s v="SPRING"/>
    <s v="SPRING 2019"/>
    <s v="2018-2019"/>
    <n v="204"/>
    <x v="2"/>
  </r>
  <r>
    <x v="0"/>
    <n v="2018"/>
    <x v="3"/>
    <s v="AM"/>
    <s v="EEUU"/>
    <x v="0"/>
    <s v="SPRING 2019"/>
    <s v="BEACHWEAR"/>
    <x v="26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204"/>
    <x v="2"/>
  </r>
  <r>
    <x v="0"/>
    <n v="2018"/>
    <x v="3"/>
    <s v="AM"/>
    <s v="EEUU"/>
    <x v="0"/>
    <s v="SPRING 2019"/>
    <s v="BEACHWEAR"/>
    <x v="19"/>
    <s v="DOLARES AMERICANOS / UNITED STATES DOLLAR"/>
    <s v="HOLLY SALES INC."/>
    <s v="OHIO"/>
    <s v="ESTADOS UNIDOS EEUU"/>
    <n v="2"/>
    <n v="2019"/>
    <s v="SPRING"/>
    <s v="SPRING"/>
    <s v="SPRING 2019"/>
    <s v="2018-2019"/>
    <n v="90"/>
    <x v="8"/>
  </r>
  <r>
    <x v="0"/>
    <n v="2018"/>
    <x v="3"/>
    <s v="AM"/>
    <s v="EEUU"/>
    <x v="0"/>
    <s v="SPRING 2019"/>
    <s v="BEACHWEAR"/>
    <x v="91"/>
    <s v="DOLARES AMERICANOS / UNITED STATES DOLLAR"/>
    <s v="JUDITH ANN DEAL"/>
    <s v="HAWAII"/>
    <s v="ESTADOS UNIDOS EEUU"/>
    <n v="10"/>
    <n v="2019"/>
    <s v="SPRING"/>
    <s v="SPRING"/>
    <s v="SPRING 2019"/>
    <s v="2018-2019"/>
    <n v="347"/>
    <x v="10"/>
  </r>
  <r>
    <x v="0"/>
    <n v="2018"/>
    <x v="3"/>
    <s v="AM"/>
    <s v="EEUU"/>
    <x v="0"/>
    <s v="SPRING 2019"/>
    <s v="BEACHWEAR"/>
    <x v="74"/>
    <s v="DOLARES AMERICANOS / UNITED STATES DOLLAR"/>
    <s v="JUDITH ANN DEAL"/>
    <s v="HAWAII"/>
    <s v="ESTADOS UNIDOS EEUU"/>
    <n v="6"/>
    <n v="2019"/>
    <s v="SPRING"/>
    <s v="SPRING"/>
    <s v="SPRING 2019"/>
    <s v="2018-2019"/>
    <n v="270"/>
    <x v="10"/>
  </r>
  <r>
    <x v="0"/>
    <n v="2018"/>
    <x v="3"/>
    <s v="AM"/>
    <s v="EEUU"/>
    <x v="0"/>
    <s v="SPRING 2019"/>
    <s v="BEACHWEAR"/>
    <x v="28"/>
    <s v="DOLARES AMERICANOS / UNITED STATES DOLLAR"/>
    <s v="PAIGE ALYSE STRAUGHAN"/>
    <s v="NEVADA"/>
    <s v="ESTADOS UNIDOS EEUU"/>
    <n v="12"/>
    <n v="2019"/>
    <s v="SPRING"/>
    <s v="SPRING"/>
    <s v="SPRING 2019"/>
    <s v="2018-2019"/>
    <n v="464.64000000000004"/>
    <x v="0"/>
  </r>
  <r>
    <x v="0"/>
    <n v="2018"/>
    <x v="3"/>
    <s v="AM"/>
    <s v="EEUU"/>
    <x v="0"/>
    <s v="SPRING 2019"/>
    <s v="BEACHWEAR"/>
    <x v="159"/>
    <s v="DOLARES AMERICANOS / UNITED STATES DOLLAR"/>
    <s v="BILL MILLER AND COMPANY"/>
    <s v="BONAIRE"/>
    <s v="PAISES BAJOS (HOLANDA)"/>
    <n v="7"/>
    <n v="2019"/>
    <s v="SPRING"/>
    <s v="SPRING"/>
    <s v="SPRING 2019"/>
    <s v="2018-2019"/>
    <n v="271"/>
    <x v="2"/>
  </r>
  <r>
    <x v="0"/>
    <n v="2018"/>
    <x v="3"/>
    <s v="AM"/>
    <s v="EEUU"/>
    <x v="0"/>
    <s v="SPRING 2019"/>
    <s v="BEACHWEAR"/>
    <x v="200"/>
    <s v="DOLAR CANADIENSE / CANADIAN DOLLAR"/>
    <s v="STEPHANIE VITALI"/>
    <s v="ONTARIO"/>
    <s v="CANADA"/>
    <n v="5"/>
    <n v="2019"/>
    <s v="SPRING"/>
    <s v="SPRING"/>
    <s v="SPRING 2019"/>
    <s v="2018-2019"/>
    <n v="223.11909838562292"/>
    <x v="4"/>
  </r>
  <r>
    <x v="0"/>
    <n v="2018"/>
    <x v="3"/>
    <s v="AM"/>
    <s v="EEUU"/>
    <x v="0"/>
    <s v="SPRING 2019"/>
    <s v="BEACHWEAR"/>
    <x v="127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204"/>
    <x v="2"/>
  </r>
  <r>
    <x v="0"/>
    <n v="2018"/>
    <x v="3"/>
    <s v="AM"/>
    <s v="EEUU"/>
    <x v="0"/>
    <s v="SPRING 2019"/>
    <s v="BEACHWEAR"/>
    <x v="92"/>
    <s v="DOLARES AMERICANOS / UNITED STATES DOLLAR"/>
    <s v="BILL MILLER AND COMPANY"/>
    <s v="FLORIDA"/>
    <s v="ESTADOS UNIDOS EEUU"/>
    <n v="10"/>
    <n v="2019"/>
    <s v="SPRING"/>
    <s v="SPRING"/>
    <s v="SPRING 2019"/>
    <s v="2018-2019"/>
    <n v="413"/>
    <x v="2"/>
  </r>
  <r>
    <x v="0"/>
    <n v="2018"/>
    <x v="3"/>
    <s v="AM"/>
    <s v="EEUU"/>
    <x v="0"/>
    <s v="SPRING 2019"/>
    <s v="BEACHWEAR"/>
    <x v="129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822"/>
    <x v="2"/>
  </r>
  <r>
    <x v="0"/>
    <n v="2018"/>
    <x v="3"/>
    <s v="AM"/>
    <s v="EEUU"/>
    <x v="0"/>
    <s v="SPRING 2019"/>
    <s v="BEACHWEAR"/>
    <x v="202"/>
    <s v="DOLARES AMERICANOS / UNITED STATES DOLLAR"/>
    <s v="ANITA M. HOPKINS"/>
    <s v="NEW YORK"/>
    <s v="ESTADOS UNIDOS EEUU"/>
    <n v="3"/>
    <n v="2019"/>
    <s v="SPRING"/>
    <s v="SPRING"/>
    <s v="SPRING 2019"/>
    <s v="2018-2019"/>
    <n v="111"/>
    <x v="1"/>
  </r>
  <r>
    <x v="0"/>
    <n v="2018"/>
    <x v="3"/>
    <s v="AM"/>
    <s v="EEUU"/>
    <x v="0"/>
    <s v="SPRING 2019"/>
    <s v="BEACHWEAR"/>
    <x v="94"/>
    <s v="DOLARES AMERICANOS / UNITED STATES DOLLAR"/>
    <s v="BILL MILLER AND COMPANY"/>
    <s v="FLORIDA"/>
    <s v="ESTADOS UNIDOS EEUU"/>
    <n v="32"/>
    <n v="2019"/>
    <s v="SPRING"/>
    <s v="SPRING"/>
    <s v="SPRING 2019"/>
    <s v="2018-2019"/>
    <n v="1290"/>
    <x v="2"/>
  </r>
  <r>
    <x v="0"/>
    <n v="2018"/>
    <x v="3"/>
    <s v="AM"/>
    <s v="EEUU"/>
    <x v="0"/>
    <s v="SPRING 2019"/>
    <s v="BEACHWEAR"/>
    <x v="95"/>
    <s v="DOLARES AMERICANOS / UNITED STATES DOLLAR"/>
    <s v="BILL MILLER AND COMPANY"/>
    <s v="FLORIDA"/>
    <s v="ESTADOS UNIDOS EEUU"/>
    <n v="11"/>
    <n v="2019"/>
    <s v="SPRING"/>
    <s v="SPRING"/>
    <s v="SPRING 2019"/>
    <s v="2018-2019"/>
    <n v="414"/>
    <x v="2"/>
  </r>
  <r>
    <x v="0"/>
    <n v="2018"/>
    <x v="3"/>
    <s v="AM"/>
    <s v="EEUU"/>
    <x v="0"/>
    <s v="SPRING 2019"/>
    <s v="BEACHWEAR"/>
    <x v="161"/>
    <s v="DOLARES AMERICANOS / UNITED STATES DOLLAR"/>
    <s v="JULIUS ORTIZ MALDONADO"/>
    <s v="FLORIDA"/>
    <s v="ESTADOS UNIDOS EEUU"/>
    <n v="22"/>
    <n v="2019"/>
    <s v="SPRING"/>
    <s v="SPRING"/>
    <s v="SPRING 2019"/>
    <s v="2018-2019"/>
    <n v="880.5"/>
    <x v="15"/>
  </r>
  <r>
    <x v="0"/>
    <n v="2018"/>
    <x v="3"/>
    <s v="AM"/>
    <s v="EEUU"/>
    <x v="0"/>
    <s v="SPRING 2019"/>
    <s v="BEACHWEAR"/>
    <x v="223"/>
    <s v="DOLARES AMERICANOS / UNITED STATES DOLLAR"/>
    <s v="ANITA M. HOPKINS"/>
    <s v="NEW JERSEY"/>
    <s v="ESTADOS UNIDOS EEUU"/>
    <n v="4"/>
    <n v="2019"/>
    <s v="SPRING"/>
    <s v="SPRING"/>
    <s v="SPRING 2019"/>
    <s v="2018-2019"/>
    <n v="120"/>
    <x v="1"/>
  </r>
  <r>
    <x v="0"/>
    <n v="2018"/>
    <x v="3"/>
    <s v="AM"/>
    <s v="EEUU"/>
    <x v="0"/>
    <s v="SPRING 2019"/>
    <s v="BEACHWEAR"/>
    <x v="163"/>
    <s v="DOLARES AMERICANOS / UNITED STATES DOLLAR"/>
    <s v="BILL MILLER AND COMPANY"/>
    <s v="FLORIDA"/>
    <s v="ESTADOS UNIDOS EEUU"/>
    <n v="9"/>
    <n v="2019"/>
    <s v="SPRING"/>
    <s v="SPRING"/>
    <s v="SPRING 2019"/>
    <s v="2018-2019"/>
    <n v="426"/>
    <x v="2"/>
  </r>
  <r>
    <x v="0"/>
    <n v="2018"/>
    <x v="3"/>
    <s v="AM"/>
    <s v="EEUU"/>
    <x v="0"/>
    <s v="SPRING 2019"/>
    <s v="BEACHWEAR"/>
    <x v="203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98"/>
    <x v="2"/>
  </r>
  <r>
    <x v="0"/>
    <n v="2018"/>
    <x v="3"/>
    <s v="AM"/>
    <s v="EEUU"/>
    <x v="0"/>
    <s v="SPRING 2019"/>
    <s v="BEACHWEAR"/>
    <x v="165"/>
    <s v="DOLARES AMERICANOS / UNITED STATES DOLLAR"/>
    <s v="JULIUS ORTIZ MALDONADO"/>
    <s v="PUERTO RICO"/>
    <s v="PUERTO RICO"/>
    <n v="14"/>
    <n v="2019"/>
    <s v="SPRING"/>
    <s v="SPRING"/>
    <s v="SPRING 2019"/>
    <s v="2018-2019"/>
    <n v="420"/>
    <x v="15"/>
  </r>
  <r>
    <x v="0"/>
    <n v="2018"/>
    <x v="3"/>
    <s v="AM"/>
    <s v="EEUU"/>
    <x v="0"/>
    <s v="SPRING 2019"/>
    <s v="BEACHWEAR"/>
    <x v="168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86"/>
    <x v="2"/>
  </r>
  <r>
    <x v="0"/>
    <n v="2018"/>
    <x v="3"/>
    <s v="AM"/>
    <s v="EEUU"/>
    <x v="0"/>
    <s v="SPRING 2019"/>
    <s v="BEACHWEAR"/>
    <x v="207"/>
    <s v="DOLARES AMERICANOS / UNITED STATES DOLLAR"/>
    <s v="BILL MILLER AND COMPANY"/>
    <s v="ANTIGUA"/>
    <s v="ANTIGUA Y BARBUDA"/>
    <n v="6"/>
    <n v="2019"/>
    <s v="SPRING"/>
    <s v="SPRING"/>
    <s v="SPRING 2019"/>
    <s v="2018-2019"/>
    <n v="366"/>
    <x v="2"/>
  </r>
  <r>
    <x v="0"/>
    <n v="2018"/>
    <x v="3"/>
    <s v="AM"/>
    <s v="EEUU"/>
    <x v="0"/>
    <s v="SPRING 2019"/>
    <s v="BEACHWEAR"/>
    <x v="169"/>
    <s v="DOLARES AMERICANOS / UNITED STATES DOLLAR"/>
    <s v="BILL MILLER AND COMPANY"/>
    <s v="FLORIDA"/>
    <s v="ESTADOS UNIDOS EEUU"/>
    <n v="7"/>
    <n v="2019"/>
    <s v="SPRING"/>
    <s v="SPRING"/>
    <s v="SPRING 2019"/>
    <s v="2018-2019"/>
    <n v="306"/>
    <x v="2"/>
  </r>
  <r>
    <x v="0"/>
    <n v="2018"/>
    <x v="3"/>
    <s v="AM"/>
    <s v="EEUU"/>
    <x v="0"/>
    <s v="SPRING 2019"/>
    <s v="BEACHWEAR"/>
    <x v="221"/>
    <s v="DOLARES AMERICANOS / UNITED STATES DOLLAR"/>
    <s v="BILL MILLER AND COMPANY"/>
    <s v="FLORIDA"/>
    <s v="ESTADOS UNIDOS EEUU"/>
    <n v="9"/>
    <n v="2019"/>
    <s v="SPRING"/>
    <s v="SPRING"/>
    <s v="SPRING 2019"/>
    <s v="2018-2019"/>
    <n v="409"/>
    <x v="2"/>
  </r>
  <r>
    <x v="0"/>
    <n v="2018"/>
    <x v="3"/>
    <s v="AM"/>
    <s v="EEUU"/>
    <x v="0"/>
    <s v="SPRING 2019"/>
    <s v="BEACHWEAR"/>
    <x v="208"/>
    <s v="DOLARES AMERICANOS / UNITED STATES DOLLAR"/>
    <s v="LAURA BONG"/>
    <s v="TEXAS"/>
    <s v="ESTADOS UNIDOS EEUU"/>
    <n v="2"/>
    <n v="2019"/>
    <s v="SPRING"/>
    <s v="SPRING"/>
    <s v="SPRING 2019"/>
    <s v="2018-2019"/>
    <n v="66"/>
    <x v="6"/>
  </r>
  <r>
    <x v="0"/>
    <n v="2018"/>
    <x v="3"/>
    <s v="AM"/>
    <s v="EEUU"/>
    <x v="0"/>
    <s v="SPRING 2019"/>
    <s v="BEACHWEAR"/>
    <x v="222"/>
    <s v="DOLARES AMERICANOS / UNITED STATES DOLLAR"/>
    <s v="PHYLLIS POSNER"/>
    <s v="FLORIDA"/>
    <s v="ESTADOS UNIDOS EEUU"/>
    <n v="11"/>
    <n v="2019"/>
    <s v="SPRING"/>
    <s v="SPRING"/>
    <s v="SPRING 2019"/>
    <s v="2018-2019"/>
    <n v="563"/>
    <x v="5"/>
  </r>
  <r>
    <x v="0"/>
    <n v="2018"/>
    <x v="3"/>
    <s v="AM"/>
    <s v="EEUU"/>
    <x v="0"/>
    <s v="SPRING 2019"/>
    <s v="BEACHWEAR"/>
    <x v="225"/>
    <s v="DOLARES AMERICANOS / UNITED STATES DOLLAR"/>
    <s v="ANITA M. HOPKINS"/>
    <s v="NEW JERSEY"/>
    <s v="ESTADOS UNIDOS EEUU"/>
    <n v="8"/>
    <n v="2019"/>
    <s v="SPRING"/>
    <s v="SPRING"/>
    <s v="SPRING 2019"/>
    <s v="2018-2019"/>
    <n v="236"/>
    <x v="1"/>
  </r>
  <r>
    <x v="0"/>
    <n v="2018"/>
    <x v="3"/>
    <s v="AM"/>
    <s v="EEUU"/>
    <x v="0"/>
    <s v="SPRING 2019"/>
    <s v="BEACHWEAR"/>
    <x v="211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258"/>
    <x v="2"/>
  </r>
  <r>
    <x v="0"/>
    <n v="2018"/>
    <x v="3"/>
    <s v="AM"/>
    <s v="EEUU"/>
    <x v="0"/>
    <s v="SPRING 2019"/>
    <s v="BEACHWEAR"/>
    <x v="212"/>
    <s v="DOLARES AMERICANOS / UNITED STATES DOLLAR"/>
    <s v="ANITA M. HOPKINS"/>
    <s v="MARYLAND"/>
    <s v="ESTADOS UNIDOS EEUU"/>
    <n v="3"/>
    <n v="2019"/>
    <s v="SPRING"/>
    <s v="SPRING"/>
    <s v="SPRING 2019"/>
    <s v="2018-2019"/>
    <n v="135"/>
    <x v="1"/>
  </r>
  <r>
    <x v="0"/>
    <n v="2018"/>
    <x v="3"/>
    <s v="AM"/>
    <s v="EEUU"/>
    <x v="0"/>
    <s v="SPRING 2019"/>
    <s v="BEACHWEAR"/>
    <x v="215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612"/>
    <x v="2"/>
  </r>
  <r>
    <x v="0"/>
    <n v="2018"/>
    <x v="3"/>
    <s v="AM"/>
    <s v="EEUU"/>
    <x v="0"/>
    <s v="SPRING 2019"/>
    <s v="BEACHWEAR"/>
    <x v="216"/>
    <s v="DOLARES AMERICANOS / UNITED STATES DOLLAR"/>
    <s v="BILL MILLER AND COMPANY"/>
    <s v="FLORIDA"/>
    <s v="ESTADOS UNIDOS EEUU"/>
    <n v="56"/>
    <n v="2019"/>
    <s v="SPRING"/>
    <s v="SPRING"/>
    <s v="SPRING 2019"/>
    <s v="2018-2019"/>
    <n v="2196"/>
    <x v="2"/>
  </r>
  <r>
    <x v="0"/>
    <n v="2018"/>
    <x v="3"/>
    <s v="AM"/>
    <s v="EEUU"/>
    <x v="0"/>
    <s v="SUMMER 2019"/>
    <s v="ACCESSORIES"/>
    <x v="187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54"/>
    <x v="2"/>
  </r>
  <r>
    <x v="0"/>
    <n v="2018"/>
    <x v="3"/>
    <s v="AM"/>
    <s v="EEUU"/>
    <x v="0"/>
    <s v="SUMMER 2019"/>
    <s v="ACCESSORIES"/>
    <x v="22"/>
    <s v="DOLARES AMERICANOS / UNITED STATES DOLLAR"/>
    <s v="JUDITH ANN DEAL"/>
    <s v="HAWAII"/>
    <s v="ESTADOS UNIDOS EEUU"/>
    <n v="48"/>
    <n v="2019"/>
    <s v="SUMMER"/>
    <s v="SUMMER"/>
    <s v="SUMMER 2019"/>
    <s v="2018-2019"/>
    <n v="432"/>
    <x v="10"/>
  </r>
  <r>
    <x v="0"/>
    <n v="2018"/>
    <x v="3"/>
    <s v="AM"/>
    <s v="EEUU"/>
    <x v="0"/>
    <s v="SUMMER 2019"/>
    <s v="ACCESSORIES"/>
    <x v="114"/>
    <s v="DOLARES AMERICANOS / UNITED STATES DOLLAR"/>
    <s v="ANITA M. HOPKINS"/>
    <s v="NEW JERSEY"/>
    <s v="ESTADOS UNIDOS EEUU"/>
    <n v="32"/>
    <n v="2019"/>
    <s v="SUMMER"/>
    <s v="SUMMER"/>
    <s v="SUMMER 2019"/>
    <s v="2018-2019"/>
    <n v="288"/>
    <x v="1"/>
  </r>
  <r>
    <x v="0"/>
    <n v="2018"/>
    <x v="3"/>
    <s v="AM"/>
    <s v="EEUU"/>
    <x v="0"/>
    <s v="SUMMER 2019"/>
    <s v="ACCESSORIES"/>
    <x v="118"/>
    <s v="DOLARES AMERICANOS / UNITED STATES DOLLAR"/>
    <s v="JULIUS ORTIZ MALDONADO"/>
    <s v="FLORIDA"/>
    <s v="ESTADOS UNIDOS EEUU"/>
    <n v="12"/>
    <n v="2019"/>
    <s v="SUMMER"/>
    <s v="SUMMER"/>
    <s v="SUMMER 2019"/>
    <s v="2018-2019"/>
    <n v="108"/>
    <x v="15"/>
  </r>
  <r>
    <x v="0"/>
    <n v="2018"/>
    <x v="3"/>
    <s v="AM"/>
    <s v="EEUU"/>
    <x v="0"/>
    <s v="SUMMER 2019"/>
    <s v="ACCESSORIES"/>
    <x v="193"/>
    <s v="DOLARES AMERICANOS / UNITED STATES DOLLAR"/>
    <s v="BILL MILLER AND COMPANY"/>
    <s v="VIRGIN ISLANDS"/>
    <s v="ESTADOS UNIDOS EEUU"/>
    <n v="48"/>
    <n v="2019"/>
    <s v="SUMMER"/>
    <s v="SUMMER"/>
    <s v="SUMMER 2019"/>
    <s v="2018-2019"/>
    <n v="432"/>
    <x v="2"/>
  </r>
  <r>
    <x v="0"/>
    <n v="2018"/>
    <x v="3"/>
    <s v="AM"/>
    <s v="EEUU"/>
    <x v="0"/>
    <s v="SUMMER 2019"/>
    <s v="ACCESSORIES"/>
    <x v="194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3"/>
    <s v="AM"/>
    <s v="EEUU"/>
    <x v="0"/>
    <s v="SUMMER 2019"/>
    <s v="ACCESSORIES"/>
    <x v="217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216"/>
    <x v="2"/>
  </r>
  <r>
    <x v="0"/>
    <n v="2018"/>
    <x v="3"/>
    <s v="AM"/>
    <s v="EEUU"/>
    <x v="0"/>
    <s v="SUMMER 2019"/>
    <s v="ACCESSORIES"/>
    <x v="50"/>
    <s v="DOLARES AMERICANOS / UNITED STATES DOLLAR"/>
    <s v="BILL MILLER AND COMPANY"/>
    <s v="FLORIDA"/>
    <s v="ESTADOS UNIDOS EEUU"/>
    <n v="72"/>
    <n v="2019"/>
    <s v="SUMMER"/>
    <s v="SUMMER"/>
    <s v="SUMMER 2019"/>
    <s v="2018-2019"/>
    <n v="648"/>
    <x v="2"/>
  </r>
  <r>
    <x v="0"/>
    <n v="2018"/>
    <x v="3"/>
    <s v="AM"/>
    <s v="EEUU"/>
    <x v="0"/>
    <s v="SUMMER 2019"/>
    <s v="ACCESSORIES"/>
    <x v="3"/>
    <s v="DOLARES AMERICANOS / UNITED STATES DOLLAR"/>
    <s v="ANITA M. HOPKINS"/>
    <s v="RHODE ISLAND"/>
    <s v="ESTADOS UNIDOS EEUU"/>
    <n v="12"/>
    <n v="2019"/>
    <s v="SUMMER"/>
    <s v="SUMMER"/>
    <s v="SUMMER 2019"/>
    <s v="2018-2019"/>
    <n v="120"/>
    <x v="1"/>
  </r>
  <r>
    <x v="0"/>
    <n v="2018"/>
    <x v="3"/>
    <s v="AM"/>
    <s v="EEUU"/>
    <x v="0"/>
    <s v="SUMMER 2019"/>
    <s v="ACCESSORIES"/>
    <x v="5"/>
    <s v="DOLARES AMERICANOS / UNITED STATES DOLLAR"/>
    <s v="STEPHANIE VITALI"/>
    <s v="KENTUCKY"/>
    <s v="ESTADOS UNIDOS EEUU"/>
    <n v="25"/>
    <n v="2019"/>
    <s v="SUMMER"/>
    <s v="SUMMER"/>
    <s v="SUMMER 2019"/>
    <s v="2018-2019"/>
    <n v="225"/>
    <x v="4"/>
  </r>
  <r>
    <x v="0"/>
    <n v="2018"/>
    <x v="3"/>
    <s v="AM"/>
    <s v="EEUU"/>
    <x v="0"/>
    <s v="SUMMER 2019"/>
    <s v="ACCESSORIES"/>
    <x v="25"/>
    <s v="DOLARES AMERICANOS / UNITED STATES DOLLAR"/>
    <s v="JUDITH ANN DEAL"/>
    <s v="HAWAII"/>
    <s v="ESTADOS UNIDOS EEUU"/>
    <n v="24"/>
    <n v="2019"/>
    <s v="SUMMER"/>
    <s v="SUMMER"/>
    <s v="SUMMER 2019"/>
    <s v="2018-2019"/>
    <n v="205.20000000000002"/>
    <x v="10"/>
  </r>
  <r>
    <x v="0"/>
    <n v="2018"/>
    <x v="3"/>
    <s v="AM"/>
    <s v="EEUU"/>
    <x v="0"/>
    <s v="SUMMER 2019"/>
    <s v="ACCESSORIES"/>
    <x v="196"/>
    <s v="DOLARES AMERICANOS / UNITED STATES DOLLAR"/>
    <s v="BILL MILLER AND COMPANY"/>
    <s v="ALABAMA"/>
    <s v="ESTADOS UNIDOS EEUU"/>
    <n v="12"/>
    <n v="2019"/>
    <s v="SUMMER"/>
    <s v="SUMMER"/>
    <s v="SUMMER 2019"/>
    <s v="2018-2019"/>
    <n v="108"/>
    <x v="2"/>
  </r>
  <r>
    <x v="0"/>
    <n v="2018"/>
    <x v="3"/>
    <s v="AM"/>
    <s v="EEUU"/>
    <x v="0"/>
    <s v="SUMMER 2019"/>
    <s v="ACCESSORIES"/>
    <x v="26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3"/>
    <s v="AM"/>
    <s v="EEUU"/>
    <x v="0"/>
    <s v="SUMMER 2019"/>
    <s v="ACCESSORIES"/>
    <x v="91"/>
    <s v="DOLARES AMERICANOS / UNITED STATES DOLLAR"/>
    <s v="JUDITH ANN DEAL"/>
    <s v="HAWAII"/>
    <s v="ESTADOS UNIDOS EEUU"/>
    <n v="8"/>
    <n v="2019"/>
    <s v="SUMMER"/>
    <s v="SUMMER"/>
    <s v="SUMMER 2019"/>
    <s v="2018-2019"/>
    <n v="72"/>
    <x v="10"/>
  </r>
  <r>
    <x v="0"/>
    <n v="2018"/>
    <x v="3"/>
    <s v="AM"/>
    <s v="EEUU"/>
    <x v="0"/>
    <s v="SUMMER 2019"/>
    <s v="ACCESSORIES"/>
    <x v="219"/>
    <s v="DOLARES AMERICANOS / UNITED STATES DOLLAR"/>
    <s v="BILL MILLER AND COMPANY"/>
    <s v="NORTH CAROLINA"/>
    <s v="ESTADOS UNIDOS EEUU"/>
    <n v="20"/>
    <n v="2019"/>
    <s v="SUMMER"/>
    <s v="SUMMER"/>
    <s v="SUMMER 2019"/>
    <s v="2018-2019"/>
    <n v="180"/>
    <x v="2"/>
  </r>
  <r>
    <x v="0"/>
    <n v="2018"/>
    <x v="3"/>
    <s v="AM"/>
    <s v="EEUU"/>
    <x v="0"/>
    <s v="SUMMER 2019"/>
    <s v="ACCESSORIES"/>
    <x v="200"/>
    <s v="DOLAR CANADIENSE / CANADIAN DOLLAR"/>
    <s v="STEPHANIE VITALI"/>
    <s v="ONTARIO"/>
    <s v="CANADA"/>
    <n v="8"/>
    <n v="2019"/>
    <s v="SUMMER"/>
    <s v="SUMMER"/>
    <s v="SUMMER 2019"/>
    <s v="2018-2019"/>
    <n v="73.103868413036864"/>
    <x v="4"/>
  </r>
  <r>
    <x v="0"/>
    <n v="2018"/>
    <x v="3"/>
    <s v="AM"/>
    <s v="EEUU"/>
    <x v="0"/>
    <s v="SUMMER 2019"/>
    <s v="ACCESSORIES"/>
    <x v="9"/>
    <s v="DOLARES AMERICANOS / UNITED STATES DOLLAR"/>
    <s v="ANITA M. HOPKINS"/>
    <s v="NEW JERSEY"/>
    <s v="ESTADOS UNIDOS EEUU"/>
    <n v="12"/>
    <n v="2019"/>
    <s v="SUMMER"/>
    <s v="SUMMER"/>
    <s v="SUMMER 2019"/>
    <s v="2018-2019"/>
    <n v="108"/>
    <x v="1"/>
  </r>
  <r>
    <x v="0"/>
    <n v="2018"/>
    <x v="3"/>
    <s v="AM"/>
    <s v="EEUU"/>
    <x v="0"/>
    <s v="SUMMER 2019"/>
    <s v="ACCESSORIES"/>
    <x v="163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3"/>
    <s v="AM"/>
    <s v="EEUU"/>
    <x v="0"/>
    <s v="SUMMER 2019"/>
    <s v="ACCESSORIES"/>
    <x v="222"/>
    <s v="DOLARES AMERICANOS / UNITED STATES DOLLAR"/>
    <s v="PHYLLIS POSNER"/>
    <s v="FLORIDA"/>
    <s v="ESTADOS UNIDOS EEUU"/>
    <n v="30"/>
    <n v="2019"/>
    <s v="SUMMER"/>
    <s v="SUMMER"/>
    <s v="SUMMER 2019"/>
    <s v="2018-2019"/>
    <n v="270"/>
    <x v="5"/>
  </r>
  <r>
    <x v="0"/>
    <n v="2018"/>
    <x v="3"/>
    <s v="AM"/>
    <s v="EEUU"/>
    <x v="0"/>
    <s v="SUMMER 2019"/>
    <s v="ACCESSORIES"/>
    <x v="215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54"/>
    <x v="2"/>
  </r>
  <r>
    <x v="0"/>
    <n v="2018"/>
    <x v="3"/>
    <s v="AM"/>
    <s v="EEUU"/>
    <x v="0"/>
    <s v="SUMMER 2019"/>
    <s v="ACCESSORIES"/>
    <x v="226"/>
    <s v="DOLARES AMERICANOS / UNITED STATES DOLLAR"/>
    <s v="MARIANA GOMEZ CARRILLO"/>
    <s v="RHODE ISLAND"/>
    <s v="ESTADOS UNIDOS EEUU"/>
    <n v="3"/>
    <n v="2019"/>
    <s v="SUMMER"/>
    <s v="SUMMER"/>
    <s v="SUMMER 2019"/>
    <s v="2018-2019"/>
    <n v="14"/>
    <x v="17"/>
  </r>
  <r>
    <x v="0"/>
    <n v="2018"/>
    <x v="3"/>
    <s v="AM"/>
    <s v="EEUU"/>
    <x v="0"/>
    <s v="SUMMER 2019"/>
    <s v="ACTIVE"/>
    <x v="226"/>
    <s v="DOLARES AMERICANOS / UNITED STATES DOLLAR"/>
    <s v="MARIANA GOMEZ CARRILLO"/>
    <s v="RHODE ISLAND"/>
    <s v="ESTADOS UNIDOS EEUU"/>
    <n v="84"/>
    <n v="2019"/>
    <s v="SUMMER"/>
    <s v="SUMMER"/>
    <s v="SUMMER 2019"/>
    <s v="2018-2019"/>
    <n v="828"/>
    <x v="17"/>
  </r>
  <r>
    <x v="0"/>
    <n v="2018"/>
    <x v="3"/>
    <s v="AM"/>
    <s v="EEUU"/>
    <x v="0"/>
    <s v="RECOMBINACIONES 2019"/>
    <s v="ACCESSORIES"/>
    <x v="205"/>
    <s v="DOLAR CANADIENSE / CANADIAN DOLLAR"/>
    <s v="JULIE BERTRAND"/>
    <s v="QUEBEC"/>
    <s v="CANADA"/>
    <n v="200"/>
    <n v="2019"/>
    <s v="RECOMBINACIONES"/>
    <s v="RECOMBINACIONES"/>
    <s v="RECOMBINACIONES 2019"/>
    <s v="2018-2019"/>
    <n v="3274.4441060006097"/>
    <x v="7"/>
  </r>
  <r>
    <x v="0"/>
    <n v="2018"/>
    <x v="3"/>
    <s v="AM"/>
    <s v="EEUU"/>
    <x v="0"/>
    <s v="RECOMBINACIONES 2019"/>
    <s v="BEACHWEAR"/>
    <x v="25"/>
    <s v="DOLARES AMERICANOS / UNITED STATES DOLLAR"/>
    <s v="JUDITH ANN DEAL"/>
    <s v="HAWAII"/>
    <s v="ESTADOS UNIDOS EEUU"/>
    <n v="120"/>
    <n v="2019"/>
    <s v="RECOMBINACIONES"/>
    <s v="RECOMBINACIONES"/>
    <s v="RECOMBINACIONES 2019"/>
    <s v="2018-2019"/>
    <n v="4902"/>
    <x v="10"/>
  </r>
  <r>
    <x v="0"/>
    <n v="2018"/>
    <x v="3"/>
    <s v="MAS"/>
    <s v="EEUU"/>
    <x v="0"/>
    <s v="SPRING 2018"/>
    <s v="SWIMWEAR"/>
    <x v="183"/>
    <s v="DOLARES AMERICANOS / UNITED STATES DOLLAR"/>
    <s v="KELLY MICHELLE ELLINGSON"/>
    <s v="NEW JERSEY"/>
    <s v="ESTADOS UNIDOS EEUU"/>
    <n v="430"/>
    <n v="2018"/>
    <s v="SPRING"/>
    <s v="COLECCIONES PASADAS"/>
    <s v="COLECCIONES PASADAS"/>
    <s v="2018-2019"/>
    <n v="8103"/>
    <x v="9"/>
  </r>
  <r>
    <x v="0"/>
    <n v="2018"/>
    <x v="3"/>
    <s v="MAS"/>
    <s v="EEUU"/>
    <x v="0"/>
    <s v="SPRING 2018"/>
    <s v="SWIMWEAR"/>
    <x v="184"/>
    <s v="DOLARES AMERICANOS / UNITED STATES DOLLAR"/>
    <s v="PHYLLIS POSNER"/>
    <s v="CALIFORNIA"/>
    <s v="ESTADOS UNIDOS EEUU"/>
    <n v="3"/>
    <n v="2018"/>
    <s v="SPRING"/>
    <s v="COLECCIONES PASADAS"/>
    <s v="COLECCIONES PASADAS"/>
    <s v="2018-2019"/>
    <n v="50.05"/>
    <x v="5"/>
  </r>
  <r>
    <x v="0"/>
    <n v="2018"/>
    <x v="3"/>
    <s v="MAS"/>
    <s v="EEUU"/>
    <x v="0"/>
    <s v="SPRING 2018"/>
    <s v="BEACHWEAR"/>
    <x v="183"/>
    <s v="DOLARES AMERICANOS / UNITED STATES DOLLAR"/>
    <s v="KELLY MICHELLE ELLINGSON"/>
    <s v="NEW JERSEY"/>
    <s v="ESTADOS UNIDOS EEUU"/>
    <n v="80"/>
    <n v="2018"/>
    <s v="SPRING"/>
    <s v="COLECCIONES PASADAS"/>
    <s v="COLECCIONES PASADAS"/>
    <s v="2018-2019"/>
    <n v="1609"/>
    <x v="9"/>
  </r>
  <r>
    <x v="0"/>
    <n v="2018"/>
    <x v="3"/>
    <s v="MAS"/>
    <s v="EEUU"/>
    <x v="0"/>
    <s v="FALL 2018"/>
    <s v="ACTIVE"/>
    <x v="186"/>
    <s v="DOLARES AMERICANOS / UNITED STATES DOLLAR"/>
    <s v="HOLLY SALES INC."/>
    <s v="MINNESOTA"/>
    <s v="ESTADOS UNIDOS EEUU"/>
    <n v="1"/>
    <n v="2018"/>
    <s v="FALL"/>
    <s v="COLECCIONES PASADAS"/>
    <s v="COLECCIONES PASADAS"/>
    <s v="2018-2019"/>
    <n v="54"/>
    <x v="8"/>
  </r>
  <r>
    <x v="0"/>
    <n v="2018"/>
    <x v="4"/>
    <s v="AM"/>
    <s v="EEUU"/>
    <x v="0"/>
    <s v="HOLIDAY 2017"/>
    <s v="ACTIVE"/>
    <x v="0"/>
    <s v="DOLARES AMERICANOS / UNITED STATES DOLLAR"/>
    <s v="PAIGE ALYSE STRAUGHAN"/>
    <s v="WASHINGTON"/>
    <s v="ESTADOS UNIDOS EEUU"/>
    <n v="3"/>
    <n v="2017"/>
    <s v="HOLIDAY"/>
    <s v="COLECCIONES PASADAS"/>
    <s v="COLECCIONES PASADAS"/>
    <s v="2018-2019"/>
    <n v="85.44"/>
    <x v="0"/>
  </r>
  <r>
    <x v="0"/>
    <n v="2018"/>
    <x v="4"/>
    <s v="AM"/>
    <s v="EEUU"/>
    <x v="0"/>
    <s v="SPRING 2018"/>
    <s v="SWIMWEAR"/>
    <x v="0"/>
    <s v="DOLARES AMERICANOS / UNITED STATES DOLLAR"/>
    <s v="PAIGE ALYSE STRAUGHAN"/>
    <s v="WASHINGTON"/>
    <s v="ESTADOS UNIDOS EEUU"/>
    <n v="27"/>
    <n v="2018"/>
    <s v="SPRING"/>
    <s v="COLECCIONES PASADAS"/>
    <s v="COLECCIONES PASADAS"/>
    <s v="2018-2019"/>
    <n v="755.6099999999999"/>
    <x v="0"/>
  </r>
  <r>
    <x v="0"/>
    <n v="2018"/>
    <x v="4"/>
    <s v="AM"/>
    <s v="EEUU"/>
    <x v="0"/>
    <s v="SPRING 2018"/>
    <s v="SWIMWEAR"/>
    <x v="19"/>
    <s v="DOLARES AMERICANOS / UNITED STATES DOLLAR"/>
    <s v="HOLLY SALES INC."/>
    <s v="OHIO"/>
    <s v="ESTADOS UNIDOS EEUU"/>
    <n v="1"/>
    <n v="2018"/>
    <s v="SPRING"/>
    <s v="COLECCIONES PASADAS"/>
    <s v="COLECCIONES PASADAS"/>
    <s v="2018-2019"/>
    <n v="29"/>
    <x v="8"/>
  </r>
  <r>
    <x v="0"/>
    <n v="2018"/>
    <x v="4"/>
    <s v="AM"/>
    <s v="EEUU"/>
    <x v="0"/>
    <s v="SPRING 2018"/>
    <s v="SWIMWEAR"/>
    <x v="2"/>
    <s v="DOLARES AMERICANOS / UNITED STATES DOLLAR"/>
    <s v="BILL MILLER AND COMPANY"/>
    <s v="FLORIDA"/>
    <s v="ESTADOS UNIDOS EEUU"/>
    <n v="19"/>
    <n v="2018"/>
    <s v="SPRING"/>
    <s v="COLECCIONES PASADAS"/>
    <s v="COLECCIONES PASADAS"/>
    <s v="2018-2019"/>
    <n v="441.00000000000017"/>
    <x v="2"/>
  </r>
  <r>
    <x v="0"/>
    <n v="2018"/>
    <x v="4"/>
    <s v="AM"/>
    <s v="EEUU"/>
    <x v="0"/>
    <s v="SPRING 2018"/>
    <s v="SWIMWEAR"/>
    <x v="136"/>
    <s v="DOLARES AMERICANOS / UNITED STATES DOLLAR"/>
    <s v="LAURA BONG"/>
    <s v="TEXAS"/>
    <s v="ESTADOS UNIDOS EEUU"/>
    <n v="1"/>
    <n v="2018"/>
    <s v="SPRING"/>
    <s v="COLECCIONES PASADAS"/>
    <s v="COLECCIONES PASADAS"/>
    <s v="2018-2019"/>
    <n v="15.95"/>
    <x v="6"/>
  </r>
  <r>
    <x v="0"/>
    <n v="2018"/>
    <x v="4"/>
    <s v="AM"/>
    <s v="EEUU"/>
    <x v="0"/>
    <s v="SPRING 2018"/>
    <s v="KIDS"/>
    <x v="0"/>
    <s v="DOLARES AMERICANOS / UNITED STATES DOLLAR"/>
    <s v="PAIGE ALYSE STRAUGHAN"/>
    <s v="WASHINGTON"/>
    <s v="ESTADOS UNIDOS EEUU"/>
    <n v="7"/>
    <n v="2018"/>
    <s v="SPRING"/>
    <s v="COLECCIONES PASADAS"/>
    <s v="COLECCIONES PASADAS"/>
    <s v="2018-2019"/>
    <n v="193.57000000000002"/>
    <x v="0"/>
  </r>
  <r>
    <x v="0"/>
    <n v="2018"/>
    <x v="4"/>
    <s v="AM"/>
    <s v="EEUU"/>
    <x v="0"/>
    <s v="SPRING 2018"/>
    <s v="TRUNKS"/>
    <x v="0"/>
    <s v="DOLARES AMERICANOS / UNITED STATES DOLLAR"/>
    <s v="PAIGE ALYSE STRAUGHAN"/>
    <s v="WASHINGTON"/>
    <s v="ESTADOS UNIDOS EEUU"/>
    <n v="1"/>
    <n v="2018"/>
    <s v="SPRING"/>
    <s v="COLECCIONES PASADAS"/>
    <s v="COLECCIONES PASADAS"/>
    <s v="2018-2019"/>
    <n v="30.7"/>
    <x v="0"/>
  </r>
  <r>
    <x v="0"/>
    <n v="2018"/>
    <x v="4"/>
    <s v="AM"/>
    <s v="EEUU"/>
    <x v="0"/>
    <s v="SPRING 2018"/>
    <s v="BEACHWEAR"/>
    <x v="0"/>
    <s v="DOLARES AMERICANOS / UNITED STATES DOLLAR"/>
    <s v="PAIGE ALYSE STRAUGHAN"/>
    <s v="WASHINGTON"/>
    <s v="ESTADOS UNIDOS EEUU"/>
    <n v="2"/>
    <n v="2018"/>
    <s v="SPRING"/>
    <s v="COLECCIONES PASADAS"/>
    <s v="COLECCIONES PASADAS"/>
    <s v="2018-2019"/>
    <n v="77.430000000000007"/>
    <x v="0"/>
  </r>
  <r>
    <x v="0"/>
    <n v="2018"/>
    <x v="4"/>
    <s v="AM"/>
    <s v="EEUU"/>
    <x v="0"/>
    <s v="SPRING 2018"/>
    <s v="BEACHWEAR"/>
    <x v="2"/>
    <s v="DOLARES AMERICANOS / UNITED STATES DOLLAR"/>
    <s v="BILL MILLER AND COMPANY"/>
    <s v="FLORIDA"/>
    <s v="ESTADOS UNIDOS EEUU"/>
    <n v="5"/>
    <n v="2018"/>
    <s v="SPRING"/>
    <s v="COLECCIONES PASADAS"/>
    <s v="COLECCIONES PASADAS"/>
    <s v="2018-2019"/>
    <n v="135.10000000000002"/>
    <x v="2"/>
  </r>
  <r>
    <x v="0"/>
    <n v="2018"/>
    <x v="4"/>
    <s v="AM"/>
    <s v="EEUU"/>
    <x v="0"/>
    <s v="SUMMER 2017"/>
    <s v="SWIMWEAR"/>
    <x v="0"/>
    <s v="DOLARES AMERICANOS / UNITED STATES DOLLAR"/>
    <s v="PAIGE ALYSE STRAUGHAN"/>
    <s v="WASHINGTON"/>
    <s v="ESTADOS UNIDOS EEUU"/>
    <n v="8"/>
    <n v="2017"/>
    <s v="SUMMER"/>
    <s v="COLECCIONES PASADAS"/>
    <s v="COLECCIONES PASADAS"/>
    <s v="2018-2019"/>
    <n v="210.04000000000002"/>
    <x v="0"/>
  </r>
  <r>
    <x v="0"/>
    <n v="2018"/>
    <x v="4"/>
    <s v="AM"/>
    <s v="EEUU"/>
    <x v="0"/>
    <s v="SUMMER 2018"/>
    <s v="SWIMWEAR"/>
    <x v="0"/>
    <s v="DOLARES AMERICANOS / UNITED STATES DOLLAR"/>
    <s v="PAIGE ALYSE STRAUGHAN"/>
    <s v="WASHINGTON"/>
    <s v="ESTADOS UNIDOS EEUU"/>
    <n v="6"/>
    <n v="2018"/>
    <s v="SUMMER"/>
    <s v="COLECCIONES PASADAS"/>
    <s v="COLECCIONES PASADAS"/>
    <s v="2018-2019"/>
    <n v="156.63999999999999"/>
    <x v="0"/>
  </r>
  <r>
    <x v="0"/>
    <n v="2018"/>
    <x v="4"/>
    <s v="AM"/>
    <s v="EEUU"/>
    <x v="0"/>
    <s v="SUMMER 2018"/>
    <s v="SWIMWEAR"/>
    <x v="183"/>
    <s v="DOLARES AMERICANOS / UNITED STATES DOLLAR"/>
    <s v="KELLY MICHELLE ELLINGSON"/>
    <s v="NEW JERSEY"/>
    <s v="ESTADOS UNIDOS EEUU"/>
    <n v="6151"/>
    <n v="2018"/>
    <s v="SUMMER"/>
    <s v="COLECCIONES PASADAS"/>
    <s v="COLECCIONES PASADAS"/>
    <s v="2018-2019"/>
    <n v="97295.5"/>
    <x v="9"/>
  </r>
  <r>
    <x v="0"/>
    <n v="2018"/>
    <x v="4"/>
    <s v="AM"/>
    <s v="EEUU"/>
    <x v="0"/>
    <s v="SUMMER 2018"/>
    <s v="SWIMWEAR"/>
    <x v="2"/>
    <s v="DOLARES AMERICANOS / UNITED STATES DOLLAR"/>
    <s v="BILL MILLER AND COMPANY"/>
    <s v="FLORIDA"/>
    <s v="ESTADOS UNIDOS EEUU"/>
    <n v="6"/>
    <n v="2018"/>
    <s v="SUMMER"/>
    <s v="COLECCIONES PASADAS"/>
    <s v="COLECCIONES PASADAS"/>
    <s v="2018-2019"/>
    <n v="131.85999999999999"/>
    <x v="2"/>
  </r>
  <r>
    <x v="0"/>
    <n v="2018"/>
    <x v="4"/>
    <s v="AM"/>
    <s v="EEUU"/>
    <x v="0"/>
    <s v="SUMMER 2018"/>
    <s v="ACTIVE"/>
    <x v="0"/>
    <s v="DOLARES AMERICANOS / UNITED STATES DOLLAR"/>
    <s v="PAIGE ALYSE STRAUGHAN"/>
    <s v="WASHINGTON"/>
    <s v="ESTADOS UNIDOS EEUU"/>
    <n v="1"/>
    <n v="2018"/>
    <s v="SUMMER"/>
    <s v="COLECCIONES PASADAS"/>
    <s v="COLECCIONES PASADAS"/>
    <s v="2018-2019"/>
    <n v="32.93"/>
    <x v="0"/>
  </r>
  <r>
    <x v="0"/>
    <n v="2018"/>
    <x v="4"/>
    <s v="AM"/>
    <s v="EEUU"/>
    <x v="0"/>
    <s v="SUMMER 2018"/>
    <s v="KIDS"/>
    <x v="0"/>
    <s v="DOLARES AMERICANOS / UNITED STATES DOLLAR"/>
    <s v="PAIGE ALYSE STRAUGHAN"/>
    <s v="WASHINGTON"/>
    <s v="ESTADOS UNIDOS EEUU"/>
    <n v="30"/>
    <n v="2018"/>
    <s v="SUMMER"/>
    <s v="COLECCIONES PASADAS"/>
    <s v="COLECCIONES PASADAS"/>
    <s v="2018-2019"/>
    <n v="816.08999999999992"/>
    <x v="0"/>
  </r>
  <r>
    <x v="0"/>
    <n v="2018"/>
    <x v="4"/>
    <s v="AM"/>
    <s v="EEUU"/>
    <x v="0"/>
    <s v="SUMMER 2018"/>
    <s v="TRUNKS"/>
    <x v="0"/>
    <s v="DOLARES AMERICANOS / UNITED STATES DOLLAR"/>
    <s v="PAIGE ALYSE STRAUGHAN"/>
    <s v="WASHINGTON"/>
    <s v="ESTADOS UNIDOS EEUU"/>
    <n v="1"/>
    <n v="2018"/>
    <s v="SUMMER"/>
    <s v="COLECCIONES PASADAS"/>
    <s v="COLECCIONES PASADAS"/>
    <s v="2018-2019"/>
    <n v="30.7"/>
    <x v="0"/>
  </r>
  <r>
    <x v="0"/>
    <n v="2018"/>
    <x v="4"/>
    <s v="AM"/>
    <s v="EEUU"/>
    <x v="0"/>
    <s v="SUMMER 2018"/>
    <s v="BEACHWEAR"/>
    <x v="0"/>
    <s v="DOLARES AMERICANOS / UNITED STATES DOLLAR"/>
    <s v="PAIGE ALYSE STRAUGHAN"/>
    <s v="WASHINGTON"/>
    <s v="ESTADOS UNIDOS EEUU"/>
    <n v="3"/>
    <n v="2018"/>
    <s v="SUMMER"/>
    <s v="COLECCIONES PASADAS"/>
    <s v="COLECCIONES PASADAS"/>
    <s v="2018-2019"/>
    <n v="149.52000000000001"/>
    <x v="0"/>
  </r>
  <r>
    <x v="0"/>
    <n v="2018"/>
    <x v="4"/>
    <s v="AM"/>
    <s v="EEUU"/>
    <x v="0"/>
    <s v="SUMMER 2018"/>
    <s v="BEACHWEAR"/>
    <x v="183"/>
    <s v="DOLARES AMERICANOS / UNITED STATES DOLLAR"/>
    <s v="KELLY MICHELLE ELLINGSON"/>
    <s v="NEW JERSEY"/>
    <s v="ESTADOS UNIDOS EEUU"/>
    <n v="549"/>
    <n v="2018"/>
    <s v="SUMMER"/>
    <s v="COLECCIONES PASADAS"/>
    <s v="COLECCIONES PASADAS"/>
    <s v="2018-2019"/>
    <n v="12019"/>
    <x v="9"/>
  </r>
  <r>
    <x v="0"/>
    <n v="2018"/>
    <x v="4"/>
    <s v="AM"/>
    <s v="EEUU"/>
    <x v="0"/>
    <s v="SUMMER 2018"/>
    <s v="BEACHWEAR"/>
    <x v="2"/>
    <s v="DOLARES AMERICANOS / UNITED STATES DOLLAR"/>
    <s v="BILL MILLER AND COMPANY"/>
    <s v="FLORIDA"/>
    <s v="ESTADOS UNIDOS EEUU"/>
    <n v="1"/>
    <n v="2018"/>
    <s v="SUMMER"/>
    <s v="COLECCIONES PASADAS"/>
    <s v="COLECCIONES PASADAS"/>
    <s v="2018-2019"/>
    <n v="25.74"/>
    <x v="2"/>
  </r>
  <r>
    <x v="0"/>
    <n v="2018"/>
    <x v="4"/>
    <s v="AM"/>
    <s v="EEUU"/>
    <x v="0"/>
    <s v="FALL 2018"/>
    <s v="ACTIVE"/>
    <x v="0"/>
    <s v="DOLARES AMERICANOS / UNITED STATES DOLLAR"/>
    <s v="PAIGE ALYSE STRAUGHAN"/>
    <s v="WASHINGTON"/>
    <s v="ESTADOS UNIDOS EEUU"/>
    <n v="5"/>
    <n v="2018"/>
    <s v="FALL"/>
    <s v="COLECCIONES PASADAS"/>
    <s v="COLECCIONES PASADAS"/>
    <s v="2018-2019"/>
    <n v="164.64999999999998"/>
    <x v="0"/>
  </r>
  <r>
    <x v="0"/>
    <n v="2018"/>
    <x v="4"/>
    <s v="AM"/>
    <s v="EEUU"/>
    <x v="0"/>
    <s v="FALL 2018"/>
    <s v="ACTIVE"/>
    <x v="67"/>
    <s v="DOLARES AMERICANOS / UNITED STATES DOLLAR"/>
    <s v="DENISE ARNETT"/>
    <s v="COLORADO"/>
    <s v="ESTADOS UNIDOS EEUU"/>
    <n v="5"/>
    <n v="2018"/>
    <s v="FALL"/>
    <s v="COLECCIONES PASADAS"/>
    <s v="COLECCIONES PASADAS"/>
    <s v="2018-2019"/>
    <n v="135"/>
    <x v="14"/>
  </r>
  <r>
    <x v="0"/>
    <n v="2018"/>
    <x v="4"/>
    <s v="AM"/>
    <s v="EEUU"/>
    <x v="0"/>
    <s v="FALL 2018"/>
    <s v="ACTIVE"/>
    <x v="70"/>
    <s v="DOLARES AMERICANOS / UNITED STATES DOLLAR"/>
    <s v="DENISE ARNETT"/>
    <s v="COLORADO"/>
    <s v="ESTADOS UNIDOS EEUU"/>
    <n v="5"/>
    <n v="2018"/>
    <s v="FALL"/>
    <s v="COLECCIONES PASADAS"/>
    <s v="COLECCIONES PASADAS"/>
    <s v="2018-2019"/>
    <n v="135"/>
    <x v="14"/>
  </r>
  <r>
    <x v="0"/>
    <n v="2018"/>
    <x v="4"/>
    <s v="AM"/>
    <s v="EEUU"/>
    <x v="0"/>
    <s v="FALL 2018"/>
    <s v="ACTIVE"/>
    <x v="137"/>
    <s v="DOLARES AMERICANOS / UNITED STATES DOLLAR"/>
    <s v="HOLLY SALES INC."/>
    <s v="TENNESSEE"/>
    <s v="ESTADOS UNIDOS EEUU"/>
    <n v="12"/>
    <n v="2018"/>
    <s v="FALL"/>
    <s v="COLECCIONES PASADAS"/>
    <s v="COLECCIONES PASADAS"/>
    <s v="2018-2019"/>
    <n v="409"/>
    <x v="8"/>
  </r>
  <r>
    <x v="0"/>
    <n v="2018"/>
    <x v="4"/>
    <s v="AM"/>
    <s v="EEUU"/>
    <x v="0"/>
    <s v="FALL 2018"/>
    <s v="ACTIVE"/>
    <x v="145"/>
    <s v="DOLARES AMERICANOS / UNITED STATES DOLLAR"/>
    <s v="HOLLY SALES INC."/>
    <s v="NORTH DAKOTA"/>
    <s v="ESTADOS UNIDOS EEUU"/>
    <n v="3"/>
    <n v="2018"/>
    <s v="FALL"/>
    <s v="COLECCIONES PASADAS"/>
    <s v="COLECCIONES PASADAS"/>
    <s v="2018-2019"/>
    <n v="162"/>
    <x v="8"/>
  </r>
  <r>
    <x v="0"/>
    <n v="2018"/>
    <x v="4"/>
    <s v="AM"/>
    <s v="EEUU"/>
    <x v="0"/>
    <s v="RECOMBINACIONES 2018"/>
    <s v="SWIMWEAR"/>
    <x v="183"/>
    <s v="DOLARES AMERICANOS / UNITED STATES DOLLAR"/>
    <s v="KELLY MICHELLE ELLINGSON"/>
    <s v="NEW JERSEY"/>
    <s v="ESTADOS UNIDOS EEUU"/>
    <n v="64"/>
    <n v="2018"/>
    <s v="RECOMBINACIONES"/>
    <s v="COLECCIONES PASADAS"/>
    <s v="COLECCIONES PASADAS"/>
    <s v="2018-2019"/>
    <n v="2175"/>
    <x v="9"/>
  </r>
  <r>
    <x v="0"/>
    <n v="2018"/>
    <x v="4"/>
    <s v="AM"/>
    <s v="EEUU"/>
    <x v="0"/>
    <s v="RECOMBINACIONES 2018"/>
    <s v="BEACHWEAR"/>
    <x v="183"/>
    <s v="DOLARES AMERICANOS / UNITED STATES DOLLAR"/>
    <s v="KELLY MICHELLE ELLINGSON"/>
    <s v="NEW JERSEY"/>
    <s v="ESTADOS UNIDOS EEUU"/>
    <n v="737"/>
    <n v="2018"/>
    <s v="RECOMBINACIONES"/>
    <s v="COLECCIONES PASADAS"/>
    <s v="COLECCIONES PASADAS"/>
    <s v="2018-2019"/>
    <n v="22761.5"/>
    <x v="9"/>
  </r>
  <r>
    <x v="0"/>
    <n v="2018"/>
    <x v="4"/>
    <s v="AM"/>
    <s v="EEUU"/>
    <x v="0"/>
    <s v="HIGH SUMMER 2018"/>
    <s v="SWIMWEAR"/>
    <x v="0"/>
    <s v="DOLARES AMERICANOS / UNITED STATES DOLLAR"/>
    <s v="PAIGE ALYSE STRAUGHAN"/>
    <s v="WASHINGTON"/>
    <s v="ESTADOS UNIDOS EEUU"/>
    <n v="10"/>
    <n v="2018"/>
    <s v="HIGH SUMMER"/>
    <s v="COLECCIONES PASADAS"/>
    <s v="COLECCIONES PASADAS"/>
    <s v="2018-2019"/>
    <n v="279.45999999999998"/>
    <x v="0"/>
  </r>
  <r>
    <x v="0"/>
    <n v="2018"/>
    <x v="4"/>
    <s v="AM"/>
    <s v="EEUU"/>
    <x v="0"/>
    <s v="HIGH SUMMER 2018"/>
    <s v="SWIMWEAR"/>
    <x v="183"/>
    <s v="DOLARES AMERICANOS / UNITED STATES DOLLAR"/>
    <s v="KELLY MICHELLE ELLINGSON"/>
    <s v="NEW JERSEY"/>
    <s v="ESTADOS UNIDOS EEUU"/>
    <n v="806"/>
    <n v="2018"/>
    <s v="HIGH SUMMER"/>
    <s v="COLECCIONES PASADAS"/>
    <s v="COLECCIONES PASADAS"/>
    <s v="2018-2019"/>
    <n v="12083"/>
    <x v="9"/>
  </r>
  <r>
    <x v="0"/>
    <n v="2018"/>
    <x v="4"/>
    <s v="AM"/>
    <s v="EEUU"/>
    <x v="0"/>
    <s v="HIGH SUMMER 2018"/>
    <s v="BEACHWEAR"/>
    <x v="183"/>
    <s v="DOLARES AMERICANOS / UNITED STATES DOLLAR"/>
    <s v="KELLY MICHELLE ELLINGSON"/>
    <s v="NEW JERSEY"/>
    <s v="ESTADOS UNIDOS EEUU"/>
    <n v="204"/>
    <n v="2018"/>
    <s v="HIGH SUMMER"/>
    <s v="COLECCIONES PASADAS"/>
    <s v="COLECCIONES PASADAS"/>
    <s v="2018-2019"/>
    <n v="4320"/>
    <x v="9"/>
  </r>
  <r>
    <x v="0"/>
    <n v="2018"/>
    <x v="4"/>
    <s v="AM"/>
    <s v="EEUU"/>
    <x v="0"/>
    <s v="HOLIDAY 2018"/>
    <s v="ACCESSORIES"/>
    <x v="60"/>
    <s v="DOLARES AMERICANOS / UNITED STATES DOLLAR"/>
    <s v="ANITA M. HOPKINS"/>
    <s v="NEW JERSEY"/>
    <s v="ESTADOS UNIDOS EEUU"/>
    <n v="36"/>
    <n v="2018"/>
    <s v="HOLIDAY"/>
    <s v="HOLIDAY"/>
    <s v="HOLIDAY 2018"/>
    <s v="2018-2019"/>
    <n v="306"/>
    <x v="1"/>
  </r>
  <r>
    <x v="0"/>
    <n v="2018"/>
    <x v="4"/>
    <s v="AM"/>
    <s v="EEUU"/>
    <x v="0"/>
    <s v="HOLIDAY 2018"/>
    <s v="ACCESSORIES"/>
    <x v="53"/>
    <s v="DOLARES AMERICANOS / UNITED STATES DOLLAR"/>
    <s v="DENISE ARNETT"/>
    <s v="COLORADO"/>
    <s v="ESTADOS UNIDOS EEUU"/>
    <n v="30"/>
    <n v="2018"/>
    <s v="HOLIDAY"/>
    <s v="HOLIDAY"/>
    <s v="HOLIDAY 2018"/>
    <s v="2018-2019"/>
    <n v="342"/>
    <x v="14"/>
  </r>
  <r>
    <x v="0"/>
    <n v="2018"/>
    <x v="4"/>
    <s v="AM"/>
    <s v="EEUU"/>
    <x v="0"/>
    <s v="HOLIDAY 2018"/>
    <s v="ACCESSORIES"/>
    <x v="227"/>
    <s v="DOLARES AMERICANOS / UNITED STATES DOLLAR"/>
    <s v="HOLLY SALES INC."/>
    <s v="MINNESOTA"/>
    <s v="ESTADOS UNIDOS EEUU"/>
    <n v="2"/>
    <n v="2018"/>
    <s v="HOLIDAY"/>
    <s v="HOLIDAY"/>
    <s v="HOLIDAY 2018"/>
    <s v="2018-2019"/>
    <n v="86"/>
    <x v="8"/>
  </r>
  <r>
    <x v="0"/>
    <n v="2018"/>
    <x v="4"/>
    <s v="AM"/>
    <s v="EEUU"/>
    <x v="0"/>
    <s v="HOLIDAY 2018"/>
    <s v="ACTIVE"/>
    <x v="0"/>
    <s v="DOLARES AMERICANOS / UNITED STATES DOLLAR"/>
    <s v="PAIGE ALYSE STRAUGHAN"/>
    <s v="WASHINGTON"/>
    <s v="ESTADOS UNIDOS EEUU"/>
    <n v="35"/>
    <n v="2018"/>
    <s v="HOLIDAY"/>
    <s v="HOLIDAY"/>
    <s v="HOLIDAY 2018"/>
    <s v="2018-2019"/>
    <n v="1094.6999999999998"/>
    <x v="0"/>
  </r>
  <r>
    <x v="0"/>
    <n v="2018"/>
    <x v="4"/>
    <s v="AM"/>
    <s v="EEUU"/>
    <x v="0"/>
    <s v="HOLIDAY 2018"/>
    <s v="ACTIVE"/>
    <x v="48"/>
    <s v="DOLARES AMERICANOS / UNITED STATES DOLLAR"/>
    <s v="PHYLLIS POSNER"/>
    <s v="CALIFORNIA"/>
    <s v="ESTADOS UNIDOS EEUU"/>
    <n v="64"/>
    <n v="2018"/>
    <s v="HOLIDAY"/>
    <s v="HOLIDAY"/>
    <s v="HOLIDAY 2018"/>
    <s v="2018-2019"/>
    <n v="1805.7599999999998"/>
    <x v="5"/>
  </r>
  <r>
    <x v="0"/>
    <n v="2018"/>
    <x v="4"/>
    <s v="AM"/>
    <s v="EEUU"/>
    <x v="0"/>
    <s v="HOLIDAY 2018"/>
    <s v="ACTIVE"/>
    <x v="9"/>
    <s v="DOLARES AMERICANOS / UNITED STATES DOLLAR"/>
    <s v="ANITA M. HOPKINS"/>
    <s v="NEW JERSEY"/>
    <s v="ESTADOS UNIDOS EEUU"/>
    <n v="8"/>
    <n v="2018"/>
    <s v="HOLIDAY"/>
    <s v="HOLIDAY"/>
    <s v="HOLIDAY 2018"/>
    <s v="2018-2019"/>
    <n v="316"/>
    <x v="1"/>
  </r>
  <r>
    <x v="0"/>
    <n v="2018"/>
    <x v="4"/>
    <s v="AM"/>
    <s v="EEUU"/>
    <x v="0"/>
    <s v="HOLIDAY 2018"/>
    <s v="ACTIVE"/>
    <x v="60"/>
    <s v="DOLARES AMERICANOS / UNITED STATES DOLLAR"/>
    <s v="ANITA M. HOPKINS"/>
    <s v="NEW JERSEY"/>
    <s v="ESTADOS UNIDOS EEUU"/>
    <n v="67"/>
    <n v="2018"/>
    <s v="HOLIDAY"/>
    <s v="HOLIDAY"/>
    <s v="HOLIDAY 2018"/>
    <s v="2018-2019"/>
    <n v="2473"/>
    <x v="1"/>
  </r>
  <r>
    <x v="0"/>
    <n v="2018"/>
    <x v="4"/>
    <s v="AM"/>
    <s v="EEUU"/>
    <x v="0"/>
    <s v="HOLIDAY 2018"/>
    <s v="ACTIVE"/>
    <x v="67"/>
    <s v="DOLARES AMERICANOS / UNITED STATES DOLLAR"/>
    <s v="DENISE ARNETT"/>
    <s v="COLORADO"/>
    <s v="ESTADOS UNIDOS EEUU"/>
    <n v="6"/>
    <n v="2018"/>
    <s v="HOLIDAY"/>
    <s v="HOLIDAY"/>
    <s v="HOLIDAY 2018"/>
    <s v="2018-2019"/>
    <n v="168"/>
    <x v="14"/>
  </r>
  <r>
    <x v="0"/>
    <n v="2018"/>
    <x v="4"/>
    <s v="AM"/>
    <s v="EEUU"/>
    <x v="0"/>
    <s v="HOLIDAY 2018"/>
    <s v="ACTIVE"/>
    <x v="53"/>
    <s v="DOLARES AMERICANOS / UNITED STATES DOLLAR"/>
    <s v="DENISE ARNETT"/>
    <s v="COLORADO"/>
    <s v="ESTADOS UNIDOS EEUU"/>
    <n v="30"/>
    <n v="2018"/>
    <s v="HOLIDAY"/>
    <s v="HOLIDAY"/>
    <s v="HOLIDAY 2018"/>
    <s v="2018-2019"/>
    <n v="1120"/>
    <x v="14"/>
  </r>
  <r>
    <x v="0"/>
    <n v="2018"/>
    <x v="4"/>
    <s v="AM"/>
    <s v="EEUU"/>
    <x v="0"/>
    <s v="HOLIDAY 2018"/>
    <s v="ACTIVE"/>
    <x v="70"/>
    <s v="DOLARES AMERICANOS / UNITED STATES DOLLAR"/>
    <s v="DENISE ARNETT"/>
    <s v="COLORADO"/>
    <s v="ESTADOS UNIDOS EEUU"/>
    <n v="4"/>
    <n v="2018"/>
    <s v="HOLIDAY"/>
    <s v="HOLIDAY"/>
    <s v="HOLIDAY 2018"/>
    <s v="2018-2019"/>
    <n v="112"/>
    <x v="14"/>
  </r>
  <r>
    <x v="0"/>
    <n v="2018"/>
    <x v="4"/>
    <s v="AM"/>
    <s v="EEUU"/>
    <x v="0"/>
    <s v="HOLIDAY 2018"/>
    <s v="ACTIVE"/>
    <x v="137"/>
    <s v="DOLARES AMERICANOS / UNITED STATES DOLLAR"/>
    <s v="HOLLY SALES INC."/>
    <s v="TENNESSEE"/>
    <s v="ESTADOS UNIDOS EEUU"/>
    <n v="6"/>
    <n v="2018"/>
    <s v="HOLIDAY"/>
    <s v="HOLIDAY"/>
    <s v="HOLIDAY 2018"/>
    <s v="2018-2019"/>
    <n v="192"/>
    <x v="8"/>
  </r>
  <r>
    <x v="0"/>
    <n v="2018"/>
    <x v="4"/>
    <s v="AM"/>
    <s v="EEUU"/>
    <x v="0"/>
    <s v="HOLIDAY 2018"/>
    <s v="ACTIVE"/>
    <x v="145"/>
    <s v="DOLARES AMERICANOS / UNITED STATES DOLLAR"/>
    <s v="HOLLY SALES INC."/>
    <s v="NORTH DAKOTA"/>
    <s v="ESTADOS UNIDOS EEUU"/>
    <n v="26"/>
    <n v="2018"/>
    <s v="HOLIDAY"/>
    <s v="HOLIDAY"/>
    <s v="HOLIDAY 2018"/>
    <s v="2018-2019"/>
    <n v="823"/>
    <x v="8"/>
  </r>
  <r>
    <x v="0"/>
    <n v="2018"/>
    <x v="4"/>
    <s v="AM"/>
    <s v="EEUU"/>
    <x v="0"/>
    <s v="HOLIDAY 2018"/>
    <s v="ACTIVE"/>
    <x v="228"/>
    <s v="DOLARES AMERICANOS / UNITED STATES DOLLAR"/>
    <s v="DENISE ARNETT"/>
    <s v="WYOMING"/>
    <s v="ESTADOS UNIDOS EEUU"/>
    <n v="15"/>
    <n v="2018"/>
    <s v="HOLIDAY"/>
    <s v="HOLIDAY"/>
    <s v="HOLIDAY 2018"/>
    <s v="2018-2019"/>
    <n v="612"/>
    <x v="14"/>
  </r>
  <r>
    <x v="0"/>
    <n v="2018"/>
    <x v="4"/>
    <s v="AM"/>
    <s v="EEUU"/>
    <x v="0"/>
    <s v="HOLIDAY 2018"/>
    <s v="ACTIVE"/>
    <x v="227"/>
    <s v="DOLARES AMERICANOS / UNITED STATES DOLLAR"/>
    <s v="HOLLY SALES INC."/>
    <s v="MINNESOTA"/>
    <s v="ESTADOS UNIDOS EEUU"/>
    <n v="18"/>
    <n v="2018"/>
    <s v="HOLIDAY"/>
    <s v="HOLIDAY"/>
    <s v="HOLIDAY 2018"/>
    <s v="2018-2019"/>
    <n v="579"/>
    <x v="8"/>
  </r>
  <r>
    <x v="0"/>
    <n v="2018"/>
    <x v="4"/>
    <s v="AM"/>
    <s v="EEUU"/>
    <x v="0"/>
    <s v="HOLIDAY 2018"/>
    <s v="ACTIVE"/>
    <x v="229"/>
    <s v="DOLARES AMERICANOS / UNITED STATES DOLLAR"/>
    <s v="ANITA M. HOPKINS"/>
    <s v="PENNSYLVANIA"/>
    <s v="ESTADOS UNIDOS EEUU"/>
    <n v="18"/>
    <n v="2018"/>
    <s v="HOLIDAY"/>
    <s v="HOLIDAY"/>
    <s v="HOLIDAY 2018"/>
    <s v="2018-2019"/>
    <n v="780"/>
    <x v="1"/>
  </r>
  <r>
    <x v="0"/>
    <n v="2018"/>
    <x v="4"/>
    <s v="AM"/>
    <s v="EEUU"/>
    <x v="0"/>
    <s v="HOLIDAY 2018"/>
    <s v="ACTIVE"/>
    <x v="230"/>
    <s v="DOLARES AMERICANOS / UNITED STATES DOLLAR"/>
    <s v="HOLLY SALES INC."/>
    <s v="SOUTH DAKOTA"/>
    <s v="ESTADOS UNIDOS EEUU"/>
    <n v="35"/>
    <n v="2018"/>
    <s v="HOLIDAY"/>
    <s v="HOLIDAY"/>
    <s v="HOLIDAY 2018"/>
    <s v="2018-2019"/>
    <n v="1311"/>
    <x v="8"/>
  </r>
  <r>
    <x v="0"/>
    <n v="2018"/>
    <x v="4"/>
    <s v="AM"/>
    <s v="EEUU"/>
    <x v="0"/>
    <s v="SPRING 2019"/>
    <s v="SWIMWEAR"/>
    <x v="154"/>
    <s v="DOLAR CANADIENSE / CANADIAN DOLLAR"/>
    <s v="STEPHANIE VITALI"/>
    <s v="ONTARIO"/>
    <s v="CANADA"/>
    <n v="59"/>
    <n v="2019"/>
    <s v="SPRING"/>
    <s v="SPRING"/>
    <s v="SPRING 2019"/>
    <s v="2018-2019"/>
    <n v="1773.526533684606"/>
    <x v="4"/>
  </r>
  <r>
    <x v="0"/>
    <n v="2018"/>
    <x v="4"/>
    <s v="AM"/>
    <s v="EEUU"/>
    <x v="0"/>
    <s v="SPRING 2019"/>
    <s v="SWIMWEAR"/>
    <x v="0"/>
    <s v="DOLARES AMERICANOS / UNITED STATES DOLLAR"/>
    <s v="PAIGE ALYSE STRAUGHAN"/>
    <s v="WASHINGTON"/>
    <s v="ESTADOS UNIDOS EEUU"/>
    <n v="1"/>
    <n v="2019"/>
    <s v="SPRING"/>
    <s v="SPRING"/>
    <s v="SPRING 2019"/>
    <s v="2018-2019"/>
    <n v="29.37"/>
    <x v="0"/>
  </r>
  <r>
    <x v="0"/>
    <n v="2018"/>
    <x v="4"/>
    <s v="AM"/>
    <s v="EEUU"/>
    <x v="0"/>
    <s v="SPRING 2019"/>
    <s v="SWIMWEAR"/>
    <x v="84"/>
    <s v="DOLARES AMERICANOS / UNITED STATES DOLLAR"/>
    <s v="BILL MILLER AND COMPANY"/>
    <s v="FLORIDA"/>
    <s v="ESTADOS UNIDOS EEUU"/>
    <n v="65"/>
    <n v="2019"/>
    <s v="SPRING"/>
    <s v="SPRING"/>
    <s v="SPRING 2019"/>
    <s v="2018-2019"/>
    <n v="1828"/>
    <x v="2"/>
  </r>
  <r>
    <x v="0"/>
    <n v="2018"/>
    <x v="4"/>
    <s v="AM"/>
    <s v="EEUU"/>
    <x v="0"/>
    <s v="SPRING 2019"/>
    <s v="SWIMWEAR"/>
    <x v="49"/>
    <s v="DOLAR CANADIENSE / CANADIAN DOLLAR"/>
    <s v="STEPHANIE VITALI"/>
    <s v="ONTARIO"/>
    <s v="CANADA"/>
    <n v="26"/>
    <n v="2019"/>
    <s v="SPRING"/>
    <s v="SPRING"/>
    <s v="SPRING 2019"/>
    <s v="2018-2019"/>
    <n v="764.01957094467446"/>
    <x v="4"/>
  </r>
  <r>
    <x v="0"/>
    <n v="2018"/>
    <x v="4"/>
    <s v="AM"/>
    <s v="EEUU"/>
    <x v="0"/>
    <s v="SPRING 2019"/>
    <s v="SWIMWEAR"/>
    <x v="85"/>
    <s v="DOLARES AMERICANOS / UNITED STATES DOLLAR"/>
    <s v="JUDITH ANN DEAL"/>
    <s v="HAWAII"/>
    <s v="ESTADOS UNIDOS EEUU"/>
    <n v="57"/>
    <n v="2019"/>
    <s v="SPRING"/>
    <s v="SPRING"/>
    <s v="SPRING 2019"/>
    <s v="2018-2019"/>
    <n v="1757"/>
    <x v="10"/>
  </r>
  <r>
    <x v="0"/>
    <n v="2018"/>
    <x v="4"/>
    <s v="AM"/>
    <s v="EEUU"/>
    <x v="0"/>
    <s v="SPRING 2019"/>
    <s v="SWIMWEAR"/>
    <x v="73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672"/>
    <x v="2"/>
  </r>
  <r>
    <x v="0"/>
    <n v="2018"/>
    <x v="4"/>
    <s v="AM"/>
    <s v="EEUU"/>
    <x v="0"/>
    <s v="SPRING 2019"/>
    <s v="SWIMWEAR"/>
    <x v="189"/>
    <s v="DOLAR CANADIENSE / CANADIAN DOLLAR"/>
    <s v="SHOUTOUTAGENCY"/>
    <s v="BRITISH COLUMBIA"/>
    <s v="CANADA"/>
    <n v="41"/>
    <n v="2019"/>
    <s v="SPRING"/>
    <s v="SPRING"/>
    <s v="SPRING 2019"/>
    <s v="2018-2019"/>
    <n v="1278.1332329695144"/>
    <x v="3"/>
  </r>
  <r>
    <x v="0"/>
    <n v="2018"/>
    <x v="4"/>
    <s v="AM"/>
    <s v="EEUU"/>
    <x v="0"/>
    <s v="SPRING 2019"/>
    <s v="SWIMWEAR"/>
    <x v="22"/>
    <s v="DOLARES AMERICANOS / UNITED STATES DOLLAR"/>
    <s v="JUDITH ANN DEAL"/>
    <s v="HAWAII"/>
    <s v="ESTADOS UNIDOS EEUU"/>
    <n v="79"/>
    <n v="2019"/>
    <s v="SPRING"/>
    <s v="SPRING"/>
    <s v="SPRING 2019"/>
    <s v="2018-2019"/>
    <n v="2534"/>
    <x v="10"/>
  </r>
  <r>
    <x v="0"/>
    <n v="2018"/>
    <x v="4"/>
    <s v="AM"/>
    <s v="EEUU"/>
    <x v="0"/>
    <s v="SPRING 2019"/>
    <s v="SWIMWEAR"/>
    <x v="23"/>
    <s v="DOLARES AMERICANOS / UNITED STATES DOLLAR"/>
    <s v="ANITA M. HOPKINS"/>
    <s v="WISCONSIN"/>
    <s v="ESTADOS UNIDOS EEUU"/>
    <n v="240"/>
    <n v="2019"/>
    <s v="SPRING"/>
    <s v="SPRING"/>
    <s v="SPRING 2019"/>
    <s v="2018-2019"/>
    <n v="6766.5999999999995"/>
    <x v="1"/>
  </r>
  <r>
    <x v="0"/>
    <n v="2018"/>
    <x v="4"/>
    <s v="AM"/>
    <s v="EEUU"/>
    <x v="0"/>
    <s v="SPRING 2019"/>
    <s v="SWIMWEAR"/>
    <x v="190"/>
    <s v="DOLARES AMERICANOS / UNITED STATES DOLLAR"/>
    <s v="LAURA BONG"/>
    <s v="LOUISIANA"/>
    <s v="ESTADOS UNIDOS EEUU"/>
    <n v="20"/>
    <n v="2019"/>
    <s v="SPRING"/>
    <s v="SPRING"/>
    <s v="SPRING 2019"/>
    <s v="2018-2019"/>
    <n v="776"/>
    <x v="6"/>
  </r>
  <r>
    <x v="0"/>
    <n v="2018"/>
    <x v="4"/>
    <s v="AM"/>
    <s v="EEUU"/>
    <x v="0"/>
    <s v="SPRING 2019"/>
    <s v="SWIMWEAR"/>
    <x v="231"/>
    <s v="DOLAR CANADIENSE / CANADIAN DOLLAR"/>
    <s v="STEPHANIE VITALI"/>
    <s v="ONTARIO"/>
    <s v="CANADA"/>
    <n v="26"/>
    <n v="2019"/>
    <s v="SPRING"/>
    <s v="SPRING"/>
    <s v="SPRING 2019"/>
    <s v="2018-2019"/>
    <n v="729.3940534437329"/>
    <x v="4"/>
  </r>
  <r>
    <x v="0"/>
    <n v="2018"/>
    <x v="4"/>
    <s v="AM"/>
    <s v="EEUU"/>
    <x v="0"/>
    <s v="SPRING 2019"/>
    <s v="SWIMWEAR"/>
    <x v="118"/>
    <s v="DOLARES AMERICANOS / UNITED STATES DOLLAR"/>
    <s v="JULIUS ORTIZ MALDONADO"/>
    <s v="FLORIDA"/>
    <s v="ESTADOS UNIDOS EEUU"/>
    <n v="90"/>
    <n v="2019"/>
    <s v="SPRING"/>
    <s v="SPRING"/>
    <s v="SPRING 2019"/>
    <s v="2018-2019"/>
    <n v="2882"/>
    <x v="15"/>
  </r>
  <r>
    <x v="0"/>
    <n v="2018"/>
    <x v="4"/>
    <s v="AM"/>
    <s v="EEUU"/>
    <x v="0"/>
    <s v="SPRING 2019"/>
    <s v="SWIMWEAR"/>
    <x v="119"/>
    <s v="DOLARES AMERICANOS / UNITED STATES DOLLAR"/>
    <s v="BILL MILLER AND COMPANY"/>
    <s v="FLORIDA"/>
    <s v="ESTADOS UNIDOS EEUU"/>
    <n v="42"/>
    <n v="2019"/>
    <s v="SPRING"/>
    <s v="SPRING"/>
    <s v="SPRING 2019"/>
    <s v="2018-2019"/>
    <n v="1488"/>
    <x v="2"/>
  </r>
  <r>
    <x v="0"/>
    <n v="2018"/>
    <x v="4"/>
    <s v="AM"/>
    <s v="EEUU"/>
    <x v="0"/>
    <s v="SPRING 2019"/>
    <s v="SWIMWEAR"/>
    <x v="120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95"/>
    <x v="2"/>
  </r>
  <r>
    <x v="0"/>
    <n v="2018"/>
    <x v="4"/>
    <s v="AM"/>
    <s v="EEUU"/>
    <x v="0"/>
    <s v="SPRING 2019"/>
    <s v="SWIMWEAR"/>
    <x v="193"/>
    <s v="DOLARES AMERICANOS / UNITED STATES DOLLAR"/>
    <s v="BILL MILLER AND COMPANY"/>
    <s v="VIRGIN ISLANDS"/>
    <s v="ESTADOS UNIDOS EEUU"/>
    <n v="30"/>
    <n v="2019"/>
    <s v="SPRING"/>
    <s v="SPRING"/>
    <s v="SPRING 2019"/>
    <s v="2018-2019"/>
    <n v="1128"/>
    <x v="2"/>
  </r>
  <r>
    <x v="0"/>
    <n v="2018"/>
    <x v="4"/>
    <s v="AM"/>
    <s v="EEUU"/>
    <x v="0"/>
    <s v="SPRING 2019"/>
    <s v="SWIMWEAR"/>
    <x v="48"/>
    <s v="DOLARES AMERICANOS / UNITED STATES DOLLAR"/>
    <s v="PHYLLIS POSNER"/>
    <s v="CALIFORNIA"/>
    <s v="ESTADOS UNIDOS EEUU"/>
    <n v="1076"/>
    <n v="2019"/>
    <s v="SPRING"/>
    <s v="SPRING"/>
    <s v="SPRING 2019"/>
    <s v="2018-2019"/>
    <n v="30140.120000000006"/>
    <x v="5"/>
  </r>
  <r>
    <x v="0"/>
    <n v="2018"/>
    <x v="4"/>
    <s v="AM"/>
    <s v="EEUU"/>
    <x v="0"/>
    <s v="SPRING 2019"/>
    <s v="SWIMWEAR"/>
    <x v="86"/>
    <s v="DOLARES AMERICANOS / UNITED STATES DOLLAR"/>
    <s v="JULIUS ORTIZ MALDONADO"/>
    <s v="PUERTO RICO"/>
    <s v="PUERTO RICO"/>
    <n v="263"/>
    <n v="2019"/>
    <s v="SPRING"/>
    <s v="SPRING"/>
    <s v="SPRING 2019"/>
    <s v="2018-2019"/>
    <n v="8231"/>
    <x v="15"/>
  </r>
  <r>
    <x v="0"/>
    <n v="2018"/>
    <x v="4"/>
    <s v="AM"/>
    <s v="EEUU"/>
    <x v="0"/>
    <s v="SPRING 2019"/>
    <s v="SWIMWEAR"/>
    <x v="155"/>
    <s v="DOLARES AMERICANOS / UNITED STATES DOLLAR"/>
    <s v="BILL MILLER AND COMPANY"/>
    <s v="FLORIDA"/>
    <s v="ESTADOS UNIDOS EEUU"/>
    <n v="14"/>
    <n v="2019"/>
    <s v="SPRING"/>
    <s v="SPRING"/>
    <s v="SPRING 2019"/>
    <s v="2018-2019"/>
    <n v="444"/>
    <x v="2"/>
  </r>
  <r>
    <x v="0"/>
    <n v="2018"/>
    <x v="4"/>
    <s v="AM"/>
    <s v="EEUU"/>
    <x v="0"/>
    <s v="SPRING 2019"/>
    <s v="SWIMWEAR"/>
    <x v="232"/>
    <s v="DOLARES AMERICANOS / UNITED STATES DOLLAR"/>
    <s v="HOLLY SALES INC."/>
    <s v="MINNESOTA"/>
    <s v="ESTADOS UNIDOS EEUU"/>
    <n v="78"/>
    <n v="2019"/>
    <s v="SPRING"/>
    <s v="SPRING"/>
    <s v="SPRING 2019"/>
    <s v="2018-2019"/>
    <n v="2587"/>
    <x v="8"/>
  </r>
  <r>
    <x v="0"/>
    <n v="2018"/>
    <x v="4"/>
    <s v="AM"/>
    <s v="EEUU"/>
    <x v="0"/>
    <s v="SPRING 2019"/>
    <s v="SWIMWEAR"/>
    <x v="5"/>
    <s v="DOLARES AMERICANOS / UNITED STATES DOLLAR"/>
    <s v="STEPHANIE VITALI"/>
    <s v="ONTARIO"/>
    <s v="CANADA"/>
    <n v="49"/>
    <n v="2019"/>
    <s v="SPRING"/>
    <s v="SPRING"/>
    <s v="SPRING 2019"/>
    <s v="2018-2019"/>
    <n v="1752"/>
    <x v="4"/>
  </r>
  <r>
    <x v="0"/>
    <n v="2018"/>
    <x v="4"/>
    <s v="AM"/>
    <s v="EEUU"/>
    <x v="0"/>
    <s v="SPRING 2019"/>
    <s v="SWIMWEAR"/>
    <x v="122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748"/>
    <x v="2"/>
  </r>
  <r>
    <x v="0"/>
    <n v="2018"/>
    <x v="4"/>
    <s v="AM"/>
    <s v="EEUU"/>
    <x v="0"/>
    <s v="SPRING 2019"/>
    <s v="SWIMWEAR"/>
    <x v="25"/>
    <s v="DOLARES AMERICANOS / UNITED STATES DOLLAR"/>
    <s v="JUDITH ANN DEAL"/>
    <s v="HAWAII"/>
    <s v="ESTADOS UNIDOS EEUU"/>
    <n v="470"/>
    <n v="2019"/>
    <s v="SPRING"/>
    <s v="SPRING"/>
    <s v="SPRING 2019"/>
    <s v="2018-2019"/>
    <n v="14251.899999999998"/>
    <x v="10"/>
  </r>
  <r>
    <x v="0"/>
    <n v="2018"/>
    <x v="4"/>
    <s v="AM"/>
    <s v="EEUU"/>
    <x v="0"/>
    <s v="SPRING 2019"/>
    <s v="SWIMWEAR"/>
    <x v="123"/>
    <s v="DOLARES AMERICANOS / UNITED STATES DOLLAR"/>
    <s v="JUDITH ANN DEAL"/>
    <s v="HAWAII"/>
    <s v="ESTADOS UNIDOS EEUU"/>
    <n v="168"/>
    <n v="2019"/>
    <s v="SPRING"/>
    <s v="SPRING"/>
    <s v="SPRING 2019"/>
    <s v="2018-2019"/>
    <n v="5910"/>
    <x v="10"/>
  </r>
  <r>
    <x v="0"/>
    <n v="2018"/>
    <x v="4"/>
    <s v="AM"/>
    <s v="EEUU"/>
    <x v="0"/>
    <s v="SPRING 2019"/>
    <s v="SWIMWEAR"/>
    <x v="233"/>
    <s v="DOLARES AMERICANOS / UNITED STATES DOLLAR"/>
    <s v="HOLLY SALES INC."/>
    <s v="COLORADO"/>
    <s v="ESTADOS UNIDOS EEUU"/>
    <n v="28"/>
    <n v="2019"/>
    <s v="SPRING"/>
    <s v="SPRING"/>
    <s v="SPRING 2019"/>
    <s v="2018-2019"/>
    <n v="867"/>
    <x v="8"/>
  </r>
  <r>
    <x v="0"/>
    <n v="2018"/>
    <x v="4"/>
    <s v="AM"/>
    <s v="EEUU"/>
    <x v="0"/>
    <s v="SPRING 2019"/>
    <s v="SWIMWEAR"/>
    <x v="233"/>
    <s v="DOLARES AMERICANOS / UNITED STATES DOLLAR"/>
    <s v="HOLLY SALES INC."/>
    <s v="MINNESOTA"/>
    <s v="ESTADOS UNIDOS EEUU"/>
    <n v="31"/>
    <n v="2019"/>
    <s v="SPRING"/>
    <s v="SPRING"/>
    <s v="SPRING 2019"/>
    <s v="2018-2019"/>
    <n v="951"/>
    <x v="8"/>
  </r>
  <r>
    <x v="0"/>
    <n v="2018"/>
    <x v="4"/>
    <s v="AM"/>
    <s v="EEUU"/>
    <x v="0"/>
    <s v="SPRING 2019"/>
    <s v="SWIMWEAR"/>
    <x v="233"/>
    <s v="DOLARES AMERICANOS / UNITED STATES DOLLAR"/>
    <s v="HOLLY SALES INC."/>
    <s v="MISSOURI"/>
    <s v="ESTADOS UNIDOS EEUU"/>
    <n v="22"/>
    <n v="2019"/>
    <s v="SPRING"/>
    <s v="SPRING"/>
    <s v="SPRING 2019"/>
    <s v="2018-2019"/>
    <n v="696"/>
    <x v="8"/>
  </r>
  <r>
    <x v="0"/>
    <n v="2018"/>
    <x v="4"/>
    <s v="AM"/>
    <s v="EEUU"/>
    <x v="0"/>
    <s v="SPRING 2019"/>
    <s v="SWIMWEAR"/>
    <x v="88"/>
    <s v="DOLARES AMERICANOS / UNITED STATES DOLLAR"/>
    <s v="BILL MILLER AND COMPANY"/>
    <s v="FLORIDA"/>
    <s v="ESTADOS UNIDOS EEUU"/>
    <n v="100"/>
    <n v="2019"/>
    <s v="SPRING"/>
    <s v="SPRING"/>
    <s v="SPRING 2019"/>
    <s v="2018-2019"/>
    <n v="3070"/>
    <x v="2"/>
  </r>
  <r>
    <x v="0"/>
    <n v="2018"/>
    <x v="4"/>
    <s v="AM"/>
    <s v="EEUU"/>
    <x v="0"/>
    <s v="SPRING 2019"/>
    <s v="SWIMWEAR"/>
    <x v="55"/>
    <s v="DOLARES AMERICANOS / UNITED STATES DOLLAR"/>
    <s v="PAIGE ALYSE STRAUGHAN"/>
    <s v="WASHINGTON"/>
    <s v="ESTADOS UNIDOS EEUU"/>
    <n v="3074"/>
    <n v="2019"/>
    <s v="SPRING"/>
    <s v="SPRING"/>
    <s v="SPRING 2019"/>
    <s v="2018-2019"/>
    <n v="85966.450000000041"/>
    <x v="0"/>
  </r>
  <r>
    <x v="0"/>
    <n v="2018"/>
    <x v="4"/>
    <s v="AM"/>
    <s v="EEUU"/>
    <x v="0"/>
    <s v="SPRING 2019"/>
    <s v="SWIMWEAR"/>
    <x v="89"/>
    <s v="DOLARES AMERICANOS / UNITED STATES DOLLAR"/>
    <s v="BILL MILLER AND COMPANY"/>
    <s v="FLORIDA"/>
    <s v="ESTADOS UNIDOS EEUU"/>
    <n v="292"/>
    <n v="2019"/>
    <s v="SPRING"/>
    <s v="SPRING"/>
    <s v="SPRING 2019"/>
    <s v="2018-2019"/>
    <n v="7297.9199999999946"/>
    <x v="2"/>
  </r>
  <r>
    <x v="0"/>
    <n v="2018"/>
    <x v="4"/>
    <s v="AM"/>
    <s v="EEUU"/>
    <x v="0"/>
    <s v="SPRING 2019"/>
    <s v="SWIMWEAR"/>
    <x v="89"/>
    <s v="DOLARES AMERICANOS / UNITED STATES DOLLAR"/>
    <s v="BILL MILLER AND COMPANY"/>
    <s v="PUERTO RICO"/>
    <s v="PUERTO RICO"/>
    <n v="60"/>
    <n v="2019"/>
    <s v="SPRING"/>
    <s v="SPRING"/>
    <s v="SPRING 2019"/>
    <s v="2018-2019"/>
    <n v="1499.4000000000003"/>
    <x v="2"/>
  </r>
  <r>
    <x v="0"/>
    <n v="2018"/>
    <x v="4"/>
    <s v="AM"/>
    <s v="EEUU"/>
    <x v="0"/>
    <s v="SPRING 2019"/>
    <s v="SWIMWEAR"/>
    <x v="89"/>
    <s v="DOLARES AMERICANOS / UNITED STATES DOLLAR"/>
    <s v="BILL MILLER AND COMPANY"/>
    <s v="VALLE"/>
    <s v="COLOMBIA"/>
    <n v="1372"/>
    <n v="2019"/>
    <s v="SPRING"/>
    <s v="SPRING"/>
    <s v="SPRING 2019"/>
    <s v="2018-2019"/>
    <n v="34287.120000000017"/>
    <x v="2"/>
  </r>
  <r>
    <x v="0"/>
    <n v="2018"/>
    <x v="4"/>
    <s v="AM"/>
    <s v="EEUU"/>
    <x v="0"/>
    <s v="SPRING 2019"/>
    <s v="SWIMWEAR"/>
    <x v="125"/>
    <s v="DOLARES AMERICANOS / UNITED STATES DOLLAR"/>
    <s v="JUDITH ANN DEAL"/>
    <s v="HAWAII"/>
    <s v="ESTADOS UNIDOS EEUU"/>
    <n v="33"/>
    <n v="2019"/>
    <s v="SPRING"/>
    <s v="SPRING"/>
    <s v="SPRING 2019"/>
    <s v="2018-2019"/>
    <n v="964"/>
    <x v="10"/>
  </r>
  <r>
    <x v="0"/>
    <n v="2018"/>
    <x v="4"/>
    <s v="AM"/>
    <s v="EEUU"/>
    <x v="0"/>
    <s v="SPRING 2019"/>
    <s v="SWIMWEAR"/>
    <x v="196"/>
    <s v="DOLARES AMERICANOS / UNITED STATES DOLLAR"/>
    <s v="BILL MILLER AND COMPANY"/>
    <s v="ALABAMA"/>
    <s v="ESTADOS UNIDOS EEUU"/>
    <n v="36"/>
    <n v="2019"/>
    <s v="SPRING"/>
    <s v="SPRING"/>
    <s v="SPRING 2019"/>
    <s v="2018-2019"/>
    <n v="1161"/>
    <x v="2"/>
  </r>
  <r>
    <x v="0"/>
    <n v="2018"/>
    <x v="4"/>
    <s v="AM"/>
    <s v="EEUU"/>
    <x v="0"/>
    <s v="SPRING 2019"/>
    <s v="SWIMWEAR"/>
    <x v="90"/>
    <s v="DOLARES AMERICANOS / UNITED STATES DOLLAR"/>
    <s v="MIE MANNICHE"/>
    <s v="CALIFORNIA"/>
    <s v="ESTADOS UNIDOS EEUU"/>
    <n v="64"/>
    <n v="2019"/>
    <s v="SPRING"/>
    <s v="SPRING"/>
    <s v="SPRING 2019"/>
    <s v="2018-2019"/>
    <n v="1908"/>
    <x v="11"/>
  </r>
  <r>
    <x v="0"/>
    <n v="2018"/>
    <x v="4"/>
    <s v="AM"/>
    <s v="EEUU"/>
    <x v="0"/>
    <s v="SPRING 2019"/>
    <s v="SWIMWEAR"/>
    <x v="197"/>
    <s v="DOLARES AMERICANOS / UNITED STATES DOLLAR"/>
    <s v="ANITA M. HOPKINS"/>
    <s v="MARYLAND"/>
    <s v="ESTADOS UNIDOS EEUU"/>
    <n v="363"/>
    <n v="2019"/>
    <s v="SPRING"/>
    <s v="SPRING"/>
    <s v="SPRING 2019"/>
    <s v="2018-2019"/>
    <n v="9711.9000000000015"/>
    <x v="1"/>
  </r>
  <r>
    <x v="0"/>
    <n v="2018"/>
    <x v="4"/>
    <s v="AM"/>
    <s v="EEUU"/>
    <x v="0"/>
    <s v="SPRING 2019"/>
    <s v="SWIMWEAR"/>
    <x v="26"/>
    <s v="DOLARES AMERICANOS / UNITED STATES DOLLAR"/>
    <s v="BILL MILLER AND COMPANY"/>
    <s v="FLORIDA"/>
    <s v="ESTADOS UNIDOS EEUU"/>
    <n v="40"/>
    <n v="2019"/>
    <s v="SPRING"/>
    <s v="SPRING"/>
    <s v="SPRING 2019"/>
    <s v="2018-2019"/>
    <n v="1180"/>
    <x v="2"/>
  </r>
  <r>
    <x v="0"/>
    <n v="2018"/>
    <x v="4"/>
    <s v="AM"/>
    <s v="EEUU"/>
    <x v="0"/>
    <s v="SPRING 2019"/>
    <s v="SWIMWEAR"/>
    <x v="19"/>
    <s v="DOLARES AMERICANOS / UNITED STATES DOLLAR"/>
    <s v="HOLLY SALES INC."/>
    <s v="OHIO"/>
    <s v="ESTADOS UNIDOS EEUU"/>
    <n v="19"/>
    <n v="2019"/>
    <s v="SPRING"/>
    <s v="SPRING"/>
    <s v="SPRING 2019"/>
    <s v="2018-2019"/>
    <n v="599"/>
    <x v="8"/>
  </r>
  <r>
    <x v="0"/>
    <n v="2018"/>
    <x v="4"/>
    <s v="AM"/>
    <s v="EEUU"/>
    <x v="0"/>
    <s v="SPRING 2019"/>
    <s v="SWIMWEAR"/>
    <x v="158"/>
    <s v="DOLAR CANADIENSE / CANADIAN DOLLAR"/>
    <s v="SHOUTOUTAGENCY"/>
    <s v="BRITISH COLUMBIA"/>
    <s v="CANADA"/>
    <n v="30"/>
    <n v="2019"/>
    <s v="SPRING"/>
    <s v="SPRING"/>
    <s v="SPRING 2019"/>
    <s v="2018-2019"/>
    <n v="819.72149040270961"/>
    <x v="3"/>
  </r>
  <r>
    <x v="0"/>
    <n v="2018"/>
    <x v="4"/>
    <s v="AM"/>
    <s v="EEUU"/>
    <x v="0"/>
    <s v="SPRING 2019"/>
    <s v="SWIMWEAR"/>
    <x v="91"/>
    <s v="DOLARES AMERICANOS / UNITED STATES DOLLAR"/>
    <s v="JUDITH ANN DEAL"/>
    <s v="HAWAII"/>
    <s v="ESTADOS UNIDOS EEUU"/>
    <n v="30"/>
    <n v="2019"/>
    <s v="SPRING"/>
    <s v="SPRING"/>
    <s v="SPRING 2019"/>
    <s v="2018-2019"/>
    <n v="856"/>
    <x v="10"/>
  </r>
  <r>
    <x v="0"/>
    <n v="2018"/>
    <x v="4"/>
    <s v="AM"/>
    <s v="EEUU"/>
    <x v="0"/>
    <s v="SPRING 2019"/>
    <s v="SWIMWEAR"/>
    <x v="75"/>
    <s v="DOLARES AMERICANOS / UNITED STATES DOLLAR"/>
    <s v="HOLLY SALES INC."/>
    <s v="IOWA"/>
    <s v="ESTADOS UNIDOS EEUU"/>
    <n v="654"/>
    <n v="2019"/>
    <s v="SPRING"/>
    <s v="SPRING"/>
    <s v="SPRING 2019"/>
    <s v="2018-2019"/>
    <n v="19783.799999999992"/>
    <x v="8"/>
  </r>
  <r>
    <x v="0"/>
    <n v="2018"/>
    <x v="4"/>
    <s v="AM"/>
    <s v="EEUU"/>
    <x v="0"/>
    <s v="SPRING 2019"/>
    <s v="SWIMWEAR"/>
    <x v="234"/>
    <s v="DOLARES AMERICANOS / UNITED STATES DOLLAR"/>
    <s v="BILL MILLER AND COMPANY"/>
    <s v="FLORIDA"/>
    <s v="ESTADOS UNIDOS EEUU"/>
    <n v="125"/>
    <n v="2019"/>
    <s v="SPRING"/>
    <s v="SPRING"/>
    <s v="SPRING 2019"/>
    <s v="2018-2019"/>
    <n v="3989"/>
    <x v="2"/>
  </r>
  <r>
    <x v="0"/>
    <n v="2018"/>
    <x v="4"/>
    <s v="AM"/>
    <s v="EEUU"/>
    <x v="0"/>
    <s v="SPRING 2019"/>
    <s v="SWIMWEAR"/>
    <x v="28"/>
    <s v="DOLARES AMERICANOS / UNITED STATES DOLLAR"/>
    <s v="TS SALES MANAGEMENT INC."/>
    <s v="NEVADA"/>
    <s v="ESTADOS UNIDOS EEUU"/>
    <n v="284"/>
    <n v="2019"/>
    <s v="SPRING"/>
    <s v="SPRING"/>
    <s v="SPRING 2019"/>
    <s v="2018-2019"/>
    <n v="8359.1200000000026"/>
    <x v="12"/>
  </r>
  <r>
    <x v="0"/>
    <n v="2018"/>
    <x v="4"/>
    <s v="AM"/>
    <s v="EEUU"/>
    <x v="0"/>
    <s v="SPRING 2019"/>
    <s v="SWIMWEAR"/>
    <x v="28"/>
    <s v="DOLARES AMERICANOS / UNITED STATES DOLLAR"/>
    <s v="PAIGE ALYSE STRAUGHAN"/>
    <s v="NEVADA"/>
    <s v="ESTADOS UNIDOS EEUU"/>
    <n v="1"/>
    <n v="2019"/>
    <s v="SPRING"/>
    <s v="SPRING"/>
    <s v="SPRING 2019"/>
    <s v="2018-2019"/>
    <n v="29.04"/>
    <x v="0"/>
  </r>
  <r>
    <x v="0"/>
    <n v="2018"/>
    <x v="4"/>
    <s v="AM"/>
    <s v="EEUU"/>
    <x v="0"/>
    <s v="SPRING 2019"/>
    <s v="SWIMWEAR"/>
    <x v="235"/>
    <s v="DOLAR CANADIENSE / CANADIAN DOLLAR"/>
    <s v="STEPHANIE VITALI"/>
    <s v="ONTARIO"/>
    <s v="CANADA"/>
    <n v="564"/>
    <n v="2019"/>
    <s v="SPRING"/>
    <s v="SPRING"/>
    <s v="SPRING 2019"/>
    <s v="2018-2019"/>
    <n v="18011.290929619874"/>
    <x v="4"/>
  </r>
  <r>
    <x v="0"/>
    <n v="2018"/>
    <x v="4"/>
    <s v="AM"/>
    <s v="EEUU"/>
    <x v="0"/>
    <s v="SPRING 2019"/>
    <s v="SWIMWEAR"/>
    <x v="159"/>
    <s v="DOLARES AMERICANOS / UNITED STATES DOLLAR"/>
    <s v="BILL MILLER AND COMPANY"/>
    <s v="BONAIRE"/>
    <s v="PAISES BAJOS (HOLANDA)"/>
    <n v="12"/>
    <n v="2019"/>
    <s v="SPRING"/>
    <s v="SPRING"/>
    <s v="SPRING 2019"/>
    <s v="2018-2019"/>
    <n v="372"/>
    <x v="2"/>
  </r>
  <r>
    <x v="0"/>
    <n v="2018"/>
    <x v="4"/>
    <s v="AM"/>
    <s v="EEUU"/>
    <x v="0"/>
    <s v="SPRING 2019"/>
    <s v="SWIMWEAR"/>
    <x v="115"/>
    <s v="DOLARES AMERICANOS / UNITED STATES DOLLAR"/>
    <s v="HOLLY SALES INC."/>
    <s v="MINNESOTA"/>
    <s v="ESTADOS UNIDOS EEUU"/>
    <n v="32"/>
    <n v="2019"/>
    <s v="SPRING"/>
    <s v="SPRING"/>
    <s v="SPRING 2019"/>
    <s v="2018-2019"/>
    <n v="920"/>
    <x v="8"/>
  </r>
  <r>
    <x v="0"/>
    <n v="2018"/>
    <x v="4"/>
    <s v="AM"/>
    <s v="EEUU"/>
    <x v="0"/>
    <s v="SPRING 2019"/>
    <s v="SWIMWEAR"/>
    <x v="127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660"/>
    <x v="2"/>
  </r>
  <r>
    <x v="0"/>
    <n v="2018"/>
    <x v="4"/>
    <s v="AM"/>
    <s v="EEUU"/>
    <x v="0"/>
    <s v="SPRING 2019"/>
    <s v="SWIMWEAR"/>
    <x v="102"/>
    <s v="DOLARES AMERICANOS / UNITED STATES DOLLAR"/>
    <s v="PHYLLIS POSNER"/>
    <s v="CALIFORNIA"/>
    <s v="ESTADOS UNIDOS EEUU"/>
    <n v="30"/>
    <n v="2019"/>
    <s v="SPRING"/>
    <s v="SPRING"/>
    <s v="SPRING 2019"/>
    <s v="2018-2019"/>
    <n v="898"/>
    <x v="5"/>
  </r>
  <r>
    <x v="0"/>
    <n v="2018"/>
    <x v="4"/>
    <s v="AM"/>
    <s v="EEUU"/>
    <x v="0"/>
    <s v="SPRING 2019"/>
    <s v="SWIMWEAR"/>
    <x v="236"/>
    <s v="DOLAR CANADIENSE / CANADIAN DOLLAR"/>
    <s v="JULIE BERTRAND"/>
    <s v="QUEBEC"/>
    <s v="CANADA"/>
    <n v="110"/>
    <n v="2019"/>
    <s v="SPRING"/>
    <s v="SPRING"/>
    <s v="SPRING 2019"/>
    <s v="2018-2019"/>
    <n v="3041.7764395935269"/>
    <x v="7"/>
  </r>
  <r>
    <x v="0"/>
    <n v="2018"/>
    <x v="4"/>
    <s v="AM"/>
    <s v="EEUU"/>
    <x v="0"/>
    <s v="SPRING 2019"/>
    <s v="SWIMWEAR"/>
    <x v="72"/>
    <s v="DOLARES AMERICANOS / UNITED STATES DOLLAR"/>
    <s v="PAIGE ALYSE STRAUGHAN"/>
    <s v="ONTARIO"/>
    <s v="CANADA"/>
    <n v="639"/>
    <n v="2019"/>
    <s v="SPRING"/>
    <s v="SPRING"/>
    <s v="SPRING 2019"/>
    <s v="2018-2019"/>
    <n v="19389.349999999999"/>
    <x v="0"/>
  </r>
  <r>
    <x v="0"/>
    <n v="2018"/>
    <x v="4"/>
    <s v="AM"/>
    <s v="EEUU"/>
    <x v="0"/>
    <s v="SPRING 2019"/>
    <s v="SWIMWEAR"/>
    <x v="129"/>
    <s v="DOLARES AMERICANOS / UNITED STATES DOLLAR"/>
    <s v="BILL MILLER AND COMPANY"/>
    <s v="FLORIDA"/>
    <s v="ESTADOS UNIDOS EEUU"/>
    <n v="20"/>
    <n v="2019"/>
    <s v="SPRING"/>
    <s v="SPRING"/>
    <s v="SPRING 2019"/>
    <s v="2018-2019"/>
    <n v="617"/>
    <x v="2"/>
  </r>
  <r>
    <x v="0"/>
    <n v="2018"/>
    <x v="4"/>
    <s v="AM"/>
    <s v="EEUU"/>
    <x v="0"/>
    <s v="SPRING 2019"/>
    <s v="SWIMWEAR"/>
    <x v="94"/>
    <s v="DOLARES AMERICANOS / UNITED STATES DOLLAR"/>
    <s v="BILL MILLER AND COMPANY"/>
    <s v="FLORIDA"/>
    <s v="ESTADOS UNIDOS EEUU"/>
    <n v="59"/>
    <n v="2019"/>
    <s v="SPRING"/>
    <s v="SPRING"/>
    <s v="SPRING 2019"/>
    <s v="2018-2019"/>
    <n v="2095"/>
    <x v="2"/>
  </r>
  <r>
    <x v="0"/>
    <n v="2018"/>
    <x v="4"/>
    <s v="AM"/>
    <s v="EEUU"/>
    <x v="0"/>
    <s v="SPRING 2019"/>
    <s v="SWIMWEAR"/>
    <x v="237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375"/>
    <x v="2"/>
  </r>
  <r>
    <x v="0"/>
    <n v="2018"/>
    <x v="4"/>
    <s v="AM"/>
    <s v="EEUU"/>
    <x v="0"/>
    <s v="SPRING 2019"/>
    <s v="SWIMWEAR"/>
    <x v="162"/>
    <s v="DOLARES AMERICANOS / UNITED STATES DOLLAR"/>
    <s v="BILL MILLER AND COMPANY"/>
    <s v="FLORIDA"/>
    <s v="ESTADOS UNIDOS EEUU"/>
    <n v="58"/>
    <n v="2019"/>
    <s v="SPRING"/>
    <s v="SPRING"/>
    <s v="SPRING 2019"/>
    <s v="2018-2019"/>
    <n v="1717"/>
    <x v="2"/>
  </r>
  <r>
    <x v="0"/>
    <n v="2018"/>
    <x v="4"/>
    <s v="AM"/>
    <s v="EEUU"/>
    <x v="0"/>
    <s v="SPRING 2019"/>
    <s v="SWIMWEAR"/>
    <x v="130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704"/>
    <x v="2"/>
  </r>
  <r>
    <x v="0"/>
    <n v="2018"/>
    <x v="4"/>
    <s v="AM"/>
    <s v="EEUU"/>
    <x v="0"/>
    <s v="SPRING 2019"/>
    <s v="SWIMWEAR"/>
    <x v="238"/>
    <s v="DOLARES AMERICANOS / UNITED STATES DOLLAR"/>
    <s v="ANITA M. HOPKINS"/>
    <s v="NEW YORK"/>
    <s v="ESTADOS UNIDOS EEUU"/>
    <n v="53"/>
    <n v="2019"/>
    <s v="SPRING"/>
    <s v="SPRING"/>
    <s v="SPRING 2019"/>
    <s v="2018-2019"/>
    <n v="1856"/>
    <x v="1"/>
  </r>
  <r>
    <x v="0"/>
    <n v="2018"/>
    <x v="4"/>
    <s v="AM"/>
    <s v="EEUU"/>
    <x v="0"/>
    <s v="SPRING 2019"/>
    <s v="SWIMWEAR"/>
    <x v="131"/>
    <s v="DOLARES AMERICANOS / UNITED STATES DOLLAR"/>
    <s v="BILL MILLER AND COMPANY"/>
    <s v="FLORIDA"/>
    <s v="ESTADOS UNIDOS EEUU"/>
    <n v="11"/>
    <n v="2019"/>
    <s v="SPRING"/>
    <s v="SPRING"/>
    <s v="SPRING 2019"/>
    <s v="2018-2019"/>
    <n v="293"/>
    <x v="2"/>
  </r>
  <r>
    <x v="0"/>
    <n v="2018"/>
    <x v="4"/>
    <s v="AM"/>
    <s v="EEUU"/>
    <x v="0"/>
    <s v="SPRING 2019"/>
    <s v="SWIMWEAR"/>
    <x v="163"/>
    <s v="DOLARES AMERICANOS / UNITED STATES DOLLAR"/>
    <s v="BILL MILLER AND COMPANY"/>
    <s v="FLORIDA"/>
    <s v="ESTADOS UNIDOS EEUU"/>
    <n v="76"/>
    <n v="2019"/>
    <s v="SPRING"/>
    <s v="SPRING"/>
    <s v="SPRING 2019"/>
    <s v="2018-2019"/>
    <n v="2417"/>
    <x v="2"/>
  </r>
  <r>
    <x v="0"/>
    <n v="2018"/>
    <x v="4"/>
    <s v="AM"/>
    <s v="EEUU"/>
    <x v="0"/>
    <s v="SPRING 2019"/>
    <s v="SWIMWEAR"/>
    <x v="203"/>
    <s v="DOLARES AMERICANOS / UNITED STATES DOLLAR"/>
    <s v="BILL MILLER AND COMPANY"/>
    <s v="FLORIDA"/>
    <s v="ESTADOS UNIDOS EEUU"/>
    <n v="13"/>
    <n v="2019"/>
    <s v="SPRING"/>
    <s v="SPRING"/>
    <s v="SPRING 2019"/>
    <s v="2018-2019"/>
    <n v="577"/>
    <x v="2"/>
  </r>
  <r>
    <x v="0"/>
    <n v="2018"/>
    <x v="4"/>
    <s v="AM"/>
    <s v="EEUU"/>
    <x v="0"/>
    <s v="SPRING 2019"/>
    <s v="SWIMWEAR"/>
    <x v="29"/>
    <s v="DOLAR CANADIENSE / CANADIAN DOLLAR"/>
    <s v="JULIE BERTRAND"/>
    <s v="QUEBEC"/>
    <s v="CANADA"/>
    <n v="39"/>
    <n v="2019"/>
    <s v="SPRING"/>
    <s v="SPRING"/>
    <s v="SPRING 2019"/>
    <s v="2018-2019"/>
    <n v="1208.8821979676329"/>
    <x v="7"/>
  </r>
  <r>
    <x v="0"/>
    <n v="2018"/>
    <x v="4"/>
    <s v="AM"/>
    <s v="EEUU"/>
    <x v="0"/>
    <s v="SPRING 2019"/>
    <s v="SWIMWEAR"/>
    <x v="165"/>
    <s v="DOLARES AMERICANOS / UNITED STATES DOLLAR"/>
    <s v="JULIUS ORTIZ MALDONADO"/>
    <s v="PUERTO RICO"/>
    <s v="PUERTO RICO"/>
    <n v="67"/>
    <n v="2019"/>
    <s v="SPRING"/>
    <s v="SPRING"/>
    <s v="SPRING 2019"/>
    <s v="2018-2019"/>
    <n v="2297"/>
    <x v="15"/>
  </r>
  <r>
    <x v="0"/>
    <n v="2018"/>
    <x v="4"/>
    <s v="AM"/>
    <s v="EEUU"/>
    <x v="0"/>
    <s v="SPRING 2019"/>
    <s v="SWIMWEAR"/>
    <x v="239"/>
    <s v="DOLARES AMERICANOS / UNITED STATES DOLLAR"/>
    <s v="ANITA M. HOPKINS"/>
    <s v="PENNSYLVANIA"/>
    <s v="ESTADOS UNIDOS EEUU"/>
    <n v="750"/>
    <n v="2019"/>
    <s v="SPRING"/>
    <s v="SPRING"/>
    <s v="SPRING 2019"/>
    <s v="2018-2019"/>
    <n v="24843.000000000007"/>
    <x v="1"/>
  </r>
  <r>
    <x v="0"/>
    <n v="2018"/>
    <x v="4"/>
    <s v="AM"/>
    <s v="EEUU"/>
    <x v="0"/>
    <s v="SPRING 2019"/>
    <s v="SWIMWEAR"/>
    <x v="240"/>
    <s v="DOLARES AMERICANOS / UNITED STATES DOLLAR"/>
    <s v="JULIUS ORTIZ MALDONADO"/>
    <s v="PUERTO RICO"/>
    <s v="PUERTO RICO"/>
    <n v="45"/>
    <n v="2019"/>
    <s v="SPRING"/>
    <s v="SPRING"/>
    <s v="SPRING 2019"/>
    <s v="2018-2019"/>
    <n v="1700"/>
    <x v="15"/>
  </r>
  <r>
    <x v="0"/>
    <n v="2018"/>
    <x v="4"/>
    <s v="AM"/>
    <s v="EEUU"/>
    <x v="0"/>
    <s v="SPRING 2019"/>
    <s v="SWIMWEAR"/>
    <x v="241"/>
    <s v="DOLARES AMERICANOS / UNITED STATES DOLLAR"/>
    <s v="HOLLY SALES INC."/>
    <s v="MICHIGAN"/>
    <s v="ESTADOS UNIDOS EEUU"/>
    <n v="29"/>
    <n v="2019"/>
    <s v="SPRING"/>
    <s v="SPRING"/>
    <s v="SPRING 2019"/>
    <s v="2018-2019"/>
    <n v="879"/>
    <x v="8"/>
  </r>
  <r>
    <x v="0"/>
    <n v="2018"/>
    <x v="4"/>
    <s v="AM"/>
    <s v="EEUU"/>
    <x v="0"/>
    <s v="SPRING 2019"/>
    <s v="SWIMWEAR"/>
    <x v="166"/>
    <s v="DOLARES AMERICANOS / UNITED STATES DOLLAR"/>
    <s v="DENISE ARNETT"/>
    <s v="COLORADO"/>
    <s v="ESTADOS UNIDOS EEUU"/>
    <n v="27"/>
    <n v="2019"/>
    <s v="SPRING"/>
    <s v="SPRING"/>
    <s v="SPRING 2019"/>
    <s v="2018-2019"/>
    <n v="856"/>
    <x v="14"/>
  </r>
  <r>
    <x v="0"/>
    <n v="2018"/>
    <x v="4"/>
    <s v="AM"/>
    <s v="EEUU"/>
    <x v="0"/>
    <s v="SPRING 2019"/>
    <s v="SWIMWEAR"/>
    <x v="242"/>
    <s v="DOLARES AMERICANOS / UNITED STATES DOLLAR"/>
    <s v="JULIUS ORTIZ MALDONADO"/>
    <s v="PUERTO RICO"/>
    <s v="PUERTO RICO"/>
    <n v="52"/>
    <n v="2019"/>
    <s v="SPRING"/>
    <s v="SPRING"/>
    <s v="SPRING 2019"/>
    <s v="2018-2019"/>
    <n v="1564"/>
    <x v="15"/>
  </r>
  <r>
    <x v="0"/>
    <n v="2018"/>
    <x v="4"/>
    <s v="AM"/>
    <s v="EEUU"/>
    <x v="0"/>
    <s v="SPRING 2019"/>
    <s v="SWIMWEAR"/>
    <x v="207"/>
    <s v="DOLARES AMERICANOS / UNITED STATES DOLLAR"/>
    <s v="BILL MILLER AND COMPANY"/>
    <s v="ANTIGUA"/>
    <s v="ANTIGUA Y BARBUDA"/>
    <n v="45"/>
    <n v="2019"/>
    <s v="SPRING"/>
    <s v="SPRING"/>
    <s v="SPRING 2019"/>
    <s v="2018-2019"/>
    <n v="1408"/>
    <x v="2"/>
  </r>
  <r>
    <x v="0"/>
    <n v="2018"/>
    <x v="4"/>
    <s v="AM"/>
    <s v="EEUU"/>
    <x v="0"/>
    <s v="SPRING 2019"/>
    <s v="SWIMWEAR"/>
    <x v="243"/>
    <s v="DOLARES AMERICANOS / UNITED STATES DOLLAR"/>
    <s v="LAURA BONG"/>
    <s v="TENNESSEE"/>
    <s v="ESTADOS UNIDOS EEUU"/>
    <n v="62"/>
    <n v="2019"/>
    <s v="SPRING"/>
    <s v="SPRING"/>
    <s v="SPRING 2019"/>
    <s v="2018-2019"/>
    <n v="2134"/>
    <x v="6"/>
  </r>
  <r>
    <x v="0"/>
    <n v="2018"/>
    <x v="4"/>
    <s v="AM"/>
    <s v="EEUU"/>
    <x v="0"/>
    <s v="SPRING 2019"/>
    <s v="SWIMWEAR"/>
    <x v="169"/>
    <s v="DOLARES AMERICANOS / UNITED STATES DOLLAR"/>
    <s v="BILL MILLER AND COMPANY"/>
    <s v="FLORIDA"/>
    <s v="ESTADOS UNIDOS EEUU"/>
    <n v="17"/>
    <n v="2019"/>
    <s v="SPRING"/>
    <s v="SPRING"/>
    <s v="SPRING 2019"/>
    <s v="2018-2019"/>
    <n v="627"/>
    <x v="2"/>
  </r>
  <r>
    <x v="0"/>
    <n v="2018"/>
    <x v="4"/>
    <s v="AM"/>
    <s v="EEUU"/>
    <x v="0"/>
    <s v="SPRING 2019"/>
    <s v="SWIMWEAR"/>
    <x v="208"/>
    <s v="DOLARES AMERICANOS / UNITED STATES DOLLAR"/>
    <s v="LAURA BONG"/>
    <s v="TEXAS"/>
    <s v="ESTADOS UNIDOS EEUU"/>
    <n v="27"/>
    <n v="2019"/>
    <s v="SPRING"/>
    <s v="SPRING"/>
    <s v="SPRING 2019"/>
    <s v="2018-2019"/>
    <n v="964"/>
    <x v="6"/>
  </r>
  <r>
    <x v="0"/>
    <n v="2018"/>
    <x v="4"/>
    <s v="AM"/>
    <s v="EEUU"/>
    <x v="0"/>
    <s v="SPRING 2019"/>
    <s v="SWIMWEAR"/>
    <x v="244"/>
    <s v="DOLARES AMERICANOS / UNITED STATES DOLLAR"/>
    <s v="ANITA M. HOPKINS"/>
    <s v="NEW JERSEY"/>
    <s v="ESTADOS UNIDOS EEUU"/>
    <n v="76"/>
    <n v="2019"/>
    <s v="SPRING"/>
    <s v="SPRING"/>
    <s v="SPRING 2019"/>
    <s v="2018-2019"/>
    <n v="2322"/>
    <x v="1"/>
  </r>
  <r>
    <x v="0"/>
    <n v="2018"/>
    <x v="4"/>
    <s v="AM"/>
    <s v="EEUU"/>
    <x v="0"/>
    <s v="SPRING 2019"/>
    <s v="SWIMWEAR"/>
    <x v="245"/>
    <s v="DOLAR CANADIENSE / CANADIAN DOLLAR"/>
    <s v="STEPHANIE VITALI"/>
    <s v="ONTARIO"/>
    <s v="CANADA"/>
    <n v="12"/>
    <n v="2019"/>
    <s v="SPRING"/>
    <s v="SPRING"/>
    <s v="SPRING 2019"/>
    <s v="2018-2019"/>
    <n v="356.79337598795638"/>
    <x v="4"/>
  </r>
  <r>
    <x v="0"/>
    <n v="2018"/>
    <x v="4"/>
    <s v="AM"/>
    <s v="EEUU"/>
    <x v="0"/>
    <s v="SPRING 2019"/>
    <s v="SWIMWEAR"/>
    <x v="209"/>
    <s v="DOLARES AMERICANOS / UNITED STATES DOLLAR"/>
    <s v="PHYLLIS POSNER"/>
    <s v="CALIFORNIA"/>
    <s v="ESTADOS UNIDOS EEUU"/>
    <n v="6"/>
    <n v="2019"/>
    <s v="SPRING"/>
    <s v="SPRING"/>
    <s v="SPRING 2019"/>
    <s v="2018-2019"/>
    <n v="405"/>
    <x v="5"/>
  </r>
  <r>
    <x v="0"/>
    <n v="2018"/>
    <x v="4"/>
    <s v="AM"/>
    <s v="EEUU"/>
    <x v="0"/>
    <s v="SPRING 2019"/>
    <s v="SWIMWEAR"/>
    <x v="246"/>
    <s v="DOLARES AMERICANOS / UNITED STATES DOLLAR"/>
    <s v="MIE MANNICHE"/>
    <s v="COLORADO"/>
    <s v="ESTADOS UNIDOS EEUU"/>
    <n v="20"/>
    <n v="2019"/>
    <s v="SPRING"/>
    <s v="SPRING"/>
    <s v="SPRING 2019"/>
    <s v="2018-2019"/>
    <n v="577"/>
    <x v="11"/>
  </r>
  <r>
    <x v="0"/>
    <n v="2018"/>
    <x v="4"/>
    <s v="AM"/>
    <s v="EEUU"/>
    <x v="0"/>
    <s v="SPRING 2019"/>
    <s v="SWIMWEAR"/>
    <x v="133"/>
    <s v="DOLARES AMERICANOS / UNITED STATES DOLLAR"/>
    <s v="MIE MANNICHE"/>
    <s v="CALIFORNIA"/>
    <s v="ESTADOS UNIDOS EEUU"/>
    <n v="8"/>
    <n v="2019"/>
    <s v="SPRING"/>
    <s v="SPRING"/>
    <s v="SPRING 2019"/>
    <s v="2018-2019"/>
    <n v="248"/>
    <x v="11"/>
  </r>
  <r>
    <x v="0"/>
    <n v="2018"/>
    <x v="4"/>
    <s v="AM"/>
    <s v="EEUU"/>
    <x v="0"/>
    <s v="SPRING 2019"/>
    <s v="SWIMWEAR"/>
    <x v="181"/>
    <s v="DOLARES AMERICANOS / UNITED STATES DOLLAR"/>
    <s v="PHYLLIS POSNER"/>
    <s v="NEW MEXICO"/>
    <s v="ESTADOS UNIDOS EEUU"/>
    <n v="28"/>
    <n v="2019"/>
    <s v="SPRING"/>
    <s v="SPRING"/>
    <s v="SPRING 2019"/>
    <s v="2018-2019"/>
    <n v="852"/>
    <x v="5"/>
  </r>
  <r>
    <x v="0"/>
    <n v="2018"/>
    <x v="4"/>
    <s v="AM"/>
    <s v="EEUU"/>
    <x v="0"/>
    <s v="SPRING 2019"/>
    <s v="SWIMWEAR"/>
    <x v="247"/>
    <s v="DOLARES AMERICANOS / UNITED STATES DOLLAR"/>
    <s v="HOLLY SALES INC."/>
    <s v="INDIANA"/>
    <s v="ESTADOS UNIDOS EEUU"/>
    <n v="53"/>
    <n v="2019"/>
    <s v="SPRING"/>
    <s v="SPRING"/>
    <s v="SPRING 2019"/>
    <s v="2018-2019"/>
    <n v="1611"/>
    <x v="8"/>
  </r>
  <r>
    <x v="0"/>
    <n v="2018"/>
    <x v="4"/>
    <s v="AM"/>
    <s v="EEUU"/>
    <x v="0"/>
    <s v="SPRING 2019"/>
    <s v="SWIMWEAR"/>
    <x v="248"/>
    <s v="DOLARES AMERICANOS / UNITED STATES DOLLAR"/>
    <s v="PHYLLIS POSNER"/>
    <s v="CALIFORNIA"/>
    <s v="ESTADOS UNIDOS EEUU"/>
    <n v="22"/>
    <n v="2019"/>
    <s v="SPRING"/>
    <s v="SPRING"/>
    <s v="SPRING 2019"/>
    <s v="2018-2019"/>
    <n v="734"/>
    <x v="5"/>
  </r>
  <r>
    <x v="0"/>
    <n v="2018"/>
    <x v="4"/>
    <s v="AM"/>
    <s v="EEUU"/>
    <x v="0"/>
    <s v="SPRING 2019"/>
    <s v="SWIMWEAR"/>
    <x v="249"/>
    <s v="DOLAR CANADIENSE / CANADIAN DOLLAR"/>
    <s v="JULIE BERTRAND"/>
    <s v="QUEBEC"/>
    <s v="CANADA"/>
    <n v="26"/>
    <n v="2019"/>
    <s v="SPRING"/>
    <s v="SPRING"/>
    <s v="SPRING 2019"/>
    <s v="2018-2019"/>
    <n v="792.62325931501687"/>
    <x v="7"/>
  </r>
  <r>
    <x v="0"/>
    <n v="2018"/>
    <x v="4"/>
    <s v="AM"/>
    <s v="EEUU"/>
    <x v="0"/>
    <s v="SPRING 2019"/>
    <s v="SWIMWEAR"/>
    <x v="214"/>
    <s v="DOLARES AMERICANOS / UNITED STATES DOLLAR"/>
    <s v="BILL MILLER AND COMPANY"/>
    <s v="NORTH CAROLINA"/>
    <s v="ESTADOS UNIDOS EEUU"/>
    <n v="8"/>
    <n v="2019"/>
    <s v="SPRING"/>
    <s v="SPRING"/>
    <s v="SPRING 2019"/>
    <s v="2018-2019"/>
    <n v="400"/>
    <x v="2"/>
  </r>
  <r>
    <x v="0"/>
    <n v="2018"/>
    <x v="4"/>
    <s v="AM"/>
    <s v="EEUU"/>
    <x v="0"/>
    <s v="SPRING 2019"/>
    <s v="SWIMWEAR"/>
    <x v="135"/>
    <s v="DOLARES AMERICANOS / UNITED STATES DOLLAR"/>
    <s v="PHYLLIS POSNER"/>
    <s v="CALIFORNIA"/>
    <s v="ESTADOS UNIDOS EEUU"/>
    <n v="30"/>
    <n v="2019"/>
    <s v="SPRING"/>
    <s v="SPRING"/>
    <s v="SPRING 2019"/>
    <s v="2018-2019"/>
    <n v="1044"/>
    <x v="5"/>
  </r>
  <r>
    <x v="0"/>
    <n v="2018"/>
    <x v="4"/>
    <s v="AM"/>
    <s v="EEUU"/>
    <x v="0"/>
    <s v="SPRING 2019"/>
    <s v="SWIMWEAR"/>
    <x v="250"/>
    <s v="DOLARES AMERICANOS / UNITED STATES DOLLAR"/>
    <s v="PHYLLIS POSNER"/>
    <s v="CALIFORNIA"/>
    <s v="ESTADOS UNIDOS EEUU"/>
    <n v="28"/>
    <n v="2019"/>
    <s v="SPRING"/>
    <s v="SPRING"/>
    <s v="SPRING 2019"/>
    <s v="2018-2019"/>
    <n v="846"/>
    <x v="5"/>
  </r>
  <r>
    <x v="0"/>
    <n v="2018"/>
    <x v="4"/>
    <s v="AM"/>
    <s v="EEUU"/>
    <x v="0"/>
    <s v="SPRING 2019"/>
    <s v="SWIMWEAR"/>
    <x v="251"/>
    <s v="DOLARES AMERICANOS / UNITED STATES DOLLAR"/>
    <s v="DENISE ARNETT"/>
    <s v="WASHINGTON"/>
    <s v="ESTADOS UNIDOS EEUU"/>
    <n v="27"/>
    <n v="2019"/>
    <s v="SPRING"/>
    <s v="SPRING"/>
    <s v="SPRING 2019"/>
    <s v="2018-2019"/>
    <n v="1131"/>
    <x v="14"/>
  </r>
  <r>
    <x v="0"/>
    <n v="2018"/>
    <x v="4"/>
    <s v="AM"/>
    <s v="EEUU"/>
    <x v="0"/>
    <s v="SPRING 2019"/>
    <s v="SWIMWEAR"/>
    <x v="252"/>
    <s v="DOLARES AMERICANOS / UNITED STATES DOLLAR"/>
    <s v="BILL MILLER AND COMPANY"/>
    <s v="FLORIDA"/>
    <s v="ESTADOS UNIDOS EEUU"/>
    <n v="26"/>
    <n v="2019"/>
    <s v="SPRING"/>
    <s v="SPRING"/>
    <s v="SPRING 2019"/>
    <s v="2018-2019"/>
    <n v="971"/>
    <x v="2"/>
  </r>
  <r>
    <x v="0"/>
    <n v="2018"/>
    <x v="4"/>
    <s v="AM"/>
    <s v="EEUU"/>
    <x v="0"/>
    <s v="SPRING 2019"/>
    <s v="SWIMWEAR"/>
    <x v="253"/>
    <s v="DOLAR CANADIENSE / CANADIAN DOLLAR"/>
    <s v="STEPHANIE VITALI"/>
    <s v="ONTARIO"/>
    <s v="CANADA"/>
    <n v="1"/>
    <n v="2019"/>
    <s v="SPRING"/>
    <s v="SPRING"/>
    <s v="SPRING 2019"/>
    <s v="2018-2019"/>
    <n v="65.487391795257807"/>
    <x v="4"/>
  </r>
  <r>
    <x v="0"/>
    <n v="2018"/>
    <x v="4"/>
    <s v="AM"/>
    <s v="EEUU"/>
    <x v="0"/>
    <s v="SPRING 2019"/>
    <s v="SWIMWEAR"/>
    <x v="136"/>
    <s v="DOLARES AMERICANOS / UNITED STATES DOLLAR"/>
    <s v="LAURA BONG"/>
    <s v="TEXAS"/>
    <s v="ESTADOS UNIDOS EEUU"/>
    <n v="34"/>
    <n v="2019"/>
    <s v="SPRING"/>
    <s v="SPRING"/>
    <s v="SPRING 2019"/>
    <s v="2018-2019"/>
    <n v="1063"/>
    <x v="6"/>
  </r>
  <r>
    <x v="0"/>
    <n v="2018"/>
    <x v="4"/>
    <s v="AM"/>
    <s v="EEUU"/>
    <x v="0"/>
    <s v="SPRING 2019"/>
    <s v="SWIMWEAR"/>
    <x v="254"/>
    <s v="DOLARES AMERICANOS / UNITED STATES DOLLAR"/>
    <s v="ANITA M. HOPKINS"/>
    <s v="NEW YORK"/>
    <s v="ESTADOS UNIDOS EEUU"/>
    <n v="920"/>
    <n v="2019"/>
    <s v="SPRING"/>
    <s v="SPRING"/>
    <s v="SPRING 2019"/>
    <s v="2018-2019"/>
    <n v="28744.799999999999"/>
    <x v="1"/>
  </r>
  <r>
    <x v="0"/>
    <n v="2018"/>
    <x v="4"/>
    <s v="AM"/>
    <s v="EEUU"/>
    <x v="0"/>
    <s v="SPRING 2019"/>
    <s v="SWIMWEAR"/>
    <x v="215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519"/>
    <x v="2"/>
  </r>
  <r>
    <x v="0"/>
    <n v="2018"/>
    <x v="4"/>
    <s v="AM"/>
    <s v="EEUU"/>
    <x v="0"/>
    <s v="SPRING 2019"/>
    <s v="SWIMWEAR"/>
    <x v="255"/>
    <s v="DOLAR CANADIENSE / CANADIAN DOLLAR"/>
    <s v="SHOUTOUTAGENCY"/>
    <s v="ALBERTA"/>
    <s v="CANADA"/>
    <n v="3"/>
    <n v="2019"/>
    <s v="SPRING"/>
    <s v="SPRING"/>
    <s v="SPRING 2019"/>
    <s v="2018-2019"/>
    <n v="93.338351524275495"/>
    <x v="3"/>
  </r>
  <r>
    <x v="0"/>
    <n v="2018"/>
    <x v="4"/>
    <s v="AM"/>
    <s v="EEUU"/>
    <x v="0"/>
    <s v="SPRING 2019"/>
    <s v="SWIMWEAR"/>
    <x v="256"/>
    <s v="DOLARES AMERICANOS / UNITED STATES DOLLAR"/>
    <s v="JULIUS ORTIZ MALDONADO"/>
    <s v="PUERTO RICO"/>
    <s v="PUERTO RICO"/>
    <n v="33"/>
    <n v="2019"/>
    <s v="SPRING"/>
    <s v="SPRING"/>
    <s v="SPRING 2019"/>
    <s v="2018-2019"/>
    <n v="1152"/>
    <x v="15"/>
  </r>
  <r>
    <x v="0"/>
    <n v="2018"/>
    <x v="4"/>
    <s v="AM"/>
    <s v="EEUU"/>
    <x v="0"/>
    <s v="SPRING 2019"/>
    <s v="ACCESSORIES"/>
    <x v="154"/>
    <s v="DOLAR CANADIENSE / CANADIAN DOLLAR"/>
    <s v="STEPHANIE VITALI"/>
    <s v="ONTARIO"/>
    <s v="CANADA"/>
    <n v="28"/>
    <n v="2019"/>
    <s v="SPRING"/>
    <s v="SPRING"/>
    <s v="SPRING 2019"/>
    <s v="2018-2019"/>
    <n v="400.12043658261194"/>
    <x v="4"/>
  </r>
  <r>
    <x v="0"/>
    <n v="2018"/>
    <x v="4"/>
    <s v="AM"/>
    <s v="EEUU"/>
    <x v="0"/>
    <s v="SPRING 2019"/>
    <s v="ACCESSORIES"/>
    <x v="85"/>
    <s v="DOLARES AMERICANOS / UNITED STATES DOLLAR"/>
    <s v="JUDITH ANN DEAL"/>
    <s v="HAWAII"/>
    <s v="ESTADOS UNIDOS EEUU"/>
    <n v="8"/>
    <n v="2019"/>
    <s v="SPRING"/>
    <s v="SPRING"/>
    <s v="SPRING 2019"/>
    <s v="2018-2019"/>
    <n v="274"/>
    <x v="10"/>
  </r>
  <r>
    <x v="0"/>
    <n v="2018"/>
    <x v="4"/>
    <s v="AM"/>
    <s v="EEUU"/>
    <x v="0"/>
    <s v="SPRING 2019"/>
    <s v="ACCESSORIES"/>
    <x v="22"/>
    <s v="DOLARES AMERICANOS / UNITED STATES DOLLAR"/>
    <s v="JUDITH ANN DEAL"/>
    <s v="HAWAII"/>
    <s v="ESTADOS UNIDOS EEUU"/>
    <n v="138"/>
    <n v="2019"/>
    <s v="SPRING"/>
    <s v="SPRING"/>
    <s v="SPRING 2019"/>
    <s v="2018-2019"/>
    <n v="2250"/>
    <x v="10"/>
  </r>
  <r>
    <x v="0"/>
    <n v="2018"/>
    <x v="4"/>
    <s v="AM"/>
    <s v="EEUU"/>
    <x v="0"/>
    <s v="SPRING 2019"/>
    <s v="ACCESSORIES"/>
    <x v="118"/>
    <s v="DOLARES AMERICANOS / UNITED STATES DOLLAR"/>
    <s v="JULIUS ORTIZ MALDONADO"/>
    <s v="FLORIDA"/>
    <s v="ESTADOS UNIDOS EEUU"/>
    <n v="4"/>
    <n v="2019"/>
    <s v="SPRING"/>
    <s v="SPRING"/>
    <s v="SPRING 2019"/>
    <s v="2018-2019"/>
    <n v="168"/>
    <x v="15"/>
  </r>
  <r>
    <x v="0"/>
    <n v="2018"/>
    <x v="4"/>
    <s v="AM"/>
    <s v="EEUU"/>
    <x v="0"/>
    <s v="SPRING 2019"/>
    <s v="ACCESSORIES"/>
    <x v="86"/>
    <s v="DOLARES AMERICANOS / UNITED STATES DOLLAR"/>
    <s v="JULIUS ORTIZ MALDONADO"/>
    <s v="PUERTO RICO"/>
    <s v="PUERTO RICO"/>
    <n v="68"/>
    <n v="2019"/>
    <s v="SPRING"/>
    <s v="SPRING"/>
    <s v="SPRING 2019"/>
    <s v="2018-2019"/>
    <n v="1326"/>
    <x v="15"/>
  </r>
  <r>
    <x v="0"/>
    <n v="2018"/>
    <x v="4"/>
    <s v="AM"/>
    <s v="EEUU"/>
    <x v="0"/>
    <s v="SPRING 2019"/>
    <s v="ACCESSORIES"/>
    <x v="155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228"/>
    <x v="2"/>
  </r>
  <r>
    <x v="0"/>
    <n v="2018"/>
    <x v="4"/>
    <s v="AM"/>
    <s v="EEUU"/>
    <x v="0"/>
    <s v="SPRING 2019"/>
    <s v="ACCESSORIES"/>
    <x v="232"/>
    <s v="DOLARES AMERICANOS / UNITED STATES DOLLAR"/>
    <s v="HOLLY SALES INC."/>
    <s v="MINNESOTA"/>
    <s v="ESTADOS UNIDOS EEUU"/>
    <n v="20"/>
    <n v="2019"/>
    <s v="SPRING"/>
    <s v="SPRING"/>
    <s v="SPRING 2019"/>
    <s v="2018-2019"/>
    <n v="326"/>
    <x v="8"/>
  </r>
  <r>
    <x v="0"/>
    <n v="2018"/>
    <x v="4"/>
    <s v="AM"/>
    <s v="EEUU"/>
    <x v="0"/>
    <s v="SPRING 2019"/>
    <s v="ACCESSORIES"/>
    <x v="5"/>
    <s v="DOLARES AMERICANOS / UNITED STATES DOLLAR"/>
    <s v="STEPHANIE VITALI"/>
    <s v="ONTARIO"/>
    <s v="CANADA"/>
    <n v="6"/>
    <n v="2019"/>
    <s v="SPRING"/>
    <s v="SPRING"/>
    <s v="SPRING 2019"/>
    <s v="2018-2019"/>
    <n v="213"/>
    <x v="4"/>
  </r>
  <r>
    <x v="0"/>
    <n v="2018"/>
    <x v="4"/>
    <s v="AM"/>
    <s v="EEUU"/>
    <x v="0"/>
    <s v="SPRING 2019"/>
    <s v="ACCESSORIES"/>
    <x v="25"/>
    <s v="DOLARES AMERICANOS / UNITED STATES DOLLAR"/>
    <s v="JUDITH ANN DEAL"/>
    <s v="HAWAII"/>
    <s v="ESTADOS UNIDOS EEUU"/>
    <n v="16"/>
    <n v="2019"/>
    <s v="SPRING"/>
    <s v="SPRING"/>
    <s v="SPRING 2019"/>
    <s v="2018-2019"/>
    <n v="345.79999999999995"/>
    <x v="10"/>
  </r>
  <r>
    <x v="0"/>
    <n v="2018"/>
    <x v="4"/>
    <s v="AM"/>
    <s v="EEUU"/>
    <x v="0"/>
    <s v="SPRING 2019"/>
    <s v="ACCESSORIES"/>
    <x v="233"/>
    <s v="DOLARES AMERICANOS / UNITED STATES DOLLAR"/>
    <s v="HOLLY SALES INC."/>
    <s v="COLORADO"/>
    <s v="ESTADOS UNIDOS EEUU"/>
    <n v="20"/>
    <n v="2019"/>
    <s v="SPRING"/>
    <s v="SPRING"/>
    <s v="SPRING 2019"/>
    <s v="2018-2019"/>
    <n v="340"/>
    <x v="8"/>
  </r>
  <r>
    <x v="0"/>
    <n v="2018"/>
    <x v="4"/>
    <s v="AM"/>
    <s v="EEUU"/>
    <x v="0"/>
    <s v="SPRING 2019"/>
    <s v="ACCESSORIES"/>
    <x v="233"/>
    <s v="DOLARES AMERICANOS / UNITED STATES DOLLAR"/>
    <s v="HOLLY SALES INC."/>
    <s v="MINNESOTA"/>
    <s v="ESTADOS UNIDOS EEUU"/>
    <n v="30"/>
    <n v="2019"/>
    <s v="SPRING"/>
    <s v="SPRING"/>
    <s v="SPRING 2019"/>
    <s v="2018-2019"/>
    <n v="444"/>
    <x v="8"/>
  </r>
  <r>
    <x v="0"/>
    <n v="2018"/>
    <x v="4"/>
    <s v="AM"/>
    <s v="EEUU"/>
    <x v="0"/>
    <s v="SPRING 2019"/>
    <s v="ACCESSORIES"/>
    <x v="233"/>
    <s v="DOLARES AMERICANOS / UNITED STATES DOLLAR"/>
    <s v="HOLLY SALES INC."/>
    <s v="MISSOURI"/>
    <s v="ESTADOS UNIDOS EEUU"/>
    <n v="14"/>
    <n v="2019"/>
    <s v="SPRING"/>
    <s v="SPRING"/>
    <s v="SPRING 2019"/>
    <s v="2018-2019"/>
    <n v="262"/>
    <x v="8"/>
  </r>
  <r>
    <x v="0"/>
    <n v="2018"/>
    <x v="4"/>
    <s v="AM"/>
    <s v="EEUU"/>
    <x v="0"/>
    <s v="SPRING 2019"/>
    <s v="ACCESSORIES"/>
    <x v="88"/>
    <s v="DOLARES AMERICANOS / UNITED STATES DOLLAR"/>
    <s v="BILL MILLER AND COMPANY"/>
    <s v="FLORIDA"/>
    <s v="ESTADOS UNIDOS EEUU"/>
    <n v="14"/>
    <n v="2019"/>
    <s v="SPRING"/>
    <s v="SPRING"/>
    <s v="SPRING 2019"/>
    <s v="2018-2019"/>
    <n v="230"/>
    <x v="2"/>
  </r>
  <r>
    <x v="0"/>
    <n v="2018"/>
    <x v="4"/>
    <s v="AM"/>
    <s v="EEUU"/>
    <x v="0"/>
    <s v="SPRING 2019"/>
    <s v="ACCESSORIES"/>
    <x v="125"/>
    <s v="DOLARES AMERICANOS / UNITED STATES DOLLAR"/>
    <s v="JUDITH ANN DEAL"/>
    <s v="HAWAII"/>
    <s v="ESTADOS UNIDOS EEUU"/>
    <n v="33"/>
    <n v="2019"/>
    <s v="SPRING"/>
    <s v="SPRING"/>
    <s v="SPRING 2019"/>
    <s v="2018-2019"/>
    <n v="767"/>
    <x v="10"/>
  </r>
  <r>
    <x v="0"/>
    <n v="2018"/>
    <x v="4"/>
    <s v="AM"/>
    <s v="EEUU"/>
    <x v="0"/>
    <s v="SPRING 2019"/>
    <s v="ACCESSORIES"/>
    <x v="90"/>
    <s v="DOLARES AMERICANOS / UNITED STATES DOLLAR"/>
    <s v="MIE MANNICHE"/>
    <s v="CALIFORNIA"/>
    <s v="ESTADOS UNIDOS EEUU"/>
    <n v="20"/>
    <n v="2019"/>
    <s v="SPRING"/>
    <s v="SPRING"/>
    <s v="SPRING 2019"/>
    <s v="2018-2019"/>
    <n v="236"/>
    <x v="11"/>
  </r>
  <r>
    <x v="0"/>
    <n v="2018"/>
    <x v="4"/>
    <s v="AM"/>
    <s v="EEUU"/>
    <x v="0"/>
    <s v="SPRING 2019"/>
    <s v="ACCESSORIES"/>
    <x v="234"/>
    <s v="DOLARES AMERICANOS / UNITED STATES DOLLAR"/>
    <s v="BILL MILLER AND COMPANY"/>
    <s v="FLORIDA"/>
    <s v="ESTADOS UNIDOS EEUU"/>
    <n v="48"/>
    <n v="2019"/>
    <s v="SPRING"/>
    <s v="SPRING"/>
    <s v="SPRING 2019"/>
    <s v="2018-2019"/>
    <n v="684"/>
    <x v="2"/>
  </r>
  <r>
    <x v="0"/>
    <n v="2018"/>
    <x v="4"/>
    <s v="AM"/>
    <s v="EEUU"/>
    <x v="0"/>
    <s v="SPRING 2019"/>
    <s v="ACCESSORIES"/>
    <x v="115"/>
    <s v="DOLARES AMERICANOS / UNITED STATES DOLLAR"/>
    <s v="HOLLY SALES INC."/>
    <s v="MINNESOTA"/>
    <s v="ESTADOS UNIDOS EEUU"/>
    <n v="76"/>
    <n v="2019"/>
    <s v="SPRING"/>
    <s v="SPRING"/>
    <s v="SPRING 2019"/>
    <s v="2018-2019"/>
    <n v="1216"/>
    <x v="8"/>
  </r>
  <r>
    <x v="0"/>
    <n v="2018"/>
    <x v="4"/>
    <s v="AM"/>
    <s v="EEUU"/>
    <x v="0"/>
    <s v="SPRING 2019"/>
    <s v="ACCESSORIES"/>
    <x v="236"/>
    <s v="DOLAR CANADIENSE / CANADIAN DOLLAR"/>
    <s v="JULIE BERTRAND"/>
    <s v="QUEBEC"/>
    <s v="CANADA"/>
    <n v="6"/>
    <n v="2019"/>
    <s v="SPRING"/>
    <s v="SPRING"/>
    <s v="SPRING 2019"/>
    <s v="2018-2019"/>
    <n v="94.843808806925111"/>
    <x v="7"/>
  </r>
  <r>
    <x v="0"/>
    <n v="2018"/>
    <x v="4"/>
    <s v="AM"/>
    <s v="EEUU"/>
    <x v="0"/>
    <s v="SPRING 2019"/>
    <s v="ACCESSORIES"/>
    <x v="94"/>
    <s v="DOLARES AMERICANOS / UNITED STATES DOLLAR"/>
    <s v="BILL MILLER AND COMPANY"/>
    <s v="FLORIDA"/>
    <s v="ESTADOS UNIDOS EEUU"/>
    <n v="80"/>
    <n v="2019"/>
    <s v="SPRING"/>
    <s v="SPRING"/>
    <s v="SPRING 2019"/>
    <s v="2018-2019"/>
    <n v="986"/>
    <x v="2"/>
  </r>
  <r>
    <x v="0"/>
    <n v="2018"/>
    <x v="4"/>
    <s v="AM"/>
    <s v="EEUU"/>
    <x v="0"/>
    <s v="SPRING 2019"/>
    <s v="ACCESSORIES"/>
    <x v="257"/>
    <s v="DOLARES AMERICANOS / UNITED STATES DOLLAR"/>
    <s v="ANITA M. HOPKINS"/>
    <s v="MARYLAND"/>
    <s v="ESTADOS UNIDOS EEUU"/>
    <n v="27"/>
    <n v="2019"/>
    <s v="SPRING"/>
    <s v="SPRING"/>
    <s v="SPRING 2019"/>
    <s v="2018-2019"/>
    <n v="399"/>
    <x v="1"/>
  </r>
  <r>
    <x v="0"/>
    <n v="2018"/>
    <x v="4"/>
    <s v="AM"/>
    <s v="EEUU"/>
    <x v="0"/>
    <s v="SPRING 2019"/>
    <s v="ACCESSORIES"/>
    <x v="237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270"/>
    <x v="2"/>
  </r>
  <r>
    <x v="0"/>
    <n v="2018"/>
    <x v="4"/>
    <s v="AM"/>
    <s v="EEUU"/>
    <x v="0"/>
    <s v="SPRING 2019"/>
    <s v="ACCESSORIES"/>
    <x v="9"/>
    <s v="DOLARES AMERICANOS / UNITED STATES DOLLAR"/>
    <s v="ANITA M. HOPKINS"/>
    <s v="NEW JERSEY"/>
    <s v="ESTADOS UNIDOS EEUU"/>
    <n v="9"/>
    <n v="2019"/>
    <s v="SPRING"/>
    <s v="SPRING"/>
    <s v="SPRING 2019"/>
    <s v="2018-2019"/>
    <n v="266"/>
    <x v="1"/>
  </r>
  <r>
    <x v="0"/>
    <n v="2018"/>
    <x v="4"/>
    <s v="AM"/>
    <s v="EEUU"/>
    <x v="0"/>
    <s v="SPRING 2019"/>
    <s v="ACCESSORIES"/>
    <x v="131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150"/>
    <x v="2"/>
  </r>
  <r>
    <x v="0"/>
    <n v="2018"/>
    <x v="4"/>
    <s v="AM"/>
    <s v="EEUU"/>
    <x v="0"/>
    <s v="SPRING 2019"/>
    <s v="ACCESSORIES"/>
    <x v="163"/>
    <s v="DOLARES AMERICANOS / UNITED STATES DOLLAR"/>
    <s v="BILL MILLER AND COMPANY"/>
    <s v="FLORIDA"/>
    <s v="ESTADOS UNIDOS EEUU"/>
    <n v="62"/>
    <n v="2019"/>
    <s v="SPRING"/>
    <s v="SPRING"/>
    <s v="SPRING 2019"/>
    <s v="2018-2019"/>
    <n v="876"/>
    <x v="2"/>
  </r>
  <r>
    <x v="0"/>
    <n v="2018"/>
    <x v="4"/>
    <s v="AM"/>
    <s v="EEUU"/>
    <x v="0"/>
    <s v="SPRING 2019"/>
    <s v="ACCESSORIES"/>
    <x v="220"/>
    <s v="DOLARES AMERICANOS / UNITED STATES DOLLAR"/>
    <s v="LAURA BONG"/>
    <s v="LOUISIANA"/>
    <s v="ESTADOS UNIDOS EEUU"/>
    <n v="22"/>
    <n v="2019"/>
    <s v="SPRING"/>
    <s v="SPRING"/>
    <s v="SPRING 2019"/>
    <s v="2018-2019"/>
    <n v="350"/>
    <x v="6"/>
  </r>
  <r>
    <x v="0"/>
    <n v="2018"/>
    <x v="4"/>
    <s v="AM"/>
    <s v="EEUU"/>
    <x v="0"/>
    <s v="SPRING 2019"/>
    <s v="ACCESSORIES"/>
    <x v="29"/>
    <s v="DOLAR CANADIENSE / CANADIAN DOLLAR"/>
    <s v="JULIE BERTRAND"/>
    <s v="QUEBEC"/>
    <s v="CANADA"/>
    <n v="48"/>
    <n v="2019"/>
    <s v="SPRING"/>
    <s v="SPRING"/>
    <s v="SPRING 2019"/>
    <s v="2018-2019"/>
    <n v="740.68498306360561"/>
    <x v="7"/>
  </r>
  <r>
    <x v="0"/>
    <n v="2018"/>
    <x v="4"/>
    <s v="AM"/>
    <s v="EEUU"/>
    <x v="0"/>
    <s v="SPRING 2019"/>
    <s v="ACCESSORIES"/>
    <x v="241"/>
    <s v="DOLARES AMERICANOS / UNITED STATES DOLLAR"/>
    <s v="HOLLY SALES INC."/>
    <s v="MICHIGAN"/>
    <s v="ESTADOS UNIDOS EEUU"/>
    <n v="39"/>
    <n v="2019"/>
    <s v="SPRING"/>
    <s v="SPRING"/>
    <s v="SPRING 2019"/>
    <s v="2018-2019"/>
    <n v="501"/>
    <x v="8"/>
  </r>
  <r>
    <x v="0"/>
    <n v="2018"/>
    <x v="4"/>
    <s v="AM"/>
    <s v="EEUU"/>
    <x v="0"/>
    <s v="SPRING 2019"/>
    <s v="ACCESSORIES"/>
    <x v="166"/>
    <s v="DOLARES AMERICANOS / UNITED STATES DOLLAR"/>
    <s v="DENISE ARNETT"/>
    <s v="COLORADO"/>
    <s v="ESTADOS UNIDOS EEUU"/>
    <n v="18"/>
    <n v="2019"/>
    <s v="SPRING"/>
    <s v="SPRING"/>
    <s v="SPRING 2019"/>
    <s v="2018-2019"/>
    <n v="174"/>
    <x v="14"/>
  </r>
  <r>
    <x v="0"/>
    <n v="2018"/>
    <x v="4"/>
    <s v="AM"/>
    <s v="EEUU"/>
    <x v="0"/>
    <s v="SPRING 2019"/>
    <s v="ACCESSORIES"/>
    <x v="258"/>
    <s v="DOLARES AMERICANOS / UNITED STATES DOLLAR"/>
    <s v="LAURA BONG"/>
    <s v="TEXAS"/>
    <s v="ESTADOS UNIDOS EEUU"/>
    <n v="42"/>
    <n v="2019"/>
    <s v="SPRING"/>
    <s v="SPRING"/>
    <s v="SPRING 2019"/>
    <s v="2018-2019"/>
    <n v="588"/>
    <x v="6"/>
  </r>
  <r>
    <x v="0"/>
    <n v="2018"/>
    <x v="4"/>
    <s v="AM"/>
    <s v="EEUU"/>
    <x v="0"/>
    <s v="SPRING 2019"/>
    <s v="ACCESSORIES"/>
    <x v="245"/>
    <s v="DOLAR CANADIENSE / CANADIAN DOLLAR"/>
    <s v="STEPHANIE VITALI"/>
    <s v="ONTARIO"/>
    <s v="CANADA"/>
    <n v="6"/>
    <n v="2019"/>
    <s v="SPRING"/>
    <s v="SPRING"/>
    <s v="SPRING 2019"/>
    <s v="2018-2019"/>
    <n v="111.40383891607075"/>
    <x v="4"/>
  </r>
  <r>
    <x v="0"/>
    <n v="2018"/>
    <x v="4"/>
    <s v="AM"/>
    <s v="EEUU"/>
    <x v="0"/>
    <s v="SPRING 2019"/>
    <s v="ACCESSORIES"/>
    <x v="249"/>
    <s v="DOLAR CANADIENSE / CANADIAN DOLLAR"/>
    <s v="JULIE BERTRAND"/>
    <s v="QUEBEC"/>
    <s v="CANADA"/>
    <n v="6"/>
    <n v="2019"/>
    <s v="SPRING"/>
    <s v="SPRING"/>
    <s v="SPRING 2019"/>
    <s v="2018-2019"/>
    <n v="130.97478359051561"/>
    <x v="7"/>
  </r>
  <r>
    <x v="0"/>
    <n v="2018"/>
    <x v="4"/>
    <s v="AM"/>
    <s v="EEUU"/>
    <x v="0"/>
    <s v="SPRING 2019"/>
    <s v="ACCESSORIES"/>
    <x v="250"/>
    <s v="DOLARES AMERICANOS / UNITED STATES DOLLAR"/>
    <s v="PHYLLIS POSNER"/>
    <s v="CALIFORNIA"/>
    <s v="ESTADOS UNIDOS EEUU"/>
    <n v="17"/>
    <n v="2019"/>
    <s v="SPRING"/>
    <s v="SPRING"/>
    <s v="SPRING 2019"/>
    <s v="2018-2019"/>
    <n v="315"/>
    <x v="5"/>
  </r>
  <r>
    <x v="0"/>
    <n v="2018"/>
    <x v="4"/>
    <s v="AM"/>
    <s v="EEUU"/>
    <x v="0"/>
    <s v="SPRING 2019"/>
    <s v="ACCESSORIES"/>
    <x v="60"/>
    <s v="DOLARES AMERICANOS / UNITED STATES DOLLAR"/>
    <s v="ANITA M. HOPKINS"/>
    <s v="NEW JERSEY"/>
    <s v="ESTADOS UNIDOS EEUU"/>
    <n v="15"/>
    <n v="2019"/>
    <s v="SPRING"/>
    <s v="SPRING"/>
    <s v="SPRING 2019"/>
    <s v="2018-2019"/>
    <n v="135"/>
    <x v="1"/>
  </r>
  <r>
    <x v="0"/>
    <n v="2018"/>
    <x v="4"/>
    <s v="AM"/>
    <s v="EEUU"/>
    <x v="0"/>
    <s v="SPRING 2019"/>
    <s v="ACCESSORIES"/>
    <x v="215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144"/>
    <x v="2"/>
  </r>
  <r>
    <x v="0"/>
    <n v="2018"/>
    <x v="4"/>
    <s v="AM"/>
    <s v="EEUU"/>
    <x v="0"/>
    <s v="SPRING 2019"/>
    <s v="ACCESSORIES"/>
    <x v="255"/>
    <s v="DOLAR CANADIENSE / CANADIAN DOLLAR"/>
    <s v="SHOUTOUTAGENCY"/>
    <s v="ALBERTA"/>
    <s v="CANADA"/>
    <n v="3"/>
    <n v="2019"/>
    <s v="SPRING"/>
    <s v="SPRING"/>
    <s v="SPRING 2019"/>
    <s v="2018-2019"/>
    <n v="30.109145652992098"/>
    <x v="3"/>
  </r>
  <r>
    <x v="0"/>
    <n v="2018"/>
    <x v="4"/>
    <s v="AM"/>
    <s v="EEUU"/>
    <x v="0"/>
    <s v="SPRING 2019"/>
    <s v="ACTIVE"/>
    <x v="48"/>
    <s v="DOLARES AMERICANOS / UNITED STATES DOLLAR"/>
    <s v="PHYLLIS POSNER"/>
    <s v="CALIFORNIA"/>
    <s v="ESTADOS UNIDOS EEUU"/>
    <n v="80"/>
    <n v="2019"/>
    <s v="SPRING"/>
    <s v="SPRING"/>
    <s v="SPRING 2019"/>
    <s v="2018-2019"/>
    <n v="2534.4"/>
    <x v="5"/>
  </r>
  <r>
    <x v="0"/>
    <n v="2018"/>
    <x v="4"/>
    <s v="AM"/>
    <s v="EEUU"/>
    <x v="0"/>
    <s v="SPRING 2019"/>
    <s v="ACTIVE"/>
    <x v="60"/>
    <s v="DOLARES AMERICANOS / UNITED STATES DOLLAR"/>
    <s v="ANITA M. HOPKINS"/>
    <s v="NEW JERSEY"/>
    <s v="ESTADOS UNIDOS EEUU"/>
    <n v="32"/>
    <n v="2019"/>
    <s v="SPRING"/>
    <s v="SPRING"/>
    <s v="SPRING 2019"/>
    <s v="2018-2019"/>
    <n v="1111"/>
    <x v="1"/>
  </r>
  <r>
    <x v="0"/>
    <n v="2018"/>
    <x v="4"/>
    <s v="AM"/>
    <s v="EEUU"/>
    <x v="0"/>
    <s v="SPRING 2019"/>
    <s v="ACTIVE"/>
    <x v="61"/>
    <s v="DOLARES AMERICANOS / UNITED STATES DOLLAR"/>
    <s v="DENISE ARNETT"/>
    <s v="COLORADO"/>
    <s v="ESTADOS UNIDOS EEUU"/>
    <n v="7"/>
    <n v="2019"/>
    <s v="SPRING"/>
    <s v="SPRING"/>
    <s v="SPRING 2019"/>
    <s v="2018-2019"/>
    <n v="273"/>
    <x v="14"/>
  </r>
  <r>
    <x v="0"/>
    <n v="2018"/>
    <x v="4"/>
    <s v="AM"/>
    <s v="EEUU"/>
    <x v="0"/>
    <s v="SPRING 2019"/>
    <s v="ACTIVE"/>
    <x v="253"/>
    <s v="DOLAR CANADIENSE / CANADIAN DOLLAR"/>
    <s v="STEPHANIE VITALI"/>
    <s v="ONTARIO"/>
    <s v="CANADA"/>
    <n v="9"/>
    <n v="2019"/>
    <s v="SPRING"/>
    <s v="SPRING"/>
    <s v="SPRING 2019"/>
    <s v="2018-2019"/>
    <n v="317.6514866390666"/>
    <x v="4"/>
  </r>
  <r>
    <x v="0"/>
    <n v="2018"/>
    <x v="4"/>
    <s v="AM"/>
    <s v="EEUU"/>
    <x v="0"/>
    <s v="SPRING 2019"/>
    <s v="ACTIVE"/>
    <x v="67"/>
    <s v="DOLARES AMERICANOS / UNITED STATES DOLLAR"/>
    <s v="DENISE ARNETT"/>
    <s v="COLORADO"/>
    <s v="ESTADOS UNIDOS EEUU"/>
    <n v="13"/>
    <n v="2019"/>
    <s v="SPRING"/>
    <s v="SPRING"/>
    <s v="SPRING 2019"/>
    <s v="2018-2019"/>
    <n v="453"/>
    <x v="14"/>
  </r>
  <r>
    <x v="0"/>
    <n v="2018"/>
    <x v="4"/>
    <s v="AM"/>
    <s v="EEUU"/>
    <x v="0"/>
    <s v="SPRING 2019"/>
    <s v="ACTIVE"/>
    <x v="259"/>
    <s v="DOLARES AMERICANOS / UNITED STATES DOLLAR"/>
    <s v="DENISE ARNETT"/>
    <s v="COLORADO"/>
    <s v="ESTADOS UNIDOS EEUU"/>
    <n v="48"/>
    <n v="2019"/>
    <s v="SPRING"/>
    <s v="SPRING"/>
    <s v="SPRING 2019"/>
    <s v="2018-2019"/>
    <n v="1808"/>
    <x v="14"/>
  </r>
  <r>
    <x v="0"/>
    <n v="2018"/>
    <x v="4"/>
    <s v="AM"/>
    <s v="EEUU"/>
    <x v="0"/>
    <s v="SPRING 2019"/>
    <s v="KIDS"/>
    <x v="190"/>
    <s v="DOLARES AMERICANOS / UNITED STATES DOLLAR"/>
    <s v="LAURA BONG"/>
    <s v="LOUISIANA"/>
    <s v="ESTADOS UNIDOS EEUU"/>
    <n v="3"/>
    <n v="2019"/>
    <s v="SPRING"/>
    <s v="SPRING"/>
    <s v="SPRING 2019"/>
    <s v="2018-2019"/>
    <n v="102"/>
    <x v="6"/>
  </r>
  <r>
    <x v="0"/>
    <n v="2018"/>
    <x v="4"/>
    <s v="AM"/>
    <s v="EEUU"/>
    <x v="0"/>
    <s v="SPRING 2019"/>
    <s v="KIDS"/>
    <x v="120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155"/>
    <x v="2"/>
  </r>
  <r>
    <x v="0"/>
    <n v="2018"/>
    <x v="4"/>
    <s v="AM"/>
    <s v="EEUU"/>
    <x v="0"/>
    <s v="SPRING 2019"/>
    <s v="KIDS"/>
    <x v="86"/>
    <s v="DOLARES AMERICANOS / UNITED STATES DOLLAR"/>
    <s v="JULIUS ORTIZ MALDONADO"/>
    <s v="PUERTO RICO"/>
    <s v="PUERTO RICO"/>
    <n v="81"/>
    <n v="2019"/>
    <s v="SPRING"/>
    <s v="SPRING"/>
    <s v="SPRING 2019"/>
    <s v="2018-2019"/>
    <n v="2637"/>
    <x v="15"/>
  </r>
  <r>
    <x v="0"/>
    <n v="2018"/>
    <x v="4"/>
    <s v="AM"/>
    <s v="EEUU"/>
    <x v="0"/>
    <s v="SPRING 2019"/>
    <s v="KIDS"/>
    <x v="155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92"/>
    <x v="2"/>
  </r>
  <r>
    <x v="0"/>
    <n v="2018"/>
    <x v="4"/>
    <s v="AM"/>
    <s v="EEUU"/>
    <x v="0"/>
    <s v="SPRING 2019"/>
    <s v="KIDS"/>
    <x v="5"/>
    <s v="DOLARES AMERICANOS / UNITED STATES DOLLAR"/>
    <s v="STEPHANIE VITALI"/>
    <s v="ONTARIO"/>
    <s v="CANADA"/>
    <n v="26"/>
    <n v="2019"/>
    <s v="SPRING"/>
    <s v="SPRING"/>
    <s v="SPRING 2019"/>
    <s v="2018-2019"/>
    <n v="833"/>
    <x v="4"/>
  </r>
  <r>
    <x v="0"/>
    <n v="2018"/>
    <x v="4"/>
    <s v="AM"/>
    <s v="EEUU"/>
    <x v="0"/>
    <s v="SPRING 2019"/>
    <s v="KIDS"/>
    <x v="123"/>
    <s v="DOLARES AMERICANOS / UNITED STATES DOLLAR"/>
    <s v="JUDITH ANN DEAL"/>
    <s v="HAWAII"/>
    <s v="ESTADOS UNIDOS EEUU"/>
    <n v="156"/>
    <n v="2019"/>
    <s v="SPRING"/>
    <s v="SPRING"/>
    <s v="SPRING 2019"/>
    <s v="2018-2019"/>
    <n v="5057"/>
    <x v="10"/>
  </r>
  <r>
    <x v="0"/>
    <n v="2018"/>
    <x v="4"/>
    <s v="AM"/>
    <s v="EEUU"/>
    <x v="0"/>
    <s v="SPRING 2019"/>
    <s v="KIDS"/>
    <x v="88"/>
    <s v="DOLARES AMERICANOS / UNITED STATES DOLLAR"/>
    <s v="BILL MILLER AND COMPANY"/>
    <s v="FLORIDA"/>
    <s v="ESTADOS UNIDOS EEUU"/>
    <n v="168"/>
    <n v="2019"/>
    <s v="SPRING"/>
    <s v="SPRING"/>
    <s v="SPRING 2019"/>
    <s v="2018-2019"/>
    <n v="5398"/>
    <x v="2"/>
  </r>
  <r>
    <x v="0"/>
    <n v="2018"/>
    <x v="4"/>
    <s v="AM"/>
    <s v="EEUU"/>
    <x v="0"/>
    <s v="SPRING 2019"/>
    <s v="KIDS"/>
    <x v="101"/>
    <s v="DOLARES AMERICANOS / UNITED STATES DOLLAR"/>
    <s v="BILL MILLER AND COMPANY"/>
    <s v="FLORIDA"/>
    <s v="ESTADOS UNIDOS EEUU"/>
    <n v="157"/>
    <n v="2019"/>
    <s v="SPRING"/>
    <s v="SPRING"/>
    <s v="SPRING 2019"/>
    <s v="2018-2019"/>
    <n v="4999"/>
    <x v="2"/>
  </r>
  <r>
    <x v="0"/>
    <n v="2018"/>
    <x v="4"/>
    <s v="AM"/>
    <s v="EEUU"/>
    <x v="0"/>
    <s v="SPRING 2019"/>
    <s v="KIDS"/>
    <x v="125"/>
    <s v="DOLARES AMERICANOS / UNITED STATES DOLLAR"/>
    <s v="JUDITH ANN DEAL"/>
    <s v="HAWAII"/>
    <s v="ESTADOS UNIDOS EEUU"/>
    <n v="15"/>
    <n v="2019"/>
    <s v="SPRING"/>
    <s v="SPRING"/>
    <s v="SPRING 2019"/>
    <s v="2018-2019"/>
    <n v="496"/>
    <x v="10"/>
  </r>
  <r>
    <x v="0"/>
    <n v="2018"/>
    <x v="4"/>
    <s v="AM"/>
    <s v="EEUU"/>
    <x v="0"/>
    <s v="SPRING 2019"/>
    <s v="KIDS"/>
    <x v="196"/>
    <s v="DOLARES AMERICANOS / UNITED STATES DOLLAR"/>
    <s v="BILL MILLER AND COMPANY"/>
    <s v="ALABAMA"/>
    <s v="ESTADOS UNIDOS EEUU"/>
    <n v="3"/>
    <n v="2019"/>
    <s v="SPRING"/>
    <s v="SPRING"/>
    <s v="SPRING 2019"/>
    <s v="2018-2019"/>
    <n v="93"/>
    <x v="2"/>
  </r>
  <r>
    <x v="0"/>
    <n v="2018"/>
    <x v="4"/>
    <s v="AM"/>
    <s v="EEUU"/>
    <x v="0"/>
    <s v="SPRING 2019"/>
    <s v="KIDS"/>
    <x v="19"/>
    <s v="DOLARES AMERICANOS / UNITED STATES DOLLAR"/>
    <s v="HOLLY SALES INC."/>
    <s v="OHIO"/>
    <s v="ESTADOS UNIDOS EEUU"/>
    <n v="39"/>
    <n v="2019"/>
    <s v="SPRING"/>
    <s v="SPRING"/>
    <s v="SPRING 2019"/>
    <s v="2018-2019"/>
    <n v="1252"/>
    <x v="8"/>
  </r>
  <r>
    <x v="0"/>
    <n v="2018"/>
    <x v="4"/>
    <s v="AM"/>
    <s v="EEUU"/>
    <x v="0"/>
    <s v="SPRING 2019"/>
    <s v="KIDS"/>
    <x v="218"/>
    <s v="DOLARES AMERICANOS / UNITED STATES DOLLAR"/>
    <s v="ANITA M. HOPKINS"/>
    <s v="MARYLAND"/>
    <s v="ESTADOS UNIDOS EEUU"/>
    <n v="54"/>
    <n v="2019"/>
    <s v="SPRING"/>
    <s v="SPRING"/>
    <s v="SPRING 2019"/>
    <s v="2018-2019"/>
    <n v="1666.5"/>
    <x v="1"/>
  </r>
  <r>
    <x v="0"/>
    <n v="2018"/>
    <x v="4"/>
    <s v="AM"/>
    <s v="EEUU"/>
    <x v="0"/>
    <s v="SPRING 2019"/>
    <s v="KIDS"/>
    <x v="234"/>
    <s v="DOLARES AMERICANOS / UNITED STATES DOLLAR"/>
    <s v="BILL MILLER AND COMPANY"/>
    <s v="FLORIDA"/>
    <s v="ESTADOS UNIDOS EEUU"/>
    <n v="74"/>
    <n v="2019"/>
    <s v="SPRING"/>
    <s v="SPRING"/>
    <s v="SPRING 2019"/>
    <s v="2018-2019"/>
    <n v="2357"/>
    <x v="2"/>
  </r>
  <r>
    <x v="0"/>
    <n v="2018"/>
    <x v="4"/>
    <s v="AM"/>
    <s v="EEUU"/>
    <x v="0"/>
    <s v="SPRING 2019"/>
    <s v="KIDS"/>
    <x v="28"/>
    <s v="DOLARES AMERICANOS / UNITED STATES DOLLAR"/>
    <s v="PAIGE ALYSE STRAUGHAN"/>
    <s v="NEVADA"/>
    <s v="ESTADOS UNIDOS EEUU"/>
    <n v="686"/>
    <n v="2019"/>
    <s v="SPRING"/>
    <s v="SPRING"/>
    <s v="SPRING 2019"/>
    <s v="2018-2019"/>
    <n v="20694.799999999996"/>
    <x v="0"/>
  </r>
  <r>
    <x v="0"/>
    <n v="2018"/>
    <x v="4"/>
    <s v="AM"/>
    <s v="EEUU"/>
    <x v="0"/>
    <s v="SPRING 2019"/>
    <s v="KIDS"/>
    <x v="94"/>
    <s v="DOLARES AMERICANOS / UNITED STATES DOLLAR"/>
    <s v="BILL MILLER AND COMPANY"/>
    <s v="FLORIDA"/>
    <s v="ESTADOS UNIDOS EEUU"/>
    <n v="14"/>
    <n v="2019"/>
    <s v="SPRING"/>
    <s v="SPRING"/>
    <s v="SPRING 2019"/>
    <s v="2018-2019"/>
    <n v="455"/>
    <x v="2"/>
  </r>
  <r>
    <x v="0"/>
    <n v="2018"/>
    <x v="4"/>
    <s v="AM"/>
    <s v="EEUU"/>
    <x v="0"/>
    <s v="SPRING 2019"/>
    <s v="KIDS"/>
    <x v="257"/>
    <s v="DOLARES AMERICANOS / UNITED STATES DOLLAR"/>
    <s v="ANITA M. HOPKINS"/>
    <s v="MARYLAND"/>
    <s v="ESTADOS UNIDOS EEUU"/>
    <n v="31"/>
    <n v="2019"/>
    <s v="SPRING"/>
    <s v="SPRING"/>
    <s v="SPRING 2019"/>
    <s v="2018-2019"/>
    <n v="991"/>
    <x v="1"/>
  </r>
  <r>
    <x v="0"/>
    <n v="2018"/>
    <x v="4"/>
    <s v="AM"/>
    <s v="EEUU"/>
    <x v="0"/>
    <s v="SPRING 2019"/>
    <s v="KIDS"/>
    <x v="260"/>
    <s v="DOLARES AMERICANOS / UNITED STATES DOLLAR"/>
    <s v="HOLLY SALES INC."/>
    <s v="OHIO"/>
    <s v="ESTADOS UNIDOS EEUU"/>
    <n v="58"/>
    <n v="2019"/>
    <s v="SPRING"/>
    <s v="SPRING"/>
    <s v="SPRING 2019"/>
    <s v="2018-2019"/>
    <n v="1863"/>
    <x v="8"/>
  </r>
  <r>
    <x v="0"/>
    <n v="2018"/>
    <x v="4"/>
    <s v="AM"/>
    <s v="EEUU"/>
    <x v="0"/>
    <s v="SPRING 2019"/>
    <s v="KIDS"/>
    <x v="261"/>
    <s v="DOLARES AMERICANOS / UNITED STATES DOLLAR"/>
    <s v="JUDITH ANN DEAL"/>
    <s v="HAWAII"/>
    <s v="ESTADOS UNIDOS EEUU"/>
    <n v="42"/>
    <n v="2019"/>
    <s v="SPRING"/>
    <s v="SPRING"/>
    <s v="SPRING 2019"/>
    <s v="2018-2019"/>
    <n v="1388"/>
    <x v="10"/>
  </r>
  <r>
    <x v="0"/>
    <n v="2018"/>
    <x v="4"/>
    <s v="AM"/>
    <s v="EEUU"/>
    <x v="0"/>
    <s v="SPRING 2019"/>
    <s v="KIDS"/>
    <x v="203"/>
    <s v="DOLARES AMERICANOS / UNITED STATES DOLLAR"/>
    <s v="BILL MILLER AND COMPANY"/>
    <s v="FLORIDA"/>
    <s v="ESTADOS UNIDOS EEUU"/>
    <n v="2"/>
    <n v="2019"/>
    <s v="SPRING"/>
    <s v="SPRING"/>
    <s v="SPRING 2019"/>
    <s v="2018-2019"/>
    <n v="68"/>
    <x v="2"/>
  </r>
  <r>
    <x v="0"/>
    <n v="2018"/>
    <x v="4"/>
    <s v="AM"/>
    <s v="EEUU"/>
    <x v="0"/>
    <s v="SPRING 2019"/>
    <s v="KIDS"/>
    <x v="262"/>
    <s v="DOLARES AMERICANOS / UNITED STATES DOLLAR"/>
    <s v="ANITA M. HOPKINS"/>
    <s v="NEW JERSEY"/>
    <s v="ESTADOS UNIDOS EEUU"/>
    <n v="34"/>
    <n v="2019"/>
    <s v="SPRING"/>
    <s v="SPRING"/>
    <s v="SPRING 2019"/>
    <s v="2018-2019"/>
    <n v="1086"/>
    <x v="1"/>
  </r>
  <r>
    <x v="0"/>
    <n v="2018"/>
    <x v="4"/>
    <s v="AM"/>
    <s v="EEUU"/>
    <x v="0"/>
    <s v="SPRING 2019"/>
    <s v="KIDS"/>
    <x v="166"/>
    <s v="DOLARES AMERICANOS / UNITED STATES DOLLAR"/>
    <s v="DENISE ARNETT"/>
    <s v="COLORADO"/>
    <s v="ESTADOS UNIDOS EEUU"/>
    <n v="12"/>
    <n v="2019"/>
    <s v="SPRING"/>
    <s v="SPRING"/>
    <s v="SPRING 2019"/>
    <s v="2018-2019"/>
    <n v="384"/>
    <x v="14"/>
  </r>
  <r>
    <x v="0"/>
    <n v="2018"/>
    <x v="4"/>
    <s v="AM"/>
    <s v="EEUU"/>
    <x v="0"/>
    <s v="SPRING 2019"/>
    <s v="KIDS"/>
    <x v="181"/>
    <s v="DOLARES AMERICANOS / UNITED STATES DOLLAR"/>
    <s v="PHYLLIS POSNER"/>
    <s v="NEW MEXICO"/>
    <s v="ESTADOS UNIDOS EEUU"/>
    <n v="37"/>
    <n v="2019"/>
    <s v="SPRING"/>
    <s v="SPRING"/>
    <s v="SPRING 2019"/>
    <s v="2018-2019"/>
    <n v="1237"/>
    <x v="5"/>
  </r>
  <r>
    <x v="0"/>
    <n v="2018"/>
    <x v="4"/>
    <s v="AM"/>
    <s v="EEUU"/>
    <x v="0"/>
    <s v="SPRING 2019"/>
    <s v="KIDS"/>
    <x v="225"/>
    <s v="DOLARES AMERICANOS / UNITED STATES DOLLAR"/>
    <s v="ANITA M. HOPKINS"/>
    <s v="NEW JERSEY"/>
    <s v="ESTADOS UNIDOS EEUU"/>
    <n v="32"/>
    <n v="2019"/>
    <s v="SPRING"/>
    <s v="SPRING"/>
    <s v="SPRING 2019"/>
    <s v="2018-2019"/>
    <n v="1012"/>
    <x v="1"/>
  </r>
  <r>
    <x v="0"/>
    <n v="2018"/>
    <x v="4"/>
    <s v="AM"/>
    <s v="EEUU"/>
    <x v="0"/>
    <s v="SPRING 2019"/>
    <s v="KIDS"/>
    <x v="248"/>
    <s v="DOLARES AMERICANOS / UNITED STATES DOLLAR"/>
    <s v="PHYLLIS POSNER"/>
    <s v="CALIFORNIA"/>
    <s v="ESTADOS UNIDOS EEUU"/>
    <n v="15"/>
    <n v="2019"/>
    <s v="SPRING"/>
    <s v="SPRING"/>
    <s v="SPRING 2019"/>
    <s v="2018-2019"/>
    <n v="469"/>
    <x v="5"/>
  </r>
  <r>
    <x v="0"/>
    <n v="2018"/>
    <x v="4"/>
    <s v="AM"/>
    <s v="EEUU"/>
    <x v="0"/>
    <s v="SPRING 2019"/>
    <s v="KIDS"/>
    <x v="263"/>
    <s v="DOLAR CANADIENSE / CANADIAN DOLLAR"/>
    <s v="STEPHANIE VITALI"/>
    <s v="ONTARIO"/>
    <s v="CANADA"/>
    <n v="80"/>
    <n v="2019"/>
    <s v="SPRING"/>
    <s v="SPRING"/>
    <s v="SPRING 2019"/>
    <s v="2018-2019"/>
    <n v="2471.9608581106481"/>
    <x v="4"/>
  </r>
  <r>
    <x v="0"/>
    <n v="2018"/>
    <x v="4"/>
    <s v="AM"/>
    <s v="EEUU"/>
    <x v="0"/>
    <s v="SPRING 2019"/>
    <s v="KIDS"/>
    <x v="255"/>
    <s v="DOLAR CANADIENSE / CANADIAN DOLLAR"/>
    <s v="SHOUTOUTAGENCY"/>
    <s v="ALBERTA"/>
    <s v="CANADA"/>
    <n v="2"/>
    <n v="2019"/>
    <s v="SPRING"/>
    <s v="SPRING"/>
    <s v="SPRING 2019"/>
    <s v="2018-2019"/>
    <n v="57.960105382009786"/>
    <x v="3"/>
  </r>
  <r>
    <x v="0"/>
    <n v="2018"/>
    <x v="4"/>
    <s v="AM"/>
    <s v="EEUU"/>
    <x v="0"/>
    <s v="SPRING 2019"/>
    <s v="KIDS"/>
    <x v="264"/>
    <s v="DOLARES AMERICANOS / UNITED STATES DOLLAR"/>
    <s v="ANITA M. HOPKINS"/>
    <s v="MASSACHUSETTS"/>
    <s v="ESTADOS UNIDOS EEUU"/>
    <n v="75"/>
    <n v="2019"/>
    <s v="SPRING"/>
    <s v="SPRING"/>
    <s v="SPRING 2019"/>
    <s v="2018-2019"/>
    <n v="2413"/>
    <x v="1"/>
  </r>
  <r>
    <x v="0"/>
    <n v="2018"/>
    <x v="4"/>
    <s v="AM"/>
    <s v="EEUU"/>
    <x v="0"/>
    <s v="SPRING 2019"/>
    <s v="TRUNKS"/>
    <x v="86"/>
    <s v="DOLARES AMERICANOS / UNITED STATES DOLLAR"/>
    <s v="JULIUS ORTIZ MALDONADO"/>
    <s v="PUERTO RICO"/>
    <s v="PUERTO RICO"/>
    <n v="5"/>
    <n v="2019"/>
    <s v="SPRING"/>
    <s v="SPRING"/>
    <s v="SPRING 2019"/>
    <s v="2018-2019"/>
    <n v="122.5"/>
    <x v="15"/>
  </r>
  <r>
    <x v="0"/>
    <n v="2018"/>
    <x v="4"/>
    <s v="AM"/>
    <s v="EEUU"/>
    <x v="0"/>
    <s v="SPRING 2019"/>
    <s v="TRUNKS"/>
    <x v="5"/>
    <s v="DOLARES AMERICANOS / UNITED STATES DOLLAR"/>
    <s v="STEPHANIE VITALI"/>
    <s v="ONTARIO"/>
    <s v="CANADA"/>
    <n v="2"/>
    <n v="2019"/>
    <s v="SPRING"/>
    <s v="SPRING"/>
    <s v="SPRING 2019"/>
    <s v="2018-2019"/>
    <n v="70"/>
    <x v="4"/>
  </r>
  <r>
    <x v="0"/>
    <n v="2018"/>
    <x v="4"/>
    <s v="AM"/>
    <s v="EEUU"/>
    <x v="0"/>
    <s v="SPRING 2019"/>
    <s v="TRUNKS"/>
    <x v="125"/>
    <s v="DOLARES AMERICANOS / UNITED STATES DOLLAR"/>
    <s v="JUDITH ANN DEAL"/>
    <s v="HAWAII"/>
    <s v="ESTADOS UNIDOS EEUU"/>
    <n v="5"/>
    <n v="2019"/>
    <s v="SPRING"/>
    <s v="SPRING"/>
    <s v="SPRING 2019"/>
    <s v="2018-2019"/>
    <n v="172.5"/>
    <x v="10"/>
  </r>
  <r>
    <x v="0"/>
    <n v="2018"/>
    <x v="4"/>
    <s v="AM"/>
    <s v="EEUU"/>
    <x v="0"/>
    <s v="SPRING 2019"/>
    <s v="TRUNKS"/>
    <x v="236"/>
    <s v="DOLAR CANADIENSE / CANADIAN DOLLAR"/>
    <s v="JULIE BERTRAND"/>
    <s v="QUEBEC"/>
    <s v="CANADA"/>
    <n v="12"/>
    <n v="2019"/>
    <s v="SPRING"/>
    <s v="SPRING"/>
    <s v="SPRING 2019"/>
    <s v="2018-2019"/>
    <n v="406.4734663153933"/>
    <x v="7"/>
  </r>
  <r>
    <x v="0"/>
    <n v="2018"/>
    <x v="4"/>
    <s v="AM"/>
    <s v="EEUU"/>
    <x v="0"/>
    <s v="SPRING 2019"/>
    <s v="TRUNKS"/>
    <x v="260"/>
    <s v="DOLARES AMERICANOS / UNITED STATES DOLLAR"/>
    <s v="HOLLY SALES INC."/>
    <s v="OHIO"/>
    <s v="ESTADOS UNIDOS EEUU"/>
    <n v="6"/>
    <n v="2019"/>
    <s v="SPRING"/>
    <s v="SPRING"/>
    <s v="SPRING 2019"/>
    <s v="2018-2019"/>
    <n v="150"/>
    <x v="8"/>
  </r>
  <r>
    <x v="0"/>
    <n v="2018"/>
    <x v="4"/>
    <s v="AM"/>
    <s v="EEUU"/>
    <x v="0"/>
    <s v="SPRING 2019"/>
    <s v="TRUNKS"/>
    <x v="225"/>
    <s v="DOLARES AMERICANOS / UNITED STATES DOLLAR"/>
    <s v="ANITA M. HOPKINS"/>
    <s v="NEW JERSEY"/>
    <s v="ESTADOS UNIDOS EEUU"/>
    <n v="4"/>
    <n v="2019"/>
    <s v="SPRING"/>
    <s v="SPRING"/>
    <s v="SPRING 2019"/>
    <s v="2018-2019"/>
    <n v="98"/>
    <x v="1"/>
  </r>
  <r>
    <x v="0"/>
    <n v="2018"/>
    <x v="4"/>
    <s v="AM"/>
    <s v="EEUU"/>
    <x v="0"/>
    <s v="SPRING 2019"/>
    <s v="TRUNKS"/>
    <x v="248"/>
    <s v="DOLARES AMERICANOS / UNITED STATES DOLLAR"/>
    <s v="PHYLLIS POSNER"/>
    <s v="CALIFORNIA"/>
    <s v="ESTADOS UNIDOS EEUU"/>
    <n v="12"/>
    <n v="2019"/>
    <s v="SPRING"/>
    <s v="SPRING"/>
    <s v="SPRING 2019"/>
    <s v="2018-2019"/>
    <n v="314"/>
    <x v="5"/>
  </r>
  <r>
    <x v="0"/>
    <n v="2018"/>
    <x v="4"/>
    <s v="AM"/>
    <s v="EEUU"/>
    <x v="0"/>
    <s v="SPRING 2019"/>
    <s v="TRUNKS"/>
    <x v="214"/>
    <s v="DOLARES AMERICANOS / UNITED STATES DOLLAR"/>
    <s v="BILL MILLER AND COMPANY"/>
    <s v="NORTH CAROLINA"/>
    <s v="ESTADOS UNIDOS EEUU"/>
    <n v="1"/>
    <n v="2019"/>
    <s v="SPRING"/>
    <s v="SPRING"/>
    <s v="SPRING 2019"/>
    <s v="2018-2019"/>
    <n v="35"/>
    <x v="2"/>
  </r>
  <r>
    <x v="0"/>
    <n v="2018"/>
    <x v="4"/>
    <s v="AM"/>
    <s v="EEUU"/>
    <x v="0"/>
    <s v="SPRING 2019"/>
    <s v="TRUNKS"/>
    <x v="263"/>
    <s v="DOLAR CANADIENSE / CANADIAN DOLLAR"/>
    <s v="STEPHANIE VITALI"/>
    <s v="ONTARIO"/>
    <s v="CANADA"/>
    <n v="6"/>
    <n v="2019"/>
    <s v="SPRING"/>
    <s v="SPRING"/>
    <s v="SPRING 2019"/>
    <s v="2018-2019"/>
    <n v="144.52389913436207"/>
    <x v="4"/>
  </r>
  <r>
    <x v="0"/>
    <n v="2018"/>
    <x v="4"/>
    <s v="AM"/>
    <s v="EEUU"/>
    <x v="0"/>
    <s v="SPRING 2019"/>
    <s v="TRUNKS"/>
    <x v="227"/>
    <s v="DOLARES AMERICANOS / UNITED STATES DOLLAR"/>
    <s v="HOLLY SALES INC."/>
    <s v="MINNESOTA"/>
    <s v="ESTADOS UNIDOS EEUU"/>
    <n v="2"/>
    <n v="2019"/>
    <s v="SPRING"/>
    <s v="SPRING"/>
    <s v="SPRING 2019"/>
    <s v="2018-2019"/>
    <n v="49"/>
    <x v="8"/>
  </r>
  <r>
    <x v="0"/>
    <n v="2018"/>
    <x v="4"/>
    <s v="AM"/>
    <s v="EEUU"/>
    <x v="0"/>
    <s v="SPRING 2019"/>
    <s v="BEACHWEAR"/>
    <x v="154"/>
    <s v="DOLAR CANADIENSE / CANADIAN DOLLAR"/>
    <s v="STEPHANIE VITALI"/>
    <s v="ONTARIO"/>
    <s v="CANADA"/>
    <n v="4"/>
    <n v="2019"/>
    <s v="SPRING"/>
    <s v="SPRING"/>
    <s v="SPRING 2019"/>
    <s v="2018-2019"/>
    <n v="160.63229205871284"/>
    <x v="4"/>
  </r>
  <r>
    <x v="0"/>
    <n v="2018"/>
    <x v="4"/>
    <s v="AM"/>
    <s v="EEUU"/>
    <x v="0"/>
    <s v="SPRING 2019"/>
    <s v="BEACHWEAR"/>
    <x v="49"/>
    <s v="DOLAR CANADIENSE / CANADIAN DOLLAR"/>
    <s v="STEPHANIE VITALI"/>
    <s v="ONTARIO"/>
    <s v="CANADA"/>
    <n v="5"/>
    <n v="2019"/>
    <s v="SPRING"/>
    <s v="SPRING"/>
    <s v="SPRING 2019"/>
    <s v="2018-2019"/>
    <n v="191.19307489649984"/>
    <x v="4"/>
  </r>
  <r>
    <x v="0"/>
    <n v="2018"/>
    <x v="4"/>
    <s v="AM"/>
    <s v="EEUU"/>
    <x v="0"/>
    <s v="SPRING 2019"/>
    <s v="BEACHWEAR"/>
    <x v="85"/>
    <s v="DOLARES AMERICANOS / UNITED STATES DOLLAR"/>
    <s v="JUDITH ANN DEAL"/>
    <s v="HAWAII"/>
    <s v="ESTADOS UNIDOS EEUU"/>
    <n v="20"/>
    <n v="2019"/>
    <s v="SPRING"/>
    <s v="SPRING"/>
    <s v="SPRING 2019"/>
    <s v="2018-2019"/>
    <n v="822"/>
    <x v="10"/>
  </r>
  <r>
    <x v="0"/>
    <n v="2018"/>
    <x v="4"/>
    <s v="AM"/>
    <s v="EEUU"/>
    <x v="0"/>
    <s v="SPRING 2019"/>
    <s v="BEACHWEAR"/>
    <x v="189"/>
    <s v="DOLAR CANADIENSE / CANADIAN DOLLAR"/>
    <s v="SHOUTOUTAGENCY"/>
    <s v="BRITISH COLUMBIA"/>
    <s v="CANADA"/>
    <n v="3"/>
    <n v="2019"/>
    <s v="SPRING"/>
    <s v="SPRING"/>
    <s v="SPRING 2019"/>
    <s v="2018-2019"/>
    <n v="123.44749717726759"/>
    <x v="3"/>
  </r>
  <r>
    <x v="0"/>
    <n v="2018"/>
    <x v="4"/>
    <s v="AM"/>
    <s v="EEUU"/>
    <x v="0"/>
    <s v="SPRING 2019"/>
    <s v="BEACHWEAR"/>
    <x v="231"/>
    <s v="DOLAR CANADIENSE / CANADIAN DOLLAR"/>
    <s v="STEPHANIE VITALI"/>
    <s v="ONTARIO"/>
    <s v="CANADA"/>
    <n v="3"/>
    <n v="2019"/>
    <s v="SPRING"/>
    <s v="SPRING"/>
    <s v="SPRING 2019"/>
    <s v="2018-2019"/>
    <n v="114.41475348136996"/>
    <x v="4"/>
  </r>
  <r>
    <x v="0"/>
    <n v="2018"/>
    <x v="4"/>
    <s v="AM"/>
    <s v="EEUU"/>
    <x v="0"/>
    <s v="SPRING 2019"/>
    <s v="BEACHWEAR"/>
    <x v="118"/>
    <s v="DOLARES AMERICANOS / UNITED STATES DOLLAR"/>
    <s v="JULIUS ORTIZ MALDONADO"/>
    <s v="FLORIDA"/>
    <s v="ESTADOS UNIDOS EEUU"/>
    <n v="24"/>
    <n v="2019"/>
    <s v="SPRING"/>
    <s v="SPRING"/>
    <s v="SPRING 2019"/>
    <s v="2018-2019"/>
    <n v="959"/>
    <x v="15"/>
  </r>
  <r>
    <x v="0"/>
    <n v="2018"/>
    <x v="4"/>
    <s v="AM"/>
    <s v="EEUU"/>
    <x v="0"/>
    <s v="SPRING 2019"/>
    <s v="BEACHWEAR"/>
    <x v="119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99"/>
    <x v="2"/>
  </r>
  <r>
    <x v="0"/>
    <n v="2018"/>
    <x v="4"/>
    <s v="AM"/>
    <s v="EEUU"/>
    <x v="0"/>
    <s v="SPRING 2019"/>
    <s v="BEACHWEAR"/>
    <x v="193"/>
    <s v="DOLARES AMERICANOS / UNITED STATES DOLLAR"/>
    <s v="BILL MILLER AND COMPANY"/>
    <s v="VIRGIN ISLANDS"/>
    <s v="ESTADOS UNIDOS EEUU"/>
    <n v="6"/>
    <n v="2019"/>
    <s v="SPRING"/>
    <s v="SPRING"/>
    <s v="SPRING 2019"/>
    <s v="2018-2019"/>
    <n v="312"/>
    <x v="2"/>
  </r>
  <r>
    <x v="0"/>
    <n v="2018"/>
    <x v="4"/>
    <s v="AM"/>
    <s v="EEUU"/>
    <x v="0"/>
    <s v="SPRING 2019"/>
    <s v="BEACHWEAR"/>
    <x v="48"/>
    <s v="DOLARES AMERICANOS / UNITED STATES DOLLAR"/>
    <s v="PHYLLIS POSNER"/>
    <s v="CALIFORNIA"/>
    <s v="ESTADOS UNIDOS EEUU"/>
    <n v="287"/>
    <n v="2019"/>
    <s v="SPRING"/>
    <s v="SPRING"/>
    <s v="SPRING 2019"/>
    <s v="2018-2019"/>
    <n v="10735.48"/>
    <x v="5"/>
  </r>
  <r>
    <x v="0"/>
    <n v="2018"/>
    <x v="4"/>
    <s v="AM"/>
    <s v="EEUU"/>
    <x v="0"/>
    <s v="SPRING 2019"/>
    <s v="BEACHWEAR"/>
    <x v="86"/>
    <s v="DOLARES AMERICANOS / UNITED STATES DOLLAR"/>
    <s v="JULIUS ORTIZ MALDONADO"/>
    <s v="PUERTO RICO"/>
    <s v="PUERTO RICO"/>
    <n v="46"/>
    <n v="2019"/>
    <s v="SPRING"/>
    <s v="SPRING"/>
    <s v="SPRING 2019"/>
    <s v="2018-2019"/>
    <n v="2246"/>
    <x v="15"/>
  </r>
  <r>
    <x v="0"/>
    <n v="2018"/>
    <x v="4"/>
    <s v="AM"/>
    <s v="EEUU"/>
    <x v="0"/>
    <s v="SPRING 2019"/>
    <s v="BEACHWEAR"/>
    <x v="155"/>
    <s v="DOLARES AMERICANOS / UNITED STATES DOLLAR"/>
    <s v="BILL MILLER AND COMPANY"/>
    <s v="FLORIDA"/>
    <s v="ESTADOS UNIDOS EEUU"/>
    <n v="13"/>
    <n v="2019"/>
    <s v="SPRING"/>
    <s v="SPRING"/>
    <s v="SPRING 2019"/>
    <s v="2018-2019"/>
    <n v="631"/>
    <x v="2"/>
  </r>
  <r>
    <x v="0"/>
    <n v="2018"/>
    <x v="4"/>
    <s v="AM"/>
    <s v="EEUU"/>
    <x v="0"/>
    <s v="SPRING 2019"/>
    <s v="BEACHWEAR"/>
    <x v="232"/>
    <s v="DOLARES AMERICANOS / UNITED STATES DOLLAR"/>
    <s v="HOLLY SALES INC."/>
    <s v="MINNESOTA"/>
    <s v="ESTADOS UNIDOS EEUU"/>
    <n v="12"/>
    <n v="2019"/>
    <s v="SPRING"/>
    <s v="SPRING"/>
    <s v="SPRING 2019"/>
    <s v="2018-2019"/>
    <n v="498"/>
    <x v="8"/>
  </r>
  <r>
    <x v="0"/>
    <n v="2018"/>
    <x v="4"/>
    <s v="AM"/>
    <s v="EEUU"/>
    <x v="0"/>
    <s v="SPRING 2019"/>
    <s v="BEACHWEAR"/>
    <x v="5"/>
    <s v="DOLARES AMERICANOS / UNITED STATES DOLLAR"/>
    <s v="STEPHANIE VITALI"/>
    <s v="ONTARIO"/>
    <s v="CANADA"/>
    <n v="15"/>
    <n v="2019"/>
    <s v="SPRING"/>
    <s v="SPRING"/>
    <s v="SPRING 2019"/>
    <s v="2018-2019"/>
    <n v="771.5"/>
    <x v="4"/>
  </r>
  <r>
    <x v="0"/>
    <n v="2018"/>
    <x v="4"/>
    <s v="AM"/>
    <s v="EEUU"/>
    <x v="0"/>
    <s v="SPRING 2019"/>
    <s v="BEACHWEAR"/>
    <x v="122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233"/>
    <x v="2"/>
  </r>
  <r>
    <x v="0"/>
    <n v="2018"/>
    <x v="4"/>
    <s v="AM"/>
    <s v="EEUU"/>
    <x v="0"/>
    <s v="SPRING 2019"/>
    <s v="BEACHWEAR"/>
    <x v="25"/>
    <s v="DOLARES AMERICANOS / UNITED STATES DOLLAR"/>
    <s v="JUDITH ANN DEAL"/>
    <s v="HAWAII"/>
    <s v="ESTADOS UNIDOS EEUU"/>
    <n v="36"/>
    <n v="2019"/>
    <s v="SPRING"/>
    <s v="SPRING"/>
    <s v="SPRING 2019"/>
    <s v="2018-2019"/>
    <n v="1288.1999999999998"/>
    <x v="10"/>
  </r>
  <r>
    <x v="0"/>
    <n v="2018"/>
    <x v="4"/>
    <s v="AM"/>
    <s v="EEUU"/>
    <x v="0"/>
    <s v="SPRING 2019"/>
    <s v="BEACHWEAR"/>
    <x v="123"/>
    <s v="DOLARES AMERICANOS / UNITED STATES DOLLAR"/>
    <s v="JUDITH ANN DEAL"/>
    <s v="HAWAII"/>
    <s v="ESTADOS UNIDOS EEUU"/>
    <n v="9"/>
    <n v="2019"/>
    <s v="SPRING"/>
    <s v="SPRING"/>
    <s v="SPRING 2019"/>
    <s v="2018-2019"/>
    <n v="306"/>
    <x v="10"/>
  </r>
  <r>
    <x v="0"/>
    <n v="2018"/>
    <x v="4"/>
    <s v="AM"/>
    <s v="EEUU"/>
    <x v="0"/>
    <s v="SPRING 2019"/>
    <s v="BEACHWEAR"/>
    <x v="233"/>
    <s v="DOLARES AMERICANOS / UNITED STATES DOLLAR"/>
    <s v="HOLLY SALES INC."/>
    <s v="COLORADO"/>
    <s v="ESTADOS UNIDOS EEUU"/>
    <n v="13"/>
    <n v="2019"/>
    <s v="SPRING"/>
    <s v="SPRING"/>
    <s v="SPRING 2019"/>
    <s v="2018-2019"/>
    <n v="667"/>
    <x v="8"/>
  </r>
  <r>
    <x v="0"/>
    <n v="2018"/>
    <x v="4"/>
    <s v="AM"/>
    <s v="EEUU"/>
    <x v="0"/>
    <s v="SPRING 2019"/>
    <s v="BEACHWEAR"/>
    <x v="233"/>
    <s v="DOLARES AMERICANOS / UNITED STATES DOLLAR"/>
    <s v="HOLLY SALES INC."/>
    <s v="MINNESOTA"/>
    <s v="ESTADOS UNIDOS EEUU"/>
    <n v="13"/>
    <n v="2019"/>
    <s v="SPRING"/>
    <s v="SPRING"/>
    <s v="SPRING 2019"/>
    <s v="2018-2019"/>
    <n v="667"/>
    <x v="8"/>
  </r>
  <r>
    <x v="0"/>
    <n v="2018"/>
    <x v="4"/>
    <s v="AM"/>
    <s v="EEUU"/>
    <x v="0"/>
    <s v="SPRING 2019"/>
    <s v="BEACHWEAR"/>
    <x v="233"/>
    <s v="DOLARES AMERICANOS / UNITED STATES DOLLAR"/>
    <s v="HOLLY SALES INC."/>
    <s v="MISSOURI"/>
    <s v="ESTADOS UNIDOS EEUU"/>
    <n v="13"/>
    <n v="2019"/>
    <s v="SPRING"/>
    <s v="SPRING"/>
    <s v="SPRING 2019"/>
    <s v="2018-2019"/>
    <n v="667"/>
    <x v="8"/>
  </r>
  <r>
    <x v="0"/>
    <n v="2018"/>
    <x v="4"/>
    <s v="AM"/>
    <s v="EEUU"/>
    <x v="0"/>
    <s v="SPRING 2019"/>
    <s v="BEACHWEAR"/>
    <x v="88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732"/>
    <x v="2"/>
  </r>
  <r>
    <x v="0"/>
    <n v="2018"/>
    <x v="4"/>
    <s v="AM"/>
    <s v="EEUU"/>
    <x v="0"/>
    <s v="SPRING 2019"/>
    <s v="BEACHWEAR"/>
    <x v="55"/>
    <s v="DOLARES AMERICANOS / UNITED STATES DOLLAR"/>
    <s v="PAIGE ALYSE STRAUGHAN"/>
    <s v="WASHINGTON"/>
    <s v="ESTADOS UNIDOS EEUU"/>
    <n v="471"/>
    <n v="2019"/>
    <s v="SPRING"/>
    <s v="SPRING"/>
    <s v="SPRING 2019"/>
    <s v="2018-2019"/>
    <n v="17914.929999999997"/>
    <x v="0"/>
  </r>
  <r>
    <x v="0"/>
    <n v="2018"/>
    <x v="4"/>
    <s v="AM"/>
    <s v="EEUU"/>
    <x v="0"/>
    <s v="SPRING 2019"/>
    <s v="BEACHWEAR"/>
    <x v="89"/>
    <s v="DOLARES AMERICANOS / UNITED STATES DOLLAR"/>
    <s v="BILL MILLER AND COMPANY"/>
    <s v="FLORIDA"/>
    <s v="ESTADOS UNIDOS EEUU"/>
    <n v="27"/>
    <n v="2019"/>
    <s v="SPRING"/>
    <s v="SPRING"/>
    <s v="SPRING 2019"/>
    <s v="2018-2019"/>
    <n v="771.12"/>
    <x v="2"/>
  </r>
  <r>
    <x v="0"/>
    <n v="2018"/>
    <x v="4"/>
    <s v="AM"/>
    <s v="EEUU"/>
    <x v="0"/>
    <s v="SPRING 2019"/>
    <s v="BEACHWEAR"/>
    <x v="89"/>
    <s v="DOLARES AMERICANOS / UNITED STATES DOLLAR"/>
    <s v="BILL MILLER AND COMPANY"/>
    <s v="PUERTO RICO"/>
    <s v="PUERTO RICO"/>
    <n v="5"/>
    <n v="2019"/>
    <s v="SPRING"/>
    <s v="SPRING"/>
    <s v="SPRING 2019"/>
    <s v="2018-2019"/>
    <n v="142.79999999999998"/>
    <x v="2"/>
  </r>
  <r>
    <x v="0"/>
    <n v="2018"/>
    <x v="4"/>
    <s v="AM"/>
    <s v="EEUU"/>
    <x v="0"/>
    <s v="SPRING 2019"/>
    <s v="BEACHWEAR"/>
    <x v="89"/>
    <s v="DOLARES AMERICANOS / UNITED STATES DOLLAR"/>
    <s v="BILL MILLER AND COMPANY"/>
    <s v="VALLE"/>
    <s v="COLOMBIA"/>
    <n v="121"/>
    <n v="2019"/>
    <s v="SPRING"/>
    <s v="SPRING"/>
    <s v="SPRING 2019"/>
    <s v="2018-2019"/>
    <n v="3455.7599999999957"/>
    <x v="2"/>
  </r>
  <r>
    <x v="0"/>
    <n v="2018"/>
    <x v="4"/>
    <s v="AM"/>
    <s v="EEUU"/>
    <x v="0"/>
    <s v="SPRING 2019"/>
    <s v="BEACHWEAR"/>
    <x v="196"/>
    <s v="DOLARES AMERICANOS / UNITED STATES DOLLAR"/>
    <s v="BILL MILLER AND COMPANY"/>
    <s v="ALABAMA"/>
    <s v="ESTADOS UNIDOS EEUU"/>
    <n v="6"/>
    <n v="2019"/>
    <s v="SPRING"/>
    <s v="SPRING"/>
    <s v="SPRING 2019"/>
    <s v="2018-2019"/>
    <n v="204"/>
    <x v="2"/>
  </r>
  <r>
    <x v="0"/>
    <n v="2018"/>
    <x v="4"/>
    <s v="AM"/>
    <s v="EEUU"/>
    <x v="0"/>
    <s v="SPRING 2019"/>
    <s v="BEACHWEAR"/>
    <x v="26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231"/>
    <x v="2"/>
  </r>
  <r>
    <x v="0"/>
    <n v="2018"/>
    <x v="4"/>
    <s v="AM"/>
    <s v="EEUU"/>
    <x v="0"/>
    <s v="SPRING 2019"/>
    <s v="BEACHWEAR"/>
    <x v="19"/>
    <s v="DOLARES AMERICANOS / UNITED STATES DOLLAR"/>
    <s v="HOLLY SALES INC."/>
    <s v="OHIO"/>
    <s v="ESTADOS UNIDOS EEUU"/>
    <n v="9"/>
    <n v="2019"/>
    <s v="SPRING"/>
    <s v="SPRING"/>
    <s v="SPRING 2019"/>
    <s v="2018-2019"/>
    <n v="453"/>
    <x v="8"/>
  </r>
  <r>
    <x v="0"/>
    <n v="2018"/>
    <x v="4"/>
    <s v="AM"/>
    <s v="EEUU"/>
    <x v="0"/>
    <s v="SPRING 2019"/>
    <s v="BEACHWEAR"/>
    <x v="91"/>
    <s v="DOLARES AMERICANOS / UNITED STATES DOLLAR"/>
    <s v="JUDITH ANN DEAL"/>
    <s v="HAWAII"/>
    <s v="ESTADOS UNIDOS EEUU"/>
    <n v="2"/>
    <n v="2019"/>
    <s v="SPRING"/>
    <s v="SPRING"/>
    <s v="SPRING 2019"/>
    <s v="2018-2019"/>
    <n v="90"/>
    <x v="10"/>
  </r>
  <r>
    <x v="0"/>
    <n v="2018"/>
    <x v="4"/>
    <s v="AM"/>
    <s v="EEUU"/>
    <x v="0"/>
    <s v="SPRING 2019"/>
    <s v="BEACHWEAR"/>
    <x v="28"/>
    <s v="DOLARES AMERICANOS / UNITED STATES DOLLAR"/>
    <s v="TS SALES MANAGEMENT INC."/>
    <s v="NEVADA"/>
    <s v="ESTADOS UNIDOS EEUU"/>
    <n v="12"/>
    <n v="2019"/>
    <s v="SPRING"/>
    <s v="SPRING"/>
    <s v="SPRING 2019"/>
    <s v="2018-2019"/>
    <n v="475.20000000000005"/>
    <x v="12"/>
  </r>
  <r>
    <x v="0"/>
    <n v="2018"/>
    <x v="4"/>
    <s v="AM"/>
    <s v="EEUU"/>
    <x v="0"/>
    <s v="SPRING 2019"/>
    <s v="BEACHWEAR"/>
    <x v="28"/>
    <s v="DOLARES AMERICANOS / UNITED STATES DOLLAR"/>
    <s v="PAIGE ALYSE STRAUGHAN"/>
    <s v="NEVADA"/>
    <s v="ESTADOS UNIDOS EEUU"/>
    <n v="14"/>
    <n v="2019"/>
    <s v="SPRING"/>
    <s v="SPRING"/>
    <s v="SPRING 2019"/>
    <s v="2018-2019"/>
    <n v="554.4"/>
    <x v="0"/>
  </r>
  <r>
    <x v="0"/>
    <n v="2018"/>
    <x v="4"/>
    <s v="AM"/>
    <s v="EEUU"/>
    <x v="0"/>
    <s v="SPRING 2019"/>
    <s v="BEACHWEAR"/>
    <x v="159"/>
    <s v="DOLARES AMERICANOS / UNITED STATES DOLLAR"/>
    <s v="BILL MILLER AND COMPANY"/>
    <s v="BONAIRE"/>
    <s v="PAISES BAJOS (HOLANDA)"/>
    <n v="14"/>
    <n v="2019"/>
    <s v="SPRING"/>
    <s v="SPRING"/>
    <s v="SPRING 2019"/>
    <s v="2018-2019"/>
    <n v="578"/>
    <x v="2"/>
  </r>
  <r>
    <x v="0"/>
    <n v="2018"/>
    <x v="4"/>
    <s v="AM"/>
    <s v="EEUU"/>
    <x v="0"/>
    <s v="SPRING 2019"/>
    <s v="BEACHWEAR"/>
    <x v="115"/>
    <s v="DOLARES AMERICANOS / UNITED STATES DOLLAR"/>
    <s v="HOLLY SALES INC."/>
    <s v="MINNESOTA"/>
    <s v="ESTADOS UNIDOS EEUU"/>
    <n v="8"/>
    <n v="2019"/>
    <s v="SPRING"/>
    <s v="SPRING"/>
    <s v="SPRING 2019"/>
    <s v="2018-2019"/>
    <n v="350"/>
    <x v="8"/>
  </r>
  <r>
    <x v="0"/>
    <n v="2018"/>
    <x v="4"/>
    <s v="AM"/>
    <s v="EEUU"/>
    <x v="0"/>
    <s v="SPRING 2019"/>
    <s v="BEACHWEAR"/>
    <x v="236"/>
    <s v="DOLAR CANADIENSE / CANADIAN DOLLAR"/>
    <s v="JULIE BERTRAND"/>
    <s v="QUEBEC"/>
    <s v="CANADA"/>
    <n v="10"/>
    <n v="2019"/>
    <s v="SPRING"/>
    <s v="SPRING"/>
    <s v="SPRING 2019"/>
    <s v="2018-2019"/>
    <n v="424.53895370718851"/>
    <x v="7"/>
  </r>
  <r>
    <x v="0"/>
    <n v="2018"/>
    <x v="4"/>
    <s v="AM"/>
    <s v="EEUU"/>
    <x v="0"/>
    <s v="SPRING 2019"/>
    <s v="BEACHWEAR"/>
    <x v="72"/>
    <s v="DOLARES AMERICANOS / UNITED STATES DOLLAR"/>
    <s v="PAIGE ALYSE STRAUGHAN"/>
    <s v="ONTARIO"/>
    <s v="CANADA"/>
    <n v="56"/>
    <n v="2019"/>
    <s v="SPRING"/>
    <s v="SPRING"/>
    <s v="SPRING 2019"/>
    <s v="2018-2019"/>
    <n v="1987.2"/>
    <x v="0"/>
  </r>
  <r>
    <x v="0"/>
    <n v="2018"/>
    <x v="4"/>
    <s v="AM"/>
    <s v="EEUU"/>
    <x v="0"/>
    <s v="SPRING 2019"/>
    <s v="BEACHWEAR"/>
    <x v="129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306"/>
    <x v="2"/>
  </r>
  <r>
    <x v="0"/>
    <n v="2018"/>
    <x v="4"/>
    <s v="AM"/>
    <s v="EEUU"/>
    <x v="0"/>
    <s v="SPRING 2019"/>
    <s v="BEACHWEAR"/>
    <x v="94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513"/>
    <x v="2"/>
  </r>
  <r>
    <x v="0"/>
    <n v="2018"/>
    <x v="4"/>
    <s v="AM"/>
    <s v="EEUU"/>
    <x v="0"/>
    <s v="SPRING 2019"/>
    <s v="BEACHWEAR"/>
    <x v="162"/>
    <s v="DOLARES AMERICANOS / UNITED STATES DOLLAR"/>
    <s v="BILL MILLER AND COMPANY"/>
    <s v="FLORIDA"/>
    <s v="ESTADOS UNIDOS EEUU"/>
    <n v="2"/>
    <n v="2019"/>
    <s v="SPRING"/>
    <s v="SPRING"/>
    <s v="SPRING 2019"/>
    <s v="2018-2019"/>
    <n v="68"/>
    <x v="2"/>
  </r>
  <r>
    <x v="0"/>
    <n v="2018"/>
    <x v="4"/>
    <s v="AM"/>
    <s v="EEUU"/>
    <x v="0"/>
    <s v="SPRING 2019"/>
    <s v="BEACHWEAR"/>
    <x v="261"/>
    <s v="DOLARES AMERICANOS / UNITED STATES DOLLAR"/>
    <s v="JUDITH ANN DEAL"/>
    <s v="HAWAII"/>
    <s v="ESTADOS UNIDOS EEUU"/>
    <n v="28"/>
    <n v="2019"/>
    <s v="SPRING"/>
    <s v="SPRING"/>
    <s v="SPRING 2019"/>
    <s v="2018-2019"/>
    <n v="826"/>
    <x v="10"/>
  </r>
  <r>
    <x v="0"/>
    <n v="2018"/>
    <x v="4"/>
    <s v="AM"/>
    <s v="EEUU"/>
    <x v="0"/>
    <s v="SPRING 2019"/>
    <s v="BEACHWEAR"/>
    <x v="238"/>
    <s v="DOLARES AMERICANOS / UNITED STATES DOLLAR"/>
    <s v="ANITA M. HOPKINS"/>
    <s v="NEW YORK"/>
    <s v="ESTADOS UNIDOS EEUU"/>
    <n v="20"/>
    <n v="2019"/>
    <s v="SPRING"/>
    <s v="SPRING"/>
    <s v="SPRING 2019"/>
    <s v="2018-2019"/>
    <n v="914"/>
    <x v="1"/>
  </r>
  <r>
    <x v="0"/>
    <n v="2018"/>
    <x v="4"/>
    <s v="AM"/>
    <s v="EEUU"/>
    <x v="0"/>
    <s v="SPRING 2019"/>
    <s v="BEACHWEAR"/>
    <x v="163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99"/>
    <x v="2"/>
  </r>
  <r>
    <x v="0"/>
    <n v="2018"/>
    <x v="4"/>
    <s v="AM"/>
    <s v="EEUU"/>
    <x v="0"/>
    <s v="SPRING 2019"/>
    <s v="BEACHWEAR"/>
    <x v="203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56"/>
    <x v="2"/>
  </r>
  <r>
    <x v="0"/>
    <n v="2018"/>
    <x v="4"/>
    <s v="AM"/>
    <s v="EEUU"/>
    <x v="0"/>
    <s v="SPRING 2019"/>
    <s v="BEACHWEAR"/>
    <x v="29"/>
    <s v="DOLAR CANADIENSE / CANADIAN DOLLAR"/>
    <s v="JULIE BERTRAND"/>
    <s v="QUEBEC"/>
    <s v="CANADA"/>
    <n v="4"/>
    <n v="2019"/>
    <s v="SPRING"/>
    <s v="SPRING"/>
    <s v="SPRING 2019"/>
    <s v="2018-2019"/>
    <n v="165.60030109145652"/>
    <x v="7"/>
  </r>
  <r>
    <x v="0"/>
    <n v="2018"/>
    <x v="4"/>
    <s v="AM"/>
    <s v="EEUU"/>
    <x v="0"/>
    <s v="SPRING 2019"/>
    <s v="BEACHWEAR"/>
    <x v="240"/>
    <s v="DOLARES AMERICANOS / UNITED STATES DOLLAR"/>
    <s v="JULIUS ORTIZ MALDONADO"/>
    <s v="PUERTO RICO"/>
    <s v="PUERTO RICO"/>
    <n v="12"/>
    <n v="2019"/>
    <s v="SPRING"/>
    <s v="SPRING"/>
    <s v="SPRING 2019"/>
    <s v="2018-2019"/>
    <n v="628"/>
    <x v="15"/>
  </r>
  <r>
    <x v="0"/>
    <n v="2018"/>
    <x v="4"/>
    <s v="AM"/>
    <s v="EEUU"/>
    <x v="0"/>
    <s v="SPRING 2019"/>
    <s v="BEACHWEAR"/>
    <x v="207"/>
    <s v="DOLARES AMERICANOS / UNITED STATES DOLLAR"/>
    <s v="BILL MILLER AND COMPANY"/>
    <s v="ANTIGUA"/>
    <s v="ANTIGUA Y BARBUDA"/>
    <n v="28"/>
    <n v="2019"/>
    <s v="SPRING"/>
    <s v="SPRING"/>
    <s v="SPRING 2019"/>
    <s v="2018-2019"/>
    <n v="1246"/>
    <x v="2"/>
  </r>
  <r>
    <x v="0"/>
    <n v="2018"/>
    <x v="4"/>
    <s v="AM"/>
    <s v="EEUU"/>
    <x v="0"/>
    <s v="SPRING 2019"/>
    <s v="BEACHWEAR"/>
    <x v="169"/>
    <s v="DOLARES AMERICANOS / UNITED STATES DOLLAR"/>
    <s v="BILL MILLER AND COMPANY"/>
    <s v="FLORIDA"/>
    <s v="ESTADOS UNIDOS EEUU"/>
    <n v="10"/>
    <n v="2019"/>
    <s v="SPRING"/>
    <s v="SPRING"/>
    <s v="SPRING 2019"/>
    <s v="2018-2019"/>
    <n v="410"/>
    <x v="2"/>
  </r>
  <r>
    <x v="0"/>
    <n v="2018"/>
    <x v="4"/>
    <s v="AM"/>
    <s v="EEUU"/>
    <x v="0"/>
    <s v="SPRING 2019"/>
    <s v="BEACHWEAR"/>
    <x v="249"/>
    <s v="DOLAR CANADIENSE / CANADIAN DOLLAR"/>
    <s v="JULIE BERTRAND"/>
    <s v="QUEBEC"/>
    <s v="CANADA"/>
    <n v="9"/>
    <n v="2019"/>
    <s v="SPRING"/>
    <s v="SPRING"/>
    <s v="SPRING 2019"/>
    <s v="2018-2019"/>
    <n v="399.69890854347"/>
    <x v="7"/>
  </r>
  <r>
    <x v="0"/>
    <n v="2018"/>
    <x v="4"/>
    <s v="AM"/>
    <s v="EEUU"/>
    <x v="0"/>
    <s v="SPRING 2019"/>
    <s v="BEACHWEAR"/>
    <x v="250"/>
    <s v="DOLARES AMERICANOS / UNITED STATES DOLLAR"/>
    <s v="PHYLLIS POSNER"/>
    <s v="CALIFORNIA"/>
    <s v="ESTADOS UNIDOS EEUU"/>
    <n v="2"/>
    <n v="2019"/>
    <s v="SPRING"/>
    <s v="SPRING"/>
    <s v="SPRING 2019"/>
    <s v="2018-2019"/>
    <n v="90"/>
    <x v="5"/>
  </r>
  <r>
    <x v="0"/>
    <n v="2018"/>
    <x v="4"/>
    <s v="AM"/>
    <s v="EEUU"/>
    <x v="0"/>
    <s v="SPRING 2019"/>
    <s v="BEACHWEAR"/>
    <x v="251"/>
    <s v="DOLARES AMERICANOS / UNITED STATES DOLLAR"/>
    <s v="DENISE ARNETT"/>
    <s v="WASHINGTON"/>
    <s v="ESTADOS UNIDOS EEUU"/>
    <n v="5"/>
    <n v="2019"/>
    <s v="SPRING"/>
    <s v="SPRING"/>
    <s v="SPRING 2019"/>
    <s v="2018-2019"/>
    <n v="165"/>
    <x v="14"/>
  </r>
  <r>
    <x v="0"/>
    <n v="2018"/>
    <x v="4"/>
    <s v="AM"/>
    <s v="EEUU"/>
    <x v="0"/>
    <s v="SPRING 2019"/>
    <s v="BEACHWEAR"/>
    <x v="252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844"/>
    <x v="2"/>
  </r>
  <r>
    <x v="0"/>
    <n v="2018"/>
    <x v="4"/>
    <s v="AM"/>
    <s v="EEUU"/>
    <x v="0"/>
    <s v="SPRING 2019"/>
    <s v="BEACHWEAR"/>
    <x v="253"/>
    <s v="DOLAR CANADIENSE / CANADIAN DOLLAR"/>
    <s v="STEPHANIE VITALI"/>
    <s v="ONTARIO"/>
    <s v="CANADA"/>
    <n v="4"/>
    <n v="2019"/>
    <s v="SPRING"/>
    <s v="SPRING"/>
    <s v="SPRING 2019"/>
    <s v="2018-2019"/>
    <n v="207.75310500564547"/>
    <x v="4"/>
  </r>
  <r>
    <x v="0"/>
    <n v="2018"/>
    <x v="4"/>
    <s v="AM"/>
    <s v="EEUU"/>
    <x v="0"/>
    <s v="SPRING 2019"/>
    <s v="BEACHWEAR"/>
    <x v="263"/>
    <s v="DOLAR CANADIENSE / CANADIAN DOLLAR"/>
    <s v="STEPHANIE VITALI"/>
    <s v="ONTARIO"/>
    <s v="CANADA"/>
    <n v="6"/>
    <n v="2019"/>
    <s v="SPRING"/>
    <s v="SPRING"/>
    <s v="SPRING 2019"/>
    <s v="2018-2019"/>
    <n v="171.62213022205495"/>
    <x v="4"/>
  </r>
  <r>
    <x v="0"/>
    <n v="2018"/>
    <x v="4"/>
    <s v="AM"/>
    <s v="EEUU"/>
    <x v="0"/>
    <s v="SPRING 2019"/>
    <s v="BEACHWEAR"/>
    <x v="255"/>
    <s v="DOLAR CANADIENSE / CANADIAN DOLLAR"/>
    <s v="SHOUTOUTAGENCY"/>
    <s v="ALBERTA"/>
    <s v="CANADA"/>
    <n v="2"/>
    <n v="2019"/>
    <s v="SPRING"/>
    <s v="SPRING"/>
    <s v="SPRING 2019"/>
    <s v="2018-2019"/>
    <n v="74.520135491155443"/>
    <x v="3"/>
  </r>
  <r>
    <x v="0"/>
    <n v="2018"/>
    <x v="4"/>
    <s v="AM"/>
    <s v="EEUU"/>
    <x v="0"/>
    <s v="SPRING 2019"/>
    <s v="BEACHWEAR"/>
    <x v="256"/>
    <s v="DOLARES AMERICANOS / UNITED STATES DOLLAR"/>
    <s v="JULIUS ORTIZ MALDONADO"/>
    <s v="PUERTO RICO"/>
    <s v="PUERTO RICO"/>
    <n v="3"/>
    <n v="2019"/>
    <s v="SPRING"/>
    <s v="SPRING"/>
    <s v="SPRING 2019"/>
    <s v="2018-2019"/>
    <n v="129"/>
    <x v="15"/>
  </r>
  <r>
    <x v="0"/>
    <n v="2018"/>
    <x v="4"/>
    <s v="AM"/>
    <s v="EEUU"/>
    <x v="0"/>
    <s v="SUMMER 2019"/>
    <s v="ACCESSORIES"/>
    <x v="154"/>
    <s v="DOLAR CANADIENSE / CANADIAN DOLLAR"/>
    <s v="STEPHANIE VITALI"/>
    <s v="ONTARIO"/>
    <s v="CANADA"/>
    <n v="8"/>
    <n v="2019"/>
    <s v="SUMMER"/>
    <s v="SUMMER"/>
    <s v="SUMMER 2019"/>
    <s v="2018-2019"/>
    <n v="70.094091080165597"/>
    <x v="4"/>
  </r>
  <r>
    <x v="0"/>
    <n v="2018"/>
    <x v="4"/>
    <s v="AM"/>
    <s v="EEUU"/>
    <x v="0"/>
    <s v="SUMMER 2019"/>
    <s v="ACCESSORIES"/>
    <x v="155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4"/>
    <s v="AM"/>
    <s v="EEUU"/>
    <x v="0"/>
    <s v="SUMMER 2019"/>
    <s v="ACCESSORIES"/>
    <x v="232"/>
    <s v="DOLARES AMERICANOS / UNITED STATES DOLLAR"/>
    <s v="HOLLY SALES INC."/>
    <s v="MINNESOTA"/>
    <s v="ESTADOS UNIDOS EEUU"/>
    <n v="8"/>
    <n v="2019"/>
    <s v="SUMMER"/>
    <s v="SUMMER"/>
    <s v="SUMMER 2019"/>
    <s v="2018-2019"/>
    <n v="72"/>
    <x v="8"/>
  </r>
  <r>
    <x v="0"/>
    <n v="2018"/>
    <x v="4"/>
    <s v="AM"/>
    <s v="EEUU"/>
    <x v="0"/>
    <s v="SUMMER 2019"/>
    <s v="ACCESSORIES"/>
    <x v="25"/>
    <s v="DOLARES AMERICANOS / UNITED STATES DOLLAR"/>
    <s v="JUDITH ANN DEAL"/>
    <s v="HAWAII"/>
    <s v="ESTADOS UNIDOS EEUU"/>
    <n v="8"/>
    <n v="2019"/>
    <s v="SUMMER"/>
    <s v="SUMMER"/>
    <s v="SUMMER 2019"/>
    <s v="2018-2019"/>
    <n v="68.400000000000006"/>
    <x v="10"/>
  </r>
  <r>
    <x v="0"/>
    <n v="2018"/>
    <x v="4"/>
    <s v="AM"/>
    <s v="EEUU"/>
    <x v="0"/>
    <s v="SUMMER 2019"/>
    <s v="ACCESSORIES"/>
    <x v="88"/>
    <s v="DOLARES AMERICANOS / UNITED STATES DOLLAR"/>
    <s v="BILL MILLER AND COMPANY"/>
    <s v="FLORIDA"/>
    <s v="ESTADOS UNIDOS EEUU"/>
    <n v="5"/>
    <n v="2019"/>
    <s v="SUMMER"/>
    <s v="SUMMER"/>
    <s v="SUMMER 2019"/>
    <s v="2018-2019"/>
    <n v="45"/>
    <x v="2"/>
  </r>
  <r>
    <x v="0"/>
    <n v="2018"/>
    <x v="4"/>
    <s v="AM"/>
    <s v="EEUU"/>
    <x v="0"/>
    <s v="SUMMER 2019"/>
    <s v="ACCESSORIES"/>
    <x v="234"/>
    <s v="DOLARES AMERICANOS / UNITED STATES DOLLAR"/>
    <s v="BILL MILLER AND COMPANY"/>
    <s v="FLORIDA"/>
    <s v="ESTADOS UNIDOS EEUU"/>
    <n v="4"/>
    <n v="2019"/>
    <s v="SUMMER"/>
    <s v="SUMMER"/>
    <s v="SUMMER 2019"/>
    <s v="2018-2019"/>
    <n v="36"/>
    <x v="2"/>
  </r>
  <r>
    <x v="0"/>
    <n v="2018"/>
    <x v="4"/>
    <s v="AM"/>
    <s v="EEUU"/>
    <x v="0"/>
    <s v="SUMMER 2019"/>
    <s v="ACCESSORIES"/>
    <x v="237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54"/>
    <x v="2"/>
  </r>
  <r>
    <x v="0"/>
    <n v="2018"/>
    <x v="4"/>
    <s v="AM"/>
    <s v="EEUU"/>
    <x v="0"/>
    <s v="SUMMER 2019"/>
    <s v="ACCESSORIES"/>
    <x v="131"/>
    <s v="DOLARES AMERICANOS / UNITED STATES DOLLAR"/>
    <s v="BILL MILLER AND COMPANY"/>
    <s v="FLORIDA"/>
    <s v="ESTADOS UNIDOS EEUU"/>
    <n v="8"/>
    <n v="2019"/>
    <s v="SUMMER"/>
    <s v="SUMMER"/>
    <s v="SUMMER 2019"/>
    <s v="2018-2019"/>
    <n v="72"/>
    <x v="2"/>
  </r>
  <r>
    <x v="0"/>
    <n v="2018"/>
    <x v="4"/>
    <s v="AM"/>
    <s v="EEUU"/>
    <x v="0"/>
    <s v="SUMMER 2019"/>
    <s v="ACCESSORIES"/>
    <x v="163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4"/>
    <s v="AM"/>
    <s v="EEUU"/>
    <x v="0"/>
    <s v="SUMMER 2019"/>
    <s v="ACCESSORIES"/>
    <x v="241"/>
    <s v="DOLARES AMERICANOS / UNITED STATES DOLLAR"/>
    <s v="HOLLY SALES INC."/>
    <s v="MICHIGAN"/>
    <s v="ESTADOS UNIDOS EEUU"/>
    <n v="6"/>
    <n v="2019"/>
    <s v="SUMMER"/>
    <s v="SUMMER"/>
    <s v="SUMMER 2019"/>
    <s v="2018-2019"/>
    <n v="54"/>
    <x v="8"/>
  </r>
  <r>
    <x v="0"/>
    <n v="2018"/>
    <x v="4"/>
    <s v="AM"/>
    <s v="EEUU"/>
    <x v="0"/>
    <s v="SUMMER 2019"/>
    <s v="ACCESSORIES"/>
    <x v="258"/>
    <s v="DOLARES AMERICANOS / UNITED STATES DOLLAR"/>
    <s v="LAURA BONG"/>
    <s v="TEXAS"/>
    <s v="ESTADOS UNIDOS EEUU"/>
    <n v="12"/>
    <n v="2019"/>
    <s v="SUMMER"/>
    <s v="SUMMER"/>
    <s v="SUMMER 2019"/>
    <s v="2018-2019"/>
    <n v="108"/>
    <x v="6"/>
  </r>
  <r>
    <x v="0"/>
    <n v="2018"/>
    <x v="4"/>
    <s v="AM"/>
    <s v="EEUU"/>
    <x v="0"/>
    <s v="SUMMER 2019"/>
    <s v="ACCESSORIES"/>
    <x v="245"/>
    <s v="DOLAR CANADIENSE / CANADIAN DOLLAR"/>
    <s v="STEPHANIE VITALI"/>
    <s v="ONTARIO"/>
    <s v="CANADA"/>
    <n v="4"/>
    <n v="2019"/>
    <s v="SUMMER"/>
    <s v="SUMMER"/>
    <s v="SUMMER 2019"/>
    <s v="2018-2019"/>
    <n v="36.130974783590517"/>
    <x v="4"/>
  </r>
  <r>
    <x v="0"/>
    <n v="2018"/>
    <x v="4"/>
    <s v="AM"/>
    <s v="EEUU"/>
    <x v="0"/>
    <s v="RECOMBINACIONES 2019"/>
    <s v="SWIMWEAR"/>
    <x v="25"/>
    <s v="DOLARES AMERICANOS / UNITED STATES DOLLAR"/>
    <s v="JUDITH ANN DEAL"/>
    <s v="HAWAII"/>
    <s v="ESTADOS UNIDOS EEUU"/>
    <n v="120"/>
    <n v="2019"/>
    <s v="RECOMBINACIONES"/>
    <s v="RECOMBINACIONES"/>
    <s v="RECOMBINACIONES 2019"/>
    <s v="2018-2019"/>
    <n v="7752"/>
    <x v="10"/>
  </r>
  <r>
    <x v="0"/>
    <n v="2018"/>
    <x v="4"/>
    <s v="AM"/>
    <s v="EEUU"/>
    <x v="0"/>
    <s v="RECOMBINACIONES 2019"/>
    <s v="ACCESSORIES"/>
    <x v="265"/>
    <s v="DOLARES AMERICANOS / UNITED STATES DOLLAR"/>
    <s v="ANITA M. HOPKINS"/>
    <s v="OHIO"/>
    <s v="ESTADOS UNIDOS EEUU"/>
    <n v="889"/>
    <n v="2019"/>
    <s v="RECOMBINACIONES"/>
    <s v="RECOMBINACIONES"/>
    <s v="RECOMBINACIONES 2019"/>
    <s v="2018-2019"/>
    <n v="12481.099999999999"/>
    <x v="1"/>
  </r>
  <r>
    <x v="0"/>
    <n v="2018"/>
    <x v="4"/>
    <s v="AM"/>
    <s v="EEUU"/>
    <x v="0"/>
    <s v="RECOMBINACIONES 2019"/>
    <s v="KIDS"/>
    <x v="265"/>
    <s v="DOLARES AMERICANOS / UNITED STATES DOLLAR"/>
    <s v="ANITA M. HOPKINS"/>
    <s v="OHIO"/>
    <s v="ESTADOS UNIDOS EEUU"/>
    <n v="2764"/>
    <n v="2019"/>
    <s v="RECOMBINACIONES"/>
    <s v="RECOMBINACIONES"/>
    <s v="RECOMBINACIONES 2019"/>
    <s v="2018-2019"/>
    <n v="84395.78"/>
    <x v="1"/>
  </r>
  <r>
    <x v="0"/>
    <n v="2018"/>
    <x v="4"/>
    <s v="AM"/>
    <s v="EEUU"/>
    <x v="0"/>
    <s v="RECOMBINACIONES 2019"/>
    <s v="KIDS"/>
    <x v="91"/>
    <s v="DOLARES AMERICANOS / UNITED STATES DOLLAR"/>
    <s v="JUDITH ANN DEAL"/>
    <s v="HAWAII"/>
    <s v="ESTADOS UNIDOS EEUU"/>
    <n v="120"/>
    <n v="2019"/>
    <s v="RECOMBINACIONES"/>
    <s v="RECOMBINACIONES"/>
    <s v="RECOMBINACIONES 2019"/>
    <s v="2018-2019"/>
    <n v="3720"/>
    <x v="10"/>
  </r>
  <r>
    <x v="0"/>
    <n v="2018"/>
    <x v="4"/>
    <s v="MAS"/>
    <s v="EEUU"/>
    <x v="0"/>
    <s v="SPRING 2018"/>
    <s v="SWIMWEAR"/>
    <x v="183"/>
    <s v="DOLARES AMERICANOS / UNITED STATES DOLLAR"/>
    <s v="KELLY MICHELLE ELLINGSON"/>
    <s v="NEW JERSEY"/>
    <s v="ESTADOS UNIDOS EEUU"/>
    <n v="11"/>
    <n v="2018"/>
    <s v="SPRING"/>
    <s v="COLECCIONES PASADAS"/>
    <s v="COLECCIONES PASADAS"/>
    <s v="2018-2019"/>
    <n v="159.5"/>
    <x v="9"/>
  </r>
  <r>
    <x v="0"/>
    <n v="2018"/>
    <x v="4"/>
    <s v="MAS"/>
    <s v="EEUU"/>
    <x v="0"/>
    <s v="SUMMER 2018"/>
    <s v="SWIMWEAR"/>
    <x v="183"/>
    <s v="DOLARES AMERICANOS / UNITED STATES DOLLAR"/>
    <s v="KELLY MICHELLE ELLINGSON"/>
    <s v="NEW JERSEY"/>
    <s v="ESTADOS UNIDOS EEUU"/>
    <n v="45"/>
    <n v="2018"/>
    <s v="SUMMER"/>
    <s v="COLECCIONES PASADAS"/>
    <s v="COLECCIONES PASADAS"/>
    <s v="2018-2019"/>
    <n v="753.5"/>
    <x v="9"/>
  </r>
  <r>
    <x v="0"/>
    <n v="2018"/>
    <x v="4"/>
    <s v="MAS"/>
    <s v="EEUU"/>
    <x v="0"/>
    <s v="SUMMER 2018"/>
    <s v="BEACHWEAR"/>
    <x v="183"/>
    <s v="DOLARES AMERICANOS / UNITED STATES DOLLAR"/>
    <s v="KELLY MICHELLE ELLINGSON"/>
    <s v="NEW JERSEY"/>
    <s v="ESTADOS UNIDOS EEUU"/>
    <n v="60"/>
    <n v="2018"/>
    <s v="SUMMER"/>
    <s v="COLECCIONES PASADAS"/>
    <s v="COLECCIONES PASADAS"/>
    <s v="2018-2019"/>
    <n v="990"/>
    <x v="9"/>
  </r>
  <r>
    <x v="0"/>
    <n v="2018"/>
    <x v="4"/>
    <s v="MAS"/>
    <s v="EEUU"/>
    <x v="0"/>
    <s v="RECOMBINACIONES 2017"/>
    <s v="SWIMWEAR"/>
    <x v="183"/>
    <s v="DOLARES AMERICANOS / UNITED STATES DOLLAR"/>
    <s v="KELLY MICHELLE ELLINGSON"/>
    <s v="NEW JERSEY"/>
    <s v="ESTADOS UNIDOS EEUU"/>
    <n v="2232"/>
    <n v="2017"/>
    <s v="RECOMBINACIONES"/>
    <s v="COLECCIONES PASADAS"/>
    <s v="COLECCIONES PASADAS"/>
    <s v="2018-2019"/>
    <n v="36776"/>
    <x v="9"/>
  </r>
  <r>
    <x v="0"/>
    <n v="2018"/>
    <x v="4"/>
    <s v="MAS"/>
    <s v="EEUU"/>
    <x v="0"/>
    <s v="RECOMBINACIONES 2017"/>
    <s v="BEACHWEAR"/>
    <x v="183"/>
    <s v="DOLARES AMERICANOS / UNITED STATES DOLLAR"/>
    <s v="KELLY MICHELLE ELLINGSON"/>
    <s v="NEW JERSEY"/>
    <s v="ESTADOS UNIDOS EEUU"/>
    <n v="311"/>
    <n v="2017"/>
    <s v="RECOMBINACIONES"/>
    <s v="COLECCIONES PASADAS"/>
    <s v="COLECCIONES PASADAS"/>
    <s v="2018-2019"/>
    <n v="7086"/>
    <x v="9"/>
  </r>
  <r>
    <x v="0"/>
    <n v="2018"/>
    <x v="4"/>
    <s v="MAS"/>
    <s v="EEUU"/>
    <x v="0"/>
    <s v="RECOMBINACIONES 2018"/>
    <s v="SWIMWEAR"/>
    <x v="183"/>
    <s v="DOLARES AMERICANOS / UNITED STATES DOLLAR"/>
    <s v="KELLY MICHELLE ELLINGSON"/>
    <s v="NEW JERSEY"/>
    <s v="ESTADOS UNIDOS EEUU"/>
    <n v="915"/>
    <n v="2018"/>
    <s v="RECOMBINACIONES"/>
    <s v="COLECCIONES PASADAS"/>
    <s v="COLECCIONES PASADAS"/>
    <s v="2018-2019"/>
    <n v="16282"/>
    <x v="9"/>
  </r>
  <r>
    <x v="0"/>
    <n v="2018"/>
    <x v="4"/>
    <s v="MAS"/>
    <s v="EEUU"/>
    <x v="0"/>
    <s v="RECOMBINACIONES 2018"/>
    <s v="BEACHWEAR"/>
    <x v="183"/>
    <s v="DOLARES AMERICANOS / UNITED STATES DOLLAR"/>
    <s v="KELLY MICHELLE ELLINGSON"/>
    <s v="NEW JERSEY"/>
    <s v="ESTADOS UNIDOS EEUU"/>
    <n v="203"/>
    <n v="2018"/>
    <s v="RECOMBINACIONES"/>
    <s v="COLECCIONES PASADAS"/>
    <s v="COLECCIONES PASADAS"/>
    <s v="2018-2019"/>
    <n v="5814"/>
    <x v="9"/>
  </r>
  <r>
    <x v="0"/>
    <n v="2018"/>
    <x v="5"/>
    <s v="AM"/>
    <s v="EEUU"/>
    <x v="0"/>
    <s v="HOLIDAY 2017"/>
    <s v="ACTIVE"/>
    <x v="183"/>
    <s v="DOLARES AMERICANOS / UNITED STATES DOLLAR"/>
    <s v="KELLY MICHELLE ELLINGSON"/>
    <s v="NEW JERSEY"/>
    <s v="ESTADOS UNIDOS EEUU"/>
    <n v="519"/>
    <n v="2017"/>
    <s v="HOLIDAY"/>
    <s v="COLECCIONES PASADAS"/>
    <s v="COLECCIONES PASADAS"/>
    <s v="2018-2019"/>
    <n v="7829.5"/>
    <x v="9"/>
  </r>
  <r>
    <x v="0"/>
    <n v="2018"/>
    <x v="5"/>
    <s v="AM"/>
    <s v="EEUU"/>
    <x v="0"/>
    <s v="SPRING 2017"/>
    <s v="SWIMWEAR"/>
    <x v="0"/>
    <s v="DOLARES AMERICANOS / UNITED STATES DOLLAR"/>
    <s v="PAIGE ALYSE STRAUGHAN"/>
    <s v="WASHINGTON"/>
    <s v="ESTADOS UNIDOS EEUU"/>
    <n v="1"/>
    <n v="2017"/>
    <s v="SPRING"/>
    <s v="COLECCIONES PASADAS"/>
    <s v="COLECCIONES PASADAS"/>
    <s v="2018-2019"/>
    <n v="26.7"/>
    <x v="0"/>
  </r>
  <r>
    <x v="0"/>
    <n v="2018"/>
    <x v="5"/>
    <s v="AM"/>
    <s v="EEUU"/>
    <x v="0"/>
    <s v="SPRING 2017"/>
    <s v="BEACHWEAR"/>
    <x v="0"/>
    <s v="DOLARES AMERICANOS / UNITED STATES DOLLAR"/>
    <s v="PAIGE ALYSE STRAUGHAN"/>
    <s v="WASHINGTON"/>
    <s v="ESTADOS UNIDOS EEUU"/>
    <n v="1"/>
    <n v="2017"/>
    <s v="SPRING"/>
    <s v="COLECCIONES PASADAS"/>
    <s v="COLECCIONES PASADAS"/>
    <s v="2018-2019"/>
    <n v="42.72"/>
    <x v="0"/>
  </r>
  <r>
    <x v="0"/>
    <n v="2018"/>
    <x v="5"/>
    <s v="AM"/>
    <s v="EEUU"/>
    <x v="0"/>
    <s v="SPRING 2018"/>
    <s v="SWIMWEAR"/>
    <x v="0"/>
    <s v="DOLARES AMERICANOS / UNITED STATES DOLLAR"/>
    <s v="PAIGE ALYSE STRAUGHAN"/>
    <s v="WASHINGTON"/>
    <s v="ESTADOS UNIDOS EEUU"/>
    <n v="19"/>
    <n v="2018"/>
    <s v="SPRING"/>
    <s v="COLECCIONES PASADAS"/>
    <s v="COLECCIONES PASADAS"/>
    <s v="2018-2019"/>
    <n v="495.73"/>
    <x v="0"/>
  </r>
  <r>
    <x v="0"/>
    <n v="2018"/>
    <x v="5"/>
    <s v="AM"/>
    <s v="EEUU"/>
    <x v="0"/>
    <s v="SPRING 2018"/>
    <s v="SWIMWEAR"/>
    <x v="183"/>
    <s v="DOLARES AMERICANOS / UNITED STATES DOLLAR"/>
    <s v="KELLY MICHELLE ELLINGSON"/>
    <s v="NEW JERSEY"/>
    <s v="ESTADOS UNIDOS EEUU"/>
    <n v="7181"/>
    <n v="2018"/>
    <s v="SPRING"/>
    <s v="COLECCIONES PASADAS"/>
    <s v="COLECCIONES PASADAS"/>
    <s v="2018-2019"/>
    <n v="126003.5"/>
    <x v="9"/>
  </r>
  <r>
    <x v="0"/>
    <n v="2018"/>
    <x v="5"/>
    <s v="AM"/>
    <s v="EEUU"/>
    <x v="0"/>
    <s v="SPRING 2018"/>
    <s v="SWIMWEAR"/>
    <x v="2"/>
    <s v="DOLARES AMERICANOS / UNITED STATES DOLLAR"/>
    <s v="BILL MILLER AND COMPANY"/>
    <s v="FLORIDA"/>
    <s v="ESTADOS UNIDOS EEUU"/>
    <n v="8"/>
    <n v="2018"/>
    <s v="SPRING"/>
    <s v="COLECCIONES PASADAS"/>
    <s v="COLECCIONES PASADAS"/>
    <s v="2018-2019"/>
    <n v="221.20000000000002"/>
    <x v="2"/>
  </r>
  <r>
    <x v="0"/>
    <n v="2018"/>
    <x v="5"/>
    <s v="AM"/>
    <s v="EEUU"/>
    <x v="0"/>
    <s v="SPRING 2018"/>
    <s v="ACTIVE"/>
    <x v="0"/>
    <s v="DOLARES AMERICANOS / UNITED STATES DOLLAR"/>
    <s v="PAIGE ALYSE STRAUGHAN"/>
    <s v="WASHINGTON"/>
    <s v="ESTADOS UNIDOS EEUU"/>
    <n v="2"/>
    <n v="2018"/>
    <s v="SPRING"/>
    <s v="COLECCIONES PASADAS"/>
    <s v="COLECCIONES PASADAS"/>
    <s v="2018-2019"/>
    <n v="55.18"/>
    <x v="0"/>
  </r>
  <r>
    <x v="0"/>
    <n v="2018"/>
    <x v="5"/>
    <s v="AM"/>
    <s v="EEUU"/>
    <x v="0"/>
    <s v="SPRING 2018"/>
    <s v="ACTIVE"/>
    <x v="183"/>
    <s v="DOLARES AMERICANOS / UNITED STATES DOLLAR"/>
    <s v="KELLY MICHELLE ELLINGSON"/>
    <s v="NEW JERSEY"/>
    <s v="ESTADOS UNIDOS EEUU"/>
    <n v="1058"/>
    <n v="2018"/>
    <s v="SPRING"/>
    <s v="COLECCIONES PASADAS"/>
    <s v="COLECCIONES PASADAS"/>
    <s v="2018-2019"/>
    <n v="16747"/>
    <x v="9"/>
  </r>
  <r>
    <x v="0"/>
    <n v="2018"/>
    <x v="5"/>
    <s v="AM"/>
    <s v="EEUU"/>
    <x v="0"/>
    <s v="SPRING 2018"/>
    <s v="KIDS"/>
    <x v="0"/>
    <s v="DOLARES AMERICANOS / UNITED STATES DOLLAR"/>
    <s v="PAIGE ALYSE STRAUGHAN"/>
    <s v="WASHINGTON"/>
    <s v="ESTADOS UNIDOS EEUU"/>
    <n v="5"/>
    <n v="2018"/>
    <s v="SPRING"/>
    <s v="COLECCIONES PASADAS"/>
    <s v="COLECCIONES PASADAS"/>
    <s v="2018-2019"/>
    <n v="137.5"/>
    <x v="0"/>
  </r>
  <r>
    <x v="0"/>
    <n v="2018"/>
    <x v="5"/>
    <s v="AM"/>
    <s v="EEUU"/>
    <x v="0"/>
    <s v="SPRING 2018"/>
    <s v="KIDS"/>
    <x v="183"/>
    <s v="DOLARES AMERICANOS / UNITED STATES DOLLAR"/>
    <s v="KELLY MICHELLE ELLINGSON"/>
    <s v="NEW JERSEY"/>
    <s v="ESTADOS UNIDOS EEUU"/>
    <n v="1123"/>
    <n v="2018"/>
    <s v="SPRING"/>
    <s v="COLECCIONES PASADAS"/>
    <s v="COLECCIONES PASADAS"/>
    <s v="2018-2019"/>
    <n v="16155"/>
    <x v="9"/>
  </r>
  <r>
    <x v="0"/>
    <n v="2018"/>
    <x v="5"/>
    <s v="AM"/>
    <s v="EEUU"/>
    <x v="0"/>
    <s v="SPRING 2018"/>
    <s v="KIDS"/>
    <x v="2"/>
    <s v="DOLARES AMERICANOS / UNITED STATES DOLLAR"/>
    <s v="BILL MILLER AND COMPANY"/>
    <s v="FLORIDA"/>
    <s v="ESTADOS UNIDOS EEUU"/>
    <n v="1"/>
    <n v="2018"/>
    <s v="SPRING"/>
    <s v="COLECCIONES PASADAS"/>
    <s v="COLECCIONES PASADAS"/>
    <s v="2018-2019"/>
    <n v="23.45"/>
    <x v="2"/>
  </r>
  <r>
    <x v="0"/>
    <n v="2018"/>
    <x v="5"/>
    <s v="AM"/>
    <s v="EEUU"/>
    <x v="0"/>
    <s v="SPRING 2018"/>
    <s v="KIDS"/>
    <x v="266"/>
    <s v="DOLARES AMERICANOS / UNITED STATES DOLLAR"/>
    <s v="SILVANA MARIA ESPINOSA ARBOLEDA"/>
    <s v="IOWA"/>
    <s v="ESTADOS UNIDOS EEUU"/>
    <n v="12"/>
    <n v="2018"/>
    <s v="SPRING"/>
    <s v="COLECCIONES PASADAS"/>
    <s v="COLECCIONES PASADAS"/>
    <s v="2018-2019"/>
    <n v="162"/>
    <x v="9"/>
  </r>
  <r>
    <x v="0"/>
    <n v="2018"/>
    <x v="5"/>
    <s v="AM"/>
    <s v="EEUU"/>
    <x v="0"/>
    <s v="SPRING 2018"/>
    <s v="TRUNKS"/>
    <x v="266"/>
    <s v="DOLARES AMERICANOS / UNITED STATES DOLLAR"/>
    <s v="SILVANA MARIA ESPINOSA ARBOLEDA"/>
    <s v="IOWA"/>
    <s v="ESTADOS UNIDOS EEUU"/>
    <n v="27"/>
    <n v="2018"/>
    <s v="SPRING"/>
    <s v="COLECCIONES PASADAS"/>
    <s v="COLECCIONES PASADAS"/>
    <s v="2018-2019"/>
    <n v="324"/>
    <x v="9"/>
  </r>
  <r>
    <x v="0"/>
    <n v="2018"/>
    <x v="5"/>
    <s v="AM"/>
    <s v="EEUU"/>
    <x v="0"/>
    <s v="SPRING 2018"/>
    <s v="BEACHWEAR"/>
    <x v="0"/>
    <s v="DOLARES AMERICANOS / UNITED STATES DOLLAR"/>
    <s v="PAIGE ALYSE STRAUGHAN"/>
    <s v="WASHINGTON"/>
    <s v="ESTADOS UNIDOS EEUU"/>
    <n v="1"/>
    <n v="2018"/>
    <s v="SPRING"/>
    <s v="COLECCIONES PASADAS"/>
    <s v="COLECCIONES PASADAS"/>
    <s v="2018-2019"/>
    <n v="37.380000000000003"/>
    <x v="0"/>
  </r>
  <r>
    <x v="0"/>
    <n v="2018"/>
    <x v="5"/>
    <s v="AM"/>
    <s v="EEUU"/>
    <x v="0"/>
    <s v="SPRING 2018"/>
    <s v="BEACHWEAR"/>
    <x v="183"/>
    <s v="DOLARES AMERICANOS / UNITED STATES DOLLAR"/>
    <s v="KELLY MICHELLE ELLINGSON"/>
    <s v="NEW JERSEY"/>
    <s v="ESTADOS UNIDOS EEUU"/>
    <n v="1425"/>
    <n v="2018"/>
    <s v="SPRING"/>
    <s v="COLECCIONES PASADAS"/>
    <s v="COLECCIONES PASADAS"/>
    <s v="2018-2019"/>
    <n v="29725"/>
    <x v="9"/>
  </r>
  <r>
    <x v="0"/>
    <n v="2018"/>
    <x v="5"/>
    <s v="AM"/>
    <s v="EEUU"/>
    <x v="0"/>
    <s v="SUMMER 2017"/>
    <s v="SWIMWEAR"/>
    <x v="0"/>
    <s v="DOLARES AMERICANOS / UNITED STATES DOLLAR"/>
    <s v="PAIGE ALYSE STRAUGHAN"/>
    <s v="WASHINGTON"/>
    <s v="ESTADOS UNIDOS EEUU"/>
    <n v="4"/>
    <n v="2017"/>
    <s v="SUMMER"/>
    <s v="COLECCIONES PASADAS"/>
    <s v="COLECCIONES PASADAS"/>
    <s v="2018-2019"/>
    <n v="107.69"/>
    <x v="0"/>
  </r>
  <r>
    <x v="0"/>
    <n v="2018"/>
    <x v="5"/>
    <s v="AM"/>
    <s v="EEUU"/>
    <x v="0"/>
    <s v="SUMMER 2018"/>
    <s v="SWIMWEAR"/>
    <x v="0"/>
    <s v="DOLARES AMERICANOS / UNITED STATES DOLLAR"/>
    <s v="PAIGE ALYSE STRAUGHAN"/>
    <s v="WASHINGTON"/>
    <s v="ESTADOS UNIDOS EEUU"/>
    <n v="19"/>
    <n v="2018"/>
    <s v="SUMMER"/>
    <s v="COLECCIONES PASADAS"/>
    <s v="COLECCIONES PASADAS"/>
    <s v="2018-2019"/>
    <n v="484.16"/>
    <x v="0"/>
  </r>
  <r>
    <x v="0"/>
    <n v="2018"/>
    <x v="5"/>
    <s v="AM"/>
    <s v="EEUU"/>
    <x v="0"/>
    <s v="SUMMER 2018"/>
    <s v="SWIMWEAR"/>
    <x v="157"/>
    <s v="DOLAR CANADIENSE / CANADIAN DOLLAR"/>
    <s v="JULIE BERTRAND"/>
    <s v="QUEBEC"/>
    <s v="CANADA"/>
    <n v="6"/>
    <n v="2018"/>
    <s v="SUMMER"/>
    <s v="COLECCIONES PASADAS"/>
    <s v="COLECCIONES PASADAS"/>
    <s v="2018-2019"/>
    <n v="180.3651294083144"/>
    <x v="7"/>
  </r>
  <r>
    <x v="0"/>
    <n v="2018"/>
    <x v="5"/>
    <s v="AM"/>
    <s v="EEUU"/>
    <x v="0"/>
    <s v="SUMMER 2018"/>
    <s v="SWIMWEAR"/>
    <x v="2"/>
    <s v="DOLARES AMERICANOS / UNITED STATES DOLLAR"/>
    <s v="BILL MILLER AND COMPANY"/>
    <s v="FLORIDA"/>
    <s v="ESTADOS UNIDOS EEUU"/>
    <n v="7"/>
    <n v="2018"/>
    <s v="SUMMER"/>
    <s v="COLECCIONES PASADAS"/>
    <s v="COLECCIONES PASADAS"/>
    <s v="2018-2019"/>
    <n v="161.46"/>
    <x v="2"/>
  </r>
  <r>
    <x v="0"/>
    <n v="2018"/>
    <x v="5"/>
    <s v="AM"/>
    <s v="EEUU"/>
    <x v="0"/>
    <s v="SUMMER 2018"/>
    <s v="ACTIVE"/>
    <x v="183"/>
    <s v="DOLARES AMERICANOS / UNITED STATES DOLLAR"/>
    <s v="KELLY MICHELLE ELLINGSON"/>
    <s v="NEW JERSEY"/>
    <s v="ESTADOS UNIDOS EEUU"/>
    <n v="1298"/>
    <n v="2018"/>
    <s v="SUMMER"/>
    <s v="COLECCIONES PASADAS"/>
    <s v="COLECCIONES PASADAS"/>
    <s v="2018-2019"/>
    <n v="19316.5"/>
    <x v="9"/>
  </r>
  <r>
    <x v="0"/>
    <n v="2018"/>
    <x v="5"/>
    <s v="AM"/>
    <s v="EEUU"/>
    <x v="0"/>
    <s v="SUMMER 2018"/>
    <s v="KIDS"/>
    <x v="0"/>
    <s v="DOLARES AMERICANOS / UNITED STATES DOLLAR"/>
    <s v="PAIGE ALYSE STRAUGHAN"/>
    <s v="WASHINGTON"/>
    <s v="ESTADOS UNIDOS EEUU"/>
    <n v="11"/>
    <n v="2018"/>
    <s v="SUMMER"/>
    <s v="COLECCIONES PASADAS"/>
    <s v="COLECCIONES PASADAS"/>
    <s v="2018-2019"/>
    <n v="307.02999999999997"/>
    <x v="0"/>
  </r>
  <r>
    <x v="0"/>
    <n v="2018"/>
    <x v="5"/>
    <s v="AM"/>
    <s v="EEUU"/>
    <x v="0"/>
    <s v="SUMMER 2018"/>
    <s v="KIDS"/>
    <x v="183"/>
    <s v="DOLARES AMERICANOS / UNITED STATES DOLLAR"/>
    <s v="KELLY MICHELLE ELLINGSON"/>
    <s v="NEW JERSEY"/>
    <s v="ESTADOS UNIDOS EEUU"/>
    <n v="242"/>
    <n v="2018"/>
    <s v="SUMMER"/>
    <s v="COLECCIONES PASADAS"/>
    <s v="COLECCIONES PASADAS"/>
    <s v="2018-2019"/>
    <n v="3620.5"/>
    <x v="9"/>
  </r>
  <r>
    <x v="0"/>
    <n v="2018"/>
    <x v="5"/>
    <s v="AM"/>
    <s v="EEUU"/>
    <x v="0"/>
    <s v="SUMMER 2018"/>
    <s v="TRUNKS"/>
    <x v="266"/>
    <s v="DOLARES AMERICANOS / UNITED STATES DOLLAR"/>
    <s v="SILVANA MARIA ESPINOSA ARBOLEDA"/>
    <s v="IOWA"/>
    <s v="ESTADOS UNIDOS EEUU"/>
    <n v="150"/>
    <n v="2018"/>
    <s v="SUMMER"/>
    <s v="COLECCIONES PASADAS"/>
    <s v="COLECCIONES PASADAS"/>
    <s v="2018-2019"/>
    <n v="1848"/>
    <x v="9"/>
  </r>
  <r>
    <x v="0"/>
    <n v="2018"/>
    <x v="5"/>
    <s v="AM"/>
    <s v="EEUU"/>
    <x v="0"/>
    <s v="FALL 2018"/>
    <s v="ACTIVE"/>
    <x v="0"/>
    <s v="DOLARES AMERICANOS / UNITED STATES DOLLAR"/>
    <s v="PAIGE ALYSE STRAUGHAN"/>
    <s v="WASHINGTON"/>
    <s v="ESTADOS UNIDOS EEUU"/>
    <n v="4"/>
    <n v="2018"/>
    <s v="FALL"/>
    <s v="COLECCIONES PASADAS"/>
    <s v="COLECCIONES PASADAS"/>
    <s v="2018-2019"/>
    <n v="128.16"/>
    <x v="0"/>
  </r>
  <r>
    <x v="0"/>
    <n v="2018"/>
    <x v="5"/>
    <s v="AM"/>
    <s v="EEUU"/>
    <x v="0"/>
    <s v="FALL 2018"/>
    <s v="ACTIVE"/>
    <x v="20"/>
    <s v="DOLARES AMERICANOS / UNITED STATES DOLLAR"/>
    <s v="PAIGE ALYSE STRAUGHAN"/>
    <s v="CALIFORNIA"/>
    <s v="ESTADOS UNIDOS EEUU"/>
    <n v="5"/>
    <n v="2018"/>
    <s v="FALL"/>
    <s v="COLECCIONES PASADAS"/>
    <s v="COLECCIONES PASADAS"/>
    <s v="2018-2019"/>
    <n v="98"/>
    <x v="9"/>
  </r>
  <r>
    <x v="0"/>
    <n v="2018"/>
    <x v="5"/>
    <s v="AM"/>
    <s v="EEUU"/>
    <x v="0"/>
    <s v="HIGH SUMMER 2018"/>
    <s v="SWIMWEAR"/>
    <x v="0"/>
    <s v="DOLARES AMERICANOS / UNITED STATES DOLLAR"/>
    <s v="PAIGE ALYSE STRAUGHAN"/>
    <s v="WASHINGTON"/>
    <s v="ESTADOS UNIDOS EEUU"/>
    <n v="5"/>
    <n v="2018"/>
    <s v="HIGH SUMMER"/>
    <s v="COLECCIONES PASADAS"/>
    <s v="COLECCIONES PASADAS"/>
    <s v="2018-2019"/>
    <n v="120.14999999999999"/>
    <x v="0"/>
  </r>
  <r>
    <x v="0"/>
    <n v="2018"/>
    <x v="5"/>
    <s v="AM"/>
    <s v="EEUU"/>
    <x v="0"/>
    <s v="HIGH SUMMER 2018"/>
    <s v="SWIMWEAR"/>
    <x v="157"/>
    <s v="DOLAR CANADIENSE / CANADIAN DOLLAR"/>
    <s v="JULIE BERTRAND"/>
    <s v="QUEBEC"/>
    <s v="CANADA"/>
    <n v="11"/>
    <n v="2018"/>
    <s v="HIGH SUMMER"/>
    <s v="COLECCIONES PASADAS"/>
    <s v="COLECCIONES PASADAS"/>
    <s v="2018-2019"/>
    <n v="299.87535743089671"/>
    <x v="7"/>
  </r>
  <r>
    <x v="0"/>
    <n v="2018"/>
    <x v="5"/>
    <s v="AM"/>
    <s v="EEUU"/>
    <x v="0"/>
    <s v="HOLIDAY 2018"/>
    <s v="ACCESSORIES"/>
    <x v="0"/>
    <s v="DOLARES AMERICANOS / UNITED STATES DOLLAR"/>
    <s v="TS SALES MANAGEMENT INC."/>
    <s v="WASHINGTON"/>
    <s v="ESTADOS UNIDOS EEUU"/>
    <n v="33"/>
    <n v="2018"/>
    <s v="HOLIDAY"/>
    <s v="HOLIDAY"/>
    <s v="HOLIDAY 2018"/>
    <s v="2018-2019"/>
    <n v="1191.7099999999998"/>
    <x v="0"/>
  </r>
  <r>
    <x v="0"/>
    <n v="2018"/>
    <x v="5"/>
    <s v="AM"/>
    <s v="EEUU"/>
    <x v="0"/>
    <s v="HOLIDAY 2018"/>
    <s v="ACTIVE"/>
    <x v="0"/>
    <s v="DOLARES AMERICANOS / UNITED STATES DOLLAR"/>
    <s v="TS SALES MANAGEMENT INC."/>
    <s v="WASHINGTON"/>
    <s v="ESTADOS UNIDOS EEUU"/>
    <n v="194"/>
    <n v="2018"/>
    <s v="HOLIDAY"/>
    <s v="HOLIDAY"/>
    <s v="HOLIDAY 2018"/>
    <s v="2018-2019"/>
    <n v="5455.699999999998"/>
    <x v="0"/>
  </r>
  <r>
    <x v="0"/>
    <n v="2018"/>
    <x v="5"/>
    <s v="AM"/>
    <s v="EEUU"/>
    <x v="0"/>
    <s v="HOLIDAY 2018"/>
    <s v="ACTIVE"/>
    <x v="0"/>
    <s v="DOLARES AMERICANOS / UNITED STATES DOLLAR"/>
    <s v="PAIGE ALYSE STRAUGHAN"/>
    <s v="WASHINGTON"/>
    <s v="ESTADOS UNIDOS EEUU"/>
    <n v="12"/>
    <n v="2018"/>
    <s v="HOLIDAY"/>
    <s v="HOLIDAY"/>
    <s v="HOLIDAY 2018"/>
    <s v="2018-2019"/>
    <n v="416.52000000000004"/>
    <x v="0"/>
  </r>
  <r>
    <x v="0"/>
    <n v="2018"/>
    <x v="5"/>
    <s v="AM"/>
    <s v="EEUU"/>
    <x v="0"/>
    <s v="HOLIDAY 2018"/>
    <s v="ACTIVE"/>
    <x v="116"/>
    <s v="DOLAR CANADIENSE / CANADIAN DOLLAR"/>
    <s v="STEPHANIE VITALI"/>
    <s v="ONTARIO"/>
    <s v="CANADA"/>
    <n v="24"/>
    <n v="2018"/>
    <s v="HOLIDAY"/>
    <s v="HOLIDAY"/>
    <s v="HOLIDAY 2018"/>
    <s v="2018-2019"/>
    <n v="954.61544101473726"/>
    <x v="4"/>
  </r>
  <r>
    <x v="0"/>
    <n v="2018"/>
    <x v="5"/>
    <s v="AM"/>
    <s v="EEUU"/>
    <x v="0"/>
    <s v="HOLIDAY 2018"/>
    <s v="ACTIVE"/>
    <x v="228"/>
    <s v="DOLARES AMERICANOS / UNITED STATES DOLLAR"/>
    <s v="DENISE ARNETT"/>
    <s v="WYOMING"/>
    <s v="ESTADOS UNIDOS EEUU"/>
    <n v="14"/>
    <n v="2018"/>
    <s v="HOLIDAY"/>
    <s v="HOLIDAY"/>
    <s v="HOLIDAY 2018"/>
    <s v="2018-2019"/>
    <n v="485"/>
    <x v="14"/>
  </r>
  <r>
    <x v="0"/>
    <n v="2018"/>
    <x v="5"/>
    <s v="AM"/>
    <s v="EEUU"/>
    <x v="0"/>
    <s v="HOLIDAY 2018"/>
    <s v="ACTIVE"/>
    <x v="229"/>
    <s v="DOLARES AMERICANOS / UNITED STATES DOLLAR"/>
    <s v="ANITA M. HOPKINS"/>
    <s v="PENNSYLVANIA"/>
    <s v="ESTADOS UNIDOS EEUU"/>
    <n v="6"/>
    <n v="2018"/>
    <s v="HOLIDAY"/>
    <s v="HOLIDAY"/>
    <s v="HOLIDAY 2018"/>
    <s v="2018-2019"/>
    <n v="306"/>
    <x v="1"/>
  </r>
  <r>
    <x v="0"/>
    <n v="2018"/>
    <x v="5"/>
    <s v="AM"/>
    <s v="EEUU"/>
    <x v="0"/>
    <s v="HOLIDAY 2018"/>
    <s v="ACTIVE"/>
    <x v="267"/>
    <s v="DOLARES AMERICANOS / UNITED STATES DOLLAR"/>
    <s v="LAURA BONG"/>
    <s v="LOUISIANA"/>
    <s v="ESTADOS UNIDOS EEUU"/>
    <n v="23"/>
    <n v="2018"/>
    <s v="HOLIDAY"/>
    <s v="HOLIDAY"/>
    <s v="HOLIDAY 2018"/>
    <s v="2018-2019"/>
    <n v="796"/>
    <x v="6"/>
  </r>
  <r>
    <x v="0"/>
    <n v="2018"/>
    <x v="5"/>
    <s v="AM"/>
    <s v="EEUU"/>
    <x v="0"/>
    <s v="SPRING 2019"/>
    <s v="SWIMWEAR"/>
    <x v="187"/>
    <s v="DOLARES AMERICANOS / UNITED STATES DOLLAR"/>
    <s v="BILL MILLER AND COMPANY"/>
    <s v="FLORIDA"/>
    <s v="ESTADOS UNIDOS EEUU"/>
    <n v="123"/>
    <n v="2019"/>
    <s v="SPRING"/>
    <s v="SPRING"/>
    <s v="SPRING 2019"/>
    <s v="2018-2019"/>
    <n v="3706"/>
    <x v="2"/>
  </r>
  <r>
    <x v="0"/>
    <n v="2018"/>
    <x v="5"/>
    <s v="AM"/>
    <s v="EEUU"/>
    <x v="0"/>
    <s v="SPRING 2019"/>
    <s v="SWIMWEAR"/>
    <x v="154"/>
    <s v="DOLAR CANADIENSE / CANADIAN DOLLAR"/>
    <s v="STEPHANIE VITALI"/>
    <s v="ONTARIO"/>
    <s v="CANADA"/>
    <n v="9"/>
    <n v="2019"/>
    <s v="SPRING"/>
    <s v="SPRING"/>
    <s v="SPRING 2019"/>
    <s v="2018-2019"/>
    <n v="264.56485079551288"/>
    <x v="4"/>
  </r>
  <r>
    <x v="0"/>
    <n v="2018"/>
    <x v="5"/>
    <s v="AM"/>
    <s v="EEUU"/>
    <x v="0"/>
    <s v="SPRING 2019"/>
    <s v="SWIMWEAR"/>
    <x v="268"/>
    <s v="DOLARES AMERICANOS / UNITED STATES DOLLAR"/>
    <s v="LAURA BONG"/>
    <s v="TEXAS"/>
    <s v="ESTADOS UNIDOS EEUU"/>
    <n v="74"/>
    <n v="2019"/>
    <s v="SPRING"/>
    <s v="SPRING"/>
    <s v="SPRING 2019"/>
    <s v="2018-2019"/>
    <n v="2190"/>
    <x v="6"/>
  </r>
  <r>
    <x v="0"/>
    <n v="2018"/>
    <x v="5"/>
    <s v="AM"/>
    <s v="EEUU"/>
    <x v="0"/>
    <s v="SPRING 2019"/>
    <s v="SWIMWEAR"/>
    <x v="269"/>
    <s v="DOLARES AMERICANOS / UNITED STATES DOLLAR"/>
    <s v="BILL MILLER AND COMPANY"/>
    <s v="ALABAMA"/>
    <s v="ESTADOS UNIDOS EEUU"/>
    <n v="72"/>
    <n v="2019"/>
    <s v="SPRING"/>
    <s v="SPRING"/>
    <s v="SPRING 2019"/>
    <s v="2018-2019"/>
    <n v="2166"/>
    <x v="2"/>
  </r>
  <r>
    <x v="0"/>
    <n v="2018"/>
    <x v="5"/>
    <s v="AM"/>
    <s v="EEUU"/>
    <x v="0"/>
    <s v="SPRING 2019"/>
    <s v="SWIMWEAR"/>
    <x v="270"/>
    <s v="DOLARES AMERICANOS / UNITED STATES DOLLAR"/>
    <s v="DENISE ARNETT"/>
    <s v="UTAH"/>
    <s v="ESTADOS UNIDOS EEUU"/>
    <n v="51"/>
    <n v="2019"/>
    <s v="SPRING"/>
    <s v="SPRING"/>
    <s v="SPRING 2019"/>
    <s v="2018-2019"/>
    <n v="1540"/>
    <x v="14"/>
  </r>
  <r>
    <x v="0"/>
    <n v="2018"/>
    <x v="5"/>
    <s v="AM"/>
    <s v="EEUU"/>
    <x v="0"/>
    <s v="SPRING 2019"/>
    <s v="SWIMWEAR"/>
    <x v="0"/>
    <s v="DOLARES AMERICANOS / UNITED STATES DOLLAR"/>
    <s v="PAIGE ALYSE STRAUGHAN"/>
    <s v="WASHINGTON"/>
    <s v="ESTADOS UNIDOS EEUU"/>
    <n v="55"/>
    <n v="2019"/>
    <s v="SPRING"/>
    <s v="SPRING"/>
    <s v="SPRING 2019"/>
    <s v="2018-2019"/>
    <n v="1488.9700000000003"/>
    <x v="0"/>
  </r>
  <r>
    <x v="0"/>
    <n v="2018"/>
    <x v="5"/>
    <s v="AM"/>
    <s v="EEUU"/>
    <x v="0"/>
    <s v="SPRING 2019"/>
    <s v="SWIMWEAR"/>
    <x v="84"/>
    <s v="DOLARES AMERICANOS / UNITED STATES DOLLAR"/>
    <s v="BILL MILLER AND COMPANY"/>
    <s v="FLORIDA"/>
    <s v="ESTADOS UNIDOS EEUU"/>
    <n v="333"/>
    <n v="2019"/>
    <s v="SPRING"/>
    <s v="SPRING"/>
    <s v="SPRING 2019"/>
    <s v="2018-2019"/>
    <n v="10158"/>
    <x v="2"/>
  </r>
  <r>
    <x v="0"/>
    <n v="2018"/>
    <x v="5"/>
    <s v="AM"/>
    <s v="EEUU"/>
    <x v="0"/>
    <s v="SPRING 2019"/>
    <s v="SWIMWEAR"/>
    <x v="49"/>
    <s v="DOLAR CANADIENSE / CANADIAN DOLLAR"/>
    <s v="STEPHANIE VITALI"/>
    <s v="ONTARIO"/>
    <s v="CANADA"/>
    <n v="12"/>
    <n v="2019"/>
    <s v="SPRING"/>
    <s v="SPRING"/>
    <s v="SPRING 2019"/>
    <s v="2018-2019"/>
    <n v="329.93621233228248"/>
    <x v="4"/>
  </r>
  <r>
    <x v="0"/>
    <n v="2018"/>
    <x v="5"/>
    <s v="AM"/>
    <s v="EEUU"/>
    <x v="0"/>
    <s v="SPRING 2019"/>
    <s v="SWIMWEAR"/>
    <x v="99"/>
    <s v="DOLARES AMERICANOS / UNITED STATES DOLLAR"/>
    <s v="DENISE ARNETT"/>
    <s v="UTAH"/>
    <s v="ESTADOS UNIDOS EEUU"/>
    <n v="438"/>
    <n v="2019"/>
    <s v="SPRING"/>
    <s v="SPRING"/>
    <s v="SPRING 2019"/>
    <s v="2018-2019"/>
    <n v="13595.45"/>
    <x v="14"/>
  </r>
  <r>
    <x v="0"/>
    <n v="2018"/>
    <x v="5"/>
    <s v="AM"/>
    <s v="EEUU"/>
    <x v="0"/>
    <s v="SPRING 2019"/>
    <s v="SWIMWEAR"/>
    <x v="54"/>
    <s v="DOLAR CANADIENSE / CANADIAN DOLLAR"/>
    <s v="JULIE BERTRAND"/>
    <s v="QUEBEC"/>
    <s v="CANADA"/>
    <n v="14"/>
    <n v="2019"/>
    <s v="SPRING"/>
    <s v="SPRING"/>
    <s v="SPRING 2019"/>
    <s v="2018-2019"/>
    <n v="453.84558985262839"/>
    <x v="7"/>
  </r>
  <r>
    <x v="0"/>
    <n v="2018"/>
    <x v="5"/>
    <s v="AM"/>
    <s v="EEUU"/>
    <x v="0"/>
    <s v="SPRING 2019"/>
    <s v="SWIMWEAR"/>
    <x v="85"/>
    <s v="DOLARES AMERICANOS / UNITED STATES DOLLAR"/>
    <s v="JUDITH ANN DEAL"/>
    <s v="HAWAII"/>
    <s v="ESTADOS UNIDOS EEUU"/>
    <n v="44"/>
    <n v="2019"/>
    <s v="SPRING"/>
    <s v="SPRING"/>
    <s v="SPRING 2019"/>
    <s v="2018-2019"/>
    <n v="1396"/>
    <x v="10"/>
  </r>
  <r>
    <x v="0"/>
    <n v="2018"/>
    <x v="5"/>
    <s v="AM"/>
    <s v="EEUU"/>
    <x v="0"/>
    <s v="SPRING 2019"/>
    <s v="SWIMWEAR"/>
    <x v="188"/>
    <s v="DOLARES AMERICANOS / UNITED STATES DOLLAR"/>
    <s v="BILL MILLER AND COMPANY"/>
    <s v="FLORIDA"/>
    <s v="ESTADOS UNIDOS EEUU"/>
    <n v="253"/>
    <n v="2019"/>
    <s v="SPRING"/>
    <s v="SPRING"/>
    <s v="SPRING 2019"/>
    <s v="2018-2019"/>
    <n v="7534"/>
    <x v="2"/>
  </r>
  <r>
    <x v="0"/>
    <n v="2018"/>
    <x v="5"/>
    <s v="AM"/>
    <s v="EEUU"/>
    <x v="0"/>
    <s v="SPRING 2019"/>
    <s v="SWIMWEAR"/>
    <x v="73"/>
    <s v="DOLARES AMERICANOS / UNITED STATES DOLLAR"/>
    <s v="BILL MILLER AND COMPANY"/>
    <s v="FLORIDA"/>
    <s v="ESTADOS UNIDOS EEUU"/>
    <n v="186"/>
    <n v="2019"/>
    <s v="SPRING"/>
    <s v="SPRING"/>
    <s v="SPRING 2019"/>
    <s v="2018-2019"/>
    <n v="5416"/>
    <x v="2"/>
  </r>
  <r>
    <x v="0"/>
    <n v="2018"/>
    <x v="5"/>
    <s v="AM"/>
    <s v="EEUU"/>
    <x v="0"/>
    <s v="SPRING 2019"/>
    <s v="SWIMWEAR"/>
    <x v="189"/>
    <s v="DOLAR CANADIENSE / CANADIAN DOLLAR"/>
    <s v="SHOUTOUTAGENCY"/>
    <s v="BRITISH COLUMBIA"/>
    <s v="CANADA"/>
    <n v="14"/>
    <n v="2019"/>
    <s v="SPRING"/>
    <s v="SPRING"/>
    <s v="SPRING 2019"/>
    <s v="2018-2019"/>
    <n v="372.46132414399887"/>
    <x v="3"/>
  </r>
  <r>
    <x v="0"/>
    <n v="2018"/>
    <x v="5"/>
    <s v="AM"/>
    <s v="EEUU"/>
    <x v="0"/>
    <s v="SPRING 2019"/>
    <s v="SWIMWEAR"/>
    <x v="23"/>
    <s v="DOLARES AMERICANOS / UNITED STATES DOLLAR"/>
    <s v="ANITA M. HOPKINS"/>
    <s v="WISCONSIN"/>
    <s v="ESTADOS UNIDOS EEUU"/>
    <n v="180"/>
    <n v="2019"/>
    <s v="SPRING"/>
    <s v="SPRING"/>
    <s v="SPRING 2019"/>
    <s v="2018-2019"/>
    <n v="5326.8"/>
    <x v="1"/>
  </r>
  <r>
    <x v="0"/>
    <n v="2018"/>
    <x v="5"/>
    <s v="AM"/>
    <s v="EEUU"/>
    <x v="0"/>
    <s v="SPRING 2019"/>
    <s v="SWIMWEAR"/>
    <x v="190"/>
    <s v="DOLARES AMERICANOS / UNITED STATES DOLLAR"/>
    <s v="LAURA BONG"/>
    <s v="LOUISIANA"/>
    <s v="ESTADOS UNIDOS EEUU"/>
    <n v="89"/>
    <n v="2019"/>
    <s v="SPRING"/>
    <s v="SPRING"/>
    <s v="SPRING 2019"/>
    <s v="2018-2019"/>
    <n v="2692"/>
    <x v="6"/>
  </r>
  <r>
    <x v="0"/>
    <n v="2018"/>
    <x v="5"/>
    <s v="AM"/>
    <s v="EEUU"/>
    <x v="0"/>
    <s v="SPRING 2019"/>
    <s v="SWIMWEAR"/>
    <x v="271"/>
    <s v="DOLARES AMERICANOS / UNITED STATES DOLLAR"/>
    <s v="HOLLY SALES INC."/>
    <s v="MICHIGAN"/>
    <s v="ESTADOS UNIDOS EEUU"/>
    <n v="110"/>
    <n v="2019"/>
    <s v="SPRING"/>
    <s v="SPRING"/>
    <s v="SPRING 2019"/>
    <s v="2018-2019"/>
    <n v="3529"/>
    <x v="8"/>
  </r>
  <r>
    <x v="0"/>
    <n v="2018"/>
    <x v="5"/>
    <s v="AM"/>
    <s v="EEUU"/>
    <x v="0"/>
    <s v="SPRING 2019"/>
    <s v="SWIMWEAR"/>
    <x v="114"/>
    <s v="DOLARES AMERICANOS / UNITED STATES DOLLAR"/>
    <s v="ANITA M. HOPKINS"/>
    <s v="NEW JERSEY"/>
    <s v="ESTADOS UNIDOS EEUU"/>
    <n v="161"/>
    <n v="2019"/>
    <s v="SPRING"/>
    <s v="SPRING"/>
    <s v="SPRING 2019"/>
    <s v="2018-2019"/>
    <n v="5296"/>
    <x v="1"/>
  </r>
  <r>
    <x v="0"/>
    <n v="2018"/>
    <x v="5"/>
    <s v="AM"/>
    <s v="EEUU"/>
    <x v="0"/>
    <s v="SPRING 2019"/>
    <s v="SWIMWEAR"/>
    <x v="272"/>
    <s v="DOLARES AMERICANOS / UNITED STATES DOLLAR"/>
    <s v="HOLLY SALES INC."/>
    <s v="MINNESOTA"/>
    <s v="ESTADOS UNIDOS EEUU"/>
    <n v="22"/>
    <n v="2019"/>
    <s v="SPRING"/>
    <s v="SPRING"/>
    <s v="SPRING 2019"/>
    <s v="2018-2019"/>
    <n v="671"/>
    <x v="8"/>
  </r>
  <r>
    <x v="0"/>
    <n v="2018"/>
    <x v="5"/>
    <s v="AM"/>
    <s v="EEUU"/>
    <x v="0"/>
    <s v="SPRING 2019"/>
    <s v="SWIMWEAR"/>
    <x v="192"/>
    <s v="DOLARES AMERICANOS / UNITED STATES DOLLAR"/>
    <s v="BILL MILLER AND COMPANY"/>
    <s v="VIRGIN ISLANDS"/>
    <s v="ESTADOS UNIDOS EEUU"/>
    <n v="103"/>
    <n v="2019"/>
    <s v="SPRING"/>
    <s v="SPRING"/>
    <s v="SPRING 2019"/>
    <s v="2018-2019"/>
    <n v="2953"/>
    <x v="2"/>
  </r>
  <r>
    <x v="0"/>
    <n v="2018"/>
    <x v="5"/>
    <s v="AM"/>
    <s v="EEUU"/>
    <x v="0"/>
    <s v="SPRING 2019"/>
    <s v="SWIMWEAR"/>
    <x v="118"/>
    <s v="DOLARES AMERICANOS / UNITED STATES DOLLAR"/>
    <s v="JULIUS ORTIZ MALDONADO"/>
    <s v="FLORIDA"/>
    <s v="ESTADOS UNIDOS EEUU"/>
    <n v="12"/>
    <n v="2019"/>
    <s v="SPRING"/>
    <s v="SPRING"/>
    <s v="SPRING 2019"/>
    <s v="2018-2019"/>
    <n v="341"/>
    <x v="15"/>
  </r>
  <r>
    <x v="0"/>
    <n v="2018"/>
    <x v="5"/>
    <s v="AM"/>
    <s v="EEUU"/>
    <x v="0"/>
    <s v="SPRING 2019"/>
    <s v="SWIMWEAR"/>
    <x v="193"/>
    <s v="DOLARES AMERICANOS / UNITED STATES DOLLAR"/>
    <s v="BILL MILLER AND COMPANY"/>
    <s v="VIRGIN ISLANDS"/>
    <s v="ESTADOS UNIDOS EEUU"/>
    <n v="106"/>
    <n v="2019"/>
    <s v="SPRING"/>
    <s v="SPRING"/>
    <s v="SPRING 2019"/>
    <s v="2018-2019"/>
    <n v="3464"/>
    <x v="2"/>
  </r>
  <r>
    <x v="0"/>
    <n v="2018"/>
    <x v="5"/>
    <s v="AM"/>
    <s v="EEUU"/>
    <x v="0"/>
    <s v="SPRING 2019"/>
    <s v="SWIMWEAR"/>
    <x v="144"/>
    <s v="DOLARES AMERICANOS / UNITED STATES DOLLAR"/>
    <s v="LAURA BONG"/>
    <s v="TEXAS"/>
    <s v="ESTADOS UNIDOS EEUU"/>
    <n v="115"/>
    <n v="2019"/>
    <s v="SPRING"/>
    <s v="SPRING"/>
    <s v="SPRING 2019"/>
    <s v="2018-2019"/>
    <n v="3632"/>
    <x v="6"/>
  </r>
  <r>
    <x v="0"/>
    <n v="2018"/>
    <x v="5"/>
    <s v="AM"/>
    <s v="EEUU"/>
    <x v="0"/>
    <s v="SPRING 2019"/>
    <s v="SWIMWEAR"/>
    <x v="217"/>
    <s v="DOLARES AMERICANOS / UNITED STATES DOLLAR"/>
    <s v="BILL MILLER AND COMPANY"/>
    <s v="FLORIDA"/>
    <s v="ESTADOS UNIDOS EEUU"/>
    <n v="56"/>
    <n v="2019"/>
    <s v="SPRING"/>
    <s v="SPRING"/>
    <s v="SPRING 2019"/>
    <s v="2018-2019"/>
    <n v="1658"/>
    <x v="2"/>
  </r>
  <r>
    <x v="0"/>
    <n v="2018"/>
    <x v="5"/>
    <s v="AM"/>
    <s v="EEUU"/>
    <x v="0"/>
    <s v="SPRING 2019"/>
    <s v="SWIMWEAR"/>
    <x v="273"/>
    <s v="DOLARES AMERICANOS / UNITED STATES DOLLAR"/>
    <s v="BILL MILLER AND COMPANY"/>
    <s v="CURACAO"/>
    <s v="ANTILLAS HOLANDESAS"/>
    <n v="114"/>
    <n v="2019"/>
    <s v="SPRING"/>
    <s v="SPRING"/>
    <s v="SPRING 2019"/>
    <s v="2018-2019"/>
    <n v="3789"/>
    <x v="2"/>
  </r>
  <r>
    <x v="0"/>
    <n v="2018"/>
    <x v="5"/>
    <s v="AM"/>
    <s v="EEUU"/>
    <x v="0"/>
    <s v="SPRING 2019"/>
    <s v="SWIMWEAR"/>
    <x v="48"/>
    <s v="DOLARES AMERICANOS / UNITED STATES DOLLAR"/>
    <s v="PHYLLIS POSNER"/>
    <s v="CALIFORNIA"/>
    <s v="ESTADOS UNIDOS EEUU"/>
    <n v="471"/>
    <n v="2019"/>
    <s v="SPRING"/>
    <s v="SPRING"/>
    <s v="SPRING 2019"/>
    <s v="2018-2019"/>
    <n v="13464.200000000003"/>
    <x v="5"/>
  </r>
  <r>
    <x v="0"/>
    <n v="2018"/>
    <x v="5"/>
    <s v="AM"/>
    <s v="EEUU"/>
    <x v="0"/>
    <s v="SPRING 2019"/>
    <s v="SWIMWEAR"/>
    <x v="86"/>
    <s v="DOLARES AMERICANOS / UNITED STATES DOLLAR"/>
    <s v="JULIUS ORTIZ MALDONADO"/>
    <s v="PUERTO RICO"/>
    <s v="PUERTO RICO"/>
    <n v="271"/>
    <n v="2019"/>
    <s v="SPRING"/>
    <s v="SPRING"/>
    <s v="SPRING 2019"/>
    <s v="2018-2019"/>
    <n v="9528"/>
    <x v="15"/>
  </r>
  <r>
    <x v="0"/>
    <n v="2018"/>
    <x v="5"/>
    <s v="AM"/>
    <s v="EEUU"/>
    <x v="0"/>
    <s v="SPRING 2019"/>
    <s v="SWIMWEAR"/>
    <x v="182"/>
    <s v="DOLARES AMERICANOS / UNITED STATES DOLLAR"/>
    <s v="PHYLLIS POSNER"/>
    <s v="ARIZONA"/>
    <s v="ESTADOS UNIDOS EEUU"/>
    <n v="24"/>
    <n v="2019"/>
    <s v="SPRING"/>
    <s v="SPRING"/>
    <s v="SPRING 2019"/>
    <s v="2018-2019"/>
    <n v="700"/>
    <x v="5"/>
  </r>
  <r>
    <x v="0"/>
    <n v="2018"/>
    <x v="5"/>
    <s v="AM"/>
    <s v="EEUU"/>
    <x v="0"/>
    <s v="SPRING 2019"/>
    <s v="SWIMWEAR"/>
    <x v="274"/>
    <s v="DOLARES AMERICANOS / UNITED STATES DOLLAR"/>
    <s v="LAURA BONG"/>
    <s v="KANSAS"/>
    <s v="ESTADOS UNIDOS EEUU"/>
    <n v="61"/>
    <n v="2019"/>
    <s v="SPRING"/>
    <s v="SPRING"/>
    <s v="SPRING 2019"/>
    <s v="2018-2019"/>
    <n v="1840"/>
    <x v="6"/>
  </r>
  <r>
    <x v="0"/>
    <n v="2018"/>
    <x v="5"/>
    <s v="AM"/>
    <s v="EEUU"/>
    <x v="0"/>
    <s v="SPRING 2019"/>
    <s v="SWIMWEAR"/>
    <x v="155"/>
    <s v="DOLARES AMERICANOS / UNITED STATES DOLLAR"/>
    <s v="BILL MILLER AND COMPANY"/>
    <s v="FLORIDA"/>
    <s v="ESTADOS UNIDOS EEUU"/>
    <n v="66"/>
    <n v="2019"/>
    <s v="SPRING"/>
    <s v="SPRING"/>
    <s v="SPRING 2019"/>
    <s v="2018-2019"/>
    <n v="1951"/>
    <x v="2"/>
  </r>
  <r>
    <x v="0"/>
    <n v="2018"/>
    <x v="5"/>
    <s v="AM"/>
    <s v="EEUU"/>
    <x v="0"/>
    <s v="SPRING 2019"/>
    <s v="SWIMWEAR"/>
    <x v="121"/>
    <s v="DOLARES AMERICANOS / UNITED STATES DOLLAR"/>
    <s v="JUDITH ANN DEAL"/>
    <s v="HAWAII"/>
    <s v="ESTADOS UNIDOS EEUU"/>
    <n v="61"/>
    <n v="2019"/>
    <s v="SPRING"/>
    <s v="SPRING"/>
    <s v="SPRING 2019"/>
    <s v="2018-2019"/>
    <n v="1812"/>
    <x v="10"/>
  </r>
  <r>
    <x v="0"/>
    <n v="2018"/>
    <x v="5"/>
    <s v="AM"/>
    <s v="EEUU"/>
    <x v="0"/>
    <s v="SPRING 2019"/>
    <s v="SWIMWEAR"/>
    <x v="24"/>
    <s v="DOLARES AMERICANOS / UNITED STATES DOLLAR"/>
    <s v="MIE MANNICHE"/>
    <s v="CALIFORNIA"/>
    <s v="ESTADOS UNIDOS EEUU"/>
    <n v="42"/>
    <n v="2019"/>
    <s v="SPRING"/>
    <s v="SPRING"/>
    <s v="SPRING 2019"/>
    <s v="2018-2019"/>
    <n v="1252"/>
    <x v="11"/>
  </r>
  <r>
    <x v="0"/>
    <n v="2018"/>
    <x v="5"/>
    <s v="AM"/>
    <s v="EEUU"/>
    <x v="0"/>
    <s v="SPRING 2019"/>
    <s v="SWIMWEAR"/>
    <x v="87"/>
    <s v="DOLARES AMERICANOS / UNITED STATES DOLLAR"/>
    <s v="JUDITH ANN DEAL"/>
    <s v="HAWAII"/>
    <s v="ESTADOS UNIDOS EEUU"/>
    <n v="32"/>
    <n v="2019"/>
    <s v="SPRING"/>
    <s v="SPRING"/>
    <s v="SPRING 2019"/>
    <s v="2018-2019"/>
    <n v="952"/>
    <x v="10"/>
  </r>
  <r>
    <x v="0"/>
    <n v="2018"/>
    <x v="5"/>
    <s v="AM"/>
    <s v="EEUU"/>
    <x v="0"/>
    <s v="SPRING 2019"/>
    <s v="SWIMWEAR"/>
    <x v="195"/>
    <s v="DOLARES AMERICANOS / UNITED STATES DOLLAR"/>
    <s v="MIE MANNICHE"/>
    <s v="CALIFORNIA"/>
    <s v="ESTADOS UNIDOS EEUU"/>
    <n v="257"/>
    <n v="2019"/>
    <s v="SPRING"/>
    <s v="SPRING"/>
    <s v="SPRING 2019"/>
    <s v="2018-2019"/>
    <n v="7832"/>
    <x v="11"/>
  </r>
  <r>
    <x v="0"/>
    <n v="2018"/>
    <x v="5"/>
    <s v="AM"/>
    <s v="EEUU"/>
    <x v="0"/>
    <s v="SPRING 2019"/>
    <s v="SWIMWEAR"/>
    <x v="232"/>
    <s v="DOLARES AMERICANOS / UNITED STATES DOLLAR"/>
    <s v="HOLLY SALES INC."/>
    <s v="MINNESOTA"/>
    <s v="ESTADOS UNIDOS EEUU"/>
    <n v="25"/>
    <n v="2019"/>
    <s v="SPRING"/>
    <s v="SPRING"/>
    <s v="SPRING 2019"/>
    <s v="2018-2019"/>
    <n v="893"/>
    <x v="8"/>
  </r>
  <r>
    <x v="0"/>
    <n v="2018"/>
    <x v="5"/>
    <s v="AM"/>
    <s v="EEUU"/>
    <x v="0"/>
    <s v="SPRING 2019"/>
    <s v="SWIMWEAR"/>
    <x v="5"/>
    <s v="DOLARES AMERICANOS / UNITED STATES DOLLAR"/>
    <s v="STEPHANIE VITALI"/>
    <s v="ONTARIO"/>
    <s v="CANADA"/>
    <n v="655"/>
    <n v="2019"/>
    <s v="SPRING"/>
    <s v="SPRING"/>
    <s v="SPRING 2019"/>
    <s v="2018-2019"/>
    <n v="19847"/>
    <x v="4"/>
  </r>
  <r>
    <x v="0"/>
    <n v="2018"/>
    <x v="5"/>
    <s v="AM"/>
    <s v="EEUU"/>
    <x v="0"/>
    <s v="SPRING 2019"/>
    <s v="SWIMWEAR"/>
    <x v="5"/>
    <s v="DOLARES AMERICANOS / UNITED STATES DOLLAR"/>
    <s v="STEPHANIE VITALI"/>
    <s v="ILLINOIS"/>
    <s v="ESTADOS UNIDOS EEUU"/>
    <n v="260"/>
    <n v="2019"/>
    <s v="SPRING"/>
    <s v="SPRING"/>
    <s v="SPRING 2019"/>
    <s v="2018-2019"/>
    <n v="7870"/>
    <x v="4"/>
  </r>
  <r>
    <x v="0"/>
    <n v="2018"/>
    <x v="5"/>
    <s v="AM"/>
    <s v="EEUU"/>
    <x v="0"/>
    <s v="SPRING 2019"/>
    <s v="SWIMWEAR"/>
    <x v="100"/>
    <s v="DOLAR CANADIENSE / CANADIAN DOLLAR"/>
    <s v="JULIE BERTRAND"/>
    <s v="QUEBEC"/>
    <s v="CANADA"/>
    <n v="3"/>
    <n v="2019"/>
    <s v="SPRING"/>
    <s v="SPRING"/>
    <s v="SPRING 2019"/>
    <s v="2018-2019"/>
    <n v="184.76427890607818"/>
    <x v="7"/>
  </r>
  <r>
    <x v="0"/>
    <n v="2018"/>
    <x v="5"/>
    <s v="AM"/>
    <s v="EEUU"/>
    <x v="0"/>
    <s v="SPRING 2019"/>
    <s v="SWIMWEAR"/>
    <x v="275"/>
    <s v="DOLARES AMERICANOS / UNITED STATES DOLLAR"/>
    <s v="BILL MILLER AND COMPANY"/>
    <s v="SOUTH CAROLINA"/>
    <s v="ESTADOS UNIDOS EEUU"/>
    <n v="141"/>
    <n v="2019"/>
    <s v="SPRING"/>
    <s v="SPRING"/>
    <s v="SPRING 2019"/>
    <s v="2018-2019"/>
    <n v="4291"/>
    <x v="2"/>
  </r>
  <r>
    <x v="0"/>
    <n v="2018"/>
    <x v="5"/>
    <s v="AM"/>
    <s v="EEUU"/>
    <x v="0"/>
    <s v="SPRING 2019"/>
    <s v="SWIMWEAR"/>
    <x v="276"/>
    <s v="DOLARES AMERICANOS / UNITED STATES DOLLAR"/>
    <s v="LAURA BONG"/>
    <s v="MISSISSIPPI"/>
    <s v="ESTADOS UNIDOS EEUU"/>
    <n v="217"/>
    <n v="2019"/>
    <s v="SPRING"/>
    <s v="SPRING"/>
    <s v="SPRING 2019"/>
    <s v="2018-2019"/>
    <n v="6606"/>
    <x v="6"/>
  </r>
  <r>
    <x v="0"/>
    <n v="2018"/>
    <x v="5"/>
    <s v="AM"/>
    <s v="EEUU"/>
    <x v="0"/>
    <s v="SPRING 2019"/>
    <s v="SWIMWEAR"/>
    <x v="277"/>
    <s v="DOLARES AMERICANOS / UNITED STATES DOLLAR"/>
    <s v="LAURA BONG"/>
    <s v="ARKANSAS"/>
    <s v="ESTADOS UNIDOS EEUU"/>
    <n v="107"/>
    <n v="2019"/>
    <s v="SPRING"/>
    <s v="SPRING"/>
    <s v="SPRING 2019"/>
    <s v="2018-2019"/>
    <n v="3328"/>
    <x v="6"/>
  </r>
  <r>
    <x v="0"/>
    <n v="2018"/>
    <x v="5"/>
    <s v="AM"/>
    <s v="EEUU"/>
    <x v="0"/>
    <s v="SPRING 2019"/>
    <s v="SWIMWEAR"/>
    <x v="25"/>
    <s v="DOLARES AMERICANOS / UNITED STATES DOLLAR"/>
    <s v="JUDITH ANN DEAL"/>
    <s v="HAWAII"/>
    <s v="ESTADOS UNIDOS EEUU"/>
    <n v="370"/>
    <n v="2019"/>
    <s v="SPRING"/>
    <s v="SPRING"/>
    <s v="SPRING 2019"/>
    <s v="2018-2019"/>
    <n v="10522.200000000006"/>
    <x v="10"/>
  </r>
  <r>
    <x v="0"/>
    <n v="2018"/>
    <x v="5"/>
    <s v="AM"/>
    <s v="EEUU"/>
    <x v="0"/>
    <s v="SPRING 2019"/>
    <s v="SWIMWEAR"/>
    <x v="123"/>
    <s v="DOLARES AMERICANOS / UNITED STATES DOLLAR"/>
    <s v="JUDITH ANN DEAL"/>
    <s v="HAWAII"/>
    <s v="ESTADOS UNIDOS EEUU"/>
    <n v="108"/>
    <n v="2019"/>
    <s v="SPRING"/>
    <s v="SPRING"/>
    <s v="SPRING 2019"/>
    <s v="2018-2019"/>
    <n v="3537"/>
    <x v="10"/>
  </r>
  <r>
    <x v="0"/>
    <n v="2018"/>
    <x v="5"/>
    <s v="AM"/>
    <s v="EEUU"/>
    <x v="0"/>
    <s v="SPRING 2019"/>
    <s v="SWIMWEAR"/>
    <x v="278"/>
    <s v="DOLARES AMERICANOS / UNITED STATES DOLLAR"/>
    <s v="ANITA M. HOPKINS"/>
    <s v="NEW YORK"/>
    <s v="ESTADOS UNIDOS EEUU"/>
    <n v="234"/>
    <n v="2019"/>
    <s v="SPRING"/>
    <s v="SPRING"/>
    <s v="SPRING 2019"/>
    <s v="2018-2019"/>
    <n v="6972"/>
    <x v="1"/>
  </r>
  <r>
    <x v="0"/>
    <n v="2018"/>
    <x v="5"/>
    <s v="AM"/>
    <s v="EEUU"/>
    <x v="0"/>
    <s v="SPRING 2019"/>
    <s v="SWIMWEAR"/>
    <x v="233"/>
    <s v="DOLARES AMERICANOS / UNITED STATES DOLLAR"/>
    <s v="HOLLY SALES INC."/>
    <s v="COLORADO"/>
    <s v="ESTADOS UNIDOS EEUU"/>
    <n v="58"/>
    <n v="2019"/>
    <s v="SPRING"/>
    <s v="SPRING"/>
    <s v="SPRING 2019"/>
    <s v="2018-2019"/>
    <n v="1790"/>
    <x v="8"/>
  </r>
  <r>
    <x v="0"/>
    <n v="2018"/>
    <x v="5"/>
    <s v="AM"/>
    <s v="EEUU"/>
    <x v="0"/>
    <s v="SPRING 2019"/>
    <s v="SWIMWEAR"/>
    <x v="233"/>
    <s v="DOLARES AMERICANOS / UNITED STATES DOLLAR"/>
    <s v="HOLLY SALES INC."/>
    <s v="MINNESOTA"/>
    <s v="ESTADOS UNIDOS EEUU"/>
    <n v="55"/>
    <n v="2019"/>
    <s v="SPRING"/>
    <s v="SPRING"/>
    <s v="SPRING 2019"/>
    <s v="2018-2019"/>
    <n v="1583"/>
    <x v="8"/>
  </r>
  <r>
    <x v="0"/>
    <n v="2018"/>
    <x v="5"/>
    <s v="AM"/>
    <s v="EEUU"/>
    <x v="0"/>
    <s v="SPRING 2019"/>
    <s v="SWIMWEAR"/>
    <x v="233"/>
    <s v="DOLARES AMERICANOS / UNITED STATES DOLLAR"/>
    <s v="HOLLY SALES INC."/>
    <s v="MISSOURI"/>
    <s v="ESTADOS UNIDOS EEUU"/>
    <n v="55"/>
    <n v="2019"/>
    <s v="SPRING"/>
    <s v="SPRING"/>
    <s v="SPRING 2019"/>
    <s v="2018-2019"/>
    <n v="1586"/>
    <x v="8"/>
  </r>
  <r>
    <x v="0"/>
    <n v="2018"/>
    <x v="5"/>
    <s v="AM"/>
    <s v="EEUU"/>
    <x v="0"/>
    <s v="SPRING 2019"/>
    <s v="SWIMWEAR"/>
    <x v="88"/>
    <s v="DOLARES AMERICANOS / UNITED STATES DOLLAR"/>
    <s v="BILL MILLER AND COMPANY"/>
    <s v="FLORIDA"/>
    <s v="ESTADOS UNIDOS EEUU"/>
    <n v="47"/>
    <n v="2019"/>
    <s v="SPRING"/>
    <s v="SPRING"/>
    <s v="SPRING 2019"/>
    <s v="2018-2019"/>
    <n v="1553"/>
    <x v="2"/>
  </r>
  <r>
    <x v="0"/>
    <n v="2018"/>
    <x v="5"/>
    <s v="AM"/>
    <s v="EEUU"/>
    <x v="0"/>
    <s v="SPRING 2019"/>
    <s v="SWIMWEAR"/>
    <x v="55"/>
    <s v="DOLARES AMERICANOS / UNITED STATES DOLLAR"/>
    <s v="PAIGE ALYSE STRAUGHAN"/>
    <s v="WASHINGTON"/>
    <s v="ESTADOS UNIDOS EEUU"/>
    <n v="908"/>
    <n v="2019"/>
    <s v="SPRING"/>
    <s v="SPRING"/>
    <s v="SPRING 2019"/>
    <s v="2018-2019"/>
    <n v="29206.000000000011"/>
    <x v="0"/>
  </r>
  <r>
    <x v="0"/>
    <n v="2018"/>
    <x v="5"/>
    <s v="AM"/>
    <s v="EEUU"/>
    <x v="0"/>
    <s v="SPRING 2019"/>
    <s v="SWIMWEAR"/>
    <x v="6"/>
    <s v="DOLARES AMERICANOS / UNITED STATES DOLLAR"/>
    <s v="PHYLLIS POSNER"/>
    <s v="CALIFORNIA"/>
    <s v="ESTADOS UNIDOS EEUU"/>
    <n v="33"/>
    <n v="2019"/>
    <s v="SPRING"/>
    <s v="SPRING"/>
    <s v="SPRING 2019"/>
    <s v="2018-2019"/>
    <n v="1379"/>
    <x v="5"/>
  </r>
  <r>
    <x v="0"/>
    <n v="2018"/>
    <x v="5"/>
    <s v="AM"/>
    <s v="EEUU"/>
    <x v="0"/>
    <s v="SPRING 2019"/>
    <s v="SWIMWEAR"/>
    <x v="156"/>
    <s v="DOLARES AMERICANOS / UNITED STATES DOLLAR"/>
    <s v="LAURA BONG"/>
    <s v="CALIFORNIA"/>
    <s v="ESTADOS UNIDOS EEUU"/>
    <n v="48"/>
    <n v="2019"/>
    <s v="SPRING"/>
    <s v="SPRING"/>
    <s v="SPRING 2019"/>
    <s v="2018-2019"/>
    <n v="1419.3000000000002"/>
    <x v="6"/>
  </r>
  <r>
    <x v="0"/>
    <n v="2018"/>
    <x v="5"/>
    <s v="AM"/>
    <s v="EEUU"/>
    <x v="0"/>
    <s v="SPRING 2019"/>
    <s v="SWIMWEAR"/>
    <x v="101"/>
    <s v="DOLARES AMERICANOS / UNITED STATES DOLLAR"/>
    <s v="BILL MILLER AND COMPANY"/>
    <s v="FLORIDA"/>
    <s v="ESTADOS UNIDOS EEUU"/>
    <n v="100"/>
    <n v="2019"/>
    <s v="SPRING"/>
    <s v="SPRING"/>
    <s v="SPRING 2019"/>
    <s v="2018-2019"/>
    <n v="3339"/>
    <x v="2"/>
  </r>
  <r>
    <x v="0"/>
    <n v="2018"/>
    <x v="5"/>
    <s v="AM"/>
    <s v="EEUU"/>
    <x v="0"/>
    <s v="SPRING 2019"/>
    <s v="SWIMWEAR"/>
    <x v="18"/>
    <s v="DOLARES AMERICANOS / UNITED STATES DOLLAR"/>
    <s v="LAURA BONG"/>
    <s v="TEXAS"/>
    <s v="ESTADOS UNIDOS EEUU"/>
    <n v="50"/>
    <n v="2019"/>
    <s v="SPRING"/>
    <s v="SPRING"/>
    <s v="SPRING 2019"/>
    <s v="2018-2019"/>
    <n v="1528"/>
    <x v="6"/>
  </r>
  <r>
    <x v="0"/>
    <n v="2018"/>
    <x v="5"/>
    <s v="AM"/>
    <s v="EEUU"/>
    <x v="0"/>
    <s v="SPRING 2019"/>
    <s v="SWIMWEAR"/>
    <x v="124"/>
    <s v="DOLARES AMERICANOS / UNITED STATES DOLLAR"/>
    <s v="JUDITH ANN DEAL"/>
    <s v="HAWAII"/>
    <s v="ESTADOS UNIDOS EEUU"/>
    <n v="92"/>
    <n v="2019"/>
    <s v="SPRING"/>
    <s v="SPRING"/>
    <s v="SPRING 2019"/>
    <s v="2018-2019"/>
    <n v="2640"/>
    <x v="10"/>
  </r>
  <r>
    <x v="0"/>
    <n v="2018"/>
    <x v="5"/>
    <s v="AM"/>
    <s v="EEUU"/>
    <x v="0"/>
    <s v="SPRING 2019"/>
    <s v="SWIMWEAR"/>
    <x v="125"/>
    <s v="DOLARES AMERICANOS / UNITED STATES DOLLAR"/>
    <s v="JUDITH ANN DEAL"/>
    <s v="HAWAII"/>
    <s v="ESTADOS UNIDOS EEUU"/>
    <n v="60"/>
    <n v="2019"/>
    <s v="SPRING"/>
    <s v="SPRING"/>
    <s v="SPRING 2019"/>
    <s v="2018-2019"/>
    <n v="1876"/>
    <x v="10"/>
  </r>
  <r>
    <x v="0"/>
    <n v="2018"/>
    <x v="5"/>
    <s v="AM"/>
    <s v="EEUU"/>
    <x v="0"/>
    <s v="SPRING 2019"/>
    <s v="SWIMWEAR"/>
    <x v="7"/>
    <s v="DOLAR CANADIENSE / CANADIAN DOLLAR"/>
    <s v="STEPHANIE VITALI"/>
    <s v="ONTARIO"/>
    <s v="CANADA"/>
    <n v="16"/>
    <n v="2019"/>
    <s v="SPRING"/>
    <s v="SPRING"/>
    <s v="SPRING 2019"/>
    <s v="2018-2019"/>
    <n v="541.09538822494335"/>
    <x v="4"/>
  </r>
  <r>
    <x v="0"/>
    <n v="2018"/>
    <x v="5"/>
    <s v="AM"/>
    <s v="EEUU"/>
    <x v="0"/>
    <s v="SPRING 2019"/>
    <s v="SWIMWEAR"/>
    <x v="279"/>
    <s v="DOLARES AMERICANOS / UNITED STATES DOLLAR"/>
    <s v="HOLLY SALES INC."/>
    <s v="NORTH DAKOTA"/>
    <s v="ESTADOS UNIDOS EEUU"/>
    <n v="903"/>
    <n v="2019"/>
    <s v="SPRING"/>
    <s v="SPRING"/>
    <s v="SPRING 2019"/>
    <s v="2018-2019"/>
    <n v="27760.080000000049"/>
    <x v="8"/>
  </r>
  <r>
    <x v="0"/>
    <n v="2018"/>
    <x v="5"/>
    <s v="AM"/>
    <s v="EEUU"/>
    <x v="0"/>
    <s v="SPRING 2019"/>
    <s v="SWIMWEAR"/>
    <x v="196"/>
    <s v="DOLARES AMERICANOS / UNITED STATES DOLLAR"/>
    <s v="BILL MILLER AND COMPANY"/>
    <s v="ALABAMA"/>
    <s v="ESTADOS UNIDOS EEUU"/>
    <n v="103"/>
    <n v="2019"/>
    <s v="SPRING"/>
    <s v="SPRING"/>
    <s v="SPRING 2019"/>
    <s v="2018-2019"/>
    <n v="3029"/>
    <x v="2"/>
  </r>
  <r>
    <x v="0"/>
    <n v="2018"/>
    <x v="5"/>
    <s v="AM"/>
    <s v="EEUU"/>
    <x v="0"/>
    <s v="SPRING 2019"/>
    <s v="SWIMWEAR"/>
    <x v="157"/>
    <s v="DOLAR CANADIENSE / CANADIAN DOLLAR"/>
    <s v="JULIE BERTRAND"/>
    <s v="QUEBEC"/>
    <s v="CANADA"/>
    <n v="47"/>
    <n v="2019"/>
    <s v="SPRING"/>
    <s v="SPRING"/>
    <s v="SPRING 2019"/>
    <s v="2018-2019"/>
    <n v="1258.8899479433976"/>
    <x v="7"/>
  </r>
  <r>
    <x v="0"/>
    <n v="2018"/>
    <x v="5"/>
    <s v="AM"/>
    <s v="EEUU"/>
    <x v="0"/>
    <s v="SPRING 2019"/>
    <s v="SWIMWEAR"/>
    <x v="197"/>
    <s v="DOLARES AMERICANOS / UNITED STATES DOLLAR"/>
    <s v="ANITA M. HOPKINS"/>
    <s v="MARYLAND"/>
    <s v="ESTADOS UNIDOS EEUU"/>
    <n v="958"/>
    <n v="2019"/>
    <s v="SPRING"/>
    <s v="SPRING"/>
    <s v="SPRING 2019"/>
    <s v="2018-2019"/>
    <n v="27197"/>
    <x v="1"/>
  </r>
  <r>
    <x v="0"/>
    <n v="2018"/>
    <x v="5"/>
    <s v="AM"/>
    <s v="EEUU"/>
    <x v="0"/>
    <s v="SPRING 2019"/>
    <s v="SWIMWEAR"/>
    <x v="26"/>
    <s v="DOLARES AMERICANOS / UNITED STATES DOLLAR"/>
    <s v="BILL MILLER AND COMPANY"/>
    <s v="FLORIDA"/>
    <s v="ESTADOS UNIDOS EEUU"/>
    <n v="114"/>
    <n v="2019"/>
    <s v="SPRING"/>
    <s v="SPRING"/>
    <s v="SPRING 2019"/>
    <s v="2018-2019"/>
    <n v="3428"/>
    <x v="2"/>
  </r>
  <r>
    <x v="0"/>
    <n v="2018"/>
    <x v="5"/>
    <s v="AM"/>
    <s v="EEUU"/>
    <x v="0"/>
    <s v="SPRING 2019"/>
    <s v="SWIMWEAR"/>
    <x v="126"/>
    <s v="DOLARES AMERICANOS / UNITED STATES DOLLAR"/>
    <s v="BILL MILLER AND COMPANY"/>
    <s v="FLORIDA"/>
    <s v="ESTADOS UNIDOS EEUU"/>
    <n v="29"/>
    <n v="2019"/>
    <s v="SPRING"/>
    <s v="SPRING"/>
    <s v="SPRING 2019"/>
    <s v="2018-2019"/>
    <n v="922"/>
    <x v="2"/>
  </r>
  <r>
    <x v="0"/>
    <n v="2018"/>
    <x v="5"/>
    <s v="AM"/>
    <s v="EEUU"/>
    <x v="0"/>
    <s v="SPRING 2019"/>
    <s v="SWIMWEAR"/>
    <x v="19"/>
    <s v="DOLARES AMERICANOS / UNITED STATES DOLLAR"/>
    <s v="HOLLY SALES INC."/>
    <s v="OHIO"/>
    <s v="ESTADOS UNIDOS EEUU"/>
    <n v="313"/>
    <n v="2019"/>
    <s v="SPRING"/>
    <s v="SPRING"/>
    <s v="SPRING 2019"/>
    <s v="2018-2019"/>
    <n v="9888"/>
    <x v="8"/>
  </r>
  <r>
    <x v="0"/>
    <n v="2018"/>
    <x v="5"/>
    <s v="AM"/>
    <s v="EEUU"/>
    <x v="0"/>
    <s v="SPRING 2019"/>
    <s v="SWIMWEAR"/>
    <x v="158"/>
    <s v="DOLAR CANADIENSE / CANADIAN DOLLAR"/>
    <s v="SHOUTOUTAGENCY"/>
    <s v="BRITISH COLUMBIA"/>
    <s v="CANADA"/>
    <n v="82"/>
    <n v="2019"/>
    <s v="SPRING"/>
    <s v="SPRING"/>
    <s v="SPRING 2019"/>
    <s v="2018-2019"/>
    <n v="2519.2462790527179"/>
    <x v="3"/>
  </r>
  <r>
    <x v="0"/>
    <n v="2018"/>
    <x v="5"/>
    <s v="AM"/>
    <s v="EEUU"/>
    <x v="0"/>
    <s v="SPRING 2019"/>
    <s v="SWIMWEAR"/>
    <x v="280"/>
    <s v="DOLARES AMERICANOS / UNITED STATES DOLLAR"/>
    <s v="BILL MILLER AND COMPANY"/>
    <s v="GEORGIA"/>
    <s v="ESTADOS UNIDOS EEUU"/>
    <n v="270"/>
    <n v="2019"/>
    <s v="SPRING"/>
    <s v="SPRING"/>
    <s v="SPRING 2019"/>
    <s v="2018-2019"/>
    <n v="8097"/>
    <x v="2"/>
  </r>
  <r>
    <x v="0"/>
    <n v="2018"/>
    <x v="5"/>
    <s v="AM"/>
    <s v="EEUU"/>
    <x v="0"/>
    <s v="SPRING 2019"/>
    <s v="SWIMWEAR"/>
    <x v="91"/>
    <s v="DOLARES AMERICANOS / UNITED STATES DOLLAR"/>
    <s v="JUDITH ANN DEAL"/>
    <s v="HAWAII"/>
    <s v="ESTADOS UNIDOS EEUU"/>
    <n v="170"/>
    <n v="2019"/>
    <s v="SPRING"/>
    <s v="SPRING"/>
    <s v="SPRING 2019"/>
    <s v="2018-2019"/>
    <n v="5866"/>
    <x v="10"/>
  </r>
  <r>
    <x v="0"/>
    <n v="2018"/>
    <x v="5"/>
    <s v="AM"/>
    <s v="EEUU"/>
    <x v="0"/>
    <s v="SPRING 2019"/>
    <s v="SWIMWEAR"/>
    <x v="74"/>
    <s v="DOLARES AMERICANOS / UNITED STATES DOLLAR"/>
    <s v="JUDITH ANN DEAL"/>
    <s v="HAWAII"/>
    <s v="ESTADOS UNIDOS EEUU"/>
    <n v="27"/>
    <n v="2019"/>
    <s v="SPRING"/>
    <s v="SPRING"/>
    <s v="SPRING 2019"/>
    <s v="2018-2019"/>
    <n v="840"/>
    <x v="10"/>
  </r>
  <r>
    <x v="0"/>
    <n v="2018"/>
    <x v="5"/>
    <s v="AM"/>
    <s v="EEUU"/>
    <x v="0"/>
    <s v="SPRING 2019"/>
    <s v="SWIMWEAR"/>
    <x v="2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02"/>
    <x v="2"/>
  </r>
  <r>
    <x v="0"/>
    <n v="2018"/>
    <x v="5"/>
    <s v="AM"/>
    <s v="EEUU"/>
    <x v="0"/>
    <s v="SPRING 2019"/>
    <s v="SWIMWEAR"/>
    <x v="75"/>
    <s v="DOLARES AMERICANOS / UNITED STATES DOLLAR"/>
    <s v="HOLLY SALES INC."/>
    <s v="IOWA"/>
    <s v="ESTADOS UNIDOS EEUU"/>
    <n v="888"/>
    <n v="2019"/>
    <s v="SPRING"/>
    <s v="SPRING"/>
    <s v="SPRING 2019"/>
    <s v="2018-2019"/>
    <n v="24513.119999999933"/>
    <x v="8"/>
  </r>
  <r>
    <x v="0"/>
    <n v="2018"/>
    <x v="5"/>
    <s v="AM"/>
    <s v="EEUU"/>
    <x v="0"/>
    <s v="SPRING 2019"/>
    <s v="SWIMWEAR"/>
    <x v="234"/>
    <s v="DOLARES AMERICANOS / UNITED STATES DOLLAR"/>
    <s v="BILL MILLER AND COMPANY"/>
    <s v="FLORIDA"/>
    <s v="ESTADOS UNIDOS EEUU"/>
    <n v="80"/>
    <n v="2019"/>
    <s v="SPRING"/>
    <s v="SPRING"/>
    <s v="SPRING 2019"/>
    <s v="2018-2019"/>
    <n v="2356"/>
    <x v="2"/>
  </r>
  <r>
    <x v="0"/>
    <n v="2018"/>
    <x v="5"/>
    <s v="AM"/>
    <s v="EEUU"/>
    <x v="0"/>
    <s v="SPRING 2019"/>
    <s v="SWIMWEAR"/>
    <x v="28"/>
    <s v="DOLARES AMERICANOS / UNITED STATES DOLLAR"/>
    <s v="TS SALES MANAGEMENT INC."/>
    <s v="NEVADA"/>
    <s v="ESTADOS UNIDOS EEUU"/>
    <n v="163"/>
    <n v="2019"/>
    <s v="SPRING"/>
    <s v="SPRING"/>
    <s v="SPRING 2019"/>
    <s v="2018-2019"/>
    <n v="4066.4800000000005"/>
    <x v="12"/>
  </r>
  <r>
    <x v="0"/>
    <n v="2018"/>
    <x v="5"/>
    <s v="AM"/>
    <s v="EEUU"/>
    <x v="0"/>
    <s v="SPRING 2019"/>
    <s v="SWIMWEAR"/>
    <x v="28"/>
    <s v="DOLARES AMERICANOS / UNITED STATES DOLLAR"/>
    <s v="PAIGE ALYSE STRAUGHAN"/>
    <s v="NEVADA"/>
    <s v="ESTADOS UNIDOS EEUU"/>
    <n v="675"/>
    <n v="2019"/>
    <s v="SPRING"/>
    <s v="SPRING"/>
    <s v="SPRING 2019"/>
    <s v="2018-2019"/>
    <n v="18311.920000000013"/>
    <x v="0"/>
  </r>
  <r>
    <x v="0"/>
    <n v="2018"/>
    <x v="5"/>
    <s v="AM"/>
    <s v="EEUU"/>
    <x v="0"/>
    <s v="SPRING 2019"/>
    <s v="SWIMWEAR"/>
    <x v="281"/>
    <s v="DOLARES AMERICANOS / UNITED STATES DOLLAR"/>
    <s v="HOLLY SALES INC."/>
    <s v="WISCONSIN"/>
    <s v="ESTADOS UNIDOS EEUU"/>
    <n v="50"/>
    <n v="2019"/>
    <s v="SPRING"/>
    <s v="SPRING"/>
    <s v="SPRING 2019"/>
    <s v="2018-2019"/>
    <n v="1456"/>
    <x v="8"/>
  </r>
  <r>
    <x v="0"/>
    <n v="2018"/>
    <x v="5"/>
    <s v="AM"/>
    <s v="EEUU"/>
    <x v="0"/>
    <s v="SPRING 2019"/>
    <s v="SWIMWEAR"/>
    <x v="282"/>
    <s v="DOLARES AMERICANOS / UNITED STATES DOLLAR"/>
    <s v="LAURA BONG"/>
    <s v="TEXAS"/>
    <s v="ESTADOS UNIDOS EEUU"/>
    <n v="46"/>
    <n v="2019"/>
    <s v="SPRING"/>
    <s v="SPRING"/>
    <s v="SPRING 2019"/>
    <s v="2018-2019"/>
    <n v="1310"/>
    <x v="6"/>
  </r>
  <r>
    <x v="0"/>
    <n v="2018"/>
    <x v="5"/>
    <s v="AM"/>
    <s v="EEUU"/>
    <x v="0"/>
    <s v="SPRING 2019"/>
    <s v="SWIMWEAR"/>
    <x v="283"/>
    <s v="DOLARES AMERICANOS / UNITED STATES DOLLAR"/>
    <s v="BILL MILLER AND COMPANY"/>
    <s v="SOUTH CAROLINA"/>
    <s v="ESTADOS UNIDOS EEUU"/>
    <n v="74"/>
    <n v="2019"/>
    <s v="SPRING"/>
    <s v="SPRING"/>
    <s v="SPRING 2019"/>
    <s v="2018-2019"/>
    <n v="2178"/>
    <x v="2"/>
  </r>
  <r>
    <x v="0"/>
    <n v="2018"/>
    <x v="5"/>
    <s v="AM"/>
    <s v="EEUU"/>
    <x v="0"/>
    <s v="SPRING 2019"/>
    <s v="SWIMWEAR"/>
    <x v="284"/>
    <s v="DOLARES AMERICANOS / UNITED STATES DOLLAR"/>
    <s v="HOLLY SALES INC."/>
    <s v="MINNESOTA"/>
    <s v="ESTADOS UNIDOS EEUU"/>
    <n v="59"/>
    <n v="2019"/>
    <s v="SPRING"/>
    <s v="SPRING"/>
    <s v="SPRING 2019"/>
    <s v="2018-2019"/>
    <n v="1746"/>
    <x v="8"/>
  </r>
  <r>
    <x v="0"/>
    <n v="2018"/>
    <x v="5"/>
    <s v="AM"/>
    <s v="EEUU"/>
    <x v="0"/>
    <s v="SPRING 2019"/>
    <s v="SWIMWEAR"/>
    <x v="199"/>
    <s v="DOLAR CANADIENSE / CANADIAN DOLLAR"/>
    <s v="SHOUTOUTAGENCY"/>
    <s v="ALBERTA"/>
    <s v="CANADA"/>
    <n v="17"/>
    <n v="2019"/>
    <s v="SPRING"/>
    <s v="SPRING"/>
    <s v="SPRING 2019"/>
    <s v="2018-2019"/>
    <n v="478.04091209032924"/>
    <x v="3"/>
  </r>
  <r>
    <x v="0"/>
    <n v="2018"/>
    <x v="5"/>
    <s v="AM"/>
    <s v="EEUU"/>
    <x v="0"/>
    <s v="SPRING 2019"/>
    <s v="SWIMWEAR"/>
    <x v="8"/>
    <s v="DOLARES AMERICANOS / UNITED STATES DOLLAR"/>
    <s v="LAURA BONG"/>
    <s v="TEXAS"/>
    <s v="ESTADOS UNIDOS EEUU"/>
    <n v="96"/>
    <n v="2019"/>
    <s v="SPRING"/>
    <s v="SPRING"/>
    <s v="SPRING 2019"/>
    <s v="2018-2019"/>
    <n v="2875"/>
    <x v="6"/>
  </r>
  <r>
    <x v="0"/>
    <n v="2018"/>
    <x v="5"/>
    <s v="AM"/>
    <s v="EEUU"/>
    <x v="0"/>
    <s v="SPRING 2019"/>
    <s v="SWIMWEAR"/>
    <x v="159"/>
    <s v="DOLARES AMERICANOS / UNITED STATES DOLLAR"/>
    <s v="BILL MILLER AND COMPANY"/>
    <s v="BONAIRE"/>
    <s v="PAISES BAJOS (HOLANDA)"/>
    <n v="20"/>
    <n v="2019"/>
    <s v="SPRING"/>
    <s v="SPRING"/>
    <s v="SPRING 2019"/>
    <s v="2018-2019"/>
    <n v="690"/>
    <x v="2"/>
  </r>
  <r>
    <x v="0"/>
    <n v="2018"/>
    <x v="5"/>
    <s v="AM"/>
    <s v="EEUU"/>
    <x v="0"/>
    <s v="SPRING 2019"/>
    <s v="SWIMWEAR"/>
    <x v="115"/>
    <s v="DOLARES AMERICANOS / UNITED STATES DOLLAR"/>
    <s v="HOLLY SALES INC."/>
    <s v="MINNESOTA"/>
    <s v="ESTADOS UNIDOS EEUU"/>
    <n v="3"/>
    <n v="2019"/>
    <s v="SPRING"/>
    <s v="SPRING"/>
    <s v="SPRING 2019"/>
    <s v="2018-2019"/>
    <n v="198"/>
    <x v="8"/>
  </r>
  <r>
    <x v="0"/>
    <n v="2018"/>
    <x v="5"/>
    <s v="AM"/>
    <s v="EEUU"/>
    <x v="0"/>
    <s v="SPRING 2019"/>
    <s v="SWIMWEAR"/>
    <x v="127"/>
    <s v="DOLARES AMERICANOS / UNITED STATES DOLLAR"/>
    <s v="BILL MILLER AND COMPANY"/>
    <s v="FLORIDA"/>
    <s v="ESTADOS UNIDOS EEUU"/>
    <n v="90"/>
    <n v="2019"/>
    <s v="SPRING"/>
    <s v="SPRING"/>
    <s v="SPRING 2019"/>
    <s v="2018-2019"/>
    <n v="2700"/>
    <x v="2"/>
  </r>
  <r>
    <x v="0"/>
    <n v="2018"/>
    <x v="5"/>
    <s v="AM"/>
    <s v="EEUU"/>
    <x v="0"/>
    <s v="SPRING 2019"/>
    <s v="SWIMWEAR"/>
    <x v="92"/>
    <s v="DOLARES AMERICANOS / UNITED STATES DOLLAR"/>
    <s v="BILL MILLER AND COMPANY"/>
    <s v="FLORIDA"/>
    <s v="ESTADOS UNIDOS EEUU"/>
    <n v="44"/>
    <n v="2019"/>
    <s v="SPRING"/>
    <s v="SPRING"/>
    <s v="SPRING 2019"/>
    <s v="2018-2019"/>
    <n v="1330"/>
    <x v="2"/>
  </r>
  <r>
    <x v="0"/>
    <n v="2018"/>
    <x v="5"/>
    <s v="AM"/>
    <s v="EEUU"/>
    <x v="0"/>
    <s v="SPRING 2019"/>
    <s v="SWIMWEAR"/>
    <x v="93"/>
    <s v="DOLARES AMERICANOS / UNITED STATES DOLLAR"/>
    <s v="BILL MILLER AND COMPANY"/>
    <s v="FLORIDA"/>
    <s v="ESTADOS UNIDOS EEUU"/>
    <n v="20"/>
    <n v="2019"/>
    <s v="SPRING"/>
    <s v="SPRING"/>
    <s v="SPRING 2019"/>
    <s v="2018-2019"/>
    <n v="585"/>
    <x v="2"/>
  </r>
  <r>
    <x v="0"/>
    <n v="2018"/>
    <x v="5"/>
    <s v="AM"/>
    <s v="EEUU"/>
    <x v="0"/>
    <s v="SPRING 2019"/>
    <s v="SWIMWEAR"/>
    <x v="128"/>
    <s v="DOLARES AMERICANOS / UNITED STATES DOLLAR"/>
    <s v="BILL MILLER AND COMPANY"/>
    <s v="FLORIDA"/>
    <s v="ESTADOS UNIDOS EEUU"/>
    <n v="90"/>
    <n v="2019"/>
    <s v="SPRING"/>
    <s v="SPRING"/>
    <s v="SPRING 2019"/>
    <s v="2018-2019"/>
    <n v="2700"/>
    <x v="2"/>
  </r>
  <r>
    <x v="0"/>
    <n v="2018"/>
    <x v="5"/>
    <s v="AM"/>
    <s v="EEUU"/>
    <x v="0"/>
    <s v="SPRING 2019"/>
    <s v="SWIMWEAR"/>
    <x v="236"/>
    <s v="DOLAR CANADIENSE / CANADIAN DOLLAR"/>
    <s v="JULIE BERTRAND"/>
    <s v="QUEBEC"/>
    <s v="CANADA"/>
    <n v="30"/>
    <n v="2019"/>
    <s v="SPRING"/>
    <s v="SPRING"/>
    <s v="SPRING 2019"/>
    <s v="2018-2019"/>
    <n v="1306.5474008358385"/>
    <x v="7"/>
  </r>
  <r>
    <x v="0"/>
    <n v="2018"/>
    <x v="5"/>
    <s v="AM"/>
    <s v="EEUU"/>
    <x v="0"/>
    <s v="SPRING 2019"/>
    <s v="SWIMWEAR"/>
    <x v="72"/>
    <s v="DOLARES AMERICANOS / UNITED STATES DOLLAR"/>
    <s v="PAIGE ALYSE STRAUGHAN"/>
    <s v="ONTARIO"/>
    <s v="CANADA"/>
    <n v="84"/>
    <n v="2019"/>
    <s v="SPRING"/>
    <s v="SPRING"/>
    <s v="SPRING 2019"/>
    <s v="2018-2019"/>
    <n v="2660.5000000000005"/>
    <x v="0"/>
  </r>
  <r>
    <x v="0"/>
    <n v="2018"/>
    <x v="5"/>
    <s v="AM"/>
    <s v="EEUU"/>
    <x v="0"/>
    <s v="SPRING 2019"/>
    <s v="SWIMWEAR"/>
    <x v="201"/>
    <s v="DOLARES AMERICANOS / UNITED STATES DOLLAR"/>
    <s v="BILL MILLER AND COMPANY"/>
    <s v="FLORIDA"/>
    <s v="ESTADOS UNIDOS EEUU"/>
    <n v="48"/>
    <n v="2019"/>
    <s v="SPRING"/>
    <s v="SPRING"/>
    <s v="SPRING 2019"/>
    <s v="2018-2019"/>
    <n v="1422"/>
    <x v="2"/>
  </r>
  <r>
    <x v="0"/>
    <n v="2018"/>
    <x v="5"/>
    <s v="AM"/>
    <s v="EEUU"/>
    <x v="0"/>
    <s v="SPRING 2019"/>
    <s v="SWIMWEAR"/>
    <x v="129"/>
    <s v="DOLARES AMERICANOS / UNITED STATES DOLLAR"/>
    <s v="BILL MILLER AND COMPANY"/>
    <s v="FLORIDA"/>
    <s v="ESTADOS UNIDOS EEUU"/>
    <n v="56"/>
    <n v="2019"/>
    <s v="SPRING"/>
    <s v="SPRING"/>
    <s v="SPRING 2019"/>
    <s v="2018-2019"/>
    <n v="1758"/>
    <x v="2"/>
  </r>
  <r>
    <x v="0"/>
    <n v="2018"/>
    <x v="5"/>
    <s v="AM"/>
    <s v="EEUU"/>
    <x v="0"/>
    <s v="SPRING 2019"/>
    <s v="SWIMWEAR"/>
    <x v="94"/>
    <s v="DOLARES AMERICANOS / UNITED STATES DOLLAR"/>
    <s v="BILL MILLER AND COMPANY"/>
    <s v="FLORIDA"/>
    <s v="ESTADOS UNIDOS EEUU"/>
    <n v="131"/>
    <n v="2019"/>
    <s v="SPRING"/>
    <s v="SPRING"/>
    <s v="SPRING 2019"/>
    <s v="2018-2019"/>
    <n v="4310"/>
    <x v="2"/>
  </r>
  <r>
    <x v="0"/>
    <n v="2018"/>
    <x v="5"/>
    <s v="AM"/>
    <s v="EEUU"/>
    <x v="0"/>
    <s v="SPRING 2019"/>
    <s v="SWIMWEAR"/>
    <x v="95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368"/>
    <x v="2"/>
  </r>
  <r>
    <x v="0"/>
    <n v="2018"/>
    <x v="5"/>
    <s v="AM"/>
    <s v="EEUU"/>
    <x v="0"/>
    <s v="SPRING 2019"/>
    <s v="SWIMWEAR"/>
    <x v="237"/>
    <s v="DOLARES AMERICANOS / UNITED STATES DOLLAR"/>
    <s v="BILL MILLER AND COMPANY"/>
    <s v="FLORIDA"/>
    <s v="ESTADOS UNIDOS EEUU"/>
    <n v="85"/>
    <n v="2019"/>
    <s v="SPRING"/>
    <s v="SPRING"/>
    <s v="SPRING 2019"/>
    <s v="2018-2019"/>
    <n v="2529"/>
    <x v="2"/>
  </r>
  <r>
    <x v="0"/>
    <n v="2018"/>
    <x v="5"/>
    <s v="AM"/>
    <s v="EEUU"/>
    <x v="0"/>
    <s v="SPRING 2019"/>
    <s v="SWIMWEAR"/>
    <x v="162"/>
    <s v="DOLARES AMERICANOS / UNITED STATES DOLLAR"/>
    <s v="BILL MILLER AND COMPANY"/>
    <s v="FLORIDA"/>
    <s v="ESTADOS UNIDOS EEUU"/>
    <n v="80"/>
    <n v="2019"/>
    <s v="SPRING"/>
    <s v="SPRING"/>
    <s v="SPRING 2019"/>
    <s v="2018-2019"/>
    <n v="2767"/>
    <x v="2"/>
  </r>
  <r>
    <x v="0"/>
    <n v="2018"/>
    <x v="5"/>
    <s v="AM"/>
    <s v="EEUU"/>
    <x v="0"/>
    <s v="SPRING 2019"/>
    <s v="SWIMWEAR"/>
    <x v="130"/>
    <s v="DOLARES AMERICANOS / UNITED STATES DOLLAR"/>
    <s v="BILL MILLER AND COMPANY"/>
    <s v="FLORIDA"/>
    <s v="ESTADOS UNIDOS EEUU"/>
    <n v="40"/>
    <n v="2019"/>
    <s v="SPRING"/>
    <s v="SPRING"/>
    <s v="SPRING 2019"/>
    <s v="2018-2019"/>
    <n v="1164"/>
    <x v="2"/>
  </r>
  <r>
    <x v="0"/>
    <n v="2018"/>
    <x v="5"/>
    <s v="AM"/>
    <s v="EEUU"/>
    <x v="0"/>
    <s v="SPRING 2019"/>
    <s v="SWIMWEAR"/>
    <x v="131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340"/>
    <x v="2"/>
  </r>
  <r>
    <x v="0"/>
    <n v="2018"/>
    <x v="5"/>
    <s v="AM"/>
    <s v="EEUU"/>
    <x v="0"/>
    <s v="SPRING 2019"/>
    <s v="SWIMWEAR"/>
    <x v="163"/>
    <s v="DOLARES AMERICANOS / UNITED STATES DOLLAR"/>
    <s v="BILL MILLER AND COMPANY"/>
    <s v="FLORIDA"/>
    <s v="ESTADOS UNIDOS EEUU"/>
    <n v="57"/>
    <n v="2019"/>
    <s v="SPRING"/>
    <s v="SPRING"/>
    <s v="SPRING 2019"/>
    <s v="2018-2019"/>
    <n v="2001"/>
    <x v="2"/>
  </r>
  <r>
    <x v="0"/>
    <n v="2018"/>
    <x v="5"/>
    <s v="AM"/>
    <s v="EEUU"/>
    <x v="0"/>
    <s v="SPRING 2019"/>
    <s v="SWIMWEAR"/>
    <x v="220"/>
    <s v="DOLARES AMERICANOS / UNITED STATES DOLLAR"/>
    <s v="LAURA BONG"/>
    <s v="LOUISIANA"/>
    <s v="ESTADOS UNIDOS EEUU"/>
    <n v="4"/>
    <n v="2019"/>
    <s v="SPRING"/>
    <s v="SPRING"/>
    <s v="SPRING 2019"/>
    <s v="2018-2019"/>
    <n v="120"/>
    <x v="6"/>
  </r>
  <r>
    <x v="0"/>
    <n v="2018"/>
    <x v="5"/>
    <s v="AM"/>
    <s v="EEUU"/>
    <x v="0"/>
    <s v="SPRING 2019"/>
    <s v="SWIMWEAR"/>
    <x v="203"/>
    <s v="DOLARES AMERICANOS / UNITED STATES DOLLAR"/>
    <s v="BILL MILLER AND COMPANY"/>
    <s v="FLORIDA"/>
    <s v="ESTADOS UNIDOS EEUU"/>
    <n v="52"/>
    <n v="2019"/>
    <s v="SPRING"/>
    <s v="SPRING"/>
    <s v="SPRING 2019"/>
    <s v="2018-2019"/>
    <n v="1740"/>
    <x v="2"/>
  </r>
  <r>
    <x v="0"/>
    <n v="2018"/>
    <x v="5"/>
    <s v="AM"/>
    <s v="EEUU"/>
    <x v="0"/>
    <s v="SPRING 2019"/>
    <s v="SWIMWEAR"/>
    <x v="205"/>
    <s v="DOLAR CANADIENSE / CANADIAN DOLLAR"/>
    <s v="JULIE BERTRAND"/>
    <s v="QUEBEC"/>
    <s v="CANADA"/>
    <n v="2615"/>
    <n v="2019"/>
    <s v="SPRING"/>
    <s v="SPRING"/>
    <s v="SPRING 2019"/>
    <s v="2018-2019"/>
    <n v="62521.26255590588"/>
    <x v="7"/>
  </r>
  <r>
    <x v="0"/>
    <n v="2018"/>
    <x v="5"/>
    <s v="AM"/>
    <s v="EEUU"/>
    <x v="0"/>
    <s v="SPRING 2019"/>
    <s v="SWIMWEAR"/>
    <x v="29"/>
    <s v="DOLAR CANADIENSE / CANADIAN DOLLAR"/>
    <s v="JULIE BERTRAND"/>
    <s v="QUEBEC"/>
    <s v="CANADA"/>
    <n v="16"/>
    <n v="2019"/>
    <s v="SPRING"/>
    <s v="SPRING"/>
    <s v="SPRING 2019"/>
    <s v="2018-2019"/>
    <n v="463.37708043111667"/>
    <x v="7"/>
  </r>
  <r>
    <x v="0"/>
    <n v="2018"/>
    <x v="5"/>
    <s v="AM"/>
    <s v="EEUU"/>
    <x v="0"/>
    <s v="SPRING 2019"/>
    <s v="SWIMWEAR"/>
    <x v="239"/>
    <s v="DOLARES AMERICANOS / UNITED STATES DOLLAR"/>
    <s v="ANITA M. HOPKINS"/>
    <s v="PENNSYLVANIA"/>
    <s v="ESTADOS UNIDOS EEUU"/>
    <n v="200"/>
    <n v="2019"/>
    <s v="SPRING"/>
    <s v="SPRING"/>
    <s v="SPRING 2019"/>
    <s v="2018-2019"/>
    <n v="5824.0000000000018"/>
    <x v="1"/>
  </r>
  <r>
    <x v="0"/>
    <n v="2018"/>
    <x v="5"/>
    <s v="AM"/>
    <s v="EEUU"/>
    <x v="0"/>
    <s v="SPRING 2019"/>
    <s v="SWIMWEAR"/>
    <x v="206"/>
    <s v="DOLARES AMERICANOS / UNITED STATES DOLLAR"/>
    <s v="BILL MILLER AND COMPANY"/>
    <s v="FLORIDA"/>
    <s v="ESTADOS UNIDOS EEUU"/>
    <n v="78"/>
    <n v="2019"/>
    <s v="SPRING"/>
    <s v="SPRING"/>
    <s v="SPRING 2019"/>
    <s v="2018-2019"/>
    <n v="2277"/>
    <x v="2"/>
  </r>
  <r>
    <x v="0"/>
    <n v="2018"/>
    <x v="5"/>
    <s v="AM"/>
    <s v="EEUU"/>
    <x v="0"/>
    <s v="SPRING 2019"/>
    <s v="SWIMWEAR"/>
    <x v="285"/>
    <s v="DOLARES AMERICANOS / UNITED STATES DOLLAR"/>
    <s v="JULIUS ORTIZ MALDONADO"/>
    <s v="PUERTO RICO"/>
    <s v="PUERTO RICO"/>
    <n v="140"/>
    <n v="2019"/>
    <s v="SPRING"/>
    <s v="SPRING"/>
    <s v="SPRING 2019"/>
    <s v="2018-2019"/>
    <n v="4186"/>
    <x v="15"/>
  </r>
  <r>
    <x v="0"/>
    <n v="2018"/>
    <x v="5"/>
    <s v="AM"/>
    <s v="EEUU"/>
    <x v="0"/>
    <s v="SPRING 2019"/>
    <s v="SWIMWEAR"/>
    <x v="241"/>
    <s v="DOLARES AMERICANOS / UNITED STATES DOLLAR"/>
    <s v="HOLLY SALES INC."/>
    <s v="MICHIGAN"/>
    <s v="ESTADOS UNIDOS EEUU"/>
    <n v="31"/>
    <n v="2019"/>
    <s v="SPRING"/>
    <s v="SPRING"/>
    <s v="SPRING 2019"/>
    <s v="2018-2019"/>
    <n v="862"/>
    <x v="8"/>
  </r>
  <r>
    <x v="0"/>
    <n v="2018"/>
    <x v="5"/>
    <s v="AM"/>
    <s v="EEUU"/>
    <x v="0"/>
    <s v="SPRING 2019"/>
    <s v="SWIMWEAR"/>
    <x v="286"/>
    <s v="DOLARES AMERICANOS / UNITED STATES DOLLAR"/>
    <s v="ANITA M. HOPKINS"/>
    <s v="NEW HAMPSHIRE"/>
    <s v="ESTADOS UNIDOS EEUU"/>
    <n v="73"/>
    <n v="2019"/>
    <s v="SPRING"/>
    <s v="SPRING"/>
    <s v="SPRING 2019"/>
    <s v="2018-2019"/>
    <n v="2077"/>
    <x v="1"/>
  </r>
  <r>
    <x v="0"/>
    <n v="2018"/>
    <x v="5"/>
    <s v="AM"/>
    <s v="EEUU"/>
    <x v="0"/>
    <s v="SPRING 2019"/>
    <s v="SWIMWEAR"/>
    <x v="287"/>
    <s v="DOLARES AMERICANOS / UNITED STATES DOLLAR"/>
    <s v="BILL MILLER AND COMPANY"/>
    <s v="FLORIDA"/>
    <s v="ESTADOS UNIDOS EEUU"/>
    <n v="28"/>
    <n v="2019"/>
    <s v="SPRING"/>
    <s v="SPRING"/>
    <s v="SPRING 2019"/>
    <s v="2018-2019"/>
    <n v="992"/>
    <x v="2"/>
  </r>
  <r>
    <x v="0"/>
    <n v="2018"/>
    <x v="5"/>
    <s v="AM"/>
    <s v="EEUU"/>
    <x v="0"/>
    <s v="SPRING 2019"/>
    <s v="SWIMWEAR"/>
    <x v="31"/>
    <s v="DOLARES AMERICANOS / UNITED STATES DOLLAR"/>
    <s v="HOLLY SALES INC."/>
    <s v="MICHIGAN"/>
    <s v="ESTADOS UNIDOS EEUU"/>
    <n v="40"/>
    <n v="2019"/>
    <s v="SPRING"/>
    <s v="SPRING"/>
    <s v="SPRING 2019"/>
    <s v="2018-2019"/>
    <n v="1299"/>
    <x v="8"/>
  </r>
  <r>
    <x v="0"/>
    <n v="2018"/>
    <x v="5"/>
    <s v="AM"/>
    <s v="EEUU"/>
    <x v="0"/>
    <s v="SPRING 2019"/>
    <s v="SWIMWEAR"/>
    <x v="288"/>
    <s v="DOLARES AMERICANOS / UNITED STATES DOLLAR"/>
    <s v="BILL MILLER AND COMPANY"/>
    <s v="GEORGIA"/>
    <s v="ESTADOS UNIDOS EEUU"/>
    <n v="167"/>
    <n v="2019"/>
    <s v="SPRING"/>
    <s v="SPRING"/>
    <s v="SPRING 2019"/>
    <s v="2018-2019"/>
    <n v="5180"/>
    <x v="2"/>
  </r>
  <r>
    <x v="0"/>
    <n v="2018"/>
    <x v="5"/>
    <s v="AM"/>
    <s v="EEUU"/>
    <x v="0"/>
    <s v="SPRING 2019"/>
    <s v="SWIMWEAR"/>
    <x v="289"/>
    <s v="DOLARES AMERICANOS / UNITED STATES DOLLAR"/>
    <s v="JULIUS ORTIZ MALDONADO"/>
    <s v="PUERTO RICO"/>
    <s v="PUERTO RICO"/>
    <n v="33"/>
    <n v="2019"/>
    <s v="SPRING"/>
    <s v="SPRING"/>
    <s v="SPRING 2019"/>
    <s v="2018-2019"/>
    <n v="1351"/>
    <x v="15"/>
  </r>
  <r>
    <x v="0"/>
    <n v="2018"/>
    <x v="5"/>
    <s v="AM"/>
    <s v="EEUU"/>
    <x v="0"/>
    <s v="SPRING 2019"/>
    <s v="SWIMWEAR"/>
    <x v="290"/>
    <s v="DOLAR CANADIENSE / CANADIAN DOLLAR"/>
    <s v="STEPHANIE VITALI"/>
    <s v="ONTARIO"/>
    <s v="CANADA"/>
    <n v="16"/>
    <n v="2019"/>
    <s v="SPRING"/>
    <s v="SPRING"/>
    <s v="SPRING 2019"/>
    <s v="2018-2019"/>
    <n v="455.31197301854968"/>
    <x v="4"/>
  </r>
  <r>
    <x v="0"/>
    <n v="2018"/>
    <x v="5"/>
    <s v="AM"/>
    <s v="EEUU"/>
    <x v="0"/>
    <s v="SPRING 2019"/>
    <s v="SWIMWEAR"/>
    <x v="168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89"/>
    <x v="2"/>
  </r>
  <r>
    <x v="0"/>
    <n v="2018"/>
    <x v="5"/>
    <s v="AM"/>
    <s v="EEUU"/>
    <x v="0"/>
    <s v="SPRING 2019"/>
    <s v="SWIMWEAR"/>
    <x v="207"/>
    <s v="DOLARES AMERICANOS / UNITED STATES DOLLAR"/>
    <s v="BILL MILLER AND COMPANY"/>
    <s v="ANTIGUA"/>
    <s v="ANTIGUA Y BARBUDA"/>
    <n v="84"/>
    <n v="2019"/>
    <s v="SPRING"/>
    <s v="SPRING"/>
    <s v="SPRING 2019"/>
    <s v="2018-2019"/>
    <n v="2574"/>
    <x v="2"/>
  </r>
  <r>
    <x v="0"/>
    <n v="2018"/>
    <x v="5"/>
    <s v="AM"/>
    <s v="EEUU"/>
    <x v="0"/>
    <s v="SPRING 2019"/>
    <s v="SWIMWEAR"/>
    <x v="243"/>
    <s v="DOLARES AMERICANOS / UNITED STATES DOLLAR"/>
    <s v="LAURA BONG"/>
    <s v="TENNESSEE"/>
    <s v="ESTADOS UNIDOS EEUU"/>
    <n v="204"/>
    <n v="2019"/>
    <s v="SPRING"/>
    <s v="SPRING"/>
    <s v="SPRING 2019"/>
    <s v="2018-2019"/>
    <n v="6399"/>
    <x v="6"/>
  </r>
  <r>
    <x v="0"/>
    <n v="2018"/>
    <x v="5"/>
    <s v="AM"/>
    <s v="EEUU"/>
    <x v="0"/>
    <s v="SPRING 2019"/>
    <s v="SWIMWEAR"/>
    <x v="291"/>
    <s v="DOLAR CANADIENSE / CANADIAN DOLLAR"/>
    <s v="STEPHANIE VITALI"/>
    <s v="ONTARIO"/>
    <s v="CANADA"/>
    <n v="42"/>
    <n v="2019"/>
    <s v="SPRING"/>
    <s v="SPRING"/>
    <s v="SPRING 2019"/>
    <s v="2018-2019"/>
    <n v="1606.4227582667349"/>
    <x v="4"/>
  </r>
  <r>
    <x v="0"/>
    <n v="2018"/>
    <x v="5"/>
    <s v="AM"/>
    <s v="EEUU"/>
    <x v="0"/>
    <s v="SPRING 2019"/>
    <s v="SWIMWEAR"/>
    <x v="169"/>
    <s v="DOLARES AMERICANOS / UNITED STATES DOLLAR"/>
    <s v="BILL MILLER AND COMPANY"/>
    <s v="FLORIDA"/>
    <s v="ESTADOS UNIDOS EEUU"/>
    <n v="13"/>
    <n v="2019"/>
    <s v="SPRING"/>
    <s v="SPRING"/>
    <s v="SPRING 2019"/>
    <s v="2018-2019"/>
    <n v="412"/>
    <x v="2"/>
  </r>
  <r>
    <x v="0"/>
    <n v="2018"/>
    <x v="5"/>
    <s v="AM"/>
    <s v="EEUU"/>
    <x v="0"/>
    <s v="SPRING 2019"/>
    <s v="SWIMWEAR"/>
    <x v="221"/>
    <s v="DOLARES AMERICANOS / UNITED STATES DOLLAR"/>
    <s v="BILL MILLER AND COMPANY"/>
    <s v="FLORIDA"/>
    <s v="ESTADOS UNIDOS EEUU"/>
    <n v="450"/>
    <n v="2019"/>
    <s v="SPRING"/>
    <s v="SPRING"/>
    <s v="SPRING 2019"/>
    <s v="2018-2019"/>
    <n v="13547"/>
    <x v="2"/>
  </r>
  <r>
    <x v="0"/>
    <n v="2018"/>
    <x v="5"/>
    <s v="AM"/>
    <s v="EEUU"/>
    <x v="0"/>
    <s v="SPRING 2019"/>
    <s v="SWIMWEAR"/>
    <x v="17"/>
    <s v="DOLARES AMERICANOS / UNITED STATES DOLLAR"/>
    <s v="LAURA BONG"/>
    <s v="MISSISSIPPI"/>
    <s v="ESTADOS UNIDOS EEUU"/>
    <n v="209"/>
    <n v="2019"/>
    <s v="SPRING"/>
    <s v="SPRING"/>
    <s v="SPRING 2019"/>
    <s v="2018-2019"/>
    <n v="6615"/>
    <x v="6"/>
  </r>
  <r>
    <x v="0"/>
    <n v="2018"/>
    <x v="5"/>
    <s v="AM"/>
    <s v="EEUU"/>
    <x v="0"/>
    <s v="SPRING 2019"/>
    <s v="SWIMWEAR"/>
    <x v="292"/>
    <s v="DOLAR CANADIENSE / CANADIAN DOLLAR"/>
    <s v="JULIE BERTRAND"/>
    <s v="QUEBEC"/>
    <s v="CANADA"/>
    <n v="536"/>
    <n v="2019"/>
    <s v="SPRING"/>
    <s v="SPRING"/>
    <s v="SPRING 2019"/>
    <s v="2018-2019"/>
    <n v="17098.614267908208"/>
    <x v="7"/>
  </r>
  <r>
    <x v="0"/>
    <n v="2018"/>
    <x v="5"/>
    <s v="AM"/>
    <s v="EEUU"/>
    <x v="0"/>
    <s v="SPRING 2019"/>
    <s v="SWIMWEAR"/>
    <x v="293"/>
    <s v="DOLARES AMERICANOS / UNITED STATES DOLLAR"/>
    <s v="BILL MILLER AND COMPANY"/>
    <s v="FLORIDA"/>
    <s v="ESTADOS UNIDOS EEUU"/>
    <n v="30"/>
    <n v="2019"/>
    <s v="SPRING"/>
    <s v="SPRING"/>
    <s v="SPRING 2019"/>
    <s v="2018-2019"/>
    <n v="1152"/>
    <x v="2"/>
  </r>
  <r>
    <x v="0"/>
    <n v="2018"/>
    <x v="5"/>
    <s v="AM"/>
    <s v="EEUU"/>
    <x v="0"/>
    <s v="SPRING 2019"/>
    <s v="SWIMWEAR"/>
    <x v="294"/>
    <s v="DOLARES AMERICANOS / UNITED STATES DOLLAR"/>
    <s v="BILL MILLER AND COMPANY"/>
    <s v="FLORIDA"/>
    <s v="ESTADOS UNIDOS EEUU"/>
    <n v="34"/>
    <n v="2019"/>
    <s v="SPRING"/>
    <s v="SPRING"/>
    <s v="SPRING 2019"/>
    <s v="2018-2019"/>
    <n v="1119"/>
    <x v="2"/>
  </r>
  <r>
    <x v="0"/>
    <n v="2018"/>
    <x v="5"/>
    <s v="AM"/>
    <s v="EEUU"/>
    <x v="0"/>
    <s v="SPRING 2019"/>
    <s v="SWIMWEAR"/>
    <x v="244"/>
    <s v="DOLARES AMERICANOS / UNITED STATES DOLLAR"/>
    <s v="ANITA M. HOPKINS"/>
    <s v="NEW JERSEY"/>
    <s v="ESTADOS UNIDOS EEUU"/>
    <n v="50"/>
    <n v="2019"/>
    <s v="SPRING"/>
    <s v="SPRING"/>
    <s v="SPRING 2019"/>
    <s v="2018-2019"/>
    <n v="1496"/>
    <x v="1"/>
  </r>
  <r>
    <x v="0"/>
    <n v="2018"/>
    <x v="5"/>
    <s v="AM"/>
    <s v="EEUU"/>
    <x v="0"/>
    <s v="SPRING 2019"/>
    <s v="SWIMWEAR"/>
    <x v="184"/>
    <s v="DOLARES AMERICANOS / UNITED STATES DOLLAR"/>
    <s v="PHYLLIS POSNER"/>
    <s v="CALIFORNIA"/>
    <s v="ESTADOS UNIDOS EEUU"/>
    <n v="47"/>
    <n v="2019"/>
    <s v="SPRING"/>
    <s v="SPRING"/>
    <s v="SPRING 2019"/>
    <s v="2018-2019"/>
    <n v="1383"/>
    <x v="5"/>
  </r>
  <r>
    <x v="0"/>
    <n v="2018"/>
    <x v="5"/>
    <s v="AM"/>
    <s v="EEUU"/>
    <x v="0"/>
    <s v="SPRING 2019"/>
    <s v="SWIMWEAR"/>
    <x v="245"/>
    <s v="DOLAR CANADIENSE / CANADIAN DOLLAR"/>
    <s v="STEPHANIE VITALI"/>
    <s v="ONTARIO"/>
    <s v="CANADA"/>
    <n v="20"/>
    <n v="2019"/>
    <s v="SPRING"/>
    <s v="SPRING"/>
    <s v="SPRING 2019"/>
    <s v="2018-2019"/>
    <n v="544.02815455678569"/>
    <x v="4"/>
  </r>
  <r>
    <x v="0"/>
    <n v="2018"/>
    <x v="5"/>
    <s v="AM"/>
    <s v="EEUU"/>
    <x v="0"/>
    <s v="SPRING 2019"/>
    <s v="SWIMWEAR"/>
    <x v="10"/>
    <s v="DOLARES AMERICANOS / UNITED STATES DOLLAR"/>
    <s v="ANITA M. HOPKINS"/>
    <s v="MARYLAND"/>
    <s v="ESTADOS UNIDOS EEUU"/>
    <n v="124"/>
    <n v="2019"/>
    <s v="SPRING"/>
    <s v="SPRING"/>
    <s v="SPRING 2019"/>
    <s v="2018-2019"/>
    <n v="3738"/>
    <x v="1"/>
  </r>
  <r>
    <x v="0"/>
    <n v="2018"/>
    <x v="5"/>
    <s v="AM"/>
    <s v="EEUU"/>
    <x v="0"/>
    <s v="SPRING 2019"/>
    <s v="SWIMWEAR"/>
    <x v="295"/>
    <s v="DOLARES AMERICANOS / UNITED STATES DOLLAR"/>
    <s v="DENISE ARNETT"/>
    <s v="WASHINGTON"/>
    <s v="ESTADOS UNIDOS EEUU"/>
    <n v="150"/>
    <n v="2019"/>
    <s v="SPRING"/>
    <s v="SPRING"/>
    <s v="SPRING 2019"/>
    <s v="2018-2019"/>
    <n v="4316"/>
    <x v="14"/>
  </r>
  <r>
    <x v="0"/>
    <n v="2018"/>
    <x v="5"/>
    <s v="AM"/>
    <s v="EEUU"/>
    <x v="0"/>
    <s v="SPRING 2019"/>
    <s v="SWIMWEAR"/>
    <x v="209"/>
    <s v="DOLARES AMERICANOS / UNITED STATES DOLLAR"/>
    <s v="PHYLLIS POSNER"/>
    <s v="CALIFORNIA"/>
    <s v="ESTADOS UNIDOS EEUU"/>
    <n v="20"/>
    <n v="2019"/>
    <s v="SPRING"/>
    <s v="SPRING"/>
    <s v="SPRING 2019"/>
    <s v="2018-2019"/>
    <n v="620"/>
    <x v="5"/>
  </r>
  <r>
    <x v="0"/>
    <n v="2018"/>
    <x v="5"/>
    <s v="AM"/>
    <s v="EEUU"/>
    <x v="0"/>
    <s v="SPRING 2019"/>
    <s v="SWIMWEAR"/>
    <x v="78"/>
    <s v="DOLARES AMERICANOS / UNITED STATES DOLLAR"/>
    <s v="MIE MANNICHE"/>
    <s v="CALIFORNIA"/>
    <s v="ESTADOS UNIDOS EEUU"/>
    <n v="42"/>
    <n v="2019"/>
    <s v="SPRING"/>
    <s v="SPRING"/>
    <s v="SPRING 2019"/>
    <s v="2018-2019"/>
    <n v="1210"/>
    <x v="11"/>
  </r>
  <r>
    <x v="0"/>
    <n v="2018"/>
    <x v="5"/>
    <s v="AM"/>
    <s v="EEUU"/>
    <x v="0"/>
    <s v="SPRING 2019"/>
    <s v="SWIMWEAR"/>
    <x v="296"/>
    <s v="DOLARES AMERICANOS / UNITED STATES DOLLAR"/>
    <s v="LAURA BONG"/>
    <s v="LOUISIANA"/>
    <s v="ESTADOS UNIDOS EEUU"/>
    <n v="42"/>
    <n v="2019"/>
    <s v="SPRING"/>
    <s v="SPRING"/>
    <s v="SPRING 2019"/>
    <s v="2018-2019"/>
    <n v="1269"/>
    <x v="6"/>
  </r>
  <r>
    <x v="0"/>
    <n v="2018"/>
    <x v="5"/>
    <s v="AM"/>
    <s v="EEUU"/>
    <x v="0"/>
    <s v="SPRING 2019"/>
    <s v="SWIMWEAR"/>
    <x v="132"/>
    <s v="DOLAR CANADIENSE / CANADIAN DOLLAR"/>
    <s v="SHOUTOUTAGENCY"/>
    <s v="ALBERTA"/>
    <s v="CANADA"/>
    <n v="12"/>
    <n v="2019"/>
    <s v="SPRING"/>
    <s v="SPRING"/>
    <s v="SPRING 2019"/>
    <s v="2018-2019"/>
    <n v="327.73663758340058"/>
    <x v="3"/>
  </r>
  <r>
    <x v="0"/>
    <n v="2018"/>
    <x v="5"/>
    <s v="AM"/>
    <s v="EEUU"/>
    <x v="0"/>
    <s v="SPRING 2019"/>
    <s v="SWIMWEAR"/>
    <x v="133"/>
    <s v="DOLARES AMERICANOS / UNITED STATES DOLLAR"/>
    <s v="MIE MANNICHE"/>
    <s v="CALIFORNIA"/>
    <s v="ESTADOS UNIDOS EEUU"/>
    <n v="32"/>
    <n v="2019"/>
    <s v="SPRING"/>
    <s v="SPRING"/>
    <s v="SPRING 2019"/>
    <s v="2018-2019"/>
    <n v="1096"/>
    <x v="11"/>
  </r>
  <r>
    <x v="0"/>
    <n v="2018"/>
    <x v="5"/>
    <s v="AM"/>
    <s v="EEUU"/>
    <x v="0"/>
    <s v="SPRING 2019"/>
    <s v="SWIMWEAR"/>
    <x v="297"/>
    <s v="DOLARES AMERICANOS / UNITED STATES DOLLAR"/>
    <s v="ANITA M. HOPKINS"/>
    <s v="PENNSYLVANIA"/>
    <s v="ESTADOS UNIDOS EEUU"/>
    <n v="28"/>
    <n v="2019"/>
    <s v="SPRING"/>
    <s v="SPRING"/>
    <s v="SPRING 2019"/>
    <s v="2018-2019"/>
    <n v="858"/>
    <x v="1"/>
  </r>
  <r>
    <x v="0"/>
    <n v="2018"/>
    <x v="5"/>
    <s v="AM"/>
    <s v="EEUU"/>
    <x v="0"/>
    <s v="SPRING 2019"/>
    <s v="SWIMWEAR"/>
    <x v="298"/>
    <s v="DOLARES AMERICANOS / UNITED STATES DOLLAR"/>
    <s v="PHYLLIS POSNER"/>
    <s v="ARIZONA"/>
    <s v="ESTADOS UNIDOS EEUU"/>
    <n v="56"/>
    <n v="2019"/>
    <s v="SPRING"/>
    <s v="SPRING"/>
    <s v="SPRING 2019"/>
    <s v="2018-2019"/>
    <n v="1881"/>
    <x v="5"/>
  </r>
  <r>
    <x v="0"/>
    <n v="2018"/>
    <x v="5"/>
    <s v="AM"/>
    <s v="EEUU"/>
    <x v="0"/>
    <s v="SPRING 2019"/>
    <s v="SWIMWEAR"/>
    <x v="299"/>
    <s v="DOLARES AMERICANOS / UNITED STATES DOLLAR"/>
    <s v="DENISE ARNETT"/>
    <s v="OREGON"/>
    <s v="ESTADOS UNIDOS EEUU"/>
    <n v="29"/>
    <n v="2019"/>
    <s v="SPRING"/>
    <s v="SPRING"/>
    <s v="SPRING 2019"/>
    <s v="2018-2019"/>
    <n v="977"/>
    <x v="14"/>
  </r>
  <r>
    <x v="0"/>
    <n v="2018"/>
    <x v="5"/>
    <s v="AM"/>
    <s v="EEUU"/>
    <x v="0"/>
    <s v="SPRING 2019"/>
    <s v="SWIMWEAR"/>
    <x v="249"/>
    <s v="DOLAR CANADIENSE / CANADIAN DOLLAR"/>
    <s v="JULIE BERTRAND"/>
    <s v="QUEBEC"/>
    <s v="CANADA"/>
    <n v="8"/>
    <n v="2019"/>
    <s v="SPRING"/>
    <s v="SPRING"/>
    <s v="SPRING 2019"/>
    <s v="2018-2019"/>
    <n v="248.55194662365275"/>
    <x v="7"/>
  </r>
  <r>
    <x v="0"/>
    <n v="2018"/>
    <x v="5"/>
    <s v="AM"/>
    <s v="EEUU"/>
    <x v="0"/>
    <s v="SPRING 2019"/>
    <s v="SWIMWEAR"/>
    <x v="300"/>
    <s v="DOLARES AMERICANOS / UNITED STATES DOLLAR"/>
    <s v="HOLLY SALES INC."/>
    <s v="OHIO"/>
    <s v="ESTADOS UNIDOS EEUU"/>
    <n v="2"/>
    <n v="2019"/>
    <s v="SPRING"/>
    <s v="SPRING"/>
    <s v="SPRING 2019"/>
    <s v="2018-2019"/>
    <n v="60"/>
    <x v="8"/>
  </r>
  <r>
    <x v="0"/>
    <n v="2018"/>
    <x v="5"/>
    <s v="AM"/>
    <s v="EEUU"/>
    <x v="0"/>
    <s v="SPRING 2019"/>
    <s v="SWIMWEAR"/>
    <x v="214"/>
    <s v="DOLARES AMERICANOS / UNITED STATES DOLLAR"/>
    <s v="BILL MILLER AND COMPANY"/>
    <s v="NORTH CAROLINA"/>
    <s v="ESTADOS UNIDOS EEUU"/>
    <n v="22"/>
    <n v="2019"/>
    <s v="SPRING"/>
    <s v="SPRING"/>
    <s v="SPRING 2019"/>
    <s v="2018-2019"/>
    <n v="689"/>
    <x v="2"/>
  </r>
  <r>
    <x v="0"/>
    <n v="2018"/>
    <x v="5"/>
    <s v="AM"/>
    <s v="EEUU"/>
    <x v="0"/>
    <s v="SPRING 2019"/>
    <s v="SWIMWEAR"/>
    <x v="135"/>
    <s v="DOLARES AMERICANOS / UNITED STATES DOLLAR"/>
    <s v="PHYLLIS POSNER"/>
    <s v="CALIFORNIA"/>
    <s v="ESTADOS UNIDOS EEUU"/>
    <n v="78"/>
    <n v="2019"/>
    <s v="SPRING"/>
    <s v="SPRING"/>
    <s v="SPRING 2019"/>
    <s v="2018-2019"/>
    <n v="2289"/>
    <x v="5"/>
  </r>
  <r>
    <x v="0"/>
    <n v="2018"/>
    <x v="5"/>
    <s v="AM"/>
    <s v="EEUU"/>
    <x v="0"/>
    <s v="SPRING 2019"/>
    <s v="SWIMWEAR"/>
    <x v="250"/>
    <s v="DOLARES AMERICANOS / UNITED STATES DOLLAR"/>
    <s v="PHYLLIS POSNER"/>
    <s v="CALIFORNIA"/>
    <s v="ESTADOS UNIDOS EEUU"/>
    <n v="12"/>
    <n v="2019"/>
    <s v="SPRING"/>
    <s v="SPRING"/>
    <s v="SPRING 2019"/>
    <s v="2018-2019"/>
    <n v="375"/>
    <x v="5"/>
  </r>
  <r>
    <x v="0"/>
    <n v="2018"/>
    <x v="5"/>
    <s v="AM"/>
    <s v="EEUU"/>
    <x v="0"/>
    <s v="SPRING 2019"/>
    <s v="SWIMWEAR"/>
    <x v="252"/>
    <s v="DOLARES AMERICANOS / UNITED STATES DOLLAR"/>
    <s v="BILL MILLER AND COMPANY"/>
    <s v="FLORIDA"/>
    <s v="ESTADOS UNIDOS EEUU"/>
    <n v="30"/>
    <n v="2019"/>
    <s v="SPRING"/>
    <s v="SPRING"/>
    <s v="SPRING 2019"/>
    <s v="2018-2019"/>
    <n v="885"/>
    <x v="2"/>
  </r>
  <r>
    <x v="0"/>
    <n v="2018"/>
    <x v="5"/>
    <s v="AM"/>
    <s v="EEUU"/>
    <x v="0"/>
    <s v="SPRING 2019"/>
    <s v="SWIMWEAR"/>
    <x v="150"/>
    <s v="DOLAR CANADIENSE / CANADIAN DOLLAR"/>
    <s v="SHOUTOUTAGENCY"/>
    <s v="BRITISH COLUMBIA"/>
    <s v="CANADA"/>
    <n v="4"/>
    <n v="2019"/>
    <s v="SPRING"/>
    <s v="SPRING"/>
    <s v="SPRING 2019"/>
    <s v="2018-2019"/>
    <n v="111.44512061001542"/>
    <x v="3"/>
  </r>
  <r>
    <x v="0"/>
    <n v="2018"/>
    <x v="5"/>
    <s v="AM"/>
    <s v="EEUU"/>
    <x v="0"/>
    <s v="SPRING 2019"/>
    <s v="SWIMWEAR"/>
    <x v="301"/>
    <s v="DOLARES AMERICANOS / UNITED STATES DOLLAR"/>
    <s v="LAURA BONG"/>
    <s v="LOUISIANA"/>
    <s v="ESTADOS UNIDOS EEUU"/>
    <n v="65"/>
    <n v="2019"/>
    <s v="SPRING"/>
    <s v="SPRING"/>
    <s v="SPRING 2019"/>
    <s v="2018-2019"/>
    <n v="2085"/>
    <x v="6"/>
  </r>
  <r>
    <x v="0"/>
    <n v="2018"/>
    <x v="5"/>
    <s v="AM"/>
    <s v="EEUU"/>
    <x v="0"/>
    <s v="SPRING 2019"/>
    <s v="SWIMWEAR"/>
    <x v="136"/>
    <s v="DOLARES AMERICANOS / UNITED STATES DOLLAR"/>
    <s v="LAURA BONG"/>
    <s v="TEXAS"/>
    <s v="ESTADOS UNIDOS EEUU"/>
    <n v="62"/>
    <n v="2019"/>
    <s v="SPRING"/>
    <s v="SPRING"/>
    <s v="SPRING 2019"/>
    <s v="2018-2019"/>
    <n v="1911"/>
    <x v="6"/>
  </r>
  <r>
    <x v="0"/>
    <n v="2018"/>
    <x v="5"/>
    <s v="AM"/>
    <s v="EEUU"/>
    <x v="0"/>
    <s v="SPRING 2019"/>
    <s v="SWIMWEAR"/>
    <x v="138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738"/>
    <x v="2"/>
  </r>
  <r>
    <x v="0"/>
    <n v="2018"/>
    <x v="5"/>
    <s v="AM"/>
    <s v="EEUU"/>
    <x v="0"/>
    <s v="SPRING 2019"/>
    <s v="SWIMWEAR"/>
    <x v="145"/>
    <s v="DOLARES AMERICANOS / UNITED STATES DOLLAR"/>
    <s v="HOLLY SALES INC."/>
    <s v="NORTH DAKOTA"/>
    <s v="ESTADOS UNIDOS EEUU"/>
    <n v="14"/>
    <n v="2019"/>
    <s v="SPRING"/>
    <s v="SPRING"/>
    <s v="SPRING 2019"/>
    <s v="2018-2019"/>
    <n v="461"/>
    <x v="8"/>
  </r>
  <r>
    <x v="0"/>
    <n v="2018"/>
    <x v="5"/>
    <s v="AM"/>
    <s v="EEUU"/>
    <x v="0"/>
    <s v="SPRING 2019"/>
    <s v="SWIMWEAR"/>
    <x v="254"/>
    <s v="DOLARES AMERICANOS / UNITED STATES DOLLAR"/>
    <s v="ANITA M. HOPKINS"/>
    <s v="NEW YORK"/>
    <s v="ESTADOS UNIDOS EEUU"/>
    <n v="562"/>
    <n v="2019"/>
    <s v="SPRING"/>
    <s v="SPRING"/>
    <s v="SPRING 2019"/>
    <s v="2018-2019"/>
    <n v="13676.399999999996"/>
    <x v="1"/>
  </r>
  <r>
    <x v="0"/>
    <n v="2018"/>
    <x v="5"/>
    <s v="AM"/>
    <s v="EEUU"/>
    <x v="0"/>
    <s v="SPRING 2019"/>
    <s v="SWIMWEAR"/>
    <x v="215"/>
    <s v="DOLARES AMERICANOS / UNITED STATES DOLLAR"/>
    <s v="BILL MILLER AND COMPANY"/>
    <s v="FLORIDA"/>
    <s v="ESTADOS UNIDOS EEUU"/>
    <n v="38"/>
    <n v="2019"/>
    <s v="SPRING"/>
    <s v="SPRING"/>
    <s v="SPRING 2019"/>
    <s v="2018-2019"/>
    <n v="1343"/>
    <x v="2"/>
  </r>
  <r>
    <x v="0"/>
    <n v="2018"/>
    <x v="5"/>
    <s v="AM"/>
    <s v="EEUU"/>
    <x v="0"/>
    <s v="SPRING 2019"/>
    <s v="SWIMWEAR"/>
    <x v="256"/>
    <s v="DOLARES AMERICANOS / UNITED STATES DOLLAR"/>
    <s v="JULIUS ORTIZ MALDONADO"/>
    <s v="PUERTO RICO"/>
    <s v="PUERTO RICO"/>
    <n v="32"/>
    <n v="2019"/>
    <s v="SPRING"/>
    <s v="SPRING"/>
    <s v="SPRING 2019"/>
    <s v="2018-2019"/>
    <n v="1068"/>
    <x v="15"/>
  </r>
  <r>
    <x v="0"/>
    <n v="2018"/>
    <x v="5"/>
    <s v="AM"/>
    <s v="EEUU"/>
    <x v="0"/>
    <s v="SPRING 2019"/>
    <s v="SWIMWEAR"/>
    <x v="267"/>
    <s v="DOLARES AMERICANOS / UNITED STATES DOLLAR"/>
    <s v="LAURA BONG"/>
    <s v="LOUISIANA"/>
    <s v="ESTADOS UNIDOS EEUU"/>
    <n v="62"/>
    <n v="2019"/>
    <s v="SPRING"/>
    <s v="SPRING"/>
    <s v="SPRING 2019"/>
    <s v="2018-2019"/>
    <n v="1824"/>
    <x v="6"/>
  </r>
  <r>
    <x v="0"/>
    <n v="2018"/>
    <x v="5"/>
    <s v="AM"/>
    <s v="EEUU"/>
    <x v="0"/>
    <s v="SPRING 2019"/>
    <s v="SWIMWEAR"/>
    <x v="302"/>
    <s v="DOLARES AMERICANOS / UNITED STATES DOLLAR"/>
    <s v="DENISE ARNETT"/>
    <s v="COLORADO"/>
    <s v="ESTADOS UNIDOS EEUU"/>
    <n v="8"/>
    <n v="2019"/>
    <s v="SPRING"/>
    <s v="SPRING"/>
    <s v="SPRING 2019"/>
    <s v="2018-2019"/>
    <n v="252"/>
    <x v="14"/>
  </r>
  <r>
    <x v="0"/>
    <n v="2018"/>
    <x v="5"/>
    <s v="AM"/>
    <s v="EEUU"/>
    <x v="0"/>
    <s v="SPRING 2019"/>
    <s v="ACCESSORIES"/>
    <x v="187"/>
    <s v="DOLARES AMERICANOS / UNITED STATES DOLLAR"/>
    <s v="BILL MILLER AND COMPANY"/>
    <s v="FLORIDA"/>
    <s v="ESTADOS UNIDOS EEUU"/>
    <n v="30"/>
    <n v="2019"/>
    <s v="SPRING"/>
    <s v="SPRING"/>
    <s v="SPRING 2019"/>
    <s v="2018-2019"/>
    <n v="426"/>
    <x v="2"/>
  </r>
  <r>
    <x v="0"/>
    <n v="2018"/>
    <x v="5"/>
    <s v="AM"/>
    <s v="EEUU"/>
    <x v="0"/>
    <s v="SPRING 2019"/>
    <s v="ACCESSORIES"/>
    <x v="154"/>
    <s v="DOLAR CANADIENSE / CANADIAN DOLLAR"/>
    <s v="STEPHANIE VITALI"/>
    <s v="ONTARIO"/>
    <s v="CANADA"/>
    <n v="8"/>
    <n v="2019"/>
    <s v="SPRING"/>
    <s v="SPRING"/>
    <s v="SPRING 2019"/>
    <s v="2018-2019"/>
    <n v="102.41220030794048"/>
    <x v="4"/>
  </r>
  <r>
    <x v="0"/>
    <n v="2018"/>
    <x v="5"/>
    <s v="AM"/>
    <s v="EEUU"/>
    <x v="0"/>
    <s v="SPRING 2019"/>
    <s v="ACCESSORIES"/>
    <x v="268"/>
    <s v="DOLARES AMERICANOS / UNITED STATES DOLLAR"/>
    <s v="LAURA BONG"/>
    <s v="TEXAS"/>
    <s v="ESTADOS UNIDOS EEUU"/>
    <n v="30"/>
    <n v="2019"/>
    <s v="SPRING"/>
    <s v="SPRING"/>
    <s v="SPRING 2019"/>
    <s v="2018-2019"/>
    <n v="528"/>
    <x v="6"/>
  </r>
  <r>
    <x v="0"/>
    <n v="2018"/>
    <x v="5"/>
    <s v="AM"/>
    <s v="EEUU"/>
    <x v="0"/>
    <s v="SPRING 2019"/>
    <s v="ACCESSORIES"/>
    <x v="269"/>
    <s v="DOLARES AMERICANOS / UNITED STATES DOLLAR"/>
    <s v="BILL MILLER AND COMPANY"/>
    <s v="ALABAMA"/>
    <s v="ESTADOS UNIDOS EEUU"/>
    <n v="23"/>
    <n v="2019"/>
    <s v="SPRING"/>
    <s v="SPRING"/>
    <s v="SPRING 2019"/>
    <s v="2018-2019"/>
    <n v="299"/>
    <x v="2"/>
  </r>
  <r>
    <x v="0"/>
    <n v="2018"/>
    <x v="5"/>
    <s v="AM"/>
    <s v="EEUU"/>
    <x v="0"/>
    <s v="SPRING 2019"/>
    <s v="ACCESSORIES"/>
    <x v="270"/>
    <s v="DOLARES AMERICANOS / UNITED STATES DOLLAR"/>
    <s v="DENISE ARNETT"/>
    <s v="UTAH"/>
    <s v="ESTADOS UNIDOS EEUU"/>
    <n v="49"/>
    <n v="2019"/>
    <s v="SPRING"/>
    <s v="SPRING"/>
    <s v="SPRING 2019"/>
    <s v="2018-2019"/>
    <n v="553"/>
    <x v="14"/>
  </r>
  <r>
    <x v="0"/>
    <n v="2018"/>
    <x v="5"/>
    <s v="AM"/>
    <s v="EEUU"/>
    <x v="0"/>
    <s v="SPRING 2019"/>
    <s v="ACCESSORIES"/>
    <x v="84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76"/>
    <x v="2"/>
  </r>
  <r>
    <x v="0"/>
    <n v="2018"/>
    <x v="5"/>
    <s v="AM"/>
    <s v="EEUU"/>
    <x v="0"/>
    <s v="SPRING 2019"/>
    <s v="ACCESSORIES"/>
    <x v="49"/>
    <s v="DOLAR CANADIENSE / CANADIAN DOLLAR"/>
    <s v="STEPHANIE VITALI"/>
    <s v="ONTARIO"/>
    <s v="CANADA"/>
    <n v="1"/>
    <n v="2019"/>
    <s v="SPRING"/>
    <s v="SPRING"/>
    <s v="SPRING 2019"/>
    <s v="2018-2019"/>
    <n v="6.5987242466456486"/>
    <x v="4"/>
  </r>
  <r>
    <x v="0"/>
    <n v="2018"/>
    <x v="5"/>
    <s v="AM"/>
    <s v="EEUU"/>
    <x v="0"/>
    <s v="SPRING 2019"/>
    <s v="ACCESSORIES"/>
    <x v="54"/>
    <s v="DOLAR CANADIENSE / CANADIAN DOLLAR"/>
    <s v="JULIE BERTRAND"/>
    <s v="QUEBEC"/>
    <s v="CANADA"/>
    <n v="6"/>
    <n v="2019"/>
    <s v="SPRING"/>
    <s v="SPRING"/>
    <s v="SPRING 2019"/>
    <s v="2018-2019"/>
    <n v="79.184690959747783"/>
    <x v="7"/>
  </r>
  <r>
    <x v="0"/>
    <n v="2018"/>
    <x v="5"/>
    <s v="AM"/>
    <s v="EEUU"/>
    <x v="0"/>
    <s v="SPRING 2019"/>
    <s v="ACCESSORIES"/>
    <x v="85"/>
    <s v="DOLARES AMERICANOS / UNITED STATES DOLLAR"/>
    <s v="JUDITH ANN DEAL"/>
    <s v="HAWAII"/>
    <s v="ESTADOS UNIDOS EEUU"/>
    <n v="6"/>
    <n v="2019"/>
    <s v="SPRING"/>
    <s v="SPRING"/>
    <s v="SPRING 2019"/>
    <s v="2018-2019"/>
    <n v="322"/>
    <x v="10"/>
  </r>
  <r>
    <x v="0"/>
    <n v="2018"/>
    <x v="5"/>
    <s v="AM"/>
    <s v="EEUU"/>
    <x v="0"/>
    <s v="SPRING 2019"/>
    <s v="ACCESSORIES"/>
    <x v="22"/>
    <s v="DOLARES AMERICANOS / UNITED STATES DOLLAR"/>
    <s v="JUDITH ANN DEAL"/>
    <s v="HAWAII"/>
    <s v="ESTADOS UNIDOS EEUU"/>
    <n v="108"/>
    <n v="2019"/>
    <s v="SPRING"/>
    <s v="SPRING"/>
    <s v="SPRING 2019"/>
    <s v="2018-2019"/>
    <n v="2052"/>
    <x v="10"/>
  </r>
  <r>
    <x v="0"/>
    <n v="2018"/>
    <x v="5"/>
    <s v="AM"/>
    <s v="EEUU"/>
    <x v="0"/>
    <s v="SPRING 2019"/>
    <s v="ACCESSORIES"/>
    <x v="271"/>
    <s v="DOLARES AMERICANOS / UNITED STATES DOLLAR"/>
    <s v="HOLLY SALES INC."/>
    <s v="MICHIGAN"/>
    <s v="ESTADOS UNIDOS EEUU"/>
    <n v="40"/>
    <n v="2019"/>
    <s v="SPRING"/>
    <s v="SPRING"/>
    <s v="SPRING 2019"/>
    <s v="2018-2019"/>
    <n v="616"/>
    <x v="8"/>
  </r>
  <r>
    <x v="0"/>
    <n v="2018"/>
    <x v="5"/>
    <s v="AM"/>
    <s v="EEUU"/>
    <x v="0"/>
    <s v="SPRING 2019"/>
    <s v="ACCESSORIES"/>
    <x v="114"/>
    <s v="DOLARES AMERICANOS / UNITED STATES DOLLAR"/>
    <s v="ANITA M. HOPKINS"/>
    <s v="NEW JERSEY"/>
    <s v="ESTADOS UNIDOS EEUU"/>
    <n v="28"/>
    <n v="2019"/>
    <s v="SPRING"/>
    <s v="SPRING"/>
    <s v="SPRING 2019"/>
    <s v="2018-2019"/>
    <n v="330"/>
    <x v="1"/>
  </r>
  <r>
    <x v="0"/>
    <n v="2018"/>
    <x v="5"/>
    <s v="AM"/>
    <s v="EEUU"/>
    <x v="0"/>
    <s v="SPRING 2019"/>
    <s v="ACCESSORIES"/>
    <x v="272"/>
    <s v="DOLARES AMERICANOS / UNITED STATES DOLLAR"/>
    <s v="HOLLY SALES INC."/>
    <s v="MINNESOTA"/>
    <s v="ESTADOS UNIDOS EEUU"/>
    <n v="10"/>
    <n v="2019"/>
    <s v="SPRING"/>
    <s v="SPRING"/>
    <s v="SPRING 2019"/>
    <s v="2018-2019"/>
    <n v="152"/>
    <x v="8"/>
  </r>
  <r>
    <x v="0"/>
    <n v="2018"/>
    <x v="5"/>
    <s v="AM"/>
    <s v="EEUU"/>
    <x v="0"/>
    <s v="SPRING 2019"/>
    <s v="ACCESSORIES"/>
    <x v="144"/>
    <s v="DOLARES AMERICANOS / UNITED STATES DOLLAR"/>
    <s v="LAURA BONG"/>
    <s v="TEXAS"/>
    <s v="ESTADOS UNIDOS EEUU"/>
    <n v="11"/>
    <n v="2019"/>
    <s v="SPRING"/>
    <s v="SPRING"/>
    <s v="SPRING 2019"/>
    <s v="2018-2019"/>
    <n v="185"/>
    <x v="6"/>
  </r>
  <r>
    <x v="0"/>
    <n v="2018"/>
    <x v="5"/>
    <s v="AM"/>
    <s v="EEUU"/>
    <x v="0"/>
    <s v="SPRING 2019"/>
    <s v="ACCESSORIES"/>
    <x v="274"/>
    <s v="DOLARES AMERICANOS / UNITED STATES DOLLAR"/>
    <s v="LAURA BONG"/>
    <s v="KANSAS"/>
    <s v="ESTADOS UNIDOS EEUU"/>
    <n v="62"/>
    <n v="2019"/>
    <s v="SPRING"/>
    <s v="SPRING"/>
    <s v="SPRING 2019"/>
    <s v="2018-2019"/>
    <n v="840"/>
    <x v="6"/>
  </r>
  <r>
    <x v="0"/>
    <n v="2018"/>
    <x v="5"/>
    <s v="AM"/>
    <s v="EEUU"/>
    <x v="0"/>
    <s v="SPRING 2019"/>
    <s v="ACCESSORIES"/>
    <x v="155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216"/>
    <x v="2"/>
  </r>
  <r>
    <x v="0"/>
    <n v="2018"/>
    <x v="5"/>
    <s v="AM"/>
    <s v="EEUU"/>
    <x v="0"/>
    <s v="SPRING 2019"/>
    <s v="ACCESSORIES"/>
    <x v="24"/>
    <s v="DOLARES AMERICANOS / UNITED STATES DOLLAR"/>
    <s v="MIE MANNICHE"/>
    <s v="CALIFORNIA"/>
    <s v="ESTADOS UNIDOS EEUU"/>
    <n v="12"/>
    <n v="2019"/>
    <s v="SPRING"/>
    <s v="SPRING"/>
    <s v="SPRING 2019"/>
    <s v="2018-2019"/>
    <n v="200"/>
    <x v="11"/>
  </r>
  <r>
    <x v="0"/>
    <n v="2018"/>
    <x v="5"/>
    <s v="AM"/>
    <s v="EEUU"/>
    <x v="0"/>
    <s v="SPRING 2019"/>
    <s v="ACCESSORIES"/>
    <x v="50"/>
    <s v="DOLARES AMERICANOS / UNITED STATES DOLLAR"/>
    <s v="BILL MILLER AND COMPANY"/>
    <s v="FLORIDA"/>
    <s v="ESTADOS UNIDOS EEUU"/>
    <n v="36"/>
    <n v="2019"/>
    <s v="SPRING"/>
    <s v="SPRING"/>
    <s v="SPRING 2019"/>
    <s v="2018-2019"/>
    <n v="504"/>
    <x v="2"/>
  </r>
  <r>
    <x v="0"/>
    <n v="2018"/>
    <x v="5"/>
    <s v="AM"/>
    <s v="EEUU"/>
    <x v="0"/>
    <s v="SPRING 2019"/>
    <s v="ACCESSORIES"/>
    <x v="232"/>
    <s v="DOLARES AMERICANOS / UNITED STATES DOLLAR"/>
    <s v="HOLLY SALES INC."/>
    <s v="MINNESOTA"/>
    <s v="ESTADOS UNIDOS EEUU"/>
    <n v="12"/>
    <n v="2019"/>
    <s v="SPRING"/>
    <s v="SPRING"/>
    <s v="SPRING 2019"/>
    <s v="2018-2019"/>
    <n v="186"/>
    <x v="8"/>
  </r>
  <r>
    <x v="0"/>
    <n v="2018"/>
    <x v="5"/>
    <s v="AM"/>
    <s v="EEUU"/>
    <x v="0"/>
    <s v="SPRING 2019"/>
    <s v="ACCESSORIES"/>
    <x v="5"/>
    <s v="DOLARES AMERICANOS / UNITED STATES DOLLAR"/>
    <s v="STEPHANIE VITALI"/>
    <s v="ONTARIO"/>
    <s v="CANADA"/>
    <n v="38"/>
    <n v="2019"/>
    <s v="SPRING"/>
    <s v="SPRING"/>
    <s v="SPRING 2019"/>
    <s v="2018-2019"/>
    <n v="510"/>
    <x v="4"/>
  </r>
  <r>
    <x v="0"/>
    <n v="2018"/>
    <x v="5"/>
    <s v="AM"/>
    <s v="EEUU"/>
    <x v="0"/>
    <s v="SPRING 2019"/>
    <s v="ACCESSORIES"/>
    <x v="5"/>
    <s v="DOLARES AMERICANOS / UNITED STATES DOLLAR"/>
    <s v="STEPHANIE VITALI"/>
    <s v="ILLINOIS"/>
    <s v="ESTADOS UNIDOS EEUU"/>
    <n v="92"/>
    <n v="2019"/>
    <s v="SPRING"/>
    <s v="SPRING"/>
    <s v="SPRING 2019"/>
    <s v="2018-2019"/>
    <n v="1080"/>
    <x v="4"/>
  </r>
  <r>
    <x v="0"/>
    <n v="2018"/>
    <x v="5"/>
    <s v="AM"/>
    <s v="EEUU"/>
    <x v="0"/>
    <s v="SPRING 2019"/>
    <s v="ACCESSORIES"/>
    <x v="275"/>
    <s v="DOLARES AMERICANOS / UNITED STATES DOLLAR"/>
    <s v="BILL MILLER AND COMPANY"/>
    <s v="SOUTH CAROLINA"/>
    <s v="ESTADOS UNIDOS EEUU"/>
    <n v="38"/>
    <n v="2019"/>
    <s v="SPRING"/>
    <s v="SPRING"/>
    <s v="SPRING 2019"/>
    <s v="2018-2019"/>
    <n v="358"/>
    <x v="2"/>
  </r>
  <r>
    <x v="0"/>
    <n v="2018"/>
    <x v="5"/>
    <s v="AM"/>
    <s v="EEUU"/>
    <x v="0"/>
    <s v="SPRING 2019"/>
    <s v="ACCESSORIES"/>
    <x v="276"/>
    <s v="DOLARES AMERICANOS / UNITED STATES DOLLAR"/>
    <s v="LAURA BONG"/>
    <s v="MISSISSIPPI"/>
    <s v="ESTADOS UNIDOS EEUU"/>
    <n v="18"/>
    <n v="2019"/>
    <s v="SPRING"/>
    <s v="SPRING"/>
    <s v="SPRING 2019"/>
    <s v="2018-2019"/>
    <n v="324"/>
    <x v="6"/>
  </r>
  <r>
    <x v="0"/>
    <n v="2018"/>
    <x v="5"/>
    <s v="AM"/>
    <s v="EEUU"/>
    <x v="0"/>
    <s v="SPRING 2019"/>
    <s v="ACCESSORIES"/>
    <x v="277"/>
    <s v="DOLARES AMERICANOS / UNITED STATES DOLLAR"/>
    <s v="LAURA BONG"/>
    <s v="ARKANSAS"/>
    <s v="ESTADOS UNIDOS EEUU"/>
    <n v="6"/>
    <n v="2019"/>
    <s v="SPRING"/>
    <s v="SPRING"/>
    <s v="SPRING 2019"/>
    <s v="2018-2019"/>
    <n v="54"/>
    <x v="6"/>
  </r>
  <r>
    <x v="0"/>
    <n v="2018"/>
    <x v="5"/>
    <s v="AM"/>
    <s v="EEUU"/>
    <x v="0"/>
    <s v="SPRING 2019"/>
    <s v="ACCESSORIES"/>
    <x v="278"/>
    <s v="DOLARES AMERICANOS / UNITED STATES DOLLAR"/>
    <s v="ANITA M. HOPKINS"/>
    <s v="NEW YORK"/>
    <s v="ESTADOS UNIDOS EEUU"/>
    <n v="502"/>
    <n v="2019"/>
    <s v="SPRING"/>
    <s v="SPRING"/>
    <s v="SPRING 2019"/>
    <s v="2018-2019"/>
    <n v="5122"/>
    <x v="1"/>
  </r>
  <r>
    <x v="0"/>
    <n v="2018"/>
    <x v="5"/>
    <s v="AM"/>
    <s v="EEUU"/>
    <x v="0"/>
    <s v="SPRING 2019"/>
    <s v="ACCESSORIES"/>
    <x v="233"/>
    <s v="DOLARES AMERICANOS / UNITED STATES DOLLAR"/>
    <s v="HOLLY SALES INC."/>
    <s v="COLORADO"/>
    <s v="ESTADOS UNIDOS EEUU"/>
    <n v="19"/>
    <n v="2019"/>
    <s v="SPRING"/>
    <s v="SPRING"/>
    <s v="SPRING 2019"/>
    <s v="2018-2019"/>
    <n v="400"/>
    <x v="8"/>
  </r>
  <r>
    <x v="0"/>
    <n v="2018"/>
    <x v="5"/>
    <s v="AM"/>
    <s v="EEUU"/>
    <x v="0"/>
    <s v="SPRING 2019"/>
    <s v="ACCESSORIES"/>
    <x v="233"/>
    <s v="DOLARES AMERICANOS / UNITED STATES DOLLAR"/>
    <s v="HOLLY SALES INC."/>
    <s v="MINNESOTA"/>
    <s v="ESTADOS UNIDOS EEUU"/>
    <n v="28"/>
    <n v="2019"/>
    <s v="SPRING"/>
    <s v="SPRING"/>
    <s v="SPRING 2019"/>
    <s v="2018-2019"/>
    <n v="559"/>
    <x v="8"/>
  </r>
  <r>
    <x v="0"/>
    <n v="2018"/>
    <x v="5"/>
    <s v="AM"/>
    <s v="EEUU"/>
    <x v="0"/>
    <s v="SPRING 2019"/>
    <s v="ACCESSORIES"/>
    <x v="233"/>
    <s v="DOLARES AMERICANOS / UNITED STATES DOLLAR"/>
    <s v="HOLLY SALES INC."/>
    <s v="MISSOURI"/>
    <s v="ESTADOS UNIDOS EEUU"/>
    <n v="18"/>
    <n v="2019"/>
    <s v="SPRING"/>
    <s v="SPRING"/>
    <s v="SPRING 2019"/>
    <s v="2018-2019"/>
    <n v="240"/>
    <x v="8"/>
  </r>
  <r>
    <x v="0"/>
    <n v="2018"/>
    <x v="5"/>
    <s v="AM"/>
    <s v="EEUU"/>
    <x v="0"/>
    <s v="SPRING 2019"/>
    <s v="ACCESSORIES"/>
    <x v="18"/>
    <s v="DOLARES AMERICANOS / UNITED STATES DOLLAR"/>
    <s v="LAURA BONG"/>
    <s v="TEXAS"/>
    <s v="ESTADOS UNIDOS EEUU"/>
    <n v="30"/>
    <n v="2019"/>
    <s v="SPRING"/>
    <s v="SPRING"/>
    <s v="SPRING 2019"/>
    <s v="2018-2019"/>
    <n v="402"/>
    <x v="6"/>
  </r>
  <r>
    <x v="0"/>
    <n v="2018"/>
    <x v="5"/>
    <s v="AM"/>
    <s v="EEUU"/>
    <x v="0"/>
    <s v="SPRING 2019"/>
    <s v="ACCESSORIES"/>
    <x v="124"/>
    <s v="DOLARES AMERICANOS / UNITED STATES DOLLAR"/>
    <s v="JUDITH ANN DEAL"/>
    <s v="HAWAII"/>
    <s v="ESTADOS UNIDOS EEUU"/>
    <n v="15"/>
    <n v="2019"/>
    <s v="SPRING"/>
    <s v="SPRING"/>
    <s v="SPRING 2019"/>
    <s v="2018-2019"/>
    <n v="288"/>
    <x v="10"/>
  </r>
  <r>
    <x v="0"/>
    <n v="2018"/>
    <x v="5"/>
    <s v="AM"/>
    <s v="EEUU"/>
    <x v="0"/>
    <s v="SPRING 2019"/>
    <s v="ACCESSORIES"/>
    <x v="26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56"/>
    <x v="2"/>
  </r>
  <r>
    <x v="0"/>
    <n v="2018"/>
    <x v="5"/>
    <s v="AM"/>
    <s v="EEUU"/>
    <x v="0"/>
    <s v="SPRING 2019"/>
    <s v="ACCESSORIES"/>
    <x v="126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84"/>
    <x v="2"/>
  </r>
  <r>
    <x v="0"/>
    <n v="2018"/>
    <x v="5"/>
    <s v="AM"/>
    <s v="EEUU"/>
    <x v="0"/>
    <s v="SPRING 2019"/>
    <s v="ACCESSORIES"/>
    <x v="19"/>
    <s v="DOLARES AMERICANOS / UNITED STATES DOLLAR"/>
    <s v="HOLLY SALES INC."/>
    <s v="OHIO"/>
    <s v="ESTADOS UNIDOS EEUU"/>
    <n v="18"/>
    <n v="2019"/>
    <s v="SPRING"/>
    <s v="SPRING"/>
    <s v="SPRING 2019"/>
    <s v="2018-2019"/>
    <n v="294"/>
    <x v="8"/>
  </r>
  <r>
    <x v="0"/>
    <n v="2018"/>
    <x v="5"/>
    <s v="AM"/>
    <s v="EEUU"/>
    <x v="0"/>
    <s v="SPRING 2019"/>
    <s v="ACCESSORIES"/>
    <x v="280"/>
    <s v="DOLARES AMERICANOS / UNITED STATES DOLLAR"/>
    <s v="BILL MILLER AND COMPANY"/>
    <s v="GEORGIA"/>
    <s v="ESTADOS UNIDOS EEUU"/>
    <n v="44"/>
    <n v="2019"/>
    <s v="SPRING"/>
    <s v="SPRING"/>
    <s v="SPRING 2019"/>
    <s v="2018-2019"/>
    <n v="308"/>
    <x v="2"/>
  </r>
  <r>
    <x v="0"/>
    <n v="2018"/>
    <x v="5"/>
    <s v="AM"/>
    <s v="EEUU"/>
    <x v="0"/>
    <s v="SPRING 2019"/>
    <s v="ACCESSORIES"/>
    <x v="74"/>
    <s v="DOLARES AMERICANOS / UNITED STATES DOLLAR"/>
    <s v="JUDITH ANN DEAL"/>
    <s v="HAWAII"/>
    <s v="ESTADOS UNIDOS EEUU"/>
    <n v="37"/>
    <n v="2019"/>
    <s v="SPRING"/>
    <s v="SPRING"/>
    <s v="SPRING 2019"/>
    <s v="2018-2019"/>
    <n v="427"/>
    <x v="10"/>
  </r>
  <r>
    <x v="0"/>
    <n v="2018"/>
    <x v="5"/>
    <s v="AM"/>
    <s v="EEUU"/>
    <x v="0"/>
    <s v="SPRING 2019"/>
    <s v="ACCESSORIES"/>
    <x v="198"/>
    <s v="DOLAR CANADIENSE / CANADIAN DOLLAR"/>
    <s v="JULIE BERTRAND"/>
    <s v="QUEBEC"/>
    <s v="CANADA"/>
    <n v="12"/>
    <n v="2019"/>
    <s v="SPRING"/>
    <s v="SPRING"/>
    <s v="SPRING 2019"/>
    <s v="2018-2019"/>
    <n v="184.76427890607818"/>
    <x v="7"/>
  </r>
  <r>
    <x v="0"/>
    <n v="2018"/>
    <x v="5"/>
    <s v="AM"/>
    <s v="EEUU"/>
    <x v="0"/>
    <s v="SPRING 2019"/>
    <s v="ACCESSORIES"/>
    <x v="283"/>
    <s v="DOLARES AMERICANOS / UNITED STATES DOLLAR"/>
    <s v="BILL MILLER AND COMPANY"/>
    <s v="SOUTH CAROLINA"/>
    <s v="ESTADOS UNIDOS EEUU"/>
    <n v="38"/>
    <n v="2019"/>
    <s v="SPRING"/>
    <s v="SPRING"/>
    <s v="SPRING 2019"/>
    <s v="2018-2019"/>
    <n v="358"/>
    <x v="2"/>
  </r>
  <r>
    <x v="0"/>
    <n v="2018"/>
    <x v="5"/>
    <s v="AM"/>
    <s v="EEUU"/>
    <x v="0"/>
    <s v="SPRING 2019"/>
    <s v="ACCESSORIES"/>
    <x v="8"/>
    <s v="DOLARES AMERICANOS / UNITED STATES DOLLAR"/>
    <s v="LAURA BONG"/>
    <s v="TEXAS"/>
    <s v="ESTADOS UNIDOS EEUU"/>
    <n v="6"/>
    <n v="2019"/>
    <s v="SPRING"/>
    <s v="SPRING"/>
    <s v="SPRING 2019"/>
    <s v="2018-2019"/>
    <n v="126"/>
    <x v="6"/>
  </r>
  <r>
    <x v="0"/>
    <n v="2018"/>
    <x v="5"/>
    <s v="AM"/>
    <s v="EEUU"/>
    <x v="0"/>
    <s v="SPRING 2019"/>
    <s v="ACCESSORIES"/>
    <x v="159"/>
    <s v="DOLARES AMERICANOS / UNITED STATES DOLLAR"/>
    <s v="BILL MILLER AND COMPANY"/>
    <s v="BONAIRE"/>
    <s v="PAISES BAJOS (HOLANDA)"/>
    <n v="8"/>
    <n v="2019"/>
    <s v="SPRING"/>
    <s v="SPRING"/>
    <s v="SPRING 2019"/>
    <s v="2018-2019"/>
    <n v="80"/>
    <x v="2"/>
  </r>
  <r>
    <x v="0"/>
    <n v="2018"/>
    <x v="5"/>
    <s v="AM"/>
    <s v="EEUU"/>
    <x v="0"/>
    <s v="SPRING 2019"/>
    <s v="ACCESSORIES"/>
    <x v="115"/>
    <s v="DOLARES AMERICANOS / UNITED STATES DOLLAR"/>
    <s v="HOLLY SALES INC."/>
    <s v="MINNESOTA"/>
    <s v="ESTADOS UNIDOS EEUU"/>
    <n v="10"/>
    <n v="2019"/>
    <s v="SPRING"/>
    <s v="SPRING"/>
    <s v="SPRING 2019"/>
    <s v="2018-2019"/>
    <n v="186"/>
    <x v="8"/>
  </r>
  <r>
    <x v="0"/>
    <n v="2018"/>
    <x v="5"/>
    <s v="AM"/>
    <s v="EEUU"/>
    <x v="0"/>
    <s v="SPRING 2019"/>
    <s v="ACCESSORIES"/>
    <x v="92"/>
    <s v="DOLARES AMERICANOS / UNITED STATES DOLLAR"/>
    <s v="BILL MILLER AND COMPANY"/>
    <s v="FLORIDA"/>
    <s v="ESTADOS UNIDOS EEUU"/>
    <n v="21"/>
    <n v="2019"/>
    <s v="SPRING"/>
    <s v="SPRING"/>
    <s v="SPRING 2019"/>
    <s v="2018-2019"/>
    <n v="237"/>
    <x v="2"/>
  </r>
  <r>
    <x v="0"/>
    <n v="2018"/>
    <x v="5"/>
    <s v="AM"/>
    <s v="EEUU"/>
    <x v="0"/>
    <s v="SPRING 2019"/>
    <s v="ACCESSORIES"/>
    <x v="201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29"/>
    <x v="2"/>
  </r>
  <r>
    <x v="0"/>
    <n v="2018"/>
    <x v="5"/>
    <s v="AM"/>
    <s v="EEUU"/>
    <x v="0"/>
    <s v="SPRING 2019"/>
    <s v="ACCESSORIES"/>
    <x v="94"/>
    <s v="DOLARES AMERICANOS / UNITED STATES DOLLAR"/>
    <s v="BILL MILLER AND COMPANY"/>
    <s v="FLORIDA"/>
    <s v="ESTADOS UNIDOS EEUU"/>
    <n v="102"/>
    <n v="2019"/>
    <s v="SPRING"/>
    <s v="SPRING"/>
    <s v="SPRING 2019"/>
    <s v="2018-2019"/>
    <n v="1542"/>
    <x v="2"/>
  </r>
  <r>
    <x v="0"/>
    <n v="2018"/>
    <x v="5"/>
    <s v="AM"/>
    <s v="EEUU"/>
    <x v="0"/>
    <s v="SPRING 2019"/>
    <s v="ACCESSORIES"/>
    <x v="237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84"/>
    <x v="2"/>
  </r>
  <r>
    <x v="0"/>
    <n v="2018"/>
    <x v="5"/>
    <s v="AM"/>
    <s v="EEUU"/>
    <x v="0"/>
    <s v="SPRING 2019"/>
    <s v="ACCESSORIES"/>
    <x v="131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84"/>
    <x v="2"/>
  </r>
  <r>
    <x v="0"/>
    <n v="2018"/>
    <x v="5"/>
    <s v="AM"/>
    <s v="EEUU"/>
    <x v="0"/>
    <s v="SPRING 2019"/>
    <s v="ACCESSORIES"/>
    <x v="163"/>
    <s v="DOLARES AMERICANOS / UNITED STATES DOLLAR"/>
    <s v="BILL MILLER AND COMPANY"/>
    <s v="FLORIDA"/>
    <s v="ESTADOS UNIDOS EEUU"/>
    <n v="90"/>
    <n v="2019"/>
    <s v="SPRING"/>
    <s v="SPRING"/>
    <s v="SPRING 2019"/>
    <s v="2018-2019"/>
    <n v="1374"/>
    <x v="2"/>
  </r>
  <r>
    <x v="0"/>
    <n v="2018"/>
    <x v="5"/>
    <s v="AM"/>
    <s v="EEUU"/>
    <x v="0"/>
    <s v="SPRING 2019"/>
    <s v="ACCESSORIES"/>
    <x v="220"/>
    <s v="DOLARES AMERICANOS / UNITED STATES DOLLAR"/>
    <s v="LAURA BONG"/>
    <s v="LOUISIANA"/>
    <s v="ESTADOS UNIDOS EEUU"/>
    <n v="34"/>
    <n v="2019"/>
    <s v="SPRING"/>
    <s v="SPRING"/>
    <s v="SPRING 2019"/>
    <s v="2018-2019"/>
    <n v="510"/>
    <x v="6"/>
  </r>
  <r>
    <x v="0"/>
    <n v="2018"/>
    <x v="5"/>
    <s v="AM"/>
    <s v="EEUU"/>
    <x v="0"/>
    <s v="SPRING 2019"/>
    <s v="ACCESSORIES"/>
    <x v="29"/>
    <s v="DOLAR CANADIENSE / CANADIAN DOLLAR"/>
    <s v="JULIE BERTRAND"/>
    <s v="QUEBEC"/>
    <s v="CANADA"/>
    <n v="18"/>
    <n v="2019"/>
    <s v="SPRING"/>
    <s v="SPRING"/>
    <s v="SPRING 2019"/>
    <s v="2018-2019"/>
    <n v="237.55407287924334"/>
    <x v="7"/>
  </r>
  <r>
    <x v="0"/>
    <n v="2018"/>
    <x v="5"/>
    <s v="AM"/>
    <s v="EEUU"/>
    <x v="0"/>
    <s v="SPRING 2019"/>
    <s v="ACCESSORIES"/>
    <x v="241"/>
    <s v="DOLARES AMERICANOS / UNITED STATES DOLLAR"/>
    <s v="HOLLY SALES INC."/>
    <s v="MICHIGAN"/>
    <s v="ESTADOS UNIDOS EEUU"/>
    <n v="18"/>
    <n v="2019"/>
    <s v="SPRING"/>
    <s v="SPRING"/>
    <s v="SPRING 2019"/>
    <s v="2018-2019"/>
    <n v="322"/>
    <x v="8"/>
  </r>
  <r>
    <x v="0"/>
    <n v="2018"/>
    <x v="5"/>
    <s v="AM"/>
    <s v="EEUU"/>
    <x v="0"/>
    <s v="SPRING 2019"/>
    <s v="ACCESSORIES"/>
    <x v="286"/>
    <s v="DOLARES AMERICANOS / UNITED STATES DOLLAR"/>
    <s v="ANITA M. HOPKINS"/>
    <s v="NEW HAMPSHIRE"/>
    <s v="ESTADOS UNIDOS EEUU"/>
    <n v="54"/>
    <n v="2019"/>
    <s v="SPRING"/>
    <s v="SPRING"/>
    <s v="SPRING 2019"/>
    <s v="2018-2019"/>
    <n v="776"/>
    <x v="1"/>
  </r>
  <r>
    <x v="0"/>
    <n v="2018"/>
    <x v="5"/>
    <s v="AM"/>
    <s v="EEUU"/>
    <x v="0"/>
    <s v="SPRING 2019"/>
    <s v="ACCESSORIES"/>
    <x v="168"/>
    <s v="DOLARES AMERICANOS / UNITED STATES DOLLAR"/>
    <s v="BILL MILLER AND COMPANY"/>
    <s v="FLORIDA"/>
    <s v="ESTADOS UNIDOS EEUU"/>
    <n v="14"/>
    <n v="2019"/>
    <s v="SPRING"/>
    <s v="SPRING"/>
    <s v="SPRING 2019"/>
    <s v="2018-2019"/>
    <n v="208"/>
    <x v="2"/>
  </r>
  <r>
    <x v="0"/>
    <n v="2018"/>
    <x v="5"/>
    <s v="AM"/>
    <s v="EEUU"/>
    <x v="0"/>
    <s v="SPRING 2019"/>
    <s v="ACCESSORIES"/>
    <x v="17"/>
    <s v="DOLARES AMERICANOS / UNITED STATES DOLLAR"/>
    <s v="LAURA BONG"/>
    <s v="MISSISSIPPI"/>
    <s v="ESTADOS UNIDOS EEUU"/>
    <n v="32"/>
    <n v="2019"/>
    <s v="SPRING"/>
    <s v="SPRING"/>
    <s v="SPRING 2019"/>
    <s v="2018-2019"/>
    <n v="410"/>
    <x v="6"/>
  </r>
  <r>
    <x v="0"/>
    <n v="2018"/>
    <x v="5"/>
    <s v="AM"/>
    <s v="EEUU"/>
    <x v="0"/>
    <s v="SPRING 2019"/>
    <s v="ACCESSORIES"/>
    <x v="245"/>
    <s v="DOLAR CANADIENSE / CANADIAN DOLLAR"/>
    <s v="STEPHANIE VITALI"/>
    <s v="ONTARIO"/>
    <s v="CANADA"/>
    <n v="2"/>
    <n v="2019"/>
    <s v="SPRING"/>
    <s v="SPRING"/>
    <s v="SPRING 2019"/>
    <s v="2018-2019"/>
    <n v="26.394896986582594"/>
    <x v="4"/>
  </r>
  <r>
    <x v="0"/>
    <n v="2018"/>
    <x v="5"/>
    <s v="AM"/>
    <s v="EEUU"/>
    <x v="0"/>
    <s v="SPRING 2019"/>
    <s v="ACCESSORIES"/>
    <x v="10"/>
    <s v="DOLARES AMERICANOS / UNITED STATES DOLLAR"/>
    <s v="ANITA M. HOPKINS"/>
    <s v="MARYLAND"/>
    <s v="ESTADOS UNIDOS EEUU"/>
    <n v="48"/>
    <n v="2019"/>
    <s v="SPRING"/>
    <s v="SPRING"/>
    <s v="SPRING 2019"/>
    <s v="2018-2019"/>
    <n v="586"/>
    <x v="1"/>
  </r>
  <r>
    <x v="0"/>
    <n v="2018"/>
    <x v="5"/>
    <s v="AM"/>
    <s v="EEUU"/>
    <x v="0"/>
    <s v="SPRING 2019"/>
    <s v="ACCESSORIES"/>
    <x v="222"/>
    <s v="DOLARES AMERICANOS / UNITED STATES DOLLAR"/>
    <s v="PHYLLIS POSNER"/>
    <s v="FLORIDA"/>
    <s v="ESTADOS UNIDOS EEUU"/>
    <n v="130"/>
    <n v="2019"/>
    <s v="SPRING"/>
    <s v="SPRING"/>
    <s v="SPRING 2019"/>
    <s v="2018-2019"/>
    <n v="1250"/>
    <x v="5"/>
  </r>
  <r>
    <x v="0"/>
    <n v="2018"/>
    <x v="5"/>
    <s v="AM"/>
    <s v="EEUU"/>
    <x v="0"/>
    <s v="SPRING 2019"/>
    <s v="ACCESSORIES"/>
    <x v="78"/>
    <s v="DOLARES AMERICANOS / UNITED STATES DOLLAR"/>
    <s v="MIE MANNICHE"/>
    <s v="CALIFORNIA"/>
    <s v="ESTADOS UNIDOS EEUU"/>
    <n v="16"/>
    <n v="2019"/>
    <s v="SPRING"/>
    <s v="SPRING"/>
    <s v="SPRING 2019"/>
    <s v="2018-2019"/>
    <n v="204"/>
    <x v="11"/>
  </r>
  <r>
    <x v="0"/>
    <n v="2018"/>
    <x v="5"/>
    <s v="AM"/>
    <s v="EEUU"/>
    <x v="0"/>
    <s v="SPRING 2019"/>
    <s v="ACCESSORIES"/>
    <x v="296"/>
    <s v="DOLARES AMERICANOS / UNITED STATES DOLLAR"/>
    <s v="LAURA BONG"/>
    <s v="LOUISIANA"/>
    <s v="ESTADOS UNIDOS EEUU"/>
    <n v="24"/>
    <n v="2019"/>
    <s v="SPRING"/>
    <s v="SPRING"/>
    <s v="SPRING 2019"/>
    <s v="2018-2019"/>
    <n v="432"/>
    <x v="6"/>
  </r>
  <r>
    <x v="0"/>
    <n v="2018"/>
    <x v="5"/>
    <s v="AM"/>
    <s v="EEUU"/>
    <x v="0"/>
    <s v="SPRING 2019"/>
    <s v="ACCESSORIES"/>
    <x v="12"/>
    <s v="DOLARES AMERICANOS / UNITED STATES DOLLAR"/>
    <s v="PHYLLIS POSNER"/>
    <s v="CALIFORNIA"/>
    <s v="ESTADOS UNIDOS EEUU"/>
    <n v="24"/>
    <n v="2019"/>
    <s v="SPRING"/>
    <s v="SPRING"/>
    <s v="SPRING 2019"/>
    <s v="2018-2019"/>
    <n v="384"/>
    <x v="5"/>
  </r>
  <r>
    <x v="0"/>
    <n v="2018"/>
    <x v="5"/>
    <s v="AM"/>
    <s v="EEUU"/>
    <x v="0"/>
    <s v="SPRING 2019"/>
    <s v="ACCESSORIES"/>
    <x v="249"/>
    <s v="DOLAR CANADIENSE / CANADIAN DOLLAR"/>
    <s v="JULIE BERTRAND"/>
    <s v="QUEBEC"/>
    <s v="CANADA"/>
    <n v="8"/>
    <n v="2019"/>
    <s v="SPRING"/>
    <s v="SPRING"/>
    <s v="SPRING 2019"/>
    <s v="2018-2019"/>
    <n v="117.31065327370042"/>
    <x v="7"/>
  </r>
  <r>
    <x v="0"/>
    <n v="2018"/>
    <x v="5"/>
    <s v="AM"/>
    <s v="EEUU"/>
    <x v="0"/>
    <s v="SPRING 2019"/>
    <s v="ACCESSORIES"/>
    <x v="300"/>
    <s v="DOLARES AMERICANOS / UNITED STATES DOLLAR"/>
    <s v="HOLLY SALES INC."/>
    <s v="OHIO"/>
    <s v="ESTADOS UNIDOS EEUU"/>
    <n v="6"/>
    <n v="2019"/>
    <s v="SPRING"/>
    <s v="SPRING"/>
    <s v="SPRING 2019"/>
    <s v="2018-2019"/>
    <n v="114"/>
    <x v="8"/>
  </r>
  <r>
    <x v="0"/>
    <n v="2018"/>
    <x v="5"/>
    <s v="AM"/>
    <s v="EEUU"/>
    <x v="0"/>
    <s v="SPRING 2019"/>
    <s v="ACCESSORIES"/>
    <x v="250"/>
    <s v="DOLARES AMERICANOS / UNITED STATES DOLLAR"/>
    <s v="PHYLLIS POSNER"/>
    <s v="CALIFORNIA"/>
    <s v="ESTADOS UNIDOS EEUU"/>
    <n v="4"/>
    <n v="2019"/>
    <s v="SPRING"/>
    <s v="SPRING"/>
    <s v="SPRING 2019"/>
    <s v="2018-2019"/>
    <n v="40"/>
    <x v="5"/>
  </r>
  <r>
    <x v="0"/>
    <n v="2018"/>
    <x v="5"/>
    <s v="AM"/>
    <s v="EEUU"/>
    <x v="0"/>
    <s v="SPRING 2019"/>
    <s v="ACCESSORIES"/>
    <x v="303"/>
    <s v="DOLARES AMERICANOS / UNITED STATES DOLLAR"/>
    <s v="LAURA BONG"/>
    <s v="LOUISIANA"/>
    <s v="ESTADOS UNIDOS EEUU"/>
    <n v="21"/>
    <n v="2019"/>
    <s v="SPRING"/>
    <s v="SPRING"/>
    <s v="SPRING 2019"/>
    <s v="2018-2019"/>
    <n v="204"/>
    <x v="6"/>
  </r>
  <r>
    <x v="0"/>
    <n v="2018"/>
    <x v="5"/>
    <s v="AM"/>
    <s v="EEUU"/>
    <x v="0"/>
    <s v="SPRING 2019"/>
    <s v="ACCESSORIES"/>
    <x v="145"/>
    <s v="DOLARES AMERICANOS / UNITED STATES DOLLAR"/>
    <s v="HOLLY SALES INC."/>
    <s v="NORTH DAKOTA"/>
    <s v="ESTADOS UNIDOS EEUU"/>
    <n v="3"/>
    <n v="2019"/>
    <s v="SPRING"/>
    <s v="SPRING"/>
    <s v="SPRING 2019"/>
    <s v="2018-2019"/>
    <n v="213"/>
    <x v="8"/>
  </r>
  <r>
    <x v="0"/>
    <n v="2018"/>
    <x v="5"/>
    <s v="AM"/>
    <s v="EEUU"/>
    <x v="0"/>
    <s v="SPRING 2019"/>
    <s v="ACCESSORIES"/>
    <x v="215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84"/>
    <x v="2"/>
  </r>
  <r>
    <x v="0"/>
    <n v="2018"/>
    <x v="5"/>
    <s v="AM"/>
    <s v="EEUU"/>
    <x v="0"/>
    <s v="SPRING 2019"/>
    <s v="ACCESSORIES"/>
    <x v="267"/>
    <s v="DOLARES AMERICANOS / UNITED STATES DOLLAR"/>
    <s v="LAURA BONG"/>
    <s v="LOUISIANA"/>
    <s v="ESTADOS UNIDOS EEUU"/>
    <n v="22"/>
    <n v="2019"/>
    <s v="SPRING"/>
    <s v="SPRING"/>
    <s v="SPRING 2019"/>
    <s v="2018-2019"/>
    <n v="363"/>
    <x v="6"/>
  </r>
  <r>
    <x v="0"/>
    <n v="2018"/>
    <x v="5"/>
    <s v="AM"/>
    <s v="EEUU"/>
    <x v="0"/>
    <s v="SPRING 2019"/>
    <s v="ACTIVE"/>
    <x v="54"/>
    <s v="DOLAR CANADIENSE / CANADIAN DOLLAR"/>
    <s v="JULIE BERTRAND"/>
    <s v="QUEBEC"/>
    <s v="CANADA"/>
    <n v="13"/>
    <n v="2019"/>
    <s v="SPRING"/>
    <s v="SPRING"/>
    <s v="SPRING 2019"/>
    <s v="2018-2019"/>
    <n v="370.26174939511691"/>
    <x v="7"/>
  </r>
  <r>
    <x v="0"/>
    <n v="2018"/>
    <x v="5"/>
    <s v="AM"/>
    <s v="EEUU"/>
    <x v="0"/>
    <s v="SPRING 2019"/>
    <s v="ACTIVE"/>
    <x v="144"/>
    <s v="DOLARES AMERICANOS / UNITED STATES DOLLAR"/>
    <s v="LAURA BONG"/>
    <s v="TEXAS"/>
    <s v="ESTADOS UNIDOS EEUU"/>
    <n v="2"/>
    <n v="2019"/>
    <s v="SPRING"/>
    <s v="SPRING"/>
    <s v="SPRING 2019"/>
    <s v="2018-2019"/>
    <n v="75"/>
    <x v="6"/>
  </r>
  <r>
    <x v="0"/>
    <n v="2018"/>
    <x v="5"/>
    <s v="AM"/>
    <s v="EEUU"/>
    <x v="0"/>
    <s v="SPRING 2019"/>
    <s v="ACTIVE"/>
    <x v="274"/>
    <s v="DOLARES AMERICANOS / UNITED STATES DOLLAR"/>
    <s v="LAURA BONG"/>
    <s v="KANSAS"/>
    <s v="ESTADOS UNIDOS EEUU"/>
    <n v="24"/>
    <n v="2019"/>
    <s v="SPRING"/>
    <s v="SPRING"/>
    <s v="SPRING 2019"/>
    <s v="2018-2019"/>
    <n v="814"/>
    <x v="6"/>
  </r>
  <r>
    <x v="0"/>
    <n v="2018"/>
    <x v="5"/>
    <s v="AM"/>
    <s v="EEUU"/>
    <x v="0"/>
    <s v="SPRING 2019"/>
    <s v="ACTIVE"/>
    <x v="121"/>
    <s v="DOLARES AMERICANOS / UNITED STATES DOLLAR"/>
    <s v="JUDITH ANN DEAL"/>
    <s v="HAWAII"/>
    <s v="ESTADOS UNIDOS EEUU"/>
    <n v="22"/>
    <n v="2019"/>
    <s v="SPRING"/>
    <s v="SPRING"/>
    <s v="SPRING 2019"/>
    <s v="2018-2019"/>
    <n v="714"/>
    <x v="10"/>
  </r>
  <r>
    <x v="0"/>
    <n v="2018"/>
    <x v="5"/>
    <s v="AM"/>
    <s v="EEUU"/>
    <x v="0"/>
    <s v="SPRING 2019"/>
    <s v="ACTIVE"/>
    <x v="87"/>
    <s v="DOLARES AMERICANOS / UNITED STATES DOLLAR"/>
    <s v="JUDITH ANN DEAL"/>
    <s v="HAWAII"/>
    <s v="ESTADOS UNIDOS EEUU"/>
    <n v="16"/>
    <n v="2019"/>
    <s v="SPRING"/>
    <s v="SPRING"/>
    <s v="SPRING 2019"/>
    <s v="2018-2019"/>
    <n v="468"/>
    <x v="10"/>
  </r>
  <r>
    <x v="0"/>
    <n v="2018"/>
    <x v="5"/>
    <s v="AM"/>
    <s v="EEUU"/>
    <x v="0"/>
    <s v="SPRING 2019"/>
    <s v="ACTIVE"/>
    <x v="5"/>
    <s v="DOLARES AMERICANOS / UNITED STATES DOLLAR"/>
    <s v="STEPHANIE VITALI"/>
    <s v="ONTARIO"/>
    <s v="CANADA"/>
    <n v="83"/>
    <n v="2019"/>
    <s v="SPRING"/>
    <s v="SPRING"/>
    <s v="SPRING 2019"/>
    <s v="2018-2019"/>
    <n v="2712"/>
    <x v="4"/>
  </r>
  <r>
    <x v="0"/>
    <n v="2018"/>
    <x v="5"/>
    <s v="AM"/>
    <s v="EEUU"/>
    <x v="0"/>
    <s v="SPRING 2019"/>
    <s v="ACTIVE"/>
    <x v="124"/>
    <s v="DOLARES AMERICANOS / UNITED STATES DOLLAR"/>
    <s v="JUDITH ANN DEAL"/>
    <s v="HAWAII"/>
    <s v="ESTADOS UNIDOS EEUU"/>
    <n v="60"/>
    <n v="2019"/>
    <s v="SPRING"/>
    <s v="SPRING"/>
    <s v="SPRING 2019"/>
    <s v="2018-2019"/>
    <n v="1992"/>
    <x v="10"/>
  </r>
  <r>
    <x v="0"/>
    <n v="2018"/>
    <x v="5"/>
    <s v="AM"/>
    <s v="EEUU"/>
    <x v="0"/>
    <s v="SPRING 2019"/>
    <s v="ACTIVE"/>
    <x v="157"/>
    <s v="DOLAR CANADIENSE / CANADIAN DOLLAR"/>
    <s v="JULIE BERTRAND"/>
    <s v="QUEBEC"/>
    <s v="CANADA"/>
    <n v="10"/>
    <n v="2019"/>
    <s v="SPRING"/>
    <s v="SPRING"/>
    <s v="SPRING 2019"/>
    <s v="2018-2019"/>
    <n v="327.00344600043991"/>
    <x v="7"/>
  </r>
  <r>
    <x v="0"/>
    <n v="2018"/>
    <x v="5"/>
    <s v="AM"/>
    <s v="EEUU"/>
    <x v="0"/>
    <s v="SPRING 2019"/>
    <s v="ACTIVE"/>
    <x v="8"/>
    <s v="DOLARES AMERICANOS / UNITED STATES DOLLAR"/>
    <s v="LAURA BONG"/>
    <s v="TEXAS"/>
    <s v="ESTADOS UNIDOS EEUU"/>
    <n v="17"/>
    <n v="2019"/>
    <s v="SPRING"/>
    <s v="SPRING"/>
    <s v="SPRING 2019"/>
    <s v="2018-2019"/>
    <n v="520"/>
    <x v="6"/>
  </r>
  <r>
    <x v="0"/>
    <n v="2018"/>
    <x v="5"/>
    <s v="AM"/>
    <s v="EEUU"/>
    <x v="0"/>
    <s v="SPRING 2019"/>
    <s v="ACTIVE"/>
    <x v="20"/>
    <s v="DOLARES AMERICANOS / UNITED STATES DOLLAR"/>
    <s v="PAIGE ALYSE STRAUGHAN"/>
    <s v="CALIFORNIA"/>
    <s v="ESTADOS UNIDOS EEUU"/>
    <n v="1"/>
    <n v="2019"/>
    <s v="SPRING"/>
    <s v="SPRING"/>
    <s v="SPRING 2019"/>
    <s v="2018-2019"/>
    <n v="25.9"/>
    <x v="9"/>
  </r>
  <r>
    <x v="0"/>
    <n v="2018"/>
    <x v="5"/>
    <s v="AM"/>
    <s v="EEUU"/>
    <x v="0"/>
    <s v="SPRING 2019"/>
    <s v="ACTIVE"/>
    <x v="303"/>
    <s v="DOLARES AMERICANOS / UNITED STATES DOLLAR"/>
    <s v="LAURA BONG"/>
    <s v="LOUISIANA"/>
    <s v="ESTADOS UNIDOS EEUU"/>
    <n v="21"/>
    <n v="2019"/>
    <s v="SPRING"/>
    <s v="SPRING"/>
    <s v="SPRING 2019"/>
    <s v="2018-2019"/>
    <n v="663"/>
    <x v="6"/>
  </r>
  <r>
    <x v="0"/>
    <n v="2018"/>
    <x v="5"/>
    <s v="AM"/>
    <s v="EEUU"/>
    <x v="0"/>
    <s v="SPRING 2019"/>
    <s v="ACTIVE"/>
    <x v="64"/>
    <s v="DOLARES AMERICANOS / UNITED STATES DOLLAR"/>
    <s v="LAURA BONG"/>
    <s v="LOUISIANA"/>
    <s v="ESTADOS UNIDOS EEUU"/>
    <n v="9"/>
    <n v="2019"/>
    <s v="SPRING"/>
    <s v="SPRING"/>
    <s v="SPRING 2019"/>
    <s v="2018-2019"/>
    <n v="315"/>
    <x v="6"/>
  </r>
  <r>
    <x v="0"/>
    <n v="2018"/>
    <x v="5"/>
    <s v="AM"/>
    <s v="EEUU"/>
    <x v="0"/>
    <s v="SPRING 2019"/>
    <s v="ACTIVE"/>
    <x v="229"/>
    <s v="DOLARES AMERICANOS / UNITED STATES DOLLAR"/>
    <s v="ANITA M. HOPKINS"/>
    <s v="PENNSYLVANIA"/>
    <s v="ESTADOS UNIDOS EEUU"/>
    <n v="46"/>
    <n v="2019"/>
    <s v="SPRING"/>
    <s v="SPRING"/>
    <s v="SPRING 2019"/>
    <s v="2018-2019"/>
    <n v="1611"/>
    <x v="1"/>
  </r>
  <r>
    <x v="0"/>
    <n v="2018"/>
    <x v="5"/>
    <s v="AM"/>
    <s v="EEUU"/>
    <x v="0"/>
    <s v="SPRING 2019"/>
    <s v="ACTIVE"/>
    <x v="267"/>
    <s v="DOLARES AMERICANOS / UNITED STATES DOLLAR"/>
    <s v="LAURA BONG"/>
    <s v="LOUISIANA"/>
    <s v="ESTADOS UNIDOS EEUU"/>
    <n v="9"/>
    <n v="2019"/>
    <s v="SPRING"/>
    <s v="SPRING"/>
    <s v="SPRING 2019"/>
    <s v="2018-2019"/>
    <n v="322"/>
    <x v="6"/>
  </r>
  <r>
    <x v="0"/>
    <n v="2018"/>
    <x v="5"/>
    <s v="AM"/>
    <s v="EEUU"/>
    <x v="0"/>
    <s v="SPRING 2019"/>
    <s v="ACTIVE"/>
    <x v="302"/>
    <s v="DOLARES AMERICANOS / UNITED STATES DOLLAR"/>
    <s v="DENISE ARNETT"/>
    <s v="COLORADO"/>
    <s v="ESTADOS UNIDOS EEUU"/>
    <n v="12"/>
    <n v="2019"/>
    <s v="SPRING"/>
    <s v="SPRING"/>
    <s v="SPRING 2019"/>
    <s v="2018-2019"/>
    <n v="416"/>
    <x v="14"/>
  </r>
  <r>
    <x v="0"/>
    <n v="2018"/>
    <x v="5"/>
    <s v="AM"/>
    <s v="EEUU"/>
    <x v="0"/>
    <s v="SPRING 2019"/>
    <s v="KIDS"/>
    <x v="268"/>
    <s v="DOLARES AMERICANOS / UNITED STATES DOLLAR"/>
    <s v="LAURA BONG"/>
    <s v="TEXAS"/>
    <s v="ESTADOS UNIDOS EEUU"/>
    <n v="15"/>
    <n v="2019"/>
    <s v="SPRING"/>
    <s v="SPRING"/>
    <s v="SPRING 2019"/>
    <s v="2018-2019"/>
    <n v="472.5"/>
    <x v="6"/>
  </r>
  <r>
    <x v="0"/>
    <n v="2018"/>
    <x v="5"/>
    <s v="AM"/>
    <s v="EEUU"/>
    <x v="0"/>
    <s v="SPRING 2019"/>
    <s v="KIDS"/>
    <x v="269"/>
    <s v="DOLARES AMERICANOS / UNITED STATES DOLLAR"/>
    <s v="BILL MILLER AND COMPANY"/>
    <s v="ALABAMA"/>
    <s v="ESTADOS UNIDOS EEUU"/>
    <n v="40"/>
    <n v="2019"/>
    <s v="SPRING"/>
    <s v="SPRING"/>
    <s v="SPRING 2019"/>
    <s v="2018-2019"/>
    <n v="1255.5"/>
    <x v="2"/>
  </r>
  <r>
    <x v="0"/>
    <n v="2018"/>
    <x v="5"/>
    <s v="AM"/>
    <s v="EEUU"/>
    <x v="0"/>
    <s v="SPRING 2019"/>
    <s v="KIDS"/>
    <x v="22"/>
    <s v="DOLARES AMERICANOS / UNITED STATES DOLLAR"/>
    <s v="JUDITH ANN DEAL"/>
    <s v="HAWAII"/>
    <s v="ESTADOS UNIDOS EEUU"/>
    <n v="94"/>
    <n v="2019"/>
    <s v="SPRING"/>
    <s v="SPRING"/>
    <s v="SPRING 2019"/>
    <s v="2018-2019"/>
    <n v="3058"/>
    <x v="10"/>
  </r>
  <r>
    <x v="0"/>
    <n v="2018"/>
    <x v="5"/>
    <s v="AM"/>
    <s v="EEUU"/>
    <x v="0"/>
    <s v="SPRING 2019"/>
    <s v="KIDS"/>
    <x v="190"/>
    <s v="DOLARES AMERICANOS / UNITED STATES DOLLAR"/>
    <s v="LAURA BONG"/>
    <s v="LOUISIANA"/>
    <s v="ESTADOS UNIDOS EEUU"/>
    <n v="18"/>
    <n v="2019"/>
    <s v="SPRING"/>
    <s v="SPRING"/>
    <s v="SPRING 2019"/>
    <s v="2018-2019"/>
    <n v="579"/>
    <x v="6"/>
  </r>
  <r>
    <x v="0"/>
    <n v="2018"/>
    <x v="5"/>
    <s v="AM"/>
    <s v="EEUU"/>
    <x v="0"/>
    <s v="SPRING 2019"/>
    <s v="KIDS"/>
    <x v="304"/>
    <s v="DOLARES AMERICANOS / UNITED STATES DOLLAR"/>
    <s v="LAURA BONG"/>
    <s v="TEXAS"/>
    <s v="ESTADOS UNIDOS EEUU"/>
    <n v="264"/>
    <n v="2019"/>
    <s v="SPRING"/>
    <s v="SPRING"/>
    <s v="SPRING 2019"/>
    <s v="2018-2019"/>
    <n v="8284.5"/>
    <x v="6"/>
  </r>
  <r>
    <x v="0"/>
    <n v="2018"/>
    <x v="5"/>
    <s v="AM"/>
    <s v="EEUU"/>
    <x v="0"/>
    <s v="SPRING 2019"/>
    <s v="KIDS"/>
    <x v="144"/>
    <s v="DOLARES AMERICANOS / UNITED STATES DOLLAR"/>
    <s v="LAURA BONG"/>
    <s v="TEXAS"/>
    <s v="ESTADOS UNIDOS EEUU"/>
    <n v="24"/>
    <n v="2019"/>
    <s v="SPRING"/>
    <s v="SPRING"/>
    <s v="SPRING 2019"/>
    <s v="2018-2019"/>
    <n v="756"/>
    <x v="6"/>
  </r>
  <r>
    <x v="0"/>
    <n v="2018"/>
    <x v="5"/>
    <s v="AM"/>
    <s v="EEUU"/>
    <x v="0"/>
    <s v="SPRING 2019"/>
    <s v="KIDS"/>
    <x v="86"/>
    <s v="DOLARES AMERICANOS / UNITED STATES DOLLAR"/>
    <s v="JULIUS ORTIZ MALDONADO"/>
    <s v="PUERTO RICO"/>
    <s v="PUERTO RICO"/>
    <n v="82"/>
    <n v="2019"/>
    <s v="SPRING"/>
    <s v="SPRING"/>
    <s v="SPRING 2019"/>
    <s v="2018-2019"/>
    <n v="2692"/>
    <x v="15"/>
  </r>
  <r>
    <x v="0"/>
    <n v="2018"/>
    <x v="5"/>
    <s v="AM"/>
    <s v="EEUU"/>
    <x v="0"/>
    <s v="SPRING 2019"/>
    <s v="KIDS"/>
    <x v="155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576"/>
    <x v="2"/>
  </r>
  <r>
    <x v="0"/>
    <n v="2018"/>
    <x v="5"/>
    <s v="AM"/>
    <s v="EEUU"/>
    <x v="0"/>
    <s v="SPRING 2019"/>
    <s v="KIDS"/>
    <x v="3"/>
    <s v="DOLARES AMERICANOS / UNITED STATES DOLLAR"/>
    <s v="ANITA M. HOPKINS"/>
    <s v="RHODE ISLAND"/>
    <s v="ESTADOS UNIDOS EEUU"/>
    <n v="28"/>
    <n v="2019"/>
    <s v="SPRING"/>
    <s v="SPRING"/>
    <s v="SPRING 2019"/>
    <s v="2018-2019"/>
    <n v="889"/>
    <x v="1"/>
  </r>
  <r>
    <x v="0"/>
    <n v="2018"/>
    <x v="5"/>
    <s v="AM"/>
    <s v="EEUU"/>
    <x v="0"/>
    <s v="SPRING 2019"/>
    <s v="KIDS"/>
    <x v="5"/>
    <s v="DOLARES AMERICANOS / UNITED STATES DOLLAR"/>
    <s v="STEPHANIE VITALI"/>
    <s v="ONTARIO"/>
    <s v="CANADA"/>
    <n v="8"/>
    <n v="2019"/>
    <s v="SPRING"/>
    <s v="SPRING"/>
    <s v="SPRING 2019"/>
    <s v="2018-2019"/>
    <n v="256.5"/>
    <x v="4"/>
  </r>
  <r>
    <x v="0"/>
    <n v="2018"/>
    <x v="5"/>
    <s v="AM"/>
    <s v="EEUU"/>
    <x v="0"/>
    <s v="SPRING 2019"/>
    <s v="KIDS"/>
    <x v="5"/>
    <s v="DOLARES AMERICANOS / UNITED STATES DOLLAR"/>
    <s v="STEPHANIE VITALI"/>
    <s v="ILLINOIS"/>
    <s v="ESTADOS UNIDOS EEUU"/>
    <n v="47"/>
    <n v="2019"/>
    <s v="SPRING"/>
    <s v="SPRING"/>
    <s v="SPRING 2019"/>
    <s v="2018-2019"/>
    <n v="1498.5"/>
    <x v="4"/>
  </r>
  <r>
    <x v="0"/>
    <n v="2018"/>
    <x v="5"/>
    <s v="AM"/>
    <s v="EEUU"/>
    <x v="0"/>
    <s v="SPRING 2019"/>
    <s v="KIDS"/>
    <x v="277"/>
    <s v="DOLARES AMERICANOS / UNITED STATES DOLLAR"/>
    <s v="LAURA BONG"/>
    <s v="ARKANSAS"/>
    <s v="ESTADOS UNIDOS EEUU"/>
    <n v="2"/>
    <n v="2019"/>
    <s v="SPRING"/>
    <s v="SPRING"/>
    <s v="SPRING 2019"/>
    <s v="2018-2019"/>
    <n v="63"/>
    <x v="6"/>
  </r>
  <r>
    <x v="0"/>
    <n v="2018"/>
    <x v="5"/>
    <s v="AM"/>
    <s v="EEUU"/>
    <x v="0"/>
    <s v="SPRING 2019"/>
    <s v="KIDS"/>
    <x v="278"/>
    <s v="DOLARES AMERICANOS / UNITED STATES DOLLAR"/>
    <s v="ANITA M. HOPKINS"/>
    <s v="NEW YORK"/>
    <s v="ESTADOS UNIDOS EEUU"/>
    <n v="13"/>
    <n v="2019"/>
    <s v="SPRING"/>
    <s v="SPRING"/>
    <s v="SPRING 2019"/>
    <s v="2018-2019"/>
    <n v="395"/>
    <x v="1"/>
  </r>
  <r>
    <x v="0"/>
    <n v="2018"/>
    <x v="5"/>
    <s v="AM"/>
    <s v="EEUU"/>
    <x v="0"/>
    <s v="SPRING 2019"/>
    <s v="KIDS"/>
    <x v="88"/>
    <s v="DOLARES AMERICANOS / UNITED STATES DOLLAR"/>
    <s v="BILL MILLER AND COMPANY"/>
    <s v="FLORIDA"/>
    <s v="ESTADOS UNIDOS EEUU"/>
    <n v="75"/>
    <n v="2019"/>
    <s v="SPRING"/>
    <s v="SPRING"/>
    <s v="SPRING 2019"/>
    <s v="2018-2019"/>
    <n v="2381"/>
    <x v="2"/>
  </r>
  <r>
    <x v="0"/>
    <n v="2018"/>
    <x v="5"/>
    <s v="AM"/>
    <s v="EEUU"/>
    <x v="0"/>
    <s v="SPRING 2019"/>
    <s v="KIDS"/>
    <x v="55"/>
    <s v="DOLARES AMERICANOS / UNITED STATES DOLLAR"/>
    <s v="TS SALES MANAGEMENT INC."/>
    <s v="WASHINGTON"/>
    <s v="ESTADOS UNIDOS EEUU"/>
    <n v="80"/>
    <n v="2019"/>
    <s v="SPRING"/>
    <s v="SPRING"/>
    <s v="SPRING 2019"/>
    <s v="2018-2019"/>
    <n v="2281.6"/>
    <x v="0"/>
  </r>
  <r>
    <x v="0"/>
    <n v="2018"/>
    <x v="5"/>
    <s v="AM"/>
    <s v="EEUU"/>
    <x v="0"/>
    <s v="SPRING 2019"/>
    <s v="KIDS"/>
    <x v="18"/>
    <s v="DOLARES AMERICANOS / UNITED STATES DOLLAR"/>
    <s v="LAURA BONG"/>
    <s v="TEXAS"/>
    <s v="ESTADOS UNIDOS EEUU"/>
    <n v="61"/>
    <n v="2019"/>
    <s v="SPRING"/>
    <s v="SPRING"/>
    <s v="SPRING 2019"/>
    <s v="2018-2019"/>
    <n v="1921.5"/>
    <x v="6"/>
  </r>
  <r>
    <x v="0"/>
    <n v="2018"/>
    <x v="5"/>
    <s v="AM"/>
    <s v="EEUU"/>
    <x v="0"/>
    <s v="SPRING 2019"/>
    <s v="KIDS"/>
    <x v="125"/>
    <s v="DOLARES AMERICANOS / UNITED STATES DOLLAR"/>
    <s v="JUDITH ANN DEAL"/>
    <s v="HAWAII"/>
    <s v="ESTADOS UNIDOS EEUU"/>
    <n v="16"/>
    <n v="2019"/>
    <s v="SPRING"/>
    <s v="SPRING"/>
    <s v="SPRING 2019"/>
    <s v="2018-2019"/>
    <n v="544"/>
    <x v="10"/>
  </r>
  <r>
    <x v="0"/>
    <n v="2018"/>
    <x v="5"/>
    <s v="AM"/>
    <s v="EEUU"/>
    <x v="0"/>
    <s v="SPRING 2019"/>
    <s v="KIDS"/>
    <x v="19"/>
    <s v="DOLARES AMERICANOS / UNITED STATES DOLLAR"/>
    <s v="HOLLY SALES INC."/>
    <s v="OHIO"/>
    <s v="ESTADOS UNIDOS EEUU"/>
    <n v="16"/>
    <n v="2019"/>
    <s v="SPRING"/>
    <s v="SPRING"/>
    <s v="SPRING 2019"/>
    <s v="2018-2019"/>
    <n v="511.5"/>
    <x v="8"/>
  </r>
  <r>
    <x v="0"/>
    <n v="2018"/>
    <x v="5"/>
    <s v="AM"/>
    <s v="EEUU"/>
    <x v="0"/>
    <s v="SPRING 2019"/>
    <s v="KIDS"/>
    <x v="91"/>
    <s v="DOLARES AMERICANOS / UNITED STATES DOLLAR"/>
    <s v="JUDITH ANN DEAL"/>
    <s v="HAWAII"/>
    <s v="ESTADOS UNIDOS EEUU"/>
    <n v="32"/>
    <n v="2019"/>
    <s v="SPRING"/>
    <s v="SPRING"/>
    <s v="SPRING 2019"/>
    <s v="2018-2019"/>
    <n v="1041"/>
    <x v="10"/>
  </r>
  <r>
    <x v="0"/>
    <n v="2018"/>
    <x v="5"/>
    <s v="AM"/>
    <s v="EEUU"/>
    <x v="0"/>
    <s v="SPRING 2019"/>
    <s v="KIDS"/>
    <x v="74"/>
    <s v="DOLARES AMERICANOS / UNITED STATES DOLLAR"/>
    <s v="JUDITH ANN DEAL"/>
    <s v="HAWAII"/>
    <s v="ESTADOS UNIDOS EEUU"/>
    <n v="28"/>
    <n v="2019"/>
    <s v="SPRING"/>
    <s v="SPRING"/>
    <s v="SPRING 2019"/>
    <s v="2018-2019"/>
    <n v="910"/>
    <x v="10"/>
  </r>
  <r>
    <x v="0"/>
    <n v="2018"/>
    <x v="5"/>
    <s v="AM"/>
    <s v="EEUU"/>
    <x v="0"/>
    <s v="SPRING 2019"/>
    <s v="KIDS"/>
    <x v="75"/>
    <s v="DOLARES AMERICANOS / UNITED STATES DOLLAR"/>
    <s v="HOLLY SALES INC."/>
    <s v="IOWA"/>
    <s v="ESTADOS UNIDOS EEUU"/>
    <n v="111"/>
    <n v="2019"/>
    <s v="SPRING"/>
    <s v="SPRING"/>
    <s v="SPRING 2019"/>
    <s v="2018-2019"/>
    <n v="3121.5599999999977"/>
    <x v="8"/>
  </r>
  <r>
    <x v="0"/>
    <n v="2018"/>
    <x v="5"/>
    <s v="AM"/>
    <s v="EEUU"/>
    <x v="0"/>
    <s v="SPRING 2019"/>
    <s v="KIDS"/>
    <x v="257"/>
    <s v="DOLARES AMERICANOS / UNITED STATES DOLLAR"/>
    <s v="ANITA M. HOPKINS"/>
    <s v="MARYLAND"/>
    <s v="ESTADOS UNIDOS EEUU"/>
    <n v="20"/>
    <n v="2019"/>
    <s v="SPRING"/>
    <s v="SPRING"/>
    <s v="SPRING 2019"/>
    <s v="2018-2019"/>
    <n v="624"/>
    <x v="1"/>
  </r>
  <r>
    <x v="0"/>
    <n v="2018"/>
    <x v="5"/>
    <s v="AM"/>
    <s v="EEUU"/>
    <x v="0"/>
    <s v="SPRING 2019"/>
    <s v="KIDS"/>
    <x v="220"/>
    <s v="DOLARES AMERICANOS / UNITED STATES DOLLAR"/>
    <s v="LAURA BONG"/>
    <s v="LOUISIANA"/>
    <s v="ESTADOS UNIDOS EEUU"/>
    <n v="48"/>
    <n v="2019"/>
    <s v="SPRING"/>
    <s v="SPRING"/>
    <s v="SPRING 2019"/>
    <s v="2018-2019"/>
    <n v="1486"/>
    <x v="6"/>
  </r>
  <r>
    <x v="0"/>
    <n v="2018"/>
    <x v="5"/>
    <s v="AM"/>
    <s v="EEUU"/>
    <x v="0"/>
    <s v="SPRING 2019"/>
    <s v="KIDS"/>
    <x v="305"/>
    <s v="DOLARES AMERICANOS / UNITED STATES DOLLAR"/>
    <s v="BILL MILLER AND COMPANY"/>
    <s v="ALABAMA"/>
    <s v="ESTADOS UNIDOS EEUU"/>
    <n v="23"/>
    <n v="2019"/>
    <s v="SPRING"/>
    <s v="SPRING"/>
    <s v="SPRING 2019"/>
    <s v="2018-2019"/>
    <n v="740"/>
    <x v="2"/>
  </r>
  <r>
    <x v="0"/>
    <n v="2018"/>
    <x v="5"/>
    <s v="AM"/>
    <s v="EEUU"/>
    <x v="0"/>
    <s v="SPRING 2019"/>
    <s v="KIDS"/>
    <x v="165"/>
    <s v="DOLARES AMERICANOS / UNITED STATES DOLLAR"/>
    <s v="JULIUS ORTIZ MALDONADO"/>
    <s v="PUERTO RICO"/>
    <s v="PUERTO RICO"/>
    <n v="119"/>
    <n v="2019"/>
    <s v="SPRING"/>
    <s v="SPRING"/>
    <s v="SPRING 2019"/>
    <s v="2018-2019"/>
    <n v="3757"/>
    <x v="15"/>
  </r>
  <r>
    <x v="0"/>
    <n v="2018"/>
    <x v="5"/>
    <s v="AM"/>
    <s v="EEUU"/>
    <x v="0"/>
    <s v="SPRING 2019"/>
    <s v="KIDS"/>
    <x v="306"/>
    <s v="DOLARES AMERICANOS / UNITED STATES DOLLAR"/>
    <s v="MIE MANNICHE"/>
    <s v="CALIFORNIA"/>
    <s v="ESTADOS UNIDOS EEUU"/>
    <n v="20"/>
    <n v="2019"/>
    <s v="SPRING"/>
    <s v="SPRING"/>
    <s v="SPRING 2019"/>
    <s v="2018-2019"/>
    <n v="675"/>
    <x v="11"/>
  </r>
  <r>
    <x v="0"/>
    <n v="2018"/>
    <x v="5"/>
    <s v="AM"/>
    <s v="EEUU"/>
    <x v="0"/>
    <s v="SPRING 2019"/>
    <s v="KIDS"/>
    <x v="307"/>
    <s v="DOLARES AMERICANOS / UNITED STATES DOLLAR"/>
    <s v="LAURA BONG"/>
    <s v="TEXAS"/>
    <s v="ESTADOS UNIDOS EEUU"/>
    <n v="14"/>
    <n v="2019"/>
    <s v="SPRING"/>
    <s v="SPRING"/>
    <s v="SPRING 2019"/>
    <s v="2018-2019"/>
    <n v="466"/>
    <x v="6"/>
  </r>
  <r>
    <x v="0"/>
    <n v="2018"/>
    <x v="5"/>
    <s v="AM"/>
    <s v="EEUU"/>
    <x v="0"/>
    <s v="SPRING 2019"/>
    <s v="KIDS"/>
    <x v="300"/>
    <s v="DOLARES AMERICANOS / UNITED STATES DOLLAR"/>
    <s v="HOLLY SALES INC."/>
    <s v="OHIO"/>
    <s v="ESTADOS UNIDOS EEUU"/>
    <n v="35"/>
    <n v="2019"/>
    <s v="SPRING"/>
    <s v="SPRING"/>
    <s v="SPRING 2019"/>
    <s v="2018-2019"/>
    <n v="1124"/>
    <x v="8"/>
  </r>
  <r>
    <x v="0"/>
    <n v="2018"/>
    <x v="5"/>
    <s v="AM"/>
    <s v="EEUU"/>
    <x v="0"/>
    <s v="SPRING 2019"/>
    <s v="KIDS"/>
    <x v="214"/>
    <s v="DOLARES AMERICANOS / UNITED STATES DOLLAR"/>
    <s v="BILL MILLER AND COMPANY"/>
    <s v="NORTH CAROLINA"/>
    <s v="ESTADOS UNIDOS EEUU"/>
    <n v="2"/>
    <n v="2019"/>
    <s v="SPRING"/>
    <s v="SPRING"/>
    <s v="SPRING 2019"/>
    <s v="2018-2019"/>
    <n v="62"/>
    <x v="2"/>
  </r>
  <r>
    <x v="0"/>
    <n v="2018"/>
    <x v="5"/>
    <s v="AM"/>
    <s v="EEUU"/>
    <x v="0"/>
    <s v="SPRING 2019"/>
    <s v="KIDS"/>
    <x v="267"/>
    <s v="DOLARES AMERICANOS / UNITED STATES DOLLAR"/>
    <s v="LAURA BONG"/>
    <s v="LOUISIANA"/>
    <s v="ESTADOS UNIDOS EEUU"/>
    <n v="48"/>
    <n v="2019"/>
    <s v="SPRING"/>
    <s v="SPRING"/>
    <s v="SPRING 2019"/>
    <s v="2018-2019"/>
    <n v="1521"/>
    <x v="6"/>
  </r>
  <r>
    <x v="0"/>
    <n v="2018"/>
    <x v="5"/>
    <s v="AM"/>
    <s v="EEUU"/>
    <x v="0"/>
    <s v="SPRING 2019"/>
    <s v="KIDS"/>
    <x v="308"/>
    <s v="DOLARES AMERICANOS / UNITED STATES DOLLAR"/>
    <s v="BILL MILLER AND COMPANY"/>
    <s v="ALABAMA"/>
    <s v="ESTADOS UNIDOS EEUU"/>
    <n v="44"/>
    <n v="2019"/>
    <s v="SPRING"/>
    <s v="SPRING"/>
    <s v="SPRING 2019"/>
    <s v="2018-2019"/>
    <n v="1388"/>
    <x v="2"/>
  </r>
  <r>
    <x v="0"/>
    <n v="2018"/>
    <x v="5"/>
    <s v="AM"/>
    <s v="EEUU"/>
    <x v="0"/>
    <s v="SPRING 2019"/>
    <s v="TRUNKS"/>
    <x v="268"/>
    <s v="DOLARES AMERICANOS / UNITED STATES DOLLAR"/>
    <s v="LAURA BONG"/>
    <s v="TEXAS"/>
    <s v="ESTADOS UNIDOS EEUU"/>
    <n v="3"/>
    <n v="2019"/>
    <s v="SPRING"/>
    <s v="SPRING"/>
    <s v="SPRING 2019"/>
    <s v="2018-2019"/>
    <n v="73.5"/>
    <x v="6"/>
  </r>
  <r>
    <x v="0"/>
    <n v="2018"/>
    <x v="5"/>
    <s v="AM"/>
    <s v="EEUU"/>
    <x v="0"/>
    <s v="SPRING 2019"/>
    <s v="TRUNKS"/>
    <x v="269"/>
    <s v="DOLARES AMERICANOS / UNITED STATES DOLLAR"/>
    <s v="BILL MILLER AND COMPANY"/>
    <s v="ALABAMA"/>
    <s v="ESTADOS UNIDOS EEUU"/>
    <n v="23"/>
    <n v="2019"/>
    <s v="SPRING"/>
    <s v="SPRING"/>
    <s v="SPRING 2019"/>
    <s v="2018-2019"/>
    <n v="633.5"/>
    <x v="2"/>
  </r>
  <r>
    <x v="0"/>
    <n v="2018"/>
    <x v="5"/>
    <s v="AM"/>
    <s v="EEUU"/>
    <x v="0"/>
    <s v="SPRING 2019"/>
    <s v="TRUNKS"/>
    <x v="0"/>
    <s v="DOLARES AMERICANOS / UNITED STATES DOLLAR"/>
    <s v="PAIGE ALYSE STRAUGHAN"/>
    <s v="WASHINGTON"/>
    <s v="ESTADOS UNIDOS EEUU"/>
    <n v="26"/>
    <n v="2019"/>
    <s v="SPRING"/>
    <s v="SPRING"/>
    <s v="SPRING 2019"/>
    <s v="2018-2019"/>
    <n v="826.6800000000004"/>
    <x v="0"/>
  </r>
  <r>
    <x v="0"/>
    <n v="2018"/>
    <x v="5"/>
    <s v="AM"/>
    <s v="EEUU"/>
    <x v="0"/>
    <s v="SPRING 2019"/>
    <s v="TRUNKS"/>
    <x v="274"/>
    <s v="DOLARES AMERICANOS / UNITED STATES DOLLAR"/>
    <s v="LAURA BONG"/>
    <s v="KANSAS"/>
    <s v="ESTADOS UNIDOS EEUU"/>
    <n v="7"/>
    <n v="2019"/>
    <s v="SPRING"/>
    <s v="SPRING"/>
    <s v="SPRING 2019"/>
    <s v="2018-2019"/>
    <n v="241.5"/>
    <x v="6"/>
  </r>
  <r>
    <x v="0"/>
    <n v="2018"/>
    <x v="5"/>
    <s v="AM"/>
    <s v="EEUU"/>
    <x v="0"/>
    <s v="SPRING 2019"/>
    <s v="TRUNKS"/>
    <x v="5"/>
    <s v="DOLARES AMERICANOS / UNITED STATES DOLLAR"/>
    <s v="STEPHANIE VITALI"/>
    <s v="ONTARIO"/>
    <s v="CANADA"/>
    <n v="1"/>
    <n v="2019"/>
    <s v="SPRING"/>
    <s v="SPRING"/>
    <s v="SPRING 2019"/>
    <s v="2018-2019"/>
    <n v="35"/>
    <x v="4"/>
  </r>
  <r>
    <x v="0"/>
    <n v="2018"/>
    <x v="5"/>
    <s v="AM"/>
    <s v="EEUU"/>
    <x v="0"/>
    <s v="SPRING 2019"/>
    <s v="TRUNKS"/>
    <x v="5"/>
    <s v="DOLARES AMERICANOS / UNITED STATES DOLLAR"/>
    <s v="STEPHANIE VITALI"/>
    <s v="ILLINOIS"/>
    <s v="ESTADOS UNIDOS EEUU"/>
    <n v="4"/>
    <n v="2019"/>
    <s v="SPRING"/>
    <s v="SPRING"/>
    <s v="SPRING 2019"/>
    <s v="2018-2019"/>
    <n v="140"/>
    <x v="4"/>
  </r>
  <r>
    <x v="0"/>
    <n v="2018"/>
    <x v="5"/>
    <s v="AM"/>
    <s v="EEUU"/>
    <x v="0"/>
    <s v="SPRING 2019"/>
    <s v="TRUNKS"/>
    <x v="277"/>
    <s v="DOLARES AMERICANOS / UNITED STATES DOLLAR"/>
    <s v="LAURA BONG"/>
    <s v="ARKANSAS"/>
    <s v="ESTADOS UNIDOS EEUU"/>
    <n v="3"/>
    <n v="2019"/>
    <s v="SPRING"/>
    <s v="SPRING"/>
    <s v="SPRING 2019"/>
    <s v="2018-2019"/>
    <n v="75"/>
    <x v="6"/>
  </r>
  <r>
    <x v="0"/>
    <n v="2018"/>
    <x v="5"/>
    <s v="AM"/>
    <s v="EEUU"/>
    <x v="0"/>
    <s v="SPRING 2019"/>
    <s v="TRUNKS"/>
    <x v="125"/>
    <s v="DOLARES AMERICANOS / UNITED STATES DOLLAR"/>
    <s v="JUDITH ANN DEAL"/>
    <s v="HAWAII"/>
    <s v="ESTADOS UNIDOS EEUU"/>
    <n v="14"/>
    <n v="2019"/>
    <s v="SPRING"/>
    <s v="SPRING"/>
    <s v="SPRING 2019"/>
    <s v="2018-2019"/>
    <n v="483"/>
    <x v="10"/>
  </r>
  <r>
    <x v="0"/>
    <n v="2018"/>
    <x v="5"/>
    <s v="AM"/>
    <s v="EEUU"/>
    <x v="0"/>
    <s v="SPRING 2019"/>
    <s v="TRUNKS"/>
    <x v="158"/>
    <s v="DOLAR CANADIENSE / CANADIAN DOLLAR"/>
    <s v="SHOUTOUTAGENCY"/>
    <s v="BRITISH COLUMBIA"/>
    <s v="CANADA"/>
    <n v="22"/>
    <n v="2019"/>
    <s v="SPRING"/>
    <s v="SPRING"/>
    <s v="SPRING 2019"/>
    <s v="2018-2019"/>
    <n v="725.85966713102141"/>
    <x v="3"/>
  </r>
  <r>
    <x v="0"/>
    <n v="2018"/>
    <x v="5"/>
    <s v="AM"/>
    <s v="EEUU"/>
    <x v="0"/>
    <s v="SPRING 2019"/>
    <s v="TRUNKS"/>
    <x v="220"/>
    <s v="DOLARES AMERICANOS / UNITED STATES DOLLAR"/>
    <s v="LAURA BONG"/>
    <s v="LOUISIANA"/>
    <s v="ESTADOS UNIDOS EEUU"/>
    <n v="7"/>
    <n v="2019"/>
    <s v="SPRING"/>
    <s v="SPRING"/>
    <s v="SPRING 2019"/>
    <s v="2018-2019"/>
    <n v="175"/>
    <x v="6"/>
  </r>
  <r>
    <x v="0"/>
    <n v="2018"/>
    <x v="5"/>
    <s v="AM"/>
    <s v="EEUU"/>
    <x v="0"/>
    <s v="SPRING 2019"/>
    <s v="TRUNKS"/>
    <x v="306"/>
    <s v="DOLARES AMERICANOS / UNITED STATES DOLLAR"/>
    <s v="MIE MANNICHE"/>
    <s v="CALIFORNIA"/>
    <s v="ESTADOS UNIDOS EEUU"/>
    <n v="8"/>
    <n v="2019"/>
    <s v="SPRING"/>
    <s v="SPRING"/>
    <s v="SPRING 2019"/>
    <s v="2018-2019"/>
    <n v="196"/>
    <x v="11"/>
  </r>
  <r>
    <x v="0"/>
    <n v="2018"/>
    <x v="5"/>
    <s v="AM"/>
    <s v="EEUU"/>
    <x v="0"/>
    <s v="SPRING 2019"/>
    <s v="TRUNKS"/>
    <x v="222"/>
    <s v="DOLARES AMERICANOS / UNITED STATES DOLLAR"/>
    <s v="PHYLLIS POSNER"/>
    <s v="FLORIDA"/>
    <s v="ESTADOS UNIDOS EEUU"/>
    <n v="35"/>
    <n v="2019"/>
    <s v="SPRING"/>
    <s v="SPRING"/>
    <s v="SPRING 2019"/>
    <s v="2018-2019"/>
    <n v="1207.5"/>
    <x v="5"/>
  </r>
  <r>
    <x v="0"/>
    <n v="2018"/>
    <x v="5"/>
    <s v="AM"/>
    <s v="EEUU"/>
    <x v="0"/>
    <s v="SPRING 2019"/>
    <s v="TRUNKS"/>
    <x v="20"/>
    <s v="DOLARES AMERICANOS / UNITED STATES DOLLAR"/>
    <s v="PAIGE ALYSE STRAUGHAN"/>
    <s v="CALIFORNIA"/>
    <s v="ESTADOS UNIDOS EEUU"/>
    <n v="1"/>
    <n v="2019"/>
    <s v="SPRING"/>
    <s v="SPRING"/>
    <s v="SPRING 2019"/>
    <s v="2018-2019"/>
    <n v="24.15"/>
    <x v="9"/>
  </r>
  <r>
    <x v="0"/>
    <n v="2018"/>
    <x v="5"/>
    <s v="AM"/>
    <s v="EEUU"/>
    <x v="0"/>
    <s v="SPRING 2019"/>
    <s v="TRUNKS"/>
    <x v="214"/>
    <s v="DOLARES AMERICANOS / UNITED STATES DOLLAR"/>
    <s v="BILL MILLER AND COMPANY"/>
    <s v="NORTH CAROLINA"/>
    <s v="ESTADOS UNIDOS EEUU"/>
    <n v="3"/>
    <n v="2019"/>
    <s v="SPRING"/>
    <s v="SPRING"/>
    <s v="SPRING 2019"/>
    <s v="2018-2019"/>
    <n v="83.5"/>
    <x v="2"/>
  </r>
  <r>
    <x v="0"/>
    <n v="2018"/>
    <x v="5"/>
    <s v="AM"/>
    <s v="EEUU"/>
    <x v="0"/>
    <s v="SPRING 2019"/>
    <s v="TRUNKS"/>
    <x v="150"/>
    <s v="DOLAR CANADIENSE / CANADIAN DOLLAR"/>
    <s v="SHOUTOUTAGENCY"/>
    <s v="BRITISH COLUMBIA"/>
    <s v="CANADA"/>
    <n v="2"/>
    <n v="2019"/>
    <s v="SPRING"/>
    <s v="SPRING"/>
    <s v="SPRING 2019"/>
    <s v="2018-2019"/>
    <n v="65.987242466456493"/>
    <x v="3"/>
  </r>
  <r>
    <x v="0"/>
    <n v="2018"/>
    <x v="5"/>
    <s v="AM"/>
    <s v="EEUU"/>
    <x v="0"/>
    <s v="SPRING 2019"/>
    <s v="BEACHWEAR"/>
    <x v="187"/>
    <s v="DOLARES AMERICANOS / UNITED STATES DOLLAR"/>
    <s v="BILL MILLER AND COMPANY"/>
    <s v="FLORIDA"/>
    <s v="ESTADOS UNIDOS EEUU"/>
    <n v="11"/>
    <n v="2019"/>
    <s v="SPRING"/>
    <s v="SPRING"/>
    <s v="SPRING 2019"/>
    <s v="2018-2019"/>
    <n v="455"/>
    <x v="2"/>
  </r>
  <r>
    <x v="0"/>
    <n v="2018"/>
    <x v="5"/>
    <s v="AM"/>
    <s v="EEUU"/>
    <x v="0"/>
    <s v="SPRING 2019"/>
    <s v="BEACHWEAR"/>
    <x v="268"/>
    <s v="DOLARES AMERICANOS / UNITED STATES DOLLAR"/>
    <s v="LAURA BONG"/>
    <s v="TEXAS"/>
    <s v="ESTADOS UNIDOS EEUU"/>
    <n v="3"/>
    <n v="2019"/>
    <s v="SPRING"/>
    <s v="SPRING"/>
    <s v="SPRING 2019"/>
    <s v="2018-2019"/>
    <n v="95.5"/>
    <x v="6"/>
  </r>
  <r>
    <x v="0"/>
    <n v="2018"/>
    <x v="5"/>
    <s v="AM"/>
    <s v="EEUU"/>
    <x v="0"/>
    <s v="SPRING 2019"/>
    <s v="BEACHWEAR"/>
    <x v="269"/>
    <s v="DOLARES AMERICANOS / UNITED STATES DOLLAR"/>
    <s v="BILL MILLER AND COMPANY"/>
    <s v="ALABAMA"/>
    <s v="ESTADOS UNIDOS EEUU"/>
    <n v="14"/>
    <n v="2019"/>
    <s v="SPRING"/>
    <s v="SPRING"/>
    <s v="SPRING 2019"/>
    <s v="2018-2019"/>
    <n v="474.5"/>
    <x v="2"/>
  </r>
  <r>
    <x v="0"/>
    <n v="2018"/>
    <x v="5"/>
    <s v="AM"/>
    <s v="EEUU"/>
    <x v="0"/>
    <s v="SPRING 2019"/>
    <s v="BEACHWEAR"/>
    <x v="0"/>
    <s v="DOLARES AMERICANOS / UNITED STATES DOLLAR"/>
    <s v="PAIGE ALYSE STRAUGHAN"/>
    <s v="WASHINGTON"/>
    <s v="ESTADOS UNIDOS EEUU"/>
    <n v="8"/>
    <n v="2019"/>
    <s v="SPRING"/>
    <s v="SPRING"/>
    <s v="SPRING 2019"/>
    <s v="2018-2019"/>
    <n v="318.61999999999995"/>
    <x v="0"/>
  </r>
  <r>
    <x v="0"/>
    <n v="2018"/>
    <x v="5"/>
    <s v="AM"/>
    <s v="EEUU"/>
    <x v="0"/>
    <s v="SPRING 2019"/>
    <s v="BEACHWEAR"/>
    <x v="84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36"/>
    <x v="2"/>
  </r>
  <r>
    <x v="0"/>
    <n v="2018"/>
    <x v="5"/>
    <s v="AM"/>
    <s v="EEUU"/>
    <x v="0"/>
    <s v="SPRING 2019"/>
    <s v="BEACHWEAR"/>
    <x v="49"/>
    <s v="DOLAR CANADIENSE / CANADIAN DOLLAR"/>
    <s v="STEPHANIE VITALI"/>
    <s v="ONTARIO"/>
    <s v="CANADA"/>
    <n v="3"/>
    <n v="2019"/>
    <s v="SPRING"/>
    <s v="SPRING"/>
    <s v="SPRING 2019"/>
    <s v="2018-2019"/>
    <n v="120.97661118850357"/>
    <x v="4"/>
  </r>
  <r>
    <x v="0"/>
    <n v="2018"/>
    <x v="5"/>
    <s v="AM"/>
    <s v="EEUU"/>
    <x v="0"/>
    <s v="SPRING 2019"/>
    <s v="BEACHWEAR"/>
    <x v="99"/>
    <s v="DOLARES AMERICANOS / UNITED STATES DOLLAR"/>
    <s v="DENISE ARNETT"/>
    <s v="UTAH"/>
    <s v="ESTADOS UNIDOS EEUU"/>
    <n v="34"/>
    <n v="2019"/>
    <s v="SPRING"/>
    <s v="SPRING"/>
    <s v="SPRING 2019"/>
    <s v="2018-2019"/>
    <n v="1388.9"/>
    <x v="14"/>
  </r>
  <r>
    <x v="0"/>
    <n v="2018"/>
    <x v="5"/>
    <s v="AM"/>
    <s v="EEUU"/>
    <x v="0"/>
    <s v="SPRING 2019"/>
    <s v="BEACHWEAR"/>
    <x v="54"/>
    <s v="DOLAR CANADIENSE / CANADIAN DOLLAR"/>
    <s v="JULIE BERTRAND"/>
    <s v="QUEBEC"/>
    <s v="CANADA"/>
    <n v="1"/>
    <n v="2019"/>
    <s v="SPRING"/>
    <s v="SPRING"/>
    <s v="SPRING 2019"/>
    <s v="2018-2019"/>
    <n v="40.32553706283452"/>
    <x v="7"/>
  </r>
  <r>
    <x v="0"/>
    <n v="2018"/>
    <x v="5"/>
    <s v="AM"/>
    <s v="EEUU"/>
    <x v="0"/>
    <s v="SPRING 2019"/>
    <s v="BEACHWEAR"/>
    <x v="85"/>
    <s v="DOLARES AMERICANOS / UNITED STATES DOLLAR"/>
    <s v="JUDITH ANN DEAL"/>
    <s v="HAWAII"/>
    <s v="ESTADOS UNIDOS EEUU"/>
    <n v="18"/>
    <n v="2019"/>
    <s v="SPRING"/>
    <s v="SPRING"/>
    <s v="SPRING 2019"/>
    <s v="2018-2019"/>
    <n v="750"/>
    <x v="10"/>
  </r>
  <r>
    <x v="0"/>
    <n v="2018"/>
    <x v="5"/>
    <s v="AM"/>
    <s v="EEUU"/>
    <x v="0"/>
    <s v="SPRING 2019"/>
    <s v="BEACHWEAR"/>
    <x v="188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80"/>
    <x v="2"/>
  </r>
  <r>
    <x v="0"/>
    <n v="2018"/>
    <x v="5"/>
    <s v="AM"/>
    <s v="EEUU"/>
    <x v="0"/>
    <s v="SPRING 2019"/>
    <s v="BEACHWEAR"/>
    <x v="189"/>
    <s v="DOLAR CANADIENSE / CANADIAN DOLLAR"/>
    <s v="SHOUTOUTAGENCY"/>
    <s v="BRITISH COLUMBIA"/>
    <s v="CANADA"/>
    <n v="3"/>
    <n v="2019"/>
    <s v="SPRING"/>
    <s v="SPRING"/>
    <s v="SPRING 2019"/>
    <s v="2018-2019"/>
    <n v="131.97448493291299"/>
    <x v="3"/>
  </r>
  <r>
    <x v="0"/>
    <n v="2018"/>
    <x v="5"/>
    <s v="AM"/>
    <s v="EEUU"/>
    <x v="0"/>
    <s v="SPRING 2019"/>
    <s v="BEACHWEAR"/>
    <x v="22"/>
    <s v="DOLARES AMERICANOS / UNITED STATES DOLLAR"/>
    <s v="JUDITH ANN DEAL"/>
    <s v="HAWAII"/>
    <s v="ESTADOS UNIDOS EEUU"/>
    <n v="13"/>
    <n v="2019"/>
    <s v="SPRING"/>
    <s v="SPRING"/>
    <s v="SPRING 2019"/>
    <s v="2018-2019"/>
    <n v="552"/>
    <x v="10"/>
  </r>
  <r>
    <x v="0"/>
    <n v="2018"/>
    <x v="5"/>
    <s v="AM"/>
    <s v="EEUU"/>
    <x v="0"/>
    <s v="SPRING 2019"/>
    <s v="BEACHWEAR"/>
    <x v="23"/>
    <s v="DOLARES AMERICANOS / UNITED STATES DOLLAR"/>
    <s v="ANITA M. HOPKINS"/>
    <s v="WISCONSIN"/>
    <s v="ESTADOS UNIDOS EEUU"/>
    <n v="35"/>
    <n v="2019"/>
    <s v="SPRING"/>
    <s v="SPRING"/>
    <s v="SPRING 2019"/>
    <s v="2018-2019"/>
    <n v="1674.4"/>
    <x v="1"/>
  </r>
  <r>
    <x v="0"/>
    <n v="2018"/>
    <x v="5"/>
    <s v="AM"/>
    <s v="EEUU"/>
    <x v="0"/>
    <s v="SPRING 2019"/>
    <s v="BEACHWEAR"/>
    <x v="190"/>
    <s v="DOLARES AMERICANOS / UNITED STATES DOLLAR"/>
    <s v="LAURA BONG"/>
    <s v="LOUISIANA"/>
    <s v="ESTADOS UNIDOS EEUU"/>
    <n v="3"/>
    <n v="2019"/>
    <s v="SPRING"/>
    <s v="SPRING"/>
    <s v="SPRING 2019"/>
    <s v="2018-2019"/>
    <n v="135"/>
    <x v="6"/>
  </r>
  <r>
    <x v="0"/>
    <n v="2018"/>
    <x v="5"/>
    <s v="AM"/>
    <s v="EEUU"/>
    <x v="0"/>
    <s v="SPRING 2019"/>
    <s v="BEACHWEAR"/>
    <x v="271"/>
    <s v="DOLARES AMERICANOS / UNITED STATES DOLLAR"/>
    <s v="HOLLY SALES INC."/>
    <s v="MICHIGAN"/>
    <s v="ESTADOS UNIDOS EEUU"/>
    <n v="18"/>
    <n v="2019"/>
    <s v="SPRING"/>
    <s v="SPRING"/>
    <s v="SPRING 2019"/>
    <s v="2018-2019"/>
    <n v="837"/>
    <x v="8"/>
  </r>
  <r>
    <x v="0"/>
    <n v="2018"/>
    <x v="5"/>
    <s v="AM"/>
    <s v="EEUU"/>
    <x v="0"/>
    <s v="SPRING 2019"/>
    <s v="BEACHWEAR"/>
    <x v="272"/>
    <s v="DOLARES AMERICANOS / UNITED STATES DOLLAR"/>
    <s v="HOLLY SALES INC."/>
    <s v="MINNESOTA"/>
    <s v="ESTADOS UNIDOS EEUU"/>
    <n v="2"/>
    <n v="2019"/>
    <s v="SPRING"/>
    <s v="SPRING"/>
    <s v="SPRING 2019"/>
    <s v="2018-2019"/>
    <n v="86"/>
    <x v="8"/>
  </r>
  <r>
    <x v="0"/>
    <n v="2018"/>
    <x v="5"/>
    <s v="AM"/>
    <s v="EEUU"/>
    <x v="0"/>
    <s v="SPRING 2019"/>
    <s v="BEACHWEAR"/>
    <x v="192"/>
    <s v="DOLARES AMERICANOS / UNITED STATES DOLLAR"/>
    <s v="BILL MILLER AND COMPANY"/>
    <s v="VIRGIN ISLANDS"/>
    <s v="ESTADOS UNIDOS EEUU"/>
    <n v="20"/>
    <n v="2019"/>
    <s v="SPRING"/>
    <s v="SPRING"/>
    <s v="SPRING 2019"/>
    <s v="2018-2019"/>
    <n v="680"/>
    <x v="2"/>
  </r>
  <r>
    <x v="0"/>
    <n v="2018"/>
    <x v="5"/>
    <s v="AM"/>
    <s v="EEUU"/>
    <x v="0"/>
    <s v="SPRING 2019"/>
    <s v="BEACHWEAR"/>
    <x v="118"/>
    <s v="DOLARES AMERICANOS / UNITED STATES DOLLAR"/>
    <s v="JULIUS ORTIZ MALDONADO"/>
    <s v="FLORIDA"/>
    <s v="ESTADOS UNIDOS EEUU"/>
    <n v="9"/>
    <n v="2019"/>
    <s v="SPRING"/>
    <s v="SPRING"/>
    <s v="SPRING 2019"/>
    <s v="2018-2019"/>
    <n v="474"/>
    <x v="15"/>
  </r>
  <r>
    <x v="0"/>
    <n v="2018"/>
    <x v="5"/>
    <s v="AM"/>
    <s v="EEUU"/>
    <x v="0"/>
    <s v="SPRING 2019"/>
    <s v="BEACHWEAR"/>
    <x v="193"/>
    <s v="DOLARES AMERICANOS / UNITED STATES DOLLAR"/>
    <s v="BILL MILLER AND COMPANY"/>
    <s v="VIRGIN ISLANDS"/>
    <s v="ESTADOS UNIDOS EEUU"/>
    <n v="32"/>
    <n v="2019"/>
    <s v="SPRING"/>
    <s v="SPRING"/>
    <s v="SPRING 2019"/>
    <s v="2018-2019"/>
    <n v="1348"/>
    <x v="2"/>
  </r>
  <r>
    <x v="0"/>
    <n v="2018"/>
    <x v="5"/>
    <s v="AM"/>
    <s v="EEUU"/>
    <x v="0"/>
    <s v="SPRING 2019"/>
    <s v="BEACHWEAR"/>
    <x v="144"/>
    <s v="DOLARES AMERICANOS / UNITED STATES DOLLAR"/>
    <s v="LAURA BONG"/>
    <s v="TEXAS"/>
    <s v="ESTADOS UNIDOS EEUU"/>
    <n v="11"/>
    <n v="2019"/>
    <s v="SPRING"/>
    <s v="SPRING"/>
    <s v="SPRING 2019"/>
    <s v="2018-2019"/>
    <n v="402"/>
    <x v="6"/>
  </r>
  <r>
    <x v="0"/>
    <n v="2018"/>
    <x v="5"/>
    <s v="AM"/>
    <s v="EEUU"/>
    <x v="0"/>
    <s v="SPRING 2019"/>
    <s v="BEACHWEAR"/>
    <x v="273"/>
    <s v="DOLARES AMERICANOS / UNITED STATES DOLLAR"/>
    <s v="BILL MILLER AND COMPANY"/>
    <s v="CURACAO"/>
    <s v="ANTILLAS HOLANDESAS"/>
    <n v="5"/>
    <n v="2019"/>
    <s v="SPRING"/>
    <s v="SPRING"/>
    <s v="SPRING 2019"/>
    <s v="2018-2019"/>
    <n v="208"/>
    <x v="2"/>
  </r>
  <r>
    <x v="0"/>
    <n v="2018"/>
    <x v="5"/>
    <s v="AM"/>
    <s v="EEUU"/>
    <x v="0"/>
    <s v="SPRING 2019"/>
    <s v="BEACHWEAR"/>
    <x v="48"/>
    <s v="DOLARES AMERICANOS / UNITED STATES DOLLAR"/>
    <s v="PHYLLIS POSNER"/>
    <s v="CALIFORNIA"/>
    <s v="ESTADOS UNIDOS EEUU"/>
    <n v="239"/>
    <n v="2019"/>
    <s v="SPRING"/>
    <s v="SPRING"/>
    <s v="SPRING 2019"/>
    <s v="2018-2019"/>
    <n v="10157.719999999999"/>
    <x v="5"/>
  </r>
  <r>
    <x v="0"/>
    <n v="2018"/>
    <x v="5"/>
    <s v="AM"/>
    <s v="EEUU"/>
    <x v="0"/>
    <s v="SPRING 2019"/>
    <s v="BEACHWEAR"/>
    <x v="155"/>
    <s v="DOLARES AMERICANOS / UNITED STATES DOLLAR"/>
    <s v="BILL MILLER AND COMPANY"/>
    <s v="FLORIDA"/>
    <s v="ESTADOS UNIDOS EEUU"/>
    <n v="36"/>
    <n v="2019"/>
    <s v="SPRING"/>
    <s v="SPRING"/>
    <s v="SPRING 2019"/>
    <s v="2018-2019"/>
    <n v="1549"/>
    <x v="2"/>
  </r>
  <r>
    <x v="0"/>
    <n v="2018"/>
    <x v="5"/>
    <s v="AM"/>
    <s v="EEUU"/>
    <x v="0"/>
    <s v="SPRING 2019"/>
    <s v="BEACHWEAR"/>
    <x v="121"/>
    <s v="DOLARES AMERICANOS / UNITED STATES DOLLAR"/>
    <s v="JUDITH ANN DEAL"/>
    <s v="HAWAII"/>
    <s v="ESTADOS UNIDOS EEUU"/>
    <n v="28"/>
    <n v="2019"/>
    <s v="SPRING"/>
    <s v="SPRING"/>
    <s v="SPRING 2019"/>
    <s v="2018-2019"/>
    <n v="1098"/>
    <x v="10"/>
  </r>
  <r>
    <x v="0"/>
    <n v="2018"/>
    <x v="5"/>
    <s v="AM"/>
    <s v="EEUU"/>
    <x v="0"/>
    <s v="SPRING 2019"/>
    <s v="BEACHWEAR"/>
    <x v="24"/>
    <s v="DOLARES AMERICANOS / UNITED STATES DOLLAR"/>
    <s v="MIE MANNICHE"/>
    <s v="CALIFORNIA"/>
    <s v="ESTADOS UNIDOS EEUU"/>
    <n v="5"/>
    <n v="2019"/>
    <s v="SPRING"/>
    <s v="SPRING"/>
    <s v="SPRING 2019"/>
    <s v="2018-2019"/>
    <n v="267"/>
    <x v="11"/>
  </r>
  <r>
    <x v="0"/>
    <n v="2018"/>
    <x v="5"/>
    <s v="AM"/>
    <s v="EEUU"/>
    <x v="0"/>
    <s v="SPRING 2019"/>
    <s v="BEACHWEAR"/>
    <x v="87"/>
    <s v="DOLARES AMERICANOS / UNITED STATES DOLLAR"/>
    <s v="JUDITH ANN DEAL"/>
    <s v="HAWAII"/>
    <s v="ESTADOS UNIDOS EEUU"/>
    <n v="8"/>
    <n v="2019"/>
    <s v="SPRING"/>
    <s v="SPRING"/>
    <s v="SPRING 2019"/>
    <s v="2018-2019"/>
    <n v="344"/>
    <x v="10"/>
  </r>
  <r>
    <x v="0"/>
    <n v="2018"/>
    <x v="5"/>
    <s v="AM"/>
    <s v="EEUU"/>
    <x v="0"/>
    <s v="SPRING 2019"/>
    <s v="BEACHWEAR"/>
    <x v="232"/>
    <s v="DOLARES AMERICANOS / UNITED STATES DOLLAR"/>
    <s v="HOLLY SALES INC."/>
    <s v="MINNESOTA"/>
    <s v="ESTADOS UNIDOS EEUU"/>
    <n v="5"/>
    <n v="2019"/>
    <s v="SPRING"/>
    <s v="SPRING"/>
    <s v="SPRING 2019"/>
    <s v="2018-2019"/>
    <n v="291"/>
    <x v="8"/>
  </r>
  <r>
    <x v="0"/>
    <n v="2018"/>
    <x v="5"/>
    <s v="AM"/>
    <s v="EEUU"/>
    <x v="0"/>
    <s v="SPRING 2019"/>
    <s v="BEACHWEAR"/>
    <x v="5"/>
    <s v="DOLARES AMERICANOS / UNITED STATES DOLLAR"/>
    <s v="STEPHANIE VITALI"/>
    <s v="ONTARIO"/>
    <s v="CANADA"/>
    <n v="113"/>
    <n v="2019"/>
    <s v="SPRING"/>
    <s v="SPRING"/>
    <s v="SPRING 2019"/>
    <s v="2018-2019"/>
    <n v="5052"/>
    <x v="4"/>
  </r>
  <r>
    <x v="0"/>
    <n v="2018"/>
    <x v="5"/>
    <s v="AM"/>
    <s v="EEUU"/>
    <x v="0"/>
    <s v="SPRING 2019"/>
    <s v="BEACHWEAR"/>
    <x v="5"/>
    <s v="DOLARES AMERICANOS / UNITED STATES DOLLAR"/>
    <s v="STEPHANIE VITALI"/>
    <s v="ILLINOIS"/>
    <s v="ESTADOS UNIDOS EEUU"/>
    <n v="32"/>
    <n v="2019"/>
    <s v="SPRING"/>
    <s v="SPRING"/>
    <s v="SPRING 2019"/>
    <s v="2018-2019"/>
    <n v="1371"/>
    <x v="4"/>
  </r>
  <r>
    <x v="0"/>
    <n v="2018"/>
    <x v="5"/>
    <s v="AM"/>
    <s v="EEUU"/>
    <x v="0"/>
    <s v="SPRING 2019"/>
    <s v="BEACHWEAR"/>
    <x v="100"/>
    <s v="DOLAR CANADIENSE / CANADIAN DOLLAR"/>
    <s v="JULIE BERTRAND"/>
    <s v="QUEBEC"/>
    <s v="CANADA"/>
    <n v="3"/>
    <n v="2019"/>
    <s v="SPRING"/>
    <s v="SPRING"/>
    <s v="SPRING 2019"/>
    <s v="2018-2019"/>
    <n v="137.10682601363737"/>
    <x v="7"/>
  </r>
  <r>
    <x v="0"/>
    <n v="2018"/>
    <x v="5"/>
    <s v="AM"/>
    <s v="EEUU"/>
    <x v="0"/>
    <s v="SPRING 2019"/>
    <s v="BEACHWEAR"/>
    <x v="275"/>
    <s v="DOLARES AMERICANOS / UNITED STATES DOLLAR"/>
    <s v="BILL MILLER AND COMPANY"/>
    <s v="SOUTH CAROLINA"/>
    <s v="ESTADOS UNIDOS EEUU"/>
    <n v="4"/>
    <n v="2019"/>
    <s v="SPRING"/>
    <s v="SPRING"/>
    <s v="SPRING 2019"/>
    <s v="2018-2019"/>
    <n v="188"/>
    <x v="2"/>
  </r>
  <r>
    <x v="0"/>
    <n v="2018"/>
    <x v="5"/>
    <s v="AM"/>
    <s v="EEUU"/>
    <x v="0"/>
    <s v="SPRING 2019"/>
    <s v="BEACHWEAR"/>
    <x v="25"/>
    <s v="DOLARES AMERICANOS / UNITED STATES DOLLAR"/>
    <s v="JUDITH ANN DEAL"/>
    <s v="HAWAII"/>
    <s v="ESTADOS UNIDOS EEUU"/>
    <n v="48"/>
    <n v="2019"/>
    <s v="SPRING"/>
    <s v="SPRING"/>
    <s v="SPRING 2019"/>
    <s v="2018-2019"/>
    <n v="2017.8000000000002"/>
    <x v="10"/>
  </r>
  <r>
    <x v="0"/>
    <n v="2018"/>
    <x v="5"/>
    <s v="AM"/>
    <s v="EEUU"/>
    <x v="0"/>
    <s v="SPRING 2019"/>
    <s v="BEACHWEAR"/>
    <x v="123"/>
    <s v="DOLARES AMERICANOS / UNITED STATES DOLLAR"/>
    <s v="JUDITH ANN DEAL"/>
    <s v="HAWAII"/>
    <s v="ESTADOS UNIDOS EEUU"/>
    <n v="12"/>
    <n v="2019"/>
    <s v="SPRING"/>
    <s v="SPRING"/>
    <s v="SPRING 2019"/>
    <s v="2018-2019"/>
    <n v="516"/>
    <x v="10"/>
  </r>
  <r>
    <x v="0"/>
    <n v="2018"/>
    <x v="5"/>
    <s v="AM"/>
    <s v="EEUU"/>
    <x v="0"/>
    <s v="SPRING 2019"/>
    <s v="BEACHWEAR"/>
    <x v="233"/>
    <s v="DOLARES AMERICANOS / UNITED STATES DOLLAR"/>
    <s v="HOLLY SALES INC."/>
    <s v="COLORADO"/>
    <s v="ESTADOS UNIDOS EEUU"/>
    <n v="8"/>
    <n v="2019"/>
    <s v="SPRING"/>
    <s v="SPRING"/>
    <s v="SPRING 2019"/>
    <s v="2018-2019"/>
    <n v="348"/>
    <x v="8"/>
  </r>
  <r>
    <x v="0"/>
    <n v="2018"/>
    <x v="5"/>
    <s v="AM"/>
    <s v="EEUU"/>
    <x v="0"/>
    <s v="SPRING 2019"/>
    <s v="BEACHWEAR"/>
    <x v="233"/>
    <s v="DOLARES AMERICANOS / UNITED STATES DOLLAR"/>
    <s v="HOLLY SALES INC."/>
    <s v="MINNESOTA"/>
    <s v="ESTADOS UNIDOS EEUU"/>
    <n v="3"/>
    <n v="2019"/>
    <s v="SPRING"/>
    <s v="SPRING"/>
    <s v="SPRING 2019"/>
    <s v="2018-2019"/>
    <n v="135"/>
    <x v="8"/>
  </r>
  <r>
    <x v="0"/>
    <n v="2018"/>
    <x v="5"/>
    <s v="AM"/>
    <s v="EEUU"/>
    <x v="0"/>
    <s v="SPRING 2019"/>
    <s v="BEACHWEAR"/>
    <x v="233"/>
    <s v="DOLARES AMERICANOS / UNITED STATES DOLLAR"/>
    <s v="HOLLY SALES INC."/>
    <s v="MISSOURI"/>
    <s v="ESTADOS UNIDOS EEUU"/>
    <n v="3"/>
    <n v="2019"/>
    <s v="SPRING"/>
    <s v="SPRING"/>
    <s v="SPRING 2019"/>
    <s v="2018-2019"/>
    <n v="135"/>
    <x v="8"/>
  </r>
  <r>
    <x v="0"/>
    <n v="2018"/>
    <x v="5"/>
    <s v="AM"/>
    <s v="EEUU"/>
    <x v="0"/>
    <s v="SPRING 2019"/>
    <s v="BEACHWEAR"/>
    <x v="88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44"/>
    <x v="2"/>
  </r>
  <r>
    <x v="0"/>
    <n v="2018"/>
    <x v="5"/>
    <s v="AM"/>
    <s v="EEUU"/>
    <x v="0"/>
    <s v="SPRING 2019"/>
    <s v="BEACHWEAR"/>
    <x v="55"/>
    <s v="DOLARES AMERICANOS / UNITED STATES DOLLAR"/>
    <s v="PAIGE ALYSE STRAUGHAN"/>
    <s v="WASHINGTON"/>
    <s v="ESTADOS UNIDOS EEUU"/>
    <n v="286"/>
    <n v="2019"/>
    <s v="SPRING"/>
    <s v="SPRING"/>
    <s v="SPRING 2019"/>
    <s v="2018-2019"/>
    <n v="11330.719999999998"/>
    <x v="0"/>
  </r>
  <r>
    <x v="0"/>
    <n v="2018"/>
    <x v="5"/>
    <s v="AM"/>
    <s v="EEUU"/>
    <x v="0"/>
    <s v="SPRING 2019"/>
    <s v="BEACHWEAR"/>
    <x v="6"/>
    <s v="DOLARES AMERICANOS / UNITED STATES DOLLAR"/>
    <s v="PHYLLIS POSNER"/>
    <s v="CALIFORNIA"/>
    <s v="ESTADOS UNIDOS EEUU"/>
    <n v="1"/>
    <n v="2019"/>
    <s v="SPRING"/>
    <s v="SPRING"/>
    <s v="SPRING 2019"/>
    <s v="2018-2019"/>
    <n v="61"/>
    <x v="5"/>
  </r>
  <r>
    <x v="0"/>
    <n v="2018"/>
    <x v="5"/>
    <s v="AM"/>
    <s v="EEUU"/>
    <x v="0"/>
    <s v="SPRING 2019"/>
    <s v="BEACHWEAR"/>
    <x v="156"/>
    <s v="DOLARES AMERICANOS / UNITED STATES DOLLAR"/>
    <s v="LAURA BONG"/>
    <s v="CALIFORNIA"/>
    <s v="ESTADOS UNIDOS EEUU"/>
    <n v="6"/>
    <n v="2019"/>
    <s v="SPRING"/>
    <s v="SPRING"/>
    <s v="SPRING 2019"/>
    <s v="2018-2019"/>
    <n v="188.10000000000002"/>
    <x v="6"/>
  </r>
  <r>
    <x v="0"/>
    <n v="2018"/>
    <x v="5"/>
    <s v="AM"/>
    <s v="EEUU"/>
    <x v="0"/>
    <s v="SPRING 2019"/>
    <s v="BEACHWEAR"/>
    <x v="18"/>
    <s v="DOLARES AMERICANOS / UNITED STATES DOLLAR"/>
    <s v="LAURA BONG"/>
    <s v="TEXAS"/>
    <s v="ESTADOS UNIDOS EEUU"/>
    <n v="28"/>
    <n v="2019"/>
    <s v="SPRING"/>
    <s v="SPRING"/>
    <s v="SPRING 2019"/>
    <s v="2018-2019"/>
    <n v="1274"/>
    <x v="6"/>
  </r>
  <r>
    <x v="0"/>
    <n v="2018"/>
    <x v="5"/>
    <s v="AM"/>
    <s v="EEUU"/>
    <x v="0"/>
    <s v="SPRING 2019"/>
    <s v="BEACHWEAR"/>
    <x v="124"/>
    <s v="DOLARES AMERICANOS / UNITED STATES DOLLAR"/>
    <s v="JUDITH ANN DEAL"/>
    <s v="HAWAII"/>
    <s v="ESTADOS UNIDOS EEUU"/>
    <n v="58"/>
    <n v="2019"/>
    <s v="SPRING"/>
    <s v="SPRING"/>
    <s v="SPRING 2019"/>
    <s v="2018-2019"/>
    <n v="2454"/>
    <x v="10"/>
  </r>
  <r>
    <x v="0"/>
    <n v="2018"/>
    <x v="5"/>
    <s v="AM"/>
    <s v="EEUU"/>
    <x v="0"/>
    <s v="SPRING 2019"/>
    <s v="BEACHWEAR"/>
    <x v="125"/>
    <s v="DOLARES AMERICANOS / UNITED STATES DOLLAR"/>
    <s v="JUDITH ANN DEAL"/>
    <s v="HAWAII"/>
    <s v="ESTADOS UNIDOS EEUU"/>
    <n v="12"/>
    <n v="2019"/>
    <s v="SPRING"/>
    <s v="SPRING"/>
    <s v="SPRING 2019"/>
    <s v="2018-2019"/>
    <n v="620"/>
    <x v="10"/>
  </r>
  <r>
    <x v="0"/>
    <n v="2018"/>
    <x v="5"/>
    <s v="AM"/>
    <s v="EEUU"/>
    <x v="0"/>
    <s v="SPRING 2019"/>
    <s v="BEACHWEAR"/>
    <x v="7"/>
    <s v="DOLAR CANADIENSE / CANADIAN DOLLAR"/>
    <s v="STEPHANIE VITALI"/>
    <s v="ONTARIO"/>
    <s v="CANADA"/>
    <n v="2"/>
    <n v="2019"/>
    <s v="SPRING"/>
    <s v="SPRING"/>
    <s v="SPRING 2019"/>
    <s v="2018-2019"/>
    <n v="64.520859300535236"/>
    <x v="4"/>
  </r>
  <r>
    <x v="0"/>
    <n v="2018"/>
    <x v="5"/>
    <s v="AM"/>
    <s v="EEUU"/>
    <x v="0"/>
    <s v="SPRING 2019"/>
    <s v="BEACHWEAR"/>
    <x v="26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267"/>
    <x v="2"/>
  </r>
  <r>
    <x v="0"/>
    <n v="2018"/>
    <x v="5"/>
    <s v="AM"/>
    <s v="EEUU"/>
    <x v="0"/>
    <s v="SPRING 2019"/>
    <s v="BEACHWEAR"/>
    <x v="19"/>
    <s v="DOLARES AMERICANOS / UNITED STATES DOLLAR"/>
    <s v="HOLLY SALES INC."/>
    <s v="OHIO"/>
    <s v="ESTADOS UNIDOS EEUU"/>
    <n v="20"/>
    <n v="2019"/>
    <s v="SPRING"/>
    <s v="SPRING"/>
    <s v="SPRING 2019"/>
    <s v="2018-2019"/>
    <n v="888"/>
    <x v="8"/>
  </r>
  <r>
    <x v="0"/>
    <n v="2018"/>
    <x v="5"/>
    <s v="AM"/>
    <s v="EEUU"/>
    <x v="0"/>
    <s v="SPRING 2019"/>
    <s v="BEACHWEAR"/>
    <x v="91"/>
    <s v="DOLARES AMERICANOS / UNITED STATES DOLLAR"/>
    <s v="JUDITH ANN DEAL"/>
    <s v="HAWAII"/>
    <s v="ESTADOS UNIDOS EEUU"/>
    <n v="5"/>
    <n v="2019"/>
    <s v="SPRING"/>
    <s v="SPRING"/>
    <s v="SPRING 2019"/>
    <s v="2018-2019"/>
    <n v="239"/>
    <x v="10"/>
  </r>
  <r>
    <x v="0"/>
    <n v="2018"/>
    <x v="5"/>
    <s v="AM"/>
    <s v="EEUU"/>
    <x v="0"/>
    <s v="SPRING 2019"/>
    <s v="BEACHWEAR"/>
    <x v="74"/>
    <s v="DOLARES AMERICANOS / UNITED STATES DOLLAR"/>
    <s v="JUDITH ANN DEAL"/>
    <s v="HAWAII"/>
    <s v="ESTADOS UNIDOS EEUU"/>
    <n v="6"/>
    <n v="2019"/>
    <s v="SPRING"/>
    <s v="SPRING"/>
    <s v="SPRING 2019"/>
    <s v="2018-2019"/>
    <n v="258"/>
    <x v="10"/>
  </r>
  <r>
    <x v="0"/>
    <n v="2018"/>
    <x v="5"/>
    <s v="AM"/>
    <s v="EEUU"/>
    <x v="0"/>
    <s v="SPRING 2019"/>
    <s v="BEACHWEAR"/>
    <x v="234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29"/>
    <x v="2"/>
  </r>
  <r>
    <x v="0"/>
    <n v="2018"/>
    <x v="5"/>
    <s v="AM"/>
    <s v="EEUU"/>
    <x v="0"/>
    <s v="SPRING 2019"/>
    <s v="BEACHWEAR"/>
    <x v="28"/>
    <s v="DOLARES AMERICANOS / UNITED STATES DOLLAR"/>
    <s v="PAIGE ALYSE STRAUGHAN"/>
    <s v="NEVADA"/>
    <s v="ESTADOS UNIDOS EEUU"/>
    <n v="51"/>
    <n v="2019"/>
    <s v="SPRING"/>
    <s v="SPRING"/>
    <s v="SPRING 2019"/>
    <s v="2018-2019"/>
    <n v="1792.5600000000002"/>
    <x v="0"/>
  </r>
  <r>
    <x v="0"/>
    <n v="2018"/>
    <x v="5"/>
    <s v="AM"/>
    <s v="EEUU"/>
    <x v="0"/>
    <s v="SPRING 2019"/>
    <s v="BEACHWEAR"/>
    <x v="284"/>
    <s v="DOLARES AMERICANOS / UNITED STATES DOLLAR"/>
    <s v="HOLLY SALES INC."/>
    <s v="MINNESOTA"/>
    <s v="ESTADOS UNIDOS EEUU"/>
    <n v="10"/>
    <n v="2019"/>
    <s v="SPRING"/>
    <s v="SPRING"/>
    <s v="SPRING 2019"/>
    <s v="2018-2019"/>
    <n v="456"/>
    <x v="8"/>
  </r>
  <r>
    <x v="0"/>
    <n v="2018"/>
    <x v="5"/>
    <s v="AM"/>
    <s v="EEUU"/>
    <x v="0"/>
    <s v="SPRING 2019"/>
    <s v="BEACHWEAR"/>
    <x v="159"/>
    <s v="DOLARES AMERICANOS / UNITED STATES DOLLAR"/>
    <s v="BILL MILLER AND COMPANY"/>
    <s v="BONAIRE"/>
    <s v="PAISES BAJOS (HOLANDA)"/>
    <n v="3"/>
    <n v="2019"/>
    <s v="SPRING"/>
    <s v="SPRING"/>
    <s v="SPRING 2019"/>
    <s v="2018-2019"/>
    <n v="135"/>
    <x v="2"/>
  </r>
  <r>
    <x v="0"/>
    <n v="2018"/>
    <x v="5"/>
    <s v="AM"/>
    <s v="EEUU"/>
    <x v="0"/>
    <s v="SPRING 2019"/>
    <s v="BEACHWEAR"/>
    <x v="115"/>
    <s v="DOLARES AMERICANOS / UNITED STATES DOLLAR"/>
    <s v="HOLLY SALES INC."/>
    <s v="MINNESOTA"/>
    <s v="ESTADOS UNIDOS EEUU"/>
    <n v="6"/>
    <n v="2019"/>
    <s v="SPRING"/>
    <s v="SPRING"/>
    <s v="SPRING 2019"/>
    <s v="2018-2019"/>
    <n v="312"/>
    <x v="8"/>
  </r>
  <r>
    <x v="0"/>
    <n v="2018"/>
    <x v="5"/>
    <s v="AM"/>
    <s v="EEUU"/>
    <x v="0"/>
    <s v="SPRING 2019"/>
    <s v="BEACHWEAR"/>
    <x v="127"/>
    <s v="DOLARES AMERICANOS / UNITED STATES DOLLAR"/>
    <s v="BILL MILLER AND COMPANY"/>
    <s v="FLORIDA"/>
    <s v="ESTADOS UNIDOS EEUU"/>
    <n v="36"/>
    <n v="2019"/>
    <s v="SPRING"/>
    <s v="SPRING"/>
    <s v="SPRING 2019"/>
    <s v="2018-2019"/>
    <n v="1560"/>
    <x v="2"/>
  </r>
  <r>
    <x v="0"/>
    <n v="2018"/>
    <x v="5"/>
    <s v="AM"/>
    <s v="EEUU"/>
    <x v="0"/>
    <s v="SPRING 2019"/>
    <s v="BEACHWEAR"/>
    <x v="92"/>
    <s v="DOLARES AMERICANOS / UNITED STATES DOLLAR"/>
    <s v="BILL MILLER AND COMPANY"/>
    <s v="FLORIDA"/>
    <s v="ESTADOS UNIDOS EEUU"/>
    <n v="14"/>
    <n v="2019"/>
    <s v="SPRING"/>
    <s v="SPRING"/>
    <s v="SPRING 2019"/>
    <s v="2018-2019"/>
    <n v="628"/>
    <x v="2"/>
  </r>
  <r>
    <x v="0"/>
    <n v="2018"/>
    <x v="5"/>
    <s v="AM"/>
    <s v="EEUU"/>
    <x v="0"/>
    <s v="SPRING 2019"/>
    <s v="BEACHWEAR"/>
    <x v="128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516"/>
    <x v="2"/>
  </r>
  <r>
    <x v="0"/>
    <n v="2018"/>
    <x v="5"/>
    <s v="AM"/>
    <s v="EEUU"/>
    <x v="0"/>
    <s v="SPRING 2019"/>
    <s v="BEACHWEAR"/>
    <x v="236"/>
    <s v="DOLAR CANADIENSE / CANADIAN DOLLAR"/>
    <s v="JULIE BERTRAND"/>
    <s v="QUEBEC"/>
    <s v="CANADA"/>
    <n v="20"/>
    <n v="2019"/>
    <s v="SPRING"/>
    <s v="SPRING"/>
    <s v="SPRING 2019"/>
    <s v="2018-2019"/>
    <n v="909.15756287117824"/>
    <x v="7"/>
  </r>
  <r>
    <x v="0"/>
    <n v="2018"/>
    <x v="5"/>
    <s v="AM"/>
    <s v="EEUU"/>
    <x v="0"/>
    <s v="SPRING 2019"/>
    <s v="BEACHWEAR"/>
    <x v="72"/>
    <s v="DOLARES AMERICANOS / UNITED STATES DOLLAR"/>
    <s v="PAIGE ALYSE STRAUGHAN"/>
    <s v="ONTARIO"/>
    <s v="CANADA"/>
    <n v="39"/>
    <n v="2019"/>
    <s v="SPRING"/>
    <s v="SPRING"/>
    <s v="SPRING 2019"/>
    <s v="2018-2019"/>
    <n v="1614.6"/>
    <x v="0"/>
  </r>
  <r>
    <x v="0"/>
    <n v="2018"/>
    <x v="5"/>
    <s v="AM"/>
    <s v="EEUU"/>
    <x v="0"/>
    <s v="SPRING 2019"/>
    <s v="BEACHWEAR"/>
    <x v="201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219"/>
    <x v="2"/>
  </r>
  <r>
    <x v="0"/>
    <n v="2018"/>
    <x v="5"/>
    <s v="AM"/>
    <s v="EEUU"/>
    <x v="0"/>
    <s v="SPRING 2019"/>
    <s v="BEACHWEAR"/>
    <x v="129"/>
    <s v="DOLARES AMERICANOS / UNITED STATES DOLLAR"/>
    <s v="BILL MILLER AND COMPANY"/>
    <s v="FLORIDA"/>
    <s v="ESTADOS UNIDOS EEUU"/>
    <n v="23"/>
    <n v="2019"/>
    <s v="SPRING"/>
    <s v="SPRING"/>
    <s v="SPRING 2019"/>
    <s v="2018-2019"/>
    <n v="1152"/>
    <x v="2"/>
  </r>
  <r>
    <x v="0"/>
    <n v="2018"/>
    <x v="5"/>
    <s v="AM"/>
    <s v="EEUU"/>
    <x v="0"/>
    <s v="SPRING 2019"/>
    <s v="BEACHWEAR"/>
    <x v="94"/>
    <s v="DOLARES AMERICANOS / UNITED STATES DOLLAR"/>
    <s v="BILL MILLER AND COMPANY"/>
    <s v="FLORIDA"/>
    <s v="ESTADOS UNIDOS EEUU"/>
    <n v="56"/>
    <n v="2019"/>
    <s v="SPRING"/>
    <s v="SPRING"/>
    <s v="SPRING 2019"/>
    <s v="2018-2019"/>
    <n v="2640"/>
    <x v="2"/>
  </r>
  <r>
    <x v="0"/>
    <n v="2018"/>
    <x v="5"/>
    <s v="AM"/>
    <s v="EEUU"/>
    <x v="0"/>
    <s v="SPRING 2019"/>
    <s v="BEACHWEAR"/>
    <x v="95"/>
    <s v="DOLARES AMERICANOS / UNITED STATES DOLLAR"/>
    <s v="BILL MILLER AND COMPANY"/>
    <s v="FLORIDA"/>
    <s v="ESTADOS UNIDOS EEUU"/>
    <n v="14"/>
    <n v="2019"/>
    <s v="SPRING"/>
    <s v="SPRING"/>
    <s v="SPRING 2019"/>
    <s v="2018-2019"/>
    <n v="568"/>
    <x v="2"/>
  </r>
  <r>
    <x v="0"/>
    <n v="2018"/>
    <x v="5"/>
    <s v="AM"/>
    <s v="EEUU"/>
    <x v="0"/>
    <s v="SPRING 2019"/>
    <s v="BEACHWEAR"/>
    <x v="162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34"/>
    <x v="2"/>
  </r>
  <r>
    <x v="0"/>
    <n v="2018"/>
    <x v="5"/>
    <s v="AM"/>
    <s v="EEUU"/>
    <x v="0"/>
    <s v="SPRING 2019"/>
    <s v="BEACHWEAR"/>
    <x v="130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36"/>
    <x v="2"/>
  </r>
  <r>
    <x v="0"/>
    <n v="2018"/>
    <x v="5"/>
    <s v="AM"/>
    <s v="EEUU"/>
    <x v="0"/>
    <s v="SPRING 2019"/>
    <s v="BEACHWEAR"/>
    <x v="220"/>
    <s v="DOLARES AMERICANOS / UNITED STATES DOLLAR"/>
    <s v="LAURA BONG"/>
    <s v="LOUISIANA"/>
    <s v="ESTADOS UNIDOS EEUU"/>
    <n v="1"/>
    <n v="2019"/>
    <s v="SPRING"/>
    <s v="SPRING"/>
    <s v="SPRING 2019"/>
    <s v="2018-2019"/>
    <n v="43"/>
    <x v="6"/>
  </r>
  <r>
    <x v="0"/>
    <n v="2018"/>
    <x v="5"/>
    <s v="AM"/>
    <s v="EEUU"/>
    <x v="0"/>
    <s v="SPRING 2019"/>
    <s v="BEACHWEAR"/>
    <x v="203"/>
    <s v="DOLARES AMERICANOS / UNITED STATES DOLLAR"/>
    <s v="BILL MILLER AND COMPANY"/>
    <s v="FLORIDA"/>
    <s v="ESTADOS UNIDOS EEUU"/>
    <n v="7"/>
    <n v="2019"/>
    <s v="SPRING"/>
    <s v="SPRING"/>
    <s v="SPRING 2019"/>
    <s v="2018-2019"/>
    <n v="339"/>
    <x v="2"/>
  </r>
  <r>
    <x v="0"/>
    <n v="2018"/>
    <x v="5"/>
    <s v="AM"/>
    <s v="EEUU"/>
    <x v="0"/>
    <s v="SPRING 2019"/>
    <s v="BEACHWEAR"/>
    <x v="206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612"/>
    <x v="2"/>
  </r>
  <r>
    <x v="0"/>
    <n v="2018"/>
    <x v="5"/>
    <s v="AM"/>
    <s v="EEUU"/>
    <x v="0"/>
    <s v="SPRING 2019"/>
    <s v="BEACHWEAR"/>
    <x v="285"/>
    <s v="DOLARES AMERICANOS / UNITED STATES DOLLAR"/>
    <s v="JULIUS ORTIZ MALDONADO"/>
    <s v="PUERTO RICO"/>
    <s v="PUERTO RICO"/>
    <n v="28"/>
    <n v="2019"/>
    <s v="SPRING"/>
    <s v="SPRING"/>
    <s v="SPRING 2019"/>
    <s v="2018-2019"/>
    <n v="1302"/>
    <x v="15"/>
  </r>
  <r>
    <x v="0"/>
    <n v="2018"/>
    <x v="5"/>
    <s v="AM"/>
    <s v="EEUU"/>
    <x v="0"/>
    <s v="SPRING 2019"/>
    <s v="BEACHWEAR"/>
    <x v="241"/>
    <s v="DOLARES AMERICANOS / UNITED STATES DOLLAR"/>
    <s v="HOLLY SALES INC."/>
    <s v="MICHIGAN"/>
    <s v="ESTADOS UNIDOS EEUU"/>
    <n v="1"/>
    <n v="2019"/>
    <s v="SPRING"/>
    <s v="SPRING"/>
    <s v="SPRING 2019"/>
    <s v="2018-2019"/>
    <n v="45"/>
    <x v="8"/>
  </r>
  <r>
    <x v="0"/>
    <n v="2018"/>
    <x v="5"/>
    <s v="AM"/>
    <s v="EEUU"/>
    <x v="0"/>
    <s v="SPRING 2019"/>
    <s v="BEACHWEAR"/>
    <x v="287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29"/>
    <x v="2"/>
  </r>
  <r>
    <x v="0"/>
    <n v="2018"/>
    <x v="5"/>
    <s v="AM"/>
    <s v="EEUU"/>
    <x v="0"/>
    <s v="SPRING 2019"/>
    <s v="BEACHWEAR"/>
    <x v="31"/>
    <s v="DOLARES AMERICANOS / UNITED STATES DOLLAR"/>
    <s v="HOLLY SALES INC."/>
    <s v="MICHIGAN"/>
    <s v="ESTADOS UNIDOS EEUU"/>
    <n v="19"/>
    <n v="2019"/>
    <s v="SPRING"/>
    <s v="SPRING"/>
    <s v="SPRING 2019"/>
    <s v="2018-2019"/>
    <n v="816"/>
    <x v="8"/>
  </r>
  <r>
    <x v="0"/>
    <n v="2018"/>
    <x v="5"/>
    <s v="AM"/>
    <s v="EEUU"/>
    <x v="0"/>
    <s v="SPRING 2019"/>
    <s v="BEACHWEAR"/>
    <x v="288"/>
    <s v="DOLARES AMERICANOS / UNITED STATES DOLLAR"/>
    <s v="BILL MILLER AND COMPANY"/>
    <s v="GEORGIA"/>
    <s v="ESTADOS UNIDOS EEUU"/>
    <n v="2"/>
    <n v="2019"/>
    <s v="SPRING"/>
    <s v="SPRING"/>
    <s v="SPRING 2019"/>
    <s v="2018-2019"/>
    <n v="68"/>
    <x v="2"/>
  </r>
  <r>
    <x v="0"/>
    <n v="2018"/>
    <x v="5"/>
    <s v="AM"/>
    <s v="EEUU"/>
    <x v="0"/>
    <s v="SPRING 2019"/>
    <s v="BEACHWEAR"/>
    <x v="289"/>
    <s v="DOLARES AMERICANOS / UNITED STATES DOLLAR"/>
    <s v="JULIUS ORTIZ MALDONADO"/>
    <s v="PUERTO RICO"/>
    <s v="PUERTO RICO"/>
    <n v="2"/>
    <n v="2019"/>
    <s v="SPRING"/>
    <s v="SPRING"/>
    <s v="SPRING 2019"/>
    <s v="2018-2019"/>
    <n v="86"/>
    <x v="15"/>
  </r>
  <r>
    <x v="0"/>
    <n v="2018"/>
    <x v="5"/>
    <s v="AM"/>
    <s v="EEUU"/>
    <x v="0"/>
    <s v="SPRING 2019"/>
    <s v="BEACHWEAR"/>
    <x v="168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54"/>
    <x v="2"/>
  </r>
  <r>
    <x v="0"/>
    <n v="2018"/>
    <x v="5"/>
    <s v="AM"/>
    <s v="EEUU"/>
    <x v="0"/>
    <s v="SPRING 2019"/>
    <s v="BEACHWEAR"/>
    <x v="207"/>
    <s v="DOLARES AMERICANOS / UNITED STATES DOLLAR"/>
    <s v="BILL MILLER AND COMPANY"/>
    <s v="ANTIGUA"/>
    <s v="ANTIGUA Y BARBUDA"/>
    <n v="9"/>
    <n v="2019"/>
    <s v="SPRING"/>
    <s v="SPRING"/>
    <s v="SPRING 2019"/>
    <s v="2018-2019"/>
    <n v="558"/>
    <x v="2"/>
  </r>
  <r>
    <x v="0"/>
    <n v="2018"/>
    <x v="5"/>
    <s v="AM"/>
    <s v="EEUU"/>
    <x v="0"/>
    <s v="SPRING 2019"/>
    <s v="BEACHWEAR"/>
    <x v="291"/>
    <s v="DOLAR CANADIENSE / CANADIAN DOLLAR"/>
    <s v="STEPHANIE VITALI"/>
    <s v="ONTARIO"/>
    <s v="CANADA"/>
    <n v="3"/>
    <n v="2019"/>
    <s v="SPRING"/>
    <s v="SPRING"/>
    <s v="SPRING 2019"/>
    <s v="2018-2019"/>
    <n v="120.97661118850357"/>
    <x v="4"/>
  </r>
  <r>
    <x v="0"/>
    <n v="2018"/>
    <x v="5"/>
    <s v="AM"/>
    <s v="EEUU"/>
    <x v="0"/>
    <s v="SPRING 2019"/>
    <s v="BEACHWEAR"/>
    <x v="169"/>
    <s v="DOLARES AMERICANOS / UNITED STATES DOLLAR"/>
    <s v="BILL MILLER AND COMPANY"/>
    <s v="FLORIDA"/>
    <s v="ESTADOS UNIDOS EEUU"/>
    <n v="9"/>
    <n v="2019"/>
    <s v="SPRING"/>
    <s v="SPRING"/>
    <s v="SPRING 2019"/>
    <s v="2018-2019"/>
    <n v="463"/>
    <x v="2"/>
  </r>
  <r>
    <x v="0"/>
    <n v="2018"/>
    <x v="5"/>
    <s v="AM"/>
    <s v="EEUU"/>
    <x v="0"/>
    <s v="SPRING 2019"/>
    <s v="BEACHWEAR"/>
    <x v="17"/>
    <s v="DOLARES AMERICANOS / UNITED STATES DOLLAR"/>
    <s v="LAURA BONG"/>
    <s v="MISSISSIPPI"/>
    <s v="ESTADOS UNIDOS EEUU"/>
    <n v="20"/>
    <n v="2019"/>
    <s v="SPRING"/>
    <s v="SPRING"/>
    <s v="SPRING 2019"/>
    <s v="2018-2019"/>
    <n v="821"/>
    <x v="6"/>
  </r>
  <r>
    <x v="0"/>
    <n v="2018"/>
    <x v="5"/>
    <s v="AM"/>
    <s v="EEUU"/>
    <x v="0"/>
    <s v="SPRING 2019"/>
    <s v="BEACHWEAR"/>
    <x v="293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261"/>
    <x v="2"/>
  </r>
  <r>
    <x v="0"/>
    <n v="2018"/>
    <x v="5"/>
    <s v="AM"/>
    <s v="EEUU"/>
    <x v="0"/>
    <s v="SPRING 2019"/>
    <s v="BEACHWEAR"/>
    <x v="245"/>
    <s v="DOLAR CANADIENSE / CANADIAN DOLLAR"/>
    <s v="STEPHANIE VITALI"/>
    <s v="ONTARIO"/>
    <s v="CANADA"/>
    <n v="6"/>
    <n v="2019"/>
    <s v="SPRING"/>
    <s v="SPRING"/>
    <s v="SPRING 2019"/>
    <s v="2018-2019"/>
    <n v="255.15067087029846"/>
    <x v="4"/>
  </r>
  <r>
    <x v="0"/>
    <n v="2018"/>
    <x v="5"/>
    <s v="AM"/>
    <s v="EEUU"/>
    <x v="0"/>
    <s v="SPRING 2019"/>
    <s v="BEACHWEAR"/>
    <x v="209"/>
    <s v="DOLARES AMERICANOS / UNITED STATES DOLLAR"/>
    <s v="PHYLLIS POSNER"/>
    <s v="CALIFORNIA"/>
    <s v="ESTADOS UNIDOS EEUU"/>
    <n v="4"/>
    <n v="2019"/>
    <s v="SPRING"/>
    <s v="SPRING"/>
    <s v="SPRING 2019"/>
    <s v="2018-2019"/>
    <n v="136"/>
    <x v="5"/>
  </r>
  <r>
    <x v="0"/>
    <n v="2018"/>
    <x v="5"/>
    <s v="AM"/>
    <s v="EEUU"/>
    <x v="0"/>
    <s v="SPRING 2019"/>
    <s v="BEACHWEAR"/>
    <x v="222"/>
    <s v="DOLARES AMERICANOS / UNITED STATES DOLLAR"/>
    <s v="PHYLLIS POSNER"/>
    <s v="FLORIDA"/>
    <s v="ESTADOS UNIDOS EEUU"/>
    <n v="11"/>
    <n v="2019"/>
    <s v="SPRING"/>
    <s v="SPRING"/>
    <s v="SPRING 2019"/>
    <s v="2018-2019"/>
    <n v="563"/>
    <x v="5"/>
  </r>
  <r>
    <x v="0"/>
    <n v="2018"/>
    <x v="5"/>
    <s v="AM"/>
    <s v="EEUU"/>
    <x v="0"/>
    <s v="SPRING 2019"/>
    <s v="BEACHWEAR"/>
    <x v="296"/>
    <s v="DOLARES AMERICANOS / UNITED STATES DOLLAR"/>
    <s v="LAURA BONG"/>
    <s v="LOUISIANA"/>
    <s v="ESTADOS UNIDOS EEUU"/>
    <n v="9"/>
    <n v="2019"/>
    <s v="SPRING"/>
    <s v="SPRING"/>
    <s v="SPRING 2019"/>
    <s v="2018-2019"/>
    <n v="355"/>
    <x v="6"/>
  </r>
  <r>
    <x v="0"/>
    <n v="2018"/>
    <x v="5"/>
    <s v="AM"/>
    <s v="EEUU"/>
    <x v="0"/>
    <s v="SPRING 2019"/>
    <s v="BEACHWEAR"/>
    <x v="297"/>
    <s v="DOLARES AMERICANOS / UNITED STATES DOLLAR"/>
    <s v="ANITA M. HOPKINS"/>
    <s v="PENNSYLVANIA"/>
    <s v="ESTADOS UNIDOS EEUU"/>
    <n v="5"/>
    <n v="2019"/>
    <s v="SPRING"/>
    <s v="SPRING"/>
    <s v="SPRING 2019"/>
    <s v="2018-2019"/>
    <n v="240"/>
    <x v="1"/>
  </r>
  <r>
    <x v="0"/>
    <n v="2018"/>
    <x v="5"/>
    <s v="AM"/>
    <s v="EEUU"/>
    <x v="0"/>
    <s v="SPRING 2019"/>
    <s v="BEACHWEAR"/>
    <x v="299"/>
    <s v="DOLARES AMERICANOS / UNITED STATES DOLLAR"/>
    <s v="DENISE ARNETT"/>
    <s v="OREGON"/>
    <s v="ESTADOS UNIDOS EEUU"/>
    <n v="3"/>
    <n v="2019"/>
    <s v="SPRING"/>
    <s v="SPRING"/>
    <s v="SPRING 2019"/>
    <s v="2018-2019"/>
    <n v="129"/>
    <x v="14"/>
  </r>
  <r>
    <x v="0"/>
    <n v="2018"/>
    <x v="5"/>
    <s v="AM"/>
    <s v="EEUU"/>
    <x v="0"/>
    <s v="SPRING 2019"/>
    <s v="BEACHWEAR"/>
    <x v="300"/>
    <s v="DOLARES AMERICANOS / UNITED STATES DOLLAR"/>
    <s v="HOLLY SALES INC."/>
    <s v="OHIO"/>
    <s v="ESTADOS UNIDOS EEUU"/>
    <n v="4"/>
    <n v="2019"/>
    <s v="SPRING"/>
    <s v="SPRING"/>
    <s v="SPRING 2019"/>
    <s v="2018-2019"/>
    <n v="120"/>
    <x v="8"/>
  </r>
  <r>
    <x v="0"/>
    <n v="2018"/>
    <x v="5"/>
    <s v="AM"/>
    <s v="EEUU"/>
    <x v="0"/>
    <s v="SPRING 2019"/>
    <s v="BEACHWEAR"/>
    <x v="135"/>
    <s v="DOLARES AMERICANOS / UNITED STATES DOLLAR"/>
    <s v="PHYLLIS POSNER"/>
    <s v="CALIFORNIA"/>
    <s v="ESTADOS UNIDOS EEUU"/>
    <n v="6"/>
    <n v="2019"/>
    <s v="SPRING"/>
    <s v="SPRING"/>
    <s v="SPRING 2019"/>
    <s v="2018-2019"/>
    <n v="204"/>
    <x v="5"/>
  </r>
  <r>
    <x v="0"/>
    <n v="2018"/>
    <x v="5"/>
    <s v="AM"/>
    <s v="EEUU"/>
    <x v="0"/>
    <s v="SPRING 2019"/>
    <s v="BEACHWEAR"/>
    <x v="250"/>
    <s v="DOLARES AMERICANOS / UNITED STATES DOLLAR"/>
    <s v="PHYLLIS POSNER"/>
    <s v="CALIFORNIA"/>
    <s v="ESTADOS UNIDOS EEUU"/>
    <n v="4"/>
    <n v="2019"/>
    <s v="SPRING"/>
    <s v="SPRING"/>
    <s v="SPRING 2019"/>
    <s v="2018-2019"/>
    <n v="180"/>
    <x v="5"/>
  </r>
  <r>
    <x v="0"/>
    <n v="2018"/>
    <x v="5"/>
    <s v="AM"/>
    <s v="EEUU"/>
    <x v="0"/>
    <s v="SPRING 2019"/>
    <s v="BEACHWEAR"/>
    <x v="251"/>
    <s v="DOLARES AMERICANOS / UNITED STATES DOLLAR"/>
    <s v="DENISE ARNETT"/>
    <s v="WASHINGTON"/>
    <s v="ESTADOS UNIDOS EEUU"/>
    <n v="8"/>
    <n v="2019"/>
    <s v="SPRING"/>
    <s v="SPRING"/>
    <s v="SPRING 2019"/>
    <s v="2018-2019"/>
    <n v="360"/>
    <x v="14"/>
  </r>
  <r>
    <x v="0"/>
    <n v="2018"/>
    <x v="5"/>
    <s v="AM"/>
    <s v="EEUU"/>
    <x v="0"/>
    <s v="SPRING 2019"/>
    <s v="BEACHWEAR"/>
    <x v="252"/>
    <s v="DOLARES AMERICANOS / UNITED STATES DOLLAR"/>
    <s v="BILL MILLER AND COMPANY"/>
    <s v="FLORIDA"/>
    <s v="ESTADOS UNIDOS EEUU"/>
    <n v="23"/>
    <n v="2019"/>
    <s v="SPRING"/>
    <s v="SPRING"/>
    <s v="SPRING 2019"/>
    <s v="2018-2019"/>
    <n v="1118"/>
    <x v="2"/>
  </r>
  <r>
    <x v="0"/>
    <n v="2018"/>
    <x v="5"/>
    <s v="AM"/>
    <s v="EEUU"/>
    <x v="0"/>
    <s v="SPRING 2019"/>
    <s v="BEACHWEAR"/>
    <x v="145"/>
    <s v="DOLARES AMERICANOS / UNITED STATES DOLLAR"/>
    <s v="HOLLY SALES INC."/>
    <s v="NORTH DAKOTA"/>
    <s v="ESTADOS UNIDOS EEUU"/>
    <n v="10"/>
    <n v="2019"/>
    <s v="SPRING"/>
    <s v="SPRING"/>
    <s v="SPRING 2019"/>
    <s v="2018-2019"/>
    <n v="499"/>
    <x v="8"/>
  </r>
  <r>
    <x v="0"/>
    <n v="2018"/>
    <x v="5"/>
    <s v="AM"/>
    <s v="EEUU"/>
    <x v="0"/>
    <s v="SPRING 2019"/>
    <s v="BEACHWEAR"/>
    <x v="215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225"/>
    <x v="2"/>
  </r>
  <r>
    <x v="0"/>
    <n v="2018"/>
    <x v="5"/>
    <s v="AM"/>
    <s v="EEUU"/>
    <x v="0"/>
    <s v="SPRING 2019"/>
    <s v="BEACHWEAR"/>
    <x v="267"/>
    <s v="DOLARES AMERICANOS / UNITED STATES DOLLAR"/>
    <s v="LAURA BONG"/>
    <s v="LOUISIANA"/>
    <s v="ESTADOS UNIDOS EEUU"/>
    <n v="1"/>
    <n v="2019"/>
    <s v="SPRING"/>
    <s v="SPRING"/>
    <s v="SPRING 2019"/>
    <s v="2018-2019"/>
    <n v="33"/>
    <x v="6"/>
  </r>
  <r>
    <x v="0"/>
    <n v="2018"/>
    <x v="5"/>
    <s v="AM"/>
    <s v="EEUU"/>
    <x v="0"/>
    <s v="SUMMER 2019"/>
    <s v="ACCESSORIES"/>
    <x v="187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54"/>
    <x v="2"/>
  </r>
  <r>
    <x v="0"/>
    <n v="2018"/>
    <x v="5"/>
    <s v="AM"/>
    <s v="EEUU"/>
    <x v="0"/>
    <s v="SUMMER 2019"/>
    <s v="ACCESSORIES"/>
    <x v="269"/>
    <s v="DOLARES AMERICANOS / UNITED STATES DOLLAR"/>
    <s v="BILL MILLER AND COMPANY"/>
    <s v="ALABAMA"/>
    <s v="ESTADOS UNIDOS EEUU"/>
    <n v="3"/>
    <n v="2019"/>
    <s v="SUMMER"/>
    <s v="SUMMER"/>
    <s v="SUMMER 2019"/>
    <s v="2018-2019"/>
    <n v="27"/>
    <x v="2"/>
  </r>
  <r>
    <x v="0"/>
    <n v="2018"/>
    <x v="5"/>
    <s v="AM"/>
    <s v="EEUU"/>
    <x v="0"/>
    <s v="SUMMER 2019"/>
    <s v="ACCESSORIES"/>
    <x v="49"/>
    <s v="DOLAR CANADIENSE / CANADIAN DOLLAR"/>
    <s v="STEPHANIE VITALI"/>
    <s v="ONTARIO"/>
    <s v="CANADA"/>
    <n v="2"/>
    <n v="2019"/>
    <s v="SUMMER"/>
    <s v="SUMMER"/>
    <s v="SUMMER 2019"/>
    <s v="2018-2019"/>
    <n v="17.596597991055063"/>
    <x v="4"/>
  </r>
  <r>
    <x v="0"/>
    <n v="2018"/>
    <x v="5"/>
    <s v="AM"/>
    <s v="EEUU"/>
    <x v="0"/>
    <s v="SUMMER 2019"/>
    <s v="ACCESSORIES"/>
    <x v="114"/>
    <s v="DOLARES AMERICANOS / UNITED STATES DOLLAR"/>
    <s v="ANITA M. HOPKINS"/>
    <s v="NEW JERSEY"/>
    <s v="ESTADOS UNIDOS EEUU"/>
    <n v="18"/>
    <n v="2019"/>
    <s v="SUMMER"/>
    <s v="SUMMER"/>
    <s v="SUMMER 2019"/>
    <s v="2018-2019"/>
    <n v="162"/>
    <x v="1"/>
  </r>
  <r>
    <x v="0"/>
    <n v="2018"/>
    <x v="5"/>
    <s v="AM"/>
    <s v="EEUU"/>
    <x v="0"/>
    <s v="SUMMER 2019"/>
    <s v="ACCESSORIES"/>
    <x v="144"/>
    <s v="DOLARES AMERICANOS / UNITED STATES DOLLAR"/>
    <s v="LAURA BONG"/>
    <s v="TEXAS"/>
    <s v="ESTADOS UNIDOS EEUU"/>
    <n v="2"/>
    <n v="2019"/>
    <s v="SUMMER"/>
    <s v="SUMMER"/>
    <s v="SUMMER 2019"/>
    <s v="2018-2019"/>
    <n v="18"/>
    <x v="6"/>
  </r>
  <r>
    <x v="0"/>
    <n v="2018"/>
    <x v="5"/>
    <s v="AM"/>
    <s v="EEUU"/>
    <x v="0"/>
    <s v="SUMMER 2019"/>
    <s v="ACCESSORIES"/>
    <x v="274"/>
    <s v="DOLARES AMERICANOS / UNITED STATES DOLLAR"/>
    <s v="LAURA BONG"/>
    <s v="KANSAS"/>
    <s v="ESTADOS UNIDOS EEUU"/>
    <n v="12"/>
    <n v="2019"/>
    <s v="SUMMER"/>
    <s v="SUMMER"/>
    <s v="SUMMER 2019"/>
    <s v="2018-2019"/>
    <n v="108"/>
    <x v="6"/>
  </r>
  <r>
    <x v="0"/>
    <n v="2018"/>
    <x v="5"/>
    <s v="AM"/>
    <s v="EEUU"/>
    <x v="0"/>
    <s v="SUMMER 2019"/>
    <s v="ACCESSORIES"/>
    <x v="155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5"/>
    <s v="AM"/>
    <s v="EEUU"/>
    <x v="0"/>
    <s v="SUMMER 2019"/>
    <s v="ACCESSORIES"/>
    <x v="277"/>
    <s v="DOLARES AMERICANOS / UNITED STATES DOLLAR"/>
    <s v="LAURA BONG"/>
    <s v="ARKANSAS"/>
    <s v="ESTADOS UNIDOS EEUU"/>
    <n v="8"/>
    <n v="2019"/>
    <s v="SUMMER"/>
    <s v="SUMMER"/>
    <s v="SUMMER 2019"/>
    <s v="2018-2019"/>
    <n v="72"/>
    <x v="6"/>
  </r>
  <r>
    <x v="0"/>
    <n v="2018"/>
    <x v="5"/>
    <s v="AM"/>
    <s v="EEUU"/>
    <x v="0"/>
    <s v="SUMMER 2019"/>
    <s v="ACCESSORIES"/>
    <x v="278"/>
    <s v="DOLARES AMERICANOS / UNITED STATES DOLLAR"/>
    <s v="ANITA M. HOPKINS"/>
    <s v="NEW YORK"/>
    <s v="ESTADOS UNIDOS EEUU"/>
    <n v="72"/>
    <n v="2019"/>
    <s v="SUMMER"/>
    <s v="SUMMER"/>
    <s v="SUMMER 2019"/>
    <s v="2018-2019"/>
    <n v="648"/>
    <x v="1"/>
  </r>
  <r>
    <x v="0"/>
    <n v="2018"/>
    <x v="5"/>
    <s v="AM"/>
    <s v="EEUU"/>
    <x v="0"/>
    <s v="SUMMER 2019"/>
    <s v="ACCESSORIES"/>
    <x v="126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5"/>
    <s v="AM"/>
    <s v="EEUU"/>
    <x v="0"/>
    <s v="SUMMER 2019"/>
    <s v="ACCESSORIES"/>
    <x v="8"/>
    <s v="DOLARES AMERICANOS / UNITED STATES DOLLAR"/>
    <s v="LAURA BONG"/>
    <s v="TEXAS"/>
    <s v="ESTADOS UNIDOS EEUU"/>
    <n v="6"/>
    <n v="2019"/>
    <s v="SUMMER"/>
    <s v="SUMMER"/>
    <s v="SUMMER 2019"/>
    <s v="2018-2019"/>
    <n v="54"/>
    <x v="6"/>
  </r>
  <r>
    <x v="0"/>
    <n v="2018"/>
    <x v="5"/>
    <s v="AM"/>
    <s v="EEUU"/>
    <x v="0"/>
    <s v="SUMMER 2019"/>
    <s v="ACCESSORIES"/>
    <x v="201"/>
    <s v="DOLARES AMERICANOS / UNITED STATES DOLLAR"/>
    <s v="BILL MILLER AND COMPANY"/>
    <s v="FLORIDA"/>
    <s v="ESTADOS UNIDOS EEUU"/>
    <n v="1"/>
    <n v="2019"/>
    <s v="SUMMER"/>
    <s v="SUMMER"/>
    <s v="SUMMER 2019"/>
    <s v="2018-2019"/>
    <n v="9"/>
    <x v="2"/>
  </r>
  <r>
    <x v="0"/>
    <n v="2018"/>
    <x v="5"/>
    <s v="AM"/>
    <s v="EEUU"/>
    <x v="0"/>
    <s v="SUMMER 2019"/>
    <s v="ACCESSORIES"/>
    <x v="94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5"/>
    <s v="AM"/>
    <s v="EEUU"/>
    <x v="0"/>
    <s v="SUMMER 2019"/>
    <s v="ACCESSORIES"/>
    <x v="130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5"/>
    <s v="AM"/>
    <s v="EEUU"/>
    <x v="0"/>
    <s v="SUMMER 2019"/>
    <s v="ACCESSORIES"/>
    <x v="163"/>
    <s v="DOLARES AMERICANOS / UNITED STATES DOLLAR"/>
    <s v="BILL MILLER AND COMPANY"/>
    <s v="FLORIDA"/>
    <s v="ESTADOS UNIDOS EEUU"/>
    <n v="18"/>
    <n v="2019"/>
    <s v="SUMMER"/>
    <s v="SUMMER"/>
    <s v="SUMMER 2019"/>
    <s v="2018-2019"/>
    <n v="162"/>
    <x v="2"/>
  </r>
  <r>
    <x v="0"/>
    <n v="2018"/>
    <x v="5"/>
    <s v="AM"/>
    <s v="EEUU"/>
    <x v="0"/>
    <s v="SUMMER 2019"/>
    <s v="ACCESSORIES"/>
    <x v="220"/>
    <s v="DOLARES AMERICANOS / UNITED STATES DOLLAR"/>
    <s v="LAURA BONG"/>
    <s v="LOUISIANA"/>
    <s v="ESTADOS UNIDOS EEUU"/>
    <n v="6"/>
    <n v="2019"/>
    <s v="SUMMER"/>
    <s v="SUMMER"/>
    <s v="SUMMER 2019"/>
    <s v="2018-2019"/>
    <n v="54"/>
    <x v="6"/>
  </r>
  <r>
    <x v="0"/>
    <n v="2018"/>
    <x v="5"/>
    <s v="AM"/>
    <s v="EEUU"/>
    <x v="0"/>
    <s v="SUMMER 2019"/>
    <s v="ACCESSORIES"/>
    <x v="17"/>
    <s v="DOLARES AMERICANOS / UNITED STATES DOLLAR"/>
    <s v="LAURA BONG"/>
    <s v="MISSISSIPPI"/>
    <s v="ESTADOS UNIDOS EEUU"/>
    <n v="6"/>
    <n v="2019"/>
    <s v="SUMMER"/>
    <s v="SUMMER"/>
    <s v="SUMMER 2019"/>
    <s v="2018-2019"/>
    <n v="54"/>
    <x v="6"/>
  </r>
  <r>
    <x v="0"/>
    <n v="2018"/>
    <x v="5"/>
    <s v="AM"/>
    <s v="EEUU"/>
    <x v="0"/>
    <s v="SUMMER 2019"/>
    <s v="ACCESSORIES"/>
    <x v="10"/>
    <s v="DOLARES AMERICANOS / UNITED STATES DOLLAR"/>
    <s v="ANITA M. HOPKINS"/>
    <s v="MARYLAND"/>
    <s v="ESTADOS UNIDOS EEUU"/>
    <n v="16"/>
    <n v="2019"/>
    <s v="SUMMER"/>
    <s v="SUMMER"/>
    <s v="SUMMER 2019"/>
    <s v="2018-2019"/>
    <n v="144"/>
    <x v="1"/>
  </r>
  <r>
    <x v="0"/>
    <n v="2018"/>
    <x v="5"/>
    <s v="AM"/>
    <s v="EEUU"/>
    <x v="0"/>
    <s v="SUMMER 2019"/>
    <s v="ACCESSORIES"/>
    <x v="222"/>
    <s v="DOLARES AMERICANOS / UNITED STATES DOLLAR"/>
    <s v="PHYLLIS POSNER"/>
    <s v="FLORIDA"/>
    <s v="ESTADOS UNIDOS EEUU"/>
    <n v="30"/>
    <n v="2019"/>
    <s v="SUMMER"/>
    <s v="SUMMER"/>
    <s v="SUMMER 2019"/>
    <s v="2018-2019"/>
    <n v="270"/>
    <x v="5"/>
  </r>
  <r>
    <x v="0"/>
    <n v="2018"/>
    <x v="5"/>
    <s v="AM"/>
    <s v="EEUU"/>
    <x v="0"/>
    <s v="RAPSODIA"/>
    <s v="SWIMWEAR"/>
    <x v="239"/>
    <s v="DOLARES AMERICANOS / UNITED STATES DOLLAR"/>
    <s v="ANITA M. HOPKINS"/>
    <s v="PENNSYLVANIA"/>
    <s v="ESTADOS UNIDOS EEUU"/>
    <n v="280"/>
    <n v="0"/>
    <s v="COLECCIONES PASADAS"/>
    <s v="COLECCIONES PASADAS"/>
    <s v="COLECCIONES PASADAS"/>
    <s v="2018-2019"/>
    <n v="12281.600000000002"/>
    <x v="1"/>
  </r>
  <r>
    <x v="0"/>
    <n v="2018"/>
    <x v="5"/>
    <s v="AM"/>
    <s v="EEUU"/>
    <x v="0"/>
    <s v="RAPSODIA"/>
    <s v="BEACHWEAR"/>
    <x v="239"/>
    <s v="DOLARES AMERICANOS / UNITED STATES DOLLAR"/>
    <s v="ANITA M. HOPKINS"/>
    <s v="PENNSYLVANIA"/>
    <s v="ESTADOS UNIDOS EEUU"/>
    <n v="120"/>
    <n v="0"/>
    <s v="COLECCIONES PASADAS"/>
    <s v="COLECCIONES PASADAS"/>
    <s v="COLECCIONES PASADAS"/>
    <s v="2018-2019"/>
    <n v="7569.6"/>
    <x v="1"/>
  </r>
  <r>
    <x v="0"/>
    <n v="2018"/>
    <x v="5"/>
    <s v="AM"/>
    <s v="EEUU"/>
    <x v="0"/>
    <s v="FALL 2019"/>
    <s v="ACCESSORIES"/>
    <x v="140"/>
    <s v="DOLARES AMERICANOS / UNITED STATES DOLLAR"/>
    <s v="KELLY MICHELLE ELLINGSON"/>
    <s v="MINNESOTA"/>
    <s v="ESTADOS UNIDOS EEUU"/>
    <n v="3"/>
    <n v="2019"/>
    <s v="FALL"/>
    <s v="FALL"/>
    <s v="FALL 2019"/>
    <s v="2018-2019"/>
    <n v="28"/>
    <x v="9"/>
  </r>
  <r>
    <x v="0"/>
    <n v="2018"/>
    <x v="5"/>
    <s v="AM"/>
    <s v="EEUU"/>
    <x v="0"/>
    <s v="FALL 2019"/>
    <s v="ACCESSORIES"/>
    <x v="143"/>
    <s v="DOLARES AMERICANOS / UNITED STATES DOLLAR"/>
    <s v="KELLY MICHELLE ELLINGSON"/>
    <s v="NEW YORK"/>
    <s v="ESTADOS UNIDOS EEUU"/>
    <n v="3"/>
    <n v="2019"/>
    <s v="FALL"/>
    <s v="FALL"/>
    <s v="FALL 2019"/>
    <s v="2018-2019"/>
    <n v="28"/>
    <x v="9"/>
  </r>
  <r>
    <x v="0"/>
    <n v="2018"/>
    <x v="5"/>
    <s v="AM"/>
    <s v="EEUU"/>
    <x v="0"/>
    <s v="FALL 2019"/>
    <s v="ACCESSORIES"/>
    <x v="179"/>
    <s v="DOLARES AMERICANOS / UNITED STATES DOLLAR"/>
    <s v="KELLY MICHELLE ELLINGSON"/>
    <s v="COLORADO"/>
    <s v="ESTADOS UNIDOS EEUU"/>
    <n v="3"/>
    <n v="2019"/>
    <s v="FALL"/>
    <s v="FALL"/>
    <s v="FALL 2019"/>
    <s v="2018-2019"/>
    <n v="28"/>
    <x v="9"/>
  </r>
  <r>
    <x v="0"/>
    <n v="2018"/>
    <x v="5"/>
    <s v="AM"/>
    <s v="EEUU"/>
    <x v="0"/>
    <s v="FALL 2019"/>
    <s v="ACCESSORIES"/>
    <x v="98"/>
    <s v="DOLARES AMERICANOS / UNITED STATES DOLLAR"/>
    <s v="KELLY MICHELLE ELLINGSON"/>
    <s v="BRITISH COLUMBIA"/>
    <s v="CANADA"/>
    <n v="3"/>
    <n v="2019"/>
    <s v="FALL"/>
    <s v="FALL"/>
    <s v="FALL 2019"/>
    <s v="2018-2019"/>
    <n v="28"/>
    <x v="9"/>
  </r>
  <r>
    <x v="0"/>
    <n v="2018"/>
    <x v="5"/>
    <s v="AM"/>
    <s v="EEUU"/>
    <x v="0"/>
    <s v="FALL 2019"/>
    <s v="ACTIVE"/>
    <x v="140"/>
    <s v="DOLARES AMERICANOS / UNITED STATES DOLLAR"/>
    <s v="KELLY MICHELLE ELLINGSON"/>
    <s v="MINNESOTA"/>
    <s v="ESTADOS UNIDOS EEUU"/>
    <n v="77"/>
    <n v="2019"/>
    <s v="FALL"/>
    <s v="FALL"/>
    <s v="FALL 2019"/>
    <s v="2018-2019"/>
    <n v="737"/>
    <x v="9"/>
  </r>
  <r>
    <x v="0"/>
    <n v="2018"/>
    <x v="5"/>
    <s v="AM"/>
    <s v="EEUU"/>
    <x v="0"/>
    <s v="FALL 2019"/>
    <s v="ACTIVE"/>
    <x v="143"/>
    <s v="DOLARES AMERICANOS / UNITED STATES DOLLAR"/>
    <s v="KELLY MICHELLE ELLINGSON"/>
    <s v="NEW YORK"/>
    <s v="ESTADOS UNIDOS EEUU"/>
    <n v="77"/>
    <n v="2019"/>
    <s v="FALL"/>
    <s v="FALL"/>
    <s v="FALL 2019"/>
    <s v="2018-2019"/>
    <n v="737"/>
    <x v="9"/>
  </r>
  <r>
    <x v="0"/>
    <n v="2018"/>
    <x v="5"/>
    <s v="AM"/>
    <s v="EEUU"/>
    <x v="0"/>
    <s v="FALL 2019"/>
    <s v="ACTIVE"/>
    <x v="179"/>
    <s v="DOLARES AMERICANOS / UNITED STATES DOLLAR"/>
    <s v="KELLY MICHELLE ELLINGSON"/>
    <s v="COLORADO"/>
    <s v="ESTADOS UNIDOS EEUU"/>
    <n v="77"/>
    <n v="2019"/>
    <s v="FALL"/>
    <s v="FALL"/>
    <s v="FALL 2019"/>
    <s v="2018-2019"/>
    <n v="737"/>
    <x v="9"/>
  </r>
  <r>
    <x v="0"/>
    <n v="2018"/>
    <x v="5"/>
    <s v="AM"/>
    <s v="EEUU"/>
    <x v="0"/>
    <s v="FALL 2019"/>
    <s v="ACTIVE"/>
    <x v="98"/>
    <s v="DOLARES AMERICANOS / UNITED STATES DOLLAR"/>
    <s v="KELLY MICHELLE ELLINGSON"/>
    <s v="BRITISH COLUMBIA"/>
    <s v="CANADA"/>
    <n v="77"/>
    <n v="2019"/>
    <s v="FALL"/>
    <s v="FALL"/>
    <s v="FALL 2019"/>
    <s v="2018-2019"/>
    <n v="737"/>
    <x v="9"/>
  </r>
  <r>
    <x v="0"/>
    <n v="2018"/>
    <x v="5"/>
    <s v="AM"/>
    <s v="EEUU"/>
    <x v="0"/>
    <s v="SMU SPRING 19"/>
    <s v="KIDS"/>
    <x v="265"/>
    <s v="DOLARES AMERICANOS / UNITED STATES DOLLAR"/>
    <s v="ANITA M. HOPKINS"/>
    <s v="OHIO"/>
    <s v="ESTADOS UNIDOS EEUU"/>
    <n v="585"/>
    <n v="0"/>
    <s v="COLECCIONES PASADAS"/>
    <s v="COLECCIONES PASADAS"/>
    <s v="COLECCIONES PASADAS"/>
    <s v="2018-2019"/>
    <n v="17236.799999999996"/>
    <x v="1"/>
  </r>
  <r>
    <x v="0"/>
    <n v="2018"/>
    <x v="5"/>
    <s v="AM"/>
    <s v="EEUU"/>
    <x v="0"/>
    <s v="SMU SPRING 19"/>
    <s v="KIDS"/>
    <x v="91"/>
    <s v="DOLARES AMERICANOS / UNITED STATES DOLLAR"/>
    <s v="JUDITH ANN DEAL"/>
    <s v="HAWAII"/>
    <s v="ESTADOS UNIDOS EEUU"/>
    <n v="120"/>
    <n v="0"/>
    <s v="COLECCIONES PASADAS"/>
    <s v="COLECCIONES PASADAS"/>
    <s v="COLECCIONES PASADAS"/>
    <s v="2018-2019"/>
    <n v="4080"/>
    <x v="10"/>
  </r>
  <r>
    <x v="0"/>
    <n v="2018"/>
    <x v="5"/>
    <s v="MAS"/>
    <s v="EEUU"/>
    <x v="0"/>
    <s v="HOLIDAY 2017"/>
    <s v="ACTIVE"/>
    <x v="183"/>
    <s v="DOLARES AMERICANOS / UNITED STATES DOLLAR"/>
    <s v="KELLY MICHELLE ELLINGSON"/>
    <s v="NEW JERSEY"/>
    <s v="ESTADOS UNIDOS EEUU"/>
    <n v="5"/>
    <n v="2017"/>
    <s v="HOLIDAY"/>
    <s v="COLECCIONES PASADAS"/>
    <s v="COLECCIONES PASADAS"/>
    <s v="2018-2019"/>
    <n v="77"/>
    <x v="9"/>
  </r>
  <r>
    <x v="0"/>
    <n v="2018"/>
    <x v="5"/>
    <s v="MAS"/>
    <s v="EEUU"/>
    <x v="0"/>
    <s v="SPRING 2018"/>
    <s v="SWIMWEAR"/>
    <x v="183"/>
    <s v="DOLARES AMERICANOS / UNITED STATES DOLLAR"/>
    <s v="KELLY MICHELLE ELLINGSON"/>
    <s v="NEW JERSEY"/>
    <s v="ESTADOS UNIDOS EEUU"/>
    <n v="10"/>
    <n v="2018"/>
    <s v="SPRING"/>
    <s v="COLECCIONES PASADAS"/>
    <s v="COLECCIONES PASADAS"/>
    <s v="2018-2019"/>
    <n v="125"/>
    <x v="9"/>
  </r>
  <r>
    <x v="0"/>
    <n v="2018"/>
    <x v="5"/>
    <s v="MAS"/>
    <s v="EEUU"/>
    <x v="0"/>
    <s v="SPRING 2018"/>
    <s v="SWIMWEAR"/>
    <x v="2"/>
    <s v="DOLARES AMERICANOS / UNITED STATES DOLLAR"/>
    <s v="BILL MILLER AND COMPANY"/>
    <s v="FLORIDA"/>
    <s v="ESTADOS UNIDOS EEUU"/>
    <n v="6"/>
    <n v="2018"/>
    <s v="SPRING"/>
    <s v="COLECCIONES PASADAS"/>
    <s v="COLECCIONES PASADAS"/>
    <s v="2018-2019"/>
    <n v="126"/>
    <x v="2"/>
  </r>
  <r>
    <x v="0"/>
    <n v="2018"/>
    <x v="5"/>
    <s v="MAS"/>
    <s v="EEUU"/>
    <x v="0"/>
    <s v="SPRING 2018"/>
    <s v="ACTIVE"/>
    <x v="183"/>
    <s v="DOLARES AMERICANOS / UNITED STATES DOLLAR"/>
    <s v="KELLY MICHELLE ELLINGSON"/>
    <s v="NEW JERSEY"/>
    <s v="ESTADOS UNIDOS EEUU"/>
    <n v="914"/>
    <n v="2018"/>
    <s v="SPRING"/>
    <s v="COLECCIONES PASADAS"/>
    <s v="COLECCIONES PASADAS"/>
    <s v="2018-2019"/>
    <n v="15220.5"/>
    <x v="9"/>
  </r>
  <r>
    <x v="0"/>
    <n v="2018"/>
    <x v="5"/>
    <s v="MAS"/>
    <s v="EEUU"/>
    <x v="0"/>
    <s v="SPRING 2018"/>
    <s v="KIDS"/>
    <x v="183"/>
    <s v="DOLARES AMERICANOS / UNITED STATES DOLLAR"/>
    <s v="KELLY MICHELLE ELLINGSON"/>
    <s v="NEW JERSEY"/>
    <s v="ESTADOS UNIDOS EEUU"/>
    <n v="249"/>
    <n v="2018"/>
    <s v="SPRING"/>
    <s v="COLECCIONES PASADAS"/>
    <s v="COLECCIONES PASADAS"/>
    <s v="2018-2019"/>
    <n v="3112.5"/>
    <x v="9"/>
  </r>
  <r>
    <x v="0"/>
    <n v="2018"/>
    <x v="5"/>
    <s v="MAS"/>
    <s v="EEUU"/>
    <x v="0"/>
    <s v="SPRING 2018"/>
    <s v="KIDS"/>
    <x v="2"/>
    <s v="DOLARES AMERICANOS / UNITED STATES DOLLAR"/>
    <s v="BILL MILLER AND COMPANY"/>
    <s v="FLORIDA"/>
    <s v="ESTADOS UNIDOS EEUU"/>
    <n v="9"/>
    <n v="2018"/>
    <s v="SPRING"/>
    <s v="COLECCIONES PASADAS"/>
    <s v="COLECCIONES PASADAS"/>
    <s v="2018-2019"/>
    <n v="195.29999999999998"/>
    <x v="2"/>
  </r>
  <r>
    <x v="0"/>
    <n v="2018"/>
    <x v="5"/>
    <s v="MAS"/>
    <s v="EEUU"/>
    <x v="0"/>
    <s v="SPRING 2018"/>
    <s v="KIDS"/>
    <x v="266"/>
    <s v="DOLARES AMERICANOS / UNITED STATES DOLLAR"/>
    <s v="KELLY MICHELLE ELLINGSON"/>
    <s v="IOWA"/>
    <s v="ESTADOS UNIDOS EEUU"/>
    <n v="1"/>
    <n v="2018"/>
    <s v="SPRING"/>
    <s v="COLECCIONES PASADAS"/>
    <s v="COLECCIONES PASADAS"/>
    <s v="2018-2019"/>
    <n v="15.66"/>
    <x v="9"/>
  </r>
  <r>
    <x v="0"/>
    <n v="2018"/>
    <x v="5"/>
    <s v="MAS"/>
    <s v="EEUU"/>
    <x v="0"/>
    <s v="SPRING 2018"/>
    <s v="TRUNKS"/>
    <x v="266"/>
    <s v="DOLARES AMERICANOS / UNITED STATES DOLLAR"/>
    <s v="KELLY MICHELLE ELLINGSON"/>
    <s v="IOWA"/>
    <s v="ESTADOS UNIDOS EEUU"/>
    <n v="22"/>
    <n v="2018"/>
    <s v="SPRING"/>
    <s v="COLECCIONES PASADAS"/>
    <s v="COLECCIONES PASADAS"/>
    <s v="2018-2019"/>
    <n v="265.92"/>
    <x v="9"/>
  </r>
  <r>
    <x v="0"/>
    <n v="2018"/>
    <x v="5"/>
    <s v="MAS"/>
    <s v="EEUU"/>
    <x v="0"/>
    <s v="SUMMER 2018"/>
    <s v="ACTIVE"/>
    <x v="183"/>
    <s v="DOLARES AMERICANOS / UNITED STATES DOLLAR"/>
    <s v="KELLY MICHELLE ELLINGSON"/>
    <s v="NEW JERSEY"/>
    <s v="ESTADOS UNIDOS EEUU"/>
    <n v="54"/>
    <n v="2018"/>
    <s v="SUMMER"/>
    <s v="COLECCIONES PASADAS"/>
    <s v="COLECCIONES PASADAS"/>
    <s v="2018-2019"/>
    <n v="808"/>
    <x v="9"/>
  </r>
  <r>
    <x v="0"/>
    <n v="2018"/>
    <x v="5"/>
    <s v="MAS"/>
    <s v="EEUU"/>
    <x v="0"/>
    <s v="RECOMBINACIONES 2017"/>
    <s v="SWIMWEAR"/>
    <x v="2"/>
    <s v="DOLARES AMERICANOS / UNITED STATES DOLLAR"/>
    <s v="BILL MILLER AND COMPANY"/>
    <s v="FLORIDA"/>
    <s v="ESTADOS UNIDOS EEUU"/>
    <n v="1"/>
    <n v="2017"/>
    <s v="RECOMBINACIONES"/>
    <s v="COLECCIONES PASADAS"/>
    <s v="COLECCIONES PASADAS"/>
    <s v="2018-2019"/>
    <n v="22.4"/>
    <x v="2"/>
  </r>
  <r>
    <x v="0"/>
    <n v="2018"/>
    <x v="5"/>
    <s v="MAS"/>
    <s v="EEUU"/>
    <x v="0"/>
    <s v="RECOMBINACIONES 2017"/>
    <s v="ACTIVE"/>
    <x v="183"/>
    <s v="DOLARES AMERICANOS / UNITED STATES DOLLAR"/>
    <s v="KELLY MICHELLE ELLINGSON"/>
    <s v="NEW JERSEY"/>
    <s v="ESTADOS UNIDOS EEUU"/>
    <n v="593"/>
    <n v="2017"/>
    <s v="RECOMBINACIONES"/>
    <s v="COLECCIONES PASADAS"/>
    <s v="COLECCIONES PASADAS"/>
    <s v="2018-2019"/>
    <n v="8865"/>
    <x v="9"/>
  </r>
  <r>
    <x v="0"/>
    <n v="2018"/>
    <x v="5"/>
    <s v="MAS"/>
    <s v="EEUU"/>
    <x v="0"/>
    <s v="RECOMBINACIONES 2017"/>
    <s v="KIDS"/>
    <x v="183"/>
    <s v="DOLARES AMERICANOS / UNITED STATES DOLLAR"/>
    <s v="KELLY MICHELLE ELLINGSON"/>
    <s v="NEW JERSEY"/>
    <s v="ESTADOS UNIDOS EEUU"/>
    <n v="110"/>
    <n v="2017"/>
    <s v="RECOMBINACIONES"/>
    <s v="COLECCIONES PASADAS"/>
    <s v="COLECCIONES PASADAS"/>
    <s v="2018-2019"/>
    <n v="1375"/>
    <x v="9"/>
  </r>
  <r>
    <x v="0"/>
    <n v="2018"/>
    <x v="5"/>
    <s v="MAS"/>
    <s v="EEUU"/>
    <x v="0"/>
    <s v="RECOMBINACIONES 2017"/>
    <s v="KIDS"/>
    <x v="2"/>
    <s v="DOLARES AMERICANOS / UNITED STATES DOLLAR"/>
    <s v="BILL MILLER AND COMPANY"/>
    <s v="FLORIDA"/>
    <s v="ESTADOS UNIDOS EEUU"/>
    <n v="2"/>
    <n v="2017"/>
    <s v="RECOMBINACIONES"/>
    <s v="COLECCIONES PASADAS"/>
    <s v="COLECCIONES PASADAS"/>
    <s v="2018-2019"/>
    <n v="43.4"/>
    <x v="2"/>
  </r>
  <r>
    <x v="0"/>
    <n v="2018"/>
    <x v="5"/>
    <s v="MAS"/>
    <s v="EEUU"/>
    <x v="0"/>
    <s v="RECOMBINACIONES 2017"/>
    <s v="TRUNKS"/>
    <x v="266"/>
    <s v="DOLARES AMERICANOS / UNITED STATES DOLLAR"/>
    <s v="KELLY MICHELLE ELLINGSON"/>
    <s v="IOWA"/>
    <s v="ESTADOS UNIDOS EEUU"/>
    <n v="9"/>
    <n v="2017"/>
    <s v="RECOMBINACIONES"/>
    <s v="COLECCIONES PASADAS"/>
    <s v="COLECCIONES PASADAS"/>
    <s v="2018-2019"/>
    <n v="115.5"/>
    <x v="9"/>
  </r>
  <r>
    <x v="0"/>
    <n v="2018"/>
    <x v="5"/>
    <s v="MAS"/>
    <s v="EEUU"/>
    <x v="0"/>
    <s v="HOLIDAY 2018"/>
    <s v="ACTIVE"/>
    <x v="267"/>
    <s v="DOLARES AMERICANOS / UNITED STATES DOLLAR"/>
    <s v="LAURA BONG"/>
    <s v="LOUISIANA"/>
    <s v="ESTADOS UNIDOS EEUU"/>
    <n v="1"/>
    <n v="2018"/>
    <s v="HOLIDAY"/>
    <s v="HOLIDAY"/>
    <s v="HOLIDAY 2018"/>
    <s v="2018-2019"/>
    <n v="26"/>
    <x v="6"/>
  </r>
  <r>
    <x v="0"/>
    <n v="2019"/>
    <x v="6"/>
    <s v="AM"/>
    <s v="EEUU"/>
    <x v="0"/>
    <s v="HIGH SUMMER 2017"/>
    <s v="BEACHWEAR"/>
    <x v="0"/>
    <s v="DOLARES AMERICANOS / UNITED STATES DOLLAR"/>
    <s v="PAIGE ALYSE STRAUGHAN"/>
    <s v="WASHINGTON"/>
    <s v="ESTADOS UNIDOS EEUU"/>
    <n v="1"/>
    <n v="2017"/>
    <s v="HIGH SUMMER"/>
    <s v="COLECCIONES PASADAS"/>
    <s v="COLECCIONES PASADAS"/>
    <s v="2018-2019"/>
    <n v="33.82"/>
    <x v="0"/>
  </r>
  <r>
    <x v="0"/>
    <n v="2019"/>
    <x v="6"/>
    <s v="AM"/>
    <s v="EEUU"/>
    <x v="0"/>
    <s v="SPRING 2017"/>
    <s v="SWIMWEAR"/>
    <x v="0"/>
    <s v="DOLARES AMERICANOS / UNITED STATES DOLLAR"/>
    <s v="PAIGE ALYSE STRAUGHAN"/>
    <s v="WASHINGTON"/>
    <s v="ESTADOS UNIDOS EEUU"/>
    <n v="1"/>
    <n v="2017"/>
    <s v="SPRING"/>
    <s v="COLECCIONES PASADAS"/>
    <s v="COLECCIONES PASADAS"/>
    <s v="2018-2019"/>
    <n v="24.92"/>
    <x v="0"/>
  </r>
  <r>
    <x v="0"/>
    <n v="2019"/>
    <x v="6"/>
    <s v="AM"/>
    <s v="EEUU"/>
    <x v="0"/>
    <s v="SPRING 2017"/>
    <s v="ACTIVE"/>
    <x v="0"/>
    <s v="DOLARES AMERICANOS / UNITED STATES DOLLAR"/>
    <s v="PAIGE ALYSE STRAUGHAN"/>
    <s v="WASHINGTON"/>
    <s v="ESTADOS UNIDOS EEUU"/>
    <n v="1"/>
    <n v="2017"/>
    <s v="SPRING"/>
    <s v="COLECCIONES PASADAS"/>
    <s v="COLECCIONES PASADAS"/>
    <s v="2018-2019"/>
    <n v="22.25"/>
    <x v="0"/>
  </r>
  <r>
    <x v="0"/>
    <n v="2019"/>
    <x v="6"/>
    <s v="AM"/>
    <s v="EEUU"/>
    <x v="0"/>
    <s v="SPRING 2018"/>
    <s v="SWIMWEAR"/>
    <x v="0"/>
    <s v="DOLARES AMERICANOS / UNITED STATES DOLLAR"/>
    <s v="PAIGE ALYSE STRAUGHAN"/>
    <s v="WASHINGTON"/>
    <s v="ESTADOS UNIDOS EEUU"/>
    <n v="32"/>
    <n v="2018"/>
    <s v="SPRING"/>
    <s v="COLECCIONES PASADAS"/>
    <s v="COLECCIONES PASADAS"/>
    <s v="2018-2019"/>
    <n v="808.11999999999966"/>
    <x v="0"/>
  </r>
  <r>
    <x v="0"/>
    <n v="2019"/>
    <x v="6"/>
    <s v="AM"/>
    <s v="EEUU"/>
    <x v="0"/>
    <s v="SPRING 2018"/>
    <s v="SWIMWEAR"/>
    <x v="2"/>
    <s v="DOLARES AMERICANOS / UNITED STATES DOLLAR"/>
    <s v="BILL MILLER AND COMPANY"/>
    <s v="FLORIDA"/>
    <s v="ESTADOS UNIDOS EEUU"/>
    <n v="33"/>
    <n v="2018"/>
    <s v="SPRING"/>
    <s v="COLECCIONES PASADAS"/>
    <s v="COLECCIONES PASADAS"/>
    <s v="2018-2019"/>
    <n v="690.19999999999993"/>
    <x v="2"/>
  </r>
  <r>
    <x v="0"/>
    <n v="2019"/>
    <x v="6"/>
    <s v="AM"/>
    <s v="EEUU"/>
    <x v="0"/>
    <s v="SPRING 2018"/>
    <s v="ACTIVE"/>
    <x v="0"/>
    <s v="DOLARES AMERICANOS / UNITED STATES DOLLAR"/>
    <s v="PAIGE ALYSE STRAUGHAN"/>
    <s v="WASHINGTON"/>
    <s v="ESTADOS UNIDOS EEUU"/>
    <n v="2"/>
    <n v="2018"/>
    <s v="SPRING"/>
    <s v="COLECCIONES PASADAS"/>
    <s v="COLECCIONES PASADAS"/>
    <s v="2018-2019"/>
    <n v="65.86"/>
    <x v="0"/>
  </r>
  <r>
    <x v="0"/>
    <n v="2019"/>
    <x v="6"/>
    <s v="AM"/>
    <s v="EEUU"/>
    <x v="0"/>
    <s v="SPRING 2018"/>
    <s v="KIDS"/>
    <x v="0"/>
    <s v="DOLARES AMERICANOS / UNITED STATES DOLLAR"/>
    <s v="PAIGE ALYSE STRAUGHAN"/>
    <s v="WASHINGTON"/>
    <s v="ESTADOS UNIDOS EEUU"/>
    <n v="11"/>
    <n v="2018"/>
    <s v="SPRING"/>
    <s v="COLECCIONES PASADAS"/>
    <s v="COLECCIONES PASADAS"/>
    <s v="2018-2019"/>
    <n v="307.92"/>
    <x v="0"/>
  </r>
  <r>
    <x v="0"/>
    <n v="2019"/>
    <x v="6"/>
    <s v="AM"/>
    <s v="EEUU"/>
    <x v="0"/>
    <s v="SPRING 2018"/>
    <s v="KIDS"/>
    <x v="2"/>
    <s v="DOLARES AMERICANOS / UNITED STATES DOLLAR"/>
    <s v="BILL MILLER AND COMPANY"/>
    <s v="FLORIDA"/>
    <s v="ESTADOS UNIDOS EEUU"/>
    <n v="1"/>
    <n v="2018"/>
    <s v="SPRING"/>
    <s v="COLECCIONES PASADAS"/>
    <s v="COLECCIONES PASADAS"/>
    <s v="2018-2019"/>
    <n v="21"/>
    <x v="2"/>
  </r>
  <r>
    <x v="0"/>
    <n v="2019"/>
    <x v="6"/>
    <s v="AM"/>
    <s v="EEUU"/>
    <x v="0"/>
    <s v="SPRING 2018"/>
    <s v="BEACHWEAR"/>
    <x v="0"/>
    <s v="DOLARES AMERICANOS / UNITED STATES DOLLAR"/>
    <s v="PAIGE ALYSE STRAUGHAN"/>
    <s v="WASHINGTON"/>
    <s v="ESTADOS UNIDOS EEUU"/>
    <n v="1"/>
    <n v="2018"/>
    <s v="SPRING"/>
    <s v="COLECCIONES PASADAS"/>
    <s v="COLECCIONES PASADAS"/>
    <s v="2018-2019"/>
    <n v="29.37"/>
    <x v="0"/>
  </r>
  <r>
    <x v="0"/>
    <n v="2019"/>
    <x v="6"/>
    <s v="AM"/>
    <s v="EEUU"/>
    <x v="0"/>
    <s v="SPRING 2018"/>
    <s v="BEACHWEAR"/>
    <x v="2"/>
    <s v="DOLARES AMERICANOS / UNITED STATES DOLLAR"/>
    <s v="BILL MILLER AND COMPANY"/>
    <s v="FLORIDA"/>
    <s v="ESTADOS UNIDOS EEUU"/>
    <n v="4"/>
    <n v="2018"/>
    <s v="SPRING"/>
    <s v="COLECCIONES PASADAS"/>
    <s v="COLECCIONES PASADAS"/>
    <s v="2018-2019"/>
    <n v="112"/>
    <x v="2"/>
  </r>
  <r>
    <x v="0"/>
    <n v="2019"/>
    <x v="6"/>
    <s v="AM"/>
    <s v="EEUU"/>
    <x v="0"/>
    <s v="SUMMER 2017"/>
    <s v="SWIMWEAR"/>
    <x v="0"/>
    <s v="DOLARES AMERICANOS / UNITED STATES DOLLAR"/>
    <s v="PAIGE ALYSE STRAUGHAN"/>
    <s v="WASHINGTON"/>
    <s v="ESTADOS UNIDOS EEUU"/>
    <n v="8"/>
    <n v="2017"/>
    <s v="SUMMER"/>
    <s v="COLECCIONES PASADAS"/>
    <s v="COLECCIONES PASADAS"/>
    <s v="2018-2019"/>
    <n v="215.38"/>
    <x v="0"/>
  </r>
  <r>
    <x v="0"/>
    <n v="2019"/>
    <x v="6"/>
    <s v="AM"/>
    <s v="EEUU"/>
    <x v="0"/>
    <s v="SUMMER 2017"/>
    <s v="ACTIVE"/>
    <x v="0"/>
    <s v="DOLARES AMERICANOS / UNITED STATES DOLLAR"/>
    <s v="PAIGE ALYSE STRAUGHAN"/>
    <s v="WASHINGTON"/>
    <s v="ESTADOS UNIDOS EEUU"/>
    <n v="2"/>
    <n v="2017"/>
    <s v="SUMMER"/>
    <s v="COLECCIONES PASADAS"/>
    <s v="COLECCIONES PASADAS"/>
    <s v="2018-2019"/>
    <n v="40.94"/>
    <x v="0"/>
  </r>
  <r>
    <x v="0"/>
    <n v="2019"/>
    <x v="6"/>
    <s v="AM"/>
    <s v="EEUU"/>
    <x v="0"/>
    <s v="SUMMER 2018"/>
    <s v="SWIMWEAR"/>
    <x v="0"/>
    <s v="DOLARES AMERICANOS / UNITED STATES DOLLAR"/>
    <s v="PAIGE ALYSE STRAUGHAN"/>
    <s v="WASHINGTON"/>
    <s v="ESTADOS UNIDOS EEUU"/>
    <n v="42"/>
    <n v="2018"/>
    <s v="SUMMER"/>
    <s v="COLECCIONES PASADAS"/>
    <s v="COLECCIONES PASADAS"/>
    <s v="2018-2019"/>
    <n v="1040.4099999999999"/>
    <x v="0"/>
  </r>
  <r>
    <x v="0"/>
    <n v="2019"/>
    <x v="6"/>
    <s v="AM"/>
    <s v="EEUU"/>
    <x v="0"/>
    <s v="SUMMER 2018"/>
    <s v="SWIMWEAR"/>
    <x v="5"/>
    <s v="DOLARES AMERICANOS / UNITED STATES DOLLAR"/>
    <s v="STEPHANIE VITALI"/>
    <s v="ONTARIO"/>
    <s v="CANADA"/>
    <n v="1"/>
    <n v="2018"/>
    <s v="SUMMER"/>
    <s v="COLECCIONES PASADAS"/>
    <s v="COLECCIONES PASADAS"/>
    <s v="2018-2019"/>
    <n v="25.74"/>
    <x v="4"/>
  </r>
  <r>
    <x v="0"/>
    <n v="2019"/>
    <x v="6"/>
    <s v="AM"/>
    <s v="EEUU"/>
    <x v="0"/>
    <s v="SUMMER 2018"/>
    <s v="SWIMWEAR"/>
    <x v="2"/>
    <s v="DOLARES AMERICANOS / UNITED STATES DOLLAR"/>
    <s v="BILL MILLER AND COMPANY"/>
    <s v="FLORIDA"/>
    <s v="ESTADOS UNIDOS EEUU"/>
    <n v="5"/>
    <n v="2018"/>
    <s v="SUMMER"/>
    <s v="COLECCIONES PASADAS"/>
    <s v="COLECCIONES PASADAS"/>
    <s v="2018-2019"/>
    <n v="114.84"/>
    <x v="2"/>
  </r>
  <r>
    <x v="0"/>
    <n v="2019"/>
    <x v="6"/>
    <s v="AM"/>
    <s v="EEUU"/>
    <x v="0"/>
    <s v="SUMMER 2018"/>
    <s v="SWIMWEAR"/>
    <x v="204"/>
    <s v="DOLARES AMERICANOS / UNITED STATES DOLLAR"/>
    <s v="ANITA M. HOPKINS"/>
    <s v="VERMONT"/>
    <s v="ESTADOS UNIDOS EEUU"/>
    <n v="8"/>
    <n v="2018"/>
    <s v="SUMMER"/>
    <s v="COLECCIONES PASADAS"/>
    <s v="COLECCIONES PASADAS"/>
    <s v="2018-2019"/>
    <n v="232"/>
    <x v="1"/>
  </r>
  <r>
    <x v="0"/>
    <n v="2019"/>
    <x v="6"/>
    <s v="AM"/>
    <s v="EEUU"/>
    <x v="0"/>
    <s v="SUMMER 2018"/>
    <s v="ACTIVE"/>
    <x v="0"/>
    <s v="DOLARES AMERICANOS / UNITED STATES DOLLAR"/>
    <s v="PAIGE ALYSE STRAUGHAN"/>
    <s v="WASHINGTON"/>
    <s v="ESTADOS UNIDOS EEUU"/>
    <n v="3"/>
    <n v="2018"/>
    <s v="SUMMER"/>
    <s v="COLECCIONES PASADAS"/>
    <s v="COLECCIONES PASADAS"/>
    <s v="2018-2019"/>
    <n v="66.75"/>
    <x v="0"/>
  </r>
  <r>
    <x v="0"/>
    <n v="2019"/>
    <x v="6"/>
    <s v="AM"/>
    <s v="EEUU"/>
    <x v="0"/>
    <s v="SUMMER 2018"/>
    <s v="KIDS"/>
    <x v="0"/>
    <s v="DOLARES AMERICANOS / UNITED STATES DOLLAR"/>
    <s v="PAIGE ALYSE STRAUGHAN"/>
    <s v="WASHINGTON"/>
    <s v="ESTADOS UNIDOS EEUU"/>
    <n v="12"/>
    <n v="2018"/>
    <s v="SUMMER"/>
    <s v="COLECCIONES PASADAS"/>
    <s v="COLECCIONES PASADAS"/>
    <s v="2018-2019"/>
    <n v="330.15999999999997"/>
    <x v="0"/>
  </r>
  <r>
    <x v="0"/>
    <n v="2019"/>
    <x v="6"/>
    <s v="AM"/>
    <s v="EEUU"/>
    <x v="0"/>
    <s v="SUMMER 2018"/>
    <s v="BEACHWEAR"/>
    <x v="0"/>
    <s v="DOLARES AMERICANOS / UNITED STATES DOLLAR"/>
    <s v="PAIGE ALYSE STRAUGHAN"/>
    <s v="WASHINGTON"/>
    <s v="ESTADOS UNIDOS EEUU"/>
    <n v="1"/>
    <n v="2018"/>
    <s v="SUMMER"/>
    <s v="COLECCIONES PASADAS"/>
    <s v="COLECCIONES PASADAS"/>
    <s v="2018-2019"/>
    <n v="49.84"/>
    <x v="0"/>
  </r>
  <r>
    <x v="0"/>
    <n v="2019"/>
    <x v="6"/>
    <s v="AM"/>
    <s v="EEUU"/>
    <x v="0"/>
    <s v="SUMMER 2018"/>
    <s v="BEACHWEAR"/>
    <x v="2"/>
    <s v="DOLARES AMERICANOS / UNITED STATES DOLLAR"/>
    <s v="BILL MILLER AND COMPANY"/>
    <s v="FLORIDA"/>
    <s v="ESTADOS UNIDOS EEUU"/>
    <n v="1"/>
    <n v="2018"/>
    <s v="SUMMER"/>
    <s v="COLECCIONES PASADAS"/>
    <s v="COLECCIONES PASADAS"/>
    <s v="2018-2019"/>
    <n v="35.1"/>
    <x v="2"/>
  </r>
  <r>
    <x v="0"/>
    <n v="2019"/>
    <x v="6"/>
    <s v="AM"/>
    <s v="EEUU"/>
    <x v="0"/>
    <s v="FALL 2018"/>
    <s v="ACTIVE"/>
    <x v="0"/>
    <s v="DOLARES AMERICANOS / UNITED STATES DOLLAR"/>
    <s v="PAIGE ALYSE STRAUGHAN"/>
    <s v="WASHINGTON"/>
    <s v="ESTADOS UNIDOS EEUU"/>
    <n v="2"/>
    <n v="2018"/>
    <s v="FALL"/>
    <s v="COLECCIONES PASADAS"/>
    <s v="COLECCIONES PASADAS"/>
    <s v="2018-2019"/>
    <n v="63.19"/>
    <x v="0"/>
  </r>
  <r>
    <x v="0"/>
    <n v="2019"/>
    <x v="6"/>
    <s v="AM"/>
    <s v="EEUU"/>
    <x v="0"/>
    <s v="FALL 2018"/>
    <s v="ACTIVE"/>
    <x v="64"/>
    <s v="DOLARES AMERICANOS / UNITED STATES DOLLAR"/>
    <s v="LAURA BONG"/>
    <s v="LOUISIANA"/>
    <s v="ESTADOS UNIDOS EEUU"/>
    <n v="1"/>
    <n v="2018"/>
    <s v="FALL"/>
    <s v="COLECCIONES PASADAS"/>
    <s v="COLECCIONES PASADAS"/>
    <s v="2018-2019"/>
    <n v="38"/>
    <x v="6"/>
  </r>
  <r>
    <x v="0"/>
    <n v="2019"/>
    <x v="6"/>
    <s v="AM"/>
    <s v="EEUU"/>
    <x v="0"/>
    <s v="FALL 2018"/>
    <s v="ACTIVE"/>
    <x v="309"/>
    <s v="DOLARES AMERICANOS / UNITED STATES DOLLAR"/>
    <s v="LAURA BONG"/>
    <s v="OKLAHOMA"/>
    <s v="ESTADOS UNIDOS EEUU"/>
    <n v="15"/>
    <n v="2018"/>
    <s v="FALL"/>
    <s v="COLECCIONES PASADAS"/>
    <s v="COLECCIONES PASADAS"/>
    <s v="2018-2019"/>
    <n v="472"/>
    <x v="6"/>
  </r>
  <r>
    <x v="0"/>
    <n v="2019"/>
    <x v="6"/>
    <s v="AM"/>
    <s v="EEUU"/>
    <x v="0"/>
    <s v="HIGH SUMMER 2018"/>
    <s v="SWIMWEAR"/>
    <x v="0"/>
    <s v="DOLARES AMERICANOS / UNITED STATES DOLLAR"/>
    <s v="PAIGE ALYSE STRAUGHAN"/>
    <s v="WASHINGTON"/>
    <s v="ESTADOS UNIDOS EEUU"/>
    <n v="12"/>
    <n v="2018"/>
    <s v="HIGH SUMMER"/>
    <s v="COLECCIONES PASADAS"/>
    <s v="COLECCIONES PASADAS"/>
    <s v="2018-2019"/>
    <n v="291.91999999999996"/>
    <x v="0"/>
  </r>
  <r>
    <x v="0"/>
    <n v="2019"/>
    <x v="6"/>
    <s v="AM"/>
    <s v="EEUU"/>
    <x v="0"/>
    <s v="HOLIDAY 2018"/>
    <s v="ACTIVE"/>
    <x v="0"/>
    <s v="DOLARES AMERICANOS / UNITED STATES DOLLAR"/>
    <s v="PAIGE ALYSE STRAUGHAN"/>
    <s v="WASHINGTON"/>
    <s v="ESTADOS UNIDOS EEUU"/>
    <n v="4"/>
    <n v="2018"/>
    <s v="HOLIDAY"/>
    <s v="COLECCIONES PASADAS"/>
    <s v="COLECCIONES PASADAS"/>
    <s v="2018-2019"/>
    <n v="123.71"/>
    <x v="0"/>
  </r>
  <r>
    <x v="0"/>
    <n v="2019"/>
    <x v="6"/>
    <s v="AM"/>
    <s v="EEUU"/>
    <x v="0"/>
    <s v="HOLIDAY 2018"/>
    <s v="ACTIVE"/>
    <x v="48"/>
    <s v="DOLARES AMERICANOS / UNITED STATES DOLLAR"/>
    <s v="PHYLLIS POSNER"/>
    <s v="CALIFORNIA"/>
    <s v="ESTADOS UNIDOS EEUU"/>
    <n v="44"/>
    <n v="2018"/>
    <s v="HOLIDAY"/>
    <s v="COLECCIONES PASADAS"/>
    <s v="COLECCIONES PASADAS"/>
    <s v="2018-2019"/>
    <n v="1307.6799999999998"/>
    <x v="5"/>
  </r>
  <r>
    <x v="0"/>
    <n v="2019"/>
    <x v="6"/>
    <s v="AM"/>
    <s v="EEUU"/>
    <x v="0"/>
    <s v="HOLIDAY 2018"/>
    <s v="ACTIVE"/>
    <x v="7"/>
    <s v="DOLAR CANADIENSE / CANADIAN DOLLAR"/>
    <s v="STEPHANIE VITALI"/>
    <s v="ONTARIO"/>
    <s v="CANADA"/>
    <n v="13"/>
    <n v="2018"/>
    <s v="HOLIDAY"/>
    <s v="COLECCIONES PASADAS"/>
    <s v="COLECCIONES PASADAS"/>
    <s v="2018-2019"/>
    <n v="423.73526055534421"/>
    <x v="4"/>
  </r>
  <r>
    <x v="0"/>
    <n v="2019"/>
    <x v="6"/>
    <s v="AM"/>
    <s v="EEUU"/>
    <x v="0"/>
    <s v="HOLIDAY 2018"/>
    <s v="ACTIVE"/>
    <x v="60"/>
    <s v="DOLARES AMERICANOS / UNITED STATES DOLLAR"/>
    <s v="ANITA M. HOPKINS"/>
    <s v="NEW JERSEY"/>
    <s v="ESTADOS UNIDOS EEUU"/>
    <n v="5"/>
    <n v="2018"/>
    <s v="HOLIDAY"/>
    <s v="COLECCIONES PASADAS"/>
    <s v="COLECCIONES PASADAS"/>
    <s v="2018-2019"/>
    <n v="195"/>
    <x v="1"/>
  </r>
  <r>
    <x v="0"/>
    <n v="2019"/>
    <x v="6"/>
    <s v="AM"/>
    <s v="EEUU"/>
    <x v="0"/>
    <s v="HOLIDAY 2018"/>
    <s v="ACTIVE"/>
    <x v="42"/>
    <s v="DOLARES AMERICANOS / UNITED STATES DOLLAR"/>
    <s v="HOLLY SALES INC."/>
    <s v="MICHIGAN"/>
    <s v="ESTADOS UNIDOS EEUU"/>
    <n v="44"/>
    <n v="2018"/>
    <s v="HOLIDAY"/>
    <s v="COLECCIONES PASADAS"/>
    <s v="COLECCIONES PASADAS"/>
    <s v="2018-2019"/>
    <n v="1590"/>
    <x v="8"/>
  </r>
  <r>
    <x v="0"/>
    <n v="2019"/>
    <x v="6"/>
    <s v="AM"/>
    <s v="EEUU"/>
    <x v="0"/>
    <s v="SPRING 2019"/>
    <s v="SWIMWEAR"/>
    <x v="187"/>
    <s v="DOLARES AMERICANOS / UNITED STATES DOLLAR"/>
    <s v="BILL MILLER AND COMPANY"/>
    <s v="FLORIDA"/>
    <s v="ESTADOS UNIDOS EEUU"/>
    <n v="35"/>
    <n v="2019"/>
    <s v="SPRING"/>
    <s v="SPRING"/>
    <s v="SPRING 2019"/>
    <s v="2018-2019"/>
    <n v="1019"/>
    <x v="2"/>
  </r>
  <r>
    <x v="0"/>
    <n v="2019"/>
    <x v="6"/>
    <s v="AM"/>
    <s v="EEUU"/>
    <x v="0"/>
    <s v="SPRING 2019"/>
    <s v="SWIMWEAR"/>
    <x v="268"/>
    <s v="DOLARES AMERICANOS / UNITED STATES DOLLAR"/>
    <s v="LAURA BONG"/>
    <s v="TEXAS"/>
    <s v="ESTADOS UNIDOS EEUU"/>
    <n v="74"/>
    <n v="2019"/>
    <s v="SPRING"/>
    <s v="SPRING"/>
    <s v="SPRING 2019"/>
    <s v="2018-2019"/>
    <n v="2286"/>
    <x v="6"/>
  </r>
  <r>
    <x v="0"/>
    <n v="2019"/>
    <x v="6"/>
    <s v="AM"/>
    <s v="EEUU"/>
    <x v="0"/>
    <s v="SPRING 2019"/>
    <s v="SWIMWEAR"/>
    <x v="269"/>
    <s v="DOLARES AMERICANOS / UNITED STATES DOLLAR"/>
    <s v="BILL MILLER AND COMPANY"/>
    <s v="ALABAMA"/>
    <s v="ESTADOS UNIDOS EEUU"/>
    <n v="24"/>
    <n v="2019"/>
    <s v="SPRING"/>
    <s v="SPRING"/>
    <s v="SPRING 2019"/>
    <s v="2018-2019"/>
    <n v="732"/>
    <x v="2"/>
  </r>
  <r>
    <x v="0"/>
    <n v="2019"/>
    <x v="6"/>
    <s v="AM"/>
    <s v="EEUU"/>
    <x v="0"/>
    <s v="SPRING 2019"/>
    <s v="SWIMWEAR"/>
    <x v="0"/>
    <s v="DOLARES AMERICANOS / UNITED STATES DOLLAR"/>
    <s v="PAIGE ALYSE STRAUGHAN"/>
    <s v="WASHINGTON"/>
    <s v="ESTADOS UNIDOS EEUU"/>
    <n v="988"/>
    <n v="2019"/>
    <s v="SPRING"/>
    <s v="SPRING"/>
    <s v="SPRING 2019"/>
    <s v="2018-2019"/>
    <n v="27600.510000000078"/>
    <x v="0"/>
  </r>
  <r>
    <x v="0"/>
    <n v="2019"/>
    <x v="6"/>
    <s v="AM"/>
    <s v="EEUU"/>
    <x v="0"/>
    <s v="SPRING 2019"/>
    <s v="SWIMWEAR"/>
    <x v="84"/>
    <s v="DOLARES AMERICANOS / UNITED STATES DOLLAR"/>
    <s v="BILL MILLER AND COMPANY"/>
    <s v="FLORIDA"/>
    <s v="ESTADOS UNIDOS EEUU"/>
    <n v="89"/>
    <n v="2019"/>
    <s v="SPRING"/>
    <s v="SPRING"/>
    <s v="SPRING 2019"/>
    <s v="2018-2019"/>
    <n v="2678"/>
    <x v="2"/>
  </r>
  <r>
    <x v="0"/>
    <n v="2019"/>
    <x v="6"/>
    <s v="AM"/>
    <s v="EEUU"/>
    <x v="0"/>
    <s v="SPRING 2019"/>
    <s v="SWIMWEAR"/>
    <x v="99"/>
    <s v="DOLARES AMERICANOS / UNITED STATES DOLLAR"/>
    <s v="DENISE ARNETT"/>
    <s v="UTAH"/>
    <s v="ESTADOS UNIDOS EEUU"/>
    <n v="579"/>
    <n v="2019"/>
    <s v="SPRING"/>
    <s v="SPRING"/>
    <s v="SPRING 2019"/>
    <s v="2018-2019"/>
    <n v="18354.950000000019"/>
    <x v="14"/>
  </r>
  <r>
    <x v="0"/>
    <n v="2019"/>
    <x v="6"/>
    <s v="AM"/>
    <s v="EEUU"/>
    <x v="0"/>
    <s v="SPRING 2019"/>
    <s v="SWIMWEAR"/>
    <x v="85"/>
    <s v="DOLARES AMERICANOS / UNITED STATES DOLLAR"/>
    <s v="JUDITH ANN DEAL"/>
    <s v="HAWAII"/>
    <s v="ESTADOS UNIDOS EEUU"/>
    <n v="26"/>
    <n v="2019"/>
    <s v="SPRING"/>
    <s v="SPRING"/>
    <s v="SPRING 2019"/>
    <s v="2018-2019"/>
    <n v="764"/>
    <x v="10"/>
  </r>
  <r>
    <x v="0"/>
    <n v="2019"/>
    <x v="6"/>
    <s v="AM"/>
    <s v="EEUU"/>
    <x v="0"/>
    <s v="SPRING 2019"/>
    <s v="SWIMWEAR"/>
    <x v="188"/>
    <s v="DOLARES AMERICANOS / UNITED STATES DOLLAR"/>
    <s v="BILL MILLER AND COMPANY"/>
    <s v="FLORIDA"/>
    <s v="ESTADOS UNIDOS EEUU"/>
    <n v="8"/>
    <n v="2019"/>
    <s v="SPRING"/>
    <s v="SPRING"/>
    <s v="SPRING 2019"/>
    <s v="2018-2019"/>
    <n v="224"/>
    <x v="2"/>
  </r>
  <r>
    <x v="0"/>
    <n v="2019"/>
    <x v="6"/>
    <s v="AM"/>
    <s v="EEUU"/>
    <x v="0"/>
    <s v="SPRING 2019"/>
    <s v="SWIMWEAR"/>
    <x v="73"/>
    <s v="DOLARES AMERICANOS / UNITED STATES DOLLAR"/>
    <s v="BILL MILLER AND COMPANY"/>
    <s v="FLORIDA"/>
    <s v="ESTADOS UNIDOS EEUU"/>
    <n v="152"/>
    <n v="2019"/>
    <s v="SPRING"/>
    <s v="SPRING"/>
    <s v="SPRING 2019"/>
    <s v="2018-2019"/>
    <n v="4521"/>
    <x v="2"/>
  </r>
  <r>
    <x v="0"/>
    <n v="2019"/>
    <x v="6"/>
    <s v="AM"/>
    <s v="EEUU"/>
    <x v="0"/>
    <s v="SPRING 2019"/>
    <s v="SWIMWEAR"/>
    <x v="189"/>
    <s v="DOLAR CANADIENSE / CANADIAN DOLLAR"/>
    <s v="SHOUTOUTAGENCY"/>
    <s v="BRITISH COLUMBIA"/>
    <s v="CANADA"/>
    <n v="12"/>
    <n v="2019"/>
    <s v="SPRING"/>
    <s v="SPRING"/>
    <s v="SPRING 2019"/>
    <s v="2018-2019"/>
    <n v="343.09623430962347"/>
    <x v="3"/>
  </r>
  <r>
    <x v="0"/>
    <n v="2019"/>
    <x v="6"/>
    <s v="AM"/>
    <s v="EEUU"/>
    <x v="0"/>
    <s v="SPRING 2019"/>
    <s v="SWIMWEAR"/>
    <x v="23"/>
    <s v="DOLARES AMERICANOS / UNITED STATES DOLLAR"/>
    <s v="ANITA M. HOPKINS"/>
    <s v="WISCONSIN"/>
    <s v="ESTADOS UNIDOS EEUU"/>
    <n v="57"/>
    <n v="2019"/>
    <s v="SPRING"/>
    <s v="SPRING"/>
    <s v="SPRING 2019"/>
    <s v="2018-2019"/>
    <n v="1515.2399999999998"/>
    <x v="1"/>
  </r>
  <r>
    <x v="0"/>
    <n v="2019"/>
    <x v="6"/>
    <s v="AM"/>
    <s v="EEUU"/>
    <x v="0"/>
    <s v="SPRING 2019"/>
    <s v="SWIMWEAR"/>
    <x v="190"/>
    <s v="DOLARES AMERICANOS / UNITED STATES DOLLAR"/>
    <s v="LAURA BONG"/>
    <s v="LOUISIANA"/>
    <s v="ESTADOS UNIDOS EEUU"/>
    <n v="79"/>
    <n v="2019"/>
    <s v="SPRING"/>
    <s v="SPRING"/>
    <s v="SPRING 2019"/>
    <s v="2018-2019"/>
    <n v="2470"/>
    <x v="6"/>
  </r>
  <r>
    <x v="0"/>
    <n v="2019"/>
    <x v="6"/>
    <s v="AM"/>
    <s v="EEUU"/>
    <x v="0"/>
    <s v="SPRING 2019"/>
    <s v="SWIMWEAR"/>
    <x v="271"/>
    <s v="DOLARES AMERICANOS / UNITED STATES DOLLAR"/>
    <s v="HOLLY SALES INC."/>
    <s v="MICHIGAN"/>
    <s v="ESTADOS UNIDOS EEUU"/>
    <n v="3"/>
    <n v="2019"/>
    <s v="SPRING"/>
    <s v="SPRING"/>
    <s v="SPRING 2019"/>
    <s v="2018-2019"/>
    <n v="204"/>
    <x v="8"/>
  </r>
  <r>
    <x v="0"/>
    <n v="2019"/>
    <x v="6"/>
    <s v="AM"/>
    <s v="EEUU"/>
    <x v="0"/>
    <s v="SPRING 2019"/>
    <s v="SWIMWEAR"/>
    <x v="114"/>
    <s v="DOLARES AMERICANOS / UNITED STATES DOLLAR"/>
    <s v="ANITA M. HOPKINS"/>
    <s v="NEW JERSEY"/>
    <s v="ESTADOS UNIDOS EEUU"/>
    <n v="157"/>
    <n v="2019"/>
    <s v="SPRING"/>
    <s v="SPRING"/>
    <s v="SPRING 2019"/>
    <s v="2018-2019"/>
    <n v="4822"/>
    <x v="1"/>
  </r>
  <r>
    <x v="0"/>
    <n v="2019"/>
    <x v="6"/>
    <s v="AM"/>
    <s v="EEUU"/>
    <x v="0"/>
    <s v="SPRING 2019"/>
    <s v="SWIMWEAR"/>
    <x v="272"/>
    <s v="DOLARES AMERICANOS / UNITED STATES DOLLAR"/>
    <s v="HOLLY SALES INC."/>
    <s v="MINNESOTA"/>
    <s v="ESTADOS UNIDOS EEUU"/>
    <n v="2"/>
    <n v="2019"/>
    <s v="SPRING"/>
    <s v="SPRING"/>
    <s v="SPRING 2019"/>
    <s v="2018-2019"/>
    <n v="64"/>
    <x v="8"/>
  </r>
  <r>
    <x v="0"/>
    <n v="2019"/>
    <x v="6"/>
    <s v="AM"/>
    <s v="EEUU"/>
    <x v="0"/>
    <s v="SPRING 2019"/>
    <s v="SWIMWEAR"/>
    <x v="231"/>
    <s v="DOLAR CANADIENSE / CANADIAN DOLLAR"/>
    <s v="STEPHANIE VITALI"/>
    <s v="ONTARIO"/>
    <s v="CANADA"/>
    <n v="23"/>
    <n v="2019"/>
    <s v="SPRING"/>
    <s v="SPRING"/>
    <s v="SPRING 2019"/>
    <s v="2018-2019"/>
    <n v="803.347280334728"/>
    <x v="4"/>
  </r>
  <r>
    <x v="0"/>
    <n v="2019"/>
    <x v="6"/>
    <s v="AM"/>
    <s v="EEUU"/>
    <x v="0"/>
    <s v="SPRING 2019"/>
    <s v="SWIMWEAR"/>
    <x v="193"/>
    <s v="DOLARES AMERICANOS / UNITED STATES DOLLAR"/>
    <s v="BILL MILLER AND COMPANY"/>
    <s v="VIRGIN ISLANDS"/>
    <s v="ESTADOS UNIDOS EEUU"/>
    <n v="12"/>
    <n v="2019"/>
    <s v="SPRING"/>
    <s v="SPRING"/>
    <s v="SPRING 2019"/>
    <s v="2018-2019"/>
    <n v="396"/>
    <x v="2"/>
  </r>
  <r>
    <x v="0"/>
    <n v="2019"/>
    <x v="6"/>
    <s v="AM"/>
    <s v="EEUU"/>
    <x v="0"/>
    <s v="SPRING 2019"/>
    <s v="SWIMWEAR"/>
    <x v="304"/>
    <s v="DOLARES AMERICANOS / UNITED STATES DOLLAR"/>
    <s v="LAURA BONG"/>
    <s v="TEXAS"/>
    <s v="ESTADOS UNIDOS EEUU"/>
    <n v="405"/>
    <n v="2019"/>
    <s v="SPRING"/>
    <s v="SPRING"/>
    <s v="SPRING 2019"/>
    <s v="2018-2019"/>
    <n v="13403"/>
    <x v="6"/>
  </r>
  <r>
    <x v="0"/>
    <n v="2019"/>
    <x v="6"/>
    <s v="AM"/>
    <s v="EEUU"/>
    <x v="0"/>
    <s v="SPRING 2019"/>
    <s v="SWIMWEAR"/>
    <x v="194"/>
    <s v="DOLARES AMERICANOS / UNITED STATES DOLLAR"/>
    <s v="BILL MILLER AND COMPANY"/>
    <s v="FLORIDA"/>
    <s v="ESTADOS UNIDOS EEUU"/>
    <n v="108"/>
    <n v="2019"/>
    <s v="SPRING"/>
    <s v="SPRING"/>
    <s v="SPRING 2019"/>
    <s v="2018-2019"/>
    <n v="3248"/>
    <x v="2"/>
  </r>
  <r>
    <x v="0"/>
    <n v="2019"/>
    <x v="6"/>
    <s v="AM"/>
    <s v="EEUU"/>
    <x v="0"/>
    <s v="SPRING 2019"/>
    <s v="SWIMWEAR"/>
    <x v="217"/>
    <s v="DOLARES AMERICANOS / UNITED STATES DOLLAR"/>
    <s v="BILL MILLER AND COMPANY"/>
    <s v="FLORIDA"/>
    <s v="ESTADOS UNIDOS EEUU"/>
    <n v="36"/>
    <n v="2019"/>
    <s v="SPRING"/>
    <s v="SPRING"/>
    <s v="SPRING 2019"/>
    <s v="2018-2019"/>
    <n v="1104"/>
    <x v="2"/>
  </r>
  <r>
    <x v="0"/>
    <n v="2019"/>
    <x v="6"/>
    <s v="AM"/>
    <s v="EEUU"/>
    <x v="0"/>
    <s v="SPRING 2019"/>
    <s v="SWIMWEAR"/>
    <x v="48"/>
    <s v="DOLARES AMERICANOS / UNITED STATES DOLLAR"/>
    <s v="PHYLLIS POSNER"/>
    <s v="CALIFORNIA"/>
    <s v="ESTADOS UNIDOS EEUU"/>
    <n v="22"/>
    <n v="2019"/>
    <s v="SPRING"/>
    <s v="SPRING"/>
    <s v="SPRING 2019"/>
    <s v="2018-2019"/>
    <n v="480.48"/>
    <x v="5"/>
  </r>
  <r>
    <x v="0"/>
    <n v="2019"/>
    <x v="6"/>
    <s v="AM"/>
    <s v="EEUU"/>
    <x v="0"/>
    <s v="SPRING 2019"/>
    <s v="SWIMWEAR"/>
    <x v="86"/>
    <s v="DOLARES AMERICANOS / UNITED STATES DOLLAR"/>
    <s v="JULIUS ORTIZ MALDONADO"/>
    <s v="PUERTO RICO"/>
    <s v="PUERTO RICO"/>
    <n v="175"/>
    <n v="2019"/>
    <s v="SPRING"/>
    <s v="SPRING"/>
    <s v="SPRING 2019"/>
    <s v="2018-2019"/>
    <n v="5667"/>
    <x v="15"/>
  </r>
  <r>
    <x v="0"/>
    <n v="2019"/>
    <x v="6"/>
    <s v="AM"/>
    <s v="EEUU"/>
    <x v="0"/>
    <s v="SPRING 2019"/>
    <s v="SWIMWEAR"/>
    <x v="310"/>
    <s v="DOLAR CANADIENSE / CANADIAN DOLLAR"/>
    <s v="SHOUTOUTAGENCY"/>
    <s v="BRITISH COLUMBIA"/>
    <s v="CANADA"/>
    <n v="61"/>
    <n v="2019"/>
    <s v="SPRING"/>
    <s v="SPRING"/>
    <s v="SPRING 2019"/>
    <s v="2018-2019"/>
    <n v="1901.8638265500185"/>
    <x v="3"/>
  </r>
  <r>
    <x v="0"/>
    <n v="2019"/>
    <x v="6"/>
    <s v="AM"/>
    <s v="EEUU"/>
    <x v="0"/>
    <s v="SPRING 2019"/>
    <s v="SWIMWEAR"/>
    <x v="50"/>
    <s v="DOLARES AMERICANOS / UNITED STATES DOLLAR"/>
    <s v="BILL MILLER AND COMPANY"/>
    <s v="FLORIDA"/>
    <s v="ESTADOS UNIDOS EEUU"/>
    <n v="84"/>
    <n v="2019"/>
    <s v="SPRING"/>
    <s v="SPRING"/>
    <s v="SPRING 2019"/>
    <s v="2018-2019"/>
    <n v="2607"/>
    <x v="2"/>
  </r>
  <r>
    <x v="0"/>
    <n v="2019"/>
    <x v="6"/>
    <s v="AM"/>
    <s v="EEUU"/>
    <x v="0"/>
    <s v="SPRING 2019"/>
    <s v="SWIMWEAR"/>
    <x v="3"/>
    <s v="DOLARES AMERICANOS / UNITED STATES DOLLAR"/>
    <s v="ANITA M. HOPKINS"/>
    <s v="RHODE ISLAND"/>
    <s v="ESTADOS UNIDOS EEUU"/>
    <n v="75"/>
    <n v="2019"/>
    <s v="SPRING"/>
    <s v="SPRING"/>
    <s v="SPRING 2019"/>
    <s v="2018-2019"/>
    <n v="2243"/>
    <x v="1"/>
  </r>
  <r>
    <x v="0"/>
    <n v="2019"/>
    <x v="6"/>
    <s v="AM"/>
    <s v="EEUU"/>
    <x v="0"/>
    <s v="SPRING 2019"/>
    <s v="SWIMWEAR"/>
    <x v="5"/>
    <s v="DOLARES AMERICANOS / UNITED STATES DOLLAR"/>
    <s v="STEPHANIE VITALI"/>
    <s v="ONTARIO"/>
    <s v="CANADA"/>
    <n v="48"/>
    <n v="2019"/>
    <s v="SPRING"/>
    <s v="SPRING"/>
    <s v="SPRING 2019"/>
    <s v="2018-2019"/>
    <n v="1517"/>
    <x v="4"/>
  </r>
  <r>
    <x v="0"/>
    <n v="2019"/>
    <x v="6"/>
    <s v="AM"/>
    <s v="EEUU"/>
    <x v="0"/>
    <s v="SPRING 2019"/>
    <s v="SWIMWEAR"/>
    <x v="139"/>
    <s v="DOLARES AMERICANOS / UNITED STATES DOLLAR"/>
    <s v="ANITA M. HOPKINS"/>
    <s v="MARYLAND"/>
    <s v="ESTADOS UNIDOS EEUU"/>
    <n v="156"/>
    <n v="2019"/>
    <s v="SPRING"/>
    <s v="SPRING"/>
    <s v="SPRING 2019"/>
    <s v="2018-2019"/>
    <n v="4686"/>
    <x v="1"/>
  </r>
  <r>
    <x v="0"/>
    <n v="2019"/>
    <x v="6"/>
    <s v="AM"/>
    <s v="EEUU"/>
    <x v="0"/>
    <s v="SPRING 2019"/>
    <s v="SWIMWEAR"/>
    <x v="122"/>
    <s v="DOLARES AMERICANOS / UNITED STATES DOLLAR"/>
    <s v="BILL MILLER AND COMPANY"/>
    <s v="WESTMOORINGS BY THE SEA"/>
    <s v="TRINIDAD Y TOBAGO"/>
    <n v="22"/>
    <n v="2019"/>
    <s v="SPRING"/>
    <s v="SPRING"/>
    <s v="SPRING 2019"/>
    <s v="2018-2019"/>
    <n v="770"/>
    <x v="2"/>
  </r>
  <r>
    <x v="0"/>
    <n v="2019"/>
    <x v="6"/>
    <s v="AM"/>
    <s v="EEUU"/>
    <x v="0"/>
    <s v="SPRING 2019"/>
    <s v="SWIMWEAR"/>
    <x v="100"/>
    <s v="DOLAR CANADIENSE / CANADIAN DOLLAR"/>
    <s v="JULIE BERTRAND"/>
    <s v="QUEBEC"/>
    <s v="CANADA"/>
    <n v="9"/>
    <n v="2019"/>
    <s v="SPRING"/>
    <s v="SPRING"/>
    <s v="SPRING 2019"/>
    <s v="2018-2019"/>
    <n v="365.15785469760368"/>
    <x v="7"/>
  </r>
  <r>
    <x v="0"/>
    <n v="2019"/>
    <x v="6"/>
    <s v="AM"/>
    <s v="EEUU"/>
    <x v="0"/>
    <s v="SPRING 2019"/>
    <s v="SWIMWEAR"/>
    <x v="275"/>
    <s v="DOLARES AMERICANOS / UNITED STATES DOLLAR"/>
    <s v="BILL MILLER AND COMPANY"/>
    <s v="SOUTH CAROLINA"/>
    <s v="ESTADOS UNIDOS EEUU"/>
    <n v="170"/>
    <n v="2019"/>
    <s v="SPRING"/>
    <s v="SPRING"/>
    <s v="SPRING 2019"/>
    <s v="2018-2019"/>
    <n v="5540"/>
    <x v="2"/>
  </r>
  <r>
    <x v="0"/>
    <n v="2019"/>
    <x v="6"/>
    <s v="AM"/>
    <s v="EEUU"/>
    <x v="0"/>
    <s v="SPRING 2019"/>
    <s v="SWIMWEAR"/>
    <x v="25"/>
    <s v="DOLARES AMERICANOS / UNITED STATES DOLLAR"/>
    <s v="JUDITH ANN DEAL"/>
    <s v="HAWAII"/>
    <s v="ESTADOS UNIDOS EEUU"/>
    <n v="75"/>
    <n v="2019"/>
    <s v="SPRING"/>
    <s v="SPRING"/>
    <s v="SPRING 2019"/>
    <s v="2018-2019"/>
    <n v="2174.5500000000002"/>
    <x v="10"/>
  </r>
  <r>
    <x v="0"/>
    <n v="2019"/>
    <x v="6"/>
    <s v="AM"/>
    <s v="EEUU"/>
    <x v="0"/>
    <s v="SPRING 2019"/>
    <s v="SWIMWEAR"/>
    <x v="123"/>
    <s v="DOLARES AMERICANOS / UNITED STATES DOLLAR"/>
    <s v="JUDITH ANN DEAL"/>
    <s v="HAWAII"/>
    <s v="ESTADOS UNIDOS EEUU"/>
    <n v="27"/>
    <n v="2019"/>
    <s v="SPRING"/>
    <s v="SPRING"/>
    <s v="SPRING 2019"/>
    <s v="2018-2019"/>
    <n v="1251"/>
    <x v="10"/>
  </r>
  <r>
    <x v="0"/>
    <n v="2019"/>
    <x v="6"/>
    <s v="AM"/>
    <s v="EEUU"/>
    <x v="0"/>
    <s v="SPRING 2019"/>
    <s v="SWIMWEAR"/>
    <x v="233"/>
    <s v="DOLARES AMERICANOS / UNITED STATES DOLLAR"/>
    <s v="HOLLY SALES INC."/>
    <s v="MINNESOTA"/>
    <s v="ESTADOS UNIDOS EEUU"/>
    <n v="39"/>
    <n v="2019"/>
    <s v="SPRING"/>
    <s v="SPRING"/>
    <s v="SPRING 2019"/>
    <s v="2018-2019"/>
    <n v="1194"/>
    <x v="8"/>
  </r>
  <r>
    <x v="0"/>
    <n v="2019"/>
    <x v="6"/>
    <s v="AM"/>
    <s v="EEUU"/>
    <x v="0"/>
    <s v="SPRING 2019"/>
    <s v="SWIMWEAR"/>
    <x v="55"/>
    <s v="DOLARES AMERICANOS / UNITED STATES DOLLAR"/>
    <s v="PAIGE ALYSE STRAUGHAN"/>
    <s v="WASHINGTON"/>
    <s v="ESTADOS UNIDOS EEUU"/>
    <n v="922"/>
    <n v="2019"/>
    <s v="SPRING"/>
    <s v="SPRING"/>
    <s v="SPRING 2019"/>
    <s v="2018-2019"/>
    <n v="25571.4"/>
    <x v="0"/>
  </r>
  <r>
    <x v="0"/>
    <n v="2019"/>
    <x v="6"/>
    <s v="AM"/>
    <s v="EEUU"/>
    <x v="0"/>
    <s v="SPRING 2019"/>
    <s v="SWIMWEAR"/>
    <x v="89"/>
    <s v="DOLARES AMERICANOS / UNITED STATES DOLLAR"/>
    <s v="BILL MILLER AND COMPANY"/>
    <s v="FLORIDA"/>
    <s v="ESTADOS UNIDOS EEUU"/>
    <n v="14"/>
    <n v="2019"/>
    <s v="SPRING"/>
    <s v="SPRING"/>
    <s v="SPRING 2019"/>
    <s v="2018-2019"/>
    <n v="330.96"/>
    <x v="2"/>
  </r>
  <r>
    <x v="0"/>
    <n v="2019"/>
    <x v="6"/>
    <s v="AM"/>
    <s v="EEUU"/>
    <x v="0"/>
    <s v="SPRING 2019"/>
    <s v="SWIMWEAR"/>
    <x v="101"/>
    <s v="DOLARES AMERICANOS / UNITED STATES DOLLAR"/>
    <s v="BILL MILLER AND COMPANY"/>
    <s v="FLORIDA"/>
    <s v="ESTADOS UNIDOS EEUU"/>
    <n v="14"/>
    <n v="2019"/>
    <s v="SPRING"/>
    <s v="SPRING"/>
    <s v="SPRING 2019"/>
    <s v="2018-2019"/>
    <n v="441"/>
    <x v="2"/>
  </r>
  <r>
    <x v="0"/>
    <n v="2019"/>
    <x v="6"/>
    <s v="AM"/>
    <s v="EEUU"/>
    <x v="0"/>
    <s v="SPRING 2019"/>
    <s v="SWIMWEAR"/>
    <x v="18"/>
    <s v="DOLARES AMERICANOS / UNITED STATES DOLLAR"/>
    <s v="LAURA BONG"/>
    <s v="TEXAS"/>
    <s v="ESTADOS UNIDOS EEUU"/>
    <n v="57"/>
    <n v="2019"/>
    <s v="SPRING"/>
    <s v="SPRING"/>
    <s v="SPRING 2019"/>
    <s v="2018-2019"/>
    <n v="1714"/>
    <x v="6"/>
  </r>
  <r>
    <x v="0"/>
    <n v="2019"/>
    <x v="6"/>
    <s v="AM"/>
    <s v="EEUU"/>
    <x v="0"/>
    <s v="SPRING 2019"/>
    <s v="SWIMWEAR"/>
    <x v="125"/>
    <s v="DOLARES AMERICANOS / UNITED STATES DOLLAR"/>
    <s v="JUDITH ANN DEAL"/>
    <s v="HAWAII"/>
    <s v="ESTADOS UNIDOS EEUU"/>
    <n v="36"/>
    <n v="2019"/>
    <s v="SPRING"/>
    <s v="SPRING"/>
    <s v="SPRING 2019"/>
    <s v="2018-2019"/>
    <n v="1140"/>
    <x v="10"/>
  </r>
  <r>
    <x v="0"/>
    <n v="2019"/>
    <x v="6"/>
    <s v="AM"/>
    <s v="EEUU"/>
    <x v="0"/>
    <s v="SPRING 2019"/>
    <s v="SWIMWEAR"/>
    <x v="7"/>
    <s v="DOLAR CANADIENSE / CANADIAN DOLLAR"/>
    <s v="STEPHANIE VITALI"/>
    <s v="ONTARIO"/>
    <s v="CANADA"/>
    <n v="12"/>
    <n v="2019"/>
    <s v="SPRING"/>
    <s v="SPRING"/>
    <s v="SPRING 2019"/>
    <s v="2018-2019"/>
    <n v="376.56903765690373"/>
    <x v="4"/>
  </r>
  <r>
    <x v="0"/>
    <n v="2019"/>
    <x v="6"/>
    <s v="AM"/>
    <s v="EEUU"/>
    <x v="0"/>
    <s v="SPRING 2019"/>
    <s v="SWIMWEAR"/>
    <x v="311"/>
    <s v="DOLARES AMERICANOS / UNITED STATES DOLLAR"/>
    <s v="DENISE ARNETT"/>
    <s v="COLORADO"/>
    <s v="ESTADOS UNIDOS EEUU"/>
    <n v="56"/>
    <n v="2019"/>
    <s v="SPRING"/>
    <s v="SPRING"/>
    <s v="SPRING 2019"/>
    <s v="2018-2019"/>
    <n v="1692"/>
    <x v="14"/>
  </r>
  <r>
    <x v="0"/>
    <n v="2019"/>
    <x v="6"/>
    <s v="AM"/>
    <s v="EEUU"/>
    <x v="0"/>
    <s v="SPRING 2019"/>
    <s v="SWIMWEAR"/>
    <x v="90"/>
    <s v="DOLARES AMERICANOS / UNITED STATES DOLLAR"/>
    <s v="MIE MANNICHE"/>
    <s v="CALIFORNIA"/>
    <s v="ESTADOS UNIDOS EEUU"/>
    <n v="36"/>
    <n v="2019"/>
    <s v="SPRING"/>
    <s v="SPRING"/>
    <s v="SPRING 2019"/>
    <s v="2018-2019"/>
    <n v="1164"/>
    <x v="11"/>
  </r>
  <r>
    <x v="0"/>
    <n v="2019"/>
    <x v="6"/>
    <s v="AM"/>
    <s v="EEUU"/>
    <x v="0"/>
    <s v="SPRING 2019"/>
    <s v="SWIMWEAR"/>
    <x v="197"/>
    <s v="DOLARES AMERICANOS / UNITED STATES DOLLAR"/>
    <s v="ANITA M. HOPKINS"/>
    <s v="MARYLAND"/>
    <s v="ESTADOS UNIDOS EEUU"/>
    <n v="220"/>
    <n v="2019"/>
    <s v="SPRING"/>
    <s v="SPRING"/>
    <s v="SPRING 2019"/>
    <s v="2018-2019"/>
    <n v="6264"/>
    <x v="1"/>
  </r>
  <r>
    <x v="0"/>
    <n v="2019"/>
    <x v="6"/>
    <s v="AM"/>
    <s v="EEUU"/>
    <x v="0"/>
    <s v="SPRING 2019"/>
    <s v="SWIMWEAR"/>
    <x v="26"/>
    <s v="DOLARES AMERICANOS / UNITED STATES DOLLAR"/>
    <s v="BILL MILLER AND COMPANY"/>
    <s v="FLORIDA"/>
    <s v="ESTADOS UNIDOS EEUU"/>
    <n v="89"/>
    <n v="2019"/>
    <s v="SPRING"/>
    <s v="SPRING"/>
    <s v="SPRING 2019"/>
    <s v="2018-2019"/>
    <n v="2628"/>
    <x v="2"/>
  </r>
  <r>
    <x v="0"/>
    <n v="2019"/>
    <x v="6"/>
    <s v="AM"/>
    <s v="EEUU"/>
    <x v="0"/>
    <s v="SPRING 2019"/>
    <s v="SWIMWEAR"/>
    <x v="312"/>
    <s v="DOLARES AMERICANOS / UNITED STATES DOLLAR"/>
    <s v="MIE MANNICHE"/>
    <s v="CALIFORNIA"/>
    <s v="ESTADOS UNIDOS EEUU"/>
    <n v="32"/>
    <n v="2019"/>
    <s v="SPRING"/>
    <s v="SPRING"/>
    <s v="SPRING 2019"/>
    <s v="2018-2019"/>
    <n v="974"/>
    <x v="11"/>
  </r>
  <r>
    <x v="0"/>
    <n v="2019"/>
    <x v="6"/>
    <s v="AM"/>
    <s v="EEUU"/>
    <x v="0"/>
    <s v="SPRING 2019"/>
    <s v="SWIMWEAR"/>
    <x v="19"/>
    <s v="DOLARES AMERICANOS / UNITED STATES DOLLAR"/>
    <s v="HOLLY SALES INC."/>
    <s v="OHIO"/>
    <s v="ESTADOS UNIDOS EEUU"/>
    <n v="18"/>
    <n v="2019"/>
    <s v="SPRING"/>
    <s v="SPRING"/>
    <s v="SPRING 2019"/>
    <s v="2018-2019"/>
    <n v="546"/>
    <x v="8"/>
  </r>
  <r>
    <x v="0"/>
    <n v="2019"/>
    <x v="6"/>
    <s v="AM"/>
    <s v="EEUU"/>
    <x v="0"/>
    <s v="SPRING 2019"/>
    <s v="SWIMWEAR"/>
    <x v="313"/>
    <s v="DOLARES AMERICANOS / UNITED STATES DOLLAR"/>
    <s v="LAURA BONG"/>
    <s v="MISSISSIPPI"/>
    <s v="ESTADOS UNIDOS EEUU"/>
    <n v="72"/>
    <n v="2019"/>
    <s v="SPRING"/>
    <s v="SPRING"/>
    <s v="SPRING 2019"/>
    <s v="2018-2019"/>
    <n v="2330"/>
    <x v="6"/>
  </r>
  <r>
    <x v="0"/>
    <n v="2019"/>
    <x v="6"/>
    <s v="AM"/>
    <s v="EEUU"/>
    <x v="0"/>
    <s v="SPRING 2019"/>
    <s v="SWIMWEAR"/>
    <x v="280"/>
    <s v="DOLARES AMERICANOS / UNITED STATES DOLLAR"/>
    <s v="BILL MILLER AND COMPANY"/>
    <s v="GEORGIA"/>
    <s v="ESTADOS UNIDOS EEUU"/>
    <n v="146"/>
    <n v="2019"/>
    <s v="SPRING"/>
    <s v="SPRING"/>
    <s v="SPRING 2019"/>
    <s v="2018-2019"/>
    <n v="4886"/>
    <x v="2"/>
  </r>
  <r>
    <x v="0"/>
    <n v="2019"/>
    <x v="6"/>
    <s v="AM"/>
    <s v="EEUU"/>
    <x v="0"/>
    <s v="SPRING 2019"/>
    <s v="SWIMWEAR"/>
    <x v="314"/>
    <s v="DOLARES AMERICANOS / UNITED STATES DOLLAR"/>
    <s v="LAURA BONG"/>
    <s v="TEXAS"/>
    <s v="ESTADOS UNIDOS EEUU"/>
    <n v="38"/>
    <n v="2019"/>
    <s v="SPRING"/>
    <s v="SPRING"/>
    <s v="SPRING 2019"/>
    <s v="2018-2019"/>
    <n v="1126"/>
    <x v="6"/>
  </r>
  <r>
    <x v="0"/>
    <n v="2019"/>
    <x v="6"/>
    <s v="AM"/>
    <s v="EEUU"/>
    <x v="0"/>
    <s v="SPRING 2019"/>
    <s v="SWIMWEAR"/>
    <x v="74"/>
    <s v="DOLARES AMERICANOS / UNITED STATES DOLLAR"/>
    <s v="JUDITH ANN DEAL"/>
    <s v="HAWAII"/>
    <s v="ESTADOS UNIDOS EEUU"/>
    <n v="27"/>
    <n v="2019"/>
    <s v="SPRING"/>
    <s v="SPRING"/>
    <s v="SPRING 2019"/>
    <s v="2018-2019"/>
    <n v="814"/>
    <x v="10"/>
  </r>
  <r>
    <x v="0"/>
    <n v="2019"/>
    <x v="6"/>
    <s v="AM"/>
    <s v="EEUU"/>
    <x v="0"/>
    <s v="SPRING 2019"/>
    <s v="SWIMWEAR"/>
    <x v="315"/>
    <s v="DOLARES AMERICANOS / UNITED STATES DOLLAR"/>
    <s v="DENISE ARNETT"/>
    <s v="OREGON"/>
    <s v="ESTADOS UNIDOS EEUU"/>
    <n v="52"/>
    <n v="2019"/>
    <s v="SPRING"/>
    <s v="SPRING"/>
    <s v="SPRING 2019"/>
    <s v="2018-2019"/>
    <n v="1599"/>
    <x v="14"/>
  </r>
  <r>
    <x v="0"/>
    <n v="2019"/>
    <x v="6"/>
    <s v="AM"/>
    <s v="EEUU"/>
    <x v="0"/>
    <s v="SPRING 2019"/>
    <s v="SWIMWEAR"/>
    <x v="2"/>
    <s v="DOLARES AMERICANOS / UNITED STATES DOLLAR"/>
    <s v="BILL MILLER AND COMPANY"/>
    <s v="FLORIDA"/>
    <s v="ESTADOS UNIDOS EEUU"/>
    <n v="81"/>
    <n v="2019"/>
    <s v="SPRING"/>
    <s v="SPRING"/>
    <s v="SPRING 2019"/>
    <s v="2018-2019"/>
    <n v="2468"/>
    <x v="2"/>
  </r>
  <r>
    <x v="0"/>
    <n v="2019"/>
    <x v="6"/>
    <s v="AM"/>
    <s v="EEUU"/>
    <x v="0"/>
    <s v="SPRING 2019"/>
    <s v="SWIMWEAR"/>
    <x v="75"/>
    <s v="DOLARES AMERICANOS / UNITED STATES DOLLAR"/>
    <s v="HOLLY SALES INC."/>
    <s v="IOWA"/>
    <s v="ESTADOS UNIDOS EEUU"/>
    <n v="1881"/>
    <n v="2019"/>
    <s v="SPRING"/>
    <s v="SPRING"/>
    <s v="SPRING 2019"/>
    <s v="2018-2019"/>
    <n v="52728.959999999548"/>
    <x v="8"/>
  </r>
  <r>
    <x v="0"/>
    <n v="2019"/>
    <x v="6"/>
    <s v="AM"/>
    <s v="EEUU"/>
    <x v="0"/>
    <s v="SPRING 2019"/>
    <s v="SWIMWEAR"/>
    <x v="234"/>
    <s v="DOLARES AMERICANOS / UNITED STATES DOLLAR"/>
    <s v="BILL MILLER AND COMPANY"/>
    <s v="FLORIDA"/>
    <s v="ESTADOS UNIDOS EEUU"/>
    <n v="21"/>
    <n v="2019"/>
    <s v="SPRING"/>
    <s v="SPRING"/>
    <s v="SPRING 2019"/>
    <s v="2018-2019"/>
    <n v="657"/>
    <x v="2"/>
  </r>
  <r>
    <x v="0"/>
    <n v="2019"/>
    <x v="6"/>
    <s v="AM"/>
    <s v="EEUU"/>
    <x v="0"/>
    <s v="SPRING 2019"/>
    <s v="SWIMWEAR"/>
    <x v="316"/>
    <s v="DOLARES AMERICANOS / UNITED STATES DOLLAR"/>
    <s v="LAURA BONG"/>
    <s v="TEXAS"/>
    <s v="ESTADOS UNIDOS EEUU"/>
    <n v="69"/>
    <n v="2019"/>
    <s v="SPRING"/>
    <s v="SPRING"/>
    <s v="SPRING 2019"/>
    <s v="2018-2019"/>
    <n v="2242"/>
    <x v="6"/>
  </r>
  <r>
    <x v="0"/>
    <n v="2019"/>
    <x v="6"/>
    <s v="AM"/>
    <s v="EEUU"/>
    <x v="0"/>
    <s v="SPRING 2019"/>
    <s v="SWIMWEAR"/>
    <x v="28"/>
    <s v="DOLARES AMERICANOS / UNITED STATES DOLLAR"/>
    <s v="PAIGE ALYSE STRAUGHAN"/>
    <s v="NEVADA"/>
    <s v="ESTADOS UNIDOS EEUU"/>
    <n v="494"/>
    <n v="2019"/>
    <s v="SPRING"/>
    <s v="SPRING"/>
    <s v="SPRING 2019"/>
    <s v="2018-2019"/>
    <n v="14954.720000000003"/>
    <x v="0"/>
  </r>
  <r>
    <x v="0"/>
    <n v="2019"/>
    <x v="6"/>
    <s v="AM"/>
    <s v="EEUU"/>
    <x v="0"/>
    <s v="SPRING 2019"/>
    <s v="SWIMWEAR"/>
    <x v="282"/>
    <s v="DOLARES AMERICANOS / UNITED STATES DOLLAR"/>
    <s v="LAURA BONG"/>
    <s v="TEXAS"/>
    <s v="ESTADOS UNIDOS EEUU"/>
    <n v="10"/>
    <n v="2019"/>
    <s v="SPRING"/>
    <s v="SPRING"/>
    <s v="SPRING 2019"/>
    <s v="2018-2019"/>
    <n v="340"/>
    <x v="6"/>
  </r>
  <r>
    <x v="0"/>
    <n v="2019"/>
    <x v="6"/>
    <s v="AM"/>
    <s v="EEUU"/>
    <x v="0"/>
    <s v="SPRING 2019"/>
    <s v="SWIMWEAR"/>
    <x v="283"/>
    <s v="DOLARES AMERICANOS / UNITED STATES DOLLAR"/>
    <s v="BILL MILLER AND COMPANY"/>
    <s v="SOUTH CAROLINA"/>
    <s v="ESTADOS UNIDOS EEUU"/>
    <n v="106"/>
    <n v="2019"/>
    <s v="SPRING"/>
    <s v="SPRING"/>
    <s v="SPRING 2019"/>
    <s v="2018-2019"/>
    <n v="3438"/>
    <x v="2"/>
  </r>
  <r>
    <x v="0"/>
    <n v="2019"/>
    <x v="6"/>
    <s v="AM"/>
    <s v="EEUU"/>
    <x v="0"/>
    <s v="SPRING 2019"/>
    <s v="SWIMWEAR"/>
    <x v="317"/>
    <s v="DOLARES AMERICANOS / UNITED STATES DOLLAR"/>
    <s v="HOLLY SALES INC."/>
    <s v="TENNESSEE"/>
    <s v="ESTADOS UNIDOS EEUU"/>
    <n v="16"/>
    <n v="2019"/>
    <s v="SPRING"/>
    <s v="SPRING"/>
    <s v="SPRING 2019"/>
    <s v="2018-2019"/>
    <n v="504"/>
    <x v="8"/>
  </r>
  <r>
    <x v="0"/>
    <n v="2019"/>
    <x v="6"/>
    <s v="AM"/>
    <s v="EEUU"/>
    <x v="0"/>
    <s v="SPRING 2019"/>
    <s v="SWIMWEAR"/>
    <x v="199"/>
    <s v="DOLAR CANADIENSE / CANADIAN DOLLAR"/>
    <s v="SHOUTOUTAGENCY"/>
    <s v="ALBERTA"/>
    <s v="CANADA"/>
    <n v="17"/>
    <n v="2019"/>
    <s v="SPRING"/>
    <s v="SPRING"/>
    <s v="SPRING 2019"/>
    <s v="2018-2019"/>
    <n v="480.7911753518448"/>
    <x v="3"/>
  </r>
  <r>
    <x v="0"/>
    <n v="2019"/>
    <x v="6"/>
    <s v="AM"/>
    <s v="EEUU"/>
    <x v="0"/>
    <s v="SPRING 2019"/>
    <s v="SWIMWEAR"/>
    <x v="318"/>
    <s v="DOLAR CANADIENSE / CANADIAN DOLLAR"/>
    <s v="JULIE BERTRAND"/>
    <s v="QUEBEC"/>
    <s v="CANADA"/>
    <n v="43"/>
    <n v="2019"/>
    <s v="SPRING"/>
    <s v="SPRING"/>
    <s v="SPRING 2019"/>
    <s v="2018-2019"/>
    <n v="1390.6428299733739"/>
    <x v="7"/>
  </r>
  <r>
    <x v="0"/>
    <n v="2019"/>
    <x v="6"/>
    <s v="AM"/>
    <s v="EEUU"/>
    <x v="0"/>
    <s v="SPRING 2019"/>
    <s v="SWIMWEAR"/>
    <x v="319"/>
    <s v="DOLARES AMERICANOS / UNITED STATES DOLLAR"/>
    <s v="DENISE ARNETT"/>
    <s v="OREGON"/>
    <s v="ESTADOS UNIDOS EEUU"/>
    <n v="46"/>
    <n v="2019"/>
    <s v="SPRING"/>
    <s v="SPRING"/>
    <s v="SPRING 2019"/>
    <s v="2018-2019"/>
    <n v="1516"/>
    <x v="14"/>
  </r>
  <r>
    <x v="0"/>
    <n v="2019"/>
    <x v="6"/>
    <s v="AM"/>
    <s v="EEUU"/>
    <x v="0"/>
    <s v="SPRING 2019"/>
    <s v="SWIMWEAR"/>
    <x v="115"/>
    <s v="DOLARES AMERICANOS / UNITED STATES DOLLAR"/>
    <s v="HOLLY SALES INC."/>
    <s v="MINNESOTA"/>
    <s v="ESTADOS UNIDOS EEUU"/>
    <n v="43"/>
    <n v="2019"/>
    <s v="SPRING"/>
    <s v="SPRING"/>
    <s v="SPRING 2019"/>
    <s v="2018-2019"/>
    <n v="1356"/>
    <x v="8"/>
  </r>
  <r>
    <x v="0"/>
    <n v="2019"/>
    <x v="6"/>
    <s v="AM"/>
    <s v="EEUU"/>
    <x v="0"/>
    <s v="SPRING 2019"/>
    <s v="SWIMWEAR"/>
    <x v="127"/>
    <s v="DOLARES AMERICANOS / UNITED STATES DOLLAR"/>
    <s v="BILL MILLER AND COMPANY"/>
    <s v="FLORIDA"/>
    <s v="ESTADOS UNIDOS EEUU"/>
    <n v="22"/>
    <n v="2019"/>
    <s v="SPRING"/>
    <s v="SPRING"/>
    <s v="SPRING 2019"/>
    <s v="2018-2019"/>
    <n v="728"/>
    <x v="2"/>
  </r>
  <r>
    <x v="0"/>
    <n v="2019"/>
    <x v="6"/>
    <s v="AM"/>
    <s v="EEUU"/>
    <x v="0"/>
    <s v="SPRING 2019"/>
    <s v="SWIMWEAR"/>
    <x v="92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342"/>
    <x v="2"/>
  </r>
  <r>
    <x v="0"/>
    <n v="2019"/>
    <x v="6"/>
    <s v="AM"/>
    <s v="EEUU"/>
    <x v="0"/>
    <s v="SPRING 2019"/>
    <s v="SWIMWEAR"/>
    <x v="102"/>
    <s v="DOLARES AMERICANOS / UNITED STATES DOLLAR"/>
    <s v="PHYLLIS POSNER"/>
    <s v="CALIFORNIA"/>
    <s v="ESTADOS UNIDOS EEUU"/>
    <n v="24"/>
    <n v="2019"/>
    <s v="SPRING"/>
    <s v="SPRING"/>
    <s v="SPRING 2019"/>
    <s v="2018-2019"/>
    <n v="744"/>
    <x v="5"/>
  </r>
  <r>
    <x v="0"/>
    <n v="2019"/>
    <x v="6"/>
    <s v="AM"/>
    <s v="EEUU"/>
    <x v="0"/>
    <s v="SPRING 2019"/>
    <s v="SWIMWEAR"/>
    <x v="93"/>
    <s v="DOLARES AMERICANOS / UNITED STATES DOLLAR"/>
    <s v="BILL MILLER AND COMPANY"/>
    <s v="FLORIDA"/>
    <s v="ESTADOS UNIDOS EEUU"/>
    <n v="10"/>
    <n v="2019"/>
    <s v="SPRING"/>
    <s v="SPRING"/>
    <s v="SPRING 2019"/>
    <s v="2018-2019"/>
    <n v="300"/>
    <x v="2"/>
  </r>
  <r>
    <x v="0"/>
    <n v="2019"/>
    <x v="6"/>
    <s v="AM"/>
    <s v="EEUU"/>
    <x v="0"/>
    <s v="SPRING 2019"/>
    <s v="SWIMWEAR"/>
    <x v="128"/>
    <s v="DOLARES AMERICANOS / UNITED STATES DOLLAR"/>
    <s v="BILL MILLER AND COMPANY"/>
    <s v="FLORIDA"/>
    <s v="ESTADOS UNIDOS EEUU"/>
    <n v="22"/>
    <n v="2019"/>
    <s v="SPRING"/>
    <s v="SPRING"/>
    <s v="SPRING 2019"/>
    <s v="2018-2019"/>
    <n v="728"/>
    <x v="2"/>
  </r>
  <r>
    <x v="0"/>
    <n v="2019"/>
    <x v="6"/>
    <s v="AM"/>
    <s v="EEUU"/>
    <x v="0"/>
    <s v="SPRING 2019"/>
    <s v="SWIMWEAR"/>
    <x v="201"/>
    <s v="DOLARES AMERICANOS / UNITED STATES DOLLAR"/>
    <s v="BILL MILLER AND COMPANY"/>
    <s v="FLORIDA"/>
    <s v="ESTADOS UNIDOS EEUU"/>
    <n v="10"/>
    <n v="2019"/>
    <s v="SPRING"/>
    <s v="SPRING"/>
    <s v="SPRING 2019"/>
    <s v="2018-2019"/>
    <n v="320"/>
    <x v="2"/>
  </r>
  <r>
    <x v="0"/>
    <n v="2019"/>
    <x v="6"/>
    <s v="AM"/>
    <s v="EEUU"/>
    <x v="0"/>
    <s v="SPRING 2019"/>
    <s v="SWIMWEAR"/>
    <x v="129"/>
    <s v="DOLARES AMERICANOS / UNITED STATES DOLLAR"/>
    <s v="BILL MILLER AND COMPANY"/>
    <s v="FLORIDA"/>
    <s v="ESTADOS UNIDOS EEUU"/>
    <n v="13"/>
    <n v="2019"/>
    <s v="SPRING"/>
    <s v="SPRING"/>
    <s v="SPRING 2019"/>
    <s v="2018-2019"/>
    <n v="566"/>
    <x v="2"/>
  </r>
  <r>
    <x v="0"/>
    <n v="2019"/>
    <x v="6"/>
    <s v="AM"/>
    <s v="EEUU"/>
    <x v="0"/>
    <s v="SPRING 2019"/>
    <s v="SWIMWEAR"/>
    <x v="237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140"/>
    <x v="2"/>
  </r>
  <r>
    <x v="0"/>
    <n v="2019"/>
    <x v="6"/>
    <s v="AM"/>
    <s v="EEUU"/>
    <x v="0"/>
    <s v="SPRING 2019"/>
    <s v="SWIMWEAR"/>
    <x v="162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56"/>
    <x v="2"/>
  </r>
  <r>
    <x v="0"/>
    <n v="2019"/>
    <x v="6"/>
    <s v="AM"/>
    <s v="EEUU"/>
    <x v="0"/>
    <s v="SPRING 2019"/>
    <s v="SWIMWEAR"/>
    <x v="131"/>
    <s v="DOLARES AMERICANOS / UNITED STATES DOLLAR"/>
    <s v="BILL MILLER AND COMPANY"/>
    <s v="FLORIDA"/>
    <s v="ESTADOS UNIDOS EEUU"/>
    <n v="46"/>
    <n v="2019"/>
    <s v="SPRING"/>
    <s v="SPRING"/>
    <s v="SPRING 2019"/>
    <s v="2018-2019"/>
    <n v="1412"/>
    <x v="2"/>
  </r>
  <r>
    <x v="0"/>
    <n v="2019"/>
    <x v="6"/>
    <s v="AM"/>
    <s v="EEUU"/>
    <x v="0"/>
    <s v="SPRING 2019"/>
    <s v="SWIMWEAR"/>
    <x v="204"/>
    <s v="DOLARES AMERICANOS / UNITED STATES DOLLAR"/>
    <s v="ANITA M. HOPKINS"/>
    <s v="VERMONT"/>
    <s v="ESTADOS UNIDOS EEUU"/>
    <n v="16"/>
    <n v="2019"/>
    <s v="SPRING"/>
    <s v="SPRING"/>
    <s v="SPRING 2019"/>
    <s v="2018-2019"/>
    <n v="472"/>
    <x v="1"/>
  </r>
  <r>
    <x v="0"/>
    <n v="2019"/>
    <x v="6"/>
    <s v="AM"/>
    <s v="EEUU"/>
    <x v="0"/>
    <s v="SPRING 2019"/>
    <s v="SWIMWEAR"/>
    <x v="305"/>
    <s v="DOLARES AMERICANOS / UNITED STATES DOLLAR"/>
    <s v="BILL MILLER AND COMPANY"/>
    <s v="ALABAMA"/>
    <s v="ESTADOS UNIDOS EEUU"/>
    <n v="40"/>
    <n v="2019"/>
    <s v="SPRING"/>
    <s v="SPRING"/>
    <s v="SPRING 2019"/>
    <s v="2018-2019"/>
    <n v="1228"/>
    <x v="2"/>
  </r>
  <r>
    <x v="0"/>
    <n v="2019"/>
    <x v="6"/>
    <s v="AM"/>
    <s v="EEUU"/>
    <x v="0"/>
    <s v="SPRING 2019"/>
    <s v="SWIMWEAR"/>
    <x v="320"/>
    <s v="DOLARES AMERICANOS / UNITED STATES DOLLAR"/>
    <s v="ANITA M. HOPKINS"/>
    <s v="NEW YORK"/>
    <s v="ESTADOS UNIDOS EEUU"/>
    <n v="54"/>
    <n v="2019"/>
    <s v="SPRING"/>
    <s v="SPRING"/>
    <s v="SPRING 2019"/>
    <s v="2018-2019"/>
    <n v="1718"/>
    <x v="1"/>
  </r>
  <r>
    <x v="0"/>
    <n v="2019"/>
    <x v="6"/>
    <s v="AM"/>
    <s v="EEUU"/>
    <x v="0"/>
    <s v="SPRING 2019"/>
    <s v="SWIMWEAR"/>
    <x v="239"/>
    <s v="DOLARES AMERICANOS / UNITED STATES DOLLAR"/>
    <s v="ANITA M. HOPKINS"/>
    <s v="PENNSYLVANIA"/>
    <s v="ESTADOS UNIDOS EEUU"/>
    <n v="400"/>
    <n v="2019"/>
    <s v="SPRING"/>
    <s v="SPRING"/>
    <s v="SPRING 2019"/>
    <s v="2018-2019"/>
    <n v="10519.600000000002"/>
    <x v="1"/>
  </r>
  <r>
    <x v="0"/>
    <n v="2019"/>
    <x v="6"/>
    <s v="AM"/>
    <s v="EEUU"/>
    <x v="0"/>
    <s v="SPRING 2019"/>
    <s v="SWIMWEAR"/>
    <x v="286"/>
    <s v="DOLARES AMERICANOS / UNITED STATES DOLLAR"/>
    <s v="ANITA M. HOPKINS"/>
    <s v="NEW HAMPSHIRE"/>
    <s v="ESTADOS UNIDOS EEUU"/>
    <n v="135"/>
    <n v="2019"/>
    <s v="SPRING"/>
    <s v="SPRING"/>
    <s v="SPRING 2019"/>
    <s v="2018-2019"/>
    <n v="4030"/>
    <x v="1"/>
  </r>
  <r>
    <x v="0"/>
    <n v="2019"/>
    <x v="6"/>
    <s v="AM"/>
    <s v="EEUU"/>
    <x v="0"/>
    <s v="SPRING 2019"/>
    <s v="SWIMWEAR"/>
    <x v="166"/>
    <s v="DOLARES AMERICANOS / UNITED STATES DOLLAR"/>
    <s v="DENISE ARNETT"/>
    <s v="COLORADO"/>
    <s v="ESTADOS UNIDOS EEUU"/>
    <n v="40"/>
    <n v="2019"/>
    <s v="SPRING"/>
    <s v="SPRING"/>
    <s v="SPRING 2019"/>
    <s v="2018-2019"/>
    <n v="1255"/>
    <x v="14"/>
  </r>
  <r>
    <x v="0"/>
    <n v="2019"/>
    <x v="6"/>
    <s v="AM"/>
    <s v="EEUU"/>
    <x v="0"/>
    <s v="SPRING 2019"/>
    <s v="SWIMWEAR"/>
    <x v="288"/>
    <s v="DOLARES AMERICANOS / UNITED STATES DOLLAR"/>
    <s v="BILL MILLER AND COMPANY"/>
    <s v="GEORGIA"/>
    <s v="ESTADOS UNIDOS EEUU"/>
    <n v="45"/>
    <n v="2019"/>
    <s v="SPRING"/>
    <s v="SPRING"/>
    <s v="SPRING 2019"/>
    <s v="2018-2019"/>
    <n v="1462"/>
    <x v="2"/>
  </r>
  <r>
    <x v="0"/>
    <n v="2019"/>
    <x v="6"/>
    <s v="AM"/>
    <s v="EEUU"/>
    <x v="0"/>
    <s v="SPRING 2019"/>
    <s v="SWIMWEAR"/>
    <x v="289"/>
    <s v="DOLARES AMERICANOS / UNITED STATES DOLLAR"/>
    <s v="JULIUS ORTIZ MALDONADO"/>
    <s v="PUERTO RICO"/>
    <s v="PUERTO RICO"/>
    <n v="47"/>
    <n v="2019"/>
    <s v="SPRING"/>
    <s v="SPRING"/>
    <s v="SPRING 2019"/>
    <s v="2018-2019"/>
    <n v="1628"/>
    <x v="15"/>
  </r>
  <r>
    <x v="0"/>
    <n v="2019"/>
    <x v="6"/>
    <s v="AM"/>
    <s v="EEUU"/>
    <x v="0"/>
    <s v="SPRING 2019"/>
    <s v="SWIMWEAR"/>
    <x v="148"/>
    <s v="DOLARES AMERICANOS / UNITED STATES DOLLAR"/>
    <s v="ANITA M. HOPKINS"/>
    <s v="NEW JERSEY"/>
    <s v="ESTADOS UNIDOS EEUU"/>
    <n v="225"/>
    <n v="2019"/>
    <s v="SPRING"/>
    <s v="SPRING"/>
    <s v="SPRING 2019"/>
    <s v="2018-2019"/>
    <n v="7329"/>
    <x v="1"/>
  </r>
  <r>
    <x v="0"/>
    <n v="2019"/>
    <x v="6"/>
    <s v="AM"/>
    <s v="EEUU"/>
    <x v="0"/>
    <s v="SPRING 2019"/>
    <s v="SWIMWEAR"/>
    <x v="221"/>
    <s v="DOLARES AMERICANOS / UNITED STATES DOLLAR"/>
    <s v="BILL MILLER AND COMPANY"/>
    <s v="FLORIDA"/>
    <s v="ESTADOS UNIDOS EEUU"/>
    <n v="72"/>
    <n v="2019"/>
    <s v="SPRING"/>
    <s v="SPRING"/>
    <s v="SPRING 2019"/>
    <s v="2018-2019"/>
    <n v="2769"/>
    <x v="2"/>
  </r>
  <r>
    <x v="0"/>
    <n v="2019"/>
    <x v="6"/>
    <s v="AM"/>
    <s v="EEUU"/>
    <x v="0"/>
    <s v="SPRING 2019"/>
    <s v="SWIMWEAR"/>
    <x v="321"/>
    <s v="DOLARES AMERICANOS / UNITED STATES DOLLAR"/>
    <s v="LAURA BONG"/>
    <s v="TEXAS"/>
    <s v="ESTADOS UNIDOS EEUU"/>
    <n v="74"/>
    <n v="2019"/>
    <s v="SPRING"/>
    <s v="SPRING"/>
    <s v="SPRING 2019"/>
    <s v="2018-2019"/>
    <n v="2190"/>
    <x v="6"/>
  </r>
  <r>
    <x v="0"/>
    <n v="2019"/>
    <x v="6"/>
    <s v="AM"/>
    <s v="EEUU"/>
    <x v="0"/>
    <s v="SPRING 2019"/>
    <s v="SWIMWEAR"/>
    <x v="77"/>
    <s v="DOLARES AMERICANOS / UNITED STATES DOLLAR"/>
    <s v="ANITA M. HOPKINS"/>
    <s v="NEW HAMPSHIRE"/>
    <s v="ESTADOS UNIDOS EEUU"/>
    <n v="49"/>
    <n v="2019"/>
    <s v="SPRING"/>
    <s v="SPRING"/>
    <s v="SPRING 2019"/>
    <s v="2018-2019"/>
    <n v="2027"/>
    <x v="1"/>
  </r>
  <r>
    <x v="0"/>
    <n v="2019"/>
    <x v="6"/>
    <s v="AM"/>
    <s v="EEUU"/>
    <x v="0"/>
    <s v="SPRING 2019"/>
    <s v="SWIMWEAR"/>
    <x v="208"/>
    <s v="DOLARES AMERICANOS / UNITED STATES DOLLAR"/>
    <s v="LAURA BONG"/>
    <s v="TEXAS"/>
    <s v="ESTADOS UNIDOS EEUU"/>
    <n v="8"/>
    <n v="2019"/>
    <s v="SPRING"/>
    <s v="SPRING"/>
    <s v="SPRING 2019"/>
    <s v="2018-2019"/>
    <n v="244"/>
    <x v="6"/>
  </r>
  <r>
    <x v="0"/>
    <n v="2019"/>
    <x v="6"/>
    <s v="AM"/>
    <s v="EEUU"/>
    <x v="0"/>
    <s v="SPRING 2019"/>
    <s v="SWIMWEAR"/>
    <x v="17"/>
    <s v="DOLARES AMERICANOS / UNITED STATES DOLLAR"/>
    <s v="LAURA BONG"/>
    <s v="MISSISSIPPI"/>
    <s v="ESTADOS UNIDOS EEUU"/>
    <n v="86"/>
    <n v="2019"/>
    <s v="SPRING"/>
    <s v="SPRING"/>
    <s v="SPRING 2019"/>
    <s v="2018-2019"/>
    <n v="2632"/>
    <x v="6"/>
  </r>
  <r>
    <x v="0"/>
    <n v="2019"/>
    <x v="6"/>
    <s v="AM"/>
    <s v="EEUU"/>
    <x v="0"/>
    <s v="SPRING 2019"/>
    <s v="SWIMWEAR"/>
    <x v="292"/>
    <s v="DOLAR CANADIENSE / CANADIAN DOLLAR"/>
    <s v="JULIE BERTRAND"/>
    <s v="QUEBEC"/>
    <s v="CANADA"/>
    <n v="154"/>
    <n v="2019"/>
    <s v="SPRING"/>
    <s v="SPRING"/>
    <s v="SPRING 2019"/>
    <s v="2018-2019"/>
    <n v="4119.6652719665271"/>
    <x v="7"/>
  </r>
  <r>
    <x v="0"/>
    <n v="2019"/>
    <x v="6"/>
    <s v="AM"/>
    <s v="EEUU"/>
    <x v="0"/>
    <s v="SPRING 2019"/>
    <s v="SWIMWEAR"/>
    <x v="294"/>
    <s v="DOLARES AMERICANOS / UNITED STATES DOLLAR"/>
    <s v="BILL MILLER AND COMPANY"/>
    <s v="FLORIDA"/>
    <s v="ESTADOS UNIDOS EEUU"/>
    <n v="38"/>
    <n v="2019"/>
    <s v="SPRING"/>
    <s v="SPRING"/>
    <s v="SPRING 2019"/>
    <s v="2018-2019"/>
    <n v="1109"/>
    <x v="2"/>
  </r>
  <r>
    <x v="0"/>
    <n v="2019"/>
    <x v="6"/>
    <s v="AM"/>
    <s v="EEUU"/>
    <x v="0"/>
    <s v="SPRING 2019"/>
    <s v="SWIMWEAR"/>
    <x v="244"/>
    <s v="DOLARES AMERICANOS / UNITED STATES DOLLAR"/>
    <s v="ANITA M. HOPKINS"/>
    <s v="NEW JERSEY"/>
    <s v="ESTADOS UNIDOS EEUU"/>
    <n v="24"/>
    <n v="2019"/>
    <s v="SPRING"/>
    <s v="SPRING"/>
    <s v="SPRING 2019"/>
    <s v="2018-2019"/>
    <n v="750"/>
    <x v="1"/>
  </r>
  <r>
    <x v="0"/>
    <n v="2019"/>
    <x v="6"/>
    <s v="AM"/>
    <s v="EEUU"/>
    <x v="0"/>
    <s v="SPRING 2019"/>
    <s v="SWIMWEAR"/>
    <x v="245"/>
    <s v="DOLAR CANADIENSE / CANADIAN DOLLAR"/>
    <s v="STEPHANIE VITALI"/>
    <s v="ONTARIO"/>
    <s v="CANADA"/>
    <n v="6"/>
    <n v="2019"/>
    <s v="SPRING"/>
    <s v="SPRING"/>
    <s v="SPRING 2019"/>
    <s v="2018-2019"/>
    <n v="187.14340053252187"/>
    <x v="4"/>
  </r>
  <r>
    <x v="0"/>
    <n v="2019"/>
    <x v="6"/>
    <s v="AM"/>
    <s v="EEUU"/>
    <x v="0"/>
    <s v="SPRING 2019"/>
    <s v="SWIMWEAR"/>
    <x v="78"/>
    <s v="DOLARES AMERICANOS / UNITED STATES DOLLAR"/>
    <s v="MIE MANNICHE"/>
    <s v="CALIFORNIA"/>
    <s v="ESTADOS UNIDOS EEUU"/>
    <n v="23"/>
    <n v="2019"/>
    <s v="SPRING"/>
    <s v="SPRING"/>
    <s v="SPRING 2019"/>
    <s v="2018-2019"/>
    <n v="809"/>
    <x v="11"/>
  </r>
  <r>
    <x v="0"/>
    <n v="2019"/>
    <x v="6"/>
    <s v="AM"/>
    <s v="EEUU"/>
    <x v="0"/>
    <s v="SPRING 2019"/>
    <s v="SWIMWEAR"/>
    <x v="322"/>
    <s v="DOLARES AMERICANOS / UNITED STATES DOLLAR"/>
    <s v="JULIUS ORTIZ MALDONADO"/>
    <s v="PUERTO RICO"/>
    <s v="PUERTO RICO"/>
    <n v="149"/>
    <n v="2019"/>
    <s v="SPRING"/>
    <s v="SPRING"/>
    <s v="SPRING 2019"/>
    <s v="2018-2019"/>
    <n v="6938"/>
    <x v="15"/>
  </r>
  <r>
    <x v="0"/>
    <n v="2019"/>
    <x v="6"/>
    <s v="AM"/>
    <s v="EEUU"/>
    <x v="0"/>
    <s v="SPRING 2019"/>
    <s v="SWIMWEAR"/>
    <x v="323"/>
    <s v="DOLARES AMERICANOS / UNITED STATES DOLLAR"/>
    <s v="LAURA BONG"/>
    <s v="MISSISSIPPI"/>
    <s v="ESTADOS UNIDOS EEUU"/>
    <n v="63"/>
    <n v="2019"/>
    <s v="SPRING"/>
    <s v="SPRING"/>
    <s v="SPRING 2019"/>
    <s v="2018-2019"/>
    <n v="1868"/>
    <x v="6"/>
  </r>
  <r>
    <x v="0"/>
    <n v="2019"/>
    <x v="6"/>
    <s v="AM"/>
    <s v="EEUU"/>
    <x v="0"/>
    <s v="SPRING 2019"/>
    <s v="SWIMWEAR"/>
    <x v="296"/>
    <s v="DOLARES AMERICANOS / UNITED STATES DOLLAR"/>
    <s v="LAURA BONG"/>
    <s v="LOUISIANA"/>
    <s v="ESTADOS UNIDOS EEUU"/>
    <n v="31"/>
    <n v="2019"/>
    <s v="SPRING"/>
    <s v="SPRING"/>
    <s v="SPRING 2019"/>
    <s v="2018-2019"/>
    <n v="924"/>
    <x v="6"/>
  </r>
  <r>
    <x v="0"/>
    <n v="2019"/>
    <x v="6"/>
    <s v="AM"/>
    <s v="EEUU"/>
    <x v="0"/>
    <s v="SPRING 2019"/>
    <s v="SWIMWEAR"/>
    <x v="324"/>
    <s v="DOLARES AMERICANOS / UNITED STATES DOLLAR"/>
    <s v="LAURA BONG"/>
    <s v="TEXAS"/>
    <s v="ESTADOS UNIDOS EEUU"/>
    <n v="30"/>
    <n v="2019"/>
    <s v="SPRING"/>
    <s v="SPRING"/>
    <s v="SPRING 2019"/>
    <s v="2018-2019"/>
    <n v="925"/>
    <x v="6"/>
  </r>
  <r>
    <x v="0"/>
    <n v="2019"/>
    <x v="6"/>
    <s v="AM"/>
    <s v="EEUU"/>
    <x v="0"/>
    <s v="SPRING 2019"/>
    <s v="SWIMWEAR"/>
    <x v="246"/>
    <s v="DOLARES AMERICANOS / UNITED STATES DOLLAR"/>
    <s v="MIE MANNICHE"/>
    <s v="COLORADO"/>
    <s v="ESTADOS UNIDOS EEUU"/>
    <n v="7"/>
    <n v="2019"/>
    <s v="SPRING"/>
    <s v="SPRING"/>
    <s v="SPRING 2019"/>
    <s v="2018-2019"/>
    <n v="406"/>
    <x v="11"/>
  </r>
  <r>
    <x v="0"/>
    <n v="2019"/>
    <x v="6"/>
    <s v="AM"/>
    <s v="EEUU"/>
    <x v="0"/>
    <s v="SPRING 2019"/>
    <s v="SWIMWEAR"/>
    <x v="14"/>
    <s v="DOLAR CANADIENSE / CANADIAN DOLLAR"/>
    <s v="SHOUTOUTAGENCY"/>
    <s v="MANITOBA"/>
    <s v="CANADA"/>
    <n v="37"/>
    <n v="2019"/>
    <s v="SPRING"/>
    <s v="SPRING"/>
    <s v="SPRING 2019"/>
    <s v="2018-2019"/>
    <n v="1022.4419931532905"/>
    <x v="3"/>
  </r>
  <r>
    <x v="0"/>
    <n v="2019"/>
    <x v="6"/>
    <s v="AM"/>
    <s v="EEUU"/>
    <x v="0"/>
    <s v="SPRING 2019"/>
    <s v="SWIMWEAR"/>
    <x v="298"/>
    <s v="DOLARES AMERICANOS / UNITED STATES DOLLAR"/>
    <s v="PHYLLIS POSNER"/>
    <s v="ARIZONA"/>
    <s v="ESTADOS UNIDOS EEUU"/>
    <n v="7"/>
    <n v="2019"/>
    <s v="SPRING"/>
    <s v="SPRING"/>
    <s v="SPRING 2019"/>
    <s v="2018-2019"/>
    <n v="182"/>
    <x v="5"/>
  </r>
  <r>
    <x v="0"/>
    <n v="2019"/>
    <x v="6"/>
    <s v="AM"/>
    <s v="EEUU"/>
    <x v="0"/>
    <s v="SPRING 2019"/>
    <s v="SWIMWEAR"/>
    <x v="325"/>
    <s v="DOLARES AMERICANOS / UNITED STATES DOLLAR"/>
    <s v="ANITA M. HOPKINS"/>
    <s v="MARYLAND"/>
    <s v="ESTADOS UNIDOS EEUU"/>
    <n v="145"/>
    <n v="2019"/>
    <s v="SPRING"/>
    <s v="SPRING"/>
    <s v="SPRING 2019"/>
    <s v="2018-2019"/>
    <n v="4609"/>
    <x v="1"/>
  </r>
  <r>
    <x v="0"/>
    <n v="2019"/>
    <x v="6"/>
    <s v="AM"/>
    <s v="EEUU"/>
    <x v="0"/>
    <s v="SPRING 2019"/>
    <s v="SWIMWEAR"/>
    <x v="326"/>
    <s v="DOLARES AMERICANOS / UNITED STATES DOLLAR"/>
    <s v="LAURA BONG"/>
    <s v="TEXAS"/>
    <s v="ESTADOS UNIDOS EEUU"/>
    <n v="276"/>
    <n v="2019"/>
    <s v="SPRING"/>
    <s v="SPRING"/>
    <s v="SPRING 2019"/>
    <s v="2018-2019"/>
    <n v="8907"/>
    <x v="6"/>
  </r>
  <r>
    <x v="0"/>
    <n v="2019"/>
    <x v="6"/>
    <s v="AM"/>
    <s v="EEUU"/>
    <x v="0"/>
    <s v="SPRING 2019"/>
    <s v="SWIMWEAR"/>
    <x v="327"/>
    <s v="DOLARES AMERICANOS / UNITED STATES DOLLAR"/>
    <s v="HOLLY SALES INC."/>
    <s v="WISCONSIN"/>
    <s v="ESTADOS UNIDOS EEUU"/>
    <n v="30"/>
    <n v="2019"/>
    <s v="SPRING"/>
    <s v="SPRING"/>
    <s v="SPRING 2019"/>
    <s v="2018-2019"/>
    <n v="932"/>
    <x v="8"/>
  </r>
  <r>
    <x v="0"/>
    <n v="2019"/>
    <x v="6"/>
    <s v="AM"/>
    <s v="EEUU"/>
    <x v="0"/>
    <s v="SPRING 2019"/>
    <s v="SWIMWEAR"/>
    <x v="251"/>
    <s v="DOLARES AMERICANOS / UNITED STATES DOLLAR"/>
    <s v="DENISE ARNETT"/>
    <s v="WASHINGTON"/>
    <s v="ESTADOS UNIDOS EEUU"/>
    <n v="17"/>
    <n v="2019"/>
    <s v="SPRING"/>
    <s v="SPRING"/>
    <s v="SPRING 2019"/>
    <s v="2018-2019"/>
    <n v="831"/>
    <x v="14"/>
  </r>
  <r>
    <x v="0"/>
    <n v="2019"/>
    <x v="6"/>
    <s v="AM"/>
    <s v="EEUU"/>
    <x v="0"/>
    <s v="SPRING 2019"/>
    <s v="SWIMWEAR"/>
    <x v="252"/>
    <s v="DOLARES AMERICANOS / UNITED STATES DOLLAR"/>
    <s v="BILL MILLER AND COMPANY"/>
    <s v="FLORIDA"/>
    <s v="ESTADOS UNIDOS EEUU"/>
    <n v="11"/>
    <n v="2019"/>
    <s v="SPRING"/>
    <s v="SPRING"/>
    <s v="SPRING 2019"/>
    <s v="2018-2019"/>
    <n v="364"/>
    <x v="2"/>
  </r>
  <r>
    <x v="0"/>
    <n v="2019"/>
    <x v="6"/>
    <s v="AM"/>
    <s v="EEUU"/>
    <x v="0"/>
    <s v="SPRING 2019"/>
    <s v="SWIMWEAR"/>
    <x v="328"/>
    <s v="DOLARES AMERICANOS / UNITED STATES DOLLAR"/>
    <s v="BILL MILLER AND COMPANY"/>
    <s v="SOUTH CAROLINA"/>
    <s v="ESTADOS UNIDOS EEUU"/>
    <n v="28"/>
    <n v="2019"/>
    <s v="SPRING"/>
    <s v="SPRING"/>
    <s v="SPRING 2019"/>
    <s v="2018-2019"/>
    <n v="844"/>
    <x v="2"/>
  </r>
  <r>
    <x v="0"/>
    <n v="2019"/>
    <x v="6"/>
    <s v="AM"/>
    <s v="EEUU"/>
    <x v="0"/>
    <s v="SPRING 2019"/>
    <s v="SWIMWEAR"/>
    <x v="301"/>
    <s v="DOLARES AMERICANOS / UNITED STATES DOLLAR"/>
    <s v="LAURA BONG"/>
    <s v="LOUISIANA"/>
    <s v="ESTADOS UNIDOS EEUU"/>
    <n v="6"/>
    <n v="2019"/>
    <s v="SPRING"/>
    <s v="SPRING"/>
    <s v="SPRING 2019"/>
    <s v="2018-2019"/>
    <n v="192"/>
    <x v="6"/>
  </r>
  <r>
    <x v="0"/>
    <n v="2019"/>
    <x v="6"/>
    <s v="AM"/>
    <s v="EEUU"/>
    <x v="0"/>
    <s v="SPRING 2019"/>
    <s v="SWIMWEAR"/>
    <x v="329"/>
    <s v="DOLAR CANADIENSE / CANADIAN DOLLAR"/>
    <s v="STEPHANIE VITALI"/>
    <s v="ONTARIO"/>
    <s v="CANADA"/>
    <n v="26"/>
    <n v="2019"/>
    <s v="SPRING"/>
    <s v="SPRING"/>
    <s v="SPRING 2019"/>
    <s v="2018-2019"/>
    <n v="794.21833396728789"/>
    <x v="4"/>
  </r>
  <r>
    <x v="0"/>
    <n v="2019"/>
    <x v="6"/>
    <s v="AM"/>
    <s v="EEUU"/>
    <x v="0"/>
    <s v="SPRING 2019"/>
    <s v="SWIMWEAR"/>
    <x v="330"/>
    <s v="DOLARES AMERICANOS / UNITED STATES DOLLAR"/>
    <s v="BILL MILLER AND COMPANY"/>
    <s v="FLORIDA"/>
    <s v="ESTADOS UNIDOS EEUU"/>
    <n v="22"/>
    <n v="2019"/>
    <s v="SPRING"/>
    <s v="SPRING"/>
    <s v="SPRING 2019"/>
    <s v="2018-2019"/>
    <n v="702"/>
    <x v="2"/>
  </r>
  <r>
    <x v="0"/>
    <n v="2019"/>
    <x v="6"/>
    <s v="AM"/>
    <s v="EEUU"/>
    <x v="0"/>
    <s v="SPRING 2019"/>
    <s v="SWIMWEAR"/>
    <x v="331"/>
    <s v="DOLARES AMERICANOS / UNITED STATES DOLLAR"/>
    <s v="LAURA BONG"/>
    <s v="MISSISSIPPI"/>
    <s v="ESTADOS UNIDOS EEUU"/>
    <n v="24"/>
    <n v="2019"/>
    <s v="SPRING"/>
    <s v="SPRING"/>
    <s v="SPRING 2019"/>
    <s v="2018-2019"/>
    <n v="716"/>
    <x v="6"/>
  </r>
  <r>
    <x v="0"/>
    <n v="2019"/>
    <x v="6"/>
    <s v="AM"/>
    <s v="EEUU"/>
    <x v="0"/>
    <s v="SPRING 2019"/>
    <s v="SWIMWEAR"/>
    <x v="332"/>
    <s v="DOLARES AMERICANOS / UNITED STATES DOLLAR"/>
    <s v="LAURA BONG"/>
    <s v="MISSISSIPPI"/>
    <s v="ESTADOS UNIDOS EEUU"/>
    <n v="24"/>
    <n v="2019"/>
    <s v="SPRING"/>
    <s v="SPRING"/>
    <s v="SPRING 2019"/>
    <s v="2018-2019"/>
    <n v="716"/>
    <x v="6"/>
  </r>
  <r>
    <x v="0"/>
    <n v="2019"/>
    <x v="6"/>
    <s v="AM"/>
    <s v="EEUU"/>
    <x v="0"/>
    <s v="SPRING 2019"/>
    <s v="SWIMWEAR"/>
    <x v="333"/>
    <s v="DOLARES AMERICANOS / UNITED STATES DOLLAR"/>
    <s v="LAURA BONG"/>
    <s v="MISSISSIPPI"/>
    <s v="ESTADOS UNIDOS EEUU"/>
    <n v="31"/>
    <n v="2019"/>
    <s v="SPRING"/>
    <s v="SPRING"/>
    <s v="SPRING 2019"/>
    <s v="2018-2019"/>
    <n v="1065"/>
    <x v="6"/>
  </r>
  <r>
    <x v="0"/>
    <n v="2019"/>
    <x v="6"/>
    <s v="AM"/>
    <s v="EEUU"/>
    <x v="0"/>
    <s v="SPRING 2019"/>
    <s v="SWIMWEAR"/>
    <x v="334"/>
    <s v="DOLARES AMERICANOS / UNITED STATES DOLLAR"/>
    <s v="LAURA BONG"/>
    <s v="TEXAS"/>
    <s v="ESTADOS UNIDOS EEUU"/>
    <n v="55"/>
    <n v="2019"/>
    <s v="SPRING"/>
    <s v="SPRING"/>
    <s v="SPRING 2019"/>
    <s v="2018-2019"/>
    <n v="1726"/>
    <x v="6"/>
  </r>
  <r>
    <x v="0"/>
    <n v="2019"/>
    <x v="6"/>
    <s v="AM"/>
    <s v="EEUU"/>
    <x v="0"/>
    <s v="SPRING 2019"/>
    <s v="SWIMWEAR"/>
    <x v="335"/>
    <s v="DOLARES AMERICANOS / UNITED STATES DOLLAR"/>
    <s v="BILL MILLER AND COMPANY"/>
    <s v="FLORIDA"/>
    <s v="ESTADOS UNIDOS EEUU"/>
    <n v="94"/>
    <n v="2019"/>
    <s v="SPRING"/>
    <s v="SPRING"/>
    <s v="SPRING 2019"/>
    <s v="2018-2019"/>
    <n v="2820"/>
    <x v="2"/>
  </r>
  <r>
    <x v="0"/>
    <n v="2019"/>
    <x v="6"/>
    <s v="AM"/>
    <s v="EEUU"/>
    <x v="0"/>
    <s v="SPRING 2019"/>
    <s v="ACCESSORIES"/>
    <x v="187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294"/>
    <x v="2"/>
  </r>
  <r>
    <x v="0"/>
    <n v="2019"/>
    <x v="6"/>
    <s v="AM"/>
    <s v="EEUU"/>
    <x v="0"/>
    <s v="SPRING 2019"/>
    <s v="ACCESSORIES"/>
    <x v="269"/>
    <s v="DOLARES AMERICANOS / UNITED STATES DOLLAR"/>
    <s v="BILL MILLER AND COMPANY"/>
    <s v="ALABAMA"/>
    <s v="ESTADOS UNIDOS EEUU"/>
    <n v="3"/>
    <n v="2019"/>
    <s v="SPRING"/>
    <s v="SPRING"/>
    <s v="SPRING 2019"/>
    <s v="2018-2019"/>
    <n v="63"/>
    <x v="2"/>
  </r>
  <r>
    <x v="0"/>
    <n v="2019"/>
    <x v="6"/>
    <s v="AM"/>
    <s v="EEUU"/>
    <x v="0"/>
    <s v="SPRING 2019"/>
    <s v="ACCESSORIES"/>
    <x v="85"/>
    <s v="DOLARES AMERICANOS / UNITED STATES DOLLAR"/>
    <s v="JUDITH ANN DEAL"/>
    <s v="HAWAII"/>
    <s v="ESTADOS UNIDOS EEUU"/>
    <n v="8"/>
    <n v="2019"/>
    <s v="SPRING"/>
    <s v="SPRING"/>
    <s v="SPRING 2019"/>
    <s v="2018-2019"/>
    <n v="124"/>
    <x v="10"/>
  </r>
  <r>
    <x v="0"/>
    <n v="2019"/>
    <x v="6"/>
    <s v="AM"/>
    <s v="EEUU"/>
    <x v="0"/>
    <s v="SPRING 2019"/>
    <s v="ACCESSORIES"/>
    <x v="114"/>
    <s v="DOLARES AMERICANOS / UNITED STATES DOLLAR"/>
    <s v="ANITA M. HOPKINS"/>
    <s v="NEW JERSEY"/>
    <s v="ESTADOS UNIDOS EEUU"/>
    <n v="13"/>
    <n v="2019"/>
    <s v="SPRING"/>
    <s v="SPRING"/>
    <s v="SPRING 2019"/>
    <s v="2018-2019"/>
    <n v="124"/>
    <x v="1"/>
  </r>
  <r>
    <x v="0"/>
    <n v="2019"/>
    <x v="6"/>
    <s v="AM"/>
    <s v="EEUU"/>
    <x v="0"/>
    <s v="SPRING 2019"/>
    <s v="ACCESSORIES"/>
    <x v="304"/>
    <s v="DOLARES AMERICANOS / UNITED STATES DOLLAR"/>
    <s v="LAURA BONG"/>
    <s v="TEXAS"/>
    <s v="ESTADOS UNIDOS EEUU"/>
    <n v="36"/>
    <n v="2019"/>
    <s v="SPRING"/>
    <s v="SPRING"/>
    <s v="SPRING 2019"/>
    <s v="2018-2019"/>
    <n v="660"/>
    <x v="6"/>
  </r>
  <r>
    <x v="0"/>
    <n v="2019"/>
    <x v="6"/>
    <s v="AM"/>
    <s v="EEUU"/>
    <x v="0"/>
    <s v="SPRING 2019"/>
    <s v="ACCESSORIES"/>
    <x v="3"/>
    <s v="DOLARES AMERICANOS / UNITED STATES DOLLAR"/>
    <s v="ANITA M. HOPKINS"/>
    <s v="RHODE ISLAND"/>
    <s v="ESTADOS UNIDOS EEUU"/>
    <n v="3"/>
    <n v="2019"/>
    <s v="SPRING"/>
    <s v="SPRING"/>
    <s v="SPRING 2019"/>
    <s v="2018-2019"/>
    <n v="42"/>
    <x v="1"/>
  </r>
  <r>
    <x v="0"/>
    <n v="2019"/>
    <x v="6"/>
    <s v="AM"/>
    <s v="EEUU"/>
    <x v="0"/>
    <s v="SPRING 2019"/>
    <s v="ACCESSORIES"/>
    <x v="5"/>
    <s v="DOLARES AMERICANOS / UNITED STATES DOLLAR"/>
    <s v="STEPHANIE VITALI"/>
    <s v="ONTARIO"/>
    <s v="CANADA"/>
    <n v="11"/>
    <n v="2019"/>
    <s v="SPRING"/>
    <s v="SPRING"/>
    <s v="SPRING 2019"/>
    <s v="2018-2019"/>
    <n v="157"/>
    <x v="4"/>
  </r>
  <r>
    <x v="0"/>
    <n v="2019"/>
    <x v="6"/>
    <s v="AM"/>
    <s v="EEUU"/>
    <x v="0"/>
    <s v="SPRING 2019"/>
    <s v="ACCESSORIES"/>
    <x v="139"/>
    <s v="DOLARES AMERICANOS / UNITED STATES DOLLAR"/>
    <s v="ANITA M. HOPKINS"/>
    <s v="MARYLAND"/>
    <s v="ESTADOS UNIDOS EEUU"/>
    <n v="302"/>
    <n v="2019"/>
    <s v="SPRING"/>
    <s v="SPRING"/>
    <s v="SPRING 2019"/>
    <s v="2018-2019"/>
    <n v="3978"/>
    <x v="1"/>
  </r>
  <r>
    <x v="0"/>
    <n v="2019"/>
    <x v="6"/>
    <s v="AM"/>
    <s v="EEUU"/>
    <x v="0"/>
    <s v="SPRING 2019"/>
    <s v="ACCESSORIES"/>
    <x v="100"/>
    <s v="DOLAR CANADIENSE / CANADIAN DOLLAR"/>
    <s v="JULIE BERTRAND"/>
    <s v="QUEBEC"/>
    <s v="CANADA"/>
    <n v="2"/>
    <n v="2019"/>
    <s v="SPRING"/>
    <s v="SPRING"/>
    <s v="SPRING 2019"/>
    <s v="2018-2019"/>
    <n v="42.601749714720427"/>
    <x v="7"/>
  </r>
  <r>
    <x v="0"/>
    <n v="2019"/>
    <x v="6"/>
    <s v="AM"/>
    <s v="EEUU"/>
    <x v="0"/>
    <s v="SPRING 2019"/>
    <s v="ACCESSORIES"/>
    <x v="275"/>
    <s v="DOLARES AMERICANOS / UNITED STATES DOLLAR"/>
    <s v="BILL MILLER AND COMPANY"/>
    <s v="SOUTH CAROLINA"/>
    <s v="ESTADOS UNIDOS EEUU"/>
    <n v="50"/>
    <n v="2019"/>
    <s v="SPRING"/>
    <s v="SPRING"/>
    <s v="SPRING 2019"/>
    <s v="2018-2019"/>
    <n v="556"/>
    <x v="2"/>
  </r>
  <r>
    <x v="0"/>
    <n v="2019"/>
    <x v="6"/>
    <s v="AM"/>
    <s v="EEUU"/>
    <x v="0"/>
    <s v="SPRING 2019"/>
    <s v="ACCESSORIES"/>
    <x v="18"/>
    <s v="DOLARES AMERICANOS / UNITED STATES DOLLAR"/>
    <s v="LAURA BONG"/>
    <s v="TEXAS"/>
    <s v="ESTADOS UNIDOS EEUU"/>
    <n v="22"/>
    <n v="2019"/>
    <s v="SPRING"/>
    <s v="SPRING"/>
    <s v="SPRING 2019"/>
    <s v="2018-2019"/>
    <n v="438"/>
    <x v="6"/>
  </r>
  <r>
    <x v="0"/>
    <n v="2019"/>
    <x v="6"/>
    <s v="AM"/>
    <s v="EEUU"/>
    <x v="0"/>
    <s v="SPRING 2019"/>
    <s v="ACCESSORIES"/>
    <x v="7"/>
    <s v="DOLAR CANADIENSE / CANADIAN DOLLAR"/>
    <s v="STEPHANIE VITALI"/>
    <s v="ONTARIO"/>
    <s v="CANADA"/>
    <n v="4"/>
    <n v="2019"/>
    <s v="SPRING"/>
    <s v="SPRING"/>
    <s v="SPRING 2019"/>
    <s v="2018-2019"/>
    <n v="85.203499429440853"/>
    <x v="4"/>
  </r>
  <r>
    <x v="0"/>
    <n v="2019"/>
    <x v="6"/>
    <s v="AM"/>
    <s v="EEUU"/>
    <x v="0"/>
    <s v="SPRING 2019"/>
    <s v="ACCESSORIES"/>
    <x v="311"/>
    <s v="DOLARES AMERICANOS / UNITED STATES DOLLAR"/>
    <s v="DENISE ARNETT"/>
    <s v="COLORADO"/>
    <s v="ESTADOS UNIDOS EEUU"/>
    <n v="74"/>
    <n v="2019"/>
    <s v="SPRING"/>
    <s v="SPRING"/>
    <s v="SPRING 2019"/>
    <s v="2018-2019"/>
    <n v="1100"/>
    <x v="14"/>
  </r>
  <r>
    <x v="0"/>
    <n v="2019"/>
    <x v="6"/>
    <s v="AM"/>
    <s v="EEUU"/>
    <x v="0"/>
    <s v="SPRING 2019"/>
    <s v="ACCESSORIES"/>
    <x v="90"/>
    <s v="DOLARES AMERICANOS / UNITED STATES DOLLAR"/>
    <s v="MIE MANNICHE"/>
    <s v="CALIFORNIA"/>
    <s v="ESTADOS UNIDOS EEUU"/>
    <n v="32"/>
    <n v="2019"/>
    <s v="SPRING"/>
    <s v="SPRING"/>
    <s v="SPRING 2019"/>
    <s v="2018-2019"/>
    <n v="608"/>
    <x v="11"/>
  </r>
  <r>
    <x v="0"/>
    <n v="2019"/>
    <x v="6"/>
    <s v="AM"/>
    <s v="EEUU"/>
    <x v="0"/>
    <s v="SPRING 2019"/>
    <s v="ACCESSORIES"/>
    <x v="26"/>
    <s v="DOLARES AMERICANOS / UNITED STATES DOLLAR"/>
    <s v="BILL MILLER AND COMPANY"/>
    <s v="FLORIDA"/>
    <s v="ESTADOS UNIDOS EEUU"/>
    <n v="43"/>
    <n v="2019"/>
    <s v="SPRING"/>
    <s v="SPRING"/>
    <s v="SPRING 2019"/>
    <s v="2018-2019"/>
    <n v="709"/>
    <x v="2"/>
  </r>
  <r>
    <x v="0"/>
    <n v="2019"/>
    <x v="6"/>
    <s v="AM"/>
    <s v="EEUU"/>
    <x v="0"/>
    <s v="SPRING 2019"/>
    <s v="ACCESSORIES"/>
    <x v="313"/>
    <s v="DOLARES AMERICANOS / UNITED STATES DOLLAR"/>
    <s v="LAURA BONG"/>
    <s v="MISSISSIPPI"/>
    <s v="ESTADOS UNIDOS EEUU"/>
    <n v="96"/>
    <n v="2019"/>
    <s v="SPRING"/>
    <s v="SPRING"/>
    <s v="SPRING 2019"/>
    <s v="2018-2019"/>
    <n v="1425"/>
    <x v="6"/>
  </r>
  <r>
    <x v="0"/>
    <n v="2019"/>
    <x v="6"/>
    <s v="AM"/>
    <s v="EEUU"/>
    <x v="0"/>
    <s v="SPRING 2019"/>
    <s v="ACCESSORIES"/>
    <x v="74"/>
    <s v="DOLARES AMERICANOS / UNITED STATES DOLLAR"/>
    <s v="JUDITH ANN DEAL"/>
    <s v="HAWAII"/>
    <s v="ESTADOS UNIDOS EEUU"/>
    <n v="10"/>
    <n v="2019"/>
    <s v="SPRING"/>
    <s v="SPRING"/>
    <s v="SPRING 2019"/>
    <s v="2018-2019"/>
    <n v="210"/>
    <x v="10"/>
  </r>
  <r>
    <x v="0"/>
    <n v="2019"/>
    <x v="6"/>
    <s v="AM"/>
    <s v="EEUU"/>
    <x v="0"/>
    <s v="SPRING 2019"/>
    <s v="ACCESSORIES"/>
    <x v="316"/>
    <s v="DOLARES AMERICANOS / UNITED STATES DOLLAR"/>
    <s v="LAURA BONG"/>
    <s v="TEXAS"/>
    <s v="ESTADOS UNIDOS EEUU"/>
    <n v="8"/>
    <n v="2019"/>
    <s v="SPRING"/>
    <s v="SPRING"/>
    <s v="SPRING 2019"/>
    <s v="2018-2019"/>
    <n v="216"/>
    <x v="6"/>
  </r>
  <r>
    <x v="0"/>
    <n v="2019"/>
    <x v="6"/>
    <s v="AM"/>
    <s v="EEUU"/>
    <x v="0"/>
    <s v="SPRING 2019"/>
    <s v="ACCESSORIES"/>
    <x v="318"/>
    <s v="DOLAR CANADIENSE / CANADIAN DOLLAR"/>
    <s v="JULIE BERTRAND"/>
    <s v="QUEBEC"/>
    <s v="CANADA"/>
    <n v="3"/>
    <n v="2019"/>
    <s v="SPRING"/>
    <s v="SPRING"/>
    <s v="SPRING 2019"/>
    <s v="2018-2019"/>
    <n v="27.386839102320273"/>
    <x v="7"/>
  </r>
  <r>
    <x v="0"/>
    <n v="2019"/>
    <x v="6"/>
    <s v="AM"/>
    <s v="EEUU"/>
    <x v="0"/>
    <s v="SPRING 2019"/>
    <s v="ACCESSORIES"/>
    <x v="115"/>
    <s v="DOLARES AMERICANOS / UNITED STATES DOLLAR"/>
    <s v="HOLLY SALES INC."/>
    <s v="MINNESOTA"/>
    <s v="ESTADOS UNIDOS EEUU"/>
    <n v="5"/>
    <n v="2019"/>
    <s v="SPRING"/>
    <s v="SPRING"/>
    <s v="SPRING 2019"/>
    <s v="2018-2019"/>
    <n v="120"/>
    <x v="8"/>
  </r>
  <r>
    <x v="0"/>
    <n v="2019"/>
    <x v="6"/>
    <s v="AM"/>
    <s v="EEUU"/>
    <x v="0"/>
    <s v="SPRING 2019"/>
    <s v="ACCESSORIES"/>
    <x v="93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84"/>
    <x v="2"/>
  </r>
  <r>
    <x v="0"/>
    <n v="2019"/>
    <x v="6"/>
    <s v="AM"/>
    <s v="EEUU"/>
    <x v="0"/>
    <s v="SPRING 2019"/>
    <s v="ACCESSORIES"/>
    <x v="201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16"/>
    <x v="2"/>
  </r>
  <r>
    <x v="0"/>
    <n v="2019"/>
    <x v="6"/>
    <s v="AM"/>
    <s v="EEUU"/>
    <x v="0"/>
    <s v="SPRING 2019"/>
    <s v="ACCESSORIES"/>
    <x v="94"/>
    <s v="DOLARES AMERICANOS / UNITED STATES DOLLAR"/>
    <s v="ANITA M. HOPKINS"/>
    <s v="FLORIDA"/>
    <s v="ESTADOS UNIDOS EEUU"/>
    <n v="17"/>
    <n v="2019"/>
    <s v="SPRING"/>
    <s v="SPRING"/>
    <s v="SPRING 2019"/>
    <s v="2018-2019"/>
    <n v="251"/>
    <x v="1"/>
  </r>
  <r>
    <x v="0"/>
    <n v="2019"/>
    <x v="6"/>
    <s v="AM"/>
    <s v="EEUU"/>
    <x v="0"/>
    <s v="SPRING 2019"/>
    <s v="ACCESSORIES"/>
    <x v="305"/>
    <s v="DOLARES AMERICANOS / UNITED STATES DOLLAR"/>
    <s v="ANITA M. HOPKINS"/>
    <s v="ALABAMA"/>
    <s v="ESTADOS UNIDOS EEUU"/>
    <n v="9"/>
    <n v="2019"/>
    <s v="SPRING"/>
    <s v="SPRING"/>
    <s v="SPRING 2019"/>
    <s v="2018-2019"/>
    <n v="117"/>
    <x v="1"/>
  </r>
  <r>
    <x v="0"/>
    <n v="2019"/>
    <x v="6"/>
    <s v="AM"/>
    <s v="EEUU"/>
    <x v="0"/>
    <s v="SPRING 2019"/>
    <s v="ACCESSORIES"/>
    <x v="305"/>
    <s v="DOLARES AMERICANOS / UNITED STATES DOLLAR"/>
    <s v="BILL MILLER AND COMPANY"/>
    <s v="ALABAMA"/>
    <s v="ESTADOS UNIDOS EEUU"/>
    <n v="22"/>
    <n v="2019"/>
    <s v="SPRING"/>
    <s v="SPRING"/>
    <s v="SPRING 2019"/>
    <s v="2018-2019"/>
    <n v="394"/>
    <x v="2"/>
  </r>
  <r>
    <x v="0"/>
    <n v="2019"/>
    <x v="6"/>
    <s v="AM"/>
    <s v="EEUU"/>
    <x v="0"/>
    <s v="SPRING 2019"/>
    <s v="ACCESSORIES"/>
    <x v="286"/>
    <s v="DOLARES AMERICANOS / UNITED STATES DOLLAR"/>
    <s v="ANITA M. HOPKINS"/>
    <s v="NEW HAMPSHIRE"/>
    <s v="ESTADOS UNIDOS EEUU"/>
    <n v="16"/>
    <n v="2019"/>
    <s v="SPRING"/>
    <s v="SPRING"/>
    <s v="SPRING 2019"/>
    <s v="2018-2019"/>
    <n v="336"/>
    <x v="1"/>
  </r>
  <r>
    <x v="0"/>
    <n v="2019"/>
    <x v="6"/>
    <s v="AM"/>
    <s v="EEUU"/>
    <x v="0"/>
    <s v="SPRING 2019"/>
    <s v="ACCESSORIES"/>
    <x v="166"/>
    <s v="DOLARES AMERICANOS / UNITED STATES DOLLAR"/>
    <s v="DENISE ARNETT"/>
    <s v="COLORADO"/>
    <s v="ESTADOS UNIDOS EEUU"/>
    <n v="4"/>
    <n v="2019"/>
    <s v="SPRING"/>
    <s v="SPRING"/>
    <s v="SPRING 2019"/>
    <s v="2018-2019"/>
    <n v="52"/>
    <x v="14"/>
  </r>
  <r>
    <x v="0"/>
    <n v="2019"/>
    <x v="6"/>
    <s v="AM"/>
    <s v="EEUU"/>
    <x v="0"/>
    <s v="SPRING 2019"/>
    <s v="ACCESSORIES"/>
    <x v="148"/>
    <s v="DOLARES AMERICANOS / UNITED STATES DOLLAR"/>
    <s v="ANITA M. HOPKINS"/>
    <s v="NEW JERSEY"/>
    <s v="ESTADOS UNIDOS EEUU"/>
    <n v="101"/>
    <n v="2019"/>
    <s v="SPRING"/>
    <s v="SPRING"/>
    <s v="SPRING 2019"/>
    <s v="2018-2019"/>
    <n v="1378"/>
    <x v="1"/>
  </r>
  <r>
    <x v="0"/>
    <n v="2019"/>
    <x v="6"/>
    <s v="AM"/>
    <s v="EEUU"/>
    <x v="0"/>
    <s v="SPRING 2019"/>
    <s v="ACCESSORIES"/>
    <x v="321"/>
    <s v="DOLARES AMERICANOS / UNITED STATES DOLLAR"/>
    <s v="LAURA BONG"/>
    <s v="TEXAS"/>
    <s v="ESTADOS UNIDOS EEUU"/>
    <n v="30"/>
    <n v="2019"/>
    <s v="SPRING"/>
    <s v="SPRING"/>
    <s v="SPRING 2019"/>
    <s v="2018-2019"/>
    <n v="528"/>
    <x v="6"/>
  </r>
  <r>
    <x v="0"/>
    <n v="2019"/>
    <x v="6"/>
    <s v="AM"/>
    <s v="EEUU"/>
    <x v="0"/>
    <s v="SPRING 2019"/>
    <s v="ACCESSORIES"/>
    <x v="208"/>
    <s v="DOLARES AMERICANOS / UNITED STATES DOLLAR"/>
    <s v="LAURA BONG"/>
    <s v="TEXAS"/>
    <s v="ESTADOS UNIDOS EEUU"/>
    <n v="25"/>
    <n v="2019"/>
    <s v="SPRING"/>
    <s v="SPRING"/>
    <s v="SPRING 2019"/>
    <s v="2018-2019"/>
    <n v="427"/>
    <x v="6"/>
  </r>
  <r>
    <x v="0"/>
    <n v="2019"/>
    <x v="6"/>
    <s v="AM"/>
    <s v="EEUU"/>
    <x v="0"/>
    <s v="SPRING 2019"/>
    <s v="ACCESSORIES"/>
    <x v="17"/>
    <s v="DOLARES AMERICANOS / UNITED STATES DOLLAR"/>
    <s v="LAURA BONG"/>
    <s v="MISSISSIPPI"/>
    <s v="ESTADOS UNIDOS EEUU"/>
    <n v="30"/>
    <n v="2019"/>
    <s v="SPRING"/>
    <s v="SPRING"/>
    <s v="SPRING 2019"/>
    <s v="2018-2019"/>
    <n v="635"/>
    <x v="6"/>
  </r>
  <r>
    <x v="0"/>
    <n v="2019"/>
    <x v="6"/>
    <s v="AM"/>
    <s v="EEUU"/>
    <x v="0"/>
    <s v="SPRING 2019"/>
    <s v="ACCESSORIES"/>
    <x v="323"/>
    <s v="DOLARES AMERICANOS / UNITED STATES DOLLAR"/>
    <s v="LAURA BONG"/>
    <s v="MISSISSIPPI"/>
    <s v="ESTADOS UNIDOS EEUU"/>
    <n v="16"/>
    <n v="2019"/>
    <s v="SPRING"/>
    <s v="SPRING"/>
    <s v="SPRING 2019"/>
    <s v="2018-2019"/>
    <n v="247"/>
    <x v="6"/>
  </r>
  <r>
    <x v="0"/>
    <n v="2019"/>
    <x v="6"/>
    <s v="AM"/>
    <s v="EEUU"/>
    <x v="0"/>
    <s v="SPRING 2019"/>
    <s v="ACCESSORIES"/>
    <x v="324"/>
    <s v="DOLARES AMERICANOS / UNITED STATES DOLLAR"/>
    <s v="LAURA BONG"/>
    <s v="TEXAS"/>
    <s v="ESTADOS UNIDOS EEUU"/>
    <n v="4"/>
    <n v="2019"/>
    <s v="SPRING"/>
    <s v="SPRING"/>
    <s v="SPRING 2019"/>
    <s v="2018-2019"/>
    <n v="64"/>
    <x v="6"/>
  </r>
  <r>
    <x v="0"/>
    <n v="2019"/>
    <x v="6"/>
    <s v="AM"/>
    <s v="EEUU"/>
    <x v="0"/>
    <s v="SPRING 2019"/>
    <s v="ACCESSORIES"/>
    <x v="325"/>
    <s v="DOLARES AMERICANOS / UNITED STATES DOLLAR"/>
    <s v="ANITA M. HOPKINS"/>
    <s v="MARYLAND"/>
    <s v="ESTADOS UNIDOS EEUU"/>
    <n v="84"/>
    <n v="2019"/>
    <s v="SPRING"/>
    <s v="SPRING"/>
    <s v="SPRING 2019"/>
    <s v="2018-2019"/>
    <n v="828"/>
    <x v="1"/>
  </r>
  <r>
    <x v="0"/>
    <n v="2019"/>
    <x v="6"/>
    <s v="AM"/>
    <s v="EEUU"/>
    <x v="0"/>
    <s v="SPRING 2019"/>
    <s v="ACCESSORIES"/>
    <x v="326"/>
    <s v="DOLARES AMERICANOS / UNITED STATES DOLLAR"/>
    <s v="LAURA BONG"/>
    <s v="TEXAS"/>
    <s v="ESTADOS UNIDOS EEUU"/>
    <n v="64"/>
    <n v="2019"/>
    <s v="SPRING"/>
    <s v="SPRING"/>
    <s v="SPRING 2019"/>
    <s v="2018-2019"/>
    <n v="1236"/>
    <x v="6"/>
  </r>
  <r>
    <x v="0"/>
    <n v="2019"/>
    <x v="6"/>
    <s v="AM"/>
    <s v="EEUU"/>
    <x v="0"/>
    <s v="SPRING 2019"/>
    <s v="ACCESSORIES"/>
    <x v="327"/>
    <s v="DOLARES AMERICANOS / UNITED STATES DOLLAR"/>
    <s v="HOLLY SALES INC."/>
    <s v="WISCONSIN"/>
    <s v="ESTADOS UNIDOS EEUU"/>
    <n v="18"/>
    <n v="2019"/>
    <s v="SPRING"/>
    <s v="SPRING"/>
    <s v="SPRING 2019"/>
    <s v="2018-2019"/>
    <n v="182"/>
    <x v="8"/>
  </r>
  <r>
    <x v="0"/>
    <n v="2019"/>
    <x v="6"/>
    <s v="AM"/>
    <s v="EEUU"/>
    <x v="0"/>
    <s v="SPRING 2019"/>
    <s v="ACCESSORIES"/>
    <x v="303"/>
    <s v="DOLARES AMERICANOS / UNITED STATES DOLLAR"/>
    <s v="LAURA BONG"/>
    <s v="LOUISIANA"/>
    <s v="ESTADOS UNIDOS EEUU"/>
    <n v="3"/>
    <n v="2019"/>
    <s v="SPRING"/>
    <s v="SPRING"/>
    <s v="SPRING 2019"/>
    <s v="2018-2019"/>
    <n v="60"/>
    <x v="6"/>
  </r>
  <r>
    <x v="0"/>
    <n v="2019"/>
    <x v="6"/>
    <s v="AM"/>
    <s v="EEUU"/>
    <x v="0"/>
    <s v="SPRING 2019"/>
    <s v="ACCESSORIES"/>
    <x v="329"/>
    <s v="DOLAR CANADIENSE / CANADIAN DOLLAR"/>
    <s v="STEPHANIE VITALI"/>
    <s v="ONTARIO"/>
    <s v="CANADA"/>
    <n v="8"/>
    <n v="2019"/>
    <s v="SPRING"/>
    <s v="SPRING"/>
    <s v="SPRING 2019"/>
    <s v="2018-2019"/>
    <n v="170.40699885888171"/>
    <x v="4"/>
  </r>
  <r>
    <x v="0"/>
    <n v="2019"/>
    <x v="6"/>
    <s v="AM"/>
    <s v="EEUU"/>
    <x v="0"/>
    <s v="SPRING 2019"/>
    <s v="ACCESSORIES"/>
    <x v="116"/>
    <s v="DOLAR CANADIENSE / CANADIAN DOLLAR"/>
    <s v="STEPHANIE VITALI"/>
    <s v="ONTARIO"/>
    <s v="CANADA"/>
    <n v="3"/>
    <n v="2019"/>
    <s v="SPRING"/>
    <s v="SPRING"/>
    <s v="SPRING 2019"/>
    <s v="2018-2019"/>
    <n v="134.65195891974133"/>
    <x v="4"/>
  </r>
  <r>
    <x v="0"/>
    <n v="2019"/>
    <x v="6"/>
    <s v="AM"/>
    <s v="EEUU"/>
    <x v="0"/>
    <s v="SPRING 2019"/>
    <s v="ACCESSORIES"/>
    <x v="145"/>
    <s v="DOLARES AMERICANOS / UNITED STATES DOLLAR"/>
    <s v="HOLLY SALES INC."/>
    <s v="NORTH DAKOTA"/>
    <s v="ESTADOS UNIDOS EEUU"/>
    <n v="2"/>
    <n v="2019"/>
    <s v="SPRING"/>
    <s v="SPRING"/>
    <s v="SPRING 2019"/>
    <s v="2018-2019"/>
    <n v="64"/>
    <x v="8"/>
  </r>
  <r>
    <x v="0"/>
    <n v="2019"/>
    <x v="6"/>
    <s v="AM"/>
    <s v="EEUU"/>
    <x v="0"/>
    <s v="SPRING 2019"/>
    <s v="ACCESSORIES"/>
    <x v="215"/>
    <s v="DOLARES AMERICANOS / UNITED STATES DOLLAR"/>
    <s v="BILL MILLER AND COMPANY"/>
    <s v="FLORIDA"/>
    <s v="ESTADOS UNIDOS EEUU"/>
    <n v="30"/>
    <n v="2019"/>
    <s v="SPRING"/>
    <s v="SPRING"/>
    <s v="SPRING 2019"/>
    <s v="2018-2019"/>
    <n v="396"/>
    <x v="2"/>
  </r>
  <r>
    <x v="0"/>
    <n v="2019"/>
    <x v="6"/>
    <s v="AM"/>
    <s v="EEUU"/>
    <x v="0"/>
    <s v="SPRING 2019"/>
    <s v="ACCESSORIES"/>
    <x v="336"/>
    <s v="DOLARES AMERICANOS / UNITED STATES DOLLAR"/>
    <s v="LAURA BONG"/>
    <s v="TEXAS"/>
    <s v="ESTADOS UNIDOS EEUU"/>
    <n v="22"/>
    <n v="2019"/>
    <s v="SPRING"/>
    <s v="SPRING"/>
    <s v="SPRING 2019"/>
    <s v="2018-2019"/>
    <n v="340"/>
    <x v="6"/>
  </r>
  <r>
    <x v="0"/>
    <n v="2019"/>
    <x v="6"/>
    <s v="AM"/>
    <s v="EEUU"/>
    <x v="0"/>
    <s v="SPRING 2019"/>
    <s v="ACCESSORIES"/>
    <x v="337"/>
    <s v="DOLARES AMERICANOS / UNITED STATES DOLLAR"/>
    <s v="DENISE ARNETT"/>
    <s v="COLORADO"/>
    <s v="ESTADOS UNIDOS EEUU"/>
    <n v="6"/>
    <n v="2019"/>
    <s v="SPRING"/>
    <s v="SPRING"/>
    <s v="SPRING 2019"/>
    <s v="2018-2019"/>
    <n v="69"/>
    <x v="14"/>
  </r>
  <r>
    <x v="0"/>
    <n v="2019"/>
    <x v="6"/>
    <s v="AM"/>
    <s v="EEUU"/>
    <x v="0"/>
    <s v="SPRING 2019"/>
    <s v="ACCESSORIES"/>
    <x v="333"/>
    <s v="DOLARES AMERICANOS / UNITED STATES DOLLAR"/>
    <s v="LAURA BONG"/>
    <s v="MISSISSIPPI"/>
    <s v="ESTADOS UNIDOS EEUU"/>
    <n v="1"/>
    <n v="2019"/>
    <s v="SPRING"/>
    <s v="SPRING"/>
    <s v="SPRING 2019"/>
    <s v="2018-2019"/>
    <n v="16"/>
    <x v="6"/>
  </r>
  <r>
    <x v="0"/>
    <n v="2019"/>
    <x v="6"/>
    <s v="AM"/>
    <s v="EEUU"/>
    <x v="0"/>
    <s v="SPRING 2019"/>
    <s v="ACCESSORIES"/>
    <x v="334"/>
    <s v="DOLARES AMERICANOS / UNITED STATES DOLLAR"/>
    <s v="LAURA BONG"/>
    <s v="TEXAS"/>
    <s v="ESTADOS UNIDOS EEUU"/>
    <n v="18"/>
    <n v="2019"/>
    <s v="SPRING"/>
    <s v="SPRING"/>
    <s v="SPRING 2019"/>
    <s v="2018-2019"/>
    <n v="258"/>
    <x v="6"/>
  </r>
  <r>
    <x v="0"/>
    <n v="2019"/>
    <x v="6"/>
    <s v="AM"/>
    <s v="EEUU"/>
    <x v="0"/>
    <s v="SPRING 2019"/>
    <s v="ACTIVE"/>
    <x v="54"/>
    <s v="DOLAR CANADIENSE / CANADIAN DOLLAR"/>
    <s v="JULIE BERTRAND"/>
    <s v="QUEBEC"/>
    <s v="CANADA"/>
    <n v="42"/>
    <n v="2019"/>
    <s v="SPRING"/>
    <s v="SPRING"/>
    <s v="SPRING 2019"/>
    <s v="2018-2019"/>
    <n v="1362.4952453404335"/>
    <x v="7"/>
  </r>
  <r>
    <x v="0"/>
    <n v="2019"/>
    <x v="6"/>
    <s v="AM"/>
    <s v="EEUU"/>
    <x v="0"/>
    <s v="SPRING 2019"/>
    <s v="ACTIVE"/>
    <x v="48"/>
    <s v="DOLARES AMERICANOS / UNITED STATES DOLLAR"/>
    <s v="PHYLLIS POSNER"/>
    <s v="CALIFORNIA"/>
    <s v="ESTADOS UNIDOS EEUU"/>
    <n v="311"/>
    <n v="2019"/>
    <s v="SPRING"/>
    <s v="SPRING"/>
    <s v="SPRING 2019"/>
    <s v="2018-2019"/>
    <n v="10240.559999999998"/>
    <x v="5"/>
  </r>
  <r>
    <x v="0"/>
    <n v="2019"/>
    <x v="6"/>
    <s v="AM"/>
    <s v="EEUU"/>
    <x v="0"/>
    <s v="SPRING 2019"/>
    <s v="ACTIVE"/>
    <x v="87"/>
    <s v="DOLARES AMERICANOS / UNITED STATES DOLLAR"/>
    <s v="JUDITH ANN DEAL"/>
    <s v="HAWAII"/>
    <s v="ESTADOS UNIDOS EEUU"/>
    <n v="12"/>
    <n v="2019"/>
    <s v="SPRING"/>
    <s v="SPRING"/>
    <s v="SPRING 2019"/>
    <s v="2018-2019"/>
    <n v="448"/>
    <x v="10"/>
  </r>
  <r>
    <x v="0"/>
    <n v="2019"/>
    <x v="6"/>
    <s v="AM"/>
    <s v="EEUU"/>
    <x v="0"/>
    <s v="SPRING 2019"/>
    <s v="ACTIVE"/>
    <x v="3"/>
    <s v="DOLARES AMERICANOS / UNITED STATES DOLLAR"/>
    <s v="ANITA M. HOPKINS"/>
    <s v="RHODE ISLAND"/>
    <s v="ESTADOS UNIDOS EEUU"/>
    <n v="25"/>
    <n v="2019"/>
    <s v="SPRING"/>
    <s v="SPRING"/>
    <s v="SPRING 2019"/>
    <s v="2018-2019"/>
    <n v="830"/>
    <x v="1"/>
  </r>
  <r>
    <x v="0"/>
    <n v="2019"/>
    <x v="6"/>
    <s v="AM"/>
    <s v="EEUU"/>
    <x v="0"/>
    <s v="SPRING 2019"/>
    <s v="ACTIVE"/>
    <x v="232"/>
    <s v="DOLARES AMERICANOS / UNITED STATES DOLLAR"/>
    <s v="HOLLY SALES INC."/>
    <s v="MINNESOTA"/>
    <s v="ESTADOS UNIDOS EEUU"/>
    <n v="50"/>
    <n v="2019"/>
    <s v="SPRING"/>
    <s v="SPRING"/>
    <s v="SPRING 2019"/>
    <s v="2018-2019"/>
    <n v="1749"/>
    <x v="8"/>
  </r>
  <r>
    <x v="0"/>
    <n v="2019"/>
    <x v="6"/>
    <s v="AM"/>
    <s v="EEUU"/>
    <x v="0"/>
    <s v="SPRING 2019"/>
    <s v="ACTIVE"/>
    <x v="5"/>
    <s v="DOLARES AMERICANOS / UNITED STATES DOLLAR"/>
    <s v="STEPHANIE VITALI"/>
    <s v="ONTARIO"/>
    <s v="CANADA"/>
    <n v="62"/>
    <n v="2019"/>
    <s v="SPRING"/>
    <s v="SPRING"/>
    <s v="SPRING 2019"/>
    <s v="2018-2019"/>
    <n v="2134"/>
    <x v="4"/>
  </r>
  <r>
    <x v="0"/>
    <n v="2019"/>
    <x v="6"/>
    <s v="AM"/>
    <s v="EEUU"/>
    <x v="0"/>
    <s v="SPRING 2019"/>
    <s v="ACTIVE"/>
    <x v="1"/>
    <s v="DOLARES AMERICANOS / UNITED STATES DOLLAR"/>
    <s v="ANITA M. HOPKINS"/>
    <s v="MASSACHUSETTS"/>
    <s v="ESTADOS UNIDOS EEUU"/>
    <n v="22"/>
    <n v="2019"/>
    <s v="SPRING"/>
    <s v="SPRING"/>
    <s v="SPRING 2019"/>
    <s v="2018-2019"/>
    <n v="780"/>
    <x v="1"/>
  </r>
  <r>
    <x v="0"/>
    <n v="2019"/>
    <x v="6"/>
    <s v="AM"/>
    <s v="EEUU"/>
    <x v="0"/>
    <s v="SPRING 2019"/>
    <s v="ACTIVE"/>
    <x v="7"/>
    <s v="DOLAR CANADIENSE / CANADIAN DOLLAR"/>
    <s v="STEPHANIE VITALI"/>
    <s v="ONTARIO"/>
    <s v="CANADA"/>
    <n v="11"/>
    <n v="2019"/>
    <s v="SPRING"/>
    <s v="SPRING"/>
    <s v="SPRING 2019"/>
    <s v="2018-2019"/>
    <n v="365.15785469760363"/>
    <x v="4"/>
  </r>
  <r>
    <x v="0"/>
    <n v="2019"/>
    <x v="6"/>
    <s v="AM"/>
    <s v="EEUU"/>
    <x v="0"/>
    <s v="SPRING 2019"/>
    <s v="ACTIVE"/>
    <x v="284"/>
    <s v="DOLARES AMERICANOS / UNITED STATES DOLLAR"/>
    <s v="HOLLY SALES INC."/>
    <s v="MINNESOTA"/>
    <s v="ESTADOS UNIDOS EEUU"/>
    <n v="45"/>
    <n v="2019"/>
    <s v="SPRING"/>
    <s v="SPRING"/>
    <s v="SPRING 2019"/>
    <s v="2018-2019"/>
    <n v="1451"/>
    <x v="8"/>
  </r>
  <r>
    <x v="0"/>
    <n v="2019"/>
    <x v="6"/>
    <s v="AM"/>
    <s v="EEUU"/>
    <x v="0"/>
    <s v="SPRING 2019"/>
    <s v="ACTIVE"/>
    <x v="338"/>
    <s v="DOLARES AMERICANOS / UNITED STATES DOLLAR"/>
    <s v="HOLLY SALES INC."/>
    <s v="IOWA"/>
    <s v="ESTADOS UNIDOS EEUU"/>
    <n v="36"/>
    <n v="2019"/>
    <s v="SPRING"/>
    <s v="SPRING"/>
    <s v="SPRING 2019"/>
    <s v="2018-2019"/>
    <n v="1184"/>
    <x v="8"/>
  </r>
  <r>
    <x v="0"/>
    <n v="2019"/>
    <x v="6"/>
    <s v="AM"/>
    <s v="EEUU"/>
    <x v="0"/>
    <s v="SPRING 2019"/>
    <s v="ACTIVE"/>
    <x v="236"/>
    <s v="DOLAR CANADIENSE / CANADIAN DOLLAR"/>
    <s v="JULIE BERTRAND"/>
    <s v="QUEBEC"/>
    <s v="CANADA"/>
    <n v="61"/>
    <n v="2019"/>
    <s v="SPRING"/>
    <s v="SPRING"/>
    <s v="SPRING 2019"/>
    <s v="2018-2019"/>
    <n v="2001.5214910612399"/>
    <x v="7"/>
  </r>
  <r>
    <x v="0"/>
    <n v="2019"/>
    <x v="6"/>
    <s v="AM"/>
    <s v="EEUU"/>
    <x v="0"/>
    <s v="SPRING 2019"/>
    <s v="ACTIVE"/>
    <x v="94"/>
    <s v="DOLARES AMERICANOS / UNITED STATES DOLLAR"/>
    <s v="ANITA M. HOPKINS"/>
    <s v="FLORIDA"/>
    <s v="ESTADOS UNIDOS EEUU"/>
    <n v="72"/>
    <n v="2019"/>
    <s v="SPRING"/>
    <s v="SPRING"/>
    <s v="SPRING 2019"/>
    <s v="2018-2019"/>
    <n v="2370"/>
    <x v="1"/>
  </r>
  <r>
    <x v="0"/>
    <n v="2019"/>
    <x v="6"/>
    <s v="AM"/>
    <s v="EEUU"/>
    <x v="0"/>
    <s v="SPRING 2019"/>
    <s v="ACTIVE"/>
    <x v="305"/>
    <s v="DOLARES AMERICANOS / UNITED STATES DOLLAR"/>
    <s v="ANITA M. HOPKINS"/>
    <s v="ALABAMA"/>
    <s v="ESTADOS UNIDOS EEUU"/>
    <n v="12"/>
    <n v="2019"/>
    <s v="SPRING"/>
    <s v="SPRING"/>
    <s v="SPRING 2019"/>
    <s v="2018-2019"/>
    <n v="396"/>
    <x v="1"/>
  </r>
  <r>
    <x v="0"/>
    <n v="2019"/>
    <x v="6"/>
    <s v="AM"/>
    <s v="EEUU"/>
    <x v="0"/>
    <s v="SPRING 2019"/>
    <s v="ACTIVE"/>
    <x v="77"/>
    <s v="DOLARES AMERICANOS / UNITED STATES DOLLAR"/>
    <s v="ANITA M. HOPKINS"/>
    <s v="NEW HAMPSHIRE"/>
    <s v="ESTADOS UNIDOS EEUU"/>
    <n v="29"/>
    <n v="2019"/>
    <s v="SPRING"/>
    <s v="SPRING"/>
    <s v="SPRING 2019"/>
    <s v="2018-2019"/>
    <n v="941"/>
    <x v="1"/>
  </r>
  <r>
    <x v="0"/>
    <n v="2019"/>
    <x v="6"/>
    <s v="AM"/>
    <s v="EEUU"/>
    <x v="0"/>
    <s v="SPRING 2019"/>
    <s v="ACTIVE"/>
    <x v="17"/>
    <s v="DOLARES AMERICANOS / UNITED STATES DOLLAR"/>
    <s v="LAURA BONG"/>
    <s v="MISSISSIPPI"/>
    <s v="ESTADOS UNIDOS EEUU"/>
    <n v="54"/>
    <n v="2019"/>
    <s v="SPRING"/>
    <s v="SPRING"/>
    <s v="SPRING 2019"/>
    <s v="2018-2019"/>
    <n v="1701"/>
    <x v="6"/>
  </r>
  <r>
    <x v="0"/>
    <n v="2019"/>
    <x v="6"/>
    <s v="AM"/>
    <s v="EEUU"/>
    <x v="0"/>
    <s v="SPRING 2019"/>
    <s v="ACTIVE"/>
    <x v="244"/>
    <s v="DOLARES AMERICANOS / UNITED STATES DOLLAR"/>
    <s v="ANITA M. HOPKINS"/>
    <s v="NEW JERSEY"/>
    <s v="ESTADOS UNIDOS EEUU"/>
    <n v="27"/>
    <n v="2019"/>
    <s v="SPRING"/>
    <s v="SPRING"/>
    <s v="SPRING 2019"/>
    <s v="2018-2019"/>
    <n v="859"/>
    <x v="1"/>
  </r>
  <r>
    <x v="0"/>
    <n v="2019"/>
    <x v="6"/>
    <s v="AM"/>
    <s v="EEUU"/>
    <x v="0"/>
    <s v="SPRING 2019"/>
    <s v="ACTIVE"/>
    <x v="258"/>
    <s v="DOLARES AMERICANOS / UNITED STATES DOLLAR"/>
    <s v="LAURA BONG"/>
    <s v="TEXAS"/>
    <s v="ESTADOS UNIDOS EEUU"/>
    <n v="31"/>
    <n v="2019"/>
    <s v="SPRING"/>
    <s v="SPRING"/>
    <s v="SPRING 2019"/>
    <s v="2018-2019"/>
    <n v="985"/>
    <x v="6"/>
  </r>
  <r>
    <x v="0"/>
    <n v="2019"/>
    <x v="6"/>
    <s v="AM"/>
    <s v="EEUU"/>
    <x v="0"/>
    <s v="SPRING 2019"/>
    <s v="ACTIVE"/>
    <x v="110"/>
    <s v="DOLARES AMERICANOS / UNITED STATES DOLLAR"/>
    <s v="LAURA BONG"/>
    <s v="LOUISIANA"/>
    <s v="ESTADOS UNIDOS EEUU"/>
    <n v="29"/>
    <n v="2019"/>
    <s v="SPRING"/>
    <s v="SPRING"/>
    <s v="SPRING 2019"/>
    <s v="2018-2019"/>
    <n v="968"/>
    <x v="6"/>
  </r>
  <r>
    <x v="0"/>
    <n v="2019"/>
    <x v="6"/>
    <s v="AM"/>
    <s v="EEUU"/>
    <x v="0"/>
    <s v="SPRING 2019"/>
    <s v="ACTIVE"/>
    <x v="20"/>
    <s v="DOLARES AMERICANOS / UNITED STATES DOLLAR"/>
    <s v="KELLY MICHELLE ELLINGSON"/>
    <s v="CALIFORNIA"/>
    <s v="ESTADOS UNIDOS EEUU"/>
    <n v="1"/>
    <n v="2019"/>
    <s v="SPRING"/>
    <s v="SPRING"/>
    <s v="SPRING 2019"/>
    <s v="2018-2019"/>
    <n v="31.5"/>
    <x v="9"/>
  </r>
  <r>
    <x v="0"/>
    <n v="2019"/>
    <x v="6"/>
    <s v="AM"/>
    <s v="EEUU"/>
    <x v="0"/>
    <s v="SPRING 2019"/>
    <s v="ACTIVE"/>
    <x v="60"/>
    <s v="DOLARES AMERICANOS / UNITED STATES DOLLAR"/>
    <s v="ANITA M. HOPKINS"/>
    <s v="NEW JERSEY"/>
    <s v="ESTADOS UNIDOS EEUU"/>
    <n v="23"/>
    <n v="2019"/>
    <s v="SPRING"/>
    <s v="SPRING"/>
    <s v="SPRING 2019"/>
    <s v="2018-2019"/>
    <n v="859"/>
    <x v="1"/>
  </r>
  <r>
    <x v="0"/>
    <n v="2019"/>
    <x v="6"/>
    <s v="AM"/>
    <s v="EEUU"/>
    <x v="0"/>
    <s v="SPRING 2019"/>
    <s v="ACTIVE"/>
    <x v="61"/>
    <s v="DOLARES AMERICANOS / UNITED STATES DOLLAR"/>
    <s v="DENISE ARNETT"/>
    <s v="COLORADO"/>
    <s v="ESTADOS UNIDOS EEUU"/>
    <n v="33"/>
    <n v="2019"/>
    <s v="SPRING"/>
    <s v="SPRING"/>
    <s v="SPRING 2019"/>
    <s v="2018-2019"/>
    <n v="1027"/>
    <x v="14"/>
  </r>
  <r>
    <x v="0"/>
    <n v="2019"/>
    <x v="6"/>
    <s v="AM"/>
    <s v="EEUU"/>
    <x v="0"/>
    <s v="SPRING 2019"/>
    <s v="ACTIVE"/>
    <x v="303"/>
    <s v="DOLARES AMERICANOS / UNITED STATES DOLLAR"/>
    <s v="LAURA BONG"/>
    <s v="LOUISIANA"/>
    <s v="ESTADOS UNIDOS EEUU"/>
    <n v="34"/>
    <n v="2019"/>
    <s v="SPRING"/>
    <s v="SPRING"/>
    <s v="SPRING 2019"/>
    <s v="2018-2019"/>
    <n v="1126"/>
    <x v="6"/>
  </r>
  <r>
    <x v="0"/>
    <n v="2019"/>
    <x v="6"/>
    <s v="AM"/>
    <s v="EEUU"/>
    <x v="0"/>
    <s v="SPRING 2019"/>
    <s v="ACTIVE"/>
    <x v="339"/>
    <s v="DOLARES AMERICANOS / UNITED STATES DOLLAR"/>
    <s v="ANITA M. HOPKINS"/>
    <s v="FLORIDA"/>
    <s v="ESTADOS UNIDOS EEUU"/>
    <n v="22"/>
    <n v="2019"/>
    <s v="SPRING"/>
    <s v="SPRING"/>
    <s v="SPRING 2019"/>
    <s v="2018-2019"/>
    <n v="716"/>
    <x v="1"/>
  </r>
  <r>
    <x v="0"/>
    <n v="2019"/>
    <x v="6"/>
    <s v="AM"/>
    <s v="EEUU"/>
    <x v="0"/>
    <s v="SPRING 2019"/>
    <s v="ACTIVE"/>
    <x v="64"/>
    <s v="DOLARES AMERICANOS / UNITED STATES DOLLAR"/>
    <s v="LAURA BONG"/>
    <s v="LOUISIANA"/>
    <s v="ESTADOS UNIDOS EEUU"/>
    <n v="26"/>
    <n v="2019"/>
    <s v="SPRING"/>
    <s v="SPRING"/>
    <s v="SPRING 2019"/>
    <s v="2018-2019"/>
    <n v="977"/>
    <x v="6"/>
  </r>
  <r>
    <x v="0"/>
    <n v="2019"/>
    <x v="6"/>
    <s v="AM"/>
    <s v="EEUU"/>
    <x v="0"/>
    <s v="SPRING 2019"/>
    <s v="ACTIVE"/>
    <x v="153"/>
    <s v="DOLARES AMERICANOS / UNITED STATES DOLLAR"/>
    <s v="HOLLY SALES INC."/>
    <s v="INDIANA"/>
    <s v="ESTADOS UNIDOS EEUU"/>
    <n v="30"/>
    <n v="2019"/>
    <s v="SPRING"/>
    <s v="SPRING"/>
    <s v="SPRING 2019"/>
    <s v="2018-2019"/>
    <n v="980"/>
    <x v="8"/>
  </r>
  <r>
    <x v="0"/>
    <n v="2019"/>
    <x v="6"/>
    <s v="AM"/>
    <s v="EEUU"/>
    <x v="0"/>
    <s v="SPRING 2019"/>
    <s v="ACTIVE"/>
    <x v="185"/>
    <s v="DOLARES AMERICANOS / UNITED STATES DOLLAR"/>
    <s v="ANITA M. HOPKINS"/>
    <s v="NEW JERSEY"/>
    <s v="ESTADOS UNIDOS EEUU"/>
    <n v="29"/>
    <n v="2019"/>
    <s v="SPRING"/>
    <s v="SPRING"/>
    <s v="SPRING 2019"/>
    <s v="2018-2019"/>
    <n v="987"/>
    <x v="1"/>
  </r>
  <r>
    <x v="0"/>
    <n v="2019"/>
    <x v="6"/>
    <s v="AM"/>
    <s v="EEUU"/>
    <x v="0"/>
    <s v="SPRING 2019"/>
    <s v="ACTIVE"/>
    <x v="67"/>
    <s v="DOLARES AMERICANOS / UNITED STATES DOLLAR"/>
    <s v="DENISE ARNETT"/>
    <s v="COLORADO"/>
    <s v="ESTADOS UNIDOS EEUU"/>
    <n v="33"/>
    <n v="2019"/>
    <s v="SPRING"/>
    <s v="SPRING"/>
    <s v="SPRING 2019"/>
    <s v="2018-2019"/>
    <n v="1027"/>
    <x v="14"/>
  </r>
  <r>
    <x v="0"/>
    <n v="2019"/>
    <x v="6"/>
    <s v="AM"/>
    <s v="EEUU"/>
    <x v="0"/>
    <s v="SPRING 2019"/>
    <s v="ACTIVE"/>
    <x v="69"/>
    <s v="DOLARES AMERICANOS / UNITED STATES DOLLAR"/>
    <s v="LAURA BONG"/>
    <s v="MISSISSIPPI"/>
    <s v="ESTADOS UNIDOS EEUU"/>
    <n v="15"/>
    <n v="2019"/>
    <s v="SPRING"/>
    <s v="SPRING"/>
    <s v="SPRING 2019"/>
    <s v="2018-2019"/>
    <n v="438"/>
    <x v="6"/>
  </r>
  <r>
    <x v="0"/>
    <n v="2019"/>
    <x v="6"/>
    <s v="AM"/>
    <s v="EEUU"/>
    <x v="0"/>
    <s v="SPRING 2019"/>
    <s v="ACTIVE"/>
    <x v="116"/>
    <s v="DOLAR CANADIENSE / CANADIAN DOLLAR"/>
    <s v="STEPHANIE VITALI"/>
    <s v="ONTARIO"/>
    <s v="CANADA"/>
    <n v="170"/>
    <n v="2019"/>
    <s v="SPRING"/>
    <s v="SPRING"/>
    <s v="SPRING 2019"/>
    <s v="2018-2019"/>
    <n v="5266.6413084823171"/>
    <x v="4"/>
  </r>
  <r>
    <x v="0"/>
    <n v="2019"/>
    <x v="6"/>
    <s v="AM"/>
    <s v="EEUU"/>
    <x v="0"/>
    <s v="SPRING 2019"/>
    <s v="ACTIVE"/>
    <x v="137"/>
    <s v="DOLARES AMERICANOS / UNITED STATES DOLLAR"/>
    <s v="HOLLY SALES INC."/>
    <s v="TENNESSEE"/>
    <s v="ESTADOS UNIDOS EEUU"/>
    <n v="92"/>
    <n v="2019"/>
    <s v="SPRING"/>
    <s v="SPRING"/>
    <s v="SPRING 2019"/>
    <s v="2018-2019"/>
    <n v="3018"/>
    <x v="8"/>
  </r>
  <r>
    <x v="0"/>
    <n v="2019"/>
    <x v="6"/>
    <s v="AM"/>
    <s v="EEUU"/>
    <x v="0"/>
    <s v="SPRING 2019"/>
    <s v="ACTIVE"/>
    <x v="145"/>
    <s v="DOLARES AMERICANOS / UNITED STATES DOLLAR"/>
    <s v="HOLLY SALES INC."/>
    <s v="NORTH DAKOTA"/>
    <s v="ESTADOS UNIDOS EEUU"/>
    <n v="23"/>
    <n v="2019"/>
    <s v="SPRING"/>
    <s v="SPRING"/>
    <s v="SPRING 2019"/>
    <s v="2018-2019"/>
    <n v="741"/>
    <x v="8"/>
  </r>
  <r>
    <x v="0"/>
    <n v="2019"/>
    <x v="6"/>
    <s v="AM"/>
    <s v="EEUU"/>
    <x v="0"/>
    <s v="SPRING 2019"/>
    <s v="ACTIVE"/>
    <x v="259"/>
    <s v="DOLARES AMERICANOS / UNITED STATES DOLLAR"/>
    <s v="DENISE ARNETT"/>
    <s v="COLORADO"/>
    <s v="ESTADOS UNIDOS EEUU"/>
    <n v="58"/>
    <n v="2019"/>
    <s v="SPRING"/>
    <s v="SPRING"/>
    <s v="SPRING 2019"/>
    <s v="2018-2019"/>
    <n v="2285"/>
    <x v="14"/>
  </r>
  <r>
    <x v="0"/>
    <n v="2019"/>
    <x v="6"/>
    <s v="AM"/>
    <s v="EEUU"/>
    <x v="0"/>
    <s v="SPRING 2019"/>
    <s v="ACTIVE"/>
    <x v="340"/>
    <s v="DOLARES AMERICANOS / UNITED STATES DOLLAR"/>
    <s v="DENISE ARNETT"/>
    <s v="COLORADO"/>
    <s v="ESTADOS UNIDOS EEUU"/>
    <n v="45"/>
    <n v="2019"/>
    <s v="SPRING"/>
    <s v="SPRING"/>
    <s v="SPRING 2019"/>
    <s v="2018-2019"/>
    <n v="1540"/>
    <x v="14"/>
  </r>
  <r>
    <x v="0"/>
    <n v="2019"/>
    <x v="6"/>
    <s v="AM"/>
    <s v="EEUU"/>
    <x v="0"/>
    <s v="SPRING 2019"/>
    <s v="ACTIVE"/>
    <x v="341"/>
    <s v="DOLARES AMERICANOS / UNITED STATES DOLLAR"/>
    <s v="DENISE ARNETT"/>
    <s v="UTAH"/>
    <s v="ESTADOS UNIDOS EEUU"/>
    <n v="30"/>
    <n v="2019"/>
    <s v="SPRING"/>
    <s v="SPRING"/>
    <s v="SPRING 2019"/>
    <s v="2018-2019"/>
    <n v="1152"/>
    <x v="14"/>
  </r>
  <r>
    <x v="0"/>
    <n v="2019"/>
    <x v="6"/>
    <s v="AM"/>
    <s v="EEUU"/>
    <x v="0"/>
    <s v="SPRING 2019"/>
    <s v="ACTIVE"/>
    <x v="342"/>
    <s v="DOLARES AMERICANOS / UNITED STATES DOLLAR"/>
    <s v="DENISE ARNETT"/>
    <s v="COLORADO"/>
    <s v="ESTADOS UNIDOS EEUU"/>
    <n v="24"/>
    <n v="2019"/>
    <s v="SPRING"/>
    <s v="SPRING"/>
    <s v="SPRING 2019"/>
    <s v="2018-2019"/>
    <n v="804"/>
    <x v="14"/>
  </r>
  <r>
    <x v="0"/>
    <n v="2019"/>
    <x v="6"/>
    <s v="AM"/>
    <s v="EEUU"/>
    <x v="0"/>
    <s v="SPRING 2019"/>
    <s v="ACTIVE"/>
    <x v="343"/>
    <s v="DOLARES AMERICANOS / UNITED STATES DOLLAR"/>
    <s v="HOLLY SALES INC."/>
    <s v="MINNESOTA"/>
    <s v="ESTADOS UNIDOS EEUU"/>
    <n v="25"/>
    <n v="2019"/>
    <s v="SPRING"/>
    <s v="SPRING"/>
    <s v="SPRING 2019"/>
    <s v="2018-2019"/>
    <n v="825"/>
    <x v="8"/>
  </r>
  <r>
    <x v="0"/>
    <n v="2019"/>
    <x v="6"/>
    <s v="AM"/>
    <s v="EEUU"/>
    <x v="0"/>
    <s v="SPRING 2019"/>
    <s v="ACTIVE"/>
    <x v="337"/>
    <s v="DOLARES AMERICANOS / UNITED STATES DOLLAR"/>
    <s v="DENISE ARNETT"/>
    <s v="COLORADO"/>
    <s v="ESTADOS UNIDOS EEUU"/>
    <n v="45"/>
    <n v="2019"/>
    <s v="SPRING"/>
    <s v="SPRING"/>
    <s v="SPRING 2019"/>
    <s v="2018-2019"/>
    <n v="1414"/>
    <x v="14"/>
  </r>
  <r>
    <x v="0"/>
    <n v="2019"/>
    <x v="6"/>
    <s v="AM"/>
    <s v="EEUU"/>
    <x v="0"/>
    <s v="SPRING 2019"/>
    <s v="ACTIVE"/>
    <x v="344"/>
    <s v="DOLARES AMERICANOS / UNITED STATES DOLLAR"/>
    <s v="MIE MANNICHE"/>
    <s v="CALIFORNIA"/>
    <s v="ESTADOS UNIDOS EEUU"/>
    <n v="72"/>
    <n v="2019"/>
    <s v="SPRING"/>
    <s v="SPRING"/>
    <s v="SPRING 2019"/>
    <s v="2018-2019"/>
    <n v="2341"/>
    <x v="11"/>
  </r>
  <r>
    <x v="0"/>
    <n v="2019"/>
    <x v="6"/>
    <s v="AM"/>
    <s v="EEUU"/>
    <x v="0"/>
    <s v="SPRING 2019"/>
    <s v="ACTIVE"/>
    <x v="345"/>
    <s v="DOLARES AMERICANOS / UNITED STATES DOLLAR"/>
    <s v="LAURA BONG"/>
    <s v="TEXAS"/>
    <s v="ESTADOS UNIDOS EEUU"/>
    <n v="12"/>
    <n v="2019"/>
    <s v="SPRING"/>
    <s v="SPRING"/>
    <s v="SPRING 2019"/>
    <s v="2018-2019"/>
    <n v="425"/>
    <x v="6"/>
  </r>
  <r>
    <x v="0"/>
    <n v="2019"/>
    <x v="6"/>
    <s v="AM"/>
    <s v="EEUU"/>
    <x v="0"/>
    <s v="SPRING 2019"/>
    <s v="KIDS"/>
    <x v="268"/>
    <s v="DOLARES AMERICANOS / UNITED STATES DOLLAR"/>
    <s v="LAURA BONG"/>
    <s v="TEXAS"/>
    <s v="ESTADOS UNIDOS EEUU"/>
    <n v="4"/>
    <n v="2019"/>
    <s v="SPRING"/>
    <s v="SPRING"/>
    <s v="SPRING 2019"/>
    <s v="2018-2019"/>
    <n v="132"/>
    <x v="6"/>
  </r>
  <r>
    <x v="0"/>
    <n v="2019"/>
    <x v="6"/>
    <s v="AM"/>
    <s v="EEUU"/>
    <x v="0"/>
    <s v="SPRING 2019"/>
    <s v="KIDS"/>
    <x v="0"/>
    <s v="DOLARES AMERICANOS / UNITED STATES DOLLAR"/>
    <s v="PAIGE ALYSE STRAUGHAN"/>
    <s v="WASHINGTON"/>
    <s v="ESTADOS UNIDOS EEUU"/>
    <n v="52"/>
    <n v="2019"/>
    <s v="SPRING"/>
    <s v="SPRING"/>
    <s v="SPRING 2019"/>
    <s v="2018-2019"/>
    <n v="1492.0600000000004"/>
    <x v="0"/>
  </r>
  <r>
    <x v="0"/>
    <n v="2019"/>
    <x v="6"/>
    <s v="AM"/>
    <s v="EEUU"/>
    <x v="0"/>
    <s v="SPRING 2019"/>
    <s v="KIDS"/>
    <x v="190"/>
    <s v="DOLARES AMERICANOS / UNITED STATES DOLLAR"/>
    <s v="LAURA BONG"/>
    <s v="LOUISIANA"/>
    <s v="ESTADOS UNIDOS EEUU"/>
    <n v="10"/>
    <n v="2019"/>
    <s v="SPRING"/>
    <s v="SPRING"/>
    <s v="SPRING 2019"/>
    <s v="2018-2019"/>
    <n v="313"/>
    <x v="6"/>
  </r>
  <r>
    <x v="0"/>
    <n v="2019"/>
    <x v="6"/>
    <s v="AM"/>
    <s v="EEUU"/>
    <x v="0"/>
    <s v="SPRING 2019"/>
    <s v="KIDS"/>
    <x v="114"/>
    <s v="DOLARES AMERICANOS / UNITED STATES DOLLAR"/>
    <s v="ANITA M. HOPKINS"/>
    <s v="NEW JERSEY"/>
    <s v="ESTADOS UNIDOS EEUU"/>
    <n v="42"/>
    <n v="2019"/>
    <s v="SPRING"/>
    <s v="SPRING"/>
    <s v="SPRING 2019"/>
    <s v="2018-2019"/>
    <n v="1338"/>
    <x v="1"/>
  </r>
  <r>
    <x v="0"/>
    <n v="2019"/>
    <x v="6"/>
    <s v="AM"/>
    <s v="EEUU"/>
    <x v="0"/>
    <s v="SPRING 2019"/>
    <s v="KIDS"/>
    <x v="304"/>
    <s v="DOLARES AMERICANOS / UNITED STATES DOLLAR"/>
    <s v="LAURA BONG"/>
    <s v="TEXAS"/>
    <s v="ESTADOS UNIDOS EEUU"/>
    <n v="41"/>
    <n v="2019"/>
    <s v="SPRING"/>
    <s v="SPRING"/>
    <s v="SPRING 2019"/>
    <s v="2018-2019"/>
    <n v="1290"/>
    <x v="6"/>
  </r>
  <r>
    <x v="0"/>
    <n v="2019"/>
    <x v="6"/>
    <s v="AM"/>
    <s v="EEUU"/>
    <x v="0"/>
    <s v="SPRING 2019"/>
    <s v="KIDS"/>
    <x v="194"/>
    <s v="DOLARES AMERICANOS / UNITED STATES DOLLAR"/>
    <s v="BILL MILLER AND COMPANY"/>
    <s v="FLORIDA"/>
    <s v="ESTADOS UNIDOS EEUU"/>
    <n v="19"/>
    <n v="2019"/>
    <s v="SPRING"/>
    <s v="SPRING"/>
    <s v="SPRING 2019"/>
    <s v="2018-2019"/>
    <n v="586"/>
    <x v="2"/>
  </r>
  <r>
    <x v="0"/>
    <n v="2019"/>
    <x v="6"/>
    <s v="AM"/>
    <s v="EEUU"/>
    <x v="0"/>
    <s v="SPRING 2019"/>
    <s v="KIDS"/>
    <x v="86"/>
    <s v="DOLARES AMERICANOS / UNITED STATES DOLLAR"/>
    <s v="JULIUS ORTIZ MALDONADO"/>
    <s v="PUERTO RICO"/>
    <s v="PUERTO RICO"/>
    <n v="11"/>
    <n v="2019"/>
    <s v="SPRING"/>
    <s v="SPRING"/>
    <s v="SPRING 2019"/>
    <s v="2018-2019"/>
    <n v="348"/>
    <x v="15"/>
  </r>
  <r>
    <x v="0"/>
    <n v="2019"/>
    <x v="6"/>
    <s v="AM"/>
    <s v="EEUU"/>
    <x v="0"/>
    <s v="SPRING 2019"/>
    <s v="KIDS"/>
    <x v="5"/>
    <s v="DOLARES AMERICANOS / UNITED STATES DOLLAR"/>
    <s v="STEPHANIE VITALI"/>
    <s v="ONTARIO"/>
    <s v="CANADA"/>
    <n v="13"/>
    <n v="2019"/>
    <s v="SPRING"/>
    <s v="SPRING"/>
    <s v="SPRING 2019"/>
    <s v="2018-2019"/>
    <n v="422"/>
    <x v="4"/>
  </r>
  <r>
    <x v="0"/>
    <n v="2019"/>
    <x v="6"/>
    <s v="AM"/>
    <s v="EEUU"/>
    <x v="0"/>
    <s v="SPRING 2019"/>
    <s v="KIDS"/>
    <x v="139"/>
    <s v="DOLARES AMERICANOS / UNITED STATES DOLLAR"/>
    <s v="ANITA M. HOPKINS"/>
    <s v="MARYLAND"/>
    <s v="ESTADOS UNIDOS EEUU"/>
    <n v="74"/>
    <n v="2019"/>
    <s v="SPRING"/>
    <s v="SPRING"/>
    <s v="SPRING 2019"/>
    <s v="2018-2019"/>
    <n v="2324"/>
    <x v="1"/>
  </r>
  <r>
    <x v="0"/>
    <n v="2019"/>
    <x v="6"/>
    <s v="AM"/>
    <s v="EEUU"/>
    <x v="0"/>
    <s v="SPRING 2019"/>
    <s v="KIDS"/>
    <x v="55"/>
    <s v="DOLARES AMERICANOS / UNITED STATES DOLLAR"/>
    <s v="TS SALES MANAGEMENT INC."/>
    <s v="WASHINGTON"/>
    <s v="ESTADOS UNIDOS EEUU"/>
    <n v="200"/>
    <n v="2019"/>
    <s v="SPRING"/>
    <s v="SPRING"/>
    <s v="SPRING 2019"/>
    <s v="2018-2019"/>
    <n v="5980"/>
    <x v="0"/>
  </r>
  <r>
    <x v="0"/>
    <n v="2019"/>
    <x v="6"/>
    <s v="AM"/>
    <s v="EEUU"/>
    <x v="0"/>
    <s v="SPRING 2019"/>
    <s v="KIDS"/>
    <x v="90"/>
    <s v="DOLARES AMERICANOS / UNITED STATES DOLLAR"/>
    <s v="MIE MANNICHE"/>
    <s v="CALIFORNIA"/>
    <s v="ESTADOS UNIDOS EEUU"/>
    <n v="40"/>
    <n v="2019"/>
    <s v="SPRING"/>
    <s v="SPRING"/>
    <s v="SPRING 2019"/>
    <s v="2018-2019"/>
    <n v="1324"/>
    <x v="11"/>
  </r>
  <r>
    <x v="0"/>
    <n v="2019"/>
    <x v="6"/>
    <s v="AM"/>
    <s v="EEUU"/>
    <x v="0"/>
    <s v="SPRING 2019"/>
    <s v="KIDS"/>
    <x v="19"/>
    <s v="DOLARES AMERICANOS / UNITED STATES DOLLAR"/>
    <s v="HOLLY SALES INC."/>
    <s v="OHIO"/>
    <s v="ESTADOS UNIDOS EEUU"/>
    <n v="22"/>
    <n v="2019"/>
    <s v="SPRING"/>
    <s v="SPRING"/>
    <s v="SPRING 2019"/>
    <s v="2018-2019"/>
    <n v="699.5"/>
    <x v="8"/>
  </r>
  <r>
    <x v="0"/>
    <n v="2019"/>
    <x v="6"/>
    <s v="AM"/>
    <s v="EEUU"/>
    <x v="0"/>
    <s v="SPRING 2019"/>
    <s v="KIDS"/>
    <x v="75"/>
    <s v="DOLARES AMERICANOS / UNITED STATES DOLLAR"/>
    <s v="HOLLY SALES INC."/>
    <s v="IOWA"/>
    <s v="ESTADOS UNIDOS EEUU"/>
    <n v="51"/>
    <n v="2019"/>
    <s v="SPRING"/>
    <s v="SPRING"/>
    <s v="SPRING 2019"/>
    <s v="2018-2019"/>
    <n v="1419.84"/>
    <x v="8"/>
  </r>
  <r>
    <x v="0"/>
    <n v="2019"/>
    <x v="6"/>
    <s v="AM"/>
    <s v="EEUU"/>
    <x v="0"/>
    <s v="SPRING 2019"/>
    <s v="KIDS"/>
    <x v="316"/>
    <s v="DOLARES AMERICANOS / UNITED STATES DOLLAR"/>
    <s v="LAURA BONG"/>
    <s v="TEXAS"/>
    <s v="ESTADOS UNIDOS EEUU"/>
    <n v="13"/>
    <n v="2019"/>
    <s v="SPRING"/>
    <s v="SPRING"/>
    <s v="SPRING 2019"/>
    <s v="2018-2019"/>
    <n v="400"/>
    <x v="6"/>
  </r>
  <r>
    <x v="0"/>
    <n v="2019"/>
    <x v="6"/>
    <s v="AM"/>
    <s v="EEUU"/>
    <x v="0"/>
    <s v="SPRING 2019"/>
    <s v="KIDS"/>
    <x v="28"/>
    <s v="DOLARES AMERICANOS / UNITED STATES DOLLAR"/>
    <s v="PAIGE ALYSE STRAUGHAN"/>
    <s v="NEVADA"/>
    <s v="ESTADOS UNIDOS EEUU"/>
    <n v="764"/>
    <n v="2019"/>
    <s v="SPRING"/>
    <s v="SPRING"/>
    <s v="SPRING 2019"/>
    <s v="2018-2019"/>
    <n v="22943.67"/>
    <x v="0"/>
  </r>
  <r>
    <x v="0"/>
    <n v="2019"/>
    <x v="6"/>
    <s v="AM"/>
    <s v="EEUU"/>
    <x v="0"/>
    <s v="SPRING 2019"/>
    <s v="KIDS"/>
    <x v="115"/>
    <s v="DOLARES AMERICANOS / UNITED STATES DOLLAR"/>
    <s v="HOLLY SALES INC."/>
    <s v="MINNESOTA"/>
    <s v="ESTADOS UNIDOS EEUU"/>
    <n v="8"/>
    <n v="2019"/>
    <s v="SPRING"/>
    <s v="SPRING"/>
    <s v="SPRING 2019"/>
    <s v="2018-2019"/>
    <n v="260"/>
    <x v="8"/>
  </r>
  <r>
    <x v="0"/>
    <n v="2019"/>
    <x v="6"/>
    <s v="AM"/>
    <s v="EEUU"/>
    <x v="0"/>
    <s v="SPRING 2019"/>
    <s v="KIDS"/>
    <x v="261"/>
    <s v="DOLARES AMERICANOS / UNITED STATES DOLLAR"/>
    <s v="JUDITH ANN DEAL"/>
    <s v="HAWAII"/>
    <s v="ESTADOS UNIDOS EEUU"/>
    <n v="40"/>
    <n v="2019"/>
    <s v="SPRING"/>
    <s v="SPRING"/>
    <s v="SPRING 2019"/>
    <s v="2018-2019"/>
    <n v="1279"/>
    <x v="10"/>
  </r>
  <r>
    <x v="0"/>
    <n v="2019"/>
    <x v="6"/>
    <s v="AM"/>
    <s v="EEUU"/>
    <x v="0"/>
    <s v="SPRING 2019"/>
    <s v="KIDS"/>
    <x v="320"/>
    <s v="DOLARES AMERICANOS / UNITED STATES DOLLAR"/>
    <s v="ANITA M. HOPKINS"/>
    <s v="NEW YORK"/>
    <s v="ESTADOS UNIDOS EEUU"/>
    <n v="49"/>
    <n v="2019"/>
    <s v="SPRING"/>
    <s v="SPRING"/>
    <s v="SPRING 2019"/>
    <s v="2018-2019"/>
    <n v="1501"/>
    <x v="1"/>
  </r>
  <r>
    <x v="0"/>
    <n v="2019"/>
    <x v="6"/>
    <s v="AM"/>
    <s v="EEUU"/>
    <x v="0"/>
    <s v="SPRING 2019"/>
    <s v="KIDS"/>
    <x v="346"/>
    <s v="DOLARES AMERICANOS / UNITED STATES DOLLAR"/>
    <s v="LAURA BONG"/>
    <s v="LOUISIANA"/>
    <s v="ESTADOS UNIDOS EEUU"/>
    <n v="11"/>
    <n v="2019"/>
    <s v="SPRING"/>
    <s v="SPRING"/>
    <s v="SPRING 2019"/>
    <s v="2018-2019"/>
    <n v="356"/>
    <x v="6"/>
  </r>
  <r>
    <x v="0"/>
    <n v="2019"/>
    <x v="6"/>
    <s v="AM"/>
    <s v="EEUU"/>
    <x v="0"/>
    <s v="SPRING 2019"/>
    <s v="KIDS"/>
    <x v="321"/>
    <s v="DOLARES AMERICANOS / UNITED STATES DOLLAR"/>
    <s v="LAURA BONG"/>
    <s v="TEXAS"/>
    <s v="ESTADOS UNIDOS EEUU"/>
    <n v="8"/>
    <n v="2019"/>
    <s v="SPRING"/>
    <s v="SPRING"/>
    <s v="SPRING 2019"/>
    <s v="2018-2019"/>
    <n v="256"/>
    <x v="6"/>
  </r>
  <r>
    <x v="0"/>
    <n v="2019"/>
    <x v="6"/>
    <s v="AM"/>
    <s v="EEUU"/>
    <x v="0"/>
    <s v="SPRING 2019"/>
    <s v="KIDS"/>
    <x v="77"/>
    <s v="DOLARES AMERICANOS / UNITED STATES DOLLAR"/>
    <s v="ANITA M. HOPKINS"/>
    <s v="NEW HAMPSHIRE"/>
    <s v="ESTADOS UNIDOS EEUU"/>
    <n v="36"/>
    <n v="2019"/>
    <s v="SPRING"/>
    <s v="SPRING"/>
    <s v="SPRING 2019"/>
    <s v="2018-2019"/>
    <n v="1109.5"/>
    <x v="1"/>
  </r>
  <r>
    <x v="0"/>
    <n v="2019"/>
    <x v="6"/>
    <s v="AM"/>
    <s v="EEUU"/>
    <x v="0"/>
    <s v="SPRING 2019"/>
    <s v="KIDS"/>
    <x v="17"/>
    <s v="DOLARES AMERICANOS / UNITED STATES DOLLAR"/>
    <s v="LAURA BONG"/>
    <s v="MISSISSIPPI"/>
    <s v="ESTADOS UNIDOS EEUU"/>
    <n v="69"/>
    <n v="2019"/>
    <s v="SPRING"/>
    <s v="SPRING"/>
    <s v="SPRING 2019"/>
    <s v="2018-2019"/>
    <n v="2208"/>
    <x v="6"/>
  </r>
  <r>
    <x v="0"/>
    <n v="2019"/>
    <x v="6"/>
    <s v="AM"/>
    <s v="EEUU"/>
    <x v="0"/>
    <s v="SPRING 2019"/>
    <s v="KIDS"/>
    <x v="347"/>
    <s v="DOLARES AMERICANOS / UNITED STATES DOLLAR"/>
    <s v="ANITA M. HOPKINS"/>
    <s v="NEW JERSEY"/>
    <s v="ESTADOS UNIDOS EEUU"/>
    <n v="30"/>
    <n v="2019"/>
    <s v="SPRING"/>
    <s v="SPRING"/>
    <s v="SPRING 2019"/>
    <s v="2018-2019"/>
    <n v="970"/>
    <x v="1"/>
  </r>
  <r>
    <x v="0"/>
    <n v="2019"/>
    <x v="6"/>
    <s v="AM"/>
    <s v="EEUU"/>
    <x v="0"/>
    <s v="SPRING 2019"/>
    <s v="KIDS"/>
    <x v="348"/>
    <s v="DOLARES AMERICANOS / UNITED STATES DOLLAR"/>
    <s v="LAURA BONG"/>
    <s v="LOUISIANA"/>
    <s v="ESTADOS UNIDOS EEUU"/>
    <n v="23"/>
    <n v="2019"/>
    <s v="SPRING"/>
    <s v="SPRING"/>
    <s v="SPRING 2019"/>
    <s v="2018-2019"/>
    <n v="731"/>
    <x v="6"/>
  </r>
  <r>
    <x v="0"/>
    <n v="2019"/>
    <x v="6"/>
    <s v="AM"/>
    <s v="EEUU"/>
    <x v="0"/>
    <s v="SPRING 2019"/>
    <s v="KIDS"/>
    <x v="349"/>
    <s v="DOLARES AMERICANOS / UNITED STATES DOLLAR"/>
    <s v="ANITA M. HOPKINS"/>
    <s v="NEW JERSEY"/>
    <s v="ESTADOS UNIDOS EEUU"/>
    <n v="42"/>
    <n v="2019"/>
    <s v="SPRING"/>
    <s v="SPRING"/>
    <s v="SPRING 2019"/>
    <s v="2018-2019"/>
    <n v="1326"/>
    <x v="1"/>
  </r>
  <r>
    <x v="0"/>
    <n v="2019"/>
    <x v="6"/>
    <s v="AM"/>
    <s v="EEUU"/>
    <x v="0"/>
    <s v="SPRING 2019"/>
    <s v="KIDS"/>
    <x v="251"/>
    <s v="DOLARES AMERICANOS / UNITED STATES DOLLAR"/>
    <s v="DENISE ARNETT"/>
    <s v="WASHINGTON"/>
    <s v="ESTADOS UNIDOS EEUU"/>
    <n v="33"/>
    <n v="2019"/>
    <s v="SPRING"/>
    <s v="SPRING"/>
    <s v="SPRING 2019"/>
    <s v="2018-2019"/>
    <n v="1122"/>
    <x v="14"/>
  </r>
  <r>
    <x v="0"/>
    <n v="2019"/>
    <x v="6"/>
    <s v="AM"/>
    <s v="EEUU"/>
    <x v="0"/>
    <s v="SPRING 2019"/>
    <s v="KIDS"/>
    <x v="254"/>
    <s v="DOLARES AMERICANOS / UNITED STATES DOLLAR"/>
    <s v="ANITA M. HOPKINS"/>
    <s v="NEW YORK"/>
    <s v="ESTADOS UNIDOS EEUU"/>
    <n v="507"/>
    <n v="2019"/>
    <s v="SPRING"/>
    <s v="SPRING"/>
    <s v="SPRING 2019"/>
    <s v="2018-2019"/>
    <n v="14474.699999999999"/>
    <x v="1"/>
  </r>
  <r>
    <x v="0"/>
    <n v="2019"/>
    <x v="6"/>
    <s v="AM"/>
    <s v="EEUU"/>
    <x v="0"/>
    <s v="SPRING 2019"/>
    <s v="KIDS"/>
    <x v="308"/>
    <s v="DOLARES AMERICANOS / UNITED STATES DOLLAR"/>
    <s v="BILL MILLER AND COMPANY"/>
    <s v="ALABAMA"/>
    <s v="ESTADOS UNIDOS EEUU"/>
    <n v="90"/>
    <n v="2019"/>
    <s v="SPRING"/>
    <s v="SPRING"/>
    <s v="SPRING 2019"/>
    <s v="2018-2019"/>
    <n v="2849"/>
    <x v="2"/>
  </r>
  <r>
    <x v="0"/>
    <n v="2019"/>
    <x v="6"/>
    <s v="AM"/>
    <s v="EEUU"/>
    <x v="0"/>
    <s v="SPRING 2019"/>
    <s v="KIDS"/>
    <x v="336"/>
    <s v="DOLARES AMERICANOS / UNITED STATES DOLLAR"/>
    <s v="LAURA BONG"/>
    <s v="TEXAS"/>
    <s v="ESTADOS UNIDOS EEUU"/>
    <n v="42"/>
    <n v="2019"/>
    <s v="SPRING"/>
    <s v="SPRING"/>
    <s v="SPRING 2019"/>
    <s v="2018-2019"/>
    <n v="1349.5"/>
    <x v="6"/>
  </r>
  <r>
    <x v="0"/>
    <n v="2019"/>
    <x v="6"/>
    <s v="AM"/>
    <s v="EEUU"/>
    <x v="0"/>
    <s v="SPRING 2019"/>
    <s v="KIDS"/>
    <x v="350"/>
    <s v="DOLARES AMERICANOS / UNITED STATES DOLLAR"/>
    <s v="LAURA BONG"/>
    <s v="MISSISSIPPI"/>
    <s v="ESTADOS UNIDOS EEUU"/>
    <n v="57"/>
    <n v="2019"/>
    <s v="SPRING"/>
    <s v="SPRING"/>
    <s v="SPRING 2019"/>
    <s v="2018-2019"/>
    <n v="1802.5"/>
    <x v="6"/>
  </r>
  <r>
    <x v="0"/>
    <n v="2019"/>
    <x v="6"/>
    <s v="AM"/>
    <s v="EEUU"/>
    <x v="0"/>
    <s v="SPRING 2019"/>
    <s v="TRUNKS"/>
    <x v="268"/>
    <s v="DOLARES AMERICANOS / UNITED STATES DOLLAR"/>
    <s v="LAURA BONG"/>
    <s v="TEXAS"/>
    <s v="ESTADOS UNIDOS EEUU"/>
    <n v="3"/>
    <n v="2019"/>
    <s v="SPRING"/>
    <s v="SPRING"/>
    <s v="SPRING 2019"/>
    <s v="2018-2019"/>
    <n v="73.5"/>
    <x v="6"/>
  </r>
  <r>
    <x v="0"/>
    <n v="2019"/>
    <x v="6"/>
    <s v="AM"/>
    <s v="EEUU"/>
    <x v="0"/>
    <s v="SPRING 2019"/>
    <s v="TRUNKS"/>
    <x v="0"/>
    <s v="DOLARES AMERICANOS / UNITED STATES DOLLAR"/>
    <s v="PAIGE ALYSE STRAUGHAN"/>
    <s v="WASHINGTON"/>
    <s v="ESTADOS UNIDOS EEUU"/>
    <n v="64"/>
    <n v="2019"/>
    <s v="SPRING"/>
    <s v="SPRING"/>
    <s v="SPRING 2019"/>
    <s v="2018-2019"/>
    <n v="2064.4800000000014"/>
    <x v="0"/>
  </r>
  <r>
    <x v="0"/>
    <n v="2019"/>
    <x v="6"/>
    <s v="AM"/>
    <s v="EEUU"/>
    <x v="0"/>
    <s v="SPRING 2019"/>
    <s v="TRUNKS"/>
    <x v="5"/>
    <s v="DOLARES AMERICANOS / UNITED STATES DOLLAR"/>
    <s v="STEPHANIE VITALI"/>
    <s v="ONTARIO"/>
    <s v="CANADA"/>
    <n v="1"/>
    <n v="2019"/>
    <s v="SPRING"/>
    <s v="SPRING"/>
    <s v="SPRING 2019"/>
    <s v="2018-2019"/>
    <n v="35"/>
    <x v="4"/>
  </r>
  <r>
    <x v="0"/>
    <n v="2019"/>
    <x v="6"/>
    <s v="AM"/>
    <s v="EEUU"/>
    <x v="0"/>
    <s v="SPRING 2019"/>
    <s v="TRUNKS"/>
    <x v="311"/>
    <s v="DOLARES AMERICANOS / UNITED STATES DOLLAR"/>
    <s v="DENISE ARNETT"/>
    <s v="COLORADO"/>
    <s v="ESTADOS UNIDOS EEUU"/>
    <n v="8"/>
    <n v="2019"/>
    <s v="SPRING"/>
    <s v="SPRING"/>
    <s v="SPRING 2019"/>
    <s v="2018-2019"/>
    <n v="280"/>
    <x v="14"/>
  </r>
  <r>
    <x v="0"/>
    <n v="2019"/>
    <x v="6"/>
    <s v="AM"/>
    <s v="EEUU"/>
    <x v="0"/>
    <s v="SPRING 2019"/>
    <s v="TRUNKS"/>
    <x v="19"/>
    <s v="DOLARES AMERICANOS / UNITED STATES DOLLAR"/>
    <s v="HOLLY SALES INC."/>
    <s v="OHIO"/>
    <s v="ESTADOS UNIDOS EEUU"/>
    <n v="2"/>
    <n v="2019"/>
    <s v="SPRING"/>
    <s v="SPRING"/>
    <s v="SPRING 2019"/>
    <s v="2018-2019"/>
    <n v="49"/>
    <x v="8"/>
  </r>
  <r>
    <x v="0"/>
    <n v="2019"/>
    <x v="6"/>
    <s v="AM"/>
    <s v="EEUU"/>
    <x v="0"/>
    <s v="SPRING 2019"/>
    <s v="TRUNKS"/>
    <x v="28"/>
    <s v="DOLARES AMERICANOS / UNITED STATES DOLLAR"/>
    <s v="PAIGE ALYSE STRAUGHAN"/>
    <s v="NEVADA"/>
    <s v="ESTADOS UNIDOS EEUU"/>
    <n v="32"/>
    <n v="2019"/>
    <s v="SPRING"/>
    <s v="SPRING"/>
    <s v="SPRING 2019"/>
    <s v="2018-2019"/>
    <n v="744.6400000000001"/>
    <x v="0"/>
  </r>
  <r>
    <x v="0"/>
    <n v="2019"/>
    <x v="6"/>
    <s v="AM"/>
    <s v="EEUU"/>
    <x v="0"/>
    <s v="SPRING 2019"/>
    <s v="TRUNKS"/>
    <x v="321"/>
    <s v="DOLARES AMERICANOS / UNITED STATES DOLLAR"/>
    <s v="LAURA BONG"/>
    <s v="TEXAS"/>
    <s v="ESTADOS UNIDOS EEUU"/>
    <n v="2"/>
    <n v="2019"/>
    <s v="SPRING"/>
    <s v="SPRING"/>
    <s v="SPRING 2019"/>
    <s v="2018-2019"/>
    <n v="49"/>
    <x v="6"/>
  </r>
  <r>
    <x v="0"/>
    <n v="2019"/>
    <x v="6"/>
    <s v="AM"/>
    <s v="EEUU"/>
    <x v="0"/>
    <s v="SPRING 2019"/>
    <s v="TRUNKS"/>
    <x v="350"/>
    <s v="DOLARES AMERICANOS / UNITED STATES DOLLAR"/>
    <s v="LAURA BONG"/>
    <s v="MISSISSIPPI"/>
    <s v="ESTADOS UNIDOS EEUU"/>
    <n v="8"/>
    <n v="2019"/>
    <s v="SPRING"/>
    <s v="SPRING"/>
    <s v="SPRING 2019"/>
    <s v="2018-2019"/>
    <n v="196"/>
    <x v="6"/>
  </r>
  <r>
    <x v="0"/>
    <n v="2019"/>
    <x v="6"/>
    <s v="AM"/>
    <s v="EEUU"/>
    <x v="0"/>
    <s v="SPRING 2019"/>
    <s v="BEACHWEAR"/>
    <x v="187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57"/>
    <x v="2"/>
  </r>
  <r>
    <x v="0"/>
    <n v="2019"/>
    <x v="6"/>
    <s v="AM"/>
    <s v="EEUU"/>
    <x v="0"/>
    <s v="SPRING 2019"/>
    <s v="BEACHWEAR"/>
    <x v="0"/>
    <s v="DOLARES AMERICANOS / UNITED STATES DOLLAR"/>
    <s v="PAIGE ALYSE STRAUGHAN"/>
    <s v="WASHINGTON"/>
    <s v="ESTADOS UNIDOS EEUU"/>
    <n v="155"/>
    <n v="2019"/>
    <s v="SPRING"/>
    <s v="SPRING"/>
    <s v="SPRING 2019"/>
    <s v="2018-2019"/>
    <n v="5679.9800000000068"/>
    <x v="0"/>
  </r>
  <r>
    <x v="0"/>
    <n v="2019"/>
    <x v="6"/>
    <s v="AM"/>
    <s v="EEUU"/>
    <x v="0"/>
    <s v="SPRING 2019"/>
    <s v="BEACHWEAR"/>
    <x v="99"/>
    <s v="DOLARES AMERICANOS / UNITED STATES DOLLAR"/>
    <s v="DENISE ARNETT"/>
    <s v="UTAH"/>
    <s v="ESTADOS UNIDOS EEUU"/>
    <n v="50"/>
    <n v="2019"/>
    <s v="SPRING"/>
    <s v="SPRING"/>
    <s v="SPRING 2019"/>
    <s v="2018-2019"/>
    <n v="2042.5"/>
    <x v="14"/>
  </r>
  <r>
    <x v="0"/>
    <n v="2019"/>
    <x v="6"/>
    <s v="AM"/>
    <s v="EEUU"/>
    <x v="0"/>
    <s v="SPRING 2019"/>
    <s v="BEACHWEAR"/>
    <x v="85"/>
    <s v="DOLARES AMERICANOS / UNITED STATES DOLLAR"/>
    <s v="JUDITH ANN DEAL"/>
    <s v="HAWAII"/>
    <s v="ESTADOS UNIDOS EEUU"/>
    <n v="7"/>
    <n v="2019"/>
    <s v="SPRING"/>
    <s v="SPRING"/>
    <s v="SPRING 2019"/>
    <s v="2018-2019"/>
    <n v="231"/>
    <x v="10"/>
  </r>
  <r>
    <x v="0"/>
    <n v="2019"/>
    <x v="6"/>
    <s v="AM"/>
    <s v="EEUU"/>
    <x v="0"/>
    <s v="SPRING 2019"/>
    <s v="BEACHWEAR"/>
    <x v="189"/>
    <s v="DOLAR CANADIENSE / CANADIAN DOLLAR"/>
    <s v="SHOUTOUTAGENCY"/>
    <s v="BRITISH COLUMBIA"/>
    <s v="CANADA"/>
    <n v="1"/>
    <n v="2019"/>
    <s v="SPRING"/>
    <s v="SPRING"/>
    <s v="SPRING 2019"/>
    <s v="2018-2019"/>
    <n v="55.534423735260553"/>
    <x v="3"/>
  </r>
  <r>
    <x v="0"/>
    <n v="2019"/>
    <x v="6"/>
    <s v="AM"/>
    <s v="EEUU"/>
    <x v="0"/>
    <s v="SPRING 2019"/>
    <s v="BEACHWEAR"/>
    <x v="190"/>
    <s v="DOLARES AMERICANOS / UNITED STATES DOLLAR"/>
    <s v="LAURA BONG"/>
    <s v="LOUISIANA"/>
    <s v="ESTADOS UNIDOS EEUU"/>
    <n v="5"/>
    <n v="2019"/>
    <s v="SPRING"/>
    <s v="SPRING"/>
    <s v="SPRING 2019"/>
    <s v="2018-2019"/>
    <n v="240"/>
    <x v="6"/>
  </r>
  <r>
    <x v="0"/>
    <n v="2019"/>
    <x v="6"/>
    <s v="AM"/>
    <s v="EEUU"/>
    <x v="0"/>
    <s v="SPRING 2019"/>
    <s v="BEACHWEAR"/>
    <x v="272"/>
    <s v="DOLARES AMERICANOS / UNITED STATES DOLLAR"/>
    <s v="HOLLY SALES INC."/>
    <s v="MINNESOTA"/>
    <s v="ESTADOS UNIDOS EEUU"/>
    <n v="2"/>
    <n v="2019"/>
    <s v="SPRING"/>
    <s v="SPRING"/>
    <s v="SPRING 2019"/>
    <s v="2018-2019"/>
    <n v="90"/>
    <x v="8"/>
  </r>
  <r>
    <x v="0"/>
    <n v="2019"/>
    <x v="6"/>
    <s v="AM"/>
    <s v="EEUU"/>
    <x v="0"/>
    <s v="SPRING 2019"/>
    <s v="BEACHWEAR"/>
    <x v="231"/>
    <s v="DOLAR CANADIENSE / CANADIAN DOLLAR"/>
    <s v="STEPHANIE VITALI"/>
    <s v="ONTARIO"/>
    <s v="CANADA"/>
    <n v="3"/>
    <n v="2019"/>
    <s v="SPRING"/>
    <s v="SPRING"/>
    <s v="SPRING 2019"/>
    <s v="2018-2019"/>
    <n v="143.02015975656144"/>
    <x v="4"/>
  </r>
  <r>
    <x v="0"/>
    <n v="2019"/>
    <x v="6"/>
    <s v="AM"/>
    <s v="EEUU"/>
    <x v="0"/>
    <s v="SPRING 2019"/>
    <s v="BEACHWEAR"/>
    <x v="193"/>
    <s v="DOLARES AMERICANOS / UNITED STATES DOLLAR"/>
    <s v="BILL MILLER AND COMPANY"/>
    <s v="VIRGIN ISLANDS"/>
    <s v="ESTADOS UNIDOS EEUU"/>
    <n v="15"/>
    <n v="2019"/>
    <s v="SPRING"/>
    <s v="SPRING"/>
    <s v="SPRING 2019"/>
    <s v="2018-2019"/>
    <n v="641"/>
    <x v="2"/>
  </r>
  <r>
    <x v="0"/>
    <n v="2019"/>
    <x v="6"/>
    <s v="AM"/>
    <s v="EEUU"/>
    <x v="0"/>
    <s v="SPRING 2019"/>
    <s v="BEACHWEAR"/>
    <x v="194"/>
    <s v="DOLARES AMERICANOS / UNITED STATES DOLLAR"/>
    <s v="BILL MILLER AND COMPANY"/>
    <s v="FLORIDA"/>
    <s v="ESTADOS UNIDOS EEUU"/>
    <n v="17"/>
    <n v="2019"/>
    <s v="SPRING"/>
    <s v="SPRING"/>
    <s v="SPRING 2019"/>
    <s v="2018-2019"/>
    <n v="729"/>
    <x v="2"/>
  </r>
  <r>
    <x v="0"/>
    <n v="2019"/>
    <x v="6"/>
    <s v="AM"/>
    <s v="EEUU"/>
    <x v="0"/>
    <s v="SPRING 2019"/>
    <s v="BEACHWEAR"/>
    <x v="48"/>
    <s v="DOLARES AMERICANOS / UNITED STATES DOLLAR"/>
    <s v="PHYLLIS POSNER"/>
    <s v="CALIFORNIA"/>
    <s v="ESTADOS UNIDOS EEUU"/>
    <n v="28"/>
    <n v="2019"/>
    <s v="SPRING"/>
    <s v="SPRING"/>
    <s v="SPRING 2019"/>
    <s v="2018-2019"/>
    <n v="817.80000000000007"/>
    <x v="5"/>
  </r>
  <r>
    <x v="0"/>
    <n v="2019"/>
    <x v="6"/>
    <s v="AM"/>
    <s v="EEUU"/>
    <x v="0"/>
    <s v="SPRING 2019"/>
    <s v="BEACHWEAR"/>
    <x v="86"/>
    <s v="DOLARES AMERICANOS / UNITED STATES DOLLAR"/>
    <s v="JULIUS ORTIZ MALDONADO"/>
    <s v="PUERTO RICO"/>
    <s v="PUERTO RICO"/>
    <n v="2"/>
    <n v="2019"/>
    <s v="SPRING"/>
    <s v="SPRING"/>
    <s v="SPRING 2019"/>
    <s v="2018-2019"/>
    <n v="134"/>
    <x v="15"/>
  </r>
  <r>
    <x v="0"/>
    <n v="2019"/>
    <x v="6"/>
    <s v="AM"/>
    <s v="EEUU"/>
    <x v="0"/>
    <s v="SPRING 2019"/>
    <s v="BEACHWEAR"/>
    <x v="155"/>
    <s v="DOLARES AMERICANOS / UNITED STATES DOLLAR"/>
    <s v="BILL MILLER AND COMPANY"/>
    <s v="FLORIDA"/>
    <s v="ESTADOS UNIDOS EEUU"/>
    <n v="10"/>
    <n v="2019"/>
    <s v="SPRING"/>
    <s v="SPRING"/>
    <s v="SPRING 2019"/>
    <s v="2018-2019"/>
    <n v="450"/>
    <x v="2"/>
  </r>
  <r>
    <x v="0"/>
    <n v="2019"/>
    <x v="6"/>
    <s v="AM"/>
    <s v="EEUU"/>
    <x v="0"/>
    <s v="SPRING 2019"/>
    <s v="BEACHWEAR"/>
    <x v="232"/>
    <s v="DOLARES AMERICANOS / UNITED STATES DOLLAR"/>
    <s v="HOLLY SALES INC."/>
    <s v="MINNESOTA"/>
    <s v="ESTADOS UNIDOS EEUU"/>
    <n v="3"/>
    <n v="2019"/>
    <s v="SPRING"/>
    <s v="SPRING"/>
    <s v="SPRING 2019"/>
    <s v="2018-2019"/>
    <n v="171"/>
    <x v="8"/>
  </r>
  <r>
    <x v="0"/>
    <n v="2019"/>
    <x v="6"/>
    <s v="AM"/>
    <s v="EEUU"/>
    <x v="0"/>
    <s v="SPRING 2019"/>
    <s v="BEACHWEAR"/>
    <x v="5"/>
    <s v="DOLARES AMERICANOS / UNITED STATES DOLLAR"/>
    <s v="STEPHANIE VITALI"/>
    <s v="ONTARIO"/>
    <s v="CANADA"/>
    <n v="32"/>
    <n v="2019"/>
    <s v="SPRING"/>
    <s v="SPRING"/>
    <s v="SPRING 2019"/>
    <s v="2018-2019"/>
    <n v="1381"/>
    <x v="4"/>
  </r>
  <r>
    <x v="0"/>
    <n v="2019"/>
    <x v="6"/>
    <s v="AM"/>
    <s v="EEUU"/>
    <x v="0"/>
    <s v="SPRING 2019"/>
    <s v="BEACHWEAR"/>
    <x v="139"/>
    <s v="DOLARES AMERICANOS / UNITED STATES DOLLAR"/>
    <s v="ANITA M. HOPKINS"/>
    <s v="MARYLAND"/>
    <s v="ESTADOS UNIDOS EEUU"/>
    <n v="20"/>
    <n v="2019"/>
    <s v="SPRING"/>
    <s v="SPRING"/>
    <s v="SPRING 2019"/>
    <s v="2018-2019"/>
    <n v="780"/>
    <x v="1"/>
  </r>
  <r>
    <x v="0"/>
    <n v="2019"/>
    <x v="6"/>
    <s v="AM"/>
    <s v="EEUU"/>
    <x v="0"/>
    <s v="SPRING 2019"/>
    <s v="BEACHWEAR"/>
    <x v="122"/>
    <s v="DOLARES AMERICANOS / UNITED STATES DOLLAR"/>
    <s v="BILL MILLER AND COMPANY"/>
    <s v="WESTMOORINGS BY THE SEA"/>
    <s v="TRINIDAD Y TOBAGO"/>
    <n v="12"/>
    <n v="2019"/>
    <s v="SPRING"/>
    <s v="SPRING"/>
    <s v="SPRING 2019"/>
    <s v="2018-2019"/>
    <n v="633"/>
    <x v="2"/>
  </r>
  <r>
    <x v="0"/>
    <n v="2019"/>
    <x v="6"/>
    <s v="AM"/>
    <s v="EEUU"/>
    <x v="0"/>
    <s v="SPRING 2019"/>
    <s v="BEACHWEAR"/>
    <x v="100"/>
    <s v="DOLAR CANADIENSE / CANADIAN DOLLAR"/>
    <s v="JULIE BERTRAND"/>
    <s v="QUEBEC"/>
    <s v="CANADA"/>
    <n v="15"/>
    <n v="2019"/>
    <s v="SPRING"/>
    <s v="SPRING"/>
    <s v="SPRING 2019"/>
    <s v="2018-2019"/>
    <n v="663.3701027006465"/>
    <x v="7"/>
  </r>
  <r>
    <x v="0"/>
    <n v="2019"/>
    <x v="6"/>
    <s v="AM"/>
    <s v="EEUU"/>
    <x v="0"/>
    <s v="SPRING 2019"/>
    <s v="BEACHWEAR"/>
    <x v="25"/>
    <s v="DOLARES AMERICANOS / UNITED STATES DOLLAR"/>
    <s v="JUDITH ANN DEAL"/>
    <s v="HAWAII"/>
    <s v="ESTADOS UNIDOS EEUU"/>
    <n v="34"/>
    <n v="2019"/>
    <s v="SPRING"/>
    <s v="SPRING"/>
    <s v="SPRING 2019"/>
    <s v="2018-2019"/>
    <n v="1571.3"/>
    <x v="10"/>
  </r>
  <r>
    <x v="0"/>
    <n v="2019"/>
    <x v="6"/>
    <s v="AM"/>
    <s v="EEUU"/>
    <x v="0"/>
    <s v="SPRING 2019"/>
    <s v="BEACHWEAR"/>
    <x v="123"/>
    <s v="DOLARES AMERICANOS / UNITED STATES DOLLAR"/>
    <s v="JUDITH ANN DEAL"/>
    <s v="HAWAII"/>
    <s v="ESTADOS UNIDOS EEUU"/>
    <n v="18"/>
    <n v="2019"/>
    <s v="SPRING"/>
    <s v="SPRING"/>
    <s v="SPRING 2019"/>
    <s v="2018-2019"/>
    <n v="612"/>
    <x v="10"/>
  </r>
  <r>
    <x v="0"/>
    <n v="2019"/>
    <x v="6"/>
    <s v="AM"/>
    <s v="EEUU"/>
    <x v="0"/>
    <s v="SPRING 2019"/>
    <s v="BEACHWEAR"/>
    <x v="233"/>
    <s v="DOLARES AMERICANOS / UNITED STATES DOLLAR"/>
    <s v="HOLLY SALES INC."/>
    <s v="MINNESOTA"/>
    <s v="ESTADOS UNIDOS EEUU"/>
    <n v="37"/>
    <n v="2019"/>
    <s v="SPRING"/>
    <s v="SPRING"/>
    <s v="SPRING 2019"/>
    <s v="2018-2019"/>
    <n v="1769"/>
    <x v="8"/>
  </r>
  <r>
    <x v="0"/>
    <n v="2019"/>
    <x v="6"/>
    <s v="AM"/>
    <s v="EEUU"/>
    <x v="0"/>
    <s v="SPRING 2019"/>
    <s v="BEACHWEAR"/>
    <x v="55"/>
    <s v="DOLARES AMERICANOS / UNITED STATES DOLLAR"/>
    <s v="PAIGE ALYSE STRAUGHAN"/>
    <s v="WASHINGTON"/>
    <s v="ESTADOS UNIDOS EEUU"/>
    <n v="120"/>
    <n v="2019"/>
    <s v="SPRING"/>
    <s v="SPRING"/>
    <s v="SPRING 2019"/>
    <s v="2018-2019"/>
    <n v="6844.7999999999993"/>
    <x v="0"/>
  </r>
  <r>
    <x v="0"/>
    <n v="2019"/>
    <x v="6"/>
    <s v="AM"/>
    <s v="EEUU"/>
    <x v="0"/>
    <s v="SPRING 2019"/>
    <s v="BEACHWEAR"/>
    <x v="89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94.03999999999996"/>
    <x v="2"/>
  </r>
  <r>
    <x v="0"/>
    <n v="2019"/>
    <x v="6"/>
    <s v="AM"/>
    <s v="EEUU"/>
    <x v="0"/>
    <s v="SPRING 2019"/>
    <s v="BEACHWEAR"/>
    <x v="18"/>
    <s v="DOLARES AMERICANOS / UNITED STATES DOLLAR"/>
    <s v="LAURA BONG"/>
    <s v="TEXAS"/>
    <s v="ESTADOS UNIDOS EEUU"/>
    <n v="6"/>
    <n v="2019"/>
    <s v="SPRING"/>
    <s v="SPRING"/>
    <s v="SPRING 2019"/>
    <s v="2018-2019"/>
    <n v="206"/>
    <x v="6"/>
  </r>
  <r>
    <x v="0"/>
    <n v="2019"/>
    <x v="6"/>
    <s v="AM"/>
    <s v="EEUU"/>
    <x v="0"/>
    <s v="SPRING 2019"/>
    <s v="BEACHWEAR"/>
    <x v="26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33"/>
    <x v="2"/>
  </r>
  <r>
    <x v="0"/>
    <n v="2019"/>
    <x v="6"/>
    <s v="AM"/>
    <s v="EEUU"/>
    <x v="0"/>
    <s v="SPRING 2019"/>
    <s v="BEACHWEAR"/>
    <x v="19"/>
    <s v="DOLARES AMERICANOS / UNITED STATES DOLLAR"/>
    <s v="HOLLY SALES INC."/>
    <s v="OHIO"/>
    <s v="ESTADOS UNIDOS EEUU"/>
    <n v="8"/>
    <n v="2019"/>
    <s v="SPRING"/>
    <s v="SPRING"/>
    <s v="SPRING 2019"/>
    <s v="2018-2019"/>
    <n v="384"/>
    <x v="8"/>
  </r>
  <r>
    <x v="0"/>
    <n v="2019"/>
    <x v="6"/>
    <s v="AM"/>
    <s v="EEUU"/>
    <x v="0"/>
    <s v="SPRING 2019"/>
    <s v="BEACHWEAR"/>
    <x v="313"/>
    <s v="DOLARES AMERICANOS / UNITED STATES DOLLAR"/>
    <s v="LAURA BONG"/>
    <s v="MISSISSIPPI"/>
    <s v="ESTADOS UNIDOS EEUU"/>
    <n v="1"/>
    <n v="2019"/>
    <s v="SPRING"/>
    <s v="SPRING"/>
    <s v="SPRING 2019"/>
    <s v="2018-2019"/>
    <n v="48"/>
    <x v="6"/>
  </r>
  <r>
    <x v="0"/>
    <n v="2019"/>
    <x v="6"/>
    <s v="AM"/>
    <s v="EEUU"/>
    <x v="0"/>
    <s v="SPRING 2019"/>
    <s v="BEACHWEAR"/>
    <x v="2"/>
    <s v="DOLARES AMERICANOS / UNITED STATES DOLLAR"/>
    <s v="BILL MILLER AND COMPANY"/>
    <s v="FLORIDA"/>
    <s v="ESTADOS UNIDOS EEUU"/>
    <n v="2"/>
    <n v="2019"/>
    <s v="SPRING"/>
    <s v="SPRING"/>
    <s v="SPRING 2019"/>
    <s v="2018-2019"/>
    <n v="68"/>
    <x v="2"/>
  </r>
  <r>
    <x v="0"/>
    <n v="2019"/>
    <x v="6"/>
    <s v="AM"/>
    <s v="EEUU"/>
    <x v="0"/>
    <s v="SPRING 2019"/>
    <s v="BEACHWEAR"/>
    <x v="234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29"/>
    <x v="2"/>
  </r>
  <r>
    <x v="0"/>
    <n v="2019"/>
    <x v="6"/>
    <s v="AM"/>
    <s v="EEUU"/>
    <x v="0"/>
    <s v="SPRING 2019"/>
    <s v="BEACHWEAR"/>
    <x v="316"/>
    <s v="DOLARES AMERICANOS / UNITED STATES DOLLAR"/>
    <s v="LAURA BONG"/>
    <s v="TEXAS"/>
    <s v="ESTADOS UNIDOS EEUU"/>
    <n v="5"/>
    <n v="2019"/>
    <s v="SPRING"/>
    <s v="SPRING"/>
    <s v="SPRING 2019"/>
    <s v="2018-2019"/>
    <n v="231"/>
    <x v="6"/>
  </r>
  <r>
    <x v="0"/>
    <n v="2019"/>
    <x v="6"/>
    <s v="AM"/>
    <s v="EEUU"/>
    <x v="0"/>
    <s v="SPRING 2019"/>
    <s v="BEACHWEAR"/>
    <x v="28"/>
    <s v="DOLARES AMERICANOS / UNITED STATES DOLLAR"/>
    <s v="PAIGE ALYSE STRAUGHAN"/>
    <s v="NEVADA"/>
    <s v="ESTADOS UNIDOS EEUU"/>
    <n v="116"/>
    <n v="2019"/>
    <s v="SPRING"/>
    <s v="SPRING"/>
    <s v="SPRING 2019"/>
    <s v="2018-2019"/>
    <n v="3678.82"/>
    <x v="0"/>
  </r>
  <r>
    <x v="0"/>
    <n v="2019"/>
    <x v="6"/>
    <s v="AM"/>
    <s v="EEUU"/>
    <x v="0"/>
    <s v="SPRING 2019"/>
    <s v="BEACHWEAR"/>
    <x v="128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420"/>
    <x v="2"/>
  </r>
  <r>
    <x v="0"/>
    <n v="2019"/>
    <x v="6"/>
    <s v="AM"/>
    <s v="EEUU"/>
    <x v="0"/>
    <s v="SPRING 2019"/>
    <s v="BEACHWEAR"/>
    <x v="72"/>
    <s v="DOLARES AMERICANOS / UNITED STATES DOLLAR"/>
    <s v="PAIGE ALYSE STRAUGHAN"/>
    <s v="ONTARIO"/>
    <s v="CANADA"/>
    <n v="25"/>
    <n v="2019"/>
    <s v="SPRING"/>
    <s v="SPRING"/>
    <s v="SPRING 2019"/>
    <s v="2018-2019"/>
    <n v="1311"/>
    <x v="0"/>
  </r>
  <r>
    <x v="0"/>
    <n v="2019"/>
    <x v="6"/>
    <s v="AM"/>
    <s v="EEUU"/>
    <x v="0"/>
    <s v="SPRING 2019"/>
    <s v="BEACHWEAR"/>
    <x v="129"/>
    <s v="DOLARES AMERICANOS / UNITED STATES DOLLAR"/>
    <s v="BILL MILLER AND COMPANY"/>
    <s v="FLORIDA"/>
    <s v="ESTADOS UNIDOS EEUU"/>
    <n v="21"/>
    <n v="2019"/>
    <s v="SPRING"/>
    <s v="SPRING"/>
    <s v="SPRING 2019"/>
    <s v="2018-2019"/>
    <n v="987"/>
    <x v="2"/>
  </r>
  <r>
    <x v="0"/>
    <n v="2019"/>
    <x v="6"/>
    <s v="AM"/>
    <s v="EEUU"/>
    <x v="0"/>
    <s v="SPRING 2019"/>
    <s v="BEACHWEAR"/>
    <x v="131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240"/>
    <x v="2"/>
  </r>
  <r>
    <x v="0"/>
    <n v="2019"/>
    <x v="6"/>
    <s v="AM"/>
    <s v="EEUU"/>
    <x v="0"/>
    <s v="SPRING 2019"/>
    <s v="BEACHWEAR"/>
    <x v="305"/>
    <s v="DOLARES AMERICANOS / UNITED STATES DOLLAR"/>
    <s v="BILL MILLER AND COMPANY"/>
    <s v="ALABAMA"/>
    <s v="ESTADOS UNIDOS EEUU"/>
    <n v="3"/>
    <n v="2019"/>
    <s v="SPRING"/>
    <s v="SPRING"/>
    <s v="SPRING 2019"/>
    <s v="2018-2019"/>
    <n v="141"/>
    <x v="2"/>
  </r>
  <r>
    <x v="0"/>
    <n v="2019"/>
    <x v="6"/>
    <s v="AM"/>
    <s v="EEUU"/>
    <x v="0"/>
    <s v="SPRING 2019"/>
    <s v="BEACHWEAR"/>
    <x v="320"/>
    <s v="DOLARES AMERICANOS / UNITED STATES DOLLAR"/>
    <s v="ANITA M. HOPKINS"/>
    <s v="NEW YORK"/>
    <s v="ESTADOS UNIDOS EEUU"/>
    <n v="7"/>
    <n v="2019"/>
    <s v="SPRING"/>
    <s v="SPRING"/>
    <s v="SPRING 2019"/>
    <s v="2018-2019"/>
    <n v="291"/>
    <x v="1"/>
  </r>
  <r>
    <x v="0"/>
    <n v="2019"/>
    <x v="6"/>
    <s v="AM"/>
    <s v="EEUU"/>
    <x v="0"/>
    <s v="SPRING 2019"/>
    <s v="BEACHWEAR"/>
    <x v="166"/>
    <s v="DOLARES AMERICANOS / UNITED STATES DOLLAR"/>
    <s v="DENISE ARNETT"/>
    <s v="COLORADO"/>
    <s v="ESTADOS UNIDOS EEUU"/>
    <n v="4"/>
    <n v="2019"/>
    <s v="SPRING"/>
    <s v="SPRING"/>
    <s v="SPRING 2019"/>
    <s v="2018-2019"/>
    <n v="180"/>
    <x v="14"/>
  </r>
  <r>
    <x v="0"/>
    <n v="2019"/>
    <x v="6"/>
    <s v="AM"/>
    <s v="EEUU"/>
    <x v="0"/>
    <s v="SPRING 2019"/>
    <s v="BEACHWEAR"/>
    <x v="289"/>
    <s v="DOLARES AMERICANOS / UNITED STATES DOLLAR"/>
    <s v="JULIUS ORTIZ MALDONADO"/>
    <s v="PUERTO RICO"/>
    <s v="PUERTO RICO"/>
    <n v="1"/>
    <n v="2019"/>
    <s v="SPRING"/>
    <s v="SPRING"/>
    <s v="SPRING 2019"/>
    <s v="2018-2019"/>
    <n v="43"/>
    <x v="15"/>
  </r>
  <r>
    <x v="0"/>
    <n v="2019"/>
    <x v="6"/>
    <s v="AM"/>
    <s v="EEUU"/>
    <x v="0"/>
    <s v="SPRING 2019"/>
    <s v="BEACHWEAR"/>
    <x v="148"/>
    <s v="DOLARES AMERICANOS / UNITED STATES DOLLAR"/>
    <s v="ANITA M. HOPKINS"/>
    <s v="NEW JERSEY"/>
    <s v="ESTADOS UNIDOS EEUU"/>
    <n v="23"/>
    <n v="2019"/>
    <s v="SPRING"/>
    <s v="SPRING"/>
    <s v="SPRING 2019"/>
    <s v="2018-2019"/>
    <n v="1013"/>
    <x v="1"/>
  </r>
  <r>
    <x v="0"/>
    <n v="2019"/>
    <x v="6"/>
    <s v="AM"/>
    <s v="EEUU"/>
    <x v="0"/>
    <s v="SPRING 2019"/>
    <s v="BEACHWEAR"/>
    <x v="321"/>
    <s v="DOLARES AMERICANOS / UNITED STATES DOLLAR"/>
    <s v="LAURA BONG"/>
    <s v="TEXAS"/>
    <s v="ESTADOS UNIDOS EEUU"/>
    <n v="2"/>
    <n v="2019"/>
    <s v="SPRING"/>
    <s v="SPRING"/>
    <s v="SPRING 2019"/>
    <s v="2018-2019"/>
    <n v="66"/>
    <x v="6"/>
  </r>
  <r>
    <x v="0"/>
    <n v="2019"/>
    <x v="6"/>
    <s v="AM"/>
    <s v="EEUU"/>
    <x v="0"/>
    <s v="SPRING 2019"/>
    <s v="BEACHWEAR"/>
    <x v="208"/>
    <s v="DOLARES AMERICANOS / UNITED STATES DOLLAR"/>
    <s v="LAURA BONG"/>
    <s v="TEXAS"/>
    <s v="ESTADOS UNIDOS EEUU"/>
    <n v="2"/>
    <n v="2019"/>
    <s v="SPRING"/>
    <s v="SPRING"/>
    <s v="SPRING 2019"/>
    <s v="2018-2019"/>
    <n v="66"/>
    <x v="6"/>
  </r>
  <r>
    <x v="0"/>
    <n v="2019"/>
    <x v="6"/>
    <s v="AM"/>
    <s v="EEUU"/>
    <x v="0"/>
    <s v="SPRING 2019"/>
    <s v="BEACHWEAR"/>
    <x v="17"/>
    <s v="DOLARES AMERICANOS / UNITED STATES DOLLAR"/>
    <s v="LAURA BONG"/>
    <s v="MISSISSIPPI"/>
    <s v="ESTADOS UNIDOS EEUU"/>
    <n v="3"/>
    <n v="2019"/>
    <s v="SPRING"/>
    <s v="SPRING"/>
    <s v="SPRING 2019"/>
    <s v="2018-2019"/>
    <n v="135"/>
    <x v="6"/>
  </r>
  <r>
    <x v="0"/>
    <n v="2019"/>
    <x v="6"/>
    <s v="AM"/>
    <s v="EEUU"/>
    <x v="0"/>
    <s v="SPRING 2019"/>
    <s v="BEACHWEAR"/>
    <x v="245"/>
    <s v="DOLAR CANADIENSE / CANADIAN DOLLAR"/>
    <s v="STEPHANIE VITALI"/>
    <s v="ONTARIO"/>
    <s v="CANADA"/>
    <n v="3"/>
    <n v="2019"/>
    <s v="SPRING"/>
    <s v="SPRING"/>
    <s v="SPRING 2019"/>
    <s v="2018-2019"/>
    <n v="132.36972232788133"/>
    <x v="4"/>
  </r>
  <r>
    <x v="0"/>
    <n v="2019"/>
    <x v="6"/>
    <s v="AM"/>
    <s v="EEUU"/>
    <x v="0"/>
    <s v="SPRING 2019"/>
    <s v="BEACHWEAR"/>
    <x v="222"/>
    <s v="DOLARES AMERICANOS / UNITED STATES DOLLAR"/>
    <s v="PHYLLIS POSNER"/>
    <s v="FLORIDA"/>
    <s v="ESTADOS UNIDOS EEUU"/>
    <n v="18"/>
    <n v="2019"/>
    <s v="SPRING"/>
    <s v="SPRING"/>
    <s v="SPRING 2019"/>
    <s v="2018-2019"/>
    <n v="731"/>
    <x v="5"/>
  </r>
  <r>
    <x v="0"/>
    <n v="2019"/>
    <x v="6"/>
    <s v="AM"/>
    <s v="EEUU"/>
    <x v="0"/>
    <s v="SPRING 2019"/>
    <s v="BEACHWEAR"/>
    <x v="296"/>
    <s v="DOLARES AMERICANOS / UNITED STATES DOLLAR"/>
    <s v="LAURA BONG"/>
    <s v="LOUISIANA"/>
    <s v="ESTADOS UNIDOS EEUU"/>
    <n v="7"/>
    <n v="2019"/>
    <s v="SPRING"/>
    <s v="SPRING"/>
    <s v="SPRING 2019"/>
    <s v="2018-2019"/>
    <n v="261"/>
    <x v="6"/>
  </r>
  <r>
    <x v="0"/>
    <n v="2019"/>
    <x v="6"/>
    <s v="AM"/>
    <s v="EEUU"/>
    <x v="0"/>
    <s v="SPRING 2019"/>
    <s v="BEACHWEAR"/>
    <x v="298"/>
    <s v="DOLARES AMERICANOS / UNITED STATES DOLLAR"/>
    <s v="PHYLLIS POSNER"/>
    <s v="ARIZONA"/>
    <s v="ESTADOS UNIDOS EEUU"/>
    <n v="9"/>
    <n v="2019"/>
    <s v="SPRING"/>
    <s v="SPRING"/>
    <s v="SPRING 2019"/>
    <s v="2018-2019"/>
    <n v="405"/>
    <x v="5"/>
  </r>
  <r>
    <x v="0"/>
    <n v="2019"/>
    <x v="6"/>
    <s v="AM"/>
    <s v="EEUU"/>
    <x v="0"/>
    <s v="SPRING 2019"/>
    <s v="BEACHWEAR"/>
    <x v="326"/>
    <s v="DOLARES AMERICANOS / UNITED STATES DOLLAR"/>
    <s v="LAURA BONG"/>
    <s v="TEXAS"/>
    <s v="ESTADOS UNIDOS EEUU"/>
    <n v="4"/>
    <n v="2019"/>
    <s v="SPRING"/>
    <s v="SPRING"/>
    <s v="SPRING 2019"/>
    <s v="2018-2019"/>
    <n v="140"/>
    <x v="6"/>
  </r>
  <r>
    <x v="0"/>
    <n v="2019"/>
    <x v="6"/>
    <s v="AM"/>
    <s v="EEUU"/>
    <x v="0"/>
    <s v="SPRING 2019"/>
    <s v="BEACHWEAR"/>
    <x v="349"/>
    <s v="DOLARES AMERICANOS / UNITED STATES DOLLAR"/>
    <s v="ANITA M. HOPKINS"/>
    <s v="NEW JERSEY"/>
    <s v="ESTADOS UNIDOS EEUU"/>
    <n v="5"/>
    <n v="2019"/>
    <s v="SPRING"/>
    <s v="SPRING"/>
    <s v="SPRING 2019"/>
    <s v="2018-2019"/>
    <n v="150"/>
    <x v="1"/>
  </r>
  <r>
    <x v="0"/>
    <n v="2019"/>
    <x v="6"/>
    <s v="AM"/>
    <s v="EEUU"/>
    <x v="0"/>
    <s v="SPRING 2019"/>
    <s v="BEACHWEAR"/>
    <x v="327"/>
    <s v="DOLARES AMERICANOS / UNITED STATES DOLLAR"/>
    <s v="HOLLY SALES INC."/>
    <s v="WISCONSIN"/>
    <s v="ESTADOS UNIDOS EEUU"/>
    <n v="3"/>
    <n v="2019"/>
    <s v="SPRING"/>
    <s v="SPRING"/>
    <s v="SPRING 2019"/>
    <s v="2018-2019"/>
    <n v="135"/>
    <x v="8"/>
  </r>
  <r>
    <x v="0"/>
    <n v="2019"/>
    <x v="6"/>
    <s v="AM"/>
    <s v="EEUU"/>
    <x v="0"/>
    <s v="SPRING 2019"/>
    <s v="BEACHWEAR"/>
    <x v="251"/>
    <s v="DOLARES AMERICANOS / UNITED STATES DOLLAR"/>
    <s v="DENISE ARNETT"/>
    <s v="WASHINGTON"/>
    <s v="ESTADOS UNIDOS EEUU"/>
    <n v="4"/>
    <n v="2019"/>
    <s v="SPRING"/>
    <s v="SPRING"/>
    <s v="SPRING 2019"/>
    <s v="2018-2019"/>
    <n v="192"/>
    <x v="14"/>
  </r>
  <r>
    <x v="0"/>
    <n v="2019"/>
    <x v="6"/>
    <s v="AM"/>
    <s v="EEUU"/>
    <x v="0"/>
    <s v="SPRING 2019"/>
    <s v="BEACHWEAR"/>
    <x v="252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549"/>
    <x v="2"/>
  </r>
  <r>
    <x v="0"/>
    <n v="2019"/>
    <x v="6"/>
    <s v="AM"/>
    <s v="EEUU"/>
    <x v="0"/>
    <s v="SPRING 2019"/>
    <s v="BEACHWEAR"/>
    <x v="301"/>
    <s v="DOLARES AMERICANOS / UNITED STATES DOLLAR"/>
    <s v="LAURA BONG"/>
    <s v="LOUISIANA"/>
    <s v="ESTADOS UNIDOS EEUU"/>
    <n v="4"/>
    <n v="2019"/>
    <s v="SPRING"/>
    <s v="SPRING"/>
    <s v="SPRING 2019"/>
    <s v="2018-2019"/>
    <n v="180"/>
    <x v="6"/>
  </r>
  <r>
    <x v="0"/>
    <n v="2019"/>
    <x v="6"/>
    <s v="AM"/>
    <s v="EEUU"/>
    <x v="0"/>
    <s v="SPRING 2019"/>
    <s v="BEACHWEAR"/>
    <x v="329"/>
    <s v="DOLAR CANADIENSE / CANADIAN DOLLAR"/>
    <s v="STEPHANIE VITALI"/>
    <s v="ONTARIO"/>
    <s v="CANADA"/>
    <n v="12"/>
    <n v="2019"/>
    <s v="SPRING"/>
    <s v="SPRING"/>
    <s v="SPRING 2019"/>
    <s v="2018-2019"/>
    <n v="538.60783567896533"/>
    <x v="4"/>
  </r>
  <r>
    <x v="0"/>
    <n v="2019"/>
    <x v="6"/>
    <s v="AM"/>
    <s v="EEUU"/>
    <x v="0"/>
    <s v="SPRING 2019"/>
    <s v="BEACHWEAR"/>
    <x v="333"/>
    <s v="DOLARES AMERICANOS / UNITED STATES DOLLAR"/>
    <s v="LAURA BONG"/>
    <s v="MISSISSIPPI"/>
    <s v="ESTADOS UNIDOS EEUU"/>
    <n v="1"/>
    <n v="2019"/>
    <s v="SPRING"/>
    <s v="SPRING"/>
    <s v="SPRING 2019"/>
    <s v="2018-2019"/>
    <n v="33"/>
    <x v="6"/>
  </r>
  <r>
    <x v="0"/>
    <n v="2019"/>
    <x v="6"/>
    <s v="AM"/>
    <s v="EEUU"/>
    <x v="0"/>
    <s v="SPRING 2019"/>
    <s v="BEACHWEAR"/>
    <x v="350"/>
    <s v="DOLARES AMERICANOS / UNITED STATES DOLLAR"/>
    <s v="LAURA BONG"/>
    <s v="MISSISSIPPI"/>
    <s v="ESTADOS UNIDOS EEUU"/>
    <n v="5"/>
    <n v="2019"/>
    <s v="SPRING"/>
    <s v="SPRING"/>
    <s v="SPRING 2019"/>
    <s v="2018-2019"/>
    <n v="147.5"/>
    <x v="6"/>
  </r>
  <r>
    <x v="0"/>
    <n v="2019"/>
    <x v="6"/>
    <s v="AM"/>
    <s v="EEUU"/>
    <x v="0"/>
    <s v="SPRING 2019"/>
    <s v="BEACHWEAR"/>
    <x v="335"/>
    <s v="DOLARES AMERICANOS / UNITED STATES DOLLAR"/>
    <s v="BILL MILLER AND COMPANY"/>
    <s v="FLORIDA"/>
    <s v="ESTADOS UNIDOS EEUU"/>
    <n v="48"/>
    <n v="2019"/>
    <s v="SPRING"/>
    <s v="SPRING"/>
    <s v="SPRING 2019"/>
    <s v="2018-2019"/>
    <n v="2194"/>
    <x v="2"/>
  </r>
  <r>
    <x v="0"/>
    <n v="2019"/>
    <x v="6"/>
    <s v="AM"/>
    <s v="EEUU"/>
    <x v="0"/>
    <s v="SUMMER 2019"/>
    <s v="SWIMWEAR"/>
    <x v="54"/>
    <s v="DOLAR CANADIENSE / CANADIAN DOLLAR"/>
    <s v="JULIE BERTRAND"/>
    <s v="QUEBEC"/>
    <s v="CANADA"/>
    <n v="38"/>
    <n v="2019"/>
    <s v="SUMMER"/>
    <s v="SUMMER"/>
    <s v="SUMMER 2019"/>
    <s v="2018-2019"/>
    <n v="1220.9965766451114"/>
    <x v="7"/>
  </r>
  <r>
    <x v="0"/>
    <n v="2019"/>
    <x v="6"/>
    <s v="AM"/>
    <s v="EEUU"/>
    <x v="0"/>
    <s v="SUMMER 2019"/>
    <s v="SWIMWEAR"/>
    <x v="85"/>
    <s v="DOLARES AMERICANOS / UNITED STATES DOLLAR"/>
    <s v="JUDITH ANN DEAL"/>
    <s v="HAWAII"/>
    <s v="ESTADOS UNIDOS EEUU"/>
    <n v="70"/>
    <n v="2019"/>
    <s v="SUMMER"/>
    <s v="SUMMER"/>
    <s v="SUMMER 2019"/>
    <s v="2018-2019"/>
    <n v="2159"/>
    <x v="10"/>
  </r>
  <r>
    <x v="0"/>
    <n v="2019"/>
    <x v="6"/>
    <s v="AM"/>
    <s v="EEUU"/>
    <x v="0"/>
    <s v="SUMMER 2019"/>
    <s v="SWIMWEAR"/>
    <x v="121"/>
    <s v="DOLARES AMERICANOS / UNITED STATES DOLLAR"/>
    <s v="JUDITH ANN DEAL"/>
    <s v="HAWAII"/>
    <s v="ESTADOS UNIDOS EEUU"/>
    <n v="51"/>
    <n v="2019"/>
    <s v="SUMMER"/>
    <s v="SUMMER"/>
    <s v="SUMMER 2019"/>
    <s v="2018-2019"/>
    <n v="1542"/>
    <x v="10"/>
  </r>
  <r>
    <x v="0"/>
    <n v="2019"/>
    <x v="6"/>
    <s v="AM"/>
    <s v="EEUU"/>
    <x v="0"/>
    <s v="SUMMER 2019"/>
    <s v="SWIMWEAR"/>
    <x v="25"/>
    <s v="DOLARES AMERICANOS / UNITED STATES DOLLAR"/>
    <s v="JUDITH ANN DEAL"/>
    <s v="HAWAII"/>
    <s v="ESTADOS UNIDOS EEUU"/>
    <n v="94"/>
    <n v="2019"/>
    <s v="SUMMER"/>
    <s v="SUMMER"/>
    <s v="SUMMER 2019"/>
    <s v="2018-2019"/>
    <n v="2791.1000000000008"/>
    <x v="10"/>
  </r>
  <r>
    <x v="0"/>
    <n v="2019"/>
    <x v="6"/>
    <s v="AM"/>
    <s v="EEUU"/>
    <x v="0"/>
    <s v="SUMMER 2019"/>
    <s v="SWIMWEAR"/>
    <x v="89"/>
    <s v="DOLARES AMERICANOS / UNITED STATES DOLLAR"/>
    <s v="BILL MILLER AND COMPANY"/>
    <s v="FLORIDA"/>
    <s v="ESTADOS UNIDOS EEUU"/>
    <n v="165"/>
    <n v="2019"/>
    <s v="SUMMER"/>
    <s v="SUMMER"/>
    <s v="SUMMER 2019"/>
    <s v="2018-2019"/>
    <n v="4083.2400000000007"/>
    <x v="2"/>
  </r>
  <r>
    <x v="0"/>
    <n v="2019"/>
    <x v="6"/>
    <s v="AM"/>
    <s v="EEUU"/>
    <x v="0"/>
    <s v="SUMMER 2019"/>
    <s v="SWIMWEAR"/>
    <x v="89"/>
    <s v="DOLARES AMERICANOS / UNITED STATES DOLLAR"/>
    <s v="BILL MILLER AND COMPANY"/>
    <s v="PUERTO RICO"/>
    <s v="PUERTO RICO"/>
    <n v="51"/>
    <n v="2019"/>
    <s v="SUMMER"/>
    <s v="SUMMER"/>
    <s v="SUMMER 2019"/>
    <s v="2018-2019"/>
    <n v="1262.5200000000002"/>
    <x v="2"/>
  </r>
  <r>
    <x v="0"/>
    <n v="2019"/>
    <x v="6"/>
    <s v="AM"/>
    <s v="EEUU"/>
    <x v="0"/>
    <s v="SUMMER 2019"/>
    <s v="SWIMWEAR"/>
    <x v="89"/>
    <s v="DOLARES AMERICANOS / UNITED STATES DOLLAR"/>
    <s v="BILL MILLER AND COMPANY"/>
    <s v="VALLE"/>
    <s v="COLOMBIA"/>
    <n v="426"/>
    <n v="2019"/>
    <s v="SUMMER"/>
    <s v="SUMMER"/>
    <s v="SUMMER 2019"/>
    <s v="2018-2019"/>
    <n v="10543.680000000009"/>
    <x v="2"/>
  </r>
  <r>
    <x v="0"/>
    <n v="2019"/>
    <x v="6"/>
    <s v="AM"/>
    <s v="EEUU"/>
    <x v="0"/>
    <s v="SUMMER 2019"/>
    <s v="SWIMWEAR"/>
    <x v="124"/>
    <s v="DOLARES AMERICANOS / UNITED STATES DOLLAR"/>
    <s v="JUDITH ANN DEAL"/>
    <s v="HAWAII"/>
    <s v="ESTADOS UNIDOS EEUU"/>
    <n v="74"/>
    <n v="2019"/>
    <s v="SUMMER"/>
    <s v="SUMMER"/>
    <s v="SUMMER 2019"/>
    <s v="2018-2019"/>
    <n v="2224"/>
    <x v="10"/>
  </r>
  <r>
    <x v="0"/>
    <n v="2019"/>
    <x v="6"/>
    <s v="AM"/>
    <s v="EEUU"/>
    <x v="0"/>
    <s v="SUMMER 2019"/>
    <s v="SWIMWEAR"/>
    <x v="351"/>
    <s v="DOLARES AMERICANOS / UNITED STATES DOLLAR"/>
    <s v="DENISE ARNETT"/>
    <s v="UTAH"/>
    <s v="ESTADOS UNIDOS EEUU"/>
    <n v="35"/>
    <n v="2019"/>
    <s v="SUMMER"/>
    <s v="SUMMER"/>
    <s v="SUMMER 2019"/>
    <s v="2018-2019"/>
    <n v="1065"/>
    <x v="14"/>
  </r>
  <r>
    <x v="0"/>
    <n v="2019"/>
    <x v="6"/>
    <s v="AM"/>
    <s v="EEUU"/>
    <x v="0"/>
    <s v="SUMMER 2019"/>
    <s v="SWIMWEAR"/>
    <x v="64"/>
    <s v="DOLARES AMERICANOS / UNITED STATES DOLLAR"/>
    <s v="LAURA BONG"/>
    <s v="LOUISIANA"/>
    <s v="ESTADOS UNIDOS EEUU"/>
    <n v="4"/>
    <n v="2019"/>
    <s v="SUMMER"/>
    <s v="SUMMER"/>
    <s v="SUMMER 2019"/>
    <s v="2018-2019"/>
    <n v="122"/>
    <x v="6"/>
  </r>
  <r>
    <x v="0"/>
    <n v="2019"/>
    <x v="6"/>
    <s v="AM"/>
    <s v="EEUU"/>
    <x v="0"/>
    <s v="SUMMER 2019"/>
    <s v="ACCESSORIES"/>
    <x v="187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54"/>
    <x v="2"/>
  </r>
  <r>
    <x v="0"/>
    <n v="2019"/>
    <x v="6"/>
    <s v="AM"/>
    <s v="EEUU"/>
    <x v="0"/>
    <s v="SUMMER 2019"/>
    <s v="ACCESSORIES"/>
    <x v="85"/>
    <s v="DOLARES AMERICANOS / UNITED STATES DOLLAR"/>
    <s v="JUDITH ANN DEAL"/>
    <s v="HAWAII"/>
    <s v="ESTADOS UNIDOS EEUU"/>
    <n v="45"/>
    <n v="2019"/>
    <s v="SUMMER"/>
    <s v="SUMMER"/>
    <s v="SUMMER 2019"/>
    <s v="2018-2019"/>
    <n v="639"/>
    <x v="10"/>
  </r>
  <r>
    <x v="0"/>
    <n v="2019"/>
    <x v="6"/>
    <s v="AM"/>
    <s v="EEUU"/>
    <x v="0"/>
    <s v="SUMMER 2019"/>
    <s v="ACCESSORIES"/>
    <x v="22"/>
    <s v="DOLARES AMERICANOS / UNITED STATES DOLLAR"/>
    <s v="JUDITH ANN DEAL"/>
    <s v="HAWAII"/>
    <s v="ESTADOS UNIDOS EEUU"/>
    <n v="78"/>
    <n v="2019"/>
    <s v="SUMMER"/>
    <s v="SUMMER"/>
    <s v="SUMMER 2019"/>
    <s v="2018-2019"/>
    <n v="1072"/>
    <x v="10"/>
  </r>
  <r>
    <x v="0"/>
    <n v="2019"/>
    <x v="6"/>
    <s v="AM"/>
    <s v="EEUU"/>
    <x v="0"/>
    <s v="SUMMER 2019"/>
    <s v="ACCESSORIES"/>
    <x v="114"/>
    <s v="DOLARES AMERICANOS / UNITED STATES DOLLAR"/>
    <s v="ANITA M. HOPKINS"/>
    <s v="NEW JERSEY"/>
    <s v="ESTADOS UNIDOS EEUU"/>
    <n v="12"/>
    <n v="2019"/>
    <s v="SUMMER"/>
    <s v="SUMMER"/>
    <s v="SUMMER 2019"/>
    <s v="2018-2019"/>
    <n v="108"/>
    <x v="1"/>
  </r>
  <r>
    <x v="0"/>
    <n v="2019"/>
    <x v="6"/>
    <s v="AM"/>
    <s v="EEUU"/>
    <x v="0"/>
    <s v="SUMMER 2019"/>
    <s v="ACCESSORIES"/>
    <x v="121"/>
    <s v="DOLARES AMERICANOS / UNITED STATES DOLLAR"/>
    <s v="JUDITH ANN DEAL"/>
    <s v="HAWAII"/>
    <s v="ESTADOS UNIDOS EEUU"/>
    <n v="15"/>
    <n v="2019"/>
    <s v="SUMMER"/>
    <s v="SUMMER"/>
    <s v="SUMMER 2019"/>
    <s v="2018-2019"/>
    <n v="585"/>
    <x v="10"/>
  </r>
  <r>
    <x v="0"/>
    <n v="2019"/>
    <x v="6"/>
    <s v="AM"/>
    <s v="EEUU"/>
    <x v="0"/>
    <s v="SUMMER 2019"/>
    <s v="ACCESSORIES"/>
    <x v="50"/>
    <s v="DOLARES AMERICANOS / UNITED STATES DOLLAR"/>
    <s v="BILL MILLER AND COMPANY"/>
    <s v="FLORIDA"/>
    <s v="ESTADOS UNIDOS EEUU"/>
    <n v="60"/>
    <n v="2019"/>
    <s v="SUMMER"/>
    <s v="SUMMER"/>
    <s v="SUMMER 2019"/>
    <s v="2018-2019"/>
    <n v="540"/>
    <x v="2"/>
  </r>
  <r>
    <x v="0"/>
    <n v="2019"/>
    <x v="6"/>
    <s v="AM"/>
    <s v="EEUU"/>
    <x v="0"/>
    <s v="SUMMER 2019"/>
    <s v="ACCESSORIES"/>
    <x v="3"/>
    <s v="DOLARES AMERICANOS / UNITED STATES DOLLAR"/>
    <s v="ANITA M. HOPKINS"/>
    <s v="RHODE ISLAND"/>
    <s v="ESTADOS UNIDOS EEUU"/>
    <n v="24"/>
    <n v="2019"/>
    <s v="SUMMER"/>
    <s v="SUMMER"/>
    <s v="SUMMER 2019"/>
    <s v="2018-2019"/>
    <n v="216"/>
    <x v="1"/>
  </r>
  <r>
    <x v="0"/>
    <n v="2019"/>
    <x v="6"/>
    <s v="AM"/>
    <s v="EEUU"/>
    <x v="0"/>
    <s v="SUMMER 2019"/>
    <s v="ACCESSORIES"/>
    <x v="124"/>
    <s v="DOLARES AMERICANOS / UNITED STATES DOLLAR"/>
    <s v="JUDITH ANN DEAL"/>
    <s v="HAWAII"/>
    <s v="ESTADOS UNIDOS EEUU"/>
    <n v="16"/>
    <n v="2019"/>
    <s v="SUMMER"/>
    <s v="SUMMER"/>
    <s v="SUMMER 2019"/>
    <s v="2018-2019"/>
    <n v="436"/>
    <x v="10"/>
  </r>
  <r>
    <x v="0"/>
    <n v="2019"/>
    <x v="6"/>
    <s v="AM"/>
    <s v="EEUU"/>
    <x v="0"/>
    <s v="SUMMER 2019"/>
    <s v="ACCESSORIES"/>
    <x v="311"/>
    <s v="DOLARES AMERICANOS / UNITED STATES DOLLAR"/>
    <s v="DENISE ARNETT"/>
    <s v="COLORADO"/>
    <s v="ESTADOS UNIDOS EEUU"/>
    <n v="12"/>
    <n v="2019"/>
    <s v="SUMMER"/>
    <s v="SUMMER"/>
    <s v="SUMMER 2019"/>
    <s v="2018-2019"/>
    <n v="108"/>
    <x v="14"/>
  </r>
  <r>
    <x v="0"/>
    <n v="2019"/>
    <x v="6"/>
    <s v="AM"/>
    <s v="EEUU"/>
    <x v="0"/>
    <s v="SUMMER 2019"/>
    <s v="ACCESSORIES"/>
    <x v="26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9"/>
    <x v="6"/>
    <s v="AM"/>
    <s v="EEUU"/>
    <x v="0"/>
    <s v="SUMMER 2019"/>
    <s v="ACCESSORIES"/>
    <x v="313"/>
    <s v="DOLARES AMERICANOS / UNITED STATES DOLLAR"/>
    <s v="LAURA BONG"/>
    <s v="MISSISSIPPI"/>
    <s v="ESTADOS UNIDOS EEUU"/>
    <n v="12"/>
    <n v="2019"/>
    <s v="SUMMER"/>
    <s v="SUMMER"/>
    <s v="SUMMER 2019"/>
    <s v="2018-2019"/>
    <n v="108"/>
    <x v="6"/>
  </r>
  <r>
    <x v="0"/>
    <n v="2019"/>
    <x v="6"/>
    <s v="AM"/>
    <s v="EEUU"/>
    <x v="0"/>
    <s v="SUMMER 2019"/>
    <s v="ACCESSORIES"/>
    <x v="115"/>
    <s v="DOLARES AMERICANOS / UNITED STATES DOLLAR"/>
    <s v="HOLLY SALES INC."/>
    <s v="MINNESOTA"/>
    <s v="ESTADOS UNIDOS EEUU"/>
    <n v="1"/>
    <n v="2019"/>
    <s v="SUMMER"/>
    <s v="SUMMER"/>
    <s v="SUMMER 2019"/>
    <s v="2018-2019"/>
    <n v="39"/>
    <x v="8"/>
  </r>
  <r>
    <x v="0"/>
    <n v="2019"/>
    <x v="6"/>
    <s v="AM"/>
    <s v="EEUU"/>
    <x v="0"/>
    <s v="SUMMER 2019"/>
    <s v="ACCESSORIES"/>
    <x v="305"/>
    <s v="DOLARES AMERICANOS / UNITED STATES DOLLAR"/>
    <s v="BILL MILLER AND COMPANY"/>
    <s v="ALABAMA"/>
    <s v="ESTADOS UNIDOS EEUU"/>
    <n v="6"/>
    <n v="2019"/>
    <s v="SUMMER"/>
    <s v="SUMMER"/>
    <s v="SUMMER 2019"/>
    <s v="2018-2019"/>
    <n v="54"/>
    <x v="2"/>
  </r>
  <r>
    <x v="0"/>
    <n v="2019"/>
    <x v="6"/>
    <s v="AM"/>
    <s v="EEUU"/>
    <x v="0"/>
    <s v="SUMMER 2019"/>
    <s v="ACCESSORIES"/>
    <x v="286"/>
    <s v="DOLARES AMERICANOS / UNITED STATES DOLLAR"/>
    <s v="ANITA M. HOPKINS"/>
    <s v="NEW HAMPSHIRE"/>
    <s v="ESTADOS UNIDOS EEUU"/>
    <n v="18"/>
    <n v="2019"/>
    <s v="SUMMER"/>
    <s v="SUMMER"/>
    <s v="SUMMER 2019"/>
    <s v="2018-2019"/>
    <n v="162"/>
    <x v="1"/>
  </r>
  <r>
    <x v="0"/>
    <n v="2019"/>
    <x v="6"/>
    <s v="AM"/>
    <s v="EEUU"/>
    <x v="0"/>
    <s v="SUMMER 2019"/>
    <s v="ACCESSORIES"/>
    <x v="323"/>
    <s v="DOLARES AMERICANOS / UNITED STATES DOLLAR"/>
    <s v="LAURA BONG"/>
    <s v="MISSISSIPPI"/>
    <s v="ESTADOS UNIDOS EEUU"/>
    <n v="6"/>
    <n v="2019"/>
    <s v="SUMMER"/>
    <s v="SUMMER"/>
    <s v="SUMMER 2019"/>
    <s v="2018-2019"/>
    <n v="54"/>
    <x v="6"/>
  </r>
  <r>
    <x v="0"/>
    <n v="2019"/>
    <x v="6"/>
    <s v="AM"/>
    <s v="EEUU"/>
    <x v="0"/>
    <s v="SUMMER 2019"/>
    <s v="ACCESSORIES"/>
    <x v="325"/>
    <s v="DOLARES AMERICANOS / UNITED STATES DOLLAR"/>
    <s v="ANITA M. HOPKINS"/>
    <s v="MARYLAND"/>
    <s v="ESTADOS UNIDOS EEUU"/>
    <n v="36"/>
    <n v="2019"/>
    <s v="SUMMER"/>
    <s v="SUMMER"/>
    <s v="SUMMER 2019"/>
    <s v="2018-2019"/>
    <n v="324"/>
    <x v="1"/>
  </r>
  <r>
    <x v="0"/>
    <n v="2019"/>
    <x v="6"/>
    <s v="AM"/>
    <s v="EEUU"/>
    <x v="0"/>
    <s v="SUMMER 2019"/>
    <s v="ACCESSORIES"/>
    <x v="326"/>
    <s v="DOLARES AMERICANOS / UNITED STATES DOLLAR"/>
    <s v="LAURA BONG"/>
    <s v="TEXAS"/>
    <s v="ESTADOS UNIDOS EEUU"/>
    <n v="12"/>
    <n v="2019"/>
    <s v="SUMMER"/>
    <s v="SUMMER"/>
    <s v="SUMMER 2019"/>
    <s v="2018-2019"/>
    <n v="108"/>
    <x v="6"/>
  </r>
  <r>
    <x v="0"/>
    <n v="2019"/>
    <x v="6"/>
    <s v="AM"/>
    <s v="EEUU"/>
    <x v="0"/>
    <s v="SUMMER 2019"/>
    <s v="ACCESSORIES"/>
    <x v="215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9"/>
    <x v="6"/>
    <s v="AM"/>
    <s v="EEUU"/>
    <x v="0"/>
    <s v="SUMMER 2019"/>
    <s v="ACCESSORIES"/>
    <x v="336"/>
    <s v="DOLARES AMERICANOS / UNITED STATES DOLLAR"/>
    <s v="LAURA BONG"/>
    <s v="TEXAS"/>
    <s v="ESTADOS UNIDOS EEUU"/>
    <n v="6"/>
    <n v="2019"/>
    <s v="SUMMER"/>
    <s v="SUMMER"/>
    <s v="SUMMER 2019"/>
    <s v="2018-2019"/>
    <n v="54"/>
    <x v="6"/>
  </r>
  <r>
    <x v="0"/>
    <n v="2019"/>
    <x v="6"/>
    <s v="AM"/>
    <s v="EEUU"/>
    <x v="0"/>
    <s v="SUMMER 2019"/>
    <s v="ACCESSORIES"/>
    <x v="334"/>
    <s v="DOLARES AMERICANOS / UNITED STATES DOLLAR"/>
    <s v="LAURA BONG"/>
    <s v="TEXAS"/>
    <s v="ESTADOS UNIDOS EEUU"/>
    <n v="6"/>
    <n v="2019"/>
    <s v="SUMMER"/>
    <s v="SUMMER"/>
    <s v="SUMMER 2019"/>
    <s v="2018-2019"/>
    <n v="54"/>
    <x v="6"/>
  </r>
  <r>
    <x v="0"/>
    <n v="2019"/>
    <x v="6"/>
    <s v="AM"/>
    <s v="EEUU"/>
    <x v="0"/>
    <s v="SUMMER 2019"/>
    <s v="TRUNKS"/>
    <x v="54"/>
    <s v="DOLAR CANADIENSE / CANADIAN DOLLAR"/>
    <s v="JULIE BERTRAND"/>
    <s v="QUEBEC"/>
    <s v="CANADA"/>
    <n v="3"/>
    <n v="2019"/>
    <s v="SUMMER"/>
    <s v="SUMMER"/>
    <s v="SUMMER 2019"/>
    <s v="2018-2019"/>
    <n v="123.24077596044124"/>
    <x v="7"/>
  </r>
  <r>
    <x v="0"/>
    <n v="2019"/>
    <x v="6"/>
    <s v="AM"/>
    <s v="EEUU"/>
    <x v="0"/>
    <s v="SUMMER 2019"/>
    <s v="BEACHWEAR"/>
    <x v="85"/>
    <s v="DOLARES AMERICANOS / UNITED STATES DOLLAR"/>
    <s v="JUDITH ANN DEAL"/>
    <s v="HAWAII"/>
    <s v="ESTADOS UNIDOS EEUU"/>
    <n v="2"/>
    <n v="2019"/>
    <s v="SUMMER"/>
    <s v="SUMMER"/>
    <s v="SUMMER 2019"/>
    <s v="2018-2019"/>
    <n v="82"/>
    <x v="10"/>
  </r>
  <r>
    <x v="0"/>
    <n v="2019"/>
    <x v="6"/>
    <s v="AM"/>
    <s v="EEUU"/>
    <x v="0"/>
    <s v="SUMMER 2019"/>
    <s v="BEACHWEAR"/>
    <x v="121"/>
    <s v="DOLARES AMERICANOS / UNITED STATES DOLLAR"/>
    <s v="JUDITH ANN DEAL"/>
    <s v="HAWAII"/>
    <s v="ESTADOS UNIDOS EEUU"/>
    <n v="4"/>
    <n v="2019"/>
    <s v="SUMMER"/>
    <s v="SUMMER"/>
    <s v="SUMMER 2019"/>
    <s v="2018-2019"/>
    <n v="132"/>
    <x v="10"/>
  </r>
  <r>
    <x v="0"/>
    <n v="2019"/>
    <x v="6"/>
    <s v="AM"/>
    <s v="EEUU"/>
    <x v="0"/>
    <s v="SUMMER 2019"/>
    <s v="BEACHWEAR"/>
    <x v="25"/>
    <s v="DOLARES AMERICANOS / UNITED STATES DOLLAR"/>
    <s v="JUDITH ANN DEAL"/>
    <s v="HAWAII"/>
    <s v="ESTADOS UNIDOS EEUU"/>
    <n v="32"/>
    <n v="2019"/>
    <s v="SUMMER"/>
    <s v="SUMMER"/>
    <s v="SUMMER 2019"/>
    <s v="2018-2019"/>
    <n v="1155.1999999999998"/>
    <x v="10"/>
  </r>
  <r>
    <x v="0"/>
    <n v="2019"/>
    <x v="6"/>
    <s v="AM"/>
    <s v="EEUU"/>
    <x v="0"/>
    <s v="SUMMER 2019"/>
    <s v="BEACHWEAR"/>
    <x v="124"/>
    <s v="DOLARES AMERICANOS / UNITED STATES DOLLAR"/>
    <s v="JUDITH ANN DEAL"/>
    <s v="HAWAII"/>
    <s v="ESTADOS UNIDOS EEUU"/>
    <n v="4"/>
    <n v="2019"/>
    <s v="SUMMER"/>
    <s v="SUMMER"/>
    <s v="SUMMER 2019"/>
    <s v="2018-2019"/>
    <n v="132"/>
    <x v="10"/>
  </r>
  <r>
    <x v="0"/>
    <n v="2019"/>
    <x v="6"/>
    <s v="AM"/>
    <s v="EEUU"/>
    <x v="0"/>
    <s v="SUMMER 2019"/>
    <s v="BEACHWEAR"/>
    <x v="64"/>
    <s v="DOLARES AMERICANOS / UNITED STATES DOLLAR"/>
    <s v="LAURA BONG"/>
    <s v="LOUISIANA"/>
    <s v="ESTADOS UNIDOS EEUU"/>
    <n v="1"/>
    <n v="2019"/>
    <s v="SUMMER"/>
    <s v="SUMMER"/>
    <s v="SUMMER 2019"/>
    <s v="2018-2019"/>
    <n v="52"/>
    <x v="6"/>
  </r>
  <r>
    <x v="0"/>
    <n v="2019"/>
    <x v="6"/>
    <s v="AM"/>
    <s v="EEUU"/>
    <x v="0"/>
    <s v="FALL 2019"/>
    <s v="ACCESSORIES"/>
    <x v="174"/>
    <s v="DOLARES AMERICANOS / UNITED STATES DOLLAR"/>
    <s v="MARIANA GOMEZ CARRILLO"/>
    <s v="HAWAII"/>
    <s v="ESTADOS UNIDOS EEUU"/>
    <n v="3"/>
    <n v="2019"/>
    <s v="FALL"/>
    <s v="FALL"/>
    <s v="FALL 2019"/>
    <s v="2018-2019"/>
    <n v="28"/>
    <x v="9"/>
  </r>
  <r>
    <x v="0"/>
    <n v="2019"/>
    <x v="6"/>
    <s v="AM"/>
    <s v="EEUU"/>
    <x v="0"/>
    <s v="FALL 2019"/>
    <s v="ACCESSORIES"/>
    <x v="175"/>
    <s v="DOLARES AMERICANOS / UNITED STATES DOLLAR"/>
    <s v="MARIANA GOMEZ CARRILLO"/>
    <s v="QUEBEC"/>
    <s v="CANADA"/>
    <n v="3"/>
    <n v="2019"/>
    <s v="FALL"/>
    <s v="FALL"/>
    <s v="FALL 2019"/>
    <s v="2018-2019"/>
    <n v="28"/>
    <x v="9"/>
  </r>
  <r>
    <x v="0"/>
    <n v="2019"/>
    <x v="6"/>
    <s v="AM"/>
    <s v="EEUU"/>
    <x v="0"/>
    <s v="FALL 2019"/>
    <s v="ACCESSORIES"/>
    <x v="176"/>
    <s v="DOLARES AMERICANOS / UNITED STATES DOLLAR"/>
    <s v="MARIANA GOMEZ CARRILLO"/>
    <s v="ONTARIO"/>
    <s v="CANADA"/>
    <n v="3"/>
    <n v="2019"/>
    <s v="FALL"/>
    <s v="FALL"/>
    <s v="FALL 2019"/>
    <s v="2018-2019"/>
    <n v="28"/>
    <x v="9"/>
  </r>
  <r>
    <x v="0"/>
    <n v="2019"/>
    <x v="6"/>
    <s v="AM"/>
    <s v="EEUU"/>
    <x v="0"/>
    <s v="FALL 2019"/>
    <s v="ACCESSORIES"/>
    <x v="20"/>
    <s v="DOLARES AMERICANOS / UNITED STATES DOLLAR"/>
    <s v="MARIANA GOMEZ CARRILLO"/>
    <s v="CALIFORNIA"/>
    <s v="ESTADOS UNIDOS EEUU"/>
    <n v="3"/>
    <n v="2019"/>
    <s v="FALL"/>
    <s v="FALL"/>
    <s v="FALL 2019"/>
    <s v="2018-2019"/>
    <n v="28"/>
    <x v="9"/>
  </r>
  <r>
    <x v="0"/>
    <n v="2019"/>
    <x v="6"/>
    <s v="AM"/>
    <s v="EEUU"/>
    <x v="0"/>
    <s v="FALL 2019"/>
    <s v="ACCESSORIES"/>
    <x v="178"/>
    <s v="DOLARES AMERICANOS / UNITED STATES DOLLAR"/>
    <s v="MARIANA GOMEZ CARRILLO"/>
    <s v="TEXAS"/>
    <s v="ESTADOS UNIDOS EEUU"/>
    <n v="3"/>
    <n v="2019"/>
    <s v="FALL"/>
    <s v="FALL"/>
    <s v="FALL 2019"/>
    <s v="2018-2019"/>
    <n v="28"/>
    <x v="9"/>
  </r>
  <r>
    <x v="0"/>
    <n v="2019"/>
    <x v="6"/>
    <s v="AM"/>
    <s v="EEUU"/>
    <x v="0"/>
    <s v="FALL 2019"/>
    <s v="ACTIVE"/>
    <x v="174"/>
    <s v="DOLARES AMERICANOS / UNITED STATES DOLLAR"/>
    <s v="MARIANA GOMEZ CARRILLO"/>
    <s v="HAWAII"/>
    <s v="ESTADOS UNIDOS EEUU"/>
    <n v="77"/>
    <n v="2019"/>
    <s v="FALL"/>
    <s v="FALL"/>
    <s v="FALL 2019"/>
    <s v="2018-2019"/>
    <n v="737"/>
    <x v="9"/>
  </r>
  <r>
    <x v="0"/>
    <n v="2019"/>
    <x v="6"/>
    <s v="AM"/>
    <s v="EEUU"/>
    <x v="0"/>
    <s v="FALL 2019"/>
    <s v="ACTIVE"/>
    <x v="175"/>
    <s v="DOLARES AMERICANOS / UNITED STATES DOLLAR"/>
    <s v="MARIANA GOMEZ CARRILLO"/>
    <s v="QUEBEC"/>
    <s v="CANADA"/>
    <n v="77"/>
    <n v="2019"/>
    <s v="FALL"/>
    <s v="FALL"/>
    <s v="FALL 2019"/>
    <s v="2018-2019"/>
    <n v="737"/>
    <x v="9"/>
  </r>
  <r>
    <x v="0"/>
    <n v="2019"/>
    <x v="6"/>
    <s v="AM"/>
    <s v="EEUU"/>
    <x v="0"/>
    <s v="FALL 2019"/>
    <s v="ACTIVE"/>
    <x v="176"/>
    <s v="DOLARES AMERICANOS / UNITED STATES DOLLAR"/>
    <s v="MARIANA GOMEZ CARRILLO"/>
    <s v="ONTARIO"/>
    <s v="CANADA"/>
    <n v="77"/>
    <n v="2019"/>
    <s v="FALL"/>
    <s v="FALL"/>
    <s v="FALL 2019"/>
    <s v="2018-2019"/>
    <n v="737"/>
    <x v="9"/>
  </r>
  <r>
    <x v="0"/>
    <n v="2019"/>
    <x v="6"/>
    <s v="AM"/>
    <s v="EEUU"/>
    <x v="0"/>
    <s v="FALL 2019"/>
    <s v="ACTIVE"/>
    <x v="20"/>
    <s v="DOLARES AMERICANOS / UNITED STATES DOLLAR"/>
    <s v="MARIANA GOMEZ CARRILLO"/>
    <s v="CALIFORNIA"/>
    <s v="ESTADOS UNIDOS EEUU"/>
    <n v="77"/>
    <n v="2019"/>
    <s v="FALL"/>
    <s v="FALL"/>
    <s v="FALL 2019"/>
    <s v="2018-2019"/>
    <n v="737"/>
    <x v="9"/>
  </r>
  <r>
    <x v="0"/>
    <n v="2019"/>
    <x v="6"/>
    <s v="AM"/>
    <s v="EEUU"/>
    <x v="0"/>
    <s v="FALL 2019"/>
    <s v="ACTIVE"/>
    <x v="178"/>
    <s v="DOLARES AMERICANOS / UNITED STATES DOLLAR"/>
    <s v="MARIANA GOMEZ CARRILLO"/>
    <s v="TEXAS"/>
    <s v="ESTADOS UNIDOS EEUU"/>
    <n v="77"/>
    <n v="2019"/>
    <s v="FALL"/>
    <s v="FALL"/>
    <s v="FALL 2019"/>
    <s v="2018-2019"/>
    <n v="737"/>
    <x v="9"/>
  </r>
  <r>
    <x v="0"/>
    <n v="2019"/>
    <x v="6"/>
    <s v="AM"/>
    <s v="EEUU"/>
    <x v="0"/>
    <s v="SMU SPRING 19"/>
    <s v="SWIMWEAR"/>
    <x v="75"/>
    <s v="DOLARES AMERICANOS / UNITED STATES DOLLAR"/>
    <s v="HOLLY SALES INC."/>
    <s v="IOWA"/>
    <s v="ESTADOS UNIDOS EEUU"/>
    <n v="162"/>
    <n v="0"/>
    <s v="COLECCIONES PASADAS"/>
    <s v="COLECCIONES PASADAS"/>
    <s v="COLECCIONES PASADAS"/>
    <s v="2018-2019"/>
    <n v="4791.9599999999928"/>
    <x v="8"/>
  </r>
  <r>
    <x v="0"/>
    <n v="2019"/>
    <x v="6"/>
    <s v="AM"/>
    <s v="EEUU"/>
    <x v="0"/>
    <s v="SMU SPRING 19"/>
    <s v="SWIMWEAR"/>
    <x v="352"/>
    <s v="DOLARES AMERICANOS / UNITED STATES DOLLAR"/>
    <s v="HOLLY SALES INC."/>
    <s v="TENNESSEE"/>
    <s v="ESTADOS UNIDOS EEUU"/>
    <n v="396"/>
    <n v="0"/>
    <s v="COLECCIONES PASADAS"/>
    <s v="COLECCIONES PASADAS"/>
    <s v="COLECCIONES PASADAS"/>
    <s v="2018-2019"/>
    <n v="11880"/>
    <x v="8"/>
  </r>
  <r>
    <x v="0"/>
    <n v="2019"/>
    <x v="6"/>
    <s v="AM"/>
    <s v="EEUU"/>
    <x v="0"/>
    <s v="SMU SUMMER 19"/>
    <s v="SWIMWEAR"/>
    <x v="352"/>
    <s v="DOLARES AMERICANOS / UNITED STATES DOLLAR"/>
    <s v="HOLLY SALES INC."/>
    <s v="TENNESSEE"/>
    <s v="ESTADOS UNIDOS EEUU"/>
    <n v="1045"/>
    <n v="0"/>
    <s v="COLECCIONES PASADAS"/>
    <s v="COLECCIONES PASADAS"/>
    <s v="COLECCIONES PASADAS"/>
    <s v="2018-2019"/>
    <n v="24838"/>
    <x v="8"/>
  </r>
  <r>
    <x v="0"/>
    <n v="2019"/>
    <x v="6"/>
    <s v="MAS"/>
    <s v="EEUU"/>
    <x v="0"/>
    <s v="SPRING 2018"/>
    <s v="SWIMWEAR"/>
    <x v="2"/>
    <s v="DOLARES AMERICANOS / UNITED STATES DOLLAR"/>
    <s v="BILL MILLER AND COMPANY"/>
    <s v="FLORIDA"/>
    <s v="ESTADOS UNIDOS EEUU"/>
    <n v="6"/>
    <n v="2018"/>
    <s v="SPRING"/>
    <s v="COLECCIONES PASADAS"/>
    <s v="COLECCIONES PASADAS"/>
    <s v="2018-2019"/>
    <n v="133.07"/>
    <x v="2"/>
  </r>
  <r>
    <x v="0"/>
    <n v="2019"/>
    <x v="6"/>
    <s v="MAS"/>
    <s v="EEUU"/>
    <x v="0"/>
    <s v="SPRING 2018"/>
    <s v="KIDS"/>
    <x v="2"/>
    <s v="DOLARES AMERICANOS / UNITED STATES DOLLAR"/>
    <s v="BILL MILLER AND COMPANY"/>
    <s v="FLORIDA"/>
    <s v="ESTADOS UNIDOS EEUU"/>
    <n v="1"/>
    <n v="2018"/>
    <s v="SPRING"/>
    <s v="COLECCIONES PASADAS"/>
    <s v="COLECCIONES PASADAS"/>
    <s v="2018-2019"/>
    <n v="22.63"/>
    <x v="2"/>
  </r>
  <r>
    <x v="0"/>
    <n v="2019"/>
    <x v="6"/>
    <s v="MAS"/>
    <s v="EEUU"/>
    <x v="0"/>
    <s v="SUMMER 2017"/>
    <s v="SWIMWEAR"/>
    <x v="2"/>
    <s v="DOLARES AMERICANOS / UNITED STATES DOLLAR"/>
    <s v="BILL MILLER AND COMPANY"/>
    <s v="FLORIDA"/>
    <s v="ESTADOS UNIDOS EEUU"/>
    <n v="1"/>
    <n v="2017"/>
    <s v="SUMMER"/>
    <s v="COLECCIONES PASADAS"/>
    <s v="COLECCIONES PASADAS"/>
    <s v="2018-2019"/>
    <n v="19.600000000000001"/>
    <x v="2"/>
  </r>
  <r>
    <x v="0"/>
    <n v="2019"/>
    <x v="6"/>
    <s v="MAS"/>
    <s v="EEUU"/>
    <x v="0"/>
    <s v="RECOMBINACIONES 2017"/>
    <s v="SWIMWEAR"/>
    <x v="2"/>
    <s v="DOLARES AMERICANOS / UNITED STATES DOLLAR"/>
    <s v="BILL MILLER AND COMPANY"/>
    <s v="FLORIDA"/>
    <s v="ESTADOS UNIDOS EEUU"/>
    <n v="1"/>
    <n v="2017"/>
    <s v="RECOMBINACIONES"/>
    <s v="COLECCIONES PASADAS"/>
    <s v="COLECCIONES PASADAS"/>
    <s v="2018-2019"/>
    <n v="24.09"/>
    <x v="2"/>
  </r>
  <r>
    <x v="0"/>
    <n v="2019"/>
    <x v="6"/>
    <s v="MAS"/>
    <s v="EEUU"/>
    <x v="0"/>
    <s v="SPRING 2019"/>
    <s v="BEACHWEAR"/>
    <x v="2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48.45"/>
    <x v="2"/>
  </r>
  <r>
    <x v="0"/>
    <n v="2019"/>
    <x v="7"/>
    <s v="AM"/>
    <s v="EEUU"/>
    <x v="0"/>
    <s v="HIGH SUMMER 2017"/>
    <s v="SWIMWEAR"/>
    <x v="0"/>
    <s v="DOLARES AMERICANOS / UNITED STATES DOLLAR"/>
    <s v="PAIGE ALYSE STRAUGHAN"/>
    <s v="WASHINGTON"/>
    <s v="ESTADOS UNIDOS EEUU"/>
    <n v="2"/>
    <n v="2017"/>
    <s v="HIGH SUMMER"/>
    <s v="COLECCIONES PASADAS"/>
    <s v="COLECCIONES PASADAS"/>
    <s v="2018-2019"/>
    <n v="58.74"/>
    <x v="0"/>
  </r>
  <r>
    <x v="0"/>
    <n v="2019"/>
    <x v="7"/>
    <s v="AM"/>
    <s v="EEUU"/>
    <x v="0"/>
    <s v="HOLIDAY 2017"/>
    <s v="ACTIVE"/>
    <x v="0"/>
    <s v="DOLARES AMERICANOS / UNITED STATES DOLLAR"/>
    <s v="PAIGE ALYSE STRAUGHAN"/>
    <s v="WASHINGTON"/>
    <s v="ESTADOS UNIDOS EEUU"/>
    <n v="1"/>
    <n v="2017"/>
    <s v="HOLIDAY"/>
    <s v="COLECCIONES PASADAS"/>
    <s v="COLECCIONES PASADAS"/>
    <s v="2018-2019"/>
    <n v="31.15"/>
    <x v="0"/>
  </r>
  <r>
    <x v="0"/>
    <n v="2019"/>
    <x v="7"/>
    <s v="AM"/>
    <s v="EEUU"/>
    <x v="0"/>
    <s v="SPRING 2017"/>
    <s v="SWIMWEAR"/>
    <x v="0"/>
    <s v="DOLARES AMERICANOS / UNITED STATES DOLLAR"/>
    <s v="PAIGE ALYSE STRAUGHAN"/>
    <s v="WASHINGTON"/>
    <s v="ESTADOS UNIDOS EEUU"/>
    <n v="3"/>
    <n v="2017"/>
    <s v="SPRING"/>
    <s v="COLECCIONES PASADAS"/>
    <s v="COLECCIONES PASADAS"/>
    <s v="2018-2019"/>
    <n v="77.430000000000007"/>
    <x v="0"/>
  </r>
  <r>
    <x v="0"/>
    <n v="2019"/>
    <x v="7"/>
    <s v="AM"/>
    <s v="EEUU"/>
    <x v="0"/>
    <s v="SPRING 2018"/>
    <s v="SWIMWEAR"/>
    <x v="0"/>
    <s v="DOLARES AMERICANOS / UNITED STATES DOLLAR"/>
    <s v="PAIGE ALYSE STRAUGHAN"/>
    <s v="WASHINGTON"/>
    <s v="ESTADOS UNIDOS EEUU"/>
    <n v="54"/>
    <n v="2018"/>
    <s v="SPRING"/>
    <s v="COLECCIONES PASADAS"/>
    <s v="COLECCIONES PASADAS"/>
    <s v="2018-2019"/>
    <n v="1524.5699999999995"/>
    <x v="0"/>
  </r>
  <r>
    <x v="0"/>
    <n v="2019"/>
    <x v="7"/>
    <s v="AM"/>
    <s v="EEUU"/>
    <x v="0"/>
    <s v="SPRING 2018"/>
    <s v="SWIMWEAR"/>
    <x v="183"/>
    <s v="DOLARES AMERICANOS / UNITED STATES DOLLAR"/>
    <s v="KELLY MICHELLE ELLINGSON"/>
    <s v="NEW JERSEY"/>
    <s v="ESTADOS UNIDOS EEUU"/>
    <n v="3107"/>
    <n v="2018"/>
    <s v="SPRING"/>
    <s v="COLECCIONES PASADAS"/>
    <s v="COLECCIONES PASADAS"/>
    <s v="2018-2019"/>
    <n v="52291.5"/>
    <x v="9"/>
  </r>
  <r>
    <x v="0"/>
    <n v="2019"/>
    <x v="7"/>
    <s v="AM"/>
    <s v="EEUU"/>
    <x v="0"/>
    <s v="SPRING 2018"/>
    <s v="SWIMWEAR"/>
    <x v="2"/>
    <s v="DOLARES AMERICANOS / UNITED STATES DOLLAR"/>
    <s v="BILL MILLER AND COMPANY"/>
    <s v="FLORIDA"/>
    <s v="ESTADOS UNIDOS EEUU"/>
    <n v="37"/>
    <n v="2018"/>
    <s v="SPRING"/>
    <s v="COLECCIONES PASADAS"/>
    <s v="COLECCIONES PASADAS"/>
    <s v="2018-2019"/>
    <n v="809.19999999999959"/>
    <x v="2"/>
  </r>
  <r>
    <x v="0"/>
    <n v="2019"/>
    <x v="7"/>
    <s v="AM"/>
    <s v="EEUU"/>
    <x v="0"/>
    <s v="SPRING 2018"/>
    <s v="ACTIVE"/>
    <x v="0"/>
    <s v="DOLARES AMERICANOS / UNITED STATES DOLLAR"/>
    <s v="PAIGE ALYSE STRAUGHAN"/>
    <s v="WASHINGTON"/>
    <s v="ESTADOS UNIDOS EEUU"/>
    <n v="1"/>
    <n v="2018"/>
    <s v="SPRING"/>
    <s v="COLECCIONES PASADAS"/>
    <s v="COLECCIONES PASADAS"/>
    <s v="2018-2019"/>
    <n v="21.36"/>
    <x v="0"/>
  </r>
  <r>
    <x v="0"/>
    <n v="2019"/>
    <x v="7"/>
    <s v="AM"/>
    <s v="EEUU"/>
    <x v="0"/>
    <s v="SPRING 2018"/>
    <s v="KIDS"/>
    <x v="0"/>
    <s v="DOLARES AMERICANOS / UNITED STATES DOLLAR"/>
    <s v="PAIGE ALYSE STRAUGHAN"/>
    <s v="WASHINGTON"/>
    <s v="ESTADOS UNIDOS EEUU"/>
    <n v="15"/>
    <n v="2018"/>
    <s v="SPRING"/>
    <s v="COLECCIONES PASADAS"/>
    <s v="COLECCIONES PASADAS"/>
    <s v="2018-2019"/>
    <n v="414.7"/>
    <x v="0"/>
  </r>
  <r>
    <x v="0"/>
    <n v="2019"/>
    <x v="7"/>
    <s v="AM"/>
    <s v="EEUU"/>
    <x v="0"/>
    <s v="SPRING 2018"/>
    <s v="TRUNKS"/>
    <x v="0"/>
    <s v="DOLARES AMERICANOS / UNITED STATES DOLLAR"/>
    <s v="PAIGE ALYSE STRAUGHAN"/>
    <s v="WASHINGTON"/>
    <s v="ESTADOS UNIDOS EEUU"/>
    <n v="1"/>
    <n v="2018"/>
    <s v="SPRING"/>
    <s v="COLECCIONES PASADAS"/>
    <s v="COLECCIONES PASADAS"/>
    <s v="2018-2019"/>
    <n v="35.6"/>
    <x v="0"/>
  </r>
  <r>
    <x v="0"/>
    <n v="2019"/>
    <x v="7"/>
    <s v="AM"/>
    <s v="EEUU"/>
    <x v="0"/>
    <s v="SPRING 2018"/>
    <s v="TRUNKS"/>
    <x v="353"/>
    <s v="DOLARES AMERICANOS / UNITED STATES DOLLAR"/>
    <s v="JULIUS ORTIZ MALDONADO"/>
    <s v="FLORIDA"/>
    <s v="ESTADOS UNIDOS EEUU"/>
    <n v="1"/>
    <n v="2018"/>
    <s v="SPRING"/>
    <s v="COLECCIONES PASADAS"/>
    <s v="COLECCIONES PASADAS"/>
    <s v="2018-2019"/>
    <n v="34"/>
    <x v="15"/>
  </r>
  <r>
    <x v="0"/>
    <n v="2019"/>
    <x v="7"/>
    <s v="AM"/>
    <s v="EEUU"/>
    <x v="0"/>
    <s v="SPRING 2018"/>
    <s v="BEACHWEAR"/>
    <x v="0"/>
    <s v="DOLARES AMERICANOS / UNITED STATES DOLLAR"/>
    <s v="PAIGE ALYSE STRAUGHAN"/>
    <s v="WASHINGTON"/>
    <s v="ESTADOS UNIDOS EEUU"/>
    <n v="12"/>
    <n v="2018"/>
    <s v="SPRING"/>
    <s v="COLECCIONES PASADAS"/>
    <s v="COLECCIONES PASADAS"/>
    <s v="2018-2019"/>
    <n v="432.54"/>
    <x v="0"/>
  </r>
  <r>
    <x v="0"/>
    <n v="2019"/>
    <x v="7"/>
    <s v="AM"/>
    <s v="EEUU"/>
    <x v="0"/>
    <s v="SPRING 2018"/>
    <s v="BEACHWEAR"/>
    <x v="2"/>
    <s v="DOLARES AMERICANOS / UNITED STATES DOLLAR"/>
    <s v="BILL MILLER AND COMPANY"/>
    <s v="FLORIDA"/>
    <s v="ESTADOS UNIDOS EEUU"/>
    <n v="3"/>
    <n v="2018"/>
    <s v="SPRING"/>
    <s v="COLECCIONES PASADAS"/>
    <s v="COLECCIONES PASADAS"/>
    <s v="2018-2019"/>
    <n v="78.400000000000006"/>
    <x v="2"/>
  </r>
  <r>
    <x v="0"/>
    <n v="2019"/>
    <x v="7"/>
    <s v="AM"/>
    <s v="EEUU"/>
    <x v="0"/>
    <s v="SUMMER 2017"/>
    <s v="SWIMWEAR"/>
    <x v="0"/>
    <s v="DOLARES AMERICANOS / UNITED STATES DOLLAR"/>
    <s v="PAIGE ALYSE STRAUGHAN"/>
    <s v="WASHINGTON"/>
    <s v="ESTADOS UNIDOS EEUU"/>
    <n v="5"/>
    <n v="2017"/>
    <s v="SUMMER"/>
    <s v="COLECCIONES PASADAS"/>
    <s v="COLECCIONES PASADAS"/>
    <s v="2018-2019"/>
    <n v="137.94999999999999"/>
    <x v="0"/>
  </r>
  <r>
    <x v="0"/>
    <n v="2019"/>
    <x v="7"/>
    <s v="AM"/>
    <s v="EEUU"/>
    <x v="0"/>
    <s v="SUMMER 2017"/>
    <s v="ACTIVE"/>
    <x v="0"/>
    <s v="DOLARES AMERICANOS / UNITED STATES DOLLAR"/>
    <s v="PAIGE ALYSE STRAUGHAN"/>
    <s v="WASHINGTON"/>
    <s v="ESTADOS UNIDOS EEUU"/>
    <n v="2"/>
    <n v="2017"/>
    <s v="SUMMER"/>
    <s v="COLECCIONES PASADAS"/>
    <s v="COLECCIONES PASADAS"/>
    <s v="2018-2019"/>
    <n v="51.620000000000005"/>
    <x v="0"/>
  </r>
  <r>
    <x v="0"/>
    <n v="2019"/>
    <x v="7"/>
    <s v="AM"/>
    <s v="EEUU"/>
    <x v="0"/>
    <s v="SUMMER 2017"/>
    <s v="TRUNKS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8-2019"/>
    <n v="30.26"/>
    <x v="0"/>
  </r>
  <r>
    <x v="0"/>
    <n v="2019"/>
    <x v="7"/>
    <s v="AM"/>
    <s v="EEUU"/>
    <x v="0"/>
    <s v="SUMMER 2018"/>
    <s v="SWIMWEAR"/>
    <x v="0"/>
    <s v="DOLARES AMERICANOS / UNITED STATES DOLLAR"/>
    <s v="PAIGE ALYSE STRAUGHAN"/>
    <s v="WASHINGTON"/>
    <s v="ESTADOS UNIDOS EEUU"/>
    <n v="39"/>
    <n v="2018"/>
    <s v="SUMMER"/>
    <s v="COLECCIONES PASADAS"/>
    <s v="COLECCIONES PASADAS"/>
    <s v="2018-2019"/>
    <n v="963.87"/>
    <x v="0"/>
  </r>
  <r>
    <x v="0"/>
    <n v="2019"/>
    <x v="7"/>
    <s v="AM"/>
    <s v="EEUU"/>
    <x v="0"/>
    <s v="SUMMER 2018"/>
    <s v="SWIMWEAR"/>
    <x v="183"/>
    <s v="DOLARES AMERICANOS / UNITED STATES DOLLAR"/>
    <s v="KELLY MICHELLE ELLINGSON"/>
    <s v="NEW JERSEY"/>
    <s v="ESTADOS UNIDOS EEUU"/>
    <n v="1883"/>
    <n v="2018"/>
    <s v="SUMMER"/>
    <s v="COLECCIONES PASADAS"/>
    <s v="COLECCIONES PASADAS"/>
    <s v="2018-2019"/>
    <n v="30596"/>
    <x v="9"/>
  </r>
  <r>
    <x v="0"/>
    <n v="2019"/>
    <x v="7"/>
    <s v="AM"/>
    <s v="EEUU"/>
    <x v="0"/>
    <s v="SUMMER 2018"/>
    <s v="SWIMWEAR"/>
    <x v="2"/>
    <s v="DOLARES AMERICANOS / UNITED STATES DOLLAR"/>
    <s v="BILL MILLER AND COMPANY"/>
    <s v="FLORIDA"/>
    <s v="ESTADOS UNIDOS EEUU"/>
    <n v="8"/>
    <n v="2018"/>
    <s v="SUMMER"/>
    <s v="COLECCIONES PASADAS"/>
    <s v="COLECCIONES PASADAS"/>
    <s v="2018-2019"/>
    <n v="247.66"/>
    <x v="2"/>
  </r>
  <r>
    <x v="0"/>
    <n v="2019"/>
    <x v="7"/>
    <s v="AM"/>
    <s v="EEUU"/>
    <x v="0"/>
    <s v="SUMMER 2018"/>
    <s v="ACTIVE"/>
    <x v="0"/>
    <s v="DOLARES AMERICANOS / UNITED STATES DOLLAR"/>
    <s v="PAIGE ALYSE STRAUGHAN"/>
    <s v="WASHINGTON"/>
    <s v="ESTADOS UNIDOS EEUU"/>
    <n v="3"/>
    <n v="2018"/>
    <s v="SUMMER"/>
    <s v="COLECCIONES PASADAS"/>
    <s v="COLECCIONES PASADAS"/>
    <s v="2018-2019"/>
    <n v="84.55"/>
    <x v="0"/>
  </r>
  <r>
    <x v="0"/>
    <n v="2019"/>
    <x v="7"/>
    <s v="AM"/>
    <s v="EEUU"/>
    <x v="0"/>
    <s v="SUMMER 2018"/>
    <s v="KIDS"/>
    <x v="0"/>
    <s v="DOLARES AMERICANOS / UNITED STATES DOLLAR"/>
    <s v="PAIGE ALYSE STRAUGHAN"/>
    <s v="WASHINGTON"/>
    <s v="ESTADOS UNIDOS EEUU"/>
    <n v="7"/>
    <n v="2018"/>
    <s v="SUMMER"/>
    <s v="COLECCIONES PASADAS"/>
    <s v="COLECCIONES PASADAS"/>
    <s v="2018-2019"/>
    <n v="202.91"/>
    <x v="0"/>
  </r>
  <r>
    <x v="0"/>
    <n v="2019"/>
    <x v="7"/>
    <s v="AM"/>
    <s v="EEUU"/>
    <x v="0"/>
    <s v="SUMMER 2018"/>
    <s v="TRUNKS"/>
    <x v="0"/>
    <s v="DOLARES AMERICANOS / UNITED STATES DOLLAR"/>
    <s v="PAIGE ALYSE STRAUGHAN"/>
    <s v="WASHINGTON"/>
    <s v="ESTADOS UNIDOS EEUU"/>
    <n v="1"/>
    <n v="2018"/>
    <s v="SUMMER"/>
    <s v="COLECCIONES PASADAS"/>
    <s v="COLECCIONES PASADAS"/>
    <s v="2018-2019"/>
    <n v="30.7"/>
    <x v="0"/>
  </r>
  <r>
    <x v="0"/>
    <n v="2019"/>
    <x v="7"/>
    <s v="AM"/>
    <s v="EEUU"/>
    <x v="0"/>
    <s v="SUMMER 2018"/>
    <s v="BEACHWEAR"/>
    <x v="0"/>
    <s v="DOLARES AMERICANOS / UNITED STATES DOLLAR"/>
    <s v="PAIGE ALYSE STRAUGHAN"/>
    <s v="WASHINGTON"/>
    <s v="ESTADOS UNIDOS EEUU"/>
    <n v="1"/>
    <n v="2018"/>
    <s v="SUMMER"/>
    <s v="COLECCIONES PASADAS"/>
    <s v="COLECCIONES PASADAS"/>
    <s v="2018-2019"/>
    <n v="49.84"/>
    <x v="0"/>
  </r>
  <r>
    <x v="0"/>
    <n v="2019"/>
    <x v="7"/>
    <s v="AM"/>
    <s v="EEUU"/>
    <x v="0"/>
    <s v="SUMMER 2018"/>
    <s v="BEACHWEAR"/>
    <x v="2"/>
    <s v="DOLARES AMERICANOS / UNITED STATES DOLLAR"/>
    <s v="BILL MILLER AND COMPANY"/>
    <s v="FLORIDA"/>
    <s v="ESTADOS UNIDOS EEUU"/>
    <n v="2"/>
    <n v="2018"/>
    <s v="SUMMER"/>
    <s v="COLECCIONES PASADAS"/>
    <s v="COLECCIONES PASADAS"/>
    <s v="2018-2019"/>
    <n v="70.2"/>
    <x v="2"/>
  </r>
  <r>
    <x v="0"/>
    <n v="2019"/>
    <x v="7"/>
    <s v="AM"/>
    <s v="EEUU"/>
    <x v="0"/>
    <s v="FALL 2018"/>
    <s v="ACTIVE"/>
    <x v="0"/>
    <s v="DOLARES AMERICANOS / UNITED STATES DOLLAR"/>
    <s v="PAIGE ALYSE STRAUGHAN"/>
    <s v="WASHINGTON"/>
    <s v="ESTADOS UNIDOS EEUU"/>
    <n v="2"/>
    <n v="2018"/>
    <s v="FALL"/>
    <s v="COLECCIONES PASADAS"/>
    <s v="COLECCIONES PASADAS"/>
    <s v="2018-2019"/>
    <n v="71.199999999999989"/>
    <x v="0"/>
  </r>
  <r>
    <x v="0"/>
    <n v="2019"/>
    <x v="7"/>
    <s v="AM"/>
    <s v="EEUU"/>
    <x v="0"/>
    <s v="HIGH SUMMER 2018"/>
    <s v="SWIMWEAR"/>
    <x v="0"/>
    <s v="DOLARES AMERICANOS / UNITED STATES DOLLAR"/>
    <s v="PAIGE ALYSE STRAUGHAN"/>
    <s v="WASHINGTON"/>
    <s v="ESTADOS UNIDOS EEUU"/>
    <n v="24"/>
    <n v="2018"/>
    <s v="HIGH SUMMER"/>
    <s v="COLECCIONES PASADAS"/>
    <s v="COLECCIONES PASADAS"/>
    <s v="2018-2019"/>
    <n v="595.41000000000008"/>
    <x v="0"/>
  </r>
  <r>
    <x v="0"/>
    <n v="2019"/>
    <x v="7"/>
    <s v="AM"/>
    <s v="EEUU"/>
    <x v="0"/>
    <s v="HIGH SUMMER 2018"/>
    <s v="SWIMWEAR"/>
    <x v="183"/>
    <s v="DOLARES AMERICANOS / UNITED STATES DOLLAR"/>
    <s v="KELLY MICHELLE ELLINGSON"/>
    <s v="NEW JERSEY"/>
    <s v="ESTADOS UNIDOS EEUU"/>
    <n v="167"/>
    <n v="2018"/>
    <s v="HIGH SUMMER"/>
    <s v="COLECCIONES PASADAS"/>
    <s v="COLECCIONES PASADAS"/>
    <s v="2018-2019"/>
    <n v="2653.5"/>
    <x v="9"/>
  </r>
  <r>
    <x v="0"/>
    <n v="2019"/>
    <x v="7"/>
    <s v="AM"/>
    <s v="EEUU"/>
    <x v="0"/>
    <s v="HOLIDAY 2018"/>
    <s v="ACTIVE"/>
    <x v="0"/>
    <s v="DOLARES AMERICANOS / UNITED STATES DOLLAR"/>
    <s v="PAIGE ALYSE STRAUGHAN"/>
    <s v="WASHINGTON"/>
    <s v="ESTADOS UNIDOS EEUU"/>
    <n v="6"/>
    <n v="2018"/>
    <s v="HOLIDAY"/>
    <s v="COLECCIONES PASADAS"/>
    <s v="COLECCIONES PASADAS"/>
    <s v="2018-2019"/>
    <n v="170.88"/>
    <x v="0"/>
  </r>
  <r>
    <x v="0"/>
    <n v="2019"/>
    <x v="7"/>
    <s v="AM"/>
    <s v="EEUU"/>
    <x v="0"/>
    <s v="SPRING 2019"/>
    <s v="SWIMWEAR"/>
    <x v="269"/>
    <s v="DOLARES AMERICANOS / UNITED STATES DOLLAR"/>
    <s v="BILL MILLER AND COMPANY"/>
    <s v="ALABAMA"/>
    <s v="ESTADOS UNIDOS EEUU"/>
    <n v="81"/>
    <n v="2019"/>
    <s v="SPRING"/>
    <s v="SPRING"/>
    <s v="SPRING 2019"/>
    <s v="2018-2019"/>
    <n v="2420"/>
    <x v="2"/>
  </r>
  <r>
    <x v="0"/>
    <n v="2019"/>
    <x v="7"/>
    <s v="AM"/>
    <s v="EEUU"/>
    <x v="0"/>
    <s v="SPRING 2019"/>
    <s v="SWIMWEAR"/>
    <x v="354"/>
    <s v="DOLARES AMERICANOS / UNITED STATES DOLLAR"/>
    <s v="BILL MILLER AND COMPANY"/>
    <s v="FLORIDA"/>
    <s v="ESTADOS UNIDOS EEUU"/>
    <n v="112"/>
    <n v="2019"/>
    <s v="SPRING"/>
    <s v="SPRING"/>
    <s v="SPRING 2019"/>
    <s v="2018-2019"/>
    <n v="3618"/>
    <x v="2"/>
  </r>
  <r>
    <x v="0"/>
    <n v="2019"/>
    <x v="7"/>
    <s v="AM"/>
    <s v="EEUU"/>
    <x v="0"/>
    <s v="SPRING 2019"/>
    <s v="SWIMWEAR"/>
    <x v="0"/>
    <s v="DOLARES AMERICANOS / UNITED STATES DOLLAR"/>
    <s v="PAIGE ALYSE STRAUGHAN"/>
    <s v="WASHINGTON"/>
    <s v="ESTADOS UNIDOS EEUU"/>
    <n v="735"/>
    <n v="2019"/>
    <s v="SPRING"/>
    <s v="SPRING"/>
    <s v="SPRING 2019"/>
    <s v="2018-2019"/>
    <n v="19311.220000000034"/>
    <x v="0"/>
  </r>
  <r>
    <x v="0"/>
    <n v="2019"/>
    <x v="7"/>
    <s v="AM"/>
    <s v="EEUU"/>
    <x v="0"/>
    <s v="SPRING 2019"/>
    <s v="SWIMWEAR"/>
    <x v="99"/>
    <s v="DOLARES AMERICANOS / UNITED STATES DOLLAR"/>
    <s v="DENISE ARNETT"/>
    <s v="UTAH"/>
    <s v="ESTADOS UNIDOS EEUU"/>
    <n v="438"/>
    <n v="2019"/>
    <s v="SPRING"/>
    <s v="SPRING"/>
    <s v="SPRING 2019"/>
    <s v="2018-2019"/>
    <n v="13496.650000000009"/>
    <x v="14"/>
  </r>
  <r>
    <x v="0"/>
    <n v="2019"/>
    <x v="7"/>
    <s v="AM"/>
    <s v="EEUU"/>
    <x v="0"/>
    <s v="SPRING 2019"/>
    <s v="SWIMWEAR"/>
    <x v="73"/>
    <s v="DOLARES AMERICANOS / UNITED STATES DOLLAR"/>
    <s v="BILL MILLER AND COMPANY"/>
    <s v="FLORIDA"/>
    <s v="ESTADOS UNIDOS EEUU"/>
    <n v="11"/>
    <n v="2019"/>
    <s v="SPRING"/>
    <s v="SPRING"/>
    <s v="SPRING 2019"/>
    <s v="2018-2019"/>
    <n v="354"/>
    <x v="2"/>
  </r>
  <r>
    <x v="0"/>
    <n v="2019"/>
    <x v="7"/>
    <s v="AM"/>
    <s v="EEUU"/>
    <x v="0"/>
    <s v="SPRING 2019"/>
    <s v="SWIMWEAR"/>
    <x v="23"/>
    <s v="DOLARES AMERICANOS / UNITED STATES DOLLAR"/>
    <s v="ANITA M. HOPKINS"/>
    <s v="WISCONSIN"/>
    <s v="ESTADOS UNIDOS EEUU"/>
    <n v="38"/>
    <n v="2019"/>
    <s v="SPRING"/>
    <s v="SPRING"/>
    <s v="SPRING 2019"/>
    <s v="2018-2019"/>
    <n v="1069.96"/>
    <x v="1"/>
  </r>
  <r>
    <x v="0"/>
    <n v="2019"/>
    <x v="7"/>
    <s v="AM"/>
    <s v="EEUU"/>
    <x v="0"/>
    <s v="SPRING 2019"/>
    <s v="SWIMWEAR"/>
    <x v="190"/>
    <s v="DOLARES AMERICANOS / UNITED STATES DOLLAR"/>
    <s v="LAURA BONG"/>
    <s v="LOUISIANA"/>
    <s v="ESTADOS UNIDOS EEUU"/>
    <n v="11"/>
    <n v="2019"/>
    <s v="SPRING"/>
    <s v="SPRING"/>
    <s v="SPRING 2019"/>
    <s v="2018-2019"/>
    <n v="299"/>
    <x v="6"/>
  </r>
  <r>
    <x v="0"/>
    <n v="2019"/>
    <x v="7"/>
    <s v="AM"/>
    <s v="EEUU"/>
    <x v="0"/>
    <s v="SPRING 2019"/>
    <s v="SWIMWEAR"/>
    <x v="114"/>
    <s v="DOLARES AMERICANOS / UNITED STATES DOLLAR"/>
    <s v="ANITA M. HOPKINS"/>
    <s v="NEW JERSEY"/>
    <s v="ESTADOS UNIDOS EEUU"/>
    <n v="24"/>
    <n v="2019"/>
    <s v="SPRING"/>
    <s v="SPRING"/>
    <s v="SPRING 2019"/>
    <s v="2018-2019"/>
    <n v="756"/>
    <x v="1"/>
  </r>
  <r>
    <x v="0"/>
    <n v="2019"/>
    <x v="7"/>
    <s v="AM"/>
    <s v="EEUU"/>
    <x v="0"/>
    <s v="SPRING 2019"/>
    <s v="SWIMWEAR"/>
    <x v="118"/>
    <s v="DOLARES AMERICANOS / UNITED STATES DOLLAR"/>
    <s v="JULIUS ORTIZ MALDONADO"/>
    <s v="FLORIDA"/>
    <s v="ESTADOS UNIDOS EEUU"/>
    <n v="15"/>
    <n v="2019"/>
    <s v="SPRING"/>
    <s v="SPRING"/>
    <s v="SPRING 2019"/>
    <s v="2018-2019"/>
    <n v="440"/>
    <x v="15"/>
  </r>
  <r>
    <x v="0"/>
    <n v="2019"/>
    <x v="7"/>
    <s v="AM"/>
    <s v="EEUU"/>
    <x v="0"/>
    <s v="SPRING 2019"/>
    <s v="SWIMWEAR"/>
    <x v="304"/>
    <s v="DOLARES AMERICANOS / UNITED STATES DOLLAR"/>
    <s v="LAURA BONG"/>
    <s v="TEXAS"/>
    <s v="ESTADOS UNIDOS EEUU"/>
    <n v="63"/>
    <n v="2019"/>
    <s v="SPRING"/>
    <s v="SPRING"/>
    <s v="SPRING 2019"/>
    <s v="2018-2019"/>
    <n v="2197"/>
    <x v="6"/>
  </r>
  <r>
    <x v="0"/>
    <n v="2019"/>
    <x v="7"/>
    <s v="AM"/>
    <s v="EEUU"/>
    <x v="0"/>
    <s v="SPRING 2019"/>
    <s v="SWIMWEAR"/>
    <x v="194"/>
    <s v="DOLARES AMERICANOS / UNITED STATES DOLLAR"/>
    <s v="BILL MILLER AND COMPANY"/>
    <s v="FLORIDA"/>
    <s v="ESTADOS UNIDOS EEUU"/>
    <n v="35"/>
    <n v="2019"/>
    <s v="SPRING"/>
    <s v="SPRING"/>
    <s v="SPRING 2019"/>
    <s v="2018-2019"/>
    <n v="1006"/>
    <x v="2"/>
  </r>
  <r>
    <x v="0"/>
    <n v="2019"/>
    <x v="7"/>
    <s v="AM"/>
    <s v="EEUU"/>
    <x v="0"/>
    <s v="SPRING 2019"/>
    <s v="SWIMWEAR"/>
    <x v="144"/>
    <s v="DOLARES AMERICANOS / UNITED STATES DOLLAR"/>
    <s v="LAURA BONG"/>
    <s v="TEXAS"/>
    <s v="ESTADOS UNIDOS EEUU"/>
    <n v="5"/>
    <n v="2019"/>
    <s v="SPRING"/>
    <s v="SPRING"/>
    <s v="SPRING 2019"/>
    <s v="2018-2019"/>
    <n v="270"/>
    <x v="6"/>
  </r>
  <r>
    <x v="0"/>
    <n v="2019"/>
    <x v="7"/>
    <s v="AM"/>
    <s v="EEUU"/>
    <x v="0"/>
    <s v="SPRING 2019"/>
    <s v="SWIMWEAR"/>
    <x v="48"/>
    <s v="DOLARES AMERICANOS / UNITED STATES DOLLAR"/>
    <s v="PHYLLIS POSNER"/>
    <s v="CALIFORNIA"/>
    <s v="ESTADOS UNIDOS EEUU"/>
    <n v="83"/>
    <n v="2019"/>
    <s v="SPRING"/>
    <s v="SPRING"/>
    <s v="SPRING 2019"/>
    <s v="2018-2019"/>
    <n v="2264.2400000000002"/>
    <x v="5"/>
  </r>
  <r>
    <x v="0"/>
    <n v="2019"/>
    <x v="7"/>
    <s v="AM"/>
    <s v="EEUU"/>
    <x v="0"/>
    <s v="SPRING 2019"/>
    <s v="SWIMWEAR"/>
    <x v="274"/>
    <s v="DOLARES AMERICANOS / UNITED STATES DOLLAR"/>
    <s v="LAURA BONG"/>
    <s v="KANSAS"/>
    <s v="ESTADOS UNIDOS EEUU"/>
    <n v="15"/>
    <n v="2019"/>
    <s v="SPRING"/>
    <s v="SPRING"/>
    <s v="SPRING 2019"/>
    <s v="2018-2019"/>
    <n v="600"/>
    <x v="6"/>
  </r>
  <r>
    <x v="0"/>
    <n v="2019"/>
    <x v="7"/>
    <s v="AM"/>
    <s v="EEUU"/>
    <x v="0"/>
    <s v="SPRING 2019"/>
    <s v="SWIMWEAR"/>
    <x v="50"/>
    <s v="DOLARES AMERICANOS / UNITED STATES DOLLAR"/>
    <s v="BILL MILLER AND COMPANY"/>
    <s v="FLORIDA"/>
    <s v="ESTADOS UNIDOS EEUU"/>
    <n v="192"/>
    <n v="2019"/>
    <s v="SPRING"/>
    <s v="SPRING"/>
    <s v="SPRING 2019"/>
    <s v="2018-2019"/>
    <n v="5607"/>
    <x v="2"/>
  </r>
  <r>
    <x v="0"/>
    <n v="2019"/>
    <x v="7"/>
    <s v="AM"/>
    <s v="EEUU"/>
    <x v="0"/>
    <s v="SPRING 2019"/>
    <s v="SWIMWEAR"/>
    <x v="4"/>
    <s v="DOLAR CANADIENSE / CANADIAN DOLLAR"/>
    <s v="SHOUTOUTAGENCY"/>
    <s v="BRITISH COLUMBIA"/>
    <s v="CANADA"/>
    <n v="17"/>
    <n v="2019"/>
    <s v="SPRING"/>
    <s v="SPRING"/>
    <s v="SPRING 2019"/>
    <s v="2018-2019"/>
    <n v="547.60281754146786"/>
    <x v="3"/>
  </r>
  <r>
    <x v="0"/>
    <n v="2019"/>
    <x v="7"/>
    <s v="AM"/>
    <s v="EEUU"/>
    <x v="0"/>
    <s v="SPRING 2019"/>
    <s v="SWIMWEAR"/>
    <x v="355"/>
    <s v="DOLARES AMERICANOS / UNITED STATES DOLLAR"/>
    <s v="LAURA BONG"/>
    <s v="TEXAS"/>
    <s v="ESTADOS UNIDOS EEUU"/>
    <n v="289"/>
    <n v="2019"/>
    <s v="SPRING"/>
    <s v="SPRING"/>
    <s v="SPRING 2019"/>
    <s v="2018-2019"/>
    <n v="9243"/>
    <x v="6"/>
  </r>
  <r>
    <x v="0"/>
    <n v="2019"/>
    <x v="7"/>
    <s v="AM"/>
    <s v="EEUU"/>
    <x v="0"/>
    <s v="SPRING 2019"/>
    <s v="SWIMWEAR"/>
    <x v="5"/>
    <s v="DOLARES AMERICANOS / UNITED STATES DOLLAR"/>
    <s v="STEPHANIE VITALI"/>
    <s v="ONTARIO"/>
    <s v="CANADA"/>
    <n v="24"/>
    <n v="2019"/>
    <s v="SPRING"/>
    <s v="SPRING"/>
    <s v="SPRING 2019"/>
    <s v="2018-2019"/>
    <n v="708"/>
    <x v="4"/>
  </r>
  <r>
    <x v="0"/>
    <n v="2019"/>
    <x v="7"/>
    <s v="AM"/>
    <s v="EEUU"/>
    <x v="0"/>
    <s v="SPRING 2019"/>
    <s v="SWIMWEAR"/>
    <x v="139"/>
    <s v="DOLARES AMERICANOS / UNITED STATES DOLLAR"/>
    <s v="ANITA M. HOPKINS"/>
    <s v="MARYLAND"/>
    <s v="ESTADOS UNIDOS EEUU"/>
    <n v="32"/>
    <n v="2019"/>
    <s v="SPRING"/>
    <s v="SPRING"/>
    <s v="SPRING 2019"/>
    <s v="2018-2019"/>
    <n v="976"/>
    <x v="1"/>
  </r>
  <r>
    <x v="0"/>
    <n v="2019"/>
    <x v="7"/>
    <s v="AM"/>
    <s v="EEUU"/>
    <x v="0"/>
    <s v="SPRING 2019"/>
    <s v="SWIMWEAR"/>
    <x v="275"/>
    <s v="DOLARES AMERICANOS / UNITED STATES DOLLAR"/>
    <s v="BILL MILLER AND COMPANY"/>
    <s v="SOUTH CAROLINA"/>
    <s v="ESTADOS UNIDOS EEUU"/>
    <n v="27"/>
    <n v="2019"/>
    <s v="SPRING"/>
    <s v="SPRING"/>
    <s v="SPRING 2019"/>
    <s v="2018-2019"/>
    <n v="921"/>
    <x v="2"/>
  </r>
  <r>
    <x v="0"/>
    <n v="2019"/>
    <x v="7"/>
    <s v="AM"/>
    <s v="EEUU"/>
    <x v="0"/>
    <s v="SPRING 2019"/>
    <s v="SWIMWEAR"/>
    <x v="277"/>
    <s v="DOLARES AMERICANOS / UNITED STATES DOLLAR"/>
    <s v="LAURA BONG"/>
    <s v="ARKANSAS"/>
    <s v="ESTADOS UNIDOS EEUU"/>
    <n v="18"/>
    <n v="2019"/>
    <s v="SPRING"/>
    <s v="SPRING"/>
    <s v="SPRING 2019"/>
    <s v="2018-2019"/>
    <n v="574"/>
    <x v="6"/>
  </r>
  <r>
    <x v="0"/>
    <n v="2019"/>
    <x v="7"/>
    <s v="AM"/>
    <s v="EEUU"/>
    <x v="0"/>
    <s v="SPRING 2019"/>
    <s v="SWIMWEAR"/>
    <x v="123"/>
    <s v="DOLARES AMERICANOS / UNITED STATES DOLLAR"/>
    <s v="JUDITH ANN DEAL"/>
    <s v="HAWAII"/>
    <s v="ESTADOS UNIDOS EEUU"/>
    <n v="66"/>
    <n v="2019"/>
    <s v="SPRING"/>
    <s v="SPRING"/>
    <s v="SPRING 2019"/>
    <s v="2018-2019"/>
    <n v="2112"/>
    <x v="10"/>
  </r>
  <r>
    <x v="0"/>
    <n v="2019"/>
    <x v="7"/>
    <s v="AM"/>
    <s v="EEUU"/>
    <x v="0"/>
    <s v="SPRING 2019"/>
    <s v="SWIMWEAR"/>
    <x v="356"/>
    <s v="DOLARES AMERICANOS / UNITED STATES DOLLAR"/>
    <s v="ANITA M. HOPKINS"/>
    <s v="MARYLAND"/>
    <s v="ESTADOS UNIDOS EEUU"/>
    <n v="82"/>
    <n v="2019"/>
    <s v="SPRING"/>
    <s v="SPRING"/>
    <s v="SPRING 2019"/>
    <s v="2018-2019"/>
    <n v="2520"/>
    <x v="1"/>
  </r>
  <r>
    <x v="0"/>
    <n v="2019"/>
    <x v="7"/>
    <s v="AM"/>
    <s v="EEUU"/>
    <x v="0"/>
    <s v="SPRING 2019"/>
    <s v="SWIMWEAR"/>
    <x v="357"/>
    <s v="DOLARES AMERICANOS / UNITED STATES DOLLAR"/>
    <s v="BILL MILLER AND COMPANY"/>
    <s v="GEORGIA"/>
    <s v="ESTADOS UNIDOS EEUU"/>
    <n v="104"/>
    <n v="2019"/>
    <s v="SPRING"/>
    <s v="SPRING"/>
    <s v="SPRING 2019"/>
    <s v="2018-2019"/>
    <n v="3271"/>
    <x v="2"/>
  </r>
  <r>
    <x v="0"/>
    <n v="2019"/>
    <x v="7"/>
    <s v="AM"/>
    <s v="EEUU"/>
    <x v="0"/>
    <s v="SPRING 2019"/>
    <s v="SWIMWEAR"/>
    <x v="18"/>
    <s v="DOLARES AMERICANOS / UNITED STATES DOLLAR"/>
    <s v="LAURA BONG"/>
    <s v="TEXAS"/>
    <s v="ESTADOS UNIDOS EEUU"/>
    <n v="24"/>
    <n v="2019"/>
    <s v="SPRING"/>
    <s v="SPRING"/>
    <s v="SPRING 2019"/>
    <s v="2018-2019"/>
    <n v="842"/>
    <x v="6"/>
  </r>
  <r>
    <x v="0"/>
    <n v="2019"/>
    <x v="7"/>
    <s v="AM"/>
    <s v="EEUU"/>
    <x v="0"/>
    <s v="SPRING 2019"/>
    <s v="SWIMWEAR"/>
    <x v="358"/>
    <s v="DOLARES AMERICANOS / UNITED STATES DOLLAR"/>
    <s v="BILL MILLER AND COMPANY"/>
    <s v="SOUTH CAROLINA"/>
    <s v="ESTADOS UNIDOS EEUU"/>
    <n v="55"/>
    <n v="2019"/>
    <s v="SPRING"/>
    <s v="SPRING"/>
    <s v="SPRING 2019"/>
    <s v="2018-2019"/>
    <n v="1677"/>
    <x v="2"/>
  </r>
  <r>
    <x v="0"/>
    <n v="2019"/>
    <x v="7"/>
    <s v="AM"/>
    <s v="EEUU"/>
    <x v="0"/>
    <s v="SPRING 2019"/>
    <s v="SWIMWEAR"/>
    <x v="311"/>
    <s v="DOLARES AMERICANOS / UNITED STATES DOLLAR"/>
    <s v="DENISE ARNETT"/>
    <s v="COLORADO"/>
    <s v="ESTADOS UNIDOS EEUU"/>
    <n v="20"/>
    <n v="2019"/>
    <s v="SPRING"/>
    <s v="SPRING"/>
    <s v="SPRING 2019"/>
    <s v="2018-2019"/>
    <n v="744"/>
    <x v="14"/>
  </r>
  <r>
    <x v="0"/>
    <n v="2019"/>
    <x v="7"/>
    <s v="AM"/>
    <s v="EEUU"/>
    <x v="0"/>
    <s v="SPRING 2019"/>
    <s v="SWIMWEAR"/>
    <x v="359"/>
    <s v="DOLARES AMERICANOS / UNITED STATES DOLLAR"/>
    <s v="LAURA BONG"/>
    <s v="TEXAS"/>
    <s v="ESTADOS UNIDOS EEUU"/>
    <n v="56"/>
    <n v="2019"/>
    <s v="SPRING"/>
    <s v="SPRING"/>
    <s v="SPRING 2019"/>
    <s v="2018-2019"/>
    <n v="1680"/>
    <x v="6"/>
  </r>
  <r>
    <x v="0"/>
    <n v="2019"/>
    <x v="7"/>
    <s v="AM"/>
    <s v="EEUU"/>
    <x v="0"/>
    <s v="SPRING 2019"/>
    <s v="SWIMWEAR"/>
    <x v="197"/>
    <s v="DOLARES AMERICANOS / UNITED STATES DOLLAR"/>
    <s v="ANITA M. HOPKINS"/>
    <s v="MARYLAND"/>
    <s v="ESTADOS UNIDOS EEUU"/>
    <n v="796"/>
    <n v="2019"/>
    <s v="SPRING"/>
    <s v="SPRING"/>
    <s v="SPRING 2019"/>
    <s v="2018-2019"/>
    <n v="21335.4"/>
    <x v="1"/>
  </r>
  <r>
    <x v="0"/>
    <n v="2019"/>
    <x v="7"/>
    <s v="AM"/>
    <s v="EEUU"/>
    <x v="0"/>
    <s v="SPRING 2019"/>
    <s v="SWIMWEAR"/>
    <x v="360"/>
    <s v="DOLARES AMERICANOS / UNITED STATES DOLLAR"/>
    <s v="PHYLLIS POSNER"/>
    <s v="CALIFORNIA"/>
    <s v="ESTADOS UNIDOS EEUU"/>
    <n v="123"/>
    <n v="2019"/>
    <s v="SPRING"/>
    <s v="SPRING"/>
    <s v="SPRING 2019"/>
    <s v="2018-2019"/>
    <n v="5057"/>
    <x v="5"/>
  </r>
  <r>
    <x v="0"/>
    <n v="2019"/>
    <x v="7"/>
    <s v="AM"/>
    <s v="EEUU"/>
    <x v="0"/>
    <s v="SPRING 2019"/>
    <s v="SWIMWEAR"/>
    <x v="19"/>
    <s v="DOLARES AMERICANOS / UNITED STATES DOLLAR"/>
    <s v="HOLLY SALES INC."/>
    <s v="OHIO"/>
    <s v="ESTADOS UNIDOS EEUU"/>
    <n v="35"/>
    <n v="2019"/>
    <s v="SPRING"/>
    <s v="SPRING"/>
    <s v="SPRING 2019"/>
    <s v="2018-2019"/>
    <n v="1105"/>
    <x v="8"/>
  </r>
  <r>
    <x v="0"/>
    <n v="2019"/>
    <x v="7"/>
    <s v="AM"/>
    <s v="EEUU"/>
    <x v="0"/>
    <s v="SPRING 2019"/>
    <s v="SWIMWEAR"/>
    <x v="158"/>
    <s v="DOLAR CANADIENSE / CANADIAN DOLLAR"/>
    <s v="SHOUTOUTAGENCY"/>
    <s v="BRITISH COLUMBIA"/>
    <s v="CANADA"/>
    <n v="54"/>
    <n v="2019"/>
    <s v="SPRING"/>
    <s v="SPRING"/>
    <s v="SPRING 2019"/>
    <s v="2018-2019"/>
    <n v="1605.6956752253272"/>
    <x v="3"/>
  </r>
  <r>
    <x v="0"/>
    <n v="2019"/>
    <x v="7"/>
    <s v="AM"/>
    <s v="EEUU"/>
    <x v="0"/>
    <s v="SPRING 2019"/>
    <s v="SWIMWEAR"/>
    <x v="280"/>
    <s v="DOLARES AMERICANOS / UNITED STATES DOLLAR"/>
    <s v="BILL MILLER AND COMPANY"/>
    <s v="GEORGIA"/>
    <s v="ESTADOS UNIDOS EEUU"/>
    <n v="24"/>
    <n v="2019"/>
    <s v="SPRING"/>
    <s v="SPRING"/>
    <s v="SPRING 2019"/>
    <s v="2018-2019"/>
    <n v="708"/>
    <x v="2"/>
  </r>
  <r>
    <x v="0"/>
    <n v="2019"/>
    <x v="7"/>
    <s v="AM"/>
    <s v="EEUU"/>
    <x v="0"/>
    <s v="SPRING 2019"/>
    <s v="SWIMWEAR"/>
    <x v="91"/>
    <s v="DOLARES AMERICANOS / UNITED STATES DOLLAR"/>
    <s v="JUDITH ANN DEAL"/>
    <s v="HAWAII"/>
    <s v="ESTADOS UNIDOS EEUU"/>
    <n v="14"/>
    <n v="2019"/>
    <s v="SPRING"/>
    <s v="SPRING"/>
    <s v="SPRING 2019"/>
    <s v="2018-2019"/>
    <n v="422"/>
    <x v="10"/>
  </r>
  <r>
    <x v="0"/>
    <n v="2019"/>
    <x v="7"/>
    <s v="AM"/>
    <s v="EEUU"/>
    <x v="0"/>
    <s v="SPRING 2019"/>
    <s v="SWIMWEAR"/>
    <x v="2"/>
    <s v="DOLARES AMERICANOS / UNITED STATES DOLLAR"/>
    <s v="BILL MILLER AND COMPANY"/>
    <s v="FLORIDA"/>
    <s v="ESTADOS UNIDOS EEUU"/>
    <n v="9"/>
    <n v="2019"/>
    <s v="SPRING"/>
    <s v="SPRING"/>
    <s v="SPRING 2019"/>
    <s v="2018-2019"/>
    <n v="476"/>
    <x v="2"/>
  </r>
  <r>
    <x v="0"/>
    <n v="2019"/>
    <x v="7"/>
    <s v="AM"/>
    <s v="EEUU"/>
    <x v="0"/>
    <s v="SPRING 2019"/>
    <s v="SWIMWEAR"/>
    <x v="75"/>
    <s v="DOLARES AMERICANOS / UNITED STATES DOLLAR"/>
    <s v="HOLLY SALES INC."/>
    <s v="IOWA"/>
    <s v="ESTADOS UNIDOS EEUU"/>
    <n v="984"/>
    <n v="2019"/>
    <s v="SPRING"/>
    <s v="SPRING"/>
    <s v="SPRING 2019"/>
    <s v="2018-2019"/>
    <n v="27592.919999999995"/>
    <x v="8"/>
  </r>
  <r>
    <x v="0"/>
    <n v="2019"/>
    <x v="7"/>
    <s v="AM"/>
    <s v="EEUU"/>
    <x v="0"/>
    <s v="SPRING 2019"/>
    <s v="SWIMWEAR"/>
    <x v="234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31"/>
    <x v="2"/>
  </r>
  <r>
    <x v="0"/>
    <n v="2019"/>
    <x v="7"/>
    <s v="AM"/>
    <s v="EEUU"/>
    <x v="0"/>
    <s v="SPRING 2019"/>
    <s v="SWIMWEAR"/>
    <x v="316"/>
    <s v="DOLARES AMERICANOS / UNITED STATES DOLLAR"/>
    <s v="LAURA BONG"/>
    <s v="TEXAS"/>
    <s v="ESTADOS UNIDOS EEUU"/>
    <n v="29"/>
    <n v="2019"/>
    <s v="SPRING"/>
    <s v="SPRING"/>
    <s v="SPRING 2019"/>
    <s v="2018-2019"/>
    <n v="899"/>
    <x v="6"/>
  </r>
  <r>
    <x v="0"/>
    <n v="2019"/>
    <x v="7"/>
    <s v="AM"/>
    <s v="EEUU"/>
    <x v="0"/>
    <s v="SPRING 2019"/>
    <s v="SWIMWEAR"/>
    <x v="28"/>
    <s v="DOLARES AMERICANOS / UNITED STATES DOLLAR"/>
    <s v="TS SALES MANAGEMENT INC."/>
    <s v="NEVADA"/>
    <s v="ESTADOS UNIDOS EEUU"/>
    <n v="73"/>
    <n v="2019"/>
    <s v="SPRING"/>
    <s v="SPRING"/>
    <s v="SPRING 2019"/>
    <s v="2018-2019"/>
    <n v="2008.1600000000003"/>
    <x v="12"/>
  </r>
  <r>
    <x v="0"/>
    <n v="2019"/>
    <x v="7"/>
    <s v="AM"/>
    <s v="EEUU"/>
    <x v="0"/>
    <s v="SPRING 2019"/>
    <s v="SWIMWEAR"/>
    <x v="28"/>
    <s v="DOLARES AMERICANOS / UNITED STATES DOLLAR"/>
    <s v="PAIGE ALYSE STRAUGHAN"/>
    <s v="NEVADA"/>
    <s v="ESTADOS UNIDOS EEUU"/>
    <n v="400"/>
    <n v="2019"/>
    <s v="SPRING"/>
    <s v="SPRING"/>
    <s v="SPRING 2019"/>
    <s v="2018-2019"/>
    <n v="12085.039999999997"/>
    <x v="0"/>
  </r>
  <r>
    <x v="0"/>
    <n v="2019"/>
    <x v="7"/>
    <s v="AM"/>
    <s v="EEUU"/>
    <x v="0"/>
    <s v="SPRING 2019"/>
    <s v="SWIMWEAR"/>
    <x v="147"/>
    <s v="DOLARES AMERICANOS / UNITED STATES DOLLAR"/>
    <s v="LAURA BONG"/>
    <s v="LOUISIANA"/>
    <s v="ESTADOS UNIDOS EEUU"/>
    <n v="40"/>
    <n v="2019"/>
    <s v="SPRING"/>
    <s v="SPRING"/>
    <s v="SPRING 2019"/>
    <s v="2018-2019"/>
    <n v="1272"/>
    <x v="6"/>
  </r>
  <r>
    <x v="0"/>
    <n v="2019"/>
    <x v="7"/>
    <s v="AM"/>
    <s v="EEUU"/>
    <x v="0"/>
    <s v="SPRING 2019"/>
    <s v="SWIMWEAR"/>
    <x v="282"/>
    <s v="DOLARES AMERICANOS / UNITED STATES DOLLAR"/>
    <s v="LAURA BONG"/>
    <s v="TEXAS"/>
    <s v="ESTADOS UNIDOS EEUU"/>
    <n v="40"/>
    <n v="2019"/>
    <s v="SPRING"/>
    <s v="SPRING"/>
    <s v="SPRING 2019"/>
    <s v="2018-2019"/>
    <n v="1124"/>
    <x v="6"/>
  </r>
  <r>
    <x v="0"/>
    <n v="2019"/>
    <x v="7"/>
    <s v="AM"/>
    <s v="EEUU"/>
    <x v="0"/>
    <s v="SPRING 2019"/>
    <s v="SWIMWEAR"/>
    <x v="283"/>
    <s v="DOLARES AMERICANOS / UNITED STATES DOLLAR"/>
    <s v="BILL MILLER AND COMPANY"/>
    <s v="SOUTH CAROLINA"/>
    <s v="ESTADOS UNIDOS EEUU"/>
    <n v="12"/>
    <n v="2019"/>
    <s v="SPRING"/>
    <s v="SPRING"/>
    <s v="SPRING 2019"/>
    <s v="2018-2019"/>
    <n v="378"/>
    <x v="2"/>
  </r>
  <r>
    <x v="0"/>
    <n v="2019"/>
    <x v="7"/>
    <s v="AM"/>
    <s v="EEUU"/>
    <x v="0"/>
    <s v="SPRING 2019"/>
    <s v="SWIMWEAR"/>
    <x v="317"/>
    <s v="DOLARES AMERICANOS / UNITED STATES DOLLAR"/>
    <s v="HOLLY SALES INC."/>
    <s v="TENNESSEE"/>
    <s v="ESTADOS UNIDOS EEUU"/>
    <n v="16"/>
    <n v="2019"/>
    <s v="SPRING"/>
    <s v="SPRING"/>
    <s v="SPRING 2019"/>
    <s v="2018-2019"/>
    <n v="512"/>
    <x v="8"/>
  </r>
  <r>
    <x v="0"/>
    <n v="2019"/>
    <x v="7"/>
    <s v="AM"/>
    <s v="EEUU"/>
    <x v="0"/>
    <s v="SPRING 2019"/>
    <s v="SWIMWEAR"/>
    <x v="235"/>
    <s v="DOLAR CANADIENSE / CANADIAN DOLLAR"/>
    <s v="STEPHANIE VITALI"/>
    <s v="ONTARIO"/>
    <s v="CANADA"/>
    <n v="474"/>
    <n v="2019"/>
    <s v="SPRING"/>
    <s v="SPRING"/>
    <s v="SPRING 2019"/>
    <s v="2018-2019"/>
    <n v="16185.715367719453"/>
    <x v="4"/>
  </r>
  <r>
    <x v="0"/>
    <n v="2019"/>
    <x v="7"/>
    <s v="AM"/>
    <s v="EEUU"/>
    <x v="0"/>
    <s v="SPRING 2019"/>
    <s v="SWIMWEAR"/>
    <x v="284"/>
    <s v="DOLARES AMERICANOS / UNITED STATES DOLLAR"/>
    <s v="HOLLY SALES INC."/>
    <s v="MINNESOTA"/>
    <s v="ESTADOS UNIDOS EEUU"/>
    <n v="19"/>
    <n v="2019"/>
    <s v="SPRING"/>
    <s v="SPRING"/>
    <s v="SPRING 2019"/>
    <s v="2018-2019"/>
    <n v="582"/>
    <x v="8"/>
  </r>
  <r>
    <x v="0"/>
    <n v="2019"/>
    <x v="7"/>
    <s v="AM"/>
    <s v="EEUU"/>
    <x v="0"/>
    <s v="SPRING 2019"/>
    <s v="SWIMWEAR"/>
    <x v="8"/>
    <s v="DOLARES AMERICANOS / UNITED STATES DOLLAR"/>
    <s v="LAURA BONG"/>
    <s v="TEXAS"/>
    <s v="ESTADOS UNIDOS EEUU"/>
    <n v="78"/>
    <n v="2019"/>
    <s v="SPRING"/>
    <s v="SPRING"/>
    <s v="SPRING 2019"/>
    <s v="2018-2019"/>
    <n v="2324"/>
    <x v="6"/>
  </r>
  <r>
    <x v="0"/>
    <n v="2019"/>
    <x v="7"/>
    <s v="AM"/>
    <s v="EEUU"/>
    <x v="0"/>
    <s v="SPRING 2019"/>
    <s v="SWIMWEAR"/>
    <x v="219"/>
    <s v="DOLARES AMERICANOS / UNITED STATES DOLLAR"/>
    <s v="BILL MILLER AND COMPANY"/>
    <s v="NORTH CAROLINA"/>
    <s v="ESTADOS UNIDOS EEUU"/>
    <n v="42"/>
    <n v="2019"/>
    <s v="SPRING"/>
    <s v="SPRING"/>
    <s v="SPRING 2019"/>
    <s v="2018-2019"/>
    <n v="1303"/>
    <x v="2"/>
  </r>
  <r>
    <x v="0"/>
    <n v="2019"/>
    <x v="7"/>
    <s v="AM"/>
    <s v="EEUU"/>
    <x v="0"/>
    <s v="SPRING 2019"/>
    <s v="SWIMWEAR"/>
    <x v="361"/>
    <s v="DOLARES AMERICANOS / UNITED STATES DOLLAR"/>
    <s v="BILL MILLER AND COMPANY"/>
    <s v="NORTH CAROLINA"/>
    <s v="ESTADOS UNIDOS EEUU"/>
    <n v="62"/>
    <n v="2019"/>
    <s v="SPRING"/>
    <s v="SPRING"/>
    <s v="SPRING 2019"/>
    <s v="2018-2019"/>
    <n v="1915"/>
    <x v="2"/>
  </r>
  <r>
    <x v="0"/>
    <n v="2019"/>
    <x v="7"/>
    <s v="AM"/>
    <s v="EEUU"/>
    <x v="0"/>
    <s v="SPRING 2019"/>
    <s v="SWIMWEAR"/>
    <x v="45"/>
    <s v="DOLARES AMERICANOS / UNITED STATES DOLLAR"/>
    <s v="MIE MANNICHE"/>
    <s v="CALIFORNIA"/>
    <s v="ESTADOS UNIDOS EEUU"/>
    <n v="85"/>
    <n v="2019"/>
    <s v="SPRING"/>
    <s v="SPRING"/>
    <s v="SPRING 2019"/>
    <s v="2018-2019"/>
    <n v="2603"/>
    <x v="11"/>
  </r>
  <r>
    <x v="0"/>
    <n v="2019"/>
    <x v="7"/>
    <s v="AM"/>
    <s v="EEUU"/>
    <x v="0"/>
    <s v="SPRING 2019"/>
    <s v="SWIMWEAR"/>
    <x v="115"/>
    <s v="DOLARES AMERICANOS / UNITED STATES DOLLAR"/>
    <s v="HOLLY SALES INC."/>
    <s v="MINNESOTA"/>
    <s v="ESTADOS UNIDOS EEUU"/>
    <n v="56"/>
    <n v="2019"/>
    <s v="SPRING"/>
    <s v="SPRING"/>
    <s v="SPRING 2019"/>
    <s v="2018-2019"/>
    <n v="1756"/>
    <x v="8"/>
  </r>
  <r>
    <x v="0"/>
    <n v="2019"/>
    <x v="7"/>
    <s v="AM"/>
    <s v="EEUU"/>
    <x v="0"/>
    <s v="SPRING 2019"/>
    <s v="SWIMWEAR"/>
    <x v="92"/>
    <s v="DOLARES AMERICANOS / UNITED STATES DOLLAR"/>
    <s v="BILL MILLER AND COMPANY"/>
    <s v="FLORIDA"/>
    <s v="ESTADOS UNIDOS EEUU"/>
    <n v="21"/>
    <n v="2019"/>
    <s v="SPRING"/>
    <s v="SPRING"/>
    <s v="SPRING 2019"/>
    <s v="2018-2019"/>
    <n v="581"/>
    <x v="2"/>
  </r>
  <r>
    <x v="0"/>
    <n v="2019"/>
    <x v="7"/>
    <s v="AM"/>
    <s v="EEUU"/>
    <x v="0"/>
    <s v="SPRING 2019"/>
    <s v="SWIMWEAR"/>
    <x v="102"/>
    <s v="DOLARES AMERICANOS / UNITED STATES DOLLAR"/>
    <s v="PHYLLIS POSNER"/>
    <s v="CALIFORNIA"/>
    <s v="ESTADOS UNIDOS EEUU"/>
    <n v="19"/>
    <n v="2019"/>
    <s v="SPRING"/>
    <s v="SPRING"/>
    <s v="SPRING 2019"/>
    <s v="2018-2019"/>
    <n v="556"/>
    <x v="5"/>
  </r>
  <r>
    <x v="0"/>
    <n v="2019"/>
    <x v="7"/>
    <s v="AM"/>
    <s v="EEUU"/>
    <x v="0"/>
    <s v="SPRING 2019"/>
    <s v="SWIMWEAR"/>
    <x v="362"/>
    <s v="DOLARES AMERICANOS / UNITED STATES DOLLAR"/>
    <s v="BILL MILLER AND COMPANY"/>
    <s v="FLORIDA"/>
    <s v="ESTADOS UNIDOS EEUU"/>
    <n v="76"/>
    <n v="2019"/>
    <s v="SPRING"/>
    <s v="SPRING"/>
    <s v="SPRING 2019"/>
    <s v="2018-2019"/>
    <n v="2248"/>
    <x v="2"/>
  </r>
  <r>
    <x v="0"/>
    <n v="2019"/>
    <x v="7"/>
    <s v="AM"/>
    <s v="EEUU"/>
    <x v="0"/>
    <s v="SPRING 2019"/>
    <s v="SWIMWEAR"/>
    <x v="93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192"/>
    <x v="2"/>
  </r>
  <r>
    <x v="0"/>
    <n v="2019"/>
    <x v="7"/>
    <s v="AM"/>
    <s v="EEUU"/>
    <x v="0"/>
    <s v="SPRING 2019"/>
    <s v="SWIMWEAR"/>
    <x v="94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363"/>
    <x v="2"/>
  </r>
  <r>
    <x v="0"/>
    <n v="2019"/>
    <x v="7"/>
    <s v="AM"/>
    <s v="EEUU"/>
    <x v="0"/>
    <s v="SPRING 2019"/>
    <s v="SWIMWEAR"/>
    <x v="57"/>
    <s v="DOLARES AMERICANOS / UNITED STATES DOLLAR"/>
    <s v="ANITA M. HOPKINS"/>
    <s v="MASSACHUSETTS"/>
    <s v="ESTADOS UNIDOS EEUU"/>
    <n v="98"/>
    <n v="2019"/>
    <s v="SPRING"/>
    <s v="SPRING"/>
    <s v="SPRING 2019"/>
    <s v="2018-2019"/>
    <n v="3042"/>
    <x v="1"/>
  </r>
  <r>
    <x v="0"/>
    <n v="2019"/>
    <x v="7"/>
    <s v="AM"/>
    <s v="EEUU"/>
    <x v="0"/>
    <s v="SPRING 2019"/>
    <s v="SWIMWEAR"/>
    <x v="76"/>
    <s v="DOLARES AMERICANOS / UNITED STATES DOLLAR"/>
    <s v="DENISE ARNETT"/>
    <s v="OREGON"/>
    <s v="ESTADOS UNIDOS EEUU"/>
    <n v="31"/>
    <n v="2019"/>
    <s v="SPRING"/>
    <s v="SPRING"/>
    <s v="SPRING 2019"/>
    <s v="2018-2019"/>
    <n v="669.75"/>
    <x v="14"/>
  </r>
  <r>
    <x v="0"/>
    <n v="2019"/>
    <x v="7"/>
    <s v="AM"/>
    <s v="EEUU"/>
    <x v="0"/>
    <s v="SPRING 2019"/>
    <s v="SWIMWEAR"/>
    <x v="130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747"/>
    <x v="2"/>
  </r>
  <r>
    <x v="0"/>
    <n v="2019"/>
    <x v="7"/>
    <s v="AM"/>
    <s v="EEUU"/>
    <x v="0"/>
    <s v="SPRING 2019"/>
    <s v="SWIMWEAR"/>
    <x v="238"/>
    <s v="DOLARES AMERICANOS / UNITED STATES DOLLAR"/>
    <s v="ANITA M. HOPKINS"/>
    <s v="NEW YORK"/>
    <s v="ESTADOS UNIDOS EEUU"/>
    <n v="55"/>
    <n v="2019"/>
    <s v="SPRING"/>
    <s v="SPRING"/>
    <s v="SPRING 2019"/>
    <s v="2018-2019"/>
    <n v="2217"/>
    <x v="1"/>
  </r>
  <r>
    <x v="0"/>
    <n v="2019"/>
    <x v="7"/>
    <s v="AM"/>
    <s v="EEUU"/>
    <x v="0"/>
    <s v="SPRING 2019"/>
    <s v="SWIMWEAR"/>
    <x v="9"/>
    <s v="DOLARES AMERICANOS / UNITED STATES DOLLAR"/>
    <s v="ANITA M. HOPKINS"/>
    <s v="NEW JERSEY"/>
    <s v="ESTADOS UNIDOS EEUU"/>
    <n v="76"/>
    <n v="2019"/>
    <s v="SPRING"/>
    <s v="SPRING"/>
    <s v="SPRING 2019"/>
    <s v="2018-2019"/>
    <n v="2432"/>
    <x v="1"/>
  </r>
  <r>
    <x v="0"/>
    <n v="2019"/>
    <x v="7"/>
    <s v="AM"/>
    <s v="EEUU"/>
    <x v="0"/>
    <s v="SPRING 2019"/>
    <s v="SWIMWEAR"/>
    <x v="203"/>
    <s v="DOLARES AMERICANOS / UNITED STATES DOLLAR"/>
    <s v="BILL MILLER AND COMPANY"/>
    <s v="FLORIDA"/>
    <s v="ESTADOS UNIDOS EEUU"/>
    <n v="16"/>
    <n v="2019"/>
    <s v="SPRING"/>
    <s v="SPRING"/>
    <s v="SPRING 2019"/>
    <s v="2018-2019"/>
    <n v="601"/>
    <x v="2"/>
  </r>
  <r>
    <x v="0"/>
    <n v="2019"/>
    <x v="7"/>
    <s v="AM"/>
    <s v="EEUU"/>
    <x v="0"/>
    <s v="SPRING 2019"/>
    <s v="SWIMWEAR"/>
    <x v="204"/>
    <s v="DOLARES AMERICANOS / UNITED STATES DOLLAR"/>
    <s v="ANITA M. HOPKINS"/>
    <s v="VERMONT"/>
    <s v="ESTADOS UNIDOS EEUU"/>
    <n v="20"/>
    <n v="2019"/>
    <s v="SPRING"/>
    <s v="SPRING"/>
    <s v="SPRING 2019"/>
    <s v="2018-2019"/>
    <n v="612"/>
    <x v="1"/>
  </r>
  <r>
    <x v="0"/>
    <n v="2019"/>
    <x v="7"/>
    <s v="AM"/>
    <s v="EEUU"/>
    <x v="0"/>
    <s v="SPRING 2019"/>
    <s v="SWIMWEAR"/>
    <x v="305"/>
    <s v="DOLARES AMERICANOS / UNITED STATES DOLLAR"/>
    <s v="BILL MILLER AND COMPANY"/>
    <s v="ALABAMA"/>
    <s v="ESTADOS UNIDOS EEUU"/>
    <n v="12"/>
    <n v="2019"/>
    <s v="SPRING"/>
    <s v="SPRING"/>
    <s v="SPRING 2019"/>
    <s v="2018-2019"/>
    <n v="369"/>
    <x v="2"/>
  </r>
  <r>
    <x v="0"/>
    <n v="2019"/>
    <x v="7"/>
    <s v="AM"/>
    <s v="EEUU"/>
    <x v="0"/>
    <s v="SPRING 2019"/>
    <s v="SWIMWEAR"/>
    <x v="241"/>
    <s v="DOLARES AMERICANOS / UNITED STATES DOLLAR"/>
    <s v="HOLLY SALES INC."/>
    <s v="MICHIGAN"/>
    <s v="ESTADOS UNIDOS EEUU"/>
    <n v="30"/>
    <n v="2019"/>
    <s v="SPRING"/>
    <s v="SPRING"/>
    <s v="SPRING 2019"/>
    <s v="2018-2019"/>
    <n v="922"/>
    <x v="8"/>
  </r>
  <r>
    <x v="0"/>
    <n v="2019"/>
    <x v="7"/>
    <s v="AM"/>
    <s v="EEUU"/>
    <x v="0"/>
    <s v="SPRING 2019"/>
    <s v="SWIMWEAR"/>
    <x v="286"/>
    <s v="DOLARES AMERICANOS / UNITED STATES DOLLAR"/>
    <s v="ANITA M. HOPKINS"/>
    <s v="NEW HAMPSHIRE"/>
    <s v="ESTADOS UNIDOS EEUU"/>
    <n v="64"/>
    <n v="2019"/>
    <s v="SPRING"/>
    <s v="SPRING"/>
    <s v="SPRING 2019"/>
    <s v="2018-2019"/>
    <n v="1882"/>
    <x v="1"/>
  </r>
  <r>
    <x v="0"/>
    <n v="2019"/>
    <x v="7"/>
    <s v="AM"/>
    <s v="EEUU"/>
    <x v="0"/>
    <s v="SPRING 2019"/>
    <s v="SWIMWEAR"/>
    <x v="167"/>
    <s v="DOLARES AMERICANOS / UNITED STATES DOLLAR"/>
    <s v="PHYLLIS POSNER"/>
    <s v="CALIFORNIA"/>
    <s v="ESTADOS UNIDOS EEUU"/>
    <n v="40"/>
    <n v="2019"/>
    <s v="SPRING"/>
    <s v="SPRING"/>
    <s v="SPRING 2019"/>
    <s v="2018-2019"/>
    <n v="1240"/>
    <x v="5"/>
  </r>
  <r>
    <x v="0"/>
    <n v="2019"/>
    <x v="7"/>
    <s v="AM"/>
    <s v="EEUU"/>
    <x v="0"/>
    <s v="SPRING 2019"/>
    <s v="SWIMWEAR"/>
    <x v="289"/>
    <s v="DOLARES AMERICANOS / UNITED STATES DOLLAR"/>
    <s v="JULIUS ORTIZ MALDONADO"/>
    <s v="PUERTO RICO"/>
    <s v="PUERTO RICO"/>
    <n v="9"/>
    <n v="2019"/>
    <s v="SPRING"/>
    <s v="SPRING"/>
    <s v="SPRING 2019"/>
    <s v="2018-2019"/>
    <n v="263"/>
    <x v="15"/>
  </r>
  <r>
    <x v="0"/>
    <n v="2019"/>
    <x v="7"/>
    <s v="AM"/>
    <s v="EEUU"/>
    <x v="0"/>
    <s v="SPRING 2019"/>
    <s v="SWIMWEAR"/>
    <x v="148"/>
    <s v="DOLARES AMERICANOS / UNITED STATES DOLLAR"/>
    <s v="ANITA M. HOPKINS"/>
    <s v="NEW JERSEY"/>
    <s v="ESTADOS UNIDOS EEUU"/>
    <n v="192"/>
    <n v="2019"/>
    <s v="SPRING"/>
    <s v="SPRING"/>
    <s v="SPRING 2019"/>
    <s v="2018-2019"/>
    <n v="5884"/>
    <x v="1"/>
  </r>
  <r>
    <x v="0"/>
    <n v="2019"/>
    <x v="7"/>
    <s v="AM"/>
    <s v="EEUU"/>
    <x v="0"/>
    <s v="SPRING 2019"/>
    <s v="SWIMWEAR"/>
    <x v="321"/>
    <s v="DOLARES AMERICANOS / UNITED STATES DOLLAR"/>
    <s v="LAURA BONG"/>
    <s v="TEXAS"/>
    <s v="ESTADOS UNIDOS EEUU"/>
    <n v="52"/>
    <n v="2019"/>
    <s v="SPRING"/>
    <s v="SPRING"/>
    <s v="SPRING 2019"/>
    <s v="2018-2019"/>
    <n v="1584"/>
    <x v="6"/>
  </r>
  <r>
    <x v="0"/>
    <n v="2019"/>
    <x v="7"/>
    <s v="AM"/>
    <s v="EEUU"/>
    <x v="0"/>
    <s v="SPRING 2019"/>
    <s v="SWIMWEAR"/>
    <x v="77"/>
    <s v="DOLARES AMERICANOS / UNITED STATES DOLLAR"/>
    <s v="ANITA M. HOPKINS"/>
    <s v="NEW HAMPSHIRE"/>
    <s v="ESTADOS UNIDOS EEUU"/>
    <n v="30"/>
    <n v="2019"/>
    <s v="SPRING"/>
    <s v="SPRING"/>
    <s v="SPRING 2019"/>
    <s v="2018-2019"/>
    <n v="882"/>
    <x v="1"/>
  </r>
  <r>
    <x v="0"/>
    <n v="2019"/>
    <x v="7"/>
    <s v="AM"/>
    <s v="EEUU"/>
    <x v="0"/>
    <s v="SPRING 2019"/>
    <s v="SWIMWEAR"/>
    <x v="292"/>
    <s v="DOLAR CANADIENSE / CANADIAN DOLLAR"/>
    <s v="JULIE BERTRAND"/>
    <s v="QUEBEC"/>
    <s v="CANADA"/>
    <n v="66"/>
    <n v="2019"/>
    <s v="SPRING"/>
    <s v="SPRING"/>
    <s v="SPRING 2019"/>
    <s v="2018-2019"/>
    <n v="1859.5773687798223"/>
    <x v="7"/>
  </r>
  <r>
    <x v="0"/>
    <n v="2019"/>
    <x v="7"/>
    <s v="AM"/>
    <s v="EEUU"/>
    <x v="0"/>
    <s v="SPRING 2019"/>
    <s v="SWIMWEAR"/>
    <x v="244"/>
    <s v="DOLARES AMERICANOS / UNITED STATES DOLLAR"/>
    <s v="ANITA M. HOPKINS"/>
    <s v="NEW JERSEY"/>
    <s v="ESTADOS UNIDOS EEUU"/>
    <n v="12"/>
    <n v="2019"/>
    <s v="SPRING"/>
    <s v="SPRING"/>
    <s v="SPRING 2019"/>
    <s v="2018-2019"/>
    <n v="342"/>
    <x v="1"/>
  </r>
  <r>
    <x v="0"/>
    <n v="2019"/>
    <x v="7"/>
    <s v="AM"/>
    <s v="EEUU"/>
    <x v="0"/>
    <s v="SPRING 2019"/>
    <s v="SWIMWEAR"/>
    <x v="363"/>
    <s v="DOLARES AMERICANOS / UNITED STATES DOLLAR"/>
    <s v="LAURA BONG"/>
    <s v="OKLAHOMA"/>
    <s v="ESTADOS UNIDOS EEUU"/>
    <n v="152"/>
    <n v="2019"/>
    <s v="SPRING"/>
    <s v="SPRING"/>
    <s v="SPRING 2019"/>
    <s v="2018-2019"/>
    <n v="4436"/>
    <x v="6"/>
  </r>
  <r>
    <x v="0"/>
    <n v="2019"/>
    <x v="7"/>
    <s v="AM"/>
    <s v="EEUU"/>
    <x v="0"/>
    <s v="SPRING 2019"/>
    <s v="SWIMWEAR"/>
    <x v="306"/>
    <s v="DOLARES AMERICANOS / UNITED STATES DOLLAR"/>
    <s v="MIE MANNICHE"/>
    <s v="CALIFORNIA"/>
    <s v="ESTADOS UNIDOS EEUU"/>
    <n v="12"/>
    <n v="2019"/>
    <s v="SPRING"/>
    <s v="SPRING"/>
    <s v="SPRING 2019"/>
    <s v="2018-2019"/>
    <n v="369"/>
    <x v="11"/>
  </r>
  <r>
    <x v="0"/>
    <n v="2019"/>
    <x v="7"/>
    <s v="AM"/>
    <s v="EEUU"/>
    <x v="0"/>
    <s v="SPRING 2019"/>
    <s v="SWIMWEAR"/>
    <x v="33"/>
    <s v="DOLAR CANADIENSE / CANADIAN DOLLAR"/>
    <s v="SHOUTOUTAGENCY"/>
    <s v="BRITISH COLUMBIA"/>
    <s v="CANADA"/>
    <n v="33"/>
    <n v="2019"/>
    <s v="SPRING"/>
    <s v="SPRING"/>
    <s v="SPRING 2019"/>
    <s v="2018-2019"/>
    <n v="905.09732636522028"/>
    <x v="3"/>
  </r>
  <r>
    <x v="0"/>
    <n v="2019"/>
    <x v="7"/>
    <s v="AM"/>
    <s v="EEUU"/>
    <x v="0"/>
    <s v="SPRING 2019"/>
    <s v="SWIMWEAR"/>
    <x v="258"/>
    <s v="DOLARES AMERICANOS / UNITED STATES DOLLAR"/>
    <s v="LAURA BONG"/>
    <s v="TEXAS"/>
    <s v="ESTADOS UNIDOS EEUU"/>
    <n v="75"/>
    <n v="2019"/>
    <s v="SPRING"/>
    <s v="SPRING"/>
    <s v="SPRING 2019"/>
    <s v="2018-2019"/>
    <n v="2275"/>
    <x v="6"/>
  </r>
  <r>
    <x v="0"/>
    <n v="2019"/>
    <x v="7"/>
    <s v="AM"/>
    <s v="EEUU"/>
    <x v="0"/>
    <s v="SPRING 2019"/>
    <s v="SWIMWEAR"/>
    <x v="364"/>
    <s v="DOLARES AMERICANOS / UNITED STATES DOLLAR"/>
    <s v="LAURA BONG"/>
    <s v="TEXAS"/>
    <s v="ESTADOS UNIDOS EEUU"/>
    <n v="38"/>
    <n v="2019"/>
    <s v="SPRING"/>
    <s v="SPRING"/>
    <s v="SPRING 2019"/>
    <s v="2018-2019"/>
    <n v="1133"/>
    <x v="6"/>
  </r>
  <r>
    <x v="0"/>
    <n v="2019"/>
    <x v="7"/>
    <s v="AM"/>
    <s v="EEUU"/>
    <x v="0"/>
    <s v="SPRING 2019"/>
    <s v="SWIMWEAR"/>
    <x v="347"/>
    <s v="DOLARES AMERICANOS / UNITED STATES DOLLAR"/>
    <s v="ANITA M. HOPKINS"/>
    <s v="NEW JERSEY"/>
    <s v="ESTADOS UNIDOS EEUU"/>
    <n v="2"/>
    <n v="2019"/>
    <s v="SPRING"/>
    <s v="SPRING"/>
    <s v="SPRING 2019"/>
    <s v="2018-2019"/>
    <n v="64"/>
    <x v="1"/>
  </r>
  <r>
    <x v="0"/>
    <n v="2019"/>
    <x v="7"/>
    <s v="AM"/>
    <s v="EEUU"/>
    <x v="0"/>
    <s v="SPRING 2019"/>
    <s v="SWIMWEAR"/>
    <x v="365"/>
    <s v="DOLARES AMERICANOS / UNITED STATES DOLLAR"/>
    <s v="ANITA M. HOPKINS"/>
    <s v="NEW JERSEY"/>
    <s v="ESTADOS UNIDOS EEUU"/>
    <n v="140"/>
    <n v="2019"/>
    <s v="SPRING"/>
    <s v="SPRING"/>
    <s v="SPRING 2019"/>
    <s v="2018-2019"/>
    <n v="4280"/>
    <x v="1"/>
  </r>
  <r>
    <x v="0"/>
    <n v="2019"/>
    <x v="7"/>
    <s v="AM"/>
    <s v="EEUU"/>
    <x v="0"/>
    <s v="SPRING 2019"/>
    <s v="SWIMWEAR"/>
    <x v="366"/>
    <s v="DOLARES AMERICANOS / UNITED STATES DOLLAR"/>
    <s v="LAURA BONG"/>
    <s v="TEXAS"/>
    <s v="ESTADOS UNIDOS EEUU"/>
    <n v="105"/>
    <n v="2019"/>
    <s v="SPRING"/>
    <s v="SPRING"/>
    <s v="SPRING 2019"/>
    <s v="2018-2019"/>
    <n v="3263"/>
    <x v="6"/>
  </r>
  <r>
    <x v="0"/>
    <n v="2019"/>
    <x v="7"/>
    <s v="AM"/>
    <s v="EEUU"/>
    <x v="0"/>
    <s v="SPRING 2019"/>
    <s v="SWIMWEAR"/>
    <x v="367"/>
    <s v="DOLARES AMERICANOS / UNITED STATES DOLLAR"/>
    <s v="LAURA BONG"/>
    <s v="TEXAS"/>
    <s v="ESTADOS UNIDOS EEUU"/>
    <n v="18"/>
    <n v="2019"/>
    <s v="SPRING"/>
    <s v="SPRING"/>
    <s v="SPRING 2019"/>
    <s v="2018-2019"/>
    <n v="567"/>
    <x v="6"/>
  </r>
  <r>
    <x v="0"/>
    <n v="2019"/>
    <x v="7"/>
    <s v="AM"/>
    <s v="EEUU"/>
    <x v="0"/>
    <s v="SPRING 2019"/>
    <s v="SWIMWEAR"/>
    <x v="368"/>
    <s v="DOLARES AMERICANOS / UNITED STATES DOLLAR"/>
    <s v="BILL MILLER AND COMPANY"/>
    <s v="FLORIDA"/>
    <s v="ESTADOS UNIDOS EEUU"/>
    <n v="25"/>
    <n v="2019"/>
    <s v="SPRING"/>
    <s v="SPRING"/>
    <s v="SPRING 2019"/>
    <s v="2018-2019"/>
    <n v="732"/>
    <x v="2"/>
  </r>
  <r>
    <x v="0"/>
    <n v="2019"/>
    <x v="7"/>
    <s v="AM"/>
    <s v="EEUU"/>
    <x v="0"/>
    <s v="SPRING 2019"/>
    <s v="SWIMWEAR"/>
    <x v="296"/>
    <s v="DOLARES AMERICANOS / UNITED STATES DOLLAR"/>
    <s v="LAURA BONG"/>
    <s v="LOUISIANA"/>
    <s v="ESTADOS UNIDOS EEUU"/>
    <n v="24"/>
    <n v="2019"/>
    <s v="SPRING"/>
    <s v="SPRING"/>
    <s v="SPRING 2019"/>
    <s v="2018-2019"/>
    <n v="762"/>
    <x v="6"/>
  </r>
  <r>
    <x v="0"/>
    <n v="2019"/>
    <x v="7"/>
    <s v="AM"/>
    <s v="EEUU"/>
    <x v="0"/>
    <s v="SPRING 2019"/>
    <s v="SWIMWEAR"/>
    <x v="369"/>
    <s v="DOLARES AMERICANOS / UNITED STATES DOLLAR"/>
    <s v="LAURA BONG"/>
    <s v="ARKANSAS"/>
    <s v="ESTADOS UNIDOS EEUU"/>
    <n v="46"/>
    <n v="2019"/>
    <s v="SPRING"/>
    <s v="SPRING"/>
    <s v="SPRING 2019"/>
    <s v="2018-2019"/>
    <n v="1405"/>
    <x v="6"/>
  </r>
  <r>
    <x v="0"/>
    <n v="2019"/>
    <x v="7"/>
    <s v="AM"/>
    <s v="EEUU"/>
    <x v="0"/>
    <s v="SPRING 2019"/>
    <s v="SWIMWEAR"/>
    <x v="298"/>
    <s v="DOLARES AMERICANOS / UNITED STATES DOLLAR"/>
    <s v="PHYLLIS POSNER"/>
    <s v="ARIZONA"/>
    <s v="ESTADOS UNIDOS EEUU"/>
    <n v="7"/>
    <n v="2019"/>
    <s v="SPRING"/>
    <s v="SPRING"/>
    <s v="SPRING 2019"/>
    <s v="2018-2019"/>
    <n v="231"/>
    <x v="5"/>
  </r>
  <r>
    <x v="0"/>
    <n v="2019"/>
    <x v="7"/>
    <s v="AM"/>
    <s v="EEUU"/>
    <x v="0"/>
    <s v="SPRING 2019"/>
    <s v="SWIMWEAR"/>
    <x v="326"/>
    <s v="DOLARES AMERICANOS / UNITED STATES DOLLAR"/>
    <s v="LAURA BONG"/>
    <s v="TEXAS"/>
    <s v="ESTADOS UNIDOS EEUU"/>
    <n v="57"/>
    <n v="2019"/>
    <s v="SPRING"/>
    <s v="SPRING"/>
    <s v="SPRING 2019"/>
    <s v="2018-2019"/>
    <n v="1923"/>
    <x v="6"/>
  </r>
  <r>
    <x v="0"/>
    <n v="2019"/>
    <x v="7"/>
    <s v="AM"/>
    <s v="EEUU"/>
    <x v="0"/>
    <s v="SPRING 2019"/>
    <s v="SWIMWEAR"/>
    <x v="370"/>
    <s v="DOLARES AMERICANOS / UNITED STATES DOLLAR"/>
    <s v="DENISE ARNETT"/>
    <s v="WASHINGTON"/>
    <s v="ESTADOS UNIDOS EEUU"/>
    <n v="44"/>
    <n v="2019"/>
    <s v="SPRING"/>
    <s v="SPRING"/>
    <s v="SPRING 2019"/>
    <s v="2018-2019"/>
    <n v="1280"/>
    <x v="14"/>
  </r>
  <r>
    <x v="0"/>
    <n v="2019"/>
    <x v="7"/>
    <s v="AM"/>
    <s v="EEUU"/>
    <x v="0"/>
    <s v="SPRING 2019"/>
    <s v="SWIMWEAR"/>
    <x v="135"/>
    <s v="DOLARES AMERICANOS / UNITED STATES DOLLAR"/>
    <s v="PHYLLIS POSNER"/>
    <s v="CALIFORNIA"/>
    <s v="ESTADOS UNIDOS EEUU"/>
    <n v="33"/>
    <n v="2019"/>
    <s v="SPRING"/>
    <s v="SPRING"/>
    <s v="SPRING 2019"/>
    <s v="2018-2019"/>
    <n v="966"/>
    <x v="5"/>
  </r>
  <r>
    <x v="0"/>
    <n v="2019"/>
    <x v="7"/>
    <s v="AM"/>
    <s v="EEUU"/>
    <x v="0"/>
    <s v="SPRING 2019"/>
    <s v="SWIMWEAR"/>
    <x v="371"/>
    <s v="DOLARES AMERICANOS / UNITED STATES DOLLAR"/>
    <s v="HOLLY SALES INC."/>
    <s v="WISCONSIN"/>
    <s v="ESTADOS UNIDOS EEUU"/>
    <n v="12"/>
    <n v="2019"/>
    <s v="SPRING"/>
    <s v="SPRING"/>
    <s v="SPRING 2019"/>
    <s v="2018-2019"/>
    <n v="366"/>
    <x v="8"/>
  </r>
  <r>
    <x v="0"/>
    <n v="2019"/>
    <x v="7"/>
    <s v="AM"/>
    <s v="EEUU"/>
    <x v="0"/>
    <s v="SPRING 2019"/>
    <s v="SWIMWEAR"/>
    <x v="61"/>
    <s v="DOLARES AMERICANOS / UNITED STATES DOLLAR"/>
    <s v="DENISE ARNETT"/>
    <s v="COLORADO"/>
    <s v="ESTADOS UNIDOS EEUU"/>
    <n v="46"/>
    <n v="2019"/>
    <s v="SPRING"/>
    <s v="SPRING"/>
    <s v="SPRING 2019"/>
    <s v="2018-2019"/>
    <n v="1404"/>
    <x v="14"/>
  </r>
  <r>
    <x v="0"/>
    <n v="2019"/>
    <x v="7"/>
    <s v="AM"/>
    <s v="EEUU"/>
    <x v="0"/>
    <s v="SPRING 2019"/>
    <s v="SWIMWEAR"/>
    <x v="42"/>
    <s v="DOLARES AMERICANOS / UNITED STATES DOLLAR"/>
    <s v="HOLLY SALES INC."/>
    <s v="MICHIGAN"/>
    <s v="ESTADOS UNIDOS EEUU"/>
    <n v="35"/>
    <n v="2019"/>
    <s v="SPRING"/>
    <s v="SPRING"/>
    <s v="SPRING 2019"/>
    <s v="2018-2019"/>
    <n v="1255"/>
    <x v="8"/>
  </r>
  <r>
    <x v="0"/>
    <n v="2019"/>
    <x v="7"/>
    <s v="AM"/>
    <s v="EEUU"/>
    <x v="0"/>
    <s v="SPRING 2019"/>
    <s v="SWIMWEAR"/>
    <x v="329"/>
    <s v="DOLAR CANADIENSE / CANADIAN DOLLAR"/>
    <s v="STEPHANIE VITALI"/>
    <s v="ONTARIO"/>
    <s v="CANADA"/>
    <n v="18"/>
    <n v="2019"/>
    <s v="SPRING"/>
    <s v="SPRING"/>
    <s v="SPRING 2019"/>
    <s v="2018-2019"/>
    <n v="736.19631901840489"/>
    <x v="4"/>
  </r>
  <r>
    <x v="0"/>
    <n v="2019"/>
    <x v="7"/>
    <s v="AM"/>
    <s v="EEUU"/>
    <x v="0"/>
    <s v="SPRING 2019"/>
    <s v="SWIMWEAR"/>
    <x v="372"/>
    <s v="DOLARES AMERICANOS / UNITED STATES DOLLAR"/>
    <s v="HOLLY SALES INC."/>
    <s v="ILLINOIS"/>
    <s v="ESTADOS UNIDOS EEUU"/>
    <n v="51"/>
    <n v="2019"/>
    <s v="SPRING"/>
    <s v="SPRING"/>
    <s v="SPRING 2019"/>
    <s v="2018-2019"/>
    <n v="1814"/>
    <x v="8"/>
  </r>
  <r>
    <x v="0"/>
    <n v="2019"/>
    <x v="7"/>
    <s v="AM"/>
    <s v="EEUU"/>
    <x v="0"/>
    <s v="SPRING 2019"/>
    <s v="SWIMWEAR"/>
    <x v="373"/>
    <s v="DOLARES AMERICANOS / UNITED STATES DOLLAR"/>
    <s v="LAURA BONG"/>
    <s v="ARKANSAS"/>
    <s v="ESTADOS UNIDOS EEUU"/>
    <n v="24"/>
    <n v="2019"/>
    <s v="SPRING"/>
    <s v="SPRING"/>
    <s v="SPRING 2019"/>
    <s v="2018-2019"/>
    <n v="744"/>
    <x v="6"/>
  </r>
  <r>
    <x v="0"/>
    <n v="2019"/>
    <x v="7"/>
    <s v="AM"/>
    <s v="EEUU"/>
    <x v="0"/>
    <s v="SPRING 2019"/>
    <s v="SWIMWEAR"/>
    <x v="67"/>
    <s v="DOLARES AMERICANOS / UNITED STATES DOLLAR"/>
    <s v="DENISE ARNETT"/>
    <s v="COLORADO"/>
    <s v="ESTADOS UNIDOS EEUU"/>
    <n v="30"/>
    <n v="2019"/>
    <s v="SPRING"/>
    <s v="SPRING"/>
    <s v="SPRING 2019"/>
    <s v="2018-2019"/>
    <n v="897"/>
    <x v="14"/>
  </r>
  <r>
    <x v="0"/>
    <n v="2019"/>
    <x v="7"/>
    <s v="AM"/>
    <s v="EEUU"/>
    <x v="0"/>
    <s v="SPRING 2019"/>
    <s v="SWIMWEAR"/>
    <x v="70"/>
    <s v="DOLARES AMERICANOS / UNITED STATES DOLLAR"/>
    <s v="DENISE ARNETT"/>
    <s v="COLORADO"/>
    <s v="ESTADOS UNIDOS EEUU"/>
    <n v="30"/>
    <n v="2019"/>
    <s v="SPRING"/>
    <s v="SPRING"/>
    <s v="SPRING 2019"/>
    <s v="2018-2019"/>
    <n v="897"/>
    <x v="14"/>
  </r>
  <r>
    <x v="0"/>
    <n v="2019"/>
    <x v="7"/>
    <s v="AM"/>
    <s v="EEUU"/>
    <x v="0"/>
    <s v="SPRING 2019"/>
    <s v="SWIMWEAR"/>
    <x v="145"/>
    <s v="DOLARES AMERICANOS / UNITED STATES DOLLAR"/>
    <s v="HOLLY SALES INC."/>
    <s v="NORTH DAKOTA"/>
    <s v="ESTADOS UNIDOS EEUU"/>
    <n v="2"/>
    <n v="2019"/>
    <s v="SPRING"/>
    <s v="SPRING"/>
    <s v="SPRING 2019"/>
    <s v="2018-2019"/>
    <n v="132"/>
    <x v="8"/>
  </r>
  <r>
    <x v="0"/>
    <n v="2019"/>
    <x v="7"/>
    <s v="AM"/>
    <s v="EEUU"/>
    <x v="0"/>
    <s v="SPRING 2019"/>
    <s v="SWIMWEAR"/>
    <x v="374"/>
    <s v="DOLARES AMERICANOS / UNITED STATES DOLLAR"/>
    <s v="BILL MILLER AND COMPANY"/>
    <s v="FLORIDA"/>
    <s v="ESTADOS UNIDOS EEUU"/>
    <n v="36"/>
    <n v="2019"/>
    <s v="SPRING"/>
    <s v="SPRING"/>
    <s v="SPRING 2019"/>
    <s v="2018-2019"/>
    <n v="1086"/>
    <x v="2"/>
  </r>
  <r>
    <x v="0"/>
    <n v="2019"/>
    <x v="7"/>
    <s v="AM"/>
    <s v="EEUU"/>
    <x v="0"/>
    <s v="SPRING 2019"/>
    <s v="ACCESSORIES"/>
    <x v="269"/>
    <s v="DOLARES AMERICANOS / UNITED STATES DOLLAR"/>
    <s v="BILL MILLER AND COMPANY"/>
    <s v="ALABAMA"/>
    <s v="ESTADOS UNIDOS EEUU"/>
    <n v="10"/>
    <n v="2019"/>
    <s v="SPRING"/>
    <s v="SPRING"/>
    <s v="SPRING 2019"/>
    <s v="2018-2019"/>
    <n v="157"/>
    <x v="2"/>
  </r>
  <r>
    <x v="0"/>
    <n v="2019"/>
    <x v="7"/>
    <s v="AM"/>
    <s v="EEUU"/>
    <x v="0"/>
    <s v="SPRING 2019"/>
    <s v="ACCESSORIES"/>
    <x v="354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258"/>
    <x v="2"/>
  </r>
  <r>
    <x v="0"/>
    <n v="2019"/>
    <x v="7"/>
    <s v="AM"/>
    <s v="EEUU"/>
    <x v="0"/>
    <s v="SPRING 2019"/>
    <s v="ACCESSORIES"/>
    <x v="50"/>
    <s v="DOLARES AMERICANOS / UNITED STATES DOLLAR"/>
    <s v="BILL MILLER AND COMPANY"/>
    <s v="FLORIDA"/>
    <s v="ESTADOS UNIDOS EEUU"/>
    <n v="32"/>
    <n v="2019"/>
    <s v="SPRING"/>
    <s v="SPRING"/>
    <s v="SPRING 2019"/>
    <s v="2018-2019"/>
    <n v="532"/>
    <x v="2"/>
  </r>
  <r>
    <x v="0"/>
    <n v="2019"/>
    <x v="7"/>
    <s v="AM"/>
    <s v="EEUU"/>
    <x v="0"/>
    <s v="SPRING 2019"/>
    <s v="ACCESSORIES"/>
    <x v="355"/>
    <s v="DOLARES AMERICANOS / UNITED STATES DOLLAR"/>
    <s v="LAURA BONG"/>
    <s v="TEXAS"/>
    <s v="ESTADOS UNIDOS EEUU"/>
    <n v="54"/>
    <n v="2019"/>
    <s v="SPRING"/>
    <s v="SPRING"/>
    <s v="SPRING 2019"/>
    <s v="2018-2019"/>
    <n v="768"/>
    <x v="6"/>
  </r>
  <r>
    <x v="0"/>
    <n v="2019"/>
    <x v="7"/>
    <s v="AM"/>
    <s v="EEUU"/>
    <x v="0"/>
    <s v="SPRING 2019"/>
    <s v="ACCESSORIES"/>
    <x v="5"/>
    <s v="DOLARES AMERICANOS / UNITED STATES DOLLAR"/>
    <s v="STEPHANIE VITALI"/>
    <s v="ONTARIO"/>
    <s v="CANADA"/>
    <n v="2"/>
    <n v="2019"/>
    <s v="SPRING"/>
    <s v="SPRING"/>
    <s v="SPRING 2019"/>
    <s v="2018-2019"/>
    <n v="14"/>
    <x v="4"/>
  </r>
  <r>
    <x v="0"/>
    <n v="2019"/>
    <x v="7"/>
    <s v="AM"/>
    <s v="EEUU"/>
    <x v="0"/>
    <s v="SPRING 2019"/>
    <s v="ACCESSORIES"/>
    <x v="275"/>
    <s v="DOLARES AMERICANOS / UNITED STATES DOLLAR"/>
    <s v="BILL MILLER AND COMPANY"/>
    <s v="SOUTH CAROLINA"/>
    <s v="ESTADOS UNIDOS EEUU"/>
    <n v="3"/>
    <n v="2019"/>
    <s v="SPRING"/>
    <s v="SPRING"/>
    <s v="SPRING 2019"/>
    <s v="2018-2019"/>
    <n v="51"/>
    <x v="2"/>
  </r>
  <r>
    <x v="0"/>
    <n v="2019"/>
    <x v="7"/>
    <s v="AM"/>
    <s v="EEUU"/>
    <x v="0"/>
    <s v="SPRING 2019"/>
    <s v="ACCESSORIES"/>
    <x v="356"/>
    <s v="DOLARES AMERICANOS / UNITED STATES DOLLAR"/>
    <s v="ANITA M. HOPKINS"/>
    <s v="MARYLAND"/>
    <s v="ESTADOS UNIDOS EEUU"/>
    <n v="18"/>
    <n v="2019"/>
    <s v="SPRING"/>
    <s v="SPRING"/>
    <s v="SPRING 2019"/>
    <s v="2018-2019"/>
    <n v="264"/>
    <x v="1"/>
  </r>
  <r>
    <x v="0"/>
    <n v="2019"/>
    <x v="7"/>
    <s v="AM"/>
    <s v="EEUU"/>
    <x v="0"/>
    <s v="SPRING 2019"/>
    <s v="ACCESSORIES"/>
    <x v="6"/>
    <s v="DOLARES AMERICANOS / UNITED STATES DOLLAR"/>
    <s v="PHYLLIS POSNER"/>
    <s v="CALIFORNIA"/>
    <s v="ESTADOS UNIDOS EEUU"/>
    <n v="38"/>
    <n v="2019"/>
    <s v="SPRING"/>
    <s v="SPRING"/>
    <s v="SPRING 2019"/>
    <s v="2018-2019"/>
    <n v="660"/>
    <x v="5"/>
  </r>
  <r>
    <x v="0"/>
    <n v="2019"/>
    <x v="7"/>
    <s v="AM"/>
    <s v="EEUU"/>
    <x v="0"/>
    <s v="SPRING 2019"/>
    <s v="ACCESSORIES"/>
    <x v="358"/>
    <s v="DOLARES AMERICANOS / UNITED STATES DOLLAR"/>
    <s v="BILL MILLER AND COMPANY"/>
    <s v="SOUTH CAROLINA"/>
    <s v="ESTADOS UNIDOS EEUU"/>
    <n v="32"/>
    <n v="2019"/>
    <s v="SPRING"/>
    <s v="SPRING"/>
    <s v="SPRING 2019"/>
    <s v="2018-2019"/>
    <n v="404"/>
    <x v="2"/>
  </r>
  <r>
    <x v="0"/>
    <n v="2019"/>
    <x v="7"/>
    <s v="AM"/>
    <s v="EEUU"/>
    <x v="0"/>
    <s v="SPRING 2019"/>
    <s v="ACCESSORIES"/>
    <x v="360"/>
    <s v="DOLARES AMERICANOS / UNITED STATES DOLLAR"/>
    <s v="PHYLLIS POSNER"/>
    <s v="CALIFORNIA"/>
    <s v="ESTADOS UNIDOS EEUU"/>
    <n v="7"/>
    <n v="2019"/>
    <s v="SPRING"/>
    <s v="SPRING"/>
    <s v="SPRING 2019"/>
    <s v="2018-2019"/>
    <n v="184"/>
    <x v="5"/>
  </r>
  <r>
    <x v="0"/>
    <n v="2019"/>
    <x v="7"/>
    <s v="AM"/>
    <s v="EEUU"/>
    <x v="0"/>
    <s v="SPRING 2019"/>
    <s v="ACCESSORIES"/>
    <x v="158"/>
    <s v="DOLAR CANADIENSE / CANADIAN DOLLAR"/>
    <s v="SHOUTOUTAGENCY"/>
    <s v="BRITISH COLUMBIA"/>
    <s v="CANADA"/>
    <n v="52"/>
    <n v="2019"/>
    <s v="SPRING"/>
    <s v="SPRING"/>
    <s v="SPRING 2019"/>
    <s v="2018-2019"/>
    <n v="693.78171627660379"/>
    <x v="3"/>
  </r>
  <r>
    <x v="0"/>
    <n v="2019"/>
    <x v="7"/>
    <s v="AM"/>
    <s v="EEUU"/>
    <x v="0"/>
    <s v="SPRING 2019"/>
    <s v="ACCESSORIES"/>
    <x v="147"/>
    <s v="DOLARES AMERICANOS / UNITED STATES DOLLAR"/>
    <s v="LAURA BONG"/>
    <s v="LOUISIANA"/>
    <s v="ESTADOS UNIDOS EEUU"/>
    <n v="12"/>
    <n v="2019"/>
    <s v="SPRING"/>
    <s v="SPRING"/>
    <s v="SPRING 2019"/>
    <s v="2018-2019"/>
    <n v="204"/>
    <x v="6"/>
  </r>
  <r>
    <x v="0"/>
    <n v="2019"/>
    <x v="7"/>
    <s v="AM"/>
    <s v="EEUU"/>
    <x v="0"/>
    <s v="SPRING 2019"/>
    <s v="ACCESSORIES"/>
    <x v="8"/>
    <s v="DOLARES AMERICANOS / UNITED STATES DOLLAR"/>
    <s v="LAURA BONG"/>
    <s v="TEXAS"/>
    <s v="ESTADOS UNIDOS EEUU"/>
    <n v="6"/>
    <n v="2019"/>
    <s v="SPRING"/>
    <s v="SPRING"/>
    <s v="SPRING 2019"/>
    <s v="2018-2019"/>
    <n v="126"/>
    <x v="6"/>
  </r>
  <r>
    <x v="0"/>
    <n v="2019"/>
    <x v="7"/>
    <s v="AM"/>
    <s v="EEUU"/>
    <x v="0"/>
    <s v="SPRING 2019"/>
    <s v="ACCESSORIES"/>
    <x v="219"/>
    <s v="DOLARES AMERICANOS / UNITED STATES DOLLAR"/>
    <s v="BILL MILLER AND COMPANY"/>
    <s v="NORTH CAROLINA"/>
    <s v="ESTADOS UNIDOS EEUU"/>
    <n v="12"/>
    <n v="2019"/>
    <s v="SPRING"/>
    <s v="SPRING"/>
    <s v="SPRING 2019"/>
    <s v="2018-2019"/>
    <n v="84"/>
    <x v="2"/>
  </r>
  <r>
    <x v="0"/>
    <n v="2019"/>
    <x v="7"/>
    <s v="AM"/>
    <s v="EEUU"/>
    <x v="0"/>
    <s v="SPRING 2019"/>
    <s v="ACCESSORIES"/>
    <x v="361"/>
    <s v="DOLARES AMERICANOS / UNITED STATES DOLLAR"/>
    <s v="BILL MILLER AND COMPANY"/>
    <s v="NORTH CAROLINA"/>
    <s v="ESTADOS UNIDOS EEUU"/>
    <n v="12"/>
    <n v="2019"/>
    <s v="SPRING"/>
    <s v="SPRING"/>
    <s v="SPRING 2019"/>
    <s v="2018-2019"/>
    <n v="84"/>
    <x v="2"/>
  </r>
  <r>
    <x v="0"/>
    <n v="2019"/>
    <x v="7"/>
    <s v="AM"/>
    <s v="EEUU"/>
    <x v="0"/>
    <s v="SPRING 2019"/>
    <s v="ACCESSORIES"/>
    <x v="45"/>
    <s v="DOLARES AMERICANOS / UNITED STATES DOLLAR"/>
    <s v="MIE MANNICHE"/>
    <s v="CALIFORNIA"/>
    <s v="ESTADOS UNIDOS EEUU"/>
    <n v="20"/>
    <n v="2019"/>
    <s v="SPRING"/>
    <s v="SPRING"/>
    <s v="SPRING 2019"/>
    <s v="2018-2019"/>
    <n v="320"/>
    <x v="11"/>
  </r>
  <r>
    <x v="0"/>
    <n v="2019"/>
    <x v="7"/>
    <s v="AM"/>
    <s v="EEUU"/>
    <x v="0"/>
    <s v="SPRING 2019"/>
    <s v="ACCESSORIES"/>
    <x v="93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39"/>
    <x v="2"/>
  </r>
  <r>
    <x v="0"/>
    <n v="2019"/>
    <x v="7"/>
    <s v="AM"/>
    <s v="EEUU"/>
    <x v="0"/>
    <s v="SPRING 2019"/>
    <s v="ACCESSORIES"/>
    <x v="57"/>
    <s v="DOLARES AMERICANOS / UNITED STATES DOLLAR"/>
    <s v="ANITA M. HOPKINS"/>
    <s v="MASSACHUSETTS"/>
    <s v="ESTADOS UNIDOS EEUU"/>
    <n v="12"/>
    <n v="2019"/>
    <s v="SPRING"/>
    <s v="SPRING"/>
    <s v="SPRING 2019"/>
    <s v="2018-2019"/>
    <n v="204"/>
    <x v="1"/>
  </r>
  <r>
    <x v="0"/>
    <n v="2019"/>
    <x v="7"/>
    <s v="AM"/>
    <s v="EEUU"/>
    <x v="0"/>
    <s v="SPRING 2019"/>
    <s v="ACCESSORIES"/>
    <x v="9"/>
    <s v="DOLARES AMERICANOS / UNITED STATES DOLLAR"/>
    <s v="ANITA M. HOPKINS"/>
    <s v="NEW JERSEY"/>
    <s v="ESTADOS UNIDOS EEUU"/>
    <n v="12"/>
    <n v="2019"/>
    <s v="SPRING"/>
    <s v="SPRING"/>
    <s v="SPRING 2019"/>
    <s v="2018-2019"/>
    <n v="138"/>
    <x v="1"/>
  </r>
  <r>
    <x v="0"/>
    <n v="2019"/>
    <x v="7"/>
    <s v="AM"/>
    <s v="EEUU"/>
    <x v="0"/>
    <s v="SPRING 2019"/>
    <s v="ACCESSORIES"/>
    <x v="203"/>
    <s v="DOLARES AMERICANOS / UNITED STATES DOLLAR"/>
    <s v="BILL MILLER AND COMPANY"/>
    <s v="FLORIDA"/>
    <s v="ESTADOS UNIDOS EEUU"/>
    <n v="11"/>
    <n v="2019"/>
    <s v="SPRING"/>
    <s v="SPRING"/>
    <s v="SPRING 2019"/>
    <s v="2018-2019"/>
    <n v="201"/>
    <x v="2"/>
  </r>
  <r>
    <x v="0"/>
    <n v="2019"/>
    <x v="7"/>
    <s v="AM"/>
    <s v="EEUU"/>
    <x v="0"/>
    <s v="SPRING 2019"/>
    <s v="ACCESSORIES"/>
    <x v="305"/>
    <s v="DOLARES AMERICANOS / UNITED STATES DOLLAR"/>
    <s v="BILL MILLER AND COMPANY"/>
    <s v="ALABAMA"/>
    <s v="ESTADOS UNIDOS EEUU"/>
    <n v="26"/>
    <n v="2019"/>
    <s v="SPRING"/>
    <s v="SPRING"/>
    <s v="SPRING 2019"/>
    <s v="2018-2019"/>
    <n v="344"/>
    <x v="2"/>
  </r>
  <r>
    <x v="0"/>
    <n v="2019"/>
    <x v="7"/>
    <s v="AM"/>
    <s v="EEUU"/>
    <x v="0"/>
    <s v="SPRING 2019"/>
    <s v="ACCESSORIES"/>
    <x v="241"/>
    <s v="DOLARES AMERICANOS / UNITED STATES DOLLAR"/>
    <s v="HOLLY SALES INC."/>
    <s v="MICHIGAN"/>
    <s v="ESTADOS UNIDOS EEUU"/>
    <n v="23"/>
    <n v="2019"/>
    <s v="SPRING"/>
    <s v="SPRING"/>
    <s v="SPRING 2019"/>
    <s v="2018-2019"/>
    <n v="550"/>
    <x v="8"/>
  </r>
  <r>
    <x v="0"/>
    <n v="2019"/>
    <x v="7"/>
    <s v="AM"/>
    <s v="EEUU"/>
    <x v="0"/>
    <s v="SPRING 2019"/>
    <s v="ACCESSORIES"/>
    <x v="167"/>
    <s v="DOLARES AMERICANOS / UNITED STATES DOLLAR"/>
    <s v="PHYLLIS POSNER"/>
    <s v="CALIFORNIA"/>
    <s v="ESTADOS UNIDOS EEUU"/>
    <n v="12"/>
    <n v="2019"/>
    <s v="SPRING"/>
    <s v="SPRING"/>
    <s v="SPRING 2019"/>
    <s v="2018-2019"/>
    <n v="204"/>
    <x v="5"/>
  </r>
  <r>
    <x v="0"/>
    <n v="2019"/>
    <x v="7"/>
    <s v="AM"/>
    <s v="EEUU"/>
    <x v="0"/>
    <s v="SPRING 2019"/>
    <s v="ACCESSORIES"/>
    <x v="148"/>
    <s v="DOLARES AMERICANOS / UNITED STATES DOLLAR"/>
    <s v="ANITA M. HOPKINS"/>
    <s v="NEW JERSEY"/>
    <s v="ESTADOS UNIDOS EEUU"/>
    <n v="96"/>
    <n v="2019"/>
    <s v="SPRING"/>
    <s v="SPRING"/>
    <s v="SPRING 2019"/>
    <s v="2018-2019"/>
    <n v="864"/>
    <x v="1"/>
  </r>
  <r>
    <x v="0"/>
    <n v="2019"/>
    <x v="7"/>
    <s v="AM"/>
    <s v="EEUU"/>
    <x v="0"/>
    <s v="SPRING 2019"/>
    <s v="ACCESSORIES"/>
    <x v="258"/>
    <s v="DOLARES AMERICANOS / UNITED STATES DOLLAR"/>
    <s v="LAURA BONG"/>
    <s v="TEXAS"/>
    <s v="ESTADOS UNIDOS EEUU"/>
    <n v="28"/>
    <n v="2019"/>
    <s v="SPRING"/>
    <s v="SPRING"/>
    <s v="SPRING 2019"/>
    <s v="2018-2019"/>
    <n v="408"/>
    <x v="6"/>
  </r>
  <r>
    <x v="0"/>
    <n v="2019"/>
    <x v="7"/>
    <s v="AM"/>
    <s v="EEUU"/>
    <x v="0"/>
    <s v="SPRING 2019"/>
    <s v="ACCESSORIES"/>
    <x v="364"/>
    <s v="DOLARES AMERICANOS / UNITED STATES DOLLAR"/>
    <s v="LAURA BONG"/>
    <s v="TEXAS"/>
    <s v="ESTADOS UNIDOS EEUU"/>
    <n v="3"/>
    <n v="2019"/>
    <s v="SPRING"/>
    <s v="SPRING"/>
    <s v="SPRING 2019"/>
    <s v="2018-2019"/>
    <n v="56"/>
    <x v="6"/>
  </r>
  <r>
    <x v="0"/>
    <n v="2019"/>
    <x v="7"/>
    <s v="AM"/>
    <s v="EEUU"/>
    <x v="0"/>
    <s v="SPRING 2019"/>
    <s v="ACCESSORIES"/>
    <x v="368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296"/>
    <x v="2"/>
  </r>
  <r>
    <x v="0"/>
    <n v="2019"/>
    <x v="7"/>
    <s v="AM"/>
    <s v="EEUU"/>
    <x v="0"/>
    <s v="SPRING 2019"/>
    <s v="ACCESSORIES"/>
    <x v="375"/>
    <s v="DOLARES AMERICANOS / UNITED STATES DOLLAR"/>
    <s v="ANITA M. HOPKINS"/>
    <s v="NEW JERSEY"/>
    <s v="ESTADOS UNIDOS EEUU"/>
    <n v="228"/>
    <n v="2019"/>
    <s v="SPRING"/>
    <s v="SPRING"/>
    <s v="SPRING 2019"/>
    <s v="2018-2019"/>
    <n v="2656"/>
    <x v="1"/>
  </r>
  <r>
    <x v="0"/>
    <n v="2019"/>
    <x v="7"/>
    <s v="AM"/>
    <s v="EEUU"/>
    <x v="0"/>
    <s v="SPRING 2019"/>
    <s v="ACCESSORIES"/>
    <x v="326"/>
    <s v="DOLARES AMERICANOS / UNITED STATES DOLLAR"/>
    <s v="LAURA BONG"/>
    <s v="TEXAS"/>
    <s v="ESTADOS UNIDOS EEUU"/>
    <n v="2"/>
    <n v="2019"/>
    <s v="SPRING"/>
    <s v="SPRING"/>
    <s v="SPRING 2019"/>
    <s v="2018-2019"/>
    <n v="80"/>
    <x v="6"/>
  </r>
  <r>
    <x v="0"/>
    <n v="2019"/>
    <x v="7"/>
    <s v="AM"/>
    <s v="EEUU"/>
    <x v="0"/>
    <s v="SPRING 2019"/>
    <s v="ACCESSORIES"/>
    <x v="370"/>
    <s v="DOLARES AMERICANOS / UNITED STATES DOLLAR"/>
    <s v="DENISE ARNETT"/>
    <s v="WASHINGTON"/>
    <s v="ESTADOS UNIDOS EEUU"/>
    <n v="6"/>
    <n v="2019"/>
    <s v="SPRING"/>
    <s v="SPRING"/>
    <s v="SPRING 2019"/>
    <s v="2018-2019"/>
    <n v="118"/>
    <x v="14"/>
  </r>
  <r>
    <x v="0"/>
    <n v="2019"/>
    <x v="7"/>
    <s v="AM"/>
    <s v="EEUU"/>
    <x v="0"/>
    <s v="SPRING 2019"/>
    <s v="ACCESSORIES"/>
    <x v="145"/>
    <s v="DOLARES AMERICANOS / UNITED STATES DOLLAR"/>
    <s v="HOLLY SALES INC."/>
    <s v="NORTH DAKOTA"/>
    <s v="ESTADOS UNIDOS EEUU"/>
    <n v="2"/>
    <n v="2019"/>
    <s v="SPRING"/>
    <s v="SPRING"/>
    <s v="SPRING 2019"/>
    <s v="2018-2019"/>
    <n v="80"/>
    <x v="8"/>
  </r>
  <r>
    <x v="0"/>
    <n v="2019"/>
    <x v="7"/>
    <s v="AM"/>
    <s v="EEUU"/>
    <x v="0"/>
    <s v="SPRING 2019"/>
    <s v="ACCESSORIES"/>
    <x v="227"/>
    <s v="DOLARES AMERICANOS / UNITED STATES DOLLAR"/>
    <s v="HOLLY SALES INC."/>
    <s v="MINNESOTA"/>
    <s v="ESTADOS UNIDOS EEUU"/>
    <n v="6"/>
    <n v="2019"/>
    <s v="SPRING"/>
    <s v="SPRING"/>
    <s v="SPRING 2019"/>
    <s v="2018-2019"/>
    <n v="174"/>
    <x v="8"/>
  </r>
  <r>
    <x v="0"/>
    <n v="2019"/>
    <x v="7"/>
    <s v="AM"/>
    <s v="EEUU"/>
    <x v="0"/>
    <s v="SPRING 2019"/>
    <s v="ACCESSORIES"/>
    <x v="374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84"/>
    <x v="2"/>
  </r>
  <r>
    <x v="0"/>
    <n v="2019"/>
    <x v="7"/>
    <s v="AM"/>
    <s v="EEUU"/>
    <x v="0"/>
    <s v="SPRING 2019"/>
    <s v="ACTIVE"/>
    <x v="144"/>
    <s v="DOLARES AMERICANOS / UNITED STATES DOLLAR"/>
    <s v="LAURA BONG"/>
    <s v="TEXAS"/>
    <s v="ESTADOS UNIDOS EEUU"/>
    <n v="2"/>
    <n v="2019"/>
    <s v="SPRING"/>
    <s v="SPRING"/>
    <s v="SPRING 2019"/>
    <s v="2018-2019"/>
    <n v="46"/>
    <x v="6"/>
  </r>
  <r>
    <x v="0"/>
    <n v="2019"/>
    <x v="7"/>
    <s v="AM"/>
    <s v="EEUU"/>
    <x v="0"/>
    <s v="SPRING 2019"/>
    <s v="ACTIVE"/>
    <x v="274"/>
    <s v="DOLARES AMERICANOS / UNITED STATES DOLLAR"/>
    <s v="LAURA BONG"/>
    <s v="KANSAS"/>
    <s v="ESTADOS UNIDOS EEUU"/>
    <n v="11"/>
    <n v="2019"/>
    <s v="SPRING"/>
    <s v="SPRING"/>
    <s v="SPRING 2019"/>
    <s v="2018-2019"/>
    <n v="426"/>
    <x v="6"/>
  </r>
  <r>
    <x v="0"/>
    <n v="2019"/>
    <x v="7"/>
    <s v="AM"/>
    <s v="EEUU"/>
    <x v="0"/>
    <s v="SPRING 2019"/>
    <s v="ACTIVE"/>
    <x v="5"/>
    <s v="DOLARES AMERICANOS / UNITED STATES DOLLAR"/>
    <s v="STEPHANIE VITALI"/>
    <s v="ONTARIO"/>
    <s v="CANADA"/>
    <n v="11"/>
    <n v="2019"/>
    <s v="SPRING"/>
    <s v="SPRING"/>
    <s v="SPRING 2019"/>
    <s v="2018-2019"/>
    <n v="317"/>
    <x v="4"/>
  </r>
  <r>
    <x v="0"/>
    <n v="2019"/>
    <x v="7"/>
    <s v="AM"/>
    <s v="EEUU"/>
    <x v="0"/>
    <s v="SPRING 2019"/>
    <s v="ACTIVE"/>
    <x v="147"/>
    <s v="DOLARES AMERICANOS / UNITED STATES DOLLAR"/>
    <s v="LAURA BONG"/>
    <s v="LOUISIANA"/>
    <s v="ESTADOS UNIDOS EEUU"/>
    <n v="26"/>
    <n v="2019"/>
    <s v="SPRING"/>
    <s v="SPRING"/>
    <s v="SPRING 2019"/>
    <s v="2018-2019"/>
    <n v="778"/>
    <x v="6"/>
  </r>
  <r>
    <x v="0"/>
    <n v="2019"/>
    <x v="7"/>
    <s v="AM"/>
    <s v="EEUU"/>
    <x v="0"/>
    <s v="SPRING 2019"/>
    <s v="ACTIVE"/>
    <x v="284"/>
    <s v="DOLARES AMERICANOS / UNITED STATES DOLLAR"/>
    <s v="HOLLY SALES INC."/>
    <s v="MINNESOTA"/>
    <s v="ESTADOS UNIDOS EEUU"/>
    <n v="10"/>
    <n v="2019"/>
    <s v="SPRING"/>
    <s v="SPRING"/>
    <s v="SPRING 2019"/>
    <s v="2018-2019"/>
    <n v="294"/>
    <x v="8"/>
  </r>
  <r>
    <x v="0"/>
    <n v="2019"/>
    <x v="7"/>
    <s v="AM"/>
    <s v="EEUU"/>
    <x v="0"/>
    <s v="SPRING 2019"/>
    <s v="ACTIVE"/>
    <x v="8"/>
    <s v="DOLARES AMERICANOS / UNITED STATES DOLLAR"/>
    <s v="LAURA BONG"/>
    <s v="TEXAS"/>
    <s v="ESTADOS UNIDOS EEUU"/>
    <n v="14"/>
    <n v="2019"/>
    <s v="SPRING"/>
    <s v="SPRING"/>
    <s v="SPRING 2019"/>
    <s v="2018-2019"/>
    <n v="403"/>
    <x v="6"/>
  </r>
  <r>
    <x v="0"/>
    <n v="2019"/>
    <x v="7"/>
    <s v="AM"/>
    <s v="EEUU"/>
    <x v="0"/>
    <s v="SPRING 2019"/>
    <s v="ACTIVE"/>
    <x v="338"/>
    <s v="DOLARES AMERICANOS / UNITED STATES DOLLAR"/>
    <s v="HOLLY SALES INC."/>
    <s v="IOWA"/>
    <s v="ESTADOS UNIDOS EEUU"/>
    <n v="18"/>
    <n v="2019"/>
    <s v="SPRING"/>
    <s v="SPRING"/>
    <s v="SPRING 2019"/>
    <s v="2018-2019"/>
    <n v="580"/>
    <x v="8"/>
  </r>
  <r>
    <x v="0"/>
    <n v="2019"/>
    <x v="7"/>
    <s v="AM"/>
    <s v="EEUU"/>
    <x v="0"/>
    <s v="SPRING 2019"/>
    <s v="ACTIVE"/>
    <x v="45"/>
    <s v="DOLARES AMERICANOS / UNITED STATES DOLLAR"/>
    <s v="MIE MANNICHE"/>
    <s v="CALIFORNIA"/>
    <s v="ESTADOS UNIDOS EEUU"/>
    <n v="35"/>
    <n v="2019"/>
    <s v="SPRING"/>
    <s v="SPRING"/>
    <s v="SPRING 2019"/>
    <s v="2018-2019"/>
    <n v="998"/>
    <x v="11"/>
  </r>
  <r>
    <x v="0"/>
    <n v="2019"/>
    <x v="7"/>
    <s v="AM"/>
    <s v="EEUU"/>
    <x v="0"/>
    <s v="SPRING 2019"/>
    <s v="ACTIVE"/>
    <x v="94"/>
    <s v="DOLARES AMERICANOS / UNITED STATES DOLLAR"/>
    <s v="ANITA M. HOPKINS"/>
    <s v="FLORIDA"/>
    <s v="ESTADOS UNIDOS EEUU"/>
    <n v="9"/>
    <n v="2019"/>
    <s v="SPRING"/>
    <s v="SPRING"/>
    <s v="SPRING 2019"/>
    <s v="2018-2019"/>
    <n v="258"/>
    <x v="1"/>
  </r>
  <r>
    <x v="0"/>
    <n v="2019"/>
    <x v="7"/>
    <s v="AM"/>
    <s v="EEUU"/>
    <x v="0"/>
    <s v="SPRING 2019"/>
    <s v="ACTIVE"/>
    <x v="9"/>
    <s v="DOLARES AMERICANOS / UNITED STATES DOLLAR"/>
    <s v="ANITA M. HOPKINS"/>
    <s v="NEW JERSEY"/>
    <s v="ESTADOS UNIDOS EEUU"/>
    <n v="25"/>
    <n v="2019"/>
    <s v="SPRING"/>
    <s v="SPRING"/>
    <s v="SPRING 2019"/>
    <s v="2018-2019"/>
    <n v="829"/>
    <x v="1"/>
  </r>
  <r>
    <x v="0"/>
    <n v="2019"/>
    <x v="7"/>
    <s v="AM"/>
    <s v="EEUU"/>
    <x v="0"/>
    <s v="SPRING 2019"/>
    <s v="ACTIVE"/>
    <x v="305"/>
    <s v="DOLARES AMERICANOS / UNITED STATES DOLLAR"/>
    <s v="BILL MILLER AND COMPANY"/>
    <s v="ALABAMA"/>
    <s v="ESTADOS UNIDOS EEUU"/>
    <n v="6"/>
    <n v="2019"/>
    <s v="SPRING"/>
    <s v="SPRING"/>
    <s v="SPRING 2019"/>
    <s v="2018-2019"/>
    <n v="177"/>
    <x v="2"/>
  </r>
  <r>
    <x v="0"/>
    <n v="2019"/>
    <x v="7"/>
    <s v="AM"/>
    <s v="EEUU"/>
    <x v="0"/>
    <s v="SPRING 2019"/>
    <s v="ACTIVE"/>
    <x v="77"/>
    <s v="DOLARES AMERICANOS / UNITED STATES DOLLAR"/>
    <s v="ANITA M. HOPKINS"/>
    <s v="NEW HAMPSHIRE"/>
    <s v="ESTADOS UNIDOS EEUU"/>
    <n v="8"/>
    <n v="2019"/>
    <s v="SPRING"/>
    <s v="SPRING"/>
    <s v="SPRING 2019"/>
    <s v="2018-2019"/>
    <n v="312"/>
    <x v="1"/>
  </r>
  <r>
    <x v="0"/>
    <n v="2019"/>
    <x v="7"/>
    <s v="AM"/>
    <s v="EEUU"/>
    <x v="0"/>
    <s v="SPRING 2019"/>
    <s v="ACTIVE"/>
    <x v="258"/>
    <s v="DOLARES AMERICANOS / UNITED STATES DOLLAR"/>
    <s v="LAURA BONG"/>
    <s v="TEXAS"/>
    <s v="ESTADOS UNIDOS EEUU"/>
    <n v="3"/>
    <n v="2019"/>
    <s v="SPRING"/>
    <s v="SPRING"/>
    <s v="SPRING 2019"/>
    <s v="2018-2019"/>
    <n v="84"/>
    <x v="6"/>
  </r>
  <r>
    <x v="0"/>
    <n v="2019"/>
    <x v="7"/>
    <s v="AM"/>
    <s v="EEUU"/>
    <x v="0"/>
    <s v="SPRING 2019"/>
    <s v="ACTIVE"/>
    <x v="149"/>
    <s v="DOLARES AMERICANOS / UNITED STATES DOLLAR"/>
    <s v="LAURA BONG"/>
    <s v="TEXAS"/>
    <s v="ESTADOS UNIDOS EEUU"/>
    <n v="15"/>
    <n v="2019"/>
    <s v="SPRING"/>
    <s v="SPRING"/>
    <s v="SPRING 2019"/>
    <s v="2018-2019"/>
    <n v="476"/>
    <x v="6"/>
  </r>
  <r>
    <x v="0"/>
    <n v="2019"/>
    <x v="7"/>
    <s v="AM"/>
    <s v="EEUU"/>
    <x v="0"/>
    <s v="SPRING 2019"/>
    <s v="ACTIVE"/>
    <x v="376"/>
    <s v="DOLARES AMERICANOS / UNITED STATES DOLLAR"/>
    <s v="LAURA BONG"/>
    <s v="LOUISIANA"/>
    <s v="ESTADOS UNIDOS EEUU"/>
    <n v="17"/>
    <n v="2019"/>
    <s v="SPRING"/>
    <s v="SPRING"/>
    <s v="SPRING 2019"/>
    <s v="2018-2019"/>
    <n v="556"/>
    <x v="6"/>
  </r>
  <r>
    <x v="0"/>
    <n v="2019"/>
    <x v="7"/>
    <s v="AM"/>
    <s v="EEUU"/>
    <x v="0"/>
    <s v="SPRING 2019"/>
    <s v="ACTIVE"/>
    <x v="377"/>
    <s v="DOLARES AMERICANOS / UNITED STATES DOLLAR"/>
    <s v="MIE MANNICHE"/>
    <s v="CALIFORNIA"/>
    <s v="ESTADOS UNIDOS EEUU"/>
    <n v="19"/>
    <n v="2019"/>
    <s v="SPRING"/>
    <s v="SPRING"/>
    <s v="SPRING 2019"/>
    <s v="2018-2019"/>
    <n v="642"/>
    <x v="11"/>
  </r>
  <r>
    <x v="0"/>
    <n v="2019"/>
    <x v="7"/>
    <s v="AM"/>
    <s v="EEUU"/>
    <x v="0"/>
    <s v="SPRING 2019"/>
    <s v="ACTIVE"/>
    <x v="103"/>
    <s v="DOLARES AMERICANOS / UNITED STATES DOLLAR"/>
    <s v="HOLLY SALES INC."/>
    <s v="TENNESSEE"/>
    <s v="ESTADOS UNIDOS EEUU"/>
    <n v="133"/>
    <n v="2019"/>
    <s v="SPRING"/>
    <s v="SPRING"/>
    <s v="SPRING 2019"/>
    <s v="2018-2019"/>
    <n v="4139"/>
    <x v="8"/>
  </r>
  <r>
    <x v="0"/>
    <n v="2019"/>
    <x v="7"/>
    <s v="AM"/>
    <s v="EEUU"/>
    <x v="0"/>
    <s v="SPRING 2019"/>
    <s v="ACTIVE"/>
    <x v="110"/>
    <s v="DOLARES AMERICANOS / UNITED STATES DOLLAR"/>
    <s v="LAURA BONG"/>
    <s v="LOUISIANA"/>
    <s v="ESTADOS UNIDOS EEUU"/>
    <n v="28"/>
    <n v="2019"/>
    <s v="SPRING"/>
    <s v="SPRING"/>
    <s v="SPRING 2019"/>
    <s v="2018-2019"/>
    <n v="808"/>
    <x v="6"/>
  </r>
  <r>
    <x v="0"/>
    <n v="2019"/>
    <x v="7"/>
    <s v="AM"/>
    <s v="EEUU"/>
    <x v="0"/>
    <s v="SPRING 2019"/>
    <s v="ACTIVE"/>
    <x v="60"/>
    <s v="DOLARES AMERICANOS / UNITED STATES DOLLAR"/>
    <s v="ANITA M. HOPKINS"/>
    <s v="NEW JERSEY"/>
    <s v="ESTADOS UNIDOS EEUU"/>
    <n v="31"/>
    <n v="2019"/>
    <s v="SPRING"/>
    <s v="SPRING"/>
    <s v="SPRING 2019"/>
    <s v="2018-2019"/>
    <n v="1032"/>
    <x v="1"/>
  </r>
  <r>
    <x v="0"/>
    <n v="2019"/>
    <x v="7"/>
    <s v="AM"/>
    <s v="EEUU"/>
    <x v="0"/>
    <s v="SPRING 2019"/>
    <s v="ACTIVE"/>
    <x v="61"/>
    <s v="DOLARES AMERICANOS / UNITED STATES DOLLAR"/>
    <s v="DENISE ARNETT"/>
    <s v="COLORADO"/>
    <s v="ESTADOS UNIDOS EEUU"/>
    <n v="7"/>
    <n v="2019"/>
    <s v="SPRING"/>
    <s v="SPRING"/>
    <s v="SPRING 2019"/>
    <s v="2018-2019"/>
    <n v="161"/>
    <x v="14"/>
  </r>
  <r>
    <x v="0"/>
    <n v="2019"/>
    <x v="7"/>
    <s v="AM"/>
    <s v="EEUU"/>
    <x v="0"/>
    <s v="SPRING 2019"/>
    <s v="ACTIVE"/>
    <x v="378"/>
    <s v="DOLARES AMERICANOS / UNITED STATES DOLLAR"/>
    <s v="HOLLY SALES INC."/>
    <s v="NEBRASKA"/>
    <s v="ESTADOS UNIDOS EEUU"/>
    <n v="19"/>
    <n v="2019"/>
    <s v="SPRING"/>
    <s v="SPRING"/>
    <s v="SPRING 2019"/>
    <s v="2018-2019"/>
    <n v="681"/>
    <x v="8"/>
  </r>
  <r>
    <x v="0"/>
    <n v="2019"/>
    <x v="7"/>
    <s v="AM"/>
    <s v="EEUU"/>
    <x v="0"/>
    <s v="SPRING 2019"/>
    <s v="ACTIVE"/>
    <x v="42"/>
    <s v="DOLARES AMERICANOS / UNITED STATES DOLLAR"/>
    <s v="HOLLY SALES INC."/>
    <s v="MICHIGAN"/>
    <s v="ESTADOS UNIDOS EEUU"/>
    <n v="47"/>
    <n v="2019"/>
    <s v="SPRING"/>
    <s v="SPRING"/>
    <s v="SPRING 2019"/>
    <s v="2018-2019"/>
    <n v="1569"/>
    <x v="8"/>
  </r>
  <r>
    <x v="0"/>
    <n v="2019"/>
    <x v="7"/>
    <s v="AM"/>
    <s v="EEUU"/>
    <x v="0"/>
    <s v="SPRING 2019"/>
    <s v="ACTIVE"/>
    <x v="303"/>
    <s v="DOLARES AMERICANOS / UNITED STATES DOLLAR"/>
    <s v="LAURA BONG"/>
    <s v="LOUISIANA"/>
    <s v="ESTADOS UNIDOS EEUU"/>
    <n v="5"/>
    <n v="2019"/>
    <s v="SPRING"/>
    <s v="SPRING"/>
    <s v="SPRING 2019"/>
    <s v="2018-2019"/>
    <n v="115"/>
    <x v="6"/>
  </r>
  <r>
    <x v="0"/>
    <n v="2019"/>
    <x v="7"/>
    <s v="AM"/>
    <s v="EEUU"/>
    <x v="0"/>
    <s v="SPRING 2019"/>
    <s v="ACTIVE"/>
    <x v="339"/>
    <s v="DOLARES AMERICANOS / UNITED STATES DOLLAR"/>
    <s v="ANITA M. HOPKINS"/>
    <s v="FLORIDA"/>
    <s v="ESTADOS UNIDOS EEUU"/>
    <n v="41"/>
    <n v="2019"/>
    <s v="SPRING"/>
    <s v="SPRING"/>
    <s v="SPRING 2019"/>
    <s v="2018-2019"/>
    <n v="1373"/>
    <x v="1"/>
  </r>
  <r>
    <x v="0"/>
    <n v="2019"/>
    <x v="7"/>
    <s v="AM"/>
    <s v="EEUU"/>
    <x v="0"/>
    <s v="SPRING 2019"/>
    <s v="ACTIVE"/>
    <x v="372"/>
    <s v="DOLARES AMERICANOS / UNITED STATES DOLLAR"/>
    <s v="HOLLY SALES INC."/>
    <s v="ILLINOIS"/>
    <s v="ESTADOS UNIDOS EEUU"/>
    <n v="28"/>
    <n v="2019"/>
    <s v="SPRING"/>
    <s v="SPRING"/>
    <s v="SPRING 2019"/>
    <s v="2018-2019"/>
    <n v="953"/>
    <x v="8"/>
  </r>
  <r>
    <x v="0"/>
    <n v="2019"/>
    <x v="7"/>
    <s v="AM"/>
    <s v="EEUU"/>
    <x v="0"/>
    <s v="SPRING 2019"/>
    <s v="ACTIVE"/>
    <x v="67"/>
    <s v="DOLARES AMERICANOS / UNITED STATES DOLLAR"/>
    <s v="DENISE ARNETT"/>
    <s v="COLORADO"/>
    <s v="ESTADOS UNIDOS EEUU"/>
    <n v="7"/>
    <n v="2019"/>
    <s v="SPRING"/>
    <s v="SPRING"/>
    <s v="SPRING 2019"/>
    <s v="2018-2019"/>
    <n v="161"/>
    <x v="14"/>
  </r>
  <r>
    <x v="0"/>
    <n v="2019"/>
    <x v="7"/>
    <s v="AM"/>
    <s v="EEUU"/>
    <x v="0"/>
    <s v="SPRING 2019"/>
    <s v="ACTIVE"/>
    <x v="69"/>
    <s v="DOLARES AMERICANOS / UNITED STATES DOLLAR"/>
    <s v="LAURA BONG"/>
    <s v="MISSISSIPPI"/>
    <s v="ESTADOS UNIDOS EEUU"/>
    <n v="19"/>
    <n v="2019"/>
    <s v="SPRING"/>
    <s v="SPRING"/>
    <s v="SPRING 2019"/>
    <s v="2018-2019"/>
    <n v="625"/>
    <x v="6"/>
  </r>
  <r>
    <x v="0"/>
    <n v="2019"/>
    <x v="7"/>
    <s v="AM"/>
    <s v="EEUU"/>
    <x v="0"/>
    <s v="SPRING 2019"/>
    <s v="ACTIVE"/>
    <x v="71"/>
    <s v="DOLARES AMERICANOS / UNITED STATES DOLLAR"/>
    <s v="LAURA BONG"/>
    <s v="MISSOURI"/>
    <s v="ESTADOS UNIDOS EEUU"/>
    <n v="18"/>
    <n v="2019"/>
    <s v="SPRING"/>
    <s v="SPRING"/>
    <s v="SPRING 2019"/>
    <s v="2018-2019"/>
    <n v="543"/>
    <x v="6"/>
  </r>
  <r>
    <x v="0"/>
    <n v="2019"/>
    <x v="7"/>
    <s v="AM"/>
    <s v="EEUU"/>
    <x v="0"/>
    <s v="SPRING 2019"/>
    <s v="ACTIVE"/>
    <x v="137"/>
    <s v="DOLARES AMERICANOS / UNITED STATES DOLLAR"/>
    <s v="HOLLY SALES INC."/>
    <s v="TENNESSEE"/>
    <s v="ESTADOS UNIDOS EEUU"/>
    <n v="49"/>
    <n v="2019"/>
    <s v="SPRING"/>
    <s v="SPRING"/>
    <s v="SPRING 2019"/>
    <s v="2018-2019"/>
    <n v="1595"/>
    <x v="8"/>
  </r>
  <r>
    <x v="0"/>
    <n v="2019"/>
    <x v="7"/>
    <s v="AM"/>
    <s v="EEUU"/>
    <x v="0"/>
    <s v="SPRING 2019"/>
    <s v="ACTIVE"/>
    <x v="145"/>
    <s v="DOLARES AMERICANOS / UNITED STATES DOLLAR"/>
    <s v="HOLLY SALES INC."/>
    <s v="NORTH DAKOTA"/>
    <s v="ESTADOS UNIDOS EEUU"/>
    <n v="76"/>
    <n v="2019"/>
    <s v="SPRING"/>
    <s v="SPRING"/>
    <s v="SPRING 2019"/>
    <s v="2018-2019"/>
    <n v="2405"/>
    <x v="8"/>
  </r>
  <r>
    <x v="0"/>
    <n v="2019"/>
    <x v="7"/>
    <s v="AM"/>
    <s v="EEUU"/>
    <x v="0"/>
    <s v="SPRING 2019"/>
    <s v="ACTIVE"/>
    <x v="227"/>
    <s v="DOLARES AMERICANOS / UNITED STATES DOLLAR"/>
    <s v="HOLLY SALES INC."/>
    <s v="MINNESOTA"/>
    <s v="ESTADOS UNIDOS EEUU"/>
    <n v="33"/>
    <n v="2019"/>
    <s v="SPRING"/>
    <s v="SPRING"/>
    <s v="SPRING 2019"/>
    <s v="2018-2019"/>
    <n v="1093"/>
    <x v="8"/>
  </r>
  <r>
    <x v="0"/>
    <n v="2019"/>
    <x v="7"/>
    <s v="AM"/>
    <s v="EEUU"/>
    <x v="0"/>
    <s v="SPRING 2019"/>
    <s v="ACTIVE"/>
    <x v="259"/>
    <s v="DOLARES AMERICANOS / UNITED STATES DOLLAR"/>
    <s v="DENISE ARNETT"/>
    <s v="COLORADO"/>
    <s v="ESTADOS UNIDOS EEUU"/>
    <n v="17"/>
    <n v="2019"/>
    <s v="SPRING"/>
    <s v="SPRING"/>
    <s v="SPRING 2019"/>
    <s v="2018-2019"/>
    <n v="640"/>
    <x v="14"/>
  </r>
  <r>
    <x v="0"/>
    <n v="2019"/>
    <x v="7"/>
    <s v="AM"/>
    <s v="EEUU"/>
    <x v="0"/>
    <s v="SPRING 2019"/>
    <s v="ACTIVE"/>
    <x v="342"/>
    <s v="DOLARES AMERICANOS / UNITED STATES DOLLAR"/>
    <s v="DENISE ARNETT"/>
    <s v="COLORADO"/>
    <s v="ESTADOS UNIDOS EEUU"/>
    <n v="8"/>
    <n v="2019"/>
    <s v="SPRING"/>
    <s v="SPRING"/>
    <s v="SPRING 2019"/>
    <s v="2018-2019"/>
    <n v="256"/>
    <x v="14"/>
  </r>
  <r>
    <x v="0"/>
    <n v="2019"/>
    <x v="7"/>
    <s v="AM"/>
    <s v="EEUU"/>
    <x v="0"/>
    <s v="SPRING 2019"/>
    <s v="ACTIVE"/>
    <x v="337"/>
    <s v="DOLARES AMERICANOS / UNITED STATES DOLLAR"/>
    <s v="DENISE ARNETT"/>
    <s v="COLORADO"/>
    <s v="ESTADOS UNIDOS EEUU"/>
    <n v="9"/>
    <n v="2019"/>
    <s v="SPRING"/>
    <s v="SPRING"/>
    <s v="SPRING 2019"/>
    <s v="2018-2019"/>
    <n v="338"/>
    <x v="14"/>
  </r>
  <r>
    <x v="0"/>
    <n v="2019"/>
    <x v="7"/>
    <s v="AM"/>
    <s v="EEUU"/>
    <x v="0"/>
    <s v="SPRING 2019"/>
    <s v="KIDS"/>
    <x v="187"/>
    <s v="DOLARES AMERICANOS / UNITED STATES DOLLAR"/>
    <s v="BILL MILLER AND COMPANY"/>
    <s v="FLORIDA"/>
    <s v="ESTADOS UNIDOS EEUU"/>
    <n v="17"/>
    <n v="2019"/>
    <s v="SPRING"/>
    <s v="SPRING"/>
    <s v="SPRING 2019"/>
    <s v="2018-2019"/>
    <n v="552"/>
    <x v="2"/>
  </r>
  <r>
    <x v="0"/>
    <n v="2019"/>
    <x v="7"/>
    <s v="AM"/>
    <s v="EEUU"/>
    <x v="0"/>
    <s v="SPRING 2019"/>
    <s v="KIDS"/>
    <x v="269"/>
    <s v="DOLARES AMERICANOS / UNITED STATES DOLLAR"/>
    <s v="BILL MILLER AND COMPANY"/>
    <s v="ALABAMA"/>
    <s v="ESTADOS UNIDOS EEUU"/>
    <n v="21"/>
    <n v="2019"/>
    <s v="SPRING"/>
    <s v="SPRING"/>
    <s v="SPRING 2019"/>
    <s v="2018-2019"/>
    <n v="677"/>
    <x v="2"/>
  </r>
  <r>
    <x v="0"/>
    <n v="2019"/>
    <x v="7"/>
    <s v="AM"/>
    <s v="EEUU"/>
    <x v="0"/>
    <s v="SPRING 2019"/>
    <s v="KIDS"/>
    <x v="354"/>
    <s v="DOLARES AMERICANOS / UNITED STATES DOLLAR"/>
    <s v="BILL MILLER AND COMPANY"/>
    <s v="FLORIDA"/>
    <s v="ESTADOS UNIDOS EEUU"/>
    <n v="35"/>
    <n v="2019"/>
    <s v="SPRING"/>
    <s v="SPRING"/>
    <s v="SPRING 2019"/>
    <s v="2018-2019"/>
    <n v="1081"/>
    <x v="2"/>
  </r>
  <r>
    <x v="0"/>
    <n v="2019"/>
    <x v="7"/>
    <s v="AM"/>
    <s v="EEUU"/>
    <x v="0"/>
    <s v="SPRING 2019"/>
    <s v="KIDS"/>
    <x v="0"/>
    <s v="DOLARES AMERICANOS / UNITED STATES DOLLAR"/>
    <s v="PAIGE ALYSE STRAUGHAN"/>
    <s v="WASHINGTON"/>
    <s v="ESTADOS UNIDOS EEUU"/>
    <n v="1198"/>
    <n v="2019"/>
    <s v="SPRING"/>
    <s v="SPRING"/>
    <s v="SPRING 2019"/>
    <s v="2018-2019"/>
    <n v="33707.859999999906"/>
    <x v="0"/>
  </r>
  <r>
    <x v="0"/>
    <n v="2019"/>
    <x v="7"/>
    <s v="AM"/>
    <s v="EEUU"/>
    <x v="0"/>
    <s v="SPRING 2019"/>
    <s v="KIDS"/>
    <x v="114"/>
    <s v="DOLARES AMERICANOS / UNITED STATES DOLLAR"/>
    <s v="ANITA M. HOPKINS"/>
    <s v="NEW JERSEY"/>
    <s v="ESTADOS UNIDOS EEUU"/>
    <n v="8"/>
    <n v="2019"/>
    <s v="SPRING"/>
    <s v="SPRING"/>
    <s v="SPRING 2019"/>
    <s v="2018-2019"/>
    <n v="248"/>
    <x v="1"/>
  </r>
  <r>
    <x v="0"/>
    <n v="2019"/>
    <x v="7"/>
    <s v="AM"/>
    <s v="EEUU"/>
    <x v="0"/>
    <s v="SPRING 2019"/>
    <s v="KIDS"/>
    <x v="5"/>
    <s v="DOLARES AMERICANOS / UNITED STATES DOLLAR"/>
    <s v="STEPHANIE VITALI"/>
    <s v="ONTARIO"/>
    <s v="CANADA"/>
    <n v="8"/>
    <n v="2019"/>
    <s v="SPRING"/>
    <s v="SPRING"/>
    <s v="SPRING 2019"/>
    <s v="2018-2019"/>
    <n v="256.5"/>
    <x v="4"/>
  </r>
  <r>
    <x v="0"/>
    <n v="2019"/>
    <x v="7"/>
    <s v="AM"/>
    <s v="EEUU"/>
    <x v="0"/>
    <s v="SPRING 2019"/>
    <s v="KIDS"/>
    <x v="55"/>
    <s v="DOLARES AMERICANOS / UNITED STATES DOLLAR"/>
    <s v="PAIGE ALYSE STRAUGHAN"/>
    <s v="WASHINGTON"/>
    <s v="ESTADOS UNIDOS EEUU"/>
    <n v="200"/>
    <n v="2019"/>
    <s v="SPRING"/>
    <s v="SPRING"/>
    <s v="SPRING 2019"/>
    <s v="2018-2019"/>
    <n v="5796"/>
    <x v="0"/>
  </r>
  <r>
    <x v="0"/>
    <n v="2019"/>
    <x v="7"/>
    <s v="AM"/>
    <s v="EEUU"/>
    <x v="0"/>
    <s v="SPRING 2019"/>
    <s v="KIDS"/>
    <x v="357"/>
    <s v="DOLARES AMERICANOS / UNITED STATES DOLLAR"/>
    <s v="BILL MILLER AND COMPANY"/>
    <s v="GEORGIA"/>
    <s v="ESTADOS UNIDOS EEUU"/>
    <n v="22"/>
    <n v="2019"/>
    <s v="SPRING"/>
    <s v="SPRING"/>
    <s v="SPRING 2019"/>
    <s v="2018-2019"/>
    <n v="685"/>
    <x v="2"/>
  </r>
  <r>
    <x v="0"/>
    <n v="2019"/>
    <x v="7"/>
    <s v="AM"/>
    <s v="EEUU"/>
    <x v="0"/>
    <s v="SPRING 2019"/>
    <s v="KIDS"/>
    <x v="18"/>
    <s v="DOLARES AMERICANOS / UNITED STATES DOLLAR"/>
    <s v="LAURA BONG"/>
    <s v="TEXAS"/>
    <s v="ESTADOS UNIDOS EEUU"/>
    <n v="4"/>
    <n v="2019"/>
    <s v="SPRING"/>
    <s v="SPRING"/>
    <s v="SPRING 2019"/>
    <s v="2018-2019"/>
    <n v="127"/>
    <x v="6"/>
  </r>
  <r>
    <x v="0"/>
    <n v="2019"/>
    <x v="7"/>
    <s v="AM"/>
    <s v="EEUU"/>
    <x v="0"/>
    <s v="SPRING 2019"/>
    <s v="KIDS"/>
    <x v="19"/>
    <s v="DOLARES AMERICANOS / UNITED STATES DOLLAR"/>
    <s v="HOLLY SALES INC."/>
    <s v="OHIO"/>
    <s v="ESTADOS UNIDOS EEUU"/>
    <n v="24"/>
    <n v="2019"/>
    <s v="SPRING"/>
    <s v="SPRING"/>
    <s v="SPRING 2019"/>
    <s v="2018-2019"/>
    <n v="762"/>
    <x v="8"/>
  </r>
  <r>
    <x v="0"/>
    <n v="2019"/>
    <x v="7"/>
    <s v="AM"/>
    <s v="EEUU"/>
    <x v="0"/>
    <s v="SPRING 2019"/>
    <s v="KIDS"/>
    <x v="2"/>
    <s v="DOLARES AMERICANOS / UNITED STATES DOLLAR"/>
    <s v="BILL MILLER AND COMPANY"/>
    <s v="FLORIDA"/>
    <s v="ESTADOS UNIDOS EEUU"/>
    <n v="2"/>
    <n v="2019"/>
    <s v="SPRING"/>
    <s v="SPRING"/>
    <s v="SPRING 2019"/>
    <s v="2018-2019"/>
    <n v="62"/>
    <x v="2"/>
  </r>
  <r>
    <x v="0"/>
    <n v="2019"/>
    <x v="7"/>
    <s v="AM"/>
    <s v="EEUU"/>
    <x v="0"/>
    <s v="SPRING 2019"/>
    <s v="KIDS"/>
    <x v="28"/>
    <s v="DOLARES AMERICANOS / UNITED STATES DOLLAR"/>
    <s v="PAIGE ALYSE STRAUGHAN"/>
    <s v="NEVADA"/>
    <s v="ESTADOS UNIDOS EEUU"/>
    <n v="17"/>
    <n v="2019"/>
    <s v="SPRING"/>
    <s v="SPRING"/>
    <s v="SPRING 2019"/>
    <s v="2018-2019"/>
    <n v="493.01"/>
    <x v="0"/>
  </r>
  <r>
    <x v="0"/>
    <n v="2019"/>
    <x v="7"/>
    <s v="AM"/>
    <s v="EEUU"/>
    <x v="0"/>
    <s v="SPRING 2019"/>
    <s v="KIDS"/>
    <x v="379"/>
    <s v="DOLARES AMERICANOS / UNITED STATES DOLLAR"/>
    <s v="HOLLY SALES INC."/>
    <s v="TENNESSEE"/>
    <s v="ESTADOS UNIDOS EEUU"/>
    <n v="54"/>
    <n v="2019"/>
    <s v="SPRING"/>
    <s v="SPRING"/>
    <s v="SPRING 2019"/>
    <s v="2018-2019"/>
    <n v="1782"/>
    <x v="8"/>
  </r>
  <r>
    <x v="0"/>
    <n v="2019"/>
    <x v="7"/>
    <s v="AM"/>
    <s v="EEUU"/>
    <x v="0"/>
    <s v="SPRING 2019"/>
    <s v="KIDS"/>
    <x v="9"/>
    <s v="DOLARES AMERICANOS / UNITED STATES DOLLAR"/>
    <s v="ANITA M. HOPKINS"/>
    <s v="NEW JERSEY"/>
    <s v="ESTADOS UNIDOS EEUU"/>
    <n v="54"/>
    <n v="2019"/>
    <s v="SPRING"/>
    <s v="SPRING"/>
    <s v="SPRING 2019"/>
    <s v="2018-2019"/>
    <n v="1758"/>
    <x v="1"/>
  </r>
  <r>
    <x v="0"/>
    <n v="2019"/>
    <x v="7"/>
    <s v="AM"/>
    <s v="EEUU"/>
    <x v="0"/>
    <s v="SPRING 2019"/>
    <s v="KIDS"/>
    <x v="163"/>
    <s v="DOLARES AMERICANOS / UNITED STATES DOLLAR"/>
    <s v="BILL MILLER AND COMPANY"/>
    <s v="FLORIDA"/>
    <s v="ESTADOS UNIDOS EEUU"/>
    <n v="15"/>
    <n v="2019"/>
    <s v="SPRING"/>
    <s v="SPRING"/>
    <s v="SPRING 2019"/>
    <s v="2018-2019"/>
    <n v="495"/>
    <x v="2"/>
  </r>
  <r>
    <x v="0"/>
    <n v="2019"/>
    <x v="7"/>
    <s v="AM"/>
    <s v="EEUU"/>
    <x v="0"/>
    <s v="SPRING 2019"/>
    <s v="KIDS"/>
    <x v="203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95"/>
    <x v="2"/>
  </r>
  <r>
    <x v="0"/>
    <n v="2019"/>
    <x v="7"/>
    <s v="AM"/>
    <s v="EEUU"/>
    <x v="0"/>
    <s v="SPRING 2019"/>
    <s v="KIDS"/>
    <x v="204"/>
    <s v="DOLARES AMERICANOS / UNITED STATES DOLLAR"/>
    <s v="ANITA M. HOPKINS"/>
    <s v="VERMONT"/>
    <s v="ESTADOS UNIDOS EEUU"/>
    <n v="4"/>
    <n v="2019"/>
    <s v="SPRING"/>
    <s v="SPRING"/>
    <s v="SPRING 2019"/>
    <s v="2018-2019"/>
    <n v="124"/>
    <x v="1"/>
  </r>
  <r>
    <x v="0"/>
    <n v="2019"/>
    <x v="7"/>
    <s v="AM"/>
    <s v="EEUU"/>
    <x v="0"/>
    <s v="SPRING 2019"/>
    <s v="KIDS"/>
    <x v="305"/>
    <s v="DOLARES AMERICANOS / UNITED STATES DOLLAR"/>
    <s v="BILL MILLER AND COMPANY"/>
    <s v="ALABAMA"/>
    <s v="ESTADOS UNIDOS EEUU"/>
    <n v="39"/>
    <n v="2019"/>
    <s v="SPRING"/>
    <s v="SPRING"/>
    <s v="SPRING 2019"/>
    <s v="2018-2019"/>
    <n v="1233"/>
    <x v="2"/>
  </r>
  <r>
    <x v="0"/>
    <n v="2019"/>
    <x v="7"/>
    <s v="AM"/>
    <s v="EEUU"/>
    <x v="0"/>
    <s v="SPRING 2019"/>
    <s v="KIDS"/>
    <x v="321"/>
    <s v="DOLARES AMERICANOS / UNITED STATES DOLLAR"/>
    <s v="LAURA BONG"/>
    <s v="TEXAS"/>
    <s v="ESTADOS UNIDOS EEUU"/>
    <n v="8"/>
    <n v="2019"/>
    <s v="SPRING"/>
    <s v="SPRING"/>
    <s v="SPRING 2019"/>
    <s v="2018-2019"/>
    <n v="256"/>
    <x v="6"/>
  </r>
  <r>
    <x v="0"/>
    <n v="2019"/>
    <x v="7"/>
    <s v="AM"/>
    <s v="EEUU"/>
    <x v="0"/>
    <s v="SPRING 2019"/>
    <s v="KIDS"/>
    <x v="347"/>
    <s v="DOLARES AMERICANOS / UNITED STATES DOLLAR"/>
    <s v="ANITA M. HOPKINS"/>
    <s v="NEW JERSEY"/>
    <s v="ESTADOS UNIDOS EEUU"/>
    <n v="5"/>
    <n v="2019"/>
    <s v="SPRING"/>
    <s v="SPRING"/>
    <s v="SPRING 2019"/>
    <s v="2018-2019"/>
    <n v="150"/>
    <x v="1"/>
  </r>
  <r>
    <x v="0"/>
    <n v="2019"/>
    <x v="7"/>
    <s v="AM"/>
    <s v="EEUU"/>
    <x v="0"/>
    <s v="SPRING 2019"/>
    <s v="KIDS"/>
    <x v="181"/>
    <s v="DOLARES AMERICANOS / UNITED STATES DOLLAR"/>
    <s v="PHYLLIS POSNER"/>
    <s v="NEW MEXICO"/>
    <s v="ESTADOS UNIDOS EEUU"/>
    <n v="13"/>
    <n v="2019"/>
    <s v="SPRING"/>
    <s v="SPRING"/>
    <s v="SPRING 2019"/>
    <s v="2018-2019"/>
    <n v="436"/>
    <x v="5"/>
  </r>
  <r>
    <x v="0"/>
    <n v="2019"/>
    <x v="7"/>
    <s v="AM"/>
    <s v="EEUU"/>
    <x v="0"/>
    <s v="SPRING 2019"/>
    <s v="KIDS"/>
    <x v="300"/>
    <s v="DOLARES AMERICANOS / UNITED STATES DOLLAR"/>
    <s v="HOLLY SALES INC."/>
    <s v="OHIO"/>
    <s v="ESTADOS UNIDOS EEUU"/>
    <n v="14"/>
    <n v="2019"/>
    <s v="SPRING"/>
    <s v="SPRING"/>
    <s v="SPRING 2019"/>
    <s v="2018-2019"/>
    <n v="434.5"/>
    <x v="8"/>
  </r>
  <r>
    <x v="0"/>
    <n v="2019"/>
    <x v="7"/>
    <s v="AM"/>
    <s v="EEUU"/>
    <x v="0"/>
    <s v="SPRING 2019"/>
    <s v="KIDS"/>
    <x v="71"/>
    <s v="DOLARES AMERICANOS / UNITED STATES DOLLAR"/>
    <s v="LAURA BONG"/>
    <s v="MISSOURI"/>
    <s v="ESTADOS UNIDOS EEUU"/>
    <n v="1"/>
    <n v="2019"/>
    <s v="SPRING"/>
    <s v="SPRING"/>
    <s v="SPRING 2019"/>
    <s v="2018-2019"/>
    <n v="34"/>
    <x v="6"/>
  </r>
  <r>
    <x v="0"/>
    <n v="2019"/>
    <x v="7"/>
    <s v="AM"/>
    <s v="EEUU"/>
    <x v="0"/>
    <s v="SPRING 2019"/>
    <s v="KIDS"/>
    <x v="254"/>
    <s v="DOLARES AMERICANOS / UNITED STATES DOLLAR"/>
    <s v="ANITA M. HOPKINS"/>
    <s v="NEW YORK"/>
    <s v="ESTADOS UNIDOS EEUU"/>
    <n v="459"/>
    <n v="2019"/>
    <s v="SPRING"/>
    <s v="SPRING"/>
    <s v="SPRING 2019"/>
    <s v="2018-2019"/>
    <n v="13313.7"/>
    <x v="1"/>
  </r>
  <r>
    <x v="0"/>
    <n v="2019"/>
    <x v="7"/>
    <s v="AM"/>
    <s v="EEUU"/>
    <x v="0"/>
    <s v="SPRING 2019"/>
    <s v="TRUNKS"/>
    <x v="269"/>
    <s v="DOLARES AMERICANOS / UNITED STATES DOLLAR"/>
    <s v="BILL MILLER AND COMPANY"/>
    <s v="ALABAMA"/>
    <s v="ESTADOS UNIDOS EEUU"/>
    <n v="6"/>
    <n v="2019"/>
    <s v="SPRING"/>
    <s v="SPRING"/>
    <s v="SPRING 2019"/>
    <s v="2018-2019"/>
    <n v="207"/>
    <x v="2"/>
  </r>
  <r>
    <x v="0"/>
    <n v="2019"/>
    <x v="7"/>
    <s v="AM"/>
    <s v="EEUU"/>
    <x v="0"/>
    <s v="SPRING 2019"/>
    <s v="TRUNKS"/>
    <x v="0"/>
    <s v="DOLARES AMERICANOS / UNITED STATES DOLLAR"/>
    <s v="PAIGE ALYSE STRAUGHAN"/>
    <s v="WASHINGTON"/>
    <s v="ESTADOS UNIDOS EEUU"/>
    <n v="117"/>
    <n v="2019"/>
    <s v="SPRING"/>
    <s v="SPRING"/>
    <s v="SPRING 2019"/>
    <s v="2018-2019"/>
    <n v="3803.62"/>
    <x v="0"/>
  </r>
  <r>
    <x v="0"/>
    <n v="2019"/>
    <x v="7"/>
    <s v="AM"/>
    <s v="EEUU"/>
    <x v="0"/>
    <s v="SPRING 2019"/>
    <s v="TRUNKS"/>
    <x v="71"/>
    <s v="DOLARES AMERICANOS / UNITED STATES DOLLAR"/>
    <s v="LAURA BONG"/>
    <s v="MISSOURI"/>
    <s v="ESTADOS UNIDOS EEUU"/>
    <n v="2"/>
    <n v="2019"/>
    <s v="SPRING"/>
    <s v="SPRING"/>
    <s v="SPRING 2019"/>
    <s v="2018-2019"/>
    <n v="69"/>
    <x v="6"/>
  </r>
  <r>
    <x v="0"/>
    <n v="2019"/>
    <x v="7"/>
    <s v="AM"/>
    <s v="EEUU"/>
    <x v="0"/>
    <s v="SPRING 2019"/>
    <s v="TRUNKS"/>
    <x v="227"/>
    <s v="DOLARES AMERICANOS / UNITED STATES DOLLAR"/>
    <s v="HOLLY SALES INC."/>
    <s v="MINNESOTA"/>
    <s v="ESTADOS UNIDOS EEUU"/>
    <n v="2"/>
    <n v="2019"/>
    <s v="SPRING"/>
    <s v="SPRING"/>
    <s v="SPRING 2019"/>
    <s v="2018-2019"/>
    <n v="69"/>
    <x v="8"/>
  </r>
  <r>
    <x v="0"/>
    <n v="2019"/>
    <x v="7"/>
    <s v="AM"/>
    <s v="EEUU"/>
    <x v="0"/>
    <s v="SPRING 2019"/>
    <s v="BEACHWEAR"/>
    <x v="187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45"/>
    <x v="2"/>
  </r>
  <r>
    <x v="0"/>
    <n v="2019"/>
    <x v="7"/>
    <s v="AM"/>
    <s v="EEUU"/>
    <x v="0"/>
    <s v="SPRING 2019"/>
    <s v="BEACHWEAR"/>
    <x v="0"/>
    <s v="DOLARES AMERICANOS / UNITED STATES DOLLAR"/>
    <s v="PAIGE ALYSE STRAUGHAN"/>
    <s v="WASHINGTON"/>
    <s v="ESTADOS UNIDOS EEUU"/>
    <n v="106"/>
    <n v="2019"/>
    <s v="SPRING"/>
    <s v="SPRING"/>
    <s v="SPRING 2019"/>
    <s v="2018-2019"/>
    <n v="3842.97"/>
    <x v="0"/>
  </r>
  <r>
    <x v="0"/>
    <n v="2019"/>
    <x v="7"/>
    <s v="AM"/>
    <s v="EEUU"/>
    <x v="0"/>
    <s v="SPRING 2019"/>
    <s v="BEACHWEAR"/>
    <x v="99"/>
    <s v="DOLARES AMERICANOS / UNITED STATES DOLLAR"/>
    <s v="DENISE ARNETT"/>
    <s v="UTAH"/>
    <s v="ESTADOS UNIDOS EEUU"/>
    <n v="38"/>
    <n v="2019"/>
    <s v="SPRING"/>
    <s v="SPRING"/>
    <s v="SPRING 2019"/>
    <s v="2018-2019"/>
    <n v="1552.3000000000002"/>
    <x v="14"/>
  </r>
  <r>
    <x v="0"/>
    <n v="2019"/>
    <x v="7"/>
    <s v="AM"/>
    <s v="EEUU"/>
    <x v="0"/>
    <s v="SPRING 2019"/>
    <s v="BEACHWEAR"/>
    <x v="118"/>
    <s v="DOLARES AMERICANOS / UNITED STATES DOLLAR"/>
    <s v="JULIUS ORTIZ MALDONADO"/>
    <s v="FLORIDA"/>
    <s v="ESTADOS UNIDOS EEUU"/>
    <n v="8"/>
    <n v="2019"/>
    <s v="SPRING"/>
    <s v="SPRING"/>
    <s v="SPRING 2019"/>
    <s v="2018-2019"/>
    <n v="384"/>
    <x v="15"/>
  </r>
  <r>
    <x v="0"/>
    <n v="2019"/>
    <x v="7"/>
    <s v="AM"/>
    <s v="EEUU"/>
    <x v="0"/>
    <s v="SPRING 2019"/>
    <s v="BEACHWEAR"/>
    <x v="194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57"/>
    <x v="2"/>
  </r>
  <r>
    <x v="0"/>
    <n v="2019"/>
    <x v="7"/>
    <s v="AM"/>
    <s v="EEUU"/>
    <x v="0"/>
    <s v="SPRING 2019"/>
    <s v="BEACHWEAR"/>
    <x v="5"/>
    <s v="DOLARES AMERICANOS / UNITED STATES DOLLAR"/>
    <s v="STEPHANIE VITALI"/>
    <s v="ONTARIO"/>
    <s v="CANADA"/>
    <n v="6"/>
    <n v="2019"/>
    <s v="SPRING"/>
    <s v="SPRING"/>
    <s v="SPRING 2019"/>
    <s v="2018-2019"/>
    <n v="250"/>
    <x v="4"/>
  </r>
  <r>
    <x v="0"/>
    <n v="2019"/>
    <x v="7"/>
    <s v="AM"/>
    <s v="EEUU"/>
    <x v="0"/>
    <s v="SPRING 2019"/>
    <s v="BEACHWEAR"/>
    <x v="123"/>
    <s v="DOLARES AMERICANOS / UNITED STATES DOLLAR"/>
    <s v="JUDITH ANN DEAL"/>
    <s v="HAWAII"/>
    <s v="ESTADOS UNIDOS EEUU"/>
    <n v="12"/>
    <n v="2019"/>
    <s v="SPRING"/>
    <s v="SPRING"/>
    <s v="SPRING 2019"/>
    <s v="2018-2019"/>
    <n v="516"/>
    <x v="10"/>
  </r>
  <r>
    <x v="0"/>
    <n v="2019"/>
    <x v="7"/>
    <s v="AM"/>
    <s v="EEUU"/>
    <x v="0"/>
    <s v="SPRING 2019"/>
    <s v="BEACHWEAR"/>
    <x v="357"/>
    <s v="DOLARES AMERICANOS / UNITED STATES DOLLAR"/>
    <s v="BILL MILLER AND COMPANY"/>
    <s v="GEORGIA"/>
    <s v="ESTADOS UNIDOS EEUU"/>
    <n v="6"/>
    <n v="2019"/>
    <s v="SPRING"/>
    <s v="SPRING"/>
    <s v="SPRING 2019"/>
    <s v="2018-2019"/>
    <n v="276"/>
    <x v="2"/>
  </r>
  <r>
    <x v="0"/>
    <n v="2019"/>
    <x v="7"/>
    <s v="AM"/>
    <s v="EEUU"/>
    <x v="0"/>
    <s v="SPRING 2019"/>
    <s v="BEACHWEAR"/>
    <x v="18"/>
    <s v="DOLARES AMERICANOS / UNITED STATES DOLLAR"/>
    <s v="LAURA BONG"/>
    <s v="TEXAS"/>
    <s v="ESTADOS UNIDOS EEUU"/>
    <n v="7"/>
    <n v="2019"/>
    <s v="SPRING"/>
    <s v="SPRING"/>
    <s v="SPRING 2019"/>
    <s v="2018-2019"/>
    <n v="384"/>
    <x v="6"/>
  </r>
  <r>
    <x v="0"/>
    <n v="2019"/>
    <x v="7"/>
    <s v="AM"/>
    <s v="EEUU"/>
    <x v="0"/>
    <s v="SPRING 2019"/>
    <s v="BEACHWEAR"/>
    <x v="360"/>
    <s v="DOLARES AMERICANOS / UNITED STATES DOLLAR"/>
    <s v="PHYLLIS POSNER"/>
    <s v="CALIFORNIA"/>
    <s v="ESTADOS UNIDOS EEUU"/>
    <n v="9"/>
    <n v="2019"/>
    <s v="SPRING"/>
    <s v="SPRING"/>
    <s v="SPRING 2019"/>
    <s v="2018-2019"/>
    <n v="357"/>
    <x v="5"/>
  </r>
  <r>
    <x v="0"/>
    <n v="2019"/>
    <x v="7"/>
    <s v="AM"/>
    <s v="EEUU"/>
    <x v="0"/>
    <s v="SPRING 2019"/>
    <s v="BEACHWEAR"/>
    <x v="19"/>
    <s v="DOLARES AMERICANOS / UNITED STATES DOLLAR"/>
    <s v="HOLLY SALES INC."/>
    <s v="OHIO"/>
    <s v="ESTADOS UNIDOS EEUU"/>
    <n v="10"/>
    <n v="2019"/>
    <s v="SPRING"/>
    <s v="SPRING"/>
    <s v="SPRING 2019"/>
    <s v="2018-2019"/>
    <n v="412"/>
    <x v="8"/>
  </r>
  <r>
    <x v="0"/>
    <n v="2019"/>
    <x v="7"/>
    <s v="AM"/>
    <s v="EEUU"/>
    <x v="0"/>
    <s v="SPRING 2019"/>
    <s v="BEACHWEAR"/>
    <x v="91"/>
    <s v="DOLARES AMERICANOS / UNITED STATES DOLLAR"/>
    <s v="JUDITH ANN DEAL"/>
    <s v="HAWAII"/>
    <s v="ESTADOS UNIDOS EEUU"/>
    <n v="2"/>
    <n v="2019"/>
    <s v="SPRING"/>
    <s v="SPRING"/>
    <s v="SPRING 2019"/>
    <s v="2018-2019"/>
    <n v="66"/>
    <x v="10"/>
  </r>
  <r>
    <x v="0"/>
    <n v="2019"/>
    <x v="7"/>
    <s v="AM"/>
    <s v="EEUU"/>
    <x v="0"/>
    <s v="SPRING 2019"/>
    <s v="BEACHWEAR"/>
    <x v="315"/>
    <s v="DOLARES AMERICANOS / UNITED STATES DOLLAR"/>
    <s v="DENISE ARNETT"/>
    <s v="OREGON"/>
    <s v="ESTADOS UNIDOS EEUU"/>
    <n v="6"/>
    <n v="2019"/>
    <s v="SPRING"/>
    <s v="SPRING"/>
    <s v="SPRING 2019"/>
    <s v="2018-2019"/>
    <n v="258"/>
    <x v="14"/>
  </r>
  <r>
    <x v="0"/>
    <n v="2019"/>
    <x v="7"/>
    <s v="AM"/>
    <s v="EEUU"/>
    <x v="0"/>
    <s v="SPRING 2019"/>
    <s v="BEACHWEAR"/>
    <x v="2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342"/>
    <x v="2"/>
  </r>
  <r>
    <x v="0"/>
    <n v="2019"/>
    <x v="7"/>
    <s v="AM"/>
    <s v="EEUU"/>
    <x v="0"/>
    <s v="SPRING 2019"/>
    <s v="BEACHWEAR"/>
    <x v="316"/>
    <s v="DOLARES AMERICANOS / UNITED STATES DOLLAR"/>
    <s v="LAURA BONG"/>
    <s v="TEXAS"/>
    <s v="ESTADOS UNIDOS EEUU"/>
    <n v="5"/>
    <n v="2019"/>
    <s v="SPRING"/>
    <s v="SPRING"/>
    <s v="SPRING 2019"/>
    <s v="2018-2019"/>
    <n v="231"/>
    <x v="6"/>
  </r>
  <r>
    <x v="0"/>
    <n v="2019"/>
    <x v="7"/>
    <s v="AM"/>
    <s v="EEUU"/>
    <x v="0"/>
    <s v="SPRING 2019"/>
    <s v="BEACHWEAR"/>
    <x v="28"/>
    <s v="DOLARES AMERICANOS / UNITED STATES DOLLAR"/>
    <s v="PAIGE ALYSE STRAUGHAN"/>
    <s v="NEVADA"/>
    <s v="ESTADOS UNIDOS EEUU"/>
    <n v="99"/>
    <n v="2019"/>
    <s v="SPRING"/>
    <s v="SPRING"/>
    <s v="SPRING 2019"/>
    <s v="2018-2019"/>
    <n v="3783.1200000000008"/>
    <x v="0"/>
  </r>
  <r>
    <x v="0"/>
    <n v="2019"/>
    <x v="7"/>
    <s v="AM"/>
    <s v="EEUU"/>
    <x v="0"/>
    <s v="SPRING 2019"/>
    <s v="BEACHWEAR"/>
    <x v="147"/>
    <s v="DOLARES AMERICANOS / UNITED STATES DOLLAR"/>
    <s v="LAURA BONG"/>
    <s v="LOUISIANA"/>
    <s v="ESTADOS UNIDOS EEUU"/>
    <n v="3"/>
    <n v="2019"/>
    <s v="SPRING"/>
    <s v="SPRING"/>
    <s v="SPRING 2019"/>
    <s v="2018-2019"/>
    <n v="99"/>
    <x v="6"/>
  </r>
  <r>
    <x v="0"/>
    <n v="2019"/>
    <x v="7"/>
    <s v="AM"/>
    <s v="EEUU"/>
    <x v="0"/>
    <s v="SPRING 2019"/>
    <s v="BEACHWEAR"/>
    <x v="317"/>
    <s v="DOLARES AMERICANOS / UNITED STATES DOLLAR"/>
    <s v="HOLLY SALES INC."/>
    <s v="TENNESSEE"/>
    <s v="ESTADOS UNIDOS EEUU"/>
    <n v="2"/>
    <n v="2019"/>
    <s v="SPRING"/>
    <s v="SPRING"/>
    <s v="SPRING 2019"/>
    <s v="2018-2019"/>
    <n v="66"/>
    <x v="8"/>
  </r>
  <r>
    <x v="0"/>
    <n v="2019"/>
    <x v="7"/>
    <s v="AM"/>
    <s v="EEUU"/>
    <x v="0"/>
    <s v="SPRING 2019"/>
    <s v="BEACHWEAR"/>
    <x v="235"/>
    <s v="DOLAR CANADIENSE / CANADIAN DOLLAR"/>
    <s v="STEPHANIE VITALI"/>
    <s v="ONTARIO"/>
    <s v="CANADA"/>
    <n v="60"/>
    <n v="2019"/>
    <s v="SPRING"/>
    <s v="SPRING"/>
    <s v="SPRING 2019"/>
    <s v="2018-2019"/>
    <n v="2635.7645989547827"/>
    <x v="4"/>
  </r>
  <r>
    <x v="0"/>
    <n v="2019"/>
    <x v="7"/>
    <s v="AM"/>
    <s v="EEUU"/>
    <x v="0"/>
    <s v="SPRING 2019"/>
    <s v="BEACHWEAR"/>
    <x v="219"/>
    <s v="DOLARES AMERICANOS / UNITED STATES DOLLAR"/>
    <s v="BILL MILLER AND COMPANY"/>
    <s v="NORTH CAROLINA"/>
    <s v="ESTADOS UNIDOS EEUU"/>
    <n v="1"/>
    <n v="2019"/>
    <s v="SPRING"/>
    <s v="SPRING"/>
    <s v="SPRING 2019"/>
    <s v="2018-2019"/>
    <n v="57"/>
    <x v="2"/>
  </r>
  <r>
    <x v="0"/>
    <n v="2019"/>
    <x v="7"/>
    <s v="AM"/>
    <s v="EEUU"/>
    <x v="0"/>
    <s v="SPRING 2019"/>
    <s v="BEACHWEAR"/>
    <x v="115"/>
    <s v="DOLARES AMERICANOS / UNITED STATES DOLLAR"/>
    <s v="HOLLY SALES INC."/>
    <s v="MINNESOTA"/>
    <s v="ESTADOS UNIDOS EEUU"/>
    <n v="4"/>
    <n v="2019"/>
    <s v="SPRING"/>
    <s v="SPRING"/>
    <s v="SPRING 2019"/>
    <s v="2018-2019"/>
    <n v="172"/>
    <x v="8"/>
  </r>
  <r>
    <x v="0"/>
    <n v="2019"/>
    <x v="7"/>
    <s v="AM"/>
    <s v="EEUU"/>
    <x v="0"/>
    <s v="SPRING 2019"/>
    <s v="BEACHWEAR"/>
    <x v="362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36"/>
    <x v="2"/>
  </r>
  <r>
    <x v="0"/>
    <n v="2019"/>
    <x v="7"/>
    <s v="AM"/>
    <s v="EEUU"/>
    <x v="0"/>
    <s v="SPRING 2019"/>
    <s v="BEACHWEAR"/>
    <x v="93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266"/>
    <x v="2"/>
  </r>
  <r>
    <x v="0"/>
    <n v="2019"/>
    <x v="7"/>
    <s v="AM"/>
    <s v="EEUU"/>
    <x v="0"/>
    <s v="SPRING 2019"/>
    <s v="BEACHWEAR"/>
    <x v="94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71"/>
    <x v="2"/>
  </r>
  <r>
    <x v="0"/>
    <n v="2019"/>
    <x v="7"/>
    <s v="AM"/>
    <s v="EEUU"/>
    <x v="0"/>
    <s v="SPRING 2019"/>
    <s v="BEACHWEAR"/>
    <x v="57"/>
    <s v="DOLARES AMERICANOS / UNITED STATES DOLLAR"/>
    <s v="ANITA M. HOPKINS"/>
    <s v="MASSACHUSETTS"/>
    <s v="ESTADOS UNIDOS EEUU"/>
    <n v="22"/>
    <n v="2019"/>
    <s v="SPRING"/>
    <s v="SPRING"/>
    <s v="SPRING 2019"/>
    <s v="2018-2019"/>
    <n v="1086"/>
    <x v="1"/>
  </r>
  <r>
    <x v="0"/>
    <n v="2019"/>
    <x v="7"/>
    <s v="AM"/>
    <s v="EEUU"/>
    <x v="0"/>
    <s v="SPRING 2019"/>
    <s v="BEACHWEAR"/>
    <x v="238"/>
    <s v="DOLARES AMERICANOS / UNITED STATES DOLLAR"/>
    <s v="ANITA M. HOPKINS"/>
    <s v="NEW YORK"/>
    <s v="ESTADOS UNIDOS EEUU"/>
    <n v="16"/>
    <n v="2019"/>
    <s v="SPRING"/>
    <s v="SPRING"/>
    <s v="SPRING 2019"/>
    <s v="2018-2019"/>
    <n v="744"/>
    <x v="1"/>
  </r>
  <r>
    <x v="0"/>
    <n v="2019"/>
    <x v="7"/>
    <s v="AM"/>
    <s v="EEUU"/>
    <x v="0"/>
    <s v="SPRING 2019"/>
    <s v="BEACHWEAR"/>
    <x v="9"/>
    <s v="DOLARES AMERICANOS / UNITED STATES DOLLAR"/>
    <s v="ANITA M. HOPKINS"/>
    <s v="NEW JERSEY"/>
    <s v="ESTADOS UNIDOS EEUU"/>
    <n v="3"/>
    <n v="2019"/>
    <s v="SPRING"/>
    <s v="SPRING"/>
    <s v="SPRING 2019"/>
    <s v="2018-2019"/>
    <n v="135"/>
    <x v="1"/>
  </r>
  <r>
    <x v="0"/>
    <n v="2019"/>
    <x v="7"/>
    <s v="AM"/>
    <s v="EEUU"/>
    <x v="0"/>
    <s v="SPRING 2019"/>
    <s v="BEACHWEAR"/>
    <x v="203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213"/>
    <x v="2"/>
  </r>
  <r>
    <x v="0"/>
    <n v="2019"/>
    <x v="7"/>
    <s v="AM"/>
    <s v="EEUU"/>
    <x v="0"/>
    <s v="SPRING 2019"/>
    <s v="BEACHWEAR"/>
    <x v="241"/>
    <s v="DOLARES AMERICANOS / UNITED STATES DOLLAR"/>
    <s v="HOLLY SALES INC."/>
    <s v="MICHIGAN"/>
    <s v="ESTADOS UNIDOS EEUU"/>
    <n v="3"/>
    <n v="2019"/>
    <s v="SPRING"/>
    <s v="SPRING"/>
    <s v="SPRING 2019"/>
    <s v="2018-2019"/>
    <n v="102"/>
    <x v="8"/>
  </r>
  <r>
    <x v="0"/>
    <n v="2019"/>
    <x v="7"/>
    <s v="AM"/>
    <s v="EEUU"/>
    <x v="0"/>
    <s v="SPRING 2019"/>
    <s v="BEACHWEAR"/>
    <x v="289"/>
    <s v="DOLARES AMERICANOS / UNITED STATES DOLLAR"/>
    <s v="JULIUS ORTIZ MALDONADO"/>
    <s v="PUERTO RICO"/>
    <s v="PUERTO RICO"/>
    <n v="1"/>
    <n v="2019"/>
    <s v="SPRING"/>
    <s v="SPRING"/>
    <s v="SPRING 2019"/>
    <s v="2018-2019"/>
    <n v="43"/>
    <x v="15"/>
  </r>
  <r>
    <x v="0"/>
    <n v="2019"/>
    <x v="7"/>
    <s v="AM"/>
    <s v="EEUU"/>
    <x v="0"/>
    <s v="SPRING 2019"/>
    <s v="BEACHWEAR"/>
    <x v="306"/>
    <s v="DOLARES AMERICANOS / UNITED STATES DOLLAR"/>
    <s v="MIE MANNICHE"/>
    <s v="CALIFORNIA"/>
    <s v="ESTADOS UNIDOS EEUU"/>
    <n v="12"/>
    <n v="2019"/>
    <s v="SPRING"/>
    <s v="SPRING"/>
    <s v="SPRING 2019"/>
    <s v="2018-2019"/>
    <n v="660"/>
    <x v="11"/>
  </r>
  <r>
    <x v="0"/>
    <n v="2019"/>
    <x v="7"/>
    <s v="AM"/>
    <s v="EEUU"/>
    <x v="0"/>
    <s v="SPRING 2019"/>
    <s v="BEACHWEAR"/>
    <x v="296"/>
    <s v="DOLARES AMERICANOS / UNITED STATES DOLLAR"/>
    <s v="LAURA BONG"/>
    <s v="LOUISIANA"/>
    <s v="ESTADOS UNIDOS EEUU"/>
    <n v="5"/>
    <n v="2019"/>
    <s v="SPRING"/>
    <s v="SPRING"/>
    <s v="SPRING 2019"/>
    <s v="2018-2019"/>
    <n v="213"/>
    <x v="6"/>
  </r>
  <r>
    <x v="0"/>
    <n v="2019"/>
    <x v="7"/>
    <s v="AM"/>
    <s v="EEUU"/>
    <x v="0"/>
    <s v="SPRING 2019"/>
    <s v="BEACHWEAR"/>
    <x v="326"/>
    <s v="DOLARES AMERICANOS / UNITED STATES DOLLAR"/>
    <s v="LAURA BONG"/>
    <s v="TEXAS"/>
    <s v="ESTADOS UNIDOS EEUU"/>
    <n v="2"/>
    <n v="2019"/>
    <s v="SPRING"/>
    <s v="SPRING"/>
    <s v="SPRING 2019"/>
    <s v="2018-2019"/>
    <n v="96"/>
    <x v="6"/>
  </r>
  <r>
    <x v="0"/>
    <n v="2019"/>
    <x v="7"/>
    <s v="AM"/>
    <s v="EEUU"/>
    <x v="0"/>
    <s v="SPRING 2019"/>
    <s v="BEACHWEAR"/>
    <x v="371"/>
    <s v="DOLARES AMERICANOS / UNITED STATES DOLLAR"/>
    <s v="HOLLY SALES INC."/>
    <s v="WISCONSIN"/>
    <s v="ESTADOS UNIDOS EEUU"/>
    <n v="2"/>
    <n v="2019"/>
    <s v="SPRING"/>
    <s v="SPRING"/>
    <s v="SPRING 2019"/>
    <s v="2018-2019"/>
    <n v="86"/>
    <x v="8"/>
  </r>
  <r>
    <x v="0"/>
    <n v="2019"/>
    <x v="7"/>
    <s v="AM"/>
    <s v="EEUU"/>
    <x v="0"/>
    <s v="SPRING 2019"/>
    <s v="BEACHWEAR"/>
    <x v="61"/>
    <s v="DOLARES AMERICANOS / UNITED STATES DOLLAR"/>
    <s v="DENISE ARNETT"/>
    <s v="COLORADO"/>
    <s v="ESTADOS UNIDOS EEUU"/>
    <n v="9"/>
    <n v="2019"/>
    <s v="SPRING"/>
    <s v="SPRING"/>
    <s v="SPRING 2019"/>
    <s v="2018-2019"/>
    <n v="387"/>
    <x v="14"/>
  </r>
  <r>
    <x v="0"/>
    <n v="2019"/>
    <x v="7"/>
    <s v="AM"/>
    <s v="EEUU"/>
    <x v="0"/>
    <s v="SPRING 2019"/>
    <s v="BEACHWEAR"/>
    <x v="42"/>
    <s v="DOLARES AMERICANOS / UNITED STATES DOLLAR"/>
    <s v="HOLLY SALES INC."/>
    <s v="MICHIGAN"/>
    <s v="ESTADOS UNIDOS EEUU"/>
    <n v="4"/>
    <n v="2019"/>
    <s v="SPRING"/>
    <s v="SPRING"/>
    <s v="SPRING 2019"/>
    <s v="2018-2019"/>
    <n v="192"/>
    <x v="8"/>
  </r>
  <r>
    <x v="0"/>
    <n v="2019"/>
    <x v="7"/>
    <s v="AM"/>
    <s v="EEUU"/>
    <x v="0"/>
    <s v="SPRING 2019"/>
    <s v="BEACHWEAR"/>
    <x v="329"/>
    <s v="DOLAR CANADIENSE / CANADIAN DOLLAR"/>
    <s v="STEPHANIE VITALI"/>
    <s v="ONTARIO"/>
    <s v="CANADA"/>
    <n v="1"/>
    <n v="2019"/>
    <s v="SPRING"/>
    <s v="SPRING"/>
    <s v="SPRING 2019"/>
    <s v="2018-2019"/>
    <n v="43.929409982579713"/>
    <x v="4"/>
  </r>
  <r>
    <x v="0"/>
    <n v="2019"/>
    <x v="7"/>
    <s v="AM"/>
    <s v="EEUU"/>
    <x v="0"/>
    <s v="SPRING 2019"/>
    <s v="BEACHWEAR"/>
    <x v="372"/>
    <s v="DOLARES AMERICANOS / UNITED STATES DOLLAR"/>
    <s v="HOLLY SALES INC."/>
    <s v="ILLINOIS"/>
    <s v="ESTADOS UNIDOS EEUU"/>
    <n v="17"/>
    <n v="2019"/>
    <s v="SPRING"/>
    <s v="SPRING"/>
    <s v="SPRING 2019"/>
    <s v="2018-2019"/>
    <n v="701"/>
    <x v="8"/>
  </r>
  <r>
    <x v="0"/>
    <n v="2019"/>
    <x v="7"/>
    <s v="AM"/>
    <s v="EEUU"/>
    <x v="0"/>
    <s v="SPRING 2019"/>
    <s v="BEACHWEAR"/>
    <x v="67"/>
    <s v="DOLARES AMERICANOS / UNITED STATES DOLLAR"/>
    <s v="DENISE ARNETT"/>
    <s v="COLORADO"/>
    <s v="ESTADOS UNIDOS EEUU"/>
    <n v="9"/>
    <n v="2019"/>
    <s v="SPRING"/>
    <s v="SPRING"/>
    <s v="SPRING 2019"/>
    <s v="2018-2019"/>
    <n v="387"/>
    <x v="14"/>
  </r>
  <r>
    <x v="0"/>
    <n v="2019"/>
    <x v="7"/>
    <s v="AM"/>
    <s v="EEUU"/>
    <x v="0"/>
    <s v="SPRING 2019"/>
    <s v="BEACHWEAR"/>
    <x v="70"/>
    <s v="DOLARES AMERICANOS / UNITED STATES DOLLAR"/>
    <s v="DENISE ARNETT"/>
    <s v="COLORADO"/>
    <s v="ESTADOS UNIDOS EEUU"/>
    <n v="9"/>
    <n v="2019"/>
    <s v="SPRING"/>
    <s v="SPRING"/>
    <s v="SPRING 2019"/>
    <s v="2018-2019"/>
    <n v="387"/>
    <x v="14"/>
  </r>
  <r>
    <x v="0"/>
    <n v="2019"/>
    <x v="7"/>
    <s v="AM"/>
    <s v="EEUU"/>
    <x v="0"/>
    <s v="SPRING 2019"/>
    <s v="BEACHWEAR"/>
    <x v="71"/>
    <s v="DOLARES AMERICANOS / UNITED STATES DOLLAR"/>
    <s v="LAURA BONG"/>
    <s v="MISSOURI"/>
    <s v="ESTADOS UNIDOS EEUU"/>
    <n v="1"/>
    <n v="2019"/>
    <s v="SPRING"/>
    <s v="SPRING"/>
    <s v="SPRING 2019"/>
    <s v="2018-2019"/>
    <n v="61"/>
    <x v="6"/>
  </r>
  <r>
    <x v="0"/>
    <n v="2019"/>
    <x v="7"/>
    <s v="AM"/>
    <s v="EEUU"/>
    <x v="0"/>
    <s v="SPRING 2019"/>
    <s v="BEACHWEAR"/>
    <x v="227"/>
    <s v="DOLARES AMERICANOS / UNITED STATES DOLLAR"/>
    <s v="HOLLY SALES INC."/>
    <s v="MINNESOTA"/>
    <s v="ESTADOS UNIDOS EEUU"/>
    <n v="11"/>
    <n v="2019"/>
    <s v="SPRING"/>
    <s v="SPRING"/>
    <s v="SPRING 2019"/>
    <s v="2018-2019"/>
    <n v="603"/>
    <x v="8"/>
  </r>
  <r>
    <x v="0"/>
    <n v="2019"/>
    <x v="7"/>
    <s v="AM"/>
    <s v="EEUU"/>
    <x v="0"/>
    <s v="SPRING 2019"/>
    <s v="BEACHWEAR"/>
    <x v="374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80"/>
    <x v="2"/>
  </r>
  <r>
    <x v="0"/>
    <n v="2019"/>
    <x v="7"/>
    <s v="AM"/>
    <s v="EEUU"/>
    <x v="0"/>
    <s v="SUMMER 2019"/>
    <s v="SWIMWEAR"/>
    <x v="49"/>
    <s v="DOLAR CANADIENSE / CANADIAN DOLLAR"/>
    <s v="STEPHANIE VITALI"/>
    <s v="ONTARIO"/>
    <s v="CANADA"/>
    <n v="18"/>
    <n v="2019"/>
    <s v="SUMMER"/>
    <s v="SUMMER"/>
    <s v="SUMMER 2019"/>
    <s v="2018-2019"/>
    <n v="527.1529197909565"/>
    <x v="4"/>
  </r>
  <r>
    <x v="0"/>
    <n v="2019"/>
    <x v="7"/>
    <s v="AM"/>
    <s v="EEUU"/>
    <x v="0"/>
    <s v="SUMMER 2019"/>
    <s v="SWIMWEAR"/>
    <x v="99"/>
    <s v="DOLARES AMERICANOS / UNITED STATES DOLLAR"/>
    <s v="DENISE ARNETT"/>
    <s v="UTAH"/>
    <s v="ESTADOS UNIDOS EEUU"/>
    <n v="340"/>
    <n v="2019"/>
    <s v="SUMMER"/>
    <s v="SUMMER"/>
    <s v="SUMMER 2019"/>
    <s v="2018-2019"/>
    <n v="11101.7"/>
    <x v="14"/>
  </r>
  <r>
    <x v="0"/>
    <n v="2019"/>
    <x v="7"/>
    <s v="AM"/>
    <s v="EEUU"/>
    <x v="0"/>
    <s v="SUMMER 2019"/>
    <s v="SWIMWEAR"/>
    <x v="85"/>
    <s v="DOLARES AMERICANOS / UNITED STATES DOLLAR"/>
    <s v="JUDITH ANN DEAL"/>
    <s v="HAWAII"/>
    <s v="ESTADOS UNIDOS EEUU"/>
    <n v="51"/>
    <n v="2019"/>
    <s v="SUMMER"/>
    <s v="SUMMER"/>
    <s v="SUMMER 2019"/>
    <s v="2018-2019"/>
    <n v="2202"/>
    <x v="10"/>
  </r>
  <r>
    <x v="0"/>
    <n v="2019"/>
    <x v="7"/>
    <s v="AM"/>
    <s v="EEUU"/>
    <x v="0"/>
    <s v="SUMMER 2019"/>
    <s v="SWIMWEAR"/>
    <x v="188"/>
    <s v="DOLARES AMERICANOS / UNITED STATES DOLLAR"/>
    <s v="BILL MILLER AND COMPANY"/>
    <s v="FLORIDA"/>
    <s v="ESTADOS UNIDOS EEUU"/>
    <n v="96"/>
    <n v="2019"/>
    <s v="SUMMER"/>
    <s v="SUMMER"/>
    <s v="SUMMER 2019"/>
    <s v="2018-2019"/>
    <n v="2915"/>
    <x v="2"/>
  </r>
  <r>
    <x v="0"/>
    <n v="2019"/>
    <x v="7"/>
    <s v="AM"/>
    <s v="EEUU"/>
    <x v="0"/>
    <s v="SUMMER 2019"/>
    <s v="SWIMWEAR"/>
    <x v="22"/>
    <s v="DOLARES AMERICANOS / UNITED STATES DOLLAR"/>
    <s v="JUDITH ANN DEAL"/>
    <s v="HAWAII"/>
    <s v="ESTADOS UNIDOS EEUU"/>
    <n v="46"/>
    <n v="2019"/>
    <s v="SUMMER"/>
    <s v="SUMMER"/>
    <s v="SUMMER 2019"/>
    <s v="2018-2019"/>
    <n v="1750"/>
    <x v="10"/>
  </r>
  <r>
    <x v="0"/>
    <n v="2019"/>
    <x v="7"/>
    <s v="AM"/>
    <s v="EEUU"/>
    <x v="0"/>
    <s v="SUMMER 2019"/>
    <s v="SWIMWEAR"/>
    <x v="23"/>
    <s v="DOLARES AMERICANOS / UNITED STATES DOLLAR"/>
    <s v="ANITA M. HOPKINS"/>
    <s v="WISCONSIN"/>
    <s v="ESTADOS UNIDOS EEUU"/>
    <n v="465"/>
    <n v="2019"/>
    <s v="SUMMER"/>
    <s v="SUMMER"/>
    <s v="SUMMER 2019"/>
    <s v="2018-2019"/>
    <n v="16343.800000000003"/>
    <x v="1"/>
  </r>
  <r>
    <x v="0"/>
    <n v="2019"/>
    <x v="7"/>
    <s v="AM"/>
    <s v="EEUU"/>
    <x v="0"/>
    <s v="SUMMER 2019"/>
    <s v="SWIMWEAR"/>
    <x v="190"/>
    <s v="DOLARES AMERICANOS / UNITED STATES DOLLAR"/>
    <s v="LAURA BONG"/>
    <s v="LOUISIANA"/>
    <s v="ESTADOS UNIDOS EEUU"/>
    <n v="147"/>
    <n v="2019"/>
    <s v="SUMMER"/>
    <s v="SUMMER"/>
    <s v="SUMMER 2019"/>
    <s v="2018-2019"/>
    <n v="4862"/>
    <x v="6"/>
  </r>
  <r>
    <x v="0"/>
    <n v="2019"/>
    <x v="7"/>
    <s v="AM"/>
    <s v="EEUU"/>
    <x v="0"/>
    <s v="SUMMER 2019"/>
    <s v="SWIMWEAR"/>
    <x v="191"/>
    <s v="DOLAR CANADIENSE / CANADIAN DOLLAR"/>
    <s v="JULIE BERTRAND"/>
    <s v="QUEBEC"/>
    <s v="CANADA"/>
    <n v="28"/>
    <n v="2019"/>
    <s v="SUMMER"/>
    <s v="SUMMER"/>
    <s v="SUMMER 2019"/>
    <s v="2018-2019"/>
    <n v="851.32166931757968"/>
    <x v="7"/>
  </r>
  <r>
    <x v="0"/>
    <n v="2019"/>
    <x v="7"/>
    <s v="AM"/>
    <s v="EEUU"/>
    <x v="0"/>
    <s v="SUMMER 2019"/>
    <s v="SWIMWEAR"/>
    <x v="192"/>
    <s v="DOLARES AMERICANOS / UNITED STATES DOLLAR"/>
    <s v="BILL MILLER AND COMPANY"/>
    <s v="VIRGIN ISLANDS"/>
    <s v="ESTADOS UNIDOS EEUU"/>
    <n v="60"/>
    <n v="2019"/>
    <s v="SUMMER"/>
    <s v="SUMMER"/>
    <s v="SUMMER 2019"/>
    <s v="2018-2019"/>
    <n v="2370"/>
    <x v="2"/>
  </r>
  <r>
    <x v="0"/>
    <n v="2019"/>
    <x v="7"/>
    <s v="AM"/>
    <s v="EEUU"/>
    <x v="0"/>
    <s v="SUMMER 2019"/>
    <s v="SWIMWEAR"/>
    <x v="118"/>
    <s v="DOLARES AMERICANOS / UNITED STATES DOLLAR"/>
    <s v="JULIUS ORTIZ MALDONADO"/>
    <s v="FLORIDA"/>
    <s v="ESTADOS UNIDOS EEUU"/>
    <n v="18"/>
    <n v="2019"/>
    <s v="SUMMER"/>
    <s v="SUMMER"/>
    <s v="SUMMER 2019"/>
    <s v="2018-2019"/>
    <n v="670"/>
    <x v="15"/>
  </r>
  <r>
    <x v="0"/>
    <n v="2019"/>
    <x v="7"/>
    <s v="AM"/>
    <s v="EEUU"/>
    <x v="0"/>
    <s v="SUMMER 2019"/>
    <s v="SWIMWEAR"/>
    <x v="86"/>
    <s v="DOLARES AMERICANOS / UNITED STATES DOLLAR"/>
    <s v="JULIUS ORTIZ MALDONADO"/>
    <s v="PUERTO RICO"/>
    <s v="PUERTO RICO"/>
    <n v="341"/>
    <n v="2019"/>
    <s v="SUMMER"/>
    <s v="SUMMER"/>
    <s v="SUMMER 2019"/>
    <s v="2018-2019"/>
    <n v="12656"/>
    <x v="15"/>
  </r>
  <r>
    <x v="0"/>
    <n v="2019"/>
    <x v="7"/>
    <s v="AM"/>
    <s v="EEUU"/>
    <x v="0"/>
    <s v="SUMMER 2019"/>
    <s v="SWIMWEAR"/>
    <x v="121"/>
    <s v="DOLARES AMERICANOS / UNITED STATES DOLLAR"/>
    <s v="JUDITH ANN DEAL"/>
    <s v="HAWAII"/>
    <s v="ESTADOS UNIDOS EEUU"/>
    <n v="48"/>
    <n v="2019"/>
    <s v="SUMMER"/>
    <s v="SUMMER"/>
    <s v="SUMMER 2019"/>
    <s v="2018-2019"/>
    <n v="1920"/>
    <x v="10"/>
  </r>
  <r>
    <x v="0"/>
    <n v="2019"/>
    <x v="7"/>
    <s v="AM"/>
    <s v="EEUU"/>
    <x v="0"/>
    <s v="SUMMER 2019"/>
    <s v="SWIMWEAR"/>
    <x v="24"/>
    <s v="DOLARES AMERICANOS / UNITED STATES DOLLAR"/>
    <s v="MIE MANNICHE"/>
    <s v="CALIFORNIA"/>
    <s v="ESTADOS UNIDOS EEUU"/>
    <n v="73"/>
    <n v="2019"/>
    <s v="SUMMER"/>
    <s v="SUMMER"/>
    <s v="SUMMER 2019"/>
    <s v="2018-2019"/>
    <n v="2304"/>
    <x v="11"/>
  </r>
  <r>
    <x v="0"/>
    <n v="2019"/>
    <x v="7"/>
    <s v="AM"/>
    <s v="EEUU"/>
    <x v="0"/>
    <s v="SUMMER 2019"/>
    <s v="SWIMWEAR"/>
    <x v="87"/>
    <s v="DOLARES AMERICANOS / UNITED STATES DOLLAR"/>
    <s v="JUDITH ANN DEAL"/>
    <s v="HAWAII"/>
    <s v="ESTADOS UNIDOS EEUU"/>
    <n v="36"/>
    <n v="2019"/>
    <s v="SUMMER"/>
    <s v="SUMMER"/>
    <s v="SUMMER 2019"/>
    <s v="2018-2019"/>
    <n v="1524"/>
    <x v="10"/>
  </r>
  <r>
    <x v="0"/>
    <n v="2019"/>
    <x v="7"/>
    <s v="AM"/>
    <s v="EEUU"/>
    <x v="0"/>
    <s v="SUMMER 2019"/>
    <s v="SWIMWEAR"/>
    <x v="100"/>
    <s v="DOLAR CANADIENSE / CANADIAN DOLLAR"/>
    <s v="JULIE BERTRAND"/>
    <s v="QUEBEC"/>
    <s v="CANADA"/>
    <n v="41"/>
    <n v="2019"/>
    <s v="SUMMER"/>
    <s v="SUMMER"/>
    <s v="SUMMER 2019"/>
    <s v="2018-2019"/>
    <n v="1265.6214496705297"/>
    <x v="7"/>
  </r>
  <r>
    <x v="0"/>
    <n v="2019"/>
    <x v="7"/>
    <s v="AM"/>
    <s v="EEUU"/>
    <x v="0"/>
    <s v="SUMMER 2019"/>
    <s v="SWIMWEAR"/>
    <x v="276"/>
    <s v="DOLARES AMERICANOS / UNITED STATES DOLLAR"/>
    <s v="LAURA BONG"/>
    <s v="MISSISSIPPI"/>
    <s v="ESTADOS UNIDOS EEUU"/>
    <n v="135"/>
    <n v="2019"/>
    <s v="SUMMER"/>
    <s v="SUMMER"/>
    <s v="SUMMER 2019"/>
    <s v="2018-2019"/>
    <n v="4435"/>
    <x v="6"/>
  </r>
  <r>
    <x v="0"/>
    <n v="2019"/>
    <x v="7"/>
    <s v="AM"/>
    <s v="EEUU"/>
    <x v="0"/>
    <s v="SUMMER 2019"/>
    <s v="SWIMWEAR"/>
    <x v="123"/>
    <s v="DOLARES AMERICANOS / UNITED STATES DOLLAR"/>
    <s v="JUDITH ANN DEAL"/>
    <s v="HAWAII"/>
    <s v="ESTADOS UNIDOS EEUU"/>
    <n v="45"/>
    <n v="2019"/>
    <s v="SUMMER"/>
    <s v="SUMMER"/>
    <s v="SUMMER 2019"/>
    <s v="2018-2019"/>
    <n v="1586"/>
    <x v="10"/>
  </r>
  <r>
    <x v="0"/>
    <n v="2019"/>
    <x v="7"/>
    <s v="AM"/>
    <s v="EEUU"/>
    <x v="0"/>
    <s v="SUMMER 2019"/>
    <s v="SWIMWEAR"/>
    <x v="233"/>
    <s v="DOLARES AMERICANOS / UNITED STATES DOLLAR"/>
    <s v="HOLLY SALES INC."/>
    <s v="MINNESOTA"/>
    <s v="ESTADOS UNIDOS EEUU"/>
    <n v="34"/>
    <n v="2019"/>
    <s v="SUMMER"/>
    <s v="SUMMER"/>
    <s v="SUMMER 2019"/>
    <s v="2018-2019"/>
    <n v="994"/>
    <x v="8"/>
  </r>
  <r>
    <x v="0"/>
    <n v="2019"/>
    <x v="7"/>
    <s v="AM"/>
    <s v="EEUU"/>
    <x v="0"/>
    <s v="SUMMER 2019"/>
    <s v="SWIMWEAR"/>
    <x v="88"/>
    <s v="DOLARES AMERICANOS / UNITED STATES DOLLAR"/>
    <s v="BILL MILLER AND COMPANY"/>
    <s v="FLORIDA"/>
    <s v="ESTADOS UNIDOS EEUU"/>
    <n v="21"/>
    <n v="2019"/>
    <s v="SUMMER"/>
    <s v="SUMMER"/>
    <s v="SUMMER 2019"/>
    <s v="2018-2019"/>
    <n v="729"/>
    <x v="2"/>
  </r>
  <r>
    <x v="0"/>
    <n v="2019"/>
    <x v="7"/>
    <s v="AM"/>
    <s v="EEUU"/>
    <x v="0"/>
    <s v="SUMMER 2019"/>
    <s v="SWIMWEAR"/>
    <x v="55"/>
    <s v="DOLARES AMERICANOS / UNITED STATES DOLLAR"/>
    <s v="PAIGE ALYSE STRAUGHAN"/>
    <s v="WASHINGTON"/>
    <s v="ESTADOS UNIDOS EEUU"/>
    <n v="2583"/>
    <n v="2019"/>
    <s v="SUMMER"/>
    <s v="SUMMER"/>
    <s v="SUMMER 2019"/>
    <s v="2018-2019"/>
    <n v="68855.099999999948"/>
    <x v="0"/>
  </r>
  <r>
    <x v="0"/>
    <n v="2019"/>
    <x v="7"/>
    <s v="AM"/>
    <s v="EEUU"/>
    <x v="0"/>
    <s v="SUMMER 2019"/>
    <s v="SWIMWEAR"/>
    <x v="156"/>
    <s v="DOLARES AMERICANOS / UNITED STATES DOLLAR"/>
    <s v="LAURA BONG"/>
    <s v="CALIFORNIA"/>
    <s v="ESTADOS UNIDOS EEUU"/>
    <n v="32"/>
    <n v="2019"/>
    <s v="SUMMER"/>
    <s v="SUMMER"/>
    <s v="SUMMER 2019"/>
    <s v="2018-2019"/>
    <n v="992"/>
    <x v="6"/>
  </r>
  <r>
    <x v="0"/>
    <n v="2019"/>
    <x v="7"/>
    <s v="AM"/>
    <s v="EEUU"/>
    <x v="0"/>
    <s v="SUMMER 2019"/>
    <s v="SWIMWEAR"/>
    <x v="89"/>
    <s v="DOLARES AMERICANOS / UNITED STATES DOLLAR"/>
    <s v="BILL MILLER AND COMPANY"/>
    <s v="FLORIDA"/>
    <s v="ESTADOS UNIDOS EEUU"/>
    <n v="1180"/>
    <n v="2019"/>
    <s v="SUMMER"/>
    <s v="SUMMER"/>
    <s v="SUMMER 2019"/>
    <s v="2018-2019"/>
    <n v="30380.879999999961"/>
    <x v="2"/>
  </r>
  <r>
    <x v="0"/>
    <n v="2019"/>
    <x v="7"/>
    <s v="AM"/>
    <s v="EEUU"/>
    <x v="0"/>
    <s v="SUMMER 2019"/>
    <s v="SWIMWEAR"/>
    <x v="124"/>
    <s v="DOLARES AMERICANOS / UNITED STATES DOLLAR"/>
    <s v="JUDITH ANN DEAL"/>
    <s v="HAWAII"/>
    <s v="ESTADOS UNIDOS EEUU"/>
    <n v="55"/>
    <n v="2019"/>
    <s v="SUMMER"/>
    <s v="SUMMER"/>
    <s v="SUMMER 2019"/>
    <s v="2018-2019"/>
    <n v="2120"/>
    <x v="10"/>
  </r>
  <r>
    <x v="0"/>
    <n v="2019"/>
    <x v="7"/>
    <s v="AM"/>
    <s v="EEUU"/>
    <x v="0"/>
    <s v="SUMMER 2019"/>
    <s v="SWIMWEAR"/>
    <x v="125"/>
    <s v="DOLARES AMERICANOS / UNITED STATES DOLLAR"/>
    <s v="JUDITH ANN DEAL"/>
    <s v="HAWAII"/>
    <s v="ESTADOS UNIDOS EEUU"/>
    <n v="28"/>
    <n v="2019"/>
    <s v="SUMMER"/>
    <s v="SUMMER"/>
    <s v="SUMMER 2019"/>
    <s v="2018-2019"/>
    <n v="853"/>
    <x v="10"/>
  </r>
  <r>
    <x v="0"/>
    <n v="2019"/>
    <x v="7"/>
    <s v="AM"/>
    <s v="EEUU"/>
    <x v="0"/>
    <s v="SUMMER 2019"/>
    <s v="SWIMWEAR"/>
    <x v="359"/>
    <s v="DOLARES AMERICANOS / UNITED STATES DOLLAR"/>
    <s v="LAURA BONG"/>
    <s v="TEXAS"/>
    <s v="ESTADOS UNIDOS EEUU"/>
    <n v="104"/>
    <n v="2019"/>
    <s v="SUMMER"/>
    <s v="SUMMER"/>
    <s v="SUMMER 2019"/>
    <s v="2018-2019"/>
    <n v="4085"/>
    <x v="6"/>
  </r>
  <r>
    <x v="0"/>
    <n v="2019"/>
    <x v="7"/>
    <s v="AM"/>
    <s v="EEUU"/>
    <x v="0"/>
    <s v="SUMMER 2019"/>
    <s v="SWIMWEAR"/>
    <x v="90"/>
    <s v="DOLARES AMERICANOS / UNITED STATES DOLLAR"/>
    <s v="MIE MANNICHE"/>
    <s v="CALIFORNIA"/>
    <s v="ESTADOS UNIDOS EEUU"/>
    <n v="90"/>
    <n v="2019"/>
    <s v="SUMMER"/>
    <s v="SUMMER"/>
    <s v="SUMMER 2019"/>
    <s v="2018-2019"/>
    <n v="3133"/>
    <x v="11"/>
  </r>
  <r>
    <x v="0"/>
    <n v="2019"/>
    <x v="7"/>
    <s v="AM"/>
    <s v="EEUU"/>
    <x v="0"/>
    <s v="SUMMER 2019"/>
    <s v="SWIMWEAR"/>
    <x v="197"/>
    <s v="DOLARES AMERICANOS / UNITED STATES DOLLAR"/>
    <s v="ANITA M. HOPKINS"/>
    <s v="MARYLAND"/>
    <s v="ESTADOS UNIDOS EEUU"/>
    <n v="1147"/>
    <n v="2019"/>
    <s v="SUMMER"/>
    <s v="SUMMER"/>
    <s v="SUMMER 2019"/>
    <s v="2018-2019"/>
    <n v="31908.600000000002"/>
    <x v="1"/>
  </r>
  <r>
    <x v="0"/>
    <n v="2019"/>
    <x v="7"/>
    <s v="AM"/>
    <s v="EEUU"/>
    <x v="0"/>
    <s v="SUMMER 2019"/>
    <s v="SWIMWEAR"/>
    <x v="19"/>
    <s v="DOLARES AMERICANOS / UNITED STATES DOLLAR"/>
    <s v="HOLLY SALES INC."/>
    <s v="OHIO"/>
    <s v="ESTADOS UNIDOS EEUU"/>
    <n v="212"/>
    <n v="2019"/>
    <s v="SUMMER"/>
    <s v="SUMMER"/>
    <s v="SUMMER 2019"/>
    <s v="2018-2019"/>
    <n v="7136"/>
    <x v="8"/>
  </r>
  <r>
    <x v="0"/>
    <n v="2019"/>
    <x v="7"/>
    <s v="AM"/>
    <s v="EEUU"/>
    <x v="0"/>
    <s v="SUMMER 2019"/>
    <s v="SWIMWEAR"/>
    <x v="280"/>
    <s v="DOLARES AMERICANOS / UNITED STATES DOLLAR"/>
    <s v="BILL MILLER AND COMPANY"/>
    <s v="GEORGIA"/>
    <s v="ESTADOS UNIDOS EEUU"/>
    <n v="46"/>
    <n v="2019"/>
    <s v="SUMMER"/>
    <s v="SUMMER"/>
    <s v="SUMMER 2019"/>
    <s v="2018-2019"/>
    <n v="1487"/>
    <x v="2"/>
  </r>
  <r>
    <x v="0"/>
    <n v="2019"/>
    <x v="7"/>
    <s v="AM"/>
    <s v="EEUU"/>
    <x v="0"/>
    <s v="SUMMER 2019"/>
    <s v="SWIMWEAR"/>
    <x v="91"/>
    <s v="DOLARES AMERICANOS / UNITED STATES DOLLAR"/>
    <s v="JUDITH ANN DEAL"/>
    <s v="HAWAII"/>
    <s v="ESTADOS UNIDOS EEUU"/>
    <n v="136"/>
    <n v="2019"/>
    <s v="SUMMER"/>
    <s v="SUMMER"/>
    <s v="SUMMER 2019"/>
    <s v="2018-2019"/>
    <n v="4672"/>
    <x v="10"/>
  </r>
  <r>
    <x v="0"/>
    <n v="2019"/>
    <x v="7"/>
    <s v="AM"/>
    <s v="EEUU"/>
    <x v="0"/>
    <s v="SUMMER 2019"/>
    <s v="SWIMWEAR"/>
    <x v="315"/>
    <s v="DOLARES AMERICANOS / UNITED STATES DOLLAR"/>
    <s v="DENISE ARNETT"/>
    <s v="OREGON"/>
    <s v="ESTADOS UNIDOS EEUU"/>
    <n v="26"/>
    <n v="2019"/>
    <s v="SUMMER"/>
    <s v="SUMMER"/>
    <s v="SUMMER 2019"/>
    <s v="2018-2019"/>
    <n v="812"/>
    <x v="14"/>
  </r>
  <r>
    <x v="0"/>
    <n v="2019"/>
    <x v="7"/>
    <s v="AM"/>
    <s v="EEUU"/>
    <x v="0"/>
    <s v="SUMMER 2019"/>
    <s v="SWIMWEAR"/>
    <x v="234"/>
    <s v="DOLARES AMERICANOS / UNITED STATES DOLLAR"/>
    <s v="BILL MILLER AND COMPANY"/>
    <s v="FLORIDA"/>
    <s v="ESTADOS UNIDOS EEUU"/>
    <n v="10"/>
    <n v="2019"/>
    <s v="SUMMER"/>
    <s v="SUMMER"/>
    <s v="SUMMER 2019"/>
    <s v="2018-2019"/>
    <n v="295"/>
    <x v="2"/>
  </r>
  <r>
    <x v="0"/>
    <n v="2019"/>
    <x v="7"/>
    <s v="AM"/>
    <s v="EEUU"/>
    <x v="0"/>
    <s v="SUMMER 2019"/>
    <s v="SWIMWEAR"/>
    <x v="380"/>
    <s v="DOLARES AMERICANOS / UNITED STATES DOLLAR"/>
    <s v="JUDITH ANN DEAL"/>
    <s v="HAWAII"/>
    <s v="ESTADOS UNIDOS EEUU"/>
    <n v="45"/>
    <n v="2019"/>
    <s v="SUMMER"/>
    <s v="SUMMER"/>
    <s v="SUMMER 2019"/>
    <s v="2018-2019"/>
    <n v="1590"/>
    <x v="10"/>
  </r>
  <r>
    <x v="0"/>
    <n v="2019"/>
    <x v="7"/>
    <s v="AM"/>
    <s v="EEUU"/>
    <x v="0"/>
    <s v="SUMMER 2019"/>
    <s v="SWIMWEAR"/>
    <x v="28"/>
    <s v="DOLARES AMERICANOS / UNITED STATES DOLLAR"/>
    <s v="PAIGE ALYSE STRAUGHAN"/>
    <s v="NEVADA"/>
    <s v="ESTADOS UNIDOS EEUU"/>
    <n v="323"/>
    <n v="2019"/>
    <s v="SUMMER"/>
    <s v="SUMMER"/>
    <s v="SUMMER 2019"/>
    <s v="2018-2019"/>
    <n v="9016.48"/>
    <x v="0"/>
  </r>
  <r>
    <x v="0"/>
    <n v="2019"/>
    <x v="7"/>
    <s v="AM"/>
    <s v="EEUU"/>
    <x v="0"/>
    <s v="SUMMER 2019"/>
    <s v="SWIMWEAR"/>
    <x v="318"/>
    <s v="DOLAR CANADIENSE / CANADIAN DOLLAR"/>
    <s v="JULIE BERTRAND"/>
    <s v="QUEBEC"/>
    <s v="CANADA"/>
    <n v="16"/>
    <n v="2019"/>
    <s v="SUMMER"/>
    <s v="SUMMER"/>
    <s v="SUMMER 2019"/>
    <s v="2018-2019"/>
    <n v="468.83284102098003"/>
    <x v="7"/>
  </r>
  <r>
    <x v="0"/>
    <n v="2019"/>
    <x v="7"/>
    <s v="AM"/>
    <s v="EEUU"/>
    <x v="0"/>
    <s v="SUMMER 2019"/>
    <s v="SWIMWEAR"/>
    <x v="93"/>
    <s v="DOLARES AMERICANOS / UNITED STATES DOLLAR"/>
    <s v="BILL MILLER AND COMPANY"/>
    <s v="FLORIDA"/>
    <s v="ESTADOS UNIDOS EEUU"/>
    <n v="18"/>
    <n v="2019"/>
    <s v="SUMMER"/>
    <s v="SUMMER"/>
    <s v="SUMMER 2019"/>
    <s v="2018-2019"/>
    <n v="739"/>
    <x v="2"/>
  </r>
  <r>
    <x v="0"/>
    <n v="2019"/>
    <x v="7"/>
    <s v="AM"/>
    <s v="EEUU"/>
    <x v="0"/>
    <s v="SUMMER 2019"/>
    <s v="SWIMWEAR"/>
    <x v="72"/>
    <s v="DOLARES AMERICANOS / UNITED STATES DOLLAR"/>
    <s v="PAIGE ALYSE STRAUGHAN"/>
    <s v="ONTARIO"/>
    <s v="CANADA"/>
    <n v="490"/>
    <n v="2019"/>
    <s v="SUMMER"/>
    <s v="SUMMER"/>
    <s v="SUMMER 2019"/>
    <s v="2018-2019"/>
    <n v="13945.95000000001"/>
    <x v="0"/>
  </r>
  <r>
    <x v="0"/>
    <n v="2019"/>
    <x v="7"/>
    <s v="AM"/>
    <s v="EEUU"/>
    <x v="0"/>
    <s v="SUMMER 2019"/>
    <s v="SWIMWEAR"/>
    <x v="76"/>
    <s v="DOLARES AMERICANOS / UNITED STATES DOLLAR"/>
    <s v="DENISE ARNETT"/>
    <s v="OREGON"/>
    <s v="ESTADOS UNIDOS EEUU"/>
    <n v="23"/>
    <n v="2019"/>
    <s v="SUMMER"/>
    <s v="SUMMER"/>
    <s v="SUMMER 2019"/>
    <s v="2018-2019"/>
    <n v="717"/>
    <x v="14"/>
  </r>
  <r>
    <x v="0"/>
    <n v="2019"/>
    <x v="7"/>
    <s v="AM"/>
    <s v="EEUU"/>
    <x v="0"/>
    <s v="SUMMER 2019"/>
    <s v="SWIMWEAR"/>
    <x v="130"/>
    <s v="DOLARES AMERICANOS / UNITED STATES DOLLAR"/>
    <s v="BILL MILLER AND COMPANY"/>
    <s v="FLORIDA"/>
    <s v="ESTADOS UNIDOS EEUU"/>
    <n v="23"/>
    <n v="2019"/>
    <s v="SUMMER"/>
    <s v="SUMMER"/>
    <s v="SUMMER 2019"/>
    <s v="2018-2019"/>
    <n v="730"/>
    <x v="2"/>
  </r>
  <r>
    <x v="0"/>
    <n v="2019"/>
    <x v="7"/>
    <s v="AM"/>
    <s v="EEUU"/>
    <x v="0"/>
    <s v="SUMMER 2019"/>
    <s v="SWIMWEAR"/>
    <x v="163"/>
    <s v="DOLARES AMERICANOS / UNITED STATES DOLLAR"/>
    <s v="BILL MILLER AND COMPANY"/>
    <s v="FLORIDA"/>
    <s v="ESTADOS UNIDOS EEUU"/>
    <n v="46"/>
    <n v="2019"/>
    <s v="SUMMER"/>
    <s v="SUMMER"/>
    <s v="SUMMER 2019"/>
    <s v="2018-2019"/>
    <n v="1473"/>
    <x v="2"/>
  </r>
  <r>
    <x v="0"/>
    <n v="2019"/>
    <x v="7"/>
    <s v="AM"/>
    <s v="EEUU"/>
    <x v="0"/>
    <s v="SUMMER 2019"/>
    <s v="SWIMWEAR"/>
    <x v="96"/>
    <s v="DOLARES AMERICANOS / UNITED STATES DOLLAR"/>
    <s v="JULIUS ORTIZ MALDONADO"/>
    <s v="PUERTO RICO"/>
    <s v="PUERTO RICO"/>
    <n v="26"/>
    <n v="2019"/>
    <s v="SUMMER"/>
    <s v="SUMMER"/>
    <s v="SUMMER 2019"/>
    <s v="2018-2019"/>
    <n v="909"/>
    <x v="15"/>
  </r>
  <r>
    <x v="0"/>
    <n v="2019"/>
    <x v="7"/>
    <s v="AM"/>
    <s v="EEUU"/>
    <x v="0"/>
    <s v="SUMMER 2019"/>
    <s v="SWIMWEAR"/>
    <x v="239"/>
    <s v="DOLARES AMERICANOS / UNITED STATES DOLLAR"/>
    <s v="ANITA M. HOPKINS"/>
    <s v="PENNSYLVANIA"/>
    <s v="ESTADOS UNIDOS EEUU"/>
    <n v="4"/>
    <n v="2019"/>
    <s v="SUMMER"/>
    <s v="SUMMER"/>
    <s v="SUMMER 2019"/>
    <s v="2018-2019"/>
    <n v="115.57000000000001"/>
    <x v="1"/>
  </r>
  <r>
    <x v="0"/>
    <n v="2019"/>
    <x v="7"/>
    <s v="AM"/>
    <s v="EEUU"/>
    <x v="0"/>
    <s v="SUMMER 2019"/>
    <s v="SWIMWEAR"/>
    <x v="285"/>
    <s v="DOLARES AMERICANOS / UNITED STATES DOLLAR"/>
    <s v="JULIUS ORTIZ MALDONADO"/>
    <s v="PUERTO RICO"/>
    <s v="PUERTO RICO"/>
    <n v="133"/>
    <n v="2019"/>
    <s v="SUMMER"/>
    <s v="SUMMER"/>
    <s v="SUMMER 2019"/>
    <s v="2018-2019"/>
    <n v="4661"/>
    <x v="15"/>
  </r>
  <r>
    <x v="0"/>
    <n v="2019"/>
    <x v="7"/>
    <s v="AM"/>
    <s v="EEUU"/>
    <x v="0"/>
    <s v="SUMMER 2019"/>
    <s v="SWIMWEAR"/>
    <x v="243"/>
    <s v="DOLARES AMERICANOS / UNITED STATES DOLLAR"/>
    <s v="LAURA BONG"/>
    <s v="TENNESSEE"/>
    <s v="ESTADOS UNIDOS EEUU"/>
    <n v="62"/>
    <n v="2019"/>
    <s v="SUMMER"/>
    <s v="SUMMER"/>
    <s v="SUMMER 2019"/>
    <s v="2018-2019"/>
    <n v="2224"/>
    <x v="6"/>
  </r>
  <r>
    <x v="0"/>
    <n v="2019"/>
    <x v="7"/>
    <s v="AM"/>
    <s v="EEUU"/>
    <x v="0"/>
    <s v="SUMMER 2019"/>
    <s v="SWIMWEAR"/>
    <x v="17"/>
    <s v="DOLARES AMERICANOS / UNITED STATES DOLLAR"/>
    <s v="LAURA BONG"/>
    <s v="MISSISSIPPI"/>
    <s v="ESTADOS UNIDOS EEUU"/>
    <n v="57"/>
    <n v="2019"/>
    <s v="SUMMER"/>
    <s v="SUMMER"/>
    <s v="SUMMER 2019"/>
    <s v="2018-2019"/>
    <n v="1782"/>
    <x v="6"/>
  </r>
  <r>
    <x v="0"/>
    <n v="2019"/>
    <x v="7"/>
    <s v="AM"/>
    <s v="EEUU"/>
    <x v="0"/>
    <s v="SUMMER 2019"/>
    <s v="SWIMWEAR"/>
    <x v="244"/>
    <s v="DOLARES AMERICANOS / UNITED STATES DOLLAR"/>
    <s v="ANITA M. HOPKINS"/>
    <s v="NEW JERSEY"/>
    <s v="ESTADOS UNIDOS EEUU"/>
    <n v="36"/>
    <n v="2019"/>
    <s v="SUMMER"/>
    <s v="SUMMER"/>
    <s v="SUMMER 2019"/>
    <s v="2018-2019"/>
    <n v="1098"/>
    <x v="1"/>
  </r>
  <r>
    <x v="0"/>
    <n v="2019"/>
    <x v="7"/>
    <s v="AM"/>
    <s v="EEUU"/>
    <x v="0"/>
    <s v="SUMMER 2019"/>
    <s v="SWIMWEAR"/>
    <x v="245"/>
    <s v="DOLAR CANADIENSE / CANADIAN DOLLAR"/>
    <s v="STEPHANIE VITALI"/>
    <s v="ONTARIO"/>
    <s v="CANADA"/>
    <n v="49"/>
    <n v="2019"/>
    <s v="SUMMER"/>
    <s v="SUMMER"/>
    <s v="SUMMER 2019"/>
    <s v="2018-2019"/>
    <n v="1532.2275240475653"/>
    <x v="4"/>
  </r>
  <r>
    <x v="0"/>
    <n v="2019"/>
    <x v="7"/>
    <s v="AM"/>
    <s v="EEUU"/>
    <x v="0"/>
    <s v="SUMMER 2019"/>
    <s v="SWIMWEAR"/>
    <x v="10"/>
    <s v="DOLARES AMERICANOS / UNITED STATES DOLLAR"/>
    <s v="ANITA M. HOPKINS"/>
    <s v="MARYLAND"/>
    <s v="ESTADOS UNIDOS EEUU"/>
    <n v="118"/>
    <n v="2019"/>
    <s v="SUMMER"/>
    <s v="SUMMER"/>
    <s v="SUMMER 2019"/>
    <s v="2018-2019"/>
    <n v="3536"/>
    <x v="1"/>
  </r>
  <r>
    <x v="0"/>
    <n v="2019"/>
    <x v="7"/>
    <s v="AM"/>
    <s v="EEUU"/>
    <x v="0"/>
    <s v="SUMMER 2019"/>
    <s v="SWIMWEAR"/>
    <x v="381"/>
    <s v="DOLARES AMERICANOS / UNITED STATES DOLLAR"/>
    <s v="DENISE ARNETT"/>
    <s v="COLORADO"/>
    <s v="ESTADOS UNIDOS EEUU"/>
    <n v="17"/>
    <n v="2019"/>
    <s v="SUMMER"/>
    <s v="SUMMER"/>
    <s v="SUMMER 2019"/>
    <s v="2018-2019"/>
    <n v="502"/>
    <x v="14"/>
  </r>
  <r>
    <x v="0"/>
    <n v="2019"/>
    <x v="7"/>
    <s v="AM"/>
    <s v="EEUU"/>
    <x v="0"/>
    <s v="SUMMER 2019"/>
    <s v="SWIMWEAR"/>
    <x v="298"/>
    <s v="DOLARES AMERICANOS / UNITED STATES DOLLAR"/>
    <s v="PHYLLIS POSNER"/>
    <s v="ARIZONA"/>
    <s v="ESTADOS UNIDOS EEUU"/>
    <n v="43"/>
    <n v="2019"/>
    <s v="SUMMER"/>
    <s v="SUMMER"/>
    <s v="SUMMER 2019"/>
    <s v="2018-2019"/>
    <n v="1590"/>
    <x v="5"/>
  </r>
  <r>
    <x v="0"/>
    <n v="2019"/>
    <x v="7"/>
    <s v="AM"/>
    <s v="EEUU"/>
    <x v="0"/>
    <s v="SUMMER 2019"/>
    <s v="SWIMWEAR"/>
    <x v="170"/>
    <s v="DOLAR CANADIENSE / CANADIAN DOLLAR"/>
    <s v="STEPHANIE VITALI"/>
    <s v="ONTARIO"/>
    <s v="CANADA"/>
    <n v="247"/>
    <n v="2019"/>
    <s v="SUMMER"/>
    <s v="SUMMER"/>
    <s v="SUMMER 2019"/>
    <s v="2018-2019"/>
    <n v="8597.2884950390053"/>
    <x v="4"/>
  </r>
  <r>
    <x v="0"/>
    <n v="2019"/>
    <x v="7"/>
    <s v="AM"/>
    <s v="EEUU"/>
    <x v="0"/>
    <s v="SUMMER 2019"/>
    <s v="SWIMWEAR"/>
    <x v="61"/>
    <s v="DOLARES AMERICANOS / UNITED STATES DOLLAR"/>
    <s v="DENISE ARNETT"/>
    <s v="COLORADO"/>
    <s v="ESTADOS UNIDOS EEUU"/>
    <n v="92"/>
    <n v="2019"/>
    <s v="SUMMER"/>
    <s v="SUMMER"/>
    <s v="SUMMER 2019"/>
    <s v="2018-2019"/>
    <n v="2796"/>
    <x v="14"/>
  </r>
  <r>
    <x v="0"/>
    <n v="2019"/>
    <x v="7"/>
    <s v="AM"/>
    <s v="EEUU"/>
    <x v="0"/>
    <s v="SUMMER 2019"/>
    <s v="SWIMWEAR"/>
    <x v="97"/>
    <s v="DOLARES AMERICANOS / UNITED STATES DOLLAR"/>
    <s v="JULIUS ORTIZ MALDONADO"/>
    <s v="PUERTO RICO"/>
    <s v="PUERTO RICO"/>
    <n v="40"/>
    <n v="2019"/>
    <s v="SUMMER"/>
    <s v="SUMMER"/>
    <s v="SUMMER 2019"/>
    <s v="2018-2019"/>
    <n v="1818"/>
    <x v="15"/>
  </r>
  <r>
    <x v="0"/>
    <n v="2019"/>
    <x v="7"/>
    <s v="AM"/>
    <s v="EEUU"/>
    <x v="0"/>
    <s v="SUMMER 2019"/>
    <s v="SWIMWEAR"/>
    <x v="67"/>
    <s v="DOLARES AMERICANOS / UNITED STATES DOLLAR"/>
    <s v="DENISE ARNETT"/>
    <s v="COLORADO"/>
    <s v="ESTADOS UNIDOS EEUU"/>
    <n v="90"/>
    <n v="2019"/>
    <s v="SUMMER"/>
    <s v="SUMMER"/>
    <s v="SUMMER 2019"/>
    <s v="2018-2019"/>
    <n v="2732"/>
    <x v="14"/>
  </r>
  <r>
    <x v="0"/>
    <n v="2019"/>
    <x v="7"/>
    <s v="AM"/>
    <s v="EEUU"/>
    <x v="0"/>
    <s v="SUMMER 2019"/>
    <s v="SWIMWEAR"/>
    <x v="70"/>
    <s v="DOLARES AMERICANOS / UNITED STATES DOLLAR"/>
    <s v="DENISE ARNETT"/>
    <s v="COLORADO"/>
    <s v="ESTADOS UNIDOS EEUU"/>
    <n v="88"/>
    <n v="2019"/>
    <s v="SUMMER"/>
    <s v="SUMMER"/>
    <s v="SUMMER 2019"/>
    <s v="2018-2019"/>
    <n v="2668"/>
    <x v="14"/>
  </r>
  <r>
    <x v="0"/>
    <n v="2019"/>
    <x v="7"/>
    <s v="AM"/>
    <s v="EEUU"/>
    <x v="0"/>
    <s v="SUMMER 2019"/>
    <s v="SWIMWEAR"/>
    <x v="254"/>
    <s v="DOLARES AMERICANOS / UNITED STATES DOLLAR"/>
    <s v="ANITA M. HOPKINS"/>
    <s v="NEW YORK"/>
    <s v="ESTADOS UNIDOS EEUU"/>
    <n v="666"/>
    <n v="2019"/>
    <s v="SUMMER"/>
    <s v="SUMMER"/>
    <s v="SUMMER 2019"/>
    <s v="2018-2019"/>
    <n v="18036.84"/>
    <x v="1"/>
  </r>
  <r>
    <x v="0"/>
    <n v="2019"/>
    <x v="7"/>
    <s v="AM"/>
    <s v="EEUU"/>
    <x v="0"/>
    <s v="SUMMER 2019"/>
    <s v="ACCESSORIES"/>
    <x v="354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54"/>
    <x v="2"/>
  </r>
  <r>
    <x v="0"/>
    <n v="2019"/>
    <x v="7"/>
    <s v="AM"/>
    <s v="EEUU"/>
    <x v="0"/>
    <s v="SUMMER 2019"/>
    <s v="ACCESSORIES"/>
    <x v="85"/>
    <s v="DOLARES AMERICANOS / UNITED STATES DOLLAR"/>
    <s v="JUDITH ANN DEAL"/>
    <s v="HAWAII"/>
    <s v="ESTADOS UNIDOS EEUU"/>
    <n v="14"/>
    <n v="2019"/>
    <s v="SUMMER"/>
    <s v="SUMMER"/>
    <s v="SUMMER 2019"/>
    <s v="2018-2019"/>
    <n v="318"/>
    <x v="10"/>
  </r>
  <r>
    <x v="0"/>
    <n v="2019"/>
    <x v="7"/>
    <s v="AM"/>
    <s v="EEUU"/>
    <x v="0"/>
    <s v="SUMMER 2019"/>
    <s v="ACCESSORIES"/>
    <x v="22"/>
    <s v="DOLARES AMERICANOS / UNITED STATES DOLLAR"/>
    <s v="JUDITH ANN DEAL"/>
    <s v="HAWAII"/>
    <s v="ESTADOS UNIDOS EEUU"/>
    <n v="40"/>
    <n v="2019"/>
    <s v="SUMMER"/>
    <s v="SUMMER"/>
    <s v="SUMMER 2019"/>
    <s v="2018-2019"/>
    <n v="822"/>
    <x v="10"/>
  </r>
  <r>
    <x v="0"/>
    <n v="2019"/>
    <x v="7"/>
    <s v="AM"/>
    <s v="EEUU"/>
    <x v="0"/>
    <s v="SUMMER 2019"/>
    <s v="ACCESSORIES"/>
    <x v="191"/>
    <s v="DOLAR CANADIENSE / CANADIAN DOLLAR"/>
    <s v="JULIE BERTRAND"/>
    <s v="QUEBEC"/>
    <s v="CANADA"/>
    <n v="7"/>
    <n v="2019"/>
    <s v="SUMMER"/>
    <s v="SUMMER"/>
    <s v="SUMMER 2019"/>
    <s v="2018-2019"/>
    <n v="146.17889873513596"/>
    <x v="7"/>
  </r>
  <r>
    <x v="0"/>
    <n v="2019"/>
    <x v="7"/>
    <s v="AM"/>
    <s v="EEUU"/>
    <x v="0"/>
    <s v="SUMMER 2019"/>
    <s v="ACCESSORIES"/>
    <x v="192"/>
    <s v="DOLARES AMERICANOS / UNITED STATES DOLLAR"/>
    <s v="BILL MILLER AND COMPANY"/>
    <s v="VIRGIN ISLANDS"/>
    <s v="ESTADOS UNIDOS EEUU"/>
    <n v="134"/>
    <n v="2019"/>
    <s v="SUMMER"/>
    <s v="SUMMER"/>
    <s v="SUMMER 2019"/>
    <s v="2018-2019"/>
    <n v="1502"/>
    <x v="2"/>
  </r>
  <r>
    <x v="0"/>
    <n v="2019"/>
    <x v="7"/>
    <s v="AM"/>
    <s v="EEUU"/>
    <x v="0"/>
    <s v="SUMMER 2019"/>
    <s v="ACCESSORIES"/>
    <x v="118"/>
    <s v="DOLARES AMERICANOS / UNITED STATES DOLLAR"/>
    <s v="JULIUS ORTIZ MALDONADO"/>
    <s v="FLORIDA"/>
    <s v="ESTADOS UNIDOS EEUU"/>
    <n v="34"/>
    <n v="2019"/>
    <s v="SUMMER"/>
    <s v="SUMMER"/>
    <s v="SUMMER 2019"/>
    <s v="2018-2019"/>
    <n v="625"/>
    <x v="15"/>
  </r>
  <r>
    <x v="0"/>
    <n v="2019"/>
    <x v="7"/>
    <s v="AM"/>
    <s v="EEUU"/>
    <x v="0"/>
    <s v="SUMMER 2019"/>
    <s v="ACCESSORIES"/>
    <x v="86"/>
    <s v="DOLARES AMERICANOS / UNITED STATES DOLLAR"/>
    <s v="JULIUS ORTIZ MALDONADO"/>
    <s v="PUERTO RICO"/>
    <s v="PUERTO RICO"/>
    <n v="9"/>
    <n v="2019"/>
    <s v="SUMMER"/>
    <s v="SUMMER"/>
    <s v="SUMMER 2019"/>
    <s v="2018-2019"/>
    <n v="217"/>
    <x v="15"/>
  </r>
  <r>
    <x v="0"/>
    <n v="2019"/>
    <x v="7"/>
    <s v="AM"/>
    <s v="EEUU"/>
    <x v="0"/>
    <s v="SUMMER 2019"/>
    <s v="ACCESSORIES"/>
    <x v="121"/>
    <s v="DOLARES AMERICANOS / UNITED STATES DOLLAR"/>
    <s v="JUDITH ANN DEAL"/>
    <s v="HAWAII"/>
    <s v="ESTADOS UNIDOS EEUU"/>
    <n v="24"/>
    <n v="2019"/>
    <s v="SUMMER"/>
    <s v="SUMMER"/>
    <s v="SUMMER 2019"/>
    <s v="2018-2019"/>
    <n v="456"/>
    <x v="10"/>
  </r>
  <r>
    <x v="0"/>
    <n v="2019"/>
    <x v="7"/>
    <s v="AM"/>
    <s v="EEUU"/>
    <x v="0"/>
    <s v="SUMMER 2019"/>
    <s v="ACCESSORIES"/>
    <x v="87"/>
    <s v="DOLARES AMERICANOS / UNITED STATES DOLLAR"/>
    <s v="JUDITH ANN DEAL"/>
    <s v="HAWAII"/>
    <s v="ESTADOS UNIDOS EEUU"/>
    <n v="12"/>
    <n v="2019"/>
    <s v="SUMMER"/>
    <s v="SUMMER"/>
    <s v="SUMMER 2019"/>
    <s v="2018-2019"/>
    <n v="144"/>
    <x v="10"/>
  </r>
  <r>
    <x v="0"/>
    <n v="2019"/>
    <x v="7"/>
    <s v="AM"/>
    <s v="EEUU"/>
    <x v="0"/>
    <s v="SUMMER 2019"/>
    <s v="ACCESSORIES"/>
    <x v="50"/>
    <s v="DOLARES AMERICANOS / UNITED STATES DOLLAR"/>
    <s v="BILL MILLER AND COMPANY"/>
    <s v="FLORIDA"/>
    <s v="ESTADOS UNIDOS EEUU"/>
    <n v="60"/>
    <n v="2019"/>
    <s v="SUMMER"/>
    <s v="SUMMER"/>
    <s v="SUMMER 2019"/>
    <s v="2018-2019"/>
    <n v="540"/>
    <x v="2"/>
  </r>
  <r>
    <x v="0"/>
    <n v="2019"/>
    <x v="7"/>
    <s v="AM"/>
    <s v="EEUU"/>
    <x v="0"/>
    <s v="SUMMER 2019"/>
    <s v="ACCESSORIES"/>
    <x v="355"/>
    <s v="DOLARES AMERICANOS / UNITED STATES DOLLAR"/>
    <s v="LAURA BONG"/>
    <s v="TEXAS"/>
    <s v="ESTADOS UNIDOS EEUU"/>
    <n v="24"/>
    <n v="2019"/>
    <s v="SUMMER"/>
    <s v="SUMMER"/>
    <s v="SUMMER 2019"/>
    <s v="2018-2019"/>
    <n v="216"/>
    <x v="6"/>
  </r>
  <r>
    <x v="0"/>
    <n v="2019"/>
    <x v="7"/>
    <s v="AM"/>
    <s v="EEUU"/>
    <x v="0"/>
    <s v="SUMMER 2019"/>
    <s v="ACCESSORIES"/>
    <x v="276"/>
    <s v="DOLARES AMERICANOS / UNITED STATES DOLLAR"/>
    <s v="LAURA BONG"/>
    <s v="MISSISSIPPI"/>
    <s v="ESTADOS UNIDOS EEUU"/>
    <n v="12"/>
    <n v="2019"/>
    <s v="SUMMER"/>
    <s v="SUMMER"/>
    <s v="SUMMER 2019"/>
    <s v="2018-2019"/>
    <n v="228"/>
    <x v="6"/>
  </r>
  <r>
    <x v="0"/>
    <n v="2019"/>
    <x v="7"/>
    <s v="AM"/>
    <s v="EEUU"/>
    <x v="0"/>
    <s v="SUMMER 2019"/>
    <s v="ACCESSORIES"/>
    <x v="25"/>
    <s v="DOLARES AMERICANOS / UNITED STATES DOLLAR"/>
    <s v="JUDITH ANN DEAL"/>
    <s v="HAWAII"/>
    <s v="ESTADOS UNIDOS EEUU"/>
    <n v="189"/>
    <n v="2019"/>
    <s v="SUMMER"/>
    <s v="SUMMER"/>
    <s v="SUMMER 2019"/>
    <s v="2018-2019"/>
    <n v="3213.8500000000004"/>
    <x v="10"/>
  </r>
  <r>
    <x v="0"/>
    <n v="2019"/>
    <x v="7"/>
    <s v="AM"/>
    <s v="EEUU"/>
    <x v="0"/>
    <s v="SUMMER 2019"/>
    <s v="ACCESSORIES"/>
    <x v="233"/>
    <s v="DOLARES AMERICANOS / UNITED STATES DOLLAR"/>
    <s v="HOLLY SALES INC."/>
    <s v="MINNESOTA"/>
    <s v="ESTADOS UNIDOS EEUU"/>
    <n v="13"/>
    <n v="2019"/>
    <s v="SUMMER"/>
    <s v="SUMMER"/>
    <s v="SUMMER 2019"/>
    <s v="2018-2019"/>
    <n v="267"/>
    <x v="8"/>
  </r>
  <r>
    <x v="0"/>
    <n v="2019"/>
    <x v="7"/>
    <s v="AM"/>
    <s v="EEUU"/>
    <x v="0"/>
    <s v="SUMMER 2019"/>
    <s v="ACCESSORIES"/>
    <x v="356"/>
    <s v="DOLARES AMERICANOS / UNITED STATES DOLLAR"/>
    <s v="ANITA M. HOPKINS"/>
    <s v="MARYLAND"/>
    <s v="ESTADOS UNIDOS EEUU"/>
    <n v="6"/>
    <n v="2019"/>
    <s v="SUMMER"/>
    <s v="SUMMER"/>
    <s v="SUMMER 2019"/>
    <s v="2018-2019"/>
    <n v="54"/>
    <x v="1"/>
  </r>
  <r>
    <x v="0"/>
    <n v="2019"/>
    <x v="7"/>
    <s v="AM"/>
    <s v="EEUU"/>
    <x v="0"/>
    <s v="SUMMER 2019"/>
    <s v="ACCESSORIES"/>
    <x v="88"/>
    <s v="DOLARES AMERICANOS / UNITED STATES DOLLAR"/>
    <s v="BILL MILLER AND COMPANY"/>
    <s v="FLORIDA"/>
    <s v="ESTADOS UNIDOS EEUU"/>
    <n v="14"/>
    <n v="2019"/>
    <s v="SUMMER"/>
    <s v="SUMMER"/>
    <s v="SUMMER 2019"/>
    <s v="2018-2019"/>
    <n v="226"/>
    <x v="2"/>
  </r>
  <r>
    <x v="0"/>
    <n v="2019"/>
    <x v="7"/>
    <s v="AM"/>
    <s v="EEUU"/>
    <x v="0"/>
    <s v="SUMMER 2019"/>
    <s v="ACCESSORIES"/>
    <x v="6"/>
    <s v="DOLARES AMERICANOS / UNITED STATES DOLLAR"/>
    <s v="PHYLLIS POSNER"/>
    <s v="CALIFORNIA"/>
    <s v="ESTADOS UNIDOS EEUU"/>
    <n v="2"/>
    <n v="2019"/>
    <s v="SUMMER"/>
    <s v="SUMMER"/>
    <s v="SUMMER 2019"/>
    <s v="2018-2019"/>
    <n v="18"/>
    <x v="5"/>
  </r>
  <r>
    <x v="0"/>
    <n v="2019"/>
    <x v="7"/>
    <s v="AM"/>
    <s v="EEUU"/>
    <x v="0"/>
    <s v="SUMMER 2019"/>
    <s v="ACCESSORIES"/>
    <x v="124"/>
    <s v="DOLARES AMERICANOS / UNITED STATES DOLLAR"/>
    <s v="JUDITH ANN DEAL"/>
    <s v="HAWAII"/>
    <s v="ESTADOS UNIDOS EEUU"/>
    <n v="27"/>
    <n v="2019"/>
    <s v="SUMMER"/>
    <s v="SUMMER"/>
    <s v="SUMMER 2019"/>
    <s v="2018-2019"/>
    <n v="591"/>
    <x v="10"/>
  </r>
  <r>
    <x v="0"/>
    <n v="2019"/>
    <x v="7"/>
    <s v="AM"/>
    <s v="EEUU"/>
    <x v="0"/>
    <s v="SUMMER 2019"/>
    <s v="ACCESSORIES"/>
    <x v="358"/>
    <s v="DOLARES AMERICANOS / UNITED STATES DOLLAR"/>
    <s v="BILL MILLER AND COMPANY"/>
    <s v="SOUTH CAROLINA"/>
    <s v="ESTADOS UNIDOS EEUU"/>
    <n v="8"/>
    <n v="2019"/>
    <s v="SUMMER"/>
    <s v="SUMMER"/>
    <s v="SUMMER 2019"/>
    <s v="2018-2019"/>
    <n v="72"/>
    <x v="2"/>
  </r>
  <r>
    <x v="0"/>
    <n v="2019"/>
    <x v="7"/>
    <s v="AM"/>
    <s v="EEUU"/>
    <x v="0"/>
    <s v="SUMMER 2019"/>
    <s v="ACCESSORIES"/>
    <x v="125"/>
    <s v="DOLARES AMERICANOS / UNITED STATES DOLLAR"/>
    <s v="JUDITH ANN DEAL"/>
    <s v="HAWAII"/>
    <s v="ESTADOS UNIDOS EEUU"/>
    <n v="18"/>
    <n v="2019"/>
    <s v="SUMMER"/>
    <s v="SUMMER"/>
    <s v="SUMMER 2019"/>
    <s v="2018-2019"/>
    <n v="288"/>
    <x v="10"/>
  </r>
  <r>
    <x v="0"/>
    <n v="2019"/>
    <x v="7"/>
    <s v="AM"/>
    <s v="EEUU"/>
    <x v="0"/>
    <s v="SUMMER 2019"/>
    <s v="ACCESSORIES"/>
    <x v="311"/>
    <s v="DOLARES AMERICANOS / UNITED STATES DOLLAR"/>
    <s v="DENISE ARNETT"/>
    <s v="COLORADO"/>
    <s v="ESTADOS UNIDOS EEUU"/>
    <n v="98"/>
    <n v="2019"/>
    <s v="SUMMER"/>
    <s v="SUMMER"/>
    <s v="SUMMER 2019"/>
    <s v="2018-2019"/>
    <n v="1362"/>
    <x v="14"/>
  </r>
  <r>
    <x v="0"/>
    <n v="2019"/>
    <x v="7"/>
    <s v="AM"/>
    <s v="EEUU"/>
    <x v="0"/>
    <s v="SUMMER 2019"/>
    <s v="ACCESSORIES"/>
    <x v="90"/>
    <s v="DOLARES AMERICANOS / UNITED STATES DOLLAR"/>
    <s v="MIE MANNICHE"/>
    <s v="CALIFORNIA"/>
    <s v="ESTADOS UNIDOS EEUU"/>
    <n v="12"/>
    <n v="2019"/>
    <s v="SUMMER"/>
    <s v="SUMMER"/>
    <s v="SUMMER 2019"/>
    <s v="2018-2019"/>
    <n v="108"/>
    <x v="11"/>
  </r>
  <r>
    <x v="0"/>
    <n v="2019"/>
    <x v="7"/>
    <s v="AM"/>
    <s v="EEUU"/>
    <x v="0"/>
    <s v="SUMMER 2019"/>
    <s v="ACCESSORIES"/>
    <x v="19"/>
    <s v="DOLARES AMERICANOS / UNITED STATES DOLLAR"/>
    <s v="HOLLY SALES INC."/>
    <s v="OHIO"/>
    <s v="ESTADOS UNIDOS EEUU"/>
    <n v="5"/>
    <n v="2019"/>
    <s v="SUMMER"/>
    <s v="SUMMER"/>
    <s v="SUMMER 2019"/>
    <s v="2018-2019"/>
    <n v="85"/>
    <x v="8"/>
  </r>
  <r>
    <x v="0"/>
    <n v="2019"/>
    <x v="7"/>
    <s v="AM"/>
    <s v="EEUU"/>
    <x v="0"/>
    <s v="SUMMER 2019"/>
    <s v="ACCESSORIES"/>
    <x v="158"/>
    <s v="DOLAR CANADIENSE / CANADIAN DOLLAR"/>
    <s v="SHOUTOUTAGENCY"/>
    <s v="BRITISH COLUMBIA"/>
    <s v="CANADA"/>
    <n v="50"/>
    <n v="2019"/>
    <s v="SUMMER"/>
    <s v="SUMMER"/>
    <s v="SUMMER 2019"/>
    <s v="2018-2019"/>
    <n v="454.44217223358328"/>
    <x v="3"/>
  </r>
  <r>
    <x v="0"/>
    <n v="2019"/>
    <x v="7"/>
    <s v="AM"/>
    <s v="EEUU"/>
    <x v="0"/>
    <s v="SUMMER 2019"/>
    <s v="ACCESSORIES"/>
    <x v="280"/>
    <s v="DOLARES AMERICANOS / UNITED STATES DOLLAR"/>
    <s v="BILL MILLER AND COMPANY"/>
    <s v="GEORGIA"/>
    <s v="ESTADOS UNIDOS EEUU"/>
    <n v="12"/>
    <n v="2019"/>
    <s v="SUMMER"/>
    <s v="SUMMER"/>
    <s v="SUMMER 2019"/>
    <s v="2018-2019"/>
    <n v="84"/>
    <x v="2"/>
  </r>
  <r>
    <x v="0"/>
    <n v="2019"/>
    <x v="7"/>
    <s v="AM"/>
    <s v="EEUU"/>
    <x v="0"/>
    <s v="SUMMER 2019"/>
    <s v="ACCESSORIES"/>
    <x v="234"/>
    <s v="DOLARES AMERICANOS / UNITED STATES DOLLAR"/>
    <s v="BILL MILLER AND COMPANY"/>
    <s v="FLORIDA"/>
    <s v="ESTADOS UNIDOS EEUU"/>
    <n v="36"/>
    <n v="2019"/>
    <s v="SUMMER"/>
    <s v="SUMMER"/>
    <s v="SUMMER 2019"/>
    <s v="2018-2019"/>
    <n v="656"/>
    <x v="2"/>
  </r>
  <r>
    <x v="0"/>
    <n v="2019"/>
    <x v="7"/>
    <s v="AM"/>
    <s v="EEUU"/>
    <x v="0"/>
    <s v="SUMMER 2019"/>
    <s v="ACCESSORIES"/>
    <x v="8"/>
    <s v="DOLARES AMERICANOS / UNITED STATES DOLLAR"/>
    <s v="LAURA BONG"/>
    <s v="TEXAS"/>
    <s v="ESTADOS UNIDOS EEUU"/>
    <n v="6"/>
    <n v="2019"/>
    <s v="SUMMER"/>
    <s v="SUMMER"/>
    <s v="SUMMER 2019"/>
    <s v="2018-2019"/>
    <n v="54"/>
    <x v="6"/>
  </r>
  <r>
    <x v="0"/>
    <n v="2019"/>
    <x v="7"/>
    <s v="AM"/>
    <s v="EEUU"/>
    <x v="0"/>
    <s v="SUMMER 2019"/>
    <s v="ACCESSORIES"/>
    <x v="219"/>
    <s v="DOLARES AMERICANOS / UNITED STATES DOLLAR"/>
    <s v="BILL MILLER AND COMPANY"/>
    <s v="NORTH CAROLINA"/>
    <s v="ESTADOS UNIDOS EEUU"/>
    <n v="12"/>
    <n v="2019"/>
    <s v="SUMMER"/>
    <s v="SUMMER"/>
    <s v="SUMMER 2019"/>
    <s v="2018-2019"/>
    <n v="108"/>
    <x v="2"/>
  </r>
  <r>
    <x v="0"/>
    <n v="2019"/>
    <x v="7"/>
    <s v="AM"/>
    <s v="EEUU"/>
    <x v="0"/>
    <s v="SUMMER 2019"/>
    <s v="ACCESSORIES"/>
    <x v="361"/>
    <s v="DOLARES AMERICANOS / UNITED STATES DOLLAR"/>
    <s v="BILL MILLER AND COMPANY"/>
    <s v="NORTH CAROLINA"/>
    <s v="ESTADOS UNIDOS EEUU"/>
    <n v="12"/>
    <n v="2019"/>
    <s v="SUMMER"/>
    <s v="SUMMER"/>
    <s v="SUMMER 2019"/>
    <s v="2018-2019"/>
    <n v="108"/>
    <x v="2"/>
  </r>
  <r>
    <x v="0"/>
    <n v="2019"/>
    <x v="7"/>
    <s v="AM"/>
    <s v="EEUU"/>
    <x v="0"/>
    <s v="SUMMER 2019"/>
    <s v="ACCESSORIES"/>
    <x v="318"/>
    <s v="DOLAR CANADIENSE / CANADIAN DOLLAR"/>
    <s v="JULIE BERTRAND"/>
    <s v="QUEBEC"/>
    <s v="CANADA"/>
    <n v="22"/>
    <n v="2019"/>
    <s v="SUMMER"/>
    <s v="SUMMER"/>
    <s v="SUMMER 2019"/>
    <s v="2018-2019"/>
    <n v="231.76550783912745"/>
    <x v="7"/>
  </r>
  <r>
    <x v="0"/>
    <n v="2019"/>
    <x v="7"/>
    <s v="AM"/>
    <s v="EEUU"/>
    <x v="0"/>
    <s v="SUMMER 2019"/>
    <s v="ACCESSORIES"/>
    <x v="45"/>
    <s v="DOLARES AMERICANOS / UNITED STATES DOLLAR"/>
    <s v="MIE MANNICHE"/>
    <s v="CALIFORNIA"/>
    <s v="ESTADOS UNIDOS EEUU"/>
    <n v="10"/>
    <n v="2019"/>
    <s v="SUMMER"/>
    <s v="SUMMER"/>
    <s v="SUMMER 2019"/>
    <s v="2018-2019"/>
    <n v="90"/>
    <x v="11"/>
  </r>
  <r>
    <x v="0"/>
    <n v="2019"/>
    <x v="7"/>
    <s v="AM"/>
    <s v="EEUU"/>
    <x v="0"/>
    <s v="SUMMER 2019"/>
    <s v="ACCESSORIES"/>
    <x v="93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84"/>
    <x v="2"/>
  </r>
  <r>
    <x v="0"/>
    <n v="2019"/>
    <x v="7"/>
    <s v="AM"/>
    <s v="EEUU"/>
    <x v="0"/>
    <s v="SUMMER 2019"/>
    <s v="ACCESSORIES"/>
    <x v="94"/>
    <s v="DOLARES AMERICANOS / UNITED STATES DOLLAR"/>
    <s v="BILL MILLER AND COMPANY"/>
    <s v="FLORIDA"/>
    <s v="ESTADOS UNIDOS EEUU"/>
    <n v="90"/>
    <n v="2019"/>
    <s v="SUMMER"/>
    <s v="SUMMER"/>
    <s v="SUMMER 2019"/>
    <s v="2018-2019"/>
    <n v="1086"/>
    <x v="2"/>
  </r>
  <r>
    <x v="0"/>
    <n v="2019"/>
    <x v="7"/>
    <s v="AM"/>
    <s v="EEUU"/>
    <x v="0"/>
    <s v="SUMMER 2019"/>
    <s v="ACCESSORIES"/>
    <x v="76"/>
    <s v="DOLARES AMERICANOS / UNITED STATES DOLLAR"/>
    <s v="DENISE ARNETT"/>
    <s v="OREGON"/>
    <s v="ESTADOS UNIDOS EEUU"/>
    <n v="32"/>
    <n v="2019"/>
    <s v="SUMMER"/>
    <s v="SUMMER"/>
    <s v="SUMMER 2019"/>
    <s v="2018-2019"/>
    <n v="388"/>
    <x v="14"/>
  </r>
  <r>
    <x v="0"/>
    <n v="2019"/>
    <x v="7"/>
    <s v="AM"/>
    <s v="EEUU"/>
    <x v="0"/>
    <s v="SUMMER 2019"/>
    <s v="ACCESSORIES"/>
    <x v="130"/>
    <s v="DOLARES AMERICANOS / UNITED STATES DOLLAR"/>
    <s v="BILL MILLER AND COMPANY"/>
    <s v="FLORIDA"/>
    <s v="ESTADOS UNIDOS EEUU"/>
    <n v="30"/>
    <n v="2019"/>
    <s v="SUMMER"/>
    <s v="SUMMER"/>
    <s v="SUMMER 2019"/>
    <s v="2018-2019"/>
    <n v="318"/>
    <x v="2"/>
  </r>
  <r>
    <x v="0"/>
    <n v="2019"/>
    <x v="7"/>
    <s v="AM"/>
    <s v="EEUU"/>
    <x v="0"/>
    <s v="SUMMER 2019"/>
    <s v="ACCESSORIES"/>
    <x v="163"/>
    <s v="DOLARES AMERICANOS / UNITED STATES DOLLAR"/>
    <s v="BILL MILLER AND COMPANY"/>
    <s v="FLORIDA"/>
    <s v="ESTADOS UNIDOS EEUU"/>
    <n v="39"/>
    <n v="2019"/>
    <s v="SUMMER"/>
    <s v="SUMMER"/>
    <s v="SUMMER 2019"/>
    <s v="2018-2019"/>
    <n v="553"/>
    <x v="2"/>
  </r>
  <r>
    <x v="0"/>
    <n v="2019"/>
    <x v="7"/>
    <s v="AM"/>
    <s v="EEUU"/>
    <x v="0"/>
    <s v="SUMMER 2019"/>
    <s v="ACCESSORIES"/>
    <x v="305"/>
    <s v="DOLARES AMERICANOS / UNITED STATES DOLLAR"/>
    <s v="BILL MILLER AND COMPANY"/>
    <s v="ALABAMA"/>
    <s v="ESTADOS UNIDOS EEUU"/>
    <n v="6"/>
    <n v="2019"/>
    <s v="SUMMER"/>
    <s v="SUMMER"/>
    <s v="SUMMER 2019"/>
    <s v="2018-2019"/>
    <n v="54"/>
    <x v="2"/>
  </r>
  <r>
    <x v="0"/>
    <n v="2019"/>
    <x v="7"/>
    <s v="AM"/>
    <s v="EEUU"/>
    <x v="0"/>
    <s v="SUMMER 2019"/>
    <s v="ACCESSORIES"/>
    <x v="96"/>
    <s v="DOLARES AMERICANOS / UNITED STATES DOLLAR"/>
    <s v="JULIUS ORTIZ MALDONADO"/>
    <s v="PUERTO RICO"/>
    <s v="PUERTO RICO"/>
    <n v="11"/>
    <n v="2019"/>
    <s v="SUMMER"/>
    <s v="SUMMER"/>
    <s v="SUMMER 2019"/>
    <s v="2018-2019"/>
    <n v="293"/>
    <x v="15"/>
  </r>
  <r>
    <x v="0"/>
    <n v="2019"/>
    <x v="7"/>
    <s v="AM"/>
    <s v="EEUU"/>
    <x v="0"/>
    <s v="SUMMER 2019"/>
    <s v="ACCESSORIES"/>
    <x v="148"/>
    <s v="DOLARES AMERICANOS / UNITED STATES DOLLAR"/>
    <s v="ANITA M. HOPKINS"/>
    <s v="NEW JERSEY"/>
    <s v="ESTADOS UNIDOS EEUU"/>
    <n v="24"/>
    <n v="2019"/>
    <s v="SUMMER"/>
    <s v="SUMMER"/>
    <s v="SUMMER 2019"/>
    <s v="2018-2019"/>
    <n v="216"/>
    <x v="1"/>
  </r>
  <r>
    <x v="0"/>
    <n v="2019"/>
    <x v="7"/>
    <s v="AM"/>
    <s v="EEUU"/>
    <x v="0"/>
    <s v="SUMMER 2019"/>
    <s v="ACCESSORIES"/>
    <x v="258"/>
    <s v="DOLARES AMERICANOS / UNITED STATES DOLLAR"/>
    <s v="LAURA BONG"/>
    <s v="TEXAS"/>
    <s v="ESTADOS UNIDOS EEUU"/>
    <n v="12"/>
    <n v="2019"/>
    <s v="SUMMER"/>
    <s v="SUMMER"/>
    <s v="SUMMER 2019"/>
    <s v="2018-2019"/>
    <n v="108"/>
    <x v="6"/>
  </r>
  <r>
    <x v="0"/>
    <n v="2019"/>
    <x v="7"/>
    <s v="AM"/>
    <s v="EEUU"/>
    <x v="0"/>
    <s v="SUMMER 2019"/>
    <s v="ACCESSORIES"/>
    <x v="375"/>
    <s v="DOLARES AMERICANOS / UNITED STATES DOLLAR"/>
    <s v="ANITA M. HOPKINS"/>
    <s v="NEW JERSEY"/>
    <s v="ESTADOS UNIDOS EEUU"/>
    <n v="96"/>
    <n v="2019"/>
    <s v="SUMMER"/>
    <s v="SUMMER"/>
    <s v="SUMMER 2019"/>
    <s v="2018-2019"/>
    <n v="864"/>
    <x v="1"/>
  </r>
  <r>
    <x v="0"/>
    <n v="2019"/>
    <x v="7"/>
    <s v="AM"/>
    <s v="EEUU"/>
    <x v="0"/>
    <s v="SUMMER 2019"/>
    <s v="ACCESSORIES"/>
    <x v="377"/>
    <s v="DOLARES AMERICANOS / UNITED STATES DOLLAR"/>
    <s v="MIE MANNICHE"/>
    <s v="CALIFORNIA"/>
    <s v="ESTADOS UNIDOS EEUU"/>
    <n v="10"/>
    <n v="2019"/>
    <s v="SUMMER"/>
    <s v="SUMMER"/>
    <s v="SUMMER 2019"/>
    <s v="2018-2019"/>
    <n v="124"/>
    <x v="11"/>
  </r>
  <r>
    <x v="0"/>
    <n v="2019"/>
    <x v="7"/>
    <s v="AM"/>
    <s v="EEUU"/>
    <x v="0"/>
    <s v="SUMMER 2019"/>
    <s v="ACCESSORIES"/>
    <x v="170"/>
    <s v="DOLAR CANADIENSE / CANADIAN DOLLAR"/>
    <s v="STEPHANIE VITALI"/>
    <s v="ONTARIO"/>
    <s v="CANADA"/>
    <n v="60"/>
    <n v="2019"/>
    <s v="SUMMER"/>
    <s v="SUMMER"/>
    <s v="SUMMER 2019"/>
    <s v="2018-2019"/>
    <n v="1045.2169961372413"/>
    <x v="4"/>
  </r>
  <r>
    <x v="0"/>
    <n v="2019"/>
    <x v="7"/>
    <s v="AM"/>
    <s v="EEUU"/>
    <x v="0"/>
    <s v="SUMMER 2019"/>
    <s v="ACCESSORIES"/>
    <x v="370"/>
    <s v="DOLARES AMERICANOS / UNITED STATES DOLLAR"/>
    <s v="DENISE ARNETT"/>
    <s v="WASHINGTON"/>
    <s v="ESTADOS UNIDOS EEUU"/>
    <n v="2"/>
    <n v="2019"/>
    <s v="SUMMER"/>
    <s v="SUMMER"/>
    <s v="SUMMER 2019"/>
    <s v="2018-2019"/>
    <n v="18"/>
    <x v="14"/>
  </r>
  <r>
    <x v="0"/>
    <n v="2019"/>
    <x v="7"/>
    <s v="AM"/>
    <s v="EEUU"/>
    <x v="0"/>
    <s v="SUMMER 2019"/>
    <s v="ACCESSORIES"/>
    <x v="382"/>
    <s v="DOLARES AMERICANOS / UNITED STATES DOLLAR"/>
    <s v="DENISE ARNETT"/>
    <s v="UTAH"/>
    <s v="ESTADOS UNIDOS EEUU"/>
    <n v="15"/>
    <n v="2019"/>
    <s v="SUMMER"/>
    <s v="SUMMER"/>
    <s v="SUMMER 2019"/>
    <s v="2018-2019"/>
    <n v="234"/>
    <x v="14"/>
  </r>
  <r>
    <x v="0"/>
    <n v="2019"/>
    <x v="7"/>
    <s v="AM"/>
    <s v="EEUU"/>
    <x v="0"/>
    <s v="SUMMER 2019"/>
    <s v="ACCESSORIES"/>
    <x v="374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54"/>
    <x v="2"/>
  </r>
  <r>
    <x v="0"/>
    <n v="2019"/>
    <x v="7"/>
    <s v="AM"/>
    <s v="EEUU"/>
    <x v="0"/>
    <s v="SUMMER 2019"/>
    <s v="ACTIVE"/>
    <x v="381"/>
    <s v="DOLARES AMERICANOS / UNITED STATES DOLLAR"/>
    <s v="DENISE ARNETT"/>
    <s v="COLORADO"/>
    <s v="ESTADOS UNIDOS EEUU"/>
    <n v="4"/>
    <n v="2019"/>
    <s v="SUMMER"/>
    <s v="SUMMER"/>
    <s v="SUMMER 2019"/>
    <s v="2018-2019"/>
    <n v="152"/>
    <x v="14"/>
  </r>
  <r>
    <x v="0"/>
    <n v="2019"/>
    <x v="7"/>
    <s v="AM"/>
    <s v="EEUU"/>
    <x v="0"/>
    <s v="SUMMER 2019"/>
    <s v="KIDS"/>
    <x v="99"/>
    <s v="DOLARES AMERICANOS / UNITED STATES DOLLAR"/>
    <s v="DENISE ARNETT"/>
    <s v="UTAH"/>
    <s v="ESTADOS UNIDOS EEUU"/>
    <n v="40"/>
    <n v="2019"/>
    <s v="SUMMER"/>
    <s v="SUMMER"/>
    <s v="SUMMER 2019"/>
    <s v="2018-2019"/>
    <n v="1220.7499999999998"/>
    <x v="14"/>
  </r>
  <r>
    <x v="0"/>
    <n v="2019"/>
    <x v="7"/>
    <s v="AM"/>
    <s v="EEUU"/>
    <x v="0"/>
    <s v="SUMMER 2019"/>
    <s v="KIDS"/>
    <x v="190"/>
    <s v="DOLARES AMERICANOS / UNITED STATES DOLLAR"/>
    <s v="LAURA BONG"/>
    <s v="LOUISIANA"/>
    <s v="ESTADOS UNIDOS EEUU"/>
    <n v="25"/>
    <n v="2019"/>
    <s v="SUMMER"/>
    <s v="SUMMER"/>
    <s v="SUMMER 2019"/>
    <s v="2018-2019"/>
    <n v="791"/>
    <x v="6"/>
  </r>
  <r>
    <x v="0"/>
    <n v="2019"/>
    <x v="7"/>
    <s v="AM"/>
    <s v="EEUU"/>
    <x v="0"/>
    <s v="SUMMER 2019"/>
    <s v="KIDS"/>
    <x v="86"/>
    <s v="DOLARES AMERICANOS / UNITED STATES DOLLAR"/>
    <s v="JULIUS ORTIZ MALDONADO"/>
    <s v="PUERTO RICO"/>
    <s v="PUERTO RICO"/>
    <n v="30"/>
    <n v="2019"/>
    <s v="SUMMER"/>
    <s v="SUMMER"/>
    <s v="SUMMER 2019"/>
    <s v="2018-2019"/>
    <n v="992"/>
    <x v="15"/>
  </r>
  <r>
    <x v="0"/>
    <n v="2019"/>
    <x v="7"/>
    <s v="AM"/>
    <s v="EEUU"/>
    <x v="0"/>
    <s v="SUMMER 2019"/>
    <s v="KIDS"/>
    <x v="88"/>
    <s v="DOLARES AMERICANOS / UNITED STATES DOLLAR"/>
    <s v="BILL MILLER AND COMPANY"/>
    <s v="FLORIDA"/>
    <s v="ESTADOS UNIDOS EEUU"/>
    <n v="42"/>
    <n v="2019"/>
    <s v="SUMMER"/>
    <s v="SUMMER"/>
    <s v="SUMMER 2019"/>
    <s v="2018-2019"/>
    <n v="1358"/>
    <x v="2"/>
  </r>
  <r>
    <x v="0"/>
    <n v="2019"/>
    <x v="7"/>
    <s v="AM"/>
    <s v="EEUU"/>
    <x v="0"/>
    <s v="SUMMER 2019"/>
    <s v="KIDS"/>
    <x v="156"/>
    <s v="DOLARES AMERICANOS / UNITED STATES DOLLAR"/>
    <s v="LAURA BONG"/>
    <s v="CALIFORNIA"/>
    <s v="ESTADOS UNIDOS EEUU"/>
    <n v="22"/>
    <n v="2019"/>
    <s v="SUMMER"/>
    <s v="SUMMER"/>
    <s v="SUMMER 2019"/>
    <s v="2018-2019"/>
    <n v="720"/>
    <x v="6"/>
  </r>
  <r>
    <x v="0"/>
    <n v="2019"/>
    <x v="7"/>
    <s v="AM"/>
    <s v="EEUU"/>
    <x v="0"/>
    <s v="SUMMER 2019"/>
    <s v="KIDS"/>
    <x v="28"/>
    <s v="DOLARES AMERICANOS / UNITED STATES DOLLAR"/>
    <s v="PAIGE ALYSE STRAUGHAN"/>
    <s v="NEVADA"/>
    <s v="ESTADOS UNIDOS EEUU"/>
    <n v="106"/>
    <n v="2019"/>
    <s v="SUMMER"/>
    <s v="SUMMER"/>
    <s v="SUMMER 2019"/>
    <s v="2018-2019"/>
    <n v="3273.7000000000007"/>
    <x v="0"/>
  </r>
  <r>
    <x v="0"/>
    <n v="2019"/>
    <x v="7"/>
    <s v="AM"/>
    <s v="EEUU"/>
    <x v="0"/>
    <s v="SUMMER 2019"/>
    <s v="KIDS"/>
    <x v="96"/>
    <s v="DOLARES AMERICANOS / UNITED STATES DOLLAR"/>
    <s v="JULIUS ORTIZ MALDONADO"/>
    <s v="PUERTO RICO"/>
    <s v="PUERTO RICO"/>
    <n v="6"/>
    <n v="2019"/>
    <s v="SUMMER"/>
    <s v="SUMMER"/>
    <s v="SUMMER 2019"/>
    <s v="2018-2019"/>
    <n v="189"/>
    <x v="15"/>
  </r>
  <r>
    <x v="0"/>
    <n v="2019"/>
    <x v="7"/>
    <s v="AM"/>
    <s v="EEUU"/>
    <x v="0"/>
    <s v="SUMMER 2019"/>
    <s v="KIDS"/>
    <x v="224"/>
    <s v="DOLAR CANADIENSE / CANADIAN DOLLAR"/>
    <s v="JULIE BERTRAND"/>
    <s v="QUEBEC"/>
    <s v="CANADA"/>
    <n v="28"/>
    <n v="2019"/>
    <s v="SUMMER"/>
    <s v="SUMMER"/>
    <s v="SUMMER 2019"/>
    <s v="2018-2019"/>
    <n v="880.10300689237249"/>
    <x v="7"/>
  </r>
  <r>
    <x v="0"/>
    <n v="2019"/>
    <x v="7"/>
    <s v="AM"/>
    <s v="EEUU"/>
    <x v="0"/>
    <s v="SUMMER 2019"/>
    <s v="KIDS"/>
    <x v="181"/>
    <s v="DOLARES AMERICANOS / UNITED STATES DOLLAR"/>
    <s v="PHYLLIS POSNER"/>
    <s v="NEW MEXICO"/>
    <s v="ESTADOS UNIDOS EEUU"/>
    <n v="28"/>
    <n v="2019"/>
    <s v="SUMMER"/>
    <s v="SUMMER"/>
    <s v="SUMMER 2019"/>
    <s v="2018-2019"/>
    <n v="892"/>
    <x v="5"/>
  </r>
  <r>
    <x v="0"/>
    <n v="2019"/>
    <x v="7"/>
    <s v="AM"/>
    <s v="EEUU"/>
    <x v="0"/>
    <s v="SUMMER 2019"/>
    <s v="TRUNKS"/>
    <x v="156"/>
    <s v="DOLARES AMERICANOS / UNITED STATES DOLLAR"/>
    <s v="LAURA BONG"/>
    <s v="CALIFORNIA"/>
    <s v="ESTADOS UNIDOS EEUU"/>
    <n v="11"/>
    <n v="2019"/>
    <s v="SUMMER"/>
    <s v="SUMMER"/>
    <s v="SUMMER 2019"/>
    <s v="2018-2019"/>
    <n v="329.5"/>
    <x v="6"/>
  </r>
  <r>
    <x v="0"/>
    <n v="2019"/>
    <x v="7"/>
    <s v="AM"/>
    <s v="EEUU"/>
    <x v="0"/>
    <s v="SUMMER 2019"/>
    <s v="BEACHWEAR"/>
    <x v="85"/>
    <s v="DOLARES AMERICANOS / UNITED STATES DOLLAR"/>
    <s v="JUDITH ANN DEAL"/>
    <s v="HAWAII"/>
    <s v="ESTADOS UNIDOS EEUU"/>
    <n v="4"/>
    <n v="2019"/>
    <s v="SUMMER"/>
    <s v="SUMMER"/>
    <s v="SUMMER 2019"/>
    <s v="2018-2019"/>
    <n v="172"/>
    <x v="10"/>
  </r>
  <r>
    <x v="0"/>
    <n v="2019"/>
    <x v="7"/>
    <s v="AM"/>
    <s v="EEUU"/>
    <x v="0"/>
    <s v="SUMMER 2019"/>
    <s v="BEACHWEAR"/>
    <x v="22"/>
    <s v="DOLARES AMERICANOS / UNITED STATES DOLLAR"/>
    <s v="JUDITH ANN DEAL"/>
    <s v="HAWAII"/>
    <s v="ESTADOS UNIDOS EEUU"/>
    <n v="6"/>
    <n v="2019"/>
    <s v="SUMMER"/>
    <s v="SUMMER"/>
    <s v="SUMMER 2019"/>
    <s v="2018-2019"/>
    <n v="238"/>
    <x v="10"/>
  </r>
  <r>
    <x v="0"/>
    <n v="2019"/>
    <x v="7"/>
    <s v="AM"/>
    <s v="EEUU"/>
    <x v="0"/>
    <s v="SUMMER 2019"/>
    <s v="BEACHWEAR"/>
    <x v="190"/>
    <s v="DOLARES AMERICANOS / UNITED STATES DOLLAR"/>
    <s v="LAURA BONG"/>
    <s v="LOUISIANA"/>
    <s v="ESTADOS UNIDOS EEUU"/>
    <n v="8"/>
    <n v="2019"/>
    <s v="SUMMER"/>
    <s v="SUMMER"/>
    <s v="SUMMER 2019"/>
    <s v="2018-2019"/>
    <n v="322"/>
    <x v="6"/>
  </r>
  <r>
    <x v="0"/>
    <n v="2019"/>
    <x v="7"/>
    <s v="AM"/>
    <s v="EEUU"/>
    <x v="0"/>
    <s v="SUMMER 2019"/>
    <s v="BEACHWEAR"/>
    <x v="191"/>
    <s v="DOLAR CANADIENSE / CANADIAN DOLLAR"/>
    <s v="JULIE BERTRAND"/>
    <s v="QUEBEC"/>
    <s v="CANADA"/>
    <n v="3"/>
    <n v="2019"/>
    <s v="SUMMER"/>
    <s v="SUMMER"/>
    <s v="SUMMER 2019"/>
    <s v="2018-2019"/>
    <n v="118.15496478073163"/>
    <x v="7"/>
  </r>
  <r>
    <x v="0"/>
    <n v="2019"/>
    <x v="7"/>
    <s v="AM"/>
    <s v="EEUU"/>
    <x v="0"/>
    <s v="SUMMER 2019"/>
    <s v="BEACHWEAR"/>
    <x v="121"/>
    <s v="DOLARES AMERICANOS / UNITED STATES DOLLAR"/>
    <s v="JUDITH ANN DEAL"/>
    <s v="HAWAII"/>
    <s v="ESTADOS UNIDOS EEUU"/>
    <n v="10"/>
    <n v="2019"/>
    <s v="SUMMER"/>
    <s v="SUMMER"/>
    <s v="SUMMER 2019"/>
    <s v="2018-2019"/>
    <n v="422"/>
    <x v="10"/>
  </r>
  <r>
    <x v="0"/>
    <n v="2019"/>
    <x v="7"/>
    <s v="AM"/>
    <s v="EEUU"/>
    <x v="0"/>
    <s v="SUMMER 2019"/>
    <s v="BEACHWEAR"/>
    <x v="24"/>
    <s v="DOLARES AMERICANOS / UNITED STATES DOLLAR"/>
    <s v="MIE MANNICHE"/>
    <s v="CALIFORNIA"/>
    <s v="ESTADOS UNIDOS EEUU"/>
    <n v="2"/>
    <n v="2019"/>
    <s v="SUMMER"/>
    <s v="SUMMER"/>
    <s v="SUMMER 2019"/>
    <s v="2018-2019"/>
    <n v="66"/>
    <x v="11"/>
  </r>
  <r>
    <x v="0"/>
    <n v="2019"/>
    <x v="7"/>
    <s v="AM"/>
    <s v="EEUU"/>
    <x v="0"/>
    <s v="SUMMER 2019"/>
    <s v="BEACHWEAR"/>
    <x v="100"/>
    <s v="DOLAR CANADIENSE / CANADIAN DOLLAR"/>
    <s v="JULIE BERTRAND"/>
    <s v="QUEBEC"/>
    <s v="CANADA"/>
    <n v="5"/>
    <n v="2019"/>
    <s v="SUMMER"/>
    <s v="SUMMER"/>
    <s v="SUMMER 2019"/>
    <s v="2018-2019"/>
    <n v="219.64704991289858"/>
    <x v="7"/>
  </r>
  <r>
    <x v="0"/>
    <n v="2019"/>
    <x v="7"/>
    <s v="AM"/>
    <s v="EEUU"/>
    <x v="0"/>
    <s v="SUMMER 2019"/>
    <s v="BEACHWEAR"/>
    <x v="123"/>
    <s v="DOLARES AMERICANOS / UNITED STATES DOLLAR"/>
    <s v="JUDITH ANN DEAL"/>
    <s v="HAWAII"/>
    <s v="ESTADOS UNIDOS EEUU"/>
    <n v="5"/>
    <n v="2019"/>
    <s v="SUMMER"/>
    <s v="SUMMER"/>
    <s v="SUMMER 2019"/>
    <s v="2018-2019"/>
    <n v="205"/>
    <x v="10"/>
  </r>
  <r>
    <x v="0"/>
    <n v="2019"/>
    <x v="7"/>
    <s v="AM"/>
    <s v="EEUU"/>
    <x v="0"/>
    <s v="SUMMER 2019"/>
    <s v="BEACHWEAR"/>
    <x v="233"/>
    <s v="DOLARES AMERICANOS / UNITED STATES DOLLAR"/>
    <s v="HOLLY SALES INC."/>
    <s v="MINNESOTA"/>
    <s v="ESTADOS UNIDOS EEUU"/>
    <n v="14"/>
    <n v="2019"/>
    <s v="SUMMER"/>
    <s v="SUMMER"/>
    <s v="SUMMER 2019"/>
    <s v="2018-2019"/>
    <n v="582"/>
    <x v="8"/>
  </r>
  <r>
    <x v="0"/>
    <n v="2019"/>
    <x v="7"/>
    <s v="AM"/>
    <s v="EEUU"/>
    <x v="0"/>
    <s v="SUMMER 2019"/>
    <s v="BEACHWEAR"/>
    <x v="55"/>
    <s v="DOLARES AMERICANOS / UNITED STATES DOLLAR"/>
    <s v="PAIGE ALYSE STRAUGHAN"/>
    <s v="WASHINGTON"/>
    <s v="ESTADOS UNIDOS EEUU"/>
    <n v="145"/>
    <n v="2019"/>
    <s v="SUMMER"/>
    <s v="SUMMER"/>
    <s v="SUMMER 2019"/>
    <s v="2018-2019"/>
    <n v="4402.2"/>
    <x v="0"/>
  </r>
  <r>
    <x v="0"/>
    <n v="2019"/>
    <x v="7"/>
    <s v="AM"/>
    <s v="EEUU"/>
    <x v="0"/>
    <s v="SUMMER 2019"/>
    <s v="BEACHWEAR"/>
    <x v="156"/>
    <s v="DOLARES AMERICANOS / UNITED STATES DOLLAR"/>
    <s v="LAURA BONG"/>
    <s v="CALIFORNIA"/>
    <s v="ESTADOS UNIDOS EEUU"/>
    <n v="3"/>
    <n v="2019"/>
    <s v="SUMMER"/>
    <s v="SUMMER"/>
    <s v="SUMMER 2019"/>
    <s v="2018-2019"/>
    <n v="123"/>
    <x v="6"/>
  </r>
  <r>
    <x v="0"/>
    <n v="2019"/>
    <x v="7"/>
    <s v="AM"/>
    <s v="EEUU"/>
    <x v="0"/>
    <s v="SUMMER 2019"/>
    <s v="BEACHWEAR"/>
    <x v="89"/>
    <s v="DOLARES AMERICANOS / UNITED STATES DOLLAR"/>
    <s v="BILL MILLER AND COMPANY"/>
    <s v="FLORIDA"/>
    <s v="ESTADOS UNIDOS EEUU"/>
    <n v="89"/>
    <n v="2019"/>
    <s v="SUMMER"/>
    <s v="SUMMER"/>
    <s v="SUMMER 2019"/>
    <s v="2018-2019"/>
    <n v="2467.0800000000004"/>
    <x v="2"/>
  </r>
  <r>
    <x v="0"/>
    <n v="2019"/>
    <x v="7"/>
    <s v="AM"/>
    <s v="EEUU"/>
    <x v="0"/>
    <s v="SUMMER 2019"/>
    <s v="BEACHWEAR"/>
    <x v="124"/>
    <s v="DOLARES AMERICANOS / UNITED STATES DOLLAR"/>
    <s v="JUDITH ANN DEAL"/>
    <s v="HAWAII"/>
    <s v="ESTADOS UNIDOS EEUU"/>
    <n v="10"/>
    <n v="2019"/>
    <s v="SUMMER"/>
    <s v="SUMMER"/>
    <s v="SUMMER 2019"/>
    <s v="2018-2019"/>
    <n v="422"/>
    <x v="10"/>
  </r>
  <r>
    <x v="0"/>
    <n v="2019"/>
    <x v="7"/>
    <s v="AM"/>
    <s v="EEUU"/>
    <x v="0"/>
    <s v="SUMMER 2019"/>
    <s v="BEACHWEAR"/>
    <x v="359"/>
    <s v="DOLARES AMERICANOS / UNITED STATES DOLLAR"/>
    <s v="LAURA BONG"/>
    <s v="TEXAS"/>
    <s v="ESTADOS UNIDOS EEUU"/>
    <n v="20"/>
    <n v="2019"/>
    <s v="SUMMER"/>
    <s v="SUMMER"/>
    <s v="SUMMER 2019"/>
    <s v="2018-2019"/>
    <n v="820"/>
    <x v="6"/>
  </r>
  <r>
    <x v="0"/>
    <n v="2019"/>
    <x v="7"/>
    <s v="AM"/>
    <s v="EEUU"/>
    <x v="0"/>
    <s v="SUMMER 2019"/>
    <s v="BEACHWEAR"/>
    <x v="19"/>
    <s v="DOLARES AMERICANOS / UNITED STATES DOLLAR"/>
    <s v="HOLLY SALES INC."/>
    <s v="OHIO"/>
    <s v="ESTADOS UNIDOS EEUU"/>
    <n v="4"/>
    <n v="2019"/>
    <s v="SUMMER"/>
    <s v="SUMMER"/>
    <s v="SUMMER 2019"/>
    <s v="2018-2019"/>
    <n v="132"/>
    <x v="8"/>
  </r>
  <r>
    <x v="0"/>
    <n v="2019"/>
    <x v="7"/>
    <s v="AM"/>
    <s v="EEUU"/>
    <x v="0"/>
    <s v="SUMMER 2019"/>
    <s v="BEACHWEAR"/>
    <x v="91"/>
    <s v="DOLARES AMERICANOS / UNITED STATES DOLLAR"/>
    <s v="JUDITH ANN DEAL"/>
    <s v="HAWAII"/>
    <s v="ESTADOS UNIDOS EEUU"/>
    <n v="4"/>
    <n v="2019"/>
    <s v="SUMMER"/>
    <s v="SUMMER"/>
    <s v="SUMMER 2019"/>
    <s v="2018-2019"/>
    <n v="172"/>
    <x v="10"/>
  </r>
  <r>
    <x v="0"/>
    <n v="2019"/>
    <x v="7"/>
    <s v="AM"/>
    <s v="EEUU"/>
    <x v="0"/>
    <s v="SUMMER 2019"/>
    <s v="BEACHWEAR"/>
    <x v="28"/>
    <s v="DOLARES AMERICANOS / UNITED STATES DOLLAR"/>
    <s v="PAIGE ALYSE STRAUGHAN"/>
    <s v="NEVADA"/>
    <s v="ESTADOS UNIDOS EEUU"/>
    <n v="41"/>
    <n v="2019"/>
    <s v="SUMMER"/>
    <s v="SUMMER"/>
    <s v="SUMMER 2019"/>
    <s v="2018-2019"/>
    <n v="1268.08"/>
    <x v="0"/>
  </r>
  <r>
    <x v="0"/>
    <n v="2019"/>
    <x v="7"/>
    <s v="AM"/>
    <s v="EEUU"/>
    <x v="0"/>
    <s v="SUMMER 2019"/>
    <s v="BEACHWEAR"/>
    <x v="72"/>
    <s v="DOLARES AMERICANOS / UNITED STATES DOLLAR"/>
    <s v="PAIGE ALYSE STRAUGHAN"/>
    <s v="ONTARIO"/>
    <s v="CANADA"/>
    <n v="50"/>
    <n v="2019"/>
    <s v="SUMMER"/>
    <s v="SUMMER"/>
    <s v="SUMMER 2019"/>
    <s v="2018-2019"/>
    <n v="1517.9999999999998"/>
    <x v="0"/>
  </r>
  <r>
    <x v="0"/>
    <n v="2019"/>
    <x v="7"/>
    <s v="AM"/>
    <s v="EEUU"/>
    <x v="0"/>
    <s v="SUMMER 2019"/>
    <s v="BEACHWEAR"/>
    <x v="163"/>
    <s v="DOLARES AMERICANOS / UNITED STATES DOLLAR"/>
    <s v="BILL MILLER AND COMPANY"/>
    <s v="FLORIDA"/>
    <s v="ESTADOS UNIDOS EEUU"/>
    <n v="4"/>
    <n v="2019"/>
    <s v="SUMMER"/>
    <s v="SUMMER"/>
    <s v="SUMMER 2019"/>
    <s v="2018-2019"/>
    <n v="132"/>
    <x v="2"/>
  </r>
  <r>
    <x v="0"/>
    <n v="2019"/>
    <x v="7"/>
    <s v="AM"/>
    <s v="EEUU"/>
    <x v="0"/>
    <s v="SUMMER 2019"/>
    <s v="BEACHWEAR"/>
    <x v="239"/>
    <s v="DOLARES AMERICANOS / UNITED STATES DOLLAR"/>
    <s v="ANITA M. HOPKINS"/>
    <s v="PENNSYLVANIA"/>
    <s v="ESTADOS UNIDOS EEUU"/>
    <n v="1"/>
    <n v="2019"/>
    <s v="SUMMER"/>
    <s v="SUMMER"/>
    <s v="SUMMER 2019"/>
    <s v="2018-2019"/>
    <n v="49.14"/>
    <x v="1"/>
  </r>
  <r>
    <x v="0"/>
    <n v="2019"/>
    <x v="7"/>
    <s v="AM"/>
    <s v="EEUU"/>
    <x v="0"/>
    <s v="SUMMER 2019"/>
    <s v="BEACHWEAR"/>
    <x v="285"/>
    <s v="DOLARES AMERICANOS / UNITED STATES DOLLAR"/>
    <s v="JULIUS ORTIZ MALDONADO"/>
    <s v="PUERTO RICO"/>
    <s v="PUERTO RICO"/>
    <n v="35"/>
    <n v="2019"/>
    <s v="SUMMER"/>
    <s v="SUMMER"/>
    <s v="SUMMER 2019"/>
    <s v="2018-2019"/>
    <n v="1371"/>
    <x v="15"/>
  </r>
  <r>
    <x v="0"/>
    <n v="2019"/>
    <x v="7"/>
    <s v="AM"/>
    <s v="EEUU"/>
    <x v="0"/>
    <s v="SUMMER 2019"/>
    <s v="BEACHWEAR"/>
    <x v="17"/>
    <s v="DOLARES AMERICANOS / UNITED STATES DOLLAR"/>
    <s v="LAURA BONG"/>
    <s v="MISSISSIPPI"/>
    <s v="ESTADOS UNIDOS EEUU"/>
    <n v="2"/>
    <n v="2019"/>
    <s v="SUMMER"/>
    <s v="SUMMER"/>
    <s v="SUMMER 2019"/>
    <s v="2018-2019"/>
    <n v="92"/>
    <x v="6"/>
  </r>
  <r>
    <x v="0"/>
    <n v="2019"/>
    <x v="7"/>
    <s v="AM"/>
    <s v="EEUU"/>
    <x v="0"/>
    <s v="SUMMER 2019"/>
    <s v="BEACHWEAR"/>
    <x v="245"/>
    <s v="DOLAR CANADIENSE / CANADIAN DOLLAR"/>
    <s v="STEPHANIE VITALI"/>
    <s v="ONTARIO"/>
    <s v="CANADA"/>
    <n v="6"/>
    <n v="2019"/>
    <s v="SUMMER"/>
    <s v="SUMMER"/>
    <s v="SUMMER 2019"/>
    <s v="2018-2019"/>
    <n v="274.93751420131787"/>
    <x v="4"/>
  </r>
  <r>
    <x v="0"/>
    <n v="2019"/>
    <x v="7"/>
    <s v="AM"/>
    <s v="EEUU"/>
    <x v="0"/>
    <s v="SUMMER 2019"/>
    <s v="BEACHWEAR"/>
    <x v="170"/>
    <s v="DOLAR CANADIENSE / CANADIAN DOLLAR"/>
    <s v="STEPHANIE VITALI"/>
    <s v="ONTARIO"/>
    <s v="CANADA"/>
    <n v="33"/>
    <n v="2019"/>
    <s v="SUMMER"/>
    <s v="SUMMER"/>
    <s v="SUMMER 2019"/>
    <s v="2018-2019"/>
    <n v="1374.6875710065899"/>
    <x v="4"/>
  </r>
  <r>
    <x v="0"/>
    <n v="2019"/>
    <x v="7"/>
    <s v="AM"/>
    <s v="EEUU"/>
    <x v="0"/>
    <s v="SUMMER 2019"/>
    <s v="BEACHWEAR"/>
    <x v="61"/>
    <s v="DOLARES AMERICANOS / UNITED STATES DOLLAR"/>
    <s v="DENISE ARNETT"/>
    <s v="COLORADO"/>
    <s v="ESTADOS UNIDOS EEUU"/>
    <n v="21"/>
    <n v="2019"/>
    <s v="SUMMER"/>
    <s v="SUMMER"/>
    <s v="SUMMER 2019"/>
    <s v="2018-2019"/>
    <n v="933"/>
    <x v="14"/>
  </r>
  <r>
    <x v="0"/>
    <n v="2019"/>
    <x v="7"/>
    <s v="AM"/>
    <s v="EEUU"/>
    <x v="0"/>
    <s v="SUMMER 2019"/>
    <s v="BEACHWEAR"/>
    <x v="67"/>
    <s v="DOLARES AMERICANOS / UNITED STATES DOLLAR"/>
    <s v="DENISE ARNETT"/>
    <s v="COLORADO"/>
    <s v="ESTADOS UNIDOS EEUU"/>
    <n v="21"/>
    <n v="2019"/>
    <s v="SUMMER"/>
    <s v="SUMMER"/>
    <s v="SUMMER 2019"/>
    <s v="2018-2019"/>
    <n v="933"/>
    <x v="14"/>
  </r>
  <r>
    <x v="0"/>
    <n v="2019"/>
    <x v="7"/>
    <s v="AM"/>
    <s v="EEUU"/>
    <x v="0"/>
    <s v="SUMMER 2019"/>
    <s v="BEACHWEAR"/>
    <x v="70"/>
    <s v="DOLARES AMERICANOS / UNITED STATES DOLLAR"/>
    <s v="DENISE ARNETT"/>
    <s v="COLORADO"/>
    <s v="ESTADOS UNIDOS EEUU"/>
    <n v="21"/>
    <n v="2019"/>
    <s v="SUMMER"/>
    <s v="SUMMER"/>
    <s v="SUMMER 2019"/>
    <s v="2018-2019"/>
    <n v="933"/>
    <x v="14"/>
  </r>
  <r>
    <x v="0"/>
    <n v="2019"/>
    <x v="7"/>
    <s v="AM"/>
    <s v="EEUU"/>
    <x v="0"/>
    <s v="HIGH SUMMER 2019"/>
    <s v="SWIMWEAR"/>
    <x v="174"/>
    <s v="DOLARES AMERICANOS / UNITED STATES DOLLAR"/>
    <s v="KELLY MICHELLE ELLINGSON"/>
    <s v="HAWAII"/>
    <s v="ESTADOS UNIDOS EEUU"/>
    <n v="26"/>
    <n v="2019"/>
    <s v="HIGH SUMMER"/>
    <s v="HIGH SUMMER"/>
    <s v="HIGH SUMMER 2019"/>
    <s v="2018-2019"/>
    <n v="262"/>
    <x v="9"/>
  </r>
  <r>
    <x v="0"/>
    <n v="2019"/>
    <x v="7"/>
    <s v="AM"/>
    <s v="EEUU"/>
    <x v="0"/>
    <s v="HIGH SUMMER 2019"/>
    <s v="SWIMWEAR"/>
    <x v="175"/>
    <s v="DOLARES AMERICANOS / UNITED STATES DOLLAR"/>
    <s v="KELLY MICHELLE ELLINGSON"/>
    <s v="QUEBEC"/>
    <s v="CANADA"/>
    <n v="26"/>
    <n v="2019"/>
    <s v="HIGH SUMMER"/>
    <s v="HIGH SUMMER"/>
    <s v="HIGH SUMMER 2019"/>
    <s v="2018-2019"/>
    <n v="262"/>
    <x v="9"/>
  </r>
  <r>
    <x v="0"/>
    <n v="2019"/>
    <x v="7"/>
    <s v="AM"/>
    <s v="EEUU"/>
    <x v="0"/>
    <s v="HIGH SUMMER 2019"/>
    <s v="SWIMWEAR"/>
    <x v="176"/>
    <s v="DOLARES AMERICANOS / UNITED STATES DOLLAR"/>
    <s v="KELLY MICHELLE ELLINGSON"/>
    <s v="ONTARIO"/>
    <s v="CANADA"/>
    <n v="26"/>
    <n v="2019"/>
    <s v="HIGH SUMMER"/>
    <s v="HIGH SUMMER"/>
    <s v="HIGH SUMMER 2019"/>
    <s v="2018-2019"/>
    <n v="262"/>
    <x v="9"/>
  </r>
  <r>
    <x v="0"/>
    <n v="2019"/>
    <x v="7"/>
    <s v="AM"/>
    <s v="EEUU"/>
    <x v="0"/>
    <s v="HIGH SUMMER 2019"/>
    <s v="SWIMWEAR"/>
    <x v="140"/>
    <s v="DOLARES AMERICANOS / UNITED STATES DOLLAR"/>
    <s v="KELLY MICHELLE ELLINGSON"/>
    <s v="MINNESOTA"/>
    <s v="ESTADOS UNIDOS EEUU"/>
    <n v="26"/>
    <n v="2019"/>
    <s v="HIGH SUMMER"/>
    <s v="HIGH SUMMER"/>
    <s v="HIGH SUMMER 2019"/>
    <s v="2018-2019"/>
    <n v="262"/>
    <x v="9"/>
  </r>
  <r>
    <x v="0"/>
    <n v="2019"/>
    <x v="7"/>
    <s v="AM"/>
    <s v="EEUU"/>
    <x v="0"/>
    <s v="HIGH SUMMER 2019"/>
    <s v="SWIMWEAR"/>
    <x v="177"/>
    <s v="DOLARES AMERICANOS / UNITED STATES DOLLAR"/>
    <s v="KELLY MICHELLE ELLINGSON"/>
    <s v="FLORIDA"/>
    <s v="ESTADOS UNIDOS EEUU"/>
    <n v="26"/>
    <n v="2019"/>
    <s v="HIGH SUMMER"/>
    <s v="HIGH SUMMER"/>
    <s v="HIGH SUMMER 2019"/>
    <s v="2018-2019"/>
    <n v="262"/>
    <x v="9"/>
  </r>
  <r>
    <x v="0"/>
    <n v="2019"/>
    <x v="7"/>
    <s v="AM"/>
    <s v="EEUU"/>
    <x v="0"/>
    <s v="HIGH SUMMER 2019"/>
    <s v="SWIMWEAR"/>
    <x v="143"/>
    <s v="DOLARES AMERICANOS / UNITED STATES DOLLAR"/>
    <s v="KELLY MICHELLE ELLINGSON"/>
    <s v="NEW YORK"/>
    <s v="ESTADOS UNIDOS EEUU"/>
    <n v="26"/>
    <n v="2019"/>
    <s v="HIGH SUMMER"/>
    <s v="HIGH SUMMER"/>
    <s v="HIGH SUMMER 2019"/>
    <s v="2018-2019"/>
    <n v="262"/>
    <x v="9"/>
  </r>
  <r>
    <x v="0"/>
    <n v="2019"/>
    <x v="7"/>
    <s v="AM"/>
    <s v="EEUU"/>
    <x v="0"/>
    <s v="HIGH SUMMER 2019"/>
    <s v="SWIMWEAR"/>
    <x v="20"/>
    <s v="DOLARES AMERICANOS / UNITED STATES DOLLAR"/>
    <s v="KELLY MICHELLE ELLINGSON"/>
    <s v="CALIFORNIA"/>
    <s v="ESTADOS UNIDOS EEUU"/>
    <n v="26"/>
    <n v="2019"/>
    <s v="HIGH SUMMER"/>
    <s v="HIGH SUMMER"/>
    <s v="HIGH SUMMER 2019"/>
    <s v="2018-2019"/>
    <n v="131"/>
    <x v="9"/>
  </r>
  <r>
    <x v="0"/>
    <n v="2019"/>
    <x v="7"/>
    <s v="AM"/>
    <s v="EEUU"/>
    <x v="0"/>
    <s v="HIGH SUMMER 2019"/>
    <s v="SWIMWEAR"/>
    <x v="178"/>
    <s v="DOLARES AMERICANOS / UNITED STATES DOLLAR"/>
    <s v="KELLY MICHELLE ELLINGSON"/>
    <s v="TEXAS"/>
    <s v="ESTADOS UNIDOS EEUU"/>
    <n v="26"/>
    <n v="2019"/>
    <s v="HIGH SUMMER"/>
    <s v="HIGH SUMMER"/>
    <s v="HIGH SUMMER 2019"/>
    <s v="2018-2019"/>
    <n v="131"/>
    <x v="9"/>
  </r>
  <r>
    <x v="0"/>
    <n v="2019"/>
    <x v="7"/>
    <s v="AM"/>
    <s v="EEUU"/>
    <x v="0"/>
    <s v="HIGH SUMMER 2019"/>
    <s v="SWIMWEAR"/>
    <x v="179"/>
    <s v="DOLARES AMERICANOS / UNITED STATES DOLLAR"/>
    <s v="KELLY MICHELLE ELLINGSON"/>
    <s v="COLORADO"/>
    <s v="ESTADOS UNIDOS EEUU"/>
    <n v="26"/>
    <n v="2019"/>
    <s v="HIGH SUMMER"/>
    <s v="HIGH SUMMER"/>
    <s v="HIGH SUMMER 2019"/>
    <s v="2018-2019"/>
    <n v="131"/>
    <x v="9"/>
  </r>
  <r>
    <x v="0"/>
    <n v="2019"/>
    <x v="7"/>
    <s v="AM"/>
    <s v="EEUU"/>
    <x v="0"/>
    <s v="HIGH SUMMER 2019"/>
    <s v="ACCESSORIES"/>
    <x v="174"/>
    <s v="DOLARES AMERICANOS / UNITED STATES DOLLAR"/>
    <s v="KELLY MICHELLE ELLINGSON"/>
    <s v="HAWAII"/>
    <s v="ESTADOS UNIDOS EEUU"/>
    <n v="3"/>
    <n v="2019"/>
    <s v="HIGH SUMMER"/>
    <s v="HIGH SUMMER"/>
    <s v="HIGH SUMMER 2019"/>
    <s v="2018-2019"/>
    <n v="28"/>
    <x v="9"/>
  </r>
  <r>
    <x v="0"/>
    <n v="2019"/>
    <x v="7"/>
    <s v="AM"/>
    <s v="EEUU"/>
    <x v="0"/>
    <s v="HIGH SUMMER 2019"/>
    <s v="ACCESSORIES"/>
    <x v="175"/>
    <s v="DOLARES AMERICANOS / UNITED STATES DOLLAR"/>
    <s v="KELLY MICHELLE ELLINGSON"/>
    <s v="QUEBEC"/>
    <s v="CANADA"/>
    <n v="3"/>
    <n v="2019"/>
    <s v="HIGH SUMMER"/>
    <s v="HIGH SUMMER"/>
    <s v="HIGH SUMMER 2019"/>
    <s v="2018-2019"/>
    <n v="28"/>
    <x v="9"/>
  </r>
  <r>
    <x v="0"/>
    <n v="2019"/>
    <x v="7"/>
    <s v="AM"/>
    <s v="EEUU"/>
    <x v="0"/>
    <s v="HIGH SUMMER 2019"/>
    <s v="ACCESSORIES"/>
    <x v="176"/>
    <s v="DOLARES AMERICANOS / UNITED STATES DOLLAR"/>
    <s v="KELLY MICHELLE ELLINGSON"/>
    <s v="ONTARIO"/>
    <s v="CANADA"/>
    <n v="3"/>
    <n v="2019"/>
    <s v="HIGH SUMMER"/>
    <s v="HIGH SUMMER"/>
    <s v="HIGH SUMMER 2019"/>
    <s v="2018-2019"/>
    <n v="28"/>
    <x v="9"/>
  </r>
  <r>
    <x v="0"/>
    <n v="2019"/>
    <x v="7"/>
    <s v="AM"/>
    <s v="EEUU"/>
    <x v="0"/>
    <s v="HIGH SUMMER 2019"/>
    <s v="ACCESSORIES"/>
    <x v="140"/>
    <s v="DOLARES AMERICANOS / UNITED STATES DOLLAR"/>
    <s v="KELLY MICHELLE ELLINGSON"/>
    <s v="MINNESOTA"/>
    <s v="ESTADOS UNIDOS EEUU"/>
    <n v="3"/>
    <n v="2019"/>
    <s v="HIGH SUMMER"/>
    <s v="HIGH SUMMER"/>
    <s v="HIGH SUMMER 2019"/>
    <s v="2018-2019"/>
    <n v="28"/>
    <x v="9"/>
  </r>
  <r>
    <x v="0"/>
    <n v="2019"/>
    <x v="7"/>
    <s v="AM"/>
    <s v="EEUU"/>
    <x v="0"/>
    <s v="HIGH SUMMER 2019"/>
    <s v="ACCESSORIES"/>
    <x v="177"/>
    <s v="DOLARES AMERICANOS / UNITED STATES DOLLAR"/>
    <s v="KELLY MICHELLE ELLINGSON"/>
    <s v="FLORIDA"/>
    <s v="ESTADOS UNIDOS EEUU"/>
    <n v="3"/>
    <n v="2019"/>
    <s v="HIGH SUMMER"/>
    <s v="HIGH SUMMER"/>
    <s v="HIGH SUMMER 2019"/>
    <s v="2018-2019"/>
    <n v="28"/>
    <x v="9"/>
  </r>
  <r>
    <x v="0"/>
    <n v="2019"/>
    <x v="7"/>
    <s v="AM"/>
    <s v="EEUU"/>
    <x v="0"/>
    <s v="HIGH SUMMER 2019"/>
    <s v="ACCESSORIES"/>
    <x v="143"/>
    <s v="DOLARES AMERICANOS / UNITED STATES DOLLAR"/>
    <s v="KELLY MICHELLE ELLINGSON"/>
    <s v="NEW YORK"/>
    <s v="ESTADOS UNIDOS EEUU"/>
    <n v="3"/>
    <n v="2019"/>
    <s v="HIGH SUMMER"/>
    <s v="HIGH SUMMER"/>
    <s v="HIGH SUMMER 2019"/>
    <s v="2018-2019"/>
    <n v="28"/>
    <x v="9"/>
  </r>
  <r>
    <x v="0"/>
    <n v="2019"/>
    <x v="7"/>
    <s v="AM"/>
    <s v="EEUU"/>
    <x v="0"/>
    <s v="HIGH SUMMER 2019"/>
    <s v="ACCESSORIES"/>
    <x v="20"/>
    <s v="DOLARES AMERICANOS / UNITED STATES DOLLAR"/>
    <s v="KELLY MICHELLE ELLINGSON"/>
    <s v="CALIFORNIA"/>
    <s v="ESTADOS UNIDOS EEUU"/>
    <n v="3"/>
    <n v="2019"/>
    <s v="HIGH SUMMER"/>
    <s v="HIGH SUMMER"/>
    <s v="HIGH SUMMER 2019"/>
    <s v="2018-2019"/>
    <n v="14"/>
    <x v="9"/>
  </r>
  <r>
    <x v="0"/>
    <n v="2019"/>
    <x v="7"/>
    <s v="AM"/>
    <s v="EEUU"/>
    <x v="0"/>
    <s v="HIGH SUMMER 2019"/>
    <s v="ACCESSORIES"/>
    <x v="178"/>
    <s v="DOLARES AMERICANOS / UNITED STATES DOLLAR"/>
    <s v="KELLY MICHELLE ELLINGSON"/>
    <s v="TEXAS"/>
    <s v="ESTADOS UNIDOS EEUU"/>
    <n v="3"/>
    <n v="2019"/>
    <s v="HIGH SUMMER"/>
    <s v="HIGH SUMMER"/>
    <s v="HIGH SUMMER 2019"/>
    <s v="2018-2019"/>
    <n v="14"/>
    <x v="9"/>
  </r>
  <r>
    <x v="0"/>
    <n v="2019"/>
    <x v="7"/>
    <s v="AM"/>
    <s v="EEUU"/>
    <x v="0"/>
    <s v="HIGH SUMMER 2019"/>
    <s v="ACCESSORIES"/>
    <x v="179"/>
    <s v="DOLARES AMERICANOS / UNITED STATES DOLLAR"/>
    <s v="KELLY MICHELLE ELLINGSON"/>
    <s v="COLORADO"/>
    <s v="ESTADOS UNIDOS EEUU"/>
    <n v="3"/>
    <n v="2019"/>
    <s v="HIGH SUMMER"/>
    <s v="HIGH SUMMER"/>
    <s v="HIGH SUMMER 2019"/>
    <s v="2018-2019"/>
    <n v="14"/>
    <x v="9"/>
  </r>
  <r>
    <x v="0"/>
    <n v="2019"/>
    <x v="7"/>
    <s v="AM"/>
    <s v="EEUU"/>
    <x v="0"/>
    <s v="HIGH SUMMER 2019"/>
    <s v="BEACHWEAR"/>
    <x v="174"/>
    <s v="DOLARES AMERICANOS / UNITED STATES DOLLAR"/>
    <s v="KELLY MICHELLE ELLINGSON"/>
    <s v="HAWAII"/>
    <s v="ESTADOS UNIDOS EEUU"/>
    <n v="8"/>
    <n v="2019"/>
    <s v="HIGH SUMMER"/>
    <s v="HIGH SUMMER"/>
    <s v="HIGH SUMMER 2019"/>
    <s v="2018-2019"/>
    <n v="117"/>
    <x v="9"/>
  </r>
  <r>
    <x v="0"/>
    <n v="2019"/>
    <x v="7"/>
    <s v="AM"/>
    <s v="EEUU"/>
    <x v="0"/>
    <s v="HIGH SUMMER 2019"/>
    <s v="BEACHWEAR"/>
    <x v="175"/>
    <s v="DOLARES AMERICANOS / UNITED STATES DOLLAR"/>
    <s v="KELLY MICHELLE ELLINGSON"/>
    <s v="QUEBEC"/>
    <s v="CANADA"/>
    <n v="8"/>
    <n v="2019"/>
    <s v="HIGH SUMMER"/>
    <s v="HIGH SUMMER"/>
    <s v="HIGH SUMMER 2019"/>
    <s v="2018-2019"/>
    <n v="117"/>
    <x v="9"/>
  </r>
  <r>
    <x v="0"/>
    <n v="2019"/>
    <x v="7"/>
    <s v="AM"/>
    <s v="EEUU"/>
    <x v="0"/>
    <s v="HIGH SUMMER 2019"/>
    <s v="BEACHWEAR"/>
    <x v="176"/>
    <s v="DOLARES AMERICANOS / UNITED STATES DOLLAR"/>
    <s v="KELLY MICHELLE ELLINGSON"/>
    <s v="ONTARIO"/>
    <s v="CANADA"/>
    <n v="8"/>
    <n v="2019"/>
    <s v="HIGH SUMMER"/>
    <s v="HIGH SUMMER"/>
    <s v="HIGH SUMMER 2019"/>
    <s v="2018-2019"/>
    <n v="117"/>
    <x v="9"/>
  </r>
  <r>
    <x v="0"/>
    <n v="2019"/>
    <x v="7"/>
    <s v="AM"/>
    <s v="EEUU"/>
    <x v="0"/>
    <s v="HIGH SUMMER 2019"/>
    <s v="BEACHWEAR"/>
    <x v="140"/>
    <s v="DOLARES AMERICANOS / UNITED STATES DOLLAR"/>
    <s v="KELLY MICHELLE ELLINGSON"/>
    <s v="MINNESOTA"/>
    <s v="ESTADOS UNIDOS EEUU"/>
    <n v="8"/>
    <n v="2019"/>
    <s v="HIGH SUMMER"/>
    <s v="HIGH SUMMER"/>
    <s v="HIGH SUMMER 2019"/>
    <s v="2018-2019"/>
    <n v="117"/>
    <x v="9"/>
  </r>
  <r>
    <x v="0"/>
    <n v="2019"/>
    <x v="7"/>
    <s v="AM"/>
    <s v="EEUU"/>
    <x v="0"/>
    <s v="HIGH SUMMER 2019"/>
    <s v="BEACHWEAR"/>
    <x v="177"/>
    <s v="DOLARES AMERICANOS / UNITED STATES DOLLAR"/>
    <s v="KELLY MICHELLE ELLINGSON"/>
    <s v="FLORIDA"/>
    <s v="ESTADOS UNIDOS EEUU"/>
    <n v="8"/>
    <n v="2019"/>
    <s v="HIGH SUMMER"/>
    <s v="HIGH SUMMER"/>
    <s v="HIGH SUMMER 2019"/>
    <s v="2018-2019"/>
    <n v="117"/>
    <x v="9"/>
  </r>
  <r>
    <x v="0"/>
    <n v="2019"/>
    <x v="7"/>
    <s v="AM"/>
    <s v="EEUU"/>
    <x v="0"/>
    <s v="HIGH SUMMER 2019"/>
    <s v="BEACHWEAR"/>
    <x v="143"/>
    <s v="DOLARES AMERICANOS / UNITED STATES DOLLAR"/>
    <s v="KELLY MICHELLE ELLINGSON"/>
    <s v="NEW YORK"/>
    <s v="ESTADOS UNIDOS EEUU"/>
    <n v="8"/>
    <n v="2019"/>
    <s v="HIGH SUMMER"/>
    <s v="HIGH SUMMER"/>
    <s v="HIGH SUMMER 2019"/>
    <s v="2018-2019"/>
    <n v="117"/>
    <x v="9"/>
  </r>
  <r>
    <x v="0"/>
    <n v="2019"/>
    <x v="7"/>
    <s v="AM"/>
    <s v="EEUU"/>
    <x v="0"/>
    <s v="HIGH SUMMER 2019"/>
    <s v="BEACHWEAR"/>
    <x v="20"/>
    <s v="DOLARES AMERICANOS / UNITED STATES DOLLAR"/>
    <s v="KELLY MICHELLE ELLINGSON"/>
    <s v="CALIFORNIA"/>
    <s v="ESTADOS UNIDOS EEUU"/>
    <n v="8"/>
    <n v="2019"/>
    <s v="HIGH SUMMER"/>
    <s v="HIGH SUMMER"/>
    <s v="HIGH SUMMER 2019"/>
    <s v="2018-2019"/>
    <n v="58.5"/>
    <x v="9"/>
  </r>
  <r>
    <x v="0"/>
    <n v="2019"/>
    <x v="7"/>
    <s v="AM"/>
    <s v="EEUU"/>
    <x v="0"/>
    <s v="HIGH SUMMER 2019"/>
    <s v="BEACHWEAR"/>
    <x v="178"/>
    <s v="DOLARES AMERICANOS / UNITED STATES DOLLAR"/>
    <s v="KELLY MICHELLE ELLINGSON"/>
    <s v="TEXAS"/>
    <s v="ESTADOS UNIDOS EEUU"/>
    <n v="8"/>
    <n v="2019"/>
    <s v="HIGH SUMMER"/>
    <s v="HIGH SUMMER"/>
    <s v="HIGH SUMMER 2019"/>
    <s v="2018-2019"/>
    <n v="58.5"/>
    <x v="9"/>
  </r>
  <r>
    <x v="0"/>
    <n v="2019"/>
    <x v="7"/>
    <s v="AM"/>
    <s v="EEUU"/>
    <x v="0"/>
    <s v="HIGH SUMMER 2019"/>
    <s v="BEACHWEAR"/>
    <x v="179"/>
    <s v="DOLARES AMERICANOS / UNITED STATES DOLLAR"/>
    <s v="KELLY MICHELLE ELLINGSON"/>
    <s v="COLORADO"/>
    <s v="ESTADOS UNIDOS EEUU"/>
    <n v="8"/>
    <n v="2019"/>
    <s v="HIGH SUMMER"/>
    <s v="HIGH SUMMER"/>
    <s v="HIGH SUMMER 2019"/>
    <s v="2018-2019"/>
    <n v="58.5"/>
    <x v="9"/>
  </r>
  <r>
    <x v="0"/>
    <n v="2019"/>
    <x v="7"/>
    <s v="AM"/>
    <s v="EEUU"/>
    <x v="0"/>
    <s v="HOLIDAY 2019"/>
    <s v="ACCESSORIES"/>
    <x v="175"/>
    <s v="DOLARES AMERICANOS / UNITED STATES DOLLAR"/>
    <s v="KELLY MICHELLE ELLINGSON"/>
    <s v="QUEBEC"/>
    <s v="CANADA"/>
    <n v="4"/>
    <n v="2019"/>
    <s v="HOLIDAY"/>
    <s v="HOLIDAY"/>
    <s v="HOLIDAY 2019"/>
    <s v="2018-2019"/>
    <n v="20"/>
    <x v="9"/>
  </r>
  <r>
    <x v="0"/>
    <n v="2019"/>
    <x v="7"/>
    <s v="AM"/>
    <s v="EEUU"/>
    <x v="0"/>
    <s v="HOLIDAY 2019"/>
    <s v="ACCESSORIES"/>
    <x v="176"/>
    <s v="DOLARES AMERICANOS / UNITED STATES DOLLAR"/>
    <s v="KELLY MICHELLE ELLINGSON"/>
    <s v="ONTARIO"/>
    <s v="CANADA"/>
    <n v="4"/>
    <n v="2019"/>
    <s v="HOLIDAY"/>
    <s v="HOLIDAY"/>
    <s v="HOLIDAY 2019"/>
    <s v="2018-2019"/>
    <n v="20"/>
    <x v="9"/>
  </r>
  <r>
    <x v="0"/>
    <n v="2019"/>
    <x v="7"/>
    <s v="AM"/>
    <s v="EEUU"/>
    <x v="0"/>
    <s v="HOLIDAY 2019"/>
    <s v="ACCESSORIES"/>
    <x v="140"/>
    <s v="DOLARES AMERICANOS / UNITED STATES DOLLAR"/>
    <s v="KELLY MICHELLE ELLINGSON"/>
    <s v="MINNESOTA"/>
    <s v="ESTADOS UNIDOS EEUU"/>
    <n v="4"/>
    <n v="2019"/>
    <s v="HOLIDAY"/>
    <s v="HOLIDAY"/>
    <s v="HOLIDAY 2019"/>
    <s v="2018-2019"/>
    <n v="20"/>
    <x v="9"/>
  </r>
  <r>
    <x v="0"/>
    <n v="2019"/>
    <x v="7"/>
    <s v="AM"/>
    <s v="EEUU"/>
    <x v="0"/>
    <s v="HOLIDAY 2019"/>
    <s v="ACCESSORIES"/>
    <x v="143"/>
    <s v="DOLARES AMERICANOS / UNITED STATES DOLLAR"/>
    <s v="KELLY MICHELLE ELLINGSON"/>
    <s v="NEW YORK"/>
    <s v="ESTADOS UNIDOS EEUU"/>
    <n v="4"/>
    <n v="2019"/>
    <s v="HOLIDAY"/>
    <s v="HOLIDAY"/>
    <s v="HOLIDAY 2019"/>
    <s v="2018-2019"/>
    <n v="20"/>
    <x v="9"/>
  </r>
  <r>
    <x v="0"/>
    <n v="2019"/>
    <x v="7"/>
    <s v="AM"/>
    <s v="EEUU"/>
    <x v="0"/>
    <s v="HOLIDAY 2019"/>
    <s v="ACCESSORIES"/>
    <x v="20"/>
    <s v="DOLARES AMERICANOS / UNITED STATES DOLLAR"/>
    <s v="KELLY MICHELLE ELLINGSON"/>
    <s v="CALIFORNIA"/>
    <s v="ESTADOS UNIDOS EEUU"/>
    <n v="4"/>
    <n v="2019"/>
    <s v="HOLIDAY"/>
    <s v="HOLIDAY"/>
    <s v="HOLIDAY 2019"/>
    <s v="2018-2019"/>
    <n v="10"/>
    <x v="9"/>
  </r>
  <r>
    <x v="0"/>
    <n v="2019"/>
    <x v="7"/>
    <s v="AM"/>
    <s v="EEUU"/>
    <x v="0"/>
    <s v="HOLIDAY 2019"/>
    <s v="ACCESSORIES"/>
    <x v="178"/>
    <s v="DOLARES AMERICANOS / UNITED STATES DOLLAR"/>
    <s v="KELLY MICHELLE ELLINGSON"/>
    <s v="TEXAS"/>
    <s v="ESTADOS UNIDOS EEUU"/>
    <n v="4"/>
    <n v="2019"/>
    <s v="HOLIDAY"/>
    <s v="HOLIDAY"/>
    <s v="HOLIDAY 2019"/>
    <s v="2018-2019"/>
    <n v="10"/>
    <x v="9"/>
  </r>
  <r>
    <x v="0"/>
    <n v="2019"/>
    <x v="7"/>
    <s v="AM"/>
    <s v="EEUU"/>
    <x v="0"/>
    <s v="HOLIDAY 2019"/>
    <s v="ACCESSORIES"/>
    <x v="179"/>
    <s v="DOLARES AMERICANOS / UNITED STATES DOLLAR"/>
    <s v="KELLY MICHELLE ELLINGSON"/>
    <s v="COLORADO"/>
    <s v="ESTADOS UNIDOS EEUU"/>
    <n v="4"/>
    <n v="2019"/>
    <s v="HOLIDAY"/>
    <s v="HOLIDAY"/>
    <s v="HOLIDAY 2019"/>
    <s v="2018-2019"/>
    <n v="10"/>
    <x v="9"/>
  </r>
  <r>
    <x v="0"/>
    <n v="2019"/>
    <x v="7"/>
    <s v="AM"/>
    <s v="EEUU"/>
    <x v="0"/>
    <s v="HOLIDAY 2019"/>
    <s v="ACTIVE"/>
    <x v="175"/>
    <s v="DOLARES AMERICANOS / UNITED STATES DOLLAR"/>
    <s v="KELLY MICHELLE ELLINGSON"/>
    <s v="QUEBEC"/>
    <s v="CANADA"/>
    <n v="45"/>
    <n v="2019"/>
    <s v="HOLIDAY"/>
    <s v="HOLIDAY"/>
    <s v="HOLIDAY 2019"/>
    <s v="2018-2019"/>
    <n v="504"/>
    <x v="9"/>
  </r>
  <r>
    <x v="0"/>
    <n v="2019"/>
    <x v="7"/>
    <s v="AM"/>
    <s v="EEUU"/>
    <x v="0"/>
    <s v="HOLIDAY 2019"/>
    <s v="ACTIVE"/>
    <x v="176"/>
    <s v="DOLARES AMERICANOS / UNITED STATES DOLLAR"/>
    <s v="KELLY MICHELLE ELLINGSON"/>
    <s v="ONTARIO"/>
    <s v="CANADA"/>
    <n v="45"/>
    <n v="2019"/>
    <s v="HOLIDAY"/>
    <s v="HOLIDAY"/>
    <s v="HOLIDAY 2019"/>
    <s v="2018-2019"/>
    <n v="504"/>
    <x v="9"/>
  </r>
  <r>
    <x v="0"/>
    <n v="2019"/>
    <x v="7"/>
    <s v="AM"/>
    <s v="EEUU"/>
    <x v="0"/>
    <s v="HOLIDAY 2019"/>
    <s v="ACTIVE"/>
    <x v="140"/>
    <s v="DOLARES AMERICANOS / UNITED STATES DOLLAR"/>
    <s v="KELLY MICHELLE ELLINGSON"/>
    <s v="MINNESOTA"/>
    <s v="ESTADOS UNIDOS EEUU"/>
    <n v="46"/>
    <n v="2019"/>
    <s v="HOLIDAY"/>
    <s v="HOLIDAY"/>
    <s v="HOLIDAY 2019"/>
    <s v="2018-2019"/>
    <n v="519"/>
    <x v="9"/>
  </r>
  <r>
    <x v="0"/>
    <n v="2019"/>
    <x v="7"/>
    <s v="AM"/>
    <s v="EEUU"/>
    <x v="0"/>
    <s v="HOLIDAY 2019"/>
    <s v="ACTIVE"/>
    <x v="143"/>
    <s v="DOLARES AMERICANOS / UNITED STATES DOLLAR"/>
    <s v="KELLY MICHELLE ELLINGSON"/>
    <s v="NEW YORK"/>
    <s v="ESTADOS UNIDOS EEUU"/>
    <n v="46"/>
    <n v="2019"/>
    <s v="HOLIDAY"/>
    <s v="HOLIDAY"/>
    <s v="HOLIDAY 2019"/>
    <s v="2018-2019"/>
    <n v="519"/>
    <x v="9"/>
  </r>
  <r>
    <x v="0"/>
    <n v="2019"/>
    <x v="7"/>
    <s v="AM"/>
    <s v="EEUU"/>
    <x v="0"/>
    <s v="HOLIDAY 2019"/>
    <s v="ACTIVE"/>
    <x v="20"/>
    <s v="DOLARES AMERICANOS / UNITED STATES DOLLAR"/>
    <s v="KELLY MICHELLE ELLINGSON"/>
    <s v="CALIFORNIA"/>
    <s v="ESTADOS UNIDOS EEUU"/>
    <n v="46"/>
    <n v="2019"/>
    <s v="HOLIDAY"/>
    <s v="HOLIDAY"/>
    <s v="HOLIDAY 2019"/>
    <s v="2018-2019"/>
    <n v="257"/>
    <x v="9"/>
  </r>
  <r>
    <x v="0"/>
    <n v="2019"/>
    <x v="7"/>
    <s v="AM"/>
    <s v="EEUU"/>
    <x v="0"/>
    <s v="HOLIDAY 2019"/>
    <s v="ACTIVE"/>
    <x v="178"/>
    <s v="DOLARES AMERICANOS / UNITED STATES DOLLAR"/>
    <s v="KELLY MICHELLE ELLINGSON"/>
    <s v="TEXAS"/>
    <s v="ESTADOS UNIDOS EEUU"/>
    <n v="44"/>
    <n v="2019"/>
    <s v="HOLIDAY"/>
    <s v="HOLIDAY"/>
    <s v="HOLIDAY 2019"/>
    <s v="2018-2019"/>
    <n v="310"/>
    <x v="9"/>
  </r>
  <r>
    <x v="0"/>
    <n v="2019"/>
    <x v="7"/>
    <s v="AM"/>
    <s v="EEUU"/>
    <x v="0"/>
    <s v="HOLIDAY 2019"/>
    <s v="ACTIVE"/>
    <x v="179"/>
    <s v="DOLARES AMERICANOS / UNITED STATES DOLLAR"/>
    <s v="KELLY MICHELLE ELLINGSON"/>
    <s v="COLORADO"/>
    <s v="ESTADOS UNIDOS EEUU"/>
    <n v="46"/>
    <n v="2019"/>
    <s v="HOLIDAY"/>
    <s v="HOLIDAY"/>
    <s v="HOLIDAY 2019"/>
    <s v="2018-2019"/>
    <n v="259.5"/>
    <x v="9"/>
  </r>
  <r>
    <x v="0"/>
    <n v="2019"/>
    <x v="7"/>
    <s v="MAS"/>
    <s v="EEUU"/>
    <x v="0"/>
    <s v="SPRING 2018"/>
    <s v="SWIMWEAR"/>
    <x v="2"/>
    <s v="DOLARES AMERICANOS / UNITED STATES DOLLAR"/>
    <s v="BILL MILLER AND COMPANY"/>
    <s v="FLORIDA"/>
    <s v="ESTADOS UNIDOS EEUU"/>
    <n v="3"/>
    <n v="2018"/>
    <s v="SPRING"/>
    <s v="COLECCIONES PASADAS"/>
    <s v="COLECCIONES PASADAS"/>
    <s v="2018-2019"/>
    <n v="76.8"/>
    <x v="2"/>
  </r>
  <r>
    <x v="0"/>
    <n v="2019"/>
    <x v="7"/>
    <s v="MAS"/>
    <s v="EEUU"/>
    <x v="0"/>
    <s v="SPRING 2018"/>
    <s v="SWIMWEAR"/>
    <x v="266"/>
    <s v="DOLARES AMERICANOS / UNITED STATES DOLLAR"/>
    <s v="KELLY MICHELLE ELLINGSON"/>
    <s v="IOWA"/>
    <s v="ESTADOS UNIDOS EEUU"/>
    <n v="245"/>
    <n v="2018"/>
    <s v="SPRING"/>
    <s v="COLECCIONES PASADAS"/>
    <s v="COLECCIONES PASADAS"/>
    <s v="2018-2019"/>
    <n v="4676.5"/>
    <x v="9"/>
  </r>
  <r>
    <x v="0"/>
    <n v="2019"/>
    <x v="7"/>
    <s v="MAS"/>
    <s v="EEUU"/>
    <x v="0"/>
    <s v="RECOMBINACIONES 2017"/>
    <s v="SWIMWEAR"/>
    <x v="2"/>
    <s v="DOLARES AMERICANOS / UNITED STATES DOLLAR"/>
    <s v="BILL MILLER AND COMPANY"/>
    <s v="FLORIDA"/>
    <s v="ESTADOS UNIDOS EEUU"/>
    <n v="4"/>
    <n v="2017"/>
    <s v="RECOMBINACIONES"/>
    <s v="COLECCIONES PASADAS"/>
    <s v="COLECCIONES PASADAS"/>
    <s v="2018-2019"/>
    <n v="117"/>
    <x v="2"/>
  </r>
  <r>
    <x v="0"/>
    <n v="2019"/>
    <x v="7"/>
    <s v="MAS"/>
    <s v="EEUU"/>
    <x v="0"/>
    <s v="RECOMBINACIONES 2017"/>
    <s v="SWIMWEAR"/>
    <x v="266"/>
    <s v="DOLARES AMERICANOS / UNITED STATES DOLLAR"/>
    <s v="KELLY MICHELLE ELLINGSON"/>
    <s v="IOWA"/>
    <s v="ESTADOS UNIDOS EEUU"/>
    <n v="123"/>
    <n v="2017"/>
    <s v="RECOMBINACIONES"/>
    <s v="COLECCIONES PASADAS"/>
    <s v="COLECCIONES PASADAS"/>
    <s v="2018-2019"/>
    <n v="2223"/>
    <x v="9"/>
  </r>
  <r>
    <x v="0"/>
    <n v="2019"/>
    <x v="7"/>
    <s v="MAS"/>
    <s v="EEUU"/>
    <x v="0"/>
    <s v="RECOMBINACIONES 2017"/>
    <s v="KIDS"/>
    <x v="2"/>
    <s v="DOLARES AMERICANOS / UNITED STATES DOLLAR"/>
    <s v="BILL MILLER AND COMPANY"/>
    <s v="FLORIDA"/>
    <s v="ESTADOS UNIDOS EEUU"/>
    <n v="1"/>
    <n v="2017"/>
    <s v="RECOMBINACIONES"/>
    <s v="COLECCIONES PASADAS"/>
    <s v="COLECCIONES PASADAS"/>
    <s v="2018-2019"/>
    <n v="25.74"/>
    <x v="2"/>
  </r>
  <r>
    <x v="0"/>
    <n v="2019"/>
    <x v="7"/>
    <s v="MAS"/>
    <s v="EEUU"/>
    <x v="0"/>
    <s v="RECOMBINACIONES 2017"/>
    <s v="TRUNKS"/>
    <x v="353"/>
    <s v="DOLARES AMERICANOS / UNITED STATES DOLLAR"/>
    <s v="JULIUS ORTIZ MALDONADO"/>
    <s v="FLORIDA"/>
    <s v="ESTADOS UNIDOS EEUU"/>
    <n v="1"/>
    <n v="2017"/>
    <s v="RECOMBINACIONES"/>
    <s v="COLECCIONES PASADAS"/>
    <s v="COLECCIONES PASADAS"/>
    <s v="2018-2019"/>
    <n v="40"/>
    <x v="15"/>
  </r>
  <r>
    <x v="0"/>
    <n v="2019"/>
    <x v="7"/>
    <s v="MAS"/>
    <s v="EEUU"/>
    <x v="0"/>
    <s v="RECOMBINACIONES 2018"/>
    <s v="SWIMWEAR"/>
    <x v="266"/>
    <s v="DOLARES AMERICANOS / UNITED STATES DOLLAR"/>
    <s v="KELLY MICHELLE ELLINGSON"/>
    <s v="IOWA"/>
    <s v="ESTADOS UNIDOS EEUU"/>
    <n v="325"/>
    <n v="2018"/>
    <s v="RECOMBINACIONES"/>
    <s v="COLECCIONES PASADAS"/>
    <s v="COLECCIONES PASADAS"/>
    <s v="2018-2019"/>
    <n v="5024.5"/>
    <x v="9"/>
  </r>
  <r>
    <x v="0"/>
    <n v="2019"/>
    <x v="8"/>
    <s v="AM"/>
    <s v="EEUU"/>
    <x v="0"/>
    <s v="HIGH SUMMER 2017"/>
    <s v="BEACHWEAR"/>
    <x v="183"/>
    <s v="DOLARES AMERICANOS / UNITED STATES DOLLAR"/>
    <s v="KELLY MICHELLE ELLINGSON"/>
    <s v="NEW JERSEY"/>
    <s v="ESTADOS UNIDOS EEUU"/>
    <n v="22"/>
    <n v="2017"/>
    <s v="HIGH SUMMER"/>
    <s v="COLECCIONES PASADAS"/>
    <s v="COLECCIONES PASADAS"/>
    <s v="2018-2019"/>
    <n v="418"/>
    <x v="9"/>
  </r>
  <r>
    <x v="0"/>
    <n v="2019"/>
    <x v="8"/>
    <s v="AM"/>
    <s v="EEUU"/>
    <x v="0"/>
    <s v="HIGH SUMMER 2017"/>
    <s v="BEACHWEAR"/>
    <x v="383"/>
    <s v="DOLARES AMERICANOS / UNITED STATES DOLLAR"/>
    <s v="PAIGE ALYSE STRAUGHAN"/>
    <s v="WASHINGTON"/>
    <s v="ESTADOS UNIDOS EEUU"/>
    <n v="1"/>
    <n v="2017"/>
    <s v="HIGH SUMMER"/>
    <s v="COLECCIONES PASADAS"/>
    <s v="COLECCIONES PASADAS"/>
    <s v="2018-2019"/>
    <n v="26.7"/>
    <x v="0"/>
  </r>
  <r>
    <x v="0"/>
    <n v="2019"/>
    <x v="8"/>
    <s v="AM"/>
    <s v="EEUU"/>
    <x v="0"/>
    <s v="HOLIDAY 2017"/>
    <s v="ACTIVE"/>
    <x v="183"/>
    <s v="DOLARES AMERICANOS / UNITED STATES DOLLAR"/>
    <s v="KELLY MICHELLE ELLINGSON"/>
    <s v="NEW JERSEY"/>
    <s v="ESTADOS UNIDOS EEUU"/>
    <n v="56"/>
    <n v="2017"/>
    <s v="HOLIDAY"/>
    <s v="COLECCIONES PASADAS"/>
    <s v="COLECCIONES PASADAS"/>
    <s v="2018-2019"/>
    <n v="700"/>
    <x v="9"/>
  </r>
  <r>
    <x v="0"/>
    <n v="2019"/>
    <x v="8"/>
    <s v="AM"/>
    <s v="EEUU"/>
    <x v="0"/>
    <s v="HOLIDAY 2017"/>
    <s v="ACTIVE"/>
    <x v="383"/>
    <s v="DOLARES AMERICANOS / UNITED STATES DOLLAR"/>
    <s v="PAIGE ALYSE STRAUGHAN"/>
    <s v="WASHINGTON"/>
    <s v="ESTADOS UNIDOS EEUU"/>
    <n v="1"/>
    <n v="2017"/>
    <s v="HOLIDAY"/>
    <s v="COLECCIONES PASADAS"/>
    <s v="COLECCIONES PASADAS"/>
    <s v="2018-2019"/>
    <n v="24.03"/>
    <x v="0"/>
  </r>
  <r>
    <x v="0"/>
    <n v="2019"/>
    <x v="8"/>
    <s v="AM"/>
    <s v="EEUU"/>
    <x v="0"/>
    <s v="SPRING 2017"/>
    <s v="SWIMWEAR"/>
    <x v="383"/>
    <s v="DOLARES AMERICANOS / UNITED STATES DOLLAR"/>
    <s v="PAIGE ALYSE STRAUGHAN"/>
    <s v="WASHINGTON"/>
    <s v="ESTADOS UNIDOS EEUU"/>
    <n v="1"/>
    <n v="2017"/>
    <s v="SPRING"/>
    <s v="COLECCIONES PASADAS"/>
    <s v="COLECCIONES PASADAS"/>
    <s v="2018-2019"/>
    <n v="25.81"/>
    <x v="0"/>
  </r>
  <r>
    <x v="0"/>
    <n v="2019"/>
    <x v="8"/>
    <s v="AM"/>
    <s v="EEUU"/>
    <x v="0"/>
    <s v="SPRING 2017"/>
    <s v="BEACHWEAR"/>
    <x v="383"/>
    <s v="DOLARES AMERICANOS / UNITED STATES DOLLAR"/>
    <s v="PAIGE ALYSE STRAUGHAN"/>
    <s v="WASHINGTON"/>
    <s v="ESTADOS UNIDOS EEUU"/>
    <n v="1"/>
    <n v="2017"/>
    <s v="SPRING"/>
    <s v="COLECCIONES PASADAS"/>
    <s v="COLECCIONES PASADAS"/>
    <s v="2018-2019"/>
    <n v="37.380000000000003"/>
    <x v="0"/>
  </r>
  <r>
    <x v="0"/>
    <n v="2019"/>
    <x v="8"/>
    <s v="AM"/>
    <s v="EEUU"/>
    <x v="0"/>
    <s v="SPRING 2018"/>
    <s v="SWIMWEAR"/>
    <x v="183"/>
    <s v="DOLARES AMERICANOS / UNITED STATES DOLLAR"/>
    <s v="KELLY MICHELLE ELLINGSON"/>
    <s v="NEW JERSEY"/>
    <s v="ESTADOS UNIDOS EEUU"/>
    <n v="1445"/>
    <n v="2018"/>
    <s v="SPRING"/>
    <s v="COLECCIONES PASADAS"/>
    <s v="COLECCIONES PASADAS"/>
    <s v="2018-2019"/>
    <n v="29911"/>
    <x v="9"/>
  </r>
  <r>
    <x v="0"/>
    <n v="2019"/>
    <x v="8"/>
    <s v="AM"/>
    <s v="EEUU"/>
    <x v="0"/>
    <s v="SPRING 2018"/>
    <s v="SWIMWEAR"/>
    <x v="2"/>
    <s v="DOLARES AMERICANOS / UNITED STATES DOLLAR"/>
    <s v="BILL MILLER AND COMPANY"/>
    <s v="FLORIDA"/>
    <s v="ESTADOS UNIDOS EEUU"/>
    <n v="14"/>
    <n v="2018"/>
    <s v="SPRING"/>
    <s v="COLECCIONES PASADAS"/>
    <s v="COLECCIONES PASADAS"/>
    <s v="2018-2019"/>
    <n v="291.20000000000005"/>
    <x v="2"/>
  </r>
  <r>
    <x v="0"/>
    <n v="2019"/>
    <x v="8"/>
    <s v="AM"/>
    <s v="EEUU"/>
    <x v="0"/>
    <s v="SPRING 2018"/>
    <s v="SWIMWEAR"/>
    <x v="72"/>
    <s v="DOLARES AMERICANOS / UNITED STATES DOLLAR"/>
    <s v="PAIGE ALYSE STRAUGHAN"/>
    <s v="ONTARIO"/>
    <s v="CANADA"/>
    <n v="247"/>
    <n v="2018"/>
    <s v="SPRING"/>
    <s v="COLECCIONES PASADAS"/>
    <s v="COLECCIONES PASADAS"/>
    <s v="2018-2019"/>
    <n v="4963.5"/>
    <x v="0"/>
  </r>
  <r>
    <x v="0"/>
    <n v="2019"/>
    <x v="8"/>
    <s v="AM"/>
    <s v="EEUU"/>
    <x v="0"/>
    <s v="SPRING 2018"/>
    <s v="SWIMWEAR"/>
    <x v="383"/>
    <s v="DOLARES AMERICANOS / UNITED STATES DOLLAR"/>
    <s v="PAIGE ALYSE STRAUGHAN"/>
    <s v="WASHINGTON"/>
    <s v="ESTADOS UNIDOS EEUU"/>
    <n v="48"/>
    <n v="2018"/>
    <s v="SPRING"/>
    <s v="COLECCIONES PASADAS"/>
    <s v="COLECCIONES PASADAS"/>
    <s v="2018-2019"/>
    <n v="1294.9499999999991"/>
    <x v="0"/>
  </r>
  <r>
    <x v="0"/>
    <n v="2019"/>
    <x v="8"/>
    <s v="AM"/>
    <s v="EEUU"/>
    <x v="0"/>
    <s v="SPRING 2018"/>
    <s v="ACTIVE"/>
    <x v="183"/>
    <s v="DOLARES AMERICANOS / UNITED STATES DOLLAR"/>
    <s v="KELLY MICHELLE ELLINGSON"/>
    <s v="NEW JERSEY"/>
    <s v="ESTADOS UNIDOS EEUU"/>
    <n v="35"/>
    <n v="2018"/>
    <s v="SPRING"/>
    <s v="COLECCIONES PASADAS"/>
    <s v="COLECCIONES PASADAS"/>
    <s v="2018-2019"/>
    <n v="630"/>
    <x v="9"/>
  </r>
  <r>
    <x v="0"/>
    <n v="2019"/>
    <x v="8"/>
    <s v="AM"/>
    <s v="EEUU"/>
    <x v="0"/>
    <s v="SPRING 2018"/>
    <s v="KIDS"/>
    <x v="183"/>
    <s v="DOLARES AMERICANOS / UNITED STATES DOLLAR"/>
    <s v="KELLY MICHELLE ELLINGSON"/>
    <s v="NEW JERSEY"/>
    <s v="ESTADOS UNIDOS EEUU"/>
    <n v="188"/>
    <n v="2018"/>
    <s v="SPRING"/>
    <s v="COLECCIONES PASADAS"/>
    <s v="COLECCIONES PASADAS"/>
    <s v="2018-2019"/>
    <n v="2506.5000000000005"/>
    <x v="9"/>
  </r>
  <r>
    <x v="0"/>
    <n v="2019"/>
    <x v="8"/>
    <s v="AM"/>
    <s v="EEUU"/>
    <x v="0"/>
    <s v="SPRING 2018"/>
    <s v="KIDS"/>
    <x v="383"/>
    <s v="DOLARES AMERICANOS / UNITED STATES DOLLAR"/>
    <s v="PAIGE ALYSE STRAUGHAN"/>
    <s v="WASHINGTON"/>
    <s v="ESTADOS UNIDOS EEUU"/>
    <n v="8"/>
    <n v="2018"/>
    <s v="SPRING"/>
    <s v="COLECCIONES PASADAS"/>
    <s v="COLECCIONES PASADAS"/>
    <s v="2018-2019"/>
    <n v="227.38000000000002"/>
    <x v="0"/>
  </r>
  <r>
    <x v="0"/>
    <n v="2019"/>
    <x v="8"/>
    <s v="AM"/>
    <s v="EEUU"/>
    <x v="0"/>
    <s v="SPRING 2018"/>
    <s v="BEACHWEAR"/>
    <x v="183"/>
    <s v="DOLARES AMERICANOS / UNITED STATES DOLLAR"/>
    <s v="KELLY MICHELLE ELLINGSON"/>
    <s v="NEW JERSEY"/>
    <s v="ESTADOS UNIDOS EEUU"/>
    <n v="481"/>
    <n v="2018"/>
    <s v="SPRING"/>
    <s v="COLECCIONES PASADAS"/>
    <s v="COLECCIONES PASADAS"/>
    <s v="2018-2019"/>
    <n v="9103"/>
    <x v="9"/>
  </r>
  <r>
    <x v="0"/>
    <n v="2019"/>
    <x v="8"/>
    <s v="AM"/>
    <s v="EEUU"/>
    <x v="0"/>
    <s v="SPRING 2018"/>
    <s v="BEACHWEAR"/>
    <x v="2"/>
    <s v="DOLARES AMERICANOS / UNITED STATES DOLLAR"/>
    <s v="BILL MILLER AND COMPANY"/>
    <s v="FLORIDA"/>
    <s v="ESTADOS UNIDOS EEUU"/>
    <n v="3"/>
    <n v="2018"/>
    <s v="SPRING"/>
    <s v="COLECCIONES PASADAS"/>
    <s v="COLECCIONES PASADAS"/>
    <s v="2018-2019"/>
    <n v="79.099999999999994"/>
    <x v="2"/>
  </r>
  <r>
    <x v="0"/>
    <n v="2019"/>
    <x v="8"/>
    <s v="AM"/>
    <s v="EEUU"/>
    <x v="0"/>
    <s v="SPRING 2018"/>
    <s v="BEACHWEAR"/>
    <x v="72"/>
    <s v="DOLARES AMERICANOS / UNITED STATES DOLLAR"/>
    <s v="PAIGE ALYSE STRAUGHAN"/>
    <s v="ONTARIO"/>
    <s v="CANADA"/>
    <n v="156"/>
    <n v="2018"/>
    <s v="SPRING"/>
    <s v="COLECCIONES PASADAS"/>
    <s v="COLECCIONES PASADAS"/>
    <s v="2018-2019"/>
    <n v="3174"/>
    <x v="0"/>
  </r>
  <r>
    <x v="0"/>
    <n v="2019"/>
    <x v="8"/>
    <s v="AM"/>
    <s v="EEUU"/>
    <x v="0"/>
    <s v="SPRING 2018"/>
    <s v="BEACHWEAR"/>
    <x v="383"/>
    <s v="DOLARES AMERICANOS / UNITED STATES DOLLAR"/>
    <s v="PAIGE ALYSE STRAUGHAN"/>
    <s v="WASHINGTON"/>
    <s v="ESTADOS UNIDOS EEUU"/>
    <n v="2"/>
    <n v="2018"/>
    <s v="SPRING"/>
    <s v="COLECCIONES PASADAS"/>
    <s v="COLECCIONES PASADAS"/>
    <s v="2018-2019"/>
    <n v="63.19"/>
    <x v="0"/>
  </r>
  <r>
    <x v="0"/>
    <n v="2019"/>
    <x v="8"/>
    <s v="AM"/>
    <s v="EEUU"/>
    <x v="0"/>
    <s v="SUMMER 2017"/>
    <s v="SWIMWEAR"/>
    <x v="383"/>
    <s v="DOLARES AMERICANOS / UNITED STATES DOLLAR"/>
    <s v="PAIGE ALYSE STRAUGHAN"/>
    <s v="WASHINGTON"/>
    <s v="ESTADOS UNIDOS EEUU"/>
    <n v="12"/>
    <n v="2017"/>
    <s v="SUMMER"/>
    <s v="COLECCIONES PASADAS"/>
    <s v="COLECCIONES PASADAS"/>
    <s v="2018-2019"/>
    <n v="320.40000000000003"/>
    <x v="0"/>
  </r>
  <r>
    <x v="0"/>
    <n v="2019"/>
    <x v="8"/>
    <s v="AM"/>
    <s v="EEUU"/>
    <x v="0"/>
    <s v="SUMMER 2018"/>
    <s v="SWIMWEAR"/>
    <x v="183"/>
    <s v="DOLARES AMERICANOS / UNITED STATES DOLLAR"/>
    <s v="KELLY MICHELLE ELLINGSON"/>
    <s v="NEW JERSEY"/>
    <s v="ESTADOS UNIDOS EEUU"/>
    <n v="372"/>
    <n v="2018"/>
    <s v="SUMMER"/>
    <s v="COLECCIONES PASADAS"/>
    <s v="COLECCIONES PASADAS"/>
    <s v="2018-2019"/>
    <n v="5994.5"/>
    <x v="9"/>
  </r>
  <r>
    <x v="0"/>
    <n v="2019"/>
    <x v="8"/>
    <s v="AM"/>
    <s v="EEUU"/>
    <x v="0"/>
    <s v="SUMMER 2018"/>
    <s v="SWIMWEAR"/>
    <x v="157"/>
    <s v="DOLAR CANADIENSE / CANADIAN DOLLAR"/>
    <s v="JULIE BERTRAND"/>
    <s v="QUEBEC"/>
    <s v="CANADA"/>
    <n v="7"/>
    <n v="2018"/>
    <s v="SUMMER"/>
    <s v="COLECCIONES PASADAS"/>
    <s v="COLECCIONES PASADAS"/>
    <s v="2018-2019"/>
    <n v="171.48419949078928"/>
    <x v="7"/>
  </r>
  <r>
    <x v="0"/>
    <n v="2019"/>
    <x v="8"/>
    <s v="AM"/>
    <s v="EEUU"/>
    <x v="0"/>
    <s v="SUMMER 2018"/>
    <s v="SWIMWEAR"/>
    <x v="2"/>
    <s v="DOLARES AMERICANOS / UNITED STATES DOLLAR"/>
    <s v="BILL MILLER AND COMPANY"/>
    <s v="FLORIDA"/>
    <s v="ESTADOS UNIDOS EEUU"/>
    <n v="2"/>
    <n v="2018"/>
    <s v="SUMMER"/>
    <s v="COLECCIONES PASADAS"/>
    <s v="COLECCIONES PASADAS"/>
    <s v="2018-2019"/>
    <n v="50.7"/>
    <x v="2"/>
  </r>
  <r>
    <x v="0"/>
    <n v="2019"/>
    <x v="8"/>
    <s v="AM"/>
    <s v="EEUU"/>
    <x v="0"/>
    <s v="SUMMER 2018"/>
    <s v="SWIMWEAR"/>
    <x v="72"/>
    <s v="DOLARES AMERICANOS / UNITED STATES DOLLAR"/>
    <s v="PAIGE ALYSE STRAUGHAN"/>
    <s v="ONTARIO"/>
    <s v="CANADA"/>
    <n v="70"/>
    <n v="2018"/>
    <s v="SUMMER"/>
    <s v="COLECCIONES PASADAS"/>
    <s v="COLECCIONES PASADAS"/>
    <s v="2018-2019"/>
    <n v="1241"/>
    <x v="0"/>
  </r>
  <r>
    <x v="0"/>
    <n v="2019"/>
    <x v="8"/>
    <s v="AM"/>
    <s v="EEUU"/>
    <x v="0"/>
    <s v="SUMMER 2018"/>
    <s v="SWIMWEAR"/>
    <x v="383"/>
    <s v="DOLARES AMERICANOS / UNITED STATES DOLLAR"/>
    <s v="PAIGE ALYSE STRAUGHAN"/>
    <s v="WASHINGTON"/>
    <s v="ESTADOS UNIDOS EEUU"/>
    <n v="46"/>
    <n v="2018"/>
    <s v="SUMMER"/>
    <s v="COLECCIONES PASADAS"/>
    <s v="COLECCIONES PASADAS"/>
    <s v="2018-2019"/>
    <n v="1114.28"/>
    <x v="0"/>
  </r>
  <r>
    <x v="0"/>
    <n v="2019"/>
    <x v="8"/>
    <s v="AM"/>
    <s v="EEUU"/>
    <x v="0"/>
    <s v="SUMMER 2018"/>
    <s v="ACTIVE"/>
    <x v="183"/>
    <s v="DOLARES AMERICANOS / UNITED STATES DOLLAR"/>
    <s v="KELLY MICHELLE ELLINGSON"/>
    <s v="NEW JERSEY"/>
    <s v="ESTADOS UNIDOS EEUU"/>
    <n v="859"/>
    <n v="2018"/>
    <s v="SUMMER"/>
    <s v="COLECCIONES PASADAS"/>
    <s v="COLECCIONES PASADAS"/>
    <s v="2018-2019"/>
    <n v="14263.5"/>
    <x v="9"/>
  </r>
  <r>
    <x v="0"/>
    <n v="2019"/>
    <x v="8"/>
    <s v="AM"/>
    <s v="EEUU"/>
    <x v="0"/>
    <s v="SUMMER 2018"/>
    <s v="ACTIVE"/>
    <x v="383"/>
    <s v="DOLARES AMERICANOS / UNITED STATES DOLLAR"/>
    <s v="PAIGE ALYSE STRAUGHAN"/>
    <s v="WASHINGTON"/>
    <s v="ESTADOS UNIDOS EEUU"/>
    <n v="1"/>
    <n v="2018"/>
    <s v="SUMMER"/>
    <s v="COLECCIONES PASADAS"/>
    <s v="COLECCIONES PASADAS"/>
    <s v="2018-2019"/>
    <n v="22.25"/>
    <x v="0"/>
  </r>
  <r>
    <x v="0"/>
    <n v="2019"/>
    <x v="8"/>
    <s v="AM"/>
    <s v="EEUU"/>
    <x v="0"/>
    <s v="SUMMER 2018"/>
    <s v="KIDS"/>
    <x v="183"/>
    <s v="DOLARES AMERICANOS / UNITED STATES DOLLAR"/>
    <s v="KELLY MICHELLE ELLINGSON"/>
    <s v="NEW JERSEY"/>
    <s v="ESTADOS UNIDOS EEUU"/>
    <n v="1020"/>
    <n v="2018"/>
    <s v="SUMMER"/>
    <s v="COLECCIONES PASADAS"/>
    <s v="COLECCIONES PASADAS"/>
    <s v="2018-2019"/>
    <n v="13566.429999999998"/>
    <x v="9"/>
  </r>
  <r>
    <x v="0"/>
    <n v="2019"/>
    <x v="8"/>
    <s v="AM"/>
    <s v="EEUU"/>
    <x v="0"/>
    <s v="SUMMER 2018"/>
    <s v="KIDS"/>
    <x v="383"/>
    <s v="DOLARES AMERICANOS / UNITED STATES DOLLAR"/>
    <s v="PAIGE ALYSE STRAUGHAN"/>
    <s v="WASHINGTON"/>
    <s v="ESTADOS UNIDOS EEUU"/>
    <n v="3"/>
    <n v="2018"/>
    <s v="SUMMER"/>
    <s v="COLECCIONES PASADAS"/>
    <s v="COLECCIONES PASADAS"/>
    <s v="2018-2019"/>
    <n v="82.77"/>
    <x v="0"/>
  </r>
  <r>
    <x v="0"/>
    <n v="2019"/>
    <x v="8"/>
    <s v="AM"/>
    <s v="EEUU"/>
    <x v="0"/>
    <s v="SUMMER 2018"/>
    <s v="BEACHWEAR"/>
    <x v="183"/>
    <s v="DOLARES AMERICANOS / UNITED STATES DOLLAR"/>
    <s v="KELLY MICHELLE ELLINGSON"/>
    <s v="NEW JERSEY"/>
    <s v="ESTADOS UNIDOS EEUU"/>
    <n v="566"/>
    <n v="2018"/>
    <s v="SUMMER"/>
    <s v="COLECCIONES PASADAS"/>
    <s v="COLECCIONES PASADAS"/>
    <s v="2018-2019"/>
    <n v="12142.5"/>
    <x v="9"/>
  </r>
  <r>
    <x v="0"/>
    <n v="2019"/>
    <x v="8"/>
    <s v="AM"/>
    <s v="EEUU"/>
    <x v="0"/>
    <s v="SUMMER 2018"/>
    <s v="BEACHWEAR"/>
    <x v="72"/>
    <s v="DOLARES AMERICANOS / UNITED STATES DOLLAR"/>
    <s v="PAIGE ALYSE STRAUGHAN"/>
    <s v="ONTARIO"/>
    <s v="CANADA"/>
    <n v="99"/>
    <n v="2018"/>
    <s v="SUMMER"/>
    <s v="COLECCIONES PASADAS"/>
    <s v="COLECCIONES PASADAS"/>
    <s v="2018-2019"/>
    <n v="2227.5"/>
    <x v="0"/>
  </r>
  <r>
    <x v="0"/>
    <n v="2019"/>
    <x v="8"/>
    <s v="AM"/>
    <s v="EEUU"/>
    <x v="0"/>
    <s v="(en blanco)"/>
    <s v="KIDS"/>
    <x v="183"/>
    <s v="DOLARES AMERICANOS / UNITED STATES DOLLAR"/>
    <s v="KELLY MICHELLE ELLINGSON"/>
    <s v="NEW JERSEY"/>
    <s v="ESTADOS UNIDOS EEUU"/>
    <n v="83"/>
    <n v="0"/>
    <s v="COLECCIONES PASADAS"/>
    <s v="COLECCIONES PASADAS"/>
    <s v="COLECCIONES PASADAS"/>
    <s v="2018-2019"/>
    <n v="1195.1999999999998"/>
    <x v="9"/>
  </r>
  <r>
    <x v="0"/>
    <n v="2019"/>
    <x v="8"/>
    <s v="AM"/>
    <s v="EEUU"/>
    <x v="0"/>
    <s v="FALL 2018"/>
    <s v="ACTIVE"/>
    <x v="183"/>
    <s v="DOLARES AMERICANOS / UNITED STATES DOLLAR"/>
    <s v="KELLY MICHELLE ELLINGSON"/>
    <s v="NEW JERSEY"/>
    <s v="ESTADOS UNIDOS EEUU"/>
    <n v="273"/>
    <n v="2018"/>
    <s v="FALL"/>
    <s v="COLECCIONES PASADAS"/>
    <s v="COLECCIONES PASADAS"/>
    <s v="2018-2019"/>
    <n v="3982"/>
    <x v="9"/>
  </r>
  <r>
    <x v="0"/>
    <n v="2019"/>
    <x v="8"/>
    <s v="AM"/>
    <s v="EEUU"/>
    <x v="0"/>
    <s v="FALL 2018"/>
    <s v="ACTIVE"/>
    <x v="383"/>
    <s v="DOLARES AMERICANOS / UNITED STATES DOLLAR"/>
    <s v="PAIGE ALYSE STRAUGHAN"/>
    <s v="WASHINGTON"/>
    <s v="ESTADOS UNIDOS EEUU"/>
    <n v="5"/>
    <n v="2018"/>
    <s v="FALL"/>
    <s v="COLECCIONES PASADAS"/>
    <s v="COLECCIONES PASADAS"/>
    <s v="2018-2019"/>
    <n v="169.99"/>
    <x v="0"/>
  </r>
  <r>
    <x v="0"/>
    <n v="2019"/>
    <x v="8"/>
    <s v="AM"/>
    <s v="EEUU"/>
    <x v="0"/>
    <s v="RECOMBINACIONES 2018"/>
    <s v="SWIMWEAR"/>
    <x v="183"/>
    <s v="DOLARES AMERICANOS / UNITED STATES DOLLAR"/>
    <s v="KELLY MICHELLE ELLINGSON"/>
    <s v="NEW JERSEY"/>
    <s v="ESTADOS UNIDOS EEUU"/>
    <n v="104"/>
    <n v="2018"/>
    <s v="RECOMBINACIONES"/>
    <s v="COLECCIONES PASADAS"/>
    <s v="COLECCIONES PASADAS"/>
    <s v="2018-2019"/>
    <n v="2847"/>
    <x v="9"/>
  </r>
  <r>
    <x v="0"/>
    <n v="2019"/>
    <x v="8"/>
    <s v="AM"/>
    <s v="EEUU"/>
    <x v="0"/>
    <s v="RECOMBINACIONES 2018"/>
    <s v="BEACHWEAR"/>
    <x v="183"/>
    <s v="DOLARES AMERICANOS / UNITED STATES DOLLAR"/>
    <s v="KELLY MICHELLE ELLINGSON"/>
    <s v="NEW JERSEY"/>
    <s v="ESTADOS UNIDOS EEUU"/>
    <n v="27"/>
    <n v="2018"/>
    <s v="RECOMBINACIONES"/>
    <s v="COLECCIONES PASADAS"/>
    <s v="COLECCIONES PASADAS"/>
    <s v="2018-2019"/>
    <n v="756"/>
    <x v="9"/>
  </r>
  <r>
    <x v="0"/>
    <n v="2019"/>
    <x v="8"/>
    <s v="AM"/>
    <s v="EEUU"/>
    <x v="0"/>
    <s v="HIGH SUMMER 2018"/>
    <s v="SWIMWEAR"/>
    <x v="183"/>
    <s v="DOLARES AMERICANOS / UNITED STATES DOLLAR"/>
    <s v="KELLY MICHELLE ELLINGSON"/>
    <s v="NEW JERSEY"/>
    <s v="ESTADOS UNIDOS EEUU"/>
    <n v="100"/>
    <n v="2018"/>
    <s v="HIGH SUMMER"/>
    <s v="COLECCIONES PASADAS"/>
    <s v="COLECCIONES PASADAS"/>
    <s v="2018-2019"/>
    <n v="2267.5"/>
    <x v="9"/>
  </r>
  <r>
    <x v="0"/>
    <n v="2019"/>
    <x v="8"/>
    <s v="AM"/>
    <s v="EEUU"/>
    <x v="0"/>
    <s v="HIGH SUMMER 2018"/>
    <s v="SWIMWEAR"/>
    <x v="157"/>
    <s v="DOLAR CANADIENSE / CANADIAN DOLLAR"/>
    <s v="JULIE BERTRAND"/>
    <s v="QUEBEC"/>
    <s v="CANADA"/>
    <n v="6"/>
    <n v="2018"/>
    <s v="HIGH SUMMER"/>
    <s v="COLECCIONES PASADAS"/>
    <s v="COLECCIONES PASADAS"/>
    <s v="2018-2019"/>
    <n v="139.2841096300734"/>
    <x v="7"/>
  </r>
  <r>
    <x v="0"/>
    <n v="2019"/>
    <x v="8"/>
    <s v="AM"/>
    <s v="EEUU"/>
    <x v="0"/>
    <s v="HIGH SUMMER 2018"/>
    <s v="SWIMWEAR"/>
    <x v="2"/>
    <s v="DOLARES AMERICANOS / UNITED STATES DOLLAR"/>
    <s v="BILL MILLER AND COMPANY"/>
    <s v="FLORIDA"/>
    <s v="ESTADOS UNIDOS EEUU"/>
    <n v="1"/>
    <n v="2018"/>
    <s v="HIGH SUMMER"/>
    <s v="COLECCIONES PASADAS"/>
    <s v="COLECCIONES PASADAS"/>
    <s v="2018-2019"/>
    <n v="42"/>
    <x v="2"/>
  </r>
  <r>
    <x v="0"/>
    <n v="2019"/>
    <x v="8"/>
    <s v="AM"/>
    <s v="EEUU"/>
    <x v="0"/>
    <s v="HIGH SUMMER 2018"/>
    <s v="SWIMWEAR"/>
    <x v="383"/>
    <s v="DOLARES AMERICANOS / UNITED STATES DOLLAR"/>
    <s v="PAIGE ALYSE STRAUGHAN"/>
    <s v="WASHINGTON"/>
    <s v="ESTADOS UNIDOS EEUU"/>
    <n v="41"/>
    <n v="2018"/>
    <s v="HIGH SUMMER"/>
    <s v="COLECCIONES PASADAS"/>
    <s v="COLECCIONES PASADAS"/>
    <s v="2018-2019"/>
    <n v="1024.3900000000001"/>
    <x v="0"/>
  </r>
  <r>
    <x v="0"/>
    <n v="2019"/>
    <x v="8"/>
    <s v="AM"/>
    <s v="EEUU"/>
    <x v="0"/>
    <s v="HOLIDAY 2018"/>
    <s v="ACTIVE"/>
    <x v="183"/>
    <s v="DOLARES AMERICANOS / UNITED STATES DOLLAR"/>
    <s v="KELLY MICHELLE ELLINGSON"/>
    <s v="NEW JERSEY"/>
    <s v="ESTADOS UNIDOS EEUU"/>
    <n v="203"/>
    <n v="2018"/>
    <s v="HOLIDAY"/>
    <s v="COLECCIONES PASADAS"/>
    <s v="COLECCIONES PASADAS"/>
    <s v="2018-2019"/>
    <n v="3657"/>
    <x v="9"/>
  </r>
  <r>
    <x v="0"/>
    <n v="2019"/>
    <x v="8"/>
    <s v="AM"/>
    <s v="EEUU"/>
    <x v="0"/>
    <s v="HOLIDAY 2018"/>
    <s v="ACTIVE"/>
    <x v="383"/>
    <s v="DOLARES AMERICANOS / UNITED STATES DOLLAR"/>
    <s v="PAIGE ALYSE STRAUGHAN"/>
    <s v="WASHINGTON"/>
    <s v="ESTADOS UNIDOS EEUU"/>
    <n v="1"/>
    <n v="2018"/>
    <s v="HOLIDAY"/>
    <s v="COLECCIONES PASADAS"/>
    <s v="COLECCIONES PASADAS"/>
    <s v="2018-2019"/>
    <n v="25.81"/>
    <x v="0"/>
  </r>
  <r>
    <x v="0"/>
    <n v="2019"/>
    <x v="8"/>
    <s v="AM"/>
    <s v="EEUU"/>
    <x v="0"/>
    <s v="SPRING 2019"/>
    <s v="SWIMWEAR"/>
    <x v="269"/>
    <s v="DOLARES AMERICANOS / UNITED STATES DOLLAR"/>
    <s v="BILL MILLER AND COMPANY"/>
    <s v="ALABAMA"/>
    <s v="ESTADOS UNIDOS EEUU"/>
    <n v="61"/>
    <n v="2019"/>
    <s v="SPRING"/>
    <s v="SPRING"/>
    <s v="SPRING 2019"/>
    <s v="2018-2019"/>
    <n v="1834"/>
    <x v="2"/>
  </r>
  <r>
    <x v="0"/>
    <n v="2019"/>
    <x v="8"/>
    <s v="AM"/>
    <s v="EEUU"/>
    <x v="0"/>
    <s v="SPRING 2019"/>
    <s v="SWIMWEAR"/>
    <x v="354"/>
    <s v="DOLARES AMERICANOS / UNITED STATES DOLLAR"/>
    <s v="BILL MILLER AND COMPANY"/>
    <s v="FLORIDA"/>
    <s v="ESTADOS UNIDOS EEUU"/>
    <n v="64"/>
    <n v="2019"/>
    <s v="SPRING"/>
    <s v="SPRING"/>
    <s v="SPRING 2019"/>
    <s v="2018-2019"/>
    <n v="1874"/>
    <x v="2"/>
  </r>
  <r>
    <x v="0"/>
    <n v="2019"/>
    <x v="8"/>
    <s v="AM"/>
    <s v="EEUU"/>
    <x v="0"/>
    <s v="SPRING 2019"/>
    <s v="SWIMWEAR"/>
    <x v="99"/>
    <s v="DOLARES AMERICANOS / UNITED STATES DOLLAR"/>
    <s v="DENISE ARNETT"/>
    <s v="UTAH"/>
    <s v="ESTADOS UNIDOS EEUU"/>
    <n v="331"/>
    <n v="2019"/>
    <s v="SPRING"/>
    <s v="SPRING"/>
    <s v="SPRING 2019"/>
    <s v="2018-2019"/>
    <n v="10121.300000000003"/>
    <x v="14"/>
  </r>
  <r>
    <x v="0"/>
    <n v="2019"/>
    <x v="8"/>
    <s v="AM"/>
    <s v="EEUU"/>
    <x v="0"/>
    <s v="SPRING 2019"/>
    <s v="SWIMWEAR"/>
    <x v="73"/>
    <s v="DOLARES AMERICANOS / UNITED STATES DOLLAR"/>
    <s v="BILL MILLER AND COMPANY"/>
    <s v="FLORIDA"/>
    <s v="ESTADOS UNIDOS EEUU"/>
    <n v="76"/>
    <n v="2019"/>
    <s v="SPRING"/>
    <s v="SPRING"/>
    <s v="SPRING 2019"/>
    <s v="2018-2019"/>
    <n v="2220"/>
    <x v="2"/>
  </r>
  <r>
    <x v="0"/>
    <n v="2019"/>
    <x v="8"/>
    <s v="AM"/>
    <s v="EEUU"/>
    <x v="0"/>
    <s v="SPRING 2019"/>
    <s v="SWIMWEAR"/>
    <x v="189"/>
    <s v="DOLAR CANADIENSE / CANADIAN DOLLAR"/>
    <s v="SHOUTOUTAGENCY"/>
    <s v="BRITISH COLUMBIA"/>
    <s v="CANADA"/>
    <n v="24"/>
    <n v="2019"/>
    <s v="SPRING"/>
    <s v="SPRING"/>
    <s v="SPRING 2019"/>
    <s v="2018-2019"/>
    <n v="688.18331586041654"/>
    <x v="3"/>
  </r>
  <r>
    <x v="0"/>
    <n v="2019"/>
    <x v="8"/>
    <s v="AM"/>
    <s v="EEUU"/>
    <x v="0"/>
    <s v="SPRING 2019"/>
    <s v="SWIMWEAR"/>
    <x v="104"/>
    <s v="DOLARES AMERICANOS / UNITED STATES DOLLAR"/>
    <s v="LAURA BONG"/>
    <s v="UTAH"/>
    <s v="ESTADOS UNIDOS EEUU"/>
    <n v="90"/>
    <n v="2019"/>
    <s v="SPRING"/>
    <s v="SPRING"/>
    <s v="SPRING 2019"/>
    <s v="2018-2019"/>
    <n v="3016"/>
    <x v="6"/>
  </r>
  <r>
    <x v="0"/>
    <n v="2019"/>
    <x v="8"/>
    <s v="AM"/>
    <s v="EEUU"/>
    <x v="0"/>
    <s v="SPRING 2019"/>
    <s v="SWIMWEAR"/>
    <x v="23"/>
    <s v="DOLARES AMERICANOS / UNITED STATES DOLLAR"/>
    <s v="ANITA M. HOPKINS"/>
    <s v="WISCONSIN"/>
    <s v="ESTADOS UNIDOS EEUU"/>
    <n v="159"/>
    <n v="2019"/>
    <s v="SPRING"/>
    <s v="SPRING"/>
    <s v="SPRING 2019"/>
    <s v="2018-2019"/>
    <n v="4789.16"/>
    <x v="1"/>
  </r>
  <r>
    <x v="0"/>
    <n v="2019"/>
    <x v="8"/>
    <s v="AM"/>
    <s v="EEUU"/>
    <x v="0"/>
    <s v="SPRING 2019"/>
    <s v="SWIMWEAR"/>
    <x v="114"/>
    <s v="DOLARES AMERICANOS / UNITED STATES DOLLAR"/>
    <s v="ANITA M. HOPKINS"/>
    <s v="NEW JERSEY"/>
    <s v="ESTADOS UNIDOS EEUU"/>
    <n v="95"/>
    <n v="2019"/>
    <s v="SPRING"/>
    <s v="SPRING"/>
    <s v="SPRING 2019"/>
    <s v="2018-2019"/>
    <n v="2876"/>
    <x v="1"/>
  </r>
  <r>
    <x v="0"/>
    <n v="2019"/>
    <x v="8"/>
    <s v="AM"/>
    <s v="EEUU"/>
    <x v="0"/>
    <s v="SPRING 2019"/>
    <s v="SWIMWEAR"/>
    <x v="304"/>
    <s v="DOLARES AMERICANOS / UNITED STATES DOLLAR"/>
    <s v="LAURA BONG"/>
    <s v="TEXAS"/>
    <s v="ESTADOS UNIDOS EEUU"/>
    <n v="158"/>
    <n v="2019"/>
    <s v="SPRING"/>
    <s v="SPRING"/>
    <s v="SPRING 2019"/>
    <s v="2018-2019"/>
    <n v="5446"/>
    <x v="6"/>
  </r>
  <r>
    <x v="0"/>
    <n v="2019"/>
    <x v="8"/>
    <s v="AM"/>
    <s v="EEUU"/>
    <x v="0"/>
    <s v="SPRING 2019"/>
    <s v="SWIMWEAR"/>
    <x v="217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378"/>
    <x v="2"/>
  </r>
  <r>
    <x v="0"/>
    <n v="2019"/>
    <x v="8"/>
    <s v="AM"/>
    <s v="EEUU"/>
    <x v="0"/>
    <s v="SPRING 2019"/>
    <s v="SWIMWEAR"/>
    <x v="48"/>
    <s v="DOLARES AMERICANOS / UNITED STATES DOLLAR"/>
    <s v="PHYLLIS POSNER"/>
    <s v="CALIFORNIA"/>
    <s v="ESTADOS UNIDOS EEUU"/>
    <n v="179"/>
    <n v="2019"/>
    <s v="SPRING"/>
    <s v="SPRING"/>
    <s v="SPRING 2019"/>
    <s v="2018-2019"/>
    <n v="4952.6400000000003"/>
    <x v="5"/>
  </r>
  <r>
    <x v="0"/>
    <n v="2019"/>
    <x v="8"/>
    <s v="AM"/>
    <s v="EEUU"/>
    <x v="0"/>
    <s v="SPRING 2019"/>
    <s v="SWIMWEAR"/>
    <x v="183"/>
    <s v="DOLARES AMERICANOS / UNITED STATES DOLLAR"/>
    <s v="KELLY MICHELLE ELLINGSON"/>
    <s v="NEW JERSEY"/>
    <s v="ESTADOS UNIDOS EEUU"/>
    <n v="100"/>
    <n v="2019"/>
    <s v="SPRING"/>
    <s v="SPRING"/>
    <s v="SPRING 2019"/>
    <s v="2018-2019"/>
    <n v="3300"/>
    <x v="9"/>
  </r>
  <r>
    <x v="0"/>
    <n v="2019"/>
    <x v="8"/>
    <s v="AM"/>
    <s v="EEUU"/>
    <x v="0"/>
    <s v="SPRING 2019"/>
    <s v="SWIMWEAR"/>
    <x v="50"/>
    <s v="DOLARES AMERICANOS / UNITED STATES DOLLAR"/>
    <s v="BILL MILLER AND COMPANY"/>
    <s v="FLORIDA"/>
    <s v="ESTADOS UNIDOS EEUU"/>
    <n v="93"/>
    <n v="2019"/>
    <s v="SPRING"/>
    <s v="SPRING"/>
    <s v="SPRING 2019"/>
    <s v="2018-2019"/>
    <n v="3028"/>
    <x v="2"/>
  </r>
  <r>
    <x v="0"/>
    <n v="2019"/>
    <x v="8"/>
    <s v="AM"/>
    <s v="EEUU"/>
    <x v="0"/>
    <s v="SPRING 2019"/>
    <s v="SWIMWEAR"/>
    <x v="4"/>
    <s v="DOLAR CANADIENSE / CANADIAN DOLLAR"/>
    <s v="SHOUTOUTAGENCY"/>
    <s v="BRITISH COLUMBIA"/>
    <s v="CANADA"/>
    <n v="51"/>
    <n v="2019"/>
    <s v="SPRING"/>
    <s v="SPRING"/>
    <s v="SPRING 2019"/>
    <s v="2018-2019"/>
    <n v="1756.7769956567322"/>
    <x v="3"/>
  </r>
  <r>
    <x v="0"/>
    <n v="2019"/>
    <x v="8"/>
    <s v="AM"/>
    <s v="EEUU"/>
    <x v="0"/>
    <s v="SPRING 2019"/>
    <s v="SWIMWEAR"/>
    <x v="5"/>
    <s v="DOLARES AMERICANOS / UNITED STATES DOLLAR"/>
    <s v="STEPHANIE VITALI"/>
    <s v="ONTARIO"/>
    <s v="CANADA"/>
    <n v="23"/>
    <n v="2019"/>
    <s v="SPRING"/>
    <s v="SPRING"/>
    <s v="SPRING 2019"/>
    <s v="2018-2019"/>
    <n v="658"/>
    <x v="4"/>
  </r>
  <r>
    <x v="0"/>
    <n v="2019"/>
    <x v="8"/>
    <s v="AM"/>
    <s v="EEUU"/>
    <x v="0"/>
    <s v="SPRING 2019"/>
    <s v="SWIMWEAR"/>
    <x v="100"/>
    <s v="DOLAR CANADIENSE / CANADIAN DOLLAR"/>
    <s v="JULIE BERTRAND"/>
    <s v="QUEBEC"/>
    <s v="CANADA"/>
    <n v="12"/>
    <n v="2019"/>
    <s v="SPRING"/>
    <s v="SPRING"/>
    <s v="SPRING 2019"/>
    <s v="2018-2019"/>
    <n v="400.62902501123267"/>
    <x v="7"/>
  </r>
  <r>
    <x v="0"/>
    <n v="2019"/>
    <x v="8"/>
    <s v="AM"/>
    <s v="EEUU"/>
    <x v="0"/>
    <s v="SPRING 2019"/>
    <s v="SWIMWEAR"/>
    <x v="275"/>
    <s v="DOLARES AMERICANOS / UNITED STATES DOLLAR"/>
    <s v="BILL MILLER AND COMPANY"/>
    <s v="SOUTH CAROLINA"/>
    <s v="ESTADOS UNIDOS EEUU"/>
    <n v="157"/>
    <n v="2019"/>
    <s v="SPRING"/>
    <s v="SPRING"/>
    <s v="SPRING 2019"/>
    <s v="2018-2019"/>
    <n v="4665"/>
    <x v="2"/>
  </r>
  <r>
    <x v="0"/>
    <n v="2019"/>
    <x v="8"/>
    <s v="AM"/>
    <s v="EEUU"/>
    <x v="0"/>
    <s v="SPRING 2019"/>
    <s v="SWIMWEAR"/>
    <x v="276"/>
    <s v="DOLARES AMERICANOS / UNITED STATES DOLLAR"/>
    <s v="LAURA BONG"/>
    <s v="MISSISSIPPI"/>
    <s v="ESTADOS UNIDOS EEUU"/>
    <n v="74"/>
    <n v="2019"/>
    <s v="SPRING"/>
    <s v="SPRING"/>
    <s v="SPRING 2019"/>
    <s v="2018-2019"/>
    <n v="1828.25"/>
    <x v="6"/>
  </r>
  <r>
    <x v="0"/>
    <n v="2019"/>
    <x v="8"/>
    <s v="AM"/>
    <s v="EEUU"/>
    <x v="0"/>
    <s v="SPRING 2019"/>
    <s v="SWIMWEAR"/>
    <x v="123"/>
    <s v="DOLARES AMERICANOS / UNITED STATES DOLLAR"/>
    <s v="JUDITH ANN DEAL"/>
    <s v="HAWAII"/>
    <s v="ESTADOS UNIDOS EEUU"/>
    <n v="36"/>
    <n v="2019"/>
    <s v="SPRING"/>
    <s v="SPRING"/>
    <s v="SPRING 2019"/>
    <s v="2018-2019"/>
    <n v="1040"/>
    <x v="10"/>
  </r>
  <r>
    <x v="0"/>
    <n v="2019"/>
    <x v="8"/>
    <s v="AM"/>
    <s v="EEUU"/>
    <x v="0"/>
    <s v="SPRING 2019"/>
    <s v="SWIMWEAR"/>
    <x v="384"/>
    <s v="DOLAR CANADIENSE / CANADIAN DOLLAR"/>
    <s v="SHOUTOUTAGENCY"/>
    <s v="ALBERTA"/>
    <s v="CANADA"/>
    <n v="26"/>
    <n v="2019"/>
    <s v="SPRING"/>
    <s v="SPRING"/>
    <s v="SPRING 2019"/>
    <s v="2018-2019"/>
    <n v="762.31840646997171"/>
    <x v="3"/>
  </r>
  <r>
    <x v="0"/>
    <n v="2019"/>
    <x v="8"/>
    <s v="AM"/>
    <s v="EEUU"/>
    <x v="0"/>
    <s v="SPRING 2019"/>
    <s v="SWIMWEAR"/>
    <x v="385"/>
    <s v="DOLARES AMERICANOS / UNITED STATES DOLLAR"/>
    <s v="BILL MILLER AND COMPANY"/>
    <s v="FLORIDA"/>
    <s v="ESTADOS UNIDOS EEUU"/>
    <n v="48"/>
    <n v="2019"/>
    <s v="SPRING"/>
    <s v="SPRING"/>
    <s v="SPRING 2019"/>
    <s v="2018-2019"/>
    <n v="1434"/>
    <x v="2"/>
  </r>
  <r>
    <x v="0"/>
    <n v="2019"/>
    <x v="8"/>
    <s v="AM"/>
    <s v="EEUU"/>
    <x v="0"/>
    <s v="SPRING 2019"/>
    <s v="SWIMWEAR"/>
    <x v="356"/>
    <s v="DOLARES AMERICANOS / UNITED STATES DOLLAR"/>
    <s v="ANITA M. HOPKINS"/>
    <s v="MARYLAND"/>
    <s v="ESTADOS UNIDOS EEUU"/>
    <n v="528"/>
    <n v="2019"/>
    <s v="SPRING"/>
    <s v="SPRING"/>
    <s v="SPRING 2019"/>
    <s v="2018-2019"/>
    <n v="16399"/>
    <x v="1"/>
  </r>
  <r>
    <x v="0"/>
    <n v="2019"/>
    <x v="8"/>
    <s v="AM"/>
    <s v="EEUU"/>
    <x v="0"/>
    <s v="SPRING 2019"/>
    <s v="SWIMWEAR"/>
    <x v="6"/>
    <s v="DOLARES AMERICANOS / UNITED STATES DOLLAR"/>
    <s v="PHYLLIS POSNER"/>
    <s v="CALIFORNIA"/>
    <s v="ESTADOS UNIDOS EEUU"/>
    <n v="34"/>
    <n v="2019"/>
    <s v="SPRING"/>
    <s v="SPRING"/>
    <s v="SPRING 2019"/>
    <s v="2018-2019"/>
    <n v="1015"/>
    <x v="5"/>
  </r>
  <r>
    <x v="0"/>
    <n v="2019"/>
    <x v="8"/>
    <s v="AM"/>
    <s v="EEUU"/>
    <x v="0"/>
    <s v="SPRING 2019"/>
    <s v="SWIMWEAR"/>
    <x v="89"/>
    <s v="DOLARES AMERICANOS / UNITED STATES DOLLAR"/>
    <s v="BILL MILLER AND COMPANY"/>
    <s v="FLORIDA"/>
    <s v="ESTADOS UNIDOS EEUU"/>
    <n v="32"/>
    <n v="2019"/>
    <s v="SPRING"/>
    <s v="SPRING"/>
    <s v="SPRING 2019"/>
    <s v="2018-2019"/>
    <n v="1024.8"/>
    <x v="2"/>
  </r>
  <r>
    <x v="0"/>
    <n v="2019"/>
    <x v="8"/>
    <s v="AM"/>
    <s v="EEUU"/>
    <x v="0"/>
    <s v="SPRING 2019"/>
    <s v="SWIMWEAR"/>
    <x v="18"/>
    <s v="DOLARES AMERICANOS / UNITED STATES DOLLAR"/>
    <s v="LAURA BONG"/>
    <s v="TEXAS"/>
    <s v="ESTADOS UNIDOS EEUU"/>
    <n v="8"/>
    <n v="2019"/>
    <s v="SPRING"/>
    <s v="SPRING"/>
    <s v="SPRING 2019"/>
    <s v="2018-2019"/>
    <n v="224"/>
    <x v="6"/>
  </r>
  <r>
    <x v="0"/>
    <n v="2019"/>
    <x v="8"/>
    <s v="AM"/>
    <s v="EEUU"/>
    <x v="0"/>
    <s v="SPRING 2019"/>
    <s v="SWIMWEAR"/>
    <x v="358"/>
    <s v="DOLARES AMERICANOS / UNITED STATES DOLLAR"/>
    <s v="BILL MILLER AND COMPANY"/>
    <s v="SOUTH CAROLINA"/>
    <s v="ESTADOS UNIDOS EEUU"/>
    <n v="111"/>
    <n v="2019"/>
    <s v="SPRING"/>
    <s v="SPRING"/>
    <s v="SPRING 2019"/>
    <s v="2018-2019"/>
    <n v="3472"/>
    <x v="2"/>
  </r>
  <r>
    <x v="0"/>
    <n v="2019"/>
    <x v="8"/>
    <s v="AM"/>
    <s v="EEUU"/>
    <x v="0"/>
    <s v="SPRING 2019"/>
    <s v="SWIMWEAR"/>
    <x v="7"/>
    <s v="DOLAR CANADIENSE / CANADIAN DOLLAR"/>
    <s v="STEPHANIE VITALI"/>
    <s v="ONTARIO"/>
    <s v="CANADA"/>
    <n v="16"/>
    <n v="2019"/>
    <s v="SPRING"/>
    <s v="SPRING"/>
    <s v="SPRING 2019"/>
    <s v="2018-2019"/>
    <n v="498.72697319155304"/>
    <x v="4"/>
  </r>
  <r>
    <x v="0"/>
    <n v="2019"/>
    <x v="8"/>
    <s v="AM"/>
    <s v="EEUU"/>
    <x v="0"/>
    <s v="SPRING 2019"/>
    <s v="SWIMWEAR"/>
    <x v="279"/>
    <s v="DOLARES AMERICANOS / UNITED STATES DOLLAR"/>
    <s v="HOLLY SALES INC."/>
    <s v="NORTH DAKOTA"/>
    <s v="ESTADOS UNIDOS EEUU"/>
    <n v="254"/>
    <n v="2019"/>
    <s v="SPRING"/>
    <s v="SPRING"/>
    <s v="SPRING 2019"/>
    <s v="2018-2019"/>
    <n v="7096.880000000001"/>
    <x v="8"/>
  </r>
  <r>
    <x v="0"/>
    <n v="2019"/>
    <x v="8"/>
    <s v="AM"/>
    <s v="EEUU"/>
    <x v="0"/>
    <s v="SPRING 2019"/>
    <s v="SWIMWEAR"/>
    <x v="196"/>
    <s v="DOLARES AMERICANOS / UNITED STATES DOLLAR"/>
    <s v="BILL MILLER AND COMPANY"/>
    <s v="ALABAMA"/>
    <s v="ESTADOS UNIDOS EEUU"/>
    <n v="18"/>
    <n v="2019"/>
    <s v="SPRING"/>
    <s v="SPRING"/>
    <s v="SPRING 2019"/>
    <s v="2018-2019"/>
    <n v="493"/>
    <x v="2"/>
  </r>
  <r>
    <x v="0"/>
    <n v="2019"/>
    <x v="8"/>
    <s v="AM"/>
    <s v="EEUU"/>
    <x v="0"/>
    <s v="SPRING 2019"/>
    <s v="SWIMWEAR"/>
    <x v="197"/>
    <s v="DOLARES AMERICANOS / UNITED STATES DOLLAR"/>
    <s v="ANITA M. HOPKINS"/>
    <s v="MARYLAND"/>
    <s v="ESTADOS UNIDOS EEUU"/>
    <n v="193"/>
    <n v="2019"/>
    <s v="SPRING"/>
    <s v="SPRING"/>
    <s v="SPRING 2019"/>
    <s v="2018-2019"/>
    <n v="5190.3"/>
    <x v="1"/>
  </r>
  <r>
    <x v="0"/>
    <n v="2019"/>
    <x v="8"/>
    <s v="AM"/>
    <s v="EEUU"/>
    <x v="0"/>
    <s v="SPRING 2019"/>
    <s v="SWIMWEAR"/>
    <x v="26"/>
    <s v="DOLARES AMERICANOS / UNITED STATES DOLLAR"/>
    <s v="BILL MILLER AND COMPANY"/>
    <s v="FLORIDA"/>
    <s v="ESTADOS UNIDOS EEUU"/>
    <n v="143"/>
    <n v="2019"/>
    <s v="SPRING"/>
    <s v="SPRING"/>
    <s v="SPRING 2019"/>
    <s v="2018-2019"/>
    <n v="4228"/>
    <x v="2"/>
  </r>
  <r>
    <x v="0"/>
    <n v="2019"/>
    <x v="8"/>
    <s v="AM"/>
    <s v="EEUU"/>
    <x v="0"/>
    <s v="SPRING 2019"/>
    <s v="SWIMWEAR"/>
    <x v="19"/>
    <s v="DOLARES AMERICANOS / UNITED STATES DOLLAR"/>
    <s v="HOLLY SALES INC."/>
    <s v="OHIO"/>
    <s v="ESTADOS UNIDOS EEUU"/>
    <n v="17"/>
    <n v="2019"/>
    <s v="SPRING"/>
    <s v="SPRING"/>
    <s v="SPRING 2019"/>
    <s v="2018-2019"/>
    <n v="549"/>
    <x v="8"/>
  </r>
  <r>
    <x v="0"/>
    <n v="2019"/>
    <x v="8"/>
    <s v="AM"/>
    <s v="EEUU"/>
    <x v="0"/>
    <s v="SPRING 2019"/>
    <s v="SWIMWEAR"/>
    <x v="313"/>
    <s v="DOLARES AMERICANOS / UNITED STATES DOLLAR"/>
    <s v="LAURA BONG"/>
    <s v="MISSISSIPPI"/>
    <s v="ESTADOS UNIDOS EEUU"/>
    <n v="22"/>
    <n v="2019"/>
    <s v="SPRING"/>
    <s v="SPRING"/>
    <s v="SPRING 2019"/>
    <s v="2018-2019"/>
    <n v="680"/>
    <x v="6"/>
  </r>
  <r>
    <x v="0"/>
    <n v="2019"/>
    <x v="8"/>
    <s v="AM"/>
    <s v="EEUU"/>
    <x v="0"/>
    <s v="SPRING 2019"/>
    <s v="SWIMWEAR"/>
    <x v="280"/>
    <s v="DOLARES AMERICANOS / UNITED STATES DOLLAR"/>
    <s v="BILL MILLER AND COMPANY"/>
    <s v="GEORGIA"/>
    <s v="ESTADOS UNIDOS EEUU"/>
    <n v="40"/>
    <n v="2019"/>
    <s v="SPRING"/>
    <s v="SPRING"/>
    <s v="SPRING 2019"/>
    <s v="2018-2019"/>
    <n v="1242"/>
    <x v="2"/>
  </r>
  <r>
    <x v="0"/>
    <n v="2019"/>
    <x v="8"/>
    <s v="AM"/>
    <s v="EEUU"/>
    <x v="0"/>
    <s v="SPRING 2019"/>
    <s v="SWIMWEAR"/>
    <x v="314"/>
    <s v="DOLARES AMERICANOS / UNITED STATES DOLLAR"/>
    <s v="LAURA BONG"/>
    <s v="TEXAS"/>
    <s v="ESTADOS UNIDOS EEUU"/>
    <n v="50"/>
    <n v="2019"/>
    <s v="SPRING"/>
    <s v="SPRING"/>
    <s v="SPRING 2019"/>
    <s v="2018-2019"/>
    <n v="1455"/>
    <x v="6"/>
  </r>
  <r>
    <x v="0"/>
    <n v="2019"/>
    <x v="8"/>
    <s v="AM"/>
    <s v="EEUU"/>
    <x v="0"/>
    <s v="SPRING 2019"/>
    <s v="SWIMWEAR"/>
    <x v="386"/>
    <s v="DOLARES AMERICANOS / UNITED STATES DOLLAR"/>
    <s v="BILL MILLER AND COMPANY"/>
    <s v="FLORIDA"/>
    <s v="ESTADOS UNIDOS EEUU"/>
    <n v="69"/>
    <n v="2019"/>
    <s v="SPRING"/>
    <s v="SPRING"/>
    <s v="SPRING 2019"/>
    <s v="2018-2019"/>
    <n v="2181"/>
    <x v="2"/>
  </r>
  <r>
    <x v="0"/>
    <n v="2019"/>
    <x v="8"/>
    <s v="AM"/>
    <s v="EEUU"/>
    <x v="0"/>
    <s v="SPRING 2019"/>
    <s v="SWIMWEAR"/>
    <x v="2"/>
    <s v="DOLARES AMERICANOS / UNITED STATES DOLLAR"/>
    <s v="BILL MILLER AND COMPANY"/>
    <s v="FLORIDA"/>
    <s v="ESTADOS UNIDOS EEUU"/>
    <n v="11"/>
    <n v="2019"/>
    <s v="SPRING"/>
    <s v="SPRING"/>
    <s v="SPRING 2019"/>
    <s v="2018-2019"/>
    <n v="338"/>
    <x v="2"/>
  </r>
  <r>
    <x v="0"/>
    <n v="2019"/>
    <x v="8"/>
    <s v="AM"/>
    <s v="EEUU"/>
    <x v="0"/>
    <s v="SPRING 2019"/>
    <s v="SWIMWEAR"/>
    <x v="316"/>
    <s v="DOLARES AMERICANOS / UNITED STATES DOLLAR"/>
    <s v="LAURA BONG"/>
    <s v="TEXAS"/>
    <s v="ESTADOS UNIDOS EEUU"/>
    <n v="15"/>
    <n v="2019"/>
    <s v="SPRING"/>
    <s v="SPRING"/>
    <s v="SPRING 2019"/>
    <s v="2018-2019"/>
    <n v="459"/>
    <x v="6"/>
  </r>
  <r>
    <x v="0"/>
    <n v="2019"/>
    <x v="8"/>
    <s v="AM"/>
    <s v="EEUU"/>
    <x v="0"/>
    <s v="SPRING 2019"/>
    <s v="SWIMWEAR"/>
    <x v="147"/>
    <s v="DOLARES AMERICANOS / UNITED STATES DOLLAR"/>
    <s v="LAURA BONG"/>
    <s v="LOUISIANA"/>
    <s v="ESTADOS UNIDOS EEUU"/>
    <n v="35"/>
    <n v="2019"/>
    <s v="SPRING"/>
    <s v="SPRING"/>
    <s v="SPRING 2019"/>
    <s v="2018-2019"/>
    <n v="1200"/>
    <x v="6"/>
  </r>
  <r>
    <x v="0"/>
    <n v="2019"/>
    <x v="8"/>
    <s v="AM"/>
    <s v="EEUU"/>
    <x v="0"/>
    <s v="SPRING 2019"/>
    <s v="SWIMWEAR"/>
    <x v="282"/>
    <s v="DOLARES AMERICANOS / UNITED STATES DOLLAR"/>
    <s v="LAURA BONG"/>
    <s v="TEXAS"/>
    <s v="ESTADOS UNIDOS EEUU"/>
    <n v="10"/>
    <n v="2019"/>
    <s v="SPRING"/>
    <s v="SPRING"/>
    <s v="SPRING 2019"/>
    <s v="2018-2019"/>
    <n v="340"/>
    <x v="6"/>
  </r>
  <r>
    <x v="0"/>
    <n v="2019"/>
    <x v="8"/>
    <s v="AM"/>
    <s v="EEUU"/>
    <x v="0"/>
    <s v="SPRING 2019"/>
    <s v="SWIMWEAR"/>
    <x v="283"/>
    <s v="DOLARES AMERICANOS / UNITED STATES DOLLAR"/>
    <s v="BILL MILLER AND COMPANY"/>
    <s v="SOUTH CAROLINA"/>
    <s v="ESTADOS UNIDOS EEUU"/>
    <n v="80"/>
    <n v="2019"/>
    <s v="SPRING"/>
    <s v="SPRING"/>
    <s v="SPRING 2019"/>
    <s v="2018-2019"/>
    <n v="2386"/>
    <x v="2"/>
  </r>
  <r>
    <x v="0"/>
    <n v="2019"/>
    <x v="8"/>
    <s v="AM"/>
    <s v="EEUU"/>
    <x v="0"/>
    <s v="SPRING 2019"/>
    <s v="SWIMWEAR"/>
    <x v="219"/>
    <s v="DOLARES AMERICANOS / UNITED STATES DOLLAR"/>
    <s v="BILL MILLER AND COMPANY"/>
    <s v="NORTH CAROLINA"/>
    <s v="ESTADOS UNIDOS EEUU"/>
    <n v="24"/>
    <n v="2019"/>
    <s v="SPRING"/>
    <s v="SPRING"/>
    <s v="SPRING 2019"/>
    <s v="2018-2019"/>
    <n v="759"/>
    <x v="2"/>
  </r>
  <r>
    <x v="0"/>
    <n v="2019"/>
    <x v="8"/>
    <s v="AM"/>
    <s v="EEUU"/>
    <x v="0"/>
    <s v="SPRING 2019"/>
    <s v="SWIMWEAR"/>
    <x v="361"/>
    <s v="DOLARES AMERICANOS / UNITED STATES DOLLAR"/>
    <s v="BILL MILLER AND COMPANY"/>
    <s v="NORTH CAROLINA"/>
    <s v="ESTADOS UNIDOS EEUU"/>
    <n v="37"/>
    <n v="2019"/>
    <s v="SPRING"/>
    <s v="SPRING"/>
    <s v="SPRING 2019"/>
    <s v="2018-2019"/>
    <n v="1161"/>
    <x v="2"/>
  </r>
  <r>
    <x v="0"/>
    <n v="2019"/>
    <x v="8"/>
    <s v="AM"/>
    <s v="EEUU"/>
    <x v="0"/>
    <s v="SPRING 2019"/>
    <s v="SWIMWEAR"/>
    <x v="319"/>
    <s v="DOLARES AMERICANOS / UNITED STATES DOLLAR"/>
    <s v="DENISE ARNETT"/>
    <s v="OREGON"/>
    <s v="ESTADOS UNIDOS EEUU"/>
    <n v="37"/>
    <n v="2019"/>
    <s v="SPRING"/>
    <s v="SPRING"/>
    <s v="SPRING 2019"/>
    <s v="2018-2019"/>
    <n v="1382"/>
    <x v="14"/>
  </r>
  <r>
    <x v="0"/>
    <n v="2019"/>
    <x v="8"/>
    <s v="AM"/>
    <s v="EEUU"/>
    <x v="0"/>
    <s v="SPRING 2019"/>
    <s v="SWIMWEAR"/>
    <x v="92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130"/>
    <x v="2"/>
  </r>
  <r>
    <x v="0"/>
    <n v="2019"/>
    <x v="8"/>
    <s v="AM"/>
    <s v="EEUU"/>
    <x v="0"/>
    <s v="SPRING 2019"/>
    <s v="SWIMWEAR"/>
    <x v="362"/>
    <s v="DOLARES AMERICANOS / UNITED STATES DOLLAR"/>
    <s v="BILL MILLER AND COMPANY"/>
    <s v="FLORIDA"/>
    <s v="ESTADOS UNIDOS EEUU"/>
    <n v="49"/>
    <n v="2019"/>
    <s v="SPRING"/>
    <s v="SPRING"/>
    <s v="SPRING 2019"/>
    <s v="2018-2019"/>
    <n v="1492"/>
    <x v="2"/>
  </r>
  <r>
    <x v="0"/>
    <n v="2019"/>
    <x v="8"/>
    <s v="AM"/>
    <s v="EEUU"/>
    <x v="0"/>
    <s v="SPRING 2019"/>
    <s v="SWIMWEAR"/>
    <x v="93"/>
    <s v="DOLARES AMERICANOS / UNITED STATES DOLLAR"/>
    <s v="BILL MILLER AND COMPANY"/>
    <s v="FLORIDA"/>
    <s v="ESTADOS UNIDOS EEUU"/>
    <n v="23"/>
    <n v="2019"/>
    <s v="SPRING"/>
    <s v="SPRING"/>
    <s v="SPRING 2019"/>
    <s v="2018-2019"/>
    <n v="697"/>
    <x v="2"/>
  </r>
  <r>
    <x v="0"/>
    <n v="2019"/>
    <x v="8"/>
    <s v="AM"/>
    <s v="EEUU"/>
    <x v="0"/>
    <s v="SPRING 2019"/>
    <s v="SWIMWEAR"/>
    <x v="130"/>
    <s v="DOLARES AMERICANOS / UNITED STATES DOLLAR"/>
    <s v="BILL MILLER AND COMPANY"/>
    <s v="FLORIDA"/>
    <s v="ESTADOS UNIDOS EEUU"/>
    <n v="30"/>
    <n v="2019"/>
    <s v="SPRING"/>
    <s v="SPRING"/>
    <s v="SPRING 2019"/>
    <s v="2018-2019"/>
    <n v="908"/>
    <x v="2"/>
  </r>
  <r>
    <x v="0"/>
    <n v="2019"/>
    <x v="8"/>
    <s v="AM"/>
    <s v="EEUU"/>
    <x v="0"/>
    <s v="SPRING 2019"/>
    <s v="SWIMWEAR"/>
    <x v="238"/>
    <s v="DOLARES AMERICANOS / UNITED STATES DOLLAR"/>
    <s v="ANITA M. HOPKINS"/>
    <s v="NEW YORK"/>
    <s v="ESTADOS UNIDOS EEUU"/>
    <n v="3"/>
    <n v="2019"/>
    <s v="SPRING"/>
    <s v="SPRING"/>
    <s v="SPRING 2019"/>
    <s v="2018-2019"/>
    <n v="205"/>
    <x v="1"/>
  </r>
  <r>
    <x v="0"/>
    <n v="2019"/>
    <x v="8"/>
    <s v="AM"/>
    <s v="EEUU"/>
    <x v="0"/>
    <s v="SPRING 2019"/>
    <s v="SWIMWEAR"/>
    <x v="387"/>
    <s v="DOLARES AMERICANOS / UNITED STATES DOLLAR"/>
    <s v="JULIUS ORTIZ MALDONADO"/>
    <s v="PUERTO RICO"/>
    <s v="PUERTO RICO"/>
    <n v="31"/>
    <n v="2019"/>
    <s v="SPRING"/>
    <s v="SPRING"/>
    <s v="SPRING 2019"/>
    <s v="2018-2019"/>
    <n v="974"/>
    <x v="15"/>
  </r>
  <r>
    <x v="0"/>
    <n v="2019"/>
    <x v="8"/>
    <s v="AM"/>
    <s v="EEUU"/>
    <x v="0"/>
    <s v="SPRING 2019"/>
    <s v="SWIMWEAR"/>
    <x v="305"/>
    <s v="DOLARES AMERICANOS / UNITED STATES DOLLAR"/>
    <s v="BILL MILLER AND COMPANY"/>
    <s v="ALABAMA"/>
    <s v="ESTADOS UNIDOS EEUU"/>
    <n v="83"/>
    <n v="2019"/>
    <s v="SPRING"/>
    <s v="SPRING"/>
    <s v="SPRING 2019"/>
    <s v="2018-2019"/>
    <n v="2571"/>
    <x v="2"/>
  </r>
  <r>
    <x v="0"/>
    <n v="2019"/>
    <x v="8"/>
    <s v="AM"/>
    <s v="EEUU"/>
    <x v="0"/>
    <s v="SPRING 2019"/>
    <s v="SWIMWEAR"/>
    <x v="241"/>
    <s v="DOLARES AMERICANOS / UNITED STATES DOLLAR"/>
    <s v="HOLLY SALES INC."/>
    <s v="MICHIGAN"/>
    <s v="ESTADOS UNIDOS EEUU"/>
    <n v="15"/>
    <n v="2019"/>
    <s v="SPRING"/>
    <s v="SPRING"/>
    <s v="SPRING 2019"/>
    <s v="2018-2019"/>
    <n v="462"/>
    <x v="8"/>
  </r>
  <r>
    <x v="0"/>
    <n v="2019"/>
    <x v="8"/>
    <s v="AM"/>
    <s v="EEUU"/>
    <x v="0"/>
    <s v="SPRING 2019"/>
    <s v="SWIMWEAR"/>
    <x v="388"/>
    <s v="DOLARES AMERICANOS / UNITED STATES DOLLAR"/>
    <s v="ANITA M. HOPKINS"/>
    <s v="RHODE ISLAND"/>
    <s v="ESTADOS UNIDOS EEUU"/>
    <n v="66"/>
    <n v="2019"/>
    <s v="SPRING"/>
    <s v="SPRING"/>
    <s v="SPRING 2019"/>
    <s v="2018-2019"/>
    <n v="2023"/>
    <x v="1"/>
  </r>
  <r>
    <x v="0"/>
    <n v="2019"/>
    <x v="8"/>
    <s v="AM"/>
    <s v="EEUU"/>
    <x v="0"/>
    <s v="SPRING 2019"/>
    <s v="SWIMWEAR"/>
    <x v="30"/>
    <s v="DOLARES AMERICANOS / UNITED STATES DOLLAR"/>
    <s v="PHYLLIS POSNER"/>
    <s v="CALIFORNIA"/>
    <s v="ESTADOS UNIDOS EEUU"/>
    <n v="30"/>
    <n v="2019"/>
    <s v="SPRING"/>
    <s v="SPRING"/>
    <s v="SPRING 2019"/>
    <s v="2018-2019"/>
    <n v="871"/>
    <x v="5"/>
  </r>
  <r>
    <x v="0"/>
    <n v="2019"/>
    <x v="8"/>
    <s v="AM"/>
    <s v="EEUU"/>
    <x v="0"/>
    <s v="SPRING 2019"/>
    <s v="SWIMWEAR"/>
    <x v="389"/>
    <s v="DOLARES AMERICANOS / UNITED STATES DOLLAR"/>
    <s v="BILL MILLER AND COMPANY"/>
    <s v="NORTH CAROLINA"/>
    <s v="ESTADOS UNIDOS EEUU"/>
    <n v="8"/>
    <n v="2019"/>
    <s v="SPRING"/>
    <s v="SPRING"/>
    <s v="SPRING 2019"/>
    <s v="2018-2019"/>
    <n v="236"/>
    <x v="2"/>
  </r>
  <r>
    <x v="0"/>
    <n v="2019"/>
    <x v="8"/>
    <s v="AM"/>
    <s v="EEUU"/>
    <x v="0"/>
    <s v="SPRING 2019"/>
    <s v="SWIMWEAR"/>
    <x v="288"/>
    <s v="DOLARES AMERICANOS / UNITED STATES DOLLAR"/>
    <s v="BILL MILLER AND COMPANY"/>
    <s v="GEORGIA"/>
    <s v="ESTADOS UNIDOS EEUU"/>
    <n v="19"/>
    <n v="2019"/>
    <s v="SPRING"/>
    <s v="SPRING"/>
    <s v="SPRING 2019"/>
    <s v="2018-2019"/>
    <n v="774"/>
    <x v="2"/>
  </r>
  <r>
    <x v="0"/>
    <n v="2019"/>
    <x v="8"/>
    <s v="AM"/>
    <s v="EEUU"/>
    <x v="0"/>
    <s v="SPRING 2019"/>
    <s v="SWIMWEAR"/>
    <x v="148"/>
    <s v="DOLARES AMERICANOS / UNITED STATES DOLLAR"/>
    <s v="ANITA M. HOPKINS"/>
    <s v="NEW JERSEY"/>
    <s v="ESTADOS UNIDOS EEUU"/>
    <n v="114"/>
    <n v="2019"/>
    <s v="SPRING"/>
    <s v="SPRING"/>
    <s v="SPRING 2019"/>
    <s v="2018-2019"/>
    <n v="3518"/>
    <x v="1"/>
  </r>
  <r>
    <x v="0"/>
    <n v="2019"/>
    <x v="8"/>
    <s v="AM"/>
    <s v="EEUU"/>
    <x v="0"/>
    <s v="SPRING 2019"/>
    <s v="SWIMWEAR"/>
    <x v="221"/>
    <s v="DOLARES AMERICANOS / UNITED STATES DOLLAR"/>
    <s v="BILL MILLER AND COMPANY"/>
    <s v="FLORIDA"/>
    <s v="ESTADOS UNIDOS EEUU"/>
    <n v="121"/>
    <n v="2019"/>
    <s v="SPRING"/>
    <s v="SPRING"/>
    <s v="SPRING 2019"/>
    <s v="2018-2019"/>
    <n v="3795"/>
    <x v="2"/>
  </r>
  <r>
    <x v="0"/>
    <n v="2019"/>
    <x v="8"/>
    <s v="AM"/>
    <s v="EEUU"/>
    <x v="0"/>
    <s v="SPRING 2019"/>
    <s v="SWIMWEAR"/>
    <x v="208"/>
    <s v="DOLARES AMERICANOS / UNITED STATES DOLLAR"/>
    <s v="LAURA BONG"/>
    <s v="TEXAS"/>
    <s v="ESTADOS UNIDOS EEUU"/>
    <n v="8"/>
    <n v="2019"/>
    <s v="SPRING"/>
    <s v="SPRING"/>
    <s v="SPRING 2019"/>
    <s v="2018-2019"/>
    <n v="224"/>
    <x v="6"/>
  </r>
  <r>
    <x v="0"/>
    <n v="2019"/>
    <x v="8"/>
    <s v="AM"/>
    <s v="EEUU"/>
    <x v="0"/>
    <s v="SPRING 2019"/>
    <s v="SWIMWEAR"/>
    <x v="363"/>
    <s v="DOLARES AMERICANOS / UNITED STATES DOLLAR"/>
    <s v="LAURA BONG"/>
    <s v="OKLAHOMA"/>
    <s v="ESTADOS UNIDOS EEUU"/>
    <n v="48"/>
    <n v="2019"/>
    <s v="SPRING"/>
    <s v="SPRING"/>
    <s v="SPRING 2019"/>
    <s v="2018-2019"/>
    <n v="1514"/>
    <x v="6"/>
  </r>
  <r>
    <x v="0"/>
    <n v="2019"/>
    <x v="8"/>
    <s v="AM"/>
    <s v="EEUU"/>
    <x v="0"/>
    <s v="SPRING 2019"/>
    <s v="SWIMWEAR"/>
    <x v="364"/>
    <s v="DOLARES AMERICANOS / UNITED STATES DOLLAR"/>
    <s v="LAURA BONG"/>
    <s v="TEXAS"/>
    <s v="ESTADOS UNIDOS EEUU"/>
    <n v="7"/>
    <n v="2019"/>
    <s v="SPRING"/>
    <s v="SPRING"/>
    <s v="SPRING 2019"/>
    <s v="2018-2019"/>
    <n v="199"/>
    <x v="6"/>
  </r>
  <r>
    <x v="0"/>
    <n v="2019"/>
    <x v="8"/>
    <s v="AM"/>
    <s v="EEUU"/>
    <x v="0"/>
    <s v="SPRING 2019"/>
    <s v="SWIMWEAR"/>
    <x v="141"/>
    <s v="DOLARES AMERICANOS / UNITED STATES DOLLAR"/>
    <s v="ANITA M. HOPKINS"/>
    <s v="DELAWARE"/>
    <s v="ESTADOS UNIDOS EEUU"/>
    <n v="191"/>
    <n v="2019"/>
    <s v="SPRING"/>
    <s v="SPRING"/>
    <s v="SPRING 2019"/>
    <s v="2018-2019"/>
    <n v="5945"/>
    <x v="1"/>
  </r>
  <r>
    <x v="0"/>
    <n v="2019"/>
    <x v="8"/>
    <s v="AM"/>
    <s v="EEUU"/>
    <x v="0"/>
    <s v="SPRING 2019"/>
    <s v="SWIMWEAR"/>
    <x v="184"/>
    <s v="DOLARES AMERICANOS / UNITED STATES DOLLAR"/>
    <s v="PHYLLIS POSNER"/>
    <s v="CALIFORNIA"/>
    <s v="ESTADOS UNIDOS EEUU"/>
    <n v="3"/>
    <n v="2019"/>
    <s v="SPRING"/>
    <s v="SPRING"/>
    <s v="SPRING 2019"/>
    <s v="2018-2019"/>
    <n v="90"/>
    <x v="5"/>
  </r>
  <r>
    <x v="0"/>
    <n v="2019"/>
    <x v="8"/>
    <s v="AM"/>
    <s v="EEUU"/>
    <x v="0"/>
    <s v="SPRING 2019"/>
    <s v="SWIMWEAR"/>
    <x v="365"/>
    <s v="DOLARES AMERICANOS / UNITED STATES DOLLAR"/>
    <s v="ANITA M. HOPKINS"/>
    <s v="NEW JERSEY"/>
    <s v="ESTADOS UNIDOS EEUU"/>
    <n v="24"/>
    <n v="2019"/>
    <s v="SPRING"/>
    <s v="SPRING"/>
    <s v="SPRING 2019"/>
    <s v="2018-2019"/>
    <n v="738"/>
    <x v="1"/>
  </r>
  <r>
    <x v="0"/>
    <n v="2019"/>
    <x v="8"/>
    <s v="AM"/>
    <s v="EEUU"/>
    <x v="0"/>
    <s v="SPRING 2019"/>
    <s v="SWIMWEAR"/>
    <x v="390"/>
    <s v="DOLAR CANADIENSE / CANADIAN DOLLAR"/>
    <s v="STEPHANIE VITALI"/>
    <s v="ONTARIO"/>
    <s v="CANADA"/>
    <n v="36"/>
    <n v="2019"/>
    <s v="SPRING"/>
    <s v="SPRING"/>
    <s v="SPRING 2019"/>
    <s v="2018-2019"/>
    <n v="1208.6266287254755"/>
    <x v="4"/>
  </r>
  <r>
    <x v="0"/>
    <n v="2019"/>
    <x v="8"/>
    <s v="AM"/>
    <s v="EEUU"/>
    <x v="0"/>
    <s v="SPRING 2019"/>
    <s v="SWIMWEAR"/>
    <x v="11"/>
    <s v="DOLARES AMERICANOS / UNITED STATES DOLLAR"/>
    <s v="BILL MILLER AND COMPANY"/>
    <s v="VIRGINIA"/>
    <s v="ESTADOS UNIDOS EEUU"/>
    <n v="62"/>
    <n v="2019"/>
    <s v="SPRING"/>
    <s v="SPRING"/>
    <s v="SPRING 2019"/>
    <s v="2018-2019"/>
    <n v="1896"/>
    <x v="2"/>
  </r>
  <r>
    <x v="0"/>
    <n v="2019"/>
    <x v="8"/>
    <s v="AM"/>
    <s v="EEUU"/>
    <x v="0"/>
    <s v="SPRING 2019"/>
    <s v="SWIMWEAR"/>
    <x v="366"/>
    <s v="DOLARES AMERICANOS / UNITED STATES DOLLAR"/>
    <s v="LAURA BONG"/>
    <s v="TEXAS"/>
    <s v="ESTADOS UNIDOS EEUU"/>
    <n v="22"/>
    <n v="2019"/>
    <s v="SPRING"/>
    <s v="SPRING"/>
    <s v="SPRING 2019"/>
    <s v="2018-2019"/>
    <n v="651"/>
    <x v="6"/>
  </r>
  <r>
    <x v="0"/>
    <n v="2019"/>
    <x v="8"/>
    <s v="AM"/>
    <s v="EEUU"/>
    <x v="0"/>
    <s v="SPRING 2019"/>
    <s v="SWIMWEAR"/>
    <x v="322"/>
    <s v="DOLARES AMERICANOS / UNITED STATES DOLLAR"/>
    <s v="JULIUS ORTIZ MALDONADO"/>
    <s v="PUERTO RICO"/>
    <s v="PUERTO RICO"/>
    <n v="85"/>
    <n v="2019"/>
    <s v="SPRING"/>
    <s v="SPRING"/>
    <s v="SPRING 2019"/>
    <s v="2018-2019"/>
    <n v="4305"/>
    <x v="15"/>
  </r>
  <r>
    <x v="0"/>
    <n v="2019"/>
    <x v="8"/>
    <s v="AM"/>
    <s v="EEUU"/>
    <x v="0"/>
    <s v="SPRING 2019"/>
    <s v="SWIMWEAR"/>
    <x v="391"/>
    <s v="DOLARES AMERICANOS / UNITED STATES DOLLAR"/>
    <s v="BILL MILLER AND COMPANY"/>
    <s v="NORTH CAROLINA"/>
    <s v="ESTADOS UNIDOS EEUU"/>
    <n v="99"/>
    <n v="2019"/>
    <s v="SPRING"/>
    <s v="SPRING"/>
    <s v="SPRING 2019"/>
    <s v="2018-2019"/>
    <n v="3083"/>
    <x v="2"/>
  </r>
  <r>
    <x v="0"/>
    <n v="2019"/>
    <x v="8"/>
    <s v="AM"/>
    <s v="EEUU"/>
    <x v="0"/>
    <s v="SPRING 2019"/>
    <s v="SWIMWEAR"/>
    <x v="392"/>
    <s v="DOLARES AMERICANOS / UNITED STATES DOLLAR"/>
    <s v="BILL MILLER AND COMPANY"/>
    <s v="SOUTH CAROLINA"/>
    <s v="ESTADOS UNIDOS EEUU"/>
    <n v="70"/>
    <n v="2019"/>
    <s v="SPRING"/>
    <s v="SPRING"/>
    <s v="SPRING 2019"/>
    <s v="2018-2019"/>
    <n v="2096"/>
    <x v="2"/>
  </r>
  <r>
    <x v="0"/>
    <n v="2019"/>
    <x v="8"/>
    <s v="AM"/>
    <s v="EEUU"/>
    <x v="0"/>
    <s v="SPRING 2019"/>
    <s v="SWIMWEAR"/>
    <x v="323"/>
    <s v="DOLARES AMERICANOS / UNITED STATES DOLLAR"/>
    <s v="LAURA BONG"/>
    <s v="MISSISSIPPI"/>
    <s v="ESTADOS UNIDOS EEUU"/>
    <n v="22"/>
    <n v="2019"/>
    <s v="SPRING"/>
    <s v="SPRING"/>
    <s v="SPRING 2019"/>
    <s v="2018-2019"/>
    <n v="639"/>
    <x v="6"/>
  </r>
  <r>
    <x v="0"/>
    <n v="2019"/>
    <x v="8"/>
    <s v="AM"/>
    <s v="EEUU"/>
    <x v="0"/>
    <s v="SPRING 2019"/>
    <s v="SWIMWEAR"/>
    <x v="368"/>
    <s v="DOLARES AMERICANOS / UNITED STATES DOLLAR"/>
    <s v="BILL MILLER AND COMPANY"/>
    <s v="FLORIDA"/>
    <s v="ESTADOS UNIDOS EEUU"/>
    <n v="11"/>
    <n v="2019"/>
    <s v="SPRING"/>
    <s v="SPRING"/>
    <s v="SPRING 2019"/>
    <s v="2018-2019"/>
    <n v="301"/>
    <x v="2"/>
  </r>
  <r>
    <x v="0"/>
    <n v="2019"/>
    <x v="8"/>
    <s v="AM"/>
    <s v="EEUU"/>
    <x v="0"/>
    <s v="SPRING 2019"/>
    <s v="SWIMWEAR"/>
    <x v="324"/>
    <s v="DOLARES AMERICANOS / UNITED STATES DOLLAR"/>
    <s v="LAURA BONG"/>
    <s v="TEXAS"/>
    <s v="ESTADOS UNIDOS EEUU"/>
    <n v="8"/>
    <n v="2019"/>
    <s v="SPRING"/>
    <s v="SPRING"/>
    <s v="SPRING 2019"/>
    <s v="2018-2019"/>
    <n v="240"/>
    <x v="6"/>
  </r>
  <r>
    <x v="0"/>
    <n v="2019"/>
    <x v="8"/>
    <s v="AM"/>
    <s v="EEUU"/>
    <x v="0"/>
    <s v="SPRING 2019"/>
    <s v="SWIMWEAR"/>
    <x v="79"/>
    <s v="DOLARES AMERICANOS / UNITED STATES DOLLAR"/>
    <s v="ANITA M. HOPKINS"/>
    <s v="DELAWARE"/>
    <s v="ESTADOS UNIDOS EEUU"/>
    <n v="144"/>
    <n v="2019"/>
    <s v="SPRING"/>
    <s v="SPRING"/>
    <s v="SPRING 2019"/>
    <s v="2018-2019"/>
    <n v="4377"/>
    <x v="1"/>
  </r>
  <r>
    <x v="0"/>
    <n v="2019"/>
    <x v="8"/>
    <s v="AM"/>
    <s v="EEUU"/>
    <x v="0"/>
    <s v="SPRING 2019"/>
    <s v="SWIMWEAR"/>
    <x v="375"/>
    <s v="DOLARES AMERICANOS / UNITED STATES DOLLAR"/>
    <s v="ANITA M. HOPKINS"/>
    <s v="NEW JERSEY"/>
    <s v="ESTADOS UNIDOS EEUU"/>
    <n v="601"/>
    <n v="2019"/>
    <s v="SPRING"/>
    <s v="SPRING"/>
    <s v="SPRING 2019"/>
    <s v="2018-2019"/>
    <n v="18149"/>
    <x v="1"/>
  </r>
  <r>
    <x v="0"/>
    <n v="2019"/>
    <x v="8"/>
    <s v="AM"/>
    <s v="EEUU"/>
    <x v="0"/>
    <s v="SPRING 2019"/>
    <s v="SWIMWEAR"/>
    <x v="393"/>
    <s v="DOLARES AMERICANOS / UNITED STATES DOLLAR"/>
    <s v="BILL MILLER AND COMPANY"/>
    <s v="FLORIDA"/>
    <s v="ESTADOS UNIDOS EEUU"/>
    <n v="21"/>
    <n v="2019"/>
    <s v="SPRING"/>
    <s v="SPRING"/>
    <s v="SPRING 2019"/>
    <s v="2018-2019"/>
    <n v="887"/>
    <x v="2"/>
  </r>
  <r>
    <x v="0"/>
    <n v="2019"/>
    <x v="8"/>
    <s v="AM"/>
    <s v="EEUU"/>
    <x v="0"/>
    <s v="SPRING 2019"/>
    <s v="SWIMWEAR"/>
    <x v="307"/>
    <s v="DOLARES AMERICANOS / UNITED STATES DOLLAR"/>
    <s v="LAURA BONG"/>
    <s v="TEXAS"/>
    <s v="ESTADOS UNIDOS EEUU"/>
    <n v="12"/>
    <n v="2019"/>
    <s v="SPRING"/>
    <s v="SPRING"/>
    <s v="SPRING 2019"/>
    <s v="2018-2019"/>
    <n v="360"/>
    <x v="6"/>
  </r>
  <r>
    <x v="0"/>
    <n v="2019"/>
    <x v="8"/>
    <s v="AM"/>
    <s v="EEUU"/>
    <x v="0"/>
    <s v="SPRING 2019"/>
    <s v="SWIMWEAR"/>
    <x v="325"/>
    <s v="DOLARES AMERICANOS / UNITED STATES DOLLAR"/>
    <s v="ANITA M. HOPKINS"/>
    <s v="MARYLAND"/>
    <s v="ESTADOS UNIDOS EEUU"/>
    <n v="22"/>
    <n v="2019"/>
    <s v="SPRING"/>
    <s v="SPRING"/>
    <s v="SPRING 2019"/>
    <s v="2018-2019"/>
    <n v="660"/>
    <x v="1"/>
  </r>
  <r>
    <x v="0"/>
    <n v="2019"/>
    <x v="8"/>
    <s v="AM"/>
    <s v="EEUU"/>
    <x v="0"/>
    <s v="SPRING 2019"/>
    <s v="SWIMWEAR"/>
    <x v="394"/>
    <s v="DOLARES AMERICANOS / UNITED STATES DOLLAR"/>
    <s v="JULIUS ORTIZ MALDONADO"/>
    <s v="FLORIDA"/>
    <s v="ESTADOS UNIDOS EEUU"/>
    <n v="35"/>
    <n v="2019"/>
    <s v="SPRING"/>
    <s v="SPRING"/>
    <s v="SPRING 2019"/>
    <s v="2018-2019"/>
    <n v="1413"/>
    <x v="15"/>
  </r>
  <r>
    <x v="0"/>
    <n v="2019"/>
    <x v="8"/>
    <s v="AM"/>
    <s v="EEUU"/>
    <x v="0"/>
    <s v="SPRING 2019"/>
    <s v="SWIMWEAR"/>
    <x v="36"/>
    <s v="DOLARES AMERICANOS / UNITED STATES DOLLAR"/>
    <s v="LAURA BONG"/>
    <s v="TEXAS"/>
    <s v="ESTADOS UNIDOS EEUU"/>
    <n v="46"/>
    <n v="2019"/>
    <s v="SPRING"/>
    <s v="SPRING"/>
    <s v="SPRING 2019"/>
    <s v="2018-2019"/>
    <n v="1401"/>
    <x v="6"/>
  </r>
  <r>
    <x v="0"/>
    <n v="2019"/>
    <x v="8"/>
    <s v="AM"/>
    <s v="EEUU"/>
    <x v="0"/>
    <s v="SPRING 2019"/>
    <s v="SWIMWEAR"/>
    <x v="395"/>
    <s v="DOLARES AMERICANOS / UNITED STATES DOLLAR"/>
    <s v="BILL MILLER AND COMPANY"/>
    <s v="FLORIDA"/>
    <s v="ESTADOS UNIDOS EEUU"/>
    <n v="80"/>
    <n v="2019"/>
    <s v="SPRING"/>
    <s v="SPRING"/>
    <s v="SPRING 2019"/>
    <s v="2018-2019"/>
    <n v="2458"/>
    <x v="2"/>
  </r>
  <r>
    <x v="0"/>
    <n v="2019"/>
    <x v="8"/>
    <s v="AM"/>
    <s v="EEUU"/>
    <x v="0"/>
    <s v="SPRING 2019"/>
    <s v="SWIMWEAR"/>
    <x v="135"/>
    <s v="DOLARES AMERICANOS / UNITED STATES DOLLAR"/>
    <s v="PHYLLIS POSNER"/>
    <s v="CALIFORNIA"/>
    <s v="ESTADOS UNIDOS EEUU"/>
    <n v="90"/>
    <n v="2019"/>
    <s v="SPRING"/>
    <s v="SPRING"/>
    <s v="SPRING 2019"/>
    <s v="2018-2019"/>
    <n v="2635"/>
    <x v="5"/>
  </r>
  <r>
    <x v="0"/>
    <n v="2019"/>
    <x v="8"/>
    <s v="AM"/>
    <s v="EEUU"/>
    <x v="0"/>
    <s v="SPRING 2019"/>
    <s v="SWIMWEAR"/>
    <x v="38"/>
    <s v="DOLARES AMERICANOS / UNITED STATES DOLLAR"/>
    <s v="BILL MILLER AND COMPANY"/>
    <s v="NORTH CAROLINA"/>
    <s v="ESTADOS UNIDOS EEUU"/>
    <n v="48"/>
    <n v="2019"/>
    <s v="SPRING"/>
    <s v="SPRING"/>
    <s v="SPRING 2019"/>
    <s v="2018-2019"/>
    <n v="1392"/>
    <x v="2"/>
  </r>
  <r>
    <x v="0"/>
    <n v="2019"/>
    <x v="8"/>
    <s v="AM"/>
    <s v="EEUU"/>
    <x v="0"/>
    <s v="SPRING 2019"/>
    <s v="SWIMWEAR"/>
    <x v="371"/>
    <s v="DOLARES AMERICANOS / UNITED STATES DOLLAR"/>
    <s v="HOLLY SALES INC."/>
    <s v="WISCONSIN"/>
    <s v="ESTADOS UNIDOS EEUU"/>
    <n v="12"/>
    <n v="2019"/>
    <s v="SPRING"/>
    <s v="SPRING"/>
    <s v="SPRING 2019"/>
    <s v="2018-2019"/>
    <n v="372"/>
    <x v="8"/>
  </r>
  <r>
    <x v="0"/>
    <n v="2019"/>
    <x v="8"/>
    <s v="AM"/>
    <s v="EEUU"/>
    <x v="0"/>
    <s v="SPRING 2019"/>
    <s v="SWIMWEAR"/>
    <x v="396"/>
    <s v="DOLARES AMERICANOS / UNITED STATES DOLLAR"/>
    <s v="HOLLY SALES INC."/>
    <s v="ILLINOIS"/>
    <s v="ESTADOS UNIDOS EEUU"/>
    <n v="10"/>
    <n v="2019"/>
    <s v="SPRING"/>
    <s v="SPRING"/>
    <s v="SPRING 2019"/>
    <s v="2018-2019"/>
    <n v="346.56000000000006"/>
    <x v="8"/>
  </r>
  <r>
    <x v="0"/>
    <n v="2019"/>
    <x v="8"/>
    <s v="AM"/>
    <s v="EEUU"/>
    <x v="0"/>
    <s v="SPRING 2019"/>
    <s v="SWIMWEAR"/>
    <x v="397"/>
    <s v="DOLARES AMERICANOS / UNITED STATES DOLLAR"/>
    <s v="BILL MILLER AND COMPANY"/>
    <s v="VIRGINIA"/>
    <s v="ESTADOS UNIDOS EEUU"/>
    <n v="98"/>
    <n v="2019"/>
    <s v="SPRING"/>
    <s v="SPRING"/>
    <s v="SPRING 2019"/>
    <s v="2018-2019"/>
    <n v="2954"/>
    <x v="2"/>
  </r>
  <r>
    <x v="0"/>
    <n v="2019"/>
    <x v="8"/>
    <s v="AM"/>
    <s v="EEUU"/>
    <x v="0"/>
    <s v="SPRING 2019"/>
    <s v="SWIMWEAR"/>
    <x v="42"/>
    <s v="DOLARES AMERICANOS / UNITED STATES DOLLAR"/>
    <s v="HOLLY SALES INC."/>
    <s v="MICHIGAN"/>
    <s v="ESTADOS UNIDOS EEUU"/>
    <n v="40"/>
    <n v="2019"/>
    <s v="SPRING"/>
    <s v="SPRING"/>
    <s v="SPRING 2019"/>
    <s v="2018-2019"/>
    <n v="1585"/>
    <x v="8"/>
  </r>
  <r>
    <x v="0"/>
    <n v="2019"/>
    <x v="8"/>
    <s v="AM"/>
    <s v="EEUU"/>
    <x v="0"/>
    <s v="SPRING 2019"/>
    <s v="SWIMWEAR"/>
    <x v="328"/>
    <s v="DOLARES AMERICANOS / UNITED STATES DOLLAR"/>
    <s v="BILL MILLER AND COMPANY"/>
    <s v="SOUTH CAROLINA"/>
    <s v="ESTADOS UNIDOS EEUU"/>
    <n v="22"/>
    <n v="2019"/>
    <s v="SPRING"/>
    <s v="SPRING"/>
    <s v="SPRING 2019"/>
    <s v="2018-2019"/>
    <n v="658"/>
    <x v="2"/>
  </r>
  <r>
    <x v="0"/>
    <n v="2019"/>
    <x v="8"/>
    <s v="AM"/>
    <s v="EEUU"/>
    <x v="0"/>
    <s v="SPRING 2019"/>
    <s v="SWIMWEAR"/>
    <x v="398"/>
    <s v="DOLARES AMERICANOS / UNITED STATES DOLLAR"/>
    <s v="LAURA BONG"/>
    <s v="NEVADA"/>
    <s v="ESTADOS UNIDOS EEUU"/>
    <n v="6"/>
    <n v="2019"/>
    <s v="SPRING"/>
    <s v="SPRING"/>
    <s v="SPRING 2019"/>
    <s v="2018-2019"/>
    <n v="168"/>
    <x v="6"/>
  </r>
  <r>
    <x v="0"/>
    <n v="2019"/>
    <x v="8"/>
    <s v="AM"/>
    <s v="EEUU"/>
    <x v="0"/>
    <s v="SPRING 2019"/>
    <s v="SWIMWEAR"/>
    <x v="301"/>
    <s v="DOLARES AMERICANOS / UNITED STATES DOLLAR"/>
    <s v="LAURA BONG"/>
    <s v="LOUISIANA"/>
    <s v="ESTADOS UNIDOS EEUU"/>
    <n v="3"/>
    <n v="2019"/>
    <s v="SPRING"/>
    <s v="SPRING"/>
    <s v="SPRING 2019"/>
    <s v="2018-2019"/>
    <n v="102"/>
    <x v="6"/>
  </r>
  <r>
    <x v="0"/>
    <n v="2019"/>
    <x v="8"/>
    <s v="AM"/>
    <s v="EEUU"/>
    <x v="0"/>
    <s v="SPRING 2019"/>
    <s v="SWIMWEAR"/>
    <x v="399"/>
    <s v="DOLARES AMERICANOS / UNITED STATES DOLLAR"/>
    <s v="DENISE ARNETT"/>
    <s v="COLORADO"/>
    <s v="ESTADOS UNIDOS EEUU"/>
    <n v="26"/>
    <n v="2019"/>
    <s v="SPRING"/>
    <s v="SPRING"/>
    <s v="SPRING 2019"/>
    <s v="2018-2019"/>
    <n v="818"/>
    <x v="14"/>
  </r>
  <r>
    <x v="0"/>
    <n v="2019"/>
    <x v="8"/>
    <s v="AM"/>
    <s v="EEUU"/>
    <x v="0"/>
    <s v="SPRING 2019"/>
    <s v="SWIMWEAR"/>
    <x v="67"/>
    <s v="DOLARES AMERICANOS / UNITED STATES DOLLAR"/>
    <s v="DENISE ARNETT"/>
    <s v="COLORADO"/>
    <s v="ESTADOS UNIDOS EEUU"/>
    <n v="16"/>
    <n v="2019"/>
    <s v="SPRING"/>
    <s v="SPRING"/>
    <s v="SPRING 2019"/>
    <s v="2018-2019"/>
    <n v="507"/>
    <x v="14"/>
  </r>
  <r>
    <x v="0"/>
    <n v="2019"/>
    <x v="8"/>
    <s v="AM"/>
    <s v="EEUU"/>
    <x v="0"/>
    <s v="SPRING 2019"/>
    <s v="SWIMWEAR"/>
    <x v="70"/>
    <s v="DOLARES AMERICANOS / UNITED STATES DOLLAR"/>
    <s v="DENISE ARNETT"/>
    <s v="COLORADO"/>
    <s v="ESTADOS UNIDOS EEUU"/>
    <n v="16"/>
    <n v="2019"/>
    <s v="SPRING"/>
    <s v="SPRING"/>
    <s v="SPRING 2019"/>
    <s v="2018-2019"/>
    <n v="507"/>
    <x v="14"/>
  </r>
  <r>
    <x v="0"/>
    <n v="2019"/>
    <x v="8"/>
    <s v="AM"/>
    <s v="EEUU"/>
    <x v="0"/>
    <s v="SPRING 2019"/>
    <s v="SWIMWEAR"/>
    <x v="330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204"/>
    <x v="2"/>
  </r>
  <r>
    <x v="0"/>
    <n v="2019"/>
    <x v="8"/>
    <s v="AM"/>
    <s v="EEUU"/>
    <x v="0"/>
    <s v="SPRING 2019"/>
    <s v="SWIMWEAR"/>
    <x v="331"/>
    <s v="DOLARES AMERICANOS / UNITED STATES DOLLAR"/>
    <s v="LAURA BONG"/>
    <s v="MISSISSIPPI"/>
    <s v="ESTADOS UNIDOS EEUU"/>
    <n v="23"/>
    <n v="2019"/>
    <s v="SPRING"/>
    <s v="SPRING"/>
    <s v="SPRING 2019"/>
    <s v="2018-2019"/>
    <n v="710"/>
    <x v="6"/>
  </r>
  <r>
    <x v="0"/>
    <n v="2019"/>
    <x v="8"/>
    <s v="AM"/>
    <s v="EEUU"/>
    <x v="0"/>
    <s v="SPRING 2019"/>
    <s v="SWIMWEAR"/>
    <x v="332"/>
    <s v="DOLARES AMERICANOS / UNITED STATES DOLLAR"/>
    <s v="LAURA BONG"/>
    <s v="MISSISSIPPI"/>
    <s v="ESTADOS UNIDOS EEUU"/>
    <n v="24"/>
    <n v="2019"/>
    <s v="SPRING"/>
    <s v="SPRING"/>
    <s v="SPRING 2019"/>
    <s v="2018-2019"/>
    <n v="740"/>
    <x v="6"/>
  </r>
  <r>
    <x v="0"/>
    <n v="2019"/>
    <x v="8"/>
    <s v="AM"/>
    <s v="EEUU"/>
    <x v="0"/>
    <s v="SPRING 2019"/>
    <s v="SWIMWEAR"/>
    <x v="333"/>
    <s v="DOLARES AMERICANOS / UNITED STATES DOLLAR"/>
    <s v="LAURA BONG"/>
    <s v="MISSISSIPPI"/>
    <s v="ESTADOS UNIDOS EEUU"/>
    <n v="16"/>
    <n v="2019"/>
    <s v="SPRING"/>
    <s v="SPRING"/>
    <s v="SPRING 2019"/>
    <s v="2018-2019"/>
    <n v="476"/>
    <x v="6"/>
  </r>
  <r>
    <x v="0"/>
    <n v="2019"/>
    <x v="8"/>
    <s v="AM"/>
    <s v="EEUU"/>
    <x v="0"/>
    <s v="SPRING 2019"/>
    <s v="SWIMWEAR"/>
    <x v="334"/>
    <s v="DOLARES AMERICANOS / UNITED STATES DOLLAR"/>
    <s v="LAURA BONG"/>
    <s v="TEXAS"/>
    <s v="ESTADOS UNIDOS EEUU"/>
    <n v="7"/>
    <n v="2019"/>
    <s v="SPRING"/>
    <s v="SPRING"/>
    <s v="SPRING 2019"/>
    <s v="2018-2019"/>
    <n v="219"/>
    <x v="6"/>
  </r>
  <r>
    <x v="0"/>
    <n v="2019"/>
    <x v="8"/>
    <s v="AM"/>
    <s v="EEUU"/>
    <x v="0"/>
    <s v="SPRING 2019"/>
    <s v="SWIMWEAR"/>
    <x v="400"/>
    <s v="DOLARES AMERICANOS / UNITED STATES DOLLAR"/>
    <s v="LAURA BONG"/>
    <s v="TEXAS"/>
    <s v="ESTADOS UNIDOS EEUU"/>
    <n v="40"/>
    <n v="2019"/>
    <s v="SPRING"/>
    <s v="SPRING"/>
    <s v="SPRING 2019"/>
    <s v="2018-2019"/>
    <n v="1216"/>
    <x v="6"/>
  </r>
  <r>
    <x v="0"/>
    <n v="2019"/>
    <x v="8"/>
    <s v="AM"/>
    <s v="EEUU"/>
    <x v="0"/>
    <s v="SPRING 2019"/>
    <s v="SWIMWEAR"/>
    <x v="383"/>
    <s v="DOLARES AMERICANOS / UNITED STATES DOLLAR"/>
    <s v="PAIGE ALYSE STRAUGHAN"/>
    <s v="WASHINGTON"/>
    <s v="ESTADOS UNIDOS EEUU"/>
    <n v="1059"/>
    <n v="2019"/>
    <s v="SPRING"/>
    <s v="SPRING"/>
    <s v="SPRING 2019"/>
    <s v="2018-2019"/>
    <n v="28621.510000000111"/>
    <x v="0"/>
  </r>
  <r>
    <x v="0"/>
    <n v="2019"/>
    <x v="8"/>
    <s v="AM"/>
    <s v="EEUU"/>
    <x v="0"/>
    <s v="SPRING 2019"/>
    <s v="SWIMWEAR"/>
    <x v="401"/>
    <s v="DOLARES AMERICANOS / UNITED STATES DOLLAR"/>
    <s v="PAIGE ALYSE STRAUGHAN"/>
    <s v="NEVADA"/>
    <s v="ESTADOS UNIDOS EEUU"/>
    <n v="257"/>
    <n v="2019"/>
    <s v="SPRING"/>
    <s v="SPRING"/>
    <s v="SPRING 2019"/>
    <s v="2018-2019"/>
    <n v="7732.5600000000022"/>
    <x v="0"/>
  </r>
  <r>
    <x v="0"/>
    <n v="2019"/>
    <x v="8"/>
    <s v="AM"/>
    <s v="EEUU"/>
    <x v="0"/>
    <s v="SPRING 2019"/>
    <s v="SWIMWEAR"/>
    <x v="402"/>
    <s v="DOLARES AMERICANOS / UNITED STATES DOLLAR"/>
    <s v="LAURA BONG"/>
    <s v="MISSISSIPPI"/>
    <s v="ESTADOS UNIDOS EEUU"/>
    <n v="2"/>
    <n v="2019"/>
    <s v="SPRING"/>
    <s v="SPRING"/>
    <s v="SPRING 2019"/>
    <s v="2018-2019"/>
    <n v="50"/>
    <x v="6"/>
  </r>
  <r>
    <x v="0"/>
    <n v="2019"/>
    <x v="8"/>
    <s v="AM"/>
    <s v="EEUU"/>
    <x v="0"/>
    <s v="SPRING 2019"/>
    <s v="ACCESSORIES"/>
    <x v="269"/>
    <s v="DOLARES AMERICANOS / UNITED STATES DOLLAR"/>
    <s v="BILL MILLER AND COMPANY"/>
    <s v="ALABAMA"/>
    <s v="ESTADOS UNIDOS EEUU"/>
    <n v="9"/>
    <n v="2019"/>
    <s v="SPRING"/>
    <s v="SPRING"/>
    <s v="SPRING 2019"/>
    <s v="2018-2019"/>
    <n v="93"/>
    <x v="2"/>
  </r>
  <r>
    <x v="0"/>
    <n v="2019"/>
    <x v="8"/>
    <s v="AM"/>
    <s v="EEUU"/>
    <x v="0"/>
    <s v="SPRING 2019"/>
    <s v="ACCESSORIES"/>
    <x v="104"/>
    <s v="DOLARES AMERICANOS / UNITED STATES DOLLAR"/>
    <s v="LAURA BONG"/>
    <s v="UTAH"/>
    <s v="ESTADOS UNIDOS EEUU"/>
    <n v="1"/>
    <n v="2019"/>
    <s v="SPRING"/>
    <s v="SPRING"/>
    <s v="SPRING 2019"/>
    <s v="2018-2019"/>
    <n v="19"/>
    <x v="6"/>
  </r>
  <r>
    <x v="0"/>
    <n v="2019"/>
    <x v="8"/>
    <s v="AM"/>
    <s v="EEUU"/>
    <x v="0"/>
    <s v="SPRING 2019"/>
    <s v="ACCESSORIES"/>
    <x v="192"/>
    <s v="DOLARES AMERICANOS / UNITED STATES DOLLAR"/>
    <s v="BILL MILLER AND COMPANY"/>
    <s v="VIRGIN ISLANDS"/>
    <s v="ESTADOS UNIDOS EEUU"/>
    <n v="12"/>
    <n v="2019"/>
    <s v="SPRING"/>
    <s v="SPRING"/>
    <s v="SPRING 2019"/>
    <s v="2018-2019"/>
    <n v="252"/>
    <x v="2"/>
  </r>
  <r>
    <x v="0"/>
    <n v="2019"/>
    <x v="8"/>
    <s v="AM"/>
    <s v="EEUU"/>
    <x v="0"/>
    <s v="SPRING 2019"/>
    <s v="ACCESSORIES"/>
    <x v="384"/>
    <s v="DOLAR CANADIENSE / CANADIAN DOLLAR"/>
    <s v="SHOUTOUTAGENCY"/>
    <s v="ALBERTA"/>
    <s v="CANADA"/>
    <n v="4"/>
    <n v="2019"/>
    <s v="SPRING"/>
    <s v="SPRING"/>
    <s v="SPRING 2019"/>
    <s v="2018-2019"/>
    <n v="83.870001497678601"/>
    <x v="3"/>
  </r>
  <r>
    <x v="0"/>
    <n v="2019"/>
    <x v="8"/>
    <s v="AM"/>
    <s v="EEUU"/>
    <x v="0"/>
    <s v="SPRING 2019"/>
    <s v="ACCESSORIES"/>
    <x v="356"/>
    <s v="DOLARES AMERICANOS / UNITED STATES DOLLAR"/>
    <s v="ANITA M. HOPKINS"/>
    <s v="MARYLAND"/>
    <s v="ESTADOS UNIDOS EEUU"/>
    <n v="292"/>
    <n v="2019"/>
    <s v="SPRING"/>
    <s v="SPRING"/>
    <s v="SPRING 2019"/>
    <s v="2018-2019"/>
    <n v="3532"/>
    <x v="1"/>
  </r>
  <r>
    <x v="0"/>
    <n v="2019"/>
    <x v="8"/>
    <s v="AM"/>
    <s v="EEUU"/>
    <x v="0"/>
    <s v="SPRING 2019"/>
    <s v="ACCESSORIES"/>
    <x v="358"/>
    <s v="DOLARES AMERICANOS / UNITED STATES DOLLAR"/>
    <s v="BILL MILLER AND COMPANY"/>
    <s v="SOUTH CAROLINA"/>
    <s v="ESTADOS UNIDOS EEUU"/>
    <n v="26"/>
    <n v="2019"/>
    <s v="SPRING"/>
    <s v="SPRING"/>
    <s v="SPRING 2019"/>
    <s v="2018-2019"/>
    <n v="354"/>
    <x v="2"/>
  </r>
  <r>
    <x v="0"/>
    <n v="2019"/>
    <x v="8"/>
    <s v="AM"/>
    <s v="EEUU"/>
    <x v="0"/>
    <s v="SPRING 2019"/>
    <s v="ACCESSORIES"/>
    <x v="234"/>
    <s v="DOLARES AMERICANOS / UNITED STATES DOLLAR"/>
    <s v="BILL MILLER AND COMPANY"/>
    <s v="FLORIDA"/>
    <s v="ESTADOS UNIDOS EEUU"/>
    <n v="17"/>
    <n v="2019"/>
    <s v="SPRING"/>
    <s v="SPRING"/>
    <s v="SPRING 2019"/>
    <s v="2018-2019"/>
    <n v="213"/>
    <x v="2"/>
  </r>
  <r>
    <x v="0"/>
    <n v="2019"/>
    <x v="8"/>
    <s v="AM"/>
    <s v="EEUU"/>
    <x v="0"/>
    <s v="SPRING 2019"/>
    <s v="ACCESSORIES"/>
    <x v="147"/>
    <s v="DOLARES AMERICANOS / UNITED STATES DOLLAR"/>
    <s v="LAURA BONG"/>
    <s v="LOUISIANA"/>
    <s v="ESTADOS UNIDOS EEUU"/>
    <n v="6"/>
    <n v="2019"/>
    <s v="SPRING"/>
    <s v="SPRING"/>
    <s v="SPRING 2019"/>
    <s v="2018-2019"/>
    <n v="102"/>
    <x v="6"/>
  </r>
  <r>
    <x v="0"/>
    <n v="2019"/>
    <x v="8"/>
    <s v="AM"/>
    <s v="EEUU"/>
    <x v="0"/>
    <s v="SPRING 2019"/>
    <s v="ACCESSORIES"/>
    <x v="361"/>
    <s v="DOLARES AMERICANOS / UNITED STATES DOLLAR"/>
    <s v="BILL MILLER AND COMPANY"/>
    <s v="NORTH CAROLINA"/>
    <s v="ESTADOS UNIDOS EEUU"/>
    <n v="32"/>
    <n v="2019"/>
    <s v="SPRING"/>
    <s v="SPRING"/>
    <s v="SPRING 2019"/>
    <s v="2018-2019"/>
    <n v="304"/>
    <x v="2"/>
  </r>
  <r>
    <x v="0"/>
    <n v="2019"/>
    <x v="8"/>
    <s v="AM"/>
    <s v="EEUU"/>
    <x v="0"/>
    <s v="SPRING 2019"/>
    <s v="ACCESSORIES"/>
    <x v="130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84"/>
    <x v="2"/>
  </r>
  <r>
    <x v="0"/>
    <n v="2019"/>
    <x v="8"/>
    <s v="AM"/>
    <s v="EEUU"/>
    <x v="0"/>
    <s v="SPRING 2019"/>
    <s v="ACCESSORIES"/>
    <x v="9"/>
    <s v="DOLARES AMERICANOS / UNITED STATES DOLLAR"/>
    <s v="ANITA M. HOPKINS"/>
    <s v="NEW JERSEY"/>
    <s v="ESTADOS UNIDOS EEUU"/>
    <n v="126"/>
    <n v="2019"/>
    <s v="SPRING"/>
    <s v="SPRING"/>
    <s v="SPRING 2019"/>
    <s v="2018-2019"/>
    <n v="2070"/>
    <x v="1"/>
  </r>
  <r>
    <x v="0"/>
    <n v="2019"/>
    <x v="8"/>
    <s v="AM"/>
    <s v="EEUU"/>
    <x v="0"/>
    <s v="SPRING 2019"/>
    <s v="ACCESSORIES"/>
    <x v="387"/>
    <s v="DOLARES AMERICANOS / UNITED STATES DOLLAR"/>
    <s v="JULIUS ORTIZ MALDONADO"/>
    <s v="PUERTO RICO"/>
    <s v="PUERTO RICO"/>
    <n v="3"/>
    <n v="2019"/>
    <s v="SPRING"/>
    <s v="SPRING"/>
    <s v="SPRING 2019"/>
    <s v="2018-2019"/>
    <n v="57"/>
    <x v="15"/>
  </r>
  <r>
    <x v="0"/>
    <n v="2019"/>
    <x v="8"/>
    <s v="AM"/>
    <s v="EEUU"/>
    <x v="0"/>
    <s v="SPRING 2019"/>
    <s v="ACCESSORIES"/>
    <x v="388"/>
    <s v="DOLARES AMERICANOS / UNITED STATES DOLLAR"/>
    <s v="ANITA M. HOPKINS"/>
    <s v="RHODE ISLAND"/>
    <s v="ESTADOS UNIDOS EEUU"/>
    <n v="36"/>
    <n v="2019"/>
    <s v="SPRING"/>
    <s v="SPRING"/>
    <s v="SPRING 2019"/>
    <s v="2018-2019"/>
    <n v="456"/>
    <x v="1"/>
  </r>
  <r>
    <x v="0"/>
    <n v="2019"/>
    <x v="8"/>
    <s v="AM"/>
    <s v="EEUU"/>
    <x v="0"/>
    <s v="SPRING 2019"/>
    <s v="ACCESSORIES"/>
    <x v="148"/>
    <s v="DOLARES AMERICANOS / UNITED STATES DOLLAR"/>
    <s v="ANITA M. HOPKINS"/>
    <s v="NEW JERSEY"/>
    <s v="ESTADOS UNIDOS EEUU"/>
    <n v="20"/>
    <n v="2019"/>
    <s v="SPRING"/>
    <s v="SPRING"/>
    <s v="SPRING 2019"/>
    <s v="2018-2019"/>
    <n v="236"/>
    <x v="1"/>
  </r>
  <r>
    <x v="0"/>
    <n v="2019"/>
    <x v="8"/>
    <s v="AM"/>
    <s v="EEUU"/>
    <x v="0"/>
    <s v="SPRING 2019"/>
    <s v="ACCESSORIES"/>
    <x v="141"/>
    <s v="DOLARES AMERICANOS / UNITED STATES DOLLAR"/>
    <s v="ANITA M. HOPKINS"/>
    <s v="DELAWARE"/>
    <s v="ESTADOS UNIDOS EEUU"/>
    <n v="159"/>
    <n v="2019"/>
    <s v="SPRING"/>
    <s v="SPRING"/>
    <s v="SPRING 2019"/>
    <s v="2018-2019"/>
    <n v="1949"/>
    <x v="1"/>
  </r>
  <r>
    <x v="0"/>
    <n v="2019"/>
    <x v="8"/>
    <s v="AM"/>
    <s v="EEUU"/>
    <x v="0"/>
    <s v="SPRING 2019"/>
    <s v="ACCESSORIES"/>
    <x v="391"/>
    <s v="DOLARES AMERICANOS / UNITED STATES DOLLAR"/>
    <s v="BILL MILLER AND COMPANY"/>
    <s v="NORTH CAROLINA"/>
    <s v="ESTADOS UNIDOS EEUU"/>
    <n v="42"/>
    <n v="2019"/>
    <s v="SPRING"/>
    <s v="SPRING"/>
    <s v="SPRING 2019"/>
    <s v="2018-2019"/>
    <n v="498"/>
    <x v="2"/>
  </r>
  <r>
    <x v="0"/>
    <n v="2019"/>
    <x v="8"/>
    <s v="AM"/>
    <s v="EEUU"/>
    <x v="0"/>
    <s v="SPRING 2019"/>
    <s v="ACCESSORIES"/>
    <x v="79"/>
    <s v="DOLARES AMERICANOS / UNITED STATES DOLLAR"/>
    <s v="ANITA M. HOPKINS"/>
    <s v="DELAWARE"/>
    <s v="ESTADOS UNIDOS EEUU"/>
    <n v="540"/>
    <n v="2019"/>
    <s v="SPRING"/>
    <s v="SPRING"/>
    <s v="SPRING 2019"/>
    <s v="2018-2019"/>
    <n v="6240"/>
    <x v="1"/>
  </r>
  <r>
    <x v="0"/>
    <n v="2019"/>
    <x v="8"/>
    <s v="AM"/>
    <s v="EEUU"/>
    <x v="0"/>
    <s v="SPRING 2019"/>
    <s v="ACCESSORIES"/>
    <x v="36"/>
    <s v="DOLARES AMERICANOS / UNITED STATES DOLLAR"/>
    <s v="LAURA BONG"/>
    <s v="TEXAS"/>
    <s v="ESTADOS UNIDOS EEUU"/>
    <n v="12"/>
    <n v="2019"/>
    <s v="SPRING"/>
    <s v="SPRING"/>
    <s v="SPRING 2019"/>
    <s v="2018-2019"/>
    <n v="152"/>
    <x v="6"/>
  </r>
  <r>
    <x v="0"/>
    <n v="2019"/>
    <x v="8"/>
    <s v="AM"/>
    <s v="EEUU"/>
    <x v="0"/>
    <s v="SPRING 2019"/>
    <s v="ACCESSORIES"/>
    <x v="349"/>
    <s v="DOLARES AMERICANOS / UNITED STATES DOLLAR"/>
    <s v="ANITA M. HOPKINS"/>
    <s v="NEW JERSEY"/>
    <s v="ESTADOS UNIDOS EEUU"/>
    <n v="48"/>
    <n v="2019"/>
    <s v="SPRING"/>
    <s v="SPRING"/>
    <s v="SPRING 2019"/>
    <s v="2018-2019"/>
    <n v="660"/>
    <x v="1"/>
  </r>
  <r>
    <x v="0"/>
    <n v="2019"/>
    <x v="8"/>
    <s v="AM"/>
    <s v="EEUU"/>
    <x v="0"/>
    <s v="SPRING 2019"/>
    <s v="ACCESSORIES"/>
    <x v="38"/>
    <s v="DOLARES AMERICANOS / UNITED STATES DOLLAR"/>
    <s v="BILL MILLER AND COMPANY"/>
    <s v="NORTH CAROLINA"/>
    <s v="ESTADOS UNIDOS EEUU"/>
    <n v="12"/>
    <n v="2019"/>
    <s v="SPRING"/>
    <s v="SPRING"/>
    <s v="SPRING 2019"/>
    <s v="2018-2019"/>
    <n v="168"/>
    <x v="2"/>
  </r>
  <r>
    <x v="0"/>
    <n v="2019"/>
    <x v="8"/>
    <s v="AM"/>
    <s v="EEUU"/>
    <x v="0"/>
    <s v="SPRING 2019"/>
    <s v="ACCESSORIES"/>
    <x v="397"/>
    <s v="DOLARES AMERICANOS / UNITED STATES DOLLAR"/>
    <s v="BILL MILLER AND COMPANY"/>
    <s v="VIRGINIA"/>
    <s v="ESTADOS UNIDOS EEUU"/>
    <n v="12"/>
    <n v="2019"/>
    <s v="SPRING"/>
    <s v="SPRING"/>
    <s v="SPRING 2019"/>
    <s v="2018-2019"/>
    <n v="84"/>
    <x v="2"/>
  </r>
  <r>
    <x v="0"/>
    <n v="2019"/>
    <x v="8"/>
    <s v="AM"/>
    <s v="EEUU"/>
    <x v="0"/>
    <s v="SPRING 2019"/>
    <s v="ACCESSORIES"/>
    <x v="400"/>
    <s v="DOLARES AMERICANOS / UNITED STATES DOLLAR"/>
    <s v="LAURA BONG"/>
    <s v="TEXAS"/>
    <s v="ESTADOS UNIDOS EEUU"/>
    <n v="12"/>
    <n v="2019"/>
    <s v="SPRING"/>
    <s v="SPRING"/>
    <s v="SPRING 2019"/>
    <s v="2018-2019"/>
    <n v="420"/>
    <x v="6"/>
  </r>
  <r>
    <x v="0"/>
    <n v="2019"/>
    <x v="8"/>
    <s v="AM"/>
    <s v="EEUU"/>
    <x v="0"/>
    <s v="SPRING 2019"/>
    <s v="ACCESSORIES"/>
    <x v="403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57"/>
    <x v="2"/>
  </r>
  <r>
    <x v="0"/>
    <n v="2019"/>
    <x v="8"/>
    <s v="AM"/>
    <s v="EEUU"/>
    <x v="0"/>
    <s v="SPRING 2019"/>
    <s v="ACTIVE"/>
    <x v="54"/>
    <s v="DOLAR CANADIENSE / CANADIAN DOLLAR"/>
    <s v="JULIE BERTRAND"/>
    <s v="QUEBEC"/>
    <s v="CANADA"/>
    <n v="14"/>
    <n v="2019"/>
    <s v="SPRING"/>
    <s v="SPRING"/>
    <s v="SPRING 2019"/>
    <s v="2018-2019"/>
    <n v="354.20098846787482"/>
    <x v="7"/>
  </r>
  <r>
    <x v="0"/>
    <n v="2019"/>
    <x v="8"/>
    <s v="AM"/>
    <s v="EEUU"/>
    <x v="0"/>
    <s v="SPRING 2019"/>
    <s v="ACTIVE"/>
    <x v="104"/>
    <s v="DOLARES AMERICANOS / UNITED STATES DOLLAR"/>
    <s v="LAURA BONG"/>
    <s v="UTAH"/>
    <s v="ESTADOS UNIDOS EEUU"/>
    <n v="11"/>
    <n v="2019"/>
    <s v="SPRING"/>
    <s v="SPRING"/>
    <s v="SPRING 2019"/>
    <s v="2018-2019"/>
    <n v="310"/>
    <x v="6"/>
  </r>
  <r>
    <x v="0"/>
    <n v="2019"/>
    <x v="8"/>
    <s v="AM"/>
    <s v="EEUU"/>
    <x v="0"/>
    <s v="SPRING 2019"/>
    <s v="ACTIVE"/>
    <x v="48"/>
    <s v="DOLARES AMERICANOS / UNITED STATES DOLLAR"/>
    <s v="PHYLLIS POSNER"/>
    <s v="CALIFORNIA"/>
    <s v="ESTADOS UNIDOS EEUU"/>
    <n v="10"/>
    <n v="2019"/>
    <s v="SPRING"/>
    <s v="SPRING"/>
    <s v="SPRING 2019"/>
    <s v="2018-2019"/>
    <n v="404.79999999999995"/>
    <x v="5"/>
  </r>
  <r>
    <x v="0"/>
    <n v="2019"/>
    <x v="8"/>
    <s v="AM"/>
    <s v="EEUU"/>
    <x v="0"/>
    <s v="SPRING 2019"/>
    <s v="ACTIVE"/>
    <x v="5"/>
    <s v="DOLARES AMERICANOS / UNITED STATES DOLLAR"/>
    <s v="STEPHANIE VITALI"/>
    <s v="ONTARIO"/>
    <s v="CANADA"/>
    <n v="9"/>
    <n v="2019"/>
    <s v="SPRING"/>
    <s v="SPRING"/>
    <s v="SPRING 2019"/>
    <s v="2018-2019"/>
    <n v="263"/>
    <x v="4"/>
  </r>
  <r>
    <x v="0"/>
    <n v="2019"/>
    <x v="8"/>
    <s v="AM"/>
    <s v="EEUU"/>
    <x v="0"/>
    <s v="SPRING 2019"/>
    <s v="ACTIVE"/>
    <x v="146"/>
    <s v="DOLARES AMERICANOS / UNITED STATES DOLLAR"/>
    <s v="MIE MANNICHE"/>
    <s v="UTAH"/>
    <s v="ESTADOS UNIDOS EEUU"/>
    <n v="35"/>
    <n v="2019"/>
    <s v="SPRING"/>
    <s v="SPRING"/>
    <s v="SPRING 2019"/>
    <s v="2018-2019"/>
    <n v="1069"/>
    <x v="11"/>
  </r>
  <r>
    <x v="0"/>
    <n v="2019"/>
    <x v="8"/>
    <s v="AM"/>
    <s v="EEUU"/>
    <x v="0"/>
    <s v="SPRING 2019"/>
    <s v="ACTIVE"/>
    <x v="279"/>
    <s v="DOLARES AMERICANOS / UNITED STATES DOLLAR"/>
    <s v="HOLLY SALES INC."/>
    <s v="NORTH DAKOTA"/>
    <s v="ESTADOS UNIDOS EEUU"/>
    <n v="422"/>
    <n v="2019"/>
    <s v="SPRING"/>
    <s v="SPRING"/>
    <s v="SPRING 2019"/>
    <s v="2018-2019"/>
    <n v="11912.600000000015"/>
    <x v="8"/>
  </r>
  <r>
    <x v="0"/>
    <n v="2019"/>
    <x v="8"/>
    <s v="AM"/>
    <s v="EEUU"/>
    <x v="0"/>
    <s v="SPRING 2019"/>
    <s v="ACTIVE"/>
    <x v="149"/>
    <s v="DOLARES AMERICANOS / UNITED STATES DOLLAR"/>
    <s v="LAURA BONG"/>
    <s v="TEXAS"/>
    <s v="ESTADOS UNIDOS EEUU"/>
    <n v="18"/>
    <n v="2019"/>
    <s v="SPRING"/>
    <s v="SPRING"/>
    <s v="SPRING 2019"/>
    <s v="2018-2019"/>
    <n v="636"/>
    <x v="6"/>
  </r>
  <r>
    <x v="0"/>
    <n v="2019"/>
    <x v="8"/>
    <s v="AM"/>
    <s v="EEUU"/>
    <x v="0"/>
    <s v="SPRING 2019"/>
    <s v="ACTIVE"/>
    <x v="376"/>
    <s v="DOLARES AMERICANOS / UNITED STATES DOLLAR"/>
    <s v="LAURA BONG"/>
    <s v="LOUISIANA"/>
    <s v="ESTADOS UNIDOS EEUU"/>
    <n v="5"/>
    <n v="2019"/>
    <s v="SPRING"/>
    <s v="SPRING"/>
    <s v="SPRING 2019"/>
    <s v="2018-2019"/>
    <n v="121"/>
    <x v="6"/>
  </r>
  <r>
    <x v="0"/>
    <n v="2019"/>
    <x v="8"/>
    <s v="AM"/>
    <s v="EEUU"/>
    <x v="0"/>
    <s v="SPRING 2019"/>
    <s v="ACTIVE"/>
    <x v="59"/>
    <s v="DOLARES AMERICANOS / UNITED STATES DOLLAR"/>
    <s v="HOLLY SALES INC."/>
    <s v="WISCONSIN"/>
    <s v="ESTADOS UNIDOS EEUU"/>
    <n v="161"/>
    <n v="2019"/>
    <s v="SPRING"/>
    <s v="SPRING"/>
    <s v="SPRING 2019"/>
    <s v="2018-2019"/>
    <n v="4484.17"/>
    <x v="8"/>
  </r>
  <r>
    <x v="0"/>
    <n v="2019"/>
    <x v="8"/>
    <s v="AM"/>
    <s v="EEUU"/>
    <x v="0"/>
    <s v="SPRING 2019"/>
    <s v="ACTIVE"/>
    <x v="110"/>
    <s v="DOLARES AMERICANOS / UNITED STATES DOLLAR"/>
    <s v="LAURA BONG"/>
    <s v="LOUISIANA"/>
    <s v="ESTADOS UNIDOS EEUU"/>
    <n v="5"/>
    <n v="2019"/>
    <s v="SPRING"/>
    <s v="SPRING"/>
    <s v="SPRING 2019"/>
    <s v="2018-2019"/>
    <n v="140"/>
    <x v="6"/>
  </r>
  <r>
    <x v="0"/>
    <n v="2019"/>
    <x v="8"/>
    <s v="AM"/>
    <s v="EEUU"/>
    <x v="0"/>
    <s v="SPRING 2019"/>
    <s v="ACTIVE"/>
    <x v="378"/>
    <s v="DOLARES AMERICANOS / UNITED STATES DOLLAR"/>
    <s v="HOLLY SALES INC."/>
    <s v="NEBRASKA"/>
    <s v="ESTADOS UNIDOS EEUU"/>
    <n v="3"/>
    <n v="2019"/>
    <s v="SPRING"/>
    <s v="SPRING"/>
    <s v="SPRING 2019"/>
    <s v="2018-2019"/>
    <n v="81"/>
    <x v="8"/>
  </r>
  <r>
    <x v="0"/>
    <n v="2019"/>
    <x v="8"/>
    <s v="AM"/>
    <s v="EEUU"/>
    <x v="0"/>
    <s v="SPRING 2019"/>
    <s v="ACTIVE"/>
    <x v="339"/>
    <s v="DOLARES AMERICANOS / UNITED STATES DOLLAR"/>
    <s v="ANITA M. HOPKINS"/>
    <s v="FLORIDA"/>
    <s v="ESTADOS UNIDOS EEUU"/>
    <n v="12"/>
    <n v="2019"/>
    <s v="SPRING"/>
    <s v="SPRING"/>
    <s v="SPRING 2019"/>
    <s v="2018-2019"/>
    <n v="324"/>
    <x v="1"/>
  </r>
  <r>
    <x v="0"/>
    <n v="2019"/>
    <x v="8"/>
    <s v="AM"/>
    <s v="EEUU"/>
    <x v="0"/>
    <s v="SPRING 2019"/>
    <s v="ACTIVE"/>
    <x v="64"/>
    <s v="DOLARES AMERICANOS / UNITED STATES DOLLAR"/>
    <s v="LAURA BONG"/>
    <s v="LOUISIANA"/>
    <s v="ESTADOS UNIDOS EEUU"/>
    <n v="14"/>
    <n v="2019"/>
    <s v="SPRING"/>
    <s v="SPRING"/>
    <s v="SPRING 2019"/>
    <s v="2018-2019"/>
    <n v="363"/>
    <x v="6"/>
  </r>
  <r>
    <x v="0"/>
    <n v="2019"/>
    <x v="8"/>
    <s v="AM"/>
    <s v="EEUU"/>
    <x v="0"/>
    <s v="SPRING 2019"/>
    <s v="ACTIVE"/>
    <x v="116"/>
    <s v="DOLAR CANADIENSE / CANADIAN DOLLAR"/>
    <s v="STEPHANIE VITALI"/>
    <s v="ONTARIO"/>
    <s v="CANADA"/>
    <n v="37"/>
    <n v="2019"/>
    <s v="SPRING"/>
    <s v="SPRING"/>
    <s v="SPRING 2019"/>
    <s v="2018-2019"/>
    <n v="1240.0778792871051"/>
    <x v="4"/>
  </r>
  <r>
    <x v="0"/>
    <n v="2019"/>
    <x v="8"/>
    <s v="AM"/>
    <s v="EEUU"/>
    <x v="0"/>
    <s v="SPRING 2019"/>
    <s v="ACTIVE"/>
    <x v="137"/>
    <s v="DOLARES AMERICANOS / UNITED STATES DOLLAR"/>
    <s v="HOLLY SALES INC."/>
    <s v="TENNESSEE"/>
    <s v="ESTADOS UNIDOS EEUU"/>
    <n v="21"/>
    <n v="2019"/>
    <s v="SPRING"/>
    <s v="SPRING"/>
    <s v="SPRING 2019"/>
    <s v="2018-2019"/>
    <n v="568"/>
    <x v="8"/>
  </r>
  <r>
    <x v="0"/>
    <n v="2019"/>
    <x v="8"/>
    <s v="AM"/>
    <s v="EEUU"/>
    <x v="0"/>
    <s v="SPRING 2019"/>
    <s v="ACTIVE"/>
    <x v="302"/>
    <s v="DOLARES AMERICANOS / UNITED STATES DOLLAR"/>
    <s v="DENISE ARNETT"/>
    <s v="COLORADO"/>
    <s v="ESTADOS UNIDOS EEUU"/>
    <n v="12"/>
    <n v="2019"/>
    <s v="SPRING"/>
    <s v="SPRING"/>
    <s v="SPRING 2019"/>
    <s v="2018-2019"/>
    <n v="372"/>
    <x v="14"/>
  </r>
  <r>
    <x v="0"/>
    <n v="2019"/>
    <x v="8"/>
    <s v="AM"/>
    <s v="EEUU"/>
    <x v="0"/>
    <s v="SPRING 2019"/>
    <s v="ACTIVE"/>
    <x v="340"/>
    <s v="DOLARES AMERICANOS / UNITED STATES DOLLAR"/>
    <s v="DENISE ARNETT"/>
    <s v="COLORADO"/>
    <s v="ESTADOS UNIDOS EEUU"/>
    <n v="7"/>
    <n v="2019"/>
    <s v="SPRING"/>
    <s v="SPRING"/>
    <s v="SPRING 2019"/>
    <s v="2018-2019"/>
    <n v="199"/>
    <x v="14"/>
  </r>
  <r>
    <x v="0"/>
    <n v="2019"/>
    <x v="8"/>
    <s v="AM"/>
    <s v="EEUU"/>
    <x v="0"/>
    <s v="SPRING 2019"/>
    <s v="ACTIVE"/>
    <x v="383"/>
    <s v="DOLARES AMERICANOS / UNITED STATES DOLLAR"/>
    <s v="PAIGE ALYSE STRAUGHAN"/>
    <s v="WASHINGTON"/>
    <s v="ESTADOS UNIDOS EEUU"/>
    <n v="716"/>
    <n v="2019"/>
    <s v="SPRING"/>
    <s v="SPRING"/>
    <s v="SPRING 2019"/>
    <s v="2018-2019"/>
    <n v="20857.150000000005"/>
    <x v="0"/>
  </r>
  <r>
    <x v="0"/>
    <n v="2019"/>
    <x v="8"/>
    <s v="AM"/>
    <s v="EEUU"/>
    <x v="0"/>
    <s v="SPRING 2019"/>
    <s v="ACTIVE"/>
    <x v="402"/>
    <s v="DOLARES AMERICANOS / UNITED STATES DOLLAR"/>
    <s v="LAURA BONG"/>
    <s v="MISSISSIPPI"/>
    <s v="ESTADOS UNIDOS EEUU"/>
    <n v="7"/>
    <n v="2019"/>
    <s v="SPRING"/>
    <s v="SPRING"/>
    <s v="SPRING 2019"/>
    <s v="2018-2019"/>
    <n v="176"/>
    <x v="6"/>
  </r>
  <r>
    <x v="0"/>
    <n v="2019"/>
    <x v="8"/>
    <s v="AM"/>
    <s v="EEUU"/>
    <x v="0"/>
    <s v="SPRING 2019"/>
    <s v="ACTIVE"/>
    <x v="404"/>
    <s v="DOLAR CANADIENSE / CANADIAN DOLLAR"/>
    <s v="JULIE BERTRAND"/>
    <s v="QUEBEC"/>
    <s v="CANADA"/>
    <n v="15"/>
    <n v="2019"/>
    <s v="SPRING"/>
    <s v="SPRING"/>
    <s v="SPRING 2019"/>
    <s v="2018-2019"/>
    <n v="399.13134641305976"/>
    <x v="7"/>
  </r>
  <r>
    <x v="0"/>
    <n v="2019"/>
    <x v="8"/>
    <s v="AM"/>
    <s v="EEUU"/>
    <x v="0"/>
    <s v="SPRING 2019"/>
    <s v="KIDS"/>
    <x v="196"/>
    <s v="DOLARES AMERICANOS / UNITED STATES DOLLAR"/>
    <s v="BILL MILLER AND COMPANY"/>
    <s v="ALABAMA"/>
    <s v="ESTADOS UNIDOS EEUU"/>
    <n v="9"/>
    <n v="2019"/>
    <s v="SPRING"/>
    <s v="SPRING"/>
    <s v="SPRING 2019"/>
    <s v="2018-2019"/>
    <n v="282"/>
    <x v="2"/>
  </r>
  <r>
    <x v="0"/>
    <n v="2019"/>
    <x v="8"/>
    <s v="AM"/>
    <s v="EEUU"/>
    <x v="0"/>
    <s v="SPRING 2019"/>
    <s v="KIDS"/>
    <x v="19"/>
    <s v="DOLARES AMERICANOS / UNITED STATES DOLLAR"/>
    <s v="HOLLY SALES INC."/>
    <s v="OHIO"/>
    <s v="ESTADOS UNIDOS EEUU"/>
    <n v="11"/>
    <n v="2019"/>
    <s v="SPRING"/>
    <s v="SPRING"/>
    <s v="SPRING 2019"/>
    <s v="2018-2019"/>
    <n v="359"/>
    <x v="8"/>
  </r>
  <r>
    <x v="0"/>
    <n v="2019"/>
    <x v="8"/>
    <s v="AM"/>
    <s v="EEUU"/>
    <x v="0"/>
    <s v="SPRING 2019"/>
    <s v="KIDS"/>
    <x v="2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28"/>
    <x v="2"/>
  </r>
  <r>
    <x v="0"/>
    <n v="2019"/>
    <x v="8"/>
    <s v="AM"/>
    <s v="EEUU"/>
    <x v="0"/>
    <s v="SPRING 2019"/>
    <s v="KIDS"/>
    <x v="261"/>
    <s v="DOLARES AMERICANOS / UNITED STATES DOLLAR"/>
    <s v="JUDITH ANN DEAL"/>
    <s v="HAWAII"/>
    <s v="ESTADOS UNIDOS EEUU"/>
    <n v="54"/>
    <n v="2019"/>
    <s v="SPRING"/>
    <s v="SPRING"/>
    <s v="SPRING 2019"/>
    <s v="2018-2019"/>
    <n v="1689"/>
    <x v="10"/>
  </r>
  <r>
    <x v="0"/>
    <n v="2019"/>
    <x v="8"/>
    <s v="AM"/>
    <s v="EEUU"/>
    <x v="0"/>
    <s v="SPRING 2019"/>
    <s v="KIDS"/>
    <x v="258"/>
    <s v="DOLARES AMERICANOS / UNITED STATES DOLLAR"/>
    <s v="LAURA BONG"/>
    <s v="TEXAS"/>
    <s v="ESTADOS UNIDOS EEUU"/>
    <n v="40"/>
    <n v="2019"/>
    <s v="SPRING"/>
    <s v="SPRING"/>
    <s v="SPRING 2019"/>
    <s v="2018-2019"/>
    <n v="1301"/>
    <x v="6"/>
  </r>
  <r>
    <x v="0"/>
    <n v="2019"/>
    <x v="8"/>
    <s v="AM"/>
    <s v="EEUU"/>
    <x v="0"/>
    <s v="SPRING 2019"/>
    <s v="KIDS"/>
    <x v="349"/>
    <s v="DOLARES AMERICANOS / UNITED STATES DOLLAR"/>
    <s v="ANITA M. HOPKINS"/>
    <s v="NEW JERSEY"/>
    <s v="ESTADOS UNIDOS EEUU"/>
    <n v="57"/>
    <n v="2019"/>
    <s v="SPRING"/>
    <s v="SPRING"/>
    <s v="SPRING 2019"/>
    <s v="2018-2019"/>
    <n v="1817"/>
    <x v="1"/>
  </r>
  <r>
    <x v="0"/>
    <n v="2019"/>
    <x v="8"/>
    <s v="AM"/>
    <s v="EEUU"/>
    <x v="0"/>
    <s v="SPRING 2019"/>
    <s v="KIDS"/>
    <x v="328"/>
    <s v="DOLARES AMERICANOS / UNITED STATES DOLLAR"/>
    <s v="BILL MILLER AND COMPANY"/>
    <s v="SOUTH CAROLINA"/>
    <s v="ESTADOS UNIDOS EEUU"/>
    <n v="9"/>
    <n v="2019"/>
    <s v="SPRING"/>
    <s v="SPRING"/>
    <s v="SPRING 2019"/>
    <s v="2018-2019"/>
    <n v="283.5"/>
    <x v="2"/>
  </r>
  <r>
    <x v="0"/>
    <n v="2019"/>
    <x v="8"/>
    <s v="AM"/>
    <s v="EEUU"/>
    <x v="0"/>
    <s v="SPRING 2019"/>
    <s v="KIDS"/>
    <x v="254"/>
    <s v="DOLARES AMERICANOS / UNITED STATES DOLLAR"/>
    <s v="ANITA M. HOPKINS"/>
    <s v="NEW YORK"/>
    <s v="ESTADOS UNIDOS EEUU"/>
    <n v="175"/>
    <n v="2019"/>
    <s v="SPRING"/>
    <s v="SPRING"/>
    <s v="SPRING 2019"/>
    <s v="2018-2019"/>
    <n v="5108.3"/>
    <x v="1"/>
  </r>
  <r>
    <x v="0"/>
    <n v="2019"/>
    <x v="8"/>
    <s v="AM"/>
    <s v="EEUU"/>
    <x v="0"/>
    <s v="SPRING 2019"/>
    <s v="KIDS"/>
    <x v="350"/>
    <s v="DOLARES AMERICANOS / UNITED STATES DOLLAR"/>
    <s v="LAURA BONG"/>
    <s v="MISSISSIPPI"/>
    <s v="ESTADOS UNIDOS EEUU"/>
    <n v="30"/>
    <n v="2019"/>
    <s v="SPRING"/>
    <s v="SPRING"/>
    <s v="SPRING 2019"/>
    <s v="2018-2019"/>
    <n v="917"/>
    <x v="6"/>
  </r>
  <r>
    <x v="0"/>
    <n v="2019"/>
    <x v="8"/>
    <s v="AM"/>
    <s v="EEUU"/>
    <x v="0"/>
    <s v="SPRING 2019"/>
    <s v="KIDS"/>
    <x v="383"/>
    <s v="DOLARES AMERICANOS / UNITED STATES DOLLAR"/>
    <s v="PAIGE ALYSE STRAUGHAN"/>
    <s v="WASHINGTON"/>
    <s v="ESTADOS UNIDOS EEUU"/>
    <n v="575"/>
    <n v="2019"/>
    <s v="SPRING"/>
    <s v="SPRING"/>
    <s v="SPRING 2019"/>
    <s v="2018-2019"/>
    <n v="16339.830000000011"/>
    <x v="0"/>
  </r>
  <r>
    <x v="0"/>
    <n v="2019"/>
    <x v="8"/>
    <s v="AM"/>
    <s v="EEUU"/>
    <x v="0"/>
    <s v="SPRING 2019"/>
    <s v="KIDS"/>
    <x v="401"/>
    <s v="DOLARES AMERICANOS / UNITED STATES DOLLAR"/>
    <s v="PAIGE ALYSE STRAUGHAN"/>
    <s v="NEVADA"/>
    <s v="ESTADOS UNIDOS EEUU"/>
    <n v="210"/>
    <n v="2019"/>
    <s v="SPRING"/>
    <s v="SPRING"/>
    <s v="SPRING 2019"/>
    <s v="2018-2019"/>
    <n v="6302.09"/>
    <x v="0"/>
  </r>
  <r>
    <x v="0"/>
    <n v="2019"/>
    <x v="8"/>
    <s v="AM"/>
    <s v="EEUU"/>
    <x v="0"/>
    <s v="SPRING 2019"/>
    <s v="KIDS"/>
    <x v="405"/>
    <s v="DOLARES AMERICANOS / UNITED STATES DOLLAR"/>
    <s v="MIE MANNICHE"/>
    <s v="CALIFORNIA"/>
    <s v="ESTADOS UNIDOS EEUU"/>
    <n v="34"/>
    <n v="2019"/>
    <s v="SPRING"/>
    <s v="SPRING"/>
    <s v="SPRING 2019"/>
    <s v="2018-2019"/>
    <n v="1060"/>
    <x v="11"/>
  </r>
  <r>
    <x v="0"/>
    <n v="2019"/>
    <x v="8"/>
    <s v="AM"/>
    <s v="EEUU"/>
    <x v="0"/>
    <s v="SPRING 2019"/>
    <s v="TRUNKS"/>
    <x v="7"/>
    <s v="DOLAR CANADIENSE / CANADIAN DOLLAR"/>
    <s v="STEPHANIE VITALI"/>
    <s v="ONTARIO"/>
    <s v="CANADA"/>
    <n v="7"/>
    <n v="2019"/>
    <s v="SPRING"/>
    <s v="SPRING"/>
    <s v="SPRING 2019"/>
    <s v="2018-2019"/>
    <n v="256.10304028755434"/>
    <x v="4"/>
  </r>
  <r>
    <x v="0"/>
    <n v="2019"/>
    <x v="8"/>
    <s v="AM"/>
    <s v="EEUU"/>
    <x v="0"/>
    <s v="SPRING 2019"/>
    <s v="TRUNKS"/>
    <x v="205"/>
    <s v="DOLAR CANADIENSE / CANADIAN DOLLAR"/>
    <s v="JULIE BERTRAND"/>
    <s v="QUEBEC"/>
    <s v="CANADA"/>
    <n v="14"/>
    <n v="2019"/>
    <s v="SPRING"/>
    <s v="SPRING"/>
    <s v="SPRING 2019"/>
    <s v="2018-2019"/>
    <n v="354.24591882582001"/>
    <x v="7"/>
  </r>
  <r>
    <x v="0"/>
    <n v="2019"/>
    <x v="8"/>
    <s v="AM"/>
    <s v="EEUU"/>
    <x v="0"/>
    <s v="SPRING 2019"/>
    <s v="TRUNKS"/>
    <x v="258"/>
    <s v="DOLARES AMERICANOS / UNITED STATES DOLLAR"/>
    <s v="LAURA BONG"/>
    <s v="TEXAS"/>
    <s v="ESTADOS UNIDOS EEUU"/>
    <n v="14"/>
    <n v="2019"/>
    <s v="SPRING"/>
    <s v="SPRING"/>
    <s v="SPRING 2019"/>
    <s v="2018-2019"/>
    <n v="393"/>
    <x v="6"/>
  </r>
  <r>
    <x v="0"/>
    <n v="2019"/>
    <x v="8"/>
    <s v="AM"/>
    <s v="EEUU"/>
    <x v="0"/>
    <s v="SPRING 2019"/>
    <s v="TRUNKS"/>
    <x v="398"/>
    <s v="DOLARES AMERICANOS / UNITED STATES DOLLAR"/>
    <s v="LAURA BONG"/>
    <s v="NEVADA"/>
    <s v="ESTADOS UNIDOS EEUU"/>
    <n v="29"/>
    <n v="2019"/>
    <s v="SPRING"/>
    <s v="SPRING"/>
    <s v="SPRING 2019"/>
    <s v="2018-2019"/>
    <n v="1064.5"/>
    <x v="6"/>
  </r>
  <r>
    <x v="0"/>
    <n v="2019"/>
    <x v="8"/>
    <s v="AM"/>
    <s v="EEUU"/>
    <x v="0"/>
    <s v="SPRING 2019"/>
    <s v="TRUNKS"/>
    <x v="330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172.5"/>
    <x v="2"/>
  </r>
  <r>
    <x v="0"/>
    <n v="2019"/>
    <x v="8"/>
    <s v="AM"/>
    <s v="EEUU"/>
    <x v="0"/>
    <s v="SPRING 2019"/>
    <s v="TRUNKS"/>
    <x v="383"/>
    <s v="DOLARES AMERICANOS / UNITED STATES DOLLAR"/>
    <s v="PAIGE ALYSE STRAUGHAN"/>
    <s v="WASHINGTON"/>
    <s v="ESTADOS UNIDOS EEUU"/>
    <n v="82"/>
    <n v="2019"/>
    <s v="SPRING"/>
    <s v="SPRING"/>
    <s v="SPRING 2019"/>
    <s v="2018-2019"/>
    <n v="2631.32"/>
    <x v="0"/>
  </r>
  <r>
    <x v="0"/>
    <n v="2019"/>
    <x v="8"/>
    <s v="AM"/>
    <s v="EEUU"/>
    <x v="0"/>
    <s v="SPRING 2019"/>
    <s v="BEACHWEAR"/>
    <x v="99"/>
    <s v="DOLARES AMERICANOS / UNITED STATES DOLLAR"/>
    <s v="DENISE ARNETT"/>
    <s v="UTAH"/>
    <s v="ESTADOS UNIDOS EEUU"/>
    <n v="32"/>
    <n v="2019"/>
    <s v="SPRING"/>
    <s v="SPRING"/>
    <s v="SPRING 2019"/>
    <s v="2018-2019"/>
    <n v="1307.2"/>
    <x v="14"/>
  </r>
  <r>
    <x v="0"/>
    <n v="2019"/>
    <x v="8"/>
    <s v="AM"/>
    <s v="EEUU"/>
    <x v="0"/>
    <s v="SPRING 2019"/>
    <s v="BEACHWEAR"/>
    <x v="189"/>
    <s v="DOLAR CANADIENSE / CANADIAN DOLLAR"/>
    <s v="SHOUTOUTAGENCY"/>
    <s v="BRITISH COLUMBIA"/>
    <s v="CANADA"/>
    <n v="3"/>
    <n v="2019"/>
    <s v="SPRING"/>
    <s v="SPRING"/>
    <s v="SPRING 2019"/>
    <s v="2018-2019"/>
    <n v="130.29803804103639"/>
    <x v="3"/>
  </r>
  <r>
    <x v="0"/>
    <n v="2019"/>
    <x v="8"/>
    <s v="AM"/>
    <s v="EEUU"/>
    <x v="0"/>
    <s v="SPRING 2019"/>
    <s v="BEACHWEAR"/>
    <x v="104"/>
    <s v="DOLARES AMERICANOS / UNITED STATES DOLLAR"/>
    <s v="LAURA BONG"/>
    <s v="UTAH"/>
    <s v="ESTADOS UNIDOS EEUU"/>
    <n v="3"/>
    <n v="2019"/>
    <s v="SPRING"/>
    <s v="SPRING"/>
    <s v="SPRING 2019"/>
    <s v="2018-2019"/>
    <n v="111"/>
    <x v="6"/>
  </r>
  <r>
    <x v="0"/>
    <n v="2019"/>
    <x v="8"/>
    <s v="AM"/>
    <s v="EEUU"/>
    <x v="0"/>
    <s v="SPRING 2019"/>
    <s v="BEACHWEAR"/>
    <x v="192"/>
    <s v="DOLARES AMERICANOS / UNITED STATES DOLLAR"/>
    <s v="BILL MILLER AND COMPANY"/>
    <s v="VIRGIN ISLANDS"/>
    <s v="ESTADOS UNIDOS EEUU"/>
    <n v="7"/>
    <n v="2019"/>
    <s v="SPRING"/>
    <s v="SPRING"/>
    <s v="SPRING 2019"/>
    <s v="2018-2019"/>
    <n v="256"/>
    <x v="2"/>
  </r>
  <r>
    <x v="0"/>
    <n v="2019"/>
    <x v="8"/>
    <s v="AM"/>
    <s v="EEUU"/>
    <x v="0"/>
    <s v="SPRING 2019"/>
    <s v="BEACHWEAR"/>
    <x v="5"/>
    <s v="DOLARES AMERICANOS / UNITED STATES DOLLAR"/>
    <s v="STEPHANIE VITALI"/>
    <s v="ONTARIO"/>
    <s v="CANADA"/>
    <n v="2"/>
    <n v="2019"/>
    <s v="SPRING"/>
    <s v="SPRING"/>
    <s v="SPRING 2019"/>
    <s v="2018-2019"/>
    <n v="90"/>
    <x v="4"/>
  </r>
  <r>
    <x v="0"/>
    <n v="2019"/>
    <x v="8"/>
    <s v="AM"/>
    <s v="EEUU"/>
    <x v="0"/>
    <s v="SPRING 2019"/>
    <s v="BEACHWEAR"/>
    <x v="100"/>
    <s v="DOLAR CANADIENSE / CANADIAN DOLLAR"/>
    <s v="JULIE BERTRAND"/>
    <s v="QUEBEC"/>
    <s v="CANADA"/>
    <n v="6"/>
    <n v="2019"/>
    <s v="SPRING"/>
    <s v="SPRING"/>
    <s v="SPRING 2019"/>
    <s v="2018-2019"/>
    <n v="267.33562977385054"/>
    <x v="7"/>
  </r>
  <r>
    <x v="0"/>
    <n v="2019"/>
    <x v="8"/>
    <s v="AM"/>
    <s v="EEUU"/>
    <x v="0"/>
    <s v="SPRING 2019"/>
    <s v="BEACHWEAR"/>
    <x v="275"/>
    <s v="DOLARES AMERICANOS / UNITED STATES DOLLAR"/>
    <s v="BILL MILLER AND COMPANY"/>
    <s v="SOUTH CAROLINA"/>
    <s v="ESTADOS UNIDOS EEUU"/>
    <n v="2"/>
    <n v="2019"/>
    <s v="SPRING"/>
    <s v="SPRING"/>
    <s v="SPRING 2019"/>
    <s v="2018-2019"/>
    <n v="114"/>
    <x v="2"/>
  </r>
  <r>
    <x v="0"/>
    <n v="2019"/>
    <x v="8"/>
    <s v="AM"/>
    <s v="EEUU"/>
    <x v="0"/>
    <s v="SPRING 2019"/>
    <s v="BEACHWEAR"/>
    <x v="384"/>
    <s v="DOLAR CANADIENSE / CANADIAN DOLLAR"/>
    <s v="SHOUTOUTAGENCY"/>
    <s v="ALBERTA"/>
    <s v="CANADA"/>
    <n v="1"/>
    <n v="2019"/>
    <s v="SPRING"/>
    <s v="SPRING"/>
    <s v="SPRING 2019"/>
    <s v="2018-2019"/>
    <n v="54.665268833308374"/>
    <x v="3"/>
  </r>
  <r>
    <x v="0"/>
    <n v="2019"/>
    <x v="8"/>
    <s v="AM"/>
    <s v="EEUU"/>
    <x v="0"/>
    <s v="SPRING 2019"/>
    <s v="BEACHWEAR"/>
    <x v="385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02"/>
    <x v="2"/>
  </r>
  <r>
    <x v="0"/>
    <n v="2019"/>
    <x v="8"/>
    <s v="AM"/>
    <s v="EEUU"/>
    <x v="0"/>
    <s v="SPRING 2019"/>
    <s v="BEACHWEAR"/>
    <x v="356"/>
    <s v="DOLARES AMERICANOS / UNITED STATES DOLLAR"/>
    <s v="ANITA M. HOPKINS"/>
    <s v="MARYLAND"/>
    <s v="ESTADOS UNIDOS EEUU"/>
    <n v="2"/>
    <n v="2019"/>
    <s v="SPRING"/>
    <s v="SPRING"/>
    <s v="SPRING 2019"/>
    <s v="2018-2019"/>
    <n v="105"/>
    <x v="1"/>
  </r>
  <r>
    <x v="0"/>
    <n v="2019"/>
    <x v="8"/>
    <s v="AM"/>
    <s v="EEUU"/>
    <x v="0"/>
    <s v="SPRING 2019"/>
    <s v="BEACHWEAR"/>
    <x v="6"/>
    <s v="DOLARES AMERICANOS / UNITED STATES DOLLAR"/>
    <s v="PHYLLIS POSNER"/>
    <s v="CALIFORNIA"/>
    <s v="ESTADOS UNIDOS EEUU"/>
    <n v="4"/>
    <n v="2019"/>
    <s v="SPRING"/>
    <s v="SPRING"/>
    <s v="SPRING 2019"/>
    <s v="2018-2019"/>
    <n v="172"/>
    <x v="5"/>
  </r>
  <r>
    <x v="0"/>
    <n v="2019"/>
    <x v="8"/>
    <s v="AM"/>
    <s v="EEUU"/>
    <x v="0"/>
    <s v="SPRING 2019"/>
    <s v="BEACHWEAR"/>
    <x v="19"/>
    <s v="DOLARES AMERICANOS / UNITED STATES DOLLAR"/>
    <s v="HOLLY SALES INC."/>
    <s v="OHIO"/>
    <s v="ESTADOS UNIDOS EEUU"/>
    <n v="5"/>
    <n v="2019"/>
    <s v="SPRING"/>
    <s v="SPRING"/>
    <s v="SPRING 2019"/>
    <s v="2018-2019"/>
    <n v="221"/>
    <x v="8"/>
  </r>
  <r>
    <x v="0"/>
    <n v="2019"/>
    <x v="8"/>
    <s v="AM"/>
    <s v="EEUU"/>
    <x v="0"/>
    <s v="SPRING 2019"/>
    <s v="BEACHWEAR"/>
    <x v="313"/>
    <s v="DOLARES AMERICANOS / UNITED STATES DOLLAR"/>
    <s v="LAURA BONG"/>
    <s v="MISSISSIPPI"/>
    <s v="ESTADOS UNIDOS EEUU"/>
    <n v="3"/>
    <n v="2019"/>
    <s v="SPRING"/>
    <s v="SPRING"/>
    <s v="SPRING 2019"/>
    <s v="2018-2019"/>
    <n v="135"/>
    <x v="6"/>
  </r>
  <r>
    <x v="0"/>
    <n v="2019"/>
    <x v="8"/>
    <s v="AM"/>
    <s v="EEUU"/>
    <x v="0"/>
    <s v="SPRING 2019"/>
    <s v="BEACHWEAR"/>
    <x v="2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71"/>
    <x v="2"/>
  </r>
  <r>
    <x v="0"/>
    <n v="2019"/>
    <x v="8"/>
    <s v="AM"/>
    <s v="EEUU"/>
    <x v="0"/>
    <s v="SPRING 2019"/>
    <s v="BEACHWEAR"/>
    <x v="238"/>
    <s v="DOLARES AMERICANOS / UNITED STATES DOLLAR"/>
    <s v="ANITA M. HOPKINS"/>
    <s v="NEW YORK"/>
    <s v="ESTADOS UNIDOS EEUU"/>
    <n v="13"/>
    <n v="2019"/>
    <s v="SPRING"/>
    <s v="SPRING"/>
    <s v="SPRING 2019"/>
    <s v="2018-2019"/>
    <n v="501"/>
    <x v="1"/>
  </r>
  <r>
    <x v="0"/>
    <n v="2019"/>
    <x v="8"/>
    <s v="AM"/>
    <s v="EEUU"/>
    <x v="0"/>
    <s v="SPRING 2019"/>
    <s v="BEACHWEAR"/>
    <x v="305"/>
    <s v="DOLARES AMERICANOS / UNITED STATES DOLLAR"/>
    <s v="BILL MILLER AND COMPANY"/>
    <s v="ALABAMA"/>
    <s v="ESTADOS UNIDOS EEUU"/>
    <n v="13"/>
    <n v="2019"/>
    <s v="SPRING"/>
    <s v="SPRING"/>
    <s v="SPRING 2019"/>
    <s v="2018-2019"/>
    <n v="514"/>
    <x v="2"/>
  </r>
  <r>
    <x v="0"/>
    <n v="2019"/>
    <x v="8"/>
    <s v="AM"/>
    <s v="EEUU"/>
    <x v="0"/>
    <s v="SPRING 2019"/>
    <s v="BEACHWEAR"/>
    <x v="241"/>
    <s v="DOLARES AMERICANOS / UNITED STATES DOLLAR"/>
    <s v="HOLLY SALES INC."/>
    <s v="MICHIGAN"/>
    <s v="ESTADOS UNIDOS EEUU"/>
    <n v="3"/>
    <n v="2019"/>
    <s v="SPRING"/>
    <s v="SPRING"/>
    <s v="SPRING 2019"/>
    <s v="2018-2019"/>
    <n v="144"/>
    <x v="8"/>
  </r>
  <r>
    <x v="0"/>
    <n v="2019"/>
    <x v="8"/>
    <s v="AM"/>
    <s v="EEUU"/>
    <x v="0"/>
    <s v="SPRING 2019"/>
    <s v="BEACHWEAR"/>
    <x v="389"/>
    <s v="DOLARES AMERICANOS / UNITED STATES DOLLAR"/>
    <s v="BILL MILLER AND COMPANY"/>
    <s v="NORTH CAROLINA"/>
    <s v="ESTADOS UNIDOS EEUU"/>
    <n v="6"/>
    <n v="2019"/>
    <s v="SPRING"/>
    <s v="SPRING"/>
    <s v="SPRING 2019"/>
    <s v="2018-2019"/>
    <n v="270"/>
    <x v="2"/>
  </r>
  <r>
    <x v="0"/>
    <n v="2019"/>
    <x v="8"/>
    <s v="AM"/>
    <s v="EEUU"/>
    <x v="0"/>
    <s v="SPRING 2019"/>
    <s v="BEACHWEAR"/>
    <x v="390"/>
    <s v="DOLAR CANADIENSE / CANADIAN DOLLAR"/>
    <s v="STEPHANIE VITALI"/>
    <s v="ONTARIO"/>
    <s v="CANADA"/>
    <n v="6"/>
    <n v="2019"/>
    <s v="SPRING"/>
    <s v="SPRING"/>
    <s v="SPRING 2019"/>
    <s v="2018-2019"/>
    <n v="260.59607608207278"/>
    <x v="4"/>
  </r>
  <r>
    <x v="0"/>
    <n v="2019"/>
    <x v="8"/>
    <s v="AM"/>
    <s v="EEUU"/>
    <x v="0"/>
    <s v="SPRING 2019"/>
    <s v="BEACHWEAR"/>
    <x v="393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29"/>
    <x v="2"/>
  </r>
  <r>
    <x v="0"/>
    <n v="2019"/>
    <x v="8"/>
    <s v="AM"/>
    <s v="EEUU"/>
    <x v="0"/>
    <s v="SPRING 2019"/>
    <s v="BEACHWEAR"/>
    <x v="394"/>
    <s v="DOLARES AMERICANOS / UNITED STATES DOLLAR"/>
    <s v="JULIUS ORTIZ MALDONADO"/>
    <s v="FLORIDA"/>
    <s v="ESTADOS UNIDOS EEUU"/>
    <n v="16"/>
    <n v="2019"/>
    <s v="SPRING"/>
    <s v="SPRING"/>
    <s v="SPRING 2019"/>
    <s v="2018-2019"/>
    <n v="722"/>
    <x v="15"/>
  </r>
  <r>
    <x v="0"/>
    <n v="2019"/>
    <x v="8"/>
    <s v="AM"/>
    <s v="EEUU"/>
    <x v="0"/>
    <s v="SPRING 2019"/>
    <s v="BEACHWEAR"/>
    <x v="36"/>
    <s v="DOLARES AMERICANOS / UNITED STATES DOLLAR"/>
    <s v="LAURA BONG"/>
    <s v="TEXAS"/>
    <s v="ESTADOS UNIDOS EEUU"/>
    <n v="10"/>
    <n v="2019"/>
    <s v="SPRING"/>
    <s v="SPRING"/>
    <s v="SPRING 2019"/>
    <s v="2018-2019"/>
    <n v="460"/>
    <x v="6"/>
  </r>
  <r>
    <x v="0"/>
    <n v="2019"/>
    <x v="8"/>
    <s v="AM"/>
    <s v="EEUU"/>
    <x v="0"/>
    <s v="SPRING 2019"/>
    <s v="BEACHWEAR"/>
    <x v="135"/>
    <s v="DOLARES AMERICANOS / UNITED STATES DOLLAR"/>
    <s v="PHYLLIS POSNER"/>
    <s v="CALIFORNIA"/>
    <s v="ESTADOS UNIDOS EEUU"/>
    <n v="4"/>
    <n v="2019"/>
    <s v="SPRING"/>
    <s v="SPRING"/>
    <s v="SPRING 2019"/>
    <s v="2018-2019"/>
    <n v="172"/>
    <x v="5"/>
  </r>
  <r>
    <x v="0"/>
    <n v="2019"/>
    <x v="8"/>
    <s v="AM"/>
    <s v="EEUU"/>
    <x v="0"/>
    <s v="SPRING 2019"/>
    <s v="BEACHWEAR"/>
    <x v="371"/>
    <s v="DOLARES AMERICANOS / UNITED STATES DOLLAR"/>
    <s v="HOLLY SALES INC."/>
    <s v="WISCONSIN"/>
    <s v="ESTADOS UNIDOS EEUU"/>
    <n v="1"/>
    <n v="2019"/>
    <s v="SPRING"/>
    <s v="SPRING"/>
    <s v="SPRING 2019"/>
    <s v="2018-2019"/>
    <n v="45"/>
    <x v="8"/>
  </r>
  <r>
    <x v="0"/>
    <n v="2019"/>
    <x v="8"/>
    <s v="AM"/>
    <s v="EEUU"/>
    <x v="0"/>
    <s v="SPRING 2019"/>
    <s v="BEACHWEAR"/>
    <x v="398"/>
    <s v="DOLARES AMERICANOS / UNITED STATES DOLLAR"/>
    <s v="LAURA BONG"/>
    <s v="NEVADA"/>
    <s v="ESTADOS UNIDOS EEUU"/>
    <n v="5"/>
    <n v="2019"/>
    <s v="SPRING"/>
    <s v="SPRING"/>
    <s v="SPRING 2019"/>
    <s v="2018-2019"/>
    <n v="188"/>
    <x v="6"/>
  </r>
  <r>
    <x v="0"/>
    <n v="2019"/>
    <x v="8"/>
    <s v="AM"/>
    <s v="EEUU"/>
    <x v="0"/>
    <s v="SPRING 2019"/>
    <s v="BEACHWEAR"/>
    <x v="399"/>
    <s v="DOLARES AMERICANOS / UNITED STATES DOLLAR"/>
    <s v="DENISE ARNETT"/>
    <s v="COLORADO"/>
    <s v="ESTADOS UNIDOS EEUU"/>
    <n v="6"/>
    <n v="2019"/>
    <s v="SPRING"/>
    <s v="SPRING"/>
    <s v="SPRING 2019"/>
    <s v="2018-2019"/>
    <n v="204"/>
    <x v="14"/>
  </r>
  <r>
    <x v="0"/>
    <n v="2019"/>
    <x v="8"/>
    <s v="AM"/>
    <s v="EEUU"/>
    <x v="0"/>
    <s v="SPRING 2019"/>
    <s v="BEACHWEAR"/>
    <x v="330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83"/>
    <x v="2"/>
  </r>
  <r>
    <x v="0"/>
    <n v="2019"/>
    <x v="8"/>
    <s v="AM"/>
    <s v="EEUU"/>
    <x v="0"/>
    <s v="SPRING 2019"/>
    <s v="BEACHWEAR"/>
    <x v="350"/>
    <s v="DOLARES AMERICANOS / UNITED STATES DOLLAR"/>
    <s v="LAURA BONG"/>
    <s v="MISSISSIPPI"/>
    <s v="ESTADOS UNIDOS EEUU"/>
    <n v="4"/>
    <n v="2019"/>
    <s v="SPRING"/>
    <s v="SPRING"/>
    <s v="SPRING 2019"/>
    <s v="2018-2019"/>
    <n v="118"/>
    <x v="6"/>
  </r>
  <r>
    <x v="0"/>
    <n v="2019"/>
    <x v="8"/>
    <s v="AM"/>
    <s v="EEUU"/>
    <x v="0"/>
    <s v="SPRING 2019"/>
    <s v="BEACHWEAR"/>
    <x v="400"/>
    <s v="DOLARES AMERICANOS / UNITED STATES DOLLAR"/>
    <s v="LAURA BONG"/>
    <s v="TEXAS"/>
    <s v="ESTADOS UNIDOS EEUU"/>
    <n v="20"/>
    <n v="2019"/>
    <s v="SPRING"/>
    <s v="SPRING"/>
    <s v="SPRING 2019"/>
    <s v="2018-2019"/>
    <n v="892"/>
    <x v="6"/>
  </r>
  <r>
    <x v="0"/>
    <n v="2019"/>
    <x v="8"/>
    <s v="AM"/>
    <s v="EEUU"/>
    <x v="0"/>
    <s v="SPRING 2019"/>
    <s v="BEACHWEAR"/>
    <x v="383"/>
    <s v="DOLARES AMERICANOS / UNITED STATES DOLLAR"/>
    <s v="PAIGE ALYSE STRAUGHAN"/>
    <s v="WASHINGTON"/>
    <s v="ESTADOS UNIDOS EEUU"/>
    <n v="108"/>
    <n v="2019"/>
    <s v="SPRING"/>
    <s v="SPRING"/>
    <s v="SPRING 2019"/>
    <s v="2018-2019"/>
    <n v="4198.9900000000025"/>
    <x v="0"/>
  </r>
  <r>
    <x v="0"/>
    <n v="2019"/>
    <x v="8"/>
    <s v="AM"/>
    <s v="EEUU"/>
    <x v="0"/>
    <s v="SPRING 2019"/>
    <s v="BEACHWEAR"/>
    <x v="401"/>
    <s v="DOLARES AMERICANOS / UNITED STATES DOLLAR"/>
    <s v="PAIGE ALYSE STRAUGHAN"/>
    <s v="NEVADA"/>
    <s v="ESTADOS UNIDOS EEUU"/>
    <n v="22"/>
    <n v="2019"/>
    <s v="SPRING"/>
    <s v="SPRING"/>
    <s v="SPRING 2019"/>
    <s v="2018-2019"/>
    <n v="656.48"/>
    <x v="0"/>
  </r>
  <r>
    <x v="0"/>
    <n v="2019"/>
    <x v="8"/>
    <s v="AM"/>
    <s v="EEUU"/>
    <x v="0"/>
    <s v="SUMMER 2019"/>
    <s v="SWIMWEAR"/>
    <x v="268"/>
    <s v="DOLARES AMERICANOS / UNITED STATES DOLLAR"/>
    <s v="LAURA BONG"/>
    <s v="TEXAS"/>
    <s v="ESTADOS UNIDOS EEUU"/>
    <n v="102"/>
    <n v="2019"/>
    <s v="SUMMER"/>
    <s v="SUMMER"/>
    <s v="SUMMER 2019"/>
    <s v="2018-2019"/>
    <n v="3162"/>
    <x v="6"/>
  </r>
  <r>
    <x v="0"/>
    <n v="2019"/>
    <x v="8"/>
    <s v="AM"/>
    <s v="EEUU"/>
    <x v="0"/>
    <s v="SUMMER 2019"/>
    <s v="SWIMWEAR"/>
    <x v="84"/>
    <s v="DOLARES AMERICANOS / UNITED STATES DOLLAR"/>
    <s v="BILL MILLER AND COMPANY"/>
    <s v="FLORIDA"/>
    <s v="ESTADOS UNIDOS EEUU"/>
    <n v="219"/>
    <n v="2019"/>
    <s v="SUMMER"/>
    <s v="SUMMER"/>
    <s v="SUMMER 2019"/>
    <s v="2018-2019"/>
    <n v="6452"/>
    <x v="2"/>
  </r>
  <r>
    <x v="0"/>
    <n v="2019"/>
    <x v="8"/>
    <s v="AM"/>
    <s v="EEUU"/>
    <x v="0"/>
    <s v="SUMMER 2019"/>
    <s v="SWIMWEAR"/>
    <x v="99"/>
    <s v="DOLARES AMERICANOS / UNITED STATES DOLLAR"/>
    <s v="DENISE ARNETT"/>
    <s v="UTAH"/>
    <s v="ESTADOS UNIDOS EEUU"/>
    <n v="174"/>
    <n v="2019"/>
    <s v="SUMMER"/>
    <s v="SUMMER"/>
    <s v="SUMMER 2019"/>
    <s v="2018-2019"/>
    <n v="5965.05"/>
    <x v="14"/>
  </r>
  <r>
    <x v="0"/>
    <n v="2019"/>
    <x v="8"/>
    <s v="AM"/>
    <s v="EEUU"/>
    <x v="0"/>
    <s v="SUMMER 2019"/>
    <s v="SWIMWEAR"/>
    <x v="54"/>
    <s v="DOLAR CANADIENSE / CANADIAN DOLLAR"/>
    <s v="JULIE BERTRAND"/>
    <s v="QUEBEC"/>
    <s v="CANADA"/>
    <n v="56"/>
    <n v="2019"/>
    <s v="SUMMER"/>
    <s v="SUMMER"/>
    <s v="SUMMER 2019"/>
    <s v="2018-2019"/>
    <n v="1665.4186011681891"/>
    <x v="7"/>
  </r>
  <r>
    <x v="0"/>
    <n v="2019"/>
    <x v="8"/>
    <s v="AM"/>
    <s v="EEUU"/>
    <x v="0"/>
    <s v="SUMMER 2019"/>
    <s v="SWIMWEAR"/>
    <x v="85"/>
    <s v="DOLARES AMERICANOS / UNITED STATES DOLLAR"/>
    <s v="JUDITH ANN DEAL"/>
    <s v="HAWAII"/>
    <s v="ESTADOS UNIDOS EEUU"/>
    <n v="71"/>
    <n v="2019"/>
    <s v="SUMMER"/>
    <s v="SUMMER"/>
    <s v="SUMMER 2019"/>
    <s v="2018-2019"/>
    <n v="2620"/>
    <x v="10"/>
  </r>
  <r>
    <x v="0"/>
    <n v="2019"/>
    <x v="8"/>
    <s v="AM"/>
    <s v="EEUU"/>
    <x v="0"/>
    <s v="SUMMER 2019"/>
    <s v="SWIMWEAR"/>
    <x v="188"/>
    <s v="DOLARES AMERICANOS / UNITED STATES DOLLAR"/>
    <s v="BILL MILLER AND COMPANY"/>
    <s v="FLORIDA"/>
    <s v="ESTADOS UNIDOS EEUU"/>
    <n v="64"/>
    <n v="2019"/>
    <s v="SUMMER"/>
    <s v="SUMMER"/>
    <s v="SUMMER 2019"/>
    <s v="2018-2019"/>
    <n v="1659.1999999999996"/>
    <x v="2"/>
  </r>
  <r>
    <x v="0"/>
    <n v="2019"/>
    <x v="8"/>
    <s v="AM"/>
    <s v="EEUU"/>
    <x v="0"/>
    <s v="SUMMER 2019"/>
    <s v="SWIMWEAR"/>
    <x v="73"/>
    <s v="DOLARES AMERICANOS / UNITED STATES DOLLAR"/>
    <s v="BILL MILLER AND COMPANY"/>
    <s v="FLORIDA"/>
    <s v="ESTADOS UNIDOS EEUU"/>
    <n v="22"/>
    <n v="2019"/>
    <s v="SUMMER"/>
    <s v="SUMMER"/>
    <s v="SUMMER 2019"/>
    <s v="2018-2019"/>
    <n v="690"/>
    <x v="2"/>
  </r>
  <r>
    <x v="0"/>
    <n v="2019"/>
    <x v="8"/>
    <s v="AM"/>
    <s v="EEUU"/>
    <x v="0"/>
    <s v="SUMMER 2019"/>
    <s v="SWIMWEAR"/>
    <x v="104"/>
    <s v="DOLARES AMERICANOS / UNITED STATES DOLLAR"/>
    <s v="LAURA BONG"/>
    <s v="UTAH"/>
    <s v="ESTADOS UNIDOS EEUU"/>
    <n v="68"/>
    <n v="2019"/>
    <s v="SUMMER"/>
    <s v="SUMMER"/>
    <s v="SUMMER 2019"/>
    <s v="2018-2019"/>
    <n v="2519"/>
    <x v="6"/>
  </r>
  <r>
    <x v="0"/>
    <n v="2019"/>
    <x v="8"/>
    <s v="AM"/>
    <s v="EEUU"/>
    <x v="0"/>
    <s v="SUMMER 2019"/>
    <s v="SWIMWEAR"/>
    <x v="23"/>
    <s v="DOLARES AMERICANOS / UNITED STATES DOLLAR"/>
    <s v="ANITA M. HOPKINS"/>
    <s v="WISCONSIN"/>
    <s v="ESTADOS UNIDOS EEUU"/>
    <n v="450"/>
    <n v="2019"/>
    <s v="SUMMER"/>
    <s v="SUMMER"/>
    <s v="SUMMER 2019"/>
    <s v="2018-2019"/>
    <n v="15852.600000000004"/>
    <x v="1"/>
  </r>
  <r>
    <x v="0"/>
    <n v="2019"/>
    <x v="8"/>
    <s v="AM"/>
    <s v="EEUU"/>
    <x v="0"/>
    <s v="SUMMER 2019"/>
    <s v="SWIMWEAR"/>
    <x v="190"/>
    <s v="DOLARES AMERICANOS / UNITED STATES DOLLAR"/>
    <s v="LAURA BONG"/>
    <s v="LOUISIANA"/>
    <s v="ESTADOS UNIDOS EEUU"/>
    <n v="80"/>
    <n v="2019"/>
    <s v="SUMMER"/>
    <s v="SUMMER"/>
    <s v="SUMMER 2019"/>
    <s v="2018-2019"/>
    <n v="2412"/>
    <x v="6"/>
  </r>
  <r>
    <x v="0"/>
    <n v="2019"/>
    <x v="8"/>
    <s v="AM"/>
    <s v="EEUU"/>
    <x v="0"/>
    <s v="SUMMER 2019"/>
    <s v="SWIMWEAR"/>
    <x v="192"/>
    <s v="DOLARES AMERICANOS / UNITED STATES DOLLAR"/>
    <s v="BILL MILLER AND COMPANY"/>
    <s v="VIRGIN ISLANDS"/>
    <s v="ESTADOS UNIDOS EEUU"/>
    <n v="91"/>
    <n v="2019"/>
    <s v="SUMMER"/>
    <s v="SUMMER"/>
    <s v="SUMMER 2019"/>
    <s v="2018-2019"/>
    <n v="2125"/>
    <x v="2"/>
  </r>
  <r>
    <x v="0"/>
    <n v="2019"/>
    <x v="8"/>
    <s v="AM"/>
    <s v="EEUU"/>
    <x v="0"/>
    <s v="SUMMER 2019"/>
    <s v="SWIMWEAR"/>
    <x v="118"/>
    <s v="DOLARES AMERICANOS / UNITED STATES DOLLAR"/>
    <s v="JULIUS ORTIZ MALDONADO"/>
    <s v="FLORIDA"/>
    <s v="ESTADOS UNIDOS EEUU"/>
    <n v="45"/>
    <n v="2019"/>
    <s v="SUMMER"/>
    <s v="SUMMER"/>
    <s v="SUMMER 2019"/>
    <s v="2018-2019"/>
    <n v="1764"/>
    <x v="15"/>
  </r>
  <r>
    <x v="0"/>
    <n v="2019"/>
    <x v="8"/>
    <s v="AM"/>
    <s v="EEUU"/>
    <x v="0"/>
    <s v="SUMMER 2019"/>
    <s v="SWIMWEAR"/>
    <x v="304"/>
    <s v="DOLARES AMERICANOS / UNITED STATES DOLLAR"/>
    <s v="LAURA BONG"/>
    <s v="TEXAS"/>
    <s v="ESTADOS UNIDOS EEUU"/>
    <n v="149"/>
    <n v="2019"/>
    <s v="SUMMER"/>
    <s v="SUMMER"/>
    <s v="SUMMER 2019"/>
    <s v="2018-2019"/>
    <n v="4835"/>
    <x v="6"/>
  </r>
  <r>
    <x v="0"/>
    <n v="2019"/>
    <x v="8"/>
    <s v="AM"/>
    <s v="EEUU"/>
    <x v="0"/>
    <s v="SUMMER 2019"/>
    <s v="SWIMWEAR"/>
    <x v="194"/>
    <s v="DOLARES AMERICANOS / UNITED STATES DOLLAR"/>
    <s v="BILL MILLER AND COMPANY"/>
    <s v="FLORIDA"/>
    <s v="ESTADOS UNIDOS EEUU"/>
    <n v="74"/>
    <n v="2019"/>
    <s v="SUMMER"/>
    <s v="SUMMER"/>
    <s v="SUMMER 2019"/>
    <s v="2018-2019"/>
    <n v="2166"/>
    <x v="2"/>
  </r>
  <r>
    <x v="0"/>
    <n v="2019"/>
    <x v="8"/>
    <s v="AM"/>
    <s v="EEUU"/>
    <x v="0"/>
    <s v="SUMMER 2019"/>
    <s v="SWIMWEAR"/>
    <x v="217"/>
    <s v="DOLARES AMERICANOS / UNITED STATES DOLLAR"/>
    <s v="BILL MILLER AND COMPANY"/>
    <s v="FLORIDA"/>
    <s v="ESTADOS UNIDOS EEUU"/>
    <n v="16"/>
    <n v="2019"/>
    <s v="SUMMER"/>
    <s v="SUMMER"/>
    <s v="SUMMER 2019"/>
    <s v="2018-2019"/>
    <n v="492"/>
    <x v="2"/>
  </r>
  <r>
    <x v="0"/>
    <n v="2019"/>
    <x v="8"/>
    <s v="AM"/>
    <s v="EEUU"/>
    <x v="0"/>
    <s v="SUMMER 2019"/>
    <s v="SWIMWEAR"/>
    <x v="48"/>
    <s v="DOLARES AMERICANOS / UNITED STATES DOLLAR"/>
    <s v="PHYLLIS POSNER"/>
    <s v="CALIFORNIA"/>
    <s v="ESTADOS UNIDOS EEUU"/>
    <n v="1580"/>
    <n v="2019"/>
    <s v="SUMMER"/>
    <s v="SUMMER"/>
    <s v="SUMMER 2019"/>
    <s v="2018-2019"/>
    <n v="43394.559999999998"/>
    <x v="5"/>
  </r>
  <r>
    <x v="0"/>
    <n v="2019"/>
    <x v="8"/>
    <s v="AM"/>
    <s v="EEUU"/>
    <x v="0"/>
    <s v="SUMMER 2019"/>
    <s v="SWIMWEAR"/>
    <x v="86"/>
    <s v="DOLARES AMERICANOS / UNITED STATES DOLLAR"/>
    <s v="JULIUS ORTIZ MALDONADO"/>
    <s v="PUERTO RICO"/>
    <s v="PUERTO RICO"/>
    <n v="412"/>
    <n v="2019"/>
    <s v="SUMMER"/>
    <s v="SUMMER"/>
    <s v="SUMMER 2019"/>
    <s v="2018-2019"/>
    <n v="15816"/>
    <x v="15"/>
  </r>
  <r>
    <x v="0"/>
    <n v="2019"/>
    <x v="8"/>
    <s v="AM"/>
    <s v="EEUU"/>
    <x v="0"/>
    <s v="SUMMER 2019"/>
    <s v="SWIMWEAR"/>
    <x v="155"/>
    <s v="DOLARES AMERICANOS / UNITED STATES DOLLAR"/>
    <s v="BILL MILLER AND COMPANY"/>
    <s v="FLORIDA"/>
    <s v="ESTADOS UNIDOS EEUU"/>
    <n v="60"/>
    <n v="2019"/>
    <s v="SUMMER"/>
    <s v="SUMMER"/>
    <s v="SUMMER 2019"/>
    <s v="2018-2019"/>
    <n v="1794"/>
    <x v="2"/>
  </r>
  <r>
    <x v="0"/>
    <n v="2019"/>
    <x v="8"/>
    <s v="AM"/>
    <s v="EEUU"/>
    <x v="0"/>
    <s v="SUMMER 2019"/>
    <s v="SWIMWEAR"/>
    <x v="121"/>
    <s v="DOLARES AMERICANOS / UNITED STATES DOLLAR"/>
    <s v="JUDITH ANN DEAL"/>
    <s v="HAWAII"/>
    <s v="ESTADOS UNIDOS EEUU"/>
    <n v="84"/>
    <n v="2019"/>
    <s v="SUMMER"/>
    <s v="SUMMER"/>
    <s v="SUMMER 2019"/>
    <s v="2018-2019"/>
    <n v="3270"/>
    <x v="10"/>
  </r>
  <r>
    <x v="0"/>
    <n v="2019"/>
    <x v="8"/>
    <s v="AM"/>
    <s v="EEUU"/>
    <x v="0"/>
    <s v="SUMMER 2019"/>
    <s v="SWIMWEAR"/>
    <x v="87"/>
    <s v="DOLARES AMERICANOS / UNITED STATES DOLLAR"/>
    <s v="JUDITH ANN DEAL"/>
    <s v="HAWAII"/>
    <s v="ESTADOS UNIDOS EEUU"/>
    <n v="32"/>
    <n v="2019"/>
    <s v="SUMMER"/>
    <s v="SUMMER"/>
    <s v="SUMMER 2019"/>
    <s v="2018-2019"/>
    <n v="944"/>
    <x v="10"/>
  </r>
  <r>
    <x v="0"/>
    <n v="2019"/>
    <x v="8"/>
    <s v="AM"/>
    <s v="EEUU"/>
    <x v="0"/>
    <s v="SUMMER 2019"/>
    <s v="SWIMWEAR"/>
    <x v="5"/>
    <s v="DOLARES AMERICANOS / UNITED STATES DOLLAR"/>
    <s v="STEPHANIE VITALI"/>
    <s v="ONTARIO"/>
    <s v="CANADA"/>
    <n v="848"/>
    <n v="2019"/>
    <s v="SUMMER"/>
    <s v="SUMMER"/>
    <s v="SUMMER 2019"/>
    <s v="2018-2019"/>
    <n v="27340"/>
    <x v="4"/>
  </r>
  <r>
    <x v="0"/>
    <n v="2019"/>
    <x v="8"/>
    <s v="AM"/>
    <s v="EEUU"/>
    <x v="0"/>
    <s v="SUMMER 2019"/>
    <s v="SWIMWEAR"/>
    <x v="122"/>
    <s v="DOLARES AMERICANOS / UNITED STATES DOLLAR"/>
    <s v="BILL MILLER AND COMPANY"/>
    <s v="FLORIDA"/>
    <s v="ESTADOS UNIDOS EEUU"/>
    <n v="51"/>
    <n v="2019"/>
    <s v="SUMMER"/>
    <s v="SUMMER"/>
    <s v="SUMMER 2019"/>
    <s v="2018-2019"/>
    <n v="2279"/>
    <x v="2"/>
  </r>
  <r>
    <x v="0"/>
    <n v="2019"/>
    <x v="8"/>
    <s v="AM"/>
    <s v="EEUU"/>
    <x v="0"/>
    <s v="SUMMER 2019"/>
    <s v="SWIMWEAR"/>
    <x v="100"/>
    <s v="DOLAR CANADIENSE / CANADIAN DOLLAR"/>
    <s v="JULIE BERTRAND"/>
    <s v="QUEBEC"/>
    <s v="CANADA"/>
    <n v="7"/>
    <n v="2019"/>
    <s v="SUMMER"/>
    <s v="SUMMER"/>
    <s v="SUMMER 2019"/>
    <s v="2018-2019"/>
    <n v="187.95866407069047"/>
    <x v="7"/>
  </r>
  <r>
    <x v="0"/>
    <n v="2019"/>
    <x v="8"/>
    <s v="AM"/>
    <s v="EEUU"/>
    <x v="0"/>
    <s v="SUMMER 2019"/>
    <s v="SWIMWEAR"/>
    <x v="276"/>
    <s v="DOLARES AMERICANOS / UNITED STATES DOLLAR"/>
    <s v="LAURA BONG"/>
    <s v="MISSISSIPPI"/>
    <s v="ESTADOS UNIDOS EEUU"/>
    <n v="23"/>
    <n v="2019"/>
    <s v="SUMMER"/>
    <s v="SUMMER"/>
    <s v="SUMMER 2019"/>
    <s v="2018-2019"/>
    <n v="733"/>
    <x v="6"/>
  </r>
  <r>
    <x v="0"/>
    <n v="2019"/>
    <x v="8"/>
    <s v="AM"/>
    <s v="EEUU"/>
    <x v="0"/>
    <s v="SUMMER 2019"/>
    <s v="SWIMWEAR"/>
    <x v="277"/>
    <s v="DOLARES AMERICANOS / UNITED STATES DOLLAR"/>
    <s v="LAURA BONG"/>
    <s v="ARKANSAS"/>
    <s v="ESTADOS UNIDOS EEUU"/>
    <n v="26"/>
    <n v="2019"/>
    <s v="SUMMER"/>
    <s v="SUMMER"/>
    <s v="SUMMER 2019"/>
    <s v="2018-2019"/>
    <n v="796"/>
    <x v="6"/>
  </r>
  <r>
    <x v="0"/>
    <n v="2019"/>
    <x v="8"/>
    <s v="AM"/>
    <s v="EEUU"/>
    <x v="0"/>
    <s v="SUMMER 2019"/>
    <s v="SWIMWEAR"/>
    <x v="25"/>
    <s v="DOLARES AMERICANOS / UNITED STATES DOLLAR"/>
    <s v="JUDITH ANN DEAL"/>
    <s v="HAWAII"/>
    <s v="ESTADOS UNIDOS EEUU"/>
    <n v="513"/>
    <n v="2019"/>
    <s v="SUMMER"/>
    <s v="SUMMER"/>
    <s v="SUMMER 2019"/>
    <s v="2018-2019"/>
    <n v="18051.799999999996"/>
    <x v="10"/>
  </r>
  <r>
    <x v="0"/>
    <n v="2019"/>
    <x v="8"/>
    <s v="AM"/>
    <s v="EEUU"/>
    <x v="0"/>
    <s v="SUMMER 2019"/>
    <s v="SWIMWEAR"/>
    <x v="123"/>
    <s v="DOLARES AMERICANOS / UNITED STATES DOLLAR"/>
    <s v="JUDITH ANN DEAL"/>
    <s v="HAWAII"/>
    <s v="ESTADOS UNIDOS EEUU"/>
    <n v="75"/>
    <n v="2019"/>
    <s v="SUMMER"/>
    <s v="SUMMER"/>
    <s v="SUMMER 2019"/>
    <s v="2018-2019"/>
    <n v="2613"/>
    <x v="10"/>
  </r>
  <r>
    <x v="0"/>
    <n v="2019"/>
    <x v="8"/>
    <s v="AM"/>
    <s v="EEUU"/>
    <x v="0"/>
    <s v="SUMMER 2019"/>
    <s v="SWIMWEAR"/>
    <x v="233"/>
    <s v="DOLARES AMERICANOS / UNITED STATES DOLLAR"/>
    <s v="HOLLY SALES INC."/>
    <s v="MINNESOTA"/>
    <s v="ESTADOS UNIDOS EEUU"/>
    <n v="36"/>
    <n v="2019"/>
    <s v="SUMMER"/>
    <s v="SUMMER"/>
    <s v="SUMMER 2019"/>
    <s v="2018-2019"/>
    <n v="1217"/>
    <x v="8"/>
  </r>
  <r>
    <x v="0"/>
    <n v="2019"/>
    <x v="8"/>
    <s v="AM"/>
    <s v="EEUU"/>
    <x v="0"/>
    <s v="SUMMER 2019"/>
    <s v="SWIMWEAR"/>
    <x v="356"/>
    <s v="DOLARES AMERICANOS / UNITED STATES DOLLAR"/>
    <s v="ANITA M. HOPKINS"/>
    <s v="MARYLAND"/>
    <s v="ESTADOS UNIDOS EEUU"/>
    <n v="51"/>
    <n v="2019"/>
    <s v="SUMMER"/>
    <s v="SUMMER"/>
    <s v="SUMMER 2019"/>
    <s v="2018-2019"/>
    <n v="1832"/>
    <x v="1"/>
  </r>
  <r>
    <x v="0"/>
    <n v="2019"/>
    <x v="8"/>
    <s v="AM"/>
    <s v="EEUU"/>
    <x v="0"/>
    <s v="SUMMER 2019"/>
    <s v="SWIMWEAR"/>
    <x v="88"/>
    <s v="DOLARES AMERICANOS / UNITED STATES DOLLAR"/>
    <s v="BILL MILLER AND COMPANY"/>
    <s v="FLORIDA"/>
    <s v="ESTADOS UNIDOS EEUU"/>
    <n v="18"/>
    <n v="2019"/>
    <s v="SUMMER"/>
    <s v="SUMMER"/>
    <s v="SUMMER 2019"/>
    <s v="2018-2019"/>
    <n v="558"/>
    <x v="2"/>
  </r>
  <r>
    <x v="0"/>
    <n v="2019"/>
    <x v="8"/>
    <s v="AM"/>
    <s v="EEUU"/>
    <x v="0"/>
    <s v="SUMMER 2019"/>
    <s v="SWIMWEAR"/>
    <x v="55"/>
    <s v="DOLARES AMERICANOS / UNITED STATES DOLLAR"/>
    <s v="PAIGE ALYSE STRAUGHAN"/>
    <s v="WASHINGTON"/>
    <s v="ESTADOS UNIDOS EEUU"/>
    <n v="1431"/>
    <n v="2019"/>
    <s v="SUMMER"/>
    <s v="SUMMER"/>
    <s v="SUMMER 2019"/>
    <s v="2018-2019"/>
    <n v="41261.549999999967"/>
    <x v="0"/>
  </r>
  <r>
    <x v="0"/>
    <n v="2019"/>
    <x v="8"/>
    <s v="AM"/>
    <s v="EEUU"/>
    <x v="0"/>
    <s v="SUMMER 2019"/>
    <s v="SWIMWEAR"/>
    <x v="156"/>
    <s v="DOLARES AMERICANOS / UNITED STATES DOLLAR"/>
    <s v="LAURA BONG"/>
    <s v="CALIFORNIA"/>
    <s v="ESTADOS UNIDOS EEUU"/>
    <n v="79"/>
    <n v="2019"/>
    <s v="SUMMER"/>
    <s v="SUMMER"/>
    <s v="SUMMER 2019"/>
    <s v="2018-2019"/>
    <n v="2309"/>
    <x v="6"/>
  </r>
  <r>
    <x v="0"/>
    <n v="2019"/>
    <x v="8"/>
    <s v="AM"/>
    <s v="EEUU"/>
    <x v="0"/>
    <s v="SUMMER 2019"/>
    <s v="SWIMWEAR"/>
    <x v="89"/>
    <s v="DOLARES AMERICANOS / UNITED STATES DOLLAR"/>
    <s v="BILL MILLER AND COMPANY"/>
    <s v="FLORIDA"/>
    <s v="ESTADOS UNIDOS EEUU"/>
    <n v="1183"/>
    <n v="2019"/>
    <s v="SUMMER"/>
    <s v="SUMMER"/>
    <s v="SUMMER 2019"/>
    <s v="2018-2019"/>
    <n v="29706.760000000013"/>
    <x v="2"/>
  </r>
  <r>
    <x v="0"/>
    <n v="2019"/>
    <x v="8"/>
    <s v="AM"/>
    <s v="EEUU"/>
    <x v="0"/>
    <s v="SUMMER 2019"/>
    <s v="SWIMWEAR"/>
    <x v="89"/>
    <s v="DOLARES AMERICANOS / UNITED STATES DOLLAR"/>
    <s v="BILL MILLER AND COMPANY"/>
    <s v="PUERTO RICO"/>
    <s v="PUERTO RICO"/>
    <n v="82"/>
    <n v="2019"/>
    <s v="SUMMER"/>
    <s v="SUMMER"/>
    <s v="SUMMER 2019"/>
    <s v="2018-2019"/>
    <n v="2025.24"/>
    <x v="2"/>
  </r>
  <r>
    <x v="0"/>
    <n v="2019"/>
    <x v="8"/>
    <s v="AM"/>
    <s v="EEUU"/>
    <x v="0"/>
    <s v="SUMMER 2019"/>
    <s v="SWIMWEAR"/>
    <x v="89"/>
    <s v="DOLARES AMERICANOS / UNITED STATES DOLLAR"/>
    <s v="BILL MILLER AND COMPANY"/>
    <s v="VALLE"/>
    <s v="COLOMBIA"/>
    <n v="113"/>
    <n v="2019"/>
    <s v="SUMMER"/>
    <s v="SUMMER"/>
    <s v="SUMMER 2019"/>
    <s v="2018-2019"/>
    <n v="2691.3600000000019"/>
    <x v="2"/>
  </r>
  <r>
    <x v="0"/>
    <n v="2019"/>
    <x v="8"/>
    <s v="AM"/>
    <s v="EEUU"/>
    <x v="0"/>
    <s v="SUMMER 2019"/>
    <s v="SWIMWEAR"/>
    <x v="124"/>
    <s v="DOLARES AMERICANOS / UNITED STATES DOLLAR"/>
    <s v="JUDITH ANN DEAL"/>
    <s v="HAWAII"/>
    <s v="ESTADOS UNIDOS EEUU"/>
    <n v="121"/>
    <n v="2019"/>
    <s v="SUMMER"/>
    <s v="SUMMER"/>
    <s v="SUMMER 2019"/>
    <s v="2018-2019"/>
    <n v="4162"/>
    <x v="10"/>
  </r>
  <r>
    <x v="0"/>
    <n v="2019"/>
    <x v="8"/>
    <s v="AM"/>
    <s v="EEUU"/>
    <x v="0"/>
    <s v="SUMMER 2019"/>
    <s v="SWIMWEAR"/>
    <x v="358"/>
    <s v="DOLARES AMERICANOS / UNITED STATES DOLLAR"/>
    <s v="BILL MILLER AND COMPANY"/>
    <s v="FLORIDA"/>
    <s v="ESTADOS UNIDOS EEUU"/>
    <n v="68"/>
    <n v="2019"/>
    <s v="SUMMER"/>
    <s v="SUMMER"/>
    <s v="SUMMER 2019"/>
    <s v="2018-2019"/>
    <n v="2134"/>
    <x v="2"/>
  </r>
  <r>
    <x v="0"/>
    <n v="2019"/>
    <x v="8"/>
    <s v="AM"/>
    <s v="EEUU"/>
    <x v="0"/>
    <s v="SUMMER 2019"/>
    <s v="SWIMWEAR"/>
    <x v="311"/>
    <s v="DOLARES AMERICANOS / UNITED STATES DOLLAR"/>
    <s v="DENISE ARNETT"/>
    <s v="COLORADO"/>
    <s v="ESTADOS UNIDOS EEUU"/>
    <n v="34"/>
    <n v="2019"/>
    <s v="SUMMER"/>
    <s v="SUMMER"/>
    <s v="SUMMER 2019"/>
    <s v="2018-2019"/>
    <n v="1176"/>
    <x v="14"/>
  </r>
  <r>
    <x v="0"/>
    <n v="2019"/>
    <x v="8"/>
    <s v="AM"/>
    <s v="EEUU"/>
    <x v="0"/>
    <s v="SUMMER 2019"/>
    <s v="SWIMWEAR"/>
    <x v="279"/>
    <s v="DOLARES AMERICANOS / UNITED STATES DOLLAR"/>
    <s v="HOLLY SALES INC."/>
    <s v="NORTH DAKOTA"/>
    <s v="ESTADOS UNIDOS EEUU"/>
    <n v="118"/>
    <n v="2019"/>
    <s v="SUMMER"/>
    <s v="SUMMER"/>
    <s v="SUMMER 2019"/>
    <s v="2018-2019"/>
    <n v="3258.64"/>
    <x v="8"/>
  </r>
  <r>
    <x v="0"/>
    <n v="2019"/>
    <x v="8"/>
    <s v="AM"/>
    <s v="EEUU"/>
    <x v="0"/>
    <s v="SUMMER 2019"/>
    <s v="SWIMWEAR"/>
    <x v="196"/>
    <s v="DOLARES AMERICANOS / UNITED STATES DOLLAR"/>
    <s v="BILL MILLER AND COMPANY"/>
    <s v="ALABAMA"/>
    <s v="ESTADOS UNIDOS EEUU"/>
    <n v="207"/>
    <n v="2019"/>
    <s v="SUMMER"/>
    <s v="SUMMER"/>
    <s v="SUMMER 2019"/>
    <s v="2018-2019"/>
    <n v="6197"/>
    <x v="2"/>
  </r>
  <r>
    <x v="0"/>
    <n v="2019"/>
    <x v="8"/>
    <s v="AM"/>
    <s v="EEUU"/>
    <x v="0"/>
    <s v="SUMMER 2019"/>
    <s v="SWIMWEAR"/>
    <x v="90"/>
    <s v="DOLARES AMERICANOS / UNITED STATES DOLLAR"/>
    <s v="MIE MANNICHE"/>
    <s v="CALIFORNIA"/>
    <s v="ESTADOS UNIDOS EEUU"/>
    <n v="28"/>
    <n v="2019"/>
    <s v="SUMMER"/>
    <s v="SUMMER"/>
    <s v="SUMMER 2019"/>
    <s v="2018-2019"/>
    <n v="840"/>
    <x v="11"/>
  </r>
  <r>
    <x v="0"/>
    <n v="2019"/>
    <x v="8"/>
    <s v="AM"/>
    <s v="EEUU"/>
    <x v="0"/>
    <s v="SUMMER 2019"/>
    <s v="SWIMWEAR"/>
    <x v="197"/>
    <s v="DOLARES AMERICANOS / UNITED STATES DOLLAR"/>
    <s v="ANITA M. HOPKINS"/>
    <s v="MARYLAND"/>
    <s v="ESTADOS UNIDOS EEUU"/>
    <n v="1762"/>
    <n v="2019"/>
    <s v="SUMMER"/>
    <s v="SUMMER"/>
    <s v="SUMMER 2019"/>
    <s v="2018-2019"/>
    <n v="47818.799999999996"/>
    <x v="1"/>
  </r>
  <r>
    <x v="0"/>
    <n v="2019"/>
    <x v="8"/>
    <s v="AM"/>
    <s v="EEUU"/>
    <x v="0"/>
    <s v="SUMMER 2019"/>
    <s v="SWIMWEAR"/>
    <x v="26"/>
    <s v="DOLARES AMERICANOS / UNITED STATES DOLLAR"/>
    <s v="BILL MILLER AND COMPANY"/>
    <s v="FLORIDA"/>
    <s v="ESTADOS UNIDOS EEUU"/>
    <n v="41"/>
    <n v="2019"/>
    <s v="SUMMER"/>
    <s v="SUMMER"/>
    <s v="SUMMER 2019"/>
    <s v="2018-2019"/>
    <n v="1249"/>
    <x v="2"/>
  </r>
  <r>
    <x v="0"/>
    <n v="2019"/>
    <x v="8"/>
    <s v="AM"/>
    <s v="EEUU"/>
    <x v="0"/>
    <s v="SUMMER 2019"/>
    <s v="SWIMWEAR"/>
    <x v="126"/>
    <s v="DOLARES AMERICANOS / UNITED STATES DOLLAR"/>
    <s v="BILL MILLER AND COMPANY"/>
    <s v="FLORIDA"/>
    <s v="ESTADOS UNIDOS EEUU"/>
    <n v="68"/>
    <n v="2019"/>
    <s v="SUMMER"/>
    <s v="SUMMER"/>
    <s v="SUMMER 2019"/>
    <s v="2018-2019"/>
    <n v="2139"/>
    <x v="2"/>
  </r>
  <r>
    <x v="0"/>
    <n v="2019"/>
    <x v="8"/>
    <s v="AM"/>
    <s v="EEUU"/>
    <x v="0"/>
    <s v="SUMMER 2019"/>
    <s v="SWIMWEAR"/>
    <x v="406"/>
    <s v="DOLARES AMERICANOS / UNITED STATES DOLLAR"/>
    <s v="MIE MANNICHE"/>
    <s v="CALIFORNIA"/>
    <s v="ESTADOS UNIDOS EEUU"/>
    <n v="98"/>
    <n v="2019"/>
    <s v="SUMMER"/>
    <s v="SUMMER"/>
    <s v="SUMMER 2019"/>
    <s v="2018-2019"/>
    <n v="2955"/>
    <x v="11"/>
  </r>
  <r>
    <x v="0"/>
    <n v="2019"/>
    <x v="8"/>
    <s v="AM"/>
    <s v="EEUU"/>
    <x v="0"/>
    <s v="SUMMER 2019"/>
    <s v="SWIMWEAR"/>
    <x v="19"/>
    <s v="DOLARES AMERICANOS / UNITED STATES DOLLAR"/>
    <s v="HOLLY SALES INC."/>
    <s v="OHIO"/>
    <s v="ESTADOS UNIDOS EEUU"/>
    <n v="208"/>
    <n v="2019"/>
    <s v="SUMMER"/>
    <s v="SUMMER"/>
    <s v="SUMMER 2019"/>
    <s v="2018-2019"/>
    <n v="6400"/>
    <x v="8"/>
  </r>
  <r>
    <x v="0"/>
    <n v="2019"/>
    <x v="8"/>
    <s v="AM"/>
    <s v="EEUU"/>
    <x v="0"/>
    <s v="SUMMER 2019"/>
    <s v="SWIMWEAR"/>
    <x v="280"/>
    <s v="DOLARES AMERICANOS / UNITED STATES DOLLAR"/>
    <s v="BILL MILLER AND COMPANY"/>
    <s v="GEORGIA"/>
    <s v="ESTADOS UNIDOS EEUU"/>
    <n v="155"/>
    <n v="2019"/>
    <s v="SUMMER"/>
    <s v="SUMMER"/>
    <s v="SUMMER 2019"/>
    <s v="2018-2019"/>
    <n v="4645"/>
    <x v="2"/>
  </r>
  <r>
    <x v="0"/>
    <n v="2019"/>
    <x v="8"/>
    <s v="AM"/>
    <s v="EEUU"/>
    <x v="0"/>
    <s v="SUMMER 2019"/>
    <s v="SWIMWEAR"/>
    <x v="91"/>
    <s v="DOLARES AMERICANOS / UNITED STATES DOLLAR"/>
    <s v="JUDITH ANN DEAL"/>
    <s v="HAWAII"/>
    <s v="ESTADOS UNIDOS EEUU"/>
    <n v="68"/>
    <n v="2019"/>
    <s v="SUMMER"/>
    <s v="SUMMER"/>
    <s v="SUMMER 2019"/>
    <s v="2018-2019"/>
    <n v="2432"/>
    <x v="10"/>
  </r>
  <r>
    <x v="0"/>
    <n v="2019"/>
    <x v="8"/>
    <s v="AM"/>
    <s v="EEUU"/>
    <x v="0"/>
    <s v="SUMMER 2019"/>
    <s v="SWIMWEAR"/>
    <x v="314"/>
    <s v="DOLARES AMERICANOS / UNITED STATES DOLLAR"/>
    <s v="LAURA BONG"/>
    <s v="TEXAS"/>
    <s v="ESTADOS UNIDOS EEUU"/>
    <n v="46"/>
    <n v="2019"/>
    <s v="SUMMER"/>
    <s v="SUMMER"/>
    <s v="SUMMER 2019"/>
    <s v="2018-2019"/>
    <n v="1917"/>
    <x v="6"/>
  </r>
  <r>
    <x v="0"/>
    <n v="2019"/>
    <x v="8"/>
    <s v="AM"/>
    <s v="EEUU"/>
    <x v="0"/>
    <s v="SUMMER 2019"/>
    <s v="SWIMWEAR"/>
    <x v="198"/>
    <s v="DOLAR CANADIENSE / CANADIAN DOLLAR"/>
    <s v="JULIE BERTRAND"/>
    <s v="QUEBEC"/>
    <s v="CANADA"/>
    <n v="28"/>
    <n v="2019"/>
    <s v="SUMMER"/>
    <s v="SUMMER"/>
    <s v="SUMMER 2019"/>
    <s v="2018-2019"/>
    <n v="782.53706754530481"/>
    <x v="7"/>
  </r>
  <r>
    <x v="0"/>
    <n v="2019"/>
    <x v="8"/>
    <s v="AM"/>
    <s v="EEUU"/>
    <x v="0"/>
    <s v="SUMMER 2019"/>
    <s v="SWIMWEAR"/>
    <x v="27"/>
    <s v="DOLARES AMERICANOS / UNITED STATES DOLLAR"/>
    <s v="HOLLY SALES INC."/>
    <s v="MINNESOTA"/>
    <s v="ESTADOS UNIDOS EEUU"/>
    <n v="111"/>
    <n v="2019"/>
    <s v="SUMMER"/>
    <s v="SUMMER"/>
    <s v="SUMMER 2019"/>
    <s v="2018-2019"/>
    <n v="3624"/>
    <x v="8"/>
  </r>
  <r>
    <x v="0"/>
    <n v="2019"/>
    <x v="8"/>
    <s v="AM"/>
    <s v="EEUU"/>
    <x v="0"/>
    <s v="SUMMER 2019"/>
    <s v="SWIMWEAR"/>
    <x v="234"/>
    <s v="DOLARES AMERICANOS / UNITED STATES DOLLAR"/>
    <s v="BILL MILLER AND COMPANY"/>
    <s v="FLORIDA"/>
    <s v="ESTADOS UNIDOS EEUU"/>
    <n v="95"/>
    <n v="2019"/>
    <s v="SUMMER"/>
    <s v="SUMMER"/>
    <s v="SUMMER 2019"/>
    <s v="2018-2019"/>
    <n v="2987"/>
    <x v="2"/>
  </r>
  <r>
    <x v="0"/>
    <n v="2019"/>
    <x v="8"/>
    <s v="AM"/>
    <s v="EEUU"/>
    <x v="0"/>
    <s v="SUMMER 2019"/>
    <s v="SWIMWEAR"/>
    <x v="282"/>
    <s v="DOLARES AMERICANOS / UNITED STATES DOLLAR"/>
    <s v="LAURA BONG"/>
    <s v="TEXAS"/>
    <s v="ESTADOS UNIDOS EEUU"/>
    <n v="48"/>
    <n v="2019"/>
    <s v="SUMMER"/>
    <s v="SUMMER"/>
    <s v="SUMMER 2019"/>
    <s v="2018-2019"/>
    <n v="1371"/>
    <x v="6"/>
  </r>
  <r>
    <x v="0"/>
    <n v="2019"/>
    <x v="8"/>
    <s v="AM"/>
    <s v="EEUU"/>
    <x v="0"/>
    <s v="SUMMER 2019"/>
    <s v="SWIMWEAR"/>
    <x v="407"/>
    <s v="DOLARES AMERICANOS / UNITED STATES DOLLAR"/>
    <s v="LAURA BONG"/>
    <s v="OKLAHOMA"/>
    <s v="ESTADOS UNIDOS EEUU"/>
    <n v="39"/>
    <n v="2019"/>
    <s v="SUMMER"/>
    <s v="SUMMER"/>
    <s v="SUMMER 2019"/>
    <s v="2018-2019"/>
    <n v="1182"/>
    <x v="6"/>
  </r>
  <r>
    <x v="0"/>
    <n v="2019"/>
    <x v="8"/>
    <s v="AM"/>
    <s v="EEUU"/>
    <x v="0"/>
    <s v="SUMMER 2019"/>
    <s v="SWIMWEAR"/>
    <x v="318"/>
    <s v="DOLAR CANADIENSE / CANADIAN DOLLAR"/>
    <s v="JULIE BERTRAND"/>
    <s v="QUEBEC"/>
    <s v="CANADA"/>
    <n v="9"/>
    <n v="2019"/>
    <s v="SUMMER"/>
    <s v="SUMMER"/>
    <s v="SUMMER 2019"/>
    <s v="2018-2019"/>
    <n v="253.85652239029508"/>
    <x v="7"/>
  </r>
  <r>
    <x v="0"/>
    <n v="2019"/>
    <x v="8"/>
    <s v="AM"/>
    <s v="EEUU"/>
    <x v="0"/>
    <s v="SUMMER 2019"/>
    <s v="SWIMWEAR"/>
    <x v="45"/>
    <s v="DOLARES AMERICANOS / UNITED STATES DOLLAR"/>
    <s v="MIE MANNICHE"/>
    <s v="CALIFORNIA"/>
    <s v="ESTADOS UNIDOS EEUU"/>
    <n v="42"/>
    <n v="2019"/>
    <s v="SUMMER"/>
    <s v="SUMMER"/>
    <s v="SUMMER 2019"/>
    <s v="2018-2019"/>
    <n v="1312"/>
    <x v="11"/>
  </r>
  <r>
    <x v="0"/>
    <n v="2019"/>
    <x v="8"/>
    <s v="AM"/>
    <s v="EEUU"/>
    <x v="0"/>
    <s v="SUMMER 2019"/>
    <s v="SWIMWEAR"/>
    <x v="115"/>
    <s v="DOLARES AMERICANOS / UNITED STATES DOLLAR"/>
    <s v="HOLLY SALES INC."/>
    <s v="MINNESOTA"/>
    <s v="ESTADOS UNIDOS EEUU"/>
    <n v="7"/>
    <n v="2019"/>
    <s v="SUMMER"/>
    <s v="SUMMER"/>
    <s v="SUMMER 2019"/>
    <s v="2018-2019"/>
    <n v="210"/>
    <x v="8"/>
  </r>
  <r>
    <x v="0"/>
    <n v="2019"/>
    <x v="8"/>
    <s v="AM"/>
    <s v="EEUU"/>
    <x v="0"/>
    <s v="SUMMER 2019"/>
    <s v="SWIMWEAR"/>
    <x v="127"/>
    <s v="DOLARES AMERICANOS / UNITED STATES DOLLAR"/>
    <s v="BILL MILLER AND COMPANY"/>
    <s v="FLORIDA"/>
    <s v="ESTADOS UNIDOS EEUU"/>
    <n v="62"/>
    <n v="2019"/>
    <s v="SUMMER"/>
    <s v="SUMMER"/>
    <s v="SUMMER 2019"/>
    <s v="2018-2019"/>
    <n v="1900"/>
    <x v="2"/>
  </r>
  <r>
    <x v="0"/>
    <n v="2019"/>
    <x v="8"/>
    <s v="AM"/>
    <s v="EEUU"/>
    <x v="0"/>
    <s v="SUMMER 2019"/>
    <s v="SWIMWEAR"/>
    <x v="92"/>
    <s v="DOLARES AMERICANOS / UNITED STATES DOLLAR"/>
    <s v="BILL MILLER AND COMPANY"/>
    <s v="FLORIDA"/>
    <s v="ESTADOS UNIDOS EEUU"/>
    <n v="33"/>
    <n v="2019"/>
    <s v="SUMMER"/>
    <s v="SUMMER"/>
    <s v="SUMMER 2019"/>
    <s v="2018-2019"/>
    <n v="934"/>
    <x v="2"/>
  </r>
  <r>
    <x v="0"/>
    <n v="2019"/>
    <x v="8"/>
    <s v="AM"/>
    <s v="EEUU"/>
    <x v="0"/>
    <s v="SUMMER 2019"/>
    <s v="SWIMWEAR"/>
    <x v="362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668"/>
    <x v="2"/>
  </r>
  <r>
    <x v="0"/>
    <n v="2019"/>
    <x v="8"/>
    <s v="AM"/>
    <s v="EEUU"/>
    <x v="0"/>
    <s v="SUMMER 2019"/>
    <s v="SWIMWEAR"/>
    <x v="93"/>
    <s v="DOLARES AMERICANOS / UNITED STATES DOLLAR"/>
    <s v="BILL MILLER AND COMPANY"/>
    <s v="FLORIDA"/>
    <s v="ESTADOS UNIDOS EEUU"/>
    <n v="10"/>
    <n v="2019"/>
    <s v="SUMMER"/>
    <s v="SUMMER"/>
    <s v="SUMMER 2019"/>
    <s v="2018-2019"/>
    <n v="280"/>
    <x v="2"/>
  </r>
  <r>
    <x v="0"/>
    <n v="2019"/>
    <x v="8"/>
    <s v="AM"/>
    <s v="EEUU"/>
    <x v="0"/>
    <s v="SUMMER 2019"/>
    <s v="SWIMWEAR"/>
    <x v="72"/>
    <s v="DOLARES AMERICANOS / UNITED STATES DOLLAR"/>
    <s v="PAIGE ALYSE STRAUGHAN"/>
    <s v="ONTARIO"/>
    <s v="CANADA"/>
    <n v="273"/>
    <n v="2019"/>
    <s v="SUMMER"/>
    <s v="SUMMER"/>
    <s v="SUMMER 2019"/>
    <s v="2018-2019"/>
    <n v="7971.2999999999984"/>
    <x v="0"/>
  </r>
  <r>
    <x v="0"/>
    <n v="2019"/>
    <x v="8"/>
    <s v="AM"/>
    <s v="EEUU"/>
    <x v="0"/>
    <s v="SUMMER 2019"/>
    <s v="SWIMWEAR"/>
    <x v="408"/>
    <s v="DOLARES AMERICANOS / UNITED STATES DOLLAR"/>
    <s v="BILL MILLER AND COMPANY"/>
    <s v="FLORIDA"/>
    <s v="ESTADOS UNIDOS EEUU"/>
    <n v="38"/>
    <n v="2019"/>
    <s v="SUMMER"/>
    <s v="SUMMER"/>
    <s v="SUMMER 2019"/>
    <s v="2018-2019"/>
    <n v="1356"/>
    <x v="2"/>
  </r>
  <r>
    <x v="0"/>
    <n v="2019"/>
    <x v="8"/>
    <s v="AM"/>
    <s v="EEUU"/>
    <x v="0"/>
    <s v="SUMMER 2019"/>
    <s v="SWIMWEAR"/>
    <x v="94"/>
    <s v="DOLARES AMERICANOS / UNITED STATES DOLLAR"/>
    <s v="BILL MILLER AND COMPANY"/>
    <s v="FLORIDA"/>
    <s v="ESTADOS UNIDOS EEUU"/>
    <n v="59"/>
    <n v="2019"/>
    <s v="SUMMER"/>
    <s v="SUMMER"/>
    <s v="SUMMER 2019"/>
    <s v="2018-2019"/>
    <n v="1788"/>
    <x v="2"/>
  </r>
  <r>
    <x v="0"/>
    <n v="2019"/>
    <x v="8"/>
    <s v="AM"/>
    <s v="EEUU"/>
    <x v="0"/>
    <s v="SUMMER 2019"/>
    <s v="SWIMWEAR"/>
    <x v="409"/>
    <s v="DOLARES AMERICANOS / UNITED STATES DOLLAR"/>
    <s v="BILL MILLER AND COMPANY"/>
    <s v="FLORIDA"/>
    <s v="ESTADOS UNIDOS EEUU"/>
    <n v="197"/>
    <n v="2019"/>
    <s v="SUMMER"/>
    <s v="SUMMER"/>
    <s v="SUMMER 2019"/>
    <s v="2018-2019"/>
    <n v="6550"/>
    <x v="2"/>
  </r>
  <r>
    <x v="0"/>
    <n v="2019"/>
    <x v="8"/>
    <s v="AM"/>
    <s v="EEUU"/>
    <x v="0"/>
    <s v="SUMMER 2019"/>
    <s v="SWIMWEAR"/>
    <x v="237"/>
    <s v="DOLARES AMERICANOS / UNITED STATES DOLLAR"/>
    <s v="BILL MILLER AND COMPANY"/>
    <s v="FLORIDA"/>
    <s v="ESTADOS UNIDOS EEUU"/>
    <n v="20"/>
    <n v="2019"/>
    <s v="SUMMER"/>
    <s v="SUMMER"/>
    <s v="SUMMER 2019"/>
    <s v="2018-2019"/>
    <n v="556"/>
    <x v="2"/>
  </r>
  <r>
    <x v="0"/>
    <n v="2019"/>
    <x v="8"/>
    <s v="AM"/>
    <s v="EEUU"/>
    <x v="0"/>
    <s v="SUMMER 2019"/>
    <s v="SWIMWEAR"/>
    <x v="76"/>
    <s v="DOLARES AMERICANOS / UNITED STATES DOLLAR"/>
    <s v="DENISE ARNETT"/>
    <s v="OREGON"/>
    <s v="ESTADOS UNIDOS EEUU"/>
    <n v="32"/>
    <n v="2019"/>
    <s v="SUMMER"/>
    <s v="SUMMER"/>
    <s v="SUMMER 2019"/>
    <s v="2018-2019"/>
    <n v="960"/>
    <x v="14"/>
  </r>
  <r>
    <x v="0"/>
    <n v="2019"/>
    <x v="8"/>
    <s v="AM"/>
    <s v="EEUU"/>
    <x v="0"/>
    <s v="SUMMER 2019"/>
    <s v="SWIMWEAR"/>
    <x v="130"/>
    <s v="DOLARES AMERICANOS / UNITED STATES DOLLAR"/>
    <s v="BILL MILLER AND COMPANY"/>
    <s v="FLORIDA"/>
    <s v="ESTADOS UNIDOS EEUU"/>
    <n v="41"/>
    <n v="2019"/>
    <s v="SUMMER"/>
    <s v="SUMMER"/>
    <s v="SUMMER 2019"/>
    <s v="2018-2019"/>
    <n v="1222"/>
    <x v="2"/>
  </r>
  <r>
    <x v="0"/>
    <n v="2019"/>
    <x v="8"/>
    <s v="AM"/>
    <s v="EEUU"/>
    <x v="0"/>
    <s v="SUMMER 2019"/>
    <s v="SWIMWEAR"/>
    <x v="163"/>
    <s v="DOLARES AMERICANOS / UNITED STATES DOLLAR"/>
    <s v="BILL MILLER AND COMPANY"/>
    <s v="FLORIDA"/>
    <s v="ESTADOS UNIDOS EEUU"/>
    <n v="51"/>
    <n v="2019"/>
    <s v="SUMMER"/>
    <s v="SUMMER"/>
    <s v="SUMMER 2019"/>
    <s v="2018-2019"/>
    <n v="1559"/>
    <x v="2"/>
  </r>
  <r>
    <x v="0"/>
    <n v="2019"/>
    <x v="8"/>
    <s v="AM"/>
    <s v="EEUU"/>
    <x v="0"/>
    <s v="SUMMER 2019"/>
    <s v="SWIMWEAR"/>
    <x v="205"/>
    <s v="DOLAR CANADIENSE / CANADIAN DOLLAR"/>
    <s v="JULIE BERTRAND"/>
    <s v="QUEBEC"/>
    <s v="CANADA"/>
    <n v="1230"/>
    <n v="2019"/>
    <s v="SUMMER"/>
    <s v="SUMMER"/>
    <s v="SUMMER 2019"/>
    <s v="2018-2019"/>
    <n v="29464.355249363482"/>
    <x v="7"/>
  </r>
  <r>
    <x v="0"/>
    <n v="2019"/>
    <x v="8"/>
    <s v="AM"/>
    <s v="EEUU"/>
    <x v="0"/>
    <s v="SUMMER 2019"/>
    <s v="SWIMWEAR"/>
    <x v="96"/>
    <s v="DOLARES AMERICANOS / UNITED STATES DOLLAR"/>
    <s v="JULIUS ORTIZ MALDONADO"/>
    <s v="PUERTO RICO"/>
    <s v="PUERTO RICO"/>
    <n v="15"/>
    <n v="2019"/>
    <s v="SUMMER"/>
    <s v="SUMMER"/>
    <s v="SUMMER 2019"/>
    <s v="2018-2019"/>
    <n v="456"/>
    <x v="15"/>
  </r>
  <r>
    <x v="0"/>
    <n v="2019"/>
    <x v="8"/>
    <s v="AM"/>
    <s v="EEUU"/>
    <x v="0"/>
    <s v="SUMMER 2019"/>
    <s v="SWIMWEAR"/>
    <x v="285"/>
    <s v="DOLARES AMERICANOS / UNITED STATES DOLLAR"/>
    <s v="JULIUS ORTIZ MALDONADO"/>
    <s v="PUERTO RICO"/>
    <s v="PUERTO RICO"/>
    <n v="156"/>
    <n v="2019"/>
    <s v="SUMMER"/>
    <s v="SUMMER"/>
    <s v="SUMMER 2019"/>
    <s v="2018-2019"/>
    <n v="5278"/>
    <x v="15"/>
  </r>
  <r>
    <x v="0"/>
    <n v="2019"/>
    <x v="8"/>
    <s v="AM"/>
    <s v="EEUU"/>
    <x v="0"/>
    <s v="SUMMER 2019"/>
    <s v="SWIMWEAR"/>
    <x v="286"/>
    <s v="DOLARES AMERICANOS / UNITED STATES DOLLAR"/>
    <s v="ANITA M. HOPKINS"/>
    <s v="NEW HAMPSHIRE"/>
    <s v="ESTADOS UNIDOS EEUU"/>
    <n v="160"/>
    <n v="2019"/>
    <s v="SUMMER"/>
    <s v="SUMMER"/>
    <s v="SUMMER 2019"/>
    <s v="2018-2019"/>
    <n v="4763"/>
    <x v="1"/>
  </r>
  <r>
    <x v="0"/>
    <n v="2019"/>
    <x v="8"/>
    <s v="AM"/>
    <s v="EEUU"/>
    <x v="0"/>
    <s v="SUMMER 2019"/>
    <s v="SWIMWEAR"/>
    <x v="288"/>
    <s v="DOLARES AMERICANOS / UNITED STATES DOLLAR"/>
    <s v="BILL MILLER AND COMPANY"/>
    <s v="GEORGIA"/>
    <s v="ESTADOS UNIDOS EEUU"/>
    <n v="114"/>
    <n v="2019"/>
    <s v="SUMMER"/>
    <s v="SUMMER"/>
    <s v="SUMMER 2019"/>
    <s v="2018-2019"/>
    <n v="3548"/>
    <x v="2"/>
  </r>
  <r>
    <x v="0"/>
    <n v="2019"/>
    <x v="8"/>
    <s v="AM"/>
    <s v="EEUU"/>
    <x v="0"/>
    <s v="SUMMER 2019"/>
    <s v="SWIMWEAR"/>
    <x v="242"/>
    <s v="DOLARES AMERICANOS / UNITED STATES DOLLAR"/>
    <s v="JULIUS ORTIZ MALDONADO"/>
    <s v="PUERTO RICO"/>
    <s v="PUERTO RICO"/>
    <n v="14"/>
    <n v="2019"/>
    <s v="SUMMER"/>
    <s v="SUMMER"/>
    <s v="SUMMER 2019"/>
    <s v="2018-2019"/>
    <n v="489"/>
    <x v="15"/>
  </r>
  <r>
    <x v="0"/>
    <n v="2019"/>
    <x v="8"/>
    <s v="AM"/>
    <s v="EEUU"/>
    <x v="0"/>
    <s v="SUMMER 2019"/>
    <s v="SWIMWEAR"/>
    <x v="168"/>
    <s v="DOLARES AMERICANOS / UNITED STATES DOLLAR"/>
    <s v="BILL MILLER AND COMPANY"/>
    <s v="FLORIDA"/>
    <s v="ESTADOS UNIDOS EEUU"/>
    <n v="14"/>
    <n v="2019"/>
    <s v="SUMMER"/>
    <s v="SUMMER"/>
    <s v="SUMMER 2019"/>
    <s v="2018-2019"/>
    <n v="561"/>
    <x v="2"/>
  </r>
  <r>
    <x v="0"/>
    <n v="2019"/>
    <x v="8"/>
    <s v="AM"/>
    <s v="EEUU"/>
    <x v="0"/>
    <s v="SUMMER 2019"/>
    <s v="SWIMWEAR"/>
    <x v="221"/>
    <s v="DOLARES AMERICANOS / UNITED STATES DOLLAR"/>
    <s v="BILL MILLER AND COMPANY"/>
    <s v="FLORIDA"/>
    <s v="ESTADOS UNIDOS EEUU"/>
    <n v="223"/>
    <n v="2019"/>
    <s v="SUMMER"/>
    <s v="SUMMER"/>
    <s v="SUMMER 2019"/>
    <s v="2018-2019"/>
    <n v="7015"/>
    <x v="2"/>
  </r>
  <r>
    <x v="0"/>
    <n v="2019"/>
    <x v="8"/>
    <s v="AM"/>
    <s v="EEUU"/>
    <x v="0"/>
    <s v="SUMMER 2019"/>
    <s v="SWIMWEAR"/>
    <x v="321"/>
    <s v="DOLARES AMERICANOS / UNITED STATES DOLLAR"/>
    <s v="LAURA BONG"/>
    <s v="TEXAS"/>
    <s v="ESTADOS UNIDOS EEUU"/>
    <n v="102"/>
    <n v="2019"/>
    <s v="SUMMER"/>
    <s v="SUMMER"/>
    <s v="SUMMER 2019"/>
    <s v="2018-2019"/>
    <n v="3162"/>
    <x v="6"/>
  </r>
  <r>
    <x v="0"/>
    <n v="2019"/>
    <x v="8"/>
    <s v="AM"/>
    <s v="EEUU"/>
    <x v="0"/>
    <s v="SUMMER 2019"/>
    <s v="SWIMWEAR"/>
    <x v="410"/>
    <s v="DOLARES AMERICANOS / UNITED STATES DOLLAR"/>
    <s v="BILL MILLER AND COMPANY"/>
    <s v="FLORIDA"/>
    <s v="ESTADOS UNIDOS EEUU"/>
    <n v="3"/>
    <n v="2019"/>
    <s v="SUMMER"/>
    <s v="SUMMER"/>
    <s v="SUMMER 2019"/>
    <s v="2018-2019"/>
    <n v="204"/>
    <x v="2"/>
  </r>
  <r>
    <x v="0"/>
    <n v="2019"/>
    <x v="8"/>
    <s v="AM"/>
    <s v="EEUU"/>
    <x v="0"/>
    <s v="SUMMER 2019"/>
    <s v="SWIMWEAR"/>
    <x v="244"/>
    <s v="DOLARES AMERICANOS / UNITED STATES DOLLAR"/>
    <s v="ANITA M. HOPKINS"/>
    <s v="NEW JERSEY"/>
    <s v="ESTADOS UNIDOS EEUU"/>
    <n v="48"/>
    <n v="2019"/>
    <s v="SUMMER"/>
    <s v="SUMMER"/>
    <s v="SUMMER 2019"/>
    <s v="2018-2019"/>
    <n v="1422"/>
    <x v="1"/>
  </r>
  <r>
    <x v="0"/>
    <n v="2019"/>
    <x v="8"/>
    <s v="AM"/>
    <s v="EEUU"/>
    <x v="0"/>
    <s v="SUMMER 2019"/>
    <s v="SWIMWEAR"/>
    <x v="363"/>
    <s v="DOLARES AMERICANOS / UNITED STATES DOLLAR"/>
    <s v="LAURA BONG"/>
    <s v="OKLAHOMA"/>
    <s v="ESTADOS UNIDOS EEUU"/>
    <n v="78"/>
    <n v="2019"/>
    <s v="SUMMER"/>
    <s v="SUMMER"/>
    <s v="SUMMER 2019"/>
    <s v="2018-2019"/>
    <n v="2238"/>
    <x v="6"/>
  </r>
  <r>
    <x v="0"/>
    <n v="2019"/>
    <x v="8"/>
    <s v="AM"/>
    <s v="EEUU"/>
    <x v="0"/>
    <s v="SUMMER 2019"/>
    <s v="SWIMWEAR"/>
    <x v="258"/>
    <s v="DOLARES AMERICANOS / UNITED STATES DOLLAR"/>
    <s v="LAURA BONG"/>
    <s v="TEXAS"/>
    <s v="ESTADOS UNIDOS EEUU"/>
    <n v="58"/>
    <n v="2019"/>
    <s v="SUMMER"/>
    <s v="SUMMER"/>
    <s v="SUMMER 2019"/>
    <s v="2018-2019"/>
    <n v="2180"/>
    <x v="6"/>
  </r>
  <r>
    <x v="0"/>
    <n v="2019"/>
    <x v="8"/>
    <s v="AM"/>
    <s v="EEUU"/>
    <x v="0"/>
    <s v="SUMMER 2019"/>
    <s v="SWIMWEAR"/>
    <x v="364"/>
    <s v="DOLARES AMERICANOS / UNITED STATES DOLLAR"/>
    <s v="LAURA BONG"/>
    <s v="TEXAS"/>
    <s v="ESTADOS UNIDOS EEUU"/>
    <n v="20"/>
    <n v="2019"/>
    <s v="SUMMER"/>
    <s v="SUMMER"/>
    <s v="SUMMER 2019"/>
    <s v="2018-2019"/>
    <n v="609"/>
    <x v="6"/>
  </r>
  <r>
    <x v="0"/>
    <n v="2019"/>
    <x v="8"/>
    <s v="AM"/>
    <s v="EEUU"/>
    <x v="0"/>
    <s v="SUMMER 2019"/>
    <s v="SWIMWEAR"/>
    <x v="411"/>
    <s v="DOLARES AMERICANOS / UNITED STATES DOLLAR"/>
    <s v="BILL MILLER AND COMPANY"/>
    <s v="FLORIDA"/>
    <s v="ESTADOS UNIDOS EEUU"/>
    <n v="48"/>
    <n v="2019"/>
    <s v="SUMMER"/>
    <s v="SUMMER"/>
    <s v="SUMMER 2019"/>
    <s v="2018-2019"/>
    <n v="1416"/>
    <x v="2"/>
  </r>
  <r>
    <x v="0"/>
    <n v="2019"/>
    <x v="8"/>
    <s v="AM"/>
    <s v="EEUU"/>
    <x v="0"/>
    <s v="SUMMER 2019"/>
    <s v="SWIMWEAR"/>
    <x v="184"/>
    <s v="DOLARES AMERICANOS / UNITED STATES DOLLAR"/>
    <s v="PHYLLIS POSNER"/>
    <s v="CALIFORNIA"/>
    <s v="ESTADOS UNIDOS EEUU"/>
    <n v="48"/>
    <n v="2019"/>
    <s v="SUMMER"/>
    <s v="SUMMER"/>
    <s v="SUMMER 2019"/>
    <s v="2018-2019"/>
    <n v="1656"/>
    <x v="5"/>
  </r>
  <r>
    <x v="0"/>
    <n v="2019"/>
    <x v="8"/>
    <s v="AM"/>
    <s v="EEUU"/>
    <x v="0"/>
    <s v="SUMMER 2019"/>
    <s v="SWIMWEAR"/>
    <x v="245"/>
    <s v="DOLAR CANADIENSE / CANADIAN DOLLAR"/>
    <s v="STEPHANIE VITALI"/>
    <s v="ONTARIO"/>
    <s v="CANADA"/>
    <n v="21"/>
    <n v="2019"/>
    <s v="SUMMER"/>
    <s v="SUMMER"/>
    <s v="SUMMER 2019"/>
    <s v="2018-2019"/>
    <n v="725.62528081473727"/>
    <x v="4"/>
  </r>
  <r>
    <x v="0"/>
    <n v="2019"/>
    <x v="8"/>
    <s v="AM"/>
    <s v="EEUU"/>
    <x v="0"/>
    <s v="SUMMER 2019"/>
    <s v="SWIMWEAR"/>
    <x v="10"/>
    <s v="DOLARES AMERICANOS / UNITED STATES DOLLAR"/>
    <s v="ANITA M. HOPKINS"/>
    <s v="MARYLAND"/>
    <s v="ESTADOS UNIDOS EEUU"/>
    <n v="68"/>
    <n v="2019"/>
    <s v="SUMMER"/>
    <s v="SUMMER"/>
    <s v="SUMMER 2019"/>
    <s v="2018-2019"/>
    <n v="2001"/>
    <x v="1"/>
  </r>
  <r>
    <x v="0"/>
    <n v="2019"/>
    <x v="8"/>
    <s v="AM"/>
    <s v="EEUU"/>
    <x v="0"/>
    <s v="SUMMER 2019"/>
    <s v="SWIMWEAR"/>
    <x v="348"/>
    <s v="DOLARES AMERICANOS / UNITED STATES DOLLAR"/>
    <s v="LAURA BONG"/>
    <s v="LOUISIANA"/>
    <s v="ESTADOS UNIDOS EEUU"/>
    <n v="8"/>
    <n v="2019"/>
    <s v="SUMMER"/>
    <s v="SUMMER"/>
    <s v="SUMMER 2019"/>
    <s v="2018-2019"/>
    <n v="226"/>
    <x v="6"/>
  </r>
  <r>
    <x v="0"/>
    <n v="2019"/>
    <x v="8"/>
    <s v="AM"/>
    <s v="EEUU"/>
    <x v="0"/>
    <s v="SUMMER 2019"/>
    <s v="SWIMWEAR"/>
    <x v="209"/>
    <s v="DOLARES AMERICANOS / UNITED STATES DOLLAR"/>
    <s v="PHYLLIS POSNER"/>
    <s v="CALIFORNIA"/>
    <s v="ESTADOS UNIDOS EEUU"/>
    <n v="24"/>
    <n v="2019"/>
    <s v="SUMMER"/>
    <s v="SUMMER"/>
    <s v="SUMMER 2019"/>
    <s v="2018-2019"/>
    <n v="720"/>
    <x v="5"/>
  </r>
  <r>
    <x v="0"/>
    <n v="2019"/>
    <x v="8"/>
    <s v="AM"/>
    <s v="EEUU"/>
    <x v="0"/>
    <s v="SUMMER 2019"/>
    <s v="SWIMWEAR"/>
    <x v="78"/>
    <s v="DOLARES AMERICANOS / UNITED STATES DOLLAR"/>
    <s v="MIE MANNICHE"/>
    <s v="CALIFORNIA"/>
    <s v="ESTADOS UNIDOS EEUU"/>
    <n v="30"/>
    <n v="2019"/>
    <s v="SUMMER"/>
    <s v="SUMMER"/>
    <s v="SUMMER 2019"/>
    <s v="2018-2019"/>
    <n v="915"/>
    <x v="11"/>
  </r>
  <r>
    <x v="0"/>
    <n v="2019"/>
    <x v="8"/>
    <s v="AM"/>
    <s v="EEUU"/>
    <x v="0"/>
    <s v="SUMMER 2019"/>
    <s v="SWIMWEAR"/>
    <x v="366"/>
    <s v="DOLARES AMERICANOS / UNITED STATES DOLLAR"/>
    <s v="LAURA BONG"/>
    <s v="TEXAS"/>
    <s v="ESTADOS UNIDOS EEUU"/>
    <n v="36"/>
    <n v="2019"/>
    <s v="SUMMER"/>
    <s v="SUMMER"/>
    <s v="SUMMER 2019"/>
    <s v="2018-2019"/>
    <n v="1244"/>
    <x v="6"/>
  </r>
  <r>
    <x v="0"/>
    <n v="2019"/>
    <x v="8"/>
    <s v="AM"/>
    <s v="EEUU"/>
    <x v="0"/>
    <s v="SUMMER 2019"/>
    <s v="SWIMWEAR"/>
    <x v="412"/>
    <s v="DOLAR CANADIENSE / CANADIAN DOLLAR"/>
    <s v="STEPHANIE VITALI"/>
    <s v="ONTARIO"/>
    <s v="CANADA"/>
    <n v="26"/>
    <n v="2019"/>
    <s v="SUMMER"/>
    <s v="SUMMER"/>
    <s v="SUMMER 2019"/>
    <s v="2018-2019"/>
    <n v="780.2905496480455"/>
    <x v="4"/>
  </r>
  <r>
    <x v="0"/>
    <n v="2019"/>
    <x v="8"/>
    <s v="AM"/>
    <s v="EEUU"/>
    <x v="0"/>
    <s v="SUMMER 2019"/>
    <s v="SWIMWEAR"/>
    <x v="413"/>
    <s v="DOLARES AMERICANOS / UNITED STATES DOLLAR"/>
    <s v="ANITA M. HOPKINS"/>
    <s v="NEW JERSEY"/>
    <s v="ESTADOS UNIDOS EEUU"/>
    <n v="110"/>
    <n v="2019"/>
    <s v="SUMMER"/>
    <s v="SUMMER"/>
    <s v="SUMMER 2019"/>
    <s v="2018-2019"/>
    <n v="3313"/>
    <x v="1"/>
  </r>
  <r>
    <x v="0"/>
    <n v="2019"/>
    <x v="8"/>
    <s v="AM"/>
    <s v="EEUU"/>
    <x v="0"/>
    <s v="SUMMER 2019"/>
    <s v="SWIMWEAR"/>
    <x v="12"/>
    <s v="DOLARES AMERICANOS / UNITED STATES DOLLAR"/>
    <s v="PHYLLIS POSNER"/>
    <s v="CALIFORNIA"/>
    <s v="ESTADOS UNIDOS EEUU"/>
    <n v="40"/>
    <n v="2019"/>
    <s v="SUMMER"/>
    <s v="SUMMER"/>
    <s v="SUMMER 2019"/>
    <s v="2018-2019"/>
    <n v="1192"/>
    <x v="5"/>
  </r>
  <r>
    <x v="0"/>
    <n v="2019"/>
    <x v="8"/>
    <s v="AM"/>
    <s v="EEUU"/>
    <x v="0"/>
    <s v="SUMMER 2019"/>
    <s v="SWIMWEAR"/>
    <x v="246"/>
    <s v="DOLARES AMERICANOS / UNITED STATES DOLLAR"/>
    <s v="MIE MANNICHE"/>
    <s v="COLORADO"/>
    <s v="ESTADOS UNIDOS EEUU"/>
    <n v="28"/>
    <n v="2019"/>
    <s v="SUMMER"/>
    <s v="SUMMER"/>
    <s v="SUMMER 2019"/>
    <s v="2018-2019"/>
    <n v="1051"/>
    <x v="11"/>
  </r>
  <r>
    <x v="0"/>
    <n v="2019"/>
    <x v="8"/>
    <s v="AM"/>
    <s v="EEUU"/>
    <x v="0"/>
    <s v="SUMMER 2019"/>
    <s v="SWIMWEAR"/>
    <x v="80"/>
    <s v="DOLAR CANADIENSE / CANADIAN DOLLAR"/>
    <s v="STEPHANIE VITALI"/>
    <s v="ONTARIO"/>
    <s v="CANADA"/>
    <n v="87"/>
    <n v="2019"/>
    <s v="SUMMER"/>
    <s v="SUMMER"/>
    <s v="SUMMER 2019"/>
    <s v="2018-2019"/>
    <n v="2688.3330837202334"/>
    <x v="4"/>
  </r>
  <r>
    <x v="0"/>
    <n v="2019"/>
    <x v="8"/>
    <s v="AM"/>
    <s v="EEUU"/>
    <x v="0"/>
    <s v="SUMMER 2019"/>
    <s v="SWIMWEAR"/>
    <x v="351"/>
    <s v="DOLARES AMERICANOS / UNITED STATES DOLLAR"/>
    <s v="DENISE ARNETT"/>
    <s v="UTAH"/>
    <s v="ESTADOS UNIDOS EEUU"/>
    <n v="41"/>
    <n v="2019"/>
    <s v="SUMMER"/>
    <s v="SUMMER"/>
    <s v="SUMMER 2019"/>
    <s v="2018-2019"/>
    <n v="1433"/>
    <x v="14"/>
  </r>
  <r>
    <x v="0"/>
    <n v="2019"/>
    <x v="8"/>
    <s v="AM"/>
    <s v="EEUU"/>
    <x v="0"/>
    <s v="SUMMER 2019"/>
    <s v="SWIMWEAR"/>
    <x v="396"/>
    <s v="DOLARES AMERICANOS / UNITED STATES DOLLAR"/>
    <s v="HOLLY SALES INC."/>
    <s v="ILLINOIS"/>
    <s v="ESTADOS UNIDOS EEUU"/>
    <n v="23"/>
    <n v="2019"/>
    <s v="SUMMER"/>
    <s v="SUMMER"/>
    <s v="SUMMER 2019"/>
    <s v="2018-2019"/>
    <n v="786.41"/>
    <x v="8"/>
  </r>
  <r>
    <x v="0"/>
    <n v="2019"/>
    <x v="8"/>
    <s v="AM"/>
    <s v="EEUU"/>
    <x v="0"/>
    <s v="SUMMER 2019"/>
    <s v="SWIMWEAR"/>
    <x v="61"/>
    <s v="DOLARES AMERICANOS / UNITED STATES DOLLAR"/>
    <s v="DENISE ARNETT"/>
    <s v="COLORADO"/>
    <s v="ESTADOS UNIDOS EEUU"/>
    <n v="15"/>
    <n v="2019"/>
    <s v="SUMMER"/>
    <s v="SUMMER"/>
    <s v="SUMMER 2019"/>
    <s v="2018-2019"/>
    <n v="477"/>
    <x v="14"/>
  </r>
  <r>
    <x v="0"/>
    <n v="2019"/>
    <x v="8"/>
    <s v="AM"/>
    <s v="EEUU"/>
    <x v="0"/>
    <s v="SUMMER 2019"/>
    <s v="SWIMWEAR"/>
    <x v="150"/>
    <s v="DOLAR CANADIENSE / CANADIAN DOLLAR"/>
    <s v="SHOUTOUTAGENCY"/>
    <s v="BRITISH COLUMBIA"/>
    <s v="CANADA"/>
    <n v="4"/>
    <n v="2019"/>
    <s v="SUMMER"/>
    <s v="SUMMER"/>
    <s v="SUMMER 2019"/>
    <s v="2018-2019"/>
    <n v="120.56312715291298"/>
    <x v="3"/>
  </r>
  <r>
    <x v="0"/>
    <n v="2019"/>
    <x v="8"/>
    <s v="AM"/>
    <s v="EEUU"/>
    <x v="0"/>
    <s v="SUMMER 2019"/>
    <s v="SWIMWEAR"/>
    <x v="301"/>
    <s v="DOLARES AMERICANOS / UNITED STATES DOLLAR"/>
    <s v="LAURA BONG"/>
    <s v="LOUISIANA"/>
    <s v="ESTADOS UNIDOS EEUU"/>
    <n v="37"/>
    <n v="2019"/>
    <s v="SUMMER"/>
    <s v="SUMMER"/>
    <s v="SUMMER 2019"/>
    <s v="2018-2019"/>
    <n v="1352"/>
    <x v="6"/>
  </r>
  <r>
    <x v="0"/>
    <n v="2019"/>
    <x v="8"/>
    <s v="AM"/>
    <s v="EEUU"/>
    <x v="0"/>
    <s v="SUMMER 2019"/>
    <s v="SWIMWEAR"/>
    <x v="64"/>
    <s v="DOLARES AMERICANOS / UNITED STATES DOLLAR"/>
    <s v="LAURA BONG"/>
    <s v="LOUISIANA"/>
    <s v="ESTADOS UNIDOS EEUU"/>
    <n v="2"/>
    <n v="2019"/>
    <s v="SUMMER"/>
    <s v="SUMMER"/>
    <s v="SUMMER 2019"/>
    <s v="2018-2019"/>
    <n v="58"/>
    <x v="6"/>
  </r>
  <r>
    <x v="0"/>
    <n v="2019"/>
    <x v="8"/>
    <s v="AM"/>
    <s v="EEUU"/>
    <x v="0"/>
    <s v="SUMMER 2019"/>
    <s v="SWIMWEAR"/>
    <x v="67"/>
    <s v="DOLARES AMERICANOS / UNITED STATES DOLLAR"/>
    <s v="DENISE ARNETT"/>
    <s v="COLORADO"/>
    <s v="ESTADOS UNIDOS EEUU"/>
    <n v="15"/>
    <n v="2019"/>
    <s v="SUMMER"/>
    <s v="SUMMER"/>
    <s v="SUMMER 2019"/>
    <s v="2018-2019"/>
    <n v="477"/>
    <x v="14"/>
  </r>
  <r>
    <x v="0"/>
    <n v="2019"/>
    <x v="8"/>
    <s v="AM"/>
    <s v="EEUU"/>
    <x v="0"/>
    <s v="SUMMER 2019"/>
    <s v="SWIMWEAR"/>
    <x v="70"/>
    <s v="DOLARES AMERICANOS / UNITED STATES DOLLAR"/>
    <s v="DENISE ARNETT"/>
    <s v="COLORADO"/>
    <s v="ESTADOS UNIDOS EEUU"/>
    <n v="15"/>
    <n v="2019"/>
    <s v="SUMMER"/>
    <s v="SUMMER"/>
    <s v="SUMMER 2019"/>
    <s v="2018-2019"/>
    <n v="477"/>
    <x v="14"/>
  </r>
  <r>
    <x v="0"/>
    <n v="2019"/>
    <x v="8"/>
    <s v="AM"/>
    <s v="EEUU"/>
    <x v="0"/>
    <s v="SUMMER 2019"/>
    <s v="SWIMWEAR"/>
    <x v="137"/>
    <s v="DOLARES AMERICANOS / UNITED STATES DOLLAR"/>
    <s v="HOLLY SALES INC."/>
    <s v="TENNESSEE"/>
    <s v="ESTADOS UNIDOS EEUU"/>
    <n v="27"/>
    <n v="2019"/>
    <s v="SUMMER"/>
    <s v="SUMMER"/>
    <s v="SUMMER 2019"/>
    <s v="2018-2019"/>
    <n v="785"/>
    <x v="8"/>
  </r>
  <r>
    <x v="0"/>
    <n v="2019"/>
    <x v="8"/>
    <s v="AM"/>
    <s v="EEUU"/>
    <x v="0"/>
    <s v="SUMMER 2019"/>
    <s v="SWIMWEAR"/>
    <x v="138"/>
    <s v="DOLARES AMERICANOS / UNITED STATES DOLLAR"/>
    <s v="BILL MILLER AND COMPANY"/>
    <s v="FLORIDA"/>
    <s v="ESTADOS UNIDOS EEUU"/>
    <n v="9"/>
    <n v="2019"/>
    <s v="SUMMER"/>
    <s v="SUMMER"/>
    <s v="SUMMER 2019"/>
    <s v="2018-2019"/>
    <n v="390"/>
    <x v="2"/>
  </r>
  <r>
    <x v="0"/>
    <n v="2019"/>
    <x v="8"/>
    <s v="AM"/>
    <s v="EEUU"/>
    <x v="0"/>
    <s v="SUMMER 2019"/>
    <s v="SWIMWEAR"/>
    <x v="172"/>
    <s v="DOLARES AMERICANOS / UNITED STATES DOLLAR"/>
    <s v="DENISE ARNETT"/>
    <s v="COLORADO"/>
    <s v="ESTADOS UNIDOS EEUU"/>
    <n v="66"/>
    <n v="2019"/>
    <s v="SUMMER"/>
    <s v="SUMMER"/>
    <s v="SUMMER 2019"/>
    <s v="2018-2019"/>
    <n v="2210"/>
    <x v="14"/>
  </r>
  <r>
    <x v="0"/>
    <n v="2019"/>
    <x v="8"/>
    <s v="AM"/>
    <s v="EEUU"/>
    <x v="0"/>
    <s v="SUMMER 2019"/>
    <s v="SWIMWEAR"/>
    <x v="254"/>
    <s v="DOLARES AMERICANOS / UNITED STATES DOLLAR"/>
    <s v="ANITA M. HOPKINS"/>
    <s v="NEW YORK"/>
    <s v="ESTADOS UNIDOS EEUU"/>
    <n v="740"/>
    <n v="2019"/>
    <s v="SUMMER"/>
    <s v="SUMMER"/>
    <s v="SUMMER 2019"/>
    <s v="2018-2019"/>
    <n v="20530.259999999991"/>
    <x v="1"/>
  </r>
  <r>
    <x v="0"/>
    <n v="2019"/>
    <x v="8"/>
    <s v="AM"/>
    <s v="EEUU"/>
    <x v="0"/>
    <s v="SUMMER 2019"/>
    <s v="SWIMWEAR"/>
    <x v="215"/>
    <s v="DOLARES AMERICANOS / UNITED STATES DOLLAR"/>
    <s v="BILL MILLER AND COMPANY"/>
    <s v="FLORIDA"/>
    <s v="ESTADOS UNIDOS EEUU"/>
    <n v="89"/>
    <n v="2019"/>
    <s v="SUMMER"/>
    <s v="SUMMER"/>
    <s v="SUMMER 2019"/>
    <s v="2018-2019"/>
    <n v="2969"/>
    <x v="2"/>
  </r>
  <r>
    <x v="0"/>
    <n v="2019"/>
    <x v="8"/>
    <s v="AM"/>
    <s v="EEUU"/>
    <x v="0"/>
    <s v="SUMMER 2019"/>
    <s v="SWIMWEAR"/>
    <x v="374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336"/>
    <x v="2"/>
  </r>
  <r>
    <x v="0"/>
    <n v="2019"/>
    <x v="8"/>
    <s v="AM"/>
    <s v="EEUU"/>
    <x v="0"/>
    <s v="SUMMER 2019"/>
    <s v="SWIMWEAR"/>
    <x v="414"/>
    <s v="DOLARES AMERICANOS / UNITED STATES DOLLAR"/>
    <s v="BILL MILLER AND COMPANY"/>
    <s v="FLORIDA"/>
    <s v="ESTADOS UNIDOS EEUU"/>
    <n v="133"/>
    <n v="2019"/>
    <s v="SUMMER"/>
    <s v="SUMMER"/>
    <s v="SUMMER 2019"/>
    <s v="2018-2019"/>
    <n v="3993"/>
    <x v="2"/>
  </r>
  <r>
    <x v="0"/>
    <n v="2019"/>
    <x v="8"/>
    <s v="AM"/>
    <s v="EEUU"/>
    <x v="0"/>
    <s v="SUMMER 2019"/>
    <s v="SWIMWEAR"/>
    <x v="415"/>
    <s v="DOLAR CANADIENSE / CANADIAN DOLLAR"/>
    <s v="JULIE BERTRAND"/>
    <s v="QUEBEC"/>
    <s v="CANADA"/>
    <n v="54"/>
    <n v="2019"/>
    <s v="SUMMER"/>
    <s v="SUMMER"/>
    <s v="SUMMER 2019"/>
    <s v="2018-2019"/>
    <n v="1517.8972592481653"/>
    <x v="7"/>
  </r>
  <r>
    <x v="0"/>
    <n v="2019"/>
    <x v="8"/>
    <s v="AM"/>
    <s v="EEUU"/>
    <x v="0"/>
    <s v="SUMMER 2019"/>
    <s v="SWIMWEAR"/>
    <x v="403"/>
    <s v="DOLARES AMERICANOS / UNITED STATES DOLLAR"/>
    <s v="BILL MILLER AND COMPANY"/>
    <s v="FLORIDA"/>
    <s v="ESTADOS UNIDOS EEUU"/>
    <n v="14"/>
    <n v="2019"/>
    <s v="SUMMER"/>
    <s v="SUMMER"/>
    <s v="SUMMER 2019"/>
    <s v="2018-2019"/>
    <n v="420"/>
    <x v="2"/>
  </r>
  <r>
    <x v="0"/>
    <n v="2019"/>
    <x v="8"/>
    <s v="AM"/>
    <s v="EEUU"/>
    <x v="0"/>
    <s v="SUMMER 2019"/>
    <s v="SWIMWEAR"/>
    <x v="383"/>
    <s v="DOLARES AMERICANOS / UNITED STATES DOLLAR"/>
    <s v="PAIGE ALYSE STRAUGHAN"/>
    <s v="WASHINGTON"/>
    <s v="ESTADOS UNIDOS EEUU"/>
    <n v="941"/>
    <n v="2019"/>
    <s v="SUMMER"/>
    <s v="SUMMER"/>
    <s v="SUMMER 2019"/>
    <s v="2018-2019"/>
    <n v="23096.23"/>
    <x v="0"/>
  </r>
  <r>
    <x v="0"/>
    <n v="2019"/>
    <x v="8"/>
    <s v="AM"/>
    <s v="EEUU"/>
    <x v="0"/>
    <s v="SUMMER 2019"/>
    <s v="SWIMWEAR"/>
    <x v="401"/>
    <s v="DOLARES AMERICANOS / UNITED STATES DOLLAR"/>
    <s v="PAIGE ALYSE STRAUGHAN"/>
    <s v="NEVADA"/>
    <s v="ESTADOS UNIDOS EEUU"/>
    <n v="622"/>
    <n v="2019"/>
    <s v="SUMMER"/>
    <s v="SUMMER"/>
    <s v="SUMMER 2019"/>
    <s v="2018-2019"/>
    <n v="18072.55999999999"/>
    <x v="0"/>
  </r>
  <r>
    <x v="0"/>
    <n v="2019"/>
    <x v="8"/>
    <s v="AM"/>
    <s v="EEUU"/>
    <x v="0"/>
    <s v="SUMMER 2019"/>
    <s v="SWIMWEAR"/>
    <x v="405"/>
    <s v="DOLARES AMERICANOS / UNITED STATES DOLLAR"/>
    <s v="MIE MANNICHE"/>
    <s v="CALIFORNIA"/>
    <s v="ESTADOS UNIDOS EEUU"/>
    <n v="31"/>
    <n v="2019"/>
    <s v="SUMMER"/>
    <s v="SUMMER"/>
    <s v="SUMMER 2019"/>
    <s v="2018-2019"/>
    <n v="925"/>
    <x v="11"/>
  </r>
  <r>
    <x v="0"/>
    <n v="2019"/>
    <x v="8"/>
    <s v="AM"/>
    <s v="EEUU"/>
    <x v="0"/>
    <s v="SUMMER 2019"/>
    <s v="SWIMWEAR"/>
    <x v="402"/>
    <s v="DOLARES AMERICANOS / UNITED STATES DOLLAR"/>
    <s v="LAURA BONG"/>
    <s v="MISSISSIPPI"/>
    <s v="ESTADOS UNIDOS EEUU"/>
    <n v="159"/>
    <n v="2019"/>
    <s v="SUMMER"/>
    <s v="SUMMER"/>
    <s v="SUMMER 2019"/>
    <s v="2018-2019"/>
    <n v="4998"/>
    <x v="6"/>
  </r>
  <r>
    <x v="0"/>
    <n v="2019"/>
    <x v="8"/>
    <s v="AM"/>
    <s v="EEUU"/>
    <x v="0"/>
    <s v="SUMMER 2019"/>
    <s v="SWIMWEAR"/>
    <x v="416"/>
    <s v="DOLARES AMERICANOS / UNITED STATES DOLLAR"/>
    <s v="LAURA BONG"/>
    <s v="TEXAS"/>
    <s v="ESTADOS UNIDOS EEUU"/>
    <n v="64"/>
    <n v="2019"/>
    <s v="SUMMER"/>
    <s v="SUMMER"/>
    <s v="SUMMER 2019"/>
    <s v="2018-2019"/>
    <n v="1984"/>
    <x v="6"/>
  </r>
  <r>
    <x v="0"/>
    <n v="2019"/>
    <x v="8"/>
    <s v="AM"/>
    <s v="EEUU"/>
    <x v="0"/>
    <s v="SUMMER 2019"/>
    <s v="SWIMWEAR"/>
    <x v="417"/>
    <s v="DOLARES AMERICANOS / UNITED STATES DOLLAR"/>
    <s v="LAURA BONG"/>
    <s v="TEXAS"/>
    <s v="ESTADOS UNIDOS EEUU"/>
    <n v="108"/>
    <n v="2019"/>
    <s v="SUMMER"/>
    <s v="SUMMER"/>
    <s v="SUMMER 2019"/>
    <s v="2018-2019"/>
    <n v="3464"/>
    <x v="6"/>
  </r>
  <r>
    <x v="0"/>
    <n v="2019"/>
    <x v="8"/>
    <s v="AM"/>
    <s v="EEUU"/>
    <x v="0"/>
    <s v="SUMMER 2019"/>
    <s v="SWIMWEAR"/>
    <x v="404"/>
    <s v="DOLAR CANADIENSE / CANADIAN DOLLAR"/>
    <s v="JULIE BERTRAND"/>
    <s v="QUEBEC"/>
    <s v="CANADA"/>
    <n v="22"/>
    <n v="2019"/>
    <s v="SUMMER"/>
    <s v="SUMMER"/>
    <s v="SUMMER 2019"/>
    <s v="2018-2019"/>
    <n v="799.76037142429254"/>
    <x v="7"/>
  </r>
  <r>
    <x v="0"/>
    <n v="2019"/>
    <x v="8"/>
    <s v="AM"/>
    <s v="EEUU"/>
    <x v="0"/>
    <s v="SUMMER 2019"/>
    <s v="ACCESSORIES"/>
    <x v="268"/>
    <s v="DOLARES AMERICANOS / UNITED STATES DOLLAR"/>
    <s v="LAURA BONG"/>
    <s v="TEXAS"/>
    <s v="ESTADOS UNIDOS EEUU"/>
    <n v="6"/>
    <n v="2019"/>
    <s v="SUMMER"/>
    <s v="SUMMER"/>
    <s v="SUMMER 2019"/>
    <s v="2018-2019"/>
    <n v="60"/>
    <x v="6"/>
  </r>
  <r>
    <x v="0"/>
    <n v="2019"/>
    <x v="8"/>
    <s v="AM"/>
    <s v="EEUU"/>
    <x v="0"/>
    <s v="SUMMER 2019"/>
    <s v="ACCESSORIES"/>
    <x v="269"/>
    <s v="DOLARES AMERICANOS / UNITED STATES DOLLAR"/>
    <s v="BILL MILLER AND COMPANY"/>
    <s v="ALABAMA"/>
    <s v="ESTADOS UNIDOS EEUU"/>
    <n v="3"/>
    <n v="2019"/>
    <s v="SUMMER"/>
    <s v="SUMMER"/>
    <s v="SUMMER 2019"/>
    <s v="2018-2019"/>
    <n v="27"/>
    <x v="2"/>
  </r>
  <r>
    <x v="0"/>
    <n v="2019"/>
    <x v="8"/>
    <s v="AM"/>
    <s v="EEUU"/>
    <x v="0"/>
    <s v="SUMMER 2019"/>
    <s v="ACCESSORIES"/>
    <x v="85"/>
    <s v="DOLARES AMERICANOS / UNITED STATES DOLLAR"/>
    <s v="JUDITH ANN DEAL"/>
    <s v="HAWAII"/>
    <s v="ESTADOS UNIDOS EEUU"/>
    <n v="45"/>
    <n v="2019"/>
    <s v="SUMMER"/>
    <s v="SUMMER"/>
    <s v="SUMMER 2019"/>
    <s v="2018-2019"/>
    <n v="798"/>
    <x v="10"/>
  </r>
  <r>
    <x v="0"/>
    <n v="2019"/>
    <x v="8"/>
    <s v="AM"/>
    <s v="EEUU"/>
    <x v="0"/>
    <s v="SUMMER 2019"/>
    <s v="ACCESSORIES"/>
    <x v="104"/>
    <s v="DOLARES AMERICANOS / UNITED STATES DOLLAR"/>
    <s v="LAURA BONG"/>
    <s v="UTAH"/>
    <s v="ESTADOS UNIDOS EEUU"/>
    <n v="17"/>
    <n v="2019"/>
    <s v="SUMMER"/>
    <s v="SUMMER"/>
    <s v="SUMMER 2019"/>
    <s v="2018-2019"/>
    <n v="156"/>
    <x v="6"/>
  </r>
  <r>
    <x v="0"/>
    <n v="2019"/>
    <x v="8"/>
    <s v="AM"/>
    <s v="EEUU"/>
    <x v="0"/>
    <s v="SUMMER 2019"/>
    <s v="ACCESSORIES"/>
    <x v="191"/>
    <s v="DOLAR CANADIENSE / CANADIAN DOLLAR"/>
    <s v="JULIE BERTRAND"/>
    <s v="QUEBEC"/>
    <s v="CANADA"/>
    <n v="1"/>
    <n v="2019"/>
    <s v="SUMMER"/>
    <s v="SUMMER"/>
    <s v="SUMMER 2019"/>
    <s v="2018-2019"/>
    <n v="23.214018271678899"/>
    <x v="7"/>
  </r>
  <r>
    <x v="0"/>
    <n v="2019"/>
    <x v="8"/>
    <s v="AM"/>
    <s v="EEUU"/>
    <x v="0"/>
    <s v="SUMMER 2019"/>
    <s v="ACCESSORIES"/>
    <x v="192"/>
    <s v="DOLARES AMERICANOS / UNITED STATES DOLLAR"/>
    <s v="BILL MILLER AND COMPANY"/>
    <s v="VIRGIN ISLANDS"/>
    <s v="ESTADOS UNIDOS EEUU"/>
    <n v="112"/>
    <n v="2019"/>
    <s v="SUMMER"/>
    <s v="SUMMER"/>
    <s v="SUMMER 2019"/>
    <s v="2018-2019"/>
    <n v="1169.2"/>
    <x v="2"/>
  </r>
  <r>
    <x v="0"/>
    <n v="2019"/>
    <x v="8"/>
    <s v="AM"/>
    <s v="EEUU"/>
    <x v="0"/>
    <s v="SUMMER 2019"/>
    <s v="ACCESSORIES"/>
    <x v="194"/>
    <s v="DOLARES AMERICANOS / UNITED STATES DOLLAR"/>
    <s v="BILL MILLER AND COMPANY"/>
    <s v="FLORIDA"/>
    <s v="ESTADOS UNIDOS EEUU"/>
    <n v="36"/>
    <n v="2019"/>
    <s v="SUMMER"/>
    <s v="SUMMER"/>
    <s v="SUMMER 2019"/>
    <s v="2018-2019"/>
    <n v="534"/>
    <x v="2"/>
  </r>
  <r>
    <x v="0"/>
    <n v="2019"/>
    <x v="8"/>
    <s v="AM"/>
    <s v="EEUU"/>
    <x v="0"/>
    <s v="SUMMER 2019"/>
    <s v="ACCESSORIES"/>
    <x v="217"/>
    <s v="DOLARES AMERICANOS / UNITED STATES DOLLAR"/>
    <s v="BILL MILLER AND COMPANY"/>
    <s v="FLORIDA"/>
    <s v="ESTADOS UNIDOS EEUU"/>
    <n v="70"/>
    <n v="2019"/>
    <s v="SUMMER"/>
    <s v="SUMMER"/>
    <s v="SUMMER 2019"/>
    <s v="2018-2019"/>
    <n v="834"/>
    <x v="2"/>
  </r>
  <r>
    <x v="0"/>
    <n v="2019"/>
    <x v="8"/>
    <s v="AM"/>
    <s v="EEUU"/>
    <x v="0"/>
    <s v="SUMMER 2019"/>
    <s v="ACCESSORIES"/>
    <x v="86"/>
    <s v="DOLARES AMERICANOS / UNITED STATES DOLLAR"/>
    <s v="JULIUS ORTIZ MALDONADO"/>
    <s v="PUERTO RICO"/>
    <s v="PUERTO RICO"/>
    <n v="14"/>
    <n v="2019"/>
    <s v="SUMMER"/>
    <s v="SUMMER"/>
    <s v="SUMMER 2019"/>
    <s v="2018-2019"/>
    <n v="408"/>
    <x v="15"/>
  </r>
  <r>
    <x v="0"/>
    <n v="2019"/>
    <x v="8"/>
    <s v="AM"/>
    <s v="EEUU"/>
    <x v="0"/>
    <s v="SUMMER 2019"/>
    <s v="ACCESSORIES"/>
    <x v="155"/>
    <s v="DOLARES AMERICANOS / UNITED STATES DOLLAR"/>
    <s v="BILL MILLER AND COMPANY"/>
    <s v="FLORIDA"/>
    <s v="ESTADOS UNIDOS EEUU"/>
    <n v="40"/>
    <n v="2019"/>
    <s v="SUMMER"/>
    <s v="SUMMER"/>
    <s v="SUMMER 2019"/>
    <s v="2018-2019"/>
    <n v="484"/>
    <x v="2"/>
  </r>
  <r>
    <x v="0"/>
    <n v="2019"/>
    <x v="8"/>
    <s v="AM"/>
    <s v="EEUU"/>
    <x v="0"/>
    <s v="SUMMER 2019"/>
    <s v="ACCESSORIES"/>
    <x v="121"/>
    <s v="DOLARES AMERICANOS / UNITED STATES DOLLAR"/>
    <s v="JUDITH ANN DEAL"/>
    <s v="HAWAII"/>
    <s v="ESTADOS UNIDOS EEUU"/>
    <n v="48"/>
    <n v="2019"/>
    <s v="SUMMER"/>
    <s v="SUMMER"/>
    <s v="SUMMER 2019"/>
    <s v="2018-2019"/>
    <n v="795"/>
    <x v="10"/>
  </r>
  <r>
    <x v="0"/>
    <n v="2019"/>
    <x v="8"/>
    <s v="AM"/>
    <s v="EEUU"/>
    <x v="0"/>
    <s v="SUMMER 2019"/>
    <s v="ACCESSORIES"/>
    <x v="5"/>
    <s v="DOLARES AMERICANOS / UNITED STATES DOLLAR"/>
    <s v="STEPHANIE VITALI"/>
    <s v="ONTARIO"/>
    <s v="CANADA"/>
    <n v="105"/>
    <n v="2019"/>
    <s v="SUMMER"/>
    <s v="SUMMER"/>
    <s v="SUMMER 2019"/>
    <s v="2018-2019"/>
    <n v="1557"/>
    <x v="4"/>
  </r>
  <r>
    <x v="0"/>
    <n v="2019"/>
    <x v="8"/>
    <s v="AM"/>
    <s v="EEUU"/>
    <x v="0"/>
    <s v="SUMMER 2019"/>
    <s v="ACCESSORIES"/>
    <x v="277"/>
    <s v="DOLARES AMERICANOS / UNITED STATES DOLLAR"/>
    <s v="LAURA BONG"/>
    <s v="ARKANSAS"/>
    <s v="ESTADOS UNIDOS EEUU"/>
    <n v="6"/>
    <n v="2019"/>
    <s v="SUMMER"/>
    <s v="SUMMER"/>
    <s v="SUMMER 2019"/>
    <s v="2018-2019"/>
    <n v="42"/>
    <x v="6"/>
  </r>
  <r>
    <x v="0"/>
    <n v="2019"/>
    <x v="8"/>
    <s v="AM"/>
    <s v="EEUU"/>
    <x v="0"/>
    <s v="SUMMER 2019"/>
    <s v="ACCESSORIES"/>
    <x v="25"/>
    <s v="DOLARES AMERICANOS / UNITED STATES DOLLAR"/>
    <s v="JUDITH ANN DEAL"/>
    <s v="HAWAII"/>
    <s v="ESTADOS UNIDOS EEUU"/>
    <n v="234"/>
    <n v="2019"/>
    <s v="SUMMER"/>
    <s v="SUMMER"/>
    <s v="SUMMER 2019"/>
    <s v="2018-2019"/>
    <n v="3794.3"/>
    <x v="10"/>
  </r>
  <r>
    <x v="0"/>
    <n v="2019"/>
    <x v="8"/>
    <s v="AM"/>
    <s v="EEUU"/>
    <x v="0"/>
    <s v="SUMMER 2019"/>
    <s v="ACCESSORIES"/>
    <x v="123"/>
    <s v="DOLARES AMERICANOS / UNITED STATES DOLLAR"/>
    <s v="JUDITH ANN DEAL"/>
    <s v="HAWAII"/>
    <s v="ESTADOS UNIDOS EEUU"/>
    <n v="12"/>
    <n v="2019"/>
    <s v="SUMMER"/>
    <s v="SUMMER"/>
    <s v="SUMMER 2019"/>
    <s v="2018-2019"/>
    <n v="144"/>
    <x v="10"/>
  </r>
  <r>
    <x v="0"/>
    <n v="2019"/>
    <x v="8"/>
    <s v="AM"/>
    <s v="EEUU"/>
    <x v="0"/>
    <s v="SUMMER 2019"/>
    <s v="ACCESSORIES"/>
    <x v="384"/>
    <s v="DOLAR CANADIENSE / CANADIAN DOLLAR"/>
    <s v="SHOUTOUTAGENCY"/>
    <s v="ALBERTA"/>
    <s v="CANADA"/>
    <n v="4"/>
    <n v="2019"/>
    <s v="SUMMER"/>
    <s v="SUMMER"/>
    <s v="SUMMER 2019"/>
    <s v="2018-2019"/>
    <n v="35.94428635614797"/>
    <x v="3"/>
  </r>
  <r>
    <x v="0"/>
    <n v="2019"/>
    <x v="8"/>
    <s v="AM"/>
    <s v="EEUU"/>
    <x v="0"/>
    <s v="SUMMER 2019"/>
    <s v="ACCESSORIES"/>
    <x v="233"/>
    <s v="DOLARES AMERICANOS / UNITED STATES DOLLAR"/>
    <s v="HOLLY SALES INC."/>
    <s v="MINNESOTA"/>
    <s v="ESTADOS UNIDOS EEUU"/>
    <n v="46"/>
    <n v="2019"/>
    <s v="SUMMER"/>
    <s v="SUMMER"/>
    <s v="SUMMER 2019"/>
    <s v="2018-2019"/>
    <n v="894"/>
    <x v="8"/>
  </r>
  <r>
    <x v="0"/>
    <n v="2019"/>
    <x v="8"/>
    <s v="AM"/>
    <s v="EEUU"/>
    <x v="0"/>
    <s v="SUMMER 2019"/>
    <s v="ACCESSORIES"/>
    <x v="356"/>
    <s v="DOLARES AMERICANOS / UNITED STATES DOLLAR"/>
    <s v="ANITA M. HOPKINS"/>
    <s v="MARYLAND"/>
    <s v="ESTADOS UNIDOS EEUU"/>
    <n v="102"/>
    <n v="2019"/>
    <s v="SUMMER"/>
    <s v="SUMMER"/>
    <s v="SUMMER 2019"/>
    <s v="2018-2019"/>
    <n v="948"/>
    <x v="1"/>
  </r>
  <r>
    <x v="0"/>
    <n v="2019"/>
    <x v="8"/>
    <s v="AM"/>
    <s v="EEUU"/>
    <x v="0"/>
    <s v="SUMMER 2019"/>
    <s v="ACCESSORIES"/>
    <x v="88"/>
    <s v="DOLARES AMERICANOS / UNITED STATES DOLLAR"/>
    <s v="BILL MILLER AND COMPANY"/>
    <s v="FLORIDA"/>
    <s v="ESTADOS UNIDOS EEUU"/>
    <n v="2"/>
    <n v="2019"/>
    <s v="SUMMER"/>
    <s v="SUMMER"/>
    <s v="SUMMER 2019"/>
    <s v="2018-2019"/>
    <n v="85"/>
    <x v="2"/>
  </r>
  <r>
    <x v="0"/>
    <n v="2019"/>
    <x v="8"/>
    <s v="AM"/>
    <s v="EEUU"/>
    <x v="0"/>
    <s v="SUMMER 2019"/>
    <s v="ACCESSORIES"/>
    <x v="124"/>
    <s v="DOLARES AMERICANOS / UNITED STATES DOLLAR"/>
    <s v="JUDITH ANN DEAL"/>
    <s v="HAWAII"/>
    <s v="ESTADOS UNIDOS EEUU"/>
    <n v="86"/>
    <n v="2019"/>
    <s v="SUMMER"/>
    <s v="SUMMER"/>
    <s v="SUMMER 2019"/>
    <s v="2018-2019"/>
    <n v="1595"/>
    <x v="10"/>
  </r>
  <r>
    <x v="0"/>
    <n v="2019"/>
    <x v="8"/>
    <s v="AM"/>
    <s v="EEUU"/>
    <x v="0"/>
    <s v="SUMMER 2019"/>
    <s v="ACCESSORIES"/>
    <x v="358"/>
    <s v="DOLARES AMERICANOS / UNITED STATES DOLLAR"/>
    <s v="BILL MILLER AND COMPANY"/>
    <s v="FLORIDA"/>
    <s v="ESTADOS UNIDOS EEUU"/>
    <n v="38"/>
    <n v="2019"/>
    <s v="SUMMER"/>
    <s v="SUMMER"/>
    <s v="SUMMER 2019"/>
    <s v="2018-2019"/>
    <n v="496"/>
    <x v="2"/>
  </r>
  <r>
    <x v="0"/>
    <n v="2019"/>
    <x v="8"/>
    <s v="AM"/>
    <s v="EEUU"/>
    <x v="0"/>
    <s v="SUMMER 2019"/>
    <s v="ACCESSORIES"/>
    <x v="358"/>
    <s v="DOLARES AMERICANOS / UNITED STATES DOLLAR"/>
    <s v="BILL MILLER AND COMPANY"/>
    <s v="SOUTH CAROLINA"/>
    <s v="ESTADOS UNIDOS EEUU"/>
    <n v="8"/>
    <n v="2019"/>
    <s v="SUMMER"/>
    <s v="SUMMER"/>
    <s v="SUMMER 2019"/>
    <s v="2018-2019"/>
    <n v="72"/>
    <x v="2"/>
  </r>
  <r>
    <x v="0"/>
    <n v="2019"/>
    <x v="8"/>
    <s v="AM"/>
    <s v="EEUU"/>
    <x v="0"/>
    <s v="SUMMER 2019"/>
    <s v="ACCESSORIES"/>
    <x v="311"/>
    <s v="DOLARES AMERICANOS / UNITED STATES DOLLAR"/>
    <s v="DENISE ARNETT"/>
    <s v="COLORADO"/>
    <s v="ESTADOS UNIDOS EEUU"/>
    <n v="18"/>
    <n v="2019"/>
    <s v="SUMMER"/>
    <s v="SUMMER"/>
    <s v="SUMMER 2019"/>
    <s v="2018-2019"/>
    <n v="318"/>
    <x v="14"/>
  </r>
  <r>
    <x v="0"/>
    <n v="2019"/>
    <x v="8"/>
    <s v="AM"/>
    <s v="EEUU"/>
    <x v="0"/>
    <s v="SUMMER 2019"/>
    <s v="ACCESSORIES"/>
    <x v="196"/>
    <s v="DOLARES AMERICANOS / UNITED STATES DOLLAR"/>
    <s v="BILL MILLER AND COMPANY"/>
    <s v="ALABAMA"/>
    <s v="ESTADOS UNIDOS EEUU"/>
    <n v="66"/>
    <n v="2019"/>
    <s v="SUMMER"/>
    <s v="SUMMER"/>
    <s v="SUMMER 2019"/>
    <s v="2018-2019"/>
    <n v="594"/>
    <x v="2"/>
  </r>
  <r>
    <x v="0"/>
    <n v="2019"/>
    <x v="8"/>
    <s v="AM"/>
    <s v="EEUU"/>
    <x v="0"/>
    <s v="SUMMER 2019"/>
    <s v="ACCESSORIES"/>
    <x v="90"/>
    <s v="DOLARES AMERICANOS / UNITED STATES DOLLAR"/>
    <s v="MIE MANNICHE"/>
    <s v="CALIFORNIA"/>
    <s v="ESTADOS UNIDOS EEUU"/>
    <n v="12"/>
    <n v="2019"/>
    <s v="SUMMER"/>
    <s v="SUMMER"/>
    <s v="SUMMER 2019"/>
    <s v="2018-2019"/>
    <n v="228"/>
    <x v="11"/>
  </r>
  <r>
    <x v="0"/>
    <n v="2019"/>
    <x v="8"/>
    <s v="AM"/>
    <s v="EEUU"/>
    <x v="0"/>
    <s v="SUMMER 2019"/>
    <s v="ACCESSORIES"/>
    <x v="26"/>
    <s v="DOLARES AMERICANOS / UNITED STATES DOLLAR"/>
    <s v="BILL MILLER AND COMPANY"/>
    <s v="FLORIDA"/>
    <s v="ESTADOS UNIDOS EEUU"/>
    <n v="44"/>
    <n v="2019"/>
    <s v="SUMMER"/>
    <s v="SUMMER"/>
    <s v="SUMMER 2019"/>
    <s v="2018-2019"/>
    <n v="696"/>
    <x v="2"/>
  </r>
  <r>
    <x v="0"/>
    <n v="2019"/>
    <x v="8"/>
    <s v="AM"/>
    <s v="EEUU"/>
    <x v="0"/>
    <s v="SUMMER 2019"/>
    <s v="ACCESSORIES"/>
    <x v="126"/>
    <s v="DOLARES AMERICANOS / UNITED STATES DOLLAR"/>
    <s v="BILL MILLER AND COMPANY"/>
    <s v="FLORIDA"/>
    <s v="ESTADOS UNIDOS EEUU"/>
    <n v="18"/>
    <n v="2019"/>
    <s v="SUMMER"/>
    <s v="SUMMER"/>
    <s v="SUMMER 2019"/>
    <s v="2018-2019"/>
    <n v="222"/>
    <x v="2"/>
  </r>
  <r>
    <x v="0"/>
    <n v="2019"/>
    <x v="8"/>
    <s v="AM"/>
    <s v="EEUU"/>
    <x v="0"/>
    <s v="SUMMER 2019"/>
    <s v="ACCESSORIES"/>
    <x v="19"/>
    <s v="DOLARES AMERICANOS / UNITED STATES DOLLAR"/>
    <s v="HOLLY SALES INC."/>
    <s v="OHIO"/>
    <s v="ESTADOS UNIDOS EEUU"/>
    <n v="3"/>
    <n v="2019"/>
    <s v="SUMMER"/>
    <s v="SUMMER"/>
    <s v="SUMMER 2019"/>
    <s v="2018-2019"/>
    <n v="36"/>
    <x v="8"/>
  </r>
  <r>
    <x v="0"/>
    <n v="2019"/>
    <x v="8"/>
    <s v="AM"/>
    <s v="EEUU"/>
    <x v="0"/>
    <s v="SUMMER 2019"/>
    <s v="ACCESSORIES"/>
    <x v="91"/>
    <s v="DOLARES AMERICANOS / UNITED STATES DOLLAR"/>
    <s v="JUDITH ANN DEAL"/>
    <s v="HAWAII"/>
    <s v="ESTADOS UNIDOS EEUU"/>
    <n v="74"/>
    <n v="2019"/>
    <s v="SUMMER"/>
    <s v="SUMMER"/>
    <s v="SUMMER 2019"/>
    <s v="2018-2019"/>
    <n v="978"/>
    <x v="10"/>
  </r>
  <r>
    <x v="0"/>
    <n v="2019"/>
    <x v="8"/>
    <s v="AM"/>
    <s v="EEUU"/>
    <x v="0"/>
    <s v="SUMMER 2019"/>
    <s v="ACCESSORIES"/>
    <x v="27"/>
    <s v="DOLARES AMERICANOS / UNITED STATES DOLLAR"/>
    <s v="HOLLY SALES INC."/>
    <s v="MINNESOTA"/>
    <s v="ESTADOS UNIDOS EEUU"/>
    <n v="49"/>
    <n v="2019"/>
    <s v="SUMMER"/>
    <s v="SUMMER"/>
    <s v="SUMMER 2019"/>
    <s v="2018-2019"/>
    <n v="862"/>
    <x v="8"/>
  </r>
  <r>
    <x v="0"/>
    <n v="2019"/>
    <x v="8"/>
    <s v="AM"/>
    <s v="EEUU"/>
    <x v="0"/>
    <s v="SUMMER 2019"/>
    <s v="ACCESSORIES"/>
    <x v="218"/>
    <s v="DOLARES AMERICANOS / UNITED STATES DOLLAR"/>
    <s v="ANITA M. HOPKINS"/>
    <s v="MARYLAND"/>
    <s v="ESTADOS UNIDOS EEUU"/>
    <n v="2"/>
    <n v="2019"/>
    <s v="SUMMER"/>
    <s v="SUMMER"/>
    <s v="SUMMER 2019"/>
    <s v="2018-2019"/>
    <n v="70"/>
    <x v="1"/>
  </r>
  <r>
    <x v="0"/>
    <n v="2019"/>
    <x v="8"/>
    <s v="AM"/>
    <s v="EEUU"/>
    <x v="0"/>
    <s v="SUMMER 2019"/>
    <s v="ACCESSORIES"/>
    <x v="234"/>
    <s v="DOLARES AMERICANOS / UNITED STATES DOLLAR"/>
    <s v="BILL MILLER AND COMPANY"/>
    <s v="FLORIDA"/>
    <s v="ESTADOS UNIDOS EEUU"/>
    <n v="18"/>
    <n v="2019"/>
    <s v="SUMMER"/>
    <s v="SUMMER"/>
    <s v="SUMMER 2019"/>
    <s v="2018-2019"/>
    <n v="294"/>
    <x v="2"/>
  </r>
  <r>
    <x v="0"/>
    <n v="2019"/>
    <x v="8"/>
    <s v="AM"/>
    <s v="EEUU"/>
    <x v="0"/>
    <s v="SUMMER 2019"/>
    <s v="ACCESSORIES"/>
    <x v="361"/>
    <s v="DOLARES AMERICANOS / UNITED STATES DOLLAR"/>
    <s v="BILL MILLER AND COMPANY"/>
    <s v="NORTH CAROLINA"/>
    <s v="ESTADOS UNIDOS EEUU"/>
    <n v="24"/>
    <n v="2019"/>
    <s v="SUMMER"/>
    <s v="SUMMER"/>
    <s v="SUMMER 2019"/>
    <s v="2018-2019"/>
    <n v="216"/>
    <x v="2"/>
  </r>
  <r>
    <x v="0"/>
    <n v="2019"/>
    <x v="8"/>
    <s v="AM"/>
    <s v="EEUU"/>
    <x v="0"/>
    <s v="SUMMER 2019"/>
    <s v="ACCESSORIES"/>
    <x v="407"/>
    <s v="DOLARES AMERICANOS / UNITED STATES DOLLAR"/>
    <s v="LAURA BONG"/>
    <s v="OKLAHOMA"/>
    <s v="ESTADOS UNIDOS EEUU"/>
    <n v="12"/>
    <n v="2019"/>
    <s v="SUMMER"/>
    <s v="SUMMER"/>
    <s v="SUMMER 2019"/>
    <s v="2018-2019"/>
    <n v="96"/>
    <x v="6"/>
  </r>
  <r>
    <x v="0"/>
    <n v="2019"/>
    <x v="8"/>
    <s v="AM"/>
    <s v="EEUU"/>
    <x v="0"/>
    <s v="SUMMER 2019"/>
    <s v="ACCESSORIES"/>
    <x v="45"/>
    <s v="DOLARES AMERICANOS / UNITED STATES DOLLAR"/>
    <s v="MIE MANNICHE"/>
    <s v="CALIFORNIA"/>
    <s v="ESTADOS UNIDOS EEUU"/>
    <n v="10"/>
    <n v="2019"/>
    <s v="SUMMER"/>
    <s v="SUMMER"/>
    <s v="SUMMER 2019"/>
    <s v="2018-2019"/>
    <n v="90"/>
    <x v="11"/>
  </r>
  <r>
    <x v="0"/>
    <n v="2019"/>
    <x v="8"/>
    <s v="AM"/>
    <s v="EEUU"/>
    <x v="0"/>
    <s v="SUMMER 2019"/>
    <s v="ACCESSORIES"/>
    <x v="115"/>
    <s v="DOLARES AMERICANOS / UNITED STATES DOLLAR"/>
    <s v="HOLLY SALES INC."/>
    <s v="MINNESOTA"/>
    <s v="ESTADOS UNIDOS EEUU"/>
    <n v="6"/>
    <n v="2019"/>
    <s v="SUMMER"/>
    <s v="SUMMER"/>
    <s v="SUMMER 2019"/>
    <s v="2018-2019"/>
    <n v="102"/>
    <x v="8"/>
  </r>
  <r>
    <x v="0"/>
    <n v="2019"/>
    <x v="8"/>
    <s v="AM"/>
    <s v="EEUU"/>
    <x v="0"/>
    <s v="SUMMER 2019"/>
    <s v="ACCESSORIES"/>
    <x v="92"/>
    <s v="DOLARES AMERICANOS / UNITED STATES DOLLAR"/>
    <s v="BILL MILLER AND COMPANY"/>
    <s v="FLORIDA"/>
    <s v="ESTADOS UNIDOS EEUU"/>
    <n v="66"/>
    <n v="2019"/>
    <s v="SUMMER"/>
    <s v="SUMMER"/>
    <s v="SUMMER 2019"/>
    <s v="2018-2019"/>
    <n v="986"/>
    <x v="2"/>
  </r>
  <r>
    <x v="0"/>
    <n v="2019"/>
    <x v="8"/>
    <s v="AM"/>
    <s v="EEUU"/>
    <x v="0"/>
    <s v="SUMMER 2019"/>
    <s v="ACCESSORIES"/>
    <x v="93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102"/>
    <x v="2"/>
  </r>
  <r>
    <x v="0"/>
    <n v="2019"/>
    <x v="8"/>
    <s v="AM"/>
    <s v="EEUU"/>
    <x v="0"/>
    <s v="SUMMER 2019"/>
    <s v="ACCESSORIES"/>
    <x v="409"/>
    <s v="DOLARES AMERICANOS / UNITED STATES DOLLAR"/>
    <s v="BILL MILLER AND COMPANY"/>
    <s v="FLORIDA"/>
    <s v="ESTADOS UNIDOS EEUU"/>
    <n v="135"/>
    <n v="2019"/>
    <s v="SUMMER"/>
    <s v="SUMMER"/>
    <s v="SUMMER 2019"/>
    <s v="2018-2019"/>
    <n v="1569"/>
    <x v="2"/>
  </r>
  <r>
    <x v="0"/>
    <n v="2019"/>
    <x v="8"/>
    <s v="AM"/>
    <s v="EEUU"/>
    <x v="0"/>
    <s v="SUMMER 2019"/>
    <s v="ACCESSORIES"/>
    <x v="237"/>
    <s v="DOLARES AMERICANOS / UNITED STATES DOLLAR"/>
    <s v="BILL MILLER AND COMPANY"/>
    <s v="FLORIDA"/>
    <s v="ESTADOS UNIDOS EEUU"/>
    <n v="32"/>
    <n v="2019"/>
    <s v="SUMMER"/>
    <s v="SUMMER"/>
    <s v="SUMMER 2019"/>
    <s v="2018-2019"/>
    <n v="364"/>
    <x v="2"/>
  </r>
  <r>
    <x v="0"/>
    <n v="2019"/>
    <x v="8"/>
    <s v="AM"/>
    <s v="EEUU"/>
    <x v="0"/>
    <s v="SUMMER 2019"/>
    <s v="ACCESSORIES"/>
    <x v="130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9"/>
    <x v="8"/>
    <s v="AM"/>
    <s v="EEUU"/>
    <x v="0"/>
    <s v="SUMMER 2019"/>
    <s v="ACCESSORIES"/>
    <x v="9"/>
    <s v="DOLARES AMERICANOS / UNITED STATES DOLLAR"/>
    <s v="ANITA M. HOPKINS"/>
    <s v="NEW JERSEY"/>
    <s v="ESTADOS UNIDOS EEUU"/>
    <n v="12"/>
    <n v="2019"/>
    <s v="SUMMER"/>
    <s v="SUMMER"/>
    <s v="SUMMER 2019"/>
    <s v="2018-2019"/>
    <n v="108"/>
    <x v="1"/>
  </r>
  <r>
    <x v="0"/>
    <n v="2019"/>
    <x v="8"/>
    <s v="AM"/>
    <s v="EEUU"/>
    <x v="0"/>
    <s v="SUMMER 2019"/>
    <s v="ACCESSORIES"/>
    <x v="96"/>
    <s v="DOLARES AMERICANOS / UNITED STATES DOLLAR"/>
    <s v="JULIUS ORTIZ MALDONADO"/>
    <s v="PUERTO RICO"/>
    <s v="PUERTO RICO"/>
    <n v="1"/>
    <n v="2019"/>
    <s v="SUMMER"/>
    <s v="SUMMER"/>
    <s v="SUMMER 2019"/>
    <s v="2018-2019"/>
    <n v="35"/>
    <x v="15"/>
  </r>
  <r>
    <x v="0"/>
    <n v="2019"/>
    <x v="8"/>
    <s v="AM"/>
    <s v="EEUU"/>
    <x v="0"/>
    <s v="SUMMER 2019"/>
    <s v="ACCESSORIES"/>
    <x v="388"/>
    <s v="DOLARES AMERICANOS / UNITED STATES DOLLAR"/>
    <s v="ANITA M. HOPKINS"/>
    <s v="RHODE ISLAND"/>
    <s v="ESTADOS UNIDOS EEUU"/>
    <n v="12"/>
    <n v="2019"/>
    <s v="SUMMER"/>
    <s v="SUMMER"/>
    <s v="SUMMER 2019"/>
    <s v="2018-2019"/>
    <n v="108"/>
    <x v="1"/>
  </r>
  <r>
    <x v="0"/>
    <n v="2019"/>
    <x v="8"/>
    <s v="AM"/>
    <s v="EEUU"/>
    <x v="0"/>
    <s v="SUMMER 2019"/>
    <s v="ACCESSORIES"/>
    <x v="286"/>
    <s v="DOLARES AMERICANOS / UNITED STATES DOLLAR"/>
    <s v="ANITA M. HOPKINS"/>
    <s v="NEW HAMPSHIRE"/>
    <s v="ESTADOS UNIDOS EEUU"/>
    <n v="73"/>
    <n v="2019"/>
    <s v="SUMMER"/>
    <s v="SUMMER"/>
    <s v="SUMMER 2019"/>
    <s v="2018-2019"/>
    <n v="825"/>
    <x v="1"/>
  </r>
  <r>
    <x v="0"/>
    <n v="2019"/>
    <x v="8"/>
    <s v="AM"/>
    <s v="EEUU"/>
    <x v="0"/>
    <s v="SUMMER 2019"/>
    <s v="ACCESSORIES"/>
    <x v="242"/>
    <s v="DOLARES AMERICANOS / UNITED STATES DOLLAR"/>
    <s v="JULIUS ORTIZ MALDONADO"/>
    <s v="PUERTO RICO"/>
    <s v="PUERTO RICO"/>
    <n v="60"/>
    <n v="2019"/>
    <s v="SUMMER"/>
    <s v="SUMMER"/>
    <s v="SUMMER 2019"/>
    <s v="2018-2019"/>
    <n v="948"/>
    <x v="15"/>
  </r>
  <r>
    <x v="0"/>
    <n v="2019"/>
    <x v="8"/>
    <s v="AM"/>
    <s v="EEUU"/>
    <x v="0"/>
    <s v="SUMMER 2019"/>
    <s v="ACCESSORIES"/>
    <x v="168"/>
    <s v="DOLARES AMERICANOS / UNITED STATES DOLLAR"/>
    <s v="BILL MILLER AND COMPANY"/>
    <s v="FLORIDA"/>
    <s v="ESTADOS UNIDOS EEUU"/>
    <n v="16"/>
    <n v="2019"/>
    <s v="SUMMER"/>
    <s v="SUMMER"/>
    <s v="SUMMER 2019"/>
    <s v="2018-2019"/>
    <n v="224"/>
    <x v="2"/>
  </r>
  <r>
    <x v="0"/>
    <n v="2019"/>
    <x v="8"/>
    <s v="AM"/>
    <s v="EEUU"/>
    <x v="0"/>
    <s v="SUMMER 2019"/>
    <s v="ACCESSORIES"/>
    <x v="148"/>
    <s v="DOLARES AMERICANOS / UNITED STATES DOLLAR"/>
    <s v="ANITA M. HOPKINS"/>
    <s v="NEW JERSEY"/>
    <s v="ESTADOS UNIDOS EEUU"/>
    <n v="8"/>
    <n v="2019"/>
    <s v="SUMMER"/>
    <s v="SUMMER"/>
    <s v="SUMMER 2019"/>
    <s v="2018-2019"/>
    <n v="72"/>
    <x v="1"/>
  </r>
  <r>
    <x v="0"/>
    <n v="2019"/>
    <x v="8"/>
    <s v="AM"/>
    <s v="EEUU"/>
    <x v="0"/>
    <s v="SUMMER 2019"/>
    <s v="ACCESSORIES"/>
    <x v="221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222"/>
    <x v="2"/>
  </r>
  <r>
    <x v="0"/>
    <n v="2019"/>
    <x v="8"/>
    <s v="AM"/>
    <s v="EEUU"/>
    <x v="0"/>
    <s v="SUMMER 2019"/>
    <s v="ACCESSORIES"/>
    <x v="321"/>
    <s v="DOLARES AMERICANOS / UNITED STATES DOLLAR"/>
    <s v="LAURA BONG"/>
    <s v="TEXAS"/>
    <s v="ESTADOS UNIDOS EEUU"/>
    <n v="6"/>
    <n v="2019"/>
    <s v="SUMMER"/>
    <s v="SUMMER"/>
    <s v="SUMMER 2019"/>
    <s v="2018-2019"/>
    <n v="60"/>
    <x v="6"/>
  </r>
  <r>
    <x v="0"/>
    <n v="2019"/>
    <x v="8"/>
    <s v="AM"/>
    <s v="EEUU"/>
    <x v="0"/>
    <s v="SUMMER 2019"/>
    <s v="ACCESSORIES"/>
    <x v="410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86"/>
    <x v="2"/>
  </r>
  <r>
    <x v="0"/>
    <n v="2019"/>
    <x v="8"/>
    <s v="AM"/>
    <s v="EEUU"/>
    <x v="0"/>
    <s v="SUMMER 2019"/>
    <s v="ACCESSORIES"/>
    <x v="141"/>
    <s v="DOLARES AMERICANOS / UNITED STATES DOLLAR"/>
    <s v="ANITA M. HOPKINS"/>
    <s v="DELAWARE"/>
    <s v="ESTADOS UNIDOS EEUU"/>
    <n v="48"/>
    <n v="2019"/>
    <s v="SUMMER"/>
    <s v="SUMMER"/>
    <s v="SUMMER 2019"/>
    <s v="2018-2019"/>
    <n v="432"/>
    <x v="1"/>
  </r>
  <r>
    <x v="0"/>
    <n v="2019"/>
    <x v="8"/>
    <s v="AM"/>
    <s v="EEUU"/>
    <x v="0"/>
    <s v="SUMMER 2019"/>
    <s v="ACCESSORIES"/>
    <x v="411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96"/>
    <x v="2"/>
  </r>
  <r>
    <x v="0"/>
    <n v="2019"/>
    <x v="8"/>
    <s v="AM"/>
    <s v="EEUU"/>
    <x v="0"/>
    <s v="SUMMER 2019"/>
    <s v="ACCESSORIES"/>
    <x v="184"/>
    <s v="DOLARES AMERICANOS / UNITED STATES DOLLAR"/>
    <s v="PHYLLIS POSNER"/>
    <s v="CALIFORNIA"/>
    <s v="ESTADOS UNIDOS EEUU"/>
    <n v="12"/>
    <n v="2019"/>
    <s v="SUMMER"/>
    <s v="SUMMER"/>
    <s v="SUMMER 2019"/>
    <s v="2018-2019"/>
    <n v="186"/>
    <x v="5"/>
  </r>
  <r>
    <x v="0"/>
    <n v="2019"/>
    <x v="8"/>
    <s v="AM"/>
    <s v="EEUU"/>
    <x v="0"/>
    <s v="SUMMER 2019"/>
    <s v="ACCESSORIES"/>
    <x v="209"/>
    <s v="DOLARES AMERICANOS / UNITED STATES DOLLAR"/>
    <s v="PHYLLIS POSNER"/>
    <s v="CALIFORNIA"/>
    <s v="ESTADOS UNIDOS EEUU"/>
    <n v="18"/>
    <n v="2019"/>
    <s v="SUMMER"/>
    <s v="SUMMER"/>
    <s v="SUMMER 2019"/>
    <s v="2018-2019"/>
    <n v="246"/>
    <x v="5"/>
  </r>
  <r>
    <x v="0"/>
    <n v="2019"/>
    <x v="8"/>
    <s v="AM"/>
    <s v="EEUU"/>
    <x v="0"/>
    <s v="SUMMER 2019"/>
    <s v="ACCESSORIES"/>
    <x v="391"/>
    <s v="DOLARES AMERICANOS / UNITED STATES DOLLAR"/>
    <s v="BILL MILLER AND COMPANY"/>
    <s v="NORTH CAROLINA"/>
    <s v="ESTADOS UNIDOS EEUU"/>
    <n v="12"/>
    <n v="2019"/>
    <s v="SUMMER"/>
    <s v="SUMMER"/>
    <s v="SUMMER 2019"/>
    <s v="2018-2019"/>
    <n v="108"/>
    <x v="2"/>
  </r>
  <r>
    <x v="0"/>
    <n v="2019"/>
    <x v="8"/>
    <s v="AM"/>
    <s v="EEUU"/>
    <x v="0"/>
    <s v="SUMMER 2019"/>
    <s v="ACCESSORIES"/>
    <x v="413"/>
    <s v="DOLARES AMERICANOS / UNITED STATES DOLLAR"/>
    <s v="ANITA M. HOPKINS"/>
    <s v="NEW JERSEY"/>
    <s v="ESTADOS UNIDOS EEUU"/>
    <n v="174"/>
    <n v="2019"/>
    <s v="SUMMER"/>
    <s v="SUMMER"/>
    <s v="SUMMER 2019"/>
    <s v="2018-2019"/>
    <n v="2018"/>
    <x v="1"/>
  </r>
  <r>
    <x v="0"/>
    <n v="2019"/>
    <x v="8"/>
    <s v="AM"/>
    <s v="EEUU"/>
    <x v="0"/>
    <s v="SUMMER 2019"/>
    <s v="ACCESSORIES"/>
    <x v="246"/>
    <s v="DOLARES AMERICANOS / UNITED STATES DOLLAR"/>
    <s v="MIE MANNICHE"/>
    <s v="COLORADO"/>
    <s v="ESTADOS UNIDOS EEUU"/>
    <n v="6"/>
    <n v="2019"/>
    <s v="SUMMER"/>
    <s v="SUMMER"/>
    <s v="SUMMER 2019"/>
    <s v="2018-2019"/>
    <n v="42"/>
    <x v="11"/>
  </r>
  <r>
    <x v="0"/>
    <n v="2019"/>
    <x v="8"/>
    <s v="AM"/>
    <s v="EEUU"/>
    <x v="0"/>
    <s v="SUMMER 2019"/>
    <s v="ACCESSORIES"/>
    <x v="79"/>
    <s v="DOLARES AMERICANOS / UNITED STATES DOLLAR"/>
    <s v="ANITA M. HOPKINS"/>
    <s v="DELAWARE"/>
    <s v="ESTADOS UNIDOS EEUU"/>
    <n v="240"/>
    <n v="2019"/>
    <s v="SUMMER"/>
    <s v="SUMMER"/>
    <s v="SUMMER 2019"/>
    <s v="2018-2019"/>
    <n v="2160"/>
    <x v="1"/>
  </r>
  <r>
    <x v="0"/>
    <n v="2019"/>
    <x v="8"/>
    <s v="AM"/>
    <s v="EEUU"/>
    <x v="0"/>
    <s v="SUMMER 2019"/>
    <s v="ACCESSORIES"/>
    <x v="393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54"/>
    <x v="2"/>
  </r>
  <r>
    <x v="0"/>
    <n v="2019"/>
    <x v="8"/>
    <s v="AM"/>
    <s v="EEUU"/>
    <x v="0"/>
    <s v="SUMMER 2019"/>
    <s v="ACCESSORIES"/>
    <x v="325"/>
    <s v="DOLARES AMERICANOS / UNITED STATES DOLLAR"/>
    <s v="ANITA M. HOPKINS"/>
    <s v="MARYLAND"/>
    <s v="ESTADOS UNIDOS EEUU"/>
    <n v="120"/>
    <n v="2019"/>
    <s v="SUMMER"/>
    <s v="SUMMER"/>
    <s v="SUMMER 2019"/>
    <s v="2018-2019"/>
    <n v="1116"/>
    <x v="1"/>
  </r>
  <r>
    <x v="0"/>
    <n v="2019"/>
    <x v="8"/>
    <s v="AM"/>
    <s v="EEUU"/>
    <x v="0"/>
    <s v="SUMMER 2019"/>
    <s v="ACCESSORIES"/>
    <x v="80"/>
    <s v="DOLAR CANADIENSE / CANADIAN DOLLAR"/>
    <s v="STEPHANIE VITALI"/>
    <s v="ONTARIO"/>
    <s v="CANADA"/>
    <n v="24"/>
    <n v="2019"/>
    <s v="SUMMER"/>
    <s v="SUMMER"/>
    <s v="SUMMER 2019"/>
    <s v="2018-2019"/>
    <n v="161.7492886026659"/>
    <x v="4"/>
  </r>
  <r>
    <x v="0"/>
    <n v="2019"/>
    <x v="8"/>
    <s v="AM"/>
    <s v="EEUU"/>
    <x v="0"/>
    <s v="SUMMER 2019"/>
    <s v="ACCESSORIES"/>
    <x v="349"/>
    <s v="DOLARES AMERICANOS / UNITED STATES DOLLAR"/>
    <s v="ANITA M. HOPKINS"/>
    <s v="NEW JERSEY"/>
    <s v="ESTADOS UNIDOS EEUU"/>
    <n v="12"/>
    <n v="2019"/>
    <s v="SUMMER"/>
    <s v="SUMMER"/>
    <s v="SUMMER 2019"/>
    <s v="2018-2019"/>
    <n v="108"/>
    <x v="1"/>
  </r>
  <r>
    <x v="0"/>
    <n v="2019"/>
    <x v="8"/>
    <s v="AM"/>
    <s v="EEUU"/>
    <x v="0"/>
    <s v="SUMMER 2019"/>
    <s v="ACCESSORIES"/>
    <x v="38"/>
    <s v="DOLARES AMERICANOS / UNITED STATES DOLLAR"/>
    <s v="BILL MILLER AND COMPANY"/>
    <s v="NORTH CAROLINA"/>
    <s v="ESTADOS UNIDOS EEUU"/>
    <n v="12"/>
    <n v="2019"/>
    <s v="SUMMER"/>
    <s v="SUMMER"/>
    <s v="SUMMER 2019"/>
    <s v="2018-2019"/>
    <n v="108"/>
    <x v="2"/>
  </r>
  <r>
    <x v="0"/>
    <n v="2019"/>
    <x v="8"/>
    <s v="AM"/>
    <s v="EEUU"/>
    <x v="0"/>
    <s v="SUMMER 2019"/>
    <s v="ACCESSORIES"/>
    <x v="397"/>
    <s v="DOLARES AMERICANOS / UNITED STATES DOLLAR"/>
    <s v="BILL MILLER AND COMPANY"/>
    <s v="VIRGINIA"/>
    <s v="ESTADOS UNIDOS EEUU"/>
    <n v="12"/>
    <n v="2019"/>
    <s v="SUMMER"/>
    <s v="SUMMER"/>
    <s v="SUMMER 2019"/>
    <s v="2018-2019"/>
    <n v="108"/>
    <x v="2"/>
  </r>
  <r>
    <x v="0"/>
    <n v="2019"/>
    <x v="8"/>
    <s v="AM"/>
    <s v="EEUU"/>
    <x v="0"/>
    <s v="SUMMER 2019"/>
    <s v="ACCESSORIES"/>
    <x v="137"/>
    <s v="DOLARES AMERICANOS / UNITED STATES DOLLAR"/>
    <s v="HOLLY SALES INC."/>
    <s v="TENNESSEE"/>
    <s v="ESTADOS UNIDOS EEUU"/>
    <n v="6"/>
    <n v="2019"/>
    <s v="SUMMER"/>
    <s v="SUMMER"/>
    <s v="SUMMER 2019"/>
    <s v="2018-2019"/>
    <n v="42"/>
    <x v="8"/>
  </r>
  <r>
    <x v="0"/>
    <n v="2019"/>
    <x v="8"/>
    <s v="AM"/>
    <s v="EEUU"/>
    <x v="0"/>
    <s v="SUMMER 2019"/>
    <s v="ACCESSORIES"/>
    <x v="215"/>
    <s v="DOLARES AMERICANOS / UNITED STATES DOLLAR"/>
    <s v="BILL MILLER AND COMPANY"/>
    <s v="FLORIDA"/>
    <s v="ESTADOS UNIDOS EEUU"/>
    <n v="31"/>
    <n v="2019"/>
    <s v="SUMMER"/>
    <s v="SUMMER"/>
    <s v="SUMMER 2019"/>
    <s v="2018-2019"/>
    <n v="417"/>
    <x v="2"/>
  </r>
  <r>
    <x v="0"/>
    <n v="2019"/>
    <x v="8"/>
    <s v="AM"/>
    <s v="EEUU"/>
    <x v="0"/>
    <s v="SUMMER 2019"/>
    <s v="ACCESSORIES"/>
    <x v="414"/>
    <s v="DOLARES AMERICANOS / UNITED STATES DOLLAR"/>
    <s v="BILL MILLER AND COMPANY"/>
    <s v="FLORIDA"/>
    <s v="ESTADOS UNIDOS EEUU"/>
    <n v="79"/>
    <n v="2019"/>
    <s v="SUMMER"/>
    <s v="SUMMER"/>
    <s v="SUMMER 2019"/>
    <s v="2018-2019"/>
    <n v="993"/>
    <x v="2"/>
  </r>
  <r>
    <x v="0"/>
    <n v="2019"/>
    <x v="8"/>
    <s v="AM"/>
    <s v="EEUU"/>
    <x v="0"/>
    <s v="SUMMER 2019"/>
    <s v="ACCESSORIES"/>
    <x v="403"/>
    <s v="DOLARES AMERICANOS / UNITED STATES DOLLAR"/>
    <s v="BILL MILLER AND COMPANY"/>
    <s v="FLORIDA"/>
    <s v="ESTADOS UNIDOS EEUU"/>
    <n v="18"/>
    <n v="2019"/>
    <s v="SUMMER"/>
    <s v="SUMMER"/>
    <s v="SUMMER 2019"/>
    <s v="2018-2019"/>
    <n v="202"/>
    <x v="2"/>
  </r>
  <r>
    <x v="0"/>
    <n v="2019"/>
    <x v="8"/>
    <s v="AM"/>
    <s v="EEUU"/>
    <x v="0"/>
    <s v="SUMMER 2019"/>
    <s v="ACCESSORIES"/>
    <x v="417"/>
    <s v="DOLARES AMERICANOS / UNITED STATES DOLLAR"/>
    <s v="LAURA BONG"/>
    <s v="TEXAS"/>
    <s v="ESTADOS UNIDOS EEUU"/>
    <n v="54"/>
    <n v="2019"/>
    <s v="SUMMER"/>
    <s v="SUMMER"/>
    <s v="SUMMER 2019"/>
    <s v="2018-2019"/>
    <n v="997"/>
    <x v="6"/>
  </r>
  <r>
    <x v="0"/>
    <n v="2019"/>
    <x v="8"/>
    <s v="AM"/>
    <s v="EEUU"/>
    <x v="0"/>
    <s v="SUMMER 2019"/>
    <s v="ACCESSORIES"/>
    <x v="404"/>
    <s v="DOLAR CANADIENSE / CANADIAN DOLLAR"/>
    <s v="JULIE BERTRAND"/>
    <s v="QUEBEC"/>
    <s v="CANADA"/>
    <n v="6"/>
    <n v="2019"/>
    <s v="SUMMER"/>
    <s v="SUMMER"/>
    <s v="SUMMER 2019"/>
    <s v="2018-2019"/>
    <n v="71.888572712295939"/>
    <x v="7"/>
  </r>
  <r>
    <x v="0"/>
    <n v="2019"/>
    <x v="8"/>
    <s v="AM"/>
    <s v="EEUU"/>
    <x v="0"/>
    <s v="SUMMER 2019"/>
    <s v="ACTIVE"/>
    <x v="54"/>
    <s v="DOLAR CANADIENSE / CANADIAN DOLLAR"/>
    <s v="JULIE BERTRAND"/>
    <s v="QUEBEC"/>
    <s v="CANADA"/>
    <n v="15"/>
    <n v="2019"/>
    <s v="SUMMER"/>
    <s v="SUMMER"/>
    <s v="SUMMER 2019"/>
    <s v="2018-2019"/>
    <n v="432.82911487194843"/>
    <x v="7"/>
  </r>
  <r>
    <x v="0"/>
    <n v="2019"/>
    <x v="8"/>
    <s v="AM"/>
    <s v="EEUU"/>
    <x v="0"/>
    <s v="SUMMER 2019"/>
    <s v="ACTIVE"/>
    <x v="104"/>
    <s v="DOLARES AMERICANOS / UNITED STATES DOLLAR"/>
    <s v="LAURA BONG"/>
    <s v="UTAH"/>
    <s v="ESTADOS UNIDOS EEUU"/>
    <n v="17"/>
    <n v="2019"/>
    <s v="SUMMER"/>
    <s v="SUMMER"/>
    <s v="SUMMER 2019"/>
    <s v="2018-2019"/>
    <n v="549"/>
    <x v="6"/>
  </r>
  <r>
    <x v="0"/>
    <n v="2019"/>
    <x v="8"/>
    <s v="AM"/>
    <s v="EEUU"/>
    <x v="0"/>
    <s v="SUMMER 2019"/>
    <s v="ACTIVE"/>
    <x v="48"/>
    <s v="DOLARES AMERICANOS / UNITED STATES DOLLAR"/>
    <s v="PHYLLIS POSNER"/>
    <s v="CALIFORNIA"/>
    <s v="ESTADOS UNIDOS EEUU"/>
    <n v="36"/>
    <n v="2019"/>
    <s v="SUMMER"/>
    <s v="SUMMER"/>
    <s v="SUMMER 2019"/>
    <s v="2018-2019"/>
    <n v="887.04"/>
    <x v="5"/>
  </r>
  <r>
    <x v="0"/>
    <n v="2019"/>
    <x v="8"/>
    <s v="AM"/>
    <s v="EEUU"/>
    <x v="0"/>
    <s v="SUMMER 2019"/>
    <s v="ACTIVE"/>
    <x v="121"/>
    <s v="DOLARES AMERICANOS / UNITED STATES DOLLAR"/>
    <s v="JUDITH ANN DEAL"/>
    <s v="HAWAII"/>
    <s v="ESTADOS UNIDOS EEUU"/>
    <n v="12"/>
    <n v="2019"/>
    <s v="SUMMER"/>
    <s v="SUMMER"/>
    <s v="SUMMER 2019"/>
    <s v="2018-2019"/>
    <n v="402"/>
    <x v="10"/>
  </r>
  <r>
    <x v="0"/>
    <n v="2019"/>
    <x v="8"/>
    <s v="AM"/>
    <s v="EEUU"/>
    <x v="0"/>
    <s v="SUMMER 2019"/>
    <s v="ACTIVE"/>
    <x v="87"/>
    <s v="DOLARES AMERICANOS / UNITED STATES DOLLAR"/>
    <s v="JUDITH ANN DEAL"/>
    <s v="HAWAII"/>
    <s v="ESTADOS UNIDOS EEUU"/>
    <n v="9"/>
    <n v="2019"/>
    <s v="SUMMER"/>
    <s v="SUMMER"/>
    <s v="SUMMER 2019"/>
    <s v="2018-2019"/>
    <n v="297"/>
    <x v="10"/>
  </r>
  <r>
    <x v="0"/>
    <n v="2019"/>
    <x v="8"/>
    <s v="AM"/>
    <s v="EEUU"/>
    <x v="0"/>
    <s v="SUMMER 2019"/>
    <s v="ACTIVE"/>
    <x v="5"/>
    <s v="DOLARES AMERICANOS / UNITED STATES DOLLAR"/>
    <s v="STEPHANIE VITALI"/>
    <s v="ONTARIO"/>
    <s v="CANADA"/>
    <n v="25"/>
    <n v="2019"/>
    <s v="SUMMER"/>
    <s v="SUMMER"/>
    <s v="SUMMER 2019"/>
    <s v="2018-2019"/>
    <n v="834"/>
    <x v="4"/>
  </r>
  <r>
    <x v="0"/>
    <n v="2019"/>
    <x v="8"/>
    <s v="AM"/>
    <s v="EEUU"/>
    <x v="0"/>
    <s v="SUMMER 2019"/>
    <s v="ACTIVE"/>
    <x v="124"/>
    <s v="DOLARES AMERICANOS / UNITED STATES DOLLAR"/>
    <s v="JUDITH ANN DEAL"/>
    <s v="HAWAII"/>
    <s v="ESTADOS UNIDOS EEUU"/>
    <n v="12"/>
    <n v="2019"/>
    <s v="SUMMER"/>
    <s v="SUMMER"/>
    <s v="SUMMER 2019"/>
    <s v="2018-2019"/>
    <n v="402"/>
    <x v="10"/>
  </r>
  <r>
    <x v="0"/>
    <n v="2019"/>
    <x v="8"/>
    <s v="AM"/>
    <s v="EEUU"/>
    <x v="0"/>
    <s v="SUMMER 2019"/>
    <s v="ACTIVE"/>
    <x v="45"/>
    <s v="DOLARES AMERICANOS / UNITED STATES DOLLAR"/>
    <s v="MIE MANNICHE"/>
    <s v="CALIFORNIA"/>
    <s v="ESTADOS UNIDOS EEUU"/>
    <n v="7"/>
    <n v="2019"/>
    <s v="SUMMER"/>
    <s v="SUMMER"/>
    <s v="SUMMER 2019"/>
    <s v="2018-2019"/>
    <n v="196"/>
    <x v="11"/>
  </r>
  <r>
    <x v="0"/>
    <n v="2019"/>
    <x v="8"/>
    <s v="AM"/>
    <s v="EEUU"/>
    <x v="0"/>
    <s v="SUMMER 2019"/>
    <s v="ACTIVE"/>
    <x v="47"/>
    <s v="DOLARES AMERICANOS / UNITED STATES DOLLAR"/>
    <s v="PHYLLIS POSNER"/>
    <s v="CALIFORNIA"/>
    <s v="ESTADOS UNIDOS EEUU"/>
    <n v="15"/>
    <n v="2019"/>
    <s v="SUMMER"/>
    <s v="SUMMER"/>
    <s v="SUMMER 2019"/>
    <s v="2018-2019"/>
    <n v="534"/>
    <x v="5"/>
  </r>
  <r>
    <x v="0"/>
    <n v="2019"/>
    <x v="8"/>
    <s v="AM"/>
    <s v="EEUU"/>
    <x v="0"/>
    <s v="SUMMER 2019"/>
    <s v="ACTIVE"/>
    <x v="53"/>
    <s v="DOLARES AMERICANOS / UNITED STATES DOLLAR"/>
    <s v="DENISE ARNETT"/>
    <s v="COLORADO"/>
    <s v="ESTADOS UNIDOS EEUU"/>
    <n v="29"/>
    <n v="2019"/>
    <s v="SUMMER"/>
    <s v="SUMMER"/>
    <s v="SUMMER 2019"/>
    <s v="2018-2019"/>
    <n v="871"/>
    <x v="14"/>
  </r>
  <r>
    <x v="0"/>
    <n v="2019"/>
    <x v="8"/>
    <s v="AM"/>
    <s v="EEUU"/>
    <x v="0"/>
    <s v="SUMMER 2019"/>
    <s v="ACTIVE"/>
    <x v="137"/>
    <s v="DOLARES AMERICANOS / UNITED STATES DOLLAR"/>
    <s v="HOLLY SALES INC."/>
    <s v="TENNESSEE"/>
    <s v="ESTADOS UNIDOS EEUU"/>
    <n v="26"/>
    <n v="2019"/>
    <s v="SUMMER"/>
    <s v="SUMMER"/>
    <s v="SUMMER 2019"/>
    <s v="2018-2019"/>
    <n v="806"/>
    <x v="8"/>
  </r>
  <r>
    <x v="0"/>
    <n v="2019"/>
    <x v="8"/>
    <s v="AM"/>
    <s v="EEUU"/>
    <x v="0"/>
    <s v="SUMMER 2019"/>
    <s v="ACTIVE"/>
    <x v="404"/>
    <s v="DOLAR CANADIENSE / CANADIAN DOLLAR"/>
    <s v="JULIE BERTRAND"/>
    <s v="QUEBEC"/>
    <s v="CANADA"/>
    <n v="63"/>
    <n v="2019"/>
    <s v="SUMMER"/>
    <s v="SUMMER"/>
    <s v="SUMMER 2019"/>
    <s v="2018-2019"/>
    <n v="1840.6469971544104"/>
    <x v="7"/>
  </r>
  <r>
    <x v="0"/>
    <n v="2019"/>
    <x v="8"/>
    <s v="AM"/>
    <s v="EEUU"/>
    <x v="0"/>
    <s v="SUMMER 2019"/>
    <s v="KIDS"/>
    <x v="99"/>
    <s v="DOLARES AMERICANOS / UNITED STATES DOLLAR"/>
    <s v="DENISE ARNETT"/>
    <s v="UTAH"/>
    <s v="ESTADOS UNIDOS EEUU"/>
    <n v="57"/>
    <n v="2019"/>
    <s v="SUMMER"/>
    <s v="SUMMER"/>
    <s v="SUMMER 2019"/>
    <s v="2018-2019"/>
    <n v="1779.3500000000001"/>
    <x v="14"/>
  </r>
  <r>
    <x v="0"/>
    <n v="2019"/>
    <x v="8"/>
    <s v="AM"/>
    <s v="EEUU"/>
    <x v="0"/>
    <s v="SUMMER 2019"/>
    <s v="KIDS"/>
    <x v="85"/>
    <s v="DOLARES AMERICANOS / UNITED STATES DOLLAR"/>
    <s v="JUDITH ANN DEAL"/>
    <s v="HAWAII"/>
    <s v="ESTADOS UNIDOS EEUU"/>
    <n v="26"/>
    <n v="2019"/>
    <s v="SUMMER"/>
    <s v="SUMMER"/>
    <s v="SUMMER 2019"/>
    <s v="2018-2019"/>
    <n v="881"/>
    <x v="10"/>
  </r>
  <r>
    <x v="0"/>
    <n v="2019"/>
    <x v="8"/>
    <s v="AM"/>
    <s v="EEUU"/>
    <x v="0"/>
    <s v="SUMMER 2019"/>
    <s v="KIDS"/>
    <x v="190"/>
    <s v="DOLARES AMERICANOS / UNITED STATES DOLLAR"/>
    <s v="LAURA BONG"/>
    <s v="LOUISIANA"/>
    <s v="ESTADOS UNIDOS EEUU"/>
    <n v="10"/>
    <n v="2019"/>
    <s v="SUMMER"/>
    <s v="SUMMER"/>
    <s v="SUMMER 2019"/>
    <s v="2018-2019"/>
    <n v="325"/>
    <x v="6"/>
  </r>
  <r>
    <x v="0"/>
    <n v="2019"/>
    <x v="8"/>
    <s v="AM"/>
    <s v="EEUU"/>
    <x v="0"/>
    <s v="SUMMER 2019"/>
    <s v="KIDS"/>
    <x v="191"/>
    <s v="DOLAR CANADIENSE / CANADIAN DOLLAR"/>
    <s v="JULIE BERTRAND"/>
    <s v="QUEBEC"/>
    <s v="CANADA"/>
    <n v="6"/>
    <n v="2019"/>
    <s v="SUMMER"/>
    <s v="SUMMER"/>
    <s v="SUMMER 2019"/>
    <s v="2018-2019"/>
    <n v="184.21446757525834"/>
    <x v="7"/>
  </r>
  <r>
    <x v="0"/>
    <n v="2019"/>
    <x v="8"/>
    <s v="AM"/>
    <s v="EEUU"/>
    <x v="0"/>
    <s v="SUMMER 2019"/>
    <s v="KIDS"/>
    <x v="304"/>
    <s v="DOLARES AMERICANOS / UNITED STATES DOLLAR"/>
    <s v="LAURA BONG"/>
    <s v="TEXAS"/>
    <s v="ESTADOS UNIDOS EEUU"/>
    <n v="104"/>
    <n v="2019"/>
    <s v="SUMMER"/>
    <s v="SUMMER"/>
    <s v="SUMMER 2019"/>
    <s v="2018-2019"/>
    <n v="3328"/>
    <x v="6"/>
  </r>
  <r>
    <x v="0"/>
    <n v="2019"/>
    <x v="8"/>
    <s v="AM"/>
    <s v="EEUU"/>
    <x v="0"/>
    <s v="SUMMER 2019"/>
    <s v="KIDS"/>
    <x v="194"/>
    <s v="DOLARES AMERICANOS / UNITED STATES DOLLAR"/>
    <s v="BILL MILLER AND COMPANY"/>
    <s v="FLORIDA"/>
    <s v="ESTADOS UNIDOS EEUU"/>
    <n v="7"/>
    <n v="2019"/>
    <s v="SUMMER"/>
    <s v="SUMMER"/>
    <s v="SUMMER 2019"/>
    <s v="2018-2019"/>
    <n v="228"/>
    <x v="2"/>
  </r>
  <r>
    <x v="0"/>
    <n v="2019"/>
    <x v="8"/>
    <s v="AM"/>
    <s v="EEUU"/>
    <x v="0"/>
    <s v="SUMMER 2019"/>
    <s v="KIDS"/>
    <x v="86"/>
    <s v="DOLARES AMERICANOS / UNITED STATES DOLLAR"/>
    <s v="JULIUS ORTIZ MALDONADO"/>
    <s v="PUERTO RICO"/>
    <s v="PUERTO RICO"/>
    <n v="261"/>
    <n v="2019"/>
    <s v="SUMMER"/>
    <s v="SUMMER"/>
    <s v="SUMMER 2019"/>
    <s v="2018-2019"/>
    <n v="8405"/>
    <x v="15"/>
  </r>
  <r>
    <x v="0"/>
    <n v="2019"/>
    <x v="8"/>
    <s v="AM"/>
    <s v="EEUU"/>
    <x v="0"/>
    <s v="SUMMER 2019"/>
    <s v="KIDS"/>
    <x v="87"/>
    <s v="DOLARES AMERICANOS / UNITED STATES DOLLAR"/>
    <s v="JUDITH ANN DEAL"/>
    <s v="HAWAII"/>
    <s v="ESTADOS UNIDOS EEUU"/>
    <n v="18"/>
    <n v="2019"/>
    <s v="SUMMER"/>
    <s v="SUMMER"/>
    <s v="SUMMER 2019"/>
    <s v="2018-2019"/>
    <n v="612"/>
    <x v="10"/>
  </r>
  <r>
    <x v="0"/>
    <n v="2019"/>
    <x v="8"/>
    <s v="AM"/>
    <s v="EEUU"/>
    <x v="0"/>
    <s v="SUMMER 2019"/>
    <s v="KIDS"/>
    <x v="5"/>
    <s v="DOLARES AMERICANOS / UNITED STATES DOLLAR"/>
    <s v="STEPHANIE VITALI"/>
    <s v="ONTARIO"/>
    <s v="CANADA"/>
    <n v="180"/>
    <n v="2019"/>
    <s v="SUMMER"/>
    <s v="SUMMER"/>
    <s v="SUMMER 2019"/>
    <s v="2018-2019"/>
    <n v="5829.5"/>
    <x v="4"/>
  </r>
  <r>
    <x v="0"/>
    <n v="2019"/>
    <x v="8"/>
    <s v="AM"/>
    <s v="EEUU"/>
    <x v="0"/>
    <s v="SUMMER 2019"/>
    <s v="KIDS"/>
    <x v="25"/>
    <s v="DOLARES AMERICANOS / UNITED STATES DOLLAR"/>
    <s v="JUDITH ANN DEAL"/>
    <s v="HAWAII"/>
    <s v="ESTADOS UNIDOS EEUU"/>
    <n v="90"/>
    <n v="2019"/>
    <s v="SUMMER"/>
    <s v="SUMMER"/>
    <s v="SUMMER 2019"/>
    <s v="2018-2019"/>
    <n v="2907.0000000000005"/>
    <x v="10"/>
  </r>
  <r>
    <x v="0"/>
    <n v="2019"/>
    <x v="8"/>
    <s v="AM"/>
    <s v="EEUU"/>
    <x v="0"/>
    <s v="SUMMER 2019"/>
    <s v="KIDS"/>
    <x v="156"/>
    <s v="DOLARES AMERICANOS / UNITED STATES DOLLAR"/>
    <s v="LAURA BONG"/>
    <s v="CALIFORNIA"/>
    <s v="ESTADOS UNIDOS EEUU"/>
    <n v="16"/>
    <n v="2019"/>
    <s v="SUMMER"/>
    <s v="SUMMER"/>
    <s v="SUMMER 2019"/>
    <s v="2018-2019"/>
    <n v="528"/>
    <x v="6"/>
  </r>
  <r>
    <x v="0"/>
    <n v="2019"/>
    <x v="8"/>
    <s v="AM"/>
    <s v="EEUU"/>
    <x v="0"/>
    <s v="SUMMER 2019"/>
    <s v="KIDS"/>
    <x v="19"/>
    <s v="DOLARES AMERICANOS / UNITED STATES DOLLAR"/>
    <s v="HOLLY SALES INC."/>
    <s v="OHIO"/>
    <s v="ESTADOS UNIDOS EEUU"/>
    <n v="1"/>
    <n v="2019"/>
    <s v="SUMMER"/>
    <s v="SUMMER"/>
    <s v="SUMMER 2019"/>
    <s v="2018-2019"/>
    <n v="34"/>
    <x v="8"/>
  </r>
  <r>
    <x v="0"/>
    <n v="2019"/>
    <x v="8"/>
    <s v="AM"/>
    <s v="EEUU"/>
    <x v="0"/>
    <s v="SUMMER 2019"/>
    <s v="KIDS"/>
    <x v="91"/>
    <s v="DOLARES AMERICANOS / UNITED STATES DOLLAR"/>
    <s v="JUDITH ANN DEAL"/>
    <s v="HAWAII"/>
    <s v="ESTADOS UNIDOS EEUU"/>
    <n v="26"/>
    <n v="2019"/>
    <s v="SUMMER"/>
    <s v="SUMMER"/>
    <s v="SUMMER 2019"/>
    <s v="2018-2019"/>
    <n v="815.5"/>
    <x v="10"/>
  </r>
  <r>
    <x v="0"/>
    <n v="2019"/>
    <x v="8"/>
    <s v="AM"/>
    <s v="EEUU"/>
    <x v="0"/>
    <s v="SUMMER 2019"/>
    <s v="KIDS"/>
    <x v="27"/>
    <s v="DOLARES AMERICANOS / UNITED STATES DOLLAR"/>
    <s v="HOLLY SALES INC."/>
    <s v="MINNESOTA"/>
    <s v="ESTADOS UNIDOS EEUU"/>
    <n v="5"/>
    <n v="2019"/>
    <s v="SUMMER"/>
    <s v="SUMMER"/>
    <s v="SUMMER 2019"/>
    <s v="2018-2019"/>
    <n v="165"/>
    <x v="8"/>
  </r>
  <r>
    <x v="0"/>
    <n v="2019"/>
    <x v="8"/>
    <s v="AM"/>
    <s v="EEUU"/>
    <x v="0"/>
    <s v="SUMMER 2019"/>
    <s v="KIDS"/>
    <x v="218"/>
    <s v="DOLARES AMERICANOS / UNITED STATES DOLLAR"/>
    <s v="ANITA M. HOPKINS"/>
    <s v="MARYLAND"/>
    <s v="ESTADOS UNIDOS EEUU"/>
    <n v="46"/>
    <n v="2019"/>
    <s v="SUMMER"/>
    <s v="SUMMER"/>
    <s v="SUMMER 2019"/>
    <s v="2018-2019"/>
    <n v="1462.5"/>
    <x v="1"/>
  </r>
  <r>
    <x v="0"/>
    <n v="2019"/>
    <x v="8"/>
    <s v="AM"/>
    <s v="EEUU"/>
    <x v="0"/>
    <s v="SUMMER 2019"/>
    <s v="KIDS"/>
    <x v="45"/>
    <s v="DOLARES AMERICANOS / UNITED STATES DOLLAR"/>
    <s v="MIE MANNICHE"/>
    <s v="CALIFORNIA"/>
    <s v="ESTADOS UNIDOS EEUU"/>
    <n v="11"/>
    <n v="2019"/>
    <s v="SUMMER"/>
    <s v="SUMMER"/>
    <s v="SUMMER 2019"/>
    <s v="2018-2019"/>
    <n v="374"/>
    <x v="11"/>
  </r>
  <r>
    <x v="0"/>
    <n v="2019"/>
    <x v="8"/>
    <s v="AM"/>
    <s v="EEUU"/>
    <x v="0"/>
    <s v="SUMMER 2019"/>
    <s v="KIDS"/>
    <x v="94"/>
    <s v="DOLARES AMERICANOS / UNITED STATES DOLLAR"/>
    <s v="BILL MILLER AND COMPANY"/>
    <s v="FLORIDA"/>
    <s v="ESTADOS UNIDOS EEUU"/>
    <n v="7"/>
    <n v="2019"/>
    <s v="SUMMER"/>
    <s v="SUMMER"/>
    <s v="SUMMER 2019"/>
    <s v="2018-2019"/>
    <n v="228"/>
    <x v="2"/>
  </r>
  <r>
    <x v="0"/>
    <n v="2019"/>
    <x v="8"/>
    <s v="AM"/>
    <s v="EEUU"/>
    <x v="0"/>
    <s v="SUMMER 2019"/>
    <s v="KIDS"/>
    <x v="409"/>
    <s v="DOLARES AMERICANOS / UNITED STATES DOLLAR"/>
    <s v="BILL MILLER AND COMPANY"/>
    <s v="FLORIDA"/>
    <s v="ESTADOS UNIDOS EEUU"/>
    <n v="30"/>
    <n v="2019"/>
    <s v="SUMMER"/>
    <s v="SUMMER"/>
    <s v="SUMMER 2019"/>
    <s v="2018-2019"/>
    <n v="990"/>
    <x v="2"/>
  </r>
  <r>
    <x v="0"/>
    <n v="2019"/>
    <x v="8"/>
    <s v="AM"/>
    <s v="EEUU"/>
    <x v="0"/>
    <s v="SUMMER 2019"/>
    <s v="KIDS"/>
    <x v="96"/>
    <s v="DOLARES AMERICANOS / UNITED STATES DOLLAR"/>
    <s v="JULIUS ORTIZ MALDONADO"/>
    <s v="PUERTO RICO"/>
    <s v="PUERTO RICO"/>
    <n v="7"/>
    <n v="2019"/>
    <s v="SUMMER"/>
    <s v="SUMMER"/>
    <s v="SUMMER 2019"/>
    <s v="2018-2019"/>
    <n v="214.5"/>
    <x v="15"/>
  </r>
  <r>
    <x v="0"/>
    <n v="2019"/>
    <x v="8"/>
    <s v="AM"/>
    <s v="EEUU"/>
    <x v="0"/>
    <s v="SUMMER 2019"/>
    <s v="KIDS"/>
    <x v="346"/>
    <s v="DOLARES AMERICANOS / UNITED STATES DOLLAR"/>
    <s v="LAURA BONG"/>
    <s v="TEXAS"/>
    <s v="ESTADOS UNIDOS EEUU"/>
    <n v="14"/>
    <n v="2019"/>
    <s v="SUMMER"/>
    <s v="SUMMER"/>
    <s v="SUMMER 2019"/>
    <s v="2018-2019"/>
    <n v="441"/>
    <x v="6"/>
  </r>
  <r>
    <x v="0"/>
    <n v="2019"/>
    <x v="8"/>
    <s v="AM"/>
    <s v="EEUU"/>
    <x v="0"/>
    <s v="SUMMER 2019"/>
    <s v="KIDS"/>
    <x v="242"/>
    <s v="DOLARES AMERICANOS / UNITED STATES DOLLAR"/>
    <s v="JULIUS ORTIZ MALDONADO"/>
    <s v="PUERTO RICO"/>
    <s v="PUERTO RICO"/>
    <n v="22"/>
    <n v="2019"/>
    <s v="SUMMER"/>
    <s v="SUMMER"/>
    <s v="SUMMER 2019"/>
    <s v="2018-2019"/>
    <n v="724"/>
    <x v="15"/>
  </r>
  <r>
    <x v="0"/>
    <n v="2019"/>
    <x v="8"/>
    <s v="AM"/>
    <s v="EEUU"/>
    <x v="0"/>
    <s v="SUMMER 2019"/>
    <s v="KIDS"/>
    <x v="258"/>
    <s v="DOLARES AMERICANOS / UNITED STATES DOLLAR"/>
    <s v="LAURA BONG"/>
    <s v="TEXAS"/>
    <s v="ESTADOS UNIDOS EEUU"/>
    <n v="8"/>
    <n v="2019"/>
    <s v="SUMMER"/>
    <s v="SUMMER"/>
    <s v="SUMMER 2019"/>
    <s v="2018-2019"/>
    <n v="256"/>
    <x v="6"/>
  </r>
  <r>
    <x v="0"/>
    <n v="2019"/>
    <x v="8"/>
    <s v="AM"/>
    <s v="EEUU"/>
    <x v="0"/>
    <s v="SUMMER 2019"/>
    <s v="KIDS"/>
    <x v="348"/>
    <s v="DOLARES AMERICANOS / UNITED STATES DOLLAR"/>
    <s v="LAURA BONG"/>
    <s v="LOUISIANA"/>
    <s v="ESTADOS UNIDOS EEUU"/>
    <n v="34"/>
    <n v="2019"/>
    <s v="SUMMER"/>
    <s v="SUMMER"/>
    <s v="SUMMER 2019"/>
    <s v="2018-2019"/>
    <n v="1107"/>
    <x v="6"/>
  </r>
  <r>
    <x v="0"/>
    <n v="2019"/>
    <x v="8"/>
    <s v="AM"/>
    <s v="EEUU"/>
    <x v="0"/>
    <s v="SUMMER 2019"/>
    <s v="KIDS"/>
    <x v="181"/>
    <s v="DOLARES AMERICANOS / UNITED STATES DOLLAR"/>
    <s v="PHYLLIS POSNER"/>
    <s v="NEW MEXICO"/>
    <s v="ESTADOS UNIDOS EEUU"/>
    <n v="25"/>
    <n v="2019"/>
    <s v="SUMMER"/>
    <s v="SUMMER"/>
    <s v="SUMMER 2019"/>
    <s v="2018-2019"/>
    <n v="818.5"/>
    <x v="5"/>
  </r>
  <r>
    <x v="0"/>
    <n v="2019"/>
    <x v="8"/>
    <s v="AM"/>
    <s v="EEUU"/>
    <x v="0"/>
    <s v="SUMMER 2019"/>
    <s v="KIDS"/>
    <x v="300"/>
    <s v="DOLARES AMERICANOS / UNITED STATES DOLLAR"/>
    <s v="HOLLY SALES INC."/>
    <s v="OHIO"/>
    <s v="ESTADOS UNIDOS EEUU"/>
    <n v="13"/>
    <n v="2019"/>
    <s v="SUMMER"/>
    <s v="SUMMER"/>
    <s v="SUMMER 2019"/>
    <s v="2018-2019"/>
    <n v="411"/>
    <x v="8"/>
  </r>
  <r>
    <x v="0"/>
    <n v="2019"/>
    <x v="8"/>
    <s v="AM"/>
    <s v="EEUU"/>
    <x v="0"/>
    <s v="SUMMER 2019"/>
    <s v="KIDS"/>
    <x v="350"/>
    <s v="DOLARES AMERICANOS / UNITED STATES DOLLAR"/>
    <s v="LAURA BONG"/>
    <s v="MISSISSIPPI"/>
    <s v="ESTADOS UNIDOS EEUU"/>
    <n v="20"/>
    <n v="2019"/>
    <s v="SUMMER"/>
    <s v="SUMMER"/>
    <s v="SUMMER 2019"/>
    <s v="2018-2019"/>
    <n v="644"/>
    <x v="6"/>
  </r>
  <r>
    <x v="0"/>
    <n v="2019"/>
    <x v="8"/>
    <s v="AM"/>
    <s v="EEUU"/>
    <x v="0"/>
    <s v="SUMMER 2019"/>
    <s v="KIDS"/>
    <x v="418"/>
    <s v="DOLARES AMERICANOS / UNITED STATES DOLLAR"/>
    <s v="LAURA BONG"/>
    <s v="MISSISSIPPI"/>
    <s v="ESTADOS UNIDOS EEUU"/>
    <n v="29"/>
    <n v="2019"/>
    <s v="SUMMER"/>
    <s v="SUMMER"/>
    <s v="SUMMER 2019"/>
    <s v="2018-2019"/>
    <n v="888.5"/>
    <x v="6"/>
  </r>
  <r>
    <x v="0"/>
    <n v="2019"/>
    <x v="8"/>
    <s v="AM"/>
    <s v="EEUU"/>
    <x v="0"/>
    <s v="SUMMER 2019"/>
    <s v="KIDS"/>
    <x v="403"/>
    <s v="DOLARES AMERICANOS / UNITED STATES DOLLAR"/>
    <s v="BILL MILLER AND COMPANY"/>
    <s v="FLORIDA"/>
    <s v="ESTADOS UNIDOS EEUU"/>
    <n v="15"/>
    <n v="2019"/>
    <s v="SUMMER"/>
    <s v="SUMMER"/>
    <s v="SUMMER 2019"/>
    <s v="2018-2019"/>
    <n v="500"/>
    <x v="2"/>
  </r>
  <r>
    <x v="0"/>
    <n v="2019"/>
    <x v="8"/>
    <s v="AM"/>
    <s v="EEUU"/>
    <x v="0"/>
    <s v="SUMMER 2019"/>
    <s v="KIDS"/>
    <x v="401"/>
    <s v="DOLARES AMERICANOS / UNITED STATES DOLLAR"/>
    <s v="PAIGE ALYSE STRAUGHAN"/>
    <s v="NEVADA"/>
    <s v="ESTADOS UNIDOS EEUU"/>
    <n v="291"/>
    <n v="2019"/>
    <s v="SUMMER"/>
    <s v="SUMMER"/>
    <s v="SUMMER 2019"/>
    <s v="2018-2019"/>
    <n v="8941.81"/>
    <x v="0"/>
  </r>
  <r>
    <x v="0"/>
    <n v="2019"/>
    <x v="8"/>
    <s v="AM"/>
    <s v="EEUU"/>
    <x v="0"/>
    <s v="SUMMER 2019"/>
    <s v="KIDS"/>
    <x v="417"/>
    <s v="DOLARES AMERICANOS / UNITED STATES DOLLAR"/>
    <s v="LAURA BONG"/>
    <s v="TEXAS"/>
    <s v="ESTADOS UNIDOS EEUU"/>
    <n v="4"/>
    <n v="2019"/>
    <s v="SUMMER"/>
    <s v="SUMMER"/>
    <s v="SUMMER 2019"/>
    <s v="2018-2019"/>
    <n v="128"/>
    <x v="6"/>
  </r>
  <r>
    <x v="0"/>
    <n v="2019"/>
    <x v="8"/>
    <s v="AM"/>
    <s v="EEUU"/>
    <x v="0"/>
    <s v="SUMMER 2019"/>
    <s v="TRUNKS"/>
    <x v="0"/>
    <s v="DOLARES AMERICANOS / UNITED STATES DOLLAR"/>
    <s v="PAIGE ALYSE STRAUGHAN"/>
    <s v="GEORGIA"/>
    <s v="ESTADOS UNIDOS EEUU"/>
    <n v="30"/>
    <n v="2019"/>
    <s v="SUMMER"/>
    <s v="SUMMER"/>
    <s v="SUMMER 2019"/>
    <s v="2018-2019"/>
    <n v="992.20000000000061"/>
    <x v="0"/>
  </r>
  <r>
    <x v="0"/>
    <n v="2019"/>
    <x v="8"/>
    <s v="AM"/>
    <s v="EEUU"/>
    <x v="0"/>
    <s v="SUMMER 2019"/>
    <s v="TRUNKS"/>
    <x v="54"/>
    <s v="DOLAR CANADIENSE / CANADIAN DOLLAR"/>
    <s v="JULIE BERTRAND"/>
    <s v="QUEBEC"/>
    <s v="CANADA"/>
    <n v="9"/>
    <n v="2019"/>
    <s v="SUMMER"/>
    <s v="SUMMER"/>
    <s v="SUMMER 2019"/>
    <s v="2018-2019"/>
    <n v="363.93589935599823"/>
    <x v="7"/>
  </r>
  <r>
    <x v="0"/>
    <n v="2019"/>
    <x v="8"/>
    <s v="AM"/>
    <s v="EEUU"/>
    <x v="0"/>
    <s v="SUMMER 2019"/>
    <s v="TRUNKS"/>
    <x v="191"/>
    <s v="DOLAR CANADIENSE / CANADIAN DOLLAR"/>
    <s v="JULIE BERTRAND"/>
    <s v="QUEBEC"/>
    <s v="CANADA"/>
    <n v="4"/>
    <n v="2019"/>
    <s v="SUMMER"/>
    <s v="SUMMER"/>
    <s v="SUMMER 2019"/>
    <s v="2018-2019"/>
    <n v="131.79571663920925"/>
    <x v="7"/>
  </r>
  <r>
    <x v="0"/>
    <n v="2019"/>
    <x v="8"/>
    <s v="AM"/>
    <s v="EEUU"/>
    <x v="0"/>
    <s v="SUMMER 2019"/>
    <s v="TRUNKS"/>
    <x v="5"/>
    <s v="DOLARES AMERICANOS / UNITED STATES DOLLAR"/>
    <s v="STEPHANIE VITALI"/>
    <s v="ONTARIO"/>
    <s v="CANADA"/>
    <n v="25"/>
    <n v="2019"/>
    <s v="SUMMER"/>
    <s v="SUMMER"/>
    <s v="SUMMER 2019"/>
    <s v="2018-2019"/>
    <n v="910.5"/>
    <x v="4"/>
  </r>
  <r>
    <x v="0"/>
    <n v="2019"/>
    <x v="8"/>
    <s v="AM"/>
    <s v="EEUU"/>
    <x v="0"/>
    <s v="SUMMER 2019"/>
    <s v="TRUNKS"/>
    <x v="156"/>
    <s v="DOLARES AMERICANOS / UNITED STATES DOLLAR"/>
    <s v="LAURA BONG"/>
    <s v="CALIFORNIA"/>
    <s v="ESTADOS UNIDOS EEUU"/>
    <n v="20"/>
    <n v="2019"/>
    <s v="SUMMER"/>
    <s v="SUMMER"/>
    <s v="SUMMER 2019"/>
    <s v="2018-2019"/>
    <n v="540"/>
    <x v="6"/>
  </r>
  <r>
    <x v="0"/>
    <n v="2019"/>
    <x v="8"/>
    <s v="AM"/>
    <s v="EEUU"/>
    <x v="0"/>
    <s v="SUMMER 2019"/>
    <s v="TRUNKS"/>
    <x v="311"/>
    <s v="DOLARES AMERICANOS / UNITED STATES DOLLAR"/>
    <s v="DENISE ARNETT"/>
    <s v="COLORADO"/>
    <s v="ESTADOS UNIDOS EEUU"/>
    <n v="8"/>
    <n v="2019"/>
    <s v="SUMMER"/>
    <s v="SUMMER"/>
    <s v="SUMMER 2019"/>
    <s v="2018-2019"/>
    <n v="276"/>
    <x v="14"/>
  </r>
  <r>
    <x v="0"/>
    <n v="2019"/>
    <x v="8"/>
    <s v="AM"/>
    <s v="EEUU"/>
    <x v="0"/>
    <s v="SUMMER 2019"/>
    <s v="TRUNKS"/>
    <x v="150"/>
    <s v="DOLAR CANADIENSE / CANADIAN DOLLAR"/>
    <s v="SHOUTOUTAGENCY"/>
    <s v="BRITISH COLUMBIA"/>
    <s v="CANADA"/>
    <n v="2"/>
    <n v="2019"/>
    <s v="SUMMER"/>
    <s v="SUMMER"/>
    <s v="SUMMER 2019"/>
    <s v="2018-2019"/>
    <n v="56.162947431481214"/>
    <x v="3"/>
  </r>
  <r>
    <x v="0"/>
    <n v="2019"/>
    <x v="8"/>
    <s v="AM"/>
    <s v="EEUU"/>
    <x v="0"/>
    <s v="SUMMER 2019"/>
    <s v="TRUNKS"/>
    <x v="398"/>
    <s v="DOLARES AMERICANOS / UNITED STATES DOLLAR"/>
    <s v="LAURA BONG"/>
    <s v="NEVADA"/>
    <s v="ESTADOS UNIDOS EEUU"/>
    <n v="37"/>
    <n v="2019"/>
    <s v="SUMMER"/>
    <s v="SUMMER"/>
    <s v="SUMMER 2019"/>
    <s v="2018-2019"/>
    <n v="1364.5"/>
    <x v="6"/>
  </r>
  <r>
    <x v="0"/>
    <n v="2019"/>
    <x v="8"/>
    <s v="AM"/>
    <s v="EEUU"/>
    <x v="0"/>
    <s v="SUMMER 2019"/>
    <s v="TRUNKS"/>
    <x v="403"/>
    <s v="DOLARES AMERICANOS / UNITED STATES DOLLAR"/>
    <s v="BILL MILLER AND COMPANY"/>
    <s v="FLORIDA"/>
    <s v="ESTADOS UNIDOS EEUU"/>
    <n v="26"/>
    <n v="2019"/>
    <s v="SUMMER"/>
    <s v="SUMMER"/>
    <s v="SUMMER 2019"/>
    <s v="2018-2019"/>
    <n v="717"/>
    <x v="2"/>
  </r>
  <r>
    <x v="0"/>
    <n v="2019"/>
    <x v="8"/>
    <s v="AM"/>
    <s v="EEUU"/>
    <x v="0"/>
    <s v="SUMMER 2019"/>
    <s v="TRUNKS"/>
    <x v="383"/>
    <s v="DOLARES AMERICANOS / UNITED STATES DOLLAR"/>
    <s v="PAIGE ALYSE STRAUGHAN"/>
    <s v="WASHINGTON"/>
    <s v="ESTADOS UNIDOS EEUU"/>
    <n v="78"/>
    <n v="2019"/>
    <s v="SUMMER"/>
    <s v="SUMMER"/>
    <s v="SUMMER 2019"/>
    <s v="2018-2019"/>
    <n v="2522.7599999999998"/>
    <x v="0"/>
  </r>
  <r>
    <x v="0"/>
    <n v="2019"/>
    <x v="8"/>
    <s v="AM"/>
    <s v="EEUU"/>
    <x v="0"/>
    <s v="SUMMER 2019"/>
    <s v="BEACHWEAR"/>
    <x v="268"/>
    <s v="DOLARES AMERICANOS / UNITED STATES DOLLAR"/>
    <s v="LAURA BONG"/>
    <s v="TEXAS"/>
    <s v="ESTADOS UNIDOS EEUU"/>
    <n v="7"/>
    <n v="2019"/>
    <s v="SUMMER"/>
    <s v="SUMMER"/>
    <s v="SUMMER 2019"/>
    <s v="2018-2019"/>
    <n v="287"/>
    <x v="6"/>
  </r>
  <r>
    <x v="0"/>
    <n v="2019"/>
    <x v="8"/>
    <s v="AM"/>
    <s v="EEUU"/>
    <x v="0"/>
    <s v="SUMMER 2019"/>
    <s v="BEACHWEAR"/>
    <x v="84"/>
    <s v="DOLARES AMERICANOS / UNITED STATES DOLLAR"/>
    <s v="BILL MILLER AND COMPANY"/>
    <s v="FLORIDA"/>
    <s v="ESTADOS UNIDOS EEUU"/>
    <n v="4"/>
    <n v="2019"/>
    <s v="SUMMER"/>
    <s v="SUMMER"/>
    <s v="SUMMER 2019"/>
    <s v="2018-2019"/>
    <n v="132"/>
    <x v="2"/>
  </r>
  <r>
    <x v="0"/>
    <n v="2019"/>
    <x v="8"/>
    <s v="AM"/>
    <s v="EEUU"/>
    <x v="0"/>
    <s v="SUMMER 2019"/>
    <s v="BEACHWEAR"/>
    <x v="99"/>
    <s v="DOLARES AMERICANOS / UNITED STATES DOLLAR"/>
    <s v="DENISE ARNETT"/>
    <s v="UTAH"/>
    <s v="ESTADOS UNIDOS EEUU"/>
    <n v="22"/>
    <n v="2019"/>
    <s v="SUMMER"/>
    <s v="SUMMER"/>
    <s v="SUMMER 2019"/>
    <s v="2018-2019"/>
    <n v="898.69999999999982"/>
    <x v="14"/>
  </r>
  <r>
    <x v="0"/>
    <n v="2019"/>
    <x v="8"/>
    <s v="AM"/>
    <s v="EEUU"/>
    <x v="0"/>
    <s v="SUMMER 2019"/>
    <s v="BEACHWEAR"/>
    <x v="54"/>
    <s v="DOLAR CANADIENSE / CANADIAN DOLLAR"/>
    <s v="JULIE BERTRAND"/>
    <s v="QUEBEC"/>
    <s v="CANADA"/>
    <n v="3"/>
    <n v="2019"/>
    <s v="SUMMER"/>
    <s v="SUMMER"/>
    <s v="SUMMER 2019"/>
    <s v="2018-2019"/>
    <n v="116.81893065748091"/>
    <x v="7"/>
  </r>
  <r>
    <x v="0"/>
    <n v="2019"/>
    <x v="8"/>
    <s v="AM"/>
    <s v="EEUU"/>
    <x v="0"/>
    <s v="SUMMER 2019"/>
    <s v="BEACHWEAR"/>
    <x v="85"/>
    <s v="DOLARES AMERICANOS / UNITED STATES DOLLAR"/>
    <s v="JUDITH ANN DEAL"/>
    <s v="HAWAII"/>
    <s v="ESTADOS UNIDOS EEUU"/>
    <n v="6"/>
    <n v="2019"/>
    <s v="SUMMER"/>
    <s v="SUMMER"/>
    <s v="SUMMER 2019"/>
    <s v="2018-2019"/>
    <n v="254"/>
    <x v="10"/>
  </r>
  <r>
    <x v="0"/>
    <n v="2019"/>
    <x v="8"/>
    <s v="AM"/>
    <s v="EEUU"/>
    <x v="0"/>
    <s v="SUMMER 2019"/>
    <s v="BEACHWEAR"/>
    <x v="23"/>
    <s v="DOLARES AMERICANOS / UNITED STATES DOLLAR"/>
    <s v="ANITA M. HOPKINS"/>
    <s v="WISCONSIN"/>
    <s v="ESTADOS UNIDOS EEUU"/>
    <n v="37"/>
    <n v="2019"/>
    <s v="SUMMER"/>
    <s v="SUMMER"/>
    <s v="SUMMER 2019"/>
    <s v="2018-2019"/>
    <n v="1395.6399999999999"/>
    <x v="1"/>
  </r>
  <r>
    <x v="0"/>
    <n v="2019"/>
    <x v="8"/>
    <s v="AM"/>
    <s v="EEUU"/>
    <x v="0"/>
    <s v="SUMMER 2019"/>
    <s v="BEACHWEAR"/>
    <x v="192"/>
    <s v="DOLARES AMERICANOS / UNITED STATES DOLLAR"/>
    <s v="BILL MILLER AND COMPANY"/>
    <s v="VIRGIN ISLANDS"/>
    <s v="ESTADOS UNIDOS EEUU"/>
    <n v="8"/>
    <n v="2019"/>
    <s v="SUMMER"/>
    <s v="SUMMER"/>
    <s v="SUMMER 2019"/>
    <s v="2018-2019"/>
    <n v="275.2"/>
    <x v="2"/>
  </r>
  <r>
    <x v="0"/>
    <n v="2019"/>
    <x v="8"/>
    <s v="AM"/>
    <s v="EEUU"/>
    <x v="0"/>
    <s v="SUMMER 2019"/>
    <s v="BEACHWEAR"/>
    <x v="118"/>
    <s v="DOLARES AMERICANOS / UNITED STATES DOLLAR"/>
    <s v="JULIUS ORTIZ MALDONADO"/>
    <s v="FLORIDA"/>
    <s v="ESTADOS UNIDOS EEUU"/>
    <n v="2"/>
    <n v="2019"/>
    <s v="SUMMER"/>
    <s v="SUMMER"/>
    <s v="SUMMER 2019"/>
    <s v="2018-2019"/>
    <n v="108"/>
    <x v="15"/>
  </r>
  <r>
    <x v="0"/>
    <n v="2019"/>
    <x v="8"/>
    <s v="AM"/>
    <s v="EEUU"/>
    <x v="0"/>
    <s v="SUMMER 2019"/>
    <s v="BEACHWEAR"/>
    <x v="304"/>
    <s v="DOLARES AMERICANOS / UNITED STATES DOLLAR"/>
    <s v="LAURA BONG"/>
    <s v="TEXAS"/>
    <s v="ESTADOS UNIDOS EEUU"/>
    <n v="9"/>
    <n v="2019"/>
    <s v="SUMMER"/>
    <s v="SUMMER"/>
    <s v="SUMMER 2019"/>
    <s v="2018-2019"/>
    <n v="321"/>
    <x v="6"/>
  </r>
  <r>
    <x v="0"/>
    <n v="2019"/>
    <x v="8"/>
    <s v="AM"/>
    <s v="EEUU"/>
    <x v="0"/>
    <s v="SUMMER 2019"/>
    <s v="BEACHWEAR"/>
    <x v="48"/>
    <s v="DOLARES AMERICANOS / UNITED STATES DOLLAR"/>
    <s v="PHYLLIS POSNER"/>
    <s v="CALIFORNIA"/>
    <s v="ESTADOS UNIDOS EEUU"/>
    <n v="220"/>
    <n v="2019"/>
    <s v="SUMMER"/>
    <s v="SUMMER"/>
    <s v="SUMMER 2019"/>
    <s v="2018-2019"/>
    <n v="7233.5999999999995"/>
    <x v="5"/>
  </r>
  <r>
    <x v="0"/>
    <n v="2019"/>
    <x v="8"/>
    <s v="AM"/>
    <s v="EEUU"/>
    <x v="0"/>
    <s v="SUMMER 2019"/>
    <s v="BEACHWEAR"/>
    <x v="86"/>
    <s v="DOLARES AMERICANOS / UNITED STATES DOLLAR"/>
    <s v="JULIUS ORTIZ MALDONADO"/>
    <s v="PUERTO RICO"/>
    <s v="PUERTO RICO"/>
    <n v="17"/>
    <n v="2019"/>
    <s v="SUMMER"/>
    <s v="SUMMER"/>
    <s v="SUMMER 2019"/>
    <s v="2018-2019"/>
    <n v="606"/>
    <x v="15"/>
  </r>
  <r>
    <x v="0"/>
    <n v="2019"/>
    <x v="8"/>
    <s v="AM"/>
    <s v="EEUU"/>
    <x v="0"/>
    <s v="SUMMER 2019"/>
    <s v="BEACHWEAR"/>
    <x v="155"/>
    <s v="DOLARES AMERICANOS / UNITED STATES DOLLAR"/>
    <s v="BILL MILLER AND COMPANY"/>
    <s v="FLORIDA"/>
    <s v="ESTADOS UNIDOS EEUU"/>
    <n v="7"/>
    <n v="2019"/>
    <s v="SUMMER"/>
    <s v="SUMMER"/>
    <s v="SUMMER 2019"/>
    <s v="2018-2019"/>
    <n v="301"/>
    <x v="2"/>
  </r>
  <r>
    <x v="0"/>
    <n v="2019"/>
    <x v="8"/>
    <s v="AM"/>
    <s v="EEUU"/>
    <x v="0"/>
    <s v="SUMMER 2019"/>
    <s v="BEACHWEAR"/>
    <x v="121"/>
    <s v="DOLARES AMERICANOS / UNITED STATES DOLLAR"/>
    <s v="JUDITH ANN DEAL"/>
    <s v="HAWAII"/>
    <s v="ESTADOS UNIDOS EEUU"/>
    <n v="16"/>
    <n v="2019"/>
    <s v="SUMMER"/>
    <s v="SUMMER"/>
    <s v="SUMMER 2019"/>
    <s v="2018-2019"/>
    <n v="631"/>
    <x v="10"/>
  </r>
  <r>
    <x v="0"/>
    <n v="2019"/>
    <x v="8"/>
    <s v="AM"/>
    <s v="EEUU"/>
    <x v="0"/>
    <s v="SUMMER 2019"/>
    <s v="BEACHWEAR"/>
    <x v="5"/>
    <s v="DOLARES AMERICANOS / UNITED STATES DOLLAR"/>
    <s v="STEPHANIE VITALI"/>
    <s v="ONTARIO"/>
    <s v="CANADA"/>
    <n v="108"/>
    <n v="2019"/>
    <s v="SUMMER"/>
    <s v="SUMMER"/>
    <s v="SUMMER 2019"/>
    <s v="2018-2019"/>
    <n v="4643"/>
    <x v="4"/>
  </r>
  <r>
    <x v="0"/>
    <n v="2019"/>
    <x v="8"/>
    <s v="AM"/>
    <s v="EEUU"/>
    <x v="0"/>
    <s v="SUMMER 2019"/>
    <s v="BEACHWEAR"/>
    <x v="122"/>
    <s v="DOLARES AMERICANOS / UNITED STATES DOLLAR"/>
    <s v="BILL MILLER AND COMPANY"/>
    <s v="FLORIDA"/>
    <s v="ESTADOS UNIDOS EEUU"/>
    <n v="27"/>
    <n v="2019"/>
    <s v="SUMMER"/>
    <s v="SUMMER"/>
    <s v="SUMMER 2019"/>
    <s v="2018-2019"/>
    <n v="1142"/>
    <x v="2"/>
  </r>
  <r>
    <x v="0"/>
    <n v="2019"/>
    <x v="8"/>
    <s v="AM"/>
    <s v="EEUU"/>
    <x v="0"/>
    <s v="SUMMER 2019"/>
    <s v="BEACHWEAR"/>
    <x v="25"/>
    <s v="DOLARES AMERICANOS / UNITED STATES DOLLAR"/>
    <s v="JUDITH ANN DEAL"/>
    <s v="HAWAII"/>
    <s v="ESTADOS UNIDOS EEUU"/>
    <n v="63"/>
    <n v="2019"/>
    <s v="SUMMER"/>
    <s v="SUMMER"/>
    <s v="SUMMER 2019"/>
    <s v="2018-2019"/>
    <n v="2560.2499999999995"/>
    <x v="10"/>
  </r>
  <r>
    <x v="0"/>
    <n v="2019"/>
    <x v="8"/>
    <s v="AM"/>
    <s v="EEUU"/>
    <x v="0"/>
    <s v="SUMMER 2019"/>
    <s v="BEACHWEAR"/>
    <x v="123"/>
    <s v="DOLARES AMERICANOS / UNITED STATES DOLLAR"/>
    <s v="JUDITH ANN DEAL"/>
    <s v="HAWAII"/>
    <s v="ESTADOS UNIDOS EEUU"/>
    <n v="3"/>
    <n v="2019"/>
    <s v="SUMMER"/>
    <s v="SUMMER"/>
    <s v="SUMMER 2019"/>
    <s v="2018-2019"/>
    <n v="99"/>
    <x v="10"/>
  </r>
  <r>
    <x v="0"/>
    <n v="2019"/>
    <x v="8"/>
    <s v="AM"/>
    <s v="EEUU"/>
    <x v="0"/>
    <s v="SUMMER 2019"/>
    <s v="BEACHWEAR"/>
    <x v="233"/>
    <s v="DOLARES AMERICANOS / UNITED STATES DOLLAR"/>
    <s v="HOLLY SALES INC."/>
    <s v="MINNESOTA"/>
    <s v="ESTADOS UNIDOS EEUU"/>
    <n v="29"/>
    <n v="2019"/>
    <s v="SUMMER"/>
    <s v="SUMMER"/>
    <s v="SUMMER 2019"/>
    <s v="2018-2019"/>
    <n v="1307"/>
    <x v="8"/>
  </r>
  <r>
    <x v="0"/>
    <n v="2019"/>
    <x v="8"/>
    <s v="AM"/>
    <s v="EEUU"/>
    <x v="0"/>
    <s v="SUMMER 2019"/>
    <s v="BEACHWEAR"/>
    <x v="88"/>
    <s v="DOLARES AMERICANOS / UNITED STATES DOLLAR"/>
    <s v="BILL MILLER AND COMPANY"/>
    <s v="FLORIDA"/>
    <s v="ESTADOS UNIDOS EEUU"/>
    <n v="4"/>
    <n v="2019"/>
    <s v="SUMMER"/>
    <s v="SUMMER"/>
    <s v="SUMMER 2019"/>
    <s v="2018-2019"/>
    <n v="186"/>
    <x v="2"/>
  </r>
  <r>
    <x v="0"/>
    <n v="2019"/>
    <x v="8"/>
    <s v="AM"/>
    <s v="EEUU"/>
    <x v="0"/>
    <s v="SUMMER 2019"/>
    <s v="BEACHWEAR"/>
    <x v="55"/>
    <s v="DOLARES AMERICANOS / UNITED STATES DOLLAR"/>
    <s v="PAIGE ALYSE STRAUGHAN"/>
    <s v="WASHINGTON"/>
    <s v="ESTADOS UNIDOS EEUU"/>
    <n v="490"/>
    <n v="2019"/>
    <s v="SUMMER"/>
    <s v="SUMMER"/>
    <s v="SUMMER 2019"/>
    <s v="2018-2019"/>
    <n v="20010.000000000011"/>
    <x v="0"/>
  </r>
  <r>
    <x v="0"/>
    <n v="2019"/>
    <x v="8"/>
    <s v="AM"/>
    <s v="EEUU"/>
    <x v="0"/>
    <s v="SUMMER 2019"/>
    <s v="BEACHWEAR"/>
    <x v="156"/>
    <s v="DOLARES AMERICANOS / UNITED STATES DOLLAR"/>
    <s v="LAURA BONG"/>
    <s v="CALIFORNIA"/>
    <s v="ESTADOS UNIDOS EEUU"/>
    <n v="5"/>
    <n v="2019"/>
    <s v="SUMMER"/>
    <s v="SUMMER"/>
    <s v="SUMMER 2019"/>
    <s v="2018-2019"/>
    <n v="235"/>
    <x v="6"/>
  </r>
  <r>
    <x v="0"/>
    <n v="2019"/>
    <x v="8"/>
    <s v="AM"/>
    <s v="EEUU"/>
    <x v="0"/>
    <s v="SUMMER 2019"/>
    <s v="BEACHWEAR"/>
    <x v="124"/>
    <s v="DOLARES AMERICANOS / UNITED STATES DOLLAR"/>
    <s v="JUDITH ANN DEAL"/>
    <s v="HAWAII"/>
    <s v="ESTADOS UNIDOS EEUU"/>
    <n v="40"/>
    <n v="2019"/>
    <s v="SUMMER"/>
    <s v="SUMMER"/>
    <s v="SUMMER 2019"/>
    <s v="2018-2019"/>
    <n v="1671"/>
    <x v="10"/>
  </r>
  <r>
    <x v="0"/>
    <n v="2019"/>
    <x v="8"/>
    <s v="AM"/>
    <s v="EEUU"/>
    <x v="0"/>
    <s v="SUMMER 2019"/>
    <s v="BEACHWEAR"/>
    <x v="358"/>
    <s v="DOLARES AMERICANOS / UNITED STATES DOLLAR"/>
    <s v="BILL MILLER AND COMPANY"/>
    <s v="FLORIDA"/>
    <s v="ESTADOS UNIDOS EEUU"/>
    <n v="4"/>
    <n v="2019"/>
    <s v="SUMMER"/>
    <s v="SUMMER"/>
    <s v="SUMMER 2019"/>
    <s v="2018-2019"/>
    <n v="132"/>
    <x v="2"/>
  </r>
  <r>
    <x v="0"/>
    <n v="2019"/>
    <x v="8"/>
    <s v="AM"/>
    <s v="EEUU"/>
    <x v="0"/>
    <s v="SUMMER 2019"/>
    <s v="BEACHWEAR"/>
    <x v="196"/>
    <s v="DOLARES AMERICANOS / UNITED STATES DOLLAR"/>
    <s v="BILL MILLER AND COMPANY"/>
    <s v="ALABAMA"/>
    <s v="ESTADOS UNIDOS EEUU"/>
    <n v="3"/>
    <n v="2019"/>
    <s v="SUMMER"/>
    <s v="SUMMER"/>
    <s v="SUMMER 2019"/>
    <s v="2018-2019"/>
    <n v="99"/>
    <x v="2"/>
  </r>
  <r>
    <x v="0"/>
    <n v="2019"/>
    <x v="8"/>
    <s v="AM"/>
    <s v="EEUU"/>
    <x v="0"/>
    <s v="SUMMER 2019"/>
    <s v="BEACHWEAR"/>
    <x v="26"/>
    <s v="DOLARES AMERICANOS / UNITED STATES DOLLAR"/>
    <s v="BILL MILLER AND COMPANY"/>
    <s v="FLORIDA"/>
    <s v="ESTADOS UNIDOS EEUU"/>
    <n v="4"/>
    <n v="2019"/>
    <s v="SUMMER"/>
    <s v="SUMMER"/>
    <s v="SUMMER 2019"/>
    <s v="2018-2019"/>
    <n v="132"/>
    <x v="2"/>
  </r>
  <r>
    <x v="0"/>
    <n v="2019"/>
    <x v="8"/>
    <s v="AM"/>
    <s v="EEUU"/>
    <x v="0"/>
    <s v="SUMMER 2019"/>
    <s v="BEACHWEAR"/>
    <x v="19"/>
    <s v="DOLARES AMERICANOS / UNITED STATES DOLLAR"/>
    <s v="HOLLY SALES INC."/>
    <s v="OHIO"/>
    <s v="ESTADOS UNIDOS EEUU"/>
    <n v="4"/>
    <n v="2019"/>
    <s v="SUMMER"/>
    <s v="SUMMER"/>
    <s v="SUMMER 2019"/>
    <s v="2018-2019"/>
    <n v="198"/>
    <x v="8"/>
  </r>
  <r>
    <x v="0"/>
    <n v="2019"/>
    <x v="8"/>
    <s v="AM"/>
    <s v="EEUU"/>
    <x v="0"/>
    <s v="SUMMER 2019"/>
    <s v="BEACHWEAR"/>
    <x v="27"/>
    <s v="DOLARES AMERICANOS / UNITED STATES DOLLAR"/>
    <s v="HOLLY SALES INC."/>
    <s v="MINNESOTA"/>
    <s v="ESTADOS UNIDOS EEUU"/>
    <n v="12"/>
    <n v="2019"/>
    <s v="SUMMER"/>
    <s v="SUMMER"/>
    <s v="SUMMER 2019"/>
    <s v="2018-2019"/>
    <n v="510"/>
    <x v="8"/>
  </r>
  <r>
    <x v="0"/>
    <n v="2019"/>
    <x v="8"/>
    <s v="AM"/>
    <s v="EEUU"/>
    <x v="0"/>
    <s v="SUMMER 2019"/>
    <s v="BEACHWEAR"/>
    <x v="234"/>
    <s v="DOLARES AMERICANOS / UNITED STATES DOLLAR"/>
    <s v="BILL MILLER AND COMPANY"/>
    <s v="FLORIDA"/>
    <s v="ESTADOS UNIDOS EEUU"/>
    <n v="2"/>
    <n v="2019"/>
    <s v="SUMMER"/>
    <s v="SUMMER"/>
    <s v="SUMMER 2019"/>
    <s v="2018-2019"/>
    <n v="86"/>
    <x v="2"/>
  </r>
  <r>
    <x v="0"/>
    <n v="2019"/>
    <x v="8"/>
    <s v="AM"/>
    <s v="EEUU"/>
    <x v="0"/>
    <s v="SUMMER 2019"/>
    <s v="BEACHWEAR"/>
    <x v="318"/>
    <s v="DOLAR CANADIENSE / CANADIAN DOLLAR"/>
    <s v="JULIE BERTRAND"/>
    <s v="QUEBEC"/>
    <s v="CANADA"/>
    <n v="3"/>
    <n v="2019"/>
    <s v="SUMMER"/>
    <s v="SUMMER"/>
    <s v="SUMMER 2019"/>
    <s v="2018-2019"/>
    <n v="149.01902051819678"/>
    <x v="7"/>
  </r>
  <r>
    <x v="0"/>
    <n v="2019"/>
    <x v="8"/>
    <s v="AM"/>
    <s v="EEUU"/>
    <x v="0"/>
    <s v="SUMMER 2019"/>
    <s v="BEACHWEAR"/>
    <x v="115"/>
    <s v="DOLARES AMERICANOS / UNITED STATES DOLLAR"/>
    <s v="HOLLY SALES INC."/>
    <s v="MINNESOTA"/>
    <s v="ESTADOS UNIDOS EEUU"/>
    <n v="2"/>
    <n v="2019"/>
    <s v="SUMMER"/>
    <s v="SUMMER"/>
    <s v="SUMMER 2019"/>
    <s v="2018-2019"/>
    <n v="86"/>
    <x v="8"/>
  </r>
  <r>
    <x v="0"/>
    <n v="2019"/>
    <x v="8"/>
    <s v="AM"/>
    <s v="EEUU"/>
    <x v="0"/>
    <s v="SUMMER 2019"/>
    <s v="BEACHWEAR"/>
    <x v="127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258"/>
    <x v="2"/>
  </r>
  <r>
    <x v="0"/>
    <n v="2019"/>
    <x v="8"/>
    <s v="AM"/>
    <s v="EEUU"/>
    <x v="0"/>
    <s v="SUMMER 2019"/>
    <s v="BEACHWEAR"/>
    <x v="92"/>
    <s v="DOLARES AMERICANOS / UNITED STATES DOLLAR"/>
    <s v="BILL MILLER AND COMPANY"/>
    <s v="FLORIDA"/>
    <s v="ESTADOS UNIDOS EEUU"/>
    <n v="5"/>
    <n v="2019"/>
    <s v="SUMMER"/>
    <s v="SUMMER"/>
    <s v="SUMMER 2019"/>
    <s v="2018-2019"/>
    <n v="195"/>
    <x v="2"/>
  </r>
  <r>
    <x v="0"/>
    <n v="2019"/>
    <x v="8"/>
    <s v="AM"/>
    <s v="EEUU"/>
    <x v="0"/>
    <s v="SUMMER 2019"/>
    <s v="BEACHWEAR"/>
    <x v="72"/>
    <s v="DOLARES AMERICANOS / UNITED STATES DOLLAR"/>
    <s v="PAIGE ALYSE STRAUGHAN"/>
    <s v="ONTARIO"/>
    <s v="CANADA"/>
    <n v="67"/>
    <n v="2019"/>
    <s v="SUMMER"/>
    <s v="SUMMER"/>
    <s v="SUMMER 2019"/>
    <s v="2018-2019"/>
    <n v="2780.2400000000002"/>
    <x v="0"/>
  </r>
  <r>
    <x v="0"/>
    <n v="2019"/>
    <x v="8"/>
    <s v="AM"/>
    <s v="EEUU"/>
    <x v="0"/>
    <s v="SUMMER 2019"/>
    <s v="BEACHWEAR"/>
    <x v="94"/>
    <s v="DOLARES AMERICANOS / UNITED STATES DOLLAR"/>
    <s v="BILL MILLER AND COMPANY"/>
    <s v="FLORIDA"/>
    <s v="ESTADOS UNIDOS EEUU"/>
    <n v="10"/>
    <n v="2019"/>
    <s v="SUMMER"/>
    <s v="SUMMER"/>
    <s v="SUMMER 2019"/>
    <s v="2018-2019"/>
    <n v="449"/>
    <x v="2"/>
  </r>
  <r>
    <x v="0"/>
    <n v="2019"/>
    <x v="8"/>
    <s v="AM"/>
    <s v="EEUU"/>
    <x v="0"/>
    <s v="SUMMER 2019"/>
    <s v="BEACHWEAR"/>
    <x v="409"/>
    <s v="DOLARES AMERICANOS / UNITED STATES DOLLAR"/>
    <s v="BILL MILLER AND COMPANY"/>
    <s v="FLORIDA"/>
    <s v="ESTADOS UNIDOS EEUU"/>
    <n v="34"/>
    <n v="2019"/>
    <s v="SUMMER"/>
    <s v="SUMMER"/>
    <s v="SUMMER 2019"/>
    <s v="2018-2019"/>
    <n v="1547"/>
    <x v="2"/>
  </r>
  <r>
    <x v="0"/>
    <n v="2019"/>
    <x v="8"/>
    <s v="AM"/>
    <s v="EEUU"/>
    <x v="0"/>
    <s v="SUMMER 2019"/>
    <s v="BEACHWEAR"/>
    <x v="163"/>
    <s v="DOLARES AMERICANOS / UNITED STATES DOLLAR"/>
    <s v="BILL MILLER AND COMPANY"/>
    <s v="FLORIDA"/>
    <s v="ESTADOS UNIDOS EEUU"/>
    <n v="4"/>
    <n v="2019"/>
    <s v="SUMMER"/>
    <s v="SUMMER"/>
    <s v="SUMMER 2019"/>
    <s v="2018-2019"/>
    <n v="162"/>
    <x v="2"/>
  </r>
  <r>
    <x v="0"/>
    <n v="2019"/>
    <x v="8"/>
    <s v="AM"/>
    <s v="EEUU"/>
    <x v="0"/>
    <s v="SUMMER 2019"/>
    <s v="BEACHWEAR"/>
    <x v="96"/>
    <s v="DOLARES AMERICANOS / UNITED STATES DOLLAR"/>
    <s v="JULIUS ORTIZ MALDONADO"/>
    <s v="PUERTO RICO"/>
    <s v="PUERTO RICO"/>
    <n v="1"/>
    <n v="2019"/>
    <s v="SUMMER"/>
    <s v="SUMMER"/>
    <s v="SUMMER 2019"/>
    <s v="2018-2019"/>
    <n v="54"/>
    <x v="15"/>
  </r>
  <r>
    <x v="0"/>
    <n v="2019"/>
    <x v="8"/>
    <s v="AM"/>
    <s v="EEUU"/>
    <x v="0"/>
    <s v="SUMMER 2019"/>
    <s v="BEACHWEAR"/>
    <x v="285"/>
    <s v="DOLARES AMERICANOS / UNITED STATES DOLLAR"/>
    <s v="JULIUS ORTIZ MALDONADO"/>
    <s v="PUERTO RICO"/>
    <s v="PUERTO RICO"/>
    <n v="52"/>
    <n v="2019"/>
    <s v="SUMMER"/>
    <s v="SUMMER"/>
    <s v="SUMMER 2019"/>
    <s v="2018-2019"/>
    <n v="2347"/>
    <x v="15"/>
  </r>
  <r>
    <x v="0"/>
    <n v="2019"/>
    <x v="8"/>
    <s v="AM"/>
    <s v="EEUU"/>
    <x v="0"/>
    <s v="SUMMER 2019"/>
    <s v="BEACHWEAR"/>
    <x v="168"/>
    <s v="DOLARES AMERICANOS / UNITED STATES DOLLAR"/>
    <s v="BILL MILLER AND COMPANY"/>
    <s v="FLORIDA"/>
    <s v="ESTADOS UNIDOS EEUU"/>
    <n v="5"/>
    <n v="2019"/>
    <s v="SUMMER"/>
    <s v="SUMMER"/>
    <s v="SUMMER 2019"/>
    <s v="2018-2019"/>
    <n v="215"/>
    <x v="2"/>
  </r>
  <r>
    <x v="0"/>
    <n v="2019"/>
    <x v="8"/>
    <s v="AM"/>
    <s v="EEUU"/>
    <x v="0"/>
    <s v="SUMMER 2019"/>
    <s v="BEACHWEAR"/>
    <x v="321"/>
    <s v="DOLARES AMERICANOS / UNITED STATES DOLLAR"/>
    <s v="LAURA BONG"/>
    <s v="TEXAS"/>
    <s v="ESTADOS UNIDOS EEUU"/>
    <n v="6"/>
    <n v="2019"/>
    <s v="SUMMER"/>
    <s v="SUMMER"/>
    <s v="SUMMER 2019"/>
    <s v="2018-2019"/>
    <n v="246"/>
    <x v="6"/>
  </r>
  <r>
    <x v="0"/>
    <n v="2019"/>
    <x v="8"/>
    <s v="AM"/>
    <s v="EEUU"/>
    <x v="0"/>
    <s v="SUMMER 2019"/>
    <s v="BEACHWEAR"/>
    <x v="244"/>
    <s v="DOLARES AMERICANOS / UNITED STATES DOLLAR"/>
    <s v="ANITA M. HOPKINS"/>
    <s v="NEW JERSEY"/>
    <s v="ESTADOS UNIDOS EEUU"/>
    <n v="3"/>
    <n v="2019"/>
    <s v="SUMMER"/>
    <s v="SUMMER"/>
    <s v="SUMMER 2019"/>
    <s v="2018-2019"/>
    <n v="123"/>
    <x v="1"/>
  </r>
  <r>
    <x v="0"/>
    <n v="2019"/>
    <x v="8"/>
    <s v="AM"/>
    <s v="EEUU"/>
    <x v="0"/>
    <s v="SUMMER 2019"/>
    <s v="BEACHWEAR"/>
    <x v="258"/>
    <s v="DOLARES AMERICANOS / UNITED STATES DOLLAR"/>
    <s v="LAURA BONG"/>
    <s v="TEXAS"/>
    <s v="ESTADOS UNIDOS EEUU"/>
    <n v="6"/>
    <n v="2019"/>
    <s v="SUMMER"/>
    <s v="SUMMER"/>
    <s v="SUMMER 2019"/>
    <s v="2018-2019"/>
    <n v="246"/>
    <x v="6"/>
  </r>
  <r>
    <x v="0"/>
    <n v="2019"/>
    <x v="8"/>
    <s v="AM"/>
    <s v="EEUU"/>
    <x v="0"/>
    <s v="SUMMER 2019"/>
    <s v="BEACHWEAR"/>
    <x v="411"/>
    <s v="DOLARES AMERICANOS / UNITED STATES DOLLAR"/>
    <s v="BILL MILLER AND COMPANY"/>
    <s v="FLORIDA"/>
    <s v="ESTADOS UNIDOS EEUU"/>
    <n v="7"/>
    <n v="2019"/>
    <s v="SUMMER"/>
    <s v="SUMMER"/>
    <s v="SUMMER 2019"/>
    <s v="2018-2019"/>
    <n v="271"/>
    <x v="2"/>
  </r>
  <r>
    <x v="0"/>
    <n v="2019"/>
    <x v="8"/>
    <s v="AM"/>
    <s v="EEUU"/>
    <x v="0"/>
    <s v="SUMMER 2019"/>
    <s v="BEACHWEAR"/>
    <x v="245"/>
    <s v="DOLAR CANADIENSE / CANADIAN DOLLAR"/>
    <s v="STEPHANIE VITALI"/>
    <s v="ONTARIO"/>
    <s v="CANADA"/>
    <n v="6"/>
    <n v="2019"/>
    <s v="SUMMER"/>
    <s v="SUMMER"/>
    <s v="SUMMER 2019"/>
    <s v="2018-2019"/>
    <n v="238.13089710948032"/>
    <x v="4"/>
  </r>
  <r>
    <x v="0"/>
    <n v="2019"/>
    <x v="8"/>
    <s v="AM"/>
    <s v="EEUU"/>
    <x v="0"/>
    <s v="SUMMER 2019"/>
    <s v="BEACHWEAR"/>
    <x v="78"/>
    <s v="DOLARES AMERICANOS / UNITED STATES DOLLAR"/>
    <s v="MIE MANNICHE"/>
    <s v="CALIFORNIA"/>
    <s v="ESTADOS UNIDOS EEUU"/>
    <n v="3"/>
    <n v="2019"/>
    <s v="SUMMER"/>
    <s v="SUMMER"/>
    <s v="SUMMER 2019"/>
    <s v="2018-2019"/>
    <n v="99"/>
    <x v="11"/>
  </r>
  <r>
    <x v="0"/>
    <n v="2019"/>
    <x v="8"/>
    <s v="AM"/>
    <s v="EEUU"/>
    <x v="0"/>
    <s v="SUMMER 2019"/>
    <s v="BEACHWEAR"/>
    <x v="413"/>
    <s v="DOLARES AMERICANOS / UNITED STATES DOLLAR"/>
    <s v="ANITA M. HOPKINS"/>
    <s v="NEW JERSEY"/>
    <s v="ESTADOS UNIDOS EEUU"/>
    <n v="7"/>
    <n v="2019"/>
    <s v="SUMMER"/>
    <s v="SUMMER"/>
    <s v="SUMMER 2019"/>
    <s v="2018-2019"/>
    <n v="231"/>
    <x v="1"/>
  </r>
  <r>
    <x v="0"/>
    <n v="2019"/>
    <x v="8"/>
    <s v="AM"/>
    <s v="EEUU"/>
    <x v="0"/>
    <s v="SUMMER 2019"/>
    <s v="BEACHWEAR"/>
    <x v="80"/>
    <s v="DOLAR CANADIENSE / CANADIAN DOLLAR"/>
    <s v="STEPHANIE VITALI"/>
    <s v="ONTARIO"/>
    <s v="CANADA"/>
    <n v="4"/>
    <n v="2019"/>
    <s v="SUMMER"/>
    <s v="SUMMER"/>
    <s v="SUMMER 2019"/>
    <s v="2018-2019"/>
    <n v="179.72143178073986"/>
    <x v="4"/>
  </r>
  <r>
    <x v="0"/>
    <n v="2019"/>
    <x v="8"/>
    <s v="AM"/>
    <s v="EEUU"/>
    <x v="0"/>
    <s v="SUMMER 2019"/>
    <s v="BEACHWEAR"/>
    <x v="61"/>
    <s v="DOLARES AMERICANOS / UNITED STATES DOLLAR"/>
    <s v="DENISE ARNETT"/>
    <s v="COLORADO"/>
    <s v="ESTADOS UNIDOS EEUU"/>
    <n v="3"/>
    <n v="2019"/>
    <s v="SUMMER"/>
    <s v="SUMMER"/>
    <s v="SUMMER 2019"/>
    <s v="2018-2019"/>
    <n v="144"/>
    <x v="14"/>
  </r>
  <r>
    <x v="0"/>
    <n v="2019"/>
    <x v="8"/>
    <s v="AM"/>
    <s v="EEUU"/>
    <x v="0"/>
    <s v="SUMMER 2019"/>
    <s v="BEACHWEAR"/>
    <x v="150"/>
    <s v="DOLAR CANADIENSE / CANADIAN DOLLAR"/>
    <s v="SHOUTOUTAGENCY"/>
    <s v="BRITISH COLUMBIA"/>
    <s v="CANADA"/>
    <n v="1"/>
    <n v="2019"/>
    <s v="SUMMER"/>
    <s v="SUMMER"/>
    <s v="SUMMER 2019"/>
    <s v="2018-2019"/>
    <n v="45.679197244271386"/>
    <x v="3"/>
  </r>
  <r>
    <x v="0"/>
    <n v="2019"/>
    <x v="8"/>
    <s v="AM"/>
    <s v="EEUU"/>
    <x v="0"/>
    <s v="SUMMER 2019"/>
    <s v="BEACHWEAR"/>
    <x v="64"/>
    <s v="DOLARES AMERICANOS / UNITED STATES DOLLAR"/>
    <s v="LAURA BONG"/>
    <s v="LOUISIANA"/>
    <s v="ESTADOS UNIDOS EEUU"/>
    <n v="1"/>
    <n v="2019"/>
    <s v="SUMMER"/>
    <s v="SUMMER"/>
    <s v="SUMMER 2019"/>
    <s v="2018-2019"/>
    <n v="41"/>
    <x v="6"/>
  </r>
  <r>
    <x v="0"/>
    <n v="2019"/>
    <x v="8"/>
    <s v="AM"/>
    <s v="EEUU"/>
    <x v="0"/>
    <s v="SUMMER 2019"/>
    <s v="BEACHWEAR"/>
    <x v="67"/>
    <s v="DOLARES AMERICANOS / UNITED STATES DOLLAR"/>
    <s v="DENISE ARNETT"/>
    <s v="COLORADO"/>
    <s v="ESTADOS UNIDOS EEUU"/>
    <n v="3"/>
    <n v="2019"/>
    <s v="SUMMER"/>
    <s v="SUMMER"/>
    <s v="SUMMER 2019"/>
    <s v="2018-2019"/>
    <n v="144"/>
    <x v="14"/>
  </r>
  <r>
    <x v="0"/>
    <n v="2019"/>
    <x v="8"/>
    <s v="AM"/>
    <s v="EEUU"/>
    <x v="0"/>
    <s v="SUMMER 2019"/>
    <s v="BEACHWEAR"/>
    <x v="70"/>
    <s v="DOLARES AMERICANOS / UNITED STATES DOLLAR"/>
    <s v="DENISE ARNETT"/>
    <s v="COLORADO"/>
    <s v="ESTADOS UNIDOS EEUU"/>
    <n v="3"/>
    <n v="2019"/>
    <s v="SUMMER"/>
    <s v="SUMMER"/>
    <s v="SUMMER 2019"/>
    <s v="2018-2019"/>
    <n v="144"/>
    <x v="14"/>
  </r>
  <r>
    <x v="0"/>
    <n v="2019"/>
    <x v="8"/>
    <s v="AM"/>
    <s v="EEUU"/>
    <x v="0"/>
    <s v="SUMMER 2019"/>
    <s v="BEACHWEAR"/>
    <x v="172"/>
    <s v="DOLARES AMERICANOS / UNITED STATES DOLLAR"/>
    <s v="DENISE ARNETT"/>
    <s v="COLORADO"/>
    <s v="ESTADOS UNIDOS EEUU"/>
    <n v="6"/>
    <n v="2019"/>
    <s v="SUMMER"/>
    <s v="SUMMER"/>
    <s v="SUMMER 2019"/>
    <s v="2018-2019"/>
    <n v="246"/>
    <x v="14"/>
  </r>
  <r>
    <x v="0"/>
    <n v="2019"/>
    <x v="8"/>
    <s v="AM"/>
    <s v="EEUU"/>
    <x v="0"/>
    <s v="SUMMER 2019"/>
    <s v="BEACHWEAR"/>
    <x v="215"/>
    <s v="DOLARES AMERICANOS / UNITED STATES DOLLAR"/>
    <s v="BILL MILLER AND COMPANY"/>
    <s v="FLORIDA"/>
    <s v="ESTADOS UNIDOS EEUU"/>
    <n v="21"/>
    <n v="2019"/>
    <s v="SUMMER"/>
    <s v="SUMMER"/>
    <s v="SUMMER 2019"/>
    <s v="2018-2019"/>
    <n v="798"/>
    <x v="2"/>
  </r>
  <r>
    <x v="0"/>
    <n v="2019"/>
    <x v="8"/>
    <s v="AM"/>
    <s v="EEUU"/>
    <x v="0"/>
    <s v="SUMMER 2019"/>
    <s v="BEACHWEAR"/>
    <x v="403"/>
    <s v="DOLARES AMERICANOS / UNITED STATES DOLLAR"/>
    <s v="BILL MILLER AND COMPANY"/>
    <s v="FLORIDA"/>
    <s v="ESTADOS UNIDOS EEUU"/>
    <n v="7"/>
    <n v="2019"/>
    <s v="SUMMER"/>
    <s v="SUMMER"/>
    <s v="SUMMER 2019"/>
    <s v="2018-2019"/>
    <n v="301"/>
    <x v="2"/>
  </r>
  <r>
    <x v="0"/>
    <n v="2019"/>
    <x v="8"/>
    <s v="AM"/>
    <s v="EEUU"/>
    <x v="0"/>
    <s v="SUMMER 2019"/>
    <s v="BEACHWEAR"/>
    <x v="401"/>
    <s v="DOLARES AMERICANOS / UNITED STATES DOLLAR"/>
    <s v="PAIGE ALYSE STRAUGHAN"/>
    <s v="NEVADA"/>
    <s v="ESTADOS UNIDOS EEUU"/>
    <n v="25"/>
    <n v="2019"/>
    <s v="SUMMER"/>
    <s v="SUMMER"/>
    <s v="SUMMER 2019"/>
    <s v="2018-2019"/>
    <n v="902"/>
    <x v="0"/>
  </r>
  <r>
    <x v="0"/>
    <n v="2019"/>
    <x v="8"/>
    <s v="AM"/>
    <s v="EEUU"/>
    <x v="0"/>
    <s v="SUMMER 2019"/>
    <s v="BEACHWEAR"/>
    <x v="405"/>
    <s v="DOLARES AMERICANOS / UNITED STATES DOLLAR"/>
    <s v="MIE MANNICHE"/>
    <s v="CALIFORNIA"/>
    <s v="ESTADOS UNIDOS EEUU"/>
    <n v="6"/>
    <n v="2019"/>
    <s v="SUMMER"/>
    <s v="SUMMER"/>
    <s v="SUMMER 2019"/>
    <s v="2018-2019"/>
    <n v="252"/>
    <x v="11"/>
  </r>
  <r>
    <x v="0"/>
    <n v="2019"/>
    <x v="8"/>
    <s v="AM"/>
    <s v="EEUU"/>
    <x v="0"/>
    <s v="SUMMER 2019"/>
    <s v="BEACHWEAR"/>
    <x v="402"/>
    <s v="DOLARES AMERICANOS / UNITED STATES DOLLAR"/>
    <s v="LAURA BONG"/>
    <s v="MISSISSIPPI"/>
    <s v="ESTADOS UNIDOS EEUU"/>
    <n v="1"/>
    <n v="2019"/>
    <s v="SUMMER"/>
    <s v="SUMMER"/>
    <s v="SUMMER 2019"/>
    <s v="2018-2019"/>
    <n v="41"/>
    <x v="6"/>
  </r>
  <r>
    <x v="0"/>
    <n v="2019"/>
    <x v="8"/>
    <s v="AM"/>
    <s v="EEUU"/>
    <x v="0"/>
    <s v="SUMMER 2019"/>
    <s v="BEACHWEAR"/>
    <x v="417"/>
    <s v="DOLARES AMERICANOS / UNITED STATES DOLLAR"/>
    <s v="LAURA BONG"/>
    <s v="TEXAS"/>
    <s v="ESTADOS UNIDOS EEUU"/>
    <n v="11"/>
    <n v="2019"/>
    <s v="SUMMER"/>
    <s v="SUMMER"/>
    <s v="SUMMER 2019"/>
    <s v="2018-2019"/>
    <n v="449"/>
    <x v="6"/>
  </r>
  <r>
    <x v="0"/>
    <n v="2019"/>
    <x v="8"/>
    <s v="AM"/>
    <s v="EEUU"/>
    <x v="0"/>
    <s v="SUMMER 2019"/>
    <s v="BEACHWEAR"/>
    <x v="404"/>
    <s v="DOLAR CANADIENSE / CANADIAN DOLLAR"/>
    <s v="JULIE BERTRAND"/>
    <s v="QUEBEC"/>
    <s v="CANADA"/>
    <n v="5"/>
    <n v="2019"/>
    <s v="SUMMER"/>
    <s v="SUMMER"/>
    <s v="SUMMER 2019"/>
    <s v="2018-2019"/>
    <n v="173.7307173880485"/>
    <x v="7"/>
  </r>
  <r>
    <x v="0"/>
    <n v="2019"/>
    <x v="8"/>
    <s v="AM"/>
    <s v="EEUU"/>
    <x v="0"/>
    <s v="SMU SPRING 19"/>
    <s v="ACCESSORIES"/>
    <x v="265"/>
    <s v="DOLARES AMERICANOS / UNITED STATES DOLLAR"/>
    <s v="ANITA M. HOPKINS"/>
    <s v="OHIO"/>
    <s v="ESTADOS UNIDOS EEUU"/>
    <n v="220"/>
    <n v="0"/>
    <s v="COLECCIONES PASADAS"/>
    <s v="COLECCIONES PASADAS"/>
    <s v="COLECCIONES PASADAS"/>
    <s v="2018-2019"/>
    <n v="2200"/>
    <x v="1"/>
  </r>
  <r>
    <x v="0"/>
    <n v="2019"/>
    <x v="8"/>
    <s v="AM"/>
    <s v="EEUU"/>
    <x v="0"/>
    <s v="SMU SPRING 19"/>
    <s v="KIDS"/>
    <x v="265"/>
    <s v="DOLARES AMERICANOS / UNITED STATES DOLLAR"/>
    <s v="ANITA M. HOPKINS"/>
    <s v="OHIO"/>
    <s v="ESTADOS UNIDOS EEUU"/>
    <n v="404"/>
    <n v="0"/>
    <s v="COLECCIONES PASADAS"/>
    <s v="COLECCIONES PASADAS"/>
    <s v="COLECCIONES PASADAS"/>
    <s v="2018-2019"/>
    <n v="13121"/>
    <x v="1"/>
  </r>
  <r>
    <x v="0"/>
    <n v="2019"/>
    <x v="8"/>
    <s v="AM"/>
    <s v="EEUU"/>
    <x v="0"/>
    <s v="SMU SUMMER 19"/>
    <s v="SWIMWEAR"/>
    <x v="89"/>
    <s v="DOLARES AMERICANOS / UNITED STATES DOLLAR"/>
    <s v="BILL MILLER AND COMPANY"/>
    <s v="FLORIDA"/>
    <s v="ESTADOS UNIDOS EEUU"/>
    <n v="243"/>
    <n v="0"/>
    <s v="COLECCIONES PASADAS"/>
    <s v="COLECCIONES PASADAS"/>
    <s v="COLECCIONES PASADAS"/>
    <s v="2018-2019"/>
    <n v="6735.9599999999946"/>
    <x v="2"/>
  </r>
  <r>
    <x v="0"/>
    <n v="2019"/>
    <x v="8"/>
    <s v="AM"/>
    <s v="EEUU"/>
    <x v="0"/>
    <s v="SMU SUMMER 19"/>
    <s v="SWIMWEAR"/>
    <x v="89"/>
    <s v="DOLARES AMERICANOS / UNITED STATES DOLLAR"/>
    <s v="BILL MILLER AND COMPANY"/>
    <s v="PUERTO RICO"/>
    <s v="PUERTO RICO"/>
    <n v="9"/>
    <n v="0"/>
    <s v="COLECCIONES PASADAS"/>
    <s v="COLECCIONES PASADAS"/>
    <s v="COLECCIONES PASADAS"/>
    <s v="2018-2019"/>
    <n v="249.48"/>
    <x v="2"/>
  </r>
  <r>
    <x v="0"/>
    <n v="2019"/>
    <x v="8"/>
    <s v="AM"/>
    <s v="EEUU"/>
    <x v="0"/>
    <s v="HIGH SUMMER 2019"/>
    <s v="SWIMWEAR"/>
    <x v="416"/>
    <s v="DOLARES AMERICANOS / UNITED STATES DOLLAR"/>
    <s v="LAURA BONG"/>
    <s v="TEXAS"/>
    <s v="ESTADOS UNIDOS EEUU"/>
    <n v="38"/>
    <n v="2019"/>
    <s v="HIGH SUMMER"/>
    <s v="HIGH SUMMER"/>
    <s v="HIGH SUMMER 2019"/>
    <s v="2018-2019"/>
    <n v="1178"/>
    <x v="6"/>
  </r>
  <r>
    <x v="0"/>
    <n v="2019"/>
    <x v="8"/>
    <s v="AM"/>
    <s v="EEUU"/>
    <x v="0"/>
    <s v="HIGH SUMMER 2019"/>
    <s v="BEACHWEAR"/>
    <x v="416"/>
    <s v="DOLARES AMERICANOS / UNITED STATES DOLLAR"/>
    <s v="LAURA BONG"/>
    <s v="TEXAS"/>
    <s v="ESTADOS UNIDOS EEUU"/>
    <n v="22"/>
    <n v="2019"/>
    <s v="HIGH SUMMER"/>
    <s v="HIGH SUMMER"/>
    <s v="HIGH SUMMER 2019"/>
    <s v="2018-2019"/>
    <n v="902"/>
    <x v="6"/>
  </r>
  <r>
    <x v="0"/>
    <n v="2019"/>
    <x v="8"/>
    <s v="AM"/>
    <s v="EEUU"/>
    <x v="0"/>
    <s v="HOLIDAY 2019"/>
    <s v="ACTIVE"/>
    <x v="175"/>
    <s v="DOLARES AMERICANOS / UNITED STATES DOLLAR"/>
    <s v="KELLY MICHELLE ELLINGSON"/>
    <s v="QUEBEC"/>
    <s v="CANADA"/>
    <n v="19"/>
    <n v="2019"/>
    <s v="HOLIDAY"/>
    <s v="HOLIDAY"/>
    <s v="HOLIDAY 2019"/>
    <s v="2018-2019"/>
    <n v="207"/>
    <x v="9"/>
  </r>
  <r>
    <x v="0"/>
    <n v="2019"/>
    <x v="8"/>
    <s v="AM"/>
    <s v="EEUU"/>
    <x v="0"/>
    <s v="HOLIDAY 2019"/>
    <s v="ACTIVE"/>
    <x v="176"/>
    <s v="DOLARES AMERICANOS / UNITED STATES DOLLAR"/>
    <s v="KELLY MICHELLE ELLINGSON"/>
    <s v="ONTARIO"/>
    <s v="CANADA"/>
    <n v="19"/>
    <n v="2019"/>
    <s v="HOLIDAY"/>
    <s v="HOLIDAY"/>
    <s v="HOLIDAY 2019"/>
    <s v="2018-2019"/>
    <n v="201"/>
    <x v="9"/>
  </r>
  <r>
    <x v="0"/>
    <n v="2019"/>
    <x v="8"/>
    <s v="AM"/>
    <s v="EEUU"/>
    <x v="0"/>
    <s v="HOLIDAY 2019"/>
    <s v="ACTIVE"/>
    <x v="140"/>
    <s v="DOLARES AMERICANOS / UNITED STATES DOLLAR"/>
    <s v="KELLY MICHELLE ELLINGSON"/>
    <s v="MINNESOTA"/>
    <s v="ESTADOS UNIDOS EEUU"/>
    <n v="18"/>
    <n v="2019"/>
    <s v="HOLIDAY"/>
    <s v="HOLIDAY"/>
    <s v="HOLIDAY 2019"/>
    <s v="2018-2019"/>
    <n v="192"/>
    <x v="9"/>
  </r>
  <r>
    <x v="0"/>
    <n v="2019"/>
    <x v="8"/>
    <s v="AM"/>
    <s v="EEUU"/>
    <x v="0"/>
    <s v="HOLIDAY 2019"/>
    <s v="ACTIVE"/>
    <x v="143"/>
    <s v="DOLARES AMERICANOS / UNITED STATES DOLLAR"/>
    <s v="KELLY MICHELLE ELLINGSON"/>
    <s v="NEW YORK"/>
    <s v="ESTADOS UNIDOS EEUU"/>
    <n v="18"/>
    <n v="2019"/>
    <s v="HOLIDAY"/>
    <s v="HOLIDAY"/>
    <s v="HOLIDAY 2019"/>
    <s v="2018-2019"/>
    <n v="193"/>
    <x v="9"/>
  </r>
  <r>
    <x v="0"/>
    <n v="2019"/>
    <x v="8"/>
    <s v="AM"/>
    <s v="EEUU"/>
    <x v="0"/>
    <s v="HOLIDAY 2019"/>
    <s v="ACTIVE"/>
    <x v="20"/>
    <s v="DOLARES AMERICANOS / UNITED STATES DOLLAR"/>
    <s v="KELLY MICHELLE ELLINGSON"/>
    <s v="CALIFORNIA"/>
    <s v="ESTADOS UNIDOS EEUU"/>
    <n v="19"/>
    <n v="2019"/>
    <s v="HOLIDAY"/>
    <s v="HOLIDAY"/>
    <s v="HOLIDAY 2019"/>
    <s v="2018-2019"/>
    <n v="100.5"/>
    <x v="9"/>
  </r>
  <r>
    <x v="0"/>
    <n v="2019"/>
    <x v="8"/>
    <s v="AM"/>
    <s v="EEUU"/>
    <x v="0"/>
    <s v="HOLIDAY 2019"/>
    <s v="ACTIVE"/>
    <x v="178"/>
    <s v="DOLARES AMERICANOS / UNITED STATES DOLLAR"/>
    <s v="KELLY MICHELLE ELLINGSON"/>
    <s v="TEXAS"/>
    <s v="ESTADOS UNIDOS EEUU"/>
    <n v="20"/>
    <n v="2019"/>
    <s v="HOLIDAY"/>
    <s v="HOLIDAY"/>
    <s v="HOLIDAY 2019"/>
    <s v="2018-2019"/>
    <n v="105"/>
    <x v="9"/>
  </r>
  <r>
    <x v="0"/>
    <n v="2019"/>
    <x v="8"/>
    <s v="AM"/>
    <s v="EEUU"/>
    <x v="0"/>
    <s v="HOLIDAY 2019"/>
    <s v="ACTIVE"/>
    <x v="179"/>
    <s v="DOLARES AMERICANOS / UNITED STATES DOLLAR"/>
    <s v="KELLY MICHELLE ELLINGSON"/>
    <s v="COLORADO"/>
    <s v="ESTADOS UNIDOS EEUU"/>
    <n v="18"/>
    <n v="2019"/>
    <s v="HOLIDAY"/>
    <s v="HOLIDAY"/>
    <s v="HOLIDAY 2019"/>
    <s v="2018-2019"/>
    <n v="96"/>
    <x v="9"/>
  </r>
  <r>
    <x v="0"/>
    <n v="2019"/>
    <x v="8"/>
    <s v="MAS"/>
    <s v="EEUU"/>
    <x v="0"/>
    <s v="HIGH SUMMER 2017"/>
    <s v="SWIMWEAR"/>
    <x v="183"/>
    <s v="DOLARES AMERICANOS / UNITED STATES DOLLAR"/>
    <s v="KELLY MICHELLE ELLINGSON"/>
    <s v="NEW JERSEY"/>
    <s v="ESTADOS UNIDOS EEUU"/>
    <n v="12"/>
    <n v="2017"/>
    <s v="HIGH SUMMER"/>
    <s v="COLECCIONES PASADAS"/>
    <s v="COLECCIONES PASADAS"/>
    <s v="2018-2019"/>
    <n v="408"/>
    <x v="9"/>
  </r>
  <r>
    <x v="0"/>
    <n v="2019"/>
    <x v="8"/>
    <s v="MAS"/>
    <s v="EEUU"/>
    <x v="0"/>
    <s v="HOLIDAY 2017"/>
    <s v="ACTIVE"/>
    <x v="183"/>
    <s v="DOLARES AMERICANOS / UNITED STATES DOLLAR"/>
    <s v="KELLY MICHELLE ELLINGSON"/>
    <s v="NEW JERSEY"/>
    <s v="ESTADOS UNIDOS EEUU"/>
    <n v="2"/>
    <n v="2017"/>
    <s v="HOLIDAY"/>
    <s v="COLECCIONES PASADAS"/>
    <s v="COLECCIONES PASADAS"/>
    <s v="2018-2019"/>
    <n v="25"/>
    <x v="9"/>
  </r>
  <r>
    <x v="0"/>
    <n v="2019"/>
    <x v="8"/>
    <s v="MAS"/>
    <s v="EEUU"/>
    <x v="0"/>
    <s v="SPRING 2018"/>
    <s v="SWIMWEAR"/>
    <x v="183"/>
    <s v="DOLARES AMERICANOS / UNITED STATES DOLLAR"/>
    <s v="KELLY MICHELLE ELLINGSON"/>
    <s v="NEW JERSEY"/>
    <s v="ESTADOS UNIDOS EEUU"/>
    <n v="1021"/>
    <n v="2018"/>
    <s v="SPRING"/>
    <s v="COLECCIONES PASADAS"/>
    <s v="COLECCIONES PASADAS"/>
    <s v="2018-2019"/>
    <n v="16265"/>
    <x v="9"/>
  </r>
  <r>
    <x v="0"/>
    <n v="2019"/>
    <x v="8"/>
    <s v="MAS"/>
    <s v="EEUU"/>
    <x v="0"/>
    <s v="SPRING 2018"/>
    <s v="SWIMWEAR"/>
    <x v="2"/>
    <s v="DOLARES AMERICANOS / UNITED STATES DOLLAR"/>
    <s v="BILL MILLER AND COMPANY"/>
    <s v="FLORIDA"/>
    <s v="ESTADOS UNIDOS EEUU"/>
    <n v="6"/>
    <n v="2018"/>
    <s v="SPRING"/>
    <s v="COLECCIONES PASADAS"/>
    <s v="COLECCIONES PASADAS"/>
    <s v="2018-2019"/>
    <n v="111.43"/>
    <x v="2"/>
  </r>
  <r>
    <x v="0"/>
    <n v="2019"/>
    <x v="8"/>
    <s v="MAS"/>
    <s v="EEUU"/>
    <x v="0"/>
    <s v="SPRING 2018"/>
    <s v="SWIMWEAR"/>
    <x v="72"/>
    <s v="DOLARES AMERICANOS / UNITED STATES DOLLAR"/>
    <s v="KELLY MICHELLE ELLINGSON"/>
    <s v="ONTARIO"/>
    <s v="CANADA"/>
    <n v="73"/>
    <n v="2018"/>
    <s v="SPRING"/>
    <s v="COLECCIONES PASADAS"/>
    <s v="COLECCIONES PASADAS"/>
    <s v="2018-2019"/>
    <n v="1146.5"/>
    <x v="0"/>
  </r>
  <r>
    <x v="0"/>
    <n v="2019"/>
    <x v="8"/>
    <s v="MAS"/>
    <s v="EEUU"/>
    <x v="0"/>
    <s v="SPRING 2018"/>
    <s v="ACTIVE"/>
    <x v="183"/>
    <s v="DOLARES AMERICANOS / UNITED STATES DOLLAR"/>
    <s v="KELLY MICHELLE ELLINGSON"/>
    <s v="NEW JERSEY"/>
    <s v="ESTADOS UNIDOS EEUU"/>
    <n v="2"/>
    <n v="2018"/>
    <s v="SPRING"/>
    <s v="COLECCIONES PASADAS"/>
    <s v="COLECCIONES PASADAS"/>
    <s v="2018-2019"/>
    <n v="35"/>
    <x v="9"/>
  </r>
  <r>
    <x v="0"/>
    <n v="2019"/>
    <x v="8"/>
    <s v="MAS"/>
    <s v="EEUU"/>
    <x v="0"/>
    <s v="SPRING 2018"/>
    <s v="KIDS"/>
    <x v="183"/>
    <s v="DOLARES AMERICANOS / UNITED STATES DOLLAR"/>
    <s v="KELLY MICHELLE ELLINGSON"/>
    <s v="NEW JERSEY"/>
    <s v="ESTADOS UNIDOS EEUU"/>
    <n v="74"/>
    <n v="2018"/>
    <s v="SPRING"/>
    <s v="COLECCIONES PASADAS"/>
    <s v="COLECCIONES PASADAS"/>
    <s v="2018-2019"/>
    <n v="978.75000000000023"/>
    <x v="9"/>
  </r>
  <r>
    <x v="0"/>
    <n v="2019"/>
    <x v="8"/>
    <s v="MAS"/>
    <s v="EEUU"/>
    <x v="0"/>
    <s v="SPRING 2018"/>
    <s v="KIDS"/>
    <x v="2"/>
    <s v="DOLARES AMERICANOS / UNITED STATES DOLLAR"/>
    <s v="BILL MILLER AND COMPANY"/>
    <s v="FLORIDA"/>
    <s v="ESTADOS UNIDOS EEUU"/>
    <n v="2"/>
    <n v="2018"/>
    <s v="SPRING"/>
    <s v="COLECCIONES PASADAS"/>
    <s v="COLECCIONES PASADAS"/>
    <s v="2018-2019"/>
    <n v="43.81"/>
    <x v="2"/>
  </r>
  <r>
    <x v="0"/>
    <n v="2019"/>
    <x v="8"/>
    <s v="MAS"/>
    <s v="EEUU"/>
    <x v="0"/>
    <s v="SPRING 2018"/>
    <s v="BEACHWEAR"/>
    <x v="183"/>
    <s v="DOLARES AMERICANOS / UNITED STATES DOLLAR"/>
    <s v="KELLY MICHELLE ELLINGSON"/>
    <s v="NEW JERSEY"/>
    <s v="ESTADOS UNIDOS EEUU"/>
    <n v="288"/>
    <n v="2018"/>
    <s v="SPRING"/>
    <s v="COLECCIONES PASADAS"/>
    <s v="COLECCIONES PASADAS"/>
    <s v="2018-2019"/>
    <n v="5947"/>
    <x v="9"/>
  </r>
  <r>
    <x v="0"/>
    <n v="2019"/>
    <x v="8"/>
    <s v="MAS"/>
    <s v="EEUU"/>
    <x v="0"/>
    <s v="SPRING 2018"/>
    <s v="BEACHWEAR"/>
    <x v="72"/>
    <s v="DOLARES AMERICANOS / UNITED STATES DOLLAR"/>
    <s v="KELLY MICHELLE ELLINGSON"/>
    <s v="ONTARIO"/>
    <s v="CANADA"/>
    <n v="44"/>
    <n v="2018"/>
    <s v="SPRING"/>
    <s v="COLECCIONES PASADAS"/>
    <s v="COLECCIONES PASADAS"/>
    <s v="2018-2019"/>
    <n v="836"/>
    <x v="0"/>
  </r>
  <r>
    <x v="0"/>
    <n v="2019"/>
    <x v="8"/>
    <s v="MAS"/>
    <s v="EEUU"/>
    <x v="0"/>
    <s v="SUMMER 2018"/>
    <s v="ACTIVE"/>
    <x v="183"/>
    <s v="DOLARES AMERICANOS / UNITED STATES DOLLAR"/>
    <s v="KELLY MICHELLE ELLINGSON"/>
    <s v="NEW JERSEY"/>
    <s v="ESTADOS UNIDOS EEUU"/>
    <n v="324"/>
    <n v="2018"/>
    <s v="SUMMER"/>
    <s v="COLECCIONES PASADAS"/>
    <s v="COLECCIONES PASADAS"/>
    <s v="2018-2019"/>
    <n v="5202.5"/>
    <x v="9"/>
  </r>
  <r>
    <x v="0"/>
    <n v="2019"/>
    <x v="8"/>
    <s v="MAS"/>
    <s v="EEUU"/>
    <x v="0"/>
    <s v="FALL 2018"/>
    <s v="ACTIVE"/>
    <x v="183"/>
    <s v="DOLARES AMERICANOS / UNITED STATES DOLLAR"/>
    <s v="KELLY MICHELLE ELLINGSON"/>
    <s v="NEW JERSEY"/>
    <s v="ESTADOS UNIDOS EEUU"/>
    <n v="41"/>
    <n v="2018"/>
    <s v="FALL"/>
    <s v="COLECCIONES PASADAS"/>
    <s v="COLECCIONES PASADAS"/>
    <s v="2018-2019"/>
    <n v="758.5"/>
    <x v="9"/>
  </r>
  <r>
    <x v="0"/>
    <n v="2019"/>
    <x v="8"/>
    <s v="MAS"/>
    <s v="EEUU"/>
    <x v="0"/>
    <s v="RECOMBINACIONES 2017"/>
    <s v="SWIMWEAR"/>
    <x v="183"/>
    <s v="DOLARES AMERICANOS / UNITED STATES DOLLAR"/>
    <s v="KELLY MICHELLE ELLINGSON"/>
    <s v="NEW JERSEY"/>
    <s v="ESTADOS UNIDOS EEUU"/>
    <n v="362"/>
    <n v="2017"/>
    <s v="RECOMBINACIONES"/>
    <s v="COLECCIONES PASADAS"/>
    <s v="COLECCIONES PASADAS"/>
    <s v="2018-2019"/>
    <n v="5590"/>
    <x v="9"/>
  </r>
  <r>
    <x v="0"/>
    <n v="2019"/>
    <x v="8"/>
    <s v="MAS"/>
    <s v="EEUU"/>
    <x v="0"/>
    <s v="RECOMBINACIONES 2017"/>
    <s v="SWIMWEAR"/>
    <x v="2"/>
    <s v="DOLARES AMERICANOS / UNITED STATES DOLLAR"/>
    <s v="BILL MILLER AND COMPANY"/>
    <s v="FLORIDA"/>
    <s v="ESTADOS UNIDOS EEUU"/>
    <n v="5"/>
    <n v="2017"/>
    <s v="RECOMBINACIONES"/>
    <s v="COLECCIONES PASADAS"/>
    <s v="COLECCIONES PASADAS"/>
    <s v="2018-2019"/>
    <n v="116.53999999999999"/>
    <x v="2"/>
  </r>
  <r>
    <x v="0"/>
    <n v="2019"/>
    <x v="8"/>
    <s v="MAS"/>
    <s v="EEUU"/>
    <x v="0"/>
    <s v="RECOMBINACIONES 2017"/>
    <s v="SWIMWEAR"/>
    <x v="72"/>
    <s v="DOLARES AMERICANOS / UNITED STATES DOLLAR"/>
    <s v="KELLY MICHELLE ELLINGSON"/>
    <s v="ONTARIO"/>
    <s v="CANADA"/>
    <n v="108"/>
    <n v="2017"/>
    <s v="RECOMBINACIONES"/>
    <s v="COLECCIONES PASADAS"/>
    <s v="COLECCIONES PASADAS"/>
    <s v="2018-2019"/>
    <n v="1960.5"/>
    <x v="0"/>
  </r>
  <r>
    <x v="0"/>
    <n v="2019"/>
    <x v="8"/>
    <s v="MAS"/>
    <s v="EEUU"/>
    <x v="0"/>
    <s v="RECOMBINACIONES 2017"/>
    <s v="ACTIVE"/>
    <x v="183"/>
    <s v="DOLARES AMERICANOS / UNITED STATES DOLLAR"/>
    <s v="KELLY MICHELLE ELLINGSON"/>
    <s v="NEW JERSEY"/>
    <s v="ESTADOS UNIDOS EEUU"/>
    <n v="144"/>
    <n v="2017"/>
    <s v="RECOMBINACIONES"/>
    <s v="COLECCIONES PASADAS"/>
    <s v="COLECCIONES PASADAS"/>
    <s v="2018-2019"/>
    <n v="2382.5"/>
    <x v="9"/>
  </r>
  <r>
    <x v="0"/>
    <n v="2019"/>
    <x v="8"/>
    <s v="MAS"/>
    <s v="EEUU"/>
    <x v="0"/>
    <s v="RECOMBINACIONES 2017"/>
    <s v="KIDS"/>
    <x v="183"/>
    <s v="DOLARES AMERICANOS / UNITED STATES DOLLAR"/>
    <s v="KELLY MICHELLE ELLINGSON"/>
    <s v="NEW JERSEY"/>
    <s v="ESTADOS UNIDOS EEUU"/>
    <n v="2159"/>
    <n v="2017"/>
    <s v="RECOMBINACIONES"/>
    <s v="COLECCIONES PASADAS"/>
    <s v="COLECCIONES PASADAS"/>
    <s v="2018-2019"/>
    <n v="28919.790000000005"/>
    <x v="9"/>
  </r>
  <r>
    <x v="0"/>
    <n v="2019"/>
    <x v="8"/>
    <s v="MAS"/>
    <s v="EEUU"/>
    <x v="0"/>
    <s v="RECOMBINACIONES 2017"/>
    <s v="KIDS"/>
    <x v="2"/>
    <s v="DOLARES AMERICANOS / UNITED STATES DOLLAR"/>
    <s v="BILL MILLER AND COMPANY"/>
    <s v="FLORIDA"/>
    <s v="ESTADOS UNIDOS EEUU"/>
    <n v="3"/>
    <n v="2017"/>
    <s v="RECOMBINACIONES"/>
    <s v="COLECCIONES PASADAS"/>
    <s v="COLECCIONES PASADAS"/>
    <s v="2018-2019"/>
    <n v="77.22"/>
    <x v="2"/>
  </r>
  <r>
    <x v="0"/>
    <n v="2019"/>
    <x v="8"/>
    <s v="MAS"/>
    <s v="EEUU"/>
    <x v="0"/>
    <s v="RECOMBINACIONES 2017"/>
    <s v="BEACHWEAR"/>
    <x v="183"/>
    <s v="DOLARES AMERICANOS / UNITED STATES DOLLAR"/>
    <s v="KELLY MICHELLE ELLINGSON"/>
    <s v="NEW JERSEY"/>
    <s v="ESTADOS UNIDOS EEUU"/>
    <n v="247"/>
    <n v="2017"/>
    <s v="RECOMBINACIONES"/>
    <s v="COLECCIONES PASADAS"/>
    <s v="COLECCIONES PASADAS"/>
    <s v="2018-2019"/>
    <n v="6051.5"/>
    <x v="9"/>
  </r>
  <r>
    <x v="0"/>
    <n v="2019"/>
    <x v="8"/>
    <s v="MAS"/>
    <s v="EEUU"/>
    <x v="0"/>
    <s v="RECOMBINACIONES 2017"/>
    <s v="BEACHWEAR"/>
    <x v="72"/>
    <s v="DOLARES AMERICANOS / UNITED STATES DOLLAR"/>
    <s v="KELLY MICHELLE ELLINGSON"/>
    <s v="ONTARIO"/>
    <s v="CANADA"/>
    <n v="31"/>
    <n v="2017"/>
    <s v="RECOMBINACIONES"/>
    <s v="COLECCIONES PASADAS"/>
    <s v="COLECCIONES PASADAS"/>
    <s v="2018-2019"/>
    <n v="697.5"/>
    <x v="0"/>
  </r>
  <r>
    <x v="0"/>
    <n v="2019"/>
    <x v="8"/>
    <s v="MAS"/>
    <s v="EEUU"/>
    <x v="0"/>
    <s v="RECOMBINACIONES 2018"/>
    <s v="SWIMWEAR"/>
    <x v="183"/>
    <s v="DOLARES AMERICANOS / UNITED STATES DOLLAR"/>
    <s v="KELLY MICHELLE ELLINGSON"/>
    <s v="NEW JERSEY"/>
    <s v="ESTADOS UNIDOS EEUU"/>
    <n v="495"/>
    <n v="2018"/>
    <s v="RECOMBINACIONES"/>
    <s v="COLECCIONES PASADAS"/>
    <s v="COLECCIONES PASADAS"/>
    <s v="2018-2019"/>
    <n v="9181"/>
    <x v="9"/>
  </r>
  <r>
    <x v="0"/>
    <n v="2019"/>
    <x v="8"/>
    <s v="MAS"/>
    <s v="EEUU"/>
    <x v="0"/>
    <s v="RECOMBINACIONES 2018"/>
    <s v="BEACHWEAR"/>
    <x v="183"/>
    <s v="DOLARES AMERICANOS / UNITED STATES DOLLAR"/>
    <s v="KELLY MICHELLE ELLINGSON"/>
    <s v="NEW JERSEY"/>
    <s v="ESTADOS UNIDOS EEUU"/>
    <n v="23"/>
    <n v="2018"/>
    <s v="RECOMBINACIONES"/>
    <s v="COLECCIONES PASADAS"/>
    <s v="COLECCIONES PASADAS"/>
    <s v="2018-2019"/>
    <n v="644"/>
    <x v="9"/>
  </r>
  <r>
    <x v="0"/>
    <n v="2019"/>
    <x v="8"/>
    <s v="MAS"/>
    <s v="EEUU"/>
    <x v="0"/>
    <s v="HOLIDAY 2018"/>
    <s v="ACTIVE"/>
    <x v="183"/>
    <s v="DOLARES AMERICANOS / UNITED STATES DOLLAR"/>
    <s v="KELLY MICHELLE ELLINGSON"/>
    <s v="NEW JERSEY"/>
    <s v="ESTADOS UNIDOS EEUU"/>
    <n v="12"/>
    <n v="2018"/>
    <s v="HOLIDAY"/>
    <s v="COLECCIONES PASADAS"/>
    <s v="COLECCIONES PASADAS"/>
    <s v="2018-2019"/>
    <n v="246"/>
    <x v="9"/>
  </r>
  <r>
    <x v="0"/>
    <n v="2019"/>
    <x v="9"/>
    <s v="AM"/>
    <s v="EEUU"/>
    <x v="0"/>
    <s v="HIGH SUMMER 2017"/>
    <s v="BEACHWEAR"/>
    <x v="0"/>
    <s v="DOLARES AMERICANOS / UNITED STATES DOLLAR"/>
    <s v="PAIGE ALYSE STRAUGHAN"/>
    <s v="WASHINGTON"/>
    <s v="ESTADOS UNIDOS EEUU"/>
    <n v="3"/>
    <n v="2017"/>
    <s v="HIGH SUMMER"/>
    <s v="COLECCIONES PASADAS"/>
    <s v="COLECCIONES PASADAS"/>
    <s v="2018-2019"/>
    <n v="101.46000000000001"/>
    <x v="0"/>
  </r>
  <r>
    <x v="0"/>
    <n v="2019"/>
    <x v="9"/>
    <s v="AM"/>
    <s v="EEUU"/>
    <x v="0"/>
    <s v="HOLIDAY 2017"/>
    <s v="ACTIVE"/>
    <x v="0"/>
    <s v="DOLARES AMERICANOS / UNITED STATES DOLLAR"/>
    <s v="PAIGE ALYSE STRAUGHAN"/>
    <s v="WASHINGTON"/>
    <s v="ESTADOS UNIDOS EEUU"/>
    <n v="1"/>
    <n v="2017"/>
    <s v="HOLIDAY"/>
    <s v="COLECCIONES PASADAS"/>
    <s v="COLECCIONES PASADAS"/>
    <s v="2018-2019"/>
    <n v="35"/>
    <x v="0"/>
  </r>
  <r>
    <x v="0"/>
    <n v="2019"/>
    <x v="9"/>
    <s v="AM"/>
    <s v="EEUU"/>
    <x v="0"/>
    <s v="SPRING 2017"/>
    <s v="SWIMWEAR"/>
    <x v="0"/>
    <s v="DOLARES AMERICANOS / UNITED STATES DOLLAR"/>
    <s v="PAIGE ALYSE STRAUGHAN"/>
    <s v="WASHINGTON"/>
    <s v="ESTADOS UNIDOS EEUU"/>
    <n v="4"/>
    <n v="2017"/>
    <s v="SPRING"/>
    <s v="COLECCIONES PASADAS"/>
    <s v="COLECCIONES PASADAS"/>
    <s v="2018-2019"/>
    <n v="97.9"/>
    <x v="0"/>
  </r>
  <r>
    <x v="0"/>
    <n v="2019"/>
    <x v="9"/>
    <s v="AM"/>
    <s v="EEUU"/>
    <x v="0"/>
    <s v="SPRING 2017"/>
    <s v="KIDS"/>
    <x v="0"/>
    <s v="DOLARES AMERICANOS / UNITED STATES DOLLAR"/>
    <s v="PAIGE ALYSE STRAUGHAN"/>
    <s v="WASHINGTON"/>
    <s v="ESTADOS UNIDOS EEUU"/>
    <n v="1"/>
    <n v="2017"/>
    <s v="SPRING"/>
    <s v="COLECCIONES PASADAS"/>
    <s v="COLECCIONES PASADAS"/>
    <s v="2018-2019"/>
    <n v="28.48"/>
    <x v="0"/>
  </r>
  <r>
    <x v="0"/>
    <n v="2019"/>
    <x v="9"/>
    <s v="AM"/>
    <s v="EEUU"/>
    <x v="0"/>
    <s v="SPRING 2018"/>
    <s v="SWIMWEAR"/>
    <x v="0"/>
    <s v="DOLARES AMERICANOS / UNITED STATES DOLLAR"/>
    <s v="PAIGE ALYSE STRAUGHAN"/>
    <s v="WASHINGTON"/>
    <s v="ESTADOS UNIDOS EEUU"/>
    <n v="98"/>
    <n v="2018"/>
    <s v="SPRING"/>
    <s v="COLECCIONES PASADAS"/>
    <s v="COLECCIONES PASADAS"/>
    <s v="2018-2019"/>
    <n v="2597.1999999999985"/>
    <x v="0"/>
  </r>
  <r>
    <x v="0"/>
    <n v="2019"/>
    <x v="9"/>
    <s v="AM"/>
    <s v="EEUU"/>
    <x v="0"/>
    <s v="SPRING 2018"/>
    <s v="SWIMWEAR"/>
    <x v="183"/>
    <s v="DOLARES AMERICANOS / UNITED STATES DOLLAR"/>
    <s v="KELLY MICHELLE ELLINGSON"/>
    <s v="NEW JERSEY"/>
    <s v="ESTADOS UNIDOS EEUU"/>
    <n v="3799"/>
    <n v="2018"/>
    <s v="SPRING"/>
    <s v="COLECCIONES PASADAS"/>
    <s v="COLECCIONES PASADAS"/>
    <s v="2018-2019"/>
    <n v="59266"/>
    <x v="9"/>
  </r>
  <r>
    <x v="0"/>
    <n v="2019"/>
    <x v="9"/>
    <s v="AM"/>
    <s v="EEUU"/>
    <x v="0"/>
    <s v="SPRING 2018"/>
    <s v="SWIMWEAR"/>
    <x v="2"/>
    <s v="DOLARES AMERICANOS / UNITED STATES DOLLAR"/>
    <s v="BILL MILLER AND COMPANY"/>
    <s v="FLORIDA"/>
    <s v="ESTADOS UNIDOS EEUU"/>
    <n v="20"/>
    <n v="2018"/>
    <s v="SPRING"/>
    <s v="COLECCIONES PASADAS"/>
    <s v="COLECCIONES PASADAS"/>
    <s v="2018-2019"/>
    <n v="514.5"/>
    <x v="2"/>
  </r>
  <r>
    <x v="0"/>
    <n v="2019"/>
    <x v="9"/>
    <s v="AM"/>
    <s v="EEUU"/>
    <x v="0"/>
    <s v="SPRING 2018"/>
    <s v="KIDS"/>
    <x v="0"/>
    <s v="DOLARES AMERICANOS / UNITED STATES DOLLAR"/>
    <s v="PAIGE ALYSE STRAUGHAN"/>
    <s v="WASHINGTON"/>
    <s v="ESTADOS UNIDOS EEUU"/>
    <n v="3"/>
    <n v="2018"/>
    <s v="SPRING"/>
    <s v="COLECCIONES PASADAS"/>
    <s v="COLECCIONES PASADAS"/>
    <s v="2018-2019"/>
    <n v="81.430000000000007"/>
    <x v="0"/>
  </r>
  <r>
    <x v="0"/>
    <n v="2019"/>
    <x v="9"/>
    <s v="AM"/>
    <s v="EEUU"/>
    <x v="0"/>
    <s v="SPRING 2018"/>
    <s v="KIDS"/>
    <x v="2"/>
    <s v="DOLARES AMERICANOS / UNITED STATES DOLLAR"/>
    <s v="BILL MILLER AND COMPANY"/>
    <s v="FLORIDA"/>
    <s v="ESTADOS UNIDOS EEUU"/>
    <n v="1"/>
    <n v="2018"/>
    <s v="SPRING"/>
    <s v="COLECCIONES PASADAS"/>
    <s v="COLECCIONES PASADAS"/>
    <s v="2018-2019"/>
    <n v="21"/>
    <x v="2"/>
  </r>
  <r>
    <x v="0"/>
    <n v="2019"/>
    <x v="9"/>
    <s v="AM"/>
    <s v="EEUU"/>
    <x v="0"/>
    <s v="SPRING 2018"/>
    <s v="TRUNKS"/>
    <x v="0"/>
    <s v="DOLARES AMERICANOS / UNITED STATES DOLLAR"/>
    <s v="PAIGE ALYSE STRAUGHAN"/>
    <s v="WASHINGTON"/>
    <s v="ESTADOS UNIDOS EEUU"/>
    <n v="1"/>
    <n v="2018"/>
    <s v="SPRING"/>
    <s v="COLECCIONES PASADAS"/>
    <s v="COLECCIONES PASADAS"/>
    <s v="2018-2019"/>
    <n v="30.7"/>
    <x v="0"/>
  </r>
  <r>
    <x v="0"/>
    <n v="2019"/>
    <x v="9"/>
    <s v="AM"/>
    <s v="EEUU"/>
    <x v="0"/>
    <s v="SPRING 2018"/>
    <s v="BEACHWEAR"/>
    <x v="0"/>
    <s v="DOLARES AMERICANOS / UNITED STATES DOLLAR"/>
    <s v="PAIGE ALYSE STRAUGHAN"/>
    <s v="WASHINGTON"/>
    <s v="ESTADOS UNIDOS EEUU"/>
    <n v="6"/>
    <n v="2018"/>
    <s v="SPRING"/>
    <s v="COLECCIONES PASADAS"/>
    <s v="COLECCIONES PASADAS"/>
    <s v="2018-2019"/>
    <n v="188.68"/>
    <x v="0"/>
  </r>
  <r>
    <x v="0"/>
    <n v="2019"/>
    <x v="9"/>
    <s v="AM"/>
    <s v="EEUU"/>
    <x v="0"/>
    <s v="SPRING 2018"/>
    <s v="BEACHWEAR"/>
    <x v="183"/>
    <s v="DOLARES AMERICANOS / UNITED STATES DOLLAR"/>
    <s v="KELLY MICHELLE ELLINGSON"/>
    <s v="NEW JERSEY"/>
    <s v="ESTADOS UNIDOS EEUU"/>
    <n v="214"/>
    <n v="2018"/>
    <s v="SPRING"/>
    <s v="COLECCIONES PASADAS"/>
    <s v="COLECCIONES PASADAS"/>
    <s v="2018-2019"/>
    <n v="4102.5"/>
    <x v="9"/>
  </r>
  <r>
    <x v="0"/>
    <n v="2019"/>
    <x v="9"/>
    <s v="AM"/>
    <s v="EEUU"/>
    <x v="0"/>
    <s v="SUMMER 2017"/>
    <s v="SWIMWEAR"/>
    <x v="0"/>
    <s v="DOLARES AMERICANOS / UNITED STATES DOLLAR"/>
    <s v="PAIGE ALYSE STRAUGHAN"/>
    <s v="WASHINGTON"/>
    <s v="ESTADOS UNIDOS EEUU"/>
    <n v="27"/>
    <n v="2017"/>
    <s v="SUMMER"/>
    <s v="COLECCIONES PASADAS"/>
    <s v="COLECCIONES PASADAS"/>
    <s v="2018-2019"/>
    <n v="725.35000000000014"/>
    <x v="0"/>
  </r>
  <r>
    <x v="0"/>
    <n v="2019"/>
    <x v="9"/>
    <s v="AM"/>
    <s v="EEUU"/>
    <x v="0"/>
    <s v="SUMMER 2017"/>
    <s v="ACTIVE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8-2019"/>
    <n v="31.15"/>
    <x v="0"/>
  </r>
  <r>
    <x v="0"/>
    <n v="2019"/>
    <x v="9"/>
    <s v="AM"/>
    <s v="EEUU"/>
    <x v="0"/>
    <s v="SUMMER 2017"/>
    <s v="TRUNKS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8-2019"/>
    <n v="30.26"/>
    <x v="0"/>
  </r>
  <r>
    <x v="0"/>
    <n v="2019"/>
    <x v="9"/>
    <s v="AM"/>
    <s v="EEUU"/>
    <x v="0"/>
    <s v="SUMMER 2017"/>
    <s v="BEACHWEAR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8-2019"/>
    <n v="30"/>
    <x v="0"/>
  </r>
  <r>
    <x v="0"/>
    <n v="2019"/>
    <x v="9"/>
    <s v="AM"/>
    <s v="EEUU"/>
    <x v="0"/>
    <s v="SUMMER 2018"/>
    <s v="SWIMWEAR"/>
    <x v="0"/>
    <s v="DOLARES AMERICANOS / UNITED STATES DOLLAR"/>
    <s v="PAIGE ALYSE STRAUGHAN"/>
    <s v="WASHINGTON"/>
    <s v="ESTADOS UNIDOS EEUU"/>
    <n v="28"/>
    <n v="2018"/>
    <s v="SUMMER"/>
    <s v="COLECCIONES PASADAS"/>
    <s v="COLECCIONES PASADAS"/>
    <s v="2018-2019"/>
    <n v="815.24"/>
    <x v="0"/>
  </r>
  <r>
    <x v="0"/>
    <n v="2019"/>
    <x v="9"/>
    <s v="AM"/>
    <s v="EEUU"/>
    <x v="0"/>
    <s v="SUMMER 2018"/>
    <s v="SWIMWEAR"/>
    <x v="183"/>
    <s v="DOLARES AMERICANOS / UNITED STATES DOLLAR"/>
    <s v="KELLY MICHELLE ELLINGSON"/>
    <s v="NEW JERSEY"/>
    <s v="ESTADOS UNIDOS EEUU"/>
    <n v="1449"/>
    <n v="2018"/>
    <s v="SUMMER"/>
    <s v="COLECCIONES PASADAS"/>
    <s v="COLECCIONES PASADAS"/>
    <s v="2018-2019"/>
    <n v="22529.5"/>
    <x v="9"/>
  </r>
  <r>
    <x v="0"/>
    <n v="2019"/>
    <x v="9"/>
    <s v="AM"/>
    <s v="EEUU"/>
    <x v="0"/>
    <s v="SUMMER 2018"/>
    <s v="SWIMWEAR"/>
    <x v="2"/>
    <s v="DOLARES AMERICANOS / UNITED STATES DOLLAR"/>
    <s v="BILL MILLER AND COMPANY"/>
    <s v="FLORIDA"/>
    <s v="ESTADOS UNIDOS EEUU"/>
    <n v="3"/>
    <n v="2018"/>
    <s v="SUMMER"/>
    <s v="COLECCIONES PASADAS"/>
    <s v="COLECCIONES PASADAS"/>
    <s v="2018-2019"/>
    <n v="63.2"/>
    <x v="2"/>
  </r>
  <r>
    <x v="0"/>
    <n v="2019"/>
    <x v="9"/>
    <s v="AM"/>
    <s v="EEUU"/>
    <x v="0"/>
    <s v="SUMMER 2018"/>
    <s v="ACTIVE"/>
    <x v="0"/>
    <s v="DOLARES AMERICANOS / UNITED STATES DOLLAR"/>
    <s v="PAIGE ALYSE STRAUGHAN"/>
    <s v="WASHINGTON"/>
    <s v="ESTADOS UNIDOS EEUU"/>
    <n v="5"/>
    <n v="2018"/>
    <s v="SUMMER"/>
    <s v="COLECCIONES PASADAS"/>
    <s v="COLECCIONES PASADAS"/>
    <s v="2018-2019"/>
    <n v="156.72"/>
    <x v="0"/>
  </r>
  <r>
    <x v="0"/>
    <n v="2019"/>
    <x v="9"/>
    <s v="AM"/>
    <s v="EEUU"/>
    <x v="0"/>
    <s v="SUMMER 2018"/>
    <s v="TRUNKS"/>
    <x v="0"/>
    <s v="DOLARES AMERICANOS / UNITED STATES DOLLAR"/>
    <s v="PAIGE ALYSE STRAUGHAN"/>
    <s v="WASHINGTON"/>
    <s v="ESTADOS UNIDOS EEUU"/>
    <n v="1"/>
    <n v="2018"/>
    <s v="SUMMER"/>
    <s v="COLECCIONES PASADAS"/>
    <s v="COLECCIONES PASADAS"/>
    <s v="2018-2019"/>
    <n v="30.7"/>
    <x v="0"/>
  </r>
  <r>
    <x v="0"/>
    <n v="2019"/>
    <x v="9"/>
    <s v="AM"/>
    <s v="EEUU"/>
    <x v="0"/>
    <s v="SUMMER 2018"/>
    <s v="BEACHWEAR"/>
    <x v="183"/>
    <s v="DOLARES AMERICANOS / UNITED STATES DOLLAR"/>
    <s v="KELLY MICHELLE ELLINGSON"/>
    <s v="NEW JERSEY"/>
    <s v="ESTADOS UNIDOS EEUU"/>
    <n v="118"/>
    <n v="2018"/>
    <s v="SUMMER"/>
    <s v="COLECCIONES PASADAS"/>
    <s v="COLECCIONES PASADAS"/>
    <s v="2018-2019"/>
    <n v="2653"/>
    <x v="9"/>
  </r>
  <r>
    <x v="0"/>
    <n v="2019"/>
    <x v="9"/>
    <s v="AM"/>
    <s v="EEUU"/>
    <x v="0"/>
    <s v="FALL 2018"/>
    <s v="ACTIVE"/>
    <x v="0"/>
    <s v="DOLARES AMERICANOS / UNITED STATES DOLLAR"/>
    <s v="PAIGE ALYSE STRAUGHAN"/>
    <s v="WASHINGTON"/>
    <s v="ESTADOS UNIDOS EEUU"/>
    <n v="9"/>
    <n v="2018"/>
    <s v="FALL"/>
    <s v="COLECCIONES PASADAS"/>
    <s v="COLECCIONES PASADAS"/>
    <s v="2018-2019"/>
    <n v="345.89"/>
    <x v="0"/>
  </r>
  <r>
    <x v="0"/>
    <n v="2019"/>
    <x v="9"/>
    <s v="AM"/>
    <s v="EEUU"/>
    <x v="0"/>
    <s v="RECOMBINACIONES 2018"/>
    <s v="SWIMWEAR"/>
    <x v="183"/>
    <s v="DOLARES AMERICANOS / UNITED STATES DOLLAR"/>
    <s v="KELLY MICHELLE ELLINGSON"/>
    <s v="NEW JERSEY"/>
    <s v="ESTADOS UNIDOS EEUU"/>
    <n v="233"/>
    <n v="2018"/>
    <s v="RECOMBINACIONES"/>
    <s v="COLECCIONES PASADAS"/>
    <s v="COLECCIONES PASADAS"/>
    <s v="2018-2019"/>
    <n v="3748"/>
    <x v="9"/>
  </r>
  <r>
    <x v="0"/>
    <n v="2019"/>
    <x v="9"/>
    <s v="AM"/>
    <s v="EEUU"/>
    <x v="0"/>
    <s v="RECOMBINACIONES 2018"/>
    <s v="BEACHWEAR"/>
    <x v="183"/>
    <s v="DOLARES AMERICANOS / UNITED STATES DOLLAR"/>
    <s v="KELLY MICHELLE ELLINGSON"/>
    <s v="NEW JERSEY"/>
    <s v="ESTADOS UNIDOS EEUU"/>
    <n v="70"/>
    <n v="2018"/>
    <s v="RECOMBINACIONES"/>
    <s v="COLECCIONES PASADAS"/>
    <s v="COLECCIONES PASADAS"/>
    <s v="2018-2019"/>
    <n v="1846.5"/>
    <x v="9"/>
  </r>
  <r>
    <x v="0"/>
    <n v="2019"/>
    <x v="9"/>
    <s v="AM"/>
    <s v="EEUU"/>
    <x v="0"/>
    <s v="HIGH SUMMER 2018"/>
    <s v="SWIMWEAR"/>
    <x v="0"/>
    <s v="DOLARES AMERICANOS / UNITED STATES DOLLAR"/>
    <s v="PAIGE ALYSE STRAUGHAN"/>
    <s v="WASHINGTON"/>
    <s v="ESTADOS UNIDOS EEUU"/>
    <n v="38"/>
    <n v="2018"/>
    <s v="HIGH SUMMER"/>
    <s v="COLECCIONES PASADAS"/>
    <s v="COLECCIONES PASADAS"/>
    <s v="2018-2019"/>
    <n v="932.87000000000012"/>
    <x v="0"/>
  </r>
  <r>
    <x v="0"/>
    <n v="2019"/>
    <x v="9"/>
    <s v="AM"/>
    <s v="EEUU"/>
    <x v="0"/>
    <s v="HIGH SUMMER 2018"/>
    <s v="SWIMWEAR"/>
    <x v="183"/>
    <s v="DOLARES AMERICANOS / UNITED STATES DOLLAR"/>
    <s v="KELLY MICHELLE ELLINGSON"/>
    <s v="NEW JERSEY"/>
    <s v="ESTADOS UNIDOS EEUU"/>
    <n v="409"/>
    <n v="2018"/>
    <s v="HIGH SUMMER"/>
    <s v="COLECCIONES PASADAS"/>
    <s v="COLECCIONES PASADAS"/>
    <s v="2018-2019"/>
    <n v="7103.5"/>
    <x v="9"/>
  </r>
  <r>
    <x v="0"/>
    <n v="2019"/>
    <x v="9"/>
    <s v="AM"/>
    <s v="EEUU"/>
    <x v="0"/>
    <s v="HIGH SUMMER 2018"/>
    <s v="BEACHWEAR"/>
    <x v="183"/>
    <s v="DOLARES AMERICANOS / UNITED STATES DOLLAR"/>
    <s v="KELLY MICHELLE ELLINGSON"/>
    <s v="NEW JERSEY"/>
    <s v="ESTADOS UNIDOS EEUU"/>
    <n v="26"/>
    <n v="2018"/>
    <s v="HIGH SUMMER"/>
    <s v="COLECCIONES PASADAS"/>
    <s v="COLECCIONES PASADAS"/>
    <s v="2018-2019"/>
    <n v="568.5"/>
    <x v="9"/>
  </r>
  <r>
    <x v="0"/>
    <n v="2019"/>
    <x v="9"/>
    <s v="AM"/>
    <s v="EEUU"/>
    <x v="0"/>
    <s v="SPRING 2019"/>
    <s v="SWIMWEAR"/>
    <x v="187"/>
    <s v="DOLARES AMERICANOS / UNITED STATES DOLLAR"/>
    <s v="BILL MILLER AND COMPANY"/>
    <s v="FLORIDA"/>
    <s v="ESTADOS UNIDOS EEUU"/>
    <n v="34"/>
    <n v="2019"/>
    <s v="SPRING"/>
    <s v="SPRING"/>
    <s v="SPRING 2019"/>
    <s v="2018-2019"/>
    <n v="1041"/>
    <x v="2"/>
  </r>
  <r>
    <x v="0"/>
    <n v="2019"/>
    <x v="9"/>
    <s v="AM"/>
    <s v="EEUU"/>
    <x v="0"/>
    <s v="SPRING 2019"/>
    <s v="SWIMWEAR"/>
    <x v="269"/>
    <s v="DOLARES AMERICANOS / UNITED STATES DOLLAR"/>
    <s v="BILL MILLER AND COMPANY"/>
    <s v="ALABAMA"/>
    <s v="ESTADOS UNIDOS EEUU"/>
    <n v="77"/>
    <n v="2019"/>
    <s v="SPRING"/>
    <s v="SPRING"/>
    <s v="SPRING 2019"/>
    <s v="2018-2019"/>
    <n v="2334"/>
    <x v="2"/>
  </r>
  <r>
    <x v="0"/>
    <n v="2019"/>
    <x v="9"/>
    <s v="AM"/>
    <s v="EEUU"/>
    <x v="0"/>
    <s v="SPRING 2019"/>
    <s v="SWIMWEAR"/>
    <x v="0"/>
    <s v="DOLARES AMERICANOS / UNITED STATES DOLLAR"/>
    <s v="PAIGE ALYSE STRAUGHAN"/>
    <s v="WASHINGTON"/>
    <s v="ESTADOS UNIDOS EEUU"/>
    <n v="625"/>
    <n v="2019"/>
    <s v="SPRING"/>
    <s v="SPRING"/>
    <s v="SPRING 2019"/>
    <s v="2018-2019"/>
    <n v="18398.160000000058"/>
    <x v="0"/>
  </r>
  <r>
    <x v="0"/>
    <n v="2019"/>
    <x v="9"/>
    <s v="AM"/>
    <s v="EEUU"/>
    <x v="0"/>
    <s v="SPRING 2019"/>
    <s v="SWIMWEAR"/>
    <x v="84"/>
    <s v="DOLARES AMERICANOS / UNITED STATES DOLLAR"/>
    <s v="BILL MILLER AND COMPANY"/>
    <s v="FLORIDA"/>
    <s v="ESTADOS UNIDOS EEUU"/>
    <n v="43"/>
    <n v="2019"/>
    <s v="SPRING"/>
    <s v="SPRING"/>
    <s v="SPRING 2019"/>
    <s v="2018-2019"/>
    <n v="1223"/>
    <x v="2"/>
  </r>
  <r>
    <x v="0"/>
    <n v="2019"/>
    <x v="9"/>
    <s v="AM"/>
    <s v="EEUU"/>
    <x v="0"/>
    <s v="SPRING 2019"/>
    <s v="SWIMWEAR"/>
    <x v="99"/>
    <s v="DOLARES AMERICANOS / UNITED STATES DOLLAR"/>
    <s v="DENISE ARNETT"/>
    <s v="UTAH"/>
    <s v="ESTADOS UNIDOS EEUU"/>
    <n v="25"/>
    <n v="2019"/>
    <s v="SPRING"/>
    <s v="SPRING"/>
    <s v="SPRING 2019"/>
    <s v="2018-2019"/>
    <n v="883.50000000000011"/>
    <x v="14"/>
  </r>
  <r>
    <x v="0"/>
    <n v="2019"/>
    <x v="9"/>
    <s v="AM"/>
    <s v="EEUU"/>
    <x v="0"/>
    <s v="SPRING 2019"/>
    <s v="SWIMWEAR"/>
    <x v="104"/>
    <s v="DOLARES AMERICANOS / UNITED STATES DOLLAR"/>
    <s v="LAURA BONG"/>
    <s v="UTAH"/>
    <s v="ESTADOS UNIDOS EEUU"/>
    <n v="37"/>
    <n v="2019"/>
    <s v="SPRING"/>
    <s v="SPRING"/>
    <s v="SPRING 2019"/>
    <s v="2018-2019"/>
    <n v="1125"/>
    <x v="6"/>
  </r>
  <r>
    <x v="0"/>
    <n v="2019"/>
    <x v="9"/>
    <s v="AM"/>
    <s v="EEUU"/>
    <x v="0"/>
    <s v="SPRING 2019"/>
    <s v="SWIMWEAR"/>
    <x v="114"/>
    <s v="DOLARES AMERICANOS / UNITED STATES DOLLAR"/>
    <s v="ANITA M. HOPKINS"/>
    <s v="NEW JERSEY"/>
    <s v="ESTADOS UNIDOS EEUU"/>
    <n v="17"/>
    <n v="2019"/>
    <s v="SPRING"/>
    <s v="SPRING"/>
    <s v="SPRING 2019"/>
    <s v="2018-2019"/>
    <n v="546"/>
    <x v="1"/>
  </r>
  <r>
    <x v="0"/>
    <n v="2019"/>
    <x v="9"/>
    <s v="AM"/>
    <s v="EEUU"/>
    <x v="0"/>
    <s v="SPRING 2019"/>
    <s v="SWIMWEAR"/>
    <x v="192"/>
    <s v="DOLARES AMERICANOS / UNITED STATES DOLLAR"/>
    <s v="BILL MILLER AND COMPANY"/>
    <s v="VIRGIN ISLANDS"/>
    <s v="ESTADOS UNIDOS EEUU"/>
    <n v="14"/>
    <n v="2019"/>
    <s v="SPRING"/>
    <s v="SPRING"/>
    <s v="SPRING 2019"/>
    <s v="2018-2019"/>
    <n v="396"/>
    <x v="2"/>
  </r>
  <r>
    <x v="0"/>
    <n v="2019"/>
    <x v="9"/>
    <s v="AM"/>
    <s v="EEUU"/>
    <x v="0"/>
    <s v="SPRING 2019"/>
    <s v="SWIMWEAR"/>
    <x v="183"/>
    <s v="DOLARES AMERICANOS / UNITED STATES DOLLAR"/>
    <s v="KELLY MICHELLE ELLINGSON"/>
    <s v="NEW JERSEY"/>
    <s v="ESTADOS UNIDOS EEUU"/>
    <n v="289"/>
    <n v="2019"/>
    <s v="SPRING"/>
    <s v="SPRING"/>
    <s v="SPRING 2019"/>
    <s v="2018-2019"/>
    <n v="6089.5"/>
    <x v="9"/>
  </r>
  <r>
    <x v="0"/>
    <n v="2019"/>
    <x v="9"/>
    <s v="AM"/>
    <s v="EEUU"/>
    <x v="0"/>
    <s v="SPRING 2019"/>
    <s v="SWIMWEAR"/>
    <x v="50"/>
    <s v="DOLARES AMERICANOS / UNITED STATES DOLLAR"/>
    <s v="BILL MILLER AND COMPANY"/>
    <s v="FLORIDA"/>
    <s v="ESTADOS UNIDOS EEUU"/>
    <n v="189"/>
    <n v="2019"/>
    <s v="SPRING"/>
    <s v="SPRING"/>
    <s v="SPRING 2019"/>
    <s v="2018-2019"/>
    <n v="5639"/>
    <x v="2"/>
  </r>
  <r>
    <x v="0"/>
    <n v="2019"/>
    <x v="9"/>
    <s v="AM"/>
    <s v="EEUU"/>
    <x v="0"/>
    <s v="SPRING 2019"/>
    <s v="SWIMWEAR"/>
    <x v="4"/>
    <s v="DOLAR CANADIENSE / CANADIAN DOLLAR"/>
    <s v="SHOUTOUTAGENCY"/>
    <s v="BRITISH COLUMBIA"/>
    <s v="CANADA"/>
    <n v="19"/>
    <n v="2019"/>
    <s v="SPRING"/>
    <s v="SPRING"/>
    <s v="SPRING 2019"/>
    <s v="2018-2019"/>
    <n v="534.87853799866286"/>
    <x v="3"/>
  </r>
  <r>
    <x v="0"/>
    <n v="2019"/>
    <x v="9"/>
    <s v="AM"/>
    <s v="EEUU"/>
    <x v="0"/>
    <s v="SPRING 2019"/>
    <s v="SWIMWEAR"/>
    <x v="3"/>
    <s v="DOLARES AMERICANOS / UNITED STATES DOLLAR"/>
    <s v="ANITA M. HOPKINS"/>
    <s v="RHODE ISLAND"/>
    <s v="ESTADOS UNIDOS EEUU"/>
    <n v="61"/>
    <n v="2019"/>
    <s v="SPRING"/>
    <s v="SPRING"/>
    <s v="SPRING 2019"/>
    <s v="2018-2019"/>
    <n v="1802"/>
    <x v="1"/>
  </r>
  <r>
    <x v="0"/>
    <n v="2019"/>
    <x v="9"/>
    <s v="AM"/>
    <s v="EEUU"/>
    <x v="0"/>
    <s v="SPRING 2019"/>
    <s v="SWIMWEAR"/>
    <x v="5"/>
    <s v="DOLARES AMERICANOS / UNITED STATES DOLLAR"/>
    <s v="STEPHANIE VITALI"/>
    <s v="ONTARIO"/>
    <s v="CANADA"/>
    <n v="69"/>
    <n v="2019"/>
    <s v="SPRING"/>
    <s v="SPRING"/>
    <s v="SPRING 2019"/>
    <s v="2018-2019"/>
    <n v="2152"/>
    <x v="4"/>
  </r>
  <r>
    <x v="0"/>
    <n v="2019"/>
    <x v="9"/>
    <s v="AM"/>
    <s v="EEUU"/>
    <x v="0"/>
    <s v="SPRING 2019"/>
    <s v="SWIMWEAR"/>
    <x v="275"/>
    <s v="DOLARES AMERICANOS / UNITED STATES DOLLAR"/>
    <s v="BILL MILLER AND COMPANY"/>
    <s v="SOUTH CAROLINA"/>
    <s v="ESTADOS UNIDOS EEUU"/>
    <n v="115"/>
    <n v="2019"/>
    <s v="SPRING"/>
    <s v="SPRING"/>
    <s v="SPRING 2019"/>
    <s v="2018-2019"/>
    <n v="3604"/>
    <x v="2"/>
  </r>
  <r>
    <x v="0"/>
    <n v="2019"/>
    <x v="9"/>
    <s v="AM"/>
    <s v="EEUU"/>
    <x v="0"/>
    <s v="SPRING 2019"/>
    <s v="SWIMWEAR"/>
    <x v="276"/>
    <s v="DOLARES AMERICANOS / UNITED STATES DOLLAR"/>
    <s v="LAURA BONG"/>
    <s v="MISSISSIPPI"/>
    <s v="ESTADOS UNIDOS EEUU"/>
    <n v="17"/>
    <n v="2019"/>
    <s v="SPRING"/>
    <s v="SPRING"/>
    <s v="SPRING 2019"/>
    <s v="2018-2019"/>
    <n v="523"/>
    <x v="6"/>
  </r>
  <r>
    <x v="0"/>
    <n v="2019"/>
    <x v="9"/>
    <s v="AM"/>
    <s v="EEUU"/>
    <x v="0"/>
    <s v="SPRING 2019"/>
    <s v="SWIMWEAR"/>
    <x v="277"/>
    <s v="DOLARES AMERICANOS / UNITED STATES DOLLAR"/>
    <s v="LAURA BONG"/>
    <s v="ARKANSAS"/>
    <s v="ESTADOS UNIDOS EEUU"/>
    <n v="4"/>
    <n v="2019"/>
    <s v="SPRING"/>
    <s v="SPRING"/>
    <s v="SPRING 2019"/>
    <s v="2018-2019"/>
    <n v="124"/>
    <x v="6"/>
  </r>
  <r>
    <x v="0"/>
    <n v="2019"/>
    <x v="9"/>
    <s v="AM"/>
    <s v="EEUU"/>
    <x v="0"/>
    <s v="SPRING 2019"/>
    <s v="SWIMWEAR"/>
    <x v="356"/>
    <s v="DOLARES AMERICANOS / UNITED STATES DOLLAR"/>
    <s v="ANITA M. HOPKINS"/>
    <s v="MARYLAND"/>
    <s v="ESTADOS UNIDOS EEUU"/>
    <n v="91"/>
    <n v="2019"/>
    <s v="SPRING"/>
    <s v="SPRING"/>
    <s v="SPRING 2019"/>
    <s v="2018-2019"/>
    <n v="2711"/>
    <x v="1"/>
  </r>
  <r>
    <x v="0"/>
    <n v="2019"/>
    <x v="9"/>
    <s v="AM"/>
    <s v="EEUU"/>
    <x v="0"/>
    <s v="SPRING 2019"/>
    <s v="SWIMWEAR"/>
    <x v="6"/>
    <s v="DOLARES AMERICANOS / UNITED STATES DOLLAR"/>
    <s v="PHYLLIS POSNER"/>
    <s v="CALIFORNIA"/>
    <s v="ESTADOS UNIDOS EEUU"/>
    <n v="30"/>
    <n v="2019"/>
    <s v="SPRING"/>
    <s v="SPRING"/>
    <s v="SPRING 2019"/>
    <s v="2018-2019"/>
    <n v="1140"/>
    <x v="5"/>
  </r>
  <r>
    <x v="0"/>
    <n v="2019"/>
    <x v="9"/>
    <s v="AM"/>
    <s v="EEUU"/>
    <x v="0"/>
    <s v="SPRING 2019"/>
    <s v="SWIMWEAR"/>
    <x v="357"/>
    <s v="DOLARES AMERICANOS / UNITED STATES DOLLAR"/>
    <s v="BILL MILLER AND COMPANY"/>
    <s v="GEORGIA"/>
    <s v="ESTADOS UNIDOS EEUU"/>
    <n v="57"/>
    <n v="2019"/>
    <s v="SPRING"/>
    <s v="SPRING"/>
    <s v="SPRING 2019"/>
    <s v="2018-2019"/>
    <n v="1780"/>
    <x v="2"/>
  </r>
  <r>
    <x v="0"/>
    <n v="2019"/>
    <x v="9"/>
    <s v="AM"/>
    <s v="EEUU"/>
    <x v="0"/>
    <s v="SPRING 2019"/>
    <s v="SWIMWEAR"/>
    <x v="89"/>
    <s v="DOLARES AMERICANOS / UNITED STATES DOLLAR"/>
    <s v="BILL MILLER AND COMPANY"/>
    <s v="FLORIDA"/>
    <s v="ESTADOS UNIDOS EEUU"/>
    <n v="153"/>
    <n v="2019"/>
    <s v="SPRING"/>
    <s v="SPRING"/>
    <s v="SPRING 2019"/>
    <s v="2018-2019"/>
    <n v="3748.4399999999996"/>
    <x v="2"/>
  </r>
  <r>
    <x v="0"/>
    <n v="2019"/>
    <x v="9"/>
    <s v="AM"/>
    <s v="EEUU"/>
    <x v="0"/>
    <s v="SPRING 2019"/>
    <s v="SWIMWEAR"/>
    <x v="358"/>
    <s v="DOLARES AMERICANOS / UNITED STATES DOLLAR"/>
    <s v="BILL MILLER AND COMPANY"/>
    <s v="SOUTH CAROLINA"/>
    <s v="ESTADOS UNIDOS EEUU"/>
    <n v="34"/>
    <n v="2019"/>
    <s v="SPRING"/>
    <s v="SPRING"/>
    <s v="SPRING 2019"/>
    <s v="2018-2019"/>
    <n v="1031"/>
    <x v="2"/>
  </r>
  <r>
    <x v="0"/>
    <n v="2019"/>
    <x v="9"/>
    <s v="AM"/>
    <s v="EEUU"/>
    <x v="0"/>
    <s v="SPRING 2019"/>
    <s v="SWIMWEAR"/>
    <x v="196"/>
    <s v="DOLARES AMERICANOS / UNITED STATES DOLLAR"/>
    <s v="BILL MILLER AND COMPANY"/>
    <s v="ALABAMA"/>
    <s v="ESTADOS UNIDOS EEUU"/>
    <n v="6"/>
    <n v="2019"/>
    <s v="SPRING"/>
    <s v="SPRING"/>
    <s v="SPRING 2019"/>
    <s v="2018-2019"/>
    <n v="179"/>
    <x v="2"/>
  </r>
  <r>
    <x v="0"/>
    <n v="2019"/>
    <x v="9"/>
    <s v="AM"/>
    <s v="EEUU"/>
    <x v="0"/>
    <s v="SPRING 2019"/>
    <s v="SWIMWEAR"/>
    <x v="360"/>
    <s v="DOLARES AMERICANOS / UNITED STATES DOLLAR"/>
    <s v="PHYLLIS POSNER"/>
    <s v="CALIFORNIA"/>
    <s v="ESTADOS UNIDOS EEUU"/>
    <n v="15"/>
    <n v="2019"/>
    <s v="SPRING"/>
    <s v="SPRING"/>
    <s v="SPRING 2019"/>
    <s v="2018-2019"/>
    <n v="450"/>
    <x v="5"/>
  </r>
  <r>
    <x v="0"/>
    <n v="2019"/>
    <x v="9"/>
    <s v="AM"/>
    <s v="EEUU"/>
    <x v="0"/>
    <s v="SPRING 2019"/>
    <s v="SWIMWEAR"/>
    <x v="26"/>
    <s v="DOLARES AMERICANOS / UNITED STATES DOLLAR"/>
    <s v="BILL MILLER AND COMPANY"/>
    <s v="FLORIDA"/>
    <s v="ESTADOS UNIDOS EEUU"/>
    <n v="100"/>
    <n v="2019"/>
    <s v="SPRING"/>
    <s v="SPRING"/>
    <s v="SPRING 2019"/>
    <s v="2018-2019"/>
    <n v="2796"/>
    <x v="2"/>
  </r>
  <r>
    <x v="0"/>
    <n v="2019"/>
    <x v="9"/>
    <s v="AM"/>
    <s v="EEUU"/>
    <x v="0"/>
    <s v="SPRING 2019"/>
    <s v="SWIMWEAR"/>
    <x v="19"/>
    <s v="DOLARES AMERICANOS / UNITED STATES DOLLAR"/>
    <s v="HOLLY SALES INC."/>
    <s v="OHIO"/>
    <s v="ESTADOS UNIDOS EEUU"/>
    <n v="27"/>
    <n v="2019"/>
    <s v="SPRING"/>
    <s v="SPRING"/>
    <s v="SPRING 2019"/>
    <s v="2018-2019"/>
    <n v="913"/>
    <x v="8"/>
  </r>
  <r>
    <x v="0"/>
    <n v="2019"/>
    <x v="9"/>
    <s v="AM"/>
    <s v="EEUU"/>
    <x v="0"/>
    <s v="SPRING 2019"/>
    <s v="SWIMWEAR"/>
    <x v="158"/>
    <s v="DOLAR CANADIENSE / CANADIAN DOLLAR"/>
    <s v="SHOUTOUTAGENCY"/>
    <s v="BRITISH COLUMBIA"/>
    <s v="CANADA"/>
    <n v="101"/>
    <n v="2019"/>
    <s v="SPRING"/>
    <s v="SPRING"/>
    <s v="SPRING 2019"/>
    <s v="2018-2019"/>
    <n v="2951.489488150954"/>
    <x v="3"/>
  </r>
  <r>
    <x v="0"/>
    <n v="2019"/>
    <x v="9"/>
    <s v="AM"/>
    <s v="EEUU"/>
    <x v="0"/>
    <s v="SPRING 2019"/>
    <s v="SWIMWEAR"/>
    <x v="280"/>
    <s v="DOLARES AMERICANOS / UNITED STATES DOLLAR"/>
    <s v="BILL MILLER AND COMPANY"/>
    <s v="GEORGIA"/>
    <s v="ESTADOS UNIDOS EEUU"/>
    <n v="24"/>
    <n v="2019"/>
    <s v="SPRING"/>
    <s v="SPRING"/>
    <s v="SPRING 2019"/>
    <s v="2018-2019"/>
    <n v="672"/>
    <x v="2"/>
  </r>
  <r>
    <x v="0"/>
    <n v="2019"/>
    <x v="9"/>
    <s v="AM"/>
    <s v="EEUU"/>
    <x v="0"/>
    <s v="SPRING 2019"/>
    <s v="SWIMWEAR"/>
    <x v="91"/>
    <s v="DOLARES AMERICANOS / UNITED STATES DOLLAR"/>
    <s v="JUDITH ANN DEAL"/>
    <s v="HAWAII"/>
    <s v="ESTADOS UNIDOS EEUU"/>
    <n v="30"/>
    <n v="2019"/>
    <s v="SPRING"/>
    <s v="SPRING"/>
    <s v="SPRING 2019"/>
    <s v="2018-2019"/>
    <n v="922"/>
    <x v="10"/>
  </r>
  <r>
    <x v="0"/>
    <n v="2019"/>
    <x v="9"/>
    <s v="AM"/>
    <s v="EEUU"/>
    <x v="0"/>
    <s v="SPRING 2019"/>
    <s v="SWIMWEAR"/>
    <x v="314"/>
    <s v="DOLARES AMERICANOS / UNITED STATES DOLLAR"/>
    <s v="LAURA BONG"/>
    <s v="TEXAS"/>
    <s v="ESTADOS UNIDOS EEUU"/>
    <n v="19"/>
    <n v="2019"/>
    <s v="SPRING"/>
    <s v="SPRING"/>
    <s v="SPRING 2019"/>
    <s v="2018-2019"/>
    <n v="534"/>
    <x v="6"/>
  </r>
  <r>
    <x v="0"/>
    <n v="2019"/>
    <x v="9"/>
    <s v="AM"/>
    <s v="EEUU"/>
    <x v="0"/>
    <s v="SPRING 2019"/>
    <s v="SWIMWEAR"/>
    <x v="2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169"/>
    <x v="2"/>
  </r>
  <r>
    <x v="0"/>
    <n v="2019"/>
    <x v="9"/>
    <s v="AM"/>
    <s v="EEUU"/>
    <x v="0"/>
    <s v="SPRING 2019"/>
    <s v="SWIMWEAR"/>
    <x v="75"/>
    <s v="DOLARES AMERICANOS / UNITED STATES DOLLAR"/>
    <s v="HOLLY SALES INC."/>
    <s v="IOWA"/>
    <s v="ESTADOS UNIDOS EEUU"/>
    <n v="120"/>
    <n v="2019"/>
    <s v="SPRING"/>
    <s v="SPRING"/>
    <s v="SPRING 2019"/>
    <s v="2018-2019"/>
    <n v="3043.2599999999993"/>
    <x v="8"/>
  </r>
  <r>
    <x v="0"/>
    <n v="2019"/>
    <x v="9"/>
    <s v="AM"/>
    <s v="EEUU"/>
    <x v="0"/>
    <s v="SPRING 2019"/>
    <s v="SWIMWEAR"/>
    <x v="283"/>
    <s v="DOLARES AMERICANOS / UNITED STATES DOLLAR"/>
    <s v="BILL MILLER AND COMPANY"/>
    <s v="SOUTH CAROLINA"/>
    <s v="ESTADOS UNIDOS EEUU"/>
    <n v="117"/>
    <n v="2019"/>
    <s v="SPRING"/>
    <s v="SPRING"/>
    <s v="SPRING 2019"/>
    <s v="2018-2019"/>
    <n v="3497"/>
    <x v="2"/>
  </r>
  <r>
    <x v="0"/>
    <n v="2019"/>
    <x v="9"/>
    <s v="AM"/>
    <s v="EEUU"/>
    <x v="0"/>
    <s v="SPRING 2019"/>
    <s v="SWIMWEAR"/>
    <x v="219"/>
    <s v="DOLARES AMERICANOS / UNITED STATES DOLLAR"/>
    <s v="BILL MILLER AND COMPANY"/>
    <s v="NORTH CAROLINA"/>
    <s v="ESTADOS UNIDOS EEUU"/>
    <n v="24"/>
    <n v="2019"/>
    <s v="SPRING"/>
    <s v="SPRING"/>
    <s v="SPRING 2019"/>
    <s v="2018-2019"/>
    <n v="759"/>
    <x v="2"/>
  </r>
  <r>
    <x v="0"/>
    <n v="2019"/>
    <x v="9"/>
    <s v="AM"/>
    <s v="EEUU"/>
    <x v="0"/>
    <s v="SPRING 2019"/>
    <s v="SWIMWEAR"/>
    <x v="361"/>
    <s v="DOLARES AMERICANOS / UNITED STATES DOLLAR"/>
    <s v="BILL MILLER AND COMPANY"/>
    <s v="NORTH CAROLINA"/>
    <s v="ESTADOS UNIDOS EEUU"/>
    <n v="29"/>
    <n v="2019"/>
    <s v="SPRING"/>
    <s v="SPRING"/>
    <s v="SPRING 2019"/>
    <s v="2018-2019"/>
    <n v="882"/>
    <x v="2"/>
  </r>
  <r>
    <x v="0"/>
    <n v="2019"/>
    <x v="9"/>
    <s v="AM"/>
    <s v="EEUU"/>
    <x v="0"/>
    <s v="SPRING 2019"/>
    <s v="SWIMWEAR"/>
    <x v="9"/>
    <s v="DOLARES AMERICANOS / UNITED STATES DOLLAR"/>
    <s v="ANITA M. HOPKINS"/>
    <s v="NEW JERSEY"/>
    <s v="ESTADOS UNIDOS EEUU"/>
    <n v="161"/>
    <n v="2019"/>
    <s v="SPRING"/>
    <s v="SPRING"/>
    <s v="SPRING 2019"/>
    <s v="2018-2019"/>
    <n v="5129"/>
    <x v="1"/>
  </r>
  <r>
    <x v="0"/>
    <n v="2019"/>
    <x v="9"/>
    <s v="AM"/>
    <s v="EEUU"/>
    <x v="0"/>
    <s v="SPRING 2019"/>
    <s v="SWIMWEAR"/>
    <x v="388"/>
    <s v="DOLARES AMERICANOS / UNITED STATES DOLLAR"/>
    <s v="ANITA M. HOPKINS"/>
    <s v="RHODE ISLAND"/>
    <s v="ESTADOS UNIDOS EEUU"/>
    <n v="30"/>
    <n v="2019"/>
    <s v="SPRING"/>
    <s v="SPRING"/>
    <s v="SPRING 2019"/>
    <s v="2018-2019"/>
    <n v="905"/>
    <x v="1"/>
  </r>
  <r>
    <x v="0"/>
    <n v="2019"/>
    <x v="9"/>
    <s v="AM"/>
    <s v="EEUU"/>
    <x v="0"/>
    <s v="SPRING 2019"/>
    <s v="SWIMWEAR"/>
    <x v="389"/>
    <s v="DOLARES AMERICANOS / UNITED STATES DOLLAR"/>
    <s v="BILL MILLER AND COMPANY"/>
    <s v="NORTH CAROLINA"/>
    <s v="ESTADOS UNIDOS EEUU"/>
    <n v="20"/>
    <n v="2019"/>
    <s v="SPRING"/>
    <s v="SPRING"/>
    <s v="SPRING 2019"/>
    <s v="2018-2019"/>
    <n v="667"/>
    <x v="2"/>
  </r>
  <r>
    <x v="0"/>
    <n v="2019"/>
    <x v="9"/>
    <s v="AM"/>
    <s v="EEUU"/>
    <x v="0"/>
    <s v="SPRING 2019"/>
    <s v="SWIMWEAR"/>
    <x v="243"/>
    <s v="DOLARES AMERICANOS / UNITED STATES DOLLAR"/>
    <s v="LAURA BONG"/>
    <s v="TENNESSEE"/>
    <s v="ESTADOS UNIDOS EEUU"/>
    <n v="5"/>
    <n v="2019"/>
    <s v="SPRING"/>
    <s v="SPRING"/>
    <s v="SPRING 2019"/>
    <s v="2018-2019"/>
    <n v="151"/>
    <x v="6"/>
  </r>
  <r>
    <x v="0"/>
    <n v="2019"/>
    <x v="9"/>
    <s v="AM"/>
    <s v="EEUU"/>
    <x v="0"/>
    <s v="SPRING 2019"/>
    <s v="SWIMWEAR"/>
    <x v="148"/>
    <s v="DOLARES AMERICANOS / UNITED STATES DOLLAR"/>
    <s v="ANITA M. HOPKINS"/>
    <s v="NEW JERSEY"/>
    <s v="ESTADOS UNIDOS EEUU"/>
    <n v="28"/>
    <n v="2019"/>
    <s v="SPRING"/>
    <s v="SPRING"/>
    <s v="SPRING 2019"/>
    <s v="2018-2019"/>
    <n v="797"/>
    <x v="1"/>
  </r>
  <r>
    <x v="0"/>
    <n v="2019"/>
    <x v="9"/>
    <s v="AM"/>
    <s v="EEUU"/>
    <x v="0"/>
    <s v="SPRING 2019"/>
    <s v="SWIMWEAR"/>
    <x v="77"/>
    <s v="DOLARES AMERICANOS / UNITED STATES DOLLAR"/>
    <s v="ANITA M. HOPKINS"/>
    <s v="NEW HAMPSHIRE"/>
    <s v="ESTADOS UNIDOS EEUU"/>
    <n v="113"/>
    <n v="2019"/>
    <s v="SPRING"/>
    <s v="SPRING"/>
    <s v="SPRING 2019"/>
    <s v="2018-2019"/>
    <n v="3791"/>
    <x v="1"/>
  </r>
  <r>
    <x v="0"/>
    <n v="2019"/>
    <x v="9"/>
    <s v="AM"/>
    <s v="EEUU"/>
    <x v="0"/>
    <s v="SPRING 2019"/>
    <s v="SWIMWEAR"/>
    <x v="141"/>
    <s v="DOLARES AMERICANOS / UNITED STATES DOLLAR"/>
    <s v="ANITA M. HOPKINS"/>
    <s v="DELAWARE"/>
    <s v="ESTADOS UNIDOS EEUU"/>
    <n v="89"/>
    <n v="2019"/>
    <s v="SPRING"/>
    <s v="SPRING"/>
    <s v="SPRING 2019"/>
    <s v="2018-2019"/>
    <n v="2738"/>
    <x v="1"/>
  </r>
  <r>
    <x v="0"/>
    <n v="2019"/>
    <x v="9"/>
    <s v="AM"/>
    <s v="EEUU"/>
    <x v="0"/>
    <s v="SPRING 2019"/>
    <s v="SWIMWEAR"/>
    <x v="78"/>
    <s v="DOLARES AMERICANOS / UNITED STATES DOLLAR"/>
    <s v="MIE MANNICHE"/>
    <s v="CALIFORNIA"/>
    <s v="ESTADOS UNIDOS EEUU"/>
    <n v="10"/>
    <n v="2019"/>
    <s v="SPRING"/>
    <s v="SPRING"/>
    <s v="SPRING 2019"/>
    <s v="2018-2019"/>
    <n v="290"/>
    <x v="11"/>
  </r>
  <r>
    <x v="0"/>
    <n v="2019"/>
    <x v="9"/>
    <s v="AM"/>
    <s v="EEUU"/>
    <x v="0"/>
    <s v="SPRING 2019"/>
    <s v="SWIMWEAR"/>
    <x v="11"/>
    <s v="DOLARES AMERICANOS / UNITED STATES DOLLAR"/>
    <s v="BILL MILLER AND COMPANY"/>
    <s v="VIRGINIA"/>
    <s v="ESTADOS UNIDOS EEUU"/>
    <n v="88"/>
    <n v="2019"/>
    <s v="SPRING"/>
    <s v="SPRING"/>
    <s v="SPRING 2019"/>
    <s v="2018-2019"/>
    <n v="2584.8000000000002"/>
    <x v="2"/>
  </r>
  <r>
    <x v="0"/>
    <n v="2019"/>
    <x v="9"/>
    <s v="AM"/>
    <s v="EEUU"/>
    <x v="0"/>
    <s v="SPRING 2019"/>
    <s v="SWIMWEAR"/>
    <x v="391"/>
    <s v="DOLARES AMERICANOS / UNITED STATES DOLLAR"/>
    <s v="BILL MILLER AND COMPANY"/>
    <s v="NORTH CAROLINA"/>
    <s v="ESTADOS UNIDOS EEUU"/>
    <n v="76"/>
    <n v="2019"/>
    <s v="SPRING"/>
    <s v="SPRING"/>
    <s v="SPRING 2019"/>
    <s v="2018-2019"/>
    <n v="2444"/>
    <x v="2"/>
  </r>
  <r>
    <x v="0"/>
    <n v="2019"/>
    <x v="9"/>
    <s v="AM"/>
    <s v="EEUU"/>
    <x v="0"/>
    <s v="SPRING 2019"/>
    <s v="SWIMWEAR"/>
    <x v="296"/>
    <s v="DOLARES AMERICANOS / UNITED STATES DOLLAR"/>
    <s v="LAURA BONG"/>
    <s v="LOUISIANA"/>
    <s v="ESTADOS UNIDOS EEUU"/>
    <n v="6"/>
    <n v="2019"/>
    <s v="SPRING"/>
    <s v="SPRING"/>
    <s v="SPRING 2019"/>
    <s v="2018-2019"/>
    <n v="165"/>
    <x v="6"/>
  </r>
  <r>
    <x v="0"/>
    <n v="2019"/>
    <x v="9"/>
    <s v="AM"/>
    <s v="EEUU"/>
    <x v="0"/>
    <s v="SPRING 2019"/>
    <s v="SWIMWEAR"/>
    <x v="419"/>
    <s v="DOLARES AMERICANOS / UNITED STATES DOLLAR"/>
    <s v="BILL MILLER AND COMPANY"/>
    <s v="NORTH CAROLINA"/>
    <s v="ESTADOS UNIDOS EEUU"/>
    <n v="50"/>
    <n v="2019"/>
    <s v="SPRING"/>
    <s v="SPRING"/>
    <s v="SPRING 2019"/>
    <s v="2018-2019"/>
    <n v="1475"/>
    <x v="2"/>
  </r>
  <r>
    <x v="0"/>
    <n v="2019"/>
    <x v="9"/>
    <s v="AM"/>
    <s v="EEUU"/>
    <x v="0"/>
    <s v="SPRING 2019"/>
    <s v="SWIMWEAR"/>
    <x v="34"/>
    <s v="DOLARES AMERICANOS / UNITED STATES DOLLAR"/>
    <s v="ANITA M. HOPKINS"/>
    <s v="NEW YORK"/>
    <s v="ESTADOS UNIDOS EEUU"/>
    <n v="33"/>
    <n v="2019"/>
    <s v="SPRING"/>
    <s v="SPRING"/>
    <s v="SPRING 2019"/>
    <s v="2018-2019"/>
    <n v="1110"/>
    <x v="1"/>
  </r>
  <r>
    <x v="0"/>
    <n v="2019"/>
    <x v="9"/>
    <s v="AM"/>
    <s v="EEUU"/>
    <x v="0"/>
    <s v="SPRING 2019"/>
    <s v="SWIMWEAR"/>
    <x v="79"/>
    <s v="DOLARES AMERICANOS / UNITED STATES DOLLAR"/>
    <s v="ANITA M. HOPKINS"/>
    <s v="DELAWARE"/>
    <s v="ESTADOS UNIDOS EEUU"/>
    <n v="84"/>
    <n v="2019"/>
    <s v="SPRING"/>
    <s v="SPRING"/>
    <s v="SPRING 2019"/>
    <s v="2018-2019"/>
    <n v="2661"/>
    <x v="1"/>
  </r>
  <r>
    <x v="0"/>
    <n v="2019"/>
    <x v="9"/>
    <s v="AM"/>
    <s v="EEUU"/>
    <x v="0"/>
    <s v="SPRING 2019"/>
    <s v="SWIMWEAR"/>
    <x v="299"/>
    <s v="DOLARES AMERICANOS / UNITED STATES DOLLAR"/>
    <s v="DENISE ARNETT"/>
    <s v="OREGON"/>
    <s v="ESTADOS UNIDOS EEUU"/>
    <n v="64"/>
    <n v="2019"/>
    <s v="SPRING"/>
    <s v="SPRING"/>
    <s v="SPRING 2019"/>
    <s v="2018-2019"/>
    <n v="2036"/>
    <x v="14"/>
  </r>
  <r>
    <x v="0"/>
    <n v="2019"/>
    <x v="9"/>
    <s v="AM"/>
    <s v="EEUU"/>
    <x v="0"/>
    <s v="SPRING 2019"/>
    <s v="SWIMWEAR"/>
    <x v="36"/>
    <s v="DOLARES AMERICANOS / UNITED STATES DOLLAR"/>
    <s v="LAURA BONG"/>
    <s v="TEXAS"/>
    <s v="ESTADOS UNIDOS EEUU"/>
    <n v="2"/>
    <n v="2019"/>
    <s v="SPRING"/>
    <s v="SPRING"/>
    <s v="SPRING 2019"/>
    <s v="2018-2019"/>
    <n v="63"/>
    <x v="6"/>
  </r>
  <r>
    <x v="0"/>
    <n v="2019"/>
    <x v="9"/>
    <s v="AM"/>
    <s v="EEUU"/>
    <x v="0"/>
    <s v="SPRING 2019"/>
    <s v="SWIMWEAR"/>
    <x v="420"/>
    <s v="DOLARES AMERICANOS / UNITED STATES DOLLAR"/>
    <s v="ANITA M. HOPKINS"/>
    <s v="RHODE ISLAND"/>
    <s v="ESTADOS UNIDOS EEUU"/>
    <n v="21"/>
    <n v="2019"/>
    <s v="SPRING"/>
    <s v="SPRING"/>
    <s v="SPRING 2019"/>
    <s v="2018-2019"/>
    <n v="729"/>
    <x v="1"/>
  </r>
  <r>
    <x v="0"/>
    <n v="2019"/>
    <x v="9"/>
    <s v="AM"/>
    <s v="EEUU"/>
    <x v="0"/>
    <s v="SPRING 2019"/>
    <s v="SWIMWEAR"/>
    <x v="421"/>
    <s v="DOLARES AMERICANOS / UNITED STATES DOLLAR"/>
    <s v="LAURA BONG"/>
    <s v="MISSOURI"/>
    <s v="ESTADOS UNIDOS EEUU"/>
    <n v="53"/>
    <n v="2019"/>
    <s v="SPRING"/>
    <s v="SPRING"/>
    <s v="SPRING 2019"/>
    <s v="2018-2019"/>
    <n v="1631"/>
    <x v="6"/>
  </r>
  <r>
    <x v="0"/>
    <n v="2019"/>
    <x v="9"/>
    <s v="AM"/>
    <s v="EEUU"/>
    <x v="0"/>
    <s v="SPRING 2019"/>
    <s v="SWIMWEAR"/>
    <x v="422"/>
    <s v="DOLARES AMERICANOS / UNITED STATES DOLLAR"/>
    <s v="ANITA M. HOPKINS"/>
    <s v="MASSACHUSETTS"/>
    <s v="ESTADOS UNIDOS EEUU"/>
    <n v="108"/>
    <n v="2019"/>
    <s v="SPRING"/>
    <s v="SPRING"/>
    <s v="SPRING 2019"/>
    <s v="2018-2019"/>
    <n v="3486"/>
    <x v="1"/>
  </r>
  <r>
    <x v="0"/>
    <n v="2019"/>
    <x v="9"/>
    <s v="AM"/>
    <s v="EEUU"/>
    <x v="0"/>
    <s v="SPRING 2019"/>
    <s v="SWIMWEAR"/>
    <x v="37"/>
    <s v="DOLARES AMERICANOS / UNITED STATES DOLLAR"/>
    <s v="ANITA M. HOPKINS"/>
    <s v="MASSACHUSETTS"/>
    <s v="ESTADOS UNIDOS EEUU"/>
    <n v="92"/>
    <n v="2019"/>
    <s v="SPRING"/>
    <s v="SPRING"/>
    <s v="SPRING 2019"/>
    <s v="2018-2019"/>
    <n v="3011"/>
    <x v="1"/>
  </r>
  <r>
    <x v="0"/>
    <n v="2019"/>
    <x v="9"/>
    <s v="AM"/>
    <s v="EEUU"/>
    <x v="0"/>
    <s v="SPRING 2019"/>
    <s v="SWIMWEAR"/>
    <x v="38"/>
    <s v="DOLARES AMERICANOS / UNITED STATES DOLLAR"/>
    <s v="BILL MILLER AND COMPANY"/>
    <s v="NORTH CAROLINA"/>
    <s v="ESTADOS UNIDOS EEUU"/>
    <n v="34"/>
    <n v="2019"/>
    <s v="SPRING"/>
    <s v="SPRING"/>
    <s v="SPRING 2019"/>
    <s v="2018-2019"/>
    <n v="1008"/>
    <x v="2"/>
  </r>
  <r>
    <x v="0"/>
    <n v="2019"/>
    <x v="9"/>
    <s v="AM"/>
    <s v="EEUU"/>
    <x v="0"/>
    <s v="SPRING 2019"/>
    <s v="SWIMWEAR"/>
    <x v="423"/>
    <s v="DOLARES AMERICANOS / UNITED STATES DOLLAR"/>
    <s v="ANITA M. HOPKINS"/>
    <s v="MAINE"/>
    <s v="ESTADOS UNIDOS EEUU"/>
    <n v="46"/>
    <n v="2019"/>
    <s v="SPRING"/>
    <s v="SPRING"/>
    <s v="SPRING 2019"/>
    <s v="2018-2019"/>
    <n v="1416"/>
    <x v="1"/>
  </r>
  <r>
    <x v="0"/>
    <n v="2019"/>
    <x v="9"/>
    <s v="AM"/>
    <s v="EEUU"/>
    <x v="0"/>
    <s v="SPRING 2019"/>
    <s v="SWIMWEAR"/>
    <x v="39"/>
    <s v="DOLARES AMERICANOS / UNITED STATES DOLLAR"/>
    <s v="ANITA M. HOPKINS"/>
    <s v="MASSACHUSETTS"/>
    <s v="ESTADOS UNIDOS EEUU"/>
    <n v="74"/>
    <n v="2019"/>
    <s v="SPRING"/>
    <s v="SPRING"/>
    <s v="SPRING 2019"/>
    <s v="2018-2019"/>
    <n v="2229"/>
    <x v="1"/>
  </r>
  <r>
    <x v="0"/>
    <n v="2019"/>
    <x v="9"/>
    <s v="AM"/>
    <s v="EEUU"/>
    <x v="0"/>
    <s v="SPRING 2019"/>
    <s v="SWIMWEAR"/>
    <x v="397"/>
    <s v="DOLARES AMERICANOS / UNITED STATES DOLLAR"/>
    <s v="BILL MILLER AND COMPANY"/>
    <s v="VIRGINIA"/>
    <s v="ESTADOS UNIDOS EEUU"/>
    <n v="20"/>
    <n v="2019"/>
    <s v="SPRING"/>
    <s v="SPRING"/>
    <s v="SPRING 2019"/>
    <s v="2018-2019"/>
    <n v="620"/>
    <x v="2"/>
  </r>
  <r>
    <x v="0"/>
    <n v="2019"/>
    <x v="9"/>
    <s v="AM"/>
    <s v="EEUU"/>
    <x v="0"/>
    <s v="SPRING 2019"/>
    <s v="SWIMWEAR"/>
    <x v="42"/>
    <s v="DOLARES AMERICANOS / UNITED STATES DOLLAR"/>
    <s v="HOLLY SALES INC."/>
    <s v="MICHIGAN"/>
    <s v="ESTADOS UNIDOS EEUU"/>
    <n v="15"/>
    <n v="2019"/>
    <s v="SPRING"/>
    <s v="SPRING"/>
    <s v="SPRING 2019"/>
    <s v="2018-2019"/>
    <n v="630"/>
    <x v="8"/>
  </r>
  <r>
    <x v="0"/>
    <n v="2019"/>
    <x v="9"/>
    <s v="AM"/>
    <s v="EEUU"/>
    <x v="0"/>
    <s v="SPRING 2019"/>
    <s v="SWIMWEAR"/>
    <x v="398"/>
    <s v="DOLARES AMERICANOS / UNITED STATES DOLLAR"/>
    <s v="LAURA BONG"/>
    <s v="NEVADA"/>
    <s v="ESTADOS UNIDOS EEUU"/>
    <n v="2"/>
    <n v="2019"/>
    <s v="SPRING"/>
    <s v="SPRING"/>
    <s v="SPRING 2019"/>
    <s v="2018-2019"/>
    <n v="56"/>
    <x v="6"/>
  </r>
  <r>
    <x v="0"/>
    <n v="2019"/>
    <x v="9"/>
    <s v="AM"/>
    <s v="EEUU"/>
    <x v="0"/>
    <s v="SPRING 2019"/>
    <s v="SWIMWEAR"/>
    <x v="424"/>
    <s v="DOLARES AMERICANOS / UNITED STATES DOLLAR"/>
    <s v="ANITA M. HOPKINS"/>
    <s v="MASSACHUSETTS"/>
    <s v="ESTADOS UNIDOS EEUU"/>
    <n v="64"/>
    <n v="2019"/>
    <s v="SPRING"/>
    <s v="SPRING"/>
    <s v="SPRING 2019"/>
    <s v="2018-2019"/>
    <n v="1863"/>
    <x v="1"/>
  </r>
  <r>
    <x v="0"/>
    <n v="2019"/>
    <x v="9"/>
    <s v="AM"/>
    <s v="EEUU"/>
    <x v="0"/>
    <s v="SPRING 2019"/>
    <s v="SWIMWEAR"/>
    <x v="69"/>
    <s v="DOLARES AMERICANOS / UNITED STATES DOLLAR"/>
    <s v="LAURA BONG"/>
    <s v="MISSISSIPPI"/>
    <s v="ESTADOS UNIDOS EEUU"/>
    <n v="7"/>
    <n v="2019"/>
    <s v="SPRING"/>
    <s v="SPRING"/>
    <s v="SPRING 2019"/>
    <s v="2018-2019"/>
    <n v="210"/>
    <x v="6"/>
  </r>
  <r>
    <x v="0"/>
    <n v="2019"/>
    <x v="9"/>
    <s v="AM"/>
    <s v="EEUU"/>
    <x v="0"/>
    <s v="SPRING 2019"/>
    <s v="SWIMWEAR"/>
    <x v="215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68"/>
    <x v="2"/>
  </r>
  <r>
    <x v="0"/>
    <n v="2019"/>
    <x v="9"/>
    <s v="AM"/>
    <s v="EEUU"/>
    <x v="0"/>
    <s v="SPRING 2019"/>
    <s v="SWIMWEAR"/>
    <x v="255"/>
    <s v="DOLAR CANADIENSE / CANADIAN DOLLAR"/>
    <s v="SHOUTOUTAGENCY"/>
    <s v="ALBERTA"/>
    <s v="CANADA"/>
    <n v="30"/>
    <n v="2019"/>
    <s v="SPRING"/>
    <s v="SPRING"/>
    <s v="SPRING 2019"/>
    <s v="2018-2019"/>
    <n v="878.09226654780491"/>
    <x v="3"/>
  </r>
  <r>
    <x v="0"/>
    <n v="2019"/>
    <x v="9"/>
    <s v="AM"/>
    <s v="EEUU"/>
    <x v="0"/>
    <s v="SPRING 2019"/>
    <s v="SWIMWEAR"/>
    <x v="400"/>
    <s v="DOLARES AMERICANOS / UNITED STATES DOLLAR"/>
    <s v="LAURA BONG"/>
    <s v="TEXAS"/>
    <s v="ESTADOS UNIDOS EEUU"/>
    <n v="6"/>
    <n v="2019"/>
    <s v="SPRING"/>
    <s v="SPRING"/>
    <s v="SPRING 2019"/>
    <s v="2018-2019"/>
    <n v="190"/>
    <x v="6"/>
  </r>
  <r>
    <x v="0"/>
    <n v="2019"/>
    <x v="9"/>
    <s v="AM"/>
    <s v="EEUU"/>
    <x v="0"/>
    <s v="SPRING 2019"/>
    <s v="SWIMWEAR"/>
    <x v="401"/>
    <s v="DOLARES AMERICANOS / UNITED STATES DOLLAR"/>
    <s v="PAIGE ALYSE STRAUGHAN"/>
    <s v="NEVADA"/>
    <s v="ESTADOS UNIDOS EEUU"/>
    <n v="26"/>
    <n v="2019"/>
    <s v="SPRING"/>
    <s v="SPRING"/>
    <s v="SPRING 2019"/>
    <s v="2018-2019"/>
    <n v="1020.8"/>
    <x v="0"/>
  </r>
  <r>
    <x v="0"/>
    <n v="2019"/>
    <x v="9"/>
    <s v="AM"/>
    <s v="EEUU"/>
    <x v="0"/>
    <s v="SPRING 2019"/>
    <s v="SWIMWEAR"/>
    <x v="416"/>
    <s v="DOLARES AMERICANOS / UNITED STATES DOLLAR"/>
    <s v="LAURA BONG"/>
    <s v="TEXAS"/>
    <s v="ESTADOS UNIDOS EEUU"/>
    <n v="26"/>
    <n v="2019"/>
    <s v="SPRING"/>
    <s v="SPRING"/>
    <s v="SPRING 2019"/>
    <s v="2018-2019"/>
    <n v="783"/>
    <x v="6"/>
  </r>
  <r>
    <x v="0"/>
    <n v="2019"/>
    <x v="9"/>
    <s v="AM"/>
    <s v="EEUU"/>
    <x v="0"/>
    <s v="SPRING 2019"/>
    <s v="SWIMWEAR"/>
    <x v="425"/>
    <s v="DOLARES AMERICANOS / UNITED STATES DOLLAR"/>
    <s v="CATALINA RESTREPO GOMEZ"/>
    <s v="FLORIDA"/>
    <s v="ESTADOS UNIDOS EEUU"/>
    <n v="16"/>
    <n v="2019"/>
    <s v="SPRING"/>
    <s v="SPRING"/>
    <s v="SPRING 2019"/>
    <s v="2018-2019"/>
    <n v="681"/>
    <x v="18"/>
  </r>
  <r>
    <x v="0"/>
    <n v="2019"/>
    <x v="9"/>
    <s v="AM"/>
    <s v="EEUU"/>
    <x v="0"/>
    <s v="SPRING 2019"/>
    <s v="SWIMWEAR"/>
    <x v="426"/>
    <s v="DOLARES AMERICANOS / UNITED STATES DOLLAR"/>
    <s v="LAURA BONG"/>
    <s v="LOUISIANA"/>
    <s v="ESTADOS UNIDOS EEUU"/>
    <n v="28"/>
    <n v="2019"/>
    <s v="SPRING"/>
    <s v="SPRING"/>
    <s v="SPRING 2019"/>
    <s v="2018-2019"/>
    <n v="1080"/>
    <x v="6"/>
  </r>
  <r>
    <x v="0"/>
    <n v="2019"/>
    <x v="9"/>
    <s v="AM"/>
    <s v="EEUU"/>
    <x v="0"/>
    <s v="SPRING 2019"/>
    <s v="SWIMWEAR"/>
    <x v="427"/>
    <s v="DOLAR CANADIENSE / CANADIAN DOLLAR"/>
    <s v="SHOUTOUTAGENCY"/>
    <s v="BRITISH COLUMBIA"/>
    <s v="CANADA"/>
    <n v="36"/>
    <n v="2019"/>
    <s v="SPRING"/>
    <s v="SPRING"/>
    <s v="SPRING 2019"/>
    <s v="2018-2019"/>
    <n v="1027.4125250724319"/>
    <x v="3"/>
  </r>
  <r>
    <x v="0"/>
    <n v="2019"/>
    <x v="9"/>
    <s v="AM"/>
    <s v="EEUU"/>
    <x v="0"/>
    <s v="SPRING 2019"/>
    <s v="SWIMWEAR"/>
    <x v="428"/>
    <s v="DOLARES AMERICANOS / UNITED STATES DOLLAR"/>
    <s v="PHYLLIS POSNER"/>
    <s v="CALIFORNIA"/>
    <s v="ESTADOS UNIDOS EEUU"/>
    <n v="8"/>
    <n v="2019"/>
    <s v="SPRING"/>
    <s v="SPRING"/>
    <s v="SPRING 2019"/>
    <s v="2018-2019"/>
    <n v="256"/>
    <x v="5"/>
  </r>
  <r>
    <x v="0"/>
    <n v="2019"/>
    <x v="9"/>
    <s v="AM"/>
    <s v="EEUU"/>
    <x v="0"/>
    <s v="SPRING 2019"/>
    <s v="ACCESSORIES"/>
    <x v="269"/>
    <s v="DOLARES AMERICANOS / UNITED STATES DOLLAR"/>
    <s v="BILL MILLER AND COMPANY"/>
    <s v="ALABAMA"/>
    <s v="ESTADOS UNIDOS EEUU"/>
    <n v="15"/>
    <n v="2019"/>
    <s v="SPRING"/>
    <s v="SPRING"/>
    <s v="SPRING 2019"/>
    <s v="2018-2019"/>
    <n v="186"/>
    <x v="2"/>
  </r>
  <r>
    <x v="0"/>
    <n v="2019"/>
    <x v="9"/>
    <s v="AM"/>
    <s v="EEUU"/>
    <x v="0"/>
    <s v="SPRING 2019"/>
    <s v="ACCESSORIES"/>
    <x v="50"/>
    <s v="DOLARES AMERICANOS / UNITED STATES DOLLAR"/>
    <s v="BILL MILLER AND COMPANY"/>
    <s v="FLORIDA"/>
    <s v="ESTADOS UNIDOS EEUU"/>
    <n v="62"/>
    <n v="2019"/>
    <s v="SPRING"/>
    <s v="SPRING"/>
    <s v="SPRING 2019"/>
    <s v="2018-2019"/>
    <n v="1042"/>
    <x v="2"/>
  </r>
  <r>
    <x v="0"/>
    <n v="2019"/>
    <x v="9"/>
    <s v="AM"/>
    <s v="EEUU"/>
    <x v="0"/>
    <s v="SPRING 2019"/>
    <s v="ACCESSORIES"/>
    <x v="3"/>
    <s v="DOLARES AMERICANOS / UNITED STATES DOLLAR"/>
    <s v="ANITA M. HOPKINS"/>
    <s v="RHODE ISLAND"/>
    <s v="ESTADOS UNIDOS EEUU"/>
    <n v="38"/>
    <n v="2019"/>
    <s v="SPRING"/>
    <s v="SPRING"/>
    <s v="SPRING 2019"/>
    <s v="2018-2019"/>
    <n v="438"/>
    <x v="1"/>
  </r>
  <r>
    <x v="0"/>
    <n v="2019"/>
    <x v="9"/>
    <s v="AM"/>
    <s v="EEUU"/>
    <x v="0"/>
    <s v="SPRING 2019"/>
    <s v="ACCESSORIES"/>
    <x v="5"/>
    <s v="DOLARES AMERICANOS / UNITED STATES DOLLAR"/>
    <s v="STEPHANIE VITALI"/>
    <s v="ONTARIO"/>
    <s v="CANADA"/>
    <n v="4"/>
    <n v="2019"/>
    <s v="SPRING"/>
    <s v="SPRING"/>
    <s v="SPRING 2019"/>
    <s v="2018-2019"/>
    <n v="28"/>
    <x v="4"/>
  </r>
  <r>
    <x v="0"/>
    <n v="2019"/>
    <x v="9"/>
    <s v="AM"/>
    <s v="EEUU"/>
    <x v="0"/>
    <s v="SPRING 2019"/>
    <s v="ACCESSORIES"/>
    <x v="356"/>
    <s v="DOLARES AMERICANOS / UNITED STATES DOLLAR"/>
    <s v="ANITA M. HOPKINS"/>
    <s v="MARYLAND"/>
    <s v="ESTADOS UNIDOS EEUU"/>
    <n v="30"/>
    <n v="2019"/>
    <s v="SPRING"/>
    <s v="SPRING"/>
    <s v="SPRING 2019"/>
    <s v="2018-2019"/>
    <n v="522"/>
    <x v="1"/>
  </r>
  <r>
    <x v="0"/>
    <n v="2019"/>
    <x v="9"/>
    <s v="AM"/>
    <s v="EEUU"/>
    <x v="0"/>
    <s v="SPRING 2019"/>
    <s v="ACCESSORIES"/>
    <x v="6"/>
    <s v="DOLARES AMERICANOS / UNITED STATES DOLLAR"/>
    <s v="PHYLLIS POSNER"/>
    <s v="CALIFORNIA"/>
    <s v="ESTADOS UNIDOS EEUU"/>
    <n v="1"/>
    <n v="2019"/>
    <s v="SPRING"/>
    <s v="SPRING"/>
    <s v="SPRING 2019"/>
    <s v="2018-2019"/>
    <n v="71"/>
    <x v="5"/>
  </r>
  <r>
    <x v="0"/>
    <n v="2019"/>
    <x v="9"/>
    <s v="AM"/>
    <s v="EEUU"/>
    <x v="0"/>
    <s v="SPRING 2019"/>
    <s v="ACCESSORIES"/>
    <x v="26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02"/>
    <x v="2"/>
  </r>
  <r>
    <x v="0"/>
    <n v="2019"/>
    <x v="9"/>
    <s v="AM"/>
    <s v="EEUU"/>
    <x v="0"/>
    <s v="SPRING 2019"/>
    <s v="ACCESSORIES"/>
    <x v="219"/>
    <s v="DOLARES AMERICANOS / UNITED STATES DOLLAR"/>
    <s v="BILL MILLER AND COMPANY"/>
    <s v="NORTH CAROLINA"/>
    <s v="ESTADOS UNIDOS EEUU"/>
    <n v="46"/>
    <n v="2019"/>
    <s v="SPRING"/>
    <s v="SPRING"/>
    <s v="SPRING 2019"/>
    <s v="2018-2019"/>
    <n v="448"/>
    <x v="2"/>
  </r>
  <r>
    <x v="0"/>
    <n v="2019"/>
    <x v="9"/>
    <s v="AM"/>
    <s v="EEUU"/>
    <x v="0"/>
    <s v="SPRING 2019"/>
    <s v="ACCESSORIES"/>
    <x v="361"/>
    <s v="DOLARES AMERICANOS / UNITED STATES DOLLAR"/>
    <s v="BILL MILLER AND COMPANY"/>
    <s v="NORTH CAROLINA"/>
    <s v="ESTADOS UNIDOS EEUU"/>
    <n v="10"/>
    <n v="2019"/>
    <s v="SPRING"/>
    <s v="SPRING"/>
    <s v="SPRING 2019"/>
    <s v="2018-2019"/>
    <n v="136"/>
    <x v="2"/>
  </r>
  <r>
    <x v="0"/>
    <n v="2019"/>
    <x v="9"/>
    <s v="AM"/>
    <s v="EEUU"/>
    <x v="0"/>
    <s v="SPRING 2019"/>
    <s v="ACCESSORIES"/>
    <x v="9"/>
    <s v="DOLARES AMERICANOS / UNITED STATES DOLLAR"/>
    <s v="ANITA M. HOPKINS"/>
    <s v="NEW JERSEY"/>
    <s v="ESTADOS UNIDOS EEUU"/>
    <n v="72"/>
    <n v="2019"/>
    <s v="SPRING"/>
    <s v="SPRING"/>
    <s v="SPRING 2019"/>
    <s v="2018-2019"/>
    <n v="960"/>
    <x v="1"/>
  </r>
  <r>
    <x v="0"/>
    <n v="2019"/>
    <x v="9"/>
    <s v="AM"/>
    <s v="EEUU"/>
    <x v="0"/>
    <s v="SPRING 2019"/>
    <s v="ACCESSORIES"/>
    <x v="148"/>
    <s v="DOLARES AMERICANOS / UNITED STATES DOLLAR"/>
    <s v="ANITA M. HOPKINS"/>
    <s v="NEW JERSEY"/>
    <s v="ESTADOS UNIDOS EEUU"/>
    <n v="4"/>
    <n v="2019"/>
    <s v="SPRING"/>
    <s v="SPRING"/>
    <s v="SPRING 2019"/>
    <s v="2018-2019"/>
    <n v="52"/>
    <x v="1"/>
  </r>
  <r>
    <x v="0"/>
    <n v="2019"/>
    <x v="9"/>
    <s v="AM"/>
    <s v="EEUU"/>
    <x v="0"/>
    <s v="SPRING 2019"/>
    <s v="ACCESSORIES"/>
    <x v="77"/>
    <s v="DOLARES AMERICANOS / UNITED STATES DOLLAR"/>
    <s v="ANITA M. HOPKINS"/>
    <s v="NEW HAMPSHIRE"/>
    <s v="ESTADOS UNIDOS EEUU"/>
    <n v="64"/>
    <n v="2019"/>
    <s v="SPRING"/>
    <s v="SPRING"/>
    <s v="SPRING 2019"/>
    <s v="2018-2019"/>
    <n v="684"/>
    <x v="1"/>
  </r>
  <r>
    <x v="0"/>
    <n v="2019"/>
    <x v="9"/>
    <s v="AM"/>
    <s v="EEUU"/>
    <x v="0"/>
    <s v="SPRING 2019"/>
    <s v="ACCESSORIES"/>
    <x v="141"/>
    <s v="DOLARES AMERICANOS / UNITED STATES DOLLAR"/>
    <s v="ANITA M. HOPKINS"/>
    <s v="DELAWARE"/>
    <s v="ESTADOS UNIDOS EEUU"/>
    <n v="22"/>
    <n v="2019"/>
    <s v="SPRING"/>
    <s v="SPRING"/>
    <s v="SPRING 2019"/>
    <s v="2018-2019"/>
    <n v="422"/>
    <x v="1"/>
  </r>
  <r>
    <x v="0"/>
    <n v="2019"/>
    <x v="9"/>
    <s v="AM"/>
    <s v="EEUU"/>
    <x v="0"/>
    <s v="SPRING 2019"/>
    <s v="ACCESSORIES"/>
    <x v="78"/>
    <s v="DOLARES AMERICANOS / UNITED STATES DOLLAR"/>
    <s v="MIE MANNICHE"/>
    <s v="CALIFORNIA"/>
    <s v="ESTADOS UNIDOS EEUU"/>
    <n v="12"/>
    <n v="2019"/>
    <s v="SPRING"/>
    <s v="SPRING"/>
    <s v="SPRING 2019"/>
    <s v="2018-2019"/>
    <n v="84"/>
    <x v="11"/>
  </r>
  <r>
    <x v="0"/>
    <n v="2019"/>
    <x v="9"/>
    <s v="AM"/>
    <s v="EEUU"/>
    <x v="0"/>
    <s v="SPRING 2019"/>
    <s v="ACCESSORIES"/>
    <x v="391"/>
    <s v="DOLARES AMERICANOS / UNITED STATES DOLLAR"/>
    <s v="BILL MILLER AND COMPANY"/>
    <s v="NORTH CAROLINA"/>
    <s v="ESTADOS UNIDOS EEUU"/>
    <n v="18"/>
    <n v="2019"/>
    <s v="SPRING"/>
    <s v="SPRING"/>
    <s v="SPRING 2019"/>
    <s v="2018-2019"/>
    <n v="126"/>
    <x v="2"/>
  </r>
  <r>
    <x v="0"/>
    <n v="2019"/>
    <x v="9"/>
    <s v="AM"/>
    <s v="EEUU"/>
    <x v="0"/>
    <s v="SPRING 2019"/>
    <s v="ACCESSORIES"/>
    <x v="34"/>
    <s v="DOLARES AMERICANOS / UNITED STATES DOLLAR"/>
    <s v="ANITA M. HOPKINS"/>
    <s v="NEW YORK"/>
    <s v="ESTADOS UNIDOS EEUU"/>
    <n v="6"/>
    <n v="2019"/>
    <s v="SPRING"/>
    <s v="SPRING"/>
    <s v="SPRING 2019"/>
    <s v="2018-2019"/>
    <n v="54"/>
    <x v="1"/>
  </r>
  <r>
    <x v="0"/>
    <n v="2019"/>
    <x v="9"/>
    <s v="AM"/>
    <s v="EEUU"/>
    <x v="0"/>
    <s v="SPRING 2019"/>
    <s v="ACCESSORIES"/>
    <x v="79"/>
    <s v="DOLARES AMERICANOS / UNITED STATES DOLLAR"/>
    <s v="ANITA M. HOPKINS"/>
    <s v="DELAWARE"/>
    <s v="ESTADOS UNIDOS EEUU"/>
    <n v="72"/>
    <n v="2019"/>
    <s v="SPRING"/>
    <s v="SPRING"/>
    <s v="SPRING 2019"/>
    <s v="2018-2019"/>
    <n v="1296"/>
    <x v="1"/>
  </r>
  <r>
    <x v="0"/>
    <n v="2019"/>
    <x v="9"/>
    <s v="AM"/>
    <s v="EEUU"/>
    <x v="0"/>
    <s v="SPRING 2019"/>
    <s v="ACCESSORIES"/>
    <x v="299"/>
    <s v="DOLARES AMERICANOS / UNITED STATES DOLLAR"/>
    <s v="DENISE ARNETT"/>
    <s v="OREGON"/>
    <s v="ESTADOS UNIDOS EEUU"/>
    <n v="28"/>
    <n v="2019"/>
    <s v="SPRING"/>
    <s v="SPRING"/>
    <s v="SPRING 2019"/>
    <s v="2018-2019"/>
    <n v="518"/>
    <x v="14"/>
  </r>
  <r>
    <x v="0"/>
    <n v="2019"/>
    <x v="9"/>
    <s v="AM"/>
    <s v="EEUU"/>
    <x v="0"/>
    <s v="SPRING 2019"/>
    <s v="ACCESSORIES"/>
    <x v="421"/>
    <s v="DOLARES AMERICANOS / UNITED STATES DOLLAR"/>
    <s v="LAURA BONG"/>
    <s v="MISSOURI"/>
    <s v="ESTADOS UNIDOS EEUU"/>
    <n v="21"/>
    <n v="2019"/>
    <s v="SPRING"/>
    <s v="SPRING"/>
    <s v="SPRING 2019"/>
    <s v="2018-2019"/>
    <n v="402"/>
    <x v="6"/>
  </r>
  <r>
    <x v="0"/>
    <n v="2019"/>
    <x v="9"/>
    <s v="AM"/>
    <s v="EEUU"/>
    <x v="0"/>
    <s v="SPRING 2019"/>
    <s v="ACCESSORIES"/>
    <x v="422"/>
    <s v="DOLARES AMERICANOS / UNITED STATES DOLLAR"/>
    <s v="ANITA M. HOPKINS"/>
    <s v="MASSACHUSETTS"/>
    <s v="ESTADOS UNIDOS EEUU"/>
    <n v="38"/>
    <n v="2019"/>
    <s v="SPRING"/>
    <s v="SPRING"/>
    <s v="SPRING 2019"/>
    <s v="2018-2019"/>
    <n v="362"/>
    <x v="1"/>
  </r>
  <r>
    <x v="0"/>
    <n v="2019"/>
    <x v="9"/>
    <s v="AM"/>
    <s v="EEUU"/>
    <x v="0"/>
    <s v="SPRING 2019"/>
    <s v="ACCESSORIES"/>
    <x v="37"/>
    <s v="DOLARES AMERICANOS / UNITED STATES DOLLAR"/>
    <s v="ANITA M. HOPKINS"/>
    <s v="MASSACHUSETTS"/>
    <s v="ESTADOS UNIDOS EEUU"/>
    <n v="36"/>
    <n v="2019"/>
    <s v="SPRING"/>
    <s v="SPRING"/>
    <s v="SPRING 2019"/>
    <s v="2018-2019"/>
    <n v="372"/>
    <x v="1"/>
  </r>
  <r>
    <x v="0"/>
    <n v="2019"/>
    <x v="9"/>
    <s v="AM"/>
    <s v="EEUU"/>
    <x v="0"/>
    <s v="SPRING 2019"/>
    <s v="ACCESSORIES"/>
    <x v="423"/>
    <s v="DOLARES AMERICANOS / UNITED STATES DOLLAR"/>
    <s v="ANITA M. HOPKINS"/>
    <s v="MAINE"/>
    <s v="ESTADOS UNIDOS EEUU"/>
    <n v="12"/>
    <n v="2019"/>
    <s v="SPRING"/>
    <s v="SPRING"/>
    <s v="SPRING 2019"/>
    <s v="2018-2019"/>
    <n v="126"/>
    <x v="1"/>
  </r>
  <r>
    <x v="0"/>
    <n v="2019"/>
    <x v="9"/>
    <s v="AM"/>
    <s v="EEUU"/>
    <x v="0"/>
    <s v="SPRING 2019"/>
    <s v="ACCESSORIES"/>
    <x v="39"/>
    <s v="DOLARES AMERICANOS / UNITED STATES DOLLAR"/>
    <s v="ANITA M. HOPKINS"/>
    <s v="MASSACHUSETTS"/>
    <s v="ESTADOS UNIDOS EEUU"/>
    <n v="30"/>
    <n v="2019"/>
    <s v="SPRING"/>
    <s v="SPRING"/>
    <s v="SPRING 2019"/>
    <s v="2018-2019"/>
    <n v="348"/>
    <x v="1"/>
  </r>
  <r>
    <x v="0"/>
    <n v="2019"/>
    <x v="9"/>
    <s v="AM"/>
    <s v="EEUU"/>
    <x v="0"/>
    <s v="SPRING 2019"/>
    <s v="ACCESSORIES"/>
    <x v="424"/>
    <s v="DOLARES AMERICANOS / UNITED STATES DOLLAR"/>
    <s v="ANITA M. HOPKINS"/>
    <s v="MASSACHUSETTS"/>
    <s v="ESTADOS UNIDOS EEUU"/>
    <n v="21"/>
    <n v="2019"/>
    <s v="SPRING"/>
    <s v="SPRING"/>
    <s v="SPRING 2019"/>
    <s v="2018-2019"/>
    <n v="315"/>
    <x v="1"/>
  </r>
  <r>
    <x v="0"/>
    <n v="2019"/>
    <x v="9"/>
    <s v="AM"/>
    <s v="EEUU"/>
    <x v="0"/>
    <s v="SPRING 2019"/>
    <s v="ACCESSORIES"/>
    <x v="69"/>
    <s v="DOLARES AMERICANOS / UNITED STATES DOLLAR"/>
    <s v="LAURA BONG"/>
    <s v="MISSISSIPPI"/>
    <s v="ESTADOS UNIDOS EEUU"/>
    <n v="20"/>
    <n v="2019"/>
    <s v="SPRING"/>
    <s v="SPRING"/>
    <s v="SPRING 2019"/>
    <s v="2018-2019"/>
    <n v="324"/>
    <x v="6"/>
  </r>
  <r>
    <x v="0"/>
    <n v="2019"/>
    <x v="9"/>
    <s v="AM"/>
    <s v="EEUU"/>
    <x v="0"/>
    <s v="SPRING 2019"/>
    <s v="ACCESSORIES"/>
    <x v="255"/>
    <s v="DOLAR CANADIENSE / CANADIAN DOLLAR"/>
    <s v="SHOUTOUTAGENCY"/>
    <s v="ALBERTA"/>
    <s v="CANADA"/>
    <n v="18"/>
    <n v="2019"/>
    <s v="SPRING"/>
    <s v="SPRING"/>
    <s v="SPRING 2019"/>
    <s v="2018-2019"/>
    <n v="190.17903573285787"/>
    <x v="3"/>
  </r>
  <r>
    <x v="0"/>
    <n v="2019"/>
    <x v="9"/>
    <s v="AM"/>
    <s v="EEUU"/>
    <x v="0"/>
    <s v="SPRING 2019"/>
    <s v="ACCESSORIES"/>
    <x v="425"/>
    <s v="DOLARES AMERICANOS / UNITED STATES DOLLAR"/>
    <s v="CATALINA RESTREPO GOMEZ"/>
    <s v="FLORIDA"/>
    <s v="ESTADOS UNIDOS EEUU"/>
    <n v="5"/>
    <n v="2019"/>
    <s v="SPRING"/>
    <s v="SPRING"/>
    <s v="SPRING 2019"/>
    <s v="2018-2019"/>
    <n v="95"/>
    <x v="18"/>
  </r>
  <r>
    <x v="0"/>
    <n v="2019"/>
    <x v="9"/>
    <s v="AM"/>
    <s v="EEUU"/>
    <x v="0"/>
    <s v="SPRING 2019"/>
    <s v="ACCESSORIES"/>
    <x v="426"/>
    <s v="DOLARES AMERICANOS / UNITED STATES DOLLAR"/>
    <s v="LAURA BONG"/>
    <s v="LOUISIANA"/>
    <s v="ESTADOS UNIDOS EEUU"/>
    <n v="3"/>
    <n v="2019"/>
    <s v="SPRING"/>
    <s v="SPRING"/>
    <s v="SPRING 2019"/>
    <s v="2018-2019"/>
    <n v="21"/>
    <x v="6"/>
  </r>
  <r>
    <x v="0"/>
    <n v="2019"/>
    <x v="9"/>
    <s v="AM"/>
    <s v="EEUU"/>
    <x v="0"/>
    <s v="SPRING 2019"/>
    <s v="ACTIVE"/>
    <x v="0"/>
    <s v="DOLARES AMERICANOS / UNITED STATES DOLLAR"/>
    <s v="PAIGE ALYSE STRAUGHAN"/>
    <s v="WASHINGTON"/>
    <s v="ESTADOS UNIDOS EEUU"/>
    <n v="257"/>
    <n v="2019"/>
    <s v="SPRING"/>
    <s v="SPRING"/>
    <s v="SPRING 2019"/>
    <s v="2018-2019"/>
    <n v="7362.5899999999983"/>
    <x v="0"/>
  </r>
  <r>
    <x v="0"/>
    <n v="2019"/>
    <x v="9"/>
    <s v="AM"/>
    <s v="EEUU"/>
    <x v="0"/>
    <s v="SPRING 2019"/>
    <s v="ACTIVE"/>
    <x v="48"/>
    <s v="DOLARES AMERICANOS / UNITED STATES DOLLAR"/>
    <s v="PHYLLIS POSNER"/>
    <s v="CALIFORNIA"/>
    <s v="ESTADOS UNIDOS EEUU"/>
    <n v="87"/>
    <n v="2019"/>
    <s v="SPRING"/>
    <s v="SPRING"/>
    <s v="SPRING 2019"/>
    <s v="2018-2019"/>
    <n v="2821.28"/>
    <x v="5"/>
  </r>
  <r>
    <x v="0"/>
    <n v="2019"/>
    <x v="9"/>
    <s v="AM"/>
    <s v="EEUU"/>
    <x v="0"/>
    <s v="SPRING 2019"/>
    <s v="ACTIVE"/>
    <x v="232"/>
    <s v="DOLARES AMERICANOS / UNITED STATES DOLLAR"/>
    <s v="HOLLY SALES INC."/>
    <s v="MINNESOTA"/>
    <s v="ESTADOS UNIDOS EEUU"/>
    <n v="46"/>
    <n v="2019"/>
    <s v="SPRING"/>
    <s v="SPRING"/>
    <s v="SPRING 2019"/>
    <s v="2018-2019"/>
    <n v="1546"/>
    <x v="8"/>
  </r>
  <r>
    <x v="0"/>
    <n v="2019"/>
    <x v="9"/>
    <s v="AM"/>
    <s v="EEUU"/>
    <x v="0"/>
    <s v="SPRING 2019"/>
    <s v="ACTIVE"/>
    <x v="5"/>
    <s v="DOLARES AMERICANOS / UNITED STATES DOLLAR"/>
    <s v="STEPHANIE VITALI"/>
    <s v="ONTARIO"/>
    <s v="CANADA"/>
    <n v="4"/>
    <n v="2019"/>
    <s v="SPRING"/>
    <s v="SPRING"/>
    <s v="SPRING 2019"/>
    <s v="2018-2019"/>
    <n v="145"/>
    <x v="4"/>
  </r>
  <r>
    <x v="0"/>
    <n v="2019"/>
    <x v="9"/>
    <s v="AM"/>
    <s v="EEUU"/>
    <x v="0"/>
    <s v="SPRING 2019"/>
    <s v="ACTIVE"/>
    <x v="156"/>
    <s v="DOLARES AMERICANOS / UNITED STATES DOLLAR"/>
    <s v="LAURA BONG"/>
    <s v="CALIFORNIA"/>
    <s v="ESTADOS UNIDOS EEUU"/>
    <n v="2"/>
    <n v="2019"/>
    <s v="SPRING"/>
    <s v="SPRING"/>
    <s v="SPRING 2019"/>
    <s v="2018-2019"/>
    <n v="58"/>
    <x v="6"/>
  </r>
  <r>
    <x v="0"/>
    <n v="2019"/>
    <x v="9"/>
    <s v="AM"/>
    <s v="EEUU"/>
    <x v="0"/>
    <s v="SPRING 2019"/>
    <s v="ACTIVE"/>
    <x v="279"/>
    <s v="DOLARES AMERICANOS / UNITED STATES DOLLAR"/>
    <s v="HOLLY SALES INC."/>
    <s v="NORTH DAKOTA"/>
    <s v="ESTADOS UNIDOS EEUU"/>
    <n v="61"/>
    <n v="2019"/>
    <s v="SPRING"/>
    <s v="SPRING"/>
    <s v="SPRING 2019"/>
    <s v="2018-2019"/>
    <n v="1734.2"/>
    <x v="8"/>
  </r>
  <r>
    <x v="0"/>
    <n v="2019"/>
    <x v="9"/>
    <s v="AM"/>
    <s v="EEUU"/>
    <x v="0"/>
    <s v="SPRING 2019"/>
    <s v="ACTIVE"/>
    <x v="158"/>
    <s v="DOLAR CANADIENSE / CANADIAN DOLLAR"/>
    <s v="SHOUTOUTAGENCY"/>
    <s v="BRITISH COLUMBIA"/>
    <s v="CANADA"/>
    <n v="30"/>
    <n v="2019"/>
    <s v="SPRING"/>
    <s v="SPRING"/>
    <s v="SPRING 2019"/>
    <s v="2018-2019"/>
    <n v="1049.6991308223755"/>
    <x v="3"/>
  </r>
  <r>
    <x v="0"/>
    <n v="2019"/>
    <x v="9"/>
    <s v="AM"/>
    <s v="EEUU"/>
    <x v="0"/>
    <s v="SPRING 2019"/>
    <s v="ACTIVE"/>
    <x v="77"/>
    <s v="DOLARES AMERICANOS / UNITED STATES DOLLAR"/>
    <s v="ANITA M. HOPKINS"/>
    <s v="NEW HAMPSHIRE"/>
    <s v="ESTADOS UNIDOS EEUU"/>
    <n v="27"/>
    <n v="2019"/>
    <s v="SPRING"/>
    <s v="SPRING"/>
    <s v="SPRING 2019"/>
    <s v="2018-2019"/>
    <n v="782"/>
    <x v="1"/>
  </r>
  <r>
    <x v="0"/>
    <n v="2019"/>
    <x v="9"/>
    <s v="AM"/>
    <s v="EEUU"/>
    <x v="0"/>
    <s v="SPRING 2019"/>
    <s v="ACTIVE"/>
    <x v="258"/>
    <s v="DOLARES AMERICANOS / UNITED STATES DOLLAR"/>
    <s v="LAURA BONG"/>
    <s v="TEXAS"/>
    <s v="ESTADOS UNIDOS EEUU"/>
    <n v="16"/>
    <n v="2019"/>
    <s v="SPRING"/>
    <s v="SPRING"/>
    <s v="SPRING 2019"/>
    <s v="2018-2019"/>
    <n v="482"/>
    <x v="6"/>
  </r>
  <r>
    <x v="0"/>
    <n v="2019"/>
    <x v="9"/>
    <s v="AM"/>
    <s v="EEUU"/>
    <x v="0"/>
    <s v="SPRING 2019"/>
    <s v="ACTIVE"/>
    <x v="34"/>
    <s v="DOLARES AMERICANOS / UNITED STATES DOLLAR"/>
    <s v="ANITA M. HOPKINS"/>
    <s v="NEW YORK"/>
    <s v="ESTADOS UNIDOS EEUU"/>
    <n v="1"/>
    <n v="2019"/>
    <s v="SPRING"/>
    <s v="SPRING"/>
    <s v="SPRING 2019"/>
    <s v="2018-2019"/>
    <n v="36"/>
    <x v="1"/>
  </r>
  <r>
    <x v="0"/>
    <n v="2019"/>
    <x v="9"/>
    <s v="AM"/>
    <s v="EEUU"/>
    <x v="0"/>
    <s v="SPRING 2019"/>
    <s v="ACTIVE"/>
    <x v="376"/>
    <s v="DOLARES AMERICANOS / UNITED STATES DOLLAR"/>
    <s v="LAURA BONG"/>
    <s v="LOUISIANA"/>
    <s v="ESTADOS UNIDOS EEUU"/>
    <n v="4"/>
    <n v="2019"/>
    <s v="SPRING"/>
    <s v="SPRING"/>
    <s v="SPRING 2019"/>
    <s v="2018-2019"/>
    <n v="106"/>
    <x v="6"/>
  </r>
  <r>
    <x v="0"/>
    <n v="2019"/>
    <x v="9"/>
    <s v="AM"/>
    <s v="EEUU"/>
    <x v="0"/>
    <s v="SPRING 2019"/>
    <s v="ACTIVE"/>
    <x v="103"/>
    <s v="DOLARES AMERICANOS / UNITED STATES DOLLAR"/>
    <s v="HOLLY SALES INC."/>
    <s v="TENNESSEE"/>
    <s v="ESTADOS UNIDOS EEUU"/>
    <n v="11"/>
    <n v="2019"/>
    <s v="SPRING"/>
    <s v="SPRING"/>
    <s v="SPRING 2019"/>
    <s v="2018-2019"/>
    <n v="271"/>
    <x v="8"/>
  </r>
  <r>
    <x v="0"/>
    <n v="2019"/>
    <x v="9"/>
    <s v="AM"/>
    <s v="EEUU"/>
    <x v="0"/>
    <s v="SPRING 2019"/>
    <s v="ACTIVE"/>
    <x v="422"/>
    <s v="DOLARES AMERICANOS / UNITED STATES DOLLAR"/>
    <s v="ANITA M. HOPKINS"/>
    <s v="MASSACHUSETTS"/>
    <s v="ESTADOS UNIDOS EEUU"/>
    <n v="26"/>
    <n v="2019"/>
    <s v="SPRING"/>
    <s v="SPRING"/>
    <s v="SPRING 2019"/>
    <s v="2018-2019"/>
    <n v="752"/>
    <x v="1"/>
  </r>
  <r>
    <x v="0"/>
    <n v="2019"/>
    <x v="9"/>
    <s v="AM"/>
    <s v="EEUU"/>
    <x v="0"/>
    <s v="SPRING 2019"/>
    <s v="ACTIVE"/>
    <x v="255"/>
    <s v="DOLAR CANADIENSE / CANADIAN DOLLAR"/>
    <s v="SHOUTOUTAGENCY"/>
    <s v="ALBERTA"/>
    <s v="CANADA"/>
    <n v="33"/>
    <n v="2019"/>
    <s v="SPRING"/>
    <s v="SPRING"/>
    <s v="SPRING 2019"/>
    <s v="2018-2019"/>
    <n v="1002.8972587474923"/>
    <x v="3"/>
  </r>
  <r>
    <x v="0"/>
    <n v="2019"/>
    <x v="9"/>
    <s v="AM"/>
    <s v="EEUU"/>
    <x v="0"/>
    <s v="SPRING 2019"/>
    <s v="ACTIVE"/>
    <x v="345"/>
    <s v="DOLARES AMERICANOS / UNITED STATES DOLLAR"/>
    <s v="LAURA BONG"/>
    <s v="TEXAS"/>
    <s v="ESTADOS UNIDOS EEUU"/>
    <n v="19"/>
    <n v="2019"/>
    <s v="SPRING"/>
    <s v="SPRING"/>
    <s v="SPRING 2019"/>
    <s v="2018-2019"/>
    <n v="543"/>
    <x v="6"/>
  </r>
  <r>
    <x v="0"/>
    <n v="2019"/>
    <x v="9"/>
    <s v="AM"/>
    <s v="EEUU"/>
    <x v="0"/>
    <s v="SPRING 2019"/>
    <s v="ACTIVE"/>
    <x v="429"/>
    <s v="DOLAR CANADIENSE / CANADIAN DOLLAR"/>
    <s v="JULIE BERTRAND"/>
    <s v="QUEBEC"/>
    <s v="CANADA"/>
    <n v="22"/>
    <n v="2019"/>
    <s v="SPRING"/>
    <s v="SPRING"/>
    <s v="SPRING 2019"/>
    <s v="2018-2019"/>
    <n v="650.02600104004159"/>
    <x v="7"/>
  </r>
  <r>
    <x v="0"/>
    <n v="2019"/>
    <x v="9"/>
    <s v="AM"/>
    <s v="EEUU"/>
    <x v="0"/>
    <s v="SPRING 2019"/>
    <s v="KIDS"/>
    <x v="269"/>
    <s v="DOLARES AMERICANOS / UNITED STATES DOLLAR"/>
    <s v="BILL MILLER AND COMPANY"/>
    <s v="ALABAMA"/>
    <s v="ESTADOS UNIDOS EEUU"/>
    <n v="20"/>
    <n v="2019"/>
    <s v="SPRING"/>
    <s v="SPRING"/>
    <s v="SPRING 2019"/>
    <s v="2018-2019"/>
    <n v="612.5"/>
    <x v="2"/>
  </r>
  <r>
    <x v="0"/>
    <n v="2019"/>
    <x v="9"/>
    <s v="AM"/>
    <s v="EEUU"/>
    <x v="0"/>
    <s v="SPRING 2019"/>
    <s v="KIDS"/>
    <x v="0"/>
    <s v="DOLARES AMERICANOS / UNITED STATES DOLLAR"/>
    <s v="PAIGE ALYSE STRAUGHAN"/>
    <s v="WASHINGTON"/>
    <s v="ESTADOS UNIDOS EEUU"/>
    <n v="464"/>
    <n v="2019"/>
    <s v="SPRING"/>
    <s v="SPRING"/>
    <s v="SPRING 2019"/>
    <s v="2018-2019"/>
    <n v="13420.560000000003"/>
    <x v="0"/>
  </r>
  <r>
    <x v="0"/>
    <n v="2019"/>
    <x v="9"/>
    <s v="AM"/>
    <s v="EEUU"/>
    <x v="0"/>
    <s v="SPRING 2019"/>
    <s v="KIDS"/>
    <x v="304"/>
    <s v="DOLARES AMERICANOS / UNITED STATES DOLLAR"/>
    <s v="LAURA BONG"/>
    <s v="TEXAS"/>
    <s v="ESTADOS UNIDOS EEUU"/>
    <n v="51"/>
    <n v="2019"/>
    <s v="SPRING"/>
    <s v="SPRING"/>
    <s v="SPRING 2019"/>
    <s v="2018-2019"/>
    <n v="1625"/>
    <x v="6"/>
  </r>
  <r>
    <x v="0"/>
    <n v="2019"/>
    <x v="9"/>
    <s v="AM"/>
    <s v="EEUU"/>
    <x v="0"/>
    <s v="SPRING 2019"/>
    <s v="KIDS"/>
    <x v="265"/>
    <s v="DOLARES AMERICANOS / UNITED STATES DOLLAR"/>
    <s v="ANITA M. HOPKINS"/>
    <s v="OHIO"/>
    <s v="ESTADOS UNIDOS EEUU"/>
    <n v="34"/>
    <n v="2019"/>
    <s v="SPRING"/>
    <s v="SPRING"/>
    <s v="SPRING 2019"/>
    <s v="2018-2019"/>
    <n v="1054"/>
    <x v="1"/>
  </r>
  <r>
    <x v="0"/>
    <n v="2019"/>
    <x v="9"/>
    <s v="AM"/>
    <s v="EEUU"/>
    <x v="0"/>
    <s v="SPRING 2019"/>
    <s v="KIDS"/>
    <x v="5"/>
    <s v="DOLARES AMERICANOS / UNITED STATES DOLLAR"/>
    <s v="STEPHANIE VITALI"/>
    <s v="ONTARIO"/>
    <s v="CANADA"/>
    <n v="28"/>
    <n v="2019"/>
    <s v="SPRING"/>
    <s v="SPRING"/>
    <s v="SPRING 2019"/>
    <s v="2018-2019"/>
    <n v="903"/>
    <x v="4"/>
  </r>
  <r>
    <x v="0"/>
    <n v="2019"/>
    <x v="9"/>
    <s v="AM"/>
    <s v="EEUU"/>
    <x v="0"/>
    <s v="SPRING 2019"/>
    <s v="KIDS"/>
    <x v="357"/>
    <s v="DOLARES AMERICANOS / UNITED STATES DOLLAR"/>
    <s v="BILL MILLER AND COMPANY"/>
    <s v="GEORGIA"/>
    <s v="ESTADOS UNIDOS EEUU"/>
    <n v="4"/>
    <n v="2019"/>
    <s v="SPRING"/>
    <s v="SPRING"/>
    <s v="SPRING 2019"/>
    <s v="2018-2019"/>
    <n v="125"/>
    <x v="2"/>
  </r>
  <r>
    <x v="0"/>
    <n v="2019"/>
    <x v="9"/>
    <s v="AM"/>
    <s v="EEUU"/>
    <x v="0"/>
    <s v="SPRING 2019"/>
    <s v="KIDS"/>
    <x v="156"/>
    <s v="DOLARES AMERICANOS / UNITED STATES DOLLAR"/>
    <s v="LAURA BONG"/>
    <s v="CALIFORNIA"/>
    <s v="ESTADOS UNIDOS EEUU"/>
    <n v="9"/>
    <n v="2019"/>
    <s v="SPRING"/>
    <s v="SPRING"/>
    <s v="SPRING 2019"/>
    <s v="2018-2019"/>
    <n v="306"/>
    <x v="6"/>
  </r>
  <r>
    <x v="0"/>
    <n v="2019"/>
    <x v="9"/>
    <s v="AM"/>
    <s v="EEUU"/>
    <x v="0"/>
    <s v="SPRING 2019"/>
    <s v="KIDS"/>
    <x v="101"/>
    <s v="DOLARES AMERICANOS / UNITED STATES DOLLAR"/>
    <s v="BILL MILLER AND COMPANY"/>
    <s v="FLORIDA"/>
    <s v="ESTADOS UNIDOS EEUU"/>
    <n v="44"/>
    <n v="2019"/>
    <s v="SPRING"/>
    <s v="SPRING"/>
    <s v="SPRING 2019"/>
    <s v="2018-2019"/>
    <n v="1384"/>
    <x v="2"/>
  </r>
  <r>
    <x v="0"/>
    <n v="2019"/>
    <x v="9"/>
    <s v="AM"/>
    <s v="EEUU"/>
    <x v="0"/>
    <s v="SPRING 2019"/>
    <s v="KIDS"/>
    <x v="19"/>
    <s v="DOLARES AMERICANOS / UNITED STATES DOLLAR"/>
    <s v="HOLLY SALES INC."/>
    <s v="OHIO"/>
    <s v="ESTADOS UNIDOS EEUU"/>
    <n v="37"/>
    <n v="2019"/>
    <s v="SPRING"/>
    <s v="SPRING"/>
    <s v="SPRING 2019"/>
    <s v="2018-2019"/>
    <n v="1191"/>
    <x v="8"/>
  </r>
  <r>
    <x v="0"/>
    <n v="2019"/>
    <x v="9"/>
    <s v="AM"/>
    <s v="EEUU"/>
    <x v="0"/>
    <s v="SPRING 2019"/>
    <s v="KIDS"/>
    <x v="2"/>
    <s v="DOLARES AMERICANOS / UNITED STATES DOLLAR"/>
    <s v="BILL MILLER AND COMPANY"/>
    <s v="FLORIDA"/>
    <s v="ESTADOS UNIDOS EEUU"/>
    <n v="7"/>
    <n v="2019"/>
    <s v="SPRING"/>
    <s v="SPRING"/>
    <s v="SPRING 2019"/>
    <s v="2018-2019"/>
    <n v="220"/>
    <x v="2"/>
  </r>
  <r>
    <x v="0"/>
    <n v="2019"/>
    <x v="9"/>
    <s v="AM"/>
    <s v="EEUU"/>
    <x v="0"/>
    <s v="SPRING 2019"/>
    <s v="KIDS"/>
    <x v="219"/>
    <s v="DOLARES AMERICANOS / UNITED STATES DOLLAR"/>
    <s v="BILL MILLER AND COMPANY"/>
    <s v="NORTH CAROLINA"/>
    <s v="ESTADOS UNIDOS EEUU"/>
    <n v="31"/>
    <n v="2019"/>
    <s v="SPRING"/>
    <s v="SPRING"/>
    <s v="SPRING 2019"/>
    <s v="2018-2019"/>
    <n v="995"/>
    <x v="2"/>
  </r>
  <r>
    <x v="0"/>
    <n v="2019"/>
    <x v="9"/>
    <s v="AM"/>
    <s v="EEUU"/>
    <x v="0"/>
    <s v="SPRING 2019"/>
    <s v="KIDS"/>
    <x v="388"/>
    <s v="DOLARES AMERICANOS / UNITED STATES DOLLAR"/>
    <s v="ANITA M. HOPKINS"/>
    <s v="RHODE ISLAND"/>
    <s v="ESTADOS UNIDOS EEUU"/>
    <n v="10"/>
    <n v="2019"/>
    <s v="SPRING"/>
    <s v="SPRING"/>
    <s v="SPRING 2019"/>
    <s v="2018-2019"/>
    <n v="316"/>
    <x v="1"/>
  </r>
  <r>
    <x v="0"/>
    <n v="2019"/>
    <x v="9"/>
    <s v="AM"/>
    <s v="EEUU"/>
    <x v="0"/>
    <s v="SPRING 2019"/>
    <s v="KIDS"/>
    <x v="77"/>
    <s v="DOLARES AMERICANOS / UNITED STATES DOLLAR"/>
    <s v="ANITA M. HOPKINS"/>
    <s v="NEW HAMPSHIRE"/>
    <s v="ESTADOS UNIDOS EEUU"/>
    <n v="36"/>
    <n v="2019"/>
    <s v="SPRING"/>
    <s v="SPRING"/>
    <s v="SPRING 2019"/>
    <s v="2018-2019"/>
    <n v="1096.5"/>
    <x v="1"/>
  </r>
  <r>
    <x v="0"/>
    <n v="2019"/>
    <x v="9"/>
    <s v="AM"/>
    <s v="EEUU"/>
    <x v="0"/>
    <s v="SPRING 2019"/>
    <s v="KIDS"/>
    <x v="430"/>
    <s v="DOLARES AMERICANOS / UNITED STATES DOLLAR"/>
    <s v="ANITA M. HOPKINS"/>
    <s v="NEW JERSEY"/>
    <s v="ESTADOS UNIDOS EEUU"/>
    <n v="32"/>
    <n v="2019"/>
    <s v="SPRING"/>
    <s v="SPRING"/>
    <s v="SPRING 2019"/>
    <s v="2018-2019"/>
    <n v="997"/>
    <x v="1"/>
  </r>
  <r>
    <x v="0"/>
    <n v="2019"/>
    <x v="9"/>
    <s v="AM"/>
    <s v="EEUU"/>
    <x v="0"/>
    <s v="SPRING 2019"/>
    <s v="KIDS"/>
    <x v="431"/>
    <s v="DOLARES AMERICANOS / UNITED STATES DOLLAR"/>
    <s v="ANITA M. HOPKINS"/>
    <s v="NEW JERSEY"/>
    <s v="ESTADOS UNIDOS EEUU"/>
    <n v="21"/>
    <n v="2019"/>
    <s v="SPRING"/>
    <s v="SPRING"/>
    <s v="SPRING 2019"/>
    <s v="2018-2019"/>
    <n v="658"/>
    <x v="1"/>
  </r>
  <r>
    <x v="0"/>
    <n v="2019"/>
    <x v="9"/>
    <s v="AM"/>
    <s v="EEUU"/>
    <x v="0"/>
    <s v="SPRING 2019"/>
    <s v="KIDS"/>
    <x v="375"/>
    <s v="DOLARES AMERICANOS / UNITED STATES DOLLAR"/>
    <s v="ANITA M. HOPKINS"/>
    <s v="NEW JERSEY"/>
    <s v="ESTADOS UNIDOS EEUU"/>
    <n v="169"/>
    <n v="2019"/>
    <s v="SPRING"/>
    <s v="SPRING"/>
    <s v="SPRING 2019"/>
    <s v="2018-2019"/>
    <n v="5244.5"/>
    <x v="1"/>
  </r>
  <r>
    <x v="0"/>
    <n v="2019"/>
    <x v="9"/>
    <s v="AM"/>
    <s v="EEUU"/>
    <x v="0"/>
    <s v="SPRING 2019"/>
    <s v="KIDS"/>
    <x v="349"/>
    <s v="DOLARES AMERICANOS / UNITED STATES DOLLAR"/>
    <s v="ANITA M. HOPKINS"/>
    <s v="NEW JERSEY"/>
    <s v="ESTADOS UNIDOS EEUU"/>
    <n v="32"/>
    <n v="2019"/>
    <s v="SPRING"/>
    <s v="SPRING"/>
    <s v="SPRING 2019"/>
    <s v="2018-2019"/>
    <n v="1016"/>
    <x v="1"/>
  </r>
  <r>
    <x v="0"/>
    <n v="2019"/>
    <x v="9"/>
    <s v="AM"/>
    <s v="EEUU"/>
    <x v="0"/>
    <s v="SPRING 2019"/>
    <s v="KIDS"/>
    <x v="422"/>
    <s v="DOLARES AMERICANOS / UNITED STATES DOLLAR"/>
    <s v="ANITA M. HOPKINS"/>
    <s v="MASSACHUSETTS"/>
    <s v="ESTADOS UNIDOS EEUU"/>
    <n v="23"/>
    <n v="2019"/>
    <s v="SPRING"/>
    <s v="SPRING"/>
    <s v="SPRING 2019"/>
    <s v="2018-2019"/>
    <n v="728"/>
    <x v="1"/>
  </r>
  <r>
    <x v="0"/>
    <n v="2019"/>
    <x v="9"/>
    <s v="AM"/>
    <s v="EEUU"/>
    <x v="0"/>
    <s v="SPRING 2019"/>
    <s v="KIDS"/>
    <x v="39"/>
    <s v="DOLARES AMERICANOS / UNITED STATES DOLLAR"/>
    <s v="ANITA M. HOPKINS"/>
    <s v="MASSACHUSETTS"/>
    <s v="ESTADOS UNIDOS EEUU"/>
    <n v="18"/>
    <n v="2019"/>
    <s v="SPRING"/>
    <s v="SPRING"/>
    <s v="SPRING 2019"/>
    <s v="2018-2019"/>
    <n v="558"/>
    <x v="1"/>
  </r>
  <r>
    <x v="0"/>
    <n v="2019"/>
    <x v="9"/>
    <s v="AM"/>
    <s v="EEUU"/>
    <x v="0"/>
    <s v="SPRING 2019"/>
    <s v="KIDS"/>
    <x v="69"/>
    <s v="DOLARES AMERICANOS / UNITED STATES DOLLAR"/>
    <s v="LAURA BONG"/>
    <s v="MISSISSIPPI"/>
    <s v="ESTADOS UNIDOS EEUU"/>
    <n v="45"/>
    <n v="2019"/>
    <s v="SPRING"/>
    <s v="SPRING"/>
    <s v="SPRING 2019"/>
    <s v="2018-2019"/>
    <n v="1449.5"/>
    <x v="6"/>
  </r>
  <r>
    <x v="0"/>
    <n v="2019"/>
    <x v="9"/>
    <s v="AM"/>
    <s v="EEUU"/>
    <x v="0"/>
    <s v="SPRING 2019"/>
    <s v="KIDS"/>
    <x v="255"/>
    <s v="DOLAR CANADIENSE / CANADIAN DOLLAR"/>
    <s v="SHOUTOUTAGENCY"/>
    <s v="ALBERTA"/>
    <s v="CANADA"/>
    <n v="2"/>
    <n v="2019"/>
    <s v="SPRING"/>
    <s v="SPRING"/>
    <s v="SPRING 2019"/>
    <s v="2018-2019"/>
    <n v="58.68806180818661"/>
    <x v="3"/>
  </r>
  <r>
    <x v="0"/>
    <n v="2019"/>
    <x v="9"/>
    <s v="AM"/>
    <s v="EEUU"/>
    <x v="0"/>
    <s v="SPRING 2019"/>
    <s v="KIDS"/>
    <x v="416"/>
    <s v="DOLARES AMERICANOS / UNITED STATES DOLLAR"/>
    <s v="LAURA BONG"/>
    <s v="TEXAS"/>
    <s v="ESTADOS UNIDOS EEUU"/>
    <n v="48"/>
    <n v="2019"/>
    <s v="SPRING"/>
    <s v="SPRING"/>
    <s v="SPRING 2019"/>
    <s v="2018-2019"/>
    <n v="1580"/>
    <x v="6"/>
  </r>
  <r>
    <x v="0"/>
    <n v="2019"/>
    <x v="9"/>
    <s v="AM"/>
    <s v="EEUU"/>
    <x v="0"/>
    <s v="SPRING 2019"/>
    <s v="TRUNKS"/>
    <x v="269"/>
    <s v="DOLARES AMERICANOS / UNITED STATES DOLLAR"/>
    <s v="BILL MILLER AND COMPANY"/>
    <s v="ALABAMA"/>
    <s v="ESTADOS UNIDOS EEUU"/>
    <n v="20"/>
    <n v="2019"/>
    <s v="SPRING"/>
    <s v="SPRING"/>
    <s v="SPRING 2019"/>
    <s v="2018-2019"/>
    <n v="610"/>
    <x v="2"/>
  </r>
  <r>
    <x v="0"/>
    <n v="2019"/>
    <x v="9"/>
    <s v="AM"/>
    <s v="EEUU"/>
    <x v="0"/>
    <s v="SPRING 2019"/>
    <s v="TRUNKS"/>
    <x v="0"/>
    <s v="DOLARES AMERICANOS / UNITED STATES DOLLAR"/>
    <s v="PAIGE ALYSE STRAUGHAN"/>
    <s v="WASHINGTON"/>
    <s v="ESTADOS UNIDOS EEUU"/>
    <n v="27"/>
    <n v="2019"/>
    <s v="SPRING"/>
    <s v="SPRING"/>
    <s v="SPRING 2019"/>
    <s v="2018-2019"/>
    <n v="857.38000000000011"/>
    <x v="0"/>
  </r>
  <r>
    <x v="0"/>
    <n v="2019"/>
    <x v="9"/>
    <s v="AM"/>
    <s v="EEUU"/>
    <x v="0"/>
    <s v="SPRING 2019"/>
    <s v="TRUNKS"/>
    <x v="19"/>
    <s v="DOLARES AMERICANOS / UNITED STATES DOLLAR"/>
    <s v="HOLLY SALES INC."/>
    <s v="OHIO"/>
    <s v="ESTADOS UNIDOS EEUU"/>
    <n v="2"/>
    <n v="2019"/>
    <s v="SPRING"/>
    <s v="SPRING"/>
    <s v="SPRING 2019"/>
    <s v="2018-2019"/>
    <n v="49"/>
    <x v="8"/>
  </r>
  <r>
    <x v="0"/>
    <n v="2019"/>
    <x v="9"/>
    <s v="AM"/>
    <s v="EEUU"/>
    <x v="0"/>
    <s v="SPRING 2019"/>
    <s v="TRUNKS"/>
    <x v="398"/>
    <s v="DOLARES AMERICANOS / UNITED STATES DOLLAR"/>
    <s v="LAURA BONG"/>
    <s v="NEVADA"/>
    <s v="ESTADOS UNIDOS EEUU"/>
    <n v="7"/>
    <n v="2019"/>
    <s v="SPRING"/>
    <s v="SPRING"/>
    <s v="SPRING 2019"/>
    <s v="2018-2019"/>
    <n v="241.5"/>
    <x v="6"/>
  </r>
  <r>
    <x v="0"/>
    <n v="2019"/>
    <x v="9"/>
    <s v="AM"/>
    <s v="EEUU"/>
    <x v="0"/>
    <s v="SPRING 2019"/>
    <s v="TRUNKS"/>
    <x v="428"/>
    <s v="DOLARES AMERICANOS / UNITED STATES DOLLAR"/>
    <s v="PHYLLIS POSNER"/>
    <s v="CALIFORNIA"/>
    <s v="ESTADOS UNIDOS EEUU"/>
    <n v="4"/>
    <n v="2019"/>
    <s v="SPRING"/>
    <s v="SPRING"/>
    <s v="SPRING 2019"/>
    <s v="2018-2019"/>
    <n v="138"/>
    <x v="5"/>
  </r>
  <r>
    <x v="0"/>
    <n v="2019"/>
    <x v="9"/>
    <s v="AM"/>
    <s v="EEUU"/>
    <x v="0"/>
    <s v="SPRING 2019"/>
    <s v="BEACHWEAR"/>
    <x v="187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226"/>
    <x v="2"/>
  </r>
  <r>
    <x v="0"/>
    <n v="2019"/>
    <x v="9"/>
    <s v="AM"/>
    <s v="EEUU"/>
    <x v="0"/>
    <s v="SPRING 2019"/>
    <s v="BEACHWEAR"/>
    <x v="269"/>
    <s v="DOLARES AMERICANOS / UNITED STATES DOLLAR"/>
    <s v="BILL MILLER AND COMPANY"/>
    <s v="ALABAMA"/>
    <s v="ESTADOS UNIDOS EEUU"/>
    <n v="3"/>
    <n v="2019"/>
    <s v="SPRING"/>
    <s v="SPRING"/>
    <s v="SPRING 2019"/>
    <s v="2018-2019"/>
    <n v="129"/>
    <x v="2"/>
  </r>
  <r>
    <x v="0"/>
    <n v="2019"/>
    <x v="9"/>
    <s v="AM"/>
    <s v="EEUU"/>
    <x v="0"/>
    <s v="SPRING 2019"/>
    <s v="BEACHWEAR"/>
    <x v="0"/>
    <s v="DOLARES AMERICANOS / UNITED STATES DOLLAR"/>
    <s v="PAIGE ALYSE STRAUGHAN"/>
    <s v="WASHINGTON"/>
    <s v="ESTADOS UNIDOS EEUU"/>
    <n v="76"/>
    <n v="2019"/>
    <s v="SPRING"/>
    <s v="SPRING"/>
    <s v="SPRING 2019"/>
    <s v="2018-2019"/>
    <n v="2727.3999999999992"/>
    <x v="0"/>
  </r>
  <r>
    <x v="0"/>
    <n v="2019"/>
    <x v="9"/>
    <s v="AM"/>
    <s v="EEUU"/>
    <x v="0"/>
    <s v="SPRING 2019"/>
    <s v="BEACHWEAR"/>
    <x v="99"/>
    <s v="DOLARES AMERICANOS / UNITED STATES DOLLAR"/>
    <s v="DENISE ARNETT"/>
    <s v="UTAH"/>
    <s v="ESTADOS UNIDOS EEUU"/>
    <n v="1"/>
    <n v="2019"/>
    <s v="SPRING"/>
    <s v="SPRING"/>
    <s v="SPRING 2019"/>
    <s v="2018-2019"/>
    <n v="40.85"/>
    <x v="14"/>
  </r>
  <r>
    <x v="0"/>
    <n v="2019"/>
    <x v="9"/>
    <s v="AM"/>
    <s v="EEUU"/>
    <x v="0"/>
    <s v="SPRING 2019"/>
    <s v="BEACHWEAR"/>
    <x v="192"/>
    <s v="DOLARES AMERICANOS / UNITED STATES DOLLAR"/>
    <s v="BILL MILLER AND COMPANY"/>
    <s v="VIRGIN ISLANDS"/>
    <s v="ESTADOS UNIDOS EEUU"/>
    <n v="3"/>
    <n v="2019"/>
    <s v="SPRING"/>
    <s v="SPRING"/>
    <s v="SPRING 2019"/>
    <s v="2018-2019"/>
    <n v="129"/>
    <x v="2"/>
  </r>
  <r>
    <x v="0"/>
    <n v="2019"/>
    <x v="9"/>
    <s v="AM"/>
    <s v="EEUU"/>
    <x v="0"/>
    <s v="SPRING 2019"/>
    <s v="BEACHWEAR"/>
    <x v="48"/>
    <s v="DOLARES AMERICANOS / UNITED STATES DOLLAR"/>
    <s v="PHYLLIS POSNER"/>
    <s v="CALIFORNIA"/>
    <s v="ESTADOS UNIDOS EEUU"/>
    <n v="137"/>
    <n v="2019"/>
    <s v="SPRING"/>
    <s v="SPRING"/>
    <s v="SPRING 2019"/>
    <s v="2018-2019"/>
    <n v="4306.9799999999996"/>
    <x v="5"/>
  </r>
  <r>
    <x v="0"/>
    <n v="2019"/>
    <x v="9"/>
    <s v="AM"/>
    <s v="EEUU"/>
    <x v="0"/>
    <s v="SPRING 2019"/>
    <s v="BEACHWEAR"/>
    <x v="183"/>
    <s v="DOLARES AMERICANOS / UNITED STATES DOLLAR"/>
    <s v="KELLY MICHELLE ELLINGSON"/>
    <s v="NEW JERSEY"/>
    <s v="ESTADOS UNIDOS EEUU"/>
    <n v="51"/>
    <n v="2019"/>
    <s v="SPRING"/>
    <s v="SPRING"/>
    <s v="SPRING 2019"/>
    <s v="2018-2019"/>
    <n v="867"/>
    <x v="9"/>
  </r>
  <r>
    <x v="0"/>
    <n v="2019"/>
    <x v="9"/>
    <s v="AM"/>
    <s v="EEUU"/>
    <x v="0"/>
    <s v="SPRING 2019"/>
    <s v="BEACHWEAR"/>
    <x v="4"/>
    <s v="DOLAR CANADIENSE / CANADIAN DOLLAR"/>
    <s v="SHOUTOUTAGENCY"/>
    <s v="BRITISH COLUMBIA"/>
    <s v="CANADA"/>
    <n v="2"/>
    <n v="2019"/>
    <s v="SPRING"/>
    <s v="SPRING"/>
    <s v="SPRING 2019"/>
    <s v="2018-2019"/>
    <n v="65.374043533169896"/>
    <x v="3"/>
  </r>
  <r>
    <x v="0"/>
    <n v="2019"/>
    <x v="9"/>
    <s v="AM"/>
    <s v="EEUU"/>
    <x v="0"/>
    <s v="SPRING 2019"/>
    <s v="BEACHWEAR"/>
    <x v="5"/>
    <s v="DOLARES AMERICANOS / UNITED STATES DOLLAR"/>
    <s v="STEPHANIE VITALI"/>
    <s v="ONTARIO"/>
    <s v="CANADA"/>
    <n v="12"/>
    <n v="2019"/>
    <s v="SPRING"/>
    <s v="SPRING"/>
    <s v="SPRING 2019"/>
    <s v="2018-2019"/>
    <n v="535"/>
    <x v="4"/>
  </r>
  <r>
    <x v="0"/>
    <n v="2019"/>
    <x v="9"/>
    <s v="AM"/>
    <s v="EEUU"/>
    <x v="0"/>
    <s v="SPRING 2019"/>
    <s v="BEACHWEAR"/>
    <x v="275"/>
    <s v="DOLARES AMERICANOS / UNITED STATES DOLLAR"/>
    <s v="BILL MILLER AND COMPANY"/>
    <s v="SOUTH CAROLINA"/>
    <s v="ESTADOS UNIDOS EEUU"/>
    <n v="36"/>
    <n v="2019"/>
    <s v="SPRING"/>
    <s v="SPRING"/>
    <s v="SPRING 2019"/>
    <s v="2018-2019"/>
    <n v="1506"/>
    <x v="2"/>
  </r>
  <r>
    <x v="0"/>
    <n v="2019"/>
    <x v="9"/>
    <s v="AM"/>
    <s v="EEUU"/>
    <x v="0"/>
    <s v="SPRING 2019"/>
    <s v="BEACHWEAR"/>
    <x v="6"/>
    <s v="DOLARES AMERICANOS / UNITED STATES DOLLAR"/>
    <s v="PHYLLIS POSNER"/>
    <s v="CALIFORNIA"/>
    <s v="ESTADOS UNIDOS EEUU"/>
    <n v="11"/>
    <n v="2019"/>
    <s v="SPRING"/>
    <s v="SPRING"/>
    <s v="SPRING 2019"/>
    <s v="2018-2019"/>
    <n v="437"/>
    <x v="5"/>
  </r>
  <r>
    <x v="0"/>
    <n v="2019"/>
    <x v="9"/>
    <s v="AM"/>
    <s v="EEUU"/>
    <x v="0"/>
    <s v="SPRING 2019"/>
    <s v="BEACHWEAR"/>
    <x v="357"/>
    <s v="DOLARES AMERICANOS / UNITED STATES DOLLAR"/>
    <s v="BILL MILLER AND COMPANY"/>
    <s v="GEORGIA"/>
    <s v="ESTADOS UNIDOS EEUU"/>
    <n v="2"/>
    <n v="2019"/>
    <s v="SPRING"/>
    <s v="SPRING"/>
    <s v="SPRING 2019"/>
    <s v="2018-2019"/>
    <n v="96"/>
    <x v="2"/>
  </r>
  <r>
    <x v="0"/>
    <n v="2019"/>
    <x v="9"/>
    <s v="AM"/>
    <s v="EEUU"/>
    <x v="0"/>
    <s v="SPRING 2019"/>
    <s v="BEACHWEAR"/>
    <x v="156"/>
    <s v="DOLARES AMERICANOS / UNITED STATES DOLLAR"/>
    <s v="LAURA BONG"/>
    <s v="CALIFORNIA"/>
    <s v="ESTADOS UNIDOS EEUU"/>
    <n v="4"/>
    <n v="2019"/>
    <s v="SPRING"/>
    <s v="SPRING"/>
    <s v="SPRING 2019"/>
    <s v="2018-2019"/>
    <n v="228"/>
    <x v="6"/>
  </r>
  <r>
    <x v="0"/>
    <n v="2019"/>
    <x v="9"/>
    <s v="AM"/>
    <s v="EEUU"/>
    <x v="0"/>
    <s v="SPRING 2019"/>
    <s v="BEACHWEAR"/>
    <x v="89"/>
    <s v="DOLARES AMERICANOS / UNITED STATES DOLLAR"/>
    <s v="BILL MILLER AND COMPANY"/>
    <s v="FLORIDA"/>
    <s v="ESTADOS UNIDOS EEUU"/>
    <n v="9"/>
    <n v="2019"/>
    <s v="SPRING"/>
    <s v="SPRING"/>
    <s v="SPRING 2019"/>
    <s v="2018-2019"/>
    <n v="309.95999999999998"/>
    <x v="2"/>
  </r>
  <r>
    <x v="0"/>
    <n v="2019"/>
    <x v="9"/>
    <s v="AM"/>
    <s v="EEUU"/>
    <x v="0"/>
    <s v="SPRING 2019"/>
    <s v="BEACHWEAR"/>
    <x v="26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02"/>
    <x v="2"/>
  </r>
  <r>
    <x v="0"/>
    <n v="2019"/>
    <x v="9"/>
    <s v="AM"/>
    <s v="EEUU"/>
    <x v="0"/>
    <s v="SPRING 2019"/>
    <s v="BEACHWEAR"/>
    <x v="19"/>
    <s v="DOLARES AMERICANOS / UNITED STATES DOLLAR"/>
    <s v="HOLLY SALES INC."/>
    <s v="OHIO"/>
    <s v="ESTADOS UNIDOS EEUU"/>
    <n v="11"/>
    <n v="2019"/>
    <s v="SPRING"/>
    <s v="SPRING"/>
    <s v="SPRING 2019"/>
    <s v="2018-2019"/>
    <n v="466"/>
    <x v="8"/>
  </r>
  <r>
    <x v="0"/>
    <n v="2019"/>
    <x v="9"/>
    <s v="AM"/>
    <s v="EEUU"/>
    <x v="0"/>
    <s v="SPRING 2019"/>
    <s v="BEACHWEAR"/>
    <x v="2"/>
    <s v="DOLARES AMERICANOS / UNITED STATES DOLLAR"/>
    <s v="BILL MILLER AND COMPANY"/>
    <s v="FLORIDA"/>
    <s v="ESTADOS UNIDOS EEUU"/>
    <n v="8"/>
    <n v="2019"/>
    <s v="SPRING"/>
    <s v="SPRING"/>
    <s v="SPRING 2019"/>
    <s v="2018-2019"/>
    <n v="444"/>
    <x v="2"/>
  </r>
  <r>
    <x v="0"/>
    <n v="2019"/>
    <x v="9"/>
    <s v="AM"/>
    <s v="EEUU"/>
    <x v="0"/>
    <s v="SPRING 2019"/>
    <s v="BEACHWEAR"/>
    <x v="283"/>
    <s v="DOLARES AMERICANOS / UNITED STATES DOLLAR"/>
    <s v="BILL MILLER AND COMPANY"/>
    <s v="SOUTH CAROLINA"/>
    <s v="ESTADOS UNIDOS EEUU"/>
    <n v="8"/>
    <n v="2019"/>
    <s v="SPRING"/>
    <s v="SPRING"/>
    <s v="SPRING 2019"/>
    <s v="2018-2019"/>
    <n v="332"/>
    <x v="2"/>
  </r>
  <r>
    <x v="0"/>
    <n v="2019"/>
    <x v="9"/>
    <s v="AM"/>
    <s v="EEUU"/>
    <x v="0"/>
    <s v="SPRING 2019"/>
    <s v="BEACHWEAR"/>
    <x v="219"/>
    <s v="DOLARES AMERICANOS / UNITED STATES DOLLAR"/>
    <s v="BILL MILLER AND COMPANY"/>
    <s v="NORTH CAROLINA"/>
    <s v="ESTADOS UNIDOS EEUU"/>
    <n v="4"/>
    <n v="2019"/>
    <s v="SPRING"/>
    <s v="SPRING"/>
    <s v="SPRING 2019"/>
    <s v="2018-2019"/>
    <n v="186"/>
    <x v="2"/>
  </r>
  <r>
    <x v="0"/>
    <n v="2019"/>
    <x v="9"/>
    <s v="AM"/>
    <s v="EEUU"/>
    <x v="0"/>
    <s v="SPRING 2019"/>
    <s v="BEACHWEAR"/>
    <x v="9"/>
    <s v="DOLARES AMERICANOS / UNITED STATES DOLLAR"/>
    <s v="ANITA M. HOPKINS"/>
    <s v="NEW JERSEY"/>
    <s v="ESTADOS UNIDOS EEUU"/>
    <n v="4"/>
    <n v="2019"/>
    <s v="SPRING"/>
    <s v="SPRING"/>
    <s v="SPRING 2019"/>
    <s v="2018-2019"/>
    <n v="268"/>
    <x v="1"/>
  </r>
  <r>
    <x v="0"/>
    <n v="2019"/>
    <x v="9"/>
    <s v="AM"/>
    <s v="EEUU"/>
    <x v="0"/>
    <s v="SPRING 2019"/>
    <s v="BEACHWEAR"/>
    <x v="389"/>
    <s v="DOLARES AMERICANOS / UNITED STATES DOLLAR"/>
    <s v="BILL MILLER AND COMPANY"/>
    <s v="NORTH CAROLINA"/>
    <s v="ESTADOS UNIDOS EEUU"/>
    <n v="6"/>
    <n v="2019"/>
    <s v="SPRING"/>
    <s v="SPRING"/>
    <s v="SPRING 2019"/>
    <s v="2018-2019"/>
    <n v="315"/>
    <x v="2"/>
  </r>
  <r>
    <x v="0"/>
    <n v="2019"/>
    <x v="9"/>
    <s v="AM"/>
    <s v="EEUU"/>
    <x v="0"/>
    <s v="SPRING 2019"/>
    <s v="BEACHWEAR"/>
    <x v="77"/>
    <s v="DOLARES AMERICANOS / UNITED STATES DOLLAR"/>
    <s v="ANITA M. HOPKINS"/>
    <s v="NEW HAMPSHIRE"/>
    <s v="ESTADOS UNIDOS EEUU"/>
    <n v="13"/>
    <n v="2019"/>
    <s v="SPRING"/>
    <s v="SPRING"/>
    <s v="SPRING 2019"/>
    <s v="2018-2019"/>
    <n v="512"/>
    <x v="1"/>
  </r>
  <r>
    <x v="0"/>
    <n v="2019"/>
    <x v="9"/>
    <s v="AM"/>
    <s v="EEUU"/>
    <x v="0"/>
    <s v="SPRING 2019"/>
    <s v="BEACHWEAR"/>
    <x v="391"/>
    <s v="DOLARES AMERICANOS / UNITED STATES DOLLAR"/>
    <s v="BILL MILLER AND COMPANY"/>
    <s v="NORTH CAROLINA"/>
    <s v="ESTADOS UNIDOS EEUU"/>
    <n v="12"/>
    <n v="2019"/>
    <s v="SPRING"/>
    <s v="SPRING"/>
    <s v="SPRING 2019"/>
    <s v="2018-2019"/>
    <n v="408"/>
    <x v="2"/>
  </r>
  <r>
    <x v="0"/>
    <n v="2019"/>
    <x v="9"/>
    <s v="AM"/>
    <s v="EEUU"/>
    <x v="0"/>
    <s v="SPRING 2019"/>
    <s v="BEACHWEAR"/>
    <x v="34"/>
    <s v="DOLARES AMERICANOS / UNITED STATES DOLLAR"/>
    <s v="ANITA M. HOPKINS"/>
    <s v="NEW YORK"/>
    <s v="ESTADOS UNIDOS EEUU"/>
    <n v="7"/>
    <n v="2019"/>
    <s v="SPRING"/>
    <s v="SPRING"/>
    <s v="SPRING 2019"/>
    <s v="2018-2019"/>
    <n v="351"/>
    <x v="1"/>
  </r>
  <r>
    <x v="0"/>
    <n v="2019"/>
    <x v="9"/>
    <s v="AM"/>
    <s v="EEUU"/>
    <x v="0"/>
    <s v="SPRING 2019"/>
    <s v="BEACHWEAR"/>
    <x v="299"/>
    <s v="DOLARES AMERICANOS / UNITED STATES DOLLAR"/>
    <s v="DENISE ARNETT"/>
    <s v="OREGON"/>
    <s v="ESTADOS UNIDOS EEUU"/>
    <n v="24"/>
    <n v="2019"/>
    <s v="SPRING"/>
    <s v="SPRING"/>
    <s v="SPRING 2019"/>
    <s v="2018-2019"/>
    <n v="1027"/>
    <x v="14"/>
  </r>
  <r>
    <x v="0"/>
    <n v="2019"/>
    <x v="9"/>
    <s v="AM"/>
    <s v="EEUU"/>
    <x v="0"/>
    <s v="SPRING 2019"/>
    <s v="BEACHWEAR"/>
    <x v="36"/>
    <s v="DOLARES AMERICANOS / UNITED STATES DOLLAR"/>
    <s v="LAURA BONG"/>
    <s v="TEXAS"/>
    <s v="ESTADOS UNIDOS EEUU"/>
    <n v="3"/>
    <n v="2019"/>
    <s v="SPRING"/>
    <s v="SPRING"/>
    <s v="SPRING 2019"/>
    <s v="2018-2019"/>
    <n v="201"/>
    <x v="6"/>
  </r>
  <r>
    <x v="0"/>
    <n v="2019"/>
    <x v="9"/>
    <s v="AM"/>
    <s v="EEUU"/>
    <x v="0"/>
    <s v="SPRING 2019"/>
    <s v="BEACHWEAR"/>
    <x v="420"/>
    <s v="DOLARES AMERICANOS / UNITED STATES DOLLAR"/>
    <s v="ANITA M. HOPKINS"/>
    <s v="RHODE ISLAND"/>
    <s v="ESTADOS UNIDOS EEUU"/>
    <n v="16"/>
    <n v="2019"/>
    <s v="SPRING"/>
    <s v="SPRING"/>
    <s v="SPRING 2019"/>
    <s v="2018-2019"/>
    <n v="850"/>
    <x v="1"/>
  </r>
  <r>
    <x v="0"/>
    <n v="2019"/>
    <x v="9"/>
    <s v="AM"/>
    <s v="EEUU"/>
    <x v="0"/>
    <s v="SPRING 2019"/>
    <s v="BEACHWEAR"/>
    <x v="421"/>
    <s v="DOLARES AMERICANOS / UNITED STATES DOLLAR"/>
    <s v="LAURA BONG"/>
    <s v="MISSOURI"/>
    <s v="ESTADOS UNIDOS EEUU"/>
    <n v="3"/>
    <n v="2019"/>
    <s v="SPRING"/>
    <s v="SPRING"/>
    <s v="SPRING 2019"/>
    <s v="2018-2019"/>
    <n v="147"/>
    <x v="6"/>
  </r>
  <r>
    <x v="0"/>
    <n v="2019"/>
    <x v="9"/>
    <s v="AM"/>
    <s v="EEUU"/>
    <x v="0"/>
    <s v="SPRING 2019"/>
    <s v="BEACHWEAR"/>
    <x v="397"/>
    <s v="DOLARES AMERICANOS / UNITED STATES DOLLAR"/>
    <s v="BILL MILLER AND COMPANY"/>
    <s v="VIRGINIA"/>
    <s v="ESTADOS UNIDOS EEUU"/>
    <n v="3"/>
    <n v="2019"/>
    <s v="SPRING"/>
    <s v="SPRING"/>
    <s v="SPRING 2019"/>
    <s v="2018-2019"/>
    <n v="129"/>
    <x v="2"/>
  </r>
  <r>
    <x v="0"/>
    <n v="2019"/>
    <x v="9"/>
    <s v="AM"/>
    <s v="EEUU"/>
    <x v="0"/>
    <s v="SPRING 2019"/>
    <s v="BEACHWEAR"/>
    <x v="398"/>
    <s v="DOLARES AMERICANOS / UNITED STATES DOLLAR"/>
    <s v="LAURA BONG"/>
    <s v="NEVADA"/>
    <s v="ESTADOS UNIDOS EEUU"/>
    <n v="1"/>
    <n v="2019"/>
    <s v="SPRING"/>
    <s v="SPRING"/>
    <s v="SPRING 2019"/>
    <s v="2018-2019"/>
    <n v="43"/>
    <x v="6"/>
  </r>
  <r>
    <x v="0"/>
    <n v="2019"/>
    <x v="9"/>
    <s v="AM"/>
    <s v="EEUU"/>
    <x v="0"/>
    <s v="SPRING 2019"/>
    <s v="BEACHWEAR"/>
    <x v="69"/>
    <s v="DOLARES AMERICANOS / UNITED STATES DOLLAR"/>
    <s v="LAURA BONG"/>
    <s v="MISSISSIPPI"/>
    <s v="ESTADOS UNIDOS EEUU"/>
    <n v="17"/>
    <n v="2019"/>
    <s v="SPRING"/>
    <s v="SPRING"/>
    <s v="SPRING 2019"/>
    <s v="2018-2019"/>
    <n v="755"/>
    <x v="6"/>
  </r>
  <r>
    <x v="0"/>
    <n v="2019"/>
    <x v="9"/>
    <s v="AM"/>
    <s v="EEUU"/>
    <x v="0"/>
    <s v="SPRING 2019"/>
    <s v="BEACHWEAR"/>
    <x v="255"/>
    <s v="DOLAR CANADIENSE / CANADIAN DOLLAR"/>
    <s v="SHOUTOUTAGENCY"/>
    <s v="ALBERTA"/>
    <s v="CANADA"/>
    <n v="6"/>
    <n v="2019"/>
    <s v="SPRING"/>
    <s v="SPRING"/>
    <s v="SPRING 2019"/>
    <s v="2018-2019"/>
    <n v="236.23802094940939"/>
    <x v="3"/>
  </r>
  <r>
    <x v="0"/>
    <n v="2019"/>
    <x v="9"/>
    <s v="AM"/>
    <s v="EEUU"/>
    <x v="0"/>
    <s v="SPRING 2019"/>
    <s v="BEACHWEAR"/>
    <x v="425"/>
    <s v="DOLARES AMERICANOS / UNITED STATES DOLLAR"/>
    <s v="CATALINA RESTREPO GOMEZ"/>
    <s v="FLORIDA"/>
    <s v="ESTADOS UNIDOS EEUU"/>
    <n v="3"/>
    <n v="2019"/>
    <s v="SPRING"/>
    <s v="SPRING"/>
    <s v="SPRING 2019"/>
    <s v="2018-2019"/>
    <n v="139"/>
    <x v="18"/>
  </r>
  <r>
    <x v="0"/>
    <n v="2019"/>
    <x v="9"/>
    <s v="AM"/>
    <s v="EEUU"/>
    <x v="0"/>
    <s v="SPRING 2019"/>
    <s v="BEACHWEAR"/>
    <x v="426"/>
    <s v="DOLARES AMERICANOS / UNITED STATES DOLLAR"/>
    <s v="LAURA BONG"/>
    <s v="LOUISIANA"/>
    <s v="ESTADOS UNIDOS EEUU"/>
    <n v="8"/>
    <n v="2019"/>
    <s v="SPRING"/>
    <s v="SPRING"/>
    <s v="SPRING 2019"/>
    <s v="2018-2019"/>
    <n v="360"/>
    <x v="6"/>
  </r>
  <r>
    <x v="0"/>
    <n v="2019"/>
    <x v="9"/>
    <s v="AM"/>
    <s v="EEUU"/>
    <x v="0"/>
    <s v="SPRING 2019"/>
    <s v="BEACHWEAR"/>
    <x v="427"/>
    <s v="DOLAR CANADIENSE / CANADIAN DOLLAR"/>
    <s v="SHOUTOUTAGENCY"/>
    <s v="BRITISH COLUMBIA"/>
    <s v="CANADA"/>
    <n v="11"/>
    <n v="2019"/>
    <s v="SPRING"/>
    <s v="SPRING"/>
    <s v="SPRING 2019"/>
    <s v="2018-2019"/>
    <n v="487.33377906544837"/>
    <x v="3"/>
  </r>
  <r>
    <x v="0"/>
    <n v="2019"/>
    <x v="9"/>
    <s v="AM"/>
    <s v="EEUU"/>
    <x v="0"/>
    <s v="SUMMER 2019"/>
    <s v="SWIMWEAR"/>
    <x v="154"/>
    <s v="DOLAR CANADIENSE / CANADIAN DOLLAR"/>
    <s v="STEPHANIE VITALI"/>
    <s v="ONTARIO"/>
    <s v="CANADA"/>
    <n v="56"/>
    <n v="2019"/>
    <s v="SUMMER"/>
    <s v="SUMMER"/>
    <s v="SUMMER 2019"/>
    <s v="2018-2019"/>
    <n v="1901.0474704702469"/>
    <x v="4"/>
  </r>
  <r>
    <x v="0"/>
    <n v="2019"/>
    <x v="9"/>
    <s v="AM"/>
    <s v="EEUU"/>
    <x v="0"/>
    <s v="SUMMER 2019"/>
    <s v="SWIMWEAR"/>
    <x v="268"/>
    <s v="DOLARES AMERICANOS / UNITED STATES DOLLAR"/>
    <s v="LAURA BONG"/>
    <s v="TEXAS"/>
    <s v="ESTADOS UNIDOS EEUU"/>
    <n v="51"/>
    <n v="2019"/>
    <s v="SUMMER"/>
    <s v="SUMMER"/>
    <s v="SUMMER 2019"/>
    <s v="2018-2019"/>
    <n v="1640"/>
    <x v="6"/>
  </r>
  <r>
    <x v="0"/>
    <n v="2019"/>
    <x v="9"/>
    <s v="AM"/>
    <s v="EEUU"/>
    <x v="0"/>
    <s v="SUMMER 2019"/>
    <s v="SWIMWEAR"/>
    <x v="0"/>
    <s v="DOLARES AMERICANOS / UNITED STATES DOLLAR"/>
    <s v="PAIGE ALYSE STRAUGHAN"/>
    <s v="WASHINGTON"/>
    <s v="ESTADOS UNIDOS EEUU"/>
    <n v="1081"/>
    <n v="2019"/>
    <s v="SUMMER"/>
    <s v="SUMMER"/>
    <s v="SUMMER 2019"/>
    <s v="2018-2019"/>
    <n v="29959.659999999993"/>
    <x v="0"/>
  </r>
  <r>
    <x v="0"/>
    <n v="2019"/>
    <x v="9"/>
    <s v="AM"/>
    <s v="EEUU"/>
    <x v="0"/>
    <s v="SUMMER 2019"/>
    <s v="SWIMWEAR"/>
    <x v="49"/>
    <s v="DOLAR CANADIENSE / CANADIAN DOLLAR"/>
    <s v="STEPHANIE VITALI"/>
    <s v="ONTARIO"/>
    <s v="CANADA"/>
    <n v="52"/>
    <n v="2019"/>
    <s v="SUMMER"/>
    <s v="SUMMER"/>
    <s v="SUMMER 2019"/>
    <s v="2018-2019"/>
    <n v="1720.5259638956982"/>
    <x v="4"/>
  </r>
  <r>
    <x v="0"/>
    <n v="2019"/>
    <x v="9"/>
    <s v="AM"/>
    <s v="EEUU"/>
    <x v="0"/>
    <s v="SUMMER 2019"/>
    <s v="SWIMWEAR"/>
    <x v="99"/>
    <s v="DOLARES AMERICANOS / UNITED STATES DOLLAR"/>
    <s v="DENISE ARNETT"/>
    <s v="UTAH"/>
    <s v="ESTADOS UNIDOS EEUU"/>
    <n v="215"/>
    <n v="2019"/>
    <s v="SUMMER"/>
    <s v="SUMMER"/>
    <s v="SUMMER 2019"/>
    <s v="2018-2019"/>
    <n v="7533.5000000000009"/>
    <x v="14"/>
  </r>
  <r>
    <x v="0"/>
    <n v="2019"/>
    <x v="9"/>
    <s v="AM"/>
    <s v="EEUU"/>
    <x v="0"/>
    <s v="SUMMER 2019"/>
    <s v="SWIMWEAR"/>
    <x v="54"/>
    <s v="DOLAR CANADIENSE / CANADIAN DOLLAR"/>
    <s v="JULIE BERTRAND"/>
    <s v="QUEBEC"/>
    <s v="CANADA"/>
    <n v="5"/>
    <n v="2019"/>
    <s v="SUMMER"/>
    <s v="SUMMER"/>
    <s v="SUMMER 2019"/>
    <s v="2018-2019"/>
    <n v="213.95141519946512"/>
    <x v="7"/>
  </r>
  <r>
    <x v="0"/>
    <n v="2019"/>
    <x v="9"/>
    <s v="AM"/>
    <s v="EEUU"/>
    <x v="0"/>
    <s v="SUMMER 2019"/>
    <s v="SWIMWEAR"/>
    <x v="85"/>
    <s v="DOLARES AMERICANOS / UNITED STATES DOLLAR"/>
    <s v="JUDITH ANN DEAL"/>
    <s v="HAWAII"/>
    <s v="ESTADOS UNIDOS EEUU"/>
    <n v="41"/>
    <n v="2019"/>
    <s v="SUMMER"/>
    <s v="SUMMER"/>
    <s v="SUMMER 2019"/>
    <s v="2018-2019"/>
    <n v="1235.7"/>
    <x v="10"/>
  </r>
  <r>
    <x v="0"/>
    <n v="2019"/>
    <x v="9"/>
    <s v="AM"/>
    <s v="EEUU"/>
    <x v="0"/>
    <s v="SUMMER 2019"/>
    <s v="SWIMWEAR"/>
    <x v="23"/>
    <s v="DOLARES AMERICANOS / UNITED STATES DOLLAR"/>
    <s v="ANITA M. HOPKINS"/>
    <s v="WISCONSIN"/>
    <s v="ESTADOS UNIDOS EEUU"/>
    <n v="340"/>
    <n v="2019"/>
    <s v="SUMMER"/>
    <s v="SUMMER"/>
    <s v="SUMMER 2019"/>
    <s v="2018-2019"/>
    <n v="9250.1999999999971"/>
    <x v="1"/>
  </r>
  <r>
    <x v="0"/>
    <n v="2019"/>
    <x v="9"/>
    <s v="AM"/>
    <s v="EEUU"/>
    <x v="0"/>
    <s v="SUMMER 2019"/>
    <s v="SWIMWEAR"/>
    <x v="190"/>
    <s v="DOLARES AMERICANOS / UNITED STATES DOLLAR"/>
    <s v="LAURA BONG"/>
    <s v="LOUISIANA"/>
    <s v="ESTADOS UNIDOS EEUU"/>
    <n v="42"/>
    <n v="2019"/>
    <s v="SUMMER"/>
    <s v="SUMMER"/>
    <s v="SUMMER 2019"/>
    <s v="2018-2019"/>
    <n v="1235"/>
    <x v="6"/>
  </r>
  <r>
    <x v="0"/>
    <n v="2019"/>
    <x v="9"/>
    <s v="AM"/>
    <s v="EEUU"/>
    <x v="0"/>
    <s v="SUMMER 2019"/>
    <s v="SWIMWEAR"/>
    <x v="114"/>
    <s v="DOLARES AMERICANOS / UNITED STATES DOLLAR"/>
    <s v="ANITA M. HOPKINS"/>
    <s v="NEW JERSEY"/>
    <s v="ESTADOS UNIDOS EEUU"/>
    <n v="118"/>
    <n v="2019"/>
    <s v="SUMMER"/>
    <s v="SUMMER"/>
    <s v="SUMMER 2019"/>
    <s v="2018-2019"/>
    <n v="3906"/>
    <x v="1"/>
  </r>
  <r>
    <x v="0"/>
    <n v="2019"/>
    <x v="9"/>
    <s v="AM"/>
    <s v="EEUU"/>
    <x v="0"/>
    <s v="SUMMER 2019"/>
    <s v="SWIMWEAR"/>
    <x v="272"/>
    <s v="DOLARES AMERICANOS / UNITED STATES DOLLAR"/>
    <s v="HOLLY SALES INC."/>
    <s v="MINNESOTA"/>
    <s v="ESTADOS UNIDOS EEUU"/>
    <n v="21"/>
    <n v="2019"/>
    <s v="SUMMER"/>
    <s v="SUMMER"/>
    <s v="SUMMER 2019"/>
    <s v="2018-2019"/>
    <n v="636"/>
    <x v="8"/>
  </r>
  <r>
    <x v="0"/>
    <n v="2019"/>
    <x v="9"/>
    <s v="AM"/>
    <s v="EEUU"/>
    <x v="0"/>
    <s v="SUMMER 2019"/>
    <s v="SWIMWEAR"/>
    <x v="192"/>
    <s v="DOLARES AMERICANOS / UNITED STATES DOLLAR"/>
    <s v="BILL MILLER AND COMPANY"/>
    <s v="VIRGIN ISLANDS"/>
    <s v="ESTADOS UNIDOS EEUU"/>
    <n v="125"/>
    <n v="2019"/>
    <s v="SUMMER"/>
    <s v="SUMMER"/>
    <s v="SUMMER 2019"/>
    <s v="2018-2019"/>
    <n v="2984.0000000000005"/>
    <x v="2"/>
  </r>
  <r>
    <x v="0"/>
    <n v="2019"/>
    <x v="9"/>
    <s v="AM"/>
    <s v="EEUU"/>
    <x v="0"/>
    <s v="SUMMER 2019"/>
    <s v="SWIMWEAR"/>
    <x v="118"/>
    <s v="DOLARES AMERICANOS / UNITED STATES DOLLAR"/>
    <s v="JULIUS ORTIZ MALDONADO"/>
    <s v="FLORIDA"/>
    <s v="ESTADOS UNIDOS EEUU"/>
    <n v="45"/>
    <n v="2019"/>
    <s v="SUMMER"/>
    <s v="SUMMER"/>
    <s v="SUMMER 2019"/>
    <s v="2018-2019"/>
    <n v="1431"/>
    <x v="15"/>
  </r>
  <r>
    <x v="0"/>
    <n v="2019"/>
    <x v="9"/>
    <s v="AM"/>
    <s v="EEUU"/>
    <x v="0"/>
    <s v="SUMMER 2019"/>
    <s v="SWIMWEAR"/>
    <x v="304"/>
    <s v="DOLARES AMERICANOS / UNITED STATES DOLLAR"/>
    <s v="LAURA BONG"/>
    <s v="TEXAS"/>
    <s v="ESTADOS UNIDOS EEUU"/>
    <n v="187"/>
    <n v="2019"/>
    <s v="SUMMER"/>
    <s v="SUMMER"/>
    <s v="SUMMER 2019"/>
    <s v="2018-2019"/>
    <n v="5629"/>
    <x v="6"/>
  </r>
  <r>
    <x v="0"/>
    <n v="2019"/>
    <x v="9"/>
    <s v="AM"/>
    <s v="EEUU"/>
    <x v="0"/>
    <s v="SUMMER 2019"/>
    <s v="SWIMWEAR"/>
    <x v="144"/>
    <s v="DOLARES AMERICANOS / UNITED STATES DOLLAR"/>
    <s v="LAURA BONG"/>
    <s v="TEXAS"/>
    <s v="ESTADOS UNIDOS EEUU"/>
    <n v="63"/>
    <n v="2019"/>
    <s v="SUMMER"/>
    <s v="SUMMER"/>
    <s v="SUMMER 2019"/>
    <s v="2018-2019"/>
    <n v="2286"/>
    <x v="6"/>
  </r>
  <r>
    <x v="0"/>
    <n v="2019"/>
    <x v="9"/>
    <s v="AM"/>
    <s v="EEUU"/>
    <x v="0"/>
    <s v="SUMMER 2019"/>
    <s v="SWIMWEAR"/>
    <x v="217"/>
    <s v="DOLARES AMERICANOS / UNITED STATES DOLLAR"/>
    <s v="BILL MILLER AND COMPANY"/>
    <s v="FLORIDA"/>
    <s v="ESTADOS UNIDOS EEUU"/>
    <n v="64"/>
    <n v="2019"/>
    <s v="SUMMER"/>
    <s v="SUMMER"/>
    <s v="SUMMER 2019"/>
    <s v="2018-2019"/>
    <n v="1884"/>
    <x v="2"/>
  </r>
  <r>
    <x v="0"/>
    <n v="2019"/>
    <x v="9"/>
    <s v="AM"/>
    <s v="EEUU"/>
    <x v="0"/>
    <s v="SUMMER 2019"/>
    <s v="SWIMWEAR"/>
    <x v="48"/>
    <s v="DOLARES AMERICANOS / UNITED STATES DOLLAR"/>
    <s v="PHYLLIS POSNER"/>
    <s v="CALIFORNIA"/>
    <s v="ESTADOS UNIDOS EEUU"/>
    <n v="943"/>
    <n v="2019"/>
    <s v="SUMMER"/>
    <s v="SUMMER"/>
    <s v="SUMMER 2019"/>
    <s v="2018-2019"/>
    <n v="27241.660000000003"/>
    <x v="5"/>
  </r>
  <r>
    <x v="0"/>
    <n v="2019"/>
    <x v="9"/>
    <s v="AM"/>
    <s v="EEUU"/>
    <x v="0"/>
    <s v="SUMMER 2019"/>
    <s v="SWIMWEAR"/>
    <x v="86"/>
    <s v="DOLARES AMERICANOS / UNITED STATES DOLLAR"/>
    <s v="JULIUS ORTIZ MALDONADO"/>
    <s v="PUERTO RICO"/>
    <s v="PUERTO RICO"/>
    <n v="352"/>
    <n v="2019"/>
    <s v="SUMMER"/>
    <s v="SUMMER"/>
    <s v="SUMMER 2019"/>
    <s v="2018-2019"/>
    <n v="12360"/>
    <x v="15"/>
  </r>
  <r>
    <x v="0"/>
    <n v="2019"/>
    <x v="9"/>
    <s v="AM"/>
    <s v="EEUU"/>
    <x v="0"/>
    <s v="SUMMER 2019"/>
    <s v="SWIMWEAR"/>
    <x v="195"/>
    <s v="DOLARES AMERICANOS / UNITED STATES DOLLAR"/>
    <s v="MIE MANNICHE"/>
    <s v="CALIFORNIA"/>
    <s v="ESTADOS UNIDOS EEUU"/>
    <n v="158"/>
    <n v="2019"/>
    <s v="SUMMER"/>
    <s v="SUMMER"/>
    <s v="SUMMER 2019"/>
    <s v="2018-2019"/>
    <n v="4654"/>
    <x v="11"/>
  </r>
  <r>
    <x v="0"/>
    <n v="2019"/>
    <x v="9"/>
    <s v="AM"/>
    <s v="EEUU"/>
    <x v="0"/>
    <s v="SUMMER 2019"/>
    <s v="SWIMWEAR"/>
    <x v="50"/>
    <s v="DOLARES AMERICANOS / UNITED STATES DOLLAR"/>
    <s v="BILL MILLER AND COMPANY"/>
    <s v="FLORIDA"/>
    <s v="ESTADOS UNIDOS EEUU"/>
    <n v="120"/>
    <n v="2019"/>
    <s v="SUMMER"/>
    <s v="SUMMER"/>
    <s v="SUMMER 2019"/>
    <s v="2018-2019"/>
    <n v="3408"/>
    <x v="2"/>
  </r>
  <r>
    <x v="0"/>
    <n v="2019"/>
    <x v="9"/>
    <s v="AM"/>
    <s v="EEUU"/>
    <x v="0"/>
    <s v="SUMMER 2019"/>
    <s v="SWIMWEAR"/>
    <x v="355"/>
    <s v="DOLARES AMERICANOS / UNITED STATES DOLLAR"/>
    <s v="LAURA BONG"/>
    <s v="TEXAS"/>
    <s v="ESTADOS UNIDOS EEUU"/>
    <n v="146"/>
    <n v="2019"/>
    <s v="SUMMER"/>
    <s v="SUMMER"/>
    <s v="SUMMER 2019"/>
    <s v="2018-2019"/>
    <n v="4300"/>
    <x v="6"/>
  </r>
  <r>
    <x v="0"/>
    <n v="2019"/>
    <x v="9"/>
    <s v="AM"/>
    <s v="EEUU"/>
    <x v="0"/>
    <s v="SUMMER 2019"/>
    <s v="SWIMWEAR"/>
    <x v="232"/>
    <s v="DOLARES AMERICANOS / UNITED STATES DOLLAR"/>
    <s v="HOLLY SALES INC."/>
    <s v="MINNESOTA"/>
    <s v="ESTADOS UNIDOS EEUU"/>
    <n v="38"/>
    <n v="2019"/>
    <s v="SUMMER"/>
    <s v="SUMMER"/>
    <s v="SUMMER 2019"/>
    <s v="2018-2019"/>
    <n v="1183"/>
    <x v="8"/>
  </r>
  <r>
    <x v="0"/>
    <n v="2019"/>
    <x v="9"/>
    <s v="AM"/>
    <s v="EEUU"/>
    <x v="0"/>
    <s v="SUMMER 2019"/>
    <s v="SWIMWEAR"/>
    <x v="5"/>
    <s v="DOLARES AMERICANOS / UNITED STATES DOLLAR"/>
    <s v="STEPHANIE VITALI"/>
    <s v="ONTARIO"/>
    <s v="CANADA"/>
    <n v="343"/>
    <n v="2019"/>
    <s v="SUMMER"/>
    <s v="SUMMER"/>
    <s v="SUMMER 2019"/>
    <s v="2018-2019"/>
    <n v="11192"/>
    <x v="4"/>
  </r>
  <r>
    <x v="0"/>
    <n v="2019"/>
    <x v="9"/>
    <s v="AM"/>
    <s v="EEUU"/>
    <x v="0"/>
    <s v="SUMMER 2019"/>
    <s v="SWIMWEAR"/>
    <x v="5"/>
    <s v="DOLARES AMERICANOS / UNITED STATES DOLLAR"/>
    <s v="STEPHANIE VITALI"/>
    <s v="ILLINOIS"/>
    <s v="ESTADOS UNIDOS EEUU"/>
    <n v="557"/>
    <n v="2019"/>
    <s v="SUMMER"/>
    <s v="SUMMER"/>
    <s v="SUMMER 2019"/>
    <s v="2018-2019"/>
    <n v="18131"/>
    <x v="4"/>
  </r>
  <r>
    <x v="0"/>
    <n v="2019"/>
    <x v="9"/>
    <s v="AM"/>
    <s v="EEUU"/>
    <x v="0"/>
    <s v="SUMMER 2019"/>
    <s v="SWIMWEAR"/>
    <x v="139"/>
    <s v="DOLARES AMERICANOS / UNITED STATES DOLLAR"/>
    <s v="ANITA M. HOPKINS"/>
    <s v="MARYLAND"/>
    <s v="ESTADOS UNIDOS EEUU"/>
    <n v="190"/>
    <n v="2019"/>
    <s v="SUMMER"/>
    <s v="SUMMER"/>
    <s v="SUMMER 2019"/>
    <s v="2018-2019"/>
    <n v="5618"/>
    <x v="1"/>
  </r>
  <r>
    <x v="0"/>
    <n v="2019"/>
    <x v="9"/>
    <s v="AM"/>
    <s v="EEUU"/>
    <x v="0"/>
    <s v="SUMMER 2019"/>
    <s v="SWIMWEAR"/>
    <x v="275"/>
    <s v="DOLARES AMERICANOS / UNITED STATES DOLLAR"/>
    <s v="BILL MILLER AND COMPANY"/>
    <s v="SOUTH CAROLINA"/>
    <s v="ESTADOS UNIDOS EEUU"/>
    <n v="387"/>
    <n v="2019"/>
    <s v="SUMMER"/>
    <s v="SUMMER"/>
    <s v="SUMMER 2019"/>
    <s v="2018-2019"/>
    <n v="11575"/>
    <x v="2"/>
  </r>
  <r>
    <x v="0"/>
    <n v="2019"/>
    <x v="9"/>
    <s v="AM"/>
    <s v="EEUU"/>
    <x v="0"/>
    <s v="SUMMER 2019"/>
    <s v="SWIMWEAR"/>
    <x v="276"/>
    <s v="DOLARES AMERICANOS / UNITED STATES DOLLAR"/>
    <s v="LAURA BONG"/>
    <s v="MISSISSIPPI"/>
    <s v="ESTADOS UNIDOS EEUU"/>
    <n v="70"/>
    <n v="2019"/>
    <s v="SUMMER"/>
    <s v="SUMMER"/>
    <s v="SUMMER 2019"/>
    <s v="2018-2019"/>
    <n v="2118"/>
    <x v="6"/>
  </r>
  <r>
    <x v="0"/>
    <n v="2019"/>
    <x v="9"/>
    <s v="AM"/>
    <s v="EEUU"/>
    <x v="0"/>
    <s v="SUMMER 2019"/>
    <s v="SWIMWEAR"/>
    <x v="277"/>
    <s v="DOLARES AMERICANOS / UNITED STATES DOLLAR"/>
    <s v="LAURA BONG"/>
    <s v="ARKANSAS"/>
    <s v="ESTADOS UNIDOS EEUU"/>
    <n v="12"/>
    <n v="2019"/>
    <s v="SUMMER"/>
    <s v="SUMMER"/>
    <s v="SUMMER 2019"/>
    <s v="2018-2019"/>
    <n v="384"/>
    <x v="6"/>
  </r>
  <r>
    <x v="0"/>
    <n v="2019"/>
    <x v="9"/>
    <s v="AM"/>
    <s v="EEUU"/>
    <x v="0"/>
    <s v="SUMMER 2019"/>
    <s v="SWIMWEAR"/>
    <x v="25"/>
    <s v="DOLARES AMERICANOS / UNITED STATES DOLLAR"/>
    <s v="JUDITH ANN DEAL"/>
    <s v="HAWAII"/>
    <s v="ESTADOS UNIDOS EEUU"/>
    <n v="146"/>
    <n v="2019"/>
    <s v="SUMMER"/>
    <s v="SUMMER"/>
    <s v="SUMMER 2019"/>
    <s v="2018-2019"/>
    <n v="5525.1999999999989"/>
    <x v="10"/>
  </r>
  <r>
    <x v="0"/>
    <n v="2019"/>
    <x v="9"/>
    <s v="AM"/>
    <s v="EEUU"/>
    <x v="0"/>
    <s v="SUMMER 2019"/>
    <s v="SWIMWEAR"/>
    <x v="123"/>
    <s v="DOLARES AMERICANOS / UNITED STATES DOLLAR"/>
    <s v="JUDITH ANN DEAL"/>
    <s v="HAWAII"/>
    <s v="ESTADOS UNIDOS EEUU"/>
    <n v="143"/>
    <n v="2019"/>
    <s v="SUMMER"/>
    <s v="SUMMER"/>
    <s v="SUMMER 2019"/>
    <s v="2018-2019"/>
    <n v="4964"/>
    <x v="10"/>
  </r>
  <r>
    <x v="0"/>
    <n v="2019"/>
    <x v="9"/>
    <s v="AM"/>
    <s v="EEUU"/>
    <x v="0"/>
    <s v="SUMMER 2019"/>
    <s v="SWIMWEAR"/>
    <x v="233"/>
    <s v="DOLARES AMERICANOS / UNITED STATES DOLLAR"/>
    <s v="HOLLY SALES INC."/>
    <s v="MINNESOTA"/>
    <s v="ESTADOS UNIDOS EEUU"/>
    <n v="53"/>
    <n v="2019"/>
    <s v="SUMMER"/>
    <s v="SUMMER"/>
    <s v="SUMMER 2019"/>
    <s v="2018-2019"/>
    <n v="1493"/>
    <x v="8"/>
  </r>
  <r>
    <x v="0"/>
    <n v="2019"/>
    <x v="9"/>
    <s v="AM"/>
    <s v="EEUU"/>
    <x v="0"/>
    <s v="SUMMER 2019"/>
    <s v="SWIMWEAR"/>
    <x v="356"/>
    <s v="DOLARES AMERICANOS / UNITED STATES DOLLAR"/>
    <s v="ANITA M. HOPKINS"/>
    <s v="MARYLAND"/>
    <s v="ESTADOS UNIDOS EEUU"/>
    <n v="380"/>
    <n v="2019"/>
    <s v="SUMMER"/>
    <s v="SUMMER"/>
    <s v="SUMMER 2019"/>
    <s v="2018-2019"/>
    <n v="11947"/>
    <x v="1"/>
  </r>
  <r>
    <x v="0"/>
    <n v="2019"/>
    <x v="9"/>
    <s v="AM"/>
    <s v="EEUU"/>
    <x v="0"/>
    <s v="SUMMER 2019"/>
    <s v="SWIMWEAR"/>
    <x v="88"/>
    <s v="DOLARES AMERICANOS / UNITED STATES DOLLAR"/>
    <s v="BILL MILLER AND COMPANY"/>
    <s v="FLORIDA"/>
    <s v="ESTADOS UNIDOS EEUU"/>
    <n v="51"/>
    <n v="2019"/>
    <s v="SUMMER"/>
    <s v="SUMMER"/>
    <s v="SUMMER 2019"/>
    <s v="2018-2019"/>
    <n v="1878"/>
    <x v="2"/>
  </r>
  <r>
    <x v="0"/>
    <n v="2019"/>
    <x v="9"/>
    <s v="AM"/>
    <s v="EEUU"/>
    <x v="0"/>
    <s v="SUMMER 2019"/>
    <s v="SWIMWEAR"/>
    <x v="55"/>
    <s v="DOLARES AMERICANOS / UNITED STATES DOLLAR"/>
    <s v="PAIGE ALYSE STRAUGHAN"/>
    <s v="WASHINGTON"/>
    <s v="ESTADOS UNIDOS EEUU"/>
    <n v="3471"/>
    <n v="2019"/>
    <s v="SUMMER"/>
    <s v="SUMMER"/>
    <s v="SUMMER 2019"/>
    <s v="2018-2019"/>
    <n v="90288.700000000361"/>
    <x v="0"/>
  </r>
  <r>
    <x v="0"/>
    <n v="2019"/>
    <x v="9"/>
    <s v="AM"/>
    <s v="EEUU"/>
    <x v="0"/>
    <s v="SUMMER 2019"/>
    <s v="SWIMWEAR"/>
    <x v="357"/>
    <s v="DOLARES AMERICANOS / UNITED STATES DOLLAR"/>
    <s v="BILL MILLER AND COMPANY"/>
    <s v="GEORGIA"/>
    <s v="ESTADOS UNIDOS EEUU"/>
    <n v="72"/>
    <n v="2019"/>
    <s v="SUMMER"/>
    <s v="SUMMER"/>
    <s v="SUMMER 2019"/>
    <s v="2018-2019"/>
    <n v="2224"/>
    <x v="2"/>
  </r>
  <r>
    <x v="0"/>
    <n v="2019"/>
    <x v="9"/>
    <s v="AM"/>
    <s v="EEUU"/>
    <x v="0"/>
    <s v="SUMMER 2019"/>
    <s v="SWIMWEAR"/>
    <x v="156"/>
    <s v="DOLARES AMERICANOS / UNITED STATES DOLLAR"/>
    <s v="LAURA BONG"/>
    <s v="CALIFORNIA"/>
    <s v="ESTADOS UNIDOS EEUU"/>
    <n v="38"/>
    <n v="2019"/>
    <s v="SUMMER"/>
    <s v="SUMMER"/>
    <s v="SUMMER 2019"/>
    <s v="2018-2019"/>
    <n v="1070"/>
    <x v="6"/>
  </r>
  <r>
    <x v="0"/>
    <n v="2019"/>
    <x v="9"/>
    <s v="AM"/>
    <s v="EEUU"/>
    <x v="0"/>
    <s v="SUMMER 2019"/>
    <s v="SWIMWEAR"/>
    <x v="89"/>
    <s v="DOLARES AMERICANOS / UNITED STATES DOLLAR"/>
    <s v="BILL MILLER AND COMPANY"/>
    <s v="FLORIDA"/>
    <s v="ESTADOS UNIDOS EEUU"/>
    <n v="117"/>
    <n v="2019"/>
    <s v="SUMMER"/>
    <s v="SUMMER"/>
    <s v="SUMMER 2019"/>
    <s v="2018-2019"/>
    <n v="2768.4799999999996"/>
    <x v="2"/>
  </r>
  <r>
    <x v="0"/>
    <n v="2019"/>
    <x v="9"/>
    <s v="AM"/>
    <s v="EEUU"/>
    <x v="0"/>
    <s v="SUMMER 2019"/>
    <s v="SWIMWEAR"/>
    <x v="358"/>
    <s v="DOLARES AMERICANOS / UNITED STATES DOLLAR"/>
    <s v="BILL MILLER AND COMPANY"/>
    <s v="FLORIDA"/>
    <s v="ESTADOS UNIDOS EEUU"/>
    <n v="28"/>
    <n v="2019"/>
    <s v="SUMMER"/>
    <s v="SUMMER"/>
    <s v="SUMMER 2019"/>
    <s v="2018-2019"/>
    <n v="788"/>
    <x v="2"/>
  </r>
  <r>
    <x v="0"/>
    <n v="2019"/>
    <x v="9"/>
    <s v="AM"/>
    <s v="EEUU"/>
    <x v="0"/>
    <s v="SUMMER 2019"/>
    <s v="SWIMWEAR"/>
    <x v="125"/>
    <s v="DOLARES AMERICANOS / UNITED STATES DOLLAR"/>
    <s v="JUDITH ANN DEAL"/>
    <s v="HAWAII"/>
    <s v="ESTADOS UNIDOS EEUU"/>
    <n v="26"/>
    <n v="2019"/>
    <s v="SUMMER"/>
    <s v="SUMMER"/>
    <s v="SUMMER 2019"/>
    <s v="2018-2019"/>
    <n v="1071"/>
    <x v="10"/>
  </r>
  <r>
    <x v="0"/>
    <n v="2019"/>
    <x v="9"/>
    <s v="AM"/>
    <s v="EEUU"/>
    <x v="0"/>
    <s v="SUMMER 2019"/>
    <s v="SWIMWEAR"/>
    <x v="196"/>
    <s v="DOLARES AMERICANOS / UNITED STATES DOLLAR"/>
    <s v="BILL MILLER AND COMPANY"/>
    <s v="ALABAMA"/>
    <s v="ESTADOS UNIDOS EEUU"/>
    <n v="24"/>
    <n v="2019"/>
    <s v="SUMMER"/>
    <s v="SUMMER"/>
    <s v="SUMMER 2019"/>
    <s v="2018-2019"/>
    <n v="834"/>
    <x v="2"/>
  </r>
  <r>
    <x v="0"/>
    <n v="2019"/>
    <x v="9"/>
    <s v="AM"/>
    <s v="EEUU"/>
    <x v="0"/>
    <s v="SUMMER 2019"/>
    <s v="SWIMWEAR"/>
    <x v="157"/>
    <s v="DOLAR CANADIENSE / CANADIAN DOLLAR"/>
    <s v="JULIE BERTRAND"/>
    <s v="QUEBEC"/>
    <s v="CANADA"/>
    <n v="101"/>
    <n v="2019"/>
    <s v="SUMMER"/>
    <s v="SUMMER"/>
    <s v="SUMMER 2019"/>
    <s v="2018-2019"/>
    <n v="2871.2577074511532"/>
    <x v="7"/>
  </r>
  <r>
    <x v="0"/>
    <n v="2019"/>
    <x v="9"/>
    <s v="AM"/>
    <s v="EEUU"/>
    <x v="0"/>
    <s v="SUMMER 2019"/>
    <s v="SWIMWEAR"/>
    <x v="90"/>
    <s v="DOLARES AMERICANOS / UNITED STATES DOLLAR"/>
    <s v="MIE MANNICHE"/>
    <s v="CALIFORNIA"/>
    <s v="ESTADOS UNIDOS EEUU"/>
    <n v="60"/>
    <n v="2019"/>
    <s v="SUMMER"/>
    <s v="SUMMER"/>
    <s v="SUMMER 2019"/>
    <s v="2018-2019"/>
    <n v="2248"/>
    <x v="11"/>
  </r>
  <r>
    <x v="0"/>
    <n v="2019"/>
    <x v="9"/>
    <s v="AM"/>
    <s v="EEUU"/>
    <x v="0"/>
    <s v="SUMMER 2019"/>
    <s v="SWIMWEAR"/>
    <x v="197"/>
    <s v="DOLARES AMERICANOS / UNITED STATES DOLLAR"/>
    <s v="ANITA M. HOPKINS"/>
    <s v="MARYLAND"/>
    <s v="ESTADOS UNIDOS EEUU"/>
    <n v="216"/>
    <n v="2019"/>
    <s v="SUMMER"/>
    <s v="SUMMER"/>
    <s v="SUMMER 2019"/>
    <s v="2018-2019"/>
    <n v="5583.5999999999995"/>
    <x v="1"/>
  </r>
  <r>
    <x v="0"/>
    <n v="2019"/>
    <x v="9"/>
    <s v="AM"/>
    <s v="EEUU"/>
    <x v="0"/>
    <s v="SUMMER 2019"/>
    <s v="SWIMWEAR"/>
    <x v="26"/>
    <s v="DOLARES AMERICANOS / UNITED STATES DOLLAR"/>
    <s v="BILL MILLER AND COMPANY"/>
    <s v="FLORIDA"/>
    <s v="ESTADOS UNIDOS EEUU"/>
    <n v="40"/>
    <n v="2019"/>
    <s v="SUMMER"/>
    <s v="SUMMER"/>
    <s v="SUMMER 2019"/>
    <s v="2018-2019"/>
    <n v="1313"/>
    <x v="2"/>
  </r>
  <r>
    <x v="0"/>
    <n v="2019"/>
    <x v="9"/>
    <s v="AM"/>
    <s v="EEUU"/>
    <x v="0"/>
    <s v="SUMMER 2019"/>
    <s v="SWIMWEAR"/>
    <x v="406"/>
    <s v="DOLARES AMERICANOS / UNITED STATES DOLLAR"/>
    <s v="MIE MANNICHE"/>
    <s v="CALIFORNIA"/>
    <s v="ESTADOS UNIDOS EEUU"/>
    <n v="56"/>
    <n v="2019"/>
    <s v="SUMMER"/>
    <s v="SUMMER"/>
    <s v="SUMMER 2019"/>
    <s v="2018-2019"/>
    <n v="1592"/>
    <x v="11"/>
  </r>
  <r>
    <x v="0"/>
    <n v="2019"/>
    <x v="9"/>
    <s v="AM"/>
    <s v="EEUU"/>
    <x v="0"/>
    <s v="SUMMER 2019"/>
    <s v="SWIMWEAR"/>
    <x v="312"/>
    <s v="DOLARES AMERICANOS / UNITED STATES DOLLAR"/>
    <s v="MIE MANNICHE"/>
    <s v="CALIFORNIA"/>
    <s v="ESTADOS UNIDOS EEUU"/>
    <n v="33"/>
    <n v="2019"/>
    <s v="SUMMER"/>
    <s v="SUMMER"/>
    <s v="SUMMER 2019"/>
    <s v="2018-2019"/>
    <n v="1152"/>
    <x v="11"/>
  </r>
  <r>
    <x v="0"/>
    <n v="2019"/>
    <x v="9"/>
    <s v="AM"/>
    <s v="EEUU"/>
    <x v="0"/>
    <s v="SUMMER 2019"/>
    <s v="SWIMWEAR"/>
    <x v="19"/>
    <s v="DOLARES AMERICANOS / UNITED STATES DOLLAR"/>
    <s v="HOLLY SALES INC."/>
    <s v="OHIO"/>
    <s v="ESTADOS UNIDOS EEUU"/>
    <n v="285"/>
    <n v="2019"/>
    <s v="SUMMER"/>
    <s v="SUMMER"/>
    <s v="SUMMER 2019"/>
    <s v="2018-2019"/>
    <n v="9191"/>
    <x v="8"/>
  </r>
  <r>
    <x v="0"/>
    <n v="2019"/>
    <x v="9"/>
    <s v="AM"/>
    <s v="EEUU"/>
    <x v="0"/>
    <s v="SUMMER 2019"/>
    <s v="SWIMWEAR"/>
    <x v="313"/>
    <s v="DOLARES AMERICANOS / UNITED STATES DOLLAR"/>
    <s v="LAURA BONG"/>
    <s v="MISSISSIPPI"/>
    <s v="ESTADOS UNIDOS EEUU"/>
    <n v="24"/>
    <n v="2019"/>
    <s v="SUMMER"/>
    <s v="SUMMER"/>
    <s v="SUMMER 2019"/>
    <s v="2018-2019"/>
    <n v="729"/>
    <x v="6"/>
  </r>
  <r>
    <x v="0"/>
    <n v="2019"/>
    <x v="9"/>
    <s v="AM"/>
    <s v="EEUU"/>
    <x v="0"/>
    <s v="SUMMER 2019"/>
    <s v="SWIMWEAR"/>
    <x v="280"/>
    <s v="DOLARES AMERICANOS / UNITED STATES DOLLAR"/>
    <s v="BILL MILLER AND COMPANY"/>
    <s v="GEORGIA"/>
    <s v="ESTADOS UNIDOS EEUU"/>
    <n v="22"/>
    <n v="2019"/>
    <s v="SUMMER"/>
    <s v="SUMMER"/>
    <s v="SUMMER 2019"/>
    <s v="2018-2019"/>
    <n v="645"/>
    <x v="2"/>
  </r>
  <r>
    <x v="0"/>
    <n v="2019"/>
    <x v="9"/>
    <s v="AM"/>
    <s v="EEUU"/>
    <x v="0"/>
    <s v="SUMMER 2019"/>
    <s v="SWIMWEAR"/>
    <x v="91"/>
    <s v="DOLARES AMERICANOS / UNITED STATES DOLLAR"/>
    <s v="JUDITH ANN DEAL"/>
    <s v="HAWAII"/>
    <s v="ESTADOS UNIDOS EEUU"/>
    <n v="6"/>
    <n v="2019"/>
    <s v="SUMMER"/>
    <s v="SUMMER"/>
    <s v="SUMMER 2019"/>
    <s v="2018-2019"/>
    <n v="334"/>
    <x v="10"/>
  </r>
  <r>
    <x v="0"/>
    <n v="2019"/>
    <x v="9"/>
    <s v="AM"/>
    <s v="EEUU"/>
    <x v="0"/>
    <s v="SUMMER 2019"/>
    <s v="SWIMWEAR"/>
    <x v="314"/>
    <s v="DOLARES AMERICANOS / UNITED STATES DOLLAR"/>
    <s v="LAURA BONG"/>
    <s v="TEXAS"/>
    <s v="ESTADOS UNIDOS EEUU"/>
    <n v="27"/>
    <n v="2019"/>
    <s v="SUMMER"/>
    <s v="SUMMER"/>
    <s v="SUMMER 2019"/>
    <s v="2018-2019"/>
    <n v="735"/>
    <x v="6"/>
  </r>
  <r>
    <x v="0"/>
    <n v="2019"/>
    <x v="9"/>
    <s v="AM"/>
    <s v="EEUU"/>
    <x v="0"/>
    <s v="SUMMER 2019"/>
    <s v="SWIMWEAR"/>
    <x v="315"/>
    <s v="DOLARES AMERICANOS / UNITED STATES DOLLAR"/>
    <s v="DENISE ARNETT"/>
    <s v="OREGON"/>
    <s v="ESTADOS UNIDOS EEUU"/>
    <n v="90"/>
    <n v="2019"/>
    <s v="SUMMER"/>
    <s v="SUMMER"/>
    <s v="SUMMER 2019"/>
    <s v="2018-2019"/>
    <n v="3042"/>
    <x v="14"/>
  </r>
  <r>
    <x v="0"/>
    <n v="2019"/>
    <x v="9"/>
    <s v="AM"/>
    <s v="EEUU"/>
    <x v="0"/>
    <s v="SUMMER 2019"/>
    <s v="SWIMWEAR"/>
    <x v="2"/>
    <s v="DOLARES AMERICANOS / UNITED STATES DOLLAR"/>
    <s v="BILL MILLER AND COMPANY"/>
    <s v="FLORIDA"/>
    <s v="ESTADOS UNIDOS EEUU"/>
    <n v="19"/>
    <n v="2019"/>
    <s v="SUMMER"/>
    <s v="SUMMER"/>
    <s v="SUMMER 2019"/>
    <s v="2018-2019"/>
    <n v="552"/>
    <x v="2"/>
  </r>
  <r>
    <x v="0"/>
    <n v="2019"/>
    <x v="9"/>
    <s v="AM"/>
    <s v="EEUU"/>
    <x v="0"/>
    <s v="SUMMER 2019"/>
    <s v="SWIMWEAR"/>
    <x v="75"/>
    <s v="DOLARES AMERICANOS / UNITED STATES DOLLAR"/>
    <s v="HOLLY SALES INC."/>
    <s v="IOWA"/>
    <s v="ESTADOS UNIDOS EEUU"/>
    <n v="1528"/>
    <n v="2019"/>
    <s v="SUMMER"/>
    <s v="SUMMER"/>
    <s v="SUMMER 2019"/>
    <s v="2018-2019"/>
    <n v="39555.839999999967"/>
    <x v="8"/>
  </r>
  <r>
    <x v="0"/>
    <n v="2019"/>
    <x v="9"/>
    <s v="AM"/>
    <s v="EEUU"/>
    <x v="0"/>
    <s v="SUMMER 2019"/>
    <s v="SWIMWEAR"/>
    <x v="234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696"/>
    <x v="2"/>
  </r>
  <r>
    <x v="0"/>
    <n v="2019"/>
    <x v="9"/>
    <s v="AM"/>
    <s v="EEUU"/>
    <x v="0"/>
    <s v="SUMMER 2019"/>
    <s v="SWIMWEAR"/>
    <x v="316"/>
    <s v="DOLARES AMERICANOS / UNITED STATES DOLLAR"/>
    <s v="LAURA BONG"/>
    <s v="TEXAS"/>
    <s v="ESTADOS UNIDOS EEUU"/>
    <n v="46"/>
    <n v="2019"/>
    <s v="SUMMER"/>
    <s v="SUMMER"/>
    <s v="SUMMER 2019"/>
    <s v="2018-2019"/>
    <n v="1375"/>
    <x v="6"/>
  </r>
  <r>
    <x v="0"/>
    <n v="2019"/>
    <x v="9"/>
    <s v="AM"/>
    <s v="EEUU"/>
    <x v="0"/>
    <s v="SUMMER 2019"/>
    <s v="SWIMWEAR"/>
    <x v="380"/>
    <s v="DOLARES AMERICANOS / UNITED STATES DOLLAR"/>
    <s v="JUDITH ANN DEAL"/>
    <s v="HAWAII"/>
    <s v="ESTADOS UNIDOS EEUU"/>
    <n v="36"/>
    <n v="2019"/>
    <s v="SUMMER"/>
    <s v="SUMMER"/>
    <s v="SUMMER 2019"/>
    <s v="2018-2019"/>
    <n v="1232"/>
    <x v="10"/>
  </r>
  <r>
    <x v="0"/>
    <n v="2019"/>
    <x v="9"/>
    <s v="AM"/>
    <s v="EEUU"/>
    <x v="0"/>
    <s v="SUMMER 2019"/>
    <s v="SWIMWEAR"/>
    <x v="281"/>
    <s v="DOLARES AMERICANOS / UNITED STATES DOLLAR"/>
    <s v="HOLLY SALES INC."/>
    <s v="WISCONSIN"/>
    <s v="ESTADOS UNIDOS EEUU"/>
    <n v="80"/>
    <n v="2019"/>
    <s v="SUMMER"/>
    <s v="SUMMER"/>
    <s v="SUMMER 2019"/>
    <s v="2018-2019"/>
    <n v="2419"/>
    <x v="8"/>
  </r>
  <r>
    <x v="0"/>
    <n v="2019"/>
    <x v="9"/>
    <s v="AM"/>
    <s v="EEUU"/>
    <x v="0"/>
    <s v="SUMMER 2019"/>
    <s v="SWIMWEAR"/>
    <x v="283"/>
    <s v="DOLARES AMERICANOS / UNITED STATES DOLLAR"/>
    <s v="BILL MILLER AND COMPANY"/>
    <s v="SOUTH CAROLINA"/>
    <s v="ESTADOS UNIDOS EEUU"/>
    <n v="10"/>
    <n v="2019"/>
    <s v="SUMMER"/>
    <s v="SUMMER"/>
    <s v="SUMMER 2019"/>
    <s v="2018-2019"/>
    <n v="450"/>
    <x v="2"/>
  </r>
  <r>
    <x v="0"/>
    <n v="2019"/>
    <x v="9"/>
    <s v="AM"/>
    <s v="EEUU"/>
    <x v="0"/>
    <s v="SUMMER 2019"/>
    <s v="SWIMWEAR"/>
    <x v="92"/>
    <s v="DOLARES AMERICANOS / UNITED STATES DOLLAR"/>
    <s v="BILL MILLER AND COMPANY"/>
    <s v="FLORIDA"/>
    <s v="ESTADOS UNIDOS EEUU"/>
    <n v="62"/>
    <n v="2019"/>
    <s v="SUMMER"/>
    <s v="SUMMER"/>
    <s v="SUMMER 2019"/>
    <s v="2018-2019"/>
    <n v="1993"/>
    <x v="2"/>
  </r>
  <r>
    <x v="0"/>
    <n v="2019"/>
    <x v="9"/>
    <s v="AM"/>
    <s v="EEUU"/>
    <x v="0"/>
    <s v="SUMMER 2019"/>
    <s v="SWIMWEAR"/>
    <x v="362"/>
    <s v="DOLARES AMERICANOS / UNITED STATES DOLLAR"/>
    <s v="BILL MILLER AND COMPANY"/>
    <s v="FLORIDA"/>
    <s v="ESTADOS UNIDOS EEUU"/>
    <n v="116"/>
    <n v="2019"/>
    <s v="SUMMER"/>
    <s v="SUMMER"/>
    <s v="SUMMER 2019"/>
    <s v="2018-2019"/>
    <n v="3387"/>
    <x v="2"/>
  </r>
  <r>
    <x v="0"/>
    <n v="2019"/>
    <x v="9"/>
    <s v="AM"/>
    <s v="EEUU"/>
    <x v="0"/>
    <s v="SUMMER 2019"/>
    <s v="SWIMWEAR"/>
    <x v="93"/>
    <s v="DOLARES AMERICANOS / UNITED STATES DOLLAR"/>
    <s v="BILL MILLER AND COMPANY"/>
    <s v="FLORIDA"/>
    <s v="ESTADOS UNIDOS EEUU"/>
    <n v="30"/>
    <n v="2019"/>
    <s v="SUMMER"/>
    <s v="SUMMER"/>
    <s v="SUMMER 2019"/>
    <s v="2018-2019"/>
    <n v="860"/>
    <x v="2"/>
  </r>
  <r>
    <x v="0"/>
    <n v="2019"/>
    <x v="9"/>
    <s v="AM"/>
    <s v="EEUU"/>
    <x v="0"/>
    <s v="SUMMER 2019"/>
    <s v="SWIMWEAR"/>
    <x v="72"/>
    <s v="DOLARES AMERICANOS / UNITED STATES DOLLAR"/>
    <s v="PAIGE ALYSE STRAUGHAN"/>
    <s v="ONTARIO"/>
    <s v="CANADA"/>
    <n v="199"/>
    <n v="2019"/>
    <s v="SUMMER"/>
    <s v="SUMMER"/>
    <s v="SUMMER 2019"/>
    <s v="2018-2019"/>
    <n v="5266.6"/>
    <x v="0"/>
  </r>
  <r>
    <x v="0"/>
    <n v="2019"/>
    <x v="9"/>
    <s v="AM"/>
    <s v="EEUU"/>
    <x v="0"/>
    <s v="SUMMER 2019"/>
    <s v="SWIMWEAR"/>
    <x v="94"/>
    <s v="DOLARES AMERICANOS / UNITED STATES DOLLAR"/>
    <s v="BILL MILLER AND COMPANY"/>
    <s v="FLORIDA"/>
    <s v="ESTADOS UNIDOS EEUU"/>
    <n v="56"/>
    <n v="2019"/>
    <s v="SUMMER"/>
    <s v="SUMMER"/>
    <s v="SUMMER 2019"/>
    <s v="2018-2019"/>
    <n v="1631"/>
    <x v="2"/>
  </r>
  <r>
    <x v="0"/>
    <n v="2019"/>
    <x v="9"/>
    <s v="AM"/>
    <s v="EEUU"/>
    <x v="0"/>
    <s v="SUMMER 2019"/>
    <s v="SWIMWEAR"/>
    <x v="161"/>
    <s v="DOLARES AMERICANOS / UNITED STATES DOLLAR"/>
    <s v="JULIUS ORTIZ MALDONADO"/>
    <s v="FLORIDA"/>
    <s v="ESTADOS UNIDOS EEUU"/>
    <n v="39"/>
    <n v="2019"/>
    <s v="SUMMER"/>
    <s v="SUMMER"/>
    <s v="SUMMER 2019"/>
    <s v="2018-2019"/>
    <n v="1382"/>
    <x v="15"/>
  </r>
  <r>
    <x v="0"/>
    <n v="2019"/>
    <x v="9"/>
    <s v="AM"/>
    <s v="EEUU"/>
    <x v="0"/>
    <s v="SUMMER 2019"/>
    <s v="SWIMWEAR"/>
    <x v="57"/>
    <s v="DOLARES AMERICANOS / UNITED STATES DOLLAR"/>
    <s v="ANITA M. HOPKINS"/>
    <s v="MASSACHUSETTS"/>
    <s v="ESTADOS UNIDOS EEUU"/>
    <n v="126"/>
    <n v="2019"/>
    <s v="SUMMER"/>
    <s v="SUMMER"/>
    <s v="SUMMER 2019"/>
    <s v="2018-2019"/>
    <n v="4472"/>
    <x v="1"/>
  </r>
  <r>
    <x v="0"/>
    <n v="2019"/>
    <x v="9"/>
    <s v="AM"/>
    <s v="EEUU"/>
    <x v="0"/>
    <s v="SUMMER 2019"/>
    <s v="SWIMWEAR"/>
    <x v="76"/>
    <s v="DOLARES AMERICANOS / UNITED STATES DOLLAR"/>
    <s v="DENISE ARNETT"/>
    <s v="OREGON"/>
    <s v="ESTADOS UNIDOS EEUU"/>
    <n v="16"/>
    <n v="2019"/>
    <s v="SUMMER"/>
    <s v="SUMMER"/>
    <s v="SUMMER 2019"/>
    <s v="2018-2019"/>
    <n v="484"/>
    <x v="14"/>
  </r>
  <r>
    <x v="0"/>
    <n v="2019"/>
    <x v="9"/>
    <s v="AM"/>
    <s v="EEUU"/>
    <x v="0"/>
    <s v="SUMMER 2019"/>
    <s v="SWIMWEAR"/>
    <x v="432"/>
    <s v="DOLARES AMERICANOS / UNITED STATES DOLLAR"/>
    <s v="ANITA M. HOPKINS"/>
    <s v="NEW YORK"/>
    <s v="ESTADOS UNIDOS EEUU"/>
    <n v="25"/>
    <n v="2019"/>
    <s v="SUMMER"/>
    <s v="SUMMER"/>
    <s v="SUMMER 2019"/>
    <s v="2018-2019"/>
    <n v="751"/>
    <x v="1"/>
  </r>
  <r>
    <x v="0"/>
    <n v="2019"/>
    <x v="9"/>
    <s v="AM"/>
    <s v="EEUU"/>
    <x v="0"/>
    <s v="SUMMER 2019"/>
    <s v="SWIMWEAR"/>
    <x v="163"/>
    <s v="DOLARES AMERICANOS / UNITED STATES DOLLAR"/>
    <s v="BILL MILLER AND COMPANY"/>
    <s v="FLORIDA"/>
    <s v="ESTADOS UNIDOS EEUU"/>
    <n v="20"/>
    <n v="2019"/>
    <s v="SUMMER"/>
    <s v="SUMMER"/>
    <s v="SUMMER 2019"/>
    <s v="2018-2019"/>
    <n v="656"/>
    <x v="2"/>
  </r>
  <r>
    <x v="0"/>
    <n v="2019"/>
    <x v="9"/>
    <s v="AM"/>
    <s v="EEUU"/>
    <x v="0"/>
    <s v="SUMMER 2019"/>
    <s v="SWIMWEAR"/>
    <x v="204"/>
    <s v="DOLARES AMERICANOS / UNITED STATES DOLLAR"/>
    <s v="ANITA M. HOPKINS"/>
    <s v="VERMONT"/>
    <s v="ESTADOS UNIDOS EEUU"/>
    <n v="41"/>
    <n v="2019"/>
    <s v="SUMMER"/>
    <s v="SUMMER"/>
    <s v="SUMMER 2019"/>
    <s v="2018-2019"/>
    <n v="1304"/>
    <x v="1"/>
  </r>
  <r>
    <x v="0"/>
    <n v="2019"/>
    <x v="9"/>
    <s v="AM"/>
    <s v="EEUU"/>
    <x v="0"/>
    <s v="SUMMER 2019"/>
    <s v="SWIMWEAR"/>
    <x v="96"/>
    <s v="DOLARES AMERICANOS / UNITED STATES DOLLAR"/>
    <s v="JULIUS ORTIZ MALDONADO"/>
    <s v="PUERTO RICO"/>
    <s v="PUERTO RICO"/>
    <n v="3"/>
    <n v="2019"/>
    <s v="SUMMER"/>
    <s v="SUMMER"/>
    <s v="SUMMER 2019"/>
    <s v="2018-2019"/>
    <n v="92"/>
    <x v="15"/>
  </r>
  <r>
    <x v="0"/>
    <n v="2019"/>
    <x v="9"/>
    <s v="AM"/>
    <s v="EEUU"/>
    <x v="0"/>
    <s v="SUMMER 2019"/>
    <s v="SWIMWEAR"/>
    <x v="285"/>
    <s v="DOLARES AMERICANOS / UNITED STATES DOLLAR"/>
    <s v="JULIUS ORTIZ MALDONADO"/>
    <s v="PUERTO RICO"/>
    <s v="PUERTO RICO"/>
    <n v="40"/>
    <n v="2019"/>
    <s v="SUMMER"/>
    <s v="SUMMER"/>
    <s v="SUMMER 2019"/>
    <s v="2018-2019"/>
    <n v="1172"/>
    <x v="15"/>
  </r>
  <r>
    <x v="0"/>
    <n v="2019"/>
    <x v="9"/>
    <s v="AM"/>
    <s v="EEUU"/>
    <x v="0"/>
    <s v="SUMMER 2019"/>
    <s v="SWIMWEAR"/>
    <x v="241"/>
    <s v="DOLARES AMERICANOS / UNITED STATES DOLLAR"/>
    <s v="HOLLY SALES INC."/>
    <s v="MICHIGAN"/>
    <s v="ESTADOS UNIDOS EEUU"/>
    <n v="32"/>
    <n v="2019"/>
    <s v="SUMMER"/>
    <s v="SUMMER"/>
    <s v="SUMMER 2019"/>
    <s v="2018-2019"/>
    <n v="1089"/>
    <x v="8"/>
  </r>
  <r>
    <x v="0"/>
    <n v="2019"/>
    <x v="9"/>
    <s v="AM"/>
    <s v="EEUU"/>
    <x v="0"/>
    <s v="SUMMER 2019"/>
    <s v="SWIMWEAR"/>
    <x v="286"/>
    <s v="DOLARES AMERICANOS / UNITED STATES DOLLAR"/>
    <s v="ANITA M. HOPKINS"/>
    <s v="NEW HAMPSHIRE"/>
    <s v="ESTADOS UNIDOS EEUU"/>
    <n v="89"/>
    <n v="2019"/>
    <s v="SUMMER"/>
    <s v="SUMMER"/>
    <s v="SUMMER 2019"/>
    <s v="2018-2019"/>
    <n v="2634"/>
    <x v="1"/>
  </r>
  <r>
    <x v="0"/>
    <n v="2019"/>
    <x v="9"/>
    <s v="AM"/>
    <s v="EEUU"/>
    <x v="0"/>
    <s v="SUMMER 2019"/>
    <s v="SWIMWEAR"/>
    <x v="31"/>
    <s v="DOLARES AMERICANOS / UNITED STATES DOLLAR"/>
    <s v="HOLLY SALES INC."/>
    <s v="MICHIGAN"/>
    <s v="ESTADOS UNIDOS EEUU"/>
    <n v="85"/>
    <n v="2019"/>
    <s v="SUMMER"/>
    <s v="SUMMER"/>
    <s v="SUMMER 2019"/>
    <s v="2018-2019"/>
    <n v="2548"/>
    <x v="8"/>
  </r>
  <r>
    <x v="0"/>
    <n v="2019"/>
    <x v="9"/>
    <s v="AM"/>
    <s v="EEUU"/>
    <x v="0"/>
    <s v="SUMMER 2019"/>
    <s v="SWIMWEAR"/>
    <x v="167"/>
    <s v="DOLARES AMERICANOS / UNITED STATES DOLLAR"/>
    <s v="PHYLLIS POSNER"/>
    <s v="CALIFORNIA"/>
    <s v="ESTADOS UNIDOS EEUU"/>
    <n v="58"/>
    <n v="2019"/>
    <s v="SUMMER"/>
    <s v="SUMMER"/>
    <s v="SUMMER 2019"/>
    <s v="2018-2019"/>
    <n v="1761"/>
    <x v="5"/>
  </r>
  <r>
    <x v="0"/>
    <n v="2019"/>
    <x v="9"/>
    <s v="AM"/>
    <s v="EEUU"/>
    <x v="0"/>
    <s v="SUMMER 2019"/>
    <s v="SWIMWEAR"/>
    <x v="288"/>
    <s v="DOLARES AMERICANOS / UNITED STATES DOLLAR"/>
    <s v="BILL MILLER AND COMPANY"/>
    <s v="GEORGIA"/>
    <s v="ESTADOS UNIDOS EEUU"/>
    <n v="13"/>
    <n v="2019"/>
    <s v="SUMMER"/>
    <s v="SUMMER"/>
    <s v="SUMMER 2019"/>
    <s v="2018-2019"/>
    <n v="445"/>
    <x v="2"/>
  </r>
  <r>
    <x v="0"/>
    <n v="2019"/>
    <x v="9"/>
    <s v="AM"/>
    <s v="EEUU"/>
    <x v="0"/>
    <s v="SUMMER 2019"/>
    <s v="SWIMWEAR"/>
    <x v="242"/>
    <s v="DOLARES AMERICANOS / UNITED STATES DOLLAR"/>
    <s v="JULIUS ORTIZ MALDONADO"/>
    <s v="PUERTO RICO"/>
    <s v="PUERTO RICO"/>
    <n v="15"/>
    <n v="2019"/>
    <s v="SUMMER"/>
    <s v="SUMMER"/>
    <s v="SUMMER 2019"/>
    <s v="2018-2019"/>
    <n v="588"/>
    <x v="15"/>
  </r>
  <r>
    <x v="0"/>
    <n v="2019"/>
    <x v="9"/>
    <s v="AM"/>
    <s v="EEUU"/>
    <x v="0"/>
    <s v="SUMMER 2019"/>
    <s v="SWIMWEAR"/>
    <x v="32"/>
    <s v="DOLARES AMERICANOS / UNITED STATES DOLLAR"/>
    <s v="MIE MANNICHE"/>
    <s v="CALIFORNIA"/>
    <s v="ESTADOS UNIDOS EEUU"/>
    <n v="67"/>
    <n v="2019"/>
    <s v="SUMMER"/>
    <s v="SUMMER"/>
    <s v="SUMMER 2019"/>
    <s v="2018-2019"/>
    <n v="1934.7500000000005"/>
    <x v="11"/>
  </r>
  <r>
    <x v="0"/>
    <n v="2019"/>
    <x v="9"/>
    <s v="AM"/>
    <s v="EEUU"/>
    <x v="0"/>
    <s v="SUMMER 2019"/>
    <s v="SWIMWEAR"/>
    <x v="148"/>
    <s v="DOLARES AMERICANOS / UNITED STATES DOLLAR"/>
    <s v="ANITA M. HOPKINS"/>
    <s v="NEW JERSEY"/>
    <s v="ESTADOS UNIDOS EEUU"/>
    <n v="129"/>
    <n v="2019"/>
    <s v="SUMMER"/>
    <s v="SUMMER"/>
    <s v="SUMMER 2019"/>
    <s v="2018-2019"/>
    <n v="3937"/>
    <x v="1"/>
  </r>
  <r>
    <x v="0"/>
    <n v="2019"/>
    <x v="9"/>
    <s v="AM"/>
    <s v="EEUU"/>
    <x v="0"/>
    <s v="SUMMER 2019"/>
    <s v="SWIMWEAR"/>
    <x v="169"/>
    <s v="DOLARES AMERICANOS / UNITED STATES DOLLAR"/>
    <s v="BILL MILLER AND COMPANY"/>
    <s v="FLORIDA"/>
    <s v="ESTADOS UNIDOS EEUU"/>
    <n v="19"/>
    <n v="2019"/>
    <s v="SUMMER"/>
    <s v="SUMMER"/>
    <s v="SUMMER 2019"/>
    <s v="2018-2019"/>
    <n v="584"/>
    <x v="2"/>
  </r>
  <r>
    <x v="0"/>
    <n v="2019"/>
    <x v="9"/>
    <s v="AM"/>
    <s v="EEUU"/>
    <x v="0"/>
    <s v="SUMMER 2019"/>
    <s v="SWIMWEAR"/>
    <x v="321"/>
    <s v="DOLARES AMERICANOS / UNITED STATES DOLLAR"/>
    <s v="LAURA BONG"/>
    <s v="TEXAS"/>
    <s v="ESTADOS UNIDOS EEUU"/>
    <n v="51"/>
    <n v="2019"/>
    <s v="SUMMER"/>
    <s v="SUMMER"/>
    <s v="SUMMER 2019"/>
    <s v="2018-2019"/>
    <n v="1640"/>
    <x v="6"/>
  </r>
  <r>
    <x v="0"/>
    <n v="2019"/>
    <x v="9"/>
    <s v="AM"/>
    <s v="EEUU"/>
    <x v="0"/>
    <s v="SUMMER 2019"/>
    <s v="SWIMWEAR"/>
    <x v="410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690"/>
    <x v="2"/>
  </r>
  <r>
    <x v="0"/>
    <n v="2019"/>
    <x v="9"/>
    <s v="AM"/>
    <s v="EEUU"/>
    <x v="0"/>
    <s v="SUMMER 2019"/>
    <s v="SWIMWEAR"/>
    <x v="244"/>
    <s v="DOLARES AMERICANOS / UNITED STATES DOLLAR"/>
    <s v="ANITA M. HOPKINS"/>
    <s v="NEW JERSEY"/>
    <s v="ESTADOS UNIDOS EEUU"/>
    <n v="24"/>
    <n v="2019"/>
    <s v="SUMMER"/>
    <s v="SUMMER"/>
    <s v="SUMMER 2019"/>
    <s v="2018-2019"/>
    <n v="750"/>
    <x v="1"/>
  </r>
  <r>
    <x v="0"/>
    <n v="2019"/>
    <x v="9"/>
    <s v="AM"/>
    <s v="EEUU"/>
    <x v="0"/>
    <s v="SUMMER 2019"/>
    <s v="SWIMWEAR"/>
    <x v="363"/>
    <s v="DOLARES AMERICANOS / UNITED STATES DOLLAR"/>
    <s v="LAURA BONG"/>
    <s v="OKLAHOMA"/>
    <s v="ESTADOS UNIDOS EEUU"/>
    <n v="60"/>
    <n v="2019"/>
    <s v="SUMMER"/>
    <s v="SUMMER"/>
    <s v="SUMMER 2019"/>
    <s v="2018-2019"/>
    <n v="1700"/>
    <x v="6"/>
  </r>
  <r>
    <x v="0"/>
    <n v="2019"/>
    <x v="9"/>
    <s v="AM"/>
    <s v="EEUU"/>
    <x v="0"/>
    <s v="SUMMER 2019"/>
    <s v="SWIMWEAR"/>
    <x v="433"/>
    <s v="DOLARES AMERICANOS / UNITED STATES DOLLAR"/>
    <s v="LAURA BONG"/>
    <s v="TEXAS"/>
    <s v="ESTADOS UNIDOS EEUU"/>
    <n v="41"/>
    <n v="2019"/>
    <s v="SUMMER"/>
    <s v="SUMMER"/>
    <s v="SUMMER 2019"/>
    <s v="2018-2019"/>
    <n v="1579"/>
    <x v="6"/>
  </r>
  <r>
    <x v="0"/>
    <n v="2019"/>
    <x v="9"/>
    <s v="AM"/>
    <s v="EEUU"/>
    <x v="0"/>
    <s v="SUMMER 2019"/>
    <s v="SWIMWEAR"/>
    <x v="258"/>
    <s v="DOLARES AMERICANOS / UNITED STATES DOLLAR"/>
    <s v="LAURA BONG"/>
    <s v="TEXAS"/>
    <s v="ESTADOS UNIDOS EEUU"/>
    <n v="2"/>
    <n v="2019"/>
    <s v="SUMMER"/>
    <s v="SUMMER"/>
    <s v="SUMMER 2019"/>
    <s v="2018-2019"/>
    <n v="58"/>
    <x v="6"/>
  </r>
  <r>
    <x v="0"/>
    <n v="2019"/>
    <x v="9"/>
    <s v="AM"/>
    <s v="EEUU"/>
    <x v="0"/>
    <s v="SUMMER 2019"/>
    <s v="SWIMWEAR"/>
    <x v="411"/>
    <s v="DOLARES AMERICANOS / UNITED STATES DOLLAR"/>
    <s v="BILL MILLER AND COMPANY"/>
    <s v="FLORIDA"/>
    <s v="ESTADOS UNIDOS EEUU"/>
    <n v="38"/>
    <n v="2019"/>
    <s v="SUMMER"/>
    <s v="SUMMER"/>
    <s v="SUMMER 2019"/>
    <s v="2018-2019"/>
    <n v="1125"/>
    <x v="2"/>
  </r>
  <r>
    <x v="0"/>
    <n v="2019"/>
    <x v="9"/>
    <s v="AM"/>
    <s v="EEUU"/>
    <x v="0"/>
    <s v="SUMMER 2019"/>
    <s v="SWIMWEAR"/>
    <x v="434"/>
    <s v="DOLAR CANADIENSE / CANADIAN DOLLAR"/>
    <s v="STEPHANIE VITALI"/>
    <s v="ONTARIO"/>
    <s v="CANADA"/>
    <n v="52"/>
    <n v="2019"/>
    <s v="SUMMER"/>
    <s v="SUMMER"/>
    <s v="SUMMER 2019"/>
    <s v="2018-2019"/>
    <n v="1389.1984250798605"/>
    <x v="4"/>
  </r>
  <r>
    <x v="0"/>
    <n v="2019"/>
    <x v="9"/>
    <s v="AM"/>
    <s v="EEUU"/>
    <x v="0"/>
    <s v="SUMMER 2019"/>
    <s v="SWIMWEAR"/>
    <x v="209"/>
    <s v="DOLARES AMERICANOS / UNITED STATES DOLLAR"/>
    <s v="PHYLLIS POSNER"/>
    <s v="CALIFORNIA"/>
    <s v="ESTADOS UNIDOS EEUU"/>
    <n v="33"/>
    <n v="2019"/>
    <s v="SUMMER"/>
    <s v="SUMMER"/>
    <s v="SUMMER 2019"/>
    <s v="2018-2019"/>
    <n v="1077"/>
    <x v="5"/>
  </r>
  <r>
    <x v="0"/>
    <n v="2019"/>
    <x v="9"/>
    <s v="AM"/>
    <s v="EEUU"/>
    <x v="0"/>
    <s v="SUMMER 2019"/>
    <s v="SWIMWEAR"/>
    <x v="78"/>
    <s v="DOLARES AMERICANOS / UNITED STATES DOLLAR"/>
    <s v="MIE MANNICHE"/>
    <s v="CALIFORNIA"/>
    <s v="ESTADOS UNIDOS EEUU"/>
    <n v="44"/>
    <n v="2019"/>
    <s v="SUMMER"/>
    <s v="SUMMER"/>
    <s v="SUMMER 2019"/>
    <s v="2018-2019"/>
    <n v="1489"/>
    <x v="11"/>
  </r>
  <r>
    <x v="0"/>
    <n v="2019"/>
    <x v="9"/>
    <s v="AM"/>
    <s v="EEUU"/>
    <x v="0"/>
    <s v="SUMMER 2019"/>
    <s v="SWIMWEAR"/>
    <x v="366"/>
    <s v="DOLARES AMERICANOS / UNITED STATES DOLLAR"/>
    <s v="LAURA BONG"/>
    <s v="TEXAS"/>
    <s v="ESTADOS UNIDOS EEUU"/>
    <n v="33"/>
    <n v="2019"/>
    <s v="SUMMER"/>
    <s v="SUMMER"/>
    <s v="SUMMER 2019"/>
    <s v="2018-2019"/>
    <n v="995"/>
    <x v="6"/>
  </r>
  <r>
    <x v="0"/>
    <n v="2019"/>
    <x v="9"/>
    <s v="AM"/>
    <s v="EEUU"/>
    <x v="0"/>
    <s v="SUMMER 2019"/>
    <s v="SWIMWEAR"/>
    <x v="412"/>
    <s v="DOLAR CANADIENSE / CANADIAN DOLLAR"/>
    <s v="STEPHANIE VITALI"/>
    <s v="ONTARIO"/>
    <s v="CANADA"/>
    <n v="13"/>
    <n v="2019"/>
    <s v="SUMMER"/>
    <s v="SUMMER"/>
    <s v="SUMMER 2019"/>
    <s v="2018-2019"/>
    <n v="456.87541787385783"/>
    <x v="4"/>
  </r>
  <r>
    <x v="0"/>
    <n v="2019"/>
    <x v="9"/>
    <s v="AM"/>
    <s v="EEUU"/>
    <x v="0"/>
    <s v="SUMMER 2019"/>
    <s v="SWIMWEAR"/>
    <x v="322"/>
    <s v="DOLARES AMERICANOS / UNITED STATES DOLLAR"/>
    <s v="JULIUS ORTIZ MALDONADO"/>
    <s v="PUERTO RICO"/>
    <s v="PUERTO RICO"/>
    <n v="238"/>
    <n v="2019"/>
    <s v="SUMMER"/>
    <s v="SUMMER"/>
    <s v="SUMMER 2019"/>
    <s v="2018-2019"/>
    <n v="7898"/>
    <x v="15"/>
  </r>
  <r>
    <x v="0"/>
    <n v="2019"/>
    <x v="9"/>
    <s v="AM"/>
    <s v="EEUU"/>
    <x v="0"/>
    <s v="SUMMER 2019"/>
    <s v="SWIMWEAR"/>
    <x v="323"/>
    <s v="DOLARES AMERICANOS / UNITED STATES DOLLAR"/>
    <s v="LAURA BONG"/>
    <s v="MISSISSIPPI"/>
    <s v="ESTADOS UNIDOS EEUU"/>
    <n v="59"/>
    <n v="2019"/>
    <s v="SUMMER"/>
    <s v="SUMMER"/>
    <s v="SUMMER 2019"/>
    <s v="2018-2019"/>
    <n v="1938"/>
    <x v="6"/>
  </r>
  <r>
    <x v="0"/>
    <n v="2019"/>
    <x v="9"/>
    <s v="AM"/>
    <s v="EEUU"/>
    <x v="0"/>
    <s v="SUMMER 2019"/>
    <s v="SWIMWEAR"/>
    <x v="296"/>
    <s v="DOLARES AMERICANOS / UNITED STATES DOLLAR"/>
    <s v="LAURA BONG"/>
    <s v="LOUISIANA"/>
    <s v="ESTADOS UNIDOS EEUU"/>
    <n v="31"/>
    <n v="2019"/>
    <s v="SUMMER"/>
    <s v="SUMMER"/>
    <s v="SUMMER 2019"/>
    <s v="2018-2019"/>
    <n v="1058"/>
    <x v="6"/>
  </r>
  <r>
    <x v="0"/>
    <n v="2019"/>
    <x v="9"/>
    <s v="AM"/>
    <s v="EEUU"/>
    <x v="0"/>
    <s v="SUMMER 2019"/>
    <s v="SWIMWEAR"/>
    <x v="324"/>
    <s v="DOLARES AMERICANOS / UNITED STATES DOLLAR"/>
    <s v="LAURA BONG"/>
    <s v="TEXAS"/>
    <s v="ESTADOS UNIDOS EEUU"/>
    <n v="23"/>
    <n v="2019"/>
    <s v="SUMMER"/>
    <s v="SUMMER"/>
    <s v="SUMMER 2019"/>
    <s v="2018-2019"/>
    <n v="685"/>
    <x v="6"/>
  </r>
  <r>
    <x v="0"/>
    <n v="2019"/>
    <x v="9"/>
    <s v="AM"/>
    <s v="EEUU"/>
    <x v="0"/>
    <s v="SUMMER 2019"/>
    <s v="SWIMWEAR"/>
    <x v="12"/>
    <s v="DOLARES AMERICANOS / UNITED STATES DOLLAR"/>
    <s v="PHYLLIS POSNER"/>
    <s v="CALIFORNIA"/>
    <s v="ESTADOS UNIDOS EEUU"/>
    <n v="24"/>
    <n v="2019"/>
    <s v="SUMMER"/>
    <s v="SUMMER"/>
    <s v="SUMMER 2019"/>
    <s v="2018-2019"/>
    <n v="748"/>
    <x v="5"/>
  </r>
  <r>
    <x v="0"/>
    <n v="2019"/>
    <x v="9"/>
    <s v="AM"/>
    <s v="EEUU"/>
    <x v="0"/>
    <s v="SUMMER 2019"/>
    <s v="SWIMWEAR"/>
    <x v="79"/>
    <s v="DOLARES AMERICANOS / UNITED STATES DOLLAR"/>
    <s v="ANITA M. HOPKINS"/>
    <s v="DELAWARE"/>
    <s v="ESTADOS UNIDOS EEUU"/>
    <n v="104"/>
    <n v="2019"/>
    <s v="SUMMER"/>
    <s v="SUMMER"/>
    <s v="SUMMER 2019"/>
    <s v="2018-2019"/>
    <n v="3245"/>
    <x v="1"/>
  </r>
  <r>
    <x v="0"/>
    <n v="2019"/>
    <x v="9"/>
    <s v="AM"/>
    <s v="EEUU"/>
    <x v="0"/>
    <s v="SUMMER 2019"/>
    <s v="SWIMWEAR"/>
    <x v="13"/>
    <s v="DOLARES AMERICANOS / UNITED STATES DOLLAR"/>
    <s v="ANITA M. HOPKINS"/>
    <s v="NEW JERSEY"/>
    <s v="ESTADOS UNIDOS EEUU"/>
    <n v="31"/>
    <n v="2019"/>
    <s v="SUMMER"/>
    <s v="SUMMER"/>
    <s v="SUMMER 2019"/>
    <s v="2018-2019"/>
    <n v="1055"/>
    <x v="1"/>
  </r>
  <r>
    <x v="0"/>
    <n v="2019"/>
    <x v="9"/>
    <s v="AM"/>
    <s v="EEUU"/>
    <x v="0"/>
    <s v="SUMMER 2019"/>
    <s v="SWIMWEAR"/>
    <x v="435"/>
    <s v="DOLARES AMERICANOS / UNITED STATES DOLLAR"/>
    <s v="ANITA M. HOPKINS"/>
    <s v="MAINE"/>
    <s v="ESTADOS UNIDOS EEUU"/>
    <n v="78"/>
    <n v="2019"/>
    <s v="SUMMER"/>
    <s v="SUMMER"/>
    <s v="SUMMER 2019"/>
    <s v="2018-2019"/>
    <n v="2322"/>
    <x v="1"/>
  </r>
  <r>
    <x v="0"/>
    <n v="2019"/>
    <x v="9"/>
    <s v="AM"/>
    <s v="EEUU"/>
    <x v="0"/>
    <s v="SUMMER 2019"/>
    <s v="SWIMWEAR"/>
    <x v="436"/>
    <s v="DOLAR CANADIENSE / CANADIAN DOLLAR"/>
    <s v="STEPHANIE VITALI"/>
    <s v="ONTARIO"/>
    <s v="CANADA"/>
    <n v="30"/>
    <n v="2019"/>
    <s v="SUMMER"/>
    <s v="SUMMER"/>
    <s v="SUMMER 2019"/>
    <s v="2018-2019"/>
    <n v="791.17450412302196"/>
    <x v="4"/>
  </r>
  <r>
    <x v="0"/>
    <n v="2019"/>
    <x v="9"/>
    <s v="AM"/>
    <s v="EEUU"/>
    <x v="0"/>
    <s v="SUMMER 2019"/>
    <s v="SWIMWEAR"/>
    <x v="103"/>
    <s v="DOLARES AMERICANOS / UNITED STATES DOLLAR"/>
    <s v="HOLLY SALES INC."/>
    <s v="TENNESSEE"/>
    <s v="ESTADOS UNIDOS EEUU"/>
    <n v="28"/>
    <n v="2019"/>
    <s v="SUMMER"/>
    <s v="SUMMER"/>
    <s v="SUMMER 2019"/>
    <s v="2018-2019"/>
    <n v="999"/>
    <x v="8"/>
  </r>
  <r>
    <x v="0"/>
    <n v="2019"/>
    <x v="9"/>
    <s v="AM"/>
    <s v="EEUU"/>
    <x v="0"/>
    <s v="SUMMER 2019"/>
    <s v="SWIMWEAR"/>
    <x v="298"/>
    <s v="DOLARES AMERICANOS / UNITED STATES DOLLAR"/>
    <s v="PHYLLIS POSNER"/>
    <s v="ARIZONA"/>
    <s v="ESTADOS UNIDOS EEUU"/>
    <n v="105"/>
    <n v="2019"/>
    <s v="SUMMER"/>
    <s v="SUMMER"/>
    <s v="SUMMER 2019"/>
    <s v="2018-2019"/>
    <n v="3423"/>
    <x v="5"/>
  </r>
  <r>
    <x v="0"/>
    <n v="2019"/>
    <x v="9"/>
    <s v="AM"/>
    <s v="EEUU"/>
    <x v="0"/>
    <s v="SUMMER 2019"/>
    <s v="SWIMWEAR"/>
    <x v="213"/>
    <s v="DOLAR CANADIENSE / CANADIAN DOLLAR"/>
    <s v="SHOUTOUTAGENCY"/>
    <s v="BRITISH COLUMBIA"/>
    <s v="CANADA"/>
    <n v="32"/>
    <n v="2019"/>
    <s v="SUMMER"/>
    <s v="SUMMER"/>
    <s v="SUMMER 2019"/>
    <s v="2018-2019"/>
    <n v="1179.7043310303841"/>
    <x v="3"/>
  </r>
  <r>
    <x v="0"/>
    <n v="2019"/>
    <x v="9"/>
    <s v="AM"/>
    <s v="EEUU"/>
    <x v="0"/>
    <s v="SUMMER 2019"/>
    <s v="SWIMWEAR"/>
    <x v="214"/>
    <s v="DOLARES AMERICANOS / UNITED STATES DOLLAR"/>
    <s v="BILL MILLER AND COMPANY"/>
    <s v="NORTH CAROLINA"/>
    <s v="ESTADOS UNIDOS EEUU"/>
    <n v="33"/>
    <n v="2019"/>
    <s v="SUMMER"/>
    <s v="SUMMER"/>
    <s v="SUMMER 2019"/>
    <s v="2018-2019"/>
    <n v="1024"/>
    <x v="2"/>
  </r>
  <r>
    <x v="0"/>
    <n v="2019"/>
    <x v="9"/>
    <s v="AM"/>
    <s v="EEUU"/>
    <x v="0"/>
    <s v="SUMMER 2019"/>
    <s v="SWIMWEAR"/>
    <x v="170"/>
    <s v="DOLAR CANADIENSE / CANADIAN DOLLAR"/>
    <s v="STEPHANIE VITALI"/>
    <s v="ONTARIO"/>
    <s v="CANADA"/>
    <n v="65"/>
    <n v="2019"/>
    <s v="SUMMER"/>
    <s v="SUMMER"/>
    <s v="SUMMER 2019"/>
    <s v="2018-2019"/>
    <n v="1426.9370774830993"/>
    <x v="4"/>
  </r>
  <r>
    <x v="0"/>
    <n v="2019"/>
    <x v="9"/>
    <s v="AM"/>
    <s v="EEUU"/>
    <x v="0"/>
    <s v="SUMMER 2019"/>
    <s v="SWIMWEAR"/>
    <x v="35"/>
    <s v="DOLARES AMERICANOS / UNITED STATES DOLLAR"/>
    <s v="LAURA BONG"/>
    <s v="TEXAS"/>
    <s v="ESTADOS UNIDOS EEUU"/>
    <n v="64"/>
    <n v="2019"/>
    <s v="SUMMER"/>
    <s v="SUMMER"/>
    <s v="SUMMER 2019"/>
    <s v="2018-2019"/>
    <n v="1920"/>
    <x v="6"/>
  </r>
  <r>
    <x v="0"/>
    <n v="2019"/>
    <x v="9"/>
    <s v="AM"/>
    <s v="EEUU"/>
    <x v="0"/>
    <s v="SUMMER 2019"/>
    <s v="SWIMWEAR"/>
    <x v="351"/>
    <s v="DOLARES AMERICANOS / UNITED STATES DOLLAR"/>
    <s v="DENISE ARNETT"/>
    <s v="UTAH"/>
    <s v="ESTADOS UNIDOS EEUU"/>
    <n v="25"/>
    <n v="2019"/>
    <s v="SUMMER"/>
    <s v="SUMMER"/>
    <s v="SUMMER 2019"/>
    <s v="2018-2019"/>
    <n v="950"/>
    <x v="14"/>
  </r>
  <r>
    <x v="0"/>
    <n v="2019"/>
    <x v="9"/>
    <s v="AM"/>
    <s v="EEUU"/>
    <x v="0"/>
    <s v="SUMMER 2019"/>
    <s v="SWIMWEAR"/>
    <x v="437"/>
    <s v="DOLARES AMERICANOS / UNITED STATES DOLLAR"/>
    <s v="MIE MANNICHE"/>
    <s v="CALIFORNIA"/>
    <s v="ESTADOS UNIDOS EEUU"/>
    <n v="18"/>
    <n v="2019"/>
    <s v="SUMMER"/>
    <s v="SUMMER"/>
    <s v="SUMMER 2019"/>
    <s v="2018-2019"/>
    <n v="543"/>
    <x v="11"/>
  </r>
  <r>
    <x v="0"/>
    <n v="2019"/>
    <x v="9"/>
    <s v="AM"/>
    <s v="EEUU"/>
    <x v="0"/>
    <s v="SUMMER 2019"/>
    <s v="SWIMWEAR"/>
    <x v="438"/>
    <s v="DOLARES AMERICANOS / UNITED STATES DOLLAR"/>
    <s v="HOLLY SALES INC."/>
    <s v="MINNESOTA"/>
    <s v="ESTADOS UNIDOS EEUU"/>
    <n v="19"/>
    <n v="2019"/>
    <s v="SUMMER"/>
    <s v="SUMMER"/>
    <s v="SUMMER 2019"/>
    <s v="2018-2019"/>
    <n v="613"/>
    <x v="8"/>
  </r>
  <r>
    <x v="0"/>
    <n v="2019"/>
    <x v="9"/>
    <s v="AM"/>
    <s v="EEUU"/>
    <x v="0"/>
    <s v="SUMMER 2019"/>
    <s v="SWIMWEAR"/>
    <x v="421"/>
    <s v="DOLARES AMERICANOS / UNITED STATES DOLLAR"/>
    <s v="LAURA BONG"/>
    <s v="MISSOURI"/>
    <s v="ESTADOS UNIDOS EEUU"/>
    <n v="24"/>
    <n v="2019"/>
    <s v="SUMMER"/>
    <s v="SUMMER"/>
    <s v="SUMMER 2019"/>
    <s v="2018-2019"/>
    <n v="948"/>
    <x v="6"/>
  </r>
  <r>
    <x v="0"/>
    <n v="2019"/>
    <x v="9"/>
    <s v="AM"/>
    <s v="EEUU"/>
    <x v="0"/>
    <s v="SUMMER 2019"/>
    <s v="SWIMWEAR"/>
    <x v="38"/>
    <s v="DOLARES AMERICANOS / UNITED STATES DOLLAR"/>
    <s v="BILL MILLER AND COMPANY"/>
    <s v="NORTH CAROLINA"/>
    <s v="ESTADOS UNIDOS EEUU"/>
    <n v="82"/>
    <n v="2019"/>
    <s v="SUMMER"/>
    <s v="SUMMER"/>
    <s v="SUMMER 2019"/>
    <s v="2018-2019"/>
    <n v="2804"/>
    <x v="2"/>
  </r>
  <r>
    <x v="0"/>
    <n v="2019"/>
    <x v="9"/>
    <s v="AM"/>
    <s v="EEUU"/>
    <x v="0"/>
    <s v="SUMMER 2019"/>
    <s v="SWIMWEAR"/>
    <x v="439"/>
    <s v="DOLARES AMERICANOS / UNITED STATES DOLLAR"/>
    <s v="ANITA M. HOPKINS"/>
    <s v="NEW JERSEY"/>
    <s v="ESTADOS UNIDOS EEUU"/>
    <n v="64"/>
    <n v="2019"/>
    <s v="SUMMER"/>
    <s v="SUMMER"/>
    <s v="SUMMER 2019"/>
    <s v="2018-2019"/>
    <n v="1898"/>
    <x v="1"/>
  </r>
  <r>
    <x v="0"/>
    <n v="2019"/>
    <x v="9"/>
    <s v="AM"/>
    <s v="EEUU"/>
    <x v="0"/>
    <s v="SUMMER 2019"/>
    <s v="SWIMWEAR"/>
    <x v="42"/>
    <s v="DOLARES AMERICANOS / UNITED STATES DOLLAR"/>
    <s v="HOLLY SALES INC."/>
    <s v="MICHIGAN"/>
    <s v="ESTADOS UNIDOS EEUU"/>
    <n v="29"/>
    <n v="2019"/>
    <s v="SUMMER"/>
    <s v="SUMMER"/>
    <s v="SUMMER 2019"/>
    <s v="2018-2019"/>
    <n v="1006"/>
    <x v="8"/>
  </r>
  <r>
    <x v="0"/>
    <n v="2019"/>
    <x v="9"/>
    <s v="AM"/>
    <s v="EEUU"/>
    <x v="0"/>
    <s v="SUMMER 2019"/>
    <s v="SWIMWEAR"/>
    <x v="398"/>
    <s v="DOLARES AMERICANOS / UNITED STATES DOLLAR"/>
    <s v="LAURA BONG"/>
    <s v="NEVADA"/>
    <s v="ESTADOS UNIDOS EEUU"/>
    <n v="42"/>
    <n v="2019"/>
    <s v="SUMMER"/>
    <s v="SUMMER"/>
    <s v="SUMMER 2019"/>
    <s v="2018-2019"/>
    <n v="1376"/>
    <x v="6"/>
  </r>
  <r>
    <x v="0"/>
    <n v="2019"/>
    <x v="9"/>
    <s v="AM"/>
    <s v="EEUU"/>
    <x v="0"/>
    <s v="SUMMER 2019"/>
    <s v="SWIMWEAR"/>
    <x v="301"/>
    <s v="DOLARES AMERICANOS / UNITED STATES DOLLAR"/>
    <s v="LAURA BONG"/>
    <s v="LOUISIANA"/>
    <s v="ESTADOS UNIDOS EEUU"/>
    <n v="14"/>
    <n v="2019"/>
    <s v="SUMMER"/>
    <s v="SUMMER"/>
    <s v="SUMMER 2019"/>
    <s v="2018-2019"/>
    <n v="403"/>
    <x v="6"/>
  </r>
  <r>
    <x v="0"/>
    <n v="2019"/>
    <x v="9"/>
    <s v="AM"/>
    <s v="EEUU"/>
    <x v="0"/>
    <s v="SUMMER 2019"/>
    <s v="SWIMWEAR"/>
    <x v="97"/>
    <s v="DOLARES AMERICANOS / UNITED STATES DOLLAR"/>
    <s v="JULIUS ORTIZ MALDONADO"/>
    <s v="PUERTO RICO"/>
    <s v="PUERTO RICO"/>
    <n v="22"/>
    <n v="2019"/>
    <s v="SUMMER"/>
    <s v="SUMMER"/>
    <s v="SUMMER 2019"/>
    <s v="2018-2019"/>
    <n v="812"/>
    <x v="15"/>
  </r>
  <r>
    <x v="0"/>
    <n v="2019"/>
    <x v="9"/>
    <s v="AM"/>
    <s v="EEUU"/>
    <x v="0"/>
    <s v="SUMMER 2019"/>
    <s v="SWIMWEAR"/>
    <x v="440"/>
    <s v="DOLARES AMERICANOS / UNITED STATES DOLLAR"/>
    <s v="BILL MILLER AND COMPANY"/>
    <s v="NORTH CAROLINA"/>
    <s v="ESTADOS UNIDOS EEUU"/>
    <n v="42"/>
    <n v="2019"/>
    <s v="SUMMER"/>
    <s v="SUMMER"/>
    <s v="SUMMER 2019"/>
    <s v="2018-2019"/>
    <n v="1395"/>
    <x v="2"/>
  </r>
  <r>
    <x v="0"/>
    <n v="2019"/>
    <x v="9"/>
    <s v="AM"/>
    <s v="EEUU"/>
    <x v="0"/>
    <s v="SUMMER 2019"/>
    <s v="SWIMWEAR"/>
    <x v="41"/>
    <s v="DOLARES AMERICANOS / UNITED STATES DOLLAR"/>
    <s v="ANITA M. HOPKINS"/>
    <s v="NEW JERSEY"/>
    <s v="ESTADOS UNIDOS EEUU"/>
    <n v="102"/>
    <n v="2019"/>
    <s v="SUMMER"/>
    <s v="SUMMER"/>
    <s v="SUMMER 2019"/>
    <s v="2018-2019"/>
    <n v="3092"/>
    <x v="1"/>
  </r>
  <r>
    <x v="0"/>
    <n v="2019"/>
    <x v="9"/>
    <s v="AM"/>
    <s v="EEUU"/>
    <x v="0"/>
    <s v="SUMMER 2019"/>
    <s v="SWIMWEAR"/>
    <x v="372"/>
    <s v="DOLARES AMERICANOS / UNITED STATES DOLLAR"/>
    <s v="HOLLY SALES INC."/>
    <s v="ILLINOIS"/>
    <s v="ESTADOS UNIDOS EEUU"/>
    <n v="50"/>
    <n v="2019"/>
    <s v="SUMMER"/>
    <s v="SUMMER"/>
    <s v="SUMMER 2019"/>
    <s v="2018-2019"/>
    <n v="1662"/>
    <x v="8"/>
  </r>
  <r>
    <x v="0"/>
    <n v="2019"/>
    <x v="9"/>
    <s v="AM"/>
    <s v="EEUU"/>
    <x v="0"/>
    <s v="SUMMER 2019"/>
    <s v="SWIMWEAR"/>
    <x v="373"/>
    <s v="DOLARES AMERICANOS / UNITED STATES DOLLAR"/>
    <s v="LAURA BONG"/>
    <s v="ARKANSAS"/>
    <s v="ESTADOS UNIDOS EEUU"/>
    <n v="24"/>
    <n v="2019"/>
    <s v="SUMMER"/>
    <s v="SUMMER"/>
    <s v="SUMMER 2019"/>
    <s v="2018-2019"/>
    <n v="736"/>
    <x v="6"/>
  </r>
  <r>
    <x v="0"/>
    <n v="2019"/>
    <x v="9"/>
    <s v="AM"/>
    <s v="EEUU"/>
    <x v="0"/>
    <s v="SUMMER 2019"/>
    <s v="SWIMWEAR"/>
    <x v="172"/>
    <s v="DOLARES AMERICANOS / UNITED STATES DOLLAR"/>
    <s v="DENISE ARNETT"/>
    <s v="COLORADO"/>
    <s v="ESTADOS UNIDOS EEUU"/>
    <n v="85"/>
    <n v="2019"/>
    <s v="SUMMER"/>
    <s v="SUMMER"/>
    <s v="SUMMER 2019"/>
    <s v="2018-2019"/>
    <n v="2794"/>
    <x v="14"/>
  </r>
  <r>
    <x v="0"/>
    <n v="2019"/>
    <x v="9"/>
    <s v="AM"/>
    <s v="EEUU"/>
    <x v="0"/>
    <s v="SUMMER 2019"/>
    <s v="SWIMWEAR"/>
    <x v="215"/>
    <s v="DOLARES AMERICANOS / UNITED STATES DOLLAR"/>
    <s v="BILL MILLER AND COMPANY"/>
    <s v="FLORIDA"/>
    <s v="ESTADOS UNIDOS EEUU"/>
    <n v="37"/>
    <n v="2019"/>
    <s v="SUMMER"/>
    <s v="SUMMER"/>
    <s v="SUMMER 2019"/>
    <s v="2018-2019"/>
    <n v="1106"/>
    <x v="2"/>
  </r>
  <r>
    <x v="0"/>
    <n v="2019"/>
    <x v="9"/>
    <s v="AM"/>
    <s v="EEUU"/>
    <x v="0"/>
    <s v="SUMMER 2019"/>
    <s v="SWIMWEAR"/>
    <x v="414"/>
    <s v="DOLARES AMERICANOS / UNITED STATES DOLLAR"/>
    <s v="BILL MILLER AND COMPANY"/>
    <s v="FLORIDA"/>
    <s v="ESTADOS UNIDOS EEUU"/>
    <n v="32"/>
    <n v="2019"/>
    <s v="SUMMER"/>
    <s v="SUMMER"/>
    <s v="SUMMER 2019"/>
    <s v="2018-2019"/>
    <n v="1230"/>
    <x v="2"/>
  </r>
  <r>
    <x v="0"/>
    <n v="2019"/>
    <x v="9"/>
    <s v="AM"/>
    <s v="EEUU"/>
    <x v="0"/>
    <s v="SUMMER 2019"/>
    <s v="SWIMWEAR"/>
    <x v="400"/>
    <s v="DOLARES AMERICANOS / UNITED STATES DOLLAR"/>
    <s v="LAURA BONG"/>
    <s v="TEXAS"/>
    <s v="ESTADOS UNIDOS EEUU"/>
    <n v="23"/>
    <n v="2019"/>
    <s v="SUMMER"/>
    <s v="SUMMER"/>
    <s v="SUMMER 2019"/>
    <s v="2018-2019"/>
    <n v="918"/>
    <x v="6"/>
  </r>
  <r>
    <x v="0"/>
    <n v="2019"/>
    <x v="9"/>
    <s v="AM"/>
    <s v="EEUU"/>
    <x v="0"/>
    <s v="SUMMER 2019"/>
    <s v="SWIMWEAR"/>
    <x v="401"/>
    <s v="DOLARES AMERICANOS / UNITED STATES DOLLAR"/>
    <s v="PAIGE ALYSE STRAUGHAN"/>
    <s v="NEVADA"/>
    <s v="ESTADOS UNIDOS EEUU"/>
    <n v="512"/>
    <n v="2019"/>
    <s v="SUMMER"/>
    <s v="SUMMER"/>
    <s v="SUMMER 2019"/>
    <s v="2018-2019"/>
    <n v="13688.400000000003"/>
    <x v="0"/>
  </r>
  <r>
    <x v="0"/>
    <n v="2019"/>
    <x v="9"/>
    <s v="AM"/>
    <s v="EEUU"/>
    <x v="0"/>
    <s v="SUMMER 2019"/>
    <s v="SWIMWEAR"/>
    <x v="405"/>
    <s v="DOLARES AMERICANOS / UNITED STATES DOLLAR"/>
    <s v="MIE MANNICHE"/>
    <s v="CALIFORNIA"/>
    <s v="ESTADOS UNIDOS EEUU"/>
    <n v="59"/>
    <n v="2019"/>
    <s v="SUMMER"/>
    <s v="SUMMER"/>
    <s v="SUMMER 2019"/>
    <s v="2018-2019"/>
    <n v="1824"/>
    <x v="11"/>
  </r>
  <r>
    <x v="0"/>
    <n v="2019"/>
    <x v="9"/>
    <s v="AM"/>
    <s v="EEUU"/>
    <x v="0"/>
    <s v="SUMMER 2019"/>
    <s v="SWIMWEAR"/>
    <x v="402"/>
    <s v="DOLARES AMERICANOS / UNITED STATES DOLLAR"/>
    <s v="LAURA BONG"/>
    <s v="MISSISSIPPI"/>
    <s v="ESTADOS UNIDOS EEUU"/>
    <n v="9"/>
    <n v="2019"/>
    <s v="SUMMER"/>
    <s v="SUMMER"/>
    <s v="SUMMER 2019"/>
    <s v="2018-2019"/>
    <n v="285"/>
    <x v="6"/>
  </r>
  <r>
    <x v="0"/>
    <n v="2019"/>
    <x v="9"/>
    <s v="AM"/>
    <s v="EEUU"/>
    <x v="0"/>
    <s v="SUMMER 2019"/>
    <s v="SWIMWEAR"/>
    <x v="416"/>
    <s v="DOLARES AMERICANOS / UNITED STATES DOLLAR"/>
    <s v="LAURA BONG"/>
    <s v="TEXAS"/>
    <s v="ESTADOS UNIDOS EEUU"/>
    <n v="71"/>
    <n v="2019"/>
    <s v="SUMMER"/>
    <s v="SUMMER"/>
    <s v="SUMMER 2019"/>
    <s v="2018-2019"/>
    <n v="2268"/>
    <x v="6"/>
  </r>
  <r>
    <x v="0"/>
    <n v="2019"/>
    <x v="9"/>
    <s v="AM"/>
    <s v="EEUU"/>
    <x v="0"/>
    <s v="SUMMER 2019"/>
    <s v="SWIMWEAR"/>
    <x v="417"/>
    <s v="DOLARES AMERICANOS / UNITED STATES DOLLAR"/>
    <s v="LAURA BONG"/>
    <s v="TEXAS"/>
    <s v="ESTADOS UNIDOS EEUU"/>
    <n v="69"/>
    <n v="2019"/>
    <s v="SUMMER"/>
    <s v="SUMMER"/>
    <s v="SUMMER 2019"/>
    <s v="2018-2019"/>
    <n v="2383"/>
    <x v="6"/>
  </r>
  <r>
    <x v="0"/>
    <n v="2019"/>
    <x v="9"/>
    <s v="AM"/>
    <s v="EEUU"/>
    <x v="0"/>
    <s v="SUMMER 2019"/>
    <s v="SWIMWEAR"/>
    <x v="441"/>
    <s v="DOLARES AMERICANOS / UNITED STATES DOLLAR"/>
    <s v="ANITA M. HOPKINS"/>
    <s v="PENNSYLVANIA"/>
    <s v="ESTADOS UNIDOS EEUU"/>
    <n v="800"/>
    <n v="2019"/>
    <s v="SUMMER"/>
    <s v="SUMMER"/>
    <s v="SUMMER 2019"/>
    <s v="2018-2019"/>
    <n v="22813.350000000013"/>
    <x v="1"/>
  </r>
  <r>
    <x v="0"/>
    <n v="2019"/>
    <x v="9"/>
    <s v="AM"/>
    <s v="EEUU"/>
    <x v="0"/>
    <s v="SUMMER 2019"/>
    <s v="SWIMWEAR"/>
    <x v="404"/>
    <s v="DOLAR CANADIENSE / CANADIAN DOLLAR"/>
    <s v="JULIE BERTRAND"/>
    <s v="QUEBEC"/>
    <s v="CANADA"/>
    <n v="24"/>
    <n v="2019"/>
    <s v="SUMMER"/>
    <s v="SUMMER"/>
    <s v="SUMMER 2019"/>
    <s v="2018-2019"/>
    <n v="650.76888789837301"/>
    <x v="7"/>
  </r>
  <r>
    <x v="0"/>
    <n v="2019"/>
    <x v="9"/>
    <s v="AM"/>
    <s v="EEUU"/>
    <x v="0"/>
    <s v="SUMMER 2019"/>
    <s v="SWIMWEAR"/>
    <x v="425"/>
    <s v="DOLARES AMERICANOS / UNITED STATES DOLLAR"/>
    <s v="CATALINA RESTREPO GOMEZ"/>
    <s v="FLORIDA"/>
    <s v="ESTADOS UNIDOS EEUU"/>
    <n v="26"/>
    <n v="2019"/>
    <s v="SUMMER"/>
    <s v="SUMMER"/>
    <s v="SUMMER 2019"/>
    <s v="2018-2019"/>
    <n v="1418"/>
    <x v="18"/>
  </r>
  <r>
    <x v="0"/>
    <n v="2019"/>
    <x v="9"/>
    <s v="AM"/>
    <s v="EEUU"/>
    <x v="0"/>
    <s v="SUMMER 2019"/>
    <s v="SWIMWEAR"/>
    <x v="442"/>
    <s v="DOLARES AMERICANOS / UNITED STATES DOLLAR"/>
    <s v="ANITA M. HOPKINS"/>
    <s v="DELAWARE"/>
    <s v="ESTADOS UNIDOS EEUU"/>
    <n v="48"/>
    <n v="2019"/>
    <s v="SUMMER"/>
    <s v="SUMMER"/>
    <s v="SUMMER 2019"/>
    <s v="2018-2019"/>
    <n v="1675"/>
    <x v="1"/>
  </r>
  <r>
    <x v="0"/>
    <n v="2019"/>
    <x v="9"/>
    <s v="AM"/>
    <s v="EEUU"/>
    <x v="0"/>
    <s v="SUMMER 2019"/>
    <s v="SWIMWEAR"/>
    <x v="428"/>
    <s v="DOLARES AMERICANOS / UNITED STATES DOLLAR"/>
    <s v="PHYLLIS POSNER"/>
    <s v="CALIFORNIA"/>
    <s v="ESTADOS UNIDOS EEUU"/>
    <n v="12"/>
    <n v="2019"/>
    <s v="SUMMER"/>
    <s v="SUMMER"/>
    <s v="SUMMER 2019"/>
    <s v="2018-2019"/>
    <n v="519"/>
    <x v="5"/>
  </r>
  <r>
    <x v="0"/>
    <n v="2019"/>
    <x v="9"/>
    <s v="AM"/>
    <s v="EEUU"/>
    <x v="0"/>
    <s v="SUMMER 2019"/>
    <s v="SWIMWEAR"/>
    <x v="443"/>
    <s v="DOLARES AMERICANOS / UNITED STATES DOLLAR"/>
    <s v="DENISE ARNETT"/>
    <s v="UTAH"/>
    <s v="ESTADOS UNIDOS EEUU"/>
    <n v="18"/>
    <n v="2019"/>
    <s v="SUMMER"/>
    <s v="SUMMER"/>
    <s v="SUMMER 2019"/>
    <s v="2018-2019"/>
    <n v="561"/>
    <x v="14"/>
  </r>
  <r>
    <x v="0"/>
    <n v="2019"/>
    <x v="9"/>
    <s v="AM"/>
    <s v="EEUU"/>
    <x v="0"/>
    <s v="SUMMER 2019"/>
    <s v="ACCESSORIES"/>
    <x v="154"/>
    <s v="DOLAR CANADIENSE / CANADIAN DOLLAR"/>
    <s v="STEPHANIE VITALI"/>
    <s v="ONTARIO"/>
    <s v="CANADA"/>
    <n v="16"/>
    <n v="2019"/>
    <s v="SUMMER"/>
    <s v="SUMMER"/>
    <s v="SUMMER 2019"/>
    <s v="2018-2019"/>
    <n v="190.17903573285787"/>
    <x v="4"/>
  </r>
  <r>
    <x v="0"/>
    <n v="2019"/>
    <x v="9"/>
    <s v="AM"/>
    <s v="EEUU"/>
    <x v="0"/>
    <s v="SUMMER 2019"/>
    <s v="ACCESSORIES"/>
    <x v="269"/>
    <s v="DOLARES AMERICANOS / UNITED STATES DOLLAR"/>
    <s v="BILL MILLER AND COMPANY"/>
    <s v="ALABAMA"/>
    <s v="ESTADOS UNIDOS EEUU"/>
    <n v="3"/>
    <n v="2019"/>
    <s v="SUMMER"/>
    <s v="SUMMER"/>
    <s v="SUMMER 2019"/>
    <s v="2018-2019"/>
    <n v="27"/>
    <x v="2"/>
  </r>
  <r>
    <x v="0"/>
    <n v="2019"/>
    <x v="9"/>
    <s v="AM"/>
    <s v="EEUU"/>
    <x v="0"/>
    <s v="SUMMER 2019"/>
    <s v="ACCESSORIES"/>
    <x v="85"/>
    <s v="DOLARES AMERICANOS / UNITED STATES DOLLAR"/>
    <s v="JUDITH ANN DEAL"/>
    <s v="HAWAII"/>
    <s v="ESTADOS UNIDOS EEUU"/>
    <n v="9"/>
    <n v="2019"/>
    <s v="SUMMER"/>
    <s v="SUMMER"/>
    <s v="SUMMER 2019"/>
    <s v="2018-2019"/>
    <n v="167.40000000000003"/>
    <x v="10"/>
  </r>
  <r>
    <x v="0"/>
    <n v="2019"/>
    <x v="9"/>
    <s v="AM"/>
    <s v="EEUU"/>
    <x v="0"/>
    <s v="SUMMER 2019"/>
    <s v="ACCESSORIES"/>
    <x v="114"/>
    <s v="DOLARES AMERICANOS / UNITED STATES DOLLAR"/>
    <s v="ANITA M. HOPKINS"/>
    <s v="NEW JERSEY"/>
    <s v="ESTADOS UNIDOS EEUU"/>
    <n v="16"/>
    <n v="2019"/>
    <s v="SUMMER"/>
    <s v="SUMMER"/>
    <s v="SUMMER 2019"/>
    <s v="2018-2019"/>
    <n v="182"/>
    <x v="1"/>
  </r>
  <r>
    <x v="0"/>
    <n v="2019"/>
    <x v="9"/>
    <s v="AM"/>
    <s v="EEUU"/>
    <x v="0"/>
    <s v="SUMMER 2019"/>
    <s v="ACCESSORIES"/>
    <x v="272"/>
    <s v="DOLARES AMERICANOS / UNITED STATES DOLLAR"/>
    <s v="HOLLY SALES INC."/>
    <s v="MINNESOTA"/>
    <s v="ESTADOS UNIDOS EEUU"/>
    <n v="1"/>
    <n v="2019"/>
    <s v="SUMMER"/>
    <s v="SUMMER"/>
    <s v="SUMMER 2019"/>
    <s v="2018-2019"/>
    <n v="24"/>
    <x v="8"/>
  </r>
  <r>
    <x v="0"/>
    <n v="2019"/>
    <x v="9"/>
    <s v="AM"/>
    <s v="EEUU"/>
    <x v="0"/>
    <s v="SUMMER 2019"/>
    <s v="ACCESSORIES"/>
    <x v="144"/>
    <s v="DOLARES AMERICANOS / UNITED STATES DOLLAR"/>
    <s v="LAURA BONG"/>
    <s v="TEXAS"/>
    <s v="ESTADOS UNIDOS EEUU"/>
    <n v="9"/>
    <n v="2019"/>
    <s v="SUMMER"/>
    <s v="SUMMER"/>
    <s v="SUMMER 2019"/>
    <s v="2018-2019"/>
    <n v="160"/>
    <x v="6"/>
  </r>
  <r>
    <x v="0"/>
    <n v="2019"/>
    <x v="9"/>
    <s v="AM"/>
    <s v="EEUU"/>
    <x v="0"/>
    <s v="SUMMER 2019"/>
    <s v="ACCESSORIES"/>
    <x v="217"/>
    <s v="DOLARES AMERICANOS / UNITED STATES DOLLAR"/>
    <s v="BILL MILLER AND COMPANY"/>
    <s v="FLORIDA"/>
    <s v="ESTADOS UNIDOS EEUU"/>
    <n v="59"/>
    <n v="2019"/>
    <s v="SUMMER"/>
    <s v="SUMMER"/>
    <s v="SUMMER 2019"/>
    <s v="2018-2019"/>
    <n v="623"/>
    <x v="2"/>
  </r>
  <r>
    <x v="0"/>
    <n v="2019"/>
    <x v="9"/>
    <s v="AM"/>
    <s v="EEUU"/>
    <x v="0"/>
    <s v="SUMMER 2019"/>
    <s v="ACCESSORIES"/>
    <x v="86"/>
    <s v="DOLARES AMERICANOS / UNITED STATES DOLLAR"/>
    <s v="JULIUS ORTIZ MALDONADO"/>
    <s v="PUERTO RICO"/>
    <s v="PUERTO RICO"/>
    <n v="2"/>
    <n v="2019"/>
    <s v="SUMMER"/>
    <s v="SUMMER"/>
    <s v="SUMMER 2019"/>
    <s v="2018-2019"/>
    <n v="142"/>
    <x v="15"/>
  </r>
  <r>
    <x v="0"/>
    <n v="2019"/>
    <x v="9"/>
    <s v="AM"/>
    <s v="EEUU"/>
    <x v="0"/>
    <s v="SUMMER 2019"/>
    <s v="ACCESSORIES"/>
    <x v="50"/>
    <s v="DOLARES AMERICANOS / UNITED STATES DOLLAR"/>
    <s v="BILL MILLER AND COMPANY"/>
    <s v="FLORIDA"/>
    <s v="ESTADOS UNIDOS EEUU"/>
    <n v="168"/>
    <n v="2019"/>
    <s v="SUMMER"/>
    <s v="SUMMER"/>
    <s v="SUMMER 2019"/>
    <s v="2018-2019"/>
    <n v="1416"/>
    <x v="2"/>
  </r>
  <r>
    <x v="0"/>
    <n v="2019"/>
    <x v="9"/>
    <s v="AM"/>
    <s v="EEUU"/>
    <x v="0"/>
    <s v="SUMMER 2019"/>
    <s v="ACCESSORIES"/>
    <x v="355"/>
    <s v="DOLARES AMERICANOS / UNITED STATES DOLLAR"/>
    <s v="LAURA BONG"/>
    <s v="TEXAS"/>
    <s v="ESTADOS UNIDOS EEUU"/>
    <n v="24"/>
    <n v="2019"/>
    <s v="SUMMER"/>
    <s v="SUMMER"/>
    <s v="SUMMER 2019"/>
    <s v="2018-2019"/>
    <n v="216"/>
    <x v="6"/>
  </r>
  <r>
    <x v="0"/>
    <n v="2019"/>
    <x v="9"/>
    <s v="AM"/>
    <s v="EEUU"/>
    <x v="0"/>
    <s v="SUMMER 2019"/>
    <s v="ACCESSORIES"/>
    <x v="3"/>
    <s v="DOLARES AMERICANOS / UNITED STATES DOLLAR"/>
    <s v="ANITA M. HOPKINS"/>
    <s v="RHODE ISLAND"/>
    <s v="ESTADOS UNIDOS EEUU"/>
    <n v="60"/>
    <n v="2019"/>
    <s v="SUMMER"/>
    <s v="SUMMER"/>
    <s v="SUMMER 2019"/>
    <s v="2018-2019"/>
    <n v="756"/>
    <x v="1"/>
  </r>
  <r>
    <x v="0"/>
    <n v="2019"/>
    <x v="9"/>
    <s v="AM"/>
    <s v="EEUU"/>
    <x v="0"/>
    <s v="SUMMER 2019"/>
    <s v="ACCESSORIES"/>
    <x v="232"/>
    <s v="DOLARES AMERICANOS / UNITED STATES DOLLAR"/>
    <s v="HOLLY SALES INC."/>
    <s v="MINNESOTA"/>
    <s v="ESTADOS UNIDOS EEUU"/>
    <n v="20"/>
    <n v="2019"/>
    <s v="SUMMER"/>
    <s v="SUMMER"/>
    <s v="SUMMER 2019"/>
    <s v="2018-2019"/>
    <n v="156"/>
    <x v="8"/>
  </r>
  <r>
    <x v="0"/>
    <n v="2019"/>
    <x v="9"/>
    <s v="AM"/>
    <s v="EEUU"/>
    <x v="0"/>
    <s v="SUMMER 2019"/>
    <s v="ACCESSORIES"/>
    <x v="5"/>
    <s v="DOLARES AMERICANOS / UNITED STATES DOLLAR"/>
    <s v="STEPHANIE VITALI"/>
    <s v="ONTARIO"/>
    <s v="CANADA"/>
    <n v="13"/>
    <n v="2019"/>
    <s v="SUMMER"/>
    <s v="SUMMER"/>
    <s v="SUMMER 2019"/>
    <s v="2018-2019"/>
    <n v="309"/>
    <x v="4"/>
  </r>
  <r>
    <x v="0"/>
    <n v="2019"/>
    <x v="9"/>
    <s v="AM"/>
    <s v="EEUU"/>
    <x v="0"/>
    <s v="SUMMER 2019"/>
    <s v="ACCESSORIES"/>
    <x v="5"/>
    <s v="DOLARES AMERICANOS / UNITED STATES DOLLAR"/>
    <s v="STEPHANIE VITALI"/>
    <s v="ILLINOIS"/>
    <s v="ESTADOS UNIDOS EEUU"/>
    <n v="109"/>
    <n v="2019"/>
    <s v="SUMMER"/>
    <s v="SUMMER"/>
    <s v="SUMMER 2019"/>
    <s v="2018-2019"/>
    <n v="1769"/>
    <x v="4"/>
  </r>
  <r>
    <x v="0"/>
    <n v="2019"/>
    <x v="9"/>
    <s v="AM"/>
    <s v="EEUU"/>
    <x v="0"/>
    <s v="SUMMER 2019"/>
    <s v="ACCESSORIES"/>
    <x v="139"/>
    <s v="DOLARES AMERICANOS / UNITED STATES DOLLAR"/>
    <s v="ANITA M. HOPKINS"/>
    <s v="MARYLAND"/>
    <s v="ESTADOS UNIDOS EEUU"/>
    <n v="136"/>
    <n v="2019"/>
    <s v="SUMMER"/>
    <s v="SUMMER"/>
    <s v="SUMMER 2019"/>
    <s v="2018-2019"/>
    <n v="2660"/>
    <x v="1"/>
  </r>
  <r>
    <x v="0"/>
    <n v="2019"/>
    <x v="9"/>
    <s v="AM"/>
    <s v="EEUU"/>
    <x v="0"/>
    <s v="SUMMER 2019"/>
    <s v="ACCESSORIES"/>
    <x v="275"/>
    <s v="DOLARES AMERICANOS / UNITED STATES DOLLAR"/>
    <s v="BILL MILLER AND COMPANY"/>
    <s v="SOUTH CAROLINA"/>
    <s v="ESTADOS UNIDOS EEUU"/>
    <n v="48"/>
    <n v="2019"/>
    <s v="SUMMER"/>
    <s v="SUMMER"/>
    <s v="SUMMER 2019"/>
    <s v="2018-2019"/>
    <n v="444"/>
    <x v="2"/>
  </r>
  <r>
    <x v="0"/>
    <n v="2019"/>
    <x v="9"/>
    <s v="AM"/>
    <s v="EEUU"/>
    <x v="0"/>
    <s v="SUMMER 2019"/>
    <s v="ACCESSORIES"/>
    <x v="25"/>
    <s v="DOLARES AMERICANOS / UNITED STATES DOLLAR"/>
    <s v="JUDITH ANN DEAL"/>
    <s v="HAWAII"/>
    <s v="ESTADOS UNIDOS EEUU"/>
    <n v="177"/>
    <n v="2019"/>
    <s v="SUMMER"/>
    <s v="SUMMER"/>
    <s v="SUMMER 2019"/>
    <s v="2018-2019"/>
    <n v="2828.1499999999992"/>
    <x v="10"/>
  </r>
  <r>
    <x v="0"/>
    <n v="2019"/>
    <x v="9"/>
    <s v="AM"/>
    <s v="EEUU"/>
    <x v="0"/>
    <s v="SUMMER 2019"/>
    <s v="ACCESSORIES"/>
    <x v="356"/>
    <s v="DOLARES AMERICANOS / UNITED STATES DOLLAR"/>
    <s v="ANITA M. HOPKINS"/>
    <s v="MARYLAND"/>
    <s v="ESTADOS UNIDOS EEUU"/>
    <n v="318"/>
    <n v="2019"/>
    <s v="SUMMER"/>
    <s v="SUMMER"/>
    <s v="SUMMER 2019"/>
    <s v="2018-2019"/>
    <n v="3914"/>
    <x v="1"/>
  </r>
  <r>
    <x v="0"/>
    <n v="2019"/>
    <x v="9"/>
    <s v="AM"/>
    <s v="EEUU"/>
    <x v="0"/>
    <s v="SUMMER 2019"/>
    <s v="ACCESSORIES"/>
    <x v="357"/>
    <s v="DOLARES AMERICANOS / UNITED STATES DOLLAR"/>
    <s v="BILL MILLER AND COMPANY"/>
    <s v="GEORGIA"/>
    <s v="ESTADOS UNIDOS EEUU"/>
    <n v="14"/>
    <n v="2019"/>
    <s v="SUMMER"/>
    <s v="SUMMER"/>
    <s v="SUMMER 2019"/>
    <s v="2018-2019"/>
    <n v="132"/>
    <x v="2"/>
  </r>
  <r>
    <x v="0"/>
    <n v="2019"/>
    <x v="9"/>
    <s v="AM"/>
    <s v="EEUU"/>
    <x v="0"/>
    <s v="SUMMER 2019"/>
    <s v="ACCESSORIES"/>
    <x v="125"/>
    <s v="DOLARES AMERICANOS / UNITED STATES DOLLAR"/>
    <s v="JUDITH ANN DEAL"/>
    <s v="HAWAII"/>
    <s v="ESTADOS UNIDOS EEUU"/>
    <n v="22"/>
    <n v="2019"/>
    <s v="SUMMER"/>
    <s v="SUMMER"/>
    <s v="SUMMER 2019"/>
    <s v="2018-2019"/>
    <n v="428"/>
    <x v="10"/>
  </r>
  <r>
    <x v="0"/>
    <n v="2019"/>
    <x v="9"/>
    <s v="AM"/>
    <s v="EEUU"/>
    <x v="0"/>
    <s v="SUMMER 2019"/>
    <s v="ACCESSORIES"/>
    <x v="157"/>
    <s v="DOLAR CANADIENSE / CANADIAN DOLLAR"/>
    <s v="JULIE BERTRAND"/>
    <s v="QUEBEC"/>
    <s v="CANADA"/>
    <n v="4"/>
    <n v="2019"/>
    <s v="SUMMER"/>
    <s v="SUMMER"/>
    <s v="SUMMER 2019"/>
    <s v="2018-2019"/>
    <n v="33.429908624916422"/>
    <x v="7"/>
  </r>
  <r>
    <x v="0"/>
    <n v="2019"/>
    <x v="9"/>
    <s v="AM"/>
    <s v="EEUU"/>
    <x v="0"/>
    <s v="SUMMER 2019"/>
    <s v="ACCESSORIES"/>
    <x v="90"/>
    <s v="DOLARES AMERICANOS / UNITED STATES DOLLAR"/>
    <s v="MIE MANNICHE"/>
    <s v="CALIFORNIA"/>
    <s v="ESTADOS UNIDOS EEUU"/>
    <n v="24"/>
    <n v="2019"/>
    <s v="SUMMER"/>
    <s v="SUMMER"/>
    <s v="SUMMER 2019"/>
    <s v="2018-2019"/>
    <n v="324"/>
    <x v="11"/>
  </r>
  <r>
    <x v="0"/>
    <n v="2019"/>
    <x v="9"/>
    <s v="AM"/>
    <s v="EEUU"/>
    <x v="0"/>
    <s v="SUMMER 2019"/>
    <s v="ACCESSORIES"/>
    <x v="26"/>
    <s v="DOLARES AMERICANOS / UNITED STATES DOLLAR"/>
    <s v="BILL MILLER AND COMPANY"/>
    <s v="FLORIDA"/>
    <s v="ESTADOS UNIDOS EEUU"/>
    <n v="8"/>
    <n v="2019"/>
    <s v="SUMMER"/>
    <s v="SUMMER"/>
    <s v="SUMMER 2019"/>
    <s v="2018-2019"/>
    <n v="72"/>
    <x v="2"/>
  </r>
  <r>
    <x v="0"/>
    <n v="2019"/>
    <x v="9"/>
    <s v="AM"/>
    <s v="EEUU"/>
    <x v="0"/>
    <s v="SUMMER 2019"/>
    <s v="ACCESSORIES"/>
    <x v="406"/>
    <s v="DOLARES AMERICANOS / UNITED STATES DOLLAR"/>
    <s v="MIE MANNICHE"/>
    <s v="CALIFORNIA"/>
    <s v="ESTADOS UNIDOS EEUU"/>
    <n v="18"/>
    <n v="2019"/>
    <s v="SUMMER"/>
    <s v="SUMMER"/>
    <s v="SUMMER 2019"/>
    <s v="2018-2019"/>
    <n v="258"/>
    <x v="11"/>
  </r>
  <r>
    <x v="0"/>
    <n v="2019"/>
    <x v="9"/>
    <s v="AM"/>
    <s v="EEUU"/>
    <x v="0"/>
    <s v="SUMMER 2019"/>
    <s v="ACCESSORIES"/>
    <x v="91"/>
    <s v="DOLARES AMERICANOS / UNITED STATES DOLLAR"/>
    <s v="JUDITH ANN DEAL"/>
    <s v="HAWAII"/>
    <s v="ESTADOS UNIDOS EEUU"/>
    <n v="4"/>
    <n v="2019"/>
    <s v="SUMMER"/>
    <s v="SUMMER"/>
    <s v="SUMMER 2019"/>
    <s v="2018-2019"/>
    <n v="76"/>
    <x v="10"/>
  </r>
  <r>
    <x v="0"/>
    <n v="2019"/>
    <x v="9"/>
    <s v="AM"/>
    <s v="EEUU"/>
    <x v="0"/>
    <s v="SUMMER 2019"/>
    <s v="ACCESSORIES"/>
    <x v="234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9"/>
    <x v="9"/>
    <s v="AM"/>
    <s v="EEUU"/>
    <x v="0"/>
    <s v="SUMMER 2019"/>
    <s v="ACCESSORIES"/>
    <x v="316"/>
    <s v="DOLARES AMERICANOS / UNITED STATES DOLLAR"/>
    <s v="LAURA BONG"/>
    <s v="TEXAS"/>
    <s v="ESTADOS UNIDOS EEUU"/>
    <n v="6"/>
    <n v="2019"/>
    <s v="SUMMER"/>
    <s v="SUMMER"/>
    <s v="SUMMER 2019"/>
    <s v="2018-2019"/>
    <n v="117"/>
    <x v="6"/>
  </r>
  <r>
    <x v="0"/>
    <n v="2019"/>
    <x v="9"/>
    <s v="AM"/>
    <s v="EEUU"/>
    <x v="0"/>
    <s v="SUMMER 2019"/>
    <s v="ACCESSORIES"/>
    <x v="380"/>
    <s v="DOLARES AMERICANOS / UNITED STATES DOLLAR"/>
    <s v="JUDITH ANN DEAL"/>
    <s v="HAWAII"/>
    <s v="ESTADOS UNIDOS EEUU"/>
    <n v="12"/>
    <n v="2019"/>
    <s v="SUMMER"/>
    <s v="SUMMER"/>
    <s v="SUMMER 2019"/>
    <s v="2018-2019"/>
    <n v="156"/>
    <x v="10"/>
  </r>
  <r>
    <x v="0"/>
    <n v="2019"/>
    <x v="9"/>
    <s v="AM"/>
    <s v="EEUU"/>
    <x v="0"/>
    <s v="SUMMER 2019"/>
    <s v="ACCESSORIES"/>
    <x v="281"/>
    <s v="DOLARES AMERICANOS / UNITED STATES DOLLAR"/>
    <s v="HOLLY SALES INC."/>
    <s v="WISCONSIN"/>
    <s v="ESTADOS UNIDOS EEUU"/>
    <n v="36"/>
    <n v="2019"/>
    <s v="SUMMER"/>
    <s v="SUMMER"/>
    <s v="SUMMER 2019"/>
    <s v="2018-2019"/>
    <n v="285"/>
    <x v="8"/>
  </r>
  <r>
    <x v="0"/>
    <n v="2019"/>
    <x v="9"/>
    <s v="AM"/>
    <s v="EEUU"/>
    <x v="0"/>
    <s v="SUMMER 2019"/>
    <s v="ACCESSORIES"/>
    <x v="283"/>
    <s v="DOLARES AMERICANOS / UNITED STATES DOLLAR"/>
    <s v="BILL MILLER AND COMPANY"/>
    <s v="SOUTH CAROLINA"/>
    <s v="ESTADOS UNIDOS EEUU"/>
    <n v="24"/>
    <n v="2019"/>
    <s v="SUMMER"/>
    <s v="SUMMER"/>
    <s v="SUMMER 2019"/>
    <s v="2018-2019"/>
    <n v="222"/>
    <x v="2"/>
  </r>
  <r>
    <x v="0"/>
    <n v="2019"/>
    <x v="9"/>
    <s v="AM"/>
    <s v="EEUU"/>
    <x v="0"/>
    <s v="SUMMER 2019"/>
    <s v="ACCESSORIES"/>
    <x v="219"/>
    <s v="DOLARES AMERICANOS / UNITED STATES DOLLAR"/>
    <s v="BILL MILLER AND COMPANY"/>
    <s v="NORTH CAROLINA"/>
    <s v="ESTADOS UNIDOS EEUU"/>
    <n v="12"/>
    <n v="2019"/>
    <s v="SUMMER"/>
    <s v="SUMMER"/>
    <s v="SUMMER 2019"/>
    <s v="2018-2019"/>
    <n v="108"/>
    <x v="2"/>
  </r>
  <r>
    <x v="0"/>
    <n v="2019"/>
    <x v="9"/>
    <s v="AM"/>
    <s v="EEUU"/>
    <x v="0"/>
    <s v="SUMMER 2019"/>
    <s v="ACCESSORIES"/>
    <x v="361"/>
    <s v="DOLARES AMERICANOS / UNITED STATES DOLLAR"/>
    <s v="BILL MILLER AND COMPANY"/>
    <s v="NORTH CAROLINA"/>
    <s v="ESTADOS UNIDOS EEUU"/>
    <n v="24"/>
    <n v="2019"/>
    <s v="SUMMER"/>
    <s v="SUMMER"/>
    <s v="SUMMER 2019"/>
    <s v="2018-2019"/>
    <n v="408"/>
    <x v="2"/>
  </r>
  <r>
    <x v="0"/>
    <n v="2019"/>
    <x v="9"/>
    <s v="AM"/>
    <s v="EEUU"/>
    <x v="0"/>
    <s v="SUMMER 2019"/>
    <s v="ACCESSORIES"/>
    <x v="92"/>
    <s v="DOLARES AMERICANOS / UNITED STATES DOLLAR"/>
    <s v="BILL MILLER AND COMPANY"/>
    <s v="FLORIDA"/>
    <s v="ESTADOS UNIDOS EEUU"/>
    <n v="4"/>
    <n v="2019"/>
    <s v="SUMMER"/>
    <s v="SUMMER"/>
    <s v="SUMMER 2019"/>
    <s v="2018-2019"/>
    <n v="68"/>
    <x v="2"/>
  </r>
  <r>
    <x v="0"/>
    <n v="2019"/>
    <x v="9"/>
    <s v="AM"/>
    <s v="EEUU"/>
    <x v="0"/>
    <s v="SUMMER 2019"/>
    <s v="ACCESSORIES"/>
    <x v="93"/>
    <s v="DOLARES AMERICANOS / UNITED STATES DOLLAR"/>
    <s v="BILL MILLER AND COMPANY"/>
    <s v="FLORIDA"/>
    <s v="ESTADOS UNIDOS EEUU"/>
    <n v="2"/>
    <n v="2019"/>
    <s v="SUMMER"/>
    <s v="SUMMER"/>
    <s v="SUMMER 2019"/>
    <s v="2018-2019"/>
    <n v="142"/>
    <x v="2"/>
  </r>
  <r>
    <x v="0"/>
    <n v="2019"/>
    <x v="9"/>
    <s v="AM"/>
    <s v="EEUU"/>
    <x v="0"/>
    <s v="SUMMER 2019"/>
    <s v="ACCESSORIES"/>
    <x v="94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102"/>
    <x v="2"/>
  </r>
  <r>
    <x v="0"/>
    <n v="2019"/>
    <x v="9"/>
    <s v="AM"/>
    <s v="EEUU"/>
    <x v="0"/>
    <s v="SUMMER 2019"/>
    <s v="ACCESSORIES"/>
    <x v="161"/>
    <s v="DOLARES AMERICANOS / UNITED STATES DOLLAR"/>
    <s v="JULIUS ORTIZ MALDONADO"/>
    <s v="FLORIDA"/>
    <s v="ESTADOS UNIDOS EEUU"/>
    <n v="8"/>
    <n v="2019"/>
    <s v="SUMMER"/>
    <s v="SUMMER"/>
    <s v="SUMMER 2019"/>
    <s v="2018-2019"/>
    <n v="127"/>
    <x v="15"/>
  </r>
  <r>
    <x v="0"/>
    <n v="2019"/>
    <x v="9"/>
    <s v="AM"/>
    <s v="EEUU"/>
    <x v="0"/>
    <s v="SUMMER 2019"/>
    <s v="ACCESSORIES"/>
    <x v="432"/>
    <s v="DOLARES AMERICANOS / UNITED STATES DOLLAR"/>
    <s v="ANITA M. HOPKINS"/>
    <s v="NEW YORK"/>
    <s v="ESTADOS UNIDOS EEUU"/>
    <n v="24"/>
    <n v="2019"/>
    <s v="SUMMER"/>
    <s v="SUMMER"/>
    <s v="SUMMER 2019"/>
    <s v="2018-2019"/>
    <n v="192"/>
    <x v="1"/>
  </r>
  <r>
    <x v="0"/>
    <n v="2019"/>
    <x v="9"/>
    <s v="AM"/>
    <s v="EEUU"/>
    <x v="0"/>
    <s v="SUMMER 2019"/>
    <s v="ACCESSORIES"/>
    <x v="163"/>
    <s v="DOLARES AMERICANOS / UNITED STATES DOLLAR"/>
    <s v="BILL MILLER AND COMPANY"/>
    <s v="FLORIDA"/>
    <s v="ESTADOS UNIDOS EEUU"/>
    <n v="2"/>
    <n v="2019"/>
    <s v="SUMMER"/>
    <s v="SUMMER"/>
    <s v="SUMMER 2019"/>
    <s v="2018-2019"/>
    <n v="95"/>
    <x v="2"/>
  </r>
  <r>
    <x v="0"/>
    <n v="2019"/>
    <x v="9"/>
    <s v="AM"/>
    <s v="EEUU"/>
    <x v="0"/>
    <s v="SUMMER 2019"/>
    <s v="ACCESSORIES"/>
    <x v="204"/>
    <s v="DOLARES AMERICANOS / UNITED STATES DOLLAR"/>
    <s v="ANITA M. HOPKINS"/>
    <s v="VERMONT"/>
    <s v="ESTADOS UNIDOS EEUU"/>
    <n v="10"/>
    <n v="2019"/>
    <s v="SUMMER"/>
    <s v="SUMMER"/>
    <s v="SUMMER 2019"/>
    <s v="2018-2019"/>
    <n v="163"/>
    <x v="1"/>
  </r>
  <r>
    <x v="0"/>
    <n v="2019"/>
    <x v="9"/>
    <s v="AM"/>
    <s v="EEUU"/>
    <x v="0"/>
    <s v="SUMMER 2019"/>
    <s v="ACCESSORIES"/>
    <x v="96"/>
    <s v="DOLARES AMERICANOS / UNITED STATES DOLLAR"/>
    <s v="JULIUS ORTIZ MALDONADO"/>
    <s v="PUERTO RICO"/>
    <s v="PUERTO RICO"/>
    <n v="1"/>
    <n v="2019"/>
    <s v="SUMMER"/>
    <s v="SUMMER"/>
    <s v="SUMMER 2019"/>
    <s v="2018-2019"/>
    <n v="24"/>
    <x v="15"/>
  </r>
  <r>
    <x v="0"/>
    <n v="2019"/>
    <x v="9"/>
    <s v="AM"/>
    <s v="EEUU"/>
    <x v="0"/>
    <s v="SUMMER 2019"/>
    <s v="ACCESSORIES"/>
    <x v="241"/>
    <s v="DOLARES AMERICANOS / UNITED STATES DOLLAR"/>
    <s v="HOLLY SALES INC."/>
    <s v="MICHIGAN"/>
    <s v="ESTADOS UNIDOS EEUU"/>
    <n v="21"/>
    <n v="2019"/>
    <s v="SUMMER"/>
    <s v="SUMMER"/>
    <s v="SUMMER 2019"/>
    <s v="2018-2019"/>
    <n v="426"/>
    <x v="8"/>
  </r>
  <r>
    <x v="0"/>
    <n v="2019"/>
    <x v="9"/>
    <s v="AM"/>
    <s v="EEUU"/>
    <x v="0"/>
    <s v="SUMMER 2019"/>
    <s v="ACCESSORIES"/>
    <x v="388"/>
    <s v="DOLARES AMERICANOS / UNITED STATES DOLLAR"/>
    <s v="ANITA M. HOPKINS"/>
    <s v="RHODE ISLAND"/>
    <s v="ESTADOS UNIDOS EEUU"/>
    <n v="33"/>
    <n v="2019"/>
    <s v="SUMMER"/>
    <s v="SUMMER"/>
    <s v="SUMMER 2019"/>
    <s v="2018-2019"/>
    <n v="399"/>
    <x v="1"/>
  </r>
  <r>
    <x v="0"/>
    <n v="2019"/>
    <x v="9"/>
    <s v="AM"/>
    <s v="EEUU"/>
    <x v="0"/>
    <s v="SUMMER 2019"/>
    <s v="ACCESSORIES"/>
    <x v="31"/>
    <s v="DOLARES AMERICANOS / UNITED STATES DOLLAR"/>
    <s v="HOLLY SALES INC."/>
    <s v="MICHIGAN"/>
    <s v="ESTADOS UNIDOS EEUU"/>
    <n v="29"/>
    <n v="2019"/>
    <s v="SUMMER"/>
    <s v="SUMMER"/>
    <s v="SUMMER 2019"/>
    <s v="2018-2019"/>
    <n v="437"/>
    <x v="8"/>
  </r>
  <r>
    <x v="0"/>
    <n v="2019"/>
    <x v="9"/>
    <s v="AM"/>
    <s v="EEUU"/>
    <x v="0"/>
    <s v="SUMMER 2019"/>
    <s v="ACCESSORIES"/>
    <x v="167"/>
    <s v="DOLARES AMERICANOS / UNITED STATES DOLLAR"/>
    <s v="PHYLLIS POSNER"/>
    <s v="CALIFORNIA"/>
    <s v="ESTADOS UNIDOS EEUU"/>
    <n v="13"/>
    <n v="2019"/>
    <s v="SUMMER"/>
    <s v="SUMMER"/>
    <s v="SUMMER 2019"/>
    <s v="2018-2019"/>
    <n v="183"/>
    <x v="5"/>
  </r>
  <r>
    <x v="0"/>
    <n v="2019"/>
    <x v="9"/>
    <s v="AM"/>
    <s v="EEUU"/>
    <x v="0"/>
    <s v="SUMMER 2019"/>
    <s v="ACCESSORIES"/>
    <x v="242"/>
    <s v="DOLARES AMERICANOS / UNITED STATES DOLLAR"/>
    <s v="JULIUS ORTIZ MALDONADO"/>
    <s v="PUERTO RICO"/>
    <s v="PUERTO RICO"/>
    <n v="6"/>
    <n v="2019"/>
    <s v="SUMMER"/>
    <s v="SUMMER"/>
    <s v="SUMMER 2019"/>
    <s v="2018-2019"/>
    <n v="126"/>
    <x v="15"/>
  </r>
  <r>
    <x v="0"/>
    <n v="2019"/>
    <x v="9"/>
    <s v="AM"/>
    <s v="EEUU"/>
    <x v="0"/>
    <s v="SUMMER 2019"/>
    <s v="ACCESSORIES"/>
    <x v="32"/>
    <s v="DOLARES AMERICANOS / UNITED STATES DOLLAR"/>
    <s v="MIE MANNICHE"/>
    <s v="CALIFORNIA"/>
    <s v="ESTADOS UNIDOS EEUU"/>
    <n v="84"/>
    <n v="2019"/>
    <s v="SUMMER"/>
    <s v="SUMMER"/>
    <s v="SUMMER 2019"/>
    <s v="2018-2019"/>
    <n v="902.7"/>
    <x v="11"/>
  </r>
  <r>
    <x v="0"/>
    <n v="2019"/>
    <x v="9"/>
    <s v="AM"/>
    <s v="EEUU"/>
    <x v="0"/>
    <s v="SUMMER 2019"/>
    <s v="ACCESSORIES"/>
    <x v="148"/>
    <s v="DOLARES AMERICANOS / UNITED STATES DOLLAR"/>
    <s v="ANITA M. HOPKINS"/>
    <s v="NEW JERSEY"/>
    <s v="ESTADOS UNIDOS EEUU"/>
    <n v="192"/>
    <n v="2019"/>
    <s v="SUMMER"/>
    <s v="SUMMER"/>
    <s v="SUMMER 2019"/>
    <s v="2018-2019"/>
    <n v="1890"/>
    <x v="1"/>
  </r>
  <r>
    <x v="0"/>
    <n v="2019"/>
    <x v="9"/>
    <s v="AM"/>
    <s v="EEUU"/>
    <x v="0"/>
    <s v="SUMMER 2019"/>
    <s v="ACCESSORIES"/>
    <x v="169"/>
    <s v="DOLARES AMERICANOS / UNITED STATES DOLLAR"/>
    <s v="BILL MILLER AND COMPANY"/>
    <s v="FLORIDA"/>
    <s v="ESTADOS UNIDOS EEUU"/>
    <n v="3"/>
    <n v="2019"/>
    <s v="SUMMER"/>
    <s v="SUMMER"/>
    <s v="SUMMER 2019"/>
    <s v="2018-2019"/>
    <n v="36"/>
    <x v="2"/>
  </r>
  <r>
    <x v="0"/>
    <n v="2019"/>
    <x v="9"/>
    <s v="AM"/>
    <s v="EEUU"/>
    <x v="0"/>
    <s v="SUMMER 2019"/>
    <s v="ACCESSORIES"/>
    <x v="77"/>
    <s v="DOLARES AMERICANOS / UNITED STATES DOLLAR"/>
    <s v="ANITA M. HOPKINS"/>
    <s v="NEW HAMPSHIRE"/>
    <s v="ESTADOS UNIDOS EEUU"/>
    <n v="12"/>
    <n v="2019"/>
    <s v="SUMMER"/>
    <s v="SUMMER"/>
    <s v="SUMMER 2019"/>
    <s v="2018-2019"/>
    <n v="108"/>
    <x v="1"/>
  </r>
  <r>
    <x v="0"/>
    <n v="2019"/>
    <x v="9"/>
    <s v="AM"/>
    <s v="EEUU"/>
    <x v="0"/>
    <s v="SUMMER 2019"/>
    <s v="ACCESSORIES"/>
    <x v="209"/>
    <s v="DOLARES AMERICANOS / UNITED STATES DOLLAR"/>
    <s v="PHYLLIS POSNER"/>
    <s v="CALIFORNIA"/>
    <s v="ESTADOS UNIDOS EEUU"/>
    <n v="12"/>
    <n v="2019"/>
    <s v="SUMMER"/>
    <s v="SUMMER"/>
    <s v="SUMMER 2019"/>
    <s v="2018-2019"/>
    <n v="394"/>
    <x v="5"/>
  </r>
  <r>
    <x v="0"/>
    <n v="2019"/>
    <x v="9"/>
    <s v="AM"/>
    <s v="EEUU"/>
    <x v="0"/>
    <s v="SUMMER 2019"/>
    <s v="ACCESSORIES"/>
    <x v="78"/>
    <s v="DOLARES AMERICANOS / UNITED STATES DOLLAR"/>
    <s v="MIE MANNICHE"/>
    <s v="CALIFORNIA"/>
    <s v="ESTADOS UNIDOS EEUU"/>
    <n v="6"/>
    <n v="2019"/>
    <s v="SUMMER"/>
    <s v="SUMMER"/>
    <s v="SUMMER 2019"/>
    <s v="2018-2019"/>
    <n v="102"/>
    <x v="11"/>
  </r>
  <r>
    <x v="0"/>
    <n v="2019"/>
    <x v="9"/>
    <s v="AM"/>
    <s v="EEUU"/>
    <x v="0"/>
    <s v="SUMMER 2019"/>
    <s v="ACCESSORIES"/>
    <x v="391"/>
    <s v="DOLARES AMERICANOS / UNITED STATES DOLLAR"/>
    <s v="BILL MILLER AND COMPANY"/>
    <s v="NORTH CAROLINA"/>
    <s v="ESTADOS UNIDOS EEUU"/>
    <n v="12"/>
    <n v="2019"/>
    <s v="SUMMER"/>
    <s v="SUMMER"/>
    <s v="SUMMER 2019"/>
    <s v="2018-2019"/>
    <n v="108"/>
    <x v="2"/>
  </r>
  <r>
    <x v="0"/>
    <n v="2019"/>
    <x v="9"/>
    <s v="AM"/>
    <s v="EEUU"/>
    <x v="0"/>
    <s v="SUMMER 2019"/>
    <s v="ACCESSORIES"/>
    <x v="323"/>
    <s v="DOLARES AMERICANOS / UNITED STATES DOLLAR"/>
    <s v="LAURA BONG"/>
    <s v="MISSISSIPPI"/>
    <s v="ESTADOS UNIDOS EEUU"/>
    <n v="15"/>
    <n v="2019"/>
    <s v="SUMMER"/>
    <s v="SUMMER"/>
    <s v="SUMMER 2019"/>
    <s v="2018-2019"/>
    <n v="146"/>
    <x v="6"/>
  </r>
  <r>
    <x v="0"/>
    <n v="2019"/>
    <x v="9"/>
    <s v="AM"/>
    <s v="EEUU"/>
    <x v="0"/>
    <s v="SUMMER 2019"/>
    <s v="ACCESSORIES"/>
    <x v="324"/>
    <s v="DOLARES AMERICANOS / UNITED STATES DOLLAR"/>
    <s v="LAURA BONG"/>
    <s v="TEXAS"/>
    <s v="ESTADOS UNIDOS EEUU"/>
    <n v="7"/>
    <n v="2019"/>
    <s v="SUMMER"/>
    <s v="SUMMER"/>
    <s v="SUMMER 2019"/>
    <s v="2018-2019"/>
    <n v="63"/>
    <x v="6"/>
  </r>
  <r>
    <x v="0"/>
    <n v="2019"/>
    <x v="9"/>
    <s v="AM"/>
    <s v="EEUU"/>
    <x v="0"/>
    <s v="SUMMER 2019"/>
    <s v="ACCESSORIES"/>
    <x v="13"/>
    <s v="DOLARES AMERICANOS / UNITED STATES DOLLAR"/>
    <s v="ANITA M. HOPKINS"/>
    <s v="NEW JERSEY"/>
    <s v="ESTADOS UNIDOS EEUU"/>
    <n v="26"/>
    <n v="2019"/>
    <s v="SUMMER"/>
    <s v="SUMMER"/>
    <s v="SUMMER 2019"/>
    <s v="2018-2019"/>
    <n v="389"/>
    <x v="1"/>
  </r>
  <r>
    <x v="0"/>
    <n v="2019"/>
    <x v="9"/>
    <s v="AM"/>
    <s v="EEUU"/>
    <x v="0"/>
    <s v="SUMMER 2019"/>
    <s v="ACCESSORIES"/>
    <x v="436"/>
    <s v="DOLAR CANADIENSE / CANADIAN DOLLAR"/>
    <s v="STEPHANIE VITALI"/>
    <s v="ONTARIO"/>
    <s v="CANADA"/>
    <n v="6"/>
    <n v="2019"/>
    <s v="SUMMER"/>
    <s v="SUMMER"/>
    <s v="SUMMER 2019"/>
    <s v="2018-2019"/>
    <n v="40.115890349899708"/>
    <x v="4"/>
  </r>
  <r>
    <x v="0"/>
    <n v="2019"/>
    <x v="9"/>
    <s v="AM"/>
    <s v="EEUU"/>
    <x v="0"/>
    <s v="SUMMER 2019"/>
    <s v="ACCESSORIES"/>
    <x v="213"/>
    <s v="DOLAR CANADIENSE / CANADIAN DOLLAR"/>
    <s v="SHOUTOUTAGENCY"/>
    <s v="BRITISH COLUMBIA"/>
    <s v="CANADA"/>
    <n v="18"/>
    <n v="2019"/>
    <s v="SUMMER"/>
    <s v="SUMMER"/>
    <s v="SUMMER 2019"/>
    <s v="2018-2019"/>
    <n v="212.4656414828022"/>
    <x v="3"/>
  </r>
  <r>
    <x v="0"/>
    <n v="2019"/>
    <x v="9"/>
    <s v="AM"/>
    <s v="EEUU"/>
    <x v="0"/>
    <s v="SUMMER 2019"/>
    <s v="ACCESSORIES"/>
    <x v="35"/>
    <s v="DOLARES AMERICANOS / UNITED STATES DOLLAR"/>
    <s v="LAURA BONG"/>
    <s v="TEXAS"/>
    <s v="ESTADOS UNIDOS EEUU"/>
    <n v="73"/>
    <n v="2019"/>
    <s v="SUMMER"/>
    <s v="SUMMER"/>
    <s v="SUMMER 2019"/>
    <s v="2018-2019"/>
    <n v="825"/>
    <x v="6"/>
  </r>
  <r>
    <x v="0"/>
    <n v="2019"/>
    <x v="9"/>
    <s v="AM"/>
    <s v="EEUU"/>
    <x v="0"/>
    <s v="SUMMER 2019"/>
    <s v="ACCESSORIES"/>
    <x v="438"/>
    <s v="DOLARES AMERICANOS / UNITED STATES DOLLAR"/>
    <s v="HOLLY SALES INC."/>
    <s v="MINNESOTA"/>
    <s v="ESTADOS UNIDOS EEUU"/>
    <n v="39"/>
    <n v="2019"/>
    <s v="SUMMER"/>
    <s v="SUMMER"/>
    <s v="SUMMER 2019"/>
    <s v="2018-2019"/>
    <n v="607"/>
    <x v="8"/>
  </r>
  <r>
    <x v="0"/>
    <n v="2019"/>
    <x v="9"/>
    <s v="AM"/>
    <s v="EEUU"/>
    <x v="0"/>
    <s v="SUMMER 2019"/>
    <s v="ACCESSORIES"/>
    <x v="420"/>
    <s v="DOLARES AMERICANOS / UNITED STATES DOLLAR"/>
    <s v="ANITA M. HOPKINS"/>
    <s v="RHODE ISLAND"/>
    <s v="ESTADOS UNIDOS EEUU"/>
    <n v="24"/>
    <n v="2019"/>
    <s v="SUMMER"/>
    <s v="SUMMER"/>
    <s v="SUMMER 2019"/>
    <s v="2018-2019"/>
    <n v="216"/>
    <x v="1"/>
  </r>
  <r>
    <x v="0"/>
    <n v="2019"/>
    <x v="9"/>
    <s v="AM"/>
    <s v="EEUU"/>
    <x v="0"/>
    <s v="SUMMER 2019"/>
    <s v="ACCESSORIES"/>
    <x v="421"/>
    <s v="DOLARES AMERICANOS / UNITED STATES DOLLAR"/>
    <s v="LAURA BONG"/>
    <s v="MISSOURI"/>
    <s v="ESTADOS UNIDOS EEUU"/>
    <n v="18"/>
    <n v="2019"/>
    <s v="SUMMER"/>
    <s v="SUMMER"/>
    <s v="SUMMER 2019"/>
    <s v="2018-2019"/>
    <n v="210"/>
    <x v="6"/>
  </r>
  <r>
    <x v="0"/>
    <n v="2019"/>
    <x v="9"/>
    <s v="AM"/>
    <s v="EEUU"/>
    <x v="0"/>
    <s v="SUMMER 2019"/>
    <s v="ACCESSORIES"/>
    <x v="422"/>
    <s v="DOLARES AMERICANOS / UNITED STATES DOLLAR"/>
    <s v="ANITA M. HOPKINS"/>
    <s v="MASSACHUSETTS"/>
    <s v="ESTADOS UNIDOS EEUU"/>
    <n v="6"/>
    <n v="2019"/>
    <s v="SUMMER"/>
    <s v="SUMMER"/>
    <s v="SUMMER 2019"/>
    <s v="2018-2019"/>
    <n v="54"/>
    <x v="1"/>
  </r>
  <r>
    <x v="0"/>
    <n v="2019"/>
    <x v="9"/>
    <s v="AM"/>
    <s v="EEUU"/>
    <x v="0"/>
    <s v="SUMMER 2019"/>
    <s v="ACCESSORIES"/>
    <x v="37"/>
    <s v="DOLARES AMERICANOS / UNITED STATES DOLLAR"/>
    <s v="ANITA M. HOPKINS"/>
    <s v="MASSACHUSETTS"/>
    <s v="ESTADOS UNIDOS EEUU"/>
    <n v="24"/>
    <n v="2019"/>
    <s v="SUMMER"/>
    <s v="SUMMER"/>
    <s v="SUMMER 2019"/>
    <s v="2018-2019"/>
    <n v="216"/>
    <x v="1"/>
  </r>
  <r>
    <x v="0"/>
    <n v="2019"/>
    <x v="9"/>
    <s v="AM"/>
    <s v="EEUU"/>
    <x v="0"/>
    <s v="SUMMER 2019"/>
    <s v="ACCESSORIES"/>
    <x v="38"/>
    <s v="DOLARES AMERICANOS / UNITED STATES DOLLAR"/>
    <s v="BILL MILLER AND COMPANY"/>
    <s v="NORTH CAROLINA"/>
    <s v="ESTADOS UNIDOS EEUU"/>
    <n v="42"/>
    <n v="2019"/>
    <s v="SUMMER"/>
    <s v="SUMMER"/>
    <s v="SUMMER 2019"/>
    <s v="2018-2019"/>
    <n v="474"/>
    <x v="2"/>
  </r>
  <r>
    <x v="0"/>
    <n v="2019"/>
    <x v="9"/>
    <s v="AM"/>
    <s v="EEUU"/>
    <x v="0"/>
    <s v="SUMMER 2019"/>
    <s v="ACCESSORIES"/>
    <x v="423"/>
    <s v="DOLARES AMERICANOS / UNITED STATES DOLLAR"/>
    <s v="ANITA M. HOPKINS"/>
    <s v="MAINE"/>
    <s v="ESTADOS UNIDOS EEUU"/>
    <n v="6"/>
    <n v="2019"/>
    <s v="SUMMER"/>
    <s v="SUMMER"/>
    <s v="SUMMER 2019"/>
    <s v="2018-2019"/>
    <n v="54"/>
    <x v="1"/>
  </r>
  <r>
    <x v="0"/>
    <n v="2019"/>
    <x v="9"/>
    <s v="AM"/>
    <s v="EEUU"/>
    <x v="0"/>
    <s v="SUMMER 2019"/>
    <s v="ACCESSORIES"/>
    <x v="39"/>
    <s v="DOLARES AMERICANOS / UNITED STATES DOLLAR"/>
    <s v="ANITA M. HOPKINS"/>
    <s v="MASSACHUSETTS"/>
    <s v="ESTADOS UNIDOS EEUU"/>
    <n v="12"/>
    <n v="2019"/>
    <s v="SUMMER"/>
    <s v="SUMMER"/>
    <s v="SUMMER 2019"/>
    <s v="2018-2019"/>
    <n v="108"/>
    <x v="1"/>
  </r>
  <r>
    <x v="0"/>
    <n v="2019"/>
    <x v="9"/>
    <s v="AM"/>
    <s v="EEUU"/>
    <x v="0"/>
    <s v="SUMMER 2019"/>
    <s v="ACCESSORIES"/>
    <x v="42"/>
    <s v="DOLARES AMERICANOS / UNITED STATES DOLLAR"/>
    <s v="HOLLY SALES INC."/>
    <s v="MICHIGAN"/>
    <s v="ESTADOS UNIDOS EEUU"/>
    <n v="6"/>
    <n v="2019"/>
    <s v="SUMMER"/>
    <s v="SUMMER"/>
    <s v="SUMMER 2019"/>
    <s v="2018-2019"/>
    <n v="258"/>
    <x v="8"/>
  </r>
  <r>
    <x v="0"/>
    <n v="2019"/>
    <x v="9"/>
    <s v="AM"/>
    <s v="EEUU"/>
    <x v="0"/>
    <s v="SUMMER 2019"/>
    <s v="ACCESSORIES"/>
    <x v="64"/>
    <s v="DOLARES AMERICANOS / UNITED STATES DOLLAR"/>
    <s v="LAURA BONG"/>
    <s v="LOUISIANA"/>
    <s v="ESTADOS UNIDOS EEUU"/>
    <n v="5"/>
    <n v="2019"/>
    <s v="SUMMER"/>
    <s v="SUMMER"/>
    <s v="SUMMER 2019"/>
    <s v="2018-2019"/>
    <n v="158"/>
    <x v="6"/>
  </r>
  <r>
    <x v="0"/>
    <n v="2019"/>
    <x v="9"/>
    <s v="AM"/>
    <s v="EEUU"/>
    <x v="0"/>
    <s v="SUMMER 2019"/>
    <s v="ACCESSORIES"/>
    <x v="440"/>
    <s v="DOLARES AMERICANOS / UNITED STATES DOLLAR"/>
    <s v="BILL MILLER AND COMPANY"/>
    <s v="NORTH CAROLINA"/>
    <s v="ESTADOS UNIDOS EEUU"/>
    <n v="81"/>
    <n v="2019"/>
    <s v="SUMMER"/>
    <s v="SUMMER"/>
    <s v="SUMMER 2019"/>
    <s v="2018-2019"/>
    <n v="885"/>
    <x v="2"/>
  </r>
  <r>
    <x v="0"/>
    <n v="2019"/>
    <x v="9"/>
    <s v="AM"/>
    <s v="EEUU"/>
    <x v="0"/>
    <s v="SUMMER 2019"/>
    <s v="ACCESSORIES"/>
    <x v="41"/>
    <s v="DOLARES AMERICANOS / UNITED STATES DOLLAR"/>
    <s v="ANITA M. HOPKINS"/>
    <s v="NEW JERSEY"/>
    <s v="ESTADOS UNIDOS EEUU"/>
    <n v="184"/>
    <n v="2019"/>
    <s v="SUMMER"/>
    <s v="SUMMER"/>
    <s v="SUMMER 2019"/>
    <s v="2018-2019"/>
    <n v="3554"/>
    <x v="1"/>
  </r>
  <r>
    <x v="0"/>
    <n v="2019"/>
    <x v="9"/>
    <s v="AM"/>
    <s v="EEUU"/>
    <x v="0"/>
    <s v="SUMMER 2019"/>
    <s v="ACCESSORIES"/>
    <x v="372"/>
    <s v="DOLARES AMERICANOS / UNITED STATES DOLLAR"/>
    <s v="HOLLY SALES INC."/>
    <s v="ILLINOIS"/>
    <s v="ESTADOS UNIDOS EEUU"/>
    <n v="4"/>
    <n v="2019"/>
    <s v="SUMMER"/>
    <s v="SUMMER"/>
    <s v="SUMMER 2019"/>
    <s v="2018-2019"/>
    <n v="220"/>
    <x v="8"/>
  </r>
  <r>
    <x v="0"/>
    <n v="2019"/>
    <x v="9"/>
    <s v="AM"/>
    <s v="EEUU"/>
    <x v="0"/>
    <s v="SUMMER 2019"/>
    <s v="ACCESSORIES"/>
    <x v="69"/>
    <s v="DOLARES AMERICANOS / UNITED STATES DOLLAR"/>
    <s v="LAURA BONG"/>
    <s v="MISSISSIPPI"/>
    <s v="ESTADOS UNIDOS EEUU"/>
    <n v="4"/>
    <n v="2019"/>
    <s v="SUMMER"/>
    <s v="SUMMER"/>
    <s v="SUMMER 2019"/>
    <s v="2018-2019"/>
    <n v="81"/>
    <x v="6"/>
  </r>
  <r>
    <x v="0"/>
    <n v="2019"/>
    <x v="9"/>
    <s v="AM"/>
    <s v="EEUU"/>
    <x v="0"/>
    <s v="SUMMER 2019"/>
    <s v="ACCESSORIES"/>
    <x v="382"/>
    <s v="DOLARES AMERICANOS / UNITED STATES DOLLAR"/>
    <s v="DENISE ARNETT"/>
    <s v="UTAH"/>
    <s v="ESTADOS UNIDOS EEUU"/>
    <n v="16"/>
    <n v="2019"/>
    <s v="SUMMER"/>
    <s v="SUMMER"/>
    <s v="SUMMER 2019"/>
    <s v="2018-2019"/>
    <n v="184"/>
    <x v="14"/>
  </r>
  <r>
    <x v="0"/>
    <n v="2019"/>
    <x v="9"/>
    <s v="AM"/>
    <s v="EEUU"/>
    <x v="0"/>
    <s v="SUMMER 2019"/>
    <s v="ACCESSORIES"/>
    <x v="400"/>
    <s v="DOLARES AMERICANOS / UNITED STATES DOLLAR"/>
    <s v="LAURA BONG"/>
    <s v="TEXAS"/>
    <s v="ESTADOS UNIDOS EEUU"/>
    <n v="6"/>
    <n v="2019"/>
    <s v="SUMMER"/>
    <s v="SUMMER"/>
    <s v="SUMMER 2019"/>
    <s v="2018-2019"/>
    <n v="102"/>
    <x v="6"/>
  </r>
  <r>
    <x v="0"/>
    <n v="2019"/>
    <x v="9"/>
    <s v="AM"/>
    <s v="EEUU"/>
    <x v="0"/>
    <s v="SUMMER 2019"/>
    <s v="ACCESSORIES"/>
    <x v="417"/>
    <s v="DOLARES AMERICANOS / UNITED STATES DOLLAR"/>
    <s v="LAURA BONG"/>
    <s v="TEXAS"/>
    <s v="ESTADOS UNIDOS EEUU"/>
    <n v="6"/>
    <n v="2019"/>
    <s v="SUMMER"/>
    <s v="SUMMER"/>
    <s v="SUMMER 2019"/>
    <s v="2018-2019"/>
    <n v="102"/>
    <x v="6"/>
  </r>
  <r>
    <x v="0"/>
    <n v="2019"/>
    <x v="9"/>
    <s v="AM"/>
    <s v="EEUU"/>
    <x v="0"/>
    <s v="SUMMER 2019"/>
    <s v="ACCESSORIES"/>
    <x v="425"/>
    <s v="DOLARES AMERICANOS / UNITED STATES DOLLAR"/>
    <s v="CATALINA RESTREPO GOMEZ"/>
    <s v="FLORIDA"/>
    <s v="ESTADOS UNIDOS EEUU"/>
    <n v="9"/>
    <n v="2019"/>
    <s v="SUMMER"/>
    <s v="SUMMER"/>
    <s v="SUMMER 2019"/>
    <s v="2018-2019"/>
    <n v="131"/>
    <x v="18"/>
  </r>
  <r>
    <x v="0"/>
    <n v="2019"/>
    <x v="9"/>
    <s v="AM"/>
    <s v="EEUU"/>
    <x v="0"/>
    <s v="SUMMER 2019"/>
    <s v="ACCESSORIES"/>
    <x v="426"/>
    <s v="DOLARES AMERICANOS / UNITED STATES DOLLAR"/>
    <s v="LAURA BONG"/>
    <s v="LOUISIANA"/>
    <s v="ESTADOS UNIDOS EEUU"/>
    <n v="3"/>
    <n v="2019"/>
    <s v="SUMMER"/>
    <s v="SUMMER"/>
    <s v="SUMMER 2019"/>
    <s v="2018-2019"/>
    <n v="27"/>
    <x v="6"/>
  </r>
  <r>
    <x v="0"/>
    <n v="2019"/>
    <x v="9"/>
    <s v="AM"/>
    <s v="EEUU"/>
    <x v="0"/>
    <s v="SUMMER 2019"/>
    <s v="ACCESSORIES"/>
    <x v="442"/>
    <s v="DOLARES AMERICANOS / UNITED STATES DOLLAR"/>
    <s v="ANITA M. HOPKINS"/>
    <s v="DELAWARE"/>
    <s v="ESTADOS UNIDOS EEUU"/>
    <n v="2"/>
    <n v="2019"/>
    <s v="SUMMER"/>
    <s v="SUMMER"/>
    <s v="SUMMER 2019"/>
    <s v="2018-2019"/>
    <n v="14"/>
    <x v="1"/>
  </r>
  <r>
    <x v="0"/>
    <n v="2019"/>
    <x v="9"/>
    <s v="AM"/>
    <s v="EEUU"/>
    <x v="0"/>
    <s v="SUMMER 2019"/>
    <s v="ACTIVE"/>
    <x v="54"/>
    <s v="DOLAR CANADIENSE / CANADIAN DOLLAR"/>
    <s v="JULIE BERTRAND"/>
    <s v="QUEBEC"/>
    <s v="CANADA"/>
    <n v="6"/>
    <n v="2019"/>
    <s v="SUMMER"/>
    <s v="SUMMER"/>
    <s v="SUMMER 2019"/>
    <s v="2018-2019"/>
    <n v="176.80707228289131"/>
    <x v="7"/>
  </r>
  <r>
    <x v="0"/>
    <n v="2019"/>
    <x v="9"/>
    <s v="AM"/>
    <s v="EEUU"/>
    <x v="0"/>
    <s v="SUMMER 2019"/>
    <s v="ACTIVE"/>
    <x v="144"/>
    <s v="DOLARES AMERICANOS / UNITED STATES DOLLAR"/>
    <s v="LAURA BONG"/>
    <s v="TEXAS"/>
    <s v="ESTADOS UNIDOS EEUU"/>
    <n v="6"/>
    <n v="2019"/>
    <s v="SUMMER"/>
    <s v="SUMMER"/>
    <s v="SUMMER 2019"/>
    <s v="2018-2019"/>
    <n v="189"/>
    <x v="6"/>
  </r>
  <r>
    <x v="0"/>
    <n v="2019"/>
    <x v="9"/>
    <s v="AM"/>
    <s v="EEUU"/>
    <x v="0"/>
    <s v="SUMMER 2019"/>
    <s v="ACTIVE"/>
    <x v="48"/>
    <s v="DOLARES AMERICANOS / UNITED STATES DOLLAR"/>
    <s v="PHYLLIS POSNER"/>
    <s v="CALIFORNIA"/>
    <s v="ESTADOS UNIDOS EEUU"/>
    <n v="256"/>
    <n v="2019"/>
    <s v="SUMMER"/>
    <s v="SUMMER"/>
    <s v="SUMMER 2019"/>
    <s v="2018-2019"/>
    <n v="8247.36"/>
    <x v="5"/>
  </r>
  <r>
    <x v="0"/>
    <n v="2019"/>
    <x v="9"/>
    <s v="AM"/>
    <s v="EEUU"/>
    <x v="0"/>
    <s v="SUMMER 2019"/>
    <s v="ACTIVE"/>
    <x v="5"/>
    <s v="DOLARES AMERICANOS / UNITED STATES DOLLAR"/>
    <s v="STEPHANIE VITALI"/>
    <s v="ONTARIO"/>
    <s v="CANADA"/>
    <n v="48"/>
    <n v="2019"/>
    <s v="SUMMER"/>
    <s v="SUMMER"/>
    <s v="SUMMER 2019"/>
    <s v="2018-2019"/>
    <n v="1538"/>
    <x v="4"/>
  </r>
  <r>
    <x v="0"/>
    <n v="2019"/>
    <x v="9"/>
    <s v="AM"/>
    <s v="EEUU"/>
    <x v="0"/>
    <s v="SUMMER 2019"/>
    <s v="ACTIVE"/>
    <x v="157"/>
    <s v="DOLAR CANADIENSE / CANADIAN DOLLAR"/>
    <s v="JULIE BERTRAND"/>
    <s v="QUEBEC"/>
    <s v="CANADA"/>
    <n v="6"/>
    <n v="2019"/>
    <s v="SUMMER"/>
    <s v="SUMMER"/>
    <s v="SUMMER 2019"/>
    <s v="2018-2019"/>
    <n v="197.60790431617266"/>
    <x v="7"/>
  </r>
  <r>
    <x v="0"/>
    <n v="2019"/>
    <x v="9"/>
    <s v="AM"/>
    <s v="EEUU"/>
    <x v="0"/>
    <s v="SUMMER 2019"/>
    <s v="ACTIVE"/>
    <x v="45"/>
    <s v="DOLARES AMERICANOS / UNITED STATES DOLLAR"/>
    <s v="MIE MANNICHE"/>
    <s v="CALIFORNIA"/>
    <s v="ESTADOS UNIDOS EEUU"/>
    <n v="16"/>
    <n v="2019"/>
    <s v="SUMMER"/>
    <s v="SUMMER"/>
    <s v="SUMMER 2019"/>
    <s v="2018-2019"/>
    <n v="464"/>
    <x v="11"/>
  </r>
  <r>
    <x v="0"/>
    <n v="2019"/>
    <x v="9"/>
    <s v="AM"/>
    <s v="EEUU"/>
    <x v="0"/>
    <s v="SUMMER 2019"/>
    <s v="ACTIVE"/>
    <x v="58"/>
    <s v="DOLARES AMERICANOS / UNITED STATES DOLLAR"/>
    <s v="PHYLLIS POSNER"/>
    <s v="CALIFORNIA"/>
    <s v="ESTADOS UNIDOS EEUU"/>
    <n v="23"/>
    <n v="2019"/>
    <s v="SUMMER"/>
    <s v="SUMMER"/>
    <s v="SUMMER 2019"/>
    <s v="2018-2019"/>
    <n v="748"/>
    <x v="5"/>
  </r>
  <r>
    <x v="0"/>
    <n v="2019"/>
    <x v="9"/>
    <s v="AM"/>
    <s v="EEUU"/>
    <x v="0"/>
    <s v="SUMMER 2019"/>
    <s v="ACTIVE"/>
    <x v="376"/>
    <s v="DOLARES AMERICANOS / UNITED STATES DOLLAR"/>
    <s v="LAURA BONG"/>
    <s v="LOUISIANA"/>
    <s v="ESTADOS UNIDOS EEUU"/>
    <n v="20"/>
    <n v="2019"/>
    <s v="SUMMER"/>
    <s v="SUMMER"/>
    <s v="SUMMER 2019"/>
    <s v="2018-2019"/>
    <n v="559"/>
    <x v="6"/>
  </r>
  <r>
    <x v="0"/>
    <n v="2019"/>
    <x v="9"/>
    <s v="AM"/>
    <s v="EEUU"/>
    <x v="0"/>
    <s v="SUMMER 2019"/>
    <s v="ACTIVE"/>
    <x v="59"/>
    <s v="DOLARES AMERICANOS / UNITED STATES DOLLAR"/>
    <s v="HOLLY SALES INC."/>
    <s v="WISCONSIN"/>
    <s v="ESTADOS UNIDOS EEUU"/>
    <n v="177"/>
    <n v="2019"/>
    <s v="SUMMER"/>
    <s v="SUMMER"/>
    <s v="SUMMER 2019"/>
    <s v="2018-2019"/>
    <n v="4845.6000000000004"/>
    <x v="8"/>
  </r>
  <r>
    <x v="0"/>
    <n v="2019"/>
    <x v="9"/>
    <s v="AM"/>
    <s v="EEUU"/>
    <x v="0"/>
    <s v="SUMMER 2019"/>
    <s v="ACTIVE"/>
    <x v="110"/>
    <s v="DOLARES AMERICANOS / UNITED STATES DOLLAR"/>
    <s v="LAURA BONG"/>
    <s v="LOUISIANA"/>
    <s v="ESTADOS UNIDOS EEUU"/>
    <n v="68"/>
    <n v="2019"/>
    <s v="SUMMER"/>
    <s v="SUMMER"/>
    <s v="SUMMER 2019"/>
    <s v="2018-2019"/>
    <n v="1984"/>
    <x v="6"/>
  </r>
  <r>
    <x v="0"/>
    <n v="2019"/>
    <x v="9"/>
    <s v="AM"/>
    <s v="EEUU"/>
    <x v="0"/>
    <s v="SUMMER 2019"/>
    <s v="ACTIVE"/>
    <x v="213"/>
    <s v="DOLAR CANADIENSE / CANADIAN DOLLAR"/>
    <s v="SHOUTOUTAGENCY"/>
    <s v="BRITISH COLUMBIA"/>
    <s v="CANADA"/>
    <n v="3"/>
    <n v="2019"/>
    <s v="SUMMER"/>
    <s v="SUMMER"/>
    <s v="SUMMER 2019"/>
    <s v="2018-2019"/>
    <n v="98.06106529975483"/>
    <x v="3"/>
  </r>
  <r>
    <x v="0"/>
    <n v="2019"/>
    <x v="9"/>
    <s v="AM"/>
    <s v="EEUU"/>
    <x v="0"/>
    <s v="SUMMER 2019"/>
    <s v="ACTIVE"/>
    <x v="42"/>
    <s v="DOLARES AMERICANOS / UNITED STATES DOLLAR"/>
    <s v="HOLLY SALES INC."/>
    <s v="MICHIGAN"/>
    <s v="ESTADOS UNIDOS EEUU"/>
    <n v="28"/>
    <n v="2019"/>
    <s v="SUMMER"/>
    <s v="SUMMER"/>
    <s v="SUMMER 2019"/>
    <s v="2018-2019"/>
    <n v="863"/>
    <x v="8"/>
  </r>
  <r>
    <x v="0"/>
    <n v="2019"/>
    <x v="9"/>
    <s v="AM"/>
    <s v="EEUU"/>
    <x v="0"/>
    <s v="SUMMER 2019"/>
    <s v="ACTIVE"/>
    <x v="64"/>
    <s v="DOLARES AMERICANOS / UNITED STATES DOLLAR"/>
    <s v="LAURA BONG"/>
    <s v="LOUISIANA"/>
    <s v="ESTADOS UNIDOS EEUU"/>
    <n v="24"/>
    <n v="2019"/>
    <s v="SUMMER"/>
    <s v="SUMMER"/>
    <s v="SUMMER 2019"/>
    <s v="2018-2019"/>
    <n v="801"/>
    <x v="6"/>
  </r>
  <r>
    <x v="0"/>
    <n v="2019"/>
    <x v="9"/>
    <s v="AM"/>
    <s v="EEUU"/>
    <x v="0"/>
    <s v="SUMMER 2019"/>
    <s v="ACTIVE"/>
    <x v="71"/>
    <s v="DOLARES AMERICANOS / UNITED STATES DOLLAR"/>
    <s v="LAURA BONG"/>
    <s v="MISSOURI"/>
    <s v="ESTADOS UNIDOS EEUU"/>
    <n v="15"/>
    <n v="2019"/>
    <s v="SUMMER"/>
    <s v="SUMMER"/>
    <s v="SUMMER 2019"/>
    <s v="2018-2019"/>
    <n v="468"/>
    <x v="6"/>
  </r>
  <r>
    <x v="0"/>
    <n v="2019"/>
    <x v="9"/>
    <s v="AM"/>
    <s v="EEUU"/>
    <x v="0"/>
    <s v="SUMMER 2019"/>
    <s v="ACTIVE"/>
    <x v="106"/>
    <s v="DOLAR CANADIENSE / CANADIAN DOLLAR"/>
    <s v="STEPHANIE VITALI"/>
    <s v="ONTARIO"/>
    <s v="CANADA"/>
    <n v="13"/>
    <n v="2019"/>
    <s v="SUMMER"/>
    <s v="SUMMER"/>
    <s v="SUMMER 2019"/>
    <s v="2018-2019"/>
    <n v="394.47292177401374"/>
    <x v="4"/>
  </r>
  <r>
    <x v="0"/>
    <n v="2019"/>
    <x v="9"/>
    <s v="AM"/>
    <s v="EEUU"/>
    <x v="0"/>
    <s v="SUMMER 2019"/>
    <s v="ACTIVE"/>
    <x v="345"/>
    <s v="DOLARES AMERICANOS / UNITED STATES DOLLAR"/>
    <s v="LAURA BONG"/>
    <s v="TEXAS"/>
    <s v="ESTADOS UNIDOS EEUU"/>
    <n v="16"/>
    <n v="2019"/>
    <s v="SUMMER"/>
    <s v="SUMMER"/>
    <s v="SUMMER 2019"/>
    <s v="2018-2019"/>
    <n v="511"/>
    <x v="6"/>
  </r>
  <r>
    <x v="0"/>
    <n v="2019"/>
    <x v="9"/>
    <s v="AM"/>
    <s v="EEUU"/>
    <x v="0"/>
    <s v="SUMMER 2019"/>
    <s v="ACTIVE"/>
    <x v="402"/>
    <s v="DOLARES AMERICANOS / UNITED STATES DOLLAR"/>
    <s v="LAURA BONG"/>
    <s v="MISSISSIPPI"/>
    <s v="ESTADOS UNIDOS EEUU"/>
    <n v="19"/>
    <n v="2019"/>
    <s v="SUMMER"/>
    <s v="SUMMER"/>
    <s v="SUMMER 2019"/>
    <s v="2018-2019"/>
    <n v="562"/>
    <x v="6"/>
  </r>
  <r>
    <x v="0"/>
    <n v="2019"/>
    <x v="9"/>
    <s v="AM"/>
    <s v="EEUU"/>
    <x v="0"/>
    <s v="SUMMER 2019"/>
    <s v="ACTIVE"/>
    <x v="444"/>
    <s v="DOLARES AMERICANOS / UNITED STATES DOLLAR"/>
    <s v="ANITA M. HOPKINS"/>
    <s v="SOUTH CAROLINA"/>
    <s v="ESTADOS UNIDOS EEUU"/>
    <n v="21"/>
    <n v="2019"/>
    <s v="SUMMER"/>
    <s v="SUMMER"/>
    <s v="SUMMER 2019"/>
    <s v="2018-2019"/>
    <n v="716"/>
    <x v="1"/>
  </r>
  <r>
    <x v="0"/>
    <n v="2019"/>
    <x v="9"/>
    <s v="AM"/>
    <s v="EEUU"/>
    <x v="0"/>
    <s v="SUMMER 2019"/>
    <s v="ACTIVE"/>
    <x v="429"/>
    <s v="DOLAR CANADIENSE / CANADIAN DOLLAR"/>
    <s v="JULIE BERTRAND"/>
    <s v="QUEBEC"/>
    <s v="CANADA"/>
    <n v="19"/>
    <n v="2019"/>
    <s v="SUMMER"/>
    <s v="SUMMER"/>
    <s v="SUMMER 2019"/>
    <s v="2018-2019"/>
    <n v="642.59713245672685"/>
    <x v="7"/>
  </r>
  <r>
    <x v="0"/>
    <n v="2019"/>
    <x v="9"/>
    <s v="AM"/>
    <s v="EEUU"/>
    <x v="0"/>
    <s v="SUMMER 2019"/>
    <s v="KIDS"/>
    <x v="0"/>
    <s v="DOLARES AMERICANOS / UNITED STATES DOLLAR"/>
    <s v="PAIGE ALYSE STRAUGHAN"/>
    <s v="WASHINGTON"/>
    <s v="ESTADOS UNIDOS EEUU"/>
    <n v="332"/>
    <n v="2019"/>
    <s v="SUMMER"/>
    <s v="SUMMER"/>
    <s v="SUMMER 2019"/>
    <s v="2018-2019"/>
    <n v="9506.6099999999951"/>
    <x v="0"/>
  </r>
  <r>
    <x v="0"/>
    <n v="2019"/>
    <x v="9"/>
    <s v="AM"/>
    <s v="EEUU"/>
    <x v="0"/>
    <s v="SUMMER 2019"/>
    <s v="KIDS"/>
    <x v="84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808"/>
    <x v="2"/>
  </r>
  <r>
    <x v="0"/>
    <n v="2019"/>
    <x v="9"/>
    <s v="AM"/>
    <s v="EEUU"/>
    <x v="0"/>
    <s v="SUMMER 2019"/>
    <s v="KIDS"/>
    <x v="99"/>
    <s v="DOLARES AMERICANOS / UNITED STATES DOLLAR"/>
    <s v="DENISE ARNETT"/>
    <s v="UTAH"/>
    <s v="ESTADOS UNIDOS EEUU"/>
    <n v="21"/>
    <n v="2019"/>
    <s v="SUMMER"/>
    <s v="SUMMER"/>
    <s v="SUMMER 2019"/>
    <s v="2018-2019"/>
    <n v="649.79999999999984"/>
    <x v="14"/>
  </r>
  <r>
    <x v="0"/>
    <n v="2019"/>
    <x v="9"/>
    <s v="AM"/>
    <s v="EEUU"/>
    <x v="0"/>
    <s v="SUMMER 2019"/>
    <s v="KIDS"/>
    <x v="190"/>
    <s v="DOLARES AMERICANOS / UNITED STATES DOLLAR"/>
    <s v="LAURA BONG"/>
    <s v="LOUISIANA"/>
    <s v="ESTADOS UNIDOS EEUU"/>
    <n v="5"/>
    <n v="2019"/>
    <s v="SUMMER"/>
    <s v="SUMMER"/>
    <s v="SUMMER 2019"/>
    <s v="2018-2019"/>
    <n v="160"/>
    <x v="6"/>
  </r>
  <r>
    <x v="0"/>
    <n v="2019"/>
    <x v="9"/>
    <s v="AM"/>
    <s v="EEUU"/>
    <x v="0"/>
    <s v="SUMMER 2019"/>
    <s v="KIDS"/>
    <x v="304"/>
    <s v="DOLARES AMERICANOS / UNITED STATES DOLLAR"/>
    <s v="LAURA BONG"/>
    <s v="TEXAS"/>
    <s v="ESTADOS UNIDOS EEUU"/>
    <n v="68"/>
    <n v="2019"/>
    <s v="SUMMER"/>
    <s v="SUMMER"/>
    <s v="SUMMER 2019"/>
    <s v="2018-2019"/>
    <n v="2177"/>
    <x v="6"/>
  </r>
  <r>
    <x v="0"/>
    <n v="2019"/>
    <x v="9"/>
    <s v="AM"/>
    <s v="EEUU"/>
    <x v="0"/>
    <s v="SUMMER 2019"/>
    <s v="KIDS"/>
    <x v="144"/>
    <s v="DOLARES AMERICANOS / UNITED STATES DOLLAR"/>
    <s v="LAURA BONG"/>
    <s v="TEXAS"/>
    <s v="ESTADOS UNIDOS EEUU"/>
    <n v="26"/>
    <n v="2019"/>
    <s v="SUMMER"/>
    <s v="SUMMER"/>
    <s v="SUMMER 2019"/>
    <s v="2018-2019"/>
    <n v="854"/>
    <x v="6"/>
  </r>
  <r>
    <x v="0"/>
    <n v="2019"/>
    <x v="9"/>
    <s v="AM"/>
    <s v="EEUU"/>
    <x v="0"/>
    <s v="SUMMER 2019"/>
    <s v="KIDS"/>
    <x v="86"/>
    <s v="DOLARES AMERICANOS / UNITED STATES DOLLAR"/>
    <s v="JULIUS ORTIZ MALDONADO"/>
    <s v="PUERTO RICO"/>
    <s v="PUERTO RICO"/>
    <n v="71"/>
    <n v="2019"/>
    <s v="SUMMER"/>
    <s v="SUMMER"/>
    <s v="SUMMER 2019"/>
    <s v="2018-2019"/>
    <n v="2285"/>
    <x v="15"/>
  </r>
  <r>
    <x v="0"/>
    <n v="2019"/>
    <x v="9"/>
    <s v="AM"/>
    <s v="EEUU"/>
    <x v="0"/>
    <s v="SUMMER 2019"/>
    <s v="KIDS"/>
    <x v="5"/>
    <s v="DOLARES AMERICANOS / UNITED STATES DOLLAR"/>
    <s v="STEPHANIE VITALI"/>
    <s v="ONTARIO"/>
    <s v="CANADA"/>
    <n v="83"/>
    <n v="2019"/>
    <s v="SUMMER"/>
    <s v="SUMMER"/>
    <s v="SUMMER 2019"/>
    <s v="2018-2019"/>
    <n v="2657"/>
    <x v="4"/>
  </r>
  <r>
    <x v="0"/>
    <n v="2019"/>
    <x v="9"/>
    <s v="AM"/>
    <s v="EEUU"/>
    <x v="0"/>
    <s v="SUMMER 2019"/>
    <s v="KIDS"/>
    <x v="5"/>
    <s v="DOLARES AMERICANOS / UNITED STATES DOLLAR"/>
    <s v="STEPHANIE VITALI"/>
    <s v="ILLINOIS"/>
    <s v="ESTADOS UNIDOS EEUU"/>
    <n v="89"/>
    <n v="2019"/>
    <s v="SUMMER"/>
    <s v="SUMMER"/>
    <s v="SUMMER 2019"/>
    <s v="2018-2019"/>
    <n v="2862"/>
    <x v="4"/>
  </r>
  <r>
    <x v="0"/>
    <n v="2019"/>
    <x v="9"/>
    <s v="AM"/>
    <s v="EEUU"/>
    <x v="0"/>
    <s v="SUMMER 2019"/>
    <s v="KIDS"/>
    <x v="123"/>
    <s v="DOLARES AMERICANOS / UNITED STATES DOLLAR"/>
    <s v="JUDITH ANN DEAL"/>
    <s v="HAWAII"/>
    <s v="ESTADOS UNIDOS EEUU"/>
    <n v="36"/>
    <n v="2019"/>
    <s v="SUMMER"/>
    <s v="SUMMER"/>
    <s v="SUMMER 2019"/>
    <s v="2018-2019"/>
    <n v="1184"/>
    <x v="10"/>
  </r>
  <r>
    <x v="0"/>
    <n v="2019"/>
    <x v="9"/>
    <s v="AM"/>
    <s v="EEUU"/>
    <x v="0"/>
    <s v="SUMMER 2019"/>
    <s v="KIDS"/>
    <x v="356"/>
    <s v="DOLARES AMERICANOS / UNITED STATES DOLLAR"/>
    <s v="ANITA M. HOPKINS"/>
    <s v="MARYLAND"/>
    <s v="ESTADOS UNIDOS EEUU"/>
    <n v="66"/>
    <n v="2019"/>
    <s v="SUMMER"/>
    <s v="SUMMER"/>
    <s v="SUMMER 2019"/>
    <s v="2018-2019"/>
    <n v="2170"/>
    <x v="1"/>
  </r>
  <r>
    <x v="0"/>
    <n v="2019"/>
    <x v="9"/>
    <s v="AM"/>
    <s v="EEUU"/>
    <x v="0"/>
    <s v="SUMMER 2019"/>
    <s v="KIDS"/>
    <x v="88"/>
    <s v="DOLARES AMERICANOS / UNITED STATES DOLLAR"/>
    <s v="BILL MILLER AND COMPANY"/>
    <s v="FLORIDA"/>
    <s v="ESTADOS UNIDOS EEUU"/>
    <n v="74"/>
    <n v="2019"/>
    <s v="SUMMER"/>
    <s v="SUMMER"/>
    <s v="SUMMER 2019"/>
    <s v="2018-2019"/>
    <n v="2420"/>
    <x v="2"/>
  </r>
  <r>
    <x v="0"/>
    <n v="2019"/>
    <x v="9"/>
    <s v="AM"/>
    <s v="EEUU"/>
    <x v="0"/>
    <s v="SUMMER 2019"/>
    <s v="KIDS"/>
    <x v="357"/>
    <s v="DOLARES AMERICANOS / UNITED STATES DOLLAR"/>
    <s v="BILL MILLER AND COMPANY"/>
    <s v="GEORGIA"/>
    <s v="ESTADOS UNIDOS EEUU"/>
    <n v="19"/>
    <n v="2019"/>
    <s v="SUMMER"/>
    <s v="SUMMER"/>
    <s v="SUMMER 2019"/>
    <s v="2018-2019"/>
    <n v="603"/>
    <x v="2"/>
  </r>
  <r>
    <x v="0"/>
    <n v="2019"/>
    <x v="9"/>
    <s v="AM"/>
    <s v="EEUU"/>
    <x v="0"/>
    <s v="SUMMER 2019"/>
    <s v="KIDS"/>
    <x v="156"/>
    <s v="DOLARES AMERICANOS / UNITED STATES DOLLAR"/>
    <s v="LAURA BONG"/>
    <s v="CALIFORNIA"/>
    <s v="ESTADOS UNIDOS EEUU"/>
    <n v="4"/>
    <n v="2019"/>
    <s v="SUMMER"/>
    <s v="SUMMER"/>
    <s v="SUMMER 2019"/>
    <s v="2018-2019"/>
    <n v="124"/>
    <x v="6"/>
  </r>
  <r>
    <x v="0"/>
    <n v="2019"/>
    <x v="9"/>
    <s v="AM"/>
    <s v="EEUU"/>
    <x v="0"/>
    <s v="SUMMER 2019"/>
    <s v="KIDS"/>
    <x v="90"/>
    <s v="DOLARES AMERICANOS / UNITED STATES DOLLAR"/>
    <s v="MIE MANNICHE"/>
    <s v="CALIFORNIA"/>
    <s v="ESTADOS UNIDOS EEUU"/>
    <n v="58"/>
    <n v="2019"/>
    <s v="SUMMER"/>
    <s v="SUMMER"/>
    <s v="SUMMER 2019"/>
    <s v="2018-2019"/>
    <n v="1870"/>
    <x v="11"/>
  </r>
  <r>
    <x v="0"/>
    <n v="2019"/>
    <x v="9"/>
    <s v="AM"/>
    <s v="EEUU"/>
    <x v="0"/>
    <s v="SUMMER 2019"/>
    <s v="KIDS"/>
    <x v="19"/>
    <s v="DOLARES AMERICANOS / UNITED STATES DOLLAR"/>
    <s v="HOLLY SALES INC."/>
    <s v="OHIO"/>
    <s v="ESTADOS UNIDOS EEUU"/>
    <n v="9"/>
    <n v="2019"/>
    <s v="SUMMER"/>
    <s v="SUMMER"/>
    <s v="SUMMER 2019"/>
    <s v="2018-2019"/>
    <n v="294"/>
    <x v="8"/>
  </r>
  <r>
    <x v="0"/>
    <n v="2019"/>
    <x v="9"/>
    <s v="AM"/>
    <s v="EEUU"/>
    <x v="0"/>
    <s v="SUMMER 2019"/>
    <s v="KIDS"/>
    <x v="91"/>
    <s v="DOLARES AMERICANOS / UNITED STATES DOLLAR"/>
    <s v="JUDITH ANN DEAL"/>
    <s v="HAWAII"/>
    <s v="ESTADOS UNIDOS EEUU"/>
    <n v="67"/>
    <n v="2019"/>
    <s v="SUMMER"/>
    <s v="SUMMER"/>
    <s v="SUMMER 2019"/>
    <s v="2018-2019"/>
    <n v="2093.3999999999996"/>
    <x v="10"/>
  </r>
  <r>
    <x v="0"/>
    <n v="2019"/>
    <x v="9"/>
    <s v="AM"/>
    <s v="EEUU"/>
    <x v="0"/>
    <s v="SUMMER 2019"/>
    <s v="KIDS"/>
    <x v="316"/>
    <s v="DOLARES AMERICANOS / UNITED STATES DOLLAR"/>
    <s v="LAURA BONG"/>
    <s v="TEXAS"/>
    <s v="ESTADOS UNIDOS EEUU"/>
    <n v="6"/>
    <n v="2019"/>
    <s v="SUMMER"/>
    <s v="SUMMER"/>
    <s v="SUMMER 2019"/>
    <s v="2018-2019"/>
    <n v="192"/>
    <x v="6"/>
  </r>
  <r>
    <x v="0"/>
    <n v="2019"/>
    <x v="9"/>
    <s v="AM"/>
    <s v="EEUU"/>
    <x v="0"/>
    <s v="SUMMER 2019"/>
    <s v="KIDS"/>
    <x v="45"/>
    <s v="DOLARES AMERICANOS / UNITED STATES DOLLAR"/>
    <s v="MIE MANNICHE"/>
    <s v="CALIFORNIA"/>
    <s v="ESTADOS UNIDOS EEUU"/>
    <n v="15"/>
    <n v="2019"/>
    <s v="SUMMER"/>
    <s v="SUMMER"/>
    <s v="SUMMER 2019"/>
    <s v="2018-2019"/>
    <n v="510"/>
    <x v="11"/>
  </r>
  <r>
    <x v="0"/>
    <n v="2019"/>
    <x v="9"/>
    <s v="AM"/>
    <s v="EEUU"/>
    <x v="0"/>
    <s v="SUMMER 2019"/>
    <s v="KIDS"/>
    <x v="362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395"/>
    <x v="2"/>
  </r>
  <r>
    <x v="0"/>
    <n v="2019"/>
    <x v="9"/>
    <s v="AM"/>
    <s v="EEUU"/>
    <x v="0"/>
    <s v="SUMMER 2019"/>
    <s v="KIDS"/>
    <x v="94"/>
    <s v="DOLARES AMERICANOS / UNITED STATES DOLLAR"/>
    <s v="BILL MILLER AND COMPANY"/>
    <s v="FLORIDA"/>
    <s v="ESTADOS UNIDOS EEUU"/>
    <n v="21"/>
    <n v="2019"/>
    <s v="SUMMER"/>
    <s v="SUMMER"/>
    <s v="SUMMER 2019"/>
    <s v="2018-2019"/>
    <n v="682"/>
    <x v="2"/>
  </r>
  <r>
    <x v="0"/>
    <n v="2019"/>
    <x v="9"/>
    <s v="AM"/>
    <s v="EEUU"/>
    <x v="0"/>
    <s v="SUMMER 2019"/>
    <s v="KIDS"/>
    <x v="238"/>
    <s v="DOLARES AMERICANOS / UNITED STATES DOLLAR"/>
    <s v="ANITA M. HOPKINS"/>
    <s v="NEW YORK"/>
    <s v="ESTADOS UNIDOS EEUU"/>
    <n v="48"/>
    <n v="2019"/>
    <s v="SUMMER"/>
    <s v="SUMMER"/>
    <s v="SUMMER 2019"/>
    <s v="2018-2019"/>
    <n v="1549"/>
    <x v="1"/>
  </r>
  <r>
    <x v="0"/>
    <n v="2019"/>
    <x v="9"/>
    <s v="AM"/>
    <s v="EEUU"/>
    <x v="0"/>
    <s v="SUMMER 2019"/>
    <s v="KIDS"/>
    <x v="346"/>
    <s v="DOLARES AMERICANOS / UNITED STATES DOLLAR"/>
    <s v="LAURA BONG"/>
    <s v="LOUISIANA"/>
    <s v="ESTADOS UNIDOS EEUU"/>
    <n v="20"/>
    <n v="2019"/>
    <s v="SUMMER"/>
    <s v="SUMMER"/>
    <s v="SUMMER 2019"/>
    <s v="2018-2019"/>
    <n v="655"/>
    <x v="6"/>
  </r>
  <r>
    <x v="0"/>
    <n v="2019"/>
    <x v="9"/>
    <s v="AM"/>
    <s v="EEUU"/>
    <x v="0"/>
    <s v="SUMMER 2019"/>
    <s v="KIDS"/>
    <x v="346"/>
    <s v="DOLARES AMERICANOS / UNITED STATES DOLLAR"/>
    <s v="LAURA BONG"/>
    <s v="TEXAS"/>
    <s v="ESTADOS UNIDOS EEUU"/>
    <n v="7"/>
    <n v="2019"/>
    <s v="SUMMER"/>
    <s v="SUMMER"/>
    <s v="SUMMER 2019"/>
    <s v="2018-2019"/>
    <n v="224"/>
    <x v="6"/>
  </r>
  <r>
    <x v="0"/>
    <n v="2019"/>
    <x v="9"/>
    <s v="AM"/>
    <s v="EEUU"/>
    <x v="0"/>
    <s v="SUMMER 2019"/>
    <s v="KIDS"/>
    <x v="242"/>
    <s v="DOLARES AMERICANOS / UNITED STATES DOLLAR"/>
    <s v="JULIUS ORTIZ MALDONADO"/>
    <s v="PUERTO RICO"/>
    <s v="PUERTO RICO"/>
    <n v="28"/>
    <n v="2019"/>
    <s v="SUMMER"/>
    <s v="SUMMER"/>
    <s v="SUMMER 2019"/>
    <s v="2018-2019"/>
    <n v="922"/>
    <x v="15"/>
  </r>
  <r>
    <x v="0"/>
    <n v="2019"/>
    <x v="9"/>
    <s v="AM"/>
    <s v="EEUU"/>
    <x v="0"/>
    <s v="SUMMER 2019"/>
    <s v="KIDS"/>
    <x v="258"/>
    <s v="DOLARES AMERICANOS / UNITED STATES DOLLAR"/>
    <s v="LAURA BONG"/>
    <s v="TEXAS"/>
    <s v="ESTADOS UNIDOS EEUU"/>
    <n v="10"/>
    <n v="2019"/>
    <s v="SUMMER"/>
    <s v="SUMMER"/>
    <s v="SUMMER 2019"/>
    <s v="2018-2019"/>
    <n v="340"/>
    <x v="6"/>
  </r>
  <r>
    <x v="0"/>
    <n v="2019"/>
    <x v="9"/>
    <s v="AM"/>
    <s v="EEUU"/>
    <x v="0"/>
    <s v="SUMMER 2019"/>
    <s v="KIDS"/>
    <x v="411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786"/>
    <x v="2"/>
  </r>
  <r>
    <x v="0"/>
    <n v="2019"/>
    <x v="9"/>
    <s v="AM"/>
    <s v="EEUU"/>
    <x v="0"/>
    <s v="SUMMER 2019"/>
    <s v="KIDS"/>
    <x v="79"/>
    <s v="DOLARES AMERICANOS / UNITED STATES DOLLAR"/>
    <s v="ANITA M. HOPKINS"/>
    <s v="DELAWARE"/>
    <s v="ESTADOS UNIDOS EEUU"/>
    <n v="20"/>
    <n v="2019"/>
    <s v="SUMMER"/>
    <s v="SUMMER"/>
    <s v="SUMMER 2019"/>
    <s v="2018-2019"/>
    <n v="631"/>
    <x v="1"/>
  </r>
  <r>
    <x v="0"/>
    <n v="2019"/>
    <x v="9"/>
    <s v="AM"/>
    <s v="EEUU"/>
    <x v="0"/>
    <s v="SUMMER 2019"/>
    <s v="KIDS"/>
    <x v="181"/>
    <s v="DOLARES AMERICANOS / UNITED STATES DOLLAR"/>
    <s v="PHYLLIS POSNER"/>
    <s v="NEW MEXICO"/>
    <s v="ESTADOS UNIDOS EEUU"/>
    <n v="21"/>
    <n v="2019"/>
    <s v="SUMMER"/>
    <s v="SUMMER"/>
    <s v="SUMMER 2019"/>
    <s v="2018-2019"/>
    <n v="688"/>
    <x v="5"/>
  </r>
  <r>
    <x v="0"/>
    <n v="2019"/>
    <x v="9"/>
    <s v="AM"/>
    <s v="EEUU"/>
    <x v="0"/>
    <s v="SUMMER 2019"/>
    <s v="KIDS"/>
    <x v="97"/>
    <s v="DOLARES AMERICANOS / UNITED STATES DOLLAR"/>
    <s v="JULIUS ORTIZ MALDONADO"/>
    <s v="PUERTO RICO"/>
    <s v="PUERTO RICO"/>
    <n v="18"/>
    <n v="2019"/>
    <s v="SUMMER"/>
    <s v="SUMMER"/>
    <s v="SUMMER 2019"/>
    <s v="2018-2019"/>
    <n v="593"/>
    <x v="15"/>
  </r>
  <r>
    <x v="0"/>
    <n v="2019"/>
    <x v="9"/>
    <s v="AM"/>
    <s v="EEUU"/>
    <x v="0"/>
    <s v="SUMMER 2019"/>
    <s v="KIDS"/>
    <x v="69"/>
    <s v="DOLARES AMERICANOS / UNITED STATES DOLLAR"/>
    <s v="LAURA BONG"/>
    <s v="MISSISSIPPI"/>
    <s v="ESTADOS UNIDOS EEUU"/>
    <n v="16"/>
    <n v="2019"/>
    <s v="SUMMER"/>
    <s v="SUMMER"/>
    <s v="SUMMER 2019"/>
    <s v="2018-2019"/>
    <n v="511"/>
    <x v="6"/>
  </r>
  <r>
    <x v="0"/>
    <n v="2019"/>
    <x v="9"/>
    <s v="AM"/>
    <s v="EEUU"/>
    <x v="0"/>
    <s v="SUMMER 2019"/>
    <s v="KIDS"/>
    <x v="350"/>
    <s v="DOLARES AMERICANOS / UNITED STATES DOLLAR"/>
    <s v="LAURA BONG"/>
    <s v="MISSISSIPPI"/>
    <s v="ESTADOS UNIDOS EEUU"/>
    <n v="33"/>
    <n v="2019"/>
    <s v="SUMMER"/>
    <s v="SUMMER"/>
    <s v="SUMMER 2019"/>
    <s v="2018-2019"/>
    <n v="1026"/>
    <x v="6"/>
  </r>
  <r>
    <x v="0"/>
    <n v="2019"/>
    <x v="9"/>
    <s v="AM"/>
    <s v="EEUU"/>
    <x v="0"/>
    <s v="SUMMER 2019"/>
    <s v="KIDS"/>
    <x v="418"/>
    <s v="DOLARES AMERICANOS / UNITED STATES DOLLAR"/>
    <s v="LAURA BONG"/>
    <s v="MISSISSIPPI"/>
    <s v="ESTADOS UNIDOS EEUU"/>
    <n v="22"/>
    <n v="2019"/>
    <s v="SUMMER"/>
    <s v="SUMMER"/>
    <s v="SUMMER 2019"/>
    <s v="2018-2019"/>
    <n v="717"/>
    <x v="6"/>
  </r>
  <r>
    <x v="0"/>
    <n v="2019"/>
    <x v="9"/>
    <s v="AM"/>
    <s v="EEUU"/>
    <x v="0"/>
    <s v="SUMMER 2019"/>
    <s v="KIDS"/>
    <x v="401"/>
    <s v="DOLARES AMERICANOS / UNITED STATES DOLLAR"/>
    <s v="PAIGE ALYSE STRAUGHAN"/>
    <s v="NEVADA"/>
    <s v="ESTADOS UNIDOS EEUU"/>
    <n v="404"/>
    <n v="2019"/>
    <s v="SUMMER"/>
    <s v="SUMMER"/>
    <s v="SUMMER 2019"/>
    <s v="2018-2019"/>
    <n v="12005.630000000005"/>
    <x v="0"/>
  </r>
  <r>
    <x v="0"/>
    <n v="2019"/>
    <x v="9"/>
    <s v="AM"/>
    <s v="EEUU"/>
    <x v="0"/>
    <s v="SUMMER 2019"/>
    <s v="KIDS"/>
    <x v="416"/>
    <s v="DOLARES AMERICANOS / UNITED STATES DOLLAR"/>
    <s v="LAURA BONG"/>
    <s v="TEXAS"/>
    <s v="ESTADOS UNIDOS EEUU"/>
    <n v="17"/>
    <n v="2019"/>
    <s v="SUMMER"/>
    <s v="SUMMER"/>
    <s v="SUMMER 2019"/>
    <s v="2018-2019"/>
    <n v="562"/>
    <x v="6"/>
  </r>
  <r>
    <x v="0"/>
    <n v="2019"/>
    <x v="9"/>
    <s v="AM"/>
    <s v="EEUU"/>
    <x v="0"/>
    <s v="SUMMER 2019"/>
    <s v="KIDS"/>
    <x v="417"/>
    <s v="DOLARES AMERICANOS / UNITED STATES DOLLAR"/>
    <s v="LAURA BONG"/>
    <s v="TEXAS"/>
    <s v="ESTADOS UNIDOS EEUU"/>
    <n v="21"/>
    <n v="2019"/>
    <s v="SUMMER"/>
    <s v="SUMMER"/>
    <s v="SUMMER 2019"/>
    <s v="2018-2019"/>
    <n v="679"/>
    <x v="6"/>
  </r>
  <r>
    <x v="0"/>
    <n v="2019"/>
    <x v="9"/>
    <s v="AM"/>
    <s v="EEUU"/>
    <x v="0"/>
    <s v="SUMMER 2019"/>
    <s v="TRUNKS"/>
    <x v="0"/>
    <s v="DOLARES AMERICANOS / UNITED STATES DOLLAR"/>
    <s v="PAIGE ALYSE STRAUGHAN"/>
    <s v="WASHINGTON"/>
    <s v="ESTADOS UNIDOS EEUU"/>
    <n v="11"/>
    <n v="2019"/>
    <s v="SUMMER"/>
    <s v="SUMMER"/>
    <s v="SUMMER 2019"/>
    <s v="2018-2019"/>
    <n v="319.94"/>
    <x v="0"/>
  </r>
  <r>
    <x v="0"/>
    <n v="2019"/>
    <x v="9"/>
    <s v="AM"/>
    <s v="EEUU"/>
    <x v="0"/>
    <s v="SUMMER 2019"/>
    <s v="TRUNKS"/>
    <x v="54"/>
    <s v="DOLAR CANADIENSE / CANADIAN DOLLAR"/>
    <s v="JULIE BERTRAND"/>
    <s v="QUEBEC"/>
    <s v="CANADA"/>
    <n v="4"/>
    <n v="2019"/>
    <s v="SUMMER"/>
    <s v="SUMMER"/>
    <s v="SUMMER 2019"/>
    <s v="2018-2019"/>
    <n v="160.46356139959883"/>
    <x v="7"/>
  </r>
  <r>
    <x v="0"/>
    <n v="2019"/>
    <x v="9"/>
    <s v="AM"/>
    <s v="EEUU"/>
    <x v="0"/>
    <s v="SUMMER 2019"/>
    <s v="TRUNKS"/>
    <x v="5"/>
    <s v="DOLARES AMERICANOS / UNITED STATES DOLLAR"/>
    <s v="STEPHANIE VITALI"/>
    <s v="ONTARIO"/>
    <s v="CANADA"/>
    <n v="28"/>
    <n v="2019"/>
    <s v="SUMMER"/>
    <s v="SUMMER"/>
    <s v="SUMMER 2019"/>
    <s v="2018-2019"/>
    <n v="878"/>
    <x v="4"/>
  </r>
  <r>
    <x v="0"/>
    <n v="2019"/>
    <x v="9"/>
    <s v="AM"/>
    <s v="EEUU"/>
    <x v="0"/>
    <s v="SUMMER 2019"/>
    <s v="TRUNKS"/>
    <x v="205"/>
    <s v="DOLAR CANADIENSE / CANADIAN DOLLAR"/>
    <s v="JULIE BERTRAND"/>
    <s v="QUEBEC"/>
    <s v="CANADA"/>
    <n v="30"/>
    <n v="2019"/>
    <s v="SUMMER"/>
    <s v="SUMMER"/>
    <s v="SUMMER 2019"/>
    <s v="2018-2019"/>
    <n v="825.38444394918645"/>
    <x v="7"/>
  </r>
  <r>
    <x v="0"/>
    <n v="2019"/>
    <x v="9"/>
    <s v="AM"/>
    <s v="EEUU"/>
    <x v="0"/>
    <s v="SUMMER 2019"/>
    <s v="TRUNKS"/>
    <x v="346"/>
    <s v="DOLARES AMERICANOS / UNITED STATES DOLLAR"/>
    <s v="LAURA BONG"/>
    <s v="LOUISIANA"/>
    <s v="ESTADOS UNIDOS EEUU"/>
    <n v="3"/>
    <n v="2019"/>
    <s v="SUMMER"/>
    <s v="SUMMER"/>
    <s v="SUMMER 2019"/>
    <s v="2018-2019"/>
    <n v="73.5"/>
    <x v="6"/>
  </r>
  <r>
    <x v="0"/>
    <n v="2019"/>
    <x v="9"/>
    <s v="AM"/>
    <s v="EEUU"/>
    <x v="0"/>
    <s v="SUMMER 2019"/>
    <s v="TRUNKS"/>
    <x v="436"/>
    <s v="DOLAR CANADIENSE / CANADIAN DOLLAR"/>
    <s v="STEPHANIE VITALI"/>
    <s v="ONTARIO"/>
    <s v="CANADA"/>
    <n v="1"/>
    <n v="2019"/>
    <s v="SUMMER"/>
    <s v="SUMMER"/>
    <s v="SUMMER 2019"/>
    <s v="2018-2019"/>
    <n v="32.687021766584948"/>
    <x v="4"/>
  </r>
  <r>
    <x v="0"/>
    <n v="2019"/>
    <x v="9"/>
    <s v="AM"/>
    <s v="EEUU"/>
    <x v="0"/>
    <s v="SUMMER 2019"/>
    <s v="TRUNKS"/>
    <x v="398"/>
    <s v="DOLARES AMERICANOS / UNITED STATES DOLLAR"/>
    <s v="LAURA BONG"/>
    <s v="NEVADA"/>
    <s v="ESTADOS UNIDOS EEUU"/>
    <n v="5"/>
    <n v="2019"/>
    <s v="SUMMER"/>
    <s v="SUMMER"/>
    <s v="SUMMER 2019"/>
    <s v="2018-2019"/>
    <n v="180.5"/>
    <x v="6"/>
  </r>
  <r>
    <x v="0"/>
    <n v="2019"/>
    <x v="9"/>
    <s v="AM"/>
    <s v="EEUU"/>
    <x v="0"/>
    <s v="SUMMER 2019"/>
    <s v="BEACHWEAR"/>
    <x v="154"/>
    <s v="DOLAR CANADIENSE / CANADIAN DOLLAR"/>
    <s v="STEPHANIE VITALI"/>
    <s v="ONTARIO"/>
    <s v="CANADA"/>
    <n v="9"/>
    <n v="2019"/>
    <s v="SUMMER"/>
    <s v="SUMMER"/>
    <s v="SUMMER 2019"/>
    <s v="2018-2019"/>
    <n v="358.81435257410288"/>
    <x v="4"/>
  </r>
  <r>
    <x v="0"/>
    <n v="2019"/>
    <x v="9"/>
    <s v="AM"/>
    <s v="EEUU"/>
    <x v="0"/>
    <s v="SUMMER 2019"/>
    <s v="BEACHWEAR"/>
    <x v="268"/>
    <s v="DOLARES AMERICANOS / UNITED STATES DOLLAR"/>
    <s v="LAURA BONG"/>
    <s v="TEXAS"/>
    <s v="ESTADOS UNIDOS EEUU"/>
    <n v="4"/>
    <n v="2019"/>
    <s v="SUMMER"/>
    <s v="SUMMER"/>
    <s v="SUMMER 2019"/>
    <s v="2018-2019"/>
    <n v="164"/>
    <x v="6"/>
  </r>
  <r>
    <x v="0"/>
    <n v="2019"/>
    <x v="9"/>
    <s v="AM"/>
    <s v="EEUU"/>
    <x v="0"/>
    <s v="SUMMER 2019"/>
    <s v="BEACHWEAR"/>
    <x v="0"/>
    <s v="DOLARES AMERICANOS / UNITED STATES DOLLAR"/>
    <s v="PAIGE ALYSE STRAUGHAN"/>
    <s v="WASHINGTON"/>
    <s v="ESTADOS UNIDOS EEUU"/>
    <n v="97"/>
    <n v="2019"/>
    <s v="SUMMER"/>
    <s v="SUMMER"/>
    <s v="SUMMER 2019"/>
    <s v="2018-2019"/>
    <n v="3425.6099999999988"/>
    <x v="0"/>
  </r>
  <r>
    <x v="0"/>
    <n v="2019"/>
    <x v="9"/>
    <s v="AM"/>
    <s v="EEUU"/>
    <x v="0"/>
    <s v="SUMMER 2019"/>
    <s v="BEACHWEAR"/>
    <x v="49"/>
    <s v="DOLAR CANADIENSE / CANADIAN DOLLAR"/>
    <s v="STEPHANIE VITALI"/>
    <s v="ONTARIO"/>
    <s v="CANADA"/>
    <n v="10"/>
    <n v="2019"/>
    <s v="SUMMER"/>
    <s v="SUMMER"/>
    <s v="SUMMER 2019"/>
    <s v="2018-2019"/>
    <n v="430.87437783225613"/>
    <x v="4"/>
  </r>
  <r>
    <x v="0"/>
    <n v="2019"/>
    <x v="9"/>
    <s v="AM"/>
    <s v="EEUU"/>
    <x v="0"/>
    <s v="SUMMER 2019"/>
    <s v="BEACHWEAR"/>
    <x v="99"/>
    <s v="DOLARES AMERICANOS / UNITED STATES DOLLAR"/>
    <s v="DENISE ARNETT"/>
    <s v="UTAH"/>
    <s v="ESTADOS UNIDOS EEUU"/>
    <n v="14"/>
    <n v="2019"/>
    <s v="SUMMER"/>
    <s v="SUMMER"/>
    <s v="SUMMER 2019"/>
    <s v="2018-2019"/>
    <n v="571.90000000000009"/>
    <x v="14"/>
  </r>
  <r>
    <x v="0"/>
    <n v="2019"/>
    <x v="9"/>
    <s v="AM"/>
    <s v="EEUU"/>
    <x v="0"/>
    <s v="SUMMER 2019"/>
    <s v="BEACHWEAR"/>
    <x v="85"/>
    <s v="DOLARES AMERICANOS / UNITED STATES DOLLAR"/>
    <s v="JUDITH ANN DEAL"/>
    <s v="HAWAII"/>
    <s v="ESTADOS UNIDOS EEUU"/>
    <n v="6"/>
    <n v="2019"/>
    <s v="SUMMER"/>
    <s v="SUMMER"/>
    <s v="SUMMER 2019"/>
    <s v="2018-2019"/>
    <n v="261"/>
    <x v="10"/>
  </r>
  <r>
    <x v="0"/>
    <n v="2019"/>
    <x v="9"/>
    <s v="AM"/>
    <s v="EEUU"/>
    <x v="0"/>
    <s v="SUMMER 2019"/>
    <s v="BEACHWEAR"/>
    <x v="23"/>
    <s v="DOLARES AMERICANOS / UNITED STATES DOLLAR"/>
    <s v="ANITA M. HOPKINS"/>
    <s v="WISCONSIN"/>
    <s v="ESTADOS UNIDOS EEUU"/>
    <n v="23"/>
    <n v="2019"/>
    <s v="SUMMER"/>
    <s v="SUMMER"/>
    <s v="SUMMER 2019"/>
    <s v="2018-2019"/>
    <n v="820.41000000000008"/>
    <x v="1"/>
  </r>
  <r>
    <x v="0"/>
    <n v="2019"/>
    <x v="9"/>
    <s v="AM"/>
    <s v="EEUU"/>
    <x v="0"/>
    <s v="SUMMER 2019"/>
    <s v="BEACHWEAR"/>
    <x v="190"/>
    <s v="DOLARES AMERICANOS / UNITED STATES DOLLAR"/>
    <s v="LAURA BONG"/>
    <s v="LOUISIANA"/>
    <s v="ESTADOS UNIDOS EEUU"/>
    <n v="6"/>
    <n v="2019"/>
    <s v="SUMMER"/>
    <s v="SUMMER"/>
    <s v="SUMMER 2019"/>
    <s v="2018-2019"/>
    <n v="279"/>
    <x v="6"/>
  </r>
  <r>
    <x v="0"/>
    <n v="2019"/>
    <x v="9"/>
    <s v="AM"/>
    <s v="EEUU"/>
    <x v="0"/>
    <s v="SUMMER 2019"/>
    <s v="BEACHWEAR"/>
    <x v="272"/>
    <s v="DOLARES AMERICANOS / UNITED STATES DOLLAR"/>
    <s v="HOLLY SALES INC."/>
    <s v="MINNESOTA"/>
    <s v="ESTADOS UNIDOS EEUU"/>
    <n v="3"/>
    <n v="2019"/>
    <s v="SUMMER"/>
    <s v="SUMMER"/>
    <s v="SUMMER 2019"/>
    <s v="2018-2019"/>
    <n v="123"/>
    <x v="8"/>
  </r>
  <r>
    <x v="0"/>
    <n v="2019"/>
    <x v="9"/>
    <s v="AM"/>
    <s v="EEUU"/>
    <x v="0"/>
    <s v="SUMMER 2019"/>
    <s v="BEACHWEAR"/>
    <x v="192"/>
    <s v="DOLARES AMERICANOS / UNITED STATES DOLLAR"/>
    <s v="BILL MILLER AND COMPANY"/>
    <s v="VIRGIN ISLANDS"/>
    <s v="ESTADOS UNIDOS EEUU"/>
    <n v="4"/>
    <n v="2019"/>
    <s v="SUMMER"/>
    <s v="SUMMER"/>
    <s v="SUMMER 2019"/>
    <s v="2018-2019"/>
    <n v="137.6"/>
    <x v="2"/>
  </r>
  <r>
    <x v="0"/>
    <n v="2019"/>
    <x v="9"/>
    <s v="AM"/>
    <s v="EEUU"/>
    <x v="0"/>
    <s v="SUMMER 2019"/>
    <s v="BEACHWEAR"/>
    <x v="118"/>
    <s v="DOLARES AMERICANOS / UNITED STATES DOLLAR"/>
    <s v="JULIUS ORTIZ MALDONADO"/>
    <s v="FLORIDA"/>
    <s v="ESTADOS UNIDOS EEUU"/>
    <n v="10"/>
    <n v="2019"/>
    <s v="SUMMER"/>
    <s v="SUMMER"/>
    <s v="SUMMER 2019"/>
    <s v="2018-2019"/>
    <n v="453"/>
    <x v="15"/>
  </r>
  <r>
    <x v="0"/>
    <n v="2019"/>
    <x v="9"/>
    <s v="AM"/>
    <s v="EEUU"/>
    <x v="0"/>
    <s v="SUMMER 2019"/>
    <s v="BEACHWEAR"/>
    <x v="304"/>
    <s v="DOLARES AMERICANOS / UNITED STATES DOLLAR"/>
    <s v="LAURA BONG"/>
    <s v="TEXAS"/>
    <s v="ESTADOS UNIDOS EEUU"/>
    <n v="14"/>
    <n v="2019"/>
    <s v="SUMMER"/>
    <s v="SUMMER"/>
    <s v="SUMMER 2019"/>
    <s v="2018-2019"/>
    <n v="566"/>
    <x v="6"/>
  </r>
  <r>
    <x v="0"/>
    <n v="2019"/>
    <x v="9"/>
    <s v="AM"/>
    <s v="EEUU"/>
    <x v="0"/>
    <s v="SUMMER 2019"/>
    <s v="BEACHWEAR"/>
    <x v="144"/>
    <s v="DOLARES AMERICANOS / UNITED STATES DOLLAR"/>
    <s v="LAURA BONG"/>
    <s v="TEXAS"/>
    <s v="ESTADOS UNIDOS EEUU"/>
    <n v="14"/>
    <n v="2019"/>
    <s v="SUMMER"/>
    <s v="SUMMER"/>
    <s v="SUMMER 2019"/>
    <s v="2018-2019"/>
    <n v="588"/>
    <x v="6"/>
  </r>
  <r>
    <x v="0"/>
    <n v="2019"/>
    <x v="9"/>
    <s v="AM"/>
    <s v="EEUU"/>
    <x v="0"/>
    <s v="SUMMER 2019"/>
    <s v="BEACHWEAR"/>
    <x v="48"/>
    <s v="DOLARES AMERICANOS / UNITED STATES DOLLAR"/>
    <s v="PHYLLIS POSNER"/>
    <s v="CALIFORNIA"/>
    <s v="ESTADOS UNIDOS EEUU"/>
    <n v="260"/>
    <n v="2019"/>
    <s v="SUMMER"/>
    <s v="SUMMER"/>
    <s v="SUMMER 2019"/>
    <s v="2018-2019"/>
    <n v="10084.999999999998"/>
    <x v="5"/>
  </r>
  <r>
    <x v="0"/>
    <n v="2019"/>
    <x v="9"/>
    <s v="AM"/>
    <s v="EEUU"/>
    <x v="0"/>
    <s v="SUMMER 2019"/>
    <s v="BEACHWEAR"/>
    <x v="86"/>
    <s v="DOLARES AMERICANOS / UNITED STATES DOLLAR"/>
    <s v="JULIUS ORTIZ MALDONADO"/>
    <s v="PUERTO RICO"/>
    <s v="PUERTO RICO"/>
    <n v="20"/>
    <n v="2019"/>
    <s v="SUMMER"/>
    <s v="SUMMER"/>
    <s v="SUMMER 2019"/>
    <s v="2018-2019"/>
    <n v="1020"/>
    <x v="15"/>
  </r>
  <r>
    <x v="0"/>
    <n v="2019"/>
    <x v="9"/>
    <s v="AM"/>
    <s v="EEUU"/>
    <x v="0"/>
    <s v="SUMMER 2019"/>
    <s v="BEACHWEAR"/>
    <x v="232"/>
    <s v="DOLARES AMERICANOS / UNITED STATES DOLLAR"/>
    <s v="HOLLY SALES INC."/>
    <s v="MINNESOTA"/>
    <s v="ESTADOS UNIDOS EEUU"/>
    <n v="3"/>
    <n v="2019"/>
    <s v="SUMMER"/>
    <s v="SUMMER"/>
    <s v="SUMMER 2019"/>
    <s v="2018-2019"/>
    <n v="156"/>
    <x v="8"/>
  </r>
  <r>
    <x v="0"/>
    <n v="2019"/>
    <x v="9"/>
    <s v="AM"/>
    <s v="EEUU"/>
    <x v="0"/>
    <s v="SUMMER 2019"/>
    <s v="BEACHWEAR"/>
    <x v="5"/>
    <s v="DOLARES AMERICANOS / UNITED STATES DOLLAR"/>
    <s v="STEPHANIE VITALI"/>
    <s v="ONTARIO"/>
    <s v="CANADA"/>
    <n v="69"/>
    <n v="2019"/>
    <s v="SUMMER"/>
    <s v="SUMMER"/>
    <s v="SUMMER 2019"/>
    <s v="2018-2019"/>
    <n v="3105"/>
    <x v="4"/>
  </r>
  <r>
    <x v="0"/>
    <n v="2019"/>
    <x v="9"/>
    <s v="AM"/>
    <s v="EEUU"/>
    <x v="0"/>
    <s v="SUMMER 2019"/>
    <s v="BEACHWEAR"/>
    <x v="5"/>
    <s v="DOLARES AMERICANOS / UNITED STATES DOLLAR"/>
    <s v="STEPHANIE VITALI"/>
    <s v="ILLINOIS"/>
    <s v="ESTADOS UNIDOS EEUU"/>
    <n v="79"/>
    <n v="2019"/>
    <s v="SUMMER"/>
    <s v="SUMMER"/>
    <s v="SUMMER 2019"/>
    <s v="2018-2019"/>
    <n v="3525"/>
    <x v="4"/>
  </r>
  <r>
    <x v="0"/>
    <n v="2019"/>
    <x v="9"/>
    <s v="AM"/>
    <s v="EEUU"/>
    <x v="0"/>
    <s v="SUMMER 2019"/>
    <s v="BEACHWEAR"/>
    <x v="139"/>
    <s v="DOLARES AMERICANOS / UNITED STATES DOLLAR"/>
    <s v="ANITA M. HOPKINS"/>
    <s v="MARYLAND"/>
    <s v="ESTADOS UNIDOS EEUU"/>
    <n v="30"/>
    <n v="2019"/>
    <s v="SUMMER"/>
    <s v="SUMMER"/>
    <s v="SUMMER 2019"/>
    <s v="2018-2019"/>
    <n v="1440"/>
    <x v="1"/>
  </r>
  <r>
    <x v="0"/>
    <n v="2019"/>
    <x v="9"/>
    <s v="AM"/>
    <s v="EEUU"/>
    <x v="0"/>
    <s v="SUMMER 2019"/>
    <s v="BEACHWEAR"/>
    <x v="275"/>
    <s v="DOLARES AMERICANOS / UNITED STATES DOLLAR"/>
    <s v="BILL MILLER AND COMPANY"/>
    <s v="SOUTH CAROLINA"/>
    <s v="ESTADOS UNIDOS EEUU"/>
    <n v="9"/>
    <n v="2019"/>
    <s v="SUMMER"/>
    <s v="SUMMER"/>
    <s v="SUMMER 2019"/>
    <s v="2018-2019"/>
    <n v="397"/>
    <x v="2"/>
  </r>
  <r>
    <x v="0"/>
    <n v="2019"/>
    <x v="9"/>
    <s v="AM"/>
    <s v="EEUU"/>
    <x v="0"/>
    <s v="SUMMER 2019"/>
    <s v="BEACHWEAR"/>
    <x v="25"/>
    <s v="DOLARES AMERICANOS / UNITED STATES DOLLAR"/>
    <s v="JUDITH ANN DEAL"/>
    <s v="HAWAII"/>
    <s v="ESTADOS UNIDOS EEUU"/>
    <n v="9"/>
    <n v="2019"/>
    <s v="SUMMER"/>
    <s v="SUMMER"/>
    <s v="SUMMER 2019"/>
    <s v="2018-2019"/>
    <n v="362.90000000000003"/>
    <x v="10"/>
  </r>
  <r>
    <x v="0"/>
    <n v="2019"/>
    <x v="9"/>
    <s v="AM"/>
    <s v="EEUU"/>
    <x v="0"/>
    <s v="SUMMER 2019"/>
    <s v="BEACHWEAR"/>
    <x v="123"/>
    <s v="DOLARES AMERICANOS / UNITED STATES DOLLAR"/>
    <s v="JUDITH ANN DEAL"/>
    <s v="HAWAII"/>
    <s v="ESTADOS UNIDOS EEUU"/>
    <n v="24"/>
    <n v="2019"/>
    <s v="SUMMER"/>
    <s v="SUMMER"/>
    <s v="SUMMER 2019"/>
    <s v="2018-2019"/>
    <n v="1078"/>
    <x v="10"/>
  </r>
  <r>
    <x v="0"/>
    <n v="2019"/>
    <x v="9"/>
    <s v="AM"/>
    <s v="EEUU"/>
    <x v="0"/>
    <s v="SUMMER 2019"/>
    <s v="BEACHWEAR"/>
    <x v="356"/>
    <s v="DOLARES AMERICANOS / UNITED STATES DOLLAR"/>
    <s v="ANITA M. HOPKINS"/>
    <s v="MARYLAND"/>
    <s v="ESTADOS UNIDOS EEUU"/>
    <n v="4"/>
    <n v="2019"/>
    <s v="SUMMER"/>
    <s v="SUMMER"/>
    <s v="SUMMER 2019"/>
    <s v="2018-2019"/>
    <n v="132"/>
    <x v="1"/>
  </r>
  <r>
    <x v="0"/>
    <n v="2019"/>
    <x v="9"/>
    <s v="AM"/>
    <s v="EEUU"/>
    <x v="0"/>
    <s v="SUMMER 2019"/>
    <s v="BEACHWEAR"/>
    <x v="88"/>
    <s v="DOLARES AMERICANOS / UNITED STATES DOLLAR"/>
    <s v="BILL MILLER AND COMPANY"/>
    <s v="FLORIDA"/>
    <s v="ESTADOS UNIDOS EEUU"/>
    <n v="3"/>
    <n v="2019"/>
    <s v="SUMMER"/>
    <s v="SUMMER"/>
    <s v="SUMMER 2019"/>
    <s v="2018-2019"/>
    <n v="129"/>
    <x v="2"/>
  </r>
  <r>
    <x v="0"/>
    <n v="2019"/>
    <x v="9"/>
    <s v="AM"/>
    <s v="EEUU"/>
    <x v="0"/>
    <s v="SUMMER 2019"/>
    <s v="BEACHWEAR"/>
    <x v="55"/>
    <s v="DOLARES AMERICANOS / UNITED STATES DOLLAR"/>
    <s v="PAIGE ALYSE STRAUGHAN"/>
    <s v="WASHINGTON"/>
    <s v="ESTADOS UNIDOS EEUU"/>
    <n v="980"/>
    <n v="2019"/>
    <s v="SUMMER"/>
    <s v="SUMMER"/>
    <s v="SUMMER 2019"/>
    <s v="2018-2019"/>
    <n v="42959.399999999965"/>
    <x v="0"/>
  </r>
  <r>
    <x v="0"/>
    <n v="2019"/>
    <x v="9"/>
    <s v="AM"/>
    <s v="EEUU"/>
    <x v="0"/>
    <s v="SUMMER 2019"/>
    <s v="BEACHWEAR"/>
    <x v="357"/>
    <s v="DOLARES AMERICANOS / UNITED STATES DOLLAR"/>
    <s v="BILL MILLER AND COMPANY"/>
    <s v="GEORGIA"/>
    <s v="ESTADOS UNIDOS EEUU"/>
    <n v="2"/>
    <n v="2019"/>
    <s v="SUMMER"/>
    <s v="SUMMER"/>
    <s v="SUMMER 2019"/>
    <s v="2018-2019"/>
    <n v="66"/>
    <x v="2"/>
  </r>
  <r>
    <x v="0"/>
    <n v="2019"/>
    <x v="9"/>
    <s v="AM"/>
    <s v="EEUU"/>
    <x v="0"/>
    <s v="SUMMER 2019"/>
    <s v="BEACHWEAR"/>
    <x v="156"/>
    <s v="DOLARES AMERICANOS / UNITED STATES DOLLAR"/>
    <s v="LAURA BONG"/>
    <s v="CALIFORNIA"/>
    <s v="ESTADOS UNIDOS EEUU"/>
    <n v="8"/>
    <n v="2019"/>
    <s v="SUMMER"/>
    <s v="SUMMER"/>
    <s v="SUMMER 2019"/>
    <s v="2018-2019"/>
    <n v="328"/>
    <x v="6"/>
  </r>
  <r>
    <x v="0"/>
    <n v="2019"/>
    <x v="9"/>
    <s v="AM"/>
    <s v="EEUU"/>
    <x v="0"/>
    <s v="SUMMER 2019"/>
    <s v="BEACHWEAR"/>
    <x v="125"/>
    <s v="DOLARES AMERICANOS / UNITED STATES DOLLAR"/>
    <s v="JUDITH ANN DEAL"/>
    <s v="HAWAII"/>
    <s v="ESTADOS UNIDOS EEUU"/>
    <n v="4"/>
    <n v="2019"/>
    <s v="SUMMER"/>
    <s v="SUMMER"/>
    <s v="SUMMER 2019"/>
    <s v="2018-2019"/>
    <n v="208"/>
    <x v="10"/>
  </r>
  <r>
    <x v="0"/>
    <n v="2019"/>
    <x v="9"/>
    <s v="AM"/>
    <s v="EEUU"/>
    <x v="0"/>
    <s v="SUMMER 2019"/>
    <s v="BEACHWEAR"/>
    <x v="90"/>
    <s v="DOLARES AMERICANOS / UNITED STATES DOLLAR"/>
    <s v="MIE MANNICHE"/>
    <s v="CALIFORNIA"/>
    <s v="ESTADOS UNIDOS EEUU"/>
    <n v="6"/>
    <n v="2019"/>
    <s v="SUMMER"/>
    <s v="SUMMER"/>
    <s v="SUMMER 2019"/>
    <s v="2018-2019"/>
    <n v="324"/>
    <x v="11"/>
  </r>
  <r>
    <x v="0"/>
    <n v="2019"/>
    <x v="9"/>
    <s v="AM"/>
    <s v="EEUU"/>
    <x v="0"/>
    <s v="SUMMER 2019"/>
    <s v="BEACHWEAR"/>
    <x v="19"/>
    <s v="DOLARES AMERICANOS / UNITED STATES DOLLAR"/>
    <s v="HOLLY SALES INC."/>
    <s v="OHIO"/>
    <s v="ESTADOS UNIDOS EEUU"/>
    <n v="15"/>
    <n v="2019"/>
    <s v="SUMMER"/>
    <s v="SUMMER"/>
    <s v="SUMMER 2019"/>
    <s v="2018-2019"/>
    <n v="627"/>
    <x v="8"/>
  </r>
  <r>
    <x v="0"/>
    <n v="2019"/>
    <x v="9"/>
    <s v="AM"/>
    <s v="EEUU"/>
    <x v="0"/>
    <s v="SUMMER 2019"/>
    <s v="BEACHWEAR"/>
    <x v="91"/>
    <s v="DOLARES AMERICANOS / UNITED STATES DOLLAR"/>
    <s v="JUDITH ANN DEAL"/>
    <s v="HAWAII"/>
    <s v="ESTADOS UNIDOS EEUU"/>
    <n v="5"/>
    <n v="2019"/>
    <s v="SUMMER"/>
    <s v="SUMMER"/>
    <s v="SUMMER 2019"/>
    <s v="2018-2019"/>
    <n v="205"/>
    <x v="10"/>
  </r>
  <r>
    <x v="0"/>
    <n v="2019"/>
    <x v="9"/>
    <s v="AM"/>
    <s v="EEUU"/>
    <x v="0"/>
    <s v="SUMMER 2019"/>
    <s v="BEACHWEAR"/>
    <x v="281"/>
    <s v="DOLARES AMERICANOS / UNITED STATES DOLLAR"/>
    <s v="HOLLY SALES INC."/>
    <s v="WISCONSIN"/>
    <s v="ESTADOS UNIDOS EEUU"/>
    <n v="1"/>
    <n v="2019"/>
    <s v="SUMMER"/>
    <s v="SUMMER"/>
    <s v="SUMMER 2019"/>
    <s v="2018-2019"/>
    <n v="52"/>
    <x v="8"/>
  </r>
  <r>
    <x v="0"/>
    <n v="2019"/>
    <x v="9"/>
    <s v="AM"/>
    <s v="EEUU"/>
    <x v="0"/>
    <s v="SUMMER 2019"/>
    <s v="BEACHWEAR"/>
    <x v="45"/>
    <s v="DOLARES AMERICANOS / UNITED STATES DOLLAR"/>
    <s v="MIE MANNICHE"/>
    <s v="CALIFORNIA"/>
    <s v="ESTADOS UNIDOS EEUU"/>
    <n v="5"/>
    <n v="2019"/>
    <s v="SUMMER"/>
    <s v="SUMMER"/>
    <s v="SUMMER 2019"/>
    <s v="2018-2019"/>
    <n v="260"/>
    <x v="11"/>
  </r>
  <r>
    <x v="0"/>
    <n v="2019"/>
    <x v="9"/>
    <s v="AM"/>
    <s v="EEUU"/>
    <x v="0"/>
    <s v="SUMMER 2019"/>
    <s v="BEACHWEAR"/>
    <x v="72"/>
    <s v="DOLARES AMERICANOS / UNITED STATES DOLLAR"/>
    <s v="PAIGE ALYSE STRAUGHAN"/>
    <s v="ONTARIO"/>
    <s v="CANADA"/>
    <n v="65"/>
    <n v="2019"/>
    <s v="SUMMER"/>
    <s v="SUMMER"/>
    <s v="SUMMER 2019"/>
    <s v="2018-2019"/>
    <n v="2235.6000000000004"/>
    <x v="0"/>
  </r>
  <r>
    <x v="0"/>
    <n v="2019"/>
    <x v="9"/>
    <s v="AM"/>
    <s v="EEUU"/>
    <x v="0"/>
    <s v="SUMMER 2019"/>
    <s v="BEACHWEAR"/>
    <x v="94"/>
    <s v="DOLARES AMERICANOS / UNITED STATES DOLLAR"/>
    <s v="BILL MILLER AND COMPANY"/>
    <s v="FLORIDA"/>
    <s v="ESTADOS UNIDOS EEUU"/>
    <n v="9"/>
    <n v="2019"/>
    <s v="SUMMER"/>
    <s v="SUMMER"/>
    <s v="SUMMER 2019"/>
    <s v="2018-2019"/>
    <n v="423"/>
    <x v="2"/>
  </r>
  <r>
    <x v="0"/>
    <n v="2019"/>
    <x v="9"/>
    <s v="AM"/>
    <s v="EEUU"/>
    <x v="0"/>
    <s v="SUMMER 2019"/>
    <s v="BEACHWEAR"/>
    <x v="161"/>
    <s v="DOLARES AMERICANOS / UNITED STATES DOLLAR"/>
    <s v="JULIUS ORTIZ MALDONADO"/>
    <s v="FLORIDA"/>
    <s v="ESTADOS UNIDOS EEUU"/>
    <n v="24"/>
    <n v="2019"/>
    <s v="SUMMER"/>
    <s v="SUMMER"/>
    <s v="SUMMER 2019"/>
    <s v="2018-2019"/>
    <n v="1092"/>
    <x v="15"/>
  </r>
  <r>
    <x v="0"/>
    <n v="2019"/>
    <x v="9"/>
    <s v="AM"/>
    <s v="EEUU"/>
    <x v="0"/>
    <s v="SUMMER 2019"/>
    <s v="BEACHWEAR"/>
    <x v="432"/>
    <s v="DOLARES AMERICANOS / UNITED STATES DOLLAR"/>
    <s v="ANITA M. HOPKINS"/>
    <s v="NEW YORK"/>
    <s v="ESTADOS UNIDOS EEUU"/>
    <n v="6"/>
    <n v="2019"/>
    <s v="SUMMER"/>
    <s v="SUMMER"/>
    <s v="SUMMER 2019"/>
    <s v="2018-2019"/>
    <n v="267"/>
    <x v="1"/>
  </r>
  <r>
    <x v="0"/>
    <n v="2019"/>
    <x v="9"/>
    <s v="AM"/>
    <s v="EEUU"/>
    <x v="0"/>
    <s v="SUMMER 2019"/>
    <s v="BEACHWEAR"/>
    <x v="204"/>
    <s v="DOLARES AMERICANOS / UNITED STATES DOLLAR"/>
    <s v="ANITA M. HOPKINS"/>
    <s v="VERMONT"/>
    <s v="ESTADOS UNIDOS EEUU"/>
    <n v="3"/>
    <n v="2019"/>
    <s v="SUMMER"/>
    <s v="SUMMER"/>
    <s v="SUMMER 2019"/>
    <s v="2018-2019"/>
    <n v="123"/>
    <x v="1"/>
  </r>
  <r>
    <x v="0"/>
    <n v="2019"/>
    <x v="9"/>
    <s v="AM"/>
    <s v="EEUU"/>
    <x v="0"/>
    <s v="SUMMER 2019"/>
    <s v="BEACHWEAR"/>
    <x v="96"/>
    <s v="DOLARES AMERICANOS / UNITED STATES DOLLAR"/>
    <s v="JULIUS ORTIZ MALDONADO"/>
    <s v="PUERTO RICO"/>
    <s v="PUERTO RICO"/>
    <n v="2"/>
    <n v="2019"/>
    <s v="SUMMER"/>
    <s v="SUMMER"/>
    <s v="SUMMER 2019"/>
    <s v="2018-2019"/>
    <n v="92"/>
    <x v="15"/>
  </r>
  <r>
    <x v="0"/>
    <n v="2019"/>
    <x v="9"/>
    <s v="AM"/>
    <s v="EEUU"/>
    <x v="0"/>
    <s v="SUMMER 2019"/>
    <s v="BEACHWEAR"/>
    <x v="31"/>
    <s v="DOLARES AMERICANOS / UNITED STATES DOLLAR"/>
    <s v="HOLLY SALES INC."/>
    <s v="MICHIGAN"/>
    <s v="ESTADOS UNIDOS EEUU"/>
    <n v="13"/>
    <n v="2019"/>
    <s v="SUMMER"/>
    <s v="SUMMER"/>
    <s v="SUMMER 2019"/>
    <s v="2018-2019"/>
    <n v="563"/>
    <x v="8"/>
  </r>
  <r>
    <x v="0"/>
    <n v="2019"/>
    <x v="9"/>
    <s v="AM"/>
    <s v="EEUU"/>
    <x v="0"/>
    <s v="SUMMER 2019"/>
    <s v="BEACHWEAR"/>
    <x v="242"/>
    <s v="DOLARES AMERICANOS / UNITED STATES DOLLAR"/>
    <s v="JULIUS ORTIZ MALDONADO"/>
    <s v="PUERTO RICO"/>
    <s v="PUERTO RICO"/>
    <n v="2"/>
    <n v="2019"/>
    <s v="SUMMER"/>
    <s v="SUMMER"/>
    <s v="SUMMER 2019"/>
    <s v="2018-2019"/>
    <n v="82"/>
    <x v="15"/>
  </r>
  <r>
    <x v="0"/>
    <n v="2019"/>
    <x v="9"/>
    <s v="AM"/>
    <s v="EEUU"/>
    <x v="0"/>
    <s v="SUMMER 2019"/>
    <s v="BEACHWEAR"/>
    <x v="32"/>
    <s v="DOLARES AMERICANOS / UNITED STATES DOLLAR"/>
    <s v="MIE MANNICHE"/>
    <s v="CALIFORNIA"/>
    <s v="ESTADOS UNIDOS EEUU"/>
    <n v="4"/>
    <n v="2019"/>
    <s v="SUMMER"/>
    <s v="SUMMER"/>
    <s v="SUMMER 2019"/>
    <s v="2018-2019"/>
    <n v="155.80000000000001"/>
    <x v="11"/>
  </r>
  <r>
    <x v="0"/>
    <n v="2019"/>
    <x v="9"/>
    <s v="AM"/>
    <s v="EEUU"/>
    <x v="0"/>
    <s v="SUMMER 2019"/>
    <s v="BEACHWEAR"/>
    <x v="169"/>
    <s v="DOLARES AMERICANOS / UNITED STATES DOLLAR"/>
    <s v="BILL MILLER AND COMPANY"/>
    <s v="FLORIDA"/>
    <s v="ESTADOS UNIDOS EEUU"/>
    <n v="3"/>
    <n v="2019"/>
    <s v="SUMMER"/>
    <s v="SUMMER"/>
    <s v="SUMMER 2019"/>
    <s v="2018-2019"/>
    <n v="147"/>
    <x v="2"/>
  </r>
  <r>
    <x v="0"/>
    <n v="2019"/>
    <x v="9"/>
    <s v="AM"/>
    <s v="EEUU"/>
    <x v="0"/>
    <s v="SUMMER 2019"/>
    <s v="BEACHWEAR"/>
    <x v="321"/>
    <s v="DOLARES AMERICANOS / UNITED STATES DOLLAR"/>
    <s v="LAURA BONG"/>
    <s v="TEXAS"/>
    <s v="ESTADOS UNIDOS EEUU"/>
    <n v="5"/>
    <n v="2019"/>
    <s v="SUMMER"/>
    <s v="SUMMER"/>
    <s v="SUMMER 2019"/>
    <s v="2018-2019"/>
    <n v="205"/>
    <x v="6"/>
  </r>
  <r>
    <x v="0"/>
    <n v="2019"/>
    <x v="9"/>
    <s v="AM"/>
    <s v="EEUU"/>
    <x v="0"/>
    <s v="SUMMER 2019"/>
    <s v="BEACHWEAR"/>
    <x v="244"/>
    <s v="DOLARES AMERICANOS / UNITED STATES DOLLAR"/>
    <s v="ANITA M. HOPKINS"/>
    <s v="NEW JERSEY"/>
    <s v="ESTADOS UNIDOS EEUU"/>
    <n v="2"/>
    <n v="2019"/>
    <s v="SUMMER"/>
    <s v="SUMMER"/>
    <s v="SUMMER 2019"/>
    <s v="2018-2019"/>
    <n v="104"/>
    <x v="1"/>
  </r>
  <r>
    <x v="0"/>
    <n v="2019"/>
    <x v="9"/>
    <s v="AM"/>
    <s v="EEUU"/>
    <x v="0"/>
    <s v="SUMMER 2019"/>
    <s v="BEACHWEAR"/>
    <x v="78"/>
    <s v="DOLARES AMERICANOS / UNITED STATES DOLLAR"/>
    <s v="MIE MANNICHE"/>
    <s v="CALIFORNIA"/>
    <s v="ESTADOS UNIDOS EEUU"/>
    <n v="3"/>
    <n v="2019"/>
    <s v="SUMMER"/>
    <s v="SUMMER"/>
    <s v="SUMMER 2019"/>
    <s v="2018-2019"/>
    <n v="99"/>
    <x v="11"/>
  </r>
  <r>
    <x v="0"/>
    <n v="2019"/>
    <x v="9"/>
    <s v="AM"/>
    <s v="EEUU"/>
    <x v="0"/>
    <s v="SUMMER 2019"/>
    <s v="BEACHWEAR"/>
    <x v="412"/>
    <s v="DOLAR CANADIENSE / CANADIAN DOLLAR"/>
    <s v="STEPHANIE VITALI"/>
    <s v="ONTARIO"/>
    <s v="CANADA"/>
    <n v="2"/>
    <n v="2019"/>
    <s v="SUMMER"/>
    <s v="SUMMER"/>
    <s v="SUMMER 2019"/>
    <s v="2018-2019"/>
    <n v="81.717554416462363"/>
    <x v="4"/>
  </r>
  <r>
    <x v="0"/>
    <n v="2019"/>
    <x v="9"/>
    <s v="AM"/>
    <s v="EEUU"/>
    <x v="0"/>
    <s v="SUMMER 2019"/>
    <s v="BEACHWEAR"/>
    <x v="323"/>
    <s v="DOLARES AMERICANOS / UNITED STATES DOLLAR"/>
    <s v="LAURA BONG"/>
    <s v="MISSISSIPPI"/>
    <s v="ESTADOS UNIDOS EEUU"/>
    <n v="1"/>
    <n v="2019"/>
    <s v="SUMMER"/>
    <s v="SUMMER"/>
    <s v="SUMMER 2019"/>
    <s v="2018-2019"/>
    <n v="52"/>
    <x v="6"/>
  </r>
  <r>
    <x v="0"/>
    <n v="2019"/>
    <x v="9"/>
    <s v="AM"/>
    <s v="EEUU"/>
    <x v="0"/>
    <s v="SUMMER 2019"/>
    <s v="BEACHWEAR"/>
    <x v="296"/>
    <s v="DOLARES AMERICANOS / UNITED STATES DOLLAR"/>
    <s v="LAURA BONG"/>
    <s v="LOUISIANA"/>
    <s v="ESTADOS UNIDOS EEUU"/>
    <n v="7"/>
    <n v="2019"/>
    <s v="SUMMER"/>
    <s v="SUMMER"/>
    <s v="SUMMER 2019"/>
    <s v="2018-2019"/>
    <n v="251"/>
    <x v="6"/>
  </r>
  <r>
    <x v="0"/>
    <n v="2019"/>
    <x v="9"/>
    <s v="AM"/>
    <s v="EEUU"/>
    <x v="0"/>
    <s v="SUMMER 2019"/>
    <s v="BEACHWEAR"/>
    <x v="324"/>
    <s v="DOLARES AMERICANOS / UNITED STATES DOLLAR"/>
    <s v="LAURA BONG"/>
    <s v="TEXAS"/>
    <s v="ESTADOS UNIDOS EEUU"/>
    <n v="2"/>
    <n v="2019"/>
    <s v="SUMMER"/>
    <s v="SUMMER"/>
    <s v="SUMMER 2019"/>
    <s v="2018-2019"/>
    <n v="66"/>
    <x v="6"/>
  </r>
  <r>
    <x v="0"/>
    <n v="2019"/>
    <x v="9"/>
    <s v="AM"/>
    <s v="EEUU"/>
    <x v="0"/>
    <s v="SUMMER 2019"/>
    <s v="BEACHWEAR"/>
    <x v="13"/>
    <s v="DOLARES AMERICANOS / UNITED STATES DOLLAR"/>
    <s v="ANITA M. HOPKINS"/>
    <s v="NEW JERSEY"/>
    <s v="ESTADOS UNIDOS EEUU"/>
    <n v="7"/>
    <n v="2019"/>
    <s v="SUMMER"/>
    <s v="SUMMER"/>
    <s v="SUMMER 2019"/>
    <s v="2018-2019"/>
    <n v="298"/>
    <x v="1"/>
  </r>
  <r>
    <x v="0"/>
    <n v="2019"/>
    <x v="9"/>
    <s v="AM"/>
    <s v="EEUU"/>
    <x v="0"/>
    <s v="SUMMER 2019"/>
    <s v="BEACHWEAR"/>
    <x v="436"/>
    <s v="DOLAR CANADIENSE / CANADIAN DOLLAR"/>
    <s v="STEPHANIE VITALI"/>
    <s v="ONTARIO"/>
    <s v="CANADA"/>
    <n v="4"/>
    <n v="2019"/>
    <s v="SUMMER"/>
    <s v="SUMMER"/>
    <s v="SUMMER 2019"/>
    <s v="2018-2019"/>
    <n v="199.09367803283558"/>
    <x v="4"/>
  </r>
  <r>
    <x v="0"/>
    <n v="2019"/>
    <x v="9"/>
    <s v="AM"/>
    <s v="EEUU"/>
    <x v="0"/>
    <s v="SUMMER 2019"/>
    <s v="BEACHWEAR"/>
    <x v="103"/>
    <s v="DOLARES AMERICANOS / UNITED STATES DOLLAR"/>
    <s v="HOLLY SALES INC."/>
    <s v="TENNESSEE"/>
    <s v="ESTADOS UNIDOS EEUU"/>
    <n v="20"/>
    <n v="2019"/>
    <s v="SUMMER"/>
    <s v="SUMMER"/>
    <s v="SUMMER 2019"/>
    <s v="2018-2019"/>
    <n v="918"/>
    <x v="8"/>
  </r>
  <r>
    <x v="0"/>
    <n v="2019"/>
    <x v="9"/>
    <s v="AM"/>
    <s v="EEUU"/>
    <x v="0"/>
    <s v="SUMMER 2019"/>
    <s v="BEACHWEAR"/>
    <x v="298"/>
    <s v="DOLARES AMERICANOS / UNITED STATES DOLLAR"/>
    <s v="PHYLLIS POSNER"/>
    <s v="ARIZONA"/>
    <s v="ESTADOS UNIDOS EEUU"/>
    <n v="12"/>
    <n v="2019"/>
    <s v="SUMMER"/>
    <s v="SUMMER"/>
    <s v="SUMMER 2019"/>
    <s v="2018-2019"/>
    <n v="498"/>
    <x v="5"/>
  </r>
  <r>
    <x v="0"/>
    <n v="2019"/>
    <x v="9"/>
    <s v="AM"/>
    <s v="EEUU"/>
    <x v="0"/>
    <s v="SUMMER 2019"/>
    <s v="BEACHWEAR"/>
    <x v="214"/>
    <s v="DOLARES AMERICANOS / UNITED STATES DOLLAR"/>
    <s v="BILL MILLER AND COMPANY"/>
    <s v="NORTH CAROLINA"/>
    <s v="ESTADOS UNIDOS EEUU"/>
    <n v="1"/>
    <n v="2019"/>
    <s v="SUMMER"/>
    <s v="SUMMER"/>
    <s v="SUMMER 2019"/>
    <s v="2018-2019"/>
    <n v="51"/>
    <x v="2"/>
  </r>
  <r>
    <x v="0"/>
    <n v="2019"/>
    <x v="9"/>
    <s v="AM"/>
    <s v="EEUU"/>
    <x v="0"/>
    <s v="SUMMER 2019"/>
    <s v="BEACHWEAR"/>
    <x v="170"/>
    <s v="DOLAR CANADIENSE / CANADIAN DOLLAR"/>
    <s v="STEPHANIE VITALI"/>
    <s v="ONTARIO"/>
    <s v="CANADA"/>
    <n v="3"/>
    <n v="2019"/>
    <s v="SUMMER"/>
    <s v="SUMMER"/>
    <s v="SUMMER 2019"/>
    <s v="2018-2019"/>
    <n v="98.061065299754844"/>
    <x v="4"/>
  </r>
  <r>
    <x v="0"/>
    <n v="2019"/>
    <x v="9"/>
    <s v="AM"/>
    <s v="EEUU"/>
    <x v="0"/>
    <s v="SUMMER 2019"/>
    <s v="BEACHWEAR"/>
    <x v="35"/>
    <s v="DOLARES AMERICANOS / UNITED STATES DOLLAR"/>
    <s v="LAURA BONG"/>
    <s v="TEXAS"/>
    <s v="ESTADOS UNIDOS EEUU"/>
    <n v="2"/>
    <n v="2019"/>
    <s v="SUMMER"/>
    <s v="SUMMER"/>
    <s v="SUMMER 2019"/>
    <s v="2018-2019"/>
    <n v="82"/>
    <x v="6"/>
  </r>
  <r>
    <x v="0"/>
    <n v="2019"/>
    <x v="9"/>
    <s v="AM"/>
    <s v="EEUU"/>
    <x v="0"/>
    <s v="SUMMER 2019"/>
    <s v="BEACHWEAR"/>
    <x v="437"/>
    <s v="DOLARES AMERICANOS / UNITED STATES DOLLAR"/>
    <s v="MIE MANNICHE"/>
    <s v="CALIFORNIA"/>
    <s v="ESTADOS UNIDOS EEUU"/>
    <n v="5"/>
    <n v="2019"/>
    <s v="SUMMER"/>
    <s v="SUMMER"/>
    <s v="SUMMER 2019"/>
    <s v="2018-2019"/>
    <n v="217"/>
    <x v="11"/>
  </r>
  <r>
    <x v="0"/>
    <n v="2019"/>
    <x v="9"/>
    <s v="AM"/>
    <s v="EEUU"/>
    <x v="0"/>
    <s v="SUMMER 2019"/>
    <s v="BEACHWEAR"/>
    <x v="438"/>
    <s v="DOLARES AMERICANOS / UNITED STATES DOLLAR"/>
    <s v="HOLLY SALES INC."/>
    <s v="MINNESOTA"/>
    <s v="ESTADOS UNIDOS EEUU"/>
    <n v="3"/>
    <n v="2019"/>
    <s v="SUMMER"/>
    <s v="SUMMER"/>
    <s v="SUMMER 2019"/>
    <s v="2018-2019"/>
    <n v="156"/>
    <x v="8"/>
  </r>
  <r>
    <x v="0"/>
    <n v="2019"/>
    <x v="9"/>
    <s v="AM"/>
    <s v="EEUU"/>
    <x v="0"/>
    <s v="SUMMER 2019"/>
    <s v="BEACHWEAR"/>
    <x v="421"/>
    <s v="DOLARES AMERICANOS / UNITED STATES DOLLAR"/>
    <s v="LAURA BONG"/>
    <s v="MISSOURI"/>
    <s v="ESTADOS UNIDOS EEUU"/>
    <n v="5"/>
    <n v="2019"/>
    <s v="SUMMER"/>
    <s v="SUMMER"/>
    <s v="SUMMER 2019"/>
    <s v="2018-2019"/>
    <n v="197"/>
    <x v="6"/>
  </r>
  <r>
    <x v="0"/>
    <n v="2019"/>
    <x v="9"/>
    <s v="AM"/>
    <s v="EEUU"/>
    <x v="0"/>
    <s v="SUMMER 2019"/>
    <s v="BEACHWEAR"/>
    <x v="42"/>
    <s v="DOLARES AMERICANOS / UNITED STATES DOLLAR"/>
    <s v="HOLLY SALES INC."/>
    <s v="MICHIGAN"/>
    <s v="ESTADOS UNIDOS EEUU"/>
    <n v="3"/>
    <n v="2019"/>
    <s v="SUMMER"/>
    <s v="SUMMER"/>
    <s v="SUMMER 2019"/>
    <s v="2018-2019"/>
    <n v="99"/>
    <x v="8"/>
  </r>
  <r>
    <x v="0"/>
    <n v="2019"/>
    <x v="9"/>
    <s v="AM"/>
    <s v="EEUU"/>
    <x v="0"/>
    <s v="SUMMER 2019"/>
    <s v="BEACHWEAR"/>
    <x v="398"/>
    <s v="DOLARES AMERICANOS / UNITED STATES DOLLAR"/>
    <s v="LAURA BONG"/>
    <s v="NEVADA"/>
    <s v="ESTADOS UNIDOS EEUU"/>
    <n v="8"/>
    <n v="2019"/>
    <s v="SUMMER"/>
    <s v="SUMMER"/>
    <s v="SUMMER 2019"/>
    <s v="2018-2019"/>
    <n v="312"/>
    <x v="6"/>
  </r>
  <r>
    <x v="0"/>
    <n v="2019"/>
    <x v="9"/>
    <s v="AM"/>
    <s v="EEUU"/>
    <x v="0"/>
    <s v="SUMMER 2019"/>
    <s v="BEACHWEAR"/>
    <x v="301"/>
    <s v="DOLARES AMERICANOS / UNITED STATES DOLLAR"/>
    <s v="LAURA BONG"/>
    <s v="LOUISIANA"/>
    <s v="ESTADOS UNIDOS EEUU"/>
    <n v="5"/>
    <n v="2019"/>
    <s v="SUMMER"/>
    <s v="SUMMER"/>
    <s v="SUMMER 2019"/>
    <s v="2018-2019"/>
    <n v="260"/>
    <x v="6"/>
  </r>
  <r>
    <x v="0"/>
    <n v="2019"/>
    <x v="9"/>
    <s v="AM"/>
    <s v="EEUU"/>
    <x v="0"/>
    <s v="SUMMER 2019"/>
    <s v="BEACHWEAR"/>
    <x v="64"/>
    <s v="DOLARES AMERICANOS / UNITED STATES DOLLAR"/>
    <s v="LAURA BONG"/>
    <s v="LOUISIANA"/>
    <s v="ESTADOS UNIDOS EEUU"/>
    <n v="1"/>
    <n v="2019"/>
    <s v="SUMMER"/>
    <s v="SUMMER"/>
    <s v="SUMMER 2019"/>
    <s v="2018-2019"/>
    <n v="41"/>
    <x v="6"/>
  </r>
  <r>
    <x v="0"/>
    <n v="2019"/>
    <x v="9"/>
    <s v="AM"/>
    <s v="EEUU"/>
    <x v="0"/>
    <s v="SUMMER 2019"/>
    <s v="BEACHWEAR"/>
    <x v="97"/>
    <s v="DOLARES AMERICANOS / UNITED STATES DOLLAR"/>
    <s v="JULIUS ORTIZ MALDONADO"/>
    <s v="PUERTO RICO"/>
    <s v="PUERTO RICO"/>
    <n v="4"/>
    <n v="2019"/>
    <s v="SUMMER"/>
    <s v="SUMMER"/>
    <s v="SUMMER 2019"/>
    <s v="2018-2019"/>
    <n v="216"/>
    <x v="15"/>
  </r>
  <r>
    <x v="0"/>
    <n v="2019"/>
    <x v="9"/>
    <s v="AM"/>
    <s v="EEUU"/>
    <x v="0"/>
    <s v="SUMMER 2019"/>
    <s v="BEACHWEAR"/>
    <x v="372"/>
    <s v="DOLARES AMERICANOS / UNITED STATES DOLLAR"/>
    <s v="HOLLY SALES INC."/>
    <s v="ILLINOIS"/>
    <s v="ESTADOS UNIDOS EEUU"/>
    <n v="19"/>
    <n v="2019"/>
    <s v="SUMMER"/>
    <s v="SUMMER"/>
    <s v="SUMMER 2019"/>
    <s v="2018-2019"/>
    <n v="781"/>
    <x v="8"/>
  </r>
  <r>
    <x v="0"/>
    <n v="2019"/>
    <x v="9"/>
    <s v="AM"/>
    <s v="EEUU"/>
    <x v="0"/>
    <s v="SUMMER 2019"/>
    <s v="BEACHWEAR"/>
    <x v="69"/>
    <s v="DOLARES AMERICANOS / UNITED STATES DOLLAR"/>
    <s v="LAURA BONG"/>
    <s v="MISSISSIPPI"/>
    <s v="ESTADOS UNIDOS EEUU"/>
    <n v="7"/>
    <n v="2019"/>
    <s v="SUMMER"/>
    <s v="SUMMER"/>
    <s v="SUMMER 2019"/>
    <s v="2018-2019"/>
    <n v="289"/>
    <x v="6"/>
  </r>
  <r>
    <x v="0"/>
    <n v="2019"/>
    <x v="9"/>
    <s v="AM"/>
    <s v="EEUU"/>
    <x v="0"/>
    <s v="SUMMER 2019"/>
    <s v="BEACHWEAR"/>
    <x v="172"/>
    <s v="DOLARES AMERICANOS / UNITED STATES DOLLAR"/>
    <s v="DENISE ARNETT"/>
    <s v="COLORADO"/>
    <s v="ESTADOS UNIDOS EEUU"/>
    <n v="18"/>
    <n v="2019"/>
    <s v="SUMMER"/>
    <s v="SUMMER"/>
    <s v="SUMMER 2019"/>
    <s v="2018-2019"/>
    <n v="792"/>
    <x v="14"/>
  </r>
  <r>
    <x v="0"/>
    <n v="2019"/>
    <x v="9"/>
    <s v="AM"/>
    <s v="EEUU"/>
    <x v="0"/>
    <s v="SUMMER 2019"/>
    <s v="BEACHWEAR"/>
    <x v="215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576"/>
    <x v="2"/>
  </r>
  <r>
    <x v="0"/>
    <n v="2019"/>
    <x v="9"/>
    <s v="AM"/>
    <s v="EEUU"/>
    <x v="0"/>
    <s v="SUMMER 2019"/>
    <s v="BEACHWEAR"/>
    <x v="400"/>
    <s v="DOLARES AMERICANOS / UNITED STATES DOLLAR"/>
    <s v="LAURA BONG"/>
    <s v="TEXAS"/>
    <s v="ESTADOS UNIDOS EEUU"/>
    <n v="3"/>
    <n v="2019"/>
    <s v="SUMMER"/>
    <s v="SUMMER"/>
    <s v="SUMMER 2019"/>
    <s v="2018-2019"/>
    <n v="123"/>
    <x v="6"/>
  </r>
  <r>
    <x v="0"/>
    <n v="2019"/>
    <x v="9"/>
    <s v="AM"/>
    <s v="EEUU"/>
    <x v="0"/>
    <s v="SUMMER 2019"/>
    <s v="BEACHWEAR"/>
    <x v="401"/>
    <s v="DOLARES AMERICANOS / UNITED STATES DOLLAR"/>
    <s v="PAIGE ALYSE STRAUGHAN"/>
    <s v="NEVADA"/>
    <s v="ESTADOS UNIDOS EEUU"/>
    <n v="24"/>
    <n v="2019"/>
    <s v="SUMMER"/>
    <s v="SUMMER"/>
    <s v="SUMMER 2019"/>
    <s v="2018-2019"/>
    <n v="1098.24"/>
    <x v="0"/>
  </r>
  <r>
    <x v="0"/>
    <n v="2019"/>
    <x v="9"/>
    <s v="AM"/>
    <s v="EEUU"/>
    <x v="0"/>
    <s v="SUMMER 2019"/>
    <s v="BEACHWEAR"/>
    <x v="405"/>
    <s v="DOLARES AMERICANOS / UNITED STATES DOLLAR"/>
    <s v="MIE MANNICHE"/>
    <s v="CALIFORNIA"/>
    <s v="ESTADOS UNIDOS EEUU"/>
    <n v="5"/>
    <n v="2019"/>
    <s v="SUMMER"/>
    <s v="SUMMER"/>
    <s v="SUMMER 2019"/>
    <s v="2018-2019"/>
    <n v="244"/>
    <x v="11"/>
  </r>
  <r>
    <x v="0"/>
    <n v="2019"/>
    <x v="9"/>
    <s v="AM"/>
    <s v="EEUU"/>
    <x v="0"/>
    <s v="SUMMER 2019"/>
    <s v="BEACHWEAR"/>
    <x v="417"/>
    <s v="DOLARES AMERICANOS / UNITED STATES DOLLAR"/>
    <s v="LAURA BONG"/>
    <s v="TEXAS"/>
    <s v="ESTADOS UNIDOS EEUU"/>
    <n v="7"/>
    <n v="2019"/>
    <s v="SUMMER"/>
    <s v="SUMMER"/>
    <s v="SUMMER 2019"/>
    <s v="2018-2019"/>
    <n v="304"/>
    <x v="6"/>
  </r>
  <r>
    <x v="0"/>
    <n v="2019"/>
    <x v="9"/>
    <s v="AM"/>
    <s v="EEUU"/>
    <x v="0"/>
    <s v="SUMMER 2019"/>
    <s v="BEACHWEAR"/>
    <x v="441"/>
    <s v="DOLARES AMERICANOS / UNITED STATES DOLLAR"/>
    <s v="ANITA M. HOPKINS"/>
    <s v="PENNSYLVANIA"/>
    <s v="ESTADOS UNIDOS EEUU"/>
    <n v="100"/>
    <n v="2019"/>
    <s v="SUMMER"/>
    <s v="SUMMER"/>
    <s v="SUMMER 2019"/>
    <s v="2018-2019"/>
    <n v="4604.04"/>
    <x v="1"/>
  </r>
  <r>
    <x v="0"/>
    <n v="2019"/>
    <x v="9"/>
    <s v="AM"/>
    <s v="EEUU"/>
    <x v="0"/>
    <s v="SUMMER 2019"/>
    <s v="BEACHWEAR"/>
    <x v="404"/>
    <s v="DOLAR CANADIENSE / CANADIAN DOLLAR"/>
    <s v="JULIE BERTRAND"/>
    <s v="QUEBEC"/>
    <s v="CANADA"/>
    <n v="7"/>
    <n v="2019"/>
    <s v="SUMMER"/>
    <s v="SUMMER"/>
    <s v="SUMMER 2019"/>
    <s v="2018-2019"/>
    <n v="352.87125770745109"/>
    <x v="7"/>
  </r>
  <r>
    <x v="0"/>
    <n v="2019"/>
    <x v="9"/>
    <s v="AM"/>
    <s v="EEUU"/>
    <x v="0"/>
    <s v="SUMMER 2019"/>
    <s v="BEACHWEAR"/>
    <x v="442"/>
    <s v="DOLARES AMERICANOS / UNITED STATES DOLLAR"/>
    <s v="ANITA M. HOPKINS"/>
    <s v="DELAWARE"/>
    <s v="ESTADOS UNIDOS EEUU"/>
    <n v="12"/>
    <n v="2019"/>
    <s v="SUMMER"/>
    <s v="SUMMER"/>
    <s v="SUMMER 2019"/>
    <s v="2018-2019"/>
    <n v="537"/>
    <x v="1"/>
  </r>
  <r>
    <x v="0"/>
    <n v="2019"/>
    <x v="9"/>
    <s v="AM"/>
    <s v="EEUU"/>
    <x v="0"/>
    <s v="SUMMER 2019"/>
    <s v="BEACHWEAR"/>
    <x v="443"/>
    <s v="DOLARES AMERICANOS / UNITED STATES DOLLAR"/>
    <s v="DENISE ARNETT"/>
    <s v="UTAH"/>
    <s v="ESTADOS UNIDOS EEUU"/>
    <n v="3"/>
    <n v="2019"/>
    <s v="SUMMER"/>
    <s v="SUMMER"/>
    <s v="SUMMER 2019"/>
    <s v="2018-2019"/>
    <n v="129"/>
    <x v="14"/>
  </r>
  <r>
    <x v="0"/>
    <n v="2019"/>
    <x v="9"/>
    <s v="AM"/>
    <s v="EEUU"/>
    <x v="0"/>
    <s v="SMU SPRING 19"/>
    <s v="ACCESSORIES"/>
    <x v="265"/>
    <s v="DOLARES AMERICANOS / UNITED STATES DOLLAR"/>
    <s v="ANITA M. HOPKINS"/>
    <s v="OHIO"/>
    <s v="ESTADOS UNIDOS EEUU"/>
    <n v="27"/>
    <n v="0"/>
    <s v="COLECCIONES PASADAS"/>
    <s v="COLECCIONES PASADAS"/>
    <s v="COLECCIONES PASADAS"/>
    <s v="2018-2019"/>
    <n v="270"/>
    <x v="1"/>
  </r>
  <r>
    <x v="0"/>
    <n v="2019"/>
    <x v="9"/>
    <s v="AM"/>
    <s v="EEUU"/>
    <x v="0"/>
    <s v="HIGH SUMMER 2019"/>
    <s v="SWIMWEAR"/>
    <x v="233"/>
    <s v="DOLARES AMERICANOS / UNITED STATES DOLLAR"/>
    <s v="HOLLY SALES INC."/>
    <s v="MINNESOTA"/>
    <s v="ESTADOS UNIDOS EEUU"/>
    <n v="8"/>
    <n v="2019"/>
    <s v="HIGH SUMMER"/>
    <s v="HIGH SUMMER"/>
    <s v="HIGH SUMMER 2019"/>
    <s v="2018-2019"/>
    <n v="248"/>
    <x v="8"/>
  </r>
  <r>
    <x v="0"/>
    <n v="2019"/>
    <x v="9"/>
    <s v="AM"/>
    <s v="EEUU"/>
    <x v="0"/>
    <s v="HIGH SUMMER 2019"/>
    <s v="SWIMWEAR"/>
    <x v="284"/>
    <s v="DOLARES AMERICANOS / UNITED STATES DOLLAR"/>
    <s v="HOLLY SALES INC."/>
    <s v="MINNESOTA"/>
    <s v="ESTADOS UNIDOS EEUU"/>
    <n v="9"/>
    <n v="2019"/>
    <s v="HIGH SUMMER"/>
    <s v="HIGH SUMMER"/>
    <s v="HIGH SUMMER 2019"/>
    <s v="2018-2019"/>
    <n v="393"/>
    <x v="8"/>
  </r>
  <r>
    <x v="0"/>
    <n v="2019"/>
    <x v="9"/>
    <s v="AM"/>
    <s v="EEUU"/>
    <x v="0"/>
    <s v="HIGH SUMMER 2019"/>
    <s v="SWIMWEAR"/>
    <x v="148"/>
    <s v="DOLARES AMERICANOS / UNITED STATES DOLLAR"/>
    <s v="ANITA M. HOPKINS"/>
    <s v="NEW JERSEY"/>
    <s v="ESTADOS UNIDOS EEUU"/>
    <n v="35"/>
    <n v="2019"/>
    <s v="HIGH SUMMER"/>
    <s v="HIGH SUMMER"/>
    <s v="HIGH SUMMER 2019"/>
    <s v="2018-2019"/>
    <n v="1042"/>
    <x v="1"/>
  </r>
  <r>
    <x v="0"/>
    <n v="2019"/>
    <x v="9"/>
    <s v="AM"/>
    <s v="EEUU"/>
    <x v="0"/>
    <s v="HIGH SUMMER 2019"/>
    <s v="SWIMWEAR"/>
    <x v="258"/>
    <s v="DOLARES AMERICANOS / UNITED STATES DOLLAR"/>
    <s v="LAURA BONG"/>
    <s v="TEXAS"/>
    <s v="ESTADOS UNIDOS EEUU"/>
    <n v="25"/>
    <n v="2019"/>
    <s v="HIGH SUMMER"/>
    <s v="HIGH SUMMER"/>
    <s v="HIGH SUMMER 2019"/>
    <s v="2018-2019"/>
    <n v="900"/>
    <x v="6"/>
  </r>
  <r>
    <x v="0"/>
    <n v="2019"/>
    <x v="9"/>
    <s v="AM"/>
    <s v="EEUU"/>
    <x v="0"/>
    <s v="HIGH SUMMER 2019"/>
    <s v="SWIMWEAR"/>
    <x v="422"/>
    <s v="DOLARES AMERICANOS / UNITED STATES DOLLAR"/>
    <s v="ANITA M. HOPKINS"/>
    <s v="MASSACHUSETTS"/>
    <s v="ESTADOS UNIDOS EEUU"/>
    <n v="10"/>
    <n v="2019"/>
    <s v="HIGH SUMMER"/>
    <s v="HIGH SUMMER"/>
    <s v="HIGH SUMMER 2019"/>
    <s v="2018-2019"/>
    <n v="315"/>
    <x v="1"/>
  </r>
  <r>
    <x v="0"/>
    <n v="2019"/>
    <x v="9"/>
    <s v="AM"/>
    <s v="EEUU"/>
    <x v="0"/>
    <s v="HIGH SUMMER 2019"/>
    <s v="SWIMWEAR"/>
    <x v="441"/>
    <s v="DOLARES AMERICANOS / UNITED STATES DOLLAR"/>
    <s v="ANITA M. HOPKINS"/>
    <s v="PENNSYLVANIA"/>
    <s v="ESTADOS UNIDOS EEUU"/>
    <n v="665"/>
    <n v="2019"/>
    <s v="HIGH SUMMER"/>
    <s v="HIGH SUMMER"/>
    <s v="HIGH SUMMER 2019"/>
    <s v="2018-2019"/>
    <n v="26317.699999999997"/>
    <x v="1"/>
  </r>
  <r>
    <x v="0"/>
    <n v="2019"/>
    <x v="9"/>
    <s v="AM"/>
    <s v="EEUU"/>
    <x v="0"/>
    <s v="HIGH SUMMER 2019"/>
    <s v="ACCESSORIES"/>
    <x v="233"/>
    <s v="DOLARES AMERICANOS / UNITED STATES DOLLAR"/>
    <s v="HOLLY SALES INC."/>
    <s v="MINNESOTA"/>
    <s v="ESTADOS UNIDOS EEUU"/>
    <n v="6"/>
    <n v="2019"/>
    <s v="HIGH SUMMER"/>
    <s v="HIGH SUMMER"/>
    <s v="HIGH SUMMER 2019"/>
    <s v="2018-2019"/>
    <n v="132"/>
    <x v="8"/>
  </r>
  <r>
    <x v="0"/>
    <n v="2019"/>
    <x v="9"/>
    <s v="AM"/>
    <s v="EEUU"/>
    <x v="0"/>
    <s v="HIGH SUMMER 2019"/>
    <s v="BEACHWEAR"/>
    <x v="233"/>
    <s v="DOLARES AMERICANOS / UNITED STATES DOLLAR"/>
    <s v="HOLLY SALES INC."/>
    <s v="MINNESOTA"/>
    <s v="ESTADOS UNIDOS EEUU"/>
    <n v="7"/>
    <n v="2019"/>
    <s v="HIGH SUMMER"/>
    <s v="HIGH SUMMER"/>
    <s v="HIGH SUMMER 2019"/>
    <s v="2018-2019"/>
    <n v="311"/>
    <x v="8"/>
  </r>
  <r>
    <x v="0"/>
    <n v="2019"/>
    <x v="9"/>
    <s v="AM"/>
    <s v="EEUU"/>
    <x v="0"/>
    <s v="HIGH SUMMER 2019"/>
    <s v="BEACHWEAR"/>
    <x v="284"/>
    <s v="DOLARES AMERICANOS / UNITED STATES DOLLAR"/>
    <s v="HOLLY SALES INC."/>
    <s v="MINNESOTA"/>
    <s v="ESTADOS UNIDOS EEUU"/>
    <n v="7"/>
    <n v="2019"/>
    <s v="HIGH SUMMER"/>
    <s v="HIGH SUMMER"/>
    <s v="HIGH SUMMER 2019"/>
    <s v="2018-2019"/>
    <n v="273"/>
    <x v="8"/>
  </r>
  <r>
    <x v="0"/>
    <n v="2019"/>
    <x v="9"/>
    <s v="AM"/>
    <s v="EEUU"/>
    <x v="0"/>
    <s v="HIGH SUMMER 2019"/>
    <s v="BEACHWEAR"/>
    <x v="258"/>
    <s v="DOLARES AMERICANOS / UNITED STATES DOLLAR"/>
    <s v="LAURA BONG"/>
    <s v="TEXAS"/>
    <s v="ESTADOS UNIDOS EEUU"/>
    <n v="22"/>
    <n v="2019"/>
    <s v="HIGH SUMMER"/>
    <s v="HIGH SUMMER"/>
    <s v="HIGH SUMMER 2019"/>
    <s v="2018-2019"/>
    <n v="1014"/>
    <x v="6"/>
  </r>
  <r>
    <x v="0"/>
    <n v="2019"/>
    <x v="9"/>
    <s v="MAS"/>
    <s v="EEUU"/>
    <x v="0"/>
    <s v="HIGH SUMMER 2017"/>
    <s v="SWIMWEAR"/>
    <x v="183"/>
    <s v="DOLARES AMERICANOS / UNITED STATES DOLLAR"/>
    <s v="KELLY MICHELLE ELLINGSON"/>
    <s v="NEW JERSEY"/>
    <s v="ESTADOS UNIDOS EEUU"/>
    <n v="3"/>
    <n v="2017"/>
    <s v="HIGH SUMMER"/>
    <s v="COLECCIONES PASADAS"/>
    <s v="COLECCIONES PASADAS"/>
    <s v="2018-2019"/>
    <n v="48"/>
    <x v="9"/>
  </r>
  <r>
    <x v="0"/>
    <n v="2019"/>
    <x v="9"/>
    <s v="MAS"/>
    <s v="EEUU"/>
    <x v="0"/>
    <s v="SPRING 2018"/>
    <s v="SWIMWEAR"/>
    <x v="183"/>
    <s v="DOLARES AMERICANOS / UNITED STATES DOLLAR"/>
    <s v="KELLY MICHELLE ELLINGSON"/>
    <s v="NEW JERSEY"/>
    <s v="ESTADOS UNIDOS EEUU"/>
    <n v="1581"/>
    <n v="2018"/>
    <s v="SPRING"/>
    <s v="COLECCIONES PASADAS"/>
    <s v="COLECCIONES PASADAS"/>
    <s v="2018-2019"/>
    <n v="23445.5"/>
    <x v="9"/>
  </r>
  <r>
    <x v="0"/>
    <n v="2019"/>
    <x v="9"/>
    <s v="MAS"/>
    <s v="EEUU"/>
    <x v="0"/>
    <s v="SPRING 2018"/>
    <s v="SWIMWEAR"/>
    <x v="2"/>
    <s v="DOLARES AMERICANOS / UNITED STATES DOLLAR"/>
    <s v="BILL MILLER AND COMPANY"/>
    <s v="FLORIDA"/>
    <s v="ESTADOS UNIDOS EEUU"/>
    <n v="7"/>
    <n v="2018"/>
    <s v="SPRING"/>
    <s v="COLECCIONES PASADAS"/>
    <s v="COLECCIONES PASADAS"/>
    <s v="2018-2019"/>
    <n v="144.9"/>
    <x v="2"/>
  </r>
  <r>
    <x v="0"/>
    <n v="2019"/>
    <x v="9"/>
    <s v="MAS"/>
    <s v="EEUU"/>
    <x v="0"/>
    <s v="SPRING 2018"/>
    <s v="KIDS"/>
    <x v="2"/>
    <s v="DOLARES AMERICANOS / UNITED STATES DOLLAR"/>
    <s v="BILL MILLER AND COMPANY"/>
    <s v="FLORIDA"/>
    <s v="ESTADOS UNIDOS EEUU"/>
    <n v="2"/>
    <n v="2018"/>
    <s v="SPRING"/>
    <s v="COLECCIONES PASADAS"/>
    <s v="COLECCIONES PASADAS"/>
    <s v="2018-2019"/>
    <n v="42.35"/>
    <x v="2"/>
  </r>
  <r>
    <x v="0"/>
    <n v="2019"/>
    <x v="9"/>
    <s v="MAS"/>
    <s v="EEUU"/>
    <x v="0"/>
    <s v="SPRING 2018"/>
    <s v="BEACHWEAR"/>
    <x v="183"/>
    <s v="DOLARES AMERICANOS / UNITED STATES DOLLAR"/>
    <s v="KELLY MICHELLE ELLINGSON"/>
    <s v="NEW JERSEY"/>
    <s v="ESTADOS UNIDOS EEUU"/>
    <n v="365"/>
    <n v="2018"/>
    <s v="SPRING"/>
    <s v="COLECCIONES PASADAS"/>
    <s v="COLECCIONES PASADAS"/>
    <s v="2018-2019"/>
    <n v="7455.5"/>
    <x v="9"/>
  </r>
  <r>
    <x v="0"/>
    <n v="2019"/>
    <x v="9"/>
    <s v="MAS"/>
    <s v="EEUU"/>
    <x v="0"/>
    <s v="SUMMER 2018"/>
    <s v="SWIMWEAR"/>
    <x v="183"/>
    <s v="DOLARES AMERICANOS / UNITED STATES DOLLAR"/>
    <s v="KELLY MICHELLE ELLINGSON"/>
    <s v="NEW JERSEY"/>
    <s v="ESTADOS UNIDOS EEUU"/>
    <n v="70"/>
    <n v="2018"/>
    <s v="SUMMER"/>
    <s v="COLECCIONES PASADAS"/>
    <s v="COLECCIONES PASADAS"/>
    <s v="2018-2019"/>
    <n v="1138"/>
    <x v="9"/>
  </r>
  <r>
    <x v="0"/>
    <n v="2019"/>
    <x v="9"/>
    <s v="MAS"/>
    <s v="EEUU"/>
    <x v="0"/>
    <s v="SUMMER 2018"/>
    <s v="BEACHWEAR"/>
    <x v="183"/>
    <s v="DOLARES AMERICANOS / UNITED STATES DOLLAR"/>
    <s v="KELLY MICHELLE ELLINGSON"/>
    <s v="NEW JERSEY"/>
    <s v="ESTADOS UNIDOS EEUU"/>
    <n v="5"/>
    <n v="2018"/>
    <s v="SUMMER"/>
    <s v="COLECCIONES PASADAS"/>
    <s v="COLECCIONES PASADAS"/>
    <s v="2018-2019"/>
    <n v="82.5"/>
    <x v="9"/>
  </r>
  <r>
    <x v="0"/>
    <n v="2019"/>
    <x v="9"/>
    <s v="MAS"/>
    <s v="EEUU"/>
    <x v="0"/>
    <s v="RECOMBINACIONES 2017"/>
    <s v="SWIMWEAR"/>
    <x v="183"/>
    <s v="DOLARES AMERICANOS / UNITED STATES DOLLAR"/>
    <s v="KELLY MICHELLE ELLINGSON"/>
    <s v="NEW JERSEY"/>
    <s v="ESTADOS UNIDOS EEUU"/>
    <n v="1403"/>
    <n v="2017"/>
    <s v="RECOMBINACIONES"/>
    <s v="COLECCIONES PASADAS"/>
    <s v="COLECCIONES PASADAS"/>
    <s v="2018-2019"/>
    <n v="20991"/>
    <x v="9"/>
  </r>
  <r>
    <x v="0"/>
    <n v="2019"/>
    <x v="9"/>
    <s v="MAS"/>
    <s v="EEUU"/>
    <x v="0"/>
    <s v="RECOMBINACIONES 2017"/>
    <s v="SWIMWEAR"/>
    <x v="2"/>
    <s v="DOLARES AMERICANOS / UNITED STATES DOLLAR"/>
    <s v="BILL MILLER AND COMPANY"/>
    <s v="FLORIDA"/>
    <s v="ESTADOS UNIDOS EEUU"/>
    <n v="4"/>
    <n v="2017"/>
    <s v="RECOMBINACIONES"/>
    <s v="COLECCIONES PASADAS"/>
    <s v="COLECCIONES PASADAS"/>
    <s v="2018-2019"/>
    <n v="120.11999999999999"/>
    <x v="2"/>
  </r>
  <r>
    <x v="0"/>
    <n v="2019"/>
    <x v="9"/>
    <s v="MAS"/>
    <s v="EEUU"/>
    <x v="0"/>
    <s v="RECOMBINACIONES 2017"/>
    <s v="BEACHWEAR"/>
    <x v="183"/>
    <s v="DOLARES AMERICANOS / UNITED STATES DOLLAR"/>
    <s v="KELLY MICHELLE ELLINGSON"/>
    <s v="NEW JERSEY"/>
    <s v="ESTADOS UNIDOS EEUU"/>
    <n v="187"/>
    <n v="2017"/>
    <s v="RECOMBINACIONES"/>
    <s v="COLECCIONES PASADAS"/>
    <s v="COLECCIONES PASADAS"/>
    <s v="2018-2019"/>
    <n v="3859.5"/>
    <x v="9"/>
  </r>
  <r>
    <x v="0"/>
    <n v="2019"/>
    <x v="9"/>
    <s v="MAS"/>
    <s v="EEUU"/>
    <x v="0"/>
    <s v="RECOMBINACIONES 2018"/>
    <s v="SWIMWEAR"/>
    <x v="183"/>
    <s v="DOLARES AMERICANOS / UNITED STATES DOLLAR"/>
    <s v="KELLY MICHELLE ELLINGSON"/>
    <s v="NEW JERSEY"/>
    <s v="ESTADOS UNIDOS EEUU"/>
    <n v="297"/>
    <n v="2018"/>
    <s v="RECOMBINACIONES"/>
    <s v="COLECCIONES PASADAS"/>
    <s v="COLECCIONES PASADAS"/>
    <s v="2018-2019"/>
    <n v="4396.5"/>
    <x v="9"/>
  </r>
  <r>
    <x v="0"/>
    <n v="2019"/>
    <x v="9"/>
    <s v="MAS"/>
    <s v="EEUU"/>
    <x v="0"/>
    <s v="RECOMBINACIONES 2018"/>
    <s v="BEACHWEAR"/>
    <x v="183"/>
    <s v="DOLARES AMERICANOS / UNITED STATES DOLLAR"/>
    <s v="KELLY MICHELLE ELLINGSON"/>
    <s v="NEW JERSEY"/>
    <s v="ESTADOS UNIDOS EEUU"/>
    <n v="267"/>
    <n v="2018"/>
    <s v="RECOMBINACIONES"/>
    <s v="COLECCIONES PASADAS"/>
    <s v="COLECCIONES PASADAS"/>
    <s v="2018-2019"/>
    <n v="6250.5"/>
    <x v="9"/>
  </r>
  <r>
    <x v="0"/>
    <n v="2019"/>
    <x v="9"/>
    <s v="MAS"/>
    <s v="EEUU"/>
    <x v="0"/>
    <s v="SPRING 2019"/>
    <s v="SWIMWEAR"/>
    <x v="183"/>
    <s v="DOLARES AMERICANOS / UNITED STATES DOLLAR"/>
    <s v="KELLY MICHELLE ELLINGSON"/>
    <s v="NEW JERSEY"/>
    <s v="ESTADOS UNIDOS EEUU"/>
    <n v="21"/>
    <n v="2019"/>
    <s v="SPRING"/>
    <s v="SPRING"/>
    <s v="SPRING 2019"/>
    <s v="2018-2019"/>
    <n v="465.5"/>
    <x v="9"/>
  </r>
  <r>
    <x v="0"/>
    <n v="2019"/>
    <x v="9"/>
    <s v="MAS"/>
    <s v="EEUU"/>
    <x v="0"/>
    <s v="SPRING 2019"/>
    <s v="ACTIVE"/>
    <x v="232"/>
    <s v="DOLARES AMERICANOS / UNITED STATES DOLLAR"/>
    <s v="HOLLY SALES INC."/>
    <s v="MINNESOTA"/>
    <s v="ESTADOS UNIDOS EEUU"/>
    <n v="6"/>
    <n v="2019"/>
    <s v="SPRING"/>
    <s v="SPRING"/>
    <s v="SPRING 2019"/>
    <s v="2018-2019"/>
    <n v="192"/>
    <x v="8"/>
  </r>
  <r>
    <x v="0"/>
    <n v="2019"/>
    <x v="9"/>
    <s v="MAS"/>
    <s v="EEUU"/>
    <x v="0"/>
    <s v="SPRING 2019"/>
    <s v="KIDS"/>
    <x v="2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31"/>
    <x v="2"/>
  </r>
  <r>
    <x v="0"/>
    <n v="2019"/>
    <x v="10"/>
    <s v="AM"/>
    <s v="EEUU"/>
    <x v="0"/>
    <s v="HIGH SUMMER 2017"/>
    <s v="SWIMWEAR"/>
    <x v="0"/>
    <s v="DOLARES AMERICANOS / UNITED STATES DOLLAR"/>
    <s v="PAIGE ALYSE STRAUGHAN"/>
    <s v="WASHINGTON"/>
    <s v="ESTADOS UNIDOS EEUU"/>
    <n v="6"/>
    <n v="2017"/>
    <s v="HIGH SUMMER"/>
    <s v="COLECCIONES PASADAS"/>
    <s v="COLECCIONES PASADAS"/>
    <s v="2018-2019"/>
    <n v="152.19"/>
    <x v="0"/>
  </r>
  <r>
    <x v="0"/>
    <n v="2019"/>
    <x v="10"/>
    <s v="AM"/>
    <s v="EEUU"/>
    <x v="0"/>
    <s v="SPRING 2017"/>
    <s v="SWIMWEAR"/>
    <x v="0"/>
    <s v="DOLARES AMERICANOS / UNITED STATES DOLLAR"/>
    <s v="PAIGE ALYSE STRAUGHAN"/>
    <s v="WASHINGTON"/>
    <s v="ESTADOS UNIDOS EEUU"/>
    <n v="7"/>
    <n v="2017"/>
    <s v="SPRING"/>
    <s v="COLECCIONES PASADAS"/>
    <s v="COLECCIONES PASADAS"/>
    <s v="2018-2019"/>
    <n v="187.79000000000002"/>
    <x v="0"/>
  </r>
  <r>
    <x v="0"/>
    <n v="2019"/>
    <x v="10"/>
    <s v="AM"/>
    <s v="EEUU"/>
    <x v="0"/>
    <s v="SPRING 2017"/>
    <s v="SWIMWEAR"/>
    <x v="2"/>
    <s v="DOLARES AMERICANOS / UNITED STATES DOLLAR"/>
    <s v="BILL MILLER AND COMPANY"/>
    <s v="FLORIDA"/>
    <s v="ESTADOS UNIDOS EEUU"/>
    <n v="1"/>
    <n v="2017"/>
    <s v="SPRING"/>
    <s v="COLECCIONES PASADAS"/>
    <s v="COLECCIONES PASADAS"/>
    <s v="2018-2019"/>
    <n v="21"/>
    <x v="2"/>
  </r>
  <r>
    <x v="0"/>
    <n v="2019"/>
    <x v="10"/>
    <s v="AM"/>
    <s v="EEUU"/>
    <x v="0"/>
    <s v="SPRING 2017"/>
    <s v="ACTIVE"/>
    <x v="0"/>
    <s v="DOLARES AMERICANOS / UNITED STATES DOLLAR"/>
    <s v="PAIGE ALYSE STRAUGHAN"/>
    <s v="WASHINGTON"/>
    <s v="ESTADOS UNIDOS EEUU"/>
    <n v="1"/>
    <n v="2017"/>
    <s v="SPRING"/>
    <s v="COLECCIONES PASADAS"/>
    <s v="COLECCIONES PASADAS"/>
    <s v="2018-2019"/>
    <n v="28.48"/>
    <x v="0"/>
  </r>
  <r>
    <x v="0"/>
    <n v="2019"/>
    <x v="10"/>
    <s v="AM"/>
    <s v="EEUU"/>
    <x v="0"/>
    <s v="SPRING 2018"/>
    <s v="SWIMWEAR"/>
    <x v="0"/>
    <s v="DOLARES AMERICANOS / UNITED STATES DOLLAR"/>
    <s v="PAIGE ALYSE STRAUGHAN"/>
    <s v="WASHINGTON"/>
    <s v="ESTADOS UNIDOS EEUU"/>
    <n v="63"/>
    <n v="2018"/>
    <s v="SPRING"/>
    <s v="COLECCIONES PASADAS"/>
    <s v="COLECCIONES PASADAS"/>
    <s v="2018-2019"/>
    <n v="1666.9699999999991"/>
    <x v="0"/>
  </r>
  <r>
    <x v="0"/>
    <n v="2019"/>
    <x v="10"/>
    <s v="AM"/>
    <s v="EEUU"/>
    <x v="0"/>
    <s v="SPRING 2018"/>
    <s v="SWIMWEAR"/>
    <x v="2"/>
    <s v="DOLARES AMERICANOS / UNITED STATES DOLLAR"/>
    <s v="BILL MILLER AND COMPANY"/>
    <s v="FLORIDA"/>
    <s v="ESTADOS UNIDOS EEUU"/>
    <n v="7"/>
    <n v="2018"/>
    <s v="SPRING"/>
    <s v="COLECCIONES PASADAS"/>
    <s v="COLECCIONES PASADAS"/>
    <s v="2018-2019"/>
    <n v="144.4"/>
    <x v="2"/>
  </r>
  <r>
    <x v="0"/>
    <n v="2019"/>
    <x v="10"/>
    <s v="AM"/>
    <s v="EEUU"/>
    <x v="0"/>
    <s v="SPRING 2018"/>
    <s v="ACTIVE"/>
    <x v="0"/>
    <s v="DOLARES AMERICANOS / UNITED STATES DOLLAR"/>
    <s v="PAIGE ALYSE STRAUGHAN"/>
    <s v="WASHINGTON"/>
    <s v="ESTADOS UNIDOS EEUU"/>
    <n v="2"/>
    <n v="2018"/>
    <s v="SPRING"/>
    <s v="COLECCIONES PASADAS"/>
    <s v="COLECCIONES PASADAS"/>
    <s v="2018-2019"/>
    <n v="55.18"/>
    <x v="0"/>
  </r>
  <r>
    <x v="0"/>
    <n v="2019"/>
    <x v="10"/>
    <s v="AM"/>
    <s v="EEUU"/>
    <x v="0"/>
    <s v="SPRING 2018"/>
    <s v="KIDS"/>
    <x v="0"/>
    <s v="DOLARES AMERICANOS / UNITED STATES DOLLAR"/>
    <s v="PAIGE ALYSE STRAUGHAN"/>
    <s v="WASHINGTON"/>
    <s v="ESTADOS UNIDOS EEUU"/>
    <n v="16"/>
    <n v="2018"/>
    <s v="SPRING"/>
    <s v="COLECCIONES PASADAS"/>
    <s v="COLECCIONES PASADAS"/>
    <s v="2018-2019"/>
    <n v="456.56000000000006"/>
    <x v="0"/>
  </r>
  <r>
    <x v="0"/>
    <n v="2019"/>
    <x v="10"/>
    <s v="AM"/>
    <s v="EEUU"/>
    <x v="0"/>
    <s v="SPRING 2018"/>
    <s v="BEACHWEAR"/>
    <x v="0"/>
    <s v="DOLARES AMERICANOS / UNITED STATES DOLLAR"/>
    <s v="PAIGE ALYSE STRAUGHAN"/>
    <s v="WASHINGTON"/>
    <s v="ESTADOS UNIDOS EEUU"/>
    <n v="9"/>
    <n v="2018"/>
    <s v="SPRING"/>
    <s v="COLECCIONES PASADAS"/>
    <s v="COLECCIONES PASADAS"/>
    <s v="2018-2019"/>
    <n v="276.79000000000002"/>
    <x v="0"/>
  </r>
  <r>
    <x v="0"/>
    <n v="2019"/>
    <x v="10"/>
    <s v="AM"/>
    <s v="EEUU"/>
    <x v="0"/>
    <s v="SPRING 2018"/>
    <s v="BEACHWEAR"/>
    <x v="2"/>
    <s v="DOLARES AMERICANOS / UNITED STATES DOLLAR"/>
    <s v="BILL MILLER AND COMPANY"/>
    <s v="FLORIDA"/>
    <s v="ESTADOS UNIDOS EEUU"/>
    <n v="1"/>
    <n v="2018"/>
    <s v="SPRING"/>
    <s v="COLECCIONES PASADAS"/>
    <s v="COLECCIONES PASADAS"/>
    <s v="2018-2019"/>
    <n v="32.9"/>
    <x v="2"/>
  </r>
  <r>
    <x v="0"/>
    <n v="2019"/>
    <x v="10"/>
    <s v="AM"/>
    <s v="EEUU"/>
    <x v="0"/>
    <s v="SUMMER 2017"/>
    <s v="SWIMWEAR"/>
    <x v="0"/>
    <s v="DOLARES AMERICANOS / UNITED STATES DOLLAR"/>
    <s v="PAIGE ALYSE STRAUGHAN"/>
    <s v="WASHINGTON"/>
    <s v="ESTADOS UNIDOS EEUU"/>
    <n v="6"/>
    <n v="2017"/>
    <s v="SUMMER"/>
    <s v="COLECCIONES PASADAS"/>
    <s v="COLECCIONES PASADAS"/>
    <s v="2018-2019"/>
    <n v="152.19"/>
    <x v="0"/>
  </r>
  <r>
    <x v="0"/>
    <n v="2019"/>
    <x v="10"/>
    <s v="AM"/>
    <s v="EEUU"/>
    <x v="0"/>
    <s v="SUMMER 2017"/>
    <s v="ACTIVE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8-2019"/>
    <n v="30.26"/>
    <x v="0"/>
  </r>
  <r>
    <x v="0"/>
    <n v="2019"/>
    <x v="10"/>
    <s v="AM"/>
    <s v="EEUU"/>
    <x v="0"/>
    <s v="SUMMER 2017"/>
    <s v="BEACHWEAR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8-2019"/>
    <n v="26.7"/>
    <x v="0"/>
  </r>
  <r>
    <x v="0"/>
    <n v="2019"/>
    <x v="10"/>
    <s v="AM"/>
    <s v="EEUU"/>
    <x v="0"/>
    <s v="SUMMER 2018"/>
    <s v="SWIMWEAR"/>
    <x v="0"/>
    <s v="DOLARES AMERICANOS / UNITED STATES DOLLAR"/>
    <s v="PAIGE ALYSE STRAUGHAN"/>
    <s v="WASHINGTON"/>
    <s v="ESTADOS UNIDOS EEUU"/>
    <n v="47"/>
    <n v="2018"/>
    <s v="SUMMER"/>
    <s v="COLECCIONES PASADAS"/>
    <s v="COLECCIONES PASADAS"/>
    <s v="2018-2019"/>
    <n v="1749.7399999999998"/>
    <x v="0"/>
  </r>
  <r>
    <x v="0"/>
    <n v="2019"/>
    <x v="10"/>
    <s v="AM"/>
    <s v="EEUU"/>
    <x v="0"/>
    <s v="SUMMER 2018"/>
    <s v="SWIMWEAR"/>
    <x v="2"/>
    <s v="DOLARES AMERICANOS / UNITED STATES DOLLAR"/>
    <s v="BILL MILLER AND COMPANY"/>
    <s v="FLORIDA"/>
    <s v="ESTADOS UNIDOS EEUU"/>
    <n v="3"/>
    <n v="2018"/>
    <s v="SUMMER"/>
    <s v="COLECCIONES PASADAS"/>
    <s v="COLECCIONES PASADAS"/>
    <s v="2018-2019"/>
    <n v="70.2"/>
    <x v="2"/>
  </r>
  <r>
    <x v="0"/>
    <n v="2019"/>
    <x v="10"/>
    <s v="AM"/>
    <s v="EEUU"/>
    <x v="0"/>
    <s v="SUMMER 2018"/>
    <s v="ACTIVE"/>
    <x v="445"/>
    <s v="DOLARES AMERICANOS / UNITED STATES DOLLAR"/>
    <s v="CATALINA RESTREPO GOMEZ"/>
    <s v="FLORIDA"/>
    <s v="ESTADOS UNIDOS EEUU"/>
    <n v="10"/>
    <n v="2018"/>
    <s v="SUMMER"/>
    <s v="COLECCIONES PASADAS"/>
    <s v="COLECCIONES PASADAS"/>
    <s v="2018-2019"/>
    <n v="292.39999999999998"/>
    <x v="18"/>
  </r>
  <r>
    <x v="0"/>
    <n v="2019"/>
    <x v="10"/>
    <s v="AM"/>
    <s v="EEUU"/>
    <x v="0"/>
    <s v="SUMMER 2018"/>
    <s v="KIDS"/>
    <x v="0"/>
    <s v="DOLARES AMERICANOS / UNITED STATES DOLLAR"/>
    <s v="PAIGE ALYSE STRAUGHAN"/>
    <s v="WASHINGTON"/>
    <s v="ESTADOS UNIDOS EEUU"/>
    <n v="34"/>
    <n v="2018"/>
    <s v="SUMMER"/>
    <s v="COLECCIONES PASADAS"/>
    <s v="COLECCIONES PASADAS"/>
    <s v="2018-2019"/>
    <n v="935.33000000000015"/>
    <x v="0"/>
  </r>
  <r>
    <x v="0"/>
    <n v="2019"/>
    <x v="10"/>
    <s v="AM"/>
    <s v="EEUU"/>
    <x v="0"/>
    <s v="SUMMER 2018"/>
    <s v="BEACHWEAR"/>
    <x v="0"/>
    <s v="DOLARES AMERICANOS / UNITED STATES DOLLAR"/>
    <s v="PAIGE ALYSE STRAUGHAN"/>
    <s v="WASHINGTON"/>
    <s v="ESTADOS UNIDOS EEUU"/>
    <n v="1"/>
    <n v="2018"/>
    <s v="SUMMER"/>
    <s v="COLECCIONES PASADAS"/>
    <s v="COLECCIONES PASADAS"/>
    <s v="2018-2019"/>
    <n v="49.84"/>
    <x v="0"/>
  </r>
  <r>
    <x v="0"/>
    <n v="2019"/>
    <x v="10"/>
    <s v="AM"/>
    <s v="EEUU"/>
    <x v="0"/>
    <s v="FALL 2018"/>
    <s v="ACTIVE"/>
    <x v="0"/>
    <s v="DOLARES AMERICANOS / UNITED STATES DOLLAR"/>
    <s v="PAIGE ALYSE STRAUGHAN"/>
    <s v="WASHINGTON"/>
    <s v="ESTADOS UNIDOS EEUU"/>
    <n v="2"/>
    <n v="2018"/>
    <s v="FALL"/>
    <s v="COLECCIONES PASADAS"/>
    <s v="COLECCIONES PASADAS"/>
    <s v="2018-2019"/>
    <n v="64.08"/>
    <x v="0"/>
  </r>
  <r>
    <x v="0"/>
    <n v="2019"/>
    <x v="10"/>
    <s v="AM"/>
    <s v="EEUU"/>
    <x v="0"/>
    <s v="FALL 2018"/>
    <s v="ACTIVE"/>
    <x v="140"/>
    <s v="DOLARES AMERICANOS / UNITED STATES DOLLAR"/>
    <s v="KELLY MICHELLE ELLINGSON"/>
    <s v="MINNESOTA"/>
    <s v="ESTADOS UNIDOS EEUU"/>
    <n v="7"/>
    <n v="2018"/>
    <s v="FALL"/>
    <s v="COLECCIONES PASADAS"/>
    <s v="COLECCIONES PASADAS"/>
    <s v="2018-2019"/>
    <n v="151.9"/>
    <x v="9"/>
  </r>
  <r>
    <x v="0"/>
    <n v="2019"/>
    <x v="10"/>
    <s v="AM"/>
    <s v="EEUU"/>
    <x v="0"/>
    <s v="FALL 2018"/>
    <s v="ACTIVE"/>
    <x v="20"/>
    <s v="DOLARES AMERICANOS / UNITED STATES DOLLAR"/>
    <s v="KELLY MICHELLE ELLINGSON"/>
    <s v="CALIFORNIA"/>
    <s v="ESTADOS UNIDOS EEUU"/>
    <n v="1"/>
    <n v="2018"/>
    <s v="FALL"/>
    <s v="COLECCIONES PASADAS"/>
    <s v="COLECCIONES PASADAS"/>
    <s v="2018-2019"/>
    <n v="25.9"/>
    <x v="9"/>
  </r>
  <r>
    <x v="0"/>
    <n v="2019"/>
    <x v="10"/>
    <s v="AM"/>
    <s v="EEUU"/>
    <x v="0"/>
    <s v="FALL 2018"/>
    <s v="ACTIVE"/>
    <x v="215"/>
    <s v="DOLARES AMERICANOS / UNITED STATES DOLLAR"/>
    <s v="BILL MILLER AND COMPANY"/>
    <s v="FLORIDA"/>
    <s v="ESTADOS UNIDOS EEUU"/>
    <n v="2"/>
    <n v="2018"/>
    <s v="FALL"/>
    <s v="COLECCIONES PASADAS"/>
    <s v="COLECCIONES PASADAS"/>
    <s v="2018-2019"/>
    <n v="72"/>
    <x v="2"/>
  </r>
  <r>
    <x v="0"/>
    <n v="2019"/>
    <x v="10"/>
    <s v="AM"/>
    <s v="EEUU"/>
    <x v="0"/>
    <s v="HIGH SUMMER 2018"/>
    <s v="SWIMWEAR"/>
    <x v="0"/>
    <s v="DOLARES AMERICANOS / UNITED STATES DOLLAR"/>
    <s v="PAIGE ALYSE STRAUGHAN"/>
    <s v="WASHINGTON"/>
    <s v="ESTADOS UNIDOS EEUU"/>
    <n v="23"/>
    <n v="2018"/>
    <s v="HIGH SUMMER"/>
    <s v="COLECCIONES PASADAS"/>
    <s v="COLECCIONES PASADAS"/>
    <s v="2018-2019"/>
    <n v="600.75000000000011"/>
    <x v="0"/>
  </r>
  <r>
    <x v="0"/>
    <n v="2019"/>
    <x v="10"/>
    <s v="AM"/>
    <s v="EEUU"/>
    <x v="0"/>
    <s v="HOLIDAY 2018"/>
    <s v="ACCESSORIES"/>
    <x v="446"/>
    <s v="DOLARES AMERICANOS / UNITED STATES DOLLAR"/>
    <s v="DENISE ARNETT"/>
    <s v="WASHINGTON"/>
    <s v="ESTADOS UNIDOS EEUU"/>
    <n v="10"/>
    <n v="2018"/>
    <s v="HOLIDAY"/>
    <s v="COLECCIONES PASADAS"/>
    <s v="COLECCIONES PASADAS"/>
    <s v="2018-2019"/>
    <n v="90"/>
    <x v="14"/>
  </r>
  <r>
    <x v="0"/>
    <n v="2019"/>
    <x v="10"/>
    <s v="AM"/>
    <s v="EEUU"/>
    <x v="0"/>
    <s v="HOLIDAY 2018"/>
    <s v="ACTIVE"/>
    <x v="0"/>
    <s v="DOLARES AMERICANOS / UNITED STATES DOLLAR"/>
    <s v="PAIGE ALYSE STRAUGHAN"/>
    <s v="WASHINGTON"/>
    <s v="ESTADOS UNIDOS EEUU"/>
    <n v="2"/>
    <n v="2018"/>
    <s v="HOLIDAY"/>
    <s v="COLECCIONES PASADAS"/>
    <s v="COLECCIONES PASADAS"/>
    <s v="2018-2019"/>
    <n v="65.86"/>
    <x v="0"/>
  </r>
  <r>
    <x v="0"/>
    <n v="2019"/>
    <x v="10"/>
    <s v="AM"/>
    <s v="EEUU"/>
    <x v="0"/>
    <s v="HOLIDAY 2018"/>
    <s v="ACTIVE"/>
    <x v="140"/>
    <s v="DOLARES AMERICANOS / UNITED STATES DOLLAR"/>
    <s v="KELLY MICHELLE ELLINGSON"/>
    <s v="MINNESOTA"/>
    <s v="ESTADOS UNIDOS EEUU"/>
    <n v="1"/>
    <n v="2018"/>
    <s v="HOLIDAY"/>
    <s v="COLECCIONES PASADAS"/>
    <s v="COLECCIONES PASADAS"/>
    <s v="2018-2019"/>
    <n v="31.5"/>
    <x v="9"/>
  </r>
  <r>
    <x v="0"/>
    <n v="2019"/>
    <x v="10"/>
    <s v="AM"/>
    <s v="EEUU"/>
    <x v="0"/>
    <s v="SPRING 2019"/>
    <s v="SWIMWEAR"/>
    <x v="0"/>
    <s v="DOLARES AMERICANOS / UNITED STATES DOLLAR"/>
    <s v="PAIGE ALYSE STRAUGHAN"/>
    <s v="WASHINGTON"/>
    <s v="ESTADOS UNIDOS EEUU"/>
    <n v="477"/>
    <n v="2019"/>
    <s v="SPRING"/>
    <s v="SPRING"/>
    <s v="SPRING 2019"/>
    <s v="2018-2019"/>
    <n v="12673.600000000004"/>
    <x v="0"/>
  </r>
  <r>
    <x v="0"/>
    <n v="2019"/>
    <x v="10"/>
    <s v="AM"/>
    <s v="EEUU"/>
    <x v="0"/>
    <s v="SPRING 2019"/>
    <s v="SWIMWEAR"/>
    <x v="99"/>
    <s v="DOLARES AMERICANOS / UNITED STATES DOLLAR"/>
    <s v="DENISE ARNETT"/>
    <s v="UTAH"/>
    <s v="ESTADOS UNIDOS EEUU"/>
    <n v="617"/>
    <n v="2019"/>
    <s v="SPRING"/>
    <s v="SPRING"/>
    <s v="SPRING 2019"/>
    <s v="2018-2019"/>
    <n v="14243.599999999997"/>
    <x v="14"/>
  </r>
  <r>
    <x v="0"/>
    <n v="2019"/>
    <x v="10"/>
    <s v="AM"/>
    <s v="EEUU"/>
    <x v="0"/>
    <s v="SPRING 2019"/>
    <s v="SWIMWEAR"/>
    <x v="23"/>
    <s v="DOLARES AMERICANOS / UNITED STATES DOLLAR"/>
    <s v="ANITA M. HOPKINS"/>
    <s v="WISCONSIN"/>
    <s v="ESTADOS UNIDOS EEUU"/>
    <n v="41"/>
    <n v="2019"/>
    <s v="SPRING"/>
    <s v="SPRING"/>
    <s v="SPRING 2019"/>
    <s v="2018-2019"/>
    <n v="1095.72"/>
    <x v="1"/>
  </r>
  <r>
    <x v="0"/>
    <n v="2019"/>
    <x v="10"/>
    <s v="AM"/>
    <s v="EEUU"/>
    <x v="0"/>
    <s v="SPRING 2019"/>
    <s v="SWIMWEAR"/>
    <x v="190"/>
    <s v="DOLARES AMERICANOS / UNITED STATES DOLLAR"/>
    <s v="LAURA BONG"/>
    <s v="LOUISIANA"/>
    <s v="ESTADOS UNIDOS EEUU"/>
    <n v="2"/>
    <n v="2019"/>
    <s v="SPRING"/>
    <s v="SPRING"/>
    <s v="SPRING 2019"/>
    <s v="2018-2019"/>
    <n v="67"/>
    <x v="6"/>
  </r>
  <r>
    <x v="0"/>
    <n v="2019"/>
    <x v="10"/>
    <s v="AM"/>
    <s v="EEUU"/>
    <x v="0"/>
    <s v="SPRING 2019"/>
    <s v="SWIMWEAR"/>
    <x v="271"/>
    <s v="DOLARES AMERICANOS / UNITED STATES DOLLAR"/>
    <s v="HOLLY SALES INC."/>
    <s v="MICHIGAN"/>
    <s v="ESTADOS UNIDOS EEUU"/>
    <n v="30"/>
    <n v="2019"/>
    <s v="SPRING"/>
    <s v="SPRING"/>
    <s v="SPRING 2019"/>
    <s v="2018-2019"/>
    <n v="936"/>
    <x v="8"/>
  </r>
  <r>
    <x v="0"/>
    <n v="2019"/>
    <x v="10"/>
    <s v="AM"/>
    <s v="EEUU"/>
    <x v="0"/>
    <s v="SPRING 2019"/>
    <s v="SWIMWEAR"/>
    <x v="108"/>
    <s v="DOLARES AMERICANOS / UNITED STATES DOLLAR"/>
    <s v="PAIGE ALYSE STRAUGHAN"/>
    <s v="CALIFORNIA"/>
    <s v="ESTADOS UNIDOS EEUU"/>
    <n v="108"/>
    <n v="2019"/>
    <s v="SPRING"/>
    <s v="SPRING"/>
    <s v="SPRING 2019"/>
    <s v="2018-2019"/>
    <n v="4464"/>
    <x v="0"/>
  </r>
  <r>
    <x v="0"/>
    <n v="2019"/>
    <x v="10"/>
    <s v="AM"/>
    <s v="EEUU"/>
    <x v="0"/>
    <s v="SPRING 2019"/>
    <s v="SWIMWEAR"/>
    <x v="86"/>
    <s v="DOLARES AMERICANOS / UNITED STATES DOLLAR"/>
    <s v="JULIUS ORTIZ MALDONADO"/>
    <s v="PUERTO RICO"/>
    <s v="PUERTO RICO"/>
    <n v="198"/>
    <n v="2019"/>
    <s v="SPRING"/>
    <s v="SPRING"/>
    <s v="SPRING 2019"/>
    <s v="2018-2019"/>
    <n v="6003"/>
    <x v="15"/>
  </r>
  <r>
    <x v="0"/>
    <n v="2019"/>
    <x v="10"/>
    <s v="AM"/>
    <s v="EEUU"/>
    <x v="0"/>
    <s v="SPRING 2019"/>
    <s v="SWIMWEAR"/>
    <x v="4"/>
    <s v="DOLAR CANADIENSE / CANADIAN DOLLAR"/>
    <s v="SHOUTOUTAGENCY"/>
    <s v="BRITISH COLUMBIA"/>
    <s v="CANADA"/>
    <n v="13"/>
    <n v="2019"/>
    <s v="SPRING"/>
    <s v="SPRING"/>
    <s v="SPRING 2019"/>
    <s v="2018-2019"/>
    <n v="347.29919456144245"/>
    <x v="3"/>
  </r>
  <r>
    <x v="0"/>
    <n v="2019"/>
    <x v="10"/>
    <s v="AM"/>
    <s v="EEUU"/>
    <x v="0"/>
    <s v="SPRING 2019"/>
    <s v="SWIMWEAR"/>
    <x v="5"/>
    <s v="DOLARES AMERICANOS / UNITED STATES DOLLAR"/>
    <s v="STEPHANIE VITALI"/>
    <s v="ONTARIO"/>
    <s v="CANADA"/>
    <n v="48"/>
    <n v="2019"/>
    <s v="SPRING"/>
    <s v="SPRING"/>
    <s v="SPRING 2019"/>
    <s v="2018-2019"/>
    <n v="1170.75"/>
    <x v="4"/>
  </r>
  <r>
    <x v="0"/>
    <n v="2019"/>
    <x v="10"/>
    <s v="AM"/>
    <s v="EEUU"/>
    <x v="0"/>
    <s v="SPRING 2019"/>
    <s v="SWIMWEAR"/>
    <x v="276"/>
    <s v="DOLARES AMERICANOS / UNITED STATES DOLLAR"/>
    <s v="LAURA BONG"/>
    <s v="MISSISSIPPI"/>
    <s v="ESTADOS UNIDOS EEUU"/>
    <n v="4"/>
    <n v="2019"/>
    <s v="SPRING"/>
    <s v="SPRING"/>
    <s v="SPRING 2019"/>
    <s v="2018-2019"/>
    <n v="133"/>
    <x v="6"/>
  </r>
  <r>
    <x v="0"/>
    <n v="2019"/>
    <x v="10"/>
    <s v="AM"/>
    <s v="EEUU"/>
    <x v="0"/>
    <s v="SPRING 2019"/>
    <s v="SWIMWEAR"/>
    <x v="6"/>
    <s v="DOLARES AMERICANOS / UNITED STATES DOLLAR"/>
    <s v="PHYLLIS POSNER"/>
    <s v="CALIFORNIA"/>
    <s v="ESTADOS UNIDOS EEUU"/>
    <n v="15"/>
    <n v="2019"/>
    <s v="SPRING"/>
    <s v="SPRING"/>
    <s v="SPRING 2019"/>
    <s v="2018-2019"/>
    <n v="583"/>
    <x v="5"/>
  </r>
  <r>
    <x v="0"/>
    <n v="2019"/>
    <x v="10"/>
    <s v="AM"/>
    <s v="EEUU"/>
    <x v="0"/>
    <s v="SPRING 2019"/>
    <s v="SWIMWEAR"/>
    <x v="358"/>
    <s v="DOLARES AMERICANOS / UNITED STATES DOLLAR"/>
    <s v="BILL MILLER AND COMPANY"/>
    <s v="SOUTH CAROLINA"/>
    <s v="ESTADOS UNIDOS EEUU"/>
    <n v="62"/>
    <n v="2019"/>
    <s v="SPRING"/>
    <s v="SPRING"/>
    <s v="SPRING 2019"/>
    <s v="2018-2019"/>
    <n v="1800"/>
    <x v="2"/>
  </r>
  <r>
    <x v="0"/>
    <n v="2019"/>
    <x v="10"/>
    <s v="AM"/>
    <s v="EEUU"/>
    <x v="0"/>
    <s v="SPRING 2019"/>
    <s v="SWIMWEAR"/>
    <x v="196"/>
    <s v="DOLARES AMERICANOS / UNITED STATES DOLLAR"/>
    <s v="BILL MILLER AND COMPANY"/>
    <s v="ALABAMA"/>
    <s v="ESTADOS UNIDOS EEUU"/>
    <n v="63"/>
    <n v="2019"/>
    <s v="SPRING"/>
    <s v="SPRING"/>
    <s v="SPRING 2019"/>
    <s v="2018-2019"/>
    <n v="1894"/>
    <x v="2"/>
  </r>
  <r>
    <x v="0"/>
    <n v="2019"/>
    <x v="10"/>
    <s v="AM"/>
    <s v="EEUU"/>
    <x v="0"/>
    <s v="SPRING 2019"/>
    <s v="SWIMWEAR"/>
    <x v="157"/>
    <s v="DOLAR CANADIENSE / CANADIAN DOLLAR"/>
    <s v="JULIE BERTRAND"/>
    <s v="QUEBEC"/>
    <s v="CANADA"/>
    <n v="44"/>
    <n v="2019"/>
    <s v="SPRING"/>
    <s v="SPRING"/>
    <s v="SPRING 2019"/>
    <s v="2018-2019"/>
    <n v="978.16448681002021"/>
    <x v="7"/>
  </r>
  <r>
    <x v="0"/>
    <n v="2019"/>
    <x v="10"/>
    <s v="AM"/>
    <s v="EEUU"/>
    <x v="0"/>
    <s v="SPRING 2019"/>
    <s v="SWIMWEAR"/>
    <x v="90"/>
    <s v="DOLARES AMERICANOS / UNITED STATES DOLLAR"/>
    <s v="MIE MANNICHE"/>
    <s v="CALIFORNIA"/>
    <s v="ESTADOS UNIDOS EEUU"/>
    <n v="4"/>
    <n v="2019"/>
    <s v="SPRING"/>
    <s v="SPRING"/>
    <s v="SPRING 2019"/>
    <s v="2018-2019"/>
    <n v="272"/>
    <x v="11"/>
  </r>
  <r>
    <x v="0"/>
    <n v="2019"/>
    <x v="10"/>
    <s v="AM"/>
    <s v="EEUU"/>
    <x v="0"/>
    <s v="SPRING 2019"/>
    <s v="SWIMWEAR"/>
    <x v="26"/>
    <s v="DOLARES AMERICANOS / UNITED STATES DOLLAR"/>
    <s v="BILL MILLER AND COMPANY"/>
    <s v="FLORIDA"/>
    <s v="ESTADOS UNIDOS EEUU"/>
    <n v="27"/>
    <n v="2019"/>
    <s v="SPRING"/>
    <s v="SPRING"/>
    <s v="SPRING 2019"/>
    <s v="2018-2019"/>
    <n v="914"/>
    <x v="2"/>
  </r>
  <r>
    <x v="0"/>
    <n v="2019"/>
    <x v="10"/>
    <s v="AM"/>
    <s v="EEUU"/>
    <x v="0"/>
    <s v="SPRING 2019"/>
    <s v="SWIMWEAR"/>
    <x v="19"/>
    <s v="DOLARES AMERICANOS / UNITED STATES DOLLAR"/>
    <s v="HOLLY SALES INC."/>
    <s v="OHIO"/>
    <s v="ESTADOS UNIDOS EEUU"/>
    <n v="15"/>
    <n v="2019"/>
    <s v="SPRING"/>
    <s v="SPRING"/>
    <s v="SPRING 2019"/>
    <s v="2018-2019"/>
    <n v="479"/>
    <x v="8"/>
  </r>
  <r>
    <x v="0"/>
    <n v="2019"/>
    <x v="10"/>
    <s v="AM"/>
    <s v="EEUU"/>
    <x v="0"/>
    <s v="SPRING 2019"/>
    <s v="SWIMWEAR"/>
    <x v="2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137.6"/>
    <x v="2"/>
  </r>
  <r>
    <x v="0"/>
    <n v="2019"/>
    <x v="10"/>
    <s v="AM"/>
    <s v="EEUU"/>
    <x v="0"/>
    <s v="SPRING 2019"/>
    <s v="SWIMWEAR"/>
    <x v="45"/>
    <s v="DOLARES AMERICANOS / UNITED STATES DOLLAR"/>
    <s v="MIE MANNICHE"/>
    <s v="CALIFORNIA"/>
    <s v="ESTADOS UNIDOS EEUU"/>
    <n v="16"/>
    <n v="2019"/>
    <s v="SPRING"/>
    <s v="SPRING"/>
    <s v="SPRING 2019"/>
    <s v="2018-2019"/>
    <n v="392.25"/>
    <x v="11"/>
  </r>
  <r>
    <x v="0"/>
    <n v="2019"/>
    <x v="10"/>
    <s v="AM"/>
    <s v="EEUU"/>
    <x v="0"/>
    <s v="SPRING 2019"/>
    <s v="SWIMWEAR"/>
    <x v="92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94.5"/>
    <x v="2"/>
  </r>
  <r>
    <x v="0"/>
    <n v="2019"/>
    <x v="10"/>
    <s v="AM"/>
    <s v="EEUU"/>
    <x v="0"/>
    <s v="SPRING 2019"/>
    <s v="SWIMWEAR"/>
    <x v="102"/>
    <s v="DOLARES AMERICANOS / UNITED STATES DOLLAR"/>
    <s v="PHYLLIS POSNER"/>
    <s v="CALIFORNIA"/>
    <s v="ESTADOS UNIDOS EEUU"/>
    <n v="6"/>
    <n v="2019"/>
    <s v="SPRING"/>
    <s v="SPRING"/>
    <s v="SPRING 2019"/>
    <s v="2018-2019"/>
    <n v="198"/>
    <x v="5"/>
  </r>
  <r>
    <x v="0"/>
    <n v="2019"/>
    <x v="10"/>
    <s v="AM"/>
    <s v="EEUU"/>
    <x v="0"/>
    <s v="SPRING 2019"/>
    <s v="SWIMWEAR"/>
    <x v="203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34"/>
    <x v="2"/>
  </r>
  <r>
    <x v="0"/>
    <n v="2019"/>
    <x v="10"/>
    <s v="AM"/>
    <s v="EEUU"/>
    <x v="0"/>
    <s v="SPRING 2019"/>
    <s v="SWIMWEAR"/>
    <x v="305"/>
    <s v="DOLARES AMERICANOS / UNITED STATES DOLLAR"/>
    <s v="BILL MILLER AND COMPANY"/>
    <s v="ALABAMA"/>
    <s v="ESTADOS UNIDOS EEUU"/>
    <n v="20"/>
    <n v="2019"/>
    <s v="SPRING"/>
    <s v="SPRING"/>
    <s v="SPRING 2019"/>
    <s v="2018-2019"/>
    <n v="598"/>
    <x v="2"/>
  </r>
  <r>
    <x v="0"/>
    <n v="2019"/>
    <x v="10"/>
    <s v="AM"/>
    <s v="EEUU"/>
    <x v="0"/>
    <s v="SPRING 2019"/>
    <s v="SWIMWEAR"/>
    <x v="389"/>
    <s v="DOLARES AMERICANOS / UNITED STATES DOLLAR"/>
    <s v="BILL MILLER AND COMPANY"/>
    <s v="NORTH CAROLINA"/>
    <s v="ESTADOS UNIDOS EEUU"/>
    <n v="12"/>
    <n v="2019"/>
    <s v="SPRING"/>
    <s v="SPRING"/>
    <s v="SPRING 2019"/>
    <s v="2018-2019"/>
    <n v="442"/>
    <x v="2"/>
  </r>
  <r>
    <x v="0"/>
    <n v="2019"/>
    <x v="10"/>
    <s v="AM"/>
    <s v="EEUU"/>
    <x v="0"/>
    <s v="SPRING 2019"/>
    <s v="SWIMWEAR"/>
    <x v="148"/>
    <s v="DOLARES AMERICANOS / UNITED STATES DOLLAR"/>
    <s v="ANITA M. HOPKINS"/>
    <s v="NEW JERSEY"/>
    <s v="ESTADOS UNIDOS EEUU"/>
    <n v="1"/>
    <n v="2019"/>
    <s v="SPRING"/>
    <s v="SPRING"/>
    <s v="SPRING 2019"/>
    <s v="2018-2019"/>
    <n v="32"/>
    <x v="1"/>
  </r>
  <r>
    <x v="0"/>
    <n v="2019"/>
    <x v="10"/>
    <s v="AM"/>
    <s v="EEUU"/>
    <x v="0"/>
    <s v="SPRING 2019"/>
    <s v="SWIMWEAR"/>
    <x v="221"/>
    <s v="DOLARES AMERICANOS / UNITED STATES DOLLAR"/>
    <s v="BILL MILLER AND COMPANY"/>
    <s v="FLORIDA"/>
    <s v="ESTADOS UNIDOS EEUU"/>
    <n v="23"/>
    <n v="2019"/>
    <s v="SPRING"/>
    <s v="SPRING"/>
    <s v="SPRING 2019"/>
    <s v="2018-2019"/>
    <n v="729"/>
    <x v="2"/>
  </r>
  <r>
    <x v="0"/>
    <n v="2019"/>
    <x v="10"/>
    <s v="AM"/>
    <s v="EEUU"/>
    <x v="0"/>
    <s v="SPRING 2019"/>
    <s v="SWIMWEAR"/>
    <x v="348"/>
    <s v="DOLARES AMERICANOS / UNITED STATES DOLLAR"/>
    <s v="LAURA BONG"/>
    <s v="LOUISIANA"/>
    <s v="ESTADOS UNIDOS EEUU"/>
    <n v="5"/>
    <n v="2019"/>
    <s v="SPRING"/>
    <s v="SPRING"/>
    <s v="SPRING 2019"/>
    <s v="2018-2019"/>
    <n v="151"/>
    <x v="6"/>
  </r>
  <r>
    <x v="0"/>
    <n v="2019"/>
    <x v="10"/>
    <s v="AM"/>
    <s v="EEUU"/>
    <x v="0"/>
    <s v="SPRING 2019"/>
    <s v="SWIMWEAR"/>
    <x v="34"/>
    <s v="DOLARES AMERICANOS / UNITED STATES DOLLAR"/>
    <s v="ANITA M. HOPKINS"/>
    <s v="NEW YORK"/>
    <s v="ESTADOS UNIDOS EEUU"/>
    <n v="55"/>
    <n v="2019"/>
    <s v="SPRING"/>
    <s v="SPRING"/>
    <s v="SPRING 2019"/>
    <s v="2018-2019"/>
    <n v="1765"/>
    <x v="1"/>
  </r>
  <r>
    <x v="0"/>
    <n v="2019"/>
    <x v="10"/>
    <s v="AM"/>
    <s v="EEUU"/>
    <x v="0"/>
    <s v="SPRING 2019"/>
    <s v="SWIMWEAR"/>
    <x v="447"/>
    <s v="DOLAR CANADIENSE / CANADIAN DOLLAR"/>
    <s v="SHOUTOUTAGENCY"/>
    <s v="BRITISH COLUMBIA"/>
    <s v="CANADA"/>
    <n v="204"/>
    <n v="2019"/>
    <s v="SPRING"/>
    <s v="SPRING"/>
    <s v="SPRING 2019"/>
    <s v="2018-2019"/>
    <n v="6226.2617305844969"/>
    <x v="3"/>
  </r>
  <r>
    <x v="0"/>
    <n v="2019"/>
    <x v="10"/>
    <s v="AM"/>
    <s v="EEUU"/>
    <x v="0"/>
    <s v="SPRING 2019"/>
    <s v="SWIMWEAR"/>
    <x v="448"/>
    <s v="DOLAR CANADIENSE / CANADIAN DOLLAR"/>
    <s v="JULIE BERTRAND"/>
    <s v="QUEBEC"/>
    <s v="CANADA"/>
    <n v="12"/>
    <n v="2019"/>
    <s v="SPRING"/>
    <s v="SPRING"/>
    <s v="SPRING 2019"/>
    <s v="2018-2019"/>
    <n v="564.54592477647236"/>
    <x v="7"/>
  </r>
  <r>
    <x v="0"/>
    <n v="2019"/>
    <x v="10"/>
    <s v="AM"/>
    <s v="EEUU"/>
    <x v="0"/>
    <s v="SPRING 2019"/>
    <s v="SWIMWEAR"/>
    <x v="299"/>
    <s v="DOLARES AMERICANOS / UNITED STATES DOLLAR"/>
    <s v="DENISE ARNETT"/>
    <s v="OREGON"/>
    <s v="ESTADOS UNIDOS EEUU"/>
    <n v="27"/>
    <n v="2019"/>
    <s v="SPRING"/>
    <s v="SPRING"/>
    <s v="SPRING 2019"/>
    <s v="2018-2019"/>
    <n v="812"/>
    <x v="14"/>
  </r>
  <r>
    <x v="0"/>
    <n v="2019"/>
    <x v="10"/>
    <s v="AM"/>
    <s v="EEUU"/>
    <x v="0"/>
    <s v="SPRING 2019"/>
    <s v="SWIMWEAR"/>
    <x v="446"/>
    <s v="DOLARES AMERICANOS / UNITED STATES DOLLAR"/>
    <s v="DENISE ARNETT"/>
    <s v="WASHINGTON"/>
    <s v="ESTADOS UNIDOS EEUU"/>
    <n v="40"/>
    <n v="2019"/>
    <s v="SPRING"/>
    <s v="SPRING"/>
    <s v="SPRING 2019"/>
    <s v="2018-2019"/>
    <n v="1240"/>
    <x v="14"/>
  </r>
  <r>
    <x v="0"/>
    <n v="2019"/>
    <x v="10"/>
    <s v="AM"/>
    <s v="EEUU"/>
    <x v="0"/>
    <s v="SPRING 2019"/>
    <s v="SWIMWEAR"/>
    <x v="423"/>
    <s v="DOLARES AMERICANOS / UNITED STATES DOLLAR"/>
    <s v="ANITA M. HOPKINS"/>
    <s v="MAINE"/>
    <s v="ESTADOS UNIDOS EEUU"/>
    <n v="10"/>
    <n v="2019"/>
    <s v="SPRING"/>
    <s v="SPRING"/>
    <s v="SPRING 2019"/>
    <s v="2018-2019"/>
    <n v="312"/>
    <x v="1"/>
  </r>
  <r>
    <x v="0"/>
    <n v="2019"/>
    <x v="10"/>
    <s v="AM"/>
    <s v="EEUU"/>
    <x v="0"/>
    <s v="SPRING 2019"/>
    <s v="SWIMWEAR"/>
    <x v="449"/>
    <s v="DOLARES AMERICANOS / UNITED STATES DOLLAR"/>
    <s v="ANITA M. HOPKINS"/>
    <s v="MASSACHUSETTS"/>
    <s v="ESTADOS UNIDOS EEUU"/>
    <n v="21"/>
    <n v="2019"/>
    <s v="SPRING"/>
    <s v="SPRING"/>
    <s v="SPRING 2019"/>
    <s v="2018-2019"/>
    <n v="772"/>
    <x v="1"/>
  </r>
  <r>
    <x v="0"/>
    <n v="2019"/>
    <x v="10"/>
    <s v="AM"/>
    <s v="EEUU"/>
    <x v="0"/>
    <s v="SPRING 2019"/>
    <s v="SWIMWEAR"/>
    <x v="39"/>
    <s v="DOLARES AMERICANOS / UNITED STATES DOLLAR"/>
    <s v="ANITA M. HOPKINS"/>
    <s v="MASSACHUSETTS"/>
    <s v="ESTADOS UNIDOS EEUU"/>
    <n v="14"/>
    <n v="2019"/>
    <s v="SPRING"/>
    <s v="SPRING"/>
    <s v="SPRING 2019"/>
    <s v="2018-2019"/>
    <n v="405"/>
    <x v="1"/>
  </r>
  <r>
    <x v="0"/>
    <n v="2019"/>
    <x v="10"/>
    <s v="AM"/>
    <s v="EEUU"/>
    <x v="0"/>
    <s v="SPRING 2019"/>
    <s v="SWIMWEAR"/>
    <x v="424"/>
    <s v="DOLARES AMERICANOS / UNITED STATES DOLLAR"/>
    <s v="ANITA M. HOPKINS"/>
    <s v="MASSACHUSETTS"/>
    <s v="ESTADOS UNIDOS EEUU"/>
    <n v="12"/>
    <n v="2019"/>
    <s v="SPRING"/>
    <s v="SPRING"/>
    <s v="SPRING 2019"/>
    <s v="2018-2019"/>
    <n v="366"/>
    <x v="1"/>
  </r>
  <r>
    <x v="0"/>
    <n v="2019"/>
    <x v="10"/>
    <s v="AM"/>
    <s v="EEUU"/>
    <x v="0"/>
    <s v="SPRING 2019"/>
    <s v="SWIMWEAR"/>
    <x v="401"/>
    <s v="DOLARES AMERICANOS / UNITED STATES DOLLAR"/>
    <s v="PAIGE ALYSE STRAUGHAN"/>
    <s v="NEVADA"/>
    <s v="ESTADOS UNIDOS EEUU"/>
    <n v="6"/>
    <n v="2019"/>
    <s v="SPRING"/>
    <s v="SPRING"/>
    <s v="SPRING 2019"/>
    <s v="2018-2019"/>
    <n v="112.5"/>
    <x v="0"/>
  </r>
  <r>
    <x v="0"/>
    <n v="2019"/>
    <x v="10"/>
    <s v="AM"/>
    <s v="EEUU"/>
    <x v="0"/>
    <s v="SPRING 2019"/>
    <s v="ACCESSORIES"/>
    <x v="189"/>
    <s v="DOLAR CANADIENSE / CANADIAN DOLLAR"/>
    <s v="SHOUTOUTAGENCY"/>
    <s v="BRITISH COLUMBIA"/>
    <s v="CANADA"/>
    <n v="1"/>
    <n v="2019"/>
    <s v="SPRING"/>
    <s v="SPRING"/>
    <s v="SPRING 2019"/>
    <s v="2018-2019"/>
    <n v="69.45983891228849"/>
    <x v="3"/>
  </r>
  <r>
    <x v="0"/>
    <n v="2019"/>
    <x v="10"/>
    <s v="AM"/>
    <s v="EEUU"/>
    <x v="0"/>
    <s v="SPRING 2019"/>
    <s v="ACCESSORIES"/>
    <x v="50"/>
    <s v="DOLARES AMERICANOS / UNITED STATES DOLLAR"/>
    <s v="BILL MILLER AND COMPANY"/>
    <s v="FLORIDA"/>
    <s v="ESTADOS UNIDOS EEUU"/>
    <n v="100"/>
    <n v="2019"/>
    <s v="SPRING"/>
    <s v="SPRING"/>
    <s v="SPRING 2019"/>
    <s v="2018-2019"/>
    <n v="700"/>
    <x v="2"/>
  </r>
  <r>
    <x v="0"/>
    <n v="2019"/>
    <x v="10"/>
    <s v="AM"/>
    <s v="EEUU"/>
    <x v="0"/>
    <s v="SPRING 2019"/>
    <s v="ACCESSORIES"/>
    <x v="5"/>
    <s v="DOLARES AMERICANOS / UNITED STATES DOLLAR"/>
    <s v="STEPHANIE VITALI"/>
    <s v="ONTARIO"/>
    <s v="CANADA"/>
    <n v="9"/>
    <n v="2019"/>
    <s v="SPRING"/>
    <s v="SPRING"/>
    <s v="SPRING 2019"/>
    <s v="2018-2019"/>
    <n v="73.5"/>
    <x v="4"/>
  </r>
  <r>
    <x v="0"/>
    <n v="2019"/>
    <x v="10"/>
    <s v="AM"/>
    <s v="EEUU"/>
    <x v="0"/>
    <s v="SPRING 2019"/>
    <s v="ACCESSORIES"/>
    <x v="358"/>
    <s v="DOLARES AMERICANOS / UNITED STATES DOLLAR"/>
    <s v="BILL MILLER AND COMPANY"/>
    <s v="SOUTH CAROLINA"/>
    <s v="ESTADOS UNIDOS EEUU"/>
    <n v="40"/>
    <n v="2019"/>
    <s v="SPRING"/>
    <s v="SPRING"/>
    <s v="SPRING 2019"/>
    <s v="2018-2019"/>
    <n v="572"/>
    <x v="2"/>
  </r>
  <r>
    <x v="0"/>
    <n v="2019"/>
    <x v="10"/>
    <s v="AM"/>
    <s v="EEUU"/>
    <x v="0"/>
    <s v="SPRING 2019"/>
    <s v="ACCESSORIES"/>
    <x v="26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26"/>
    <x v="2"/>
  </r>
  <r>
    <x v="0"/>
    <n v="2019"/>
    <x v="10"/>
    <s v="AM"/>
    <s v="EEUU"/>
    <x v="0"/>
    <s v="SPRING 2019"/>
    <s v="ACCESSORIES"/>
    <x v="234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21"/>
    <x v="2"/>
  </r>
  <r>
    <x v="0"/>
    <n v="2019"/>
    <x v="10"/>
    <s v="AM"/>
    <s v="EEUU"/>
    <x v="0"/>
    <s v="SPRING 2019"/>
    <s v="ACCESSORIES"/>
    <x v="203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151"/>
    <x v="2"/>
  </r>
  <r>
    <x v="0"/>
    <n v="2019"/>
    <x v="10"/>
    <s v="AM"/>
    <s v="EEUU"/>
    <x v="0"/>
    <s v="SPRING 2019"/>
    <s v="ACCESSORIES"/>
    <x v="286"/>
    <s v="DOLARES AMERICANOS / UNITED STATES DOLLAR"/>
    <s v="ANITA M. HOPKINS"/>
    <s v="NEW HAMPSHIRE"/>
    <s v="ESTADOS UNIDOS EEUU"/>
    <n v="8"/>
    <n v="2019"/>
    <s v="SPRING"/>
    <s v="SPRING"/>
    <s v="SPRING 2019"/>
    <s v="2018-2019"/>
    <n v="104"/>
    <x v="1"/>
  </r>
  <r>
    <x v="0"/>
    <n v="2019"/>
    <x v="10"/>
    <s v="AM"/>
    <s v="EEUU"/>
    <x v="0"/>
    <s v="SPRING 2019"/>
    <s v="ACCESSORIES"/>
    <x v="410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78"/>
    <x v="2"/>
  </r>
  <r>
    <x v="0"/>
    <n v="2019"/>
    <x v="10"/>
    <s v="AM"/>
    <s v="EEUU"/>
    <x v="0"/>
    <s v="SPRING 2019"/>
    <s v="ACCESSORIES"/>
    <x v="141"/>
    <s v="DOLARES AMERICANOS / UNITED STATES DOLLAR"/>
    <s v="ANITA M. HOPKINS"/>
    <s v="DELAWARE"/>
    <s v="ESTADOS UNIDOS EEUU"/>
    <n v="119"/>
    <n v="2019"/>
    <s v="SPRING"/>
    <s v="SPRING"/>
    <s v="SPRING 2019"/>
    <s v="2018-2019"/>
    <n v="1577"/>
    <x v="1"/>
  </r>
  <r>
    <x v="0"/>
    <n v="2019"/>
    <x v="10"/>
    <s v="AM"/>
    <s v="EEUU"/>
    <x v="0"/>
    <s v="SPRING 2019"/>
    <s v="ACCESSORIES"/>
    <x v="34"/>
    <s v="DOLARES AMERICANOS / UNITED STATES DOLLAR"/>
    <s v="ANITA M. HOPKINS"/>
    <s v="NEW YORK"/>
    <s v="ESTADOS UNIDOS EEUU"/>
    <n v="42"/>
    <n v="2019"/>
    <s v="SPRING"/>
    <s v="SPRING"/>
    <s v="SPRING 2019"/>
    <s v="2018-2019"/>
    <n v="623"/>
    <x v="1"/>
  </r>
  <r>
    <x v="0"/>
    <n v="2019"/>
    <x v="10"/>
    <s v="AM"/>
    <s v="EEUU"/>
    <x v="0"/>
    <s v="SPRING 2019"/>
    <s v="ACCESSORIES"/>
    <x v="447"/>
    <s v="DOLAR CANADIENSE / CANADIAN DOLLAR"/>
    <s v="SHOUTOUTAGENCY"/>
    <s v="BRITISH COLUMBIA"/>
    <s v="CANADA"/>
    <n v="17"/>
    <n v="2019"/>
    <s v="SPRING"/>
    <s v="SPRING"/>
    <s v="SPRING 2019"/>
    <s v="2018-2019"/>
    <n v="241.63156727998228"/>
    <x v="3"/>
  </r>
  <r>
    <x v="0"/>
    <n v="2019"/>
    <x v="10"/>
    <s v="AM"/>
    <s v="EEUU"/>
    <x v="0"/>
    <s v="SPRING 2019"/>
    <s v="ACCESSORIES"/>
    <x v="450"/>
    <s v="DOLARES AMERICANOS / UNITED STATES DOLLAR"/>
    <s v="PHYLLIS POSNER"/>
    <s v="CALIFORNIA"/>
    <s v="ESTADOS UNIDOS EEUU"/>
    <n v="12"/>
    <n v="2019"/>
    <s v="SPRING"/>
    <s v="SPRING"/>
    <s v="SPRING 2019"/>
    <s v="2018-2019"/>
    <n v="212"/>
    <x v="5"/>
  </r>
  <r>
    <x v="0"/>
    <n v="2019"/>
    <x v="10"/>
    <s v="AM"/>
    <s v="EEUU"/>
    <x v="0"/>
    <s v="SPRING 2019"/>
    <s v="ACCESSORIES"/>
    <x v="299"/>
    <s v="DOLARES AMERICANOS / UNITED STATES DOLLAR"/>
    <s v="DENISE ARNETT"/>
    <s v="OREGON"/>
    <s v="ESTADOS UNIDOS EEUU"/>
    <n v="12"/>
    <n v="2019"/>
    <s v="SPRING"/>
    <s v="SPRING"/>
    <s v="SPRING 2019"/>
    <s v="2018-2019"/>
    <n v="196"/>
    <x v="14"/>
  </r>
  <r>
    <x v="0"/>
    <n v="2019"/>
    <x v="10"/>
    <s v="AM"/>
    <s v="EEUU"/>
    <x v="0"/>
    <s v="SPRING 2019"/>
    <s v="ACCESSORIES"/>
    <x v="349"/>
    <s v="DOLARES AMERICANOS / UNITED STATES DOLLAR"/>
    <s v="ANITA M. HOPKINS"/>
    <s v="NEW JERSEY"/>
    <s v="ESTADOS UNIDOS EEUU"/>
    <n v="12"/>
    <n v="2019"/>
    <s v="SPRING"/>
    <s v="SPRING"/>
    <s v="SPRING 2019"/>
    <s v="2018-2019"/>
    <n v="186"/>
    <x v="1"/>
  </r>
  <r>
    <x v="0"/>
    <n v="2019"/>
    <x v="10"/>
    <s v="AM"/>
    <s v="EEUU"/>
    <x v="0"/>
    <s v="SPRING 2019"/>
    <s v="ACCESSORIES"/>
    <x v="446"/>
    <s v="DOLARES AMERICANOS / UNITED STATES DOLLAR"/>
    <s v="DENISE ARNETT"/>
    <s v="WASHINGTON"/>
    <s v="ESTADOS UNIDOS EEUU"/>
    <n v="36"/>
    <n v="2019"/>
    <s v="SPRING"/>
    <s v="SPRING"/>
    <s v="SPRING 2019"/>
    <s v="2018-2019"/>
    <n v="430"/>
    <x v="14"/>
  </r>
  <r>
    <x v="0"/>
    <n v="2019"/>
    <x v="10"/>
    <s v="AM"/>
    <s v="EEUU"/>
    <x v="0"/>
    <s v="SPRING 2019"/>
    <s v="ACCESSORIES"/>
    <x v="423"/>
    <s v="DOLARES AMERICANOS / UNITED STATES DOLLAR"/>
    <s v="ANITA M. HOPKINS"/>
    <s v="MAINE"/>
    <s v="ESTADOS UNIDOS EEUU"/>
    <n v="6"/>
    <n v="2019"/>
    <s v="SPRING"/>
    <s v="SPRING"/>
    <s v="SPRING 2019"/>
    <s v="2018-2019"/>
    <n v="126"/>
    <x v="1"/>
  </r>
  <r>
    <x v="0"/>
    <n v="2019"/>
    <x v="10"/>
    <s v="AM"/>
    <s v="EEUU"/>
    <x v="0"/>
    <s v="SPRING 2019"/>
    <s v="ACCESSORIES"/>
    <x v="449"/>
    <s v="DOLARES AMERICANOS / UNITED STATES DOLLAR"/>
    <s v="ANITA M. HOPKINS"/>
    <s v="MASSACHUSETTS"/>
    <s v="ESTADOS UNIDOS EEUU"/>
    <n v="6"/>
    <n v="2019"/>
    <s v="SPRING"/>
    <s v="SPRING"/>
    <s v="SPRING 2019"/>
    <s v="2018-2019"/>
    <n v="114"/>
    <x v="1"/>
  </r>
  <r>
    <x v="0"/>
    <n v="2019"/>
    <x v="10"/>
    <s v="AM"/>
    <s v="EEUU"/>
    <x v="0"/>
    <s v="SPRING 2019"/>
    <s v="ACCESSORIES"/>
    <x v="39"/>
    <s v="DOLARES AMERICANOS / UNITED STATES DOLLAR"/>
    <s v="ANITA M. HOPKINS"/>
    <s v="MASSACHUSETTS"/>
    <s v="ESTADOS UNIDOS EEUU"/>
    <n v="6"/>
    <n v="2019"/>
    <s v="SPRING"/>
    <s v="SPRING"/>
    <s v="SPRING 2019"/>
    <s v="2018-2019"/>
    <n v="126"/>
    <x v="1"/>
  </r>
  <r>
    <x v="0"/>
    <n v="2019"/>
    <x v="10"/>
    <s v="AM"/>
    <s v="EEUU"/>
    <x v="0"/>
    <s v="SPRING 2019"/>
    <s v="ACCESSORIES"/>
    <x v="424"/>
    <s v="DOLARES AMERICANOS / UNITED STATES DOLLAR"/>
    <s v="ANITA M. HOPKINS"/>
    <s v="MASSACHUSETTS"/>
    <s v="ESTADOS UNIDOS EEUU"/>
    <n v="6"/>
    <n v="2019"/>
    <s v="SPRING"/>
    <s v="SPRING"/>
    <s v="SPRING 2019"/>
    <s v="2018-2019"/>
    <n v="126"/>
    <x v="1"/>
  </r>
  <r>
    <x v="0"/>
    <n v="2019"/>
    <x v="10"/>
    <s v="AM"/>
    <s v="EEUU"/>
    <x v="0"/>
    <s v="SPRING 2019"/>
    <s v="ACCESSORIES"/>
    <x v="215"/>
    <s v="DOLARES AMERICANOS / UNITED STATES DOLLAR"/>
    <s v="BILL MILLER AND COMPANY"/>
    <s v="FLORIDA"/>
    <s v="ESTADOS UNIDOS EEUU"/>
    <n v="30"/>
    <n v="2019"/>
    <s v="SPRING"/>
    <s v="SPRING"/>
    <s v="SPRING 2019"/>
    <s v="2018-2019"/>
    <n v="338"/>
    <x v="2"/>
  </r>
  <r>
    <x v="0"/>
    <n v="2019"/>
    <x v="10"/>
    <s v="AM"/>
    <s v="EEUU"/>
    <x v="0"/>
    <s v="SPRING 2019"/>
    <s v="ACCESSORIES"/>
    <x v="405"/>
    <s v="DOLARES AMERICANOS / UNITED STATES DOLLAR"/>
    <s v="MIE MANNICHE"/>
    <s v="CALIFORNIA"/>
    <s v="ESTADOS UNIDOS EEUU"/>
    <n v="16"/>
    <n v="2019"/>
    <s v="SPRING"/>
    <s v="SPRING"/>
    <s v="SPRING 2019"/>
    <s v="2018-2019"/>
    <n v="186"/>
    <x v="11"/>
  </r>
  <r>
    <x v="0"/>
    <n v="2019"/>
    <x v="10"/>
    <s v="AM"/>
    <s v="EEUU"/>
    <x v="0"/>
    <s v="SPRING 2019"/>
    <s v="ACTIVE"/>
    <x v="0"/>
    <s v="DOLARES AMERICANOS / UNITED STATES DOLLAR"/>
    <s v="PAIGE ALYSE STRAUGHAN"/>
    <s v="WASHINGTON"/>
    <s v="ESTADOS UNIDOS EEUU"/>
    <n v="44"/>
    <n v="2019"/>
    <s v="SPRING"/>
    <s v="SPRING"/>
    <s v="SPRING 2019"/>
    <s v="2018-2019"/>
    <n v="1298.5099999999998"/>
    <x v="0"/>
  </r>
  <r>
    <x v="0"/>
    <n v="2019"/>
    <x v="10"/>
    <s v="AM"/>
    <s v="EEUU"/>
    <x v="0"/>
    <s v="SPRING 2019"/>
    <s v="ACTIVE"/>
    <x v="5"/>
    <s v="DOLARES AMERICANOS / UNITED STATES DOLLAR"/>
    <s v="STEPHANIE VITALI"/>
    <s v="ONTARIO"/>
    <s v="CANADA"/>
    <n v="9"/>
    <n v="2019"/>
    <s v="SPRING"/>
    <s v="SPRING"/>
    <s v="SPRING 2019"/>
    <s v="2018-2019"/>
    <n v="202.5"/>
    <x v="4"/>
  </r>
  <r>
    <x v="0"/>
    <n v="2019"/>
    <x v="10"/>
    <s v="AM"/>
    <s v="EEUU"/>
    <x v="0"/>
    <s v="SPRING 2019"/>
    <s v="ACTIVE"/>
    <x v="156"/>
    <s v="DOLARES AMERICANOS / UNITED STATES DOLLAR"/>
    <s v="LAURA BONG"/>
    <s v="CALIFORNIA"/>
    <s v="ESTADOS UNIDOS EEUU"/>
    <n v="4"/>
    <n v="2019"/>
    <s v="SPRING"/>
    <s v="SPRING"/>
    <s v="SPRING 2019"/>
    <s v="2018-2019"/>
    <n v="110.2"/>
    <x v="6"/>
  </r>
  <r>
    <x v="0"/>
    <n v="2019"/>
    <x v="10"/>
    <s v="AM"/>
    <s v="EEUU"/>
    <x v="0"/>
    <s v="SPRING 2019"/>
    <s v="ACTIVE"/>
    <x v="140"/>
    <s v="DOLARES AMERICANOS / UNITED STATES DOLLAR"/>
    <s v="KELLY MICHELLE ELLINGSON"/>
    <s v="MINNESOTA"/>
    <s v="ESTADOS UNIDOS EEUU"/>
    <n v="1"/>
    <n v="2019"/>
    <s v="SPRING"/>
    <s v="SPRING"/>
    <s v="SPRING 2019"/>
    <s v="2018-2019"/>
    <n v="18.899999999999999"/>
    <x v="9"/>
  </r>
  <r>
    <x v="0"/>
    <n v="2019"/>
    <x v="10"/>
    <s v="AM"/>
    <s v="EEUU"/>
    <x v="0"/>
    <s v="SPRING 2019"/>
    <s v="ACTIVE"/>
    <x v="258"/>
    <s v="DOLARES AMERICANOS / UNITED STATES DOLLAR"/>
    <s v="LAURA BONG"/>
    <s v="TEXAS"/>
    <s v="ESTADOS UNIDOS EEUU"/>
    <n v="6"/>
    <n v="2019"/>
    <s v="SPRING"/>
    <s v="SPRING"/>
    <s v="SPRING 2019"/>
    <s v="2018-2019"/>
    <n v="204"/>
    <x v="6"/>
  </r>
  <r>
    <x v="0"/>
    <n v="2019"/>
    <x v="10"/>
    <s v="AM"/>
    <s v="EEUU"/>
    <x v="0"/>
    <s v="SPRING 2019"/>
    <s v="ACTIVE"/>
    <x v="447"/>
    <s v="DOLAR CANADIENSE / CANADIAN DOLLAR"/>
    <s v="SHOUTOUTAGENCY"/>
    <s v="BRITISH COLUMBIA"/>
    <s v="CANADA"/>
    <n v="11"/>
    <n v="2019"/>
    <s v="SPRING"/>
    <s v="SPRING"/>
    <s v="SPRING 2019"/>
    <s v="2018-2019"/>
    <n v="294.83484814896923"/>
    <x v="3"/>
  </r>
  <r>
    <x v="0"/>
    <n v="2019"/>
    <x v="10"/>
    <s v="AM"/>
    <s v="EEUU"/>
    <x v="0"/>
    <s v="SPRING 2019"/>
    <s v="ACTIVE"/>
    <x v="20"/>
    <s v="DOLARES AMERICANOS / UNITED STATES DOLLAR"/>
    <s v="KELLY MICHELLE ELLINGSON"/>
    <s v="CALIFORNIA"/>
    <s v="ESTADOS UNIDOS EEUU"/>
    <n v="2"/>
    <n v="2019"/>
    <s v="SPRING"/>
    <s v="SPRING"/>
    <s v="SPRING 2019"/>
    <s v="2018-2019"/>
    <n v="51.8"/>
    <x v="9"/>
  </r>
  <r>
    <x v="0"/>
    <n v="2019"/>
    <x v="10"/>
    <s v="AM"/>
    <s v="EEUU"/>
    <x v="0"/>
    <s v="SPRING 2019"/>
    <s v="ACTIVE"/>
    <x v="402"/>
    <s v="DOLARES AMERICANOS / UNITED STATES DOLLAR"/>
    <s v="LAURA BONG"/>
    <s v="MISSISSIPPI"/>
    <s v="ESTADOS UNIDOS EEUU"/>
    <n v="4"/>
    <n v="2019"/>
    <s v="SPRING"/>
    <s v="SPRING"/>
    <s v="SPRING 2019"/>
    <s v="2018-2019"/>
    <n v="116"/>
    <x v="6"/>
  </r>
  <r>
    <x v="0"/>
    <n v="2019"/>
    <x v="10"/>
    <s v="AM"/>
    <s v="EEUU"/>
    <x v="0"/>
    <s v="SPRING 2019"/>
    <s v="KIDS"/>
    <x v="269"/>
    <s v="DOLARES AMERICANOS / UNITED STATES DOLLAR"/>
    <s v="BILL MILLER AND COMPANY"/>
    <s v="ALABAMA"/>
    <s v="ESTADOS UNIDOS EEUU"/>
    <n v="5"/>
    <n v="2019"/>
    <s v="SPRING"/>
    <s v="SPRING"/>
    <s v="SPRING 2019"/>
    <s v="2018-2019"/>
    <n v="155"/>
    <x v="2"/>
  </r>
  <r>
    <x v="0"/>
    <n v="2019"/>
    <x v="10"/>
    <s v="AM"/>
    <s v="EEUU"/>
    <x v="0"/>
    <s v="SPRING 2019"/>
    <s v="KIDS"/>
    <x v="0"/>
    <s v="DOLARES AMERICANOS / UNITED STATES DOLLAR"/>
    <s v="PAIGE ALYSE STRAUGHAN"/>
    <s v="WASHINGTON"/>
    <s v="ESTADOS UNIDOS EEUU"/>
    <n v="436"/>
    <n v="2019"/>
    <s v="SPRING"/>
    <s v="SPRING"/>
    <s v="SPRING 2019"/>
    <s v="2018-2019"/>
    <n v="12538.550000000025"/>
    <x v="0"/>
  </r>
  <r>
    <x v="0"/>
    <n v="2019"/>
    <x v="10"/>
    <s v="AM"/>
    <s v="EEUU"/>
    <x v="0"/>
    <s v="SPRING 2019"/>
    <s v="KIDS"/>
    <x v="84"/>
    <s v="DOLARES AMERICANOS / UNITED STATES DOLLAR"/>
    <s v="BILL MILLER AND COMPANY"/>
    <s v="FLORIDA"/>
    <s v="ESTADOS UNIDOS EEUU"/>
    <n v="56"/>
    <n v="2019"/>
    <s v="SPRING"/>
    <s v="SPRING"/>
    <s v="SPRING 2019"/>
    <s v="2018-2019"/>
    <n v="1360.87"/>
    <x v="2"/>
  </r>
  <r>
    <x v="0"/>
    <n v="2019"/>
    <x v="10"/>
    <s v="AM"/>
    <s v="EEUU"/>
    <x v="0"/>
    <s v="SPRING 2019"/>
    <s v="KIDS"/>
    <x v="304"/>
    <s v="DOLARES AMERICANOS / UNITED STATES DOLLAR"/>
    <s v="LAURA BONG"/>
    <s v="TEXAS"/>
    <s v="ESTADOS UNIDOS EEUU"/>
    <n v="10"/>
    <n v="2019"/>
    <s v="SPRING"/>
    <s v="SPRING"/>
    <s v="SPRING 2019"/>
    <s v="2018-2019"/>
    <n v="310"/>
    <x v="6"/>
  </r>
  <r>
    <x v="0"/>
    <n v="2019"/>
    <x v="10"/>
    <s v="AM"/>
    <s v="EEUU"/>
    <x v="0"/>
    <s v="SPRING 2019"/>
    <s v="KIDS"/>
    <x v="5"/>
    <s v="DOLARES AMERICANOS / UNITED STATES DOLLAR"/>
    <s v="STEPHANIE VITALI"/>
    <s v="ONTARIO"/>
    <s v="CANADA"/>
    <n v="17"/>
    <n v="2019"/>
    <s v="SPRING"/>
    <s v="SPRING"/>
    <s v="SPRING 2019"/>
    <s v="2018-2019"/>
    <n v="409.12"/>
    <x v="4"/>
  </r>
  <r>
    <x v="0"/>
    <n v="2019"/>
    <x v="10"/>
    <s v="AM"/>
    <s v="EEUU"/>
    <x v="0"/>
    <s v="SPRING 2019"/>
    <s v="KIDS"/>
    <x v="88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170"/>
    <x v="2"/>
  </r>
  <r>
    <x v="0"/>
    <n v="2019"/>
    <x v="10"/>
    <s v="AM"/>
    <s v="EEUU"/>
    <x v="0"/>
    <s v="SPRING 2019"/>
    <s v="KIDS"/>
    <x v="156"/>
    <s v="DOLARES AMERICANOS / UNITED STATES DOLLAR"/>
    <s v="LAURA BONG"/>
    <s v="CALIFORNIA"/>
    <s v="ESTADOS UNIDOS EEUU"/>
    <n v="7"/>
    <n v="2019"/>
    <s v="SPRING"/>
    <s v="SPRING"/>
    <s v="SPRING 2019"/>
    <s v="2018-2019"/>
    <n v="226.10000000000002"/>
    <x v="6"/>
  </r>
  <r>
    <x v="0"/>
    <n v="2019"/>
    <x v="10"/>
    <s v="AM"/>
    <s v="EEUU"/>
    <x v="0"/>
    <s v="SPRING 2019"/>
    <s v="KIDS"/>
    <x v="101"/>
    <s v="DOLARES AMERICANOS / UNITED STATES DOLLAR"/>
    <s v="BILL MILLER AND COMPANY"/>
    <s v="FLORIDA"/>
    <s v="ESTADOS UNIDOS EEUU"/>
    <n v="21"/>
    <n v="2019"/>
    <s v="SPRING"/>
    <s v="SPRING"/>
    <s v="SPRING 2019"/>
    <s v="2018-2019"/>
    <n v="522"/>
    <x v="2"/>
  </r>
  <r>
    <x v="0"/>
    <n v="2019"/>
    <x v="10"/>
    <s v="AM"/>
    <s v="EEUU"/>
    <x v="0"/>
    <s v="SPRING 2019"/>
    <s v="KIDS"/>
    <x v="196"/>
    <s v="DOLARES AMERICANOS / UNITED STATES DOLLAR"/>
    <s v="BILL MILLER AND COMPANY"/>
    <s v="ALABAMA"/>
    <s v="ESTADOS UNIDOS EEUU"/>
    <n v="34"/>
    <n v="2019"/>
    <s v="SPRING"/>
    <s v="SPRING"/>
    <s v="SPRING 2019"/>
    <s v="2018-2019"/>
    <n v="1074.5"/>
    <x v="2"/>
  </r>
  <r>
    <x v="0"/>
    <n v="2019"/>
    <x v="10"/>
    <s v="AM"/>
    <s v="EEUU"/>
    <x v="0"/>
    <s v="SPRING 2019"/>
    <s v="KIDS"/>
    <x v="19"/>
    <s v="DOLARES AMERICANOS / UNITED STATES DOLLAR"/>
    <s v="HOLLY SALES INC."/>
    <s v="OHIO"/>
    <s v="ESTADOS UNIDOS EEUU"/>
    <n v="20"/>
    <n v="2019"/>
    <s v="SPRING"/>
    <s v="SPRING"/>
    <s v="SPRING 2019"/>
    <s v="2018-2019"/>
    <n v="652"/>
    <x v="8"/>
  </r>
  <r>
    <x v="0"/>
    <n v="2019"/>
    <x v="10"/>
    <s v="AM"/>
    <s v="EEUU"/>
    <x v="0"/>
    <s v="SPRING 2019"/>
    <s v="KIDS"/>
    <x v="2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34"/>
    <x v="2"/>
  </r>
  <r>
    <x v="0"/>
    <n v="2019"/>
    <x v="10"/>
    <s v="AM"/>
    <s v="EEUU"/>
    <x v="0"/>
    <s v="SPRING 2019"/>
    <s v="KIDS"/>
    <x v="140"/>
    <s v="DOLARES AMERICANOS / UNITED STATES DOLLAR"/>
    <s v="KELLY MICHELLE ELLINGSON"/>
    <s v="MINNESOTA"/>
    <s v="ESTADOS UNIDOS EEUU"/>
    <n v="1"/>
    <n v="2019"/>
    <s v="SPRING"/>
    <s v="SPRING"/>
    <s v="SPRING 2019"/>
    <s v="2018-2019"/>
    <n v="23.8"/>
    <x v="9"/>
  </r>
  <r>
    <x v="0"/>
    <n v="2019"/>
    <x v="10"/>
    <s v="AM"/>
    <s v="EEUU"/>
    <x v="0"/>
    <s v="SPRING 2019"/>
    <s v="KIDS"/>
    <x v="261"/>
    <s v="DOLARES AMERICANOS / UNITED STATES DOLLAR"/>
    <s v="JUDITH ANN DEAL"/>
    <s v="HAWAII"/>
    <s v="ESTADOS UNIDOS EEUU"/>
    <n v="24"/>
    <n v="2019"/>
    <s v="SPRING"/>
    <s v="SPRING"/>
    <s v="SPRING 2019"/>
    <s v="2018-2019"/>
    <n v="738"/>
    <x v="10"/>
  </r>
  <r>
    <x v="0"/>
    <n v="2019"/>
    <x v="10"/>
    <s v="AM"/>
    <s v="EEUU"/>
    <x v="0"/>
    <s v="SPRING 2019"/>
    <s v="KIDS"/>
    <x v="305"/>
    <s v="DOLARES AMERICANOS / UNITED STATES DOLLAR"/>
    <s v="BILL MILLER AND COMPANY"/>
    <s v="ALABAMA"/>
    <s v="ESTADOS UNIDOS EEUU"/>
    <n v="13"/>
    <n v="2019"/>
    <s v="SPRING"/>
    <s v="SPRING"/>
    <s v="SPRING 2019"/>
    <s v="2018-2019"/>
    <n v="416"/>
    <x v="2"/>
  </r>
  <r>
    <x v="0"/>
    <n v="2019"/>
    <x v="10"/>
    <s v="AM"/>
    <s v="EEUU"/>
    <x v="0"/>
    <s v="SPRING 2019"/>
    <s v="KIDS"/>
    <x v="77"/>
    <s v="DOLARES AMERICANOS / UNITED STATES DOLLAR"/>
    <s v="ANITA M. HOPKINS"/>
    <s v="NEW HAMPSHIRE"/>
    <s v="ESTADOS UNIDOS EEUU"/>
    <n v="7"/>
    <n v="2019"/>
    <s v="SPRING"/>
    <s v="SPRING"/>
    <s v="SPRING 2019"/>
    <s v="2018-2019"/>
    <n v="238"/>
    <x v="1"/>
  </r>
  <r>
    <x v="0"/>
    <n v="2019"/>
    <x v="10"/>
    <s v="AM"/>
    <s v="EEUU"/>
    <x v="0"/>
    <s v="SPRING 2019"/>
    <s v="KIDS"/>
    <x v="348"/>
    <s v="DOLARES AMERICANOS / UNITED STATES DOLLAR"/>
    <s v="LAURA BONG"/>
    <s v="LOUISIANA"/>
    <s v="ESTADOS UNIDOS EEUU"/>
    <n v="5"/>
    <n v="2019"/>
    <s v="SPRING"/>
    <s v="SPRING"/>
    <s v="SPRING 2019"/>
    <s v="2018-2019"/>
    <n v="160"/>
    <x v="6"/>
  </r>
  <r>
    <x v="0"/>
    <n v="2019"/>
    <x v="10"/>
    <s v="AM"/>
    <s v="EEUU"/>
    <x v="0"/>
    <s v="SPRING 2019"/>
    <s v="KIDS"/>
    <x v="34"/>
    <s v="DOLARES AMERICANOS / UNITED STATES DOLLAR"/>
    <s v="ANITA M. HOPKINS"/>
    <s v="NEW YORK"/>
    <s v="ESTADOS UNIDOS EEUU"/>
    <n v="44"/>
    <n v="2019"/>
    <s v="SPRING"/>
    <s v="SPRING"/>
    <s v="SPRING 2019"/>
    <s v="2018-2019"/>
    <n v="1378.5"/>
    <x v="1"/>
  </r>
  <r>
    <x v="0"/>
    <n v="2019"/>
    <x v="10"/>
    <s v="AM"/>
    <s v="EEUU"/>
    <x v="0"/>
    <s v="SPRING 2019"/>
    <s v="KIDS"/>
    <x v="447"/>
    <s v="DOLAR CANADIENSE / CANADIAN DOLLAR"/>
    <s v="SHOUTOUTAGENCY"/>
    <s v="BRITISH COLUMBIA"/>
    <s v="CANADA"/>
    <n v="33"/>
    <n v="2019"/>
    <s v="SPRING"/>
    <s v="SPRING"/>
    <s v="SPRING 2019"/>
    <s v="2018-2019"/>
    <n v="975.39348259809367"/>
    <x v="3"/>
  </r>
  <r>
    <x v="0"/>
    <n v="2019"/>
    <x v="10"/>
    <s v="AM"/>
    <s v="EEUU"/>
    <x v="0"/>
    <s v="SPRING 2019"/>
    <s v="KIDS"/>
    <x v="39"/>
    <s v="DOLARES AMERICANOS / UNITED STATES DOLLAR"/>
    <s v="ANITA M. HOPKINS"/>
    <s v="MASSACHUSETTS"/>
    <s v="ESTADOS UNIDOS EEUU"/>
    <n v="5"/>
    <n v="2019"/>
    <s v="SPRING"/>
    <s v="SPRING"/>
    <s v="SPRING 2019"/>
    <s v="2018-2019"/>
    <n v="155"/>
    <x v="1"/>
  </r>
  <r>
    <x v="0"/>
    <n v="2019"/>
    <x v="10"/>
    <s v="AM"/>
    <s v="EEUU"/>
    <x v="0"/>
    <s v="SPRING 2019"/>
    <s v="KIDS"/>
    <x v="451"/>
    <s v="DOLARES AMERICANOS / UNITED STATES DOLLAR"/>
    <s v="ANITA M. HOPKINS"/>
    <s v="NEW YORK"/>
    <s v="ESTADOS UNIDOS EEUU"/>
    <n v="81"/>
    <n v="2019"/>
    <s v="SPRING"/>
    <s v="SPRING"/>
    <s v="SPRING 2019"/>
    <s v="2018-2019"/>
    <n v="2628"/>
    <x v="1"/>
  </r>
  <r>
    <x v="0"/>
    <n v="2019"/>
    <x v="10"/>
    <s v="AM"/>
    <s v="EEUU"/>
    <x v="0"/>
    <s v="SPRING 2019"/>
    <s v="KIDS"/>
    <x v="308"/>
    <s v="DOLARES AMERICANOS / UNITED STATES DOLLAR"/>
    <s v="BILL MILLER AND COMPANY"/>
    <s v="ALABAMA"/>
    <s v="ESTADOS UNIDOS EEUU"/>
    <n v="3"/>
    <n v="2019"/>
    <s v="SPRING"/>
    <s v="SPRING"/>
    <s v="SPRING 2019"/>
    <s v="2018-2019"/>
    <n v="93"/>
    <x v="2"/>
  </r>
  <r>
    <x v="0"/>
    <n v="2019"/>
    <x v="10"/>
    <s v="AM"/>
    <s v="EEUU"/>
    <x v="0"/>
    <s v="SPRING 2019"/>
    <s v="KIDS"/>
    <x v="336"/>
    <s v="DOLARES AMERICANOS / UNITED STATES DOLLAR"/>
    <s v="LAURA BONG"/>
    <s v="TEXAS"/>
    <s v="ESTADOS UNIDOS EEUU"/>
    <n v="7"/>
    <n v="2019"/>
    <s v="SPRING"/>
    <s v="SPRING"/>
    <s v="SPRING 2019"/>
    <s v="2018-2019"/>
    <n v="223"/>
    <x v="6"/>
  </r>
  <r>
    <x v="0"/>
    <n v="2019"/>
    <x v="10"/>
    <s v="AM"/>
    <s v="EEUU"/>
    <x v="0"/>
    <s v="SPRING 2019"/>
    <s v="KIDS"/>
    <x v="350"/>
    <s v="DOLARES AMERICANOS / UNITED STATES DOLLAR"/>
    <s v="LAURA BONG"/>
    <s v="MISSISSIPPI"/>
    <s v="ESTADOS UNIDOS EEUU"/>
    <n v="4"/>
    <n v="2019"/>
    <s v="SPRING"/>
    <s v="SPRING"/>
    <s v="SPRING 2019"/>
    <s v="2018-2019"/>
    <n v="124"/>
    <x v="6"/>
  </r>
  <r>
    <x v="0"/>
    <n v="2019"/>
    <x v="10"/>
    <s v="AM"/>
    <s v="EEUU"/>
    <x v="0"/>
    <s v="SPRING 2019"/>
    <s v="KIDS"/>
    <x v="405"/>
    <s v="DOLARES AMERICANOS / UNITED STATES DOLLAR"/>
    <s v="MIE MANNICHE"/>
    <s v="CALIFORNIA"/>
    <s v="ESTADOS UNIDOS EEUU"/>
    <n v="36"/>
    <n v="2019"/>
    <s v="SPRING"/>
    <s v="SPRING"/>
    <s v="SPRING 2019"/>
    <s v="2018-2019"/>
    <n v="880.48"/>
    <x v="11"/>
  </r>
  <r>
    <x v="0"/>
    <n v="2019"/>
    <x v="10"/>
    <s v="AM"/>
    <s v="EEUU"/>
    <x v="0"/>
    <s v="SPRING 2019"/>
    <s v="KIDS"/>
    <x v="416"/>
    <s v="DOLARES AMERICANOS / UNITED STATES DOLLAR"/>
    <s v="LAURA BONG"/>
    <s v="TEXAS"/>
    <s v="ESTADOS UNIDOS EEUU"/>
    <n v="1"/>
    <n v="2019"/>
    <s v="SPRING"/>
    <s v="SPRING"/>
    <s v="SPRING 2019"/>
    <s v="2018-2019"/>
    <n v="34"/>
    <x v="6"/>
  </r>
  <r>
    <x v="0"/>
    <n v="2019"/>
    <x v="10"/>
    <s v="AM"/>
    <s v="EEUU"/>
    <x v="0"/>
    <s v="SPRING 2019"/>
    <s v="TRUNKS"/>
    <x v="269"/>
    <s v="DOLARES AMERICANOS / UNITED STATES DOLLAR"/>
    <s v="BILL MILLER AND COMPANY"/>
    <s v="ALABAMA"/>
    <s v="ESTADOS UNIDOS EEUU"/>
    <n v="16"/>
    <n v="2019"/>
    <s v="SPRING"/>
    <s v="SPRING"/>
    <s v="SPRING 2019"/>
    <s v="2018-2019"/>
    <n v="392"/>
    <x v="2"/>
  </r>
  <r>
    <x v="0"/>
    <n v="2019"/>
    <x v="10"/>
    <s v="AM"/>
    <s v="EEUU"/>
    <x v="0"/>
    <s v="SPRING 2019"/>
    <s v="TRUNKS"/>
    <x v="0"/>
    <s v="DOLARES AMERICANOS / UNITED STATES DOLLAR"/>
    <s v="PAIGE ALYSE STRAUGHAN"/>
    <s v="WASHINGTON"/>
    <s v="ESTADOS UNIDOS EEUU"/>
    <n v="4"/>
    <n v="2019"/>
    <s v="SPRING"/>
    <s v="SPRING"/>
    <s v="SPRING 2019"/>
    <s v="2018-2019"/>
    <n v="144.16"/>
    <x v="0"/>
  </r>
  <r>
    <x v="0"/>
    <n v="2019"/>
    <x v="10"/>
    <s v="AM"/>
    <s v="EEUU"/>
    <x v="0"/>
    <s v="SPRING 2019"/>
    <s v="TRUNKS"/>
    <x v="5"/>
    <s v="DOLARES AMERICANOS / UNITED STATES DOLLAR"/>
    <s v="STEPHANIE VITALI"/>
    <s v="ONTARIO"/>
    <s v="CANADA"/>
    <n v="1"/>
    <n v="2019"/>
    <s v="SPRING"/>
    <s v="SPRING"/>
    <s v="SPRING 2019"/>
    <s v="2018-2019"/>
    <n v="18.37"/>
    <x v="4"/>
  </r>
  <r>
    <x v="0"/>
    <n v="2019"/>
    <x v="10"/>
    <s v="AM"/>
    <s v="EEUU"/>
    <x v="0"/>
    <s v="SPRING 2019"/>
    <s v="TRUNKS"/>
    <x v="196"/>
    <s v="DOLARES AMERICANOS / UNITED STATES DOLLAR"/>
    <s v="BILL MILLER AND COMPANY"/>
    <s v="ALABAMA"/>
    <s v="ESTADOS UNIDOS EEUU"/>
    <n v="6"/>
    <n v="2019"/>
    <s v="SPRING"/>
    <s v="SPRING"/>
    <s v="SPRING 2019"/>
    <s v="2018-2019"/>
    <n v="147"/>
    <x v="2"/>
  </r>
  <r>
    <x v="0"/>
    <n v="2019"/>
    <x v="10"/>
    <s v="AM"/>
    <s v="EEUU"/>
    <x v="0"/>
    <s v="SPRING 2019"/>
    <s v="TRUNKS"/>
    <x v="140"/>
    <s v="DOLARES AMERICANOS / UNITED STATES DOLLAR"/>
    <s v="KELLY MICHELLE ELLINGSON"/>
    <s v="MINNESOTA"/>
    <s v="ESTADOS UNIDOS EEUU"/>
    <n v="1"/>
    <n v="2019"/>
    <s v="SPRING"/>
    <s v="SPRING"/>
    <s v="SPRING 2019"/>
    <s v="2018-2019"/>
    <n v="17.149999999999999"/>
    <x v="9"/>
  </r>
  <r>
    <x v="0"/>
    <n v="2019"/>
    <x v="10"/>
    <s v="AM"/>
    <s v="EEUU"/>
    <x v="0"/>
    <s v="SPRING 2019"/>
    <s v="TRUNKS"/>
    <x v="305"/>
    <s v="DOLARES AMERICANOS / UNITED STATES DOLLAR"/>
    <s v="BILL MILLER AND COMPANY"/>
    <s v="ALABAMA"/>
    <s v="ESTADOS UNIDOS EEUU"/>
    <n v="3"/>
    <n v="2019"/>
    <s v="SPRING"/>
    <s v="SPRING"/>
    <s v="SPRING 2019"/>
    <s v="2018-2019"/>
    <n v="73.5"/>
    <x v="2"/>
  </r>
  <r>
    <x v="0"/>
    <n v="2019"/>
    <x v="10"/>
    <s v="AM"/>
    <s v="EEUU"/>
    <x v="0"/>
    <s v="SPRING 2019"/>
    <s v="TRUNKS"/>
    <x v="258"/>
    <s v="DOLARES AMERICANOS / UNITED STATES DOLLAR"/>
    <s v="LAURA BONG"/>
    <s v="TEXAS"/>
    <s v="ESTADOS UNIDOS EEUU"/>
    <n v="4"/>
    <n v="2019"/>
    <s v="SPRING"/>
    <s v="SPRING"/>
    <s v="SPRING 2019"/>
    <s v="2018-2019"/>
    <n v="128"/>
    <x v="6"/>
  </r>
  <r>
    <x v="0"/>
    <n v="2019"/>
    <x v="10"/>
    <s v="AM"/>
    <s v="EEUU"/>
    <x v="0"/>
    <s v="SPRING 2019"/>
    <s v="TRUNKS"/>
    <x v="451"/>
    <s v="DOLARES AMERICANOS / UNITED STATES DOLLAR"/>
    <s v="ANITA M. HOPKINS"/>
    <s v="NEW YORK"/>
    <s v="ESTADOS UNIDOS EEUU"/>
    <n v="6"/>
    <n v="2019"/>
    <s v="SPRING"/>
    <s v="SPRING"/>
    <s v="SPRING 2019"/>
    <s v="2018-2019"/>
    <n v="150"/>
    <x v="1"/>
  </r>
  <r>
    <x v="0"/>
    <n v="2019"/>
    <x v="10"/>
    <s v="AM"/>
    <s v="EEUU"/>
    <x v="0"/>
    <s v="SPRING 2019"/>
    <s v="BEACHWEAR"/>
    <x v="0"/>
    <s v="DOLARES AMERICANOS / UNITED STATES DOLLAR"/>
    <s v="PAIGE ALYSE STRAUGHAN"/>
    <s v="WASHINGTON"/>
    <s v="ESTADOS UNIDOS EEUU"/>
    <n v="19"/>
    <n v="2019"/>
    <s v="SPRING"/>
    <s v="SPRING"/>
    <s v="SPRING 2019"/>
    <s v="2018-2019"/>
    <n v="702.20999999999992"/>
    <x v="0"/>
  </r>
  <r>
    <x v="0"/>
    <n v="2019"/>
    <x v="10"/>
    <s v="AM"/>
    <s v="EEUU"/>
    <x v="0"/>
    <s v="SPRING 2019"/>
    <s v="BEACHWEAR"/>
    <x v="99"/>
    <s v="DOLARES AMERICANOS / UNITED STATES DOLLAR"/>
    <s v="DENISE ARNETT"/>
    <s v="UTAH"/>
    <s v="ESTADOS UNIDOS EEUU"/>
    <n v="50"/>
    <n v="2019"/>
    <s v="SPRING"/>
    <s v="SPRING"/>
    <s v="SPRING 2019"/>
    <s v="2018-2019"/>
    <n v="1846.6000000000006"/>
    <x v="14"/>
  </r>
  <r>
    <x v="0"/>
    <n v="2019"/>
    <x v="10"/>
    <s v="AM"/>
    <s v="EEUU"/>
    <x v="0"/>
    <s v="SPRING 2019"/>
    <s v="BEACHWEAR"/>
    <x v="271"/>
    <s v="DOLARES AMERICANOS / UNITED STATES DOLLAR"/>
    <s v="HOLLY SALES INC."/>
    <s v="MICHIGAN"/>
    <s v="ESTADOS UNIDOS EEUU"/>
    <n v="6"/>
    <n v="2019"/>
    <s v="SPRING"/>
    <s v="SPRING"/>
    <s v="SPRING 2019"/>
    <s v="2018-2019"/>
    <n v="276"/>
    <x v="8"/>
  </r>
  <r>
    <x v="0"/>
    <n v="2019"/>
    <x v="10"/>
    <s v="AM"/>
    <s v="EEUU"/>
    <x v="0"/>
    <s v="SPRING 2019"/>
    <s v="BEACHWEAR"/>
    <x v="48"/>
    <s v="DOLARES AMERICANOS / UNITED STATES DOLLAR"/>
    <s v="PHYLLIS POSNER"/>
    <s v="CALIFORNIA"/>
    <s v="ESTADOS UNIDOS EEUU"/>
    <n v="28"/>
    <n v="2019"/>
    <s v="SPRING"/>
    <s v="SPRING"/>
    <s v="SPRING 2019"/>
    <s v="2018-2019"/>
    <n v="1478.6399999999999"/>
    <x v="5"/>
  </r>
  <r>
    <x v="0"/>
    <n v="2019"/>
    <x v="10"/>
    <s v="AM"/>
    <s v="EEUU"/>
    <x v="0"/>
    <s v="SPRING 2019"/>
    <s v="BEACHWEAR"/>
    <x v="86"/>
    <s v="DOLARES AMERICANOS / UNITED STATES DOLLAR"/>
    <s v="JULIUS ORTIZ MALDONADO"/>
    <s v="PUERTO RICO"/>
    <s v="PUERTO RICO"/>
    <n v="5"/>
    <n v="2019"/>
    <s v="SPRING"/>
    <s v="SPRING"/>
    <s v="SPRING 2019"/>
    <s v="2018-2019"/>
    <n v="305"/>
    <x v="15"/>
  </r>
  <r>
    <x v="0"/>
    <n v="2019"/>
    <x v="10"/>
    <s v="AM"/>
    <s v="EEUU"/>
    <x v="0"/>
    <s v="SPRING 2019"/>
    <s v="BEACHWEAR"/>
    <x v="5"/>
    <s v="DOLARES AMERICANOS / UNITED STATES DOLLAR"/>
    <s v="STEPHANIE VITALI"/>
    <s v="ONTARIO"/>
    <s v="CANADA"/>
    <n v="9"/>
    <n v="2019"/>
    <s v="SPRING"/>
    <s v="SPRING"/>
    <s v="SPRING 2019"/>
    <s v="2018-2019"/>
    <n v="317.25"/>
    <x v="4"/>
  </r>
  <r>
    <x v="0"/>
    <n v="2019"/>
    <x v="10"/>
    <s v="AM"/>
    <s v="EEUU"/>
    <x v="0"/>
    <s v="SPRING 2019"/>
    <s v="BEACHWEAR"/>
    <x v="156"/>
    <s v="DOLARES AMERICANOS / UNITED STATES DOLLAR"/>
    <s v="LAURA BONG"/>
    <s v="CALIFORNIA"/>
    <s v="ESTADOS UNIDOS EEUU"/>
    <n v="4"/>
    <n v="2019"/>
    <s v="SPRING"/>
    <s v="SPRING"/>
    <s v="SPRING 2019"/>
    <s v="2018-2019"/>
    <n v="216.6"/>
    <x v="6"/>
  </r>
  <r>
    <x v="0"/>
    <n v="2019"/>
    <x v="10"/>
    <s v="AM"/>
    <s v="EEUU"/>
    <x v="0"/>
    <s v="SPRING 2019"/>
    <s v="BEACHWEAR"/>
    <x v="19"/>
    <s v="DOLARES AMERICANOS / UNITED STATES DOLLAR"/>
    <s v="HOLLY SALES INC."/>
    <s v="OHIO"/>
    <s v="ESTADOS UNIDOS EEUU"/>
    <n v="7"/>
    <n v="2019"/>
    <s v="SPRING"/>
    <s v="SPRING"/>
    <s v="SPRING 2019"/>
    <s v="2018-2019"/>
    <n v="396.5"/>
    <x v="8"/>
  </r>
  <r>
    <x v="0"/>
    <n v="2019"/>
    <x v="10"/>
    <s v="AM"/>
    <s v="EEUU"/>
    <x v="0"/>
    <s v="SPRING 2019"/>
    <s v="BEACHWEAR"/>
    <x v="203"/>
    <s v="DOLARES AMERICANOS / UNITED STATES DOLLAR"/>
    <s v="BILL MILLER AND COMPANY"/>
    <s v="FLORIDA"/>
    <s v="ESTADOS UNIDOS EEUU"/>
    <n v="7"/>
    <n v="2019"/>
    <s v="SPRING"/>
    <s v="SPRING"/>
    <s v="SPRING 2019"/>
    <s v="2018-2019"/>
    <n v="309"/>
    <x v="2"/>
  </r>
  <r>
    <x v="0"/>
    <n v="2019"/>
    <x v="10"/>
    <s v="AM"/>
    <s v="EEUU"/>
    <x v="0"/>
    <s v="SPRING 2019"/>
    <s v="BEACHWEAR"/>
    <x v="389"/>
    <s v="DOLARES AMERICANOS / UNITED STATES DOLLAR"/>
    <s v="BILL MILLER AND COMPANY"/>
    <s v="NORTH CAROLINA"/>
    <s v="ESTADOS UNIDOS EEUU"/>
    <n v="1"/>
    <n v="2019"/>
    <s v="SPRING"/>
    <s v="SPRING"/>
    <s v="SPRING 2019"/>
    <s v="2018-2019"/>
    <n v="57"/>
    <x v="2"/>
  </r>
  <r>
    <x v="0"/>
    <n v="2019"/>
    <x v="10"/>
    <s v="AM"/>
    <s v="EEUU"/>
    <x v="0"/>
    <s v="SPRING 2019"/>
    <s v="BEACHWEAR"/>
    <x v="34"/>
    <s v="DOLARES AMERICANOS / UNITED STATES DOLLAR"/>
    <s v="ANITA M. HOPKINS"/>
    <s v="NEW YORK"/>
    <s v="ESTADOS UNIDOS EEUU"/>
    <n v="14"/>
    <n v="2019"/>
    <s v="SPRING"/>
    <s v="SPRING"/>
    <s v="SPRING 2019"/>
    <s v="2018-2019"/>
    <n v="639"/>
    <x v="1"/>
  </r>
  <r>
    <x v="0"/>
    <n v="2019"/>
    <x v="10"/>
    <s v="AM"/>
    <s v="EEUU"/>
    <x v="0"/>
    <s v="SPRING 2019"/>
    <s v="BEACHWEAR"/>
    <x v="447"/>
    <s v="DOLAR CANADIENSE / CANADIAN DOLLAR"/>
    <s v="SHOUTOUTAGENCY"/>
    <s v="BRITISH COLUMBIA"/>
    <s v="CANADA"/>
    <n v="45"/>
    <n v="2019"/>
    <s v="SPRING"/>
    <s v="SPRING"/>
    <s v="SPRING 2019"/>
    <s v="2018-2019"/>
    <n v="2153.9939407374573"/>
    <x v="3"/>
  </r>
  <r>
    <x v="0"/>
    <n v="2019"/>
    <x v="10"/>
    <s v="AM"/>
    <s v="EEUU"/>
    <x v="0"/>
    <s v="SPRING 2019"/>
    <s v="BEACHWEAR"/>
    <x v="299"/>
    <s v="DOLARES AMERICANOS / UNITED STATES DOLLAR"/>
    <s v="DENISE ARNETT"/>
    <s v="OREGON"/>
    <s v="ESTADOS UNIDOS EEUU"/>
    <n v="3"/>
    <n v="2019"/>
    <s v="SPRING"/>
    <s v="SPRING"/>
    <s v="SPRING 2019"/>
    <s v="2018-2019"/>
    <n v="135"/>
    <x v="14"/>
  </r>
  <r>
    <x v="0"/>
    <n v="2019"/>
    <x v="10"/>
    <s v="AM"/>
    <s v="EEUU"/>
    <x v="0"/>
    <s v="SPRING 2019"/>
    <s v="BEACHWEAR"/>
    <x v="405"/>
    <s v="DOLARES AMERICANOS / UNITED STATES DOLLAR"/>
    <s v="MIE MANNICHE"/>
    <s v="CALIFORNIA"/>
    <s v="ESTADOS UNIDOS EEUU"/>
    <n v="6"/>
    <n v="2019"/>
    <s v="SPRING"/>
    <s v="SPRING"/>
    <s v="SPRING 2019"/>
    <s v="2018-2019"/>
    <n v="199.5"/>
    <x v="11"/>
  </r>
  <r>
    <x v="0"/>
    <n v="2019"/>
    <x v="10"/>
    <s v="AM"/>
    <s v="EEUU"/>
    <x v="0"/>
    <s v="SUMMER 2019"/>
    <s v="SWIMWEAR"/>
    <x v="268"/>
    <s v="DOLARES AMERICANOS / UNITED STATES DOLLAR"/>
    <s v="LAURA BONG"/>
    <s v="TEXAS"/>
    <s v="ESTADOS UNIDOS EEUU"/>
    <n v="3"/>
    <n v="2019"/>
    <s v="SUMMER"/>
    <s v="SUMMER"/>
    <s v="SUMMER 2019"/>
    <s v="2018-2019"/>
    <n v="198"/>
    <x v="6"/>
  </r>
  <r>
    <x v="0"/>
    <n v="2019"/>
    <x v="10"/>
    <s v="AM"/>
    <s v="EEUU"/>
    <x v="0"/>
    <s v="SUMMER 2019"/>
    <s v="SWIMWEAR"/>
    <x v="354"/>
    <s v="DOLARES AMERICANOS / UNITED STATES DOLLAR"/>
    <s v="BILL MILLER AND COMPANY"/>
    <s v="FLORIDA"/>
    <s v="ESTADOS UNIDOS EEUU"/>
    <n v="169"/>
    <n v="2019"/>
    <s v="SUMMER"/>
    <s v="SUMMER"/>
    <s v="SUMMER 2019"/>
    <s v="2018-2019"/>
    <n v="4995"/>
    <x v="2"/>
  </r>
  <r>
    <x v="0"/>
    <n v="2019"/>
    <x v="10"/>
    <s v="AM"/>
    <s v="EEUU"/>
    <x v="0"/>
    <s v="SUMMER 2019"/>
    <s v="SWIMWEAR"/>
    <x v="0"/>
    <s v="DOLARES AMERICANOS / UNITED STATES DOLLAR"/>
    <s v="PAIGE ALYSE STRAUGHAN"/>
    <s v="WASHINGTON"/>
    <s v="ESTADOS UNIDOS EEUU"/>
    <n v="1191"/>
    <n v="2019"/>
    <s v="SUMMER"/>
    <s v="SUMMER"/>
    <s v="SUMMER 2019"/>
    <s v="2018-2019"/>
    <n v="33091.98000000004"/>
    <x v="0"/>
  </r>
  <r>
    <x v="0"/>
    <n v="2019"/>
    <x v="10"/>
    <s v="AM"/>
    <s v="EEUU"/>
    <x v="0"/>
    <s v="SUMMER 2019"/>
    <s v="SWIMWEAR"/>
    <x v="99"/>
    <s v="DOLARES AMERICANOS / UNITED STATES DOLLAR"/>
    <s v="DENISE ARNETT"/>
    <s v="UTAH"/>
    <s v="ESTADOS UNIDOS EEUU"/>
    <n v="218"/>
    <n v="2019"/>
    <s v="SUMMER"/>
    <s v="SUMMER"/>
    <s v="SUMMER 2019"/>
    <s v="2018-2019"/>
    <n v="7137.3499999999985"/>
    <x v="14"/>
  </r>
  <r>
    <x v="0"/>
    <n v="2019"/>
    <x v="10"/>
    <s v="AM"/>
    <s v="EEUU"/>
    <x v="0"/>
    <s v="SUMMER 2019"/>
    <s v="SWIMWEAR"/>
    <x v="73"/>
    <s v="DOLARES AMERICANOS / UNITED STATES DOLLAR"/>
    <s v="BILL MILLER AND COMPANY"/>
    <s v="FLORIDA"/>
    <s v="ESTADOS UNIDOS EEUU"/>
    <n v="276"/>
    <n v="2019"/>
    <s v="SUMMER"/>
    <s v="SUMMER"/>
    <s v="SUMMER 2019"/>
    <s v="2018-2019"/>
    <n v="8169"/>
    <x v="2"/>
  </r>
  <r>
    <x v="0"/>
    <n v="2019"/>
    <x v="10"/>
    <s v="AM"/>
    <s v="EEUU"/>
    <x v="0"/>
    <s v="SUMMER 2019"/>
    <s v="SWIMWEAR"/>
    <x v="189"/>
    <s v="DOLAR CANADIENSE / CANADIAN DOLLAR"/>
    <s v="SHOUTOUTAGENCY"/>
    <s v="BRITISH COLUMBIA"/>
    <s v="CANADA"/>
    <n v="77"/>
    <n v="2019"/>
    <s v="SUMMER"/>
    <s v="SUMMER"/>
    <s v="SUMMER 2019"/>
    <s v="2018-2019"/>
    <n v="2266.3119781275386"/>
    <x v="3"/>
  </r>
  <r>
    <x v="0"/>
    <n v="2019"/>
    <x v="10"/>
    <s v="AM"/>
    <s v="EEUU"/>
    <x v="0"/>
    <s v="SUMMER 2019"/>
    <s v="SWIMWEAR"/>
    <x v="104"/>
    <s v="DOLARES AMERICANOS / UNITED STATES DOLLAR"/>
    <s v="LAURA BONG"/>
    <s v="UTAH"/>
    <s v="ESTADOS UNIDOS EEUU"/>
    <n v="15"/>
    <n v="2019"/>
    <s v="SUMMER"/>
    <s v="SUMMER"/>
    <s v="SUMMER 2019"/>
    <s v="2018-2019"/>
    <n v="470"/>
    <x v="6"/>
  </r>
  <r>
    <x v="0"/>
    <n v="2019"/>
    <x v="10"/>
    <s v="AM"/>
    <s v="EEUU"/>
    <x v="0"/>
    <s v="SUMMER 2019"/>
    <s v="SWIMWEAR"/>
    <x v="23"/>
    <s v="DOLARES AMERICANOS / UNITED STATES DOLLAR"/>
    <s v="ANITA M. HOPKINS"/>
    <s v="WISCONSIN"/>
    <s v="ESTADOS UNIDOS EEUU"/>
    <n v="137"/>
    <n v="2019"/>
    <s v="SUMMER"/>
    <s v="SUMMER"/>
    <s v="SUMMER 2019"/>
    <s v="2018-2019"/>
    <n v="3906"/>
    <x v="1"/>
  </r>
  <r>
    <x v="0"/>
    <n v="2019"/>
    <x v="10"/>
    <s v="AM"/>
    <s v="EEUU"/>
    <x v="0"/>
    <s v="SUMMER 2019"/>
    <s v="SWIMWEAR"/>
    <x v="190"/>
    <s v="DOLARES AMERICANOS / UNITED STATES DOLLAR"/>
    <s v="LAURA BONG"/>
    <s v="LOUISIANA"/>
    <s v="ESTADOS UNIDOS EEUU"/>
    <n v="9"/>
    <n v="2019"/>
    <s v="SUMMER"/>
    <s v="SUMMER"/>
    <s v="SUMMER 2019"/>
    <s v="2018-2019"/>
    <n v="260"/>
    <x v="6"/>
  </r>
  <r>
    <x v="0"/>
    <n v="2019"/>
    <x v="10"/>
    <s v="AM"/>
    <s v="EEUU"/>
    <x v="0"/>
    <s v="SUMMER 2019"/>
    <s v="SWIMWEAR"/>
    <x v="114"/>
    <s v="DOLARES AMERICANOS / UNITED STATES DOLLAR"/>
    <s v="ANITA M. HOPKINS"/>
    <s v="NEW JERSEY"/>
    <s v="ESTADOS UNIDOS EEUU"/>
    <n v="92"/>
    <n v="2019"/>
    <s v="SUMMER"/>
    <s v="SUMMER"/>
    <s v="SUMMER 2019"/>
    <s v="2018-2019"/>
    <n v="2760"/>
    <x v="1"/>
  </r>
  <r>
    <x v="0"/>
    <n v="2019"/>
    <x v="10"/>
    <s v="AM"/>
    <s v="EEUU"/>
    <x v="0"/>
    <s v="SUMMER 2019"/>
    <s v="SWIMWEAR"/>
    <x v="192"/>
    <s v="DOLARES AMERICANOS / UNITED STATES DOLLAR"/>
    <s v="BILL MILLER AND COMPANY"/>
    <s v="VIRGIN ISLANDS"/>
    <s v="ESTADOS UNIDOS EEUU"/>
    <n v="24"/>
    <n v="2019"/>
    <s v="SUMMER"/>
    <s v="SUMMER"/>
    <s v="SUMMER 2019"/>
    <s v="2018-2019"/>
    <n v="992"/>
    <x v="2"/>
  </r>
  <r>
    <x v="0"/>
    <n v="2019"/>
    <x v="10"/>
    <s v="AM"/>
    <s v="EEUU"/>
    <x v="0"/>
    <s v="SUMMER 2019"/>
    <s v="SWIMWEAR"/>
    <x v="118"/>
    <s v="DOLARES AMERICANOS / UNITED STATES DOLLAR"/>
    <s v="JULIUS ORTIZ MALDONADO"/>
    <s v="FLORIDA"/>
    <s v="ESTADOS UNIDOS EEUU"/>
    <n v="3"/>
    <n v="2019"/>
    <s v="SUMMER"/>
    <s v="SUMMER"/>
    <s v="SUMMER 2019"/>
    <s v="2018-2019"/>
    <n v="198"/>
    <x v="15"/>
  </r>
  <r>
    <x v="0"/>
    <n v="2019"/>
    <x v="10"/>
    <s v="AM"/>
    <s v="EEUU"/>
    <x v="0"/>
    <s v="SUMMER 2019"/>
    <s v="SWIMWEAR"/>
    <x v="193"/>
    <s v="DOLARES AMERICANOS / UNITED STATES DOLLAR"/>
    <s v="BILL MILLER AND COMPANY"/>
    <s v="VIRGIN ISLANDS"/>
    <s v="ESTADOS UNIDOS EEUU"/>
    <n v="103"/>
    <n v="2019"/>
    <s v="SUMMER"/>
    <s v="SUMMER"/>
    <s v="SUMMER 2019"/>
    <s v="2018-2019"/>
    <n v="4479"/>
    <x v="2"/>
  </r>
  <r>
    <x v="0"/>
    <n v="2019"/>
    <x v="10"/>
    <s v="AM"/>
    <s v="EEUU"/>
    <x v="0"/>
    <s v="SUMMER 2019"/>
    <s v="SWIMWEAR"/>
    <x v="304"/>
    <s v="DOLARES AMERICANOS / UNITED STATES DOLLAR"/>
    <s v="LAURA BONG"/>
    <s v="TEXAS"/>
    <s v="ESTADOS UNIDOS EEUU"/>
    <n v="75"/>
    <n v="2019"/>
    <s v="SUMMER"/>
    <s v="SUMMER"/>
    <s v="SUMMER 2019"/>
    <s v="2018-2019"/>
    <n v="2743"/>
    <x v="6"/>
  </r>
  <r>
    <x v="0"/>
    <n v="2019"/>
    <x v="10"/>
    <s v="AM"/>
    <s v="EEUU"/>
    <x v="0"/>
    <s v="SUMMER 2019"/>
    <s v="SWIMWEAR"/>
    <x v="108"/>
    <s v="DOLARES AMERICANOS / UNITED STATES DOLLAR"/>
    <s v="PAIGE ALYSE STRAUGHAN"/>
    <s v="CALIFORNIA"/>
    <s v="ESTADOS UNIDOS EEUU"/>
    <n v="600"/>
    <n v="2019"/>
    <s v="SUMMER"/>
    <s v="SUMMER"/>
    <s v="SUMMER 2019"/>
    <s v="2018-2019"/>
    <n v="18548"/>
    <x v="0"/>
  </r>
  <r>
    <x v="0"/>
    <n v="2019"/>
    <x v="10"/>
    <s v="AM"/>
    <s v="EEUU"/>
    <x v="0"/>
    <s v="SUMMER 2019"/>
    <s v="SWIMWEAR"/>
    <x v="144"/>
    <s v="DOLARES AMERICANOS / UNITED STATES DOLLAR"/>
    <s v="LAURA BONG"/>
    <s v="TEXAS"/>
    <s v="ESTADOS UNIDOS EEUU"/>
    <n v="17"/>
    <n v="2019"/>
    <s v="SUMMER"/>
    <s v="SUMMER"/>
    <s v="SUMMER 2019"/>
    <s v="2018-2019"/>
    <n v="532"/>
    <x v="6"/>
  </r>
  <r>
    <x v="0"/>
    <n v="2019"/>
    <x v="10"/>
    <s v="AM"/>
    <s v="EEUU"/>
    <x v="0"/>
    <s v="SUMMER 2019"/>
    <s v="SWIMWEAR"/>
    <x v="217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744"/>
    <x v="2"/>
  </r>
  <r>
    <x v="0"/>
    <n v="2019"/>
    <x v="10"/>
    <s v="AM"/>
    <s v="EEUU"/>
    <x v="0"/>
    <s v="SUMMER 2019"/>
    <s v="SWIMWEAR"/>
    <x v="48"/>
    <s v="DOLARES AMERICANOS / UNITED STATES DOLLAR"/>
    <s v="PHYLLIS POSNER"/>
    <s v="CALIFORNIA"/>
    <s v="ESTADOS UNIDOS EEUU"/>
    <n v="420"/>
    <n v="2019"/>
    <s v="SUMMER"/>
    <s v="SUMMER"/>
    <s v="SUMMER 2019"/>
    <s v="2018-2019"/>
    <n v="11103.24"/>
    <x v="5"/>
  </r>
  <r>
    <x v="0"/>
    <n v="2019"/>
    <x v="10"/>
    <s v="AM"/>
    <s v="EEUU"/>
    <x v="0"/>
    <s v="SUMMER 2019"/>
    <s v="SWIMWEAR"/>
    <x v="86"/>
    <s v="DOLARES AMERICANOS / UNITED STATES DOLLAR"/>
    <s v="JULIUS ORTIZ MALDONADO"/>
    <s v="PUERTO RICO"/>
    <s v="PUERTO RICO"/>
    <n v="106"/>
    <n v="2019"/>
    <s v="SUMMER"/>
    <s v="SUMMER"/>
    <s v="SUMMER 2019"/>
    <s v="2018-2019"/>
    <n v="3749"/>
    <x v="15"/>
  </r>
  <r>
    <x v="0"/>
    <n v="2019"/>
    <x v="10"/>
    <s v="AM"/>
    <s v="EEUU"/>
    <x v="0"/>
    <s v="SUMMER 2019"/>
    <s v="SWIMWEAR"/>
    <x v="195"/>
    <s v="DOLARES AMERICANOS / UNITED STATES DOLLAR"/>
    <s v="MIE MANNICHE"/>
    <s v="CALIFORNIA"/>
    <s v="ESTADOS UNIDOS EEUU"/>
    <n v="86"/>
    <n v="2019"/>
    <s v="SUMMER"/>
    <s v="SUMMER"/>
    <s v="SUMMER 2019"/>
    <s v="2018-2019"/>
    <n v="2586"/>
    <x v="11"/>
  </r>
  <r>
    <x v="0"/>
    <n v="2019"/>
    <x v="10"/>
    <s v="AM"/>
    <s v="EEUU"/>
    <x v="0"/>
    <s v="SUMMER 2019"/>
    <s v="SWIMWEAR"/>
    <x v="50"/>
    <s v="DOLARES AMERICANOS / UNITED STATES DOLLAR"/>
    <s v="BILL MILLER AND COMPANY"/>
    <s v="FLORIDA"/>
    <s v="ESTADOS UNIDOS EEUU"/>
    <n v="96"/>
    <n v="2019"/>
    <s v="SUMMER"/>
    <s v="SUMMER"/>
    <s v="SUMMER 2019"/>
    <s v="2018-2019"/>
    <n v="2912"/>
    <x v="2"/>
  </r>
  <r>
    <x v="0"/>
    <n v="2019"/>
    <x v="10"/>
    <s v="AM"/>
    <s v="EEUU"/>
    <x v="0"/>
    <s v="SUMMER 2019"/>
    <s v="SWIMWEAR"/>
    <x v="4"/>
    <s v="DOLAR CANADIENSE / CANADIAN DOLLAR"/>
    <s v="SHOUTOUTAGENCY"/>
    <s v="BRITISH COLUMBIA"/>
    <s v="CANADA"/>
    <n v="31"/>
    <n v="2019"/>
    <s v="SUMMER"/>
    <s v="SUMMER"/>
    <s v="SUMMER 2019"/>
    <s v="2018-2019"/>
    <n v="890.41602009901737"/>
    <x v="3"/>
  </r>
  <r>
    <x v="0"/>
    <n v="2019"/>
    <x v="10"/>
    <s v="AM"/>
    <s v="EEUU"/>
    <x v="0"/>
    <s v="SUMMER 2019"/>
    <s v="SWIMWEAR"/>
    <x v="355"/>
    <s v="DOLARES AMERICANOS / UNITED STATES DOLLAR"/>
    <s v="LAURA BONG"/>
    <s v="TEXAS"/>
    <s v="ESTADOS UNIDOS EEUU"/>
    <n v="24"/>
    <n v="2019"/>
    <s v="SUMMER"/>
    <s v="SUMMER"/>
    <s v="SUMMER 2019"/>
    <s v="2018-2019"/>
    <n v="712"/>
    <x v="6"/>
  </r>
  <r>
    <x v="0"/>
    <n v="2019"/>
    <x v="10"/>
    <s v="AM"/>
    <s v="EEUU"/>
    <x v="0"/>
    <s v="SUMMER 2019"/>
    <s v="SWIMWEAR"/>
    <x v="3"/>
    <s v="DOLARES AMERICANOS / UNITED STATES DOLLAR"/>
    <s v="ANITA M. HOPKINS"/>
    <s v="RHODE ISLAND"/>
    <s v="ESTADOS UNIDOS EEUU"/>
    <n v="62"/>
    <n v="2019"/>
    <s v="SUMMER"/>
    <s v="SUMMER"/>
    <s v="SUMMER 2019"/>
    <s v="2018-2019"/>
    <n v="1833"/>
    <x v="1"/>
  </r>
  <r>
    <x v="0"/>
    <n v="2019"/>
    <x v="10"/>
    <s v="AM"/>
    <s v="EEUU"/>
    <x v="0"/>
    <s v="SUMMER 2019"/>
    <s v="SWIMWEAR"/>
    <x v="5"/>
    <s v="DOLARES AMERICANOS / UNITED STATES DOLLAR"/>
    <s v="STEPHANIE VITALI"/>
    <s v="ONTARIO"/>
    <s v="CANADA"/>
    <n v="48"/>
    <n v="2019"/>
    <s v="SUMMER"/>
    <s v="SUMMER"/>
    <s v="SUMMER 2019"/>
    <s v="2018-2019"/>
    <n v="1409"/>
    <x v="4"/>
  </r>
  <r>
    <x v="0"/>
    <n v="2019"/>
    <x v="10"/>
    <s v="AM"/>
    <s v="EEUU"/>
    <x v="0"/>
    <s v="SUMMER 2019"/>
    <s v="SWIMWEAR"/>
    <x v="139"/>
    <s v="DOLARES AMERICANOS / UNITED STATES DOLLAR"/>
    <s v="ANITA M. HOPKINS"/>
    <s v="MARYLAND"/>
    <s v="ESTADOS UNIDOS EEUU"/>
    <n v="127"/>
    <n v="2019"/>
    <s v="SUMMER"/>
    <s v="SUMMER"/>
    <s v="SUMMER 2019"/>
    <s v="2018-2019"/>
    <n v="3802"/>
    <x v="1"/>
  </r>
  <r>
    <x v="0"/>
    <n v="2019"/>
    <x v="10"/>
    <s v="AM"/>
    <s v="EEUU"/>
    <x v="0"/>
    <s v="SUMMER 2019"/>
    <s v="SWIMWEAR"/>
    <x v="122"/>
    <s v="DOLARES AMERICANOS / UNITED STATES DOLLAR"/>
    <s v="BILL MILLER AND COMPANY"/>
    <s v="FLORIDA"/>
    <s v="ESTADOS UNIDOS EEUU"/>
    <n v="28"/>
    <n v="2019"/>
    <s v="SUMMER"/>
    <s v="SUMMER"/>
    <s v="SUMMER 2019"/>
    <s v="2018-2019"/>
    <n v="1510"/>
    <x v="2"/>
  </r>
  <r>
    <x v="0"/>
    <n v="2019"/>
    <x v="10"/>
    <s v="AM"/>
    <s v="EEUU"/>
    <x v="0"/>
    <s v="SUMMER 2019"/>
    <s v="SWIMWEAR"/>
    <x v="276"/>
    <s v="DOLARES AMERICANOS / UNITED STATES DOLLAR"/>
    <s v="LAURA BONG"/>
    <s v="MISSISSIPPI"/>
    <s v="ESTADOS UNIDOS EEUU"/>
    <n v="10"/>
    <n v="2019"/>
    <s v="SUMMER"/>
    <s v="SUMMER"/>
    <s v="SUMMER 2019"/>
    <s v="2018-2019"/>
    <n v="306"/>
    <x v="6"/>
  </r>
  <r>
    <x v="0"/>
    <n v="2019"/>
    <x v="10"/>
    <s v="AM"/>
    <s v="EEUU"/>
    <x v="0"/>
    <s v="SUMMER 2019"/>
    <s v="SWIMWEAR"/>
    <x v="452"/>
    <s v="DOLAR CANADIENSE / CANADIAN DOLLAR"/>
    <s v="SHOUTOUTAGENCY"/>
    <s v="BRITISH COLUMBIA"/>
    <s v="CANADA"/>
    <n v="22"/>
    <n v="2019"/>
    <s v="SUMMER"/>
    <s v="SUMMER"/>
    <s v="SUMMER 2019"/>
    <s v="2018-2019"/>
    <n v="666.51887977536387"/>
    <x v="3"/>
  </r>
  <r>
    <x v="0"/>
    <n v="2019"/>
    <x v="10"/>
    <s v="AM"/>
    <s v="EEUU"/>
    <x v="0"/>
    <s v="SUMMER 2019"/>
    <s v="SWIMWEAR"/>
    <x v="278"/>
    <s v="DOLARES AMERICANOS / UNITED STATES DOLLAR"/>
    <s v="ANITA M. HOPKINS"/>
    <s v="NEW YORK"/>
    <s v="ESTADOS UNIDOS EEUU"/>
    <n v="24"/>
    <n v="2019"/>
    <s v="SUMMER"/>
    <s v="SUMMER"/>
    <s v="SUMMER 2019"/>
    <s v="2018-2019"/>
    <n v="884"/>
    <x v="1"/>
  </r>
  <r>
    <x v="0"/>
    <n v="2019"/>
    <x v="10"/>
    <s v="AM"/>
    <s v="EEUU"/>
    <x v="0"/>
    <s v="SUMMER 2019"/>
    <s v="SWIMWEAR"/>
    <x v="356"/>
    <s v="DOLARES AMERICANOS / UNITED STATES DOLLAR"/>
    <s v="ANITA M. HOPKINS"/>
    <s v="MARYLAND"/>
    <s v="ESTADOS UNIDOS EEUU"/>
    <n v="360"/>
    <n v="2019"/>
    <s v="SUMMER"/>
    <s v="SUMMER"/>
    <s v="SUMMER 2019"/>
    <s v="2018-2019"/>
    <n v="10928"/>
    <x v="1"/>
  </r>
  <r>
    <x v="0"/>
    <n v="2019"/>
    <x v="10"/>
    <s v="AM"/>
    <s v="EEUU"/>
    <x v="0"/>
    <s v="SUMMER 2019"/>
    <s v="SWIMWEAR"/>
    <x v="88"/>
    <s v="DOLARES AMERICANOS / UNITED STATES DOLLAR"/>
    <s v="BILL MILLER AND COMPANY"/>
    <s v="FLORIDA"/>
    <s v="ESTADOS UNIDOS EEUU"/>
    <n v="36"/>
    <n v="2019"/>
    <s v="SUMMER"/>
    <s v="SUMMER"/>
    <s v="SUMMER 2019"/>
    <s v="2018-2019"/>
    <n v="1086"/>
    <x v="2"/>
  </r>
  <r>
    <x v="0"/>
    <n v="2019"/>
    <x v="10"/>
    <s v="AM"/>
    <s v="EEUU"/>
    <x v="0"/>
    <s v="SUMMER 2019"/>
    <s v="SWIMWEAR"/>
    <x v="55"/>
    <s v="DOLARES AMERICANOS / UNITED STATES DOLLAR"/>
    <s v="PAIGE ALYSE STRAUGHAN"/>
    <s v="WASHINGTON"/>
    <s v="ESTADOS UNIDOS EEUU"/>
    <n v="150"/>
    <n v="2019"/>
    <s v="SUMMER"/>
    <s v="SUMMER"/>
    <s v="SUMMER 2019"/>
    <s v="2018-2019"/>
    <n v="8415"/>
    <x v="0"/>
  </r>
  <r>
    <x v="0"/>
    <n v="2019"/>
    <x v="10"/>
    <s v="AM"/>
    <s v="EEUU"/>
    <x v="0"/>
    <s v="SUMMER 2019"/>
    <s v="SWIMWEAR"/>
    <x v="6"/>
    <s v="DOLARES AMERICANOS / UNITED STATES DOLLAR"/>
    <s v="PHYLLIS POSNER"/>
    <s v="CALIFORNIA"/>
    <s v="ESTADOS UNIDOS EEUU"/>
    <n v="23"/>
    <n v="2019"/>
    <s v="SUMMER"/>
    <s v="SUMMER"/>
    <s v="SUMMER 2019"/>
    <s v="2018-2019"/>
    <n v="796"/>
    <x v="5"/>
  </r>
  <r>
    <x v="0"/>
    <n v="2019"/>
    <x v="10"/>
    <s v="AM"/>
    <s v="EEUU"/>
    <x v="0"/>
    <s v="SUMMER 2019"/>
    <s v="SWIMWEAR"/>
    <x v="101"/>
    <s v="DOLARES AMERICANOS / UNITED STATES DOLLAR"/>
    <s v="BILL MILLER AND COMPANY"/>
    <s v="FLORIDA"/>
    <s v="ESTADOS UNIDOS EEUU"/>
    <n v="154"/>
    <n v="2019"/>
    <s v="SUMMER"/>
    <s v="SUMMER"/>
    <s v="SUMMER 2019"/>
    <s v="2018-2019"/>
    <n v="6422"/>
    <x v="2"/>
  </r>
  <r>
    <x v="0"/>
    <n v="2019"/>
    <x v="10"/>
    <s v="AM"/>
    <s v="EEUU"/>
    <x v="0"/>
    <s v="SUMMER 2019"/>
    <s v="SWIMWEAR"/>
    <x v="358"/>
    <s v="DOLARES AMERICANOS / UNITED STATES DOLLAR"/>
    <s v="BILL MILLER AND COMPANY"/>
    <s v="SOUTH CAROLINA"/>
    <s v="ESTADOS UNIDOS EEUU"/>
    <n v="139"/>
    <n v="2019"/>
    <s v="SUMMER"/>
    <s v="SUMMER"/>
    <s v="SUMMER 2019"/>
    <s v="2018-2019"/>
    <n v="4188"/>
    <x v="2"/>
  </r>
  <r>
    <x v="0"/>
    <n v="2019"/>
    <x v="10"/>
    <s v="AM"/>
    <s v="EEUU"/>
    <x v="0"/>
    <s v="SUMMER 2019"/>
    <s v="SWIMWEAR"/>
    <x v="125"/>
    <s v="DOLARES AMERICANOS / UNITED STATES DOLLAR"/>
    <s v="JUDITH ANN DEAL"/>
    <s v="HAWAII"/>
    <s v="ESTADOS UNIDOS EEUU"/>
    <n v="78"/>
    <n v="2019"/>
    <s v="SUMMER"/>
    <s v="SUMMER"/>
    <s v="SUMMER 2019"/>
    <s v="2018-2019"/>
    <n v="2320"/>
    <x v="10"/>
  </r>
  <r>
    <x v="0"/>
    <n v="2019"/>
    <x v="10"/>
    <s v="AM"/>
    <s v="EEUU"/>
    <x v="0"/>
    <s v="SUMMER 2019"/>
    <s v="SWIMWEAR"/>
    <x v="196"/>
    <s v="DOLARES AMERICANOS / UNITED STATES DOLLAR"/>
    <s v="BILL MILLER AND COMPANY"/>
    <s v="ALABAMA"/>
    <s v="ESTADOS UNIDOS EEUU"/>
    <n v="25"/>
    <n v="2019"/>
    <s v="SUMMER"/>
    <s v="SUMMER"/>
    <s v="SUMMER 2019"/>
    <s v="2018-2019"/>
    <n v="730"/>
    <x v="2"/>
  </r>
  <r>
    <x v="0"/>
    <n v="2019"/>
    <x v="10"/>
    <s v="AM"/>
    <s v="EEUU"/>
    <x v="0"/>
    <s v="SUMMER 2019"/>
    <s v="SWIMWEAR"/>
    <x v="90"/>
    <s v="DOLARES AMERICANOS / UNITED STATES DOLLAR"/>
    <s v="MIE MANNICHE"/>
    <s v="CALIFORNIA"/>
    <s v="ESTADOS UNIDOS EEUU"/>
    <n v="136"/>
    <n v="2019"/>
    <s v="SUMMER"/>
    <s v="SUMMER"/>
    <s v="SUMMER 2019"/>
    <s v="2018-2019"/>
    <n v="4100"/>
    <x v="11"/>
  </r>
  <r>
    <x v="0"/>
    <n v="2019"/>
    <x v="10"/>
    <s v="AM"/>
    <s v="EEUU"/>
    <x v="0"/>
    <s v="SUMMER 2019"/>
    <s v="SWIMWEAR"/>
    <x v="197"/>
    <s v="DOLARES AMERICANOS / UNITED STATES DOLLAR"/>
    <s v="ANITA M. HOPKINS"/>
    <s v="MARYLAND"/>
    <s v="ESTADOS UNIDOS EEUU"/>
    <n v="1462"/>
    <n v="2019"/>
    <s v="SUMMER"/>
    <s v="SUMMER"/>
    <s v="SUMMER 2019"/>
    <s v="2018-2019"/>
    <n v="37950.299999999996"/>
    <x v="1"/>
  </r>
  <r>
    <x v="0"/>
    <n v="2019"/>
    <x v="10"/>
    <s v="AM"/>
    <s v="EEUU"/>
    <x v="0"/>
    <s v="SUMMER 2019"/>
    <s v="SWIMWEAR"/>
    <x v="26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347"/>
    <x v="2"/>
  </r>
  <r>
    <x v="0"/>
    <n v="2019"/>
    <x v="10"/>
    <s v="AM"/>
    <s v="EEUU"/>
    <x v="0"/>
    <s v="SUMMER 2019"/>
    <s v="SWIMWEAR"/>
    <x v="19"/>
    <s v="DOLARES AMERICANOS / UNITED STATES DOLLAR"/>
    <s v="HOLLY SALES INC."/>
    <s v="OHIO"/>
    <s v="ESTADOS UNIDOS EEUU"/>
    <n v="148"/>
    <n v="2019"/>
    <s v="SUMMER"/>
    <s v="SUMMER"/>
    <s v="SUMMER 2019"/>
    <s v="2018-2019"/>
    <n v="4852"/>
    <x v="8"/>
  </r>
  <r>
    <x v="0"/>
    <n v="2019"/>
    <x v="10"/>
    <s v="AM"/>
    <s v="EEUU"/>
    <x v="0"/>
    <s v="SUMMER 2019"/>
    <s v="SWIMWEAR"/>
    <x v="158"/>
    <s v="DOLAR CANADIENSE / CANADIAN DOLLAR"/>
    <s v="SHOUTOUTAGENCY"/>
    <s v="BRITISH COLUMBIA"/>
    <s v="CANADA"/>
    <n v="273"/>
    <n v="2019"/>
    <s v="SUMMER"/>
    <s v="SUMMER"/>
    <s v="SUMMER 2019"/>
    <s v="2018-2019"/>
    <n v="8430.5032143648805"/>
    <x v="3"/>
  </r>
  <r>
    <x v="0"/>
    <n v="2019"/>
    <x v="10"/>
    <s v="AM"/>
    <s v="EEUU"/>
    <x v="0"/>
    <s v="SUMMER 2019"/>
    <s v="SWIMWEAR"/>
    <x v="280"/>
    <s v="DOLARES AMERICANOS / UNITED STATES DOLLAR"/>
    <s v="BILL MILLER AND COMPANY"/>
    <s v="GEORGIA"/>
    <s v="ESTADOS UNIDOS EEUU"/>
    <n v="3"/>
    <n v="2019"/>
    <s v="SUMMER"/>
    <s v="SUMMER"/>
    <s v="SUMMER 2019"/>
    <s v="2018-2019"/>
    <n v="198"/>
    <x v="2"/>
  </r>
  <r>
    <x v="0"/>
    <n v="2019"/>
    <x v="10"/>
    <s v="AM"/>
    <s v="EEUU"/>
    <x v="0"/>
    <s v="SUMMER 2019"/>
    <s v="SWIMWEAR"/>
    <x v="315"/>
    <s v="DOLARES AMERICANOS / UNITED STATES DOLLAR"/>
    <s v="DENISE ARNETT"/>
    <s v="OREGON"/>
    <s v="ESTADOS UNIDOS EEUU"/>
    <n v="119"/>
    <n v="2019"/>
    <s v="SUMMER"/>
    <s v="SUMMER"/>
    <s v="SUMMER 2019"/>
    <s v="2018-2019"/>
    <n v="3569"/>
    <x v="14"/>
  </r>
  <r>
    <x v="0"/>
    <n v="2019"/>
    <x v="10"/>
    <s v="AM"/>
    <s v="EEUU"/>
    <x v="0"/>
    <s v="SUMMER 2019"/>
    <s v="SWIMWEAR"/>
    <x v="2"/>
    <s v="DOLARES AMERICANOS / UNITED STATES DOLLAR"/>
    <s v="BILL MILLER AND COMPANY"/>
    <s v="FLORIDA"/>
    <s v="ESTADOS UNIDOS EEUU"/>
    <n v="9"/>
    <n v="2019"/>
    <s v="SUMMER"/>
    <s v="SUMMER"/>
    <s v="SUMMER 2019"/>
    <s v="2018-2019"/>
    <n v="284"/>
    <x v="2"/>
  </r>
  <r>
    <x v="0"/>
    <n v="2019"/>
    <x v="10"/>
    <s v="AM"/>
    <s v="EEUU"/>
    <x v="0"/>
    <s v="SUMMER 2019"/>
    <s v="SWIMWEAR"/>
    <x v="27"/>
    <s v="DOLARES AMERICANOS / UNITED STATES DOLLAR"/>
    <s v="HOLLY SALES INC."/>
    <s v="MINNESOTA"/>
    <s v="ESTADOS UNIDOS EEUU"/>
    <n v="8"/>
    <n v="2019"/>
    <s v="SUMMER"/>
    <s v="SUMMER"/>
    <s v="SUMMER 2019"/>
    <s v="2018-2019"/>
    <n v="250"/>
    <x v="8"/>
  </r>
  <r>
    <x v="0"/>
    <n v="2019"/>
    <x v="10"/>
    <s v="AM"/>
    <s v="EEUU"/>
    <x v="0"/>
    <s v="SUMMER 2019"/>
    <s v="SWIMWEAR"/>
    <x v="234"/>
    <s v="DOLARES AMERICANOS / UNITED STATES DOLLAR"/>
    <s v="BILL MILLER AND COMPANY"/>
    <s v="FLORIDA"/>
    <s v="ESTADOS UNIDOS EEUU"/>
    <n v="27"/>
    <n v="2019"/>
    <s v="SUMMER"/>
    <s v="SUMMER"/>
    <s v="SUMMER 2019"/>
    <s v="2018-2019"/>
    <n v="886"/>
    <x v="2"/>
  </r>
  <r>
    <x v="0"/>
    <n v="2019"/>
    <x v="10"/>
    <s v="AM"/>
    <s v="EEUU"/>
    <x v="0"/>
    <s v="SUMMER 2019"/>
    <s v="SWIMWEAR"/>
    <x v="316"/>
    <s v="DOLARES AMERICANOS / UNITED STATES DOLLAR"/>
    <s v="LAURA BONG"/>
    <s v="TEXAS"/>
    <s v="ESTADOS UNIDOS EEUU"/>
    <n v="5"/>
    <n v="2019"/>
    <s v="SUMMER"/>
    <s v="SUMMER"/>
    <s v="SUMMER 2019"/>
    <s v="2018-2019"/>
    <n v="152"/>
    <x v="6"/>
  </r>
  <r>
    <x v="0"/>
    <n v="2019"/>
    <x v="10"/>
    <s v="AM"/>
    <s v="EEUU"/>
    <x v="0"/>
    <s v="SUMMER 2019"/>
    <s v="SWIMWEAR"/>
    <x v="281"/>
    <s v="DOLARES AMERICANOS / UNITED STATES DOLLAR"/>
    <s v="HOLLY SALES INC."/>
    <s v="WISCONSIN"/>
    <s v="ESTADOS UNIDOS EEUU"/>
    <n v="26"/>
    <n v="2019"/>
    <s v="SUMMER"/>
    <s v="SUMMER"/>
    <s v="SUMMER 2019"/>
    <s v="2018-2019"/>
    <n v="789"/>
    <x v="8"/>
  </r>
  <r>
    <x v="0"/>
    <n v="2019"/>
    <x v="10"/>
    <s v="AM"/>
    <s v="EEUU"/>
    <x v="0"/>
    <s v="SUMMER 2019"/>
    <s v="SWIMWEAR"/>
    <x v="45"/>
    <s v="DOLARES AMERICANOS / UNITED STATES DOLLAR"/>
    <s v="MIE MANNICHE"/>
    <s v="CALIFORNIA"/>
    <s v="ESTADOS UNIDOS EEUU"/>
    <n v="8"/>
    <n v="2019"/>
    <s v="SUMMER"/>
    <s v="SUMMER"/>
    <s v="SUMMER 2019"/>
    <s v="2018-2019"/>
    <n v="260"/>
    <x v="11"/>
  </r>
  <r>
    <x v="0"/>
    <n v="2019"/>
    <x v="10"/>
    <s v="AM"/>
    <s v="EEUU"/>
    <x v="0"/>
    <s v="SUMMER 2019"/>
    <s v="SWIMWEAR"/>
    <x v="102"/>
    <s v="DOLARES AMERICANOS / UNITED STATES DOLLAR"/>
    <s v="PHYLLIS POSNER"/>
    <s v="CALIFORNIA"/>
    <s v="ESTADOS UNIDOS EEUU"/>
    <n v="77"/>
    <n v="2019"/>
    <s v="SUMMER"/>
    <s v="SUMMER"/>
    <s v="SUMMER 2019"/>
    <s v="2018-2019"/>
    <n v="2292"/>
    <x v="5"/>
  </r>
  <r>
    <x v="0"/>
    <n v="2019"/>
    <x v="10"/>
    <s v="AM"/>
    <s v="EEUU"/>
    <x v="0"/>
    <s v="SUMMER 2019"/>
    <s v="SWIMWEAR"/>
    <x v="362"/>
    <s v="DOLARES AMERICANOS / UNITED STATES DOLLAR"/>
    <s v="BILL MILLER AND COMPANY"/>
    <s v="FLORIDA"/>
    <s v="ESTADOS UNIDOS EEUU"/>
    <n v="55"/>
    <n v="2019"/>
    <s v="SUMMER"/>
    <s v="SUMMER"/>
    <s v="SUMMER 2019"/>
    <s v="2018-2019"/>
    <n v="1376.8000000000004"/>
    <x v="2"/>
  </r>
  <r>
    <x v="0"/>
    <n v="2019"/>
    <x v="10"/>
    <s v="AM"/>
    <s v="EEUU"/>
    <x v="0"/>
    <s v="SUMMER 2019"/>
    <s v="SWIMWEAR"/>
    <x v="93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358"/>
    <x v="2"/>
  </r>
  <r>
    <x v="0"/>
    <n v="2019"/>
    <x v="10"/>
    <s v="AM"/>
    <s v="EEUU"/>
    <x v="0"/>
    <s v="SUMMER 2019"/>
    <s v="SWIMWEAR"/>
    <x v="94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375"/>
    <x v="2"/>
  </r>
  <r>
    <x v="0"/>
    <n v="2019"/>
    <x v="10"/>
    <s v="AM"/>
    <s v="EEUU"/>
    <x v="0"/>
    <s v="SUMMER 2019"/>
    <s v="SWIMWEAR"/>
    <x v="161"/>
    <s v="DOLARES AMERICANOS / UNITED STATES DOLLAR"/>
    <s v="JULIUS ORTIZ MALDONADO"/>
    <s v="FLORIDA"/>
    <s v="ESTADOS UNIDOS EEUU"/>
    <n v="12"/>
    <n v="2019"/>
    <s v="SUMMER"/>
    <s v="SUMMER"/>
    <s v="SUMMER 2019"/>
    <s v="2018-2019"/>
    <n v="519"/>
    <x v="15"/>
  </r>
  <r>
    <x v="0"/>
    <n v="2019"/>
    <x v="10"/>
    <s v="AM"/>
    <s v="EEUU"/>
    <x v="0"/>
    <s v="SUMMER 2019"/>
    <s v="SWIMWEAR"/>
    <x v="409"/>
    <s v="DOLARES AMERICANOS / UNITED STATES DOLLAR"/>
    <s v="BILL MILLER AND COMPANY"/>
    <s v="FLORIDA"/>
    <s v="ESTADOS UNIDOS EEUU"/>
    <n v="108"/>
    <n v="2019"/>
    <s v="SUMMER"/>
    <s v="SUMMER"/>
    <s v="SUMMER 2019"/>
    <s v="2018-2019"/>
    <n v="3714"/>
    <x v="2"/>
  </r>
  <r>
    <x v="0"/>
    <n v="2019"/>
    <x v="10"/>
    <s v="AM"/>
    <s v="EEUU"/>
    <x v="0"/>
    <s v="SUMMER 2019"/>
    <s v="SWIMWEAR"/>
    <x v="238"/>
    <s v="DOLARES AMERICANOS / UNITED STATES DOLLAR"/>
    <s v="ANITA M. HOPKINS"/>
    <s v="NEW YORK"/>
    <s v="ESTADOS UNIDOS EEUU"/>
    <n v="177"/>
    <n v="2019"/>
    <s v="SUMMER"/>
    <s v="SUMMER"/>
    <s v="SUMMER 2019"/>
    <s v="2018-2019"/>
    <n v="7011"/>
    <x v="1"/>
  </r>
  <r>
    <x v="0"/>
    <n v="2019"/>
    <x v="10"/>
    <s v="AM"/>
    <s v="EEUU"/>
    <x v="0"/>
    <s v="SUMMER 2019"/>
    <s v="SWIMWEAR"/>
    <x v="9"/>
    <s v="DOLARES AMERICANOS / UNITED STATES DOLLAR"/>
    <s v="ANITA M. HOPKINS"/>
    <s v="NEW JERSEY"/>
    <s v="ESTADOS UNIDOS EEUU"/>
    <n v="175"/>
    <n v="2019"/>
    <s v="SUMMER"/>
    <s v="SUMMER"/>
    <s v="SUMMER 2019"/>
    <s v="2018-2019"/>
    <n v="5806"/>
    <x v="1"/>
  </r>
  <r>
    <x v="0"/>
    <n v="2019"/>
    <x v="10"/>
    <s v="AM"/>
    <s v="EEUU"/>
    <x v="0"/>
    <s v="SUMMER 2019"/>
    <s v="SWIMWEAR"/>
    <x v="131"/>
    <s v="DOLARES AMERICANOS / UNITED STATES DOLLAR"/>
    <s v="BILL MILLER AND COMPANY"/>
    <s v="FLORIDA"/>
    <s v="ESTADOS UNIDOS EEUU"/>
    <n v="20"/>
    <n v="2019"/>
    <s v="SUMMER"/>
    <s v="SUMMER"/>
    <s v="SUMMER 2019"/>
    <s v="2018-2019"/>
    <n v="630"/>
    <x v="2"/>
  </r>
  <r>
    <x v="0"/>
    <n v="2019"/>
    <x v="10"/>
    <s v="AM"/>
    <s v="EEUU"/>
    <x v="0"/>
    <s v="SUMMER 2019"/>
    <s v="SWIMWEAR"/>
    <x v="203"/>
    <s v="DOLARES AMERICANOS / UNITED STATES DOLLAR"/>
    <s v="BILL MILLER AND COMPANY"/>
    <s v="FLORIDA"/>
    <s v="ESTADOS UNIDOS EEUU"/>
    <n v="15"/>
    <n v="2019"/>
    <s v="SUMMER"/>
    <s v="SUMMER"/>
    <s v="SUMMER 2019"/>
    <s v="2018-2019"/>
    <n v="573"/>
    <x v="2"/>
  </r>
  <r>
    <x v="0"/>
    <n v="2019"/>
    <x v="10"/>
    <s v="AM"/>
    <s v="EEUU"/>
    <x v="0"/>
    <s v="SUMMER 2019"/>
    <s v="SWIMWEAR"/>
    <x v="305"/>
    <s v="DOLARES AMERICANOS / UNITED STATES DOLLAR"/>
    <s v="BILL MILLER AND COMPANY"/>
    <s v="ALABAMA"/>
    <s v="ESTADOS UNIDOS EEUU"/>
    <n v="11"/>
    <n v="2019"/>
    <s v="SUMMER"/>
    <s v="SUMMER"/>
    <s v="SUMMER 2019"/>
    <s v="2018-2019"/>
    <n v="442"/>
    <x v="2"/>
  </r>
  <r>
    <x v="0"/>
    <n v="2019"/>
    <x v="10"/>
    <s v="AM"/>
    <s v="EEUU"/>
    <x v="0"/>
    <s v="SUMMER 2019"/>
    <s v="SWIMWEAR"/>
    <x v="241"/>
    <s v="DOLARES AMERICANOS / UNITED STATES DOLLAR"/>
    <s v="HOLLY SALES INC."/>
    <s v="MICHIGAN"/>
    <s v="ESTADOS UNIDOS EEUU"/>
    <n v="39"/>
    <n v="2019"/>
    <s v="SUMMER"/>
    <s v="SUMMER"/>
    <s v="SUMMER 2019"/>
    <s v="2018-2019"/>
    <n v="1145"/>
    <x v="8"/>
  </r>
  <r>
    <x v="0"/>
    <n v="2019"/>
    <x v="10"/>
    <s v="AM"/>
    <s v="EEUU"/>
    <x v="0"/>
    <s v="SUMMER 2019"/>
    <s v="SWIMWEAR"/>
    <x v="388"/>
    <s v="DOLARES AMERICANOS / UNITED STATES DOLLAR"/>
    <s v="ANITA M. HOPKINS"/>
    <s v="RHODE ISLAND"/>
    <s v="ESTADOS UNIDOS EEUU"/>
    <n v="120"/>
    <n v="2019"/>
    <s v="SUMMER"/>
    <s v="SUMMER"/>
    <s v="SUMMER 2019"/>
    <s v="2018-2019"/>
    <n v="3604"/>
    <x v="1"/>
  </r>
  <r>
    <x v="0"/>
    <n v="2019"/>
    <x v="10"/>
    <s v="AM"/>
    <s v="EEUU"/>
    <x v="0"/>
    <s v="SUMMER 2019"/>
    <s v="SWIMWEAR"/>
    <x v="30"/>
    <s v="DOLARES AMERICANOS / UNITED STATES DOLLAR"/>
    <s v="PHYLLIS POSNER"/>
    <s v="CALIFORNIA"/>
    <s v="ESTADOS UNIDOS EEUU"/>
    <n v="21"/>
    <n v="2019"/>
    <s v="SUMMER"/>
    <s v="SUMMER"/>
    <s v="SUMMER 2019"/>
    <s v="2018-2019"/>
    <n v="810"/>
    <x v="5"/>
  </r>
  <r>
    <x v="0"/>
    <n v="2019"/>
    <x v="10"/>
    <s v="AM"/>
    <s v="EEUU"/>
    <x v="0"/>
    <s v="SUMMER 2019"/>
    <s v="SWIMWEAR"/>
    <x v="31"/>
    <s v="DOLARES AMERICANOS / UNITED STATES DOLLAR"/>
    <s v="HOLLY SALES INC."/>
    <s v="MICHIGAN"/>
    <s v="ESTADOS UNIDOS EEUU"/>
    <n v="33"/>
    <n v="2019"/>
    <s v="SUMMER"/>
    <s v="SUMMER"/>
    <s v="SUMMER 2019"/>
    <s v="2018-2019"/>
    <n v="1001"/>
    <x v="8"/>
  </r>
  <r>
    <x v="0"/>
    <n v="2019"/>
    <x v="10"/>
    <s v="AM"/>
    <s v="EEUU"/>
    <x v="0"/>
    <s v="SUMMER 2019"/>
    <s v="SWIMWEAR"/>
    <x v="168"/>
    <s v="DOLARES AMERICANOS / UNITED STATES DOLLAR"/>
    <s v="BILL MILLER AND COMPANY"/>
    <s v="FLORIDA"/>
    <s v="ESTADOS UNIDOS EEUU"/>
    <n v="18"/>
    <n v="2019"/>
    <s v="SUMMER"/>
    <s v="SUMMER"/>
    <s v="SUMMER 2019"/>
    <s v="2018-2019"/>
    <n v="619"/>
    <x v="2"/>
  </r>
  <r>
    <x v="0"/>
    <n v="2019"/>
    <x v="10"/>
    <s v="AM"/>
    <s v="EEUU"/>
    <x v="0"/>
    <s v="SUMMER 2019"/>
    <s v="SWIMWEAR"/>
    <x v="32"/>
    <s v="DOLARES AMERICANOS / UNITED STATES DOLLAR"/>
    <s v="MIE MANNICHE"/>
    <s v="CALIFORNIA"/>
    <s v="ESTADOS UNIDOS EEUU"/>
    <n v="28"/>
    <n v="2019"/>
    <s v="SUMMER"/>
    <s v="SUMMER"/>
    <s v="SUMMER 2019"/>
    <s v="2018-2019"/>
    <n v="809.4"/>
    <x v="11"/>
  </r>
  <r>
    <x v="0"/>
    <n v="2019"/>
    <x v="10"/>
    <s v="AM"/>
    <s v="EEUU"/>
    <x v="0"/>
    <s v="SUMMER 2019"/>
    <s v="SWIMWEAR"/>
    <x v="291"/>
    <s v="DOLAR CANADIENSE / CANADIAN DOLLAR"/>
    <s v="STEPHANIE VITALI"/>
    <s v="ONTARIO"/>
    <s v="CANADA"/>
    <n v="22"/>
    <n v="2019"/>
    <s v="SUMMER"/>
    <s v="SUMMER"/>
    <s v="SUMMER 2019"/>
    <s v="2018-2019"/>
    <n v="1091.4061922707456"/>
    <x v="4"/>
  </r>
  <r>
    <x v="0"/>
    <n v="2019"/>
    <x v="10"/>
    <s v="AM"/>
    <s v="EEUU"/>
    <x v="0"/>
    <s v="SUMMER 2019"/>
    <s v="SWIMWEAR"/>
    <x v="148"/>
    <s v="DOLARES AMERICANOS / UNITED STATES DOLLAR"/>
    <s v="ANITA M. HOPKINS"/>
    <s v="NEW JERSEY"/>
    <s v="ESTADOS UNIDOS EEUU"/>
    <n v="292"/>
    <n v="2019"/>
    <s v="SUMMER"/>
    <s v="SUMMER"/>
    <s v="SUMMER 2019"/>
    <s v="2018-2019"/>
    <n v="8856"/>
    <x v="1"/>
  </r>
  <r>
    <x v="0"/>
    <n v="2019"/>
    <x v="10"/>
    <s v="AM"/>
    <s v="EEUU"/>
    <x v="0"/>
    <s v="SUMMER 2019"/>
    <s v="SWIMWEAR"/>
    <x v="221"/>
    <s v="DOLARES AMERICANOS / UNITED STATES DOLLAR"/>
    <s v="BILL MILLER AND COMPANY"/>
    <s v="FLORIDA"/>
    <s v="ESTADOS UNIDOS EEUU"/>
    <n v="94"/>
    <n v="2019"/>
    <s v="SUMMER"/>
    <s v="SUMMER"/>
    <s v="SUMMER 2019"/>
    <s v="2018-2019"/>
    <n v="2829"/>
    <x v="2"/>
  </r>
  <r>
    <x v="0"/>
    <n v="2019"/>
    <x v="10"/>
    <s v="AM"/>
    <s v="EEUU"/>
    <x v="0"/>
    <s v="SUMMER 2019"/>
    <s v="SWIMWEAR"/>
    <x v="321"/>
    <s v="DOLARES AMERICANOS / UNITED STATES DOLLAR"/>
    <s v="LAURA BONG"/>
    <s v="TEXAS"/>
    <s v="ESTADOS UNIDOS EEUU"/>
    <n v="3"/>
    <n v="2019"/>
    <s v="SUMMER"/>
    <s v="SUMMER"/>
    <s v="SUMMER 2019"/>
    <s v="2018-2019"/>
    <n v="198"/>
    <x v="6"/>
  </r>
  <r>
    <x v="0"/>
    <n v="2019"/>
    <x v="10"/>
    <s v="AM"/>
    <s v="EEUU"/>
    <x v="0"/>
    <s v="SUMMER 2019"/>
    <s v="SWIMWEAR"/>
    <x v="77"/>
    <s v="DOLARES AMERICANOS / UNITED STATES DOLLAR"/>
    <s v="ANITA M. HOPKINS"/>
    <s v="NEW HAMPSHIRE"/>
    <s v="ESTADOS UNIDOS EEUU"/>
    <n v="79"/>
    <n v="2019"/>
    <s v="SUMMER"/>
    <s v="SUMMER"/>
    <s v="SUMMER 2019"/>
    <s v="2018-2019"/>
    <n v="2434"/>
    <x v="1"/>
  </r>
  <r>
    <x v="0"/>
    <n v="2019"/>
    <x v="10"/>
    <s v="AM"/>
    <s v="EEUU"/>
    <x v="0"/>
    <s v="SUMMER 2019"/>
    <s v="SWIMWEAR"/>
    <x v="410"/>
    <s v="DOLARES AMERICANOS / UNITED STATES DOLLAR"/>
    <s v="BILL MILLER AND COMPANY"/>
    <s v="FLORIDA"/>
    <s v="ESTADOS UNIDOS EEUU"/>
    <n v="31"/>
    <n v="2019"/>
    <s v="SUMMER"/>
    <s v="SUMMER"/>
    <s v="SUMMER 2019"/>
    <s v="2018-2019"/>
    <n v="961"/>
    <x v="2"/>
  </r>
  <r>
    <x v="0"/>
    <n v="2019"/>
    <x v="10"/>
    <s v="AM"/>
    <s v="EEUU"/>
    <x v="0"/>
    <s v="SUMMER 2019"/>
    <s v="SWIMWEAR"/>
    <x v="433"/>
    <s v="DOLARES AMERICANOS / UNITED STATES DOLLAR"/>
    <s v="LAURA BONG"/>
    <s v="TEXAS"/>
    <s v="ESTADOS UNIDOS EEUU"/>
    <n v="10"/>
    <n v="2019"/>
    <s v="SUMMER"/>
    <s v="SUMMER"/>
    <s v="SUMMER 2019"/>
    <s v="2018-2019"/>
    <n v="319"/>
    <x v="6"/>
  </r>
  <r>
    <x v="0"/>
    <n v="2019"/>
    <x v="10"/>
    <s v="AM"/>
    <s v="EEUU"/>
    <x v="0"/>
    <s v="SUMMER 2019"/>
    <s v="SWIMWEAR"/>
    <x v="258"/>
    <s v="DOLARES AMERICANOS / UNITED STATES DOLLAR"/>
    <s v="LAURA BONG"/>
    <s v="TEXAS"/>
    <s v="ESTADOS UNIDOS EEUU"/>
    <n v="88"/>
    <n v="2019"/>
    <s v="SUMMER"/>
    <s v="SUMMER"/>
    <s v="SUMMER 2019"/>
    <s v="2018-2019"/>
    <n v="3107"/>
    <x v="6"/>
  </r>
  <r>
    <x v="0"/>
    <n v="2019"/>
    <x v="10"/>
    <s v="AM"/>
    <s v="EEUU"/>
    <x v="0"/>
    <s v="SUMMER 2019"/>
    <s v="SWIMWEAR"/>
    <x v="141"/>
    <s v="DOLARES AMERICANOS / UNITED STATES DOLLAR"/>
    <s v="ANITA M. HOPKINS"/>
    <s v="DELAWARE"/>
    <s v="ESTADOS UNIDOS EEUU"/>
    <n v="92"/>
    <n v="2019"/>
    <s v="SUMMER"/>
    <s v="SUMMER"/>
    <s v="SUMMER 2019"/>
    <s v="2018-2019"/>
    <n v="2798"/>
    <x v="1"/>
  </r>
  <r>
    <x v="0"/>
    <n v="2019"/>
    <x v="10"/>
    <s v="AM"/>
    <s v="EEUU"/>
    <x v="0"/>
    <s v="SUMMER 2019"/>
    <s v="SWIMWEAR"/>
    <x v="411"/>
    <s v="DOLARES AMERICANOS / UNITED STATES DOLLAR"/>
    <s v="BILL MILLER AND COMPANY"/>
    <s v="FLORIDA"/>
    <s v="ESTADOS UNIDOS EEUU"/>
    <n v="58"/>
    <n v="2019"/>
    <s v="SUMMER"/>
    <s v="SUMMER"/>
    <s v="SUMMER 2019"/>
    <s v="2018-2019"/>
    <n v="1731"/>
    <x v="2"/>
  </r>
  <r>
    <x v="0"/>
    <n v="2019"/>
    <x v="10"/>
    <s v="AM"/>
    <s v="EEUU"/>
    <x v="0"/>
    <s v="SUMMER 2019"/>
    <s v="SWIMWEAR"/>
    <x v="10"/>
    <s v="DOLARES AMERICANOS / UNITED STATES DOLLAR"/>
    <s v="ANITA M. HOPKINS"/>
    <s v="MARYLAND"/>
    <s v="ESTADOS UNIDOS EEUU"/>
    <n v="60"/>
    <n v="2019"/>
    <s v="SUMMER"/>
    <s v="SUMMER"/>
    <s v="SUMMER 2019"/>
    <s v="2018-2019"/>
    <n v="1423.2"/>
    <x v="1"/>
  </r>
  <r>
    <x v="0"/>
    <n v="2019"/>
    <x v="10"/>
    <s v="AM"/>
    <s v="EEUU"/>
    <x v="0"/>
    <s v="SUMMER 2019"/>
    <s v="SWIMWEAR"/>
    <x v="348"/>
    <s v="DOLARES AMERICANOS / UNITED STATES DOLLAR"/>
    <s v="LAURA BONG"/>
    <s v="LOUISIANA"/>
    <s v="ESTADOS UNIDOS EEUU"/>
    <n v="6"/>
    <n v="2019"/>
    <s v="SUMMER"/>
    <s v="SUMMER"/>
    <s v="SUMMER 2019"/>
    <s v="2018-2019"/>
    <n v="169"/>
    <x v="6"/>
  </r>
  <r>
    <x v="0"/>
    <n v="2019"/>
    <x v="10"/>
    <s v="AM"/>
    <s v="EEUU"/>
    <x v="0"/>
    <s v="SUMMER 2019"/>
    <s v="SWIMWEAR"/>
    <x v="322"/>
    <s v="DOLARES AMERICANOS / UNITED STATES DOLLAR"/>
    <s v="JULIUS ORTIZ MALDONADO"/>
    <s v="PUERTO RICO"/>
    <s v="PUERTO RICO"/>
    <n v="15"/>
    <n v="2019"/>
    <s v="SUMMER"/>
    <s v="SUMMER"/>
    <s v="SUMMER 2019"/>
    <s v="2018-2019"/>
    <n v="579"/>
    <x v="15"/>
  </r>
  <r>
    <x v="0"/>
    <n v="2019"/>
    <x v="10"/>
    <s v="AM"/>
    <s v="EEUU"/>
    <x v="0"/>
    <s v="SUMMER 2019"/>
    <s v="SWIMWEAR"/>
    <x v="453"/>
    <s v="DOLARES AMERICANOS / UNITED STATES DOLLAR"/>
    <s v="HOLLY SALES INC."/>
    <s v="MINNESOTA"/>
    <s v="ESTADOS UNIDOS EEUU"/>
    <n v="164"/>
    <n v="2019"/>
    <s v="SUMMER"/>
    <s v="SUMMER"/>
    <s v="SUMMER 2019"/>
    <s v="2018-2019"/>
    <n v="5153"/>
    <x v="8"/>
  </r>
  <r>
    <x v="0"/>
    <n v="2019"/>
    <x v="10"/>
    <s v="AM"/>
    <s v="EEUU"/>
    <x v="0"/>
    <s v="SUMMER 2019"/>
    <s v="SWIMWEAR"/>
    <x v="296"/>
    <s v="DOLARES AMERICANOS / UNITED STATES DOLLAR"/>
    <s v="LAURA BONG"/>
    <s v="LOUISIANA"/>
    <s v="ESTADOS UNIDOS EEUU"/>
    <n v="9"/>
    <n v="2019"/>
    <s v="SUMMER"/>
    <s v="SUMMER"/>
    <s v="SUMMER 2019"/>
    <s v="2018-2019"/>
    <n v="276"/>
    <x v="6"/>
  </r>
  <r>
    <x v="0"/>
    <n v="2019"/>
    <x v="10"/>
    <s v="AM"/>
    <s v="EEUU"/>
    <x v="0"/>
    <s v="SUMMER 2019"/>
    <s v="SWIMWEAR"/>
    <x v="419"/>
    <s v="DOLARES AMERICANOS / UNITED STATES DOLLAR"/>
    <s v="BILL MILLER AND COMPANY"/>
    <s v="NORTH CAROLINA"/>
    <s v="ESTADOS UNIDOS EEUU"/>
    <n v="28"/>
    <n v="2019"/>
    <s v="SUMMER"/>
    <s v="SUMMER"/>
    <s v="SUMMER 2019"/>
    <s v="2018-2019"/>
    <n v="843"/>
    <x v="2"/>
  </r>
  <r>
    <x v="0"/>
    <n v="2019"/>
    <x v="10"/>
    <s v="AM"/>
    <s v="EEUU"/>
    <x v="0"/>
    <s v="SUMMER 2019"/>
    <s v="SWIMWEAR"/>
    <x v="79"/>
    <s v="DOLARES AMERICANOS / UNITED STATES DOLLAR"/>
    <s v="ANITA M. HOPKINS"/>
    <s v="DELAWARE"/>
    <s v="ESTADOS UNIDOS EEUU"/>
    <n v="45"/>
    <n v="2019"/>
    <s v="SUMMER"/>
    <s v="SUMMER"/>
    <s v="SUMMER 2019"/>
    <s v="2018-2019"/>
    <n v="1413"/>
    <x v="1"/>
  </r>
  <r>
    <x v="0"/>
    <n v="2019"/>
    <x v="10"/>
    <s v="AM"/>
    <s v="EEUU"/>
    <x v="0"/>
    <s v="SUMMER 2019"/>
    <s v="SWIMWEAR"/>
    <x v="375"/>
    <s v="DOLARES AMERICANOS / UNITED STATES DOLLAR"/>
    <s v="ANITA M. HOPKINS"/>
    <s v="NEW JERSEY"/>
    <s v="ESTADOS UNIDOS EEUU"/>
    <n v="440"/>
    <n v="2019"/>
    <s v="SUMMER"/>
    <s v="SUMMER"/>
    <s v="SUMMER 2019"/>
    <s v="2018-2019"/>
    <n v="13272"/>
    <x v="1"/>
  </r>
  <r>
    <x v="0"/>
    <n v="2019"/>
    <x v="10"/>
    <s v="AM"/>
    <s v="EEUU"/>
    <x v="0"/>
    <s v="SUMMER 2019"/>
    <s v="SWIMWEAR"/>
    <x v="13"/>
    <s v="DOLARES AMERICANOS / UNITED STATES DOLLAR"/>
    <s v="ANITA M. HOPKINS"/>
    <s v="NEW JERSEY"/>
    <s v="ESTADOS UNIDOS EEUU"/>
    <n v="23"/>
    <n v="2019"/>
    <s v="SUMMER"/>
    <s v="SUMMER"/>
    <s v="SUMMER 2019"/>
    <s v="2018-2019"/>
    <n v="700"/>
    <x v="1"/>
  </r>
  <r>
    <x v="0"/>
    <n v="2019"/>
    <x v="10"/>
    <s v="AM"/>
    <s v="EEUU"/>
    <x v="0"/>
    <s v="SUMMER 2019"/>
    <s v="SWIMWEAR"/>
    <x v="435"/>
    <s v="DOLARES AMERICANOS / UNITED STATES DOLLAR"/>
    <s v="ANITA M. HOPKINS"/>
    <s v="MAINE"/>
    <s v="ESTADOS UNIDOS EEUU"/>
    <n v="14"/>
    <n v="2019"/>
    <s v="SUMMER"/>
    <s v="SUMMER"/>
    <s v="SUMMER 2019"/>
    <s v="2018-2019"/>
    <n v="404"/>
    <x v="1"/>
  </r>
  <r>
    <x v="0"/>
    <n v="2019"/>
    <x v="10"/>
    <s v="AM"/>
    <s v="EEUU"/>
    <x v="0"/>
    <s v="SUMMER 2019"/>
    <s v="SWIMWEAR"/>
    <x v="376"/>
    <s v="DOLARES AMERICANOS / UNITED STATES DOLLAR"/>
    <s v="LAURA BONG"/>
    <s v="LOUISIANA"/>
    <s v="ESTADOS UNIDOS EEUU"/>
    <n v="2"/>
    <n v="2019"/>
    <s v="SUMMER"/>
    <s v="SUMMER"/>
    <s v="SUMMER 2019"/>
    <s v="2018-2019"/>
    <n v="62"/>
    <x v="6"/>
  </r>
  <r>
    <x v="0"/>
    <n v="2019"/>
    <x v="10"/>
    <s v="AM"/>
    <s v="EEUU"/>
    <x v="0"/>
    <s v="SUMMER 2019"/>
    <s v="SWIMWEAR"/>
    <x v="298"/>
    <s v="DOLARES AMERICANOS / UNITED STATES DOLLAR"/>
    <s v="PHYLLIS POSNER"/>
    <s v="ARIZONA"/>
    <s v="ESTADOS UNIDOS EEUU"/>
    <n v="19"/>
    <n v="2019"/>
    <s v="SUMMER"/>
    <s v="SUMMER"/>
    <s v="SUMMER 2019"/>
    <s v="2018-2019"/>
    <n v="567"/>
    <x v="5"/>
  </r>
  <r>
    <x v="0"/>
    <n v="2019"/>
    <x v="10"/>
    <s v="AM"/>
    <s v="EEUU"/>
    <x v="0"/>
    <s v="SUMMER 2019"/>
    <s v="SWIMWEAR"/>
    <x v="35"/>
    <s v="DOLARES AMERICANOS / UNITED STATES DOLLAR"/>
    <s v="LAURA BONG"/>
    <s v="TEXAS"/>
    <s v="ESTADOS UNIDOS EEUU"/>
    <n v="91"/>
    <n v="2019"/>
    <s v="SUMMER"/>
    <s v="SUMMER"/>
    <s v="SUMMER 2019"/>
    <s v="2018-2019"/>
    <n v="2717"/>
    <x v="6"/>
  </r>
  <r>
    <x v="0"/>
    <n v="2019"/>
    <x v="10"/>
    <s v="AM"/>
    <s v="EEUU"/>
    <x v="0"/>
    <s v="SUMMER 2019"/>
    <s v="SWIMWEAR"/>
    <x v="438"/>
    <s v="DOLARES AMERICANOS / UNITED STATES DOLLAR"/>
    <s v="HOLLY SALES INC."/>
    <s v="MINNESOTA"/>
    <s v="ESTADOS UNIDOS EEUU"/>
    <n v="16"/>
    <n v="2019"/>
    <s v="SUMMER"/>
    <s v="SUMMER"/>
    <s v="SUMMER 2019"/>
    <s v="2018-2019"/>
    <n v="490"/>
    <x v="8"/>
  </r>
  <r>
    <x v="0"/>
    <n v="2019"/>
    <x v="10"/>
    <s v="AM"/>
    <s v="EEUU"/>
    <x v="0"/>
    <s v="SUMMER 2019"/>
    <s v="SWIMWEAR"/>
    <x v="421"/>
    <s v="DOLARES AMERICANOS / UNITED STATES DOLLAR"/>
    <s v="LAURA BONG"/>
    <s v="MISSOURI"/>
    <s v="ESTADOS UNIDOS EEUU"/>
    <n v="42"/>
    <n v="2019"/>
    <s v="SUMMER"/>
    <s v="SUMMER"/>
    <s v="SUMMER 2019"/>
    <s v="2018-2019"/>
    <n v="1230"/>
    <x v="6"/>
  </r>
  <r>
    <x v="0"/>
    <n v="2019"/>
    <x v="10"/>
    <s v="AM"/>
    <s v="EEUU"/>
    <x v="0"/>
    <s v="SUMMER 2019"/>
    <s v="SWIMWEAR"/>
    <x v="135"/>
    <s v="DOLARES AMERICANOS / UNITED STATES DOLLAR"/>
    <s v="PHYLLIS POSNER"/>
    <s v="CALIFORNIA"/>
    <s v="ESTADOS UNIDOS EEUU"/>
    <n v="156"/>
    <n v="2019"/>
    <s v="SUMMER"/>
    <s v="SUMMER"/>
    <s v="SUMMER 2019"/>
    <s v="2018-2019"/>
    <n v="4780"/>
    <x v="5"/>
  </r>
  <r>
    <x v="0"/>
    <n v="2019"/>
    <x v="10"/>
    <s v="AM"/>
    <s v="EEUU"/>
    <x v="0"/>
    <s v="SUMMER 2019"/>
    <s v="SWIMWEAR"/>
    <x v="454"/>
    <s v="DOLAR CANADIENSE / CANADIAN DOLLAR"/>
    <s v="STEPHANIE VITALI"/>
    <s v="ONTARIO"/>
    <s v="CANADA"/>
    <n v="53"/>
    <n v="2019"/>
    <s v="SUMMER"/>
    <s v="SUMMER"/>
    <s v="SUMMER 2019"/>
    <s v="2018-2019"/>
    <n v="1602.0099017217162"/>
    <x v="4"/>
  </r>
  <r>
    <x v="0"/>
    <n v="2019"/>
    <x v="10"/>
    <s v="AM"/>
    <s v="EEUU"/>
    <x v="0"/>
    <s v="SUMMER 2019"/>
    <s v="SWIMWEAR"/>
    <x v="455"/>
    <s v="DOLARES AMERICANOS / UNITED STATES DOLLAR"/>
    <s v="HOLLY SALES INC."/>
    <s v="MICHIGAN"/>
    <s v="ESTADOS UNIDOS EEUU"/>
    <n v="24"/>
    <n v="2019"/>
    <s v="SUMMER"/>
    <s v="SUMMER"/>
    <s v="SUMMER 2019"/>
    <s v="2018-2019"/>
    <n v="693"/>
    <x v="8"/>
  </r>
  <r>
    <x v="0"/>
    <n v="2019"/>
    <x v="10"/>
    <s v="AM"/>
    <s v="EEUU"/>
    <x v="0"/>
    <s v="SUMMER 2019"/>
    <s v="SWIMWEAR"/>
    <x v="422"/>
    <s v="DOLARES AMERICANOS / UNITED STATES DOLLAR"/>
    <s v="ANITA M. HOPKINS"/>
    <s v="MASSACHUSETTS"/>
    <s v="ESTADOS UNIDOS EEUU"/>
    <n v="61"/>
    <n v="2019"/>
    <s v="SUMMER"/>
    <s v="SUMMER"/>
    <s v="SUMMER 2019"/>
    <s v="2018-2019"/>
    <n v="1879"/>
    <x v="1"/>
  </r>
  <r>
    <x v="0"/>
    <n v="2019"/>
    <x v="10"/>
    <s v="AM"/>
    <s v="EEUU"/>
    <x v="0"/>
    <s v="SUMMER 2019"/>
    <s v="SWIMWEAR"/>
    <x v="37"/>
    <s v="DOLARES AMERICANOS / UNITED STATES DOLLAR"/>
    <s v="ANITA M. HOPKINS"/>
    <s v="MASSACHUSETTS"/>
    <s v="ESTADOS UNIDOS EEUU"/>
    <n v="84"/>
    <n v="2019"/>
    <s v="SUMMER"/>
    <s v="SUMMER"/>
    <s v="SUMMER 2019"/>
    <s v="2018-2019"/>
    <n v="2558"/>
    <x v="1"/>
  </r>
  <r>
    <x v="0"/>
    <n v="2019"/>
    <x v="10"/>
    <s v="AM"/>
    <s v="EEUU"/>
    <x v="0"/>
    <s v="SUMMER 2019"/>
    <s v="SWIMWEAR"/>
    <x v="38"/>
    <s v="DOLARES AMERICANOS / UNITED STATES DOLLAR"/>
    <s v="BILL MILLER AND COMPANY"/>
    <s v="NORTH CAROLINA"/>
    <s v="ESTADOS UNIDOS EEUU"/>
    <n v="45"/>
    <n v="2019"/>
    <s v="SUMMER"/>
    <s v="SUMMER"/>
    <s v="SUMMER 2019"/>
    <s v="2018-2019"/>
    <n v="1314"/>
    <x v="2"/>
  </r>
  <r>
    <x v="0"/>
    <n v="2019"/>
    <x v="10"/>
    <s v="AM"/>
    <s v="EEUU"/>
    <x v="0"/>
    <s v="SUMMER 2019"/>
    <s v="SWIMWEAR"/>
    <x v="371"/>
    <s v="DOLARES AMERICANOS / UNITED STATES DOLLAR"/>
    <s v="HOLLY SALES INC."/>
    <s v="WISCONSIN"/>
    <s v="ESTADOS UNIDOS EEUU"/>
    <n v="44"/>
    <n v="2019"/>
    <s v="SUMMER"/>
    <s v="SUMMER"/>
    <s v="SUMMER 2019"/>
    <s v="2018-2019"/>
    <n v="1397"/>
    <x v="8"/>
  </r>
  <r>
    <x v="0"/>
    <n v="2019"/>
    <x v="10"/>
    <s v="AM"/>
    <s v="EEUU"/>
    <x v="0"/>
    <s v="SUMMER 2019"/>
    <s v="SWIMWEAR"/>
    <x v="456"/>
    <s v="DOLARES AMERICANOS / UNITED STATES DOLLAR"/>
    <s v="HOLLY SALES INC."/>
    <s v="INDIANA"/>
    <s v="ESTADOS UNIDOS EEUU"/>
    <n v="31"/>
    <n v="2019"/>
    <s v="SUMMER"/>
    <s v="SUMMER"/>
    <s v="SUMMER 2019"/>
    <s v="2018-2019"/>
    <n v="925"/>
    <x v="8"/>
  </r>
  <r>
    <x v="0"/>
    <n v="2019"/>
    <x v="10"/>
    <s v="AM"/>
    <s v="EEUU"/>
    <x v="0"/>
    <s v="SUMMER 2019"/>
    <s v="SWIMWEAR"/>
    <x v="423"/>
    <s v="DOLARES AMERICANOS / UNITED STATES DOLLAR"/>
    <s v="ANITA M. HOPKINS"/>
    <s v="MAINE"/>
    <s v="ESTADOS UNIDOS EEUU"/>
    <n v="56"/>
    <n v="2019"/>
    <s v="SUMMER"/>
    <s v="SUMMER"/>
    <s v="SUMMER 2019"/>
    <s v="2018-2019"/>
    <n v="1720"/>
    <x v="1"/>
  </r>
  <r>
    <x v="0"/>
    <n v="2019"/>
    <x v="10"/>
    <s v="AM"/>
    <s v="EEUU"/>
    <x v="0"/>
    <s v="SUMMER 2019"/>
    <s v="SWIMWEAR"/>
    <x v="449"/>
    <s v="DOLARES AMERICANOS / UNITED STATES DOLLAR"/>
    <s v="ANITA M. HOPKINS"/>
    <s v="MASSACHUSETTS"/>
    <s v="ESTADOS UNIDOS EEUU"/>
    <n v="25"/>
    <n v="2019"/>
    <s v="SUMMER"/>
    <s v="SUMMER"/>
    <s v="SUMMER 2019"/>
    <s v="2018-2019"/>
    <n v="775"/>
    <x v="1"/>
  </r>
  <r>
    <x v="0"/>
    <n v="2019"/>
    <x v="10"/>
    <s v="AM"/>
    <s v="EEUU"/>
    <x v="0"/>
    <s v="SUMMER 2019"/>
    <s v="SWIMWEAR"/>
    <x v="39"/>
    <s v="DOLARES AMERICANOS / UNITED STATES DOLLAR"/>
    <s v="ANITA M. HOPKINS"/>
    <s v="MASSACHUSETTS"/>
    <s v="ESTADOS UNIDOS EEUU"/>
    <n v="40"/>
    <n v="2019"/>
    <s v="SUMMER"/>
    <s v="SUMMER"/>
    <s v="SUMMER 2019"/>
    <s v="2018-2019"/>
    <n v="1192"/>
    <x v="1"/>
  </r>
  <r>
    <x v="0"/>
    <n v="2019"/>
    <x v="10"/>
    <s v="AM"/>
    <s v="EEUU"/>
    <x v="0"/>
    <s v="SUMMER 2019"/>
    <s v="SWIMWEAR"/>
    <x v="457"/>
    <s v="DOLARES AMERICANOS / UNITED STATES DOLLAR"/>
    <s v="HOLLY SALES INC."/>
    <s v="WISCONSIN"/>
    <s v="ESTADOS UNIDOS EEUU"/>
    <n v="36"/>
    <n v="2019"/>
    <s v="SUMMER"/>
    <s v="SUMMER"/>
    <s v="SUMMER 2019"/>
    <s v="2018-2019"/>
    <n v="1416"/>
    <x v="8"/>
  </r>
  <r>
    <x v="0"/>
    <n v="2019"/>
    <x v="10"/>
    <s v="AM"/>
    <s v="EEUU"/>
    <x v="0"/>
    <s v="SUMMER 2019"/>
    <s v="SWIMWEAR"/>
    <x v="40"/>
    <s v="DOLARES AMERICANOS / UNITED STATES DOLLAR"/>
    <s v="HOLLY SALES INC."/>
    <s v="MICHIGAN"/>
    <s v="ESTADOS UNIDOS EEUU"/>
    <n v="85"/>
    <n v="2019"/>
    <s v="SUMMER"/>
    <s v="SUMMER"/>
    <s v="SUMMER 2019"/>
    <s v="2018-2019"/>
    <n v="2641"/>
    <x v="8"/>
  </r>
  <r>
    <x v="0"/>
    <n v="2019"/>
    <x v="10"/>
    <s v="AM"/>
    <s v="EEUU"/>
    <x v="0"/>
    <s v="SUMMER 2019"/>
    <s v="SWIMWEAR"/>
    <x v="82"/>
    <s v="DOLAR CANADIENSE / CANADIAN DOLLAR"/>
    <s v="STEPHANIE VITALI"/>
    <s v="ONTARIO"/>
    <s v="CANADA"/>
    <n v="104"/>
    <n v="2019"/>
    <s v="SUMMER"/>
    <s v="SUMMER"/>
    <s v="SUMMER 2019"/>
    <s v="2018-2019"/>
    <n v="2970.5165151851011"/>
    <x v="4"/>
  </r>
  <r>
    <x v="0"/>
    <n v="2019"/>
    <x v="10"/>
    <s v="AM"/>
    <s v="EEUU"/>
    <x v="0"/>
    <s v="SUMMER 2019"/>
    <s v="SWIMWEAR"/>
    <x v="458"/>
    <s v="DOLARES AMERICANOS / UNITED STATES DOLLAR"/>
    <s v="ANITA M. HOPKINS"/>
    <s v="RHODE ISLAND"/>
    <s v="ESTADOS UNIDOS EEUU"/>
    <n v="39"/>
    <n v="2019"/>
    <s v="SUMMER"/>
    <s v="SUMMER"/>
    <s v="SUMMER 2019"/>
    <s v="2018-2019"/>
    <n v="1150"/>
    <x v="1"/>
  </r>
  <r>
    <x v="0"/>
    <n v="2019"/>
    <x v="10"/>
    <s v="AM"/>
    <s v="EEUU"/>
    <x v="0"/>
    <s v="SUMMER 2019"/>
    <s v="SWIMWEAR"/>
    <x v="459"/>
    <s v="DOLARES AMERICANOS / UNITED STATES DOLLAR"/>
    <s v="ANITA M. HOPKINS"/>
    <s v="MASSACHUSETTS"/>
    <s v="ESTADOS UNIDOS EEUU"/>
    <n v="53"/>
    <n v="2019"/>
    <s v="SUMMER"/>
    <s v="SUMMER"/>
    <s v="SUMMER 2019"/>
    <s v="2018-2019"/>
    <n v="1714"/>
    <x v="1"/>
  </r>
  <r>
    <x v="0"/>
    <n v="2019"/>
    <x v="10"/>
    <s v="AM"/>
    <s v="EEUU"/>
    <x v="0"/>
    <s v="SUMMER 2019"/>
    <s v="SWIMWEAR"/>
    <x v="60"/>
    <s v="DOLARES AMERICANOS / UNITED STATES DOLLAR"/>
    <s v="ANITA M. HOPKINS"/>
    <s v="NEW JERSEY"/>
    <s v="ESTADOS UNIDOS EEUU"/>
    <n v="60"/>
    <n v="2019"/>
    <s v="SUMMER"/>
    <s v="SUMMER"/>
    <s v="SUMMER 2019"/>
    <s v="2018-2019"/>
    <n v="1969"/>
    <x v="1"/>
  </r>
  <r>
    <x v="0"/>
    <n v="2019"/>
    <x v="10"/>
    <s v="AM"/>
    <s v="EEUU"/>
    <x v="0"/>
    <s v="SUMMER 2019"/>
    <s v="SWIMWEAR"/>
    <x v="460"/>
    <s v="DOLAR CANADIENSE / CANADIAN DOLLAR"/>
    <s v="STEPHANIE VITALI"/>
    <s v="ONTARIO"/>
    <s v="CANADA"/>
    <n v="36"/>
    <n v="2019"/>
    <s v="SUMMER"/>
    <s v="SUMMER"/>
    <s v="SUMMER 2019"/>
    <s v="2018-2019"/>
    <n v="1017.5127466193753"/>
    <x v="4"/>
  </r>
  <r>
    <x v="0"/>
    <n v="2019"/>
    <x v="10"/>
    <s v="AM"/>
    <s v="EEUU"/>
    <x v="0"/>
    <s v="SUMMER 2019"/>
    <s v="SWIMWEAR"/>
    <x v="398"/>
    <s v="DOLARES AMERICANOS / UNITED STATES DOLLAR"/>
    <s v="LAURA BONG"/>
    <s v="NEVADA"/>
    <s v="ESTADOS UNIDOS EEUU"/>
    <n v="10"/>
    <n v="2019"/>
    <s v="SUMMER"/>
    <s v="SUMMER"/>
    <s v="SUMMER 2019"/>
    <s v="2018-2019"/>
    <n v="274"/>
    <x v="6"/>
  </r>
  <r>
    <x v="0"/>
    <n v="2019"/>
    <x v="10"/>
    <s v="AM"/>
    <s v="EEUU"/>
    <x v="0"/>
    <s v="SUMMER 2019"/>
    <s v="SWIMWEAR"/>
    <x v="461"/>
    <s v="DOLARES AMERICANOS / UNITED STATES DOLLAR"/>
    <s v="ANITA M. HOPKINS"/>
    <s v="PENNSYLVANIA"/>
    <s v="ESTADOS UNIDOS EEUU"/>
    <n v="34"/>
    <n v="2019"/>
    <s v="SUMMER"/>
    <s v="SUMMER"/>
    <s v="SUMMER 2019"/>
    <s v="2018-2019"/>
    <n v="1013"/>
    <x v="1"/>
  </r>
  <r>
    <x v="0"/>
    <n v="2019"/>
    <x v="10"/>
    <s v="AM"/>
    <s v="EEUU"/>
    <x v="0"/>
    <s v="SUMMER 2019"/>
    <s v="SWIMWEAR"/>
    <x v="440"/>
    <s v="DOLARES AMERICANOS / UNITED STATES DOLLAR"/>
    <s v="BILL MILLER AND COMPANY"/>
    <s v="NORTH CAROLINA"/>
    <s v="ESTADOS UNIDOS EEUU"/>
    <n v="62"/>
    <n v="2019"/>
    <s v="SUMMER"/>
    <s v="SUMMER"/>
    <s v="SUMMER 2019"/>
    <s v="2018-2019"/>
    <n v="1938"/>
    <x v="2"/>
  </r>
  <r>
    <x v="0"/>
    <n v="2019"/>
    <x v="10"/>
    <s v="AM"/>
    <s v="EEUU"/>
    <x v="0"/>
    <s v="SUMMER 2019"/>
    <s v="SWIMWEAR"/>
    <x v="41"/>
    <s v="DOLARES AMERICANOS / UNITED STATES DOLLAR"/>
    <s v="ANITA M. HOPKINS"/>
    <s v="NEW JERSEY"/>
    <s v="ESTADOS UNIDOS EEUU"/>
    <n v="96"/>
    <n v="2019"/>
    <s v="SUMMER"/>
    <s v="SUMMER"/>
    <s v="SUMMER 2019"/>
    <s v="2018-2019"/>
    <n v="2734.6000000000004"/>
    <x v="1"/>
  </r>
  <r>
    <x v="0"/>
    <n v="2019"/>
    <x v="10"/>
    <s v="AM"/>
    <s v="EEUU"/>
    <x v="0"/>
    <s v="SUMMER 2019"/>
    <s v="SWIMWEAR"/>
    <x v="462"/>
    <s v="DOLARES AMERICANOS / UNITED STATES DOLLAR"/>
    <s v="HOLLY SALES INC."/>
    <s v="MICHIGAN"/>
    <s v="ESTADOS UNIDOS EEUU"/>
    <n v="124"/>
    <n v="2019"/>
    <s v="SUMMER"/>
    <s v="SUMMER"/>
    <s v="SUMMER 2019"/>
    <s v="2018-2019"/>
    <n v="3870"/>
    <x v="8"/>
  </r>
  <r>
    <x v="0"/>
    <n v="2019"/>
    <x v="10"/>
    <s v="AM"/>
    <s v="EEUU"/>
    <x v="0"/>
    <s v="SUMMER 2019"/>
    <s v="SWIMWEAR"/>
    <x v="372"/>
    <s v="DOLARES AMERICANOS / UNITED STATES DOLLAR"/>
    <s v="HOLLY SALES INC."/>
    <s v="ILLINOIS"/>
    <s v="ESTADOS UNIDOS EEUU"/>
    <n v="22"/>
    <n v="2019"/>
    <s v="SUMMER"/>
    <s v="SUMMER"/>
    <s v="SUMMER 2019"/>
    <s v="2018-2019"/>
    <n v="666"/>
    <x v="8"/>
  </r>
  <r>
    <x v="0"/>
    <n v="2019"/>
    <x v="10"/>
    <s v="AM"/>
    <s v="EEUU"/>
    <x v="0"/>
    <s v="SUMMER 2019"/>
    <s v="SWIMWEAR"/>
    <x v="463"/>
    <s v="DOLARES AMERICANOS / UNITED STATES DOLLAR"/>
    <s v="ANITA M. HOPKINS"/>
    <s v="RHODE ISLAND"/>
    <s v="ESTADOS UNIDOS EEUU"/>
    <n v="68"/>
    <n v="2019"/>
    <s v="SUMMER"/>
    <s v="SUMMER"/>
    <s v="SUMMER 2019"/>
    <s v="2018-2019"/>
    <n v="2058"/>
    <x v="1"/>
  </r>
  <r>
    <x v="0"/>
    <n v="2019"/>
    <x v="10"/>
    <s v="AM"/>
    <s v="EEUU"/>
    <x v="0"/>
    <s v="SUMMER 2019"/>
    <s v="SWIMWEAR"/>
    <x v="53"/>
    <s v="DOLARES AMERICANOS / UNITED STATES DOLLAR"/>
    <s v="DENISE ARNETT"/>
    <s v="COLORADO"/>
    <s v="ESTADOS UNIDOS EEUU"/>
    <n v="25"/>
    <n v="2019"/>
    <s v="SUMMER"/>
    <s v="SUMMER"/>
    <s v="SUMMER 2019"/>
    <s v="2018-2019"/>
    <n v="914"/>
    <x v="14"/>
  </r>
  <r>
    <x v="0"/>
    <n v="2019"/>
    <x v="10"/>
    <s v="AM"/>
    <s v="EEUU"/>
    <x v="0"/>
    <s v="SUMMER 2019"/>
    <s v="SWIMWEAR"/>
    <x v="137"/>
    <s v="DOLARES AMERICANOS / UNITED STATES DOLLAR"/>
    <s v="HOLLY SALES INC."/>
    <s v="TENNESSEE"/>
    <s v="ESTADOS UNIDOS EEUU"/>
    <n v="28"/>
    <n v="2019"/>
    <s v="SUMMER"/>
    <s v="SUMMER"/>
    <s v="SUMMER 2019"/>
    <s v="2018-2019"/>
    <n v="843"/>
    <x v="8"/>
  </r>
  <r>
    <x v="0"/>
    <n v="2019"/>
    <x v="10"/>
    <s v="AM"/>
    <s v="EEUU"/>
    <x v="0"/>
    <s v="SUMMER 2019"/>
    <s v="SWIMWEAR"/>
    <x v="215"/>
    <s v="DOLARES AMERICANOS / UNITED STATES DOLLAR"/>
    <s v="BILL MILLER AND COMPANY"/>
    <s v="FLORIDA"/>
    <s v="ESTADOS UNIDOS EEUU"/>
    <n v="13"/>
    <n v="2019"/>
    <s v="SUMMER"/>
    <s v="SUMMER"/>
    <s v="SUMMER 2019"/>
    <s v="2018-2019"/>
    <n v="380"/>
    <x v="2"/>
  </r>
  <r>
    <x v="0"/>
    <n v="2019"/>
    <x v="10"/>
    <s v="AM"/>
    <s v="EEUU"/>
    <x v="0"/>
    <s v="SUMMER 2019"/>
    <s v="SWIMWEAR"/>
    <x v="302"/>
    <s v="DOLARES AMERICANOS / UNITED STATES DOLLAR"/>
    <s v="DENISE ARNETT"/>
    <s v="COLORADO"/>
    <s v="ESTADOS UNIDOS EEUU"/>
    <n v="12"/>
    <n v="2019"/>
    <s v="SUMMER"/>
    <s v="SUMMER"/>
    <s v="SUMMER 2019"/>
    <s v="2018-2019"/>
    <n v="380"/>
    <x v="14"/>
  </r>
  <r>
    <x v="0"/>
    <n v="2019"/>
    <x v="10"/>
    <s v="AM"/>
    <s v="EEUU"/>
    <x v="0"/>
    <s v="SUMMER 2019"/>
    <s v="SWIMWEAR"/>
    <x v="330"/>
    <s v="DOLARES AMERICANOS / UNITED STATES DOLLAR"/>
    <s v="BILL MILLER AND COMPANY"/>
    <s v="FLORIDA"/>
    <s v="ESTADOS UNIDOS EEUU"/>
    <n v="18"/>
    <n v="2019"/>
    <s v="SUMMER"/>
    <s v="SUMMER"/>
    <s v="SUMMER 2019"/>
    <s v="2018-2019"/>
    <n v="638"/>
    <x v="2"/>
  </r>
  <r>
    <x v="0"/>
    <n v="2019"/>
    <x v="10"/>
    <s v="AM"/>
    <s v="EEUU"/>
    <x v="0"/>
    <s v="SUMMER 2019"/>
    <s v="SWIMWEAR"/>
    <x v="374"/>
    <s v="DOLARES AMERICANOS / UNITED STATES DOLLAR"/>
    <s v="BILL MILLER AND COMPANY"/>
    <s v="FLORIDA"/>
    <s v="ESTADOS UNIDOS EEUU"/>
    <n v="22"/>
    <n v="2019"/>
    <s v="SUMMER"/>
    <s v="SUMMER"/>
    <s v="SUMMER 2019"/>
    <s v="2018-2019"/>
    <n v="653"/>
    <x v="2"/>
  </r>
  <r>
    <x v="0"/>
    <n v="2019"/>
    <x v="10"/>
    <s v="AM"/>
    <s v="EEUU"/>
    <x v="0"/>
    <s v="SUMMER 2019"/>
    <s v="SWIMWEAR"/>
    <x v="414"/>
    <s v="DOLARES AMERICANOS / UNITED STATES DOLLAR"/>
    <s v="BILL MILLER AND COMPANY"/>
    <s v="FLORIDA"/>
    <s v="ESTADOS UNIDOS EEUU"/>
    <n v="33"/>
    <n v="2019"/>
    <s v="SUMMER"/>
    <s v="SUMMER"/>
    <s v="SUMMER 2019"/>
    <s v="2018-2019"/>
    <n v="950"/>
    <x v="2"/>
  </r>
  <r>
    <x v="0"/>
    <n v="2019"/>
    <x v="10"/>
    <s v="AM"/>
    <s v="EEUU"/>
    <x v="0"/>
    <s v="SUMMER 2019"/>
    <s v="SWIMWEAR"/>
    <x v="400"/>
    <s v="DOLARES AMERICANOS / UNITED STATES DOLLAR"/>
    <s v="LAURA BONG"/>
    <s v="TEXAS"/>
    <s v="ESTADOS UNIDOS EEUU"/>
    <n v="14"/>
    <n v="2019"/>
    <s v="SUMMER"/>
    <s v="SUMMER"/>
    <s v="SUMMER 2019"/>
    <s v="2018-2019"/>
    <n v="515"/>
    <x v="6"/>
  </r>
  <r>
    <x v="0"/>
    <n v="2019"/>
    <x v="10"/>
    <s v="AM"/>
    <s v="EEUU"/>
    <x v="0"/>
    <s v="SUMMER 2019"/>
    <s v="SWIMWEAR"/>
    <x v="401"/>
    <s v="DOLARES AMERICANOS / UNITED STATES DOLLAR"/>
    <s v="PAIGE ALYSE STRAUGHAN"/>
    <s v="NEVADA"/>
    <s v="ESTADOS UNIDOS EEUU"/>
    <n v="499"/>
    <n v="2019"/>
    <s v="SUMMER"/>
    <s v="SUMMER"/>
    <s v="SUMMER 2019"/>
    <s v="2018-2019"/>
    <n v="13356.639999999994"/>
    <x v="0"/>
  </r>
  <r>
    <x v="0"/>
    <n v="2019"/>
    <x v="10"/>
    <s v="AM"/>
    <s v="EEUU"/>
    <x v="0"/>
    <s v="SUMMER 2019"/>
    <s v="SWIMWEAR"/>
    <x v="416"/>
    <s v="DOLARES AMERICANOS / UNITED STATES DOLLAR"/>
    <s v="LAURA BONG"/>
    <s v="TEXAS"/>
    <s v="ESTADOS UNIDOS EEUU"/>
    <n v="8"/>
    <n v="2019"/>
    <s v="SUMMER"/>
    <s v="SUMMER"/>
    <s v="SUMMER 2019"/>
    <s v="2018-2019"/>
    <n v="264"/>
    <x v="6"/>
  </r>
  <r>
    <x v="0"/>
    <n v="2019"/>
    <x v="10"/>
    <s v="AM"/>
    <s v="EEUU"/>
    <x v="0"/>
    <s v="SUMMER 2019"/>
    <s v="SWIMWEAR"/>
    <x v="417"/>
    <s v="DOLARES AMERICANOS / UNITED STATES DOLLAR"/>
    <s v="LAURA BONG"/>
    <s v="TEXAS"/>
    <s v="ESTADOS UNIDOS EEUU"/>
    <n v="39"/>
    <n v="2019"/>
    <s v="SUMMER"/>
    <s v="SUMMER"/>
    <s v="SUMMER 2019"/>
    <s v="2018-2019"/>
    <n v="1219"/>
    <x v="6"/>
  </r>
  <r>
    <x v="0"/>
    <n v="2019"/>
    <x v="10"/>
    <s v="AM"/>
    <s v="EEUU"/>
    <x v="0"/>
    <s v="SUMMER 2019"/>
    <s v="SWIMWEAR"/>
    <x v="442"/>
    <s v="DOLARES AMERICANOS / UNITED STATES DOLLAR"/>
    <s v="ANITA M. HOPKINS"/>
    <s v="DELAWARE"/>
    <s v="ESTADOS UNIDOS EEUU"/>
    <n v="26"/>
    <n v="2019"/>
    <s v="SUMMER"/>
    <s v="SUMMER"/>
    <s v="SUMMER 2019"/>
    <s v="2018-2019"/>
    <n v="783"/>
    <x v="1"/>
  </r>
  <r>
    <x v="0"/>
    <n v="2019"/>
    <x v="10"/>
    <s v="AM"/>
    <s v="EEUU"/>
    <x v="0"/>
    <s v="SUMMER 2019"/>
    <s v="SWIMWEAR"/>
    <x v="427"/>
    <s v="DOLAR CANADIENSE / CANADIAN DOLLAR"/>
    <s v="SHOUTOUTAGENCY"/>
    <s v="BRITISH COLUMBIA"/>
    <s v="CANADA"/>
    <n v="34"/>
    <n v="2019"/>
    <s v="SUMMER"/>
    <s v="SUMMER"/>
    <s v="SUMMER 2019"/>
    <s v="2018-2019"/>
    <n v="964.3094657503882"/>
    <x v="3"/>
  </r>
  <r>
    <x v="0"/>
    <n v="2019"/>
    <x v="10"/>
    <s v="AM"/>
    <s v="EEUU"/>
    <x v="0"/>
    <s v="SUMMER 2019"/>
    <s v="SWIMWEAR"/>
    <x v="428"/>
    <s v="DOLARES AMERICANOS / UNITED STATES DOLLAR"/>
    <s v="PHYLLIS POSNER"/>
    <s v="CALIFORNIA"/>
    <s v="ESTADOS UNIDOS EEUU"/>
    <n v="24"/>
    <n v="2019"/>
    <s v="SUMMER"/>
    <s v="SUMMER"/>
    <s v="SUMMER 2019"/>
    <s v="2018-2019"/>
    <n v="711"/>
    <x v="5"/>
  </r>
  <r>
    <x v="0"/>
    <n v="2019"/>
    <x v="10"/>
    <s v="AM"/>
    <s v="EEUU"/>
    <x v="0"/>
    <s v="SUMMER 2019"/>
    <s v="SWIMWEAR"/>
    <x v="464"/>
    <s v="DOLARES AMERICANOS / UNITED STATES DOLLAR"/>
    <s v="HOLLY SALES INC."/>
    <s v="MINNESOTA"/>
    <s v="ESTADOS UNIDOS EEUU"/>
    <n v="42"/>
    <n v="2019"/>
    <s v="SUMMER"/>
    <s v="SUMMER"/>
    <s v="SUMMER 2019"/>
    <s v="2018-2019"/>
    <n v="1336"/>
    <x v="8"/>
  </r>
  <r>
    <x v="0"/>
    <n v="2019"/>
    <x v="10"/>
    <s v="AM"/>
    <s v="EEUU"/>
    <x v="0"/>
    <s v="SUMMER 2019"/>
    <s v="SWIMWEAR"/>
    <x v="465"/>
    <s v="DOLARES AMERICANOS / UNITED STATES DOLLAR"/>
    <s v="PHYLLIS POSNER"/>
    <s v="CALIFORNIA"/>
    <s v="ESTADOS UNIDOS EEUU"/>
    <n v="12"/>
    <n v="2019"/>
    <s v="SUMMER"/>
    <s v="SUMMER"/>
    <s v="SUMMER 2019"/>
    <s v="2018-2019"/>
    <n v="382"/>
    <x v="5"/>
  </r>
  <r>
    <x v="0"/>
    <n v="2019"/>
    <x v="10"/>
    <s v="AM"/>
    <s v="EEUU"/>
    <x v="0"/>
    <s v="SUMMER 2019"/>
    <s v="ACCESSORIES"/>
    <x v="354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192"/>
    <x v="2"/>
  </r>
  <r>
    <x v="0"/>
    <n v="2019"/>
    <x v="10"/>
    <s v="AM"/>
    <s v="EEUU"/>
    <x v="0"/>
    <s v="SUMMER 2019"/>
    <s v="ACCESSORIES"/>
    <x v="189"/>
    <s v="DOLAR CANADIENSE / CANADIAN DOLLAR"/>
    <s v="SHOUTOUTAGENCY"/>
    <s v="BRITISH COLUMBIA"/>
    <s v="CANADA"/>
    <n v="23"/>
    <n v="2019"/>
    <s v="SUMMER"/>
    <s v="SUMMER"/>
    <s v="SUMMER 2019"/>
    <s v="2018-2019"/>
    <n v="270.45001108401686"/>
    <x v="3"/>
  </r>
  <r>
    <x v="0"/>
    <n v="2019"/>
    <x v="10"/>
    <s v="AM"/>
    <s v="EEUU"/>
    <x v="0"/>
    <s v="SUMMER 2019"/>
    <s v="ACCESSORIES"/>
    <x v="192"/>
    <s v="DOLARES AMERICANOS / UNITED STATES DOLLAR"/>
    <s v="BILL MILLER AND COMPANY"/>
    <s v="VIRGIN ISLANDS"/>
    <s v="ESTADOS UNIDOS EEUU"/>
    <n v="54"/>
    <n v="2019"/>
    <s v="SUMMER"/>
    <s v="SUMMER"/>
    <s v="SUMMER 2019"/>
    <s v="2018-2019"/>
    <n v="636"/>
    <x v="2"/>
  </r>
  <r>
    <x v="0"/>
    <n v="2019"/>
    <x v="10"/>
    <s v="AM"/>
    <s v="EEUU"/>
    <x v="0"/>
    <s v="SUMMER 2019"/>
    <s v="ACCESSORIES"/>
    <x v="118"/>
    <s v="DOLARES AMERICANOS / UNITED STATES DOLLAR"/>
    <s v="JULIUS ORTIZ MALDONADO"/>
    <s v="FLORIDA"/>
    <s v="ESTADOS UNIDOS EEUU"/>
    <n v="1"/>
    <n v="2019"/>
    <s v="SUMMER"/>
    <s v="SUMMER"/>
    <s v="SUMMER 2019"/>
    <s v="2018-2019"/>
    <n v="71"/>
    <x v="15"/>
  </r>
  <r>
    <x v="0"/>
    <n v="2019"/>
    <x v="10"/>
    <s v="AM"/>
    <s v="EEUU"/>
    <x v="0"/>
    <s v="SUMMER 2019"/>
    <s v="ACCESSORIES"/>
    <x v="193"/>
    <s v="DOLARES AMERICANOS / UNITED STATES DOLLAR"/>
    <s v="BILL MILLER AND COMPANY"/>
    <s v="VIRGIN ISLANDS"/>
    <s v="ESTADOS UNIDOS EEUU"/>
    <n v="36"/>
    <n v="2019"/>
    <s v="SUMMER"/>
    <s v="SUMMER"/>
    <s v="SUMMER 2019"/>
    <s v="2018-2019"/>
    <n v="584"/>
    <x v="2"/>
  </r>
  <r>
    <x v="0"/>
    <n v="2019"/>
    <x v="10"/>
    <s v="AM"/>
    <s v="EEUU"/>
    <x v="0"/>
    <s v="SUMMER 2019"/>
    <s v="ACCESSORIES"/>
    <x v="217"/>
    <s v="DOLARES AMERICANOS / UNITED STATES DOLLAR"/>
    <s v="BILL MILLER AND COMPANY"/>
    <s v="FLORIDA"/>
    <s v="ESTADOS UNIDOS EEUU"/>
    <n v="5"/>
    <n v="2019"/>
    <s v="SUMMER"/>
    <s v="SUMMER"/>
    <s v="SUMMER 2019"/>
    <s v="2018-2019"/>
    <n v="85"/>
    <x v="2"/>
  </r>
  <r>
    <x v="0"/>
    <n v="2019"/>
    <x v="10"/>
    <s v="AM"/>
    <s v="EEUU"/>
    <x v="0"/>
    <s v="SUMMER 2019"/>
    <s v="ACCESSORIES"/>
    <x v="86"/>
    <s v="DOLARES AMERICANOS / UNITED STATES DOLLAR"/>
    <s v="JULIUS ORTIZ MALDONADO"/>
    <s v="PUERTO RICO"/>
    <s v="PUERTO RICO"/>
    <n v="12"/>
    <n v="2019"/>
    <s v="SUMMER"/>
    <s v="SUMMER"/>
    <s v="SUMMER 2019"/>
    <s v="2018-2019"/>
    <n v="252"/>
    <x v="15"/>
  </r>
  <r>
    <x v="0"/>
    <n v="2019"/>
    <x v="10"/>
    <s v="AM"/>
    <s v="EEUU"/>
    <x v="0"/>
    <s v="SUMMER 2019"/>
    <s v="ACCESSORIES"/>
    <x v="50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252"/>
    <x v="2"/>
  </r>
  <r>
    <x v="0"/>
    <n v="2019"/>
    <x v="10"/>
    <s v="AM"/>
    <s v="EEUU"/>
    <x v="0"/>
    <s v="SUMMER 2019"/>
    <s v="ACCESSORIES"/>
    <x v="3"/>
    <s v="DOLARES AMERICANOS / UNITED STATES DOLLAR"/>
    <s v="ANITA M. HOPKINS"/>
    <s v="RHODE ISLAND"/>
    <s v="ESTADOS UNIDOS EEUU"/>
    <n v="26"/>
    <n v="2019"/>
    <s v="SUMMER"/>
    <s v="SUMMER"/>
    <s v="SUMMER 2019"/>
    <s v="2018-2019"/>
    <n v="409"/>
    <x v="1"/>
  </r>
  <r>
    <x v="0"/>
    <n v="2019"/>
    <x v="10"/>
    <s v="AM"/>
    <s v="EEUU"/>
    <x v="0"/>
    <s v="SUMMER 2019"/>
    <s v="ACCESSORIES"/>
    <x v="5"/>
    <s v="DOLARES AMERICANOS / UNITED STATES DOLLAR"/>
    <s v="STEPHANIE VITALI"/>
    <s v="ONTARIO"/>
    <s v="CANADA"/>
    <n v="1"/>
    <n v="2019"/>
    <s v="SUMMER"/>
    <s v="SUMMER"/>
    <s v="SUMMER 2019"/>
    <s v="2018-2019"/>
    <n v="35"/>
    <x v="4"/>
  </r>
  <r>
    <x v="0"/>
    <n v="2019"/>
    <x v="10"/>
    <s v="AM"/>
    <s v="EEUU"/>
    <x v="0"/>
    <s v="SUMMER 2019"/>
    <s v="ACCESSORIES"/>
    <x v="122"/>
    <s v="DOLARES AMERICANOS / UNITED STATES DOLLAR"/>
    <s v="BILL MILLER AND COMPANY"/>
    <s v="FLORIDA"/>
    <s v="ESTADOS UNIDOS EEUU"/>
    <n v="7"/>
    <n v="2019"/>
    <s v="SUMMER"/>
    <s v="SUMMER"/>
    <s v="SUMMER 2019"/>
    <s v="2018-2019"/>
    <n v="120"/>
    <x v="2"/>
  </r>
  <r>
    <x v="0"/>
    <n v="2019"/>
    <x v="10"/>
    <s v="AM"/>
    <s v="EEUU"/>
    <x v="0"/>
    <s v="SUMMER 2019"/>
    <s v="ACCESSORIES"/>
    <x v="278"/>
    <s v="DOLARES AMERICANOS / UNITED STATES DOLLAR"/>
    <s v="ANITA M. HOPKINS"/>
    <s v="NEW YORK"/>
    <s v="ESTADOS UNIDOS EEUU"/>
    <n v="128"/>
    <n v="2019"/>
    <s v="SUMMER"/>
    <s v="SUMMER"/>
    <s v="SUMMER 2019"/>
    <s v="2018-2019"/>
    <n v="1296"/>
    <x v="1"/>
  </r>
  <r>
    <x v="0"/>
    <n v="2019"/>
    <x v="10"/>
    <s v="AM"/>
    <s v="EEUU"/>
    <x v="0"/>
    <s v="SUMMER 2019"/>
    <s v="ACCESSORIES"/>
    <x v="356"/>
    <s v="DOLARES AMERICANOS / UNITED STATES DOLLAR"/>
    <s v="ANITA M. HOPKINS"/>
    <s v="MARYLAND"/>
    <s v="ESTADOS UNIDOS EEUU"/>
    <n v="18"/>
    <n v="2019"/>
    <s v="SUMMER"/>
    <s v="SUMMER"/>
    <s v="SUMMER 2019"/>
    <s v="2018-2019"/>
    <n v="378"/>
    <x v="1"/>
  </r>
  <r>
    <x v="0"/>
    <n v="2019"/>
    <x v="10"/>
    <s v="AM"/>
    <s v="EEUU"/>
    <x v="0"/>
    <s v="SUMMER 2019"/>
    <s v="ACCESSORIES"/>
    <x v="6"/>
    <s v="DOLARES AMERICANOS / UNITED STATES DOLLAR"/>
    <s v="PHYLLIS POSNER"/>
    <s v="CALIFORNIA"/>
    <s v="ESTADOS UNIDOS EEUU"/>
    <n v="9"/>
    <n v="2019"/>
    <s v="SUMMER"/>
    <s v="SUMMER"/>
    <s v="SUMMER 2019"/>
    <s v="2018-2019"/>
    <n v="315"/>
    <x v="5"/>
  </r>
  <r>
    <x v="0"/>
    <n v="2019"/>
    <x v="10"/>
    <s v="AM"/>
    <s v="EEUU"/>
    <x v="0"/>
    <s v="SUMMER 2019"/>
    <s v="ACCESSORIES"/>
    <x v="101"/>
    <s v="DOLARES AMERICANOS / UNITED STATES DOLLAR"/>
    <s v="BILL MILLER AND COMPANY"/>
    <s v="FLORIDA"/>
    <s v="ESTADOS UNIDOS EEUU"/>
    <n v="9"/>
    <n v="2019"/>
    <s v="SUMMER"/>
    <s v="SUMMER"/>
    <s v="SUMMER 2019"/>
    <s v="2018-2019"/>
    <n v="191"/>
    <x v="2"/>
  </r>
  <r>
    <x v="0"/>
    <n v="2019"/>
    <x v="10"/>
    <s v="AM"/>
    <s v="EEUU"/>
    <x v="0"/>
    <s v="SUMMER 2019"/>
    <s v="ACCESSORIES"/>
    <x v="358"/>
    <s v="DOLARES AMERICANOS / UNITED STATES DOLLAR"/>
    <s v="BILL MILLER AND COMPANY"/>
    <s v="SOUTH CAROLINA"/>
    <s v="ESTADOS UNIDOS EEUU"/>
    <n v="62"/>
    <n v="2019"/>
    <s v="SUMMER"/>
    <s v="SUMMER"/>
    <s v="SUMMER 2019"/>
    <s v="2018-2019"/>
    <n v="690"/>
    <x v="2"/>
  </r>
  <r>
    <x v="0"/>
    <n v="2019"/>
    <x v="10"/>
    <s v="AM"/>
    <s v="EEUU"/>
    <x v="0"/>
    <s v="SUMMER 2019"/>
    <s v="ACCESSORIES"/>
    <x v="125"/>
    <s v="DOLARES AMERICANOS / UNITED STATES DOLLAR"/>
    <s v="JUDITH ANN DEAL"/>
    <s v="HAWAII"/>
    <s v="ESTADOS UNIDOS EEUU"/>
    <n v="20"/>
    <n v="2019"/>
    <s v="SUMMER"/>
    <s v="SUMMER"/>
    <s v="SUMMER 2019"/>
    <s v="2018-2019"/>
    <n v="334"/>
    <x v="10"/>
  </r>
  <r>
    <x v="0"/>
    <n v="2019"/>
    <x v="10"/>
    <s v="AM"/>
    <s v="EEUU"/>
    <x v="0"/>
    <s v="SUMMER 2019"/>
    <s v="ACCESSORIES"/>
    <x v="90"/>
    <s v="DOLARES AMERICANOS / UNITED STATES DOLLAR"/>
    <s v="MIE MANNICHE"/>
    <s v="CALIFORNIA"/>
    <s v="ESTADOS UNIDOS EEUU"/>
    <n v="30"/>
    <n v="2019"/>
    <s v="SUMMER"/>
    <s v="SUMMER"/>
    <s v="SUMMER 2019"/>
    <s v="2018-2019"/>
    <n v="402"/>
    <x v="11"/>
  </r>
  <r>
    <x v="0"/>
    <n v="2019"/>
    <x v="10"/>
    <s v="AM"/>
    <s v="EEUU"/>
    <x v="0"/>
    <s v="SUMMER 2019"/>
    <s v="ACCESSORIES"/>
    <x v="19"/>
    <s v="DOLARES AMERICANOS / UNITED STATES DOLLAR"/>
    <s v="HOLLY SALES INC."/>
    <s v="OHIO"/>
    <s v="ESTADOS UNIDOS EEUU"/>
    <n v="1"/>
    <n v="2019"/>
    <s v="SUMMER"/>
    <s v="SUMMER"/>
    <s v="SUMMER 2019"/>
    <s v="2018-2019"/>
    <n v="17"/>
    <x v="8"/>
  </r>
  <r>
    <x v="0"/>
    <n v="2019"/>
    <x v="10"/>
    <s v="AM"/>
    <s v="EEUU"/>
    <x v="0"/>
    <s v="SUMMER 2019"/>
    <s v="ACCESSORIES"/>
    <x v="27"/>
    <s v="DOLARES AMERICANOS / UNITED STATES DOLLAR"/>
    <s v="HOLLY SALES INC."/>
    <s v="MINNESOTA"/>
    <s v="ESTADOS UNIDOS EEUU"/>
    <n v="6"/>
    <n v="2019"/>
    <s v="SUMMER"/>
    <s v="SUMMER"/>
    <s v="SUMMER 2019"/>
    <s v="2018-2019"/>
    <n v="126"/>
    <x v="8"/>
  </r>
  <r>
    <x v="0"/>
    <n v="2019"/>
    <x v="10"/>
    <s v="AM"/>
    <s v="EEUU"/>
    <x v="0"/>
    <s v="SUMMER 2019"/>
    <s v="ACCESSORIES"/>
    <x v="234"/>
    <s v="DOLARES AMERICANOS / UNITED STATES DOLLAR"/>
    <s v="BILL MILLER AND COMPANY"/>
    <s v="FLORIDA"/>
    <s v="ESTADOS UNIDOS EEUU"/>
    <n v="1"/>
    <n v="2019"/>
    <s v="SUMMER"/>
    <s v="SUMMER"/>
    <s v="SUMMER 2019"/>
    <s v="2018-2019"/>
    <n v="21"/>
    <x v="2"/>
  </r>
  <r>
    <x v="0"/>
    <n v="2019"/>
    <x v="10"/>
    <s v="AM"/>
    <s v="EEUU"/>
    <x v="0"/>
    <s v="SUMMER 2019"/>
    <s v="ACCESSORIES"/>
    <x v="409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252"/>
    <x v="2"/>
  </r>
  <r>
    <x v="0"/>
    <n v="2019"/>
    <x v="10"/>
    <s v="AM"/>
    <s v="EEUU"/>
    <x v="0"/>
    <s v="SUMMER 2019"/>
    <s v="ACCESSORIES"/>
    <x v="238"/>
    <s v="DOLARES AMERICANOS / UNITED STATES DOLLAR"/>
    <s v="ANITA M. HOPKINS"/>
    <s v="NEW YORK"/>
    <s v="ESTADOS UNIDOS EEUU"/>
    <n v="6"/>
    <n v="2019"/>
    <s v="SUMMER"/>
    <s v="SUMMER"/>
    <s v="SUMMER 2019"/>
    <s v="2018-2019"/>
    <n v="126"/>
    <x v="1"/>
  </r>
  <r>
    <x v="0"/>
    <n v="2019"/>
    <x v="10"/>
    <s v="AM"/>
    <s v="EEUU"/>
    <x v="0"/>
    <s v="SUMMER 2019"/>
    <s v="ACCESSORIES"/>
    <x v="9"/>
    <s v="DOLARES AMERICANOS / UNITED STATES DOLLAR"/>
    <s v="ANITA M. HOPKINS"/>
    <s v="NEW JERSEY"/>
    <s v="ESTADOS UNIDOS EEUU"/>
    <n v="134"/>
    <n v="2019"/>
    <s v="SUMMER"/>
    <s v="SUMMER"/>
    <s v="SUMMER 2019"/>
    <s v="2018-2019"/>
    <n v="2323"/>
    <x v="1"/>
  </r>
  <r>
    <x v="0"/>
    <n v="2019"/>
    <x v="10"/>
    <s v="AM"/>
    <s v="EEUU"/>
    <x v="0"/>
    <s v="SUMMER 2019"/>
    <s v="ACCESSORIES"/>
    <x v="305"/>
    <s v="DOLARES AMERICANOS / UNITED STATES DOLLAR"/>
    <s v="BILL MILLER AND COMPANY"/>
    <s v="ALABAMA"/>
    <s v="ESTADOS UNIDOS EEUU"/>
    <n v="10"/>
    <n v="2019"/>
    <s v="SUMMER"/>
    <s v="SUMMER"/>
    <s v="SUMMER 2019"/>
    <s v="2018-2019"/>
    <n v="171"/>
    <x v="2"/>
  </r>
  <r>
    <x v="0"/>
    <n v="2019"/>
    <x v="10"/>
    <s v="AM"/>
    <s v="EEUU"/>
    <x v="0"/>
    <s v="SUMMER 2019"/>
    <s v="ACCESSORIES"/>
    <x v="241"/>
    <s v="DOLARES AMERICANOS / UNITED STATES DOLLAR"/>
    <s v="HOLLY SALES INC."/>
    <s v="MICHIGAN"/>
    <s v="ESTADOS UNIDOS EEUU"/>
    <n v="28"/>
    <n v="2019"/>
    <s v="SUMMER"/>
    <s v="SUMMER"/>
    <s v="SUMMER 2019"/>
    <s v="2018-2019"/>
    <n v="426"/>
    <x v="8"/>
  </r>
  <r>
    <x v="0"/>
    <n v="2019"/>
    <x v="10"/>
    <s v="AM"/>
    <s v="EEUU"/>
    <x v="0"/>
    <s v="SUMMER 2019"/>
    <s v="ACCESSORIES"/>
    <x v="388"/>
    <s v="DOLARES AMERICANOS / UNITED STATES DOLLAR"/>
    <s v="ANITA M. HOPKINS"/>
    <s v="RHODE ISLAND"/>
    <s v="ESTADOS UNIDOS EEUU"/>
    <n v="6"/>
    <n v="2019"/>
    <s v="SUMMER"/>
    <s v="SUMMER"/>
    <s v="SUMMER 2019"/>
    <s v="2018-2019"/>
    <n v="126"/>
    <x v="1"/>
  </r>
  <r>
    <x v="0"/>
    <n v="2019"/>
    <x v="10"/>
    <s v="AM"/>
    <s v="EEUU"/>
    <x v="0"/>
    <s v="SUMMER 2019"/>
    <s v="ACCESSORIES"/>
    <x v="286"/>
    <s v="DOLARES AMERICANOS / UNITED STATES DOLLAR"/>
    <s v="ANITA M. HOPKINS"/>
    <s v="NEW HAMPSHIRE"/>
    <s v="ESTADOS UNIDOS EEUU"/>
    <n v="18"/>
    <n v="2019"/>
    <s v="SUMMER"/>
    <s v="SUMMER"/>
    <s v="SUMMER 2019"/>
    <s v="2018-2019"/>
    <n v="180"/>
    <x v="1"/>
  </r>
  <r>
    <x v="0"/>
    <n v="2019"/>
    <x v="10"/>
    <s v="AM"/>
    <s v="EEUU"/>
    <x v="0"/>
    <s v="SUMMER 2019"/>
    <s v="ACCESSORIES"/>
    <x v="31"/>
    <s v="DOLARES AMERICANOS / UNITED STATES DOLLAR"/>
    <s v="HOLLY SALES INC."/>
    <s v="MICHIGAN"/>
    <s v="ESTADOS UNIDOS EEUU"/>
    <n v="6"/>
    <n v="2019"/>
    <s v="SUMMER"/>
    <s v="SUMMER"/>
    <s v="SUMMER 2019"/>
    <s v="2018-2019"/>
    <n v="126"/>
    <x v="8"/>
  </r>
  <r>
    <x v="0"/>
    <n v="2019"/>
    <x v="10"/>
    <s v="AM"/>
    <s v="EEUU"/>
    <x v="0"/>
    <s v="SUMMER 2019"/>
    <s v="ACCESSORIES"/>
    <x v="168"/>
    <s v="DOLARES AMERICANOS / UNITED STATES DOLLAR"/>
    <s v="BILL MILLER AND COMPANY"/>
    <s v="FLORIDA"/>
    <s v="ESTADOS UNIDOS EEUU"/>
    <n v="1"/>
    <n v="2019"/>
    <s v="SUMMER"/>
    <s v="SUMMER"/>
    <s v="SUMMER 2019"/>
    <s v="2018-2019"/>
    <n v="71"/>
    <x v="2"/>
  </r>
  <r>
    <x v="0"/>
    <n v="2019"/>
    <x v="10"/>
    <s v="AM"/>
    <s v="EEUU"/>
    <x v="0"/>
    <s v="SUMMER 2019"/>
    <s v="ACCESSORIES"/>
    <x v="32"/>
    <s v="DOLARES AMERICANOS / UNITED STATES DOLLAR"/>
    <s v="MIE MANNICHE"/>
    <s v="CALIFORNIA"/>
    <s v="ESTADOS UNIDOS EEUU"/>
    <n v="24"/>
    <n v="2019"/>
    <s v="SUMMER"/>
    <s v="SUMMER"/>
    <s v="SUMMER 2019"/>
    <s v="2018-2019"/>
    <n v="273.60000000000002"/>
    <x v="11"/>
  </r>
  <r>
    <x v="0"/>
    <n v="2019"/>
    <x v="10"/>
    <s v="AM"/>
    <s v="EEUU"/>
    <x v="0"/>
    <s v="SUMMER 2019"/>
    <s v="ACCESSORIES"/>
    <x v="291"/>
    <s v="DOLAR CANADIENSE / CANADIAN DOLLAR"/>
    <s v="STEPHANIE VITALI"/>
    <s v="ONTARIO"/>
    <s v="CANADA"/>
    <n v="26"/>
    <n v="2019"/>
    <s v="SUMMER"/>
    <s v="SUMMER"/>
    <s v="SUMMER 2019"/>
    <s v="2018-2019"/>
    <n v="394.59099977831966"/>
    <x v="4"/>
  </r>
  <r>
    <x v="0"/>
    <n v="2019"/>
    <x v="10"/>
    <s v="AM"/>
    <s v="EEUU"/>
    <x v="0"/>
    <s v="SUMMER 2019"/>
    <s v="ACCESSORIES"/>
    <x v="148"/>
    <s v="DOLARES AMERICANOS / UNITED STATES DOLLAR"/>
    <s v="ANITA M. HOPKINS"/>
    <s v="NEW JERSEY"/>
    <s v="ESTADOS UNIDOS EEUU"/>
    <n v="118"/>
    <n v="2019"/>
    <s v="SUMMER"/>
    <s v="SUMMER"/>
    <s v="SUMMER 2019"/>
    <s v="2018-2019"/>
    <n v="1502"/>
    <x v="1"/>
  </r>
  <r>
    <x v="0"/>
    <n v="2019"/>
    <x v="10"/>
    <s v="AM"/>
    <s v="EEUU"/>
    <x v="0"/>
    <s v="SUMMER 2019"/>
    <s v="ACCESSORIES"/>
    <x v="77"/>
    <s v="DOLARES AMERICANOS / UNITED STATES DOLLAR"/>
    <s v="ANITA M. HOPKINS"/>
    <s v="NEW HAMPSHIRE"/>
    <s v="ESTADOS UNIDOS EEUU"/>
    <n v="48"/>
    <n v="2019"/>
    <s v="SUMMER"/>
    <s v="SUMMER"/>
    <s v="SUMMER 2019"/>
    <s v="2018-2019"/>
    <n v="610"/>
    <x v="1"/>
  </r>
  <r>
    <x v="0"/>
    <n v="2019"/>
    <x v="10"/>
    <s v="AM"/>
    <s v="EEUU"/>
    <x v="0"/>
    <s v="SUMMER 2019"/>
    <s v="ACCESSORIES"/>
    <x v="258"/>
    <s v="DOLARES AMERICANOS / UNITED STATES DOLLAR"/>
    <s v="LAURA BONG"/>
    <s v="TEXAS"/>
    <s v="ESTADOS UNIDOS EEUU"/>
    <n v="41"/>
    <n v="2019"/>
    <s v="SUMMER"/>
    <s v="SUMMER"/>
    <s v="SUMMER 2019"/>
    <s v="2018-2019"/>
    <n v="579"/>
    <x v="6"/>
  </r>
  <r>
    <x v="0"/>
    <n v="2019"/>
    <x v="10"/>
    <s v="AM"/>
    <s v="EEUU"/>
    <x v="0"/>
    <s v="SUMMER 2019"/>
    <s v="ACCESSORIES"/>
    <x v="141"/>
    <s v="DOLARES AMERICANOS / UNITED STATES DOLLAR"/>
    <s v="ANITA M. HOPKINS"/>
    <s v="DELAWARE"/>
    <s v="ESTADOS UNIDOS EEUU"/>
    <n v="458"/>
    <n v="2019"/>
    <s v="SUMMER"/>
    <s v="SUMMER"/>
    <s v="SUMMER 2019"/>
    <s v="2018-2019"/>
    <n v="5451"/>
    <x v="1"/>
  </r>
  <r>
    <x v="0"/>
    <n v="2019"/>
    <x v="10"/>
    <s v="AM"/>
    <s v="EEUU"/>
    <x v="0"/>
    <s v="SUMMER 2019"/>
    <s v="ACCESSORIES"/>
    <x v="411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228"/>
    <x v="2"/>
  </r>
  <r>
    <x v="0"/>
    <n v="2019"/>
    <x v="10"/>
    <s v="AM"/>
    <s v="EEUU"/>
    <x v="0"/>
    <s v="SUMMER 2019"/>
    <s v="ACCESSORIES"/>
    <x v="453"/>
    <s v="DOLARES AMERICANOS / UNITED STATES DOLLAR"/>
    <s v="HOLLY SALES INC."/>
    <s v="MINNESOTA"/>
    <s v="ESTADOS UNIDOS EEUU"/>
    <n v="17"/>
    <n v="2019"/>
    <s v="SUMMER"/>
    <s v="SUMMER"/>
    <s v="SUMMER 2019"/>
    <s v="2018-2019"/>
    <n v="344"/>
    <x v="8"/>
  </r>
  <r>
    <x v="0"/>
    <n v="2019"/>
    <x v="10"/>
    <s v="AM"/>
    <s v="EEUU"/>
    <x v="0"/>
    <s v="SUMMER 2019"/>
    <s v="ACCESSORIES"/>
    <x v="419"/>
    <s v="DOLARES AMERICANOS / UNITED STATES DOLLAR"/>
    <s v="BILL MILLER AND COMPANY"/>
    <s v="NORTH CAROLINA"/>
    <s v="ESTADOS UNIDOS EEUU"/>
    <n v="6"/>
    <n v="2019"/>
    <s v="SUMMER"/>
    <s v="SUMMER"/>
    <s v="SUMMER 2019"/>
    <s v="2018-2019"/>
    <n v="60"/>
    <x v="2"/>
  </r>
  <r>
    <x v="0"/>
    <n v="2019"/>
    <x v="10"/>
    <s v="AM"/>
    <s v="EEUU"/>
    <x v="0"/>
    <s v="SUMMER 2019"/>
    <s v="ACCESSORIES"/>
    <x v="34"/>
    <s v="DOLARES AMERICANOS / UNITED STATES DOLLAR"/>
    <s v="ANITA M. HOPKINS"/>
    <s v="NEW YORK"/>
    <s v="ESTADOS UNIDOS EEUU"/>
    <n v="8"/>
    <n v="2019"/>
    <s v="SUMMER"/>
    <s v="SUMMER"/>
    <s v="SUMMER 2019"/>
    <s v="2018-2019"/>
    <n v="72"/>
    <x v="1"/>
  </r>
  <r>
    <x v="0"/>
    <n v="2019"/>
    <x v="10"/>
    <s v="AM"/>
    <s v="EEUU"/>
    <x v="0"/>
    <s v="SUMMER 2019"/>
    <s v="ACCESSORIES"/>
    <x v="375"/>
    <s v="DOLARES AMERICANOS / UNITED STATES DOLLAR"/>
    <s v="ANITA M. HOPKINS"/>
    <s v="NEW JERSEY"/>
    <s v="ESTADOS UNIDOS EEUU"/>
    <n v="352"/>
    <n v="2019"/>
    <s v="SUMMER"/>
    <s v="SUMMER"/>
    <s v="SUMMER 2019"/>
    <s v="2018-2019"/>
    <n v="3412"/>
    <x v="1"/>
  </r>
  <r>
    <x v="0"/>
    <n v="2019"/>
    <x v="10"/>
    <s v="AM"/>
    <s v="EEUU"/>
    <x v="0"/>
    <s v="SUMMER 2019"/>
    <s v="ACCESSORIES"/>
    <x v="35"/>
    <s v="DOLARES AMERICANOS / UNITED STATES DOLLAR"/>
    <s v="LAURA BONG"/>
    <s v="TEXAS"/>
    <s v="ESTADOS UNIDOS EEUU"/>
    <n v="3"/>
    <n v="2019"/>
    <s v="SUMMER"/>
    <s v="SUMMER"/>
    <s v="SUMMER 2019"/>
    <s v="2018-2019"/>
    <n v="57"/>
    <x v="6"/>
  </r>
  <r>
    <x v="0"/>
    <n v="2019"/>
    <x v="10"/>
    <s v="AM"/>
    <s v="EEUU"/>
    <x v="0"/>
    <s v="SUMMER 2019"/>
    <s v="ACCESSORIES"/>
    <x v="438"/>
    <s v="DOLARES AMERICANOS / UNITED STATES DOLLAR"/>
    <s v="HOLLY SALES INC."/>
    <s v="MINNESOTA"/>
    <s v="ESTADOS UNIDOS EEUU"/>
    <n v="6"/>
    <n v="2019"/>
    <s v="SUMMER"/>
    <s v="SUMMER"/>
    <s v="SUMMER 2019"/>
    <s v="2018-2019"/>
    <n v="126"/>
    <x v="8"/>
  </r>
  <r>
    <x v="0"/>
    <n v="2019"/>
    <x v="10"/>
    <s v="AM"/>
    <s v="EEUU"/>
    <x v="0"/>
    <s v="SUMMER 2019"/>
    <s v="ACCESSORIES"/>
    <x v="446"/>
    <s v="DOLARES AMERICANOS / UNITED STATES DOLLAR"/>
    <s v="DENISE ARNETT"/>
    <s v="WASHINGTON"/>
    <s v="ESTADOS UNIDOS EEUU"/>
    <n v="10"/>
    <n v="2019"/>
    <s v="SUMMER"/>
    <s v="SUMMER"/>
    <s v="SUMMER 2019"/>
    <s v="2018-2019"/>
    <n v="138"/>
    <x v="14"/>
  </r>
  <r>
    <x v="0"/>
    <n v="2019"/>
    <x v="10"/>
    <s v="AM"/>
    <s v="EEUU"/>
    <x v="0"/>
    <s v="SUMMER 2019"/>
    <s v="ACCESSORIES"/>
    <x v="421"/>
    <s v="DOLARES AMERICANOS / UNITED STATES DOLLAR"/>
    <s v="LAURA BONG"/>
    <s v="MISSOURI"/>
    <s v="ESTADOS UNIDOS EEUU"/>
    <n v="12"/>
    <n v="2019"/>
    <s v="SUMMER"/>
    <s v="SUMMER"/>
    <s v="SUMMER 2019"/>
    <s v="2018-2019"/>
    <n v="252"/>
    <x v="6"/>
  </r>
  <r>
    <x v="0"/>
    <n v="2019"/>
    <x v="10"/>
    <s v="AM"/>
    <s v="EEUU"/>
    <x v="0"/>
    <s v="SUMMER 2019"/>
    <s v="ACCESSORIES"/>
    <x v="454"/>
    <s v="DOLAR CANADIENSE / CANADIAN DOLLAR"/>
    <s v="STEPHANIE VITALI"/>
    <s v="ONTARIO"/>
    <s v="CANADA"/>
    <n v="36"/>
    <n v="2019"/>
    <s v="SUMMER"/>
    <s v="SUMMER"/>
    <s v="SUMMER 2019"/>
    <s v="2018-2019"/>
    <n v="474.3959210818"/>
    <x v="4"/>
  </r>
  <r>
    <x v="0"/>
    <n v="2019"/>
    <x v="10"/>
    <s v="AM"/>
    <s v="EEUU"/>
    <x v="0"/>
    <s v="SUMMER 2019"/>
    <s v="ACCESSORIES"/>
    <x v="422"/>
    <s v="DOLARES AMERICANOS / UNITED STATES DOLLAR"/>
    <s v="ANITA M. HOPKINS"/>
    <s v="MASSACHUSETTS"/>
    <s v="ESTADOS UNIDOS EEUU"/>
    <n v="12"/>
    <n v="2019"/>
    <s v="SUMMER"/>
    <s v="SUMMER"/>
    <s v="SUMMER 2019"/>
    <s v="2018-2019"/>
    <n v="96"/>
    <x v="1"/>
  </r>
  <r>
    <x v="0"/>
    <n v="2019"/>
    <x v="10"/>
    <s v="AM"/>
    <s v="EEUU"/>
    <x v="0"/>
    <s v="SUMMER 2019"/>
    <s v="ACCESSORIES"/>
    <x v="37"/>
    <s v="DOLARES AMERICANOS / UNITED STATES DOLLAR"/>
    <s v="ANITA M. HOPKINS"/>
    <s v="MASSACHUSETTS"/>
    <s v="ESTADOS UNIDOS EEUU"/>
    <n v="24"/>
    <n v="2019"/>
    <s v="SUMMER"/>
    <s v="SUMMER"/>
    <s v="SUMMER 2019"/>
    <s v="2018-2019"/>
    <n v="192"/>
    <x v="1"/>
  </r>
  <r>
    <x v="0"/>
    <n v="2019"/>
    <x v="10"/>
    <s v="AM"/>
    <s v="EEUU"/>
    <x v="0"/>
    <s v="SUMMER 2019"/>
    <s v="ACCESSORIES"/>
    <x v="371"/>
    <s v="DOLARES AMERICANOS / UNITED STATES DOLLAR"/>
    <s v="HOLLY SALES INC."/>
    <s v="WISCONSIN"/>
    <s v="ESTADOS UNIDOS EEUU"/>
    <n v="31"/>
    <n v="2019"/>
    <s v="SUMMER"/>
    <s v="SUMMER"/>
    <s v="SUMMER 2019"/>
    <s v="2018-2019"/>
    <n v="507"/>
    <x v="8"/>
  </r>
  <r>
    <x v="0"/>
    <n v="2019"/>
    <x v="10"/>
    <s v="AM"/>
    <s v="EEUU"/>
    <x v="0"/>
    <s v="SUMMER 2019"/>
    <s v="ACCESSORIES"/>
    <x v="423"/>
    <s v="DOLARES AMERICANOS / UNITED STATES DOLLAR"/>
    <s v="ANITA M. HOPKINS"/>
    <s v="MAINE"/>
    <s v="ESTADOS UNIDOS EEUU"/>
    <n v="12"/>
    <n v="2019"/>
    <s v="SUMMER"/>
    <s v="SUMMER"/>
    <s v="SUMMER 2019"/>
    <s v="2018-2019"/>
    <n v="96"/>
    <x v="1"/>
  </r>
  <r>
    <x v="0"/>
    <n v="2019"/>
    <x v="10"/>
    <s v="AM"/>
    <s v="EEUU"/>
    <x v="0"/>
    <s v="SUMMER 2019"/>
    <s v="ACCESSORIES"/>
    <x v="449"/>
    <s v="DOLARES AMERICANOS / UNITED STATES DOLLAR"/>
    <s v="ANITA M. HOPKINS"/>
    <s v="MASSACHUSETTS"/>
    <s v="ESTADOS UNIDOS EEUU"/>
    <n v="49"/>
    <n v="2019"/>
    <s v="SUMMER"/>
    <s v="SUMMER"/>
    <s v="SUMMER 2019"/>
    <s v="2018-2019"/>
    <n v="514"/>
    <x v="1"/>
  </r>
  <r>
    <x v="0"/>
    <n v="2019"/>
    <x v="10"/>
    <s v="AM"/>
    <s v="EEUU"/>
    <x v="0"/>
    <s v="SUMMER 2019"/>
    <s v="ACCESSORIES"/>
    <x v="39"/>
    <s v="DOLARES AMERICANOS / UNITED STATES DOLLAR"/>
    <s v="ANITA M. HOPKINS"/>
    <s v="MASSACHUSETTS"/>
    <s v="ESTADOS UNIDOS EEUU"/>
    <n v="6"/>
    <n v="2019"/>
    <s v="SUMMER"/>
    <s v="SUMMER"/>
    <s v="SUMMER 2019"/>
    <s v="2018-2019"/>
    <n v="126"/>
    <x v="1"/>
  </r>
  <r>
    <x v="0"/>
    <n v="2019"/>
    <x v="10"/>
    <s v="AM"/>
    <s v="EEUU"/>
    <x v="0"/>
    <s v="SUMMER 2019"/>
    <s v="ACCESSORIES"/>
    <x v="457"/>
    <s v="DOLARES AMERICANOS / UNITED STATES DOLLAR"/>
    <s v="HOLLY SALES INC."/>
    <s v="WISCONSIN"/>
    <s v="ESTADOS UNIDOS EEUU"/>
    <n v="36"/>
    <n v="2019"/>
    <s v="SUMMER"/>
    <s v="SUMMER"/>
    <s v="SUMMER 2019"/>
    <s v="2018-2019"/>
    <n v="384"/>
    <x v="8"/>
  </r>
  <r>
    <x v="0"/>
    <n v="2019"/>
    <x v="10"/>
    <s v="AM"/>
    <s v="EEUU"/>
    <x v="0"/>
    <s v="SUMMER 2019"/>
    <s v="ACCESSORIES"/>
    <x v="40"/>
    <s v="DOLARES AMERICANOS / UNITED STATES DOLLAR"/>
    <s v="HOLLY SALES INC."/>
    <s v="MICHIGAN"/>
    <s v="ESTADOS UNIDOS EEUU"/>
    <n v="152"/>
    <n v="2019"/>
    <s v="SUMMER"/>
    <s v="SUMMER"/>
    <s v="SUMMER 2019"/>
    <s v="2018-2019"/>
    <n v="1991"/>
    <x v="8"/>
  </r>
  <r>
    <x v="0"/>
    <n v="2019"/>
    <x v="10"/>
    <s v="AM"/>
    <s v="EEUU"/>
    <x v="0"/>
    <s v="SUMMER 2019"/>
    <s v="ACCESSORIES"/>
    <x v="82"/>
    <s v="DOLAR CANADIENSE / CANADIAN DOLLAR"/>
    <s v="STEPHANIE VITALI"/>
    <s v="ONTARIO"/>
    <s v="CANADA"/>
    <n v="54"/>
    <n v="2019"/>
    <s v="SUMMER"/>
    <s v="SUMMER"/>
    <s v="SUMMER 2019"/>
    <s v="2018-2019"/>
    <n v="728.58937412251521"/>
    <x v="4"/>
  </r>
  <r>
    <x v="0"/>
    <n v="2019"/>
    <x v="10"/>
    <s v="AM"/>
    <s v="EEUU"/>
    <x v="0"/>
    <s v="SUMMER 2019"/>
    <s v="ACCESSORIES"/>
    <x v="459"/>
    <s v="DOLARES AMERICANOS / UNITED STATES DOLLAR"/>
    <s v="ANITA M. HOPKINS"/>
    <s v="MASSACHUSETTS"/>
    <s v="ESTADOS UNIDOS EEUU"/>
    <n v="12"/>
    <n v="2019"/>
    <s v="SUMMER"/>
    <s v="SUMMER"/>
    <s v="SUMMER 2019"/>
    <s v="2018-2019"/>
    <n v="84"/>
    <x v="1"/>
  </r>
  <r>
    <x v="0"/>
    <n v="2019"/>
    <x v="10"/>
    <s v="AM"/>
    <s v="EEUU"/>
    <x v="0"/>
    <s v="SUMMER 2019"/>
    <s v="ACCESSORIES"/>
    <x v="60"/>
    <s v="DOLARES AMERICANOS / UNITED STATES DOLLAR"/>
    <s v="ANITA M. HOPKINS"/>
    <s v="NEW JERSEY"/>
    <s v="ESTADOS UNIDOS EEUU"/>
    <n v="33"/>
    <n v="2019"/>
    <s v="SUMMER"/>
    <s v="SUMMER"/>
    <s v="SUMMER 2019"/>
    <s v="2018-2019"/>
    <n v="357"/>
    <x v="1"/>
  </r>
  <r>
    <x v="0"/>
    <n v="2019"/>
    <x v="10"/>
    <s v="AM"/>
    <s v="EEUU"/>
    <x v="0"/>
    <s v="SUMMER 2019"/>
    <s v="ACCESSORIES"/>
    <x v="440"/>
    <s v="DOLARES AMERICANOS / UNITED STATES DOLLAR"/>
    <s v="BILL MILLER AND COMPANY"/>
    <s v="NORTH CAROLINA"/>
    <s v="ESTADOS UNIDOS EEUU"/>
    <n v="64"/>
    <n v="2019"/>
    <s v="SUMMER"/>
    <s v="SUMMER"/>
    <s v="SUMMER 2019"/>
    <s v="2018-2019"/>
    <n v="676"/>
    <x v="2"/>
  </r>
  <r>
    <x v="0"/>
    <n v="2019"/>
    <x v="10"/>
    <s v="AM"/>
    <s v="EEUU"/>
    <x v="0"/>
    <s v="SUMMER 2019"/>
    <s v="ACCESSORIES"/>
    <x v="41"/>
    <s v="DOLARES AMERICANOS / UNITED STATES DOLLAR"/>
    <s v="ANITA M. HOPKINS"/>
    <s v="NEW JERSEY"/>
    <s v="ESTADOS UNIDOS EEUU"/>
    <n v="144"/>
    <n v="2019"/>
    <s v="SUMMER"/>
    <s v="SUMMER"/>
    <s v="SUMMER 2019"/>
    <s v="2018-2019"/>
    <n v="962.64"/>
    <x v="1"/>
  </r>
  <r>
    <x v="0"/>
    <n v="2019"/>
    <x v="10"/>
    <s v="AM"/>
    <s v="EEUU"/>
    <x v="0"/>
    <s v="SUMMER 2019"/>
    <s v="ACCESSORIES"/>
    <x v="463"/>
    <s v="DOLARES AMERICANOS / UNITED STATES DOLLAR"/>
    <s v="ANITA M. HOPKINS"/>
    <s v="RHODE ISLAND"/>
    <s v="ESTADOS UNIDOS EEUU"/>
    <n v="6"/>
    <n v="2019"/>
    <s v="SUMMER"/>
    <s v="SUMMER"/>
    <s v="SUMMER 2019"/>
    <s v="2018-2019"/>
    <n v="72"/>
    <x v="1"/>
  </r>
  <r>
    <x v="0"/>
    <n v="2019"/>
    <x v="10"/>
    <s v="AM"/>
    <s v="EEUU"/>
    <x v="0"/>
    <s v="SUMMER 2019"/>
    <s v="ACCESSORIES"/>
    <x v="69"/>
    <s v="DOLARES AMERICANOS / UNITED STATES DOLLAR"/>
    <s v="LAURA BONG"/>
    <s v="MISSISSIPPI"/>
    <s v="ESTADOS UNIDOS EEUU"/>
    <n v="2"/>
    <n v="2019"/>
    <s v="SUMMER"/>
    <s v="SUMMER"/>
    <s v="SUMMER 2019"/>
    <s v="2018-2019"/>
    <n v="42"/>
    <x v="6"/>
  </r>
  <r>
    <x v="0"/>
    <n v="2019"/>
    <x v="10"/>
    <s v="AM"/>
    <s v="EEUU"/>
    <x v="0"/>
    <s v="SUMMER 2019"/>
    <s v="ACCESSORIES"/>
    <x v="215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44"/>
    <x v="2"/>
  </r>
  <r>
    <x v="0"/>
    <n v="2019"/>
    <x v="10"/>
    <s v="AM"/>
    <s v="EEUU"/>
    <x v="0"/>
    <s v="SUMMER 2019"/>
    <s v="ACCESSORIES"/>
    <x v="330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391"/>
    <x v="2"/>
  </r>
  <r>
    <x v="0"/>
    <n v="2019"/>
    <x v="10"/>
    <s v="AM"/>
    <s v="EEUU"/>
    <x v="0"/>
    <s v="SUMMER 2019"/>
    <s v="ACCESSORIES"/>
    <x v="336"/>
    <s v="DOLARES AMERICANOS / UNITED STATES DOLLAR"/>
    <s v="LAURA BONG"/>
    <s v="TEXAS"/>
    <s v="ESTADOS UNIDOS EEUU"/>
    <n v="18"/>
    <n v="2019"/>
    <s v="SUMMER"/>
    <s v="SUMMER"/>
    <s v="SUMMER 2019"/>
    <s v="2018-2019"/>
    <n v="186"/>
    <x v="6"/>
  </r>
  <r>
    <x v="0"/>
    <n v="2019"/>
    <x v="10"/>
    <s v="AM"/>
    <s v="EEUU"/>
    <x v="0"/>
    <s v="SUMMER 2019"/>
    <s v="ACCESSORIES"/>
    <x v="374"/>
    <s v="DOLARES AMERICANOS / UNITED STATES DOLLAR"/>
    <s v="BILL MILLER AND COMPANY"/>
    <s v="FLORIDA"/>
    <s v="ESTADOS UNIDOS EEUU"/>
    <n v="2"/>
    <n v="2019"/>
    <s v="SUMMER"/>
    <s v="SUMMER"/>
    <s v="SUMMER 2019"/>
    <s v="2018-2019"/>
    <n v="18"/>
    <x v="2"/>
  </r>
  <r>
    <x v="0"/>
    <n v="2019"/>
    <x v="10"/>
    <s v="AM"/>
    <s v="EEUU"/>
    <x v="0"/>
    <s v="SUMMER 2019"/>
    <s v="ACCESSORIES"/>
    <x v="400"/>
    <s v="DOLARES AMERICANOS / UNITED STATES DOLLAR"/>
    <s v="LAURA BONG"/>
    <s v="TEXAS"/>
    <s v="ESTADOS UNIDOS EEUU"/>
    <n v="6"/>
    <n v="2019"/>
    <s v="SUMMER"/>
    <s v="SUMMER"/>
    <s v="SUMMER 2019"/>
    <s v="2018-2019"/>
    <n v="126"/>
    <x v="6"/>
  </r>
  <r>
    <x v="0"/>
    <n v="2019"/>
    <x v="10"/>
    <s v="AM"/>
    <s v="EEUU"/>
    <x v="0"/>
    <s v="SUMMER 2019"/>
    <s v="ACCESSORIES"/>
    <x v="466"/>
    <s v="DOLARES AMERICANOS / UNITED STATES DOLLAR"/>
    <s v="ANITA M. HOPKINS"/>
    <s v="MARYLAND"/>
    <s v="ESTADOS UNIDOS EEUU"/>
    <n v="42"/>
    <n v="2019"/>
    <s v="SUMMER"/>
    <s v="SUMMER"/>
    <s v="SUMMER 2019"/>
    <s v="2018-2019"/>
    <n v="486"/>
    <x v="1"/>
  </r>
  <r>
    <x v="0"/>
    <n v="2019"/>
    <x v="10"/>
    <s v="AM"/>
    <s v="EEUU"/>
    <x v="0"/>
    <s v="SUMMER 2019"/>
    <s v="ACCESSORIES"/>
    <x v="465"/>
    <s v="DOLARES AMERICANOS / UNITED STATES DOLLAR"/>
    <s v="PHYLLIS POSNER"/>
    <s v="CALIFORNIA"/>
    <s v="ESTADOS UNIDOS EEUU"/>
    <n v="5"/>
    <n v="2019"/>
    <s v="SUMMER"/>
    <s v="SUMMER"/>
    <s v="SUMMER 2019"/>
    <s v="2018-2019"/>
    <n v="150"/>
    <x v="5"/>
  </r>
  <r>
    <x v="0"/>
    <n v="2019"/>
    <x v="10"/>
    <s v="AM"/>
    <s v="EEUU"/>
    <x v="0"/>
    <s v="SUMMER 2019"/>
    <s v="ACTIVE"/>
    <x v="48"/>
    <s v="DOLARES AMERICANOS / UNITED STATES DOLLAR"/>
    <s v="PHYLLIS POSNER"/>
    <s v="CALIFORNIA"/>
    <s v="ESTADOS UNIDOS EEUU"/>
    <n v="131"/>
    <n v="2019"/>
    <s v="SUMMER"/>
    <s v="SUMMER"/>
    <s v="SUMMER 2019"/>
    <s v="2018-2019"/>
    <n v="3861.4400000000005"/>
    <x v="5"/>
  </r>
  <r>
    <x v="0"/>
    <n v="2019"/>
    <x v="10"/>
    <s v="AM"/>
    <s v="EEUU"/>
    <x v="0"/>
    <s v="SUMMER 2019"/>
    <s v="ACTIVE"/>
    <x v="5"/>
    <s v="DOLARES AMERICANOS / UNITED STATES DOLLAR"/>
    <s v="STEPHANIE VITALI"/>
    <s v="ONTARIO"/>
    <s v="CANADA"/>
    <n v="22"/>
    <n v="2019"/>
    <s v="SUMMER"/>
    <s v="SUMMER"/>
    <s v="SUMMER 2019"/>
    <s v="2018-2019"/>
    <n v="723"/>
    <x v="4"/>
  </r>
  <r>
    <x v="0"/>
    <n v="2019"/>
    <x v="10"/>
    <s v="AM"/>
    <s v="EEUU"/>
    <x v="0"/>
    <s v="SUMMER 2019"/>
    <s v="ACTIVE"/>
    <x v="1"/>
    <s v="DOLARES AMERICANOS / UNITED STATES DOLLAR"/>
    <s v="ANITA M. HOPKINS"/>
    <s v="MASSACHUSETTS"/>
    <s v="ESTADOS UNIDOS EEUU"/>
    <n v="55"/>
    <n v="2019"/>
    <s v="SUMMER"/>
    <s v="SUMMER"/>
    <s v="SUMMER 2019"/>
    <s v="2018-2019"/>
    <n v="1760"/>
    <x v="1"/>
  </r>
  <r>
    <x v="0"/>
    <n v="2019"/>
    <x v="10"/>
    <s v="AM"/>
    <s v="EEUU"/>
    <x v="0"/>
    <s v="SUMMER 2019"/>
    <s v="ACTIVE"/>
    <x v="146"/>
    <s v="DOLARES AMERICANOS / UNITED STATES DOLLAR"/>
    <s v="MIE MANNICHE"/>
    <s v="UTAH"/>
    <s v="ESTADOS UNIDOS EEUU"/>
    <n v="30"/>
    <n v="2019"/>
    <s v="SUMMER"/>
    <s v="SUMMER"/>
    <s v="SUMMER 2019"/>
    <s v="2018-2019"/>
    <n v="930"/>
    <x v="11"/>
  </r>
  <r>
    <x v="0"/>
    <n v="2019"/>
    <x v="10"/>
    <s v="AM"/>
    <s v="EEUU"/>
    <x v="0"/>
    <s v="SUMMER 2019"/>
    <s v="ACTIVE"/>
    <x v="124"/>
    <s v="DOLARES AMERICANOS / UNITED STATES DOLLAR"/>
    <s v="JUDITH ANN DEAL"/>
    <s v="HAWAII"/>
    <s v="ESTADOS UNIDOS EEUU"/>
    <n v="7"/>
    <n v="2019"/>
    <s v="SUMMER"/>
    <s v="SUMMER"/>
    <s v="SUMMER 2019"/>
    <s v="2018-2019"/>
    <n v="189"/>
    <x v="10"/>
  </r>
  <r>
    <x v="0"/>
    <n v="2019"/>
    <x v="10"/>
    <s v="AM"/>
    <s v="EEUU"/>
    <x v="0"/>
    <s v="SUMMER 2019"/>
    <s v="ACTIVE"/>
    <x v="279"/>
    <s v="DOLARES AMERICANOS / UNITED STATES DOLLAR"/>
    <s v="HOLLY SALES INC."/>
    <s v="NORTH DAKOTA"/>
    <s v="ESTADOS UNIDOS EEUU"/>
    <n v="229"/>
    <n v="2019"/>
    <s v="SUMMER"/>
    <s v="SUMMER"/>
    <s v="SUMMER 2019"/>
    <s v="2018-2019"/>
    <n v="6621.2400000000071"/>
    <x v="8"/>
  </r>
  <r>
    <x v="0"/>
    <n v="2019"/>
    <x v="10"/>
    <s v="AM"/>
    <s v="EEUU"/>
    <x v="0"/>
    <s v="SUMMER 2019"/>
    <s v="ACTIVE"/>
    <x v="158"/>
    <s v="DOLAR CANADIENSE / CANADIAN DOLLAR"/>
    <s v="SHOUTOUTAGENCY"/>
    <s v="BRITISH COLUMBIA"/>
    <s v="CANADA"/>
    <n v="42"/>
    <n v="2019"/>
    <s v="SUMMER"/>
    <s v="SUMMER"/>
    <s v="SUMMER 2019"/>
    <s v="2018-2019"/>
    <n v="1262.100051725412"/>
    <x v="3"/>
  </r>
  <r>
    <x v="0"/>
    <n v="2019"/>
    <x v="10"/>
    <s v="AM"/>
    <s v="EEUU"/>
    <x v="0"/>
    <s v="SUMMER 2019"/>
    <s v="ACTIVE"/>
    <x v="77"/>
    <s v="DOLARES AMERICANOS / UNITED STATES DOLLAR"/>
    <s v="ANITA M. HOPKINS"/>
    <s v="NEW HAMPSHIRE"/>
    <s v="ESTADOS UNIDOS EEUU"/>
    <n v="43"/>
    <n v="2019"/>
    <s v="SUMMER"/>
    <s v="SUMMER"/>
    <s v="SUMMER 2019"/>
    <s v="2018-2019"/>
    <n v="1199"/>
    <x v="1"/>
  </r>
  <r>
    <x v="0"/>
    <n v="2019"/>
    <x v="10"/>
    <s v="AM"/>
    <s v="EEUU"/>
    <x v="0"/>
    <s v="SUMMER 2019"/>
    <s v="ACTIVE"/>
    <x v="376"/>
    <s v="DOLARES AMERICANOS / UNITED STATES DOLLAR"/>
    <s v="LAURA BONG"/>
    <s v="LOUISIANA"/>
    <s v="ESTADOS UNIDOS EEUU"/>
    <n v="4"/>
    <n v="2019"/>
    <s v="SUMMER"/>
    <s v="SUMMER"/>
    <s v="SUMMER 2019"/>
    <s v="2018-2019"/>
    <n v="106"/>
    <x v="6"/>
  </r>
  <r>
    <x v="0"/>
    <n v="2019"/>
    <x v="10"/>
    <s v="AM"/>
    <s v="EEUU"/>
    <x v="0"/>
    <s v="SUMMER 2019"/>
    <s v="ACTIVE"/>
    <x v="59"/>
    <s v="DOLARES AMERICANOS / UNITED STATES DOLLAR"/>
    <s v="HOLLY SALES INC."/>
    <s v="WISCONSIN"/>
    <s v="ESTADOS UNIDOS EEUU"/>
    <n v="242"/>
    <n v="2019"/>
    <s v="SUMMER"/>
    <s v="SUMMER"/>
    <s v="SUMMER 2019"/>
    <s v="2018-2019"/>
    <n v="6435.2"/>
    <x v="8"/>
  </r>
  <r>
    <x v="0"/>
    <n v="2019"/>
    <x v="10"/>
    <s v="AM"/>
    <s v="EEUU"/>
    <x v="0"/>
    <s v="SUMMER 2019"/>
    <s v="ACTIVE"/>
    <x v="103"/>
    <s v="DOLARES AMERICANOS / UNITED STATES DOLLAR"/>
    <s v="HOLLY SALES INC."/>
    <s v="TENNESSEE"/>
    <s v="ESTADOS UNIDOS EEUU"/>
    <n v="16"/>
    <n v="2019"/>
    <s v="SUMMER"/>
    <s v="SUMMER"/>
    <s v="SUMMER 2019"/>
    <s v="2018-2019"/>
    <n v="430"/>
    <x v="8"/>
  </r>
  <r>
    <x v="0"/>
    <n v="2019"/>
    <x v="10"/>
    <s v="AM"/>
    <s v="EEUU"/>
    <x v="0"/>
    <s v="SUMMER 2019"/>
    <s v="ACTIVE"/>
    <x v="110"/>
    <s v="DOLARES AMERICANOS / UNITED STATES DOLLAR"/>
    <s v="LAURA BONG"/>
    <s v="LOUISIANA"/>
    <s v="ESTADOS UNIDOS EEUU"/>
    <n v="14"/>
    <n v="2019"/>
    <s v="SUMMER"/>
    <s v="SUMMER"/>
    <s v="SUMMER 2019"/>
    <s v="2018-2019"/>
    <n v="434"/>
    <x v="6"/>
  </r>
  <r>
    <x v="0"/>
    <n v="2019"/>
    <x v="10"/>
    <s v="AM"/>
    <s v="EEUU"/>
    <x v="0"/>
    <s v="SUMMER 2019"/>
    <s v="ACTIVE"/>
    <x v="450"/>
    <s v="DOLARES AMERICANOS / UNITED STATES DOLLAR"/>
    <s v="PHYLLIS POSNER"/>
    <s v="CALIFORNIA"/>
    <s v="ESTADOS UNIDOS EEUU"/>
    <n v="10"/>
    <n v="2019"/>
    <s v="SUMMER"/>
    <s v="SUMMER"/>
    <s v="SUMMER 2019"/>
    <s v="2018-2019"/>
    <n v="352"/>
    <x v="5"/>
  </r>
  <r>
    <x v="0"/>
    <n v="2019"/>
    <x v="10"/>
    <s v="AM"/>
    <s v="EEUU"/>
    <x v="0"/>
    <s v="SUMMER 2019"/>
    <s v="ACTIVE"/>
    <x v="20"/>
    <s v="DOLARES AMERICANOS / UNITED STATES DOLLAR"/>
    <s v="KELLY MICHELLE ELLINGSON"/>
    <s v="CALIFORNIA"/>
    <s v="ESTADOS UNIDOS EEUU"/>
    <n v="2"/>
    <n v="2019"/>
    <s v="SUMMER"/>
    <s v="SUMMER"/>
    <s v="SUMMER 2019"/>
    <s v="2018-2019"/>
    <n v="60.2"/>
    <x v="9"/>
  </r>
  <r>
    <x v="0"/>
    <n v="2019"/>
    <x v="10"/>
    <s v="AM"/>
    <s v="EEUU"/>
    <x v="0"/>
    <s v="SUMMER 2019"/>
    <s v="ACTIVE"/>
    <x v="422"/>
    <s v="DOLARES AMERICANOS / UNITED STATES DOLLAR"/>
    <s v="ANITA M. HOPKINS"/>
    <s v="MASSACHUSETTS"/>
    <s v="ESTADOS UNIDOS EEUU"/>
    <n v="24"/>
    <n v="2019"/>
    <s v="SUMMER"/>
    <s v="SUMMER"/>
    <s v="SUMMER 2019"/>
    <s v="2018-2019"/>
    <n v="672"/>
    <x v="1"/>
  </r>
  <r>
    <x v="0"/>
    <n v="2019"/>
    <x v="10"/>
    <s v="AM"/>
    <s v="EEUU"/>
    <x v="0"/>
    <s v="SUMMER 2019"/>
    <s v="ACTIVE"/>
    <x v="371"/>
    <s v="DOLARES AMERICANOS / UNITED STATES DOLLAR"/>
    <s v="HOLLY SALES INC."/>
    <s v="WISCONSIN"/>
    <s v="ESTADOS UNIDOS EEUU"/>
    <n v="5"/>
    <n v="2019"/>
    <s v="SUMMER"/>
    <s v="SUMMER"/>
    <s v="SUMMER 2019"/>
    <s v="2018-2019"/>
    <n v="140"/>
    <x v="8"/>
  </r>
  <r>
    <x v="0"/>
    <n v="2019"/>
    <x v="10"/>
    <s v="AM"/>
    <s v="EEUU"/>
    <x v="0"/>
    <s v="SUMMER 2019"/>
    <s v="ACTIVE"/>
    <x v="61"/>
    <s v="DOLARES AMERICANOS / UNITED STATES DOLLAR"/>
    <s v="DENISE ARNETT"/>
    <s v="COLORADO"/>
    <s v="ESTADOS UNIDOS EEUU"/>
    <n v="63"/>
    <n v="2019"/>
    <s v="SUMMER"/>
    <s v="SUMMER"/>
    <s v="SUMMER 2019"/>
    <s v="2018-2019"/>
    <n v="1743"/>
    <x v="14"/>
  </r>
  <r>
    <x v="0"/>
    <n v="2019"/>
    <x v="10"/>
    <s v="AM"/>
    <s v="EEUU"/>
    <x v="0"/>
    <s v="SUMMER 2019"/>
    <s v="ACTIVE"/>
    <x v="42"/>
    <s v="DOLARES AMERICANOS / UNITED STATES DOLLAR"/>
    <s v="HOLLY SALES INC."/>
    <s v="MICHIGAN"/>
    <s v="ESTADOS UNIDOS EEUU"/>
    <n v="46"/>
    <n v="2019"/>
    <s v="SUMMER"/>
    <s v="SUMMER"/>
    <s v="SUMMER 2019"/>
    <s v="2018-2019"/>
    <n v="1388"/>
    <x v="8"/>
  </r>
  <r>
    <x v="0"/>
    <n v="2019"/>
    <x v="10"/>
    <s v="AM"/>
    <s v="EEUU"/>
    <x v="0"/>
    <s v="SUMMER 2019"/>
    <s v="ACTIVE"/>
    <x v="47"/>
    <s v="DOLARES AMERICANOS / UNITED STATES DOLLAR"/>
    <s v="PHYLLIS POSNER"/>
    <s v="CALIFORNIA"/>
    <s v="ESTADOS UNIDOS EEUU"/>
    <n v="17"/>
    <n v="2019"/>
    <s v="SUMMER"/>
    <s v="SUMMER"/>
    <s v="SUMMER 2019"/>
    <s v="2018-2019"/>
    <n v="579"/>
    <x v="5"/>
  </r>
  <r>
    <x v="0"/>
    <n v="2019"/>
    <x v="10"/>
    <s v="AM"/>
    <s v="EEUU"/>
    <x v="0"/>
    <s v="SUMMER 2019"/>
    <s v="ACTIVE"/>
    <x v="64"/>
    <s v="DOLARES AMERICANOS / UNITED STATES DOLLAR"/>
    <s v="LAURA BONG"/>
    <s v="LOUISIANA"/>
    <s v="ESTADOS UNIDOS EEUU"/>
    <n v="8"/>
    <n v="2019"/>
    <s v="SUMMER"/>
    <s v="SUMMER"/>
    <s v="SUMMER 2019"/>
    <s v="2018-2019"/>
    <n v="230"/>
    <x v="6"/>
  </r>
  <r>
    <x v="0"/>
    <n v="2019"/>
    <x v="10"/>
    <s v="AM"/>
    <s v="EEUU"/>
    <x v="0"/>
    <s v="SUMMER 2019"/>
    <s v="ACTIVE"/>
    <x v="67"/>
    <s v="DOLARES AMERICANOS / UNITED STATES DOLLAR"/>
    <s v="DENISE ARNETT"/>
    <s v="COLORADO"/>
    <s v="ESTADOS UNIDOS EEUU"/>
    <n v="63"/>
    <n v="2019"/>
    <s v="SUMMER"/>
    <s v="SUMMER"/>
    <s v="SUMMER 2019"/>
    <s v="2018-2019"/>
    <n v="1743"/>
    <x v="14"/>
  </r>
  <r>
    <x v="0"/>
    <n v="2019"/>
    <x v="10"/>
    <s v="AM"/>
    <s v="EEUU"/>
    <x v="0"/>
    <s v="SUMMER 2019"/>
    <s v="ACTIVE"/>
    <x v="467"/>
    <s v="DOLARES AMERICANOS / UNITED STATES DOLLAR"/>
    <s v="ANITA M. HOPKINS"/>
    <s v="NEW JERSEY"/>
    <s v="ESTADOS UNIDOS EEUU"/>
    <n v="7"/>
    <n v="2019"/>
    <s v="SUMMER"/>
    <s v="SUMMER"/>
    <s v="SUMMER 2019"/>
    <s v="2018-2019"/>
    <n v="261"/>
    <x v="1"/>
  </r>
  <r>
    <x v="0"/>
    <n v="2019"/>
    <x v="10"/>
    <s v="AM"/>
    <s v="EEUU"/>
    <x v="0"/>
    <s v="SUMMER 2019"/>
    <s v="ACTIVE"/>
    <x v="53"/>
    <s v="DOLARES AMERICANOS / UNITED STATES DOLLAR"/>
    <s v="DENISE ARNETT"/>
    <s v="COLORADO"/>
    <s v="ESTADOS UNIDOS EEUU"/>
    <n v="4"/>
    <n v="2019"/>
    <s v="SUMMER"/>
    <s v="SUMMER"/>
    <s v="SUMMER 2019"/>
    <s v="2018-2019"/>
    <n v="136"/>
    <x v="14"/>
  </r>
  <r>
    <x v="0"/>
    <n v="2019"/>
    <x v="10"/>
    <s v="AM"/>
    <s v="EEUU"/>
    <x v="0"/>
    <s v="SUMMER 2019"/>
    <s v="ACTIVE"/>
    <x v="106"/>
    <s v="DOLAR CANADIENSE / CANADIAN DOLLAR"/>
    <s v="STEPHANIE VITALI"/>
    <s v="ONTARIO"/>
    <s v="CANADA"/>
    <n v="6"/>
    <n v="2019"/>
    <s v="SUMMER"/>
    <s v="SUMMER"/>
    <s v="SUMMER 2019"/>
    <s v="2018-2019"/>
    <n v="208.37951673686544"/>
    <x v="4"/>
  </r>
  <r>
    <x v="0"/>
    <n v="2019"/>
    <x v="10"/>
    <s v="AM"/>
    <s v="EEUU"/>
    <x v="0"/>
    <s v="SUMMER 2019"/>
    <s v="ACTIVE"/>
    <x v="137"/>
    <s v="DOLARES AMERICANOS / UNITED STATES DOLLAR"/>
    <s v="HOLLY SALES INC."/>
    <s v="TENNESSEE"/>
    <s v="ESTADOS UNIDOS EEUU"/>
    <n v="61"/>
    <n v="2019"/>
    <s v="SUMMER"/>
    <s v="SUMMER"/>
    <s v="SUMMER 2019"/>
    <s v="2018-2019"/>
    <n v="2073"/>
    <x v="8"/>
  </r>
  <r>
    <x v="0"/>
    <n v="2019"/>
    <x v="10"/>
    <s v="AM"/>
    <s v="EEUU"/>
    <x v="0"/>
    <s v="SUMMER 2019"/>
    <s v="ACTIVE"/>
    <x v="302"/>
    <s v="DOLARES AMERICANOS / UNITED STATES DOLLAR"/>
    <s v="DENISE ARNETT"/>
    <s v="COLORADO"/>
    <s v="ESTADOS UNIDOS EEUU"/>
    <n v="10"/>
    <n v="2019"/>
    <s v="SUMMER"/>
    <s v="SUMMER"/>
    <s v="SUMMER 2019"/>
    <s v="2018-2019"/>
    <n v="298"/>
    <x v="14"/>
  </r>
  <r>
    <x v="0"/>
    <n v="2019"/>
    <x v="10"/>
    <s v="AM"/>
    <s v="EEUU"/>
    <x v="0"/>
    <s v="SUMMER 2019"/>
    <s v="ACTIVE"/>
    <x v="343"/>
    <s v="DOLARES AMERICANOS / UNITED STATES DOLLAR"/>
    <s v="HOLLY SALES INC."/>
    <s v="MINNESOTA"/>
    <s v="ESTADOS UNIDOS EEUU"/>
    <n v="29"/>
    <n v="2019"/>
    <s v="SUMMER"/>
    <s v="SUMMER"/>
    <s v="SUMMER 2019"/>
    <s v="2018-2019"/>
    <n v="874"/>
    <x v="8"/>
  </r>
  <r>
    <x v="0"/>
    <n v="2019"/>
    <x v="10"/>
    <s v="AM"/>
    <s v="EEUU"/>
    <x v="0"/>
    <s v="SUMMER 2019"/>
    <s v="ACTIVE"/>
    <x v="344"/>
    <s v="DOLARES AMERICANOS / UNITED STATES DOLLAR"/>
    <s v="MIE MANNICHE"/>
    <s v="CALIFORNIA"/>
    <s v="ESTADOS UNIDOS EEUU"/>
    <n v="77"/>
    <n v="2019"/>
    <s v="SUMMER"/>
    <s v="SUMMER"/>
    <s v="SUMMER 2019"/>
    <s v="2018-2019"/>
    <n v="2526"/>
    <x v="11"/>
  </r>
  <r>
    <x v="0"/>
    <n v="2019"/>
    <x v="10"/>
    <s v="AM"/>
    <s v="EEUU"/>
    <x v="0"/>
    <s v="SUMMER 2019"/>
    <s v="ACTIVE"/>
    <x v="345"/>
    <s v="DOLARES AMERICANOS / UNITED STATES DOLLAR"/>
    <s v="LAURA BONG"/>
    <s v="TEXAS"/>
    <s v="ESTADOS UNIDOS EEUU"/>
    <n v="28"/>
    <n v="2019"/>
    <s v="SUMMER"/>
    <s v="SUMMER"/>
    <s v="SUMMER 2019"/>
    <s v="2018-2019"/>
    <n v="844"/>
    <x v="6"/>
  </r>
  <r>
    <x v="0"/>
    <n v="2019"/>
    <x v="10"/>
    <s v="AM"/>
    <s v="EEUU"/>
    <x v="0"/>
    <s v="SUMMER 2019"/>
    <s v="ACTIVE"/>
    <x v="445"/>
    <s v="DOLARES AMERICANOS / UNITED STATES DOLLAR"/>
    <s v="CATALINA RESTREPO GOMEZ"/>
    <s v="FLORIDA"/>
    <s v="ESTADOS UNIDOS EEUU"/>
    <n v="18"/>
    <n v="2019"/>
    <s v="SUMMER"/>
    <s v="SUMMER"/>
    <s v="SUMMER 2019"/>
    <s v="2018-2019"/>
    <n v="635"/>
    <x v="18"/>
  </r>
  <r>
    <x v="0"/>
    <n v="2019"/>
    <x v="10"/>
    <s v="AM"/>
    <s v="EEUU"/>
    <x v="0"/>
    <s v="SUMMER 2019"/>
    <s v="KIDS"/>
    <x v="354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782"/>
    <x v="2"/>
  </r>
  <r>
    <x v="0"/>
    <n v="2019"/>
    <x v="10"/>
    <s v="AM"/>
    <s v="EEUU"/>
    <x v="0"/>
    <s v="SUMMER 2019"/>
    <s v="KIDS"/>
    <x v="0"/>
    <s v="DOLARES AMERICANOS / UNITED STATES DOLLAR"/>
    <s v="PAIGE ALYSE STRAUGHAN"/>
    <s v="WASHINGTON"/>
    <s v="ESTADOS UNIDOS EEUU"/>
    <n v="536"/>
    <n v="2019"/>
    <s v="SUMMER"/>
    <s v="SUMMER"/>
    <s v="SUMMER 2019"/>
    <s v="2018-2019"/>
    <n v="15515.520000000006"/>
    <x v="0"/>
  </r>
  <r>
    <x v="0"/>
    <n v="2019"/>
    <x v="10"/>
    <s v="AM"/>
    <s v="EEUU"/>
    <x v="0"/>
    <s v="SUMMER 2019"/>
    <s v="KIDS"/>
    <x v="99"/>
    <s v="DOLARES AMERICANOS / UNITED STATES DOLLAR"/>
    <s v="DENISE ARNETT"/>
    <s v="UTAH"/>
    <s v="ESTADOS UNIDOS EEUU"/>
    <n v="67"/>
    <n v="2019"/>
    <s v="SUMMER"/>
    <s v="SUMMER"/>
    <s v="SUMMER 2019"/>
    <s v="2018-2019"/>
    <n v="2069.099999999999"/>
    <x v="14"/>
  </r>
  <r>
    <x v="0"/>
    <n v="2019"/>
    <x v="10"/>
    <s v="AM"/>
    <s v="EEUU"/>
    <x v="0"/>
    <s v="SUMMER 2019"/>
    <s v="KIDS"/>
    <x v="189"/>
    <s v="DOLAR CANADIENSE / CANADIAN DOLLAR"/>
    <s v="SHOUTOUTAGENCY"/>
    <s v="BRITISH COLUMBIA"/>
    <s v="CANADA"/>
    <n v="2"/>
    <n v="2019"/>
    <s v="SUMMER"/>
    <s v="SUMMER"/>
    <s v="SUMMER 2019"/>
    <s v="2018-2019"/>
    <n v="65.026232173206239"/>
    <x v="3"/>
  </r>
  <r>
    <x v="0"/>
    <n v="2019"/>
    <x v="10"/>
    <s v="AM"/>
    <s v="EEUU"/>
    <x v="0"/>
    <s v="SUMMER 2019"/>
    <s v="KIDS"/>
    <x v="114"/>
    <s v="DOLARES AMERICANOS / UNITED STATES DOLLAR"/>
    <s v="ANITA M. HOPKINS"/>
    <s v="NEW JERSEY"/>
    <s v="ESTADOS UNIDOS EEUU"/>
    <n v="30"/>
    <n v="2019"/>
    <s v="SUMMER"/>
    <s v="SUMMER"/>
    <s v="SUMMER 2019"/>
    <s v="2018-2019"/>
    <n v="758.4000000000002"/>
    <x v="1"/>
  </r>
  <r>
    <x v="0"/>
    <n v="2019"/>
    <x v="10"/>
    <s v="AM"/>
    <s v="EEUU"/>
    <x v="0"/>
    <s v="SUMMER 2019"/>
    <s v="KIDS"/>
    <x v="304"/>
    <s v="DOLARES AMERICANOS / UNITED STATES DOLLAR"/>
    <s v="LAURA BONG"/>
    <s v="TEXAS"/>
    <s v="ESTADOS UNIDOS EEUU"/>
    <n v="49"/>
    <n v="2019"/>
    <s v="SUMMER"/>
    <s v="SUMMER"/>
    <s v="SUMMER 2019"/>
    <s v="2018-2019"/>
    <n v="1562"/>
    <x v="6"/>
  </r>
  <r>
    <x v="0"/>
    <n v="2019"/>
    <x v="10"/>
    <s v="AM"/>
    <s v="EEUU"/>
    <x v="0"/>
    <s v="SUMMER 2019"/>
    <s v="KIDS"/>
    <x v="144"/>
    <s v="DOLARES AMERICANOS / UNITED STATES DOLLAR"/>
    <s v="LAURA BONG"/>
    <s v="TEXAS"/>
    <s v="ESTADOS UNIDOS EEUU"/>
    <n v="3"/>
    <n v="2019"/>
    <s v="SUMMER"/>
    <s v="SUMMER"/>
    <s v="SUMMER 2019"/>
    <s v="2018-2019"/>
    <n v="100"/>
    <x v="6"/>
  </r>
  <r>
    <x v="0"/>
    <n v="2019"/>
    <x v="10"/>
    <s v="AM"/>
    <s v="EEUU"/>
    <x v="0"/>
    <s v="SUMMER 2019"/>
    <s v="KIDS"/>
    <x v="86"/>
    <s v="DOLARES AMERICANOS / UNITED STATES DOLLAR"/>
    <s v="JULIUS ORTIZ MALDONADO"/>
    <s v="PUERTO RICO"/>
    <s v="PUERTO RICO"/>
    <n v="105"/>
    <n v="2019"/>
    <s v="SUMMER"/>
    <s v="SUMMER"/>
    <s v="SUMMER 2019"/>
    <s v="2018-2019"/>
    <n v="3496"/>
    <x v="15"/>
  </r>
  <r>
    <x v="0"/>
    <n v="2019"/>
    <x v="10"/>
    <s v="AM"/>
    <s v="EEUU"/>
    <x v="0"/>
    <s v="SUMMER 2019"/>
    <s v="KIDS"/>
    <x v="121"/>
    <s v="DOLARES AMERICANOS / UNITED STATES DOLLAR"/>
    <s v="JUDITH ANN DEAL"/>
    <s v="HAWAII"/>
    <s v="ESTADOS UNIDOS EEUU"/>
    <n v="62"/>
    <n v="2019"/>
    <s v="SUMMER"/>
    <s v="SUMMER"/>
    <s v="SUMMER 2019"/>
    <s v="2018-2019"/>
    <n v="2044"/>
    <x v="10"/>
  </r>
  <r>
    <x v="0"/>
    <n v="2019"/>
    <x v="10"/>
    <s v="AM"/>
    <s v="EEUU"/>
    <x v="0"/>
    <s v="SUMMER 2019"/>
    <s v="KIDS"/>
    <x v="50"/>
    <s v="DOLARES AMERICANOS / UNITED STATES DOLLAR"/>
    <s v="BILL MILLER AND COMPANY"/>
    <s v="FLORIDA"/>
    <s v="ESTADOS UNIDOS EEUU"/>
    <n v="22"/>
    <n v="2019"/>
    <s v="SUMMER"/>
    <s v="SUMMER"/>
    <s v="SUMMER 2019"/>
    <s v="2018-2019"/>
    <n v="704"/>
    <x v="2"/>
  </r>
  <r>
    <x v="0"/>
    <n v="2019"/>
    <x v="10"/>
    <s v="AM"/>
    <s v="EEUU"/>
    <x v="0"/>
    <s v="SUMMER 2019"/>
    <s v="KIDS"/>
    <x v="4"/>
    <s v="DOLAR CANADIENSE / CANADIAN DOLLAR"/>
    <s v="SHOUTOUTAGENCY"/>
    <s v="BRITISH COLUMBIA"/>
    <s v="CANADA"/>
    <n v="20"/>
    <n v="2019"/>
    <s v="SUMMER"/>
    <s v="SUMMER"/>
    <s v="SUMMER 2019"/>
    <s v="2018-2019"/>
    <n v="599.27584423261669"/>
    <x v="3"/>
  </r>
  <r>
    <x v="0"/>
    <n v="2019"/>
    <x v="10"/>
    <s v="AM"/>
    <s v="EEUU"/>
    <x v="0"/>
    <s v="SUMMER 2019"/>
    <s v="KIDS"/>
    <x v="5"/>
    <s v="DOLARES AMERICANOS / UNITED STATES DOLLAR"/>
    <s v="STEPHANIE VITALI"/>
    <s v="ONTARIO"/>
    <s v="CANADA"/>
    <n v="4"/>
    <n v="2019"/>
    <s v="SUMMER"/>
    <s v="SUMMER"/>
    <s v="SUMMER 2019"/>
    <s v="2018-2019"/>
    <n v="136"/>
    <x v="4"/>
  </r>
  <r>
    <x v="0"/>
    <n v="2019"/>
    <x v="10"/>
    <s v="AM"/>
    <s v="EEUU"/>
    <x v="0"/>
    <s v="SUMMER 2019"/>
    <s v="KIDS"/>
    <x v="278"/>
    <s v="DOLARES AMERICANOS / UNITED STATES DOLLAR"/>
    <s v="ANITA M. HOPKINS"/>
    <s v="NEW YORK"/>
    <s v="ESTADOS UNIDOS EEUU"/>
    <n v="12"/>
    <n v="2019"/>
    <s v="SUMMER"/>
    <s v="SUMMER"/>
    <s v="SUMMER 2019"/>
    <s v="2018-2019"/>
    <n v="380"/>
    <x v="1"/>
  </r>
  <r>
    <x v="0"/>
    <n v="2019"/>
    <x v="10"/>
    <s v="AM"/>
    <s v="EEUU"/>
    <x v="0"/>
    <s v="SUMMER 2019"/>
    <s v="KIDS"/>
    <x v="356"/>
    <s v="DOLARES AMERICANOS / UNITED STATES DOLLAR"/>
    <s v="ANITA M. HOPKINS"/>
    <s v="MARYLAND"/>
    <s v="ESTADOS UNIDOS EEUU"/>
    <n v="4"/>
    <n v="2019"/>
    <s v="SUMMER"/>
    <s v="SUMMER"/>
    <s v="SUMMER 2019"/>
    <s v="2018-2019"/>
    <n v="130"/>
    <x v="1"/>
  </r>
  <r>
    <x v="0"/>
    <n v="2019"/>
    <x v="10"/>
    <s v="AM"/>
    <s v="EEUU"/>
    <x v="0"/>
    <s v="SUMMER 2019"/>
    <s v="KIDS"/>
    <x v="88"/>
    <s v="DOLARES AMERICANOS / UNITED STATES DOLLAR"/>
    <s v="BILL MILLER AND COMPANY"/>
    <s v="FLORIDA"/>
    <s v="ESTADOS UNIDOS EEUU"/>
    <n v="69"/>
    <n v="2019"/>
    <s v="SUMMER"/>
    <s v="SUMMER"/>
    <s v="SUMMER 2019"/>
    <s v="2018-2019"/>
    <n v="2255"/>
    <x v="2"/>
  </r>
  <r>
    <x v="0"/>
    <n v="2019"/>
    <x v="10"/>
    <s v="AM"/>
    <s v="EEUU"/>
    <x v="0"/>
    <s v="SUMMER 2019"/>
    <s v="KIDS"/>
    <x v="101"/>
    <s v="DOLARES AMERICANOS / UNITED STATES DOLLAR"/>
    <s v="BILL MILLER AND COMPANY"/>
    <s v="FLORIDA"/>
    <s v="ESTADOS UNIDOS EEUU"/>
    <n v="45"/>
    <n v="2019"/>
    <s v="SUMMER"/>
    <s v="SUMMER"/>
    <s v="SUMMER 2019"/>
    <s v="2018-2019"/>
    <n v="1530"/>
    <x v="2"/>
  </r>
  <r>
    <x v="0"/>
    <n v="2019"/>
    <x v="10"/>
    <s v="AM"/>
    <s v="EEUU"/>
    <x v="0"/>
    <s v="SUMMER 2019"/>
    <s v="KIDS"/>
    <x v="124"/>
    <s v="DOLARES AMERICANOS / UNITED STATES DOLLAR"/>
    <s v="JUDITH ANN DEAL"/>
    <s v="HAWAII"/>
    <s v="ESTADOS UNIDOS EEUU"/>
    <n v="55"/>
    <n v="2019"/>
    <s v="SUMMER"/>
    <s v="SUMMER"/>
    <s v="SUMMER 2019"/>
    <s v="2018-2019"/>
    <n v="1808"/>
    <x v="10"/>
  </r>
  <r>
    <x v="0"/>
    <n v="2019"/>
    <x v="10"/>
    <s v="AM"/>
    <s v="EEUU"/>
    <x v="0"/>
    <s v="SUMMER 2019"/>
    <s v="KIDS"/>
    <x v="90"/>
    <s v="DOLARES AMERICANOS / UNITED STATES DOLLAR"/>
    <s v="MIE MANNICHE"/>
    <s v="CALIFORNIA"/>
    <s v="ESTADOS UNIDOS EEUU"/>
    <n v="29"/>
    <n v="2019"/>
    <s v="SUMMER"/>
    <s v="SUMMER"/>
    <s v="SUMMER 2019"/>
    <s v="2018-2019"/>
    <n v="975"/>
    <x v="11"/>
  </r>
  <r>
    <x v="0"/>
    <n v="2019"/>
    <x v="10"/>
    <s v="AM"/>
    <s v="EEUU"/>
    <x v="0"/>
    <s v="SUMMER 2019"/>
    <s v="KIDS"/>
    <x v="360"/>
    <s v="DOLARES AMERICANOS / UNITED STATES DOLLAR"/>
    <s v="PHYLLIS POSNER"/>
    <s v="CALIFORNIA"/>
    <s v="ESTADOS UNIDOS EEUU"/>
    <n v="24"/>
    <n v="2019"/>
    <s v="SUMMER"/>
    <s v="SUMMER"/>
    <s v="SUMMER 2019"/>
    <s v="2018-2019"/>
    <n v="778"/>
    <x v="5"/>
  </r>
  <r>
    <x v="0"/>
    <n v="2019"/>
    <x v="10"/>
    <s v="AM"/>
    <s v="EEUU"/>
    <x v="0"/>
    <s v="SUMMER 2019"/>
    <s v="KIDS"/>
    <x v="19"/>
    <s v="DOLARES AMERICANOS / UNITED STATES DOLLAR"/>
    <s v="HOLLY SALES INC."/>
    <s v="OHIO"/>
    <s v="ESTADOS UNIDOS EEUU"/>
    <n v="25"/>
    <n v="2019"/>
    <s v="SUMMER"/>
    <s v="SUMMER"/>
    <s v="SUMMER 2019"/>
    <s v="2018-2019"/>
    <n v="813.5"/>
    <x v="8"/>
  </r>
  <r>
    <x v="0"/>
    <n v="2019"/>
    <x v="10"/>
    <s v="AM"/>
    <s v="EEUU"/>
    <x v="0"/>
    <s v="SUMMER 2019"/>
    <s v="KIDS"/>
    <x v="158"/>
    <s v="DOLAR CANADIENSE / CANADIAN DOLLAR"/>
    <s v="SHOUTOUTAGENCY"/>
    <s v="BRITISH COLUMBIA"/>
    <s v="CANADA"/>
    <n v="34"/>
    <n v="2019"/>
    <s v="SUMMER"/>
    <s v="SUMMER"/>
    <s v="SUMMER 2019"/>
    <s v="2018-2019"/>
    <n v="1037.4639769452451"/>
    <x v="3"/>
  </r>
  <r>
    <x v="0"/>
    <n v="2019"/>
    <x v="10"/>
    <s v="AM"/>
    <s v="EEUU"/>
    <x v="0"/>
    <s v="SUMMER 2019"/>
    <s v="KIDS"/>
    <x v="140"/>
    <s v="DOLARES AMERICANOS / UNITED STATES DOLLAR"/>
    <s v="KELLY MICHELLE ELLINGSON"/>
    <s v="MINNESOTA"/>
    <s v="ESTADOS UNIDOS EEUU"/>
    <n v="1"/>
    <n v="2019"/>
    <s v="SUMMER"/>
    <s v="SUMMER"/>
    <s v="SUMMER 2019"/>
    <s v="2018-2019"/>
    <n v="23.8"/>
    <x v="9"/>
  </r>
  <r>
    <x v="0"/>
    <n v="2019"/>
    <x v="10"/>
    <s v="AM"/>
    <s v="EEUU"/>
    <x v="0"/>
    <s v="SUMMER 2019"/>
    <s v="KIDS"/>
    <x v="45"/>
    <s v="DOLARES AMERICANOS / UNITED STATES DOLLAR"/>
    <s v="MIE MANNICHE"/>
    <s v="CALIFORNIA"/>
    <s v="ESTADOS UNIDOS EEUU"/>
    <n v="4"/>
    <n v="2019"/>
    <s v="SUMMER"/>
    <s v="SUMMER"/>
    <s v="SUMMER 2019"/>
    <s v="2018-2019"/>
    <n v="136"/>
    <x v="11"/>
  </r>
  <r>
    <x v="0"/>
    <n v="2019"/>
    <x v="10"/>
    <s v="AM"/>
    <s v="EEUU"/>
    <x v="0"/>
    <s v="SUMMER 2019"/>
    <s v="KIDS"/>
    <x v="94"/>
    <s v="DOLARES AMERICANOS / UNITED STATES DOLLAR"/>
    <s v="BILL MILLER AND COMPANY"/>
    <s v="FLORIDA"/>
    <s v="ESTADOS UNIDOS EEUU"/>
    <n v="5"/>
    <n v="2019"/>
    <s v="SUMMER"/>
    <s v="SUMMER"/>
    <s v="SUMMER 2019"/>
    <s v="2018-2019"/>
    <n v="164"/>
    <x v="2"/>
  </r>
  <r>
    <x v="0"/>
    <n v="2019"/>
    <x v="10"/>
    <s v="AM"/>
    <s v="EEUU"/>
    <x v="0"/>
    <s v="SUMMER 2019"/>
    <s v="KIDS"/>
    <x v="409"/>
    <s v="DOLARES AMERICANOS / UNITED STATES DOLLAR"/>
    <s v="BILL MILLER AND COMPANY"/>
    <s v="FLORIDA"/>
    <s v="ESTADOS UNIDOS EEUU"/>
    <n v="28"/>
    <n v="2019"/>
    <s v="SUMMER"/>
    <s v="SUMMER"/>
    <s v="SUMMER 2019"/>
    <s v="2018-2019"/>
    <n v="924"/>
    <x v="2"/>
  </r>
  <r>
    <x v="0"/>
    <n v="2019"/>
    <x v="10"/>
    <s v="AM"/>
    <s v="EEUU"/>
    <x v="0"/>
    <s v="SUMMER 2019"/>
    <s v="KIDS"/>
    <x v="261"/>
    <s v="DOLARES AMERICANOS / UNITED STATES DOLLAR"/>
    <s v="JUDITH ANN DEAL"/>
    <s v="HAWAII"/>
    <s v="ESTADOS UNIDOS EEUU"/>
    <n v="114"/>
    <n v="2019"/>
    <s v="SUMMER"/>
    <s v="SUMMER"/>
    <s v="SUMMER 2019"/>
    <s v="2018-2019"/>
    <n v="3681"/>
    <x v="10"/>
  </r>
  <r>
    <x v="0"/>
    <n v="2019"/>
    <x v="10"/>
    <s v="AM"/>
    <s v="EEUU"/>
    <x v="0"/>
    <s v="SUMMER 2019"/>
    <s v="KIDS"/>
    <x v="9"/>
    <s v="DOLARES AMERICANOS / UNITED STATES DOLLAR"/>
    <s v="ANITA M. HOPKINS"/>
    <s v="NEW JERSEY"/>
    <s v="ESTADOS UNIDOS EEUU"/>
    <n v="46"/>
    <n v="2019"/>
    <s v="SUMMER"/>
    <s v="SUMMER"/>
    <s v="SUMMER 2019"/>
    <s v="2018-2019"/>
    <n v="1469"/>
    <x v="1"/>
  </r>
  <r>
    <x v="0"/>
    <n v="2019"/>
    <x v="10"/>
    <s v="AM"/>
    <s v="EEUU"/>
    <x v="0"/>
    <s v="SUMMER 2019"/>
    <s v="KIDS"/>
    <x v="388"/>
    <s v="DOLARES AMERICANOS / UNITED STATES DOLLAR"/>
    <s v="ANITA M. HOPKINS"/>
    <s v="RHODE ISLAND"/>
    <s v="ESTADOS UNIDOS EEUU"/>
    <n v="18"/>
    <n v="2019"/>
    <s v="SUMMER"/>
    <s v="SUMMER"/>
    <s v="SUMMER 2019"/>
    <s v="2018-2019"/>
    <n v="564"/>
    <x v="1"/>
  </r>
  <r>
    <x v="0"/>
    <n v="2019"/>
    <x v="10"/>
    <s v="AM"/>
    <s v="EEUU"/>
    <x v="0"/>
    <s v="SUMMER 2019"/>
    <s v="KIDS"/>
    <x v="77"/>
    <s v="DOLARES AMERICANOS / UNITED STATES DOLLAR"/>
    <s v="ANITA M. HOPKINS"/>
    <s v="NEW HAMPSHIRE"/>
    <s v="ESTADOS UNIDOS EEUU"/>
    <n v="36"/>
    <n v="2019"/>
    <s v="SUMMER"/>
    <s v="SUMMER"/>
    <s v="SUMMER 2019"/>
    <s v="2018-2019"/>
    <n v="1143"/>
    <x v="1"/>
  </r>
  <r>
    <x v="0"/>
    <n v="2019"/>
    <x v="10"/>
    <s v="AM"/>
    <s v="EEUU"/>
    <x v="0"/>
    <s v="SUMMER 2019"/>
    <s v="KIDS"/>
    <x v="258"/>
    <s v="DOLARES AMERICANOS / UNITED STATES DOLLAR"/>
    <s v="LAURA BONG"/>
    <s v="TEXAS"/>
    <s v="ESTADOS UNIDOS EEUU"/>
    <n v="57"/>
    <n v="2019"/>
    <s v="SUMMER"/>
    <s v="SUMMER"/>
    <s v="SUMMER 2019"/>
    <s v="2018-2019"/>
    <n v="1862"/>
    <x v="6"/>
  </r>
  <r>
    <x v="0"/>
    <n v="2019"/>
    <x v="10"/>
    <s v="AM"/>
    <s v="EEUU"/>
    <x v="0"/>
    <s v="SUMMER 2019"/>
    <s v="KIDS"/>
    <x v="141"/>
    <s v="DOLARES AMERICANOS / UNITED STATES DOLLAR"/>
    <s v="ANITA M. HOPKINS"/>
    <s v="DELAWARE"/>
    <s v="ESTADOS UNIDOS EEUU"/>
    <n v="61"/>
    <n v="2019"/>
    <s v="SUMMER"/>
    <s v="SUMMER"/>
    <s v="SUMMER 2019"/>
    <s v="2018-2019"/>
    <n v="1941"/>
    <x v="1"/>
  </r>
  <r>
    <x v="0"/>
    <n v="2019"/>
    <x v="10"/>
    <s v="AM"/>
    <s v="EEUU"/>
    <x v="0"/>
    <s v="SUMMER 2019"/>
    <s v="KIDS"/>
    <x v="411"/>
    <s v="DOLARES AMERICANOS / UNITED STATES DOLLAR"/>
    <s v="BILL MILLER AND COMPANY"/>
    <s v="FLORIDA"/>
    <s v="ESTADOS UNIDOS EEUU"/>
    <n v="14"/>
    <n v="2019"/>
    <s v="SUMMER"/>
    <s v="SUMMER"/>
    <s v="SUMMER 2019"/>
    <s v="2018-2019"/>
    <n v="476"/>
    <x v="2"/>
  </r>
  <r>
    <x v="0"/>
    <n v="2019"/>
    <x v="10"/>
    <s v="AM"/>
    <s v="EEUU"/>
    <x v="0"/>
    <s v="SUMMER 2019"/>
    <s v="KIDS"/>
    <x v="348"/>
    <s v="DOLARES AMERICANOS / UNITED STATES DOLLAR"/>
    <s v="LAURA BONG"/>
    <s v="LOUISIANA"/>
    <s v="ESTADOS UNIDOS EEUU"/>
    <n v="12"/>
    <n v="2019"/>
    <s v="SUMMER"/>
    <s v="SUMMER"/>
    <s v="SUMMER 2019"/>
    <s v="2018-2019"/>
    <n v="382"/>
    <x v="6"/>
  </r>
  <r>
    <x v="0"/>
    <n v="2019"/>
    <x v="10"/>
    <s v="AM"/>
    <s v="EEUU"/>
    <x v="0"/>
    <s v="SUMMER 2019"/>
    <s v="KIDS"/>
    <x v="79"/>
    <s v="DOLARES AMERICANOS / UNITED STATES DOLLAR"/>
    <s v="ANITA M. HOPKINS"/>
    <s v="DELAWARE"/>
    <s v="ESTADOS UNIDOS EEUU"/>
    <n v="16"/>
    <n v="2019"/>
    <s v="SUMMER"/>
    <s v="SUMMER"/>
    <s v="SUMMER 2019"/>
    <s v="2018-2019"/>
    <n v="524"/>
    <x v="1"/>
  </r>
  <r>
    <x v="0"/>
    <n v="2019"/>
    <x v="10"/>
    <s v="AM"/>
    <s v="EEUU"/>
    <x v="0"/>
    <s v="SUMMER 2019"/>
    <s v="KIDS"/>
    <x v="422"/>
    <s v="DOLARES AMERICANOS / UNITED STATES DOLLAR"/>
    <s v="ANITA M. HOPKINS"/>
    <s v="MASSACHUSETTS"/>
    <s v="ESTADOS UNIDOS EEUU"/>
    <n v="19"/>
    <n v="2019"/>
    <s v="SUMMER"/>
    <s v="SUMMER"/>
    <s v="SUMMER 2019"/>
    <s v="2018-2019"/>
    <n v="623"/>
    <x v="1"/>
  </r>
  <r>
    <x v="0"/>
    <n v="2019"/>
    <x v="10"/>
    <s v="AM"/>
    <s v="EEUU"/>
    <x v="0"/>
    <s v="SUMMER 2019"/>
    <s v="KIDS"/>
    <x v="39"/>
    <s v="DOLARES AMERICANOS / UNITED STATES DOLLAR"/>
    <s v="ANITA M. HOPKINS"/>
    <s v="MASSACHUSETTS"/>
    <s v="ESTADOS UNIDOS EEUU"/>
    <n v="18"/>
    <n v="2019"/>
    <s v="SUMMER"/>
    <s v="SUMMER"/>
    <s v="SUMMER 2019"/>
    <s v="2018-2019"/>
    <n v="570"/>
    <x v="1"/>
  </r>
  <r>
    <x v="0"/>
    <n v="2019"/>
    <x v="10"/>
    <s v="AM"/>
    <s v="EEUU"/>
    <x v="0"/>
    <s v="SUMMER 2019"/>
    <s v="KIDS"/>
    <x v="440"/>
    <s v="DOLARES AMERICANOS / UNITED STATES DOLLAR"/>
    <s v="BILL MILLER AND COMPANY"/>
    <s v="NORTH CAROLINA"/>
    <s v="ESTADOS UNIDOS EEUU"/>
    <n v="26"/>
    <n v="2019"/>
    <s v="SUMMER"/>
    <s v="SUMMER"/>
    <s v="SUMMER 2019"/>
    <s v="2018-2019"/>
    <n v="848"/>
    <x v="2"/>
  </r>
  <r>
    <x v="0"/>
    <n v="2019"/>
    <x v="10"/>
    <s v="AM"/>
    <s v="EEUU"/>
    <x v="0"/>
    <s v="SUMMER 2019"/>
    <s v="KIDS"/>
    <x v="308"/>
    <s v="DOLARES AMERICANOS / UNITED STATES DOLLAR"/>
    <s v="BILL MILLER AND COMPANY"/>
    <s v="ALABAMA"/>
    <s v="ESTADOS UNIDOS EEUU"/>
    <n v="30"/>
    <n v="2019"/>
    <s v="SUMMER"/>
    <s v="SUMMER"/>
    <s v="SUMMER 2019"/>
    <s v="2018-2019"/>
    <n v="957"/>
    <x v="2"/>
  </r>
  <r>
    <x v="0"/>
    <n v="2019"/>
    <x v="10"/>
    <s v="AM"/>
    <s v="EEUU"/>
    <x v="0"/>
    <s v="SUMMER 2019"/>
    <s v="KIDS"/>
    <x v="330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204"/>
    <x v="2"/>
  </r>
  <r>
    <x v="0"/>
    <n v="2019"/>
    <x v="10"/>
    <s v="AM"/>
    <s v="EEUU"/>
    <x v="0"/>
    <s v="SUMMER 2019"/>
    <s v="KIDS"/>
    <x v="401"/>
    <s v="DOLARES AMERICANOS / UNITED STATES DOLLAR"/>
    <s v="PAIGE ALYSE STRAUGHAN"/>
    <s v="NEVADA"/>
    <s v="ESTADOS UNIDOS EEUU"/>
    <n v="29"/>
    <n v="2019"/>
    <s v="SUMMER"/>
    <s v="SUMMER"/>
    <s v="SUMMER 2019"/>
    <s v="2018-2019"/>
    <n v="936.7"/>
    <x v="0"/>
  </r>
  <r>
    <x v="0"/>
    <n v="2019"/>
    <x v="10"/>
    <s v="AM"/>
    <s v="EEUU"/>
    <x v="0"/>
    <s v="SUMMER 2019"/>
    <s v="KIDS"/>
    <x v="405"/>
    <s v="DOLARES AMERICANOS / UNITED STATES DOLLAR"/>
    <s v="MIE MANNICHE"/>
    <s v="CALIFORNIA"/>
    <s v="ESTADOS UNIDOS EEUU"/>
    <n v="31"/>
    <n v="2019"/>
    <s v="SUMMER"/>
    <s v="SUMMER"/>
    <s v="SUMMER 2019"/>
    <s v="2018-2019"/>
    <n v="999"/>
    <x v="11"/>
  </r>
  <r>
    <x v="0"/>
    <n v="2019"/>
    <x v="10"/>
    <s v="AM"/>
    <s v="EEUU"/>
    <x v="0"/>
    <s v="SUMMER 2019"/>
    <s v="KIDS"/>
    <x v="416"/>
    <s v="DOLARES AMERICANOS / UNITED STATES DOLLAR"/>
    <s v="LAURA BONG"/>
    <s v="TEXAS"/>
    <s v="ESTADOS UNIDOS EEUU"/>
    <n v="6"/>
    <n v="2019"/>
    <s v="SUMMER"/>
    <s v="SUMMER"/>
    <s v="SUMMER 2019"/>
    <s v="2018-2019"/>
    <n v="192"/>
    <x v="6"/>
  </r>
  <r>
    <x v="0"/>
    <n v="2019"/>
    <x v="10"/>
    <s v="AM"/>
    <s v="EEUU"/>
    <x v="0"/>
    <s v="SUMMER 2019"/>
    <s v="KIDS"/>
    <x v="417"/>
    <s v="DOLARES AMERICANOS / UNITED STATES DOLLAR"/>
    <s v="LAURA BONG"/>
    <s v="TEXAS"/>
    <s v="ESTADOS UNIDOS EEUU"/>
    <n v="4"/>
    <n v="2019"/>
    <s v="SUMMER"/>
    <s v="SUMMER"/>
    <s v="SUMMER 2019"/>
    <s v="2018-2019"/>
    <n v="126"/>
    <x v="6"/>
  </r>
  <r>
    <x v="0"/>
    <n v="2019"/>
    <x v="10"/>
    <s v="AM"/>
    <s v="EEUU"/>
    <x v="0"/>
    <s v="SUMMER 2019"/>
    <s v="TRUNKS"/>
    <x v="0"/>
    <s v="DOLARES AMERICANOS / UNITED STATES DOLLAR"/>
    <s v="PAIGE ALYSE STRAUGHAN"/>
    <s v="WASHINGTON"/>
    <s v="ESTADOS UNIDOS EEUU"/>
    <n v="7"/>
    <n v="2019"/>
    <s v="SUMMER"/>
    <s v="SUMMER"/>
    <s v="SUMMER 2019"/>
    <s v="2018-2019"/>
    <n v="229.13999999999996"/>
    <x v="0"/>
  </r>
  <r>
    <x v="0"/>
    <n v="2019"/>
    <x v="10"/>
    <s v="AM"/>
    <s v="EEUU"/>
    <x v="0"/>
    <s v="SUMMER 2019"/>
    <s v="TRUNKS"/>
    <x v="125"/>
    <s v="DOLARES AMERICANOS / UNITED STATES DOLLAR"/>
    <s v="JUDITH ANN DEAL"/>
    <s v="HAWAII"/>
    <s v="ESTADOS UNIDOS EEUU"/>
    <n v="6"/>
    <n v="2019"/>
    <s v="SUMMER"/>
    <s v="SUMMER"/>
    <s v="SUMMER 2019"/>
    <s v="2018-2019"/>
    <n v="207"/>
    <x v="10"/>
  </r>
  <r>
    <x v="0"/>
    <n v="2019"/>
    <x v="10"/>
    <s v="AM"/>
    <s v="EEUU"/>
    <x v="0"/>
    <s v="SUMMER 2019"/>
    <s v="TRUNKS"/>
    <x v="158"/>
    <s v="DOLAR CANADIENSE / CANADIAN DOLLAR"/>
    <s v="SHOUTOUTAGENCY"/>
    <s v="BRITISH COLUMBIA"/>
    <s v="CANADA"/>
    <n v="25"/>
    <n v="2019"/>
    <s v="SUMMER"/>
    <s v="SUMMER"/>
    <s v="SUMMER 2019"/>
    <s v="2018-2019"/>
    <n v="812.82790216507817"/>
    <x v="3"/>
  </r>
  <r>
    <x v="0"/>
    <n v="2019"/>
    <x v="10"/>
    <s v="AM"/>
    <s v="EEUU"/>
    <x v="0"/>
    <s v="SUMMER 2019"/>
    <s v="TRUNKS"/>
    <x v="258"/>
    <s v="DOLARES AMERICANOS / UNITED STATES DOLLAR"/>
    <s v="LAURA BONG"/>
    <s v="TEXAS"/>
    <s v="ESTADOS UNIDOS EEUU"/>
    <n v="29"/>
    <n v="2019"/>
    <s v="SUMMER"/>
    <s v="SUMMER"/>
    <s v="SUMMER 2019"/>
    <s v="2018-2019"/>
    <n v="860.5"/>
    <x v="6"/>
  </r>
  <r>
    <x v="0"/>
    <n v="2019"/>
    <x v="10"/>
    <s v="AM"/>
    <s v="EEUU"/>
    <x v="0"/>
    <s v="SUMMER 2019"/>
    <s v="TRUNKS"/>
    <x v="330"/>
    <s v="DOLARES AMERICANOS / UNITED STATES DOLLAR"/>
    <s v="BILL MILLER AND COMPANY"/>
    <s v="FLORIDA"/>
    <s v="ESTADOS UNIDOS EEUU"/>
    <n v="3"/>
    <n v="2019"/>
    <s v="SUMMER"/>
    <s v="SUMMER"/>
    <s v="SUMMER 2019"/>
    <s v="2018-2019"/>
    <n v="73.5"/>
    <x v="2"/>
  </r>
  <r>
    <x v="0"/>
    <n v="2019"/>
    <x v="10"/>
    <s v="AM"/>
    <s v="EEUU"/>
    <x v="0"/>
    <s v="SUMMER 2019"/>
    <s v="TRUNKS"/>
    <x v="428"/>
    <s v="DOLARES AMERICANOS / UNITED STATES DOLLAR"/>
    <s v="PHYLLIS POSNER"/>
    <s v="CALIFORNIA"/>
    <s v="ESTADOS UNIDOS EEUU"/>
    <n v="4"/>
    <n v="2019"/>
    <s v="SUMMER"/>
    <s v="SUMMER"/>
    <s v="SUMMER 2019"/>
    <s v="2018-2019"/>
    <n v="138"/>
    <x v="5"/>
  </r>
  <r>
    <x v="0"/>
    <n v="2019"/>
    <x v="10"/>
    <s v="AM"/>
    <s v="EEUU"/>
    <x v="0"/>
    <s v="SUMMER 2019"/>
    <s v="BEACHWEAR"/>
    <x v="0"/>
    <s v="DOLARES AMERICANOS / UNITED STATES DOLLAR"/>
    <s v="PAIGE ALYSE STRAUGHAN"/>
    <s v="WASHINGTON"/>
    <s v="ESTADOS UNIDOS EEUU"/>
    <n v="127"/>
    <n v="2019"/>
    <s v="SUMMER"/>
    <s v="SUMMER"/>
    <s v="SUMMER 2019"/>
    <s v="2018-2019"/>
    <n v="4614.649999999996"/>
    <x v="0"/>
  </r>
  <r>
    <x v="0"/>
    <n v="2019"/>
    <x v="10"/>
    <s v="AM"/>
    <s v="EEUU"/>
    <x v="0"/>
    <s v="SUMMER 2019"/>
    <s v="BEACHWEAR"/>
    <x v="84"/>
    <s v="DOLARES AMERICANOS / UNITED STATES DOLLAR"/>
    <s v="BILL MILLER AND COMPANY"/>
    <s v="FLORIDA"/>
    <s v="ESTADOS UNIDOS EEUU"/>
    <n v="1"/>
    <n v="2019"/>
    <s v="SUMMER"/>
    <s v="SUMMER"/>
    <s v="SUMMER 2019"/>
    <s v="2018-2019"/>
    <n v="33"/>
    <x v="2"/>
  </r>
  <r>
    <x v="0"/>
    <n v="2019"/>
    <x v="10"/>
    <s v="AM"/>
    <s v="EEUU"/>
    <x v="0"/>
    <s v="SUMMER 2019"/>
    <s v="BEACHWEAR"/>
    <x v="99"/>
    <s v="DOLARES AMERICANOS / UNITED STATES DOLLAR"/>
    <s v="DENISE ARNETT"/>
    <s v="UTAH"/>
    <s v="ESTADOS UNIDOS EEUU"/>
    <n v="25"/>
    <n v="2019"/>
    <s v="SUMMER"/>
    <s v="SUMMER"/>
    <s v="SUMMER 2019"/>
    <s v="2018-2019"/>
    <n v="1021.2500000000002"/>
    <x v="14"/>
  </r>
  <r>
    <x v="0"/>
    <n v="2019"/>
    <x v="10"/>
    <s v="AM"/>
    <s v="EEUU"/>
    <x v="0"/>
    <s v="SUMMER 2019"/>
    <s v="BEACHWEAR"/>
    <x v="189"/>
    <s v="DOLAR CANADIENSE / CANADIAN DOLLAR"/>
    <s v="SHOUTOUTAGENCY"/>
    <s v="BRITISH COLUMBIA"/>
    <s v="CANADA"/>
    <n v="4"/>
    <n v="2019"/>
    <s v="SUMMER"/>
    <s v="SUMMER"/>
    <s v="SUMMER 2019"/>
    <s v="2018-2019"/>
    <n v="166.99918717209786"/>
    <x v="3"/>
  </r>
  <r>
    <x v="0"/>
    <n v="2019"/>
    <x v="10"/>
    <s v="AM"/>
    <s v="EEUU"/>
    <x v="0"/>
    <s v="SUMMER 2019"/>
    <s v="BEACHWEAR"/>
    <x v="23"/>
    <s v="DOLARES AMERICANOS / UNITED STATES DOLLAR"/>
    <s v="ANITA M. HOPKINS"/>
    <s v="WISCONSIN"/>
    <s v="ESTADOS UNIDOS EEUU"/>
    <n v="15"/>
    <n v="2019"/>
    <s v="SUMMER"/>
    <s v="SUMMER"/>
    <s v="SUMMER 2019"/>
    <s v="2018-2019"/>
    <n v="565.79999999999995"/>
    <x v="1"/>
  </r>
  <r>
    <x v="0"/>
    <n v="2019"/>
    <x v="10"/>
    <s v="AM"/>
    <s v="EEUU"/>
    <x v="0"/>
    <s v="SUMMER 2019"/>
    <s v="BEACHWEAR"/>
    <x v="190"/>
    <s v="DOLARES AMERICANOS / UNITED STATES DOLLAR"/>
    <s v="LAURA BONG"/>
    <s v="LOUISIANA"/>
    <s v="ESTADOS UNIDOS EEUU"/>
    <n v="6"/>
    <n v="2019"/>
    <s v="SUMMER"/>
    <s v="SUMMER"/>
    <s v="SUMMER 2019"/>
    <s v="2018-2019"/>
    <n v="294"/>
    <x v="6"/>
  </r>
  <r>
    <x v="0"/>
    <n v="2019"/>
    <x v="10"/>
    <s v="AM"/>
    <s v="EEUU"/>
    <x v="0"/>
    <s v="SUMMER 2019"/>
    <s v="BEACHWEAR"/>
    <x v="118"/>
    <s v="DOLARES AMERICANOS / UNITED STATES DOLLAR"/>
    <s v="JULIUS ORTIZ MALDONADO"/>
    <s v="FLORIDA"/>
    <s v="ESTADOS UNIDOS EEUU"/>
    <n v="5"/>
    <n v="2019"/>
    <s v="SUMMER"/>
    <s v="SUMMER"/>
    <s v="SUMMER 2019"/>
    <s v="2018-2019"/>
    <n v="230"/>
    <x v="15"/>
  </r>
  <r>
    <x v="0"/>
    <n v="2019"/>
    <x v="10"/>
    <s v="AM"/>
    <s v="EEUU"/>
    <x v="0"/>
    <s v="SUMMER 2019"/>
    <s v="BEACHWEAR"/>
    <x v="193"/>
    <s v="DOLARES AMERICANOS / UNITED STATES DOLLAR"/>
    <s v="BILL MILLER AND COMPANY"/>
    <s v="VIRGIN ISLANDS"/>
    <s v="ESTADOS UNIDOS EEUU"/>
    <n v="18"/>
    <n v="2019"/>
    <s v="SUMMER"/>
    <s v="SUMMER"/>
    <s v="SUMMER 2019"/>
    <s v="2018-2019"/>
    <n v="876"/>
    <x v="2"/>
  </r>
  <r>
    <x v="0"/>
    <n v="2019"/>
    <x v="10"/>
    <s v="AM"/>
    <s v="EEUU"/>
    <x v="0"/>
    <s v="SUMMER 2019"/>
    <s v="BEACHWEAR"/>
    <x v="304"/>
    <s v="DOLARES AMERICANOS / UNITED STATES DOLLAR"/>
    <s v="LAURA BONG"/>
    <s v="TEXAS"/>
    <s v="ESTADOS UNIDOS EEUU"/>
    <n v="22"/>
    <n v="2019"/>
    <s v="SUMMER"/>
    <s v="SUMMER"/>
    <s v="SUMMER 2019"/>
    <s v="2018-2019"/>
    <n v="902"/>
    <x v="6"/>
  </r>
  <r>
    <x v="0"/>
    <n v="2019"/>
    <x v="10"/>
    <s v="AM"/>
    <s v="EEUU"/>
    <x v="0"/>
    <s v="SUMMER 2019"/>
    <s v="BEACHWEAR"/>
    <x v="144"/>
    <s v="DOLARES AMERICANOS / UNITED STATES DOLLAR"/>
    <s v="LAURA BONG"/>
    <s v="TEXAS"/>
    <s v="ESTADOS UNIDOS EEUU"/>
    <n v="1"/>
    <n v="2019"/>
    <s v="SUMMER"/>
    <s v="SUMMER"/>
    <s v="SUMMER 2019"/>
    <s v="2018-2019"/>
    <n v="41"/>
    <x v="6"/>
  </r>
  <r>
    <x v="0"/>
    <n v="2019"/>
    <x v="10"/>
    <s v="AM"/>
    <s v="EEUU"/>
    <x v="0"/>
    <s v="SUMMER 2019"/>
    <s v="BEACHWEAR"/>
    <x v="48"/>
    <s v="DOLARES AMERICANOS / UNITED STATES DOLLAR"/>
    <s v="PHYLLIS POSNER"/>
    <s v="CALIFORNIA"/>
    <s v="ESTADOS UNIDOS EEUU"/>
    <n v="243"/>
    <n v="2019"/>
    <s v="SUMMER"/>
    <s v="SUMMER"/>
    <s v="SUMMER 2019"/>
    <s v="2018-2019"/>
    <n v="8957.52"/>
    <x v="5"/>
  </r>
  <r>
    <x v="0"/>
    <n v="2019"/>
    <x v="10"/>
    <s v="AM"/>
    <s v="EEUU"/>
    <x v="0"/>
    <s v="SUMMER 2019"/>
    <s v="BEACHWEAR"/>
    <x v="86"/>
    <s v="DOLARES AMERICANOS / UNITED STATES DOLLAR"/>
    <s v="JULIUS ORTIZ MALDONADO"/>
    <s v="PUERTO RICO"/>
    <s v="PUERTO RICO"/>
    <n v="29"/>
    <n v="2019"/>
    <s v="SUMMER"/>
    <s v="SUMMER"/>
    <s v="SUMMER 2019"/>
    <s v="2018-2019"/>
    <n v="1388"/>
    <x v="15"/>
  </r>
  <r>
    <x v="0"/>
    <n v="2019"/>
    <x v="10"/>
    <s v="AM"/>
    <s v="EEUU"/>
    <x v="0"/>
    <s v="SUMMER 2019"/>
    <s v="BEACHWEAR"/>
    <x v="4"/>
    <s v="DOLAR CANADIENSE / CANADIAN DOLLAR"/>
    <s v="SHOUTOUTAGENCY"/>
    <s v="BRITISH COLUMBIA"/>
    <s v="CANADA"/>
    <n v="2"/>
    <n v="2019"/>
    <s v="SUMMER"/>
    <s v="SUMMER"/>
    <s v="SUMMER 2019"/>
    <s v="2018-2019"/>
    <n v="76.849183477425555"/>
    <x v="3"/>
  </r>
  <r>
    <x v="0"/>
    <n v="2019"/>
    <x v="10"/>
    <s v="AM"/>
    <s v="EEUU"/>
    <x v="0"/>
    <s v="SUMMER 2019"/>
    <s v="BEACHWEAR"/>
    <x v="3"/>
    <s v="DOLARES AMERICANOS / UNITED STATES DOLLAR"/>
    <s v="ANITA M. HOPKINS"/>
    <s v="RHODE ISLAND"/>
    <s v="ESTADOS UNIDOS EEUU"/>
    <n v="1"/>
    <n v="2019"/>
    <s v="SUMMER"/>
    <s v="SUMMER"/>
    <s v="SUMMER 2019"/>
    <s v="2018-2019"/>
    <n v="41"/>
    <x v="1"/>
  </r>
  <r>
    <x v="0"/>
    <n v="2019"/>
    <x v="10"/>
    <s v="AM"/>
    <s v="EEUU"/>
    <x v="0"/>
    <s v="SUMMER 2019"/>
    <s v="BEACHWEAR"/>
    <x v="5"/>
    <s v="DOLARES AMERICANOS / UNITED STATES DOLLAR"/>
    <s v="STEPHANIE VITALI"/>
    <s v="ONTARIO"/>
    <s v="CANADA"/>
    <n v="7"/>
    <n v="2019"/>
    <s v="SUMMER"/>
    <s v="SUMMER"/>
    <s v="SUMMER 2019"/>
    <s v="2018-2019"/>
    <n v="332"/>
    <x v="4"/>
  </r>
  <r>
    <x v="0"/>
    <n v="2019"/>
    <x v="10"/>
    <s v="AM"/>
    <s v="EEUU"/>
    <x v="0"/>
    <s v="SUMMER 2019"/>
    <s v="BEACHWEAR"/>
    <x v="452"/>
    <s v="DOLAR CANADIENSE / CANADIAN DOLLAR"/>
    <s v="SHOUTOUTAGENCY"/>
    <s v="BRITISH COLUMBIA"/>
    <s v="CANADA"/>
    <n v="2"/>
    <n v="2019"/>
    <s v="SUMMER"/>
    <s v="SUMMER"/>
    <s v="SUMMER 2019"/>
    <s v="2018-2019"/>
    <n v="90.150003694672293"/>
    <x v="3"/>
  </r>
  <r>
    <x v="0"/>
    <n v="2019"/>
    <x v="10"/>
    <s v="AM"/>
    <s v="EEUU"/>
    <x v="0"/>
    <s v="SUMMER 2019"/>
    <s v="BEACHWEAR"/>
    <x v="278"/>
    <s v="DOLARES AMERICANOS / UNITED STATES DOLLAR"/>
    <s v="ANITA M. HOPKINS"/>
    <s v="NEW YORK"/>
    <s v="ESTADOS UNIDOS EEUU"/>
    <n v="3"/>
    <n v="2019"/>
    <s v="SUMMER"/>
    <s v="SUMMER"/>
    <s v="SUMMER 2019"/>
    <s v="2018-2019"/>
    <n v="129"/>
    <x v="1"/>
  </r>
  <r>
    <x v="0"/>
    <n v="2019"/>
    <x v="10"/>
    <s v="AM"/>
    <s v="EEUU"/>
    <x v="0"/>
    <s v="SUMMER 2019"/>
    <s v="BEACHWEAR"/>
    <x v="356"/>
    <s v="DOLARES AMERICANOS / UNITED STATES DOLLAR"/>
    <s v="ANITA M. HOPKINS"/>
    <s v="MARYLAND"/>
    <s v="ESTADOS UNIDOS EEUU"/>
    <n v="4"/>
    <n v="2019"/>
    <s v="SUMMER"/>
    <s v="SUMMER"/>
    <s v="SUMMER 2019"/>
    <s v="2018-2019"/>
    <n v="132"/>
    <x v="1"/>
  </r>
  <r>
    <x v="0"/>
    <n v="2019"/>
    <x v="10"/>
    <s v="AM"/>
    <s v="EEUU"/>
    <x v="0"/>
    <s v="SUMMER 2019"/>
    <s v="BEACHWEAR"/>
    <x v="101"/>
    <s v="DOLARES AMERICANOS / UNITED STATES DOLLAR"/>
    <s v="BILL MILLER AND COMPANY"/>
    <s v="FLORIDA"/>
    <s v="ESTADOS UNIDOS EEUU"/>
    <n v="8"/>
    <n v="2019"/>
    <s v="SUMMER"/>
    <s v="SUMMER"/>
    <s v="SUMMER 2019"/>
    <s v="2018-2019"/>
    <n v="296"/>
    <x v="2"/>
  </r>
  <r>
    <x v="0"/>
    <n v="2019"/>
    <x v="10"/>
    <s v="AM"/>
    <s v="EEUU"/>
    <x v="0"/>
    <s v="SUMMER 2019"/>
    <s v="BEACHWEAR"/>
    <x v="125"/>
    <s v="DOLARES AMERICANOS / UNITED STATES DOLLAR"/>
    <s v="JUDITH ANN DEAL"/>
    <s v="HAWAII"/>
    <s v="ESTADOS UNIDOS EEUU"/>
    <n v="26"/>
    <n v="2019"/>
    <s v="SUMMER"/>
    <s v="SUMMER"/>
    <s v="SUMMER 2019"/>
    <s v="2018-2019"/>
    <n v="1258"/>
    <x v="10"/>
  </r>
  <r>
    <x v="0"/>
    <n v="2019"/>
    <x v="10"/>
    <s v="AM"/>
    <s v="EEUU"/>
    <x v="0"/>
    <s v="SUMMER 2019"/>
    <s v="BEACHWEAR"/>
    <x v="90"/>
    <s v="DOLARES AMERICANOS / UNITED STATES DOLLAR"/>
    <s v="MIE MANNICHE"/>
    <s v="CALIFORNIA"/>
    <s v="ESTADOS UNIDOS EEUU"/>
    <n v="8"/>
    <n v="2019"/>
    <s v="SUMMER"/>
    <s v="SUMMER"/>
    <s v="SUMMER 2019"/>
    <s v="2018-2019"/>
    <n v="432"/>
    <x v="11"/>
  </r>
  <r>
    <x v="0"/>
    <n v="2019"/>
    <x v="10"/>
    <s v="AM"/>
    <s v="EEUU"/>
    <x v="0"/>
    <s v="SUMMER 2019"/>
    <s v="BEACHWEAR"/>
    <x v="26"/>
    <s v="DOLARES AMERICANOS / UNITED STATES DOLLAR"/>
    <s v="BILL MILLER AND COMPANY"/>
    <s v="FLORIDA"/>
    <s v="ESTADOS UNIDOS EEUU"/>
    <n v="2"/>
    <n v="2019"/>
    <s v="SUMMER"/>
    <s v="SUMMER"/>
    <s v="SUMMER 2019"/>
    <s v="2018-2019"/>
    <n v="66"/>
    <x v="2"/>
  </r>
  <r>
    <x v="0"/>
    <n v="2019"/>
    <x v="10"/>
    <s v="AM"/>
    <s v="EEUU"/>
    <x v="0"/>
    <s v="SUMMER 2019"/>
    <s v="BEACHWEAR"/>
    <x v="19"/>
    <s v="DOLARES AMERICANOS / UNITED STATES DOLLAR"/>
    <s v="HOLLY SALES INC."/>
    <s v="OHIO"/>
    <s v="ESTADOS UNIDOS EEUU"/>
    <n v="27"/>
    <n v="2019"/>
    <s v="SUMMER"/>
    <s v="SUMMER"/>
    <s v="SUMMER 2019"/>
    <s v="2018-2019"/>
    <n v="1221"/>
    <x v="8"/>
  </r>
  <r>
    <x v="0"/>
    <n v="2019"/>
    <x v="10"/>
    <s v="AM"/>
    <s v="EEUU"/>
    <x v="0"/>
    <s v="SUMMER 2019"/>
    <s v="BEACHWEAR"/>
    <x v="27"/>
    <s v="DOLARES AMERICANOS / UNITED STATES DOLLAR"/>
    <s v="HOLLY SALES INC."/>
    <s v="MINNESOTA"/>
    <s v="ESTADOS UNIDOS EEUU"/>
    <n v="6"/>
    <n v="2019"/>
    <s v="SUMMER"/>
    <s v="SUMMER"/>
    <s v="SUMMER 2019"/>
    <s v="2018-2019"/>
    <n v="294"/>
    <x v="8"/>
  </r>
  <r>
    <x v="0"/>
    <n v="2019"/>
    <x v="10"/>
    <s v="AM"/>
    <s v="EEUU"/>
    <x v="0"/>
    <s v="SUMMER 2019"/>
    <s v="BEACHWEAR"/>
    <x v="93"/>
    <s v="DOLARES AMERICANOS / UNITED STATES DOLLAR"/>
    <s v="BILL MILLER AND COMPANY"/>
    <s v="FLORIDA"/>
    <s v="ESTADOS UNIDOS EEUU"/>
    <n v="5"/>
    <n v="2019"/>
    <s v="SUMMER"/>
    <s v="SUMMER"/>
    <s v="SUMMER 2019"/>
    <s v="2018-2019"/>
    <n v="260"/>
    <x v="2"/>
  </r>
  <r>
    <x v="0"/>
    <n v="2019"/>
    <x v="10"/>
    <s v="AM"/>
    <s v="EEUU"/>
    <x v="0"/>
    <s v="SUMMER 2019"/>
    <s v="BEACHWEAR"/>
    <x v="94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318"/>
    <x v="2"/>
  </r>
  <r>
    <x v="0"/>
    <n v="2019"/>
    <x v="10"/>
    <s v="AM"/>
    <s v="EEUU"/>
    <x v="0"/>
    <s v="SUMMER 2019"/>
    <s v="BEACHWEAR"/>
    <x v="161"/>
    <s v="DOLARES AMERICANOS / UNITED STATES DOLLAR"/>
    <s v="JULIUS ORTIZ MALDONADO"/>
    <s v="FLORIDA"/>
    <s v="ESTADOS UNIDOS EEUU"/>
    <n v="1"/>
    <n v="2019"/>
    <s v="SUMMER"/>
    <s v="SUMMER"/>
    <s v="SUMMER 2019"/>
    <s v="2018-2019"/>
    <n v="52"/>
    <x v="15"/>
  </r>
  <r>
    <x v="0"/>
    <n v="2019"/>
    <x v="10"/>
    <s v="AM"/>
    <s v="EEUU"/>
    <x v="0"/>
    <s v="SUMMER 2019"/>
    <s v="BEACHWEAR"/>
    <x v="409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1076"/>
    <x v="2"/>
  </r>
  <r>
    <x v="0"/>
    <n v="2019"/>
    <x v="10"/>
    <s v="AM"/>
    <s v="EEUU"/>
    <x v="0"/>
    <s v="SUMMER 2019"/>
    <s v="BEACHWEAR"/>
    <x v="238"/>
    <s v="DOLARES AMERICANOS / UNITED STATES DOLLAR"/>
    <s v="ANITA M. HOPKINS"/>
    <s v="NEW YORK"/>
    <s v="ESTADOS UNIDOS EEUU"/>
    <n v="29"/>
    <n v="2019"/>
    <s v="SUMMER"/>
    <s v="SUMMER"/>
    <s v="SUMMER 2019"/>
    <s v="2018-2019"/>
    <n v="1311"/>
    <x v="1"/>
  </r>
  <r>
    <x v="0"/>
    <n v="2019"/>
    <x v="10"/>
    <s v="AM"/>
    <s v="EEUU"/>
    <x v="0"/>
    <s v="SUMMER 2019"/>
    <s v="BEACHWEAR"/>
    <x v="9"/>
    <s v="DOLARES AMERICANOS / UNITED STATES DOLLAR"/>
    <s v="ANITA M. HOPKINS"/>
    <s v="NEW JERSEY"/>
    <s v="ESTADOS UNIDOS EEUU"/>
    <n v="5"/>
    <n v="2019"/>
    <s v="SUMMER"/>
    <s v="SUMMER"/>
    <s v="SUMMER 2019"/>
    <s v="2018-2019"/>
    <n v="231"/>
    <x v="1"/>
  </r>
  <r>
    <x v="0"/>
    <n v="2019"/>
    <x v="10"/>
    <s v="AM"/>
    <s v="EEUU"/>
    <x v="0"/>
    <s v="SUMMER 2019"/>
    <s v="BEACHWEAR"/>
    <x v="203"/>
    <s v="DOLARES AMERICANOS / UNITED STATES DOLLAR"/>
    <s v="BILL MILLER AND COMPANY"/>
    <s v="FLORIDA"/>
    <s v="ESTADOS UNIDOS EEUU"/>
    <n v="3"/>
    <n v="2019"/>
    <s v="SUMMER"/>
    <s v="SUMMER"/>
    <s v="SUMMER 2019"/>
    <s v="2018-2019"/>
    <n v="144"/>
    <x v="2"/>
  </r>
  <r>
    <x v="0"/>
    <n v="2019"/>
    <x v="10"/>
    <s v="AM"/>
    <s v="EEUU"/>
    <x v="0"/>
    <s v="SUMMER 2019"/>
    <s v="BEACHWEAR"/>
    <x v="305"/>
    <s v="DOLARES AMERICANOS / UNITED STATES DOLLAR"/>
    <s v="BILL MILLER AND COMPANY"/>
    <s v="ALABAMA"/>
    <s v="ESTADOS UNIDOS EEUU"/>
    <n v="2"/>
    <n v="2019"/>
    <s v="SUMMER"/>
    <s v="SUMMER"/>
    <s v="SUMMER 2019"/>
    <s v="2018-2019"/>
    <n v="66"/>
    <x v="2"/>
  </r>
  <r>
    <x v="0"/>
    <n v="2019"/>
    <x v="10"/>
    <s v="AM"/>
    <s v="EEUU"/>
    <x v="0"/>
    <s v="SUMMER 2019"/>
    <s v="BEACHWEAR"/>
    <x v="388"/>
    <s v="DOLARES AMERICANOS / UNITED STATES DOLLAR"/>
    <s v="ANITA M. HOPKINS"/>
    <s v="RHODE ISLAND"/>
    <s v="ESTADOS UNIDOS EEUU"/>
    <n v="4"/>
    <n v="2019"/>
    <s v="SUMMER"/>
    <s v="SUMMER"/>
    <s v="SUMMER 2019"/>
    <s v="2018-2019"/>
    <n v="164"/>
    <x v="1"/>
  </r>
  <r>
    <x v="0"/>
    <n v="2019"/>
    <x v="10"/>
    <s v="AM"/>
    <s v="EEUU"/>
    <x v="0"/>
    <s v="SUMMER 2019"/>
    <s v="BEACHWEAR"/>
    <x v="31"/>
    <s v="DOLARES AMERICANOS / UNITED STATES DOLLAR"/>
    <s v="HOLLY SALES INC."/>
    <s v="MICHIGAN"/>
    <s v="ESTADOS UNIDOS EEUU"/>
    <n v="10"/>
    <n v="2019"/>
    <s v="SUMMER"/>
    <s v="SUMMER"/>
    <s v="SUMMER 2019"/>
    <s v="2018-2019"/>
    <n v="422"/>
    <x v="8"/>
  </r>
  <r>
    <x v="0"/>
    <n v="2019"/>
    <x v="10"/>
    <s v="AM"/>
    <s v="EEUU"/>
    <x v="0"/>
    <s v="SUMMER 2019"/>
    <s v="BEACHWEAR"/>
    <x v="168"/>
    <s v="DOLARES AMERICANOS / UNITED STATES DOLLAR"/>
    <s v="BILL MILLER AND COMPANY"/>
    <s v="FLORIDA"/>
    <s v="ESTADOS UNIDOS EEUU"/>
    <n v="2"/>
    <n v="2019"/>
    <s v="SUMMER"/>
    <s v="SUMMER"/>
    <s v="SUMMER 2019"/>
    <s v="2018-2019"/>
    <n v="102"/>
    <x v="2"/>
  </r>
  <r>
    <x v="0"/>
    <n v="2019"/>
    <x v="10"/>
    <s v="AM"/>
    <s v="EEUU"/>
    <x v="0"/>
    <s v="SUMMER 2019"/>
    <s v="BEACHWEAR"/>
    <x v="148"/>
    <s v="DOLARES AMERICANOS / UNITED STATES DOLLAR"/>
    <s v="ANITA M. HOPKINS"/>
    <s v="NEW JERSEY"/>
    <s v="ESTADOS UNIDOS EEUU"/>
    <n v="4"/>
    <n v="2019"/>
    <s v="SUMMER"/>
    <s v="SUMMER"/>
    <s v="SUMMER 2019"/>
    <s v="2018-2019"/>
    <n v="175"/>
    <x v="1"/>
  </r>
  <r>
    <x v="0"/>
    <n v="2019"/>
    <x v="10"/>
    <s v="AM"/>
    <s v="EEUU"/>
    <x v="0"/>
    <s v="SUMMER 2019"/>
    <s v="BEACHWEAR"/>
    <x v="258"/>
    <s v="DOLARES AMERICANOS / UNITED STATES DOLLAR"/>
    <s v="LAURA BONG"/>
    <s v="TEXAS"/>
    <s v="ESTADOS UNIDOS EEUU"/>
    <n v="6"/>
    <n v="2019"/>
    <s v="SUMMER"/>
    <s v="SUMMER"/>
    <s v="SUMMER 2019"/>
    <s v="2018-2019"/>
    <n v="246"/>
    <x v="6"/>
  </r>
  <r>
    <x v="0"/>
    <n v="2019"/>
    <x v="10"/>
    <s v="AM"/>
    <s v="EEUU"/>
    <x v="0"/>
    <s v="SUMMER 2019"/>
    <s v="BEACHWEAR"/>
    <x v="411"/>
    <s v="DOLARES AMERICANOS / UNITED STATES DOLLAR"/>
    <s v="BILL MILLER AND COMPANY"/>
    <s v="FLORIDA"/>
    <s v="ESTADOS UNIDOS EEUU"/>
    <n v="8"/>
    <n v="2019"/>
    <s v="SUMMER"/>
    <s v="SUMMER"/>
    <s v="SUMMER 2019"/>
    <s v="2018-2019"/>
    <n v="344"/>
    <x v="2"/>
  </r>
  <r>
    <x v="0"/>
    <n v="2019"/>
    <x v="10"/>
    <s v="AM"/>
    <s v="EEUU"/>
    <x v="0"/>
    <s v="SUMMER 2019"/>
    <s v="BEACHWEAR"/>
    <x v="222"/>
    <s v="DOLARES AMERICANOS / UNITED STATES DOLLAR"/>
    <s v="PHYLLIS POSNER"/>
    <s v="FLORIDA"/>
    <s v="ESTADOS UNIDOS EEUU"/>
    <n v="16"/>
    <n v="2019"/>
    <s v="SUMMER"/>
    <s v="SUMMER"/>
    <s v="SUMMER 2019"/>
    <s v="2018-2019"/>
    <n v="697"/>
    <x v="5"/>
  </r>
  <r>
    <x v="0"/>
    <n v="2019"/>
    <x v="10"/>
    <s v="AM"/>
    <s v="EEUU"/>
    <x v="0"/>
    <s v="SUMMER 2019"/>
    <s v="BEACHWEAR"/>
    <x v="453"/>
    <s v="DOLARES AMERICANOS / UNITED STATES DOLLAR"/>
    <s v="HOLLY SALES INC."/>
    <s v="MINNESOTA"/>
    <s v="ESTADOS UNIDOS EEUU"/>
    <n v="3"/>
    <n v="2019"/>
    <s v="SUMMER"/>
    <s v="SUMMER"/>
    <s v="SUMMER 2019"/>
    <s v="2018-2019"/>
    <n v="162"/>
    <x v="8"/>
  </r>
  <r>
    <x v="0"/>
    <n v="2019"/>
    <x v="10"/>
    <s v="AM"/>
    <s v="EEUU"/>
    <x v="0"/>
    <s v="SUMMER 2019"/>
    <s v="BEACHWEAR"/>
    <x v="298"/>
    <s v="DOLARES AMERICANOS / UNITED STATES DOLLAR"/>
    <s v="PHYLLIS POSNER"/>
    <s v="ARIZONA"/>
    <s v="ESTADOS UNIDOS EEUU"/>
    <n v="1"/>
    <n v="2019"/>
    <s v="SUMMER"/>
    <s v="SUMMER"/>
    <s v="SUMMER 2019"/>
    <s v="2018-2019"/>
    <n v="43"/>
    <x v="5"/>
  </r>
  <r>
    <x v="0"/>
    <n v="2019"/>
    <x v="10"/>
    <s v="AM"/>
    <s v="EEUU"/>
    <x v="0"/>
    <s v="SUMMER 2019"/>
    <s v="BEACHWEAR"/>
    <x v="35"/>
    <s v="DOLARES AMERICANOS / UNITED STATES DOLLAR"/>
    <s v="LAURA BONG"/>
    <s v="TEXAS"/>
    <s v="ESTADOS UNIDOS EEUU"/>
    <n v="2"/>
    <n v="2019"/>
    <s v="SUMMER"/>
    <s v="SUMMER"/>
    <s v="SUMMER 2019"/>
    <s v="2018-2019"/>
    <n v="82"/>
    <x v="6"/>
  </r>
  <r>
    <x v="0"/>
    <n v="2019"/>
    <x v="10"/>
    <s v="AM"/>
    <s v="EEUU"/>
    <x v="0"/>
    <s v="SUMMER 2019"/>
    <s v="BEACHWEAR"/>
    <x v="454"/>
    <s v="DOLAR CANADIENSE / CANADIAN DOLLAR"/>
    <s v="STEPHANIE VITALI"/>
    <s v="ONTARIO"/>
    <s v="CANADA"/>
    <n v="2"/>
    <n v="2019"/>
    <s v="SUMMER"/>
    <s v="SUMMER"/>
    <s v="SUMMER 2019"/>
    <s v="2018-2019"/>
    <n v="101.97295499889161"/>
    <x v="4"/>
  </r>
  <r>
    <x v="0"/>
    <n v="2019"/>
    <x v="10"/>
    <s v="AM"/>
    <s v="EEUU"/>
    <x v="0"/>
    <s v="SUMMER 2019"/>
    <s v="BEACHWEAR"/>
    <x v="422"/>
    <s v="DOLARES AMERICANOS / UNITED STATES DOLLAR"/>
    <s v="ANITA M. HOPKINS"/>
    <s v="MASSACHUSETTS"/>
    <s v="ESTADOS UNIDOS EEUU"/>
    <n v="1"/>
    <n v="2019"/>
    <s v="SUMMER"/>
    <s v="SUMMER"/>
    <s v="SUMMER 2019"/>
    <s v="2018-2019"/>
    <n v="33"/>
    <x v="1"/>
  </r>
  <r>
    <x v="0"/>
    <n v="2019"/>
    <x v="10"/>
    <s v="AM"/>
    <s v="EEUU"/>
    <x v="0"/>
    <s v="SUMMER 2019"/>
    <s v="BEACHWEAR"/>
    <x v="371"/>
    <s v="DOLARES AMERICANOS / UNITED STATES DOLLAR"/>
    <s v="HOLLY SALES INC."/>
    <s v="WISCONSIN"/>
    <s v="ESTADOS UNIDOS EEUU"/>
    <n v="7"/>
    <n v="2019"/>
    <s v="SUMMER"/>
    <s v="SUMMER"/>
    <s v="SUMMER 2019"/>
    <s v="2018-2019"/>
    <n v="295"/>
    <x v="8"/>
  </r>
  <r>
    <x v="0"/>
    <n v="2019"/>
    <x v="10"/>
    <s v="AM"/>
    <s v="EEUU"/>
    <x v="0"/>
    <s v="SUMMER 2019"/>
    <s v="BEACHWEAR"/>
    <x v="449"/>
    <s v="DOLARES AMERICANOS / UNITED STATES DOLLAR"/>
    <s v="ANITA M. HOPKINS"/>
    <s v="MASSACHUSETTS"/>
    <s v="ESTADOS UNIDOS EEUU"/>
    <n v="4"/>
    <n v="2019"/>
    <s v="SUMMER"/>
    <s v="SUMMER"/>
    <s v="SUMMER 2019"/>
    <s v="2018-2019"/>
    <n v="156"/>
    <x v="1"/>
  </r>
  <r>
    <x v="0"/>
    <n v="2019"/>
    <x v="10"/>
    <s v="AM"/>
    <s v="EEUU"/>
    <x v="0"/>
    <s v="SUMMER 2019"/>
    <s v="BEACHWEAR"/>
    <x v="457"/>
    <s v="DOLARES AMERICANOS / UNITED STATES DOLLAR"/>
    <s v="HOLLY SALES INC."/>
    <s v="WISCONSIN"/>
    <s v="ESTADOS UNIDOS EEUU"/>
    <n v="11"/>
    <n v="2019"/>
    <s v="SUMMER"/>
    <s v="SUMMER"/>
    <s v="SUMMER 2019"/>
    <s v="2018-2019"/>
    <n v="490"/>
    <x v="8"/>
  </r>
  <r>
    <x v="0"/>
    <n v="2019"/>
    <x v="10"/>
    <s v="AM"/>
    <s v="EEUU"/>
    <x v="0"/>
    <s v="SUMMER 2019"/>
    <s v="BEACHWEAR"/>
    <x v="40"/>
    <s v="DOLARES AMERICANOS / UNITED STATES DOLLAR"/>
    <s v="HOLLY SALES INC."/>
    <s v="MICHIGAN"/>
    <s v="ESTADOS UNIDOS EEUU"/>
    <n v="5"/>
    <n v="2019"/>
    <s v="SUMMER"/>
    <s v="SUMMER"/>
    <s v="SUMMER 2019"/>
    <s v="2018-2019"/>
    <n v="205"/>
    <x v="8"/>
  </r>
  <r>
    <x v="0"/>
    <n v="2019"/>
    <x v="10"/>
    <s v="AM"/>
    <s v="EEUU"/>
    <x v="0"/>
    <s v="SUMMER 2019"/>
    <s v="BEACHWEAR"/>
    <x v="372"/>
    <s v="DOLARES AMERICANOS / UNITED STATES DOLLAR"/>
    <s v="HOLLY SALES INC."/>
    <s v="ILLINOIS"/>
    <s v="ESTADOS UNIDOS EEUU"/>
    <n v="3"/>
    <n v="2019"/>
    <s v="SUMMER"/>
    <s v="SUMMER"/>
    <s v="SUMMER 2019"/>
    <s v="2018-2019"/>
    <n v="109"/>
    <x v="8"/>
  </r>
  <r>
    <x v="0"/>
    <n v="2019"/>
    <x v="10"/>
    <s v="AM"/>
    <s v="EEUU"/>
    <x v="0"/>
    <s v="SUMMER 2019"/>
    <s v="BEACHWEAR"/>
    <x v="463"/>
    <s v="DOLARES AMERICANOS / UNITED STATES DOLLAR"/>
    <s v="ANITA M. HOPKINS"/>
    <s v="RHODE ISLAND"/>
    <s v="ESTADOS UNIDOS EEUU"/>
    <n v="6"/>
    <n v="2019"/>
    <s v="SUMMER"/>
    <s v="SUMMER"/>
    <s v="SUMMER 2019"/>
    <s v="2018-2019"/>
    <n v="279"/>
    <x v="1"/>
  </r>
  <r>
    <x v="0"/>
    <n v="2019"/>
    <x v="10"/>
    <s v="AM"/>
    <s v="EEUU"/>
    <x v="0"/>
    <s v="SUMMER 2019"/>
    <s v="BEACHWEAR"/>
    <x v="69"/>
    <s v="DOLARES AMERICANOS / UNITED STATES DOLLAR"/>
    <s v="LAURA BONG"/>
    <s v="MISSISSIPPI"/>
    <s v="ESTADOS UNIDOS EEUU"/>
    <n v="9"/>
    <n v="2019"/>
    <s v="SUMMER"/>
    <s v="SUMMER"/>
    <s v="SUMMER 2019"/>
    <s v="2018-2019"/>
    <n v="417"/>
    <x v="6"/>
  </r>
  <r>
    <x v="0"/>
    <n v="2019"/>
    <x v="10"/>
    <s v="AM"/>
    <s v="EEUU"/>
    <x v="0"/>
    <s v="SUMMER 2019"/>
    <s v="BEACHWEAR"/>
    <x v="172"/>
    <s v="DOLARES AMERICANOS / UNITED STATES DOLLAR"/>
    <s v="DENISE ARNETT"/>
    <s v="COLORADO"/>
    <s v="ESTADOS UNIDOS EEUU"/>
    <n v="6"/>
    <n v="2019"/>
    <s v="SUMMER"/>
    <s v="SUMMER"/>
    <s v="SUMMER 2019"/>
    <s v="2018-2019"/>
    <n v="276"/>
    <x v="14"/>
  </r>
  <r>
    <x v="0"/>
    <n v="2019"/>
    <x v="10"/>
    <s v="AM"/>
    <s v="EEUU"/>
    <x v="0"/>
    <s v="SUMMER 2019"/>
    <s v="BEACHWEAR"/>
    <x v="215"/>
    <s v="DOLARES AMERICANOS / UNITED STATES DOLLAR"/>
    <s v="BILL MILLER AND COMPANY"/>
    <s v="FLORIDA"/>
    <s v="ESTADOS UNIDOS EEUU"/>
    <n v="9"/>
    <n v="2019"/>
    <s v="SUMMER"/>
    <s v="SUMMER"/>
    <s v="SUMMER 2019"/>
    <s v="2018-2019"/>
    <n v="408"/>
    <x v="2"/>
  </r>
  <r>
    <x v="0"/>
    <n v="2019"/>
    <x v="10"/>
    <s v="AM"/>
    <s v="EEUU"/>
    <x v="0"/>
    <s v="SUMMER 2019"/>
    <s v="BEACHWEAR"/>
    <x v="330"/>
    <s v="DOLARES AMERICANOS / UNITED STATES DOLLAR"/>
    <s v="BILL MILLER AND COMPANY"/>
    <s v="FLORIDA"/>
    <s v="ESTADOS UNIDOS EEUU"/>
    <n v="1"/>
    <n v="2019"/>
    <s v="SUMMER"/>
    <s v="SUMMER"/>
    <s v="SUMMER 2019"/>
    <s v="2018-2019"/>
    <n v="33"/>
    <x v="2"/>
  </r>
  <r>
    <x v="0"/>
    <n v="2019"/>
    <x v="10"/>
    <s v="AM"/>
    <s v="EEUU"/>
    <x v="0"/>
    <s v="SUMMER 2019"/>
    <s v="BEACHWEAR"/>
    <x v="401"/>
    <s v="DOLARES AMERICANOS / UNITED STATES DOLLAR"/>
    <s v="PAIGE ALYSE STRAUGHAN"/>
    <s v="NEVADA"/>
    <s v="ESTADOS UNIDOS EEUU"/>
    <n v="65"/>
    <n v="2019"/>
    <s v="SUMMER"/>
    <s v="SUMMER"/>
    <s v="SUMMER 2019"/>
    <s v="2018-2019"/>
    <n v="2613.6"/>
    <x v="0"/>
  </r>
  <r>
    <x v="0"/>
    <n v="2019"/>
    <x v="10"/>
    <s v="AM"/>
    <s v="EEUU"/>
    <x v="0"/>
    <s v="SUMMER 2019"/>
    <s v="BEACHWEAR"/>
    <x v="417"/>
    <s v="DOLARES AMERICANOS / UNITED STATES DOLLAR"/>
    <s v="LAURA BONG"/>
    <s v="TEXAS"/>
    <s v="ESTADOS UNIDOS EEUU"/>
    <n v="7"/>
    <n v="2019"/>
    <s v="SUMMER"/>
    <s v="SUMMER"/>
    <s v="SUMMER 2019"/>
    <s v="2018-2019"/>
    <n v="366"/>
    <x v="6"/>
  </r>
  <r>
    <x v="0"/>
    <n v="2019"/>
    <x v="10"/>
    <s v="AM"/>
    <s v="EEUU"/>
    <x v="0"/>
    <s v="SUMMER 2019"/>
    <s v="BEACHWEAR"/>
    <x v="466"/>
    <s v="DOLARES AMERICANOS / UNITED STATES DOLLAR"/>
    <s v="ANITA M. HOPKINS"/>
    <s v="MARYLAND"/>
    <s v="ESTADOS UNIDOS EEUU"/>
    <n v="10"/>
    <n v="2019"/>
    <s v="SUMMER"/>
    <s v="SUMMER"/>
    <s v="SUMMER 2019"/>
    <s v="2018-2019"/>
    <n v="467"/>
    <x v="1"/>
  </r>
  <r>
    <x v="0"/>
    <n v="2019"/>
    <x v="10"/>
    <s v="AM"/>
    <s v="EEUU"/>
    <x v="0"/>
    <s v="SUMMER 2019"/>
    <s v="BEACHWEAR"/>
    <x v="464"/>
    <s v="DOLARES AMERICANOS / UNITED STATES DOLLAR"/>
    <s v="HOLLY SALES INC."/>
    <s v="MINNESOTA"/>
    <s v="ESTADOS UNIDOS EEUU"/>
    <n v="3"/>
    <n v="2019"/>
    <s v="SUMMER"/>
    <s v="SUMMER"/>
    <s v="SUMMER 2019"/>
    <s v="2018-2019"/>
    <n v="156"/>
    <x v="8"/>
  </r>
  <r>
    <x v="0"/>
    <n v="2019"/>
    <x v="10"/>
    <s v="AM"/>
    <s v="EEUU"/>
    <x v="0"/>
    <s v="SUMMER 2019"/>
    <s v="BEACHWEAR"/>
    <x v="465"/>
    <s v="DOLARES AMERICANOS / UNITED STATES DOLLAR"/>
    <s v="PHYLLIS POSNER"/>
    <s v="CALIFORNIA"/>
    <s v="ESTADOS UNIDOS EEUU"/>
    <n v="4"/>
    <n v="2019"/>
    <s v="SUMMER"/>
    <s v="SUMMER"/>
    <s v="SUMMER 2019"/>
    <s v="2018-2019"/>
    <n v="195"/>
    <x v="5"/>
  </r>
  <r>
    <x v="0"/>
    <n v="2019"/>
    <x v="10"/>
    <s v="AM"/>
    <s v="EEUU"/>
    <x v="0"/>
    <s v="RAPSODIA"/>
    <s v="SWIMWEAR"/>
    <x v="3"/>
    <s v="DOLARES AMERICANOS / UNITED STATES DOLLAR"/>
    <s v="ANITA M. HOPKINS"/>
    <s v="RHODE ISLAND"/>
    <s v="ESTADOS UNIDOS EEUU"/>
    <n v="3"/>
    <n v="0"/>
    <s v="COLECCIONES PASADAS"/>
    <s v="COLECCIONES PASADAS"/>
    <s v="COLECCIONES PASADAS"/>
    <s v="2018-2019"/>
    <n v="159"/>
    <x v="1"/>
  </r>
  <r>
    <x v="0"/>
    <n v="2019"/>
    <x v="10"/>
    <s v="AM"/>
    <s v="EEUU"/>
    <x v="0"/>
    <s v="RAPSODIA"/>
    <s v="BEACHWEAR"/>
    <x v="3"/>
    <s v="DOLARES AMERICANOS / UNITED STATES DOLLAR"/>
    <s v="ANITA M. HOPKINS"/>
    <s v="RHODE ISLAND"/>
    <s v="ESTADOS UNIDOS EEUU"/>
    <n v="1"/>
    <n v="0"/>
    <s v="COLECCIONES PASADAS"/>
    <s v="COLECCIONES PASADAS"/>
    <s v="COLECCIONES PASADAS"/>
    <s v="2018-2019"/>
    <n v="80"/>
    <x v="1"/>
  </r>
  <r>
    <x v="0"/>
    <n v="2019"/>
    <x v="10"/>
    <s v="AM"/>
    <s v="EEUU"/>
    <x v="0"/>
    <s v="FALL 2019"/>
    <s v="ACCESSORIES"/>
    <x v="79"/>
    <s v="DOLARES AMERICANOS / UNITED STATES DOLLAR"/>
    <s v="ANITA M. HOPKINS"/>
    <s v="DELAWARE"/>
    <s v="ESTADOS UNIDOS EEUU"/>
    <n v="72"/>
    <n v="2019"/>
    <s v="FALL"/>
    <s v="FALL"/>
    <s v="FALL 2019"/>
    <s v="2018-2019"/>
    <n v="720"/>
    <x v="1"/>
  </r>
  <r>
    <x v="0"/>
    <n v="2019"/>
    <x v="10"/>
    <s v="AM"/>
    <s v="EEUU"/>
    <x v="0"/>
    <s v="FALL 2019"/>
    <s v="ACTIVE"/>
    <x v="79"/>
    <s v="DOLARES AMERICANOS / UNITED STATES DOLLAR"/>
    <s v="ANITA M. HOPKINS"/>
    <s v="DELAWARE"/>
    <s v="ESTADOS UNIDOS EEUU"/>
    <n v="10"/>
    <n v="2019"/>
    <s v="FALL"/>
    <s v="FALL"/>
    <s v="FALL 2019"/>
    <s v="2018-2019"/>
    <n v="360"/>
    <x v="1"/>
  </r>
  <r>
    <x v="0"/>
    <n v="2019"/>
    <x v="10"/>
    <s v="AM"/>
    <s v="EEUU"/>
    <x v="0"/>
    <s v="FALL 2019"/>
    <s v="ACTIVE"/>
    <x v="467"/>
    <s v="DOLARES AMERICANOS / UNITED STATES DOLLAR"/>
    <s v="ANITA M. HOPKINS"/>
    <s v="NEW JERSEY"/>
    <s v="ESTADOS UNIDOS EEUU"/>
    <n v="35"/>
    <n v="2019"/>
    <s v="FALL"/>
    <s v="FALL"/>
    <s v="FALL 2019"/>
    <s v="2018-2019"/>
    <n v="1012"/>
    <x v="1"/>
  </r>
  <r>
    <x v="0"/>
    <n v="2019"/>
    <x v="10"/>
    <s v="AM"/>
    <s v="EEUU"/>
    <x v="0"/>
    <s v="FALL 2019"/>
    <s v="ACTIVE"/>
    <x v="468"/>
    <s v="DOLARES AMERICANOS / UNITED STATES DOLLAR"/>
    <s v="MIE MANNICHE"/>
    <s v="CALIFORNIA"/>
    <s v="ESTADOS UNIDOS EEUU"/>
    <n v="54"/>
    <n v="2019"/>
    <s v="FALL"/>
    <s v="FALL"/>
    <s v="FALL 2019"/>
    <s v="2018-2019"/>
    <n v="1710"/>
    <x v="11"/>
  </r>
  <r>
    <x v="0"/>
    <n v="2019"/>
    <x v="10"/>
    <s v="AM"/>
    <s v="EEUU"/>
    <x v="0"/>
    <s v="SMU SUMMER 19"/>
    <s v="SWIMWEAR"/>
    <x v="55"/>
    <s v="DOLARES AMERICANOS / UNITED STATES DOLLAR"/>
    <s v="PAIGE ALYSE STRAUGHAN"/>
    <s v="WASHINGTON"/>
    <s v="ESTADOS UNIDOS EEUU"/>
    <n v="1789"/>
    <n v="0"/>
    <s v="COLECCIONES PASADAS"/>
    <s v="COLECCIONES PASADAS"/>
    <s v="COLECCIONES PASADAS"/>
    <s v="2018-2019"/>
    <n v="48372.5"/>
    <x v="0"/>
  </r>
  <r>
    <x v="0"/>
    <n v="2019"/>
    <x v="10"/>
    <s v="AM"/>
    <s v="EEUU"/>
    <x v="0"/>
    <s v="SMU SUMMER 19"/>
    <s v="SWIMWEAR"/>
    <x v="72"/>
    <s v="DOLARES AMERICANOS / UNITED STATES DOLLAR"/>
    <s v="PAIGE ALYSE STRAUGHAN"/>
    <s v="ONTARIO"/>
    <s v="CANADA"/>
    <n v="170"/>
    <n v="0"/>
    <s v="COLECCIONES PASADAS"/>
    <s v="COLECCIONES PASADAS"/>
    <s v="COLECCIONES PASADAS"/>
    <s v="2018-2019"/>
    <n v="4529.4000000000005"/>
    <x v="0"/>
  </r>
  <r>
    <x v="0"/>
    <n v="2019"/>
    <x v="10"/>
    <s v="AM"/>
    <s v="EEUU"/>
    <x v="0"/>
    <s v="HIGH SUMMER 2019"/>
    <s v="SWIMWEAR"/>
    <x v="268"/>
    <s v="DOLARES AMERICANOS / UNITED STATES DOLLAR"/>
    <s v="LAURA BONG"/>
    <s v="TEXAS"/>
    <s v="ESTADOS UNIDOS EEUU"/>
    <n v="24"/>
    <n v="2019"/>
    <s v="HIGH SUMMER"/>
    <s v="HIGH SUMMER"/>
    <s v="HIGH SUMMER 2019"/>
    <s v="2018-2019"/>
    <n v="702"/>
    <x v="6"/>
  </r>
  <r>
    <x v="0"/>
    <n v="2019"/>
    <x v="10"/>
    <s v="AM"/>
    <s v="EEUU"/>
    <x v="0"/>
    <s v="HIGH SUMMER 2019"/>
    <s v="SWIMWEAR"/>
    <x v="270"/>
    <s v="DOLARES AMERICANOS / UNITED STATES DOLLAR"/>
    <s v="DENISE ARNETT"/>
    <s v="UTAH"/>
    <s v="ESTADOS UNIDOS EEUU"/>
    <n v="31"/>
    <n v="2019"/>
    <s v="HIGH SUMMER"/>
    <s v="HIGH SUMMER"/>
    <s v="HIGH SUMMER 2019"/>
    <s v="2018-2019"/>
    <n v="1025"/>
    <x v="14"/>
  </r>
  <r>
    <x v="0"/>
    <n v="2019"/>
    <x v="10"/>
    <s v="AM"/>
    <s v="EEUU"/>
    <x v="0"/>
    <s v="HIGH SUMMER 2019"/>
    <s v="SWIMWEAR"/>
    <x v="0"/>
    <s v="DOLARES AMERICANOS / UNITED STATES DOLLAR"/>
    <s v="PAIGE ALYSE STRAUGHAN"/>
    <s v="WASHINGTON"/>
    <s v="ESTADOS UNIDOS EEUU"/>
    <n v="758"/>
    <n v="2019"/>
    <s v="HIGH SUMMER"/>
    <s v="HIGH SUMMER"/>
    <s v="HIGH SUMMER 2019"/>
    <s v="2018-2019"/>
    <n v="18942.760000000013"/>
    <x v="0"/>
  </r>
  <r>
    <x v="0"/>
    <n v="2019"/>
    <x v="10"/>
    <s v="AM"/>
    <s v="EEUU"/>
    <x v="0"/>
    <s v="HIGH SUMMER 2019"/>
    <s v="SWIMWEAR"/>
    <x v="85"/>
    <s v="DOLARES AMERICANOS / UNITED STATES DOLLAR"/>
    <s v="JUDITH ANN DEAL"/>
    <s v="HAWAII"/>
    <s v="ESTADOS UNIDOS EEUU"/>
    <n v="86"/>
    <n v="2019"/>
    <s v="HIGH SUMMER"/>
    <s v="HIGH SUMMER"/>
    <s v="HIGH SUMMER 2019"/>
    <s v="2018-2019"/>
    <n v="2771"/>
    <x v="10"/>
  </r>
  <r>
    <x v="0"/>
    <n v="2019"/>
    <x v="10"/>
    <s v="AM"/>
    <s v="EEUU"/>
    <x v="0"/>
    <s v="HIGH SUMMER 2019"/>
    <s v="SWIMWEAR"/>
    <x v="23"/>
    <s v="DOLARES AMERICANOS / UNITED STATES DOLLAR"/>
    <s v="ANITA M. HOPKINS"/>
    <s v="WISCONSIN"/>
    <s v="ESTADOS UNIDOS EEUU"/>
    <n v="90"/>
    <n v="2019"/>
    <s v="HIGH SUMMER"/>
    <s v="HIGH SUMMER"/>
    <s v="HIGH SUMMER 2019"/>
    <s v="2018-2019"/>
    <n v="2566.7999999999997"/>
    <x v="1"/>
  </r>
  <r>
    <x v="0"/>
    <n v="2019"/>
    <x v="10"/>
    <s v="AM"/>
    <s v="EEUU"/>
    <x v="0"/>
    <s v="HIGH SUMMER 2019"/>
    <s v="SWIMWEAR"/>
    <x v="190"/>
    <s v="DOLARES AMERICANOS / UNITED STATES DOLLAR"/>
    <s v="LAURA BONG"/>
    <s v="LOUISIANA"/>
    <s v="ESTADOS UNIDOS EEUU"/>
    <n v="22"/>
    <n v="2019"/>
    <s v="HIGH SUMMER"/>
    <s v="HIGH SUMMER"/>
    <s v="HIGH SUMMER 2019"/>
    <s v="2018-2019"/>
    <n v="651"/>
    <x v="6"/>
  </r>
  <r>
    <x v="0"/>
    <n v="2019"/>
    <x v="10"/>
    <s v="AM"/>
    <s v="EEUU"/>
    <x v="0"/>
    <s v="HIGH SUMMER 2019"/>
    <s v="SWIMWEAR"/>
    <x v="114"/>
    <s v="DOLARES AMERICANOS / UNITED STATES DOLLAR"/>
    <s v="ANITA M. HOPKINS"/>
    <s v="NEW JERSEY"/>
    <s v="ESTADOS UNIDOS EEUU"/>
    <n v="54"/>
    <n v="2019"/>
    <s v="HIGH SUMMER"/>
    <s v="HIGH SUMMER"/>
    <s v="HIGH SUMMER 2019"/>
    <s v="2018-2019"/>
    <n v="1668"/>
    <x v="1"/>
  </r>
  <r>
    <x v="0"/>
    <n v="2019"/>
    <x v="10"/>
    <s v="AM"/>
    <s v="EEUU"/>
    <x v="0"/>
    <s v="HIGH SUMMER 2019"/>
    <s v="SWIMWEAR"/>
    <x v="48"/>
    <s v="DOLARES AMERICANOS / UNITED STATES DOLLAR"/>
    <s v="PHYLLIS POSNER"/>
    <s v="CALIFORNIA"/>
    <s v="ESTADOS UNIDOS EEUU"/>
    <n v="600"/>
    <n v="2019"/>
    <s v="HIGH SUMMER"/>
    <s v="HIGH SUMMER"/>
    <s v="HIGH SUMMER 2019"/>
    <s v="2018-2019"/>
    <n v="15551.36"/>
    <x v="5"/>
  </r>
  <r>
    <x v="0"/>
    <n v="2019"/>
    <x v="10"/>
    <s v="AM"/>
    <s v="EEUU"/>
    <x v="0"/>
    <s v="HIGH SUMMER 2019"/>
    <s v="SWIMWEAR"/>
    <x v="86"/>
    <s v="DOLARES AMERICANOS / UNITED STATES DOLLAR"/>
    <s v="JULIUS ORTIZ MALDONADO"/>
    <s v="PUERTO RICO"/>
    <s v="PUERTO RICO"/>
    <n v="15"/>
    <n v="2019"/>
    <s v="HIGH SUMMER"/>
    <s v="HIGH SUMMER"/>
    <s v="HIGH SUMMER 2019"/>
    <s v="2018-2019"/>
    <n v="474"/>
    <x v="15"/>
  </r>
  <r>
    <x v="0"/>
    <n v="2019"/>
    <x v="10"/>
    <s v="AM"/>
    <s v="EEUU"/>
    <x v="0"/>
    <s v="HIGH SUMMER 2019"/>
    <s v="SWIMWEAR"/>
    <x v="121"/>
    <s v="DOLARES AMERICANOS / UNITED STATES DOLLAR"/>
    <s v="JUDITH ANN DEAL"/>
    <s v="HAWAII"/>
    <s v="ESTADOS UNIDOS EEUU"/>
    <n v="40"/>
    <n v="2019"/>
    <s v="HIGH SUMMER"/>
    <s v="HIGH SUMMER"/>
    <s v="HIGH SUMMER 2019"/>
    <s v="2018-2019"/>
    <n v="1364"/>
    <x v="10"/>
  </r>
  <r>
    <x v="0"/>
    <n v="2019"/>
    <x v="10"/>
    <s v="AM"/>
    <s v="EEUU"/>
    <x v="0"/>
    <s v="HIGH SUMMER 2019"/>
    <s v="SWIMWEAR"/>
    <x v="195"/>
    <s v="DOLARES AMERICANOS / UNITED STATES DOLLAR"/>
    <s v="MIE MANNICHE"/>
    <s v="CALIFORNIA"/>
    <s v="ESTADOS UNIDOS EEUU"/>
    <n v="92"/>
    <n v="2019"/>
    <s v="HIGH SUMMER"/>
    <s v="HIGH SUMMER"/>
    <s v="HIGH SUMMER 2019"/>
    <s v="2018-2019"/>
    <n v="3191"/>
    <x v="11"/>
  </r>
  <r>
    <x v="0"/>
    <n v="2019"/>
    <x v="10"/>
    <s v="AM"/>
    <s v="EEUU"/>
    <x v="0"/>
    <s v="HIGH SUMMER 2019"/>
    <s v="SWIMWEAR"/>
    <x v="139"/>
    <s v="DOLARES AMERICANOS / UNITED STATES DOLLAR"/>
    <s v="ANITA M. HOPKINS"/>
    <s v="MARYLAND"/>
    <s v="ESTADOS UNIDOS EEUU"/>
    <n v="36"/>
    <n v="2019"/>
    <s v="HIGH SUMMER"/>
    <s v="HIGH SUMMER"/>
    <s v="HIGH SUMMER 2019"/>
    <s v="2018-2019"/>
    <n v="1056"/>
    <x v="1"/>
  </r>
  <r>
    <x v="0"/>
    <n v="2019"/>
    <x v="10"/>
    <s v="AM"/>
    <s v="EEUU"/>
    <x v="0"/>
    <s v="HIGH SUMMER 2019"/>
    <s v="SWIMWEAR"/>
    <x v="25"/>
    <s v="DOLARES AMERICANOS / UNITED STATES DOLLAR"/>
    <s v="JUDITH ANN DEAL"/>
    <s v="HAWAII"/>
    <s v="ESTADOS UNIDOS EEUU"/>
    <n v="539"/>
    <n v="2019"/>
    <s v="HIGH SUMMER"/>
    <s v="HIGH SUMMER"/>
    <s v="HIGH SUMMER 2019"/>
    <s v="2018-2019"/>
    <n v="16578.72"/>
    <x v="10"/>
  </r>
  <r>
    <x v="0"/>
    <n v="2019"/>
    <x v="10"/>
    <s v="AM"/>
    <s v="EEUU"/>
    <x v="0"/>
    <s v="HIGH SUMMER 2019"/>
    <s v="SWIMWEAR"/>
    <x v="278"/>
    <s v="DOLARES AMERICANOS / UNITED STATES DOLLAR"/>
    <s v="ANITA M. HOPKINS"/>
    <s v="NEW YORK"/>
    <s v="ESTADOS UNIDOS EEUU"/>
    <n v="26"/>
    <n v="2019"/>
    <s v="HIGH SUMMER"/>
    <s v="HIGH SUMMER"/>
    <s v="HIGH SUMMER 2019"/>
    <s v="2018-2019"/>
    <n v="752"/>
    <x v="1"/>
  </r>
  <r>
    <x v="0"/>
    <n v="2019"/>
    <x v="10"/>
    <s v="AM"/>
    <s v="EEUU"/>
    <x v="0"/>
    <s v="HIGH SUMMER 2019"/>
    <s v="SWIMWEAR"/>
    <x v="233"/>
    <s v="DOLARES AMERICANOS / UNITED STATES DOLLAR"/>
    <s v="HOLLY SALES INC."/>
    <s v="MINNESOTA"/>
    <s v="ESTADOS UNIDOS EEUU"/>
    <n v="24"/>
    <n v="2019"/>
    <s v="HIGH SUMMER"/>
    <s v="HIGH SUMMER"/>
    <s v="HIGH SUMMER 2019"/>
    <s v="2018-2019"/>
    <n v="839"/>
    <x v="8"/>
  </r>
  <r>
    <x v="0"/>
    <n v="2019"/>
    <x v="10"/>
    <s v="AM"/>
    <s v="EEUU"/>
    <x v="0"/>
    <s v="HIGH SUMMER 2019"/>
    <s v="SWIMWEAR"/>
    <x v="356"/>
    <s v="DOLARES AMERICANOS / UNITED STATES DOLLAR"/>
    <s v="ANITA M. HOPKINS"/>
    <s v="MARYLAND"/>
    <s v="ESTADOS UNIDOS EEUU"/>
    <n v="48"/>
    <n v="2019"/>
    <s v="HIGH SUMMER"/>
    <s v="HIGH SUMMER"/>
    <s v="HIGH SUMMER 2019"/>
    <s v="2018-2019"/>
    <n v="1450"/>
    <x v="1"/>
  </r>
  <r>
    <x v="0"/>
    <n v="2019"/>
    <x v="10"/>
    <s v="AM"/>
    <s v="EEUU"/>
    <x v="0"/>
    <s v="HIGH SUMMER 2019"/>
    <s v="SWIMWEAR"/>
    <x v="55"/>
    <s v="DOLARES AMERICANOS / UNITED STATES DOLLAR"/>
    <s v="PAIGE ALYSE STRAUGHAN"/>
    <s v="WASHINGTON"/>
    <s v="ESTADOS UNIDOS EEUU"/>
    <n v="1240"/>
    <n v="2019"/>
    <s v="HIGH SUMMER"/>
    <s v="HIGH SUMMER"/>
    <s v="HIGH SUMMER 2019"/>
    <s v="2018-2019"/>
    <n v="31007.999999999982"/>
    <x v="0"/>
  </r>
  <r>
    <x v="0"/>
    <n v="2019"/>
    <x v="10"/>
    <s v="AM"/>
    <s v="EEUU"/>
    <x v="0"/>
    <s v="HIGH SUMMER 2019"/>
    <s v="SWIMWEAR"/>
    <x v="89"/>
    <s v="DOLARES AMERICANOS / UNITED STATES DOLLAR"/>
    <s v="BILL MILLER AND COMPANY"/>
    <s v="FLORIDA"/>
    <s v="ESTADOS UNIDOS EEUU"/>
    <n v="1029"/>
    <n v="2019"/>
    <s v="HIGH SUMMER"/>
    <s v="HIGH SUMMER"/>
    <s v="HIGH SUMMER 2019"/>
    <s v="2018-2019"/>
    <n v="25741.800000000054"/>
    <x v="2"/>
  </r>
  <r>
    <x v="0"/>
    <n v="2019"/>
    <x v="10"/>
    <s v="AM"/>
    <s v="EEUU"/>
    <x v="0"/>
    <s v="HIGH SUMMER 2019"/>
    <s v="SWIMWEAR"/>
    <x v="124"/>
    <s v="DOLARES AMERICANOS / UNITED STATES DOLLAR"/>
    <s v="JUDITH ANN DEAL"/>
    <s v="HAWAII"/>
    <s v="ESTADOS UNIDOS EEUU"/>
    <n v="41"/>
    <n v="2019"/>
    <s v="HIGH SUMMER"/>
    <s v="HIGH SUMMER"/>
    <s v="HIGH SUMMER 2019"/>
    <s v="2018-2019"/>
    <n v="1432"/>
    <x v="10"/>
  </r>
  <r>
    <x v="0"/>
    <n v="2019"/>
    <x v="10"/>
    <s v="AM"/>
    <s v="EEUU"/>
    <x v="0"/>
    <s v="HIGH SUMMER 2019"/>
    <s v="SWIMWEAR"/>
    <x v="157"/>
    <s v="DOLAR CANADIENSE / CANADIAN DOLLAR"/>
    <s v="JULIE BERTRAND"/>
    <s v="QUEBEC"/>
    <s v="CANADA"/>
    <n v="18"/>
    <n v="2019"/>
    <s v="HIGH SUMMER"/>
    <s v="HIGH SUMMER"/>
    <s v="HIGH SUMMER 2019"/>
    <s v="2018-2019"/>
    <n v="512.82051282051282"/>
    <x v="7"/>
  </r>
  <r>
    <x v="0"/>
    <n v="2019"/>
    <x v="10"/>
    <s v="AM"/>
    <s v="EEUU"/>
    <x v="0"/>
    <s v="HIGH SUMMER 2019"/>
    <s v="SWIMWEAR"/>
    <x v="197"/>
    <s v="DOLARES AMERICANOS / UNITED STATES DOLLAR"/>
    <s v="ANITA M. HOPKINS"/>
    <s v="MARYLAND"/>
    <s v="ESTADOS UNIDOS EEUU"/>
    <n v="781"/>
    <n v="2019"/>
    <s v="HIGH SUMMER"/>
    <s v="HIGH SUMMER"/>
    <s v="HIGH SUMMER 2019"/>
    <s v="2018-2019"/>
    <n v="20294.099999999999"/>
    <x v="1"/>
  </r>
  <r>
    <x v="0"/>
    <n v="2019"/>
    <x v="10"/>
    <s v="AM"/>
    <s v="EEUU"/>
    <x v="0"/>
    <s v="HIGH SUMMER 2019"/>
    <s v="SWIMWEAR"/>
    <x v="312"/>
    <s v="DOLARES AMERICANOS / UNITED STATES DOLLAR"/>
    <s v="MIE MANNICHE"/>
    <s v="CALIFORNIA"/>
    <s v="ESTADOS UNIDOS EEUU"/>
    <n v="34"/>
    <n v="2019"/>
    <s v="HIGH SUMMER"/>
    <s v="HIGH SUMMER"/>
    <s v="HIGH SUMMER 2019"/>
    <s v="2018-2019"/>
    <n v="1039"/>
    <x v="11"/>
  </r>
  <r>
    <x v="0"/>
    <n v="2019"/>
    <x v="10"/>
    <s v="AM"/>
    <s v="EEUU"/>
    <x v="0"/>
    <s v="HIGH SUMMER 2019"/>
    <s v="SWIMWEAR"/>
    <x v="19"/>
    <s v="DOLARES AMERICANOS / UNITED STATES DOLLAR"/>
    <s v="HOLLY SALES INC."/>
    <s v="OHIO"/>
    <s v="ESTADOS UNIDOS EEUU"/>
    <n v="130"/>
    <n v="2019"/>
    <s v="HIGH SUMMER"/>
    <s v="HIGH SUMMER"/>
    <s v="HIGH SUMMER 2019"/>
    <s v="2018-2019"/>
    <n v="4203"/>
    <x v="8"/>
  </r>
  <r>
    <x v="0"/>
    <n v="2019"/>
    <x v="10"/>
    <s v="AM"/>
    <s v="EEUU"/>
    <x v="0"/>
    <s v="HIGH SUMMER 2019"/>
    <s v="SWIMWEAR"/>
    <x v="91"/>
    <s v="DOLARES AMERICANOS / UNITED STATES DOLLAR"/>
    <s v="JUDITH ANN DEAL"/>
    <s v="HAWAII"/>
    <s v="ESTADOS UNIDOS EEUU"/>
    <n v="102"/>
    <n v="2019"/>
    <s v="HIGH SUMMER"/>
    <s v="HIGH SUMMER"/>
    <s v="HIGH SUMMER 2019"/>
    <s v="2018-2019"/>
    <n v="3102"/>
    <x v="10"/>
  </r>
  <r>
    <x v="0"/>
    <n v="2019"/>
    <x v="10"/>
    <s v="AM"/>
    <s v="EEUU"/>
    <x v="0"/>
    <s v="HIGH SUMMER 2019"/>
    <s v="SWIMWEAR"/>
    <x v="75"/>
    <s v="DOLARES AMERICANOS / UNITED STATES DOLLAR"/>
    <s v="HOLLY SALES INC."/>
    <s v="IOWA"/>
    <s v="ESTADOS UNIDOS EEUU"/>
    <n v="204"/>
    <n v="2019"/>
    <s v="HIGH SUMMER"/>
    <s v="HIGH SUMMER"/>
    <s v="HIGH SUMMER 2019"/>
    <s v="2018-2019"/>
    <n v="5240.8799999999992"/>
    <x v="8"/>
  </r>
  <r>
    <x v="0"/>
    <n v="2019"/>
    <x v="10"/>
    <s v="AM"/>
    <s v="EEUU"/>
    <x v="0"/>
    <s v="HIGH SUMMER 2019"/>
    <s v="SWIMWEAR"/>
    <x v="316"/>
    <s v="DOLARES AMERICANOS / UNITED STATES DOLLAR"/>
    <s v="LAURA BONG"/>
    <s v="TEXAS"/>
    <s v="ESTADOS UNIDOS EEUU"/>
    <n v="12"/>
    <n v="2019"/>
    <s v="HIGH SUMMER"/>
    <s v="HIGH SUMMER"/>
    <s v="HIGH SUMMER 2019"/>
    <s v="2018-2019"/>
    <n v="348"/>
    <x v="6"/>
  </r>
  <r>
    <x v="0"/>
    <n v="2019"/>
    <x v="10"/>
    <s v="AM"/>
    <s v="EEUU"/>
    <x v="0"/>
    <s v="HIGH SUMMER 2019"/>
    <s v="SWIMWEAR"/>
    <x v="45"/>
    <s v="DOLARES AMERICANOS / UNITED STATES DOLLAR"/>
    <s v="MIE MANNICHE"/>
    <s v="CALIFORNIA"/>
    <s v="ESTADOS UNIDOS EEUU"/>
    <n v="12"/>
    <n v="2019"/>
    <s v="HIGH SUMMER"/>
    <s v="HIGH SUMMER"/>
    <s v="HIGH SUMMER 2019"/>
    <s v="2018-2019"/>
    <n v="372"/>
    <x v="11"/>
  </r>
  <r>
    <x v="0"/>
    <n v="2019"/>
    <x v="10"/>
    <s v="AM"/>
    <s v="EEUU"/>
    <x v="0"/>
    <s v="HIGH SUMMER 2019"/>
    <s v="SWIMWEAR"/>
    <x v="115"/>
    <s v="DOLARES AMERICANOS / UNITED STATES DOLLAR"/>
    <s v="HOLLY SALES INC."/>
    <s v="MINNESOTA"/>
    <s v="ESTADOS UNIDOS EEUU"/>
    <n v="30"/>
    <n v="2019"/>
    <s v="HIGH SUMMER"/>
    <s v="HIGH SUMMER"/>
    <s v="HIGH SUMMER 2019"/>
    <s v="2018-2019"/>
    <n v="960"/>
    <x v="8"/>
  </r>
  <r>
    <x v="0"/>
    <n v="2019"/>
    <x v="10"/>
    <s v="AM"/>
    <s v="EEUU"/>
    <x v="0"/>
    <s v="HIGH SUMMER 2019"/>
    <s v="SWIMWEAR"/>
    <x v="72"/>
    <s v="DOLARES AMERICANOS / UNITED STATES DOLLAR"/>
    <s v="PAIGE ALYSE STRAUGHAN"/>
    <s v="ONTARIO"/>
    <s v="CANADA"/>
    <n v="212"/>
    <n v="2019"/>
    <s v="HIGH SUMMER"/>
    <s v="HIGH SUMMER"/>
    <s v="HIGH SUMMER 2019"/>
    <s v="2018-2019"/>
    <n v="5351.5999999999995"/>
    <x v="0"/>
  </r>
  <r>
    <x v="0"/>
    <n v="2019"/>
    <x v="10"/>
    <s v="AM"/>
    <s v="EEUU"/>
    <x v="0"/>
    <s v="HIGH SUMMER 2019"/>
    <s v="SWIMWEAR"/>
    <x v="238"/>
    <s v="DOLARES AMERICANOS / UNITED STATES DOLLAR"/>
    <s v="ANITA M. HOPKINS"/>
    <s v="NEW YORK"/>
    <s v="ESTADOS UNIDOS EEUU"/>
    <n v="108"/>
    <n v="2019"/>
    <s v="HIGH SUMMER"/>
    <s v="HIGH SUMMER"/>
    <s v="HIGH SUMMER 2019"/>
    <s v="2018-2019"/>
    <n v="3816"/>
    <x v="1"/>
  </r>
  <r>
    <x v="0"/>
    <n v="2019"/>
    <x v="10"/>
    <s v="AM"/>
    <s v="EEUU"/>
    <x v="0"/>
    <s v="HIGH SUMMER 2019"/>
    <s v="SWIMWEAR"/>
    <x v="9"/>
    <s v="DOLARES AMERICANOS / UNITED STATES DOLLAR"/>
    <s v="ANITA M. HOPKINS"/>
    <s v="NEW JERSEY"/>
    <s v="ESTADOS UNIDOS EEUU"/>
    <n v="104"/>
    <n v="2019"/>
    <s v="HIGH SUMMER"/>
    <s v="HIGH SUMMER"/>
    <s v="HIGH SUMMER 2019"/>
    <s v="2018-2019"/>
    <n v="3342"/>
    <x v="1"/>
  </r>
  <r>
    <x v="0"/>
    <n v="2019"/>
    <x v="10"/>
    <s v="AM"/>
    <s v="EEUU"/>
    <x v="0"/>
    <s v="HIGH SUMMER 2019"/>
    <s v="SWIMWEAR"/>
    <x v="131"/>
    <s v="DOLARES AMERICANOS / UNITED STATES DOLLAR"/>
    <s v="BILL MILLER AND COMPANY"/>
    <s v="FLORIDA"/>
    <s v="ESTADOS UNIDOS EEUU"/>
    <n v="10"/>
    <n v="2019"/>
    <s v="HIGH SUMMER"/>
    <s v="HIGH SUMMER"/>
    <s v="HIGH SUMMER 2019"/>
    <s v="2018-2019"/>
    <n v="315"/>
    <x v="2"/>
  </r>
  <r>
    <x v="0"/>
    <n v="2019"/>
    <x v="10"/>
    <s v="AM"/>
    <s v="EEUU"/>
    <x v="0"/>
    <s v="HIGH SUMMER 2019"/>
    <s v="SWIMWEAR"/>
    <x v="148"/>
    <s v="DOLARES AMERICANOS / UNITED STATES DOLLAR"/>
    <s v="ANITA M. HOPKINS"/>
    <s v="NEW JERSEY"/>
    <s v="ESTADOS UNIDOS EEUU"/>
    <n v="6"/>
    <n v="2019"/>
    <s v="HIGH SUMMER"/>
    <s v="HIGH SUMMER"/>
    <s v="HIGH SUMMER 2019"/>
    <s v="2018-2019"/>
    <n v="189"/>
    <x v="1"/>
  </r>
  <r>
    <x v="0"/>
    <n v="2019"/>
    <x v="10"/>
    <s v="AM"/>
    <s v="EEUU"/>
    <x v="0"/>
    <s v="HIGH SUMMER 2019"/>
    <s v="SWIMWEAR"/>
    <x v="321"/>
    <s v="DOLARES AMERICANOS / UNITED STATES DOLLAR"/>
    <s v="LAURA BONG"/>
    <s v="TEXAS"/>
    <s v="ESTADOS UNIDOS EEUU"/>
    <n v="30"/>
    <n v="2019"/>
    <s v="HIGH SUMMER"/>
    <s v="HIGH SUMMER"/>
    <s v="HIGH SUMMER 2019"/>
    <s v="2018-2019"/>
    <n v="900"/>
    <x v="6"/>
  </r>
  <r>
    <x v="0"/>
    <n v="2019"/>
    <x v="10"/>
    <s v="AM"/>
    <s v="EEUU"/>
    <x v="0"/>
    <s v="HIGH SUMMER 2019"/>
    <s v="SWIMWEAR"/>
    <x v="77"/>
    <s v="DOLARES AMERICANOS / UNITED STATES DOLLAR"/>
    <s v="ANITA M. HOPKINS"/>
    <s v="NEW HAMPSHIRE"/>
    <s v="ESTADOS UNIDOS EEUU"/>
    <n v="68"/>
    <n v="2019"/>
    <s v="HIGH SUMMER"/>
    <s v="HIGH SUMMER"/>
    <s v="HIGH SUMMER 2019"/>
    <s v="2018-2019"/>
    <n v="2120"/>
    <x v="1"/>
  </r>
  <r>
    <x v="0"/>
    <n v="2019"/>
    <x v="10"/>
    <s v="AM"/>
    <s v="EEUU"/>
    <x v="0"/>
    <s v="HIGH SUMMER 2019"/>
    <s v="SWIMWEAR"/>
    <x v="258"/>
    <s v="DOLARES AMERICANOS / UNITED STATES DOLLAR"/>
    <s v="LAURA BONG"/>
    <s v="TEXAS"/>
    <s v="ESTADOS UNIDOS EEUU"/>
    <n v="10"/>
    <n v="2019"/>
    <s v="HIGH SUMMER"/>
    <s v="HIGH SUMMER"/>
    <s v="HIGH SUMMER 2019"/>
    <s v="2018-2019"/>
    <n v="330"/>
    <x v="6"/>
  </r>
  <r>
    <x v="0"/>
    <n v="2019"/>
    <x v="10"/>
    <s v="AM"/>
    <s v="EEUU"/>
    <x v="0"/>
    <s v="HIGH SUMMER 2019"/>
    <s v="SWIMWEAR"/>
    <x v="245"/>
    <s v="DOLAR CANADIENSE / CANADIAN DOLLAR"/>
    <s v="STEPHANIE VITALI"/>
    <s v="ONTARIO"/>
    <s v="CANADA"/>
    <n v="21"/>
    <n v="2019"/>
    <s v="HIGH SUMMER"/>
    <s v="HIGH SUMMER"/>
    <s v="HIGH SUMMER 2019"/>
    <s v="2018-2019"/>
    <n v="702.72666814453555"/>
    <x v="4"/>
  </r>
  <r>
    <x v="0"/>
    <n v="2019"/>
    <x v="10"/>
    <s v="AM"/>
    <s v="EEUU"/>
    <x v="0"/>
    <s v="HIGH SUMMER 2019"/>
    <s v="SWIMWEAR"/>
    <x v="10"/>
    <s v="DOLARES AMERICANOS / UNITED STATES DOLLAR"/>
    <s v="ANITA M. HOPKINS"/>
    <s v="MARYLAND"/>
    <s v="ESTADOS UNIDOS EEUU"/>
    <n v="33"/>
    <n v="2019"/>
    <s v="HIGH SUMMER"/>
    <s v="HIGH SUMMER"/>
    <s v="HIGH SUMMER 2019"/>
    <s v="2018-2019"/>
    <n v="955"/>
    <x v="1"/>
  </r>
  <r>
    <x v="0"/>
    <n v="2019"/>
    <x v="10"/>
    <s v="AM"/>
    <s v="EEUU"/>
    <x v="0"/>
    <s v="HIGH SUMMER 2019"/>
    <s v="SWIMWEAR"/>
    <x v="413"/>
    <s v="DOLARES AMERICANOS / UNITED STATES DOLLAR"/>
    <s v="ANITA M. HOPKINS"/>
    <s v="NEW JERSEY"/>
    <s v="ESTADOS UNIDOS EEUU"/>
    <n v="88"/>
    <n v="2019"/>
    <s v="HIGH SUMMER"/>
    <s v="HIGH SUMMER"/>
    <s v="HIGH SUMMER 2019"/>
    <s v="2018-2019"/>
    <n v="2800"/>
    <x v="1"/>
  </r>
  <r>
    <x v="0"/>
    <n v="2019"/>
    <x v="10"/>
    <s v="AM"/>
    <s v="EEUU"/>
    <x v="0"/>
    <s v="HIGH SUMMER 2019"/>
    <s v="SWIMWEAR"/>
    <x v="79"/>
    <s v="DOLARES AMERICANOS / UNITED STATES DOLLAR"/>
    <s v="ANITA M. HOPKINS"/>
    <s v="DELAWARE"/>
    <s v="ESTADOS UNIDOS EEUU"/>
    <n v="69"/>
    <n v="2019"/>
    <s v="HIGH SUMMER"/>
    <s v="HIGH SUMMER"/>
    <s v="HIGH SUMMER 2019"/>
    <s v="2018-2019"/>
    <n v="2171"/>
    <x v="1"/>
  </r>
  <r>
    <x v="0"/>
    <n v="2019"/>
    <x v="10"/>
    <s v="AM"/>
    <s v="EEUU"/>
    <x v="0"/>
    <s v="HIGH SUMMER 2019"/>
    <s v="SWIMWEAR"/>
    <x v="469"/>
    <s v="DOLARES AMERICANOS / UNITED STATES DOLLAR"/>
    <s v="ANITA M. HOPKINS"/>
    <s v="NEW JERSEY"/>
    <s v="ESTADOS UNIDOS EEUU"/>
    <n v="39"/>
    <n v="2019"/>
    <s v="HIGH SUMMER"/>
    <s v="HIGH SUMMER"/>
    <s v="HIGH SUMMER 2019"/>
    <s v="2018-2019"/>
    <n v="1320"/>
    <x v="1"/>
  </r>
  <r>
    <x v="0"/>
    <n v="2019"/>
    <x v="10"/>
    <s v="AM"/>
    <s v="EEUU"/>
    <x v="0"/>
    <s v="HIGH SUMMER 2019"/>
    <s v="SWIMWEAR"/>
    <x v="41"/>
    <s v="DOLARES AMERICANOS / UNITED STATES DOLLAR"/>
    <s v="ANITA M. HOPKINS"/>
    <s v="NEW JERSEY"/>
    <s v="ESTADOS UNIDOS EEUU"/>
    <n v="40"/>
    <n v="2019"/>
    <s v="HIGH SUMMER"/>
    <s v="HIGH SUMMER"/>
    <s v="HIGH SUMMER 2019"/>
    <s v="2018-2019"/>
    <n v="1248"/>
    <x v="1"/>
  </r>
  <r>
    <x v="0"/>
    <n v="2019"/>
    <x v="10"/>
    <s v="AM"/>
    <s v="EEUU"/>
    <x v="0"/>
    <s v="HIGH SUMMER 2019"/>
    <s v="SWIMWEAR"/>
    <x v="172"/>
    <s v="DOLARES AMERICANOS / UNITED STATES DOLLAR"/>
    <s v="DENISE ARNETT"/>
    <s v="COLORADO"/>
    <s v="ESTADOS UNIDOS EEUU"/>
    <n v="67"/>
    <n v="2019"/>
    <s v="HIGH SUMMER"/>
    <s v="HIGH SUMMER"/>
    <s v="HIGH SUMMER 2019"/>
    <s v="2018-2019"/>
    <n v="2157"/>
    <x v="14"/>
  </r>
  <r>
    <x v="0"/>
    <n v="2019"/>
    <x v="10"/>
    <s v="AM"/>
    <s v="EEUU"/>
    <x v="0"/>
    <s v="HIGH SUMMER 2019"/>
    <s v="SWIMWEAR"/>
    <x v="401"/>
    <s v="DOLARES AMERICANOS / UNITED STATES DOLLAR"/>
    <s v="PAIGE ALYSE STRAUGHAN"/>
    <s v="NEVADA"/>
    <s v="ESTADOS UNIDOS EEUU"/>
    <n v="333"/>
    <n v="2019"/>
    <s v="HIGH SUMMER"/>
    <s v="HIGH SUMMER"/>
    <s v="HIGH SUMMER 2019"/>
    <s v="2018-2019"/>
    <n v="9611.3599999999988"/>
    <x v="0"/>
  </r>
  <r>
    <x v="0"/>
    <n v="2019"/>
    <x v="10"/>
    <s v="AM"/>
    <s v="EEUU"/>
    <x v="0"/>
    <s v="HIGH SUMMER 2019"/>
    <s v="SWIMWEAR"/>
    <x v="405"/>
    <s v="DOLARES AMERICANOS / UNITED STATES DOLLAR"/>
    <s v="MIE MANNICHE"/>
    <s v="CALIFORNIA"/>
    <s v="ESTADOS UNIDOS EEUU"/>
    <n v="24"/>
    <n v="2019"/>
    <s v="HIGH SUMMER"/>
    <s v="HIGH SUMMER"/>
    <s v="HIGH SUMMER 2019"/>
    <s v="2018-2019"/>
    <n v="711"/>
    <x v="11"/>
  </r>
  <r>
    <x v="0"/>
    <n v="2019"/>
    <x v="10"/>
    <s v="AM"/>
    <s v="EEUU"/>
    <x v="0"/>
    <s v="HIGH SUMMER 2019"/>
    <s v="SWIMWEAR"/>
    <x v="402"/>
    <s v="DOLARES AMERICANOS / UNITED STATES DOLLAR"/>
    <s v="LAURA BONG"/>
    <s v="MISSISSIPPI"/>
    <s v="ESTADOS UNIDOS EEUU"/>
    <n v="99"/>
    <n v="2019"/>
    <s v="HIGH SUMMER"/>
    <s v="HIGH SUMMER"/>
    <s v="HIGH SUMMER 2019"/>
    <s v="2018-2019"/>
    <n v="2953"/>
    <x v="6"/>
  </r>
  <r>
    <x v="0"/>
    <n v="2019"/>
    <x v="10"/>
    <s v="AM"/>
    <s v="EEUU"/>
    <x v="0"/>
    <s v="HIGH SUMMER 2019"/>
    <s v="SWIMWEAR"/>
    <x v="416"/>
    <s v="DOLARES AMERICANOS / UNITED STATES DOLLAR"/>
    <s v="LAURA BONG"/>
    <s v="TEXAS"/>
    <s v="ESTADOS UNIDOS EEUU"/>
    <n v="219"/>
    <n v="2019"/>
    <s v="HIGH SUMMER"/>
    <s v="HIGH SUMMER"/>
    <s v="HIGH SUMMER 2019"/>
    <s v="2018-2019"/>
    <n v="6541"/>
    <x v="6"/>
  </r>
  <r>
    <x v="0"/>
    <n v="2019"/>
    <x v="10"/>
    <s v="AM"/>
    <s v="EEUU"/>
    <x v="0"/>
    <s v="HIGH SUMMER 2019"/>
    <s v="SWIMWEAR"/>
    <x v="441"/>
    <s v="DOLARES AMERICANOS / UNITED STATES DOLLAR"/>
    <s v="ANITA M. HOPKINS"/>
    <s v="PENNSYLVANIA"/>
    <s v="ESTADOS UNIDOS EEUU"/>
    <n v="815"/>
    <n v="2019"/>
    <s v="HIGH SUMMER"/>
    <s v="HIGH SUMMER"/>
    <s v="HIGH SUMMER 2019"/>
    <s v="2018-2019"/>
    <n v="30158.999999999989"/>
    <x v="1"/>
  </r>
  <r>
    <x v="0"/>
    <n v="2019"/>
    <x v="10"/>
    <s v="AM"/>
    <s v="EEUU"/>
    <x v="0"/>
    <s v="HIGH SUMMER 2019"/>
    <s v="SWIMWEAR"/>
    <x v="442"/>
    <s v="DOLARES AMERICANOS / UNITED STATES DOLLAR"/>
    <s v="ANITA M. HOPKINS"/>
    <s v="DELAWARE"/>
    <s v="ESTADOS UNIDOS EEUU"/>
    <n v="51"/>
    <n v="2019"/>
    <s v="HIGH SUMMER"/>
    <s v="HIGH SUMMER"/>
    <s v="HIGH SUMMER 2019"/>
    <s v="2018-2019"/>
    <n v="1467"/>
    <x v="1"/>
  </r>
  <r>
    <x v="0"/>
    <n v="2019"/>
    <x v="10"/>
    <s v="AM"/>
    <s v="EEUU"/>
    <x v="0"/>
    <s v="HIGH SUMMER 2019"/>
    <s v="SWIMWEAR"/>
    <x v="466"/>
    <s v="DOLARES AMERICANOS / UNITED STATES DOLLAR"/>
    <s v="ANITA M. HOPKINS"/>
    <s v="MARYLAND"/>
    <s v="ESTADOS UNIDOS EEUU"/>
    <n v="21"/>
    <n v="2019"/>
    <s v="HIGH SUMMER"/>
    <s v="HIGH SUMMER"/>
    <s v="HIGH SUMMER 2019"/>
    <s v="2018-2019"/>
    <n v="630"/>
    <x v="1"/>
  </r>
  <r>
    <x v="0"/>
    <n v="2019"/>
    <x v="10"/>
    <s v="AM"/>
    <s v="EEUU"/>
    <x v="0"/>
    <s v="HIGH SUMMER 2019"/>
    <s v="ACCESSORIES"/>
    <x v="268"/>
    <s v="DOLARES AMERICANOS / UNITED STATES DOLLAR"/>
    <s v="LAURA BONG"/>
    <s v="TEXAS"/>
    <s v="ESTADOS UNIDOS EEUU"/>
    <n v="7"/>
    <n v="2019"/>
    <s v="HIGH SUMMER"/>
    <s v="HIGH SUMMER"/>
    <s v="HIGH SUMMER 2019"/>
    <s v="2018-2019"/>
    <n v="158"/>
    <x v="6"/>
  </r>
  <r>
    <x v="0"/>
    <n v="2019"/>
    <x v="10"/>
    <s v="AM"/>
    <s v="EEUU"/>
    <x v="0"/>
    <s v="HIGH SUMMER 2019"/>
    <s v="ACCESSORIES"/>
    <x v="85"/>
    <s v="DOLARES AMERICANOS / UNITED STATES DOLLAR"/>
    <s v="JUDITH ANN DEAL"/>
    <s v="HAWAII"/>
    <s v="ESTADOS UNIDOS EEUU"/>
    <n v="2"/>
    <n v="2019"/>
    <s v="HIGH SUMMER"/>
    <s v="HIGH SUMMER"/>
    <s v="HIGH SUMMER 2019"/>
    <s v="2018-2019"/>
    <n v="100"/>
    <x v="10"/>
  </r>
  <r>
    <x v="0"/>
    <n v="2019"/>
    <x v="10"/>
    <s v="AM"/>
    <s v="EEUU"/>
    <x v="0"/>
    <s v="HIGH SUMMER 2019"/>
    <s v="ACCESSORIES"/>
    <x v="114"/>
    <s v="DOLARES AMERICANOS / UNITED STATES DOLLAR"/>
    <s v="ANITA M. HOPKINS"/>
    <s v="NEW JERSEY"/>
    <s v="ESTADOS UNIDOS EEUU"/>
    <n v="8"/>
    <n v="2019"/>
    <s v="HIGH SUMMER"/>
    <s v="HIGH SUMMER"/>
    <s v="HIGH SUMMER 2019"/>
    <s v="2018-2019"/>
    <n v="144"/>
    <x v="1"/>
  </r>
  <r>
    <x v="0"/>
    <n v="2019"/>
    <x v="10"/>
    <s v="AM"/>
    <s v="EEUU"/>
    <x v="0"/>
    <s v="HIGH SUMMER 2019"/>
    <s v="ACCESSORIES"/>
    <x v="195"/>
    <s v="DOLARES AMERICANOS / UNITED STATES DOLLAR"/>
    <s v="MIE MANNICHE"/>
    <s v="CALIFORNIA"/>
    <s v="ESTADOS UNIDOS EEUU"/>
    <n v="16"/>
    <n v="2019"/>
    <s v="HIGH SUMMER"/>
    <s v="HIGH SUMMER"/>
    <s v="HIGH SUMMER 2019"/>
    <s v="2018-2019"/>
    <n v="288"/>
    <x v="11"/>
  </r>
  <r>
    <x v="0"/>
    <n v="2019"/>
    <x v="10"/>
    <s v="AM"/>
    <s v="EEUU"/>
    <x v="0"/>
    <s v="HIGH SUMMER 2019"/>
    <s v="ACCESSORIES"/>
    <x v="139"/>
    <s v="DOLARES AMERICANOS / UNITED STATES DOLLAR"/>
    <s v="ANITA M. HOPKINS"/>
    <s v="MARYLAND"/>
    <s v="ESTADOS UNIDOS EEUU"/>
    <n v="12"/>
    <n v="2019"/>
    <s v="HIGH SUMMER"/>
    <s v="HIGH SUMMER"/>
    <s v="HIGH SUMMER 2019"/>
    <s v="2018-2019"/>
    <n v="216"/>
    <x v="1"/>
  </r>
  <r>
    <x v="0"/>
    <n v="2019"/>
    <x v="10"/>
    <s v="AM"/>
    <s v="EEUU"/>
    <x v="0"/>
    <s v="HIGH SUMMER 2019"/>
    <s v="ACCESSORIES"/>
    <x v="233"/>
    <s v="DOLARES AMERICANOS / UNITED STATES DOLLAR"/>
    <s v="HOLLY SALES INC."/>
    <s v="MINNESOTA"/>
    <s v="ESTADOS UNIDOS EEUU"/>
    <n v="7"/>
    <n v="2019"/>
    <s v="HIGH SUMMER"/>
    <s v="HIGH SUMMER"/>
    <s v="HIGH SUMMER 2019"/>
    <s v="2018-2019"/>
    <n v="182"/>
    <x v="8"/>
  </r>
  <r>
    <x v="0"/>
    <n v="2019"/>
    <x v="10"/>
    <s v="AM"/>
    <s v="EEUU"/>
    <x v="0"/>
    <s v="HIGH SUMMER 2019"/>
    <s v="ACCESSORIES"/>
    <x v="356"/>
    <s v="DOLARES AMERICANOS / UNITED STATES DOLLAR"/>
    <s v="ANITA M. HOPKINS"/>
    <s v="MARYLAND"/>
    <s v="ESTADOS UNIDOS EEUU"/>
    <n v="12"/>
    <n v="2019"/>
    <s v="HIGH SUMMER"/>
    <s v="HIGH SUMMER"/>
    <s v="HIGH SUMMER 2019"/>
    <s v="2018-2019"/>
    <n v="168"/>
    <x v="1"/>
  </r>
  <r>
    <x v="0"/>
    <n v="2019"/>
    <x v="10"/>
    <s v="AM"/>
    <s v="EEUU"/>
    <x v="0"/>
    <s v="HIGH SUMMER 2019"/>
    <s v="ACCESSORIES"/>
    <x v="124"/>
    <s v="DOLARES AMERICANOS / UNITED STATES DOLLAR"/>
    <s v="JUDITH ANN DEAL"/>
    <s v="HAWAII"/>
    <s v="ESTADOS UNIDOS EEUU"/>
    <n v="9"/>
    <n v="2019"/>
    <s v="HIGH SUMMER"/>
    <s v="HIGH SUMMER"/>
    <s v="HIGH SUMMER 2019"/>
    <s v="2018-2019"/>
    <n v="282"/>
    <x v="10"/>
  </r>
  <r>
    <x v="0"/>
    <n v="2019"/>
    <x v="10"/>
    <s v="AM"/>
    <s v="EEUU"/>
    <x v="0"/>
    <s v="HIGH SUMMER 2019"/>
    <s v="ACCESSORIES"/>
    <x v="19"/>
    <s v="DOLARES AMERICANOS / UNITED STATES DOLLAR"/>
    <s v="HOLLY SALES INC."/>
    <s v="OHIO"/>
    <s v="ESTADOS UNIDOS EEUU"/>
    <n v="2"/>
    <n v="2019"/>
    <s v="HIGH SUMMER"/>
    <s v="HIGH SUMMER"/>
    <s v="HIGH SUMMER 2019"/>
    <s v="2018-2019"/>
    <n v="44"/>
    <x v="8"/>
  </r>
  <r>
    <x v="0"/>
    <n v="2019"/>
    <x v="10"/>
    <s v="AM"/>
    <s v="EEUU"/>
    <x v="0"/>
    <s v="HIGH SUMMER 2019"/>
    <s v="ACCESSORIES"/>
    <x v="91"/>
    <s v="DOLARES AMERICANOS / UNITED STATES DOLLAR"/>
    <s v="JUDITH ANN DEAL"/>
    <s v="HAWAII"/>
    <s v="ESTADOS UNIDOS EEUU"/>
    <n v="21"/>
    <n v="2019"/>
    <s v="HIGH SUMMER"/>
    <s v="HIGH SUMMER"/>
    <s v="HIGH SUMMER 2019"/>
    <s v="2018-2019"/>
    <n v="498"/>
    <x v="10"/>
  </r>
  <r>
    <x v="0"/>
    <n v="2019"/>
    <x v="10"/>
    <s v="AM"/>
    <s v="EEUU"/>
    <x v="0"/>
    <s v="HIGH SUMMER 2019"/>
    <s v="ACCESSORIES"/>
    <x v="316"/>
    <s v="DOLARES AMERICANOS / UNITED STATES DOLLAR"/>
    <s v="LAURA BONG"/>
    <s v="TEXAS"/>
    <s v="ESTADOS UNIDOS EEUU"/>
    <n v="1"/>
    <n v="2019"/>
    <s v="HIGH SUMMER"/>
    <s v="HIGH SUMMER"/>
    <s v="HIGH SUMMER 2019"/>
    <s v="2018-2019"/>
    <n v="22"/>
    <x v="6"/>
  </r>
  <r>
    <x v="0"/>
    <n v="2019"/>
    <x v="10"/>
    <s v="AM"/>
    <s v="EEUU"/>
    <x v="0"/>
    <s v="HIGH SUMMER 2019"/>
    <s v="ACCESSORIES"/>
    <x v="115"/>
    <s v="DOLARES AMERICANOS / UNITED STATES DOLLAR"/>
    <s v="HOLLY SALES INC."/>
    <s v="MINNESOTA"/>
    <s v="ESTADOS UNIDOS EEUU"/>
    <n v="12"/>
    <n v="2019"/>
    <s v="HIGH SUMMER"/>
    <s v="HIGH SUMMER"/>
    <s v="HIGH SUMMER 2019"/>
    <s v="2018-2019"/>
    <n v="264"/>
    <x v="8"/>
  </r>
  <r>
    <x v="0"/>
    <n v="2019"/>
    <x v="10"/>
    <s v="AM"/>
    <s v="EEUU"/>
    <x v="0"/>
    <s v="HIGH SUMMER 2019"/>
    <s v="ACCESSORIES"/>
    <x v="238"/>
    <s v="DOLARES AMERICANOS / UNITED STATES DOLLAR"/>
    <s v="ANITA M. HOPKINS"/>
    <s v="NEW YORK"/>
    <s v="ESTADOS UNIDOS EEUU"/>
    <n v="2"/>
    <n v="2019"/>
    <s v="HIGH SUMMER"/>
    <s v="HIGH SUMMER"/>
    <s v="HIGH SUMMER 2019"/>
    <s v="2018-2019"/>
    <n v="100"/>
    <x v="1"/>
  </r>
  <r>
    <x v="0"/>
    <n v="2019"/>
    <x v="10"/>
    <s v="AM"/>
    <s v="EEUU"/>
    <x v="0"/>
    <s v="HIGH SUMMER 2019"/>
    <s v="ACCESSORIES"/>
    <x v="9"/>
    <s v="DOLARES AMERICANOS / UNITED STATES DOLLAR"/>
    <s v="ANITA M. HOPKINS"/>
    <s v="NEW JERSEY"/>
    <s v="ESTADOS UNIDOS EEUU"/>
    <n v="27"/>
    <n v="2019"/>
    <s v="HIGH SUMMER"/>
    <s v="HIGH SUMMER"/>
    <s v="HIGH SUMMER 2019"/>
    <s v="2018-2019"/>
    <n v="582"/>
    <x v="1"/>
  </r>
  <r>
    <x v="0"/>
    <n v="2019"/>
    <x v="10"/>
    <s v="AM"/>
    <s v="EEUU"/>
    <x v="0"/>
    <s v="HIGH SUMMER 2019"/>
    <s v="ACCESSORIES"/>
    <x v="321"/>
    <s v="DOLARES AMERICANOS / UNITED STATES DOLLAR"/>
    <s v="LAURA BONG"/>
    <s v="TEXAS"/>
    <s v="ESTADOS UNIDOS EEUU"/>
    <n v="7"/>
    <n v="2019"/>
    <s v="HIGH SUMMER"/>
    <s v="HIGH SUMMER"/>
    <s v="HIGH SUMMER 2019"/>
    <s v="2018-2019"/>
    <n v="158"/>
    <x v="6"/>
  </r>
  <r>
    <x v="0"/>
    <n v="2019"/>
    <x v="10"/>
    <s v="AM"/>
    <s v="EEUU"/>
    <x v="0"/>
    <s v="HIGH SUMMER 2019"/>
    <s v="ACCESSORIES"/>
    <x v="413"/>
    <s v="DOLARES AMERICANOS / UNITED STATES DOLLAR"/>
    <s v="ANITA M. HOPKINS"/>
    <s v="NEW JERSEY"/>
    <s v="ESTADOS UNIDOS EEUU"/>
    <n v="15"/>
    <n v="2019"/>
    <s v="HIGH SUMMER"/>
    <s v="HIGH SUMMER"/>
    <s v="HIGH SUMMER 2019"/>
    <s v="2018-2019"/>
    <n v="366"/>
    <x v="1"/>
  </r>
  <r>
    <x v="0"/>
    <n v="2019"/>
    <x v="10"/>
    <s v="AM"/>
    <s v="EEUU"/>
    <x v="0"/>
    <s v="HIGH SUMMER 2019"/>
    <s v="ACCESSORIES"/>
    <x v="79"/>
    <s v="DOLARES AMERICANOS / UNITED STATES DOLLAR"/>
    <s v="ANITA M. HOPKINS"/>
    <s v="DELAWARE"/>
    <s v="ESTADOS UNIDOS EEUU"/>
    <n v="18"/>
    <n v="2019"/>
    <s v="HIGH SUMMER"/>
    <s v="HIGH SUMMER"/>
    <s v="HIGH SUMMER 2019"/>
    <s v="2018-2019"/>
    <n v="300"/>
    <x v="1"/>
  </r>
  <r>
    <x v="0"/>
    <n v="2019"/>
    <x v="10"/>
    <s v="AM"/>
    <s v="EEUU"/>
    <x v="0"/>
    <s v="HIGH SUMMER 2019"/>
    <s v="ACCESSORIES"/>
    <x v="469"/>
    <s v="DOLARES AMERICANOS / UNITED STATES DOLLAR"/>
    <s v="ANITA M. HOPKINS"/>
    <s v="NEW JERSEY"/>
    <s v="ESTADOS UNIDOS EEUU"/>
    <n v="15"/>
    <n v="2019"/>
    <s v="HIGH SUMMER"/>
    <s v="HIGH SUMMER"/>
    <s v="HIGH SUMMER 2019"/>
    <s v="2018-2019"/>
    <n v="366"/>
    <x v="1"/>
  </r>
  <r>
    <x v="0"/>
    <n v="2019"/>
    <x v="10"/>
    <s v="AM"/>
    <s v="EEUU"/>
    <x v="0"/>
    <s v="HIGH SUMMER 2019"/>
    <s v="ACCESSORIES"/>
    <x v="41"/>
    <s v="DOLARES AMERICANOS / UNITED STATES DOLLAR"/>
    <s v="ANITA M. HOPKINS"/>
    <s v="NEW JERSEY"/>
    <s v="ESTADOS UNIDOS EEUU"/>
    <n v="6"/>
    <n v="2019"/>
    <s v="HIGH SUMMER"/>
    <s v="HIGH SUMMER"/>
    <s v="HIGH SUMMER 2019"/>
    <s v="2018-2019"/>
    <n v="108"/>
    <x v="1"/>
  </r>
  <r>
    <x v="0"/>
    <n v="2019"/>
    <x v="10"/>
    <s v="AM"/>
    <s v="EEUU"/>
    <x v="0"/>
    <s v="HIGH SUMMER 2019"/>
    <s v="ACCESSORIES"/>
    <x v="466"/>
    <s v="DOLARES AMERICANOS / UNITED STATES DOLLAR"/>
    <s v="ANITA M. HOPKINS"/>
    <s v="MARYLAND"/>
    <s v="ESTADOS UNIDOS EEUU"/>
    <n v="1"/>
    <n v="2019"/>
    <s v="HIGH SUMMER"/>
    <s v="HIGH SUMMER"/>
    <s v="HIGH SUMMER 2019"/>
    <s v="2018-2019"/>
    <n v="50"/>
    <x v="1"/>
  </r>
  <r>
    <x v="0"/>
    <n v="2019"/>
    <x v="10"/>
    <s v="AM"/>
    <s v="EEUU"/>
    <x v="0"/>
    <s v="HIGH SUMMER 2019"/>
    <s v="BEACHWEAR"/>
    <x v="268"/>
    <s v="DOLARES AMERICANOS / UNITED STATES DOLLAR"/>
    <s v="LAURA BONG"/>
    <s v="TEXAS"/>
    <s v="ESTADOS UNIDOS EEUU"/>
    <n v="2"/>
    <n v="2019"/>
    <s v="HIGH SUMMER"/>
    <s v="HIGH SUMMER"/>
    <s v="HIGH SUMMER 2019"/>
    <s v="2018-2019"/>
    <n v="122"/>
    <x v="6"/>
  </r>
  <r>
    <x v="0"/>
    <n v="2019"/>
    <x v="10"/>
    <s v="AM"/>
    <s v="EEUU"/>
    <x v="0"/>
    <s v="HIGH SUMMER 2019"/>
    <s v="BEACHWEAR"/>
    <x v="0"/>
    <s v="DOLARES AMERICANOS / UNITED STATES DOLLAR"/>
    <s v="PAIGE ALYSE STRAUGHAN"/>
    <s v="WASHINGTON"/>
    <s v="ESTADOS UNIDOS EEUU"/>
    <n v="30"/>
    <n v="2019"/>
    <s v="HIGH SUMMER"/>
    <s v="HIGH SUMMER"/>
    <s v="HIGH SUMMER 2019"/>
    <s v="2018-2019"/>
    <n v="881.1"/>
    <x v="0"/>
  </r>
  <r>
    <x v="0"/>
    <n v="2019"/>
    <x v="10"/>
    <s v="AM"/>
    <s v="EEUU"/>
    <x v="0"/>
    <s v="HIGH SUMMER 2019"/>
    <s v="BEACHWEAR"/>
    <x v="85"/>
    <s v="DOLARES AMERICANOS / UNITED STATES DOLLAR"/>
    <s v="JUDITH ANN DEAL"/>
    <s v="HAWAII"/>
    <s v="ESTADOS UNIDOS EEUU"/>
    <n v="8"/>
    <n v="2019"/>
    <s v="HIGH SUMMER"/>
    <s v="HIGH SUMMER"/>
    <s v="HIGH SUMMER 2019"/>
    <s v="2018-2019"/>
    <n v="442"/>
    <x v="10"/>
  </r>
  <r>
    <x v="0"/>
    <n v="2019"/>
    <x v="10"/>
    <s v="AM"/>
    <s v="EEUU"/>
    <x v="0"/>
    <s v="HIGH SUMMER 2019"/>
    <s v="BEACHWEAR"/>
    <x v="23"/>
    <s v="DOLARES AMERICANOS / UNITED STATES DOLLAR"/>
    <s v="ANITA M. HOPKINS"/>
    <s v="WISCONSIN"/>
    <s v="ESTADOS UNIDOS EEUU"/>
    <n v="72"/>
    <n v="2019"/>
    <s v="HIGH SUMMER"/>
    <s v="HIGH SUMMER"/>
    <s v="HIGH SUMMER 2019"/>
    <s v="2018-2019"/>
    <n v="3047.0399999999995"/>
    <x v="1"/>
  </r>
  <r>
    <x v="0"/>
    <n v="2019"/>
    <x v="10"/>
    <s v="AM"/>
    <s v="EEUU"/>
    <x v="0"/>
    <s v="HIGH SUMMER 2019"/>
    <s v="BEACHWEAR"/>
    <x v="48"/>
    <s v="DOLARES AMERICANOS / UNITED STATES DOLLAR"/>
    <s v="PHYLLIS POSNER"/>
    <s v="CALIFORNIA"/>
    <s v="ESTADOS UNIDOS EEUU"/>
    <n v="470"/>
    <n v="2019"/>
    <s v="HIGH SUMMER"/>
    <s v="HIGH SUMMER"/>
    <s v="HIGH SUMMER 2019"/>
    <s v="2018-2019"/>
    <n v="18224.8"/>
    <x v="5"/>
  </r>
  <r>
    <x v="0"/>
    <n v="2019"/>
    <x v="10"/>
    <s v="AM"/>
    <s v="EEUU"/>
    <x v="0"/>
    <s v="HIGH SUMMER 2019"/>
    <s v="BEACHWEAR"/>
    <x v="121"/>
    <s v="DOLARES AMERICANOS / UNITED STATES DOLLAR"/>
    <s v="JUDITH ANN DEAL"/>
    <s v="HAWAII"/>
    <s v="ESTADOS UNIDOS EEUU"/>
    <n v="3"/>
    <n v="2019"/>
    <s v="HIGH SUMMER"/>
    <s v="HIGH SUMMER"/>
    <s v="HIGH SUMMER 2019"/>
    <s v="2018-2019"/>
    <n v="183"/>
    <x v="10"/>
  </r>
  <r>
    <x v="0"/>
    <n v="2019"/>
    <x v="10"/>
    <s v="AM"/>
    <s v="EEUU"/>
    <x v="0"/>
    <s v="HIGH SUMMER 2019"/>
    <s v="BEACHWEAR"/>
    <x v="25"/>
    <s v="DOLARES AMERICANOS / UNITED STATES DOLLAR"/>
    <s v="JUDITH ANN DEAL"/>
    <s v="HAWAII"/>
    <s v="ESTADOS UNIDOS EEUU"/>
    <n v="42"/>
    <n v="2019"/>
    <s v="HIGH SUMMER"/>
    <s v="HIGH SUMMER"/>
    <s v="HIGH SUMMER 2019"/>
    <s v="2018-2019"/>
    <n v="1423.1"/>
    <x v="10"/>
  </r>
  <r>
    <x v="0"/>
    <n v="2019"/>
    <x v="10"/>
    <s v="AM"/>
    <s v="EEUU"/>
    <x v="0"/>
    <s v="HIGH SUMMER 2019"/>
    <s v="BEACHWEAR"/>
    <x v="233"/>
    <s v="DOLARES AMERICANOS / UNITED STATES DOLLAR"/>
    <s v="HOLLY SALES INC."/>
    <s v="MINNESOTA"/>
    <s v="ESTADOS UNIDOS EEUU"/>
    <n v="7"/>
    <n v="2019"/>
    <s v="HIGH SUMMER"/>
    <s v="HIGH SUMMER"/>
    <s v="HIGH SUMMER 2019"/>
    <s v="2018-2019"/>
    <n v="305"/>
    <x v="8"/>
  </r>
  <r>
    <x v="0"/>
    <n v="2019"/>
    <x v="10"/>
    <s v="AM"/>
    <s v="EEUU"/>
    <x v="0"/>
    <s v="HIGH SUMMER 2019"/>
    <s v="BEACHWEAR"/>
    <x v="55"/>
    <s v="DOLARES AMERICANOS / UNITED STATES DOLLAR"/>
    <s v="PAIGE ALYSE STRAUGHAN"/>
    <s v="WASHINGTON"/>
    <s v="ESTADOS UNIDOS EEUU"/>
    <n v="120"/>
    <n v="2019"/>
    <s v="HIGH SUMMER"/>
    <s v="HIGH SUMMER"/>
    <s v="HIGH SUMMER 2019"/>
    <s v="2018-2019"/>
    <n v="6734.4"/>
    <x v="0"/>
  </r>
  <r>
    <x v="0"/>
    <n v="2019"/>
    <x v="10"/>
    <s v="AM"/>
    <s v="EEUU"/>
    <x v="0"/>
    <s v="HIGH SUMMER 2019"/>
    <s v="BEACHWEAR"/>
    <x v="89"/>
    <s v="DOLARES AMERICANOS / UNITED STATES DOLLAR"/>
    <s v="BILL MILLER AND COMPANY"/>
    <s v="FLORIDA"/>
    <s v="ESTADOS UNIDOS EEUU"/>
    <n v="82"/>
    <n v="2019"/>
    <s v="HIGH SUMMER"/>
    <s v="HIGH SUMMER"/>
    <s v="HIGH SUMMER 2019"/>
    <s v="2018-2019"/>
    <n v="2824.0800000000008"/>
    <x v="2"/>
  </r>
  <r>
    <x v="0"/>
    <n v="2019"/>
    <x v="10"/>
    <s v="AM"/>
    <s v="EEUU"/>
    <x v="0"/>
    <s v="HIGH SUMMER 2019"/>
    <s v="BEACHWEAR"/>
    <x v="124"/>
    <s v="DOLARES AMERICANOS / UNITED STATES DOLLAR"/>
    <s v="JUDITH ANN DEAL"/>
    <s v="HAWAII"/>
    <s v="ESTADOS UNIDOS EEUU"/>
    <n v="7"/>
    <n v="2019"/>
    <s v="HIGH SUMMER"/>
    <s v="HIGH SUMMER"/>
    <s v="HIGH SUMMER 2019"/>
    <s v="2018-2019"/>
    <n v="343"/>
    <x v="10"/>
  </r>
  <r>
    <x v="0"/>
    <n v="2019"/>
    <x v="10"/>
    <s v="AM"/>
    <s v="EEUU"/>
    <x v="0"/>
    <s v="HIGH SUMMER 2019"/>
    <s v="BEACHWEAR"/>
    <x v="19"/>
    <s v="DOLARES AMERICANOS / UNITED STATES DOLLAR"/>
    <s v="HOLLY SALES INC."/>
    <s v="OHIO"/>
    <s v="ESTADOS UNIDOS EEUU"/>
    <n v="4"/>
    <n v="2019"/>
    <s v="HIGH SUMMER"/>
    <s v="HIGH SUMMER"/>
    <s v="HIGH SUMMER 2019"/>
    <s v="2018-2019"/>
    <n v="224"/>
    <x v="8"/>
  </r>
  <r>
    <x v="0"/>
    <n v="2019"/>
    <x v="10"/>
    <s v="AM"/>
    <s v="EEUU"/>
    <x v="0"/>
    <s v="HIGH SUMMER 2019"/>
    <s v="BEACHWEAR"/>
    <x v="115"/>
    <s v="DOLARES AMERICANOS / UNITED STATES DOLLAR"/>
    <s v="HOLLY SALES INC."/>
    <s v="MINNESOTA"/>
    <s v="ESTADOS UNIDOS EEUU"/>
    <n v="13"/>
    <n v="2019"/>
    <s v="HIGH SUMMER"/>
    <s v="HIGH SUMMER"/>
    <s v="HIGH SUMMER 2019"/>
    <s v="2018-2019"/>
    <n v="575"/>
    <x v="8"/>
  </r>
  <r>
    <x v="0"/>
    <n v="2019"/>
    <x v="10"/>
    <s v="AM"/>
    <s v="EEUU"/>
    <x v="0"/>
    <s v="HIGH SUMMER 2019"/>
    <s v="BEACHWEAR"/>
    <x v="72"/>
    <s v="DOLARES AMERICANOS / UNITED STATES DOLLAR"/>
    <s v="PAIGE ALYSE STRAUGHAN"/>
    <s v="ONTARIO"/>
    <s v="CANADA"/>
    <n v="8"/>
    <n v="2019"/>
    <s v="HIGH SUMMER"/>
    <s v="HIGH SUMMER"/>
    <s v="HIGH SUMMER 2019"/>
    <s v="2018-2019"/>
    <n v="448.96"/>
    <x v="0"/>
  </r>
  <r>
    <x v="0"/>
    <n v="2019"/>
    <x v="10"/>
    <s v="AM"/>
    <s v="EEUU"/>
    <x v="0"/>
    <s v="HIGH SUMMER 2019"/>
    <s v="BEACHWEAR"/>
    <x v="238"/>
    <s v="DOLARES AMERICANOS / UNITED STATES DOLLAR"/>
    <s v="ANITA M. HOPKINS"/>
    <s v="NEW YORK"/>
    <s v="ESTADOS UNIDOS EEUU"/>
    <n v="40"/>
    <n v="2019"/>
    <s v="HIGH SUMMER"/>
    <s v="HIGH SUMMER"/>
    <s v="HIGH SUMMER 2019"/>
    <s v="2018-2019"/>
    <n v="1920"/>
    <x v="1"/>
  </r>
  <r>
    <x v="0"/>
    <n v="2019"/>
    <x v="10"/>
    <s v="AM"/>
    <s v="EEUU"/>
    <x v="0"/>
    <s v="HIGH SUMMER 2019"/>
    <s v="BEACHWEAR"/>
    <x v="131"/>
    <s v="DOLARES AMERICANOS / UNITED STATES DOLLAR"/>
    <s v="BILL MILLER AND COMPANY"/>
    <s v="FLORIDA"/>
    <s v="ESTADOS UNIDOS EEUU"/>
    <n v="4"/>
    <n v="2019"/>
    <s v="HIGH SUMMER"/>
    <s v="HIGH SUMMER"/>
    <s v="HIGH SUMMER 2019"/>
    <s v="2018-2019"/>
    <n v="204"/>
    <x v="2"/>
  </r>
  <r>
    <x v="0"/>
    <n v="2019"/>
    <x v="10"/>
    <s v="AM"/>
    <s v="EEUU"/>
    <x v="0"/>
    <s v="HIGH SUMMER 2019"/>
    <s v="BEACHWEAR"/>
    <x v="321"/>
    <s v="DOLARES AMERICANOS / UNITED STATES DOLLAR"/>
    <s v="LAURA BONG"/>
    <s v="TEXAS"/>
    <s v="ESTADOS UNIDOS EEUU"/>
    <n v="2"/>
    <n v="2019"/>
    <s v="HIGH SUMMER"/>
    <s v="HIGH SUMMER"/>
    <s v="HIGH SUMMER 2019"/>
    <s v="2018-2019"/>
    <n v="122"/>
    <x v="6"/>
  </r>
  <r>
    <x v="0"/>
    <n v="2019"/>
    <x v="10"/>
    <s v="AM"/>
    <s v="EEUU"/>
    <x v="0"/>
    <s v="HIGH SUMMER 2019"/>
    <s v="BEACHWEAR"/>
    <x v="245"/>
    <s v="DOLAR CANADIENSE / CANADIAN DOLLAR"/>
    <s v="STEPHANIE VITALI"/>
    <s v="ONTARIO"/>
    <s v="CANADA"/>
    <n v="3"/>
    <n v="2019"/>
    <s v="HIGH SUMMER"/>
    <s v="HIGH SUMMER"/>
    <s v="HIGH SUMMER 2019"/>
    <s v="2018-2019"/>
    <n v="93.105741520727122"/>
    <x v="4"/>
  </r>
  <r>
    <x v="0"/>
    <n v="2019"/>
    <x v="10"/>
    <s v="AM"/>
    <s v="EEUU"/>
    <x v="0"/>
    <s v="HIGH SUMMER 2019"/>
    <s v="BEACHWEAR"/>
    <x v="413"/>
    <s v="DOLARES AMERICANOS / UNITED STATES DOLLAR"/>
    <s v="ANITA M. HOPKINS"/>
    <s v="NEW JERSEY"/>
    <s v="ESTADOS UNIDOS EEUU"/>
    <n v="4"/>
    <n v="2019"/>
    <s v="HIGH SUMMER"/>
    <s v="HIGH SUMMER"/>
    <s v="HIGH SUMMER 2019"/>
    <s v="2018-2019"/>
    <n v="132"/>
    <x v="1"/>
  </r>
  <r>
    <x v="0"/>
    <n v="2019"/>
    <x v="10"/>
    <s v="AM"/>
    <s v="EEUU"/>
    <x v="0"/>
    <s v="HIGH SUMMER 2019"/>
    <s v="BEACHWEAR"/>
    <x v="469"/>
    <s v="DOLARES AMERICANOS / UNITED STATES DOLLAR"/>
    <s v="ANITA M. HOPKINS"/>
    <s v="NEW JERSEY"/>
    <s v="ESTADOS UNIDOS EEUU"/>
    <n v="9"/>
    <n v="2019"/>
    <s v="HIGH SUMMER"/>
    <s v="HIGH SUMMER"/>
    <s v="HIGH SUMMER 2019"/>
    <s v="2018-2019"/>
    <n v="429"/>
    <x v="1"/>
  </r>
  <r>
    <x v="0"/>
    <n v="2019"/>
    <x v="10"/>
    <s v="AM"/>
    <s v="EEUU"/>
    <x v="0"/>
    <s v="HIGH SUMMER 2019"/>
    <s v="BEACHWEAR"/>
    <x v="401"/>
    <s v="DOLARES AMERICANOS / UNITED STATES DOLLAR"/>
    <s v="PAIGE ALYSE STRAUGHAN"/>
    <s v="NEVADA"/>
    <s v="ESTADOS UNIDOS EEUU"/>
    <n v="60"/>
    <n v="2019"/>
    <s v="HIGH SUMMER"/>
    <s v="HIGH SUMMER"/>
    <s v="HIGH SUMMER 2019"/>
    <s v="2018-2019"/>
    <n v="2298.56"/>
    <x v="0"/>
  </r>
  <r>
    <x v="0"/>
    <n v="2019"/>
    <x v="10"/>
    <s v="AM"/>
    <s v="EEUU"/>
    <x v="0"/>
    <s v="HIGH SUMMER 2019"/>
    <s v="BEACHWEAR"/>
    <x v="405"/>
    <s v="DOLARES AMERICANOS / UNITED STATES DOLLAR"/>
    <s v="MIE MANNICHE"/>
    <s v="CALIFORNIA"/>
    <s v="ESTADOS UNIDOS EEUU"/>
    <n v="3"/>
    <n v="2019"/>
    <s v="HIGH SUMMER"/>
    <s v="HIGH SUMMER"/>
    <s v="HIGH SUMMER 2019"/>
    <s v="2018-2019"/>
    <n v="195"/>
    <x v="11"/>
  </r>
  <r>
    <x v="0"/>
    <n v="2019"/>
    <x v="10"/>
    <s v="AM"/>
    <s v="EEUU"/>
    <x v="0"/>
    <s v="HIGH SUMMER 2019"/>
    <s v="BEACHWEAR"/>
    <x v="442"/>
    <s v="DOLARES AMERICANOS / UNITED STATES DOLLAR"/>
    <s v="ANITA M. HOPKINS"/>
    <s v="DELAWARE"/>
    <s v="ESTADOS UNIDOS EEUU"/>
    <n v="2"/>
    <n v="2019"/>
    <s v="HIGH SUMMER"/>
    <s v="HIGH SUMMER"/>
    <s v="HIGH SUMMER 2019"/>
    <s v="2018-2019"/>
    <n v="66"/>
    <x v="1"/>
  </r>
  <r>
    <x v="0"/>
    <n v="2019"/>
    <x v="10"/>
    <s v="AM"/>
    <s v="EEUU"/>
    <x v="0"/>
    <s v="HOLIDAY 2019"/>
    <s v="ACCESSORIES"/>
    <x v="141"/>
    <s v="DOLARES AMERICANOS / UNITED STATES DOLLAR"/>
    <s v="ANITA M. HOPKINS"/>
    <s v="DELAWARE"/>
    <s v="ESTADOS UNIDOS EEUU"/>
    <n v="6"/>
    <n v="2019"/>
    <s v="HOLIDAY"/>
    <s v="HOLIDAY"/>
    <s v="HOLIDAY 2019"/>
    <s v="2018-2019"/>
    <n v="102"/>
    <x v="1"/>
  </r>
  <r>
    <x v="0"/>
    <n v="2019"/>
    <x v="10"/>
    <s v="AM"/>
    <s v="EEUU"/>
    <x v="0"/>
    <s v="SPRING 2020"/>
    <s v="SWIMWEAR"/>
    <x v="174"/>
    <s v="DOLARES AMERICANOS / UNITED STATES DOLLAR"/>
    <s v="KELLY MICHELLE ELLINGSON"/>
    <s v="HAWAII"/>
    <s v="ESTADOS UNIDOS EEUU"/>
    <n v="56"/>
    <n v="2020"/>
    <s v="SPRING"/>
    <s v="SPRING"/>
    <s v="SPRING 2020"/>
    <s v="2018-2019"/>
    <n v="552"/>
    <x v="9"/>
  </r>
  <r>
    <x v="0"/>
    <n v="2019"/>
    <x v="10"/>
    <s v="AM"/>
    <s v="EEUU"/>
    <x v="0"/>
    <s v="SPRING 2020"/>
    <s v="SWIMWEAR"/>
    <x v="175"/>
    <s v="DOLARES AMERICANOS / UNITED STATES DOLLAR"/>
    <s v="KELLY MICHELLE ELLINGSON"/>
    <s v="QUEBEC"/>
    <s v="CANADA"/>
    <n v="56"/>
    <n v="2020"/>
    <s v="SPRING"/>
    <s v="SPRING"/>
    <s v="SPRING 2020"/>
    <s v="2018-2019"/>
    <n v="552"/>
    <x v="9"/>
  </r>
  <r>
    <x v="0"/>
    <n v="2019"/>
    <x v="10"/>
    <s v="AM"/>
    <s v="EEUU"/>
    <x v="0"/>
    <s v="SPRING 2020"/>
    <s v="SWIMWEAR"/>
    <x v="176"/>
    <s v="DOLARES AMERICANOS / UNITED STATES DOLLAR"/>
    <s v="KELLY MICHELLE ELLINGSON"/>
    <s v="ONTARIO"/>
    <s v="CANADA"/>
    <n v="56"/>
    <n v="2020"/>
    <s v="SPRING"/>
    <s v="SPRING"/>
    <s v="SPRING 2020"/>
    <s v="2018-2019"/>
    <n v="552"/>
    <x v="9"/>
  </r>
  <r>
    <x v="0"/>
    <n v="2019"/>
    <x v="10"/>
    <s v="AM"/>
    <s v="EEUU"/>
    <x v="0"/>
    <s v="SPRING 2020"/>
    <s v="SWIMWEAR"/>
    <x v="140"/>
    <s v="DOLARES AMERICANOS / UNITED STATES DOLLAR"/>
    <s v="KELLY MICHELLE ELLINGSON"/>
    <s v="MINNESOTA"/>
    <s v="ESTADOS UNIDOS EEUU"/>
    <n v="56"/>
    <n v="2020"/>
    <s v="SPRING"/>
    <s v="SPRING"/>
    <s v="SPRING 2020"/>
    <s v="2018-2019"/>
    <n v="280"/>
    <x v="9"/>
  </r>
  <r>
    <x v="0"/>
    <n v="2019"/>
    <x v="10"/>
    <s v="AM"/>
    <s v="EEUU"/>
    <x v="0"/>
    <s v="SPRING 2020"/>
    <s v="SWIMWEAR"/>
    <x v="177"/>
    <s v="DOLARES AMERICANOS / UNITED STATES DOLLAR"/>
    <s v="KELLY MICHELLE ELLINGSON"/>
    <s v="FLORIDA"/>
    <s v="ESTADOS UNIDOS EEUU"/>
    <n v="56"/>
    <n v="2020"/>
    <s v="SPRING"/>
    <s v="SPRING"/>
    <s v="SPRING 2020"/>
    <s v="2018-2019"/>
    <n v="280"/>
    <x v="9"/>
  </r>
  <r>
    <x v="0"/>
    <n v="2019"/>
    <x v="10"/>
    <s v="AM"/>
    <s v="EEUU"/>
    <x v="0"/>
    <s v="SPRING 2020"/>
    <s v="SWIMWEAR"/>
    <x v="143"/>
    <s v="DOLARES AMERICANOS / UNITED STATES DOLLAR"/>
    <s v="KELLY MICHELLE ELLINGSON"/>
    <s v="NEW YORK"/>
    <s v="ESTADOS UNIDOS EEUU"/>
    <n v="56"/>
    <n v="2020"/>
    <s v="SPRING"/>
    <s v="SPRING"/>
    <s v="SPRING 2020"/>
    <s v="2018-2019"/>
    <n v="280"/>
    <x v="9"/>
  </r>
  <r>
    <x v="0"/>
    <n v="2019"/>
    <x v="10"/>
    <s v="AM"/>
    <s v="EEUU"/>
    <x v="0"/>
    <s v="SPRING 2020"/>
    <s v="SWIMWEAR"/>
    <x v="20"/>
    <s v="DOLARES AMERICANOS / UNITED STATES DOLLAR"/>
    <s v="KELLY MICHELLE ELLINGSON"/>
    <s v="CALIFORNIA"/>
    <s v="ESTADOS UNIDOS EEUU"/>
    <n v="56"/>
    <n v="2020"/>
    <s v="SPRING"/>
    <s v="SPRING"/>
    <s v="SPRING 2020"/>
    <s v="2018-2019"/>
    <n v="280"/>
    <x v="9"/>
  </r>
  <r>
    <x v="0"/>
    <n v="2019"/>
    <x v="10"/>
    <s v="AM"/>
    <s v="EEUU"/>
    <x v="0"/>
    <s v="SPRING 2020"/>
    <s v="SWIMWEAR"/>
    <x v="470"/>
    <s v="DOLARES AMERICANOS / UNITED STATES DOLLAR"/>
    <s v="KELLY MICHELLE ELLINGSON"/>
    <s v="PUERTO RICO"/>
    <s v="PUERTO RICO"/>
    <n v="56"/>
    <n v="2020"/>
    <s v="SPRING"/>
    <s v="SPRING"/>
    <s v="SPRING 2020"/>
    <s v="2018-2019"/>
    <n v="552"/>
    <x v="9"/>
  </r>
  <r>
    <x v="0"/>
    <n v="2019"/>
    <x v="10"/>
    <s v="AM"/>
    <s v="EEUU"/>
    <x v="0"/>
    <s v="SPRING 2020"/>
    <s v="SWIMWEAR"/>
    <x v="178"/>
    <s v="DOLARES AMERICANOS / UNITED STATES DOLLAR"/>
    <s v="KELLY MICHELLE ELLINGSON"/>
    <s v="TEXAS"/>
    <s v="ESTADOS UNIDOS EEUU"/>
    <n v="56"/>
    <n v="2020"/>
    <s v="SPRING"/>
    <s v="SPRING"/>
    <s v="SPRING 2020"/>
    <s v="2018-2019"/>
    <n v="280"/>
    <x v="9"/>
  </r>
  <r>
    <x v="0"/>
    <n v="2019"/>
    <x v="10"/>
    <s v="AM"/>
    <s v="EEUU"/>
    <x v="0"/>
    <s v="SPRING 2020"/>
    <s v="SWIMWEAR"/>
    <x v="179"/>
    <s v="DOLARES AMERICANOS / UNITED STATES DOLLAR"/>
    <s v="KELLY MICHELLE ELLINGSON"/>
    <s v="COLORADO"/>
    <s v="ESTADOS UNIDOS EEUU"/>
    <n v="56"/>
    <n v="2020"/>
    <s v="SPRING"/>
    <s v="SPRING"/>
    <s v="SPRING 2020"/>
    <s v="2018-2019"/>
    <n v="280"/>
    <x v="9"/>
  </r>
  <r>
    <x v="0"/>
    <n v="2019"/>
    <x v="10"/>
    <s v="AM"/>
    <s v="EEUU"/>
    <x v="0"/>
    <s v="SPRING 2020"/>
    <s v="BEACHWEAR"/>
    <x v="174"/>
    <s v="DOLARES AMERICANOS / UNITED STATES DOLLAR"/>
    <s v="KELLY MICHELLE ELLINGSON"/>
    <s v="HAWAII"/>
    <s v="ESTADOS UNIDOS EEUU"/>
    <n v="19"/>
    <n v="2020"/>
    <s v="SPRING"/>
    <s v="SPRING"/>
    <s v="SPRING 2020"/>
    <s v="2018-2019"/>
    <n v="285"/>
    <x v="9"/>
  </r>
  <r>
    <x v="0"/>
    <n v="2019"/>
    <x v="10"/>
    <s v="AM"/>
    <s v="EEUU"/>
    <x v="0"/>
    <s v="SPRING 2020"/>
    <s v="BEACHWEAR"/>
    <x v="175"/>
    <s v="DOLARES AMERICANOS / UNITED STATES DOLLAR"/>
    <s v="KELLY MICHELLE ELLINGSON"/>
    <s v="QUEBEC"/>
    <s v="CANADA"/>
    <n v="19"/>
    <n v="2020"/>
    <s v="SPRING"/>
    <s v="SPRING"/>
    <s v="SPRING 2020"/>
    <s v="2018-2019"/>
    <n v="279"/>
    <x v="9"/>
  </r>
  <r>
    <x v="0"/>
    <n v="2019"/>
    <x v="10"/>
    <s v="AM"/>
    <s v="EEUU"/>
    <x v="0"/>
    <s v="SPRING 2020"/>
    <s v="BEACHWEAR"/>
    <x v="176"/>
    <s v="DOLARES AMERICANOS / UNITED STATES DOLLAR"/>
    <s v="KELLY MICHELLE ELLINGSON"/>
    <s v="ONTARIO"/>
    <s v="CANADA"/>
    <n v="19"/>
    <n v="2020"/>
    <s v="SPRING"/>
    <s v="SPRING"/>
    <s v="SPRING 2020"/>
    <s v="2018-2019"/>
    <n v="279"/>
    <x v="9"/>
  </r>
  <r>
    <x v="0"/>
    <n v="2019"/>
    <x v="10"/>
    <s v="AM"/>
    <s v="EEUU"/>
    <x v="0"/>
    <s v="SPRING 2020"/>
    <s v="BEACHWEAR"/>
    <x v="140"/>
    <s v="DOLARES AMERICANOS / UNITED STATES DOLLAR"/>
    <s v="KELLY MICHELLE ELLINGSON"/>
    <s v="MINNESOTA"/>
    <s v="ESTADOS UNIDOS EEUU"/>
    <n v="19"/>
    <n v="2020"/>
    <s v="SPRING"/>
    <s v="SPRING"/>
    <s v="SPRING 2020"/>
    <s v="2018-2019"/>
    <n v="113"/>
    <x v="9"/>
  </r>
  <r>
    <x v="0"/>
    <n v="2019"/>
    <x v="10"/>
    <s v="AM"/>
    <s v="EEUU"/>
    <x v="0"/>
    <s v="SPRING 2020"/>
    <s v="BEACHWEAR"/>
    <x v="177"/>
    <s v="DOLARES AMERICANOS / UNITED STATES DOLLAR"/>
    <s v="KELLY MICHELLE ELLINGSON"/>
    <s v="FLORIDA"/>
    <s v="ESTADOS UNIDOS EEUU"/>
    <n v="19"/>
    <n v="2020"/>
    <s v="SPRING"/>
    <s v="SPRING"/>
    <s v="SPRING 2020"/>
    <s v="2018-2019"/>
    <n v="113"/>
    <x v="9"/>
  </r>
  <r>
    <x v="0"/>
    <n v="2019"/>
    <x v="10"/>
    <s v="AM"/>
    <s v="EEUU"/>
    <x v="0"/>
    <s v="SPRING 2020"/>
    <s v="BEACHWEAR"/>
    <x v="143"/>
    <s v="DOLARES AMERICANOS / UNITED STATES DOLLAR"/>
    <s v="KELLY MICHELLE ELLINGSON"/>
    <s v="NEW YORK"/>
    <s v="ESTADOS UNIDOS EEUU"/>
    <n v="19"/>
    <n v="2020"/>
    <s v="SPRING"/>
    <s v="SPRING"/>
    <s v="SPRING 2020"/>
    <s v="2018-2019"/>
    <n v="113"/>
    <x v="9"/>
  </r>
  <r>
    <x v="0"/>
    <n v="2019"/>
    <x v="10"/>
    <s v="AM"/>
    <s v="EEUU"/>
    <x v="0"/>
    <s v="SPRING 2020"/>
    <s v="BEACHWEAR"/>
    <x v="20"/>
    <s v="DOLARES AMERICANOS / UNITED STATES DOLLAR"/>
    <s v="KELLY MICHELLE ELLINGSON"/>
    <s v="CALIFORNIA"/>
    <s v="ESTADOS UNIDOS EEUU"/>
    <n v="19"/>
    <n v="2020"/>
    <s v="SPRING"/>
    <s v="SPRING"/>
    <s v="SPRING 2020"/>
    <s v="2018-2019"/>
    <n v="113"/>
    <x v="9"/>
  </r>
  <r>
    <x v="0"/>
    <n v="2019"/>
    <x v="10"/>
    <s v="AM"/>
    <s v="EEUU"/>
    <x v="0"/>
    <s v="SPRING 2020"/>
    <s v="BEACHWEAR"/>
    <x v="470"/>
    <s v="DOLARES AMERICANOS / UNITED STATES DOLLAR"/>
    <s v="KELLY MICHELLE ELLINGSON"/>
    <s v="PUERTO RICO"/>
    <s v="PUERTO RICO"/>
    <n v="19"/>
    <n v="2020"/>
    <s v="SPRING"/>
    <s v="SPRING"/>
    <s v="SPRING 2020"/>
    <s v="2018-2019"/>
    <n v="285"/>
    <x v="9"/>
  </r>
  <r>
    <x v="0"/>
    <n v="2019"/>
    <x v="10"/>
    <s v="AM"/>
    <s v="EEUU"/>
    <x v="0"/>
    <s v="SPRING 2020"/>
    <s v="BEACHWEAR"/>
    <x v="178"/>
    <s v="DOLARES AMERICANOS / UNITED STATES DOLLAR"/>
    <s v="KELLY MICHELLE ELLINGSON"/>
    <s v="TEXAS"/>
    <s v="ESTADOS UNIDOS EEUU"/>
    <n v="19"/>
    <n v="2020"/>
    <s v="SPRING"/>
    <s v="SPRING"/>
    <s v="SPRING 2020"/>
    <s v="2018-2019"/>
    <n v="113"/>
    <x v="9"/>
  </r>
  <r>
    <x v="0"/>
    <n v="2019"/>
    <x v="10"/>
    <s v="AM"/>
    <s v="EEUU"/>
    <x v="0"/>
    <s v="SPRING 2020"/>
    <s v="BEACHWEAR"/>
    <x v="179"/>
    <s v="DOLARES AMERICANOS / UNITED STATES DOLLAR"/>
    <s v="KELLY MICHELLE ELLINGSON"/>
    <s v="COLORADO"/>
    <s v="ESTADOS UNIDOS EEUU"/>
    <n v="19"/>
    <n v="2020"/>
    <s v="SPRING"/>
    <s v="SPRING"/>
    <s v="SPRING 2020"/>
    <s v="2018-2019"/>
    <n v="113"/>
    <x v="9"/>
  </r>
  <r>
    <x v="0"/>
    <n v="2019"/>
    <x v="10"/>
    <s v="AM"/>
    <s v="EEUU"/>
    <x v="0"/>
    <s v="SMU SPRING 20"/>
    <s v="BEACHWEAR"/>
    <x v="441"/>
    <s v="DOLARES AMERICANOS / UNITED STATES DOLLAR"/>
    <s v="ANITA M. HOPKINS"/>
    <s v="PENNSYLVANIA"/>
    <s v="ESTADOS UNIDOS EEUU"/>
    <n v="459"/>
    <n v="0"/>
    <s v="SMU SPRING "/>
    <s v="COLECCIONES PASADAS"/>
    <s v="COLECCIONES PASADAS"/>
    <s v="2018-2019"/>
    <n v="20847.189999999995"/>
    <x v="1"/>
  </r>
  <r>
    <x v="0"/>
    <n v="2019"/>
    <x v="10"/>
    <s v="AM"/>
    <s v="EEUU"/>
    <x v="0"/>
    <s v="SMU NORDSTROM RACK PS"/>
    <s v="SWIMWEAR"/>
    <x v="183"/>
    <s v="DOLARES AMERICANOS / UNITED STATES DOLLAR"/>
    <s v="KELLY MICHELLE ELLINGSON"/>
    <s v="NEW JERSEY"/>
    <s v="ESTADOS UNIDOS EEUU"/>
    <n v="1475"/>
    <n v="0"/>
    <s v="COLECCIONES PASADAS"/>
    <s v="COLECCIONES PASADAS"/>
    <s v="COLECCIONES PASADAS"/>
    <s v="2018-2019"/>
    <n v="36390"/>
    <x v="9"/>
  </r>
  <r>
    <x v="0"/>
    <n v="2019"/>
    <x v="10"/>
    <s v="AM"/>
    <s v="EEUU"/>
    <x v="0"/>
    <s v="SMU NORDSTROM RACK PS"/>
    <s v="SWIMWEAR"/>
    <x v="266"/>
    <s v="DOLARES AMERICANOS / UNITED STATES DOLLAR"/>
    <s v="KELLY MICHELLE ELLINGSON"/>
    <s v="IOWA"/>
    <s v="ESTADOS UNIDOS EEUU"/>
    <n v="3225"/>
    <n v="0"/>
    <s v="COLECCIONES PASADAS"/>
    <s v="COLECCIONES PASADAS"/>
    <s v="COLECCIONES PASADAS"/>
    <s v="2018-2019"/>
    <n v="80159.999999999985"/>
    <x v="9"/>
  </r>
  <r>
    <x v="0"/>
    <n v="2019"/>
    <x v="10"/>
    <s v="MAS"/>
    <s v="EEUU"/>
    <x v="0"/>
    <s v="SPRING 2018"/>
    <s v="SWIMWEAR"/>
    <x v="2"/>
    <s v="DOLARES AMERICANOS / UNITED STATES DOLLAR"/>
    <s v="BILL MILLER AND COMPANY"/>
    <s v="FLORIDA"/>
    <s v="ESTADOS UNIDOS EEUU"/>
    <n v="7"/>
    <n v="2018"/>
    <s v="SPRING"/>
    <s v="COLECCIONES PASADAS"/>
    <s v="COLECCIONES PASADAS"/>
    <s v="2018-2019"/>
    <n v="144.19999999999999"/>
    <x v="2"/>
  </r>
  <r>
    <x v="0"/>
    <n v="2019"/>
    <x v="10"/>
    <s v="MAS"/>
    <s v="EEUU"/>
    <x v="0"/>
    <s v="SPRING 2018"/>
    <s v="ACTIVE"/>
    <x v="445"/>
    <s v="DOLARES AMERICANOS / UNITED STATES DOLLAR"/>
    <s v="CATALINA RESTREPO GOMEZ"/>
    <s v="FLORIDA"/>
    <s v="ESTADOS UNIDOS EEUU"/>
    <n v="12"/>
    <n v="2018"/>
    <s v="SPRING"/>
    <s v="COLECCIONES PASADAS"/>
    <s v="COLECCIONES PASADAS"/>
    <s v="2018-2019"/>
    <n v="358.7"/>
    <x v="18"/>
  </r>
  <r>
    <x v="0"/>
    <n v="2019"/>
    <x v="10"/>
    <s v="MAS"/>
    <s v="EEUU"/>
    <x v="0"/>
    <s v="SPRING 2018"/>
    <s v="KIDS"/>
    <x v="2"/>
    <s v="DOLARES AMERICANOS / UNITED STATES DOLLAR"/>
    <s v="BILL MILLER AND COMPANY"/>
    <s v="FLORIDA"/>
    <s v="ESTADOS UNIDOS EEUU"/>
    <n v="5"/>
    <n v="2018"/>
    <s v="SPRING"/>
    <s v="COLECCIONES PASADAS"/>
    <s v="COLECCIONES PASADAS"/>
    <s v="2018-2019"/>
    <n v="105.70000000000002"/>
    <x v="2"/>
  </r>
  <r>
    <x v="0"/>
    <n v="2019"/>
    <x v="10"/>
    <s v="MAS"/>
    <s v="EEUU"/>
    <x v="0"/>
    <s v="SPRING 2018"/>
    <s v="BEACHWEAR"/>
    <x v="2"/>
    <s v="DOLARES AMERICANOS / UNITED STATES DOLLAR"/>
    <s v="BILL MILLER AND COMPANY"/>
    <s v="FLORIDA"/>
    <s v="ESTADOS UNIDOS EEUU"/>
    <n v="2"/>
    <n v="2018"/>
    <s v="SPRING"/>
    <s v="COLECCIONES PASADAS"/>
    <s v="COLECCIONES PASADAS"/>
    <s v="2018-2019"/>
    <n v="65.8"/>
    <x v="2"/>
  </r>
  <r>
    <x v="0"/>
    <n v="2019"/>
    <x v="10"/>
    <s v="MAS"/>
    <s v="EEUU"/>
    <x v="0"/>
    <s v="SUMMER 2018"/>
    <s v="ACTIVE"/>
    <x v="445"/>
    <s v="DOLARES AMERICANOS / UNITED STATES DOLLAR"/>
    <s v="CATALINA RESTREPO GOMEZ"/>
    <s v="FLORIDA"/>
    <s v="ESTADOS UNIDOS EEUU"/>
    <n v="1"/>
    <n v="2018"/>
    <s v="SUMMER"/>
    <s v="COLECCIONES PASADAS"/>
    <s v="COLECCIONES PASADAS"/>
    <s v="2018-2019"/>
    <n v="30.6"/>
    <x v="18"/>
  </r>
  <r>
    <x v="0"/>
    <n v="2019"/>
    <x v="10"/>
    <s v="MAS"/>
    <s v="EEUU"/>
    <x v="0"/>
    <s v="RECOMBINACIONES 2017"/>
    <s v="SWIMWEAR"/>
    <x v="2"/>
    <s v="DOLARES AMERICANOS / UNITED STATES DOLLAR"/>
    <s v="BILL MILLER AND COMPANY"/>
    <s v="FLORIDA"/>
    <s v="ESTADOS UNIDOS EEUU"/>
    <n v="4"/>
    <n v="2017"/>
    <s v="RECOMBINACIONES"/>
    <s v="COLECCIONES PASADAS"/>
    <s v="COLECCIONES PASADAS"/>
    <s v="2018-2019"/>
    <n v="85.8"/>
    <x v="2"/>
  </r>
  <r>
    <x v="0"/>
    <n v="2019"/>
    <x v="10"/>
    <s v="MAS"/>
    <s v="EEUU"/>
    <x v="0"/>
    <s v="RECOMBINACIONES 2017"/>
    <s v="ACTIVE"/>
    <x v="445"/>
    <s v="DOLARES AMERICANOS / UNITED STATES DOLLAR"/>
    <s v="CATALINA RESTREPO GOMEZ"/>
    <s v="FLORIDA"/>
    <s v="ESTADOS UNIDOS EEUU"/>
    <n v="5"/>
    <n v="2017"/>
    <s v="RECOMBINACIONES"/>
    <s v="COLECCIONES PASADAS"/>
    <s v="COLECCIONES PASADAS"/>
    <s v="2018-2019"/>
    <n v="138.55000000000001"/>
    <x v="18"/>
  </r>
  <r>
    <x v="0"/>
    <n v="2019"/>
    <x v="10"/>
    <s v="MAS"/>
    <s v="EEUU"/>
    <x v="0"/>
    <s v="SPRING 2019"/>
    <s v="KIDS"/>
    <x v="2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155"/>
    <x v="2"/>
  </r>
  <r>
    <x v="0"/>
    <n v="2019"/>
    <x v="10"/>
    <s v="MAS"/>
    <s v="EEUU"/>
    <x v="0"/>
    <s v="SPRING 2019"/>
    <s v="BEACHWEAR"/>
    <x v="2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52"/>
    <x v="2"/>
  </r>
  <r>
    <x v="0"/>
    <n v="2019"/>
    <x v="11"/>
    <s v="AM"/>
    <s v="EEUU"/>
    <x v="0"/>
    <s v="SPRING 2017"/>
    <s v="SWIMWEAR"/>
    <x v="0"/>
    <s v="DOLARES AMERICANOS / UNITED STATES DOLLAR"/>
    <s v="PAIGE ALYSE STRAUGHAN"/>
    <s v="WASHINGTON"/>
    <s v="ESTADOS UNIDOS EEUU"/>
    <n v="2"/>
    <n v="2017"/>
    <s v="SPRING"/>
    <s v="COLECCIONES PASADAS"/>
    <s v="COLECCIONES PASADAS"/>
    <s v="2018-2019"/>
    <n v="59"/>
    <x v="0"/>
  </r>
  <r>
    <x v="0"/>
    <n v="2019"/>
    <x v="11"/>
    <s v="AM"/>
    <s v="EEUU"/>
    <x v="0"/>
    <s v="SPRING 2018"/>
    <s v="SWIMWEAR"/>
    <x v="0"/>
    <s v="DOLARES AMERICANOS / UNITED STATES DOLLAR"/>
    <s v="PAIGE ALYSE STRAUGHAN"/>
    <s v="WASHINGTON"/>
    <s v="ESTADOS UNIDOS EEUU"/>
    <n v="13"/>
    <n v="2018"/>
    <s v="SPRING"/>
    <s v="COLECCIONES PASADAS"/>
    <s v="COLECCIONES PASADAS"/>
    <s v="2018-2019"/>
    <n v="375"/>
    <x v="0"/>
  </r>
  <r>
    <x v="0"/>
    <n v="2019"/>
    <x v="11"/>
    <s v="AM"/>
    <s v="EEUU"/>
    <x v="0"/>
    <s v="SPRING 2018"/>
    <s v="SWIMWEAR"/>
    <x v="2"/>
    <s v="DOLARES AMERICANOS / UNITED STATES DOLLAR"/>
    <s v="BILL MILLER AND COMPANY"/>
    <s v="FLORIDA"/>
    <s v="ESTADOS UNIDOS EEUU"/>
    <n v="6"/>
    <n v="2018"/>
    <s v="SPRING"/>
    <s v="COLECCIONES PASADAS"/>
    <s v="COLECCIONES PASADAS"/>
    <s v="2018-2019"/>
    <n v="123.09999999999998"/>
    <x v="2"/>
  </r>
  <r>
    <x v="0"/>
    <n v="2019"/>
    <x v="11"/>
    <s v="AM"/>
    <s v="EEUU"/>
    <x v="0"/>
    <s v="SPRING 2018"/>
    <s v="SWIMWEAR"/>
    <x v="471"/>
    <s v="DOLARES AMERICANOS / UNITED STATES DOLLAR"/>
    <s v="KELLY MICHELLE ELLINGSON"/>
    <s v="PENNSYLVANIA"/>
    <s v="ESTADOS UNIDOS EEUU"/>
    <n v="684"/>
    <n v="2018"/>
    <s v="SPRING"/>
    <s v="COLECCIONES PASADAS"/>
    <s v="COLECCIONES PASADAS"/>
    <s v="2018-2019"/>
    <n v="13680"/>
    <x v="9"/>
  </r>
  <r>
    <x v="0"/>
    <n v="2019"/>
    <x v="11"/>
    <s v="AM"/>
    <s v="EEUU"/>
    <x v="0"/>
    <s v="SPRING 2018"/>
    <s v="ACTIVE"/>
    <x v="183"/>
    <s v="DOLARES AMERICANOS / UNITED STATES DOLLAR"/>
    <s v="KELLY MICHELLE ELLINGSON"/>
    <s v="NEW JERSEY"/>
    <s v="ESTADOS UNIDOS EEUU"/>
    <n v="484"/>
    <n v="2018"/>
    <s v="SPRING"/>
    <s v="COLECCIONES PASADAS"/>
    <s v="COLECCIONES PASADAS"/>
    <s v="2018-2019"/>
    <n v="8051.5"/>
    <x v="9"/>
  </r>
  <r>
    <x v="0"/>
    <n v="2019"/>
    <x v="11"/>
    <s v="AM"/>
    <s v="EEUU"/>
    <x v="0"/>
    <s v="SPRING 2018"/>
    <s v="BEACHWEAR"/>
    <x v="2"/>
    <s v="DOLARES AMERICANOS / UNITED STATES DOLLAR"/>
    <s v="BILL MILLER AND COMPANY"/>
    <s v="FLORIDA"/>
    <s v="ESTADOS UNIDOS EEUU"/>
    <n v="1"/>
    <n v="2018"/>
    <s v="SPRING"/>
    <s v="COLECCIONES PASADAS"/>
    <s v="COLECCIONES PASADAS"/>
    <s v="2018-2019"/>
    <n v="29.65"/>
    <x v="2"/>
  </r>
  <r>
    <x v="0"/>
    <n v="2019"/>
    <x v="11"/>
    <s v="AM"/>
    <s v="EEUU"/>
    <x v="0"/>
    <s v="SUMMER 2017"/>
    <s v="SWIMWEAR"/>
    <x v="0"/>
    <s v="DOLARES AMERICANOS / UNITED STATES DOLLAR"/>
    <s v="PAIGE ALYSE STRAUGHAN"/>
    <s v="WASHINGTON"/>
    <s v="ESTADOS UNIDOS EEUU"/>
    <n v="4"/>
    <n v="2017"/>
    <s v="SUMMER"/>
    <s v="COLECCIONES PASADAS"/>
    <s v="COLECCIONES PASADAS"/>
    <s v="2018-2019"/>
    <n v="112"/>
    <x v="0"/>
  </r>
  <r>
    <x v="0"/>
    <n v="2019"/>
    <x v="11"/>
    <s v="AM"/>
    <s v="EEUU"/>
    <x v="0"/>
    <s v="SUMMER 2018"/>
    <s v="SWIMWEAR"/>
    <x v="0"/>
    <s v="DOLARES AMERICANOS / UNITED STATES DOLLAR"/>
    <s v="PAIGE ALYSE STRAUGHAN"/>
    <s v="WASHINGTON"/>
    <s v="ESTADOS UNIDOS EEUU"/>
    <n v="11"/>
    <n v="2018"/>
    <s v="SUMMER"/>
    <s v="COLECCIONES PASADAS"/>
    <s v="COLECCIONES PASADAS"/>
    <s v="2018-2019"/>
    <n v="509"/>
    <x v="0"/>
  </r>
  <r>
    <x v="0"/>
    <n v="2019"/>
    <x v="11"/>
    <s v="AM"/>
    <s v="EEUU"/>
    <x v="0"/>
    <s v="SUMMER 2018"/>
    <s v="SWIMWEAR"/>
    <x v="471"/>
    <s v="DOLARES AMERICANOS / UNITED STATES DOLLAR"/>
    <s v="KELLY MICHELLE ELLINGSON"/>
    <s v="PENNSYLVANIA"/>
    <s v="ESTADOS UNIDOS EEUU"/>
    <n v="52"/>
    <n v="2018"/>
    <s v="SUMMER"/>
    <s v="COLECCIONES PASADAS"/>
    <s v="COLECCIONES PASADAS"/>
    <s v="2018-2019"/>
    <n v="1040"/>
    <x v="9"/>
  </r>
  <r>
    <x v="0"/>
    <n v="2019"/>
    <x v="11"/>
    <s v="AM"/>
    <s v="EEUU"/>
    <x v="0"/>
    <s v="SUMMER 2018"/>
    <s v="ACTIVE"/>
    <x v="0"/>
    <s v="DOLARES AMERICANOS / UNITED STATES DOLLAR"/>
    <s v="PAIGE ALYSE STRAUGHAN"/>
    <s v="WASHINGTON"/>
    <s v="ESTADOS UNIDOS EEUU"/>
    <n v="1"/>
    <n v="2018"/>
    <s v="SUMMER"/>
    <s v="COLECCIONES PASADAS"/>
    <s v="COLECCIONES PASADAS"/>
    <s v="2018-2019"/>
    <n v="25"/>
    <x v="0"/>
  </r>
  <r>
    <x v="0"/>
    <n v="2019"/>
    <x v="11"/>
    <s v="AM"/>
    <s v="EEUU"/>
    <x v="0"/>
    <s v="SUMMER 2018"/>
    <s v="ACTIVE"/>
    <x v="183"/>
    <s v="DOLARES AMERICANOS / UNITED STATES DOLLAR"/>
    <s v="KELLY MICHELLE ELLINGSON"/>
    <s v="NEW JERSEY"/>
    <s v="ESTADOS UNIDOS EEUU"/>
    <n v="847"/>
    <n v="2018"/>
    <s v="SUMMER"/>
    <s v="COLECCIONES PASADAS"/>
    <s v="COLECCIONES PASADAS"/>
    <s v="2018-2019"/>
    <n v="14741"/>
    <x v="9"/>
  </r>
  <r>
    <x v="0"/>
    <n v="2019"/>
    <x v="11"/>
    <s v="AM"/>
    <s v="EEUU"/>
    <x v="0"/>
    <s v="SUMMER 2018"/>
    <s v="BEACHWEAR"/>
    <x v="0"/>
    <s v="DOLARES AMERICANOS / UNITED STATES DOLLAR"/>
    <s v="PAIGE ALYSE STRAUGHAN"/>
    <s v="WASHINGTON"/>
    <s v="ESTADOS UNIDOS EEUU"/>
    <n v="2"/>
    <n v="2018"/>
    <s v="SUMMER"/>
    <s v="COLECCIONES PASADAS"/>
    <s v="COLECCIONES PASADAS"/>
    <s v="2018-2019"/>
    <n v="112"/>
    <x v="0"/>
  </r>
  <r>
    <x v="0"/>
    <n v="2019"/>
    <x v="11"/>
    <s v="AM"/>
    <s v="EEUU"/>
    <x v="0"/>
    <s v="FALL 2018"/>
    <s v="ACTIVE"/>
    <x v="183"/>
    <s v="DOLARES AMERICANOS / UNITED STATES DOLLAR"/>
    <s v="KELLY MICHELLE ELLINGSON"/>
    <s v="NEW JERSEY"/>
    <s v="ESTADOS UNIDOS EEUU"/>
    <n v="1914"/>
    <n v="2018"/>
    <s v="FALL"/>
    <s v="COLECCIONES PASADAS"/>
    <s v="COLECCIONES PASADAS"/>
    <s v="2018-2019"/>
    <n v="32166.5"/>
    <x v="9"/>
  </r>
  <r>
    <x v="0"/>
    <n v="2019"/>
    <x v="11"/>
    <s v="AM"/>
    <s v="EEUU"/>
    <x v="0"/>
    <s v="RECOMBINACIONES 2018"/>
    <s v="SWIMWEAR"/>
    <x v="471"/>
    <s v="DOLARES AMERICANOS / UNITED STATES DOLLAR"/>
    <s v="KELLY MICHELLE ELLINGSON"/>
    <s v="PENNSYLVANIA"/>
    <s v="ESTADOS UNIDOS EEUU"/>
    <n v="36"/>
    <n v="2018"/>
    <s v="RECOMBINACIONES"/>
    <s v="COLECCIONES PASADAS"/>
    <s v="COLECCIONES PASADAS"/>
    <s v="2018-2019"/>
    <n v="720"/>
    <x v="9"/>
  </r>
  <r>
    <x v="0"/>
    <n v="2019"/>
    <x v="11"/>
    <s v="AM"/>
    <s v="EEUU"/>
    <x v="0"/>
    <s v="HIGH SUMMER 2018"/>
    <s v="SWIMWEAR"/>
    <x v="0"/>
    <s v="DOLARES AMERICANOS / UNITED STATES DOLLAR"/>
    <s v="PAIGE ALYSE STRAUGHAN"/>
    <s v="WASHINGTON"/>
    <s v="ESTADOS UNIDOS EEUU"/>
    <n v="12"/>
    <n v="2018"/>
    <s v="HIGH SUMMER"/>
    <s v="COLECCIONES PASADAS"/>
    <s v="COLECCIONES PASADAS"/>
    <s v="2018-2019"/>
    <n v="439"/>
    <x v="0"/>
  </r>
  <r>
    <x v="0"/>
    <n v="2019"/>
    <x v="11"/>
    <s v="AM"/>
    <s v="EEUU"/>
    <x v="0"/>
    <s v="HIGH SUMMER 2018"/>
    <s v="SWIMWEAR"/>
    <x v="2"/>
    <s v="DOLARES AMERICANOS / UNITED STATES DOLLAR"/>
    <s v="BILL MILLER AND COMPANY"/>
    <s v="FLORIDA"/>
    <s v="ESTADOS UNIDOS EEUU"/>
    <n v="2"/>
    <n v="2018"/>
    <s v="HIGH SUMMER"/>
    <s v="COLECCIONES PASADAS"/>
    <s v="COLECCIONES PASADAS"/>
    <s v="2018-2019"/>
    <n v="70.5"/>
    <x v="2"/>
  </r>
  <r>
    <x v="0"/>
    <n v="2019"/>
    <x v="11"/>
    <s v="AM"/>
    <s v="EEUU"/>
    <x v="0"/>
    <s v="HIGH SUMMER 2018"/>
    <s v="SWIMWEAR"/>
    <x v="471"/>
    <s v="DOLARES AMERICANOS / UNITED STATES DOLLAR"/>
    <s v="KELLY MICHELLE ELLINGSON"/>
    <s v="PENNSYLVANIA"/>
    <s v="ESTADOS UNIDOS EEUU"/>
    <n v="16"/>
    <n v="2018"/>
    <s v="HIGH SUMMER"/>
    <s v="COLECCIONES PASADAS"/>
    <s v="COLECCIONES PASADAS"/>
    <s v="2018-2019"/>
    <n v="320"/>
    <x v="9"/>
  </r>
  <r>
    <x v="0"/>
    <n v="2019"/>
    <x v="11"/>
    <s v="AM"/>
    <s v="EEUU"/>
    <x v="0"/>
    <s v="HIGH SUMMER 2018"/>
    <s v="BEACHWEAR"/>
    <x v="0"/>
    <s v="DOLARES AMERICANOS / UNITED STATES DOLLAR"/>
    <s v="PAIGE ALYSE STRAUGHAN"/>
    <s v="WASHINGTON"/>
    <s v="ESTADOS UNIDOS EEUU"/>
    <n v="1"/>
    <n v="2018"/>
    <s v="HIGH SUMMER"/>
    <s v="COLECCIONES PASADAS"/>
    <s v="COLECCIONES PASADAS"/>
    <s v="2018-2019"/>
    <n v="45"/>
    <x v="0"/>
  </r>
  <r>
    <x v="0"/>
    <n v="2019"/>
    <x v="11"/>
    <s v="AM"/>
    <s v="EEUU"/>
    <x v="0"/>
    <s v="HOLIDAY 2018"/>
    <s v="ACTIVE"/>
    <x v="183"/>
    <s v="DOLARES AMERICANOS / UNITED STATES DOLLAR"/>
    <s v="KELLY MICHELLE ELLINGSON"/>
    <s v="NEW JERSEY"/>
    <s v="ESTADOS UNIDOS EEUU"/>
    <n v="771"/>
    <n v="2018"/>
    <s v="HOLIDAY"/>
    <s v="COLECCIONES PASADAS"/>
    <s v="COLECCIONES PASADAS"/>
    <s v="2018-2019"/>
    <n v="12963.5"/>
    <x v="9"/>
  </r>
  <r>
    <x v="0"/>
    <n v="2019"/>
    <x v="11"/>
    <s v="AM"/>
    <s v="EEUU"/>
    <x v="0"/>
    <s v="SPRING 2019"/>
    <s v="SWIMWEAR"/>
    <x v="0"/>
    <s v="DOLARES AMERICANOS / UNITED STATES DOLLAR"/>
    <s v="PAIGE ALYSE STRAUGHAN"/>
    <s v="WASHINGTON"/>
    <s v="ESTADOS UNIDOS EEUU"/>
    <n v="270"/>
    <n v="2019"/>
    <s v="SPRING"/>
    <s v="SPRING"/>
    <s v="SPRING 2019"/>
    <s v="2018-2019"/>
    <n v="8153"/>
    <x v="0"/>
  </r>
  <r>
    <x v="0"/>
    <n v="2019"/>
    <x v="11"/>
    <s v="AM"/>
    <s v="EEUU"/>
    <x v="0"/>
    <s v="SPRING 2019"/>
    <s v="SWIMWEAR"/>
    <x v="23"/>
    <s v="DOLARES AMERICANOS / UNITED STATES DOLLAR"/>
    <s v="ANITA M. HOPKINS"/>
    <s v="WISCONSIN"/>
    <s v="ESTADOS UNIDOS EEUU"/>
    <n v="22"/>
    <n v="2019"/>
    <s v="SPRING"/>
    <s v="SPRING"/>
    <s v="SPRING 2019"/>
    <s v="2018-2019"/>
    <n v="456.94"/>
    <x v="1"/>
  </r>
  <r>
    <x v="0"/>
    <n v="2019"/>
    <x v="11"/>
    <s v="AM"/>
    <s v="EEUU"/>
    <x v="0"/>
    <s v="SPRING 2019"/>
    <s v="SWIMWEAR"/>
    <x v="190"/>
    <s v="DOLARES AMERICANOS / UNITED STATES DOLLAR"/>
    <s v="LAURA BONG"/>
    <s v="LOUISIANA"/>
    <s v="ESTADOS UNIDOS EEUU"/>
    <n v="1"/>
    <n v="2019"/>
    <s v="SPRING"/>
    <s v="SPRING"/>
    <s v="SPRING 2019"/>
    <s v="2018-2019"/>
    <n v="30"/>
    <x v="6"/>
  </r>
  <r>
    <x v="0"/>
    <n v="2019"/>
    <x v="11"/>
    <s v="AM"/>
    <s v="EEUU"/>
    <x v="0"/>
    <s v="SPRING 2019"/>
    <s v="SWIMWEAR"/>
    <x v="50"/>
    <s v="DOLARES AMERICANOS / UNITED STATES DOLLAR"/>
    <s v="BILL MILLER AND COMPANY"/>
    <s v="FLORIDA"/>
    <s v="ESTADOS UNIDOS EEUU"/>
    <n v="27"/>
    <n v="2019"/>
    <s v="SPRING"/>
    <s v="SPRING"/>
    <s v="SPRING 2019"/>
    <s v="2018-2019"/>
    <n v="855"/>
    <x v="2"/>
  </r>
  <r>
    <x v="0"/>
    <n v="2019"/>
    <x v="11"/>
    <s v="AM"/>
    <s v="EEUU"/>
    <x v="0"/>
    <s v="SPRING 2019"/>
    <s v="SWIMWEAR"/>
    <x v="5"/>
    <s v="DOLARES AMERICANOS / UNITED STATES DOLLAR"/>
    <s v="STEPHANIE VITALI"/>
    <s v="ONTARIO"/>
    <s v="CANADA"/>
    <n v="52"/>
    <n v="2019"/>
    <s v="SPRING"/>
    <s v="SPRING"/>
    <s v="SPRING 2019"/>
    <s v="2018-2019"/>
    <n v="1265.0700000000002"/>
    <x v="4"/>
  </r>
  <r>
    <x v="0"/>
    <n v="2019"/>
    <x v="11"/>
    <s v="AM"/>
    <s v="EEUU"/>
    <x v="0"/>
    <s v="SPRING 2019"/>
    <s v="SWIMWEAR"/>
    <x v="311"/>
    <s v="DOLARES AMERICANOS / UNITED STATES DOLLAR"/>
    <s v="DENISE ARNETT"/>
    <s v="COLORADO"/>
    <s v="ESTADOS UNIDOS EEUU"/>
    <n v="5"/>
    <n v="2019"/>
    <s v="SPRING"/>
    <s v="SPRING"/>
    <s v="SPRING 2019"/>
    <s v="2018-2019"/>
    <n v="162"/>
    <x v="14"/>
  </r>
  <r>
    <x v="0"/>
    <n v="2019"/>
    <x v="11"/>
    <s v="AM"/>
    <s v="EEUU"/>
    <x v="0"/>
    <s v="SPRING 2019"/>
    <s v="SWIMWEAR"/>
    <x v="196"/>
    <s v="DOLARES AMERICANOS / UNITED STATES DOLLAR"/>
    <s v="BILL MILLER AND COMPANY"/>
    <s v="ALABAMA"/>
    <s v="ESTADOS UNIDOS EEUU"/>
    <n v="41"/>
    <n v="2019"/>
    <s v="SPRING"/>
    <s v="SPRING"/>
    <s v="SPRING 2019"/>
    <s v="2018-2019"/>
    <n v="1166"/>
    <x v="2"/>
  </r>
  <r>
    <x v="0"/>
    <n v="2019"/>
    <x v="11"/>
    <s v="AM"/>
    <s v="EEUU"/>
    <x v="0"/>
    <s v="SPRING 2019"/>
    <s v="SWIMWEAR"/>
    <x v="26"/>
    <s v="DOLARES AMERICANOS / UNITED STATES DOLLAR"/>
    <s v="BILL MILLER AND COMPANY"/>
    <s v="FLORIDA"/>
    <s v="ESTADOS UNIDOS EEUU"/>
    <n v="67"/>
    <n v="2019"/>
    <s v="SPRING"/>
    <s v="SPRING"/>
    <s v="SPRING 2019"/>
    <s v="2018-2019"/>
    <n v="1872"/>
    <x v="2"/>
  </r>
  <r>
    <x v="0"/>
    <n v="2019"/>
    <x v="11"/>
    <s v="AM"/>
    <s v="EEUU"/>
    <x v="0"/>
    <s v="SPRING 2019"/>
    <s v="SWIMWEAR"/>
    <x v="126"/>
    <s v="DOLARES AMERICANOS / UNITED STATES DOLLAR"/>
    <s v="BILL MILLER AND COMPANY"/>
    <s v="FLORIDA"/>
    <s v="ESTADOS UNIDOS EEUU"/>
    <n v="17"/>
    <n v="2019"/>
    <s v="SPRING"/>
    <s v="SPRING"/>
    <s v="SPRING 2019"/>
    <s v="2018-2019"/>
    <n v="509"/>
    <x v="2"/>
  </r>
  <r>
    <x v="0"/>
    <n v="2019"/>
    <x v="11"/>
    <s v="AM"/>
    <s v="EEUU"/>
    <x v="0"/>
    <s v="SPRING 2019"/>
    <s v="SWIMWEAR"/>
    <x v="19"/>
    <s v="DOLARES AMERICANOS / UNITED STATES DOLLAR"/>
    <s v="HOLLY SALES INC."/>
    <s v="OHIO"/>
    <s v="ESTADOS UNIDOS EEUU"/>
    <n v="4"/>
    <n v="2019"/>
    <s v="SPRING"/>
    <s v="SPRING"/>
    <s v="SPRING 2019"/>
    <s v="2018-2019"/>
    <n v="126"/>
    <x v="8"/>
  </r>
  <r>
    <x v="0"/>
    <n v="2019"/>
    <x v="11"/>
    <s v="AM"/>
    <s v="EEUU"/>
    <x v="0"/>
    <s v="SPRING 2019"/>
    <s v="SWIMWEAR"/>
    <x v="2"/>
    <s v="DOLARES AMERICANOS / UNITED STATES DOLLAR"/>
    <s v="BILL MILLER AND COMPANY"/>
    <s v="FLORIDA"/>
    <s v="ESTADOS UNIDOS EEUU"/>
    <n v="16"/>
    <n v="2019"/>
    <s v="SPRING"/>
    <s v="SPRING"/>
    <s v="SPRING 2019"/>
    <s v="2018-2019"/>
    <n v="559.72"/>
    <x v="2"/>
  </r>
  <r>
    <x v="0"/>
    <n v="2019"/>
    <x v="11"/>
    <s v="AM"/>
    <s v="EEUU"/>
    <x v="0"/>
    <s v="SPRING 2019"/>
    <s v="SWIMWEAR"/>
    <x v="45"/>
    <s v="DOLARES AMERICANOS / UNITED STATES DOLLAR"/>
    <s v="MIE MANNICHE"/>
    <s v="CALIFORNIA"/>
    <s v="ESTADOS UNIDOS EEUU"/>
    <n v="21"/>
    <n v="2019"/>
    <s v="SPRING"/>
    <s v="SPRING"/>
    <s v="SPRING 2019"/>
    <s v="2018-2019"/>
    <n v="465.75"/>
    <x v="11"/>
  </r>
  <r>
    <x v="0"/>
    <n v="2019"/>
    <x v="11"/>
    <s v="AM"/>
    <s v="EEUU"/>
    <x v="0"/>
    <s v="SPRING 2019"/>
    <s v="SWIMWEAR"/>
    <x v="305"/>
    <s v="DOLARES AMERICANOS / UNITED STATES DOLLAR"/>
    <s v="BILL MILLER AND COMPANY"/>
    <s v="ALABAMA"/>
    <s v="ESTADOS UNIDOS EEUU"/>
    <n v="23"/>
    <n v="2019"/>
    <s v="SPRING"/>
    <s v="SPRING"/>
    <s v="SPRING 2019"/>
    <s v="2018-2019"/>
    <n v="705"/>
    <x v="2"/>
  </r>
  <r>
    <x v="0"/>
    <n v="2019"/>
    <x v="11"/>
    <s v="AM"/>
    <s v="EEUU"/>
    <x v="0"/>
    <s v="SPRING 2019"/>
    <s v="SWIMWEAR"/>
    <x v="10"/>
    <s v="DOLARES AMERICANOS / UNITED STATES DOLLAR"/>
    <s v="ANITA M. HOPKINS"/>
    <s v="MARYLAND"/>
    <s v="ESTADOS UNIDOS EEUU"/>
    <n v="82"/>
    <n v="2019"/>
    <s v="SPRING"/>
    <s v="SPRING"/>
    <s v="SPRING 2019"/>
    <s v="2018-2019"/>
    <n v="1864.5"/>
    <x v="1"/>
  </r>
  <r>
    <x v="0"/>
    <n v="2019"/>
    <x v="11"/>
    <s v="AM"/>
    <s v="EEUU"/>
    <x v="0"/>
    <s v="SPRING 2019"/>
    <s v="SWIMWEAR"/>
    <x v="35"/>
    <s v="DOLARES AMERICANOS / UNITED STATES DOLLAR"/>
    <s v="LAURA BONG"/>
    <s v="TEXAS"/>
    <s v="ESTADOS UNIDOS EEUU"/>
    <n v="56"/>
    <n v="2019"/>
    <s v="SPRING"/>
    <s v="SPRING"/>
    <s v="SPRING 2019"/>
    <s v="2018-2019"/>
    <n v="1661"/>
    <x v="6"/>
  </r>
  <r>
    <x v="0"/>
    <n v="2019"/>
    <x v="11"/>
    <s v="AM"/>
    <s v="EEUU"/>
    <x v="0"/>
    <s v="SPRING 2019"/>
    <s v="SWIMWEAR"/>
    <x v="446"/>
    <s v="DOLARES AMERICANOS / UNITED STATES DOLLAR"/>
    <s v="DENISE ARNETT"/>
    <s v="WASHINGTON"/>
    <s v="ESTADOS UNIDOS EEUU"/>
    <n v="10"/>
    <n v="2019"/>
    <s v="SPRING"/>
    <s v="SPRING"/>
    <s v="SPRING 2019"/>
    <s v="2018-2019"/>
    <n v="315"/>
    <x v="14"/>
  </r>
  <r>
    <x v="0"/>
    <n v="2019"/>
    <x v="11"/>
    <s v="AM"/>
    <s v="EEUU"/>
    <x v="0"/>
    <s v="SPRING 2019"/>
    <s v="SWIMWEAR"/>
    <x v="421"/>
    <s v="DOLARES AMERICANOS / UNITED STATES DOLLAR"/>
    <s v="LAURA BONG"/>
    <s v="MISSOURI"/>
    <s v="ESTADOS UNIDOS EEUU"/>
    <n v="7"/>
    <n v="2019"/>
    <s v="SPRING"/>
    <s v="SPRING"/>
    <s v="SPRING 2019"/>
    <s v="2018-2019"/>
    <n v="210"/>
    <x v="6"/>
  </r>
  <r>
    <x v="0"/>
    <n v="2019"/>
    <x v="11"/>
    <s v="AM"/>
    <s v="EEUU"/>
    <x v="0"/>
    <s v="SPRING 2019"/>
    <s v="SWIMWEAR"/>
    <x v="21"/>
    <s v="DOLARES AMERICANOS / UNITED STATES DOLLAR"/>
    <s v="ANITA M. HOPKINS"/>
    <s v="MASSACHUSETTS"/>
    <s v="ESTADOS UNIDOS EEUU"/>
    <n v="2"/>
    <n v="2019"/>
    <s v="SPRING"/>
    <s v="SPRING"/>
    <s v="SPRING 2019"/>
    <s v="2018-2019"/>
    <n v="57"/>
    <x v="1"/>
  </r>
  <r>
    <x v="0"/>
    <n v="2019"/>
    <x v="11"/>
    <s v="AM"/>
    <s v="EEUU"/>
    <x v="0"/>
    <s v="SPRING 2019"/>
    <s v="SWIMWEAR"/>
    <x v="399"/>
    <s v="DOLARES AMERICANOS / UNITED STATES DOLLAR"/>
    <s v="DENISE ARNETT"/>
    <s v="COLORADO"/>
    <s v="ESTADOS UNIDOS EEUU"/>
    <n v="5"/>
    <n v="2019"/>
    <s v="SPRING"/>
    <s v="SPRING"/>
    <s v="SPRING 2019"/>
    <s v="2018-2019"/>
    <n v="163"/>
    <x v="14"/>
  </r>
  <r>
    <x v="0"/>
    <n v="2019"/>
    <x v="11"/>
    <s v="AM"/>
    <s v="EEUU"/>
    <x v="0"/>
    <s v="SPRING 2019"/>
    <s v="SWIMWEAR"/>
    <x v="426"/>
    <s v="DOLARES AMERICANOS / UNITED STATES DOLLAR"/>
    <s v="LAURA BONG"/>
    <s v="LOUISIANA"/>
    <s v="ESTADOS UNIDOS EEUU"/>
    <n v="9"/>
    <n v="2019"/>
    <s v="SPRING"/>
    <s v="SPRING"/>
    <s v="SPRING 2019"/>
    <s v="2018-2019"/>
    <n v="284"/>
    <x v="6"/>
  </r>
  <r>
    <x v="0"/>
    <n v="2019"/>
    <x v="11"/>
    <s v="AM"/>
    <s v="EEUU"/>
    <x v="0"/>
    <s v="SPRING 2019"/>
    <s v="SWIMWEAR"/>
    <x v="472"/>
    <s v="DOLARES AMERICANOS / UNITED STATES DOLLAR"/>
    <s v="DENISE ARNETT"/>
    <s v="OREGON"/>
    <s v="ESTADOS UNIDOS EEUU"/>
    <n v="29"/>
    <n v="2019"/>
    <s v="SPRING"/>
    <s v="SPRING"/>
    <s v="SPRING 2019"/>
    <s v="2018-2019"/>
    <n v="650.25"/>
    <x v="14"/>
  </r>
  <r>
    <x v="0"/>
    <n v="2019"/>
    <x v="11"/>
    <s v="AM"/>
    <s v="EEUU"/>
    <x v="0"/>
    <s v="SPRING 2019"/>
    <s v="ACCESSORIES"/>
    <x v="354"/>
    <s v="DOLARES AMERICANOS / UNITED STATES DOLLAR"/>
    <s v="BILL MILLER AND COMPANY"/>
    <s v="FLORIDA"/>
    <s v="ESTADOS UNIDOS EEUU"/>
    <n v="36"/>
    <n v="2019"/>
    <s v="SPRING"/>
    <s v="SPRING"/>
    <s v="SPRING 2019"/>
    <s v="2018-2019"/>
    <n v="252"/>
    <x v="2"/>
  </r>
  <r>
    <x v="0"/>
    <n v="2019"/>
    <x v="11"/>
    <s v="AM"/>
    <s v="EEUU"/>
    <x v="0"/>
    <s v="SPRING 2019"/>
    <s v="ACCESSORIES"/>
    <x v="22"/>
    <s v="DOLARES AMERICANOS / UNITED STATES DOLLAR"/>
    <s v="JUDITH ANN DEAL"/>
    <s v="HAWAII"/>
    <s v="ESTADOS UNIDOS EEUU"/>
    <n v="270"/>
    <n v="2019"/>
    <s v="SPRING"/>
    <s v="SPRING"/>
    <s v="SPRING 2019"/>
    <s v="2018-2019"/>
    <n v="4710"/>
    <x v="10"/>
  </r>
  <r>
    <x v="0"/>
    <n v="2019"/>
    <x v="11"/>
    <s v="AM"/>
    <s v="EEUU"/>
    <x v="0"/>
    <s v="SPRING 2019"/>
    <s v="ACCESSORIES"/>
    <x v="5"/>
    <s v="DOLARES AMERICANOS / UNITED STATES DOLLAR"/>
    <s v="STEPHANIE VITALI"/>
    <s v="ONTARIO"/>
    <s v="CANADA"/>
    <n v="2"/>
    <n v="2019"/>
    <s v="SPRING"/>
    <s v="SPRING"/>
    <s v="SPRING 2019"/>
    <s v="2018-2019"/>
    <n v="25.5"/>
    <x v="4"/>
  </r>
  <r>
    <x v="0"/>
    <n v="2019"/>
    <x v="11"/>
    <s v="AM"/>
    <s v="EEUU"/>
    <x v="0"/>
    <s v="SPRING 2019"/>
    <s v="ACCESSORIES"/>
    <x v="358"/>
    <s v="DOLARES AMERICANOS / UNITED STATES DOLLAR"/>
    <s v="BILL MILLER AND COMPANY"/>
    <s v="SOUTH CAROLINA"/>
    <s v="ESTADOS UNIDOS EEUU"/>
    <n v="12"/>
    <n v="2019"/>
    <s v="SPRING"/>
    <s v="SPRING"/>
    <s v="SPRING 2019"/>
    <s v="2018-2019"/>
    <n v="204"/>
    <x v="2"/>
  </r>
  <r>
    <x v="0"/>
    <n v="2019"/>
    <x v="11"/>
    <s v="AM"/>
    <s v="EEUU"/>
    <x v="0"/>
    <s v="SPRING 2019"/>
    <s v="ACCESSORIES"/>
    <x v="311"/>
    <s v="DOLARES AMERICANOS / UNITED STATES DOLLAR"/>
    <s v="DENISE ARNETT"/>
    <s v="COLORADO"/>
    <s v="ESTADOS UNIDOS EEUU"/>
    <n v="10"/>
    <n v="2019"/>
    <s v="SPRING"/>
    <s v="SPRING"/>
    <s v="SPRING 2019"/>
    <s v="2018-2019"/>
    <n v="70"/>
    <x v="14"/>
  </r>
  <r>
    <x v="0"/>
    <n v="2019"/>
    <x v="11"/>
    <s v="AM"/>
    <s v="EEUU"/>
    <x v="0"/>
    <s v="SPRING 2019"/>
    <s v="ACCESSORIES"/>
    <x v="218"/>
    <s v="DOLARES AMERICANOS / UNITED STATES DOLLAR"/>
    <s v="ANITA M. HOPKINS"/>
    <s v="MARYLAND"/>
    <s v="ESTADOS UNIDOS EEUU"/>
    <n v="6"/>
    <n v="2019"/>
    <s v="SPRING"/>
    <s v="SPRING"/>
    <s v="SPRING 2019"/>
    <s v="2018-2019"/>
    <n v="100.80000000000001"/>
    <x v="1"/>
  </r>
  <r>
    <x v="0"/>
    <n v="2019"/>
    <x v="11"/>
    <s v="AM"/>
    <s v="EEUU"/>
    <x v="0"/>
    <s v="SPRING 2019"/>
    <s v="ACCESSORIES"/>
    <x v="141"/>
    <s v="DOLARES AMERICANOS / UNITED STATES DOLLAR"/>
    <s v="ANITA M. HOPKINS"/>
    <s v="DELAWARE"/>
    <s v="ESTADOS UNIDOS EEUU"/>
    <n v="26"/>
    <n v="2019"/>
    <s v="SPRING"/>
    <s v="SPRING"/>
    <s v="SPRING 2019"/>
    <s v="2018-2019"/>
    <n v="454"/>
    <x v="1"/>
  </r>
  <r>
    <x v="0"/>
    <n v="2019"/>
    <x v="11"/>
    <s v="AM"/>
    <s v="EEUU"/>
    <x v="0"/>
    <s v="SPRING 2019"/>
    <s v="ACCESSORIES"/>
    <x v="10"/>
    <s v="DOLARES AMERICANOS / UNITED STATES DOLLAR"/>
    <s v="ANITA M. HOPKINS"/>
    <s v="MARYLAND"/>
    <s v="ESTADOS UNIDOS EEUU"/>
    <n v="20"/>
    <n v="2019"/>
    <s v="SPRING"/>
    <s v="SPRING"/>
    <s v="SPRING 2019"/>
    <s v="2018-2019"/>
    <n v="105"/>
    <x v="1"/>
  </r>
  <r>
    <x v="0"/>
    <n v="2019"/>
    <x v="11"/>
    <s v="AM"/>
    <s v="EEUU"/>
    <x v="0"/>
    <s v="SPRING 2019"/>
    <s v="ACCESSORIES"/>
    <x v="13"/>
    <s v="DOLARES AMERICANOS / UNITED STATES DOLLAR"/>
    <s v="ANITA M. HOPKINS"/>
    <s v="NEW JERSEY"/>
    <s v="ESTADOS UNIDOS EEUU"/>
    <n v="7"/>
    <n v="2019"/>
    <s v="SPRING"/>
    <s v="SPRING"/>
    <s v="SPRING 2019"/>
    <s v="2018-2019"/>
    <n v="100"/>
    <x v="1"/>
  </r>
  <r>
    <x v="0"/>
    <n v="2019"/>
    <x v="11"/>
    <s v="AM"/>
    <s v="EEUU"/>
    <x v="0"/>
    <s v="SPRING 2019"/>
    <s v="ACCESSORIES"/>
    <x v="35"/>
    <s v="DOLARES AMERICANOS / UNITED STATES DOLLAR"/>
    <s v="LAURA BONG"/>
    <s v="TEXAS"/>
    <s v="ESTADOS UNIDOS EEUU"/>
    <n v="6"/>
    <n v="2019"/>
    <s v="SPRING"/>
    <s v="SPRING"/>
    <s v="SPRING 2019"/>
    <s v="2018-2019"/>
    <n v="102"/>
    <x v="6"/>
  </r>
  <r>
    <x v="0"/>
    <n v="2019"/>
    <x v="11"/>
    <s v="AM"/>
    <s v="EEUU"/>
    <x v="0"/>
    <s v="SPRING 2019"/>
    <s v="ACCESSORIES"/>
    <x v="382"/>
    <s v="DOLARES AMERICANOS / UNITED STATES DOLLAR"/>
    <s v="DENISE ARNETT"/>
    <s v="UTAH"/>
    <s v="ESTADOS UNIDOS EEUU"/>
    <n v="19"/>
    <n v="2019"/>
    <s v="SPRING"/>
    <s v="SPRING"/>
    <s v="SPRING 2019"/>
    <s v="2018-2019"/>
    <n v="221"/>
    <x v="14"/>
  </r>
  <r>
    <x v="0"/>
    <n v="2019"/>
    <x v="11"/>
    <s v="AM"/>
    <s v="EEUU"/>
    <x v="0"/>
    <s v="SPRING 2019"/>
    <s v="ACTIVE"/>
    <x v="5"/>
    <s v="DOLARES AMERICANOS / UNITED STATES DOLLAR"/>
    <s v="STEPHANIE VITALI"/>
    <s v="ONTARIO"/>
    <s v="CANADA"/>
    <n v="5"/>
    <n v="2019"/>
    <s v="SPRING"/>
    <s v="SPRING"/>
    <s v="SPRING 2019"/>
    <s v="2018-2019"/>
    <n v="138.02000000000001"/>
    <x v="4"/>
  </r>
  <r>
    <x v="0"/>
    <n v="2019"/>
    <x v="11"/>
    <s v="AM"/>
    <s v="EEUU"/>
    <x v="0"/>
    <s v="SPRING 2019"/>
    <s v="ACTIVE"/>
    <x v="141"/>
    <s v="DOLARES AMERICANOS / UNITED STATES DOLLAR"/>
    <s v="ANITA M. HOPKINS"/>
    <s v="DELAWARE"/>
    <s v="ESTADOS UNIDOS EEUU"/>
    <n v="3"/>
    <n v="2019"/>
    <s v="SPRING"/>
    <s v="SPRING"/>
    <s v="SPRING 2019"/>
    <s v="2018-2019"/>
    <n v="85"/>
    <x v="1"/>
  </r>
  <r>
    <x v="0"/>
    <n v="2019"/>
    <x v="11"/>
    <s v="AM"/>
    <s v="EEUU"/>
    <x v="0"/>
    <s v="SPRING 2019"/>
    <s v="ACTIVE"/>
    <x v="59"/>
    <s v="DOLARES AMERICANOS / UNITED STATES DOLLAR"/>
    <s v="HOLLY SALES INC."/>
    <s v="WISCONSIN"/>
    <s v="ESTADOS UNIDOS EEUU"/>
    <n v="39"/>
    <n v="2019"/>
    <s v="SPRING"/>
    <s v="SPRING"/>
    <s v="SPRING 2019"/>
    <s v="2018-2019"/>
    <n v="904.8"/>
    <x v="8"/>
  </r>
  <r>
    <x v="0"/>
    <n v="2019"/>
    <x v="11"/>
    <s v="AM"/>
    <s v="EEUU"/>
    <x v="0"/>
    <s v="SPRING 2019"/>
    <s v="KIDS"/>
    <x v="269"/>
    <s v="DOLARES AMERICANOS / UNITED STATES DOLLAR"/>
    <s v="BILL MILLER AND COMPANY"/>
    <s v="ALABAMA"/>
    <s v="ESTADOS UNIDOS EEUU"/>
    <n v="3"/>
    <n v="2019"/>
    <s v="SPRING"/>
    <s v="SPRING"/>
    <s v="SPRING 2019"/>
    <s v="2018-2019"/>
    <n v="93"/>
    <x v="2"/>
  </r>
  <r>
    <x v="0"/>
    <n v="2019"/>
    <x v="11"/>
    <s v="AM"/>
    <s v="EEUU"/>
    <x v="0"/>
    <s v="SPRING 2019"/>
    <s v="KIDS"/>
    <x v="0"/>
    <s v="DOLARES AMERICANOS / UNITED STATES DOLLAR"/>
    <s v="PAIGE ALYSE STRAUGHAN"/>
    <s v="WASHINGTON"/>
    <s v="ESTADOS UNIDOS EEUU"/>
    <n v="271"/>
    <n v="2019"/>
    <s v="SPRING"/>
    <s v="SPRING"/>
    <s v="SPRING 2019"/>
    <s v="2018-2019"/>
    <n v="8752.5"/>
    <x v="0"/>
  </r>
  <r>
    <x v="0"/>
    <n v="2019"/>
    <x v="11"/>
    <s v="AM"/>
    <s v="EEUU"/>
    <x v="0"/>
    <s v="SPRING 2019"/>
    <s v="KIDS"/>
    <x v="5"/>
    <s v="DOLARES AMERICANOS / UNITED STATES DOLLAR"/>
    <s v="STEPHANIE VITALI"/>
    <s v="ONTARIO"/>
    <s v="CANADA"/>
    <n v="7"/>
    <n v="2019"/>
    <s v="SPRING"/>
    <s v="SPRING"/>
    <s v="SPRING 2019"/>
    <s v="2018-2019"/>
    <n v="165.74"/>
    <x v="4"/>
  </r>
  <r>
    <x v="0"/>
    <n v="2019"/>
    <x v="11"/>
    <s v="AM"/>
    <s v="EEUU"/>
    <x v="0"/>
    <s v="SPRING 2019"/>
    <s v="KIDS"/>
    <x v="196"/>
    <s v="DOLARES AMERICANOS / UNITED STATES DOLLAR"/>
    <s v="BILL MILLER AND COMPANY"/>
    <s v="ALABAMA"/>
    <s v="ESTADOS UNIDOS EEUU"/>
    <n v="17"/>
    <n v="2019"/>
    <s v="SPRING"/>
    <s v="SPRING"/>
    <s v="SPRING 2019"/>
    <s v="2018-2019"/>
    <n v="527"/>
    <x v="2"/>
  </r>
  <r>
    <x v="0"/>
    <n v="2019"/>
    <x v="11"/>
    <s v="AM"/>
    <s v="EEUU"/>
    <x v="0"/>
    <s v="SPRING 2019"/>
    <s v="KIDS"/>
    <x v="19"/>
    <s v="DOLARES AMERICANOS / UNITED STATES DOLLAR"/>
    <s v="HOLLY SALES INC."/>
    <s v="OHIO"/>
    <s v="ESTADOS UNIDOS EEUU"/>
    <n v="4"/>
    <n v="2019"/>
    <s v="SPRING"/>
    <s v="SPRING"/>
    <s v="SPRING 2019"/>
    <s v="2018-2019"/>
    <n v="120"/>
    <x v="8"/>
  </r>
  <r>
    <x v="0"/>
    <n v="2019"/>
    <x v="11"/>
    <s v="AM"/>
    <s v="EEUU"/>
    <x v="0"/>
    <s v="SPRING 2019"/>
    <s v="KIDS"/>
    <x v="2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22.2"/>
    <x v="2"/>
  </r>
  <r>
    <x v="0"/>
    <n v="2019"/>
    <x v="11"/>
    <s v="AM"/>
    <s v="EEUU"/>
    <x v="0"/>
    <s v="SPRING 2019"/>
    <s v="KIDS"/>
    <x v="218"/>
    <s v="DOLARES AMERICANOS / UNITED STATES DOLLAR"/>
    <s v="ANITA M. HOPKINS"/>
    <s v="MARYLAND"/>
    <s v="ESTADOS UNIDOS EEUU"/>
    <n v="52"/>
    <n v="2019"/>
    <s v="SPRING"/>
    <s v="SPRING"/>
    <s v="SPRING 2019"/>
    <s v="2018-2019"/>
    <n v="1298.3999999999996"/>
    <x v="1"/>
  </r>
  <r>
    <x v="0"/>
    <n v="2019"/>
    <x v="11"/>
    <s v="AM"/>
    <s v="EEUU"/>
    <x v="0"/>
    <s v="SPRING 2019"/>
    <s v="KIDS"/>
    <x v="261"/>
    <s v="DOLARES AMERICANOS / UNITED STATES DOLLAR"/>
    <s v="JUDITH ANN DEAL"/>
    <s v="HAWAII"/>
    <s v="ESTADOS UNIDOS EEUU"/>
    <n v="63"/>
    <n v="2019"/>
    <s v="SPRING"/>
    <s v="SPRING"/>
    <s v="SPRING 2019"/>
    <s v="2018-2019"/>
    <n v="1927.5"/>
    <x v="10"/>
  </r>
  <r>
    <x v="0"/>
    <n v="2019"/>
    <x v="11"/>
    <s v="AM"/>
    <s v="EEUU"/>
    <x v="0"/>
    <s v="SPRING 2019"/>
    <s v="KIDS"/>
    <x v="473"/>
    <s v="DOLARES AMERICANOS / UNITED STATES DOLLAR"/>
    <s v="BILL MILLER AND COMPANY"/>
    <s v="FLORIDA"/>
    <s v="ESTADOS UNIDOS EEUU"/>
    <n v="39"/>
    <n v="2019"/>
    <s v="SPRING"/>
    <s v="SPRING"/>
    <s v="SPRING 2019"/>
    <s v="2018-2019"/>
    <n v="1227.5"/>
    <x v="2"/>
  </r>
  <r>
    <x v="0"/>
    <n v="2019"/>
    <x v="11"/>
    <s v="AM"/>
    <s v="EEUU"/>
    <x v="0"/>
    <s v="SPRING 2019"/>
    <s v="KIDS"/>
    <x v="416"/>
    <s v="DOLARES AMERICANOS / UNITED STATES DOLLAR"/>
    <s v="LAURA BONG"/>
    <s v="TEXAS"/>
    <s v="ESTADOS UNIDOS EEUU"/>
    <n v="6"/>
    <n v="2019"/>
    <s v="SPRING"/>
    <s v="SPRING"/>
    <s v="SPRING 2019"/>
    <s v="2018-2019"/>
    <n v="204"/>
    <x v="6"/>
  </r>
  <r>
    <x v="0"/>
    <n v="2019"/>
    <x v="11"/>
    <s v="AM"/>
    <s v="EEUU"/>
    <x v="0"/>
    <s v="SPRING 2019"/>
    <s v="KIDS"/>
    <x v="474"/>
    <s v="DOLARES AMERICANOS / UNITED STATES DOLLAR"/>
    <s v="LAURA BONG"/>
    <s v="TEXAS"/>
    <s v="ESTADOS UNIDOS EEUU"/>
    <n v="27"/>
    <n v="2019"/>
    <s v="SPRING"/>
    <s v="SPRING"/>
    <s v="SPRING 2019"/>
    <s v="2018-2019"/>
    <n v="252"/>
    <x v="6"/>
  </r>
  <r>
    <x v="0"/>
    <n v="2019"/>
    <x v="11"/>
    <s v="AM"/>
    <s v="EEUU"/>
    <x v="0"/>
    <s v="SPRING 2019"/>
    <s v="TRUNKS"/>
    <x v="5"/>
    <s v="DOLARES AMERICANOS / UNITED STATES DOLLAR"/>
    <s v="STEPHANIE VITALI"/>
    <s v="ONTARIO"/>
    <s v="CANADA"/>
    <n v="1"/>
    <n v="2019"/>
    <s v="SPRING"/>
    <s v="SPRING"/>
    <s v="SPRING 2019"/>
    <s v="2018-2019"/>
    <n v="18.37"/>
    <x v="4"/>
  </r>
  <r>
    <x v="0"/>
    <n v="2019"/>
    <x v="11"/>
    <s v="AM"/>
    <s v="EEUU"/>
    <x v="0"/>
    <s v="SPRING 2019"/>
    <s v="TRUNKS"/>
    <x v="398"/>
    <s v="DOLARES AMERICANOS / UNITED STATES DOLLAR"/>
    <s v="LAURA BONG"/>
    <s v="NEVADA"/>
    <s v="ESTADOS UNIDOS EEUU"/>
    <n v="11"/>
    <n v="2019"/>
    <s v="SPRING"/>
    <s v="SPRING"/>
    <s v="SPRING 2019"/>
    <s v="2018-2019"/>
    <n v="403.5"/>
    <x v="6"/>
  </r>
  <r>
    <x v="0"/>
    <n v="2019"/>
    <x v="11"/>
    <s v="AM"/>
    <s v="EEUU"/>
    <x v="0"/>
    <s v="SPRING 2019"/>
    <s v="BEACHWEAR"/>
    <x v="0"/>
    <s v="DOLARES AMERICANOS / UNITED STATES DOLLAR"/>
    <s v="PAIGE ALYSE STRAUGHAN"/>
    <s v="WASHINGTON"/>
    <s v="ESTADOS UNIDOS EEUU"/>
    <n v="8"/>
    <n v="2019"/>
    <s v="SPRING"/>
    <s v="SPRING"/>
    <s v="SPRING 2019"/>
    <s v="2018-2019"/>
    <n v="344"/>
    <x v="0"/>
  </r>
  <r>
    <x v="0"/>
    <n v="2019"/>
    <x v="11"/>
    <s v="AM"/>
    <s v="EEUU"/>
    <x v="0"/>
    <s v="SPRING 2019"/>
    <s v="BEACHWEAR"/>
    <x v="5"/>
    <s v="DOLARES AMERICANOS / UNITED STATES DOLLAR"/>
    <s v="STEPHANIE VITALI"/>
    <s v="ONTARIO"/>
    <s v="CANADA"/>
    <n v="5"/>
    <n v="2019"/>
    <s v="SPRING"/>
    <s v="SPRING"/>
    <s v="SPRING 2019"/>
    <s v="2018-2019"/>
    <n v="188.57999999999998"/>
    <x v="4"/>
  </r>
  <r>
    <x v="0"/>
    <n v="2019"/>
    <x v="11"/>
    <s v="AM"/>
    <s v="EEUU"/>
    <x v="0"/>
    <s v="SPRING 2019"/>
    <s v="BEACHWEAR"/>
    <x v="26"/>
    <s v="DOLARES AMERICANOS / UNITED STATES DOLLAR"/>
    <s v="BILL MILLER AND COMPANY"/>
    <s v="FLORIDA"/>
    <s v="ESTADOS UNIDOS EEUU"/>
    <n v="2"/>
    <n v="2019"/>
    <s v="SPRING"/>
    <s v="SPRING"/>
    <s v="SPRING 2019"/>
    <s v="2018-2019"/>
    <n v="66"/>
    <x v="2"/>
  </r>
  <r>
    <x v="0"/>
    <n v="2019"/>
    <x v="11"/>
    <s v="AM"/>
    <s v="EEUU"/>
    <x v="0"/>
    <s v="SPRING 2019"/>
    <s v="BEACHWEAR"/>
    <x v="19"/>
    <s v="DOLARES AMERICANOS / UNITED STATES DOLLAR"/>
    <s v="HOLLY SALES INC."/>
    <s v="OHIO"/>
    <s v="ESTADOS UNIDOS EEUU"/>
    <n v="2"/>
    <n v="2019"/>
    <s v="SPRING"/>
    <s v="SPRING"/>
    <s v="SPRING 2019"/>
    <s v="2018-2019"/>
    <n v="91"/>
    <x v="8"/>
  </r>
  <r>
    <x v="0"/>
    <n v="2019"/>
    <x v="11"/>
    <s v="AM"/>
    <s v="EEUU"/>
    <x v="0"/>
    <s v="SPRING 2019"/>
    <s v="BEACHWEAR"/>
    <x v="2"/>
    <s v="DOLARES AMERICANOS / UNITED STATES DOLLAR"/>
    <s v="BILL MILLER AND COMPANY"/>
    <s v="FLORIDA"/>
    <s v="ESTADOS UNIDOS EEUU"/>
    <n v="2"/>
    <n v="2019"/>
    <s v="SPRING"/>
    <s v="SPRING"/>
    <s v="SPRING 2019"/>
    <s v="2018-2019"/>
    <n v="78"/>
    <x v="2"/>
  </r>
  <r>
    <x v="0"/>
    <n v="2019"/>
    <x v="11"/>
    <s v="AM"/>
    <s v="EEUU"/>
    <x v="0"/>
    <s v="SPRING 2019"/>
    <s v="BEACHWEAR"/>
    <x v="45"/>
    <s v="DOLARES AMERICANOS / UNITED STATES DOLLAR"/>
    <s v="MIE MANNICHE"/>
    <s v="CALIFORNIA"/>
    <s v="ESTADOS UNIDOS EEUU"/>
    <n v="45"/>
    <n v="2019"/>
    <s v="SPRING"/>
    <s v="SPRING"/>
    <s v="SPRING 2019"/>
    <s v="2018-2019"/>
    <n v="1545.75"/>
    <x v="11"/>
  </r>
  <r>
    <x v="0"/>
    <n v="2019"/>
    <x v="11"/>
    <s v="AM"/>
    <s v="EEUU"/>
    <x v="0"/>
    <s v="SPRING 2019"/>
    <s v="BEACHWEAR"/>
    <x v="305"/>
    <s v="DOLARES AMERICANOS / UNITED STATES DOLLAR"/>
    <s v="BILL MILLER AND COMPANY"/>
    <s v="ALABAMA"/>
    <s v="ESTADOS UNIDOS EEUU"/>
    <n v="2"/>
    <n v="2019"/>
    <s v="SPRING"/>
    <s v="SPRING"/>
    <s v="SPRING 2019"/>
    <s v="2018-2019"/>
    <n v="94"/>
    <x v="2"/>
  </r>
  <r>
    <x v="0"/>
    <n v="2019"/>
    <x v="11"/>
    <s v="AM"/>
    <s v="EEUU"/>
    <x v="0"/>
    <s v="SPRING 2019"/>
    <s v="BEACHWEAR"/>
    <x v="35"/>
    <s v="DOLARES AMERICANOS / UNITED STATES DOLLAR"/>
    <s v="LAURA BONG"/>
    <s v="TEXAS"/>
    <s v="ESTADOS UNIDOS EEUU"/>
    <n v="5"/>
    <n v="2019"/>
    <s v="SPRING"/>
    <s v="SPRING"/>
    <s v="SPRING 2019"/>
    <s v="2018-2019"/>
    <n v="228"/>
    <x v="6"/>
  </r>
  <r>
    <x v="0"/>
    <n v="2019"/>
    <x v="11"/>
    <s v="AM"/>
    <s v="EEUU"/>
    <x v="0"/>
    <s v="SPRING 2019"/>
    <s v="BEACHWEAR"/>
    <x v="21"/>
    <s v="DOLARES AMERICANOS / UNITED STATES DOLLAR"/>
    <s v="ANITA M. HOPKINS"/>
    <s v="MASSACHUSETTS"/>
    <s v="ESTADOS UNIDOS EEUU"/>
    <n v="11"/>
    <n v="2019"/>
    <s v="SPRING"/>
    <s v="SPRING"/>
    <s v="SPRING 2019"/>
    <s v="2018-2019"/>
    <n v="363"/>
    <x v="1"/>
  </r>
  <r>
    <x v="0"/>
    <n v="2019"/>
    <x v="11"/>
    <s v="AM"/>
    <s v="EEUU"/>
    <x v="0"/>
    <s v="SUMMER 2019"/>
    <s v="SWIMWEAR"/>
    <x v="0"/>
    <s v="DOLARES AMERICANOS / UNITED STATES DOLLAR"/>
    <s v="PAIGE ALYSE STRAUGHAN"/>
    <s v="WASHINGTON"/>
    <s v="ESTADOS UNIDOS EEUU"/>
    <n v="782"/>
    <n v="2019"/>
    <s v="SUMMER"/>
    <s v="SUMMER"/>
    <s v="SUMMER 2019"/>
    <s v="2018-2019"/>
    <n v="24399.18"/>
    <x v="0"/>
  </r>
  <r>
    <x v="0"/>
    <n v="2019"/>
    <x v="11"/>
    <s v="AM"/>
    <s v="EEUU"/>
    <x v="0"/>
    <s v="SUMMER 2019"/>
    <s v="SWIMWEAR"/>
    <x v="73"/>
    <s v="DOLARES AMERICANOS / UNITED STATES DOLLAR"/>
    <s v="BILL MILLER AND COMPANY"/>
    <s v="FLORIDA"/>
    <s v="ESTADOS UNIDOS EEUU"/>
    <n v="55"/>
    <n v="2019"/>
    <s v="SUMMER"/>
    <s v="SUMMER"/>
    <s v="SUMMER 2019"/>
    <s v="2018-2019"/>
    <n v="1647"/>
    <x v="2"/>
  </r>
  <r>
    <x v="0"/>
    <n v="2019"/>
    <x v="11"/>
    <s v="AM"/>
    <s v="EEUU"/>
    <x v="0"/>
    <s v="SUMMER 2019"/>
    <s v="SWIMWEAR"/>
    <x v="189"/>
    <s v="DOLAR CANADIENSE / CANADIAN DOLLAR"/>
    <s v="SHOUTOUTAGENCY"/>
    <s v="BRITISH COLUMBIA"/>
    <s v="CANADA"/>
    <n v="24"/>
    <n v="2019"/>
    <s v="SUMMER"/>
    <s v="SUMMER"/>
    <s v="SUMMER 2019"/>
    <s v="2018-2019"/>
    <n v="816.29539212694544"/>
    <x v="3"/>
  </r>
  <r>
    <x v="0"/>
    <n v="2019"/>
    <x v="11"/>
    <s v="AM"/>
    <s v="EEUU"/>
    <x v="0"/>
    <s v="SUMMER 2019"/>
    <s v="SWIMWEAR"/>
    <x v="22"/>
    <s v="DOLARES AMERICANOS / UNITED STATES DOLLAR"/>
    <s v="JUDITH ANN DEAL"/>
    <s v="HAWAII"/>
    <s v="ESTADOS UNIDOS EEUU"/>
    <n v="49"/>
    <n v="2019"/>
    <s v="SUMMER"/>
    <s v="SUMMER"/>
    <s v="SUMMER 2019"/>
    <s v="2018-2019"/>
    <n v="1487"/>
    <x v="10"/>
  </r>
  <r>
    <x v="0"/>
    <n v="2019"/>
    <x v="11"/>
    <s v="AM"/>
    <s v="EEUU"/>
    <x v="0"/>
    <s v="SUMMER 2019"/>
    <s v="SWIMWEAR"/>
    <x v="108"/>
    <s v="DOLARES AMERICANOS / UNITED STATES DOLLAR"/>
    <s v="PAIGE ALYSE STRAUGHAN"/>
    <s v="CALIFORNIA"/>
    <s v="ESTADOS UNIDOS EEUU"/>
    <n v="97"/>
    <n v="2019"/>
    <s v="SUMMER"/>
    <s v="SUMMER"/>
    <s v="SUMMER 2019"/>
    <s v="2018-2019"/>
    <n v="2835"/>
    <x v="0"/>
  </r>
  <r>
    <x v="0"/>
    <n v="2019"/>
    <x v="11"/>
    <s v="AM"/>
    <s v="EEUU"/>
    <x v="0"/>
    <s v="SUMMER 2019"/>
    <s v="SWIMWEAR"/>
    <x v="48"/>
    <s v="DOLARES AMERICANOS / UNITED STATES DOLLAR"/>
    <s v="PHYLLIS POSNER"/>
    <s v="CALIFORNIA"/>
    <s v="ESTADOS UNIDOS EEUU"/>
    <n v="100"/>
    <n v="2019"/>
    <s v="SUMMER"/>
    <s v="SUMMER"/>
    <s v="SUMMER 2019"/>
    <s v="2018-2019"/>
    <n v="2816"/>
    <x v="5"/>
  </r>
  <r>
    <x v="0"/>
    <n v="2019"/>
    <x v="11"/>
    <s v="AM"/>
    <s v="EEUU"/>
    <x v="0"/>
    <s v="SUMMER 2019"/>
    <s v="SWIMWEAR"/>
    <x v="86"/>
    <s v="DOLARES AMERICANOS / UNITED STATES DOLLAR"/>
    <s v="JULIUS ORTIZ MALDONADO"/>
    <s v="PUERTO RICO"/>
    <s v="PUERTO RICO"/>
    <n v="2"/>
    <n v="2019"/>
    <s v="SUMMER"/>
    <s v="SUMMER"/>
    <s v="SUMMER 2019"/>
    <s v="2018-2019"/>
    <n v="60"/>
    <x v="15"/>
  </r>
  <r>
    <x v="0"/>
    <n v="2019"/>
    <x v="11"/>
    <s v="AM"/>
    <s v="EEUU"/>
    <x v="0"/>
    <s v="SUMMER 2019"/>
    <s v="SWIMWEAR"/>
    <x v="183"/>
    <s v="DOLARES AMERICANOS / UNITED STATES DOLLAR"/>
    <s v="KELLY MICHELLE ELLINGSON"/>
    <s v="NEW JERSEY"/>
    <s v="ESTADOS UNIDOS EEUU"/>
    <n v="140"/>
    <n v="2019"/>
    <s v="SUMMER"/>
    <s v="SUMMER"/>
    <s v="SUMMER 2019"/>
    <s v="2018-2019"/>
    <n v="2184"/>
    <x v="9"/>
  </r>
  <r>
    <x v="0"/>
    <n v="2019"/>
    <x v="11"/>
    <s v="AM"/>
    <s v="EEUU"/>
    <x v="0"/>
    <s v="SUMMER 2019"/>
    <s v="SWIMWEAR"/>
    <x v="3"/>
    <s v="DOLARES AMERICANOS / UNITED STATES DOLLAR"/>
    <s v="ANITA M. HOPKINS"/>
    <s v="RHODE ISLAND"/>
    <s v="ESTADOS UNIDOS EEUU"/>
    <n v="56"/>
    <n v="2019"/>
    <s v="SUMMER"/>
    <s v="SUMMER"/>
    <s v="SUMMER 2019"/>
    <s v="2018-2019"/>
    <n v="1624"/>
    <x v="1"/>
  </r>
  <r>
    <x v="0"/>
    <n v="2019"/>
    <x v="11"/>
    <s v="AM"/>
    <s v="EEUU"/>
    <x v="0"/>
    <s v="SUMMER 2019"/>
    <s v="SWIMWEAR"/>
    <x v="5"/>
    <s v="DOLARES AMERICANOS / UNITED STATES DOLLAR"/>
    <s v="STEPHANIE VITALI"/>
    <s v="ONTARIO"/>
    <s v="CANADA"/>
    <n v="39"/>
    <n v="2019"/>
    <s v="SUMMER"/>
    <s v="SUMMER"/>
    <s v="SUMMER 2019"/>
    <s v="2018-2019"/>
    <n v="1198"/>
    <x v="4"/>
  </r>
  <r>
    <x v="0"/>
    <n v="2019"/>
    <x v="11"/>
    <s v="AM"/>
    <s v="EEUU"/>
    <x v="0"/>
    <s v="SUMMER 2019"/>
    <s v="SWIMWEAR"/>
    <x v="275"/>
    <s v="DOLARES AMERICANOS / UNITED STATES DOLLAR"/>
    <s v="BILL MILLER AND COMPANY"/>
    <s v="SOUTH CAROLINA"/>
    <s v="ESTADOS UNIDOS EEUU"/>
    <n v="376"/>
    <n v="2019"/>
    <s v="SUMMER"/>
    <s v="SUMMER"/>
    <s v="SUMMER 2019"/>
    <s v="2018-2019"/>
    <n v="11378"/>
    <x v="2"/>
  </r>
  <r>
    <x v="0"/>
    <n v="2019"/>
    <x v="11"/>
    <s v="AM"/>
    <s v="EEUU"/>
    <x v="0"/>
    <s v="SUMMER 2019"/>
    <s v="SWIMWEAR"/>
    <x v="278"/>
    <s v="DOLARES AMERICANOS / UNITED STATES DOLLAR"/>
    <s v="ANITA M. HOPKINS"/>
    <s v="NEW YORK"/>
    <s v="ESTADOS UNIDOS EEUU"/>
    <n v="12"/>
    <n v="2019"/>
    <s v="SUMMER"/>
    <s v="SUMMER"/>
    <s v="SUMMER 2019"/>
    <s v="2018-2019"/>
    <n v="348"/>
    <x v="1"/>
  </r>
  <r>
    <x v="0"/>
    <n v="2019"/>
    <x v="11"/>
    <s v="AM"/>
    <s v="EEUU"/>
    <x v="0"/>
    <s v="SUMMER 2019"/>
    <s v="SWIMWEAR"/>
    <x v="55"/>
    <s v="DOLARES AMERICANOS / UNITED STATES DOLLAR"/>
    <s v="PAIGE ALYSE STRAUGHAN"/>
    <s v="WASHINGTON"/>
    <s v="ESTADOS UNIDOS EEUU"/>
    <n v="727"/>
    <n v="2019"/>
    <s v="SUMMER"/>
    <s v="SUMMER"/>
    <s v="SUMMER 2019"/>
    <s v="2018-2019"/>
    <n v="17149.500000000029"/>
    <x v="0"/>
  </r>
  <r>
    <x v="0"/>
    <n v="2019"/>
    <x v="11"/>
    <s v="AM"/>
    <s v="EEUU"/>
    <x v="0"/>
    <s v="SUMMER 2019"/>
    <s v="SWIMWEAR"/>
    <x v="6"/>
    <s v="DOLARES AMERICANOS / UNITED STATES DOLLAR"/>
    <s v="PHYLLIS POSNER"/>
    <s v="CALIFORNIA"/>
    <s v="ESTADOS UNIDOS EEUU"/>
    <n v="55"/>
    <n v="2019"/>
    <s v="SUMMER"/>
    <s v="SUMMER"/>
    <s v="SUMMER 2019"/>
    <s v="2018-2019"/>
    <n v="1987"/>
    <x v="5"/>
  </r>
  <r>
    <x v="0"/>
    <n v="2019"/>
    <x v="11"/>
    <s v="AM"/>
    <s v="EEUU"/>
    <x v="0"/>
    <s v="SUMMER 2019"/>
    <s v="SWIMWEAR"/>
    <x v="89"/>
    <s v="DOLARES AMERICANOS / UNITED STATES DOLLAR"/>
    <s v="BILL MILLER AND COMPANY"/>
    <s v="FLORIDA"/>
    <s v="ESTADOS UNIDOS EEUU"/>
    <n v="412"/>
    <n v="2019"/>
    <s v="SUMMER"/>
    <s v="SUMMER"/>
    <s v="SUMMER 2019"/>
    <s v="2018-2019"/>
    <n v="10193.4"/>
    <x v="2"/>
  </r>
  <r>
    <x v="0"/>
    <n v="2019"/>
    <x v="11"/>
    <s v="AM"/>
    <s v="EEUU"/>
    <x v="0"/>
    <s v="SUMMER 2019"/>
    <s v="SWIMWEAR"/>
    <x v="125"/>
    <s v="DOLARES AMERICANOS / UNITED STATES DOLLAR"/>
    <s v="JUDITH ANN DEAL"/>
    <s v="HAWAII"/>
    <s v="ESTADOS UNIDOS EEUU"/>
    <n v="10"/>
    <n v="2019"/>
    <s v="SUMMER"/>
    <s v="SUMMER"/>
    <s v="SUMMER 2019"/>
    <s v="2018-2019"/>
    <n v="300"/>
    <x v="10"/>
  </r>
  <r>
    <x v="0"/>
    <n v="2019"/>
    <x v="11"/>
    <s v="AM"/>
    <s v="EEUU"/>
    <x v="0"/>
    <s v="SUMMER 2019"/>
    <s v="SWIMWEAR"/>
    <x v="7"/>
    <s v="DOLAR CANADIENSE / CANADIAN DOLLAR"/>
    <s v="STEPHANIE VITALI"/>
    <s v="ONTARIO"/>
    <s v="CANADA"/>
    <n v="20"/>
    <n v="2019"/>
    <s v="SUMMER"/>
    <s v="SUMMER"/>
    <s v="SUMMER 2019"/>
    <s v="2018-2019"/>
    <n v="586.66463228562702"/>
    <x v="4"/>
  </r>
  <r>
    <x v="0"/>
    <n v="2019"/>
    <x v="11"/>
    <s v="AM"/>
    <s v="EEUU"/>
    <x v="0"/>
    <s v="SUMMER 2019"/>
    <s v="SWIMWEAR"/>
    <x v="311"/>
    <s v="DOLARES AMERICANOS / UNITED STATES DOLLAR"/>
    <s v="DENISE ARNETT"/>
    <s v="COLORADO"/>
    <s v="ESTADOS UNIDOS EEUU"/>
    <n v="30"/>
    <n v="2019"/>
    <s v="SUMMER"/>
    <s v="SUMMER"/>
    <s v="SUMMER 2019"/>
    <s v="2018-2019"/>
    <n v="864"/>
    <x v="14"/>
  </r>
  <r>
    <x v="0"/>
    <n v="2019"/>
    <x v="11"/>
    <s v="AM"/>
    <s v="EEUU"/>
    <x v="0"/>
    <s v="SUMMER 2019"/>
    <s v="SWIMWEAR"/>
    <x v="196"/>
    <s v="DOLARES AMERICANOS / UNITED STATES DOLLAR"/>
    <s v="BILL MILLER AND COMPANY"/>
    <s v="ALABAMA"/>
    <s v="ESTADOS UNIDOS EEUU"/>
    <n v="11"/>
    <n v="2019"/>
    <s v="SUMMER"/>
    <s v="SUMMER"/>
    <s v="SUMMER 2019"/>
    <s v="2018-2019"/>
    <n v="310"/>
    <x v="2"/>
  </r>
  <r>
    <x v="0"/>
    <n v="2019"/>
    <x v="11"/>
    <s v="AM"/>
    <s v="EEUU"/>
    <x v="0"/>
    <s v="SUMMER 2019"/>
    <s v="SWIMWEAR"/>
    <x v="197"/>
    <s v="DOLARES AMERICANOS / UNITED STATES DOLLAR"/>
    <s v="ANITA M. HOPKINS"/>
    <s v="MARYLAND"/>
    <s v="ESTADOS UNIDOS EEUU"/>
    <n v="138"/>
    <n v="2019"/>
    <s v="SUMMER"/>
    <s v="SUMMER"/>
    <s v="SUMMER 2019"/>
    <s v="2018-2019"/>
    <n v="3510.9"/>
    <x v="1"/>
  </r>
  <r>
    <x v="0"/>
    <n v="2019"/>
    <x v="11"/>
    <s v="AM"/>
    <s v="EEUU"/>
    <x v="0"/>
    <s v="SUMMER 2019"/>
    <s v="SWIMWEAR"/>
    <x v="360"/>
    <s v="DOLARES AMERICANOS / UNITED STATES DOLLAR"/>
    <s v="PHYLLIS POSNER"/>
    <s v="CALIFORNIA"/>
    <s v="ESTADOS UNIDOS EEUU"/>
    <n v="109"/>
    <n v="2019"/>
    <s v="SUMMER"/>
    <s v="SUMMER"/>
    <s v="SUMMER 2019"/>
    <s v="2018-2019"/>
    <n v="3542"/>
    <x v="5"/>
  </r>
  <r>
    <x v="0"/>
    <n v="2019"/>
    <x v="11"/>
    <s v="AM"/>
    <s v="EEUU"/>
    <x v="0"/>
    <s v="SUMMER 2019"/>
    <s v="SWIMWEAR"/>
    <x v="19"/>
    <s v="DOLARES AMERICANOS / UNITED STATES DOLLAR"/>
    <s v="HOLLY SALES INC."/>
    <s v="OHIO"/>
    <s v="ESTADOS UNIDOS EEUU"/>
    <n v="80"/>
    <n v="2019"/>
    <s v="SUMMER"/>
    <s v="SUMMER"/>
    <s v="SUMMER 2019"/>
    <s v="2018-2019"/>
    <n v="2495"/>
    <x v="8"/>
  </r>
  <r>
    <x v="0"/>
    <n v="2019"/>
    <x v="11"/>
    <s v="AM"/>
    <s v="EEUU"/>
    <x v="0"/>
    <s v="SUMMER 2019"/>
    <s v="SWIMWEAR"/>
    <x v="315"/>
    <s v="DOLARES AMERICANOS / UNITED STATES DOLLAR"/>
    <s v="DENISE ARNETT"/>
    <s v="OREGON"/>
    <s v="ESTADOS UNIDOS EEUU"/>
    <n v="12"/>
    <n v="2019"/>
    <s v="SUMMER"/>
    <s v="SUMMER"/>
    <s v="SUMMER 2019"/>
    <s v="2018-2019"/>
    <n v="361"/>
    <x v="14"/>
  </r>
  <r>
    <x v="0"/>
    <n v="2019"/>
    <x v="11"/>
    <s v="AM"/>
    <s v="EEUU"/>
    <x v="0"/>
    <s v="SUMMER 2019"/>
    <s v="SWIMWEAR"/>
    <x v="234"/>
    <s v="DOLARES AMERICANOS / UNITED STATES DOLLAR"/>
    <s v="BILL MILLER AND COMPANY"/>
    <s v="FLORIDA"/>
    <s v="ESTADOS UNIDOS EEUU"/>
    <n v="16"/>
    <n v="2019"/>
    <s v="SUMMER"/>
    <s v="SUMMER"/>
    <s v="SUMMER 2019"/>
    <s v="2018-2019"/>
    <n v="442"/>
    <x v="2"/>
  </r>
  <r>
    <x v="0"/>
    <n v="2019"/>
    <x v="11"/>
    <s v="AM"/>
    <s v="EEUU"/>
    <x v="0"/>
    <s v="SUMMER 2019"/>
    <s v="SWIMWEAR"/>
    <x v="72"/>
    <s v="DOLARES AMERICANOS / UNITED STATES DOLLAR"/>
    <s v="PAIGE ALYSE STRAUGHAN"/>
    <s v="ONTARIO"/>
    <s v="CANADA"/>
    <n v="163"/>
    <n v="2019"/>
    <s v="SUMMER"/>
    <s v="SUMMER"/>
    <s v="SUMMER 2019"/>
    <s v="2018-2019"/>
    <n v="4800.8"/>
    <x v="0"/>
  </r>
  <r>
    <x v="0"/>
    <n v="2019"/>
    <x v="11"/>
    <s v="AM"/>
    <s v="EEUU"/>
    <x v="0"/>
    <s v="SUMMER 2019"/>
    <s v="SWIMWEAR"/>
    <x v="76"/>
    <s v="DOLARES AMERICANOS / UNITED STATES DOLLAR"/>
    <s v="DENISE ARNETT"/>
    <s v="OREGON"/>
    <s v="ESTADOS UNIDOS EEUU"/>
    <n v="27"/>
    <n v="2019"/>
    <s v="SUMMER"/>
    <s v="SUMMER"/>
    <s v="SUMMER 2019"/>
    <s v="2018-2019"/>
    <n v="801"/>
    <x v="14"/>
  </r>
  <r>
    <x v="0"/>
    <n v="2019"/>
    <x v="11"/>
    <s v="AM"/>
    <s v="EEUU"/>
    <x v="0"/>
    <s v="SUMMER 2019"/>
    <s v="SWIMWEAR"/>
    <x v="9"/>
    <s v="DOLARES AMERICANOS / UNITED STATES DOLLAR"/>
    <s v="ANITA M. HOPKINS"/>
    <s v="NEW JERSEY"/>
    <s v="ESTADOS UNIDOS EEUU"/>
    <n v="8"/>
    <n v="2019"/>
    <s v="SUMMER"/>
    <s v="SUMMER"/>
    <s v="SUMMER 2019"/>
    <s v="2018-2019"/>
    <n v="252"/>
    <x v="1"/>
  </r>
  <r>
    <x v="0"/>
    <n v="2019"/>
    <x v="11"/>
    <s v="AM"/>
    <s v="EEUU"/>
    <x v="0"/>
    <s v="SUMMER 2019"/>
    <s v="SWIMWEAR"/>
    <x v="305"/>
    <s v="DOLARES AMERICANOS / UNITED STATES DOLLAR"/>
    <s v="BILL MILLER AND COMPANY"/>
    <s v="ALABAMA"/>
    <s v="ESTADOS UNIDOS EEUU"/>
    <n v="96"/>
    <n v="2019"/>
    <s v="SUMMER"/>
    <s v="SUMMER"/>
    <s v="SUMMER 2019"/>
    <s v="2018-2019"/>
    <n v="2896"/>
    <x v="2"/>
  </r>
  <r>
    <x v="0"/>
    <n v="2019"/>
    <x v="11"/>
    <s v="AM"/>
    <s v="EEUU"/>
    <x v="0"/>
    <s v="SUMMER 2019"/>
    <s v="SWIMWEAR"/>
    <x v="96"/>
    <s v="DOLARES AMERICANOS / UNITED STATES DOLLAR"/>
    <s v="JULIUS ORTIZ MALDONADO"/>
    <s v="PUERTO RICO"/>
    <s v="PUERTO RICO"/>
    <n v="47"/>
    <n v="2019"/>
    <s v="SUMMER"/>
    <s v="SUMMER"/>
    <s v="SUMMER 2019"/>
    <s v="2018-2019"/>
    <n v="1627"/>
    <x v="15"/>
  </r>
  <r>
    <x v="0"/>
    <n v="2019"/>
    <x v="11"/>
    <s v="AM"/>
    <s v="EEUU"/>
    <x v="0"/>
    <s v="SUMMER 2019"/>
    <s v="SWIMWEAR"/>
    <x v="388"/>
    <s v="DOLARES AMERICANOS / UNITED STATES DOLLAR"/>
    <s v="ANITA M. HOPKINS"/>
    <s v="RHODE ISLAND"/>
    <s v="ESTADOS UNIDOS EEUU"/>
    <n v="22"/>
    <n v="2019"/>
    <s v="SUMMER"/>
    <s v="SUMMER"/>
    <s v="SUMMER 2019"/>
    <s v="2018-2019"/>
    <n v="668"/>
    <x v="1"/>
  </r>
  <r>
    <x v="0"/>
    <n v="2019"/>
    <x v="11"/>
    <s v="AM"/>
    <s v="EEUU"/>
    <x v="0"/>
    <s v="SUMMER 2019"/>
    <s v="SWIMWEAR"/>
    <x v="148"/>
    <s v="DOLARES AMERICANOS / UNITED STATES DOLLAR"/>
    <s v="ANITA M. HOPKINS"/>
    <s v="NEW JERSEY"/>
    <s v="ESTADOS UNIDOS EEUU"/>
    <n v="72"/>
    <n v="2019"/>
    <s v="SUMMER"/>
    <s v="SUMMER"/>
    <s v="SUMMER 2019"/>
    <s v="2018-2019"/>
    <n v="2172"/>
    <x v="1"/>
  </r>
  <r>
    <x v="0"/>
    <n v="2019"/>
    <x v="11"/>
    <s v="AM"/>
    <s v="EEUU"/>
    <x v="0"/>
    <s v="SUMMER 2019"/>
    <s v="SWIMWEAR"/>
    <x v="77"/>
    <s v="DOLARES AMERICANOS / UNITED STATES DOLLAR"/>
    <s v="ANITA M. HOPKINS"/>
    <s v="NEW HAMPSHIRE"/>
    <s v="ESTADOS UNIDOS EEUU"/>
    <n v="18"/>
    <n v="2019"/>
    <s v="SUMMER"/>
    <s v="SUMMER"/>
    <s v="SUMMER 2019"/>
    <s v="2018-2019"/>
    <n v="558"/>
    <x v="1"/>
  </r>
  <r>
    <x v="0"/>
    <n v="2019"/>
    <x v="11"/>
    <s v="AM"/>
    <s v="EEUU"/>
    <x v="0"/>
    <s v="SUMMER 2019"/>
    <s v="SWIMWEAR"/>
    <x v="258"/>
    <s v="DOLARES AMERICANOS / UNITED STATES DOLLAR"/>
    <s v="LAURA BONG"/>
    <s v="TEXAS"/>
    <s v="ESTADOS UNIDOS EEUU"/>
    <n v="14"/>
    <n v="2019"/>
    <s v="SUMMER"/>
    <s v="SUMMER"/>
    <s v="SUMMER 2019"/>
    <s v="2018-2019"/>
    <n v="402"/>
    <x v="6"/>
  </r>
  <r>
    <x v="0"/>
    <n v="2019"/>
    <x v="11"/>
    <s v="AM"/>
    <s v="EEUU"/>
    <x v="0"/>
    <s v="SUMMER 2019"/>
    <s v="SWIMWEAR"/>
    <x v="141"/>
    <s v="DOLARES AMERICANOS / UNITED STATES DOLLAR"/>
    <s v="ANITA M. HOPKINS"/>
    <s v="DELAWARE"/>
    <s v="ESTADOS UNIDOS EEUU"/>
    <n v="149"/>
    <n v="2019"/>
    <s v="SUMMER"/>
    <s v="SUMMER"/>
    <s v="SUMMER 2019"/>
    <s v="2018-2019"/>
    <n v="4580"/>
    <x v="1"/>
  </r>
  <r>
    <x v="0"/>
    <n v="2019"/>
    <x v="11"/>
    <s v="AM"/>
    <s v="EEUU"/>
    <x v="0"/>
    <s v="SUMMER 2019"/>
    <s v="SWIMWEAR"/>
    <x v="10"/>
    <s v="DOLARES AMERICANOS / UNITED STATES DOLLAR"/>
    <s v="ANITA M. HOPKINS"/>
    <s v="MARYLAND"/>
    <s v="ESTADOS UNIDOS EEUU"/>
    <n v="25"/>
    <n v="2019"/>
    <s v="SUMMER"/>
    <s v="SUMMER"/>
    <s v="SUMMER 2019"/>
    <s v="2018-2019"/>
    <n v="773"/>
    <x v="1"/>
  </r>
  <r>
    <x v="0"/>
    <n v="2019"/>
    <x v="11"/>
    <s v="AM"/>
    <s v="EEUU"/>
    <x v="0"/>
    <s v="SUMMER 2019"/>
    <s v="SWIMWEAR"/>
    <x v="34"/>
    <s v="DOLARES AMERICANOS / UNITED STATES DOLLAR"/>
    <s v="ANITA M. HOPKINS"/>
    <s v="NEW YORK"/>
    <s v="ESTADOS UNIDOS EEUU"/>
    <n v="49"/>
    <n v="2019"/>
    <s v="SUMMER"/>
    <s v="SUMMER"/>
    <s v="SUMMER 2019"/>
    <s v="2018-2019"/>
    <n v="1715"/>
    <x v="1"/>
  </r>
  <r>
    <x v="0"/>
    <n v="2019"/>
    <x v="11"/>
    <s v="AM"/>
    <s v="EEUU"/>
    <x v="0"/>
    <s v="SUMMER 2019"/>
    <s v="SWIMWEAR"/>
    <x v="46"/>
    <s v="DOLARES AMERICANOS / UNITED STATES DOLLAR"/>
    <s v="ANITA M. HOPKINS"/>
    <s v="NEW YORK"/>
    <s v="ESTADOS UNIDOS EEUU"/>
    <n v="126"/>
    <n v="2019"/>
    <s v="SUMMER"/>
    <s v="SUMMER"/>
    <s v="SUMMER 2019"/>
    <s v="2018-2019"/>
    <n v="3933"/>
    <x v="1"/>
  </r>
  <r>
    <x v="0"/>
    <n v="2019"/>
    <x v="11"/>
    <s v="AM"/>
    <s v="EEUU"/>
    <x v="0"/>
    <s v="SUMMER 2019"/>
    <s v="SWIMWEAR"/>
    <x v="375"/>
    <s v="DOLARES AMERICANOS / UNITED STATES DOLLAR"/>
    <s v="ANITA M. HOPKINS"/>
    <s v="NEW JERSEY"/>
    <s v="ESTADOS UNIDOS EEUU"/>
    <n v="74"/>
    <n v="2019"/>
    <s v="SUMMER"/>
    <s v="SUMMER"/>
    <s v="SUMMER 2019"/>
    <s v="2018-2019"/>
    <n v="2259"/>
    <x v="1"/>
  </r>
  <r>
    <x v="0"/>
    <n v="2019"/>
    <x v="11"/>
    <s v="AM"/>
    <s v="EEUU"/>
    <x v="0"/>
    <s v="SUMMER 2019"/>
    <s v="SWIMWEAR"/>
    <x v="13"/>
    <s v="DOLARES AMERICANOS / UNITED STATES DOLLAR"/>
    <s v="ANITA M. HOPKINS"/>
    <s v="NEW JERSEY"/>
    <s v="ESTADOS UNIDOS EEUU"/>
    <n v="29"/>
    <n v="2019"/>
    <s v="SUMMER"/>
    <s v="SUMMER"/>
    <s v="SUMMER 2019"/>
    <s v="2018-2019"/>
    <n v="892"/>
    <x v="1"/>
  </r>
  <r>
    <x v="0"/>
    <n v="2019"/>
    <x v="11"/>
    <s v="AM"/>
    <s v="EEUU"/>
    <x v="0"/>
    <s v="SUMMER 2019"/>
    <s v="SWIMWEAR"/>
    <x v="447"/>
    <s v="DOLAR CANADIENSE / CANADIAN DOLLAR"/>
    <s v="SHOUTOUTAGENCY"/>
    <s v="BRITISH COLUMBIA"/>
    <s v="CANADA"/>
    <n v="40"/>
    <n v="2019"/>
    <s v="SUMMER"/>
    <s v="SUMMER"/>
    <s v="SUMMER 2019"/>
    <s v="2018-2019"/>
    <n v="1193.9273725968878"/>
    <x v="3"/>
  </r>
  <r>
    <x v="0"/>
    <n v="2019"/>
    <x v="11"/>
    <s v="AM"/>
    <s v="EEUU"/>
    <x v="0"/>
    <s v="SUMMER 2019"/>
    <s v="SWIMWEAR"/>
    <x v="20"/>
    <s v="DOLARES AMERICANOS / UNITED STATES DOLLAR"/>
    <s v="KELLY MICHELLE ELLINGSON"/>
    <s v="CALIFORNIA"/>
    <s v="ESTADOS UNIDOS EEUU"/>
    <n v="2"/>
    <n v="2019"/>
    <s v="SUMMER"/>
    <s v="SUMMER"/>
    <s v="SUMMER 2019"/>
    <s v="2018-2019"/>
    <n v="46.2"/>
    <x v="9"/>
  </r>
  <r>
    <x v="0"/>
    <n v="2019"/>
    <x v="11"/>
    <s v="AM"/>
    <s v="EEUU"/>
    <x v="0"/>
    <s v="SUMMER 2019"/>
    <s v="SWIMWEAR"/>
    <x v="266"/>
    <s v="DOLARES AMERICANOS / UNITED STATES DOLLAR"/>
    <s v="KELLY MICHELLE ELLINGSON"/>
    <s v="IOWA"/>
    <s v="ESTADOS UNIDOS EEUU"/>
    <n v="160"/>
    <n v="2019"/>
    <s v="SUMMER"/>
    <s v="SUMMER"/>
    <s v="SUMMER 2019"/>
    <s v="2018-2019"/>
    <n v="2496"/>
    <x v="9"/>
  </r>
  <r>
    <x v="0"/>
    <n v="2019"/>
    <x v="11"/>
    <s v="AM"/>
    <s v="EEUU"/>
    <x v="0"/>
    <s v="SUMMER 2019"/>
    <s v="SWIMWEAR"/>
    <x v="325"/>
    <s v="DOLARES AMERICANOS / UNITED STATES DOLLAR"/>
    <s v="ANITA M. HOPKINS"/>
    <s v="MARYLAND"/>
    <s v="ESTADOS UNIDOS EEUU"/>
    <n v="132"/>
    <n v="2019"/>
    <s v="SUMMER"/>
    <s v="SUMMER"/>
    <s v="SUMMER 2019"/>
    <s v="2018-2019"/>
    <n v="3966"/>
    <x v="1"/>
  </r>
  <r>
    <x v="0"/>
    <n v="2019"/>
    <x v="11"/>
    <s v="AM"/>
    <s v="EEUU"/>
    <x v="0"/>
    <s v="SUMMER 2019"/>
    <s v="SWIMWEAR"/>
    <x v="35"/>
    <s v="DOLARES AMERICANOS / UNITED STATES DOLLAR"/>
    <s v="LAURA BONG"/>
    <s v="TEXAS"/>
    <s v="ESTADOS UNIDOS EEUU"/>
    <n v="11"/>
    <n v="2019"/>
    <s v="SUMMER"/>
    <s v="SUMMER"/>
    <s v="SUMMER 2019"/>
    <s v="2018-2019"/>
    <n v="347"/>
    <x v="6"/>
  </r>
  <r>
    <x v="0"/>
    <n v="2019"/>
    <x v="11"/>
    <s v="AM"/>
    <s v="EEUU"/>
    <x v="0"/>
    <s v="SUMMER 2019"/>
    <s v="SWIMWEAR"/>
    <x v="421"/>
    <s v="DOLARES AMERICANOS / UNITED STATES DOLLAR"/>
    <s v="LAURA BONG"/>
    <s v="MISSOURI"/>
    <s v="ESTADOS UNIDOS EEUU"/>
    <n v="9"/>
    <n v="2019"/>
    <s v="SUMMER"/>
    <s v="SUMMER"/>
    <s v="SUMMER 2019"/>
    <s v="2018-2019"/>
    <n v="342"/>
    <x v="6"/>
  </r>
  <r>
    <x v="0"/>
    <n v="2019"/>
    <x v="11"/>
    <s v="AM"/>
    <s v="EEUU"/>
    <x v="0"/>
    <s v="SUMMER 2019"/>
    <s v="SWIMWEAR"/>
    <x v="37"/>
    <s v="DOLARES AMERICANOS / UNITED STATES DOLLAR"/>
    <s v="ANITA M. HOPKINS"/>
    <s v="MASSACHUSETTS"/>
    <s v="ESTADOS UNIDOS EEUU"/>
    <n v="20"/>
    <n v="2019"/>
    <s v="SUMMER"/>
    <s v="SUMMER"/>
    <s v="SUMMER 2019"/>
    <s v="2018-2019"/>
    <n v="630"/>
    <x v="1"/>
  </r>
  <r>
    <x v="0"/>
    <n v="2019"/>
    <x v="11"/>
    <s v="AM"/>
    <s v="EEUU"/>
    <x v="0"/>
    <s v="SUMMER 2019"/>
    <s v="SWIMWEAR"/>
    <x v="469"/>
    <s v="DOLARES AMERICANOS / UNITED STATES DOLLAR"/>
    <s v="ANITA M. HOPKINS"/>
    <s v="NEW JERSEY"/>
    <s v="ESTADOS UNIDOS EEUU"/>
    <n v="24"/>
    <n v="2019"/>
    <s v="SUMMER"/>
    <s v="SUMMER"/>
    <s v="SUMMER 2019"/>
    <s v="2018-2019"/>
    <n v="690"/>
    <x v="1"/>
  </r>
  <r>
    <x v="0"/>
    <n v="2019"/>
    <x v="11"/>
    <s v="AM"/>
    <s v="EEUU"/>
    <x v="0"/>
    <s v="SUMMER 2019"/>
    <s v="SWIMWEAR"/>
    <x v="469"/>
    <s v="DOLARES AMERICANOS / UNITED STATES DOLLAR"/>
    <s v="ANITA M. HOPKINS"/>
    <s v="NEW YORK"/>
    <s v="ESTADOS UNIDOS EEUU"/>
    <n v="26"/>
    <n v="2019"/>
    <s v="SUMMER"/>
    <s v="SUMMER"/>
    <s v="SUMMER 2019"/>
    <s v="2018-2019"/>
    <n v="809"/>
    <x v="1"/>
  </r>
  <r>
    <x v="0"/>
    <n v="2019"/>
    <x v="11"/>
    <s v="AM"/>
    <s v="EEUU"/>
    <x v="0"/>
    <s v="SUMMER 2019"/>
    <s v="SWIMWEAR"/>
    <x v="21"/>
    <s v="DOLARES AMERICANOS / UNITED STATES DOLLAR"/>
    <s v="ANITA M. HOPKINS"/>
    <s v="MASSACHUSETTS"/>
    <s v="ESTADOS UNIDOS EEUU"/>
    <n v="80"/>
    <n v="2019"/>
    <s v="SUMMER"/>
    <s v="SUMMER"/>
    <s v="SUMMER 2019"/>
    <s v="2018-2019"/>
    <n v="2574"/>
    <x v="1"/>
  </r>
  <r>
    <x v="0"/>
    <n v="2019"/>
    <x v="11"/>
    <s v="AM"/>
    <s v="EEUU"/>
    <x v="0"/>
    <s v="SUMMER 2019"/>
    <s v="SWIMWEAR"/>
    <x v="457"/>
    <s v="DOLARES AMERICANOS / UNITED STATES DOLLAR"/>
    <s v="HOLLY SALES INC."/>
    <s v="WISCONSIN"/>
    <s v="ESTADOS UNIDOS EEUU"/>
    <n v="12"/>
    <n v="2019"/>
    <s v="SUMMER"/>
    <s v="SUMMER"/>
    <s v="SUMMER 2019"/>
    <s v="2018-2019"/>
    <n v="360"/>
    <x v="8"/>
  </r>
  <r>
    <x v="0"/>
    <n v="2019"/>
    <x v="11"/>
    <s v="AM"/>
    <s v="EEUU"/>
    <x v="0"/>
    <s v="SUMMER 2019"/>
    <s v="SWIMWEAR"/>
    <x v="40"/>
    <s v="DOLARES AMERICANOS / UNITED STATES DOLLAR"/>
    <s v="HOLLY SALES INC."/>
    <s v="MICHIGAN"/>
    <s v="ESTADOS UNIDOS EEUU"/>
    <n v="23"/>
    <n v="2019"/>
    <s v="SUMMER"/>
    <s v="SUMMER"/>
    <s v="SUMMER 2019"/>
    <s v="2018-2019"/>
    <n v="638"/>
    <x v="8"/>
  </r>
  <r>
    <x v="0"/>
    <n v="2019"/>
    <x v="11"/>
    <s v="AM"/>
    <s v="EEUU"/>
    <x v="0"/>
    <s v="SUMMER 2019"/>
    <s v="SWIMWEAR"/>
    <x v="60"/>
    <s v="DOLARES AMERICANOS / UNITED STATES DOLLAR"/>
    <s v="ANITA M. HOPKINS"/>
    <s v="NEW JERSEY"/>
    <s v="ESTADOS UNIDOS EEUU"/>
    <n v="28"/>
    <n v="2019"/>
    <s v="SUMMER"/>
    <s v="SUMMER"/>
    <s v="SUMMER 2019"/>
    <s v="2018-2019"/>
    <n v="962"/>
    <x v="1"/>
  </r>
  <r>
    <x v="0"/>
    <n v="2019"/>
    <x v="11"/>
    <s v="AM"/>
    <s v="EEUU"/>
    <x v="0"/>
    <s v="SUMMER 2019"/>
    <s v="SWIMWEAR"/>
    <x v="83"/>
    <s v="DOLARES AMERICANOS / UNITED STATES DOLLAR"/>
    <s v="DENISE ARNETT"/>
    <s v="COLORADO"/>
    <s v="ESTADOS UNIDOS EEUU"/>
    <n v="15"/>
    <n v="2019"/>
    <s v="SUMMER"/>
    <s v="SUMMER"/>
    <s v="SUMMER 2019"/>
    <s v="2018-2019"/>
    <n v="447"/>
    <x v="14"/>
  </r>
  <r>
    <x v="0"/>
    <n v="2019"/>
    <x v="11"/>
    <s v="AM"/>
    <s v="EEUU"/>
    <x v="0"/>
    <s v="SUMMER 2019"/>
    <s v="SWIMWEAR"/>
    <x v="53"/>
    <s v="DOLARES AMERICANOS / UNITED STATES DOLLAR"/>
    <s v="DENISE ARNETT"/>
    <s v="COLORADO"/>
    <s v="ESTADOS UNIDOS EEUU"/>
    <n v="4"/>
    <n v="2019"/>
    <s v="SUMMER"/>
    <s v="SUMMER"/>
    <s v="SUMMER 2019"/>
    <s v="2018-2019"/>
    <n v="128"/>
    <x v="14"/>
  </r>
  <r>
    <x v="0"/>
    <n v="2019"/>
    <x v="11"/>
    <s v="AM"/>
    <s v="EEUU"/>
    <x v="0"/>
    <s v="SUMMER 2019"/>
    <s v="SWIMWEAR"/>
    <x v="465"/>
    <s v="DOLARES AMERICANOS / UNITED STATES DOLLAR"/>
    <s v="PHYLLIS POSNER"/>
    <s v="CALIFORNIA"/>
    <s v="ESTADOS UNIDOS EEUU"/>
    <n v="10"/>
    <n v="2019"/>
    <s v="SUMMER"/>
    <s v="SUMMER"/>
    <s v="SUMMER 2019"/>
    <s v="2018-2019"/>
    <n v="385"/>
    <x v="5"/>
  </r>
  <r>
    <x v="0"/>
    <n v="2019"/>
    <x v="11"/>
    <s v="AM"/>
    <s v="EEUU"/>
    <x v="0"/>
    <s v="SUMMER 2019"/>
    <s v="SWIMWEAR"/>
    <x v="475"/>
    <s v="DOLAR CANADIENSE / CANADIAN DOLLAR"/>
    <s v="SHOUTOUTAGENCY"/>
    <s v="ALBERTA"/>
    <s v="CANADA"/>
    <n v="15"/>
    <n v="2019"/>
    <s v="SUMMER"/>
    <s v="SUMMER"/>
    <s v="SUMMER 2019"/>
    <s v="2018-2019"/>
    <n v="483.67409215746113"/>
    <x v="3"/>
  </r>
  <r>
    <x v="0"/>
    <n v="2019"/>
    <x v="11"/>
    <s v="AM"/>
    <s v="EEUU"/>
    <x v="0"/>
    <s v="SUMMER 2019"/>
    <s v="SWIMWEAR"/>
    <x v="476"/>
    <s v="DOLARES AMERICANOS / UNITED STATES DOLLAR"/>
    <s v="HOLLY SALES INC."/>
    <s v="MICHIGAN"/>
    <s v="ESTADOS UNIDOS EEUU"/>
    <n v="27"/>
    <n v="2019"/>
    <s v="SUMMER"/>
    <s v="SUMMER"/>
    <s v="SUMMER 2019"/>
    <s v="2018-2019"/>
    <n v="826"/>
    <x v="8"/>
  </r>
  <r>
    <x v="0"/>
    <n v="2019"/>
    <x v="11"/>
    <s v="AM"/>
    <s v="EEUU"/>
    <x v="0"/>
    <s v="SUMMER 2019"/>
    <s v="SWIMWEAR"/>
    <x v="477"/>
    <s v="DOLARES AMERICANOS / UNITED STATES DOLLAR"/>
    <s v="ANITA M. HOPKINS"/>
    <s v="MAINE"/>
    <s v="ESTADOS UNIDOS EEUU"/>
    <n v="61"/>
    <n v="2019"/>
    <s v="SUMMER"/>
    <s v="SUMMER"/>
    <s v="SUMMER 2019"/>
    <s v="2018-2019"/>
    <n v="2248"/>
    <x v="1"/>
  </r>
  <r>
    <x v="0"/>
    <n v="2019"/>
    <x v="11"/>
    <s v="AM"/>
    <s v="EEUU"/>
    <x v="0"/>
    <s v="SUMMER 2019"/>
    <s v="ACCESSORIES"/>
    <x v="354"/>
    <s v="DOLARES AMERICANOS / UNITED STATES DOLLAR"/>
    <s v="BILL MILLER AND COMPANY"/>
    <s v="FLORIDA"/>
    <s v="ESTADOS UNIDOS EEUU"/>
    <n v="14"/>
    <n v="2019"/>
    <s v="SUMMER"/>
    <s v="SUMMER"/>
    <s v="SUMMER 2019"/>
    <s v="2018-2019"/>
    <n v="126"/>
    <x v="2"/>
  </r>
  <r>
    <x v="0"/>
    <n v="2019"/>
    <x v="11"/>
    <s v="AM"/>
    <s v="EEUU"/>
    <x v="0"/>
    <s v="SUMMER 2019"/>
    <s v="ACCESSORIES"/>
    <x v="22"/>
    <s v="DOLARES AMERICANOS / UNITED STATES DOLLAR"/>
    <s v="JUDITH ANN DEAL"/>
    <s v="HAWAII"/>
    <s v="ESTADOS UNIDOS EEUU"/>
    <n v="136"/>
    <n v="2019"/>
    <s v="SUMMER"/>
    <s v="SUMMER"/>
    <s v="SUMMER 2019"/>
    <s v="2018-2019"/>
    <n v="2148"/>
    <x v="10"/>
  </r>
  <r>
    <x v="0"/>
    <n v="2019"/>
    <x v="11"/>
    <s v="AM"/>
    <s v="EEUU"/>
    <x v="0"/>
    <s v="SUMMER 2019"/>
    <s v="ACCESSORIES"/>
    <x v="3"/>
    <s v="DOLARES AMERICANOS / UNITED STATES DOLLAR"/>
    <s v="ANITA M. HOPKINS"/>
    <s v="RHODE ISLAND"/>
    <s v="ESTADOS UNIDOS EEUU"/>
    <n v="156"/>
    <n v="2019"/>
    <s v="SUMMER"/>
    <s v="SUMMER"/>
    <s v="SUMMER 2019"/>
    <s v="2018-2019"/>
    <n v="1822"/>
    <x v="1"/>
  </r>
  <r>
    <x v="0"/>
    <n v="2019"/>
    <x v="11"/>
    <s v="AM"/>
    <s v="EEUU"/>
    <x v="0"/>
    <s v="SUMMER 2019"/>
    <s v="ACCESSORIES"/>
    <x v="5"/>
    <s v="DOLARES AMERICANOS / UNITED STATES DOLLAR"/>
    <s v="STEPHANIE VITALI"/>
    <s v="ONTARIO"/>
    <s v="CANADA"/>
    <n v="3"/>
    <n v="2019"/>
    <s v="SUMMER"/>
    <s v="SUMMER"/>
    <s v="SUMMER 2019"/>
    <s v="2018-2019"/>
    <n v="109"/>
    <x v="4"/>
  </r>
  <r>
    <x v="0"/>
    <n v="2019"/>
    <x v="11"/>
    <s v="AM"/>
    <s v="EEUU"/>
    <x v="0"/>
    <s v="SUMMER 2019"/>
    <s v="ACCESSORIES"/>
    <x v="358"/>
    <s v="DOLARES AMERICANOS / UNITED STATES DOLLAR"/>
    <s v="BILL MILLER AND COMPANY"/>
    <s v="SOUTH CAROLINA"/>
    <s v="ESTADOS UNIDOS EEUU"/>
    <n v="25"/>
    <n v="2019"/>
    <s v="SUMMER"/>
    <s v="SUMMER"/>
    <s v="SUMMER 2019"/>
    <s v="2018-2019"/>
    <n v="365"/>
    <x v="2"/>
  </r>
  <r>
    <x v="0"/>
    <n v="2019"/>
    <x v="11"/>
    <s v="AM"/>
    <s v="EEUU"/>
    <x v="0"/>
    <s v="SUMMER 2019"/>
    <s v="ACCESSORIES"/>
    <x v="311"/>
    <s v="DOLARES AMERICANOS / UNITED STATES DOLLAR"/>
    <s v="DENISE ARNETT"/>
    <s v="COLORADO"/>
    <s v="ESTADOS UNIDOS EEUU"/>
    <n v="12"/>
    <n v="2019"/>
    <s v="SUMMER"/>
    <s v="SUMMER"/>
    <s v="SUMMER 2019"/>
    <s v="2018-2019"/>
    <n v="84"/>
    <x v="14"/>
  </r>
  <r>
    <x v="0"/>
    <n v="2019"/>
    <x v="11"/>
    <s v="AM"/>
    <s v="EEUU"/>
    <x v="0"/>
    <s v="SUMMER 2019"/>
    <s v="ACCESSORIES"/>
    <x v="312"/>
    <s v="DOLARES AMERICANOS / UNITED STATES DOLLAR"/>
    <s v="MIE MANNICHE"/>
    <s v="CALIFORNIA"/>
    <s v="ESTADOS UNIDOS EEUU"/>
    <n v="18"/>
    <n v="2019"/>
    <s v="SUMMER"/>
    <s v="SUMMER"/>
    <s v="SUMMER 2019"/>
    <s v="2018-2019"/>
    <n v="204"/>
    <x v="11"/>
  </r>
  <r>
    <x v="0"/>
    <n v="2019"/>
    <x v="11"/>
    <s v="AM"/>
    <s v="EEUU"/>
    <x v="0"/>
    <s v="SUMMER 2019"/>
    <s v="ACCESSORIES"/>
    <x v="237"/>
    <s v="DOLARES AMERICANOS / UNITED STATES DOLLAR"/>
    <s v="BILL MILLER AND COMPANY"/>
    <s v="FLORIDA"/>
    <s v="ESTADOS UNIDOS EEUU"/>
    <n v="18"/>
    <n v="2019"/>
    <s v="SUMMER"/>
    <s v="SUMMER"/>
    <s v="SUMMER 2019"/>
    <s v="2018-2019"/>
    <n v="150"/>
    <x v="2"/>
  </r>
  <r>
    <x v="0"/>
    <n v="2019"/>
    <x v="11"/>
    <s v="AM"/>
    <s v="EEUU"/>
    <x v="0"/>
    <s v="SUMMER 2019"/>
    <s v="ACCESSORIES"/>
    <x v="305"/>
    <s v="DOLARES AMERICANOS / UNITED STATES DOLLAR"/>
    <s v="BILL MILLER AND COMPANY"/>
    <s v="ALABAMA"/>
    <s v="ESTADOS UNIDOS EEUU"/>
    <n v="6"/>
    <n v="2019"/>
    <s v="SUMMER"/>
    <s v="SUMMER"/>
    <s v="SUMMER 2019"/>
    <s v="2018-2019"/>
    <n v="102"/>
    <x v="2"/>
  </r>
  <r>
    <x v="0"/>
    <n v="2019"/>
    <x v="11"/>
    <s v="AM"/>
    <s v="EEUU"/>
    <x v="0"/>
    <s v="SUMMER 2019"/>
    <s v="ACCESSORIES"/>
    <x v="258"/>
    <s v="DOLARES AMERICANOS / UNITED STATES DOLLAR"/>
    <s v="LAURA BONG"/>
    <s v="TEXAS"/>
    <s v="ESTADOS UNIDOS EEUU"/>
    <n v="1"/>
    <n v="2019"/>
    <s v="SUMMER"/>
    <s v="SUMMER"/>
    <s v="SUMMER 2019"/>
    <s v="2018-2019"/>
    <n v="21"/>
    <x v="6"/>
  </r>
  <r>
    <x v="0"/>
    <n v="2019"/>
    <x v="11"/>
    <s v="AM"/>
    <s v="EEUU"/>
    <x v="0"/>
    <s v="SUMMER 2019"/>
    <s v="ACCESSORIES"/>
    <x v="141"/>
    <s v="DOLARES AMERICANOS / UNITED STATES DOLLAR"/>
    <s v="ANITA M. HOPKINS"/>
    <s v="DELAWARE"/>
    <s v="ESTADOS UNIDOS EEUU"/>
    <n v="24"/>
    <n v="2019"/>
    <s v="SUMMER"/>
    <s v="SUMMER"/>
    <s v="SUMMER 2019"/>
    <s v="2018-2019"/>
    <n v="296"/>
    <x v="1"/>
  </r>
  <r>
    <x v="0"/>
    <n v="2019"/>
    <x v="11"/>
    <s v="AM"/>
    <s v="EEUU"/>
    <x v="0"/>
    <s v="SUMMER 2019"/>
    <s v="ACCESSORIES"/>
    <x v="10"/>
    <s v="DOLARES AMERICANOS / UNITED STATES DOLLAR"/>
    <s v="ANITA M. HOPKINS"/>
    <s v="MARYLAND"/>
    <s v="ESTADOS UNIDOS EEUU"/>
    <n v="12"/>
    <n v="2019"/>
    <s v="SUMMER"/>
    <s v="SUMMER"/>
    <s v="SUMMER 2019"/>
    <s v="2018-2019"/>
    <n v="81"/>
    <x v="1"/>
  </r>
  <r>
    <x v="0"/>
    <n v="2019"/>
    <x v="11"/>
    <s v="AM"/>
    <s v="EEUU"/>
    <x v="0"/>
    <s v="SUMMER 2019"/>
    <s v="ACCESSORIES"/>
    <x v="34"/>
    <s v="DOLARES AMERICANOS / UNITED STATES DOLLAR"/>
    <s v="ANITA M. HOPKINS"/>
    <s v="NEW YORK"/>
    <s v="ESTADOS UNIDOS EEUU"/>
    <n v="44"/>
    <n v="2019"/>
    <s v="SUMMER"/>
    <s v="SUMMER"/>
    <s v="SUMMER 2019"/>
    <s v="2018-2019"/>
    <n v="431"/>
    <x v="1"/>
  </r>
  <r>
    <x v="0"/>
    <n v="2019"/>
    <x v="11"/>
    <s v="AM"/>
    <s v="EEUU"/>
    <x v="0"/>
    <s v="SUMMER 2019"/>
    <s v="ACCESSORIES"/>
    <x v="46"/>
    <s v="DOLARES AMERICANOS / UNITED STATES DOLLAR"/>
    <s v="ANITA M. HOPKINS"/>
    <s v="NEW YORK"/>
    <s v="ESTADOS UNIDOS EEUU"/>
    <n v="18"/>
    <n v="2019"/>
    <s v="SUMMER"/>
    <s v="SUMMER"/>
    <s v="SUMMER 2019"/>
    <s v="2018-2019"/>
    <n v="210"/>
    <x v="1"/>
  </r>
  <r>
    <x v="0"/>
    <n v="2019"/>
    <x v="11"/>
    <s v="AM"/>
    <s v="EEUU"/>
    <x v="0"/>
    <s v="SUMMER 2019"/>
    <s v="ACCESSORIES"/>
    <x v="375"/>
    <s v="DOLARES AMERICANOS / UNITED STATES DOLLAR"/>
    <s v="ANITA M. HOPKINS"/>
    <s v="NEW JERSEY"/>
    <s v="ESTADOS UNIDOS EEUU"/>
    <n v="12"/>
    <n v="2019"/>
    <s v="SUMMER"/>
    <s v="SUMMER"/>
    <s v="SUMMER 2019"/>
    <s v="2018-2019"/>
    <n v="108"/>
    <x v="1"/>
  </r>
  <r>
    <x v="0"/>
    <n v="2019"/>
    <x v="11"/>
    <s v="AM"/>
    <s v="EEUU"/>
    <x v="0"/>
    <s v="SUMMER 2019"/>
    <s v="ACCESSORIES"/>
    <x v="13"/>
    <s v="DOLARES AMERICANOS / UNITED STATES DOLLAR"/>
    <s v="ANITA M. HOPKINS"/>
    <s v="NEW JERSEY"/>
    <s v="ESTADOS UNIDOS EEUU"/>
    <n v="78"/>
    <n v="2019"/>
    <s v="SUMMER"/>
    <s v="SUMMER"/>
    <s v="SUMMER 2019"/>
    <s v="2018-2019"/>
    <n v="834"/>
    <x v="1"/>
  </r>
  <r>
    <x v="0"/>
    <n v="2019"/>
    <x v="11"/>
    <s v="AM"/>
    <s v="EEUU"/>
    <x v="0"/>
    <s v="SUMMER 2019"/>
    <s v="ACCESSORIES"/>
    <x v="447"/>
    <s v="DOLAR CANADIENSE / CANADIAN DOLLAR"/>
    <s v="SHOUTOUTAGENCY"/>
    <s v="BRITISH COLUMBIA"/>
    <s v="CANADA"/>
    <n v="2"/>
    <n v="2019"/>
    <s v="SUMMER"/>
    <s v="SUMMER"/>
    <s v="SUMMER 2019"/>
    <s v="2018-2019"/>
    <n v="88.495575221238937"/>
    <x v="3"/>
  </r>
  <r>
    <x v="0"/>
    <n v="2019"/>
    <x v="11"/>
    <s v="AM"/>
    <s v="EEUU"/>
    <x v="0"/>
    <s v="SUMMER 2019"/>
    <s v="ACCESSORIES"/>
    <x v="325"/>
    <s v="DOLARES AMERICANOS / UNITED STATES DOLLAR"/>
    <s v="ANITA M. HOPKINS"/>
    <s v="MARYLAND"/>
    <s v="ESTADOS UNIDOS EEUU"/>
    <n v="30"/>
    <n v="2019"/>
    <s v="SUMMER"/>
    <s v="SUMMER"/>
    <s v="SUMMER 2019"/>
    <s v="2018-2019"/>
    <n v="510"/>
    <x v="1"/>
  </r>
  <r>
    <x v="0"/>
    <n v="2019"/>
    <x v="11"/>
    <s v="AM"/>
    <s v="EEUU"/>
    <x v="0"/>
    <s v="SUMMER 2019"/>
    <s v="ACCESSORIES"/>
    <x v="469"/>
    <s v="DOLARES AMERICANOS / UNITED STATES DOLLAR"/>
    <s v="ANITA M. HOPKINS"/>
    <s v="NEW JERSEY"/>
    <s v="ESTADOS UNIDOS EEUU"/>
    <n v="12"/>
    <n v="2019"/>
    <s v="SUMMER"/>
    <s v="SUMMER"/>
    <s v="SUMMER 2019"/>
    <s v="2018-2019"/>
    <n v="84"/>
    <x v="1"/>
  </r>
  <r>
    <x v="0"/>
    <n v="2019"/>
    <x v="11"/>
    <s v="AM"/>
    <s v="EEUU"/>
    <x v="0"/>
    <s v="SUMMER 2019"/>
    <s v="ACCESSORIES"/>
    <x v="469"/>
    <s v="DOLARES AMERICANOS / UNITED STATES DOLLAR"/>
    <s v="ANITA M. HOPKINS"/>
    <s v="NEW YORK"/>
    <s v="ESTADOS UNIDOS EEUU"/>
    <n v="24"/>
    <n v="2019"/>
    <s v="SUMMER"/>
    <s v="SUMMER"/>
    <s v="SUMMER 2019"/>
    <s v="2018-2019"/>
    <n v="324"/>
    <x v="1"/>
  </r>
  <r>
    <x v="0"/>
    <n v="2019"/>
    <x v="11"/>
    <s v="AM"/>
    <s v="EEUU"/>
    <x v="0"/>
    <s v="SUMMER 2019"/>
    <s v="ACCESSORIES"/>
    <x v="21"/>
    <s v="DOLARES AMERICANOS / UNITED STATES DOLLAR"/>
    <s v="ANITA M. HOPKINS"/>
    <s v="MASSACHUSETTS"/>
    <s v="ESTADOS UNIDOS EEUU"/>
    <n v="37"/>
    <n v="2019"/>
    <s v="SUMMER"/>
    <s v="SUMMER"/>
    <s v="SUMMER 2019"/>
    <s v="2018-2019"/>
    <n v="438"/>
    <x v="1"/>
  </r>
  <r>
    <x v="0"/>
    <n v="2019"/>
    <x v="11"/>
    <s v="AM"/>
    <s v="EEUU"/>
    <x v="0"/>
    <s v="SUMMER 2019"/>
    <s v="ACCESSORIES"/>
    <x v="53"/>
    <s v="DOLARES AMERICANOS / UNITED STATES DOLLAR"/>
    <s v="DENISE ARNETT"/>
    <s v="COLORADO"/>
    <s v="ESTADOS UNIDOS EEUU"/>
    <n v="18"/>
    <n v="2019"/>
    <s v="SUMMER"/>
    <s v="SUMMER"/>
    <s v="SUMMER 2019"/>
    <s v="2018-2019"/>
    <n v="138"/>
    <x v="14"/>
  </r>
  <r>
    <x v="0"/>
    <n v="2019"/>
    <x v="11"/>
    <s v="AM"/>
    <s v="EEUU"/>
    <x v="0"/>
    <s v="SUMMER 2019"/>
    <s v="ACCESSORIES"/>
    <x v="229"/>
    <s v="DOLARES AMERICANOS / UNITED STATES DOLLAR"/>
    <s v="ANITA M. HOPKINS"/>
    <s v="PENNSYLVANIA"/>
    <s v="ESTADOS UNIDOS EEUU"/>
    <n v="4"/>
    <n v="2019"/>
    <s v="SUMMER"/>
    <s v="SUMMER"/>
    <s v="SUMMER 2019"/>
    <s v="2018-2019"/>
    <n v="142"/>
    <x v="1"/>
  </r>
  <r>
    <x v="0"/>
    <n v="2019"/>
    <x v="11"/>
    <s v="AM"/>
    <s v="EEUU"/>
    <x v="0"/>
    <s v="SUMMER 2019"/>
    <s v="ACCESSORIES"/>
    <x v="382"/>
    <s v="DOLARES AMERICANOS / UNITED STATES DOLLAR"/>
    <s v="DENISE ARNETT"/>
    <s v="UTAH"/>
    <s v="ESTADOS UNIDOS EEUU"/>
    <n v="3"/>
    <n v="2019"/>
    <s v="SUMMER"/>
    <s v="SUMMER"/>
    <s v="SUMMER 2019"/>
    <s v="2018-2019"/>
    <n v="45"/>
    <x v="14"/>
  </r>
  <r>
    <x v="0"/>
    <n v="2019"/>
    <x v="11"/>
    <s v="AM"/>
    <s v="EEUU"/>
    <x v="0"/>
    <s v="SUMMER 2019"/>
    <s v="ACCESSORIES"/>
    <x v="426"/>
    <s v="DOLARES AMERICANOS / UNITED STATES DOLLAR"/>
    <s v="LAURA BONG"/>
    <s v="LOUISIANA"/>
    <s v="ESTADOS UNIDOS EEUU"/>
    <n v="3"/>
    <n v="2019"/>
    <s v="SUMMER"/>
    <s v="SUMMER"/>
    <s v="SUMMER 2019"/>
    <s v="2018-2019"/>
    <n v="21"/>
    <x v="6"/>
  </r>
  <r>
    <x v="0"/>
    <n v="2019"/>
    <x v="11"/>
    <s v="AM"/>
    <s v="EEUU"/>
    <x v="0"/>
    <s v="SUMMER 2019"/>
    <s v="ACCESSORIES"/>
    <x v="465"/>
    <s v="DOLARES AMERICANOS / UNITED STATES DOLLAR"/>
    <s v="PHYLLIS POSNER"/>
    <s v="CALIFORNIA"/>
    <s v="ESTADOS UNIDOS EEUU"/>
    <n v="1"/>
    <n v="2019"/>
    <s v="SUMMER"/>
    <s v="SUMMER"/>
    <s v="SUMMER 2019"/>
    <s v="2018-2019"/>
    <n v="12"/>
    <x v="5"/>
  </r>
  <r>
    <x v="0"/>
    <n v="2019"/>
    <x v="11"/>
    <s v="AM"/>
    <s v="EEUU"/>
    <x v="0"/>
    <s v="SUMMER 2019"/>
    <s v="ACCESSORIES"/>
    <x v="475"/>
    <s v="DOLAR CANADIENSE / CANADIAN DOLLAR"/>
    <s v="SHOUTOUTAGENCY"/>
    <s v="ALBERTA"/>
    <s v="CANADA"/>
    <n v="6"/>
    <n v="2019"/>
    <s v="SUMMER"/>
    <s v="SUMMER"/>
    <s v="SUMMER 2019"/>
    <s v="2018-2019"/>
    <n v="41.196216051266404"/>
    <x v="3"/>
  </r>
  <r>
    <x v="0"/>
    <n v="2019"/>
    <x v="11"/>
    <s v="AM"/>
    <s v="EEUU"/>
    <x v="0"/>
    <s v="SUMMER 2019"/>
    <s v="ACCESSORIES"/>
    <x v="476"/>
    <s v="DOLARES AMERICANOS / UNITED STATES DOLLAR"/>
    <s v="HOLLY SALES INC."/>
    <s v="MICHIGAN"/>
    <s v="ESTADOS UNIDOS EEUU"/>
    <n v="38"/>
    <n v="2019"/>
    <s v="SUMMER"/>
    <s v="SUMMER"/>
    <s v="SUMMER 2019"/>
    <s v="2018-2019"/>
    <n v="440"/>
    <x v="8"/>
  </r>
  <r>
    <x v="0"/>
    <n v="2019"/>
    <x v="11"/>
    <s v="AM"/>
    <s v="EEUU"/>
    <x v="0"/>
    <s v="SUMMER 2019"/>
    <s v="ACTIVE"/>
    <x v="49"/>
    <s v="DOLAR CANADIENSE / CANADIAN DOLLAR"/>
    <s v="STEPHANIE VITALI"/>
    <s v="ONTARIO"/>
    <s v="CANADA"/>
    <n v="9"/>
    <n v="2019"/>
    <s v="SUMMER"/>
    <s v="SUMMER"/>
    <s v="SUMMER 2019"/>
    <s v="2018-2019"/>
    <n v="348.64205065608797"/>
    <x v="4"/>
  </r>
  <r>
    <x v="0"/>
    <n v="2019"/>
    <x v="11"/>
    <s v="AM"/>
    <s v="EEUU"/>
    <x v="0"/>
    <s v="SUMMER 2019"/>
    <s v="ACTIVE"/>
    <x v="48"/>
    <s v="DOLARES AMERICANOS / UNITED STATES DOLLAR"/>
    <s v="PHYLLIS POSNER"/>
    <s v="CALIFORNIA"/>
    <s v="ESTADOS UNIDOS EEUU"/>
    <n v="96"/>
    <n v="2019"/>
    <s v="SUMMER"/>
    <s v="SUMMER"/>
    <s v="SUMMER 2019"/>
    <s v="2018-2019"/>
    <n v="3512.96"/>
    <x v="5"/>
  </r>
  <r>
    <x v="0"/>
    <n v="2019"/>
    <x v="11"/>
    <s v="AM"/>
    <s v="EEUU"/>
    <x v="0"/>
    <s v="SUMMER 2019"/>
    <s v="ACTIVE"/>
    <x v="5"/>
    <s v="DOLARES AMERICANOS / UNITED STATES DOLLAR"/>
    <s v="STEPHANIE VITALI"/>
    <s v="ONTARIO"/>
    <s v="CANADA"/>
    <n v="9"/>
    <n v="2019"/>
    <s v="SUMMER"/>
    <s v="SUMMER"/>
    <s v="SUMMER 2019"/>
    <s v="2018-2019"/>
    <n v="305"/>
    <x v="4"/>
  </r>
  <r>
    <x v="0"/>
    <n v="2019"/>
    <x v="11"/>
    <s v="AM"/>
    <s v="EEUU"/>
    <x v="0"/>
    <s v="SUMMER 2019"/>
    <s v="ACTIVE"/>
    <x v="279"/>
    <s v="DOLARES AMERICANOS / UNITED STATES DOLLAR"/>
    <s v="HOLLY SALES INC."/>
    <s v="NORTH DAKOTA"/>
    <s v="ESTADOS UNIDOS EEUU"/>
    <n v="140"/>
    <n v="2019"/>
    <s v="SUMMER"/>
    <s v="SUMMER"/>
    <s v="SUMMER 2019"/>
    <s v="2018-2019"/>
    <n v="4283.5200000000013"/>
    <x v="8"/>
  </r>
  <r>
    <x v="0"/>
    <n v="2019"/>
    <x v="11"/>
    <s v="AM"/>
    <s v="EEUU"/>
    <x v="0"/>
    <s v="SUMMER 2019"/>
    <s v="ACTIVE"/>
    <x v="77"/>
    <s v="DOLARES AMERICANOS / UNITED STATES DOLLAR"/>
    <s v="ANITA M. HOPKINS"/>
    <s v="NEW HAMPSHIRE"/>
    <s v="ESTADOS UNIDOS EEUU"/>
    <n v="15"/>
    <n v="2019"/>
    <s v="SUMMER"/>
    <s v="SUMMER"/>
    <s v="SUMMER 2019"/>
    <s v="2018-2019"/>
    <n v="522"/>
    <x v="1"/>
  </r>
  <r>
    <x v="0"/>
    <n v="2019"/>
    <x v="11"/>
    <s v="AM"/>
    <s v="EEUU"/>
    <x v="0"/>
    <s v="SUMMER 2019"/>
    <s v="ACTIVE"/>
    <x v="141"/>
    <s v="DOLARES AMERICANOS / UNITED STATES DOLLAR"/>
    <s v="ANITA M. HOPKINS"/>
    <s v="DELAWARE"/>
    <s v="ESTADOS UNIDOS EEUU"/>
    <n v="3"/>
    <n v="2019"/>
    <s v="SUMMER"/>
    <s v="SUMMER"/>
    <s v="SUMMER 2019"/>
    <s v="2018-2019"/>
    <n v="91"/>
    <x v="1"/>
  </r>
  <r>
    <x v="0"/>
    <n v="2019"/>
    <x v="11"/>
    <s v="AM"/>
    <s v="EEUU"/>
    <x v="0"/>
    <s v="SUMMER 2019"/>
    <s v="ACTIVE"/>
    <x v="34"/>
    <s v="DOLARES AMERICANOS / UNITED STATES DOLLAR"/>
    <s v="ANITA M. HOPKINS"/>
    <s v="NEW YORK"/>
    <s v="ESTADOS UNIDOS EEUU"/>
    <n v="7"/>
    <n v="2019"/>
    <s v="SUMMER"/>
    <s v="SUMMER"/>
    <s v="SUMMER 2019"/>
    <s v="2018-2019"/>
    <n v="259"/>
    <x v="1"/>
  </r>
  <r>
    <x v="0"/>
    <n v="2019"/>
    <x v="11"/>
    <s v="AM"/>
    <s v="EEUU"/>
    <x v="0"/>
    <s v="SUMMER 2019"/>
    <s v="ACTIVE"/>
    <x v="447"/>
    <s v="DOLAR CANADIENSE / CANADIAN DOLLAR"/>
    <s v="SHOUTOUTAGENCY"/>
    <s v="BRITISH COLUMBIA"/>
    <s v="CANADA"/>
    <n v="2"/>
    <n v="2019"/>
    <s v="SUMMER"/>
    <s v="SUMMER"/>
    <s v="SUMMER 2019"/>
    <s v="2018-2019"/>
    <n v="63.320109856576138"/>
    <x v="3"/>
  </r>
  <r>
    <x v="0"/>
    <n v="2019"/>
    <x v="11"/>
    <s v="AM"/>
    <s v="EEUU"/>
    <x v="0"/>
    <s v="SUMMER 2019"/>
    <s v="ACTIVE"/>
    <x v="110"/>
    <s v="DOLARES AMERICANOS / UNITED STATES DOLLAR"/>
    <s v="LAURA BONG"/>
    <s v="LOUISIANA"/>
    <s v="ESTADOS UNIDOS EEUU"/>
    <n v="6"/>
    <n v="2019"/>
    <s v="SUMMER"/>
    <s v="SUMMER"/>
    <s v="SUMMER 2019"/>
    <s v="2018-2019"/>
    <n v="168"/>
    <x v="6"/>
  </r>
  <r>
    <x v="0"/>
    <n v="2019"/>
    <x v="11"/>
    <s v="AM"/>
    <s v="EEUU"/>
    <x v="0"/>
    <s v="SUMMER 2019"/>
    <s v="ACTIVE"/>
    <x v="67"/>
    <s v="DOLARES AMERICANOS / UNITED STATES DOLLAR"/>
    <s v="DENISE ARNETT"/>
    <s v="COLORADO"/>
    <s v="ESTADOS UNIDOS EEUU"/>
    <n v="14"/>
    <n v="2019"/>
    <s v="SUMMER"/>
    <s v="SUMMER"/>
    <s v="SUMMER 2019"/>
    <s v="2018-2019"/>
    <n v="448"/>
    <x v="14"/>
  </r>
  <r>
    <x v="0"/>
    <n v="2019"/>
    <x v="11"/>
    <s v="AM"/>
    <s v="EEUU"/>
    <x v="0"/>
    <s v="SUMMER 2019"/>
    <s v="ACTIVE"/>
    <x v="229"/>
    <s v="DOLARES AMERICANOS / UNITED STATES DOLLAR"/>
    <s v="ANITA M. HOPKINS"/>
    <s v="PENNSYLVANIA"/>
    <s v="ESTADOS UNIDOS EEUU"/>
    <n v="15"/>
    <n v="2019"/>
    <s v="SUMMER"/>
    <s v="SUMMER"/>
    <s v="SUMMER 2019"/>
    <s v="2018-2019"/>
    <n v="526"/>
    <x v="1"/>
  </r>
  <r>
    <x v="0"/>
    <n v="2019"/>
    <x v="11"/>
    <s v="AM"/>
    <s v="EEUU"/>
    <x v="0"/>
    <s v="SUMMER 2019"/>
    <s v="ACTIVE"/>
    <x v="478"/>
    <s v="DOLARES AMERICANOS / UNITED STATES DOLLAR"/>
    <s v="MIE MANNICHE"/>
    <s v="CALIFORNIA"/>
    <s v="ESTADOS UNIDOS EEUU"/>
    <n v="22"/>
    <n v="2019"/>
    <s v="SUMMER"/>
    <s v="SUMMER"/>
    <s v="SUMMER 2019"/>
    <s v="2018-2019"/>
    <n v="829"/>
    <x v="11"/>
  </r>
  <r>
    <x v="0"/>
    <n v="2019"/>
    <x v="11"/>
    <s v="AM"/>
    <s v="EEUU"/>
    <x v="0"/>
    <s v="SUMMER 2019"/>
    <s v="ACTIVE"/>
    <x v="479"/>
    <s v="DOLARES AMERICANOS / UNITED STATES DOLLAR"/>
    <s v="DENISE ARNETT"/>
    <s v="COLORADO"/>
    <s v="ESTADOS UNIDOS EEUU"/>
    <n v="14"/>
    <n v="2019"/>
    <s v="SUMMER"/>
    <s v="SUMMER"/>
    <s v="SUMMER 2019"/>
    <s v="2018-2019"/>
    <n v="448"/>
    <x v="14"/>
  </r>
  <r>
    <x v="0"/>
    <n v="2019"/>
    <x v="11"/>
    <s v="AM"/>
    <s v="EEUU"/>
    <x v="0"/>
    <s v="SUMMER 2019"/>
    <s v="KIDS"/>
    <x v="0"/>
    <s v="DOLARES AMERICANOS / UNITED STATES DOLLAR"/>
    <s v="PAIGE ALYSE STRAUGHAN"/>
    <s v="WASHINGTON"/>
    <s v="ESTADOS UNIDOS EEUU"/>
    <n v="392"/>
    <n v="2019"/>
    <s v="SUMMER"/>
    <s v="SUMMER"/>
    <s v="SUMMER 2019"/>
    <s v="2018-2019"/>
    <n v="12725.490000000002"/>
    <x v="0"/>
  </r>
  <r>
    <x v="0"/>
    <n v="2019"/>
    <x v="11"/>
    <s v="AM"/>
    <s v="EEUU"/>
    <x v="0"/>
    <s v="SUMMER 2019"/>
    <s v="KIDS"/>
    <x v="121"/>
    <s v="DOLARES AMERICANOS / UNITED STATES DOLLAR"/>
    <s v="JUDITH ANN DEAL"/>
    <s v="HAWAII"/>
    <s v="ESTADOS UNIDOS EEUU"/>
    <n v="8"/>
    <n v="2019"/>
    <s v="SUMMER"/>
    <s v="SUMMER"/>
    <s v="SUMMER 2019"/>
    <s v="2018-2019"/>
    <n v="272"/>
    <x v="10"/>
  </r>
  <r>
    <x v="0"/>
    <n v="2019"/>
    <x v="11"/>
    <s v="AM"/>
    <s v="EEUU"/>
    <x v="0"/>
    <s v="SUMMER 2019"/>
    <s v="KIDS"/>
    <x v="50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792"/>
    <x v="2"/>
  </r>
  <r>
    <x v="0"/>
    <n v="2019"/>
    <x v="11"/>
    <s v="AM"/>
    <s v="EEUU"/>
    <x v="0"/>
    <s v="SUMMER 2019"/>
    <s v="KIDS"/>
    <x v="5"/>
    <s v="DOLARES AMERICANOS / UNITED STATES DOLLAR"/>
    <s v="STEPHANIE VITALI"/>
    <s v="ONTARIO"/>
    <s v="CANADA"/>
    <n v="3"/>
    <n v="2019"/>
    <s v="SUMMER"/>
    <s v="SUMMER"/>
    <s v="SUMMER 2019"/>
    <s v="2018-2019"/>
    <n v="96.5"/>
    <x v="4"/>
  </r>
  <r>
    <x v="0"/>
    <n v="2019"/>
    <x v="11"/>
    <s v="AM"/>
    <s v="EEUU"/>
    <x v="0"/>
    <s v="SUMMER 2019"/>
    <s v="KIDS"/>
    <x v="356"/>
    <s v="DOLARES AMERICANOS / UNITED STATES DOLLAR"/>
    <s v="ANITA M. HOPKINS"/>
    <s v="MARYLAND"/>
    <s v="ESTADOS UNIDOS EEUU"/>
    <n v="19"/>
    <n v="2019"/>
    <s v="SUMMER"/>
    <s v="SUMMER"/>
    <s v="SUMMER 2019"/>
    <s v="2018-2019"/>
    <n v="629"/>
    <x v="1"/>
  </r>
  <r>
    <x v="0"/>
    <n v="2019"/>
    <x v="11"/>
    <s v="AM"/>
    <s v="EEUU"/>
    <x v="0"/>
    <s v="SUMMER 2019"/>
    <s v="KIDS"/>
    <x v="101"/>
    <s v="DOLARES AMERICANOS / UNITED STATES DOLLAR"/>
    <s v="BILL MILLER AND COMPANY"/>
    <s v="FLORIDA"/>
    <s v="ESTADOS UNIDOS EEUU"/>
    <n v="22"/>
    <n v="2019"/>
    <s v="SUMMER"/>
    <s v="SUMMER"/>
    <s v="SUMMER 2019"/>
    <s v="2018-2019"/>
    <n v="748"/>
    <x v="2"/>
  </r>
  <r>
    <x v="0"/>
    <n v="2019"/>
    <x v="11"/>
    <s v="AM"/>
    <s v="EEUU"/>
    <x v="0"/>
    <s v="SUMMER 2019"/>
    <s v="KIDS"/>
    <x v="124"/>
    <s v="DOLARES AMERICANOS / UNITED STATES DOLLAR"/>
    <s v="JUDITH ANN DEAL"/>
    <s v="HAWAII"/>
    <s v="ESTADOS UNIDOS EEUU"/>
    <n v="14"/>
    <n v="2019"/>
    <s v="SUMMER"/>
    <s v="SUMMER"/>
    <s v="SUMMER 2019"/>
    <s v="2018-2019"/>
    <n v="470"/>
    <x v="10"/>
  </r>
  <r>
    <x v="0"/>
    <n v="2019"/>
    <x v="11"/>
    <s v="AM"/>
    <s v="EEUU"/>
    <x v="0"/>
    <s v="SUMMER 2019"/>
    <s v="KIDS"/>
    <x v="360"/>
    <s v="DOLARES AMERICANOS / UNITED STATES DOLLAR"/>
    <s v="PHYLLIS POSNER"/>
    <s v="CALIFORNIA"/>
    <s v="ESTADOS UNIDOS EEUU"/>
    <n v="39"/>
    <n v="2019"/>
    <s v="SUMMER"/>
    <s v="SUMMER"/>
    <s v="SUMMER 2019"/>
    <s v="2018-2019"/>
    <n v="1294"/>
    <x v="5"/>
  </r>
  <r>
    <x v="0"/>
    <n v="2019"/>
    <x v="11"/>
    <s v="AM"/>
    <s v="EEUU"/>
    <x v="0"/>
    <s v="SUMMER 2019"/>
    <s v="KIDS"/>
    <x v="19"/>
    <s v="DOLARES AMERICANOS / UNITED STATES DOLLAR"/>
    <s v="HOLLY SALES INC."/>
    <s v="OHIO"/>
    <s v="ESTADOS UNIDOS EEUU"/>
    <n v="13"/>
    <n v="2019"/>
    <s v="SUMMER"/>
    <s v="SUMMER"/>
    <s v="SUMMER 2019"/>
    <s v="2018-2019"/>
    <n v="424"/>
    <x v="8"/>
  </r>
  <r>
    <x v="0"/>
    <n v="2019"/>
    <x v="11"/>
    <s v="AM"/>
    <s v="EEUU"/>
    <x v="0"/>
    <s v="SUMMER 2019"/>
    <s v="KIDS"/>
    <x v="91"/>
    <s v="DOLARES AMERICANOS / UNITED STATES DOLLAR"/>
    <s v="JUDITH ANN DEAL"/>
    <s v="HAWAII"/>
    <s v="ESTADOS UNIDOS EEUU"/>
    <n v="17"/>
    <n v="2019"/>
    <s v="SUMMER"/>
    <s v="SUMMER"/>
    <s v="SUMMER 2019"/>
    <s v="2018-2019"/>
    <n v="578"/>
    <x v="10"/>
  </r>
  <r>
    <x v="0"/>
    <n v="2019"/>
    <x v="11"/>
    <s v="AM"/>
    <s v="EEUU"/>
    <x v="0"/>
    <s v="SUMMER 2019"/>
    <s v="KIDS"/>
    <x v="219"/>
    <s v="DOLARES AMERICANOS / UNITED STATES DOLLAR"/>
    <s v="BILL MILLER AND COMPANY"/>
    <s v="NORTH CAROLINA"/>
    <s v="ESTADOS UNIDOS EEUU"/>
    <n v="24"/>
    <n v="2019"/>
    <s v="SUMMER"/>
    <s v="SUMMER"/>
    <s v="SUMMER 2019"/>
    <s v="2018-2019"/>
    <n v="664.6999999999997"/>
    <x v="2"/>
  </r>
  <r>
    <x v="0"/>
    <n v="2019"/>
    <x v="11"/>
    <s v="AM"/>
    <s v="EEUU"/>
    <x v="0"/>
    <s v="SUMMER 2019"/>
    <s v="KIDS"/>
    <x v="45"/>
    <s v="DOLARES AMERICANOS / UNITED STATES DOLLAR"/>
    <s v="MIE MANNICHE"/>
    <s v="CALIFORNIA"/>
    <s v="ESTADOS UNIDOS EEUU"/>
    <n v="2"/>
    <n v="2019"/>
    <s v="SUMMER"/>
    <s v="SUMMER"/>
    <s v="SUMMER 2019"/>
    <s v="2018-2019"/>
    <n v="68"/>
    <x v="11"/>
  </r>
  <r>
    <x v="0"/>
    <n v="2019"/>
    <x v="11"/>
    <s v="AM"/>
    <s v="EEUU"/>
    <x v="0"/>
    <s v="SUMMER 2019"/>
    <s v="KIDS"/>
    <x v="473"/>
    <s v="DOLARES AMERICANOS / UNITED STATES DOLLAR"/>
    <s v="BILL MILLER AND COMPANY"/>
    <s v="FLORIDA"/>
    <s v="ESTADOS UNIDOS EEUU"/>
    <n v="14"/>
    <n v="2019"/>
    <s v="SUMMER"/>
    <s v="SUMMER"/>
    <s v="SUMMER 2019"/>
    <s v="2018-2019"/>
    <n v="448"/>
    <x v="2"/>
  </r>
  <r>
    <x v="0"/>
    <n v="2019"/>
    <x v="11"/>
    <s v="AM"/>
    <s v="EEUU"/>
    <x v="0"/>
    <s v="SUMMER 2019"/>
    <s v="KIDS"/>
    <x v="258"/>
    <s v="DOLARES AMERICANOS / UNITED STATES DOLLAR"/>
    <s v="LAURA BONG"/>
    <s v="TEXAS"/>
    <s v="ESTADOS UNIDOS EEUU"/>
    <n v="8"/>
    <n v="2019"/>
    <s v="SUMMER"/>
    <s v="SUMMER"/>
    <s v="SUMMER 2019"/>
    <s v="2018-2019"/>
    <n v="272"/>
    <x v="6"/>
  </r>
  <r>
    <x v="0"/>
    <n v="2019"/>
    <x v="11"/>
    <s v="AM"/>
    <s v="EEUU"/>
    <x v="0"/>
    <s v="SUMMER 2019"/>
    <s v="KIDS"/>
    <x v="141"/>
    <s v="DOLARES AMERICANOS / UNITED STATES DOLLAR"/>
    <s v="ANITA M. HOPKINS"/>
    <s v="DELAWARE"/>
    <s v="ESTADOS UNIDOS EEUU"/>
    <n v="26"/>
    <n v="2019"/>
    <s v="SUMMER"/>
    <s v="SUMMER"/>
    <s v="SUMMER 2019"/>
    <s v="2018-2019"/>
    <n v="830"/>
    <x v="1"/>
  </r>
  <r>
    <x v="0"/>
    <n v="2019"/>
    <x v="11"/>
    <s v="AM"/>
    <s v="EEUU"/>
    <x v="0"/>
    <s v="SUMMER 2019"/>
    <s v="KIDS"/>
    <x v="34"/>
    <s v="DOLARES AMERICANOS / UNITED STATES DOLLAR"/>
    <s v="ANITA M. HOPKINS"/>
    <s v="NEW YORK"/>
    <s v="ESTADOS UNIDOS EEUU"/>
    <n v="11"/>
    <n v="2019"/>
    <s v="SUMMER"/>
    <s v="SUMMER"/>
    <s v="SUMMER 2019"/>
    <s v="2018-2019"/>
    <n v="353"/>
    <x v="1"/>
  </r>
  <r>
    <x v="0"/>
    <n v="2019"/>
    <x v="11"/>
    <s v="AM"/>
    <s v="EEUU"/>
    <x v="0"/>
    <s v="SUMMER 2019"/>
    <s v="KIDS"/>
    <x v="375"/>
    <s v="DOLARES AMERICANOS / UNITED STATES DOLLAR"/>
    <s v="ANITA M. HOPKINS"/>
    <s v="NEW JERSEY"/>
    <s v="ESTADOS UNIDOS EEUU"/>
    <n v="44"/>
    <n v="2019"/>
    <s v="SUMMER"/>
    <s v="SUMMER"/>
    <s v="SUMMER 2019"/>
    <s v="2018-2019"/>
    <n v="1138.4000000000001"/>
    <x v="1"/>
  </r>
  <r>
    <x v="0"/>
    <n v="2019"/>
    <x v="11"/>
    <s v="AM"/>
    <s v="EEUU"/>
    <x v="0"/>
    <s v="SUMMER 2019"/>
    <s v="KIDS"/>
    <x v="469"/>
    <s v="DOLARES AMERICANOS / UNITED STATES DOLLAR"/>
    <s v="ANITA M. HOPKINS"/>
    <s v="NEW YORK"/>
    <s v="ESTADOS UNIDOS EEUU"/>
    <n v="9"/>
    <n v="2019"/>
    <s v="SUMMER"/>
    <s v="SUMMER"/>
    <s v="SUMMER 2019"/>
    <s v="2018-2019"/>
    <n v="284"/>
    <x v="1"/>
  </r>
  <r>
    <x v="0"/>
    <n v="2019"/>
    <x v="11"/>
    <s v="AM"/>
    <s v="EEUU"/>
    <x v="0"/>
    <s v="SUMMER 2019"/>
    <s v="KIDS"/>
    <x v="21"/>
    <s v="DOLARES AMERICANOS / UNITED STATES DOLLAR"/>
    <s v="ANITA M. HOPKINS"/>
    <s v="MASSACHUSETTS"/>
    <s v="ESTADOS UNIDOS EEUU"/>
    <n v="48"/>
    <n v="2019"/>
    <s v="SUMMER"/>
    <s v="SUMMER"/>
    <s v="SUMMER 2019"/>
    <s v="2018-2019"/>
    <n v="1567"/>
    <x v="1"/>
  </r>
  <r>
    <x v="0"/>
    <n v="2019"/>
    <x v="11"/>
    <s v="AM"/>
    <s v="EEUU"/>
    <x v="0"/>
    <s v="SUMMER 2019"/>
    <s v="KIDS"/>
    <x v="308"/>
    <s v="DOLARES AMERICANOS / UNITED STATES DOLLAR"/>
    <s v="BILL MILLER AND COMPANY"/>
    <s v="ALABAMA"/>
    <s v="ESTADOS UNIDOS EEUU"/>
    <n v="15"/>
    <n v="2019"/>
    <s v="SUMMER"/>
    <s v="SUMMER"/>
    <s v="SUMMER 2019"/>
    <s v="2018-2019"/>
    <n v="475"/>
    <x v="2"/>
  </r>
  <r>
    <x v="0"/>
    <n v="2019"/>
    <x v="11"/>
    <s v="AM"/>
    <s v="EEUU"/>
    <x v="0"/>
    <s v="SUMMER 2019"/>
    <s v="KIDS"/>
    <x v="336"/>
    <s v="DOLARES AMERICANOS / UNITED STATES DOLLAR"/>
    <s v="LAURA BONG"/>
    <s v="TEXAS"/>
    <s v="ESTADOS UNIDOS EEUU"/>
    <n v="29"/>
    <n v="2019"/>
    <s v="SUMMER"/>
    <s v="SUMMER"/>
    <s v="SUMMER 2019"/>
    <s v="2018-2019"/>
    <n v="967"/>
    <x v="6"/>
  </r>
  <r>
    <x v="0"/>
    <n v="2019"/>
    <x v="11"/>
    <s v="AM"/>
    <s v="EEUU"/>
    <x v="0"/>
    <s v="SUMMER 2019"/>
    <s v="KIDS"/>
    <x v="401"/>
    <s v="DOLARES AMERICANOS / UNITED STATES DOLLAR"/>
    <s v="PAIGE ALYSE STRAUGHAN"/>
    <s v="NEVADA"/>
    <s v="ESTADOS UNIDOS EEUU"/>
    <n v="98"/>
    <n v="2019"/>
    <s v="SUMMER"/>
    <s v="SUMMER"/>
    <s v="SUMMER 2019"/>
    <s v="2018-2019"/>
    <n v="3102.7"/>
    <x v="0"/>
  </r>
  <r>
    <x v="0"/>
    <n v="2019"/>
    <x v="11"/>
    <s v="AM"/>
    <s v="EEUU"/>
    <x v="0"/>
    <s v="SUMMER 2019"/>
    <s v="KIDS"/>
    <x v="465"/>
    <s v="DOLARES AMERICANOS / UNITED STATES DOLLAR"/>
    <s v="PHYLLIS POSNER"/>
    <s v="CALIFORNIA"/>
    <s v="ESTADOS UNIDOS EEUU"/>
    <n v="6"/>
    <n v="2019"/>
    <s v="SUMMER"/>
    <s v="SUMMER"/>
    <s v="SUMMER 2019"/>
    <s v="2018-2019"/>
    <n v="200"/>
    <x v="5"/>
  </r>
  <r>
    <x v="0"/>
    <n v="2019"/>
    <x v="11"/>
    <s v="AM"/>
    <s v="EEUU"/>
    <x v="0"/>
    <s v="SUMMER 2019"/>
    <s v="TRUNKS"/>
    <x v="0"/>
    <s v="DOLARES AMERICANOS / UNITED STATES DOLLAR"/>
    <s v="PAIGE ALYSE STRAUGHAN"/>
    <s v="WASHINGTON"/>
    <s v="ESTADOS UNIDOS EEUU"/>
    <n v="4"/>
    <n v="2019"/>
    <s v="SUMMER"/>
    <s v="SUMMER"/>
    <s v="SUMMER 2019"/>
    <s v="2018-2019"/>
    <n v="154"/>
    <x v="0"/>
  </r>
  <r>
    <x v="0"/>
    <n v="2019"/>
    <x v="11"/>
    <s v="AM"/>
    <s v="EEUU"/>
    <x v="0"/>
    <s v="SUMMER 2019"/>
    <s v="TRUNKS"/>
    <x v="360"/>
    <s v="DOLARES AMERICANOS / UNITED STATES DOLLAR"/>
    <s v="PHYLLIS POSNER"/>
    <s v="CALIFORNIA"/>
    <s v="ESTADOS UNIDOS EEUU"/>
    <n v="6"/>
    <n v="2019"/>
    <s v="SUMMER"/>
    <s v="SUMMER"/>
    <s v="SUMMER 2019"/>
    <s v="2018-2019"/>
    <n v="147"/>
    <x v="5"/>
  </r>
  <r>
    <x v="0"/>
    <n v="2019"/>
    <x v="11"/>
    <s v="AM"/>
    <s v="EEUU"/>
    <x v="0"/>
    <s v="SUMMER 2019"/>
    <s v="TRUNKS"/>
    <x v="398"/>
    <s v="DOLARES AMERICANOS / UNITED STATES DOLLAR"/>
    <s v="LAURA BONG"/>
    <s v="NEVADA"/>
    <s v="ESTADOS UNIDOS EEUU"/>
    <n v="6"/>
    <n v="2019"/>
    <s v="SUMMER"/>
    <s v="SUMMER"/>
    <s v="SUMMER 2019"/>
    <s v="2018-2019"/>
    <n v="223"/>
    <x v="6"/>
  </r>
  <r>
    <x v="0"/>
    <n v="2019"/>
    <x v="11"/>
    <s v="AM"/>
    <s v="EEUU"/>
    <x v="0"/>
    <s v="SUMMER 2019"/>
    <s v="TRUNKS"/>
    <x v="465"/>
    <s v="DOLARES AMERICANOS / UNITED STATES DOLLAR"/>
    <s v="PHYLLIS POSNER"/>
    <s v="CALIFORNIA"/>
    <s v="ESTADOS UNIDOS EEUU"/>
    <n v="1"/>
    <n v="2019"/>
    <s v="SUMMER"/>
    <s v="SUMMER"/>
    <s v="SUMMER 2019"/>
    <s v="2018-2019"/>
    <n v="34.5"/>
    <x v="5"/>
  </r>
  <r>
    <x v="0"/>
    <n v="2019"/>
    <x v="11"/>
    <s v="AM"/>
    <s v="EEUU"/>
    <x v="0"/>
    <s v="SUMMER 2019"/>
    <s v="BEACHWEAR"/>
    <x v="0"/>
    <s v="DOLARES AMERICANOS / UNITED STATES DOLLAR"/>
    <s v="PAIGE ALYSE STRAUGHAN"/>
    <s v="WASHINGTON"/>
    <s v="ESTADOS UNIDOS EEUU"/>
    <n v="50"/>
    <n v="2019"/>
    <s v="SUMMER"/>
    <s v="SUMMER"/>
    <s v="SUMMER 2019"/>
    <s v="2018-2019"/>
    <n v="2021.92"/>
    <x v="0"/>
  </r>
  <r>
    <x v="0"/>
    <n v="2019"/>
    <x v="11"/>
    <s v="AM"/>
    <s v="EEUU"/>
    <x v="0"/>
    <s v="SUMMER 2019"/>
    <s v="BEACHWEAR"/>
    <x v="189"/>
    <s v="DOLAR CANADIENSE / CANADIAN DOLLAR"/>
    <s v="SHOUTOUTAGENCY"/>
    <s v="BRITISH COLUMBIA"/>
    <s v="CANADA"/>
    <n v="4"/>
    <n v="2019"/>
    <s v="SUMMER"/>
    <s v="SUMMER"/>
    <s v="SUMMER 2019"/>
    <s v="2018-2019"/>
    <n v="186.14586512053708"/>
    <x v="3"/>
  </r>
  <r>
    <x v="0"/>
    <n v="2019"/>
    <x v="11"/>
    <s v="AM"/>
    <s v="EEUU"/>
    <x v="0"/>
    <s v="SUMMER 2019"/>
    <s v="BEACHWEAR"/>
    <x v="48"/>
    <s v="DOLARES AMERICANOS / UNITED STATES DOLLAR"/>
    <s v="PHYLLIS POSNER"/>
    <s v="CALIFORNIA"/>
    <s v="ESTADOS UNIDOS EEUU"/>
    <n v="169"/>
    <n v="2019"/>
    <s v="SUMMER"/>
    <s v="SUMMER"/>
    <s v="SUMMER 2019"/>
    <s v="2018-2019"/>
    <n v="6097.5199999999995"/>
    <x v="5"/>
  </r>
  <r>
    <x v="0"/>
    <n v="2019"/>
    <x v="11"/>
    <s v="AM"/>
    <s v="EEUU"/>
    <x v="0"/>
    <s v="SUMMER 2019"/>
    <s v="BEACHWEAR"/>
    <x v="3"/>
    <s v="DOLARES AMERICANOS / UNITED STATES DOLLAR"/>
    <s v="ANITA M. HOPKINS"/>
    <s v="RHODE ISLAND"/>
    <s v="ESTADOS UNIDOS EEUU"/>
    <n v="2"/>
    <n v="2019"/>
    <s v="SUMMER"/>
    <s v="SUMMER"/>
    <s v="SUMMER 2019"/>
    <s v="2018-2019"/>
    <n v="106"/>
    <x v="1"/>
  </r>
  <r>
    <x v="0"/>
    <n v="2019"/>
    <x v="11"/>
    <s v="AM"/>
    <s v="EEUU"/>
    <x v="0"/>
    <s v="SUMMER 2019"/>
    <s v="BEACHWEAR"/>
    <x v="5"/>
    <s v="DOLARES AMERICANOS / UNITED STATES DOLLAR"/>
    <s v="STEPHANIE VITALI"/>
    <s v="ONTARIO"/>
    <s v="CANADA"/>
    <n v="3"/>
    <n v="2019"/>
    <s v="SUMMER"/>
    <s v="SUMMER"/>
    <s v="SUMMER 2019"/>
    <s v="2018-2019"/>
    <n v="117"/>
    <x v="4"/>
  </r>
  <r>
    <x v="0"/>
    <n v="2019"/>
    <x v="11"/>
    <s v="AM"/>
    <s v="EEUU"/>
    <x v="0"/>
    <s v="SUMMER 2019"/>
    <s v="BEACHWEAR"/>
    <x v="89"/>
    <s v="DOLARES AMERICANOS / UNITED STATES DOLLAR"/>
    <s v="BILL MILLER AND COMPANY"/>
    <s v="FLORIDA"/>
    <s v="ESTADOS UNIDOS EEUU"/>
    <n v="2"/>
    <n v="2019"/>
    <s v="SUMMER"/>
    <s v="SUMMER"/>
    <s v="SUMMER 2019"/>
    <s v="2018-2019"/>
    <n v="55.44"/>
    <x v="2"/>
  </r>
  <r>
    <x v="0"/>
    <n v="2019"/>
    <x v="11"/>
    <s v="AM"/>
    <s v="EEUU"/>
    <x v="0"/>
    <s v="SUMMER 2019"/>
    <s v="BEACHWEAR"/>
    <x v="125"/>
    <s v="DOLARES AMERICANOS / UNITED STATES DOLLAR"/>
    <s v="JUDITH ANN DEAL"/>
    <s v="HAWAII"/>
    <s v="ESTADOS UNIDOS EEUU"/>
    <n v="4"/>
    <n v="2019"/>
    <s v="SUMMER"/>
    <s v="SUMMER"/>
    <s v="SUMMER 2019"/>
    <s v="2018-2019"/>
    <n v="164"/>
    <x v="10"/>
  </r>
  <r>
    <x v="0"/>
    <n v="2019"/>
    <x v="11"/>
    <s v="AM"/>
    <s v="EEUU"/>
    <x v="0"/>
    <s v="SUMMER 2019"/>
    <s v="BEACHWEAR"/>
    <x v="7"/>
    <s v="DOLAR CANADIENSE / CANADIAN DOLLAR"/>
    <s v="STEPHANIE VITALI"/>
    <s v="ONTARIO"/>
    <s v="CANADA"/>
    <n v="4"/>
    <n v="2019"/>
    <s v="SUMMER"/>
    <s v="SUMMER"/>
    <s v="SUMMER 2019"/>
    <s v="2018-2019"/>
    <n v="172.41379310344828"/>
    <x v="4"/>
  </r>
  <r>
    <x v="0"/>
    <n v="2019"/>
    <x v="11"/>
    <s v="AM"/>
    <s v="EEUU"/>
    <x v="0"/>
    <s v="SUMMER 2019"/>
    <s v="BEACHWEAR"/>
    <x v="360"/>
    <s v="DOLARES AMERICANOS / UNITED STATES DOLLAR"/>
    <s v="PHYLLIS POSNER"/>
    <s v="CALIFORNIA"/>
    <s v="ESTADOS UNIDOS EEUU"/>
    <n v="9"/>
    <n v="2019"/>
    <s v="SUMMER"/>
    <s v="SUMMER"/>
    <s v="SUMMER 2019"/>
    <s v="2018-2019"/>
    <n v="387"/>
    <x v="5"/>
  </r>
  <r>
    <x v="0"/>
    <n v="2019"/>
    <x v="11"/>
    <s v="AM"/>
    <s v="EEUU"/>
    <x v="0"/>
    <s v="SUMMER 2019"/>
    <s v="BEACHWEAR"/>
    <x v="312"/>
    <s v="DOLARES AMERICANOS / UNITED STATES DOLLAR"/>
    <s v="MIE MANNICHE"/>
    <s v="CALIFORNIA"/>
    <s v="ESTADOS UNIDOS EEUU"/>
    <n v="8"/>
    <n v="2019"/>
    <s v="SUMMER"/>
    <s v="SUMMER"/>
    <s v="SUMMER 2019"/>
    <s v="2018-2019"/>
    <n v="392"/>
    <x v="11"/>
  </r>
  <r>
    <x v="0"/>
    <n v="2019"/>
    <x v="11"/>
    <s v="AM"/>
    <s v="EEUU"/>
    <x v="0"/>
    <s v="SUMMER 2019"/>
    <s v="BEACHWEAR"/>
    <x v="19"/>
    <s v="DOLARES AMERICANOS / UNITED STATES DOLLAR"/>
    <s v="HOLLY SALES INC."/>
    <s v="OHIO"/>
    <s v="ESTADOS UNIDOS EEUU"/>
    <n v="18"/>
    <n v="2019"/>
    <s v="SUMMER"/>
    <s v="SUMMER"/>
    <s v="SUMMER 2019"/>
    <s v="2018-2019"/>
    <n v="842"/>
    <x v="8"/>
  </r>
  <r>
    <x v="0"/>
    <n v="2019"/>
    <x v="11"/>
    <s v="AM"/>
    <s v="EEUU"/>
    <x v="0"/>
    <s v="SUMMER 2019"/>
    <s v="BEACHWEAR"/>
    <x v="315"/>
    <s v="DOLARES AMERICANOS / UNITED STATES DOLLAR"/>
    <s v="DENISE ARNETT"/>
    <s v="OREGON"/>
    <s v="ESTADOS UNIDOS EEUU"/>
    <n v="7"/>
    <n v="2019"/>
    <s v="SUMMER"/>
    <s v="SUMMER"/>
    <s v="SUMMER 2019"/>
    <s v="2018-2019"/>
    <n v="301"/>
    <x v="14"/>
  </r>
  <r>
    <x v="0"/>
    <n v="2019"/>
    <x v="11"/>
    <s v="AM"/>
    <s v="EEUU"/>
    <x v="0"/>
    <s v="SUMMER 2019"/>
    <s v="BEACHWEAR"/>
    <x v="45"/>
    <s v="DOLARES AMERICANOS / UNITED STATES DOLLAR"/>
    <s v="MIE MANNICHE"/>
    <s v="CALIFORNIA"/>
    <s v="ESTADOS UNIDOS EEUU"/>
    <n v="8"/>
    <n v="2019"/>
    <s v="SUMMER"/>
    <s v="SUMMER"/>
    <s v="SUMMER 2019"/>
    <s v="2018-2019"/>
    <n v="328"/>
    <x v="11"/>
  </r>
  <r>
    <x v="0"/>
    <n v="2019"/>
    <x v="11"/>
    <s v="AM"/>
    <s v="EEUU"/>
    <x v="0"/>
    <s v="SUMMER 2019"/>
    <s v="BEACHWEAR"/>
    <x v="72"/>
    <s v="DOLARES AMERICANOS / UNITED STATES DOLLAR"/>
    <s v="PAIGE ALYSE STRAUGHAN"/>
    <s v="ONTARIO"/>
    <s v="CANADA"/>
    <n v="4"/>
    <n v="2019"/>
    <s v="SUMMER"/>
    <s v="SUMMER"/>
    <s v="SUMMER 2019"/>
    <s v="2018-2019"/>
    <n v="191.36"/>
    <x v="0"/>
  </r>
  <r>
    <x v="0"/>
    <n v="2019"/>
    <x v="11"/>
    <s v="AM"/>
    <s v="EEUU"/>
    <x v="0"/>
    <s v="SUMMER 2019"/>
    <s v="BEACHWEAR"/>
    <x v="305"/>
    <s v="DOLARES AMERICANOS / UNITED STATES DOLLAR"/>
    <s v="BILL MILLER AND COMPANY"/>
    <s v="ALABAMA"/>
    <s v="ESTADOS UNIDOS EEUU"/>
    <n v="24"/>
    <n v="2019"/>
    <s v="SUMMER"/>
    <s v="SUMMER"/>
    <s v="SUMMER 2019"/>
    <s v="2018-2019"/>
    <n v="991"/>
    <x v="2"/>
  </r>
  <r>
    <x v="0"/>
    <n v="2019"/>
    <x v="11"/>
    <s v="AM"/>
    <s v="EEUU"/>
    <x v="0"/>
    <s v="SUMMER 2019"/>
    <s v="BEACHWEAR"/>
    <x v="258"/>
    <s v="DOLARES AMERICANOS / UNITED STATES DOLLAR"/>
    <s v="LAURA BONG"/>
    <s v="TEXAS"/>
    <s v="ESTADOS UNIDOS EEUU"/>
    <n v="2"/>
    <n v="2019"/>
    <s v="SUMMER"/>
    <s v="SUMMER"/>
    <s v="SUMMER 2019"/>
    <s v="2018-2019"/>
    <n v="66"/>
    <x v="6"/>
  </r>
  <r>
    <x v="0"/>
    <n v="2019"/>
    <x v="11"/>
    <s v="AM"/>
    <s v="EEUU"/>
    <x v="0"/>
    <s v="SUMMER 2019"/>
    <s v="BEACHWEAR"/>
    <x v="296"/>
    <s v="DOLARES AMERICANOS / UNITED STATES DOLLAR"/>
    <s v="LAURA BONG"/>
    <s v="LOUISIANA"/>
    <s v="ESTADOS UNIDOS EEUU"/>
    <n v="3"/>
    <n v="2019"/>
    <s v="SUMMER"/>
    <s v="SUMMER"/>
    <s v="SUMMER 2019"/>
    <s v="2018-2019"/>
    <n v="109"/>
    <x v="6"/>
  </r>
  <r>
    <x v="0"/>
    <n v="2019"/>
    <x v="11"/>
    <s v="AM"/>
    <s v="EEUU"/>
    <x v="0"/>
    <s v="SUMMER 2019"/>
    <s v="BEACHWEAR"/>
    <x v="34"/>
    <s v="DOLARES AMERICANOS / UNITED STATES DOLLAR"/>
    <s v="ANITA M. HOPKINS"/>
    <s v="NEW YORK"/>
    <s v="ESTADOS UNIDOS EEUU"/>
    <n v="17"/>
    <n v="2019"/>
    <s v="SUMMER"/>
    <s v="SUMMER"/>
    <s v="SUMMER 2019"/>
    <s v="2018-2019"/>
    <n v="714"/>
    <x v="1"/>
  </r>
  <r>
    <x v="0"/>
    <n v="2019"/>
    <x v="11"/>
    <s v="AM"/>
    <s v="EEUU"/>
    <x v="0"/>
    <s v="SUMMER 2019"/>
    <s v="BEACHWEAR"/>
    <x v="13"/>
    <s v="DOLARES AMERICANOS / UNITED STATES DOLLAR"/>
    <s v="ANITA M. HOPKINS"/>
    <s v="NEW JERSEY"/>
    <s v="ESTADOS UNIDOS EEUU"/>
    <n v="1"/>
    <n v="2019"/>
    <s v="SUMMER"/>
    <s v="SUMMER"/>
    <s v="SUMMER 2019"/>
    <s v="2018-2019"/>
    <n v="47"/>
    <x v="1"/>
  </r>
  <r>
    <x v="0"/>
    <n v="2019"/>
    <x v="11"/>
    <s v="AM"/>
    <s v="EEUU"/>
    <x v="0"/>
    <s v="SUMMER 2019"/>
    <s v="BEACHWEAR"/>
    <x v="447"/>
    <s v="DOLAR CANADIENSE / CANADIAN DOLLAR"/>
    <s v="SHOUTOUTAGENCY"/>
    <s v="BRITISH COLUMBIA"/>
    <s v="CANADA"/>
    <n v="11"/>
    <n v="2019"/>
    <s v="SUMMER"/>
    <s v="SUMMER"/>
    <s v="SUMMER 2019"/>
    <s v="2018-2019"/>
    <n v="571.40677448886186"/>
    <x v="3"/>
  </r>
  <r>
    <x v="0"/>
    <n v="2019"/>
    <x v="11"/>
    <s v="AM"/>
    <s v="EEUU"/>
    <x v="0"/>
    <s v="SUMMER 2019"/>
    <s v="BEACHWEAR"/>
    <x v="35"/>
    <s v="DOLARES AMERICANOS / UNITED STATES DOLLAR"/>
    <s v="LAURA BONG"/>
    <s v="TEXAS"/>
    <s v="ESTADOS UNIDOS EEUU"/>
    <n v="4"/>
    <n v="2019"/>
    <s v="SUMMER"/>
    <s v="SUMMER"/>
    <s v="SUMMER 2019"/>
    <s v="2018-2019"/>
    <n v="171"/>
    <x v="6"/>
  </r>
  <r>
    <x v="0"/>
    <n v="2019"/>
    <x v="11"/>
    <s v="AM"/>
    <s v="EEUU"/>
    <x v="0"/>
    <s v="SUMMER 2019"/>
    <s v="BEACHWEAR"/>
    <x v="469"/>
    <s v="DOLARES AMERICANOS / UNITED STATES DOLLAR"/>
    <s v="ANITA M. HOPKINS"/>
    <s v="NEW YORK"/>
    <s v="ESTADOS UNIDOS EEUU"/>
    <n v="9"/>
    <n v="2019"/>
    <s v="SUMMER"/>
    <s v="SUMMER"/>
    <s v="SUMMER 2019"/>
    <s v="2018-2019"/>
    <n v="342"/>
    <x v="1"/>
  </r>
  <r>
    <x v="0"/>
    <n v="2019"/>
    <x v="11"/>
    <s v="AM"/>
    <s v="EEUU"/>
    <x v="0"/>
    <s v="SUMMER 2019"/>
    <s v="BEACHWEAR"/>
    <x v="21"/>
    <s v="DOLARES AMERICANOS / UNITED STATES DOLLAR"/>
    <s v="ANITA M. HOPKINS"/>
    <s v="MASSACHUSETTS"/>
    <s v="ESTADOS UNIDOS EEUU"/>
    <n v="8"/>
    <n v="2019"/>
    <s v="SUMMER"/>
    <s v="SUMMER"/>
    <s v="SUMMER 2019"/>
    <s v="2018-2019"/>
    <n v="412"/>
    <x v="1"/>
  </r>
  <r>
    <x v="0"/>
    <n v="2019"/>
    <x v="11"/>
    <s v="AM"/>
    <s v="EEUU"/>
    <x v="0"/>
    <s v="SUMMER 2019"/>
    <s v="BEACHWEAR"/>
    <x v="457"/>
    <s v="DOLARES AMERICANOS / UNITED STATES DOLLAR"/>
    <s v="HOLLY SALES INC."/>
    <s v="WISCONSIN"/>
    <s v="ESTADOS UNIDOS EEUU"/>
    <n v="1"/>
    <n v="2019"/>
    <s v="SUMMER"/>
    <s v="SUMMER"/>
    <s v="SUMMER 2019"/>
    <s v="2018-2019"/>
    <n v="41"/>
    <x v="8"/>
  </r>
  <r>
    <x v="0"/>
    <n v="2019"/>
    <x v="11"/>
    <s v="AM"/>
    <s v="EEUU"/>
    <x v="0"/>
    <s v="SUMMER 2019"/>
    <s v="BEACHWEAR"/>
    <x v="60"/>
    <s v="DOLARES AMERICANOS / UNITED STATES DOLLAR"/>
    <s v="ANITA M. HOPKINS"/>
    <s v="NEW JERSEY"/>
    <s v="ESTADOS UNIDOS EEUU"/>
    <n v="6"/>
    <n v="2019"/>
    <s v="SUMMER"/>
    <s v="SUMMER"/>
    <s v="SUMMER 2019"/>
    <s v="2018-2019"/>
    <n v="246"/>
    <x v="1"/>
  </r>
  <r>
    <x v="0"/>
    <n v="2019"/>
    <x v="11"/>
    <s v="AM"/>
    <s v="EEUU"/>
    <x v="0"/>
    <s v="SUMMER 2019"/>
    <s v="BEACHWEAR"/>
    <x v="465"/>
    <s v="DOLARES AMERICANOS / UNITED STATES DOLLAR"/>
    <s v="PHYLLIS POSNER"/>
    <s v="CALIFORNIA"/>
    <s v="ESTADOS UNIDOS EEUU"/>
    <n v="2"/>
    <n v="2019"/>
    <s v="SUMMER"/>
    <s v="SUMMER"/>
    <s v="SUMMER 2019"/>
    <s v="2018-2019"/>
    <n v="102"/>
    <x v="5"/>
  </r>
  <r>
    <x v="0"/>
    <n v="2019"/>
    <x v="11"/>
    <s v="AM"/>
    <s v="EEUU"/>
    <x v="0"/>
    <s v="RAPSODIA"/>
    <s v="SWIMWEAR"/>
    <x v="425"/>
    <s v="DOLARES AMERICANOS / UNITED STATES DOLLAR"/>
    <s v="CATALINA RESTREPO GOMEZ"/>
    <s v="FLORIDA"/>
    <s v="ESTADOS UNIDOS EEUU"/>
    <n v="14"/>
    <n v="0"/>
    <s v="COLECCIONES PASADAS"/>
    <s v="COLECCIONES PASADAS"/>
    <s v="COLECCIONES PASADAS"/>
    <s v="2018-2019"/>
    <n v="624"/>
    <x v="18"/>
  </r>
  <r>
    <x v="0"/>
    <n v="2019"/>
    <x v="11"/>
    <s v="AM"/>
    <s v="EEUU"/>
    <x v="0"/>
    <s v="RAPSODIA"/>
    <s v="SWIMWEAR"/>
    <x v="475"/>
    <s v="DOLAR CANADIENSE / CANADIAN DOLLAR"/>
    <s v="SHOUTOUTAGENCY"/>
    <s v="ALBERTA"/>
    <s v="CANADA"/>
    <n v="3"/>
    <n v="0"/>
    <s v="COLECCIONES PASADAS"/>
    <s v="COLECCIONES PASADAS"/>
    <s v="COLECCIONES PASADAS"/>
    <s v="2018-2019"/>
    <n v="116.72261214525483"/>
    <x v="3"/>
  </r>
  <r>
    <x v="0"/>
    <n v="2019"/>
    <x v="11"/>
    <s v="AM"/>
    <s v="EEUU"/>
    <x v="0"/>
    <s v="RAPSODIA"/>
    <s v="ACCESSORIES"/>
    <x v="141"/>
    <s v="DOLARES AMERICANOS / UNITED STATES DOLLAR"/>
    <s v="ANITA M. HOPKINS"/>
    <s v="DELAWARE"/>
    <s v="ESTADOS UNIDOS EEUU"/>
    <n v="6"/>
    <n v="0"/>
    <s v="COLECCIONES PASADAS"/>
    <s v="COLECCIONES PASADAS"/>
    <s v="COLECCIONES PASADAS"/>
    <s v="2018-2019"/>
    <n v="132"/>
    <x v="1"/>
  </r>
  <r>
    <x v="0"/>
    <n v="2019"/>
    <x v="11"/>
    <s v="AM"/>
    <s v="EEUU"/>
    <x v="0"/>
    <s v="RAPSODIA"/>
    <s v="BEACHWEAR"/>
    <x v="425"/>
    <s v="DOLARES AMERICANOS / UNITED STATES DOLLAR"/>
    <s v="CATALINA RESTREPO GOMEZ"/>
    <s v="FLORIDA"/>
    <s v="ESTADOS UNIDOS EEUU"/>
    <n v="2"/>
    <n v="0"/>
    <s v="COLECCIONES PASADAS"/>
    <s v="COLECCIONES PASADAS"/>
    <s v="COLECCIONES PASADAS"/>
    <s v="2018-2019"/>
    <n v="140"/>
    <x v="18"/>
  </r>
  <r>
    <x v="0"/>
    <n v="2019"/>
    <x v="11"/>
    <s v="AM"/>
    <s v="EEUU"/>
    <x v="0"/>
    <s v="FALL 2019"/>
    <s v="ACCESSORIES"/>
    <x v="9"/>
    <s v="DOLARES AMERICANOS / UNITED STATES DOLLAR"/>
    <s v="ANITA M. HOPKINS"/>
    <s v="NEW JERSEY"/>
    <s v="ESTADOS UNIDOS EEUU"/>
    <n v="66"/>
    <n v="2019"/>
    <s v="FALL"/>
    <s v="FALL"/>
    <s v="FALL 2019"/>
    <s v="2018-2019"/>
    <n v="756"/>
    <x v="1"/>
  </r>
  <r>
    <x v="0"/>
    <n v="2019"/>
    <x v="11"/>
    <s v="AM"/>
    <s v="EEUU"/>
    <x v="0"/>
    <s v="FALL 2019"/>
    <s v="ACCESSORIES"/>
    <x v="480"/>
    <s v="DOLAR CANADIENSE / CANADIAN DOLLAR"/>
    <s v="STEPHANIE VITALI"/>
    <s v="ONTARIO"/>
    <s v="CANADA"/>
    <n v="13"/>
    <n v="2019"/>
    <s v="FALL"/>
    <s v="FALL"/>
    <s v="FALL 2019"/>
    <s v="2018-2019"/>
    <n v="159.44461397619773"/>
    <x v="4"/>
  </r>
  <r>
    <x v="0"/>
    <n v="2019"/>
    <x v="11"/>
    <s v="AM"/>
    <s v="EEUU"/>
    <x v="0"/>
    <s v="FALL 2019"/>
    <s v="ACTIVE"/>
    <x v="48"/>
    <s v="DOLARES AMERICANOS / UNITED STATES DOLLAR"/>
    <s v="PHYLLIS POSNER"/>
    <s v="CALIFORNIA"/>
    <s v="ESTADOS UNIDOS EEUU"/>
    <n v="200"/>
    <n v="2019"/>
    <s v="FALL"/>
    <s v="FALL"/>
    <s v="FALL 2019"/>
    <s v="2018-2019"/>
    <n v="5702.4000000000005"/>
    <x v="5"/>
  </r>
  <r>
    <x v="0"/>
    <n v="2019"/>
    <x v="11"/>
    <s v="AM"/>
    <s v="EEUU"/>
    <x v="0"/>
    <s v="FALL 2019"/>
    <s v="ACTIVE"/>
    <x v="3"/>
    <s v="DOLARES AMERICANOS / UNITED STATES DOLLAR"/>
    <s v="ANITA M. HOPKINS"/>
    <s v="RHODE ISLAND"/>
    <s v="ESTADOS UNIDOS EEUU"/>
    <n v="44"/>
    <n v="2019"/>
    <s v="FALL"/>
    <s v="FALL"/>
    <s v="FALL 2019"/>
    <s v="2018-2019"/>
    <n v="1426"/>
    <x v="1"/>
  </r>
  <r>
    <x v="0"/>
    <n v="2019"/>
    <x v="11"/>
    <s v="AM"/>
    <s v="EEUU"/>
    <x v="0"/>
    <s v="FALL 2019"/>
    <s v="ACTIVE"/>
    <x v="1"/>
    <s v="DOLARES AMERICANOS / UNITED STATES DOLLAR"/>
    <s v="ANITA M. HOPKINS"/>
    <s v="MASSACHUSETTS"/>
    <s v="ESTADOS UNIDOS EEUU"/>
    <n v="18"/>
    <n v="2019"/>
    <s v="FALL"/>
    <s v="FALL"/>
    <s v="FALL 2019"/>
    <s v="2018-2019"/>
    <n v="592"/>
    <x v="1"/>
  </r>
  <r>
    <x v="0"/>
    <n v="2019"/>
    <x v="11"/>
    <s v="AM"/>
    <s v="EEUU"/>
    <x v="0"/>
    <s v="FALL 2019"/>
    <s v="ACTIVE"/>
    <x v="9"/>
    <s v="DOLARES AMERICANOS / UNITED STATES DOLLAR"/>
    <s v="ANITA M. HOPKINS"/>
    <s v="NEW JERSEY"/>
    <s v="ESTADOS UNIDOS EEUU"/>
    <n v="8"/>
    <n v="2019"/>
    <s v="FALL"/>
    <s v="FALL"/>
    <s v="FALL 2019"/>
    <s v="2018-2019"/>
    <n v="296"/>
    <x v="1"/>
  </r>
  <r>
    <x v="0"/>
    <n v="2019"/>
    <x v="11"/>
    <s v="AM"/>
    <s v="EEUU"/>
    <x v="0"/>
    <s v="FALL 2019"/>
    <s v="ACTIVE"/>
    <x v="168"/>
    <s v="DOLARES AMERICANOS / UNITED STATES DOLLAR"/>
    <s v="ANITA M. HOPKINS"/>
    <s v="FLORIDA"/>
    <s v="ESTADOS UNIDOS EEUU"/>
    <n v="16"/>
    <n v="2019"/>
    <s v="FALL"/>
    <s v="FALL"/>
    <s v="FALL 2019"/>
    <s v="2018-2019"/>
    <n v="508"/>
    <x v="1"/>
  </r>
  <r>
    <x v="0"/>
    <n v="2019"/>
    <x v="11"/>
    <s v="AM"/>
    <s v="EEUU"/>
    <x v="0"/>
    <s v="FALL 2019"/>
    <s v="ACTIVE"/>
    <x v="141"/>
    <s v="DOLARES AMERICANOS / UNITED STATES DOLLAR"/>
    <s v="ANITA M. HOPKINS"/>
    <s v="DELAWARE"/>
    <s v="ESTADOS UNIDOS EEUU"/>
    <n v="3"/>
    <n v="2019"/>
    <s v="FALL"/>
    <s v="FALL"/>
    <s v="FALL 2019"/>
    <s v="2018-2019"/>
    <n v="89"/>
    <x v="1"/>
  </r>
  <r>
    <x v="0"/>
    <n v="2019"/>
    <x v="11"/>
    <s v="AM"/>
    <s v="EEUU"/>
    <x v="0"/>
    <s v="FALL 2019"/>
    <s v="ACTIVE"/>
    <x v="59"/>
    <s v="DOLARES AMERICANOS / UNITED STATES DOLLAR"/>
    <s v="HOLLY SALES INC."/>
    <s v="WISCONSIN"/>
    <s v="ESTADOS UNIDOS EEUU"/>
    <n v="138"/>
    <n v="2019"/>
    <s v="FALL"/>
    <s v="FALL"/>
    <s v="FALL 2019"/>
    <s v="2018-2019"/>
    <n v="3451.4200000000005"/>
    <x v="8"/>
  </r>
  <r>
    <x v="0"/>
    <n v="2019"/>
    <x v="11"/>
    <s v="AM"/>
    <s v="EEUU"/>
    <x v="0"/>
    <s v="FALL 2019"/>
    <s v="ACTIVE"/>
    <x v="110"/>
    <s v="DOLARES AMERICANOS / UNITED STATES DOLLAR"/>
    <s v="LAURA BONG"/>
    <s v="LOUISIANA"/>
    <s v="ESTADOS UNIDOS EEUU"/>
    <n v="26"/>
    <n v="2019"/>
    <s v="FALL"/>
    <s v="FALL"/>
    <s v="FALL 2019"/>
    <s v="2018-2019"/>
    <n v="755"/>
    <x v="6"/>
  </r>
  <r>
    <x v="0"/>
    <n v="2019"/>
    <x v="11"/>
    <s v="AM"/>
    <s v="EEUU"/>
    <x v="0"/>
    <s v="FALL 2019"/>
    <s v="ACTIVE"/>
    <x v="469"/>
    <s v="DOLARES AMERICANOS / UNITED STATES DOLLAR"/>
    <s v="ANITA M. HOPKINS"/>
    <s v="NEW YORK"/>
    <s v="ESTADOS UNIDOS EEUU"/>
    <n v="24"/>
    <n v="2019"/>
    <s v="FALL"/>
    <s v="FALL"/>
    <s v="FALL 2019"/>
    <s v="2018-2019"/>
    <n v="852"/>
    <x v="1"/>
  </r>
  <r>
    <x v="0"/>
    <n v="2019"/>
    <x v="11"/>
    <s v="AM"/>
    <s v="EEUU"/>
    <x v="0"/>
    <s v="FALL 2019"/>
    <s v="ACTIVE"/>
    <x v="21"/>
    <s v="DOLARES AMERICANOS / UNITED STATES DOLLAR"/>
    <s v="ANITA M. HOPKINS"/>
    <s v="MASSACHUSETTS"/>
    <s v="ESTADOS UNIDOS EEUU"/>
    <n v="70"/>
    <n v="2019"/>
    <s v="FALL"/>
    <s v="FALL"/>
    <s v="FALL 2019"/>
    <s v="2018-2019"/>
    <n v="2174"/>
    <x v="1"/>
  </r>
  <r>
    <x v="0"/>
    <n v="2019"/>
    <x v="11"/>
    <s v="AM"/>
    <s v="EEUU"/>
    <x v="0"/>
    <s v="FALL 2019"/>
    <s v="ACTIVE"/>
    <x v="481"/>
    <s v="DOLARES AMERICANOS / UNITED STATES DOLLAR"/>
    <s v="ANITA M. HOPKINS"/>
    <s v="NORTH CAROLINA"/>
    <s v="ESTADOS UNIDOS EEUU"/>
    <n v="32"/>
    <n v="2019"/>
    <s v="FALL"/>
    <s v="FALL"/>
    <s v="FALL 2019"/>
    <s v="2018-2019"/>
    <n v="1050"/>
    <x v="1"/>
  </r>
  <r>
    <x v="0"/>
    <n v="2019"/>
    <x v="11"/>
    <s v="AM"/>
    <s v="EEUU"/>
    <x v="0"/>
    <s v="FALL 2019"/>
    <s v="ACTIVE"/>
    <x v="42"/>
    <s v="DOLARES AMERICANOS / UNITED STATES DOLLAR"/>
    <s v="HOLLY SALES INC."/>
    <s v="MICHIGAN"/>
    <s v="ESTADOS UNIDOS EEUU"/>
    <n v="21"/>
    <n v="2019"/>
    <s v="FALL"/>
    <s v="FALL"/>
    <s v="FALL 2019"/>
    <s v="2018-2019"/>
    <n v="576"/>
    <x v="8"/>
  </r>
  <r>
    <x v="0"/>
    <n v="2019"/>
    <x v="11"/>
    <s v="AM"/>
    <s v="EEUU"/>
    <x v="0"/>
    <s v="FALL 2019"/>
    <s v="ACTIVE"/>
    <x v="67"/>
    <s v="DOLARES AMERICANOS / UNITED STATES DOLLAR"/>
    <s v="DENISE ARNETT"/>
    <s v="COLORADO"/>
    <s v="ESTADOS UNIDOS EEUU"/>
    <n v="28"/>
    <n v="2019"/>
    <s v="FALL"/>
    <s v="FALL"/>
    <s v="FALL 2019"/>
    <s v="2018-2019"/>
    <n v="812"/>
    <x v="14"/>
  </r>
  <r>
    <x v="0"/>
    <n v="2019"/>
    <x v="11"/>
    <s v="AM"/>
    <s v="EEUU"/>
    <x v="0"/>
    <s v="FALL 2019"/>
    <s v="ACTIVE"/>
    <x v="53"/>
    <s v="DOLARES AMERICANOS / UNITED STATES DOLLAR"/>
    <s v="DENISE ARNETT"/>
    <s v="COLORADO"/>
    <s v="ESTADOS UNIDOS EEUU"/>
    <n v="12"/>
    <n v="2019"/>
    <s v="FALL"/>
    <s v="FALL"/>
    <s v="FALL 2019"/>
    <s v="2018-2019"/>
    <n v="336"/>
    <x v="14"/>
  </r>
  <r>
    <x v="0"/>
    <n v="2019"/>
    <x v="11"/>
    <s v="AM"/>
    <s v="EEUU"/>
    <x v="0"/>
    <s v="FALL 2019"/>
    <s v="ACTIVE"/>
    <x v="70"/>
    <s v="DOLARES AMERICANOS / UNITED STATES DOLLAR"/>
    <s v="DENISE ARNETT"/>
    <s v="COLORADO"/>
    <s v="ESTADOS UNIDOS EEUU"/>
    <n v="28"/>
    <n v="2019"/>
    <s v="FALL"/>
    <s v="FALL"/>
    <s v="FALL 2019"/>
    <s v="2018-2019"/>
    <n v="812"/>
    <x v="14"/>
  </r>
  <r>
    <x v="0"/>
    <n v="2019"/>
    <x v="11"/>
    <s v="AM"/>
    <s v="EEUU"/>
    <x v="0"/>
    <s v="FALL 2019"/>
    <s v="ACTIVE"/>
    <x v="116"/>
    <s v="DOLAR CANADIENSE / CANADIAN DOLLAR"/>
    <s v="STEPHANIE VITALI"/>
    <s v="ONTARIO"/>
    <s v="CANADA"/>
    <n v="31"/>
    <n v="2019"/>
    <s v="FALL"/>
    <s v="FALL"/>
    <s v="FALL 2019"/>
    <s v="2018-2019"/>
    <n v="917.76014647543491"/>
    <x v="4"/>
  </r>
  <r>
    <x v="0"/>
    <n v="2019"/>
    <x v="11"/>
    <s v="AM"/>
    <s v="EEUU"/>
    <x v="0"/>
    <s v="FALL 2019"/>
    <s v="ACTIVE"/>
    <x v="302"/>
    <s v="DOLARES AMERICANOS / UNITED STATES DOLLAR"/>
    <s v="DENISE ARNETT"/>
    <s v="COLORADO"/>
    <s v="ESTADOS UNIDOS EEUU"/>
    <n v="22"/>
    <n v="2019"/>
    <s v="FALL"/>
    <s v="FALL"/>
    <s v="FALL 2019"/>
    <s v="2018-2019"/>
    <n v="659"/>
    <x v="14"/>
  </r>
  <r>
    <x v="0"/>
    <n v="2019"/>
    <x v="11"/>
    <s v="AM"/>
    <s v="EEUU"/>
    <x v="0"/>
    <s v="FALL 2019"/>
    <s v="ACTIVE"/>
    <x v="468"/>
    <s v="DOLARES AMERICANOS / UNITED STATES DOLLAR"/>
    <s v="MIE MANNICHE"/>
    <s v="CALIFORNIA"/>
    <s v="ESTADOS UNIDOS EEUU"/>
    <n v="72"/>
    <n v="2019"/>
    <s v="FALL"/>
    <s v="FALL"/>
    <s v="FALL 2019"/>
    <s v="2018-2019"/>
    <n v="2358"/>
    <x v="11"/>
  </r>
  <r>
    <x v="0"/>
    <n v="2019"/>
    <x v="11"/>
    <s v="AM"/>
    <s v="EEUU"/>
    <x v="0"/>
    <s v="FALL 2019"/>
    <s v="ACTIVE"/>
    <x v="482"/>
    <s v="DOLARES AMERICANOS / UNITED STATES DOLLAR"/>
    <s v="ANITA M. HOPKINS"/>
    <s v="NORTH CAROLINA"/>
    <s v="ESTADOS UNIDOS EEUU"/>
    <n v="10"/>
    <n v="2019"/>
    <s v="FALL"/>
    <s v="FALL"/>
    <s v="FALL 2019"/>
    <s v="2018-2019"/>
    <n v="355"/>
    <x v="1"/>
  </r>
  <r>
    <x v="0"/>
    <n v="2019"/>
    <x v="11"/>
    <s v="AM"/>
    <s v="EEUU"/>
    <x v="0"/>
    <s v="FALL 2019"/>
    <s v="ACTIVE"/>
    <x v="480"/>
    <s v="DOLAR CANADIENSE / CANADIAN DOLLAR"/>
    <s v="STEPHANIE VITALI"/>
    <s v="ONTARIO"/>
    <s v="CANADA"/>
    <n v="21"/>
    <n v="2019"/>
    <s v="FALL"/>
    <s v="FALL"/>
    <s v="FALL 2019"/>
    <s v="2018-2019"/>
    <n v="653.79920659139464"/>
    <x v="4"/>
  </r>
  <r>
    <x v="0"/>
    <n v="2019"/>
    <x v="11"/>
    <s v="AM"/>
    <s v="EEUU"/>
    <x v="0"/>
    <s v="FALL 2019"/>
    <s v="ACTIVE"/>
    <x v="483"/>
    <s v="DOLARES AMERICANOS / UNITED STATES DOLLAR"/>
    <s v="PHYLLIS POSNER"/>
    <s v="CALIFORNIA"/>
    <s v="ESTADOS UNIDOS EEUU"/>
    <n v="395"/>
    <n v="2019"/>
    <s v="FALL"/>
    <s v="FALL"/>
    <s v="FALL 2019"/>
    <s v="2018-2019"/>
    <n v="13120"/>
    <x v="5"/>
  </r>
  <r>
    <x v="0"/>
    <n v="2019"/>
    <x v="11"/>
    <s v="AM"/>
    <s v="EEUU"/>
    <x v="0"/>
    <s v="FALL 2019"/>
    <s v="ACTIVE"/>
    <x v="479"/>
    <s v="DOLARES AMERICANOS / UNITED STATES DOLLAR"/>
    <s v="DENISE ARNETT"/>
    <s v="COLORADO"/>
    <s v="ESTADOS UNIDOS EEUU"/>
    <n v="28"/>
    <n v="2019"/>
    <s v="FALL"/>
    <s v="FALL"/>
    <s v="FALL 2019"/>
    <s v="2018-2019"/>
    <n v="812"/>
    <x v="14"/>
  </r>
  <r>
    <x v="0"/>
    <n v="2019"/>
    <x v="11"/>
    <s v="AM"/>
    <s v="EEUU"/>
    <x v="0"/>
    <s v="HIGH SUMMER 2019"/>
    <s v="SWIMWEAR"/>
    <x v="154"/>
    <s v="DOLAR CANADIENSE / CANADIAN DOLLAR"/>
    <s v="STEPHANIE VITALI"/>
    <s v="ONTARIO"/>
    <s v="CANADA"/>
    <n v="26"/>
    <n v="2019"/>
    <s v="HIGH SUMMER"/>
    <s v="HIGH SUMMER"/>
    <s v="HIGH SUMMER 2019"/>
    <s v="2018-2019"/>
    <n v="1017.6991150442478"/>
    <x v="4"/>
  </r>
  <r>
    <x v="0"/>
    <n v="2019"/>
    <x v="11"/>
    <s v="AM"/>
    <s v="EEUU"/>
    <x v="0"/>
    <s v="HIGH SUMMER 2019"/>
    <s v="SWIMWEAR"/>
    <x v="268"/>
    <s v="DOLARES AMERICANOS / UNITED STATES DOLLAR"/>
    <s v="LAURA BONG"/>
    <s v="TEXAS"/>
    <s v="ESTADOS UNIDOS EEUU"/>
    <n v="14"/>
    <n v="2019"/>
    <s v="HIGH SUMMER"/>
    <s v="HIGH SUMMER"/>
    <s v="HIGH SUMMER 2019"/>
    <s v="2018-2019"/>
    <n v="380"/>
    <x v="6"/>
  </r>
  <r>
    <x v="0"/>
    <n v="2019"/>
    <x v="11"/>
    <s v="AM"/>
    <s v="EEUU"/>
    <x v="0"/>
    <s v="HIGH SUMMER 2019"/>
    <s v="SWIMWEAR"/>
    <x v="270"/>
    <s v="DOLARES AMERICANOS / UNITED STATES DOLLAR"/>
    <s v="DENISE ARNETT"/>
    <s v="UTAH"/>
    <s v="ESTADOS UNIDOS EEUU"/>
    <n v="12"/>
    <n v="2019"/>
    <s v="HIGH SUMMER"/>
    <s v="HIGH SUMMER"/>
    <s v="HIGH SUMMER 2019"/>
    <s v="2018-2019"/>
    <n v="330"/>
    <x v="14"/>
  </r>
  <r>
    <x v="0"/>
    <n v="2019"/>
    <x v="11"/>
    <s v="AM"/>
    <s v="EEUU"/>
    <x v="0"/>
    <s v="HIGH SUMMER 2019"/>
    <s v="SWIMWEAR"/>
    <x v="0"/>
    <s v="DOLARES AMERICANOS / UNITED STATES DOLLAR"/>
    <s v="PAIGE ALYSE STRAUGHAN"/>
    <s v="WASHINGTON"/>
    <s v="ESTADOS UNIDOS EEUU"/>
    <n v="734"/>
    <n v="2019"/>
    <s v="HIGH SUMMER"/>
    <s v="HIGH SUMMER"/>
    <s v="HIGH SUMMER 2019"/>
    <s v="2018-2019"/>
    <n v="22134.27"/>
    <x v="0"/>
  </r>
  <r>
    <x v="0"/>
    <n v="2019"/>
    <x v="11"/>
    <s v="AM"/>
    <s v="EEUU"/>
    <x v="0"/>
    <s v="HIGH SUMMER 2019"/>
    <s v="SWIMWEAR"/>
    <x v="49"/>
    <s v="DOLAR CANADIENSE / CANADIAN DOLLAR"/>
    <s v="STEPHANIE VITALI"/>
    <s v="ONTARIO"/>
    <s v="CANADA"/>
    <n v="49"/>
    <n v="2019"/>
    <s v="HIGH SUMMER"/>
    <s v="HIGH SUMMER"/>
    <s v="HIGH SUMMER 2019"/>
    <s v="2018-2019"/>
    <n v="1516.6310649984744"/>
    <x v="4"/>
  </r>
  <r>
    <x v="0"/>
    <n v="2019"/>
    <x v="11"/>
    <s v="AM"/>
    <s v="EEUU"/>
    <x v="0"/>
    <s v="HIGH SUMMER 2019"/>
    <s v="SWIMWEAR"/>
    <x v="85"/>
    <s v="DOLARES AMERICANOS / UNITED STATES DOLLAR"/>
    <s v="JUDITH ANN DEAL"/>
    <s v="HAWAII"/>
    <s v="ESTADOS UNIDOS EEUU"/>
    <n v="10"/>
    <n v="2019"/>
    <s v="HIGH SUMMER"/>
    <s v="HIGH SUMMER"/>
    <s v="HIGH SUMMER 2019"/>
    <s v="2018-2019"/>
    <n v="359"/>
    <x v="10"/>
  </r>
  <r>
    <x v="0"/>
    <n v="2019"/>
    <x v="11"/>
    <s v="AM"/>
    <s v="EEUU"/>
    <x v="0"/>
    <s v="HIGH SUMMER 2019"/>
    <s v="SWIMWEAR"/>
    <x v="23"/>
    <s v="DOLARES AMERICANOS / UNITED STATES DOLLAR"/>
    <s v="ANITA M. HOPKINS"/>
    <s v="WISCONSIN"/>
    <s v="ESTADOS UNIDOS EEUU"/>
    <n v="15"/>
    <n v="2019"/>
    <s v="HIGH SUMMER"/>
    <s v="HIGH SUMMER"/>
    <s v="HIGH SUMMER 2019"/>
    <s v="2018-2019"/>
    <n v="414"/>
    <x v="1"/>
  </r>
  <r>
    <x v="0"/>
    <n v="2019"/>
    <x v="11"/>
    <s v="AM"/>
    <s v="EEUU"/>
    <x v="0"/>
    <s v="HIGH SUMMER 2019"/>
    <s v="SWIMWEAR"/>
    <x v="190"/>
    <s v="DOLARES AMERICANOS / UNITED STATES DOLLAR"/>
    <s v="LAURA BONG"/>
    <s v="LOUISIANA"/>
    <s v="ESTADOS UNIDOS EEUU"/>
    <n v="10"/>
    <n v="2019"/>
    <s v="HIGH SUMMER"/>
    <s v="HIGH SUMMER"/>
    <s v="HIGH SUMMER 2019"/>
    <s v="2018-2019"/>
    <n v="277"/>
    <x v="6"/>
  </r>
  <r>
    <x v="0"/>
    <n v="2019"/>
    <x v="11"/>
    <s v="AM"/>
    <s v="EEUU"/>
    <x v="0"/>
    <s v="HIGH SUMMER 2019"/>
    <s v="SWIMWEAR"/>
    <x v="114"/>
    <s v="DOLARES AMERICANOS / UNITED STATES DOLLAR"/>
    <s v="ANITA M. HOPKINS"/>
    <s v="NEW JERSEY"/>
    <s v="ESTADOS UNIDOS EEUU"/>
    <n v="16"/>
    <n v="2019"/>
    <s v="HIGH SUMMER"/>
    <s v="HIGH SUMMER"/>
    <s v="HIGH SUMMER 2019"/>
    <s v="2018-2019"/>
    <n v="440"/>
    <x v="1"/>
  </r>
  <r>
    <x v="0"/>
    <n v="2019"/>
    <x v="11"/>
    <s v="AM"/>
    <s v="EEUU"/>
    <x v="0"/>
    <s v="HIGH SUMMER 2019"/>
    <s v="SWIMWEAR"/>
    <x v="48"/>
    <s v="DOLARES AMERICANOS / UNITED STATES DOLLAR"/>
    <s v="PHYLLIS POSNER"/>
    <s v="CALIFORNIA"/>
    <s v="ESTADOS UNIDOS EEUU"/>
    <n v="87"/>
    <n v="2019"/>
    <s v="HIGH SUMMER"/>
    <s v="HIGH SUMMER"/>
    <s v="HIGH SUMMER 2019"/>
    <s v="2018-2019"/>
    <n v="2184.1600000000003"/>
    <x v="5"/>
  </r>
  <r>
    <x v="0"/>
    <n v="2019"/>
    <x v="11"/>
    <s v="AM"/>
    <s v="EEUU"/>
    <x v="0"/>
    <s v="HIGH SUMMER 2019"/>
    <s v="SWIMWEAR"/>
    <x v="86"/>
    <s v="DOLARES AMERICANOS / UNITED STATES DOLLAR"/>
    <s v="JULIUS ORTIZ MALDONADO"/>
    <s v="PUERTO RICO"/>
    <s v="PUERTO RICO"/>
    <n v="26"/>
    <n v="2019"/>
    <s v="HIGH SUMMER"/>
    <s v="HIGH SUMMER"/>
    <s v="HIGH SUMMER 2019"/>
    <s v="2018-2019"/>
    <n v="1178"/>
    <x v="15"/>
  </r>
  <r>
    <x v="0"/>
    <n v="2019"/>
    <x v="11"/>
    <s v="AM"/>
    <s v="EEUU"/>
    <x v="0"/>
    <s v="HIGH SUMMER 2019"/>
    <s v="SWIMWEAR"/>
    <x v="139"/>
    <s v="DOLARES AMERICANOS / UNITED STATES DOLLAR"/>
    <s v="ANITA M. HOPKINS"/>
    <s v="MARYLAND"/>
    <s v="ESTADOS UNIDOS EEUU"/>
    <n v="12"/>
    <n v="2019"/>
    <s v="HIGH SUMMER"/>
    <s v="HIGH SUMMER"/>
    <s v="HIGH SUMMER 2019"/>
    <s v="2018-2019"/>
    <n v="330"/>
    <x v="1"/>
  </r>
  <r>
    <x v="0"/>
    <n v="2019"/>
    <x v="11"/>
    <s v="AM"/>
    <s v="EEUU"/>
    <x v="0"/>
    <s v="HIGH SUMMER 2019"/>
    <s v="SWIMWEAR"/>
    <x v="278"/>
    <s v="DOLARES AMERICANOS / UNITED STATES DOLLAR"/>
    <s v="ANITA M. HOPKINS"/>
    <s v="NEW YORK"/>
    <s v="ESTADOS UNIDOS EEUU"/>
    <n v="24"/>
    <n v="2019"/>
    <s v="HIGH SUMMER"/>
    <s v="HIGH SUMMER"/>
    <s v="HIGH SUMMER 2019"/>
    <s v="2018-2019"/>
    <n v="660"/>
    <x v="1"/>
  </r>
  <r>
    <x v="0"/>
    <n v="2019"/>
    <x v="11"/>
    <s v="AM"/>
    <s v="EEUU"/>
    <x v="0"/>
    <s v="HIGH SUMMER 2019"/>
    <s v="SWIMWEAR"/>
    <x v="356"/>
    <s v="DOLARES AMERICANOS / UNITED STATES DOLLAR"/>
    <s v="ANITA M. HOPKINS"/>
    <s v="MARYLAND"/>
    <s v="ESTADOS UNIDOS EEUU"/>
    <n v="143"/>
    <n v="2019"/>
    <s v="HIGH SUMMER"/>
    <s v="HIGH SUMMER"/>
    <s v="HIGH SUMMER 2019"/>
    <s v="2018-2019"/>
    <n v="4692"/>
    <x v="1"/>
  </r>
  <r>
    <x v="0"/>
    <n v="2019"/>
    <x v="11"/>
    <s v="AM"/>
    <s v="EEUU"/>
    <x v="0"/>
    <s v="HIGH SUMMER 2019"/>
    <s v="SWIMWEAR"/>
    <x v="6"/>
    <s v="DOLARES AMERICANOS / UNITED STATES DOLLAR"/>
    <s v="PHYLLIS POSNER"/>
    <s v="CALIFORNIA"/>
    <s v="ESTADOS UNIDOS EEUU"/>
    <n v="38"/>
    <n v="2019"/>
    <s v="HIGH SUMMER"/>
    <s v="HIGH SUMMER"/>
    <s v="HIGH SUMMER 2019"/>
    <s v="2018-2019"/>
    <n v="1093"/>
    <x v="5"/>
  </r>
  <r>
    <x v="0"/>
    <n v="2019"/>
    <x v="11"/>
    <s v="AM"/>
    <s v="EEUU"/>
    <x v="0"/>
    <s v="HIGH SUMMER 2019"/>
    <s v="SWIMWEAR"/>
    <x v="89"/>
    <s v="DOLARES AMERICANOS / UNITED STATES DOLLAR"/>
    <s v="BILL MILLER AND COMPANY"/>
    <s v="FLORIDA"/>
    <s v="ESTADOS UNIDOS EEUU"/>
    <n v="700"/>
    <n v="2019"/>
    <s v="HIGH SUMMER"/>
    <s v="HIGH SUMMER"/>
    <s v="HIGH SUMMER 2019"/>
    <s v="2018-2019"/>
    <n v="17522.400000000016"/>
    <x v="2"/>
  </r>
  <r>
    <x v="0"/>
    <n v="2019"/>
    <x v="11"/>
    <s v="AM"/>
    <s v="EEUU"/>
    <x v="0"/>
    <s v="HIGH SUMMER 2019"/>
    <s v="SWIMWEAR"/>
    <x v="89"/>
    <s v="DOLARES AMERICANOS / UNITED STATES DOLLAR"/>
    <s v="BILL MILLER AND COMPANY"/>
    <s v="PUERTO RICO"/>
    <s v="PUERTO RICO"/>
    <n v="76"/>
    <n v="2019"/>
    <s v="HIGH SUMMER"/>
    <s v="HIGH SUMMER"/>
    <s v="HIGH SUMMER 2019"/>
    <s v="2018-2019"/>
    <n v="1905.1199999999994"/>
    <x v="2"/>
  </r>
  <r>
    <x v="0"/>
    <n v="2019"/>
    <x v="11"/>
    <s v="AM"/>
    <s v="EEUU"/>
    <x v="0"/>
    <s v="HIGH SUMMER 2019"/>
    <s v="SWIMWEAR"/>
    <x v="90"/>
    <s v="DOLARES AMERICANOS / UNITED STATES DOLLAR"/>
    <s v="MIE MANNICHE"/>
    <s v="CALIFORNIA"/>
    <s v="ESTADOS UNIDOS EEUU"/>
    <n v="116"/>
    <n v="2019"/>
    <s v="HIGH SUMMER"/>
    <s v="HIGH SUMMER"/>
    <s v="HIGH SUMMER 2019"/>
    <s v="2018-2019"/>
    <n v="3808"/>
    <x v="11"/>
  </r>
  <r>
    <x v="0"/>
    <n v="2019"/>
    <x v="11"/>
    <s v="AM"/>
    <s v="EEUU"/>
    <x v="0"/>
    <s v="HIGH SUMMER 2019"/>
    <s v="SWIMWEAR"/>
    <x v="197"/>
    <s v="DOLARES AMERICANOS / UNITED STATES DOLLAR"/>
    <s v="ANITA M. HOPKINS"/>
    <s v="MARYLAND"/>
    <s v="ESTADOS UNIDOS EEUU"/>
    <n v="202"/>
    <n v="2019"/>
    <s v="HIGH SUMMER"/>
    <s v="HIGH SUMMER"/>
    <s v="HIGH SUMMER 2019"/>
    <s v="2018-2019"/>
    <n v="5320.7999999999993"/>
    <x v="1"/>
  </r>
  <r>
    <x v="0"/>
    <n v="2019"/>
    <x v="11"/>
    <s v="AM"/>
    <s v="EEUU"/>
    <x v="0"/>
    <s v="HIGH SUMMER 2019"/>
    <s v="SWIMWEAR"/>
    <x v="360"/>
    <s v="DOLARES AMERICANOS / UNITED STATES DOLLAR"/>
    <s v="PHYLLIS POSNER"/>
    <s v="CALIFORNIA"/>
    <s v="ESTADOS UNIDOS EEUU"/>
    <n v="10"/>
    <n v="2019"/>
    <s v="HIGH SUMMER"/>
    <s v="HIGH SUMMER"/>
    <s v="HIGH SUMMER 2019"/>
    <s v="2018-2019"/>
    <n v="680"/>
    <x v="5"/>
  </r>
  <r>
    <x v="0"/>
    <n v="2019"/>
    <x v="11"/>
    <s v="AM"/>
    <s v="EEUU"/>
    <x v="0"/>
    <s v="HIGH SUMMER 2019"/>
    <s v="SWIMWEAR"/>
    <x v="19"/>
    <s v="DOLARES AMERICANOS / UNITED STATES DOLLAR"/>
    <s v="HOLLY SALES INC."/>
    <s v="OHIO"/>
    <s v="ESTADOS UNIDOS EEUU"/>
    <n v="28"/>
    <n v="2019"/>
    <s v="HIGH SUMMER"/>
    <s v="HIGH SUMMER"/>
    <s v="HIGH SUMMER 2019"/>
    <s v="2018-2019"/>
    <n v="790"/>
    <x v="8"/>
  </r>
  <r>
    <x v="0"/>
    <n v="2019"/>
    <x v="11"/>
    <s v="AM"/>
    <s v="EEUU"/>
    <x v="0"/>
    <s v="HIGH SUMMER 2019"/>
    <s v="SWIMWEAR"/>
    <x v="91"/>
    <s v="DOLARES AMERICANOS / UNITED STATES DOLLAR"/>
    <s v="JUDITH ANN DEAL"/>
    <s v="HAWAII"/>
    <s v="ESTADOS UNIDOS EEUU"/>
    <n v="13"/>
    <n v="2019"/>
    <s v="HIGH SUMMER"/>
    <s v="HIGH SUMMER"/>
    <s v="HIGH SUMMER 2019"/>
    <s v="2018-2019"/>
    <n v="403"/>
    <x v="10"/>
  </r>
  <r>
    <x v="0"/>
    <n v="2019"/>
    <x v="11"/>
    <s v="AM"/>
    <s v="EEUU"/>
    <x v="0"/>
    <s v="HIGH SUMMER 2019"/>
    <s v="SWIMWEAR"/>
    <x v="74"/>
    <s v="DOLARES AMERICANOS / UNITED STATES DOLLAR"/>
    <s v="JUDITH ANN DEAL"/>
    <s v="HAWAII"/>
    <s v="ESTADOS UNIDOS EEUU"/>
    <n v="66"/>
    <n v="2019"/>
    <s v="HIGH SUMMER"/>
    <s v="HIGH SUMMER"/>
    <s v="HIGH SUMMER 2019"/>
    <s v="2018-2019"/>
    <n v="2406"/>
    <x v="10"/>
  </r>
  <r>
    <x v="0"/>
    <n v="2019"/>
    <x v="11"/>
    <s v="AM"/>
    <s v="EEUU"/>
    <x v="0"/>
    <s v="HIGH SUMMER 2019"/>
    <s v="SWIMWEAR"/>
    <x v="237"/>
    <s v="DOLARES AMERICANOS / UNITED STATES DOLLAR"/>
    <s v="BILL MILLER AND COMPANY"/>
    <s v="FLORIDA"/>
    <s v="ESTADOS UNIDOS EEUU"/>
    <n v="16"/>
    <n v="2019"/>
    <s v="HIGH SUMMER"/>
    <s v="HIGH SUMMER"/>
    <s v="HIGH SUMMER 2019"/>
    <s v="2018-2019"/>
    <n v="456"/>
    <x v="2"/>
  </r>
  <r>
    <x v="0"/>
    <n v="2019"/>
    <x v="11"/>
    <s v="AM"/>
    <s v="EEUU"/>
    <x v="0"/>
    <s v="HIGH SUMMER 2019"/>
    <s v="SWIMWEAR"/>
    <x v="205"/>
    <s v="DOLAR CANADIENSE / CANADIAN DOLLAR"/>
    <s v="JULIE BERTRAND"/>
    <s v="QUEBEC"/>
    <s v="CANADA"/>
    <n v="1200"/>
    <n v="2019"/>
    <s v="HIGH SUMMER"/>
    <s v="HIGH SUMMER"/>
    <s v="HIGH SUMMER 2019"/>
    <s v="2018-2019"/>
    <n v="28171.17790662191"/>
    <x v="7"/>
  </r>
  <r>
    <x v="0"/>
    <n v="2019"/>
    <x v="11"/>
    <s v="AM"/>
    <s v="EEUU"/>
    <x v="0"/>
    <s v="HIGH SUMMER 2019"/>
    <s v="SWIMWEAR"/>
    <x v="96"/>
    <s v="DOLARES AMERICANOS / UNITED STATES DOLLAR"/>
    <s v="JULIUS ORTIZ MALDONADO"/>
    <s v="PUERTO RICO"/>
    <s v="PUERTO RICO"/>
    <n v="35"/>
    <n v="2019"/>
    <s v="HIGH SUMMER"/>
    <s v="HIGH SUMMER"/>
    <s v="HIGH SUMMER 2019"/>
    <s v="2018-2019"/>
    <n v="1161"/>
    <x v="15"/>
  </r>
  <r>
    <x v="0"/>
    <n v="2019"/>
    <x v="11"/>
    <s v="AM"/>
    <s v="EEUU"/>
    <x v="0"/>
    <s v="HIGH SUMMER 2019"/>
    <s v="SWIMWEAR"/>
    <x v="241"/>
    <s v="DOLARES AMERICANOS / UNITED STATES DOLLAR"/>
    <s v="HOLLY SALES INC."/>
    <s v="MICHIGAN"/>
    <s v="ESTADOS UNIDOS EEUU"/>
    <n v="36"/>
    <n v="2019"/>
    <s v="HIGH SUMMER"/>
    <s v="HIGH SUMMER"/>
    <s v="HIGH SUMMER 2019"/>
    <s v="2018-2019"/>
    <n v="1179"/>
    <x v="8"/>
  </r>
  <r>
    <x v="0"/>
    <n v="2019"/>
    <x v="11"/>
    <s v="AM"/>
    <s v="EEUU"/>
    <x v="0"/>
    <s v="HIGH SUMMER 2019"/>
    <s v="SWIMWEAR"/>
    <x v="221"/>
    <s v="DOLARES AMERICANOS / UNITED STATES DOLLAR"/>
    <s v="BILL MILLER AND COMPANY"/>
    <s v="FLORIDA"/>
    <s v="ESTADOS UNIDOS EEUU"/>
    <n v="43"/>
    <n v="2019"/>
    <s v="HIGH SUMMER"/>
    <s v="HIGH SUMMER"/>
    <s v="HIGH SUMMER 2019"/>
    <s v="2018-2019"/>
    <n v="1327"/>
    <x v="2"/>
  </r>
  <r>
    <x v="0"/>
    <n v="2019"/>
    <x v="11"/>
    <s v="AM"/>
    <s v="EEUU"/>
    <x v="0"/>
    <s v="HIGH SUMMER 2019"/>
    <s v="SWIMWEAR"/>
    <x v="321"/>
    <s v="DOLARES AMERICANOS / UNITED STATES DOLLAR"/>
    <s v="LAURA BONG"/>
    <s v="TEXAS"/>
    <s v="ESTADOS UNIDOS EEUU"/>
    <n v="14"/>
    <n v="2019"/>
    <s v="HIGH SUMMER"/>
    <s v="HIGH SUMMER"/>
    <s v="HIGH SUMMER 2019"/>
    <s v="2018-2019"/>
    <n v="380"/>
    <x v="6"/>
  </r>
  <r>
    <x v="0"/>
    <n v="2019"/>
    <x v="11"/>
    <s v="AM"/>
    <s v="EEUU"/>
    <x v="0"/>
    <s v="HIGH SUMMER 2019"/>
    <s v="SWIMWEAR"/>
    <x v="141"/>
    <s v="DOLARES AMERICANOS / UNITED STATES DOLLAR"/>
    <s v="ANITA M. HOPKINS"/>
    <s v="DELAWARE"/>
    <s v="ESTADOS UNIDOS EEUU"/>
    <n v="69"/>
    <n v="2019"/>
    <s v="HIGH SUMMER"/>
    <s v="HIGH SUMMER"/>
    <s v="HIGH SUMMER 2019"/>
    <s v="2018-2019"/>
    <n v="2038"/>
    <x v="1"/>
  </r>
  <r>
    <x v="0"/>
    <n v="2019"/>
    <x v="11"/>
    <s v="AM"/>
    <s v="EEUU"/>
    <x v="0"/>
    <s v="HIGH SUMMER 2019"/>
    <s v="SWIMWEAR"/>
    <x v="10"/>
    <s v="DOLARES AMERICANOS / UNITED STATES DOLLAR"/>
    <s v="ANITA M. HOPKINS"/>
    <s v="MARYLAND"/>
    <s v="ESTADOS UNIDOS EEUU"/>
    <n v="9"/>
    <n v="2019"/>
    <s v="HIGH SUMMER"/>
    <s v="HIGH SUMMER"/>
    <s v="HIGH SUMMER 2019"/>
    <s v="2018-2019"/>
    <n v="261"/>
    <x v="1"/>
  </r>
  <r>
    <x v="0"/>
    <n v="2019"/>
    <x v="11"/>
    <s v="AM"/>
    <s v="EEUU"/>
    <x v="0"/>
    <s v="HIGH SUMMER 2019"/>
    <s v="SWIMWEAR"/>
    <x v="209"/>
    <s v="DOLARES AMERICANOS / UNITED STATES DOLLAR"/>
    <s v="PHYLLIS POSNER"/>
    <s v="CALIFORNIA"/>
    <s v="ESTADOS UNIDOS EEUU"/>
    <n v="24"/>
    <n v="2019"/>
    <s v="HIGH SUMMER"/>
    <s v="HIGH SUMMER"/>
    <s v="HIGH SUMMER 2019"/>
    <s v="2018-2019"/>
    <n v="696"/>
    <x v="5"/>
  </r>
  <r>
    <x v="0"/>
    <n v="2019"/>
    <x v="11"/>
    <s v="AM"/>
    <s v="EEUU"/>
    <x v="0"/>
    <s v="HIGH SUMMER 2019"/>
    <s v="SWIMWEAR"/>
    <x v="412"/>
    <s v="DOLAR CANADIENSE / CANADIAN DOLLAR"/>
    <s v="STEPHANIE VITALI"/>
    <s v="ONTARIO"/>
    <s v="CANADA"/>
    <n v="17"/>
    <n v="2019"/>
    <s v="HIGH SUMMER"/>
    <s v="HIGH SUMMER"/>
    <s v="HIGH SUMMER 2019"/>
    <s v="2018-2019"/>
    <n v="601.15959719255397"/>
    <x v="4"/>
  </r>
  <r>
    <x v="0"/>
    <n v="2019"/>
    <x v="11"/>
    <s v="AM"/>
    <s v="EEUU"/>
    <x v="0"/>
    <s v="HIGH SUMMER 2019"/>
    <s v="SWIMWEAR"/>
    <x v="296"/>
    <s v="DOLARES AMERICANOS / UNITED STATES DOLLAR"/>
    <s v="LAURA BONG"/>
    <s v="LOUISIANA"/>
    <s v="ESTADOS UNIDOS EEUU"/>
    <n v="32"/>
    <n v="2019"/>
    <s v="HIGH SUMMER"/>
    <s v="HIGH SUMMER"/>
    <s v="HIGH SUMMER 2019"/>
    <s v="2018-2019"/>
    <n v="1033"/>
    <x v="6"/>
  </r>
  <r>
    <x v="0"/>
    <n v="2019"/>
    <x v="11"/>
    <s v="AM"/>
    <s v="EEUU"/>
    <x v="0"/>
    <s v="HIGH SUMMER 2019"/>
    <s v="SWIMWEAR"/>
    <x v="13"/>
    <s v="DOLARES AMERICANOS / UNITED STATES DOLLAR"/>
    <s v="ANITA M. HOPKINS"/>
    <s v="NEW JERSEY"/>
    <s v="ESTADOS UNIDOS EEUU"/>
    <n v="18"/>
    <n v="2019"/>
    <s v="HIGH SUMMER"/>
    <s v="HIGH SUMMER"/>
    <s v="HIGH SUMMER 2019"/>
    <s v="2018-2019"/>
    <n v="546"/>
    <x v="1"/>
  </r>
  <r>
    <x v="0"/>
    <n v="2019"/>
    <x v="11"/>
    <s v="AM"/>
    <s v="EEUU"/>
    <x v="0"/>
    <s v="HIGH SUMMER 2019"/>
    <s v="SWIMWEAR"/>
    <x v="103"/>
    <s v="DOLARES AMERICANOS / UNITED STATES DOLLAR"/>
    <s v="HOLLY SALES INC."/>
    <s v="TENNESSEE"/>
    <s v="ESTADOS UNIDOS EEUU"/>
    <n v="57"/>
    <n v="2019"/>
    <s v="HIGH SUMMER"/>
    <s v="HIGH SUMMER"/>
    <s v="HIGH SUMMER 2019"/>
    <s v="2018-2019"/>
    <n v="1677"/>
    <x v="8"/>
  </r>
  <r>
    <x v="0"/>
    <n v="2019"/>
    <x v="11"/>
    <s v="AM"/>
    <s v="EEUU"/>
    <x v="0"/>
    <s v="HIGH SUMMER 2019"/>
    <s v="SWIMWEAR"/>
    <x v="454"/>
    <s v="DOLAR CANADIENSE / CANADIAN DOLLAR"/>
    <s v="STEPHANIE VITALI"/>
    <s v="ONTARIO"/>
    <s v="CANADA"/>
    <n v="35"/>
    <n v="2019"/>
    <s v="HIGH SUMMER"/>
    <s v="HIGH SUMMER"/>
    <s v="HIGH SUMMER 2019"/>
    <s v="2018-2019"/>
    <n v="1126.7927982911201"/>
    <x v="4"/>
  </r>
  <r>
    <x v="0"/>
    <n v="2019"/>
    <x v="11"/>
    <s v="AM"/>
    <s v="EEUU"/>
    <x v="0"/>
    <s v="HIGH SUMMER 2019"/>
    <s v="SWIMWEAR"/>
    <x v="327"/>
    <s v="DOLARES AMERICANOS / UNITED STATES DOLLAR"/>
    <s v="HOLLY SALES INC."/>
    <s v="WISCONSIN"/>
    <s v="ESTADOS UNIDOS EEUU"/>
    <n v="32"/>
    <n v="2019"/>
    <s v="HIGH SUMMER"/>
    <s v="HIGH SUMMER"/>
    <s v="HIGH SUMMER 2019"/>
    <s v="2018-2019"/>
    <n v="1090"/>
    <x v="8"/>
  </r>
  <r>
    <x v="0"/>
    <n v="2019"/>
    <x v="11"/>
    <s v="AM"/>
    <s v="EEUU"/>
    <x v="0"/>
    <s v="HIGH SUMMER 2019"/>
    <s v="SWIMWEAR"/>
    <x v="372"/>
    <s v="DOLARES AMERICANOS / UNITED STATES DOLLAR"/>
    <s v="HOLLY SALES INC."/>
    <s v="ILLINOIS"/>
    <s v="ESTADOS UNIDOS EEUU"/>
    <n v="24"/>
    <n v="2019"/>
    <s v="HIGH SUMMER"/>
    <s v="HIGH SUMMER"/>
    <s v="HIGH SUMMER 2019"/>
    <s v="2018-2019"/>
    <n v="720"/>
    <x v="8"/>
  </r>
  <r>
    <x v="0"/>
    <n v="2019"/>
    <x v="11"/>
    <s v="AM"/>
    <s v="EEUU"/>
    <x v="0"/>
    <s v="HIGH SUMMER 2019"/>
    <s v="SWIMWEAR"/>
    <x v="186"/>
    <s v="DOLARES AMERICANOS / UNITED STATES DOLLAR"/>
    <s v="HOLLY SALES INC."/>
    <s v="MINNESOTA"/>
    <s v="ESTADOS UNIDOS EEUU"/>
    <n v="32"/>
    <n v="2019"/>
    <s v="HIGH SUMMER"/>
    <s v="HIGH SUMMER"/>
    <s v="HIGH SUMMER 2019"/>
    <s v="2018-2019"/>
    <n v="972"/>
    <x v="8"/>
  </r>
  <r>
    <x v="0"/>
    <n v="2019"/>
    <x v="11"/>
    <s v="AM"/>
    <s v="EEUU"/>
    <x v="0"/>
    <s v="HIGH SUMMER 2019"/>
    <s v="SWIMWEAR"/>
    <x v="382"/>
    <s v="DOLARES AMERICANOS / UNITED STATES DOLLAR"/>
    <s v="DENISE ARNETT"/>
    <s v="UTAH"/>
    <s v="ESTADOS UNIDOS EEUU"/>
    <n v="2"/>
    <n v="2019"/>
    <s v="HIGH SUMMER"/>
    <s v="HIGH SUMMER"/>
    <s v="HIGH SUMMER 2019"/>
    <s v="2018-2019"/>
    <n v="57"/>
    <x v="14"/>
  </r>
  <r>
    <x v="0"/>
    <n v="2019"/>
    <x v="11"/>
    <s v="AM"/>
    <s v="EEUU"/>
    <x v="0"/>
    <s v="HIGH SUMMER 2019"/>
    <s v="SWIMWEAR"/>
    <x v="416"/>
    <s v="DOLARES AMERICANOS / UNITED STATES DOLLAR"/>
    <s v="LAURA BONG"/>
    <s v="TEXAS"/>
    <s v="ESTADOS UNIDOS EEUU"/>
    <n v="22"/>
    <n v="2019"/>
    <s v="HIGH SUMMER"/>
    <s v="HIGH SUMMER"/>
    <s v="HIGH SUMMER 2019"/>
    <s v="2018-2019"/>
    <n v="1496"/>
    <x v="6"/>
  </r>
  <r>
    <x v="0"/>
    <n v="2019"/>
    <x v="11"/>
    <s v="AM"/>
    <s v="EEUU"/>
    <x v="0"/>
    <s v="HIGH SUMMER 2019"/>
    <s v="SWIMWEAR"/>
    <x v="425"/>
    <s v="DOLARES AMERICANOS / UNITED STATES DOLLAR"/>
    <s v="CATALINA RESTREPO GOMEZ"/>
    <s v="FLORIDA"/>
    <s v="ESTADOS UNIDOS EEUU"/>
    <n v="10"/>
    <n v="2019"/>
    <s v="HIGH SUMMER"/>
    <s v="HIGH SUMMER"/>
    <s v="HIGH SUMMER 2019"/>
    <s v="2018-2019"/>
    <n v="457"/>
    <x v="18"/>
  </r>
  <r>
    <x v="0"/>
    <n v="2019"/>
    <x v="11"/>
    <s v="AM"/>
    <s v="EEUU"/>
    <x v="0"/>
    <s v="HIGH SUMMER 2019"/>
    <s v="SWIMWEAR"/>
    <x v="484"/>
    <s v="DOLARES AMERICANOS / UNITED STATES DOLLAR"/>
    <s v="DENISE ARNETT"/>
    <s v="COLORADO"/>
    <s v="ESTADOS UNIDOS EEUU"/>
    <n v="8"/>
    <n v="2019"/>
    <s v="HIGH SUMMER"/>
    <s v="HIGH SUMMER"/>
    <s v="HIGH SUMMER 2019"/>
    <s v="2018-2019"/>
    <n v="256"/>
    <x v="14"/>
  </r>
  <r>
    <x v="0"/>
    <n v="2019"/>
    <x v="11"/>
    <s v="AM"/>
    <s v="EEUU"/>
    <x v="0"/>
    <s v="HIGH SUMMER 2019"/>
    <s v="SWIMWEAR"/>
    <x v="485"/>
    <s v="DOLARES AMERICANOS / UNITED STATES DOLLAR"/>
    <s v="ANITA M. HOPKINS"/>
    <s v="NEW JERSEY"/>
    <s v="ESTADOS UNIDOS EEUU"/>
    <n v="48"/>
    <n v="2019"/>
    <s v="HIGH SUMMER"/>
    <s v="HIGH SUMMER"/>
    <s v="HIGH SUMMER 2019"/>
    <s v="2018-2019"/>
    <n v="1468"/>
    <x v="1"/>
  </r>
  <r>
    <x v="0"/>
    <n v="2019"/>
    <x v="11"/>
    <s v="AM"/>
    <s v="EEUU"/>
    <x v="0"/>
    <s v="HIGH SUMMER 2019"/>
    <s v="SWIMWEAR"/>
    <x v="475"/>
    <s v="DOLAR CANADIENSE / CANADIAN DOLLAR"/>
    <s v="SHOUTOUTAGENCY"/>
    <s v="ALBERTA"/>
    <s v="CANADA"/>
    <n v="4"/>
    <n v="2019"/>
    <s v="HIGH SUMMER"/>
    <s v="HIGH SUMMER"/>
    <s v="HIGH SUMMER 2019"/>
    <s v="2018-2019"/>
    <n v="160.97039975587427"/>
    <x v="3"/>
  </r>
  <r>
    <x v="0"/>
    <n v="2019"/>
    <x v="11"/>
    <s v="AM"/>
    <s v="EEUU"/>
    <x v="0"/>
    <s v="HIGH SUMMER 2019"/>
    <s v="SWIMWEAR"/>
    <x v="486"/>
    <s v="DOLARES AMERICANOS / UNITED STATES DOLLAR"/>
    <s v="HOLLY SALES INC."/>
    <s v="TENNESSEE"/>
    <s v="ESTADOS UNIDOS EEUU"/>
    <n v="49"/>
    <n v="2019"/>
    <s v="HIGH SUMMER"/>
    <s v="HIGH SUMMER"/>
    <s v="HIGH SUMMER 2019"/>
    <s v="2018-2019"/>
    <n v="1418"/>
    <x v="8"/>
  </r>
  <r>
    <x v="0"/>
    <n v="2019"/>
    <x v="11"/>
    <s v="AM"/>
    <s v="EEUU"/>
    <x v="0"/>
    <s v="HIGH SUMMER 2019"/>
    <s v="ACCESSORIES"/>
    <x v="356"/>
    <s v="DOLARES AMERICANOS / UNITED STATES DOLLAR"/>
    <s v="ANITA M. HOPKINS"/>
    <s v="MARYLAND"/>
    <s v="ESTADOS UNIDOS EEUU"/>
    <n v="32"/>
    <n v="2019"/>
    <s v="HIGH SUMMER"/>
    <s v="HIGH SUMMER"/>
    <s v="HIGH SUMMER 2019"/>
    <s v="2018-2019"/>
    <n v="448"/>
    <x v="1"/>
  </r>
  <r>
    <x v="0"/>
    <n v="2019"/>
    <x v="11"/>
    <s v="AM"/>
    <s v="EEUU"/>
    <x v="0"/>
    <s v="HIGH SUMMER 2019"/>
    <s v="ACCESSORIES"/>
    <x v="6"/>
    <s v="DOLARES AMERICANOS / UNITED STATES DOLLAR"/>
    <s v="PHYLLIS POSNER"/>
    <s v="CALIFORNIA"/>
    <s v="ESTADOS UNIDOS EEUU"/>
    <n v="6"/>
    <n v="2019"/>
    <s v="HIGH SUMMER"/>
    <s v="HIGH SUMMER"/>
    <s v="HIGH SUMMER 2019"/>
    <s v="2018-2019"/>
    <n v="188"/>
    <x v="5"/>
  </r>
  <r>
    <x v="0"/>
    <n v="2019"/>
    <x v="11"/>
    <s v="AM"/>
    <s v="EEUU"/>
    <x v="0"/>
    <s v="HIGH SUMMER 2019"/>
    <s v="ACCESSORIES"/>
    <x v="90"/>
    <s v="DOLARES AMERICANOS / UNITED STATES DOLLAR"/>
    <s v="MIE MANNICHE"/>
    <s v="CALIFORNIA"/>
    <s v="ESTADOS UNIDOS EEUU"/>
    <n v="20"/>
    <n v="2019"/>
    <s v="HIGH SUMMER"/>
    <s v="HIGH SUMMER"/>
    <s v="HIGH SUMMER 2019"/>
    <s v="2018-2019"/>
    <n v="344"/>
    <x v="11"/>
  </r>
  <r>
    <x v="0"/>
    <n v="2019"/>
    <x v="11"/>
    <s v="AM"/>
    <s v="EEUU"/>
    <x v="0"/>
    <s v="HIGH SUMMER 2019"/>
    <s v="ACCESSORIES"/>
    <x v="74"/>
    <s v="DOLARES AMERICANOS / UNITED STATES DOLLAR"/>
    <s v="JUDITH ANN DEAL"/>
    <s v="HAWAII"/>
    <s v="ESTADOS UNIDOS EEUU"/>
    <n v="21"/>
    <n v="2019"/>
    <s v="HIGH SUMMER"/>
    <s v="HIGH SUMMER"/>
    <s v="HIGH SUMMER 2019"/>
    <s v="2018-2019"/>
    <n v="450"/>
    <x v="10"/>
  </r>
  <r>
    <x v="0"/>
    <n v="2019"/>
    <x v="11"/>
    <s v="AM"/>
    <s v="EEUU"/>
    <x v="0"/>
    <s v="HIGH SUMMER 2019"/>
    <s v="ACCESSORIES"/>
    <x v="96"/>
    <s v="DOLARES AMERICANOS / UNITED STATES DOLLAR"/>
    <s v="JULIUS ORTIZ MALDONADO"/>
    <s v="PUERTO RICO"/>
    <s v="PUERTO RICO"/>
    <n v="2"/>
    <n v="2019"/>
    <s v="HIGH SUMMER"/>
    <s v="HIGH SUMMER"/>
    <s v="HIGH SUMMER 2019"/>
    <s v="2018-2019"/>
    <n v="64"/>
    <x v="15"/>
  </r>
  <r>
    <x v="0"/>
    <n v="2019"/>
    <x v="11"/>
    <s v="AM"/>
    <s v="EEUU"/>
    <x v="0"/>
    <s v="HIGH SUMMER 2019"/>
    <s v="ACCESSORIES"/>
    <x v="241"/>
    <s v="DOLARES AMERICANOS / UNITED STATES DOLLAR"/>
    <s v="HOLLY SALES INC."/>
    <s v="MICHIGAN"/>
    <s v="ESTADOS UNIDOS EEUU"/>
    <n v="6"/>
    <n v="2019"/>
    <s v="HIGH SUMMER"/>
    <s v="HIGH SUMMER"/>
    <s v="HIGH SUMMER 2019"/>
    <s v="2018-2019"/>
    <n v="172"/>
    <x v="8"/>
  </r>
  <r>
    <x v="0"/>
    <n v="2019"/>
    <x v="11"/>
    <s v="AM"/>
    <s v="EEUU"/>
    <x v="0"/>
    <s v="HIGH SUMMER 2019"/>
    <s v="ACCESSORIES"/>
    <x v="141"/>
    <s v="DOLARES AMERICANOS / UNITED STATES DOLLAR"/>
    <s v="ANITA M. HOPKINS"/>
    <s v="DELAWARE"/>
    <s v="ESTADOS UNIDOS EEUU"/>
    <n v="12"/>
    <n v="2019"/>
    <s v="HIGH SUMMER"/>
    <s v="HIGH SUMMER"/>
    <s v="HIGH SUMMER 2019"/>
    <s v="2018-2019"/>
    <n v="200"/>
    <x v="1"/>
  </r>
  <r>
    <x v="0"/>
    <n v="2019"/>
    <x v="11"/>
    <s v="AM"/>
    <s v="EEUU"/>
    <x v="0"/>
    <s v="HIGH SUMMER 2019"/>
    <s v="ACCESSORIES"/>
    <x v="296"/>
    <s v="DOLARES AMERICANOS / UNITED STATES DOLLAR"/>
    <s v="LAURA BONG"/>
    <s v="LOUISIANA"/>
    <s v="ESTADOS UNIDOS EEUU"/>
    <n v="2"/>
    <n v="2019"/>
    <s v="HIGH SUMMER"/>
    <s v="HIGH SUMMER"/>
    <s v="HIGH SUMMER 2019"/>
    <s v="2018-2019"/>
    <n v="100"/>
    <x v="6"/>
  </r>
  <r>
    <x v="0"/>
    <n v="2019"/>
    <x v="11"/>
    <s v="AM"/>
    <s v="EEUU"/>
    <x v="0"/>
    <s v="HIGH SUMMER 2019"/>
    <s v="ACCESSORIES"/>
    <x v="454"/>
    <s v="DOLAR CANADIENSE / CANADIAN DOLLAR"/>
    <s v="STEPHANIE VITALI"/>
    <s v="ONTARIO"/>
    <s v="CANADA"/>
    <n v="6"/>
    <n v="2019"/>
    <s v="HIGH SUMMER"/>
    <s v="HIGH SUMMER"/>
    <s v="HIGH SUMMER 2019"/>
    <s v="2018-2019"/>
    <n v="105.27921879768081"/>
    <x v="4"/>
  </r>
  <r>
    <x v="0"/>
    <n v="2019"/>
    <x v="11"/>
    <s v="AM"/>
    <s v="EEUU"/>
    <x v="0"/>
    <s v="HIGH SUMMER 2019"/>
    <s v="ACCESSORIES"/>
    <x v="372"/>
    <s v="DOLARES AMERICANOS / UNITED STATES DOLLAR"/>
    <s v="HOLLY SALES INC."/>
    <s v="ILLINOIS"/>
    <s v="ESTADOS UNIDOS EEUU"/>
    <n v="4"/>
    <n v="2019"/>
    <s v="HIGH SUMMER"/>
    <s v="HIGH SUMMER"/>
    <s v="HIGH SUMMER 2019"/>
    <s v="2018-2019"/>
    <n v="128"/>
    <x v="8"/>
  </r>
  <r>
    <x v="0"/>
    <n v="2019"/>
    <x v="11"/>
    <s v="AM"/>
    <s v="EEUU"/>
    <x v="0"/>
    <s v="HIGH SUMMER 2019"/>
    <s v="ACCESSORIES"/>
    <x v="382"/>
    <s v="DOLARES AMERICANOS / UNITED STATES DOLLAR"/>
    <s v="DENISE ARNETT"/>
    <s v="UTAH"/>
    <s v="ESTADOS UNIDOS EEUU"/>
    <n v="12"/>
    <n v="2019"/>
    <s v="HIGH SUMMER"/>
    <s v="HIGH SUMMER"/>
    <s v="HIGH SUMMER 2019"/>
    <s v="2018-2019"/>
    <n v="272"/>
    <x v="14"/>
  </r>
  <r>
    <x v="0"/>
    <n v="2019"/>
    <x v="11"/>
    <s v="AM"/>
    <s v="EEUU"/>
    <x v="0"/>
    <s v="HIGH SUMMER 2019"/>
    <s v="ACCESSORIES"/>
    <x v="425"/>
    <s v="DOLARES AMERICANOS / UNITED STATES DOLLAR"/>
    <s v="CATALINA RESTREPO GOMEZ"/>
    <s v="FLORIDA"/>
    <s v="ESTADOS UNIDOS EEUU"/>
    <n v="1"/>
    <n v="2019"/>
    <s v="HIGH SUMMER"/>
    <s v="HIGH SUMMER"/>
    <s v="HIGH SUMMER 2019"/>
    <s v="2018-2019"/>
    <n v="22"/>
    <x v="18"/>
  </r>
  <r>
    <x v="0"/>
    <n v="2019"/>
    <x v="11"/>
    <s v="AM"/>
    <s v="EEUU"/>
    <x v="0"/>
    <s v="HIGH SUMMER 2019"/>
    <s v="ACCESSORIES"/>
    <x v="486"/>
    <s v="DOLARES AMERICANOS / UNITED STATES DOLLAR"/>
    <s v="HOLLY SALES INC."/>
    <s v="TENNESSEE"/>
    <s v="ESTADOS UNIDOS EEUU"/>
    <n v="4"/>
    <n v="2019"/>
    <s v="HIGH SUMMER"/>
    <s v="HIGH SUMMER"/>
    <s v="HIGH SUMMER 2019"/>
    <s v="2018-2019"/>
    <n v="56"/>
    <x v="8"/>
  </r>
  <r>
    <x v="0"/>
    <n v="2019"/>
    <x v="11"/>
    <s v="AM"/>
    <s v="EEUU"/>
    <x v="0"/>
    <s v="HIGH SUMMER 2019"/>
    <s v="BEACHWEAR"/>
    <x v="0"/>
    <s v="DOLARES AMERICANOS / UNITED STATES DOLLAR"/>
    <s v="PAIGE ALYSE STRAUGHAN"/>
    <s v="WASHINGTON"/>
    <s v="ESTADOS UNIDOS EEUU"/>
    <n v="3"/>
    <n v="2019"/>
    <s v="HIGH SUMMER"/>
    <s v="HIGH SUMMER"/>
    <s v="HIGH SUMMER 2019"/>
    <s v="2018-2019"/>
    <n v="99"/>
    <x v="0"/>
  </r>
  <r>
    <x v="0"/>
    <n v="2019"/>
    <x v="11"/>
    <s v="AM"/>
    <s v="EEUU"/>
    <x v="0"/>
    <s v="HIGH SUMMER 2019"/>
    <s v="BEACHWEAR"/>
    <x v="49"/>
    <s v="DOLAR CANADIENSE / CANADIAN DOLLAR"/>
    <s v="STEPHANIE VITALI"/>
    <s v="ONTARIO"/>
    <s v="CANADA"/>
    <n v="3"/>
    <n v="2019"/>
    <s v="HIGH SUMMER"/>
    <s v="HIGH SUMMER"/>
    <s v="HIGH SUMMER 2019"/>
    <s v="2018-2019"/>
    <n v="137.32072017088799"/>
    <x v="4"/>
  </r>
  <r>
    <x v="0"/>
    <n v="2019"/>
    <x v="11"/>
    <s v="AM"/>
    <s v="EEUU"/>
    <x v="0"/>
    <s v="HIGH SUMMER 2019"/>
    <s v="BEACHWEAR"/>
    <x v="48"/>
    <s v="DOLARES AMERICANOS / UNITED STATES DOLLAR"/>
    <s v="PHYLLIS POSNER"/>
    <s v="CALIFORNIA"/>
    <s v="ESTADOS UNIDOS EEUU"/>
    <n v="58"/>
    <n v="2019"/>
    <s v="HIGH SUMMER"/>
    <s v="HIGH SUMMER"/>
    <s v="HIGH SUMMER 2019"/>
    <s v="2018-2019"/>
    <n v="3317.6"/>
    <x v="5"/>
  </r>
  <r>
    <x v="0"/>
    <n v="2019"/>
    <x v="11"/>
    <s v="AM"/>
    <s v="EEUU"/>
    <x v="0"/>
    <s v="HIGH SUMMER 2019"/>
    <s v="BEACHWEAR"/>
    <x v="86"/>
    <s v="DOLARES AMERICANOS / UNITED STATES DOLLAR"/>
    <s v="JULIUS ORTIZ MALDONADO"/>
    <s v="PUERTO RICO"/>
    <s v="PUERTO RICO"/>
    <n v="12"/>
    <n v="2019"/>
    <s v="HIGH SUMMER"/>
    <s v="HIGH SUMMER"/>
    <s v="HIGH SUMMER 2019"/>
    <s v="2018-2019"/>
    <n v="636"/>
    <x v="15"/>
  </r>
  <r>
    <x v="0"/>
    <n v="2019"/>
    <x v="11"/>
    <s v="AM"/>
    <s v="EEUU"/>
    <x v="0"/>
    <s v="HIGH SUMMER 2019"/>
    <s v="BEACHWEAR"/>
    <x v="89"/>
    <s v="DOLARES AMERICANOS / UNITED STATES DOLLAR"/>
    <s v="BILL MILLER AND COMPANY"/>
    <s v="FLORIDA"/>
    <s v="ESTADOS UNIDOS EEUU"/>
    <n v="60"/>
    <n v="2019"/>
    <s v="HIGH SUMMER"/>
    <s v="HIGH SUMMER"/>
    <s v="HIGH SUMMER 2019"/>
    <s v="2018-2019"/>
    <n v="2066.4000000000005"/>
    <x v="2"/>
  </r>
  <r>
    <x v="0"/>
    <n v="2019"/>
    <x v="11"/>
    <s v="AM"/>
    <s v="EEUU"/>
    <x v="0"/>
    <s v="HIGH SUMMER 2019"/>
    <s v="BEACHWEAR"/>
    <x v="89"/>
    <s v="DOLARES AMERICANOS / UNITED STATES DOLLAR"/>
    <s v="BILL MILLER AND COMPANY"/>
    <s v="PUERTO RICO"/>
    <s v="PUERTO RICO"/>
    <n v="8"/>
    <n v="2019"/>
    <s v="HIGH SUMMER"/>
    <s v="HIGH SUMMER"/>
    <s v="HIGH SUMMER 2019"/>
    <s v="2018-2019"/>
    <n v="275.52"/>
    <x v="2"/>
  </r>
  <r>
    <x v="0"/>
    <n v="2019"/>
    <x v="11"/>
    <s v="AM"/>
    <s v="EEUU"/>
    <x v="0"/>
    <s v="HIGH SUMMER 2019"/>
    <s v="BEACHWEAR"/>
    <x v="90"/>
    <s v="DOLARES AMERICANOS / UNITED STATES DOLLAR"/>
    <s v="MIE MANNICHE"/>
    <s v="CALIFORNIA"/>
    <s v="ESTADOS UNIDOS EEUU"/>
    <n v="6"/>
    <n v="2019"/>
    <s v="HIGH SUMMER"/>
    <s v="HIGH SUMMER"/>
    <s v="HIGH SUMMER 2019"/>
    <s v="2018-2019"/>
    <n v="390"/>
    <x v="11"/>
  </r>
  <r>
    <x v="0"/>
    <n v="2019"/>
    <x v="11"/>
    <s v="AM"/>
    <s v="EEUU"/>
    <x v="0"/>
    <s v="HIGH SUMMER 2019"/>
    <s v="BEACHWEAR"/>
    <x v="19"/>
    <s v="DOLARES AMERICANOS / UNITED STATES DOLLAR"/>
    <s v="HOLLY SALES INC."/>
    <s v="OHIO"/>
    <s v="ESTADOS UNIDOS EEUU"/>
    <n v="3"/>
    <n v="2019"/>
    <s v="HIGH SUMMER"/>
    <s v="HIGH SUMMER"/>
    <s v="HIGH SUMMER 2019"/>
    <s v="2018-2019"/>
    <n v="141"/>
    <x v="8"/>
  </r>
  <r>
    <x v="0"/>
    <n v="2019"/>
    <x v="11"/>
    <s v="AM"/>
    <s v="EEUU"/>
    <x v="0"/>
    <s v="HIGH SUMMER 2019"/>
    <s v="BEACHWEAR"/>
    <x v="96"/>
    <s v="DOLARES AMERICANOS / UNITED STATES DOLLAR"/>
    <s v="JULIUS ORTIZ MALDONADO"/>
    <s v="PUERTO RICO"/>
    <s v="PUERTO RICO"/>
    <n v="3"/>
    <n v="2019"/>
    <s v="HIGH SUMMER"/>
    <s v="HIGH SUMMER"/>
    <s v="HIGH SUMMER 2019"/>
    <s v="2018-2019"/>
    <n v="173"/>
    <x v="15"/>
  </r>
  <r>
    <x v="0"/>
    <n v="2019"/>
    <x v="11"/>
    <s v="AM"/>
    <s v="EEUU"/>
    <x v="0"/>
    <s v="HIGH SUMMER 2019"/>
    <s v="BEACHWEAR"/>
    <x v="296"/>
    <s v="DOLARES AMERICANOS / UNITED STATES DOLLAR"/>
    <s v="LAURA BONG"/>
    <s v="LOUISIANA"/>
    <s v="ESTADOS UNIDOS EEUU"/>
    <n v="6"/>
    <n v="2019"/>
    <s v="HIGH SUMMER"/>
    <s v="HIGH SUMMER"/>
    <s v="HIGH SUMMER 2019"/>
    <s v="2018-2019"/>
    <n v="270"/>
    <x v="6"/>
  </r>
  <r>
    <x v="0"/>
    <n v="2019"/>
    <x v="11"/>
    <s v="AM"/>
    <s v="EEUU"/>
    <x v="0"/>
    <s v="HIGH SUMMER 2019"/>
    <s v="BEACHWEAR"/>
    <x v="103"/>
    <s v="DOLARES AMERICANOS / UNITED STATES DOLLAR"/>
    <s v="HOLLY SALES INC."/>
    <s v="TENNESSEE"/>
    <s v="ESTADOS UNIDOS EEUU"/>
    <n v="8"/>
    <n v="2019"/>
    <s v="HIGH SUMMER"/>
    <s v="HIGH SUMMER"/>
    <s v="HIGH SUMMER 2019"/>
    <s v="2018-2019"/>
    <n v="342"/>
    <x v="8"/>
  </r>
  <r>
    <x v="0"/>
    <n v="2019"/>
    <x v="11"/>
    <s v="AM"/>
    <s v="EEUU"/>
    <x v="0"/>
    <s v="HIGH SUMMER 2019"/>
    <s v="BEACHWEAR"/>
    <x v="454"/>
    <s v="DOLAR CANADIENSE / CANADIAN DOLLAR"/>
    <s v="STEPHANIE VITALI"/>
    <s v="ONTARIO"/>
    <s v="CANADA"/>
    <n v="5"/>
    <n v="2019"/>
    <s v="HIGH SUMMER"/>
    <s v="HIGH SUMMER"/>
    <s v="HIGH SUMMER 2019"/>
    <s v="2018-2019"/>
    <n v="175.46536466280133"/>
    <x v="4"/>
  </r>
  <r>
    <x v="0"/>
    <n v="2019"/>
    <x v="11"/>
    <s v="AM"/>
    <s v="EEUU"/>
    <x v="0"/>
    <s v="HIGH SUMMER 2019"/>
    <s v="BEACHWEAR"/>
    <x v="327"/>
    <s v="DOLARES AMERICANOS / UNITED STATES DOLLAR"/>
    <s v="HOLLY SALES INC."/>
    <s v="WISCONSIN"/>
    <s v="ESTADOS UNIDOS EEUU"/>
    <n v="8"/>
    <n v="2019"/>
    <s v="HIGH SUMMER"/>
    <s v="HIGH SUMMER"/>
    <s v="HIGH SUMMER 2019"/>
    <s v="2018-2019"/>
    <n v="304"/>
    <x v="8"/>
  </r>
  <r>
    <x v="0"/>
    <n v="2019"/>
    <x v="11"/>
    <s v="AM"/>
    <s v="EEUU"/>
    <x v="0"/>
    <s v="HIGH SUMMER 2019"/>
    <s v="BEACHWEAR"/>
    <x v="372"/>
    <s v="DOLARES AMERICANOS / UNITED STATES DOLLAR"/>
    <s v="HOLLY SALES INC."/>
    <s v="ILLINOIS"/>
    <s v="ESTADOS UNIDOS EEUU"/>
    <n v="3"/>
    <n v="2019"/>
    <s v="HIGH SUMMER"/>
    <s v="HIGH SUMMER"/>
    <s v="HIGH SUMMER 2019"/>
    <s v="2018-2019"/>
    <n v="99"/>
    <x v="8"/>
  </r>
  <r>
    <x v="0"/>
    <n v="2019"/>
    <x v="11"/>
    <s v="AM"/>
    <s v="EEUU"/>
    <x v="0"/>
    <s v="HIGH SUMMER 2019"/>
    <s v="BEACHWEAR"/>
    <x v="425"/>
    <s v="DOLARES AMERICANOS / UNITED STATES DOLLAR"/>
    <s v="CATALINA RESTREPO GOMEZ"/>
    <s v="FLORIDA"/>
    <s v="ESTADOS UNIDOS EEUU"/>
    <n v="3"/>
    <n v="2019"/>
    <s v="HIGH SUMMER"/>
    <s v="HIGH SUMMER"/>
    <s v="HIGH SUMMER 2019"/>
    <s v="2018-2019"/>
    <n v="155"/>
    <x v="18"/>
  </r>
  <r>
    <x v="0"/>
    <n v="2019"/>
    <x v="11"/>
    <s v="AM"/>
    <s v="EEUU"/>
    <x v="0"/>
    <s v="HOLIDAY 2019"/>
    <s v="ACCESSORIES"/>
    <x v="358"/>
    <s v="DOLARES AMERICANOS / UNITED STATES DOLLAR"/>
    <s v="BILL MILLER AND COMPANY"/>
    <s v="SOUTH CAROLINA"/>
    <s v="ESTADOS UNIDOS EEUU"/>
    <n v="5"/>
    <n v="2019"/>
    <s v="HOLIDAY"/>
    <s v="HOLIDAY"/>
    <s v="HOLIDAY 2019"/>
    <s v="2018-2019"/>
    <n v="65"/>
    <x v="2"/>
  </r>
  <r>
    <x v="0"/>
    <n v="2019"/>
    <x v="11"/>
    <s v="AM"/>
    <s v="EEUU"/>
    <x v="0"/>
    <s v="SPRING 2020"/>
    <s v="SWIMWEAR"/>
    <x v="174"/>
    <s v="DOLARES AMERICANOS / UNITED STATES DOLLAR"/>
    <s v="MARIANA GOMEZ CARRILLO"/>
    <s v="HAWAII"/>
    <s v="ESTADOS UNIDOS EEUU"/>
    <n v="93"/>
    <n v="2020"/>
    <s v="SPRING"/>
    <s v="SPRING"/>
    <s v="SPRING 2020"/>
    <s v="2018-2019"/>
    <n v="623.10000000000014"/>
    <x v="9"/>
  </r>
  <r>
    <x v="0"/>
    <n v="2019"/>
    <x v="11"/>
    <s v="AM"/>
    <s v="EEUU"/>
    <x v="0"/>
    <s v="SPRING 2020"/>
    <s v="SWIMWEAR"/>
    <x v="175"/>
    <s v="DOLARES AMERICANOS / UNITED STATES DOLLAR"/>
    <s v="MARIANA GOMEZ CARRILLO"/>
    <s v="QUEBEC"/>
    <s v="CANADA"/>
    <n v="94"/>
    <n v="2020"/>
    <s v="SPRING"/>
    <s v="SPRING"/>
    <s v="SPRING 2020"/>
    <s v="2018-2019"/>
    <n v="629.80000000000018"/>
    <x v="9"/>
  </r>
  <r>
    <x v="0"/>
    <n v="2019"/>
    <x v="11"/>
    <s v="AM"/>
    <s v="EEUU"/>
    <x v="0"/>
    <s v="SPRING 2020"/>
    <s v="SWIMWEAR"/>
    <x v="176"/>
    <s v="DOLARES AMERICANOS / UNITED STATES DOLLAR"/>
    <s v="MARIANA GOMEZ CARRILLO"/>
    <s v="ONTARIO"/>
    <s v="CANADA"/>
    <n v="94"/>
    <n v="2020"/>
    <s v="SPRING"/>
    <s v="SPRING"/>
    <s v="SPRING 2020"/>
    <s v="2018-2019"/>
    <n v="629.80000000000018"/>
    <x v="9"/>
  </r>
  <r>
    <x v="0"/>
    <n v="2019"/>
    <x v="11"/>
    <s v="AM"/>
    <s v="EEUU"/>
    <x v="0"/>
    <s v="SPRING 2020"/>
    <s v="SWIMWEAR"/>
    <x v="140"/>
    <s v="DOLARES AMERICANOS / UNITED STATES DOLLAR"/>
    <s v="MARIANA GOMEZ CARRILLO"/>
    <s v="MINNESOTA"/>
    <s v="ESTADOS UNIDOS EEUU"/>
    <n v="81"/>
    <n v="2020"/>
    <s v="SPRING"/>
    <s v="SPRING"/>
    <s v="SPRING 2020"/>
    <s v="2018-2019"/>
    <n v="542.69999999999959"/>
    <x v="9"/>
  </r>
  <r>
    <x v="0"/>
    <n v="2019"/>
    <x v="11"/>
    <s v="AM"/>
    <s v="EEUU"/>
    <x v="0"/>
    <s v="SPRING 2020"/>
    <s v="SWIMWEAR"/>
    <x v="177"/>
    <s v="DOLARES AMERICANOS / UNITED STATES DOLLAR"/>
    <s v="KELLY MICHELLE ELLINGSON"/>
    <s v="FLORIDA"/>
    <s v="ESTADOS UNIDOS EEUU"/>
    <n v="93"/>
    <n v="2020"/>
    <s v="SPRING"/>
    <s v="SPRING"/>
    <s v="SPRING 2020"/>
    <s v="2018-2019"/>
    <n v="623.10000000000014"/>
    <x v="9"/>
  </r>
  <r>
    <x v="0"/>
    <n v="2019"/>
    <x v="11"/>
    <s v="AM"/>
    <s v="EEUU"/>
    <x v="0"/>
    <s v="SPRING 2020"/>
    <s v="SWIMWEAR"/>
    <x v="143"/>
    <s v="DOLARES AMERICANOS / UNITED STATES DOLLAR"/>
    <s v="KELLY MICHELLE ELLINGSON"/>
    <s v="NEW YORK"/>
    <s v="ESTADOS UNIDOS EEUU"/>
    <n v="32"/>
    <n v="2020"/>
    <s v="SPRING"/>
    <s v="SPRING"/>
    <s v="SPRING 2020"/>
    <s v="2018-2019"/>
    <n v="160"/>
    <x v="9"/>
  </r>
  <r>
    <x v="0"/>
    <n v="2019"/>
    <x v="11"/>
    <s v="AM"/>
    <s v="EEUU"/>
    <x v="0"/>
    <s v="SPRING 2020"/>
    <s v="SWIMWEAR"/>
    <x v="20"/>
    <s v="DOLARES AMERICANOS / UNITED STATES DOLLAR"/>
    <s v="MARIANA GOMEZ CARRILLO"/>
    <s v="CALIFORNIA"/>
    <s v="ESTADOS UNIDOS EEUU"/>
    <n v="93"/>
    <n v="2020"/>
    <s v="SPRING"/>
    <s v="SPRING"/>
    <s v="SPRING 2020"/>
    <s v="2018-2019"/>
    <n v="623.10000000000014"/>
    <x v="9"/>
  </r>
  <r>
    <x v="0"/>
    <n v="2019"/>
    <x v="11"/>
    <s v="AM"/>
    <s v="EEUU"/>
    <x v="0"/>
    <s v="SPRING 2020"/>
    <s v="SWIMWEAR"/>
    <x v="470"/>
    <s v="DOLARES AMERICANOS / UNITED STATES DOLLAR"/>
    <s v="KELLY MICHELLE ELLINGSON"/>
    <s v="PUERTO RICO"/>
    <s v="PUERTO RICO"/>
    <n v="93"/>
    <n v="2020"/>
    <s v="SPRING"/>
    <s v="SPRING"/>
    <s v="SPRING 2020"/>
    <s v="2018-2019"/>
    <n v="623.10000000000014"/>
    <x v="9"/>
  </r>
  <r>
    <x v="0"/>
    <n v="2019"/>
    <x v="11"/>
    <s v="AM"/>
    <s v="EEUU"/>
    <x v="0"/>
    <s v="SPRING 2020"/>
    <s v="SWIMWEAR"/>
    <x v="178"/>
    <s v="DOLARES AMERICANOS / UNITED STATES DOLLAR"/>
    <s v="MARIANA GOMEZ CARRILLO"/>
    <s v="TEXAS"/>
    <s v="ESTADOS UNIDOS EEUU"/>
    <n v="93"/>
    <n v="2020"/>
    <s v="SPRING"/>
    <s v="SPRING"/>
    <s v="SPRING 2020"/>
    <s v="2018-2019"/>
    <n v="623.10000000000014"/>
    <x v="9"/>
  </r>
  <r>
    <x v="0"/>
    <n v="2019"/>
    <x v="11"/>
    <s v="AM"/>
    <s v="EEUU"/>
    <x v="0"/>
    <s v="SPRING 2020"/>
    <s v="SWIMWEAR"/>
    <x v="179"/>
    <s v="DOLARES AMERICANOS / UNITED STATES DOLLAR"/>
    <s v="KELLY MICHELLE ELLINGSON"/>
    <s v="COLORADO"/>
    <s v="ESTADOS UNIDOS EEUU"/>
    <n v="93"/>
    <n v="2020"/>
    <s v="SPRING"/>
    <s v="SPRING"/>
    <s v="SPRING 2020"/>
    <s v="2018-2019"/>
    <n v="623.10000000000014"/>
    <x v="9"/>
  </r>
  <r>
    <x v="0"/>
    <n v="2019"/>
    <x v="11"/>
    <s v="AM"/>
    <s v="EEUU"/>
    <x v="0"/>
    <s v="SPRING 2020"/>
    <s v="ACCESSORIES"/>
    <x v="174"/>
    <s v="DOLARES AMERICANOS / UNITED STATES DOLLAR"/>
    <s v="MARIANA GOMEZ CARRILLO"/>
    <s v="HAWAII"/>
    <s v="ESTADOS UNIDOS EEUU"/>
    <n v="32"/>
    <n v="2020"/>
    <s v="SPRING"/>
    <s v="SPRING"/>
    <s v="SPRING 2020"/>
    <s v="2018-2019"/>
    <n v="214.39999999999989"/>
    <x v="9"/>
  </r>
  <r>
    <x v="0"/>
    <n v="2019"/>
    <x v="11"/>
    <s v="AM"/>
    <s v="EEUU"/>
    <x v="0"/>
    <s v="SPRING 2020"/>
    <s v="ACCESSORIES"/>
    <x v="175"/>
    <s v="DOLARES AMERICANOS / UNITED STATES DOLLAR"/>
    <s v="MARIANA GOMEZ CARRILLO"/>
    <s v="QUEBEC"/>
    <s v="CANADA"/>
    <n v="32"/>
    <n v="2020"/>
    <s v="SPRING"/>
    <s v="SPRING"/>
    <s v="SPRING 2020"/>
    <s v="2018-2019"/>
    <n v="214.39999999999989"/>
    <x v="9"/>
  </r>
  <r>
    <x v="0"/>
    <n v="2019"/>
    <x v="11"/>
    <s v="AM"/>
    <s v="EEUU"/>
    <x v="0"/>
    <s v="SPRING 2020"/>
    <s v="ACCESSORIES"/>
    <x v="176"/>
    <s v="DOLARES AMERICANOS / UNITED STATES DOLLAR"/>
    <s v="MARIANA GOMEZ CARRILLO"/>
    <s v="ONTARIO"/>
    <s v="CANADA"/>
    <n v="32"/>
    <n v="2020"/>
    <s v="SPRING"/>
    <s v="SPRING"/>
    <s v="SPRING 2020"/>
    <s v="2018-2019"/>
    <n v="214.39999999999989"/>
    <x v="9"/>
  </r>
  <r>
    <x v="0"/>
    <n v="2019"/>
    <x v="11"/>
    <s v="AM"/>
    <s v="EEUU"/>
    <x v="0"/>
    <s v="SPRING 2020"/>
    <s v="ACCESSORIES"/>
    <x v="140"/>
    <s v="DOLARES AMERICANOS / UNITED STATES DOLLAR"/>
    <s v="MARIANA GOMEZ CARRILLO"/>
    <s v="MINNESOTA"/>
    <s v="ESTADOS UNIDOS EEUU"/>
    <n v="30"/>
    <n v="2020"/>
    <s v="SPRING"/>
    <s v="SPRING"/>
    <s v="SPRING 2020"/>
    <s v="2018-2019"/>
    <n v="200.99999999999991"/>
    <x v="9"/>
  </r>
  <r>
    <x v="0"/>
    <n v="2019"/>
    <x v="11"/>
    <s v="AM"/>
    <s v="EEUU"/>
    <x v="0"/>
    <s v="SPRING 2020"/>
    <s v="ACCESSORIES"/>
    <x v="177"/>
    <s v="DOLARES AMERICANOS / UNITED STATES DOLLAR"/>
    <s v="KELLY MICHELLE ELLINGSON"/>
    <s v="FLORIDA"/>
    <s v="ESTADOS UNIDOS EEUU"/>
    <n v="32"/>
    <n v="2020"/>
    <s v="SPRING"/>
    <s v="SPRING"/>
    <s v="SPRING 2020"/>
    <s v="2018-2019"/>
    <n v="214.39999999999989"/>
    <x v="9"/>
  </r>
  <r>
    <x v="0"/>
    <n v="2019"/>
    <x v="11"/>
    <s v="AM"/>
    <s v="EEUU"/>
    <x v="0"/>
    <s v="SPRING 2020"/>
    <s v="ACCESSORIES"/>
    <x v="143"/>
    <s v="DOLARES AMERICANOS / UNITED STATES DOLLAR"/>
    <s v="KELLY MICHELLE ELLINGSON"/>
    <s v="NEW YORK"/>
    <s v="ESTADOS UNIDOS EEUU"/>
    <n v="3"/>
    <n v="2020"/>
    <s v="SPRING"/>
    <s v="SPRING"/>
    <s v="SPRING 2020"/>
    <s v="2018-2019"/>
    <n v="15"/>
    <x v="9"/>
  </r>
  <r>
    <x v="0"/>
    <n v="2019"/>
    <x v="11"/>
    <s v="AM"/>
    <s v="EEUU"/>
    <x v="0"/>
    <s v="SPRING 2020"/>
    <s v="ACCESSORIES"/>
    <x v="20"/>
    <s v="DOLARES AMERICANOS / UNITED STATES DOLLAR"/>
    <s v="MARIANA GOMEZ CARRILLO"/>
    <s v="CALIFORNIA"/>
    <s v="ESTADOS UNIDOS EEUU"/>
    <n v="32"/>
    <n v="2020"/>
    <s v="SPRING"/>
    <s v="SPRING"/>
    <s v="SPRING 2020"/>
    <s v="2018-2019"/>
    <n v="214.39999999999989"/>
    <x v="9"/>
  </r>
  <r>
    <x v="0"/>
    <n v="2019"/>
    <x v="11"/>
    <s v="AM"/>
    <s v="EEUU"/>
    <x v="0"/>
    <s v="SPRING 2020"/>
    <s v="ACCESSORIES"/>
    <x v="470"/>
    <s v="DOLARES AMERICANOS / UNITED STATES DOLLAR"/>
    <s v="KELLY MICHELLE ELLINGSON"/>
    <s v="PUERTO RICO"/>
    <s v="PUERTO RICO"/>
    <n v="32"/>
    <n v="2020"/>
    <s v="SPRING"/>
    <s v="SPRING"/>
    <s v="SPRING 2020"/>
    <s v="2018-2019"/>
    <n v="214.39999999999989"/>
    <x v="9"/>
  </r>
  <r>
    <x v="0"/>
    <n v="2019"/>
    <x v="11"/>
    <s v="AM"/>
    <s v="EEUU"/>
    <x v="0"/>
    <s v="SPRING 2020"/>
    <s v="ACCESSORIES"/>
    <x v="178"/>
    <s v="DOLARES AMERICANOS / UNITED STATES DOLLAR"/>
    <s v="MARIANA GOMEZ CARRILLO"/>
    <s v="TEXAS"/>
    <s v="ESTADOS UNIDOS EEUU"/>
    <n v="32"/>
    <n v="2020"/>
    <s v="SPRING"/>
    <s v="SPRING"/>
    <s v="SPRING 2020"/>
    <s v="2018-2019"/>
    <n v="214.39999999999989"/>
    <x v="9"/>
  </r>
  <r>
    <x v="0"/>
    <n v="2019"/>
    <x v="11"/>
    <s v="AM"/>
    <s v="EEUU"/>
    <x v="0"/>
    <s v="SPRING 2020"/>
    <s v="ACCESSORIES"/>
    <x v="179"/>
    <s v="DOLARES AMERICANOS / UNITED STATES DOLLAR"/>
    <s v="KELLY MICHELLE ELLINGSON"/>
    <s v="COLORADO"/>
    <s v="ESTADOS UNIDOS EEUU"/>
    <n v="32"/>
    <n v="2020"/>
    <s v="SPRING"/>
    <s v="SPRING"/>
    <s v="SPRING 2020"/>
    <s v="2018-2019"/>
    <n v="214.39999999999989"/>
    <x v="9"/>
  </r>
  <r>
    <x v="0"/>
    <n v="2019"/>
    <x v="11"/>
    <s v="AM"/>
    <s v="EEUU"/>
    <x v="0"/>
    <s v="SPRING 2020"/>
    <s v="ACTIVE"/>
    <x v="175"/>
    <s v="DOLARES AMERICANOS / UNITED STATES DOLLAR"/>
    <s v="MARIANA GOMEZ CARRILLO"/>
    <s v="QUEBEC"/>
    <s v="CANADA"/>
    <n v="60"/>
    <n v="2020"/>
    <s v="SPRING"/>
    <s v="SPRING"/>
    <s v="SPRING 2020"/>
    <s v="2018-2019"/>
    <n v="401.9999999999996"/>
    <x v="9"/>
  </r>
  <r>
    <x v="0"/>
    <n v="2019"/>
    <x v="11"/>
    <s v="AM"/>
    <s v="EEUU"/>
    <x v="0"/>
    <s v="SPRING 2020"/>
    <s v="ACTIVE"/>
    <x v="176"/>
    <s v="DOLARES AMERICANOS / UNITED STATES DOLLAR"/>
    <s v="MARIANA GOMEZ CARRILLO"/>
    <s v="ONTARIO"/>
    <s v="CANADA"/>
    <n v="60"/>
    <n v="2020"/>
    <s v="SPRING"/>
    <s v="SPRING"/>
    <s v="SPRING 2020"/>
    <s v="2018-2019"/>
    <n v="401.9999999999996"/>
    <x v="9"/>
  </r>
  <r>
    <x v="0"/>
    <n v="2019"/>
    <x v="11"/>
    <s v="AM"/>
    <s v="EEUU"/>
    <x v="0"/>
    <s v="SPRING 2020"/>
    <s v="ACTIVE"/>
    <x v="140"/>
    <s v="DOLARES AMERICANOS / UNITED STATES DOLLAR"/>
    <s v="MARIANA GOMEZ CARRILLO"/>
    <s v="MINNESOTA"/>
    <s v="ESTADOS UNIDOS EEUU"/>
    <n v="41"/>
    <n v="2020"/>
    <s v="SPRING"/>
    <s v="SPRING"/>
    <s v="SPRING 2020"/>
    <s v="2018-2019"/>
    <n v="274.69999999999982"/>
    <x v="9"/>
  </r>
  <r>
    <x v="0"/>
    <n v="2019"/>
    <x v="11"/>
    <s v="AM"/>
    <s v="EEUU"/>
    <x v="0"/>
    <s v="SPRING 2020"/>
    <s v="ACTIVE"/>
    <x v="143"/>
    <s v="DOLARES AMERICANOS / UNITED STATES DOLLAR"/>
    <s v="KELLY MICHELLE ELLINGSON"/>
    <s v="NEW YORK"/>
    <s v="ESTADOS UNIDOS EEUU"/>
    <n v="36"/>
    <n v="2020"/>
    <s v="SPRING"/>
    <s v="SPRING"/>
    <s v="SPRING 2020"/>
    <s v="2018-2019"/>
    <n v="180"/>
    <x v="9"/>
  </r>
  <r>
    <x v="0"/>
    <n v="2019"/>
    <x v="11"/>
    <s v="AM"/>
    <s v="EEUU"/>
    <x v="0"/>
    <s v="SPRING 2020"/>
    <s v="ACTIVE"/>
    <x v="20"/>
    <s v="DOLARES AMERICANOS / UNITED STATES DOLLAR"/>
    <s v="MARIANA GOMEZ CARRILLO"/>
    <s v="CALIFORNIA"/>
    <s v="ESTADOS UNIDOS EEUU"/>
    <n v="60"/>
    <n v="2020"/>
    <s v="SPRING"/>
    <s v="SPRING"/>
    <s v="SPRING 2020"/>
    <s v="2018-2019"/>
    <n v="401.9999999999996"/>
    <x v="9"/>
  </r>
  <r>
    <x v="0"/>
    <n v="2019"/>
    <x v="11"/>
    <s v="AM"/>
    <s v="EEUU"/>
    <x v="0"/>
    <s v="SPRING 2020"/>
    <s v="ACTIVE"/>
    <x v="178"/>
    <s v="DOLARES AMERICANOS / UNITED STATES DOLLAR"/>
    <s v="MARIANA GOMEZ CARRILLO"/>
    <s v="TEXAS"/>
    <s v="ESTADOS UNIDOS EEUU"/>
    <n v="60"/>
    <n v="2020"/>
    <s v="SPRING"/>
    <s v="SPRING"/>
    <s v="SPRING 2020"/>
    <s v="2018-2019"/>
    <n v="401.9999999999996"/>
    <x v="9"/>
  </r>
  <r>
    <x v="0"/>
    <n v="2019"/>
    <x v="11"/>
    <s v="AM"/>
    <s v="EEUU"/>
    <x v="0"/>
    <s v="SPRING 2020"/>
    <s v="ACTIVE"/>
    <x v="179"/>
    <s v="DOLARES AMERICANOS / UNITED STATES DOLLAR"/>
    <s v="KELLY MICHELLE ELLINGSON"/>
    <s v="COLORADO"/>
    <s v="ESTADOS UNIDOS EEUU"/>
    <n v="60"/>
    <n v="2020"/>
    <s v="SPRING"/>
    <s v="SPRING"/>
    <s v="SPRING 2020"/>
    <s v="2018-2019"/>
    <n v="401.9999999999996"/>
    <x v="9"/>
  </r>
  <r>
    <x v="0"/>
    <n v="2019"/>
    <x v="11"/>
    <s v="AM"/>
    <s v="EEUU"/>
    <x v="0"/>
    <s v="SPRING 2020"/>
    <s v="KIDS"/>
    <x v="174"/>
    <s v="DOLARES AMERICANOS / UNITED STATES DOLLAR"/>
    <s v="MARIANA GOMEZ CARRILLO"/>
    <s v="HAWAII"/>
    <s v="ESTADOS UNIDOS EEUU"/>
    <n v="36"/>
    <n v="2020"/>
    <s v="SPRING"/>
    <s v="SPRING"/>
    <s v="SPRING 2020"/>
    <s v="2018-2019"/>
    <n v="241.19999999999985"/>
    <x v="9"/>
  </r>
  <r>
    <x v="0"/>
    <n v="2019"/>
    <x v="11"/>
    <s v="AM"/>
    <s v="EEUU"/>
    <x v="0"/>
    <s v="SPRING 2020"/>
    <s v="KIDS"/>
    <x v="175"/>
    <s v="DOLARES AMERICANOS / UNITED STATES DOLLAR"/>
    <s v="MARIANA GOMEZ CARRILLO"/>
    <s v="QUEBEC"/>
    <s v="CANADA"/>
    <n v="36"/>
    <n v="2020"/>
    <s v="SPRING"/>
    <s v="SPRING"/>
    <s v="SPRING 2020"/>
    <s v="2018-2019"/>
    <n v="241.19999999999985"/>
    <x v="9"/>
  </r>
  <r>
    <x v="0"/>
    <n v="2019"/>
    <x v="11"/>
    <s v="AM"/>
    <s v="EEUU"/>
    <x v="0"/>
    <s v="SPRING 2020"/>
    <s v="KIDS"/>
    <x v="176"/>
    <s v="DOLARES AMERICANOS / UNITED STATES DOLLAR"/>
    <s v="MARIANA GOMEZ CARRILLO"/>
    <s v="ONTARIO"/>
    <s v="CANADA"/>
    <n v="36"/>
    <n v="2020"/>
    <s v="SPRING"/>
    <s v="SPRING"/>
    <s v="SPRING 2020"/>
    <s v="2018-2019"/>
    <n v="241.19999999999985"/>
    <x v="9"/>
  </r>
  <r>
    <x v="0"/>
    <n v="2019"/>
    <x v="11"/>
    <s v="AM"/>
    <s v="EEUU"/>
    <x v="0"/>
    <s v="SPRING 2020"/>
    <s v="KIDS"/>
    <x v="140"/>
    <s v="DOLARES AMERICANOS / UNITED STATES DOLLAR"/>
    <s v="MARIANA GOMEZ CARRILLO"/>
    <s v="MINNESOTA"/>
    <s v="ESTADOS UNIDOS EEUU"/>
    <n v="30"/>
    <n v="2020"/>
    <s v="SPRING"/>
    <s v="SPRING"/>
    <s v="SPRING 2020"/>
    <s v="2018-2019"/>
    <n v="200.99999999999991"/>
    <x v="9"/>
  </r>
  <r>
    <x v="0"/>
    <n v="2019"/>
    <x v="11"/>
    <s v="AM"/>
    <s v="EEUU"/>
    <x v="0"/>
    <s v="SPRING 2020"/>
    <s v="KIDS"/>
    <x v="177"/>
    <s v="DOLARES AMERICANOS / UNITED STATES DOLLAR"/>
    <s v="KELLY MICHELLE ELLINGSON"/>
    <s v="FLORIDA"/>
    <s v="ESTADOS UNIDOS EEUU"/>
    <n v="36"/>
    <n v="2020"/>
    <s v="SPRING"/>
    <s v="SPRING"/>
    <s v="SPRING 2020"/>
    <s v="2018-2019"/>
    <n v="241.19999999999985"/>
    <x v="9"/>
  </r>
  <r>
    <x v="0"/>
    <n v="2019"/>
    <x v="11"/>
    <s v="AM"/>
    <s v="EEUU"/>
    <x v="0"/>
    <s v="SPRING 2020"/>
    <s v="KIDS"/>
    <x v="143"/>
    <s v="DOLARES AMERICANOS / UNITED STATES DOLLAR"/>
    <s v="KELLY MICHELLE ELLINGSON"/>
    <s v="NEW YORK"/>
    <s v="ESTADOS UNIDOS EEUU"/>
    <n v="5"/>
    <n v="2020"/>
    <s v="SPRING"/>
    <s v="SPRING"/>
    <s v="SPRING 2020"/>
    <s v="2018-2019"/>
    <n v="25"/>
    <x v="9"/>
  </r>
  <r>
    <x v="0"/>
    <n v="2019"/>
    <x v="11"/>
    <s v="AM"/>
    <s v="EEUU"/>
    <x v="0"/>
    <s v="SPRING 2020"/>
    <s v="KIDS"/>
    <x v="20"/>
    <s v="DOLARES AMERICANOS / UNITED STATES DOLLAR"/>
    <s v="MARIANA GOMEZ CARRILLO"/>
    <s v="CALIFORNIA"/>
    <s v="ESTADOS UNIDOS EEUU"/>
    <n v="36"/>
    <n v="2020"/>
    <s v="SPRING"/>
    <s v="SPRING"/>
    <s v="SPRING 2020"/>
    <s v="2018-2019"/>
    <n v="241.19999999999985"/>
    <x v="9"/>
  </r>
  <r>
    <x v="0"/>
    <n v="2019"/>
    <x v="11"/>
    <s v="AM"/>
    <s v="EEUU"/>
    <x v="0"/>
    <s v="SPRING 2020"/>
    <s v="KIDS"/>
    <x v="470"/>
    <s v="DOLARES AMERICANOS / UNITED STATES DOLLAR"/>
    <s v="KELLY MICHELLE ELLINGSON"/>
    <s v="PUERTO RICO"/>
    <s v="PUERTO RICO"/>
    <n v="36"/>
    <n v="2020"/>
    <s v="SPRING"/>
    <s v="SPRING"/>
    <s v="SPRING 2020"/>
    <s v="2018-2019"/>
    <n v="241.19999999999985"/>
    <x v="9"/>
  </r>
  <r>
    <x v="0"/>
    <n v="2019"/>
    <x v="11"/>
    <s v="AM"/>
    <s v="EEUU"/>
    <x v="0"/>
    <s v="SPRING 2020"/>
    <s v="KIDS"/>
    <x v="178"/>
    <s v="DOLARES AMERICANOS / UNITED STATES DOLLAR"/>
    <s v="MARIANA GOMEZ CARRILLO"/>
    <s v="TEXAS"/>
    <s v="ESTADOS UNIDOS EEUU"/>
    <n v="36"/>
    <n v="2020"/>
    <s v="SPRING"/>
    <s v="SPRING"/>
    <s v="SPRING 2020"/>
    <s v="2018-2019"/>
    <n v="241.19999999999985"/>
    <x v="9"/>
  </r>
  <r>
    <x v="0"/>
    <n v="2019"/>
    <x v="11"/>
    <s v="AM"/>
    <s v="EEUU"/>
    <x v="0"/>
    <s v="SPRING 2020"/>
    <s v="KIDS"/>
    <x v="179"/>
    <s v="DOLARES AMERICANOS / UNITED STATES DOLLAR"/>
    <s v="KELLY MICHELLE ELLINGSON"/>
    <s v="COLORADO"/>
    <s v="ESTADOS UNIDOS EEUU"/>
    <n v="36"/>
    <n v="2020"/>
    <s v="SPRING"/>
    <s v="SPRING"/>
    <s v="SPRING 2020"/>
    <s v="2018-2019"/>
    <n v="241.19999999999985"/>
    <x v="9"/>
  </r>
  <r>
    <x v="0"/>
    <n v="2019"/>
    <x v="11"/>
    <s v="AM"/>
    <s v="EEUU"/>
    <x v="0"/>
    <s v="SPRING 2020"/>
    <s v="TRUNKS"/>
    <x v="174"/>
    <s v="DOLARES AMERICANOS / UNITED STATES DOLLAR"/>
    <s v="MARIANA GOMEZ CARRILLO"/>
    <s v="HAWAII"/>
    <s v="ESTADOS UNIDOS EEUU"/>
    <n v="13"/>
    <n v="2020"/>
    <s v="SPRING"/>
    <s v="SPRING"/>
    <s v="SPRING 2020"/>
    <s v="2018-2019"/>
    <n v="87.100000000000023"/>
    <x v="9"/>
  </r>
  <r>
    <x v="0"/>
    <n v="2019"/>
    <x v="11"/>
    <s v="AM"/>
    <s v="EEUU"/>
    <x v="0"/>
    <s v="SPRING 2020"/>
    <s v="TRUNKS"/>
    <x v="175"/>
    <s v="DOLARES AMERICANOS / UNITED STATES DOLLAR"/>
    <s v="MARIANA GOMEZ CARRILLO"/>
    <s v="QUEBEC"/>
    <s v="CANADA"/>
    <n v="13"/>
    <n v="2020"/>
    <s v="SPRING"/>
    <s v="SPRING"/>
    <s v="SPRING 2020"/>
    <s v="2018-2019"/>
    <n v="87.100000000000023"/>
    <x v="9"/>
  </r>
  <r>
    <x v="0"/>
    <n v="2019"/>
    <x v="11"/>
    <s v="AM"/>
    <s v="EEUU"/>
    <x v="0"/>
    <s v="SPRING 2020"/>
    <s v="TRUNKS"/>
    <x v="176"/>
    <s v="DOLARES AMERICANOS / UNITED STATES DOLLAR"/>
    <s v="MARIANA GOMEZ CARRILLO"/>
    <s v="ONTARIO"/>
    <s v="CANADA"/>
    <n v="13"/>
    <n v="2020"/>
    <s v="SPRING"/>
    <s v="SPRING"/>
    <s v="SPRING 2020"/>
    <s v="2018-2019"/>
    <n v="87.100000000000023"/>
    <x v="9"/>
  </r>
  <r>
    <x v="0"/>
    <n v="2019"/>
    <x v="11"/>
    <s v="AM"/>
    <s v="EEUU"/>
    <x v="0"/>
    <s v="SPRING 2020"/>
    <s v="TRUNKS"/>
    <x v="140"/>
    <s v="DOLARES AMERICANOS / UNITED STATES DOLLAR"/>
    <s v="MARIANA GOMEZ CARRILLO"/>
    <s v="MINNESOTA"/>
    <s v="ESTADOS UNIDOS EEUU"/>
    <n v="11"/>
    <n v="2020"/>
    <s v="SPRING"/>
    <s v="SPRING"/>
    <s v="SPRING 2020"/>
    <s v="2018-2019"/>
    <n v="73.700000000000017"/>
    <x v="9"/>
  </r>
  <r>
    <x v="0"/>
    <n v="2019"/>
    <x v="11"/>
    <s v="AM"/>
    <s v="EEUU"/>
    <x v="0"/>
    <s v="SPRING 2020"/>
    <s v="TRUNKS"/>
    <x v="177"/>
    <s v="DOLARES AMERICANOS / UNITED STATES DOLLAR"/>
    <s v="KELLY MICHELLE ELLINGSON"/>
    <s v="FLORIDA"/>
    <s v="ESTADOS UNIDOS EEUU"/>
    <n v="13"/>
    <n v="2020"/>
    <s v="SPRING"/>
    <s v="SPRING"/>
    <s v="SPRING 2020"/>
    <s v="2018-2019"/>
    <n v="87.100000000000023"/>
    <x v="9"/>
  </r>
  <r>
    <x v="0"/>
    <n v="2019"/>
    <x v="11"/>
    <s v="AM"/>
    <s v="EEUU"/>
    <x v="0"/>
    <s v="SPRING 2020"/>
    <s v="TRUNKS"/>
    <x v="143"/>
    <s v="DOLARES AMERICANOS / UNITED STATES DOLLAR"/>
    <s v="KELLY MICHELLE ELLINGSON"/>
    <s v="NEW YORK"/>
    <s v="ESTADOS UNIDOS EEUU"/>
    <n v="9"/>
    <n v="2020"/>
    <s v="SPRING"/>
    <s v="SPRING"/>
    <s v="SPRING 2020"/>
    <s v="2018-2019"/>
    <n v="45"/>
    <x v="9"/>
  </r>
  <r>
    <x v="0"/>
    <n v="2019"/>
    <x v="11"/>
    <s v="AM"/>
    <s v="EEUU"/>
    <x v="0"/>
    <s v="SPRING 2020"/>
    <s v="TRUNKS"/>
    <x v="20"/>
    <s v="DOLARES AMERICANOS / UNITED STATES DOLLAR"/>
    <s v="MARIANA GOMEZ CARRILLO"/>
    <s v="CALIFORNIA"/>
    <s v="ESTADOS UNIDOS EEUU"/>
    <n v="13"/>
    <n v="2020"/>
    <s v="SPRING"/>
    <s v="SPRING"/>
    <s v="SPRING 2020"/>
    <s v="2018-2019"/>
    <n v="87.100000000000023"/>
    <x v="9"/>
  </r>
  <r>
    <x v="0"/>
    <n v="2019"/>
    <x v="11"/>
    <s v="AM"/>
    <s v="EEUU"/>
    <x v="0"/>
    <s v="SPRING 2020"/>
    <s v="TRUNKS"/>
    <x v="470"/>
    <s v="DOLARES AMERICANOS / UNITED STATES DOLLAR"/>
    <s v="KELLY MICHELLE ELLINGSON"/>
    <s v="PUERTO RICO"/>
    <s v="PUERTO RICO"/>
    <n v="13"/>
    <n v="2020"/>
    <s v="SPRING"/>
    <s v="SPRING"/>
    <s v="SPRING 2020"/>
    <s v="2018-2019"/>
    <n v="87.100000000000023"/>
    <x v="9"/>
  </r>
  <r>
    <x v="0"/>
    <n v="2019"/>
    <x v="11"/>
    <s v="AM"/>
    <s v="EEUU"/>
    <x v="0"/>
    <s v="SPRING 2020"/>
    <s v="TRUNKS"/>
    <x v="178"/>
    <s v="DOLARES AMERICANOS / UNITED STATES DOLLAR"/>
    <s v="MARIANA GOMEZ CARRILLO"/>
    <s v="TEXAS"/>
    <s v="ESTADOS UNIDOS EEUU"/>
    <n v="13"/>
    <n v="2020"/>
    <s v="SPRING"/>
    <s v="SPRING"/>
    <s v="SPRING 2020"/>
    <s v="2018-2019"/>
    <n v="87.100000000000023"/>
    <x v="9"/>
  </r>
  <r>
    <x v="0"/>
    <n v="2019"/>
    <x v="11"/>
    <s v="AM"/>
    <s v="EEUU"/>
    <x v="0"/>
    <s v="SPRING 2020"/>
    <s v="TRUNKS"/>
    <x v="179"/>
    <s v="DOLARES AMERICANOS / UNITED STATES DOLLAR"/>
    <s v="KELLY MICHELLE ELLINGSON"/>
    <s v="COLORADO"/>
    <s v="ESTADOS UNIDOS EEUU"/>
    <n v="13"/>
    <n v="2020"/>
    <s v="SPRING"/>
    <s v="SPRING"/>
    <s v="SPRING 2020"/>
    <s v="2018-2019"/>
    <n v="87.100000000000023"/>
    <x v="9"/>
  </r>
  <r>
    <x v="0"/>
    <n v="2019"/>
    <x v="11"/>
    <s v="AM"/>
    <s v="EEUU"/>
    <x v="0"/>
    <s v="SPRING 2020"/>
    <s v="BEACHWEAR"/>
    <x v="174"/>
    <s v="DOLARES AMERICANOS / UNITED STATES DOLLAR"/>
    <s v="MARIANA GOMEZ CARRILLO"/>
    <s v="HAWAII"/>
    <s v="ESTADOS UNIDOS EEUU"/>
    <n v="44"/>
    <n v="2020"/>
    <s v="SPRING"/>
    <s v="SPRING"/>
    <s v="SPRING 2020"/>
    <s v="2018-2019"/>
    <n v="294.79999999999978"/>
    <x v="9"/>
  </r>
  <r>
    <x v="0"/>
    <n v="2019"/>
    <x v="11"/>
    <s v="AM"/>
    <s v="EEUU"/>
    <x v="0"/>
    <s v="SPRING 2020"/>
    <s v="BEACHWEAR"/>
    <x v="175"/>
    <s v="DOLARES AMERICANOS / UNITED STATES DOLLAR"/>
    <s v="MARIANA GOMEZ CARRILLO"/>
    <s v="QUEBEC"/>
    <s v="CANADA"/>
    <n v="44"/>
    <n v="2020"/>
    <s v="SPRING"/>
    <s v="SPRING"/>
    <s v="SPRING 2020"/>
    <s v="2018-2019"/>
    <n v="294.79999999999978"/>
    <x v="9"/>
  </r>
  <r>
    <x v="0"/>
    <n v="2019"/>
    <x v="11"/>
    <s v="AM"/>
    <s v="EEUU"/>
    <x v="0"/>
    <s v="SPRING 2020"/>
    <s v="BEACHWEAR"/>
    <x v="176"/>
    <s v="DOLARES AMERICANOS / UNITED STATES DOLLAR"/>
    <s v="MARIANA GOMEZ CARRILLO"/>
    <s v="ONTARIO"/>
    <s v="CANADA"/>
    <n v="44"/>
    <n v="2020"/>
    <s v="SPRING"/>
    <s v="SPRING"/>
    <s v="SPRING 2020"/>
    <s v="2018-2019"/>
    <n v="294.79999999999978"/>
    <x v="9"/>
  </r>
  <r>
    <x v="0"/>
    <n v="2019"/>
    <x v="11"/>
    <s v="AM"/>
    <s v="EEUU"/>
    <x v="0"/>
    <s v="SPRING 2020"/>
    <s v="BEACHWEAR"/>
    <x v="140"/>
    <s v="DOLARES AMERICANOS / UNITED STATES DOLLAR"/>
    <s v="MARIANA GOMEZ CARRILLO"/>
    <s v="MINNESOTA"/>
    <s v="ESTADOS UNIDOS EEUU"/>
    <n v="35"/>
    <n v="2020"/>
    <s v="SPRING"/>
    <s v="SPRING"/>
    <s v="SPRING 2020"/>
    <s v="2018-2019"/>
    <n v="234.49999999999986"/>
    <x v="9"/>
  </r>
  <r>
    <x v="0"/>
    <n v="2019"/>
    <x v="11"/>
    <s v="AM"/>
    <s v="EEUU"/>
    <x v="0"/>
    <s v="SPRING 2020"/>
    <s v="BEACHWEAR"/>
    <x v="177"/>
    <s v="DOLARES AMERICANOS / UNITED STATES DOLLAR"/>
    <s v="KELLY MICHELLE ELLINGSON"/>
    <s v="FLORIDA"/>
    <s v="ESTADOS UNIDOS EEUU"/>
    <n v="44"/>
    <n v="2020"/>
    <s v="SPRING"/>
    <s v="SPRING"/>
    <s v="SPRING 2020"/>
    <s v="2018-2019"/>
    <n v="294.79999999999978"/>
    <x v="9"/>
  </r>
  <r>
    <x v="0"/>
    <n v="2019"/>
    <x v="11"/>
    <s v="AM"/>
    <s v="EEUU"/>
    <x v="0"/>
    <s v="SPRING 2020"/>
    <s v="BEACHWEAR"/>
    <x v="143"/>
    <s v="DOLARES AMERICANOS / UNITED STATES DOLLAR"/>
    <s v="KELLY MICHELLE ELLINGSON"/>
    <s v="NEW YORK"/>
    <s v="ESTADOS UNIDOS EEUU"/>
    <n v="19"/>
    <n v="2020"/>
    <s v="SPRING"/>
    <s v="SPRING"/>
    <s v="SPRING 2020"/>
    <s v="2018-2019"/>
    <n v="95"/>
    <x v="9"/>
  </r>
  <r>
    <x v="0"/>
    <n v="2019"/>
    <x v="11"/>
    <s v="AM"/>
    <s v="EEUU"/>
    <x v="0"/>
    <s v="SPRING 2020"/>
    <s v="BEACHWEAR"/>
    <x v="20"/>
    <s v="DOLARES AMERICANOS / UNITED STATES DOLLAR"/>
    <s v="MARIANA GOMEZ CARRILLO"/>
    <s v="CALIFORNIA"/>
    <s v="ESTADOS UNIDOS EEUU"/>
    <n v="44"/>
    <n v="2020"/>
    <s v="SPRING"/>
    <s v="SPRING"/>
    <s v="SPRING 2020"/>
    <s v="2018-2019"/>
    <n v="294.79999999999978"/>
    <x v="9"/>
  </r>
  <r>
    <x v="0"/>
    <n v="2019"/>
    <x v="11"/>
    <s v="AM"/>
    <s v="EEUU"/>
    <x v="0"/>
    <s v="SPRING 2020"/>
    <s v="BEACHWEAR"/>
    <x v="470"/>
    <s v="DOLARES AMERICANOS / UNITED STATES DOLLAR"/>
    <s v="KELLY MICHELLE ELLINGSON"/>
    <s v="PUERTO RICO"/>
    <s v="PUERTO RICO"/>
    <n v="44"/>
    <n v="2020"/>
    <s v="SPRING"/>
    <s v="SPRING"/>
    <s v="SPRING 2020"/>
    <s v="2018-2019"/>
    <n v="294.79999999999978"/>
    <x v="9"/>
  </r>
  <r>
    <x v="0"/>
    <n v="2019"/>
    <x v="11"/>
    <s v="AM"/>
    <s v="EEUU"/>
    <x v="0"/>
    <s v="SPRING 2020"/>
    <s v="BEACHWEAR"/>
    <x v="178"/>
    <s v="DOLARES AMERICANOS / UNITED STATES DOLLAR"/>
    <s v="MARIANA GOMEZ CARRILLO"/>
    <s v="TEXAS"/>
    <s v="ESTADOS UNIDOS EEUU"/>
    <n v="44"/>
    <n v="2020"/>
    <s v="SPRING"/>
    <s v="SPRING"/>
    <s v="SPRING 2020"/>
    <s v="2018-2019"/>
    <n v="294.79999999999978"/>
    <x v="9"/>
  </r>
  <r>
    <x v="0"/>
    <n v="2019"/>
    <x v="11"/>
    <s v="AM"/>
    <s v="EEUU"/>
    <x v="0"/>
    <s v="SPRING 2020"/>
    <s v="BEACHWEAR"/>
    <x v="179"/>
    <s v="DOLARES AMERICANOS / UNITED STATES DOLLAR"/>
    <s v="KELLY MICHELLE ELLINGSON"/>
    <s v="COLORADO"/>
    <s v="ESTADOS UNIDOS EEUU"/>
    <n v="44"/>
    <n v="2020"/>
    <s v="SPRING"/>
    <s v="SPRING"/>
    <s v="SPRING 2020"/>
    <s v="2018-2019"/>
    <n v="294.79999999999978"/>
    <x v="9"/>
  </r>
  <r>
    <x v="0"/>
    <n v="2019"/>
    <x v="11"/>
    <s v="AM"/>
    <s v="EEUU"/>
    <x v="0"/>
    <s v="SMU NORDSTROM RACK PS"/>
    <s v="SWIMWEAR"/>
    <x v="183"/>
    <s v="DOLARES AMERICANOS / UNITED STATES DOLLAR"/>
    <s v="KELLY MICHELLE ELLINGSON"/>
    <s v="NEW JERSEY"/>
    <s v="ESTADOS UNIDOS EEUU"/>
    <n v="3038"/>
    <n v="0"/>
    <s v="COLECCIONES PASADAS"/>
    <s v="COLECCIONES PASADAS"/>
    <s v="COLECCIONES PASADAS"/>
    <s v="2018-2019"/>
    <n v="65165.400000000009"/>
    <x v="9"/>
  </r>
  <r>
    <x v="0"/>
    <n v="2019"/>
    <x v="11"/>
    <s v="AM"/>
    <s v="EEUU"/>
    <x v="0"/>
    <s v="SMU NORDSTROM RACK PS"/>
    <s v="SWIMWEAR"/>
    <x v="72"/>
    <s v="DOLARES AMERICANOS / UNITED STATES DOLLAR"/>
    <s v="KELLY MICHELLE ELLINGSON"/>
    <s v="ONTARIO"/>
    <s v="CANADA"/>
    <n v="289"/>
    <n v="0"/>
    <s v="COLECCIONES PASADAS"/>
    <s v="COLECCIONES PASADAS"/>
    <s v="COLECCIONES PASADAS"/>
    <s v="2018-2019"/>
    <n v="5968.2"/>
    <x v="0"/>
  </r>
  <r>
    <x v="0"/>
    <n v="2019"/>
    <x v="11"/>
    <s v="AM"/>
    <s v="EEUU"/>
    <x v="0"/>
    <s v="SMU NORDSTROM RACK PS"/>
    <s v="SWIMWEAR"/>
    <x v="266"/>
    <s v="DOLARES AMERICANOS / UNITED STATES DOLLAR"/>
    <s v="KELLY MICHELLE ELLINGSON"/>
    <s v="IOWA"/>
    <s v="ESTADOS UNIDOS EEUU"/>
    <n v="5052"/>
    <n v="0"/>
    <s v="COLECCIONES PASADAS"/>
    <s v="COLECCIONES PASADAS"/>
    <s v="COLECCIONES PASADAS"/>
    <s v="2018-2019"/>
    <n v="108248.99999999996"/>
    <x v="9"/>
  </r>
  <r>
    <x v="0"/>
    <n v="2019"/>
    <x v="11"/>
    <s v="AM"/>
    <s v="EEUU"/>
    <x v="0"/>
    <s v="SMU NORDSTROM RACK PS"/>
    <s v="BEACHWEAR"/>
    <x v="183"/>
    <s v="DOLARES AMERICANOS / UNITED STATES DOLLAR"/>
    <s v="KELLY MICHELLE ELLINGSON"/>
    <s v="NEW JERSEY"/>
    <s v="ESTADOS UNIDOS EEUU"/>
    <n v="356"/>
    <n v="0"/>
    <s v="COLECCIONES PASADAS"/>
    <s v="COLECCIONES PASADAS"/>
    <s v="COLECCIONES PASADAS"/>
    <s v="2018-2019"/>
    <n v="10091.4"/>
    <x v="9"/>
  </r>
  <r>
    <x v="0"/>
    <n v="2019"/>
    <x v="11"/>
    <s v="AM"/>
    <s v="EEUU"/>
    <x v="0"/>
    <s v="SMU NORDSTROM RACK PS"/>
    <s v="BEACHWEAR"/>
    <x v="266"/>
    <s v="DOLARES AMERICANOS / UNITED STATES DOLLAR"/>
    <s v="KELLY MICHELLE ELLINGSON"/>
    <s v="IOWA"/>
    <s v="ESTADOS UNIDOS EEUU"/>
    <n v="1155"/>
    <n v="0"/>
    <s v="COLECCIONES PASADAS"/>
    <s v="COLECCIONES PASADAS"/>
    <s v="COLECCIONES PASADAS"/>
    <s v="2018-2019"/>
    <n v="30307.200000000001"/>
    <x v="9"/>
  </r>
  <r>
    <x v="0"/>
    <n v="2019"/>
    <x v="11"/>
    <s v="AM"/>
    <s v="EEUU"/>
    <x v="0"/>
    <s v="SMU SPRING 2020"/>
    <s v="BEACHWEAR"/>
    <x v="48"/>
    <s v="DOLARES AMERICANOS / UNITED STATES DOLLAR"/>
    <s v="PHYLLIS POSNER"/>
    <s v="CALIFORNIA"/>
    <s v="ESTADOS UNIDOS EEUU"/>
    <n v="300"/>
    <n v="2020"/>
    <s v="SMU SPRING"/>
    <s v="SMU SPRING"/>
    <s v="SMU SPRING 2020"/>
    <s v="2018-2019"/>
    <n v="12001.800000000001"/>
    <x v="5"/>
  </r>
  <r>
    <x v="0"/>
    <n v="2019"/>
    <x v="11"/>
    <s v="AM"/>
    <s v="EEUU"/>
    <x v="0"/>
    <s v="SMU SPRING 2020"/>
    <s v="BEACHWEAR"/>
    <x v="25"/>
    <s v="DOLARES AMERICANOS / UNITED STATES DOLLAR"/>
    <s v="JUDITH ANN DEAL"/>
    <s v="HAWAII"/>
    <s v="ESTADOS UNIDOS EEUU"/>
    <n v="48"/>
    <n v="2020"/>
    <s v="SMU SPRING"/>
    <s v="SMU SPRING"/>
    <s v="SMU SPRING 2020"/>
    <s v="2018-2019"/>
    <n v="2101.4"/>
    <x v="10"/>
  </r>
  <r>
    <x v="0"/>
    <n v="2019"/>
    <x v="11"/>
    <s v="AM"/>
    <s v="EEUU"/>
    <x v="0"/>
    <s v="SMU SPRING 2020"/>
    <s v="BEACHWEAR"/>
    <x v="89"/>
    <s v="DOLARES AMERICANOS / UNITED STATES DOLLAR"/>
    <s v="BILL MILLER AND COMPANY"/>
    <s v="FLORIDA"/>
    <s v="ESTADOS UNIDOS EEUU"/>
    <n v="144"/>
    <n v="2020"/>
    <s v="SMU SPRING"/>
    <s v="SMU SPRING"/>
    <s v="SMU SPRING 2020"/>
    <s v="2018-2019"/>
    <n v="6185.1600000000026"/>
    <x v="2"/>
  </r>
  <r>
    <x v="0"/>
    <n v="2019"/>
    <x v="11"/>
    <s v="AM"/>
    <s v="EEUU"/>
    <x v="0"/>
    <s v="SMU SPRING 2020"/>
    <s v="BEACHWEAR"/>
    <x v="89"/>
    <s v="DOLARES AMERICANOS / UNITED STATES DOLLAR"/>
    <s v="BILL MILLER AND COMPANY"/>
    <s v="PUERTO RICO"/>
    <s v="PUERTO RICO"/>
    <n v="24"/>
    <n v="2020"/>
    <s v="SMU SPRING"/>
    <s v="SMU SPRING"/>
    <s v="SMU SPRING 2020"/>
    <s v="2018-2019"/>
    <n v="1030.8599999999999"/>
    <x v="2"/>
  </r>
  <r>
    <x v="0"/>
    <n v="2019"/>
    <x v="11"/>
    <s v="AM"/>
    <s v="EEUU"/>
    <x v="0"/>
    <s v="SMU SPRING 2020"/>
    <s v="BEACHWEAR"/>
    <x v="441"/>
    <s v="DOLARES AMERICANOS / UNITED STATES DOLLAR"/>
    <s v="ANITA M. HOPKINS"/>
    <s v="PENNSYLVANIA"/>
    <s v="ESTADOS UNIDOS EEUU"/>
    <n v="97"/>
    <n v="2020"/>
    <s v="SMU SPRING"/>
    <s v="SMU SPRING"/>
    <s v="SMU SPRING 2020"/>
    <s v="2018-2019"/>
    <n v="4196.6099999999997"/>
    <x v="1"/>
  </r>
  <r>
    <x v="0"/>
    <n v="2019"/>
    <x v="11"/>
    <s v="AM"/>
    <s v="EEUU"/>
    <x v="0"/>
    <s v="SMU SUMMER 2019"/>
    <s v="SWIMWEAR"/>
    <x v="55"/>
    <s v="DOLARES AMERICANOS / UNITED STATES DOLLAR"/>
    <s v="PAIGE ALYSE STRAUGHAN"/>
    <s v="WASHINGTON"/>
    <s v="ESTADOS UNIDOS EEUU"/>
    <n v="1420"/>
    <n v="2019"/>
    <s v="SMU SUMMER"/>
    <s v="SMU SUMMER"/>
    <s v="SMU SUMMER 2019"/>
    <s v="2018-2019"/>
    <n v="32900.25"/>
    <x v="0"/>
  </r>
  <r>
    <x v="0"/>
    <n v="2019"/>
    <x v="11"/>
    <s v="AM"/>
    <s v="EEUU"/>
    <x v="0"/>
    <s v="SMU SUMMER 2019"/>
    <s v="SWIMWEAR"/>
    <x v="72"/>
    <s v="DOLARES AMERICANOS / UNITED STATES DOLLAR"/>
    <s v="PAIGE ALYSE STRAUGHAN"/>
    <s v="ONTARIO"/>
    <s v="CANADA"/>
    <n v="45"/>
    <n v="2019"/>
    <s v="SMU SUMMER"/>
    <s v="SMU SUMMER"/>
    <s v="SMU SUMMER 2019"/>
    <s v="2018-2019"/>
    <n v="1024.5"/>
    <x v="0"/>
  </r>
  <r>
    <x v="0"/>
    <n v="2019"/>
    <x v="11"/>
    <s v="AM"/>
    <s v="EEUU"/>
    <x v="0"/>
    <s v="TJMAX"/>
    <n v="0"/>
    <x v="471"/>
    <s v="DOLARES AMERICANOS / UNITED STATES DOLLAR"/>
    <s v="KELLY MICHELLE ELLINGSON"/>
    <s v="PENNSYLVANIA"/>
    <s v="ESTADOS UNIDOS EEUU"/>
    <n v="5798"/>
    <n v="0"/>
    <s v="COLECCIONES PASADAS"/>
    <s v="COLECCIONES PASADAS"/>
    <s v="COLECCIONES PASADAS"/>
    <s v="2018-2019"/>
    <n v="115960"/>
    <x v="9"/>
  </r>
  <r>
    <x v="0"/>
    <n v="2019"/>
    <x v="11"/>
    <s v="MAS"/>
    <s v="EEUU"/>
    <x v="0"/>
    <s v="SPRING 2018"/>
    <s v="SWIMWEAR"/>
    <x v="2"/>
    <s v="DOLARES AMERICANOS / UNITED STATES DOLLAR"/>
    <s v="BILL MILLER AND COMPANY"/>
    <s v="FLORIDA"/>
    <s v="ESTADOS UNIDOS EEUU"/>
    <n v="2"/>
    <n v="2018"/>
    <s v="SPRING"/>
    <s v="COLECCIONES PASADAS"/>
    <s v="COLECCIONES PASADAS"/>
    <s v="2018-2019"/>
    <n v="41.3"/>
    <x v="2"/>
  </r>
  <r>
    <x v="0"/>
    <n v="2019"/>
    <x v="11"/>
    <s v="MAS"/>
    <s v="EEUU"/>
    <x v="0"/>
    <s v="SPRING 2018"/>
    <s v="ACTIVE"/>
    <x v="183"/>
    <s v="DOLARES AMERICANOS / UNITED STATES DOLLAR"/>
    <s v="KELLY MICHELLE ELLINGSON"/>
    <s v="NEW JERSEY"/>
    <s v="ESTADOS UNIDOS EEUU"/>
    <n v="225"/>
    <n v="2018"/>
    <s v="SPRING"/>
    <s v="COLECCIONES PASADAS"/>
    <s v="COLECCIONES PASADAS"/>
    <s v="2018-2019"/>
    <n v="3744.5"/>
    <x v="9"/>
  </r>
  <r>
    <x v="0"/>
    <n v="2019"/>
    <x v="11"/>
    <s v="MAS"/>
    <s v="EEUU"/>
    <x v="0"/>
    <s v="SPRING 2018"/>
    <s v="BEACHWEAR"/>
    <x v="2"/>
    <s v="DOLARES AMERICANOS / UNITED STATES DOLLAR"/>
    <s v="BILL MILLER AND COMPANY"/>
    <s v="FLORIDA"/>
    <s v="ESTADOS UNIDOS EEUU"/>
    <n v="2"/>
    <n v="2018"/>
    <s v="SPRING"/>
    <s v="COLECCIONES PASADAS"/>
    <s v="COLECCIONES PASADAS"/>
    <s v="2018-2019"/>
    <n v="65.8"/>
    <x v="2"/>
  </r>
  <r>
    <x v="0"/>
    <n v="2019"/>
    <x v="11"/>
    <s v="MAS"/>
    <s v="EEUU"/>
    <x v="0"/>
    <s v="SUMMER 2018"/>
    <s v="ACTIVE"/>
    <x v="183"/>
    <s v="DOLARES AMERICANOS / UNITED STATES DOLLAR"/>
    <s v="KELLY MICHELLE ELLINGSON"/>
    <s v="NEW JERSEY"/>
    <s v="ESTADOS UNIDOS EEUU"/>
    <n v="969"/>
    <n v="2018"/>
    <s v="SUMMER"/>
    <s v="COLECCIONES PASADAS"/>
    <s v="COLECCIONES PASADAS"/>
    <s v="2018-2019"/>
    <n v="15491.5"/>
    <x v="9"/>
  </r>
  <r>
    <x v="0"/>
    <n v="2019"/>
    <x v="11"/>
    <s v="MAS"/>
    <s v="EEUU"/>
    <x v="0"/>
    <s v="(en blanco)"/>
    <s v="ACTIVE"/>
    <x v="183"/>
    <s v="DOLARES AMERICANOS / UNITED STATES DOLLAR"/>
    <s v="KELLY MICHELLE ELLINGSON"/>
    <s v="NEW JERSEY"/>
    <s v="ESTADOS UNIDOS EEUU"/>
    <n v="7"/>
    <n v="0"/>
    <s v="COLECCIONES PASADAS"/>
    <s v="COLECCIONES PASADAS"/>
    <s v="COLECCIONES PASADAS"/>
    <s v="2018-2019"/>
    <n v="157.5"/>
    <x v="9"/>
  </r>
  <r>
    <x v="0"/>
    <n v="2019"/>
    <x v="11"/>
    <s v="MAS"/>
    <s v="EEUU"/>
    <x v="0"/>
    <s v="FALL 2018"/>
    <s v="ACTIVE"/>
    <x v="183"/>
    <s v="DOLARES AMERICANOS / UNITED STATES DOLLAR"/>
    <s v="KELLY MICHELLE ELLINGSON"/>
    <s v="NEW JERSEY"/>
    <s v="ESTADOS UNIDOS EEUU"/>
    <n v="17"/>
    <n v="2018"/>
    <s v="FALL"/>
    <s v="COLECCIONES PASADAS"/>
    <s v="COLECCIONES PASADAS"/>
    <s v="2018-2019"/>
    <n v="229.5"/>
    <x v="9"/>
  </r>
  <r>
    <x v="0"/>
    <n v="2019"/>
    <x v="11"/>
    <s v="MAS"/>
    <s v="EEUU"/>
    <x v="0"/>
    <s v="RECOMBINACIONES 2017"/>
    <s v="ACTIVE"/>
    <x v="183"/>
    <s v="DOLARES AMERICANOS / UNITED STATES DOLLAR"/>
    <s v="KELLY MICHELLE ELLINGSON"/>
    <s v="NEW JERSEY"/>
    <s v="ESTADOS UNIDOS EEUU"/>
    <n v="417"/>
    <n v="2017"/>
    <s v="RECOMBINACIONES"/>
    <s v="COLECCIONES PASADAS"/>
    <s v="COLECCIONES PASADAS"/>
    <s v="2018-2019"/>
    <n v="7237.5"/>
    <x v="9"/>
  </r>
  <r>
    <x v="0"/>
    <n v="2019"/>
    <x v="11"/>
    <s v="MAS"/>
    <s v="EEUU"/>
    <x v="0"/>
    <s v="HOLIDAY 2018"/>
    <s v="ACTIVE"/>
    <x v="183"/>
    <s v="DOLARES AMERICANOS / UNITED STATES DOLLAR"/>
    <s v="KELLY MICHELLE ELLINGSON"/>
    <s v="NEW JERSEY"/>
    <s v="ESTADOS UNIDOS EEUU"/>
    <n v="128"/>
    <n v="2018"/>
    <s v="HOLIDAY"/>
    <s v="COLECCIONES PASADAS"/>
    <s v="COLECCIONES PASADAS"/>
    <s v="2018-2019"/>
    <n v="2407"/>
    <x v="9"/>
  </r>
  <r>
    <x v="0"/>
    <n v="2019"/>
    <x v="11"/>
    <s v="MAS"/>
    <s v="EEUU"/>
    <x v="0"/>
    <s v="SPRING 2019"/>
    <s v="SWIMWEAR"/>
    <x v="2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30"/>
    <x v="2"/>
  </r>
  <r>
    <x v="0"/>
    <n v="2019"/>
    <x v="11"/>
    <s v="MAS"/>
    <s v="EEUU"/>
    <x v="0"/>
    <s v="SPRING 2019"/>
    <s v="KIDS"/>
    <x v="308"/>
    <s v="DOLARES AMERICANOS / UNITED STATES DOLLAR"/>
    <s v="BILL MILLER AND COMPANY"/>
    <s v="ALABAMA"/>
    <s v="ESTADOS UNIDOS EEUU"/>
    <n v="2"/>
    <n v="2019"/>
    <s v="SPRING"/>
    <s v="SPRING"/>
    <s v="SPRING 2019"/>
    <s v="2018-2019"/>
    <n v="62"/>
    <x v="2"/>
  </r>
  <r>
    <x v="0"/>
    <n v="2019"/>
    <x v="11"/>
    <s v="MAS"/>
    <s v="EEUU"/>
    <x v="0"/>
    <s v="SPRING 2019"/>
    <s v="BEACHWEAR"/>
    <x v="2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61"/>
    <x v="2"/>
  </r>
  <r>
    <x v="1"/>
    <m/>
    <x v="12"/>
    <m/>
    <m/>
    <x v="1"/>
    <m/>
    <m/>
    <x v="487"/>
    <m/>
    <m/>
    <m/>
    <m/>
    <m/>
    <m/>
    <m/>
    <m/>
    <m/>
    <m/>
    <m/>
    <x v="19"/>
  </r>
  <r>
    <x v="2"/>
    <n v="2019"/>
    <x v="0"/>
    <s v="AM"/>
    <s v="EEUU"/>
    <x v="2"/>
    <s v="SPRING 2020"/>
    <s v="SWIMWEAR"/>
    <x v="488"/>
    <s v="DOLARES AMERICANOS / UNITED STATES DOLLAR"/>
    <s v="KELLY MICHELLE ELLINGSON"/>
    <s v="FLORIDA"/>
    <s v="ESTADOS UNIDOS EEUU"/>
    <n v="449"/>
    <n v="2020"/>
    <s v="SPRING"/>
    <s v="SPRING"/>
    <s v="SPRING 2020"/>
    <s v="2019-2020"/>
    <n v="4507.8000000000166"/>
    <x v="9"/>
  </r>
  <r>
    <x v="2"/>
    <n v="2019"/>
    <x v="0"/>
    <s v="AM"/>
    <s v="EEUU"/>
    <x v="2"/>
    <s v="SPRING 2020"/>
    <s v="ACCESSORIES"/>
    <x v="488"/>
    <s v="DOLARES AMERICANOS / UNITED STATES DOLLAR"/>
    <s v="KELLY MICHELLE ELLINGSON"/>
    <s v="FLORIDA"/>
    <s v="ESTADOS UNIDOS EEUU"/>
    <n v="32"/>
    <n v="2020"/>
    <s v="SPRING"/>
    <s v="SPRING"/>
    <s v="SPRING 2020"/>
    <s v="2019-2020"/>
    <n v="230.99999999999997"/>
    <x v="9"/>
  </r>
  <r>
    <x v="2"/>
    <n v="2019"/>
    <x v="0"/>
    <s v="AM"/>
    <s v="EEUU"/>
    <x v="2"/>
    <s v="SPRING 2020"/>
    <s v="ACTIVE"/>
    <x v="488"/>
    <s v="DOLARES AMERICANOS / UNITED STATES DOLLAR"/>
    <s v="KELLY MICHELLE ELLINGSON"/>
    <s v="FLORIDA"/>
    <s v="ESTADOS UNIDOS EEUU"/>
    <n v="60"/>
    <n v="2020"/>
    <s v="SPRING"/>
    <s v="SPRING"/>
    <s v="SPRING 2020"/>
    <s v="2019-2020"/>
    <n v="234.00000000000023"/>
    <x v="9"/>
  </r>
  <r>
    <x v="2"/>
    <n v="2019"/>
    <x v="0"/>
    <s v="AM"/>
    <s v="EEUU"/>
    <x v="2"/>
    <s v="SPRING 2020"/>
    <s v="KIDS"/>
    <x v="488"/>
    <s v="DOLARES AMERICANOS / UNITED STATES DOLLAR"/>
    <s v="KELLY MICHELLE ELLINGSON"/>
    <s v="FLORIDA"/>
    <s v="ESTADOS UNIDOS EEUU"/>
    <n v="40"/>
    <n v="2020"/>
    <s v="SPRING"/>
    <s v="SPRING"/>
    <s v="SPRING 2020"/>
    <s v="2019-2020"/>
    <n v="120"/>
    <x v="9"/>
  </r>
  <r>
    <x v="2"/>
    <n v="2019"/>
    <x v="0"/>
    <s v="AM"/>
    <s v="EEUU"/>
    <x v="2"/>
    <s v="SPRING 2020"/>
    <s v="TRUNKS"/>
    <x v="488"/>
    <s v="DOLARES AMERICANOS / UNITED STATES DOLLAR"/>
    <s v="KELLY MICHELLE ELLINGSON"/>
    <s v="FLORIDA"/>
    <s v="ESTADOS UNIDOS EEUU"/>
    <n v="9"/>
    <n v="2020"/>
    <s v="SPRING"/>
    <s v="SPRING"/>
    <s v="SPRING 2020"/>
    <s v="2019-2020"/>
    <n v="54"/>
    <x v="9"/>
  </r>
  <r>
    <x v="2"/>
    <n v="2019"/>
    <x v="0"/>
    <s v="AM"/>
    <s v="EEUU"/>
    <x v="2"/>
    <s v="SPRING 2020"/>
    <s v="BEACHWEAR"/>
    <x v="488"/>
    <s v="DOLARES AMERICANOS / UNITED STATES DOLLAR"/>
    <s v="KELLY MICHELLE ELLINGSON"/>
    <s v="FLORIDA"/>
    <s v="ESTADOS UNIDOS EEUU"/>
    <n v="174"/>
    <n v="2020"/>
    <s v="SPRING"/>
    <s v="SPRING"/>
    <s v="SPRING 2020"/>
    <s v="2019-2020"/>
    <n v="2493.2999999999997"/>
    <x v="9"/>
  </r>
  <r>
    <x v="2"/>
    <n v="2019"/>
    <x v="1"/>
    <s v="AM"/>
    <s v="EEUU"/>
    <x v="2"/>
    <s v="SPRING 2020"/>
    <s v="BEACHWEAR"/>
    <x v="488"/>
    <s v="DOLARES AMERICANOS / UNITED STATES DOLLAR"/>
    <s v="KELLY MICHELLE ELLINGSON"/>
    <s v="FLORIDA"/>
    <s v="ESTADOS UNIDOS EEUU"/>
    <n v="353"/>
    <n v="2020"/>
    <s v="SPRING"/>
    <s v="SPRING"/>
    <s v="SPRING 2020"/>
    <s v="2019-2020"/>
    <n v="3235"/>
    <x v="9"/>
  </r>
  <r>
    <x v="2"/>
    <n v="2019"/>
    <x v="0"/>
    <s v="AM"/>
    <s v="EEUU"/>
    <x v="2"/>
    <s v="SPRING 2018"/>
    <s v="SWIMWEAR"/>
    <x v="0"/>
    <s v="DOLARES AMERICANOS / UNITED STATES DOLLAR"/>
    <s v="PAIGE ALYSE STRAUGHAN"/>
    <s v="WASHINGTON"/>
    <s v="ESTADOS UNIDOS EEUU"/>
    <n v="6"/>
    <n v="2018"/>
    <s v="SPRING"/>
    <s v="COLECCIONES PASADAS"/>
    <s v="COLECCIONES PASADAS"/>
    <s v="2019-2020"/>
    <n v="164"/>
    <x v="0"/>
  </r>
  <r>
    <x v="2"/>
    <n v="2019"/>
    <x v="0"/>
    <s v="AM"/>
    <s v="EEUU"/>
    <x v="2"/>
    <s v="SPRING 2018"/>
    <s v="SWIMWEAR"/>
    <x v="183"/>
    <s v="DOLARES AMERICANOS / UNITED STATES DOLLAR"/>
    <s v="KELLY MICHELLE ELLINGSON"/>
    <s v="NEW JERSEY"/>
    <s v="ESTADOS UNIDOS EEUU"/>
    <n v="85"/>
    <n v="2018"/>
    <s v="SPRING"/>
    <s v="COLECCIONES PASADAS"/>
    <s v="COLECCIONES PASADAS"/>
    <s v="2019-2020"/>
    <n v="1156.5"/>
    <x v="9"/>
  </r>
  <r>
    <x v="2"/>
    <n v="2019"/>
    <x v="0"/>
    <s v="AM"/>
    <s v="EEUU"/>
    <x v="2"/>
    <s v="SPRING 2018"/>
    <s v="SWIMWEAR"/>
    <x v="266"/>
    <s v="DOLARES AMERICANOS / UNITED STATES DOLLAR"/>
    <s v="KELLY MICHELLE ELLINGSON"/>
    <s v="IOWA"/>
    <s v="ESTADOS UNIDOS EEUU"/>
    <n v="14"/>
    <n v="2018"/>
    <s v="SPRING"/>
    <s v="COLECCIONES PASADAS"/>
    <s v="COLECCIONES PASADAS"/>
    <s v="2019-2020"/>
    <n v="189"/>
    <x v="9"/>
  </r>
  <r>
    <x v="2"/>
    <n v="2019"/>
    <x v="0"/>
    <s v="AM"/>
    <s v="EEUU"/>
    <x v="2"/>
    <s v="SPRING 2018"/>
    <s v="SWIMWEAR"/>
    <x v="471"/>
    <s v="DOLARES AMERICANOS / UNITED STATES DOLLAR"/>
    <s v="KELLY MICHELLE ELLINGSON"/>
    <s v="PENNSYLVANIA"/>
    <s v="ESTADOS UNIDOS EEUU"/>
    <n v="407"/>
    <n v="2018"/>
    <s v="SPRING"/>
    <s v="COLECCIONES PASADAS"/>
    <s v="COLECCIONES PASADAS"/>
    <s v="2019-2020"/>
    <n v="8140"/>
    <x v="9"/>
  </r>
  <r>
    <x v="2"/>
    <n v="2019"/>
    <x v="0"/>
    <s v="AM"/>
    <s v="EEUU"/>
    <x v="2"/>
    <s v="SPRING 2018"/>
    <s v="ACTIVE"/>
    <x v="0"/>
    <s v="DOLARES AMERICANOS / UNITED STATES DOLLAR"/>
    <s v="PAIGE ALYSE STRAUGHAN"/>
    <s v="WASHINGTON"/>
    <s v="ESTADOS UNIDOS EEUU"/>
    <n v="3"/>
    <n v="2018"/>
    <s v="SPRING"/>
    <s v="COLECCIONES PASADAS"/>
    <s v="COLECCIONES PASADAS"/>
    <s v="2019-2020"/>
    <n v="87"/>
    <x v="0"/>
  </r>
  <r>
    <x v="2"/>
    <n v="2019"/>
    <x v="0"/>
    <s v="AM"/>
    <s v="EEUU"/>
    <x v="2"/>
    <s v="SPRING 2018"/>
    <s v="KIDS"/>
    <x v="183"/>
    <s v="DOLARES AMERICANOS / UNITED STATES DOLLAR"/>
    <s v="KELLY MICHELLE ELLINGSON"/>
    <s v="NEW JERSEY"/>
    <s v="ESTADOS UNIDOS EEUU"/>
    <n v="298"/>
    <n v="2018"/>
    <s v="SPRING"/>
    <s v="COLECCIONES PASADAS"/>
    <s v="COLECCIONES PASADAS"/>
    <s v="2019-2020"/>
    <n v="4137.5"/>
    <x v="9"/>
  </r>
  <r>
    <x v="2"/>
    <n v="2019"/>
    <x v="0"/>
    <s v="AM"/>
    <s v="EEUU"/>
    <x v="2"/>
    <s v="SPRING 2018"/>
    <s v="KIDS"/>
    <x v="2"/>
    <s v="DOLARES AMERICANOS / UNITED STATES DOLLAR"/>
    <s v="BILL MILLER AND COMPANY"/>
    <s v="FLORIDA"/>
    <s v="ESTADOS UNIDOS EEUU"/>
    <n v="1"/>
    <n v="2018"/>
    <s v="SPRING"/>
    <s v="COLECCIONES PASADAS"/>
    <s v="COLECCIONES PASADAS"/>
    <s v="2019-2020"/>
    <n v="19.600000000000001"/>
    <x v="2"/>
  </r>
  <r>
    <x v="2"/>
    <n v="2019"/>
    <x v="0"/>
    <s v="AM"/>
    <s v="EEUU"/>
    <x v="2"/>
    <s v="SPRING 2018"/>
    <s v="KIDS"/>
    <x v="266"/>
    <s v="DOLARES AMERICANOS / UNITED STATES DOLLAR"/>
    <s v="KELLY MICHELLE ELLINGSON"/>
    <s v="IOWA"/>
    <s v="ESTADOS UNIDOS EEUU"/>
    <n v="221"/>
    <n v="2018"/>
    <s v="SPRING"/>
    <s v="COLECCIONES PASADAS"/>
    <s v="COLECCIONES PASADAS"/>
    <s v="2019-2020"/>
    <n v="3052.25"/>
    <x v="9"/>
  </r>
  <r>
    <x v="2"/>
    <n v="2019"/>
    <x v="0"/>
    <s v="AM"/>
    <s v="EEUU"/>
    <x v="2"/>
    <s v="SPRING 2018"/>
    <s v="BEACHWEAR"/>
    <x v="0"/>
    <s v="DOLARES AMERICANOS / UNITED STATES DOLLAR"/>
    <s v="PAIGE ALYSE STRAUGHAN"/>
    <s v="WASHINGTON"/>
    <s v="ESTADOS UNIDOS EEUU"/>
    <n v="8"/>
    <n v="2018"/>
    <s v="SPRING"/>
    <s v="COLECCIONES PASADAS"/>
    <s v="COLECCIONES PASADAS"/>
    <s v="2019-2020"/>
    <n v="303"/>
    <x v="0"/>
  </r>
  <r>
    <x v="2"/>
    <n v="2019"/>
    <x v="0"/>
    <s v="AM"/>
    <s v="EEUU"/>
    <x v="2"/>
    <s v="SUMMER 2018"/>
    <s v="SWIMWEAR"/>
    <x v="0"/>
    <s v="DOLARES AMERICANOS / UNITED STATES DOLLAR"/>
    <s v="PAIGE ALYSE STRAUGHAN"/>
    <s v="WASHINGTON"/>
    <s v="ESTADOS UNIDOS EEUU"/>
    <n v="6"/>
    <n v="2018"/>
    <s v="SUMMER"/>
    <s v="COLECCIONES PASADAS"/>
    <s v="COLECCIONES PASADAS"/>
    <s v="2019-2020"/>
    <n v="178"/>
    <x v="0"/>
  </r>
  <r>
    <x v="2"/>
    <n v="2019"/>
    <x v="0"/>
    <s v="AM"/>
    <s v="EEUU"/>
    <x v="2"/>
    <s v="SUMMER 2018"/>
    <s v="SWIMWEAR"/>
    <x v="471"/>
    <s v="DOLARES AMERICANOS / UNITED STATES DOLLAR"/>
    <s v="KELLY MICHELLE ELLINGSON"/>
    <s v="PENNSYLVANIA"/>
    <s v="ESTADOS UNIDOS EEUU"/>
    <n v="57"/>
    <n v="2018"/>
    <s v="SUMMER"/>
    <s v="COLECCIONES PASADAS"/>
    <s v="COLECCIONES PASADAS"/>
    <s v="2019-2020"/>
    <n v="1140"/>
    <x v="9"/>
  </r>
  <r>
    <x v="2"/>
    <n v="2019"/>
    <x v="0"/>
    <s v="AM"/>
    <s v="EEUU"/>
    <x v="2"/>
    <s v="SUMMER 2018"/>
    <s v="ACTIVE"/>
    <x v="0"/>
    <s v="DOLARES AMERICANOS / UNITED STATES DOLLAR"/>
    <s v="PAIGE ALYSE STRAUGHAN"/>
    <s v="WASHINGTON"/>
    <s v="ESTADOS UNIDOS EEUU"/>
    <n v="4"/>
    <n v="2018"/>
    <s v="SUMMER"/>
    <s v="COLECCIONES PASADAS"/>
    <s v="COLECCIONES PASADAS"/>
    <s v="2019-2020"/>
    <n v="123"/>
    <x v="0"/>
  </r>
  <r>
    <x v="2"/>
    <n v="2019"/>
    <x v="0"/>
    <s v="AM"/>
    <s v="EEUU"/>
    <x v="2"/>
    <s v="SUMMER 2018"/>
    <s v="KIDS"/>
    <x v="183"/>
    <s v="DOLARES AMERICANOS / UNITED STATES DOLLAR"/>
    <s v="KELLY MICHELLE ELLINGSON"/>
    <s v="NEW JERSEY"/>
    <s v="ESTADOS UNIDOS EEUU"/>
    <n v="88"/>
    <n v="2018"/>
    <s v="SUMMER"/>
    <s v="COLECCIONES PASADAS"/>
    <s v="COLECCIONES PASADAS"/>
    <s v="2019-2020"/>
    <n v="1159.5"/>
    <x v="9"/>
  </r>
  <r>
    <x v="2"/>
    <n v="2019"/>
    <x v="0"/>
    <s v="AM"/>
    <s v="EEUU"/>
    <x v="2"/>
    <s v="SUMMER 2018"/>
    <s v="KIDS"/>
    <x v="266"/>
    <s v="DOLARES AMERICANOS / UNITED STATES DOLLAR"/>
    <s v="KELLY MICHELLE ELLINGSON"/>
    <s v="IOWA"/>
    <s v="ESTADOS UNIDOS EEUU"/>
    <n v="156"/>
    <n v="2018"/>
    <s v="SUMMER"/>
    <s v="COLECCIONES PASADAS"/>
    <s v="COLECCIONES PASADAS"/>
    <s v="2019-2020"/>
    <n v="2120.5"/>
    <x v="9"/>
  </r>
  <r>
    <x v="2"/>
    <n v="2019"/>
    <x v="0"/>
    <s v="AM"/>
    <s v="EEUU"/>
    <x v="2"/>
    <s v="SUMMER 2018"/>
    <s v="TRUNKS"/>
    <x v="183"/>
    <s v="DOLARES AMERICANOS / UNITED STATES DOLLAR"/>
    <s v="KELLY MICHELLE ELLINGSON"/>
    <s v="NEW JERSEY"/>
    <s v="ESTADOS UNIDOS EEUU"/>
    <n v="4"/>
    <n v="2018"/>
    <s v="SUMMER"/>
    <s v="COLECCIONES PASADAS"/>
    <s v="COLECCIONES PASADAS"/>
    <s v="2019-2020"/>
    <n v="50"/>
    <x v="9"/>
  </r>
  <r>
    <x v="2"/>
    <n v="2019"/>
    <x v="0"/>
    <s v="AM"/>
    <s v="EEUU"/>
    <x v="2"/>
    <s v="SUMMER 2018"/>
    <s v="BEACHWEAR"/>
    <x v="0"/>
    <s v="DOLARES AMERICANOS / UNITED STATES DOLLAR"/>
    <s v="PAIGE ALYSE STRAUGHAN"/>
    <s v="WASHINGTON"/>
    <s v="ESTADOS UNIDOS EEUU"/>
    <n v="3"/>
    <n v="2018"/>
    <s v="SUMMER"/>
    <s v="COLECCIONES PASADAS"/>
    <s v="COLECCIONES PASADAS"/>
    <s v="2019-2020"/>
    <n v="141"/>
    <x v="0"/>
  </r>
  <r>
    <x v="2"/>
    <n v="2019"/>
    <x v="0"/>
    <s v="AM"/>
    <s v="EEUU"/>
    <x v="2"/>
    <s v="SUMMER 2018"/>
    <s v="BEACHWEAR"/>
    <x v="2"/>
    <s v="DOLARES AMERICANOS / UNITED STATES DOLLAR"/>
    <s v="BILL MILLER AND COMPANY"/>
    <s v="FLORIDA"/>
    <s v="ESTADOS UNIDOS EEUU"/>
    <n v="1"/>
    <n v="2018"/>
    <s v="SUMMER"/>
    <s v="COLECCIONES PASADAS"/>
    <s v="COLECCIONES PASADAS"/>
    <s v="2019-2020"/>
    <n v="34.32"/>
    <x v="2"/>
  </r>
  <r>
    <x v="2"/>
    <n v="2019"/>
    <x v="0"/>
    <s v="AM"/>
    <s v="EEUU"/>
    <x v="2"/>
    <s v="FALL 2018"/>
    <s v="ACTIVE"/>
    <x v="0"/>
    <s v="DOLARES AMERICANOS / UNITED STATES DOLLAR"/>
    <s v="PAIGE ALYSE STRAUGHAN"/>
    <s v="WASHINGTON"/>
    <s v="ESTADOS UNIDOS EEUU"/>
    <n v="6"/>
    <n v="2018"/>
    <s v="FALL"/>
    <s v="COLECCIONES PASADAS"/>
    <s v="COLECCIONES PASADAS"/>
    <s v="2019-2020"/>
    <n v="209"/>
    <x v="0"/>
  </r>
  <r>
    <x v="2"/>
    <n v="2019"/>
    <x v="0"/>
    <s v="AM"/>
    <s v="EEUU"/>
    <x v="2"/>
    <s v="RECOMBINACIONES 2018"/>
    <s v="KIDS"/>
    <x v="266"/>
    <s v="DOLARES AMERICANOS / UNITED STATES DOLLAR"/>
    <s v="KELLY MICHELLE ELLINGSON"/>
    <s v="IOWA"/>
    <s v="ESTADOS UNIDOS EEUU"/>
    <n v="4"/>
    <n v="2018"/>
    <s v="RECOMBINACIONES"/>
    <s v="COLECCIONES PASADAS"/>
    <s v="COLECCIONES PASADAS"/>
    <s v="2019-2020"/>
    <n v="60"/>
    <x v="9"/>
  </r>
  <r>
    <x v="2"/>
    <n v="2019"/>
    <x v="0"/>
    <s v="AM"/>
    <s v="EEUU"/>
    <x v="2"/>
    <s v="HIGH SUMMER 2018"/>
    <s v="SWIMWEAR"/>
    <x v="0"/>
    <s v="DOLARES AMERICANOS / UNITED STATES DOLLAR"/>
    <s v="PAIGE ALYSE STRAUGHAN"/>
    <s v="WASHINGTON"/>
    <s v="ESTADOS UNIDOS EEUU"/>
    <n v="8"/>
    <n v="2018"/>
    <s v="HIGH SUMMER"/>
    <s v="COLECCIONES PASADAS"/>
    <s v="COLECCIONES PASADAS"/>
    <s v="2019-2020"/>
    <n v="241"/>
    <x v="0"/>
  </r>
  <r>
    <x v="2"/>
    <n v="2019"/>
    <x v="0"/>
    <s v="AM"/>
    <s v="EEUU"/>
    <x v="2"/>
    <s v="HOLIDAY 2018"/>
    <s v="ACTIVE"/>
    <x v="0"/>
    <s v="DOLARES AMERICANOS / UNITED STATES DOLLAR"/>
    <s v="PAIGE ALYSE STRAUGHAN"/>
    <s v="WASHINGTON"/>
    <s v="ESTADOS UNIDOS EEUU"/>
    <n v="6"/>
    <n v="2018"/>
    <s v="HOLIDAY"/>
    <s v="COLECCIONES PASADAS"/>
    <s v="COLECCIONES PASADAS"/>
    <s v="2019-2020"/>
    <n v="199"/>
    <x v="0"/>
  </r>
  <r>
    <x v="2"/>
    <n v="2019"/>
    <x v="0"/>
    <s v="AM"/>
    <s v="EEUU"/>
    <x v="2"/>
    <s v="SPRING 2019"/>
    <s v="SWIMWEAR"/>
    <x v="0"/>
    <s v="DOLARES AMERICANOS / UNITED STATES DOLLAR"/>
    <s v="PAIGE ALYSE STRAUGHAN"/>
    <s v="WASHINGTON"/>
    <s v="ESTADOS UNIDOS EEUU"/>
    <n v="342"/>
    <n v="2019"/>
    <s v="SPRING"/>
    <s v="SPRING"/>
    <s v="SPRING 2019"/>
    <s v="2019-2020"/>
    <n v="10518"/>
    <x v="0"/>
  </r>
  <r>
    <x v="2"/>
    <n v="2019"/>
    <x v="0"/>
    <s v="AM"/>
    <s v="EEUU"/>
    <x v="2"/>
    <s v="SPRING 2019"/>
    <s v="SWIMWEAR"/>
    <x v="108"/>
    <s v="DOLARES AMERICANOS / UNITED STATES DOLLAR"/>
    <s v="PAIGE ALYSE STRAUGHAN"/>
    <s v="CALIFORNIA"/>
    <s v="ESTADOS UNIDOS EEUU"/>
    <n v="22"/>
    <n v="2019"/>
    <s v="SPRING"/>
    <s v="SPRING"/>
    <s v="SPRING 2019"/>
    <s v="2019-2020"/>
    <n v="1200"/>
    <x v="0"/>
  </r>
  <r>
    <x v="2"/>
    <n v="2019"/>
    <x v="0"/>
    <s v="AM"/>
    <s v="EEUU"/>
    <x v="2"/>
    <s v="SPRING 2019"/>
    <s v="SWIMWEAR"/>
    <x v="5"/>
    <s v="DOLARES AMERICANOS / UNITED STATES DOLLAR"/>
    <s v="STEPHANIE VITALI"/>
    <s v="ONTARIO"/>
    <s v="CANADA"/>
    <n v="193"/>
    <n v="2019"/>
    <s v="SPRING"/>
    <s v="SPRING"/>
    <s v="SPRING 2019"/>
    <s v="2019-2020"/>
    <n v="4600.5"/>
    <x v="4"/>
  </r>
  <r>
    <x v="2"/>
    <n v="2019"/>
    <x v="0"/>
    <s v="AM"/>
    <s v="EEUU"/>
    <x v="2"/>
    <s v="SPRING 2019"/>
    <s v="SWIMWEAR"/>
    <x v="26"/>
    <s v="DOLARES AMERICANOS / UNITED STATES DOLLAR"/>
    <s v="BILL MILLER AND COMPANY"/>
    <s v="FLORIDA"/>
    <s v="ESTADOS UNIDOS EEUU"/>
    <n v="44"/>
    <n v="2019"/>
    <s v="SPRING"/>
    <s v="SPRING"/>
    <s v="SPRING 2019"/>
    <s v="2019-2020"/>
    <n v="1392"/>
    <x v="2"/>
  </r>
  <r>
    <x v="2"/>
    <n v="2019"/>
    <x v="0"/>
    <s v="AM"/>
    <s v="EEUU"/>
    <x v="2"/>
    <s v="SPRING 2019"/>
    <s v="SWIMWEAR"/>
    <x v="126"/>
    <s v="DOLARES AMERICANOS / UNITED STATES DOLLAR"/>
    <s v="BILL MILLER AND COMPANY"/>
    <s v="FLORIDA"/>
    <s v="ESTADOS UNIDOS EEUU"/>
    <n v="18"/>
    <n v="2019"/>
    <s v="SPRING"/>
    <s v="SPRING"/>
    <s v="SPRING 2019"/>
    <s v="2019-2020"/>
    <n v="567"/>
    <x v="2"/>
  </r>
  <r>
    <x v="2"/>
    <n v="2019"/>
    <x v="0"/>
    <s v="AM"/>
    <s v="EEUU"/>
    <x v="2"/>
    <s v="SPRING 2019"/>
    <s v="SWIMWEAR"/>
    <x v="2"/>
    <s v="DOLARES AMERICANOS / UNITED STATES DOLLAR"/>
    <s v="BILL MILLER AND COMPANY"/>
    <s v="FLORIDA"/>
    <s v="ESTADOS UNIDOS EEUU"/>
    <n v="5"/>
    <n v="2019"/>
    <s v="SPRING"/>
    <s v="SPRING"/>
    <s v="SPRING 2019"/>
    <s v="2019-2020"/>
    <n v="142"/>
    <x v="2"/>
  </r>
  <r>
    <x v="2"/>
    <n v="2019"/>
    <x v="0"/>
    <s v="AM"/>
    <s v="EEUU"/>
    <x v="2"/>
    <s v="SPRING 2019"/>
    <s v="SWIMWEAR"/>
    <x v="78"/>
    <s v="DOLARES AMERICANOS / UNITED STATES DOLLAR"/>
    <s v="MIE MANNICHE"/>
    <s v="CALIFORNIA"/>
    <s v="ESTADOS UNIDOS EEUU"/>
    <n v="13"/>
    <n v="2019"/>
    <s v="SPRING"/>
    <s v="SPRING"/>
    <s v="SPRING 2019"/>
    <s v="2019-2020"/>
    <n v="414"/>
    <x v="11"/>
  </r>
  <r>
    <x v="2"/>
    <n v="2019"/>
    <x v="0"/>
    <s v="AM"/>
    <s v="EEUU"/>
    <x v="2"/>
    <s v="SPRING 2019"/>
    <s v="SWIMWEAR"/>
    <x v="13"/>
    <s v="DOLARES AMERICANOS / UNITED STATES DOLLAR"/>
    <s v="ANITA M. HOPKINS"/>
    <s v="NEW JERSEY"/>
    <s v="ESTADOS UNIDOS EEUU"/>
    <n v="42"/>
    <n v="2019"/>
    <s v="SPRING"/>
    <s v="SPRING"/>
    <s v="SPRING 2019"/>
    <s v="2019-2020"/>
    <n v="976.5"/>
    <x v="1"/>
  </r>
  <r>
    <x v="2"/>
    <n v="2019"/>
    <x v="0"/>
    <s v="AM"/>
    <s v="EEUU"/>
    <x v="2"/>
    <s v="SPRING 2019"/>
    <s v="SWIMWEAR"/>
    <x v="442"/>
    <s v="DOLARES AMERICANOS / UNITED STATES DOLLAR"/>
    <s v="ANITA M. HOPKINS"/>
    <s v="DELAWARE"/>
    <s v="ESTADOS UNIDOS EEUU"/>
    <n v="29"/>
    <n v="2019"/>
    <s v="SPRING"/>
    <s v="SPRING"/>
    <s v="SPRING 2019"/>
    <s v="2019-2020"/>
    <n v="695.25"/>
    <x v="1"/>
  </r>
  <r>
    <x v="2"/>
    <n v="2019"/>
    <x v="0"/>
    <s v="AM"/>
    <s v="EEUU"/>
    <x v="2"/>
    <s v="SPRING 2019"/>
    <s v="ACCESSORIES"/>
    <x v="5"/>
    <s v="DOLARES AMERICANOS / UNITED STATES DOLLAR"/>
    <s v="STEPHANIE VITALI"/>
    <s v="ONTARIO"/>
    <s v="CANADA"/>
    <n v="41"/>
    <n v="2019"/>
    <s v="SPRING"/>
    <s v="SPRING"/>
    <s v="SPRING 2019"/>
    <s v="2019-2020"/>
    <n v="492"/>
    <x v="4"/>
  </r>
  <r>
    <x v="2"/>
    <n v="2019"/>
    <x v="0"/>
    <s v="AM"/>
    <s v="EEUU"/>
    <x v="2"/>
    <s v="SPRING 2019"/>
    <s v="ACCESSORIES"/>
    <x v="26"/>
    <s v="DOLARES AMERICANOS / UNITED STATES DOLLAR"/>
    <s v="BILL MILLER AND COMPANY"/>
    <s v="FLORIDA"/>
    <s v="ESTADOS UNIDOS EEUU"/>
    <n v="16"/>
    <n v="2019"/>
    <s v="SPRING"/>
    <s v="SPRING"/>
    <s v="SPRING 2019"/>
    <s v="2019-2020"/>
    <n v="274"/>
    <x v="2"/>
  </r>
  <r>
    <x v="2"/>
    <n v="2019"/>
    <x v="0"/>
    <s v="AM"/>
    <s v="EEUU"/>
    <x v="2"/>
    <s v="SPRING 2019"/>
    <s v="ACCESSORIES"/>
    <x v="286"/>
    <s v="DOLARES AMERICANOS / UNITED STATES DOLLAR"/>
    <s v="ANITA M. HOPKINS"/>
    <s v="NEW HAMPSHIRE"/>
    <s v="ESTADOS UNIDOS EEUU"/>
    <n v="8"/>
    <n v="2019"/>
    <s v="SPRING"/>
    <s v="SPRING"/>
    <s v="SPRING 2019"/>
    <s v="2019-2020"/>
    <n v="104"/>
    <x v="1"/>
  </r>
  <r>
    <x v="2"/>
    <n v="2019"/>
    <x v="0"/>
    <s v="AM"/>
    <s v="EEUU"/>
    <x v="2"/>
    <s v="SPRING 2019"/>
    <s v="ACCESSORIES"/>
    <x v="10"/>
    <s v="DOLARES AMERICANOS / UNITED STATES DOLLAR"/>
    <s v="ANITA M. HOPKINS"/>
    <s v="MARYLAND"/>
    <s v="ESTADOS UNIDOS EEUU"/>
    <n v="18"/>
    <n v="2019"/>
    <s v="SPRING"/>
    <s v="SPRING"/>
    <s v="SPRING 2019"/>
    <s v="2019-2020"/>
    <n v="198"/>
    <x v="1"/>
  </r>
  <r>
    <x v="2"/>
    <n v="2019"/>
    <x v="0"/>
    <s v="AM"/>
    <s v="EEUU"/>
    <x v="2"/>
    <s v="SPRING 2019"/>
    <s v="ACCESSORIES"/>
    <x v="53"/>
    <s v="DOLARES AMERICANOS / UNITED STATES DOLLAR"/>
    <s v="DENISE ARNETT"/>
    <s v="COLORADO"/>
    <s v="ESTADOS UNIDOS EEUU"/>
    <n v="12"/>
    <n v="2019"/>
    <s v="SPRING"/>
    <s v="SPRING"/>
    <s v="SPRING 2019"/>
    <s v="2019-2020"/>
    <n v="204"/>
    <x v="14"/>
  </r>
  <r>
    <x v="2"/>
    <n v="2019"/>
    <x v="0"/>
    <s v="AM"/>
    <s v="EEUU"/>
    <x v="2"/>
    <s v="SPRING 2019"/>
    <s v="ACTIVE"/>
    <x v="0"/>
    <s v="DOLARES AMERICANOS / UNITED STATES DOLLAR"/>
    <s v="PAIGE ALYSE STRAUGHAN"/>
    <s v="WASHINGTON"/>
    <s v="ESTADOS UNIDOS EEUU"/>
    <n v="3"/>
    <n v="2019"/>
    <s v="SPRING"/>
    <s v="SPRING"/>
    <s v="SPRING 2019"/>
    <s v="2019-2020"/>
    <n v="103"/>
    <x v="0"/>
  </r>
  <r>
    <x v="2"/>
    <n v="2019"/>
    <x v="0"/>
    <s v="AM"/>
    <s v="EEUU"/>
    <x v="2"/>
    <s v="SPRING 2019"/>
    <s v="ACTIVE"/>
    <x v="5"/>
    <s v="DOLARES AMERICANOS / UNITED STATES DOLLAR"/>
    <s v="STEPHANIE VITALI"/>
    <s v="ONTARIO"/>
    <s v="CANADA"/>
    <n v="22"/>
    <n v="2019"/>
    <s v="SPRING"/>
    <s v="SPRING"/>
    <s v="SPRING 2019"/>
    <s v="2019-2020"/>
    <n v="551.25"/>
    <x v="4"/>
  </r>
  <r>
    <x v="2"/>
    <n v="2019"/>
    <x v="0"/>
    <s v="AM"/>
    <s v="EEUU"/>
    <x v="2"/>
    <s v="SPRING 2019"/>
    <s v="ACTIVE"/>
    <x v="59"/>
    <s v="DOLARES AMERICANOS / UNITED STATES DOLLAR"/>
    <s v="HOLLY SALES INC."/>
    <s v="WISCONSIN"/>
    <s v="ESTADOS UNIDOS EEUU"/>
    <n v="35"/>
    <n v="2019"/>
    <s v="SPRING"/>
    <s v="SPRING"/>
    <s v="SPRING 2019"/>
    <s v="2019-2020"/>
    <n v="812"/>
    <x v="8"/>
  </r>
  <r>
    <x v="2"/>
    <n v="2019"/>
    <x v="0"/>
    <s v="AM"/>
    <s v="EEUU"/>
    <x v="2"/>
    <s v="SPRING 2019"/>
    <s v="ACTIVE"/>
    <x v="481"/>
    <s v="DOLARES AMERICANOS / UNITED STATES DOLLAR"/>
    <s v="ANITA M. HOPKINS"/>
    <s v="NORTH CAROLINA"/>
    <s v="ESTADOS UNIDOS EEUU"/>
    <n v="3"/>
    <n v="2019"/>
    <s v="SPRING"/>
    <s v="SPRING"/>
    <s v="SPRING 2019"/>
    <s v="2019-2020"/>
    <n v="114"/>
    <x v="1"/>
  </r>
  <r>
    <x v="2"/>
    <n v="2019"/>
    <x v="0"/>
    <s v="AM"/>
    <s v="EEUU"/>
    <x v="2"/>
    <s v="SPRING 2019"/>
    <s v="ACTIVE"/>
    <x v="345"/>
    <s v="DOLARES AMERICANOS / UNITED STATES DOLLAR"/>
    <s v="LAURA BONG"/>
    <s v="TEXAS"/>
    <s v="ESTADOS UNIDOS EEUU"/>
    <n v="11"/>
    <n v="2019"/>
    <s v="SPRING"/>
    <s v="SPRING"/>
    <s v="SPRING 2019"/>
    <s v="2019-2020"/>
    <n v="245.6"/>
    <x v="6"/>
  </r>
  <r>
    <x v="2"/>
    <n v="2019"/>
    <x v="0"/>
    <s v="AM"/>
    <s v="EEUU"/>
    <x v="2"/>
    <s v="SPRING 2019"/>
    <s v="ACTIVE"/>
    <x v="478"/>
    <s v="DOLARES AMERICANOS / UNITED STATES DOLLAR"/>
    <s v="MIE MANNICHE"/>
    <s v="CALIFORNIA"/>
    <s v="ESTADOS UNIDOS EEUU"/>
    <n v="36"/>
    <n v="2019"/>
    <s v="SPRING"/>
    <s v="SPRING"/>
    <s v="SPRING 2019"/>
    <s v="2019-2020"/>
    <n v="1218"/>
    <x v="11"/>
  </r>
  <r>
    <x v="2"/>
    <n v="2019"/>
    <x v="0"/>
    <s v="AM"/>
    <s v="EEUU"/>
    <x v="2"/>
    <s v="SPRING 2019"/>
    <s v="KIDS"/>
    <x v="0"/>
    <s v="DOLARES AMERICANOS / UNITED STATES DOLLAR"/>
    <s v="PAIGE ALYSE STRAUGHAN"/>
    <s v="WASHINGTON"/>
    <s v="ESTADOS UNIDOS EEUU"/>
    <n v="240"/>
    <n v="2019"/>
    <s v="SPRING"/>
    <s v="SPRING"/>
    <s v="SPRING 2019"/>
    <s v="2019-2020"/>
    <n v="7706"/>
    <x v="0"/>
  </r>
  <r>
    <x v="2"/>
    <n v="2019"/>
    <x v="0"/>
    <s v="AM"/>
    <s v="EEUU"/>
    <x v="2"/>
    <s v="SPRING 2019"/>
    <s v="KIDS"/>
    <x v="5"/>
    <s v="DOLARES AMERICANOS / UNITED STATES DOLLAR"/>
    <s v="STEPHANIE VITALI"/>
    <s v="ONTARIO"/>
    <s v="CANADA"/>
    <n v="83"/>
    <n v="2019"/>
    <s v="SPRING"/>
    <s v="SPRING"/>
    <s v="SPRING 2019"/>
    <s v="2019-2020"/>
    <n v="1992.6999999999998"/>
    <x v="4"/>
  </r>
  <r>
    <x v="2"/>
    <n v="2019"/>
    <x v="0"/>
    <s v="AM"/>
    <s v="EEUU"/>
    <x v="2"/>
    <s v="SPRING 2019"/>
    <s v="KIDS"/>
    <x v="19"/>
    <s v="DOLARES AMERICANOS / UNITED STATES DOLLAR"/>
    <s v="HOLLY SALES INC."/>
    <s v="OHIO"/>
    <s v="ESTADOS UNIDOS EEUU"/>
    <n v="4"/>
    <n v="2019"/>
    <s v="SPRING"/>
    <s v="SPRING"/>
    <s v="SPRING 2019"/>
    <s v="2019-2020"/>
    <n v="125.5"/>
    <x v="8"/>
  </r>
  <r>
    <x v="2"/>
    <n v="2019"/>
    <x v="0"/>
    <s v="AM"/>
    <s v="EEUU"/>
    <x v="2"/>
    <s v="SPRING 2019"/>
    <s v="TRUNKS"/>
    <x v="5"/>
    <s v="DOLARES AMERICANOS / UNITED STATES DOLLAR"/>
    <s v="STEPHANIE VITALI"/>
    <s v="ONTARIO"/>
    <s v="CANADA"/>
    <n v="2"/>
    <n v="2019"/>
    <s v="SPRING"/>
    <s v="SPRING"/>
    <s v="SPRING 2019"/>
    <s v="2019-2020"/>
    <n v="36.74"/>
    <x v="4"/>
  </r>
  <r>
    <x v="2"/>
    <n v="2019"/>
    <x v="0"/>
    <s v="AM"/>
    <s v="EEUU"/>
    <x v="2"/>
    <s v="SPRING 2019"/>
    <s v="BEACHWEAR"/>
    <x v="0"/>
    <s v="DOLARES AMERICANOS / UNITED STATES DOLLAR"/>
    <s v="PAIGE ALYSE STRAUGHAN"/>
    <s v="WASHINGTON"/>
    <s v="ESTADOS UNIDOS EEUU"/>
    <n v="4"/>
    <n v="2019"/>
    <s v="SPRING"/>
    <s v="SPRING"/>
    <s v="SPRING 2019"/>
    <s v="2019-2020"/>
    <n v="163"/>
    <x v="0"/>
  </r>
  <r>
    <x v="2"/>
    <n v="2019"/>
    <x v="0"/>
    <s v="AM"/>
    <s v="EEUU"/>
    <x v="2"/>
    <s v="SPRING 2019"/>
    <s v="BEACHWEAR"/>
    <x v="5"/>
    <s v="DOLARES AMERICANOS / UNITED STATES DOLLAR"/>
    <s v="STEPHANIE VITALI"/>
    <s v="ONTARIO"/>
    <s v="CANADA"/>
    <n v="22"/>
    <n v="2019"/>
    <s v="SPRING"/>
    <s v="SPRING"/>
    <s v="SPRING 2019"/>
    <s v="2019-2020"/>
    <n v="776.25"/>
    <x v="4"/>
  </r>
  <r>
    <x v="2"/>
    <n v="2019"/>
    <x v="0"/>
    <s v="AM"/>
    <s v="EEUU"/>
    <x v="2"/>
    <s v="SPRING 2019"/>
    <s v="BEACHWEAR"/>
    <x v="442"/>
    <s v="DOLARES AMERICANOS / UNITED STATES DOLLAR"/>
    <s v="ANITA M. HOPKINS"/>
    <s v="DELAWARE"/>
    <s v="ESTADOS UNIDOS EEUU"/>
    <n v="3"/>
    <n v="2019"/>
    <s v="SPRING"/>
    <s v="SPRING"/>
    <s v="SPRING 2019"/>
    <s v="2019-2020"/>
    <n v="76.5"/>
    <x v="1"/>
  </r>
  <r>
    <x v="2"/>
    <n v="2019"/>
    <x v="0"/>
    <s v="AM"/>
    <s v="EEUU"/>
    <x v="2"/>
    <s v="SUMMER 2019"/>
    <s v="SWIMWEAR"/>
    <x v="0"/>
    <s v="DOLARES AMERICANOS / UNITED STATES DOLLAR"/>
    <s v="PAIGE ALYSE STRAUGHAN"/>
    <s v="WASHINGTON"/>
    <s v="ESTADOS UNIDOS EEUU"/>
    <n v="228"/>
    <n v="2019"/>
    <s v="SUMMER"/>
    <s v="SUMMER"/>
    <s v="SUMMER 2019"/>
    <s v="2019-2020"/>
    <n v="6817"/>
    <x v="0"/>
  </r>
  <r>
    <x v="2"/>
    <n v="2019"/>
    <x v="0"/>
    <s v="AM"/>
    <s v="EEUU"/>
    <x v="2"/>
    <s v="SUMMER 2019"/>
    <s v="SWIMWEAR"/>
    <x v="85"/>
    <s v="DOLARES AMERICANOS / UNITED STATES DOLLAR"/>
    <s v="JUDITH ANN DEAL"/>
    <s v="HAWAII"/>
    <s v="ESTADOS UNIDOS EEUU"/>
    <n v="12"/>
    <n v="2019"/>
    <s v="SUMMER"/>
    <s v="SUMMER"/>
    <s v="SUMMER 2019"/>
    <s v="2019-2020"/>
    <n v="370"/>
    <x v="10"/>
  </r>
  <r>
    <x v="2"/>
    <n v="2019"/>
    <x v="0"/>
    <s v="AM"/>
    <s v="EEUU"/>
    <x v="2"/>
    <s v="SUMMER 2019"/>
    <s v="SWIMWEAR"/>
    <x v="108"/>
    <s v="DOLARES AMERICANOS / UNITED STATES DOLLAR"/>
    <s v="PAIGE ALYSE STRAUGHAN"/>
    <s v="CALIFORNIA"/>
    <s v="ESTADOS UNIDOS EEUU"/>
    <n v="74"/>
    <n v="2019"/>
    <s v="SUMMER"/>
    <s v="SUMMER"/>
    <s v="SUMMER 2019"/>
    <s v="2019-2020"/>
    <n v="2568"/>
    <x v="0"/>
  </r>
  <r>
    <x v="2"/>
    <n v="2019"/>
    <x v="0"/>
    <s v="AM"/>
    <s v="EEUU"/>
    <x v="2"/>
    <s v="SUMMER 2019"/>
    <s v="SWIMWEAR"/>
    <x v="3"/>
    <s v="DOLARES AMERICANOS / UNITED STATES DOLLAR"/>
    <s v="ANITA M. HOPKINS"/>
    <s v="RHODE ISLAND"/>
    <s v="ESTADOS UNIDOS EEUU"/>
    <n v="24"/>
    <n v="2019"/>
    <s v="SUMMER"/>
    <s v="SUMMER"/>
    <s v="SUMMER 2019"/>
    <s v="2019-2020"/>
    <n v="551.19999999999993"/>
    <x v="1"/>
  </r>
  <r>
    <x v="2"/>
    <n v="2019"/>
    <x v="0"/>
    <s v="AM"/>
    <s v="EEUU"/>
    <x v="2"/>
    <s v="SUMMER 2019"/>
    <s v="SWIMWEAR"/>
    <x v="5"/>
    <s v="DOLARES AMERICANOS / UNITED STATES DOLLAR"/>
    <s v="STEPHANIE VITALI"/>
    <s v="ONTARIO"/>
    <s v="CANADA"/>
    <n v="117"/>
    <n v="2019"/>
    <s v="SUMMER"/>
    <s v="SUMMER"/>
    <s v="SUMMER 2019"/>
    <s v="2019-2020"/>
    <n v="3807"/>
    <x v="4"/>
  </r>
  <r>
    <x v="2"/>
    <n v="2019"/>
    <x v="0"/>
    <s v="AM"/>
    <s v="EEUU"/>
    <x v="2"/>
    <s v="SUMMER 2019"/>
    <s v="SWIMWEAR"/>
    <x v="123"/>
    <s v="DOLARES AMERICANOS / UNITED STATES DOLLAR"/>
    <s v="JUDITH ANN DEAL"/>
    <s v="HAWAII"/>
    <s v="ESTADOS UNIDOS EEUU"/>
    <n v="8"/>
    <n v="2019"/>
    <s v="SUMMER"/>
    <s v="SUMMER"/>
    <s v="SUMMER 2019"/>
    <s v="2019-2020"/>
    <n v="183.6"/>
    <x v="10"/>
  </r>
  <r>
    <x v="2"/>
    <n v="2019"/>
    <x v="0"/>
    <s v="AM"/>
    <s v="EEUU"/>
    <x v="2"/>
    <s v="SUMMER 2019"/>
    <s v="SWIMWEAR"/>
    <x v="55"/>
    <s v="DOLARES AMERICANOS / UNITED STATES DOLLAR"/>
    <s v="PAIGE ALYSE STRAUGHAN"/>
    <s v="WASHINGTON"/>
    <s v="ESTADOS UNIDOS EEUU"/>
    <n v="425"/>
    <n v="2019"/>
    <s v="SUMMER"/>
    <s v="SUMMER"/>
    <s v="SUMMER 2019"/>
    <s v="2019-2020"/>
    <n v="9492.7500000000018"/>
    <x v="0"/>
  </r>
  <r>
    <x v="2"/>
    <n v="2019"/>
    <x v="0"/>
    <s v="AM"/>
    <s v="EEUU"/>
    <x v="2"/>
    <s v="SUMMER 2019"/>
    <s v="SWIMWEAR"/>
    <x v="7"/>
    <s v="DOLAR CANADIENSE / CANADIAN DOLLAR"/>
    <s v="STEPHANIE VITALI"/>
    <s v="ONTARIO"/>
    <s v="CANADA"/>
    <n v="17"/>
    <n v="2019"/>
    <s v="SUMMER"/>
    <s v="SUMMER"/>
    <s v="SUMMER 2019"/>
    <s v="2019-2020"/>
    <n v="499.99999999999994"/>
    <x v="4"/>
  </r>
  <r>
    <x v="2"/>
    <n v="2019"/>
    <x v="0"/>
    <s v="AM"/>
    <s v="EEUU"/>
    <x v="2"/>
    <s v="SUMMER 2019"/>
    <s v="SWIMWEAR"/>
    <x v="126"/>
    <s v="DOLARES AMERICANOS / UNITED STATES DOLLAR"/>
    <s v="BILL MILLER AND COMPANY"/>
    <s v="FLORIDA"/>
    <s v="ESTADOS UNIDOS EEUU"/>
    <n v="18"/>
    <n v="2019"/>
    <s v="SUMMER"/>
    <s v="SUMMER"/>
    <s v="SUMMER 2019"/>
    <s v="2019-2020"/>
    <n v="495"/>
    <x v="2"/>
  </r>
  <r>
    <x v="2"/>
    <n v="2019"/>
    <x v="0"/>
    <s v="AM"/>
    <s v="EEUU"/>
    <x v="2"/>
    <s v="SUMMER 2019"/>
    <s v="SWIMWEAR"/>
    <x v="19"/>
    <s v="DOLARES AMERICANOS / UNITED STATES DOLLAR"/>
    <s v="HOLLY SALES INC."/>
    <s v="OHIO"/>
    <s v="ESTADOS UNIDOS EEUU"/>
    <n v="28"/>
    <n v="2019"/>
    <s v="SUMMER"/>
    <s v="SUMMER"/>
    <s v="SUMMER 2019"/>
    <s v="2019-2020"/>
    <n v="967"/>
    <x v="8"/>
  </r>
  <r>
    <x v="2"/>
    <n v="2019"/>
    <x v="0"/>
    <s v="AM"/>
    <s v="EEUU"/>
    <x v="2"/>
    <s v="SUMMER 2019"/>
    <s v="SWIMWEAR"/>
    <x v="91"/>
    <s v="DOLARES AMERICANOS / UNITED STATES DOLLAR"/>
    <s v="JUDITH ANN DEAL"/>
    <s v="HAWAII"/>
    <s v="ESTADOS UNIDOS EEUU"/>
    <n v="123"/>
    <n v="2019"/>
    <s v="SUMMER"/>
    <s v="SUMMER"/>
    <s v="SUMMER 2019"/>
    <s v="2019-2020"/>
    <n v="4107"/>
    <x v="10"/>
  </r>
  <r>
    <x v="2"/>
    <n v="2019"/>
    <x v="0"/>
    <s v="AM"/>
    <s v="EEUU"/>
    <x v="2"/>
    <s v="SUMMER 2019"/>
    <s v="SWIMWEAR"/>
    <x v="72"/>
    <s v="DOLARES AMERICANOS / UNITED STATES DOLLAR"/>
    <s v="PAIGE ALYSE STRAUGHAN"/>
    <s v="ONTARIO"/>
    <s v="CANADA"/>
    <n v="53"/>
    <n v="2019"/>
    <s v="SUMMER"/>
    <s v="SUMMER"/>
    <s v="SUMMER 2019"/>
    <s v="2019-2020"/>
    <n v="1064.7"/>
    <x v="0"/>
  </r>
  <r>
    <x v="2"/>
    <n v="2019"/>
    <x v="0"/>
    <s v="AM"/>
    <s v="EEUU"/>
    <x v="2"/>
    <s v="SUMMER 2019"/>
    <s v="SWIMWEAR"/>
    <x v="410"/>
    <s v="DOLARES AMERICANOS / UNITED STATES DOLLAR"/>
    <s v="BILL MILLER AND COMPANY"/>
    <s v="FLORIDA"/>
    <s v="ESTADOS UNIDOS EEUU"/>
    <n v="24"/>
    <n v="2019"/>
    <s v="SUMMER"/>
    <s v="SUMMER"/>
    <s v="SUMMER 2019"/>
    <s v="2019-2020"/>
    <n v="726"/>
    <x v="2"/>
  </r>
  <r>
    <x v="2"/>
    <n v="2019"/>
    <x v="0"/>
    <s v="AM"/>
    <s v="EEUU"/>
    <x v="2"/>
    <s v="SUMMER 2019"/>
    <s v="SWIMWEAR"/>
    <x v="78"/>
    <s v="DOLARES AMERICANOS / UNITED STATES DOLLAR"/>
    <s v="MIE MANNICHE"/>
    <s v="CALIFORNIA"/>
    <s v="ESTADOS UNIDOS EEUU"/>
    <n v="29"/>
    <n v="2019"/>
    <s v="SUMMER"/>
    <s v="SUMMER"/>
    <s v="SUMMER 2019"/>
    <s v="2019-2020"/>
    <n v="919"/>
    <x v="11"/>
  </r>
  <r>
    <x v="2"/>
    <n v="2019"/>
    <x v="0"/>
    <s v="AM"/>
    <s v="EEUU"/>
    <x v="2"/>
    <s v="SUMMER 2019"/>
    <s v="SWIMWEAR"/>
    <x v="81"/>
    <s v="DOLARES AMERICANOS / UNITED STATES DOLLAR"/>
    <s v="ANITA M. HOPKINS"/>
    <s v="MAINE"/>
    <s v="ESTADOS UNIDOS EEUU"/>
    <n v="12"/>
    <n v="2019"/>
    <s v="SUMMER"/>
    <s v="SUMMER"/>
    <s v="SUMMER 2019"/>
    <s v="2019-2020"/>
    <n v="381"/>
    <x v="1"/>
  </r>
  <r>
    <x v="2"/>
    <n v="2019"/>
    <x v="0"/>
    <s v="AM"/>
    <s v="EEUU"/>
    <x v="2"/>
    <s v="SUMMER 2019"/>
    <s v="SWIMWEAR"/>
    <x v="60"/>
    <s v="DOLARES AMERICANOS / UNITED STATES DOLLAR"/>
    <s v="ANITA M. HOPKINS"/>
    <s v="NEW JERSEY"/>
    <s v="ESTADOS UNIDOS EEUU"/>
    <n v="18"/>
    <n v="2019"/>
    <s v="SUMMER"/>
    <s v="SUMMER"/>
    <s v="SUMMER 2019"/>
    <s v="2019-2020"/>
    <n v="543"/>
    <x v="1"/>
  </r>
  <r>
    <x v="2"/>
    <n v="2019"/>
    <x v="0"/>
    <s v="AM"/>
    <s v="EEUU"/>
    <x v="2"/>
    <s v="SUMMER 2019"/>
    <s v="SWIMWEAR"/>
    <x v="442"/>
    <s v="DOLARES AMERICANOS / UNITED STATES DOLLAR"/>
    <s v="ANITA M. HOPKINS"/>
    <s v="DELAWARE"/>
    <s v="ESTADOS UNIDOS EEUU"/>
    <n v="30"/>
    <n v="2019"/>
    <s v="SUMMER"/>
    <s v="SUMMER"/>
    <s v="SUMMER 2019"/>
    <s v="2019-2020"/>
    <n v="1003"/>
    <x v="1"/>
  </r>
  <r>
    <x v="2"/>
    <n v="2019"/>
    <x v="0"/>
    <s v="AM"/>
    <s v="EEUU"/>
    <x v="2"/>
    <s v="SUMMER 2019"/>
    <s v="SWIMWEAR"/>
    <x v="427"/>
    <s v="DOLAR CANADIENSE / CANADIAN DOLLAR"/>
    <s v="SHOUTOUTAGENCY"/>
    <s v="BRITISH COLUMBIA"/>
    <s v="CANADA"/>
    <n v="60"/>
    <n v="2019"/>
    <s v="SUMMER"/>
    <s v="SUMMER"/>
    <s v="SUMMER 2019"/>
    <s v="2019-2020"/>
    <n v="1848.0243161094236"/>
    <x v="3"/>
  </r>
  <r>
    <x v="2"/>
    <n v="2019"/>
    <x v="0"/>
    <s v="AM"/>
    <s v="EEUU"/>
    <x v="2"/>
    <s v="SUMMER 2019"/>
    <s v="SWIMWEAR"/>
    <x v="485"/>
    <s v="DOLARES AMERICANOS / UNITED STATES DOLLAR"/>
    <s v="ANITA M. HOPKINS"/>
    <s v="NEW JERSEY"/>
    <s v="ESTADOS UNIDOS EEUU"/>
    <n v="48"/>
    <n v="2019"/>
    <s v="SUMMER"/>
    <s v="SUMMER"/>
    <s v="SUMMER 2019"/>
    <s v="2019-2020"/>
    <n v="1424"/>
    <x v="1"/>
  </r>
  <r>
    <x v="2"/>
    <n v="2019"/>
    <x v="0"/>
    <s v="AM"/>
    <s v="EEUU"/>
    <x v="2"/>
    <s v="SUMMER 2019"/>
    <s v="ACCESSORIES"/>
    <x v="50"/>
    <s v="DOLARES AMERICANOS / UNITED STATES DOLLAR"/>
    <s v="BILL MILLER AND COMPANY"/>
    <s v="FLORIDA"/>
    <s v="ESTADOS UNIDOS EEUU"/>
    <n v="79"/>
    <n v="2019"/>
    <s v="SUMMER"/>
    <s v="SUMMER"/>
    <s v="SUMMER 2019"/>
    <s v="2019-2020"/>
    <n v="711"/>
    <x v="2"/>
  </r>
  <r>
    <x v="2"/>
    <n v="2019"/>
    <x v="0"/>
    <s v="AM"/>
    <s v="EEUU"/>
    <x v="2"/>
    <s v="SUMMER 2019"/>
    <s v="ACCESSORIES"/>
    <x v="3"/>
    <s v="DOLARES AMERICANOS / UNITED STATES DOLLAR"/>
    <s v="ANITA M. HOPKINS"/>
    <s v="RHODE ISLAND"/>
    <s v="ESTADOS UNIDOS EEUU"/>
    <n v="21"/>
    <n v="2019"/>
    <s v="SUMMER"/>
    <s v="SUMMER"/>
    <s v="SUMMER 2019"/>
    <s v="2019-2020"/>
    <n v="405"/>
    <x v="1"/>
  </r>
  <r>
    <x v="2"/>
    <n v="2019"/>
    <x v="0"/>
    <s v="AM"/>
    <s v="EEUU"/>
    <x v="2"/>
    <s v="SUMMER 2019"/>
    <s v="ACCESSORIES"/>
    <x v="5"/>
    <s v="DOLARES AMERICANOS / UNITED STATES DOLLAR"/>
    <s v="STEPHANIE VITALI"/>
    <s v="ONTARIO"/>
    <s v="CANADA"/>
    <n v="7"/>
    <n v="2019"/>
    <s v="SUMMER"/>
    <s v="SUMMER"/>
    <s v="SUMMER 2019"/>
    <s v="2019-2020"/>
    <n v="175"/>
    <x v="4"/>
  </r>
  <r>
    <x v="2"/>
    <n v="2019"/>
    <x v="0"/>
    <s v="AM"/>
    <s v="EEUU"/>
    <x v="2"/>
    <s v="SUMMER 2019"/>
    <s v="ACCESSORIES"/>
    <x v="122"/>
    <s v="DOLARES AMERICANOS / UNITED STATES DOLLAR"/>
    <s v="BILL MILLER AND COMPANY"/>
    <s v="FLORIDA"/>
    <s v="ESTADOS UNIDOS EEUU"/>
    <n v="5"/>
    <n v="2019"/>
    <s v="SUMMER"/>
    <s v="SUMMER"/>
    <s v="SUMMER 2019"/>
    <s v="2019-2020"/>
    <n v="45"/>
    <x v="2"/>
  </r>
  <r>
    <x v="2"/>
    <n v="2019"/>
    <x v="0"/>
    <s v="AM"/>
    <s v="EEUU"/>
    <x v="2"/>
    <s v="SUMMER 2019"/>
    <s v="ACCESSORIES"/>
    <x v="26"/>
    <s v="DOLARES AMERICANOS / UNITED STATES DOLLAR"/>
    <s v="BILL MILLER AND COMPANY"/>
    <s v="FLORIDA"/>
    <s v="ESTADOS UNIDOS EEUU"/>
    <n v="6"/>
    <n v="2019"/>
    <s v="SUMMER"/>
    <s v="SUMMER"/>
    <s v="SUMMER 2019"/>
    <s v="2019-2020"/>
    <n v="54"/>
    <x v="2"/>
  </r>
  <r>
    <x v="2"/>
    <n v="2019"/>
    <x v="0"/>
    <s v="AM"/>
    <s v="EEUU"/>
    <x v="2"/>
    <s v="SUMMER 2019"/>
    <s v="ACCESSORIES"/>
    <x v="410"/>
    <s v="DOLARES AMERICANOS / UNITED STATES DOLLAR"/>
    <s v="BILL MILLER AND COMPANY"/>
    <s v="FLORIDA"/>
    <s v="ESTADOS UNIDOS EEUU"/>
    <n v="4"/>
    <n v="2019"/>
    <s v="SUMMER"/>
    <s v="SUMMER"/>
    <s v="SUMMER 2019"/>
    <s v="2019-2020"/>
    <n v="60"/>
    <x v="2"/>
  </r>
  <r>
    <x v="2"/>
    <n v="2019"/>
    <x v="0"/>
    <s v="AM"/>
    <s v="EEUU"/>
    <x v="2"/>
    <s v="SUMMER 2019"/>
    <s v="ACCESSORIES"/>
    <x v="81"/>
    <s v="DOLARES AMERICANOS / UNITED STATES DOLLAR"/>
    <s v="ANITA M. HOPKINS"/>
    <s v="MAINE"/>
    <s v="ESTADOS UNIDOS EEUU"/>
    <n v="4"/>
    <n v="2019"/>
    <s v="SUMMER"/>
    <s v="SUMMER"/>
    <s v="SUMMER 2019"/>
    <s v="2019-2020"/>
    <n v="72"/>
    <x v="1"/>
  </r>
  <r>
    <x v="2"/>
    <n v="2019"/>
    <x v="0"/>
    <s v="AM"/>
    <s v="EEUU"/>
    <x v="2"/>
    <s v="SUMMER 2019"/>
    <s v="ACCESSORIES"/>
    <x v="53"/>
    <s v="DOLARES AMERICANOS / UNITED STATES DOLLAR"/>
    <s v="DENISE ARNETT"/>
    <s v="COLORADO"/>
    <s v="ESTADOS UNIDOS EEUU"/>
    <n v="9"/>
    <n v="2019"/>
    <s v="SUMMER"/>
    <s v="SUMMER"/>
    <s v="SUMMER 2019"/>
    <s v="2019-2020"/>
    <n v="126"/>
    <x v="14"/>
  </r>
  <r>
    <x v="2"/>
    <n v="2019"/>
    <x v="0"/>
    <s v="AM"/>
    <s v="EEUU"/>
    <x v="2"/>
    <s v="SUMMER 2019"/>
    <s v="ACCESSORIES"/>
    <x v="427"/>
    <s v="DOLAR CANADIENSE / CANADIAN DOLLAR"/>
    <s v="SHOUTOUTAGENCY"/>
    <s v="BRITISH COLUMBIA"/>
    <s v="CANADA"/>
    <n v="18"/>
    <n v="2019"/>
    <s v="SUMMER"/>
    <s v="SUMMER"/>
    <s v="SUMMER 2019"/>
    <s v="2019-2020"/>
    <n v="136.77811550151975"/>
    <x v="3"/>
  </r>
  <r>
    <x v="2"/>
    <n v="2019"/>
    <x v="0"/>
    <s v="AM"/>
    <s v="EEUU"/>
    <x v="2"/>
    <s v="SUMMER 2019"/>
    <s v="ACTIVE"/>
    <x v="48"/>
    <s v="DOLARES AMERICANOS / UNITED STATES DOLLAR"/>
    <s v="PHYLLIS POSNER"/>
    <s v="CALIFORNIA"/>
    <s v="ESTADOS UNIDOS EEUU"/>
    <n v="12"/>
    <n v="2019"/>
    <s v="SUMMER"/>
    <s v="SUMMER"/>
    <s v="SUMMER 2019"/>
    <s v="2019-2020"/>
    <n v="295.68"/>
    <x v="5"/>
  </r>
  <r>
    <x v="2"/>
    <n v="2019"/>
    <x v="0"/>
    <s v="AM"/>
    <s v="EEUU"/>
    <x v="2"/>
    <s v="SUMMER 2019"/>
    <s v="ACTIVE"/>
    <x v="5"/>
    <s v="DOLARES AMERICANOS / UNITED STATES DOLLAR"/>
    <s v="STEPHANIE VITALI"/>
    <s v="ONTARIO"/>
    <s v="CANADA"/>
    <n v="18"/>
    <n v="2019"/>
    <s v="SUMMER"/>
    <s v="SUMMER"/>
    <s v="SUMMER 2019"/>
    <s v="2019-2020"/>
    <n v="617"/>
    <x v="4"/>
  </r>
  <r>
    <x v="2"/>
    <n v="2019"/>
    <x v="0"/>
    <s v="AM"/>
    <s v="EEUU"/>
    <x v="2"/>
    <s v="SUMMER 2019"/>
    <s v="ACTIVE"/>
    <x v="7"/>
    <s v="DOLAR CANADIENSE / CANADIAN DOLLAR"/>
    <s v="STEPHANIE VITALI"/>
    <s v="ONTARIO"/>
    <s v="CANADA"/>
    <n v="5"/>
    <n v="2019"/>
    <s v="SUMMER"/>
    <s v="SUMMER"/>
    <s v="SUMMER 2019"/>
    <s v="2019-2020"/>
    <n v="157.29483282674769"/>
    <x v="4"/>
  </r>
  <r>
    <x v="2"/>
    <n v="2019"/>
    <x v="0"/>
    <s v="AM"/>
    <s v="EEUU"/>
    <x v="2"/>
    <s v="SUMMER 2019"/>
    <s v="ACTIVE"/>
    <x v="47"/>
    <s v="DOLARES AMERICANOS / UNITED STATES DOLLAR"/>
    <s v="PHYLLIS POSNER"/>
    <s v="CALIFORNIA"/>
    <s v="ESTADOS UNIDOS EEUU"/>
    <n v="7"/>
    <n v="2019"/>
    <s v="SUMMER"/>
    <s v="SUMMER"/>
    <s v="SUMMER 2019"/>
    <s v="2019-2020"/>
    <n v="252"/>
    <x v="5"/>
  </r>
  <r>
    <x v="2"/>
    <n v="2019"/>
    <x v="0"/>
    <s v="AM"/>
    <s v="EEUU"/>
    <x v="2"/>
    <s v="SUMMER 2019"/>
    <s v="ACTIVE"/>
    <x v="345"/>
    <s v="DOLARES AMERICANOS / UNITED STATES DOLLAR"/>
    <s v="LAURA BONG"/>
    <s v="TEXAS"/>
    <s v="ESTADOS UNIDOS EEUU"/>
    <n v="11"/>
    <n v="2019"/>
    <s v="SUMMER"/>
    <s v="SUMMER"/>
    <s v="SUMMER 2019"/>
    <s v="2019-2020"/>
    <n v="240"/>
    <x v="6"/>
  </r>
  <r>
    <x v="2"/>
    <n v="2019"/>
    <x v="0"/>
    <s v="AM"/>
    <s v="EEUU"/>
    <x v="2"/>
    <s v="SUMMER 2019"/>
    <s v="KIDS"/>
    <x v="0"/>
    <s v="DOLARES AMERICANOS / UNITED STATES DOLLAR"/>
    <s v="PAIGE ALYSE STRAUGHAN"/>
    <s v="WASHINGTON"/>
    <s v="ESTADOS UNIDOS EEUU"/>
    <n v="263"/>
    <n v="2019"/>
    <s v="SUMMER"/>
    <s v="SUMMER"/>
    <s v="SUMMER 2019"/>
    <s v="2019-2020"/>
    <n v="8667.5"/>
    <x v="0"/>
  </r>
  <r>
    <x v="2"/>
    <n v="2019"/>
    <x v="0"/>
    <s v="AM"/>
    <s v="EEUU"/>
    <x v="2"/>
    <s v="SUMMER 2019"/>
    <s v="KIDS"/>
    <x v="5"/>
    <s v="DOLARES AMERICANOS / UNITED STATES DOLLAR"/>
    <s v="STEPHANIE VITALI"/>
    <s v="ONTARIO"/>
    <s v="CANADA"/>
    <n v="9"/>
    <n v="2019"/>
    <s v="SUMMER"/>
    <s v="SUMMER"/>
    <s v="SUMMER 2019"/>
    <s v="2019-2020"/>
    <n v="298"/>
    <x v="4"/>
  </r>
  <r>
    <x v="2"/>
    <n v="2019"/>
    <x v="0"/>
    <s v="AM"/>
    <s v="EEUU"/>
    <x v="2"/>
    <s v="SUMMER 2019"/>
    <s v="KIDS"/>
    <x v="123"/>
    <s v="DOLARES AMERICANOS / UNITED STATES DOLLAR"/>
    <s v="JUDITH ANN DEAL"/>
    <s v="HAWAII"/>
    <s v="ESTADOS UNIDOS EEUU"/>
    <n v="28"/>
    <n v="2019"/>
    <s v="SUMMER"/>
    <s v="SUMMER"/>
    <s v="SUMMER 2019"/>
    <s v="2019-2020"/>
    <n v="785.40000000000009"/>
    <x v="10"/>
  </r>
  <r>
    <x v="2"/>
    <n v="2019"/>
    <x v="0"/>
    <s v="AM"/>
    <s v="EEUU"/>
    <x v="2"/>
    <s v="SUMMER 2019"/>
    <s v="KIDS"/>
    <x v="7"/>
    <s v="DOLAR CANADIENSE / CANADIAN DOLLAR"/>
    <s v="STEPHANIE VITALI"/>
    <s v="ONTARIO"/>
    <s v="CANADA"/>
    <n v="2"/>
    <n v="2019"/>
    <s v="SUMMER"/>
    <s v="SUMMER"/>
    <s v="SUMMER 2019"/>
    <s v="2019-2020"/>
    <n v="62.310030395136778"/>
    <x v="4"/>
  </r>
  <r>
    <x v="2"/>
    <n v="2019"/>
    <x v="0"/>
    <s v="AM"/>
    <s v="EEUU"/>
    <x v="2"/>
    <s v="SUMMER 2019"/>
    <s v="KIDS"/>
    <x v="360"/>
    <s v="DOLARES AMERICANOS / UNITED STATES DOLLAR"/>
    <s v="PHYLLIS POSNER"/>
    <s v="CALIFORNIA"/>
    <s v="ESTADOS UNIDOS EEUU"/>
    <n v="5"/>
    <n v="2019"/>
    <s v="SUMMER"/>
    <s v="SUMMER"/>
    <s v="SUMMER 2019"/>
    <s v="2019-2020"/>
    <n v="170"/>
    <x v="5"/>
  </r>
  <r>
    <x v="2"/>
    <n v="2019"/>
    <x v="0"/>
    <s v="AM"/>
    <s v="EEUU"/>
    <x v="2"/>
    <s v="SUMMER 2019"/>
    <s v="KIDS"/>
    <x v="19"/>
    <s v="DOLARES AMERICANOS / UNITED STATES DOLLAR"/>
    <s v="HOLLY SALES INC."/>
    <s v="OHIO"/>
    <s v="ESTADOS UNIDOS EEUU"/>
    <n v="4"/>
    <n v="2019"/>
    <s v="SUMMER"/>
    <s v="SUMMER"/>
    <s v="SUMMER 2019"/>
    <s v="2019-2020"/>
    <n v="136"/>
    <x v="8"/>
  </r>
  <r>
    <x v="2"/>
    <n v="2019"/>
    <x v="0"/>
    <s v="AM"/>
    <s v="EEUU"/>
    <x v="2"/>
    <s v="SUMMER 2019"/>
    <s v="KIDS"/>
    <x v="261"/>
    <s v="DOLARES AMERICANOS / UNITED STATES DOLLAR"/>
    <s v="JUDITH ANN DEAL"/>
    <s v="HAWAII"/>
    <s v="ESTADOS UNIDOS EEUU"/>
    <n v="88"/>
    <n v="2019"/>
    <s v="SUMMER"/>
    <s v="SUMMER"/>
    <s v="SUMMER 2019"/>
    <s v="2019-2020"/>
    <n v="2892"/>
    <x v="10"/>
  </r>
  <r>
    <x v="2"/>
    <n v="2019"/>
    <x v="0"/>
    <s v="AM"/>
    <s v="EEUU"/>
    <x v="2"/>
    <s v="SUMMER 2019"/>
    <s v="KIDS"/>
    <x v="21"/>
    <s v="DOLARES AMERICANOS / UNITED STATES DOLLAR"/>
    <s v="ANITA M. HOPKINS"/>
    <s v="MASSACHUSETTS"/>
    <s v="ESTADOS UNIDOS EEUU"/>
    <n v="27"/>
    <n v="2019"/>
    <s v="SUMMER"/>
    <s v="SUMMER"/>
    <s v="SUMMER 2019"/>
    <s v="2019-2020"/>
    <n v="875"/>
    <x v="1"/>
  </r>
  <r>
    <x v="2"/>
    <n v="2019"/>
    <x v="0"/>
    <s v="AM"/>
    <s v="EEUU"/>
    <x v="2"/>
    <s v="SUMMER 2019"/>
    <s v="KIDS"/>
    <x v="401"/>
    <s v="DOLARES AMERICANOS / UNITED STATES DOLLAR"/>
    <s v="PAIGE ALYSE STRAUGHAN"/>
    <s v="NEVADA"/>
    <s v="ESTADOS UNIDOS EEUU"/>
    <n v="24"/>
    <n v="2019"/>
    <s v="SUMMER"/>
    <s v="SUMMER"/>
    <s v="SUMMER 2019"/>
    <s v="2019-2020"/>
    <n v="765.69999999999982"/>
    <x v="0"/>
  </r>
  <r>
    <x v="2"/>
    <n v="2019"/>
    <x v="0"/>
    <s v="AM"/>
    <s v="EEUU"/>
    <x v="2"/>
    <s v="SUMMER 2019"/>
    <s v="TRUNKS"/>
    <x v="360"/>
    <s v="DOLARES AMERICANOS / UNITED STATES DOLLAR"/>
    <s v="PHYLLIS POSNER"/>
    <s v="CALIFORNIA"/>
    <s v="ESTADOS UNIDOS EEUU"/>
    <n v="24"/>
    <n v="2019"/>
    <s v="SUMMER"/>
    <s v="SUMMER"/>
    <s v="SUMMER 2019"/>
    <s v="2019-2020"/>
    <n v="588"/>
    <x v="5"/>
  </r>
  <r>
    <x v="2"/>
    <n v="2019"/>
    <x v="0"/>
    <s v="AM"/>
    <s v="EEUU"/>
    <x v="2"/>
    <s v="SUMMER 2019"/>
    <s v="BEACHWEAR"/>
    <x v="0"/>
    <s v="DOLARES AMERICANOS / UNITED STATES DOLLAR"/>
    <s v="PAIGE ALYSE STRAUGHAN"/>
    <s v="WASHINGTON"/>
    <s v="ESTADOS UNIDOS EEUU"/>
    <n v="16"/>
    <n v="2019"/>
    <s v="SUMMER"/>
    <s v="SUMMER"/>
    <s v="SUMMER 2019"/>
    <s v="2019-2020"/>
    <n v="674"/>
    <x v="0"/>
  </r>
  <r>
    <x v="2"/>
    <n v="2019"/>
    <x v="0"/>
    <s v="AM"/>
    <s v="EEUU"/>
    <x v="2"/>
    <s v="SUMMER 2019"/>
    <s v="BEACHWEAR"/>
    <x v="5"/>
    <s v="DOLARES AMERICANOS / UNITED STATES DOLLAR"/>
    <s v="STEPHANIE VITALI"/>
    <s v="ONTARIO"/>
    <s v="CANADA"/>
    <n v="9"/>
    <n v="2019"/>
    <s v="SUMMER"/>
    <s v="SUMMER"/>
    <s v="SUMMER 2019"/>
    <s v="2019-2020"/>
    <n v="405"/>
    <x v="4"/>
  </r>
  <r>
    <x v="2"/>
    <n v="2019"/>
    <x v="0"/>
    <s v="AM"/>
    <s v="EEUU"/>
    <x v="2"/>
    <s v="SUMMER 2019"/>
    <s v="BEACHWEAR"/>
    <x v="122"/>
    <s v="DOLARES AMERICANOS / UNITED STATES DOLLAR"/>
    <s v="BILL MILLER AND COMPANY"/>
    <s v="FLORIDA"/>
    <s v="ESTADOS UNIDOS EEUU"/>
    <n v="9"/>
    <n v="2019"/>
    <s v="SUMMER"/>
    <s v="SUMMER"/>
    <s v="SUMMER 2019"/>
    <s v="2019-2020"/>
    <n v="422"/>
    <x v="2"/>
  </r>
  <r>
    <x v="2"/>
    <n v="2019"/>
    <x v="0"/>
    <s v="AM"/>
    <s v="EEUU"/>
    <x v="2"/>
    <s v="SUMMER 2019"/>
    <s v="BEACHWEAR"/>
    <x v="55"/>
    <s v="DOLARES AMERICANOS / UNITED STATES DOLLAR"/>
    <s v="PAIGE ALYSE STRAUGHAN"/>
    <s v="WASHINGTON"/>
    <s v="ESTADOS UNIDOS EEUU"/>
    <n v="27"/>
    <n v="2019"/>
    <s v="SUMMER"/>
    <s v="SUMMER"/>
    <s v="SUMMER 2019"/>
    <s v="2019-2020"/>
    <n v="1068.1200000000001"/>
    <x v="0"/>
  </r>
  <r>
    <x v="2"/>
    <n v="2019"/>
    <x v="0"/>
    <s v="AM"/>
    <s v="EEUU"/>
    <x v="2"/>
    <s v="SUMMER 2019"/>
    <s v="BEACHWEAR"/>
    <x v="7"/>
    <s v="DOLAR CANADIENSE / CANADIAN DOLLAR"/>
    <s v="STEPHANIE VITALI"/>
    <s v="ONTARIO"/>
    <s v="CANADA"/>
    <n v="4"/>
    <n v="2019"/>
    <s v="SUMMER"/>
    <s v="SUMMER"/>
    <s v="SUMMER 2019"/>
    <s v="2019-2020"/>
    <n v="158.05471124620061"/>
    <x v="4"/>
  </r>
  <r>
    <x v="2"/>
    <n v="2019"/>
    <x v="0"/>
    <s v="AM"/>
    <s v="EEUU"/>
    <x v="2"/>
    <s v="SUMMER 2019"/>
    <s v="BEACHWEAR"/>
    <x v="19"/>
    <s v="DOLARES AMERICANOS / UNITED STATES DOLLAR"/>
    <s v="HOLLY SALES INC."/>
    <s v="OHIO"/>
    <s v="ESTADOS UNIDOS EEUU"/>
    <n v="6"/>
    <n v="2019"/>
    <s v="SUMMER"/>
    <s v="SUMMER"/>
    <s v="SUMMER 2019"/>
    <s v="2019-2020"/>
    <n v="259"/>
    <x v="8"/>
  </r>
  <r>
    <x v="2"/>
    <n v="2019"/>
    <x v="0"/>
    <s v="AM"/>
    <s v="EEUU"/>
    <x v="2"/>
    <s v="FALL 2019"/>
    <s v="ACCESSORIES"/>
    <x v="3"/>
    <s v="DOLARES AMERICANOS / UNITED STATES DOLLAR"/>
    <s v="ANITA M. HOPKINS"/>
    <s v="RHODE ISLAND"/>
    <s v="ESTADOS UNIDOS EEUU"/>
    <n v="12"/>
    <n v="2019"/>
    <s v="FALL"/>
    <s v="FALL"/>
    <s v="FALL 2019"/>
    <s v="2019-2020"/>
    <n v="108"/>
    <x v="1"/>
  </r>
  <r>
    <x v="2"/>
    <n v="2019"/>
    <x v="0"/>
    <s v="AM"/>
    <s v="EEUU"/>
    <x v="2"/>
    <s v="FALL 2019"/>
    <s v="ACCESSORIES"/>
    <x v="1"/>
    <s v="DOLARES AMERICANOS / UNITED STATES DOLLAR"/>
    <s v="ANITA M. HOPKINS"/>
    <s v="MASSACHUSETTS"/>
    <s v="ESTADOS UNIDOS EEUU"/>
    <n v="6"/>
    <n v="2019"/>
    <s v="FALL"/>
    <s v="FALL"/>
    <s v="FALL 2019"/>
    <s v="2019-2020"/>
    <n v="54"/>
    <x v="1"/>
  </r>
  <r>
    <x v="2"/>
    <n v="2019"/>
    <x v="0"/>
    <s v="AM"/>
    <s v="EEUU"/>
    <x v="2"/>
    <s v="FALL 2019"/>
    <s v="ACCESSORIES"/>
    <x v="467"/>
    <s v="DOLARES AMERICANOS / UNITED STATES DOLLAR"/>
    <s v="ANITA M. HOPKINS"/>
    <s v="NEW JERSEY"/>
    <s v="ESTADOS UNIDOS EEUU"/>
    <n v="1"/>
    <n v="2019"/>
    <s v="FALL"/>
    <s v="FALL"/>
    <s v="FALL 2019"/>
    <s v="2019-2020"/>
    <n v="37"/>
    <x v="1"/>
  </r>
  <r>
    <x v="2"/>
    <n v="2019"/>
    <x v="0"/>
    <s v="AM"/>
    <s v="EEUU"/>
    <x v="2"/>
    <s v="FALL 2019"/>
    <s v="ACTIVE"/>
    <x v="48"/>
    <s v="DOLARES AMERICANOS / UNITED STATES DOLLAR"/>
    <s v="PHYLLIS POSNER"/>
    <s v="CALIFORNIA"/>
    <s v="ESTADOS UNIDOS EEUU"/>
    <n v="234"/>
    <n v="2019"/>
    <s v="FALL"/>
    <s v="FALL"/>
    <s v="FALL 2019"/>
    <s v="2019-2020"/>
    <n v="6983.68"/>
    <x v="5"/>
  </r>
  <r>
    <x v="2"/>
    <n v="2019"/>
    <x v="0"/>
    <s v="AM"/>
    <s v="EEUU"/>
    <x v="2"/>
    <s v="FALL 2019"/>
    <s v="ACTIVE"/>
    <x v="3"/>
    <s v="DOLARES AMERICANOS / UNITED STATES DOLLAR"/>
    <s v="ANITA M. HOPKINS"/>
    <s v="RHODE ISLAND"/>
    <s v="ESTADOS UNIDOS EEUU"/>
    <n v="16"/>
    <n v="2019"/>
    <s v="FALL"/>
    <s v="FALL"/>
    <s v="FALL 2019"/>
    <s v="2019-2020"/>
    <n v="516"/>
    <x v="1"/>
  </r>
  <r>
    <x v="2"/>
    <n v="2019"/>
    <x v="0"/>
    <s v="AM"/>
    <s v="EEUU"/>
    <x v="2"/>
    <s v="FALL 2019"/>
    <s v="ACTIVE"/>
    <x v="1"/>
    <s v="DOLARES AMERICANOS / UNITED STATES DOLLAR"/>
    <s v="ANITA M. HOPKINS"/>
    <s v="MASSACHUSETTS"/>
    <s v="ESTADOS UNIDOS EEUU"/>
    <n v="24"/>
    <n v="2019"/>
    <s v="FALL"/>
    <s v="FALL"/>
    <s v="FALL 2019"/>
    <s v="2019-2020"/>
    <n v="765"/>
    <x v="1"/>
  </r>
  <r>
    <x v="2"/>
    <n v="2019"/>
    <x v="0"/>
    <s v="AM"/>
    <s v="EEUU"/>
    <x v="2"/>
    <s v="FALL 2019"/>
    <s v="ACTIVE"/>
    <x v="146"/>
    <s v="DOLARES AMERICANOS / UNITED STATES DOLLAR"/>
    <s v="MIE MANNICHE"/>
    <s v="UTAH"/>
    <s v="ESTADOS UNIDOS EEUU"/>
    <n v="28"/>
    <n v="2019"/>
    <s v="FALL"/>
    <s v="FALL"/>
    <s v="FALL 2019"/>
    <s v="2019-2020"/>
    <n v="848"/>
    <x v="11"/>
  </r>
  <r>
    <x v="2"/>
    <n v="2019"/>
    <x v="0"/>
    <s v="AM"/>
    <s v="EEUU"/>
    <x v="2"/>
    <s v="FALL 2019"/>
    <s v="ACTIVE"/>
    <x v="279"/>
    <s v="DOLARES AMERICANOS / UNITED STATES DOLLAR"/>
    <s v="HOLLY SALES INC."/>
    <s v="NORTH DAKOTA"/>
    <s v="ESTADOS UNIDOS EEUU"/>
    <n v="202"/>
    <n v="2019"/>
    <s v="FALL"/>
    <s v="FALL"/>
    <s v="FALL 2019"/>
    <s v="2019-2020"/>
    <n v="6258.7600000000029"/>
    <x v="8"/>
  </r>
  <r>
    <x v="2"/>
    <n v="2019"/>
    <x v="0"/>
    <s v="AM"/>
    <s v="EEUU"/>
    <x v="2"/>
    <s v="FALL 2019"/>
    <s v="ACTIVE"/>
    <x v="157"/>
    <s v="DOLAR CANADIENSE / CANADIAN DOLLAR"/>
    <s v="JULIE BERTRAND"/>
    <s v="QUEBEC"/>
    <s v="CANADA"/>
    <n v="8"/>
    <n v="2019"/>
    <s v="FALL"/>
    <s v="FALL"/>
    <s v="FALL 2019"/>
    <s v="2019-2020"/>
    <n v="273.5562310030395"/>
    <x v="7"/>
  </r>
  <r>
    <x v="2"/>
    <n v="2019"/>
    <x v="0"/>
    <s v="AM"/>
    <s v="EEUU"/>
    <x v="2"/>
    <s v="FALL 2019"/>
    <s v="ACTIVE"/>
    <x v="45"/>
    <s v="DOLARES AMERICANOS / UNITED STATES DOLLAR"/>
    <s v="MIE MANNICHE"/>
    <s v="CALIFORNIA"/>
    <s v="ESTADOS UNIDOS EEUU"/>
    <n v="26"/>
    <n v="2019"/>
    <s v="FALL"/>
    <s v="FALL"/>
    <s v="FALL 2019"/>
    <s v="2019-2020"/>
    <n v="980"/>
    <x v="11"/>
  </r>
  <r>
    <x v="2"/>
    <n v="2019"/>
    <x v="0"/>
    <s v="AM"/>
    <s v="EEUU"/>
    <x v="2"/>
    <s v="FALL 2019"/>
    <s v="ACTIVE"/>
    <x v="59"/>
    <s v="DOLARES AMERICANOS / UNITED STATES DOLLAR"/>
    <s v="HOLLY SALES INC."/>
    <s v="WISCONSIN"/>
    <s v="ESTADOS UNIDOS EEUU"/>
    <n v="36"/>
    <n v="2019"/>
    <s v="FALL"/>
    <s v="FALL"/>
    <s v="FALL 2019"/>
    <s v="2019-2020"/>
    <n v="1281.6000000000001"/>
    <x v="8"/>
  </r>
  <r>
    <x v="2"/>
    <n v="2019"/>
    <x v="0"/>
    <s v="AM"/>
    <s v="EEUU"/>
    <x v="2"/>
    <s v="FALL 2019"/>
    <s v="ACTIVE"/>
    <x v="110"/>
    <s v="DOLARES AMERICANOS / UNITED STATES DOLLAR"/>
    <s v="LAURA BONG"/>
    <s v="LOUISIANA"/>
    <s v="ESTADOS UNIDOS EEUU"/>
    <n v="21"/>
    <n v="2019"/>
    <s v="FALL"/>
    <s v="FALL"/>
    <s v="FALL 2019"/>
    <s v="2019-2020"/>
    <n v="682"/>
    <x v="6"/>
  </r>
  <r>
    <x v="2"/>
    <n v="2019"/>
    <x v="0"/>
    <s v="AM"/>
    <s v="EEUU"/>
    <x v="2"/>
    <s v="FALL 2019"/>
    <s v="ACTIVE"/>
    <x v="469"/>
    <s v="DOLARES AMERICANOS / UNITED STATES DOLLAR"/>
    <s v="ANITA M. HOPKINS"/>
    <s v="NEW YORK"/>
    <s v="ESTADOS UNIDOS EEUU"/>
    <n v="22"/>
    <n v="2019"/>
    <s v="FALL"/>
    <s v="FALL"/>
    <s v="FALL 2019"/>
    <s v="2019-2020"/>
    <n v="686"/>
    <x v="1"/>
  </r>
  <r>
    <x v="2"/>
    <n v="2019"/>
    <x v="0"/>
    <s v="AM"/>
    <s v="EEUU"/>
    <x v="2"/>
    <s v="FALL 2019"/>
    <s v="ACTIVE"/>
    <x v="481"/>
    <s v="DOLARES AMERICANOS / UNITED STATES DOLLAR"/>
    <s v="ANITA M. HOPKINS"/>
    <s v="NORTH CAROLINA"/>
    <s v="ESTADOS UNIDOS EEUU"/>
    <n v="36"/>
    <n v="2019"/>
    <s v="FALL"/>
    <s v="FALL"/>
    <s v="FALL 2019"/>
    <s v="2019-2020"/>
    <n v="1249"/>
    <x v="1"/>
  </r>
  <r>
    <x v="2"/>
    <n v="2019"/>
    <x v="0"/>
    <s v="AM"/>
    <s v="EEUU"/>
    <x v="2"/>
    <s v="FALL 2019"/>
    <s v="ACTIVE"/>
    <x v="42"/>
    <s v="DOLARES AMERICANOS / UNITED STATES DOLLAR"/>
    <s v="HOLLY SALES INC."/>
    <s v="MICHIGAN"/>
    <s v="ESTADOS UNIDOS EEUU"/>
    <n v="44"/>
    <n v="2019"/>
    <s v="FALL"/>
    <s v="FALL"/>
    <s v="FALL 2019"/>
    <s v="2019-2020"/>
    <n v="1357"/>
    <x v="8"/>
  </r>
  <r>
    <x v="2"/>
    <n v="2019"/>
    <x v="0"/>
    <s v="AM"/>
    <s v="EEUU"/>
    <x v="2"/>
    <s v="FALL 2019"/>
    <s v="ACTIVE"/>
    <x v="47"/>
    <s v="DOLARES AMERICANOS / UNITED STATES DOLLAR"/>
    <s v="PHYLLIS POSNER"/>
    <s v="CALIFORNIA"/>
    <s v="ESTADOS UNIDOS EEUU"/>
    <n v="30"/>
    <n v="2019"/>
    <s v="FALL"/>
    <s v="FALL"/>
    <s v="FALL 2019"/>
    <s v="2019-2020"/>
    <n v="991"/>
    <x v="5"/>
  </r>
  <r>
    <x v="2"/>
    <n v="2019"/>
    <x v="0"/>
    <s v="AM"/>
    <s v="EEUU"/>
    <x v="2"/>
    <s v="FALL 2019"/>
    <s v="ACTIVE"/>
    <x v="64"/>
    <s v="DOLARES AMERICANOS / UNITED STATES DOLLAR"/>
    <s v="LAURA BONG"/>
    <s v="LOUISIANA"/>
    <s v="ESTADOS UNIDOS EEUU"/>
    <n v="27"/>
    <n v="2019"/>
    <s v="FALL"/>
    <s v="FALL"/>
    <s v="FALL 2019"/>
    <s v="2019-2020"/>
    <n v="795"/>
    <x v="6"/>
  </r>
  <r>
    <x v="2"/>
    <n v="2019"/>
    <x v="0"/>
    <s v="AM"/>
    <s v="EEUU"/>
    <x v="2"/>
    <s v="FALL 2019"/>
    <s v="ACTIVE"/>
    <x v="67"/>
    <s v="DOLARES AMERICANOS / UNITED STATES DOLLAR"/>
    <s v="DENISE ARNETT"/>
    <s v="COLORADO"/>
    <s v="ESTADOS UNIDOS EEUU"/>
    <n v="35"/>
    <n v="2019"/>
    <s v="FALL"/>
    <s v="FALL"/>
    <s v="FALL 2019"/>
    <s v="2019-2020"/>
    <n v="1218"/>
    <x v="14"/>
  </r>
  <r>
    <x v="2"/>
    <n v="2019"/>
    <x v="0"/>
    <s v="AM"/>
    <s v="EEUU"/>
    <x v="2"/>
    <s v="FALL 2019"/>
    <s v="ACTIVE"/>
    <x v="467"/>
    <s v="DOLARES AMERICANOS / UNITED STATES DOLLAR"/>
    <s v="ANITA M. HOPKINS"/>
    <s v="NEW JERSEY"/>
    <s v="ESTADOS UNIDOS EEUU"/>
    <n v="27"/>
    <n v="2019"/>
    <s v="FALL"/>
    <s v="FALL"/>
    <s v="FALL 2019"/>
    <s v="2019-2020"/>
    <n v="891"/>
    <x v="1"/>
  </r>
  <r>
    <x v="2"/>
    <n v="2019"/>
    <x v="0"/>
    <s v="AM"/>
    <s v="EEUU"/>
    <x v="2"/>
    <s v="FALL 2019"/>
    <s v="ACTIVE"/>
    <x v="70"/>
    <s v="DOLARES AMERICANOS / UNITED STATES DOLLAR"/>
    <s v="DENISE ARNETT"/>
    <s v="COLORADO"/>
    <s v="ESTADOS UNIDOS EEUU"/>
    <n v="35"/>
    <n v="2019"/>
    <s v="FALL"/>
    <s v="FALL"/>
    <s v="FALL 2019"/>
    <s v="2019-2020"/>
    <n v="1218"/>
    <x v="14"/>
  </r>
  <r>
    <x v="2"/>
    <n v="2019"/>
    <x v="0"/>
    <s v="AM"/>
    <s v="EEUU"/>
    <x v="2"/>
    <s v="FALL 2019"/>
    <s v="ACTIVE"/>
    <x v="116"/>
    <s v="DOLAR CANADIENSE / CANADIAN DOLLAR"/>
    <s v="STEPHANIE VITALI"/>
    <s v="ONTARIO"/>
    <s v="CANADA"/>
    <n v="83"/>
    <n v="2019"/>
    <s v="FALL"/>
    <s v="FALL"/>
    <s v="FALL 2019"/>
    <s v="2019-2020"/>
    <n v="2666.4133738601836"/>
    <x v="4"/>
  </r>
  <r>
    <x v="2"/>
    <n v="2019"/>
    <x v="0"/>
    <s v="AM"/>
    <s v="EEUU"/>
    <x v="2"/>
    <s v="FALL 2019"/>
    <s v="ACTIVE"/>
    <x v="302"/>
    <s v="DOLARES AMERICANOS / UNITED STATES DOLLAR"/>
    <s v="DENISE ARNETT"/>
    <s v="COLORADO"/>
    <s v="ESTADOS UNIDOS EEUU"/>
    <n v="6"/>
    <n v="2019"/>
    <s v="FALL"/>
    <s v="FALL"/>
    <s v="FALL 2019"/>
    <s v="2019-2020"/>
    <n v="180"/>
    <x v="14"/>
  </r>
  <r>
    <x v="2"/>
    <n v="2019"/>
    <x v="0"/>
    <s v="AM"/>
    <s v="EEUU"/>
    <x v="2"/>
    <s v="FALL 2019"/>
    <s v="ACTIVE"/>
    <x v="342"/>
    <s v="DOLARES AMERICANOS / UNITED STATES DOLLAR"/>
    <s v="DENISE ARNETT"/>
    <s v="COLORADO"/>
    <s v="ESTADOS UNIDOS EEUU"/>
    <n v="16"/>
    <n v="2019"/>
    <s v="FALL"/>
    <s v="FALL"/>
    <s v="FALL 2019"/>
    <s v="2019-2020"/>
    <n v="516"/>
    <x v="14"/>
  </r>
  <r>
    <x v="2"/>
    <n v="2019"/>
    <x v="0"/>
    <s v="AM"/>
    <s v="EEUU"/>
    <x v="2"/>
    <s v="FALL 2019"/>
    <s v="ACTIVE"/>
    <x v="468"/>
    <s v="DOLARES AMERICANOS / UNITED STATES DOLLAR"/>
    <s v="MIE MANNICHE"/>
    <s v="CALIFORNIA"/>
    <s v="ESTADOS UNIDOS EEUU"/>
    <n v="90"/>
    <n v="2019"/>
    <s v="FALL"/>
    <s v="FALL"/>
    <s v="FALL 2019"/>
    <s v="2019-2020"/>
    <n v="2772"/>
    <x v="11"/>
  </r>
  <r>
    <x v="2"/>
    <n v="2019"/>
    <x v="0"/>
    <s v="AM"/>
    <s v="EEUU"/>
    <x v="2"/>
    <s v="FALL 2019"/>
    <s v="ACTIVE"/>
    <x v="482"/>
    <s v="DOLARES AMERICANOS / UNITED STATES DOLLAR"/>
    <s v="ANITA M. HOPKINS"/>
    <s v="NORTH CAROLINA"/>
    <s v="ESTADOS UNIDOS EEUU"/>
    <n v="10"/>
    <n v="2019"/>
    <s v="FALL"/>
    <s v="FALL"/>
    <s v="FALL 2019"/>
    <s v="2019-2020"/>
    <n v="365"/>
    <x v="1"/>
  </r>
  <r>
    <x v="2"/>
    <n v="2019"/>
    <x v="0"/>
    <s v="AM"/>
    <s v="EEUU"/>
    <x v="2"/>
    <s v="FALL 2019"/>
    <s v="ACTIVE"/>
    <x v="480"/>
    <s v="DOLAR CANADIENSE / CANADIAN DOLLAR"/>
    <s v="STEPHANIE VITALI"/>
    <s v="ONTARIO"/>
    <s v="CANADA"/>
    <n v="25"/>
    <n v="2019"/>
    <s v="FALL"/>
    <s v="FALL"/>
    <s v="FALL 2019"/>
    <s v="2019-2020"/>
    <n v="772.79635258358667"/>
    <x v="4"/>
  </r>
  <r>
    <x v="2"/>
    <n v="2019"/>
    <x v="0"/>
    <s v="AM"/>
    <s v="EEUU"/>
    <x v="2"/>
    <s v="FALL 2019"/>
    <s v="ACTIVE"/>
    <x v="489"/>
    <s v="DOLARES AMERICANOS / UNITED STATES DOLLAR"/>
    <s v="ANITA M. HOPKINS"/>
    <s v="NORTH CAROLINA"/>
    <s v="ESTADOS UNIDOS EEUU"/>
    <n v="51"/>
    <n v="2019"/>
    <s v="FALL"/>
    <s v="FALL"/>
    <s v="FALL 2019"/>
    <s v="2019-2020"/>
    <n v="1713"/>
    <x v="1"/>
  </r>
  <r>
    <x v="2"/>
    <n v="2019"/>
    <x v="0"/>
    <s v="AM"/>
    <s v="EEUU"/>
    <x v="2"/>
    <s v="FALL 2019"/>
    <s v="ACTIVE"/>
    <x v="479"/>
    <s v="DOLARES AMERICANOS / UNITED STATES DOLLAR"/>
    <s v="DENISE ARNETT"/>
    <s v="COLORADO"/>
    <s v="ESTADOS UNIDOS EEUU"/>
    <n v="35"/>
    <n v="2019"/>
    <s v="FALL"/>
    <s v="FALL"/>
    <s v="FALL 2019"/>
    <s v="2019-2020"/>
    <n v="1218"/>
    <x v="14"/>
  </r>
  <r>
    <x v="2"/>
    <n v="2019"/>
    <x v="0"/>
    <s v="AM"/>
    <s v="EEUU"/>
    <x v="2"/>
    <s v="FALL 2019"/>
    <s v="ACTIVE"/>
    <x v="490"/>
    <s v="DOLAR CANADIENSE / CANADIAN DOLLAR"/>
    <s v="STEPHANIE VITALI"/>
    <s v="ONTARIO"/>
    <s v="CANADA"/>
    <n v="16"/>
    <n v="2019"/>
    <s v="FALL"/>
    <s v="FALL"/>
    <s v="FALL 2019"/>
    <s v="2019-2020"/>
    <n v="475.68389057750755"/>
    <x v="4"/>
  </r>
  <r>
    <x v="2"/>
    <n v="2019"/>
    <x v="0"/>
    <s v="AM"/>
    <s v="EEUU"/>
    <x v="2"/>
    <s v="FALL 2019"/>
    <s v="ACTIVE"/>
    <x v="491"/>
    <s v="DOLAR CANADIENSE / CANADIAN DOLLAR"/>
    <s v="SHOUTOUTAGENCY"/>
    <s v="ALBERTA"/>
    <s v="CANADA"/>
    <n v="65"/>
    <n v="2019"/>
    <s v="FALL"/>
    <s v="FALL"/>
    <s v="FALL 2019"/>
    <s v="2019-2020"/>
    <n v="2176.2917933130702"/>
    <x v="3"/>
  </r>
  <r>
    <x v="2"/>
    <n v="2019"/>
    <x v="0"/>
    <s v="AM"/>
    <s v="EEUU"/>
    <x v="2"/>
    <s v="FALL 2019"/>
    <s v="ACTIVE"/>
    <x v="492"/>
    <s v="DOLAR CANADIENSE / CANADIAN DOLLAR"/>
    <s v="STEPHANIE VITALI"/>
    <s v="ONTARIO"/>
    <s v="CANADA"/>
    <n v="65"/>
    <n v="2019"/>
    <s v="FALL"/>
    <s v="FALL"/>
    <s v="FALL 2019"/>
    <s v="2019-2020"/>
    <n v="1701.3677811550156"/>
    <x v="4"/>
  </r>
  <r>
    <x v="2"/>
    <n v="2019"/>
    <x v="0"/>
    <s v="AM"/>
    <s v="EEUU"/>
    <x v="2"/>
    <s v="HIGH SUMMER 2019"/>
    <s v="SWIMWEAR"/>
    <x v="0"/>
    <s v="DOLARES AMERICANOS / UNITED STATES DOLLAR"/>
    <s v="PAIGE ALYSE STRAUGHAN"/>
    <s v="WASHINGTON"/>
    <s v="ESTADOS UNIDOS EEUU"/>
    <n v="212"/>
    <n v="2019"/>
    <s v="HIGH SUMMER"/>
    <s v="HIGH SUMMER"/>
    <s v="HIGH SUMMER 2019"/>
    <s v="2019-2020"/>
    <n v="6180"/>
    <x v="0"/>
  </r>
  <r>
    <x v="2"/>
    <n v="2019"/>
    <x v="0"/>
    <s v="AM"/>
    <s v="EEUU"/>
    <x v="2"/>
    <s v="HIGH SUMMER 2019"/>
    <s v="SWIMWEAR"/>
    <x v="85"/>
    <s v="DOLARES AMERICANOS / UNITED STATES DOLLAR"/>
    <s v="JUDITH ANN DEAL"/>
    <s v="HAWAII"/>
    <s v="ESTADOS UNIDOS EEUU"/>
    <n v="2"/>
    <n v="2019"/>
    <s v="HIGH SUMMER"/>
    <s v="HIGH SUMMER"/>
    <s v="HIGH SUMMER 2019"/>
    <s v="2019-2020"/>
    <n v="58"/>
    <x v="10"/>
  </r>
  <r>
    <x v="2"/>
    <n v="2019"/>
    <x v="0"/>
    <s v="AM"/>
    <s v="EEUU"/>
    <x v="2"/>
    <s v="HIGH SUMMER 2019"/>
    <s v="SWIMWEAR"/>
    <x v="493"/>
    <s v="DOLARES AMERICANOS / UNITED STATES DOLLAR"/>
    <s v="JUDITH ANN DEAL"/>
    <s v="HAWAII"/>
    <s v="ESTADOS UNIDOS EEUU"/>
    <n v="42"/>
    <n v="2019"/>
    <s v="HIGH SUMMER"/>
    <s v="HIGH SUMMER"/>
    <s v="HIGH SUMMER 2019"/>
    <s v="2019-2020"/>
    <n v="1434"/>
    <x v="10"/>
  </r>
  <r>
    <x v="2"/>
    <n v="2019"/>
    <x v="0"/>
    <s v="AM"/>
    <s v="EEUU"/>
    <x v="2"/>
    <s v="HIGH SUMMER 2019"/>
    <s v="SWIMWEAR"/>
    <x v="86"/>
    <s v="DOLARES AMERICANOS / UNITED STATES DOLLAR"/>
    <s v="JULIUS ORTIZ MALDONADO"/>
    <s v="PUERTO RICO"/>
    <s v="PUERTO RICO"/>
    <n v="108"/>
    <n v="2019"/>
    <s v="HIGH SUMMER"/>
    <s v="HIGH SUMMER"/>
    <s v="HIGH SUMMER 2019"/>
    <s v="2019-2020"/>
    <n v="3790"/>
    <x v="15"/>
  </r>
  <r>
    <x v="2"/>
    <n v="2019"/>
    <x v="0"/>
    <s v="AM"/>
    <s v="EEUU"/>
    <x v="2"/>
    <s v="HIGH SUMMER 2019"/>
    <s v="SWIMWEAR"/>
    <x v="360"/>
    <s v="DOLARES AMERICANOS / UNITED STATES DOLLAR"/>
    <s v="PHYLLIS POSNER"/>
    <s v="CALIFORNIA"/>
    <s v="ESTADOS UNIDOS EEUU"/>
    <n v="42"/>
    <n v="2019"/>
    <s v="HIGH SUMMER"/>
    <s v="HIGH SUMMER"/>
    <s v="HIGH SUMMER 2019"/>
    <s v="2019-2020"/>
    <n v="1251"/>
    <x v="5"/>
  </r>
  <r>
    <x v="2"/>
    <n v="2019"/>
    <x v="0"/>
    <s v="AM"/>
    <s v="EEUU"/>
    <x v="2"/>
    <s v="HIGH SUMMER 2019"/>
    <s v="SWIMWEAR"/>
    <x v="19"/>
    <s v="DOLARES AMERICANOS / UNITED STATES DOLLAR"/>
    <s v="HOLLY SALES INC."/>
    <s v="OHIO"/>
    <s v="ESTADOS UNIDOS EEUU"/>
    <n v="3"/>
    <n v="2019"/>
    <s v="HIGH SUMMER"/>
    <s v="HIGH SUMMER"/>
    <s v="HIGH SUMMER 2019"/>
    <s v="2019-2020"/>
    <n v="84"/>
    <x v="8"/>
  </r>
  <r>
    <x v="2"/>
    <n v="2019"/>
    <x v="0"/>
    <s v="AM"/>
    <s v="EEUU"/>
    <x v="2"/>
    <s v="HIGH SUMMER 2019"/>
    <s v="SWIMWEAR"/>
    <x v="102"/>
    <s v="DOLARES AMERICANOS / UNITED STATES DOLLAR"/>
    <s v="PHYLLIS POSNER"/>
    <s v="CALIFORNIA"/>
    <s v="ESTADOS UNIDOS EEUU"/>
    <n v="32"/>
    <n v="2019"/>
    <s v="HIGH SUMMER"/>
    <s v="HIGH SUMMER"/>
    <s v="HIGH SUMMER 2019"/>
    <s v="2019-2020"/>
    <n v="940"/>
    <x v="5"/>
  </r>
  <r>
    <x v="2"/>
    <n v="2019"/>
    <x v="0"/>
    <s v="AM"/>
    <s v="EEUU"/>
    <x v="2"/>
    <s v="HIGH SUMMER 2019"/>
    <s v="SWIMWEAR"/>
    <x v="164"/>
    <s v="DOLARES AMERICANOS / UNITED STATES DOLLAR"/>
    <s v="JUDITH ANN DEAL"/>
    <s v="HAWAII"/>
    <s v="ESTADOS UNIDOS EEUU"/>
    <n v="39"/>
    <n v="2019"/>
    <s v="HIGH SUMMER"/>
    <s v="HIGH SUMMER"/>
    <s v="HIGH SUMMER 2019"/>
    <s v="2019-2020"/>
    <n v="1183"/>
    <x v="10"/>
  </r>
  <r>
    <x v="2"/>
    <n v="2019"/>
    <x v="0"/>
    <s v="AM"/>
    <s v="EEUU"/>
    <x v="2"/>
    <s v="HIGH SUMMER 2019"/>
    <s v="SWIMWEAR"/>
    <x v="78"/>
    <s v="DOLARES AMERICANOS / UNITED STATES DOLLAR"/>
    <s v="MIE MANNICHE"/>
    <s v="CALIFORNIA"/>
    <s v="ESTADOS UNIDOS EEUU"/>
    <n v="38"/>
    <n v="2019"/>
    <s v="HIGH SUMMER"/>
    <s v="HIGH SUMMER"/>
    <s v="HIGH SUMMER 2019"/>
    <s v="2019-2020"/>
    <n v="1137"/>
    <x v="11"/>
  </r>
  <r>
    <x v="2"/>
    <n v="2019"/>
    <x v="0"/>
    <s v="AM"/>
    <s v="EEUU"/>
    <x v="2"/>
    <s v="HIGH SUMMER 2019"/>
    <s v="SWIMWEAR"/>
    <x v="372"/>
    <s v="DOLARES AMERICANOS / UNITED STATES DOLLAR"/>
    <s v="HOLLY SALES INC."/>
    <s v="ILLINOIS"/>
    <s v="ESTADOS UNIDOS EEUU"/>
    <n v="16"/>
    <n v="2019"/>
    <s v="HIGH SUMMER"/>
    <s v="HIGH SUMMER"/>
    <s v="HIGH SUMMER 2019"/>
    <s v="2019-2020"/>
    <n v="472"/>
    <x v="8"/>
  </r>
  <r>
    <x v="2"/>
    <n v="2019"/>
    <x v="0"/>
    <s v="AM"/>
    <s v="EEUU"/>
    <x v="2"/>
    <s v="HIGH SUMMER 2019"/>
    <s v="SWIMWEAR"/>
    <x v="442"/>
    <s v="DOLARES AMERICANOS / UNITED STATES DOLLAR"/>
    <s v="ANITA M. HOPKINS"/>
    <s v="DELAWARE"/>
    <s v="ESTADOS UNIDOS EEUU"/>
    <n v="20"/>
    <n v="2019"/>
    <s v="HIGH SUMMER"/>
    <s v="HIGH SUMMER"/>
    <s v="HIGH SUMMER 2019"/>
    <s v="2019-2020"/>
    <n v="567"/>
    <x v="1"/>
  </r>
  <r>
    <x v="2"/>
    <n v="2019"/>
    <x v="0"/>
    <s v="AM"/>
    <s v="EEUU"/>
    <x v="2"/>
    <s v="HIGH SUMMER 2019"/>
    <s v="SWIMWEAR"/>
    <x v="485"/>
    <s v="DOLARES AMERICANOS / UNITED STATES DOLLAR"/>
    <s v="ANITA M. HOPKINS"/>
    <s v="NEW JERSEY"/>
    <s v="ESTADOS UNIDOS EEUU"/>
    <n v="8"/>
    <n v="2019"/>
    <s v="HIGH SUMMER"/>
    <s v="HIGH SUMMER"/>
    <s v="HIGH SUMMER 2019"/>
    <s v="2019-2020"/>
    <n v="220"/>
    <x v="1"/>
  </r>
  <r>
    <x v="2"/>
    <n v="2019"/>
    <x v="0"/>
    <s v="AM"/>
    <s v="EEUU"/>
    <x v="2"/>
    <s v="HIGH SUMMER 2019"/>
    <s v="SWIMWEAR"/>
    <x v="486"/>
    <s v="DOLARES AMERICANOS / UNITED STATES DOLLAR"/>
    <s v="HOLLY SALES INC."/>
    <s v="TENNESSEE"/>
    <s v="ESTADOS UNIDOS EEUU"/>
    <n v="15"/>
    <n v="2019"/>
    <s v="HIGH SUMMER"/>
    <s v="HIGH SUMMER"/>
    <s v="HIGH SUMMER 2019"/>
    <s v="2019-2020"/>
    <n v="474"/>
    <x v="8"/>
  </r>
  <r>
    <x v="2"/>
    <n v="2019"/>
    <x v="0"/>
    <s v="AM"/>
    <s v="EEUU"/>
    <x v="2"/>
    <s v="HIGH SUMMER 2019"/>
    <s v="ACCESSORIES"/>
    <x v="493"/>
    <s v="DOLARES AMERICANOS / UNITED STATES DOLLAR"/>
    <s v="JUDITH ANN DEAL"/>
    <s v="HAWAII"/>
    <s v="ESTADOS UNIDOS EEUU"/>
    <n v="2"/>
    <n v="2019"/>
    <s v="HIGH SUMMER"/>
    <s v="HIGH SUMMER"/>
    <s v="HIGH SUMMER 2019"/>
    <s v="2019-2020"/>
    <n v="100"/>
    <x v="10"/>
  </r>
  <r>
    <x v="2"/>
    <n v="2019"/>
    <x v="0"/>
    <s v="AM"/>
    <s v="EEUU"/>
    <x v="2"/>
    <s v="HIGH SUMMER 2019"/>
    <s v="BEACHWEAR"/>
    <x v="493"/>
    <s v="DOLARES AMERICANOS / UNITED STATES DOLLAR"/>
    <s v="JUDITH ANN DEAL"/>
    <s v="HAWAII"/>
    <s v="ESTADOS UNIDOS EEUU"/>
    <n v="5"/>
    <n v="2019"/>
    <s v="HIGH SUMMER"/>
    <s v="HIGH SUMMER"/>
    <s v="HIGH SUMMER 2019"/>
    <s v="2019-2020"/>
    <n v="219"/>
    <x v="10"/>
  </r>
  <r>
    <x v="2"/>
    <n v="2019"/>
    <x v="0"/>
    <s v="AM"/>
    <s v="EEUU"/>
    <x v="2"/>
    <s v="HIGH SUMMER 2019"/>
    <s v="BEACHWEAR"/>
    <x v="48"/>
    <s v="DOLARES AMERICANOS / UNITED STATES DOLLAR"/>
    <s v="PHYLLIS POSNER"/>
    <s v="CALIFORNIA"/>
    <s v="ESTADOS UNIDOS EEUU"/>
    <n v="30"/>
    <n v="2019"/>
    <s v="HIGH SUMMER"/>
    <s v="HIGH SUMMER"/>
    <s v="HIGH SUMMER 2019"/>
    <s v="2019-2020"/>
    <n v="1716"/>
    <x v="5"/>
  </r>
  <r>
    <x v="2"/>
    <n v="2019"/>
    <x v="0"/>
    <s v="AM"/>
    <s v="EEUU"/>
    <x v="2"/>
    <s v="HIGH SUMMER 2019"/>
    <s v="BEACHWEAR"/>
    <x v="86"/>
    <s v="DOLARES AMERICANOS / UNITED STATES DOLLAR"/>
    <s v="JULIUS ORTIZ MALDONADO"/>
    <s v="PUERTO RICO"/>
    <s v="PUERTO RICO"/>
    <n v="9"/>
    <n v="2019"/>
    <s v="HIGH SUMMER"/>
    <s v="HIGH SUMMER"/>
    <s v="HIGH SUMMER 2019"/>
    <s v="2019-2020"/>
    <n v="443"/>
    <x v="15"/>
  </r>
  <r>
    <x v="2"/>
    <n v="2019"/>
    <x v="0"/>
    <s v="AM"/>
    <s v="EEUU"/>
    <x v="2"/>
    <s v="HIGH SUMMER 2019"/>
    <s v="BEACHWEAR"/>
    <x v="372"/>
    <s v="DOLARES AMERICANOS / UNITED STATES DOLLAR"/>
    <s v="HOLLY SALES INC."/>
    <s v="ILLINOIS"/>
    <s v="ESTADOS UNIDOS EEUU"/>
    <n v="2"/>
    <n v="2019"/>
    <s v="HIGH SUMMER"/>
    <s v="HIGH SUMMER"/>
    <s v="HIGH SUMMER 2019"/>
    <s v="2019-2020"/>
    <n v="130"/>
    <x v="8"/>
  </r>
  <r>
    <x v="2"/>
    <n v="2019"/>
    <x v="0"/>
    <s v="AM"/>
    <s v="EEUU"/>
    <x v="2"/>
    <s v="HIGH SUMMER 2019"/>
    <s v="BEACHWEAR"/>
    <x v="442"/>
    <s v="DOLARES AMERICANOS / UNITED STATES DOLLAR"/>
    <s v="ANITA M. HOPKINS"/>
    <s v="DELAWARE"/>
    <s v="ESTADOS UNIDOS EEUU"/>
    <n v="2"/>
    <n v="2019"/>
    <s v="HIGH SUMMER"/>
    <s v="HIGH SUMMER"/>
    <s v="HIGH SUMMER 2019"/>
    <s v="2019-2020"/>
    <n v="82"/>
    <x v="1"/>
  </r>
  <r>
    <x v="2"/>
    <n v="2019"/>
    <x v="0"/>
    <s v="AM"/>
    <s v="EEUU"/>
    <x v="2"/>
    <s v="HOLIDAY 2019"/>
    <s v="ACTIVE"/>
    <x v="64"/>
    <s v="DOLARES AMERICANOS / UNITED STATES DOLLAR"/>
    <s v="LAURA BONG"/>
    <s v="LOUISIANA"/>
    <s v="ESTADOS UNIDOS EEUU"/>
    <n v="11"/>
    <n v="2019"/>
    <s v="HOLIDAY"/>
    <s v="HOLIDAY"/>
    <s v="HOLIDAY 2019"/>
    <s v="2019-2020"/>
    <n v="471"/>
    <x v="6"/>
  </r>
  <r>
    <x v="2"/>
    <n v="2019"/>
    <x v="0"/>
    <s v="AM"/>
    <s v="EEUU"/>
    <x v="2"/>
    <s v="SPRING 2020"/>
    <s v="SWIMWEAR"/>
    <x v="85"/>
    <s v="DOLARES AMERICANOS / UNITED STATES DOLLAR"/>
    <s v="JUDITH ANN DEAL"/>
    <s v="HAWAII"/>
    <s v="ESTADOS UNIDOS EEUU"/>
    <n v="108"/>
    <n v="2020"/>
    <s v="SPRING"/>
    <s v="SPRING"/>
    <s v="SPRING 2020"/>
    <s v="2019-2020"/>
    <n v="3528"/>
    <x v="10"/>
  </r>
  <r>
    <x v="2"/>
    <n v="2019"/>
    <x v="0"/>
    <s v="AM"/>
    <s v="EEUU"/>
    <x v="2"/>
    <s v="SPRING 2020"/>
    <s v="SWIMWEAR"/>
    <x v="191"/>
    <s v="DOLAR CANADIENSE / CANADIAN DOLLAR"/>
    <s v="JULIE BERTRAND"/>
    <s v="QUEBEC"/>
    <s v="CANADA"/>
    <n v="21"/>
    <n v="2020"/>
    <s v="SPRING"/>
    <s v="SPRING"/>
    <s v="SPRING 2020"/>
    <s v="2019-2020"/>
    <n v="668.69300911854089"/>
    <x v="7"/>
  </r>
  <r>
    <x v="2"/>
    <n v="2019"/>
    <x v="0"/>
    <s v="AM"/>
    <s v="EEUU"/>
    <x v="2"/>
    <s v="SPRING 2020"/>
    <s v="SWIMWEAR"/>
    <x v="25"/>
    <s v="DOLARES AMERICANOS / UNITED STATES DOLLAR"/>
    <s v="JUDITH ANN DEAL"/>
    <s v="HAWAII"/>
    <s v="ESTADOS UNIDOS EEUU"/>
    <n v="324"/>
    <n v="2020"/>
    <s v="SPRING"/>
    <s v="SPRING"/>
    <s v="SPRING 2020"/>
    <s v="2019-2020"/>
    <n v="10400.599999999997"/>
    <x v="10"/>
  </r>
  <r>
    <x v="2"/>
    <n v="2019"/>
    <x v="0"/>
    <s v="AM"/>
    <s v="EEUU"/>
    <x v="2"/>
    <s v="SPRING 2020"/>
    <s v="SWIMWEAR"/>
    <x v="90"/>
    <s v="DOLARES AMERICANOS / UNITED STATES DOLLAR"/>
    <s v="MIE MANNICHE"/>
    <s v="CALIFORNIA"/>
    <s v="ESTADOS UNIDOS EEUU"/>
    <n v="60"/>
    <n v="2020"/>
    <s v="SPRING"/>
    <s v="SPRING"/>
    <s v="SPRING 2020"/>
    <s v="2019-2020"/>
    <n v="2056"/>
    <x v="11"/>
  </r>
  <r>
    <x v="2"/>
    <n v="2019"/>
    <x v="0"/>
    <s v="AM"/>
    <s v="EEUU"/>
    <x v="2"/>
    <s v="SPRING 2020"/>
    <s v="SWIMWEAR"/>
    <x v="45"/>
    <s v="DOLARES AMERICANOS / UNITED STATES DOLLAR"/>
    <s v="MIE MANNICHE"/>
    <s v="CALIFORNIA"/>
    <s v="ESTADOS UNIDOS EEUU"/>
    <n v="12"/>
    <n v="2020"/>
    <s v="SPRING"/>
    <s v="SPRING"/>
    <s v="SPRING 2020"/>
    <s v="2019-2020"/>
    <n v="336"/>
    <x v="11"/>
  </r>
  <r>
    <x v="2"/>
    <n v="2019"/>
    <x v="0"/>
    <s v="AM"/>
    <s v="EEUU"/>
    <x v="2"/>
    <s v="SPRING 2020"/>
    <s v="SWIMWEAR"/>
    <x v="78"/>
    <s v="DOLARES AMERICANOS / UNITED STATES DOLLAR"/>
    <s v="MIE MANNICHE"/>
    <s v="CALIFORNIA"/>
    <s v="ESTADOS UNIDOS EEUU"/>
    <n v="36"/>
    <n v="2020"/>
    <s v="SPRING"/>
    <s v="SPRING"/>
    <s v="SPRING 2020"/>
    <s v="2019-2020"/>
    <n v="1220"/>
    <x v="11"/>
  </r>
  <r>
    <x v="2"/>
    <n v="2019"/>
    <x v="0"/>
    <s v="AM"/>
    <s v="EEUU"/>
    <x v="2"/>
    <s v="SPRING 2020"/>
    <s v="SWIMWEAR"/>
    <x v="405"/>
    <s v="DOLARES AMERICANOS / UNITED STATES DOLLAR"/>
    <s v="MIE MANNICHE"/>
    <s v="CALIFORNIA"/>
    <s v="ESTADOS UNIDOS EEUU"/>
    <n v="37"/>
    <n v="2020"/>
    <s v="SPRING"/>
    <s v="SPRING"/>
    <s v="SPRING 2020"/>
    <s v="2019-2020"/>
    <n v="1176"/>
    <x v="11"/>
  </r>
  <r>
    <x v="2"/>
    <n v="2019"/>
    <x v="0"/>
    <s v="AM"/>
    <s v="EEUU"/>
    <x v="2"/>
    <s v="SPRING 2020"/>
    <s v="ACCESSORIES"/>
    <x v="3"/>
    <s v="DOLARES AMERICANOS / UNITED STATES DOLLAR"/>
    <s v="ANITA M. HOPKINS"/>
    <s v="RHODE ISLAND"/>
    <s v="ESTADOS UNIDOS EEUU"/>
    <n v="48"/>
    <n v="2020"/>
    <s v="SPRING"/>
    <s v="SPRING"/>
    <s v="SPRING 2020"/>
    <s v="2019-2020"/>
    <n v="384"/>
    <x v="1"/>
  </r>
  <r>
    <x v="2"/>
    <n v="2019"/>
    <x v="0"/>
    <s v="AM"/>
    <s v="EEUU"/>
    <x v="2"/>
    <s v="SPRING 2020"/>
    <s v="ACCESSORIES"/>
    <x v="356"/>
    <s v="DOLARES AMERICANOS / UNITED STATES DOLLAR"/>
    <s v="ANITA M. HOPKINS"/>
    <s v="MARYLAND"/>
    <s v="ESTADOS UNIDOS EEUU"/>
    <n v="273"/>
    <n v="2020"/>
    <s v="SPRING"/>
    <s v="SPRING"/>
    <s v="SPRING 2020"/>
    <s v="2019-2020"/>
    <n v="2159"/>
    <x v="1"/>
  </r>
  <r>
    <x v="2"/>
    <n v="2019"/>
    <x v="0"/>
    <s v="AM"/>
    <s v="EEUU"/>
    <x v="2"/>
    <s v="SPRING 2020"/>
    <s v="ACCESSORIES"/>
    <x v="77"/>
    <s v="DOLARES AMERICANOS / UNITED STATES DOLLAR"/>
    <s v="ANITA M. HOPKINS"/>
    <s v="NEW HAMPSHIRE"/>
    <s v="ESTADOS UNIDOS EEUU"/>
    <n v="36"/>
    <n v="2020"/>
    <s v="SPRING"/>
    <s v="SPRING"/>
    <s v="SPRING 2020"/>
    <s v="2019-2020"/>
    <n v="252"/>
    <x v="1"/>
  </r>
  <r>
    <x v="2"/>
    <n v="2019"/>
    <x v="0"/>
    <s v="AM"/>
    <s v="EEUU"/>
    <x v="2"/>
    <s v="SPRING 2020"/>
    <s v="BEACHWEAR"/>
    <x v="85"/>
    <s v="DOLARES AMERICANOS / UNITED STATES DOLLAR"/>
    <s v="JUDITH ANN DEAL"/>
    <s v="HAWAII"/>
    <s v="ESTADOS UNIDOS EEUU"/>
    <n v="9"/>
    <n v="2020"/>
    <s v="SPRING"/>
    <s v="SPRING"/>
    <s v="SPRING 2020"/>
    <s v="2019-2020"/>
    <n v="433"/>
    <x v="10"/>
  </r>
  <r>
    <x v="2"/>
    <n v="2019"/>
    <x v="0"/>
    <s v="AM"/>
    <s v="EEUU"/>
    <x v="2"/>
    <s v="SPRING 2020"/>
    <s v="BEACHWEAR"/>
    <x v="191"/>
    <s v="DOLAR CANADIENSE / CANADIAN DOLLAR"/>
    <s v="JULIE BERTRAND"/>
    <s v="QUEBEC"/>
    <s v="CANADA"/>
    <n v="2"/>
    <n v="2020"/>
    <s v="SPRING"/>
    <s v="SPRING"/>
    <s v="SPRING 2020"/>
    <s v="2019-2020"/>
    <n v="94.224924012158056"/>
    <x v="7"/>
  </r>
  <r>
    <x v="2"/>
    <n v="2019"/>
    <x v="0"/>
    <s v="AM"/>
    <s v="EEUU"/>
    <x v="2"/>
    <s v="SPRING 2020"/>
    <s v="BEACHWEAR"/>
    <x v="25"/>
    <s v="DOLARES AMERICANOS / UNITED STATES DOLLAR"/>
    <s v="JUDITH ANN DEAL"/>
    <s v="HAWAII"/>
    <s v="ESTADOS UNIDOS EEUU"/>
    <n v="53"/>
    <n v="2020"/>
    <s v="SPRING"/>
    <s v="SPRING"/>
    <s v="SPRING 2020"/>
    <s v="2019-2020"/>
    <n v="2144.15"/>
    <x v="10"/>
  </r>
  <r>
    <x v="2"/>
    <n v="2019"/>
    <x v="0"/>
    <s v="AM"/>
    <s v="EEUU"/>
    <x v="2"/>
    <s v="SPRING 2020"/>
    <s v="BEACHWEAR"/>
    <x v="90"/>
    <s v="DOLARES AMERICANOS / UNITED STATES DOLLAR"/>
    <s v="MIE MANNICHE"/>
    <s v="CALIFORNIA"/>
    <s v="ESTADOS UNIDOS EEUU"/>
    <n v="21"/>
    <n v="2020"/>
    <s v="SPRING"/>
    <s v="SPRING"/>
    <s v="SPRING 2020"/>
    <s v="2019-2020"/>
    <n v="1117"/>
    <x v="11"/>
  </r>
  <r>
    <x v="2"/>
    <n v="2019"/>
    <x v="0"/>
    <s v="AM"/>
    <s v="EEUU"/>
    <x v="2"/>
    <s v="SPRING 2020"/>
    <s v="BEACHWEAR"/>
    <x v="45"/>
    <s v="DOLARES AMERICANOS / UNITED STATES DOLLAR"/>
    <s v="MIE MANNICHE"/>
    <s v="CALIFORNIA"/>
    <s v="ESTADOS UNIDOS EEUU"/>
    <n v="5"/>
    <n v="2020"/>
    <s v="SPRING"/>
    <s v="SPRING"/>
    <s v="SPRING 2020"/>
    <s v="2019-2020"/>
    <n v="205"/>
    <x v="11"/>
  </r>
  <r>
    <x v="2"/>
    <n v="2019"/>
    <x v="0"/>
    <s v="AM"/>
    <s v="EEUU"/>
    <x v="2"/>
    <s v="SMU NORDSTROM RACK PS"/>
    <s v="BEACHWEAR"/>
    <x v="183"/>
    <s v="DOLARES AMERICANOS / UNITED STATES DOLLAR"/>
    <s v="KELLY MICHELLE ELLINGSON"/>
    <s v="NEW JERSEY"/>
    <s v="ESTADOS UNIDOS EEUU"/>
    <n v="121"/>
    <n v="0"/>
    <s v="COLECCIONES PASADAS"/>
    <s v="COLECCIONES PASADAS"/>
    <s v="COLECCIONES PASADAS"/>
    <s v="2019-2020"/>
    <n v="3561"/>
    <x v="9"/>
  </r>
  <r>
    <x v="2"/>
    <n v="2019"/>
    <x v="0"/>
    <s v="AM"/>
    <s v="EEUU"/>
    <x v="2"/>
    <s v="SMU NORDSTROM RACK PS"/>
    <s v="BEACHWEAR"/>
    <x v="266"/>
    <s v="DOLARES AMERICANOS / UNITED STATES DOLLAR"/>
    <s v="KELLY MICHELLE ELLINGSON"/>
    <s v="IOWA"/>
    <s v="ESTADOS UNIDOS EEUU"/>
    <n v="463"/>
    <n v="0"/>
    <s v="COLECCIONES PASADAS"/>
    <s v="COLECCIONES PASADAS"/>
    <s v="COLECCIONES PASADAS"/>
    <s v="2019-2020"/>
    <n v="13240.2"/>
    <x v="9"/>
  </r>
  <r>
    <x v="2"/>
    <n v="2019"/>
    <x v="0"/>
    <s v="AM"/>
    <s v="EEUU"/>
    <x v="2"/>
    <s v="SMU SPRING 2020"/>
    <s v="BEACHWEAR"/>
    <x v="48"/>
    <s v="DOLARES AMERICANOS / UNITED STATES DOLLAR"/>
    <s v="PHYLLIS POSNER"/>
    <s v="CALIFORNIA"/>
    <s v="ESTADOS UNIDOS EEUU"/>
    <n v="90"/>
    <n v="2020"/>
    <s v="SMU SPRING"/>
    <s v="SMU SPRING"/>
    <s v="SMU SPRING 2020"/>
    <s v="2019-2020"/>
    <n v="3124.2"/>
    <x v="5"/>
  </r>
  <r>
    <x v="2"/>
    <n v="2019"/>
    <x v="0"/>
    <s v="AM"/>
    <s v="EEUU"/>
    <x v="2"/>
    <s v="SMU SPRING 2020"/>
    <s v="BEACHWEAR"/>
    <x v="25"/>
    <s v="DOLARES AMERICANOS / UNITED STATES DOLLAR"/>
    <s v="JUDITH ANN DEAL"/>
    <s v="HAWAII"/>
    <s v="ESTADOS UNIDOS EEUU"/>
    <n v="4"/>
    <n v="2020"/>
    <s v="SMU SPRING"/>
    <s v="SMU SPRING"/>
    <s v="SMU SPRING 2020"/>
    <s v="2019-2020"/>
    <n v="155.80000000000001"/>
    <x v="10"/>
  </r>
  <r>
    <x v="2"/>
    <n v="2019"/>
    <x v="0"/>
    <s v="AM"/>
    <s v="EEUU"/>
    <x v="2"/>
    <s v="SMU SPRING 2020"/>
    <s v="BEACHWEAR"/>
    <x v="123"/>
    <s v="DOLARES AMERICANOS / UNITED STATES DOLLAR"/>
    <s v="JUDITH ANN DEAL"/>
    <s v="HAWAII"/>
    <s v="ESTADOS UNIDOS EEUU"/>
    <n v="17"/>
    <n v="2020"/>
    <s v="SMU SPRING"/>
    <s v="SMU SPRING"/>
    <s v="SMU SPRING 2020"/>
    <s v="2019-2020"/>
    <n v="811"/>
    <x v="10"/>
  </r>
  <r>
    <x v="2"/>
    <n v="2019"/>
    <x v="0"/>
    <s v="AM"/>
    <s v="EEUU"/>
    <x v="2"/>
    <s v="SMU SPRING 2020"/>
    <s v="BEACHWEAR"/>
    <x v="89"/>
    <s v="DOLARES AMERICANOS / UNITED STATES DOLLAR"/>
    <s v="BILL MILLER AND COMPANY"/>
    <s v="FLORIDA"/>
    <s v="ESTADOS UNIDOS EEUU"/>
    <n v="26"/>
    <n v="2020"/>
    <s v="SMU SPRING"/>
    <s v="SMU SPRING"/>
    <s v="SMU SPRING 2020"/>
    <s v="2019-2020"/>
    <n v="1165.3200000000002"/>
    <x v="2"/>
  </r>
  <r>
    <x v="2"/>
    <n v="2019"/>
    <x v="0"/>
    <s v="AM"/>
    <s v="EEUU"/>
    <x v="2"/>
    <s v="SMU SUMMER 2019"/>
    <s v="SWIMWEAR"/>
    <x v="55"/>
    <s v="DOLARES AMERICANOS / UNITED STATES DOLLAR"/>
    <s v="PAIGE ALYSE STRAUGHAN"/>
    <s v="WASHINGTON"/>
    <s v="ESTADOS UNIDOS EEUU"/>
    <n v="234"/>
    <n v="2019"/>
    <s v="SMU SUMMER"/>
    <s v="SMU SUMMER"/>
    <s v="SMU SUMMER 2019"/>
    <s v="2019-2020"/>
    <n v="5665.5"/>
    <x v="0"/>
  </r>
  <r>
    <x v="2"/>
    <n v="2019"/>
    <x v="0"/>
    <s v="AM"/>
    <s v="EEUU"/>
    <x v="2"/>
    <s v="SMU SUMMER 2019"/>
    <s v="SWIMWEAR"/>
    <x v="72"/>
    <s v="DOLARES AMERICANOS / UNITED STATES DOLLAR"/>
    <s v="PAIGE ALYSE STRAUGHAN"/>
    <s v="ONTARIO"/>
    <s v="CANADA"/>
    <n v="10"/>
    <n v="2019"/>
    <s v="SMU SUMMER"/>
    <s v="SMU SUMMER"/>
    <s v="SMU SUMMER 2019"/>
    <s v="2019-2020"/>
    <n v="247.5"/>
    <x v="0"/>
  </r>
  <r>
    <x v="2"/>
    <n v="2019"/>
    <x v="0"/>
    <s v="AM"/>
    <s v="EEUU"/>
    <x v="2"/>
    <s v="TJMAX"/>
    <n v="0"/>
    <x v="471"/>
    <s v="DOLARES AMERICANOS / UNITED STATES DOLLAR"/>
    <s v="KELLY MICHELLE ELLINGSON"/>
    <s v="PENNSYLVANIA"/>
    <s v="ESTADOS UNIDOS EEUU"/>
    <n v="16245"/>
    <n v="0"/>
    <s v="COLECCIONES PASADAS"/>
    <s v="COLECCIONES PASADAS"/>
    <s v="COLECCIONES PASADAS"/>
    <s v="2019-2020"/>
    <n v="324900"/>
    <x v="9"/>
  </r>
  <r>
    <x v="2"/>
    <n v="2019"/>
    <x v="0"/>
    <s v="MAS"/>
    <s v="EEUU"/>
    <x v="2"/>
    <s v="HIGH SUMMER 2017"/>
    <s v="KIDS"/>
    <x v="183"/>
    <s v="DOLARES AMERICANOS / UNITED STATES DOLLAR"/>
    <s v="KELLY MICHELLE ELLINGSON"/>
    <s v="NEW JERSEY"/>
    <s v="ESTADOS UNIDOS EEUU"/>
    <n v="9"/>
    <n v="2017"/>
    <s v="HIGH SUMMER"/>
    <s v="COLECCIONES PASADAS"/>
    <s v="COLECCIONES PASADAS"/>
    <s v="2019-2020"/>
    <n v="119.25"/>
    <x v="9"/>
  </r>
  <r>
    <x v="2"/>
    <n v="2019"/>
    <x v="0"/>
    <s v="MAS"/>
    <s v="EEUU"/>
    <x v="2"/>
    <s v="SPRING 2018"/>
    <s v="SWIMWEAR"/>
    <x v="266"/>
    <s v="DOLARES AMERICANOS / UNITED STATES DOLLAR"/>
    <s v="KELLY MICHELLE ELLINGSON"/>
    <s v="IOWA"/>
    <s v="ESTADOS UNIDOS EEUU"/>
    <n v="13"/>
    <n v="2018"/>
    <s v="SPRING"/>
    <s v="COLECCIONES PASADAS"/>
    <s v="COLECCIONES PASADAS"/>
    <s v="2019-2020"/>
    <n v="179"/>
    <x v="9"/>
  </r>
  <r>
    <x v="2"/>
    <n v="2019"/>
    <x v="0"/>
    <s v="MAS"/>
    <s v="EEUU"/>
    <x v="2"/>
    <s v="SPRING 2018"/>
    <s v="KIDS"/>
    <x v="183"/>
    <s v="DOLARES AMERICANOS / UNITED STATES DOLLAR"/>
    <s v="KELLY MICHELLE ELLINGSON"/>
    <s v="NEW JERSEY"/>
    <s v="ESTADOS UNIDOS EEUU"/>
    <n v="25"/>
    <n v="2018"/>
    <s v="SPRING"/>
    <s v="COLECCIONES PASADAS"/>
    <s v="COLECCIONES PASADAS"/>
    <s v="2019-2020"/>
    <n v="339.75"/>
    <x v="9"/>
  </r>
  <r>
    <x v="2"/>
    <n v="2019"/>
    <x v="0"/>
    <s v="MAS"/>
    <s v="EEUU"/>
    <x v="2"/>
    <s v="SPRING 2018"/>
    <s v="KIDS"/>
    <x v="2"/>
    <s v="DOLARES AMERICANOS / UNITED STATES DOLLAR"/>
    <s v="BILL MILLER AND COMPANY"/>
    <s v="FLORIDA"/>
    <s v="ESTADOS UNIDOS EEUU"/>
    <n v="1"/>
    <n v="2018"/>
    <s v="SPRING"/>
    <s v="COLECCIONES PASADAS"/>
    <s v="COLECCIONES PASADAS"/>
    <s v="2019-2020"/>
    <n v="20.94"/>
    <x v="2"/>
  </r>
  <r>
    <x v="2"/>
    <n v="2019"/>
    <x v="0"/>
    <s v="MAS"/>
    <s v="EEUU"/>
    <x v="2"/>
    <s v="SPRING 2018"/>
    <s v="KIDS"/>
    <x v="266"/>
    <s v="DOLARES AMERICANOS / UNITED STATES DOLLAR"/>
    <s v="KELLY MICHELLE ELLINGSON"/>
    <s v="IOWA"/>
    <s v="ESTADOS UNIDOS EEUU"/>
    <n v="160"/>
    <n v="2018"/>
    <s v="SPRING"/>
    <s v="COLECCIONES PASADAS"/>
    <s v="COLECCIONES PASADAS"/>
    <s v="2019-2020"/>
    <n v="2165.75"/>
    <x v="9"/>
  </r>
  <r>
    <x v="2"/>
    <n v="2019"/>
    <x v="0"/>
    <s v="MAS"/>
    <s v="EEUU"/>
    <x v="2"/>
    <s v="RECOMBINACIONES 2017"/>
    <s v="SWIMWEAR"/>
    <x v="2"/>
    <s v="DOLARES AMERICANOS / UNITED STATES DOLLAR"/>
    <s v="BILL MILLER AND COMPANY"/>
    <s v="FLORIDA"/>
    <s v="ESTADOS UNIDOS EEUU"/>
    <n v="3"/>
    <n v="2017"/>
    <s v="RECOMBINACIONES"/>
    <s v="COLECCIONES PASADAS"/>
    <s v="COLECCIONES PASADAS"/>
    <s v="2019-2020"/>
    <n v="77.44"/>
    <x v="2"/>
  </r>
  <r>
    <x v="2"/>
    <n v="2019"/>
    <x v="0"/>
    <s v="MAS"/>
    <s v="EEUU"/>
    <x v="2"/>
    <s v="RECOMBINACIONES 2017"/>
    <s v="KIDS"/>
    <x v="183"/>
    <s v="DOLARES AMERICANOS / UNITED STATES DOLLAR"/>
    <s v="KELLY MICHELLE ELLINGSON"/>
    <s v="NEW JERSEY"/>
    <s v="ESTADOS UNIDOS EEUU"/>
    <n v="357"/>
    <n v="2017"/>
    <s v="RECOMBINACIONES"/>
    <s v="COLECCIONES PASADAS"/>
    <s v="COLECCIONES PASADAS"/>
    <s v="2019-2020"/>
    <n v="4793.5"/>
    <x v="9"/>
  </r>
  <r>
    <x v="2"/>
    <n v="2019"/>
    <x v="0"/>
    <s v="MAS"/>
    <s v="EEUU"/>
    <x v="2"/>
    <s v="RECOMBINACIONES 2017"/>
    <s v="KIDS"/>
    <x v="266"/>
    <s v="DOLARES AMERICANOS / UNITED STATES DOLLAR"/>
    <s v="KELLY MICHELLE ELLINGSON"/>
    <s v="IOWA"/>
    <s v="ESTADOS UNIDOS EEUU"/>
    <n v="420"/>
    <n v="2017"/>
    <s v="RECOMBINACIONES"/>
    <s v="COLECCIONES PASADAS"/>
    <s v="COLECCIONES PASADAS"/>
    <s v="2019-2020"/>
    <n v="5712.25"/>
    <x v="9"/>
  </r>
  <r>
    <x v="2"/>
    <n v="2019"/>
    <x v="0"/>
    <s v="MAS"/>
    <s v="EEUU"/>
    <x v="2"/>
    <s v="RECOMBINACIONES 2017"/>
    <s v="TRUNKS"/>
    <x v="183"/>
    <s v="DOLARES AMERICANOS / UNITED STATES DOLLAR"/>
    <s v="KELLY MICHELLE ELLINGSON"/>
    <s v="NEW JERSEY"/>
    <s v="ESTADOS UNIDOS EEUU"/>
    <n v="61"/>
    <n v="2017"/>
    <s v="RECOMBINACIONES"/>
    <s v="COLECCIONES PASADAS"/>
    <s v="COLECCIONES PASADAS"/>
    <s v="2019-2020"/>
    <n v="762.5"/>
    <x v="9"/>
  </r>
  <r>
    <x v="2"/>
    <n v="2019"/>
    <x v="0"/>
    <s v="MAS"/>
    <s v="EEUU"/>
    <x v="2"/>
    <s v="RECOMBINACIONES 2018"/>
    <s v="SWIMWEAR"/>
    <x v="2"/>
    <s v="DOLARES AMERICANOS / UNITED STATES DOLLAR"/>
    <s v="BILL MILLER AND COMPANY"/>
    <s v="FLORIDA"/>
    <s v="ESTADOS UNIDOS EEUU"/>
    <n v="1"/>
    <n v="2018"/>
    <s v="RECOMBINACIONES"/>
    <s v="COLECCIONES PASADAS"/>
    <s v="COLECCIONES PASADAS"/>
    <s v="2019-2020"/>
    <n v="32.76"/>
    <x v="2"/>
  </r>
  <r>
    <x v="2"/>
    <n v="2019"/>
    <x v="0"/>
    <s v="MAS"/>
    <s v="EEUU"/>
    <x v="2"/>
    <s v="SPRING 2019"/>
    <s v="SWIMWEAR"/>
    <x v="2"/>
    <s v="DOLARES AMERICANOS / UNITED STATES DOLLAR"/>
    <s v="BILL MILLER AND COMPANY"/>
    <s v="FLORIDA"/>
    <s v="ESTADOS UNIDOS EEUU"/>
    <n v="15"/>
    <n v="2019"/>
    <s v="SPRING"/>
    <s v="SPRING"/>
    <s v="SPRING 2019"/>
    <s v="2019-2020"/>
    <n v="456"/>
    <x v="2"/>
  </r>
  <r>
    <x v="2"/>
    <n v="2019"/>
    <x v="0"/>
    <s v="MAS"/>
    <s v="EEUU"/>
    <x v="2"/>
    <s v="SPRING 2019"/>
    <s v="KIDS"/>
    <x v="2"/>
    <s v="DOLARES AMERICANOS / UNITED STATES DOLLAR"/>
    <s v="BILL MILLER AND COMPANY"/>
    <s v="FLORIDA"/>
    <s v="ESTADOS UNIDOS EEUU"/>
    <n v="2"/>
    <n v="2019"/>
    <s v="SPRING"/>
    <s v="SPRING"/>
    <s v="SPRING 2019"/>
    <s v="2019-2020"/>
    <n v="66"/>
    <x v="2"/>
  </r>
  <r>
    <x v="2"/>
    <n v="2019"/>
    <x v="0"/>
    <s v="MAS"/>
    <s v="EEUU"/>
    <x v="2"/>
    <s v="SPRING 2019"/>
    <s v="BEACHWEAR"/>
    <x v="2"/>
    <s v="DOLARES AMERICANOS / UNITED STATES DOLLAR"/>
    <s v="BILL MILLER AND COMPANY"/>
    <s v="FLORIDA"/>
    <s v="ESTADOS UNIDOS EEUU"/>
    <n v="1"/>
    <n v="2019"/>
    <s v="SPRING"/>
    <s v="SPRING"/>
    <s v="SPRING 2019"/>
    <s v="2019-2020"/>
    <n v="52"/>
    <x v="2"/>
  </r>
  <r>
    <x v="2"/>
    <n v="2019"/>
    <x v="1"/>
    <s v="AM"/>
    <s v="EEUU"/>
    <x v="2"/>
    <s v="SPRING 2018"/>
    <s v="SWIMWEAR"/>
    <x v="0"/>
    <s v="DOLARES AMERICANOS / UNITED STATES DOLLAR"/>
    <s v="PAIGE ALYSE STRAUGHAN"/>
    <s v="WASHINGTON"/>
    <s v="ESTADOS UNIDOS EEUU"/>
    <n v="13"/>
    <n v="2018"/>
    <s v="SPRING"/>
    <s v="COLECCIONES PASADAS"/>
    <s v="COLECCIONES PASADAS"/>
    <s v="2019-2020"/>
    <n v="347"/>
    <x v="0"/>
  </r>
  <r>
    <x v="2"/>
    <n v="2019"/>
    <x v="1"/>
    <s v="AM"/>
    <s v="EEUU"/>
    <x v="2"/>
    <s v="SPRING 2018"/>
    <s v="SWIMWEAR"/>
    <x v="2"/>
    <s v="DOLARES AMERICANOS / UNITED STATES DOLLAR"/>
    <s v="BILL MILLER AND COMPANY"/>
    <s v="FLORIDA"/>
    <s v="ESTADOS UNIDOS EEUU"/>
    <n v="1"/>
    <n v="2018"/>
    <s v="SPRING"/>
    <s v="COLECCIONES PASADAS"/>
    <s v="COLECCIONES PASADAS"/>
    <s v="2019-2020"/>
    <n v="21"/>
    <x v="2"/>
  </r>
  <r>
    <x v="2"/>
    <n v="2019"/>
    <x v="1"/>
    <s v="AM"/>
    <s v="EEUU"/>
    <x v="2"/>
    <s v="SPRING 2018"/>
    <s v="ACTIVE"/>
    <x v="183"/>
    <s v="DOLARES AMERICANOS / UNITED STATES DOLLAR"/>
    <s v="KELLY MICHELLE ELLINGSON"/>
    <s v="NEW JERSEY"/>
    <s v="ESTADOS UNIDOS EEUU"/>
    <n v="140"/>
    <n v="2018"/>
    <s v="SPRING"/>
    <s v="COLECCIONES PASADAS"/>
    <s v="COLECCIONES PASADAS"/>
    <s v="2019-2020"/>
    <n v="2233"/>
    <x v="9"/>
  </r>
  <r>
    <x v="2"/>
    <n v="2019"/>
    <x v="1"/>
    <s v="AM"/>
    <s v="EEUU"/>
    <x v="2"/>
    <s v="SPRING 2018"/>
    <s v="BEACHWEAR"/>
    <x v="0"/>
    <s v="DOLARES AMERICANOS / UNITED STATES DOLLAR"/>
    <s v="PAIGE ALYSE STRAUGHAN"/>
    <s v="WASHINGTON"/>
    <s v="ESTADOS UNIDOS EEUU"/>
    <n v="1"/>
    <n v="2018"/>
    <s v="SPRING"/>
    <s v="COLECCIONES PASADAS"/>
    <s v="COLECCIONES PASADAS"/>
    <s v="2019-2020"/>
    <n v="33"/>
    <x v="0"/>
  </r>
  <r>
    <x v="2"/>
    <n v="2019"/>
    <x v="1"/>
    <s v="AM"/>
    <s v="EEUU"/>
    <x v="2"/>
    <s v="SUMMER 2018"/>
    <s v="SWIMWEAR"/>
    <x v="0"/>
    <s v="DOLARES AMERICANOS / UNITED STATES DOLLAR"/>
    <s v="PAIGE ALYSE STRAUGHAN"/>
    <s v="WASHINGTON"/>
    <s v="ESTADOS UNIDOS EEUU"/>
    <n v="3"/>
    <n v="2018"/>
    <s v="SUMMER"/>
    <s v="COLECCIONES PASADAS"/>
    <s v="COLECCIONES PASADAS"/>
    <s v="2019-2020"/>
    <n v="87"/>
    <x v="0"/>
  </r>
  <r>
    <x v="2"/>
    <n v="2019"/>
    <x v="1"/>
    <s v="AM"/>
    <s v="EEUU"/>
    <x v="2"/>
    <s v="SUMMER 2018"/>
    <s v="ACTIVE"/>
    <x v="183"/>
    <s v="DOLARES AMERICANOS / UNITED STATES DOLLAR"/>
    <s v="KELLY MICHELLE ELLINGSON"/>
    <s v="NEW JERSEY"/>
    <s v="ESTADOS UNIDOS EEUU"/>
    <n v="292"/>
    <n v="2018"/>
    <s v="SUMMER"/>
    <s v="COLECCIONES PASADAS"/>
    <s v="COLECCIONES PASADAS"/>
    <s v="2019-2020"/>
    <n v="4579.5"/>
    <x v="9"/>
  </r>
  <r>
    <x v="2"/>
    <n v="2019"/>
    <x v="1"/>
    <s v="AM"/>
    <s v="EEUU"/>
    <x v="2"/>
    <s v="(en blanco)"/>
    <s v="SWIMWEAR"/>
    <x v="48"/>
    <s v="DOLARES AMERICANOS / UNITED STATES DOLLAR"/>
    <s v="PHYLLIS POSNER"/>
    <s v="CALIFORNIA"/>
    <s v="ESTADOS UNIDOS EEUU"/>
    <n v="96"/>
    <n v="0"/>
    <s v="COLECCIONES PASADAS"/>
    <s v="COLECCIONES PASADAS"/>
    <s v="COLECCIONES PASADAS"/>
    <s v="2019-2020"/>
    <n v="2703.3600000000006"/>
    <x v="5"/>
  </r>
  <r>
    <x v="2"/>
    <n v="2019"/>
    <x v="1"/>
    <s v="AM"/>
    <s v="EEUU"/>
    <x v="2"/>
    <s v="FALL 2018"/>
    <s v="ACTIVE"/>
    <x v="0"/>
    <s v="DOLARES AMERICANOS / UNITED STATES DOLLAR"/>
    <s v="PAIGE ALYSE STRAUGHAN"/>
    <s v="WASHINGTON"/>
    <s v="ESTADOS UNIDOS EEUU"/>
    <n v="2"/>
    <n v="2018"/>
    <s v="FALL"/>
    <s v="COLECCIONES PASADAS"/>
    <s v="COLECCIONES PASADAS"/>
    <s v="2019-2020"/>
    <n v="61"/>
    <x v="0"/>
  </r>
  <r>
    <x v="2"/>
    <n v="2019"/>
    <x v="1"/>
    <s v="AM"/>
    <s v="EEUU"/>
    <x v="2"/>
    <s v="FALL 2018"/>
    <s v="ACTIVE"/>
    <x v="183"/>
    <s v="DOLARES AMERICANOS / UNITED STATES DOLLAR"/>
    <s v="KELLY MICHELLE ELLINGSON"/>
    <s v="NEW JERSEY"/>
    <s v="ESTADOS UNIDOS EEUU"/>
    <n v="342"/>
    <n v="2018"/>
    <s v="FALL"/>
    <s v="COLECCIONES PASADAS"/>
    <s v="COLECCIONES PASADAS"/>
    <s v="2019-2020"/>
    <n v="5165"/>
    <x v="9"/>
  </r>
  <r>
    <x v="2"/>
    <n v="2019"/>
    <x v="1"/>
    <s v="AM"/>
    <s v="EEUU"/>
    <x v="2"/>
    <s v="FALL 2018"/>
    <s v="ACTIVE"/>
    <x v="103"/>
    <s v="DOLARES AMERICANOS / UNITED STATES DOLLAR"/>
    <s v="HOLLY SALES INC."/>
    <s v="TENNESSEE"/>
    <s v="ESTADOS UNIDOS EEUU"/>
    <n v="7"/>
    <n v="2018"/>
    <s v="FALL"/>
    <s v="COLECCIONES PASADAS"/>
    <s v="COLECCIONES PASADAS"/>
    <s v="2019-2020"/>
    <n v="262"/>
    <x v="8"/>
  </r>
  <r>
    <x v="2"/>
    <n v="2019"/>
    <x v="1"/>
    <s v="AM"/>
    <s v="EEUU"/>
    <x v="2"/>
    <s v="HIGH SUMMER 2018"/>
    <s v="SWIMWEAR"/>
    <x v="0"/>
    <s v="DOLARES AMERICANOS / UNITED STATES DOLLAR"/>
    <s v="PAIGE ALYSE STRAUGHAN"/>
    <s v="WASHINGTON"/>
    <s v="ESTADOS UNIDOS EEUU"/>
    <n v="6"/>
    <n v="2018"/>
    <s v="HIGH SUMMER"/>
    <s v="COLECCIONES PASADAS"/>
    <s v="COLECCIONES PASADAS"/>
    <s v="2019-2020"/>
    <n v="191"/>
    <x v="0"/>
  </r>
  <r>
    <x v="2"/>
    <n v="2019"/>
    <x v="1"/>
    <s v="AM"/>
    <s v="EEUU"/>
    <x v="2"/>
    <s v="HOLIDAY 2018"/>
    <s v="ACTIVE"/>
    <x v="0"/>
    <s v="DOLARES AMERICANOS / UNITED STATES DOLLAR"/>
    <s v="PAIGE ALYSE STRAUGHAN"/>
    <s v="WASHINGTON"/>
    <s v="ESTADOS UNIDOS EEUU"/>
    <n v="2"/>
    <n v="2018"/>
    <s v="HOLIDAY"/>
    <s v="COLECCIONES PASADAS"/>
    <s v="COLECCIONES PASADAS"/>
    <s v="2019-2020"/>
    <n v="65"/>
    <x v="0"/>
  </r>
  <r>
    <x v="2"/>
    <n v="2019"/>
    <x v="1"/>
    <s v="AM"/>
    <s v="EEUU"/>
    <x v="2"/>
    <s v="HOLIDAY 2018"/>
    <s v="ACTIVE"/>
    <x v="183"/>
    <s v="DOLARES AMERICANOS / UNITED STATES DOLLAR"/>
    <s v="KELLY MICHELLE ELLINGSON"/>
    <s v="NEW JERSEY"/>
    <s v="ESTADOS UNIDOS EEUU"/>
    <n v="850"/>
    <n v="2018"/>
    <s v="HOLIDAY"/>
    <s v="COLECCIONES PASADAS"/>
    <s v="COLECCIONES PASADAS"/>
    <s v="2019-2020"/>
    <n v="14789"/>
    <x v="9"/>
  </r>
  <r>
    <x v="2"/>
    <n v="2019"/>
    <x v="1"/>
    <s v="AM"/>
    <s v="EEUU"/>
    <x v="2"/>
    <s v="SPRING 2019"/>
    <s v="SWIMWEAR"/>
    <x v="0"/>
    <s v="DOLARES AMERICANOS / UNITED STATES DOLLAR"/>
    <s v="PAIGE ALYSE STRAUGHAN"/>
    <s v="WASHINGTON"/>
    <s v="ESTADOS UNIDOS EEUU"/>
    <n v="94"/>
    <n v="2019"/>
    <s v="SPRING"/>
    <s v="SPRING"/>
    <s v="SPRING 2019"/>
    <s v="2019-2020"/>
    <n v="2893"/>
    <x v="0"/>
  </r>
  <r>
    <x v="2"/>
    <n v="2019"/>
    <x v="1"/>
    <s v="AM"/>
    <s v="EEUU"/>
    <x v="2"/>
    <s v="SPRING 2019"/>
    <s v="SWIMWEAR"/>
    <x v="108"/>
    <s v="DOLARES AMERICANOS / UNITED STATES DOLLAR"/>
    <s v="PAIGE ALYSE STRAUGHAN"/>
    <s v="CALIFORNIA"/>
    <s v="ESTADOS UNIDOS EEUU"/>
    <n v="7"/>
    <n v="2019"/>
    <s v="SPRING"/>
    <s v="SPRING"/>
    <s v="SPRING 2019"/>
    <s v="2019-2020"/>
    <n v="476"/>
    <x v="0"/>
  </r>
  <r>
    <x v="2"/>
    <n v="2019"/>
    <x v="1"/>
    <s v="AM"/>
    <s v="EEUU"/>
    <x v="2"/>
    <s v="SPRING 2019"/>
    <s v="SWIMWEAR"/>
    <x v="5"/>
    <s v="DOLARES AMERICANOS / UNITED STATES DOLLAR"/>
    <s v="STEPHANIE VITALI"/>
    <s v="ONTARIO"/>
    <s v="CANADA"/>
    <n v="76"/>
    <n v="2019"/>
    <s v="SPRING"/>
    <s v="SPRING"/>
    <s v="SPRING 2019"/>
    <s v="2019-2020"/>
    <n v="1793.25"/>
    <x v="4"/>
  </r>
  <r>
    <x v="2"/>
    <n v="2019"/>
    <x v="1"/>
    <s v="AM"/>
    <s v="EEUU"/>
    <x v="2"/>
    <s v="SPRING 2019"/>
    <s v="SWIMWEAR"/>
    <x v="6"/>
    <s v="DOLARES AMERICANOS / UNITED STATES DOLLAR"/>
    <s v="PHYLLIS POSNER"/>
    <s v="CALIFORNIA"/>
    <s v="ESTADOS UNIDOS EEUU"/>
    <n v="26"/>
    <n v="2019"/>
    <s v="SPRING"/>
    <s v="SPRING"/>
    <s v="SPRING 2019"/>
    <s v="2019-2020"/>
    <n v="838.5"/>
    <x v="5"/>
  </r>
  <r>
    <x v="2"/>
    <n v="2019"/>
    <x v="1"/>
    <s v="AM"/>
    <s v="EEUU"/>
    <x v="2"/>
    <s v="SPRING 2019"/>
    <s v="SWIMWEAR"/>
    <x v="157"/>
    <s v="DOLAR CANADIENSE / CANADIAN DOLLAR"/>
    <s v="JULIE BERTRAND"/>
    <s v="QUEBEC"/>
    <s v="CANADA"/>
    <n v="16"/>
    <n v="2019"/>
    <s v="SPRING"/>
    <s v="SPRING"/>
    <s v="SPRING 2019"/>
    <s v="2019-2020"/>
    <n v="340.72989412029739"/>
    <x v="7"/>
  </r>
  <r>
    <x v="2"/>
    <n v="2019"/>
    <x v="1"/>
    <s v="AM"/>
    <s v="EEUU"/>
    <x v="2"/>
    <s v="SPRING 2019"/>
    <s v="SWIMWEAR"/>
    <x v="2"/>
    <s v="DOLARES AMERICANOS / UNITED STATES DOLLAR"/>
    <s v="BILL MILLER AND COMPANY"/>
    <s v="FLORIDA"/>
    <s v="ESTADOS UNIDOS EEUU"/>
    <n v="8"/>
    <n v="2019"/>
    <s v="SPRING"/>
    <s v="SPRING"/>
    <s v="SPRING 2019"/>
    <s v="2019-2020"/>
    <n v="265"/>
    <x v="2"/>
  </r>
  <r>
    <x v="2"/>
    <n v="2019"/>
    <x v="1"/>
    <s v="AM"/>
    <s v="EEUU"/>
    <x v="2"/>
    <s v="SPRING 2019"/>
    <s v="SWIMWEAR"/>
    <x v="78"/>
    <s v="DOLARES AMERICANOS / UNITED STATES DOLLAR"/>
    <s v="MIE MANNICHE"/>
    <s v="CALIFORNIA"/>
    <s v="ESTADOS UNIDOS EEUU"/>
    <n v="11"/>
    <n v="2019"/>
    <s v="SPRING"/>
    <s v="SPRING"/>
    <s v="SPRING 2019"/>
    <s v="2019-2020"/>
    <n v="497"/>
    <x v="11"/>
  </r>
  <r>
    <x v="2"/>
    <n v="2019"/>
    <x v="1"/>
    <s v="AM"/>
    <s v="EEUU"/>
    <x v="2"/>
    <s v="SPRING 2019"/>
    <s v="SWIMWEAR"/>
    <x v="463"/>
    <s v="DOLARES AMERICANOS / UNITED STATES DOLLAR"/>
    <s v="ANITA M. HOPKINS"/>
    <s v="RHODE ISLAND"/>
    <s v="ESTADOS UNIDOS EEUU"/>
    <n v="5"/>
    <n v="2019"/>
    <s v="SPRING"/>
    <s v="SPRING"/>
    <s v="SPRING 2019"/>
    <s v="2019-2020"/>
    <n v="165"/>
    <x v="1"/>
  </r>
  <r>
    <x v="2"/>
    <n v="2019"/>
    <x v="1"/>
    <s v="AM"/>
    <s v="EEUU"/>
    <x v="2"/>
    <s v="SPRING 2019"/>
    <s v="ACCESSORIES"/>
    <x v="5"/>
    <s v="DOLARES AMERICANOS / UNITED STATES DOLLAR"/>
    <s v="STEPHANIE VITALI"/>
    <s v="ONTARIO"/>
    <s v="CANADA"/>
    <n v="22"/>
    <n v="2019"/>
    <s v="SPRING"/>
    <s v="SPRING"/>
    <s v="SPRING 2019"/>
    <s v="2019-2020"/>
    <n v="316.5"/>
    <x v="4"/>
  </r>
  <r>
    <x v="2"/>
    <n v="2019"/>
    <x v="1"/>
    <s v="AM"/>
    <s v="EEUU"/>
    <x v="2"/>
    <s v="SPRING 2019"/>
    <s v="ACCESSORIES"/>
    <x v="157"/>
    <s v="DOLAR CANADIENSE / CANADIAN DOLLAR"/>
    <s v="JULIE BERTRAND"/>
    <s v="QUEBEC"/>
    <s v="CANADA"/>
    <n v="1"/>
    <n v="2019"/>
    <s v="SPRING"/>
    <s v="SPRING"/>
    <s v="SPRING 2019"/>
    <s v="2019-2020"/>
    <n v="9.5742284298265368"/>
    <x v="7"/>
  </r>
  <r>
    <x v="2"/>
    <n v="2019"/>
    <x v="1"/>
    <s v="AM"/>
    <s v="EEUU"/>
    <x v="2"/>
    <s v="SPRING 2019"/>
    <s v="ACTIVE"/>
    <x v="0"/>
    <s v="DOLARES AMERICANOS / UNITED STATES DOLLAR"/>
    <s v="PAIGE ALYSE STRAUGHAN"/>
    <s v="WASHINGTON"/>
    <s v="ESTADOS UNIDOS EEUU"/>
    <n v="1"/>
    <n v="2019"/>
    <s v="SPRING"/>
    <s v="SPRING"/>
    <s v="SPRING 2019"/>
    <s v="2019-2020"/>
    <n v="23"/>
    <x v="0"/>
  </r>
  <r>
    <x v="2"/>
    <n v="2019"/>
    <x v="1"/>
    <s v="AM"/>
    <s v="EEUU"/>
    <x v="2"/>
    <s v="SPRING 2019"/>
    <s v="ACTIVE"/>
    <x v="5"/>
    <s v="DOLARES AMERICANOS / UNITED STATES DOLLAR"/>
    <s v="STEPHANIE VITALI"/>
    <s v="ONTARIO"/>
    <s v="CANADA"/>
    <n v="9"/>
    <n v="2019"/>
    <s v="SPRING"/>
    <s v="SPRING"/>
    <s v="SPRING 2019"/>
    <s v="2019-2020"/>
    <n v="219.75"/>
    <x v="4"/>
  </r>
  <r>
    <x v="2"/>
    <n v="2019"/>
    <x v="1"/>
    <s v="AM"/>
    <s v="EEUU"/>
    <x v="2"/>
    <s v="SPRING 2019"/>
    <s v="KIDS"/>
    <x v="0"/>
    <s v="DOLARES AMERICANOS / UNITED STATES DOLLAR"/>
    <s v="PAIGE ALYSE STRAUGHAN"/>
    <s v="WASHINGTON"/>
    <s v="ESTADOS UNIDOS EEUU"/>
    <n v="38"/>
    <n v="2019"/>
    <s v="SPRING"/>
    <s v="SPRING"/>
    <s v="SPRING 2019"/>
    <s v="2019-2020"/>
    <n v="1218.5"/>
    <x v="0"/>
  </r>
  <r>
    <x v="2"/>
    <n v="2019"/>
    <x v="1"/>
    <s v="AM"/>
    <s v="EEUU"/>
    <x v="2"/>
    <s v="SPRING 2019"/>
    <s v="KIDS"/>
    <x v="5"/>
    <s v="DOLARES AMERICANOS / UNITED STATES DOLLAR"/>
    <s v="STEPHANIE VITALI"/>
    <s v="ONTARIO"/>
    <s v="CANADA"/>
    <n v="5"/>
    <n v="2019"/>
    <s v="SPRING"/>
    <s v="SPRING"/>
    <s v="SPRING 2019"/>
    <s v="2019-2020"/>
    <n v="123"/>
    <x v="4"/>
  </r>
  <r>
    <x v="2"/>
    <n v="2019"/>
    <x v="1"/>
    <s v="AM"/>
    <s v="EEUU"/>
    <x v="2"/>
    <s v="SPRING 2019"/>
    <s v="KIDS"/>
    <x v="19"/>
    <s v="DOLARES AMERICANOS / UNITED STATES DOLLAR"/>
    <s v="HOLLY SALES INC."/>
    <s v="OHIO"/>
    <s v="ESTADOS UNIDOS EEUU"/>
    <n v="3"/>
    <n v="2019"/>
    <s v="SPRING"/>
    <s v="SPRING"/>
    <s v="SPRING 2019"/>
    <s v="2019-2020"/>
    <n v="89"/>
    <x v="8"/>
  </r>
  <r>
    <x v="2"/>
    <n v="2019"/>
    <x v="1"/>
    <s v="AM"/>
    <s v="EEUU"/>
    <x v="2"/>
    <s v="SPRING 2019"/>
    <s v="KIDS"/>
    <x v="2"/>
    <s v="DOLARES AMERICANOS / UNITED STATES DOLLAR"/>
    <s v="BILL MILLER AND COMPANY"/>
    <s v="FLORIDA"/>
    <s v="ESTADOS UNIDOS EEUU"/>
    <n v="1"/>
    <n v="2019"/>
    <s v="SPRING"/>
    <s v="SPRING"/>
    <s v="SPRING 2019"/>
    <s v="2019-2020"/>
    <n v="34"/>
    <x v="2"/>
  </r>
  <r>
    <x v="2"/>
    <n v="2019"/>
    <x v="1"/>
    <s v="AM"/>
    <s v="EEUU"/>
    <x v="2"/>
    <s v="SPRING 2019"/>
    <s v="TRUNKS"/>
    <x v="0"/>
    <s v="DOLARES AMERICANOS / UNITED STATES DOLLAR"/>
    <s v="PAIGE ALYSE STRAUGHAN"/>
    <s v="WASHINGTON"/>
    <s v="ESTADOS UNIDOS EEUU"/>
    <n v="1"/>
    <n v="2019"/>
    <s v="SPRING"/>
    <s v="SPRING"/>
    <s v="SPRING 2019"/>
    <s v="2019-2020"/>
    <n v="34.5"/>
    <x v="0"/>
  </r>
  <r>
    <x v="2"/>
    <n v="2019"/>
    <x v="1"/>
    <s v="AM"/>
    <s v="EEUU"/>
    <x v="2"/>
    <s v="SPRING 2019"/>
    <s v="TRUNKS"/>
    <x v="5"/>
    <s v="DOLARES AMERICANOS / UNITED STATES DOLLAR"/>
    <s v="STEPHANIE VITALI"/>
    <s v="ONTARIO"/>
    <s v="CANADA"/>
    <n v="2"/>
    <n v="2019"/>
    <s v="SPRING"/>
    <s v="SPRING"/>
    <s v="SPRING 2019"/>
    <s v="2019-2020"/>
    <n v="51.74"/>
    <x v="4"/>
  </r>
  <r>
    <x v="2"/>
    <n v="2019"/>
    <x v="1"/>
    <s v="AM"/>
    <s v="EEUU"/>
    <x v="2"/>
    <s v="SPRING 2019"/>
    <s v="BEACHWEAR"/>
    <x v="5"/>
    <s v="DOLARES AMERICANOS / UNITED STATES DOLLAR"/>
    <s v="STEPHANIE VITALI"/>
    <s v="ONTARIO"/>
    <s v="CANADA"/>
    <n v="8"/>
    <n v="2019"/>
    <s v="SPRING"/>
    <s v="SPRING"/>
    <s v="SPRING 2019"/>
    <s v="2019-2020"/>
    <n v="279"/>
    <x v="4"/>
  </r>
  <r>
    <x v="2"/>
    <n v="2019"/>
    <x v="1"/>
    <s v="AM"/>
    <s v="EEUU"/>
    <x v="2"/>
    <s v="SPRING 2019"/>
    <s v="BEACHWEAR"/>
    <x v="6"/>
    <s v="DOLARES AMERICANOS / UNITED STATES DOLLAR"/>
    <s v="PHYLLIS POSNER"/>
    <s v="CALIFORNIA"/>
    <s v="ESTADOS UNIDOS EEUU"/>
    <n v="4"/>
    <n v="2019"/>
    <s v="SPRING"/>
    <s v="SPRING"/>
    <s v="SPRING 2019"/>
    <s v="2019-2020"/>
    <n v="129"/>
    <x v="5"/>
  </r>
  <r>
    <x v="2"/>
    <n v="2019"/>
    <x v="1"/>
    <s v="AM"/>
    <s v="EEUU"/>
    <x v="2"/>
    <s v="SUMMER 2019"/>
    <s v="SWIMWEAR"/>
    <x v="0"/>
    <s v="DOLARES AMERICANOS / UNITED STATES DOLLAR"/>
    <s v="PAIGE ALYSE STRAUGHAN"/>
    <s v="WASHINGTON"/>
    <s v="ESTADOS UNIDOS EEUU"/>
    <n v="82"/>
    <n v="2019"/>
    <s v="SUMMER"/>
    <s v="SUMMER"/>
    <s v="SUMMER 2019"/>
    <s v="2019-2020"/>
    <n v="2512"/>
    <x v="0"/>
  </r>
  <r>
    <x v="2"/>
    <n v="2019"/>
    <x v="1"/>
    <s v="AM"/>
    <s v="EEUU"/>
    <x v="2"/>
    <s v="SUMMER 2019"/>
    <s v="SWIMWEAR"/>
    <x v="108"/>
    <s v="DOLARES AMERICANOS / UNITED STATES DOLLAR"/>
    <s v="PAIGE ALYSE STRAUGHAN"/>
    <s v="CALIFORNIA"/>
    <s v="ESTADOS UNIDOS EEUU"/>
    <n v="18"/>
    <n v="2019"/>
    <s v="SUMMER"/>
    <s v="SUMMER"/>
    <s v="SUMMER 2019"/>
    <s v="2019-2020"/>
    <n v="552"/>
    <x v="0"/>
  </r>
  <r>
    <x v="2"/>
    <n v="2019"/>
    <x v="1"/>
    <s v="AM"/>
    <s v="EEUU"/>
    <x v="2"/>
    <s v="SUMMER 2019"/>
    <s v="SWIMWEAR"/>
    <x v="5"/>
    <s v="DOLARES AMERICANOS / UNITED STATES DOLLAR"/>
    <s v="STEPHANIE VITALI"/>
    <s v="ONTARIO"/>
    <s v="CANADA"/>
    <n v="13"/>
    <n v="2019"/>
    <s v="SUMMER"/>
    <s v="SUMMER"/>
    <s v="SUMMER 2019"/>
    <s v="2019-2020"/>
    <n v="398"/>
    <x v="4"/>
  </r>
  <r>
    <x v="2"/>
    <n v="2019"/>
    <x v="1"/>
    <s v="AM"/>
    <s v="EEUU"/>
    <x v="2"/>
    <s v="SUMMER 2019"/>
    <s v="SWIMWEAR"/>
    <x v="6"/>
    <s v="DOLARES AMERICANOS / UNITED STATES DOLLAR"/>
    <s v="PHYLLIS POSNER"/>
    <s v="CALIFORNIA"/>
    <s v="ESTADOS UNIDOS EEUU"/>
    <n v="41"/>
    <n v="2019"/>
    <s v="SUMMER"/>
    <s v="SUMMER"/>
    <s v="SUMMER 2019"/>
    <s v="2019-2020"/>
    <n v="1008.75"/>
    <x v="5"/>
  </r>
  <r>
    <x v="2"/>
    <n v="2019"/>
    <x v="1"/>
    <s v="AM"/>
    <s v="EEUU"/>
    <x v="2"/>
    <s v="SUMMER 2019"/>
    <s v="SWIMWEAR"/>
    <x v="101"/>
    <s v="DOLARES AMERICANOS / UNITED STATES DOLLAR"/>
    <s v="BILL MILLER AND COMPANY"/>
    <s v="FLORIDA"/>
    <s v="ESTADOS UNIDOS EEUU"/>
    <n v="76"/>
    <n v="2019"/>
    <s v="SUMMER"/>
    <s v="SUMMER"/>
    <s v="SUMMER 2019"/>
    <s v="2019-2020"/>
    <n v="2285"/>
    <x v="2"/>
  </r>
  <r>
    <x v="2"/>
    <n v="2019"/>
    <x v="1"/>
    <s v="AM"/>
    <s v="EEUU"/>
    <x v="2"/>
    <s v="SUMMER 2019"/>
    <s v="SWIMWEAR"/>
    <x v="7"/>
    <s v="DOLAR CANADIENSE / CANADIAN DOLLAR"/>
    <s v="STEPHANIE VITALI"/>
    <s v="ONTARIO"/>
    <s v="CANADA"/>
    <n v="4"/>
    <n v="2019"/>
    <s v="SUMMER"/>
    <s v="SUMMER"/>
    <s v="SUMMER 2019"/>
    <s v="2019-2020"/>
    <n v="126.15453931065554"/>
    <x v="4"/>
  </r>
  <r>
    <x v="2"/>
    <n v="2019"/>
    <x v="1"/>
    <s v="AM"/>
    <s v="EEUU"/>
    <x v="2"/>
    <s v="SUMMER 2019"/>
    <s v="SWIMWEAR"/>
    <x v="157"/>
    <s v="DOLAR CANADIENSE / CANADIAN DOLLAR"/>
    <s v="JULIE BERTRAND"/>
    <s v="QUEBEC"/>
    <s v="CANADA"/>
    <n v="37"/>
    <n v="2019"/>
    <s v="SUMMER"/>
    <s v="SUMMER"/>
    <s v="SUMMER 2019"/>
    <s v="2019-2020"/>
    <n v="759.74318540211755"/>
    <x v="7"/>
  </r>
  <r>
    <x v="2"/>
    <n v="2019"/>
    <x v="1"/>
    <s v="AM"/>
    <s v="EEUU"/>
    <x v="2"/>
    <s v="SUMMER 2019"/>
    <s v="SWIMWEAR"/>
    <x v="45"/>
    <s v="DOLARES AMERICANOS / UNITED STATES DOLLAR"/>
    <s v="MIE MANNICHE"/>
    <s v="CALIFORNIA"/>
    <s v="ESTADOS UNIDOS EEUU"/>
    <n v="4"/>
    <n v="2019"/>
    <s v="SUMMER"/>
    <s v="SUMMER"/>
    <s v="SUMMER 2019"/>
    <s v="2019-2020"/>
    <n v="136"/>
    <x v="11"/>
  </r>
  <r>
    <x v="2"/>
    <n v="2019"/>
    <x v="1"/>
    <s v="AM"/>
    <s v="EEUU"/>
    <x v="2"/>
    <s v="SUMMER 2019"/>
    <s v="SWIMWEAR"/>
    <x v="78"/>
    <s v="DOLARES AMERICANOS / UNITED STATES DOLLAR"/>
    <s v="MIE MANNICHE"/>
    <s v="CALIFORNIA"/>
    <s v="ESTADOS UNIDOS EEUU"/>
    <n v="22"/>
    <n v="2019"/>
    <s v="SUMMER"/>
    <s v="SUMMER"/>
    <s v="SUMMER 2019"/>
    <s v="2019-2020"/>
    <n v="798"/>
    <x v="11"/>
  </r>
  <r>
    <x v="2"/>
    <n v="2019"/>
    <x v="1"/>
    <s v="AM"/>
    <s v="EEUU"/>
    <x v="2"/>
    <s v="SUMMER 2019"/>
    <s v="SWIMWEAR"/>
    <x v="463"/>
    <s v="DOLARES AMERICANOS / UNITED STATES DOLLAR"/>
    <s v="ANITA M. HOPKINS"/>
    <s v="RHODE ISLAND"/>
    <s v="ESTADOS UNIDOS EEUU"/>
    <n v="21"/>
    <n v="2019"/>
    <s v="SUMMER"/>
    <s v="SUMMER"/>
    <s v="SUMMER 2019"/>
    <s v="2019-2020"/>
    <n v="622"/>
    <x v="1"/>
  </r>
  <r>
    <x v="2"/>
    <n v="2019"/>
    <x v="1"/>
    <s v="AM"/>
    <s v="EEUU"/>
    <x v="2"/>
    <s v="SUMMER 2019"/>
    <s v="ACCESSORIES"/>
    <x v="5"/>
    <s v="DOLARES AMERICANOS / UNITED STATES DOLLAR"/>
    <s v="STEPHANIE VITALI"/>
    <s v="ONTARIO"/>
    <s v="CANADA"/>
    <n v="2"/>
    <n v="2019"/>
    <s v="SUMMER"/>
    <s v="SUMMER"/>
    <s v="SUMMER 2019"/>
    <s v="2019-2020"/>
    <n v="58"/>
    <x v="4"/>
  </r>
  <r>
    <x v="2"/>
    <n v="2019"/>
    <x v="1"/>
    <s v="AM"/>
    <s v="EEUU"/>
    <x v="2"/>
    <s v="SUMMER 2019"/>
    <s v="ACCESSORIES"/>
    <x v="6"/>
    <s v="DOLARES AMERICANOS / UNITED STATES DOLLAR"/>
    <s v="PHYLLIS POSNER"/>
    <s v="CALIFORNIA"/>
    <s v="ESTADOS UNIDOS EEUU"/>
    <n v="2"/>
    <n v="2019"/>
    <s v="SUMMER"/>
    <s v="SUMMER"/>
    <s v="SUMMER 2019"/>
    <s v="2019-2020"/>
    <n v="13.5"/>
    <x v="5"/>
  </r>
  <r>
    <x v="2"/>
    <n v="2019"/>
    <x v="1"/>
    <s v="AM"/>
    <s v="EEUU"/>
    <x v="2"/>
    <s v="SUMMER 2019"/>
    <s v="ACTIVE"/>
    <x v="5"/>
    <s v="DOLARES AMERICANOS / UNITED STATES DOLLAR"/>
    <s v="STEPHANIE VITALI"/>
    <s v="ONTARIO"/>
    <s v="CANADA"/>
    <n v="1"/>
    <n v="2019"/>
    <s v="SUMMER"/>
    <s v="SUMMER"/>
    <s v="SUMMER 2019"/>
    <s v="2019-2020"/>
    <n v="27"/>
    <x v="4"/>
  </r>
  <r>
    <x v="2"/>
    <n v="2019"/>
    <x v="1"/>
    <s v="AM"/>
    <s v="EEUU"/>
    <x v="2"/>
    <s v="SUMMER 2019"/>
    <s v="KIDS"/>
    <x v="0"/>
    <s v="DOLARES AMERICANOS / UNITED STATES DOLLAR"/>
    <s v="PAIGE ALYSE STRAUGHAN"/>
    <s v="WASHINGTON"/>
    <s v="ESTADOS UNIDOS EEUU"/>
    <n v="54"/>
    <n v="2019"/>
    <s v="SUMMER"/>
    <s v="SUMMER"/>
    <s v="SUMMER 2019"/>
    <s v="2019-2020"/>
    <n v="1780.5"/>
    <x v="0"/>
  </r>
  <r>
    <x v="2"/>
    <n v="2019"/>
    <x v="1"/>
    <s v="AM"/>
    <s v="EEUU"/>
    <x v="2"/>
    <s v="SUMMER 2019"/>
    <s v="KIDS"/>
    <x v="5"/>
    <s v="DOLARES AMERICANOS / UNITED STATES DOLLAR"/>
    <s v="STEPHANIE VITALI"/>
    <s v="ONTARIO"/>
    <s v="CANADA"/>
    <n v="2"/>
    <n v="2019"/>
    <s v="SUMMER"/>
    <s v="SUMMER"/>
    <s v="SUMMER 2019"/>
    <s v="2019-2020"/>
    <n v="65"/>
    <x v="4"/>
  </r>
  <r>
    <x v="2"/>
    <n v="2019"/>
    <x v="1"/>
    <s v="AM"/>
    <s v="EEUU"/>
    <x v="2"/>
    <s v="SUMMER 2019"/>
    <s v="KIDS"/>
    <x v="19"/>
    <s v="DOLARES AMERICANOS / UNITED STATES DOLLAR"/>
    <s v="HOLLY SALES INC."/>
    <s v="OHIO"/>
    <s v="ESTADOS UNIDOS EEUU"/>
    <n v="3"/>
    <n v="2019"/>
    <s v="SUMMER"/>
    <s v="SUMMER"/>
    <s v="SUMMER 2019"/>
    <s v="2019-2020"/>
    <n v="95.5"/>
    <x v="8"/>
  </r>
  <r>
    <x v="2"/>
    <n v="2019"/>
    <x v="1"/>
    <s v="AM"/>
    <s v="EEUU"/>
    <x v="2"/>
    <s v="SUMMER 2019"/>
    <s v="KIDS"/>
    <x v="261"/>
    <s v="DOLARES AMERICANOS / UNITED STATES DOLLAR"/>
    <s v="JUDITH ANN DEAL"/>
    <s v="HAWAII"/>
    <s v="ESTADOS UNIDOS EEUU"/>
    <n v="130"/>
    <n v="2019"/>
    <s v="SUMMER"/>
    <s v="SUMMER"/>
    <s v="SUMMER 2019"/>
    <s v="2019-2020"/>
    <n v="4232"/>
    <x v="10"/>
  </r>
  <r>
    <x v="2"/>
    <n v="2019"/>
    <x v="1"/>
    <s v="AM"/>
    <s v="EEUU"/>
    <x v="2"/>
    <s v="SUMMER 2019"/>
    <s v="BEACHWEAR"/>
    <x v="5"/>
    <s v="DOLARES AMERICANOS / UNITED STATES DOLLAR"/>
    <s v="STEPHANIE VITALI"/>
    <s v="ONTARIO"/>
    <s v="CANADA"/>
    <n v="6"/>
    <n v="2019"/>
    <s v="SUMMER"/>
    <s v="SUMMER"/>
    <s v="SUMMER 2019"/>
    <s v="2019-2020"/>
    <n v="317"/>
    <x v="4"/>
  </r>
  <r>
    <x v="2"/>
    <n v="2019"/>
    <x v="1"/>
    <s v="AM"/>
    <s v="EEUU"/>
    <x v="2"/>
    <s v="SUMMER 2019"/>
    <s v="BEACHWEAR"/>
    <x v="101"/>
    <s v="DOLARES AMERICANOS / UNITED STATES DOLLAR"/>
    <s v="BILL MILLER AND COMPANY"/>
    <s v="FLORIDA"/>
    <s v="ESTADOS UNIDOS EEUU"/>
    <n v="8"/>
    <n v="2019"/>
    <s v="SUMMER"/>
    <s v="SUMMER"/>
    <s v="SUMMER 2019"/>
    <s v="2019-2020"/>
    <n v="264"/>
    <x v="2"/>
  </r>
  <r>
    <x v="2"/>
    <n v="2019"/>
    <x v="1"/>
    <s v="AM"/>
    <s v="EEUU"/>
    <x v="2"/>
    <s v="FALL 2019"/>
    <s v="ACCESSORIES"/>
    <x v="54"/>
    <s v="DOLAR CANADIENSE / CANADIAN DOLLAR"/>
    <s v="JULIE BERTRAND"/>
    <s v="QUEBEC"/>
    <s v="CANADA"/>
    <n v="12"/>
    <n v="2019"/>
    <s v="FALL"/>
    <s v="FALL"/>
    <s v="FALL 2019"/>
    <s v="2019-2020"/>
    <n v="216.26492453255236"/>
    <x v="7"/>
  </r>
  <r>
    <x v="2"/>
    <n v="2019"/>
    <x v="1"/>
    <s v="AM"/>
    <s v="EEUU"/>
    <x v="2"/>
    <s v="FALL 2019"/>
    <s v="ACCESSORIES"/>
    <x v="1"/>
    <s v="DOLARES AMERICANOS / UNITED STATES DOLLAR"/>
    <s v="ANITA M. HOPKINS"/>
    <s v="MASSACHUSETTS"/>
    <s v="ESTADOS UNIDOS EEUU"/>
    <n v="3"/>
    <n v="2019"/>
    <s v="FALL"/>
    <s v="FALL"/>
    <s v="FALL 2019"/>
    <s v="2019-2020"/>
    <n v="99"/>
    <x v="1"/>
  </r>
  <r>
    <x v="2"/>
    <n v="2019"/>
    <x v="1"/>
    <s v="AM"/>
    <s v="EEUU"/>
    <x v="2"/>
    <s v="FALL 2019"/>
    <s v="ACCESSORIES"/>
    <x v="253"/>
    <s v="DOLAR CANADIENSE / CANADIAN DOLLAR"/>
    <s v="STEPHANIE VITALI"/>
    <s v="ONTARIO"/>
    <s v="CANADA"/>
    <n v="1"/>
    <n v="2019"/>
    <s v="FALL"/>
    <s v="FALL"/>
    <s v="FALL 2019"/>
    <s v="2019-2020"/>
    <n v="35.293234211909585"/>
    <x v="4"/>
  </r>
  <r>
    <x v="2"/>
    <n v="2019"/>
    <x v="1"/>
    <s v="AM"/>
    <s v="EEUU"/>
    <x v="2"/>
    <s v="FALL 2019"/>
    <s v="ACCESSORIES"/>
    <x v="491"/>
    <s v="DOLAR CANADIENSE / CANADIAN DOLLAR"/>
    <s v="SHOUTOUTAGENCY"/>
    <s v="ALBERTA"/>
    <s v="CANADA"/>
    <n v="8"/>
    <n v="2019"/>
    <s v="FALL"/>
    <s v="FALL"/>
    <s v="FALL 2019"/>
    <s v="2019-2020"/>
    <n v="252.30907862131107"/>
    <x v="3"/>
  </r>
  <r>
    <x v="2"/>
    <n v="2019"/>
    <x v="1"/>
    <s v="AM"/>
    <s v="EEUU"/>
    <x v="2"/>
    <s v="FALL 2019"/>
    <s v="ACTIVE"/>
    <x v="54"/>
    <s v="DOLAR CANADIENSE / CANADIAN DOLLAR"/>
    <s v="JULIE BERTRAND"/>
    <s v="QUEBEC"/>
    <s v="CANADA"/>
    <n v="41"/>
    <n v="2019"/>
    <s v="FALL"/>
    <s v="FALL"/>
    <s v="FALL 2019"/>
    <s v="2019-2020"/>
    <n v="1306.6005857175032"/>
    <x v="7"/>
  </r>
  <r>
    <x v="2"/>
    <n v="2019"/>
    <x v="1"/>
    <s v="AM"/>
    <s v="EEUU"/>
    <x v="2"/>
    <s v="FALL 2019"/>
    <s v="ACTIVE"/>
    <x v="48"/>
    <s v="DOLARES AMERICANOS / UNITED STATES DOLLAR"/>
    <s v="PHYLLIS POSNER"/>
    <s v="CALIFORNIA"/>
    <s v="ESTADOS UNIDOS EEUU"/>
    <n v="160"/>
    <n v="2019"/>
    <s v="FALL"/>
    <s v="FALL"/>
    <s v="FALL 2019"/>
    <s v="2019-2020"/>
    <n v="4452.8"/>
    <x v="5"/>
  </r>
  <r>
    <x v="2"/>
    <n v="2019"/>
    <x v="1"/>
    <s v="AM"/>
    <s v="EEUU"/>
    <x v="2"/>
    <s v="FALL 2019"/>
    <s v="ACTIVE"/>
    <x v="1"/>
    <s v="DOLARES AMERICANOS / UNITED STATES DOLLAR"/>
    <s v="ANITA M. HOPKINS"/>
    <s v="MASSACHUSETTS"/>
    <s v="ESTADOS UNIDOS EEUU"/>
    <n v="14"/>
    <n v="2019"/>
    <s v="FALL"/>
    <s v="FALL"/>
    <s v="FALL 2019"/>
    <s v="2019-2020"/>
    <n v="490"/>
    <x v="1"/>
  </r>
  <r>
    <x v="2"/>
    <n v="2019"/>
    <x v="1"/>
    <s v="AM"/>
    <s v="EEUU"/>
    <x v="2"/>
    <s v="FALL 2019"/>
    <s v="ACTIVE"/>
    <x v="59"/>
    <s v="DOLARES AMERICANOS / UNITED STATES DOLLAR"/>
    <s v="HOLLY SALES INC."/>
    <s v="WISCONSIN"/>
    <s v="ESTADOS UNIDOS EEUU"/>
    <n v="211"/>
    <n v="2019"/>
    <s v="FALL"/>
    <s v="FALL"/>
    <s v="FALL 2019"/>
    <s v="2019-2020"/>
    <n v="6060.0099999999993"/>
    <x v="8"/>
  </r>
  <r>
    <x v="2"/>
    <n v="2019"/>
    <x v="1"/>
    <s v="AM"/>
    <s v="EEUU"/>
    <x v="2"/>
    <s v="FALL 2019"/>
    <s v="ACTIVE"/>
    <x v="103"/>
    <s v="DOLARES AMERICANOS / UNITED STATES DOLLAR"/>
    <s v="HOLLY SALES INC."/>
    <s v="TENNESSEE"/>
    <s v="ESTADOS UNIDOS EEUU"/>
    <n v="39"/>
    <n v="2019"/>
    <s v="FALL"/>
    <s v="FALL"/>
    <s v="FALL 2019"/>
    <s v="2019-2020"/>
    <n v="1331"/>
    <x v="8"/>
  </r>
  <r>
    <x v="2"/>
    <n v="2019"/>
    <x v="1"/>
    <s v="AM"/>
    <s v="EEUU"/>
    <x v="2"/>
    <s v="FALL 2019"/>
    <s v="ACTIVE"/>
    <x v="481"/>
    <s v="DOLARES AMERICANOS / UNITED STATES DOLLAR"/>
    <s v="ANITA M. HOPKINS"/>
    <s v="NORTH CAROLINA"/>
    <s v="ESTADOS UNIDOS EEUU"/>
    <n v="25"/>
    <n v="2019"/>
    <s v="FALL"/>
    <s v="FALL"/>
    <s v="FALL 2019"/>
    <s v="2019-2020"/>
    <n v="859"/>
    <x v="1"/>
  </r>
  <r>
    <x v="2"/>
    <n v="2019"/>
    <x v="1"/>
    <s v="AM"/>
    <s v="EEUU"/>
    <x v="2"/>
    <s v="FALL 2019"/>
    <s v="ACTIVE"/>
    <x v="111"/>
    <s v="DOLARES AMERICANOS / UNITED STATES DOLLAR"/>
    <s v="ANITA M. HOPKINS"/>
    <s v="FLORIDA"/>
    <s v="ESTADOS UNIDOS EEUU"/>
    <n v="42"/>
    <n v="2019"/>
    <s v="FALL"/>
    <s v="FALL"/>
    <s v="FALL 2019"/>
    <s v="2019-2020"/>
    <n v="1384"/>
    <x v="1"/>
  </r>
  <r>
    <x v="2"/>
    <n v="2019"/>
    <x v="1"/>
    <s v="AM"/>
    <s v="EEUU"/>
    <x v="2"/>
    <s v="FALL 2019"/>
    <s v="ACTIVE"/>
    <x v="253"/>
    <s v="DOLAR CANADIENSE / CANADIAN DOLLAR"/>
    <s v="STEPHANIE VITALI"/>
    <s v="ONTARIO"/>
    <s v="CANADA"/>
    <n v="21"/>
    <n v="2019"/>
    <s v="FALL"/>
    <s v="FALL"/>
    <s v="FALL 2019"/>
    <s v="2019-2020"/>
    <n v="656.30397236614851"/>
    <x v="4"/>
  </r>
  <r>
    <x v="2"/>
    <n v="2019"/>
    <x v="1"/>
    <s v="AM"/>
    <s v="EEUU"/>
    <x v="2"/>
    <s v="FALL 2019"/>
    <s v="ACTIVE"/>
    <x v="66"/>
    <s v="DOLAR CANADIENSE / CANADIAN DOLLAR"/>
    <s v="STEPHANIE VITALI"/>
    <s v="ONTARIO"/>
    <s v="CANADA"/>
    <n v="23"/>
    <n v="2019"/>
    <s v="FALL"/>
    <s v="FALL"/>
    <s v="FALL 2019"/>
    <s v="2019-2020"/>
    <n v="643.53833445971327"/>
    <x v="4"/>
  </r>
  <r>
    <x v="2"/>
    <n v="2019"/>
    <x v="1"/>
    <s v="AM"/>
    <s v="EEUU"/>
    <x v="2"/>
    <s v="FALL 2019"/>
    <s v="ACTIVE"/>
    <x v="67"/>
    <s v="DOLARES AMERICANOS / UNITED STATES DOLLAR"/>
    <s v="DENISE ARNETT"/>
    <s v="COLORADO"/>
    <s v="ESTADOS UNIDOS EEUU"/>
    <n v="21"/>
    <n v="2019"/>
    <s v="FALL"/>
    <s v="FALL"/>
    <s v="FALL 2019"/>
    <s v="2019-2020"/>
    <n v="588"/>
    <x v="14"/>
  </r>
  <r>
    <x v="2"/>
    <n v="2019"/>
    <x v="1"/>
    <s v="AM"/>
    <s v="EEUU"/>
    <x v="2"/>
    <s v="FALL 2019"/>
    <s v="ACTIVE"/>
    <x v="494"/>
    <s v="DOLAR CANADIENSE / CANADIAN DOLLAR"/>
    <s v="JULIE BERTRAND"/>
    <s v="QUEBEC"/>
    <s v="CANADA"/>
    <n v="40"/>
    <n v="2019"/>
    <s v="FALL"/>
    <s v="FALL"/>
    <s v="FALL 2019"/>
    <s v="2019-2020"/>
    <n v="1109.10865810618"/>
    <x v="7"/>
  </r>
  <r>
    <x v="2"/>
    <n v="2019"/>
    <x v="1"/>
    <s v="AM"/>
    <s v="EEUU"/>
    <x v="2"/>
    <s v="FALL 2019"/>
    <s v="ACTIVE"/>
    <x v="70"/>
    <s v="DOLARES AMERICANOS / UNITED STATES DOLLAR"/>
    <s v="DENISE ARNETT"/>
    <s v="COLORADO"/>
    <s v="ESTADOS UNIDOS EEUU"/>
    <n v="21"/>
    <n v="2019"/>
    <s v="FALL"/>
    <s v="FALL"/>
    <s v="FALL 2019"/>
    <s v="2019-2020"/>
    <n v="588"/>
    <x v="14"/>
  </r>
  <r>
    <x v="2"/>
    <n v="2019"/>
    <x v="1"/>
    <s v="AM"/>
    <s v="EEUU"/>
    <x v="2"/>
    <s v="FALL 2019"/>
    <s v="ACTIVE"/>
    <x v="302"/>
    <s v="DOLARES AMERICANOS / UNITED STATES DOLLAR"/>
    <s v="DENISE ARNETT"/>
    <s v="COLORADO"/>
    <s v="ESTADOS UNIDOS EEUU"/>
    <n v="13"/>
    <n v="2019"/>
    <s v="FALL"/>
    <s v="FALL"/>
    <s v="FALL 2019"/>
    <s v="2019-2020"/>
    <n v="452"/>
    <x v="14"/>
  </r>
  <r>
    <x v="2"/>
    <n v="2019"/>
    <x v="1"/>
    <s v="AM"/>
    <s v="EEUU"/>
    <x v="2"/>
    <s v="FALL 2019"/>
    <s v="ACTIVE"/>
    <x v="482"/>
    <s v="DOLARES AMERICANOS / UNITED STATES DOLLAR"/>
    <s v="ANITA M. HOPKINS"/>
    <s v="NORTH CAROLINA"/>
    <s v="ESTADOS UNIDOS EEUU"/>
    <n v="10"/>
    <n v="2019"/>
    <s v="FALL"/>
    <s v="FALL"/>
    <s v="FALL 2019"/>
    <s v="2019-2020"/>
    <n v="395"/>
    <x v="1"/>
  </r>
  <r>
    <x v="2"/>
    <n v="2019"/>
    <x v="1"/>
    <s v="AM"/>
    <s v="EEUU"/>
    <x v="2"/>
    <s v="FALL 2019"/>
    <s v="ACTIVE"/>
    <x v="480"/>
    <s v="DOLAR CANADIENSE / CANADIAN DOLLAR"/>
    <s v="STEPHANIE VITALI"/>
    <s v="ONTARIO"/>
    <s v="CANADA"/>
    <n v="29"/>
    <n v="2019"/>
    <s v="FALL"/>
    <s v="FALL"/>
    <s v="FALL 2019"/>
    <s v="2019-2020"/>
    <n v="795.97506946008821"/>
    <x v="4"/>
  </r>
  <r>
    <x v="2"/>
    <n v="2019"/>
    <x v="1"/>
    <s v="AM"/>
    <s v="EEUU"/>
    <x v="2"/>
    <s v="FALL 2019"/>
    <s v="ACTIVE"/>
    <x v="489"/>
    <s v="DOLARES AMERICANOS / UNITED STATES DOLLAR"/>
    <s v="ANITA M. HOPKINS"/>
    <s v="NORTH CAROLINA"/>
    <s v="ESTADOS UNIDOS EEUU"/>
    <n v="39"/>
    <n v="2019"/>
    <s v="FALL"/>
    <s v="FALL"/>
    <s v="FALL 2019"/>
    <s v="2019-2020"/>
    <n v="1395"/>
    <x v="1"/>
  </r>
  <r>
    <x v="2"/>
    <n v="2019"/>
    <x v="1"/>
    <s v="AM"/>
    <s v="EEUU"/>
    <x v="2"/>
    <s v="FALL 2019"/>
    <s v="ACTIVE"/>
    <x v="491"/>
    <s v="DOLAR CANADIENSE / CANADIAN DOLLAR"/>
    <s v="SHOUTOUTAGENCY"/>
    <s v="ALBERTA"/>
    <s v="CANADA"/>
    <n v="103"/>
    <n v="2019"/>
    <s v="FALL"/>
    <s v="FALL"/>
    <s v="FALL 2019"/>
    <s v="2019-2020"/>
    <n v="3308.5529773973099"/>
    <x v="3"/>
  </r>
  <r>
    <x v="2"/>
    <n v="2019"/>
    <x v="1"/>
    <s v="AM"/>
    <s v="EEUU"/>
    <x v="2"/>
    <s v="FALL 2019"/>
    <s v="ACTIVE"/>
    <x v="495"/>
    <s v="DOLARES AMERICANOS / UNITED STATES DOLLAR"/>
    <s v="DENISE ARNETT"/>
    <s v="COLORADO"/>
    <s v="ESTADOS UNIDOS EEUU"/>
    <n v="21"/>
    <n v="2019"/>
    <s v="FALL"/>
    <s v="FALL"/>
    <s v="FALL 2019"/>
    <s v="2019-2020"/>
    <n v="588"/>
    <x v="14"/>
  </r>
  <r>
    <x v="2"/>
    <n v="2019"/>
    <x v="1"/>
    <s v="AM"/>
    <s v="EEUU"/>
    <x v="2"/>
    <s v="HIGH SUMMER 2019"/>
    <s v="SWIMWEAR"/>
    <x v="0"/>
    <s v="DOLARES AMERICANOS / UNITED STATES DOLLAR"/>
    <s v="PAIGE ALYSE STRAUGHAN"/>
    <s v="WASHINGTON"/>
    <s v="ESTADOS UNIDOS EEUU"/>
    <n v="57"/>
    <n v="2019"/>
    <s v="HIGH SUMMER"/>
    <s v="HIGH SUMMER"/>
    <s v="HIGH SUMMER 2019"/>
    <s v="2019-2020"/>
    <n v="1655"/>
    <x v="0"/>
  </r>
  <r>
    <x v="2"/>
    <n v="2019"/>
    <x v="1"/>
    <s v="AM"/>
    <s v="EEUU"/>
    <x v="2"/>
    <s v="HIGH SUMMER 2019"/>
    <s v="SWIMWEAR"/>
    <x v="6"/>
    <s v="DOLARES AMERICANOS / UNITED STATES DOLLAR"/>
    <s v="PHYLLIS POSNER"/>
    <s v="CALIFORNIA"/>
    <s v="ESTADOS UNIDOS EEUU"/>
    <n v="23"/>
    <n v="2019"/>
    <s v="HIGH SUMMER"/>
    <s v="HIGH SUMMER"/>
    <s v="HIGH SUMMER 2019"/>
    <s v="2019-2020"/>
    <n v="474.75"/>
    <x v="5"/>
  </r>
  <r>
    <x v="2"/>
    <n v="2019"/>
    <x v="1"/>
    <s v="AM"/>
    <s v="EEUU"/>
    <x v="2"/>
    <s v="HIGH SUMMER 2019"/>
    <s v="SWIMWEAR"/>
    <x v="156"/>
    <s v="DOLARES AMERICANOS / UNITED STATES DOLLAR"/>
    <s v="LAURA BONG"/>
    <s v="CALIFORNIA"/>
    <s v="ESTADOS UNIDOS EEUU"/>
    <n v="11"/>
    <n v="2019"/>
    <s v="HIGH SUMMER"/>
    <s v="HIGH SUMMER"/>
    <s v="HIGH SUMMER 2019"/>
    <s v="2019-2020"/>
    <n v="465.5"/>
    <x v="6"/>
  </r>
  <r>
    <x v="2"/>
    <n v="2019"/>
    <x v="1"/>
    <s v="AM"/>
    <s v="EEUU"/>
    <x v="2"/>
    <s v="HIGH SUMMER 2019"/>
    <s v="SWIMWEAR"/>
    <x v="157"/>
    <s v="DOLAR CANADIENSE / CANADIAN DOLLAR"/>
    <s v="JULIE BERTRAND"/>
    <s v="QUEBEC"/>
    <s v="CANADA"/>
    <n v="5"/>
    <n v="2019"/>
    <s v="HIGH SUMMER"/>
    <s v="HIGH SUMMER"/>
    <s v="HIGH SUMMER 2019"/>
    <s v="2019-2020"/>
    <n v="103.62694300518133"/>
    <x v="7"/>
  </r>
  <r>
    <x v="2"/>
    <n v="2019"/>
    <x v="1"/>
    <s v="AM"/>
    <s v="EEUU"/>
    <x v="2"/>
    <s v="HIGH SUMMER 2019"/>
    <s v="SWIMWEAR"/>
    <x v="19"/>
    <s v="DOLARES AMERICANOS / UNITED STATES DOLLAR"/>
    <s v="HOLLY SALES INC."/>
    <s v="OHIO"/>
    <s v="ESTADOS UNIDOS EEUU"/>
    <n v="6"/>
    <n v="2019"/>
    <s v="HIGH SUMMER"/>
    <s v="HIGH SUMMER"/>
    <s v="HIGH SUMMER 2019"/>
    <s v="2019-2020"/>
    <n v="177"/>
    <x v="8"/>
  </r>
  <r>
    <x v="2"/>
    <n v="2019"/>
    <x v="1"/>
    <s v="AM"/>
    <s v="EEUU"/>
    <x v="2"/>
    <s v="HIGH SUMMER 2019"/>
    <s v="SWIMWEAR"/>
    <x v="72"/>
    <s v="DOLARES AMERICANOS / UNITED STATES DOLLAR"/>
    <s v="PAIGE ALYSE STRAUGHAN"/>
    <s v="ONTARIO"/>
    <s v="CANADA"/>
    <n v="81"/>
    <n v="2019"/>
    <s v="HIGH SUMMER"/>
    <s v="HIGH SUMMER"/>
    <s v="HIGH SUMMER 2019"/>
    <s v="2019-2020"/>
    <n v="1684.8999999999999"/>
    <x v="0"/>
  </r>
  <r>
    <x v="2"/>
    <n v="2019"/>
    <x v="1"/>
    <s v="AM"/>
    <s v="EEUU"/>
    <x v="2"/>
    <s v="HIGH SUMMER 2019"/>
    <s v="SWIMWEAR"/>
    <x v="78"/>
    <s v="DOLARES AMERICANOS / UNITED STATES DOLLAR"/>
    <s v="MIE MANNICHE"/>
    <s v="CALIFORNIA"/>
    <s v="ESTADOS UNIDOS EEUU"/>
    <n v="15"/>
    <n v="2019"/>
    <s v="HIGH SUMMER"/>
    <s v="HIGH SUMMER"/>
    <s v="HIGH SUMMER 2019"/>
    <s v="2019-2020"/>
    <n v="426"/>
    <x v="11"/>
  </r>
  <r>
    <x v="2"/>
    <n v="2019"/>
    <x v="1"/>
    <s v="AM"/>
    <s v="EEUU"/>
    <x v="2"/>
    <s v="HIGH SUMMER 2019"/>
    <s v="SWIMWEAR"/>
    <x v="12"/>
    <s v="DOLARES AMERICANOS / UNITED STATES DOLLAR"/>
    <s v="PHYLLIS POSNER"/>
    <s v="CALIFORNIA"/>
    <s v="ESTADOS UNIDOS EEUU"/>
    <n v="28"/>
    <n v="2019"/>
    <s v="HIGH SUMMER"/>
    <s v="HIGH SUMMER"/>
    <s v="HIGH SUMMER 2019"/>
    <s v="2019-2020"/>
    <n v="854"/>
    <x v="5"/>
  </r>
  <r>
    <x v="2"/>
    <n v="2019"/>
    <x v="1"/>
    <s v="AM"/>
    <s v="EEUU"/>
    <x v="2"/>
    <s v="HIGH SUMMER 2019"/>
    <s v="ACCESSORIES"/>
    <x v="6"/>
    <s v="DOLARES AMERICANOS / UNITED STATES DOLLAR"/>
    <s v="PHYLLIS POSNER"/>
    <s v="CALIFORNIA"/>
    <s v="ESTADOS UNIDOS EEUU"/>
    <n v="1"/>
    <n v="2019"/>
    <s v="HIGH SUMMER"/>
    <s v="HIGH SUMMER"/>
    <s v="HIGH SUMMER 2019"/>
    <s v="2019-2020"/>
    <n v="16.5"/>
    <x v="5"/>
  </r>
  <r>
    <x v="2"/>
    <n v="2019"/>
    <x v="1"/>
    <s v="AM"/>
    <s v="EEUU"/>
    <x v="2"/>
    <s v="HIGH SUMMER 2019"/>
    <s v="BEACHWEAR"/>
    <x v="48"/>
    <s v="DOLARES AMERICANOS / UNITED STATES DOLLAR"/>
    <s v="PHYLLIS POSNER"/>
    <s v="CALIFORNIA"/>
    <s v="ESTADOS UNIDOS EEUU"/>
    <n v="20"/>
    <n v="2019"/>
    <s v="HIGH SUMMER"/>
    <s v="HIGH SUMMER"/>
    <s v="HIGH SUMMER 2019"/>
    <s v="2019-2020"/>
    <n v="1144.0000000000002"/>
    <x v="5"/>
  </r>
  <r>
    <x v="2"/>
    <n v="2019"/>
    <x v="1"/>
    <s v="AM"/>
    <s v="EEUU"/>
    <x v="2"/>
    <s v="HIGH SUMMER 2019"/>
    <s v="BEACHWEAR"/>
    <x v="156"/>
    <s v="DOLARES AMERICANOS / UNITED STATES DOLLAR"/>
    <s v="LAURA BONG"/>
    <s v="CALIFORNIA"/>
    <s v="ESTADOS UNIDOS EEUU"/>
    <n v="2"/>
    <n v="2019"/>
    <s v="HIGH SUMMER"/>
    <s v="HIGH SUMMER"/>
    <s v="HIGH SUMMER 2019"/>
    <s v="2019-2020"/>
    <n v="115.9"/>
    <x v="6"/>
  </r>
  <r>
    <x v="2"/>
    <n v="2019"/>
    <x v="1"/>
    <s v="AM"/>
    <s v="EEUU"/>
    <x v="2"/>
    <s v="SPRING 2020"/>
    <s v="SWIMWEAR"/>
    <x v="49"/>
    <s v="DOLAR CANADIENSE / CANADIAN DOLLAR"/>
    <s v="STEPHANIE VITALI"/>
    <s v="ONTARIO"/>
    <s v="CANADA"/>
    <n v="33"/>
    <n v="2020"/>
    <s v="SPRING"/>
    <s v="SPRING"/>
    <s v="SPRING 2020"/>
    <s v="2019-2020"/>
    <n v="1075.3172636479678"/>
    <x v="4"/>
  </r>
  <r>
    <x v="2"/>
    <n v="2019"/>
    <x v="1"/>
    <s v="AM"/>
    <s v="EEUU"/>
    <x v="2"/>
    <s v="SPRING 2020"/>
    <s v="SWIMWEAR"/>
    <x v="73"/>
    <s v="DOLARES AMERICANOS / UNITED STATES DOLLAR"/>
    <s v="BILL MILLER AND COMPANY"/>
    <s v="FLORIDA"/>
    <s v="ESTADOS UNIDOS EEUU"/>
    <n v="74"/>
    <n v="2020"/>
    <s v="SPRING"/>
    <s v="SPRING"/>
    <s v="SPRING 2020"/>
    <s v="2019-2020"/>
    <n v="2222"/>
    <x v="2"/>
  </r>
  <r>
    <x v="2"/>
    <n v="2019"/>
    <x v="1"/>
    <s v="AM"/>
    <s v="EEUU"/>
    <x v="2"/>
    <s v="SPRING 2020"/>
    <s v="SWIMWEAR"/>
    <x v="493"/>
    <s v="DOLARES AMERICANOS / UNITED STATES DOLLAR"/>
    <s v="JUDITH ANN DEAL"/>
    <s v="HAWAII"/>
    <s v="ESTADOS UNIDOS EEUU"/>
    <n v="54"/>
    <n v="2020"/>
    <s v="SPRING"/>
    <s v="SPRING"/>
    <s v="SPRING 2020"/>
    <s v="2019-2020"/>
    <n v="1838"/>
    <x v="10"/>
  </r>
  <r>
    <x v="2"/>
    <n v="2019"/>
    <x v="1"/>
    <s v="AM"/>
    <s v="EEUU"/>
    <x v="2"/>
    <s v="SPRING 2020"/>
    <s v="SWIMWEAR"/>
    <x v="191"/>
    <s v="DOLAR CANADIENSE / CANADIAN DOLLAR"/>
    <s v="JULIE BERTRAND"/>
    <s v="QUEBEC"/>
    <s v="CANADA"/>
    <n v="18"/>
    <n v="2020"/>
    <s v="SPRING"/>
    <s v="SPRING"/>
    <s v="SPRING 2020"/>
    <s v="2019-2020"/>
    <n v="542.1641510850792"/>
    <x v="7"/>
  </r>
  <r>
    <x v="2"/>
    <n v="2019"/>
    <x v="1"/>
    <s v="AM"/>
    <s v="EEUU"/>
    <x v="2"/>
    <s v="SPRING 2020"/>
    <s v="SWIMWEAR"/>
    <x v="48"/>
    <s v="DOLARES AMERICANOS / UNITED STATES DOLLAR"/>
    <s v="PHYLLIS POSNER"/>
    <s v="CALIFORNIA"/>
    <s v="ESTADOS UNIDOS EEUU"/>
    <n v="348"/>
    <n v="2020"/>
    <s v="SPRING"/>
    <s v="SPRING"/>
    <s v="SPRING 2020"/>
    <s v="2019-2020"/>
    <n v="10253.760000000002"/>
    <x v="5"/>
  </r>
  <r>
    <x v="2"/>
    <n v="2019"/>
    <x v="1"/>
    <s v="AM"/>
    <s v="EEUU"/>
    <x v="2"/>
    <s v="SPRING 2020"/>
    <s v="SWIMWEAR"/>
    <x v="121"/>
    <s v="DOLARES AMERICANOS / UNITED STATES DOLLAR"/>
    <s v="JUDITH ANN DEAL"/>
    <s v="HAWAII"/>
    <s v="ESTADOS UNIDOS EEUU"/>
    <n v="52"/>
    <n v="2020"/>
    <s v="SPRING"/>
    <s v="SPRING"/>
    <s v="SPRING 2020"/>
    <s v="2019-2020"/>
    <n v="1866"/>
    <x v="10"/>
  </r>
  <r>
    <x v="2"/>
    <n v="2019"/>
    <x v="1"/>
    <s v="AM"/>
    <s v="EEUU"/>
    <x v="2"/>
    <s v="SPRING 2020"/>
    <s v="SWIMWEAR"/>
    <x v="3"/>
    <s v="DOLARES AMERICANOS / UNITED STATES DOLLAR"/>
    <s v="ANITA M. HOPKINS"/>
    <s v="RHODE ISLAND"/>
    <s v="ESTADOS UNIDOS EEUU"/>
    <n v="48"/>
    <n v="2020"/>
    <s v="SPRING"/>
    <s v="SPRING"/>
    <s v="SPRING 2020"/>
    <s v="2019-2020"/>
    <n v="1655"/>
    <x v="1"/>
  </r>
  <r>
    <x v="2"/>
    <n v="2019"/>
    <x v="1"/>
    <s v="AM"/>
    <s v="EEUU"/>
    <x v="2"/>
    <s v="SPRING 2020"/>
    <s v="SWIMWEAR"/>
    <x v="5"/>
    <s v="DOLARES AMERICANOS / UNITED STATES DOLLAR"/>
    <s v="STEPHANIE VITALI"/>
    <s v="ONTARIO"/>
    <s v="CANADA"/>
    <n v="339"/>
    <n v="2020"/>
    <s v="SPRING"/>
    <s v="SPRING"/>
    <s v="SPRING 2020"/>
    <s v="2019-2020"/>
    <n v="10846"/>
    <x v="4"/>
  </r>
  <r>
    <x v="2"/>
    <n v="2019"/>
    <x v="1"/>
    <s v="AM"/>
    <s v="EEUU"/>
    <x v="2"/>
    <s v="SPRING 2020"/>
    <s v="SWIMWEAR"/>
    <x v="25"/>
    <s v="DOLARES AMERICANOS / UNITED STATES DOLLAR"/>
    <s v="JUDITH ANN DEAL"/>
    <s v="HAWAII"/>
    <s v="ESTADOS UNIDOS EEUU"/>
    <n v="420"/>
    <n v="2020"/>
    <s v="SPRING"/>
    <s v="SPRING"/>
    <s v="SPRING 2020"/>
    <s v="2019-2020"/>
    <n v="13776.899999999994"/>
    <x v="10"/>
  </r>
  <r>
    <x v="2"/>
    <n v="2019"/>
    <x v="1"/>
    <s v="AM"/>
    <s v="EEUU"/>
    <x v="2"/>
    <s v="SPRING 2020"/>
    <s v="SWIMWEAR"/>
    <x v="123"/>
    <s v="DOLARES AMERICANOS / UNITED STATES DOLLAR"/>
    <s v="JUDITH ANN DEAL"/>
    <s v="HAWAII"/>
    <s v="ESTADOS UNIDOS EEUU"/>
    <n v="86"/>
    <n v="2020"/>
    <s v="SPRING"/>
    <s v="SPRING"/>
    <s v="SPRING 2020"/>
    <s v="2019-2020"/>
    <n v="2534"/>
    <x v="10"/>
  </r>
  <r>
    <x v="2"/>
    <n v="2019"/>
    <x v="1"/>
    <s v="AM"/>
    <s v="EEUU"/>
    <x v="2"/>
    <s v="SPRING 2020"/>
    <s v="SWIMWEAR"/>
    <x v="88"/>
    <s v="DOLARES AMERICANOS / UNITED STATES DOLLAR"/>
    <s v="BILL MILLER AND COMPANY"/>
    <s v="FLORIDA"/>
    <s v="ESTADOS UNIDOS EEUU"/>
    <n v="17"/>
    <n v="2020"/>
    <s v="SPRING"/>
    <s v="SPRING"/>
    <s v="SPRING 2020"/>
    <s v="2019-2020"/>
    <n v="702"/>
    <x v="2"/>
  </r>
  <r>
    <x v="2"/>
    <n v="2019"/>
    <x v="1"/>
    <s v="AM"/>
    <s v="EEUU"/>
    <x v="2"/>
    <s v="SPRING 2020"/>
    <s v="SWIMWEAR"/>
    <x v="55"/>
    <s v="DOLARES AMERICANOS / UNITED STATES DOLLAR"/>
    <s v="PAIGE ALYSE STRAUGHAN"/>
    <s v="WASHINGTON"/>
    <s v="ESTADOS UNIDOS EEUU"/>
    <n v="2027"/>
    <n v="2020"/>
    <s v="SPRING"/>
    <s v="SPRING"/>
    <s v="SPRING 2020"/>
    <s v="2019-2020"/>
    <n v="55779.549999999945"/>
    <x v="0"/>
  </r>
  <r>
    <x v="2"/>
    <n v="2019"/>
    <x v="1"/>
    <s v="AM"/>
    <s v="EEUU"/>
    <x v="2"/>
    <s v="SPRING 2020"/>
    <s v="SWIMWEAR"/>
    <x v="156"/>
    <s v="DOLARES AMERICANOS / UNITED STATES DOLLAR"/>
    <s v="LAURA BONG"/>
    <s v="CALIFORNIA"/>
    <s v="ESTADOS UNIDOS EEUU"/>
    <n v="14"/>
    <n v="2020"/>
    <s v="SPRING"/>
    <s v="SPRING"/>
    <s v="SPRING 2020"/>
    <s v="2019-2020"/>
    <n v="420"/>
    <x v="6"/>
  </r>
  <r>
    <x v="2"/>
    <n v="2019"/>
    <x v="1"/>
    <s v="AM"/>
    <s v="EEUU"/>
    <x v="2"/>
    <s v="SPRING 2020"/>
    <s v="SWIMWEAR"/>
    <x v="89"/>
    <s v="DOLARES AMERICANOS / UNITED STATES DOLLAR"/>
    <s v="BILL MILLER AND COMPANY"/>
    <s v="FLORIDA"/>
    <s v="ESTADOS UNIDOS EEUU"/>
    <n v="877"/>
    <n v="2020"/>
    <s v="SPRING"/>
    <s v="SPRING"/>
    <s v="SPRING 2020"/>
    <s v="2019-2020"/>
    <n v="21911.400000000012"/>
    <x v="2"/>
  </r>
  <r>
    <x v="2"/>
    <n v="2019"/>
    <x v="1"/>
    <s v="AM"/>
    <s v="EEUU"/>
    <x v="2"/>
    <s v="SPRING 2020"/>
    <s v="SWIMWEAR"/>
    <x v="89"/>
    <s v="DOLARES AMERICANOS / UNITED STATES DOLLAR"/>
    <s v="NATALIA RAMIREZ TORO"/>
    <s v="FLORIDA"/>
    <s v="ESTADOS UNIDOS EEUU"/>
    <n v="189"/>
    <n v="2020"/>
    <s v="SPRING"/>
    <s v="SPRING"/>
    <s v="SPRING 2020"/>
    <s v="2019-2020"/>
    <n v="4833.1000000000013"/>
    <x v="20"/>
  </r>
  <r>
    <x v="2"/>
    <n v="2019"/>
    <x v="1"/>
    <s v="AM"/>
    <s v="EEUU"/>
    <x v="2"/>
    <s v="SPRING 2020"/>
    <s v="SWIMWEAR"/>
    <x v="124"/>
    <s v="DOLARES AMERICANOS / UNITED STATES DOLLAR"/>
    <s v="JUDITH ANN DEAL"/>
    <s v="HAWAII"/>
    <s v="ESTADOS UNIDOS EEUU"/>
    <n v="52"/>
    <n v="2020"/>
    <s v="SPRING"/>
    <s v="SPRING"/>
    <s v="SPRING 2020"/>
    <s v="2019-2020"/>
    <n v="1866"/>
    <x v="10"/>
  </r>
  <r>
    <x v="2"/>
    <n v="2019"/>
    <x v="1"/>
    <s v="AM"/>
    <s v="EEUU"/>
    <x v="2"/>
    <s v="SPRING 2020"/>
    <s v="SWIMWEAR"/>
    <x v="157"/>
    <s v="DOLAR CANADIENSE / CANADIAN DOLLAR"/>
    <s v="JULIE BERTRAND"/>
    <s v="QUEBEC"/>
    <s v="CANADA"/>
    <n v="68"/>
    <n v="2020"/>
    <s v="SPRING"/>
    <s v="SPRING"/>
    <s v="SPRING 2020"/>
    <s v="2019-2020"/>
    <n v="2049.2603439213021"/>
    <x v="7"/>
  </r>
  <r>
    <x v="2"/>
    <n v="2019"/>
    <x v="1"/>
    <s v="AM"/>
    <s v="EEUU"/>
    <x v="2"/>
    <s v="SPRING 2020"/>
    <s v="SWIMWEAR"/>
    <x v="90"/>
    <s v="DOLARES AMERICANOS / UNITED STATES DOLLAR"/>
    <s v="MIE MANNICHE"/>
    <s v="CALIFORNIA"/>
    <s v="ESTADOS UNIDOS EEUU"/>
    <n v="32"/>
    <n v="2020"/>
    <s v="SPRING"/>
    <s v="SPRING"/>
    <s v="SPRING 2020"/>
    <s v="2019-2020"/>
    <n v="928"/>
    <x v="11"/>
  </r>
  <r>
    <x v="2"/>
    <n v="2019"/>
    <x v="1"/>
    <s v="AM"/>
    <s v="EEUU"/>
    <x v="2"/>
    <s v="SPRING 2020"/>
    <s v="SWIMWEAR"/>
    <x v="19"/>
    <s v="DOLARES AMERICANOS / UNITED STATES DOLLAR"/>
    <s v="HOLLY SALES INC."/>
    <s v="OHIO"/>
    <s v="ESTADOS UNIDOS EEUU"/>
    <n v="215"/>
    <n v="2020"/>
    <s v="SPRING"/>
    <s v="SPRING"/>
    <s v="SPRING 2020"/>
    <s v="2019-2020"/>
    <n v="7105"/>
    <x v="8"/>
  </r>
  <r>
    <x v="2"/>
    <n v="2019"/>
    <x v="1"/>
    <s v="AM"/>
    <s v="EEUU"/>
    <x v="2"/>
    <s v="SPRING 2020"/>
    <s v="SWIMWEAR"/>
    <x v="91"/>
    <s v="DOLARES AMERICANOS / UNITED STATES DOLLAR"/>
    <s v="JUDITH ANN DEAL"/>
    <s v="HAWAII"/>
    <s v="ESTADOS UNIDOS EEUU"/>
    <n v="87"/>
    <n v="2020"/>
    <s v="SPRING"/>
    <s v="SPRING"/>
    <s v="SPRING 2020"/>
    <s v="2019-2020"/>
    <n v="2655"/>
    <x v="10"/>
  </r>
  <r>
    <x v="2"/>
    <n v="2019"/>
    <x v="1"/>
    <s v="AM"/>
    <s v="EEUU"/>
    <x v="2"/>
    <s v="SPRING 2020"/>
    <s v="SWIMWEAR"/>
    <x v="234"/>
    <s v="DOLARES AMERICANOS / UNITED STATES DOLLAR"/>
    <s v="BILL MILLER AND COMPANY"/>
    <s v="FLORIDA"/>
    <s v="ESTADOS UNIDOS EEUU"/>
    <n v="80"/>
    <n v="2020"/>
    <s v="SPRING"/>
    <s v="SPRING"/>
    <s v="SPRING 2020"/>
    <s v="2019-2020"/>
    <n v="2442"/>
    <x v="2"/>
  </r>
  <r>
    <x v="2"/>
    <n v="2019"/>
    <x v="1"/>
    <s v="AM"/>
    <s v="EEUU"/>
    <x v="2"/>
    <s v="SPRING 2020"/>
    <s v="SWIMWEAR"/>
    <x v="102"/>
    <s v="DOLARES AMERICANOS / UNITED STATES DOLLAR"/>
    <s v="PHYLLIS POSNER"/>
    <s v="CALIFORNIA"/>
    <s v="ESTADOS UNIDOS EEUU"/>
    <n v="42"/>
    <n v="2020"/>
    <s v="SPRING"/>
    <s v="SPRING"/>
    <s v="SPRING 2020"/>
    <s v="2019-2020"/>
    <n v="1412"/>
    <x v="5"/>
  </r>
  <r>
    <x v="2"/>
    <n v="2019"/>
    <x v="1"/>
    <s v="AM"/>
    <s v="EEUU"/>
    <x v="2"/>
    <s v="SPRING 2020"/>
    <s v="SWIMWEAR"/>
    <x v="72"/>
    <s v="DOLARES AMERICANOS / UNITED STATES DOLLAR"/>
    <s v="PAIGE ALYSE STRAUGHAN"/>
    <s v="ONTARIO"/>
    <s v="CANADA"/>
    <n v="320"/>
    <n v="2020"/>
    <s v="SPRING"/>
    <s v="SPRING"/>
    <s v="SPRING 2020"/>
    <s v="2019-2020"/>
    <n v="8759.2499999999982"/>
    <x v="0"/>
  </r>
  <r>
    <x v="2"/>
    <n v="2019"/>
    <x v="1"/>
    <s v="AM"/>
    <s v="EEUU"/>
    <x v="2"/>
    <s v="SPRING 2020"/>
    <s v="SWIMWEAR"/>
    <x v="94"/>
    <s v="DOLARES AMERICANOS / UNITED STATES DOLLAR"/>
    <s v="BILL MILLER AND COMPANY"/>
    <s v="FLORIDA"/>
    <s v="ESTADOS UNIDOS EEUU"/>
    <n v="73"/>
    <n v="2020"/>
    <s v="SPRING"/>
    <s v="SPRING"/>
    <s v="SPRING 2020"/>
    <s v="2019-2020"/>
    <n v="2377"/>
    <x v="2"/>
  </r>
  <r>
    <x v="2"/>
    <n v="2019"/>
    <x v="1"/>
    <s v="AM"/>
    <s v="EEUU"/>
    <x v="2"/>
    <s v="SPRING 2020"/>
    <s v="SWIMWEAR"/>
    <x v="496"/>
    <s v="DOLARES AMERICANOS / UNITED STATES DOLLAR"/>
    <s v="JUDITH ANN DEAL"/>
    <s v="HAWAII"/>
    <s v="ESTADOS UNIDOS EEUU"/>
    <n v="20"/>
    <n v="2020"/>
    <s v="SPRING"/>
    <s v="SPRING"/>
    <s v="SPRING 2020"/>
    <s v="2019-2020"/>
    <n v="604"/>
    <x v="10"/>
  </r>
  <r>
    <x v="2"/>
    <n v="2019"/>
    <x v="1"/>
    <s v="AM"/>
    <s v="EEUU"/>
    <x v="2"/>
    <s v="SPRING 2020"/>
    <s v="SWIMWEAR"/>
    <x v="164"/>
    <s v="DOLARES AMERICANOS / UNITED STATES DOLLAR"/>
    <s v="JUDITH ANN DEAL"/>
    <s v="HAWAII"/>
    <s v="ESTADOS UNIDOS EEUU"/>
    <n v="49"/>
    <n v="2020"/>
    <s v="SPRING"/>
    <s v="SPRING"/>
    <s v="SPRING 2020"/>
    <s v="2019-2020"/>
    <n v="1488"/>
    <x v="10"/>
  </r>
  <r>
    <x v="2"/>
    <n v="2019"/>
    <x v="1"/>
    <s v="AM"/>
    <s v="EEUU"/>
    <x v="2"/>
    <s v="SPRING 2020"/>
    <s v="SWIMWEAR"/>
    <x v="30"/>
    <s v="DOLARES AMERICANOS / UNITED STATES DOLLAR"/>
    <s v="PHYLLIS POSNER"/>
    <s v="CALIFORNIA"/>
    <s v="ESTADOS UNIDOS EEUU"/>
    <n v="16"/>
    <n v="2020"/>
    <s v="SPRING"/>
    <s v="SPRING"/>
    <s v="SPRING 2020"/>
    <s v="2019-2020"/>
    <n v="484"/>
    <x v="5"/>
  </r>
  <r>
    <x v="2"/>
    <n v="2019"/>
    <x v="1"/>
    <s v="AM"/>
    <s v="EEUU"/>
    <x v="2"/>
    <s v="SPRING 2020"/>
    <s v="SWIMWEAR"/>
    <x v="78"/>
    <s v="DOLARES AMERICANOS / UNITED STATES DOLLAR"/>
    <s v="MIE MANNICHE"/>
    <s v="CALIFORNIA"/>
    <s v="ESTADOS UNIDOS EEUU"/>
    <n v="12"/>
    <n v="2020"/>
    <s v="SPRING"/>
    <s v="SPRING"/>
    <s v="SPRING 2020"/>
    <s v="2019-2020"/>
    <n v="356"/>
    <x v="11"/>
  </r>
  <r>
    <x v="2"/>
    <n v="2019"/>
    <x v="1"/>
    <s v="AM"/>
    <s v="EEUU"/>
    <x v="2"/>
    <s v="SPRING 2020"/>
    <s v="SWIMWEAR"/>
    <x v="138"/>
    <s v="DOLARES AMERICANOS / UNITED STATES DOLLAR"/>
    <s v="BILL MILLER AND COMPANY"/>
    <s v="FLORIDA"/>
    <s v="ESTADOS UNIDOS EEUU"/>
    <n v="28"/>
    <n v="2020"/>
    <s v="SPRING"/>
    <s v="SPRING"/>
    <s v="SPRING 2020"/>
    <s v="2019-2020"/>
    <n v="804"/>
    <x v="2"/>
  </r>
  <r>
    <x v="2"/>
    <n v="2019"/>
    <x v="1"/>
    <s v="AM"/>
    <s v="EEUU"/>
    <x v="2"/>
    <s v="SPRING 2020"/>
    <s v="ACCESSORIES"/>
    <x v="164"/>
    <s v="DOLARES AMERICANOS / UNITED STATES DOLLAR"/>
    <s v="JUDITH ANN DEAL"/>
    <s v="HAWAII"/>
    <s v="ESTADOS UNIDOS EEUU"/>
    <n v="12"/>
    <n v="2020"/>
    <s v="SPRING"/>
    <s v="SPRING"/>
    <s v="SPRING 2020"/>
    <s v="2019-2020"/>
    <n v="204"/>
    <x v="10"/>
  </r>
  <r>
    <x v="2"/>
    <n v="2019"/>
    <x v="1"/>
    <s v="AM"/>
    <s v="EEUU"/>
    <x v="2"/>
    <s v="SPRING 2020"/>
    <s v="ACCESSORIES"/>
    <x v="78"/>
    <s v="DOLARES AMERICANOS / UNITED STATES DOLLAR"/>
    <s v="MIE MANNICHE"/>
    <s v="CALIFORNIA"/>
    <s v="ESTADOS UNIDOS EEUU"/>
    <n v="12"/>
    <n v="2020"/>
    <s v="SPRING"/>
    <s v="SPRING"/>
    <s v="SPRING 2020"/>
    <s v="2019-2020"/>
    <n v="84"/>
    <x v="11"/>
  </r>
  <r>
    <x v="2"/>
    <n v="2019"/>
    <x v="1"/>
    <s v="AM"/>
    <s v="EEUU"/>
    <x v="2"/>
    <s v="SPRING 2020"/>
    <s v="ACTIVE"/>
    <x v="175"/>
    <s v="DOLARES AMERICANOS / UNITED STATES DOLLAR"/>
    <s v="KELLY MICHELLE ELLINGSON"/>
    <s v="QUEBEC"/>
    <s v="CANADA"/>
    <n v="3"/>
    <n v="2020"/>
    <s v="SPRING"/>
    <s v="SPRING"/>
    <s v="SPRING 2020"/>
    <s v="2019-2020"/>
    <n v="19.5"/>
    <x v="9"/>
  </r>
  <r>
    <x v="2"/>
    <n v="2019"/>
    <x v="1"/>
    <s v="AM"/>
    <s v="EEUU"/>
    <x v="2"/>
    <s v="SPRING 2020"/>
    <s v="ACTIVE"/>
    <x v="176"/>
    <s v="DOLARES AMERICANOS / UNITED STATES DOLLAR"/>
    <s v="KELLY MICHELLE ELLINGSON"/>
    <s v="ONTARIO"/>
    <s v="CANADA"/>
    <n v="3"/>
    <n v="2020"/>
    <s v="SPRING"/>
    <s v="SPRING"/>
    <s v="SPRING 2020"/>
    <s v="2019-2020"/>
    <n v="19.5"/>
    <x v="9"/>
  </r>
  <r>
    <x v="2"/>
    <n v="2019"/>
    <x v="1"/>
    <s v="AM"/>
    <s v="EEUU"/>
    <x v="2"/>
    <s v="SPRING 2020"/>
    <s v="ACTIVE"/>
    <x v="140"/>
    <s v="DOLARES AMERICANOS / UNITED STATES DOLLAR"/>
    <s v="KELLY MICHELLE ELLINGSON"/>
    <s v="MINNESOTA"/>
    <s v="ESTADOS UNIDOS EEUU"/>
    <n v="3"/>
    <n v="2020"/>
    <s v="SPRING"/>
    <s v="SPRING"/>
    <s v="SPRING 2020"/>
    <s v="2019-2020"/>
    <n v="19.5"/>
    <x v="9"/>
  </r>
  <r>
    <x v="2"/>
    <n v="2019"/>
    <x v="1"/>
    <s v="AM"/>
    <s v="EEUU"/>
    <x v="2"/>
    <s v="SPRING 2020"/>
    <s v="ACTIVE"/>
    <x v="143"/>
    <s v="DOLARES AMERICANOS / UNITED STATES DOLLAR"/>
    <s v="KELLY MICHELLE ELLINGSON"/>
    <s v="NEW YORK"/>
    <s v="ESTADOS UNIDOS EEUU"/>
    <n v="3"/>
    <n v="2020"/>
    <s v="SPRING"/>
    <s v="SPRING"/>
    <s v="SPRING 2020"/>
    <s v="2019-2020"/>
    <n v="19.5"/>
    <x v="9"/>
  </r>
  <r>
    <x v="2"/>
    <n v="2019"/>
    <x v="1"/>
    <s v="AM"/>
    <s v="EEUU"/>
    <x v="2"/>
    <s v="SPRING 2020"/>
    <s v="ACTIVE"/>
    <x v="20"/>
    <s v="DOLARES AMERICANOS / UNITED STATES DOLLAR"/>
    <s v="KELLY MICHELLE ELLINGSON"/>
    <s v="CALIFORNIA"/>
    <s v="ESTADOS UNIDOS EEUU"/>
    <n v="3"/>
    <n v="2020"/>
    <s v="SPRING"/>
    <s v="SPRING"/>
    <s v="SPRING 2020"/>
    <s v="2019-2020"/>
    <n v="19.5"/>
    <x v="9"/>
  </r>
  <r>
    <x v="2"/>
    <n v="2019"/>
    <x v="1"/>
    <s v="AM"/>
    <s v="EEUU"/>
    <x v="2"/>
    <s v="SPRING 2020"/>
    <s v="ACTIVE"/>
    <x v="179"/>
    <s v="DOLARES AMERICANOS / UNITED STATES DOLLAR"/>
    <s v="KELLY MICHELLE ELLINGSON"/>
    <s v="COLORADO"/>
    <s v="ESTADOS UNIDOS EEUU"/>
    <n v="3"/>
    <n v="2020"/>
    <s v="SPRING"/>
    <s v="SPRING"/>
    <s v="SPRING 2020"/>
    <s v="2019-2020"/>
    <n v="19.5"/>
    <x v="9"/>
  </r>
  <r>
    <x v="2"/>
    <n v="2019"/>
    <x v="1"/>
    <s v="AM"/>
    <s v="EEUU"/>
    <x v="2"/>
    <s v="SPRING 2020"/>
    <s v="BEACHWEAR"/>
    <x v="493"/>
    <s v="DOLARES AMERICANOS / UNITED STATES DOLLAR"/>
    <s v="JUDITH ANN DEAL"/>
    <s v="HAWAII"/>
    <s v="ESTADOS UNIDOS EEUU"/>
    <n v="10"/>
    <n v="2020"/>
    <s v="SPRING"/>
    <s v="SPRING"/>
    <s v="SPRING 2020"/>
    <s v="2019-2020"/>
    <n v="590"/>
    <x v="10"/>
  </r>
  <r>
    <x v="2"/>
    <n v="2019"/>
    <x v="1"/>
    <s v="AM"/>
    <s v="EEUU"/>
    <x v="2"/>
    <s v="SPRING 2020"/>
    <s v="BEACHWEAR"/>
    <x v="191"/>
    <s v="DOLAR CANADIENSE / CANADIAN DOLLAR"/>
    <s v="JULIE BERTRAND"/>
    <s v="QUEBEC"/>
    <s v="CANADA"/>
    <n v="1"/>
    <n v="2020"/>
    <s v="SPRING"/>
    <s v="SPRING"/>
    <s v="SPRING 2020"/>
    <s v="2019-2020"/>
    <n v="50.311631748892388"/>
    <x v="7"/>
  </r>
  <r>
    <x v="2"/>
    <n v="2019"/>
    <x v="1"/>
    <s v="AM"/>
    <s v="EEUU"/>
    <x v="2"/>
    <s v="SPRING 2020"/>
    <s v="BEACHWEAR"/>
    <x v="48"/>
    <s v="DOLARES AMERICANOS / UNITED STATES DOLLAR"/>
    <s v="PHYLLIS POSNER"/>
    <s v="CALIFORNIA"/>
    <s v="ESTADOS UNIDOS EEUU"/>
    <n v="280"/>
    <n v="2020"/>
    <s v="SPRING"/>
    <s v="SPRING"/>
    <s v="SPRING 2020"/>
    <s v="2019-2020"/>
    <n v="12724.8"/>
    <x v="5"/>
  </r>
  <r>
    <x v="2"/>
    <n v="2019"/>
    <x v="1"/>
    <s v="AM"/>
    <s v="EEUU"/>
    <x v="2"/>
    <s v="SPRING 2020"/>
    <s v="BEACHWEAR"/>
    <x v="121"/>
    <s v="DOLARES AMERICANOS / UNITED STATES DOLLAR"/>
    <s v="JUDITH ANN DEAL"/>
    <s v="HAWAII"/>
    <s v="ESTADOS UNIDOS EEUU"/>
    <n v="3"/>
    <n v="2020"/>
    <s v="SPRING"/>
    <s v="SPRING"/>
    <s v="SPRING 2020"/>
    <s v="2019-2020"/>
    <n v="135"/>
    <x v="10"/>
  </r>
  <r>
    <x v="2"/>
    <n v="2019"/>
    <x v="1"/>
    <s v="AM"/>
    <s v="EEUU"/>
    <x v="2"/>
    <s v="SPRING 2020"/>
    <s v="BEACHWEAR"/>
    <x v="3"/>
    <s v="DOLARES AMERICANOS / UNITED STATES DOLLAR"/>
    <s v="ANITA M. HOPKINS"/>
    <s v="RHODE ISLAND"/>
    <s v="ESTADOS UNIDOS EEUU"/>
    <n v="1"/>
    <n v="2020"/>
    <s v="SPRING"/>
    <s v="SPRING"/>
    <s v="SPRING 2020"/>
    <s v="2019-2020"/>
    <n v="47"/>
    <x v="1"/>
  </r>
  <r>
    <x v="2"/>
    <n v="2019"/>
    <x v="1"/>
    <s v="AM"/>
    <s v="EEUU"/>
    <x v="2"/>
    <s v="SPRING 2020"/>
    <s v="BEACHWEAR"/>
    <x v="5"/>
    <s v="DOLARES AMERICANOS / UNITED STATES DOLLAR"/>
    <s v="STEPHANIE VITALI"/>
    <s v="ONTARIO"/>
    <s v="CANADA"/>
    <n v="58"/>
    <n v="2020"/>
    <s v="SPRING"/>
    <s v="SPRING"/>
    <s v="SPRING 2020"/>
    <s v="2019-2020"/>
    <n v="2912"/>
    <x v="4"/>
  </r>
  <r>
    <x v="2"/>
    <n v="2019"/>
    <x v="1"/>
    <s v="AM"/>
    <s v="EEUU"/>
    <x v="2"/>
    <s v="SPRING 2020"/>
    <s v="BEACHWEAR"/>
    <x v="25"/>
    <s v="DOLARES AMERICANOS / UNITED STATES DOLLAR"/>
    <s v="JUDITH ANN DEAL"/>
    <s v="HAWAII"/>
    <s v="ESTADOS UNIDOS EEUU"/>
    <n v="23"/>
    <n v="2020"/>
    <s v="SPRING"/>
    <s v="SPRING"/>
    <s v="SPRING 2020"/>
    <s v="2019-2020"/>
    <n v="1036.4499999999998"/>
    <x v="10"/>
  </r>
  <r>
    <x v="2"/>
    <n v="2019"/>
    <x v="1"/>
    <s v="AM"/>
    <s v="EEUU"/>
    <x v="2"/>
    <s v="SPRING 2020"/>
    <s v="BEACHWEAR"/>
    <x v="123"/>
    <s v="DOLARES AMERICANOS / UNITED STATES DOLLAR"/>
    <s v="JUDITH ANN DEAL"/>
    <s v="HAWAII"/>
    <s v="ESTADOS UNIDOS EEUU"/>
    <n v="13"/>
    <n v="2020"/>
    <s v="SPRING"/>
    <s v="SPRING"/>
    <s v="SPRING 2020"/>
    <s v="2019-2020"/>
    <n v="575"/>
    <x v="10"/>
  </r>
  <r>
    <x v="2"/>
    <n v="2019"/>
    <x v="1"/>
    <s v="AM"/>
    <s v="EEUU"/>
    <x v="2"/>
    <s v="SPRING 2020"/>
    <s v="BEACHWEAR"/>
    <x v="88"/>
    <s v="DOLARES AMERICANOS / UNITED STATES DOLLAR"/>
    <s v="BILL MILLER AND COMPANY"/>
    <s v="FLORIDA"/>
    <s v="ESTADOS UNIDOS EEUU"/>
    <n v="3"/>
    <n v="2020"/>
    <s v="SPRING"/>
    <s v="SPRING"/>
    <s v="SPRING 2020"/>
    <s v="2019-2020"/>
    <n v="162"/>
    <x v="2"/>
  </r>
  <r>
    <x v="2"/>
    <n v="2019"/>
    <x v="1"/>
    <s v="AM"/>
    <s v="EEUU"/>
    <x v="2"/>
    <s v="SPRING 2020"/>
    <s v="BEACHWEAR"/>
    <x v="55"/>
    <s v="DOLARES AMERICANOS / UNITED STATES DOLLAR"/>
    <s v="PAIGE ALYSE STRAUGHAN"/>
    <s v="WASHINGTON"/>
    <s v="ESTADOS UNIDOS EEUU"/>
    <n v="220"/>
    <n v="2020"/>
    <s v="SPRING"/>
    <s v="SPRING"/>
    <s v="SPRING 2020"/>
    <s v="2019-2020"/>
    <n v="8234"/>
    <x v="0"/>
  </r>
  <r>
    <x v="2"/>
    <n v="2019"/>
    <x v="1"/>
    <s v="AM"/>
    <s v="EEUU"/>
    <x v="2"/>
    <s v="SPRING 2020"/>
    <s v="BEACHWEAR"/>
    <x v="156"/>
    <s v="DOLARES AMERICANOS / UNITED STATES DOLLAR"/>
    <s v="LAURA BONG"/>
    <s v="CALIFORNIA"/>
    <s v="ESTADOS UNIDOS EEUU"/>
    <n v="4"/>
    <n v="2020"/>
    <s v="SPRING"/>
    <s v="SPRING"/>
    <s v="SPRING 2020"/>
    <s v="2019-2020"/>
    <n v="188"/>
    <x v="6"/>
  </r>
  <r>
    <x v="2"/>
    <n v="2019"/>
    <x v="1"/>
    <s v="AM"/>
    <s v="EEUU"/>
    <x v="2"/>
    <s v="SPRING 2020"/>
    <s v="BEACHWEAR"/>
    <x v="89"/>
    <s v="DOLARES AMERICANOS / UNITED STATES DOLLAR"/>
    <s v="BILL MILLER AND COMPANY"/>
    <s v="FLORIDA"/>
    <s v="ESTADOS UNIDOS EEUU"/>
    <n v="131"/>
    <n v="2020"/>
    <s v="SPRING"/>
    <s v="SPRING"/>
    <s v="SPRING 2020"/>
    <s v="2019-2020"/>
    <n v="5505.3899999999994"/>
    <x v="2"/>
  </r>
  <r>
    <x v="2"/>
    <n v="2019"/>
    <x v="1"/>
    <s v="AM"/>
    <s v="EEUU"/>
    <x v="2"/>
    <s v="SPRING 2020"/>
    <s v="BEACHWEAR"/>
    <x v="124"/>
    <s v="DOLARES AMERICANOS / UNITED STATES DOLLAR"/>
    <s v="JUDITH ANN DEAL"/>
    <s v="HAWAII"/>
    <s v="ESTADOS UNIDOS EEUU"/>
    <n v="13"/>
    <n v="2020"/>
    <s v="SPRING"/>
    <s v="SPRING"/>
    <s v="SPRING 2020"/>
    <s v="2019-2020"/>
    <n v="696"/>
    <x v="10"/>
  </r>
  <r>
    <x v="2"/>
    <n v="2019"/>
    <x v="1"/>
    <s v="AM"/>
    <s v="EEUU"/>
    <x v="2"/>
    <s v="SPRING 2020"/>
    <s v="BEACHWEAR"/>
    <x v="157"/>
    <s v="DOLAR CANADIENSE / CANADIAN DOLLAR"/>
    <s v="JULIE BERTRAND"/>
    <s v="QUEBEC"/>
    <s v="CANADA"/>
    <n v="6"/>
    <n v="2020"/>
    <s v="SPRING"/>
    <s v="SPRING"/>
    <s v="SPRING 2020"/>
    <s v="2019-2020"/>
    <n v="294.36059172486296"/>
    <x v="7"/>
  </r>
  <r>
    <x v="2"/>
    <n v="2019"/>
    <x v="1"/>
    <s v="AM"/>
    <s v="EEUU"/>
    <x v="2"/>
    <s v="SPRING 2020"/>
    <s v="BEACHWEAR"/>
    <x v="90"/>
    <s v="DOLARES AMERICANOS / UNITED STATES DOLLAR"/>
    <s v="MIE MANNICHE"/>
    <s v="CALIFORNIA"/>
    <s v="ESTADOS UNIDOS EEUU"/>
    <n v="8"/>
    <n v="2020"/>
    <s v="SPRING"/>
    <s v="SPRING"/>
    <s v="SPRING 2020"/>
    <s v="2019-2020"/>
    <n v="328"/>
    <x v="11"/>
  </r>
  <r>
    <x v="2"/>
    <n v="2019"/>
    <x v="1"/>
    <s v="AM"/>
    <s v="EEUU"/>
    <x v="2"/>
    <s v="SPRING 2020"/>
    <s v="BEACHWEAR"/>
    <x v="19"/>
    <s v="DOLARES AMERICANOS / UNITED STATES DOLLAR"/>
    <s v="HOLLY SALES INC."/>
    <s v="OHIO"/>
    <s v="ESTADOS UNIDOS EEUU"/>
    <n v="5"/>
    <n v="2020"/>
    <s v="SPRING"/>
    <s v="SPRING"/>
    <s v="SPRING 2020"/>
    <s v="2019-2020"/>
    <n v="227"/>
    <x v="8"/>
  </r>
  <r>
    <x v="2"/>
    <n v="2019"/>
    <x v="1"/>
    <s v="AM"/>
    <s v="EEUU"/>
    <x v="2"/>
    <s v="SPRING 2020"/>
    <s v="BEACHWEAR"/>
    <x v="91"/>
    <s v="DOLARES AMERICANOS / UNITED STATES DOLLAR"/>
    <s v="JUDITH ANN DEAL"/>
    <s v="HAWAII"/>
    <s v="ESTADOS UNIDOS EEUU"/>
    <n v="21"/>
    <n v="2020"/>
    <s v="SPRING"/>
    <s v="SPRING"/>
    <s v="SPRING 2020"/>
    <s v="2019-2020"/>
    <n v="1121"/>
    <x v="10"/>
  </r>
  <r>
    <x v="2"/>
    <n v="2019"/>
    <x v="1"/>
    <s v="AM"/>
    <s v="EEUU"/>
    <x v="2"/>
    <s v="SPRING 2020"/>
    <s v="BEACHWEAR"/>
    <x v="234"/>
    <s v="DOLARES AMERICANOS / UNITED STATES DOLLAR"/>
    <s v="BILL MILLER AND COMPANY"/>
    <s v="FLORIDA"/>
    <s v="ESTADOS UNIDOS EEUU"/>
    <n v="8"/>
    <n v="2020"/>
    <s v="SPRING"/>
    <s v="SPRING"/>
    <s v="SPRING 2020"/>
    <s v="2019-2020"/>
    <n v="352"/>
    <x v="2"/>
  </r>
  <r>
    <x v="2"/>
    <n v="2019"/>
    <x v="1"/>
    <s v="AM"/>
    <s v="EEUU"/>
    <x v="2"/>
    <s v="SPRING 2020"/>
    <s v="BEACHWEAR"/>
    <x v="45"/>
    <s v="DOLARES AMERICANOS / UNITED STATES DOLLAR"/>
    <s v="MIE MANNICHE"/>
    <s v="CALIFORNIA"/>
    <s v="ESTADOS UNIDOS EEUU"/>
    <n v="8"/>
    <n v="2020"/>
    <s v="SPRING"/>
    <s v="SPRING"/>
    <s v="SPRING 2020"/>
    <s v="2019-2020"/>
    <n v="456"/>
    <x v="11"/>
  </r>
  <r>
    <x v="2"/>
    <n v="2019"/>
    <x v="1"/>
    <s v="AM"/>
    <s v="EEUU"/>
    <x v="2"/>
    <s v="SPRING 2020"/>
    <s v="BEACHWEAR"/>
    <x v="72"/>
    <s v="DOLARES AMERICANOS / UNITED STATES DOLLAR"/>
    <s v="PAIGE ALYSE STRAUGHAN"/>
    <s v="ONTARIO"/>
    <s v="CANADA"/>
    <n v="45"/>
    <n v="2020"/>
    <s v="SPRING"/>
    <s v="SPRING"/>
    <s v="SPRING 2020"/>
    <s v="2019-2020"/>
    <n v="1697.4"/>
    <x v="0"/>
  </r>
  <r>
    <x v="2"/>
    <n v="2019"/>
    <x v="1"/>
    <s v="AM"/>
    <s v="EEUU"/>
    <x v="2"/>
    <s v="SPRING 2020"/>
    <s v="BEACHWEAR"/>
    <x v="94"/>
    <s v="DOLARES AMERICANOS / UNITED STATES DOLLAR"/>
    <s v="BILL MILLER AND COMPANY"/>
    <s v="FLORIDA"/>
    <s v="ESTADOS UNIDOS EEUU"/>
    <n v="18"/>
    <n v="2020"/>
    <s v="SPRING"/>
    <s v="SPRING"/>
    <s v="SPRING 2020"/>
    <s v="2019-2020"/>
    <n v="861"/>
    <x v="2"/>
  </r>
  <r>
    <x v="2"/>
    <n v="2019"/>
    <x v="1"/>
    <s v="AM"/>
    <s v="EEUU"/>
    <x v="2"/>
    <s v="SPRING 2020"/>
    <s v="BEACHWEAR"/>
    <x v="164"/>
    <s v="DOLARES AMERICANOS / UNITED STATES DOLLAR"/>
    <s v="JUDITH ANN DEAL"/>
    <s v="HAWAII"/>
    <s v="ESTADOS UNIDOS EEUU"/>
    <n v="1"/>
    <n v="2020"/>
    <s v="SPRING"/>
    <s v="SPRING"/>
    <s v="SPRING 2020"/>
    <s v="2019-2020"/>
    <n v="57"/>
    <x v="10"/>
  </r>
  <r>
    <x v="2"/>
    <n v="2019"/>
    <x v="1"/>
    <s v="AM"/>
    <s v="EEUU"/>
    <x v="2"/>
    <s v="SMU SPRING 2020"/>
    <s v="SWIMWEAR"/>
    <x v="89"/>
    <s v="DOLARES AMERICANOS / UNITED STATES DOLLAR"/>
    <s v="BILL MILLER AND COMPANY"/>
    <s v="FLORIDA"/>
    <s v="ESTADOS UNIDOS EEUU"/>
    <n v="108"/>
    <n v="2020"/>
    <s v="SMU SPRING"/>
    <s v="SMU SPRING"/>
    <s v="SMU SPRING 2020"/>
    <s v="2019-2020"/>
    <n v="3084.4799999999991"/>
    <x v="2"/>
  </r>
  <r>
    <x v="2"/>
    <n v="2019"/>
    <x v="1"/>
    <s v="AM"/>
    <s v="EEUU"/>
    <x v="2"/>
    <s v="SMU SPRING 2020"/>
    <s v="BEACHWEAR"/>
    <x v="89"/>
    <s v="DOLARES AMERICANOS / UNITED STATES DOLLAR"/>
    <s v="BILL MILLER AND COMPANY"/>
    <s v="FLORIDA"/>
    <s v="ESTADOS UNIDOS EEUU"/>
    <n v="5"/>
    <n v="2020"/>
    <s v="SMU SPRING"/>
    <s v="SMU SPRING"/>
    <s v="SMU SPRING 2020"/>
    <s v="2019-2020"/>
    <n v="217.45999999999998"/>
    <x v="2"/>
  </r>
  <r>
    <x v="2"/>
    <n v="2019"/>
    <x v="1"/>
    <s v="MAS"/>
    <s v="EEUU"/>
    <x v="2"/>
    <s v="SPRING 2018"/>
    <s v="SWIMWEAR"/>
    <x v="0"/>
    <s v="DOLARES AMERICANOS / UNITED STATES DOLLAR"/>
    <s v="PAIGE ALYSE STRAUGHAN"/>
    <s v="WASHINGTON"/>
    <s v="ESTADOS UNIDOS EEUU"/>
    <n v="27"/>
    <n v="2018"/>
    <s v="SPRING"/>
    <s v="COLECCIONES PASADAS"/>
    <s v="COLECCIONES PASADAS"/>
    <s v="2019-2020"/>
    <n v="796"/>
    <x v="0"/>
  </r>
  <r>
    <x v="2"/>
    <n v="2019"/>
    <x v="1"/>
    <s v="MAS"/>
    <s v="EEUU"/>
    <x v="2"/>
    <s v="SPRING 2018"/>
    <s v="SWIMWEAR"/>
    <x v="2"/>
    <s v="DOLARES AMERICANOS / UNITED STATES DOLLAR"/>
    <s v="BILL MILLER AND COMPANY"/>
    <s v="FLORIDA"/>
    <s v="ESTADOS UNIDOS EEUU"/>
    <n v="3"/>
    <n v="2018"/>
    <s v="SPRING"/>
    <s v="COLECCIONES PASADAS"/>
    <s v="COLECCIONES PASADAS"/>
    <s v="2019-2020"/>
    <n v="59.83"/>
    <x v="2"/>
  </r>
  <r>
    <x v="2"/>
    <n v="2019"/>
    <x v="1"/>
    <s v="MAS"/>
    <s v="EEUU"/>
    <x v="2"/>
    <s v="SPRING 2018"/>
    <s v="ACTIVE"/>
    <x v="0"/>
    <s v="DOLARES AMERICANOS / UNITED STATES DOLLAR"/>
    <s v="PAIGE ALYSE STRAUGHAN"/>
    <s v="WASHINGTON"/>
    <s v="ESTADOS UNIDOS EEUU"/>
    <n v="4"/>
    <n v="2018"/>
    <s v="SPRING"/>
    <s v="COLECCIONES PASADAS"/>
    <s v="COLECCIONES PASADAS"/>
    <s v="2019-2020"/>
    <n v="117"/>
    <x v="0"/>
  </r>
  <r>
    <x v="2"/>
    <n v="2019"/>
    <x v="1"/>
    <s v="MAS"/>
    <s v="EEUU"/>
    <x v="2"/>
    <s v="SPRING 2018"/>
    <s v="ACTIVE"/>
    <x v="183"/>
    <s v="DOLARES AMERICANOS / UNITED STATES DOLLAR"/>
    <s v="KELLY MICHELLE ELLINGSON"/>
    <s v="NEW JERSEY"/>
    <s v="ESTADOS UNIDOS EEUU"/>
    <n v="79"/>
    <n v="2018"/>
    <s v="SPRING"/>
    <s v="COLECCIONES PASADAS"/>
    <s v="COLECCIONES PASADAS"/>
    <s v="2019-2020"/>
    <n v="1558"/>
    <x v="9"/>
  </r>
  <r>
    <x v="2"/>
    <n v="2019"/>
    <x v="1"/>
    <s v="MAS"/>
    <s v="EEUU"/>
    <x v="2"/>
    <s v="SPRING 2018"/>
    <s v="KIDS"/>
    <x v="0"/>
    <s v="DOLARES AMERICANOS / UNITED STATES DOLLAR"/>
    <s v="PAIGE ALYSE STRAUGHAN"/>
    <s v="WASHINGTON"/>
    <s v="ESTADOS UNIDOS EEUU"/>
    <n v="7"/>
    <n v="2018"/>
    <s v="SPRING"/>
    <s v="COLECCIONES PASADAS"/>
    <s v="COLECCIONES PASADAS"/>
    <s v="2019-2020"/>
    <n v="215"/>
    <x v="0"/>
  </r>
  <r>
    <x v="2"/>
    <n v="2019"/>
    <x v="1"/>
    <s v="MAS"/>
    <s v="EEUU"/>
    <x v="2"/>
    <s v="SPRING 2018"/>
    <s v="BEACHWEAR"/>
    <x v="0"/>
    <s v="DOLARES AMERICANOS / UNITED STATES DOLLAR"/>
    <s v="PAIGE ALYSE STRAUGHAN"/>
    <s v="WASHINGTON"/>
    <s v="ESTADOS UNIDOS EEUU"/>
    <n v="15"/>
    <n v="2018"/>
    <s v="SPRING"/>
    <s v="COLECCIONES PASADAS"/>
    <s v="COLECCIONES PASADAS"/>
    <s v="2019-2020"/>
    <n v="599"/>
    <x v="0"/>
  </r>
  <r>
    <x v="2"/>
    <n v="2019"/>
    <x v="1"/>
    <s v="MAS"/>
    <s v="EEUU"/>
    <x v="2"/>
    <s v="SUMMER 2018"/>
    <s v="ACTIVE"/>
    <x v="0"/>
    <s v="DOLARES AMERICANOS / UNITED STATES DOLLAR"/>
    <s v="PAIGE ALYSE STRAUGHAN"/>
    <s v="WASHINGTON"/>
    <s v="ESTADOS UNIDOS EEUU"/>
    <n v="5"/>
    <n v="2018"/>
    <s v="SUMMER"/>
    <s v="COLECCIONES PASADAS"/>
    <s v="COLECCIONES PASADAS"/>
    <s v="2019-2020"/>
    <n v="188"/>
    <x v="0"/>
  </r>
  <r>
    <x v="2"/>
    <n v="2019"/>
    <x v="1"/>
    <s v="MAS"/>
    <s v="EEUU"/>
    <x v="2"/>
    <s v="SUMMER 2018"/>
    <s v="ACTIVE"/>
    <x v="183"/>
    <s v="DOLARES AMERICANOS / UNITED STATES DOLLAR"/>
    <s v="KELLY MICHELLE ELLINGSON"/>
    <s v="NEW JERSEY"/>
    <s v="ESTADOS UNIDOS EEUU"/>
    <n v="141"/>
    <n v="2018"/>
    <s v="SUMMER"/>
    <s v="COLECCIONES PASADAS"/>
    <s v="COLECCIONES PASADAS"/>
    <s v="2019-2020"/>
    <n v="2167.5"/>
    <x v="9"/>
  </r>
  <r>
    <x v="2"/>
    <n v="2019"/>
    <x v="1"/>
    <s v="MAS"/>
    <s v="EEUU"/>
    <x v="2"/>
    <s v="FALL 2018"/>
    <s v="ACTIVE"/>
    <x v="183"/>
    <s v="DOLARES AMERICANOS / UNITED STATES DOLLAR"/>
    <s v="KELLY MICHELLE ELLINGSON"/>
    <s v="NEW JERSEY"/>
    <s v="ESTADOS UNIDOS EEUU"/>
    <n v="7"/>
    <n v="2018"/>
    <s v="FALL"/>
    <s v="COLECCIONES PASADAS"/>
    <s v="COLECCIONES PASADAS"/>
    <s v="2019-2020"/>
    <n v="129.5"/>
    <x v="9"/>
  </r>
  <r>
    <x v="2"/>
    <n v="2019"/>
    <x v="1"/>
    <s v="MAS"/>
    <s v="EEUU"/>
    <x v="2"/>
    <s v="RECOMBINACIONES 2017"/>
    <s v="SWIMWEAR"/>
    <x v="0"/>
    <s v="DOLARES AMERICANOS / UNITED STATES DOLLAR"/>
    <s v="PAIGE ALYSE STRAUGHAN"/>
    <s v="WASHINGTON"/>
    <s v="ESTADOS UNIDOS EEUU"/>
    <n v="13"/>
    <n v="2017"/>
    <s v="RECOMBINACIONES"/>
    <s v="COLECCIONES PASADAS"/>
    <s v="COLECCIONES PASADAS"/>
    <s v="2019-2020"/>
    <n v="388"/>
    <x v="0"/>
  </r>
  <r>
    <x v="2"/>
    <n v="2019"/>
    <x v="1"/>
    <s v="MAS"/>
    <s v="EEUU"/>
    <x v="2"/>
    <s v="RECOMBINACIONES 2017"/>
    <s v="ACTIVE"/>
    <x v="0"/>
    <s v="DOLARES AMERICANOS / UNITED STATES DOLLAR"/>
    <s v="PAIGE ALYSE STRAUGHAN"/>
    <s v="WASHINGTON"/>
    <s v="ESTADOS UNIDOS EEUU"/>
    <n v="5"/>
    <n v="2017"/>
    <s v="RECOMBINACIONES"/>
    <s v="COLECCIONES PASADAS"/>
    <s v="COLECCIONES PASADAS"/>
    <s v="2019-2020"/>
    <n v="147"/>
    <x v="0"/>
  </r>
  <r>
    <x v="2"/>
    <n v="2019"/>
    <x v="1"/>
    <s v="MAS"/>
    <s v="EEUU"/>
    <x v="2"/>
    <s v="RECOMBINACIONES 2017"/>
    <s v="ACTIVE"/>
    <x v="183"/>
    <s v="DOLARES AMERICANOS / UNITED STATES DOLLAR"/>
    <s v="KELLY MICHELLE ELLINGSON"/>
    <s v="NEW JERSEY"/>
    <s v="ESTADOS UNIDOS EEUU"/>
    <n v="41"/>
    <n v="2017"/>
    <s v="RECOMBINACIONES"/>
    <s v="COLECCIONES PASADAS"/>
    <s v="COLECCIONES PASADAS"/>
    <s v="2019-2020"/>
    <n v="527.5"/>
    <x v="9"/>
  </r>
  <r>
    <x v="2"/>
    <n v="2019"/>
    <x v="1"/>
    <s v="MAS"/>
    <s v="EEUU"/>
    <x v="2"/>
    <s v="RECOMBINACIONES 2017"/>
    <s v="TRUNKS"/>
    <x v="0"/>
    <s v="DOLARES AMERICANOS / UNITED STATES DOLLAR"/>
    <s v="PAIGE ALYSE STRAUGHAN"/>
    <s v="WASHINGTON"/>
    <s v="ESTADOS UNIDOS EEUU"/>
    <n v="1"/>
    <n v="2017"/>
    <s v="RECOMBINACIONES"/>
    <s v="COLECCIONES PASADAS"/>
    <s v="COLECCIONES PASADAS"/>
    <s v="2019-2020"/>
    <n v="24"/>
    <x v="0"/>
  </r>
  <r>
    <x v="2"/>
    <n v="2019"/>
    <x v="1"/>
    <s v="MAS"/>
    <s v="EEUU"/>
    <x v="2"/>
    <s v="RECOMBINACIONES 2017"/>
    <s v="BEACHWEAR"/>
    <x v="0"/>
    <s v="DOLARES AMERICANOS / UNITED STATES DOLLAR"/>
    <s v="PAIGE ALYSE STRAUGHAN"/>
    <s v="WASHINGTON"/>
    <s v="ESTADOS UNIDOS EEUU"/>
    <n v="2"/>
    <n v="2017"/>
    <s v="RECOMBINACIONES"/>
    <s v="COLECCIONES PASADAS"/>
    <s v="COLECCIONES PASADAS"/>
    <s v="2019-2020"/>
    <n v="96"/>
    <x v="0"/>
  </r>
  <r>
    <x v="2"/>
    <n v="2019"/>
    <x v="1"/>
    <s v="MAS"/>
    <s v="EEUU"/>
    <x v="2"/>
    <s v="RECOMBINACIONES 2018"/>
    <s v="SWIMWEAR"/>
    <x v="0"/>
    <s v="DOLARES AMERICANOS / UNITED STATES DOLLAR"/>
    <s v="PAIGE ALYSE STRAUGHAN"/>
    <s v="WASHINGTON"/>
    <s v="ESTADOS UNIDOS EEUU"/>
    <n v="3"/>
    <n v="2018"/>
    <s v="RECOMBINACIONES"/>
    <s v="COLECCIONES PASADAS"/>
    <s v="COLECCIONES PASADAS"/>
    <s v="2019-2020"/>
    <n v="164"/>
    <x v="0"/>
  </r>
  <r>
    <x v="2"/>
    <n v="2019"/>
    <x v="1"/>
    <s v="MAS"/>
    <s v="EEUU"/>
    <x v="2"/>
    <s v="HOLIDAY 2018"/>
    <s v="ACTIVE"/>
    <x v="0"/>
    <s v="DOLARES AMERICANOS / UNITED STATES DOLLAR"/>
    <s v="PAIGE ALYSE STRAUGHAN"/>
    <s v="WASHINGTON"/>
    <s v="ESTADOS UNIDOS EEUU"/>
    <n v="1"/>
    <n v="2018"/>
    <s v="HOLIDAY"/>
    <s v="COLECCIONES PASADAS"/>
    <s v="COLECCIONES PASADAS"/>
    <s v="2019-2020"/>
    <n v="37"/>
    <x v="0"/>
  </r>
  <r>
    <x v="2"/>
    <n v="2019"/>
    <x v="1"/>
    <s v="MAS"/>
    <s v="EEUU"/>
    <x v="2"/>
    <s v="HOLIDAY 2018"/>
    <s v="ACTIVE"/>
    <x v="183"/>
    <s v="DOLARES AMERICANOS / UNITED STATES DOLLAR"/>
    <s v="KELLY MICHELLE ELLINGSON"/>
    <s v="NEW JERSEY"/>
    <s v="ESTADOS UNIDOS EEUU"/>
    <n v="401"/>
    <n v="2018"/>
    <s v="HOLIDAY"/>
    <s v="COLECCIONES PASADAS"/>
    <s v="COLECCIONES PASADAS"/>
    <s v="2019-2020"/>
    <n v="7405.5"/>
    <x v="9"/>
  </r>
  <r>
    <x v="2"/>
    <n v="2019"/>
    <x v="1"/>
    <s v="MAS"/>
    <s v="EEUU"/>
    <x v="2"/>
    <s v="SPRING 2019"/>
    <s v="SWIMWEAR"/>
    <x v="0"/>
    <s v="DOLARES AMERICANOS / UNITED STATES DOLLAR"/>
    <s v="PAIGE ALYSE STRAUGHAN"/>
    <s v="WASHINGTON"/>
    <s v="ESTADOS UNIDOS EEUU"/>
    <n v="101"/>
    <n v="2019"/>
    <s v="SPRING"/>
    <s v="SPRING"/>
    <s v="SPRING 2019"/>
    <s v="2019-2020"/>
    <n v="2957"/>
    <x v="0"/>
  </r>
  <r>
    <x v="2"/>
    <n v="2019"/>
    <x v="1"/>
    <s v="MAS"/>
    <s v="EEUU"/>
    <x v="2"/>
    <s v="SPRING 2019"/>
    <s v="SWIMWEAR"/>
    <x v="2"/>
    <s v="DOLARES AMERICANOS / UNITED STATES DOLLAR"/>
    <s v="BILL MILLER AND COMPANY"/>
    <s v="FLORIDA"/>
    <s v="ESTADOS UNIDOS EEUU"/>
    <n v="8"/>
    <n v="2019"/>
    <s v="SPRING"/>
    <s v="SPRING"/>
    <s v="SPRING 2019"/>
    <s v="2019-2020"/>
    <n v="220"/>
    <x v="2"/>
  </r>
  <r>
    <x v="2"/>
    <n v="2019"/>
    <x v="1"/>
    <s v="MAS"/>
    <s v="EEUU"/>
    <x v="2"/>
    <s v="SPRING 2019"/>
    <s v="ACTIVE"/>
    <x v="0"/>
    <s v="DOLARES AMERICANOS / UNITED STATES DOLLAR"/>
    <s v="PAIGE ALYSE STRAUGHAN"/>
    <s v="WASHINGTON"/>
    <s v="ESTADOS UNIDOS EEUU"/>
    <n v="1"/>
    <n v="2019"/>
    <s v="SPRING"/>
    <s v="SPRING"/>
    <s v="SPRING 2019"/>
    <s v="2019-2020"/>
    <n v="38"/>
    <x v="0"/>
  </r>
  <r>
    <x v="2"/>
    <n v="2019"/>
    <x v="1"/>
    <s v="MAS"/>
    <s v="EEUU"/>
    <x v="2"/>
    <s v="SPRING 2019"/>
    <s v="KIDS"/>
    <x v="0"/>
    <s v="DOLARES AMERICANOS / UNITED STATES DOLLAR"/>
    <s v="PAIGE ALYSE STRAUGHAN"/>
    <s v="WASHINGTON"/>
    <s v="ESTADOS UNIDOS EEUU"/>
    <n v="100"/>
    <n v="2019"/>
    <s v="SPRING"/>
    <s v="SPRING"/>
    <s v="SPRING 2019"/>
    <s v="2019-2020"/>
    <n v="3239"/>
    <x v="0"/>
  </r>
  <r>
    <x v="2"/>
    <n v="2019"/>
    <x v="1"/>
    <s v="MAS"/>
    <s v="EEUU"/>
    <x v="2"/>
    <s v="SPRING 2019"/>
    <s v="KIDS"/>
    <x v="2"/>
    <s v="DOLARES AMERICANOS / UNITED STATES DOLLAR"/>
    <s v="BILL MILLER AND COMPANY"/>
    <s v="FLORIDA"/>
    <s v="ESTADOS UNIDOS EEUU"/>
    <n v="2"/>
    <n v="2019"/>
    <s v="SPRING"/>
    <s v="SPRING"/>
    <s v="SPRING 2019"/>
    <s v="2019-2020"/>
    <n v="66"/>
    <x v="2"/>
  </r>
  <r>
    <x v="2"/>
    <n v="2019"/>
    <x v="1"/>
    <s v="MAS"/>
    <s v="EEUU"/>
    <x v="2"/>
    <s v="SPRING 2019"/>
    <s v="BEACHWEAR"/>
    <x v="0"/>
    <s v="DOLARES AMERICANOS / UNITED STATES DOLLAR"/>
    <s v="PAIGE ALYSE STRAUGHAN"/>
    <s v="WASHINGTON"/>
    <s v="ESTADOS UNIDOS EEUU"/>
    <n v="8"/>
    <n v="2019"/>
    <s v="SPRING"/>
    <s v="SPRING"/>
    <s v="SPRING 2019"/>
    <s v="2019-2020"/>
    <n v="310"/>
    <x v="0"/>
  </r>
  <r>
    <x v="2"/>
    <n v="2019"/>
    <x v="1"/>
    <s v="MAS"/>
    <s v="EEUU"/>
    <x v="2"/>
    <s v="SPRING 2019"/>
    <s v="BEACHWEAR"/>
    <x v="2"/>
    <s v="DOLARES AMERICANOS / UNITED STATES DOLLAR"/>
    <s v="BILL MILLER AND COMPANY"/>
    <s v="FLORIDA"/>
    <s v="ESTADOS UNIDOS EEUU"/>
    <n v="1"/>
    <n v="2019"/>
    <s v="SPRING"/>
    <s v="SPRING"/>
    <s v="SPRING 2019"/>
    <s v="2019-2020"/>
    <n v="33"/>
    <x v="2"/>
  </r>
  <r>
    <x v="2"/>
    <n v="2019"/>
    <x v="1"/>
    <s v="MAS"/>
    <s v="EEUU"/>
    <x v="2"/>
    <s v="SUMMER 2019"/>
    <s v="KIDS"/>
    <x v="0"/>
    <s v="DOLARES AMERICANOS / UNITED STATES DOLLAR"/>
    <s v="PAIGE ALYSE STRAUGHAN"/>
    <s v="WASHINGTON"/>
    <s v="ESTADOS UNIDOS EEUU"/>
    <n v="1"/>
    <n v="2019"/>
    <s v="SUMMER"/>
    <s v="SUMMER"/>
    <s v="SUMMER 2019"/>
    <s v="2019-2020"/>
    <n v="34"/>
    <x v="0"/>
  </r>
  <r>
    <x v="2"/>
    <n v="2019"/>
    <x v="2"/>
    <s v="AM"/>
    <s v="EEUU"/>
    <x v="2"/>
    <s v="HIGH SUMMER 2017"/>
    <s v="BEACHWEAR"/>
    <x v="0"/>
    <s v="DOLARES AMERICANOS / UNITED STATES DOLLAR"/>
    <s v="PAIGE ALYSE STRAUGHAN"/>
    <s v="WASHINGTON"/>
    <s v="ESTADOS UNIDOS EEUU"/>
    <n v="1"/>
    <n v="2017"/>
    <s v="HIGH SUMMER"/>
    <s v="COLECCIONES PASADAS"/>
    <s v="COLECCIONES PASADAS"/>
    <s v="2019-2020"/>
    <n v="38"/>
    <x v="0"/>
  </r>
  <r>
    <x v="2"/>
    <n v="2019"/>
    <x v="2"/>
    <s v="AM"/>
    <s v="EEUU"/>
    <x v="2"/>
    <s v="HOLIDAY 2017"/>
    <s v="ACTIVE"/>
    <x v="0"/>
    <s v="DOLARES AMERICANOS / UNITED STATES DOLLAR"/>
    <s v="PAIGE ALYSE STRAUGHAN"/>
    <s v="WASHINGTON"/>
    <s v="ESTADOS UNIDOS EEUU"/>
    <n v="2"/>
    <n v="2017"/>
    <s v="HOLIDAY"/>
    <s v="COLECCIONES PASADAS"/>
    <s v="COLECCIONES PASADAS"/>
    <s v="2019-2020"/>
    <n v="56"/>
    <x v="0"/>
  </r>
  <r>
    <x v="2"/>
    <n v="2019"/>
    <x v="2"/>
    <s v="AM"/>
    <s v="EEUU"/>
    <x v="2"/>
    <s v="SPRING 2018"/>
    <s v="SWIMWEAR"/>
    <x v="0"/>
    <s v="DOLARES AMERICANOS / UNITED STATES DOLLAR"/>
    <s v="PAIGE ALYSE STRAUGHAN"/>
    <s v="WASHINGTON"/>
    <s v="ESTADOS UNIDOS EEUU"/>
    <n v="13"/>
    <n v="2018"/>
    <s v="SPRING"/>
    <s v="COLECCIONES PASADAS"/>
    <s v="COLECCIONES PASADAS"/>
    <s v="2019-2020"/>
    <n v="373"/>
    <x v="0"/>
  </r>
  <r>
    <x v="2"/>
    <n v="2019"/>
    <x v="2"/>
    <s v="AM"/>
    <s v="EEUU"/>
    <x v="2"/>
    <s v="SPRING 2018"/>
    <s v="BEACHWEAR"/>
    <x v="0"/>
    <s v="DOLARES AMERICANOS / UNITED STATES DOLLAR"/>
    <s v="PAIGE ALYSE STRAUGHAN"/>
    <s v="WASHINGTON"/>
    <s v="ESTADOS UNIDOS EEUU"/>
    <n v="5"/>
    <n v="2018"/>
    <s v="SPRING"/>
    <s v="COLECCIONES PASADAS"/>
    <s v="COLECCIONES PASADAS"/>
    <s v="2019-2020"/>
    <n v="201"/>
    <x v="0"/>
  </r>
  <r>
    <x v="2"/>
    <n v="2019"/>
    <x v="2"/>
    <s v="AM"/>
    <s v="EEUU"/>
    <x v="2"/>
    <s v="SUMMER 2018"/>
    <s v="SWIMWEAR"/>
    <x v="0"/>
    <s v="DOLARES AMERICANOS / UNITED STATES DOLLAR"/>
    <s v="PAIGE ALYSE STRAUGHAN"/>
    <s v="WASHINGTON"/>
    <s v="ESTADOS UNIDOS EEUU"/>
    <n v="10"/>
    <n v="2018"/>
    <s v="SUMMER"/>
    <s v="COLECCIONES PASADAS"/>
    <s v="COLECCIONES PASADAS"/>
    <s v="2019-2020"/>
    <n v="359"/>
    <x v="0"/>
  </r>
  <r>
    <x v="2"/>
    <n v="2019"/>
    <x v="2"/>
    <s v="AM"/>
    <s v="EEUU"/>
    <x v="2"/>
    <s v="SUMMER 2018"/>
    <s v="ACTIVE"/>
    <x v="0"/>
    <s v="DOLARES AMERICANOS / UNITED STATES DOLLAR"/>
    <s v="PAIGE ALYSE STRAUGHAN"/>
    <s v="WASHINGTON"/>
    <s v="ESTADOS UNIDOS EEUU"/>
    <n v="1"/>
    <n v="2018"/>
    <s v="SUMMER"/>
    <s v="COLECCIONES PASADAS"/>
    <s v="COLECCIONES PASADAS"/>
    <s v="2019-2020"/>
    <n v="25"/>
    <x v="0"/>
  </r>
  <r>
    <x v="2"/>
    <n v="2019"/>
    <x v="2"/>
    <s v="AM"/>
    <s v="EEUU"/>
    <x v="2"/>
    <s v="FALL 2018"/>
    <s v="ACTIVE"/>
    <x v="0"/>
    <s v="DOLARES AMERICANOS / UNITED STATES DOLLAR"/>
    <s v="PAIGE ALYSE STRAUGHAN"/>
    <s v="WASHINGTON"/>
    <s v="ESTADOS UNIDOS EEUU"/>
    <n v="3"/>
    <n v="2018"/>
    <s v="FALL"/>
    <s v="COLECCIONES PASADAS"/>
    <s v="COLECCIONES PASADAS"/>
    <s v="2019-2020"/>
    <n v="109"/>
    <x v="0"/>
  </r>
  <r>
    <x v="2"/>
    <n v="2019"/>
    <x v="2"/>
    <s v="AM"/>
    <s v="EEUU"/>
    <x v="2"/>
    <s v="HIGH SUMMER 2018"/>
    <s v="SWIMWEAR"/>
    <x v="0"/>
    <s v="DOLARES AMERICANOS / UNITED STATES DOLLAR"/>
    <s v="PAIGE ALYSE STRAUGHAN"/>
    <s v="WASHINGTON"/>
    <s v="ESTADOS UNIDOS EEUU"/>
    <n v="6"/>
    <n v="2018"/>
    <s v="HIGH SUMMER"/>
    <s v="COLECCIONES PASADAS"/>
    <s v="COLECCIONES PASADAS"/>
    <s v="2019-2020"/>
    <n v="154"/>
    <x v="0"/>
  </r>
  <r>
    <x v="2"/>
    <n v="2019"/>
    <x v="2"/>
    <s v="AM"/>
    <s v="EEUU"/>
    <x v="2"/>
    <s v="HOLIDAY 2018"/>
    <s v="ACTIVE"/>
    <x v="0"/>
    <s v="DOLARES AMERICANOS / UNITED STATES DOLLAR"/>
    <s v="PAIGE ALYSE STRAUGHAN"/>
    <s v="WASHINGTON"/>
    <s v="ESTADOS UNIDOS EEUU"/>
    <n v="3"/>
    <n v="2018"/>
    <s v="HOLIDAY"/>
    <s v="COLECCIONES PASADAS"/>
    <s v="COLECCIONES PASADAS"/>
    <s v="2019-2020"/>
    <n v="97"/>
    <x v="0"/>
  </r>
  <r>
    <x v="2"/>
    <n v="2019"/>
    <x v="2"/>
    <s v="AM"/>
    <s v="EEUU"/>
    <x v="2"/>
    <s v="SPRING 2019"/>
    <s v="SWIMWEAR"/>
    <x v="0"/>
    <s v="DOLARES AMERICANOS / UNITED STATES DOLLAR"/>
    <s v="PAIGE ALYSE STRAUGHAN"/>
    <s v="WASHINGTON"/>
    <s v="ESTADOS UNIDOS EEUU"/>
    <n v="61"/>
    <n v="2019"/>
    <s v="SPRING"/>
    <s v="SPRING"/>
    <s v="SPRING 2019"/>
    <s v="2019-2020"/>
    <n v="1816"/>
    <x v="0"/>
  </r>
  <r>
    <x v="2"/>
    <n v="2019"/>
    <x v="2"/>
    <s v="AM"/>
    <s v="EEUU"/>
    <x v="2"/>
    <s v="SPRING 2019"/>
    <s v="SWIMWEAR"/>
    <x v="183"/>
    <s v="DOLARES AMERICANOS / UNITED STATES DOLLAR"/>
    <s v="KELLY MICHELLE ELLINGSON"/>
    <s v="NEW JERSEY"/>
    <s v="ESTADOS UNIDOS EEUU"/>
    <n v="5056"/>
    <n v="2019"/>
    <s v="SPRING"/>
    <s v="SPRING"/>
    <s v="SPRING 2019"/>
    <s v="2019-2020"/>
    <n v="86525.5"/>
    <x v="9"/>
  </r>
  <r>
    <x v="2"/>
    <n v="2019"/>
    <x v="2"/>
    <s v="AM"/>
    <s v="EEUU"/>
    <x v="2"/>
    <s v="SPRING 2019"/>
    <s v="ACTIVE"/>
    <x v="0"/>
    <s v="DOLARES AMERICANOS / UNITED STATES DOLLAR"/>
    <s v="PAIGE ALYSE STRAUGHAN"/>
    <s v="WASHINGTON"/>
    <s v="ESTADOS UNIDOS EEUU"/>
    <n v="4"/>
    <n v="2019"/>
    <s v="SPRING"/>
    <s v="SPRING"/>
    <s v="SPRING 2019"/>
    <s v="2019-2020"/>
    <n v="117"/>
    <x v="0"/>
  </r>
  <r>
    <x v="2"/>
    <n v="2019"/>
    <x v="2"/>
    <s v="AM"/>
    <s v="EEUU"/>
    <x v="2"/>
    <s v="SPRING 2019"/>
    <s v="KIDS"/>
    <x v="0"/>
    <s v="DOLARES AMERICANOS / UNITED STATES DOLLAR"/>
    <s v="PAIGE ALYSE STRAUGHAN"/>
    <s v="WASHINGTON"/>
    <s v="ESTADOS UNIDOS EEUU"/>
    <n v="44"/>
    <n v="2019"/>
    <s v="SPRING"/>
    <s v="SPRING"/>
    <s v="SPRING 2019"/>
    <s v="2019-2020"/>
    <n v="1400.5"/>
    <x v="0"/>
  </r>
  <r>
    <x v="2"/>
    <n v="2019"/>
    <x v="2"/>
    <s v="AM"/>
    <s v="EEUU"/>
    <x v="2"/>
    <s v="SPRING 2019"/>
    <s v="KIDS"/>
    <x v="19"/>
    <s v="DOLARES AMERICANOS / UNITED STATES DOLLAR"/>
    <s v="HOLLY SALES INC."/>
    <s v="OHIO"/>
    <s v="ESTADOS UNIDOS EEUU"/>
    <n v="5"/>
    <n v="2019"/>
    <s v="SPRING"/>
    <s v="SPRING"/>
    <s v="SPRING 2019"/>
    <s v="2019-2020"/>
    <n v="161.5"/>
    <x v="8"/>
  </r>
  <r>
    <x v="2"/>
    <n v="2019"/>
    <x v="2"/>
    <s v="AM"/>
    <s v="EEUU"/>
    <x v="2"/>
    <s v="SPRING 2019"/>
    <s v="BEACHWEAR"/>
    <x v="0"/>
    <s v="DOLARES AMERICANOS / UNITED STATES DOLLAR"/>
    <s v="PAIGE ALYSE STRAUGHAN"/>
    <s v="WASHINGTON"/>
    <s v="ESTADOS UNIDOS EEUU"/>
    <n v="5"/>
    <n v="2019"/>
    <s v="SPRING"/>
    <s v="SPRING"/>
    <s v="SPRING 2019"/>
    <s v="2019-2020"/>
    <n v="230"/>
    <x v="0"/>
  </r>
  <r>
    <x v="2"/>
    <n v="2019"/>
    <x v="2"/>
    <s v="AM"/>
    <s v="EEUU"/>
    <x v="2"/>
    <s v="SUMMER 2019"/>
    <s v="SWIMWEAR"/>
    <x v="0"/>
    <s v="DOLARES AMERICANOS / UNITED STATES DOLLAR"/>
    <s v="PAIGE ALYSE STRAUGHAN"/>
    <s v="WASHINGTON"/>
    <s v="ESTADOS UNIDOS EEUU"/>
    <n v="40"/>
    <n v="2019"/>
    <s v="SUMMER"/>
    <s v="SUMMER"/>
    <s v="SUMMER 2019"/>
    <s v="2019-2020"/>
    <n v="1208"/>
    <x v="0"/>
  </r>
  <r>
    <x v="2"/>
    <n v="2019"/>
    <x v="2"/>
    <s v="AM"/>
    <s v="EEUU"/>
    <x v="2"/>
    <s v="SUMMER 2019"/>
    <s v="SWIMWEAR"/>
    <x v="45"/>
    <s v="DOLARES AMERICANOS / UNITED STATES DOLLAR"/>
    <s v="MIE MANNICHE"/>
    <s v="CALIFORNIA"/>
    <s v="ESTADOS UNIDOS EEUU"/>
    <n v="6"/>
    <n v="2019"/>
    <s v="SUMMER"/>
    <s v="SUMMER"/>
    <s v="SUMMER 2019"/>
    <s v="2019-2020"/>
    <n v="144"/>
    <x v="11"/>
  </r>
  <r>
    <x v="2"/>
    <n v="2019"/>
    <x v="2"/>
    <s v="AM"/>
    <s v="EEUU"/>
    <x v="2"/>
    <s v="SUMMER 2019"/>
    <s v="KIDS"/>
    <x v="0"/>
    <s v="DOLARES AMERICANOS / UNITED STATES DOLLAR"/>
    <s v="PAIGE ALYSE STRAUGHAN"/>
    <s v="WASHINGTON"/>
    <s v="ESTADOS UNIDOS EEUU"/>
    <n v="12"/>
    <n v="2019"/>
    <s v="SUMMER"/>
    <s v="SUMMER"/>
    <s v="SUMMER 2019"/>
    <s v="2019-2020"/>
    <n v="392"/>
    <x v="0"/>
  </r>
  <r>
    <x v="2"/>
    <n v="2019"/>
    <x v="2"/>
    <s v="AM"/>
    <s v="EEUU"/>
    <x v="2"/>
    <s v="FALL 2019"/>
    <s v="ACTIVE"/>
    <x v="444"/>
    <s v="DOLARES AMERICANOS / UNITED STATES DOLLAR"/>
    <s v="ANITA M. HOPKINS"/>
    <s v="SOUTH CAROLINA"/>
    <s v="ESTADOS UNIDOS EEUU"/>
    <n v="5"/>
    <n v="2019"/>
    <s v="FALL"/>
    <s v="FALL"/>
    <s v="FALL 2019"/>
    <s v="2019-2020"/>
    <n v="157"/>
    <x v="1"/>
  </r>
  <r>
    <x v="2"/>
    <n v="2019"/>
    <x v="2"/>
    <s v="AM"/>
    <s v="EEUU"/>
    <x v="2"/>
    <s v="HIGH SUMMER 2019"/>
    <s v="SWIMWEAR"/>
    <x v="0"/>
    <s v="DOLARES AMERICANOS / UNITED STATES DOLLAR"/>
    <s v="PAIGE ALYSE STRAUGHAN"/>
    <s v="WASHINGTON"/>
    <s v="ESTADOS UNIDOS EEUU"/>
    <n v="3"/>
    <n v="2019"/>
    <s v="HIGH SUMMER"/>
    <s v="HIGH SUMMER"/>
    <s v="HIGH SUMMER 2019"/>
    <s v="2019-2020"/>
    <n v="84"/>
    <x v="0"/>
  </r>
  <r>
    <x v="2"/>
    <n v="2019"/>
    <x v="2"/>
    <s v="AM"/>
    <s v="EEUU"/>
    <x v="2"/>
    <s v="HOLIDAY 2019"/>
    <s v="ACCESSORIES"/>
    <x v="480"/>
    <s v="DOLAR CANADIENSE / CANADIAN DOLLAR"/>
    <s v="STEPHANIE VITALI"/>
    <s v="ONTARIO"/>
    <s v="CANADA"/>
    <n v="6"/>
    <n v="2019"/>
    <s v="HOLIDAY"/>
    <s v="HOLIDAY"/>
    <s v="HOLIDAY 2019"/>
    <s v="2019-2020"/>
    <n v="54.066231133138089"/>
    <x v="4"/>
  </r>
  <r>
    <x v="2"/>
    <n v="2019"/>
    <x v="2"/>
    <s v="AM"/>
    <s v="EEUU"/>
    <x v="2"/>
    <s v="HOLIDAY 2019"/>
    <s v="ACTIVE"/>
    <x v="48"/>
    <s v="DOLARES AMERICANOS / UNITED STATES DOLLAR"/>
    <s v="PHYLLIS POSNER"/>
    <s v="CALIFORNIA"/>
    <s v="ESTADOS UNIDOS EEUU"/>
    <n v="128"/>
    <n v="2019"/>
    <s v="HOLIDAY"/>
    <s v="HOLIDAY"/>
    <s v="HOLIDAY 2019"/>
    <s v="2019-2020"/>
    <n v="3843.84"/>
    <x v="5"/>
  </r>
  <r>
    <x v="2"/>
    <n v="2019"/>
    <x v="2"/>
    <s v="AM"/>
    <s v="EEUU"/>
    <x v="2"/>
    <s v="HOLIDAY 2019"/>
    <s v="ACTIVE"/>
    <x v="241"/>
    <s v="DOLARES AMERICANOS / UNITED STATES DOLLAR"/>
    <s v="HOLLY SALES INC."/>
    <s v="MICHIGAN"/>
    <s v="ESTADOS UNIDOS EEUU"/>
    <n v="11"/>
    <n v="2019"/>
    <s v="HOLIDAY"/>
    <s v="HOLIDAY"/>
    <s v="HOLIDAY 2019"/>
    <s v="2019-2020"/>
    <n v="343"/>
    <x v="8"/>
  </r>
  <r>
    <x v="2"/>
    <n v="2019"/>
    <x v="2"/>
    <s v="AM"/>
    <s v="EEUU"/>
    <x v="2"/>
    <s v="HOLIDAY 2019"/>
    <s v="ACTIVE"/>
    <x v="61"/>
    <s v="DOLARES AMERICANOS / UNITED STATES DOLLAR"/>
    <s v="DENISE ARNETT"/>
    <s v="COLORADO"/>
    <s v="ESTADOS UNIDOS EEUU"/>
    <n v="22"/>
    <n v="2019"/>
    <s v="HOLIDAY"/>
    <s v="HOLIDAY"/>
    <s v="HOLIDAY 2019"/>
    <s v="2019-2020"/>
    <n v="895"/>
    <x v="14"/>
  </r>
  <r>
    <x v="2"/>
    <n v="2019"/>
    <x v="2"/>
    <s v="AM"/>
    <s v="EEUU"/>
    <x v="2"/>
    <s v="HOLIDAY 2019"/>
    <s v="ACTIVE"/>
    <x v="67"/>
    <s v="DOLARES AMERICANOS / UNITED STATES DOLLAR"/>
    <s v="DENISE ARNETT"/>
    <s v="COLORADO"/>
    <s v="ESTADOS UNIDOS EEUU"/>
    <n v="22"/>
    <n v="2019"/>
    <s v="HOLIDAY"/>
    <s v="HOLIDAY"/>
    <s v="HOLIDAY 2019"/>
    <s v="2019-2020"/>
    <n v="895"/>
    <x v="14"/>
  </r>
  <r>
    <x v="2"/>
    <n v="2019"/>
    <x v="2"/>
    <s v="AM"/>
    <s v="EEUU"/>
    <x v="2"/>
    <s v="HOLIDAY 2019"/>
    <s v="ACTIVE"/>
    <x v="302"/>
    <s v="DOLARES AMERICANOS / UNITED STATES DOLLAR"/>
    <s v="DENISE ARNETT"/>
    <s v="COLORADO"/>
    <s v="ESTADOS UNIDOS EEUU"/>
    <n v="10"/>
    <n v="2019"/>
    <s v="HOLIDAY"/>
    <s v="HOLIDAY"/>
    <s v="HOLIDAY 2019"/>
    <s v="2019-2020"/>
    <n v="315"/>
    <x v="14"/>
  </r>
  <r>
    <x v="2"/>
    <n v="2019"/>
    <x v="2"/>
    <s v="AM"/>
    <s v="EEUU"/>
    <x v="2"/>
    <s v="HOLIDAY 2019"/>
    <s v="ACTIVE"/>
    <x v="444"/>
    <s v="DOLARES AMERICANOS / UNITED STATES DOLLAR"/>
    <s v="ANITA M. HOPKINS"/>
    <s v="SOUTH CAROLINA"/>
    <s v="ESTADOS UNIDOS EEUU"/>
    <n v="5"/>
    <n v="2019"/>
    <s v="HOLIDAY"/>
    <s v="HOLIDAY"/>
    <s v="HOLIDAY 2019"/>
    <s v="2019-2020"/>
    <n v="135"/>
    <x v="1"/>
  </r>
  <r>
    <x v="2"/>
    <n v="2019"/>
    <x v="2"/>
    <s v="AM"/>
    <s v="EEUU"/>
    <x v="2"/>
    <s v="HOLIDAY 2019"/>
    <s v="ACTIVE"/>
    <x v="480"/>
    <s v="DOLAR CANADIENSE / CANADIAN DOLLAR"/>
    <s v="STEPHANIE VITALI"/>
    <s v="ONTARIO"/>
    <s v="CANADA"/>
    <n v="4"/>
    <n v="2019"/>
    <s v="HOLIDAY"/>
    <s v="HOLIDAY"/>
    <s v="HOLIDAY 2019"/>
    <s v="2019-2020"/>
    <n v="124.65269955695726"/>
    <x v="4"/>
  </r>
  <r>
    <x v="2"/>
    <n v="2019"/>
    <x v="2"/>
    <s v="AM"/>
    <s v="EEUU"/>
    <x v="2"/>
    <s v="HOLIDAY 2019"/>
    <s v="ACTIVE"/>
    <x v="497"/>
    <s v="DOLARES AMERICANOS / UNITED STATES DOLLAR"/>
    <s v="DENISE ARNETT"/>
    <s v="COLORADO"/>
    <s v="ESTADOS UNIDOS EEUU"/>
    <n v="21"/>
    <n v="2019"/>
    <s v="HOLIDAY"/>
    <s v="HOLIDAY"/>
    <s v="HOLIDAY 2019"/>
    <s v="2019-2020"/>
    <n v="853"/>
    <x v="14"/>
  </r>
  <r>
    <x v="2"/>
    <n v="2019"/>
    <x v="2"/>
    <s v="AM"/>
    <s v="EEUU"/>
    <x v="2"/>
    <s v="SPRING 2020"/>
    <s v="SWIMWEAR"/>
    <x v="270"/>
    <s v="DOLARES AMERICANOS / UNITED STATES DOLLAR"/>
    <s v="DENISE ARNETT"/>
    <s v="UTAH"/>
    <s v="ESTADOS UNIDOS EEUU"/>
    <n v="44"/>
    <n v="2020"/>
    <s v="SPRING"/>
    <s v="SPRING"/>
    <s v="SPRING 2020"/>
    <s v="2019-2020"/>
    <n v="1601"/>
    <x v="14"/>
  </r>
  <r>
    <x v="2"/>
    <n v="2019"/>
    <x v="2"/>
    <s v="AM"/>
    <s v="EEUU"/>
    <x v="2"/>
    <s v="SPRING 2020"/>
    <s v="SWIMWEAR"/>
    <x v="73"/>
    <s v="DOLARES AMERICANOS / UNITED STATES DOLLAR"/>
    <s v="BILL MILLER AND COMPANY"/>
    <s v="FLORIDA"/>
    <s v="ESTADOS UNIDOS EEUU"/>
    <n v="113"/>
    <n v="2020"/>
    <s v="SPRING"/>
    <s v="SPRING"/>
    <s v="SPRING 2020"/>
    <s v="2019-2020"/>
    <n v="3358"/>
    <x v="2"/>
  </r>
  <r>
    <x v="2"/>
    <n v="2019"/>
    <x v="2"/>
    <s v="AM"/>
    <s v="EEUU"/>
    <x v="2"/>
    <s v="SPRING 2020"/>
    <s v="SWIMWEAR"/>
    <x v="48"/>
    <s v="DOLARES AMERICANOS / UNITED STATES DOLLAR"/>
    <s v="PHYLLIS POSNER"/>
    <s v="CALIFORNIA"/>
    <s v="ESTADOS UNIDOS EEUU"/>
    <n v="396"/>
    <n v="2020"/>
    <s v="SPRING"/>
    <s v="SPRING"/>
    <s v="SPRING 2020"/>
    <s v="2019-2020"/>
    <n v="11774.400000000001"/>
    <x v="5"/>
  </r>
  <r>
    <x v="2"/>
    <n v="2019"/>
    <x v="2"/>
    <s v="AM"/>
    <s v="EEUU"/>
    <x v="2"/>
    <s v="SPRING 2020"/>
    <s v="SWIMWEAR"/>
    <x v="5"/>
    <s v="DOLARES AMERICANOS / UNITED STATES DOLLAR"/>
    <s v="STEPHANIE VITALI"/>
    <s v="ILLINOIS"/>
    <s v="ESTADOS UNIDOS EEUU"/>
    <n v="234"/>
    <n v="2020"/>
    <s v="SPRING"/>
    <s v="SPRING"/>
    <s v="SPRING 2020"/>
    <s v="2019-2020"/>
    <n v="7334"/>
    <x v="4"/>
  </r>
  <r>
    <x v="2"/>
    <n v="2019"/>
    <x v="2"/>
    <s v="AM"/>
    <s v="EEUU"/>
    <x v="2"/>
    <s v="SPRING 2020"/>
    <s v="SWIMWEAR"/>
    <x v="88"/>
    <s v="DOLARES AMERICANOS / UNITED STATES DOLLAR"/>
    <s v="BILL MILLER AND COMPANY"/>
    <s v="FLORIDA"/>
    <s v="ESTADOS UNIDOS EEUU"/>
    <n v="27"/>
    <n v="2020"/>
    <s v="SPRING"/>
    <s v="SPRING"/>
    <s v="SPRING 2020"/>
    <s v="2019-2020"/>
    <n v="837"/>
    <x v="2"/>
  </r>
  <r>
    <x v="2"/>
    <n v="2019"/>
    <x v="2"/>
    <s v="AM"/>
    <s v="EEUU"/>
    <x v="2"/>
    <s v="SPRING 2020"/>
    <s v="SWIMWEAR"/>
    <x v="156"/>
    <s v="DOLARES AMERICANOS / UNITED STATES DOLLAR"/>
    <s v="LAURA BONG"/>
    <s v="CALIFORNIA"/>
    <s v="ESTADOS UNIDOS EEUU"/>
    <n v="20"/>
    <n v="2020"/>
    <s v="SPRING"/>
    <s v="SPRING"/>
    <s v="SPRING 2020"/>
    <s v="2019-2020"/>
    <n v="593"/>
    <x v="6"/>
  </r>
  <r>
    <x v="2"/>
    <n v="2019"/>
    <x v="2"/>
    <s v="AM"/>
    <s v="EEUU"/>
    <x v="2"/>
    <s v="SPRING 2020"/>
    <s v="SWIMWEAR"/>
    <x v="19"/>
    <s v="DOLARES AMERICANOS / UNITED STATES DOLLAR"/>
    <s v="HOLLY SALES INC."/>
    <s v="OHIO"/>
    <s v="ESTADOS UNIDOS EEUU"/>
    <n v="2"/>
    <n v="2020"/>
    <s v="SPRING"/>
    <s v="SPRING"/>
    <s v="SPRING 2020"/>
    <s v="2019-2020"/>
    <n v="52"/>
    <x v="8"/>
  </r>
  <r>
    <x v="2"/>
    <n v="2019"/>
    <x v="2"/>
    <s v="AM"/>
    <s v="EEUU"/>
    <x v="2"/>
    <s v="SPRING 2020"/>
    <s v="SWIMWEAR"/>
    <x v="91"/>
    <s v="DOLARES AMERICANOS / UNITED STATES DOLLAR"/>
    <s v="JUDITH ANN DEAL"/>
    <s v="HAWAII"/>
    <s v="ESTADOS UNIDOS EEUU"/>
    <n v="87"/>
    <n v="2020"/>
    <s v="SPRING"/>
    <s v="SPRING"/>
    <s v="SPRING 2020"/>
    <s v="2019-2020"/>
    <n v="3167"/>
    <x v="10"/>
  </r>
  <r>
    <x v="2"/>
    <n v="2019"/>
    <x v="2"/>
    <s v="AM"/>
    <s v="EEUU"/>
    <x v="2"/>
    <s v="SPRING 2020"/>
    <s v="SWIMWEAR"/>
    <x v="74"/>
    <s v="DOLARES AMERICANOS / UNITED STATES DOLLAR"/>
    <s v="JUDITH ANN DEAL"/>
    <s v="HAWAII"/>
    <s v="ESTADOS UNIDOS EEUU"/>
    <n v="30"/>
    <n v="2020"/>
    <s v="SPRING"/>
    <s v="SPRING"/>
    <s v="SPRING 2020"/>
    <s v="2019-2020"/>
    <n v="1164"/>
    <x v="10"/>
  </r>
  <r>
    <x v="2"/>
    <n v="2019"/>
    <x v="2"/>
    <s v="AM"/>
    <s v="EEUU"/>
    <x v="2"/>
    <s v="SPRING 2020"/>
    <s v="SWIMWEAR"/>
    <x v="234"/>
    <s v="DOLARES AMERICANOS / UNITED STATES DOLLAR"/>
    <s v="BILL MILLER AND COMPANY"/>
    <s v="FLORIDA"/>
    <s v="ESTADOS UNIDOS EEUU"/>
    <n v="80"/>
    <n v="2020"/>
    <s v="SPRING"/>
    <s v="SPRING"/>
    <s v="SPRING 2020"/>
    <s v="2019-2020"/>
    <n v="2541"/>
    <x v="2"/>
  </r>
  <r>
    <x v="2"/>
    <n v="2019"/>
    <x v="2"/>
    <s v="AM"/>
    <s v="EEUU"/>
    <x v="2"/>
    <s v="SPRING 2020"/>
    <s v="SWIMWEAR"/>
    <x v="45"/>
    <s v="DOLARES AMERICANOS / UNITED STATES DOLLAR"/>
    <s v="MIE MANNICHE"/>
    <s v="CALIFORNIA"/>
    <s v="ESTADOS UNIDOS EEUU"/>
    <n v="12"/>
    <n v="2020"/>
    <s v="SPRING"/>
    <s v="SPRING"/>
    <s v="SPRING 2020"/>
    <s v="2019-2020"/>
    <n v="348"/>
    <x v="11"/>
  </r>
  <r>
    <x v="2"/>
    <n v="2019"/>
    <x v="2"/>
    <s v="AM"/>
    <s v="EEUU"/>
    <x v="2"/>
    <s v="SPRING 2020"/>
    <s v="SWIMWEAR"/>
    <x v="127"/>
    <s v="DOLARES AMERICANOS / UNITED STATES DOLLAR"/>
    <s v="BILL MILLER AND COMPANY"/>
    <s v="FLORIDA"/>
    <s v="ESTADOS UNIDOS EEUU"/>
    <n v="31"/>
    <n v="2020"/>
    <s v="SPRING"/>
    <s v="SPRING"/>
    <s v="SPRING 2020"/>
    <s v="2019-2020"/>
    <n v="914"/>
    <x v="2"/>
  </r>
  <r>
    <x v="2"/>
    <n v="2019"/>
    <x v="2"/>
    <s v="AM"/>
    <s v="EEUU"/>
    <x v="2"/>
    <s v="SPRING 2020"/>
    <s v="SWIMWEAR"/>
    <x v="409"/>
    <s v="DOLARES AMERICANOS / UNITED STATES DOLLAR"/>
    <s v="BILL MILLER AND COMPANY"/>
    <s v="FLORIDA"/>
    <s v="ESTADOS UNIDOS EEUU"/>
    <n v="116"/>
    <n v="2020"/>
    <s v="SPRING"/>
    <s v="SPRING"/>
    <s v="SPRING 2020"/>
    <s v="2019-2020"/>
    <n v="3971"/>
    <x v="2"/>
  </r>
  <r>
    <x v="2"/>
    <n v="2019"/>
    <x v="2"/>
    <s v="AM"/>
    <s v="EEUU"/>
    <x v="2"/>
    <s v="SPRING 2020"/>
    <s v="SWIMWEAR"/>
    <x v="130"/>
    <s v="DOLARES AMERICANOS / UNITED STATES DOLLAR"/>
    <s v="BILL MILLER AND COMPANY"/>
    <s v="FLORIDA"/>
    <s v="ESTADOS UNIDOS EEUU"/>
    <n v="42"/>
    <n v="2020"/>
    <s v="SPRING"/>
    <s v="SPRING"/>
    <s v="SPRING 2020"/>
    <s v="2019-2020"/>
    <n v="1265"/>
    <x v="2"/>
  </r>
  <r>
    <x v="2"/>
    <n v="2019"/>
    <x v="2"/>
    <s v="AM"/>
    <s v="EEUU"/>
    <x v="2"/>
    <s v="SPRING 2020"/>
    <s v="SWIMWEAR"/>
    <x v="167"/>
    <s v="DOLARES AMERICANOS / UNITED STATES DOLLAR"/>
    <s v="PHYLLIS POSNER"/>
    <s v="CALIFORNIA"/>
    <s v="ESTADOS UNIDOS EEUU"/>
    <n v="20"/>
    <n v="2020"/>
    <s v="SPRING"/>
    <s v="SPRING"/>
    <s v="SPRING 2020"/>
    <s v="2019-2020"/>
    <n v="605"/>
    <x v="5"/>
  </r>
  <r>
    <x v="2"/>
    <n v="2019"/>
    <x v="2"/>
    <s v="AM"/>
    <s v="EEUU"/>
    <x v="2"/>
    <s v="SPRING 2020"/>
    <s v="SWIMWEAR"/>
    <x v="135"/>
    <s v="DOLARES AMERICANOS / UNITED STATES DOLLAR"/>
    <s v="PHYLLIS POSNER"/>
    <s v="CALIFORNIA"/>
    <s v="ESTADOS UNIDOS EEUU"/>
    <n v="57"/>
    <n v="2020"/>
    <s v="SPRING"/>
    <s v="SPRING"/>
    <s v="SPRING 2020"/>
    <s v="2019-2020"/>
    <n v="1815"/>
    <x v="5"/>
  </r>
  <r>
    <x v="2"/>
    <n v="2019"/>
    <x v="2"/>
    <s v="AM"/>
    <s v="EEUU"/>
    <x v="2"/>
    <s v="SPRING 2020"/>
    <s v="SWIMWEAR"/>
    <x v="136"/>
    <s v="DOLARES AMERICANOS / UNITED STATES DOLLAR"/>
    <s v="LAURA BONG"/>
    <s v="TEXAS"/>
    <s v="ESTADOS UNIDOS EEUU"/>
    <n v="46"/>
    <n v="2020"/>
    <s v="SPRING"/>
    <s v="SPRING"/>
    <s v="SPRING 2020"/>
    <s v="2019-2020"/>
    <n v="1578"/>
    <x v="6"/>
  </r>
  <r>
    <x v="2"/>
    <n v="2019"/>
    <x v="2"/>
    <s v="AM"/>
    <s v="EEUU"/>
    <x v="2"/>
    <s v="SPRING 2020"/>
    <s v="SWIMWEAR"/>
    <x v="138"/>
    <s v="DOLARES AMERICANOS / UNITED STATES DOLLAR"/>
    <s v="BILL MILLER AND COMPANY"/>
    <s v="FLORIDA"/>
    <s v="ESTADOS UNIDOS EEUU"/>
    <n v="29"/>
    <n v="2020"/>
    <s v="SPRING"/>
    <s v="SPRING"/>
    <s v="SPRING 2020"/>
    <s v="2019-2020"/>
    <n v="970"/>
    <x v="2"/>
  </r>
  <r>
    <x v="2"/>
    <n v="2019"/>
    <x v="2"/>
    <s v="AM"/>
    <s v="EEUU"/>
    <x v="2"/>
    <s v="SPRING 2020"/>
    <s v="SWIMWEAR"/>
    <x v="172"/>
    <s v="DOLARES AMERICANOS / UNITED STATES DOLLAR"/>
    <s v="DENISE ARNETT"/>
    <s v="COLORADO"/>
    <s v="ESTADOS UNIDOS EEUU"/>
    <n v="109"/>
    <n v="2020"/>
    <s v="SPRING"/>
    <s v="SPRING"/>
    <s v="SPRING 2020"/>
    <s v="2019-2020"/>
    <n v="3545"/>
    <x v="14"/>
  </r>
  <r>
    <x v="2"/>
    <n v="2019"/>
    <x v="2"/>
    <s v="AM"/>
    <s v="EEUU"/>
    <x v="2"/>
    <s v="SPRING 2020"/>
    <s v="SWIMWEAR"/>
    <x v="425"/>
    <s v="DOLARES AMERICANOS / UNITED STATES DOLLAR"/>
    <s v="CATALINA RESTREPO GOMEZ"/>
    <s v="FLORIDA"/>
    <s v="ESTADOS UNIDOS EEUU"/>
    <n v="25"/>
    <n v="2020"/>
    <s v="SPRING"/>
    <s v="SPRING"/>
    <s v="SPRING 2020"/>
    <s v="2019-2020"/>
    <n v="892"/>
    <x v="18"/>
  </r>
  <r>
    <x v="2"/>
    <n v="2019"/>
    <x v="2"/>
    <s v="AM"/>
    <s v="EEUU"/>
    <x v="2"/>
    <s v="SPRING 2020"/>
    <s v="ACCESSORIES"/>
    <x v="493"/>
    <s v="DOLARES AMERICANOS / UNITED STATES DOLLAR"/>
    <s v="JUDITH ANN DEAL"/>
    <s v="HAWAII"/>
    <s v="ESTADOS UNIDOS EEUU"/>
    <n v="56"/>
    <n v="2020"/>
    <s v="SPRING"/>
    <s v="SPRING"/>
    <s v="SPRING 2020"/>
    <s v="2019-2020"/>
    <n v="852"/>
    <x v="10"/>
  </r>
  <r>
    <x v="2"/>
    <n v="2019"/>
    <x v="2"/>
    <s v="AM"/>
    <s v="EEUU"/>
    <x v="2"/>
    <s v="SPRING 2020"/>
    <s v="ACCESSORIES"/>
    <x v="50"/>
    <s v="DOLARES AMERICANOS / UNITED STATES DOLLAR"/>
    <s v="BILL MILLER AND COMPANY"/>
    <s v="FLORIDA"/>
    <s v="ESTADOS UNIDOS EEUU"/>
    <n v="320"/>
    <n v="2020"/>
    <s v="SPRING"/>
    <s v="SPRING"/>
    <s v="SPRING 2020"/>
    <s v="2019-2020"/>
    <n v="3328"/>
    <x v="2"/>
  </r>
  <r>
    <x v="2"/>
    <n v="2019"/>
    <x v="2"/>
    <s v="AM"/>
    <s v="EEUU"/>
    <x v="2"/>
    <s v="SPRING 2020"/>
    <s v="ACCESSORIES"/>
    <x v="3"/>
    <s v="DOLARES AMERICANOS / UNITED STATES DOLLAR"/>
    <s v="ANITA M. HOPKINS"/>
    <s v="RHODE ISLAND"/>
    <s v="ESTADOS UNIDOS EEUU"/>
    <n v="92"/>
    <n v="2020"/>
    <s v="SPRING"/>
    <s v="SPRING"/>
    <s v="SPRING 2020"/>
    <s v="2019-2020"/>
    <n v="852"/>
    <x v="1"/>
  </r>
  <r>
    <x v="2"/>
    <n v="2019"/>
    <x v="2"/>
    <s v="AM"/>
    <s v="EEUU"/>
    <x v="2"/>
    <s v="SPRING 2020"/>
    <s v="ACCESSORIES"/>
    <x v="88"/>
    <s v="DOLARES AMERICANOS / UNITED STATES DOLLAR"/>
    <s v="BILL MILLER AND COMPANY"/>
    <s v="FLORIDA"/>
    <s v="ESTADOS UNIDOS EEUU"/>
    <n v="5"/>
    <n v="2020"/>
    <s v="SPRING"/>
    <s v="SPRING"/>
    <s v="SPRING 2020"/>
    <s v="2019-2020"/>
    <n v="75"/>
    <x v="2"/>
  </r>
  <r>
    <x v="2"/>
    <n v="2019"/>
    <x v="2"/>
    <s v="AM"/>
    <s v="EEUU"/>
    <x v="2"/>
    <s v="SPRING 2020"/>
    <s v="ACCESSORIES"/>
    <x v="196"/>
    <s v="DOLARES AMERICANOS / UNITED STATES DOLLAR"/>
    <s v="BILL MILLER AND COMPANY"/>
    <s v="FLORIDA"/>
    <s v="ESTADOS UNIDOS EEUU"/>
    <n v="54"/>
    <n v="2020"/>
    <s v="SPRING"/>
    <s v="SPRING"/>
    <s v="SPRING 2020"/>
    <s v="2019-2020"/>
    <n v="558"/>
    <x v="2"/>
  </r>
  <r>
    <x v="2"/>
    <n v="2019"/>
    <x v="2"/>
    <s v="AM"/>
    <s v="EEUU"/>
    <x v="2"/>
    <s v="SPRING 2020"/>
    <s v="ACCESSORIES"/>
    <x v="74"/>
    <s v="DOLARES AMERICANOS / UNITED STATES DOLLAR"/>
    <s v="JUDITH ANN DEAL"/>
    <s v="HAWAII"/>
    <s v="ESTADOS UNIDOS EEUU"/>
    <n v="36"/>
    <n v="2020"/>
    <s v="SPRING"/>
    <s v="SPRING"/>
    <s v="SPRING 2020"/>
    <s v="2019-2020"/>
    <n v="436"/>
    <x v="10"/>
  </r>
  <r>
    <x v="2"/>
    <n v="2019"/>
    <x v="2"/>
    <s v="AM"/>
    <s v="EEUU"/>
    <x v="2"/>
    <s v="SPRING 2020"/>
    <s v="ACCESSORIES"/>
    <x v="234"/>
    <s v="DOLARES AMERICANOS / UNITED STATES DOLLAR"/>
    <s v="BILL MILLER AND COMPANY"/>
    <s v="FLORIDA"/>
    <s v="ESTADOS UNIDOS EEUU"/>
    <n v="105"/>
    <n v="2020"/>
    <s v="SPRING"/>
    <s v="SPRING"/>
    <s v="SPRING 2020"/>
    <s v="2019-2020"/>
    <n v="1699"/>
    <x v="2"/>
  </r>
  <r>
    <x v="2"/>
    <n v="2019"/>
    <x v="2"/>
    <s v="AM"/>
    <s v="EEUU"/>
    <x v="2"/>
    <s v="SPRING 2020"/>
    <s v="ACCESSORIES"/>
    <x v="127"/>
    <s v="DOLARES AMERICANOS / UNITED STATES DOLLAR"/>
    <s v="BILL MILLER AND COMPANY"/>
    <s v="FLORIDA"/>
    <s v="ESTADOS UNIDOS EEUU"/>
    <n v="108"/>
    <n v="2020"/>
    <s v="SPRING"/>
    <s v="SPRING"/>
    <s v="SPRING 2020"/>
    <s v="2019-2020"/>
    <n v="948"/>
    <x v="2"/>
  </r>
  <r>
    <x v="2"/>
    <n v="2019"/>
    <x v="2"/>
    <s v="AM"/>
    <s v="EEUU"/>
    <x v="2"/>
    <s v="SPRING 2020"/>
    <s v="ACCESSORIES"/>
    <x v="409"/>
    <s v="DOLARES AMERICANOS / UNITED STATES DOLLAR"/>
    <s v="BILL MILLER AND COMPANY"/>
    <s v="FLORIDA"/>
    <s v="ESTADOS UNIDOS EEUU"/>
    <n v="168"/>
    <n v="2020"/>
    <s v="SPRING"/>
    <s v="SPRING"/>
    <s v="SPRING 2020"/>
    <s v="2019-2020"/>
    <n v="2148"/>
    <x v="2"/>
  </r>
  <r>
    <x v="2"/>
    <n v="2019"/>
    <x v="2"/>
    <s v="AM"/>
    <s v="EEUU"/>
    <x v="2"/>
    <s v="SPRING 2020"/>
    <s v="ACCESSORIES"/>
    <x v="237"/>
    <s v="DOLARES AMERICANOS / UNITED STATES DOLLAR"/>
    <s v="BILL MILLER AND COMPANY"/>
    <s v="FLORIDA"/>
    <s v="ESTADOS UNIDOS EEUU"/>
    <n v="45"/>
    <n v="2020"/>
    <s v="SPRING"/>
    <s v="SPRING"/>
    <s v="SPRING 2020"/>
    <s v="2019-2020"/>
    <n v="627"/>
    <x v="2"/>
  </r>
  <r>
    <x v="2"/>
    <n v="2019"/>
    <x v="2"/>
    <s v="AM"/>
    <s v="EEUU"/>
    <x v="2"/>
    <s v="SPRING 2020"/>
    <s v="ACCESSORIES"/>
    <x v="172"/>
    <s v="DOLARES AMERICANOS / UNITED STATES DOLLAR"/>
    <s v="DENISE ARNETT"/>
    <s v="COLORADO"/>
    <s v="ESTADOS UNIDOS EEUU"/>
    <n v="20"/>
    <n v="2020"/>
    <s v="SPRING"/>
    <s v="SPRING"/>
    <s v="SPRING 2020"/>
    <s v="2019-2020"/>
    <n v="315"/>
    <x v="14"/>
  </r>
  <r>
    <x v="2"/>
    <n v="2019"/>
    <x v="2"/>
    <s v="AM"/>
    <s v="EEUU"/>
    <x v="2"/>
    <s v="SPRING 2020"/>
    <s v="KIDS"/>
    <x v="493"/>
    <s v="DOLARES AMERICANOS / UNITED STATES DOLLAR"/>
    <s v="JUDITH ANN DEAL"/>
    <s v="HAWAII"/>
    <s v="ESTADOS UNIDOS EEUU"/>
    <n v="5"/>
    <n v="2020"/>
    <s v="SPRING"/>
    <s v="SPRING"/>
    <s v="SPRING 2020"/>
    <s v="2019-2020"/>
    <n v="170"/>
    <x v="10"/>
  </r>
  <r>
    <x v="2"/>
    <n v="2019"/>
    <x v="2"/>
    <s v="AM"/>
    <s v="EEUU"/>
    <x v="2"/>
    <s v="SPRING 2020"/>
    <s v="BEACHWEAR"/>
    <x v="85"/>
    <s v="DOLARES AMERICANOS / UNITED STATES DOLLAR"/>
    <s v="JUDITH ANN DEAL"/>
    <s v="HAWAII"/>
    <s v="ESTADOS UNIDOS EEUU"/>
    <n v="9"/>
    <n v="2020"/>
    <s v="SPRING"/>
    <s v="SPRING"/>
    <s v="SPRING 2020"/>
    <s v="2019-2020"/>
    <n v="483"/>
    <x v="10"/>
  </r>
  <r>
    <x v="2"/>
    <n v="2019"/>
    <x v="2"/>
    <s v="AM"/>
    <s v="EEUU"/>
    <x v="2"/>
    <s v="SPRING 2020"/>
    <s v="BEACHWEAR"/>
    <x v="48"/>
    <s v="DOLARES AMERICANOS / UNITED STATES DOLLAR"/>
    <s v="PHYLLIS POSNER"/>
    <s v="CALIFORNIA"/>
    <s v="ESTADOS UNIDOS EEUU"/>
    <n v="140"/>
    <n v="2020"/>
    <s v="SPRING"/>
    <s v="SPRING"/>
    <s v="SPRING 2020"/>
    <s v="2019-2020"/>
    <n v="6600"/>
    <x v="5"/>
  </r>
  <r>
    <x v="2"/>
    <n v="2019"/>
    <x v="2"/>
    <s v="AM"/>
    <s v="EEUU"/>
    <x v="2"/>
    <s v="SPRING 2020"/>
    <s v="BEACHWEAR"/>
    <x v="5"/>
    <s v="DOLARES AMERICANOS / UNITED STATES DOLLAR"/>
    <s v="STEPHANIE VITALI"/>
    <s v="ILLINOIS"/>
    <s v="ESTADOS UNIDOS EEUU"/>
    <n v="44"/>
    <n v="2020"/>
    <s v="SPRING"/>
    <s v="SPRING"/>
    <s v="SPRING 2020"/>
    <s v="2019-2020"/>
    <n v="2240"/>
    <x v="4"/>
  </r>
  <r>
    <x v="2"/>
    <n v="2019"/>
    <x v="2"/>
    <s v="AM"/>
    <s v="EEUU"/>
    <x v="2"/>
    <s v="SPRING 2020"/>
    <s v="BEACHWEAR"/>
    <x v="88"/>
    <s v="DOLARES AMERICANOS / UNITED STATES DOLLAR"/>
    <s v="BILL MILLER AND COMPANY"/>
    <s v="FLORIDA"/>
    <s v="ESTADOS UNIDOS EEUU"/>
    <n v="5"/>
    <n v="2020"/>
    <s v="SPRING"/>
    <s v="SPRING"/>
    <s v="SPRING 2020"/>
    <s v="2019-2020"/>
    <n v="240"/>
    <x v="2"/>
  </r>
  <r>
    <x v="2"/>
    <n v="2019"/>
    <x v="2"/>
    <s v="AM"/>
    <s v="EEUU"/>
    <x v="2"/>
    <s v="SPRING 2020"/>
    <s v="BEACHWEAR"/>
    <x v="156"/>
    <s v="DOLARES AMERICANOS / UNITED STATES DOLLAR"/>
    <s v="LAURA BONG"/>
    <s v="CALIFORNIA"/>
    <s v="ESTADOS UNIDOS EEUU"/>
    <n v="4"/>
    <n v="2020"/>
    <s v="SPRING"/>
    <s v="SPRING"/>
    <s v="SPRING 2020"/>
    <s v="2019-2020"/>
    <n v="188"/>
    <x v="6"/>
  </r>
  <r>
    <x v="2"/>
    <n v="2019"/>
    <x v="2"/>
    <s v="AM"/>
    <s v="EEUU"/>
    <x v="2"/>
    <s v="SPRING 2020"/>
    <s v="BEACHWEAR"/>
    <x v="91"/>
    <s v="DOLARES AMERICANOS / UNITED STATES DOLLAR"/>
    <s v="JUDITH ANN DEAL"/>
    <s v="HAWAII"/>
    <s v="ESTADOS UNIDOS EEUU"/>
    <n v="12"/>
    <n v="2020"/>
    <s v="SPRING"/>
    <s v="SPRING"/>
    <s v="SPRING 2020"/>
    <s v="2019-2020"/>
    <n v="629"/>
    <x v="10"/>
  </r>
  <r>
    <x v="2"/>
    <n v="2019"/>
    <x v="2"/>
    <s v="AM"/>
    <s v="EEUU"/>
    <x v="2"/>
    <s v="SPRING 2020"/>
    <s v="BEACHWEAR"/>
    <x v="74"/>
    <s v="DOLARES AMERICANOS / UNITED STATES DOLLAR"/>
    <s v="JUDITH ANN DEAL"/>
    <s v="HAWAII"/>
    <s v="ESTADOS UNIDOS EEUU"/>
    <n v="15"/>
    <n v="2020"/>
    <s v="SPRING"/>
    <s v="SPRING"/>
    <s v="SPRING 2020"/>
    <s v="2019-2020"/>
    <n v="729"/>
    <x v="10"/>
  </r>
  <r>
    <x v="2"/>
    <n v="2019"/>
    <x v="2"/>
    <s v="AM"/>
    <s v="EEUU"/>
    <x v="2"/>
    <s v="SPRING 2020"/>
    <s v="BEACHWEAR"/>
    <x v="234"/>
    <s v="DOLARES AMERICANOS / UNITED STATES DOLLAR"/>
    <s v="BILL MILLER AND COMPANY"/>
    <s v="FLORIDA"/>
    <s v="ESTADOS UNIDOS EEUU"/>
    <n v="3"/>
    <n v="2020"/>
    <s v="SPRING"/>
    <s v="SPRING"/>
    <s v="SPRING 2020"/>
    <s v="2019-2020"/>
    <n v="135"/>
    <x v="2"/>
  </r>
  <r>
    <x v="2"/>
    <n v="2019"/>
    <x v="2"/>
    <s v="AM"/>
    <s v="EEUU"/>
    <x v="2"/>
    <s v="SPRING 2020"/>
    <s v="BEACHWEAR"/>
    <x v="127"/>
    <s v="DOLARES AMERICANOS / UNITED STATES DOLLAR"/>
    <s v="BILL MILLER AND COMPANY"/>
    <s v="FLORIDA"/>
    <s v="ESTADOS UNIDOS EEUU"/>
    <n v="6"/>
    <n v="2020"/>
    <s v="SPRING"/>
    <s v="SPRING"/>
    <s v="SPRING 2020"/>
    <s v="2019-2020"/>
    <n v="402"/>
    <x v="2"/>
  </r>
  <r>
    <x v="2"/>
    <n v="2019"/>
    <x v="2"/>
    <s v="AM"/>
    <s v="EEUU"/>
    <x v="2"/>
    <s v="SPRING 2020"/>
    <s v="BEACHWEAR"/>
    <x v="409"/>
    <s v="DOLARES AMERICANOS / UNITED STATES DOLLAR"/>
    <s v="BILL MILLER AND COMPANY"/>
    <s v="FLORIDA"/>
    <s v="ESTADOS UNIDOS EEUU"/>
    <n v="36"/>
    <n v="2020"/>
    <s v="SPRING"/>
    <s v="SPRING"/>
    <s v="SPRING 2020"/>
    <s v="2019-2020"/>
    <n v="1831"/>
    <x v="2"/>
  </r>
  <r>
    <x v="2"/>
    <n v="2019"/>
    <x v="2"/>
    <s v="AM"/>
    <s v="EEUU"/>
    <x v="2"/>
    <s v="SPRING 2020"/>
    <s v="BEACHWEAR"/>
    <x v="437"/>
    <s v="DOLARES AMERICANOS / UNITED STATES DOLLAR"/>
    <s v="MIE MANNICHE"/>
    <s v="CALIFORNIA"/>
    <s v="ESTADOS UNIDOS EEUU"/>
    <n v="8"/>
    <n v="2020"/>
    <s v="SPRING"/>
    <s v="SPRING"/>
    <s v="SPRING 2020"/>
    <s v="2019-2020"/>
    <n v="470"/>
    <x v="11"/>
  </r>
  <r>
    <x v="2"/>
    <n v="2019"/>
    <x v="2"/>
    <s v="AM"/>
    <s v="EEUU"/>
    <x v="2"/>
    <s v="SPRING 2020"/>
    <s v="BEACHWEAR"/>
    <x v="135"/>
    <s v="DOLARES AMERICANOS / UNITED STATES DOLLAR"/>
    <s v="PHYLLIS POSNER"/>
    <s v="CALIFORNIA"/>
    <s v="ESTADOS UNIDOS EEUU"/>
    <n v="1"/>
    <n v="2020"/>
    <s v="SPRING"/>
    <s v="SPRING"/>
    <s v="SPRING 2020"/>
    <s v="2019-2020"/>
    <n v="57"/>
    <x v="5"/>
  </r>
  <r>
    <x v="2"/>
    <n v="2019"/>
    <x v="2"/>
    <s v="AM"/>
    <s v="EEUU"/>
    <x v="2"/>
    <s v="SPRING 2020"/>
    <s v="BEACHWEAR"/>
    <x v="136"/>
    <s v="DOLARES AMERICANOS / UNITED STATES DOLLAR"/>
    <s v="LAURA BONG"/>
    <s v="TEXAS"/>
    <s v="ESTADOS UNIDOS EEUU"/>
    <n v="19"/>
    <n v="2020"/>
    <s v="SPRING"/>
    <s v="SPRING"/>
    <s v="SPRING 2020"/>
    <s v="2019-2020"/>
    <n v="1093"/>
    <x v="6"/>
  </r>
  <r>
    <x v="2"/>
    <n v="2019"/>
    <x v="2"/>
    <s v="AM"/>
    <s v="EEUU"/>
    <x v="2"/>
    <s v="SPRING 2020"/>
    <s v="BEACHWEAR"/>
    <x v="172"/>
    <s v="DOLARES AMERICANOS / UNITED STATES DOLLAR"/>
    <s v="DENISE ARNETT"/>
    <s v="COLORADO"/>
    <s v="ESTADOS UNIDOS EEUU"/>
    <n v="5"/>
    <n v="2020"/>
    <s v="SPRING"/>
    <s v="SPRING"/>
    <s v="SPRING 2020"/>
    <s v="2019-2020"/>
    <n v="215"/>
    <x v="14"/>
  </r>
  <r>
    <x v="2"/>
    <n v="2019"/>
    <x v="2"/>
    <s v="AM"/>
    <s v="EEUU"/>
    <x v="2"/>
    <s v="SPRING 2020"/>
    <s v="BEACHWEAR"/>
    <x v="425"/>
    <s v="DOLARES AMERICANOS / UNITED STATES DOLLAR"/>
    <s v="CATALINA RESTREPO GOMEZ"/>
    <s v="FLORIDA"/>
    <s v="ESTADOS UNIDOS EEUU"/>
    <n v="8"/>
    <n v="2020"/>
    <s v="SPRING"/>
    <s v="SPRING"/>
    <s v="SPRING 2020"/>
    <s v="2019-2020"/>
    <n v="393"/>
    <x v="18"/>
  </r>
  <r>
    <x v="2"/>
    <n v="2019"/>
    <x v="2"/>
    <s v="MAS"/>
    <s v="EEUU"/>
    <x v="2"/>
    <s v="SPRING 2018"/>
    <s v="KIDS"/>
    <x v="0"/>
    <s v="DOLARES AMERICANOS / UNITED STATES DOLLAR"/>
    <s v="PAIGE ALYSE STRAUGHAN"/>
    <s v="WASHINGTON"/>
    <s v="ESTADOS UNIDOS EEUU"/>
    <n v="1"/>
    <n v="2018"/>
    <s v="SPRING"/>
    <s v="COLECCIONES PASADAS"/>
    <s v="COLECCIONES PASADAS"/>
    <s v="2019-2020"/>
    <n v="33"/>
    <x v="0"/>
  </r>
  <r>
    <x v="2"/>
    <n v="2019"/>
    <x v="2"/>
    <s v="MAS"/>
    <s v="EEUU"/>
    <x v="2"/>
    <s v="RECOMBINACIONES 2017"/>
    <s v="SWIMWEAR"/>
    <x v="0"/>
    <s v="DOLARES AMERICANOS / UNITED STATES DOLLAR"/>
    <s v="PAIGE ALYSE STRAUGHAN"/>
    <s v="WASHINGTON"/>
    <s v="ESTADOS UNIDOS EEUU"/>
    <n v="1"/>
    <n v="2017"/>
    <s v="RECOMBINACIONES"/>
    <s v="COLECCIONES PASADAS"/>
    <s v="COLECCIONES PASADAS"/>
    <s v="2019-2020"/>
    <n v="67"/>
    <x v="0"/>
  </r>
  <r>
    <x v="2"/>
    <n v="2019"/>
    <x v="2"/>
    <s v="MAS"/>
    <s v="EEUU"/>
    <x v="2"/>
    <s v="RECOMBINACIONES 2017"/>
    <s v="ACTIVE"/>
    <x v="0"/>
    <s v="DOLARES AMERICANOS / UNITED STATES DOLLAR"/>
    <s v="PAIGE ALYSE STRAUGHAN"/>
    <s v="WASHINGTON"/>
    <s v="ESTADOS UNIDOS EEUU"/>
    <n v="1"/>
    <n v="2017"/>
    <s v="RECOMBINACIONES"/>
    <s v="COLECCIONES PASADAS"/>
    <s v="COLECCIONES PASADAS"/>
    <s v="2019-2020"/>
    <n v="25"/>
    <x v="0"/>
  </r>
  <r>
    <x v="2"/>
    <n v="2019"/>
    <x v="2"/>
    <s v="MAS"/>
    <s v="EEUU"/>
    <x v="2"/>
    <s v="SPRING 2019"/>
    <s v="SWIMWEAR"/>
    <x v="0"/>
    <s v="DOLARES AMERICANOS / UNITED STATES DOLLAR"/>
    <s v="PAIGE ALYSE STRAUGHAN"/>
    <s v="WASHINGTON"/>
    <s v="ESTADOS UNIDOS EEUU"/>
    <n v="29"/>
    <n v="2019"/>
    <s v="SPRING"/>
    <s v="SPRING"/>
    <s v="SPRING 2019"/>
    <s v="2019-2020"/>
    <n v="884"/>
    <x v="0"/>
  </r>
  <r>
    <x v="2"/>
    <n v="2019"/>
    <x v="2"/>
    <s v="MAS"/>
    <s v="EEUU"/>
    <x v="2"/>
    <s v="SPRING 2019"/>
    <s v="SWIMWEAR"/>
    <x v="183"/>
    <s v="DOLARES AMERICANOS / UNITED STATES DOLLAR"/>
    <s v="KELLY MICHELLE ELLINGSON"/>
    <s v="NEW JERSEY"/>
    <s v="ESTADOS UNIDOS EEUU"/>
    <n v="692"/>
    <n v="2019"/>
    <s v="SPRING"/>
    <s v="SPRING"/>
    <s v="SPRING 2019"/>
    <s v="2019-2020"/>
    <n v="13358"/>
    <x v="9"/>
  </r>
  <r>
    <x v="2"/>
    <n v="2019"/>
    <x v="2"/>
    <s v="MAS"/>
    <s v="EEUU"/>
    <x v="2"/>
    <s v="SPRING 2019"/>
    <s v="ACTIVE"/>
    <x v="0"/>
    <s v="DOLARES AMERICANOS / UNITED STATES DOLLAR"/>
    <s v="PAIGE ALYSE STRAUGHAN"/>
    <s v="WASHINGTON"/>
    <s v="ESTADOS UNIDOS EEUU"/>
    <n v="1"/>
    <n v="2019"/>
    <s v="SPRING"/>
    <s v="SPRING"/>
    <s v="SPRING 2019"/>
    <s v="2019-2020"/>
    <n v="39"/>
    <x v="0"/>
  </r>
  <r>
    <x v="2"/>
    <n v="2019"/>
    <x v="2"/>
    <s v="MAS"/>
    <s v="EEUU"/>
    <x v="2"/>
    <s v="SPRING 2019"/>
    <s v="KIDS"/>
    <x v="0"/>
    <s v="DOLARES AMERICANOS / UNITED STATES DOLLAR"/>
    <s v="PAIGE ALYSE STRAUGHAN"/>
    <s v="WASHINGTON"/>
    <s v="ESTADOS UNIDOS EEUU"/>
    <n v="23"/>
    <n v="2019"/>
    <s v="SPRING"/>
    <s v="SPRING"/>
    <s v="SPRING 2019"/>
    <s v="2019-2020"/>
    <n v="754.5"/>
    <x v="0"/>
  </r>
  <r>
    <x v="2"/>
    <n v="2019"/>
    <x v="2"/>
    <s v="MAS"/>
    <s v="EEUU"/>
    <x v="2"/>
    <s v="SPRING 2019"/>
    <s v="BEACHWEAR"/>
    <x v="0"/>
    <s v="DOLARES AMERICANOS / UNITED STATES DOLLAR"/>
    <s v="PAIGE ALYSE STRAUGHAN"/>
    <s v="WASHINGTON"/>
    <s v="ESTADOS UNIDOS EEUU"/>
    <n v="5"/>
    <n v="2019"/>
    <s v="SPRING"/>
    <s v="SPRING"/>
    <s v="SPRING 2019"/>
    <s v="2019-2020"/>
    <n v="217"/>
    <x v="0"/>
  </r>
  <r>
    <x v="2"/>
    <n v="2019"/>
    <x v="2"/>
    <s v="MAS"/>
    <s v="EEUU"/>
    <x v="2"/>
    <s v="SUMMER 2019"/>
    <s v="SWIMWEAR"/>
    <x v="0"/>
    <s v="DOLARES AMERICANOS / UNITED STATES DOLLAR"/>
    <s v="PAIGE ALYSE STRAUGHAN"/>
    <s v="WASHINGTON"/>
    <s v="ESTADOS UNIDOS EEUU"/>
    <n v="7"/>
    <n v="2019"/>
    <s v="SUMMER"/>
    <s v="SUMMER"/>
    <s v="SUMMER 2019"/>
    <s v="2019-2020"/>
    <n v="203"/>
    <x v="0"/>
  </r>
  <r>
    <x v="2"/>
    <n v="2019"/>
    <x v="2"/>
    <s v="MAS"/>
    <s v="EEUU"/>
    <x v="2"/>
    <s v="SUMMER 2019"/>
    <s v="KIDS"/>
    <x v="0"/>
    <s v="DOLARES AMERICANOS / UNITED STATES DOLLAR"/>
    <s v="PAIGE ALYSE STRAUGHAN"/>
    <s v="WASHINGTON"/>
    <s v="ESTADOS UNIDOS EEUU"/>
    <n v="23"/>
    <n v="2019"/>
    <s v="SUMMER"/>
    <s v="SUMMER"/>
    <s v="SUMMER 2019"/>
    <s v="2019-2020"/>
    <n v="758"/>
    <x v="0"/>
  </r>
  <r>
    <x v="2"/>
    <n v="2019"/>
    <x v="3"/>
    <s v="AM"/>
    <s v="EEUU"/>
    <x v="3"/>
    <s v="HOLIDAY 2019"/>
    <s v="ACTIVE"/>
    <x v="116"/>
    <s v="DOLAR CANADIENSE / CANADIAN DOLLAR"/>
    <s v="STEPHANIE VITALI"/>
    <s v=""/>
    <n v="0"/>
    <n v="41"/>
    <n v="2019"/>
    <s v="HOLIDAY"/>
    <s v="HOLIDAY"/>
    <s v="HOLIDAY 2019"/>
    <s v="2019-2020"/>
    <n v="1323.120823008185"/>
    <x v="4"/>
  </r>
  <r>
    <x v="2"/>
    <n v="2019"/>
    <x v="4"/>
    <s v="AM"/>
    <s v="EEUU"/>
    <x v="3"/>
    <s v="HOLIDAY 2019"/>
    <s v="ACTIVE"/>
    <x v="116"/>
    <s v="DOLAR CANADIENSE / CANADIAN DOLLAR"/>
    <s v="STEPHANIE VITALI"/>
    <s v=""/>
    <n v="0"/>
    <n v="29"/>
    <n v="2019"/>
    <s v="HOLIDAY"/>
    <s v="HOLIDAY"/>
    <s v="HOLIDAY 2019"/>
    <s v="2019-2020"/>
    <n v="1080.5737027859127"/>
    <x v="4"/>
  </r>
  <r>
    <x v="2"/>
    <n v="2019"/>
    <x v="5"/>
    <s v="AM"/>
    <s v="EEUU"/>
    <x v="3"/>
    <s v="SPRING 2020"/>
    <s v="SWIMWEAR"/>
    <x v="270"/>
    <s v="DOLARES AMERICANOS / UNITED STATES DOLLAR"/>
    <s v="DENISE ARNETT"/>
    <s v=""/>
    <n v="0"/>
    <n v="24"/>
    <n v="2020"/>
    <s v="SPRING"/>
    <s v="SPRING"/>
    <s v="SPRING 2020"/>
    <s v="2019-2020"/>
    <n v="738"/>
    <x v="14"/>
  </r>
  <r>
    <x v="2"/>
    <n v="2020"/>
    <x v="6"/>
    <s v="AM"/>
    <s v="EEUU"/>
    <x v="3"/>
    <s v="SPRING 2020"/>
    <s v="SWIMWEAR"/>
    <x v="270"/>
    <s v="DOLARES AMERICANOS / UNITED STATES DOLLAR"/>
    <s v="DENISE ARNETT"/>
    <s v=""/>
    <n v="0"/>
    <n v="66"/>
    <n v="2020"/>
    <s v="SPRING"/>
    <s v="SPRING"/>
    <s v="SPRING 2020"/>
    <s v="2019-2020"/>
    <n v="2322"/>
    <x v="14"/>
  </r>
  <r>
    <x v="2"/>
    <n v="2019"/>
    <x v="2"/>
    <s v="AM"/>
    <s v="EEUU"/>
    <x v="3"/>
    <s v="SPRING 2019"/>
    <s v="ACTIVE"/>
    <x v="69"/>
    <s v="DOLARES AMERICANOS / UNITED STATES DOLLAR"/>
    <s v="LAURA BONG"/>
    <s v=""/>
    <n v="0"/>
    <n v="44"/>
    <n v="2019"/>
    <s v="SPRING"/>
    <s v="SPRING"/>
    <s v="SPRING 2019"/>
    <s v="2019-2020"/>
    <n v="1142.3999999999996"/>
    <x v="6"/>
  </r>
  <r>
    <x v="2"/>
    <n v="2019"/>
    <x v="2"/>
    <s v="AM"/>
    <s v="EEUU"/>
    <x v="3"/>
    <s v="FALL 2018"/>
    <s v="ACTIVE"/>
    <x v="69"/>
    <s v="DOLARES AMERICANOS / UNITED STATES DOLLAR"/>
    <s v="LAURA BONG"/>
    <s v=""/>
    <n v="0"/>
    <n v="20"/>
    <n v="2018"/>
    <s v="FALL"/>
    <s v="COLECCIONES PASADAS"/>
    <s v="COLECCIONES PASADAS"/>
    <s v="2019-2020"/>
    <n v="540.4"/>
    <x v="6"/>
  </r>
  <r>
    <x v="2"/>
    <n v="2019"/>
    <x v="5"/>
    <s v="AM"/>
    <s v="EEUU"/>
    <x v="3"/>
    <s v="SPRING 2020"/>
    <s v="ACCESSORIES"/>
    <x v="201"/>
    <s v="DOLARES AMERICANOS / UNITED STATES DOLLAR"/>
    <s v="BILL MILLER AND COMPANY"/>
    <s v=""/>
    <s v="0.00"/>
    <n v="12"/>
    <n v="2020"/>
    <s v="SPRING"/>
    <s v="SPRING"/>
    <s v="SPRING 2020"/>
    <s v="2019-2020"/>
    <n v="180"/>
    <x v="2"/>
  </r>
  <r>
    <x v="2"/>
    <n v="2019"/>
    <x v="5"/>
    <s v="AM"/>
    <s v="EEUU"/>
    <x v="3"/>
    <s v="SPRING 2020"/>
    <s v="KIDS"/>
    <x v="201"/>
    <s v="DOLARES AMERICANOS / UNITED STATES DOLLAR"/>
    <s v="BILL MILLER AND COMPANY"/>
    <s v=""/>
    <s v="0.00"/>
    <n v="81"/>
    <n v="2020"/>
    <s v="SPRING"/>
    <s v="SPRING"/>
    <s v="SPRING 2020"/>
    <s v="2019-2020"/>
    <n v="2664"/>
    <x v="2"/>
  </r>
  <r>
    <x v="2"/>
    <n v="2019"/>
    <x v="4"/>
    <s v="AM"/>
    <s v="EEUU"/>
    <x v="3"/>
    <s v="SPRING 2020"/>
    <s v="SWIMWEAR"/>
    <x v="201"/>
    <s v="DOLARES AMERICANOS / UNITED STATES DOLLAR"/>
    <s v="BILL MILLER AND COMPANY"/>
    <s v=""/>
    <s v="0.00"/>
    <n v="68"/>
    <n v="2020"/>
    <s v="SPRING"/>
    <s v="SPRING"/>
    <s v="SPRING 2020"/>
    <s v="2019-2020"/>
    <n v="2424"/>
    <x v="2"/>
  </r>
  <r>
    <x v="2"/>
    <n v="2019"/>
    <x v="5"/>
    <s v="AM"/>
    <s v="EEUU"/>
    <x v="3"/>
    <s v="SPRING 2020"/>
    <s v="SWIMWEAR"/>
    <x v="201"/>
    <s v="DOLARES AMERICANOS / UNITED STATES DOLLAR"/>
    <s v="BILL MILLER AND COMPANY"/>
    <s v=""/>
    <s v="0.00"/>
    <n v="30"/>
    <n v="2020"/>
    <s v="SPRING"/>
    <s v="SPRING"/>
    <s v="SPRING 2020"/>
    <s v="2019-2020"/>
    <n v="909"/>
    <x v="2"/>
  </r>
  <r>
    <x v="2"/>
    <n v="2020"/>
    <x v="6"/>
    <s v="AM"/>
    <s v="EEUU"/>
    <x v="3"/>
    <s v="SPRING 2020"/>
    <s v="SWIMWEAR"/>
    <x v="201"/>
    <s v="DOLARES AMERICANOS / UNITED STATES DOLLAR"/>
    <s v="BILL MILLER AND COMPANY"/>
    <s v=""/>
    <s v="0.00"/>
    <n v="36"/>
    <n v="2020"/>
    <s v="SPRING"/>
    <s v="SPRING"/>
    <s v="SPRING 2020"/>
    <s v="2019-2020"/>
    <n v="1374"/>
    <x v="2"/>
  </r>
  <r>
    <x v="2"/>
    <n v="2019"/>
    <x v="4"/>
    <s v="AM"/>
    <s v="EEUU"/>
    <x v="3"/>
    <s v="SPRING 2020"/>
    <s v="BEACHWEAR"/>
    <x v="201"/>
    <s v="DOLARES AMERICANOS / UNITED STATES DOLLAR"/>
    <s v="BILL MILLER AND COMPANY"/>
    <s v=""/>
    <s v="0.00"/>
    <n v="12"/>
    <n v="2020"/>
    <s v="SPRING"/>
    <s v="SPRING"/>
    <s v="SPRING 2020"/>
    <s v="2019-2020"/>
    <n v="543"/>
    <x v="2"/>
  </r>
  <r>
    <x v="2"/>
    <n v="2019"/>
    <x v="5"/>
    <s v="AM"/>
    <s v="EEUU"/>
    <x v="3"/>
    <s v="SPRING 2020"/>
    <s v="BEACHWEAR"/>
    <x v="201"/>
    <s v="DOLARES AMERICANOS / UNITED STATES DOLLAR"/>
    <s v="BILL MILLER AND COMPANY"/>
    <s v=""/>
    <s v="0.00"/>
    <n v="18"/>
    <n v="2020"/>
    <s v="SPRING"/>
    <s v="SPRING"/>
    <s v="SPRING 2020"/>
    <s v="2019-2020"/>
    <n v="681"/>
    <x v="2"/>
  </r>
  <r>
    <x v="2"/>
    <n v="2020"/>
    <x v="6"/>
    <s v="AM"/>
    <s v="EEUU"/>
    <x v="3"/>
    <s v="SPRING 2020"/>
    <s v="BEACHWEAR"/>
    <x v="201"/>
    <s v="DOLARES AMERICANOS / UNITED STATES DOLLAR"/>
    <s v="BILL MILLER AND COMPANY"/>
    <s v=""/>
    <s v="0.00"/>
    <n v="3"/>
    <n v="2020"/>
    <s v="SPRING"/>
    <s v="SPRING"/>
    <s v="SPRING 2020"/>
    <s v="2019-2020"/>
    <n v="162"/>
    <x v="2"/>
  </r>
  <r>
    <x v="2"/>
    <n v="2019"/>
    <x v="3"/>
    <s v="AM"/>
    <s v="EEUU"/>
    <x v="3"/>
    <s v="SPRING 2020"/>
    <s v="ACCESSORIES"/>
    <x v="49"/>
    <s v="DOLAR CANADIENSE / CANADIAN DOLLAR"/>
    <s v="STEPHANIE VITALI"/>
    <s v=""/>
    <n v="0"/>
    <n v="6"/>
    <n v="2020"/>
    <s v="SPRING"/>
    <s v="SPRING"/>
    <s v="SPRING 2020"/>
    <s v="2019-2020"/>
    <n v="40.54967334985357"/>
    <x v="4"/>
  </r>
  <r>
    <x v="2"/>
    <n v="2019"/>
    <x v="3"/>
    <s v="AM"/>
    <s v="EEUU"/>
    <x v="3"/>
    <s v="SPRING 2020"/>
    <s v="SWIMWEAR"/>
    <x v="49"/>
    <s v="DOLAR CANADIENSE / CANADIAN DOLLAR"/>
    <s v="STEPHANIE VITALI"/>
    <s v=""/>
    <n v="0"/>
    <n v="36"/>
    <n v="2020"/>
    <s v="SPRING"/>
    <s v="SPRING"/>
    <s v="SPRING 2020"/>
    <s v="2019-2020"/>
    <n v="1067.0571450026282"/>
    <x v="4"/>
  </r>
  <r>
    <x v="2"/>
    <n v="2019"/>
    <x v="4"/>
    <s v="AM"/>
    <s v="EEUU"/>
    <x v="3"/>
    <s v="SPRING 2020"/>
    <s v="SWIMWEAR"/>
    <x v="49"/>
    <s v="DOLAR CANADIENSE / CANADIAN DOLLAR"/>
    <s v="STEPHANIE VITALI"/>
    <s v=""/>
    <n v="0"/>
    <n v="12"/>
    <n v="2020"/>
    <s v="SPRING"/>
    <s v="SPRING"/>
    <s v="SPRING 2020"/>
    <s v="2019-2020"/>
    <n v="367.95073965607867"/>
    <x v="4"/>
  </r>
  <r>
    <x v="2"/>
    <n v="2020"/>
    <x v="6"/>
    <s v="AM"/>
    <s v="EEUU"/>
    <x v="3"/>
    <s v="SPRING 2020"/>
    <s v="SWIMWEAR"/>
    <x v="49"/>
    <s v="DOLAR CANADIENSE / CANADIAN DOLLAR"/>
    <s v="STEPHANIE VITALI"/>
    <s v=""/>
    <n v="0"/>
    <n v="45"/>
    <n v="2020"/>
    <s v="SPRING"/>
    <s v="SPRING"/>
    <s v="SPRING 2020"/>
    <s v="2019-2020"/>
    <n v="1732.3721558909663"/>
    <x v="4"/>
  </r>
  <r>
    <x v="2"/>
    <n v="2019"/>
    <x v="3"/>
    <s v="AM"/>
    <s v="EEUU"/>
    <x v="3"/>
    <s v="SPRING 2020"/>
    <s v="BEACHWEAR"/>
    <x v="49"/>
    <s v="DOLAR CANADIENSE / CANADIAN DOLLAR"/>
    <s v="STEPHANIE VITALI"/>
    <s v=""/>
    <n v="0"/>
    <n v="2"/>
    <n v="2020"/>
    <s v="SPRING"/>
    <s v="SPRING"/>
    <s v="SPRING 2020"/>
    <s v="2019-2020"/>
    <n v="88.608545468198542"/>
    <x v="4"/>
  </r>
  <r>
    <x v="2"/>
    <n v="2019"/>
    <x v="3"/>
    <s v="AM"/>
    <s v="EEUU"/>
    <x v="3"/>
    <s v="SPRING 2020"/>
    <s v="SWIMWEAR"/>
    <x v="99"/>
    <s v="DOLARES AMERICANOS / UNITED STATES DOLLAR"/>
    <s v="DENISE ARNETT"/>
    <s v=""/>
    <n v="0"/>
    <n v="118"/>
    <n v="2020"/>
    <s v="SPRING"/>
    <s v="SPRING"/>
    <s v="SPRING 2020"/>
    <s v="2019-2020"/>
    <n v="4255.9999999999991"/>
    <x v="14"/>
  </r>
  <r>
    <x v="2"/>
    <n v="2019"/>
    <x v="5"/>
    <s v="AM"/>
    <s v="EEUU"/>
    <x v="3"/>
    <s v="SPRING 2020"/>
    <s v="SWIMWEAR"/>
    <x v="99"/>
    <s v="DOLARES AMERICANOS / UNITED STATES DOLLAR"/>
    <s v="DENISE ARNETT"/>
    <s v=""/>
    <n v="0"/>
    <n v="676"/>
    <n v="2020"/>
    <s v="SPRING"/>
    <s v="SPRING"/>
    <s v="SPRING 2020"/>
    <s v="2019-2020"/>
    <n v="22516.900000000071"/>
    <x v="14"/>
  </r>
  <r>
    <x v="2"/>
    <n v="2020"/>
    <x v="6"/>
    <s v="AM"/>
    <s v="EEUU"/>
    <x v="3"/>
    <s v="SPRING 2020"/>
    <s v="SWIMWEAR"/>
    <x v="99"/>
    <s v="DOLARES AMERICANOS / UNITED STATES DOLLAR"/>
    <s v="DENISE ARNETT"/>
    <s v=""/>
    <n v="0"/>
    <n v="255"/>
    <n v="2020"/>
    <s v="SPRING"/>
    <s v="SPRING"/>
    <s v="SPRING 2020"/>
    <s v="2019-2020"/>
    <n v="8198.4999999999982"/>
    <x v="14"/>
  </r>
  <r>
    <x v="2"/>
    <n v="2019"/>
    <x v="3"/>
    <s v="AM"/>
    <s v="EEUU"/>
    <x v="3"/>
    <s v="SPRING 2020"/>
    <s v="BEACHWEAR"/>
    <x v="99"/>
    <s v="DOLARES AMERICANOS / UNITED STATES DOLLAR"/>
    <s v="DENISE ARNETT"/>
    <s v=""/>
    <n v="0"/>
    <n v="7"/>
    <n v="2020"/>
    <s v="SPRING"/>
    <s v="SPRING"/>
    <s v="SPRING 2020"/>
    <s v="2019-2020"/>
    <n v="285.95"/>
    <x v="14"/>
  </r>
  <r>
    <x v="2"/>
    <n v="2019"/>
    <x v="5"/>
    <s v="AM"/>
    <s v="EEUU"/>
    <x v="3"/>
    <s v="SPRING 2020"/>
    <s v="BEACHWEAR"/>
    <x v="99"/>
    <s v="DOLARES AMERICANOS / UNITED STATES DOLLAR"/>
    <s v="DENISE ARNETT"/>
    <s v=""/>
    <n v="0"/>
    <n v="28"/>
    <n v="2020"/>
    <s v="SPRING"/>
    <s v="SPRING"/>
    <s v="SPRING 2020"/>
    <s v="2019-2020"/>
    <n v="1143.8"/>
    <x v="14"/>
  </r>
  <r>
    <x v="2"/>
    <n v="2020"/>
    <x v="6"/>
    <s v="AM"/>
    <s v="EEUU"/>
    <x v="3"/>
    <s v="SPRING 2020"/>
    <s v="BEACHWEAR"/>
    <x v="99"/>
    <s v="DOLARES AMERICANOS / UNITED STATES DOLLAR"/>
    <s v="DENISE ARNETT"/>
    <s v=""/>
    <n v="0"/>
    <n v="30"/>
    <n v="2020"/>
    <s v="SPRING"/>
    <s v="SPRING"/>
    <s v="SPRING 2020"/>
    <s v="2019-2020"/>
    <n v="1225.5000000000002"/>
    <x v="14"/>
  </r>
  <r>
    <x v="2"/>
    <n v="2020"/>
    <x v="6"/>
    <s v="AM"/>
    <s v="EEUU"/>
    <x v="3"/>
    <s v="SPRING 2020"/>
    <s v="KIDS"/>
    <x v="347"/>
    <s v="DOLARES AMERICANOS / UNITED STATES DOLLAR"/>
    <s v="ANITA M. HOPKINS"/>
    <s v=""/>
    <n v="0"/>
    <n v="42"/>
    <n v="2020"/>
    <s v="SPRING"/>
    <s v="SPRING"/>
    <s v="SPRING 2020"/>
    <s v="2019-2020"/>
    <n v="1386"/>
    <x v="1"/>
  </r>
  <r>
    <x v="2"/>
    <n v="2020"/>
    <x v="6"/>
    <s v="AM"/>
    <s v="EEUU"/>
    <x v="3"/>
    <s v="SPRING 2020"/>
    <s v="SWIMWEAR"/>
    <x v="347"/>
    <s v="DOLARES AMERICANOS / UNITED STATES DOLLAR"/>
    <s v="ANITA M. HOPKINS"/>
    <s v=""/>
    <n v="0"/>
    <n v="4"/>
    <n v="2020"/>
    <s v="SPRING"/>
    <s v="SPRING"/>
    <s v="SPRING 2020"/>
    <s v="2019-2020"/>
    <n v="123"/>
    <x v="1"/>
  </r>
  <r>
    <x v="2"/>
    <n v="2019"/>
    <x v="4"/>
    <s v="AM"/>
    <s v="EEUU"/>
    <x v="3"/>
    <s v="SPRING 2020"/>
    <s v="ACCESSORIES"/>
    <x v="85"/>
    <s v="DOLARES AMERICANOS / UNITED STATES DOLLAR"/>
    <s v="JUDITH ANN DEAL"/>
    <s v=""/>
    <n v="0"/>
    <n v="56"/>
    <n v="2020"/>
    <s v="SPRING"/>
    <s v="SPRING"/>
    <s v="SPRING 2020"/>
    <s v="2019-2020"/>
    <n v="1004"/>
    <x v="10"/>
  </r>
  <r>
    <x v="2"/>
    <n v="2019"/>
    <x v="4"/>
    <s v="AM"/>
    <s v="EEUU"/>
    <x v="3"/>
    <s v="SPRING 2020"/>
    <s v="KIDS"/>
    <x v="85"/>
    <s v="DOLARES AMERICANOS / UNITED STATES DOLLAR"/>
    <s v="JUDITH ANN DEAL"/>
    <s v=""/>
    <n v="0"/>
    <n v="23"/>
    <n v="2020"/>
    <s v="SPRING"/>
    <s v="SPRING"/>
    <s v="SPRING 2020"/>
    <s v="2019-2020"/>
    <n v="770"/>
    <x v="10"/>
  </r>
  <r>
    <x v="2"/>
    <n v="2019"/>
    <x v="5"/>
    <s v="AM"/>
    <s v="EEUU"/>
    <x v="3"/>
    <s v="SPRING 2020"/>
    <s v="KIDS"/>
    <x v="85"/>
    <s v="DOLARES AMERICANOS / UNITED STATES DOLLAR"/>
    <s v="JUDITH ANN DEAL"/>
    <s v=""/>
    <n v="0"/>
    <n v="23"/>
    <n v="2020"/>
    <s v="SPRING"/>
    <s v="SPRING"/>
    <s v="SPRING 2020"/>
    <s v="2019-2020"/>
    <n v="764"/>
    <x v="10"/>
  </r>
  <r>
    <x v="2"/>
    <n v="2019"/>
    <x v="3"/>
    <s v="AM"/>
    <s v="EEUU"/>
    <x v="3"/>
    <s v="SPRING 2020"/>
    <s v="SWIMWEAR"/>
    <x v="85"/>
    <s v="DOLARES AMERICANOS / UNITED STATES DOLLAR"/>
    <s v="JUDITH ANN DEAL"/>
    <s v=""/>
    <n v="0"/>
    <n v="57"/>
    <n v="2020"/>
    <s v="SPRING"/>
    <s v="SPRING"/>
    <s v="SPRING 2020"/>
    <s v="2019-2020"/>
    <n v="2032"/>
    <x v="10"/>
  </r>
  <r>
    <x v="2"/>
    <n v="2019"/>
    <x v="4"/>
    <s v="AM"/>
    <s v="EEUU"/>
    <x v="3"/>
    <s v="SPRING 2020"/>
    <s v="SWIMWEAR"/>
    <x v="85"/>
    <s v="DOLARES AMERICANOS / UNITED STATES DOLLAR"/>
    <s v="JUDITH ANN DEAL"/>
    <s v=""/>
    <n v="0"/>
    <n v="46"/>
    <n v="2020"/>
    <s v="SPRING"/>
    <s v="SPRING"/>
    <s v="SPRING 2020"/>
    <s v="2019-2020"/>
    <n v="1574"/>
    <x v="10"/>
  </r>
  <r>
    <x v="2"/>
    <n v="2020"/>
    <x v="7"/>
    <s v="AM"/>
    <s v="EEUU"/>
    <x v="3"/>
    <s v="SPRING 2020"/>
    <s v="SWIMWEAR"/>
    <x v="85"/>
    <s v="DOLARES AMERICANOS / UNITED STATES DOLLAR"/>
    <s v="JUDITH ANN DEAL"/>
    <s v=""/>
    <n v="0"/>
    <n v="37"/>
    <n v="2020"/>
    <s v="SPRING"/>
    <s v="SPRING"/>
    <s v="SPRING 2020"/>
    <s v="2019-2020"/>
    <n v="1414"/>
    <x v="10"/>
  </r>
  <r>
    <x v="2"/>
    <n v="2020"/>
    <x v="6"/>
    <s v="AM"/>
    <s v="EEUU"/>
    <x v="3"/>
    <s v="SPRING 2020"/>
    <s v="SWIMWEAR"/>
    <x v="85"/>
    <s v="DOLARES AMERICANOS / UNITED STATES DOLLAR"/>
    <s v="JUDITH ANN DEAL"/>
    <s v=""/>
    <n v="0"/>
    <n v="50"/>
    <n v="2020"/>
    <s v="SPRING"/>
    <s v="SPRING"/>
    <s v="SPRING 2020"/>
    <s v="2019-2020"/>
    <n v="1576"/>
    <x v="10"/>
  </r>
  <r>
    <x v="2"/>
    <n v="2019"/>
    <x v="3"/>
    <s v="AM"/>
    <s v="EEUU"/>
    <x v="3"/>
    <s v="SPRING 2020"/>
    <s v="BEACHWEAR"/>
    <x v="85"/>
    <s v="DOLARES AMERICANOS / UNITED STATES DOLLAR"/>
    <s v="JUDITH ANN DEAL"/>
    <s v=""/>
    <n v="0"/>
    <n v="4"/>
    <n v="2020"/>
    <s v="SPRING"/>
    <s v="SPRING"/>
    <s v="SPRING 2020"/>
    <s v="2019-2020"/>
    <n v="216"/>
    <x v="10"/>
  </r>
  <r>
    <x v="2"/>
    <n v="2019"/>
    <x v="4"/>
    <s v="AM"/>
    <s v="EEUU"/>
    <x v="3"/>
    <s v="SPRING 2020"/>
    <s v="BEACHWEAR"/>
    <x v="85"/>
    <s v="DOLARES AMERICANOS / UNITED STATES DOLLAR"/>
    <s v="JUDITH ANN DEAL"/>
    <s v=""/>
    <n v="0"/>
    <n v="7"/>
    <n v="2020"/>
    <s v="SPRING"/>
    <s v="SPRING"/>
    <s v="SPRING 2020"/>
    <s v="2019-2020"/>
    <n v="343"/>
    <x v="10"/>
  </r>
  <r>
    <x v="2"/>
    <n v="2020"/>
    <x v="7"/>
    <s v="AM"/>
    <s v="EEUU"/>
    <x v="3"/>
    <s v="SPRING 2020"/>
    <s v="BEACHWEAR"/>
    <x v="85"/>
    <s v="DOLARES AMERICANOS / UNITED STATES DOLLAR"/>
    <s v="JUDITH ANN DEAL"/>
    <s v=""/>
    <n v="0"/>
    <n v="4"/>
    <n v="2020"/>
    <s v="SPRING"/>
    <s v="SPRING"/>
    <s v="SPRING 2020"/>
    <s v="2019-2020"/>
    <n v="190"/>
    <x v="10"/>
  </r>
  <r>
    <x v="2"/>
    <n v="2020"/>
    <x v="6"/>
    <s v="AM"/>
    <s v="EEUU"/>
    <x v="3"/>
    <s v="SPRING 2020"/>
    <s v="BEACHWEAR"/>
    <x v="85"/>
    <s v="DOLARES AMERICANOS / UNITED STATES DOLLAR"/>
    <s v="JUDITH ANN DEAL"/>
    <s v=""/>
    <n v="0"/>
    <n v="2"/>
    <n v="2020"/>
    <s v="SPRING"/>
    <s v="SPRING"/>
    <s v="SPRING 2020"/>
    <s v="2019-2020"/>
    <n v="102"/>
    <x v="10"/>
  </r>
  <r>
    <x v="2"/>
    <n v="2020"/>
    <x v="7"/>
    <s v="AM"/>
    <s v="EEUU"/>
    <x v="3"/>
    <s v="SPRING 2020"/>
    <s v="SWIMWEAR"/>
    <x v="296"/>
    <s v="DOLARES AMERICANOS / UNITED STATES DOLLAR"/>
    <s v="LAURA BONG"/>
    <s v=""/>
    <s v="NO DATO"/>
    <n v="23"/>
    <n v="2020"/>
    <s v="SPRING"/>
    <s v="SPRING"/>
    <s v="SPRING 2020"/>
    <s v="2019-2020"/>
    <n v="702"/>
    <x v="6"/>
  </r>
  <r>
    <x v="2"/>
    <n v="2020"/>
    <x v="6"/>
    <s v="AM"/>
    <s v="EEUU"/>
    <x v="3"/>
    <s v="SPRING 2020"/>
    <s v="SWIMWEAR"/>
    <x v="296"/>
    <s v="DOLARES AMERICANOS / UNITED STATES DOLLAR"/>
    <s v="LAURA BONG"/>
    <s v=""/>
    <s v="NO DATO"/>
    <n v="33"/>
    <n v="2020"/>
    <s v="SPRING"/>
    <s v="SPRING"/>
    <s v="SPRING 2020"/>
    <s v="2019-2020"/>
    <n v="1159"/>
    <x v="6"/>
  </r>
  <r>
    <x v="2"/>
    <n v="2020"/>
    <x v="8"/>
    <s v="AM"/>
    <s v="EEUU"/>
    <x v="3"/>
    <s v="SPRING 2020"/>
    <s v="SWIMWEAR"/>
    <x v="296"/>
    <s v="DOLARES AMERICANOS / UNITED STATES DOLLAR"/>
    <s v="LAURA BONG"/>
    <s v=""/>
    <s v="NO DATO"/>
    <n v="18"/>
    <n v="2020"/>
    <s v="SPRING"/>
    <s v="SPRING"/>
    <s v="SPRING 2020"/>
    <s v="2019-2020"/>
    <n v="571"/>
    <x v="6"/>
  </r>
  <r>
    <x v="2"/>
    <n v="2020"/>
    <x v="7"/>
    <s v="AM"/>
    <s v="EEUU"/>
    <x v="3"/>
    <s v="SPRING 2020"/>
    <s v="BEACHWEAR"/>
    <x v="296"/>
    <s v="DOLARES AMERICANOS / UNITED STATES DOLLAR"/>
    <s v="LAURA BONG"/>
    <s v=""/>
    <s v="NO DATO"/>
    <n v="3"/>
    <n v="2020"/>
    <s v="SPRING"/>
    <s v="SPRING"/>
    <s v="SPRING 2020"/>
    <s v="2019-2020"/>
    <n v="129"/>
    <x v="6"/>
  </r>
  <r>
    <x v="2"/>
    <n v="2020"/>
    <x v="6"/>
    <s v="AM"/>
    <s v="EEUU"/>
    <x v="3"/>
    <s v="SPRING 2020"/>
    <s v="BEACHWEAR"/>
    <x v="296"/>
    <s v="DOLARES AMERICANOS / UNITED STATES DOLLAR"/>
    <s v="LAURA BONG"/>
    <s v=""/>
    <s v="NO DATO"/>
    <n v="5"/>
    <n v="2020"/>
    <s v="SPRING"/>
    <s v="SPRING"/>
    <s v="SPRING 2020"/>
    <s v="2019-2020"/>
    <n v="189"/>
    <x v="6"/>
  </r>
  <r>
    <x v="2"/>
    <n v="2020"/>
    <x v="8"/>
    <s v="AM"/>
    <s v="EEUU"/>
    <x v="3"/>
    <s v="SPRING 2020"/>
    <s v="BEACHWEAR"/>
    <x v="296"/>
    <s v="DOLARES AMERICANOS / UNITED STATES DOLLAR"/>
    <s v="LAURA BONG"/>
    <s v=""/>
    <s v="NO DATO"/>
    <n v="4"/>
    <n v="2020"/>
    <s v="SPRING"/>
    <s v="SPRING"/>
    <s v="SPRING 2020"/>
    <s v="2019-2020"/>
    <n v="152"/>
    <x v="6"/>
  </r>
  <r>
    <x v="2"/>
    <n v="2019"/>
    <x v="3"/>
    <s v="AM"/>
    <s v="EEUU"/>
    <x v="3"/>
    <s v="SPRING 2020"/>
    <s v="KIDS"/>
    <x v="247"/>
    <s v="DOLARES AMERICANOS / UNITED STATES DOLLAR"/>
    <s v="HOLLY SALES INC."/>
    <s v=""/>
    <n v="0"/>
    <n v="18"/>
    <n v="2020"/>
    <s v="SPRING"/>
    <s v="SPRING"/>
    <s v="SPRING 2020"/>
    <s v="2019-2020"/>
    <n v="588"/>
    <x v="8"/>
  </r>
  <r>
    <x v="2"/>
    <n v="2020"/>
    <x v="6"/>
    <s v="AM"/>
    <s v="EEUU"/>
    <x v="3"/>
    <s v="SPRING 2020"/>
    <s v="KIDS"/>
    <x v="247"/>
    <s v="DOLARES AMERICANOS / UNITED STATES DOLLAR"/>
    <s v="HOLLY SALES INC."/>
    <s v=""/>
    <n v="0"/>
    <n v="9"/>
    <n v="2020"/>
    <s v="SPRING"/>
    <s v="SPRING"/>
    <s v="SPRING 2020"/>
    <s v="2019-2020"/>
    <n v="288"/>
    <x v="8"/>
  </r>
  <r>
    <x v="2"/>
    <n v="2019"/>
    <x v="3"/>
    <s v="AM"/>
    <s v="EEUU"/>
    <x v="3"/>
    <s v="SPRING 2020"/>
    <s v="SWIMWEAR"/>
    <x v="247"/>
    <s v="DOLARES AMERICANOS / UNITED STATES DOLLAR"/>
    <s v="HOLLY SALES INC."/>
    <s v=""/>
    <n v="0"/>
    <n v="49"/>
    <n v="2020"/>
    <s v="SPRING"/>
    <s v="SPRING"/>
    <s v="SPRING 2020"/>
    <s v="2019-2020"/>
    <n v="1551"/>
    <x v="8"/>
  </r>
  <r>
    <x v="2"/>
    <n v="2020"/>
    <x v="6"/>
    <s v="AM"/>
    <s v="EEUU"/>
    <x v="3"/>
    <s v="SPRING 2020"/>
    <s v="SWIMWEAR"/>
    <x v="247"/>
    <s v="DOLARES AMERICANOS / UNITED STATES DOLLAR"/>
    <s v="HOLLY SALES INC."/>
    <s v=""/>
    <n v="0"/>
    <n v="33"/>
    <n v="2020"/>
    <s v="SPRING"/>
    <s v="SPRING"/>
    <s v="SPRING 2020"/>
    <s v="2019-2020"/>
    <n v="1030"/>
    <x v="8"/>
  </r>
  <r>
    <x v="2"/>
    <n v="2019"/>
    <x v="4"/>
    <s v="AM"/>
    <s v="EEUU"/>
    <x v="3"/>
    <s v="SPRING 2020"/>
    <s v="SWIMWEAR"/>
    <x v="73"/>
    <s v="DOLARES AMERICANOS / UNITED STATES DOLLAR"/>
    <s v="BILL MILLER AND COMPANY"/>
    <s v=""/>
    <n v="0"/>
    <n v="99"/>
    <n v="2020"/>
    <s v="SPRING"/>
    <s v="SPRING"/>
    <s v="SPRING 2020"/>
    <s v="2019-2020"/>
    <n v="3039"/>
    <x v="2"/>
  </r>
  <r>
    <x v="2"/>
    <n v="2019"/>
    <x v="5"/>
    <s v="AM"/>
    <s v="EEUU"/>
    <x v="3"/>
    <s v="SPRING 2020"/>
    <s v="SWIMWEAR"/>
    <x v="73"/>
    <s v="DOLARES AMERICANOS / UNITED STATES DOLLAR"/>
    <s v="BILL MILLER AND COMPANY"/>
    <s v=""/>
    <n v="0"/>
    <n v="77"/>
    <n v="2020"/>
    <s v="SPRING"/>
    <s v="SPRING"/>
    <s v="SPRING 2020"/>
    <s v="2019-2020"/>
    <n v="2411"/>
    <x v="2"/>
  </r>
  <r>
    <x v="2"/>
    <n v="2020"/>
    <x v="6"/>
    <s v="AM"/>
    <s v="EEUU"/>
    <x v="3"/>
    <s v="SPRING 2020"/>
    <s v="SWIMWEAR"/>
    <x v="73"/>
    <s v="DOLARES AMERICANOS / UNITED STATES DOLLAR"/>
    <s v="BILL MILLER AND COMPANY"/>
    <s v=""/>
    <n v="0"/>
    <n v="113"/>
    <n v="2020"/>
    <s v="SPRING"/>
    <s v="SPRING"/>
    <s v="SPRING 2020"/>
    <s v="2019-2020"/>
    <n v="3550"/>
    <x v="2"/>
  </r>
  <r>
    <x v="2"/>
    <n v="2019"/>
    <x v="4"/>
    <s v="AM"/>
    <s v="EEUU"/>
    <x v="3"/>
    <s v="SPRING 2020"/>
    <s v="ACCESSORIES"/>
    <x v="115"/>
    <s v="DOLARES AMERICANOS / UNITED STATES DOLLAR"/>
    <s v="HOLLY SALES INC."/>
    <s v=""/>
    <n v="0"/>
    <n v="4"/>
    <n v="2020"/>
    <s v="SPRING"/>
    <s v="SPRING"/>
    <s v="SPRING 2020"/>
    <s v="2019-2020"/>
    <n v="170"/>
    <x v="8"/>
  </r>
  <r>
    <x v="2"/>
    <n v="2019"/>
    <x v="3"/>
    <s v="AM"/>
    <s v="EEUU"/>
    <x v="3"/>
    <s v="SPRING 2020"/>
    <s v="KIDS"/>
    <x v="115"/>
    <s v="DOLARES AMERICANOS / UNITED STATES DOLLAR"/>
    <s v="HOLLY SALES INC."/>
    <s v=""/>
    <n v="0"/>
    <n v="20"/>
    <n v="2020"/>
    <s v="SPRING"/>
    <s v="SPRING"/>
    <s v="SPRING 2020"/>
    <s v="2019-2020"/>
    <n v="656"/>
    <x v="8"/>
  </r>
  <r>
    <x v="2"/>
    <n v="2019"/>
    <x v="4"/>
    <s v="AM"/>
    <s v="EEUU"/>
    <x v="3"/>
    <s v="SPRING 2020"/>
    <s v="SWIMWEAR"/>
    <x v="115"/>
    <s v="DOLARES AMERICANOS / UNITED STATES DOLLAR"/>
    <s v="HOLLY SALES INC."/>
    <s v=""/>
    <n v="0"/>
    <n v="14"/>
    <n v="2020"/>
    <s v="SPRING"/>
    <s v="SPRING"/>
    <s v="SPRING 2020"/>
    <s v="2019-2020"/>
    <n v="418"/>
    <x v="8"/>
  </r>
  <r>
    <x v="2"/>
    <n v="2020"/>
    <x v="7"/>
    <s v="AM"/>
    <s v="EEUU"/>
    <x v="3"/>
    <s v="SPRING 2020"/>
    <s v="SWIMWEAR"/>
    <x v="115"/>
    <s v="DOLARES AMERICANOS / UNITED STATES DOLLAR"/>
    <s v="HOLLY SALES INC."/>
    <s v=""/>
    <n v="0"/>
    <n v="29"/>
    <n v="2020"/>
    <s v="SPRING"/>
    <s v="SPRING"/>
    <s v="SPRING 2020"/>
    <s v="2019-2020"/>
    <n v="1003"/>
    <x v="8"/>
  </r>
  <r>
    <x v="2"/>
    <n v="2020"/>
    <x v="6"/>
    <s v="AM"/>
    <s v="EEUU"/>
    <x v="3"/>
    <s v="SPRING 2020"/>
    <s v="SWIMWEAR"/>
    <x v="115"/>
    <s v="DOLARES AMERICANOS / UNITED STATES DOLLAR"/>
    <s v="HOLLY SALES INC."/>
    <s v=""/>
    <n v="0"/>
    <n v="24"/>
    <n v="2020"/>
    <s v="SPRING"/>
    <s v="SPRING"/>
    <s v="SPRING 2020"/>
    <s v="2019-2020"/>
    <n v="734"/>
    <x v="8"/>
  </r>
  <r>
    <x v="2"/>
    <n v="2019"/>
    <x v="4"/>
    <s v="AM"/>
    <s v="EEUU"/>
    <x v="3"/>
    <s v="SPRING 2020"/>
    <s v="BEACHWEAR"/>
    <x v="115"/>
    <s v="DOLARES AMERICANOS / UNITED STATES DOLLAR"/>
    <s v="HOLLY SALES INC."/>
    <s v=""/>
    <n v="0"/>
    <n v="10"/>
    <n v="2020"/>
    <s v="SPRING"/>
    <s v="SPRING"/>
    <s v="SPRING 2020"/>
    <s v="2019-2020"/>
    <n v="466"/>
    <x v="8"/>
  </r>
  <r>
    <x v="2"/>
    <n v="2019"/>
    <x v="4"/>
    <s v="AM"/>
    <s v="EEUU"/>
    <x v="3"/>
    <s v="SPRING 2020"/>
    <s v="ACCESSORIES"/>
    <x v="493"/>
    <s v="DOLARES AMERICANOS / UNITED STATES DOLLAR"/>
    <s v="JUDITH ANN DEAL"/>
    <s v=""/>
    <n v="0"/>
    <n v="10"/>
    <n v="2020"/>
    <s v="SPRING"/>
    <s v="SPRING"/>
    <s v="SPRING 2020"/>
    <s v="2019-2020"/>
    <n v="364"/>
    <x v="10"/>
  </r>
  <r>
    <x v="2"/>
    <n v="2019"/>
    <x v="5"/>
    <s v="AM"/>
    <s v="EEUU"/>
    <x v="3"/>
    <s v="SPRING 2020"/>
    <s v="ACCESSORIES"/>
    <x v="493"/>
    <s v="DOLARES AMERICANOS / UNITED STATES DOLLAR"/>
    <s v="JUDITH ANN DEAL"/>
    <s v=""/>
    <n v="0"/>
    <n v="76"/>
    <n v="2020"/>
    <s v="SPRING"/>
    <s v="SPRING"/>
    <s v="SPRING 2020"/>
    <s v="2019-2020"/>
    <n v="1084"/>
    <x v="10"/>
  </r>
  <r>
    <x v="2"/>
    <n v="2019"/>
    <x v="3"/>
    <s v="AM"/>
    <s v="EEUU"/>
    <x v="3"/>
    <s v="SPRING 2020"/>
    <s v="KIDS"/>
    <x v="493"/>
    <s v="DOLARES AMERICANOS / UNITED STATES DOLLAR"/>
    <s v="JUDITH ANN DEAL"/>
    <s v=""/>
    <n v="0"/>
    <n v="6"/>
    <n v="2020"/>
    <s v="SPRING"/>
    <s v="SPRING"/>
    <s v="SPRING 2020"/>
    <s v="2019-2020"/>
    <n v="204"/>
    <x v="10"/>
  </r>
  <r>
    <x v="2"/>
    <n v="2019"/>
    <x v="4"/>
    <s v="AM"/>
    <s v="EEUU"/>
    <x v="3"/>
    <s v="SPRING 2020"/>
    <s v="KIDS"/>
    <x v="493"/>
    <s v="DOLARES AMERICANOS / UNITED STATES DOLLAR"/>
    <s v="JUDITH ANN DEAL"/>
    <s v=""/>
    <n v="0"/>
    <n v="12"/>
    <n v="2020"/>
    <s v="SPRING"/>
    <s v="SPRING"/>
    <s v="SPRING 2020"/>
    <s v="2019-2020"/>
    <n v="402"/>
    <x v="10"/>
  </r>
  <r>
    <x v="2"/>
    <n v="2020"/>
    <x v="6"/>
    <s v="AM"/>
    <s v="EEUU"/>
    <x v="3"/>
    <s v="SPRING 2020"/>
    <s v="KIDS"/>
    <x v="493"/>
    <s v="DOLARES AMERICANOS / UNITED STATES DOLLAR"/>
    <s v="JUDITH ANN DEAL"/>
    <s v=""/>
    <n v="0"/>
    <n v="5"/>
    <n v="2020"/>
    <s v="SPRING"/>
    <s v="SPRING"/>
    <s v="SPRING 2020"/>
    <s v="2019-2020"/>
    <n v="170"/>
    <x v="10"/>
  </r>
  <r>
    <x v="2"/>
    <n v="2019"/>
    <x v="3"/>
    <s v="AM"/>
    <s v="EEUU"/>
    <x v="3"/>
    <s v="SPRING 2020"/>
    <s v="SWIMWEAR"/>
    <x v="493"/>
    <s v="DOLARES AMERICANOS / UNITED STATES DOLLAR"/>
    <s v="JUDITH ANN DEAL"/>
    <s v=""/>
    <n v="0"/>
    <n v="54"/>
    <n v="2020"/>
    <s v="SPRING"/>
    <s v="SPRING"/>
    <s v="SPRING 2020"/>
    <s v="2019-2020"/>
    <n v="1868"/>
    <x v="10"/>
  </r>
  <r>
    <x v="2"/>
    <n v="2019"/>
    <x v="4"/>
    <s v="AM"/>
    <s v="EEUU"/>
    <x v="3"/>
    <s v="SPRING 2020"/>
    <s v="SWIMWEAR"/>
    <x v="493"/>
    <s v="DOLARES AMERICANOS / UNITED STATES DOLLAR"/>
    <s v="JUDITH ANN DEAL"/>
    <s v=""/>
    <n v="0"/>
    <n v="70"/>
    <n v="2020"/>
    <s v="SPRING"/>
    <s v="SPRING"/>
    <s v="SPRING 2020"/>
    <s v="2019-2020"/>
    <n v="2342"/>
    <x v="10"/>
  </r>
  <r>
    <x v="2"/>
    <n v="2019"/>
    <x v="5"/>
    <s v="AM"/>
    <s v="EEUU"/>
    <x v="3"/>
    <s v="SPRING 2020"/>
    <s v="SWIMWEAR"/>
    <x v="493"/>
    <s v="DOLARES AMERICANOS / UNITED STATES DOLLAR"/>
    <s v="JUDITH ANN DEAL"/>
    <s v=""/>
    <n v="0"/>
    <n v="48"/>
    <n v="2020"/>
    <s v="SPRING"/>
    <s v="SPRING"/>
    <s v="SPRING 2020"/>
    <s v="2019-2020"/>
    <n v="1536"/>
    <x v="10"/>
  </r>
  <r>
    <x v="2"/>
    <n v="2020"/>
    <x v="6"/>
    <s v="AM"/>
    <s v="EEUU"/>
    <x v="3"/>
    <s v="SPRING 2020"/>
    <s v="SWIMWEAR"/>
    <x v="493"/>
    <s v="DOLARES AMERICANOS / UNITED STATES DOLLAR"/>
    <s v="JUDITH ANN DEAL"/>
    <s v=""/>
    <n v="0"/>
    <n v="76"/>
    <n v="2020"/>
    <s v="SPRING"/>
    <s v="SPRING"/>
    <s v="SPRING 2020"/>
    <s v="2019-2020"/>
    <n v="2838"/>
    <x v="10"/>
  </r>
  <r>
    <x v="2"/>
    <n v="2019"/>
    <x v="3"/>
    <s v="AM"/>
    <s v="EEUU"/>
    <x v="3"/>
    <s v="SPRING 2020"/>
    <s v="BEACHWEAR"/>
    <x v="493"/>
    <s v="DOLARES AMERICANOS / UNITED STATES DOLLAR"/>
    <s v="JUDITH ANN DEAL"/>
    <s v=""/>
    <n v="0"/>
    <n v="13"/>
    <n v="2020"/>
    <s v="SPRING"/>
    <s v="SPRING"/>
    <s v="SPRING 2020"/>
    <s v="2019-2020"/>
    <n v="624"/>
    <x v="10"/>
  </r>
  <r>
    <x v="2"/>
    <n v="2019"/>
    <x v="4"/>
    <s v="AM"/>
    <s v="EEUU"/>
    <x v="3"/>
    <s v="SPRING 2020"/>
    <s v="BEACHWEAR"/>
    <x v="493"/>
    <s v="DOLARES AMERICANOS / UNITED STATES DOLLAR"/>
    <s v="JUDITH ANN DEAL"/>
    <s v=""/>
    <n v="0"/>
    <n v="12"/>
    <n v="2020"/>
    <s v="SPRING"/>
    <s v="SPRING"/>
    <s v="SPRING 2020"/>
    <s v="2019-2020"/>
    <n v="516"/>
    <x v="10"/>
  </r>
  <r>
    <x v="2"/>
    <n v="2019"/>
    <x v="5"/>
    <s v="AM"/>
    <s v="EEUU"/>
    <x v="3"/>
    <s v="SPRING 2020"/>
    <s v="BEACHWEAR"/>
    <x v="493"/>
    <s v="DOLARES AMERICANOS / UNITED STATES DOLLAR"/>
    <s v="JUDITH ANN DEAL"/>
    <s v=""/>
    <n v="0"/>
    <n v="12"/>
    <n v="2020"/>
    <s v="SPRING"/>
    <s v="SPRING"/>
    <s v="SPRING 2020"/>
    <s v="2019-2020"/>
    <n v="578"/>
    <x v="10"/>
  </r>
  <r>
    <x v="2"/>
    <n v="2020"/>
    <x v="6"/>
    <s v="AM"/>
    <s v="EEUU"/>
    <x v="3"/>
    <s v="SPRING 2020"/>
    <s v="BEACHWEAR"/>
    <x v="493"/>
    <s v="DOLARES AMERICANOS / UNITED STATES DOLLAR"/>
    <s v="JUDITH ANN DEAL"/>
    <s v=""/>
    <n v="0"/>
    <n v="12"/>
    <n v="2020"/>
    <s v="SPRING"/>
    <s v="SPRING"/>
    <s v="SPRING 2020"/>
    <s v="2019-2020"/>
    <n v="468"/>
    <x v="10"/>
  </r>
  <r>
    <x v="2"/>
    <n v="2019"/>
    <x v="3"/>
    <s v="AM"/>
    <s v="EEUU"/>
    <x v="3"/>
    <s v="SPRING 2020"/>
    <s v="SWIMWEAR"/>
    <x v="190"/>
    <s v="DOLARES AMERICANOS / UNITED STATES DOLLAR"/>
    <s v="LAURA BONG"/>
    <s v=""/>
    <n v="0"/>
    <n v="90"/>
    <n v="2020"/>
    <s v="SPRING"/>
    <s v="SPRING"/>
    <s v="SPRING 2020"/>
    <s v="2019-2020"/>
    <n v="2942"/>
    <x v="6"/>
  </r>
  <r>
    <x v="2"/>
    <n v="2019"/>
    <x v="4"/>
    <s v="AM"/>
    <s v="EEUU"/>
    <x v="3"/>
    <s v="SPRING 2020"/>
    <s v="SWIMWEAR"/>
    <x v="190"/>
    <s v="DOLARES AMERICANOS / UNITED STATES DOLLAR"/>
    <s v="LAURA BONG"/>
    <s v=""/>
    <n v="0"/>
    <n v="81"/>
    <n v="2020"/>
    <s v="SPRING"/>
    <s v="SPRING"/>
    <s v="SPRING 2020"/>
    <s v="2019-2020"/>
    <n v="2462"/>
    <x v="6"/>
  </r>
  <r>
    <x v="2"/>
    <n v="2020"/>
    <x v="7"/>
    <s v="AM"/>
    <s v="EEUU"/>
    <x v="3"/>
    <s v="SPRING 2020"/>
    <s v="SWIMWEAR"/>
    <x v="190"/>
    <s v="DOLARES AMERICANOS / UNITED STATES DOLLAR"/>
    <s v="LAURA BONG"/>
    <s v=""/>
    <n v="0"/>
    <n v="148"/>
    <n v="2020"/>
    <s v="SPRING"/>
    <s v="SPRING"/>
    <s v="SPRING 2020"/>
    <s v="2019-2020"/>
    <n v="5012"/>
    <x v="6"/>
  </r>
  <r>
    <x v="2"/>
    <n v="2020"/>
    <x v="6"/>
    <s v="AM"/>
    <s v="EEUU"/>
    <x v="3"/>
    <s v="SPRING 2020"/>
    <s v="SWIMWEAR"/>
    <x v="190"/>
    <s v="DOLARES AMERICANOS / UNITED STATES DOLLAR"/>
    <s v="LAURA BONG"/>
    <s v=""/>
    <n v="0"/>
    <n v="103"/>
    <n v="2020"/>
    <s v="SPRING"/>
    <s v="SPRING"/>
    <s v="SPRING 2020"/>
    <s v="2019-2020"/>
    <n v="3320"/>
    <x v="6"/>
  </r>
  <r>
    <x v="2"/>
    <n v="2019"/>
    <x v="3"/>
    <s v="AM"/>
    <s v="EEUU"/>
    <x v="3"/>
    <s v="SPRING 2020"/>
    <s v="BEACHWEAR"/>
    <x v="190"/>
    <s v="DOLARES AMERICANOS / UNITED STATES DOLLAR"/>
    <s v="LAURA BONG"/>
    <s v=""/>
    <n v="0"/>
    <n v="10"/>
    <n v="2020"/>
    <s v="SPRING"/>
    <s v="SPRING"/>
    <s v="SPRING 2020"/>
    <s v="2019-2020"/>
    <n v="494"/>
    <x v="6"/>
  </r>
  <r>
    <x v="2"/>
    <n v="2020"/>
    <x v="7"/>
    <s v="AM"/>
    <s v="EEUU"/>
    <x v="3"/>
    <s v="SPRING 2020"/>
    <s v="BEACHWEAR"/>
    <x v="190"/>
    <s v="DOLARES AMERICANOS / UNITED STATES DOLLAR"/>
    <s v="LAURA BONG"/>
    <s v=""/>
    <n v="0"/>
    <n v="16"/>
    <n v="2020"/>
    <s v="SPRING"/>
    <s v="SPRING"/>
    <s v="SPRING 2020"/>
    <s v="2019-2020"/>
    <n v="751"/>
    <x v="6"/>
  </r>
  <r>
    <x v="2"/>
    <n v="2020"/>
    <x v="6"/>
    <s v="AM"/>
    <s v="EEUU"/>
    <x v="3"/>
    <s v="SPRING 2020"/>
    <s v="BEACHWEAR"/>
    <x v="190"/>
    <s v="DOLARES AMERICANOS / UNITED STATES DOLLAR"/>
    <s v="LAURA BONG"/>
    <s v=""/>
    <n v="0"/>
    <n v="3"/>
    <n v="2020"/>
    <s v="SPRING"/>
    <s v="SPRING"/>
    <s v="SPRING 2020"/>
    <s v="2019-2020"/>
    <n v="123"/>
    <x v="6"/>
  </r>
  <r>
    <x v="2"/>
    <n v="2019"/>
    <x v="5"/>
    <s v="AM"/>
    <s v="EEUU"/>
    <x v="3"/>
    <s v="SPRING 2020"/>
    <s v="SWIMWEAR"/>
    <x v="191"/>
    <s v="DOLAR CANADIENSE / CANADIAN DOLLAR"/>
    <s v="JULIE BERTRAND"/>
    <s v=""/>
    <s v="0.00"/>
    <n v="16"/>
    <n v="2020"/>
    <s v="SPRING"/>
    <s v="SPRING"/>
    <s v="SPRING 2020"/>
    <s v="2019-2020"/>
    <n v="504.61815724262215"/>
    <x v="7"/>
  </r>
  <r>
    <x v="2"/>
    <n v="2019"/>
    <x v="5"/>
    <s v="AM"/>
    <s v="EEUU"/>
    <x v="3"/>
    <s v="SPRING 2020"/>
    <s v="TRUNKS"/>
    <x v="191"/>
    <s v="DOLAR CANADIENSE / CANADIAN DOLLAR"/>
    <s v="JULIE BERTRAND"/>
    <s v=""/>
    <s v="0.00"/>
    <n v="8"/>
    <n v="2020"/>
    <s v="SPRING"/>
    <s v="SPRING"/>
    <s v="SPRING 2020"/>
    <s v="2019-2020"/>
    <n v="303.37163024705262"/>
    <x v="7"/>
  </r>
  <r>
    <x v="2"/>
    <n v="2019"/>
    <x v="5"/>
    <s v="AM"/>
    <s v="EEUU"/>
    <x v="3"/>
    <s v="SPRING 2020"/>
    <s v="BEACHWEAR"/>
    <x v="191"/>
    <s v="DOLAR CANADIENSE / CANADIAN DOLLAR"/>
    <s v="JULIE BERTRAND"/>
    <s v=""/>
    <s v="0.00"/>
    <n v="2"/>
    <n v="2020"/>
    <s v="SPRING"/>
    <s v="SPRING"/>
    <s v="SPRING 2020"/>
    <s v="2019-2020"/>
    <n v="106.6306225125779"/>
    <x v="7"/>
  </r>
  <r>
    <x v="2"/>
    <n v="2019"/>
    <x v="4"/>
    <s v="AM"/>
    <s v="EEUU"/>
    <x v="3"/>
    <s v="SPRING 2020"/>
    <s v="ACCESSORIES"/>
    <x v="192"/>
    <s v="DOLARES AMERICANOS / UNITED STATES DOLLAR"/>
    <s v="BILL MILLER AND COMPANY"/>
    <s v=""/>
    <n v="0"/>
    <n v="282"/>
    <n v="2020"/>
    <s v="SPRING"/>
    <s v="SPRING"/>
    <s v="SPRING 2020"/>
    <s v="2019-2020"/>
    <n v="3642"/>
    <x v="2"/>
  </r>
  <r>
    <x v="2"/>
    <n v="2019"/>
    <x v="5"/>
    <s v="AM"/>
    <s v="EEUU"/>
    <x v="3"/>
    <s v="SPRING 2020"/>
    <s v="ACCESSORIES"/>
    <x v="192"/>
    <s v="DOLARES AMERICANOS / UNITED STATES DOLLAR"/>
    <s v="BILL MILLER AND COMPANY"/>
    <s v=""/>
    <n v="0"/>
    <n v="282"/>
    <n v="2020"/>
    <s v="SPRING"/>
    <s v="SPRING"/>
    <s v="SPRING 2020"/>
    <s v="2019-2020"/>
    <n v="3642"/>
    <x v="2"/>
  </r>
  <r>
    <x v="2"/>
    <n v="2019"/>
    <x v="3"/>
    <s v="AM"/>
    <s v="EEUU"/>
    <x v="3"/>
    <s v="SPRING 2020"/>
    <s v="SWIMWEAR"/>
    <x v="192"/>
    <s v="DOLARES AMERICANOS / UNITED STATES DOLLAR"/>
    <s v="BILL MILLER AND COMPANY"/>
    <s v=""/>
    <n v="0"/>
    <n v="65"/>
    <n v="2020"/>
    <s v="SPRING"/>
    <s v="SPRING"/>
    <s v="SPRING 2020"/>
    <s v="2019-2020"/>
    <n v="1989"/>
    <x v="2"/>
  </r>
  <r>
    <x v="2"/>
    <n v="2019"/>
    <x v="4"/>
    <s v="AM"/>
    <s v="EEUU"/>
    <x v="3"/>
    <s v="SPRING 2020"/>
    <s v="SWIMWEAR"/>
    <x v="192"/>
    <s v="DOLARES AMERICANOS / UNITED STATES DOLLAR"/>
    <s v="BILL MILLER AND COMPANY"/>
    <s v=""/>
    <n v="0"/>
    <n v="230"/>
    <n v="2020"/>
    <s v="SPRING"/>
    <s v="SPRING"/>
    <s v="SPRING 2020"/>
    <s v="2019-2020"/>
    <n v="7437"/>
    <x v="2"/>
  </r>
  <r>
    <x v="2"/>
    <n v="2019"/>
    <x v="5"/>
    <s v="AM"/>
    <s v="EEUU"/>
    <x v="3"/>
    <s v="SPRING 2020"/>
    <s v="SWIMWEAR"/>
    <x v="192"/>
    <s v="DOLARES AMERICANOS / UNITED STATES DOLLAR"/>
    <s v="BILL MILLER AND COMPANY"/>
    <s v=""/>
    <n v="0"/>
    <n v="163"/>
    <n v="2020"/>
    <s v="SPRING"/>
    <s v="SPRING"/>
    <s v="SPRING 2020"/>
    <s v="2019-2020"/>
    <n v="4904"/>
    <x v="2"/>
  </r>
  <r>
    <x v="2"/>
    <n v="2019"/>
    <x v="5"/>
    <s v="AM"/>
    <s v="EEUU"/>
    <x v="3"/>
    <s v="SPRING 2020"/>
    <s v="BEACHWEAR"/>
    <x v="192"/>
    <s v="DOLARES AMERICANOS / UNITED STATES DOLLAR"/>
    <s v="BILL MILLER AND COMPANY"/>
    <s v=""/>
    <n v="0"/>
    <n v="1"/>
    <n v="2020"/>
    <s v="SPRING"/>
    <s v="SPRING"/>
    <s v="SPRING 2020"/>
    <s v="2019-2020"/>
    <n v="51"/>
    <x v="2"/>
  </r>
  <r>
    <x v="2"/>
    <n v="2019"/>
    <x v="4"/>
    <s v="AM"/>
    <s v="EEUU"/>
    <x v="3"/>
    <s v="SPRING 2020"/>
    <s v="KIDS"/>
    <x v="260"/>
    <s v="DOLARES AMERICANOS / UNITED STATES DOLLAR"/>
    <s v="HOLLY SALES INC."/>
    <s v=""/>
    <n v="0"/>
    <n v="44"/>
    <n v="2020"/>
    <s v="SPRING"/>
    <s v="SPRING"/>
    <s v="SPRING 2020"/>
    <s v="2019-2020"/>
    <n v="1464"/>
    <x v="8"/>
  </r>
  <r>
    <x v="2"/>
    <n v="2019"/>
    <x v="4"/>
    <s v="AM"/>
    <s v="EEUU"/>
    <x v="3"/>
    <s v="SPRING 2020"/>
    <s v="BEACHWEAR"/>
    <x v="260"/>
    <s v="DOLARES AMERICANOS / UNITED STATES DOLLAR"/>
    <s v="HOLLY SALES INC."/>
    <s v=""/>
    <n v="0"/>
    <n v="7"/>
    <n v="2020"/>
    <s v="SPRING"/>
    <s v="SPRING"/>
    <s v="SPRING 2020"/>
    <s v="2019-2020"/>
    <n v="206.5"/>
    <x v="8"/>
  </r>
  <r>
    <x v="2"/>
    <n v="2020"/>
    <x v="7"/>
    <s v="AM"/>
    <s v="EEUU"/>
    <x v="3"/>
    <s v="SPRING 2020"/>
    <s v="ACCESSORIES"/>
    <x v="349"/>
    <s v="DOLARES AMERICANOS / UNITED STATES DOLLAR"/>
    <s v="ANITA M. HOPKINS"/>
    <s v=""/>
    <n v="0"/>
    <n v="112"/>
    <n v="2020"/>
    <s v="SPRING"/>
    <s v="SPRING"/>
    <s v="SPRING 2020"/>
    <s v="2019-2020"/>
    <n v="1468"/>
    <x v="1"/>
  </r>
  <r>
    <x v="2"/>
    <n v="2020"/>
    <x v="7"/>
    <s v="AM"/>
    <s v="EEUU"/>
    <x v="3"/>
    <s v="SPRING 2020"/>
    <s v="KIDS"/>
    <x v="349"/>
    <s v="DOLARES AMERICANOS / UNITED STATES DOLLAR"/>
    <s v="ANITA M. HOPKINS"/>
    <s v=""/>
    <n v="0"/>
    <n v="86"/>
    <n v="2020"/>
    <s v="SPRING"/>
    <s v="SPRING"/>
    <s v="SPRING 2020"/>
    <s v="2019-2020"/>
    <n v="2756"/>
    <x v="1"/>
  </r>
  <r>
    <x v="2"/>
    <n v="2020"/>
    <x v="7"/>
    <s v="AM"/>
    <s v="EEUU"/>
    <x v="3"/>
    <s v="SPRING 2020"/>
    <s v="BEACHWEAR"/>
    <x v="349"/>
    <s v="DOLARES AMERICANOS / UNITED STATES DOLLAR"/>
    <s v="ANITA M. HOPKINS"/>
    <s v=""/>
    <n v="0"/>
    <n v="4"/>
    <n v="2020"/>
    <s v="SPRING"/>
    <s v="SPRING"/>
    <s v="SPRING 2020"/>
    <s v="2019-2020"/>
    <n v="118"/>
    <x v="1"/>
  </r>
  <r>
    <x v="2"/>
    <n v="2019"/>
    <x v="3"/>
    <s v="AM"/>
    <s v="EEUU"/>
    <x v="3"/>
    <s v="SPRING 2020"/>
    <s v="SWIMWEAR"/>
    <x v="48"/>
    <s v="DOLARES AMERICANOS / UNITED STATES DOLLAR"/>
    <s v="PHYLLIS POSNER"/>
    <s v=""/>
    <n v="0"/>
    <n v="336"/>
    <n v="2020"/>
    <s v="SPRING"/>
    <s v="SPRING"/>
    <s v="SPRING 2020"/>
    <s v="2019-2020"/>
    <n v="9123.84"/>
    <x v="5"/>
  </r>
  <r>
    <x v="2"/>
    <n v="2019"/>
    <x v="4"/>
    <s v="AM"/>
    <s v="EEUU"/>
    <x v="3"/>
    <s v="SPRING 2020"/>
    <s v="SWIMWEAR"/>
    <x v="48"/>
    <s v="DOLARES AMERICANOS / UNITED STATES DOLLAR"/>
    <s v="PHYLLIS POSNER"/>
    <s v=""/>
    <n v="0"/>
    <n v="694"/>
    <n v="2020"/>
    <s v="SPRING"/>
    <s v="SPRING"/>
    <s v="SPRING 2020"/>
    <s v="2019-2020"/>
    <n v="19132.96"/>
    <x v="5"/>
  </r>
  <r>
    <x v="2"/>
    <n v="2019"/>
    <x v="5"/>
    <s v="AM"/>
    <s v="EEUU"/>
    <x v="3"/>
    <s v="SPRING 2020"/>
    <s v="SWIMWEAR"/>
    <x v="48"/>
    <s v="DOLARES AMERICANOS / UNITED STATES DOLLAR"/>
    <s v="PHYLLIS POSNER"/>
    <s v=""/>
    <n v="0"/>
    <n v="666"/>
    <n v="2020"/>
    <s v="SPRING"/>
    <s v="SPRING"/>
    <s v="SPRING 2020"/>
    <s v="2019-2020"/>
    <n v="18316.319999999996"/>
    <x v="5"/>
  </r>
  <r>
    <x v="2"/>
    <n v="2020"/>
    <x v="6"/>
    <s v="AM"/>
    <s v="EEUU"/>
    <x v="3"/>
    <s v="SPRING 2020"/>
    <s v="SWIMWEAR"/>
    <x v="48"/>
    <s v="DOLARES AMERICANOS / UNITED STATES DOLLAR"/>
    <s v="PHYLLIS POSNER"/>
    <s v=""/>
    <n v="0"/>
    <n v="572"/>
    <n v="2020"/>
    <s v="SPRING"/>
    <s v="SPRING"/>
    <s v="SPRING 2020"/>
    <s v="2019-2020"/>
    <n v="17441.600000000002"/>
    <x v="5"/>
  </r>
  <r>
    <x v="2"/>
    <n v="2019"/>
    <x v="3"/>
    <s v="AM"/>
    <s v="EEUU"/>
    <x v="3"/>
    <s v="SPRING 2020"/>
    <s v="BEACHWEAR"/>
    <x v="48"/>
    <s v="DOLARES AMERICANOS / UNITED STATES DOLLAR"/>
    <s v="PHYLLIS POSNER"/>
    <s v=""/>
    <n v="0"/>
    <n v="220"/>
    <n v="2020"/>
    <s v="SPRING"/>
    <s v="SPRING"/>
    <s v="SPRING 2020"/>
    <s v="2019-2020"/>
    <n v="11070.4"/>
    <x v="5"/>
  </r>
  <r>
    <x v="2"/>
    <n v="2019"/>
    <x v="4"/>
    <s v="AM"/>
    <s v="EEUU"/>
    <x v="3"/>
    <s v="SPRING 2020"/>
    <s v="BEACHWEAR"/>
    <x v="48"/>
    <s v="DOLARES AMERICANOS / UNITED STATES DOLLAR"/>
    <s v="PHYLLIS POSNER"/>
    <s v=""/>
    <n v="0"/>
    <n v="320"/>
    <n v="2020"/>
    <s v="SPRING"/>
    <s v="SPRING"/>
    <s v="SPRING 2020"/>
    <s v="2019-2020"/>
    <n v="15259.2"/>
    <x v="5"/>
  </r>
  <r>
    <x v="2"/>
    <n v="2019"/>
    <x v="5"/>
    <s v="AM"/>
    <s v="EEUU"/>
    <x v="3"/>
    <s v="SPRING 2020"/>
    <s v="BEACHWEAR"/>
    <x v="48"/>
    <s v="DOLARES AMERICANOS / UNITED STATES DOLLAR"/>
    <s v="PHYLLIS POSNER"/>
    <s v=""/>
    <n v="0"/>
    <n v="712"/>
    <n v="2020"/>
    <s v="SPRING"/>
    <s v="SPRING"/>
    <s v="SPRING 2020"/>
    <s v="2019-2020"/>
    <n v="31827.839999999993"/>
    <x v="5"/>
  </r>
  <r>
    <x v="2"/>
    <n v="2020"/>
    <x v="6"/>
    <s v="AM"/>
    <s v="EEUU"/>
    <x v="3"/>
    <s v="SPRING 2020"/>
    <s v="BEACHWEAR"/>
    <x v="48"/>
    <s v="DOLARES AMERICANOS / UNITED STATES DOLLAR"/>
    <s v="PHYLLIS POSNER"/>
    <s v=""/>
    <n v="0"/>
    <n v="570"/>
    <n v="2020"/>
    <s v="SPRING"/>
    <s v="SPRING"/>
    <s v="SPRING 2020"/>
    <s v="2019-2020"/>
    <n v="19852.8"/>
    <x v="5"/>
  </r>
  <r>
    <x v="2"/>
    <n v="2019"/>
    <x v="4"/>
    <s v="AM"/>
    <s v="EEUU"/>
    <x v="3"/>
    <s v="HOLIDAY 2019"/>
    <s v="ACTIVE"/>
    <x v="48"/>
    <s v="DOLARES AMERICANOS / UNITED STATES DOLLAR"/>
    <s v="PHYLLIS POSNER"/>
    <s v=""/>
    <n v="0"/>
    <n v="300"/>
    <n v="2019"/>
    <s v="HOLIDAY"/>
    <s v="HOLIDAY"/>
    <s v="HOLIDAY 2019"/>
    <s v="2019-2020"/>
    <n v="11897.599999999999"/>
    <x v="5"/>
  </r>
  <r>
    <x v="2"/>
    <n v="2019"/>
    <x v="2"/>
    <s v="AM"/>
    <s v="EEUU"/>
    <x v="3"/>
    <s v="HIGH SUMMER 2019"/>
    <s v="SWIMWEAR"/>
    <x v="86"/>
    <s v="DOLARES AMERICANOS / UNITED STATES DOLLAR"/>
    <s v="JULIUS ORTIZ MALDONADO"/>
    <s v=""/>
    <n v="0"/>
    <n v="54"/>
    <n v="2019"/>
    <s v="HIGH SUMMER"/>
    <s v="HIGH SUMMER"/>
    <s v="HIGH SUMMER 2019"/>
    <s v="2019-2020"/>
    <n v="1651"/>
    <x v="15"/>
  </r>
  <r>
    <x v="2"/>
    <n v="2019"/>
    <x v="4"/>
    <s v="AM"/>
    <s v="EEUU"/>
    <x v="3"/>
    <s v="SPRING 2020"/>
    <s v="ACCESSORIES"/>
    <x v="86"/>
    <s v="DOLARES AMERICANOS / UNITED STATES DOLLAR"/>
    <s v="JULIUS ORTIZ MALDONADO"/>
    <s v=""/>
    <n v="0"/>
    <n v="48"/>
    <n v="2020"/>
    <s v="SPRING"/>
    <s v="SPRING"/>
    <s v="SPRING 2020"/>
    <s v="2019-2020"/>
    <n v="828"/>
    <x v="15"/>
  </r>
  <r>
    <x v="2"/>
    <n v="2019"/>
    <x v="3"/>
    <s v="AM"/>
    <s v="EEUU"/>
    <x v="3"/>
    <s v="SPRING 2020"/>
    <s v="KIDS"/>
    <x v="86"/>
    <s v="DOLARES AMERICANOS / UNITED STATES DOLLAR"/>
    <s v="JULIUS ORTIZ MALDONADO"/>
    <s v=""/>
    <n v="0"/>
    <n v="270"/>
    <n v="2020"/>
    <s v="SPRING"/>
    <s v="SPRING"/>
    <s v="SPRING 2020"/>
    <s v="2019-2020"/>
    <n v="8403"/>
    <x v="15"/>
  </r>
  <r>
    <x v="2"/>
    <n v="2019"/>
    <x v="5"/>
    <s v="AM"/>
    <s v="EEUU"/>
    <x v="3"/>
    <s v="SPRING 2020"/>
    <s v="KIDS"/>
    <x v="86"/>
    <s v="DOLARES AMERICANOS / UNITED STATES DOLLAR"/>
    <s v="JULIUS ORTIZ MALDONADO"/>
    <s v=""/>
    <n v="0"/>
    <n v="82"/>
    <n v="2020"/>
    <s v="SPRING"/>
    <s v="SPRING"/>
    <s v="SPRING 2020"/>
    <s v="2019-2020"/>
    <n v="2668"/>
    <x v="15"/>
  </r>
  <r>
    <x v="2"/>
    <n v="2019"/>
    <x v="2"/>
    <s v="AM"/>
    <s v="EEUU"/>
    <x v="3"/>
    <s v="SPRING 2020"/>
    <s v="SWIMWEAR"/>
    <x v="86"/>
    <s v="DOLARES AMERICANOS / UNITED STATES DOLLAR"/>
    <s v="JULIUS ORTIZ MALDONADO"/>
    <s v=""/>
    <n v="0"/>
    <n v="304"/>
    <n v="2020"/>
    <s v="SPRING"/>
    <s v="SPRING"/>
    <s v="SPRING 2020"/>
    <s v="2019-2020"/>
    <n v="10377"/>
    <x v="15"/>
  </r>
  <r>
    <x v="2"/>
    <n v="2019"/>
    <x v="3"/>
    <s v="AM"/>
    <s v="EEUU"/>
    <x v="3"/>
    <s v="SPRING 2020"/>
    <s v="SWIMWEAR"/>
    <x v="86"/>
    <s v="DOLARES AMERICANOS / UNITED STATES DOLLAR"/>
    <s v="JULIUS ORTIZ MALDONADO"/>
    <s v=""/>
    <n v="0"/>
    <n v="432"/>
    <n v="2020"/>
    <s v="SPRING"/>
    <s v="SPRING"/>
    <s v="SPRING 2020"/>
    <s v="2019-2020"/>
    <n v="15147"/>
    <x v="15"/>
  </r>
  <r>
    <x v="2"/>
    <n v="2019"/>
    <x v="4"/>
    <s v="AM"/>
    <s v="EEUU"/>
    <x v="3"/>
    <s v="SPRING 2020"/>
    <s v="SWIMWEAR"/>
    <x v="86"/>
    <s v="DOLARES AMERICANOS / UNITED STATES DOLLAR"/>
    <s v="JULIUS ORTIZ MALDONADO"/>
    <s v=""/>
    <n v="0"/>
    <n v="458"/>
    <n v="2020"/>
    <s v="SPRING"/>
    <s v="SPRING"/>
    <s v="SPRING 2020"/>
    <s v="2019-2020"/>
    <n v="16177"/>
    <x v="15"/>
  </r>
  <r>
    <x v="2"/>
    <n v="2019"/>
    <x v="5"/>
    <s v="AM"/>
    <s v="EEUU"/>
    <x v="3"/>
    <s v="SPRING 2020"/>
    <s v="SWIMWEAR"/>
    <x v="86"/>
    <s v="DOLARES AMERICANOS / UNITED STATES DOLLAR"/>
    <s v="JULIUS ORTIZ MALDONADO"/>
    <s v=""/>
    <n v="0"/>
    <n v="248"/>
    <n v="2020"/>
    <s v="SPRING"/>
    <s v="SPRING"/>
    <s v="SPRING 2020"/>
    <s v="2019-2020"/>
    <n v="9292"/>
    <x v="15"/>
  </r>
  <r>
    <x v="2"/>
    <n v="2020"/>
    <x v="7"/>
    <s v="AM"/>
    <s v="EEUU"/>
    <x v="3"/>
    <s v="SPRING 2020"/>
    <s v="SWIMWEAR"/>
    <x v="86"/>
    <s v="DOLARES AMERICANOS / UNITED STATES DOLLAR"/>
    <s v="JULIUS ORTIZ MALDONADO"/>
    <s v=""/>
    <n v="0"/>
    <n v="108"/>
    <n v="2020"/>
    <s v="SPRING"/>
    <s v="SPRING"/>
    <s v="SPRING 2020"/>
    <s v="2019-2020"/>
    <n v="3723"/>
    <x v="15"/>
  </r>
  <r>
    <x v="2"/>
    <n v="2020"/>
    <x v="6"/>
    <s v="AM"/>
    <s v="EEUU"/>
    <x v="3"/>
    <s v="SPRING 2020"/>
    <s v="SWIMWEAR"/>
    <x v="86"/>
    <s v="DOLARES AMERICANOS / UNITED STATES DOLLAR"/>
    <s v="JULIUS ORTIZ MALDONADO"/>
    <s v=""/>
    <n v="0"/>
    <n v="133"/>
    <n v="2020"/>
    <s v="SPRING"/>
    <s v="SPRING"/>
    <s v="SPRING 2020"/>
    <s v="2019-2020"/>
    <n v="5443"/>
    <x v="15"/>
  </r>
  <r>
    <x v="2"/>
    <n v="2019"/>
    <x v="2"/>
    <s v="AM"/>
    <s v="EEUU"/>
    <x v="3"/>
    <s v="SPRING 2020"/>
    <s v="BEACHWEAR"/>
    <x v="86"/>
    <s v="DOLARES AMERICANOS / UNITED STATES DOLLAR"/>
    <s v="JULIUS ORTIZ MALDONADO"/>
    <s v=""/>
    <n v="0"/>
    <n v="25"/>
    <n v="2020"/>
    <s v="SPRING"/>
    <s v="SPRING"/>
    <s v="SPRING 2020"/>
    <s v="2019-2020"/>
    <n v="1434"/>
    <x v="15"/>
  </r>
  <r>
    <x v="2"/>
    <n v="2019"/>
    <x v="3"/>
    <s v="AM"/>
    <s v="EEUU"/>
    <x v="3"/>
    <s v="SPRING 2020"/>
    <s v="BEACHWEAR"/>
    <x v="86"/>
    <s v="DOLARES AMERICANOS / UNITED STATES DOLLAR"/>
    <s v="JULIUS ORTIZ MALDONADO"/>
    <s v=""/>
    <n v="0"/>
    <n v="50"/>
    <n v="2020"/>
    <s v="SPRING"/>
    <s v="SPRING"/>
    <s v="SPRING 2020"/>
    <s v="2019-2020"/>
    <n v="2347"/>
    <x v="15"/>
  </r>
  <r>
    <x v="2"/>
    <n v="2019"/>
    <x v="4"/>
    <s v="AM"/>
    <s v="EEUU"/>
    <x v="3"/>
    <s v="SPRING 2020"/>
    <s v="BEACHWEAR"/>
    <x v="86"/>
    <s v="DOLARES AMERICANOS / UNITED STATES DOLLAR"/>
    <s v="JULIUS ORTIZ MALDONADO"/>
    <s v=""/>
    <n v="0"/>
    <n v="27"/>
    <n v="2020"/>
    <s v="SPRING"/>
    <s v="SPRING"/>
    <s v="SPRING 2020"/>
    <s v="2019-2020"/>
    <n v="1503"/>
    <x v="15"/>
  </r>
  <r>
    <x v="2"/>
    <n v="2019"/>
    <x v="5"/>
    <s v="AM"/>
    <s v="EEUU"/>
    <x v="3"/>
    <s v="SPRING 2020"/>
    <s v="BEACHWEAR"/>
    <x v="86"/>
    <s v="DOLARES AMERICANOS / UNITED STATES DOLLAR"/>
    <s v="JULIUS ORTIZ MALDONADO"/>
    <s v=""/>
    <n v="0"/>
    <n v="6"/>
    <n v="2020"/>
    <s v="SPRING"/>
    <s v="SPRING"/>
    <s v="SPRING 2020"/>
    <s v="2019-2020"/>
    <n v="324"/>
    <x v="15"/>
  </r>
  <r>
    <x v="2"/>
    <n v="2020"/>
    <x v="7"/>
    <s v="AM"/>
    <s v="EEUU"/>
    <x v="3"/>
    <s v="SPRING 2020"/>
    <s v="BEACHWEAR"/>
    <x v="86"/>
    <s v="DOLARES AMERICANOS / UNITED STATES DOLLAR"/>
    <s v="JULIUS ORTIZ MALDONADO"/>
    <s v=""/>
    <n v="0"/>
    <n v="18"/>
    <n v="2020"/>
    <s v="SPRING"/>
    <s v="SPRING"/>
    <s v="SPRING 2020"/>
    <s v="2019-2020"/>
    <n v="1008"/>
    <x v="15"/>
  </r>
  <r>
    <x v="2"/>
    <n v="2020"/>
    <x v="6"/>
    <s v="AM"/>
    <s v="EEUU"/>
    <x v="3"/>
    <s v="SPRING 2020"/>
    <s v="BEACHWEAR"/>
    <x v="86"/>
    <s v="DOLARES AMERICANOS / UNITED STATES DOLLAR"/>
    <s v="JULIUS ORTIZ MALDONADO"/>
    <s v=""/>
    <n v="0"/>
    <n v="24"/>
    <n v="2020"/>
    <s v="SPRING"/>
    <s v="SPRING"/>
    <s v="SPRING 2020"/>
    <s v="2019-2020"/>
    <n v="1014"/>
    <x v="15"/>
  </r>
  <r>
    <x v="2"/>
    <n v="2019"/>
    <x v="5"/>
    <s v="AM"/>
    <s v="EEUU"/>
    <x v="3"/>
    <s v="SPRING 2020"/>
    <s v="BEACHWEAR"/>
    <x v="265"/>
    <s v="DOLARES AMERICANOS / UNITED STATES DOLLAR"/>
    <s v="NATALIA RAMIREZ TORO"/>
    <s v=""/>
    <n v="0"/>
    <n v="189"/>
    <n v="2020"/>
    <s v="SPRING"/>
    <s v="SPRING"/>
    <s v="SPRING 2020"/>
    <s v="2019-2020"/>
    <n v="5295.78"/>
    <x v="20"/>
  </r>
  <r>
    <x v="2"/>
    <n v="2019"/>
    <x v="5"/>
    <s v="AM"/>
    <s v="EEUU"/>
    <x v="3"/>
    <s v=""/>
    <s v=""/>
    <x v="265"/>
    <s v="DOLARES AMERICANOS / UNITED STATES DOLLAR"/>
    <s v="NATALIA RAMIREZ TORO"/>
    <s v=""/>
    <n v="0"/>
    <n v="4091"/>
    <n v="0"/>
    <s v="COLECCIONES PASADAS"/>
    <s v="COLECCIONES PASADAS"/>
    <s v="COLECCIONES PASADAS"/>
    <s v="2019-2020"/>
    <n v="108710.50000000001"/>
    <x v="20"/>
  </r>
  <r>
    <x v="2"/>
    <n v="2020"/>
    <x v="6"/>
    <s v="AM"/>
    <s v="EEUU"/>
    <x v="3"/>
    <n v="0"/>
    <n v="0"/>
    <x v="265"/>
    <s v="DOLARES AMERICANOS / UNITED STATES DOLLAR"/>
    <s v="NATALIA RAMIREZ TORO"/>
    <s v=""/>
    <n v="0"/>
    <n v="322"/>
    <n v="0"/>
    <s v="COLECCIONES PASADAS"/>
    <s v="COLECCIONES PASADAS"/>
    <s v="COLECCIONES PASADAS"/>
    <s v="2019-2020"/>
    <n v="9788.7999999999993"/>
    <x v="20"/>
  </r>
  <r>
    <x v="2"/>
    <n v="2019"/>
    <x v="5"/>
    <s v="AM"/>
    <s v="EEUU"/>
    <x v="3"/>
    <s v="SMU SPRING 2020"/>
    <s v="KIDS"/>
    <x v="265"/>
    <s v="DOLARES AMERICANOS / UNITED STATES DOLLAR"/>
    <s v="NATALIA RAMIREZ TORO"/>
    <s v=""/>
    <n v="0"/>
    <n v="1199"/>
    <n v="2020"/>
    <s v="SMU SPRING"/>
    <s v="SMU SPRING"/>
    <s v="SMU SPRING 2020"/>
    <s v="2019-2020"/>
    <n v="36958.800000000003"/>
    <x v="20"/>
  </r>
  <r>
    <x v="2"/>
    <n v="2020"/>
    <x v="6"/>
    <s v="AM"/>
    <s v="EEUU"/>
    <x v="3"/>
    <s v="SMU SPRING 2020"/>
    <s v="KIDS"/>
    <x v="265"/>
    <s v="DOLARES AMERICANOS / UNITED STATES DOLLAR"/>
    <s v="NATALIA RAMIREZ TORO"/>
    <s v=""/>
    <n v="0"/>
    <n v="599"/>
    <n v="2020"/>
    <s v="SMU SPRING"/>
    <s v="SMU SPRING"/>
    <s v="SMU SPRING 2020"/>
    <s v="2019-2020"/>
    <n v="18209.599999999999"/>
    <x v="20"/>
  </r>
  <r>
    <x v="2"/>
    <n v="2019"/>
    <x v="3"/>
    <s v="AM"/>
    <s v="EEUU"/>
    <x v="3"/>
    <s v="SPRING 2020"/>
    <s v="ACCESSORIES"/>
    <x v="155"/>
    <s v="DOLARES AMERICANOS / UNITED STATES DOLLAR"/>
    <s v="BILL MILLER AND COMPANY"/>
    <s v=""/>
    <s v="0.00"/>
    <n v="36"/>
    <n v="2020"/>
    <s v="SPRING"/>
    <s v="SPRING"/>
    <s v="SPRING 2020"/>
    <s v="2019-2020"/>
    <n v="412"/>
    <x v="2"/>
  </r>
  <r>
    <x v="2"/>
    <n v="2019"/>
    <x v="4"/>
    <s v="AM"/>
    <s v="EEUU"/>
    <x v="3"/>
    <s v="SPRING 2020"/>
    <s v="ACCESSORIES"/>
    <x v="155"/>
    <s v="DOLARES AMERICANOS / UNITED STATES DOLLAR"/>
    <s v="BILL MILLER AND COMPANY"/>
    <s v=""/>
    <s v="0.00"/>
    <n v="34"/>
    <n v="2020"/>
    <s v="SPRING"/>
    <s v="SPRING"/>
    <s v="SPRING 2020"/>
    <s v="2019-2020"/>
    <n v="390"/>
    <x v="2"/>
  </r>
  <r>
    <x v="2"/>
    <n v="2019"/>
    <x v="5"/>
    <s v="AM"/>
    <s v="EEUU"/>
    <x v="3"/>
    <s v="SPRING 2020"/>
    <s v="ACCESSORIES"/>
    <x v="155"/>
    <s v="DOLARES AMERICANOS / UNITED STATES DOLLAR"/>
    <s v="BILL MILLER AND COMPANY"/>
    <s v=""/>
    <s v="0.00"/>
    <n v="32"/>
    <n v="2020"/>
    <s v="SPRING"/>
    <s v="SPRING"/>
    <s v="SPRING 2020"/>
    <s v="2019-2020"/>
    <n v="328"/>
    <x v="2"/>
  </r>
  <r>
    <x v="2"/>
    <n v="2020"/>
    <x v="6"/>
    <s v="AM"/>
    <s v="EEUU"/>
    <x v="3"/>
    <s v="SPRING 2020"/>
    <s v="ACCESSORIES"/>
    <x v="155"/>
    <s v="DOLARES AMERICANOS / UNITED STATES DOLLAR"/>
    <s v="BILL MILLER AND COMPANY"/>
    <s v=""/>
    <s v="0.00"/>
    <n v="24"/>
    <n v="2020"/>
    <s v="SPRING"/>
    <s v="SPRING"/>
    <s v="SPRING 2020"/>
    <s v="2019-2020"/>
    <n v="192"/>
    <x v="2"/>
  </r>
  <r>
    <x v="2"/>
    <n v="2019"/>
    <x v="3"/>
    <s v="AM"/>
    <s v="EEUU"/>
    <x v="3"/>
    <s v="SPRING 2020"/>
    <s v="KIDS"/>
    <x v="155"/>
    <s v="DOLARES AMERICANOS / UNITED STATES DOLLAR"/>
    <s v="BILL MILLER AND COMPANY"/>
    <s v=""/>
    <s v="0.00"/>
    <n v="22"/>
    <n v="2020"/>
    <s v="SPRING"/>
    <s v="SPRING"/>
    <s v="SPRING 2020"/>
    <s v="2019-2020"/>
    <n v="716"/>
    <x v="2"/>
  </r>
  <r>
    <x v="2"/>
    <n v="2019"/>
    <x v="4"/>
    <s v="AM"/>
    <s v="EEUU"/>
    <x v="3"/>
    <s v="SPRING 2020"/>
    <s v="KIDS"/>
    <x v="155"/>
    <s v="DOLARES AMERICANOS / UNITED STATES DOLLAR"/>
    <s v="BILL MILLER AND COMPANY"/>
    <s v=""/>
    <s v="0.00"/>
    <n v="8"/>
    <n v="2020"/>
    <s v="SPRING"/>
    <s v="SPRING"/>
    <s v="SPRING 2020"/>
    <s v="2019-2020"/>
    <n v="264"/>
    <x v="2"/>
  </r>
  <r>
    <x v="2"/>
    <n v="2019"/>
    <x v="5"/>
    <s v="AM"/>
    <s v="EEUU"/>
    <x v="3"/>
    <s v="SPRING 2020"/>
    <s v="KIDS"/>
    <x v="155"/>
    <s v="DOLARES AMERICANOS / UNITED STATES DOLLAR"/>
    <s v="BILL MILLER AND COMPANY"/>
    <s v=""/>
    <s v="0.00"/>
    <n v="12"/>
    <n v="2020"/>
    <s v="SPRING"/>
    <s v="SPRING"/>
    <s v="SPRING 2020"/>
    <s v="2019-2020"/>
    <n v="392"/>
    <x v="2"/>
  </r>
  <r>
    <x v="2"/>
    <n v="2020"/>
    <x v="6"/>
    <s v="AM"/>
    <s v="EEUU"/>
    <x v="3"/>
    <s v="SPRING 2020"/>
    <s v="KIDS"/>
    <x v="155"/>
    <s v="DOLARES AMERICANOS / UNITED STATES DOLLAR"/>
    <s v="BILL MILLER AND COMPANY"/>
    <s v=""/>
    <s v="0.00"/>
    <n v="8"/>
    <n v="2020"/>
    <s v="SPRING"/>
    <s v="SPRING"/>
    <s v="SPRING 2020"/>
    <s v="2019-2020"/>
    <n v="256"/>
    <x v="2"/>
  </r>
  <r>
    <x v="2"/>
    <n v="2019"/>
    <x v="3"/>
    <s v="AM"/>
    <s v="EEUU"/>
    <x v="3"/>
    <s v="SPRING 2020"/>
    <s v="SWIMWEAR"/>
    <x v="155"/>
    <s v="DOLARES AMERICANOS / UNITED STATES DOLLAR"/>
    <s v="BILL MILLER AND COMPANY"/>
    <s v=""/>
    <s v="0.00"/>
    <n v="51"/>
    <n v="2020"/>
    <s v="SPRING"/>
    <s v="SPRING"/>
    <s v="SPRING 2020"/>
    <s v="2019-2020"/>
    <n v="1653"/>
    <x v="2"/>
  </r>
  <r>
    <x v="2"/>
    <n v="2019"/>
    <x v="4"/>
    <s v="AM"/>
    <s v="EEUU"/>
    <x v="3"/>
    <s v="SPRING 2020"/>
    <s v="SWIMWEAR"/>
    <x v="155"/>
    <s v="DOLARES AMERICANOS / UNITED STATES DOLLAR"/>
    <s v="BILL MILLER AND COMPANY"/>
    <s v=""/>
    <s v="0.00"/>
    <n v="42"/>
    <n v="2020"/>
    <s v="SPRING"/>
    <s v="SPRING"/>
    <s v="SPRING 2020"/>
    <s v="2019-2020"/>
    <n v="1314"/>
    <x v="2"/>
  </r>
  <r>
    <x v="2"/>
    <n v="2019"/>
    <x v="5"/>
    <s v="AM"/>
    <s v="EEUU"/>
    <x v="3"/>
    <s v="SPRING 2020"/>
    <s v="SWIMWEAR"/>
    <x v="155"/>
    <s v="DOLARES AMERICANOS / UNITED STATES DOLLAR"/>
    <s v="BILL MILLER AND COMPANY"/>
    <s v=""/>
    <s v="0.00"/>
    <n v="26"/>
    <n v="2020"/>
    <s v="SPRING"/>
    <s v="SPRING"/>
    <s v="SPRING 2020"/>
    <s v="2019-2020"/>
    <n v="803"/>
    <x v="2"/>
  </r>
  <r>
    <x v="2"/>
    <n v="2020"/>
    <x v="6"/>
    <s v="AM"/>
    <s v="EEUU"/>
    <x v="3"/>
    <s v="SPRING 2020"/>
    <s v="SWIMWEAR"/>
    <x v="155"/>
    <s v="DOLARES AMERICANOS / UNITED STATES DOLLAR"/>
    <s v="BILL MILLER AND COMPANY"/>
    <s v=""/>
    <s v="0.00"/>
    <n v="38"/>
    <n v="2020"/>
    <s v="SPRING"/>
    <s v="SPRING"/>
    <s v="SPRING 2020"/>
    <s v="2019-2020"/>
    <n v="1201"/>
    <x v="2"/>
  </r>
  <r>
    <x v="2"/>
    <n v="2019"/>
    <x v="3"/>
    <s v="AM"/>
    <s v="EEUU"/>
    <x v="3"/>
    <s v="SPRING 2020"/>
    <s v="BEACHWEAR"/>
    <x v="155"/>
    <s v="DOLARES AMERICANOS / UNITED STATES DOLLAR"/>
    <s v="BILL MILLER AND COMPANY"/>
    <s v=""/>
    <s v="0.00"/>
    <n v="7"/>
    <n v="2020"/>
    <s v="SPRING"/>
    <s v="SPRING"/>
    <s v="SPRING 2020"/>
    <s v="2019-2020"/>
    <n v="383"/>
    <x v="2"/>
  </r>
  <r>
    <x v="2"/>
    <n v="2019"/>
    <x v="4"/>
    <s v="AM"/>
    <s v="EEUU"/>
    <x v="3"/>
    <s v="SPRING 2020"/>
    <s v="BEACHWEAR"/>
    <x v="155"/>
    <s v="DOLARES AMERICANOS / UNITED STATES DOLLAR"/>
    <s v="BILL MILLER AND COMPANY"/>
    <s v=""/>
    <s v="0.00"/>
    <n v="7"/>
    <n v="2020"/>
    <s v="SPRING"/>
    <s v="SPRING"/>
    <s v="SPRING 2020"/>
    <s v="2019-2020"/>
    <n v="321"/>
    <x v="2"/>
  </r>
  <r>
    <x v="2"/>
    <n v="2019"/>
    <x v="5"/>
    <s v="AM"/>
    <s v="EEUU"/>
    <x v="3"/>
    <s v="SPRING 2020"/>
    <s v="BEACHWEAR"/>
    <x v="155"/>
    <s v="DOLARES AMERICANOS / UNITED STATES DOLLAR"/>
    <s v="BILL MILLER AND COMPANY"/>
    <s v=""/>
    <s v="0.00"/>
    <n v="3"/>
    <n v="2020"/>
    <s v="SPRING"/>
    <s v="SPRING"/>
    <s v="SPRING 2020"/>
    <s v="2019-2020"/>
    <n v="123"/>
    <x v="2"/>
  </r>
  <r>
    <x v="2"/>
    <n v="2020"/>
    <x v="6"/>
    <s v="AM"/>
    <s v="EEUU"/>
    <x v="3"/>
    <s v="SPRING 2020"/>
    <s v="BEACHWEAR"/>
    <x v="155"/>
    <s v="DOLARES AMERICANOS / UNITED STATES DOLLAR"/>
    <s v="BILL MILLER AND COMPANY"/>
    <s v=""/>
    <s v="0.00"/>
    <n v="6"/>
    <n v="2020"/>
    <s v="SPRING"/>
    <s v="SPRING"/>
    <s v="SPRING 2020"/>
    <s v="2019-2020"/>
    <n v="256"/>
    <x v="2"/>
  </r>
  <r>
    <x v="2"/>
    <n v="2019"/>
    <x v="3"/>
    <s v="AM"/>
    <s v="EEUU"/>
    <x v="3"/>
    <s v="SPRING 2020"/>
    <s v="SWIMWEAR"/>
    <x v="87"/>
    <s v="DOLARES AMERICANOS / UNITED STATES DOLLAR"/>
    <s v="JUDITH ANN DEAL"/>
    <s v=""/>
    <n v="0"/>
    <n v="20"/>
    <n v="2020"/>
    <s v="SPRING"/>
    <s v="SPRING"/>
    <s v="SPRING 2020"/>
    <s v="2019-2020"/>
    <n v="792"/>
    <x v="10"/>
  </r>
  <r>
    <x v="2"/>
    <n v="2019"/>
    <x v="4"/>
    <s v="AM"/>
    <s v="EEUU"/>
    <x v="3"/>
    <s v="SPRING 2020"/>
    <s v="SWIMWEAR"/>
    <x v="87"/>
    <s v="DOLARES AMERICANOS / UNITED STATES DOLLAR"/>
    <s v="JUDITH ANN DEAL"/>
    <s v=""/>
    <n v="0"/>
    <n v="16"/>
    <n v="2020"/>
    <s v="SPRING"/>
    <s v="SPRING"/>
    <s v="SPRING 2020"/>
    <s v="2019-2020"/>
    <n v="504"/>
    <x v="10"/>
  </r>
  <r>
    <x v="2"/>
    <n v="2019"/>
    <x v="2"/>
    <s v="AM"/>
    <s v="EEUU"/>
    <x v="3"/>
    <s v="SPRING 2020"/>
    <s v="SWIMWEAR"/>
    <x v="243"/>
    <s v="DOLARES AMERICANOS / UNITED STATES DOLLAR"/>
    <s v="LAURA BONG"/>
    <s v=""/>
    <n v="0"/>
    <n v="12"/>
    <n v="2020"/>
    <s v="SPRING"/>
    <s v="SPRING"/>
    <s v="SPRING 2020"/>
    <s v="2019-2020"/>
    <n v="390"/>
    <x v="6"/>
  </r>
  <r>
    <x v="2"/>
    <n v="2019"/>
    <x v="4"/>
    <s v="AM"/>
    <s v="EEUU"/>
    <x v="3"/>
    <s v="SPRING 2020"/>
    <s v="SWIMWEAR"/>
    <x v="243"/>
    <s v="DOLARES AMERICANOS / UNITED STATES DOLLAR"/>
    <s v="LAURA BONG"/>
    <s v=""/>
    <n v="0"/>
    <n v="7"/>
    <n v="2020"/>
    <s v="SPRING"/>
    <s v="SPRING"/>
    <s v="SPRING 2020"/>
    <s v="2019-2020"/>
    <n v="221"/>
    <x v="6"/>
  </r>
  <r>
    <x v="2"/>
    <n v="2019"/>
    <x v="5"/>
    <s v="AM"/>
    <s v="EEUU"/>
    <x v="3"/>
    <s v="SPRING 2020"/>
    <s v="SWIMWEAR"/>
    <x v="243"/>
    <s v="DOLARES AMERICANOS / UNITED STATES DOLLAR"/>
    <s v="LAURA BONG"/>
    <s v=""/>
    <n v="0"/>
    <n v="34"/>
    <n v="2020"/>
    <s v="SPRING"/>
    <s v="SPRING"/>
    <s v="SPRING 2020"/>
    <s v="2019-2020"/>
    <n v="1025"/>
    <x v="6"/>
  </r>
  <r>
    <x v="2"/>
    <n v="2020"/>
    <x v="7"/>
    <s v="AM"/>
    <s v="EEUU"/>
    <x v="3"/>
    <s v="SPRING 2020"/>
    <s v="SWIMWEAR"/>
    <x v="243"/>
    <s v="DOLARES AMERICANOS / UNITED STATES DOLLAR"/>
    <s v="LAURA BONG"/>
    <s v=""/>
    <n v="0"/>
    <n v="24"/>
    <n v="2020"/>
    <s v="SPRING"/>
    <s v="SPRING"/>
    <s v="SPRING 2020"/>
    <s v="2019-2020"/>
    <n v="790"/>
    <x v="6"/>
  </r>
  <r>
    <x v="2"/>
    <n v="2020"/>
    <x v="6"/>
    <s v="AM"/>
    <s v="EEUU"/>
    <x v="3"/>
    <s v="SPRING 2020"/>
    <s v="SWIMWEAR"/>
    <x v="243"/>
    <s v="DOLARES AMERICANOS / UNITED STATES DOLLAR"/>
    <s v="LAURA BONG"/>
    <s v=""/>
    <n v="0"/>
    <n v="55"/>
    <n v="2020"/>
    <s v="SPRING"/>
    <s v="SPRING"/>
    <s v="SPRING 2020"/>
    <s v="2019-2020"/>
    <n v="1785"/>
    <x v="6"/>
  </r>
  <r>
    <x v="2"/>
    <n v="2020"/>
    <x v="6"/>
    <s v="AM"/>
    <s v="EEUU"/>
    <x v="3"/>
    <s v=""/>
    <s v=""/>
    <x v="243"/>
    <s v="DOLARES AMERICANOS / UNITED STATES DOLLAR"/>
    <s v="LAURA BONG"/>
    <s v=""/>
    <n v="0"/>
    <n v="7"/>
    <n v="0"/>
    <s v="COLECCIONES PASADAS"/>
    <s v="COLECCIONES PASADAS"/>
    <s v="COLECCIONES PASADAS"/>
    <s v="2019-2020"/>
    <n v="224"/>
    <x v="6"/>
  </r>
  <r>
    <x v="2"/>
    <n v="2020"/>
    <x v="7"/>
    <s v="AM"/>
    <s v="EEUU"/>
    <x v="3"/>
    <s v="SPRING 2020"/>
    <s v="ACCESSORIES"/>
    <x v="3"/>
    <s v="DOLARES AMERICANOS / UNITED STATES DOLLAR"/>
    <s v="ANITA M. HOPKINS"/>
    <s v=""/>
    <n v="0"/>
    <n v="24"/>
    <n v="2020"/>
    <s v="SPRING"/>
    <s v="SPRING"/>
    <s v="SPRING 2020"/>
    <s v="2019-2020"/>
    <n v="192"/>
    <x v="1"/>
  </r>
  <r>
    <x v="2"/>
    <n v="2020"/>
    <x v="7"/>
    <s v="AM"/>
    <s v="EEUU"/>
    <x v="3"/>
    <s v="SPRING 2020"/>
    <s v="SWIMWEAR"/>
    <x v="3"/>
    <s v="DOLARES AMERICANOS / UNITED STATES DOLLAR"/>
    <s v="ANITA M. HOPKINS"/>
    <s v=""/>
    <n v="0"/>
    <n v="81"/>
    <n v="2020"/>
    <s v="SPRING"/>
    <s v="SPRING"/>
    <s v="SPRING 2020"/>
    <s v="2019-2020"/>
    <n v="2535"/>
    <x v="1"/>
  </r>
  <r>
    <x v="2"/>
    <n v="2020"/>
    <x v="9"/>
    <s v="AM"/>
    <s v="EEUU"/>
    <x v="3"/>
    <s v="SPRING 2020"/>
    <s v="SWIMWEAR"/>
    <x v="3"/>
    <s v="DOLARES AMERICANOS / UNITED STATES DOLLAR"/>
    <s v="ANITA M. HOPKINS"/>
    <s v=""/>
    <n v="0"/>
    <n v="45"/>
    <n v="2020"/>
    <s v="SPRING"/>
    <s v="SPRING"/>
    <s v="SPRING 2020"/>
    <s v="2019-2020"/>
    <n v="1386"/>
    <x v="1"/>
  </r>
  <r>
    <x v="2"/>
    <n v="2020"/>
    <x v="7"/>
    <s v="AM"/>
    <s v="EEUU"/>
    <x v="3"/>
    <s v="SPRING 2020"/>
    <s v="BEACHWEAR"/>
    <x v="3"/>
    <s v="DOLARES AMERICANOS / UNITED STATES DOLLAR"/>
    <s v="ANITA M. HOPKINS"/>
    <s v=""/>
    <n v="0"/>
    <n v="1"/>
    <n v="2020"/>
    <s v="SPRING"/>
    <s v="SPRING"/>
    <s v="SPRING 2020"/>
    <s v="2019-2020"/>
    <n v="57"/>
    <x v="1"/>
  </r>
  <r>
    <x v="2"/>
    <n v="2020"/>
    <x v="9"/>
    <s v="AM"/>
    <s v="EEUU"/>
    <x v="3"/>
    <s v="SPRING 2020"/>
    <s v="BEACHWEAR"/>
    <x v="3"/>
    <s v="DOLARES AMERICANOS / UNITED STATES DOLLAR"/>
    <s v="ANITA M. HOPKINS"/>
    <s v=""/>
    <n v="0"/>
    <n v="1"/>
    <n v="2020"/>
    <s v="SPRING"/>
    <s v="SPRING"/>
    <s v="SPRING 2020"/>
    <s v="2019-2020"/>
    <n v="67"/>
    <x v="1"/>
  </r>
  <r>
    <x v="2"/>
    <n v="2019"/>
    <x v="2"/>
    <s v="AM"/>
    <s v="EEUU"/>
    <x v="3"/>
    <s v="SPRING 2020"/>
    <s v="ACCESSORIES"/>
    <x v="5"/>
    <s v="DOLARES AMERICANOS / UNITED STATES DOLLAR"/>
    <s v="STEPHANIE VITALI"/>
    <s v=""/>
    <n v="0"/>
    <n v="162"/>
    <n v="2020"/>
    <s v="SPRING"/>
    <s v="SPRING"/>
    <s v="SPRING 2020"/>
    <s v="2019-2020"/>
    <n v="2696"/>
    <x v="4"/>
  </r>
  <r>
    <x v="2"/>
    <n v="2019"/>
    <x v="2"/>
    <s v="AM"/>
    <s v="EEUU"/>
    <x v="3"/>
    <s v="SPRING 2020"/>
    <s v="KIDS"/>
    <x v="5"/>
    <s v="DOLARES AMERICANOS / UNITED STATES DOLLAR"/>
    <s v="STEPHANIE VITALI"/>
    <s v=""/>
    <n v="0"/>
    <n v="186"/>
    <n v="2020"/>
    <s v="SPRING"/>
    <s v="SPRING"/>
    <s v="SPRING 2020"/>
    <s v="2019-2020"/>
    <n v="6102"/>
    <x v="4"/>
  </r>
  <r>
    <x v="2"/>
    <n v="2019"/>
    <x v="3"/>
    <s v="AM"/>
    <s v="EEUU"/>
    <x v="3"/>
    <s v="SPRING 2020"/>
    <s v="SWIMWEAR"/>
    <x v="5"/>
    <s v="DOLARES AMERICANOS / UNITED STATES DOLLAR"/>
    <s v="STEPHANIE VITALI"/>
    <s v=""/>
    <n v="0"/>
    <n v="129"/>
    <n v="2020"/>
    <s v="SPRING"/>
    <s v="SPRING"/>
    <s v="SPRING 2020"/>
    <s v="2019-2020"/>
    <n v="4205"/>
    <x v="4"/>
  </r>
  <r>
    <x v="2"/>
    <n v="2019"/>
    <x v="4"/>
    <s v="AM"/>
    <s v="EEUU"/>
    <x v="3"/>
    <s v="SPRING 2020"/>
    <s v="SWIMWEAR"/>
    <x v="5"/>
    <s v="DOLARES AMERICANOS / UNITED STATES DOLLAR"/>
    <s v="STEPHANIE VITALI"/>
    <s v=""/>
    <n v="0"/>
    <n v="123"/>
    <n v="2020"/>
    <s v="SPRING"/>
    <s v="SPRING"/>
    <s v="SPRING 2020"/>
    <s v="2019-2020"/>
    <n v="3891"/>
    <x v="4"/>
  </r>
  <r>
    <x v="2"/>
    <n v="2019"/>
    <x v="5"/>
    <s v="AM"/>
    <s v="EEUU"/>
    <x v="3"/>
    <s v="SPRING 2020"/>
    <s v="SWIMWEAR"/>
    <x v="5"/>
    <s v="DOLARES AMERICANOS / UNITED STATES DOLLAR"/>
    <s v="STEPHANIE VITALI"/>
    <s v=""/>
    <n v="0"/>
    <n v="86"/>
    <n v="2020"/>
    <s v="SPRING"/>
    <s v="SPRING"/>
    <s v="SPRING 2020"/>
    <s v="2019-2020"/>
    <n v="2805"/>
    <x v="4"/>
  </r>
  <r>
    <x v="2"/>
    <n v="2020"/>
    <x v="6"/>
    <s v="AM"/>
    <s v="EEUU"/>
    <x v="3"/>
    <s v="SPRING 2020"/>
    <s v="SWIMWEAR"/>
    <x v="5"/>
    <s v="DOLARES AMERICANOS / UNITED STATES DOLLAR"/>
    <s v="STEPHANIE VITALI"/>
    <s v=""/>
    <n v="0"/>
    <n v="92"/>
    <n v="2020"/>
    <s v="SPRING"/>
    <s v="SPRING"/>
    <s v="SPRING 2020"/>
    <s v="2019-2020"/>
    <n v="3139"/>
    <x v="4"/>
  </r>
  <r>
    <x v="2"/>
    <n v="2019"/>
    <x v="3"/>
    <s v="AM"/>
    <s v="EEUU"/>
    <x v="3"/>
    <s v="SPRING 2020"/>
    <s v="BEACHWEAR"/>
    <x v="5"/>
    <s v="DOLARES AMERICANOS / UNITED STATES DOLLAR"/>
    <s v="STEPHANIE VITALI"/>
    <s v=""/>
    <n v="0"/>
    <n v="30"/>
    <n v="2020"/>
    <s v="SPRING"/>
    <s v="SPRING"/>
    <s v="SPRING 2020"/>
    <s v="2019-2020"/>
    <n v="1599"/>
    <x v="4"/>
  </r>
  <r>
    <x v="2"/>
    <n v="2019"/>
    <x v="4"/>
    <s v="AM"/>
    <s v="EEUU"/>
    <x v="3"/>
    <s v="SPRING 2020"/>
    <s v="BEACHWEAR"/>
    <x v="5"/>
    <s v="DOLARES AMERICANOS / UNITED STATES DOLLAR"/>
    <s v="STEPHANIE VITALI"/>
    <s v=""/>
    <n v="0"/>
    <n v="30"/>
    <n v="2020"/>
    <s v="SPRING"/>
    <s v="SPRING"/>
    <s v="SPRING 2020"/>
    <s v="2019-2020"/>
    <n v="1563"/>
    <x v="4"/>
  </r>
  <r>
    <x v="2"/>
    <n v="2019"/>
    <x v="5"/>
    <s v="AM"/>
    <s v="EEUU"/>
    <x v="3"/>
    <s v="SPRING 2020"/>
    <s v="BEACHWEAR"/>
    <x v="5"/>
    <s v="DOLARES AMERICANOS / UNITED STATES DOLLAR"/>
    <s v="STEPHANIE VITALI"/>
    <s v=""/>
    <n v="0"/>
    <n v="22"/>
    <n v="2020"/>
    <s v="SPRING"/>
    <s v="SPRING"/>
    <s v="SPRING 2020"/>
    <s v="2019-2020"/>
    <n v="1092"/>
    <x v="4"/>
  </r>
  <r>
    <x v="2"/>
    <n v="2020"/>
    <x v="6"/>
    <s v="AM"/>
    <s v="EEUU"/>
    <x v="3"/>
    <s v="SPRING 2020"/>
    <s v="BEACHWEAR"/>
    <x v="5"/>
    <s v="DOLARES AMERICANOS / UNITED STATES DOLLAR"/>
    <s v="STEPHANIE VITALI"/>
    <s v=""/>
    <n v="0"/>
    <n v="23"/>
    <n v="2020"/>
    <s v="SPRING"/>
    <s v="SPRING"/>
    <s v="SPRING 2020"/>
    <s v="2019-2020"/>
    <n v="1022"/>
    <x v="4"/>
  </r>
  <r>
    <x v="2"/>
    <n v="2019"/>
    <x v="2"/>
    <s v="AM"/>
    <s v="EEUU"/>
    <x v="3"/>
    <s v="SPRING 2020"/>
    <s v="ACCESSORIES"/>
    <x v="5"/>
    <s v="DOLARES AMERICANOS / UNITED STATES DOLLAR"/>
    <s v="STEPHANIE VITALI"/>
    <s v=""/>
    <s v="0.00"/>
    <n v="162"/>
    <n v="2020"/>
    <s v="SPRING"/>
    <s v="SPRING"/>
    <s v="SPRING 2020"/>
    <s v="2019-2020"/>
    <n v="2696"/>
    <x v="4"/>
  </r>
  <r>
    <x v="2"/>
    <n v="2019"/>
    <x v="3"/>
    <s v="AM"/>
    <s v="EEUU"/>
    <x v="3"/>
    <s v="SPRING 2020"/>
    <s v="KIDS"/>
    <x v="5"/>
    <s v="DOLARES AMERICANOS / UNITED STATES DOLLAR"/>
    <s v="STEPHANIE VITALI"/>
    <s v=""/>
    <s v="0.00"/>
    <n v="284"/>
    <n v="2020"/>
    <s v="SPRING"/>
    <s v="SPRING"/>
    <s v="SPRING 2020"/>
    <s v="2019-2020"/>
    <n v="9119"/>
    <x v="4"/>
  </r>
  <r>
    <x v="2"/>
    <n v="2019"/>
    <x v="2"/>
    <s v="AM"/>
    <s v="EEUU"/>
    <x v="3"/>
    <s v="SPRING 2020"/>
    <s v="SWIMWEAR"/>
    <x v="5"/>
    <s v="DOLARES AMERICANOS / UNITED STATES DOLLAR"/>
    <s v="STEPHANIE VITALI"/>
    <s v=""/>
    <s v="0.00"/>
    <n v="7"/>
    <n v="2020"/>
    <s v="SPRING"/>
    <s v="SPRING"/>
    <s v="SPRING 2020"/>
    <s v="2019-2020"/>
    <n v="222"/>
    <x v="4"/>
  </r>
  <r>
    <x v="2"/>
    <n v="2019"/>
    <x v="3"/>
    <s v="AM"/>
    <s v="EEUU"/>
    <x v="3"/>
    <s v="SPRING 2020"/>
    <s v="SWIMWEAR"/>
    <x v="5"/>
    <s v="DOLARES AMERICANOS / UNITED STATES DOLLAR"/>
    <s v="STEPHANIE VITALI"/>
    <s v=""/>
    <s v="0.00"/>
    <n v="172"/>
    <n v="2020"/>
    <s v="SPRING"/>
    <s v="SPRING"/>
    <s v="SPRING 2020"/>
    <s v="2019-2020"/>
    <n v="5660"/>
    <x v="4"/>
  </r>
  <r>
    <x v="2"/>
    <n v="2019"/>
    <x v="4"/>
    <s v="AM"/>
    <s v="EEUU"/>
    <x v="3"/>
    <s v="SPRING 2020"/>
    <s v="SWIMWEAR"/>
    <x v="5"/>
    <s v="DOLARES AMERICANOS / UNITED STATES DOLLAR"/>
    <s v="STEPHANIE VITALI"/>
    <s v=""/>
    <s v="0.00"/>
    <n v="143"/>
    <n v="2020"/>
    <s v="SPRING"/>
    <s v="SPRING"/>
    <s v="SPRING 2020"/>
    <s v="2019-2020"/>
    <n v="4545"/>
    <x v="4"/>
  </r>
  <r>
    <x v="2"/>
    <n v="2019"/>
    <x v="5"/>
    <s v="AM"/>
    <s v="EEUU"/>
    <x v="3"/>
    <s v="SPRING 2020"/>
    <s v="SWIMWEAR"/>
    <x v="5"/>
    <s v="DOLARES AMERICANOS / UNITED STATES DOLLAR"/>
    <s v="STEPHANIE VITALI"/>
    <s v=""/>
    <s v="0.00"/>
    <n v="113"/>
    <n v="2020"/>
    <s v="SPRING"/>
    <s v="SPRING"/>
    <s v="SPRING 2020"/>
    <s v="2019-2020"/>
    <n v="3681"/>
    <x v="4"/>
  </r>
  <r>
    <x v="2"/>
    <n v="2020"/>
    <x v="6"/>
    <s v="AM"/>
    <s v="EEUU"/>
    <x v="3"/>
    <s v="SPRING 2020"/>
    <s v="SWIMWEAR"/>
    <x v="5"/>
    <s v="DOLARES AMERICANOS / UNITED STATES DOLLAR"/>
    <s v="STEPHANIE VITALI"/>
    <s v=""/>
    <s v="0.00"/>
    <n v="134"/>
    <n v="2020"/>
    <s v="SPRING"/>
    <s v="SPRING"/>
    <s v="SPRING 2020"/>
    <s v="2019-2020"/>
    <n v="4480"/>
    <x v="4"/>
  </r>
  <r>
    <x v="2"/>
    <n v="2019"/>
    <x v="3"/>
    <s v="AM"/>
    <s v="EEUU"/>
    <x v="3"/>
    <s v="SPRING 2020"/>
    <s v="TRUNKS"/>
    <x v="5"/>
    <s v="DOLARES AMERICANOS / UNITED STATES DOLLAR"/>
    <s v="STEPHANIE VITALI"/>
    <s v=""/>
    <s v="0.00"/>
    <n v="36"/>
    <n v="2020"/>
    <s v="SPRING"/>
    <s v="SPRING"/>
    <s v="SPRING 2020"/>
    <s v="2019-2020"/>
    <n v="1338"/>
    <x v="4"/>
  </r>
  <r>
    <x v="2"/>
    <n v="2019"/>
    <x v="2"/>
    <s v="AM"/>
    <s v="EEUU"/>
    <x v="3"/>
    <s v="SPRING 2020"/>
    <s v="BEACHWEAR"/>
    <x v="5"/>
    <s v="DOLARES AMERICANOS / UNITED STATES DOLLAR"/>
    <s v="STEPHANIE VITALI"/>
    <s v=""/>
    <s v="0.00"/>
    <n v="8"/>
    <n v="2020"/>
    <s v="SPRING"/>
    <s v="SPRING"/>
    <s v="SPRING 2020"/>
    <s v="2019-2020"/>
    <n v="412"/>
    <x v="4"/>
  </r>
  <r>
    <x v="2"/>
    <n v="2019"/>
    <x v="3"/>
    <s v="AM"/>
    <s v="EEUU"/>
    <x v="3"/>
    <s v="SPRING 2020"/>
    <s v="BEACHWEAR"/>
    <x v="5"/>
    <s v="DOLARES AMERICANOS / UNITED STATES DOLLAR"/>
    <s v="STEPHANIE VITALI"/>
    <s v=""/>
    <s v="0.00"/>
    <n v="61"/>
    <n v="2020"/>
    <s v="SPRING"/>
    <s v="SPRING"/>
    <s v="SPRING 2020"/>
    <s v="2019-2020"/>
    <n v="2513.5"/>
    <x v="4"/>
  </r>
  <r>
    <x v="2"/>
    <n v="2019"/>
    <x v="4"/>
    <s v="AM"/>
    <s v="EEUU"/>
    <x v="3"/>
    <s v="SPRING 2020"/>
    <s v="BEACHWEAR"/>
    <x v="5"/>
    <s v="DOLARES AMERICANOS / UNITED STATES DOLLAR"/>
    <s v="STEPHANIE VITALI"/>
    <s v=""/>
    <s v="0.00"/>
    <n v="33"/>
    <n v="2020"/>
    <s v="SPRING"/>
    <s v="SPRING"/>
    <s v="SPRING 2020"/>
    <s v="2019-2020"/>
    <n v="1698"/>
    <x v="4"/>
  </r>
  <r>
    <x v="2"/>
    <n v="2019"/>
    <x v="5"/>
    <s v="AM"/>
    <s v="EEUU"/>
    <x v="3"/>
    <s v="SPRING 2020"/>
    <s v="BEACHWEAR"/>
    <x v="5"/>
    <s v="DOLARES AMERICANOS / UNITED STATES DOLLAR"/>
    <s v="STEPHANIE VITALI"/>
    <s v=""/>
    <s v="0.00"/>
    <n v="23"/>
    <n v="2020"/>
    <s v="SPRING"/>
    <s v="SPRING"/>
    <s v="SPRING 2020"/>
    <s v="2019-2020"/>
    <n v="1146"/>
    <x v="4"/>
  </r>
  <r>
    <x v="2"/>
    <n v="2020"/>
    <x v="6"/>
    <s v="AM"/>
    <s v="EEUU"/>
    <x v="3"/>
    <s v="SPRING 2020"/>
    <s v="BEACHWEAR"/>
    <x v="5"/>
    <s v="DOLARES AMERICANOS / UNITED STATES DOLLAR"/>
    <s v="STEPHANIE VITALI"/>
    <s v=""/>
    <s v="0.00"/>
    <n v="34"/>
    <n v="2020"/>
    <s v="SPRING"/>
    <s v="SPRING"/>
    <s v="SPRING 2020"/>
    <s v="2019-2020"/>
    <n v="1510"/>
    <x v="4"/>
  </r>
  <r>
    <x v="2"/>
    <n v="2020"/>
    <x v="8"/>
    <s v="AM"/>
    <s v="EEUU"/>
    <x v="3"/>
    <s v="SPRING 2020"/>
    <s v="SWIMWEAR"/>
    <x v="139"/>
    <s v="DOLARES AMERICANOS / UNITED STATES DOLLAR"/>
    <s v="ANITA M. HOPKINS"/>
    <s v=""/>
    <n v="0"/>
    <n v="96"/>
    <n v="2020"/>
    <s v="SPRING"/>
    <s v="SPRING"/>
    <s v="SPRING 2020"/>
    <s v="2019-2020"/>
    <n v="2868"/>
    <x v="1"/>
  </r>
  <r>
    <x v="2"/>
    <n v="2020"/>
    <x v="9"/>
    <s v="AM"/>
    <s v="EEUU"/>
    <x v="3"/>
    <s v="SPRING 2020"/>
    <s v="SWIMWEAR"/>
    <x v="139"/>
    <s v="DOLARES AMERICANOS / UNITED STATES DOLLAR"/>
    <s v="ANITA M. HOPKINS"/>
    <s v=""/>
    <n v="0"/>
    <n v="72"/>
    <n v="2020"/>
    <s v="SPRING"/>
    <s v="SPRING"/>
    <s v="SPRING 2020"/>
    <s v="2019-2020"/>
    <n v="2118"/>
    <x v="1"/>
  </r>
  <r>
    <x v="2"/>
    <n v="2019"/>
    <x v="3"/>
    <s v="AM"/>
    <s v="EEUU"/>
    <x v="3"/>
    <s v="SPRING 2020"/>
    <s v="KIDS"/>
    <x v="165"/>
    <s v="DOLARES AMERICANOS / UNITED STATES DOLLAR"/>
    <s v="JULIUS ORTIZ MALDONADO"/>
    <s v=""/>
    <n v="0"/>
    <n v="106"/>
    <n v="2020"/>
    <s v="SPRING"/>
    <s v="SPRING"/>
    <s v="SPRING 2020"/>
    <s v="2019-2020"/>
    <n v="3460"/>
    <x v="15"/>
  </r>
  <r>
    <x v="2"/>
    <n v="2019"/>
    <x v="4"/>
    <s v="AM"/>
    <s v="EEUU"/>
    <x v="3"/>
    <s v="SPRING 2020"/>
    <s v="KIDS"/>
    <x v="165"/>
    <s v="DOLARES AMERICANOS / UNITED STATES DOLLAR"/>
    <s v="JULIUS ORTIZ MALDONADO"/>
    <s v=""/>
    <n v="0"/>
    <n v="128"/>
    <n v="2020"/>
    <s v="SPRING"/>
    <s v="SPRING"/>
    <s v="SPRING 2020"/>
    <s v="2019-2020"/>
    <n v="4184"/>
    <x v="15"/>
  </r>
  <r>
    <x v="2"/>
    <n v="2019"/>
    <x v="3"/>
    <s v="AM"/>
    <s v="EEUU"/>
    <x v="3"/>
    <s v="SPRING 2020"/>
    <s v="SWIMWEAR"/>
    <x v="165"/>
    <s v="DOLARES AMERICANOS / UNITED STATES DOLLAR"/>
    <s v="JULIUS ORTIZ MALDONADO"/>
    <s v=""/>
    <n v="0"/>
    <n v="57"/>
    <n v="2020"/>
    <s v="SPRING"/>
    <s v="SPRING"/>
    <s v="SPRING 2020"/>
    <s v="2019-2020"/>
    <n v="1967"/>
    <x v="15"/>
  </r>
  <r>
    <x v="2"/>
    <n v="2019"/>
    <x v="4"/>
    <s v="AM"/>
    <s v="EEUU"/>
    <x v="3"/>
    <s v="SPRING 2020"/>
    <s v="SWIMWEAR"/>
    <x v="165"/>
    <s v="DOLARES AMERICANOS / UNITED STATES DOLLAR"/>
    <s v="JULIUS ORTIZ MALDONADO"/>
    <s v=""/>
    <n v="0"/>
    <n v="12"/>
    <n v="2020"/>
    <s v="SPRING"/>
    <s v="SPRING"/>
    <s v="SPRING 2020"/>
    <s v="2019-2020"/>
    <n v="384"/>
    <x v="15"/>
  </r>
  <r>
    <x v="2"/>
    <n v="2019"/>
    <x v="3"/>
    <s v="AM"/>
    <s v="EEUU"/>
    <x v="3"/>
    <s v="SPRING 2020"/>
    <s v="BEACHWEAR"/>
    <x v="165"/>
    <s v="DOLARES AMERICANOS / UNITED STATES DOLLAR"/>
    <s v="JULIUS ORTIZ MALDONADO"/>
    <s v=""/>
    <n v="0"/>
    <n v="43"/>
    <n v="2020"/>
    <s v="SPRING"/>
    <s v="SPRING"/>
    <s v="SPRING 2020"/>
    <s v="2019-2020"/>
    <n v="1825"/>
    <x v="15"/>
  </r>
  <r>
    <x v="2"/>
    <n v="2019"/>
    <x v="4"/>
    <s v="AM"/>
    <s v="EEUU"/>
    <x v="3"/>
    <s v="SPRING 2020"/>
    <s v="BEACHWEAR"/>
    <x v="165"/>
    <s v="DOLARES AMERICANOS / UNITED STATES DOLLAR"/>
    <s v="JULIUS ORTIZ MALDONADO"/>
    <s v=""/>
    <n v="0"/>
    <n v="7"/>
    <n v="2020"/>
    <s v="SPRING"/>
    <s v="SPRING"/>
    <s v="SPRING 2020"/>
    <s v="2019-2020"/>
    <n v="378"/>
    <x v="15"/>
  </r>
  <r>
    <x v="2"/>
    <n v="2019"/>
    <x v="2"/>
    <s v="AM"/>
    <s v="EEUU"/>
    <x v="3"/>
    <s v="SPRING 2020"/>
    <s v="SWIMWEAR"/>
    <x v="122"/>
    <s v="DOLARES AMERICANOS / UNITED STATES DOLLAR"/>
    <s v="BILL MILLER AND COMPANY"/>
    <s v=""/>
    <n v="0"/>
    <n v="3"/>
    <n v="2020"/>
    <s v="SPRING"/>
    <s v="SPRING"/>
    <s v="SPRING 2020"/>
    <s v="2019-2020"/>
    <n v="207"/>
    <x v="2"/>
  </r>
  <r>
    <x v="2"/>
    <n v="2019"/>
    <x v="2"/>
    <s v="AM"/>
    <s v="EEUU"/>
    <x v="3"/>
    <s v="SPRING 2020"/>
    <s v="BEACHWEAR"/>
    <x v="122"/>
    <s v="DOLARES AMERICANOS / UNITED STATES DOLLAR"/>
    <s v="BILL MILLER AND COMPANY"/>
    <s v=""/>
    <n v="0"/>
    <n v="7"/>
    <n v="2020"/>
    <s v="SPRING"/>
    <s v="SPRING"/>
    <s v="SPRING 2020"/>
    <s v="2019-2020"/>
    <n v="375"/>
    <x v="2"/>
  </r>
  <r>
    <x v="2"/>
    <n v="2019"/>
    <x v="3"/>
    <s v="AM"/>
    <s v="EEUU"/>
    <x v="3"/>
    <s v="SPRING 2020"/>
    <s v="SWIMWEAR"/>
    <x v="100"/>
    <s v="DOLAR CANADIENSE / CANADIAN DOLLAR"/>
    <s v="JULIE BERTRAND"/>
    <s v=""/>
    <s v="0.00"/>
    <n v="66"/>
    <n v="2020"/>
    <s v="SPRING"/>
    <s v="SPRING"/>
    <s v="SPRING 2020"/>
    <s v="2019-2020"/>
    <n v="2001.9523916798075"/>
    <x v="7"/>
  </r>
  <r>
    <x v="2"/>
    <n v="2019"/>
    <x v="4"/>
    <s v="AM"/>
    <s v="EEUU"/>
    <x v="3"/>
    <s v="SPRING 2020"/>
    <s v="SWIMWEAR"/>
    <x v="100"/>
    <s v="DOLAR CANADIENSE / CANADIAN DOLLAR"/>
    <s v="JULIE BERTRAND"/>
    <s v=""/>
    <s v="0.00"/>
    <n v="14"/>
    <n v="2020"/>
    <s v="SPRING"/>
    <s v="SPRING"/>
    <s v="SPRING 2020"/>
    <s v="2019-2020"/>
    <n v="417.51145152812194"/>
    <x v="7"/>
  </r>
  <r>
    <x v="2"/>
    <n v="2020"/>
    <x v="6"/>
    <s v="AM"/>
    <s v="EEUU"/>
    <x v="3"/>
    <s v="SPRING 2020"/>
    <s v="SWIMWEAR"/>
    <x v="100"/>
    <s v="DOLAR CANADIENSE / CANADIAN DOLLAR"/>
    <s v="JULIE BERTRAND"/>
    <s v=""/>
    <s v="0.00"/>
    <n v="17"/>
    <n v="2020"/>
    <s v="SPRING"/>
    <s v="SPRING"/>
    <s v="SPRING 2020"/>
    <s v="2019-2020"/>
    <n v="625.51625741533371"/>
    <x v="7"/>
  </r>
  <r>
    <x v="2"/>
    <n v="2019"/>
    <x v="3"/>
    <s v="AM"/>
    <s v="EEUU"/>
    <x v="3"/>
    <s v="SPRING 2020"/>
    <s v="BEACHWEAR"/>
    <x v="100"/>
    <s v="DOLAR CANADIENSE / CANADIAN DOLLAR"/>
    <s v="JULIE BERTRAND"/>
    <s v=""/>
    <s v="0.00"/>
    <n v="8"/>
    <n v="2020"/>
    <s v="SPRING"/>
    <s v="SPRING"/>
    <s v="SPRING 2020"/>
    <s v="2019-2020"/>
    <n v="340.16670421266048"/>
    <x v="7"/>
  </r>
  <r>
    <x v="2"/>
    <n v="2019"/>
    <x v="4"/>
    <s v="AM"/>
    <s v="EEUU"/>
    <x v="3"/>
    <s v="SPRING 2020"/>
    <s v="BEACHWEAR"/>
    <x v="100"/>
    <s v="DOLAR CANADIENSE / CANADIAN DOLLAR"/>
    <s v="JULIE BERTRAND"/>
    <s v=""/>
    <s v="0.00"/>
    <n v="7"/>
    <n v="2020"/>
    <s v="SPRING"/>
    <s v="SPRING"/>
    <s v="SPRING 2020"/>
    <s v="2019-2020"/>
    <n v="328.9029060599234"/>
    <x v="7"/>
  </r>
  <r>
    <x v="2"/>
    <n v="2020"/>
    <x v="6"/>
    <s v="AM"/>
    <s v="EEUU"/>
    <x v="3"/>
    <s v="SPRING 2020"/>
    <s v="BEACHWEAR"/>
    <x v="100"/>
    <s v="DOLAR CANADIENSE / CANADIAN DOLLAR"/>
    <s v="JULIE BERTRAND"/>
    <s v=""/>
    <s v="0.00"/>
    <n v="8"/>
    <n v="2020"/>
    <s v="SPRING"/>
    <s v="SPRING"/>
    <s v="SPRING 2020"/>
    <s v="2019-2020"/>
    <n v="340.16670421266048"/>
    <x v="7"/>
  </r>
  <r>
    <x v="2"/>
    <n v="2019"/>
    <x v="5"/>
    <s v="AM"/>
    <s v="EEUU"/>
    <x v="3"/>
    <s v="SPRING 2020"/>
    <s v="ACTIVE"/>
    <x v="253"/>
    <s v="DOLARES AMERICANOS / UNITED STATES DOLLAR"/>
    <s v="STEPHANIE VITALI"/>
    <s v=""/>
    <n v="0"/>
    <n v="11"/>
    <n v="2020"/>
    <s v="SPRING"/>
    <s v="SPRING"/>
    <s v="SPRING 2020"/>
    <s v="2019-2020"/>
    <n v="376"/>
    <x v="4"/>
  </r>
  <r>
    <x v="2"/>
    <n v="2019"/>
    <x v="2"/>
    <s v="AM"/>
    <s v="EEUU"/>
    <x v="3"/>
    <s v="SPRING 2020"/>
    <s v="BEACHWEAR"/>
    <x v="253"/>
    <s v="DOLARES AMERICANOS / UNITED STATES DOLLAR"/>
    <s v="STEPHANIE VITALI"/>
    <s v=""/>
    <n v="0"/>
    <n v="3"/>
    <n v="2020"/>
    <s v="SPRING"/>
    <s v="SPRING"/>
    <s v="SPRING 2020"/>
    <s v="2019-2020"/>
    <n v="188"/>
    <x v="4"/>
  </r>
  <r>
    <x v="2"/>
    <n v="2019"/>
    <x v="5"/>
    <s v="AM"/>
    <s v="EEUU"/>
    <x v="3"/>
    <s v="SPRING 2020"/>
    <s v="BEACHWEAR"/>
    <x v="253"/>
    <s v="DOLARES AMERICANOS / UNITED STATES DOLLAR"/>
    <s v="STEPHANIE VITALI"/>
    <s v=""/>
    <n v="0"/>
    <n v="3"/>
    <n v="2020"/>
    <s v="SPRING"/>
    <s v="SPRING"/>
    <s v="SPRING 2020"/>
    <s v="2019-2020"/>
    <n v="123"/>
    <x v="4"/>
  </r>
  <r>
    <x v="2"/>
    <n v="2020"/>
    <x v="7"/>
    <s v="AM"/>
    <s v="EEUU"/>
    <x v="3"/>
    <s v="SPRING 2020"/>
    <s v="ACCESSORIES"/>
    <x v="53"/>
    <s v="DOLARES AMERICANOS / UNITED STATES DOLLAR"/>
    <s v="DENISE ARNETT"/>
    <s v=""/>
    <n v="0"/>
    <n v="28"/>
    <n v="2020"/>
    <s v="SPRING"/>
    <s v="SPRING"/>
    <s v="SPRING 2020"/>
    <s v="2019-2020"/>
    <n v="356"/>
    <x v="14"/>
  </r>
  <r>
    <x v="2"/>
    <n v="2020"/>
    <x v="7"/>
    <s v="AM"/>
    <s v="EEUU"/>
    <x v="3"/>
    <s v="SPRING 2020"/>
    <s v="SWIMWEAR"/>
    <x v="53"/>
    <s v="DOLARES AMERICANOS / UNITED STATES DOLLAR"/>
    <s v="DENISE ARNETT"/>
    <s v=""/>
    <n v="0"/>
    <n v="16"/>
    <n v="2020"/>
    <s v="SPRING"/>
    <s v="SPRING"/>
    <s v="SPRING 2020"/>
    <s v="2019-2020"/>
    <n v="496"/>
    <x v="14"/>
  </r>
  <r>
    <x v="2"/>
    <n v="2019"/>
    <x v="4"/>
    <s v="AM"/>
    <s v="EEUU"/>
    <x v="3"/>
    <s v="HOLIDAY 2019"/>
    <s v="ACTIVE"/>
    <x v="53"/>
    <s v="DOLARES AMERICANOS / UNITED STATES DOLLAR"/>
    <s v="DENISE ARNETT"/>
    <s v=""/>
    <n v="0"/>
    <n v="40"/>
    <n v="2019"/>
    <s v="HOLIDAY"/>
    <s v="HOLIDAY"/>
    <s v="HOLIDAY 2019"/>
    <s v="2019-2020"/>
    <n v="1380"/>
    <x v="14"/>
  </r>
  <r>
    <x v="2"/>
    <n v="2019"/>
    <x v="3"/>
    <s v="AM"/>
    <s v="EEUU"/>
    <x v="3"/>
    <s v="SPRING 2020"/>
    <s v="ACCESSORIES"/>
    <x v="162"/>
    <s v="DOLARES AMERICANOS / UNITED STATES DOLLAR"/>
    <s v="BILL MILLER AND COMPANY"/>
    <s v=""/>
    <s v="0.00"/>
    <n v="42"/>
    <n v="2020"/>
    <s v="SPRING"/>
    <s v="SPRING"/>
    <s v="SPRING 2020"/>
    <s v="2019-2020"/>
    <n v="540"/>
    <x v="2"/>
  </r>
  <r>
    <x v="2"/>
    <n v="2019"/>
    <x v="3"/>
    <s v="AM"/>
    <s v="EEUU"/>
    <x v="3"/>
    <s v="SPRING 2020"/>
    <s v="SWIMWEAR"/>
    <x v="162"/>
    <s v="DOLARES AMERICANOS / UNITED STATES DOLLAR"/>
    <s v="BILL MILLER AND COMPANY"/>
    <s v=""/>
    <s v="0.00"/>
    <n v="30"/>
    <n v="2020"/>
    <s v="SPRING"/>
    <s v="SPRING"/>
    <s v="SPRING 2020"/>
    <s v="2019-2020"/>
    <n v="919"/>
    <x v="2"/>
  </r>
  <r>
    <x v="2"/>
    <n v="2019"/>
    <x v="4"/>
    <s v="AM"/>
    <s v="EEUU"/>
    <x v="3"/>
    <s v="SPRING 2020"/>
    <s v="SWIMWEAR"/>
    <x v="162"/>
    <s v="DOLARES AMERICANOS / UNITED STATES DOLLAR"/>
    <s v="BILL MILLER AND COMPANY"/>
    <s v=""/>
    <s v="0.00"/>
    <n v="24"/>
    <n v="2020"/>
    <s v="SPRING"/>
    <s v="SPRING"/>
    <s v="SPRING 2020"/>
    <s v="2019-2020"/>
    <n v="744"/>
    <x v="2"/>
  </r>
  <r>
    <x v="2"/>
    <n v="2019"/>
    <x v="5"/>
    <s v="AM"/>
    <s v="EEUU"/>
    <x v="3"/>
    <s v="SPRING 2020"/>
    <s v="SWIMWEAR"/>
    <x v="162"/>
    <s v="DOLARES AMERICANOS / UNITED STATES DOLLAR"/>
    <s v="BILL MILLER AND COMPANY"/>
    <s v=""/>
    <s v="0.00"/>
    <n v="26"/>
    <n v="2020"/>
    <s v="SPRING"/>
    <s v="SPRING"/>
    <s v="SPRING 2020"/>
    <s v="2019-2020"/>
    <n v="829"/>
    <x v="2"/>
  </r>
  <r>
    <x v="2"/>
    <n v="2020"/>
    <x v="6"/>
    <s v="AM"/>
    <s v="EEUU"/>
    <x v="3"/>
    <s v="SPRING 2020"/>
    <s v="SWIMWEAR"/>
    <x v="162"/>
    <s v="DOLARES AMERICANOS / UNITED STATES DOLLAR"/>
    <s v="BILL MILLER AND COMPANY"/>
    <s v=""/>
    <s v="0.00"/>
    <n v="18"/>
    <n v="2020"/>
    <s v="SPRING"/>
    <s v="SPRING"/>
    <s v="SPRING 2020"/>
    <s v="2019-2020"/>
    <n v="573"/>
    <x v="2"/>
  </r>
  <r>
    <x v="2"/>
    <n v="2019"/>
    <x v="3"/>
    <s v="AM"/>
    <s v="EEUU"/>
    <x v="3"/>
    <s v="SPRING 2020"/>
    <s v="BEACHWEAR"/>
    <x v="162"/>
    <s v="DOLARES AMERICANOS / UNITED STATES DOLLAR"/>
    <s v="BILL MILLER AND COMPANY"/>
    <s v=""/>
    <s v="0.00"/>
    <n v="2"/>
    <n v="2020"/>
    <s v="SPRING"/>
    <s v="SPRING"/>
    <s v="SPRING 2020"/>
    <s v="2019-2020"/>
    <n v="66"/>
    <x v="2"/>
  </r>
  <r>
    <x v="2"/>
    <n v="2019"/>
    <x v="5"/>
    <s v="AM"/>
    <s v="EEUU"/>
    <x v="3"/>
    <s v="SPRING 2020"/>
    <s v="BEACHWEAR"/>
    <x v="162"/>
    <s v="DOLARES AMERICANOS / UNITED STATES DOLLAR"/>
    <s v="BILL MILLER AND COMPANY"/>
    <s v=""/>
    <s v="0.00"/>
    <n v="4"/>
    <n v="2020"/>
    <s v="SPRING"/>
    <s v="SPRING"/>
    <s v="SPRING 2020"/>
    <s v="2019-2020"/>
    <n v="184"/>
    <x v="2"/>
  </r>
  <r>
    <x v="2"/>
    <n v="2020"/>
    <x v="6"/>
    <s v="AM"/>
    <s v="EEUU"/>
    <x v="3"/>
    <s v="SPRING 2020"/>
    <s v="BEACHWEAR"/>
    <x v="162"/>
    <s v="DOLARES AMERICANOS / UNITED STATES DOLLAR"/>
    <s v="BILL MILLER AND COMPANY"/>
    <s v=""/>
    <s v="0.00"/>
    <n v="4"/>
    <n v="2020"/>
    <s v="SPRING"/>
    <s v="SPRING"/>
    <s v="SPRING 2020"/>
    <s v="2019-2020"/>
    <n v="148"/>
    <x v="2"/>
  </r>
  <r>
    <x v="2"/>
    <n v="2020"/>
    <x v="7"/>
    <s v="AM"/>
    <s v="EEUU"/>
    <x v="3"/>
    <s v="SPRING 2020"/>
    <s v="ACTIVE"/>
    <x v="51"/>
    <s v="DOLARES AMERICANOS / UNITED STATES DOLLAR"/>
    <s v="PHYLLIS POSNER"/>
    <s v=""/>
    <n v="0"/>
    <n v="30"/>
    <n v="2020"/>
    <s v="SPRING"/>
    <s v="SPRING"/>
    <s v="SPRING 2020"/>
    <s v="2019-2020"/>
    <n v="1028"/>
    <x v="5"/>
  </r>
  <r>
    <x v="2"/>
    <n v="2020"/>
    <x v="7"/>
    <s v="AM"/>
    <s v="EEUU"/>
    <x v="3"/>
    <s v="SPRING 2020"/>
    <s v="KIDS"/>
    <x v="379"/>
    <s v="DOLARES AMERICANOS / UNITED STATES DOLLAR"/>
    <s v="HOLLY SALES INC."/>
    <s v=""/>
    <n v="0"/>
    <n v="45"/>
    <n v="2020"/>
    <s v="SPRING"/>
    <s v="SPRING"/>
    <s v="SPRING 2020"/>
    <s v="2019-2020"/>
    <n v="1500"/>
    <x v="8"/>
  </r>
  <r>
    <x v="2"/>
    <n v="2020"/>
    <x v="7"/>
    <s v="AM"/>
    <s v="EEUU"/>
    <x v="3"/>
    <s v="SPRING 2020"/>
    <s v="BEACHWEAR"/>
    <x v="379"/>
    <s v="DOLARES AMERICANOS / UNITED STATES DOLLAR"/>
    <s v="HOLLY SALES INC."/>
    <s v=""/>
    <n v="0"/>
    <n v="5"/>
    <n v="2020"/>
    <s v="SPRING"/>
    <s v="SPRING"/>
    <s v="SPRING 2020"/>
    <s v="2019-2020"/>
    <n v="147.5"/>
    <x v="8"/>
  </r>
  <r>
    <x v="2"/>
    <n v="2019"/>
    <x v="3"/>
    <s v="AM"/>
    <s v="EEUU"/>
    <x v="3"/>
    <s v="SPRING 2020"/>
    <s v="ACCESSORIES"/>
    <x v="25"/>
    <s v="DOLARES AMERICANOS / UNITED STATES DOLLAR"/>
    <s v="JUDITH ANN DEAL"/>
    <s v=""/>
    <n v="0"/>
    <n v="140"/>
    <n v="2020"/>
    <s v="SPRING"/>
    <s v="SPRING"/>
    <s v="SPRING 2020"/>
    <s v="2019-2020"/>
    <n v="2331.3000000000002"/>
    <x v="10"/>
  </r>
  <r>
    <x v="2"/>
    <n v="2019"/>
    <x v="4"/>
    <s v="AM"/>
    <s v="EEUU"/>
    <x v="3"/>
    <s v="SPRING 2020"/>
    <s v="ACCESSORIES"/>
    <x v="25"/>
    <s v="DOLARES AMERICANOS / UNITED STATES DOLLAR"/>
    <s v="JUDITH ANN DEAL"/>
    <s v=""/>
    <n v="0"/>
    <n v="186"/>
    <n v="2020"/>
    <s v="SPRING"/>
    <s v="SPRING"/>
    <s v="SPRING 2020"/>
    <s v="2019-2020"/>
    <n v="2470.9499999999998"/>
    <x v="10"/>
  </r>
  <r>
    <x v="2"/>
    <n v="2019"/>
    <x v="5"/>
    <s v="AM"/>
    <s v="EEUU"/>
    <x v="3"/>
    <s v="SPRING 2020"/>
    <s v="ACCESSORIES"/>
    <x v="25"/>
    <s v="DOLARES AMERICANOS / UNITED STATES DOLLAR"/>
    <s v="JUDITH ANN DEAL"/>
    <s v=""/>
    <n v="0"/>
    <n v="209"/>
    <n v="2020"/>
    <s v="SPRING"/>
    <s v="SPRING"/>
    <s v="SPRING 2020"/>
    <s v="2019-2020"/>
    <n v="3070.3999999999996"/>
    <x v="10"/>
  </r>
  <r>
    <x v="2"/>
    <n v="2019"/>
    <x v="3"/>
    <s v="AM"/>
    <s v="EEUU"/>
    <x v="3"/>
    <s v="SPRING 2020"/>
    <s v="KIDS"/>
    <x v="25"/>
    <s v="DOLARES AMERICANOS / UNITED STATES DOLLAR"/>
    <s v="JUDITH ANN DEAL"/>
    <s v=""/>
    <n v="0"/>
    <n v="77"/>
    <n v="2020"/>
    <s v="SPRING"/>
    <s v="SPRING"/>
    <s v="SPRING 2020"/>
    <s v="2019-2020"/>
    <n v="2487.1000000000004"/>
    <x v="10"/>
  </r>
  <r>
    <x v="2"/>
    <n v="2019"/>
    <x v="4"/>
    <s v="AM"/>
    <s v="EEUU"/>
    <x v="3"/>
    <s v="SPRING 2020"/>
    <s v="KIDS"/>
    <x v="25"/>
    <s v="DOLARES AMERICANOS / UNITED STATES DOLLAR"/>
    <s v="JUDITH ANN DEAL"/>
    <s v=""/>
    <n v="0"/>
    <n v="30"/>
    <n v="2020"/>
    <s v="SPRING"/>
    <s v="SPRING"/>
    <s v="SPRING 2020"/>
    <s v="2019-2020"/>
    <n v="968.99999999999989"/>
    <x v="10"/>
  </r>
  <r>
    <x v="2"/>
    <n v="2020"/>
    <x v="6"/>
    <s v="AM"/>
    <s v="EEUU"/>
    <x v="3"/>
    <s v="SPRING 2020"/>
    <s v="KIDS"/>
    <x v="25"/>
    <s v="DOLARES AMERICANOS / UNITED STATES DOLLAR"/>
    <s v="JUDITH ANN DEAL"/>
    <s v=""/>
    <n v="0"/>
    <n v="60"/>
    <n v="2020"/>
    <s v="SPRING"/>
    <s v="SPRING"/>
    <s v="SPRING 2020"/>
    <s v="2019-2020"/>
    <n v="1937.9999999999998"/>
    <x v="10"/>
  </r>
  <r>
    <x v="2"/>
    <n v="2019"/>
    <x v="3"/>
    <s v="AM"/>
    <s v="EEUU"/>
    <x v="3"/>
    <s v="SPRING 2020"/>
    <s v="SWIMWEAR"/>
    <x v="25"/>
    <s v="DOLARES AMERICANOS / UNITED STATES DOLLAR"/>
    <s v="JUDITH ANN DEAL"/>
    <s v=""/>
    <n v="0"/>
    <n v="492"/>
    <n v="2020"/>
    <s v="SPRING"/>
    <s v="SPRING"/>
    <s v="SPRING 2020"/>
    <s v="2019-2020"/>
    <n v="16159.499999999996"/>
    <x v="10"/>
  </r>
  <r>
    <x v="2"/>
    <n v="2019"/>
    <x v="4"/>
    <s v="AM"/>
    <s v="EEUU"/>
    <x v="3"/>
    <s v="SPRING 2020"/>
    <s v="SWIMWEAR"/>
    <x v="25"/>
    <s v="DOLARES AMERICANOS / UNITED STATES DOLLAR"/>
    <s v="JUDITH ANN DEAL"/>
    <s v=""/>
    <n v="0"/>
    <n v="372"/>
    <n v="2020"/>
    <s v="SPRING"/>
    <s v="SPRING"/>
    <s v="SPRING 2020"/>
    <s v="2019-2020"/>
    <n v="11776.199999999999"/>
    <x v="10"/>
  </r>
  <r>
    <x v="2"/>
    <n v="2019"/>
    <x v="5"/>
    <s v="AM"/>
    <s v="EEUU"/>
    <x v="3"/>
    <s v="SPRING 2020"/>
    <s v="SWIMWEAR"/>
    <x v="25"/>
    <s v="DOLARES AMERICANOS / UNITED STATES DOLLAR"/>
    <s v="JUDITH ANN DEAL"/>
    <s v=""/>
    <n v="0"/>
    <n v="390"/>
    <n v="2020"/>
    <s v="SPRING"/>
    <s v="SPRING"/>
    <s v="SPRING 2020"/>
    <s v="2019-2020"/>
    <n v="12123.900000000001"/>
    <x v="10"/>
  </r>
  <r>
    <x v="2"/>
    <n v="2020"/>
    <x v="6"/>
    <s v="AM"/>
    <s v="EEUU"/>
    <x v="3"/>
    <s v="SPRING 2020"/>
    <s v="SWIMWEAR"/>
    <x v="25"/>
    <s v="DOLARES AMERICANOS / UNITED STATES DOLLAR"/>
    <s v="JUDITH ANN DEAL"/>
    <s v=""/>
    <n v="0"/>
    <n v="275"/>
    <n v="2020"/>
    <s v="SPRING"/>
    <s v="SPRING"/>
    <s v="SPRING 2020"/>
    <s v="2019-2020"/>
    <n v="9170.35"/>
    <x v="10"/>
  </r>
  <r>
    <x v="2"/>
    <n v="2019"/>
    <x v="3"/>
    <s v="AM"/>
    <s v="EEUU"/>
    <x v="3"/>
    <s v="SPRING 2020"/>
    <s v="BEACHWEAR"/>
    <x v="25"/>
    <s v="DOLARES AMERICANOS / UNITED STATES DOLLAR"/>
    <s v="JUDITH ANN DEAL"/>
    <s v=""/>
    <n v="0"/>
    <n v="4"/>
    <n v="2020"/>
    <s v="SPRING"/>
    <s v="SPRING"/>
    <s v="SPRING 2020"/>
    <s v="2019-2020"/>
    <n v="205.2"/>
    <x v="10"/>
  </r>
  <r>
    <x v="2"/>
    <n v="2019"/>
    <x v="4"/>
    <s v="AM"/>
    <s v="EEUU"/>
    <x v="3"/>
    <s v="SPRING 2020"/>
    <s v="BEACHWEAR"/>
    <x v="25"/>
    <s v="DOLARES AMERICANOS / UNITED STATES DOLLAR"/>
    <s v="JUDITH ANN DEAL"/>
    <s v=""/>
    <n v="0"/>
    <n v="44"/>
    <n v="2020"/>
    <s v="SPRING"/>
    <s v="SPRING"/>
    <s v="SPRING 2020"/>
    <s v="2019-2020"/>
    <n v="1865.8000000000002"/>
    <x v="10"/>
  </r>
  <r>
    <x v="2"/>
    <n v="2019"/>
    <x v="5"/>
    <s v="AM"/>
    <s v="EEUU"/>
    <x v="3"/>
    <s v="SPRING 2020"/>
    <s v="BEACHWEAR"/>
    <x v="25"/>
    <s v="DOLARES AMERICANOS / UNITED STATES DOLLAR"/>
    <s v="JUDITH ANN DEAL"/>
    <s v=""/>
    <n v="0"/>
    <n v="16"/>
    <n v="2020"/>
    <s v="SPRING"/>
    <s v="SPRING"/>
    <s v="SPRING 2020"/>
    <s v="2019-2020"/>
    <n v="684"/>
    <x v="10"/>
  </r>
  <r>
    <x v="2"/>
    <n v="2020"/>
    <x v="6"/>
    <s v="AM"/>
    <s v="EEUU"/>
    <x v="3"/>
    <s v="SPRING 2020"/>
    <s v="BEACHWEAR"/>
    <x v="25"/>
    <s v="DOLARES AMERICANOS / UNITED STATES DOLLAR"/>
    <s v="JUDITH ANN DEAL"/>
    <s v=""/>
    <n v="0"/>
    <n v="60"/>
    <n v="2020"/>
    <s v="SPRING"/>
    <s v="SPRING"/>
    <s v="SPRING 2020"/>
    <s v="2019-2020"/>
    <n v="2405.4"/>
    <x v="10"/>
  </r>
  <r>
    <x v="2"/>
    <n v="2019"/>
    <x v="3"/>
    <s v="AM"/>
    <s v="EEUU"/>
    <x v="3"/>
    <s v="SMU SPRING 2020"/>
    <s v="SWIMWEAR"/>
    <x v="25"/>
    <s v="DOLARES AMERICANOS / UNITED STATES DOLLAR"/>
    <s v="JUDITH ANN DEAL"/>
    <s v=""/>
    <n v="0"/>
    <n v="51"/>
    <n v="2020"/>
    <s v="SMU SPRING"/>
    <s v="SMU SPRING"/>
    <s v="SMU SPRING 2020"/>
    <s v="2019-2020"/>
    <n v="2260.0499999999997"/>
    <x v="10"/>
  </r>
  <r>
    <x v="2"/>
    <n v="2019"/>
    <x v="4"/>
    <s v="AM"/>
    <s v="EEUU"/>
    <x v="3"/>
    <s v="SMU SPRING 2020"/>
    <s v="SWIMWEAR"/>
    <x v="25"/>
    <s v="DOLARES AMERICANOS / UNITED STATES DOLLAR"/>
    <s v="JUDITH ANN DEAL"/>
    <s v=""/>
    <n v="0"/>
    <n v="24"/>
    <n v="2020"/>
    <s v="SMU SPRING"/>
    <s v="SMU SPRING"/>
    <s v="SMU SPRING 2020"/>
    <s v="2019-2020"/>
    <n v="1596"/>
    <x v="10"/>
  </r>
  <r>
    <x v="2"/>
    <n v="2019"/>
    <x v="2"/>
    <s v="AM"/>
    <s v="EEUU"/>
    <x v="3"/>
    <s v="SPRING 2020"/>
    <s v="SWIMWEAR"/>
    <x v="123"/>
    <s v="DOLARES AMERICANOS / UNITED STATES DOLLAR"/>
    <s v="JUDITH ANN DEAL"/>
    <s v=""/>
    <n v="0"/>
    <n v="64"/>
    <n v="2020"/>
    <s v="SPRING"/>
    <s v="SPRING"/>
    <s v="SPRING 2020"/>
    <s v="2019-2020"/>
    <n v="1918"/>
    <x v="10"/>
  </r>
  <r>
    <x v="2"/>
    <n v="2019"/>
    <x v="2"/>
    <s v="AM"/>
    <s v="EEUU"/>
    <x v="3"/>
    <s v="SPRING 2020"/>
    <s v="BEACHWEAR"/>
    <x v="123"/>
    <s v="DOLARES AMERICANOS / UNITED STATES DOLLAR"/>
    <s v="JUDITH ANN DEAL"/>
    <s v=""/>
    <n v="0"/>
    <n v="7"/>
    <n v="2020"/>
    <s v="SPRING"/>
    <s v="SPRING"/>
    <s v="SPRING 2020"/>
    <s v="2019-2020"/>
    <n v="294"/>
    <x v="10"/>
  </r>
  <r>
    <x v="2"/>
    <n v="2020"/>
    <x v="6"/>
    <s v="AM"/>
    <s v="EEUU"/>
    <x v="3"/>
    <s v="SPRING 2020"/>
    <s v="ACTIVE"/>
    <x v="342"/>
    <s v="DOLARES AMERICANOS / UNITED STATES DOLLAR"/>
    <s v="DENISE ARNETT"/>
    <s v=""/>
    <n v="0"/>
    <n v="24"/>
    <n v="2020"/>
    <s v="SPRING"/>
    <s v="SPRING"/>
    <s v="SPRING 2020"/>
    <s v="2019-2020"/>
    <n v="912"/>
    <x v="14"/>
  </r>
  <r>
    <x v="2"/>
    <n v="2020"/>
    <x v="8"/>
    <s v="AM"/>
    <s v="EEUU"/>
    <x v="3"/>
    <s v="SPRING 2020"/>
    <s v="ACCESSORIES"/>
    <x v="278"/>
    <s v="DOLARES AMERICANOS / UNITED STATES DOLLAR"/>
    <s v="ANITA M. HOPKINS"/>
    <s v=""/>
    <s v="0.00"/>
    <n v="102"/>
    <n v="2020"/>
    <s v="SPRING"/>
    <s v="SPRING"/>
    <s v="SPRING 2020"/>
    <s v="2019-2020"/>
    <n v="1398"/>
    <x v="1"/>
  </r>
  <r>
    <x v="2"/>
    <n v="2020"/>
    <x v="8"/>
    <s v="AM"/>
    <s v="EEUU"/>
    <x v="3"/>
    <s v="SPRING 2020"/>
    <s v="KIDS"/>
    <x v="278"/>
    <s v="DOLARES AMERICANOS / UNITED STATES DOLLAR"/>
    <s v="ANITA M. HOPKINS"/>
    <s v=""/>
    <s v="0.00"/>
    <n v="28"/>
    <n v="2020"/>
    <s v="SPRING"/>
    <s v="SPRING"/>
    <s v="SPRING 2020"/>
    <s v="2019-2020"/>
    <n v="901"/>
    <x v="1"/>
  </r>
  <r>
    <x v="2"/>
    <n v="2020"/>
    <x v="8"/>
    <s v="AM"/>
    <s v="EEUU"/>
    <x v="3"/>
    <s v="SPRING 2020"/>
    <s v="SWIMWEAR"/>
    <x v="278"/>
    <s v="DOLARES AMERICANOS / UNITED STATES DOLLAR"/>
    <s v="ANITA M. HOPKINS"/>
    <s v=""/>
    <s v="0.00"/>
    <n v="24"/>
    <n v="2020"/>
    <s v="SPRING"/>
    <s v="SPRING"/>
    <s v="SPRING 2020"/>
    <s v="2019-2020"/>
    <n v="732"/>
    <x v="1"/>
  </r>
  <r>
    <x v="2"/>
    <n v="2020"/>
    <x v="8"/>
    <s v="AM"/>
    <s v="EEUU"/>
    <x v="3"/>
    <s v="SPRING 2020"/>
    <s v="BEACHWEAR"/>
    <x v="278"/>
    <s v="DOLARES AMERICANOS / UNITED STATES DOLLAR"/>
    <s v="ANITA M. HOPKINS"/>
    <s v=""/>
    <s v="0.00"/>
    <n v="3"/>
    <n v="2020"/>
    <s v="SPRING"/>
    <s v="SPRING"/>
    <s v="SPRING 2020"/>
    <s v="2019-2020"/>
    <n v="88.5"/>
    <x v="1"/>
  </r>
  <r>
    <x v="2"/>
    <n v="2020"/>
    <x v="8"/>
    <s v="AM"/>
    <s v="EEUU"/>
    <x v="3"/>
    <s v="SPRING 2020"/>
    <s v="SWIMWEAR"/>
    <x v="278"/>
    <s v="DOLARES AMERICANOS / UNITED STATES DOLLAR"/>
    <s v="HOLLY SALES INC."/>
    <s v=""/>
    <s v="0.00"/>
    <n v="38"/>
    <n v="2020"/>
    <s v="SPRING"/>
    <s v="SPRING"/>
    <s v="SPRING 2020"/>
    <s v="2019-2020"/>
    <n v="1146"/>
    <x v="8"/>
  </r>
  <r>
    <x v="2"/>
    <n v="2020"/>
    <x v="8"/>
    <s v="AM"/>
    <s v="EEUU"/>
    <x v="3"/>
    <s v="SPRING 2020"/>
    <s v="BEACHWEAR"/>
    <x v="278"/>
    <s v="DOLARES AMERICANOS / UNITED STATES DOLLAR"/>
    <s v="HOLLY SALES INC."/>
    <s v=""/>
    <s v="0.00"/>
    <n v="2"/>
    <n v="2020"/>
    <s v="SPRING"/>
    <s v="SPRING"/>
    <s v="SPRING 2020"/>
    <s v="2019-2020"/>
    <n v="102"/>
    <x v="8"/>
  </r>
  <r>
    <x v="2"/>
    <n v="2019"/>
    <x v="4"/>
    <s v="AM"/>
    <s v="EEUU"/>
    <x v="3"/>
    <s v="SPRING 2020"/>
    <s v="ACCESSORIES"/>
    <x v="233"/>
    <s v="DOLARES AMERICANOS / UNITED STATES DOLLAR"/>
    <s v="HOLLY SALES INC."/>
    <s v=""/>
    <n v="0"/>
    <n v="59"/>
    <n v="2020"/>
    <s v="SPRING"/>
    <s v="SPRING"/>
    <s v="SPRING 2020"/>
    <s v="2019-2020"/>
    <n v="1258"/>
    <x v="8"/>
  </r>
  <r>
    <x v="2"/>
    <n v="2019"/>
    <x v="5"/>
    <s v="AM"/>
    <s v="EEUU"/>
    <x v="3"/>
    <s v="SPRING 2020"/>
    <s v="ACCESSORIES"/>
    <x v="233"/>
    <s v="DOLARES AMERICANOS / UNITED STATES DOLLAR"/>
    <s v="HOLLY SALES INC."/>
    <s v=""/>
    <n v="0"/>
    <n v="6"/>
    <n v="2020"/>
    <s v="SPRING"/>
    <s v="SPRING"/>
    <s v="SPRING 2020"/>
    <s v="2019-2020"/>
    <n v="182"/>
    <x v="8"/>
  </r>
  <r>
    <x v="2"/>
    <n v="2020"/>
    <x v="7"/>
    <s v="AM"/>
    <s v="EEUU"/>
    <x v="3"/>
    <s v="SPRING 2020"/>
    <s v="ACCESSORIES"/>
    <x v="233"/>
    <s v="DOLARES AMERICANOS / UNITED STATES DOLLAR"/>
    <s v="HOLLY SALES INC."/>
    <s v=""/>
    <n v="0"/>
    <n v="20"/>
    <n v="2020"/>
    <s v="SPRING"/>
    <s v="SPRING"/>
    <s v="SPRING 2020"/>
    <s v="2019-2020"/>
    <n v="332"/>
    <x v="8"/>
  </r>
  <r>
    <x v="2"/>
    <n v="2020"/>
    <x v="6"/>
    <s v="AM"/>
    <s v="EEUU"/>
    <x v="3"/>
    <s v="SPRING 2020"/>
    <s v="ACCESSORIES"/>
    <x v="233"/>
    <s v="DOLARES AMERICANOS / UNITED STATES DOLLAR"/>
    <s v="HOLLY SALES INC."/>
    <s v=""/>
    <n v="0"/>
    <n v="24"/>
    <n v="2020"/>
    <s v="SPRING"/>
    <s v="SPRING"/>
    <s v="SPRING 2020"/>
    <s v="2019-2020"/>
    <n v="280"/>
    <x v="8"/>
  </r>
  <r>
    <x v="2"/>
    <n v="2020"/>
    <x v="8"/>
    <s v="AM"/>
    <s v="EEUU"/>
    <x v="3"/>
    <s v="SPRING 2020"/>
    <s v="ACCESSORIES"/>
    <x v="233"/>
    <s v="DOLARES AMERICANOS / UNITED STATES DOLLAR"/>
    <s v="HOLLY SALES INC."/>
    <s v=""/>
    <n v="0"/>
    <n v="24"/>
    <n v="2020"/>
    <s v="SPRING"/>
    <s v="SPRING"/>
    <s v="SPRING 2020"/>
    <s v="2019-2020"/>
    <n v="456"/>
    <x v="8"/>
  </r>
  <r>
    <x v="2"/>
    <n v="2019"/>
    <x v="3"/>
    <s v="AM"/>
    <s v="EEUU"/>
    <x v="3"/>
    <s v="SPRING 2020"/>
    <s v="SWIMWEAR"/>
    <x v="233"/>
    <s v="DOLARES AMERICANOS / UNITED STATES DOLLAR"/>
    <s v="HOLLY SALES INC."/>
    <s v=""/>
    <n v="0"/>
    <n v="36"/>
    <n v="2020"/>
    <s v="SPRING"/>
    <s v="SPRING"/>
    <s v="SPRING 2020"/>
    <s v="2019-2020"/>
    <n v="1024"/>
    <x v="8"/>
  </r>
  <r>
    <x v="2"/>
    <n v="2019"/>
    <x v="4"/>
    <s v="AM"/>
    <s v="EEUU"/>
    <x v="3"/>
    <s v="SPRING 2020"/>
    <s v="SWIMWEAR"/>
    <x v="233"/>
    <s v="DOLARES AMERICANOS / UNITED STATES DOLLAR"/>
    <s v="HOLLY SALES INC."/>
    <s v=""/>
    <n v="0"/>
    <n v="50"/>
    <n v="2020"/>
    <s v="SPRING"/>
    <s v="SPRING"/>
    <s v="SPRING 2020"/>
    <s v="2019-2020"/>
    <n v="1558"/>
    <x v="8"/>
  </r>
  <r>
    <x v="2"/>
    <n v="2019"/>
    <x v="5"/>
    <s v="AM"/>
    <s v="EEUU"/>
    <x v="3"/>
    <s v="SPRING 2020"/>
    <s v="SWIMWEAR"/>
    <x v="233"/>
    <s v="DOLARES AMERICANOS / UNITED STATES DOLLAR"/>
    <s v="HOLLY SALES INC."/>
    <s v=""/>
    <n v="0"/>
    <n v="73"/>
    <n v="2020"/>
    <s v="SPRING"/>
    <s v="SPRING"/>
    <s v="SPRING 2020"/>
    <s v="2019-2020"/>
    <n v="2191"/>
    <x v="8"/>
  </r>
  <r>
    <x v="2"/>
    <n v="2020"/>
    <x v="7"/>
    <s v="AM"/>
    <s v="EEUU"/>
    <x v="3"/>
    <s v="SPRING 2020"/>
    <s v="SWIMWEAR"/>
    <x v="233"/>
    <s v="DOLARES AMERICANOS / UNITED STATES DOLLAR"/>
    <s v="HOLLY SALES INC."/>
    <s v=""/>
    <n v="0"/>
    <n v="49"/>
    <n v="2020"/>
    <s v="SPRING"/>
    <s v="SPRING"/>
    <s v="SPRING 2020"/>
    <s v="2019-2020"/>
    <n v="1666"/>
    <x v="8"/>
  </r>
  <r>
    <x v="2"/>
    <n v="2020"/>
    <x v="6"/>
    <s v="AM"/>
    <s v="EEUU"/>
    <x v="3"/>
    <s v="SPRING 2020"/>
    <s v="SWIMWEAR"/>
    <x v="233"/>
    <s v="DOLARES AMERICANOS / UNITED STATES DOLLAR"/>
    <s v="HOLLY SALES INC."/>
    <s v=""/>
    <n v="0"/>
    <n v="55"/>
    <n v="2020"/>
    <s v="SPRING"/>
    <s v="SPRING"/>
    <s v="SPRING 2020"/>
    <s v="2019-2020"/>
    <n v="2044"/>
    <x v="8"/>
  </r>
  <r>
    <x v="2"/>
    <n v="2020"/>
    <x v="8"/>
    <s v="AM"/>
    <s v="EEUU"/>
    <x v="3"/>
    <s v="SPRING 2020"/>
    <s v="SWIMWEAR"/>
    <x v="233"/>
    <s v="DOLARES AMERICANOS / UNITED STATES DOLLAR"/>
    <s v="HOLLY SALES INC."/>
    <s v=""/>
    <n v="0"/>
    <n v="27"/>
    <n v="2020"/>
    <s v="SPRING"/>
    <s v="SPRING"/>
    <s v="SPRING 2020"/>
    <s v="2019-2020"/>
    <n v="855"/>
    <x v="8"/>
  </r>
  <r>
    <x v="2"/>
    <n v="2019"/>
    <x v="3"/>
    <s v="AM"/>
    <s v="EEUU"/>
    <x v="3"/>
    <s v="SPRING 2020"/>
    <s v="BEACHWEAR"/>
    <x v="233"/>
    <s v="DOLARES AMERICANOS / UNITED STATES DOLLAR"/>
    <s v="HOLLY SALES INC."/>
    <s v=""/>
    <n v="0"/>
    <n v="24"/>
    <n v="2020"/>
    <s v="SPRING"/>
    <s v="SPRING"/>
    <s v="SPRING 2020"/>
    <s v="2019-2020"/>
    <n v="1332"/>
    <x v="8"/>
  </r>
  <r>
    <x v="2"/>
    <n v="2019"/>
    <x v="4"/>
    <s v="AM"/>
    <s v="EEUU"/>
    <x v="3"/>
    <s v="SPRING 2020"/>
    <s v="BEACHWEAR"/>
    <x v="233"/>
    <s v="DOLARES AMERICANOS / UNITED STATES DOLLAR"/>
    <s v="HOLLY SALES INC."/>
    <s v=""/>
    <n v="0"/>
    <n v="16"/>
    <n v="2020"/>
    <s v="SPRING"/>
    <s v="SPRING"/>
    <s v="SPRING 2020"/>
    <s v="2019-2020"/>
    <n v="819"/>
    <x v="8"/>
  </r>
  <r>
    <x v="2"/>
    <n v="2019"/>
    <x v="5"/>
    <s v="AM"/>
    <s v="EEUU"/>
    <x v="3"/>
    <s v="SPRING 2020"/>
    <s v="BEACHWEAR"/>
    <x v="233"/>
    <s v="DOLARES AMERICANOS / UNITED STATES DOLLAR"/>
    <s v="HOLLY SALES INC."/>
    <s v=""/>
    <n v="0"/>
    <n v="28"/>
    <n v="2020"/>
    <s v="SPRING"/>
    <s v="SPRING"/>
    <s v="SPRING 2020"/>
    <s v="2019-2020"/>
    <n v="1504"/>
    <x v="8"/>
  </r>
  <r>
    <x v="2"/>
    <n v="2020"/>
    <x v="6"/>
    <s v="AM"/>
    <s v="EEUU"/>
    <x v="3"/>
    <s v="SPRING 2020"/>
    <s v="BEACHWEAR"/>
    <x v="233"/>
    <s v="DOLARES AMERICANOS / UNITED STATES DOLLAR"/>
    <s v="HOLLY SALES INC."/>
    <s v=""/>
    <n v="0"/>
    <n v="10"/>
    <n v="2020"/>
    <s v="SPRING"/>
    <s v="SPRING"/>
    <s v="SPRING 2020"/>
    <s v="2019-2020"/>
    <n v="540"/>
    <x v="8"/>
  </r>
  <r>
    <x v="2"/>
    <n v="2020"/>
    <x v="8"/>
    <s v="AM"/>
    <s v="EEUU"/>
    <x v="3"/>
    <s v="SPRING 2020"/>
    <s v="BEACHWEAR"/>
    <x v="233"/>
    <s v="DOLARES AMERICANOS / UNITED STATES DOLLAR"/>
    <s v="HOLLY SALES INC."/>
    <s v=""/>
    <n v="0"/>
    <n v="7"/>
    <n v="2020"/>
    <s v="SPRING"/>
    <s v="SPRING"/>
    <s v="SPRING 2020"/>
    <s v="2019-2020"/>
    <n v="430"/>
    <x v="8"/>
  </r>
  <r>
    <x v="2"/>
    <n v="2019"/>
    <x v="3"/>
    <s v="AM"/>
    <s v="EEUU"/>
    <x v="3"/>
    <s v="SPRING 2020"/>
    <s v="ACCESSORIES"/>
    <x v="88"/>
    <s v="DOLARES AMERICANOS / UNITED STATES DOLLAR"/>
    <s v="BILL MILLER AND COMPANY"/>
    <s v=""/>
    <s v="0.00"/>
    <n v="17"/>
    <n v="2020"/>
    <s v="SPRING"/>
    <s v="SPRING"/>
    <s v="SPRING 2020"/>
    <s v="2019-2020"/>
    <n v="284"/>
    <x v="2"/>
  </r>
  <r>
    <x v="2"/>
    <n v="2019"/>
    <x v="4"/>
    <s v="AM"/>
    <s v="EEUU"/>
    <x v="3"/>
    <s v="SPRING 2020"/>
    <s v="ACCESSORIES"/>
    <x v="88"/>
    <s v="DOLARES AMERICANOS / UNITED STATES DOLLAR"/>
    <s v="BILL MILLER AND COMPANY"/>
    <s v=""/>
    <s v="0.00"/>
    <n v="5"/>
    <n v="2020"/>
    <s v="SPRING"/>
    <s v="SPRING"/>
    <s v="SPRING 2020"/>
    <s v="2019-2020"/>
    <n v="75"/>
    <x v="2"/>
  </r>
  <r>
    <x v="2"/>
    <n v="2019"/>
    <x v="5"/>
    <s v="AM"/>
    <s v="EEUU"/>
    <x v="3"/>
    <s v="SPRING 2020"/>
    <s v="ACCESSORIES"/>
    <x v="88"/>
    <s v="DOLARES AMERICANOS / UNITED STATES DOLLAR"/>
    <s v="BILL MILLER AND COMPANY"/>
    <s v=""/>
    <s v="0.00"/>
    <n v="28"/>
    <n v="2020"/>
    <s v="SPRING"/>
    <s v="SPRING"/>
    <s v="SPRING 2020"/>
    <s v="2019-2020"/>
    <n v="380"/>
    <x v="2"/>
  </r>
  <r>
    <x v="2"/>
    <n v="2019"/>
    <x v="3"/>
    <s v="AM"/>
    <s v="EEUU"/>
    <x v="3"/>
    <s v="SPRING 2020"/>
    <s v="KIDS"/>
    <x v="88"/>
    <s v="DOLARES AMERICANOS / UNITED STATES DOLLAR"/>
    <s v="BILL MILLER AND COMPANY"/>
    <s v=""/>
    <s v="0.00"/>
    <n v="125"/>
    <n v="2020"/>
    <s v="SPRING"/>
    <s v="SPRING"/>
    <s v="SPRING 2020"/>
    <s v="2019-2020"/>
    <n v="4083"/>
    <x v="2"/>
  </r>
  <r>
    <x v="2"/>
    <n v="2019"/>
    <x v="4"/>
    <s v="AM"/>
    <s v="EEUU"/>
    <x v="3"/>
    <s v="SPRING 2020"/>
    <s v="KIDS"/>
    <x v="88"/>
    <s v="DOLARES AMERICANOS / UNITED STATES DOLLAR"/>
    <s v="BILL MILLER AND COMPANY"/>
    <s v=""/>
    <s v="0.00"/>
    <n v="77"/>
    <n v="2020"/>
    <s v="SPRING"/>
    <s v="SPRING"/>
    <s v="SPRING 2020"/>
    <s v="2019-2020"/>
    <n v="2520"/>
    <x v="2"/>
  </r>
  <r>
    <x v="2"/>
    <n v="2019"/>
    <x v="5"/>
    <s v="AM"/>
    <s v="EEUU"/>
    <x v="3"/>
    <s v="SPRING 2020"/>
    <s v="KIDS"/>
    <x v="88"/>
    <s v="DOLARES AMERICANOS / UNITED STATES DOLLAR"/>
    <s v="BILL MILLER AND COMPANY"/>
    <s v=""/>
    <s v="0.00"/>
    <n v="126"/>
    <n v="2020"/>
    <s v="SPRING"/>
    <s v="SPRING"/>
    <s v="SPRING 2020"/>
    <s v="2019-2020"/>
    <n v="4119"/>
    <x v="2"/>
  </r>
  <r>
    <x v="2"/>
    <n v="2020"/>
    <x v="7"/>
    <s v="AM"/>
    <s v="EEUU"/>
    <x v="3"/>
    <s v="SPRING 2020"/>
    <s v="KIDS"/>
    <x v="88"/>
    <s v="DOLARES AMERICANOS / UNITED STATES DOLLAR"/>
    <s v="BILL MILLER AND COMPANY"/>
    <s v=""/>
    <s v="0.00"/>
    <n v="84"/>
    <n v="2020"/>
    <s v="SPRING"/>
    <s v="SPRING"/>
    <s v="SPRING 2020"/>
    <s v="2019-2020"/>
    <n v="2740"/>
    <x v="2"/>
  </r>
  <r>
    <x v="2"/>
    <n v="2019"/>
    <x v="3"/>
    <s v="AM"/>
    <s v="EEUU"/>
    <x v="3"/>
    <s v="SPRING 2020"/>
    <s v="SWIMWEAR"/>
    <x v="88"/>
    <s v="DOLARES AMERICANOS / UNITED STATES DOLLAR"/>
    <s v="BILL MILLER AND COMPANY"/>
    <s v=""/>
    <s v="0.00"/>
    <n v="45"/>
    <n v="2020"/>
    <s v="SPRING"/>
    <s v="SPRING"/>
    <s v="SPRING 2020"/>
    <s v="2019-2020"/>
    <n v="1503"/>
    <x v="2"/>
  </r>
  <r>
    <x v="2"/>
    <n v="2019"/>
    <x v="4"/>
    <s v="AM"/>
    <s v="EEUU"/>
    <x v="3"/>
    <s v="SPRING 2020"/>
    <s v="SWIMWEAR"/>
    <x v="88"/>
    <s v="DOLARES AMERICANOS / UNITED STATES DOLLAR"/>
    <s v="BILL MILLER AND COMPANY"/>
    <s v=""/>
    <s v="0.00"/>
    <n v="63"/>
    <n v="2020"/>
    <s v="SPRING"/>
    <s v="SPRING"/>
    <s v="SPRING 2020"/>
    <s v="2019-2020"/>
    <n v="2080"/>
    <x v="2"/>
  </r>
  <r>
    <x v="2"/>
    <n v="2019"/>
    <x v="5"/>
    <s v="AM"/>
    <s v="EEUU"/>
    <x v="3"/>
    <s v="SPRING 2020"/>
    <s v="SWIMWEAR"/>
    <x v="88"/>
    <s v="DOLARES AMERICANOS / UNITED STATES DOLLAR"/>
    <s v="BILL MILLER AND COMPANY"/>
    <s v=""/>
    <s v="0.00"/>
    <n v="40"/>
    <n v="2020"/>
    <s v="SPRING"/>
    <s v="SPRING"/>
    <s v="SPRING 2020"/>
    <s v="2019-2020"/>
    <n v="1275"/>
    <x v="2"/>
  </r>
  <r>
    <x v="2"/>
    <n v="2020"/>
    <x v="6"/>
    <s v="AM"/>
    <s v="EEUU"/>
    <x v="3"/>
    <s v="SPRING 2020"/>
    <s v="SWIMWEAR"/>
    <x v="88"/>
    <s v="DOLARES AMERICANOS / UNITED STATES DOLLAR"/>
    <s v="BILL MILLER AND COMPANY"/>
    <s v=""/>
    <s v="0.00"/>
    <n v="33"/>
    <n v="2020"/>
    <s v="SPRING"/>
    <s v="SPRING"/>
    <s v="SPRING 2020"/>
    <s v="2019-2020"/>
    <n v="1534"/>
    <x v="2"/>
  </r>
  <r>
    <x v="2"/>
    <n v="2019"/>
    <x v="3"/>
    <s v="AM"/>
    <s v="EEUU"/>
    <x v="3"/>
    <s v="SPRING 2020"/>
    <s v="BEACHWEAR"/>
    <x v="88"/>
    <s v="DOLARES AMERICANOS / UNITED STATES DOLLAR"/>
    <s v="BILL MILLER AND COMPANY"/>
    <s v=""/>
    <s v="0.00"/>
    <n v="10"/>
    <n v="2020"/>
    <s v="SPRING"/>
    <s v="SPRING"/>
    <s v="SPRING 2020"/>
    <s v="2019-2020"/>
    <n v="540"/>
    <x v="2"/>
  </r>
  <r>
    <x v="2"/>
    <n v="2019"/>
    <x v="4"/>
    <s v="AM"/>
    <s v="EEUU"/>
    <x v="3"/>
    <s v="SPRING 2020"/>
    <s v="BEACHWEAR"/>
    <x v="88"/>
    <s v="DOLARES AMERICANOS / UNITED STATES DOLLAR"/>
    <s v="BILL MILLER AND COMPANY"/>
    <s v=""/>
    <s v="0.00"/>
    <n v="12"/>
    <n v="2020"/>
    <s v="SPRING"/>
    <s v="SPRING"/>
    <s v="SPRING 2020"/>
    <s v="2019-2020"/>
    <n v="621"/>
    <x v="2"/>
  </r>
  <r>
    <x v="2"/>
    <n v="2019"/>
    <x v="5"/>
    <s v="AM"/>
    <s v="EEUU"/>
    <x v="3"/>
    <s v="SPRING 2020"/>
    <s v="BEACHWEAR"/>
    <x v="88"/>
    <s v="DOLARES AMERICANOS / UNITED STATES DOLLAR"/>
    <s v="BILL MILLER AND COMPANY"/>
    <s v=""/>
    <s v="0.00"/>
    <n v="11"/>
    <n v="2020"/>
    <s v="SPRING"/>
    <s v="SPRING"/>
    <s v="SPRING 2020"/>
    <s v="2019-2020"/>
    <n v="579"/>
    <x v="2"/>
  </r>
  <r>
    <x v="2"/>
    <n v="2020"/>
    <x v="6"/>
    <s v="AM"/>
    <s v="EEUU"/>
    <x v="3"/>
    <s v="SPRING 2020"/>
    <s v="BEACHWEAR"/>
    <x v="88"/>
    <s v="DOLARES AMERICANOS / UNITED STATES DOLLAR"/>
    <s v="BILL MILLER AND COMPANY"/>
    <s v=""/>
    <s v="0.00"/>
    <n v="19"/>
    <n v="2020"/>
    <s v="SPRING"/>
    <s v="SPRING"/>
    <s v="SPRING 2020"/>
    <s v="2019-2020"/>
    <n v="833"/>
    <x v="2"/>
  </r>
  <r>
    <x v="2"/>
    <n v="2019"/>
    <x v="4"/>
    <s v="AM"/>
    <s v="EEUU"/>
    <x v="3"/>
    <s v="SPRING 2020"/>
    <s v="ACCESSORIES"/>
    <x v="93"/>
    <s v="DOLARES AMERICANOS / UNITED STATES DOLLAR"/>
    <s v="BILL MILLER AND COMPANY"/>
    <s v=""/>
    <s v="0.00"/>
    <n v="3"/>
    <n v="2020"/>
    <s v="SPRING"/>
    <s v="SPRING"/>
    <s v="SPRING 2020"/>
    <s v="2019-2020"/>
    <n v="42"/>
    <x v="2"/>
  </r>
  <r>
    <x v="2"/>
    <n v="2019"/>
    <x v="5"/>
    <s v="AM"/>
    <s v="EEUU"/>
    <x v="3"/>
    <s v="SPRING 2020"/>
    <s v="ACCESSORIES"/>
    <x v="93"/>
    <s v="DOLARES AMERICANOS / UNITED STATES DOLLAR"/>
    <s v="BILL MILLER AND COMPANY"/>
    <s v=""/>
    <s v="0.00"/>
    <n v="7"/>
    <n v="2020"/>
    <s v="SPRING"/>
    <s v="SPRING"/>
    <s v="SPRING 2020"/>
    <s v="2019-2020"/>
    <n v="79"/>
    <x v="2"/>
  </r>
  <r>
    <x v="2"/>
    <n v="2020"/>
    <x v="6"/>
    <s v="AM"/>
    <s v="EEUU"/>
    <x v="3"/>
    <s v="SPRING 2020"/>
    <s v="ACCESSORIES"/>
    <x v="93"/>
    <s v="DOLARES AMERICANOS / UNITED STATES DOLLAR"/>
    <s v="BILL MILLER AND COMPANY"/>
    <s v=""/>
    <s v="0.00"/>
    <n v="6"/>
    <n v="2020"/>
    <s v="SPRING"/>
    <s v="SPRING"/>
    <s v="SPRING 2020"/>
    <s v="2019-2020"/>
    <n v="48"/>
    <x v="2"/>
  </r>
  <r>
    <x v="2"/>
    <n v="2019"/>
    <x v="4"/>
    <s v="AM"/>
    <s v="EEUU"/>
    <x v="3"/>
    <s v="SPRING 2020"/>
    <s v="KIDS"/>
    <x v="93"/>
    <s v="DOLARES AMERICANOS / UNITED STATES DOLLAR"/>
    <s v="BILL MILLER AND COMPANY"/>
    <s v=""/>
    <s v="0.00"/>
    <n v="8"/>
    <n v="2020"/>
    <s v="SPRING"/>
    <s v="SPRING"/>
    <s v="SPRING 2020"/>
    <s v="2019-2020"/>
    <n v="248"/>
    <x v="2"/>
  </r>
  <r>
    <x v="2"/>
    <n v="2020"/>
    <x v="6"/>
    <s v="AM"/>
    <s v="EEUU"/>
    <x v="3"/>
    <s v="SPRING 2020"/>
    <s v="KIDS"/>
    <x v="93"/>
    <s v="DOLARES AMERICANOS / UNITED STATES DOLLAR"/>
    <s v="BILL MILLER AND COMPANY"/>
    <s v=""/>
    <s v="0.00"/>
    <n v="8"/>
    <n v="2020"/>
    <s v="SPRING"/>
    <s v="SPRING"/>
    <s v="SPRING 2020"/>
    <s v="2019-2020"/>
    <n v="256"/>
    <x v="2"/>
  </r>
  <r>
    <x v="2"/>
    <n v="2019"/>
    <x v="2"/>
    <s v="AM"/>
    <s v="EEUU"/>
    <x v="3"/>
    <s v="SPRING 2020"/>
    <s v="SWIMWEAR"/>
    <x v="93"/>
    <s v="DOLARES AMERICANOS / UNITED STATES DOLLAR"/>
    <s v="BILL MILLER AND COMPANY"/>
    <s v=""/>
    <s v="0.00"/>
    <n v="31"/>
    <n v="2020"/>
    <s v="SPRING"/>
    <s v="SPRING"/>
    <s v="SPRING 2020"/>
    <s v="2019-2020"/>
    <n v="958"/>
    <x v="2"/>
  </r>
  <r>
    <x v="2"/>
    <n v="2019"/>
    <x v="3"/>
    <s v="AM"/>
    <s v="EEUU"/>
    <x v="3"/>
    <s v="SPRING 2020"/>
    <s v="SWIMWEAR"/>
    <x v="93"/>
    <s v="DOLARES AMERICANOS / UNITED STATES DOLLAR"/>
    <s v="BILL MILLER AND COMPANY"/>
    <s v=""/>
    <s v="0.00"/>
    <n v="22"/>
    <n v="2020"/>
    <s v="SPRING"/>
    <s v="SPRING"/>
    <s v="SPRING 2020"/>
    <s v="2019-2020"/>
    <n v="704"/>
    <x v="2"/>
  </r>
  <r>
    <x v="2"/>
    <n v="2019"/>
    <x v="4"/>
    <s v="AM"/>
    <s v="EEUU"/>
    <x v="3"/>
    <s v="SPRING 2020"/>
    <s v="SWIMWEAR"/>
    <x v="93"/>
    <s v="DOLARES AMERICANOS / UNITED STATES DOLLAR"/>
    <s v="BILL MILLER AND COMPANY"/>
    <s v=""/>
    <s v="0.00"/>
    <n v="14"/>
    <n v="2020"/>
    <s v="SPRING"/>
    <s v="SPRING"/>
    <s v="SPRING 2020"/>
    <s v="2019-2020"/>
    <n v="454"/>
    <x v="2"/>
  </r>
  <r>
    <x v="2"/>
    <n v="2019"/>
    <x v="5"/>
    <s v="AM"/>
    <s v="EEUU"/>
    <x v="3"/>
    <s v="SPRING 2020"/>
    <s v="SWIMWEAR"/>
    <x v="93"/>
    <s v="DOLARES AMERICANOS / UNITED STATES DOLLAR"/>
    <s v="BILL MILLER AND COMPANY"/>
    <s v=""/>
    <s v="0.00"/>
    <n v="25"/>
    <n v="2020"/>
    <s v="SPRING"/>
    <s v="SPRING"/>
    <s v="SPRING 2020"/>
    <s v="2019-2020"/>
    <n v="840"/>
    <x v="2"/>
  </r>
  <r>
    <x v="2"/>
    <n v="2020"/>
    <x v="6"/>
    <s v="AM"/>
    <s v="EEUU"/>
    <x v="3"/>
    <s v="SPRING 2020"/>
    <s v="SWIMWEAR"/>
    <x v="93"/>
    <s v="DOLARES AMERICANOS / UNITED STATES DOLLAR"/>
    <s v="BILL MILLER AND COMPANY"/>
    <s v=""/>
    <s v="0.00"/>
    <n v="14"/>
    <n v="2020"/>
    <s v="SPRING"/>
    <s v="SPRING"/>
    <s v="SPRING 2020"/>
    <s v="2019-2020"/>
    <n v="562"/>
    <x v="2"/>
  </r>
  <r>
    <x v="2"/>
    <n v="2019"/>
    <x v="2"/>
    <s v="AM"/>
    <s v="EEUU"/>
    <x v="3"/>
    <s v="SPRING 2020"/>
    <s v="BEACHWEAR"/>
    <x v="93"/>
    <s v="DOLARES AMERICANOS / UNITED STATES DOLLAR"/>
    <s v="BILL MILLER AND COMPANY"/>
    <s v=""/>
    <s v="0.00"/>
    <n v="10"/>
    <n v="2020"/>
    <s v="SPRING"/>
    <s v="SPRING"/>
    <s v="SPRING 2020"/>
    <s v="2019-2020"/>
    <n v="466"/>
    <x v="2"/>
  </r>
  <r>
    <x v="2"/>
    <n v="2019"/>
    <x v="4"/>
    <s v="AM"/>
    <s v="EEUU"/>
    <x v="3"/>
    <s v="SPRING 2020"/>
    <s v="BEACHWEAR"/>
    <x v="93"/>
    <s v="DOLARES AMERICANOS / UNITED STATES DOLLAR"/>
    <s v="BILL MILLER AND COMPANY"/>
    <s v=""/>
    <s v="0.00"/>
    <n v="10"/>
    <n v="2020"/>
    <s v="SPRING"/>
    <s v="SPRING"/>
    <s v="SPRING 2020"/>
    <s v="2019-2020"/>
    <n v="460"/>
    <x v="2"/>
  </r>
  <r>
    <x v="2"/>
    <n v="2019"/>
    <x v="5"/>
    <s v="AM"/>
    <s v="EEUU"/>
    <x v="3"/>
    <s v="SPRING 2020"/>
    <s v="BEACHWEAR"/>
    <x v="93"/>
    <s v="DOLARES AMERICANOS / UNITED STATES DOLLAR"/>
    <s v="BILL MILLER AND COMPANY"/>
    <s v=""/>
    <s v="0.00"/>
    <n v="10"/>
    <n v="2020"/>
    <s v="SPRING"/>
    <s v="SPRING"/>
    <s v="SPRING 2020"/>
    <s v="2019-2020"/>
    <n v="430"/>
    <x v="2"/>
  </r>
  <r>
    <x v="2"/>
    <n v="2020"/>
    <x v="6"/>
    <s v="AM"/>
    <s v="EEUU"/>
    <x v="3"/>
    <s v="SPRING 2020"/>
    <s v="BEACHWEAR"/>
    <x v="93"/>
    <s v="DOLARES AMERICANOS / UNITED STATES DOLLAR"/>
    <s v="BILL MILLER AND COMPANY"/>
    <s v=""/>
    <s v="0.00"/>
    <n v="2"/>
    <n v="2020"/>
    <s v="SPRING"/>
    <s v="SPRING"/>
    <s v="SPRING 2020"/>
    <s v="2019-2020"/>
    <n v="83"/>
    <x v="2"/>
  </r>
  <r>
    <x v="2"/>
    <n v="2019"/>
    <x v="2"/>
    <s v="AM"/>
    <s v="EEUU"/>
    <x v="3"/>
    <s v="SPRING 2020"/>
    <s v="SWIMWEAR"/>
    <x v="55"/>
    <s v="DOLARES AMERICANOS / UNITED STATES DOLLAR"/>
    <s v="PAIGE ALYSE STRAUGHAN"/>
    <s v=""/>
    <n v="0"/>
    <n v="340"/>
    <n v="2020"/>
    <s v="SPRING"/>
    <s v="SPRING"/>
    <s v="SPRING 2020"/>
    <s v="2019-2020"/>
    <n v="8508.5000000000018"/>
    <x v="0"/>
  </r>
  <r>
    <x v="2"/>
    <n v="2019"/>
    <x v="4"/>
    <s v="AM"/>
    <s v="EEUU"/>
    <x v="3"/>
    <s v="SPRING 2020"/>
    <s v="SWIMWEAR"/>
    <x v="55"/>
    <s v="DOLARES AMERICANOS / UNITED STATES DOLLAR"/>
    <s v="PAIGE ALYSE STRAUGHAN"/>
    <s v=""/>
    <n v="0"/>
    <n v="1641"/>
    <n v="2020"/>
    <s v="SPRING"/>
    <s v="SPRING"/>
    <s v="SPRING 2020"/>
    <s v="2019-2020"/>
    <n v="44005.350000000006"/>
    <x v="0"/>
  </r>
  <r>
    <x v="2"/>
    <n v="2019"/>
    <x v="5"/>
    <s v="AM"/>
    <s v="EEUU"/>
    <x v="3"/>
    <s v="SPRING 2020"/>
    <s v="SWIMWEAR"/>
    <x v="55"/>
    <s v="DOLARES AMERICANOS / UNITED STATES DOLLAR"/>
    <s v="PAIGE ALYSE STRAUGHAN"/>
    <s v=""/>
    <n v="0"/>
    <n v="549"/>
    <n v="2020"/>
    <s v="SPRING"/>
    <s v="SPRING"/>
    <s v="SPRING 2020"/>
    <s v="2019-2020"/>
    <n v="15050.099999999999"/>
    <x v="0"/>
  </r>
  <r>
    <x v="2"/>
    <n v="2020"/>
    <x v="6"/>
    <s v="AM"/>
    <s v="EEUU"/>
    <x v="3"/>
    <s v="SPRING 2020"/>
    <s v="SWIMWEAR"/>
    <x v="55"/>
    <s v="DOLARES AMERICANOS / UNITED STATES DOLLAR"/>
    <s v="PAIGE ALYSE STRAUGHAN"/>
    <s v=""/>
    <n v="0"/>
    <n v="1677"/>
    <n v="2020"/>
    <s v="SPRING"/>
    <s v="SPRING"/>
    <s v="SPRING 2020"/>
    <s v="2019-2020"/>
    <n v="55716.65"/>
    <x v="0"/>
  </r>
  <r>
    <x v="2"/>
    <n v="2019"/>
    <x v="2"/>
    <s v="AM"/>
    <s v="EEUU"/>
    <x v="3"/>
    <s v="SPRING 2020"/>
    <s v="BEACHWEAR"/>
    <x v="55"/>
    <s v="DOLARES AMERICANOS / UNITED STATES DOLLAR"/>
    <s v="PAIGE ALYSE STRAUGHAN"/>
    <s v=""/>
    <n v="0"/>
    <n v="20"/>
    <n v="2020"/>
    <s v="SPRING"/>
    <s v="SPRING"/>
    <s v="SPRING 2020"/>
    <s v="2019-2020"/>
    <n v="918"/>
    <x v="0"/>
  </r>
  <r>
    <x v="2"/>
    <n v="2019"/>
    <x v="4"/>
    <s v="AM"/>
    <s v="EEUU"/>
    <x v="3"/>
    <s v="SPRING 2020"/>
    <s v="BEACHWEAR"/>
    <x v="55"/>
    <s v="DOLARES AMERICANOS / UNITED STATES DOLLAR"/>
    <s v="PAIGE ALYSE STRAUGHAN"/>
    <s v=""/>
    <n v="0"/>
    <n v="320"/>
    <n v="2020"/>
    <s v="SPRING"/>
    <s v="SPRING"/>
    <s v="SPRING 2020"/>
    <s v="2019-2020"/>
    <n v="16449.599999999999"/>
    <x v="0"/>
  </r>
  <r>
    <x v="2"/>
    <n v="2019"/>
    <x v="5"/>
    <s v="AM"/>
    <s v="EEUU"/>
    <x v="3"/>
    <s v="SPRING 2020"/>
    <s v="BEACHWEAR"/>
    <x v="55"/>
    <s v="DOLARES AMERICANOS / UNITED STATES DOLLAR"/>
    <s v="PAIGE ALYSE STRAUGHAN"/>
    <s v=""/>
    <n v="0"/>
    <n v="190"/>
    <n v="2020"/>
    <s v="SPRING"/>
    <s v="SPRING"/>
    <s v="SPRING 2020"/>
    <s v="2019-2020"/>
    <n v="8694"/>
    <x v="0"/>
  </r>
  <r>
    <x v="2"/>
    <n v="2020"/>
    <x v="6"/>
    <s v="AM"/>
    <s v="EEUU"/>
    <x v="3"/>
    <s v="SPRING 2020"/>
    <s v="BEACHWEAR"/>
    <x v="55"/>
    <s v="DOLARES AMERICANOS / UNITED STATES DOLLAR"/>
    <s v="PAIGE ALYSE STRAUGHAN"/>
    <s v=""/>
    <n v="0"/>
    <n v="190"/>
    <n v="2020"/>
    <s v="SPRING"/>
    <s v="SPRING"/>
    <s v="SPRING 2020"/>
    <s v="2019-2020"/>
    <n v="6927.6"/>
    <x v="0"/>
  </r>
  <r>
    <x v="2"/>
    <n v="2019"/>
    <x v="2"/>
    <s v="AM"/>
    <s v="EEUU"/>
    <x v="3"/>
    <s v="SMU SPRING 2020"/>
    <s v="SWIMWEAR"/>
    <x v="55"/>
    <s v="DOLARES AMERICANOS / UNITED STATES DOLLAR"/>
    <s v="PAIGE ALYSE STRAUGHAN"/>
    <s v=""/>
    <n v="0"/>
    <n v="315"/>
    <n v="2020"/>
    <s v="SMU SPRING"/>
    <s v="SMU SPRING"/>
    <s v="SMU SPRING 2020"/>
    <s v="2019-2020"/>
    <n v="13804"/>
    <x v="0"/>
  </r>
  <r>
    <x v="2"/>
    <n v="2019"/>
    <x v="5"/>
    <s v="AM"/>
    <s v="EEUU"/>
    <x v="3"/>
    <s v="SPRING 2020"/>
    <s v="ACCESSORIES"/>
    <x v="130"/>
    <s v="DOLARES AMERICANOS / UNITED STATES DOLLAR"/>
    <s v="BILL MILLER AND COMPANY"/>
    <s v=""/>
    <n v="0"/>
    <n v="41"/>
    <n v="2020"/>
    <s v="SPRING"/>
    <s v="SPRING"/>
    <s v="SPRING 2020"/>
    <s v="2019-2020"/>
    <n v="405"/>
    <x v="2"/>
  </r>
  <r>
    <x v="2"/>
    <n v="2019"/>
    <x v="3"/>
    <s v="AM"/>
    <s v="EEUU"/>
    <x v="3"/>
    <s v="SPRING 2020"/>
    <s v="SWIMWEAR"/>
    <x v="130"/>
    <s v="DOLARES AMERICANOS / UNITED STATES DOLLAR"/>
    <s v="BILL MILLER AND COMPANY"/>
    <s v=""/>
    <n v="0"/>
    <n v="50"/>
    <n v="2020"/>
    <s v="SPRING"/>
    <s v="SPRING"/>
    <s v="SPRING 2020"/>
    <s v="2019-2020"/>
    <n v="1536"/>
    <x v="2"/>
  </r>
  <r>
    <x v="2"/>
    <n v="2019"/>
    <x v="4"/>
    <s v="AM"/>
    <s v="EEUU"/>
    <x v="3"/>
    <s v="SPRING 2020"/>
    <s v="SWIMWEAR"/>
    <x v="130"/>
    <s v="DOLARES AMERICANOS / UNITED STATES DOLLAR"/>
    <s v="BILL MILLER AND COMPANY"/>
    <s v=""/>
    <n v="0"/>
    <n v="51"/>
    <n v="2020"/>
    <s v="SPRING"/>
    <s v="SPRING"/>
    <s v="SPRING 2020"/>
    <s v="2019-2020"/>
    <n v="1580"/>
    <x v="2"/>
  </r>
  <r>
    <x v="2"/>
    <n v="2020"/>
    <x v="6"/>
    <s v="AM"/>
    <s v="EEUU"/>
    <x v="3"/>
    <s v="SPRING 2020"/>
    <s v="SWIMWEAR"/>
    <x v="130"/>
    <s v="DOLARES AMERICANOS / UNITED STATES DOLLAR"/>
    <s v="BILL MILLER AND COMPANY"/>
    <s v=""/>
    <n v="0"/>
    <n v="39"/>
    <n v="2020"/>
    <s v="SPRING"/>
    <s v="SPRING"/>
    <s v="SPRING 2020"/>
    <s v="2019-2020"/>
    <n v="1214"/>
    <x v="2"/>
  </r>
  <r>
    <x v="2"/>
    <n v="2019"/>
    <x v="4"/>
    <s v="AM"/>
    <s v="EEUU"/>
    <x v="3"/>
    <s v="SPRING 2020"/>
    <s v="SWIMWEAR"/>
    <x v="89"/>
    <s v="DOLARES AMERICANOS / UNITED STATES DOLLAR"/>
    <s v="BILL MILLER AND COMPANY"/>
    <s v=""/>
    <n v="0"/>
    <n v="1792"/>
    <n v="2020"/>
    <s v="SPRING"/>
    <s v="SPRING"/>
    <s v="SPRING 2020"/>
    <s v="2019-2020"/>
    <n v="46161.360000000008"/>
    <x v="2"/>
  </r>
  <r>
    <x v="2"/>
    <n v="2019"/>
    <x v="4"/>
    <s v="AM"/>
    <s v="EEUU"/>
    <x v="3"/>
    <s v="SPRING 2020"/>
    <s v="BEACHWEAR"/>
    <x v="89"/>
    <s v="DOLARES AMERICANOS / UNITED STATES DOLLAR"/>
    <s v="BILL MILLER AND COMPANY"/>
    <s v=""/>
    <n v="0"/>
    <n v="84"/>
    <n v="2020"/>
    <s v="SPRING"/>
    <s v="SPRING"/>
    <s v="SPRING 2020"/>
    <s v="2019-2020"/>
    <n v="3764.88"/>
    <x v="2"/>
  </r>
  <r>
    <x v="2"/>
    <n v="2019"/>
    <x v="4"/>
    <s v="AM"/>
    <s v="EEUU"/>
    <x v="3"/>
    <s v=""/>
    <s v=""/>
    <x v="89"/>
    <s v="DOLARES AMERICANOS / UNITED STATES DOLLAR"/>
    <s v="BILL MILLER AND COMPANY"/>
    <s v=""/>
    <n v="0"/>
    <n v="256"/>
    <n v="0"/>
    <s v="COLECCIONES PASADAS"/>
    <s v="COLECCIONES PASADAS"/>
    <s v="COLECCIONES PASADAS"/>
    <s v="2019-2020"/>
    <n v="5806.08"/>
    <x v="2"/>
  </r>
  <r>
    <x v="2"/>
    <n v="2020"/>
    <x v="6"/>
    <s v="AM"/>
    <s v="EEUU"/>
    <x v="3"/>
    <s v="SMU SUMMER 2020"/>
    <s v="BEACHWEAR"/>
    <x v="89"/>
    <s v="DOLARES AMERICANOS / UNITED STATES DOLLAR"/>
    <s v="BILL MILLER AND COMPANY"/>
    <s v=""/>
    <n v="0"/>
    <n v="92"/>
    <n v="2020"/>
    <s v="SMU SUMMER"/>
    <s v="SMU SUMMER"/>
    <s v="SMU SUMMER 2020"/>
    <s v="2019-2020"/>
    <n v="5547.7199999999993"/>
    <x v="2"/>
  </r>
  <r>
    <x v="2"/>
    <n v="2019"/>
    <x v="3"/>
    <s v="AM"/>
    <s v="EEUU"/>
    <x v="3"/>
    <s v="SPRING 2020"/>
    <s v="KIDS"/>
    <x v="223"/>
    <s v="DOLARES AMERICANOS / UNITED STATES DOLLAR"/>
    <s v="ANITA M. HOPKINS"/>
    <s v=""/>
    <n v="0"/>
    <n v="28"/>
    <n v="2020"/>
    <s v="SPRING"/>
    <s v="SPRING"/>
    <s v="SPRING 2020"/>
    <s v="2019-2020"/>
    <n v="924"/>
    <x v="1"/>
  </r>
  <r>
    <x v="2"/>
    <n v="2019"/>
    <x v="3"/>
    <s v="AM"/>
    <s v="EEUU"/>
    <x v="3"/>
    <s v="SPRING 2020"/>
    <s v="BEACHWEAR"/>
    <x v="223"/>
    <s v="DOLARES AMERICANOS / UNITED STATES DOLLAR"/>
    <s v="ANITA M. HOPKINS"/>
    <s v=""/>
    <n v="0"/>
    <n v="17"/>
    <n v="2020"/>
    <s v="SPRING"/>
    <s v="SPRING"/>
    <s v="SPRING 2020"/>
    <s v="2019-2020"/>
    <n v="501.5"/>
    <x v="1"/>
  </r>
  <r>
    <x v="2"/>
    <n v="2019"/>
    <x v="5"/>
    <s v="AM"/>
    <s v="EEUU"/>
    <x v="3"/>
    <s v="SPRING 2020"/>
    <s v="ACCESSORIES"/>
    <x v="257"/>
    <s v="DOLARES AMERICANOS / UNITED STATES DOLLAR"/>
    <s v="ANITA M. HOPKINS"/>
    <s v=""/>
    <n v="0"/>
    <n v="18"/>
    <n v="2020"/>
    <s v="SPRING"/>
    <s v="SPRING"/>
    <s v="SPRING 2020"/>
    <s v="2019-2020"/>
    <n v="186"/>
    <x v="1"/>
  </r>
  <r>
    <x v="2"/>
    <n v="2019"/>
    <x v="5"/>
    <s v="AM"/>
    <s v="EEUU"/>
    <x v="3"/>
    <s v="SPRING 2020"/>
    <s v="KIDS"/>
    <x v="257"/>
    <s v="DOLARES AMERICANOS / UNITED STATES DOLLAR"/>
    <s v="ANITA M. HOPKINS"/>
    <s v=""/>
    <n v="0"/>
    <n v="25"/>
    <n v="2020"/>
    <s v="SPRING"/>
    <s v="SPRING"/>
    <s v="SPRING 2020"/>
    <s v="2019-2020"/>
    <n v="814"/>
    <x v="1"/>
  </r>
  <r>
    <x v="2"/>
    <n v="2019"/>
    <x v="5"/>
    <s v="AM"/>
    <s v="EEUU"/>
    <x v="3"/>
    <s v="SPRING 2020"/>
    <s v="BEACHWEAR"/>
    <x v="257"/>
    <s v="DOLARES AMERICANOS / UNITED STATES DOLLAR"/>
    <s v="ANITA M. HOPKINS"/>
    <s v=""/>
    <n v="0"/>
    <n v="3"/>
    <n v="2020"/>
    <s v="SPRING"/>
    <s v="SPRING"/>
    <s v="SPRING 2020"/>
    <s v="2019-2020"/>
    <n v="88.5"/>
    <x v="1"/>
  </r>
  <r>
    <x v="2"/>
    <n v="2019"/>
    <x v="2"/>
    <s v="AM"/>
    <s v="EEUU"/>
    <x v="3"/>
    <s v="FALL 2019"/>
    <s v="ACTIVE"/>
    <x v="64"/>
    <s v="DOLARES AMERICANOS / UNITED STATES DOLLAR"/>
    <s v="LAURA BONG"/>
    <s v=""/>
    <n v="0"/>
    <n v="4"/>
    <n v="2019"/>
    <s v="FALL"/>
    <s v="FALL"/>
    <s v="FALL 2019"/>
    <s v="2019-2020"/>
    <n v="140"/>
    <x v="6"/>
  </r>
  <r>
    <x v="2"/>
    <n v="2019"/>
    <x v="4"/>
    <s v="AM"/>
    <s v="EEUU"/>
    <x v="3"/>
    <s v="HOLIDAY 2019"/>
    <s v="ACTIVE"/>
    <x v="64"/>
    <s v="DOLARES AMERICANOS / UNITED STATES DOLLAR"/>
    <s v="LAURA BONG"/>
    <s v=""/>
    <n v="0"/>
    <n v="15"/>
    <n v="2019"/>
    <s v="HOLIDAY"/>
    <s v="HOLIDAY"/>
    <s v="HOLIDAY 2019"/>
    <s v="2019-2020"/>
    <n v="532"/>
    <x v="6"/>
  </r>
  <r>
    <x v="2"/>
    <n v="2019"/>
    <x v="3"/>
    <s v="AM"/>
    <s v="EEUU"/>
    <x v="3"/>
    <s v="SPRING 2020"/>
    <s v="ACCESSORIES"/>
    <x v="127"/>
    <s v="DOLARES AMERICANOS / UNITED STATES DOLLAR"/>
    <s v="BILL MILLER AND COMPANY"/>
    <s v=""/>
    <n v="0"/>
    <n v="108"/>
    <n v="2020"/>
    <s v="SPRING"/>
    <s v="SPRING"/>
    <s v="SPRING 2020"/>
    <s v="2019-2020"/>
    <n v="948"/>
    <x v="2"/>
  </r>
  <r>
    <x v="2"/>
    <n v="2019"/>
    <x v="3"/>
    <s v="AM"/>
    <s v="EEUU"/>
    <x v="3"/>
    <s v="SPRING 2020"/>
    <s v="SWIMWEAR"/>
    <x v="127"/>
    <s v="DOLARES AMERICANOS / UNITED STATES DOLLAR"/>
    <s v="BILL MILLER AND COMPANY"/>
    <s v=""/>
    <n v="0"/>
    <n v="155"/>
    <n v="2020"/>
    <s v="SPRING"/>
    <s v="SPRING"/>
    <s v="SPRING 2020"/>
    <s v="2019-2020"/>
    <n v="4646"/>
    <x v="2"/>
  </r>
  <r>
    <x v="2"/>
    <n v="2019"/>
    <x v="3"/>
    <s v="AM"/>
    <s v="EEUU"/>
    <x v="3"/>
    <s v="SPRING 2020"/>
    <s v="BEACHWEAR"/>
    <x v="127"/>
    <s v="DOLARES AMERICANOS / UNITED STATES DOLLAR"/>
    <s v="BILL MILLER AND COMPANY"/>
    <s v=""/>
    <n v="0"/>
    <n v="42"/>
    <n v="2020"/>
    <s v="SPRING"/>
    <s v="SPRING"/>
    <s v="SPRING 2020"/>
    <s v="2019-2020"/>
    <n v="2094"/>
    <x v="2"/>
  </r>
  <r>
    <x v="2"/>
    <n v="2019"/>
    <x v="3"/>
    <s v="AM"/>
    <s v="EEUU"/>
    <x v="3"/>
    <s v="SPRING 2020"/>
    <s v="ACCESSORIES"/>
    <x v="128"/>
    <s v="DOLARES AMERICANOS / UNITED STATES DOLLAR"/>
    <s v="BILL MILLER AND COMPANY"/>
    <s v=""/>
    <n v="0"/>
    <n v="204"/>
    <n v="2020"/>
    <s v="SPRING"/>
    <s v="SPRING"/>
    <s v="SPRING 2020"/>
    <s v="2019-2020"/>
    <n v="1716"/>
    <x v="2"/>
  </r>
  <r>
    <x v="2"/>
    <n v="2019"/>
    <x v="3"/>
    <s v="AM"/>
    <s v="EEUU"/>
    <x v="3"/>
    <s v="SPRING 2020"/>
    <s v="SWIMWEAR"/>
    <x v="128"/>
    <s v="DOLARES AMERICANOS / UNITED STATES DOLLAR"/>
    <s v="BILL MILLER AND COMPANY"/>
    <s v=""/>
    <n v="0"/>
    <n v="173"/>
    <n v="2020"/>
    <s v="SPRING"/>
    <s v="SPRING"/>
    <s v="SPRING 2020"/>
    <s v="2019-2020"/>
    <n v="5152"/>
    <x v="2"/>
  </r>
  <r>
    <x v="2"/>
    <n v="2019"/>
    <x v="3"/>
    <s v="AM"/>
    <s v="EEUU"/>
    <x v="3"/>
    <s v="SPRING 2020"/>
    <s v="BEACHWEAR"/>
    <x v="128"/>
    <s v="DOLARES AMERICANOS / UNITED STATES DOLLAR"/>
    <s v="BILL MILLER AND COMPANY"/>
    <s v=""/>
    <n v="0"/>
    <n v="42"/>
    <n v="2020"/>
    <s v="SPRING"/>
    <s v="SPRING"/>
    <s v="SPRING 2020"/>
    <s v="2019-2020"/>
    <n v="1998"/>
    <x v="2"/>
  </r>
  <r>
    <x v="2"/>
    <n v="2019"/>
    <x v="4"/>
    <s v="AM"/>
    <s v="EEUU"/>
    <x v="3"/>
    <s v="HOLIDAY 2019"/>
    <s v="ACTIVE"/>
    <x v="61"/>
    <s v="DOLARES AMERICANOS / UNITED STATES DOLLAR"/>
    <s v="DENISE ARNETT"/>
    <s v=""/>
    <s v="NO DATO"/>
    <n v="7"/>
    <n v="2019"/>
    <s v="HOLIDAY"/>
    <s v="HOLIDAY"/>
    <s v="HOLIDAY 2019"/>
    <s v="2019-2020"/>
    <n v="259"/>
    <x v="14"/>
  </r>
  <r>
    <x v="2"/>
    <n v="2019"/>
    <x v="5"/>
    <s v="AM"/>
    <s v="EEUU"/>
    <x v="3"/>
    <s v="SPRING 2020"/>
    <s v="SWIMWEAR"/>
    <x v="67"/>
    <s v="DOLARES AMERICANOS / UNITED STATES DOLLAR"/>
    <s v="DENISE ARNETT"/>
    <s v=""/>
    <n v="0"/>
    <n v="24"/>
    <n v="2020"/>
    <s v="SPRING"/>
    <s v="SPRING"/>
    <s v="SPRING 2020"/>
    <s v="2019-2020"/>
    <n v="714"/>
    <x v="14"/>
  </r>
  <r>
    <x v="2"/>
    <n v="2019"/>
    <x v="4"/>
    <s v="AM"/>
    <s v="EEUU"/>
    <x v="3"/>
    <s v="HOLIDAY 2019"/>
    <s v="ACTIVE"/>
    <x v="67"/>
    <s v="DOLARES AMERICANOS / UNITED STATES DOLLAR"/>
    <s v="DENISE ARNETT"/>
    <s v=""/>
    <n v="0"/>
    <n v="33"/>
    <n v="2019"/>
    <s v="HOLIDAY"/>
    <s v="HOLIDAY"/>
    <s v="HOLIDAY 2019"/>
    <s v="2019-2020"/>
    <n v="1202"/>
    <x v="14"/>
  </r>
  <r>
    <x v="2"/>
    <n v="2019"/>
    <x v="4"/>
    <s v="AM"/>
    <s v="EEUU"/>
    <x v="3"/>
    <s v="HOLIDAY 2019"/>
    <s v="ACTIVE"/>
    <x v="70"/>
    <s v="DOLARES AMERICANOS / UNITED STATES DOLLAR"/>
    <s v="DENISE ARNETT"/>
    <s v=""/>
    <n v="0"/>
    <n v="29"/>
    <n v="2019"/>
    <s v="HOLIDAY"/>
    <s v="HOLIDAY"/>
    <s v="HOLIDAY 2019"/>
    <s v="2019-2020"/>
    <n v="1154"/>
    <x v="14"/>
  </r>
  <r>
    <x v="2"/>
    <n v="2019"/>
    <x v="2"/>
    <s v="AM"/>
    <s v="EEUU"/>
    <x v="3"/>
    <s v="SPRING 2020"/>
    <s v="ACCESSORIES"/>
    <x v="311"/>
    <s v="DOLARES AMERICANOS / UNITED STATES DOLLAR"/>
    <s v="DENISE ARNETT"/>
    <s v=""/>
    <n v="0"/>
    <n v="44"/>
    <n v="2020"/>
    <s v="SPRING"/>
    <s v="SPRING"/>
    <s v="SPRING 2020"/>
    <s v="2019-2020"/>
    <n v="484"/>
    <x v="14"/>
  </r>
  <r>
    <x v="2"/>
    <n v="2019"/>
    <x v="4"/>
    <s v="AM"/>
    <s v="EEUU"/>
    <x v="3"/>
    <s v="SPRING 2020"/>
    <s v="ACCESSORIES"/>
    <x v="311"/>
    <s v="DOLARES AMERICANOS / UNITED STATES DOLLAR"/>
    <s v="DENISE ARNETT"/>
    <s v=""/>
    <n v="0"/>
    <n v="88"/>
    <n v="2020"/>
    <s v="SPRING"/>
    <s v="SPRING"/>
    <s v="SPRING 2020"/>
    <s v="2019-2020"/>
    <n v="1122"/>
    <x v="14"/>
  </r>
  <r>
    <x v="2"/>
    <n v="2020"/>
    <x v="6"/>
    <s v="AM"/>
    <s v="EEUU"/>
    <x v="3"/>
    <s v="SPRING 2020"/>
    <s v="SWIMWEAR"/>
    <x v="311"/>
    <s v="DOLARES AMERICANOS / UNITED STATES DOLLAR"/>
    <s v="DENISE ARNETT"/>
    <s v=""/>
    <n v="0"/>
    <n v="32"/>
    <n v="2020"/>
    <s v="SPRING"/>
    <s v="SPRING"/>
    <s v="SPRING 2020"/>
    <s v="2019-2020"/>
    <n v="980"/>
    <x v="14"/>
  </r>
  <r>
    <x v="2"/>
    <n v="2019"/>
    <x v="3"/>
    <s v="AM"/>
    <s v="EEUU"/>
    <x v="3"/>
    <s v="SPRING 2020"/>
    <s v="KIDS"/>
    <x v="136"/>
    <s v="DOLARES AMERICANOS / UNITED STATES DOLLAR"/>
    <s v="LAURA BONG"/>
    <s v=""/>
    <n v="0"/>
    <n v="9"/>
    <n v="2020"/>
    <s v="SPRING"/>
    <s v="SPRING"/>
    <s v="SPRING 2020"/>
    <s v="2019-2020"/>
    <n v="261.5"/>
    <x v="6"/>
  </r>
  <r>
    <x v="2"/>
    <n v="2019"/>
    <x v="3"/>
    <s v="AM"/>
    <s v="EEUU"/>
    <x v="3"/>
    <s v="SPRING 2020"/>
    <s v="SWIMWEAR"/>
    <x v="136"/>
    <s v="DOLARES AMERICANOS / UNITED STATES DOLLAR"/>
    <s v="LAURA BONG"/>
    <s v=""/>
    <n v="0"/>
    <n v="28"/>
    <n v="2020"/>
    <s v="SPRING"/>
    <s v="SPRING"/>
    <s v="SPRING 2020"/>
    <s v="2019-2020"/>
    <n v="884"/>
    <x v="6"/>
  </r>
  <r>
    <x v="2"/>
    <n v="2019"/>
    <x v="4"/>
    <s v="AM"/>
    <s v="EEUU"/>
    <x v="3"/>
    <s v="SPRING 2020"/>
    <s v="SWIMWEAR"/>
    <x v="136"/>
    <s v="DOLARES AMERICANOS / UNITED STATES DOLLAR"/>
    <s v="LAURA BONG"/>
    <s v=""/>
    <n v="0"/>
    <n v="34"/>
    <n v="2020"/>
    <s v="SPRING"/>
    <s v="SPRING"/>
    <s v="SPRING 2020"/>
    <s v="2019-2020"/>
    <n v="1070"/>
    <x v="6"/>
  </r>
  <r>
    <x v="2"/>
    <n v="2019"/>
    <x v="3"/>
    <s v="AM"/>
    <s v="EEUU"/>
    <x v="3"/>
    <s v="SPRING 2020"/>
    <s v="BEACHWEAR"/>
    <x v="136"/>
    <s v="DOLARES AMERICANOS / UNITED STATES DOLLAR"/>
    <s v="LAURA BONG"/>
    <s v=""/>
    <n v="0"/>
    <n v="8"/>
    <n v="2020"/>
    <s v="SPRING"/>
    <s v="SPRING"/>
    <s v="SPRING 2020"/>
    <s v="2019-2020"/>
    <n v="407.5"/>
    <x v="6"/>
  </r>
  <r>
    <x v="2"/>
    <n v="2019"/>
    <x v="4"/>
    <s v="AM"/>
    <s v="EEUU"/>
    <x v="3"/>
    <s v="SPRING 2020"/>
    <s v="BEACHWEAR"/>
    <x v="136"/>
    <s v="DOLARES AMERICANOS / UNITED STATES DOLLAR"/>
    <s v="LAURA BONG"/>
    <s v=""/>
    <n v="0"/>
    <n v="8"/>
    <n v="2020"/>
    <s v="SPRING"/>
    <s v="SPRING"/>
    <s v="SPRING 2020"/>
    <s v="2019-2020"/>
    <n v="456"/>
    <x v="6"/>
  </r>
  <r>
    <x v="2"/>
    <n v="2019"/>
    <x v="3"/>
    <s v="AM"/>
    <s v="EEUU"/>
    <x v="3"/>
    <s v="SPRING 2020"/>
    <s v="SWIMWEAR"/>
    <x v="157"/>
    <s v="DOLAR CANADIENSE / CANADIAN DOLLAR"/>
    <s v="JULIE BERTRAND"/>
    <s v=""/>
    <s v="0.00"/>
    <n v="16"/>
    <n v="2020"/>
    <s v="SPRING"/>
    <s v="SPRING"/>
    <s v="SPRING 2020"/>
    <s v="2019-2020"/>
    <n v="474.58136216865654"/>
    <x v="7"/>
  </r>
  <r>
    <x v="2"/>
    <n v="2019"/>
    <x v="4"/>
    <s v="AM"/>
    <s v="EEUU"/>
    <x v="3"/>
    <s v="SPRING 2020"/>
    <s v="SWIMWEAR"/>
    <x v="157"/>
    <s v="DOLAR CANADIENSE / CANADIAN DOLLAR"/>
    <s v="JULIE BERTRAND"/>
    <s v=""/>
    <s v="0.00"/>
    <n v="14"/>
    <n v="2020"/>
    <s v="SPRING"/>
    <s v="SPRING"/>
    <s v="SPRING 2020"/>
    <s v="2019-2020"/>
    <n v="416.7605316512728"/>
    <x v="7"/>
  </r>
  <r>
    <x v="2"/>
    <n v="2019"/>
    <x v="5"/>
    <s v="AM"/>
    <s v="EEUU"/>
    <x v="3"/>
    <s v="SPRING 2020"/>
    <s v="SWIMWEAR"/>
    <x v="157"/>
    <s v="DOLAR CANADIENSE / CANADIAN DOLLAR"/>
    <s v="JULIE BERTRAND"/>
    <s v=""/>
    <s v="0.00"/>
    <n v="8"/>
    <n v="2020"/>
    <s v="SPRING"/>
    <s v="SPRING"/>
    <s v="SPRING 2020"/>
    <s v="2019-2020"/>
    <n v="261.3201171435008"/>
    <x v="7"/>
  </r>
  <r>
    <x v="2"/>
    <n v="2019"/>
    <x v="5"/>
    <s v="AM"/>
    <s v="EEUU"/>
    <x v="3"/>
    <s v="SPRING 2020"/>
    <s v="ACCESSORIES"/>
    <x v="90"/>
    <s v="DOLARES AMERICANOS / UNITED STATES DOLLAR"/>
    <s v="MIE MANNICHE"/>
    <s v=""/>
    <n v="0"/>
    <n v="104"/>
    <n v="2020"/>
    <s v="SPRING"/>
    <s v="SPRING"/>
    <s v="SPRING 2020"/>
    <s v="2019-2020"/>
    <n v="1228"/>
    <x v="11"/>
  </r>
  <r>
    <x v="2"/>
    <n v="2020"/>
    <x v="8"/>
    <s v="AM"/>
    <s v="EEUU"/>
    <x v="3"/>
    <s v="SPRING 2020"/>
    <s v="ACCESSORIES"/>
    <x v="90"/>
    <s v="DOLARES AMERICANOS / UNITED STATES DOLLAR"/>
    <s v="MIE MANNICHE"/>
    <s v=""/>
    <n v="0"/>
    <n v="68"/>
    <n v="2020"/>
    <s v="SPRING"/>
    <s v="SPRING"/>
    <s v="SPRING 2020"/>
    <s v="2019-2020"/>
    <n v="688"/>
    <x v="11"/>
  </r>
  <r>
    <x v="2"/>
    <n v="2020"/>
    <x v="8"/>
    <s v="AM"/>
    <s v="EEUU"/>
    <x v="3"/>
    <s v="SPRING 2020"/>
    <s v="KIDS"/>
    <x v="90"/>
    <s v="DOLARES AMERICANOS / UNITED STATES DOLLAR"/>
    <s v="MIE MANNICHE"/>
    <s v=""/>
    <n v="0"/>
    <n v="78"/>
    <n v="2020"/>
    <s v="SPRING"/>
    <s v="SPRING"/>
    <s v="SPRING 2020"/>
    <s v="2019-2020"/>
    <n v="2616"/>
    <x v="11"/>
  </r>
  <r>
    <x v="2"/>
    <n v="2019"/>
    <x v="3"/>
    <s v="AM"/>
    <s v="EEUU"/>
    <x v="3"/>
    <s v="SPRING 2020"/>
    <s v="SWIMWEAR"/>
    <x v="90"/>
    <s v="DOLARES AMERICANOS / UNITED STATES DOLLAR"/>
    <s v="MIE MANNICHE"/>
    <s v=""/>
    <n v="0"/>
    <n v="64"/>
    <n v="2020"/>
    <s v="SPRING"/>
    <s v="SPRING"/>
    <s v="SPRING 2020"/>
    <s v="2019-2020"/>
    <n v="1940"/>
    <x v="11"/>
  </r>
  <r>
    <x v="2"/>
    <n v="2019"/>
    <x v="5"/>
    <s v="AM"/>
    <s v="EEUU"/>
    <x v="3"/>
    <s v="SPRING 2020"/>
    <s v="SWIMWEAR"/>
    <x v="90"/>
    <s v="DOLARES AMERICANOS / UNITED STATES DOLLAR"/>
    <s v="MIE MANNICHE"/>
    <s v=""/>
    <n v="0"/>
    <n v="88"/>
    <n v="2020"/>
    <s v="SPRING"/>
    <s v="SPRING"/>
    <s v="SPRING 2020"/>
    <s v="2019-2020"/>
    <n v="2720"/>
    <x v="11"/>
  </r>
  <r>
    <x v="2"/>
    <n v="2020"/>
    <x v="8"/>
    <s v="AM"/>
    <s v="EEUU"/>
    <x v="3"/>
    <s v="SPRING 2020"/>
    <s v="SWIMWEAR"/>
    <x v="90"/>
    <s v="DOLARES AMERICANOS / UNITED STATES DOLLAR"/>
    <s v="MIE MANNICHE"/>
    <s v=""/>
    <n v="0"/>
    <n v="52"/>
    <n v="2020"/>
    <s v="SPRING"/>
    <s v="SPRING"/>
    <s v="SPRING 2020"/>
    <s v="2019-2020"/>
    <n v="1606"/>
    <x v="11"/>
  </r>
  <r>
    <x v="2"/>
    <n v="2019"/>
    <x v="3"/>
    <s v="AM"/>
    <s v="EEUU"/>
    <x v="3"/>
    <s v="SPRING 2020"/>
    <s v="BEACHWEAR"/>
    <x v="90"/>
    <s v="DOLARES AMERICANOS / UNITED STATES DOLLAR"/>
    <s v="MIE MANNICHE"/>
    <s v=""/>
    <n v="0"/>
    <n v="8"/>
    <n v="2020"/>
    <s v="SPRING"/>
    <s v="SPRING"/>
    <s v="SPRING 2020"/>
    <s v="2019-2020"/>
    <n v="432"/>
    <x v="11"/>
  </r>
  <r>
    <x v="2"/>
    <n v="2020"/>
    <x v="8"/>
    <s v="AM"/>
    <s v="EEUU"/>
    <x v="3"/>
    <s v="SPRING 2020"/>
    <s v="BEACHWEAR"/>
    <x v="90"/>
    <s v="DOLARES AMERICANOS / UNITED STATES DOLLAR"/>
    <s v="MIE MANNICHE"/>
    <s v=""/>
    <n v="0"/>
    <n v="16"/>
    <n v="2020"/>
    <s v="SPRING"/>
    <s v="SPRING"/>
    <s v="SPRING 2020"/>
    <s v="2019-2020"/>
    <n v="864"/>
    <x v="11"/>
  </r>
  <r>
    <x v="2"/>
    <n v="2020"/>
    <x v="9"/>
    <s v="AM"/>
    <s v="EEUU"/>
    <x v="3"/>
    <s v="SPRING 2020"/>
    <s v="SWIMWEAR"/>
    <x v="170"/>
    <s v="DOLAR CANADIENSE / CANADIAN DOLLAR"/>
    <s v="STEPHANIE VITALI"/>
    <s v=""/>
    <s v="0.00"/>
    <n v="204"/>
    <n v="2020"/>
    <s v="SPRING"/>
    <s v="SPRING"/>
    <s v="SPRING 2020"/>
    <s v="2019-2020"/>
    <n v="5663.5578583765082"/>
    <x v="4"/>
  </r>
  <r>
    <x v="2"/>
    <n v="2020"/>
    <x v="9"/>
    <s v="AM"/>
    <s v="EEUU"/>
    <x v="3"/>
    <s v="SPRING 2020"/>
    <s v="BEACHWEAR"/>
    <x v="170"/>
    <s v="DOLAR CANADIENSE / CANADIAN DOLLAR"/>
    <s v="STEPHANIE VITALI"/>
    <s v=""/>
    <s v="0.00"/>
    <n v="32"/>
    <n v="2020"/>
    <s v="SPRING"/>
    <s v="SPRING"/>
    <s v="SPRING 2020"/>
    <s v="2019-2020"/>
    <n v="1193.7823834196888"/>
    <x v="4"/>
  </r>
  <r>
    <x v="2"/>
    <n v="2020"/>
    <x v="6"/>
    <s v="AM"/>
    <s v="EEUU"/>
    <x v="3"/>
    <s v="SPRING 2020"/>
    <s v="ACTIVE"/>
    <x v="110"/>
    <s v="DOLARES AMERICANOS / UNITED STATES DOLLAR"/>
    <s v="LAURA BONG"/>
    <s v=""/>
    <n v="0"/>
    <n v="58"/>
    <n v="2020"/>
    <s v="SPRING"/>
    <s v="SPRING"/>
    <s v="SPRING 2020"/>
    <s v="2019-2020"/>
    <n v="1819"/>
    <x v="6"/>
  </r>
  <r>
    <x v="2"/>
    <n v="2019"/>
    <x v="4"/>
    <s v="AM"/>
    <s v="EEUU"/>
    <x v="3"/>
    <s v="HOLIDAY 2019"/>
    <s v="ACTIVE"/>
    <x v="110"/>
    <s v="DOLARES AMERICANOS / UNITED STATES DOLLAR"/>
    <s v="LAURA BONG"/>
    <s v=""/>
    <n v="0"/>
    <n v="48"/>
    <n v="2019"/>
    <s v="HOLIDAY"/>
    <s v="HOLIDAY"/>
    <s v="HOLIDAY 2019"/>
    <s v="2019-2020"/>
    <n v="1564"/>
    <x v="6"/>
  </r>
  <r>
    <x v="2"/>
    <n v="2020"/>
    <x v="7"/>
    <s v="AM"/>
    <s v="EEUU"/>
    <x v="3"/>
    <s v="SPRING 2020"/>
    <s v="ACCESSORIES"/>
    <x v="451"/>
    <s v="DOLARES AMERICANOS / UNITED STATES DOLLAR"/>
    <s v="ANITA M. HOPKINS"/>
    <s v=""/>
    <n v="0"/>
    <n v="36"/>
    <n v="2020"/>
    <s v="SPRING"/>
    <s v="SPRING"/>
    <s v="SPRING 2020"/>
    <s v="2019-2020"/>
    <n v="468"/>
    <x v="1"/>
  </r>
  <r>
    <x v="2"/>
    <n v="2020"/>
    <x v="7"/>
    <s v="AM"/>
    <s v="EEUU"/>
    <x v="3"/>
    <s v="SPRING 2020"/>
    <s v="KIDS"/>
    <x v="451"/>
    <s v="DOLARES AMERICANOS / UNITED STATES DOLLAR"/>
    <s v="ANITA M. HOPKINS"/>
    <s v=""/>
    <n v="0"/>
    <n v="116"/>
    <n v="2020"/>
    <s v="SPRING"/>
    <s v="SPRING"/>
    <s v="SPRING 2020"/>
    <s v="2019-2020"/>
    <n v="3712"/>
    <x v="1"/>
  </r>
  <r>
    <x v="2"/>
    <n v="2019"/>
    <x v="3"/>
    <s v="AM"/>
    <s v="EEUU"/>
    <x v="3"/>
    <s v="SPRING 2020"/>
    <s v="SWIMWEAR"/>
    <x v="207"/>
    <s v="DOLARES AMERICANOS / UNITED STATES DOLLAR"/>
    <s v="BILL MILLER AND COMPANY"/>
    <s v=""/>
    <n v="0"/>
    <n v="34"/>
    <n v="2020"/>
    <s v="SPRING"/>
    <s v="SPRING"/>
    <s v="SPRING 2020"/>
    <s v="2019-2020"/>
    <n v="1040"/>
    <x v="2"/>
  </r>
  <r>
    <x v="2"/>
    <n v="2019"/>
    <x v="4"/>
    <s v="AM"/>
    <s v="EEUU"/>
    <x v="3"/>
    <s v="SPRING 2020"/>
    <s v="SWIMWEAR"/>
    <x v="207"/>
    <s v="DOLARES AMERICANOS / UNITED STATES DOLLAR"/>
    <s v="BILL MILLER AND COMPANY"/>
    <s v=""/>
    <n v="0"/>
    <n v="30"/>
    <n v="2020"/>
    <s v="SPRING"/>
    <s v="SPRING"/>
    <s v="SPRING 2020"/>
    <s v="2019-2020"/>
    <n v="920"/>
    <x v="2"/>
  </r>
  <r>
    <x v="2"/>
    <n v="2020"/>
    <x v="6"/>
    <s v="AM"/>
    <s v="EEUU"/>
    <x v="3"/>
    <s v="SPRING 2020"/>
    <s v="SWIMWEAR"/>
    <x v="207"/>
    <s v="DOLARES AMERICANOS / UNITED STATES DOLLAR"/>
    <s v="BILL MILLER AND COMPANY"/>
    <s v=""/>
    <n v="0"/>
    <n v="29"/>
    <n v="2020"/>
    <s v="SPRING"/>
    <s v="SPRING"/>
    <s v="SPRING 2020"/>
    <s v="2019-2020"/>
    <n v="1187"/>
    <x v="2"/>
  </r>
  <r>
    <x v="2"/>
    <n v="2019"/>
    <x v="3"/>
    <s v="AM"/>
    <s v="EEUU"/>
    <x v="3"/>
    <s v="SPRING 2020"/>
    <s v="BEACHWEAR"/>
    <x v="207"/>
    <s v="DOLARES AMERICANOS / UNITED STATES DOLLAR"/>
    <s v="BILL MILLER AND COMPANY"/>
    <s v=""/>
    <n v="0"/>
    <n v="34"/>
    <n v="2020"/>
    <s v="SPRING"/>
    <s v="SPRING"/>
    <s v="SPRING 2020"/>
    <s v="2019-2020"/>
    <n v="2086"/>
    <x v="2"/>
  </r>
  <r>
    <x v="2"/>
    <n v="2019"/>
    <x v="4"/>
    <s v="AM"/>
    <s v="EEUU"/>
    <x v="3"/>
    <s v="SPRING 2020"/>
    <s v="BEACHWEAR"/>
    <x v="207"/>
    <s v="DOLARES AMERICANOS / UNITED STATES DOLLAR"/>
    <s v="BILL MILLER AND COMPANY"/>
    <s v=""/>
    <n v="0"/>
    <n v="14"/>
    <n v="2020"/>
    <s v="SPRING"/>
    <s v="SPRING"/>
    <s v="SPRING 2020"/>
    <s v="2019-2020"/>
    <n v="784"/>
    <x v="2"/>
  </r>
  <r>
    <x v="2"/>
    <n v="2020"/>
    <x v="6"/>
    <s v="AM"/>
    <s v="EEUU"/>
    <x v="3"/>
    <s v="SPRING 2020"/>
    <s v="BEACHWEAR"/>
    <x v="207"/>
    <s v="DOLARES AMERICANOS / UNITED STATES DOLLAR"/>
    <s v="BILL MILLER AND COMPANY"/>
    <s v=""/>
    <n v="0"/>
    <n v="10"/>
    <n v="2020"/>
    <s v="SPRING"/>
    <s v="SPRING"/>
    <s v="SPRING 2020"/>
    <s v="2019-2020"/>
    <n v="534"/>
    <x v="2"/>
  </r>
  <r>
    <x v="2"/>
    <n v="2019"/>
    <x v="2"/>
    <s v="AM"/>
    <s v="EEUU"/>
    <x v="3"/>
    <s v="SPRING 2020"/>
    <s v="SWIMWEAR"/>
    <x v="19"/>
    <s v="DOLARES AMERICANOS / UNITED STATES DOLLAR"/>
    <s v="HOLLY SALES INC."/>
    <s v=""/>
    <s v="0.00"/>
    <n v="1"/>
    <n v="2020"/>
    <s v="SPRING"/>
    <s v="SPRING"/>
    <s v="SPRING 2020"/>
    <s v="2019-2020"/>
    <n v="69"/>
    <x v="8"/>
  </r>
  <r>
    <x v="2"/>
    <n v="2019"/>
    <x v="2"/>
    <s v="AM"/>
    <s v="EEUU"/>
    <x v="3"/>
    <s v="SPRING 2020"/>
    <s v="BEACHWEAR"/>
    <x v="19"/>
    <s v="DOLARES AMERICANOS / UNITED STATES DOLLAR"/>
    <s v="HOLLY SALES INC."/>
    <s v=""/>
    <s v="0.00"/>
    <n v="1"/>
    <n v="2020"/>
    <s v="SPRING"/>
    <s v="SPRING"/>
    <s v="SPRING 2020"/>
    <s v="2019-2020"/>
    <n v="67"/>
    <x v="8"/>
  </r>
  <r>
    <x v="2"/>
    <n v="2020"/>
    <x v="6"/>
    <s v="AM"/>
    <s v="EEUU"/>
    <x v="3"/>
    <s v="SPRING 2020"/>
    <s v="ACCESSORIES"/>
    <x v="280"/>
    <s v="DOLARES AMERICANOS / UNITED STATES DOLLAR"/>
    <s v="BILL MILLER AND COMPANY"/>
    <s v=""/>
    <n v="0"/>
    <n v="24"/>
    <n v="2020"/>
    <s v="SPRING"/>
    <s v="SPRING"/>
    <s v="SPRING 2020"/>
    <s v="2019-2020"/>
    <n v="168"/>
    <x v="2"/>
  </r>
  <r>
    <x v="2"/>
    <n v="2020"/>
    <x v="6"/>
    <s v="AM"/>
    <s v="EEUU"/>
    <x v="3"/>
    <s v="SPRING 2020"/>
    <s v="SWIMWEAR"/>
    <x v="280"/>
    <s v="DOLARES AMERICANOS / UNITED STATES DOLLAR"/>
    <s v="BILL MILLER AND COMPANY"/>
    <s v=""/>
    <n v="0"/>
    <n v="405"/>
    <n v="2020"/>
    <s v="SPRING"/>
    <s v="SPRING"/>
    <s v="SPRING 2020"/>
    <s v="2019-2020"/>
    <n v="12975"/>
    <x v="2"/>
  </r>
  <r>
    <x v="2"/>
    <n v="2019"/>
    <x v="3"/>
    <s v="AM"/>
    <s v="EEUU"/>
    <x v="3"/>
    <s v="HOLIDAY 2019"/>
    <s v="ACTIVE"/>
    <x v="58"/>
    <s v="DOLARES AMERICANOS / UNITED STATES DOLLAR"/>
    <s v="PHYLLIS POSNER"/>
    <s v=""/>
    <n v="0"/>
    <n v="15"/>
    <n v="2019"/>
    <s v="HOLIDAY"/>
    <s v="HOLIDAY"/>
    <s v="HOLIDAY 2019"/>
    <s v="2019-2020"/>
    <n v="518"/>
    <x v="5"/>
  </r>
  <r>
    <x v="2"/>
    <n v="2019"/>
    <x v="4"/>
    <s v="AM"/>
    <s v="EEUU"/>
    <x v="3"/>
    <s v="HOLIDAY 2019"/>
    <s v="ACTIVE"/>
    <x v="58"/>
    <s v="DOLARES AMERICANOS / UNITED STATES DOLLAR"/>
    <s v="PHYLLIS POSNER"/>
    <s v=""/>
    <n v="0"/>
    <n v="11"/>
    <n v="2019"/>
    <s v="HOLIDAY"/>
    <s v="HOLIDAY"/>
    <s v="HOLIDAY 2019"/>
    <s v="2019-2020"/>
    <n v="402"/>
    <x v="5"/>
  </r>
  <r>
    <x v="2"/>
    <n v="2019"/>
    <x v="4"/>
    <s v="AM"/>
    <s v="EEUU"/>
    <x v="3"/>
    <s v="SPRING 2020"/>
    <s v="ACCESSORIES"/>
    <x v="91"/>
    <s v="DOLARES AMERICANOS / UNITED STATES DOLLAR"/>
    <s v="JUDITH ANN DEAL"/>
    <s v=""/>
    <n v="0"/>
    <n v="59"/>
    <n v="2020"/>
    <s v="SPRING"/>
    <s v="SPRING"/>
    <s v="SPRING 2020"/>
    <s v="2019-2020"/>
    <n v="1012"/>
    <x v="10"/>
  </r>
  <r>
    <x v="2"/>
    <n v="2019"/>
    <x v="5"/>
    <s v="AM"/>
    <s v="EEUU"/>
    <x v="3"/>
    <s v="SPRING 2020"/>
    <s v="ACCESSORIES"/>
    <x v="91"/>
    <s v="DOLARES AMERICANOS / UNITED STATES DOLLAR"/>
    <s v="JUDITH ANN DEAL"/>
    <s v=""/>
    <n v="0"/>
    <n v="78"/>
    <n v="2020"/>
    <s v="SPRING"/>
    <s v="SPRING"/>
    <s v="SPRING 2020"/>
    <s v="2019-2020"/>
    <n v="1536"/>
    <x v="10"/>
  </r>
  <r>
    <x v="2"/>
    <n v="2020"/>
    <x v="7"/>
    <s v="AM"/>
    <s v="EEUU"/>
    <x v="3"/>
    <s v="SPRING 2020"/>
    <s v="ACCESSORIES"/>
    <x v="91"/>
    <s v="DOLARES AMERICANOS / UNITED STATES DOLLAR"/>
    <s v="JUDITH ANN DEAL"/>
    <s v=""/>
    <n v="0"/>
    <n v="112"/>
    <n v="2020"/>
    <s v="SPRING"/>
    <s v="SPRING"/>
    <s v="SPRING 2020"/>
    <s v="2019-2020"/>
    <n v="2034"/>
    <x v="10"/>
  </r>
  <r>
    <x v="2"/>
    <n v="2020"/>
    <x v="6"/>
    <s v="AM"/>
    <s v="EEUU"/>
    <x v="3"/>
    <s v="SPRING 2020"/>
    <s v="ACCESSORIES"/>
    <x v="91"/>
    <s v="DOLARES AMERICANOS / UNITED STATES DOLLAR"/>
    <s v="JUDITH ANN DEAL"/>
    <s v=""/>
    <n v="0"/>
    <n v="100"/>
    <n v="2020"/>
    <s v="SPRING"/>
    <s v="SPRING"/>
    <s v="SPRING 2020"/>
    <s v="2019-2020"/>
    <n v="1850"/>
    <x v="10"/>
  </r>
  <r>
    <x v="2"/>
    <n v="2019"/>
    <x v="4"/>
    <s v="AM"/>
    <s v="EEUU"/>
    <x v="3"/>
    <s v="SPRING 2020"/>
    <s v="KIDS"/>
    <x v="91"/>
    <s v="DOLARES AMERICANOS / UNITED STATES DOLLAR"/>
    <s v="JUDITH ANN DEAL"/>
    <s v=""/>
    <n v="0"/>
    <n v="54"/>
    <n v="2020"/>
    <s v="SPRING"/>
    <s v="SPRING"/>
    <s v="SPRING 2020"/>
    <s v="2019-2020"/>
    <n v="1784"/>
    <x v="10"/>
  </r>
  <r>
    <x v="2"/>
    <n v="2019"/>
    <x v="5"/>
    <s v="AM"/>
    <s v="EEUU"/>
    <x v="3"/>
    <s v="SPRING 2020"/>
    <s v="KIDS"/>
    <x v="91"/>
    <s v="DOLARES AMERICANOS / UNITED STATES DOLLAR"/>
    <s v="JUDITH ANN DEAL"/>
    <s v=""/>
    <n v="0"/>
    <n v="76"/>
    <n v="2020"/>
    <s v="SPRING"/>
    <s v="SPRING"/>
    <s v="SPRING 2020"/>
    <s v="2019-2020"/>
    <n v="2564"/>
    <x v="10"/>
  </r>
  <r>
    <x v="2"/>
    <n v="2020"/>
    <x v="7"/>
    <s v="AM"/>
    <s v="EEUU"/>
    <x v="3"/>
    <s v="SPRING 2020"/>
    <s v="KIDS"/>
    <x v="91"/>
    <s v="DOLARES AMERICANOS / UNITED STATES DOLLAR"/>
    <s v="JUDITH ANN DEAL"/>
    <s v=""/>
    <n v="0"/>
    <n v="96"/>
    <n v="2020"/>
    <s v="SPRING"/>
    <s v="SPRING"/>
    <s v="SPRING 2020"/>
    <s v="2019-2020"/>
    <n v="3216"/>
    <x v="10"/>
  </r>
  <r>
    <x v="2"/>
    <n v="2020"/>
    <x v="6"/>
    <s v="AM"/>
    <s v="EEUU"/>
    <x v="3"/>
    <s v="SPRING 2020"/>
    <s v="KIDS"/>
    <x v="91"/>
    <s v="DOLARES AMERICANOS / UNITED STATES DOLLAR"/>
    <s v="JUDITH ANN DEAL"/>
    <s v=""/>
    <n v="0"/>
    <n v="42"/>
    <n v="2020"/>
    <s v="SPRING"/>
    <s v="SPRING"/>
    <s v="SPRING 2020"/>
    <s v="2019-2020"/>
    <n v="1400"/>
    <x v="10"/>
  </r>
  <r>
    <x v="2"/>
    <n v="2019"/>
    <x v="4"/>
    <s v="AM"/>
    <s v="EEUU"/>
    <x v="3"/>
    <s v="SPRING 2020"/>
    <s v="SWIMWEAR"/>
    <x v="91"/>
    <s v="DOLARES AMERICANOS / UNITED STATES DOLLAR"/>
    <s v="JUDITH ANN DEAL"/>
    <s v=""/>
    <n v="0"/>
    <n v="194"/>
    <n v="2020"/>
    <s v="SPRING"/>
    <s v="SPRING"/>
    <s v="SPRING 2020"/>
    <s v="2019-2020"/>
    <n v="6742"/>
    <x v="10"/>
  </r>
  <r>
    <x v="2"/>
    <n v="2020"/>
    <x v="7"/>
    <s v="AM"/>
    <s v="EEUU"/>
    <x v="3"/>
    <s v="SPRING 2020"/>
    <s v="SWIMWEAR"/>
    <x v="91"/>
    <s v="DOLARES AMERICANOS / UNITED STATES DOLLAR"/>
    <s v="JUDITH ANN DEAL"/>
    <s v=""/>
    <n v="0"/>
    <n v="127"/>
    <n v="2020"/>
    <s v="SPRING"/>
    <s v="SPRING"/>
    <s v="SPRING 2020"/>
    <s v="2019-2020"/>
    <n v="4814"/>
    <x v="10"/>
  </r>
  <r>
    <x v="2"/>
    <n v="2020"/>
    <x v="6"/>
    <s v="AM"/>
    <s v="EEUU"/>
    <x v="3"/>
    <s v="SPRING 2020"/>
    <s v="SWIMWEAR"/>
    <x v="91"/>
    <s v="DOLARES AMERICANOS / UNITED STATES DOLLAR"/>
    <s v="JUDITH ANN DEAL"/>
    <s v=""/>
    <n v="0"/>
    <n v="176"/>
    <n v="2020"/>
    <s v="SPRING"/>
    <s v="SPRING"/>
    <s v="SPRING 2020"/>
    <s v="2019-2020"/>
    <n v="5925"/>
    <x v="10"/>
  </r>
  <r>
    <x v="2"/>
    <n v="2019"/>
    <x v="4"/>
    <s v="AM"/>
    <s v="EEUU"/>
    <x v="3"/>
    <s v="SPRING 2020"/>
    <s v="BEACHWEAR"/>
    <x v="91"/>
    <s v="DOLARES AMERICANOS / UNITED STATES DOLLAR"/>
    <s v="JUDITH ANN DEAL"/>
    <s v=""/>
    <n v="0"/>
    <n v="57"/>
    <n v="2020"/>
    <s v="SPRING"/>
    <s v="SPRING"/>
    <s v="SPRING 2020"/>
    <s v="2019-2020"/>
    <n v="2469"/>
    <x v="10"/>
  </r>
  <r>
    <x v="2"/>
    <n v="2019"/>
    <x v="5"/>
    <s v="AM"/>
    <s v="EEUU"/>
    <x v="3"/>
    <s v="SPRING 2020"/>
    <s v="BEACHWEAR"/>
    <x v="91"/>
    <s v="DOLARES AMERICANOS / UNITED STATES DOLLAR"/>
    <s v="JUDITH ANN DEAL"/>
    <s v=""/>
    <n v="0"/>
    <n v="8"/>
    <n v="2020"/>
    <s v="SPRING"/>
    <s v="SPRING"/>
    <s v="SPRING 2020"/>
    <s v="2019-2020"/>
    <n v="236"/>
    <x v="10"/>
  </r>
  <r>
    <x v="2"/>
    <n v="2020"/>
    <x v="7"/>
    <s v="AM"/>
    <s v="EEUU"/>
    <x v="3"/>
    <s v="SPRING 2020"/>
    <s v="BEACHWEAR"/>
    <x v="91"/>
    <s v="DOLARES AMERICANOS / UNITED STATES DOLLAR"/>
    <s v="JUDITH ANN DEAL"/>
    <s v=""/>
    <n v="0"/>
    <n v="19"/>
    <n v="2020"/>
    <s v="SPRING"/>
    <s v="SPRING"/>
    <s v="SPRING 2020"/>
    <s v="2019-2020"/>
    <n v="823"/>
    <x v="10"/>
  </r>
  <r>
    <x v="2"/>
    <n v="2020"/>
    <x v="6"/>
    <s v="AM"/>
    <s v="EEUU"/>
    <x v="3"/>
    <s v="SPRING 2020"/>
    <s v="BEACHWEAR"/>
    <x v="91"/>
    <s v="DOLARES AMERICANOS / UNITED STATES DOLLAR"/>
    <s v="JUDITH ANN DEAL"/>
    <s v=""/>
    <n v="0"/>
    <n v="23"/>
    <n v="2020"/>
    <s v="SPRING"/>
    <s v="SPRING"/>
    <s v="SPRING 2020"/>
    <s v="2019-2020"/>
    <n v="1089"/>
    <x v="10"/>
  </r>
  <r>
    <x v="2"/>
    <n v="2019"/>
    <x v="4"/>
    <s v="AM"/>
    <s v="EEUU"/>
    <x v="3"/>
    <s v="SMU SPRING 2020"/>
    <s v="SWIMWEAR"/>
    <x v="91"/>
    <s v="DOLARES AMERICANOS / UNITED STATES DOLLAR"/>
    <s v="JUDITH ANN DEAL"/>
    <s v=""/>
    <n v="0"/>
    <n v="6"/>
    <n v="2020"/>
    <s v="SMU SPRING"/>
    <s v="SMU SPRING"/>
    <s v="SMU SPRING 2020"/>
    <s v="2019-2020"/>
    <n v="420"/>
    <x v="10"/>
  </r>
  <r>
    <x v="2"/>
    <n v="2020"/>
    <x v="6"/>
    <s v="AM"/>
    <s v="EEUU"/>
    <x v="3"/>
    <s v="SPRING 2020"/>
    <s v="ACTIVE"/>
    <x v="399"/>
    <s v="DOLARES AMERICANOS / UNITED STATES DOLLAR"/>
    <s v="DENISE ARNETT"/>
    <s v=""/>
    <n v="0"/>
    <n v="26"/>
    <n v="2020"/>
    <s v="SPRING"/>
    <s v="SPRING"/>
    <s v="SPRING 2020"/>
    <s v="2019-2020"/>
    <n v="910"/>
    <x v="14"/>
  </r>
  <r>
    <x v="2"/>
    <n v="2020"/>
    <x v="6"/>
    <s v="AM"/>
    <s v="EEUU"/>
    <x v="3"/>
    <s v="SPRING 2020"/>
    <s v="SWIMWEAR"/>
    <x v="399"/>
    <s v="DOLARES AMERICANOS / UNITED STATES DOLLAR"/>
    <s v="DENISE ARNETT"/>
    <s v=""/>
    <n v="0"/>
    <n v="42"/>
    <n v="2020"/>
    <s v="SPRING"/>
    <s v="SPRING"/>
    <s v="SPRING 2020"/>
    <s v="2019-2020"/>
    <n v="1289"/>
    <x v="14"/>
  </r>
  <r>
    <x v="2"/>
    <n v="2019"/>
    <x v="3"/>
    <s v="AM"/>
    <s v="EEUU"/>
    <x v="3"/>
    <s v="SPRING 2020"/>
    <s v="ACCESSORIES"/>
    <x v="74"/>
    <s v="DOLARES AMERICANOS / UNITED STATES DOLLAR"/>
    <s v="JUDITH ANN DEAL"/>
    <s v=""/>
    <n v="0"/>
    <n v="44"/>
    <n v="2020"/>
    <s v="SPRING"/>
    <s v="SPRING"/>
    <s v="SPRING 2020"/>
    <s v="2019-2020"/>
    <n v="708"/>
    <x v="10"/>
  </r>
  <r>
    <x v="2"/>
    <n v="2019"/>
    <x v="5"/>
    <s v="AM"/>
    <s v="EEUU"/>
    <x v="3"/>
    <s v="SPRING 2020"/>
    <s v="ACCESSORIES"/>
    <x v="74"/>
    <s v="DOLARES AMERICANOS / UNITED STATES DOLLAR"/>
    <s v="JUDITH ANN DEAL"/>
    <s v=""/>
    <n v="0"/>
    <n v="34"/>
    <n v="2020"/>
    <s v="SPRING"/>
    <s v="SPRING"/>
    <s v="SPRING 2020"/>
    <s v="2019-2020"/>
    <n v="622"/>
    <x v="10"/>
  </r>
  <r>
    <x v="2"/>
    <n v="2020"/>
    <x v="6"/>
    <s v="AM"/>
    <s v="EEUU"/>
    <x v="3"/>
    <s v="SPRING 2020"/>
    <s v="ACCESSORIES"/>
    <x v="74"/>
    <s v="DOLARES AMERICANOS / UNITED STATES DOLLAR"/>
    <s v="JUDITH ANN DEAL"/>
    <s v=""/>
    <n v="0"/>
    <n v="44"/>
    <n v="2020"/>
    <s v="SPRING"/>
    <s v="SPRING"/>
    <s v="SPRING 2020"/>
    <s v="2019-2020"/>
    <n v="684"/>
    <x v="10"/>
  </r>
  <r>
    <x v="2"/>
    <n v="2019"/>
    <x v="3"/>
    <s v="AM"/>
    <s v="EEUU"/>
    <x v="3"/>
    <s v="SPRING 2020"/>
    <s v="KIDS"/>
    <x v="74"/>
    <s v="DOLARES AMERICANOS / UNITED STATES DOLLAR"/>
    <s v="JUDITH ANN DEAL"/>
    <s v=""/>
    <n v="0"/>
    <n v="28"/>
    <n v="2020"/>
    <s v="SPRING"/>
    <s v="SPRING"/>
    <s v="SPRING 2020"/>
    <s v="2019-2020"/>
    <n v="924"/>
    <x v="10"/>
  </r>
  <r>
    <x v="2"/>
    <n v="2019"/>
    <x v="5"/>
    <s v="AM"/>
    <s v="EEUU"/>
    <x v="3"/>
    <s v="SPRING 2020"/>
    <s v="KIDS"/>
    <x v="74"/>
    <s v="DOLARES AMERICANOS / UNITED STATES DOLLAR"/>
    <s v="JUDITH ANN DEAL"/>
    <s v=""/>
    <n v="0"/>
    <n v="28"/>
    <n v="2020"/>
    <s v="SPRING"/>
    <s v="SPRING"/>
    <s v="SPRING 2020"/>
    <s v="2019-2020"/>
    <n v="910"/>
    <x v="10"/>
  </r>
  <r>
    <x v="2"/>
    <n v="2019"/>
    <x v="3"/>
    <s v="AM"/>
    <s v="EEUU"/>
    <x v="3"/>
    <s v="SPRING 2020"/>
    <s v="SWIMWEAR"/>
    <x v="74"/>
    <s v="DOLARES AMERICANOS / UNITED STATES DOLLAR"/>
    <s v="JUDITH ANN DEAL"/>
    <s v=""/>
    <n v="0"/>
    <n v="56"/>
    <n v="2020"/>
    <s v="SPRING"/>
    <s v="SPRING"/>
    <s v="SPRING 2020"/>
    <s v="2019-2020"/>
    <n v="1720"/>
    <x v="10"/>
  </r>
  <r>
    <x v="2"/>
    <n v="2019"/>
    <x v="5"/>
    <s v="AM"/>
    <s v="EEUU"/>
    <x v="3"/>
    <s v="SPRING 2020"/>
    <s v="SWIMWEAR"/>
    <x v="74"/>
    <s v="DOLARES AMERICANOS / UNITED STATES DOLLAR"/>
    <s v="JUDITH ANN DEAL"/>
    <s v=""/>
    <n v="0"/>
    <n v="24"/>
    <n v="2020"/>
    <s v="SPRING"/>
    <s v="SPRING"/>
    <s v="SPRING 2020"/>
    <s v="2019-2020"/>
    <n v="738"/>
    <x v="10"/>
  </r>
  <r>
    <x v="2"/>
    <n v="2020"/>
    <x v="6"/>
    <s v="AM"/>
    <s v="EEUU"/>
    <x v="3"/>
    <s v="SPRING 2020"/>
    <s v="SWIMWEAR"/>
    <x v="74"/>
    <s v="DOLARES AMERICANOS / UNITED STATES DOLLAR"/>
    <s v="JUDITH ANN DEAL"/>
    <s v=""/>
    <n v="0"/>
    <n v="56"/>
    <n v="2020"/>
    <s v="SPRING"/>
    <s v="SPRING"/>
    <s v="SPRING 2020"/>
    <s v="2019-2020"/>
    <n v="1756"/>
    <x v="10"/>
  </r>
  <r>
    <x v="2"/>
    <n v="2019"/>
    <x v="3"/>
    <s v="AM"/>
    <s v="EEUU"/>
    <x v="3"/>
    <s v="SPRING 2020"/>
    <s v="BEACHWEAR"/>
    <x v="74"/>
    <s v="DOLARES AMERICANOS / UNITED STATES DOLLAR"/>
    <s v="JUDITH ANN DEAL"/>
    <s v=""/>
    <n v="0"/>
    <n v="18"/>
    <n v="2020"/>
    <s v="SPRING"/>
    <s v="SPRING"/>
    <s v="SPRING 2020"/>
    <s v="2019-2020"/>
    <n v="816"/>
    <x v="10"/>
  </r>
  <r>
    <x v="2"/>
    <n v="2019"/>
    <x v="5"/>
    <s v="AM"/>
    <s v="EEUU"/>
    <x v="3"/>
    <s v="SPRING 2020"/>
    <s v="BEACHWEAR"/>
    <x v="74"/>
    <s v="DOLARES AMERICANOS / UNITED STATES DOLLAR"/>
    <s v="JUDITH ANN DEAL"/>
    <s v=""/>
    <n v="0"/>
    <n v="18"/>
    <n v="2020"/>
    <s v="SPRING"/>
    <s v="SPRING"/>
    <s v="SPRING 2020"/>
    <s v="2019-2020"/>
    <n v="840"/>
    <x v="10"/>
  </r>
  <r>
    <x v="2"/>
    <n v="2020"/>
    <x v="6"/>
    <s v="AM"/>
    <s v="EEUU"/>
    <x v="3"/>
    <s v="SPRING 2020"/>
    <s v="BEACHWEAR"/>
    <x v="74"/>
    <s v="DOLARES AMERICANOS / UNITED STATES DOLLAR"/>
    <s v="JUDITH ANN DEAL"/>
    <s v=""/>
    <n v="0"/>
    <n v="18"/>
    <n v="2020"/>
    <s v="SPRING"/>
    <s v="SPRING"/>
    <s v="SPRING 2020"/>
    <s v="2019-2020"/>
    <n v="918"/>
    <x v="10"/>
  </r>
  <r>
    <x v="2"/>
    <n v="2019"/>
    <x v="2"/>
    <s v="AM"/>
    <s v="EEUU"/>
    <x v="3"/>
    <s v="HOLIDAY 2019"/>
    <s v="ACTIVE"/>
    <x v="42"/>
    <s v="DOLARES AMERICANOS / UNITED STATES DOLLAR"/>
    <s v="HOLLY SALES INC."/>
    <s v=""/>
    <n v="0"/>
    <n v="12"/>
    <n v="2019"/>
    <s v="HOLIDAY"/>
    <s v="HOLIDAY"/>
    <s v="HOLIDAY 2019"/>
    <s v="2019-2020"/>
    <n v="492"/>
    <x v="8"/>
  </r>
  <r>
    <x v="2"/>
    <n v="2019"/>
    <x v="3"/>
    <s v="AM"/>
    <s v="EEUU"/>
    <x v="3"/>
    <s v="HOLIDAY 2019"/>
    <s v="ACTIVE"/>
    <x v="42"/>
    <s v="DOLARES AMERICANOS / UNITED STATES DOLLAR"/>
    <s v="HOLLY SALES INC."/>
    <s v=""/>
    <n v="0"/>
    <n v="20"/>
    <n v="2019"/>
    <s v="HOLIDAY"/>
    <s v="HOLIDAY"/>
    <s v="HOLIDAY 2019"/>
    <s v="2019-2020"/>
    <n v="712"/>
    <x v="8"/>
  </r>
  <r>
    <x v="2"/>
    <n v="2019"/>
    <x v="4"/>
    <s v="AM"/>
    <s v="EEUU"/>
    <x v="3"/>
    <s v="HOLIDAY 2019"/>
    <s v="ACTIVE"/>
    <x v="42"/>
    <s v="DOLARES AMERICANOS / UNITED STATES DOLLAR"/>
    <s v="HOLLY SALES INC."/>
    <s v=""/>
    <n v="0"/>
    <n v="65"/>
    <n v="2019"/>
    <s v="HOLIDAY"/>
    <s v="HOLIDAY"/>
    <s v="HOLIDAY 2019"/>
    <s v="2019-2020"/>
    <n v="2325"/>
    <x v="8"/>
  </r>
  <r>
    <x v="2"/>
    <n v="2019"/>
    <x v="3"/>
    <s v="AM"/>
    <s v="EEUU"/>
    <x v="3"/>
    <s v="SPRING 2020"/>
    <s v="KIDS"/>
    <x v="214"/>
    <s v="DOLARES AMERICANOS / UNITED STATES DOLLAR"/>
    <s v="BILL MILLER AND COMPANY"/>
    <s v=""/>
    <n v="0"/>
    <n v="2"/>
    <n v="2020"/>
    <s v="SPRING"/>
    <s v="SPRING"/>
    <s v="SPRING 2020"/>
    <s v="2019-2020"/>
    <n v="64"/>
    <x v="2"/>
  </r>
  <r>
    <x v="2"/>
    <n v="2019"/>
    <x v="4"/>
    <s v="AM"/>
    <s v="EEUU"/>
    <x v="3"/>
    <s v="SPRING 2020"/>
    <s v="SWIMWEAR"/>
    <x v="214"/>
    <s v="DOLARES AMERICANOS / UNITED STATES DOLLAR"/>
    <s v="BILL MILLER AND COMPANY"/>
    <s v=""/>
    <n v="0"/>
    <n v="85"/>
    <n v="2020"/>
    <s v="SPRING"/>
    <s v="SPRING"/>
    <s v="SPRING 2020"/>
    <s v="2019-2020"/>
    <n v="2540"/>
    <x v="2"/>
  </r>
  <r>
    <x v="2"/>
    <n v="2019"/>
    <x v="5"/>
    <s v="AM"/>
    <s v="EEUU"/>
    <x v="3"/>
    <s v="SPRING 2020"/>
    <s v="SWIMWEAR"/>
    <x v="214"/>
    <s v="DOLARES AMERICANOS / UNITED STATES DOLLAR"/>
    <s v="BILL MILLER AND COMPANY"/>
    <s v=""/>
    <n v="0"/>
    <n v="2"/>
    <n v="2020"/>
    <s v="SPRING"/>
    <s v="SPRING"/>
    <s v="SPRING 2020"/>
    <s v="2019-2020"/>
    <n v="59"/>
    <x v="2"/>
  </r>
  <r>
    <x v="2"/>
    <n v="2020"/>
    <x v="7"/>
    <s v="AM"/>
    <s v="EEUU"/>
    <x v="3"/>
    <s v="SPRING 2020"/>
    <s v="SWIMWEAR"/>
    <x v="214"/>
    <s v="DOLARES AMERICANOS / UNITED STATES DOLLAR"/>
    <s v="BILL MILLER AND COMPANY"/>
    <s v=""/>
    <n v="0"/>
    <n v="64"/>
    <n v="2020"/>
    <s v="SPRING"/>
    <s v="SPRING"/>
    <s v="SPRING 2020"/>
    <s v="2019-2020"/>
    <n v="2039"/>
    <x v="2"/>
  </r>
  <r>
    <x v="2"/>
    <n v="2020"/>
    <x v="6"/>
    <s v="AM"/>
    <s v="EEUU"/>
    <x v="3"/>
    <s v="SPRING 2020"/>
    <s v="SWIMWEAR"/>
    <x v="214"/>
    <s v="DOLARES AMERICANOS / UNITED STATES DOLLAR"/>
    <s v="BILL MILLER AND COMPANY"/>
    <s v=""/>
    <n v="0"/>
    <n v="2"/>
    <n v="2020"/>
    <s v="SPRING"/>
    <s v="SPRING"/>
    <s v="SPRING 2020"/>
    <s v="2019-2020"/>
    <n v="65"/>
    <x v="2"/>
  </r>
  <r>
    <x v="2"/>
    <n v="2019"/>
    <x v="3"/>
    <s v="AM"/>
    <s v="EEUU"/>
    <x v="3"/>
    <s v="SPRING 2020"/>
    <s v="TRUNKS"/>
    <x v="214"/>
    <s v="DOLARES AMERICANOS / UNITED STATES DOLLAR"/>
    <s v="BILL MILLER AND COMPANY"/>
    <s v=""/>
    <n v="0"/>
    <n v="1"/>
    <n v="2020"/>
    <s v="SPRING"/>
    <s v="SPRING"/>
    <s v="SPRING 2020"/>
    <s v="2019-2020"/>
    <n v="34.5"/>
    <x v="2"/>
  </r>
  <r>
    <x v="2"/>
    <n v="2019"/>
    <x v="4"/>
    <s v="AM"/>
    <s v="EEUU"/>
    <x v="3"/>
    <s v="SPRING 2020"/>
    <s v="BEACHWEAR"/>
    <x v="214"/>
    <s v="DOLARES AMERICANOS / UNITED STATES DOLLAR"/>
    <s v="BILL MILLER AND COMPANY"/>
    <s v=""/>
    <n v="0"/>
    <n v="6"/>
    <n v="2020"/>
    <s v="SPRING"/>
    <s v="SPRING"/>
    <s v="SPRING 2020"/>
    <s v="2019-2020"/>
    <n v="234"/>
    <x v="2"/>
  </r>
  <r>
    <x v="2"/>
    <n v="2020"/>
    <x v="7"/>
    <s v="AM"/>
    <s v="EEUU"/>
    <x v="3"/>
    <s v="SPRING 2020"/>
    <s v="BEACHWEAR"/>
    <x v="214"/>
    <s v="DOLARES AMERICANOS / UNITED STATES DOLLAR"/>
    <s v="BILL MILLER AND COMPANY"/>
    <s v=""/>
    <n v="0"/>
    <n v="12"/>
    <n v="2020"/>
    <s v="SPRING"/>
    <s v="SPRING"/>
    <s v="SPRING 2020"/>
    <s v="2019-2020"/>
    <n v="498"/>
    <x v="2"/>
  </r>
  <r>
    <x v="2"/>
    <n v="2019"/>
    <x v="3"/>
    <s v="AM"/>
    <s v="EEUU"/>
    <x v="3"/>
    <s v="SPRING 2020"/>
    <s v="KIDS"/>
    <x v="387"/>
    <s v="DOLARES AMERICANOS / UNITED STATES DOLLAR"/>
    <s v="JULIUS ORTIZ MALDONADO"/>
    <s v=""/>
    <n v="0"/>
    <n v="30"/>
    <n v="2020"/>
    <s v="SPRING"/>
    <s v="SPRING"/>
    <s v="SPRING 2020"/>
    <s v="2019-2020"/>
    <n v="992"/>
    <x v="15"/>
  </r>
  <r>
    <x v="2"/>
    <n v="2019"/>
    <x v="2"/>
    <s v="AM"/>
    <s v="EEUU"/>
    <x v="3"/>
    <s v="SPRING 2020"/>
    <s v="SWIMWEAR"/>
    <x v="387"/>
    <s v="DOLARES AMERICANOS / UNITED STATES DOLLAR"/>
    <s v="JULIUS ORTIZ MALDONADO"/>
    <s v=""/>
    <n v="0"/>
    <n v="23"/>
    <n v="2020"/>
    <s v="SPRING"/>
    <s v="SPRING"/>
    <s v="SPRING 2020"/>
    <s v="2019-2020"/>
    <n v="812"/>
    <x v="15"/>
  </r>
  <r>
    <x v="2"/>
    <n v="2019"/>
    <x v="3"/>
    <s v="AM"/>
    <s v="EEUU"/>
    <x v="3"/>
    <s v="SPRING 2020"/>
    <s v="SWIMWEAR"/>
    <x v="387"/>
    <s v="DOLARES AMERICANOS / UNITED STATES DOLLAR"/>
    <s v="JULIUS ORTIZ MALDONADO"/>
    <s v=""/>
    <n v="0"/>
    <n v="41"/>
    <n v="2020"/>
    <s v="SPRING"/>
    <s v="SPRING"/>
    <s v="SPRING 2020"/>
    <s v="2019-2020"/>
    <n v="1358"/>
    <x v="15"/>
  </r>
  <r>
    <x v="2"/>
    <n v="2019"/>
    <x v="4"/>
    <s v="AM"/>
    <s v="EEUU"/>
    <x v="3"/>
    <s v="SPRING 2020"/>
    <s v="SWIMWEAR"/>
    <x v="387"/>
    <s v="DOLARES AMERICANOS / UNITED STATES DOLLAR"/>
    <s v="JULIUS ORTIZ MALDONADO"/>
    <s v=""/>
    <n v="0"/>
    <n v="14"/>
    <n v="2020"/>
    <s v="SPRING"/>
    <s v="SPRING"/>
    <s v="SPRING 2020"/>
    <s v="2019-2020"/>
    <n v="448"/>
    <x v="15"/>
  </r>
  <r>
    <x v="2"/>
    <n v="2020"/>
    <x v="6"/>
    <s v="AM"/>
    <s v="EEUU"/>
    <x v="3"/>
    <s v="SPRING 2020"/>
    <s v="SWIMWEAR"/>
    <x v="387"/>
    <s v="DOLARES AMERICANOS / UNITED STATES DOLLAR"/>
    <s v="JULIUS ORTIZ MALDONADO"/>
    <s v=""/>
    <n v="0"/>
    <n v="9"/>
    <n v="2020"/>
    <s v="SPRING"/>
    <s v="SPRING"/>
    <s v="SPRING 2020"/>
    <s v="2019-2020"/>
    <n v="399"/>
    <x v="15"/>
  </r>
  <r>
    <x v="2"/>
    <n v="2020"/>
    <x v="6"/>
    <s v="AM"/>
    <s v="EEUU"/>
    <x v="3"/>
    <s v="SPRING 2020"/>
    <s v="KIDS"/>
    <x v="75"/>
    <s v="DOLARES AMERICANOS / UNITED STATES DOLLAR"/>
    <s v="HOLLY SALES INC."/>
    <s v=""/>
    <s v="0.00"/>
    <n v="162"/>
    <n v="2020"/>
    <s v="SPRING"/>
    <s v="SPRING"/>
    <s v="SPRING 2020"/>
    <s v="2019-2020"/>
    <n v="4703.22"/>
    <x v="8"/>
  </r>
  <r>
    <x v="2"/>
    <n v="2019"/>
    <x v="3"/>
    <s v="AM"/>
    <s v="EEUU"/>
    <x v="3"/>
    <s v="SPRING 2020"/>
    <s v="SWIMWEAR"/>
    <x v="75"/>
    <s v="DOLARES AMERICANOS / UNITED STATES DOLLAR"/>
    <s v="HOLLY SALES INC."/>
    <s v=""/>
    <s v="0.00"/>
    <n v="162"/>
    <n v="2020"/>
    <s v="SPRING"/>
    <s v="SPRING"/>
    <s v="SPRING 2020"/>
    <s v="2019-2020"/>
    <n v="4437"/>
    <x v="8"/>
  </r>
  <r>
    <x v="2"/>
    <n v="2019"/>
    <x v="4"/>
    <s v="AM"/>
    <s v="EEUU"/>
    <x v="3"/>
    <s v="SPRING 2020"/>
    <s v="SWIMWEAR"/>
    <x v="75"/>
    <s v="DOLARES AMERICANOS / UNITED STATES DOLLAR"/>
    <s v="HOLLY SALES INC."/>
    <s v=""/>
    <s v="0.00"/>
    <n v="582"/>
    <n v="2020"/>
    <s v="SPRING"/>
    <s v="SPRING"/>
    <s v="SPRING 2020"/>
    <s v="2019-2020"/>
    <n v="16155.899999999992"/>
    <x v="8"/>
  </r>
  <r>
    <x v="2"/>
    <n v="2019"/>
    <x v="5"/>
    <s v="AM"/>
    <s v="EEUU"/>
    <x v="3"/>
    <s v="SPRING 2020"/>
    <s v="SWIMWEAR"/>
    <x v="75"/>
    <s v="DOLARES AMERICANOS / UNITED STATES DOLLAR"/>
    <s v="HOLLY SALES INC."/>
    <s v=""/>
    <s v="0.00"/>
    <n v="636"/>
    <n v="2020"/>
    <s v="SPRING"/>
    <s v="SPRING"/>
    <s v="SPRING 2020"/>
    <s v="2019-2020"/>
    <n v="17951.580000000002"/>
    <x v="8"/>
  </r>
  <r>
    <x v="2"/>
    <n v="2020"/>
    <x v="6"/>
    <s v="AM"/>
    <s v="EEUU"/>
    <x v="3"/>
    <s v="SPRING 2020"/>
    <s v="SWIMWEAR"/>
    <x v="75"/>
    <s v="DOLARES AMERICANOS / UNITED STATES DOLLAR"/>
    <s v="HOLLY SALES INC."/>
    <s v=""/>
    <s v="0.00"/>
    <n v="1926"/>
    <n v="2020"/>
    <s v="SPRING"/>
    <s v="SPRING"/>
    <s v="SPRING 2020"/>
    <s v="2019-2020"/>
    <n v="51850.26"/>
    <x v="8"/>
  </r>
  <r>
    <x v="2"/>
    <n v="2019"/>
    <x v="3"/>
    <s v="AM"/>
    <s v="EEUU"/>
    <x v="3"/>
    <s v="HOLIDAY 2019"/>
    <s v="ACTIVE"/>
    <x v="59"/>
    <s v="DOLARES AMERICANOS / UNITED STATES DOLLAR"/>
    <s v="HOLLY SALES INC."/>
    <s v=""/>
    <n v="0"/>
    <n v="97"/>
    <n v="2019"/>
    <s v="HOLIDAY"/>
    <s v="HOLIDAY"/>
    <s v="HOLIDAY 2019"/>
    <s v="2019-2020"/>
    <n v="2735.2"/>
    <x v="8"/>
  </r>
  <r>
    <x v="2"/>
    <n v="2019"/>
    <x v="4"/>
    <s v="AM"/>
    <s v="EEUU"/>
    <x v="3"/>
    <s v="HOLIDAY 2019"/>
    <s v="ACTIVE"/>
    <x v="59"/>
    <s v="DOLARES AMERICANOS / UNITED STATES DOLLAR"/>
    <s v="HOLLY SALES INC."/>
    <s v=""/>
    <n v="0"/>
    <n v="192"/>
    <n v="2019"/>
    <s v="HOLIDAY"/>
    <s v="HOLIDAY"/>
    <s v="HOLIDAY 2019"/>
    <s v="2019-2020"/>
    <n v="5449.5999999999995"/>
    <x v="8"/>
  </r>
  <r>
    <x v="2"/>
    <n v="2020"/>
    <x v="8"/>
    <s v="AM"/>
    <s v="EEUU"/>
    <x v="3"/>
    <s v="SPRING 2020"/>
    <s v="ACCESSORIES"/>
    <x v="141"/>
    <s v="DOLARES AMERICANOS / UNITED STATES DOLLAR"/>
    <s v="ANITA M. HOPKINS"/>
    <s v=""/>
    <s v="0.00"/>
    <n v="200"/>
    <n v="2020"/>
    <s v="SPRING"/>
    <s v="SPRING"/>
    <s v="SPRING 2020"/>
    <s v="2019-2020"/>
    <n v="2232"/>
    <x v="1"/>
  </r>
  <r>
    <x v="2"/>
    <n v="2020"/>
    <x v="9"/>
    <s v="AM"/>
    <s v="EEUU"/>
    <x v="3"/>
    <s v="SPRING 2020"/>
    <s v="ACCESSORIES"/>
    <x v="141"/>
    <s v="DOLARES AMERICANOS / UNITED STATES DOLLAR"/>
    <s v="ANITA M. HOPKINS"/>
    <s v=""/>
    <s v="0.00"/>
    <n v="166"/>
    <n v="2020"/>
    <s v="SPRING"/>
    <s v="SPRING"/>
    <s v="SPRING 2020"/>
    <s v="2019-2020"/>
    <n v="1920"/>
    <x v="1"/>
  </r>
  <r>
    <x v="2"/>
    <n v="2020"/>
    <x v="8"/>
    <s v="AM"/>
    <s v="EEUU"/>
    <x v="3"/>
    <s v="SPRING 2020"/>
    <s v="KIDS"/>
    <x v="141"/>
    <s v="DOLARES AMERICANOS / UNITED STATES DOLLAR"/>
    <s v="ANITA M. HOPKINS"/>
    <s v=""/>
    <s v="0.00"/>
    <n v="50"/>
    <n v="2020"/>
    <s v="SPRING"/>
    <s v="SPRING"/>
    <s v="SPRING 2020"/>
    <s v="2019-2020"/>
    <n v="1620"/>
    <x v="1"/>
  </r>
  <r>
    <x v="2"/>
    <n v="2020"/>
    <x v="9"/>
    <s v="AM"/>
    <s v="EEUU"/>
    <x v="3"/>
    <s v="SPRING 2020"/>
    <s v="KIDS"/>
    <x v="141"/>
    <s v="DOLARES AMERICANOS / UNITED STATES DOLLAR"/>
    <s v="ANITA M. HOPKINS"/>
    <s v=""/>
    <s v="0.00"/>
    <n v="49"/>
    <n v="2020"/>
    <s v="SPRING"/>
    <s v="SPRING"/>
    <s v="SPRING 2020"/>
    <s v="2019-2020"/>
    <n v="1576"/>
    <x v="1"/>
  </r>
  <r>
    <x v="2"/>
    <n v="2020"/>
    <x v="8"/>
    <s v="AM"/>
    <s v="EEUU"/>
    <x v="3"/>
    <s v="SPRING 2020"/>
    <s v="SWIMWEAR"/>
    <x v="141"/>
    <s v="DOLARES AMERICANOS / UNITED STATES DOLLAR"/>
    <s v="ANITA M. HOPKINS"/>
    <s v=""/>
    <s v="0.00"/>
    <n v="246"/>
    <n v="2020"/>
    <s v="SPRING"/>
    <s v="SPRING"/>
    <s v="SPRING 2020"/>
    <s v="2019-2020"/>
    <n v="7743"/>
    <x v="1"/>
  </r>
  <r>
    <x v="2"/>
    <n v="2020"/>
    <x v="9"/>
    <s v="AM"/>
    <s v="EEUU"/>
    <x v="3"/>
    <s v="SPRING 2020"/>
    <s v="SWIMWEAR"/>
    <x v="141"/>
    <s v="DOLARES AMERICANOS / UNITED STATES DOLLAR"/>
    <s v="ANITA M. HOPKINS"/>
    <s v=""/>
    <s v="0.00"/>
    <n v="250"/>
    <n v="2020"/>
    <s v="SPRING"/>
    <s v="SPRING"/>
    <s v="SPRING 2020"/>
    <s v="2019-2020"/>
    <n v="8149"/>
    <x v="1"/>
  </r>
  <r>
    <x v="2"/>
    <n v="2019"/>
    <x v="4"/>
    <s v="AM"/>
    <s v="EEUU"/>
    <x v="3"/>
    <s v="SPRING 2020"/>
    <s v="ACCESSORIES"/>
    <x v="218"/>
    <s v="DOLARES AMERICANOS / UNITED STATES DOLLAR"/>
    <s v="ANITA M. HOPKINS"/>
    <s v=""/>
    <n v="0"/>
    <n v="24"/>
    <n v="2020"/>
    <s v="SPRING"/>
    <s v="SPRING"/>
    <s v="SPRING 2020"/>
    <s v="2019-2020"/>
    <n v="432"/>
    <x v="1"/>
  </r>
  <r>
    <x v="2"/>
    <n v="2019"/>
    <x v="4"/>
    <s v="AM"/>
    <s v="EEUU"/>
    <x v="3"/>
    <s v="SPRING 2020"/>
    <s v="KIDS"/>
    <x v="218"/>
    <s v="DOLARES AMERICANOS / UNITED STATES DOLLAR"/>
    <s v="ANITA M. HOPKINS"/>
    <s v=""/>
    <n v="0"/>
    <n v="154"/>
    <n v="2020"/>
    <s v="SPRING"/>
    <s v="SPRING"/>
    <s v="SPRING 2020"/>
    <s v="2019-2020"/>
    <n v="4942"/>
    <x v="1"/>
  </r>
  <r>
    <x v="2"/>
    <n v="2019"/>
    <x v="5"/>
    <s v="AM"/>
    <s v="EEUU"/>
    <x v="3"/>
    <s v="SPRING 2020"/>
    <s v="KIDS"/>
    <x v="218"/>
    <s v="DOLARES AMERICANOS / UNITED STATES DOLLAR"/>
    <s v="ANITA M. HOPKINS"/>
    <s v=""/>
    <n v="0"/>
    <n v="51"/>
    <n v="2020"/>
    <s v="SPRING"/>
    <s v="SPRING"/>
    <s v="SPRING 2020"/>
    <s v="2019-2020"/>
    <n v="1658"/>
    <x v="1"/>
  </r>
  <r>
    <x v="2"/>
    <n v="2019"/>
    <x v="4"/>
    <s v="AM"/>
    <s v="EEUU"/>
    <x v="3"/>
    <s v="SPRING 2020"/>
    <s v="BEACHWEAR"/>
    <x v="218"/>
    <s v="DOLARES AMERICANOS / UNITED STATES DOLLAR"/>
    <s v="ANITA M. HOPKINS"/>
    <s v=""/>
    <n v="0"/>
    <n v="26"/>
    <n v="2020"/>
    <s v="SPRING"/>
    <s v="SPRING"/>
    <s v="SPRING 2020"/>
    <s v="2019-2020"/>
    <n v="767"/>
    <x v="1"/>
  </r>
  <r>
    <x v="2"/>
    <n v="2019"/>
    <x v="5"/>
    <s v="AM"/>
    <s v="EEUU"/>
    <x v="3"/>
    <s v="SPRING 2020"/>
    <s v="BEACHWEAR"/>
    <x v="218"/>
    <s v="DOLARES AMERICANOS / UNITED STATES DOLLAR"/>
    <s v="ANITA M. HOPKINS"/>
    <s v=""/>
    <n v="0"/>
    <n v="13"/>
    <n v="2020"/>
    <s v="SPRING"/>
    <s v="SPRING"/>
    <s v="SPRING 2020"/>
    <s v="2019-2020"/>
    <n v="383.5"/>
    <x v="1"/>
  </r>
  <r>
    <x v="2"/>
    <n v="2019"/>
    <x v="3"/>
    <s v="AM"/>
    <s v="EEUU"/>
    <x v="3"/>
    <s v="SPRING 2020"/>
    <s v="ACCESSORIES"/>
    <x v="234"/>
    <s v="DOLARES AMERICANOS / UNITED STATES DOLLAR"/>
    <s v="BILL MILLER AND COMPANY"/>
    <s v=""/>
    <n v="0"/>
    <n v="4"/>
    <n v="2020"/>
    <s v="SPRING"/>
    <s v="SPRING"/>
    <s v="SPRING 2020"/>
    <s v="2019-2020"/>
    <n v="60"/>
    <x v="2"/>
  </r>
  <r>
    <x v="2"/>
    <n v="2019"/>
    <x v="3"/>
    <s v="AM"/>
    <s v="EEUU"/>
    <x v="3"/>
    <s v="SPRING 2020"/>
    <s v="KIDS"/>
    <x v="234"/>
    <s v="DOLARES AMERICANOS / UNITED STATES DOLLAR"/>
    <s v="BILL MILLER AND COMPANY"/>
    <s v=""/>
    <n v="0"/>
    <n v="95"/>
    <n v="2020"/>
    <s v="SPRING"/>
    <s v="SPRING"/>
    <s v="SPRING 2020"/>
    <s v="2019-2020"/>
    <n v="3090"/>
    <x v="2"/>
  </r>
  <r>
    <x v="2"/>
    <n v="2019"/>
    <x v="4"/>
    <s v="AM"/>
    <s v="EEUU"/>
    <x v="3"/>
    <s v="SPRING 2020"/>
    <s v="SWIMWEAR"/>
    <x v="234"/>
    <s v="DOLARES AMERICANOS / UNITED STATES DOLLAR"/>
    <s v="BILL MILLER AND COMPANY"/>
    <s v=""/>
    <n v="0"/>
    <n v="24"/>
    <n v="2020"/>
    <s v="SPRING"/>
    <s v="SPRING"/>
    <s v="SPRING 2020"/>
    <s v="2019-2020"/>
    <n v="772"/>
    <x v="2"/>
  </r>
  <r>
    <x v="2"/>
    <n v="2019"/>
    <x v="5"/>
    <s v="AM"/>
    <s v="EEUU"/>
    <x v="3"/>
    <s v="SPRING 2020"/>
    <s v="SWIMWEAR"/>
    <x v="234"/>
    <s v="DOLARES AMERICANOS / UNITED STATES DOLLAR"/>
    <s v="BILL MILLER AND COMPANY"/>
    <s v=""/>
    <n v="0"/>
    <n v="29"/>
    <n v="2020"/>
    <s v="SPRING"/>
    <s v="SPRING"/>
    <s v="SPRING 2020"/>
    <s v="2019-2020"/>
    <n v="893"/>
    <x v="2"/>
  </r>
  <r>
    <x v="2"/>
    <n v="2020"/>
    <x v="6"/>
    <s v="AM"/>
    <s v="EEUU"/>
    <x v="3"/>
    <s v="SPRING 2020"/>
    <s v="SWIMWEAR"/>
    <x v="234"/>
    <s v="DOLARES AMERICANOS / UNITED STATES DOLLAR"/>
    <s v="BILL MILLER AND COMPANY"/>
    <s v=""/>
    <n v="0"/>
    <n v="46"/>
    <n v="2020"/>
    <s v="SPRING"/>
    <s v="SPRING"/>
    <s v="SPRING 2020"/>
    <s v="2019-2020"/>
    <n v="1447"/>
    <x v="2"/>
  </r>
  <r>
    <x v="2"/>
    <n v="2019"/>
    <x v="4"/>
    <s v="AM"/>
    <s v="EEUU"/>
    <x v="3"/>
    <s v="SPRING 2020"/>
    <s v="BEACHWEAR"/>
    <x v="234"/>
    <s v="DOLARES AMERICANOS / UNITED STATES DOLLAR"/>
    <s v="BILL MILLER AND COMPANY"/>
    <s v=""/>
    <n v="0"/>
    <n v="1"/>
    <n v="2020"/>
    <s v="SPRING"/>
    <s v="SPRING"/>
    <s v="SPRING 2020"/>
    <s v="2019-2020"/>
    <n v="57"/>
    <x v="2"/>
  </r>
  <r>
    <x v="2"/>
    <n v="2020"/>
    <x v="6"/>
    <s v="AM"/>
    <s v="EEUU"/>
    <x v="3"/>
    <s v="SPRING 2020"/>
    <s v="BEACHWEAR"/>
    <x v="234"/>
    <s v="DOLARES AMERICANOS / UNITED STATES DOLLAR"/>
    <s v="BILL MILLER AND COMPANY"/>
    <s v=""/>
    <n v="0"/>
    <n v="4"/>
    <n v="2020"/>
    <s v="SPRING"/>
    <s v="SPRING"/>
    <s v="SPRING 2020"/>
    <s v="2019-2020"/>
    <n v="168"/>
    <x v="2"/>
  </r>
  <r>
    <x v="2"/>
    <n v="2019"/>
    <x v="3"/>
    <s v="AM"/>
    <s v="EEUU"/>
    <x v="3"/>
    <s v="SPRING 2020"/>
    <s v="SWIMWEAR"/>
    <x v="102"/>
    <s v="DOLARES AMERICANOS / UNITED STATES DOLLAR"/>
    <s v="PHYLLIS POSNER"/>
    <s v=""/>
    <n v="0"/>
    <n v="48"/>
    <n v="2020"/>
    <s v="SPRING"/>
    <s v="SPRING"/>
    <s v="SPRING 2020"/>
    <s v="2019-2020"/>
    <n v="1452"/>
    <x v="5"/>
  </r>
  <r>
    <x v="2"/>
    <n v="2019"/>
    <x v="4"/>
    <s v="AM"/>
    <s v="EEUU"/>
    <x v="3"/>
    <s v="SPRING 2020"/>
    <s v="SWIMWEAR"/>
    <x v="102"/>
    <s v="DOLARES AMERICANOS / UNITED STATES DOLLAR"/>
    <s v="PHYLLIS POSNER"/>
    <s v=""/>
    <n v="0"/>
    <n v="40"/>
    <n v="2020"/>
    <s v="SPRING"/>
    <s v="SPRING"/>
    <s v="SPRING 2020"/>
    <s v="2019-2020"/>
    <n v="1256"/>
    <x v="5"/>
  </r>
  <r>
    <x v="2"/>
    <n v="2020"/>
    <x v="6"/>
    <s v="AM"/>
    <s v="EEUU"/>
    <x v="3"/>
    <s v="SPRING 2020"/>
    <s v="SWIMWEAR"/>
    <x v="102"/>
    <s v="DOLARES AMERICANOS / UNITED STATES DOLLAR"/>
    <s v="PHYLLIS POSNER"/>
    <s v=""/>
    <n v="0"/>
    <n v="40"/>
    <n v="2020"/>
    <s v="SPRING"/>
    <s v="SPRING"/>
    <s v="SPRING 2020"/>
    <s v="2019-2020"/>
    <n v="1292"/>
    <x v="5"/>
  </r>
  <r>
    <x v="2"/>
    <n v="2019"/>
    <x v="3"/>
    <s v="AM"/>
    <s v="EEUU"/>
    <x v="3"/>
    <s v="SPRING 2020"/>
    <s v="SWIMWEAR"/>
    <x v="138"/>
    <s v="DOLARES AMERICANOS / UNITED STATES DOLLAR"/>
    <s v="BILL MILLER AND COMPANY"/>
    <s v=""/>
    <n v="0"/>
    <n v="20"/>
    <n v="2020"/>
    <s v="SPRING"/>
    <s v="SPRING"/>
    <s v="SPRING 2020"/>
    <s v="2019-2020"/>
    <n v="612"/>
    <x v="2"/>
  </r>
  <r>
    <x v="2"/>
    <n v="2019"/>
    <x v="4"/>
    <s v="AM"/>
    <s v="EEUU"/>
    <x v="3"/>
    <s v="SPRING 2020"/>
    <s v="SWIMWEAR"/>
    <x v="138"/>
    <s v="DOLARES AMERICANOS / UNITED STATES DOLLAR"/>
    <s v="BILL MILLER AND COMPANY"/>
    <s v=""/>
    <n v="0"/>
    <n v="8"/>
    <n v="2020"/>
    <s v="SPRING"/>
    <s v="SPRING"/>
    <s v="SPRING 2020"/>
    <s v="2019-2020"/>
    <n v="252"/>
    <x v="2"/>
  </r>
  <r>
    <x v="2"/>
    <n v="2019"/>
    <x v="5"/>
    <s v="AM"/>
    <s v="EEUU"/>
    <x v="3"/>
    <s v="SPRING 2020"/>
    <s v="SWIMWEAR"/>
    <x v="138"/>
    <s v="DOLARES AMERICANOS / UNITED STATES DOLLAR"/>
    <s v="BILL MILLER AND COMPANY"/>
    <s v=""/>
    <n v="0"/>
    <n v="13"/>
    <n v="2020"/>
    <s v="SPRING"/>
    <s v="SPRING"/>
    <s v="SPRING 2020"/>
    <s v="2019-2020"/>
    <n v="381"/>
    <x v="2"/>
  </r>
  <r>
    <x v="2"/>
    <n v="2020"/>
    <x v="6"/>
    <s v="AM"/>
    <s v="EEUU"/>
    <x v="3"/>
    <s v="SPRING 2020"/>
    <s v="SWIMWEAR"/>
    <x v="138"/>
    <s v="DOLARES AMERICANOS / UNITED STATES DOLLAR"/>
    <s v="BILL MILLER AND COMPANY"/>
    <s v=""/>
    <n v="0"/>
    <n v="34"/>
    <n v="2020"/>
    <s v="SPRING"/>
    <s v="SPRING"/>
    <s v="SPRING 2020"/>
    <s v="2019-2020"/>
    <n v="1092"/>
    <x v="2"/>
  </r>
  <r>
    <x v="2"/>
    <n v="2020"/>
    <x v="6"/>
    <s v="AM"/>
    <s v="EEUU"/>
    <x v="3"/>
    <s v="SPRING 2020"/>
    <s v="BEACHWEAR"/>
    <x v="138"/>
    <s v="DOLARES AMERICANOS / UNITED STATES DOLLAR"/>
    <s v="BILL MILLER AND COMPANY"/>
    <s v=""/>
    <n v="0"/>
    <n v="3"/>
    <n v="2020"/>
    <s v="SPRING"/>
    <s v="SPRING"/>
    <s v="SPRING 2020"/>
    <s v="2019-2020"/>
    <n v="129"/>
    <x v="2"/>
  </r>
  <r>
    <x v="2"/>
    <n v="2019"/>
    <x v="3"/>
    <s v="AM"/>
    <s v="EEUU"/>
    <x v="3"/>
    <s v="SPRING 2020"/>
    <s v="SWIMWEAR"/>
    <x v="135"/>
    <s v="DOLARES AMERICANOS / UNITED STATES DOLLAR"/>
    <s v="PHYLLIS POSNER"/>
    <s v=""/>
    <n v="0"/>
    <n v="32"/>
    <n v="2020"/>
    <s v="SPRING"/>
    <s v="SPRING"/>
    <s v="SPRING 2020"/>
    <s v="2019-2020"/>
    <n v="1016"/>
    <x v="5"/>
  </r>
  <r>
    <x v="2"/>
    <n v="2019"/>
    <x v="4"/>
    <s v="AM"/>
    <s v="EEUU"/>
    <x v="3"/>
    <s v="SPRING 2020"/>
    <s v="SWIMWEAR"/>
    <x v="135"/>
    <s v="DOLARES AMERICANOS / UNITED STATES DOLLAR"/>
    <s v="PHYLLIS POSNER"/>
    <s v=""/>
    <n v="0"/>
    <n v="30"/>
    <n v="2020"/>
    <s v="SPRING"/>
    <s v="SPRING"/>
    <s v="SPRING 2020"/>
    <s v="2019-2020"/>
    <n v="994"/>
    <x v="5"/>
  </r>
  <r>
    <x v="2"/>
    <n v="2019"/>
    <x v="5"/>
    <s v="AM"/>
    <s v="EEUU"/>
    <x v="3"/>
    <s v="SPRING 2020"/>
    <s v="SWIMWEAR"/>
    <x v="135"/>
    <s v="DOLARES AMERICANOS / UNITED STATES DOLLAR"/>
    <s v="PHYLLIS POSNER"/>
    <s v=""/>
    <n v="0"/>
    <n v="41"/>
    <n v="2020"/>
    <s v="SPRING"/>
    <s v="SPRING"/>
    <s v="SPRING 2020"/>
    <s v="2019-2020"/>
    <n v="1229"/>
    <x v="5"/>
  </r>
  <r>
    <x v="2"/>
    <n v="2020"/>
    <x v="7"/>
    <s v="AM"/>
    <s v="EEUU"/>
    <x v="3"/>
    <s v="SPRING 2020"/>
    <s v="SWIMWEAR"/>
    <x v="135"/>
    <s v="DOLARES AMERICANOS / UNITED STATES DOLLAR"/>
    <s v="PHYLLIS POSNER"/>
    <s v=""/>
    <n v="0"/>
    <n v="22"/>
    <n v="2020"/>
    <s v="SPRING"/>
    <s v="SPRING"/>
    <s v="SPRING 2020"/>
    <s v="2019-2020"/>
    <n v="696"/>
    <x v="5"/>
  </r>
  <r>
    <x v="2"/>
    <n v="2020"/>
    <x v="6"/>
    <s v="AM"/>
    <s v="EEUU"/>
    <x v="3"/>
    <s v="SPRING 2020"/>
    <s v="SWIMWEAR"/>
    <x v="135"/>
    <s v="DOLARES AMERICANOS / UNITED STATES DOLLAR"/>
    <s v="PHYLLIS POSNER"/>
    <s v=""/>
    <n v="0"/>
    <n v="37"/>
    <n v="2020"/>
    <s v="SPRING"/>
    <s v="SPRING"/>
    <s v="SPRING 2020"/>
    <s v="2019-2020"/>
    <n v="1119"/>
    <x v="5"/>
  </r>
  <r>
    <x v="2"/>
    <n v="2019"/>
    <x v="3"/>
    <s v="AM"/>
    <s v="EEUU"/>
    <x v="3"/>
    <s v="SPRING 2020"/>
    <s v="KIDS"/>
    <x v="181"/>
    <s v="DOLARES AMERICANOS / UNITED STATES DOLLAR"/>
    <s v="PHYLLIS POSNER"/>
    <s v=""/>
    <n v="0"/>
    <n v="98"/>
    <n v="2020"/>
    <s v="SPRING"/>
    <s v="SPRING"/>
    <s v="SPRING 2020"/>
    <s v="2019-2020"/>
    <n v="3264"/>
    <x v="5"/>
  </r>
  <r>
    <x v="2"/>
    <n v="2019"/>
    <x v="4"/>
    <s v="AM"/>
    <s v="EEUU"/>
    <x v="3"/>
    <s v="SPRING 2020"/>
    <s v="ACCESSORIES"/>
    <x v="220"/>
    <s v="DOLARES AMERICANOS / UNITED STATES DOLLAR"/>
    <s v="LAURA BONG"/>
    <s v=""/>
    <n v="0"/>
    <n v="8"/>
    <n v="2020"/>
    <s v="SPRING"/>
    <s v="SPRING"/>
    <s v="SPRING 2020"/>
    <s v="2019-2020"/>
    <n v="56"/>
    <x v="6"/>
  </r>
  <r>
    <x v="2"/>
    <n v="2019"/>
    <x v="4"/>
    <s v="AM"/>
    <s v="EEUU"/>
    <x v="3"/>
    <s v="SPRING 2020"/>
    <s v="KIDS"/>
    <x v="220"/>
    <s v="DOLARES AMERICANOS / UNITED STATES DOLLAR"/>
    <s v="LAURA BONG"/>
    <s v=""/>
    <n v="0"/>
    <n v="22"/>
    <n v="2020"/>
    <s v="SPRING"/>
    <s v="SPRING"/>
    <s v="SPRING 2020"/>
    <s v="2019-2020"/>
    <n v="670"/>
    <x v="6"/>
  </r>
  <r>
    <x v="2"/>
    <n v="2019"/>
    <x v="5"/>
    <s v="AM"/>
    <s v="EEUU"/>
    <x v="3"/>
    <s v="SPRING 2020"/>
    <s v="KIDS"/>
    <x v="220"/>
    <s v="DOLARES AMERICANOS / UNITED STATES DOLLAR"/>
    <s v="LAURA BONG"/>
    <s v=""/>
    <n v="0"/>
    <n v="36"/>
    <n v="2020"/>
    <s v="SPRING"/>
    <s v="SPRING"/>
    <s v="SPRING 2020"/>
    <s v="2019-2020"/>
    <n v="1172"/>
    <x v="6"/>
  </r>
  <r>
    <x v="2"/>
    <n v="2019"/>
    <x v="4"/>
    <s v="AM"/>
    <s v="EEUU"/>
    <x v="3"/>
    <s v="SPRING 2020"/>
    <s v="BEACHWEAR"/>
    <x v="220"/>
    <s v="DOLARES AMERICANOS / UNITED STATES DOLLAR"/>
    <s v="LAURA BONG"/>
    <s v=""/>
    <n v="0"/>
    <n v="8"/>
    <n v="2020"/>
    <s v="SPRING"/>
    <s v="SPRING"/>
    <s v="SPRING 2020"/>
    <s v="2019-2020"/>
    <n v="236"/>
    <x v="6"/>
  </r>
  <r>
    <x v="2"/>
    <n v="2019"/>
    <x v="4"/>
    <s v="AM"/>
    <s v="EEUU"/>
    <x v="3"/>
    <s v="SPRING 2020"/>
    <s v="SWIMWEAR"/>
    <x v="237"/>
    <s v="DOLARES AMERICANOS / UNITED STATES DOLLAR"/>
    <s v="BILL MILLER AND COMPANY"/>
    <s v=""/>
    <s v="0.00"/>
    <n v="56"/>
    <n v="2020"/>
    <s v="SPRING"/>
    <s v="SPRING"/>
    <s v="SPRING 2020"/>
    <s v="2019-2020"/>
    <n v="1682"/>
    <x v="2"/>
  </r>
  <r>
    <x v="2"/>
    <n v="2019"/>
    <x v="5"/>
    <s v="AM"/>
    <s v="EEUU"/>
    <x v="3"/>
    <s v="SPRING 2020"/>
    <s v="SWIMWEAR"/>
    <x v="237"/>
    <s v="DOLARES AMERICANOS / UNITED STATES DOLLAR"/>
    <s v="BILL MILLER AND COMPANY"/>
    <s v=""/>
    <s v="0.00"/>
    <n v="20"/>
    <n v="2020"/>
    <s v="SPRING"/>
    <s v="SPRING"/>
    <s v="SPRING 2020"/>
    <s v="2019-2020"/>
    <n v="610"/>
    <x v="2"/>
  </r>
  <r>
    <x v="2"/>
    <n v="2020"/>
    <x v="6"/>
    <s v="AM"/>
    <s v="EEUU"/>
    <x v="3"/>
    <s v="SPRING 2020"/>
    <s v="SWIMWEAR"/>
    <x v="237"/>
    <s v="DOLARES AMERICANOS / UNITED STATES DOLLAR"/>
    <s v="BILL MILLER AND COMPANY"/>
    <s v=""/>
    <s v="0.00"/>
    <n v="12"/>
    <n v="2020"/>
    <s v="SPRING"/>
    <s v="SPRING"/>
    <s v="SPRING 2020"/>
    <s v="2019-2020"/>
    <n v="354"/>
    <x v="2"/>
  </r>
  <r>
    <x v="2"/>
    <n v="2019"/>
    <x v="4"/>
    <s v="AM"/>
    <s v="EEUU"/>
    <x v="3"/>
    <s v="SPRING 2020"/>
    <s v="SWIMWEAR"/>
    <x v="325"/>
    <s v="DOLARES AMERICANOS / UNITED STATES DOLLAR"/>
    <s v="ANITA M. HOPKINS"/>
    <s v=""/>
    <n v="0"/>
    <n v="64"/>
    <n v="2020"/>
    <s v="SPRING"/>
    <s v="SPRING"/>
    <s v="SPRING 2020"/>
    <s v="2019-2020"/>
    <n v="1938"/>
    <x v="1"/>
  </r>
  <r>
    <x v="2"/>
    <n v="2020"/>
    <x v="6"/>
    <s v="AM"/>
    <s v="EEUU"/>
    <x v="3"/>
    <s v="SPRING 2020"/>
    <s v="SWIMWEAR"/>
    <x v="325"/>
    <s v="DOLARES AMERICANOS / UNITED STATES DOLLAR"/>
    <s v="ANITA M. HOPKINS"/>
    <s v=""/>
    <n v="0"/>
    <n v="95"/>
    <n v="2020"/>
    <s v="SPRING"/>
    <s v="SPRING"/>
    <s v="SPRING 2020"/>
    <s v="2019-2020"/>
    <n v="2923"/>
    <x v="1"/>
  </r>
  <r>
    <x v="2"/>
    <n v="2020"/>
    <x v="6"/>
    <s v="AM"/>
    <s v="EEUU"/>
    <x v="3"/>
    <s v="SMU SPRING 2020"/>
    <s v="SWIMWEAR"/>
    <x v="325"/>
    <s v="DOLARES AMERICANOS / UNITED STATES DOLLAR"/>
    <s v="ANITA M. HOPKINS"/>
    <s v=""/>
    <n v="0"/>
    <n v="11"/>
    <n v="2020"/>
    <s v="SMU SPRING"/>
    <s v="SMU SPRING"/>
    <s v="SMU SPRING 2020"/>
    <s v="2019-2020"/>
    <n v="341"/>
    <x v="1"/>
  </r>
  <r>
    <x v="2"/>
    <n v="2019"/>
    <x v="5"/>
    <s v="AM"/>
    <s v="EEUU"/>
    <x v="3"/>
    <s v="SPRING 2020"/>
    <s v="KIDS"/>
    <x v="320"/>
    <s v="DOLARES AMERICANOS / UNITED STATES DOLLAR"/>
    <s v="ANITA M. HOPKINS"/>
    <s v=""/>
    <n v="0"/>
    <n v="33"/>
    <n v="2020"/>
    <s v="SPRING"/>
    <s v="SPRING"/>
    <s v="SPRING 2020"/>
    <s v="2019-2020"/>
    <n v="1056"/>
    <x v="1"/>
  </r>
  <r>
    <x v="2"/>
    <n v="2019"/>
    <x v="5"/>
    <s v="AM"/>
    <s v="EEUU"/>
    <x v="3"/>
    <s v="SPRING 2020"/>
    <s v="SWIMWEAR"/>
    <x v="320"/>
    <s v="DOLARES AMERICANOS / UNITED STATES DOLLAR"/>
    <s v="ANITA M. HOPKINS"/>
    <s v=""/>
    <n v="0"/>
    <n v="51"/>
    <n v="2020"/>
    <s v="SPRING"/>
    <s v="SPRING"/>
    <s v="SPRING 2020"/>
    <s v="2019-2020"/>
    <n v="1536"/>
    <x v="1"/>
  </r>
  <r>
    <x v="2"/>
    <n v="2020"/>
    <x v="7"/>
    <s v="AM"/>
    <s v="EEUU"/>
    <x v="3"/>
    <s v="SPRING 2020"/>
    <s v="SWIMWEAR"/>
    <x v="320"/>
    <s v="DOLARES AMERICANOS / UNITED STATES DOLLAR"/>
    <s v="ANITA M. HOPKINS"/>
    <s v=""/>
    <n v="0"/>
    <n v="24"/>
    <n v="2020"/>
    <s v="SPRING"/>
    <s v="SPRING"/>
    <s v="SPRING 2020"/>
    <s v="2019-2020"/>
    <n v="820"/>
    <x v="1"/>
  </r>
  <r>
    <x v="2"/>
    <n v="2019"/>
    <x v="5"/>
    <s v="AM"/>
    <s v="EEUU"/>
    <x v="3"/>
    <s v="SPRING 2020"/>
    <s v="BEACHWEAR"/>
    <x v="320"/>
    <s v="DOLARES AMERICANOS / UNITED STATES DOLLAR"/>
    <s v="ANITA M. HOPKINS"/>
    <s v=""/>
    <n v="0"/>
    <n v="6"/>
    <n v="2020"/>
    <s v="SPRING"/>
    <s v="SPRING"/>
    <s v="SPRING 2020"/>
    <s v="2019-2020"/>
    <n v="177"/>
    <x v="1"/>
  </r>
  <r>
    <x v="2"/>
    <n v="2020"/>
    <x v="7"/>
    <s v="AM"/>
    <s v="EEUU"/>
    <x v="3"/>
    <s v="SPRING 2020"/>
    <s v="BEACHWEAR"/>
    <x v="320"/>
    <s v="DOLARES AMERICANOS / UNITED STATES DOLLAR"/>
    <s v="ANITA M. HOPKINS"/>
    <s v=""/>
    <n v="0"/>
    <n v="17"/>
    <n v="2020"/>
    <s v="SPRING"/>
    <s v="SPRING"/>
    <s v="SPRING 2020"/>
    <s v="2019-2020"/>
    <n v="701"/>
    <x v="1"/>
  </r>
  <r>
    <x v="2"/>
    <n v="2020"/>
    <x v="8"/>
    <s v="AM"/>
    <s v="EEUU"/>
    <x v="3"/>
    <s v="SPRING 2020"/>
    <s v="ACCESSORIES"/>
    <x v="36"/>
    <s v="DOLARES AMERICANOS / UNITED STATES DOLLAR"/>
    <s v="LAURA BONG"/>
    <s v=""/>
    <n v="0"/>
    <n v="6"/>
    <n v="2020"/>
    <s v="SPRING"/>
    <s v="SPRING"/>
    <s v="SPRING 2020"/>
    <s v="2019-2020"/>
    <n v="76"/>
    <x v="6"/>
  </r>
  <r>
    <x v="2"/>
    <n v="2020"/>
    <x v="7"/>
    <s v="AM"/>
    <s v="EEUU"/>
    <x v="3"/>
    <s v="SPRING 2020"/>
    <s v="ACTIVE"/>
    <x v="36"/>
    <s v="DOLARES AMERICANOS / UNITED STATES DOLLAR"/>
    <s v="LAURA BONG"/>
    <s v=""/>
    <n v="0"/>
    <n v="20"/>
    <n v="2020"/>
    <s v="SPRING"/>
    <s v="SPRING"/>
    <s v="SPRING 2020"/>
    <s v="2019-2020"/>
    <n v="632"/>
    <x v="6"/>
  </r>
  <r>
    <x v="2"/>
    <n v="2020"/>
    <x v="8"/>
    <s v="AM"/>
    <s v="EEUU"/>
    <x v="3"/>
    <s v="SPRING 2020"/>
    <s v="KIDS"/>
    <x v="36"/>
    <s v="DOLARES AMERICANOS / UNITED STATES DOLLAR"/>
    <s v="LAURA BONG"/>
    <s v=""/>
    <n v="0"/>
    <n v="14"/>
    <n v="2020"/>
    <s v="SPRING"/>
    <s v="SPRING"/>
    <s v="SPRING 2020"/>
    <s v="2019-2020"/>
    <n v="468"/>
    <x v="6"/>
  </r>
  <r>
    <x v="2"/>
    <n v="2020"/>
    <x v="8"/>
    <s v="AM"/>
    <s v="EEUU"/>
    <x v="3"/>
    <s v="SPRING 2020"/>
    <s v="SWIMWEAR"/>
    <x v="36"/>
    <s v="DOLARES AMERICANOS / UNITED STATES DOLLAR"/>
    <s v="LAURA BONG"/>
    <s v=""/>
    <n v="0"/>
    <n v="51"/>
    <n v="2020"/>
    <s v="SPRING"/>
    <s v="SPRING"/>
    <s v="SPRING 2020"/>
    <s v="2019-2020"/>
    <n v="1618"/>
    <x v="6"/>
  </r>
  <r>
    <x v="2"/>
    <n v="2020"/>
    <x v="8"/>
    <s v="AM"/>
    <s v="EEUU"/>
    <x v="3"/>
    <s v="SPRING 2020"/>
    <s v="BEACHWEAR"/>
    <x v="36"/>
    <s v="DOLARES AMERICANOS / UNITED STATES DOLLAR"/>
    <s v="LAURA BONG"/>
    <s v=""/>
    <n v="0"/>
    <n v="13"/>
    <n v="2020"/>
    <s v="SPRING"/>
    <s v="SPRING"/>
    <s v="SPRING 2020"/>
    <s v="2019-2020"/>
    <n v="611"/>
    <x v="6"/>
  </r>
  <r>
    <x v="2"/>
    <n v="2019"/>
    <x v="3"/>
    <s v="AM"/>
    <s v="EEUU"/>
    <x v="3"/>
    <s v="SPRING 2020"/>
    <s v="SWIMWEAR"/>
    <x v="23"/>
    <s v="DOLARES AMERICANOS / UNITED STATES DOLLAR"/>
    <s v="ANITA M. HOPKINS"/>
    <s v=""/>
    <n v="0"/>
    <n v="570"/>
    <n v="2020"/>
    <s v="SPRING"/>
    <s v="SPRING"/>
    <s v="SPRING 2020"/>
    <s v="2019-2020"/>
    <n v="19899.600000000006"/>
    <x v="1"/>
  </r>
  <r>
    <x v="2"/>
    <n v="2019"/>
    <x v="4"/>
    <s v="AM"/>
    <s v="EEUU"/>
    <x v="3"/>
    <s v="SPRING 2020"/>
    <s v="SWIMWEAR"/>
    <x v="23"/>
    <s v="DOLARES AMERICANOS / UNITED STATES DOLLAR"/>
    <s v="ANITA M. HOPKINS"/>
    <s v=""/>
    <n v="0"/>
    <n v="180"/>
    <n v="2020"/>
    <s v="SPRING"/>
    <s v="SPRING"/>
    <s v="SPRING 2020"/>
    <s v="2019-2020"/>
    <n v="5069.2"/>
    <x v="1"/>
  </r>
  <r>
    <x v="2"/>
    <n v="2019"/>
    <x v="5"/>
    <s v="AM"/>
    <s v="EEUU"/>
    <x v="3"/>
    <s v="SPRING 2020"/>
    <s v="SWIMWEAR"/>
    <x v="23"/>
    <s v="DOLARES AMERICANOS / UNITED STATES DOLLAR"/>
    <s v="ANITA M. HOPKINS"/>
    <s v=""/>
    <n v="0"/>
    <n v="100"/>
    <n v="2020"/>
    <s v="SPRING"/>
    <s v="SPRING"/>
    <s v="SPRING 2020"/>
    <s v="2019-2020"/>
    <n v="2714"/>
    <x v="1"/>
  </r>
  <r>
    <x v="2"/>
    <n v="2020"/>
    <x v="6"/>
    <s v="AM"/>
    <s v="EEUU"/>
    <x v="3"/>
    <s v="SPRING 2020"/>
    <s v="SWIMWEAR"/>
    <x v="23"/>
    <s v="DOLARES AMERICANOS / UNITED STATES DOLLAR"/>
    <s v="ANITA M. HOPKINS"/>
    <s v=""/>
    <n v="0"/>
    <n v="150"/>
    <n v="2020"/>
    <s v="SPRING"/>
    <s v="SPRING"/>
    <s v="SPRING 2020"/>
    <s v="2019-2020"/>
    <n v="4415.9999999999991"/>
    <x v="1"/>
  </r>
  <r>
    <x v="2"/>
    <n v="2019"/>
    <x v="3"/>
    <s v="AM"/>
    <s v="EEUU"/>
    <x v="3"/>
    <s v="SPRING 2020"/>
    <s v="BEACHWEAR"/>
    <x v="23"/>
    <s v="DOLARES AMERICANOS / UNITED STATES DOLLAR"/>
    <s v="ANITA M. HOPKINS"/>
    <s v=""/>
    <n v="0"/>
    <n v="40"/>
    <n v="2020"/>
    <s v="SPRING"/>
    <s v="SPRING"/>
    <s v="SPRING 2020"/>
    <s v="2019-2020"/>
    <n v="1214.4000000000001"/>
    <x v="1"/>
  </r>
  <r>
    <x v="2"/>
    <n v="2019"/>
    <x v="4"/>
    <s v="AM"/>
    <s v="EEUU"/>
    <x v="3"/>
    <s v="SPRING 2020"/>
    <s v="BEACHWEAR"/>
    <x v="23"/>
    <s v="DOLARES AMERICANOS / UNITED STATES DOLLAR"/>
    <s v="ANITA M. HOPKINS"/>
    <s v=""/>
    <n v="0"/>
    <n v="36"/>
    <n v="2020"/>
    <s v="SPRING"/>
    <s v="SPRING"/>
    <s v="SPRING 2020"/>
    <s v="2019-2020"/>
    <n v="1788.48"/>
    <x v="1"/>
  </r>
  <r>
    <x v="2"/>
    <n v="2019"/>
    <x v="5"/>
    <s v="AM"/>
    <s v="EEUU"/>
    <x v="3"/>
    <s v="SPRING 2020"/>
    <s v="BEACHWEAR"/>
    <x v="23"/>
    <s v="DOLARES AMERICANOS / UNITED STATES DOLLAR"/>
    <s v="ANITA M. HOPKINS"/>
    <s v=""/>
    <n v="0"/>
    <n v="40"/>
    <n v="2020"/>
    <s v="SPRING"/>
    <s v="SPRING"/>
    <s v="SPRING 2020"/>
    <s v="2019-2020"/>
    <n v="1876.8"/>
    <x v="1"/>
  </r>
  <r>
    <x v="2"/>
    <n v="2020"/>
    <x v="6"/>
    <s v="AM"/>
    <s v="EEUU"/>
    <x v="3"/>
    <s v="SPRING 2020"/>
    <s v="BEACHWEAR"/>
    <x v="23"/>
    <s v="DOLARES AMERICANOS / UNITED STATES DOLLAR"/>
    <s v="ANITA M. HOPKINS"/>
    <s v=""/>
    <n v="0"/>
    <n v="90"/>
    <n v="2020"/>
    <s v="SPRING"/>
    <s v="SPRING"/>
    <s v="SPRING 2020"/>
    <s v="2019-2020"/>
    <n v="3146.4"/>
    <x v="1"/>
  </r>
  <r>
    <x v="2"/>
    <n v="2019"/>
    <x v="3"/>
    <s v="AM"/>
    <s v="EEUU"/>
    <x v="3"/>
    <s v="SMU SPRING 2020"/>
    <s v="SWIMWEAR"/>
    <x v="23"/>
    <s v="DOLARES AMERICANOS / UNITED STATES DOLLAR"/>
    <s v="ANITA M. HOPKINS"/>
    <s v=""/>
    <n v="0"/>
    <n v="120"/>
    <n v="2020"/>
    <s v="SMU SPRING"/>
    <s v="SMU SPRING"/>
    <s v="SMU SPRING 2020"/>
    <s v="2019-2020"/>
    <n v="3422.3999999999996"/>
    <x v="1"/>
  </r>
  <r>
    <x v="2"/>
    <n v="2019"/>
    <x v="3"/>
    <s v="AM"/>
    <s v="EEUU"/>
    <x v="3"/>
    <s v="SPRING 2020"/>
    <s v="ACCESSORIES"/>
    <x v="161"/>
    <s v="DOLARES AMERICANOS / UNITED STATES DOLLAR"/>
    <s v="JULIUS ORTIZ MALDONADO"/>
    <s v=""/>
    <n v="0"/>
    <n v="3"/>
    <n v="2020"/>
    <s v="SPRING"/>
    <s v="SPRING"/>
    <s v="SPRING 2020"/>
    <s v="2019-2020"/>
    <n v="47"/>
    <x v="15"/>
  </r>
  <r>
    <x v="2"/>
    <n v="2019"/>
    <x v="5"/>
    <s v="AM"/>
    <s v="EEUU"/>
    <x v="3"/>
    <s v="SPRING 2020"/>
    <s v="KIDS"/>
    <x v="161"/>
    <s v="DOLARES AMERICANOS / UNITED STATES DOLLAR"/>
    <s v="JULIUS ORTIZ MALDONADO"/>
    <s v=""/>
    <n v="0"/>
    <n v="72"/>
    <n v="2020"/>
    <s v="SPRING"/>
    <s v="SPRING"/>
    <s v="SPRING 2020"/>
    <s v="2019-2020"/>
    <n v="2246"/>
    <x v="15"/>
  </r>
  <r>
    <x v="2"/>
    <n v="2019"/>
    <x v="3"/>
    <s v="AM"/>
    <s v="EEUU"/>
    <x v="3"/>
    <s v="SPRING 2020"/>
    <s v="SWIMWEAR"/>
    <x v="161"/>
    <s v="DOLARES AMERICANOS / UNITED STATES DOLLAR"/>
    <s v="JULIUS ORTIZ MALDONADO"/>
    <s v=""/>
    <n v="0"/>
    <n v="38"/>
    <n v="2020"/>
    <s v="SPRING"/>
    <s v="SPRING"/>
    <s v="SPRING 2020"/>
    <s v="2019-2020"/>
    <n v="1132"/>
    <x v="15"/>
  </r>
  <r>
    <x v="2"/>
    <n v="2019"/>
    <x v="4"/>
    <s v="AM"/>
    <s v="EEUU"/>
    <x v="3"/>
    <s v="SPRING 2020"/>
    <s v="SWIMWEAR"/>
    <x v="161"/>
    <s v="DOLARES AMERICANOS / UNITED STATES DOLLAR"/>
    <s v="JULIUS ORTIZ MALDONADO"/>
    <s v=""/>
    <n v="0"/>
    <n v="20"/>
    <n v="2020"/>
    <s v="SPRING"/>
    <s v="SPRING"/>
    <s v="SPRING 2020"/>
    <s v="2019-2020"/>
    <n v="665"/>
    <x v="15"/>
  </r>
  <r>
    <x v="2"/>
    <n v="2020"/>
    <x v="6"/>
    <s v="AM"/>
    <s v="EEUU"/>
    <x v="3"/>
    <s v="SPRING 2020"/>
    <s v="SWIMWEAR"/>
    <x v="161"/>
    <s v="DOLARES AMERICANOS / UNITED STATES DOLLAR"/>
    <s v="JULIUS ORTIZ MALDONADO"/>
    <s v=""/>
    <n v="0"/>
    <n v="11"/>
    <n v="2020"/>
    <s v="SPRING"/>
    <s v="SPRING"/>
    <s v="SPRING 2020"/>
    <s v="2019-2020"/>
    <n v="440"/>
    <x v="15"/>
  </r>
  <r>
    <x v="2"/>
    <n v="2019"/>
    <x v="4"/>
    <s v="AM"/>
    <s v="EEUU"/>
    <x v="3"/>
    <s v="SPRING 2020"/>
    <s v="TRUNKS"/>
    <x v="161"/>
    <s v="DOLARES AMERICANOS / UNITED STATES DOLLAR"/>
    <s v="JULIUS ORTIZ MALDONADO"/>
    <s v=""/>
    <n v="0"/>
    <n v="21"/>
    <n v="2020"/>
    <s v="SPRING"/>
    <s v="SPRING"/>
    <s v="SPRING 2020"/>
    <s v="2019-2020"/>
    <n v="828.5"/>
    <x v="15"/>
  </r>
  <r>
    <x v="2"/>
    <n v="2019"/>
    <x v="3"/>
    <s v="AM"/>
    <s v="EEUU"/>
    <x v="3"/>
    <s v="SPRING 2020"/>
    <s v="BEACHWEAR"/>
    <x v="161"/>
    <s v="DOLARES AMERICANOS / UNITED STATES DOLLAR"/>
    <s v="JULIUS ORTIZ MALDONADO"/>
    <s v=""/>
    <n v="0"/>
    <n v="12"/>
    <n v="2020"/>
    <s v="SPRING"/>
    <s v="SPRING"/>
    <s v="SPRING 2020"/>
    <s v="2019-2020"/>
    <n v="624"/>
    <x v="15"/>
  </r>
  <r>
    <x v="2"/>
    <n v="2019"/>
    <x v="4"/>
    <s v="AM"/>
    <s v="EEUU"/>
    <x v="3"/>
    <s v="SPRING 2020"/>
    <s v="BEACHWEAR"/>
    <x v="161"/>
    <s v="DOLARES AMERICANOS / UNITED STATES DOLLAR"/>
    <s v="JULIUS ORTIZ MALDONADO"/>
    <s v=""/>
    <n v="0"/>
    <n v="10"/>
    <n v="2020"/>
    <s v="SPRING"/>
    <s v="SPRING"/>
    <s v="SPRING 2020"/>
    <s v="2019-2020"/>
    <n v="473"/>
    <x v="15"/>
  </r>
  <r>
    <x v="2"/>
    <n v="2019"/>
    <x v="5"/>
    <s v="AM"/>
    <s v="EEUU"/>
    <x v="3"/>
    <s v="SPRING 2020"/>
    <s v="BEACHWEAR"/>
    <x v="161"/>
    <s v="DOLARES AMERICANOS / UNITED STATES DOLLAR"/>
    <s v="JULIUS ORTIZ MALDONADO"/>
    <s v=""/>
    <n v="0"/>
    <n v="15"/>
    <n v="2020"/>
    <s v="SPRING"/>
    <s v="SPRING"/>
    <s v="SPRING 2020"/>
    <s v="2019-2020"/>
    <n v="442.5"/>
    <x v="15"/>
  </r>
  <r>
    <x v="2"/>
    <n v="2019"/>
    <x v="5"/>
    <s v="AM"/>
    <s v="EEUU"/>
    <x v="3"/>
    <s v="SPRING 2020"/>
    <s v="SWIMWEAR"/>
    <x v="161"/>
    <s v="DOLARES AMERICANOS / UNITED STATES DOLLAR"/>
    <s v="DEIMER ALBERTO LONGA PALACIOS"/>
    <s v=""/>
    <n v="0"/>
    <n v="6"/>
    <n v="2020"/>
    <s v="SPRING"/>
    <s v="SPRING"/>
    <s v="SPRING 2020"/>
    <s v="2019-2020"/>
    <n v="177"/>
    <x v="21"/>
  </r>
  <r>
    <x v="2"/>
    <n v="2019"/>
    <x v="5"/>
    <s v="AM"/>
    <s v="EEUU"/>
    <x v="3"/>
    <s v="SPRING 2020"/>
    <s v="BEACHWEAR"/>
    <x v="161"/>
    <s v="DOLARES AMERICANOS / UNITED STATES DOLLAR"/>
    <s v="DEIMER ALBERTO LONGA PALACIOS"/>
    <s v=""/>
    <n v="0"/>
    <n v="4"/>
    <n v="2020"/>
    <s v="SPRING"/>
    <s v="SPRING"/>
    <s v="SPRING 2020"/>
    <s v="2019-2020"/>
    <n v="164"/>
    <x v="21"/>
  </r>
  <r>
    <x v="2"/>
    <n v="2020"/>
    <x v="8"/>
    <s v="AM"/>
    <s v="EEUU"/>
    <x v="3"/>
    <s v="SPRING 2020"/>
    <s v="ACCESSORIES"/>
    <x v="166"/>
    <s v="DOLARES AMERICANOS / UNITED STATES DOLLAR"/>
    <s v="DENISE ARNETT"/>
    <s v=""/>
    <n v="0"/>
    <n v="5"/>
    <n v="2020"/>
    <s v="SPRING"/>
    <s v="SPRING"/>
    <s v="SPRING 2020"/>
    <s v="2019-2020"/>
    <n v="45"/>
    <x v="14"/>
  </r>
  <r>
    <x v="2"/>
    <n v="2020"/>
    <x v="6"/>
    <s v="AM"/>
    <s v="EEUU"/>
    <x v="3"/>
    <s v="SPRING 2020"/>
    <s v="KIDS"/>
    <x v="166"/>
    <s v="DOLARES AMERICANOS / UNITED STATES DOLLAR"/>
    <s v="DENISE ARNETT"/>
    <s v=""/>
    <n v="0"/>
    <n v="6"/>
    <n v="2020"/>
    <s v="SPRING"/>
    <s v="SPRING"/>
    <s v="SPRING 2020"/>
    <s v="2019-2020"/>
    <n v="192"/>
    <x v="14"/>
  </r>
  <r>
    <x v="2"/>
    <n v="2020"/>
    <x v="8"/>
    <s v="AM"/>
    <s v="EEUU"/>
    <x v="3"/>
    <s v="SPRING 2020"/>
    <s v="KIDS"/>
    <x v="166"/>
    <s v="DOLARES AMERICANOS / UNITED STATES DOLLAR"/>
    <s v="DENISE ARNETT"/>
    <s v=""/>
    <n v="0"/>
    <n v="6"/>
    <n v="2020"/>
    <s v="SPRING"/>
    <s v="SPRING"/>
    <s v="SPRING 2020"/>
    <s v="2019-2020"/>
    <n v="192"/>
    <x v="14"/>
  </r>
  <r>
    <x v="2"/>
    <n v="2019"/>
    <x v="3"/>
    <s v="AM"/>
    <s v="EEUU"/>
    <x v="3"/>
    <s v="SPRING 2020"/>
    <s v="SWIMWEAR"/>
    <x v="166"/>
    <s v="DOLARES AMERICANOS / UNITED STATES DOLLAR"/>
    <s v="DENISE ARNETT"/>
    <s v=""/>
    <n v="0"/>
    <n v="43"/>
    <n v="2020"/>
    <s v="SPRING"/>
    <s v="SPRING"/>
    <s v="SPRING 2020"/>
    <s v="2019-2020"/>
    <n v="1293"/>
    <x v="14"/>
  </r>
  <r>
    <x v="2"/>
    <n v="2020"/>
    <x v="6"/>
    <s v="AM"/>
    <s v="EEUU"/>
    <x v="3"/>
    <s v="SPRING 2020"/>
    <s v="SWIMWEAR"/>
    <x v="166"/>
    <s v="DOLARES AMERICANOS / UNITED STATES DOLLAR"/>
    <s v="DENISE ARNETT"/>
    <s v=""/>
    <n v="0"/>
    <n v="39"/>
    <n v="2020"/>
    <s v="SPRING"/>
    <s v="SPRING"/>
    <s v="SPRING 2020"/>
    <s v="2019-2020"/>
    <n v="1172"/>
    <x v="14"/>
  </r>
  <r>
    <x v="2"/>
    <n v="2020"/>
    <x v="8"/>
    <s v="AM"/>
    <s v="EEUU"/>
    <x v="3"/>
    <s v="SPRING 2020"/>
    <s v="SWIMWEAR"/>
    <x v="166"/>
    <s v="DOLARES AMERICANOS / UNITED STATES DOLLAR"/>
    <s v="DENISE ARNETT"/>
    <s v=""/>
    <n v="0"/>
    <n v="23"/>
    <n v="2020"/>
    <s v="SPRING"/>
    <s v="SPRING"/>
    <s v="SPRING 2020"/>
    <s v="2019-2020"/>
    <n v="889"/>
    <x v="14"/>
  </r>
  <r>
    <x v="2"/>
    <n v="2019"/>
    <x v="3"/>
    <s v="AM"/>
    <s v="EEUU"/>
    <x v="3"/>
    <s v="SPRING 2020"/>
    <s v="BEACHWEAR"/>
    <x v="166"/>
    <s v="DOLARES AMERICANOS / UNITED STATES DOLLAR"/>
    <s v="DENISE ARNETT"/>
    <s v=""/>
    <n v="0"/>
    <n v="2"/>
    <n v="2020"/>
    <s v="SPRING"/>
    <s v="SPRING"/>
    <s v="SPRING 2020"/>
    <s v="2019-2020"/>
    <n v="66"/>
    <x v="14"/>
  </r>
  <r>
    <x v="2"/>
    <n v="2020"/>
    <x v="6"/>
    <s v="AM"/>
    <s v="EEUU"/>
    <x v="3"/>
    <s v="SPRING 2020"/>
    <s v="BEACHWEAR"/>
    <x v="166"/>
    <s v="DOLARES AMERICANOS / UNITED STATES DOLLAR"/>
    <s v="DENISE ARNETT"/>
    <s v=""/>
    <n v="0"/>
    <n v="2"/>
    <n v="2020"/>
    <s v="SPRING"/>
    <s v="SPRING"/>
    <s v="SPRING 2020"/>
    <s v="2019-2020"/>
    <n v="66"/>
    <x v="14"/>
  </r>
  <r>
    <x v="2"/>
    <n v="2020"/>
    <x v="8"/>
    <s v="AM"/>
    <s v="EEUU"/>
    <x v="3"/>
    <s v="SPRING 2020"/>
    <s v="BEACHWEAR"/>
    <x v="166"/>
    <s v="DOLARES AMERICANOS / UNITED STATES DOLLAR"/>
    <s v="DENISE ARNETT"/>
    <s v=""/>
    <n v="0"/>
    <n v="4"/>
    <n v="2020"/>
    <s v="SPRING"/>
    <s v="SPRING"/>
    <s v="SPRING 2020"/>
    <s v="2019-2020"/>
    <n v="188"/>
    <x v="14"/>
  </r>
  <r>
    <x v="2"/>
    <n v="2019"/>
    <x v="3"/>
    <s v="AM"/>
    <s v="EEUU"/>
    <x v="3"/>
    <s v="SPRING 2020"/>
    <s v="SWIMWEAR"/>
    <x v="197"/>
    <s v="DOLARES AMERICANOS / UNITED STATES DOLLAR"/>
    <s v="ANITA M. HOPKINS"/>
    <s v=""/>
    <n v="0"/>
    <n v="630"/>
    <n v="2020"/>
    <s v="SPRING"/>
    <s v="SPRING"/>
    <s v="SPRING 2020"/>
    <s v="2019-2020"/>
    <n v="18539"/>
    <x v="1"/>
  </r>
  <r>
    <x v="2"/>
    <n v="2019"/>
    <x v="4"/>
    <s v="AM"/>
    <s v="EEUU"/>
    <x v="3"/>
    <s v="SPRING 2020"/>
    <s v="SWIMWEAR"/>
    <x v="197"/>
    <s v="DOLARES AMERICANOS / UNITED STATES DOLLAR"/>
    <s v="ANITA M. HOPKINS"/>
    <s v=""/>
    <n v="0"/>
    <n v="766"/>
    <n v="2020"/>
    <s v="SPRING"/>
    <s v="SPRING"/>
    <s v="SPRING 2020"/>
    <s v="2019-2020"/>
    <n v="23176"/>
    <x v="1"/>
  </r>
  <r>
    <x v="2"/>
    <n v="2019"/>
    <x v="5"/>
    <s v="AM"/>
    <s v="EEUU"/>
    <x v="3"/>
    <s v="SPRING 2020"/>
    <s v="SWIMWEAR"/>
    <x v="197"/>
    <s v="DOLARES AMERICANOS / UNITED STATES DOLLAR"/>
    <s v="ANITA M. HOPKINS"/>
    <s v=""/>
    <n v="0"/>
    <n v="925"/>
    <n v="2020"/>
    <s v="SPRING"/>
    <s v="SPRING"/>
    <s v="SPRING 2020"/>
    <s v="2019-2020"/>
    <n v="29033"/>
    <x v="1"/>
  </r>
  <r>
    <x v="2"/>
    <n v="2020"/>
    <x v="6"/>
    <s v="AM"/>
    <s v="EEUU"/>
    <x v="3"/>
    <s v="SPRING 2020"/>
    <s v="SWIMWEAR"/>
    <x v="197"/>
    <s v="DOLARES AMERICANOS / UNITED STATES DOLLAR"/>
    <s v="ANITA M. HOPKINS"/>
    <s v=""/>
    <n v="0"/>
    <n v="663"/>
    <n v="2020"/>
    <s v="SPRING"/>
    <s v="SPRING"/>
    <s v="SPRING 2020"/>
    <s v="2019-2020"/>
    <n v="20748"/>
    <x v="1"/>
  </r>
  <r>
    <x v="2"/>
    <n v="2019"/>
    <x v="5"/>
    <s v="AM"/>
    <s v="EEUU"/>
    <x v="3"/>
    <s v="SMU SPRING 2020"/>
    <s v="SWIMWEAR"/>
    <x v="197"/>
    <s v="DOLARES AMERICANOS / UNITED STATES DOLLAR"/>
    <s v="ANITA M. HOPKINS"/>
    <s v=""/>
    <n v="0"/>
    <n v="249"/>
    <n v="2020"/>
    <s v="SMU SPRING"/>
    <s v="SMU SPRING"/>
    <s v="SMU SPRING 2020"/>
    <s v="2019-2020"/>
    <n v="7719"/>
    <x v="1"/>
  </r>
  <r>
    <x v="2"/>
    <n v="2020"/>
    <x v="6"/>
    <s v="AM"/>
    <s v="EEUU"/>
    <x v="3"/>
    <s v="SPRING 2020"/>
    <s v="SWIMWEAR"/>
    <x v="205"/>
    <s v="DOLAR CANADIENSE / CANADIAN DOLLAR"/>
    <s v="JULIE BERTRAND"/>
    <s v=""/>
    <n v="0"/>
    <n v="2630"/>
    <n v="2020"/>
    <s v="SPRING"/>
    <s v="SPRING"/>
    <s v="SPRING 2020"/>
    <s v="2019-2020"/>
    <n v="63958.211308853337"/>
    <x v="7"/>
  </r>
  <r>
    <x v="2"/>
    <n v="2019"/>
    <x v="3"/>
    <s v="AM"/>
    <s v="EEUU"/>
    <x v="3"/>
    <s v="SPRING 2020"/>
    <s v="SWIMWEAR"/>
    <x v="78"/>
    <s v="DOLARES AMERICANOS / UNITED STATES DOLLAR"/>
    <s v="MIE MANNICHE"/>
    <s v=""/>
    <n v="0"/>
    <n v="44"/>
    <n v="2020"/>
    <s v="SPRING"/>
    <s v="SPRING"/>
    <s v="SPRING 2020"/>
    <s v="2019-2020"/>
    <n v="1336"/>
    <x v="11"/>
  </r>
  <r>
    <x v="2"/>
    <n v="2020"/>
    <x v="7"/>
    <s v="AM"/>
    <s v="EEUU"/>
    <x v="3"/>
    <s v="SPRING 2020"/>
    <s v="SWIMWEAR"/>
    <x v="78"/>
    <s v="DOLARES AMERICANOS / UNITED STATES DOLLAR"/>
    <s v="MIE MANNICHE"/>
    <s v=""/>
    <n v="0"/>
    <n v="33"/>
    <n v="2020"/>
    <s v="SPRING"/>
    <s v="SPRING"/>
    <s v="SPRING 2020"/>
    <s v="2019-2020"/>
    <n v="1217"/>
    <x v="11"/>
  </r>
  <r>
    <x v="2"/>
    <n v="2020"/>
    <x v="6"/>
    <s v="AM"/>
    <s v="EEUU"/>
    <x v="3"/>
    <s v="SPRING 2020"/>
    <s v="SWIMWEAR"/>
    <x v="78"/>
    <s v="DOLARES AMERICANOS / UNITED STATES DOLLAR"/>
    <s v="MIE MANNICHE"/>
    <s v=""/>
    <n v="0"/>
    <n v="47"/>
    <n v="2020"/>
    <s v="SPRING"/>
    <s v="SPRING"/>
    <s v="SPRING 2020"/>
    <s v="2019-2020"/>
    <n v="1579"/>
    <x v="11"/>
  </r>
  <r>
    <x v="2"/>
    <n v="2020"/>
    <x v="6"/>
    <s v="AM"/>
    <s v="EEUU"/>
    <x v="3"/>
    <s v="SMU SPRING 2020"/>
    <s v="SWIMWEAR"/>
    <x v="78"/>
    <s v="DOLARES AMERICANOS / UNITED STATES DOLLAR"/>
    <s v="MIE MANNICHE"/>
    <s v=""/>
    <n v="0"/>
    <n v="4"/>
    <n v="2020"/>
    <s v="SMU SPRING"/>
    <s v="SMU SPRING"/>
    <s v="SMU SPRING 2020"/>
    <s v="2019-2020"/>
    <n v="276"/>
    <x v="11"/>
  </r>
  <r>
    <x v="2"/>
    <n v="2020"/>
    <x v="8"/>
    <s v="AM"/>
    <s v="EEUU"/>
    <x v="3"/>
    <s v="SPRING 2020"/>
    <s v="KIDS"/>
    <x v="84"/>
    <s v="DOLARES AMERICANOS / UNITED STATES DOLLAR"/>
    <s v="BILL MILLER AND COMPANY"/>
    <s v=""/>
    <n v="0"/>
    <n v="110"/>
    <n v="2020"/>
    <s v="SPRING"/>
    <s v="SPRING"/>
    <s v="SPRING 2020"/>
    <s v="2019-2020"/>
    <n v="3651"/>
    <x v="2"/>
  </r>
  <r>
    <x v="2"/>
    <n v="2019"/>
    <x v="5"/>
    <s v="AM"/>
    <s v="EEUU"/>
    <x v="3"/>
    <s v="SPRING 2020"/>
    <s v="SWIMWEAR"/>
    <x v="84"/>
    <s v="DOLARES AMERICANOS / UNITED STATES DOLLAR"/>
    <s v="BILL MILLER AND COMPANY"/>
    <s v=""/>
    <n v="0"/>
    <n v="133"/>
    <n v="2020"/>
    <s v="SPRING"/>
    <s v="SPRING"/>
    <s v="SPRING 2020"/>
    <s v="2019-2020"/>
    <n v="4129"/>
    <x v="2"/>
  </r>
  <r>
    <x v="2"/>
    <n v="2020"/>
    <x v="7"/>
    <s v="AM"/>
    <s v="EEUU"/>
    <x v="3"/>
    <s v="SPRING 2020"/>
    <s v="SWIMWEAR"/>
    <x v="84"/>
    <s v="DOLARES AMERICANOS / UNITED STATES DOLLAR"/>
    <s v="BILL MILLER AND COMPANY"/>
    <s v=""/>
    <n v="0"/>
    <n v="39"/>
    <n v="2020"/>
    <s v="SPRING"/>
    <s v="SPRING"/>
    <s v="SPRING 2020"/>
    <s v="2019-2020"/>
    <n v="1284"/>
    <x v="2"/>
  </r>
  <r>
    <x v="2"/>
    <n v="2020"/>
    <x v="8"/>
    <s v="AM"/>
    <s v="EEUU"/>
    <x v="3"/>
    <s v="SPRING 2020"/>
    <s v="SWIMWEAR"/>
    <x v="84"/>
    <s v="DOLARES AMERICANOS / UNITED STATES DOLLAR"/>
    <s v="BILL MILLER AND COMPANY"/>
    <s v=""/>
    <n v="0"/>
    <n v="262"/>
    <n v="2020"/>
    <s v="SPRING"/>
    <s v="SPRING"/>
    <s v="SPRING 2020"/>
    <s v="2019-2020"/>
    <n v="8350"/>
    <x v="2"/>
  </r>
  <r>
    <x v="2"/>
    <n v="2019"/>
    <x v="5"/>
    <s v="AM"/>
    <s v="EEUU"/>
    <x v="3"/>
    <s v="SPRING 2020"/>
    <s v="BEACHWEAR"/>
    <x v="84"/>
    <s v="DOLARES AMERICANOS / UNITED STATES DOLLAR"/>
    <s v="BILL MILLER AND COMPANY"/>
    <s v=""/>
    <n v="0"/>
    <n v="4"/>
    <n v="2020"/>
    <s v="SPRING"/>
    <s v="SPRING"/>
    <s v="SPRING 2020"/>
    <s v="2019-2020"/>
    <n v="132"/>
    <x v="2"/>
  </r>
  <r>
    <x v="2"/>
    <n v="2020"/>
    <x v="8"/>
    <s v="AM"/>
    <s v="EEUU"/>
    <x v="3"/>
    <s v="SPRING 2020"/>
    <s v="BEACHWEAR"/>
    <x v="84"/>
    <s v="DOLARES AMERICANOS / UNITED STATES DOLLAR"/>
    <s v="BILL MILLER AND COMPANY"/>
    <s v=""/>
    <n v="0"/>
    <n v="2"/>
    <n v="2020"/>
    <s v="SPRING"/>
    <s v="SPRING"/>
    <s v="SPRING 2020"/>
    <s v="2019-2020"/>
    <n v="66"/>
    <x v="2"/>
  </r>
  <r>
    <x v="2"/>
    <n v="2019"/>
    <x v="2"/>
    <s v="AM"/>
    <s v="EEUU"/>
    <x v="3"/>
    <s v="SPRING 2020"/>
    <s v="SWIMWEAR"/>
    <x v="252"/>
    <s v="DOLARES AMERICANOS / UNITED STATES DOLLAR"/>
    <s v="BILL MILLER AND COMPANY"/>
    <s v=""/>
    <n v="0"/>
    <n v="39"/>
    <n v="2020"/>
    <s v="SPRING"/>
    <s v="SPRING"/>
    <s v="SPRING 2020"/>
    <s v="2019-2020"/>
    <n v="1314"/>
    <x v="2"/>
  </r>
  <r>
    <x v="2"/>
    <n v="2019"/>
    <x v="3"/>
    <s v="AM"/>
    <s v="EEUU"/>
    <x v="3"/>
    <s v="SPRING 2020"/>
    <s v="SWIMWEAR"/>
    <x v="252"/>
    <s v="DOLARES AMERICANOS / UNITED STATES DOLLAR"/>
    <s v="BILL MILLER AND COMPANY"/>
    <s v=""/>
    <n v="0"/>
    <n v="10"/>
    <n v="2020"/>
    <s v="SPRING"/>
    <s v="SPRING"/>
    <s v="SPRING 2020"/>
    <s v="2019-2020"/>
    <n v="700"/>
    <x v="2"/>
  </r>
  <r>
    <x v="2"/>
    <n v="2019"/>
    <x v="4"/>
    <s v="AM"/>
    <s v="EEUU"/>
    <x v="3"/>
    <s v="SPRING 2020"/>
    <s v="SWIMWEAR"/>
    <x v="252"/>
    <s v="DOLARES AMERICANOS / UNITED STATES DOLLAR"/>
    <s v="BILL MILLER AND COMPANY"/>
    <s v=""/>
    <n v="0"/>
    <n v="26"/>
    <n v="2020"/>
    <s v="SPRING"/>
    <s v="SPRING"/>
    <s v="SPRING 2020"/>
    <s v="2019-2020"/>
    <n v="832"/>
    <x v="2"/>
  </r>
  <r>
    <x v="2"/>
    <n v="2020"/>
    <x v="6"/>
    <s v="AM"/>
    <s v="EEUU"/>
    <x v="3"/>
    <s v="SPRING 2020"/>
    <s v="SWIMWEAR"/>
    <x v="252"/>
    <s v="DOLARES AMERICANOS / UNITED STATES DOLLAR"/>
    <s v="BILL MILLER AND COMPANY"/>
    <s v=""/>
    <n v="0"/>
    <n v="32"/>
    <n v="2020"/>
    <s v="SPRING"/>
    <s v="SPRING"/>
    <s v="SPRING 2020"/>
    <s v="2019-2020"/>
    <n v="1378"/>
    <x v="2"/>
  </r>
  <r>
    <x v="2"/>
    <n v="2019"/>
    <x v="2"/>
    <s v="AM"/>
    <s v="EEUU"/>
    <x v="3"/>
    <s v="SPRING 2020"/>
    <s v="BEACHWEAR"/>
    <x v="252"/>
    <s v="DOLARES AMERICANOS / UNITED STATES DOLLAR"/>
    <s v="BILL MILLER AND COMPANY"/>
    <s v=""/>
    <n v="0"/>
    <n v="34"/>
    <n v="2020"/>
    <s v="SPRING"/>
    <s v="SPRING"/>
    <s v="SPRING 2020"/>
    <s v="2019-2020"/>
    <n v="1904"/>
    <x v="2"/>
  </r>
  <r>
    <x v="2"/>
    <n v="2019"/>
    <x v="3"/>
    <s v="AM"/>
    <s v="EEUU"/>
    <x v="3"/>
    <s v="SPRING 2020"/>
    <s v="BEACHWEAR"/>
    <x v="252"/>
    <s v="DOLARES AMERICANOS / UNITED STATES DOLLAR"/>
    <s v="BILL MILLER AND COMPANY"/>
    <s v=""/>
    <n v="0"/>
    <n v="10"/>
    <n v="2020"/>
    <s v="SPRING"/>
    <s v="SPRING"/>
    <s v="SPRING 2020"/>
    <s v="2019-2020"/>
    <n v="670"/>
    <x v="2"/>
  </r>
  <r>
    <x v="2"/>
    <n v="2019"/>
    <x v="4"/>
    <s v="AM"/>
    <s v="EEUU"/>
    <x v="3"/>
    <s v="SPRING 2020"/>
    <s v="BEACHWEAR"/>
    <x v="252"/>
    <s v="DOLARES AMERICANOS / UNITED STATES DOLLAR"/>
    <s v="BILL MILLER AND COMPANY"/>
    <s v=""/>
    <n v="0"/>
    <n v="30"/>
    <n v="2020"/>
    <s v="SPRING"/>
    <s v="SPRING"/>
    <s v="SPRING 2020"/>
    <s v="2019-2020"/>
    <n v="1690"/>
    <x v="2"/>
  </r>
  <r>
    <x v="2"/>
    <n v="2019"/>
    <x v="5"/>
    <s v="AM"/>
    <s v="EEUU"/>
    <x v="3"/>
    <s v="SPRING 2020"/>
    <s v="BEACHWEAR"/>
    <x v="252"/>
    <s v="DOLARES AMERICANOS / UNITED STATES DOLLAR"/>
    <s v="BILL MILLER AND COMPANY"/>
    <s v=""/>
    <n v="0"/>
    <n v="34"/>
    <n v="2020"/>
    <s v="SPRING"/>
    <s v="SPRING"/>
    <s v="SPRING 2020"/>
    <s v="2019-2020"/>
    <n v="1650"/>
    <x v="2"/>
  </r>
  <r>
    <x v="2"/>
    <n v="2020"/>
    <x v="6"/>
    <s v="AM"/>
    <s v="EEUU"/>
    <x v="3"/>
    <s v="SPRING 2020"/>
    <s v="BEACHWEAR"/>
    <x v="252"/>
    <s v="DOLARES AMERICANOS / UNITED STATES DOLLAR"/>
    <s v="BILL MILLER AND COMPANY"/>
    <s v=""/>
    <n v="0"/>
    <n v="22"/>
    <n v="2020"/>
    <s v="SPRING"/>
    <s v="SPRING"/>
    <s v="SPRING 2020"/>
    <s v="2019-2020"/>
    <n v="1026"/>
    <x v="2"/>
  </r>
  <r>
    <x v="2"/>
    <n v="2020"/>
    <x v="7"/>
    <s v="AM"/>
    <s v="EEUU"/>
    <x v="3"/>
    <s v="SPRING 2020"/>
    <s v="SWIMWEAR"/>
    <x v="144"/>
    <s v="DOLARES AMERICANOS / UNITED STATES DOLLAR"/>
    <s v="LAURA BONG"/>
    <s v=""/>
    <s v="NO DATO"/>
    <n v="82"/>
    <n v="2020"/>
    <s v="SPRING"/>
    <s v="SPRING"/>
    <s v="SPRING 2020"/>
    <s v="2019-2020"/>
    <n v="2859"/>
    <x v="6"/>
  </r>
  <r>
    <x v="2"/>
    <n v="2020"/>
    <x v="7"/>
    <s v="AM"/>
    <s v="EEUU"/>
    <x v="3"/>
    <s v="SPRING 2020"/>
    <s v="BEACHWEAR"/>
    <x v="144"/>
    <s v="DOLARES AMERICANOS / UNITED STATES DOLLAR"/>
    <s v="LAURA BONG"/>
    <s v=""/>
    <s v="NO DATO"/>
    <n v="2"/>
    <n v="2020"/>
    <s v="SPRING"/>
    <s v="SPRING"/>
    <s v="SPRING 2020"/>
    <s v="2019-2020"/>
    <n v="82"/>
    <x v="6"/>
  </r>
  <r>
    <x v="2"/>
    <n v="2019"/>
    <x v="4"/>
    <s v="AM"/>
    <s v="EEUU"/>
    <x v="3"/>
    <s v="SPRING 2020"/>
    <s v="ACCESSORIES"/>
    <x v="92"/>
    <s v="DOLARES AMERICANOS / UNITED STATES DOLLAR"/>
    <s v="BILL MILLER AND COMPANY"/>
    <s v=""/>
    <n v="0"/>
    <n v="34"/>
    <n v="2020"/>
    <s v="SPRING"/>
    <s v="SPRING"/>
    <s v="SPRING 2020"/>
    <s v="2019-2020"/>
    <n v="246"/>
    <x v="2"/>
  </r>
  <r>
    <x v="2"/>
    <n v="2020"/>
    <x v="7"/>
    <s v="AM"/>
    <s v="EEUU"/>
    <x v="3"/>
    <s v="SPRING 2020"/>
    <s v="KIDS"/>
    <x v="92"/>
    <s v="DOLARES AMERICANOS / UNITED STATES DOLLAR"/>
    <s v="BILL MILLER AND COMPANY"/>
    <s v=""/>
    <n v="0"/>
    <n v="22"/>
    <n v="2020"/>
    <s v="SPRING"/>
    <s v="SPRING"/>
    <s v="SPRING 2020"/>
    <s v="2019-2020"/>
    <n v="716"/>
    <x v="2"/>
  </r>
  <r>
    <x v="2"/>
    <n v="2019"/>
    <x v="2"/>
    <s v="AM"/>
    <s v="EEUU"/>
    <x v="3"/>
    <s v="SPRING 2020"/>
    <s v="SWIMWEAR"/>
    <x v="92"/>
    <s v="DOLARES AMERICANOS / UNITED STATES DOLLAR"/>
    <s v="BILL MILLER AND COMPANY"/>
    <s v=""/>
    <n v="0"/>
    <n v="28"/>
    <n v="2020"/>
    <s v="SPRING"/>
    <s v="SPRING"/>
    <s v="SPRING 2020"/>
    <s v="2019-2020"/>
    <n v="839"/>
    <x v="2"/>
  </r>
  <r>
    <x v="2"/>
    <n v="2019"/>
    <x v="5"/>
    <s v="AM"/>
    <s v="EEUU"/>
    <x v="3"/>
    <s v="SPRING 2020"/>
    <s v="SWIMWEAR"/>
    <x v="92"/>
    <s v="DOLARES AMERICANOS / UNITED STATES DOLLAR"/>
    <s v="BILL MILLER AND COMPANY"/>
    <s v=""/>
    <n v="0"/>
    <n v="52"/>
    <n v="2020"/>
    <s v="SPRING"/>
    <s v="SPRING"/>
    <s v="SPRING 2020"/>
    <s v="2019-2020"/>
    <n v="1604"/>
    <x v="2"/>
  </r>
  <r>
    <x v="2"/>
    <n v="2020"/>
    <x v="7"/>
    <s v="AM"/>
    <s v="EEUU"/>
    <x v="3"/>
    <s v="SPRING 2020"/>
    <s v="SWIMWEAR"/>
    <x v="92"/>
    <s v="DOLARES AMERICANOS / UNITED STATES DOLLAR"/>
    <s v="BILL MILLER AND COMPANY"/>
    <s v=""/>
    <n v="0"/>
    <n v="22"/>
    <n v="2020"/>
    <s v="SPRING"/>
    <s v="SPRING"/>
    <s v="SPRING 2020"/>
    <s v="2019-2020"/>
    <n v="664"/>
    <x v="2"/>
  </r>
  <r>
    <x v="2"/>
    <n v="2020"/>
    <x v="6"/>
    <s v="AM"/>
    <s v="EEUU"/>
    <x v="3"/>
    <s v="SPRING 2020"/>
    <s v="SWIMWEAR"/>
    <x v="92"/>
    <s v="DOLARES AMERICANOS / UNITED STATES DOLLAR"/>
    <s v="BILL MILLER AND COMPANY"/>
    <s v=""/>
    <n v="0"/>
    <n v="17"/>
    <n v="2020"/>
    <s v="SPRING"/>
    <s v="SPRING"/>
    <s v="SPRING 2020"/>
    <s v="2019-2020"/>
    <n v="558"/>
    <x v="2"/>
  </r>
  <r>
    <x v="2"/>
    <n v="2019"/>
    <x v="2"/>
    <s v="AM"/>
    <s v="EEUU"/>
    <x v="3"/>
    <s v="SPRING 2020"/>
    <s v="BEACHWEAR"/>
    <x v="92"/>
    <s v="DOLARES AMERICANOS / UNITED STATES DOLLAR"/>
    <s v="BILL MILLER AND COMPANY"/>
    <s v=""/>
    <n v="0"/>
    <n v="5"/>
    <n v="2020"/>
    <s v="SPRING"/>
    <s v="SPRING"/>
    <s v="SPRING 2020"/>
    <s v="2019-2020"/>
    <n v="205"/>
    <x v="2"/>
  </r>
  <r>
    <x v="2"/>
    <n v="2019"/>
    <x v="5"/>
    <s v="AM"/>
    <s v="EEUU"/>
    <x v="3"/>
    <s v="SPRING 2020"/>
    <s v="BEACHWEAR"/>
    <x v="92"/>
    <s v="DOLARES AMERICANOS / UNITED STATES DOLLAR"/>
    <s v="BILL MILLER AND COMPANY"/>
    <s v=""/>
    <n v="0"/>
    <n v="2"/>
    <n v="2020"/>
    <s v="SPRING"/>
    <s v="SPRING"/>
    <s v="SPRING 2020"/>
    <s v="2019-2020"/>
    <n v="82"/>
    <x v="2"/>
  </r>
  <r>
    <x v="2"/>
    <n v="2020"/>
    <x v="6"/>
    <s v="AM"/>
    <s v="EEUU"/>
    <x v="3"/>
    <s v="SPRING 2020"/>
    <s v="BEACHWEAR"/>
    <x v="92"/>
    <s v="DOLARES AMERICANOS / UNITED STATES DOLLAR"/>
    <s v="BILL MILLER AND COMPANY"/>
    <s v=""/>
    <n v="0"/>
    <n v="4"/>
    <n v="2020"/>
    <s v="SPRING"/>
    <s v="SPRING"/>
    <s v="SPRING 2020"/>
    <s v="2019-2020"/>
    <n v="200"/>
    <x v="2"/>
  </r>
  <r>
    <x v="2"/>
    <n v="2019"/>
    <x v="2"/>
    <s v="AM"/>
    <s v="EEUU"/>
    <x v="3"/>
    <s v="SPRING 2020"/>
    <s v="SWIMWEAR"/>
    <x v="10"/>
    <s v="DOLARES AMERICANOS / UNITED STATES DOLLAR"/>
    <s v="ANITA M. HOPKINS"/>
    <s v=""/>
    <s v="0.00"/>
    <n v="48"/>
    <n v="2020"/>
    <s v="SPRING"/>
    <s v="SPRING"/>
    <s v="SPRING 2020"/>
    <s v="2019-2020"/>
    <n v="1467"/>
    <x v="1"/>
  </r>
  <r>
    <x v="2"/>
    <n v="2019"/>
    <x v="5"/>
    <s v="AM"/>
    <s v="EEUU"/>
    <x v="3"/>
    <s v="SPRING 2020"/>
    <s v="SWIMWEAR"/>
    <x v="10"/>
    <s v="DOLARES AMERICANOS / UNITED STATES DOLLAR"/>
    <s v="ANITA M. HOPKINS"/>
    <s v=""/>
    <s v="0.00"/>
    <n v="66"/>
    <n v="2020"/>
    <s v="SPRING"/>
    <s v="SPRING"/>
    <s v="SPRING 2020"/>
    <s v="2019-2020"/>
    <n v="1969"/>
    <x v="1"/>
  </r>
  <r>
    <x v="2"/>
    <n v="2019"/>
    <x v="2"/>
    <s v="AM"/>
    <s v="EEUU"/>
    <x v="3"/>
    <s v="SPRING 2020"/>
    <s v="SWIMWEAR"/>
    <x v="97"/>
    <s v="DOLARES AMERICANOS / UNITED STATES DOLLAR"/>
    <s v="JULIUS ORTIZ MALDONADO"/>
    <s v=""/>
    <n v="0"/>
    <n v="41"/>
    <n v="2020"/>
    <s v="SPRING"/>
    <s v="SPRING"/>
    <s v="SPRING 2020"/>
    <s v="2019-2020"/>
    <n v="1457"/>
    <x v="15"/>
  </r>
  <r>
    <x v="2"/>
    <n v="2019"/>
    <x v="3"/>
    <s v="AM"/>
    <s v="EEUU"/>
    <x v="3"/>
    <s v="SPRING 2020"/>
    <s v="SWIMWEAR"/>
    <x v="97"/>
    <s v="DOLARES AMERICANOS / UNITED STATES DOLLAR"/>
    <s v="JULIUS ORTIZ MALDONADO"/>
    <s v=""/>
    <n v="0"/>
    <n v="44"/>
    <n v="2020"/>
    <s v="SPRING"/>
    <s v="SPRING"/>
    <s v="SPRING 2020"/>
    <s v="2019-2020"/>
    <n v="1508"/>
    <x v="15"/>
  </r>
  <r>
    <x v="2"/>
    <n v="2019"/>
    <x v="4"/>
    <s v="AM"/>
    <s v="EEUU"/>
    <x v="3"/>
    <s v="SPRING 2020"/>
    <s v="SWIMWEAR"/>
    <x v="97"/>
    <s v="DOLARES AMERICANOS / UNITED STATES DOLLAR"/>
    <s v="JULIUS ORTIZ MALDONADO"/>
    <s v=""/>
    <n v="0"/>
    <n v="33"/>
    <n v="2020"/>
    <s v="SPRING"/>
    <s v="SPRING"/>
    <s v="SPRING 2020"/>
    <s v="2019-2020"/>
    <n v="1147"/>
    <x v="15"/>
  </r>
  <r>
    <x v="2"/>
    <n v="2019"/>
    <x v="2"/>
    <s v="AM"/>
    <s v="EEUU"/>
    <x v="3"/>
    <s v="SPRING 2020"/>
    <s v="BEACHWEAR"/>
    <x v="97"/>
    <s v="DOLARES AMERICANOS / UNITED STATES DOLLAR"/>
    <s v="JULIUS ORTIZ MALDONADO"/>
    <s v=""/>
    <n v="0"/>
    <n v="6"/>
    <n v="2020"/>
    <s v="SPRING"/>
    <s v="SPRING"/>
    <s v="SPRING 2020"/>
    <s v="2019-2020"/>
    <n v="363"/>
    <x v="15"/>
  </r>
  <r>
    <x v="2"/>
    <n v="2019"/>
    <x v="3"/>
    <s v="AM"/>
    <s v="EEUU"/>
    <x v="3"/>
    <s v="SPRING 2020"/>
    <s v="BEACHWEAR"/>
    <x v="97"/>
    <s v="DOLARES AMERICANOS / UNITED STATES DOLLAR"/>
    <s v="JULIUS ORTIZ MALDONADO"/>
    <s v=""/>
    <n v="0"/>
    <n v="4"/>
    <n v="2020"/>
    <s v="SPRING"/>
    <s v="SPRING"/>
    <s v="SPRING 2020"/>
    <s v="2019-2020"/>
    <n v="180"/>
    <x v="15"/>
  </r>
  <r>
    <x v="2"/>
    <n v="2019"/>
    <x v="4"/>
    <s v="AM"/>
    <s v="EEUU"/>
    <x v="3"/>
    <s v="SPRING 2020"/>
    <s v="BEACHWEAR"/>
    <x v="97"/>
    <s v="DOLARES AMERICANOS / UNITED STATES DOLLAR"/>
    <s v="JULIUS ORTIZ MALDONADO"/>
    <s v=""/>
    <n v="0"/>
    <n v="9"/>
    <n v="2020"/>
    <s v="SPRING"/>
    <s v="SPRING"/>
    <s v="SPRING 2020"/>
    <s v="2019-2020"/>
    <n v="477"/>
    <x v="15"/>
  </r>
  <r>
    <x v="2"/>
    <n v="2020"/>
    <x v="6"/>
    <s v="AM"/>
    <s v="EEUU"/>
    <x v="3"/>
    <s v="SPRING 2020"/>
    <s v="ACCESSORIES"/>
    <x v="232"/>
    <s v="DOLARES AMERICANOS / UNITED STATES DOLLAR"/>
    <s v="HOLLY SALES INC."/>
    <s v=""/>
    <n v="0"/>
    <n v="13"/>
    <n v="2020"/>
    <s v="SPRING"/>
    <s v="SPRING"/>
    <s v="SPRING 2020"/>
    <s v="2019-2020"/>
    <n v="111"/>
    <x v="8"/>
  </r>
  <r>
    <x v="2"/>
    <n v="2019"/>
    <x v="5"/>
    <s v="AM"/>
    <s v="EEUU"/>
    <x v="3"/>
    <s v="SPRING 2020"/>
    <s v="ACTIVE"/>
    <x v="232"/>
    <s v="DOLARES AMERICANOS / UNITED STATES DOLLAR"/>
    <s v="HOLLY SALES INC."/>
    <s v=""/>
    <n v="0"/>
    <n v="32"/>
    <n v="2020"/>
    <s v="SPRING"/>
    <s v="SPRING"/>
    <s v="SPRING 2020"/>
    <s v="2019-2020"/>
    <n v="1111"/>
    <x v="8"/>
  </r>
  <r>
    <x v="2"/>
    <n v="2019"/>
    <x v="4"/>
    <s v="AM"/>
    <s v="EEUU"/>
    <x v="3"/>
    <s v="SPRING 2020"/>
    <s v="SWIMWEAR"/>
    <x v="232"/>
    <s v="DOLARES AMERICANOS / UNITED STATES DOLLAR"/>
    <s v="HOLLY SALES INC."/>
    <s v=""/>
    <n v="0"/>
    <n v="32"/>
    <n v="2020"/>
    <s v="SPRING"/>
    <s v="SPRING"/>
    <s v="SPRING 2020"/>
    <s v="2019-2020"/>
    <n v="968"/>
    <x v="8"/>
  </r>
  <r>
    <x v="2"/>
    <n v="2019"/>
    <x v="5"/>
    <s v="AM"/>
    <s v="EEUU"/>
    <x v="3"/>
    <s v="SPRING 2020"/>
    <s v="SWIMWEAR"/>
    <x v="232"/>
    <s v="DOLARES AMERICANOS / UNITED STATES DOLLAR"/>
    <s v="HOLLY SALES INC."/>
    <s v=""/>
    <n v="0"/>
    <n v="79"/>
    <n v="2020"/>
    <s v="SPRING"/>
    <s v="SPRING"/>
    <s v="SPRING 2020"/>
    <s v="2019-2020"/>
    <n v="2478"/>
    <x v="8"/>
  </r>
  <r>
    <x v="2"/>
    <n v="2020"/>
    <x v="6"/>
    <s v="AM"/>
    <s v="EEUU"/>
    <x v="3"/>
    <s v="SPRING 2020"/>
    <s v="SWIMWEAR"/>
    <x v="232"/>
    <s v="DOLARES AMERICANOS / UNITED STATES DOLLAR"/>
    <s v="HOLLY SALES INC."/>
    <s v=""/>
    <n v="0"/>
    <n v="67"/>
    <n v="2020"/>
    <s v="SPRING"/>
    <s v="SPRING"/>
    <s v="SPRING 2020"/>
    <s v="2019-2020"/>
    <n v="2084"/>
    <x v="8"/>
  </r>
  <r>
    <x v="2"/>
    <n v="2019"/>
    <x v="4"/>
    <s v="AM"/>
    <s v="EEUU"/>
    <x v="3"/>
    <s v="SPRING 2020"/>
    <s v="BEACHWEAR"/>
    <x v="232"/>
    <s v="DOLARES AMERICANOS / UNITED STATES DOLLAR"/>
    <s v="HOLLY SALES INC."/>
    <s v=""/>
    <n v="0"/>
    <n v="9"/>
    <n v="2020"/>
    <s v="SPRING"/>
    <s v="SPRING"/>
    <s v="SPRING 2020"/>
    <s v="2019-2020"/>
    <n v="435"/>
    <x v="8"/>
  </r>
  <r>
    <x v="2"/>
    <n v="2020"/>
    <x v="6"/>
    <s v="AM"/>
    <s v="EEUU"/>
    <x v="3"/>
    <s v="SPRING 2020"/>
    <s v="BEACHWEAR"/>
    <x v="232"/>
    <s v="DOLARES AMERICANOS / UNITED STATES DOLLAR"/>
    <s v="HOLLY SALES INC."/>
    <s v=""/>
    <n v="0"/>
    <n v="8"/>
    <n v="2020"/>
    <s v="SPRING"/>
    <s v="SPRING"/>
    <s v="SPRING 2020"/>
    <s v="2019-2020"/>
    <n v="331"/>
    <x v="8"/>
  </r>
  <r>
    <x v="2"/>
    <n v="2019"/>
    <x v="4"/>
    <s v="AM"/>
    <s v="EEUU"/>
    <x v="3"/>
    <s v="HOLIDAY 2019"/>
    <s v="ACTIVE"/>
    <x v="232"/>
    <s v="DOLARES AMERICANOS / UNITED STATES DOLLAR"/>
    <s v="HOLLY SALES INC."/>
    <s v=""/>
    <n v="0"/>
    <n v="41"/>
    <n v="2019"/>
    <s v="HOLIDAY"/>
    <s v="HOLIDAY"/>
    <s v="HOLIDAY 2019"/>
    <s v="2019-2020"/>
    <n v="1580"/>
    <x v="8"/>
  </r>
  <r>
    <x v="2"/>
    <n v="2019"/>
    <x v="5"/>
    <s v="AM"/>
    <s v="EEUU"/>
    <x v="3"/>
    <s v="SPRING 2020"/>
    <s v="SWIMWEAR"/>
    <x v="172"/>
    <s v="DOLARES AMERICANOS / UNITED STATES DOLLAR"/>
    <s v="DENISE ARNETT"/>
    <s v=""/>
    <n v="0"/>
    <n v="113"/>
    <n v="2020"/>
    <s v="SPRING"/>
    <s v="SPRING"/>
    <s v="SPRING 2020"/>
    <s v="2019-2020"/>
    <n v="3773"/>
    <x v="14"/>
  </r>
  <r>
    <x v="2"/>
    <n v="2020"/>
    <x v="6"/>
    <s v="AM"/>
    <s v="EEUU"/>
    <x v="3"/>
    <s v="SPRING 2020"/>
    <s v="SWIMWEAR"/>
    <x v="172"/>
    <s v="DOLARES AMERICANOS / UNITED STATES DOLLAR"/>
    <s v="DENISE ARNETT"/>
    <s v=""/>
    <n v="0"/>
    <n v="70"/>
    <n v="2020"/>
    <s v="SPRING"/>
    <s v="SPRING"/>
    <s v="SPRING 2020"/>
    <s v="2019-2020"/>
    <n v="2435"/>
    <x v="14"/>
  </r>
  <r>
    <x v="2"/>
    <n v="2020"/>
    <x v="6"/>
    <s v="AM"/>
    <s v="EEUU"/>
    <x v="3"/>
    <s v="SPRING 2020"/>
    <s v="BEACHWEAR"/>
    <x v="172"/>
    <s v="DOLARES AMERICANOS / UNITED STATES DOLLAR"/>
    <s v="DENISE ARNETT"/>
    <s v=""/>
    <n v="0"/>
    <n v="5"/>
    <n v="2020"/>
    <s v="SPRING"/>
    <s v="SPRING"/>
    <s v="SPRING 2020"/>
    <s v="2019-2020"/>
    <n v="215"/>
    <x v="14"/>
  </r>
  <r>
    <x v="2"/>
    <n v="2019"/>
    <x v="2"/>
    <s v="AM"/>
    <s v="EEUU"/>
    <x v="3"/>
    <s v="SPRING 2020"/>
    <s v="ACCESSORIES"/>
    <x v="193"/>
    <s v="DOLARES AMERICANOS / UNITED STATES DOLLAR"/>
    <s v="BILL MILLER AND COMPANY"/>
    <s v=""/>
    <n v="0"/>
    <n v="312"/>
    <n v="2020"/>
    <s v="SPRING"/>
    <s v="SPRING"/>
    <s v="SPRING 2020"/>
    <s v="2019-2020"/>
    <n v="2616"/>
    <x v="2"/>
  </r>
  <r>
    <x v="2"/>
    <n v="2019"/>
    <x v="2"/>
    <s v="AM"/>
    <s v="EEUU"/>
    <x v="3"/>
    <s v="SPRING 2020"/>
    <s v="SWIMWEAR"/>
    <x v="193"/>
    <s v="DOLARES AMERICANOS / UNITED STATES DOLLAR"/>
    <s v="BILL MILLER AND COMPANY"/>
    <s v=""/>
    <n v="0"/>
    <n v="54"/>
    <n v="2020"/>
    <s v="SPRING"/>
    <s v="SPRING"/>
    <s v="SPRING 2020"/>
    <s v="2019-2020"/>
    <n v="2412"/>
    <x v="2"/>
  </r>
  <r>
    <x v="2"/>
    <n v="2019"/>
    <x v="3"/>
    <s v="AM"/>
    <s v="EEUU"/>
    <x v="3"/>
    <s v="SPRING 2020"/>
    <s v="SWIMWEAR"/>
    <x v="193"/>
    <s v="DOLARES AMERICANOS / UNITED STATES DOLLAR"/>
    <s v="BILL MILLER AND COMPANY"/>
    <s v=""/>
    <n v="0"/>
    <n v="120"/>
    <n v="2020"/>
    <s v="SPRING"/>
    <s v="SPRING"/>
    <s v="SPRING 2020"/>
    <s v="2019-2020"/>
    <n v="5094"/>
    <x v="2"/>
  </r>
  <r>
    <x v="2"/>
    <n v="2019"/>
    <x v="4"/>
    <s v="AM"/>
    <s v="EEUU"/>
    <x v="3"/>
    <s v="SPRING 2020"/>
    <s v="SWIMWEAR"/>
    <x v="193"/>
    <s v="DOLARES AMERICANOS / UNITED STATES DOLLAR"/>
    <s v="BILL MILLER AND COMPANY"/>
    <s v=""/>
    <n v="0"/>
    <n v="312"/>
    <n v="2020"/>
    <s v="SPRING"/>
    <s v="SPRING"/>
    <s v="SPRING 2020"/>
    <s v="2019-2020"/>
    <n v="12648"/>
    <x v="2"/>
  </r>
  <r>
    <x v="2"/>
    <n v="2019"/>
    <x v="5"/>
    <s v="AM"/>
    <s v="EEUU"/>
    <x v="3"/>
    <s v="SPRING 2020"/>
    <s v="SWIMWEAR"/>
    <x v="193"/>
    <s v="DOLARES AMERICANOS / UNITED STATES DOLLAR"/>
    <s v="BILL MILLER AND COMPANY"/>
    <s v=""/>
    <n v="0"/>
    <n v="168"/>
    <n v="2020"/>
    <s v="SPRING"/>
    <s v="SPRING"/>
    <s v="SPRING 2020"/>
    <s v="2019-2020"/>
    <n v="6336"/>
    <x v="2"/>
  </r>
  <r>
    <x v="2"/>
    <n v="2019"/>
    <x v="2"/>
    <s v="AM"/>
    <s v="EEUU"/>
    <x v="3"/>
    <s v="SPRING 2020"/>
    <s v="BEACHWEAR"/>
    <x v="193"/>
    <s v="DOLARES AMERICANOS / UNITED STATES DOLLAR"/>
    <s v="BILL MILLER AND COMPANY"/>
    <s v=""/>
    <n v="0"/>
    <n v="120"/>
    <n v="2020"/>
    <s v="SPRING"/>
    <s v="SPRING"/>
    <s v="SPRING 2020"/>
    <s v="2019-2020"/>
    <n v="5856"/>
    <x v="2"/>
  </r>
  <r>
    <x v="2"/>
    <n v="2019"/>
    <x v="3"/>
    <s v="AM"/>
    <s v="EEUU"/>
    <x v="3"/>
    <s v="SPRING 2020"/>
    <s v="BEACHWEAR"/>
    <x v="193"/>
    <s v="DOLARES AMERICANOS / UNITED STATES DOLLAR"/>
    <s v="BILL MILLER AND COMPANY"/>
    <s v=""/>
    <n v="0"/>
    <n v="12"/>
    <n v="2020"/>
    <s v="SPRING"/>
    <s v="SPRING"/>
    <s v="SPRING 2020"/>
    <s v="2019-2020"/>
    <n v="492"/>
    <x v="2"/>
  </r>
  <r>
    <x v="2"/>
    <n v="2019"/>
    <x v="4"/>
    <s v="AM"/>
    <s v="EEUU"/>
    <x v="3"/>
    <s v="SPRING 2020"/>
    <s v="BEACHWEAR"/>
    <x v="193"/>
    <s v="DOLARES AMERICANOS / UNITED STATES DOLLAR"/>
    <s v="BILL MILLER AND COMPANY"/>
    <s v=""/>
    <n v="0"/>
    <n v="240"/>
    <n v="2020"/>
    <s v="SPRING"/>
    <s v="SPRING"/>
    <s v="SPRING 2020"/>
    <s v="2019-2020"/>
    <n v="13116"/>
    <x v="2"/>
  </r>
  <r>
    <x v="2"/>
    <n v="2020"/>
    <x v="6"/>
    <s v="AM"/>
    <s v="EEUU"/>
    <x v="3"/>
    <s v="SPRING 2020"/>
    <s v="BEACHWEAR"/>
    <x v="193"/>
    <s v="DOLARES AMERICANOS / UNITED STATES DOLLAR"/>
    <s v="BILL MILLER AND COMPANY"/>
    <s v=""/>
    <n v="0"/>
    <n v="42"/>
    <n v="2020"/>
    <s v="SPRING"/>
    <s v="SPRING"/>
    <s v="SPRING 2020"/>
    <s v="2019-2020"/>
    <n v="2004"/>
    <x v="2"/>
  </r>
  <r>
    <x v="2"/>
    <n v="2019"/>
    <x v="4"/>
    <s v="AM"/>
    <s v="EEUU"/>
    <x v="3"/>
    <s v="HOLIDAY 2019"/>
    <s v="ACTIVE"/>
    <x v="279"/>
    <s v="DOLARES AMERICANOS / UNITED STATES DOLLAR"/>
    <s v="HOLLY SALES INC."/>
    <s v=""/>
    <n v="0"/>
    <n v="174"/>
    <n v="2019"/>
    <s v="HOLIDAY"/>
    <s v="HOLIDAY"/>
    <s v="HOLIDAY 2019"/>
    <s v="2019-2020"/>
    <n v="5569.6800000000021"/>
    <x v="8"/>
  </r>
  <r>
    <x v="2"/>
    <n v="2019"/>
    <x v="5"/>
    <s v="AM"/>
    <s v="EEUU"/>
    <x v="3"/>
    <s v="SPRING 2020"/>
    <s v="SWIMWEAR"/>
    <x v="389"/>
    <s v="DOLARES AMERICANOS / UNITED STATES DOLLAR"/>
    <s v="BILL MILLER AND COMPANY"/>
    <s v=""/>
    <n v="0"/>
    <n v="6"/>
    <n v="2020"/>
    <s v="SPRING"/>
    <s v="SPRING"/>
    <s v="SPRING 2020"/>
    <s v="2019-2020"/>
    <n v="168"/>
    <x v="2"/>
  </r>
  <r>
    <x v="2"/>
    <n v="2020"/>
    <x v="7"/>
    <s v="AM"/>
    <s v="EEUU"/>
    <x v="3"/>
    <s v="SPRING 2020"/>
    <s v="SWIMWEAR"/>
    <x v="389"/>
    <s v="DOLARES AMERICANOS / UNITED STATES DOLLAR"/>
    <s v="BILL MILLER AND COMPANY"/>
    <s v=""/>
    <n v="0"/>
    <n v="15"/>
    <n v="2020"/>
    <s v="SPRING"/>
    <s v="SPRING"/>
    <s v="SPRING 2020"/>
    <s v="2019-2020"/>
    <n v="474"/>
    <x v="2"/>
  </r>
  <r>
    <x v="2"/>
    <n v="2020"/>
    <x v="6"/>
    <s v="AM"/>
    <s v="EEUU"/>
    <x v="3"/>
    <s v="SPRING 2020"/>
    <s v="SWIMWEAR"/>
    <x v="389"/>
    <s v="DOLARES AMERICANOS / UNITED STATES DOLLAR"/>
    <s v="BILL MILLER AND COMPANY"/>
    <s v=""/>
    <n v="0"/>
    <n v="12"/>
    <n v="2020"/>
    <s v="SPRING"/>
    <s v="SPRING"/>
    <s v="SPRING 2020"/>
    <s v="2019-2020"/>
    <n v="446"/>
    <x v="2"/>
  </r>
  <r>
    <x v="2"/>
    <n v="2020"/>
    <x v="8"/>
    <s v="AM"/>
    <s v="EEUU"/>
    <x v="3"/>
    <s v="SPRING 2020"/>
    <s v="SWIMWEAR"/>
    <x v="389"/>
    <s v="DOLARES AMERICANOS / UNITED STATES DOLLAR"/>
    <s v="BILL MILLER AND COMPANY"/>
    <s v=""/>
    <n v="0"/>
    <n v="7"/>
    <n v="2020"/>
    <s v="SPRING"/>
    <s v="SPRING"/>
    <s v="SPRING 2020"/>
    <s v="2019-2020"/>
    <n v="223"/>
    <x v="2"/>
  </r>
  <r>
    <x v="2"/>
    <n v="2020"/>
    <x v="9"/>
    <s v="AM"/>
    <s v="EEUU"/>
    <x v="3"/>
    <s v="SPRING 2020"/>
    <s v="SWIMWEAR"/>
    <x v="389"/>
    <s v="DOLARES AMERICANOS / UNITED STATES DOLLAR"/>
    <s v="BILL MILLER AND COMPANY"/>
    <s v=""/>
    <n v="0"/>
    <n v="9"/>
    <n v="2020"/>
    <s v="SPRING"/>
    <s v="SPRING"/>
    <s v="SPRING 2020"/>
    <s v="2019-2020"/>
    <n v="256"/>
    <x v="2"/>
  </r>
  <r>
    <x v="2"/>
    <n v="2020"/>
    <x v="10"/>
    <s v="AM"/>
    <s v="EEUU"/>
    <x v="3"/>
    <s v="SPRING 2020"/>
    <s v="SWIMWEAR"/>
    <x v="389"/>
    <s v="DOLARES AMERICANOS / UNITED STATES DOLLAR"/>
    <s v="BILL MILLER AND COMPANY"/>
    <s v=""/>
    <n v="0"/>
    <n v="8"/>
    <n v="2020"/>
    <s v="SPRING"/>
    <s v="SPRING"/>
    <s v="SPRING 2020"/>
    <s v="2019-2020"/>
    <n v="368"/>
    <x v="2"/>
  </r>
  <r>
    <x v="2"/>
    <n v="2019"/>
    <x v="5"/>
    <s v="AM"/>
    <s v="EEUU"/>
    <x v="3"/>
    <s v="SPRING 2020"/>
    <s v="BEACHWEAR"/>
    <x v="389"/>
    <s v="DOLARES AMERICANOS / UNITED STATES DOLLAR"/>
    <s v="BILL MILLER AND COMPANY"/>
    <s v=""/>
    <n v="0"/>
    <n v="7"/>
    <n v="2020"/>
    <s v="SPRING"/>
    <s v="SPRING"/>
    <s v="SPRING 2020"/>
    <s v="2019-2020"/>
    <n v="309"/>
    <x v="2"/>
  </r>
  <r>
    <x v="2"/>
    <n v="2020"/>
    <x v="7"/>
    <s v="AM"/>
    <s v="EEUU"/>
    <x v="3"/>
    <s v="SPRING 2020"/>
    <s v="BEACHWEAR"/>
    <x v="389"/>
    <s v="DOLARES AMERICANOS / UNITED STATES DOLLAR"/>
    <s v="BILL MILLER AND COMPANY"/>
    <s v=""/>
    <n v="0"/>
    <n v="2"/>
    <n v="2020"/>
    <s v="SPRING"/>
    <s v="SPRING"/>
    <s v="SPRING 2020"/>
    <s v="2019-2020"/>
    <n v="114"/>
    <x v="2"/>
  </r>
  <r>
    <x v="2"/>
    <n v="2020"/>
    <x v="6"/>
    <s v="AM"/>
    <s v="EEUU"/>
    <x v="3"/>
    <s v="SPRING 2020"/>
    <s v="BEACHWEAR"/>
    <x v="389"/>
    <s v="DOLARES AMERICANOS / UNITED STATES DOLLAR"/>
    <s v="BILL MILLER AND COMPANY"/>
    <s v=""/>
    <n v="0"/>
    <n v="3"/>
    <n v="2020"/>
    <s v="SPRING"/>
    <s v="SPRING"/>
    <s v="SPRING 2020"/>
    <s v="2019-2020"/>
    <n v="135"/>
    <x v="2"/>
  </r>
  <r>
    <x v="2"/>
    <n v="2020"/>
    <x v="8"/>
    <s v="AM"/>
    <s v="EEUU"/>
    <x v="3"/>
    <s v="SPRING 2020"/>
    <s v="BEACHWEAR"/>
    <x v="389"/>
    <s v="DOLARES AMERICANOS / UNITED STATES DOLLAR"/>
    <s v="BILL MILLER AND COMPANY"/>
    <s v=""/>
    <n v="0"/>
    <n v="2"/>
    <n v="2020"/>
    <s v="SPRING"/>
    <s v="SPRING"/>
    <s v="SPRING 2020"/>
    <s v="2019-2020"/>
    <n v="105"/>
    <x v="2"/>
  </r>
  <r>
    <x v="2"/>
    <n v="2020"/>
    <x v="9"/>
    <s v="AM"/>
    <s v="EEUU"/>
    <x v="3"/>
    <s v="SPRING 2020"/>
    <s v="BEACHWEAR"/>
    <x v="389"/>
    <s v="DOLARES AMERICANOS / UNITED STATES DOLLAR"/>
    <s v="BILL MILLER AND COMPANY"/>
    <s v=""/>
    <n v="0"/>
    <n v="2"/>
    <n v="2020"/>
    <s v="SPRING"/>
    <s v="SPRING"/>
    <s v="SPRING 2020"/>
    <s v="2019-2020"/>
    <n v="78"/>
    <x v="2"/>
  </r>
  <r>
    <x v="2"/>
    <n v="2020"/>
    <x v="10"/>
    <s v="AM"/>
    <s v="EEUU"/>
    <x v="3"/>
    <s v="SPRING 2020"/>
    <s v="BEACHWEAR"/>
    <x v="389"/>
    <s v="DOLARES AMERICANOS / UNITED STATES DOLLAR"/>
    <s v="BILL MILLER AND COMPANY"/>
    <s v=""/>
    <n v="0"/>
    <n v="2"/>
    <n v="2020"/>
    <s v="SPRING"/>
    <s v="SPRING"/>
    <s v="SPRING 2020"/>
    <s v="2019-2020"/>
    <n v="76"/>
    <x v="2"/>
  </r>
  <r>
    <x v="2"/>
    <n v="2020"/>
    <x v="8"/>
    <s v="AM"/>
    <s v="EEUU"/>
    <x v="3"/>
    <s v="SPRING 2020"/>
    <s v="SWIMWEAR"/>
    <x v="400"/>
    <s v="DOLARES AMERICANOS / UNITED STATES DOLLAR"/>
    <s v="LAURA BONG"/>
    <s v=""/>
    <n v="0"/>
    <n v="52"/>
    <n v="2020"/>
    <s v="SPRING"/>
    <s v="SPRING"/>
    <s v="SPRING 2020"/>
    <s v="2019-2020"/>
    <n v="1772"/>
    <x v="6"/>
  </r>
  <r>
    <x v="2"/>
    <n v="2020"/>
    <x v="8"/>
    <s v="AM"/>
    <s v="EEUU"/>
    <x v="3"/>
    <s v="SPRING 2020"/>
    <s v="BEACHWEAR"/>
    <x v="400"/>
    <s v="DOLARES AMERICANOS / UNITED STATES DOLLAR"/>
    <s v="LAURA BONG"/>
    <s v=""/>
    <n v="0"/>
    <n v="7"/>
    <n v="2020"/>
    <s v="SPRING"/>
    <s v="SPRING"/>
    <s v="SPRING 2020"/>
    <s v="2019-2020"/>
    <n v="326"/>
    <x v="6"/>
  </r>
  <r>
    <x v="2"/>
    <n v="2019"/>
    <x v="4"/>
    <s v="AM"/>
    <s v="EEUU"/>
    <x v="3"/>
    <s v="SPRING 2020"/>
    <s v="KIDS"/>
    <x v="163"/>
    <s v="DOLARES AMERICANOS / UNITED STATES DOLLAR"/>
    <s v="BILL MILLER AND COMPANY"/>
    <s v=""/>
    <n v="0"/>
    <n v="15"/>
    <n v="2020"/>
    <s v="SPRING"/>
    <s v="SPRING"/>
    <s v="SPRING 2020"/>
    <s v="2019-2020"/>
    <n v="510"/>
    <x v="2"/>
  </r>
  <r>
    <x v="2"/>
    <n v="2019"/>
    <x v="4"/>
    <s v="AM"/>
    <s v="EEUU"/>
    <x v="3"/>
    <s v="SPRING 2020"/>
    <s v="KIDS"/>
    <x v="196"/>
    <s v="DOLARES AMERICANOS / UNITED STATES DOLLAR"/>
    <s v="BILL MILLER AND COMPANY"/>
    <s v=""/>
    <n v="0"/>
    <n v="101"/>
    <n v="2020"/>
    <s v="SPRING"/>
    <s v="SPRING"/>
    <s v="SPRING 2020"/>
    <s v="2019-2020"/>
    <n v="3200"/>
    <x v="2"/>
  </r>
  <r>
    <x v="2"/>
    <n v="2019"/>
    <x v="5"/>
    <s v="AM"/>
    <s v="EEUU"/>
    <x v="3"/>
    <s v="SPRING 2020"/>
    <s v="SWIMWEAR"/>
    <x v="196"/>
    <s v="DOLARES AMERICANOS / UNITED STATES DOLLAR"/>
    <s v="BILL MILLER AND COMPANY"/>
    <s v=""/>
    <n v="0"/>
    <n v="213"/>
    <n v="2020"/>
    <s v="SPRING"/>
    <s v="SPRING"/>
    <s v="SPRING 2020"/>
    <s v="2019-2020"/>
    <n v="6661"/>
    <x v="2"/>
  </r>
  <r>
    <x v="2"/>
    <n v="2020"/>
    <x v="6"/>
    <s v="AM"/>
    <s v="EEUU"/>
    <x v="3"/>
    <s v="SPRING 2020"/>
    <s v="SWIMWEAR"/>
    <x v="196"/>
    <s v="DOLARES AMERICANOS / UNITED STATES DOLLAR"/>
    <s v="BILL MILLER AND COMPANY"/>
    <s v=""/>
    <n v="0"/>
    <n v="69"/>
    <n v="2020"/>
    <s v="SPRING"/>
    <s v="SPRING"/>
    <s v="SPRING 2020"/>
    <s v="2019-2020"/>
    <n v="2334"/>
    <x v="2"/>
  </r>
  <r>
    <x v="2"/>
    <n v="2019"/>
    <x v="4"/>
    <s v="AM"/>
    <s v="EEUU"/>
    <x v="3"/>
    <s v="SPRING 2020"/>
    <s v="BEACHWEAR"/>
    <x v="196"/>
    <s v="DOLARES AMERICANOS / UNITED STATES DOLLAR"/>
    <s v="BILL MILLER AND COMPANY"/>
    <s v=""/>
    <n v="0"/>
    <n v="8"/>
    <n v="2020"/>
    <s v="SPRING"/>
    <s v="SPRING"/>
    <s v="SPRING 2020"/>
    <s v="2019-2020"/>
    <n v="236"/>
    <x v="2"/>
  </r>
  <r>
    <x v="2"/>
    <n v="2019"/>
    <x v="5"/>
    <s v="AM"/>
    <s v="EEUU"/>
    <x v="3"/>
    <s v="SPRING 2020"/>
    <s v="BEACHWEAR"/>
    <x v="196"/>
    <s v="DOLARES AMERICANOS / UNITED STATES DOLLAR"/>
    <s v="BILL MILLER AND COMPANY"/>
    <s v=""/>
    <n v="0"/>
    <n v="9"/>
    <n v="2020"/>
    <s v="SPRING"/>
    <s v="SPRING"/>
    <s v="SPRING 2020"/>
    <s v="2019-2020"/>
    <n v="321"/>
    <x v="2"/>
  </r>
  <r>
    <x v="2"/>
    <n v="2020"/>
    <x v="6"/>
    <s v="AM"/>
    <s v="EEUU"/>
    <x v="3"/>
    <s v="SPRING 2020"/>
    <s v="BEACHWEAR"/>
    <x v="196"/>
    <s v="DOLARES AMERICANOS / UNITED STATES DOLLAR"/>
    <s v="BILL MILLER AND COMPANY"/>
    <s v=""/>
    <n v="0"/>
    <n v="6"/>
    <n v="2020"/>
    <s v="SPRING"/>
    <s v="SPRING"/>
    <s v="SPRING 2020"/>
    <s v="2019-2020"/>
    <n v="222"/>
    <x v="2"/>
  </r>
  <r>
    <x v="2"/>
    <n v="2019"/>
    <x v="4"/>
    <s v="AM"/>
    <s v="EEUU"/>
    <x v="3"/>
    <s v="HOLIDAY 2019"/>
    <s v="ACTIVE"/>
    <x v="303"/>
    <s v="DOLARES AMERICANOS / UNITED STATES DOLLAR"/>
    <s v="LAURA BONG"/>
    <s v=""/>
    <n v="0"/>
    <n v="33"/>
    <n v="2019"/>
    <s v="HOLIDAY"/>
    <s v="HOLIDAY"/>
    <s v="HOLIDAY 2019"/>
    <s v="2019-2020"/>
    <n v="1081"/>
    <x v="6"/>
  </r>
  <r>
    <x v="2"/>
    <n v="2020"/>
    <x v="6"/>
    <s v="AM"/>
    <s v="EEUU"/>
    <x v="3"/>
    <s v="SPRING 2020"/>
    <s v="ACCESSORIES"/>
    <x v="31"/>
    <s v="DOLARES AMERICANOS / UNITED STATES DOLLAR"/>
    <s v="HOLLY SALES INC."/>
    <s v=""/>
    <n v="0"/>
    <n v="47"/>
    <n v="2020"/>
    <s v="SPRING"/>
    <s v="SPRING"/>
    <s v="SPRING 2020"/>
    <s v="2019-2020"/>
    <n v="573"/>
    <x v="8"/>
  </r>
  <r>
    <x v="2"/>
    <n v="2020"/>
    <x v="6"/>
    <s v="AM"/>
    <s v="EEUU"/>
    <x v="3"/>
    <s v="SPRING 2020"/>
    <s v="SWIMWEAR"/>
    <x v="31"/>
    <s v="DOLARES AMERICANOS / UNITED STATES DOLLAR"/>
    <s v="HOLLY SALES INC."/>
    <s v=""/>
    <n v="0"/>
    <n v="68"/>
    <n v="2020"/>
    <s v="SPRING"/>
    <s v="SPRING"/>
    <s v="SPRING 2020"/>
    <s v="2019-2020"/>
    <n v="2186"/>
    <x v="8"/>
  </r>
  <r>
    <x v="2"/>
    <n v="2020"/>
    <x v="6"/>
    <s v="AM"/>
    <s v="EEUU"/>
    <x v="3"/>
    <s v="SPRING 2020"/>
    <s v="BEACHWEAR"/>
    <x v="31"/>
    <s v="DOLARES AMERICANOS / UNITED STATES DOLLAR"/>
    <s v="HOLLY SALES INC."/>
    <s v=""/>
    <n v="0"/>
    <n v="17"/>
    <n v="2020"/>
    <s v="SPRING"/>
    <s v="SPRING"/>
    <s v="SPRING 2020"/>
    <s v="2019-2020"/>
    <n v="722"/>
    <x v="8"/>
  </r>
  <r>
    <x v="2"/>
    <n v="2019"/>
    <x v="4"/>
    <s v="AM"/>
    <s v="EEUU"/>
    <x v="3"/>
    <s v="HOLIDAY 2019"/>
    <s v="ACTIVE"/>
    <x v="372"/>
    <s v="DOLARES AMERICANOS / UNITED STATES DOLLAR"/>
    <s v="HOLLY SALES INC."/>
    <s v=""/>
    <n v="0"/>
    <n v="32"/>
    <n v="2019"/>
    <s v="HOLIDAY"/>
    <s v="HOLIDAY"/>
    <s v="HOLIDAY 2019"/>
    <s v="2019-2020"/>
    <n v="1045"/>
    <x v="8"/>
  </r>
  <r>
    <x v="2"/>
    <n v="2019"/>
    <x v="5"/>
    <s v="AM"/>
    <s v="EEUU"/>
    <x v="3"/>
    <s v="SPRING 2020"/>
    <s v="SWIMWEAR"/>
    <x v="287"/>
    <s v="DOLARES AMERICANOS / UNITED STATES DOLLAR"/>
    <s v="BILL MILLER AND COMPANY"/>
    <s v=""/>
    <n v="0"/>
    <n v="65"/>
    <n v="2020"/>
    <s v="SPRING"/>
    <s v="SPRING"/>
    <s v="SPRING 2020"/>
    <s v="2019-2020"/>
    <n v="2624"/>
    <x v="2"/>
  </r>
  <r>
    <x v="2"/>
    <n v="2019"/>
    <x v="5"/>
    <s v="AM"/>
    <s v="EEUU"/>
    <x v="3"/>
    <s v="SPRING 2020"/>
    <s v="BEACHWEAR"/>
    <x v="287"/>
    <s v="DOLARES AMERICANOS / UNITED STATES DOLLAR"/>
    <s v="BILL MILLER AND COMPANY"/>
    <s v=""/>
    <n v="0"/>
    <n v="8"/>
    <n v="2020"/>
    <s v="SPRING"/>
    <s v="SPRING"/>
    <s v="SPRING 2020"/>
    <s v="2019-2020"/>
    <n v="404"/>
    <x v="2"/>
  </r>
  <r>
    <x v="2"/>
    <n v="2019"/>
    <x v="5"/>
    <s v="AM"/>
    <s v="EEUU"/>
    <x v="3"/>
    <s v="SMU SPRING 2020"/>
    <s v="SWIMWEAR"/>
    <x v="287"/>
    <s v="DOLARES AMERICANOS / UNITED STATES DOLLAR"/>
    <s v="BILL MILLER AND COMPANY"/>
    <s v=""/>
    <n v="0"/>
    <n v="1"/>
    <n v="2020"/>
    <s v="SMU SPRING"/>
    <s v="SMU SPRING"/>
    <s v="SMU SPRING 2020"/>
    <s v="2019-2020"/>
    <n v="70"/>
    <x v="2"/>
  </r>
  <r>
    <x v="2"/>
    <n v="2019"/>
    <x v="2"/>
    <s v="AM"/>
    <s v="EEUU"/>
    <x v="3"/>
    <s v="SPRING 2020"/>
    <s v="SWIMWEAR"/>
    <x v="72"/>
    <s v="DOLARES AMERICANOS / UNITED STATES DOLLAR"/>
    <s v="PAIGE ALYSE STRAUGHAN"/>
    <s v=""/>
    <n v="0"/>
    <n v="55"/>
    <n v="2020"/>
    <s v="SPRING"/>
    <s v="SPRING"/>
    <s v="SPRING 2020"/>
    <s v="2019-2020"/>
    <n v="1262.2499999999998"/>
    <x v="0"/>
  </r>
  <r>
    <x v="2"/>
    <n v="2019"/>
    <x v="4"/>
    <s v="AM"/>
    <s v="EEUU"/>
    <x v="3"/>
    <s v="SPRING 2020"/>
    <s v="SWIMWEAR"/>
    <x v="72"/>
    <s v="DOLARES AMERICANOS / UNITED STATES DOLLAR"/>
    <s v="PAIGE ALYSE STRAUGHAN"/>
    <s v=""/>
    <n v="0"/>
    <n v="322"/>
    <n v="2020"/>
    <s v="SPRING"/>
    <s v="SPRING"/>
    <s v="SPRING 2020"/>
    <s v="2019-2020"/>
    <n v="8416.7000000000007"/>
    <x v="0"/>
  </r>
  <r>
    <x v="2"/>
    <n v="2019"/>
    <x v="5"/>
    <s v="AM"/>
    <s v="EEUU"/>
    <x v="3"/>
    <s v="SPRING 2020"/>
    <s v="SWIMWEAR"/>
    <x v="72"/>
    <s v="DOLARES AMERICANOS / UNITED STATES DOLLAR"/>
    <s v="PAIGE ALYSE STRAUGHAN"/>
    <s v=""/>
    <n v="0"/>
    <n v="94"/>
    <n v="2020"/>
    <s v="SPRING"/>
    <s v="SPRING"/>
    <s v="SPRING 2020"/>
    <s v="2019-2020"/>
    <n v="2672.4"/>
    <x v="0"/>
  </r>
  <r>
    <x v="2"/>
    <n v="2020"/>
    <x v="6"/>
    <s v="AM"/>
    <s v="EEUU"/>
    <x v="3"/>
    <s v="SPRING 2020"/>
    <s v="SWIMWEAR"/>
    <x v="72"/>
    <s v="DOLARES AMERICANOS / UNITED STATES DOLLAR"/>
    <s v="PAIGE ALYSE STRAUGHAN"/>
    <s v=""/>
    <n v="0"/>
    <n v="279"/>
    <n v="2020"/>
    <s v="SPRING"/>
    <s v="SPRING"/>
    <s v="SPRING 2020"/>
    <s v="2019-2020"/>
    <n v="9948.4"/>
    <x v="0"/>
  </r>
  <r>
    <x v="2"/>
    <n v="2019"/>
    <x v="4"/>
    <s v="AM"/>
    <s v="EEUU"/>
    <x v="3"/>
    <s v="SPRING 2020"/>
    <s v="BEACHWEAR"/>
    <x v="72"/>
    <s v="DOLARES AMERICANOS / UNITED STATES DOLLAR"/>
    <s v="PAIGE ALYSE STRAUGHAN"/>
    <s v=""/>
    <n v="0"/>
    <n v="42"/>
    <n v="2020"/>
    <s v="SPRING"/>
    <s v="SPRING"/>
    <s v="SPRING 2020"/>
    <s v="2019-2020"/>
    <n v="2086.5600000000004"/>
    <x v="0"/>
  </r>
  <r>
    <x v="2"/>
    <n v="2019"/>
    <x v="5"/>
    <s v="AM"/>
    <s v="EEUU"/>
    <x v="3"/>
    <s v="SPRING 2020"/>
    <s v="BEACHWEAR"/>
    <x v="72"/>
    <s v="DOLARES AMERICANOS / UNITED STATES DOLLAR"/>
    <s v="PAIGE ALYSE STRAUGHAN"/>
    <s v=""/>
    <n v="0"/>
    <n v="29"/>
    <n v="2020"/>
    <s v="SPRING"/>
    <s v="SPRING"/>
    <s v="SPRING 2020"/>
    <s v="2019-2020"/>
    <n v="1200.5999999999999"/>
    <x v="0"/>
  </r>
  <r>
    <x v="2"/>
    <n v="2019"/>
    <x v="2"/>
    <s v="AM"/>
    <s v="EEUU"/>
    <x v="3"/>
    <s v="SMU SPRING 2020"/>
    <s v="SWIMWEAR"/>
    <x v="72"/>
    <s v="DOLARES AMERICANOS / UNITED STATES DOLLAR"/>
    <s v="PAIGE ALYSE STRAUGHAN"/>
    <s v=""/>
    <n v="0"/>
    <n v="115"/>
    <n v="2020"/>
    <s v="SMU SPRING"/>
    <s v="SMU SPRING"/>
    <s v="SMU SPRING 2020"/>
    <s v="2019-2020"/>
    <n v="4917.25"/>
    <x v="0"/>
  </r>
  <r>
    <x v="2"/>
    <n v="2020"/>
    <x v="6"/>
    <s v="AM"/>
    <s v="EEUU"/>
    <x v="3"/>
    <s v="SPRING 2020"/>
    <s v="ACTIVE"/>
    <x v="343"/>
    <s v="DOLARES AMERICANOS / UNITED STATES DOLLAR"/>
    <s v="HOLLY SALES INC."/>
    <s v=""/>
    <n v="0"/>
    <n v="40"/>
    <n v="2020"/>
    <s v="SPRING"/>
    <s v="SPRING"/>
    <s v="SPRING 2020"/>
    <s v="2019-2020"/>
    <n v="1230"/>
    <x v="8"/>
  </r>
  <r>
    <x v="2"/>
    <n v="2020"/>
    <x v="9"/>
    <s v="AM"/>
    <s v="EEUU"/>
    <x v="3"/>
    <s v="SPRING 2020"/>
    <s v="ACTIVE"/>
    <x v="343"/>
    <s v="DOLARES AMERICANOS / UNITED STATES DOLLAR"/>
    <s v="HOLLY SALES INC."/>
    <s v=""/>
    <n v="0"/>
    <n v="30"/>
    <n v="2020"/>
    <s v="SPRING"/>
    <s v="SPRING"/>
    <s v="SPRING 2020"/>
    <s v="2019-2020"/>
    <n v="860"/>
    <x v="8"/>
  </r>
  <r>
    <x v="2"/>
    <n v="2019"/>
    <x v="4"/>
    <s v="AM"/>
    <s v="EEUU"/>
    <x v="3"/>
    <s v="HOLIDAY 2019"/>
    <s v="ACTIVE"/>
    <x v="241"/>
    <s v="DOLARES AMERICANOS / UNITED STATES DOLLAR"/>
    <s v="HOLLY SALES INC."/>
    <s v=""/>
    <n v="0"/>
    <n v="21"/>
    <n v="2019"/>
    <s v="HOLIDAY"/>
    <s v="HOLIDAY"/>
    <s v="HOLIDAY 2019"/>
    <s v="2019-2020"/>
    <n v="766"/>
    <x v="8"/>
  </r>
  <r>
    <x v="2"/>
    <n v="2019"/>
    <x v="3"/>
    <s v="AM"/>
    <s v="EEUU"/>
    <x v="3"/>
    <s v="SPRING 2020"/>
    <s v="ACCESSORIES"/>
    <x v="305"/>
    <s v="DOLARES AMERICANOS / UNITED STATES DOLLAR"/>
    <s v="BILL MILLER AND COMPANY"/>
    <s v=""/>
    <n v="0"/>
    <n v="86"/>
    <n v="2020"/>
    <s v="SPRING"/>
    <s v="SPRING"/>
    <s v="SPRING 2020"/>
    <s v="2019-2020"/>
    <n v="1252"/>
    <x v="2"/>
  </r>
  <r>
    <x v="2"/>
    <n v="2020"/>
    <x v="6"/>
    <s v="AM"/>
    <s v="EEUU"/>
    <x v="3"/>
    <s v="SPRING 2020"/>
    <s v="ACCESSORIES"/>
    <x v="305"/>
    <s v="DOLARES AMERICANOS / UNITED STATES DOLLAR"/>
    <s v="BILL MILLER AND COMPANY"/>
    <s v=""/>
    <n v="0"/>
    <n v="28"/>
    <n v="2020"/>
    <s v="SPRING"/>
    <s v="SPRING"/>
    <s v="SPRING 2020"/>
    <s v="2019-2020"/>
    <n v="320"/>
    <x v="2"/>
  </r>
  <r>
    <x v="2"/>
    <n v="2020"/>
    <x v="6"/>
    <s v="AM"/>
    <s v="EEUU"/>
    <x v="3"/>
    <s v="SPRING 2020"/>
    <s v="KIDS"/>
    <x v="305"/>
    <s v="DOLARES AMERICANOS / UNITED STATES DOLLAR"/>
    <s v="BILL MILLER AND COMPANY"/>
    <s v=""/>
    <n v="0"/>
    <n v="40"/>
    <n v="2020"/>
    <s v="SPRING"/>
    <s v="SPRING"/>
    <s v="SPRING 2020"/>
    <s v="2019-2020"/>
    <n v="1302"/>
    <x v="2"/>
  </r>
  <r>
    <x v="2"/>
    <n v="2020"/>
    <x v="6"/>
    <s v="AM"/>
    <s v="EEUU"/>
    <x v="3"/>
    <s v="SPRING 2020"/>
    <s v="SWIMWEAR"/>
    <x v="305"/>
    <s v="DOLARES AMERICANOS / UNITED STATES DOLLAR"/>
    <s v="BILL MILLER AND COMPANY"/>
    <s v=""/>
    <n v="0"/>
    <n v="78"/>
    <n v="2020"/>
    <s v="SPRING"/>
    <s v="SPRING"/>
    <s v="SPRING 2020"/>
    <s v="2019-2020"/>
    <n v="2405"/>
    <x v="2"/>
  </r>
  <r>
    <x v="2"/>
    <n v="2020"/>
    <x v="6"/>
    <s v="AM"/>
    <s v="EEUU"/>
    <x v="3"/>
    <s v="SPRING 2020"/>
    <s v="BEACHWEAR"/>
    <x v="305"/>
    <s v="DOLARES AMERICANOS / UNITED STATES DOLLAR"/>
    <s v="BILL MILLER AND COMPANY"/>
    <s v=""/>
    <n v="0"/>
    <n v="12"/>
    <n v="2020"/>
    <s v="SPRING"/>
    <s v="SPRING"/>
    <s v="SPRING 2020"/>
    <s v="2019-2020"/>
    <n v="428.5"/>
    <x v="2"/>
  </r>
  <r>
    <x v="2"/>
    <n v="2020"/>
    <x v="9"/>
    <s v="AM"/>
    <s v="EEUU"/>
    <x v="3"/>
    <s v="SPRING 2020"/>
    <s v="SWIMWEAR"/>
    <x v="370"/>
    <s v="DOLARES AMERICANOS / UNITED STATES DOLLAR"/>
    <s v="DENISE ARNETT"/>
    <s v=""/>
    <n v="0"/>
    <n v="32"/>
    <n v="2020"/>
    <s v="SPRING"/>
    <s v="SPRING"/>
    <s v="SPRING 2020"/>
    <s v="2019-2020"/>
    <n v="952"/>
    <x v="14"/>
  </r>
  <r>
    <x v="2"/>
    <n v="2019"/>
    <x v="3"/>
    <s v="AM"/>
    <s v="EEUU"/>
    <x v="3"/>
    <s v="SPRING 2020"/>
    <s v="KIDS"/>
    <x v="225"/>
    <s v="DOLARES AMERICANOS / UNITED STATES DOLLAR"/>
    <s v="ANITA M. HOPKINS"/>
    <s v=""/>
    <n v="0"/>
    <n v="78"/>
    <n v="2020"/>
    <s v="SPRING"/>
    <s v="SPRING"/>
    <s v="SPRING 2020"/>
    <s v="2019-2020"/>
    <n v="2479"/>
    <x v="1"/>
  </r>
  <r>
    <x v="2"/>
    <n v="2019"/>
    <x v="3"/>
    <s v="AM"/>
    <s v="EEUU"/>
    <x v="3"/>
    <s v="SPRING 2020"/>
    <s v="BEACHWEAR"/>
    <x v="225"/>
    <s v="DOLARES AMERICANOS / UNITED STATES DOLLAR"/>
    <s v="ANITA M. HOPKINS"/>
    <s v=""/>
    <n v="0"/>
    <n v="7"/>
    <n v="2020"/>
    <s v="SPRING"/>
    <s v="SPRING"/>
    <s v="SPRING 2020"/>
    <s v="2019-2020"/>
    <n v="154"/>
    <x v="1"/>
  </r>
  <r>
    <x v="2"/>
    <n v="2019"/>
    <x v="4"/>
    <s v="AM"/>
    <s v="EEUU"/>
    <x v="3"/>
    <s v="SPRING 2020"/>
    <s v="SWIMWEAR"/>
    <x v="245"/>
    <s v="DOLAR CANADIENSE / CANADIAN DOLLAR"/>
    <s v="STEPHANIE VITALI"/>
    <s v=""/>
    <n v="0"/>
    <n v="36"/>
    <n v="2020"/>
    <s v="SPRING"/>
    <s v="SPRING"/>
    <s v="SPRING 2020"/>
    <s v="2019-2020"/>
    <n v="1092.5884208154989"/>
    <x v="4"/>
  </r>
  <r>
    <x v="2"/>
    <n v="2020"/>
    <x v="6"/>
    <s v="AM"/>
    <s v="EEUU"/>
    <x v="3"/>
    <s v="SPRING 2020"/>
    <s v="SWIMWEAR"/>
    <x v="245"/>
    <s v="DOLAR CANADIENSE / CANADIAN DOLLAR"/>
    <s v="STEPHANIE VITALI"/>
    <s v=""/>
    <n v="0"/>
    <n v="12"/>
    <n v="2020"/>
    <s v="SPRING"/>
    <s v="SPRING"/>
    <s v="SPRING 2020"/>
    <s v="2019-2020"/>
    <n v="362.6943005181347"/>
    <x v="4"/>
  </r>
  <r>
    <x v="2"/>
    <n v="2019"/>
    <x v="4"/>
    <s v="AM"/>
    <s v="EEUU"/>
    <x v="3"/>
    <s v="SPRING 2020"/>
    <s v="BEACHWEAR"/>
    <x v="245"/>
    <s v="DOLAR CANADIENSE / CANADIAN DOLLAR"/>
    <s v="STEPHANIE VITALI"/>
    <s v=""/>
    <n v="0"/>
    <n v="12"/>
    <n v="2020"/>
    <s v="SPRING"/>
    <s v="SPRING"/>
    <s v="SPRING 2020"/>
    <s v="2019-2020"/>
    <n v="563.18990763685508"/>
    <x v="4"/>
  </r>
  <r>
    <x v="2"/>
    <n v="2020"/>
    <x v="6"/>
    <s v="AM"/>
    <s v="EEUU"/>
    <x v="3"/>
    <s v="SPRING 2020"/>
    <s v="BEACHWEAR"/>
    <x v="245"/>
    <s v="DOLAR CANADIENSE / CANADIAN DOLLAR"/>
    <s v="STEPHANIE VITALI"/>
    <s v=""/>
    <n v="0"/>
    <n v="15"/>
    <n v="2020"/>
    <s v="SPRING"/>
    <s v="SPRING"/>
    <s v="SPRING 2020"/>
    <s v="2019-2020"/>
    <n v="648.79477359765713"/>
    <x v="4"/>
  </r>
  <r>
    <x v="2"/>
    <n v="2020"/>
    <x v="7"/>
    <s v="AM"/>
    <s v="EEUU"/>
    <x v="3"/>
    <s v="SPRING 2020"/>
    <s v="ACCESSORIES"/>
    <x v="18"/>
    <s v="DOLARES AMERICANOS / UNITED STATES DOLLAR"/>
    <s v="LAURA BONG"/>
    <s v=""/>
    <s v="NO DATO"/>
    <n v="33"/>
    <n v="2020"/>
    <s v="SPRING"/>
    <s v="SPRING"/>
    <s v="SPRING 2020"/>
    <s v="2019-2020"/>
    <n v="540"/>
    <x v="6"/>
  </r>
  <r>
    <x v="2"/>
    <n v="2020"/>
    <x v="6"/>
    <s v="AM"/>
    <s v="EEUU"/>
    <x v="3"/>
    <s v="SPRING 2020"/>
    <s v="ACTIVE"/>
    <x v="18"/>
    <s v="DOLARES AMERICANOS / UNITED STATES DOLLAR"/>
    <s v="LAURA BONG"/>
    <s v=""/>
    <s v="NO DATO"/>
    <n v="3"/>
    <n v="2020"/>
    <s v="SPRING"/>
    <s v="SPRING"/>
    <s v="SPRING 2020"/>
    <s v="2019-2020"/>
    <n v="105"/>
    <x v="6"/>
  </r>
  <r>
    <x v="2"/>
    <n v="2020"/>
    <x v="8"/>
    <s v="AM"/>
    <s v="EEUU"/>
    <x v="3"/>
    <s v="SPRING 2020"/>
    <s v="ACTIVE"/>
    <x v="18"/>
    <s v="DOLARES AMERICANOS / UNITED STATES DOLLAR"/>
    <s v="LAURA BONG"/>
    <s v=""/>
    <s v="NO DATO"/>
    <n v="18"/>
    <n v="2020"/>
    <s v="SPRING"/>
    <s v="SPRING"/>
    <s v="SPRING 2020"/>
    <s v="2019-2020"/>
    <n v="558"/>
    <x v="6"/>
  </r>
  <r>
    <x v="2"/>
    <n v="2020"/>
    <x v="7"/>
    <s v="AM"/>
    <s v="EEUU"/>
    <x v="3"/>
    <s v="SPRING 2020"/>
    <s v="KIDS"/>
    <x v="18"/>
    <s v="DOLARES AMERICANOS / UNITED STATES DOLLAR"/>
    <s v="LAURA BONG"/>
    <s v=""/>
    <s v="NO DATO"/>
    <n v="94"/>
    <n v="2020"/>
    <s v="SPRING"/>
    <s v="SPRING"/>
    <s v="SPRING 2020"/>
    <s v="2019-2020"/>
    <n v="2979"/>
    <x v="6"/>
  </r>
  <r>
    <x v="2"/>
    <n v="2020"/>
    <x v="7"/>
    <s v="AM"/>
    <s v="EEUU"/>
    <x v="3"/>
    <s v="SPRING 2020"/>
    <s v="SWIMWEAR"/>
    <x v="18"/>
    <s v="DOLARES AMERICANOS / UNITED STATES DOLLAR"/>
    <s v="LAURA BONG"/>
    <s v=""/>
    <s v="NO DATO"/>
    <n v="104"/>
    <n v="2020"/>
    <s v="SPRING"/>
    <s v="SPRING"/>
    <s v="SPRING 2020"/>
    <s v="2019-2020"/>
    <n v="3790"/>
    <x v="6"/>
  </r>
  <r>
    <x v="2"/>
    <n v="2020"/>
    <x v="6"/>
    <s v="AM"/>
    <s v="EEUU"/>
    <x v="3"/>
    <s v="SPRING 2020"/>
    <s v="SWIMWEAR"/>
    <x v="18"/>
    <s v="DOLARES AMERICANOS / UNITED STATES DOLLAR"/>
    <s v="LAURA BONG"/>
    <s v=""/>
    <s v="NO DATO"/>
    <n v="76"/>
    <n v="2020"/>
    <s v="SPRING"/>
    <s v="SPRING"/>
    <s v="SPRING 2020"/>
    <s v="2019-2020"/>
    <n v="2426"/>
    <x v="6"/>
  </r>
  <r>
    <x v="2"/>
    <n v="2020"/>
    <x v="6"/>
    <s v="AM"/>
    <s v="EEUU"/>
    <x v="3"/>
    <s v="SPRING 2020"/>
    <s v="TRUNKS"/>
    <x v="18"/>
    <s v="DOLARES AMERICANOS / UNITED STATES DOLLAR"/>
    <s v="LAURA BONG"/>
    <s v=""/>
    <s v="NO DATO"/>
    <n v="2"/>
    <n v="2020"/>
    <s v="SPRING"/>
    <s v="SPRING"/>
    <s v="SPRING 2020"/>
    <s v="2019-2020"/>
    <n v="69"/>
    <x v="6"/>
  </r>
  <r>
    <x v="2"/>
    <n v="2020"/>
    <x v="7"/>
    <s v="AM"/>
    <s v="EEUU"/>
    <x v="3"/>
    <s v="SPRING 2020"/>
    <s v="BEACHWEAR"/>
    <x v="18"/>
    <s v="DOLARES AMERICANOS / UNITED STATES DOLLAR"/>
    <s v="LAURA BONG"/>
    <s v=""/>
    <s v="NO DATO"/>
    <n v="20"/>
    <n v="2020"/>
    <s v="SPRING"/>
    <s v="SPRING"/>
    <s v="SPRING 2020"/>
    <s v="2019-2020"/>
    <n v="920"/>
    <x v="6"/>
  </r>
  <r>
    <x v="2"/>
    <n v="2020"/>
    <x v="6"/>
    <s v="AM"/>
    <s v="EEUU"/>
    <x v="3"/>
    <s v="SPRING 2020"/>
    <s v="BEACHWEAR"/>
    <x v="18"/>
    <s v="DOLARES AMERICANOS / UNITED STATES DOLLAR"/>
    <s v="LAURA BONG"/>
    <s v=""/>
    <s v="NO DATO"/>
    <n v="26"/>
    <n v="2020"/>
    <s v="SPRING"/>
    <s v="SPRING"/>
    <s v="SPRING 2020"/>
    <s v="2019-2020"/>
    <n v="1352"/>
    <x v="6"/>
  </r>
  <r>
    <x v="2"/>
    <n v="2019"/>
    <x v="4"/>
    <s v="AM"/>
    <s v="EEUU"/>
    <x v="3"/>
    <s v="SPRING 2020"/>
    <s v="KIDS"/>
    <x v="224"/>
    <s v="DOLAR CANADIENSE / CANADIAN DOLLAR"/>
    <s v="JULIE BERTRAND"/>
    <s v=""/>
    <n v="0"/>
    <n v="34"/>
    <n v="2020"/>
    <s v="SPRING"/>
    <s v="SPRING"/>
    <s v="SPRING 2020"/>
    <s v="2019-2020"/>
    <n v="1105.3540587219343"/>
    <x v="7"/>
  </r>
  <r>
    <x v="2"/>
    <n v="2019"/>
    <x v="4"/>
    <s v="AM"/>
    <s v="EEUU"/>
    <x v="3"/>
    <s v="HOLIDAY 2019"/>
    <s v="ACTIVE"/>
    <x v="302"/>
    <s v="DOLAR CANADIENSE / CANADIAN DOLLAR"/>
    <s v="DENISE ARNETT"/>
    <s v=""/>
    <n v="0"/>
    <n v="16"/>
    <n v="2019"/>
    <s v="HOLIDAY"/>
    <s v="HOLIDAY"/>
    <s v="HOLIDAY 2019"/>
    <s v="2019-2020"/>
    <n v="469.32492303071257"/>
    <x v="14"/>
  </r>
  <r>
    <x v="2"/>
    <n v="2019"/>
    <x v="3"/>
    <s v="AM"/>
    <s v="EEUU"/>
    <x v="3"/>
    <s v="SPRING 2020"/>
    <s v="ACCESSORIES"/>
    <x v="302"/>
    <s v="DOLARES AMERICANOS / UNITED STATES DOLLAR"/>
    <s v="DENISE ARNETT"/>
    <s v=""/>
    <n v="0"/>
    <n v="20"/>
    <n v="2020"/>
    <s v="SPRING"/>
    <s v="SPRING"/>
    <s v="SPRING 2020"/>
    <s v="2019-2020"/>
    <n v="220"/>
    <x v="14"/>
  </r>
  <r>
    <x v="2"/>
    <n v="2019"/>
    <x v="3"/>
    <s v="AM"/>
    <s v="EEUU"/>
    <x v="3"/>
    <s v="SPRING 2020"/>
    <s v="SWIMWEAR"/>
    <x v="302"/>
    <s v="DOLARES AMERICANOS / UNITED STATES DOLLAR"/>
    <s v="DENISE ARNETT"/>
    <s v=""/>
    <n v="0"/>
    <n v="25"/>
    <n v="2020"/>
    <s v="SPRING"/>
    <s v="SPRING"/>
    <s v="SPRING 2020"/>
    <s v="2019-2020"/>
    <n v="765"/>
    <x v="14"/>
  </r>
  <r>
    <x v="2"/>
    <n v="2019"/>
    <x v="3"/>
    <s v="AM"/>
    <s v="EEUU"/>
    <x v="3"/>
    <s v="SPRING 2020"/>
    <s v="BEACHWEAR"/>
    <x v="302"/>
    <s v="DOLARES AMERICANOS / UNITED STATES DOLLAR"/>
    <s v="DENISE ARNETT"/>
    <s v=""/>
    <n v="0"/>
    <n v="1"/>
    <n v="2020"/>
    <s v="SPRING"/>
    <s v="SPRING"/>
    <s v="SPRING 2020"/>
    <s v="2019-2020"/>
    <n v="65"/>
    <x v="14"/>
  </r>
  <r>
    <x v="2"/>
    <n v="2020"/>
    <x v="8"/>
    <s v="AM"/>
    <s v="EEUU"/>
    <x v="3"/>
    <s v="SPRING 2020"/>
    <s v="BEACHWEAR"/>
    <x v="437"/>
    <s v="DOLARES AMERICANOS / UNITED STATES DOLLAR"/>
    <s v="MIE MANNICHE"/>
    <s v=""/>
    <n v="0"/>
    <n v="10"/>
    <n v="2020"/>
    <s v="SPRING"/>
    <s v="SPRING"/>
    <s v="SPRING 2020"/>
    <s v="2019-2020"/>
    <n v="520"/>
    <x v="11"/>
  </r>
  <r>
    <x v="2"/>
    <n v="2020"/>
    <x v="7"/>
    <s v="AM"/>
    <s v="EEUU"/>
    <x v="3"/>
    <s v="SPRING 2020"/>
    <s v="SWIMWEAR"/>
    <x v="301"/>
    <s v="DOLARES AMERICANOS / UNITED STATES DOLLAR"/>
    <s v="LAURA BONG"/>
    <s v=""/>
    <n v="0"/>
    <n v="37"/>
    <n v="2020"/>
    <s v="SPRING"/>
    <s v="SPRING"/>
    <s v="SPRING 2020"/>
    <s v="2019-2020"/>
    <n v="1208"/>
    <x v="6"/>
  </r>
  <r>
    <x v="2"/>
    <n v="2020"/>
    <x v="6"/>
    <s v="AM"/>
    <s v="EEUU"/>
    <x v="3"/>
    <s v="SPRING 2020"/>
    <s v="SWIMWEAR"/>
    <x v="301"/>
    <s v="DOLARES AMERICANOS / UNITED STATES DOLLAR"/>
    <s v="LAURA BONG"/>
    <s v=""/>
    <n v="0"/>
    <n v="33"/>
    <n v="2020"/>
    <s v="SPRING"/>
    <s v="SPRING"/>
    <s v="SPRING 2020"/>
    <s v="2019-2020"/>
    <n v="993"/>
    <x v="6"/>
  </r>
  <r>
    <x v="2"/>
    <n v="2020"/>
    <x v="7"/>
    <s v="AM"/>
    <s v="EEUU"/>
    <x v="3"/>
    <s v="SPRING 2020"/>
    <s v="BEACHWEAR"/>
    <x v="301"/>
    <s v="DOLARES AMERICANOS / UNITED STATES DOLLAR"/>
    <s v="LAURA BONG"/>
    <s v=""/>
    <n v="0"/>
    <n v="3"/>
    <n v="2020"/>
    <s v="SPRING"/>
    <s v="SPRING"/>
    <s v="SPRING 2020"/>
    <s v="2019-2020"/>
    <n v="162"/>
    <x v="6"/>
  </r>
  <r>
    <x v="2"/>
    <n v="2020"/>
    <x v="6"/>
    <s v="AM"/>
    <s v="EEUU"/>
    <x v="3"/>
    <s v="SPRING 2020"/>
    <s v="BEACHWEAR"/>
    <x v="301"/>
    <s v="DOLARES AMERICANOS / UNITED STATES DOLLAR"/>
    <s v="LAURA BONG"/>
    <s v=""/>
    <n v="0"/>
    <n v="4"/>
    <n v="2020"/>
    <s v="SPRING"/>
    <s v="SPRING"/>
    <s v="SPRING 2020"/>
    <s v="2019-2020"/>
    <n v="216"/>
    <x v="6"/>
  </r>
  <r>
    <x v="2"/>
    <n v="2020"/>
    <x v="8"/>
    <s v="AM"/>
    <s v="EEUU"/>
    <x v="3"/>
    <s v="SPRING 2020"/>
    <s v="SWIMWEAR"/>
    <x v="12"/>
    <s v="DOLARES AMERICANOS / UNITED STATES DOLLAR"/>
    <s v="PHYLLIS POSNER"/>
    <s v=""/>
    <n v="0"/>
    <n v="22"/>
    <n v="2020"/>
    <s v="SPRING"/>
    <s v="SPRING"/>
    <s v="SPRING 2020"/>
    <s v="2019-2020"/>
    <n v="672"/>
    <x v="5"/>
  </r>
  <r>
    <x v="2"/>
    <n v="2020"/>
    <x v="9"/>
    <s v="AM"/>
    <s v="EEUU"/>
    <x v="3"/>
    <s v="SPRING 2020"/>
    <s v="SWIMWEAR"/>
    <x v="12"/>
    <s v="DOLARES AMERICANOS / UNITED STATES DOLLAR"/>
    <s v="PHYLLIS POSNER"/>
    <s v=""/>
    <n v="0"/>
    <n v="28"/>
    <n v="2020"/>
    <s v="SPRING"/>
    <s v="SPRING"/>
    <s v="SPRING 2020"/>
    <s v="2019-2020"/>
    <n v="898"/>
    <x v="5"/>
  </r>
  <r>
    <x v="2"/>
    <n v="2020"/>
    <x v="10"/>
    <s v="AM"/>
    <s v="EEUU"/>
    <x v="3"/>
    <s v="SPRING 2020"/>
    <s v="SWIMWEAR"/>
    <x v="12"/>
    <s v="DOLARES AMERICANOS / UNITED STATES DOLLAR"/>
    <s v="PHYLLIS POSNER"/>
    <s v=""/>
    <n v="0"/>
    <n v="32"/>
    <n v="2020"/>
    <s v="SPRING"/>
    <s v="SPRING"/>
    <s v="SPRING 2020"/>
    <s v="2019-2020"/>
    <n v="1008"/>
    <x v="5"/>
  </r>
  <r>
    <x v="2"/>
    <n v="2020"/>
    <x v="8"/>
    <s v="AM"/>
    <s v="EEUU"/>
    <x v="3"/>
    <s v="SPRING 2020"/>
    <s v="ACCESSORIES"/>
    <x v="406"/>
    <s v="DOLARES AMERICANOS / UNITED STATES DOLLAR"/>
    <s v="MIE MANNICHE"/>
    <s v=""/>
    <n v="0"/>
    <n v="32"/>
    <n v="2020"/>
    <s v="SPRING"/>
    <s v="SPRING"/>
    <s v="SPRING 2020"/>
    <s v="2019-2020"/>
    <n v="432"/>
    <x v="11"/>
  </r>
  <r>
    <x v="2"/>
    <n v="2020"/>
    <x v="9"/>
    <s v="AM"/>
    <s v="EEUU"/>
    <x v="3"/>
    <s v="SPRING 2020"/>
    <s v="ACCESSORIES"/>
    <x v="406"/>
    <s v="DOLARES AMERICANOS / UNITED STATES DOLLAR"/>
    <s v="MIE MANNICHE"/>
    <s v=""/>
    <n v="0"/>
    <n v="16"/>
    <n v="2020"/>
    <s v="SPRING"/>
    <s v="SPRING"/>
    <s v="SPRING 2020"/>
    <s v="2019-2020"/>
    <n v="248"/>
    <x v="11"/>
  </r>
  <r>
    <x v="2"/>
    <n v="2020"/>
    <x v="8"/>
    <s v="AM"/>
    <s v="EEUU"/>
    <x v="3"/>
    <s v="SPRING 2020"/>
    <s v="SWIMWEAR"/>
    <x v="406"/>
    <s v="DOLARES AMERICANOS / UNITED STATES DOLLAR"/>
    <s v="MIE MANNICHE"/>
    <s v=""/>
    <n v="0"/>
    <n v="80"/>
    <n v="2020"/>
    <s v="SPRING"/>
    <s v="SPRING"/>
    <s v="SPRING 2020"/>
    <s v="2019-2020"/>
    <n v="2390"/>
    <x v="11"/>
  </r>
  <r>
    <x v="2"/>
    <n v="2020"/>
    <x v="9"/>
    <s v="AM"/>
    <s v="EEUU"/>
    <x v="3"/>
    <s v="SPRING 2020"/>
    <s v="SWIMWEAR"/>
    <x v="406"/>
    <s v="DOLARES AMERICANOS / UNITED STATES DOLLAR"/>
    <s v="MIE MANNICHE"/>
    <s v=""/>
    <n v="0"/>
    <n v="80"/>
    <n v="2020"/>
    <s v="SPRING"/>
    <s v="SPRING"/>
    <s v="SPRING 2020"/>
    <s v="2019-2020"/>
    <n v="2470"/>
    <x v="11"/>
  </r>
  <r>
    <x v="2"/>
    <n v="2020"/>
    <x v="7"/>
    <s v="AM"/>
    <s v="EEUU"/>
    <x v="3"/>
    <s v="SPRING 2020"/>
    <s v="SWIMWEAR"/>
    <x v="433"/>
    <s v="DOLARES AMERICANOS / UNITED STATES DOLLAR"/>
    <s v="LAURA BONG"/>
    <s v=""/>
    <n v="0"/>
    <n v="87"/>
    <n v="2020"/>
    <s v="SPRING"/>
    <s v="SPRING"/>
    <s v="SPRING 2020"/>
    <s v="2019-2020"/>
    <n v="2893"/>
    <x v="6"/>
  </r>
  <r>
    <x v="2"/>
    <n v="2019"/>
    <x v="3"/>
    <s v="AM"/>
    <s v="EEUU"/>
    <x v="3"/>
    <s v="SPRING 2020"/>
    <s v="KIDS"/>
    <x v="409"/>
    <s v="DOLARES AMERICANOS / UNITED STATES DOLLAR"/>
    <s v="BILL MILLER AND COMPANY"/>
    <s v=""/>
    <s v="0.00"/>
    <n v="86"/>
    <n v="2020"/>
    <s v="SPRING"/>
    <s v="SPRING"/>
    <s v="SPRING 2020"/>
    <s v="2019-2020"/>
    <n v="2852"/>
    <x v="2"/>
  </r>
  <r>
    <x v="2"/>
    <n v="2019"/>
    <x v="3"/>
    <s v="AM"/>
    <s v="EEUU"/>
    <x v="3"/>
    <s v="SPRING 2020"/>
    <s v="SWIMWEAR"/>
    <x v="409"/>
    <s v="DOLARES AMERICANOS / UNITED STATES DOLLAR"/>
    <s v="BILL MILLER AND COMPANY"/>
    <s v=""/>
    <s v="0.00"/>
    <n v="53"/>
    <n v="2020"/>
    <s v="SPRING"/>
    <s v="SPRING"/>
    <s v="SPRING 2020"/>
    <s v="2019-2020"/>
    <n v="1993"/>
    <x v="2"/>
  </r>
  <r>
    <x v="2"/>
    <n v="2019"/>
    <x v="4"/>
    <s v="AM"/>
    <s v="EEUU"/>
    <x v="3"/>
    <s v="SPRING 2020"/>
    <s v="SWIMWEAR"/>
    <x v="409"/>
    <s v="DOLARES AMERICANOS / UNITED STATES DOLLAR"/>
    <s v="BILL MILLER AND COMPANY"/>
    <s v=""/>
    <s v="0.00"/>
    <n v="39"/>
    <n v="2020"/>
    <s v="SPRING"/>
    <s v="SPRING"/>
    <s v="SPRING 2020"/>
    <s v="2019-2020"/>
    <n v="1230"/>
    <x v="2"/>
  </r>
  <r>
    <x v="2"/>
    <n v="2019"/>
    <x v="5"/>
    <s v="AM"/>
    <s v="EEUU"/>
    <x v="3"/>
    <s v="SPRING 2020"/>
    <s v="SWIMWEAR"/>
    <x v="409"/>
    <s v="DOLARES AMERICANOS / UNITED STATES DOLLAR"/>
    <s v="BILL MILLER AND COMPANY"/>
    <s v=""/>
    <s v="0.00"/>
    <n v="39"/>
    <n v="2020"/>
    <s v="SPRING"/>
    <s v="SPRING"/>
    <s v="SPRING 2020"/>
    <s v="2019-2020"/>
    <n v="1237"/>
    <x v="2"/>
  </r>
  <r>
    <x v="2"/>
    <n v="2020"/>
    <x v="6"/>
    <s v="AM"/>
    <s v="EEUU"/>
    <x v="3"/>
    <s v="SPRING 2020"/>
    <s v="SWIMWEAR"/>
    <x v="409"/>
    <s v="DOLARES AMERICANOS / UNITED STATES DOLLAR"/>
    <s v="BILL MILLER AND COMPANY"/>
    <s v=""/>
    <s v="0.00"/>
    <n v="46"/>
    <n v="2020"/>
    <s v="SPRING"/>
    <s v="SPRING"/>
    <s v="SPRING 2020"/>
    <s v="2019-2020"/>
    <n v="1604"/>
    <x v="2"/>
  </r>
  <r>
    <x v="2"/>
    <n v="2019"/>
    <x v="3"/>
    <s v="AM"/>
    <s v="EEUU"/>
    <x v="3"/>
    <s v="SPRING 2020"/>
    <s v="BEACHWEAR"/>
    <x v="409"/>
    <s v="DOLARES AMERICANOS / UNITED STATES DOLLAR"/>
    <s v="BILL MILLER AND COMPANY"/>
    <s v=""/>
    <s v="0.00"/>
    <n v="16"/>
    <n v="2020"/>
    <s v="SPRING"/>
    <s v="SPRING"/>
    <s v="SPRING 2020"/>
    <s v="2019-2020"/>
    <n v="908"/>
    <x v="2"/>
  </r>
  <r>
    <x v="2"/>
    <n v="2019"/>
    <x v="4"/>
    <s v="AM"/>
    <s v="EEUU"/>
    <x v="3"/>
    <s v="SPRING 2020"/>
    <s v="BEACHWEAR"/>
    <x v="409"/>
    <s v="DOLARES AMERICANOS / UNITED STATES DOLLAR"/>
    <s v="BILL MILLER AND COMPANY"/>
    <s v=""/>
    <s v="0.00"/>
    <n v="8"/>
    <n v="2020"/>
    <s v="SPRING"/>
    <s v="SPRING"/>
    <s v="SPRING 2020"/>
    <s v="2019-2020"/>
    <n v="352"/>
    <x v="2"/>
  </r>
  <r>
    <x v="2"/>
    <n v="2019"/>
    <x v="5"/>
    <s v="AM"/>
    <s v="EEUU"/>
    <x v="3"/>
    <s v="SPRING 2020"/>
    <s v="BEACHWEAR"/>
    <x v="409"/>
    <s v="DOLARES AMERICANOS / UNITED STATES DOLLAR"/>
    <s v="BILL MILLER AND COMPANY"/>
    <s v=""/>
    <s v="0.00"/>
    <n v="19"/>
    <n v="2020"/>
    <s v="SPRING"/>
    <s v="SPRING"/>
    <s v="SPRING 2020"/>
    <s v="2019-2020"/>
    <n v="930"/>
    <x v="2"/>
  </r>
  <r>
    <x v="2"/>
    <n v="2020"/>
    <x v="6"/>
    <s v="AM"/>
    <s v="EEUU"/>
    <x v="3"/>
    <s v="SPRING 2020"/>
    <s v="BEACHWEAR"/>
    <x v="409"/>
    <s v="DOLARES AMERICANOS / UNITED STATES DOLLAR"/>
    <s v="BILL MILLER AND COMPANY"/>
    <s v=""/>
    <s v="0.00"/>
    <n v="27"/>
    <n v="2020"/>
    <s v="SPRING"/>
    <s v="SPRING"/>
    <s v="SPRING 2020"/>
    <s v="2019-2020"/>
    <n v="1237"/>
    <x v="2"/>
  </r>
  <r>
    <x v="2"/>
    <n v="2019"/>
    <x v="2"/>
    <s v="AM"/>
    <s v="EEUU"/>
    <x v="3"/>
    <s v="SPRING 2020"/>
    <s v="ACCESSORIES"/>
    <x v="96"/>
    <s v="DOLARES AMERICANOS / UNITED STATES DOLLAR"/>
    <s v="JULIUS ORTIZ MALDONADO"/>
    <s v=""/>
    <n v="0"/>
    <n v="19"/>
    <n v="2020"/>
    <s v="SPRING"/>
    <s v="SPRING"/>
    <s v="SPRING 2020"/>
    <s v="2019-2020"/>
    <n v="317"/>
    <x v="15"/>
  </r>
  <r>
    <x v="2"/>
    <n v="2019"/>
    <x v="3"/>
    <s v="AM"/>
    <s v="EEUU"/>
    <x v="3"/>
    <s v="SPRING 2020"/>
    <s v="SWIMWEAR"/>
    <x v="96"/>
    <s v="DOLARES AMERICANOS / UNITED STATES DOLLAR"/>
    <s v="JULIUS ORTIZ MALDONADO"/>
    <s v=""/>
    <n v="0"/>
    <n v="50"/>
    <n v="2020"/>
    <s v="SPRING"/>
    <s v="SPRING"/>
    <s v="SPRING 2020"/>
    <s v="2019-2020"/>
    <n v="1782"/>
    <x v="15"/>
  </r>
  <r>
    <x v="2"/>
    <n v="2019"/>
    <x v="3"/>
    <s v="AM"/>
    <s v="EEUU"/>
    <x v="3"/>
    <s v="SPRING 2020"/>
    <s v="BEACHWEAR"/>
    <x v="96"/>
    <s v="DOLARES AMERICANOS / UNITED STATES DOLLAR"/>
    <s v="JULIUS ORTIZ MALDONADO"/>
    <s v=""/>
    <n v="0"/>
    <n v="2"/>
    <n v="2020"/>
    <s v="SPRING"/>
    <s v="SPRING"/>
    <s v="SPRING 2020"/>
    <s v="2019-2020"/>
    <n v="121"/>
    <x v="15"/>
  </r>
  <r>
    <x v="2"/>
    <n v="2020"/>
    <x v="6"/>
    <s v="AM"/>
    <s v="EEUU"/>
    <x v="3"/>
    <s v="SPRING 2020"/>
    <s v="ACCESSORIES"/>
    <x v="414"/>
    <s v="DOLARES AMERICANOS / UNITED STATES DOLLAR"/>
    <s v="BILL MILLER AND COMPANY"/>
    <s v=""/>
    <n v="0"/>
    <n v="350"/>
    <n v="2020"/>
    <s v="SPRING"/>
    <s v="SPRING"/>
    <s v="SPRING 2020"/>
    <s v="2019-2020"/>
    <n v="4030"/>
    <x v="2"/>
  </r>
  <r>
    <x v="2"/>
    <n v="2020"/>
    <x v="6"/>
    <s v="AM"/>
    <s v="EEUU"/>
    <x v="3"/>
    <s v="SPRING 2020"/>
    <s v="SWIMWEAR"/>
    <x v="414"/>
    <s v="DOLARES AMERICANOS / UNITED STATES DOLLAR"/>
    <s v="BILL MILLER AND COMPANY"/>
    <s v=""/>
    <n v="0"/>
    <n v="159"/>
    <n v="2020"/>
    <s v="SPRING"/>
    <s v="SPRING"/>
    <s v="SPRING 2020"/>
    <s v="2019-2020"/>
    <n v="4801"/>
    <x v="2"/>
  </r>
  <r>
    <x v="2"/>
    <n v="2020"/>
    <x v="6"/>
    <s v="AM"/>
    <s v="EEUU"/>
    <x v="3"/>
    <s v="SPRING 2020"/>
    <s v="BEACHWEAR"/>
    <x v="414"/>
    <s v="DOLARES AMERICANOS / UNITED STATES DOLLAR"/>
    <s v="BILL MILLER AND COMPANY"/>
    <s v=""/>
    <n v="0"/>
    <n v="36"/>
    <n v="2020"/>
    <s v="SPRING"/>
    <s v="SPRING"/>
    <s v="SPRING 2020"/>
    <s v="2019-2020"/>
    <n v="1572"/>
    <x v="2"/>
  </r>
  <r>
    <x v="2"/>
    <n v="2019"/>
    <x v="4"/>
    <s v="AM"/>
    <s v="EEUU"/>
    <x v="3"/>
    <s v="SPRING 2020"/>
    <s v="ACCESSORIES"/>
    <x v="442"/>
    <s v="DOLARES AMERICANOS / UNITED STATES DOLLAR"/>
    <s v="ANITA M. HOPKINS"/>
    <s v=""/>
    <n v="0"/>
    <n v="20"/>
    <n v="2020"/>
    <s v="SPRING"/>
    <s v="SPRING"/>
    <s v="SPRING 2020"/>
    <s v="2019-2020"/>
    <n v="140"/>
    <x v="1"/>
  </r>
  <r>
    <x v="2"/>
    <n v="2019"/>
    <x v="5"/>
    <s v="AM"/>
    <s v="EEUU"/>
    <x v="3"/>
    <s v="SPRING 2020"/>
    <s v="KIDS"/>
    <x v="442"/>
    <s v="DOLARES AMERICANOS / UNITED STATES DOLLAR"/>
    <s v="ANITA M. HOPKINS"/>
    <s v=""/>
    <n v="0"/>
    <n v="36"/>
    <n v="2020"/>
    <s v="SPRING"/>
    <s v="SPRING"/>
    <s v="SPRING 2020"/>
    <s v="2019-2020"/>
    <n v="1185"/>
    <x v="1"/>
  </r>
  <r>
    <x v="2"/>
    <n v="2019"/>
    <x v="4"/>
    <s v="AM"/>
    <s v="EEUU"/>
    <x v="3"/>
    <s v="SPRING 2020"/>
    <s v="SWIMWEAR"/>
    <x v="442"/>
    <s v="DOLARES AMERICANOS / UNITED STATES DOLLAR"/>
    <s v="ANITA M. HOPKINS"/>
    <s v=""/>
    <n v="0"/>
    <n v="76"/>
    <n v="2020"/>
    <s v="SPRING"/>
    <s v="SPRING"/>
    <s v="SPRING 2020"/>
    <s v="2019-2020"/>
    <n v="2466"/>
    <x v="1"/>
  </r>
  <r>
    <x v="2"/>
    <n v="2019"/>
    <x v="5"/>
    <s v="AM"/>
    <s v="EEUU"/>
    <x v="3"/>
    <s v="SPRING 2020"/>
    <s v="SWIMWEAR"/>
    <x v="442"/>
    <s v="DOLARES AMERICANOS / UNITED STATES DOLLAR"/>
    <s v="ANITA M. HOPKINS"/>
    <s v=""/>
    <n v="0"/>
    <n v="180"/>
    <n v="2020"/>
    <s v="SPRING"/>
    <s v="SPRING"/>
    <s v="SPRING 2020"/>
    <s v="2019-2020"/>
    <n v="5727"/>
    <x v="1"/>
  </r>
  <r>
    <x v="2"/>
    <n v="2020"/>
    <x v="8"/>
    <s v="AM"/>
    <s v="EEUU"/>
    <x v="3"/>
    <s v="SPRING 2020"/>
    <s v="SWIMWEAR"/>
    <x v="442"/>
    <s v="DOLARES AMERICANOS / UNITED STATES DOLLAR"/>
    <s v="ANITA M. HOPKINS"/>
    <s v=""/>
    <n v="0"/>
    <n v="55"/>
    <n v="2020"/>
    <s v="SPRING"/>
    <s v="SPRING"/>
    <s v="SPRING 2020"/>
    <s v="2019-2020"/>
    <n v="1867"/>
    <x v="1"/>
  </r>
  <r>
    <x v="2"/>
    <n v="2019"/>
    <x v="4"/>
    <s v="AM"/>
    <s v="EEUU"/>
    <x v="3"/>
    <s v="SPRING 2020"/>
    <s v="BEACHWEAR"/>
    <x v="442"/>
    <s v="DOLARES AMERICANOS / UNITED STATES DOLLAR"/>
    <s v="ANITA M. HOPKINS"/>
    <s v=""/>
    <n v="0"/>
    <n v="11"/>
    <n v="2020"/>
    <s v="SPRING"/>
    <s v="SPRING"/>
    <s v="SPRING 2020"/>
    <s v="2019-2020"/>
    <n v="531"/>
    <x v="1"/>
  </r>
  <r>
    <x v="2"/>
    <n v="2019"/>
    <x v="5"/>
    <s v="AM"/>
    <s v="EEUU"/>
    <x v="3"/>
    <s v="SPRING 2020"/>
    <s v="BEACHWEAR"/>
    <x v="442"/>
    <s v="DOLARES AMERICANOS / UNITED STATES DOLLAR"/>
    <s v="ANITA M. HOPKINS"/>
    <s v=""/>
    <n v="0"/>
    <n v="15"/>
    <n v="2020"/>
    <s v="SPRING"/>
    <s v="SPRING"/>
    <s v="SPRING 2020"/>
    <s v="2019-2020"/>
    <n v="723"/>
    <x v="1"/>
  </r>
  <r>
    <x v="2"/>
    <n v="2020"/>
    <x v="8"/>
    <s v="AM"/>
    <s v="EEUU"/>
    <x v="3"/>
    <s v="SPRING 2020"/>
    <s v="BEACHWEAR"/>
    <x v="442"/>
    <s v="DOLARES AMERICANOS / UNITED STATES DOLLAR"/>
    <s v="ANITA M. HOPKINS"/>
    <s v=""/>
    <n v="0"/>
    <n v="4"/>
    <n v="2020"/>
    <s v="SPRING"/>
    <s v="SPRING"/>
    <s v="SPRING 2020"/>
    <s v="2019-2020"/>
    <n v="195"/>
    <x v="1"/>
  </r>
  <r>
    <x v="2"/>
    <n v="2019"/>
    <x v="3"/>
    <s v="AM"/>
    <s v="EEUU"/>
    <x v="3"/>
    <s v="SPRING 2020"/>
    <s v="ACCESSORIES"/>
    <x v="382"/>
    <s v="DOLARES AMERICANOS / UNITED STATES DOLLAR"/>
    <s v="DENISE ARNETT"/>
    <s v=""/>
    <n v="0"/>
    <n v="52"/>
    <n v="2020"/>
    <s v="SPRING"/>
    <s v="SPRING"/>
    <s v="SPRING 2020"/>
    <s v="2019-2020"/>
    <n v="794"/>
    <x v="14"/>
  </r>
  <r>
    <x v="2"/>
    <n v="2020"/>
    <x v="6"/>
    <s v="AM"/>
    <s v="EEUU"/>
    <x v="3"/>
    <s v="SPRING 2020"/>
    <s v="KIDS"/>
    <x v="418"/>
    <s v="DOLARES AMERICANOS / UNITED STATES DOLLAR"/>
    <s v="LAURA BONG"/>
    <s v=""/>
    <n v="0"/>
    <n v="49"/>
    <n v="2020"/>
    <s v="SPRING"/>
    <s v="SPRING"/>
    <s v="SPRING 2020"/>
    <s v="2019-2020"/>
    <n v="1499"/>
    <x v="6"/>
  </r>
  <r>
    <x v="2"/>
    <n v="2020"/>
    <x v="6"/>
    <s v="AM"/>
    <s v="EEUU"/>
    <x v="3"/>
    <s v="SPRING 2020"/>
    <s v="TRUNKS"/>
    <x v="418"/>
    <s v="DOLARES AMERICANOS / UNITED STATES DOLLAR"/>
    <s v="LAURA BONG"/>
    <s v=""/>
    <n v="0"/>
    <n v="2"/>
    <n v="2020"/>
    <s v="SPRING"/>
    <s v="SPRING"/>
    <s v="SPRING 2020"/>
    <s v="2019-2020"/>
    <n v="69"/>
    <x v="6"/>
  </r>
  <r>
    <x v="2"/>
    <n v="2020"/>
    <x v="6"/>
    <s v="AM"/>
    <s v="EEUU"/>
    <x v="3"/>
    <s v="SPRING 2020"/>
    <s v="BEACHWEAR"/>
    <x v="418"/>
    <s v="DOLARES AMERICANOS / UNITED STATES DOLLAR"/>
    <s v="LAURA BONG"/>
    <s v=""/>
    <n v="0"/>
    <n v="10"/>
    <n v="2020"/>
    <s v="SPRING"/>
    <s v="SPRING"/>
    <s v="SPRING 2020"/>
    <s v="2019-2020"/>
    <n v="295"/>
    <x v="6"/>
  </r>
  <r>
    <x v="2"/>
    <n v="2020"/>
    <x v="6"/>
    <s v="AM"/>
    <s v="EEUU"/>
    <x v="3"/>
    <s v="SPRING 2020"/>
    <s v="SWIMWEAR"/>
    <x v="80"/>
    <s v="DOLAR CANADIENSE / CANADIAN DOLLAR"/>
    <s v="STEPHANIE VITALI"/>
    <s v=""/>
    <n v="0"/>
    <n v="66"/>
    <n v="2020"/>
    <s v="SPRING"/>
    <s v="SPRING"/>
    <s v="SPRING 2020"/>
    <s v="2019-2020"/>
    <n v="2177.6676428625065"/>
    <x v="4"/>
  </r>
  <r>
    <x v="2"/>
    <n v="2020"/>
    <x v="7"/>
    <s v="AM"/>
    <s v="EEUU"/>
    <x v="3"/>
    <s v="SPRING 2020"/>
    <s v="ACCESSORIES"/>
    <x v="403"/>
    <s v="DOLARES AMERICANOS / UNITED STATES DOLLAR"/>
    <s v="JULIUS ORTIZ MALDONADO"/>
    <s v=""/>
    <n v="0"/>
    <n v="160"/>
    <n v="2020"/>
    <s v="SPRING"/>
    <s v="SPRING"/>
    <s v="SPRING 2020"/>
    <s v="2019-2020"/>
    <n v="1600"/>
    <x v="15"/>
  </r>
  <r>
    <x v="2"/>
    <n v="2020"/>
    <x v="7"/>
    <s v="AM"/>
    <s v="EEUU"/>
    <x v="3"/>
    <s v="SPRING 2020"/>
    <s v="SWIMWEAR"/>
    <x v="403"/>
    <s v="DOLARES AMERICANOS / UNITED STATES DOLLAR"/>
    <s v="JULIUS ORTIZ MALDONADO"/>
    <s v=""/>
    <n v="0"/>
    <n v="66"/>
    <n v="2020"/>
    <s v="SPRING"/>
    <s v="SPRING"/>
    <s v="SPRING 2020"/>
    <s v="2019-2020"/>
    <n v="2294"/>
    <x v="15"/>
  </r>
  <r>
    <x v="2"/>
    <n v="2020"/>
    <x v="8"/>
    <s v="AM"/>
    <s v="EEUU"/>
    <x v="3"/>
    <s v="SPRING 2020"/>
    <s v="SWIMWEAR"/>
    <x v="403"/>
    <s v="DOLARES AMERICANOS / UNITED STATES DOLLAR"/>
    <s v="JULIUS ORTIZ MALDONADO"/>
    <s v=""/>
    <n v="0"/>
    <n v="82"/>
    <n v="2020"/>
    <s v="SPRING"/>
    <s v="SPRING"/>
    <s v="SPRING 2020"/>
    <s v="2019-2020"/>
    <n v="2914"/>
    <x v="15"/>
  </r>
  <r>
    <x v="2"/>
    <n v="2020"/>
    <x v="7"/>
    <s v="AM"/>
    <s v="EEUU"/>
    <x v="3"/>
    <s v="SPRING 2020"/>
    <s v="BEACHWEAR"/>
    <x v="403"/>
    <s v="DOLARES AMERICANOS / UNITED STATES DOLLAR"/>
    <s v="JULIUS ORTIZ MALDONADO"/>
    <s v=""/>
    <n v="0"/>
    <n v="10"/>
    <n v="2020"/>
    <s v="SPRING"/>
    <s v="SPRING"/>
    <s v="SPRING 2020"/>
    <s v="2019-2020"/>
    <n v="430"/>
    <x v="15"/>
  </r>
  <r>
    <x v="2"/>
    <n v="2020"/>
    <x v="8"/>
    <s v="AM"/>
    <s v="EEUU"/>
    <x v="3"/>
    <s v="SPRING 2020"/>
    <s v="BEACHWEAR"/>
    <x v="403"/>
    <s v="DOLARES AMERICANOS / UNITED STATES DOLLAR"/>
    <s v="JULIUS ORTIZ MALDONADO"/>
    <s v=""/>
    <n v="0"/>
    <n v="9"/>
    <n v="2020"/>
    <s v="SPRING"/>
    <s v="SPRING"/>
    <s v="SPRING 2020"/>
    <s v="2019-2020"/>
    <n v="369"/>
    <x v="15"/>
  </r>
  <r>
    <x v="2"/>
    <n v="2019"/>
    <x v="3"/>
    <s v="AM"/>
    <s v="EEUU"/>
    <x v="3"/>
    <s v="SPRING 2020"/>
    <s v="KIDS"/>
    <x v="401"/>
    <s v="DOLARES AMERICANOS / UNITED STATES DOLLAR"/>
    <s v="PAIGE ALYSE STRAUGHAN"/>
    <s v=""/>
    <n v="0"/>
    <n v="386"/>
    <n v="2020"/>
    <s v="SPRING"/>
    <s v="SPRING"/>
    <s v="SPRING 2020"/>
    <s v="2019-2020"/>
    <n v="11093.28"/>
    <x v="0"/>
  </r>
  <r>
    <x v="2"/>
    <n v="2019"/>
    <x v="4"/>
    <s v="AM"/>
    <s v="EEUU"/>
    <x v="3"/>
    <s v="SPRING 2020"/>
    <s v="KIDS"/>
    <x v="401"/>
    <s v="DOLARES AMERICANOS / UNITED STATES DOLLAR"/>
    <s v="PAIGE ALYSE STRAUGHAN"/>
    <s v=""/>
    <n v="0"/>
    <n v="134"/>
    <n v="2020"/>
    <s v="SPRING"/>
    <s v="SPRING"/>
    <s v="SPRING 2020"/>
    <s v="2019-2020"/>
    <n v="3583.3599999999983"/>
    <x v="0"/>
  </r>
  <r>
    <x v="2"/>
    <n v="2019"/>
    <x v="5"/>
    <s v="AM"/>
    <s v="EEUU"/>
    <x v="3"/>
    <s v="SPRING 2020"/>
    <s v="KIDS"/>
    <x v="401"/>
    <s v="DOLARES AMERICANOS / UNITED STATES DOLLAR"/>
    <s v="PAIGE ALYSE STRAUGHAN"/>
    <s v=""/>
    <n v="0"/>
    <n v="246"/>
    <n v="2020"/>
    <s v="SPRING"/>
    <s v="SPRING"/>
    <s v="SPRING 2020"/>
    <s v="2019-2020"/>
    <n v="7161.44"/>
    <x v="0"/>
  </r>
  <r>
    <x v="2"/>
    <n v="2020"/>
    <x v="6"/>
    <s v="AM"/>
    <s v="EEUU"/>
    <x v="3"/>
    <s v="SPRING 2020"/>
    <s v="KIDS"/>
    <x v="401"/>
    <s v="DOLARES AMERICANOS / UNITED STATES DOLLAR"/>
    <s v="PAIGE ALYSE STRAUGHAN"/>
    <s v=""/>
    <n v="0"/>
    <n v="310"/>
    <n v="2020"/>
    <s v="SPRING"/>
    <s v="SPRING"/>
    <s v="SPRING 2020"/>
    <s v="2019-2020"/>
    <n v="8991.8399999999983"/>
    <x v="0"/>
  </r>
  <r>
    <x v="2"/>
    <n v="2019"/>
    <x v="3"/>
    <s v="AM"/>
    <s v="EEUU"/>
    <x v="3"/>
    <s v="SPRING 2020"/>
    <s v="BEACHWEAR"/>
    <x v="401"/>
    <s v="DOLARES AMERICANOS / UNITED STATES DOLLAR"/>
    <s v="PAIGE ALYSE STRAUGHAN"/>
    <s v=""/>
    <n v="0"/>
    <n v="12"/>
    <n v="2020"/>
    <s v="SPRING"/>
    <s v="SPRING"/>
    <s v="SPRING 2020"/>
    <s v="2019-2020"/>
    <n v="311.52000000000004"/>
    <x v="0"/>
  </r>
  <r>
    <x v="2"/>
    <n v="2019"/>
    <x v="5"/>
    <s v="AM"/>
    <s v="EEUU"/>
    <x v="3"/>
    <s v="SPRING 2020"/>
    <s v="BEACHWEAR"/>
    <x v="401"/>
    <s v="DOLARES AMERICANOS / UNITED STATES DOLLAR"/>
    <s v="PAIGE ALYSE STRAUGHAN"/>
    <s v=""/>
    <n v="0"/>
    <n v="12"/>
    <n v="2020"/>
    <s v="SPRING"/>
    <s v="SPRING"/>
    <s v="SPRING 2020"/>
    <s v="2019-2020"/>
    <n v="311.52000000000004"/>
    <x v="0"/>
  </r>
  <r>
    <x v="2"/>
    <n v="2020"/>
    <x v="7"/>
    <s v="AM"/>
    <s v="EEUU"/>
    <x v="3"/>
    <s v="SPRING 2020"/>
    <s v="ACCESSORIES"/>
    <x v="402"/>
    <s v="DOLARES AMERICANOS / UNITED STATES DOLLAR"/>
    <s v="LAURA BONG"/>
    <s v=""/>
    <n v="0"/>
    <n v="9"/>
    <n v="2020"/>
    <s v="SPRING"/>
    <s v="SPRING"/>
    <s v="SPRING 2020"/>
    <s v="2019-2020"/>
    <n v="162"/>
    <x v="6"/>
  </r>
  <r>
    <x v="2"/>
    <n v="2020"/>
    <x v="7"/>
    <s v="AM"/>
    <s v="EEUU"/>
    <x v="3"/>
    <s v="SPRING 2020"/>
    <s v="KIDS"/>
    <x v="402"/>
    <s v="DOLARES AMERICANOS / UNITED STATES DOLLAR"/>
    <s v="LAURA BONG"/>
    <s v=""/>
    <n v="0"/>
    <n v="66"/>
    <n v="2020"/>
    <s v="SPRING"/>
    <s v="SPRING"/>
    <s v="SPRING 2020"/>
    <s v="2019-2020"/>
    <n v="2117"/>
    <x v="6"/>
  </r>
  <r>
    <x v="2"/>
    <n v="2020"/>
    <x v="7"/>
    <s v="AM"/>
    <s v="EEUU"/>
    <x v="3"/>
    <s v="SPRING 2020"/>
    <s v="SWIMWEAR"/>
    <x v="402"/>
    <s v="DOLARES AMERICANOS / UNITED STATES DOLLAR"/>
    <s v="LAURA BONG"/>
    <s v=""/>
    <n v="0"/>
    <n v="402"/>
    <n v="2020"/>
    <s v="SPRING"/>
    <s v="SPRING"/>
    <s v="SPRING 2020"/>
    <s v="2019-2020"/>
    <n v="12698"/>
    <x v="6"/>
  </r>
  <r>
    <x v="2"/>
    <n v="2020"/>
    <x v="7"/>
    <s v="AM"/>
    <s v="EEUU"/>
    <x v="3"/>
    <s v="SPRING 2020"/>
    <s v="BEACHWEAR"/>
    <x v="402"/>
    <s v="DOLARES AMERICANOS / UNITED STATES DOLLAR"/>
    <s v="LAURA BONG"/>
    <s v=""/>
    <n v="0"/>
    <n v="6"/>
    <n v="2020"/>
    <s v="SPRING"/>
    <s v="SPRING"/>
    <s v="SPRING 2020"/>
    <s v="2019-2020"/>
    <n v="284"/>
    <x v="6"/>
  </r>
  <r>
    <x v="2"/>
    <n v="2020"/>
    <x v="7"/>
    <s v="AM"/>
    <s v="EEUU"/>
    <x v="3"/>
    <s v="SPRING 2020"/>
    <s v="SWIMWEAR"/>
    <x v="405"/>
    <s v="DOLARES AMERICANOS / UNITED STATES DOLLAR"/>
    <s v="MIE MANNICHE"/>
    <s v=""/>
    <n v="0"/>
    <n v="45"/>
    <n v="2020"/>
    <s v="SPRING"/>
    <s v="SPRING"/>
    <s v="SPRING 2020"/>
    <s v="2019-2020"/>
    <n v="1407"/>
    <x v="11"/>
  </r>
  <r>
    <x v="2"/>
    <n v="2020"/>
    <x v="8"/>
    <s v="AM"/>
    <s v="EEUU"/>
    <x v="3"/>
    <s v="SPRING 2020"/>
    <s v="SWIMWEAR"/>
    <x v="405"/>
    <s v="DOLARES AMERICANOS / UNITED STATES DOLLAR"/>
    <s v="MIE MANNICHE"/>
    <s v=""/>
    <n v="0"/>
    <n v="28"/>
    <n v="2020"/>
    <s v="SPRING"/>
    <s v="SPRING"/>
    <s v="SPRING 2020"/>
    <s v="2019-2020"/>
    <n v="880"/>
    <x v="11"/>
  </r>
  <r>
    <x v="2"/>
    <n v="2020"/>
    <x v="8"/>
    <s v="AM"/>
    <s v="EEUU"/>
    <x v="3"/>
    <s v="SPRING 2020"/>
    <s v="BEACHWEAR"/>
    <x v="405"/>
    <s v="DOLARES AMERICANOS / UNITED STATES DOLLAR"/>
    <s v="MIE MANNICHE"/>
    <s v=""/>
    <n v="0"/>
    <n v="3"/>
    <n v="2020"/>
    <s v="SPRING"/>
    <s v="SPRING"/>
    <s v="SPRING 2020"/>
    <s v="2019-2020"/>
    <n v="123"/>
    <x v="11"/>
  </r>
  <r>
    <x v="2"/>
    <n v="2020"/>
    <x v="7"/>
    <s v="AM"/>
    <s v="EEUU"/>
    <x v="3"/>
    <s v="SPRING 2020"/>
    <s v="SWIMWEAR"/>
    <x v="416"/>
    <s v="DOLARES AMERICANOS / UNITED STATES DOLLAR"/>
    <s v="LAURA BONG"/>
    <s v=""/>
    <s v="NO DATO"/>
    <n v="855"/>
    <n v="2020"/>
    <s v="SPRING"/>
    <s v="SPRING"/>
    <s v="SPRING 2020"/>
    <s v="2019-2020"/>
    <n v="25557.849999999988"/>
    <x v="6"/>
  </r>
  <r>
    <x v="2"/>
    <n v="2020"/>
    <x v="7"/>
    <s v="AM"/>
    <s v="EEUU"/>
    <x v="3"/>
    <s v="SPRING 2020"/>
    <s v="BEACHWEAR"/>
    <x v="416"/>
    <s v="DOLARES AMERICANOS / UNITED STATES DOLLAR"/>
    <s v="LAURA BONG"/>
    <s v=""/>
    <s v="NO DATO"/>
    <n v="46"/>
    <n v="2020"/>
    <s v="SPRING"/>
    <s v="SPRING"/>
    <s v="SPRING 2020"/>
    <s v="2019-2020"/>
    <n v="1825.8999999999999"/>
    <x v="6"/>
  </r>
  <r>
    <x v="2"/>
    <n v="2019"/>
    <x v="4"/>
    <s v="AM"/>
    <s v="EEUU"/>
    <x v="3"/>
    <s v="HOLIDAY 2019"/>
    <s v="ACTIVE"/>
    <x v="484"/>
    <s v="DOLARES AMERICANOS / UNITED STATES DOLLAR"/>
    <s v="DENISE ARNETT"/>
    <s v=""/>
    <n v="0"/>
    <n v="24"/>
    <n v="2019"/>
    <s v="HOLIDAY"/>
    <s v="HOLIDAY"/>
    <s v="HOLIDAY 2019"/>
    <s v="2019-2020"/>
    <n v="956"/>
    <x v="14"/>
  </r>
  <r>
    <x v="2"/>
    <n v="2019"/>
    <x v="3"/>
    <s v="AM"/>
    <s v="EEUU"/>
    <x v="3"/>
    <s v=""/>
    <s v=""/>
    <x v="480"/>
    <s v="DOLAR CANADIENSE / CANADIAN DOLLAR"/>
    <s v="STEPHANIE VITALI"/>
    <s v=""/>
    <n v="0"/>
    <n v="2"/>
    <n v="0"/>
    <s v="COLECCIONES PASADAS"/>
    <s v="COLECCIONES PASADAS"/>
    <s v="COLECCIONES PASADAS"/>
    <s v="2019-2020"/>
    <n v="67.582788916422615"/>
    <x v="4"/>
  </r>
  <r>
    <x v="2"/>
    <n v="2019"/>
    <x v="3"/>
    <s v="AM"/>
    <s v="EEUU"/>
    <x v="3"/>
    <s v="HOLIDAY 2019"/>
    <s v="ACTIVE"/>
    <x v="480"/>
    <s v="DOLAR CANADIENSE / CANADIAN DOLLAR"/>
    <s v="STEPHANIE VITALI"/>
    <s v=""/>
    <n v="0"/>
    <n v="10"/>
    <n v="2019"/>
    <s v="HOLIDAY"/>
    <s v="HOLIDAY"/>
    <s v="HOLIDAY 2019"/>
    <s v="2019-2020"/>
    <n v="274.83667492678529"/>
    <x v="4"/>
  </r>
  <r>
    <x v="2"/>
    <n v="2019"/>
    <x v="4"/>
    <s v="AM"/>
    <s v="EEUU"/>
    <x v="3"/>
    <s v="HOLIDAY 2019"/>
    <s v="ACTIVE"/>
    <x v="480"/>
    <s v="DOLAR CANADIENSE / CANADIAN DOLLAR"/>
    <s v="STEPHANIE VITALI"/>
    <s v=""/>
    <n v="0"/>
    <n v="10"/>
    <n v="2019"/>
    <s v="HOLIDAY"/>
    <s v="HOLIDAY"/>
    <s v="HOLIDAY 2019"/>
    <s v="2019-2020"/>
    <n v="258.31643763610418"/>
    <x v="4"/>
  </r>
  <r>
    <x v="2"/>
    <n v="2019"/>
    <x v="4"/>
    <s v="AM"/>
    <s v="EEUU"/>
    <x v="3"/>
    <s v="SPRING 2020"/>
    <s v="KIDS"/>
    <x v="465"/>
    <s v="DOLARES AMERICANOS / UNITED STATES DOLLAR"/>
    <s v="PHYLLIS POSNER"/>
    <s v=""/>
    <n v="0"/>
    <n v="10"/>
    <n v="2020"/>
    <s v="SPRING"/>
    <s v="SPRING"/>
    <s v="SPRING 2020"/>
    <s v="2019-2020"/>
    <n v="292"/>
    <x v="5"/>
  </r>
  <r>
    <x v="2"/>
    <n v="2019"/>
    <x v="4"/>
    <s v="AM"/>
    <s v="EEUU"/>
    <x v="3"/>
    <s v="SPRING 2020"/>
    <s v="SWIMWEAR"/>
    <x v="465"/>
    <s v="DOLARES AMERICANOS / UNITED STATES DOLLAR"/>
    <s v="PHYLLIS POSNER"/>
    <s v=""/>
    <n v="0"/>
    <n v="9"/>
    <n v="2020"/>
    <s v="SPRING"/>
    <s v="SPRING"/>
    <s v="SPRING 2020"/>
    <s v="2019-2020"/>
    <n v="328"/>
    <x v="5"/>
  </r>
  <r>
    <x v="2"/>
    <n v="2019"/>
    <x v="4"/>
    <s v="AM"/>
    <s v="EEUU"/>
    <x v="3"/>
    <s v="SPRING 2020"/>
    <s v="TRUNKS"/>
    <x v="465"/>
    <s v="DOLARES AMERICANOS / UNITED STATES DOLLAR"/>
    <s v="PHYLLIS POSNER"/>
    <s v=""/>
    <n v="0"/>
    <n v="4"/>
    <n v="2020"/>
    <s v="SPRING"/>
    <s v="SPRING"/>
    <s v="SPRING 2020"/>
    <s v="2019-2020"/>
    <n v="138"/>
    <x v="5"/>
  </r>
  <r>
    <x v="2"/>
    <n v="2019"/>
    <x v="4"/>
    <s v="AM"/>
    <s v="EEUU"/>
    <x v="3"/>
    <s v="SPRING 2020"/>
    <s v="BEACHWEAR"/>
    <x v="465"/>
    <s v="DOLARES AMERICANOS / UNITED STATES DOLLAR"/>
    <s v="PHYLLIS POSNER"/>
    <s v=""/>
    <n v="0"/>
    <n v="7"/>
    <n v="2020"/>
    <s v="SPRING"/>
    <s v="SPRING"/>
    <s v="SPRING 2020"/>
    <s v="2019-2020"/>
    <n v="299.5"/>
    <x v="5"/>
  </r>
  <r>
    <x v="2"/>
    <n v="2019"/>
    <x v="3"/>
    <s v="AM"/>
    <s v="EEUU"/>
    <x v="3"/>
    <s v="HOLIDAY 2019"/>
    <s v="ACTIVE"/>
    <x v="497"/>
    <s v="DOLARES AMERICANOS / UNITED STATES DOLLAR"/>
    <s v="DENISE ARNETT"/>
    <s v=""/>
    <n v="0"/>
    <n v="7"/>
    <n v="2019"/>
    <s v="HOLIDAY"/>
    <s v="HOLIDAY"/>
    <s v="HOLIDAY 2019"/>
    <s v="2019-2020"/>
    <n v="266"/>
    <x v="14"/>
  </r>
  <r>
    <x v="2"/>
    <n v="2019"/>
    <x v="2"/>
    <s v="AM"/>
    <s v="EEUU"/>
    <x v="3"/>
    <s v="SPRING 2020"/>
    <s v="SWIMWEAR"/>
    <x v="425"/>
    <s v="DOLARES AMERICANOS / UNITED STATES DOLLAR"/>
    <s v="CATALINA RESTREPO GOMEZ"/>
    <s v=""/>
    <n v="0"/>
    <n v="2"/>
    <n v="2020"/>
    <s v="SPRING"/>
    <s v="SPRING"/>
    <s v="SPRING 2020"/>
    <s v="2019-2020"/>
    <n v="66"/>
    <x v="18"/>
  </r>
  <r>
    <x v="2"/>
    <n v="2019"/>
    <x v="2"/>
    <s v="AM"/>
    <s v="EEUU"/>
    <x v="3"/>
    <s v="SPRING 2020"/>
    <s v="BEACHWEAR"/>
    <x v="425"/>
    <s v="DOLARES AMERICANOS / UNITED STATES DOLLAR"/>
    <s v="CATALINA RESTREPO GOMEZ"/>
    <s v=""/>
    <n v="0"/>
    <n v="1"/>
    <n v="2020"/>
    <s v="SPRING"/>
    <s v="SPRING"/>
    <s v="SPRING 2020"/>
    <s v="2019-2020"/>
    <n v="47"/>
    <x v="18"/>
  </r>
  <r>
    <x v="2"/>
    <n v="2019"/>
    <x v="3"/>
    <s v="AM"/>
    <s v="EEUU"/>
    <x v="3"/>
    <s v="SPRING 2020"/>
    <s v="SWIMWEAR"/>
    <x v="498"/>
    <s v="DOLARES AMERICANOS / UNITED STATES DOLLAR"/>
    <s v="ANITA M. HOPKINS"/>
    <s v=""/>
    <n v="0"/>
    <n v="24"/>
    <n v="2020"/>
    <s v="SPRING"/>
    <s v="SPRING"/>
    <s v="SPRING 2020"/>
    <s v="2019-2020"/>
    <n v="706"/>
    <x v="1"/>
  </r>
  <r>
    <x v="2"/>
    <n v="2019"/>
    <x v="4"/>
    <s v="AM"/>
    <s v="EEUU"/>
    <x v="3"/>
    <s v="SPRING 2020"/>
    <s v="SWIMWEAR"/>
    <x v="498"/>
    <s v="DOLARES AMERICANOS / UNITED STATES DOLLAR"/>
    <s v="ANITA M. HOPKINS"/>
    <s v=""/>
    <n v="0"/>
    <n v="8"/>
    <n v="2020"/>
    <s v="SPRING"/>
    <s v="SPRING"/>
    <s v="SPRING 2020"/>
    <s v="2019-2020"/>
    <n v="552"/>
    <x v="1"/>
  </r>
  <r>
    <x v="2"/>
    <n v="2019"/>
    <x v="3"/>
    <s v="AM"/>
    <s v="EEUU"/>
    <x v="3"/>
    <s v="SPRING 2020"/>
    <s v="SWIMWEAR"/>
    <x v="499"/>
    <s v="DOLARES AMERICANOS / UNITED STATES DOLLAR"/>
    <s v="BILL MILLER AND COMPANY"/>
    <s v=""/>
    <s v="NO DATO"/>
    <n v="49"/>
    <n v="2020"/>
    <s v="SPRING"/>
    <s v="SPRING"/>
    <s v="SPRING 2020"/>
    <s v="2019-2020"/>
    <n v="1709"/>
    <x v="2"/>
  </r>
  <r>
    <x v="2"/>
    <n v="2019"/>
    <x v="4"/>
    <s v="AM"/>
    <s v="EEUU"/>
    <x v="3"/>
    <s v="SPRING 2020"/>
    <s v="SWIMWEAR"/>
    <x v="499"/>
    <s v="DOLARES AMERICANOS / UNITED STATES DOLLAR"/>
    <s v="BILL MILLER AND COMPANY"/>
    <s v=""/>
    <s v="NO DATO"/>
    <n v="36"/>
    <n v="2020"/>
    <s v="SPRING"/>
    <s v="SPRING"/>
    <s v="SPRING 2020"/>
    <s v="2019-2020"/>
    <n v="1119"/>
    <x v="2"/>
  </r>
  <r>
    <x v="2"/>
    <n v="2019"/>
    <x v="5"/>
    <s v="AM"/>
    <s v="EEUU"/>
    <x v="3"/>
    <s v="SPRING 2020"/>
    <s v="SWIMWEAR"/>
    <x v="499"/>
    <s v="DOLARES AMERICANOS / UNITED STATES DOLLAR"/>
    <s v="BILL MILLER AND COMPANY"/>
    <s v=""/>
    <s v="NO DATO"/>
    <n v="10"/>
    <n v="2020"/>
    <s v="SPRING"/>
    <s v="SPRING"/>
    <s v="SPRING 2020"/>
    <s v="2019-2020"/>
    <n v="322"/>
    <x v="2"/>
  </r>
  <r>
    <x v="2"/>
    <n v="2020"/>
    <x v="6"/>
    <s v="AM"/>
    <s v="EEUU"/>
    <x v="3"/>
    <s v="SPRING 2020"/>
    <s v="SWIMWEAR"/>
    <x v="499"/>
    <s v="DOLARES AMERICANOS / UNITED STATES DOLLAR"/>
    <s v="BILL MILLER AND COMPANY"/>
    <s v=""/>
    <s v="NO DATO"/>
    <n v="48"/>
    <n v="2020"/>
    <s v="SPRING"/>
    <s v="SPRING"/>
    <s v="SPRING 2020"/>
    <s v="2019-2020"/>
    <n v="1780"/>
    <x v="2"/>
  </r>
  <r>
    <x v="2"/>
    <n v="2019"/>
    <x v="4"/>
    <s v="AM"/>
    <s v="EEUU"/>
    <x v="3"/>
    <s v="SPRING 2020"/>
    <s v="BEACHWEAR"/>
    <x v="499"/>
    <s v="DOLARES AMERICANOS / UNITED STATES DOLLAR"/>
    <s v="BILL MILLER AND COMPANY"/>
    <s v=""/>
    <s v="NO DATO"/>
    <n v="5"/>
    <n v="2020"/>
    <s v="SPRING"/>
    <s v="SPRING"/>
    <s v="SPRING 2020"/>
    <s v="2019-2020"/>
    <n v="225"/>
    <x v="2"/>
  </r>
  <r>
    <x v="2"/>
    <n v="2019"/>
    <x v="3"/>
    <s v="AM"/>
    <s v="EEUU"/>
    <x v="3"/>
    <s v="SPRING 2020"/>
    <s v="SWIMWEAR"/>
    <x v="500"/>
    <s v="DOLARES AMERICANOS / UNITED STATES DOLLAR"/>
    <s v="BILL MILLER AND COMPANY"/>
    <s v=""/>
    <n v="0"/>
    <n v="56"/>
    <n v="2020"/>
    <s v="SPRING"/>
    <s v="SPRING"/>
    <s v="SPRING 2020"/>
    <s v="2019-2020"/>
    <n v="1678"/>
    <x v="2"/>
  </r>
  <r>
    <x v="2"/>
    <n v="2019"/>
    <x v="4"/>
    <s v="AM"/>
    <s v="EEUU"/>
    <x v="3"/>
    <s v="SPRING 2020"/>
    <s v="SWIMWEAR"/>
    <x v="500"/>
    <s v="DOLARES AMERICANOS / UNITED STATES DOLLAR"/>
    <s v="BILL MILLER AND COMPANY"/>
    <s v=""/>
    <n v="0"/>
    <n v="34"/>
    <n v="2020"/>
    <s v="SPRING"/>
    <s v="SPRING"/>
    <s v="SPRING 2020"/>
    <s v="2019-2020"/>
    <n v="1039"/>
    <x v="2"/>
  </r>
  <r>
    <x v="2"/>
    <n v="2019"/>
    <x v="5"/>
    <s v="AM"/>
    <s v="EEUU"/>
    <x v="3"/>
    <s v="SPRING 2020"/>
    <s v="SWIMWEAR"/>
    <x v="500"/>
    <s v="DOLARES AMERICANOS / UNITED STATES DOLLAR"/>
    <s v="BILL MILLER AND COMPANY"/>
    <s v=""/>
    <n v="0"/>
    <n v="42"/>
    <n v="2020"/>
    <s v="SPRING"/>
    <s v="SPRING"/>
    <s v="SPRING 2020"/>
    <s v="2019-2020"/>
    <n v="1331"/>
    <x v="2"/>
  </r>
  <r>
    <x v="2"/>
    <n v="2020"/>
    <x v="6"/>
    <s v="AM"/>
    <s v="EEUU"/>
    <x v="3"/>
    <s v="SPRING 2020"/>
    <s v="SWIMWEAR"/>
    <x v="500"/>
    <s v="DOLARES AMERICANOS / UNITED STATES DOLLAR"/>
    <s v="BILL MILLER AND COMPANY"/>
    <s v=""/>
    <n v="0"/>
    <n v="28"/>
    <n v="2020"/>
    <s v="SPRING"/>
    <s v="SPRING"/>
    <s v="SPRING 2020"/>
    <s v="2019-2020"/>
    <n v="1052"/>
    <x v="2"/>
  </r>
  <r>
    <x v="2"/>
    <n v="2019"/>
    <x v="3"/>
    <s v="AM"/>
    <s v="EEUU"/>
    <x v="3"/>
    <s v="SPRING 2020"/>
    <s v="BEACHWEAR"/>
    <x v="500"/>
    <s v="DOLARES AMERICANOS / UNITED STATES DOLLAR"/>
    <s v="BILL MILLER AND COMPANY"/>
    <s v=""/>
    <n v="0"/>
    <n v="4"/>
    <n v="2020"/>
    <s v="SPRING"/>
    <s v="SPRING"/>
    <s v="SPRING 2020"/>
    <s v="2019-2020"/>
    <n v="260"/>
    <x v="2"/>
  </r>
  <r>
    <x v="2"/>
    <n v="2019"/>
    <x v="4"/>
    <s v="AM"/>
    <s v="EEUU"/>
    <x v="3"/>
    <s v="SPRING 2020"/>
    <s v="BEACHWEAR"/>
    <x v="500"/>
    <s v="DOLARES AMERICANOS / UNITED STATES DOLLAR"/>
    <s v="BILL MILLER AND COMPANY"/>
    <s v=""/>
    <n v="0"/>
    <n v="6"/>
    <n v="2020"/>
    <s v="SPRING"/>
    <s v="SPRING"/>
    <s v="SPRING 2020"/>
    <s v="2019-2020"/>
    <n v="264"/>
    <x v="2"/>
  </r>
  <r>
    <x v="2"/>
    <n v="2019"/>
    <x v="5"/>
    <s v="AM"/>
    <s v="EEUU"/>
    <x v="3"/>
    <s v="SPRING 2020"/>
    <s v="BEACHWEAR"/>
    <x v="500"/>
    <s v="DOLARES AMERICANOS / UNITED STATES DOLLAR"/>
    <s v="BILL MILLER AND COMPANY"/>
    <s v=""/>
    <n v="0"/>
    <n v="3"/>
    <n v="2020"/>
    <s v="SPRING"/>
    <s v="SPRING"/>
    <s v="SPRING 2020"/>
    <s v="2019-2020"/>
    <n v="201"/>
    <x v="2"/>
  </r>
  <r>
    <x v="2"/>
    <n v="2020"/>
    <x v="6"/>
    <s v="AM"/>
    <s v="EEUU"/>
    <x v="3"/>
    <s v="SPRING 2020"/>
    <s v="BEACHWEAR"/>
    <x v="500"/>
    <s v="DOLARES AMERICANOS / UNITED STATES DOLLAR"/>
    <s v="BILL MILLER AND COMPANY"/>
    <s v=""/>
    <n v="0"/>
    <n v="5"/>
    <n v="2020"/>
    <s v="SPRING"/>
    <s v="SPRING"/>
    <s v="SPRING 2020"/>
    <s v="2019-2020"/>
    <n v="215"/>
    <x v="2"/>
  </r>
  <r>
    <x v="2"/>
    <n v="2019"/>
    <x v="4"/>
    <s v="AM"/>
    <s v="EEUU"/>
    <x v="3"/>
    <s v=""/>
    <s v=""/>
    <x v="500"/>
    <s v="DOLARES AMERICANOS / UNITED STATES DOLLAR"/>
    <s v="BILL MILLER AND COMPANY"/>
    <s v=""/>
    <n v="0"/>
    <n v="3"/>
    <n v="0"/>
    <s v="COLECCIONES PASADAS"/>
    <s v="COLECCIONES PASADAS"/>
    <s v="COLECCIONES PASADAS"/>
    <s v="2019-2020"/>
    <n v="207"/>
    <x v="2"/>
  </r>
  <r>
    <x v="2"/>
    <n v="2019"/>
    <x v="3"/>
    <s v="AM"/>
    <s v="EEUU"/>
    <x v="3"/>
    <s v="SPRING 2020"/>
    <s v="SWIMWEAR"/>
    <x v="501"/>
    <s v="DOLARES AMERICANOS / UNITED STATES DOLLAR"/>
    <s v="JULIUS ORTIZ MALDONADO"/>
    <s v=""/>
    <n v="0"/>
    <n v="38"/>
    <n v="2020"/>
    <s v="SPRING"/>
    <s v="SPRING"/>
    <s v="SPRING 2020"/>
    <s v="2019-2020"/>
    <n v="1175"/>
    <x v="15"/>
  </r>
  <r>
    <x v="2"/>
    <n v="2019"/>
    <x v="5"/>
    <s v="AM"/>
    <s v="EEUU"/>
    <x v="3"/>
    <s v="SPRING 2020"/>
    <s v="SWIMWEAR"/>
    <x v="501"/>
    <s v="DOLARES AMERICANOS / UNITED STATES DOLLAR"/>
    <s v="JULIUS ORTIZ MALDONADO"/>
    <s v=""/>
    <n v="0"/>
    <n v="20"/>
    <n v="2020"/>
    <s v="SPRING"/>
    <s v="SPRING"/>
    <s v="SPRING 2020"/>
    <s v="2019-2020"/>
    <n v="614"/>
    <x v="15"/>
  </r>
  <r>
    <x v="2"/>
    <n v="2020"/>
    <x v="6"/>
    <s v="AM"/>
    <s v="EEUU"/>
    <x v="3"/>
    <s v="SPRING 2020"/>
    <s v="SWIMWEAR"/>
    <x v="501"/>
    <s v="DOLARES AMERICANOS / UNITED STATES DOLLAR"/>
    <s v="JULIUS ORTIZ MALDONADO"/>
    <s v=""/>
    <n v="0"/>
    <n v="10"/>
    <n v="2020"/>
    <s v="SPRING"/>
    <s v="SPRING"/>
    <s v="SPRING 2020"/>
    <s v="2019-2020"/>
    <n v="323"/>
    <x v="15"/>
  </r>
  <r>
    <x v="2"/>
    <n v="2019"/>
    <x v="2"/>
    <s v="AM"/>
    <s v="EEUU"/>
    <x v="3"/>
    <s v="SPRING 2020"/>
    <s v="ACCESSORIES"/>
    <x v="502"/>
    <s v="DOLARES AMERICANOS / UNITED STATES DOLLAR"/>
    <s v="JULIUS ORTIZ MALDONADO"/>
    <s v=""/>
    <s v="NO DATO"/>
    <n v="16"/>
    <n v="2020"/>
    <s v="SPRING"/>
    <s v="SPRING"/>
    <s v="SPRING 2020"/>
    <s v="2019-2020"/>
    <n v="266"/>
    <x v="15"/>
  </r>
  <r>
    <x v="2"/>
    <n v="2019"/>
    <x v="2"/>
    <s v="AM"/>
    <s v="EEUU"/>
    <x v="3"/>
    <s v="SPRING 2020"/>
    <s v="SWIMWEAR"/>
    <x v="502"/>
    <s v="DOLARES AMERICANOS / UNITED STATES DOLLAR"/>
    <s v="JULIUS ORTIZ MALDONADO"/>
    <s v=""/>
    <s v="NO DATO"/>
    <n v="32"/>
    <n v="2020"/>
    <s v="SPRING"/>
    <s v="SPRING"/>
    <s v="SPRING 2020"/>
    <s v="2019-2020"/>
    <n v="982"/>
    <x v="15"/>
  </r>
  <r>
    <x v="2"/>
    <n v="2019"/>
    <x v="3"/>
    <s v="AM"/>
    <s v="EEUU"/>
    <x v="3"/>
    <s v="SPRING 2020"/>
    <s v="SWIMWEAR"/>
    <x v="502"/>
    <s v="DOLARES AMERICANOS / UNITED STATES DOLLAR"/>
    <s v="JULIUS ORTIZ MALDONADO"/>
    <s v=""/>
    <s v="NO DATO"/>
    <n v="17"/>
    <n v="2020"/>
    <s v="SPRING"/>
    <s v="SPRING"/>
    <s v="SPRING 2020"/>
    <s v="2019-2020"/>
    <n v="651"/>
    <x v="15"/>
  </r>
  <r>
    <x v="2"/>
    <n v="2019"/>
    <x v="4"/>
    <s v="AM"/>
    <s v="EEUU"/>
    <x v="3"/>
    <s v="SPRING 2020"/>
    <s v="SWIMWEAR"/>
    <x v="502"/>
    <s v="DOLARES AMERICANOS / UNITED STATES DOLLAR"/>
    <s v="JULIUS ORTIZ MALDONADO"/>
    <s v=""/>
    <s v="NO DATO"/>
    <n v="23"/>
    <n v="2020"/>
    <s v="SPRING"/>
    <s v="SPRING"/>
    <s v="SPRING 2020"/>
    <s v="2019-2020"/>
    <n v="872"/>
    <x v="15"/>
  </r>
  <r>
    <x v="2"/>
    <n v="2019"/>
    <x v="5"/>
    <s v="AM"/>
    <s v="EEUU"/>
    <x v="3"/>
    <s v="SPRING 2020"/>
    <s v="SWIMWEAR"/>
    <x v="502"/>
    <s v="DOLARES AMERICANOS / UNITED STATES DOLLAR"/>
    <s v="JULIUS ORTIZ MALDONADO"/>
    <s v=""/>
    <s v="NO DATO"/>
    <n v="30"/>
    <n v="2020"/>
    <s v="SPRING"/>
    <s v="SPRING"/>
    <s v="SPRING 2020"/>
    <s v="2019-2020"/>
    <n v="918"/>
    <x v="15"/>
  </r>
  <r>
    <x v="2"/>
    <n v="2019"/>
    <x v="2"/>
    <s v="AM"/>
    <s v="EEUU"/>
    <x v="3"/>
    <s v="SPRING 2020"/>
    <s v="BEACHWEAR"/>
    <x v="502"/>
    <s v="DOLARES AMERICANOS / UNITED STATES DOLLAR"/>
    <s v="JULIUS ORTIZ MALDONADO"/>
    <s v=""/>
    <s v="NO DATO"/>
    <n v="2"/>
    <n v="2020"/>
    <s v="SPRING"/>
    <s v="SPRING"/>
    <s v="SPRING 2020"/>
    <s v="2019-2020"/>
    <n v="134"/>
    <x v="15"/>
  </r>
  <r>
    <x v="2"/>
    <n v="2019"/>
    <x v="3"/>
    <s v="AM"/>
    <s v="EEUU"/>
    <x v="3"/>
    <s v="SPRING 2020"/>
    <s v="BEACHWEAR"/>
    <x v="502"/>
    <s v="DOLARES AMERICANOS / UNITED STATES DOLLAR"/>
    <s v="JULIUS ORTIZ MALDONADO"/>
    <s v=""/>
    <s v="NO DATO"/>
    <n v="4"/>
    <n v="2020"/>
    <s v="SPRING"/>
    <s v="SPRING"/>
    <s v="SPRING 2020"/>
    <s v="2019-2020"/>
    <n v="190"/>
    <x v="15"/>
  </r>
  <r>
    <x v="2"/>
    <n v="2019"/>
    <x v="4"/>
    <s v="AM"/>
    <s v="EEUU"/>
    <x v="3"/>
    <s v="SPRING 2020"/>
    <s v="BEACHWEAR"/>
    <x v="502"/>
    <s v="DOLARES AMERICANOS / UNITED STATES DOLLAR"/>
    <s v="JULIUS ORTIZ MALDONADO"/>
    <s v=""/>
    <s v="NO DATO"/>
    <n v="6"/>
    <n v="2020"/>
    <s v="SPRING"/>
    <s v="SPRING"/>
    <s v="SPRING 2020"/>
    <s v="2019-2020"/>
    <n v="324"/>
    <x v="15"/>
  </r>
  <r>
    <x v="2"/>
    <n v="2019"/>
    <x v="5"/>
    <s v="AM"/>
    <s v="EEUU"/>
    <x v="3"/>
    <s v="SPRING 2020"/>
    <s v="BEACHWEAR"/>
    <x v="502"/>
    <s v="DOLARES AMERICANOS / UNITED STATES DOLLAR"/>
    <s v="JULIUS ORTIZ MALDONADO"/>
    <s v=""/>
    <s v="NO DATO"/>
    <n v="3"/>
    <n v="2020"/>
    <s v="SPRING"/>
    <s v="SPRING"/>
    <s v="SPRING 2020"/>
    <s v="2019-2020"/>
    <n v="162"/>
    <x v="15"/>
  </r>
  <r>
    <x v="2"/>
    <n v="2019"/>
    <x v="5"/>
    <s v="AM"/>
    <s v="EEUU"/>
    <x v="3"/>
    <s v="SPRING 2020"/>
    <s v="KIDS"/>
    <x v="503"/>
    <s v="DOLARES AMERICANOS / UNITED STATES DOLLAR"/>
    <s v="JULIE BERTRAND"/>
    <s v=""/>
    <s v="NO DATO"/>
    <n v="35"/>
    <n v="2020"/>
    <s v="SPRING"/>
    <s v="SPRING"/>
    <s v="SPRING 2020"/>
    <s v="2019-2020"/>
    <n v="1546"/>
    <x v="7"/>
  </r>
  <r>
    <x v="2"/>
    <n v="2019"/>
    <x v="4"/>
    <s v="AM"/>
    <s v="EEUU"/>
    <x v="3"/>
    <s v="SPRING 2020"/>
    <s v="SWIMWEAR"/>
    <x v="504"/>
    <s v="DOLARES AMERICANOS / UNITED STATES DOLLAR"/>
    <s v="PHYLLIS POSNER"/>
    <s v=""/>
    <n v="0"/>
    <n v="28"/>
    <n v="2020"/>
    <s v="SPRING"/>
    <s v="SPRING"/>
    <s v="SPRING 2020"/>
    <s v="2019-2020"/>
    <n v="822"/>
    <x v="5"/>
  </r>
  <r>
    <x v="2"/>
    <n v="2019"/>
    <x v="5"/>
    <s v="AM"/>
    <s v="EEUU"/>
    <x v="3"/>
    <s v="SPRING 2020"/>
    <s v="SWIMWEAR"/>
    <x v="504"/>
    <s v="DOLARES AMERICANOS / UNITED STATES DOLLAR"/>
    <s v="PHYLLIS POSNER"/>
    <s v=""/>
    <n v="0"/>
    <n v="36"/>
    <n v="2020"/>
    <s v="SPRING"/>
    <s v="SPRING"/>
    <s v="SPRING 2020"/>
    <s v="2019-2020"/>
    <n v="1089"/>
    <x v="5"/>
  </r>
  <r>
    <x v="2"/>
    <n v="2020"/>
    <x v="7"/>
    <s v="AM"/>
    <s v="EEUU"/>
    <x v="3"/>
    <s v="SPRING 2020"/>
    <s v="SWIMWEAR"/>
    <x v="504"/>
    <s v="DOLARES AMERICANOS / UNITED STATES DOLLAR"/>
    <s v="PHYLLIS POSNER"/>
    <s v=""/>
    <n v="0"/>
    <n v="36"/>
    <n v="2020"/>
    <s v="SPRING"/>
    <s v="SPRING"/>
    <s v="SPRING 2020"/>
    <s v="2019-2020"/>
    <n v="1159"/>
    <x v="5"/>
  </r>
  <r>
    <x v="2"/>
    <n v="2019"/>
    <x v="4"/>
    <s v="AM"/>
    <s v="EEUU"/>
    <x v="3"/>
    <s v="SPRING 2020"/>
    <s v="BEACHWEAR"/>
    <x v="504"/>
    <s v="DOLARES AMERICANOS / UNITED STATES DOLLAR"/>
    <s v="PHYLLIS POSNER"/>
    <s v=""/>
    <n v="0"/>
    <n v="2"/>
    <n v="2020"/>
    <s v="SPRING"/>
    <s v="SPRING"/>
    <s v="SPRING 2020"/>
    <s v="2019-2020"/>
    <n v="66"/>
    <x v="5"/>
  </r>
  <r>
    <x v="2"/>
    <n v="2019"/>
    <x v="5"/>
    <s v="AM"/>
    <s v="EEUU"/>
    <x v="3"/>
    <s v="SPRING 2020"/>
    <s v="BEACHWEAR"/>
    <x v="504"/>
    <s v="DOLARES AMERICANOS / UNITED STATES DOLLAR"/>
    <s v="PHYLLIS POSNER"/>
    <s v=""/>
    <n v="0"/>
    <n v="5"/>
    <n v="2020"/>
    <s v="SPRING"/>
    <s v="SPRING"/>
    <s v="SPRING 2020"/>
    <s v="2019-2020"/>
    <n v="283"/>
    <x v="5"/>
  </r>
  <r>
    <x v="2"/>
    <n v="2020"/>
    <x v="7"/>
    <s v="AM"/>
    <s v="EEUU"/>
    <x v="3"/>
    <s v="SPRING 2020"/>
    <s v="BEACHWEAR"/>
    <x v="504"/>
    <s v="DOLARES AMERICANOS / UNITED STATES DOLLAR"/>
    <s v="PHYLLIS POSNER"/>
    <s v=""/>
    <n v="0"/>
    <n v="11"/>
    <n v="2020"/>
    <s v="SPRING"/>
    <s v="SPRING"/>
    <s v="SPRING 2020"/>
    <s v="2019-2020"/>
    <n v="476"/>
    <x v="5"/>
  </r>
  <r>
    <x v="2"/>
    <n v="2019"/>
    <x v="5"/>
    <s v="AM"/>
    <s v="EEUU"/>
    <x v="3"/>
    <s v="SPRING 2020"/>
    <s v="KIDS"/>
    <x v="505"/>
    <s v="DOLARES AMERICANOS / UNITED STATES DOLLAR"/>
    <s v="BILL MILLER AND COMPANY"/>
    <s v=""/>
    <n v="0"/>
    <n v="40"/>
    <n v="2020"/>
    <s v="SPRING"/>
    <s v="SPRING"/>
    <s v="SPRING 2020"/>
    <s v="2019-2020"/>
    <n v="1350"/>
    <x v="2"/>
  </r>
  <r>
    <x v="2"/>
    <n v="2020"/>
    <x v="7"/>
    <s v="AM"/>
    <s v="EEUU"/>
    <x v="3"/>
    <s v="SPRING 2020"/>
    <s v="SWIMWEAR"/>
    <x v="506"/>
    <s v="DOLARES AMERICANOS / UNITED STATES DOLLAR"/>
    <s v="LAURA BONG"/>
    <s v=""/>
    <s v="NO DATO"/>
    <n v="135"/>
    <n v="2020"/>
    <s v="SPRING"/>
    <s v="SPRING"/>
    <s v="SPRING 2020"/>
    <s v="2019-2020"/>
    <n v="4219"/>
    <x v="6"/>
  </r>
  <r>
    <x v="2"/>
    <n v="2019"/>
    <x v="4"/>
    <s v="AM"/>
    <s v="EEUU"/>
    <x v="3"/>
    <s v="SPRING 2020"/>
    <s v="ACCESSORIES"/>
    <x v="507"/>
    <s v="DOLARES AMERICANOS / UNITED STATES DOLLAR"/>
    <s v="BILL MILLER AND COMPANY"/>
    <s v=""/>
    <n v="0"/>
    <n v="72"/>
    <n v="2020"/>
    <s v="SPRING"/>
    <s v="SPRING"/>
    <s v="SPRING 2020"/>
    <s v="2019-2020"/>
    <n v="720"/>
    <x v="2"/>
  </r>
  <r>
    <x v="2"/>
    <n v="2019"/>
    <x v="4"/>
    <s v="AM"/>
    <s v="EEUU"/>
    <x v="3"/>
    <s v="SPRING 2020"/>
    <s v="SWIMWEAR"/>
    <x v="507"/>
    <s v="DOLARES AMERICANOS / UNITED STATES DOLLAR"/>
    <s v="BILL MILLER AND COMPANY"/>
    <s v=""/>
    <n v="0"/>
    <n v="126"/>
    <n v="2020"/>
    <s v="SPRING"/>
    <s v="SPRING"/>
    <s v="SPRING 2020"/>
    <s v="2019-2020"/>
    <n v="4303"/>
    <x v="2"/>
  </r>
  <r>
    <x v="2"/>
    <n v="2020"/>
    <x v="6"/>
    <s v="AM"/>
    <s v="EEUU"/>
    <x v="3"/>
    <s v="SPRING 2020"/>
    <s v="SWIMWEAR"/>
    <x v="507"/>
    <s v="DOLARES AMERICANOS / UNITED STATES DOLLAR"/>
    <s v="BILL MILLER AND COMPANY"/>
    <s v=""/>
    <n v="0"/>
    <n v="110"/>
    <n v="2020"/>
    <s v="SPRING"/>
    <s v="SPRING"/>
    <s v="SPRING 2020"/>
    <s v="2019-2020"/>
    <n v="3468"/>
    <x v="2"/>
  </r>
  <r>
    <x v="2"/>
    <n v="2019"/>
    <x v="4"/>
    <s v="AM"/>
    <s v="EEUU"/>
    <x v="3"/>
    <s v="SPRING 2020"/>
    <s v="BEACHWEAR"/>
    <x v="507"/>
    <s v="DOLARES AMERICANOS / UNITED STATES DOLLAR"/>
    <s v="BILL MILLER AND COMPANY"/>
    <s v=""/>
    <n v="0"/>
    <n v="67"/>
    <n v="2020"/>
    <s v="SPRING"/>
    <s v="SPRING"/>
    <s v="SPRING 2020"/>
    <s v="2019-2020"/>
    <n v="3332"/>
    <x v="2"/>
  </r>
  <r>
    <x v="2"/>
    <n v="2020"/>
    <x v="6"/>
    <s v="AM"/>
    <s v="EEUU"/>
    <x v="3"/>
    <s v="SPRING 2020"/>
    <s v="BEACHWEAR"/>
    <x v="507"/>
    <s v="DOLARES AMERICANOS / UNITED STATES DOLLAR"/>
    <s v="BILL MILLER AND COMPANY"/>
    <s v=""/>
    <n v="0"/>
    <n v="35"/>
    <n v="2020"/>
    <s v="SPRING"/>
    <s v="SPRING"/>
    <s v="SPRING 2020"/>
    <s v="2019-2020"/>
    <n v="1525"/>
    <x v="2"/>
  </r>
  <r>
    <x v="2"/>
    <n v="2019"/>
    <x v="5"/>
    <s v="AM"/>
    <s v="EEUU"/>
    <x v="3"/>
    <s v="SPRING 2020"/>
    <s v="ACCESSORIES"/>
    <x v="508"/>
    <s v="DOLARES AMERICANOS / UNITED STATES DOLLAR"/>
    <s v="BILL MILLER AND COMPANY"/>
    <s v=""/>
    <n v="0"/>
    <n v="84"/>
    <n v="2020"/>
    <s v="SPRING"/>
    <s v="SPRING"/>
    <s v="SPRING 2020"/>
    <s v="2019-2020"/>
    <n v="942"/>
    <x v="2"/>
  </r>
  <r>
    <x v="2"/>
    <n v="2020"/>
    <x v="8"/>
    <s v="AM"/>
    <s v="EEUU"/>
    <x v="3"/>
    <s v="SPRING 2020"/>
    <s v="SWIMWEAR"/>
    <x v="508"/>
    <s v="DOLARES AMERICANOS / UNITED STATES DOLLAR"/>
    <s v="BILL MILLER AND COMPANY"/>
    <s v=""/>
    <n v="0"/>
    <n v="35"/>
    <n v="2020"/>
    <s v="SPRING"/>
    <s v="SPRING"/>
    <s v="SPRING 2020"/>
    <s v="2019-2020"/>
    <n v="1098"/>
    <x v="2"/>
  </r>
  <r>
    <x v="2"/>
    <n v="2019"/>
    <x v="3"/>
    <s v="AM"/>
    <s v="EEUU"/>
    <x v="3"/>
    <s v="SPRING 2020"/>
    <s v="ACCESSORIES"/>
    <x v="509"/>
    <s v="DOLARES AMERICANOS / UNITED STATES DOLLAR"/>
    <s v="BILL MILLER AND COMPANY"/>
    <s v=""/>
    <s v="NO DATO"/>
    <n v="6"/>
    <n v="2020"/>
    <s v="SPRING"/>
    <s v="SPRING"/>
    <s v="SPRING 2020"/>
    <s v="2019-2020"/>
    <n v="102"/>
    <x v="2"/>
  </r>
  <r>
    <x v="2"/>
    <n v="2019"/>
    <x v="3"/>
    <s v="AM"/>
    <s v="EEUU"/>
    <x v="3"/>
    <s v="SPRING 2020"/>
    <s v="KIDS"/>
    <x v="509"/>
    <s v="DOLARES AMERICANOS / UNITED STATES DOLLAR"/>
    <s v="BILL MILLER AND COMPANY"/>
    <s v=""/>
    <s v="NO DATO"/>
    <n v="44"/>
    <n v="2020"/>
    <s v="SPRING"/>
    <s v="SPRING"/>
    <s v="SPRING 2020"/>
    <s v="2019-2020"/>
    <n v="1424"/>
    <x v="2"/>
  </r>
  <r>
    <x v="2"/>
    <n v="2019"/>
    <x v="5"/>
    <s v="AM"/>
    <s v="EEUU"/>
    <x v="3"/>
    <s v="SPRING 2020"/>
    <s v="SWIMWEAR"/>
    <x v="510"/>
    <s v="DOLARES AMERICANOS / UNITED STATES DOLLAR"/>
    <s v="HOLLY SALES INC."/>
    <s v=""/>
    <s v="0.00"/>
    <n v="56"/>
    <n v="2020"/>
    <s v="SPRING"/>
    <s v="SPRING"/>
    <s v="SPRING 2020"/>
    <s v="2019-2020"/>
    <n v="1688"/>
    <x v="8"/>
  </r>
  <r>
    <x v="2"/>
    <n v="2019"/>
    <x v="5"/>
    <s v="AM"/>
    <s v="EEUU"/>
    <x v="3"/>
    <s v="SPRING 2020"/>
    <s v="BEACHWEAR"/>
    <x v="510"/>
    <s v="DOLARES AMERICANOS / UNITED STATES DOLLAR"/>
    <s v="HOLLY SALES INC."/>
    <s v=""/>
    <s v="0.00"/>
    <n v="10"/>
    <n v="2020"/>
    <s v="SPRING"/>
    <s v="SPRING"/>
    <s v="SPRING 2020"/>
    <s v="2019-2020"/>
    <n v="426"/>
    <x v="8"/>
  </r>
  <r>
    <x v="2"/>
    <n v="2020"/>
    <x v="7"/>
    <s v="AM"/>
    <s v="EEUU"/>
    <x v="3"/>
    <s v="SPRING 2020"/>
    <s v="SWIMWEAR"/>
    <x v="511"/>
    <s v="DOLARES AMERICANOS / UNITED STATES DOLLAR"/>
    <s v="DENISE ARNETT"/>
    <s v=""/>
    <n v="0"/>
    <n v="67"/>
    <n v="2020"/>
    <s v="SPRING"/>
    <s v="SPRING"/>
    <s v="SPRING 2020"/>
    <s v="2019-2020"/>
    <n v="2143"/>
    <x v="14"/>
  </r>
  <r>
    <x v="2"/>
    <n v="2020"/>
    <x v="9"/>
    <s v="AM"/>
    <s v="EEUU"/>
    <x v="3"/>
    <s v="SPRING 2020"/>
    <s v="SWIMWEAR"/>
    <x v="511"/>
    <s v="DOLARES AMERICANOS / UNITED STATES DOLLAR"/>
    <s v="DENISE ARNETT"/>
    <s v=""/>
    <n v="0"/>
    <n v="52"/>
    <n v="2020"/>
    <s v="SPRING"/>
    <s v="SPRING"/>
    <s v="SPRING 2020"/>
    <s v="2019-2020"/>
    <n v="1899"/>
    <x v="14"/>
  </r>
  <r>
    <x v="2"/>
    <n v="2020"/>
    <x v="7"/>
    <s v="AM"/>
    <s v="EEUU"/>
    <x v="3"/>
    <s v="SPRING 2020"/>
    <s v="BEACHWEAR"/>
    <x v="511"/>
    <s v="DOLARES AMERICANOS / UNITED STATES DOLLAR"/>
    <s v="DENISE ARNETT"/>
    <s v=""/>
    <n v="0"/>
    <n v="11"/>
    <n v="2020"/>
    <s v="SPRING"/>
    <s v="SPRING"/>
    <s v="SPRING 2020"/>
    <s v="2019-2020"/>
    <n v="561"/>
    <x v="14"/>
  </r>
  <r>
    <x v="2"/>
    <n v="2020"/>
    <x v="9"/>
    <s v="AM"/>
    <s v="EEUU"/>
    <x v="3"/>
    <s v="SPRING 2020"/>
    <s v="BEACHWEAR"/>
    <x v="511"/>
    <s v="DOLARES AMERICANOS / UNITED STATES DOLLAR"/>
    <s v="DENISE ARNETT"/>
    <s v=""/>
    <n v="0"/>
    <n v="14"/>
    <n v="2020"/>
    <s v="SPRING"/>
    <s v="SPRING"/>
    <s v="SPRING 2020"/>
    <s v="2019-2020"/>
    <n v="642"/>
    <x v="14"/>
  </r>
  <r>
    <x v="2"/>
    <n v="2020"/>
    <x v="8"/>
    <s v="AM"/>
    <s v="EEUU"/>
    <x v="3"/>
    <s v="SPRING 2020"/>
    <s v="SWIMWEAR"/>
    <x v="512"/>
    <s v="DOLARES AMERICANOS / UNITED STATES DOLLAR"/>
    <s v="BILL MILLER AND COMPANY"/>
    <s v=""/>
    <n v="0"/>
    <n v="20"/>
    <n v="2020"/>
    <s v="SPRING"/>
    <s v="SPRING"/>
    <s v="SPRING 2020"/>
    <s v="2019-2020"/>
    <n v="637"/>
    <x v="2"/>
  </r>
  <r>
    <x v="2"/>
    <n v="2019"/>
    <x v="5"/>
    <s v="AM"/>
    <s v="EEUU"/>
    <x v="3"/>
    <s v="SPRING 2020"/>
    <s v="SWIMWEAR"/>
    <x v="495"/>
    <s v="DOLARES AMERICANOS / UNITED STATES DOLLAR"/>
    <s v="DENISE ARNETT"/>
    <s v=""/>
    <s v="NO DATO"/>
    <n v="24"/>
    <n v="2020"/>
    <s v="SPRING"/>
    <s v="SPRING"/>
    <s v="SPRING 2020"/>
    <s v="2019-2020"/>
    <n v="714"/>
    <x v="14"/>
  </r>
  <r>
    <x v="2"/>
    <n v="2019"/>
    <x v="4"/>
    <s v="AM"/>
    <s v="EEUU"/>
    <x v="3"/>
    <s v="HOLIDAY 2019"/>
    <s v="ACTIVE"/>
    <x v="495"/>
    <s v="DOLARES AMERICANOS / UNITED STATES DOLLAR"/>
    <s v="DENISE ARNETT"/>
    <s v=""/>
    <s v="NO DATO"/>
    <n v="30"/>
    <n v="2019"/>
    <s v="HOLIDAY"/>
    <s v="HOLIDAY"/>
    <s v="HOLIDAY 2019"/>
    <s v="2019-2020"/>
    <n v="1151"/>
    <x v="14"/>
  </r>
  <r>
    <x v="2"/>
    <n v="2020"/>
    <x v="6"/>
    <s v="AM"/>
    <s v="EEUU"/>
    <x v="3"/>
    <s v="SPRING 2020"/>
    <s v="ACCESSORIES"/>
    <x v="474"/>
    <s v="DOLARES AMERICANOS / UNITED STATES DOLLAR"/>
    <s v="LAURA BONG"/>
    <s v=""/>
    <n v="0"/>
    <n v="42"/>
    <n v="2020"/>
    <s v="SPRING"/>
    <s v="SPRING"/>
    <s v="SPRING 2020"/>
    <s v="2019-2020"/>
    <n v="714"/>
    <x v="6"/>
  </r>
  <r>
    <x v="2"/>
    <n v="2020"/>
    <x v="10"/>
    <s v="AM"/>
    <s v="EEUU"/>
    <x v="3"/>
    <s v="SPRING 2020"/>
    <s v="ACCESSORIES"/>
    <x v="474"/>
    <s v="DOLARES AMERICANOS / UNITED STATES DOLLAR"/>
    <s v="LAURA BONG"/>
    <s v=""/>
    <n v="0"/>
    <n v="6"/>
    <n v="2020"/>
    <s v="SPRING"/>
    <s v="SPRING"/>
    <s v="SPRING 2020"/>
    <s v="2019-2020"/>
    <n v="102"/>
    <x v="6"/>
  </r>
  <r>
    <x v="2"/>
    <n v="2019"/>
    <x v="5"/>
    <s v="AM"/>
    <s v="EEUU"/>
    <x v="3"/>
    <s v="SPRING 2020"/>
    <s v="KIDS"/>
    <x v="474"/>
    <s v="DOLARES AMERICANOS / UNITED STATES DOLLAR"/>
    <s v="LAURA BONG"/>
    <s v=""/>
    <n v="0"/>
    <n v="864"/>
    <n v="2020"/>
    <s v="SPRING"/>
    <s v="SPRING"/>
    <s v="SPRING 2020"/>
    <s v="2019-2020"/>
    <n v="28473"/>
    <x v="6"/>
  </r>
  <r>
    <x v="2"/>
    <n v="2020"/>
    <x v="10"/>
    <s v="AM"/>
    <s v="EEUU"/>
    <x v="3"/>
    <s v="SPRING 2020"/>
    <s v="KIDS"/>
    <x v="474"/>
    <s v="DOLARES AMERICANOS / UNITED STATES DOLLAR"/>
    <s v="LAURA BONG"/>
    <s v=""/>
    <n v="0"/>
    <n v="452"/>
    <n v="2020"/>
    <s v="SPRING"/>
    <s v="SPRING"/>
    <s v="SPRING 2020"/>
    <s v="2019-2020"/>
    <n v="14870"/>
    <x v="6"/>
  </r>
  <r>
    <x v="2"/>
    <n v="2020"/>
    <x v="6"/>
    <s v="AM"/>
    <s v="EEUU"/>
    <x v="3"/>
    <s v="SPRING 2020"/>
    <s v="SWIMWEAR"/>
    <x v="474"/>
    <s v="DOLARES AMERICANOS / UNITED STATES DOLLAR"/>
    <s v="LAURA BONG"/>
    <s v=""/>
    <n v="0"/>
    <n v="1775"/>
    <n v="2020"/>
    <s v="SPRING"/>
    <s v="SPRING"/>
    <s v="SPRING 2020"/>
    <s v="2019-2020"/>
    <n v="56503"/>
    <x v="6"/>
  </r>
  <r>
    <x v="2"/>
    <n v="2020"/>
    <x v="10"/>
    <s v="AM"/>
    <s v="EEUU"/>
    <x v="3"/>
    <s v="SPRING 2020"/>
    <s v="SWIMWEAR"/>
    <x v="474"/>
    <s v="DOLARES AMERICANOS / UNITED STATES DOLLAR"/>
    <s v="LAURA BONG"/>
    <s v=""/>
    <n v="0"/>
    <n v="420"/>
    <n v="2020"/>
    <s v="SPRING"/>
    <s v="SPRING"/>
    <s v="SPRING 2020"/>
    <s v="2019-2020"/>
    <n v="13413"/>
    <x v="6"/>
  </r>
  <r>
    <x v="2"/>
    <n v="2020"/>
    <x v="6"/>
    <s v="AM"/>
    <s v="EEUU"/>
    <x v="3"/>
    <s v="SPRING 2020"/>
    <s v="BEACHWEAR"/>
    <x v="474"/>
    <s v="DOLARES AMERICANOS / UNITED STATES DOLLAR"/>
    <s v="LAURA BONG"/>
    <s v=""/>
    <n v="0"/>
    <n v="165"/>
    <n v="2020"/>
    <s v="SPRING"/>
    <s v="SPRING"/>
    <s v="SPRING 2020"/>
    <s v="2019-2020"/>
    <n v="7865"/>
    <x v="6"/>
  </r>
  <r>
    <x v="2"/>
    <n v="2020"/>
    <x v="10"/>
    <s v="AM"/>
    <s v="EEUU"/>
    <x v="3"/>
    <s v="SPRING 2020"/>
    <s v="BEACHWEAR"/>
    <x v="474"/>
    <s v="DOLARES AMERICANOS / UNITED STATES DOLLAR"/>
    <s v="LAURA BONG"/>
    <s v=""/>
    <n v="0"/>
    <n v="25"/>
    <n v="2020"/>
    <s v="SPRING"/>
    <s v="SPRING"/>
    <s v="SPRING 2020"/>
    <s v="2019-2020"/>
    <n v="1225"/>
    <x v="6"/>
  </r>
  <r>
    <x v="2"/>
    <n v="2020"/>
    <x v="6"/>
    <s v="AM"/>
    <s v="EEUU"/>
    <x v="3"/>
    <s v="SMU SPRING 2020"/>
    <s v="SWIMWEAR"/>
    <x v="474"/>
    <s v="DOLARES AMERICANOS / UNITED STATES DOLLAR"/>
    <s v="LAURA BONG"/>
    <s v=""/>
    <n v="0"/>
    <n v="35"/>
    <n v="2020"/>
    <s v="SMU SPRING"/>
    <s v="SMU SPRING"/>
    <s v="SMU SPRING 2020"/>
    <s v="2019-2020"/>
    <n v="2415"/>
    <x v="6"/>
  </r>
  <r>
    <x v="2"/>
    <n v="2020"/>
    <x v="10"/>
    <s v="AM"/>
    <s v="EEUU"/>
    <x v="3"/>
    <s v="SMU SPRING 2020"/>
    <s v="SWIMWEAR"/>
    <x v="474"/>
    <s v="DOLARES AMERICANOS / UNITED STATES DOLLAR"/>
    <s v="LAURA BONG"/>
    <s v=""/>
    <n v="0"/>
    <n v="10"/>
    <n v="2020"/>
    <s v="SMU SPRING"/>
    <s v="SMU SPRING"/>
    <s v="SMU SPRING 2020"/>
    <s v="2019-2020"/>
    <n v="690"/>
    <x v="6"/>
  </r>
  <r>
    <x v="2"/>
    <n v="2020"/>
    <x v="6"/>
    <s v="AM"/>
    <s v="EEUU"/>
    <x v="3"/>
    <s v="SPRING 2020"/>
    <s v="KIDS"/>
    <x v="513"/>
    <s v="DOLARES AMERICANOS / UNITED STATES DOLLAR"/>
    <s v="ANITA M. HOPKINS"/>
    <s v=""/>
    <s v="NO DATO"/>
    <n v="46"/>
    <n v="2020"/>
    <s v="SPRING"/>
    <s v="SPRING"/>
    <s v="SPRING 2020"/>
    <s v="2019-2020"/>
    <n v="1519"/>
    <x v="1"/>
  </r>
  <r>
    <x v="2"/>
    <n v="2020"/>
    <x v="6"/>
    <s v="AM"/>
    <s v="EEUU"/>
    <x v="3"/>
    <s v="SPRING 2020"/>
    <s v="BEACHWEAR"/>
    <x v="513"/>
    <s v="DOLARES AMERICANOS / UNITED STATES DOLLAR"/>
    <s v="ANITA M. HOPKINS"/>
    <s v=""/>
    <s v="NO DATO"/>
    <n v="4"/>
    <n v="2020"/>
    <s v="SPRING"/>
    <s v="SPRING"/>
    <s v="SPRING 2020"/>
    <s v="2019-2020"/>
    <n v="118"/>
    <x v="1"/>
  </r>
  <r>
    <x v="2"/>
    <n v="2019"/>
    <x v="5"/>
    <s v="AM"/>
    <s v="EEUU"/>
    <x v="3"/>
    <s v="SPRING 2020"/>
    <s v="ACTIVE"/>
    <x v="514"/>
    <s v="DOLAR CANADIENSE / CANADIAN DOLLAR"/>
    <s v="JULIE BERTRAND"/>
    <s v=""/>
    <n v="0"/>
    <n v="50"/>
    <n v="2020"/>
    <s v="SPRING"/>
    <s v="SPRING"/>
    <s v="SPRING 2020"/>
    <s v="2019-2020"/>
    <n v="1587.4446196590823"/>
    <x v="7"/>
  </r>
  <r>
    <x v="2"/>
    <n v="2019"/>
    <x v="3"/>
    <s v="AM"/>
    <s v="EEUU"/>
    <x v="3"/>
    <s v="SPRING 2020"/>
    <s v="SWIMWEAR"/>
    <x v="514"/>
    <s v="DOLAR CANADIENSE / CANADIAN DOLLAR"/>
    <s v="JULIE BERTRAND"/>
    <s v=""/>
    <n v="0"/>
    <n v="86"/>
    <n v="2020"/>
    <s v="SPRING"/>
    <s v="SPRING"/>
    <s v="SPRING 2020"/>
    <s v="2019-2020"/>
    <n v="2563.6404595629642"/>
    <x v="7"/>
  </r>
  <r>
    <x v="2"/>
    <n v="2019"/>
    <x v="4"/>
    <s v="AM"/>
    <s v="EEUU"/>
    <x v="3"/>
    <s v="SPRING 2020"/>
    <s v="SWIMWEAR"/>
    <x v="514"/>
    <s v="DOLAR CANADIENSE / CANADIAN DOLLAR"/>
    <s v="JULIE BERTRAND"/>
    <s v=""/>
    <n v="0"/>
    <n v="63"/>
    <n v="2020"/>
    <s v="SPRING"/>
    <s v="SPRING"/>
    <s v="SPRING 2020"/>
    <s v="2019-2020"/>
    <n v="1998.1977922955618"/>
    <x v="7"/>
  </r>
  <r>
    <x v="2"/>
    <n v="2019"/>
    <x v="5"/>
    <s v="AM"/>
    <s v="EEUU"/>
    <x v="3"/>
    <s v="SPRING 2020"/>
    <s v="SWIMWEAR"/>
    <x v="514"/>
    <s v="DOLAR CANADIENSE / CANADIAN DOLLAR"/>
    <s v="JULIE BERTRAND"/>
    <s v=""/>
    <n v="0"/>
    <n v="22"/>
    <n v="2020"/>
    <s v="SPRING"/>
    <s v="SPRING"/>
    <s v="SPRING 2020"/>
    <s v="2019-2020"/>
    <n v="636.02913569122165"/>
    <x v="7"/>
  </r>
  <r>
    <x v="2"/>
    <n v="2019"/>
    <x v="3"/>
    <s v="AM"/>
    <s v="EEUU"/>
    <x v="3"/>
    <s v="SPRING 2020"/>
    <s v="BEACHWEAR"/>
    <x v="514"/>
    <s v="DOLAR CANADIENSE / CANADIAN DOLLAR"/>
    <s v="JULIE BERTRAND"/>
    <s v=""/>
    <n v="0"/>
    <n v="4"/>
    <n v="2020"/>
    <s v="SPRING"/>
    <s v="SPRING"/>
    <s v="SPRING 2020"/>
    <s v="2019-2020"/>
    <n v="226.77780280844033"/>
    <x v="7"/>
  </r>
  <r>
    <x v="2"/>
    <n v="2019"/>
    <x v="4"/>
    <s v="AM"/>
    <s v="EEUU"/>
    <x v="3"/>
    <s v="SPRING 2020"/>
    <s v="BEACHWEAR"/>
    <x v="514"/>
    <s v="DOLAR CANADIENSE / CANADIAN DOLLAR"/>
    <s v="JULIE BERTRAND"/>
    <s v=""/>
    <n v="0"/>
    <n v="8"/>
    <n v="2020"/>
    <s v="SPRING"/>
    <s v="SPRING"/>
    <s v="SPRING 2020"/>
    <s v="2019-2020"/>
    <n v="408.50041300593222"/>
    <x v="7"/>
  </r>
  <r>
    <x v="2"/>
    <n v="2019"/>
    <x v="5"/>
    <s v="AM"/>
    <s v="EEUU"/>
    <x v="3"/>
    <s v="SPRING 2020"/>
    <s v="BEACHWEAR"/>
    <x v="514"/>
    <s v="DOLAR CANADIENSE / CANADIAN DOLLAR"/>
    <s v="JULIE BERTRAND"/>
    <s v=""/>
    <n v="0"/>
    <n v="6"/>
    <n v="2020"/>
    <s v="SPRING"/>
    <s v="SPRING"/>
    <s v="SPRING 2020"/>
    <s v="2019-2020"/>
    <n v="243.29804009912141"/>
    <x v="7"/>
  </r>
  <r>
    <x v="2"/>
    <n v="2019"/>
    <x v="3"/>
    <s v="AM"/>
    <s v="EEUU"/>
    <x v="3"/>
    <s v="SPRING 2020"/>
    <s v="KIDS"/>
    <x v="515"/>
    <s v="DOLARES AMERICANOS / UNITED STATES DOLLAR"/>
    <s v="JULIUS ORTIZ MALDONADO"/>
    <s v=""/>
    <n v="0"/>
    <n v="60"/>
    <n v="2020"/>
    <s v="SPRING"/>
    <s v="SPRING"/>
    <s v="SPRING 2020"/>
    <s v="2019-2020"/>
    <n v="1978"/>
    <x v="15"/>
  </r>
  <r>
    <x v="2"/>
    <n v="2019"/>
    <x v="3"/>
    <s v="AM"/>
    <s v="EEUU"/>
    <x v="3"/>
    <s v="SPRING 2020"/>
    <s v="BEACHWEAR"/>
    <x v="515"/>
    <s v="DOLARES AMERICANOS / UNITED STATES DOLLAR"/>
    <s v="JULIUS ORTIZ MALDONADO"/>
    <s v=""/>
    <n v="0"/>
    <n v="7"/>
    <n v="2020"/>
    <s v="SPRING"/>
    <s v="SPRING"/>
    <s v="SPRING 2020"/>
    <s v="2019-2020"/>
    <n v="206.5"/>
    <x v="15"/>
  </r>
  <r>
    <x v="2"/>
    <n v="2019"/>
    <x v="3"/>
    <s v="AM"/>
    <s v="EEUU"/>
    <x v="3"/>
    <s v="SPRING 2020"/>
    <s v="ACCESSORIES"/>
    <x v="516"/>
    <s v="DOLARES AMERICANOS / UNITED STATES DOLLAR"/>
    <s v="JUDITH ANN DEAL"/>
    <s v=""/>
    <n v="0"/>
    <n v="26"/>
    <n v="2020"/>
    <s v="SPRING"/>
    <s v="SPRING"/>
    <s v="SPRING 2020"/>
    <s v="2019-2020"/>
    <n v="366"/>
    <x v="10"/>
  </r>
  <r>
    <x v="2"/>
    <n v="2019"/>
    <x v="3"/>
    <s v="AM"/>
    <s v="EEUU"/>
    <x v="3"/>
    <s v="SPRING 2020"/>
    <s v="SWIMWEAR"/>
    <x v="516"/>
    <s v="DOLARES AMERICANOS / UNITED STATES DOLLAR"/>
    <s v="JUDITH ANN DEAL"/>
    <s v=""/>
    <n v="0"/>
    <n v="24"/>
    <n v="2020"/>
    <s v="SPRING"/>
    <s v="SPRING"/>
    <s v="SPRING 2020"/>
    <s v="2019-2020"/>
    <n v="744"/>
    <x v="10"/>
  </r>
  <r>
    <x v="2"/>
    <n v="2019"/>
    <x v="2"/>
    <s v="MAS"/>
    <s v="EEUU"/>
    <x v="3"/>
    <s v="SPRING 2019"/>
    <s v="KIDS"/>
    <x v="2"/>
    <s v="DOLARES AMERICANOS / UNITED STATES DOLLAR"/>
    <s v="BILL MILLER AND COMPANY"/>
    <s v=""/>
    <n v="0"/>
    <n v="1"/>
    <n v="2019"/>
    <s v="SPRING"/>
    <s v="SPRING"/>
    <s v="SPRING 2019"/>
    <s v="2019-2020"/>
    <n v="34"/>
    <x v="2"/>
  </r>
  <r>
    <x v="1"/>
    <m/>
    <x v="12"/>
    <m/>
    <m/>
    <x v="1"/>
    <m/>
    <m/>
    <x v="487"/>
    <m/>
    <m/>
    <m/>
    <m/>
    <m/>
    <m/>
    <m/>
    <m/>
    <m/>
    <m/>
    <m/>
    <x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D6A3FF-A1C2-4586-B39F-301AD7261A53}" name="TablaDinámica2" cacheId="4" applyNumberFormats="0" applyBorderFormats="0" applyFontFormats="0" applyPatternFormats="0" applyAlignmentFormats="0" applyWidthHeightFormats="1" dataCaption="Valores" grandTotalCaption="TOTAL" updatedVersion="6" minRefreshableVersion="3" useAutoFormatting="1" colGrandTotals="0" itemPrintTitles="1" createdVersion="6" indent="0" compact="0" compactData="0" gridDropZones="1" multipleFieldFilters="0">
  <location ref="A3:X96" firstHeaderRow="1" firstDataRow="3" firstDataCol="1" rowPageCount="1" colPageCount="1"/>
  <pivotFields count="22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5">
        <item x="0"/>
        <item m="1"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21">
        <item x="33"/>
        <item x="434"/>
        <item x="132"/>
        <item x="460"/>
        <item x="187"/>
        <item x="154"/>
        <item x="9"/>
        <item x="116"/>
        <item x="173"/>
        <item x="161"/>
        <item x="433"/>
        <item x="321"/>
        <item x="268"/>
        <item x="269"/>
        <item x="137"/>
        <item x="354"/>
        <item x="259"/>
        <item x="282"/>
        <item x="143"/>
        <item x="84"/>
        <item x="69"/>
        <item x="201"/>
        <item x="63"/>
        <item x="186"/>
        <item x="49"/>
        <item x="13"/>
        <item x="303"/>
        <item x="346"/>
        <item x="244"/>
        <item x="343"/>
        <item x="99"/>
        <item x="54"/>
        <item x="347"/>
        <item x="212"/>
        <item x="85"/>
        <item x="296"/>
        <item x="367"/>
        <item x="247"/>
        <item x="163"/>
        <item x="102"/>
        <item x="188"/>
        <item x="73"/>
        <item x="159"/>
        <item x="115"/>
        <item x="189"/>
        <item x="245"/>
        <item x="171"/>
        <item x="362"/>
        <item x="30"/>
        <item x="177"/>
        <item x="38"/>
        <item x="307"/>
        <item x="371"/>
        <item x="467"/>
        <item x="396"/>
        <item x="117"/>
        <item x="254"/>
        <item x="241"/>
        <item x="22"/>
        <item x="305"/>
        <item x="463"/>
        <item x="142"/>
        <item x="104"/>
        <item x="411"/>
        <item x="23"/>
        <item x="190"/>
        <item x="291"/>
        <item x="134"/>
        <item x="224"/>
        <item x="191"/>
        <item x="318"/>
        <item x="205"/>
        <item x="271"/>
        <item x="114"/>
        <item x="334"/>
        <item x="79"/>
        <item x="272"/>
        <item x="397"/>
        <item x="231"/>
        <item x="37"/>
        <item x="168"/>
        <item x="185"/>
        <item x="447"/>
        <item x="192"/>
        <item x="118"/>
        <item x="248"/>
        <item x="494"/>
        <item x="260"/>
        <item x="36"/>
        <item x="119"/>
        <item x="323"/>
        <item x="349"/>
        <item x="43"/>
        <item x="473"/>
        <item x="77"/>
        <item x="120"/>
        <item x="381"/>
        <item x="446"/>
        <item x="193"/>
        <item x="252"/>
        <item x="443"/>
        <item x="166"/>
        <item x="228"/>
        <item x="435"/>
        <item x="398"/>
        <item x="378"/>
        <item x="40"/>
        <item x="66"/>
        <item x="199"/>
        <item x="393"/>
        <item x="304"/>
        <item x="216"/>
        <item x="179"/>
        <item x="108"/>
        <item x="184"/>
        <item x="138"/>
        <item x="194"/>
        <item x="203"/>
        <item x="144"/>
        <item x="71"/>
        <item x="389"/>
        <item x="217"/>
        <item x="364"/>
        <item x="351"/>
        <item x="273"/>
        <item x="48"/>
        <item x="103"/>
        <item x="246"/>
        <item x="295"/>
        <item x="86"/>
        <item x="182"/>
        <item x="298"/>
        <item x="412"/>
        <item x="373"/>
        <item x="94"/>
        <item x="62"/>
        <item x="274"/>
        <item x="227"/>
        <item x="469"/>
        <item x="21"/>
        <item x="230"/>
        <item x="287"/>
        <item x="353"/>
        <item x="310"/>
        <item x="255"/>
        <item x="96"/>
        <item x="265"/>
        <item x="210"/>
        <item x="153"/>
        <item x="344"/>
        <item x="16"/>
        <item x="237"/>
        <item x="155"/>
        <item x="121"/>
        <item x="24"/>
        <item x="183"/>
        <item x="11"/>
        <item x="369"/>
        <item x="148"/>
        <item x="87"/>
        <item x="454"/>
        <item x="195"/>
        <item x="140"/>
        <item x="420"/>
        <item x="400"/>
        <item x="149"/>
        <item x="243"/>
        <item x="97"/>
        <item x="453"/>
        <item x="50"/>
        <item x="4"/>
        <item x="355"/>
        <item x="392"/>
        <item x="388"/>
        <item x="211"/>
        <item x="172"/>
        <item x="226"/>
        <item x="3"/>
        <item x="458"/>
        <item x="232"/>
        <item x="408"/>
        <item x="174"/>
        <item x="175"/>
        <item x="249"/>
        <item x="5"/>
        <item x="139"/>
        <item x="348"/>
        <item x="165"/>
        <item x="122"/>
        <item x="100"/>
        <item x="322"/>
        <item x="292"/>
        <item x="275"/>
        <item x="283"/>
        <item x="366"/>
        <item x="178"/>
        <item x="253"/>
        <item x="236"/>
        <item x="57"/>
        <item x="276"/>
        <item x="452"/>
        <item x="215"/>
        <item x="423"/>
        <item x="337"/>
        <item x="431"/>
        <item x="53"/>
        <item x="162"/>
        <item x="68"/>
        <item x="432"/>
        <item x="436"/>
        <item x="56"/>
        <item x="51"/>
        <item x="379"/>
        <item x="81"/>
        <item x="181"/>
        <item x="147"/>
        <item x="277"/>
        <item x="25"/>
        <item x="123"/>
        <item x="262"/>
        <item x="329"/>
        <item x="1"/>
        <item x="363"/>
        <item x="46"/>
        <item x="342"/>
        <item x="180"/>
        <item x="263"/>
        <item x="430"/>
        <item x="32"/>
        <item x="256"/>
        <item x="384"/>
        <item x="302"/>
        <item x="92"/>
        <item x="278"/>
        <item x="113"/>
        <item x="233"/>
        <item x="240"/>
        <item x="385"/>
        <item x="356"/>
        <item x="88"/>
        <item x="341"/>
        <item x="300"/>
        <item x="93"/>
        <item x="131"/>
        <item x="72"/>
        <item x="55"/>
        <item x="266"/>
        <item x="6"/>
        <item x="317"/>
        <item x="449"/>
        <item x="439"/>
        <item x="130"/>
        <item x="357"/>
        <item x="338"/>
        <item x="146"/>
        <item x="156"/>
        <item x="258"/>
        <item x="82"/>
        <item x="89"/>
        <item x="83"/>
        <item x="456"/>
        <item x="223"/>
        <item x="78"/>
        <item x="109"/>
        <item x="250"/>
        <item x="101"/>
        <item x="238"/>
        <item x="222"/>
        <item x="18"/>
        <item x="20"/>
        <item x="257"/>
        <item x="112"/>
        <item x="220"/>
        <item x="285"/>
        <item x="124"/>
        <item x="336"/>
        <item x="319"/>
        <item x="52"/>
        <item x="455"/>
        <item x="422"/>
        <item x="64"/>
        <item x="65"/>
        <item x="325"/>
        <item x="358"/>
        <item x="377"/>
        <item x="410"/>
        <item x="127"/>
        <item x="128"/>
        <item x="200"/>
        <item x="47"/>
        <item x="419"/>
        <item x="208"/>
        <item x="125"/>
        <item x="395"/>
        <item x="8"/>
        <item x="289"/>
        <item x="61"/>
        <item x="67"/>
        <item x="70"/>
        <item x="328"/>
        <item x="339"/>
        <item x="45"/>
        <item x="7"/>
        <item x="290"/>
        <item x="409"/>
        <item x="41"/>
        <item x="261"/>
        <item x="311"/>
        <item x="359"/>
        <item x="293"/>
        <item x="279"/>
        <item x="196"/>
        <item x="306"/>
        <item x="286"/>
        <item x="375"/>
        <item x="297"/>
        <item x="301"/>
        <item x="98"/>
        <item x="167"/>
        <item x="129"/>
        <item x="60"/>
        <item x="407"/>
        <item x="136"/>
        <item x="157"/>
        <item x="90"/>
        <item x="391"/>
        <item x="197"/>
        <item x="448"/>
        <item x="360"/>
        <item x="170"/>
        <item x="15"/>
        <item x="110"/>
        <item x="451"/>
        <item x="176"/>
        <item x="80"/>
        <item x="438"/>
        <item x="320"/>
        <item x="26"/>
        <item x="145"/>
        <item x="35"/>
        <item x="288"/>
        <item x="294"/>
        <item x="299"/>
        <item x="207"/>
        <item x="437"/>
        <item x="370"/>
        <item x="413"/>
        <item x="126"/>
        <item x="406"/>
        <item x="213"/>
        <item x="312"/>
        <item x="242"/>
        <item x="424"/>
        <item x="340"/>
        <item x="284"/>
        <item x="31"/>
        <item x="206"/>
        <item x="160"/>
        <item x="225"/>
        <item x="19"/>
        <item x="251"/>
        <item x="10"/>
        <item x="313"/>
        <item x="34"/>
        <item x="235"/>
        <item x="158"/>
        <item x="17"/>
        <item x="39"/>
        <item x="280"/>
        <item x="459"/>
        <item x="58"/>
        <item x="91"/>
        <item x="426"/>
        <item x="314"/>
        <item x="150"/>
        <item x="14"/>
        <item x="399"/>
        <item x="74"/>
        <item x="315"/>
        <item x="461"/>
        <item x="204"/>
        <item x="386"/>
        <item x="471"/>
        <item x="169"/>
        <item x="135"/>
        <item x="106"/>
        <item x="462"/>
        <item x="390"/>
        <item x="42"/>
        <item x="95"/>
        <item x="450"/>
        <item x="326"/>
        <item x="12"/>
        <item x="214"/>
        <item x="387"/>
        <item x="151"/>
        <item x="327"/>
        <item x="2"/>
        <item x="202"/>
        <item x="198"/>
        <item x="27"/>
        <item x="239"/>
        <item x="76"/>
        <item x="376"/>
        <item x="209"/>
        <item x="111"/>
        <item x="133"/>
        <item x="29"/>
        <item x="75"/>
        <item x="372"/>
        <item x="164"/>
        <item x="107"/>
        <item x="221"/>
        <item x="59"/>
        <item x="141"/>
        <item x="365"/>
        <item x="421"/>
        <item x="218"/>
        <item x="234"/>
        <item x="361"/>
        <item x="219"/>
        <item x="316"/>
        <item x="324"/>
        <item x="457"/>
        <item x="380"/>
        <item x="44"/>
        <item x="368"/>
        <item x="28"/>
        <item x="481"/>
        <item x="105"/>
        <item x="281"/>
        <item x="415"/>
        <item x="477"/>
        <item x="476"/>
        <item x="229"/>
        <item x="264"/>
        <item x="352"/>
        <item x="267"/>
        <item x="308"/>
        <item x="333"/>
        <item x="332"/>
        <item x="331"/>
        <item x="345"/>
        <item x="330"/>
        <item x="309"/>
        <item x="414"/>
        <item x="468"/>
        <item x="335"/>
        <item x="350"/>
        <item x="442"/>
        <item x="382"/>
        <item x="440"/>
        <item x="374"/>
        <item x="418"/>
        <item x="482"/>
        <item x="152"/>
        <item x="403"/>
        <item x="394"/>
        <item x="483"/>
        <item x="491"/>
        <item x="444"/>
        <item x="429"/>
        <item x="466"/>
        <item x="464"/>
        <item x="401"/>
        <item x="402"/>
        <item x="405"/>
        <item x="416"/>
        <item x="417"/>
        <item x="441"/>
        <item x="383"/>
        <item x="404"/>
        <item x="425"/>
        <item x="485"/>
        <item x="427"/>
        <item x="428"/>
        <item x="470"/>
        <item x="484"/>
        <item x="480"/>
        <item x="478"/>
        <item x="489"/>
        <item x="465"/>
        <item x="486"/>
        <item x="445"/>
        <item x="472"/>
        <item x="475"/>
        <item m="1" x="517"/>
        <item x="492"/>
        <item x="497"/>
        <item x="490"/>
        <item x="0"/>
        <item x="270"/>
        <item x="479"/>
        <item x="493"/>
        <item x="488"/>
        <item x="487"/>
        <item m="1" x="519"/>
        <item m="1" x="520"/>
        <item m="1" x="518"/>
        <item x="474"/>
        <item x="498"/>
        <item x="499"/>
        <item x="500"/>
        <item x="501"/>
        <item x="502"/>
        <item x="503"/>
        <item x="504"/>
        <item x="505"/>
        <item x="506"/>
        <item x="496"/>
        <item x="507"/>
        <item x="508"/>
        <item x="509"/>
        <item x="510"/>
        <item x="511"/>
        <item x="512"/>
        <item x="495"/>
        <item x="513"/>
        <item x="514"/>
        <item x="515"/>
        <item x="51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23">
        <item x="1"/>
        <item x="2"/>
        <item x="14"/>
        <item x="8"/>
        <item x="10"/>
        <item x="7"/>
        <item x="15"/>
        <item x="9"/>
        <item x="6"/>
        <item x="11"/>
        <item x="0"/>
        <item x="5"/>
        <item x="3"/>
        <item x="4"/>
        <item x="16"/>
        <item x="17"/>
        <item x="18"/>
        <item x="13"/>
        <item x="19"/>
        <item x="20"/>
        <item x="12"/>
        <item x="2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5">
        <item x="0"/>
        <item x="1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8"/>
  </rowFields>
  <rowItems count="91">
    <i>
      <x v="326"/>
    </i>
    <i>
      <x v="64"/>
    </i>
    <i>
      <x v="146"/>
    </i>
    <i>
      <x v="56"/>
    </i>
    <i>
      <x v="469"/>
    </i>
    <i>
      <x v="238"/>
    </i>
    <i>
      <x v="401"/>
    </i>
    <i>
      <x v="414"/>
    </i>
    <i>
      <x v="314"/>
    </i>
    <i>
      <x v="158"/>
    </i>
    <i>
      <x v="177"/>
    </i>
    <i>
      <x v="185"/>
    </i>
    <i>
      <x v="6"/>
    </i>
    <i>
      <x v="73"/>
    </i>
    <i>
      <x v="361"/>
    </i>
    <i>
      <x v="75"/>
    </i>
    <i>
      <x v="94"/>
    </i>
    <i>
      <x v="266"/>
    </i>
    <i>
      <x v="233"/>
    </i>
    <i>
      <x v="449"/>
    </i>
    <i>
      <x v="313"/>
    </i>
    <i>
      <x v="282"/>
    </i>
    <i>
      <x v="417"/>
    </i>
    <i>
      <x v="280"/>
    </i>
    <i>
      <x v="320"/>
    </i>
    <i>
      <x v="305"/>
    </i>
    <i>
      <x v="198"/>
    </i>
    <i>
      <x v="139"/>
    </i>
    <i>
      <x v="363"/>
    </i>
    <i>
      <x v="91"/>
    </i>
    <i>
      <x v="135"/>
    </i>
    <i>
      <x v="173"/>
    </i>
    <i>
      <x v="28"/>
    </i>
    <i>
      <x v="279"/>
    </i>
    <i>
      <x v="346"/>
    </i>
    <i>
      <x v="79"/>
    </i>
    <i>
      <x v="336"/>
    </i>
    <i>
      <x v="358"/>
    </i>
    <i>
      <x v="332"/>
    </i>
    <i>
      <x v="138"/>
    </i>
    <i>
      <x v="367"/>
    </i>
    <i>
      <x v="25"/>
    </i>
    <i>
      <x v="221"/>
    </i>
    <i>
      <x v="415"/>
    </i>
    <i>
      <x v="223"/>
    </i>
    <i>
      <x v="380"/>
    </i>
    <i>
      <x v="202"/>
    </i>
    <i>
      <x v="434"/>
    </i>
    <i>
      <x v="281"/>
    </i>
    <i>
      <x v="428"/>
    </i>
    <i>
      <x v="60"/>
    </i>
    <i>
      <x v="473"/>
    </i>
    <i>
      <x v="480"/>
    </i>
    <i>
      <x v="270"/>
    </i>
    <i>
      <x v="134"/>
    </i>
    <i>
      <x v="261"/>
    </i>
    <i>
      <x v="103"/>
    </i>
    <i>
      <x v="32"/>
    </i>
    <i>
      <x v="352"/>
    </i>
    <i>
      <x v="300"/>
    </i>
    <i>
      <x v="435"/>
    </i>
    <i>
      <x v="249"/>
    </i>
    <i>
      <x v="432"/>
    </i>
    <i>
      <x v="53"/>
    </i>
    <i>
      <x v="398"/>
    </i>
    <i>
      <x v="250"/>
    </i>
    <i>
      <x v="369"/>
    </i>
    <i>
      <x v="163"/>
    </i>
    <i>
      <x v="81"/>
    </i>
    <i>
      <x v="213"/>
    </i>
    <i>
      <x v="8"/>
    </i>
    <i>
      <x v="517"/>
    </i>
    <i>
      <x v="462"/>
    </i>
    <i>
      <x v="405"/>
    </i>
    <i>
      <x v="500"/>
    </i>
    <i>
      <x v="208"/>
    </i>
    <i>
      <x v="178"/>
    </i>
    <i>
      <x v="454"/>
    </i>
    <i>
      <x v="315"/>
    </i>
    <i>
      <x v="219"/>
    </i>
    <i>
      <x v="33"/>
    </i>
    <i>
      <x v="379"/>
    </i>
    <i>
      <x v="460"/>
    </i>
    <i>
      <x v="227"/>
    </i>
    <i>
      <x v="239"/>
    </i>
    <i>
      <x v="204"/>
    </i>
    <i>
      <x v="59"/>
    </i>
    <i>
      <x v="80"/>
    </i>
    <i>
      <x v="150"/>
    </i>
    <i>
      <x v="92"/>
    </i>
    <i t="grand">
      <x/>
    </i>
  </rowItems>
  <colFields count="2">
    <field x="5"/>
    <field x="2"/>
  </colFields>
  <colItems count="23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  <x/>
    </i>
    <i r="1">
      <x v="1"/>
    </i>
    <i r="1">
      <x v="2"/>
    </i>
    <i>
      <x v="3"/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colItems>
  <pageFields count="1">
    <pageField fld="20" item="0" hier="-1"/>
  </pageFields>
  <dataFields count="1">
    <dataField name="Suma de USD BASE" fld="19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095FEC-004C-49FB-975C-450A81BEAC58}" name="TablaDinámica2" cacheId="4" applyNumberFormats="0" applyBorderFormats="0" applyFontFormats="0" applyPatternFormats="0" applyAlignmentFormats="0" applyWidthHeightFormats="1" dataCaption="Valores" grandTotalCaption="TOTAL" updatedVersion="6" minRefreshableVersion="3" useAutoFormatting="1" colGrandTotals="0" itemPrintTitles="1" createdVersion="6" indent="0" compact="0" compactData="0" gridDropZones="1" multipleFieldFilters="0">
  <location ref="A3:Y96" firstHeaderRow="1" firstDataRow="3" firstDataCol="1" rowPageCount="1" colPageCount="1"/>
  <pivotFields count="22">
    <pivotField axis="axisCol" compact="0" outline="0" showAll="0">
      <items count="4">
        <item x="0"/>
        <item x="2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">
        <item x="0"/>
        <item m="1"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21">
        <item x="33"/>
        <item x="434"/>
        <item x="132"/>
        <item x="460"/>
        <item x="187"/>
        <item x="154"/>
        <item x="9"/>
        <item x="116"/>
        <item x="173"/>
        <item x="161"/>
        <item x="433"/>
        <item x="321"/>
        <item x="268"/>
        <item x="269"/>
        <item x="137"/>
        <item x="354"/>
        <item x="259"/>
        <item x="282"/>
        <item x="143"/>
        <item x="84"/>
        <item x="69"/>
        <item x="201"/>
        <item x="63"/>
        <item x="186"/>
        <item x="49"/>
        <item x="13"/>
        <item x="303"/>
        <item x="346"/>
        <item x="244"/>
        <item x="343"/>
        <item x="99"/>
        <item x="54"/>
        <item x="347"/>
        <item x="212"/>
        <item x="85"/>
        <item x="296"/>
        <item x="367"/>
        <item x="247"/>
        <item x="163"/>
        <item x="102"/>
        <item x="188"/>
        <item x="73"/>
        <item x="159"/>
        <item x="115"/>
        <item x="189"/>
        <item x="245"/>
        <item x="171"/>
        <item x="362"/>
        <item x="30"/>
        <item x="177"/>
        <item x="38"/>
        <item x="307"/>
        <item x="371"/>
        <item x="467"/>
        <item x="396"/>
        <item x="117"/>
        <item x="254"/>
        <item x="241"/>
        <item x="22"/>
        <item x="305"/>
        <item x="463"/>
        <item x="142"/>
        <item x="104"/>
        <item x="411"/>
        <item x="23"/>
        <item x="190"/>
        <item x="291"/>
        <item x="134"/>
        <item x="224"/>
        <item x="191"/>
        <item x="318"/>
        <item x="205"/>
        <item x="271"/>
        <item x="114"/>
        <item x="334"/>
        <item x="79"/>
        <item x="272"/>
        <item x="397"/>
        <item x="231"/>
        <item x="37"/>
        <item x="168"/>
        <item x="185"/>
        <item x="447"/>
        <item x="192"/>
        <item x="118"/>
        <item x="248"/>
        <item x="494"/>
        <item x="260"/>
        <item x="36"/>
        <item x="119"/>
        <item x="323"/>
        <item x="349"/>
        <item x="43"/>
        <item x="473"/>
        <item x="77"/>
        <item x="120"/>
        <item x="381"/>
        <item x="446"/>
        <item x="193"/>
        <item x="252"/>
        <item x="443"/>
        <item x="166"/>
        <item x="228"/>
        <item x="435"/>
        <item x="398"/>
        <item x="378"/>
        <item x="40"/>
        <item x="66"/>
        <item x="199"/>
        <item x="393"/>
        <item x="304"/>
        <item x="216"/>
        <item x="179"/>
        <item x="108"/>
        <item x="184"/>
        <item x="138"/>
        <item x="194"/>
        <item x="203"/>
        <item x="144"/>
        <item x="71"/>
        <item x="389"/>
        <item x="217"/>
        <item x="364"/>
        <item x="351"/>
        <item x="273"/>
        <item x="48"/>
        <item x="103"/>
        <item x="246"/>
        <item x="295"/>
        <item x="86"/>
        <item x="182"/>
        <item x="298"/>
        <item x="412"/>
        <item x="373"/>
        <item x="94"/>
        <item x="62"/>
        <item x="274"/>
        <item x="227"/>
        <item x="469"/>
        <item x="21"/>
        <item x="230"/>
        <item x="287"/>
        <item x="353"/>
        <item x="310"/>
        <item x="255"/>
        <item x="96"/>
        <item x="265"/>
        <item x="210"/>
        <item x="153"/>
        <item x="344"/>
        <item x="16"/>
        <item x="237"/>
        <item x="155"/>
        <item x="121"/>
        <item x="24"/>
        <item x="183"/>
        <item x="11"/>
        <item x="369"/>
        <item x="148"/>
        <item x="87"/>
        <item x="454"/>
        <item x="195"/>
        <item x="140"/>
        <item x="420"/>
        <item x="400"/>
        <item x="149"/>
        <item x="243"/>
        <item x="97"/>
        <item x="453"/>
        <item x="50"/>
        <item x="4"/>
        <item x="355"/>
        <item x="392"/>
        <item x="388"/>
        <item x="211"/>
        <item x="172"/>
        <item x="226"/>
        <item x="3"/>
        <item x="458"/>
        <item x="232"/>
        <item x="408"/>
        <item x="174"/>
        <item x="175"/>
        <item x="249"/>
        <item x="5"/>
        <item x="139"/>
        <item x="348"/>
        <item x="165"/>
        <item x="122"/>
        <item x="100"/>
        <item x="322"/>
        <item x="292"/>
        <item x="275"/>
        <item x="283"/>
        <item x="366"/>
        <item x="178"/>
        <item x="253"/>
        <item x="236"/>
        <item x="57"/>
        <item x="276"/>
        <item x="452"/>
        <item x="215"/>
        <item x="423"/>
        <item x="337"/>
        <item x="431"/>
        <item x="53"/>
        <item x="162"/>
        <item x="68"/>
        <item x="432"/>
        <item x="436"/>
        <item x="56"/>
        <item x="51"/>
        <item x="379"/>
        <item x="81"/>
        <item x="181"/>
        <item x="147"/>
        <item x="277"/>
        <item x="25"/>
        <item x="123"/>
        <item x="262"/>
        <item x="329"/>
        <item x="1"/>
        <item x="363"/>
        <item x="46"/>
        <item x="342"/>
        <item x="180"/>
        <item x="263"/>
        <item x="430"/>
        <item x="32"/>
        <item x="256"/>
        <item x="384"/>
        <item x="302"/>
        <item x="92"/>
        <item x="278"/>
        <item x="113"/>
        <item x="233"/>
        <item x="240"/>
        <item x="385"/>
        <item x="356"/>
        <item x="88"/>
        <item x="341"/>
        <item x="300"/>
        <item x="93"/>
        <item x="131"/>
        <item x="72"/>
        <item x="55"/>
        <item x="266"/>
        <item x="6"/>
        <item x="317"/>
        <item x="449"/>
        <item x="439"/>
        <item x="130"/>
        <item x="357"/>
        <item x="338"/>
        <item x="146"/>
        <item x="156"/>
        <item x="258"/>
        <item x="82"/>
        <item x="89"/>
        <item x="83"/>
        <item x="456"/>
        <item x="223"/>
        <item x="78"/>
        <item x="109"/>
        <item x="250"/>
        <item x="101"/>
        <item x="238"/>
        <item x="222"/>
        <item x="18"/>
        <item x="20"/>
        <item x="257"/>
        <item x="112"/>
        <item x="220"/>
        <item x="285"/>
        <item x="124"/>
        <item x="336"/>
        <item x="319"/>
        <item x="52"/>
        <item x="455"/>
        <item x="422"/>
        <item x="64"/>
        <item x="65"/>
        <item x="325"/>
        <item x="358"/>
        <item x="377"/>
        <item x="410"/>
        <item x="127"/>
        <item x="128"/>
        <item x="200"/>
        <item x="47"/>
        <item x="419"/>
        <item x="208"/>
        <item x="125"/>
        <item x="395"/>
        <item x="8"/>
        <item x="289"/>
        <item x="61"/>
        <item x="67"/>
        <item x="70"/>
        <item x="328"/>
        <item x="339"/>
        <item x="45"/>
        <item x="7"/>
        <item x="290"/>
        <item x="409"/>
        <item x="41"/>
        <item x="261"/>
        <item x="311"/>
        <item x="359"/>
        <item x="293"/>
        <item x="279"/>
        <item x="196"/>
        <item x="306"/>
        <item x="286"/>
        <item x="375"/>
        <item x="297"/>
        <item x="301"/>
        <item x="98"/>
        <item x="167"/>
        <item x="129"/>
        <item x="60"/>
        <item x="407"/>
        <item x="136"/>
        <item x="157"/>
        <item x="90"/>
        <item x="391"/>
        <item x="197"/>
        <item x="448"/>
        <item x="360"/>
        <item x="170"/>
        <item x="15"/>
        <item x="110"/>
        <item x="451"/>
        <item x="176"/>
        <item x="80"/>
        <item x="438"/>
        <item x="320"/>
        <item x="26"/>
        <item x="145"/>
        <item x="35"/>
        <item x="288"/>
        <item x="294"/>
        <item x="299"/>
        <item x="207"/>
        <item x="437"/>
        <item x="370"/>
        <item x="413"/>
        <item x="126"/>
        <item x="406"/>
        <item x="213"/>
        <item x="312"/>
        <item x="242"/>
        <item x="424"/>
        <item x="340"/>
        <item x="284"/>
        <item x="31"/>
        <item x="206"/>
        <item x="160"/>
        <item x="225"/>
        <item x="19"/>
        <item x="251"/>
        <item x="10"/>
        <item x="313"/>
        <item x="34"/>
        <item x="235"/>
        <item x="158"/>
        <item x="17"/>
        <item x="39"/>
        <item x="280"/>
        <item x="459"/>
        <item x="58"/>
        <item x="91"/>
        <item x="426"/>
        <item x="314"/>
        <item x="150"/>
        <item x="14"/>
        <item x="399"/>
        <item x="74"/>
        <item x="315"/>
        <item x="461"/>
        <item x="204"/>
        <item x="386"/>
        <item x="471"/>
        <item x="169"/>
        <item x="135"/>
        <item x="106"/>
        <item x="462"/>
        <item x="390"/>
        <item x="42"/>
        <item x="95"/>
        <item x="450"/>
        <item x="326"/>
        <item x="12"/>
        <item x="214"/>
        <item x="387"/>
        <item x="151"/>
        <item x="327"/>
        <item x="2"/>
        <item x="202"/>
        <item x="198"/>
        <item x="27"/>
        <item x="239"/>
        <item x="76"/>
        <item x="376"/>
        <item x="209"/>
        <item x="111"/>
        <item x="133"/>
        <item x="29"/>
        <item x="75"/>
        <item x="372"/>
        <item x="164"/>
        <item x="107"/>
        <item x="221"/>
        <item x="59"/>
        <item x="141"/>
        <item x="365"/>
        <item x="421"/>
        <item x="218"/>
        <item x="234"/>
        <item x="361"/>
        <item x="219"/>
        <item x="316"/>
        <item x="324"/>
        <item x="457"/>
        <item x="380"/>
        <item x="44"/>
        <item x="368"/>
        <item x="28"/>
        <item x="481"/>
        <item x="105"/>
        <item x="281"/>
        <item x="415"/>
        <item x="477"/>
        <item x="476"/>
        <item x="229"/>
        <item x="264"/>
        <item x="352"/>
        <item x="267"/>
        <item x="308"/>
        <item x="333"/>
        <item x="332"/>
        <item x="331"/>
        <item x="345"/>
        <item x="330"/>
        <item x="309"/>
        <item x="414"/>
        <item x="468"/>
        <item x="335"/>
        <item x="350"/>
        <item x="442"/>
        <item x="382"/>
        <item x="440"/>
        <item x="374"/>
        <item x="418"/>
        <item x="482"/>
        <item x="152"/>
        <item x="403"/>
        <item x="394"/>
        <item x="483"/>
        <item x="491"/>
        <item x="444"/>
        <item x="429"/>
        <item x="466"/>
        <item x="464"/>
        <item x="401"/>
        <item x="402"/>
        <item x="405"/>
        <item x="416"/>
        <item x="417"/>
        <item x="441"/>
        <item x="383"/>
        <item x="404"/>
        <item x="425"/>
        <item x="485"/>
        <item x="427"/>
        <item x="428"/>
        <item x="470"/>
        <item x="484"/>
        <item x="480"/>
        <item x="478"/>
        <item x="489"/>
        <item x="465"/>
        <item x="486"/>
        <item x="445"/>
        <item x="472"/>
        <item x="475"/>
        <item m="1" x="517"/>
        <item x="492"/>
        <item x="497"/>
        <item x="490"/>
        <item x="0"/>
        <item x="270"/>
        <item x="479"/>
        <item x="493"/>
        <item x="488"/>
        <item x="487"/>
        <item m="1" x="519"/>
        <item m="1" x="520"/>
        <item m="1" x="518"/>
        <item x="474"/>
        <item x="498"/>
        <item x="499"/>
        <item x="500"/>
        <item x="501"/>
        <item x="502"/>
        <item x="503"/>
        <item x="504"/>
        <item x="505"/>
        <item x="506"/>
        <item x="496"/>
        <item x="507"/>
        <item x="508"/>
        <item x="509"/>
        <item x="510"/>
        <item x="511"/>
        <item x="512"/>
        <item x="495"/>
        <item x="513"/>
        <item x="514"/>
        <item x="515"/>
        <item x="51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23">
        <item x="1"/>
        <item x="2"/>
        <item x="14"/>
        <item x="8"/>
        <item x="10"/>
        <item x="7"/>
        <item x="15"/>
        <item x="9"/>
        <item x="6"/>
        <item x="11"/>
        <item x="0"/>
        <item x="5"/>
        <item x="3"/>
        <item x="4"/>
        <item x="16"/>
        <item x="17"/>
        <item x="18"/>
        <item x="13"/>
        <item x="19"/>
        <item x="20"/>
        <item x="12"/>
        <item x="2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5">
        <item x="0"/>
        <item x="1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8"/>
  </rowFields>
  <rowItems count="91">
    <i>
      <x v="326"/>
    </i>
    <i>
      <x v="64"/>
    </i>
    <i>
      <x v="146"/>
    </i>
    <i>
      <x v="56"/>
    </i>
    <i>
      <x v="469"/>
    </i>
    <i>
      <x v="238"/>
    </i>
    <i>
      <x v="401"/>
    </i>
    <i>
      <x v="414"/>
    </i>
    <i>
      <x v="314"/>
    </i>
    <i>
      <x v="158"/>
    </i>
    <i>
      <x v="177"/>
    </i>
    <i>
      <x v="185"/>
    </i>
    <i>
      <x v="6"/>
    </i>
    <i>
      <x v="73"/>
    </i>
    <i>
      <x v="361"/>
    </i>
    <i>
      <x v="75"/>
    </i>
    <i>
      <x v="94"/>
    </i>
    <i>
      <x v="266"/>
    </i>
    <i>
      <x v="233"/>
    </i>
    <i>
      <x v="449"/>
    </i>
    <i>
      <x v="313"/>
    </i>
    <i>
      <x v="282"/>
    </i>
    <i>
      <x v="417"/>
    </i>
    <i>
      <x v="280"/>
    </i>
    <i>
      <x v="320"/>
    </i>
    <i>
      <x v="305"/>
    </i>
    <i>
      <x v="198"/>
    </i>
    <i>
      <x v="139"/>
    </i>
    <i>
      <x v="363"/>
    </i>
    <i>
      <x v="91"/>
    </i>
    <i>
      <x v="135"/>
    </i>
    <i>
      <x v="173"/>
    </i>
    <i>
      <x v="28"/>
    </i>
    <i>
      <x v="279"/>
    </i>
    <i>
      <x v="346"/>
    </i>
    <i>
      <x v="79"/>
    </i>
    <i>
      <x v="336"/>
    </i>
    <i>
      <x v="358"/>
    </i>
    <i>
      <x v="332"/>
    </i>
    <i>
      <x v="138"/>
    </i>
    <i>
      <x v="367"/>
    </i>
    <i>
      <x v="25"/>
    </i>
    <i>
      <x v="221"/>
    </i>
    <i>
      <x v="415"/>
    </i>
    <i>
      <x v="223"/>
    </i>
    <i>
      <x v="380"/>
    </i>
    <i>
      <x v="202"/>
    </i>
    <i>
      <x v="434"/>
    </i>
    <i>
      <x v="281"/>
    </i>
    <i>
      <x v="428"/>
    </i>
    <i>
      <x v="60"/>
    </i>
    <i>
      <x v="473"/>
    </i>
    <i>
      <x v="480"/>
    </i>
    <i>
      <x v="270"/>
    </i>
    <i>
      <x v="134"/>
    </i>
    <i>
      <x v="261"/>
    </i>
    <i>
      <x v="103"/>
    </i>
    <i>
      <x v="32"/>
    </i>
    <i>
      <x v="352"/>
    </i>
    <i>
      <x v="300"/>
    </i>
    <i>
      <x v="435"/>
    </i>
    <i>
      <x v="249"/>
    </i>
    <i>
      <x v="432"/>
    </i>
    <i>
      <x v="53"/>
    </i>
    <i>
      <x v="398"/>
    </i>
    <i>
      <x v="250"/>
    </i>
    <i>
      <x v="369"/>
    </i>
    <i>
      <x v="163"/>
    </i>
    <i>
      <x v="81"/>
    </i>
    <i>
      <x v="213"/>
    </i>
    <i>
      <x v="8"/>
    </i>
    <i>
      <x v="517"/>
    </i>
    <i>
      <x v="462"/>
    </i>
    <i>
      <x v="405"/>
    </i>
    <i>
      <x v="500"/>
    </i>
    <i>
      <x v="208"/>
    </i>
    <i>
      <x v="178"/>
    </i>
    <i>
      <x v="454"/>
    </i>
    <i>
      <x v="315"/>
    </i>
    <i>
      <x v="219"/>
    </i>
    <i>
      <x v="33"/>
    </i>
    <i>
      <x v="379"/>
    </i>
    <i>
      <x v="460"/>
    </i>
    <i>
      <x v="227"/>
    </i>
    <i>
      <x v="239"/>
    </i>
    <i>
      <x v="204"/>
    </i>
    <i>
      <x v="59"/>
    </i>
    <i>
      <x v="80"/>
    </i>
    <i>
      <x v="150"/>
    </i>
    <i>
      <x v="92"/>
    </i>
    <i t="grand">
      <x/>
    </i>
  </rowItems>
  <colFields count="2">
    <field x="0"/>
    <field x="2"/>
  </colFields>
  <colItems count="24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default">
      <x v="1"/>
    </i>
  </colItems>
  <pageFields count="1">
    <pageField fld="20" item="0" hier="-1"/>
  </pageFields>
  <dataFields count="1">
    <dataField name="Suma de USD BASE" fld="19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B5F9-368C-4810-B6A4-7CB8AC93A878}">
  <sheetPr codeName="Hoja5"/>
  <dimension ref="A1:AU654"/>
  <sheetViews>
    <sheetView showGridLines="0" tabSelected="1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A3" sqref="A3"/>
    </sheetView>
  </sheetViews>
  <sheetFormatPr baseColWidth="10" defaultColWidth="11.453125" defaultRowHeight="14.5" x14ac:dyDescent="0.35"/>
  <cols>
    <col min="1" max="1" width="47.26953125" customWidth="1"/>
    <col min="2" max="2" width="2.54296875" customWidth="1"/>
    <col min="3" max="4" width="12.81640625" bestFit="1" customWidth="1"/>
    <col min="5" max="5" width="8.81640625" bestFit="1" customWidth="1"/>
    <col min="6" max="7" width="12.81640625" bestFit="1" customWidth="1"/>
    <col min="8" max="8" width="8.81640625" bestFit="1" customWidth="1"/>
    <col min="9" max="10" width="12.81640625" bestFit="1" customWidth="1"/>
    <col min="11" max="11" width="8.81640625" bestFit="1" customWidth="1"/>
    <col min="12" max="13" width="12.81640625" bestFit="1" customWidth="1"/>
    <col min="14" max="14" width="8.81640625" bestFit="1" customWidth="1"/>
    <col min="15" max="15" width="13.54296875" customWidth="1"/>
    <col min="16" max="16" width="14.453125" bestFit="1" customWidth="1"/>
    <col min="17" max="17" width="9.1796875" bestFit="1" customWidth="1"/>
    <col min="18" max="18" width="13.81640625" bestFit="1" customWidth="1"/>
    <col min="19" max="19" width="13.54296875" customWidth="1"/>
    <col min="20" max="20" width="9.1796875" bestFit="1" customWidth="1"/>
    <col min="21" max="21" width="13.81640625" bestFit="1" customWidth="1"/>
    <col min="22" max="22" width="12.81640625" bestFit="1" customWidth="1"/>
    <col min="23" max="23" width="9.1796875" bestFit="1" customWidth="1"/>
    <col min="24" max="25" width="12.81640625" bestFit="1" customWidth="1"/>
    <col min="27" max="28" width="12.81640625" bestFit="1" customWidth="1"/>
    <col min="29" max="29" width="9.1796875" bestFit="1" customWidth="1"/>
    <col min="30" max="31" width="12.81640625" bestFit="1" customWidth="1"/>
    <col min="32" max="32" width="9.1796875" bestFit="1" customWidth="1"/>
    <col min="33" max="34" width="12.81640625" bestFit="1" customWidth="1"/>
    <col min="35" max="35" width="9.1796875" bestFit="1" customWidth="1"/>
    <col min="36" max="37" width="12.81640625" bestFit="1" customWidth="1"/>
    <col min="38" max="38" width="9.1796875" bestFit="1" customWidth="1"/>
    <col min="39" max="40" width="12.81640625" bestFit="1" customWidth="1"/>
    <col min="41" max="41" width="9.1796875" bestFit="1" customWidth="1"/>
  </cols>
  <sheetData>
    <row r="1" spans="1:47" ht="15.75" customHeight="1" x14ac:dyDescent="0.35">
      <c r="A1" s="3" t="s">
        <v>0</v>
      </c>
      <c r="AM1" s="27"/>
    </row>
    <row r="2" spans="1:47" ht="12.75" customHeight="1" x14ac:dyDescent="0.35">
      <c r="B2" s="3"/>
    </row>
    <row r="3" spans="1:47" ht="21" customHeight="1" x14ac:dyDescent="0.35">
      <c r="A3" s="4" t="s">
        <v>67</v>
      </c>
    </row>
    <row r="4" spans="1:47" ht="17.25" customHeight="1" thickBot="1" x14ac:dyDescent="0.4">
      <c r="C4" s="5" t="s">
        <v>8</v>
      </c>
      <c r="D4" s="5" t="s">
        <v>9</v>
      </c>
      <c r="E4" s="5"/>
      <c r="F4" s="5" t="s">
        <v>10</v>
      </c>
      <c r="G4" s="5" t="s">
        <v>11</v>
      </c>
      <c r="H4" s="5"/>
      <c r="I4" s="5" t="s">
        <v>12</v>
      </c>
      <c r="J4" s="5" t="s">
        <v>13</v>
      </c>
      <c r="K4" s="5"/>
      <c r="L4" s="5" t="s">
        <v>14</v>
      </c>
      <c r="M4" s="5" t="s">
        <v>15</v>
      </c>
      <c r="N4" s="5"/>
      <c r="O4" s="5" t="s">
        <v>16</v>
      </c>
      <c r="P4" s="5" t="s">
        <v>17</v>
      </c>
      <c r="Q4" s="5"/>
      <c r="R4" s="5" t="s">
        <v>18</v>
      </c>
      <c r="S4" s="5" t="s">
        <v>19</v>
      </c>
      <c r="T4" s="5"/>
      <c r="U4" s="5" t="s">
        <v>20</v>
      </c>
      <c r="V4" s="5" t="s">
        <v>21</v>
      </c>
      <c r="W4" s="5"/>
      <c r="X4" s="5" t="s">
        <v>22</v>
      </c>
      <c r="Y4" s="5" t="s">
        <v>23</v>
      </c>
      <c r="Z4" s="5"/>
      <c r="AA4" s="5" t="s">
        <v>24</v>
      </c>
      <c r="AB4" s="5" t="s">
        <v>25</v>
      </c>
      <c r="AC4" s="5"/>
      <c r="AD4" s="5" t="s">
        <v>26</v>
      </c>
      <c r="AE4" s="5" t="s">
        <v>27</v>
      </c>
      <c r="AF4" s="5"/>
      <c r="AG4" s="5" t="s">
        <v>28</v>
      </c>
      <c r="AH4" s="5" t="s">
        <v>29</v>
      </c>
      <c r="AI4" s="5"/>
      <c r="AJ4" s="5" t="s">
        <v>30</v>
      </c>
      <c r="AK4" s="5" t="s">
        <v>31</v>
      </c>
      <c r="AL4" s="5"/>
    </row>
    <row r="5" spans="1:47" ht="15" thickBot="1" x14ac:dyDescent="0.4">
      <c r="C5" s="60" t="s">
        <v>32</v>
      </c>
      <c r="D5" s="61"/>
      <c r="E5" s="62"/>
      <c r="F5" s="51" t="s">
        <v>33</v>
      </c>
      <c r="G5" s="52"/>
      <c r="H5" s="53"/>
      <c r="I5" s="51" t="s">
        <v>34</v>
      </c>
      <c r="J5" s="52"/>
      <c r="K5" s="53"/>
      <c r="L5" s="51" t="s">
        <v>35</v>
      </c>
      <c r="M5" s="52"/>
      <c r="N5" s="53"/>
      <c r="O5" s="51" t="s">
        <v>36</v>
      </c>
      <c r="P5" s="52"/>
      <c r="Q5" s="53"/>
      <c r="R5" s="51" t="s">
        <v>37</v>
      </c>
      <c r="S5" s="52"/>
      <c r="T5" s="53"/>
      <c r="U5" s="51" t="s">
        <v>38</v>
      </c>
      <c r="V5" s="52"/>
      <c r="W5" s="53"/>
      <c r="X5" s="51" t="s">
        <v>39</v>
      </c>
      <c r="Y5" s="52"/>
      <c r="Z5" s="53"/>
      <c r="AA5" s="51" t="s">
        <v>40</v>
      </c>
      <c r="AB5" s="52"/>
      <c r="AC5" s="53"/>
      <c r="AD5" s="51" t="s">
        <v>41</v>
      </c>
      <c r="AE5" s="52"/>
      <c r="AF5" s="53"/>
      <c r="AG5" s="54" t="s">
        <v>42</v>
      </c>
      <c r="AH5" s="55"/>
      <c r="AI5" s="56"/>
      <c r="AJ5" s="57" t="s">
        <v>43</v>
      </c>
      <c r="AK5" s="58"/>
      <c r="AL5" s="59"/>
      <c r="AM5" s="48" t="s">
        <v>44</v>
      </c>
      <c r="AN5" s="50"/>
      <c r="AO5" s="50"/>
      <c r="AP5" s="50"/>
      <c r="AQ5" s="49"/>
      <c r="AR5" s="48" t="s">
        <v>838</v>
      </c>
      <c r="AS5" s="49"/>
    </row>
    <row r="6" spans="1:47" ht="43.5" x14ac:dyDescent="0.35">
      <c r="C6" s="39" t="s">
        <v>698</v>
      </c>
      <c r="D6" s="40" t="s">
        <v>46</v>
      </c>
      <c r="E6" s="40" t="s">
        <v>47</v>
      </c>
      <c r="F6" s="13" t="s">
        <v>698</v>
      </c>
      <c r="G6" s="14" t="s">
        <v>46</v>
      </c>
      <c r="H6" s="14" t="str">
        <f t="shared" ref="H6:T6" si="0">E6</f>
        <v>YoY (%)</v>
      </c>
      <c r="I6" s="13" t="s">
        <v>698</v>
      </c>
      <c r="J6" s="14" t="s">
        <v>46</v>
      </c>
      <c r="K6" s="14" t="str">
        <f t="shared" ref="K6" si="1">H6</f>
        <v>YoY (%)</v>
      </c>
      <c r="L6" s="13" t="s">
        <v>698</v>
      </c>
      <c r="M6" s="14" t="s">
        <v>46</v>
      </c>
      <c r="N6" s="14" t="str">
        <f t="shared" ref="N6" si="2">K6</f>
        <v>YoY (%)</v>
      </c>
      <c r="O6" s="13" t="s">
        <v>698</v>
      </c>
      <c r="P6" s="14" t="s">
        <v>46</v>
      </c>
      <c r="Q6" s="14" t="str">
        <f t="shared" si="0"/>
        <v>YoY (%)</v>
      </c>
      <c r="R6" s="13" t="s">
        <v>698</v>
      </c>
      <c r="S6" s="14" t="s">
        <v>46</v>
      </c>
      <c r="T6" s="14" t="str">
        <f t="shared" si="0"/>
        <v>YoY (%)</v>
      </c>
      <c r="U6" s="13" t="s">
        <v>698</v>
      </c>
      <c r="V6" s="14" t="s">
        <v>46</v>
      </c>
      <c r="W6" s="14" t="str">
        <f t="shared" ref="W6" si="3">T6</f>
        <v>YoY (%)</v>
      </c>
      <c r="X6" s="13" t="s">
        <v>698</v>
      </c>
      <c r="Y6" s="14" t="s">
        <v>46</v>
      </c>
      <c r="Z6" s="14" t="str">
        <f t="shared" ref="Z6" si="4">W6</f>
        <v>YoY (%)</v>
      </c>
      <c r="AA6" s="13" t="s">
        <v>698</v>
      </c>
      <c r="AB6" s="14" t="s">
        <v>46</v>
      </c>
      <c r="AC6" s="14" t="str">
        <f t="shared" ref="AC6" si="5">Z6</f>
        <v>YoY (%)</v>
      </c>
      <c r="AD6" s="13" t="s">
        <v>698</v>
      </c>
      <c r="AE6" s="14" t="s">
        <v>46</v>
      </c>
      <c r="AF6" s="14" t="str">
        <f t="shared" ref="AF6" si="6">AC6</f>
        <v>YoY (%)</v>
      </c>
      <c r="AG6" s="13" t="s">
        <v>698</v>
      </c>
      <c r="AH6" s="14" t="s">
        <v>46</v>
      </c>
      <c r="AI6" s="35" t="str">
        <f t="shared" ref="AI6:AL6" si="7">AF6</f>
        <v>YoY (%)</v>
      </c>
      <c r="AJ6" s="33" t="str">
        <f t="shared" si="7"/>
        <v>B&amp;S 2020</v>
      </c>
      <c r="AK6" s="10" t="str">
        <f t="shared" si="7"/>
        <v>2019 SHIPPED</v>
      </c>
      <c r="AL6" s="10" t="str">
        <f t="shared" si="7"/>
        <v>YoY (%)</v>
      </c>
      <c r="AM6" s="28" t="s">
        <v>48</v>
      </c>
      <c r="AN6" s="29" t="str">
        <f t="shared" ref="AN6:AO6" si="8">AK6</f>
        <v>2019 SHIPPED</v>
      </c>
      <c r="AO6" s="29" t="str">
        <f t="shared" si="8"/>
        <v>YoY (%)</v>
      </c>
      <c r="AP6" s="29" t="s">
        <v>49</v>
      </c>
      <c r="AQ6" s="29" t="s">
        <v>50</v>
      </c>
      <c r="AR6" s="46" t="s">
        <v>839</v>
      </c>
      <c r="AS6" s="28" t="str">
        <f>AM6</f>
        <v>BOOKED &amp; SHIPPED 2020</v>
      </c>
    </row>
    <row r="7" spans="1:47" x14ac:dyDescent="0.35">
      <c r="A7" s="23" t="s">
        <v>51</v>
      </c>
      <c r="B7" s="9"/>
      <c r="C7" s="41">
        <f>IFERROR(VLOOKUP($A7,'TD SOP+PROFORM MOD'!$A$5:$AD$750,MATCH(C$4,'TD SOP+PROFORM MOD'!$B$2:$AD$2,0)+1,0),"")</f>
        <v>17466.45</v>
      </c>
      <c r="D7" s="42">
        <f>IFERROR(VLOOKUP($A7,'TD SOP+PROFORM MOD'!$A$5:$AD$750,MATCH(D$4,'TD SOP+PROFORM MOD'!$B$2:$AD$2,0)+1,0),"")</f>
        <v>31377.85</v>
      </c>
      <c r="E7" s="43">
        <f>IFERROR(C7/D7-1,"")</f>
        <v>-0.44335096254204798</v>
      </c>
      <c r="F7" s="17">
        <f>IFERROR(VLOOKUP($A7,'TD SOP+PROFORM MOD'!$A$5:$AD$750,MATCH(F$4,'TD SOP+PROFORM MOD'!$B$2:$AD$2,0)+1,0),"")</f>
        <v>7111</v>
      </c>
      <c r="G7" s="18">
        <f>IFERROR(VLOOKUP($A7,'TD SOP+PROFORM MOD'!$A$5:$AD$750,MATCH(G$4,'TD SOP+PROFORM MOD'!$B$2:$AD$2,0)+1,0),"")</f>
        <v>14406</v>
      </c>
      <c r="H7" s="15">
        <f>IFERROR(F7/G7-1,"")</f>
        <v>-0.50638622796057198</v>
      </c>
      <c r="I7" s="17">
        <f>IFERROR(VLOOKUP($A7,'TD SOP+PROFORM MOD'!$A$5:$AD$750,MATCH(I$4,'TD SOP+PROFORM MOD'!$B$2:$AD$2,0)+1,0),"")</f>
        <v>2611</v>
      </c>
      <c r="J7" s="18">
        <f>IFERROR(VLOOKUP($A7,'TD SOP+PROFORM MOD'!$A$5:$AD$750,MATCH(J$4,'TD SOP+PROFORM MOD'!$B$2:$AD$2,0)+1,0),"")</f>
        <v>26592.3</v>
      </c>
      <c r="K7" s="15">
        <f>IFERROR(I7/J7-1,"")</f>
        <v>-0.90181368290821029</v>
      </c>
      <c r="L7" s="17">
        <f>IFERROR(VLOOKUP($A7,'TD SOP+PROFORM MOD'!$A$5:$AD$750,MATCH(L$4,'TD SOP+PROFORM MOD'!$B$2:$AD$2,0)+1,0),"")</f>
        <v>47839.900000000009</v>
      </c>
      <c r="M7" s="18">
        <f>IFERROR(VLOOKUP($A7,'TD SOP+PROFORM MOD'!$A$5:$AD$750,MATCH(M$4,'TD SOP+PROFORM MOD'!$B$2:$AD$2,0)+1,0),"")</f>
        <v>56540.3</v>
      </c>
      <c r="N7" s="15">
        <f>IFERROR(L7/M7-1,"")</f>
        <v>-0.1538796221456199</v>
      </c>
      <c r="O7" s="17">
        <f>IFERROR(VLOOKUP($A7,'TD SOP+PROFORM MOD'!$A$5:$AD$750,MATCH(O$4,'TD SOP+PROFORM MOD'!$B$2:$AD$2,0)+1,0),0)+IFERROR(VLOOKUP($A7,'TD SOP+PROFORM MOD'!$A$5:$AD$750,MATCH(O$2,'TD SOP+PROFORM MOD'!$B$2:$AD$2,0)+1,0),0)</f>
        <v>41801.68</v>
      </c>
      <c r="P7" s="18">
        <f>IFERROR(VLOOKUP($A7,'TD SOP+PROFORM MOD'!$A$5:$AD$750,MATCH(P$4,'TD SOP+PROFORM MOD'!$B$2:$AD$2,0)+1,0),"")</f>
        <v>185087.68</v>
      </c>
      <c r="Q7" s="15">
        <f>IFERROR(O7/P7-1,"")</f>
        <v>-0.77415201271094869</v>
      </c>
      <c r="R7" s="17">
        <f>IFERROR(VLOOKUP($A7,'TD SOP+PROFORM MOD'!$A$5:$AD$750,MATCH(R$4,'TD SOP+PROFORM MOD'!$B$2:$AD$2,0)+1,0),0)+IFERROR(VLOOKUP($A7,'TD SOP+PROFORM MOD'!$A$5:$AD$750,MATCH(R$2,'TD SOP+PROFORM MOD'!$B$2:$AD$2,0)+1,0),0)</f>
        <v>56845.8</v>
      </c>
      <c r="S7" s="18">
        <f>IFERROR(VLOOKUP($A7,'TD SOP+PROFORM MOD'!$A$5:$AD$750,MATCH(S$4,'TD SOP+PROFORM MOD'!$B$2:$AD$2,0)+1,0),"")</f>
        <v>123056.6</v>
      </c>
      <c r="T7" s="15">
        <f>IFERROR(R7/S7-1,"")</f>
        <v>-0.53805159576975148</v>
      </c>
      <c r="U7" s="17">
        <f>IFERROR(VLOOKUP($A7,'TD SOP+PROFORM MOD'!$A$5:$AD$750,MATCH(U$4,'TD SOP+PROFORM MOD'!$B$2:$AD$2,0)+1,0),0)+IFERROR(VLOOKUP($A7,'TD SOP+PROFORM MOD'!$A$5:$AD$750,MATCH(U$2,'TD SOP+PROFORM MOD'!$B$2:$AD$2,0)+1,0),0)</f>
        <v>34720.400000000001</v>
      </c>
      <c r="V7" s="18">
        <f>IFERROR(VLOOKUP($A7,'TD SOP+PROFORM MOD'!$A$5:$AD$750,MATCH(V$4,'TD SOP+PROFORM MOD'!$B$2:$AD$2,0)+1,0),"")</f>
        <v>93291.040000000008</v>
      </c>
      <c r="W7" s="15">
        <f>IFERROR(U7/V7-1,"")</f>
        <v>-0.62782706677940348</v>
      </c>
      <c r="X7" s="17">
        <f>IFERROR(VLOOKUP($A7,'TD SOP+PROFORM MOD'!$A$5:$AD$750,MATCH(X$4,'TD SOP+PROFORM MOD'!$B$2:$AD$2,0)+1,0),0)+IFERROR(VLOOKUP($A7,'TD SOP+PROFORM MOD'!$A$5:$AD$750,MATCH(X$2,'TD SOP+PROFORM MOD'!$B$2:$AD$2,0)+1,0),0)</f>
        <v>12827</v>
      </c>
      <c r="Y7" s="18">
        <f>IFERROR(VLOOKUP($A7,'TD SOP+PROFORM MOD'!$A$5:$AD$750,MATCH(Y$4,'TD SOP+PROFORM MOD'!$B$2:$AD$2,0)+1,0),"")</f>
        <v>146005.00999999998</v>
      </c>
      <c r="Z7" s="15">
        <f>IFERROR(X7/Y7-1,"")</f>
        <v>-0.91214685030328757</v>
      </c>
      <c r="AA7" s="17">
        <f>IFERROR(VLOOKUP($A7,'TD SOP+PROFORM MOD'!$A$5:$AD$750,MATCH(AA$4,'TD SOP+PROFORM MOD'!$B$2:$AD$2,0)+1,0),0)+IFERROR(VLOOKUP($A7,'TD SOP+PROFORM MOD'!$A$5:$AD$750,MATCH(AA$2,'TD SOP+PROFORM MOD'!$B$2:$AD$2,0)+1,0),0)</f>
        <v>19644.5</v>
      </c>
      <c r="AB7" s="18">
        <f>IFERROR(VLOOKUP($A7,'TD SOP+PROFORM MOD'!$A$5:$AD$750,MATCH(AB$4,'TD SOP+PROFORM MOD'!$B$2:$AD$2,0)+1,0),"")</f>
        <v>211898.56</v>
      </c>
      <c r="AC7" s="15">
        <f>IFERROR(AA7/AB7-1,"")</f>
        <v>-0.90729290468042822</v>
      </c>
      <c r="AD7" s="17">
        <f>IFERROR(VLOOKUP($A7,'TD SOP+PROFORM MOD'!$A$5:$AD$750,MATCH(AD$4,'TD SOP+PROFORM MOD'!$B$2:$AD$2,0)+1,0),0)+IFERROR(VLOOKUP($A7,'TD SOP+PROFORM MOD'!$A$5:$AD$750,MATCH(AD$2,'TD SOP+PROFORM MOD'!$B$2:$AD$2,0)+1,0),0)</f>
        <v>15216</v>
      </c>
      <c r="AE7" s="18">
        <f>IFERROR(VLOOKUP($A7,'TD SOP+PROFORM MOD'!$A$5:$AD$750,MATCH(AE$4,'TD SOP+PROFORM MOD'!$B$2:$AD$2,0)+1,0),"")</f>
        <v>198552.30000000005</v>
      </c>
      <c r="AF7" s="15">
        <f>IFERROR(AD7/AE7-1,"")</f>
        <v>-0.92336527957621239</v>
      </c>
      <c r="AG7" s="36">
        <f>IFERROR(VLOOKUP($A7,'TD SOP+PROFORM MOD'!$A$5:$AD$750,MATCH(AG$4,'TD SOP+PROFORM MOD'!$B$2:$AD$2,0)+1,0),0)+IFERROR(VLOOKUP($A7,'TD SOP+PROFORM MOD'!$A$5:$AD$750,MATCH(AG$2,'TD SOP+PROFORM MOD'!$B$2:$AD$2,0)+1,0),0)</f>
        <v>0</v>
      </c>
      <c r="AH7" s="37">
        <f>IFERROR(VLOOKUP($A7,'TD SOP+PROFORM MOD'!$A$5:$AD$750,MATCH(AH$4,'TD SOP+PROFORM MOD'!$B$2:$AD$2,0)+1,0),"")</f>
        <v>286075.28999999998</v>
      </c>
      <c r="AI7" s="38">
        <f>IFERROR(AG7/AH7-1,"")</f>
        <v>-1</v>
      </c>
      <c r="AJ7" s="21">
        <f>IFERROR(VLOOKUP($A7,'TD SOP+PROFORM MOD'!$A$5:$AD$750,MATCH(AJ$4,'TD SOP+PROFORM MOD'!$B$2:$AD$2,0)+1,0),0)+IFERROR(VLOOKUP($A7,'TD SOP+PROFORM MOD'!$A$5:$AD$750,MATCH(AJ$2,'TD SOP+PROFORM MOD'!$B$2:$AD$2,0)+1,0),0)</f>
        <v>0</v>
      </c>
      <c r="AK7" s="22">
        <f>IFERROR(VLOOKUP($A7,'TD SOP+PROFORM MOD'!$A$5:$AD$750,MATCH(AK$4,'TD SOP+PROFORM MOD'!$B$2:$AD$2,0)+1,0),"")</f>
        <v>82639.350000000006</v>
      </c>
      <c r="AL7" s="6">
        <f>IFERROR(AJ7/AK7-1,"")</f>
        <v>-1</v>
      </c>
      <c r="AM7" s="34">
        <f>SUM(C7,F7,I7,L7,O7,R7,U7,X7,AA7,AD7,AG7,AJ7)</f>
        <v>256083.73</v>
      </c>
      <c r="AN7" s="30">
        <f>SUM(D7,G7,J7,M7,P7,S7,V7,Y7,AB7,AE7,AH7,AK7)</f>
        <v>1455522.2800000003</v>
      </c>
      <c r="AO7" s="31">
        <f>IFERROR(AM7/AN7-1,"")</f>
        <v>-0.82406059081417848</v>
      </c>
      <c r="AP7" s="32">
        <v>11500000</v>
      </c>
      <c r="AQ7" s="31">
        <f>AM7/AP7</f>
        <v>2.226815043478261E-2</v>
      </c>
      <c r="AR7" s="34">
        <f>SUBTOTAL(9,AR9:AR636)</f>
        <v>643189.20318623981</v>
      </c>
      <c r="AS7" s="34">
        <f>SUBTOTAL(9,AS9:AS636)</f>
        <v>256083.73</v>
      </c>
      <c r="AT7" s="47">
        <f>(AS7-AR7)/AR7</f>
        <v>-0.60185318918382213</v>
      </c>
      <c r="AU7" s="12"/>
    </row>
    <row r="8" spans="1:47" x14ac:dyDescent="0.35">
      <c r="A8" s="16" t="s">
        <v>52</v>
      </c>
      <c r="B8" s="16"/>
      <c r="C8" s="19"/>
      <c r="D8" s="19"/>
      <c r="E8" s="11"/>
      <c r="F8" s="19"/>
      <c r="G8" s="19"/>
      <c r="H8" s="11"/>
      <c r="I8" s="19"/>
      <c r="J8" s="19"/>
      <c r="K8" s="11"/>
      <c r="L8" s="19"/>
      <c r="M8" s="19"/>
      <c r="N8" s="11"/>
      <c r="O8" s="19"/>
      <c r="P8" s="19"/>
      <c r="Q8" s="11"/>
      <c r="R8" s="19"/>
      <c r="S8" s="19"/>
      <c r="T8" s="11"/>
      <c r="U8" s="19"/>
      <c r="V8" s="19"/>
      <c r="W8" s="11"/>
      <c r="X8" s="19"/>
      <c r="Y8" s="19"/>
      <c r="Z8" s="11"/>
      <c r="AA8" s="19"/>
      <c r="AB8" s="19"/>
      <c r="AC8" s="11"/>
      <c r="AD8" s="19"/>
      <c r="AE8" s="19"/>
      <c r="AF8" s="11"/>
      <c r="AG8" s="19"/>
      <c r="AH8" s="19"/>
      <c r="AI8" s="11"/>
      <c r="AJ8" s="19"/>
      <c r="AK8" s="19"/>
      <c r="AL8" s="11"/>
      <c r="AM8" s="11"/>
      <c r="AN8" s="11"/>
      <c r="AO8" s="11"/>
      <c r="AP8" s="11"/>
      <c r="AQ8" s="11"/>
      <c r="AR8" s="11"/>
      <c r="AS8" s="11"/>
    </row>
    <row r="9" spans="1:47" x14ac:dyDescent="0.35">
      <c r="A9" s="24" t="str">
        <f>IF(AND('TD SOP+PROFORM MOD'!A6&lt;&gt;"",'TD SOP+PROFORM MOD'!A6&lt;&gt;"TOTAL"),'TD SOP+PROFORM MOD'!A6,0)</f>
        <v>SOUTH MOON UNDER</v>
      </c>
      <c r="C9" s="25">
        <f>IFERROR(VLOOKUP($A9,'TD SOP+PROFORM MOD'!$A$5:$AD$750,MATCH(C$4,'TD SOP+PROFORM MOD'!$B$2:$AT$2,0)+1,0),"")</f>
        <v>0</v>
      </c>
      <c r="D9" s="25">
        <f>IFERROR(VLOOKUP($A9,'TD SOP+PROFORM MOD'!$A$5:$AD$750,MATCH(D$4,'TD SOP+PROFORM MOD'!$B$2:$AT$2,0)+1,0),"")</f>
        <v>0</v>
      </c>
      <c r="E9" s="26" t="str">
        <f t="shared" ref="E9:E72" si="9">IFERROR(C9/D9-1,"")</f>
        <v/>
      </c>
      <c r="F9" s="25">
        <f>IFERROR(VLOOKUP($A9,'TD SOP+PROFORM MOD'!$A$5:$AD$750,MATCH(F$4,'TD SOP+PROFORM MOD'!$B$2:$AT$2,0)+1,0),"")</f>
        <v>0</v>
      </c>
      <c r="G9" s="25">
        <f>IFERROR(VLOOKUP($A9,'TD SOP+PROFORM MOD'!$A$5:$AD$750,MATCH(G$4,'TD SOP+PROFORM MOD'!$B$2:$AT$2,0)+1,0),"")</f>
        <v>0</v>
      </c>
      <c r="H9" s="26" t="str">
        <f t="shared" ref="H9:H72" si="10">IFERROR(F9/G9-1,"")</f>
        <v/>
      </c>
      <c r="I9" s="25">
        <f>IFERROR(VLOOKUP($A9,'TD SOP+PROFORM MOD'!$A$5:$AD$750,MATCH(I$4,'TD SOP+PROFORM MOD'!$B$2:$AT$2,0)+1,0),"")</f>
        <v>0</v>
      </c>
      <c r="J9" s="25">
        <f>IFERROR(VLOOKUP($A9,'TD SOP+PROFORM MOD'!$A$5:$AD$750,MATCH(J$4,'TD SOP+PROFORM MOD'!$B$2:$AT$2,0)+1,0),"")</f>
        <v>0</v>
      </c>
      <c r="K9" s="26" t="str">
        <f t="shared" ref="K9:K72" si="11">IFERROR(I9/J9-1,"")</f>
        <v/>
      </c>
      <c r="L9" s="25">
        <f>IFERROR(VLOOKUP($A9,'TD SOP+PROFORM MOD'!$A$5:$AD$750,MATCH(L$4,'TD SOP+PROFORM MOD'!$B$2:$AT$2,0)+1,0),"")</f>
        <v>18539</v>
      </c>
      <c r="M9" s="25">
        <f>IFERROR(VLOOKUP($A9,'TD SOP+PROFORM MOD'!$A$5:$AD$750,MATCH(M$4,'TD SOP+PROFORM MOD'!$B$2:$AT$2,0)+1,0),"")</f>
        <v>10488.6</v>
      </c>
      <c r="N9" s="26">
        <f t="shared" ref="N9:N72" si="12">IFERROR(L9/M9-1,"")</f>
        <v>0.76753808897278941</v>
      </c>
      <c r="O9" s="25">
        <f>IFERROR(VLOOKUP($A9,'TD SOP+PROFORM MOD'!$A$5:$AD$750,MATCH(O$4,'TD SOP+PROFORM MOD'!$B$2:$AD$2,0)+1,0),0)+IFERROR(VLOOKUP($A9,'TD SOP+PROFORM MOD'!$A$5:$AD$750,MATCH(O$2,'TD SOP+PROFORM MOD'!$B$2:$AD$2,0)+1,0),0)</f>
        <v>23176</v>
      </c>
      <c r="P9" s="25">
        <f>IFERROR(VLOOKUP($A9,'TD SOP+PROFORM MOD'!$A$5:$AD$750,MATCH(P$4,'TD SOP+PROFORM MOD'!$B$2:$AD$2,0)+1,0),0)+IFERROR(VLOOKUP($A9,'TD SOP+PROFORM MOD'!$A$5:$AD$750,MATCH(P$2,'TD SOP+PROFORM MOD'!$B$2:$AD$2,0)+1,0),0)</f>
        <v>9711.9000000000015</v>
      </c>
      <c r="Q9" s="26">
        <f t="shared" ref="Q9:Q72" si="13">IFERROR(O9/P9-1,"")</f>
        <v>1.3863507655556582</v>
      </c>
      <c r="R9" s="25">
        <f>IFERROR(VLOOKUP($A9,'TD SOP+PROFORM MOD'!$A$5:$AD$750,MATCH(R$4,'TD SOP+PROFORM MOD'!$B$2:$AD$2,0)+1,0),0)+IFERROR(VLOOKUP($A9,'TD SOP+PROFORM MOD'!$A$5:$AD$750,MATCH(R$2,'TD SOP+PROFORM MOD'!$B$2:$AD$2,0)+1,0),0)</f>
        <v>36752</v>
      </c>
      <c r="S9" s="25">
        <f>IFERROR(VLOOKUP($A9,'TD SOP+PROFORM MOD'!$A$5:$AD$750,MATCH(S$4,'TD SOP+PROFORM MOD'!$B$2:$AD$2,0)+1,0),0)+IFERROR(VLOOKUP($A9,'TD SOP+PROFORM MOD'!$A$5:$AD$750,MATCH(S$2,'TD SOP+PROFORM MOD'!$B$2:$AD$2,0)+1,0),0)</f>
        <v>27197</v>
      </c>
      <c r="T9" s="26">
        <f t="shared" ref="T9:T72" si="14">IFERROR(R9/S9-1,"")</f>
        <v>0.35132551384343857</v>
      </c>
      <c r="U9" s="25">
        <f>IFERROR(VLOOKUP($A9,'TD SOP+PROFORM MOD'!$A$5:$AD$750,MATCH(U$4,'TD SOP+PROFORM MOD'!$B$2:$AD$2,0)+1,0),0)+IFERROR(VLOOKUP($A9,'TD SOP+PROFORM MOD'!$A$5:$AD$750,MATCH(U$2,'TD SOP+PROFORM MOD'!$B$2:$AD$2,0)+1,0),0)</f>
        <v>20748</v>
      </c>
      <c r="V9" s="25">
        <f>IFERROR(VLOOKUP($A9,'TD SOP+PROFORM MOD'!$A$5:$AD$750,MATCH(V$4,'TD SOP+PROFORM MOD'!$B$2:$AD$2,0)+1,0),0)+IFERROR(VLOOKUP($A9,'TD SOP+PROFORM MOD'!$A$5:$AD$750,MATCH(V$2,'TD SOP+PROFORM MOD'!$B$2:$AD$2,0)+1,0),0)</f>
        <v>6264</v>
      </c>
      <c r="W9" s="26">
        <f t="shared" ref="W9:W72" si="15">IFERROR(U9/V9-1,"")</f>
        <v>2.3122605363984676</v>
      </c>
      <c r="X9" s="25">
        <f>IFERROR(VLOOKUP($A9,'TD SOP+PROFORM MOD'!$A$5:$AD$750,MATCH(X$4,'TD SOP+PROFORM MOD'!$B$2:$AD$2,0)+1,0),0)+IFERROR(VLOOKUP($A9,'TD SOP+PROFORM MOD'!$A$5:$AD$750,MATCH(X$2,'TD SOP+PROFORM MOD'!$B$2:$AD$2,0)+1,0),0)</f>
        <v>0</v>
      </c>
      <c r="Y9" s="25">
        <f>IFERROR(VLOOKUP($A9,'TD SOP+PROFORM MOD'!$A$5:$AD$750,MATCH(Y$4,'TD SOP+PROFORM MOD'!$B$2:$AD$2,0)+1,0),0)+IFERROR(VLOOKUP($A9,'TD SOP+PROFORM MOD'!$A$5:$AD$750,MATCH(Y$2,'TD SOP+PROFORM MOD'!$B$2:$AD$2,0)+1,0),0)</f>
        <v>53244</v>
      </c>
      <c r="Z9" s="26">
        <f t="shared" ref="Z9:Z72" si="16">IFERROR(X9/Y9-1,"")</f>
        <v>-1</v>
      </c>
      <c r="AA9" s="25">
        <f>IFERROR(VLOOKUP($A9,'TD SOP+PROFORM MOD'!$A$5:$AD$750,MATCH(AA$4,'TD SOP+PROFORM MOD'!$B$2:$AD$2,0)+1,0),0)+IFERROR(VLOOKUP($A9,'TD SOP+PROFORM MOD'!$A$5:$AD$750,MATCH(AA$2,'TD SOP+PROFORM MOD'!$B$2:$AD$2,0)+1,0),0)</f>
        <v>0</v>
      </c>
      <c r="AB9" s="25">
        <f>IFERROR(VLOOKUP($A9,'TD SOP+PROFORM MOD'!$A$5:$AD$750,MATCH(AB$4,'TD SOP+PROFORM MOD'!$B$2:$AD$2,0)+1,0),0)+IFERROR(VLOOKUP($A9,'TD SOP+PROFORM MOD'!$A$5:$AD$750,MATCH(AB$2,'TD SOP+PROFORM MOD'!$B$2:$AD$2,0)+1,0),0)</f>
        <v>53009.1</v>
      </c>
      <c r="AC9" s="26">
        <f t="shared" ref="AC9:AC72" si="17">IFERROR(AA9/AB9-1,"")</f>
        <v>-1</v>
      </c>
      <c r="AD9" s="25">
        <f>IFERROR(VLOOKUP($A9,'TD SOP+PROFORM MOD'!$A$5:$AD$750,MATCH(AD$4,'TD SOP+PROFORM MOD'!$B$2:$AD$2,0)+1,0),0)+IFERROR(VLOOKUP($A9,'TD SOP+PROFORM MOD'!$A$5:$AD$750,MATCH(AD$2,'TD SOP+PROFORM MOD'!$B$2:$AD$2,0)+1,0),0)</f>
        <v>0</v>
      </c>
      <c r="AE9" s="25">
        <f>IFERROR(VLOOKUP($A9,'TD SOP+PROFORM MOD'!$A$5:$AD$750,MATCH(AE$4,'TD SOP+PROFORM MOD'!$B$2:$AD$2,0)+1,0),0)+IFERROR(VLOOKUP($A9,'TD SOP+PROFORM MOD'!$A$5:$AD$750,MATCH(AE$2,'TD SOP+PROFORM MOD'!$B$2:$AD$2,0)+1,0),0)</f>
        <v>5583.5999999999995</v>
      </c>
      <c r="AF9" s="26">
        <f t="shared" ref="AF9:AF72" si="18">IFERROR(AD9/AE9-1,"")</f>
        <v>-1</v>
      </c>
      <c r="AG9" s="25">
        <f>IFERROR(VLOOKUP($A9,'TD SOP+PROFORM MOD'!$A$5:$AD$750,MATCH(AG$4,'TD SOP+PROFORM MOD'!$B$2:$AD$2,0)+1,0),0)+IFERROR(VLOOKUP($A9,'TD SOP+PROFORM MOD'!$A$5:$AD$750,MATCH(AG$2,'TD SOP+PROFORM MOD'!$B$2:$AD$2,0)+1,0),0)</f>
        <v>0</v>
      </c>
      <c r="AH9" s="25">
        <f>IFERROR(VLOOKUP($A9,'TD SOP+PROFORM MOD'!$A$5:$AD$750,MATCH(AH$4,'TD SOP+PROFORM MOD'!$B$2:$AD$2,0)+1,0),0)+IFERROR(VLOOKUP($A9,'TD SOP+PROFORM MOD'!$A$5:$AD$750,MATCH(AH$2,'TD SOP+PROFORM MOD'!$B$2:$AD$2,0)+1,0),0)</f>
        <v>58244.399999999994</v>
      </c>
      <c r="AI9" s="26">
        <f t="shared" ref="AI9:AI72" si="19">IFERROR(AG9/AH9-1,"")</f>
        <v>-1</v>
      </c>
      <c r="AJ9" s="25">
        <f>IFERROR(VLOOKUP($A9,'TD SOP+PROFORM MOD'!$A$5:$AD$750,MATCH(AJ$4,'TD SOP+PROFORM MOD'!$B$2:$AD$2,0)+1,0),0)+IFERROR(VLOOKUP($A9,'TD SOP+PROFORM MOD'!$A$5:$AD$750,MATCH(AJ$2,'TD SOP+PROFORM MOD'!$B$2:$AD$2,0)+1,0),0)</f>
        <v>0</v>
      </c>
      <c r="AK9" s="25">
        <f>IFERROR(VLOOKUP($A9,'TD SOP+PROFORM MOD'!$A$5:$AD$750,MATCH(AK$4,'TD SOP+PROFORM MOD'!$B$2:$AD$2,0)+1,0),0)+IFERROR(VLOOKUP($A9,'TD SOP+PROFORM MOD'!$A$5:$AD$750,MATCH(AK$2,'TD SOP+PROFORM MOD'!$B$2:$AD$2,0)+1,0),0)</f>
        <v>8831.6999999999989</v>
      </c>
      <c r="AL9" s="26">
        <f t="shared" ref="AL9:AL72" si="20">IFERROR(AJ9/AK9-1,"")</f>
        <v>-1</v>
      </c>
      <c r="AM9" s="25">
        <f>SUM(C9,F9,I9,L9,O9,R9,U9,X9,AA9,AD9,AG9,AJ9)</f>
        <v>99215</v>
      </c>
      <c r="AN9" s="25">
        <f>SUM(D9,G9,J9,M9,P9,S9,V9,Y9,AB9,AE9,AH9,AK9)</f>
        <v>232574.30000000002</v>
      </c>
      <c r="AO9" s="26">
        <f t="shared" ref="AO9:AO72" si="21">IFERROR(AM9/AN9-1,"")</f>
        <v>-0.5734051440765382</v>
      </c>
      <c r="AR9" s="25">
        <f>SUMIF('B&amp;S YTD LFY'!B:B,"="&amp;A9,'B&amp;S YTD LFY'!C:C)</f>
        <v>17987.400000000001</v>
      </c>
      <c r="AS9" s="25">
        <f>AM9</f>
        <v>99215</v>
      </c>
    </row>
    <row r="10" spans="1:47" x14ac:dyDescent="0.35">
      <c r="A10" s="24" t="str">
        <f>IF(AND('TD SOP+PROFORM MOD'!A7&lt;&gt;"",'TD SOP+PROFORM MOD'!A7&lt;&gt;"TOTAL"),'TD SOP+PROFORM MOD'!A7,0)</f>
        <v>BOP LLC</v>
      </c>
      <c r="C10" s="25">
        <f>IFERROR(VLOOKUP($A10,'TD SOP+PROFORM MOD'!$A$5:$AD$750,MATCH(C$4,'TD SOP+PROFORM MOD'!$B$2:$AT$2,0)+1,0),"")</f>
        <v>0</v>
      </c>
      <c r="D10" s="25">
        <f>IFERROR(VLOOKUP($A10,'TD SOP+PROFORM MOD'!$A$5:$AD$750,MATCH(D$4,'TD SOP+PROFORM MOD'!$B$2:$AT$2,0)+1,0),"")</f>
        <v>1999</v>
      </c>
      <c r="E10" s="26">
        <f t="shared" si="9"/>
        <v>-1</v>
      </c>
      <c r="F10" s="25">
        <f>IFERROR(VLOOKUP($A10,'TD SOP+PROFORM MOD'!$A$5:$AD$750,MATCH(F$4,'TD SOP+PROFORM MOD'!$B$2:$AT$2,0)+1,0),"")</f>
        <v>0</v>
      </c>
      <c r="G10" s="25">
        <f>IFERROR(VLOOKUP($A10,'TD SOP+PROFORM MOD'!$A$5:$AD$750,MATCH(G$4,'TD SOP+PROFORM MOD'!$B$2:$AT$2,0)+1,0),"")</f>
        <v>0</v>
      </c>
      <c r="H10" s="26" t="str">
        <f t="shared" si="10"/>
        <v/>
      </c>
      <c r="I10" s="25">
        <f>IFERROR(VLOOKUP($A10,'TD SOP+PROFORM MOD'!$A$5:$AD$750,MATCH(I$4,'TD SOP+PROFORM MOD'!$B$2:$AT$2,0)+1,0),"")</f>
        <v>0</v>
      </c>
      <c r="J10" s="25">
        <f>IFERROR(VLOOKUP($A10,'TD SOP+PROFORM MOD'!$A$5:$AD$750,MATCH(J$4,'TD SOP+PROFORM MOD'!$B$2:$AT$2,0)+1,0),"")</f>
        <v>11409.84</v>
      </c>
      <c r="K10" s="26">
        <f t="shared" si="11"/>
        <v>-1</v>
      </c>
      <c r="L10" s="25">
        <f>IFERROR(VLOOKUP($A10,'TD SOP+PROFORM MOD'!$A$5:$AD$750,MATCH(L$4,'TD SOP+PROFORM MOD'!$B$2:$AT$2,0)+1,0),"")</f>
        <v>24536.400000000005</v>
      </c>
      <c r="M10" s="25">
        <f>IFERROR(VLOOKUP($A10,'TD SOP+PROFORM MOD'!$A$5:$AD$750,MATCH(M$4,'TD SOP+PROFORM MOD'!$B$2:$AT$2,0)+1,0),"")</f>
        <v>11247.2</v>
      </c>
      <c r="N10" s="26">
        <f t="shared" si="12"/>
        <v>1.1815562984565049</v>
      </c>
      <c r="O10" s="25">
        <f>IFERROR(VLOOKUP($A10,'TD SOP+PROFORM MOD'!$A$5:$AD$750,MATCH(O$4,'TD SOP+PROFORM MOD'!$B$2:$AD$2,0)+1,0),0)+IFERROR(VLOOKUP($A10,'TD SOP+PROFORM MOD'!$A$5:$AD$750,MATCH(O$2,'TD SOP+PROFORM MOD'!$B$2:$AD$2,0)+1,0),0)</f>
        <v>6857.68</v>
      </c>
      <c r="P10" s="25">
        <f>IFERROR(VLOOKUP($A10,'TD SOP+PROFORM MOD'!$A$5:$AD$750,MATCH(P$4,'TD SOP+PROFORM MOD'!$B$2:$AD$2,0)+1,0),0)+IFERROR(VLOOKUP($A10,'TD SOP+PROFORM MOD'!$A$5:$AD$750,MATCH(P$2,'TD SOP+PROFORM MOD'!$B$2:$AD$2,0)+1,0),0)</f>
        <v>6766.5999999999995</v>
      </c>
      <c r="Q10" s="26">
        <f t="shared" si="13"/>
        <v>1.3460231135282275E-2</v>
      </c>
      <c r="R10" s="25">
        <f>IFERROR(VLOOKUP($A10,'TD SOP+PROFORM MOD'!$A$5:$AD$750,MATCH(R$4,'TD SOP+PROFORM MOD'!$B$2:$AD$2,0)+1,0),0)+IFERROR(VLOOKUP($A10,'TD SOP+PROFORM MOD'!$A$5:$AD$750,MATCH(R$2,'TD SOP+PROFORM MOD'!$B$2:$AD$2,0)+1,0),0)</f>
        <v>4590.8</v>
      </c>
      <c r="S10" s="25">
        <f>IFERROR(VLOOKUP($A10,'TD SOP+PROFORM MOD'!$A$5:$AD$750,MATCH(S$4,'TD SOP+PROFORM MOD'!$B$2:$AD$2,0)+1,0),0)+IFERROR(VLOOKUP($A10,'TD SOP+PROFORM MOD'!$A$5:$AD$750,MATCH(S$2,'TD SOP+PROFORM MOD'!$B$2:$AD$2,0)+1,0),0)</f>
        <v>7001.2000000000007</v>
      </c>
      <c r="T10" s="26">
        <f t="shared" si="14"/>
        <v>-0.34428383705650467</v>
      </c>
      <c r="U10" s="25">
        <f>IFERROR(VLOOKUP($A10,'TD SOP+PROFORM MOD'!$A$5:$AD$750,MATCH(U$4,'TD SOP+PROFORM MOD'!$B$2:$AD$2,0)+1,0),0)+IFERROR(VLOOKUP($A10,'TD SOP+PROFORM MOD'!$A$5:$AD$750,MATCH(U$2,'TD SOP+PROFORM MOD'!$B$2:$AD$2,0)+1,0),0)</f>
        <v>7562.4</v>
      </c>
      <c r="V10" s="25">
        <f>IFERROR(VLOOKUP($A10,'TD SOP+PROFORM MOD'!$A$5:$AD$750,MATCH(V$4,'TD SOP+PROFORM MOD'!$B$2:$AD$2,0)+1,0),0)+IFERROR(VLOOKUP($A10,'TD SOP+PROFORM MOD'!$A$5:$AD$750,MATCH(V$2,'TD SOP+PROFORM MOD'!$B$2:$AD$2,0)+1,0),0)</f>
        <v>1515.2399999999998</v>
      </c>
      <c r="W10" s="26">
        <f t="shared" si="15"/>
        <v>3.9908925318761392</v>
      </c>
      <c r="X10" s="25">
        <f>IFERROR(VLOOKUP($A10,'TD SOP+PROFORM MOD'!$A$5:$AD$750,MATCH(X$4,'TD SOP+PROFORM MOD'!$B$2:$AD$2,0)+1,0),0)+IFERROR(VLOOKUP($A10,'TD SOP+PROFORM MOD'!$A$5:$AD$750,MATCH(X$2,'TD SOP+PROFORM MOD'!$B$2:$AD$2,0)+1,0),0)</f>
        <v>0</v>
      </c>
      <c r="Y10" s="25">
        <f>IFERROR(VLOOKUP($A10,'TD SOP+PROFORM MOD'!$A$5:$AD$750,MATCH(Y$4,'TD SOP+PROFORM MOD'!$B$2:$AD$2,0)+1,0),0)+IFERROR(VLOOKUP($A10,'TD SOP+PROFORM MOD'!$A$5:$AD$750,MATCH(Y$2,'TD SOP+PROFORM MOD'!$B$2:$AD$2,0)+1,0),0)</f>
        <v>17413.760000000002</v>
      </c>
      <c r="Z10" s="26">
        <f t="shared" si="16"/>
        <v>-1</v>
      </c>
      <c r="AA10" s="25">
        <f>IFERROR(VLOOKUP($A10,'TD SOP+PROFORM MOD'!$A$5:$AD$750,MATCH(AA$4,'TD SOP+PROFORM MOD'!$B$2:$AD$2,0)+1,0),0)+IFERROR(VLOOKUP($A10,'TD SOP+PROFORM MOD'!$A$5:$AD$750,MATCH(AA$2,'TD SOP+PROFORM MOD'!$B$2:$AD$2,0)+1,0),0)</f>
        <v>0</v>
      </c>
      <c r="AB10" s="25">
        <f>IFERROR(VLOOKUP($A10,'TD SOP+PROFORM MOD'!$A$5:$AD$750,MATCH(AB$4,'TD SOP+PROFORM MOD'!$B$2:$AD$2,0)+1,0),0)+IFERROR(VLOOKUP($A10,'TD SOP+PROFORM MOD'!$A$5:$AD$750,MATCH(AB$2,'TD SOP+PROFORM MOD'!$B$2:$AD$2,0)+1,0),0)</f>
        <v>22037.400000000005</v>
      </c>
      <c r="AC10" s="26">
        <f t="shared" si="17"/>
        <v>-1</v>
      </c>
      <c r="AD10" s="25">
        <f>IFERROR(VLOOKUP($A10,'TD SOP+PROFORM MOD'!$A$5:$AD$750,MATCH(AD$4,'TD SOP+PROFORM MOD'!$B$2:$AD$2,0)+1,0),0)+IFERROR(VLOOKUP($A10,'TD SOP+PROFORM MOD'!$A$5:$AD$750,MATCH(AD$2,'TD SOP+PROFORM MOD'!$B$2:$AD$2,0)+1,0),0)</f>
        <v>0</v>
      </c>
      <c r="AE10" s="25">
        <f>IFERROR(VLOOKUP($A10,'TD SOP+PROFORM MOD'!$A$5:$AD$750,MATCH(AE$4,'TD SOP+PROFORM MOD'!$B$2:$AD$2,0)+1,0),0)+IFERROR(VLOOKUP($A10,'TD SOP+PROFORM MOD'!$A$5:$AD$750,MATCH(AE$2,'TD SOP+PROFORM MOD'!$B$2:$AD$2,0)+1,0),0)</f>
        <v>10070.609999999997</v>
      </c>
      <c r="AF10" s="26">
        <f t="shared" si="18"/>
        <v>-1</v>
      </c>
      <c r="AG10" s="25">
        <f>IFERROR(VLOOKUP($A10,'TD SOP+PROFORM MOD'!$A$5:$AD$750,MATCH(AG$4,'TD SOP+PROFORM MOD'!$B$2:$AD$2,0)+1,0),0)+IFERROR(VLOOKUP($A10,'TD SOP+PROFORM MOD'!$A$5:$AD$750,MATCH(AG$2,'TD SOP+PROFORM MOD'!$B$2:$AD$2,0)+1,0),0)</f>
        <v>0</v>
      </c>
      <c r="AH10" s="25">
        <f>IFERROR(VLOOKUP($A10,'TD SOP+PROFORM MOD'!$A$5:$AD$750,MATCH(AH$4,'TD SOP+PROFORM MOD'!$B$2:$AD$2,0)+1,0),0)+IFERROR(VLOOKUP($A10,'TD SOP+PROFORM MOD'!$A$5:$AD$750,MATCH(AH$2,'TD SOP+PROFORM MOD'!$B$2:$AD$2,0)+1,0),0)</f>
        <v>11181.359999999999</v>
      </c>
      <c r="AI10" s="26">
        <f t="shared" si="19"/>
        <v>-1</v>
      </c>
      <c r="AJ10" s="25">
        <f>IFERROR(VLOOKUP($A10,'TD SOP+PROFORM MOD'!$A$5:$AD$750,MATCH(AJ$4,'TD SOP+PROFORM MOD'!$B$2:$AD$2,0)+1,0),0)+IFERROR(VLOOKUP($A10,'TD SOP+PROFORM MOD'!$A$5:$AD$750,MATCH(AJ$2,'TD SOP+PROFORM MOD'!$B$2:$AD$2,0)+1,0),0)</f>
        <v>0</v>
      </c>
      <c r="AK10" s="25">
        <f>IFERROR(VLOOKUP($A10,'TD SOP+PROFORM MOD'!$A$5:$AD$750,MATCH(AK$4,'TD SOP+PROFORM MOD'!$B$2:$AD$2,0)+1,0),0)+IFERROR(VLOOKUP($A10,'TD SOP+PROFORM MOD'!$A$5:$AD$750,MATCH(AK$2,'TD SOP+PROFORM MOD'!$B$2:$AD$2,0)+1,0),0)</f>
        <v>870.94</v>
      </c>
      <c r="AL10" s="26">
        <f t="shared" si="20"/>
        <v>-1</v>
      </c>
      <c r="AM10" s="25">
        <f t="shared" ref="AM10:AN73" si="22">SUM(C10,F10,I10,L10,O10,R10,U10,X10,AA10,AD10,AG10,AJ10)</f>
        <v>43547.280000000006</v>
      </c>
      <c r="AN10" s="25">
        <f t="shared" si="22"/>
        <v>101513.15000000001</v>
      </c>
      <c r="AO10" s="26">
        <f t="shared" si="21"/>
        <v>-0.57101833604808827</v>
      </c>
      <c r="AR10" s="25">
        <f>SUMIF('B&amp;S YTD LFY'!B:B,"="&amp;A10,'B&amp;S YTD LFY'!C:C)</f>
        <v>16030.84</v>
      </c>
      <c r="AS10" s="25">
        <f t="shared" ref="AS10:AS73" si="23">AM10</f>
        <v>43547.280000000006</v>
      </c>
      <c r="AT10" s="25"/>
    </row>
    <row r="11" spans="1:47" x14ac:dyDescent="0.35">
      <c r="A11" s="24" t="str">
        <f>IF(AND('TD SOP+PROFORM MOD'!A8&lt;&gt;"",'TD SOP+PROFORM MOD'!A8&lt;&gt;"TOTAL"),'TD SOP+PROFORM MOD'!A8,0)</f>
        <v>GARNET HILL INC</v>
      </c>
      <c r="C11" s="25">
        <f>IFERROR(VLOOKUP($A11,'TD SOP+PROFORM MOD'!$A$5:$AD$750,MATCH(C$4,'TD SOP+PROFORM MOD'!$B$2:$AT$2,0)+1,0),"")</f>
        <v>0</v>
      </c>
      <c r="D11" s="25">
        <f>IFERROR(VLOOKUP($A11,'TD SOP+PROFORM MOD'!$A$5:$AD$750,MATCH(D$4,'TD SOP+PROFORM MOD'!$B$2:$AT$2,0)+1,0),"")</f>
        <v>0</v>
      </c>
      <c r="E11" s="26" t="str">
        <f t="shared" si="9"/>
        <v/>
      </c>
      <c r="F11" s="25">
        <f>IFERROR(VLOOKUP($A11,'TD SOP+PROFORM MOD'!$A$5:$AD$750,MATCH(F$4,'TD SOP+PROFORM MOD'!$B$2:$AT$2,0)+1,0),"")</f>
        <v>0</v>
      </c>
      <c r="G11" s="25">
        <f>IFERROR(VLOOKUP($A11,'TD SOP+PROFORM MOD'!$A$5:$AD$750,MATCH(G$4,'TD SOP+PROFORM MOD'!$B$2:$AT$2,0)+1,0),"")</f>
        <v>0</v>
      </c>
      <c r="H11" s="26" t="str">
        <f t="shared" si="10"/>
        <v/>
      </c>
      <c r="I11" s="25">
        <f>IFERROR(VLOOKUP($A11,'TD SOP+PROFORM MOD'!$A$5:$AD$750,MATCH(I$4,'TD SOP+PROFORM MOD'!$B$2:$AT$2,0)+1,0),"")</f>
        <v>0</v>
      </c>
      <c r="J11" s="25">
        <f>IFERROR(VLOOKUP($A11,'TD SOP+PROFORM MOD'!$A$5:$AD$750,MATCH(J$4,'TD SOP+PROFORM MOD'!$B$2:$AT$2,0)+1,0),"")</f>
        <v>0</v>
      </c>
      <c r="K11" s="26" t="str">
        <f t="shared" si="11"/>
        <v/>
      </c>
      <c r="L11" s="25">
        <f>IFERROR(VLOOKUP($A11,'TD SOP+PROFORM MOD'!$A$5:$AD$750,MATCH(L$4,'TD SOP+PROFORM MOD'!$B$2:$AT$2,0)+1,0),"")</f>
        <v>0</v>
      </c>
      <c r="M11" s="25">
        <f>IFERROR(VLOOKUP($A11,'TD SOP+PROFORM MOD'!$A$5:$AD$750,MATCH(M$4,'TD SOP+PROFORM MOD'!$B$2:$AT$2,0)+1,0),"")</f>
        <v>0</v>
      </c>
      <c r="N11" s="26" t="str">
        <f t="shared" si="12"/>
        <v/>
      </c>
      <c r="O11" s="25">
        <f>IFERROR(VLOOKUP($A11,'TD SOP+PROFORM MOD'!$A$5:$AD$750,MATCH(O$4,'TD SOP+PROFORM MOD'!$B$2:$AD$2,0)+1,0),0)+IFERROR(VLOOKUP($A11,'TD SOP+PROFORM MOD'!$A$5:$AD$750,MATCH(O$2,'TD SOP+PROFORM MOD'!$B$2:$AD$2,0)+1,0),0)</f>
        <v>0</v>
      </c>
      <c r="P11" s="25">
        <f>IFERROR(VLOOKUP($A11,'TD SOP+PROFORM MOD'!$A$5:$AD$750,MATCH(P$4,'TD SOP+PROFORM MOD'!$B$2:$AD$2,0)+1,0),0)+IFERROR(VLOOKUP($A11,'TD SOP+PROFORM MOD'!$A$5:$AD$750,MATCH(P$2,'TD SOP+PROFORM MOD'!$B$2:$AD$2,0)+1,0),0)</f>
        <v>96876.88</v>
      </c>
      <c r="Q11" s="26">
        <f t="shared" si="13"/>
        <v>-1</v>
      </c>
      <c r="R11" s="25">
        <f>IFERROR(VLOOKUP($A11,'TD SOP+PROFORM MOD'!$A$5:$AD$750,MATCH(R$4,'TD SOP+PROFORM MOD'!$B$2:$AD$2,0)+1,0),0)+IFERROR(VLOOKUP($A11,'TD SOP+PROFORM MOD'!$A$5:$AD$750,MATCH(R$2,'TD SOP+PROFORM MOD'!$B$2:$AD$2,0)+1,0),0)</f>
        <v>0</v>
      </c>
      <c r="S11" s="25">
        <f>IFERROR(VLOOKUP($A11,'TD SOP+PROFORM MOD'!$A$5:$AD$750,MATCH(S$4,'TD SOP+PROFORM MOD'!$B$2:$AD$2,0)+1,0),0)+IFERROR(VLOOKUP($A11,'TD SOP+PROFORM MOD'!$A$5:$AD$750,MATCH(S$2,'TD SOP+PROFORM MOD'!$B$2:$AD$2,0)+1,0),0)</f>
        <v>17236.799999999996</v>
      </c>
      <c r="T11" s="26">
        <f t="shared" si="14"/>
        <v>-1</v>
      </c>
      <c r="U11" s="25">
        <f>IFERROR(VLOOKUP($A11,'TD SOP+PROFORM MOD'!$A$5:$AD$750,MATCH(U$4,'TD SOP+PROFORM MOD'!$B$2:$AD$2,0)+1,0),0)+IFERROR(VLOOKUP($A11,'TD SOP+PROFORM MOD'!$A$5:$AD$750,MATCH(U$2,'TD SOP+PROFORM MOD'!$B$2:$AD$2,0)+1,0),0)</f>
        <v>0</v>
      </c>
      <c r="V11" s="25">
        <f>IFERROR(VLOOKUP($A11,'TD SOP+PROFORM MOD'!$A$5:$AD$750,MATCH(V$4,'TD SOP+PROFORM MOD'!$B$2:$AD$2,0)+1,0),0)+IFERROR(VLOOKUP($A11,'TD SOP+PROFORM MOD'!$A$5:$AD$750,MATCH(V$2,'TD SOP+PROFORM MOD'!$B$2:$AD$2,0)+1,0),0)</f>
        <v>0</v>
      </c>
      <c r="W11" s="26" t="str">
        <f t="shared" si="15"/>
        <v/>
      </c>
      <c r="X11" s="25">
        <f>IFERROR(VLOOKUP($A11,'TD SOP+PROFORM MOD'!$A$5:$AD$750,MATCH(X$4,'TD SOP+PROFORM MOD'!$B$2:$AD$2,0)+1,0),0)+IFERROR(VLOOKUP($A11,'TD SOP+PROFORM MOD'!$A$5:$AD$750,MATCH(X$2,'TD SOP+PROFORM MOD'!$B$2:$AD$2,0)+1,0),0)</f>
        <v>0</v>
      </c>
      <c r="Y11" s="25">
        <f>IFERROR(VLOOKUP($A11,'TD SOP+PROFORM MOD'!$A$5:$AD$750,MATCH(Y$4,'TD SOP+PROFORM MOD'!$B$2:$AD$2,0)+1,0),0)+IFERROR(VLOOKUP($A11,'TD SOP+PROFORM MOD'!$A$5:$AD$750,MATCH(Y$2,'TD SOP+PROFORM MOD'!$B$2:$AD$2,0)+1,0),0)</f>
        <v>0</v>
      </c>
      <c r="Z11" s="26" t="str">
        <f t="shared" si="16"/>
        <v/>
      </c>
      <c r="AA11" s="25">
        <f>IFERROR(VLOOKUP($A11,'TD SOP+PROFORM MOD'!$A$5:$AD$750,MATCH(AA$4,'TD SOP+PROFORM MOD'!$B$2:$AD$2,0)+1,0),0)+IFERROR(VLOOKUP($A11,'TD SOP+PROFORM MOD'!$A$5:$AD$750,MATCH(AA$2,'TD SOP+PROFORM MOD'!$B$2:$AD$2,0)+1,0),0)</f>
        <v>0</v>
      </c>
      <c r="AB11" s="25">
        <f>IFERROR(VLOOKUP($A11,'TD SOP+PROFORM MOD'!$A$5:$AD$750,MATCH(AB$4,'TD SOP+PROFORM MOD'!$B$2:$AD$2,0)+1,0),0)+IFERROR(VLOOKUP($A11,'TD SOP+PROFORM MOD'!$A$5:$AD$750,MATCH(AB$2,'TD SOP+PROFORM MOD'!$B$2:$AD$2,0)+1,0),0)</f>
        <v>15321</v>
      </c>
      <c r="AC11" s="26">
        <f t="shared" si="17"/>
        <v>-1</v>
      </c>
      <c r="AD11" s="25">
        <f>IFERROR(VLOOKUP($A11,'TD SOP+PROFORM MOD'!$A$5:$AD$750,MATCH(AD$4,'TD SOP+PROFORM MOD'!$B$2:$AD$2,0)+1,0),0)+IFERROR(VLOOKUP($A11,'TD SOP+PROFORM MOD'!$A$5:$AD$750,MATCH(AD$2,'TD SOP+PROFORM MOD'!$B$2:$AD$2,0)+1,0),0)</f>
        <v>0</v>
      </c>
      <c r="AE11" s="25">
        <f>IFERROR(VLOOKUP($A11,'TD SOP+PROFORM MOD'!$A$5:$AD$750,MATCH(AE$4,'TD SOP+PROFORM MOD'!$B$2:$AD$2,0)+1,0),0)+IFERROR(VLOOKUP($A11,'TD SOP+PROFORM MOD'!$A$5:$AD$750,MATCH(AE$2,'TD SOP+PROFORM MOD'!$B$2:$AD$2,0)+1,0),0)</f>
        <v>1324</v>
      </c>
      <c r="AF11" s="26">
        <f t="shared" si="18"/>
        <v>-1</v>
      </c>
      <c r="AG11" s="25">
        <f>IFERROR(VLOOKUP($A11,'TD SOP+PROFORM MOD'!$A$5:$AD$750,MATCH(AG$4,'TD SOP+PROFORM MOD'!$B$2:$AD$2,0)+1,0),0)+IFERROR(VLOOKUP($A11,'TD SOP+PROFORM MOD'!$A$5:$AD$750,MATCH(AG$2,'TD SOP+PROFORM MOD'!$B$2:$AD$2,0)+1,0),0)</f>
        <v>0</v>
      </c>
      <c r="AH11" s="25">
        <f>IFERROR(VLOOKUP($A11,'TD SOP+PROFORM MOD'!$A$5:$AD$750,MATCH(AH$4,'TD SOP+PROFORM MOD'!$B$2:$AD$2,0)+1,0),0)+IFERROR(VLOOKUP($A11,'TD SOP+PROFORM MOD'!$A$5:$AD$750,MATCH(AH$2,'TD SOP+PROFORM MOD'!$B$2:$AD$2,0)+1,0),0)</f>
        <v>0</v>
      </c>
      <c r="AI11" s="26" t="str">
        <f t="shared" si="19"/>
        <v/>
      </c>
      <c r="AJ11" s="25">
        <f>IFERROR(VLOOKUP($A11,'TD SOP+PROFORM MOD'!$A$5:$AD$750,MATCH(AJ$4,'TD SOP+PROFORM MOD'!$B$2:$AD$2,0)+1,0),0)+IFERROR(VLOOKUP($A11,'TD SOP+PROFORM MOD'!$A$5:$AD$750,MATCH(AJ$2,'TD SOP+PROFORM MOD'!$B$2:$AD$2,0)+1,0),0)</f>
        <v>0</v>
      </c>
      <c r="AK11" s="25">
        <f>IFERROR(VLOOKUP($A11,'TD SOP+PROFORM MOD'!$A$5:$AD$750,MATCH(AK$4,'TD SOP+PROFORM MOD'!$B$2:$AD$2,0)+1,0),0)+IFERROR(VLOOKUP($A11,'TD SOP+PROFORM MOD'!$A$5:$AD$750,MATCH(AK$2,'TD SOP+PROFORM MOD'!$B$2:$AD$2,0)+1,0),0)</f>
        <v>0</v>
      </c>
      <c r="AL11" s="26" t="str">
        <f t="shared" si="20"/>
        <v/>
      </c>
      <c r="AM11" s="25">
        <f t="shared" si="22"/>
        <v>0</v>
      </c>
      <c r="AN11" s="25">
        <f t="shared" si="22"/>
        <v>130758.68</v>
      </c>
      <c r="AO11" s="26">
        <f t="shared" si="21"/>
        <v>-1</v>
      </c>
      <c r="AR11" s="25">
        <f>SUMIF('B&amp;S YTD LFY'!B:B,"="&amp;A11,'B&amp;S YTD LFY'!C:C)</f>
        <v>114054.47</v>
      </c>
      <c r="AS11" s="25">
        <f t="shared" si="23"/>
        <v>0</v>
      </c>
      <c r="AT11" s="25"/>
    </row>
    <row r="12" spans="1:47" x14ac:dyDescent="0.35">
      <c r="A12" s="24" t="str">
        <f>IF(AND('TD SOP+PROFORM MOD'!A9&lt;&gt;"",'TD SOP+PROFORM MOD'!A9&lt;&gt;"TOTAL"),'TD SOP+PROFORM MOD'!A9,0)</f>
        <v>BLOOMINGDALES</v>
      </c>
      <c r="C12" s="25">
        <f>IFERROR(VLOOKUP($A12,'TD SOP+PROFORM MOD'!$A$5:$AD$750,MATCH(C$4,'TD SOP+PROFORM MOD'!$B$2:$AT$2,0)+1,0),"")</f>
        <v>0</v>
      </c>
      <c r="D12" s="25">
        <f>IFERROR(VLOOKUP($A12,'TD SOP+PROFORM MOD'!$A$5:$AD$750,MATCH(D$4,'TD SOP+PROFORM MOD'!$B$2:$AT$2,0)+1,0),"")</f>
        <v>0</v>
      </c>
      <c r="E12" s="26" t="str">
        <f t="shared" si="9"/>
        <v/>
      </c>
      <c r="F12" s="25">
        <f>IFERROR(VLOOKUP($A12,'TD SOP+PROFORM MOD'!$A$5:$AD$750,MATCH(F$4,'TD SOP+PROFORM MOD'!$B$2:$AT$2,0)+1,0),"")</f>
        <v>0</v>
      </c>
      <c r="G12" s="25">
        <f>IFERROR(VLOOKUP($A12,'TD SOP+PROFORM MOD'!$A$5:$AD$750,MATCH(G$4,'TD SOP+PROFORM MOD'!$B$2:$AT$2,0)+1,0),"")</f>
        <v>0</v>
      </c>
      <c r="H12" s="26" t="str">
        <f t="shared" si="10"/>
        <v/>
      </c>
      <c r="I12" s="25">
        <f>IFERROR(VLOOKUP($A12,'TD SOP+PROFORM MOD'!$A$5:$AD$750,MATCH(I$4,'TD SOP+PROFORM MOD'!$B$2:$AT$2,0)+1,0),"")</f>
        <v>0</v>
      </c>
      <c r="J12" s="25">
        <f>IFERROR(VLOOKUP($A12,'TD SOP+PROFORM MOD'!$A$5:$AD$750,MATCH(J$4,'TD SOP+PROFORM MOD'!$B$2:$AT$2,0)+1,0),"")</f>
        <v>0</v>
      </c>
      <c r="K12" s="26" t="str">
        <f t="shared" si="11"/>
        <v/>
      </c>
      <c r="L12" s="25">
        <f>IFERROR(VLOOKUP($A12,'TD SOP+PROFORM MOD'!$A$5:$AD$750,MATCH(L$4,'TD SOP+PROFORM MOD'!$B$2:$AT$2,0)+1,0),"")</f>
        <v>0</v>
      </c>
      <c r="M12" s="25">
        <f>IFERROR(VLOOKUP($A12,'TD SOP+PROFORM MOD'!$A$5:$AD$750,MATCH(M$4,'TD SOP+PROFORM MOD'!$B$2:$AT$2,0)+1,0),"")</f>
        <v>0</v>
      </c>
      <c r="N12" s="26" t="str">
        <f t="shared" si="12"/>
        <v/>
      </c>
      <c r="O12" s="25">
        <f>IFERROR(VLOOKUP($A12,'TD SOP+PROFORM MOD'!$A$5:$AD$750,MATCH(O$4,'TD SOP+PROFORM MOD'!$B$2:$AD$2,0)+1,0),0)+IFERROR(VLOOKUP($A12,'TD SOP+PROFORM MOD'!$A$5:$AD$750,MATCH(O$2,'TD SOP+PROFORM MOD'!$B$2:$AD$2,0)+1,0),0)</f>
        <v>0</v>
      </c>
      <c r="P12" s="25">
        <f>IFERROR(VLOOKUP($A12,'TD SOP+PROFORM MOD'!$A$5:$AD$750,MATCH(P$4,'TD SOP+PROFORM MOD'!$B$2:$AD$2,0)+1,0),0)+IFERROR(VLOOKUP($A12,'TD SOP+PROFORM MOD'!$A$5:$AD$750,MATCH(P$2,'TD SOP+PROFORM MOD'!$B$2:$AD$2,0)+1,0),0)</f>
        <v>28744.799999999999</v>
      </c>
      <c r="Q12" s="26">
        <f t="shared" si="13"/>
        <v>-1</v>
      </c>
      <c r="R12" s="25">
        <f>IFERROR(VLOOKUP($A12,'TD SOP+PROFORM MOD'!$A$5:$AD$750,MATCH(R$4,'TD SOP+PROFORM MOD'!$B$2:$AD$2,0)+1,0),0)+IFERROR(VLOOKUP($A12,'TD SOP+PROFORM MOD'!$A$5:$AD$750,MATCH(R$2,'TD SOP+PROFORM MOD'!$B$2:$AD$2,0)+1,0),0)</f>
        <v>0</v>
      </c>
      <c r="S12" s="25">
        <f>IFERROR(VLOOKUP($A12,'TD SOP+PROFORM MOD'!$A$5:$AD$750,MATCH(S$4,'TD SOP+PROFORM MOD'!$B$2:$AD$2,0)+1,0),0)+IFERROR(VLOOKUP($A12,'TD SOP+PROFORM MOD'!$A$5:$AD$750,MATCH(S$2,'TD SOP+PROFORM MOD'!$B$2:$AD$2,0)+1,0),0)</f>
        <v>13676.399999999996</v>
      </c>
      <c r="T12" s="26">
        <f t="shared" si="14"/>
        <v>-1</v>
      </c>
      <c r="U12" s="25">
        <f>IFERROR(VLOOKUP($A12,'TD SOP+PROFORM MOD'!$A$5:$AD$750,MATCH(U$4,'TD SOP+PROFORM MOD'!$B$2:$AD$2,0)+1,0),0)+IFERROR(VLOOKUP($A12,'TD SOP+PROFORM MOD'!$A$5:$AD$750,MATCH(U$2,'TD SOP+PROFORM MOD'!$B$2:$AD$2,0)+1,0),0)</f>
        <v>0</v>
      </c>
      <c r="V12" s="25">
        <f>IFERROR(VLOOKUP($A12,'TD SOP+PROFORM MOD'!$A$5:$AD$750,MATCH(V$4,'TD SOP+PROFORM MOD'!$B$2:$AD$2,0)+1,0),0)+IFERROR(VLOOKUP($A12,'TD SOP+PROFORM MOD'!$A$5:$AD$750,MATCH(V$2,'TD SOP+PROFORM MOD'!$B$2:$AD$2,0)+1,0),0)</f>
        <v>14474.699999999999</v>
      </c>
      <c r="W12" s="26">
        <f t="shared" si="15"/>
        <v>-1</v>
      </c>
      <c r="X12" s="25">
        <f>IFERROR(VLOOKUP($A12,'TD SOP+PROFORM MOD'!$A$5:$AD$750,MATCH(X$4,'TD SOP+PROFORM MOD'!$B$2:$AD$2,0)+1,0),0)+IFERROR(VLOOKUP($A12,'TD SOP+PROFORM MOD'!$A$5:$AD$750,MATCH(X$2,'TD SOP+PROFORM MOD'!$B$2:$AD$2,0)+1,0),0)</f>
        <v>0</v>
      </c>
      <c r="Y12" s="25">
        <f>IFERROR(VLOOKUP($A12,'TD SOP+PROFORM MOD'!$A$5:$AD$750,MATCH(Y$4,'TD SOP+PROFORM MOD'!$B$2:$AD$2,0)+1,0),0)+IFERROR(VLOOKUP($A12,'TD SOP+PROFORM MOD'!$A$5:$AD$750,MATCH(Y$2,'TD SOP+PROFORM MOD'!$B$2:$AD$2,0)+1,0),0)</f>
        <v>31350.54</v>
      </c>
      <c r="Z12" s="26">
        <f t="shared" si="16"/>
        <v>-1</v>
      </c>
      <c r="AA12" s="25">
        <f>IFERROR(VLOOKUP($A12,'TD SOP+PROFORM MOD'!$A$5:$AD$750,MATCH(AA$4,'TD SOP+PROFORM MOD'!$B$2:$AD$2,0)+1,0),0)+IFERROR(VLOOKUP($A12,'TD SOP+PROFORM MOD'!$A$5:$AD$750,MATCH(AA$2,'TD SOP+PROFORM MOD'!$B$2:$AD$2,0)+1,0),0)</f>
        <v>0</v>
      </c>
      <c r="AB12" s="25">
        <f>IFERROR(VLOOKUP($A12,'TD SOP+PROFORM MOD'!$A$5:$AD$750,MATCH(AB$4,'TD SOP+PROFORM MOD'!$B$2:$AD$2,0)+1,0),0)+IFERROR(VLOOKUP($A12,'TD SOP+PROFORM MOD'!$A$5:$AD$750,MATCH(AB$2,'TD SOP+PROFORM MOD'!$B$2:$AD$2,0)+1,0),0)</f>
        <v>25638.55999999999</v>
      </c>
      <c r="AC12" s="26">
        <f t="shared" si="17"/>
        <v>-1</v>
      </c>
      <c r="AD12" s="25">
        <f>IFERROR(VLOOKUP($A12,'TD SOP+PROFORM MOD'!$A$5:$AD$750,MATCH(AD$4,'TD SOP+PROFORM MOD'!$B$2:$AD$2,0)+1,0),0)+IFERROR(VLOOKUP($A12,'TD SOP+PROFORM MOD'!$A$5:$AD$750,MATCH(AD$2,'TD SOP+PROFORM MOD'!$B$2:$AD$2,0)+1,0),0)</f>
        <v>0</v>
      </c>
      <c r="AE12" s="25">
        <f>IFERROR(VLOOKUP($A12,'TD SOP+PROFORM MOD'!$A$5:$AD$750,MATCH(AE$4,'TD SOP+PROFORM MOD'!$B$2:$AD$2,0)+1,0),0)+IFERROR(VLOOKUP($A12,'TD SOP+PROFORM MOD'!$A$5:$AD$750,MATCH(AE$2,'TD SOP+PROFORM MOD'!$B$2:$AD$2,0)+1,0),0)</f>
        <v>0</v>
      </c>
      <c r="AF12" s="26" t="str">
        <f t="shared" si="18"/>
        <v/>
      </c>
      <c r="AG12" s="25">
        <f>IFERROR(VLOOKUP($A12,'TD SOP+PROFORM MOD'!$A$5:$AD$750,MATCH(AG$4,'TD SOP+PROFORM MOD'!$B$2:$AD$2,0)+1,0),0)+IFERROR(VLOOKUP($A12,'TD SOP+PROFORM MOD'!$A$5:$AD$750,MATCH(AG$2,'TD SOP+PROFORM MOD'!$B$2:$AD$2,0)+1,0),0)</f>
        <v>0</v>
      </c>
      <c r="AH12" s="25">
        <f>IFERROR(VLOOKUP($A12,'TD SOP+PROFORM MOD'!$A$5:$AD$750,MATCH(AH$4,'TD SOP+PROFORM MOD'!$B$2:$AD$2,0)+1,0),0)+IFERROR(VLOOKUP($A12,'TD SOP+PROFORM MOD'!$A$5:$AD$750,MATCH(AH$2,'TD SOP+PROFORM MOD'!$B$2:$AD$2,0)+1,0),0)</f>
        <v>0</v>
      </c>
      <c r="AI12" s="26" t="str">
        <f t="shared" si="19"/>
        <v/>
      </c>
      <c r="AJ12" s="25">
        <f>IFERROR(VLOOKUP($A12,'TD SOP+PROFORM MOD'!$A$5:$AD$750,MATCH(AJ$4,'TD SOP+PROFORM MOD'!$B$2:$AD$2,0)+1,0),0)+IFERROR(VLOOKUP($A12,'TD SOP+PROFORM MOD'!$A$5:$AD$750,MATCH(AJ$2,'TD SOP+PROFORM MOD'!$B$2:$AD$2,0)+1,0),0)</f>
        <v>0</v>
      </c>
      <c r="AK12" s="25">
        <f>IFERROR(VLOOKUP($A12,'TD SOP+PROFORM MOD'!$A$5:$AD$750,MATCH(AK$4,'TD SOP+PROFORM MOD'!$B$2:$AD$2,0)+1,0),0)+IFERROR(VLOOKUP($A12,'TD SOP+PROFORM MOD'!$A$5:$AD$750,MATCH(AK$2,'TD SOP+PROFORM MOD'!$B$2:$AD$2,0)+1,0),0)</f>
        <v>0</v>
      </c>
      <c r="AL12" s="26" t="str">
        <f t="shared" si="20"/>
        <v/>
      </c>
      <c r="AM12" s="25">
        <f t="shared" si="22"/>
        <v>0</v>
      </c>
      <c r="AN12" s="25">
        <f t="shared" si="22"/>
        <v>113885</v>
      </c>
      <c r="AO12" s="26">
        <f t="shared" si="21"/>
        <v>-1</v>
      </c>
      <c r="AR12" s="25">
        <f>SUMIF('B&amp;S YTD LFY'!B:B,"="&amp;A12,'B&amp;S YTD LFY'!C:C)</f>
        <v>77027.85000000002</v>
      </c>
      <c r="AS12" s="25">
        <f t="shared" si="23"/>
        <v>0</v>
      </c>
      <c r="AT12" s="25"/>
    </row>
    <row r="13" spans="1:47" x14ac:dyDescent="0.35">
      <c r="A13" s="24" t="str">
        <f>IF(AND('TD SOP+PROFORM MOD'!A10&lt;&gt;"",'TD SOP+PROFORM MOD'!A10&lt;&gt;"TOTAL"),'TD SOP+PROFORM MOD'!A10,0)</f>
        <v>URBAN OUTFITTERS WHOLESALE INC.</v>
      </c>
      <c r="C13" s="25">
        <f>IFERROR(VLOOKUP($A13,'TD SOP+PROFORM MOD'!$A$5:$AD$750,MATCH(C$4,'TD SOP+PROFORM MOD'!$B$2:$AT$2,0)+1,0),"")</f>
        <v>0</v>
      </c>
      <c r="D13" s="25">
        <f>IFERROR(VLOOKUP($A13,'TD SOP+PROFORM MOD'!$A$5:$AD$750,MATCH(D$4,'TD SOP+PROFORM MOD'!$B$2:$AT$2,0)+1,0),"")</f>
        <v>0</v>
      </c>
      <c r="E13" s="26" t="str">
        <f t="shared" si="9"/>
        <v/>
      </c>
      <c r="F13" s="25">
        <f>IFERROR(VLOOKUP($A13,'TD SOP+PROFORM MOD'!$A$5:$AD$750,MATCH(F$4,'TD SOP+PROFORM MOD'!$B$2:$AT$2,0)+1,0),"")</f>
        <v>0</v>
      </c>
      <c r="G13" s="25">
        <f>IFERROR(VLOOKUP($A13,'TD SOP+PROFORM MOD'!$A$5:$AD$750,MATCH(G$4,'TD SOP+PROFORM MOD'!$B$2:$AT$2,0)+1,0),"")</f>
        <v>0</v>
      </c>
      <c r="H13" s="26" t="str">
        <f t="shared" si="10"/>
        <v/>
      </c>
      <c r="I13" s="25">
        <f>IFERROR(VLOOKUP($A13,'TD SOP+PROFORM MOD'!$A$5:$AD$750,MATCH(I$4,'TD SOP+PROFORM MOD'!$B$2:$AT$2,0)+1,0),"")</f>
        <v>0</v>
      </c>
      <c r="J13" s="25">
        <f>IFERROR(VLOOKUP($A13,'TD SOP+PROFORM MOD'!$A$5:$AD$750,MATCH(J$4,'TD SOP+PROFORM MOD'!$B$2:$AT$2,0)+1,0),"")</f>
        <v>0</v>
      </c>
      <c r="K13" s="26" t="str">
        <f t="shared" si="11"/>
        <v/>
      </c>
      <c r="L13" s="25">
        <f>IFERROR(VLOOKUP($A13,'TD SOP+PROFORM MOD'!$A$5:$AD$750,MATCH(L$4,'TD SOP+PROFORM MOD'!$B$2:$AT$2,0)+1,0),"")</f>
        <v>0</v>
      </c>
      <c r="M13" s="25">
        <f>IFERROR(VLOOKUP($A13,'TD SOP+PROFORM MOD'!$A$5:$AD$750,MATCH(M$4,'TD SOP+PROFORM MOD'!$B$2:$AT$2,0)+1,0),"")</f>
        <v>0</v>
      </c>
      <c r="N13" s="26" t="str">
        <f t="shared" si="12"/>
        <v/>
      </c>
      <c r="O13" s="25">
        <f>IFERROR(VLOOKUP($A13,'TD SOP+PROFORM MOD'!$A$5:$AD$750,MATCH(O$4,'TD SOP+PROFORM MOD'!$B$2:$AD$2,0)+1,0),0)+IFERROR(VLOOKUP($A13,'TD SOP+PROFORM MOD'!$A$5:$AD$750,MATCH(O$2,'TD SOP+PROFORM MOD'!$B$2:$AD$2,0)+1,0),0)</f>
        <v>0</v>
      </c>
      <c r="P13" s="25">
        <f>IFERROR(VLOOKUP($A13,'TD SOP+PROFORM MOD'!$A$5:$AD$750,MATCH(P$4,'TD SOP+PROFORM MOD'!$B$2:$AD$2,0)+1,0),0)+IFERROR(VLOOKUP($A13,'TD SOP+PROFORM MOD'!$A$5:$AD$750,MATCH(P$2,'TD SOP+PROFORM MOD'!$B$2:$AD$2,0)+1,0),0)</f>
        <v>0</v>
      </c>
      <c r="Q13" s="26" t="str">
        <f t="shared" si="13"/>
        <v/>
      </c>
      <c r="R13" s="25">
        <f>IFERROR(VLOOKUP($A13,'TD SOP+PROFORM MOD'!$A$5:$AD$750,MATCH(R$4,'TD SOP+PROFORM MOD'!$B$2:$AD$2,0)+1,0),0)+IFERROR(VLOOKUP($A13,'TD SOP+PROFORM MOD'!$A$5:$AD$750,MATCH(R$2,'TD SOP+PROFORM MOD'!$B$2:$AD$2,0)+1,0),0)</f>
        <v>0</v>
      </c>
      <c r="S13" s="25">
        <f>IFERROR(VLOOKUP($A13,'TD SOP+PROFORM MOD'!$A$5:$AD$750,MATCH(S$4,'TD SOP+PROFORM MOD'!$B$2:$AD$2,0)+1,0),0)+IFERROR(VLOOKUP($A13,'TD SOP+PROFORM MOD'!$A$5:$AD$750,MATCH(S$2,'TD SOP+PROFORM MOD'!$B$2:$AD$2,0)+1,0),0)</f>
        <v>0</v>
      </c>
      <c r="T13" s="26" t="str">
        <f t="shared" si="14"/>
        <v/>
      </c>
      <c r="U13" s="25">
        <f>IFERROR(VLOOKUP($A13,'TD SOP+PROFORM MOD'!$A$5:$AD$750,MATCH(U$4,'TD SOP+PROFORM MOD'!$B$2:$AD$2,0)+1,0),0)+IFERROR(VLOOKUP($A13,'TD SOP+PROFORM MOD'!$A$5:$AD$750,MATCH(U$2,'TD SOP+PROFORM MOD'!$B$2:$AD$2,0)+1,0),0)</f>
        <v>0</v>
      </c>
      <c r="V13" s="25">
        <f>IFERROR(VLOOKUP($A13,'TD SOP+PROFORM MOD'!$A$5:$AD$750,MATCH(V$4,'TD SOP+PROFORM MOD'!$B$2:$AD$2,0)+1,0),0)+IFERROR(VLOOKUP($A13,'TD SOP+PROFORM MOD'!$A$5:$AD$750,MATCH(V$2,'TD SOP+PROFORM MOD'!$B$2:$AD$2,0)+1,0),0)</f>
        <v>0</v>
      </c>
      <c r="W13" s="26" t="str">
        <f t="shared" si="15"/>
        <v/>
      </c>
      <c r="X13" s="25">
        <f>IFERROR(VLOOKUP($A13,'TD SOP+PROFORM MOD'!$A$5:$AD$750,MATCH(X$4,'TD SOP+PROFORM MOD'!$B$2:$AD$2,0)+1,0),0)+IFERROR(VLOOKUP($A13,'TD SOP+PROFORM MOD'!$A$5:$AD$750,MATCH(X$2,'TD SOP+PROFORM MOD'!$B$2:$AD$2,0)+1,0),0)</f>
        <v>0</v>
      </c>
      <c r="Y13" s="25">
        <f>IFERROR(VLOOKUP($A13,'TD SOP+PROFORM MOD'!$A$5:$AD$750,MATCH(Y$4,'TD SOP+PROFORM MOD'!$B$2:$AD$2,0)+1,0),0)+IFERROR(VLOOKUP($A13,'TD SOP+PROFORM MOD'!$A$5:$AD$750,MATCH(Y$2,'TD SOP+PROFORM MOD'!$B$2:$AD$2,0)+1,0),0)</f>
        <v>0</v>
      </c>
      <c r="Z13" s="26" t="str">
        <f t="shared" si="16"/>
        <v/>
      </c>
      <c r="AA13" s="25">
        <f>IFERROR(VLOOKUP($A13,'TD SOP+PROFORM MOD'!$A$5:$AD$750,MATCH(AA$4,'TD SOP+PROFORM MOD'!$B$2:$AD$2,0)+1,0),0)+IFERROR(VLOOKUP($A13,'TD SOP+PROFORM MOD'!$A$5:$AD$750,MATCH(AA$2,'TD SOP+PROFORM MOD'!$B$2:$AD$2,0)+1,0),0)</f>
        <v>0</v>
      </c>
      <c r="AB13" s="25">
        <f>IFERROR(VLOOKUP($A13,'TD SOP+PROFORM MOD'!$A$5:$AD$750,MATCH(AB$4,'TD SOP+PROFORM MOD'!$B$2:$AD$2,0)+1,0),0)+IFERROR(VLOOKUP($A13,'TD SOP+PROFORM MOD'!$A$5:$AD$750,MATCH(AB$2,'TD SOP+PROFORM MOD'!$B$2:$AD$2,0)+1,0),0)</f>
        <v>0</v>
      </c>
      <c r="AC13" s="26" t="str">
        <f t="shared" si="17"/>
        <v/>
      </c>
      <c r="AD13" s="25">
        <f>IFERROR(VLOOKUP($A13,'TD SOP+PROFORM MOD'!$A$5:$AD$750,MATCH(AD$4,'TD SOP+PROFORM MOD'!$B$2:$AD$2,0)+1,0),0)+IFERROR(VLOOKUP($A13,'TD SOP+PROFORM MOD'!$A$5:$AD$750,MATCH(AD$2,'TD SOP+PROFORM MOD'!$B$2:$AD$2,0)+1,0),0)</f>
        <v>0</v>
      </c>
      <c r="AE13" s="25">
        <f>IFERROR(VLOOKUP($A13,'TD SOP+PROFORM MOD'!$A$5:$AD$750,MATCH(AE$4,'TD SOP+PROFORM MOD'!$B$2:$AD$2,0)+1,0),0)+IFERROR(VLOOKUP($A13,'TD SOP+PROFORM MOD'!$A$5:$AD$750,MATCH(AE$2,'TD SOP+PROFORM MOD'!$B$2:$AD$2,0)+1,0),0)</f>
        <v>53735.090000000011</v>
      </c>
      <c r="AF13" s="26">
        <f t="shared" si="18"/>
        <v>-1</v>
      </c>
      <c r="AG13" s="25">
        <f>IFERROR(VLOOKUP($A13,'TD SOP+PROFORM MOD'!$A$5:$AD$750,MATCH(AG$4,'TD SOP+PROFORM MOD'!$B$2:$AD$2,0)+1,0),0)+IFERROR(VLOOKUP($A13,'TD SOP+PROFORM MOD'!$A$5:$AD$750,MATCH(AG$2,'TD SOP+PROFORM MOD'!$B$2:$AD$2,0)+1,0),0)</f>
        <v>0</v>
      </c>
      <c r="AH13" s="25">
        <f>IFERROR(VLOOKUP($A13,'TD SOP+PROFORM MOD'!$A$5:$AD$750,MATCH(AH$4,'TD SOP+PROFORM MOD'!$B$2:$AD$2,0)+1,0),0)+IFERROR(VLOOKUP($A13,'TD SOP+PROFORM MOD'!$A$5:$AD$750,MATCH(AH$2,'TD SOP+PROFORM MOD'!$B$2:$AD$2,0)+1,0),0)</f>
        <v>51006.189999999988</v>
      </c>
      <c r="AI13" s="26">
        <f t="shared" si="19"/>
        <v>-1</v>
      </c>
      <c r="AJ13" s="25">
        <f>IFERROR(VLOOKUP($A13,'TD SOP+PROFORM MOD'!$A$5:$AD$750,MATCH(AJ$4,'TD SOP+PROFORM MOD'!$B$2:$AD$2,0)+1,0),0)+IFERROR(VLOOKUP($A13,'TD SOP+PROFORM MOD'!$A$5:$AD$750,MATCH(AJ$2,'TD SOP+PROFORM MOD'!$B$2:$AD$2,0)+1,0),0)</f>
        <v>0</v>
      </c>
      <c r="AK13" s="25">
        <f>IFERROR(VLOOKUP($A13,'TD SOP+PROFORM MOD'!$A$5:$AD$750,MATCH(AK$4,'TD SOP+PROFORM MOD'!$B$2:$AD$2,0)+1,0),0)+IFERROR(VLOOKUP($A13,'TD SOP+PROFORM MOD'!$A$5:$AD$750,MATCH(AK$2,'TD SOP+PROFORM MOD'!$B$2:$AD$2,0)+1,0),0)</f>
        <v>4196.6099999999997</v>
      </c>
      <c r="AL13" s="26">
        <f t="shared" si="20"/>
        <v>-1</v>
      </c>
      <c r="AM13" s="25">
        <f t="shared" si="22"/>
        <v>0</v>
      </c>
      <c r="AN13" s="25">
        <f t="shared" si="22"/>
        <v>108937.89</v>
      </c>
      <c r="AO13" s="26">
        <f t="shared" si="21"/>
        <v>-1</v>
      </c>
      <c r="AR13" s="25">
        <f>SUMIF('B&amp;S YTD LFY'!B:B,"="&amp;A13,'B&amp;S YTD LFY'!C:C)</f>
        <v>0</v>
      </c>
      <c r="AS13" s="25">
        <f t="shared" si="23"/>
        <v>0</v>
      </c>
      <c r="AT13" s="25"/>
    </row>
    <row r="14" spans="1:47" x14ac:dyDescent="0.35">
      <c r="A14" s="24" t="str">
        <f>IF(AND('TD SOP+PROFORM MOD'!A11&lt;&gt;"",'TD SOP+PROFORM MOD'!A11&lt;&gt;"TOTAL"),'TD SOP+PROFORM MOD'!A11,0)</f>
        <v>ND RETAIL INC</v>
      </c>
      <c r="C14" s="25">
        <f>IFERROR(VLOOKUP($A14,'TD SOP+PROFORM MOD'!$A$5:$AD$750,MATCH(C$4,'TD SOP+PROFORM MOD'!$B$2:$AT$2,0)+1,0),"")</f>
        <v>2159</v>
      </c>
      <c r="D14" s="25">
        <f>IFERROR(VLOOKUP($A14,'TD SOP+PROFORM MOD'!$A$5:$AD$750,MATCH(D$4,'TD SOP+PROFORM MOD'!$B$2:$AT$2,0)+1,0),"")</f>
        <v>0</v>
      </c>
      <c r="E14" s="26" t="str">
        <f t="shared" si="9"/>
        <v/>
      </c>
      <c r="F14" s="25">
        <f>IFERROR(VLOOKUP($A14,'TD SOP+PROFORM MOD'!$A$5:$AD$750,MATCH(F$4,'TD SOP+PROFORM MOD'!$B$2:$AT$2,0)+1,0),"")</f>
        <v>0</v>
      </c>
      <c r="G14" s="25">
        <f>IFERROR(VLOOKUP($A14,'TD SOP+PROFORM MOD'!$A$5:$AD$750,MATCH(G$4,'TD SOP+PROFORM MOD'!$B$2:$AT$2,0)+1,0),"")</f>
        <v>0</v>
      </c>
      <c r="H14" s="26" t="str">
        <f t="shared" si="10"/>
        <v/>
      </c>
      <c r="I14" s="25">
        <f>IFERROR(VLOOKUP($A14,'TD SOP+PROFORM MOD'!$A$5:$AD$750,MATCH(I$4,'TD SOP+PROFORM MOD'!$B$2:$AT$2,0)+1,0),"")</f>
        <v>0</v>
      </c>
      <c r="J14" s="25">
        <f>IFERROR(VLOOKUP($A14,'TD SOP+PROFORM MOD'!$A$5:$AD$750,MATCH(J$4,'TD SOP+PROFORM MOD'!$B$2:$AT$2,0)+1,0),"")</f>
        <v>0</v>
      </c>
      <c r="K14" s="26" t="str">
        <f t="shared" si="11"/>
        <v/>
      </c>
      <c r="L14" s="25">
        <f>IFERROR(VLOOKUP($A14,'TD SOP+PROFORM MOD'!$A$5:$AD$750,MATCH(L$4,'TD SOP+PROFORM MOD'!$B$2:$AT$2,0)+1,0),"")</f>
        <v>0</v>
      </c>
      <c r="M14" s="25">
        <f>IFERROR(VLOOKUP($A14,'TD SOP+PROFORM MOD'!$A$5:$AD$750,MATCH(M$4,'TD SOP+PROFORM MOD'!$B$2:$AT$2,0)+1,0),"")</f>
        <v>0</v>
      </c>
      <c r="N14" s="26" t="str">
        <f t="shared" si="12"/>
        <v/>
      </c>
      <c r="O14" s="25">
        <f>IFERROR(VLOOKUP($A14,'TD SOP+PROFORM MOD'!$A$5:$AD$750,MATCH(O$4,'TD SOP+PROFORM MOD'!$B$2:$AD$2,0)+1,0),0)+IFERROR(VLOOKUP($A14,'TD SOP+PROFORM MOD'!$A$5:$AD$750,MATCH(O$2,'TD SOP+PROFORM MOD'!$B$2:$AD$2,0)+1,0),0)</f>
        <v>0</v>
      </c>
      <c r="P14" s="25">
        <f>IFERROR(VLOOKUP($A14,'TD SOP+PROFORM MOD'!$A$5:$AD$750,MATCH(P$4,'TD SOP+PROFORM MOD'!$B$2:$AD$2,0)+1,0),0)+IFERROR(VLOOKUP($A14,'TD SOP+PROFORM MOD'!$A$5:$AD$750,MATCH(P$2,'TD SOP+PROFORM MOD'!$B$2:$AD$2,0)+1,0),0)</f>
        <v>0</v>
      </c>
      <c r="Q14" s="26" t="str">
        <f t="shared" si="13"/>
        <v/>
      </c>
      <c r="R14" s="25">
        <f>IFERROR(VLOOKUP($A14,'TD SOP+PROFORM MOD'!$A$5:$AD$750,MATCH(R$4,'TD SOP+PROFORM MOD'!$B$2:$AD$2,0)+1,0),0)+IFERROR(VLOOKUP($A14,'TD SOP+PROFORM MOD'!$A$5:$AD$750,MATCH(R$2,'TD SOP+PROFORM MOD'!$B$2:$AD$2,0)+1,0),0)</f>
        <v>0</v>
      </c>
      <c r="S14" s="25">
        <f>IFERROR(VLOOKUP($A14,'TD SOP+PROFORM MOD'!$A$5:$AD$750,MATCH(S$4,'TD SOP+PROFORM MOD'!$B$2:$AD$2,0)+1,0),0)+IFERROR(VLOOKUP($A14,'TD SOP+PROFORM MOD'!$A$5:$AD$750,MATCH(S$2,'TD SOP+PROFORM MOD'!$B$2:$AD$2,0)+1,0),0)</f>
        <v>0</v>
      </c>
      <c r="T14" s="26" t="str">
        <f t="shared" si="14"/>
        <v/>
      </c>
      <c r="U14" s="25">
        <f>IFERROR(VLOOKUP($A14,'TD SOP+PROFORM MOD'!$A$5:$AD$750,MATCH(U$4,'TD SOP+PROFORM MOD'!$B$2:$AD$2,0)+1,0),0)+IFERROR(VLOOKUP($A14,'TD SOP+PROFORM MOD'!$A$5:$AD$750,MATCH(U$2,'TD SOP+PROFORM MOD'!$B$2:$AD$2,0)+1,0),0)</f>
        <v>0</v>
      </c>
      <c r="V14" s="25">
        <f>IFERROR(VLOOKUP($A14,'TD SOP+PROFORM MOD'!$A$5:$AD$750,MATCH(V$4,'TD SOP+PROFORM MOD'!$B$2:$AD$2,0)+1,0),0)+IFERROR(VLOOKUP($A14,'TD SOP+PROFORM MOD'!$A$5:$AD$750,MATCH(V$2,'TD SOP+PROFORM MOD'!$B$2:$AD$2,0)+1,0),0)</f>
        <v>0</v>
      </c>
      <c r="W14" s="26" t="str">
        <f t="shared" si="15"/>
        <v/>
      </c>
      <c r="X14" s="25">
        <f>IFERROR(VLOOKUP($A14,'TD SOP+PROFORM MOD'!$A$5:$AD$750,MATCH(X$4,'TD SOP+PROFORM MOD'!$B$2:$AD$2,0)+1,0),0)+IFERROR(VLOOKUP($A14,'TD SOP+PROFORM MOD'!$A$5:$AD$750,MATCH(X$2,'TD SOP+PROFORM MOD'!$B$2:$AD$2,0)+1,0),0)</f>
        <v>0</v>
      </c>
      <c r="Y14" s="25">
        <f>IFERROR(VLOOKUP($A14,'TD SOP+PROFORM MOD'!$A$5:$AD$750,MATCH(Y$4,'TD SOP+PROFORM MOD'!$B$2:$AD$2,0)+1,0),0)+IFERROR(VLOOKUP($A14,'TD SOP+PROFORM MOD'!$A$5:$AD$750,MATCH(Y$2,'TD SOP+PROFORM MOD'!$B$2:$AD$2,0)+1,0),0)</f>
        <v>2838</v>
      </c>
      <c r="Z14" s="26">
        <f t="shared" si="16"/>
        <v>-1</v>
      </c>
      <c r="AA14" s="25">
        <f>IFERROR(VLOOKUP($A14,'TD SOP+PROFORM MOD'!$A$5:$AD$750,MATCH(AA$4,'TD SOP+PROFORM MOD'!$B$2:$AD$2,0)+1,0),0)+IFERROR(VLOOKUP($A14,'TD SOP+PROFORM MOD'!$A$5:$AD$750,MATCH(AA$2,'TD SOP+PROFORM MOD'!$B$2:$AD$2,0)+1,0),0)</f>
        <v>0</v>
      </c>
      <c r="AB14" s="25">
        <f>IFERROR(VLOOKUP($A14,'TD SOP+PROFORM MOD'!$A$5:$AD$750,MATCH(AB$4,'TD SOP+PROFORM MOD'!$B$2:$AD$2,0)+1,0),0)+IFERROR(VLOOKUP($A14,'TD SOP+PROFORM MOD'!$A$5:$AD$750,MATCH(AB$2,'TD SOP+PROFORM MOD'!$B$2:$AD$2,0)+1,0),0)</f>
        <v>22816</v>
      </c>
      <c r="AC14" s="26">
        <f t="shared" si="17"/>
        <v>-1</v>
      </c>
      <c r="AD14" s="25">
        <f>IFERROR(VLOOKUP($A14,'TD SOP+PROFORM MOD'!$A$5:$AD$750,MATCH(AD$4,'TD SOP+PROFORM MOD'!$B$2:$AD$2,0)+1,0),0)+IFERROR(VLOOKUP($A14,'TD SOP+PROFORM MOD'!$A$5:$AD$750,MATCH(AD$2,'TD SOP+PROFORM MOD'!$B$2:$AD$2,0)+1,0),0)</f>
        <v>0</v>
      </c>
      <c r="AE14" s="25">
        <f>IFERROR(VLOOKUP($A14,'TD SOP+PROFORM MOD'!$A$5:$AD$750,MATCH(AE$4,'TD SOP+PROFORM MOD'!$B$2:$AD$2,0)+1,0),0)+IFERROR(VLOOKUP($A14,'TD SOP+PROFORM MOD'!$A$5:$AD$750,MATCH(AE$2,'TD SOP+PROFORM MOD'!$B$2:$AD$2,0)+1,0),0)</f>
        <v>21396</v>
      </c>
      <c r="AF14" s="26">
        <f t="shared" si="18"/>
        <v>-1</v>
      </c>
      <c r="AG14" s="25">
        <f>IFERROR(VLOOKUP($A14,'TD SOP+PROFORM MOD'!$A$5:$AD$750,MATCH(AG$4,'TD SOP+PROFORM MOD'!$B$2:$AD$2,0)+1,0),0)+IFERROR(VLOOKUP($A14,'TD SOP+PROFORM MOD'!$A$5:$AD$750,MATCH(AG$2,'TD SOP+PROFORM MOD'!$B$2:$AD$2,0)+1,0),0)</f>
        <v>0</v>
      </c>
      <c r="AH14" s="25">
        <f>IFERROR(VLOOKUP($A14,'TD SOP+PROFORM MOD'!$A$5:$AD$750,MATCH(AH$4,'TD SOP+PROFORM MOD'!$B$2:$AD$2,0)+1,0),0)+IFERROR(VLOOKUP($A14,'TD SOP+PROFORM MOD'!$A$5:$AD$750,MATCH(AH$2,'TD SOP+PROFORM MOD'!$B$2:$AD$2,0)+1,0),0)</f>
        <v>13186</v>
      </c>
      <c r="AI14" s="26">
        <f t="shared" si="19"/>
        <v>-1</v>
      </c>
      <c r="AJ14" s="25">
        <f>IFERROR(VLOOKUP($A14,'TD SOP+PROFORM MOD'!$A$5:$AD$750,MATCH(AJ$4,'TD SOP+PROFORM MOD'!$B$2:$AD$2,0)+1,0),0)+IFERROR(VLOOKUP($A14,'TD SOP+PROFORM MOD'!$A$5:$AD$750,MATCH(AJ$2,'TD SOP+PROFORM MOD'!$B$2:$AD$2,0)+1,0),0)</f>
        <v>0</v>
      </c>
      <c r="AK14" s="25">
        <f>IFERROR(VLOOKUP($A14,'TD SOP+PROFORM MOD'!$A$5:$AD$750,MATCH(AK$4,'TD SOP+PROFORM MOD'!$B$2:$AD$2,0)+1,0),0)+IFERROR(VLOOKUP($A14,'TD SOP+PROFORM MOD'!$A$5:$AD$750,MATCH(AK$2,'TD SOP+PROFORM MOD'!$B$2:$AD$2,0)+1,0),0)</f>
        <v>5769</v>
      </c>
      <c r="AL14" s="26">
        <f t="shared" si="20"/>
        <v>-1</v>
      </c>
      <c r="AM14" s="25">
        <f t="shared" si="22"/>
        <v>2159</v>
      </c>
      <c r="AN14" s="25">
        <f t="shared" si="22"/>
        <v>66005</v>
      </c>
      <c r="AO14" s="26">
        <f t="shared" si="21"/>
        <v>-0.96729035679115216</v>
      </c>
      <c r="AR14" s="25">
        <f>SUMIF('B&amp;S YTD LFY'!B:B,"="&amp;A14,'B&amp;S YTD LFY'!C:C)</f>
        <v>30706</v>
      </c>
      <c r="AS14" s="25">
        <f t="shared" si="23"/>
        <v>2159</v>
      </c>
      <c r="AT14" s="25"/>
    </row>
    <row r="15" spans="1:47" x14ac:dyDescent="0.35">
      <c r="A15" s="24" t="str">
        <f>IF(AND('TD SOP+PROFORM MOD'!A12&lt;&gt;"",'TD SOP+PROFORM MOD'!A12&lt;&gt;"TOTAL"),'TD SOP+PROFORM MOD'!A12,0)</f>
        <v>URBAN OUTFITTERS WHOLESALE, INC.</v>
      </c>
      <c r="C15" s="25">
        <f>IFERROR(VLOOKUP($A15,'TD SOP+PROFORM MOD'!$A$5:$AD$750,MATCH(C$4,'TD SOP+PROFORM MOD'!$B$2:$AT$2,0)+1,0),"")</f>
        <v>0</v>
      </c>
      <c r="D15" s="25">
        <f>IFERROR(VLOOKUP($A15,'TD SOP+PROFORM MOD'!$A$5:$AD$750,MATCH(D$4,'TD SOP+PROFORM MOD'!$B$2:$AT$2,0)+1,0),"")</f>
        <v>0</v>
      </c>
      <c r="E15" s="26" t="str">
        <f t="shared" si="9"/>
        <v/>
      </c>
      <c r="F15" s="25">
        <f>IFERROR(VLOOKUP($A15,'TD SOP+PROFORM MOD'!$A$5:$AD$750,MATCH(F$4,'TD SOP+PROFORM MOD'!$B$2:$AT$2,0)+1,0),"")</f>
        <v>0</v>
      </c>
      <c r="G15" s="25">
        <f>IFERROR(VLOOKUP($A15,'TD SOP+PROFORM MOD'!$A$5:$AD$750,MATCH(G$4,'TD SOP+PROFORM MOD'!$B$2:$AT$2,0)+1,0),"")</f>
        <v>0</v>
      </c>
      <c r="H15" s="26" t="str">
        <f t="shared" si="10"/>
        <v/>
      </c>
      <c r="I15" s="25">
        <f>IFERROR(VLOOKUP($A15,'TD SOP+PROFORM MOD'!$A$5:$AD$750,MATCH(I$4,'TD SOP+PROFORM MOD'!$B$2:$AT$2,0)+1,0),"")</f>
        <v>0</v>
      </c>
      <c r="J15" s="25">
        <f>IFERROR(VLOOKUP($A15,'TD SOP+PROFORM MOD'!$A$5:$AD$750,MATCH(J$4,'TD SOP+PROFORM MOD'!$B$2:$AT$2,0)+1,0),"")</f>
        <v>0</v>
      </c>
      <c r="K15" s="26" t="str">
        <f t="shared" si="11"/>
        <v/>
      </c>
      <c r="L15" s="25">
        <f>IFERROR(VLOOKUP($A15,'TD SOP+PROFORM MOD'!$A$5:$AD$750,MATCH(L$4,'TD SOP+PROFORM MOD'!$B$2:$AT$2,0)+1,0),"")</f>
        <v>0</v>
      </c>
      <c r="M15" s="25">
        <f>IFERROR(VLOOKUP($A15,'TD SOP+PROFORM MOD'!$A$5:$AD$750,MATCH(M$4,'TD SOP+PROFORM MOD'!$B$2:$AT$2,0)+1,0),"")</f>
        <v>0</v>
      </c>
      <c r="N15" s="26" t="str">
        <f t="shared" si="12"/>
        <v/>
      </c>
      <c r="O15" s="25">
        <f>IFERROR(VLOOKUP($A15,'TD SOP+PROFORM MOD'!$A$5:$AD$750,MATCH(O$4,'TD SOP+PROFORM MOD'!$B$2:$AD$2,0)+1,0),0)+IFERROR(VLOOKUP($A15,'TD SOP+PROFORM MOD'!$A$5:$AD$750,MATCH(O$2,'TD SOP+PROFORM MOD'!$B$2:$AD$2,0)+1,0),0)</f>
        <v>0</v>
      </c>
      <c r="P15" s="25">
        <f>IFERROR(VLOOKUP($A15,'TD SOP+PROFORM MOD'!$A$5:$AD$750,MATCH(P$4,'TD SOP+PROFORM MOD'!$B$2:$AD$2,0)+1,0),0)+IFERROR(VLOOKUP($A15,'TD SOP+PROFORM MOD'!$A$5:$AD$750,MATCH(P$2,'TD SOP+PROFORM MOD'!$B$2:$AD$2,0)+1,0),0)</f>
        <v>24843.000000000007</v>
      </c>
      <c r="Q15" s="26">
        <f t="shared" si="13"/>
        <v>-1</v>
      </c>
      <c r="R15" s="25">
        <f>IFERROR(VLOOKUP($A15,'TD SOP+PROFORM MOD'!$A$5:$AD$750,MATCH(R$4,'TD SOP+PROFORM MOD'!$B$2:$AD$2,0)+1,0),0)+IFERROR(VLOOKUP($A15,'TD SOP+PROFORM MOD'!$A$5:$AD$750,MATCH(R$2,'TD SOP+PROFORM MOD'!$B$2:$AD$2,0)+1,0),0)</f>
        <v>0</v>
      </c>
      <c r="S15" s="25">
        <f>IFERROR(VLOOKUP($A15,'TD SOP+PROFORM MOD'!$A$5:$AD$750,MATCH(S$4,'TD SOP+PROFORM MOD'!$B$2:$AD$2,0)+1,0),0)+IFERROR(VLOOKUP($A15,'TD SOP+PROFORM MOD'!$A$5:$AD$750,MATCH(S$2,'TD SOP+PROFORM MOD'!$B$2:$AD$2,0)+1,0),0)</f>
        <v>25675.200000000004</v>
      </c>
      <c r="T15" s="26">
        <f t="shared" si="14"/>
        <v>-1</v>
      </c>
      <c r="U15" s="25">
        <f>IFERROR(VLOOKUP($A15,'TD SOP+PROFORM MOD'!$A$5:$AD$750,MATCH(U$4,'TD SOP+PROFORM MOD'!$B$2:$AD$2,0)+1,0),0)+IFERROR(VLOOKUP($A15,'TD SOP+PROFORM MOD'!$A$5:$AD$750,MATCH(U$2,'TD SOP+PROFORM MOD'!$B$2:$AD$2,0)+1,0),0)</f>
        <v>0</v>
      </c>
      <c r="V15" s="25">
        <f>IFERROR(VLOOKUP($A15,'TD SOP+PROFORM MOD'!$A$5:$AD$750,MATCH(V$4,'TD SOP+PROFORM MOD'!$B$2:$AD$2,0)+1,0),0)+IFERROR(VLOOKUP($A15,'TD SOP+PROFORM MOD'!$A$5:$AD$750,MATCH(V$2,'TD SOP+PROFORM MOD'!$B$2:$AD$2,0)+1,0),0)</f>
        <v>10519.600000000002</v>
      </c>
      <c r="W15" s="26">
        <f t="shared" si="15"/>
        <v>-1</v>
      </c>
      <c r="X15" s="25">
        <f>IFERROR(VLOOKUP($A15,'TD SOP+PROFORM MOD'!$A$5:$AD$750,MATCH(X$4,'TD SOP+PROFORM MOD'!$B$2:$AD$2,0)+1,0),0)+IFERROR(VLOOKUP($A15,'TD SOP+PROFORM MOD'!$A$5:$AD$750,MATCH(X$2,'TD SOP+PROFORM MOD'!$B$2:$AD$2,0)+1,0),0)</f>
        <v>0</v>
      </c>
      <c r="Y15" s="25">
        <f>IFERROR(VLOOKUP($A15,'TD SOP+PROFORM MOD'!$A$5:$AD$750,MATCH(Y$4,'TD SOP+PROFORM MOD'!$B$2:$AD$2,0)+1,0),0)+IFERROR(VLOOKUP($A15,'TD SOP+PROFORM MOD'!$A$5:$AD$750,MATCH(Y$2,'TD SOP+PROFORM MOD'!$B$2:$AD$2,0)+1,0),0)</f>
        <v>164.71</v>
      </c>
      <c r="Z15" s="26">
        <f t="shared" si="16"/>
        <v>-1</v>
      </c>
      <c r="AA15" s="25">
        <f>IFERROR(VLOOKUP($A15,'TD SOP+PROFORM MOD'!$A$5:$AD$750,MATCH(AA$4,'TD SOP+PROFORM MOD'!$B$2:$AD$2,0)+1,0),0)+IFERROR(VLOOKUP($A15,'TD SOP+PROFORM MOD'!$A$5:$AD$750,MATCH(AA$2,'TD SOP+PROFORM MOD'!$B$2:$AD$2,0)+1,0),0)</f>
        <v>0</v>
      </c>
      <c r="AB15" s="25">
        <f>IFERROR(VLOOKUP($A15,'TD SOP+PROFORM MOD'!$A$5:$AD$750,MATCH(AB$4,'TD SOP+PROFORM MOD'!$B$2:$AD$2,0)+1,0),0)+IFERROR(VLOOKUP($A15,'TD SOP+PROFORM MOD'!$A$5:$AD$750,MATCH(AB$2,'TD SOP+PROFORM MOD'!$B$2:$AD$2,0)+1,0),0)</f>
        <v>0</v>
      </c>
      <c r="AC15" s="26" t="str">
        <f t="shared" si="17"/>
        <v/>
      </c>
      <c r="AD15" s="25">
        <f>IFERROR(VLOOKUP($A15,'TD SOP+PROFORM MOD'!$A$5:$AD$750,MATCH(AD$4,'TD SOP+PROFORM MOD'!$B$2:$AD$2,0)+1,0),0)+IFERROR(VLOOKUP($A15,'TD SOP+PROFORM MOD'!$A$5:$AD$750,MATCH(AD$2,'TD SOP+PROFORM MOD'!$B$2:$AD$2,0)+1,0),0)</f>
        <v>0</v>
      </c>
      <c r="AE15" s="25">
        <f>IFERROR(VLOOKUP($A15,'TD SOP+PROFORM MOD'!$A$5:$AD$750,MATCH(AE$4,'TD SOP+PROFORM MOD'!$B$2:$AD$2,0)+1,0),0)+IFERROR(VLOOKUP($A15,'TD SOP+PROFORM MOD'!$A$5:$AD$750,MATCH(AE$2,'TD SOP+PROFORM MOD'!$B$2:$AD$2,0)+1,0),0)</f>
        <v>0</v>
      </c>
      <c r="AF15" s="26" t="str">
        <f t="shared" si="18"/>
        <v/>
      </c>
      <c r="AG15" s="25">
        <f>IFERROR(VLOOKUP($A15,'TD SOP+PROFORM MOD'!$A$5:$AD$750,MATCH(AG$4,'TD SOP+PROFORM MOD'!$B$2:$AD$2,0)+1,0),0)+IFERROR(VLOOKUP($A15,'TD SOP+PROFORM MOD'!$A$5:$AD$750,MATCH(AG$2,'TD SOP+PROFORM MOD'!$B$2:$AD$2,0)+1,0),0)</f>
        <v>0</v>
      </c>
      <c r="AH15" s="25">
        <f>IFERROR(VLOOKUP($A15,'TD SOP+PROFORM MOD'!$A$5:$AD$750,MATCH(AH$4,'TD SOP+PROFORM MOD'!$B$2:$AD$2,0)+1,0),0)+IFERROR(VLOOKUP($A15,'TD SOP+PROFORM MOD'!$A$5:$AD$750,MATCH(AH$2,'TD SOP+PROFORM MOD'!$B$2:$AD$2,0)+1,0),0)</f>
        <v>0</v>
      </c>
      <c r="AI15" s="26" t="str">
        <f t="shared" si="19"/>
        <v/>
      </c>
      <c r="AJ15" s="25">
        <f>IFERROR(VLOOKUP($A15,'TD SOP+PROFORM MOD'!$A$5:$AD$750,MATCH(AJ$4,'TD SOP+PROFORM MOD'!$B$2:$AD$2,0)+1,0),0)+IFERROR(VLOOKUP($A15,'TD SOP+PROFORM MOD'!$A$5:$AD$750,MATCH(AJ$2,'TD SOP+PROFORM MOD'!$B$2:$AD$2,0)+1,0),0)</f>
        <v>0</v>
      </c>
      <c r="AK15" s="25">
        <f>IFERROR(VLOOKUP($A15,'TD SOP+PROFORM MOD'!$A$5:$AD$750,MATCH(AK$4,'TD SOP+PROFORM MOD'!$B$2:$AD$2,0)+1,0),0)+IFERROR(VLOOKUP($A15,'TD SOP+PROFORM MOD'!$A$5:$AD$750,MATCH(AK$2,'TD SOP+PROFORM MOD'!$B$2:$AD$2,0)+1,0),0)</f>
        <v>0</v>
      </c>
      <c r="AL15" s="26" t="str">
        <f t="shared" si="20"/>
        <v/>
      </c>
      <c r="AM15" s="25">
        <f t="shared" si="22"/>
        <v>0</v>
      </c>
      <c r="AN15" s="25">
        <f t="shared" si="22"/>
        <v>61202.510000000017</v>
      </c>
      <c r="AO15" s="26">
        <f t="shared" si="21"/>
        <v>-1</v>
      </c>
      <c r="AR15" s="25">
        <f>SUMIF('B&amp;S YTD LFY'!B:B,"="&amp;A15,'B&amp;S YTD LFY'!C:C)</f>
        <v>38786.599999999969</v>
      </c>
      <c r="AS15" s="25">
        <f t="shared" si="23"/>
        <v>0</v>
      </c>
      <c r="AT15" s="25"/>
    </row>
    <row r="16" spans="1:47" x14ac:dyDescent="0.35">
      <c r="A16" s="24" t="str">
        <f>IF(AND('TD SOP+PROFORM MOD'!A13&lt;&gt;"",'TD SOP+PROFORM MOD'!A13&lt;&gt;"TOTAL"),'TD SOP+PROFORM MOD'!A13,0)</f>
        <v>WATER BROS INC</v>
      </c>
      <c r="C16" s="25">
        <f>IFERROR(VLOOKUP($A16,'TD SOP+PROFORM MOD'!$A$5:$AD$750,MATCH(C$4,'TD SOP+PROFORM MOD'!$B$2:$AT$2,0)+1,0),"")</f>
        <v>0</v>
      </c>
      <c r="D16" s="25">
        <f>IFERROR(VLOOKUP($A16,'TD SOP+PROFORM MOD'!$A$5:$AD$750,MATCH(D$4,'TD SOP+PROFORM MOD'!$B$2:$AT$2,0)+1,0),"")</f>
        <v>0</v>
      </c>
      <c r="E16" s="26" t="str">
        <f t="shared" si="9"/>
        <v/>
      </c>
      <c r="F16" s="25">
        <f>IFERROR(VLOOKUP($A16,'TD SOP+PROFORM MOD'!$A$5:$AD$750,MATCH(F$4,'TD SOP+PROFORM MOD'!$B$2:$AT$2,0)+1,0),"")</f>
        <v>0</v>
      </c>
      <c r="G16" s="25">
        <f>IFERROR(VLOOKUP($A16,'TD SOP+PROFORM MOD'!$A$5:$AD$750,MATCH(G$4,'TD SOP+PROFORM MOD'!$B$2:$AT$2,0)+1,0),"")</f>
        <v>336</v>
      </c>
      <c r="H16" s="26">
        <f t="shared" si="10"/>
        <v>-1</v>
      </c>
      <c r="I16" s="25">
        <f>IFERROR(VLOOKUP($A16,'TD SOP+PROFORM MOD'!$A$5:$AD$750,MATCH(I$4,'TD SOP+PROFORM MOD'!$B$2:$AT$2,0)+1,0),"")</f>
        <v>0</v>
      </c>
      <c r="J16" s="25">
        <f>IFERROR(VLOOKUP($A16,'TD SOP+PROFORM MOD'!$A$5:$AD$750,MATCH(J$4,'TD SOP+PROFORM MOD'!$B$2:$AT$2,0)+1,0),"")</f>
        <v>594</v>
      </c>
      <c r="K16" s="26">
        <f t="shared" si="11"/>
        <v>-1</v>
      </c>
      <c r="L16" s="25">
        <f>IFERROR(VLOOKUP($A16,'TD SOP+PROFORM MOD'!$A$5:$AD$750,MATCH(L$4,'TD SOP+PROFORM MOD'!$B$2:$AT$2,0)+1,0),"")</f>
        <v>0</v>
      </c>
      <c r="M16" s="25">
        <f>IFERROR(VLOOKUP($A16,'TD SOP+PROFORM MOD'!$A$5:$AD$750,MATCH(M$4,'TD SOP+PROFORM MOD'!$B$2:$AT$2,0)+1,0),"")</f>
        <v>0</v>
      </c>
      <c r="N16" s="26" t="str">
        <f t="shared" si="12"/>
        <v/>
      </c>
      <c r="O16" s="25">
        <f>IFERROR(VLOOKUP($A16,'TD SOP+PROFORM MOD'!$A$5:$AD$750,MATCH(O$4,'TD SOP+PROFORM MOD'!$B$2:$AD$2,0)+1,0),0)+IFERROR(VLOOKUP($A16,'TD SOP+PROFORM MOD'!$A$5:$AD$750,MATCH(O$2,'TD SOP+PROFORM MOD'!$B$2:$AD$2,0)+1,0),0)</f>
        <v>0</v>
      </c>
      <c r="P16" s="25">
        <f>IFERROR(VLOOKUP($A16,'TD SOP+PROFORM MOD'!$A$5:$AD$750,MATCH(P$4,'TD SOP+PROFORM MOD'!$B$2:$AD$2,0)+1,0),0)+IFERROR(VLOOKUP($A16,'TD SOP+PROFORM MOD'!$A$5:$AD$750,MATCH(P$2,'TD SOP+PROFORM MOD'!$B$2:$AD$2,0)+1,0),0)</f>
        <v>0</v>
      </c>
      <c r="Q16" s="26" t="str">
        <f t="shared" si="13"/>
        <v/>
      </c>
      <c r="R16" s="25">
        <f>IFERROR(VLOOKUP($A16,'TD SOP+PROFORM MOD'!$A$5:$AD$750,MATCH(R$4,'TD SOP+PROFORM MOD'!$B$2:$AD$2,0)+1,0),0)+IFERROR(VLOOKUP($A16,'TD SOP+PROFORM MOD'!$A$5:$AD$750,MATCH(R$2,'TD SOP+PROFORM MOD'!$B$2:$AD$2,0)+1,0),0)</f>
        <v>0</v>
      </c>
      <c r="S16" s="25">
        <f>IFERROR(VLOOKUP($A16,'TD SOP+PROFORM MOD'!$A$5:$AD$750,MATCH(S$4,'TD SOP+PROFORM MOD'!$B$2:$AD$2,0)+1,0),0)+IFERROR(VLOOKUP($A16,'TD SOP+PROFORM MOD'!$A$5:$AD$750,MATCH(S$2,'TD SOP+PROFORM MOD'!$B$2:$AD$2,0)+1,0),0)</f>
        <v>0</v>
      </c>
      <c r="T16" s="26" t="str">
        <f t="shared" si="14"/>
        <v/>
      </c>
      <c r="U16" s="25">
        <f>IFERROR(VLOOKUP($A16,'TD SOP+PROFORM MOD'!$A$5:$AD$750,MATCH(U$4,'TD SOP+PROFORM MOD'!$B$2:$AD$2,0)+1,0),0)+IFERROR(VLOOKUP($A16,'TD SOP+PROFORM MOD'!$A$5:$AD$750,MATCH(U$2,'TD SOP+PROFORM MOD'!$B$2:$AD$2,0)+1,0),0)</f>
        <v>0</v>
      </c>
      <c r="V16" s="25">
        <f>IFERROR(VLOOKUP($A16,'TD SOP+PROFORM MOD'!$A$5:$AD$750,MATCH(V$4,'TD SOP+PROFORM MOD'!$B$2:$AD$2,0)+1,0),0)+IFERROR(VLOOKUP($A16,'TD SOP+PROFORM MOD'!$A$5:$AD$750,MATCH(V$2,'TD SOP+PROFORM MOD'!$B$2:$AD$2,0)+1,0),0)</f>
        <v>0</v>
      </c>
      <c r="W16" s="26" t="str">
        <f t="shared" si="15"/>
        <v/>
      </c>
      <c r="X16" s="25">
        <f>IFERROR(VLOOKUP($A16,'TD SOP+PROFORM MOD'!$A$5:$AD$750,MATCH(X$4,'TD SOP+PROFORM MOD'!$B$2:$AD$2,0)+1,0),0)+IFERROR(VLOOKUP($A16,'TD SOP+PROFORM MOD'!$A$5:$AD$750,MATCH(X$2,'TD SOP+PROFORM MOD'!$B$2:$AD$2,0)+1,0),0)</f>
        <v>0</v>
      </c>
      <c r="Y16" s="25">
        <f>IFERROR(VLOOKUP($A16,'TD SOP+PROFORM MOD'!$A$5:$AD$750,MATCH(Y$4,'TD SOP+PROFORM MOD'!$B$2:$AD$2,0)+1,0),0)+IFERROR(VLOOKUP($A16,'TD SOP+PROFORM MOD'!$A$5:$AD$750,MATCH(Y$2,'TD SOP+PROFORM MOD'!$B$2:$AD$2,0)+1,0),0)</f>
        <v>0</v>
      </c>
      <c r="Z16" s="26" t="str">
        <f t="shared" si="16"/>
        <v/>
      </c>
      <c r="AA16" s="25">
        <f>IFERROR(VLOOKUP($A16,'TD SOP+PROFORM MOD'!$A$5:$AD$750,MATCH(AA$4,'TD SOP+PROFORM MOD'!$B$2:$AD$2,0)+1,0),0)+IFERROR(VLOOKUP($A16,'TD SOP+PROFORM MOD'!$A$5:$AD$750,MATCH(AA$2,'TD SOP+PROFORM MOD'!$B$2:$AD$2,0)+1,0),0)</f>
        <v>11595</v>
      </c>
      <c r="AB16" s="25">
        <f>IFERROR(VLOOKUP($A16,'TD SOP+PROFORM MOD'!$A$5:$AD$750,MATCH(AB$4,'TD SOP+PROFORM MOD'!$B$2:$AD$2,0)+1,0),0)+IFERROR(VLOOKUP($A16,'TD SOP+PROFORM MOD'!$A$5:$AD$750,MATCH(AB$2,'TD SOP+PROFORM MOD'!$B$2:$AD$2,0)+1,0),0)</f>
        <v>8326</v>
      </c>
      <c r="AC16" s="26">
        <f t="shared" si="17"/>
        <v>0.39262551044919536</v>
      </c>
      <c r="AD16" s="25">
        <f>IFERROR(VLOOKUP($A16,'TD SOP+PROFORM MOD'!$A$5:$AD$750,MATCH(AD$4,'TD SOP+PROFORM MOD'!$B$2:$AD$2,0)+1,0),0)+IFERROR(VLOOKUP($A16,'TD SOP+PROFORM MOD'!$A$5:$AD$750,MATCH(AD$2,'TD SOP+PROFORM MOD'!$B$2:$AD$2,0)+1,0),0)</f>
        <v>11645</v>
      </c>
      <c r="AE16" s="25">
        <f>IFERROR(VLOOKUP($A16,'TD SOP+PROFORM MOD'!$A$5:$AD$750,MATCH(AE$4,'TD SOP+PROFORM MOD'!$B$2:$AD$2,0)+1,0),0)+IFERROR(VLOOKUP($A16,'TD SOP+PROFORM MOD'!$A$5:$AD$750,MATCH(AE$2,'TD SOP+PROFORM MOD'!$B$2:$AD$2,0)+1,0),0)</f>
        <v>3160</v>
      </c>
      <c r="AF16" s="26">
        <f t="shared" si="18"/>
        <v>2.6851265822784809</v>
      </c>
      <c r="AG16" s="25">
        <f>IFERROR(VLOOKUP($A16,'TD SOP+PROFORM MOD'!$A$5:$AD$750,MATCH(AG$4,'TD SOP+PROFORM MOD'!$B$2:$AD$2,0)+1,0),0)+IFERROR(VLOOKUP($A16,'TD SOP+PROFORM MOD'!$A$5:$AD$750,MATCH(AG$2,'TD SOP+PROFORM MOD'!$B$2:$AD$2,0)+1,0),0)</f>
        <v>0</v>
      </c>
      <c r="AH16" s="25">
        <f>IFERROR(VLOOKUP($A16,'TD SOP+PROFORM MOD'!$A$5:$AD$750,MATCH(AH$4,'TD SOP+PROFORM MOD'!$B$2:$AD$2,0)+1,0),0)+IFERROR(VLOOKUP($A16,'TD SOP+PROFORM MOD'!$A$5:$AD$750,MATCH(AH$2,'TD SOP+PROFORM MOD'!$B$2:$AD$2,0)+1,0),0)</f>
        <v>11869</v>
      </c>
      <c r="AI16" s="26">
        <f t="shared" si="19"/>
        <v>-1</v>
      </c>
      <c r="AJ16" s="25">
        <f>IFERROR(VLOOKUP($A16,'TD SOP+PROFORM MOD'!$A$5:$AD$750,MATCH(AJ$4,'TD SOP+PROFORM MOD'!$B$2:$AD$2,0)+1,0),0)+IFERROR(VLOOKUP($A16,'TD SOP+PROFORM MOD'!$A$5:$AD$750,MATCH(AJ$2,'TD SOP+PROFORM MOD'!$B$2:$AD$2,0)+1,0),0)</f>
        <v>0</v>
      </c>
      <c r="AK16" s="25">
        <f>IFERROR(VLOOKUP($A16,'TD SOP+PROFORM MOD'!$A$5:$AD$750,MATCH(AK$4,'TD SOP+PROFORM MOD'!$B$2:$AD$2,0)+1,0),0)+IFERROR(VLOOKUP($A16,'TD SOP+PROFORM MOD'!$A$5:$AD$750,MATCH(AK$2,'TD SOP+PROFORM MOD'!$B$2:$AD$2,0)+1,0),0)</f>
        <v>8795</v>
      </c>
      <c r="AL16" s="26">
        <f t="shared" si="20"/>
        <v>-1</v>
      </c>
      <c r="AM16" s="25">
        <f t="shared" si="22"/>
        <v>23240</v>
      </c>
      <c r="AN16" s="25">
        <f t="shared" si="22"/>
        <v>33080</v>
      </c>
      <c r="AO16" s="26">
        <f t="shared" si="21"/>
        <v>-0.29746070133010882</v>
      </c>
      <c r="AR16" s="25">
        <f>SUMIF('B&amp;S YTD LFY'!B:B,"="&amp;A16,'B&amp;S YTD LFY'!C:C)</f>
        <v>930</v>
      </c>
      <c r="AS16" s="25">
        <f t="shared" si="23"/>
        <v>23240</v>
      </c>
      <c r="AT16" s="25"/>
    </row>
    <row r="17" spans="1:46" x14ac:dyDescent="0.35">
      <c r="A17" s="24" t="str">
        <f>IF(AND('TD SOP+PROFORM MOD'!A14&lt;&gt;"",'TD SOP+PROFORM MOD'!A14&lt;&gt;"TOTAL"),'TD SOP+PROFORM MOD'!A14,0)</f>
        <v>SHE BE SURFIN</v>
      </c>
      <c r="C17" s="25">
        <f>IFERROR(VLOOKUP($A17,'TD SOP+PROFORM MOD'!$A$5:$AD$750,MATCH(C$4,'TD SOP+PROFORM MOD'!$B$2:$AT$2,0)+1,0),"")</f>
        <v>0</v>
      </c>
      <c r="D17" s="25">
        <f>IFERROR(VLOOKUP($A17,'TD SOP+PROFORM MOD'!$A$5:$AD$750,MATCH(D$4,'TD SOP+PROFORM MOD'!$B$2:$AT$2,0)+1,0),"")</f>
        <v>0</v>
      </c>
      <c r="E17" s="26" t="str">
        <f t="shared" si="9"/>
        <v/>
      </c>
      <c r="F17" s="25">
        <f>IFERROR(VLOOKUP($A17,'TD SOP+PROFORM MOD'!$A$5:$AD$750,MATCH(F$4,'TD SOP+PROFORM MOD'!$B$2:$AT$2,0)+1,0),"")</f>
        <v>0</v>
      </c>
      <c r="G17" s="25">
        <f>IFERROR(VLOOKUP($A17,'TD SOP+PROFORM MOD'!$A$5:$AD$750,MATCH(G$4,'TD SOP+PROFORM MOD'!$B$2:$AT$2,0)+1,0),"")</f>
        <v>0</v>
      </c>
      <c r="H17" s="26" t="str">
        <f t="shared" si="10"/>
        <v/>
      </c>
      <c r="I17" s="25">
        <f>IFERROR(VLOOKUP($A17,'TD SOP+PROFORM MOD'!$A$5:$AD$750,MATCH(I$4,'TD SOP+PROFORM MOD'!$B$2:$AT$2,0)+1,0),"")</f>
        <v>0</v>
      </c>
      <c r="J17" s="25">
        <f>IFERROR(VLOOKUP($A17,'TD SOP+PROFORM MOD'!$A$5:$AD$750,MATCH(J$4,'TD SOP+PROFORM MOD'!$B$2:$AT$2,0)+1,0),"")</f>
        <v>0</v>
      </c>
      <c r="K17" s="26" t="str">
        <f t="shared" si="11"/>
        <v/>
      </c>
      <c r="L17" s="25">
        <f>IFERROR(VLOOKUP($A17,'TD SOP+PROFORM MOD'!$A$5:$AD$750,MATCH(L$4,'TD SOP+PROFORM MOD'!$B$2:$AT$2,0)+1,0),"")</f>
        <v>0</v>
      </c>
      <c r="M17" s="25">
        <f>IFERROR(VLOOKUP($A17,'TD SOP+PROFORM MOD'!$A$5:$AD$750,MATCH(M$4,'TD SOP+PROFORM MOD'!$B$2:$AT$2,0)+1,0),"")</f>
        <v>0</v>
      </c>
      <c r="N17" s="26" t="str">
        <f t="shared" si="12"/>
        <v/>
      </c>
      <c r="O17" s="25">
        <f>IFERROR(VLOOKUP($A17,'TD SOP+PROFORM MOD'!$A$5:$AD$750,MATCH(O$4,'TD SOP+PROFORM MOD'!$B$2:$AD$2,0)+1,0),0)+IFERROR(VLOOKUP($A17,'TD SOP+PROFORM MOD'!$A$5:$AD$750,MATCH(O$2,'TD SOP+PROFORM MOD'!$B$2:$AD$2,0)+1,0),0)</f>
        <v>0</v>
      </c>
      <c r="P17" s="25">
        <f>IFERROR(VLOOKUP($A17,'TD SOP+PROFORM MOD'!$A$5:$AD$750,MATCH(P$4,'TD SOP+PROFORM MOD'!$B$2:$AD$2,0)+1,0),0)+IFERROR(VLOOKUP($A17,'TD SOP+PROFORM MOD'!$A$5:$AD$750,MATCH(P$2,'TD SOP+PROFORM MOD'!$B$2:$AD$2,0)+1,0),0)</f>
        <v>0</v>
      </c>
      <c r="Q17" s="26" t="str">
        <f t="shared" si="13"/>
        <v/>
      </c>
      <c r="R17" s="25">
        <f>IFERROR(VLOOKUP($A17,'TD SOP+PROFORM MOD'!$A$5:$AD$750,MATCH(R$4,'TD SOP+PROFORM MOD'!$B$2:$AD$2,0)+1,0),0)+IFERROR(VLOOKUP($A17,'TD SOP+PROFORM MOD'!$A$5:$AD$750,MATCH(R$2,'TD SOP+PROFORM MOD'!$B$2:$AD$2,0)+1,0),0)</f>
        <v>0</v>
      </c>
      <c r="S17" s="25">
        <f>IFERROR(VLOOKUP($A17,'TD SOP+PROFORM MOD'!$A$5:$AD$750,MATCH(S$4,'TD SOP+PROFORM MOD'!$B$2:$AD$2,0)+1,0),0)+IFERROR(VLOOKUP($A17,'TD SOP+PROFORM MOD'!$A$5:$AD$750,MATCH(S$2,'TD SOP+PROFORM MOD'!$B$2:$AD$2,0)+1,0),0)</f>
        <v>0</v>
      </c>
      <c r="T17" s="26" t="str">
        <f t="shared" si="14"/>
        <v/>
      </c>
      <c r="U17" s="25">
        <f>IFERROR(VLOOKUP($A17,'TD SOP+PROFORM MOD'!$A$5:$AD$750,MATCH(U$4,'TD SOP+PROFORM MOD'!$B$2:$AD$2,0)+1,0),0)+IFERROR(VLOOKUP($A17,'TD SOP+PROFORM MOD'!$A$5:$AD$750,MATCH(U$2,'TD SOP+PROFORM MOD'!$B$2:$AD$2,0)+1,0),0)</f>
        <v>0</v>
      </c>
      <c r="V17" s="25">
        <f>IFERROR(VLOOKUP($A17,'TD SOP+PROFORM MOD'!$A$5:$AD$750,MATCH(V$4,'TD SOP+PROFORM MOD'!$B$2:$AD$2,0)+1,0),0)+IFERROR(VLOOKUP($A17,'TD SOP+PROFORM MOD'!$A$5:$AD$750,MATCH(V$2,'TD SOP+PROFORM MOD'!$B$2:$AD$2,0)+1,0),0)</f>
        <v>0</v>
      </c>
      <c r="W17" s="26" t="str">
        <f t="shared" si="15"/>
        <v/>
      </c>
      <c r="X17" s="25">
        <f>IFERROR(VLOOKUP($A17,'TD SOP+PROFORM MOD'!$A$5:$AD$750,MATCH(X$4,'TD SOP+PROFORM MOD'!$B$2:$AD$2,0)+1,0),0)+IFERROR(VLOOKUP($A17,'TD SOP+PROFORM MOD'!$A$5:$AD$750,MATCH(X$2,'TD SOP+PROFORM MOD'!$B$2:$AD$2,0)+1,0),0)</f>
        <v>0</v>
      </c>
      <c r="Y17" s="25">
        <f>IFERROR(VLOOKUP($A17,'TD SOP+PROFORM MOD'!$A$5:$AD$750,MATCH(Y$4,'TD SOP+PROFORM MOD'!$B$2:$AD$2,0)+1,0),0)+IFERROR(VLOOKUP($A17,'TD SOP+PROFORM MOD'!$A$5:$AD$750,MATCH(Y$2,'TD SOP+PROFORM MOD'!$B$2:$AD$2,0)+1,0),0)</f>
        <v>3520</v>
      </c>
      <c r="Z17" s="26">
        <f t="shared" si="16"/>
        <v>-1</v>
      </c>
      <c r="AA17" s="25">
        <f>IFERROR(VLOOKUP($A17,'TD SOP+PROFORM MOD'!$A$5:$AD$750,MATCH(AA$4,'TD SOP+PROFORM MOD'!$B$2:$AD$2,0)+1,0),0)+IFERROR(VLOOKUP($A17,'TD SOP+PROFORM MOD'!$A$5:$AD$750,MATCH(AA$2,'TD SOP+PROFORM MOD'!$B$2:$AD$2,0)+1,0),0)</f>
        <v>0</v>
      </c>
      <c r="AB17" s="25">
        <f>IFERROR(VLOOKUP($A17,'TD SOP+PROFORM MOD'!$A$5:$AD$750,MATCH(AB$4,'TD SOP+PROFORM MOD'!$B$2:$AD$2,0)+1,0),0)+IFERROR(VLOOKUP($A17,'TD SOP+PROFORM MOD'!$A$5:$AD$750,MATCH(AB$2,'TD SOP+PROFORM MOD'!$B$2:$AD$2,0)+1,0),0)</f>
        <v>18149</v>
      </c>
      <c r="AC17" s="26">
        <f t="shared" si="17"/>
        <v>-1</v>
      </c>
      <c r="AD17" s="25">
        <f>IFERROR(VLOOKUP($A17,'TD SOP+PROFORM MOD'!$A$5:$AD$750,MATCH(AD$4,'TD SOP+PROFORM MOD'!$B$2:$AD$2,0)+1,0),0)+IFERROR(VLOOKUP($A17,'TD SOP+PROFORM MOD'!$A$5:$AD$750,MATCH(AD$2,'TD SOP+PROFORM MOD'!$B$2:$AD$2,0)+1,0),0)</f>
        <v>0</v>
      </c>
      <c r="AE17" s="25">
        <f>IFERROR(VLOOKUP($A17,'TD SOP+PROFORM MOD'!$A$5:$AD$750,MATCH(AE$4,'TD SOP+PROFORM MOD'!$B$2:$AD$2,0)+1,0),0)+IFERROR(VLOOKUP($A17,'TD SOP+PROFORM MOD'!$A$5:$AD$750,MATCH(AE$2,'TD SOP+PROFORM MOD'!$B$2:$AD$2,0)+1,0),0)</f>
        <v>5244.5</v>
      </c>
      <c r="AF17" s="26">
        <f t="shared" si="18"/>
        <v>-1</v>
      </c>
      <c r="AG17" s="25">
        <f>IFERROR(VLOOKUP($A17,'TD SOP+PROFORM MOD'!$A$5:$AD$750,MATCH(AG$4,'TD SOP+PROFORM MOD'!$B$2:$AD$2,0)+1,0),0)+IFERROR(VLOOKUP($A17,'TD SOP+PROFORM MOD'!$A$5:$AD$750,MATCH(AG$2,'TD SOP+PROFORM MOD'!$B$2:$AD$2,0)+1,0),0)</f>
        <v>0</v>
      </c>
      <c r="AH17" s="25">
        <f>IFERROR(VLOOKUP($A17,'TD SOP+PROFORM MOD'!$A$5:$AD$750,MATCH(AH$4,'TD SOP+PROFORM MOD'!$B$2:$AD$2,0)+1,0),0)+IFERROR(VLOOKUP($A17,'TD SOP+PROFORM MOD'!$A$5:$AD$750,MATCH(AH$2,'TD SOP+PROFORM MOD'!$B$2:$AD$2,0)+1,0),0)</f>
        <v>16684</v>
      </c>
      <c r="AI17" s="26">
        <f t="shared" si="19"/>
        <v>-1</v>
      </c>
      <c r="AJ17" s="25">
        <f>IFERROR(VLOOKUP($A17,'TD SOP+PROFORM MOD'!$A$5:$AD$750,MATCH(AJ$4,'TD SOP+PROFORM MOD'!$B$2:$AD$2,0)+1,0),0)+IFERROR(VLOOKUP($A17,'TD SOP+PROFORM MOD'!$A$5:$AD$750,MATCH(AJ$2,'TD SOP+PROFORM MOD'!$B$2:$AD$2,0)+1,0),0)</f>
        <v>0</v>
      </c>
      <c r="AK17" s="25">
        <f>IFERROR(VLOOKUP($A17,'TD SOP+PROFORM MOD'!$A$5:$AD$750,MATCH(AK$4,'TD SOP+PROFORM MOD'!$B$2:$AD$2,0)+1,0),0)+IFERROR(VLOOKUP($A17,'TD SOP+PROFORM MOD'!$A$5:$AD$750,MATCH(AK$2,'TD SOP+PROFORM MOD'!$B$2:$AD$2,0)+1,0),0)</f>
        <v>3505.4</v>
      </c>
      <c r="AL17" s="26">
        <f t="shared" si="20"/>
        <v>-1</v>
      </c>
      <c r="AM17" s="25">
        <f t="shared" si="22"/>
        <v>0</v>
      </c>
      <c r="AN17" s="25">
        <f t="shared" si="22"/>
        <v>47102.9</v>
      </c>
      <c r="AO17" s="26">
        <f t="shared" si="21"/>
        <v>-1</v>
      </c>
      <c r="AR17" s="25">
        <f>SUMIF('B&amp;S YTD LFY'!B:B,"="&amp;A17,'B&amp;S YTD LFY'!C:C)</f>
        <v>3566</v>
      </c>
      <c r="AS17" s="25">
        <f t="shared" si="23"/>
        <v>0</v>
      </c>
      <c r="AT17" s="25"/>
    </row>
    <row r="18" spans="1:46" x14ac:dyDescent="0.35">
      <c r="A18" s="24" t="str">
        <f>IF(AND('TD SOP+PROFORM MOD'!A15&lt;&gt;"",'TD SOP+PROFORM MOD'!A15&lt;&gt;"TOTAL"),'TD SOP+PROFORM MOD'!A15,0)</f>
        <v>HERITAGE SURF AND SPORT</v>
      </c>
      <c r="C18" s="25">
        <f>IFERROR(VLOOKUP($A18,'TD SOP+PROFORM MOD'!$A$5:$AD$750,MATCH(C$4,'TD SOP+PROFORM MOD'!$B$2:$AT$2,0)+1,0),"")</f>
        <v>0</v>
      </c>
      <c r="D18" s="25">
        <f>IFERROR(VLOOKUP($A18,'TD SOP+PROFORM MOD'!$A$5:$AD$750,MATCH(D$4,'TD SOP+PROFORM MOD'!$B$2:$AT$2,0)+1,0),"")</f>
        <v>0</v>
      </c>
      <c r="E18" s="26" t="str">
        <f t="shared" si="9"/>
        <v/>
      </c>
      <c r="F18" s="25">
        <f>IFERROR(VLOOKUP($A18,'TD SOP+PROFORM MOD'!$A$5:$AD$750,MATCH(F$4,'TD SOP+PROFORM MOD'!$B$2:$AT$2,0)+1,0),"")</f>
        <v>0</v>
      </c>
      <c r="G18" s="25">
        <f>IFERROR(VLOOKUP($A18,'TD SOP+PROFORM MOD'!$A$5:$AD$750,MATCH(G$4,'TD SOP+PROFORM MOD'!$B$2:$AT$2,0)+1,0),"")</f>
        <v>0</v>
      </c>
      <c r="H18" s="26" t="str">
        <f t="shared" si="10"/>
        <v/>
      </c>
      <c r="I18" s="25">
        <f>IFERROR(VLOOKUP($A18,'TD SOP+PROFORM MOD'!$A$5:$AD$750,MATCH(I$4,'TD SOP+PROFORM MOD'!$B$2:$AT$2,0)+1,0),"")</f>
        <v>0</v>
      </c>
      <c r="J18" s="25">
        <f>IFERROR(VLOOKUP($A18,'TD SOP+PROFORM MOD'!$A$5:$AD$750,MATCH(J$4,'TD SOP+PROFORM MOD'!$B$2:$AT$2,0)+1,0),"")</f>
        <v>108</v>
      </c>
      <c r="K18" s="26">
        <f t="shared" si="11"/>
        <v>-1</v>
      </c>
      <c r="L18" s="25">
        <f>IFERROR(VLOOKUP($A18,'TD SOP+PROFORM MOD'!$A$5:$AD$750,MATCH(L$4,'TD SOP+PROFORM MOD'!$B$2:$AT$2,0)+1,0),"")</f>
        <v>0</v>
      </c>
      <c r="M18" s="25">
        <f>IFERROR(VLOOKUP($A18,'TD SOP+PROFORM MOD'!$A$5:$AD$750,MATCH(M$4,'TD SOP+PROFORM MOD'!$B$2:$AT$2,0)+1,0),"")</f>
        <v>0</v>
      </c>
      <c r="N18" s="26" t="str">
        <f t="shared" si="12"/>
        <v/>
      </c>
      <c r="O18" s="25">
        <f>IFERROR(VLOOKUP($A18,'TD SOP+PROFORM MOD'!$A$5:$AD$750,MATCH(O$4,'TD SOP+PROFORM MOD'!$B$2:$AD$2,0)+1,0),0)+IFERROR(VLOOKUP($A18,'TD SOP+PROFORM MOD'!$A$5:$AD$750,MATCH(O$2,'TD SOP+PROFORM MOD'!$B$2:$AD$2,0)+1,0),0)</f>
        <v>0</v>
      </c>
      <c r="P18" s="25">
        <f>IFERROR(VLOOKUP($A18,'TD SOP+PROFORM MOD'!$A$5:$AD$750,MATCH(P$4,'TD SOP+PROFORM MOD'!$B$2:$AD$2,0)+1,0),0)+IFERROR(VLOOKUP($A18,'TD SOP+PROFORM MOD'!$A$5:$AD$750,MATCH(P$2,'TD SOP+PROFORM MOD'!$B$2:$AD$2,0)+1,0),0)</f>
        <v>0</v>
      </c>
      <c r="Q18" s="26" t="str">
        <f t="shared" si="13"/>
        <v/>
      </c>
      <c r="R18" s="25">
        <f>IFERROR(VLOOKUP($A18,'TD SOP+PROFORM MOD'!$A$5:$AD$750,MATCH(R$4,'TD SOP+PROFORM MOD'!$B$2:$AD$2,0)+1,0),0)+IFERROR(VLOOKUP($A18,'TD SOP+PROFORM MOD'!$A$5:$AD$750,MATCH(R$2,'TD SOP+PROFORM MOD'!$B$2:$AD$2,0)+1,0),0)</f>
        <v>0</v>
      </c>
      <c r="S18" s="25">
        <f>IFERROR(VLOOKUP($A18,'TD SOP+PROFORM MOD'!$A$5:$AD$750,MATCH(S$4,'TD SOP+PROFORM MOD'!$B$2:$AD$2,0)+1,0),0)+IFERROR(VLOOKUP($A18,'TD SOP+PROFORM MOD'!$A$5:$AD$750,MATCH(S$2,'TD SOP+PROFORM MOD'!$B$2:$AD$2,0)+1,0),0)</f>
        <v>0</v>
      </c>
      <c r="T18" s="26" t="str">
        <f t="shared" si="14"/>
        <v/>
      </c>
      <c r="U18" s="25">
        <f>IFERROR(VLOOKUP($A18,'TD SOP+PROFORM MOD'!$A$5:$AD$750,MATCH(U$4,'TD SOP+PROFORM MOD'!$B$2:$AD$2,0)+1,0),0)+IFERROR(VLOOKUP($A18,'TD SOP+PROFORM MOD'!$A$5:$AD$750,MATCH(U$2,'TD SOP+PROFORM MOD'!$B$2:$AD$2,0)+1,0),0)</f>
        <v>0</v>
      </c>
      <c r="V18" s="25">
        <f>IFERROR(VLOOKUP($A18,'TD SOP+PROFORM MOD'!$A$5:$AD$750,MATCH(V$4,'TD SOP+PROFORM MOD'!$B$2:$AD$2,0)+1,0),0)+IFERROR(VLOOKUP($A18,'TD SOP+PROFORM MOD'!$A$5:$AD$750,MATCH(V$2,'TD SOP+PROFORM MOD'!$B$2:$AD$2,0)+1,0),0)</f>
        <v>9720</v>
      </c>
      <c r="W18" s="26">
        <f t="shared" si="15"/>
        <v>-1</v>
      </c>
      <c r="X18" s="25">
        <f>IFERROR(VLOOKUP($A18,'TD SOP+PROFORM MOD'!$A$5:$AD$750,MATCH(X$4,'TD SOP+PROFORM MOD'!$B$2:$AD$2,0)+1,0),0)+IFERROR(VLOOKUP($A18,'TD SOP+PROFORM MOD'!$A$5:$AD$750,MATCH(X$2,'TD SOP+PROFORM MOD'!$B$2:$AD$2,0)+1,0),0)</f>
        <v>0</v>
      </c>
      <c r="Y18" s="25">
        <f>IFERROR(VLOOKUP($A18,'TD SOP+PROFORM MOD'!$A$5:$AD$750,MATCH(Y$4,'TD SOP+PROFORM MOD'!$B$2:$AD$2,0)+1,0),0)+IFERROR(VLOOKUP($A18,'TD SOP+PROFORM MOD'!$A$5:$AD$750,MATCH(Y$2,'TD SOP+PROFORM MOD'!$B$2:$AD$2,0)+1,0),0)</f>
        <v>6964</v>
      </c>
      <c r="Z18" s="26">
        <f t="shared" si="16"/>
        <v>-1</v>
      </c>
      <c r="AA18" s="25">
        <f>IFERROR(VLOOKUP($A18,'TD SOP+PROFORM MOD'!$A$5:$AD$750,MATCH(AA$4,'TD SOP+PROFORM MOD'!$B$2:$AD$2,0)+1,0),0)+IFERROR(VLOOKUP($A18,'TD SOP+PROFORM MOD'!$A$5:$AD$750,MATCH(AA$2,'TD SOP+PROFORM MOD'!$B$2:$AD$2,0)+1,0),0)</f>
        <v>0</v>
      </c>
      <c r="AB18" s="25">
        <f>IFERROR(VLOOKUP($A18,'TD SOP+PROFORM MOD'!$A$5:$AD$750,MATCH(AB$4,'TD SOP+PROFORM MOD'!$B$2:$AD$2,0)+1,0),0)+IFERROR(VLOOKUP($A18,'TD SOP+PROFORM MOD'!$A$5:$AD$750,MATCH(AB$2,'TD SOP+PROFORM MOD'!$B$2:$AD$2,0)+1,0),0)</f>
        <v>3826</v>
      </c>
      <c r="AC18" s="26">
        <f t="shared" si="17"/>
        <v>-1</v>
      </c>
      <c r="AD18" s="25">
        <f>IFERROR(VLOOKUP($A18,'TD SOP+PROFORM MOD'!$A$5:$AD$750,MATCH(AD$4,'TD SOP+PROFORM MOD'!$B$2:$AD$2,0)+1,0),0)+IFERROR(VLOOKUP($A18,'TD SOP+PROFORM MOD'!$A$5:$AD$750,MATCH(AD$2,'TD SOP+PROFORM MOD'!$B$2:$AD$2,0)+1,0),0)</f>
        <v>0</v>
      </c>
      <c r="AE18" s="25">
        <f>IFERROR(VLOOKUP($A18,'TD SOP+PROFORM MOD'!$A$5:$AD$750,MATCH(AE$4,'TD SOP+PROFORM MOD'!$B$2:$AD$2,0)+1,0),0)+IFERROR(VLOOKUP($A18,'TD SOP+PROFORM MOD'!$A$5:$AD$750,MATCH(AE$2,'TD SOP+PROFORM MOD'!$B$2:$AD$2,0)+1,0),0)</f>
        <v>7718</v>
      </c>
      <c r="AF18" s="26">
        <f t="shared" si="18"/>
        <v>-1</v>
      </c>
      <c r="AG18" s="25">
        <f>IFERROR(VLOOKUP($A18,'TD SOP+PROFORM MOD'!$A$5:$AD$750,MATCH(AG$4,'TD SOP+PROFORM MOD'!$B$2:$AD$2,0)+1,0),0)+IFERROR(VLOOKUP($A18,'TD SOP+PROFORM MOD'!$A$5:$AD$750,MATCH(AG$2,'TD SOP+PROFORM MOD'!$B$2:$AD$2,0)+1,0),0)</f>
        <v>0</v>
      </c>
      <c r="AH18" s="25">
        <f>IFERROR(VLOOKUP($A18,'TD SOP+PROFORM MOD'!$A$5:$AD$750,MATCH(AH$4,'TD SOP+PROFORM MOD'!$B$2:$AD$2,0)+1,0),0)+IFERROR(VLOOKUP($A18,'TD SOP+PROFORM MOD'!$A$5:$AD$750,MATCH(AH$2,'TD SOP+PROFORM MOD'!$B$2:$AD$2,0)+1,0),0)</f>
        <v>10754</v>
      </c>
      <c r="AI18" s="26">
        <f t="shared" si="19"/>
        <v>-1</v>
      </c>
      <c r="AJ18" s="25">
        <f>IFERROR(VLOOKUP($A18,'TD SOP+PROFORM MOD'!$A$5:$AD$750,MATCH(AJ$4,'TD SOP+PROFORM MOD'!$B$2:$AD$2,0)+1,0),0)+IFERROR(VLOOKUP($A18,'TD SOP+PROFORM MOD'!$A$5:$AD$750,MATCH(AJ$2,'TD SOP+PROFORM MOD'!$B$2:$AD$2,0)+1,0),0)</f>
        <v>0</v>
      </c>
      <c r="AK18" s="25">
        <f>IFERROR(VLOOKUP($A18,'TD SOP+PROFORM MOD'!$A$5:$AD$750,MATCH(AK$4,'TD SOP+PROFORM MOD'!$B$2:$AD$2,0)+1,0),0)+IFERROR(VLOOKUP($A18,'TD SOP+PROFORM MOD'!$A$5:$AD$750,MATCH(AK$2,'TD SOP+PROFORM MOD'!$B$2:$AD$2,0)+1,0),0)</f>
        <v>2172</v>
      </c>
      <c r="AL18" s="26">
        <f t="shared" si="20"/>
        <v>-1</v>
      </c>
      <c r="AM18" s="25">
        <f t="shared" si="22"/>
        <v>0</v>
      </c>
      <c r="AN18" s="25">
        <f t="shared" si="22"/>
        <v>41262</v>
      </c>
      <c r="AO18" s="26">
        <f t="shared" si="21"/>
        <v>-1</v>
      </c>
      <c r="AR18" s="25">
        <f>SUMIF('B&amp;S YTD LFY'!B:B,"="&amp;A18,'B&amp;S YTD LFY'!C:C)</f>
        <v>8771</v>
      </c>
      <c r="AS18" s="25">
        <f t="shared" si="23"/>
        <v>0</v>
      </c>
      <c r="AT18" s="25"/>
    </row>
    <row r="19" spans="1:46" x14ac:dyDescent="0.35">
      <c r="A19" s="24" t="str">
        <f>IF(AND('TD SOP+PROFORM MOD'!A16&lt;&gt;"",'TD SOP+PROFORM MOD'!A16&lt;&gt;"TOTAL"),'TD SOP+PROFORM MOD'!A16,0)</f>
        <v>JB HOPKINS</v>
      </c>
      <c r="C19" s="25">
        <f>IFERROR(VLOOKUP($A19,'TD SOP+PROFORM MOD'!$A$5:$AD$750,MATCH(C$4,'TD SOP+PROFORM MOD'!$B$2:$AT$2,0)+1,0),"")</f>
        <v>1964.1999999999998</v>
      </c>
      <c r="D19" s="25">
        <f>IFERROR(VLOOKUP($A19,'TD SOP+PROFORM MOD'!$A$5:$AD$750,MATCH(D$4,'TD SOP+PROFORM MOD'!$B$2:$AT$2,0)+1,0),"")</f>
        <v>4480.1000000000004</v>
      </c>
      <c r="E19" s="26">
        <f t="shared" si="9"/>
        <v>-0.56157228633289447</v>
      </c>
      <c r="F19" s="25">
        <f>IFERROR(VLOOKUP($A19,'TD SOP+PROFORM MOD'!$A$5:$AD$750,MATCH(F$4,'TD SOP+PROFORM MOD'!$B$2:$AT$2,0)+1,0),"")</f>
        <v>1702</v>
      </c>
      <c r="G19" s="25">
        <f>IFERROR(VLOOKUP($A19,'TD SOP+PROFORM MOD'!$A$5:$AD$750,MATCH(G$4,'TD SOP+PROFORM MOD'!$B$2:$AT$2,0)+1,0),"")</f>
        <v>3914</v>
      </c>
      <c r="H19" s="26">
        <f t="shared" si="10"/>
        <v>-0.56515074092999495</v>
      </c>
      <c r="I19" s="25">
        <f>IFERROR(VLOOKUP($A19,'TD SOP+PROFORM MOD'!$A$5:$AD$750,MATCH(I$4,'TD SOP+PROFORM MOD'!$B$2:$AT$2,0)+1,0),"")</f>
        <v>852</v>
      </c>
      <c r="J19" s="25">
        <f>IFERROR(VLOOKUP($A19,'TD SOP+PROFORM MOD'!$A$5:$AD$750,MATCH(J$4,'TD SOP+PROFORM MOD'!$B$2:$AT$2,0)+1,0),"")</f>
        <v>2896.9</v>
      </c>
      <c r="K19" s="26">
        <f t="shared" si="11"/>
        <v>-0.70589250578204288</v>
      </c>
      <c r="L19" s="25">
        <f>IFERROR(VLOOKUP($A19,'TD SOP+PROFORM MOD'!$A$5:$AD$750,MATCH(L$4,'TD SOP+PROFORM MOD'!$B$2:$AT$2,0)+1,0),"")</f>
        <v>0</v>
      </c>
      <c r="M19" s="25">
        <f>IFERROR(VLOOKUP($A19,'TD SOP+PROFORM MOD'!$A$5:$AD$750,MATCH(M$4,'TD SOP+PROFORM MOD'!$B$2:$AT$2,0)+1,0),"")</f>
        <v>1320</v>
      </c>
      <c r="N19" s="26">
        <f t="shared" si="12"/>
        <v>-1</v>
      </c>
      <c r="O19" s="25">
        <f>IFERROR(VLOOKUP($A19,'TD SOP+PROFORM MOD'!$A$5:$AD$750,MATCH(O$4,'TD SOP+PROFORM MOD'!$B$2:$AD$2,0)+1,0),0)+IFERROR(VLOOKUP($A19,'TD SOP+PROFORM MOD'!$A$5:$AD$750,MATCH(O$2,'TD SOP+PROFORM MOD'!$B$2:$AD$2,0)+1,0),0)</f>
        <v>0</v>
      </c>
      <c r="P19" s="25">
        <f>IFERROR(VLOOKUP($A19,'TD SOP+PROFORM MOD'!$A$5:$AD$750,MATCH(P$4,'TD SOP+PROFORM MOD'!$B$2:$AD$2,0)+1,0),0)+IFERROR(VLOOKUP($A19,'TD SOP+PROFORM MOD'!$A$5:$AD$750,MATCH(P$2,'TD SOP+PROFORM MOD'!$B$2:$AD$2,0)+1,0),0)</f>
        <v>0</v>
      </c>
      <c r="Q19" s="26" t="str">
        <f t="shared" si="13"/>
        <v/>
      </c>
      <c r="R19" s="25">
        <f>IFERROR(VLOOKUP($A19,'TD SOP+PROFORM MOD'!$A$5:$AD$750,MATCH(R$4,'TD SOP+PROFORM MOD'!$B$2:$AD$2,0)+1,0),0)+IFERROR(VLOOKUP($A19,'TD SOP+PROFORM MOD'!$A$5:$AD$750,MATCH(R$2,'TD SOP+PROFORM MOD'!$B$2:$AD$2,0)+1,0),0)</f>
        <v>0</v>
      </c>
      <c r="S19" s="25">
        <f>IFERROR(VLOOKUP($A19,'TD SOP+PROFORM MOD'!$A$5:$AD$750,MATCH(S$4,'TD SOP+PROFORM MOD'!$B$2:$AD$2,0)+1,0),0)+IFERROR(VLOOKUP($A19,'TD SOP+PROFORM MOD'!$A$5:$AD$750,MATCH(S$2,'TD SOP+PROFORM MOD'!$B$2:$AD$2,0)+1,0),0)</f>
        <v>889</v>
      </c>
      <c r="T19" s="26">
        <f t="shared" si="14"/>
        <v>-1</v>
      </c>
      <c r="U19" s="25">
        <f>IFERROR(VLOOKUP($A19,'TD SOP+PROFORM MOD'!$A$5:$AD$750,MATCH(U$4,'TD SOP+PROFORM MOD'!$B$2:$AD$2,0)+1,0),0)+IFERROR(VLOOKUP($A19,'TD SOP+PROFORM MOD'!$A$5:$AD$750,MATCH(U$2,'TD SOP+PROFORM MOD'!$B$2:$AD$2,0)+1,0),0)</f>
        <v>0</v>
      </c>
      <c r="V19" s="25">
        <f>IFERROR(VLOOKUP($A19,'TD SOP+PROFORM MOD'!$A$5:$AD$750,MATCH(V$4,'TD SOP+PROFORM MOD'!$B$2:$AD$2,0)+1,0),0)+IFERROR(VLOOKUP($A19,'TD SOP+PROFORM MOD'!$A$5:$AD$750,MATCH(V$2,'TD SOP+PROFORM MOD'!$B$2:$AD$2,0)+1,0),0)</f>
        <v>3331</v>
      </c>
      <c r="W19" s="26">
        <f t="shared" si="15"/>
        <v>-1</v>
      </c>
      <c r="X19" s="25">
        <f>IFERROR(VLOOKUP($A19,'TD SOP+PROFORM MOD'!$A$5:$AD$750,MATCH(X$4,'TD SOP+PROFORM MOD'!$B$2:$AD$2,0)+1,0),0)+IFERROR(VLOOKUP($A19,'TD SOP+PROFORM MOD'!$A$5:$AD$750,MATCH(X$2,'TD SOP+PROFORM MOD'!$B$2:$AD$2,0)+1,0),0)</f>
        <v>2784</v>
      </c>
      <c r="Y19" s="25">
        <f>IFERROR(VLOOKUP($A19,'TD SOP+PROFORM MOD'!$A$5:$AD$750,MATCH(Y$4,'TD SOP+PROFORM MOD'!$B$2:$AD$2,0)+1,0),0)+IFERROR(VLOOKUP($A19,'TD SOP+PROFORM MOD'!$A$5:$AD$750,MATCH(Y$2,'TD SOP+PROFORM MOD'!$B$2:$AD$2,0)+1,0),0)</f>
        <v>0</v>
      </c>
      <c r="Z19" s="26" t="str">
        <f t="shared" si="16"/>
        <v/>
      </c>
      <c r="AA19" s="25">
        <f>IFERROR(VLOOKUP($A19,'TD SOP+PROFORM MOD'!$A$5:$AD$750,MATCH(AA$4,'TD SOP+PROFORM MOD'!$B$2:$AD$2,0)+1,0),0)+IFERROR(VLOOKUP($A19,'TD SOP+PROFORM MOD'!$A$5:$AD$750,MATCH(AA$2,'TD SOP+PROFORM MOD'!$B$2:$AD$2,0)+1,0),0)</f>
        <v>0</v>
      </c>
      <c r="AB19" s="25">
        <f>IFERROR(VLOOKUP($A19,'TD SOP+PROFORM MOD'!$A$5:$AD$750,MATCH(AB$4,'TD SOP+PROFORM MOD'!$B$2:$AD$2,0)+1,0),0)+IFERROR(VLOOKUP($A19,'TD SOP+PROFORM MOD'!$A$5:$AD$750,MATCH(AB$2,'TD SOP+PROFORM MOD'!$B$2:$AD$2,0)+1,0),0)</f>
        <v>0</v>
      </c>
      <c r="AC19" s="26" t="str">
        <f t="shared" si="17"/>
        <v/>
      </c>
      <c r="AD19" s="25">
        <f>IFERROR(VLOOKUP($A19,'TD SOP+PROFORM MOD'!$A$5:$AD$750,MATCH(AD$4,'TD SOP+PROFORM MOD'!$B$2:$AD$2,0)+1,0),0)+IFERROR(VLOOKUP($A19,'TD SOP+PROFORM MOD'!$A$5:$AD$750,MATCH(AD$2,'TD SOP+PROFORM MOD'!$B$2:$AD$2,0)+1,0),0)</f>
        <v>1453</v>
      </c>
      <c r="AE19" s="25">
        <f>IFERROR(VLOOKUP($A19,'TD SOP+PROFORM MOD'!$A$5:$AD$750,MATCH(AE$4,'TD SOP+PROFORM MOD'!$B$2:$AD$2,0)+1,0),0)+IFERROR(VLOOKUP($A19,'TD SOP+PROFORM MOD'!$A$5:$AD$750,MATCH(AE$2,'TD SOP+PROFORM MOD'!$B$2:$AD$2,0)+1,0),0)</f>
        <v>2996</v>
      </c>
      <c r="AF19" s="26">
        <f t="shared" si="18"/>
        <v>-0.51502002670226976</v>
      </c>
      <c r="AG19" s="25">
        <f>IFERROR(VLOOKUP($A19,'TD SOP+PROFORM MOD'!$A$5:$AD$750,MATCH(AG$4,'TD SOP+PROFORM MOD'!$B$2:$AD$2,0)+1,0),0)+IFERROR(VLOOKUP($A19,'TD SOP+PROFORM MOD'!$A$5:$AD$750,MATCH(AG$2,'TD SOP+PROFORM MOD'!$B$2:$AD$2,0)+1,0),0)</f>
        <v>0</v>
      </c>
      <c r="AH19" s="25">
        <f>IFERROR(VLOOKUP($A19,'TD SOP+PROFORM MOD'!$A$5:$AD$750,MATCH(AH$4,'TD SOP+PROFORM MOD'!$B$2:$AD$2,0)+1,0),0)+IFERROR(VLOOKUP($A19,'TD SOP+PROFORM MOD'!$A$5:$AD$750,MATCH(AH$2,'TD SOP+PROFORM MOD'!$B$2:$AD$2,0)+1,0),0)</f>
        <v>2522</v>
      </c>
      <c r="AI19" s="26">
        <f t="shared" si="19"/>
        <v>-1</v>
      </c>
      <c r="AJ19" s="25">
        <f>IFERROR(VLOOKUP($A19,'TD SOP+PROFORM MOD'!$A$5:$AD$750,MATCH(AJ$4,'TD SOP+PROFORM MOD'!$B$2:$AD$2,0)+1,0),0)+IFERROR(VLOOKUP($A19,'TD SOP+PROFORM MOD'!$A$5:$AD$750,MATCH(AJ$2,'TD SOP+PROFORM MOD'!$B$2:$AD$2,0)+1,0),0)</f>
        <v>0</v>
      </c>
      <c r="AK19" s="25">
        <f>IFERROR(VLOOKUP($A19,'TD SOP+PROFORM MOD'!$A$5:$AD$750,MATCH(AK$4,'TD SOP+PROFORM MOD'!$B$2:$AD$2,0)+1,0),0)+IFERROR(VLOOKUP($A19,'TD SOP+PROFORM MOD'!$A$5:$AD$750,MATCH(AK$2,'TD SOP+PROFORM MOD'!$B$2:$AD$2,0)+1,0),0)</f>
        <v>4978</v>
      </c>
      <c r="AL19" s="26">
        <f t="shared" si="20"/>
        <v>-1</v>
      </c>
      <c r="AM19" s="25">
        <f t="shared" si="22"/>
        <v>8755.2000000000007</v>
      </c>
      <c r="AN19" s="25">
        <f t="shared" si="22"/>
        <v>27327</v>
      </c>
      <c r="AO19" s="26">
        <f t="shared" si="21"/>
        <v>-0.67961356899769454</v>
      </c>
      <c r="AR19" s="25">
        <f>SUMIF('B&amp;S YTD LFY'!B:B,"="&amp;A19,'B&amp;S YTD LFY'!C:C)</f>
        <v>25708.849999999991</v>
      </c>
      <c r="AS19" s="25">
        <f t="shared" si="23"/>
        <v>8755.2000000000007</v>
      </c>
      <c r="AT19" s="25"/>
    </row>
    <row r="20" spans="1:46" x14ac:dyDescent="0.35">
      <c r="A20" s="24" t="str">
        <f>IF(AND('TD SOP+PROFORM MOD'!A17&lt;&gt;"",'TD SOP+PROFORM MOD'!A17&lt;&gt;"TOTAL"),'TD SOP+PROFORM MOD'!A17,0)</f>
        <v>K-COAST SURF SHOP</v>
      </c>
      <c r="C20" s="25">
        <f>IFERROR(VLOOKUP($A20,'TD SOP+PROFORM MOD'!$A$5:$AD$750,MATCH(C$4,'TD SOP+PROFORM MOD'!$B$2:$AT$2,0)+1,0),"")</f>
        <v>0</v>
      </c>
      <c r="D20" s="25">
        <f>IFERROR(VLOOKUP($A20,'TD SOP+PROFORM MOD'!$A$5:$AD$750,MATCH(D$4,'TD SOP+PROFORM MOD'!$B$2:$AT$2,0)+1,0),"")</f>
        <v>0</v>
      </c>
      <c r="E20" s="26" t="str">
        <f t="shared" si="9"/>
        <v/>
      </c>
      <c r="F20" s="25">
        <f>IFERROR(VLOOKUP($A20,'TD SOP+PROFORM MOD'!$A$5:$AD$750,MATCH(F$4,'TD SOP+PROFORM MOD'!$B$2:$AT$2,0)+1,0),"")</f>
        <v>0</v>
      </c>
      <c r="G20" s="25">
        <f>IFERROR(VLOOKUP($A20,'TD SOP+PROFORM MOD'!$A$5:$AD$750,MATCH(G$4,'TD SOP+PROFORM MOD'!$B$2:$AT$2,0)+1,0),"")</f>
        <v>860</v>
      </c>
      <c r="H20" s="26">
        <f t="shared" si="10"/>
        <v>-1</v>
      </c>
      <c r="I20" s="25">
        <f>IFERROR(VLOOKUP($A20,'TD SOP+PROFORM MOD'!$A$5:$AD$750,MATCH(I$4,'TD SOP+PROFORM MOD'!$B$2:$AT$2,0)+1,0),"")</f>
        <v>0</v>
      </c>
      <c r="J20" s="25">
        <f>IFERROR(VLOOKUP($A20,'TD SOP+PROFORM MOD'!$A$5:$AD$750,MATCH(J$4,'TD SOP+PROFORM MOD'!$B$2:$AT$2,0)+1,0),"")</f>
        <v>300</v>
      </c>
      <c r="K20" s="26">
        <f t="shared" si="11"/>
        <v>-1</v>
      </c>
      <c r="L20" s="25">
        <f>IFERROR(VLOOKUP($A20,'TD SOP+PROFORM MOD'!$A$5:$AD$750,MATCH(L$4,'TD SOP+PROFORM MOD'!$B$2:$AT$2,0)+1,0),"")</f>
        <v>0</v>
      </c>
      <c r="M20" s="25">
        <f>IFERROR(VLOOKUP($A20,'TD SOP+PROFORM MOD'!$A$5:$AD$750,MATCH(M$4,'TD SOP+PROFORM MOD'!$B$2:$AT$2,0)+1,0),"")</f>
        <v>0</v>
      </c>
      <c r="N20" s="26" t="str">
        <f t="shared" si="12"/>
        <v/>
      </c>
      <c r="O20" s="25">
        <f>IFERROR(VLOOKUP($A20,'TD SOP+PROFORM MOD'!$A$5:$AD$750,MATCH(O$4,'TD SOP+PROFORM MOD'!$B$2:$AD$2,0)+1,0),0)+IFERROR(VLOOKUP($A20,'TD SOP+PROFORM MOD'!$A$5:$AD$750,MATCH(O$2,'TD SOP+PROFORM MOD'!$B$2:$AD$2,0)+1,0),0)</f>
        <v>0</v>
      </c>
      <c r="P20" s="25">
        <f>IFERROR(VLOOKUP($A20,'TD SOP+PROFORM MOD'!$A$5:$AD$750,MATCH(P$4,'TD SOP+PROFORM MOD'!$B$2:$AD$2,0)+1,0),0)+IFERROR(VLOOKUP($A20,'TD SOP+PROFORM MOD'!$A$5:$AD$750,MATCH(P$2,'TD SOP+PROFORM MOD'!$B$2:$AD$2,0)+1,0),0)</f>
        <v>0</v>
      </c>
      <c r="Q20" s="26" t="str">
        <f t="shared" si="13"/>
        <v/>
      </c>
      <c r="R20" s="25">
        <f>IFERROR(VLOOKUP($A20,'TD SOP+PROFORM MOD'!$A$5:$AD$750,MATCH(R$4,'TD SOP+PROFORM MOD'!$B$2:$AD$2,0)+1,0),0)+IFERROR(VLOOKUP($A20,'TD SOP+PROFORM MOD'!$A$5:$AD$750,MATCH(R$2,'TD SOP+PROFORM MOD'!$B$2:$AD$2,0)+1,0),0)</f>
        <v>0</v>
      </c>
      <c r="S20" s="25">
        <f>IFERROR(VLOOKUP($A20,'TD SOP+PROFORM MOD'!$A$5:$AD$750,MATCH(S$4,'TD SOP+PROFORM MOD'!$B$2:$AD$2,0)+1,0),0)+IFERROR(VLOOKUP($A20,'TD SOP+PROFORM MOD'!$A$5:$AD$750,MATCH(S$2,'TD SOP+PROFORM MOD'!$B$2:$AD$2,0)+1,0),0)</f>
        <v>0</v>
      </c>
      <c r="T20" s="26" t="str">
        <f t="shared" si="14"/>
        <v/>
      </c>
      <c r="U20" s="25">
        <f>IFERROR(VLOOKUP($A20,'TD SOP+PROFORM MOD'!$A$5:$AD$750,MATCH(U$4,'TD SOP+PROFORM MOD'!$B$2:$AD$2,0)+1,0),0)+IFERROR(VLOOKUP($A20,'TD SOP+PROFORM MOD'!$A$5:$AD$750,MATCH(U$2,'TD SOP+PROFORM MOD'!$B$2:$AD$2,0)+1,0),0)</f>
        <v>0</v>
      </c>
      <c r="V20" s="25">
        <f>IFERROR(VLOOKUP($A20,'TD SOP+PROFORM MOD'!$A$5:$AD$750,MATCH(V$4,'TD SOP+PROFORM MOD'!$B$2:$AD$2,0)+1,0),0)+IFERROR(VLOOKUP($A20,'TD SOP+PROFORM MOD'!$A$5:$AD$750,MATCH(V$2,'TD SOP+PROFORM MOD'!$B$2:$AD$2,0)+1,0),0)</f>
        <v>11768</v>
      </c>
      <c r="W20" s="26">
        <f t="shared" si="15"/>
        <v>-1</v>
      </c>
      <c r="X20" s="25">
        <f>IFERROR(VLOOKUP($A20,'TD SOP+PROFORM MOD'!$A$5:$AD$750,MATCH(X$4,'TD SOP+PROFORM MOD'!$B$2:$AD$2,0)+1,0),0)+IFERROR(VLOOKUP($A20,'TD SOP+PROFORM MOD'!$A$5:$AD$750,MATCH(X$2,'TD SOP+PROFORM MOD'!$B$2:$AD$2,0)+1,0),0)</f>
        <v>0</v>
      </c>
      <c r="Y20" s="25">
        <f>IFERROR(VLOOKUP($A20,'TD SOP+PROFORM MOD'!$A$5:$AD$750,MATCH(Y$4,'TD SOP+PROFORM MOD'!$B$2:$AD$2,0)+1,0),0)+IFERROR(VLOOKUP($A20,'TD SOP+PROFORM MOD'!$A$5:$AD$750,MATCH(Y$2,'TD SOP+PROFORM MOD'!$B$2:$AD$2,0)+1,0),0)</f>
        <v>976</v>
      </c>
      <c r="Z20" s="26">
        <f t="shared" si="16"/>
        <v>-1</v>
      </c>
      <c r="AA20" s="25">
        <f>IFERROR(VLOOKUP($A20,'TD SOP+PROFORM MOD'!$A$5:$AD$750,MATCH(AA$4,'TD SOP+PROFORM MOD'!$B$2:$AD$2,0)+1,0),0)+IFERROR(VLOOKUP($A20,'TD SOP+PROFORM MOD'!$A$5:$AD$750,MATCH(AA$2,'TD SOP+PROFORM MOD'!$B$2:$AD$2,0)+1,0),0)</f>
        <v>2868</v>
      </c>
      <c r="AB20" s="25">
        <f>IFERROR(VLOOKUP($A20,'TD SOP+PROFORM MOD'!$A$5:$AD$750,MATCH(AB$4,'TD SOP+PROFORM MOD'!$B$2:$AD$2,0)+1,0),0)+IFERROR(VLOOKUP($A20,'TD SOP+PROFORM MOD'!$A$5:$AD$750,MATCH(AB$2,'TD SOP+PROFORM MOD'!$B$2:$AD$2,0)+1,0),0)</f>
        <v>0</v>
      </c>
      <c r="AC20" s="26" t="str">
        <f t="shared" si="17"/>
        <v/>
      </c>
      <c r="AD20" s="25">
        <f>IFERROR(VLOOKUP($A20,'TD SOP+PROFORM MOD'!$A$5:$AD$750,MATCH(AD$4,'TD SOP+PROFORM MOD'!$B$2:$AD$2,0)+1,0),0)+IFERROR(VLOOKUP($A20,'TD SOP+PROFORM MOD'!$A$5:$AD$750,MATCH(AD$2,'TD SOP+PROFORM MOD'!$B$2:$AD$2,0)+1,0),0)</f>
        <v>2118</v>
      </c>
      <c r="AE20" s="25">
        <f>IFERROR(VLOOKUP($A20,'TD SOP+PROFORM MOD'!$A$5:$AD$750,MATCH(AE$4,'TD SOP+PROFORM MOD'!$B$2:$AD$2,0)+1,0),0)+IFERROR(VLOOKUP($A20,'TD SOP+PROFORM MOD'!$A$5:$AD$750,MATCH(AE$2,'TD SOP+PROFORM MOD'!$B$2:$AD$2,0)+1,0),0)</f>
        <v>9718</v>
      </c>
      <c r="AF20" s="26">
        <f t="shared" si="18"/>
        <v>-0.78205392055978595</v>
      </c>
      <c r="AG20" s="25">
        <f>IFERROR(VLOOKUP($A20,'TD SOP+PROFORM MOD'!$A$5:$AD$750,MATCH(AG$4,'TD SOP+PROFORM MOD'!$B$2:$AD$2,0)+1,0),0)+IFERROR(VLOOKUP($A20,'TD SOP+PROFORM MOD'!$A$5:$AD$750,MATCH(AG$2,'TD SOP+PROFORM MOD'!$B$2:$AD$2,0)+1,0),0)</f>
        <v>0</v>
      </c>
      <c r="AH20" s="25">
        <f>IFERROR(VLOOKUP($A20,'TD SOP+PROFORM MOD'!$A$5:$AD$750,MATCH(AH$4,'TD SOP+PROFORM MOD'!$B$2:$AD$2,0)+1,0),0)+IFERROR(VLOOKUP($A20,'TD SOP+PROFORM MOD'!$A$5:$AD$750,MATCH(AH$2,'TD SOP+PROFORM MOD'!$B$2:$AD$2,0)+1,0),0)</f>
        <v>5074</v>
      </c>
      <c r="AI20" s="26">
        <f t="shared" si="19"/>
        <v>-1</v>
      </c>
      <c r="AJ20" s="25">
        <f>IFERROR(VLOOKUP($A20,'TD SOP+PROFORM MOD'!$A$5:$AD$750,MATCH(AJ$4,'TD SOP+PROFORM MOD'!$B$2:$AD$2,0)+1,0),0)+IFERROR(VLOOKUP($A20,'TD SOP+PROFORM MOD'!$A$5:$AD$750,MATCH(AJ$2,'TD SOP+PROFORM MOD'!$B$2:$AD$2,0)+1,0),0)</f>
        <v>0</v>
      </c>
      <c r="AK20" s="25">
        <f>IFERROR(VLOOKUP($A20,'TD SOP+PROFORM MOD'!$A$5:$AD$750,MATCH(AK$4,'TD SOP+PROFORM MOD'!$B$2:$AD$2,0)+1,0),0)+IFERROR(VLOOKUP($A20,'TD SOP+PROFORM MOD'!$A$5:$AD$750,MATCH(AK$2,'TD SOP+PROFORM MOD'!$B$2:$AD$2,0)+1,0),0)</f>
        <v>330</v>
      </c>
      <c r="AL20" s="26">
        <f t="shared" si="20"/>
        <v>-1</v>
      </c>
      <c r="AM20" s="25">
        <f t="shared" si="22"/>
        <v>4986</v>
      </c>
      <c r="AN20" s="25">
        <f t="shared" si="22"/>
        <v>29026</v>
      </c>
      <c r="AO20" s="26">
        <f t="shared" si="21"/>
        <v>-0.82822297250740717</v>
      </c>
      <c r="AR20" s="25">
        <f>SUMIF('B&amp;S YTD LFY'!B:B,"="&amp;A20,'B&amp;S YTD LFY'!C:C)</f>
        <v>13258</v>
      </c>
      <c r="AS20" s="25">
        <f t="shared" si="23"/>
        <v>4986</v>
      </c>
      <c r="AT20" s="25"/>
    </row>
    <row r="21" spans="1:46" x14ac:dyDescent="0.35">
      <c r="A21" s="24" t="str">
        <f>IF(AND('TD SOP+PROFORM MOD'!A18&lt;&gt;"",'TD SOP+PROFORM MOD'!A18&lt;&gt;"TOTAL"),'TD SOP+PROFORM MOD'!A18,0)</f>
        <v>7TH ST SURF SHOP</v>
      </c>
      <c r="C21" s="25">
        <f>IFERROR(VLOOKUP($A21,'TD SOP+PROFORM MOD'!$A$5:$AD$750,MATCH(C$4,'TD SOP+PROFORM MOD'!$B$2:$AT$2,0)+1,0),"")</f>
        <v>0</v>
      </c>
      <c r="D21" s="25">
        <f>IFERROR(VLOOKUP($A21,'TD SOP+PROFORM MOD'!$A$5:$AD$750,MATCH(D$4,'TD SOP+PROFORM MOD'!$B$2:$AT$2,0)+1,0),"")</f>
        <v>3177.7999999999993</v>
      </c>
      <c r="E21" s="26">
        <f t="shared" si="9"/>
        <v>-1</v>
      </c>
      <c r="F21" s="25">
        <f>IFERROR(VLOOKUP($A21,'TD SOP+PROFORM MOD'!$A$5:$AD$750,MATCH(F$4,'TD SOP+PROFORM MOD'!$B$2:$AT$2,0)+1,0),"")</f>
        <v>0</v>
      </c>
      <c r="G21" s="25">
        <f>IFERROR(VLOOKUP($A21,'TD SOP+PROFORM MOD'!$A$5:$AD$750,MATCH(G$4,'TD SOP+PROFORM MOD'!$B$2:$AT$2,0)+1,0),"")</f>
        <v>334</v>
      </c>
      <c r="H21" s="26">
        <f t="shared" si="10"/>
        <v>-1</v>
      </c>
      <c r="I21" s="25">
        <f>IFERROR(VLOOKUP($A21,'TD SOP+PROFORM MOD'!$A$5:$AD$750,MATCH(I$4,'TD SOP+PROFORM MOD'!$B$2:$AT$2,0)+1,0),"")</f>
        <v>0</v>
      </c>
      <c r="J21" s="25">
        <f>IFERROR(VLOOKUP($A21,'TD SOP+PROFORM MOD'!$A$5:$AD$750,MATCH(J$4,'TD SOP+PROFORM MOD'!$B$2:$AT$2,0)+1,0),"")</f>
        <v>0</v>
      </c>
      <c r="K21" s="26" t="str">
        <f t="shared" si="11"/>
        <v/>
      </c>
      <c r="L21" s="25">
        <f>IFERROR(VLOOKUP($A21,'TD SOP+PROFORM MOD'!$A$5:$AD$750,MATCH(L$4,'TD SOP+PROFORM MOD'!$B$2:$AT$2,0)+1,0),"")</f>
        <v>0</v>
      </c>
      <c r="M21" s="25">
        <f>IFERROR(VLOOKUP($A21,'TD SOP+PROFORM MOD'!$A$5:$AD$750,MATCH(M$4,'TD SOP+PROFORM MOD'!$B$2:$AT$2,0)+1,0),"")</f>
        <v>800</v>
      </c>
      <c r="N21" s="26">
        <f t="shared" si="12"/>
        <v>-1</v>
      </c>
      <c r="O21" s="25">
        <f>IFERROR(VLOOKUP($A21,'TD SOP+PROFORM MOD'!$A$5:$AD$750,MATCH(O$4,'TD SOP+PROFORM MOD'!$B$2:$AD$2,0)+1,0),0)+IFERROR(VLOOKUP($A21,'TD SOP+PROFORM MOD'!$A$5:$AD$750,MATCH(O$2,'TD SOP+PROFORM MOD'!$B$2:$AD$2,0)+1,0),0)</f>
        <v>0</v>
      </c>
      <c r="P21" s="25">
        <f>IFERROR(VLOOKUP($A21,'TD SOP+PROFORM MOD'!$A$5:$AD$750,MATCH(P$4,'TD SOP+PROFORM MOD'!$B$2:$AD$2,0)+1,0),0)+IFERROR(VLOOKUP($A21,'TD SOP+PROFORM MOD'!$A$5:$AD$750,MATCH(P$2,'TD SOP+PROFORM MOD'!$B$2:$AD$2,0)+1,0),0)</f>
        <v>582</v>
      </c>
      <c r="Q21" s="26">
        <f t="shared" si="13"/>
        <v>-1</v>
      </c>
      <c r="R21" s="25">
        <f>IFERROR(VLOOKUP($A21,'TD SOP+PROFORM MOD'!$A$5:$AD$750,MATCH(R$4,'TD SOP+PROFORM MOD'!$B$2:$AD$2,0)+1,0),0)+IFERROR(VLOOKUP($A21,'TD SOP+PROFORM MOD'!$A$5:$AD$750,MATCH(R$2,'TD SOP+PROFORM MOD'!$B$2:$AD$2,0)+1,0),0)</f>
        <v>0</v>
      </c>
      <c r="S21" s="25">
        <f>IFERROR(VLOOKUP($A21,'TD SOP+PROFORM MOD'!$A$5:$AD$750,MATCH(S$4,'TD SOP+PROFORM MOD'!$B$2:$AD$2,0)+1,0),0)+IFERROR(VLOOKUP($A21,'TD SOP+PROFORM MOD'!$A$5:$AD$750,MATCH(S$2,'TD SOP+PROFORM MOD'!$B$2:$AD$2,0)+1,0),0)</f>
        <v>0</v>
      </c>
      <c r="T21" s="26" t="str">
        <f t="shared" si="14"/>
        <v/>
      </c>
      <c r="U21" s="25">
        <f>IFERROR(VLOOKUP($A21,'TD SOP+PROFORM MOD'!$A$5:$AD$750,MATCH(U$4,'TD SOP+PROFORM MOD'!$B$2:$AD$2,0)+1,0),0)+IFERROR(VLOOKUP($A21,'TD SOP+PROFORM MOD'!$A$5:$AD$750,MATCH(U$2,'TD SOP+PROFORM MOD'!$B$2:$AD$2,0)+1,0),0)</f>
        <v>0</v>
      </c>
      <c r="V21" s="25">
        <f>IFERROR(VLOOKUP($A21,'TD SOP+PROFORM MOD'!$A$5:$AD$750,MATCH(V$4,'TD SOP+PROFORM MOD'!$B$2:$AD$2,0)+1,0),0)+IFERROR(VLOOKUP($A21,'TD SOP+PROFORM MOD'!$A$5:$AD$750,MATCH(V$2,'TD SOP+PROFORM MOD'!$B$2:$AD$2,0)+1,0),0)</f>
        <v>0</v>
      </c>
      <c r="W21" s="26" t="str">
        <f t="shared" si="15"/>
        <v/>
      </c>
      <c r="X21" s="25">
        <f>IFERROR(VLOOKUP($A21,'TD SOP+PROFORM MOD'!$A$5:$AD$750,MATCH(X$4,'TD SOP+PROFORM MOD'!$B$2:$AD$2,0)+1,0),0)+IFERROR(VLOOKUP($A21,'TD SOP+PROFORM MOD'!$A$5:$AD$750,MATCH(X$2,'TD SOP+PROFORM MOD'!$B$2:$AD$2,0)+1,0),0)</f>
        <v>0</v>
      </c>
      <c r="Y21" s="25">
        <f>IFERROR(VLOOKUP($A21,'TD SOP+PROFORM MOD'!$A$5:$AD$750,MATCH(Y$4,'TD SOP+PROFORM MOD'!$B$2:$AD$2,0)+1,0),0)+IFERROR(VLOOKUP($A21,'TD SOP+PROFORM MOD'!$A$5:$AD$750,MATCH(Y$2,'TD SOP+PROFORM MOD'!$B$2:$AD$2,0)+1,0),0)</f>
        <v>5292</v>
      </c>
      <c r="Z21" s="26">
        <f t="shared" si="16"/>
        <v>-1</v>
      </c>
      <c r="AA21" s="25">
        <f>IFERROR(VLOOKUP($A21,'TD SOP+PROFORM MOD'!$A$5:$AD$750,MATCH(AA$4,'TD SOP+PROFORM MOD'!$B$2:$AD$2,0)+1,0),0)+IFERROR(VLOOKUP($A21,'TD SOP+PROFORM MOD'!$A$5:$AD$750,MATCH(AA$2,'TD SOP+PROFORM MOD'!$B$2:$AD$2,0)+1,0),0)</f>
        <v>0</v>
      </c>
      <c r="AB21" s="25">
        <f>IFERROR(VLOOKUP($A21,'TD SOP+PROFORM MOD'!$A$5:$AD$750,MATCH(AB$4,'TD SOP+PROFORM MOD'!$B$2:$AD$2,0)+1,0),0)+IFERROR(VLOOKUP($A21,'TD SOP+PROFORM MOD'!$A$5:$AD$750,MATCH(AB$2,'TD SOP+PROFORM MOD'!$B$2:$AD$2,0)+1,0),0)</f>
        <v>2178</v>
      </c>
      <c r="AC21" s="26">
        <f t="shared" si="17"/>
        <v>-1</v>
      </c>
      <c r="AD21" s="25">
        <f>IFERROR(VLOOKUP($A21,'TD SOP+PROFORM MOD'!$A$5:$AD$750,MATCH(AD$4,'TD SOP+PROFORM MOD'!$B$2:$AD$2,0)+1,0),0)+IFERROR(VLOOKUP($A21,'TD SOP+PROFORM MOD'!$A$5:$AD$750,MATCH(AD$2,'TD SOP+PROFORM MOD'!$B$2:$AD$2,0)+1,0),0)</f>
        <v>0</v>
      </c>
      <c r="AE21" s="25">
        <f>IFERROR(VLOOKUP($A21,'TD SOP+PROFORM MOD'!$A$5:$AD$750,MATCH(AE$4,'TD SOP+PROFORM MOD'!$B$2:$AD$2,0)+1,0),0)+IFERROR(VLOOKUP($A21,'TD SOP+PROFORM MOD'!$A$5:$AD$750,MATCH(AE$2,'TD SOP+PROFORM MOD'!$B$2:$AD$2,0)+1,0),0)</f>
        <v>6357</v>
      </c>
      <c r="AF21" s="26">
        <f t="shared" si="18"/>
        <v>-1</v>
      </c>
      <c r="AG21" s="25">
        <f>IFERROR(VLOOKUP($A21,'TD SOP+PROFORM MOD'!$A$5:$AD$750,MATCH(AG$4,'TD SOP+PROFORM MOD'!$B$2:$AD$2,0)+1,0),0)+IFERROR(VLOOKUP($A21,'TD SOP+PROFORM MOD'!$A$5:$AD$750,MATCH(AG$2,'TD SOP+PROFORM MOD'!$B$2:$AD$2,0)+1,0),0)</f>
        <v>0</v>
      </c>
      <c r="AH21" s="25">
        <f>IFERROR(VLOOKUP($A21,'TD SOP+PROFORM MOD'!$A$5:$AD$750,MATCH(AH$4,'TD SOP+PROFORM MOD'!$B$2:$AD$2,0)+1,0),0)+IFERROR(VLOOKUP($A21,'TD SOP+PROFORM MOD'!$A$5:$AD$750,MATCH(AH$2,'TD SOP+PROFORM MOD'!$B$2:$AD$2,0)+1,0),0)</f>
        <v>13753</v>
      </c>
      <c r="AI21" s="26">
        <f t="shared" si="19"/>
        <v>-1</v>
      </c>
      <c r="AJ21" s="25">
        <f>IFERROR(VLOOKUP($A21,'TD SOP+PROFORM MOD'!$A$5:$AD$750,MATCH(AJ$4,'TD SOP+PROFORM MOD'!$B$2:$AD$2,0)+1,0),0)+IFERROR(VLOOKUP($A21,'TD SOP+PROFORM MOD'!$A$5:$AD$750,MATCH(AJ$2,'TD SOP+PROFORM MOD'!$B$2:$AD$2,0)+1,0),0)</f>
        <v>0</v>
      </c>
      <c r="AK21" s="25">
        <f>IFERROR(VLOOKUP($A21,'TD SOP+PROFORM MOD'!$A$5:$AD$750,MATCH(AK$4,'TD SOP+PROFORM MOD'!$B$2:$AD$2,0)+1,0),0)+IFERROR(VLOOKUP($A21,'TD SOP+PROFORM MOD'!$A$5:$AD$750,MATCH(AK$2,'TD SOP+PROFORM MOD'!$B$2:$AD$2,0)+1,0),0)</f>
        <v>1304</v>
      </c>
      <c r="AL21" s="26">
        <f t="shared" si="20"/>
        <v>-1</v>
      </c>
      <c r="AM21" s="25">
        <f t="shared" si="22"/>
        <v>0</v>
      </c>
      <c r="AN21" s="25">
        <f t="shared" si="22"/>
        <v>33777.800000000003</v>
      </c>
      <c r="AO21" s="26">
        <f t="shared" si="21"/>
        <v>-1</v>
      </c>
      <c r="AR21" s="25">
        <f>SUMIF('B&amp;S YTD LFY'!B:B,"="&amp;A21,'B&amp;S YTD LFY'!C:C)</f>
        <v>3679.8000000000056</v>
      </c>
      <c r="AS21" s="25">
        <f t="shared" si="23"/>
        <v>0</v>
      </c>
      <c r="AT21" s="25"/>
    </row>
    <row r="22" spans="1:46" x14ac:dyDescent="0.35">
      <c r="A22" s="24" t="str">
        <f>IF(AND('TD SOP+PROFORM MOD'!A19&lt;&gt;"",'TD SOP+PROFORM MOD'!A19&lt;&gt;"TOTAL"),'TD SOP+PROFORM MOD'!A19,0)</f>
        <v>BRAVE NEW WORLD INC.</v>
      </c>
      <c r="C22" s="25">
        <f>IFERROR(VLOOKUP($A22,'TD SOP+PROFORM MOD'!$A$5:$AD$750,MATCH(C$4,'TD SOP+PROFORM MOD'!$B$2:$AT$2,0)+1,0),"")</f>
        <v>0</v>
      </c>
      <c r="D22" s="25">
        <f>IFERROR(VLOOKUP($A22,'TD SOP+PROFORM MOD'!$A$5:$AD$750,MATCH(D$4,'TD SOP+PROFORM MOD'!$B$2:$AT$2,0)+1,0),"")</f>
        <v>0</v>
      </c>
      <c r="E22" s="26" t="str">
        <f t="shared" si="9"/>
        <v/>
      </c>
      <c r="F22" s="25">
        <f>IFERROR(VLOOKUP($A22,'TD SOP+PROFORM MOD'!$A$5:$AD$750,MATCH(F$4,'TD SOP+PROFORM MOD'!$B$2:$AT$2,0)+1,0),"")</f>
        <v>0</v>
      </c>
      <c r="G22" s="25">
        <f>IFERROR(VLOOKUP($A22,'TD SOP+PROFORM MOD'!$A$5:$AD$750,MATCH(G$4,'TD SOP+PROFORM MOD'!$B$2:$AT$2,0)+1,0),"")</f>
        <v>436</v>
      </c>
      <c r="H22" s="26">
        <f t="shared" si="10"/>
        <v>-1</v>
      </c>
      <c r="I22" s="25">
        <f>IFERROR(VLOOKUP($A22,'TD SOP+PROFORM MOD'!$A$5:$AD$750,MATCH(I$4,'TD SOP+PROFORM MOD'!$B$2:$AT$2,0)+1,0),"")</f>
        <v>0</v>
      </c>
      <c r="J22" s="25">
        <f>IFERROR(VLOOKUP($A22,'TD SOP+PROFORM MOD'!$A$5:$AD$750,MATCH(J$4,'TD SOP+PROFORM MOD'!$B$2:$AT$2,0)+1,0),"")</f>
        <v>0</v>
      </c>
      <c r="K22" s="26" t="str">
        <f t="shared" si="11"/>
        <v/>
      </c>
      <c r="L22" s="25">
        <f>IFERROR(VLOOKUP($A22,'TD SOP+PROFORM MOD'!$A$5:$AD$750,MATCH(L$4,'TD SOP+PROFORM MOD'!$B$2:$AT$2,0)+1,0),"")</f>
        <v>0</v>
      </c>
      <c r="M22" s="25">
        <f>IFERROR(VLOOKUP($A22,'TD SOP+PROFORM MOD'!$A$5:$AD$750,MATCH(M$4,'TD SOP+PROFORM MOD'!$B$2:$AT$2,0)+1,0),"")</f>
        <v>2910</v>
      </c>
      <c r="N22" s="26">
        <f t="shared" si="12"/>
        <v>-1</v>
      </c>
      <c r="O22" s="25">
        <f>IFERROR(VLOOKUP($A22,'TD SOP+PROFORM MOD'!$A$5:$AD$750,MATCH(O$4,'TD SOP+PROFORM MOD'!$B$2:$AD$2,0)+1,0),0)+IFERROR(VLOOKUP($A22,'TD SOP+PROFORM MOD'!$A$5:$AD$750,MATCH(O$2,'TD SOP+PROFORM MOD'!$B$2:$AD$2,0)+1,0),0)</f>
        <v>0</v>
      </c>
      <c r="P22" s="25">
        <f>IFERROR(VLOOKUP($A22,'TD SOP+PROFORM MOD'!$A$5:$AD$750,MATCH(P$4,'TD SOP+PROFORM MOD'!$B$2:$AD$2,0)+1,0),0)+IFERROR(VLOOKUP($A22,'TD SOP+PROFORM MOD'!$A$5:$AD$750,MATCH(P$2,'TD SOP+PROFORM MOD'!$B$2:$AD$2,0)+1,0),0)</f>
        <v>0</v>
      </c>
      <c r="Q22" s="26" t="str">
        <f t="shared" si="13"/>
        <v/>
      </c>
      <c r="R22" s="25">
        <f>IFERROR(VLOOKUP($A22,'TD SOP+PROFORM MOD'!$A$5:$AD$750,MATCH(R$4,'TD SOP+PROFORM MOD'!$B$2:$AD$2,0)+1,0),0)+IFERROR(VLOOKUP($A22,'TD SOP+PROFORM MOD'!$A$5:$AD$750,MATCH(R$2,'TD SOP+PROFORM MOD'!$B$2:$AD$2,0)+1,0),0)</f>
        <v>0</v>
      </c>
      <c r="S22" s="25">
        <f>IFERROR(VLOOKUP($A22,'TD SOP+PROFORM MOD'!$A$5:$AD$750,MATCH(S$4,'TD SOP+PROFORM MOD'!$B$2:$AD$2,0)+1,0),0)+IFERROR(VLOOKUP($A22,'TD SOP+PROFORM MOD'!$A$5:$AD$750,MATCH(S$2,'TD SOP+PROFORM MOD'!$B$2:$AD$2,0)+1,0),0)</f>
        <v>5788</v>
      </c>
      <c r="T22" s="26">
        <f t="shared" si="14"/>
        <v>-1</v>
      </c>
      <c r="U22" s="25">
        <f>IFERROR(VLOOKUP($A22,'TD SOP+PROFORM MOD'!$A$5:$AD$750,MATCH(U$4,'TD SOP+PROFORM MOD'!$B$2:$AD$2,0)+1,0),0)+IFERROR(VLOOKUP($A22,'TD SOP+PROFORM MOD'!$A$5:$AD$750,MATCH(U$2,'TD SOP+PROFORM MOD'!$B$2:$AD$2,0)+1,0),0)</f>
        <v>0</v>
      </c>
      <c r="V22" s="25">
        <f>IFERROR(VLOOKUP($A22,'TD SOP+PROFORM MOD'!$A$5:$AD$750,MATCH(V$4,'TD SOP+PROFORM MOD'!$B$2:$AD$2,0)+1,0),0)+IFERROR(VLOOKUP($A22,'TD SOP+PROFORM MOD'!$A$5:$AD$750,MATCH(V$2,'TD SOP+PROFORM MOD'!$B$2:$AD$2,0)+1,0),0)</f>
        <v>6392</v>
      </c>
      <c r="W22" s="26">
        <f t="shared" si="15"/>
        <v>-1</v>
      </c>
      <c r="X22" s="25">
        <f>IFERROR(VLOOKUP($A22,'TD SOP+PROFORM MOD'!$A$5:$AD$750,MATCH(X$4,'TD SOP+PROFORM MOD'!$B$2:$AD$2,0)+1,0),0)+IFERROR(VLOOKUP($A22,'TD SOP+PROFORM MOD'!$A$5:$AD$750,MATCH(X$2,'TD SOP+PROFORM MOD'!$B$2:$AD$2,0)+1,0),0)</f>
        <v>0</v>
      </c>
      <c r="Y22" s="25">
        <f>IFERROR(VLOOKUP($A22,'TD SOP+PROFORM MOD'!$A$5:$AD$750,MATCH(Y$4,'TD SOP+PROFORM MOD'!$B$2:$AD$2,0)+1,0),0)+IFERROR(VLOOKUP($A22,'TD SOP+PROFORM MOD'!$A$5:$AD$750,MATCH(Y$2,'TD SOP+PROFORM MOD'!$B$2:$AD$2,0)+1,0),0)</f>
        <v>1004</v>
      </c>
      <c r="Z22" s="26">
        <f t="shared" si="16"/>
        <v>-1</v>
      </c>
      <c r="AA22" s="25">
        <f>IFERROR(VLOOKUP($A22,'TD SOP+PROFORM MOD'!$A$5:$AD$750,MATCH(AA$4,'TD SOP+PROFORM MOD'!$B$2:$AD$2,0)+1,0),0)+IFERROR(VLOOKUP($A22,'TD SOP+PROFORM MOD'!$A$5:$AD$750,MATCH(AA$2,'TD SOP+PROFORM MOD'!$B$2:$AD$2,0)+1,0),0)</f>
        <v>0</v>
      </c>
      <c r="AB22" s="25">
        <f>IFERROR(VLOOKUP($A22,'TD SOP+PROFORM MOD'!$A$5:$AD$750,MATCH(AB$4,'TD SOP+PROFORM MOD'!$B$2:$AD$2,0)+1,0),0)+IFERROR(VLOOKUP($A22,'TD SOP+PROFORM MOD'!$A$5:$AD$750,MATCH(AB$2,'TD SOP+PROFORM MOD'!$B$2:$AD$2,0)+1,0),0)</f>
        <v>2876</v>
      </c>
      <c r="AC22" s="26">
        <f t="shared" si="17"/>
        <v>-1</v>
      </c>
      <c r="AD22" s="25">
        <f>IFERROR(VLOOKUP($A22,'TD SOP+PROFORM MOD'!$A$5:$AD$750,MATCH(AD$4,'TD SOP+PROFORM MOD'!$B$2:$AD$2,0)+1,0),0)+IFERROR(VLOOKUP($A22,'TD SOP+PROFORM MOD'!$A$5:$AD$750,MATCH(AD$2,'TD SOP+PROFORM MOD'!$B$2:$AD$2,0)+1,0),0)</f>
        <v>0</v>
      </c>
      <c r="AE22" s="25">
        <f>IFERROR(VLOOKUP($A22,'TD SOP+PROFORM MOD'!$A$5:$AD$750,MATCH(AE$4,'TD SOP+PROFORM MOD'!$B$2:$AD$2,0)+1,0),0)+IFERROR(VLOOKUP($A22,'TD SOP+PROFORM MOD'!$A$5:$AD$750,MATCH(AE$2,'TD SOP+PROFORM MOD'!$B$2:$AD$2,0)+1,0),0)</f>
        <v>4634</v>
      </c>
      <c r="AF22" s="26">
        <f t="shared" si="18"/>
        <v>-1</v>
      </c>
      <c r="AG22" s="25">
        <f>IFERROR(VLOOKUP($A22,'TD SOP+PROFORM MOD'!$A$5:$AD$750,MATCH(AG$4,'TD SOP+PROFORM MOD'!$B$2:$AD$2,0)+1,0),0)+IFERROR(VLOOKUP($A22,'TD SOP+PROFORM MOD'!$A$5:$AD$750,MATCH(AG$2,'TD SOP+PROFORM MOD'!$B$2:$AD$2,0)+1,0),0)</f>
        <v>0</v>
      </c>
      <c r="AH22" s="25">
        <f>IFERROR(VLOOKUP($A22,'TD SOP+PROFORM MOD'!$A$5:$AD$750,MATCH(AH$4,'TD SOP+PROFORM MOD'!$B$2:$AD$2,0)+1,0),0)+IFERROR(VLOOKUP($A22,'TD SOP+PROFORM MOD'!$A$5:$AD$750,MATCH(AH$2,'TD SOP+PROFORM MOD'!$B$2:$AD$2,0)+1,0),0)</f>
        <v>5330.4</v>
      </c>
      <c r="AI22" s="26">
        <f t="shared" si="19"/>
        <v>-1</v>
      </c>
      <c r="AJ22" s="25">
        <f>IFERROR(VLOOKUP($A22,'TD SOP+PROFORM MOD'!$A$5:$AD$750,MATCH(AJ$4,'TD SOP+PROFORM MOD'!$B$2:$AD$2,0)+1,0),0)+IFERROR(VLOOKUP($A22,'TD SOP+PROFORM MOD'!$A$5:$AD$750,MATCH(AJ$2,'TD SOP+PROFORM MOD'!$B$2:$AD$2,0)+1,0),0)</f>
        <v>0</v>
      </c>
      <c r="AK22" s="25">
        <f>IFERROR(VLOOKUP($A22,'TD SOP+PROFORM MOD'!$A$5:$AD$750,MATCH(AK$4,'TD SOP+PROFORM MOD'!$B$2:$AD$2,0)+1,0),0)+IFERROR(VLOOKUP($A22,'TD SOP+PROFORM MOD'!$A$5:$AD$750,MATCH(AK$2,'TD SOP+PROFORM MOD'!$B$2:$AD$2,0)+1,0),0)</f>
        <v>440</v>
      </c>
      <c r="AL22" s="26">
        <f t="shared" si="20"/>
        <v>-1</v>
      </c>
      <c r="AM22" s="25">
        <f t="shared" si="22"/>
        <v>0</v>
      </c>
      <c r="AN22" s="25">
        <f t="shared" si="22"/>
        <v>29810.400000000001</v>
      </c>
      <c r="AO22" s="26">
        <f t="shared" si="21"/>
        <v>-1</v>
      </c>
      <c r="AR22" s="25">
        <f>SUMIF('B&amp;S YTD LFY'!B:B,"="&amp;A22,'B&amp;S YTD LFY'!C:C)</f>
        <v>20728</v>
      </c>
      <c r="AS22" s="25">
        <f t="shared" si="23"/>
        <v>0</v>
      </c>
      <c r="AT22" s="25"/>
    </row>
    <row r="23" spans="1:46" x14ac:dyDescent="0.35">
      <c r="A23" s="24" t="str">
        <f>IF(AND('TD SOP+PROFORM MOD'!A20&lt;&gt;"",'TD SOP+PROFORM MOD'!A20&lt;&gt;"TOTAL"),'TD SOP+PROFORM MOD'!A20,0)</f>
        <v>TAMS CORP</v>
      </c>
      <c r="C23" s="25">
        <f>IFERROR(VLOOKUP($A23,'TD SOP+PROFORM MOD'!$A$5:$AD$750,MATCH(C$4,'TD SOP+PROFORM MOD'!$B$2:$AT$2,0)+1,0),"")</f>
        <v>198</v>
      </c>
      <c r="D23" s="25">
        <f>IFERROR(VLOOKUP($A23,'TD SOP+PROFORM MOD'!$A$5:$AD$750,MATCH(D$4,'TD SOP+PROFORM MOD'!$B$2:$AT$2,0)+1,0),"")</f>
        <v>2972</v>
      </c>
      <c r="E23" s="26">
        <f t="shared" si="9"/>
        <v>-0.93337819650067289</v>
      </c>
      <c r="F23" s="25">
        <f>IFERROR(VLOOKUP($A23,'TD SOP+PROFORM MOD'!$A$5:$AD$750,MATCH(F$4,'TD SOP+PROFORM MOD'!$B$2:$AT$2,0)+1,0),"")</f>
        <v>0</v>
      </c>
      <c r="G23" s="25">
        <f>IFERROR(VLOOKUP($A23,'TD SOP+PROFORM MOD'!$A$5:$AD$750,MATCH(G$4,'TD SOP+PROFORM MOD'!$B$2:$AT$2,0)+1,0),"")</f>
        <v>0</v>
      </c>
      <c r="H23" s="26" t="str">
        <f t="shared" si="10"/>
        <v/>
      </c>
      <c r="I23" s="25">
        <f>IFERROR(VLOOKUP($A23,'TD SOP+PROFORM MOD'!$A$5:$AD$750,MATCH(I$4,'TD SOP+PROFORM MOD'!$B$2:$AT$2,0)+1,0),"")</f>
        <v>1467</v>
      </c>
      <c r="J23" s="25">
        <f>IFERROR(VLOOKUP($A23,'TD SOP+PROFORM MOD'!$A$5:$AD$750,MATCH(J$4,'TD SOP+PROFORM MOD'!$B$2:$AT$2,0)+1,0),"")</f>
        <v>0</v>
      </c>
      <c r="K23" s="26" t="str">
        <f t="shared" si="11"/>
        <v/>
      </c>
      <c r="L23" s="25">
        <f>IFERROR(VLOOKUP($A23,'TD SOP+PROFORM MOD'!$A$5:$AD$750,MATCH(L$4,'TD SOP+PROFORM MOD'!$B$2:$AT$2,0)+1,0),"")</f>
        <v>0</v>
      </c>
      <c r="M23" s="25">
        <f>IFERROR(VLOOKUP($A23,'TD SOP+PROFORM MOD'!$A$5:$AD$750,MATCH(M$4,'TD SOP+PROFORM MOD'!$B$2:$AT$2,0)+1,0),"")</f>
        <v>7721</v>
      </c>
      <c r="N23" s="26">
        <f t="shared" si="12"/>
        <v>-1</v>
      </c>
      <c r="O23" s="25">
        <f>IFERROR(VLOOKUP($A23,'TD SOP+PROFORM MOD'!$A$5:$AD$750,MATCH(O$4,'TD SOP+PROFORM MOD'!$B$2:$AD$2,0)+1,0),0)+IFERROR(VLOOKUP($A23,'TD SOP+PROFORM MOD'!$A$5:$AD$750,MATCH(O$2,'TD SOP+PROFORM MOD'!$B$2:$AD$2,0)+1,0),0)</f>
        <v>0</v>
      </c>
      <c r="P23" s="25">
        <f>IFERROR(VLOOKUP($A23,'TD SOP+PROFORM MOD'!$A$5:$AD$750,MATCH(P$4,'TD SOP+PROFORM MOD'!$B$2:$AD$2,0)+1,0),0)+IFERROR(VLOOKUP($A23,'TD SOP+PROFORM MOD'!$A$5:$AD$750,MATCH(P$2,'TD SOP+PROFORM MOD'!$B$2:$AD$2,0)+1,0),0)</f>
        <v>0</v>
      </c>
      <c r="Q23" s="26" t="str">
        <f t="shared" si="13"/>
        <v/>
      </c>
      <c r="R23" s="25">
        <f>IFERROR(VLOOKUP($A23,'TD SOP+PROFORM MOD'!$A$5:$AD$750,MATCH(R$4,'TD SOP+PROFORM MOD'!$B$2:$AD$2,0)+1,0),0)+IFERROR(VLOOKUP($A23,'TD SOP+PROFORM MOD'!$A$5:$AD$750,MATCH(R$2,'TD SOP+PROFORM MOD'!$B$2:$AD$2,0)+1,0),0)</f>
        <v>1969</v>
      </c>
      <c r="S23" s="25">
        <f>IFERROR(VLOOKUP($A23,'TD SOP+PROFORM MOD'!$A$5:$AD$750,MATCH(S$4,'TD SOP+PROFORM MOD'!$B$2:$AD$2,0)+1,0),0)+IFERROR(VLOOKUP($A23,'TD SOP+PROFORM MOD'!$A$5:$AD$750,MATCH(S$2,'TD SOP+PROFORM MOD'!$B$2:$AD$2,0)+1,0),0)</f>
        <v>4468</v>
      </c>
      <c r="T23" s="26">
        <f t="shared" si="14"/>
        <v>-0.55931065353625775</v>
      </c>
      <c r="U23" s="25">
        <f>IFERROR(VLOOKUP($A23,'TD SOP+PROFORM MOD'!$A$5:$AD$750,MATCH(U$4,'TD SOP+PROFORM MOD'!$B$2:$AD$2,0)+1,0),0)+IFERROR(VLOOKUP($A23,'TD SOP+PROFORM MOD'!$A$5:$AD$750,MATCH(U$2,'TD SOP+PROFORM MOD'!$B$2:$AD$2,0)+1,0),0)</f>
        <v>0</v>
      </c>
      <c r="V23" s="25">
        <f>IFERROR(VLOOKUP($A23,'TD SOP+PROFORM MOD'!$A$5:$AD$750,MATCH(V$4,'TD SOP+PROFORM MOD'!$B$2:$AD$2,0)+1,0),0)+IFERROR(VLOOKUP($A23,'TD SOP+PROFORM MOD'!$A$5:$AD$750,MATCH(V$2,'TD SOP+PROFORM MOD'!$B$2:$AD$2,0)+1,0),0)</f>
        <v>0</v>
      </c>
      <c r="W23" s="26" t="str">
        <f t="shared" si="15"/>
        <v/>
      </c>
      <c r="X23" s="25">
        <f>IFERROR(VLOOKUP($A23,'TD SOP+PROFORM MOD'!$A$5:$AD$750,MATCH(X$4,'TD SOP+PROFORM MOD'!$B$2:$AD$2,0)+1,0),0)+IFERROR(VLOOKUP($A23,'TD SOP+PROFORM MOD'!$A$5:$AD$750,MATCH(X$2,'TD SOP+PROFORM MOD'!$B$2:$AD$2,0)+1,0),0)</f>
        <v>0</v>
      </c>
      <c r="Y23" s="25">
        <f>IFERROR(VLOOKUP($A23,'TD SOP+PROFORM MOD'!$A$5:$AD$750,MATCH(Y$4,'TD SOP+PROFORM MOD'!$B$2:$AD$2,0)+1,0),0)+IFERROR(VLOOKUP($A23,'TD SOP+PROFORM MOD'!$A$5:$AD$750,MATCH(Y$2,'TD SOP+PROFORM MOD'!$B$2:$AD$2,0)+1,0),0)</f>
        <v>3536</v>
      </c>
      <c r="Z23" s="26">
        <f t="shared" si="16"/>
        <v>-1</v>
      </c>
      <c r="AA23" s="25">
        <f>IFERROR(VLOOKUP($A23,'TD SOP+PROFORM MOD'!$A$5:$AD$750,MATCH(AA$4,'TD SOP+PROFORM MOD'!$B$2:$AD$2,0)+1,0),0)+IFERROR(VLOOKUP($A23,'TD SOP+PROFORM MOD'!$A$5:$AD$750,MATCH(AA$2,'TD SOP+PROFORM MOD'!$B$2:$AD$2,0)+1,0),0)</f>
        <v>0</v>
      </c>
      <c r="AB23" s="25">
        <f>IFERROR(VLOOKUP($A23,'TD SOP+PROFORM MOD'!$A$5:$AD$750,MATCH(AB$4,'TD SOP+PROFORM MOD'!$B$2:$AD$2,0)+1,0),0)+IFERROR(VLOOKUP($A23,'TD SOP+PROFORM MOD'!$A$5:$AD$750,MATCH(AB$2,'TD SOP+PROFORM MOD'!$B$2:$AD$2,0)+1,0),0)</f>
        <v>2001</v>
      </c>
      <c r="AC23" s="26">
        <f t="shared" si="17"/>
        <v>-1</v>
      </c>
      <c r="AD23" s="25">
        <f>IFERROR(VLOOKUP($A23,'TD SOP+PROFORM MOD'!$A$5:$AD$750,MATCH(AD$4,'TD SOP+PROFORM MOD'!$B$2:$AD$2,0)+1,0),0)+IFERROR(VLOOKUP($A23,'TD SOP+PROFORM MOD'!$A$5:$AD$750,MATCH(AD$2,'TD SOP+PROFORM MOD'!$B$2:$AD$2,0)+1,0),0)</f>
        <v>0</v>
      </c>
      <c r="AE23" s="25">
        <f>IFERROR(VLOOKUP($A23,'TD SOP+PROFORM MOD'!$A$5:$AD$750,MATCH(AE$4,'TD SOP+PROFORM MOD'!$B$2:$AD$2,0)+1,0),0)+IFERROR(VLOOKUP($A23,'TD SOP+PROFORM MOD'!$A$5:$AD$750,MATCH(AE$2,'TD SOP+PROFORM MOD'!$B$2:$AD$2,0)+1,0),0)</f>
        <v>0</v>
      </c>
      <c r="AF23" s="26" t="str">
        <f t="shared" si="18"/>
        <v/>
      </c>
      <c r="AG23" s="25">
        <f>IFERROR(VLOOKUP($A23,'TD SOP+PROFORM MOD'!$A$5:$AD$750,MATCH(AG$4,'TD SOP+PROFORM MOD'!$B$2:$AD$2,0)+1,0),0)+IFERROR(VLOOKUP($A23,'TD SOP+PROFORM MOD'!$A$5:$AD$750,MATCH(AG$2,'TD SOP+PROFORM MOD'!$B$2:$AD$2,0)+1,0),0)</f>
        <v>0</v>
      </c>
      <c r="AH23" s="25">
        <f>IFERROR(VLOOKUP($A23,'TD SOP+PROFORM MOD'!$A$5:$AD$750,MATCH(AH$4,'TD SOP+PROFORM MOD'!$B$2:$AD$2,0)+1,0),0)+IFERROR(VLOOKUP($A23,'TD SOP+PROFORM MOD'!$A$5:$AD$750,MATCH(AH$2,'TD SOP+PROFORM MOD'!$B$2:$AD$2,0)+1,0),0)</f>
        <v>2378.1999999999998</v>
      </c>
      <c r="AI23" s="26">
        <f t="shared" si="19"/>
        <v>-1</v>
      </c>
      <c r="AJ23" s="25">
        <f>IFERROR(VLOOKUP($A23,'TD SOP+PROFORM MOD'!$A$5:$AD$750,MATCH(AJ$4,'TD SOP+PROFORM MOD'!$B$2:$AD$2,0)+1,0),0)+IFERROR(VLOOKUP($A23,'TD SOP+PROFORM MOD'!$A$5:$AD$750,MATCH(AJ$2,'TD SOP+PROFORM MOD'!$B$2:$AD$2,0)+1,0),0)</f>
        <v>0</v>
      </c>
      <c r="AK23" s="25">
        <f>IFERROR(VLOOKUP($A23,'TD SOP+PROFORM MOD'!$A$5:$AD$750,MATCH(AK$4,'TD SOP+PROFORM MOD'!$B$2:$AD$2,0)+1,0),0)+IFERROR(VLOOKUP($A23,'TD SOP+PROFORM MOD'!$A$5:$AD$750,MATCH(AK$2,'TD SOP+PROFORM MOD'!$B$2:$AD$2,0)+1,0),0)</f>
        <v>3084.5</v>
      </c>
      <c r="AL23" s="26">
        <f t="shared" si="20"/>
        <v>-1</v>
      </c>
      <c r="AM23" s="25">
        <f t="shared" si="22"/>
        <v>3634</v>
      </c>
      <c r="AN23" s="25">
        <f t="shared" si="22"/>
        <v>26160.7</v>
      </c>
      <c r="AO23" s="26">
        <f t="shared" si="21"/>
        <v>-0.86108934393957348</v>
      </c>
      <c r="AR23" s="25">
        <f>SUMIF('B&amp;S YTD LFY'!B:B,"="&amp;A23,'B&amp;S YTD LFY'!C:C)</f>
        <v>19179.500000000004</v>
      </c>
      <c r="AS23" s="25">
        <f t="shared" si="23"/>
        <v>3634</v>
      </c>
      <c r="AT23" s="25"/>
    </row>
    <row r="24" spans="1:46" x14ac:dyDescent="0.35">
      <c r="A24" s="24" t="str">
        <f>IF(AND('TD SOP+PROFORM MOD'!A21&lt;&gt;"",'TD SOP+PROFORM MOD'!A21&lt;&gt;"TOTAL"),'TD SOP+PROFORM MOD'!A21,0)</f>
        <v>BREAKERS SURF SHOP</v>
      </c>
      <c r="C24" s="25">
        <f>IFERROR(VLOOKUP($A24,'TD SOP+PROFORM MOD'!$A$5:$AD$750,MATCH(C$4,'TD SOP+PROFORM MOD'!$B$2:$AT$2,0)+1,0),"")</f>
        <v>0</v>
      </c>
      <c r="D24" s="25">
        <f>IFERROR(VLOOKUP($A24,'TD SOP+PROFORM MOD'!$A$5:$AD$750,MATCH(D$4,'TD SOP+PROFORM MOD'!$B$2:$AT$2,0)+1,0),"")</f>
        <v>318</v>
      </c>
      <c r="E24" s="26">
        <f t="shared" si="9"/>
        <v>-1</v>
      </c>
      <c r="F24" s="25">
        <f>IFERROR(VLOOKUP($A24,'TD SOP+PROFORM MOD'!$A$5:$AD$750,MATCH(F$4,'TD SOP+PROFORM MOD'!$B$2:$AT$2,0)+1,0),"")</f>
        <v>0</v>
      </c>
      <c r="G24" s="25">
        <f>IFERROR(VLOOKUP($A24,'TD SOP+PROFORM MOD'!$A$5:$AD$750,MATCH(G$4,'TD SOP+PROFORM MOD'!$B$2:$AT$2,0)+1,0),"")</f>
        <v>0</v>
      </c>
      <c r="H24" s="26" t="str">
        <f t="shared" si="10"/>
        <v/>
      </c>
      <c r="I24" s="25">
        <f>IFERROR(VLOOKUP($A24,'TD SOP+PROFORM MOD'!$A$5:$AD$750,MATCH(I$4,'TD SOP+PROFORM MOD'!$B$2:$AT$2,0)+1,0),"")</f>
        <v>0</v>
      </c>
      <c r="J24" s="25">
        <f>IFERROR(VLOOKUP($A24,'TD SOP+PROFORM MOD'!$A$5:$AD$750,MATCH(J$4,'TD SOP+PROFORM MOD'!$B$2:$AT$2,0)+1,0),"")</f>
        <v>0</v>
      </c>
      <c r="K24" s="26" t="str">
        <f t="shared" si="11"/>
        <v/>
      </c>
      <c r="L24" s="25">
        <f>IFERROR(VLOOKUP($A24,'TD SOP+PROFORM MOD'!$A$5:$AD$750,MATCH(L$4,'TD SOP+PROFORM MOD'!$B$2:$AT$2,0)+1,0),"")</f>
        <v>0</v>
      </c>
      <c r="M24" s="25">
        <f>IFERROR(VLOOKUP($A24,'TD SOP+PROFORM MOD'!$A$5:$AD$750,MATCH(M$4,'TD SOP+PROFORM MOD'!$B$2:$AT$2,0)+1,0),"")</f>
        <v>0</v>
      </c>
      <c r="N24" s="26" t="str">
        <f t="shared" si="12"/>
        <v/>
      </c>
      <c r="O24" s="25">
        <f>IFERROR(VLOOKUP($A24,'TD SOP+PROFORM MOD'!$A$5:$AD$750,MATCH(O$4,'TD SOP+PROFORM MOD'!$B$2:$AD$2,0)+1,0),0)+IFERROR(VLOOKUP($A24,'TD SOP+PROFORM MOD'!$A$5:$AD$750,MATCH(O$2,'TD SOP+PROFORM MOD'!$B$2:$AD$2,0)+1,0),0)</f>
        <v>0</v>
      </c>
      <c r="P24" s="25">
        <f>IFERROR(VLOOKUP($A24,'TD SOP+PROFORM MOD'!$A$5:$AD$750,MATCH(P$4,'TD SOP+PROFORM MOD'!$B$2:$AD$2,0)+1,0),0)+IFERROR(VLOOKUP($A24,'TD SOP+PROFORM MOD'!$A$5:$AD$750,MATCH(P$2,'TD SOP+PROFORM MOD'!$B$2:$AD$2,0)+1,0),0)</f>
        <v>0</v>
      </c>
      <c r="Q24" s="26" t="str">
        <f t="shared" si="13"/>
        <v/>
      </c>
      <c r="R24" s="25">
        <f>IFERROR(VLOOKUP($A24,'TD SOP+PROFORM MOD'!$A$5:$AD$750,MATCH(R$4,'TD SOP+PROFORM MOD'!$B$2:$AD$2,0)+1,0),0)+IFERROR(VLOOKUP($A24,'TD SOP+PROFORM MOD'!$A$5:$AD$750,MATCH(R$2,'TD SOP+PROFORM MOD'!$B$2:$AD$2,0)+1,0),0)</f>
        <v>0</v>
      </c>
      <c r="S24" s="25">
        <f>IFERROR(VLOOKUP($A24,'TD SOP+PROFORM MOD'!$A$5:$AD$750,MATCH(S$4,'TD SOP+PROFORM MOD'!$B$2:$AD$2,0)+1,0),0)+IFERROR(VLOOKUP($A24,'TD SOP+PROFORM MOD'!$A$5:$AD$750,MATCH(S$2,'TD SOP+PROFORM MOD'!$B$2:$AD$2,0)+1,0),0)</f>
        <v>0</v>
      </c>
      <c r="T24" s="26" t="str">
        <f t="shared" si="14"/>
        <v/>
      </c>
      <c r="U24" s="25">
        <f>IFERROR(VLOOKUP($A24,'TD SOP+PROFORM MOD'!$A$5:$AD$750,MATCH(U$4,'TD SOP+PROFORM MOD'!$B$2:$AD$2,0)+1,0),0)+IFERROR(VLOOKUP($A24,'TD SOP+PROFORM MOD'!$A$5:$AD$750,MATCH(U$2,'TD SOP+PROFORM MOD'!$B$2:$AD$2,0)+1,0),0)</f>
        <v>0</v>
      </c>
      <c r="V24" s="25">
        <f>IFERROR(VLOOKUP($A24,'TD SOP+PROFORM MOD'!$A$5:$AD$750,MATCH(V$4,'TD SOP+PROFORM MOD'!$B$2:$AD$2,0)+1,0),0)+IFERROR(VLOOKUP($A24,'TD SOP+PROFORM MOD'!$A$5:$AD$750,MATCH(V$2,'TD SOP+PROFORM MOD'!$B$2:$AD$2,0)+1,0),0)</f>
        <v>0</v>
      </c>
      <c r="W24" s="26" t="str">
        <f t="shared" si="15"/>
        <v/>
      </c>
      <c r="X24" s="25">
        <f>IFERROR(VLOOKUP($A24,'TD SOP+PROFORM MOD'!$A$5:$AD$750,MATCH(X$4,'TD SOP+PROFORM MOD'!$B$2:$AD$2,0)+1,0),0)+IFERROR(VLOOKUP($A24,'TD SOP+PROFORM MOD'!$A$5:$AD$750,MATCH(X$2,'TD SOP+PROFORM MOD'!$B$2:$AD$2,0)+1,0),0)</f>
        <v>0</v>
      </c>
      <c r="Y24" s="25">
        <f>IFERROR(VLOOKUP($A24,'TD SOP+PROFORM MOD'!$A$5:$AD$750,MATCH(Y$4,'TD SOP+PROFORM MOD'!$B$2:$AD$2,0)+1,0),0)+IFERROR(VLOOKUP($A24,'TD SOP+PROFORM MOD'!$A$5:$AD$750,MATCH(Y$2,'TD SOP+PROFORM MOD'!$B$2:$AD$2,0)+1,0),0)</f>
        <v>0</v>
      </c>
      <c r="Z24" s="26" t="str">
        <f t="shared" si="16"/>
        <v/>
      </c>
      <c r="AA24" s="25">
        <f>IFERROR(VLOOKUP($A24,'TD SOP+PROFORM MOD'!$A$5:$AD$750,MATCH(AA$4,'TD SOP+PROFORM MOD'!$B$2:$AD$2,0)+1,0),0)+IFERROR(VLOOKUP($A24,'TD SOP+PROFORM MOD'!$A$5:$AD$750,MATCH(AA$2,'TD SOP+PROFORM MOD'!$B$2:$AD$2,0)+1,0),0)</f>
        <v>0</v>
      </c>
      <c r="AB24" s="25">
        <f>IFERROR(VLOOKUP($A24,'TD SOP+PROFORM MOD'!$A$5:$AD$750,MATCH(AB$4,'TD SOP+PROFORM MOD'!$B$2:$AD$2,0)+1,0),0)+IFERROR(VLOOKUP($A24,'TD SOP+PROFORM MOD'!$A$5:$AD$750,MATCH(AB$2,'TD SOP+PROFORM MOD'!$B$2:$AD$2,0)+1,0),0)</f>
        <v>12777</v>
      </c>
      <c r="AC24" s="26">
        <f t="shared" si="17"/>
        <v>-1</v>
      </c>
      <c r="AD24" s="25">
        <f>IFERROR(VLOOKUP($A24,'TD SOP+PROFORM MOD'!$A$5:$AD$750,MATCH(AD$4,'TD SOP+PROFORM MOD'!$B$2:$AD$2,0)+1,0),0)+IFERROR(VLOOKUP($A24,'TD SOP+PROFORM MOD'!$A$5:$AD$750,MATCH(AD$2,'TD SOP+PROFORM MOD'!$B$2:$AD$2,0)+1,0),0)</f>
        <v>0</v>
      </c>
      <c r="AE24" s="25">
        <f>IFERROR(VLOOKUP($A24,'TD SOP+PROFORM MOD'!$A$5:$AD$750,MATCH(AE$4,'TD SOP+PROFORM MOD'!$B$2:$AD$2,0)+1,0),0)+IFERROR(VLOOKUP($A24,'TD SOP+PROFORM MOD'!$A$5:$AD$750,MATCH(AE$2,'TD SOP+PROFORM MOD'!$B$2:$AD$2,0)+1,0),0)</f>
        <v>7833</v>
      </c>
      <c r="AF24" s="26">
        <f t="shared" si="18"/>
        <v>-1</v>
      </c>
      <c r="AG24" s="25">
        <f>IFERROR(VLOOKUP($A24,'TD SOP+PROFORM MOD'!$A$5:$AD$750,MATCH(AG$4,'TD SOP+PROFORM MOD'!$B$2:$AD$2,0)+1,0),0)+IFERROR(VLOOKUP($A24,'TD SOP+PROFORM MOD'!$A$5:$AD$750,MATCH(AG$2,'TD SOP+PROFORM MOD'!$B$2:$AD$2,0)+1,0),0)</f>
        <v>0</v>
      </c>
      <c r="AH24" s="25">
        <f>IFERROR(VLOOKUP($A24,'TD SOP+PROFORM MOD'!$A$5:$AD$750,MATCH(AH$4,'TD SOP+PROFORM MOD'!$B$2:$AD$2,0)+1,0),0)+IFERROR(VLOOKUP($A24,'TD SOP+PROFORM MOD'!$A$5:$AD$750,MATCH(AH$2,'TD SOP+PROFORM MOD'!$B$2:$AD$2,0)+1,0),0)</f>
        <v>5488</v>
      </c>
      <c r="AI24" s="26">
        <f t="shared" si="19"/>
        <v>-1</v>
      </c>
      <c r="AJ24" s="25">
        <f>IFERROR(VLOOKUP($A24,'TD SOP+PROFORM MOD'!$A$5:$AD$750,MATCH(AJ$4,'TD SOP+PROFORM MOD'!$B$2:$AD$2,0)+1,0),0)+IFERROR(VLOOKUP($A24,'TD SOP+PROFORM MOD'!$A$5:$AD$750,MATCH(AJ$2,'TD SOP+PROFORM MOD'!$B$2:$AD$2,0)+1,0),0)</f>
        <v>0</v>
      </c>
      <c r="AK24" s="25">
        <f>IFERROR(VLOOKUP($A24,'TD SOP+PROFORM MOD'!$A$5:$AD$750,MATCH(AK$4,'TD SOP+PROFORM MOD'!$B$2:$AD$2,0)+1,0),0)+IFERROR(VLOOKUP($A24,'TD SOP+PROFORM MOD'!$A$5:$AD$750,MATCH(AK$2,'TD SOP+PROFORM MOD'!$B$2:$AD$2,0)+1,0),0)</f>
        <v>0</v>
      </c>
      <c r="AL24" s="26" t="str">
        <f t="shared" si="20"/>
        <v/>
      </c>
      <c r="AM24" s="25">
        <f t="shared" si="22"/>
        <v>0</v>
      </c>
      <c r="AN24" s="25">
        <f t="shared" si="22"/>
        <v>26416</v>
      </c>
      <c r="AO24" s="26">
        <f t="shared" si="21"/>
        <v>-1</v>
      </c>
      <c r="AR24" s="25">
        <f>SUMIF('B&amp;S YTD LFY'!B:B,"="&amp;A24,'B&amp;S YTD LFY'!C:C)</f>
        <v>16800</v>
      </c>
      <c r="AS24" s="25">
        <f t="shared" si="23"/>
        <v>0</v>
      </c>
      <c r="AT24" s="25"/>
    </row>
    <row r="25" spans="1:46" x14ac:dyDescent="0.35">
      <c r="A25" s="24" t="str">
        <f>IF(AND('TD SOP+PROFORM MOD'!A22&lt;&gt;"",'TD SOP+PROFORM MOD'!A22&lt;&gt;"TOTAL"),'TD SOP+PROFORM MOD'!A22,0)</f>
        <v>CINNAMON RAINBOWS SURF CO</v>
      </c>
      <c r="C25" s="25">
        <f>IFERROR(VLOOKUP($A25,'TD SOP+PROFORM MOD'!$A$5:$AD$750,MATCH(C$4,'TD SOP+PROFORM MOD'!$B$2:$AT$2,0)+1,0),"")</f>
        <v>252</v>
      </c>
      <c r="D25" s="25">
        <f>IFERROR(VLOOKUP($A25,'TD SOP+PROFORM MOD'!$A$5:$AD$750,MATCH(D$4,'TD SOP+PROFORM MOD'!$B$2:$AT$2,0)+1,0),"")</f>
        <v>968</v>
      </c>
      <c r="E25" s="26">
        <f t="shared" si="9"/>
        <v>-0.73966942148760328</v>
      </c>
      <c r="F25" s="25">
        <f>IFERROR(VLOOKUP($A25,'TD SOP+PROFORM MOD'!$A$5:$AD$750,MATCH(F$4,'TD SOP+PROFORM MOD'!$B$2:$AT$2,0)+1,0),"")</f>
        <v>0</v>
      </c>
      <c r="G25" s="25">
        <f>IFERROR(VLOOKUP($A25,'TD SOP+PROFORM MOD'!$A$5:$AD$750,MATCH(G$4,'TD SOP+PROFORM MOD'!$B$2:$AT$2,0)+1,0),"")</f>
        <v>0</v>
      </c>
      <c r="H25" s="26" t="str">
        <f t="shared" si="10"/>
        <v/>
      </c>
      <c r="I25" s="25">
        <f>IFERROR(VLOOKUP($A25,'TD SOP+PROFORM MOD'!$A$5:$AD$750,MATCH(I$4,'TD SOP+PROFORM MOD'!$B$2:$AT$2,0)+1,0),"")</f>
        <v>0</v>
      </c>
      <c r="J25" s="25">
        <f>IFERROR(VLOOKUP($A25,'TD SOP+PROFORM MOD'!$A$5:$AD$750,MATCH(J$4,'TD SOP+PROFORM MOD'!$B$2:$AT$2,0)+1,0),"")</f>
        <v>0</v>
      </c>
      <c r="K25" s="26" t="str">
        <f t="shared" si="11"/>
        <v/>
      </c>
      <c r="L25" s="25">
        <f>IFERROR(VLOOKUP($A25,'TD SOP+PROFORM MOD'!$A$5:$AD$750,MATCH(L$4,'TD SOP+PROFORM MOD'!$B$2:$AT$2,0)+1,0),"")</f>
        <v>0</v>
      </c>
      <c r="M25" s="25">
        <f>IFERROR(VLOOKUP($A25,'TD SOP+PROFORM MOD'!$A$5:$AD$750,MATCH(M$4,'TD SOP+PROFORM MOD'!$B$2:$AT$2,0)+1,0),"")</f>
        <v>0</v>
      </c>
      <c r="N25" s="26" t="str">
        <f t="shared" si="12"/>
        <v/>
      </c>
      <c r="O25" s="25">
        <f>IFERROR(VLOOKUP($A25,'TD SOP+PROFORM MOD'!$A$5:$AD$750,MATCH(O$4,'TD SOP+PROFORM MOD'!$B$2:$AD$2,0)+1,0),0)+IFERROR(VLOOKUP($A25,'TD SOP+PROFORM MOD'!$A$5:$AD$750,MATCH(O$2,'TD SOP+PROFORM MOD'!$B$2:$AD$2,0)+1,0),0)</f>
        <v>0</v>
      </c>
      <c r="P25" s="25">
        <f>IFERROR(VLOOKUP($A25,'TD SOP+PROFORM MOD'!$A$5:$AD$750,MATCH(P$4,'TD SOP+PROFORM MOD'!$B$2:$AD$2,0)+1,0),0)+IFERROR(VLOOKUP($A25,'TD SOP+PROFORM MOD'!$A$5:$AD$750,MATCH(P$2,'TD SOP+PROFORM MOD'!$B$2:$AD$2,0)+1,0),0)</f>
        <v>0</v>
      </c>
      <c r="Q25" s="26" t="str">
        <f t="shared" si="13"/>
        <v/>
      </c>
      <c r="R25" s="25">
        <f>IFERROR(VLOOKUP($A25,'TD SOP+PROFORM MOD'!$A$5:$AD$750,MATCH(R$4,'TD SOP+PROFORM MOD'!$B$2:$AD$2,0)+1,0),0)+IFERROR(VLOOKUP($A25,'TD SOP+PROFORM MOD'!$A$5:$AD$750,MATCH(R$2,'TD SOP+PROFORM MOD'!$B$2:$AD$2,0)+1,0),0)</f>
        <v>0</v>
      </c>
      <c r="S25" s="25">
        <f>IFERROR(VLOOKUP($A25,'TD SOP+PROFORM MOD'!$A$5:$AD$750,MATCH(S$4,'TD SOP+PROFORM MOD'!$B$2:$AD$2,0)+1,0),0)+IFERROR(VLOOKUP($A25,'TD SOP+PROFORM MOD'!$A$5:$AD$750,MATCH(S$2,'TD SOP+PROFORM MOD'!$B$2:$AD$2,0)+1,0),0)</f>
        <v>0</v>
      </c>
      <c r="T25" s="26" t="str">
        <f t="shared" si="14"/>
        <v/>
      </c>
      <c r="U25" s="25">
        <f>IFERROR(VLOOKUP($A25,'TD SOP+PROFORM MOD'!$A$5:$AD$750,MATCH(U$4,'TD SOP+PROFORM MOD'!$B$2:$AD$2,0)+1,0),0)+IFERROR(VLOOKUP($A25,'TD SOP+PROFORM MOD'!$A$5:$AD$750,MATCH(U$2,'TD SOP+PROFORM MOD'!$B$2:$AD$2,0)+1,0),0)</f>
        <v>0</v>
      </c>
      <c r="V25" s="25">
        <f>IFERROR(VLOOKUP($A25,'TD SOP+PROFORM MOD'!$A$5:$AD$750,MATCH(V$4,'TD SOP+PROFORM MOD'!$B$2:$AD$2,0)+1,0),0)+IFERROR(VLOOKUP($A25,'TD SOP+PROFORM MOD'!$A$5:$AD$750,MATCH(V$2,'TD SOP+PROFORM MOD'!$B$2:$AD$2,0)+1,0),0)</f>
        <v>4077.5</v>
      </c>
      <c r="W25" s="26">
        <f t="shared" si="15"/>
        <v>-1</v>
      </c>
      <c r="X25" s="25">
        <f>IFERROR(VLOOKUP($A25,'TD SOP+PROFORM MOD'!$A$5:$AD$750,MATCH(X$4,'TD SOP+PROFORM MOD'!$B$2:$AD$2,0)+1,0),0)+IFERROR(VLOOKUP($A25,'TD SOP+PROFORM MOD'!$A$5:$AD$750,MATCH(X$2,'TD SOP+PROFORM MOD'!$B$2:$AD$2,0)+1,0),0)</f>
        <v>0</v>
      </c>
      <c r="Y25" s="25">
        <f>IFERROR(VLOOKUP($A25,'TD SOP+PROFORM MOD'!$A$5:$AD$750,MATCH(Y$4,'TD SOP+PROFORM MOD'!$B$2:$AD$2,0)+1,0),0)+IFERROR(VLOOKUP($A25,'TD SOP+PROFORM MOD'!$A$5:$AD$750,MATCH(Y$2,'TD SOP+PROFORM MOD'!$B$2:$AD$2,0)+1,0),0)</f>
        <v>1194</v>
      </c>
      <c r="Z25" s="26">
        <f t="shared" si="16"/>
        <v>-1</v>
      </c>
      <c r="AA25" s="25">
        <f>IFERROR(VLOOKUP($A25,'TD SOP+PROFORM MOD'!$A$5:$AD$750,MATCH(AA$4,'TD SOP+PROFORM MOD'!$B$2:$AD$2,0)+1,0),0)+IFERROR(VLOOKUP($A25,'TD SOP+PROFORM MOD'!$A$5:$AD$750,MATCH(AA$2,'TD SOP+PROFORM MOD'!$B$2:$AD$2,0)+1,0),0)</f>
        <v>0</v>
      </c>
      <c r="AB25" s="25">
        <f>IFERROR(VLOOKUP($A25,'TD SOP+PROFORM MOD'!$A$5:$AD$750,MATCH(AB$4,'TD SOP+PROFORM MOD'!$B$2:$AD$2,0)+1,0),0)+IFERROR(VLOOKUP($A25,'TD SOP+PROFORM MOD'!$A$5:$AD$750,MATCH(AB$2,'TD SOP+PROFORM MOD'!$B$2:$AD$2,0)+1,0),0)</f>
        <v>0</v>
      </c>
      <c r="AC25" s="26" t="str">
        <f t="shared" si="17"/>
        <v/>
      </c>
      <c r="AD25" s="25">
        <f>IFERROR(VLOOKUP($A25,'TD SOP+PROFORM MOD'!$A$5:$AD$750,MATCH(AD$4,'TD SOP+PROFORM MOD'!$B$2:$AD$2,0)+1,0),0)+IFERROR(VLOOKUP($A25,'TD SOP+PROFORM MOD'!$A$5:$AD$750,MATCH(AD$2,'TD SOP+PROFORM MOD'!$B$2:$AD$2,0)+1,0),0)</f>
        <v>0</v>
      </c>
      <c r="AE25" s="25">
        <f>IFERROR(VLOOKUP($A25,'TD SOP+PROFORM MOD'!$A$5:$AD$750,MATCH(AE$4,'TD SOP+PROFORM MOD'!$B$2:$AD$2,0)+1,0),0)+IFERROR(VLOOKUP($A25,'TD SOP+PROFORM MOD'!$A$5:$AD$750,MATCH(AE$2,'TD SOP+PROFORM MOD'!$B$2:$AD$2,0)+1,0),0)</f>
        <v>6973.5</v>
      </c>
      <c r="AF25" s="26">
        <f t="shared" si="18"/>
        <v>-1</v>
      </c>
      <c r="AG25" s="25">
        <f>IFERROR(VLOOKUP($A25,'TD SOP+PROFORM MOD'!$A$5:$AD$750,MATCH(AG$4,'TD SOP+PROFORM MOD'!$B$2:$AD$2,0)+1,0),0)+IFERROR(VLOOKUP($A25,'TD SOP+PROFORM MOD'!$A$5:$AD$750,MATCH(AG$2,'TD SOP+PROFORM MOD'!$B$2:$AD$2,0)+1,0),0)</f>
        <v>0</v>
      </c>
      <c r="AH25" s="25">
        <f>IFERROR(VLOOKUP($A25,'TD SOP+PROFORM MOD'!$A$5:$AD$750,MATCH(AH$4,'TD SOP+PROFORM MOD'!$B$2:$AD$2,0)+1,0),0)+IFERROR(VLOOKUP($A25,'TD SOP+PROFORM MOD'!$A$5:$AD$750,MATCH(AH$2,'TD SOP+PROFORM MOD'!$B$2:$AD$2,0)+1,0),0)</f>
        <v>7744</v>
      </c>
      <c r="AI25" s="26">
        <f t="shared" si="19"/>
        <v>-1</v>
      </c>
      <c r="AJ25" s="25">
        <f>IFERROR(VLOOKUP($A25,'TD SOP+PROFORM MOD'!$A$5:$AD$750,MATCH(AJ$4,'TD SOP+PROFORM MOD'!$B$2:$AD$2,0)+1,0),0)+IFERROR(VLOOKUP($A25,'TD SOP+PROFORM MOD'!$A$5:$AD$750,MATCH(AJ$2,'TD SOP+PROFORM MOD'!$B$2:$AD$2,0)+1,0),0)</f>
        <v>0</v>
      </c>
      <c r="AK25" s="25">
        <f>IFERROR(VLOOKUP($A25,'TD SOP+PROFORM MOD'!$A$5:$AD$750,MATCH(AK$4,'TD SOP+PROFORM MOD'!$B$2:$AD$2,0)+1,0),0)+IFERROR(VLOOKUP($A25,'TD SOP+PROFORM MOD'!$A$5:$AD$750,MATCH(AK$2,'TD SOP+PROFORM MOD'!$B$2:$AD$2,0)+1,0),0)</f>
        <v>1080</v>
      </c>
      <c r="AL25" s="26">
        <f t="shared" si="20"/>
        <v>-1</v>
      </c>
      <c r="AM25" s="25">
        <f t="shared" si="22"/>
        <v>252</v>
      </c>
      <c r="AN25" s="25">
        <f t="shared" si="22"/>
        <v>22037</v>
      </c>
      <c r="AO25" s="26">
        <f t="shared" si="21"/>
        <v>-0.98856468666333897</v>
      </c>
      <c r="AR25" s="25">
        <f>SUMIF('B&amp;S YTD LFY'!B:B,"="&amp;A25,'B&amp;S YTD LFY'!C:C)</f>
        <v>1392</v>
      </c>
      <c r="AS25" s="25">
        <f t="shared" si="23"/>
        <v>252</v>
      </c>
      <c r="AT25" s="25"/>
    </row>
    <row r="26" spans="1:46" x14ac:dyDescent="0.35">
      <c r="A26" s="24" t="str">
        <f>IF(AND('TD SOP+PROFORM MOD'!A23&lt;&gt;"",'TD SOP+PROFORM MOD'!A23&lt;&gt;"TOTAL"),'TD SOP+PROFORM MOD'!A23,0)</f>
        <v>PARAGON ATHLETIC GOODS LLC</v>
      </c>
      <c r="C26" s="25">
        <f>IFERROR(VLOOKUP($A26,'TD SOP+PROFORM MOD'!$A$5:$AD$750,MATCH(C$4,'TD SOP+PROFORM MOD'!$B$2:$AT$2,0)+1,0),"")</f>
        <v>0</v>
      </c>
      <c r="D26" s="25">
        <f>IFERROR(VLOOKUP($A26,'TD SOP+PROFORM MOD'!$A$5:$AD$750,MATCH(D$4,'TD SOP+PROFORM MOD'!$B$2:$AT$2,0)+1,0),"")</f>
        <v>0</v>
      </c>
      <c r="E26" s="26" t="str">
        <f t="shared" si="9"/>
        <v/>
      </c>
      <c r="F26" s="25">
        <f>IFERROR(VLOOKUP($A26,'TD SOP+PROFORM MOD'!$A$5:$AD$750,MATCH(F$4,'TD SOP+PROFORM MOD'!$B$2:$AT$2,0)+1,0),"")</f>
        <v>0</v>
      </c>
      <c r="G26" s="25">
        <f>IFERROR(VLOOKUP($A26,'TD SOP+PROFORM MOD'!$A$5:$AD$750,MATCH(G$4,'TD SOP+PROFORM MOD'!$B$2:$AT$2,0)+1,0),"")</f>
        <v>0</v>
      </c>
      <c r="H26" s="26" t="str">
        <f t="shared" si="10"/>
        <v/>
      </c>
      <c r="I26" s="25">
        <f>IFERROR(VLOOKUP($A26,'TD SOP+PROFORM MOD'!$A$5:$AD$750,MATCH(I$4,'TD SOP+PROFORM MOD'!$B$2:$AT$2,0)+1,0),"")</f>
        <v>0</v>
      </c>
      <c r="J26" s="25">
        <f>IFERROR(VLOOKUP($A26,'TD SOP+PROFORM MOD'!$A$5:$AD$750,MATCH(J$4,'TD SOP+PROFORM MOD'!$B$2:$AT$2,0)+1,0),"")</f>
        <v>0</v>
      </c>
      <c r="K26" s="26" t="str">
        <f t="shared" si="11"/>
        <v/>
      </c>
      <c r="L26" s="25">
        <f>IFERROR(VLOOKUP($A26,'TD SOP+PROFORM MOD'!$A$5:$AD$750,MATCH(L$4,'TD SOP+PROFORM MOD'!$B$2:$AT$2,0)+1,0),"")</f>
        <v>0</v>
      </c>
      <c r="M26" s="25">
        <f>IFERROR(VLOOKUP($A26,'TD SOP+PROFORM MOD'!$A$5:$AD$750,MATCH(M$4,'TD SOP+PROFORM MOD'!$B$2:$AT$2,0)+1,0),"")</f>
        <v>0</v>
      </c>
      <c r="N26" s="26" t="str">
        <f t="shared" si="12"/>
        <v/>
      </c>
      <c r="O26" s="25">
        <f>IFERROR(VLOOKUP($A26,'TD SOP+PROFORM MOD'!$A$5:$AD$750,MATCH(O$4,'TD SOP+PROFORM MOD'!$B$2:$AD$2,0)+1,0),0)+IFERROR(VLOOKUP($A26,'TD SOP+PROFORM MOD'!$A$5:$AD$750,MATCH(O$2,'TD SOP+PROFORM MOD'!$B$2:$AD$2,0)+1,0),0)</f>
        <v>0</v>
      </c>
      <c r="P26" s="25">
        <f>IFERROR(VLOOKUP($A26,'TD SOP+PROFORM MOD'!$A$5:$AD$750,MATCH(P$4,'TD SOP+PROFORM MOD'!$B$2:$AD$2,0)+1,0),0)+IFERROR(VLOOKUP($A26,'TD SOP+PROFORM MOD'!$A$5:$AD$750,MATCH(P$2,'TD SOP+PROFORM MOD'!$B$2:$AD$2,0)+1,0),0)</f>
        <v>2770</v>
      </c>
      <c r="Q26" s="26">
        <f t="shared" si="13"/>
        <v>-1</v>
      </c>
      <c r="R26" s="25">
        <f>IFERROR(VLOOKUP($A26,'TD SOP+PROFORM MOD'!$A$5:$AD$750,MATCH(R$4,'TD SOP+PROFORM MOD'!$B$2:$AD$2,0)+1,0),0)+IFERROR(VLOOKUP($A26,'TD SOP+PROFORM MOD'!$A$5:$AD$750,MATCH(R$2,'TD SOP+PROFORM MOD'!$B$2:$AD$2,0)+1,0),0)</f>
        <v>0</v>
      </c>
      <c r="S26" s="25">
        <f>IFERROR(VLOOKUP($A26,'TD SOP+PROFORM MOD'!$A$5:$AD$750,MATCH(S$4,'TD SOP+PROFORM MOD'!$B$2:$AD$2,0)+1,0),0)+IFERROR(VLOOKUP($A26,'TD SOP+PROFORM MOD'!$A$5:$AD$750,MATCH(S$2,'TD SOP+PROFORM MOD'!$B$2:$AD$2,0)+1,0),0)</f>
        <v>0</v>
      </c>
      <c r="T26" s="26" t="str">
        <f t="shared" si="14"/>
        <v/>
      </c>
      <c r="U26" s="25">
        <f>IFERROR(VLOOKUP($A26,'TD SOP+PROFORM MOD'!$A$5:$AD$750,MATCH(U$4,'TD SOP+PROFORM MOD'!$B$2:$AD$2,0)+1,0),0)+IFERROR(VLOOKUP($A26,'TD SOP+PROFORM MOD'!$A$5:$AD$750,MATCH(U$2,'TD SOP+PROFORM MOD'!$B$2:$AD$2,0)+1,0),0)</f>
        <v>0</v>
      </c>
      <c r="V26" s="25">
        <f>IFERROR(VLOOKUP($A26,'TD SOP+PROFORM MOD'!$A$5:$AD$750,MATCH(V$4,'TD SOP+PROFORM MOD'!$B$2:$AD$2,0)+1,0),0)+IFERROR(VLOOKUP($A26,'TD SOP+PROFORM MOD'!$A$5:$AD$750,MATCH(V$2,'TD SOP+PROFORM MOD'!$B$2:$AD$2,0)+1,0),0)</f>
        <v>0</v>
      </c>
      <c r="W26" s="26" t="str">
        <f t="shared" si="15"/>
        <v/>
      </c>
      <c r="X26" s="25">
        <f>IFERROR(VLOOKUP($A26,'TD SOP+PROFORM MOD'!$A$5:$AD$750,MATCH(X$4,'TD SOP+PROFORM MOD'!$B$2:$AD$2,0)+1,0),0)+IFERROR(VLOOKUP($A26,'TD SOP+PROFORM MOD'!$A$5:$AD$750,MATCH(X$2,'TD SOP+PROFORM MOD'!$B$2:$AD$2,0)+1,0),0)</f>
        <v>0</v>
      </c>
      <c r="Y26" s="25">
        <f>IFERROR(VLOOKUP($A26,'TD SOP+PROFORM MOD'!$A$5:$AD$750,MATCH(Y$4,'TD SOP+PROFORM MOD'!$B$2:$AD$2,0)+1,0),0)+IFERROR(VLOOKUP($A26,'TD SOP+PROFORM MOD'!$A$5:$AD$750,MATCH(Y$2,'TD SOP+PROFORM MOD'!$B$2:$AD$2,0)+1,0),0)</f>
        <v>2961</v>
      </c>
      <c r="Z26" s="26">
        <f t="shared" si="16"/>
        <v>-1</v>
      </c>
      <c r="AA26" s="25">
        <f>IFERROR(VLOOKUP($A26,'TD SOP+PROFORM MOD'!$A$5:$AD$750,MATCH(AA$4,'TD SOP+PROFORM MOD'!$B$2:$AD$2,0)+1,0),0)+IFERROR(VLOOKUP($A26,'TD SOP+PROFORM MOD'!$A$5:$AD$750,MATCH(AA$2,'TD SOP+PROFORM MOD'!$B$2:$AD$2,0)+1,0),0)</f>
        <v>0</v>
      </c>
      <c r="AB26" s="25">
        <f>IFERROR(VLOOKUP($A26,'TD SOP+PROFORM MOD'!$A$5:$AD$750,MATCH(AB$4,'TD SOP+PROFORM MOD'!$B$2:$AD$2,0)+1,0),0)+IFERROR(VLOOKUP($A26,'TD SOP+PROFORM MOD'!$A$5:$AD$750,MATCH(AB$2,'TD SOP+PROFORM MOD'!$B$2:$AD$2,0)+1,0),0)</f>
        <v>706</v>
      </c>
      <c r="AC26" s="26">
        <f t="shared" si="17"/>
        <v>-1</v>
      </c>
      <c r="AD26" s="25">
        <f>IFERROR(VLOOKUP($A26,'TD SOP+PROFORM MOD'!$A$5:$AD$750,MATCH(AD$4,'TD SOP+PROFORM MOD'!$B$2:$AD$2,0)+1,0),0)+IFERROR(VLOOKUP($A26,'TD SOP+PROFORM MOD'!$A$5:$AD$750,MATCH(AD$2,'TD SOP+PROFORM MOD'!$B$2:$AD$2,0)+1,0),0)</f>
        <v>0</v>
      </c>
      <c r="AE26" s="25">
        <f>IFERROR(VLOOKUP($A26,'TD SOP+PROFORM MOD'!$A$5:$AD$750,MATCH(AE$4,'TD SOP+PROFORM MOD'!$B$2:$AD$2,0)+1,0),0)+IFERROR(VLOOKUP($A26,'TD SOP+PROFORM MOD'!$A$5:$AD$750,MATCH(AE$2,'TD SOP+PROFORM MOD'!$B$2:$AD$2,0)+1,0),0)</f>
        <v>1549</v>
      </c>
      <c r="AF26" s="26">
        <f t="shared" si="18"/>
        <v>-1</v>
      </c>
      <c r="AG26" s="25">
        <f>IFERROR(VLOOKUP($A26,'TD SOP+PROFORM MOD'!$A$5:$AD$750,MATCH(AG$4,'TD SOP+PROFORM MOD'!$B$2:$AD$2,0)+1,0),0)+IFERROR(VLOOKUP($A26,'TD SOP+PROFORM MOD'!$A$5:$AD$750,MATCH(AG$2,'TD SOP+PROFORM MOD'!$B$2:$AD$2,0)+1,0),0)</f>
        <v>0</v>
      </c>
      <c r="AH26" s="25">
        <f>IFERROR(VLOOKUP($A26,'TD SOP+PROFORM MOD'!$A$5:$AD$750,MATCH(AH$4,'TD SOP+PROFORM MOD'!$B$2:$AD$2,0)+1,0),0)+IFERROR(VLOOKUP($A26,'TD SOP+PROFORM MOD'!$A$5:$AD$750,MATCH(AH$2,'TD SOP+PROFORM MOD'!$B$2:$AD$2,0)+1,0),0)</f>
        <v>14284</v>
      </c>
      <c r="AI26" s="26">
        <f t="shared" si="19"/>
        <v>-1</v>
      </c>
      <c r="AJ26" s="25">
        <f>IFERROR(VLOOKUP($A26,'TD SOP+PROFORM MOD'!$A$5:$AD$750,MATCH(AJ$4,'TD SOP+PROFORM MOD'!$B$2:$AD$2,0)+1,0),0)+IFERROR(VLOOKUP($A26,'TD SOP+PROFORM MOD'!$A$5:$AD$750,MATCH(AJ$2,'TD SOP+PROFORM MOD'!$B$2:$AD$2,0)+1,0),0)</f>
        <v>0</v>
      </c>
      <c r="AK26" s="25">
        <f>IFERROR(VLOOKUP($A26,'TD SOP+PROFORM MOD'!$A$5:$AD$750,MATCH(AK$4,'TD SOP+PROFORM MOD'!$B$2:$AD$2,0)+1,0),0)+IFERROR(VLOOKUP($A26,'TD SOP+PROFORM MOD'!$A$5:$AD$750,MATCH(AK$2,'TD SOP+PROFORM MOD'!$B$2:$AD$2,0)+1,0),0)</f>
        <v>0</v>
      </c>
      <c r="AL26" s="26" t="str">
        <f t="shared" si="20"/>
        <v/>
      </c>
      <c r="AM26" s="25">
        <f t="shared" si="22"/>
        <v>0</v>
      </c>
      <c r="AN26" s="25">
        <f t="shared" si="22"/>
        <v>22270</v>
      </c>
      <c r="AO26" s="26">
        <f t="shared" si="21"/>
        <v>-1</v>
      </c>
      <c r="AR26" s="25">
        <f>SUMIF('B&amp;S YTD LFY'!B:B,"="&amp;A26,'B&amp;S YTD LFY'!C:C)</f>
        <v>6174</v>
      </c>
      <c r="AS26" s="25">
        <f t="shared" si="23"/>
        <v>0</v>
      </c>
      <c r="AT26" s="25"/>
    </row>
    <row r="27" spans="1:46" x14ac:dyDescent="0.35">
      <c r="A27" s="24" t="str">
        <f>IF(AND('TD SOP+PROFORM MOD'!A24&lt;&gt;"",'TD SOP+PROFORM MOD'!A24&lt;&gt;"TOTAL"),'TD SOP+PROFORM MOD'!A24,0)</f>
        <v>NALU DRY GOODS INC</v>
      </c>
      <c r="C27" s="25">
        <f>IFERROR(VLOOKUP($A27,'TD SOP+PROFORM MOD'!$A$5:$AD$750,MATCH(C$4,'TD SOP+PROFORM MOD'!$B$2:$AT$2,0)+1,0),"")</f>
        <v>0</v>
      </c>
      <c r="D27" s="25">
        <f>IFERROR(VLOOKUP($A27,'TD SOP+PROFORM MOD'!$A$5:$AD$750,MATCH(D$4,'TD SOP+PROFORM MOD'!$B$2:$AT$2,0)+1,0),"")</f>
        <v>0</v>
      </c>
      <c r="E27" s="26" t="str">
        <f t="shared" si="9"/>
        <v/>
      </c>
      <c r="F27" s="25">
        <f>IFERROR(VLOOKUP($A27,'TD SOP+PROFORM MOD'!$A$5:$AD$750,MATCH(F$4,'TD SOP+PROFORM MOD'!$B$2:$AT$2,0)+1,0),"")</f>
        <v>0</v>
      </c>
      <c r="G27" s="25">
        <f>IFERROR(VLOOKUP($A27,'TD SOP+PROFORM MOD'!$A$5:$AD$750,MATCH(G$4,'TD SOP+PROFORM MOD'!$B$2:$AT$2,0)+1,0),"")</f>
        <v>0</v>
      </c>
      <c r="H27" s="26" t="str">
        <f t="shared" si="10"/>
        <v/>
      </c>
      <c r="I27" s="25">
        <f>IFERROR(VLOOKUP($A27,'TD SOP+PROFORM MOD'!$A$5:$AD$750,MATCH(I$4,'TD SOP+PROFORM MOD'!$B$2:$AT$2,0)+1,0),"")</f>
        <v>0</v>
      </c>
      <c r="J27" s="25">
        <f>IFERROR(VLOOKUP($A27,'TD SOP+PROFORM MOD'!$A$5:$AD$750,MATCH(J$4,'TD SOP+PROFORM MOD'!$B$2:$AT$2,0)+1,0),"")</f>
        <v>0</v>
      </c>
      <c r="K27" s="26" t="str">
        <f t="shared" si="11"/>
        <v/>
      </c>
      <c r="L27" s="25">
        <f>IFERROR(VLOOKUP($A27,'TD SOP+PROFORM MOD'!$A$5:$AD$750,MATCH(L$4,'TD SOP+PROFORM MOD'!$B$2:$AT$2,0)+1,0),"")</f>
        <v>0</v>
      </c>
      <c r="M27" s="25">
        <f>IFERROR(VLOOKUP($A27,'TD SOP+PROFORM MOD'!$A$5:$AD$750,MATCH(M$4,'TD SOP+PROFORM MOD'!$B$2:$AT$2,0)+1,0),"")</f>
        <v>0</v>
      </c>
      <c r="N27" s="26" t="str">
        <f t="shared" si="12"/>
        <v/>
      </c>
      <c r="O27" s="25">
        <f>IFERROR(VLOOKUP($A27,'TD SOP+PROFORM MOD'!$A$5:$AD$750,MATCH(O$4,'TD SOP+PROFORM MOD'!$B$2:$AD$2,0)+1,0),0)+IFERROR(VLOOKUP($A27,'TD SOP+PROFORM MOD'!$A$5:$AD$750,MATCH(O$2,'TD SOP+PROFORM MOD'!$B$2:$AD$2,0)+1,0),0)</f>
        <v>0</v>
      </c>
      <c r="P27" s="25">
        <f>IFERROR(VLOOKUP($A27,'TD SOP+PROFORM MOD'!$A$5:$AD$750,MATCH(P$4,'TD SOP+PROFORM MOD'!$B$2:$AD$2,0)+1,0),0)+IFERROR(VLOOKUP($A27,'TD SOP+PROFORM MOD'!$A$5:$AD$750,MATCH(P$2,'TD SOP+PROFORM MOD'!$B$2:$AD$2,0)+1,0),0)</f>
        <v>0</v>
      </c>
      <c r="Q27" s="26" t="str">
        <f t="shared" si="13"/>
        <v/>
      </c>
      <c r="R27" s="25">
        <f>IFERROR(VLOOKUP($A27,'TD SOP+PROFORM MOD'!$A$5:$AD$750,MATCH(R$4,'TD SOP+PROFORM MOD'!$B$2:$AD$2,0)+1,0),0)+IFERROR(VLOOKUP($A27,'TD SOP+PROFORM MOD'!$A$5:$AD$750,MATCH(R$2,'TD SOP+PROFORM MOD'!$B$2:$AD$2,0)+1,0),0)</f>
        <v>0</v>
      </c>
      <c r="S27" s="25">
        <f>IFERROR(VLOOKUP($A27,'TD SOP+PROFORM MOD'!$A$5:$AD$750,MATCH(S$4,'TD SOP+PROFORM MOD'!$B$2:$AD$2,0)+1,0),0)+IFERROR(VLOOKUP($A27,'TD SOP+PROFORM MOD'!$A$5:$AD$750,MATCH(S$2,'TD SOP+PROFORM MOD'!$B$2:$AD$2,0)+1,0),0)</f>
        <v>13137</v>
      </c>
      <c r="T27" s="26">
        <f t="shared" si="14"/>
        <v>-1</v>
      </c>
      <c r="U27" s="25">
        <f>IFERROR(VLOOKUP($A27,'TD SOP+PROFORM MOD'!$A$5:$AD$750,MATCH(U$4,'TD SOP+PROFORM MOD'!$B$2:$AD$2,0)+1,0),0)+IFERROR(VLOOKUP($A27,'TD SOP+PROFORM MOD'!$A$5:$AD$750,MATCH(U$2,'TD SOP+PROFORM MOD'!$B$2:$AD$2,0)+1,0),0)</f>
        <v>0</v>
      </c>
      <c r="V27" s="25">
        <f>IFERROR(VLOOKUP($A27,'TD SOP+PROFORM MOD'!$A$5:$AD$750,MATCH(V$4,'TD SOP+PROFORM MOD'!$B$2:$AD$2,0)+1,0),0)+IFERROR(VLOOKUP($A27,'TD SOP+PROFORM MOD'!$A$5:$AD$750,MATCH(V$2,'TD SOP+PROFORM MOD'!$B$2:$AD$2,0)+1,0),0)</f>
        <v>0</v>
      </c>
      <c r="W27" s="26" t="str">
        <f t="shared" si="15"/>
        <v/>
      </c>
      <c r="X27" s="25">
        <f>IFERROR(VLOOKUP($A27,'TD SOP+PROFORM MOD'!$A$5:$AD$750,MATCH(X$4,'TD SOP+PROFORM MOD'!$B$2:$AD$2,0)+1,0),0)+IFERROR(VLOOKUP($A27,'TD SOP+PROFORM MOD'!$A$5:$AD$750,MATCH(X$2,'TD SOP+PROFORM MOD'!$B$2:$AD$2,0)+1,0),0)</f>
        <v>0</v>
      </c>
      <c r="Y27" s="25">
        <f>IFERROR(VLOOKUP($A27,'TD SOP+PROFORM MOD'!$A$5:$AD$750,MATCH(Y$4,'TD SOP+PROFORM MOD'!$B$2:$AD$2,0)+1,0),0)+IFERROR(VLOOKUP($A27,'TD SOP+PROFORM MOD'!$A$5:$AD$750,MATCH(Y$2,'TD SOP+PROFORM MOD'!$B$2:$AD$2,0)+1,0),0)</f>
        <v>0</v>
      </c>
      <c r="Z27" s="26" t="str">
        <f t="shared" si="16"/>
        <v/>
      </c>
      <c r="AA27" s="25">
        <f>IFERROR(VLOOKUP($A27,'TD SOP+PROFORM MOD'!$A$5:$AD$750,MATCH(AA$4,'TD SOP+PROFORM MOD'!$B$2:$AD$2,0)+1,0),0)+IFERROR(VLOOKUP($A27,'TD SOP+PROFORM MOD'!$A$5:$AD$750,MATCH(AA$2,'TD SOP+PROFORM MOD'!$B$2:$AD$2,0)+1,0),0)</f>
        <v>3119.5</v>
      </c>
      <c r="AB27" s="25">
        <f>IFERROR(VLOOKUP($A27,'TD SOP+PROFORM MOD'!$A$5:$AD$750,MATCH(AB$4,'TD SOP+PROFORM MOD'!$B$2:$AD$2,0)+1,0),0)+IFERROR(VLOOKUP($A27,'TD SOP+PROFORM MOD'!$A$5:$AD$750,MATCH(AB$2,'TD SOP+PROFORM MOD'!$B$2:$AD$2,0)+1,0),0)</f>
        <v>0</v>
      </c>
      <c r="AC27" s="26" t="str">
        <f t="shared" si="17"/>
        <v/>
      </c>
      <c r="AD27" s="25">
        <f>IFERROR(VLOOKUP($A27,'TD SOP+PROFORM MOD'!$A$5:$AD$750,MATCH(AD$4,'TD SOP+PROFORM MOD'!$B$2:$AD$2,0)+1,0),0)+IFERROR(VLOOKUP($A27,'TD SOP+PROFORM MOD'!$A$5:$AD$750,MATCH(AD$2,'TD SOP+PROFORM MOD'!$B$2:$AD$2,0)+1,0),0)</f>
        <v>0</v>
      </c>
      <c r="AE27" s="25">
        <f>IFERROR(VLOOKUP($A27,'TD SOP+PROFORM MOD'!$A$5:$AD$750,MATCH(AE$4,'TD SOP+PROFORM MOD'!$B$2:$AD$2,0)+1,0),0)+IFERROR(VLOOKUP($A27,'TD SOP+PROFORM MOD'!$A$5:$AD$750,MATCH(AE$2,'TD SOP+PROFORM MOD'!$B$2:$AD$2,0)+1,0),0)</f>
        <v>0</v>
      </c>
      <c r="AF27" s="26" t="str">
        <f t="shared" si="18"/>
        <v/>
      </c>
      <c r="AG27" s="25">
        <f>IFERROR(VLOOKUP($A27,'TD SOP+PROFORM MOD'!$A$5:$AD$750,MATCH(AG$4,'TD SOP+PROFORM MOD'!$B$2:$AD$2,0)+1,0),0)+IFERROR(VLOOKUP($A27,'TD SOP+PROFORM MOD'!$A$5:$AD$750,MATCH(AG$2,'TD SOP+PROFORM MOD'!$B$2:$AD$2,0)+1,0),0)</f>
        <v>0</v>
      </c>
      <c r="AH27" s="25">
        <f>IFERROR(VLOOKUP($A27,'TD SOP+PROFORM MOD'!$A$5:$AD$750,MATCH(AH$4,'TD SOP+PROFORM MOD'!$B$2:$AD$2,0)+1,0),0)+IFERROR(VLOOKUP($A27,'TD SOP+PROFORM MOD'!$A$5:$AD$750,MATCH(AH$2,'TD SOP+PROFORM MOD'!$B$2:$AD$2,0)+1,0),0)</f>
        <v>3441</v>
      </c>
      <c r="AI27" s="26">
        <f t="shared" si="19"/>
        <v>-1</v>
      </c>
      <c r="AJ27" s="25">
        <f>IFERROR(VLOOKUP($A27,'TD SOP+PROFORM MOD'!$A$5:$AD$750,MATCH(AJ$4,'TD SOP+PROFORM MOD'!$B$2:$AD$2,0)+1,0),0)+IFERROR(VLOOKUP($A27,'TD SOP+PROFORM MOD'!$A$5:$AD$750,MATCH(AJ$2,'TD SOP+PROFORM MOD'!$B$2:$AD$2,0)+1,0),0)</f>
        <v>0</v>
      </c>
      <c r="AK27" s="25">
        <f>IFERROR(VLOOKUP($A27,'TD SOP+PROFORM MOD'!$A$5:$AD$750,MATCH(AK$4,'TD SOP+PROFORM MOD'!$B$2:$AD$2,0)+1,0),0)+IFERROR(VLOOKUP($A27,'TD SOP+PROFORM MOD'!$A$5:$AD$750,MATCH(AK$2,'TD SOP+PROFORM MOD'!$B$2:$AD$2,0)+1,0),0)</f>
        <v>1008</v>
      </c>
      <c r="AL27" s="26">
        <f t="shared" si="20"/>
        <v>-1</v>
      </c>
      <c r="AM27" s="25">
        <f t="shared" si="22"/>
        <v>3119.5</v>
      </c>
      <c r="AN27" s="25">
        <f t="shared" si="22"/>
        <v>17586</v>
      </c>
      <c r="AO27" s="26">
        <f t="shared" si="21"/>
        <v>-0.82261457977936991</v>
      </c>
      <c r="AR27" s="25">
        <f>SUMIF('B&amp;S YTD LFY'!B:B,"="&amp;A27,'B&amp;S YTD LFY'!C:C)</f>
        <v>13637</v>
      </c>
      <c r="AS27" s="25">
        <f t="shared" si="23"/>
        <v>3119.5</v>
      </c>
      <c r="AT27" s="25"/>
    </row>
    <row r="28" spans="1:46" x14ac:dyDescent="0.35">
      <c r="A28" s="24" t="str">
        <f>IF(AND('TD SOP+PROFORM MOD'!A25&lt;&gt;"",'TD SOP+PROFORM MOD'!A25&lt;&gt;"TOTAL"),'TD SOP+PROFORM MOD'!A25,0)</f>
        <v>BD SWIM INC</v>
      </c>
      <c r="C28" s="25">
        <f>IFERROR(VLOOKUP($A28,'TD SOP+PROFORM MOD'!$A$5:$AD$750,MATCH(C$4,'TD SOP+PROFORM MOD'!$B$2:$AT$2,0)+1,0),"")</f>
        <v>2423.75</v>
      </c>
      <c r="D28" s="25">
        <f>IFERROR(VLOOKUP($A28,'TD SOP+PROFORM MOD'!$A$5:$AD$750,MATCH(D$4,'TD SOP+PROFORM MOD'!$B$2:$AT$2,0)+1,0),"")</f>
        <v>0</v>
      </c>
      <c r="E28" s="26" t="str">
        <f t="shared" si="9"/>
        <v/>
      </c>
      <c r="F28" s="25">
        <f>IFERROR(VLOOKUP($A28,'TD SOP+PROFORM MOD'!$A$5:$AD$750,MATCH(F$4,'TD SOP+PROFORM MOD'!$B$2:$AT$2,0)+1,0),"")</f>
        <v>0</v>
      </c>
      <c r="G28" s="25">
        <f>IFERROR(VLOOKUP($A28,'TD SOP+PROFORM MOD'!$A$5:$AD$750,MATCH(G$4,'TD SOP+PROFORM MOD'!$B$2:$AT$2,0)+1,0),"")</f>
        <v>0</v>
      </c>
      <c r="H28" s="26" t="str">
        <f t="shared" si="10"/>
        <v/>
      </c>
      <c r="I28" s="25">
        <f>IFERROR(VLOOKUP($A28,'TD SOP+PROFORM MOD'!$A$5:$AD$750,MATCH(I$4,'TD SOP+PROFORM MOD'!$B$2:$AT$2,0)+1,0),"")</f>
        <v>0</v>
      </c>
      <c r="J28" s="25">
        <f>IFERROR(VLOOKUP($A28,'TD SOP+PROFORM MOD'!$A$5:$AD$750,MATCH(J$4,'TD SOP+PROFORM MOD'!$B$2:$AT$2,0)+1,0),"")</f>
        <v>0</v>
      </c>
      <c r="K28" s="26" t="str">
        <f t="shared" si="11"/>
        <v/>
      </c>
      <c r="L28" s="25">
        <f>IFERROR(VLOOKUP($A28,'TD SOP+PROFORM MOD'!$A$5:$AD$750,MATCH(L$4,'TD SOP+PROFORM MOD'!$B$2:$AT$2,0)+1,0),"")</f>
        <v>0</v>
      </c>
      <c r="M28" s="25">
        <f>IFERROR(VLOOKUP($A28,'TD SOP+PROFORM MOD'!$A$5:$AD$750,MATCH(M$4,'TD SOP+PROFORM MOD'!$B$2:$AT$2,0)+1,0),"")</f>
        <v>0</v>
      </c>
      <c r="N28" s="26" t="str">
        <f t="shared" si="12"/>
        <v/>
      </c>
      <c r="O28" s="25">
        <f>IFERROR(VLOOKUP($A28,'TD SOP+PROFORM MOD'!$A$5:$AD$750,MATCH(O$4,'TD SOP+PROFORM MOD'!$B$2:$AD$2,0)+1,0),0)+IFERROR(VLOOKUP($A28,'TD SOP+PROFORM MOD'!$A$5:$AD$750,MATCH(O$2,'TD SOP+PROFORM MOD'!$B$2:$AD$2,0)+1,0),0)</f>
        <v>3137</v>
      </c>
      <c r="P28" s="25">
        <f>IFERROR(VLOOKUP($A28,'TD SOP+PROFORM MOD'!$A$5:$AD$750,MATCH(P$4,'TD SOP+PROFORM MOD'!$B$2:$AD$2,0)+1,0),0)+IFERROR(VLOOKUP($A28,'TD SOP+PROFORM MOD'!$A$5:$AD$750,MATCH(P$2,'TD SOP+PROFORM MOD'!$B$2:$AD$2,0)+1,0),0)</f>
        <v>0</v>
      </c>
      <c r="Q28" s="26" t="str">
        <f t="shared" si="13"/>
        <v/>
      </c>
      <c r="R28" s="25">
        <f>IFERROR(VLOOKUP($A28,'TD SOP+PROFORM MOD'!$A$5:$AD$750,MATCH(R$4,'TD SOP+PROFORM MOD'!$B$2:$AD$2,0)+1,0),0)+IFERROR(VLOOKUP($A28,'TD SOP+PROFORM MOD'!$A$5:$AD$750,MATCH(R$2,'TD SOP+PROFORM MOD'!$B$2:$AD$2,0)+1,0),0)</f>
        <v>7635</v>
      </c>
      <c r="S28" s="25">
        <f>IFERROR(VLOOKUP($A28,'TD SOP+PROFORM MOD'!$A$5:$AD$750,MATCH(S$4,'TD SOP+PROFORM MOD'!$B$2:$AD$2,0)+1,0),0)+IFERROR(VLOOKUP($A28,'TD SOP+PROFORM MOD'!$A$5:$AD$750,MATCH(S$2,'TD SOP+PROFORM MOD'!$B$2:$AD$2,0)+1,0),0)</f>
        <v>0</v>
      </c>
      <c r="T28" s="26" t="str">
        <f t="shared" si="14"/>
        <v/>
      </c>
      <c r="U28" s="25">
        <f>IFERROR(VLOOKUP($A28,'TD SOP+PROFORM MOD'!$A$5:$AD$750,MATCH(U$4,'TD SOP+PROFORM MOD'!$B$2:$AD$2,0)+1,0),0)+IFERROR(VLOOKUP($A28,'TD SOP+PROFORM MOD'!$A$5:$AD$750,MATCH(U$2,'TD SOP+PROFORM MOD'!$B$2:$AD$2,0)+1,0),0)</f>
        <v>0</v>
      </c>
      <c r="V28" s="25">
        <f>IFERROR(VLOOKUP($A28,'TD SOP+PROFORM MOD'!$A$5:$AD$750,MATCH(V$4,'TD SOP+PROFORM MOD'!$B$2:$AD$2,0)+1,0),0)+IFERROR(VLOOKUP($A28,'TD SOP+PROFORM MOD'!$A$5:$AD$750,MATCH(V$2,'TD SOP+PROFORM MOD'!$B$2:$AD$2,0)+1,0),0)</f>
        <v>0</v>
      </c>
      <c r="W28" s="26" t="str">
        <f t="shared" si="15"/>
        <v/>
      </c>
      <c r="X28" s="25">
        <f>IFERROR(VLOOKUP($A28,'TD SOP+PROFORM MOD'!$A$5:$AD$750,MATCH(X$4,'TD SOP+PROFORM MOD'!$B$2:$AD$2,0)+1,0),0)+IFERROR(VLOOKUP($A28,'TD SOP+PROFORM MOD'!$A$5:$AD$750,MATCH(X$2,'TD SOP+PROFORM MOD'!$B$2:$AD$2,0)+1,0),0)</f>
        <v>0</v>
      </c>
      <c r="Y28" s="25">
        <f>IFERROR(VLOOKUP($A28,'TD SOP+PROFORM MOD'!$A$5:$AD$750,MATCH(Y$4,'TD SOP+PROFORM MOD'!$B$2:$AD$2,0)+1,0),0)+IFERROR(VLOOKUP($A28,'TD SOP+PROFORM MOD'!$A$5:$AD$750,MATCH(Y$2,'TD SOP+PROFORM MOD'!$B$2:$AD$2,0)+1,0),0)</f>
        <v>0</v>
      </c>
      <c r="Z28" s="26" t="str">
        <f t="shared" si="16"/>
        <v/>
      </c>
      <c r="AA28" s="25">
        <f>IFERROR(VLOOKUP($A28,'TD SOP+PROFORM MOD'!$A$5:$AD$750,MATCH(AA$4,'TD SOP+PROFORM MOD'!$B$2:$AD$2,0)+1,0),0)+IFERROR(VLOOKUP($A28,'TD SOP+PROFORM MOD'!$A$5:$AD$750,MATCH(AA$2,'TD SOP+PROFORM MOD'!$B$2:$AD$2,0)+1,0),0)</f>
        <v>2062</v>
      </c>
      <c r="AB28" s="25">
        <f>IFERROR(VLOOKUP($A28,'TD SOP+PROFORM MOD'!$A$5:$AD$750,MATCH(AB$4,'TD SOP+PROFORM MOD'!$B$2:$AD$2,0)+1,0),0)+IFERROR(VLOOKUP($A28,'TD SOP+PROFORM MOD'!$A$5:$AD$750,MATCH(AB$2,'TD SOP+PROFORM MOD'!$B$2:$AD$2,0)+1,0),0)</f>
        <v>0</v>
      </c>
      <c r="AC28" s="26" t="str">
        <f t="shared" si="17"/>
        <v/>
      </c>
      <c r="AD28" s="25">
        <f>IFERROR(VLOOKUP($A28,'TD SOP+PROFORM MOD'!$A$5:$AD$750,MATCH(AD$4,'TD SOP+PROFORM MOD'!$B$2:$AD$2,0)+1,0),0)+IFERROR(VLOOKUP($A28,'TD SOP+PROFORM MOD'!$A$5:$AD$750,MATCH(AD$2,'TD SOP+PROFORM MOD'!$B$2:$AD$2,0)+1,0),0)</f>
        <v>0</v>
      </c>
      <c r="AE28" s="25">
        <f>IFERROR(VLOOKUP($A28,'TD SOP+PROFORM MOD'!$A$5:$AD$750,MATCH(AE$4,'TD SOP+PROFORM MOD'!$B$2:$AD$2,0)+1,0),0)+IFERROR(VLOOKUP($A28,'TD SOP+PROFORM MOD'!$A$5:$AD$750,MATCH(AE$2,'TD SOP+PROFORM MOD'!$B$2:$AD$2,0)+1,0),0)</f>
        <v>2226</v>
      </c>
      <c r="AF28" s="26">
        <f t="shared" si="18"/>
        <v>-1</v>
      </c>
      <c r="AG28" s="25">
        <f>IFERROR(VLOOKUP($A28,'TD SOP+PROFORM MOD'!$A$5:$AD$750,MATCH(AG$4,'TD SOP+PROFORM MOD'!$B$2:$AD$2,0)+1,0),0)+IFERROR(VLOOKUP($A28,'TD SOP+PROFORM MOD'!$A$5:$AD$750,MATCH(AG$2,'TD SOP+PROFORM MOD'!$B$2:$AD$2,0)+1,0),0)</f>
        <v>0</v>
      </c>
      <c r="AH28" s="25">
        <f>IFERROR(VLOOKUP($A28,'TD SOP+PROFORM MOD'!$A$5:$AD$750,MATCH(AH$4,'TD SOP+PROFORM MOD'!$B$2:$AD$2,0)+1,0),0)+IFERROR(VLOOKUP($A28,'TD SOP+PROFORM MOD'!$A$5:$AD$750,MATCH(AH$2,'TD SOP+PROFORM MOD'!$B$2:$AD$2,0)+1,0),0)</f>
        <v>2316</v>
      </c>
      <c r="AI28" s="26">
        <f t="shared" si="19"/>
        <v>-1</v>
      </c>
      <c r="AJ28" s="25">
        <f>IFERROR(VLOOKUP($A28,'TD SOP+PROFORM MOD'!$A$5:$AD$750,MATCH(AJ$4,'TD SOP+PROFORM MOD'!$B$2:$AD$2,0)+1,0),0)+IFERROR(VLOOKUP($A28,'TD SOP+PROFORM MOD'!$A$5:$AD$750,MATCH(AJ$2,'TD SOP+PROFORM MOD'!$B$2:$AD$2,0)+1,0),0)</f>
        <v>0</v>
      </c>
      <c r="AK28" s="25">
        <f>IFERROR(VLOOKUP($A28,'TD SOP+PROFORM MOD'!$A$5:$AD$750,MATCH(AK$4,'TD SOP+PROFORM MOD'!$B$2:$AD$2,0)+1,0),0)+IFERROR(VLOOKUP($A28,'TD SOP+PROFORM MOD'!$A$5:$AD$750,MATCH(AK$2,'TD SOP+PROFORM MOD'!$B$2:$AD$2,0)+1,0),0)</f>
        <v>0</v>
      </c>
      <c r="AL28" s="26" t="str">
        <f t="shared" si="20"/>
        <v/>
      </c>
      <c r="AM28" s="25">
        <f t="shared" si="22"/>
        <v>15257.75</v>
      </c>
      <c r="AN28" s="25">
        <f t="shared" si="22"/>
        <v>4542</v>
      </c>
      <c r="AO28" s="26">
        <f t="shared" si="21"/>
        <v>2.3592580361074416</v>
      </c>
      <c r="AR28" s="25">
        <f>SUMIF('B&amp;S YTD LFY'!B:B,"="&amp;A28,'B&amp;S YTD LFY'!C:C)</f>
        <v>0</v>
      </c>
      <c r="AS28" s="25">
        <f t="shared" si="23"/>
        <v>15257.75</v>
      </c>
      <c r="AT28" s="25"/>
    </row>
    <row r="29" spans="1:46" x14ac:dyDescent="0.35">
      <c r="A29" s="24" t="str">
        <f>IF(AND('TD SOP+PROFORM MOD'!A26&lt;&gt;"",'TD SOP+PROFORM MOD'!A26&lt;&gt;"TOTAL"),'TD SOP+PROFORM MOD'!A26,0)</f>
        <v>SERENDIPITY</v>
      </c>
      <c r="C29" s="25">
        <f>IFERROR(VLOOKUP($A29,'TD SOP+PROFORM MOD'!$A$5:$AD$750,MATCH(C$4,'TD SOP+PROFORM MOD'!$B$2:$AT$2,0)+1,0),"")</f>
        <v>104</v>
      </c>
      <c r="D29" s="25">
        <f>IFERROR(VLOOKUP($A29,'TD SOP+PROFORM MOD'!$A$5:$AD$750,MATCH(D$4,'TD SOP+PROFORM MOD'!$B$2:$AT$2,0)+1,0),"")</f>
        <v>0</v>
      </c>
      <c r="E29" s="26" t="str">
        <f t="shared" si="9"/>
        <v/>
      </c>
      <c r="F29" s="25">
        <f>IFERROR(VLOOKUP($A29,'TD SOP+PROFORM MOD'!$A$5:$AD$750,MATCH(F$4,'TD SOP+PROFORM MOD'!$B$2:$AT$2,0)+1,0),"")</f>
        <v>0</v>
      </c>
      <c r="G29" s="25">
        <f>IFERROR(VLOOKUP($A29,'TD SOP+PROFORM MOD'!$A$5:$AD$750,MATCH(G$4,'TD SOP+PROFORM MOD'!$B$2:$AT$2,0)+1,0),"")</f>
        <v>0</v>
      </c>
      <c r="H29" s="26" t="str">
        <f t="shared" si="10"/>
        <v/>
      </c>
      <c r="I29" s="25">
        <f>IFERROR(VLOOKUP($A29,'TD SOP+PROFORM MOD'!$A$5:$AD$750,MATCH(I$4,'TD SOP+PROFORM MOD'!$B$2:$AT$2,0)+1,0),"")</f>
        <v>0</v>
      </c>
      <c r="J29" s="25">
        <f>IFERROR(VLOOKUP($A29,'TD SOP+PROFORM MOD'!$A$5:$AD$750,MATCH(J$4,'TD SOP+PROFORM MOD'!$B$2:$AT$2,0)+1,0),"")</f>
        <v>0</v>
      </c>
      <c r="K29" s="26" t="str">
        <f t="shared" si="11"/>
        <v/>
      </c>
      <c r="L29" s="25">
        <f>IFERROR(VLOOKUP($A29,'TD SOP+PROFORM MOD'!$A$5:$AD$750,MATCH(L$4,'TD SOP+PROFORM MOD'!$B$2:$AT$2,0)+1,0),"")</f>
        <v>0</v>
      </c>
      <c r="M29" s="25">
        <f>IFERROR(VLOOKUP($A29,'TD SOP+PROFORM MOD'!$A$5:$AD$750,MATCH(M$4,'TD SOP+PROFORM MOD'!$B$2:$AT$2,0)+1,0),"")</f>
        <v>0</v>
      </c>
      <c r="N29" s="26" t="str">
        <f t="shared" si="12"/>
        <v/>
      </c>
      <c r="O29" s="25">
        <f>IFERROR(VLOOKUP($A29,'TD SOP+PROFORM MOD'!$A$5:$AD$750,MATCH(O$4,'TD SOP+PROFORM MOD'!$B$2:$AD$2,0)+1,0),0)+IFERROR(VLOOKUP($A29,'TD SOP+PROFORM MOD'!$A$5:$AD$750,MATCH(O$2,'TD SOP+PROFORM MOD'!$B$2:$AD$2,0)+1,0),0)</f>
        <v>0</v>
      </c>
      <c r="P29" s="25">
        <f>IFERROR(VLOOKUP($A29,'TD SOP+PROFORM MOD'!$A$5:$AD$750,MATCH(P$4,'TD SOP+PROFORM MOD'!$B$2:$AD$2,0)+1,0),0)+IFERROR(VLOOKUP($A29,'TD SOP+PROFORM MOD'!$A$5:$AD$750,MATCH(P$2,'TD SOP+PROFORM MOD'!$B$2:$AD$2,0)+1,0),0)</f>
        <v>0</v>
      </c>
      <c r="Q29" s="26" t="str">
        <f t="shared" si="13"/>
        <v/>
      </c>
      <c r="R29" s="25">
        <f>IFERROR(VLOOKUP($A29,'TD SOP+PROFORM MOD'!$A$5:$AD$750,MATCH(R$4,'TD SOP+PROFORM MOD'!$B$2:$AD$2,0)+1,0),0)+IFERROR(VLOOKUP($A29,'TD SOP+PROFORM MOD'!$A$5:$AD$750,MATCH(R$2,'TD SOP+PROFORM MOD'!$B$2:$AD$2,0)+1,0),0)</f>
        <v>0</v>
      </c>
      <c r="S29" s="25">
        <f>IFERROR(VLOOKUP($A29,'TD SOP+PROFORM MOD'!$A$5:$AD$750,MATCH(S$4,'TD SOP+PROFORM MOD'!$B$2:$AD$2,0)+1,0),0)+IFERROR(VLOOKUP($A29,'TD SOP+PROFORM MOD'!$A$5:$AD$750,MATCH(S$2,'TD SOP+PROFORM MOD'!$B$2:$AD$2,0)+1,0),0)</f>
        <v>2853</v>
      </c>
      <c r="T29" s="26">
        <f t="shared" si="14"/>
        <v>-1</v>
      </c>
      <c r="U29" s="25">
        <f>IFERROR(VLOOKUP($A29,'TD SOP+PROFORM MOD'!$A$5:$AD$750,MATCH(U$4,'TD SOP+PROFORM MOD'!$B$2:$AD$2,0)+1,0),0)+IFERROR(VLOOKUP($A29,'TD SOP+PROFORM MOD'!$A$5:$AD$750,MATCH(U$2,'TD SOP+PROFORM MOD'!$B$2:$AD$2,0)+1,0),0)</f>
        <v>0</v>
      </c>
      <c r="V29" s="25">
        <f>IFERROR(VLOOKUP($A29,'TD SOP+PROFORM MOD'!$A$5:$AD$750,MATCH(V$4,'TD SOP+PROFORM MOD'!$B$2:$AD$2,0)+1,0),0)+IFERROR(VLOOKUP($A29,'TD SOP+PROFORM MOD'!$A$5:$AD$750,MATCH(V$2,'TD SOP+PROFORM MOD'!$B$2:$AD$2,0)+1,0),0)</f>
        <v>4528</v>
      </c>
      <c r="W29" s="26">
        <f t="shared" si="15"/>
        <v>-1</v>
      </c>
      <c r="X29" s="25">
        <f>IFERROR(VLOOKUP($A29,'TD SOP+PROFORM MOD'!$A$5:$AD$750,MATCH(X$4,'TD SOP+PROFORM MOD'!$B$2:$AD$2,0)+1,0),0)+IFERROR(VLOOKUP($A29,'TD SOP+PROFORM MOD'!$A$5:$AD$750,MATCH(X$2,'TD SOP+PROFORM MOD'!$B$2:$AD$2,0)+1,0),0)</f>
        <v>0</v>
      </c>
      <c r="Y29" s="25">
        <f>IFERROR(VLOOKUP($A29,'TD SOP+PROFORM MOD'!$A$5:$AD$750,MATCH(Y$4,'TD SOP+PROFORM MOD'!$B$2:$AD$2,0)+1,0),0)+IFERROR(VLOOKUP($A29,'TD SOP+PROFORM MOD'!$A$5:$AD$750,MATCH(Y$2,'TD SOP+PROFORM MOD'!$B$2:$AD$2,0)+1,0),0)</f>
        <v>1882</v>
      </c>
      <c r="Z29" s="26">
        <f t="shared" si="16"/>
        <v>-1</v>
      </c>
      <c r="AA29" s="25">
        <f>IFERROR(VLOOKUP($A29,'TD SOP+PROFORM MOD'!$A$5:$AD$750,MATCH(AA$4,'TD SOP+PROFORM MOD'!$B$2:$AD$2,0)+1,0),0)+IFERROR(VLOOKUP($A29,'TD SOP+PROFORM MOD'!$A$5:$AD$750,MATCH(AA$2,'TD SOP+PROFORM MOD'!$B$2:$AD$2,0)+1,0),0)</f>
        <v>0</v>
      </c>
      <c r="AB29" s="25">
        <f>IFERROR(VLOOKUP($A29,'TD SOP+PROFORM MOD'!$A$5:$AD$750,MATCH(AB$4,'TD SOP+PROFORM MOD'!$B$2:$AD$2,0)+1,0),0)+IFERROR(VLOOKUP($A29,'TD SOP+PROFORM MOD'!$A$5:$AD$750,MATCH(AB$2,'TD SOP+PROFORM MOD'!$B$2:$AD$2,0)+1,0),0)</f>
        <v>5588</v>
      </c>
      <c r="AC29" s="26">
        <f t="shared" si="17"/>
        <v>-1</v>
      </c>
      <c r="AD29" s="25">
        <f>IFERROR(VLOOKUP($A29,'TD SOP+PROFORM MOD'!$A$5:$AD$750,MATCH(AD$4,'TD SOP+PROFORM MOD'!$B$2:$AD$2,0)+1,0),0)+IFERROR(VLOOKUP($A29,'TD SOP+PROFORM MOD'!$A$5:$AD$750,MATCH(AD$2,'TD SOP+PROFORM MOD'!$B$2:$AD$2,0)+1,0),0)</f>
        <v>0</v>
      </c>
      <c r="AE29" s="25">
        <f>IFERROR(VLOOKUP($A29,'TD SOP+PROFORM MOD'!$A$5:$AD$750,MATCH(AE$4,'TD SOP+PROFORM MOD'!$B$2:$AD$2,0)+1,0),0)+IFERROR(VLOOKUP($A29,'TD SOP+PROFORM MOD'!$A$5:$AD$750,MATCH(AE$2,'TD SOP+PROFORM MOD'!$B$2:$AD$2,0)+1,0),0)</f>
        <v>2634</v>
      </c>
      <c r="AF29" s="26">
        <f t="shared" si="18"/>
        <v>-1</v>
      </c>
      <c r="AG29" s="25">
        <f>IFERROR(VLOOKUP($A29,'TD SOP+PROFORM MOD'!$A$5:$AD$750,MATCH(AG$4,'TD SOP+PROFORM MOD'!$B$2:$AD$2,0)+1,0),0)+IFERROR(VLOOKUP($A29,'TD SOP+PROFORM MOD'!$A$5:$AD$750,MATCH(AG$2,'TD SOP+PROFORM MOD'!$B$2:$AD$2,0)+1,0),0)</f>
        <v>0</v>
      </c>
      <c r="AH29" s="25">
        <f>IFERROR(VLOOKUP($A29,'TD SOP+PROFORM MOD'!$A$5:$AD$750,MATCH(AH$4,'TD SOP+PROFORM MOD'!$B$2:$AD$2,0)+1,0),0)+IFERROR(VLOOKUP($A29,'TD SOP+PROFORM MOD'!$A$5:$AD$750,MATCH(AH$2,'TD SOP+PROFORM MOD'!$B$2:$AD$2,0)+1,0),0)</f>
        <v>284</v>
      </c>
      <c r="AI29" s="26">
        <f t="shared" si="19"/>
        <v>-1</v>
      </c>
      <c r="AJ29" s="25">
        <f>IFERROR(VLOOKUP($A29,'TD SOP+PROFORM MOD'!$A$5:$AD$750,MATCH(AJ$4,'TD SOP+PROFORM MOD'!$B$2:$AD$2,0)+1,0),0)+IFERROR(VLOOKUP($A29,'TD SOP+PROFORM MOD'!$A$5:$AD$750,MATCH(AJ$2,'TD SOP+PROFORM MOD'!$B$2:$AD$2,0)+1,0),0)</f>
        <v>0</v>
      </c>
      <c r="AK29" s="25">
        <f>IFERROR(VLOOKUP($A29,'TD SOP+PROFORM MOD'!$A$5:$AD$750,MATCH(AK$4,'TD SOP+PROFORM MOD'!$B$2:$AD$2,0)+1,0),0)+IFERROR(VLOOKUP($A29,'TD SOP+PROFORM MOD'!$A$5:$AD$750,MATCH(AK$2,'TD SOP+PROFORM MOD'!$B$2:$AD$2,0)+1,0),0)</f>
        <v>0</v>
      </c>
      <c r="AL29" s="26" t="str">
        <f t="shared" si="20"/>
        <v/>
      </c>
      <c r="AM29" s="25">
        <f t="shared" si="22"/>
        <v>104</v>
      </c>
      <c r="AN29" s="25">
        <f t="shared" si="22"/>
        <v>17769</v>
      </c>
      <c r="AO29" s="26">
        <f t="shared" si="21"/>
        <v>-0.99414711013562951</v>
      </c>
      <c r="AR29" s="25">
        <f>SUMIF('B&amp;S YTD LFY'!B:B,"="&amp;A29,'B&amp;S YTD LFY'!C:C)</f>
        <v>0</v>
      </c>
      <c r="AS29" s="25">
        <f t="shared" si="23"/>
        <v>104</v>
      </c>
      <c r="AT29" s="25"/>
    </row>
    <row r="30" spans="1:46" x14ac:dyDescent="0.35">
      <c r="A30" s="24" t="str">
        <f>IF(AND('TD SOP+PROFORM MOD'!A27&lt;&gt;"",'TD SOP+PROFORM MOD'!A27&lt;&gt;"TOTAL"),'TD SOP+PROFORM MOD'!A27,0)</f>
        <v>QS TOWSON LLC</v>
      </c>
      <c r="C30" s="25">
        <f>IFERROR(VLOOKUP($A30,'TD SOP+PROFORM MOD'!$A$5:$AD$750,MATCH(C$4,'TD SOP+PROFORM MOD'!$B$2:$AT$2,0)+1,0),"")</f>
        <v>0</v>
      </c>
      <c r="D30" s="25">
        <f>IFERROR(VLOOKUP($A30,'TD SOP+PROFORM MOD'!$A$5:$AD$750,MATCH(D$4,'TD SOP+PROFORM MOD'!$B$2:$AT$2,0)+1,0),"")</f>
        <v>0</v>
      </c>
      <c r="E30" s="26" t="str">
        <f t="shared" si="9"/>
        <v/>
      </c>
      <c r="F30" s="25">
        <f>IFERROR(VLOOKUP($A30,'TD SOP+PROFORM MOD'!$A$5:$AD$750,MATCH(F$4,'TD SOP+PROFORM MOD'!$B$2:$AT$2,0)+1,0),"")</f>
        <v>0</v>
      </c>
      <c r="G30" s="25">
        <f>IFERROR(VLOOKUP($A30,'TD SOP+PROFORM MOD'!$A$5:$AD$750,MATCH(G$4,'TD SOP+PROFORM MOD'!$B$2:$AT$2,0)+1,0),"")</f>
        <v>0</v>
      </c>
      <c r="H30" s="26" t="str">
        <f t="shared" si="10"/>
        <v/>
      </c>
      <c r="I30" s="25">
        <f>IFERROR(VLOOKUP($A30,'TD SOP+PROFORM MOD'!$A$5:$AD$750,MATCH(I$4,'TD SOP+PROFORM MOD'!$B$2:$AT$2,0)+1,0),"")</f>
        <v>0</v>
      </c>
      <c r="J30" s="25">
        <f>IFERROR(VLOOKUP($A30,'TD SOP+PROFORM MOD'!$A$5:$AD$750,MATCH(J$4,'TD SOP+PROFORM MOD'!$B$2:$AT$2,0)+1,0),"")</f>
        <v>0</v>
      </c>
      <c r="K30" s="26" t="str">
        <f t="shared" si="11"/>
        <v/>
      </c>
      <c r="L30" s="25">
        <f>IFERROR(VLOOKUP($A30,'TD SOP+PROFORM MOD'!$A$5:$AD$750,MATCH(L$4,'TD SOP+PROFORM MOD'!$B$2:$AT$2,0)+1,0),"")</f>
        <v>0</v>
      </c>
      <c r="M30" s="25">
        <f>IFERROR(VLOOKUP($A30,'TD SOP+PROFORM MOD'!$A$5:$AD$750,MATCH(M$4,'TD SOP+PROFORM MOD'!$B$2:$AT$2,0)+1,0),"")</f>
        <v>0</v>
      </c>
      <c r="N30" s="26" t="str">
        <f t="shared" si="12"/>
        <v/>
      </c>
      <c r="O30" s="25">
        <f>IFERROR(VLOOKUP($A30,'TD SOP+PROFORM MOD'!$A$5:$AD$750,MATCH(O$4,'TD SOP+PROFORM MOD'!$B$2:$AD$2,0)+1,0),0)+IFERROR(VLOOKUP($A30,'TD SOP+PROFORM MOD'!$A$5:$AD$750,MATCH(O$2,'TD SOP+PROFORM MOD'!$B$2:$AD$2,0)+1,0),0)</f>
        <v>1938</v>
      </c>
      <c r="P30" s="25">
        <f>IFERROR(VLOOKUP($A30,'TD SOP+PROFORM MOD'!$A$5:$AD$750,MATCH(P$4,'TD SOP+PROFORM MOD'!$B$2:$AD$2,0)+1,0),0)+IFERROR(VLOOKUP($A30,'TD SOP+PROFORM MOD'!$A$5:$AD$750,MATCH(P$2,'TD SOP+PROFORM MOD'!$B$2:$AD$2,0)+1,0),0)</f>
        <v>0</v>
      </c>
      <c r="Q30" s="26" t="str">
        <f t="shared" si="13"/>
        <v/>
      </c>
      <c r="R30" s="25">
        <f>IFERROR(VLOOKUP($A30,'TD SOP+PROFORM MOD'!$A$5:$AD$750,MATCH(R$4,'TD SOP+PROFORM MOD'!$B$2:$AD$2,0)+1,0),0)+IFERROR(VLOOKUP($A30,'TD SOP+PROFORM MOD'!$A$5:$AD$750,MATCH(R$2,'TD SOP+PROFORM MOD'!$B$2:$AD$2,0)+1,0),0)</f>
        <v>0</v>
      </c>
      <c r="S30" s="25">
        <f>IFERROR(VLOOKUP($A30,'TD SOP+PROFORM MOD'!$A$5:$AD$750,MATCH(S$4,'TD SOP+PROFORM MOD'!$B$2:$AD$2,0)+1,0),0)+IFERROR(VLOOKUP($A30,'TD SOP+PROFORM MOD'!$A$5:$AD$750,MATCH(S$2,'TD SOP+PROFORM MOD'!$B$2:$AD$2,0)+1,0),0)</f>
        <v>0</v>
      </c>
      <c r="T30" s="26" t="str">
        <f t="shared" si="14"/>
        <v/>
      </c>
      <c r="U30" s="25">
        <f>IFERROR(VLOOKUP($A30,'TD SOP+PROFORM MOD'!$A$5:$AD$750,MATCH(U$4,'TD SOP+PROFORM MOD'!$B$2:$AD$2,0)+1,0),0)+IFERROR(VLOOKUP($A30,'TD SOP+PROFORM MOD'!$A$5:$AD$750,MATCH(U$2,'TD SOP+PROFORM MOD'!$B$2:$AD$2,0)+1,0),0)</f>
        <v>3264</v>
      </c>
      <c r="V30" s="25">
        <f>IFERROR(VLOOKUP($A30,'TD SOP+PROFORM MOD'!$A$5:$AD$750,MATCH(V$4,'TD SOP+PROFORM MOD'!$B$2:$AD$2,0)+1,0),0)+IFERROR(VLOOKUP($A30,'TD SOP+PROFORM MOD'!$A$5:$AD$750,MATCH(V$2,'TD SOP+PROFORM MOD'!$B$2:$AD$2,0)+1,0),0)</f>
        <v>5761</v>
      </c>
      <c r="W30" s="26">
        <f t="shared" si="15"/>
        <v>-0.43343169588613084</v>
      </c>
      <c r="X30" s="25">
        <f>IFERROR(VLOOKUP($A30,'TD SOP+PROFORM MOD'!$A$5:$AD$750,MATCH(X$4,'TD SOP+PROFORM MOD'!$B$2:$AD$2,0)+1,0),0)+IFERROR(VLOOKUP($A30,'TD SOP+PROFORM MOD'!$A$5:$AD$750,MATCH(X$2,'TD SOP+PROFORM MOD'!$B$2:$AD$2,0)+1,0),0)</f>
        <v>0</v>
      </c>
      <c r="Y30" s="25">
        <f>IFERROR(VLOOKUP($A30,'TD SOP+PROFORM MOD'!$A$5:$AD$750,MATCH(Y$4,'TD SOP+PROFORM MOD'!$B$2:$AD$2,0)+1,0),0)+IFERROR(VLOOKUP($A30,'TD SOP+PROFORM MOD'!$A$5:$AD$750,MATCH(Y$2,'TD SOP+PROFORM MOD'!$B$2:$AD$2,0)+1,0),0)</f>
        <v>0</v>
      </c>
      <c r="Z30" s="26" t="str">
        <f t="shared" si="16"/>
        <v/>
      </c>
      <c r="AA30" s="25">
        <f>IFERROR(VLOOKUP($A30,'TD SOP+PROFORM MOD'!$A$5:$AD$750,MATCH(AA$4,'TD SOP+PROFORM MOD'!$B$2:$AD$2,0)+1,0),0)+IFERROR(VLOOKUP($A30,'TD SOP+PROFORM MOD'!$A$5:$AD$750,MATCH(AA$2,'TD SOP+PROFORM MOD'!$B$2:$AD$2,0)+1,0),0)</f>
        <v>0</v>
      </c>
      <c r="AB30" s="25">
        <f>IFERROR(VLOOKUP($A30,'TD SOP+PROFORM MOD'!$A$5:$AD$750,MATCH(AB$4,'TD SOP+PROFORM MOD'!$B$2:$AD$2,0)+1,0),0)+IFERROR(VLOOKUP($A30,'TD SOP+PROFORM MOD'!$A$5:$AD$750,MATCH(AB$2,'TD SOP+PROFORM MOD'!$B$2:$AD$2,0)+1,0),0)</f>
        <v>1776</v>
      </c>
      <c r="AC30" s="26">
        <f t="shared" si="17"/>
        <v>-1</v>
      </c>
      <c r="AD30" s="25">
        <f>IFERROR(VLOOKUP($A30,'TD SOP+PROFORM MOD'!$A$5:$AD$750,MATCH(AD$4,'TD SOP+PROFORM MOD'!$B$2:$AD$2,0)+1,0),0)+IFERROR(VLOOKUP($A30,'TD SOP+PROFORM MOD'!$A$5:$AD$750,MATCH(AD$2,'TD SOP+PROFORM MOD'!$B$2:$AD$2,0)+1,0),0)</f>
        <v>0</v>
      </c>
      <c r="AE30" s="25">
        <f>IFERROR(VLOOKUP($A30,'TD SOP+PROFORM MOD'!$A$5:$AD$750,MATCH(AE$4,'TD SOP+PROFORM MOD'!$B$2:$AD$2,0)+1,0),0)+IFERROR(VLOOKUP($A30,'TD SOP+PROFORM MOD'!$A$5:$AD$750,MATCH(AE$2,'TD SOP+PROFORM MOD'!$B$2:$AD$2,0)+1,0),0)</f>
        <v>0</v>
      </c>
      <c r="AF30" s="26" t="str">
        <f t="shared" si="18"/>
        <v/>
      </c>
      <c r="AG30" s="25">
        <f>IFERROR(VLOOKUP($A30,'TD SOP+PROFORM MOD'!$A$5:$AD$750,MATCH(AG$4,'TD SOP+PROFORM MOD'!$B$2:$AD$2,0)+1,0),0)+IFERROR(VLOOKUP($A30,'TD SOP+PROFORM MOD'!$A$5:$AD$750,MATCH(AG$2,'TD SOP+PROFORM MOD'!$B$2:$AD$2,0)+1,0),0)</f>
        <v>0</v>
      </c>
      <c r="AH30" s="25">
        <f>IFERROR(VLOOKUP($A30,'TD SOP+PROFORM MOD'!$A$5:$AD$750,MATCH(AH$4,'TD SOP+PROFORM MOD'!$B$2:$AD$2,0)+1,0),0)+IFERROR(VLOOKUP($A30,'TD SOP+PROFORM MOD'!$A$5:$AD$750,MATCH(AH$2,'TD SOP+PROFORM MOD'!$B$2:$AD$2,0)+1,0),0)</f>
        <v>0</v>
      </c>
      <c r="AI30" s="26" t="str">
        <f t="shared" si="19"/>
        <v/>
      </c>
      <c r="AJ30" s="25">
        <f>IFERROR(VLOOKUP($A30,'TD SOP+PROFORM MOD'!$A$5:$AD$750,MATCH(AJ$4,'TD SOP+PROFORM MOD'!$B$2:$AD$2,0)+1,0),0)+IFERROR(VLOOKUP($A30,'TD SOP+PROFORM MOD'!$A$5:$AD$750,MATCH(AJ$2,'TD SOP+PROFORM MOD'!$B$2:$AD$2,0)+1,0),0)</f>
        <v>0</v>
      </c>
      <c r="AK30" s="25">
        <f>IFERROR(VLOOKUP($A30,'TD SOP+PROFORM MOD'!$A$5:$AD$750,MATCH(AK$4,'TD SOP+PROFORM MOD'!$B$2:$AD$2,0)+1,0),0)+IFERROR(VLOOKUP($A30,'TD SOP+PROFORM MOD'!$A$5:$AD$750,MATCH(AK$2,'TD SOP+PROFORM MOD'!$B$2:$AD$2,0)+1,0),0)</f>
        <v>4476</v>
      </c>
      <c r="AL30" s="26">
        <f t="shared" si="20"/>
        <v>-1</v>
      </c>
      <c r="AM30" s="25">
        <f t="shared" si="22"/>
        <v>5202</v>
      </c>
      <c r="AN30" s="25">
        <f t="shared" si="22"/>
        <v>12013</v>
      </c>
      <c r="AO30" s="26">
        <f t="shared" si="21"/>
        <v>-0.56696911679014406</v>
      </c>
      <c r="AR30" s="25">
        <f>SUMIF('B&amp;S YTD LFY'!B:B,"="&amp;A30,'B&amp;S YTD LFY'!C:C)</f>
        <v>6477</v>
      </c>
      <c r="AS30" s="25">
        <f t="shared" si="23"/>
        <v>5202</v>
      </c>
      <c r="AT30" s="25"/>
    </row>
    <row r="31" spans="1:46" x14ac:dyDescent="0.35">
      <c r="A31" s="24" t="str">
        <f>IF(AND('TD SOP+PROFORM MOD'!A28&lt;&gt;"",'TD SOP+PROFORM MOD'!A28&lt;&gt;"TOTAL"),'TD SOP+PROFORM MOD'!A28,0)</f>
        <v>WEE CHIC INC</v>
      </c>
      <c r="C31" s="25">
        <f>IFERROR(VLOOKUP($A31,'TD SOP+PROFORM MOD'!$A$5:$AD$750,MATCH(C$4,'TD SOP+PROFORM MOD'!$B$2:$AT$2,0)+1,0),"")</f>
        <v>0</v>
      </c>
      <c r="D31" s="25">
        <f>IFERROR(VLOOKUP($A31,'TD SOP+PROFORM MOD'!$A$5:$AD$750,MATCH(D$4,'TD SOP+PROFORM MOD'!$B$2:$AT$2,0)+1,0),"")</f>
        <v>0</v>
      </c>
      <c r="E31" s="26" t="str">
        <f t="shared" si="9"/>
        <v/>
      </c>
      <c r="F31" s="25">
        <f>IFERROR(VLOOKUP($A31,'TD SOP+PROFORM MOD'!$A$5:$AD$750,MATCH(F$4,'TD SOP+PROFORM MOD'!$B$2:$AT$2,0)+1,0),"")</f>
        <v>0</v>
      </c>
      <c r="G31" s="25">
        <f>IFERROR(VLOOKUP($A31,'TD SOP+PROFORM MOD'!$A$5:$AD$750,MATCH(G$4,'TD SOP+PROFORM MOD'!$B$2:$AT$2,0)+1,0),"")</f>
        <v>0</v>
      </c>
      <c r="H31" s="26" t="str">
        <f t="shared" si="10"/>
        <v/>
      </c>
      <c r="I31" s="25">
        <f>IFERROR(VLOOKUP($A31,'TD SOP+PROFORM MOD'!$A$5:$AD$750,MATCH(I$4,'TD SOP+PROFORM MOD'!$B$2:$AT$2,0)+1,0),"")</f>
        <v>0</v>
      </c>
      <c r="J31" s="25">
        <f>IFERROR(VLOOKUP($A31,'TD SOP+PROFORM MOD'!$A$5:$AD$750,MATCH(J$4,'TD SOP+PROFORM MOD'!$B$2:$AT$2,0)+1,0),"")</f>
        <v>0</v>
      </c>
      <c r="K31" s="26" t="str">
        <f t="shared" si="11"/>
        <v/>
      </c>
      <c r="L31" s="25">
        <f>IFERROR(VLOOKUP($A31,'TD SOP+PROFORM MOD'!$A$5:$AD$750,MATCH(L$4,'TD SOP+PROFORM MOD'!$B$2:$AT$2,0)+1,0),"")</f>
        <v>0</v>
      </c>
      <c r="M31" s="25">
        <f>IFERROR(VLOOKUP($A31,'TD SOP+PROFORM MOD'!$A$5:$AD$750,MATCH(M$4,'TD SOP+PROFORM MOD'!$B$2:$AT$2,0)+1,0),"")</f>
        <v>4108</v>
      </c>
      <c r="N31" s="26">
        <f t="shared" si="12"/>
        <v>-1</v>
      </c>
      <c r="O31" s="25">
        <f>IFERROR(VLOOKUP($A31,'TD SOP+PROFORM MOD'!$A$5:$AD$750,MATCH(O$4,'TD SOP+PROFORM MOD'!$B$2:$AD$2,0)+1,0),0)+IFERROR(VLOOKUP($A31,'TD SOP+PROFORM MOD'!$A$5:$AD$750,MATCH(O$2,'TD SOP+PROFORM MOD'!$B$2:$AD$2,0)+1,0),0)</f>
        <v>6141</v>
      </c>
      <c r="P31" s="25">
        <f>IFERROR(VLOOKUP($A31,'TD SOP+PROFORM MOD'!$A$5:$AD$750,MATCH(P$4,'TD SOP+PROFORM MOD'!$B$2:$AD$2,0)+1,0),0)+IFERROR(VLOOKUP($A31,'TD SOP+PROFORM MOD'!$A$5:$AD$750,MATCH(P$2,'TD SOP+PROFORM MOD'!$B$2:$AD$2,0)+1,0),0)</f>
        <v>1666.5</v>
      </c>
      <c r="Q31" s="26">
        <f t="shared" si="13"/>
        <v>2.684968496849685</v>
      </c>
      <c r="R31" s="25">
        <f>IFERROR(VLOOKUP($A31,'TD SOP+PROFORM MOD'!$A$5:$AD$750,MATCH(R$4,'TD SOP+PROFORM MOD'!$B$2:$AD$2,0)+1,0),0)+IFERROR(VLOOKUP($A31,'TD SOP+PROFORM MOD'!$A$5:$AD$750,MATCH(R$2,'TD SOP+PROFORM MOD'!$B$2:$AD$2,0)+1,0),0)</f>
        <v>2041.5</v>
      </c>
      <c r="S31" s="25">
        <f>IFERROR(VLOOKUP($A31,'TD SOP+PROFORM MOD'!$A$5:$AD$750,MATCH(S$4,'TD SOP+PROFORM MOD'!$B$2:$AD$2,0)+1,0),0)+IFERROR(VLOOKUP($A31,'TD SOP+PROFORM MOD'!$A$5:$AD$750,MATCH(S$2,'TD SOP+PROFORM MOD'!$B$2:$AD$2,0)+1,0),0)</f>
        <v>0</v>
      </c>
      <c r="T31" s="26" t="str">
        <f t="shared" si="14"/>
        <v/>
      </c>
      <c r="U31" s="25">
        <f>IFERROR(VLOOKUP($A31,'TD SOP+PROFORM MOD'!$A$5:$AD$750,MATCH(U$4,'TD SOP+PROFORM MOD'!$B$2:$AD$2,0)+1,0),0)+IFERROR(VLOOKUP($A31,'TD SOP+PROFORM MOD'!$A$5:$AD$750,MATCH(U$2,'TD SOP+PROFORM MOD'!$B$2:$AD$2,0)+1,0),0)</f>
        <v>0</v>
      </c>
      <c r="V31" s="25">
        <f>IFERROR(VLOOKUP($A31,'TD SOP+PROFORM MOD'!$A$5:$AD$750,MATCH(V$4,'TD SOP+PROFORM MOD'!$B$2:$AD$2,0)+1,0),0)+IFERROR(VLOOKUP($A31,'TD SOP+PROFORM MOD'!$A$5:$AD$750,MATCH(V$2,'TD SOP+PROFORM MOD'!$B$2:$AD$2,0)+1,0),0)</f>
        <v>0</v>
      </c>
      <c r="W31" s="26" t="str">
        <f t="shared" si="15"/>
        <v/>
      </c>
      <c r="X31" s="25">
        <f>IFERROR(VLOOKUP($A31,'TD SOP+PROFORM MOD'!$A$5:$AD$750,MATCH(X$4,'TD SOP+PROFORM MOD'!$B$2:$AD$2,0)+1,0),0)+IFERROR(VLOOKUP($A31,'TD SOP+PROFORM MOD'!$A$5:$AD$750,MATCH(X$2,'TD SOP+PROFORM MOD'!$B$2:$AD$2,0)+1,0),0)</f>
        <v>0</v>
      </c>
      <c r="Y31" s="25">
        <f>IFERROR(VLOOKUP($A31,'TD SOP+PROFORM MOD'!$A$5:$AD$750,MATCH(Y$4,'TD SOP+PROFORM MOD'!$B$2:$AD$2,0)+1,0),0)+IFERROR(VLOOKUP($A31,'TD SOP+PROFORM MOD'!$A$5:$AD$750,MATCH(Y$2,'TD SOP+PROFORM MOD'!$B$2:$AD$2,0)+1,0),0)</f>
        <v>0</v>
      </c>
      <c r="Z31" s="26" t="str">
        <f t="shared" si="16"/>
        <v/>
      </c>
      <c r="AA31" s="25">
        <f>IFERROR(VLOOKUP($A31,'TD SOP+PROFORM MOD'!$A$5:$AD$750,MATCH(AA$4,'TD SOP+PROFORM MOD'!$B$2:$AD$2,0)+1,0),0)+IFERROR(VLOOKUP($A31,'TD SOP+PROFORM MOD'!$A$5:$AD$750,MATCH(AA$2,'TD SOP+PROFORM MOD'!$B$2:$AD$2,0)+1,0),0)</f>
        <v>0</v>
      </c>
      <c r="AB31" s="25">
        <f>IFERROR(VLOOKUP($A31,'TD SOP+PROFORM MOD'!$A$5:$AD$750,MATCH(AB$4,'TD SOP+PROFORM MOD'!$B$2:$AD$2,0)+1,0),0)+IFERROR(VLOOKUP($A31,'TD SOP+PROFORM MOD'!$A$5:$AD$750,MATCH(AB$2,'TD SOP+PROFORM MOD'!$B$2:$AD$2,0)+1,0),0)</f>
        <v>1532.5</v>
      </c>
      <c r="AC31" s="26">
        <f t="shared" si="17"/>
        <v>-1</v>
      </c>
      <c r="AD31" s="25">
        <f>IFERROR(VLOOKUP($A31,'TD SOP+PROFORM MOD'!$A$5:$AD$750,MATCH(AD$4,'TD SOP+PROFORM MOD'!$B$2:$AD$2,0)+1,0),0)+IFERROR(VLOOKUP($A31,'TD SOP+PROFORM MOD'!$A$5:$AD$750,MATCH(AD$2,'TD SOP+PROFORM MOD'!$B$2:$AD$2,0)+1,0),0)</f>
        <v>0</v>
      </c>
      <c r="AE31" s="25">
        <f>IFERROR(VLOOKUP($A31,'TD SOP+PROFORM MOD'!$A$5:$AD$750,MATCH(AE$4,'TD SOP+PROFORM MOD'!$B$2:$AD$2,0)+1,0),0)+IFERROR(VLOOKUP($A31,'TD SOP+PROFORM MOD'!$A$5:$AD$750,MATCH(AE$2,'TD SOP+PROFORM MOD'!$B$2:$AD$2,0)+1,0),0)</f>
        <v>0</v>
      </c>
      <c r="AF31" s="26" t="str">
        <f t="shared" si="18"/>
        <v/>
      </c>
      <c r="AG31" s="25">
        <f>IFERROR(VLOOKUP($A31,'TD SOP+PROFORM MOD'!$A$5:$AD$750,MATCH(AG$4,'TD SOP+PROFORM MOD'!$B$2:$AD$2,0)+1,0),0)+IFERROR(VLOOKUP($A31,'TD SOP+PROFORM MOD'!$A$5:$AD$750,MATCH(AG$2,'TD SOP+PROFORM MOD'!$B$2:$AD$2,0)+1,0),0)</f>
        <v>0</v>
      </c>
      <c r="AH31" s="25">
        <f>IFERROR(VLOOKUP($A31,'TD SOP+PROFORM MOD'!$A$5:$AD$750,MATCH(AH$4,'TD SOP+PROFORM MOD'!$B$2:$AD$2,0)+1,0),0)+IFERROR(VLOOKUP($A31,'TD SOP+PROFORM MOD'!$A$5:$AD$750,MATCH(AH$2,'TD SOP+PROFORM MOD'!$B$2:$AD$2,0)+1,0),0)</f>
        <v>0</v>
      </c>
      <c r="AI31" s="26" t="str">
        <f t="shared" si="19"/>
        <v/>
      </c>
      <c r="AJ31" s="25">
        <f>IFERROR(VLOOKUP($A31,'TD SOP+PROFORM MOD'!$A$5:$AD$750,MATCH(AJ$4,'TD SOP+PROFORM MOD'!$B$2:$AD$2,0)+1,0),0)+IFERROR(VLOOKUP($A31,'TD SOP+PROFORM MOD'!$A$5:$AD$750,MATCH(AJ$2,'TD SOP+PROFORM MOD'!$B$2:$AD$2,0)+1,0),0)</f>
        <v>0</v>
      </c>
      <c r="AK31" s="25">
        <f>IFERROR(VLOOKUP($A31,'TD SOP+PROFORM MOD'!$A$5:$AD$750,MATCH(AK$4,'TD SOP+PROFORM MOD'!$B$2:$AD$2,0)+1,0),0)+IFERROR(VLOOKUP($A31,'TD SOP+PROFORM MOD'!$A$5:$AD$750,MATCH(AK$2,'TD SOP+PROFORM MOD'!$B$2:$AD$2,0)+1,0),0)</f>
        <v>1399.1999999999996</v>
      </c>
      <c r="AL31" s="26">
        <f t="shared" si="20"/>
        <v>-1</v>
      </c>
      <c r="AM31" s="25">
        <f t="shared" si="22"/>
        <v>8182.5</v>
      </c>
      <c r="AN31" s="25">
        <f t="shared" si="22"/>
        <v>8706.1999999999989</v>
      </c>
      <c r="AO31" s="26">
        <f t="shared" si="21"/>
        <v>-6.0152534975075111E-2</v>
      </c>
      <c r="AR31" s="25">
        <f>SUMIF('B&amp;S YTD LFY'!B:B,"="&amp;A31,'B&amp;S YTD LFY'!C:C)</f>
        <v>5870.5</v>
      </c>
      <c r="AS31" s="25">
        <f t="shared" si="23"/>
        <v>8182.5</v>
      </c>
      <c r="AT31" s="25"/>
    </row>
    <row r="32" spans="1:46" x14ac:dyDescent="0.35">
      <c r="A32" s="24" t="str">
        <f>IF(AND('TD SOP+PROFORM MOD'!A29&lt;&gt;"",'TD SOP+PROFORM MOD'!A29&lt;&gt;"TOTAL"),'TD SOP+PROFORM MOD'!A29,0)</f>
        <v>PURE BARRE</v>
      </c>
      <c r="C32" s="25">
        <f>IFERROR(VLOOKUP($A32,'TD SOP+PROFORM MOD'!$A$5:$AD$750,MATCH(C$4,'TD SOP+PROFORM MOD'!$B$2:$AT$2,0)+1,0),"")</f>
        <v>0</v>
      </c>
      <c r="D32" s="25">
        <f>IFERROR(VLOOKUP($A32,'TD SOP+PROFORM MOD'!$A$5:$AD$750,MATCH(D$4,'TD SOP+PROFORM MOD'!$B$2:$AT$2,0)+1,0),"")</f>
        <v>2848</v>
      </c>
      <c r="E32" s="26">
        <f t="shared" si="9"/>
        <v>-1</v>
      </c>
      <c r="F32" s="25">
        <f>IFERROR(VLOOKUP($A32,'TD SOP+PROFORM MOD'!$A$5:$AD$750,MATCH(F$4,'TD SOP+PROFORM MOD'!$B$2:$AT$2,0)+1,0),"")</f>
        <v>0</v>
      </c>
      <c r="G32" s="25">
        <f>IFERROR(VLOOKUP($A32,'TD SOP+PROFORM MOD'!$A$5:$AD$750,MATCH(G$4,'TD SOP+PROFORM MOD'!$B$2:$AT$2,0)+1,0),"")</f>
        <v>4330</v>
      </c>
      <c r="H32" s="26">
        <f t="shared" si="10"/>
        <v>-1</v>
      </c>
      <c r="I32" s="25">
        <f>IFERROR(VLOOKUP($A32,'TD SOP+PROFORM MOD'!$A$5:$AD$750,MATCH(I$4,'TD SOP+PROFORM MOD'!$B$2:$AT$2,0)+1,0),"")</f>
        <v>0</v>
      </c>
      <c r="J32" s="25">
        <f>IFERROR(VLOOKUP($A32,'TD SOP+PROFORM MOD'!$A$5:$AD$750,MATCH(J$4,'TD SOP+PROFORM MOD'!$B$2:$AT$2,0)+1,0),"")</f>
        <v>2112.8000000000002</v>
      </c>
      <c r="K32" s="26">
        <f t="shared" si="11"/>
        <v>-1</v>
      </c>
      <c r="L32" s="25">
        <f>IFERROR(VLOOKUP($A32,'TD SOP+PROFORM MOD'!$A$5:$AD$750,MATCH(L$4,'TD SOP+PROFORM MOD'!$B$2:$AT$2,0)+1,0),"")</f>
        <v>0</v>
      </c>
      <c r="M32" s="25">
        <f>IFERROR(VLOOKUP($A32,'TD SOP+PROFORM MOD'!$A$5:$AD$750,MATCH(M$4,'TD SOP+PROFORM MOD'!$B$2:$AT$2,0)+1,0),"")</f>
        <v>6711</v>
      </c>
      <c r="N32" s="26">
        <f t="shared" si="12"/>
        <v>-1</v>
      </c>
      <c r="O32" s="25">
        <f>IFERROR(VLOOKUP($A32,'TD SOP+PROFORM MOD'!$A$5:$AD$750,MATCH(O$4,'TD SOP+PROFORM MOD'!$B$2:$AD$2,0)+1,0),0)+IFERROR(VLOOKUP($A32,'TD SOP+PROFORM MOD'!$A$5:$AD$750,MATCH(O$2,'TD SOP+PROFORM MOD'!$B$2:$AD$2,0)+1,0),0)</f>
        <v>0</v>
      </c>
      <c r="P32" s="25">
        <f>IFERROR(VLOOKUP($A32,'TD SOP+PROFORM MOD'!$A$5:$AD$750,MATCH(P$4,'TD SOP+PROFORM MOD'!$B$2:$AD$2,0)+1,0),0)+IFERROR(VLOOKUP($A32,'TD SOP+PROFORM MOD'!$A$5:$AD$750,MATCH(P$2,'TD SOP+PROFORM MOD'!$B$2:$AD$2,0)+1,0),0)</f>
        <v>0</v>
      </c>
      <c r="Q32" s="26" t="str">
        <f t="shared" si="13"/>
        <v/>
      </c>
      <c r="R32" s="25">
        <f>IFERROR(VLOOKUP($A32,'TD SOP+PROFORM MOD'!$A$5:$AD$750,MATCH(R$4,'TD SOP+PROFORM MOD'!$B$2:$AD$2,0)+1,0),0)+IFERROR(VLOOKUP($A32,'TD SOP+PROFORM MOD'!$A$5:$AD$750,MATCH(R$2,'TD SOP+PROFORM MOD'!$B$2:$AD$2,0)+1,0),0)</f>
        <v>0</v>
      </c>
      <c r="S32" s="25">
        <f>IFERROR(VLOOKUP($A32,'TD SOP+PROFORM MOD'!$A$5:$AD$750,MATCH(S$4,'TD SOP+PROFORM MOD'!$B$2:$AD$2,0)+1,0),0)+IFERROR(VLOOKUP($A32,'TD SOP+PROFORM MOD'!$A$5:$AD$750,MATCH(S$2,'TD SOP+PROFORM MOD'!$B$2:$AD$2,0)+1,0),0)</f>
        <v>0</v>
      </c>
      <c r="T32" s="26" t="str">
        <f t="shared" si="14"/>
        <v/>
      </c>
      <c r="U32" s="25">
        <f>IFERROR(VLOOKUP($A32,'TD SOP+PROFORM MOD'!$A$5:$AD$750,MATCH(U$4,'TD SOP+PROFORM MOD'!$B$2:$AD$2,0)+1,0),0)+IFERROR(VLOOKUP($A32,'TD SOP+PROFORM MOD'!$A$5:$AD$750,MATCH(U$2,'TD SOP+PROFORM MOD'!$B$2:$AD$2,0)+1,0),0)</f>
        <v>0</v>
      </c>
      <c r="V32" s="25">
        <f>IFERROR(VLOOKUP($A32,'TD SOP+PROFORM MOD'!$A$5:$AD$750,MATCH(V$4,'TD SOP+PROFORM MOD'!$B$2:$AD$2,0)+1,0),0)+IFERROR(VLOOKUP($A32,'TD SOP+PROFORM MOD'!$A$5:$AD$750,MATCH(V$2,'TD SOP+PROFORM MOD'!$B$2:$AD$2,0)+1,0),0)</f>
        <v>0</v>
      </c>
      <c r="W32" s="26" t="str">
        <f t="shared" si="15"/>
        <v/>
      </c>
      <c r="X32" s="25">
        <f>IFERROR(VLOOKUP($A32,'TD SOP+PROFORM MOD'!$A$5:$AD$750,MATCH(X$4,'TD SOP+PROFORM MOD'!$B$2:$AD$2,0)+1,0),0)+IFERROR(VLOOKUP($A32,'TD SOP+PROFORM MOD'!$A$5:$AD$750,MATCH(X$2,'TD SOP+PROFORM MOD'!$B$2:$AD$2,0)+1,0),0)</f>
        <v>0</v>
      </c>
      <c r="Y32" s="25">
        <f>IFERROR(VLOOKUP($A32,'TD SOP+PROFORM MOD'!$A$5:$AD$750,MATCH(Y$4,'TD SOP+PROFORM MOD'!$B$2:$AD$2,0)+1,0),0)+IFERROR(VLOOKUP($A32,'TD SOP+PROFORM MOD'!$A$5:$AD$750,MATCH(Y$2,'TD SOP+PROFORM MOD'!$B$2:$AD$2,0)+1,0),0)</f>
        <v>0</v>
      </c>
      <c r="Z32" s="26" t="str">
        <f t="shared" si="16"/>
        <v/>
      </c>
      <c r="AA32" s="25">
        <f>IFERROR(VLOOKUP($A32,'TD SOP+PROFORM MOD'!$A$5:$AD$750,MATCH(AA$4,'TD SOP+PROFORM MOD'!$B$2:$AD$2,0)+1,0),0)+IFERROR(VLOOKUP($A32,'TD SOP+PROFORM MOD'!$A$5:$AD$750,MATCH(AA$2,'TD SOP+PROFORM MOD'!$B$2:$AD$2,0)+1,0),0)</f>
        <v>0</v>
      </c>
      <c r="AB32" s="25">
        <f>IFERROR(VLOOKUP($A32,'TD SOP+PROFORM MOD'!$A$5:$AD$750,MATCH(AB$4,'TD SOP+PROFORM MOD'!$B$2:$AD$2,0)+1,0),0)+IFERROR(VLOOKUP($A32,'TD SOP+PROFORM MOD'!$A$5:$AD$750,MATCH(AB$2,'TD SOP+PROFORM MOD'!$B$2:$AD$2,0)+1,0),0)</f>
        <v>0</v>
      </c>
      <c r="AC32" s="26" t="str">
        <f t="shared" si="17"/>
        <v/>
      </c>
      <c r="AD32" s="25">
        <f>IFERROR(VLOOKUP($A32,'TD SOP+PROFORM MOD'!$A$5:$AD$750,MATCH(AD$4,'TD SOP+PROFORM MOD'!$B$2:$AD$2,0)+1,0),0)+IFERROR(VLOOKUP($A32,'TD SOP+PROFORM MOD'!$A$5:$AD$750,MATCH(AD$2,'TD SOP+PROFORM MOD'!$B$2:$AD$2,0)+1,0),0)</f>
        <v>0</v>
      </c>
      <c r="AE32" s="25">
        <f>IFERROR(VLOOKUP($A32,'TD SOP+PROFORM MOD'!$A$5:$AD$750,MATCH(AE$4,'TD SOP+PROFORM MOD'!$B$2:$AD$2,0)+1,0),0)+IFERROR(VLOOKUP($A32,'TD SOP+PROFORM MOD'!$A$5:$AD$750,MATCH(AE$2,'TD SOP+PROFORM MOD'!$B$2:$AD$2,0)+1,0),0)</f>
        <v>0</v>
      </c>
      <c r="AF32" s="26" t="str">
        <f t="shared" si="18"/>
        <v/>
      </c>
      <c r="AG32" s="25">
        <f>IFERROR(VLOOKUP($A32,'TD SOP+PROFORM MOD'!$A$5:$AD$750,MATCH(AG$4,'TD SOP+PROFORM MOD'!$B$2:$AD$2,0)+1,0),0)+IFERROR(VLOOKUP($A32,'TD SOP+PROFORM MOD'!$A$5:$AD$750,MATCH(AG$2,'TD SOP+PROFORM MOD'!$B$2:$AD$2,0)+1,0),0)</f>
        <v>0</v>
      </c>
      <c r="AH32" s="25">
        <f>IFERROR(VLOOKUP($A32,'TD SOP+PROFORM MOD'!$A$5:$AD$750,MATCH(AH$4,'TD SOP+PROFORM MOD'!$B$2:$AD$2,0)+1,0),0)+IFERROR(VLOOKUP($A32,'TD SOP+PROFORM MOD'!$A$5:$AD$750,MATCH(AH$2,'TD SOP+PROFORM MOD'!$B$2:$AD$2,0)+1,0),0)</f>
        <v>0</v>
      </c>
      <c r="AI32" s="26" t="str">
        <f t="shared" si="19"/>
        <v/>
      </c>
      <c r="AJ32" s="25">
        <f>IFERROR(VLOOKUP($A32,'TD SOP+PROFORM MOD'!$A$5:$AD$750,MATCH(AJ$4,'TD SOP+PROFORM MOD'!$B$2:$AD$2,0)+1,0),0)+IFERROR(VLOOKUP($A32,'TD SOP+PROFORM MOD'!$A$5:$AD$750,MATCH(AJ$2,'TD SOP+PROFORM MOD'!$B$2:$AD$2,0)+1,0),0)</f>
        <v>0</v>
      </c>
      <c r="AK32" s="25">
        <f>IFERROR(VLOOKUP($A32,'TD SOP+PROFORM MOD'!$A$5:$AD$750,MATCH(AK$4,'TD SOP+PROFORM MOD'!$B$2:$AD$2,0)+1,0),0)+IFERROR(VLOOKUP($A32,'TD SOP+PROFORM MOD'!$A$5:$AD$750,MATCH(AK$2,'TD SOP+PROFORM MOD'!$B$2:$AD$2,0)+1,0),0)</f>
        <v>0</v>
      </c>
      <c r="AL32" s="26" t="str">
        <f t="shared" si="20"/>
        <v/>
      </c>
      <c r="AM32" s="25">
        <f t="shared" si="22"/>
        <v>0</v>
      </c>
      <c r="AN32" s="25">
        <f t="shared" si="22"/>
        <v>16001.8</v>
      </c>
      <c r="AO32" s="26">
        <f t="shared" si="21"/>
        <v>-1</v>
      </c>
      <c r="AR32" s="25">
        <f>SUMIF('B&amp;S YTD LFY'!B:B,"="&amp;A32,'B&amp;S YTD LFY'!C:C)</f>
        <v>31269.894218823545</v>
      </c>
      <c r="AS32" s="25">
        <f t="shared" si="23"/>
        <v>0</v>
      </c>
      <c r="AT32" s="25"/>
    </row>
    <row r="33" spans="1:46" x14ac:dyDescent="0.35">
      <c r="A33" s="24" t="str">
        <f>IF(AND('TD SOP+PROFORM MOD'!A30&lt;&gt;"",'TD SOP+PROFORM MOD'!A30&lt;&gt;"TOTAL"),'TD SOP+PROFORM MOD'!A30,0)</f>
        <v>SOLE ACTIVE</v>
      </c>
      <c r="C33" s="25">
        <f>IFERROR(VLOOKUP($A33,'TD SOP+PROFORM MOD'!$A$5:$AD$750,MATCH(C$4,'TD SOP+PROFORM MOD'!$B$2:$AT$2,0)+1,0),"")</f>
        <v>543</v>
      </c>
      <c r="D33" s="25">
        <f>IFERROR(VLOOKUP($A33,'TD SOP+PROFORM MOD'!$A$5:$AD$750,MATCH(D$4,'TD SOP+PROFORM MOD'!$B$2:$AT$2,0)+1,0),"")</f>
        <v>442</v>
      </c>
      <c r="E33" s="26">
        <f t="shared" si="9"/>
        <v>0.22850678733031682</v>
      </c>
      <c r="F33" s="25">
        <f>IFERROR(VLOOKUP($A33,'TD SOP+PROFORM MOD'!$A$5:$AD$750,MATCH(F$4,'TD SOP+PROFORM MOD'!$B$2:$AT$2,0)+1,0),"")</f>
        <v>0</v>
      </c>
      <c r="G33" s="25">
        <f>IFERROR(VLOOKUP($A33,'TD SOP+PROFORM MOD'!$A$5:$AD$750,MATCH(G$4,'TD SOP+PROFORM MOD'!$B$2:$AT$2,0)+1,0),"")</f>
        <v>657</v>
      </c>
      <c r="H33" s="26">
        <f t="shared" si="10"/>
        <v>-1</v>
      </c>
      <c r="I33" s="25">
        <f>IFERROR(VLOOKUP($A33,'TD SOP+PROFORM MOD'!$A$5:$AD$750,MATCH(I$4,'TD SOP+PROFORM MOD'!$B$2:$AT$2,0)+1,0),"")</f>
        <v>0</v>
      </c>
      <c r="J33" s="25">
        <f>IFERROR(VLOOKUP($A33,'TD SOP+PROFORM MOD'!$A$5:$AD$750,MATCH(J$4,'TD SOP+PROFORM MOD'!$B$2:$AT$2,0)+1,0),"")</f>
        <v>1687</v>
      </c>
      <c r="K33" s="26">
        <f t="shared" si="11"/>
        <v>-1</v>
      </c>
      <c r="L33" s="25">
        <f>IFERROR(VLOOKUP($A33,'TD SOP+PROFORM MOD'!$A$5:$AD$750,MATCH(L$4,'TD SOP+PROFORM MOD'!$B$2:$AT$2,0)+1,0),"")</f>
        <v>0</v>
      </c>
      <c r="M33" s="25">
        <f>IFERROR(VLOOKUP($A33,'TD SOP+PROFORM MOD'!$A$5:$AD$750,MATCH(M$4,'TD SOP+PROFORM MOD'!$B$2:$AT$2,0)+1,0),"")</f>
        <v>836</v>
      </c>
      <c r="N33" s="26">
        <f t="shared" si="12"/>
        <v>-1</v>
      </c>
      <c r="O33" s="25">
        <f>IFERROR(VLOOKUP($A33,'TD SOP+PROFORM MOD'!$A$5:$AD$750,MATCH(O$4,'TD SOP+PROFORM MOD'!$B$2:$AD$2,0)+1,0),0)+IFERROR(VLOOKUP($A33,'TD SOP+PROFORM MOD'!$A$5:$AD$750,MATCH(O$2,'TD SOP+PROFORM MOD'!$B$2:$AD$2,0)+1,0),0)</f>
        <v>0</v>
      </c>
      <c r="P33" s="25">
        <f>IFERROR(VLOOKUP($A33,'TD SOP+PROFORM MOD'!$A$5:$AD$750,MATCH(P$4,'TD SOP+PROFORM MOD'!$B$2:$AD$2,0)+1,0),0)+IFERROR(VLOOKUP($A33,'TD SOP+PROFORM MOD'!$A$5:$AD$750,MATCH(P$2,'TD SOP+PROFORM MOD'!$B$2:$AD$2,0)+1,0),0)</f>
        <v>4025</v>
      </c>
      <c r="Q33" s="26">
        <f t="shared" si="13"/>
        <v>-1</v>
      </c>
      <c r="R33" s="25">
        <f>IFERROR(VLOOKUP($A33,'TD SOP+PROFORM MOD'!$A$5:$AD$750,MATCH(R$4,'TD SOP+PROFORM MOD'!$B$2:$AD$2,0)+1,0),0)+IFERROR(VLOOKUP($A33,'TD SOP+PROFORM MOD'!$A$5:$AD$750,MATCH(R$2,'TD SOP+PROFORM MOD'!$B$2:$AD$2,0)+1,0),0)</f>
        <v>0</v>
      </c>
      <c r="S33" s="25">
        <f>IFERROR(VLOOKUP($A33,'TD SOP+PROFORM MOD'!$A$5:$AD$750,MATCH(S$4,'TD SOP+PROFORM MOD'!$B$2:$AD$2,0)+1,0),0)+IFERROR(VLOOKUP($A33,'TD SOP+PROFORM MOD'!$A$5:$AD$750,MATCH(S$2,'TD SOP+PROFORM MOD'!$B$2:$AD$2,0)+1,0),0)</f>
        <v>0</v>
      </c>
      <c r="T33" s="26" t="str">
        <f t="shared" si="14"/>
        <v/>
      </c>
      <c r="U33" s="25">
        <f>IFERROR(VLOOKUP($A33,'TD SOP+PROFORM MOD'!$A$5:$AD$750,MATCH(U$4,'TD SOP+PROFORM MOD'!$B$2:$AD$2,0)+1,0),0)+IFERROR(VLOOKUP($A33,'TD SOP+PROFORM MOD'!$A$5:$AD$750,MATCH(U$2,'TD SOP+PROFORM MOD'!$B$2:$AD$2,0)+1,0),0)</f>
        <v>0</v>
      </c>
      <c r="V33" s="25">
        <f>IFERROR(VLOOKUP($A33,'TD SOP+PROFORM MOD'!$A$5:$AD$750,MATCH(V$4,'TD SOP+PROFORM MOD'!$B$2:$AD$2,0)+1,0),0)+IFERROR(VLOOKUP($A33,'TD SOP+PROFORM MOD'!$A$5:$AD$750,MATCH(V$2,'TD SOP+PROFORM MOD'!$B$2:$AD$2,0)+1,0),0)</f>
        <v>1054</v>
      </c>
      <c r="W33" s="26">
        <f t="shared" si="15"/>
        <v>-1</v>
      </c>
      <c r="X33" s="25">
        <f>IFERROR(VLOOKUP($A33,'TD SOP+PROFORM MOD'!$A$5:$AD$750,MATCH(X$4,'TD SOP+PROFORM MOD'!$B$2:$AD$2,0)+1,0),0)+IFERROR(VLOOKUP($A33,'TD SOP+PROFORM MOD'!$A$5:$AD$750,MATCH(X$2,'TD SOP+PROFORM MOD'!$B$2:$AD$2,0)+1,0),0)</f>
        <v>0</v>
      </c>
      <c r="Y33" s="25">
        <f>IFERROR(VLOOKUP($A33,'TD SOP+PROFORM MOD'!$A$5:$AD$750,MATCH(Y$4,'TD SOP+PROFORM MOD'!$B$2:$AD$2,0)+1,0),0)+IFERROR(VLOOKUP($A33,'TD SOP+PROFORM MOD'!$A$5:$AD$750,MATCH(Y$2,'TD SOP+PROFORM MOD'!$B$2:$AD$2,0)+1,0),0)</f>
        <v>1032</v>
      </c>
      <c r="Z33" s="26">
        <f t="shared" si="16"/>
        <v>-1</v>
      </c>
      <c r="AA33" s="25">
        <f>IFERROR(VLOOKUP($A33,'TD SOP+PROFORM MOD'!$A$5:$AD$750,MATCH(AA$4,'TD SOP+PROFORM MOD'!$B$2:$AD$2,0)+1,0),0)+IFERROR(VLOOKUP($A33,'TD SOP+PROFORM MOD'!$A$5:$AD$750,MATCH(AA$2,'TD SOP+PROFORM MOD'!$B$2:$AD$2,0)+1,0),0)</f>
        <v>0</v>
      </c>
      <c r="AB33" s="25">
        <f>IFERROR(VLOOKUP($A33,'TD SOP+PROFORM MOD'!$A$5:$AD$750,MATCH(AB$4,'TD SOP+PROFORM MOD'!$B$2:$AD$2,0)+1,0),0)+IFERROR(VLOOKUP($A33,'TD SOP+PROFORM MOD'!$A$5:$AD$750,MATCH(AB$2,'TD SOP+PROFORM MOD'!$B$2:$AD$2,0)+1,0),0)</f>
        <v>0</v>
      </c>
      <c r="AC33" s="26" t="str">
        <f t="shared" si="17"/>
        <v/>
      </c>
      <c r="AD33" s="25">
        <f>IFERROR(VLOOKUP($A33,'TD SOP+PROFORM MOD'!$A$5:$AD$750,MATCH(AD$4,'TD SOP+PROFORM MOD'!$B$2:$AD$2,0)+1,0),0)+IFERROR(VLOOKUP($A33,'TD SOP+PROFORM MOD'!$A$5:$AD$750,MATCH(AD$2,'TD SOP+PROFORM MOD'!$B$2:$AD$2,0)+1,0),0)</f>
        <v>0</v>
      </c>
      <c r="AE33" s="25">
        <f>IFERROR(VLOOKUP($A33,'TD SOP+PROFORM MOD'!$A$5:$AD$750,MATCH(AE$4,'TD SOP+PROFORM MOD'!$B$2:$AD$2,0)+1,0),0)+IFERROR(VLOOKUP($A33,'TD SOP+PROFORM MOD'!$A$5:$AD$750,MATCH(AE$2,'TD SOP+PROFORM MOD'!$B$2:$AD$2,0)+1,0),0)</f>
        <v>0</v>
      </c>
      <c r="AF33" s="26" t="str">
        <f t="shared" si="18"/>
        <v/>
      </c>
      <c r="AG33" s="25">
        <f>IFERROR(VLOOKUP($A33,'TD SOP+PROFORM MOD'!$A$5:$AD$750,MATCH(AG$4,'TD SOP+PROFORM MOD'!$B$2:$AD$2,0)+1,0),0)+IFERROR(VLOOKUP($A33,'TD SOP+PROFORM MOD'!$A$5:$AD$750,MATCH(AG$2,'TD SOP+PROFORM MOD'!$B$2:$AD$2,0)+1,0),0)</f>
        <v>0</v>
      </c>
      <c r="AH33" s="25">
        <f>IFERROR(VLOOKUP($A33,'TD SOP+PROFORM MOD'!$A$5:$AD$750,MATCH(AH$4,'TD SOP+PROFORM MOD'!$B$2:$AD$2,0)+1,0),0)+IFERROR(VLOOKUP($A33,'TD SOP+PROFORM MOD'!$A$5:$AD$750,MATCH(AH$2,'TD SOP+PROFORM MOD'!$B$2:$AD$2,0)+1,0),0)</f>
        <v>2326</v>
      </c>
      <c r="AI33" s="26">
        <f t="shared" si="19"/>
        <v>-1</v>
      </c>
      <c r="AJ33" s="25">
        <f>IFERROR(VLOOKUP($A33,'TD SOP+PROFORM MOD'!$A$5:$AD$750,MATCH(AJ$4,'TD SOP+PROFORM MOD'!$B$2:$AD$2,0)+1,0),0)+IFERROR(VLOOKUP($A33,'TD SOP+PROFORM MOD'!$A$5:$AD$750,MATCH(AJ$2,'TD SOP+PROFORM MOD'!$B$2:$AD$2,0)+1,0),0)</f>
        <v>0</v>
      </c>
      <c r="AK33" s="25">
        <f>IFERROR(VLOOKUP($A33,'TD SOP+PROFORM MOD'!$A$5:$AD$750,MATCH(AK$4,'TD SOP+PROFORM MOD'!$B$2:$AD$2,0)+1,0),0)+IFERROR(VLOOKUP($A33,'TD SOP+PROFORM MOD'!$A$5:$AD$750,MATCH(AK$2,'TD SOP+PROFORM MOD'!$B$2:$AD$2,0)+1,0),0)</f>
        <v>1208</v>
      </c>
      <c r="AL33" s="26">
        <f t="shared" si="20"/>
        <v>-1</v>
      </c>
      <c r="AM33" s="25">
        <f t="shared" si="22"/>
        <v>543</v>
      </c>
      <c r="AN33" s="25">
        <f t="shared" si="22"/>
        <v>13267</v>
      </c>
      <c r="AO33" s="26">
        <f t="shared" si="21"/>
        <v>-0.95907138011607751</v>
      </c>
      <c r="AR33" s="25">
        <f>SUMIF('B&amp;S YTD LFY'!B:B,"="&amp;A33,'B&amp;S YTD LFY'!C:C)</f>
        <v>12880</v>
      </c>
      <c r="AS33" s="25">
        <f t="shared" si="23"/>
        <v>543</v>
      </c>
      <c r="AT33" s="25"/>
    </row>
    <row r="34" spans="1:46" x14ac:dyDescent="0.35">
      <c r="A34" s="24" t="str">
        <f>IF(AND('TD SOP+PROFORM MOD'!A31&lt;&gt;"",'TD SOP+PROFORM MOD'!A31&lt;&gt;"TOTAL"),'TD SOP+PROFORM MOD'!A31,0)</f>
        <v>SAND JAMM</v>
      </c>
      <c r="C34" s="25">
        <f>IFERROR(VLOOKUP($A34,'TD SOP+PROFORM MOD'!$A$5:$AD$750,MATCH(C$4,'TD SOP+PROFORM MOD'!$B$2:$AT$2,0)+1,0),"")</f>
        <v>0</v>
      </c>
      <c r="D34" s="25">
        <f>IFERROR(VLOOKUP($A34,'TD SOP+PROFORM MOD'!$A$5:$AD$750,MATCH(D$4,'TD SOP+PROFORM MOD'!$B$2:$AT$2,0)+1,0),"")</f>
        <v>1549</v>
      </c>
      <c r="E34" s="26">
        <f t="shared" si="9"/>
        <v>-1</v>
      </c>
      <c r="F34" s="25">
        <f>IFERROR(VLOOKUP($A34,'TD SOP+PROFORM MOD'!$A$5:$AD$750,MATCH(F$4,'TD SOP+PROFORM MOD'!$B$2:$AT$2,0)+1,0),"")</f>
        <v>0</v>
      </c>
      <c r="G34" s="25">
        <f>IFERROR(VLOOKUP($A34,'TD SOP+PROFORM MOD'!$A$5:$AD$750,MATCH(G$4,'TD SOP+PROFORM MOD'!$B$2:$AT$2,0)+1,0),"")</f>
        <v>0</v>
      </c>
      <c r="H34" s="26" t="str">
        <f t="shared" si="10"/>
        <v/>
      </c>
      <c r="I34" s="25">
        <f>IFERROR(VLOOKUP($A34,'TD SOP+PROFORM MOD'!$A$5:$AD$750,MATCH(I$4,'TD SOP+PROFORM MOD'!$B$2:$AT$2,0)+1,0),"")</f>
        <v>0</v>
      </c>
      <c r="J34" s="25">
        <f>IFERROR(VLOOKUP($A34,'TD SOP+PROFORM MOD'!$A$5:$AD$750,MATCH(J$4,'TD SOP+PROFORM MOD'!$B$2:$AT$2,0)+1,0),"")</f>
        <v>0</v>
      </c>
      <c r="K34" s="26" t="str">
        <f t="shared" si="11"/>
        <v/>
      </c>
      <c r="L34" s="25">
        <f>IFERROR(VLOOKUP($A34,'TD SOP+PROFORM MOD'!$A$5:$AD$750,MATCH(L$4,'TD SOP+PROFORM MOD'!$B$2:$AT$2,0)+1,0),"")</f>
        <v>0</v>
      </c>
      <c r="M34" s="25">
        <f>IFERROR(VLOOKUP($A34,'TD SOP+PROFORM MOD'!$A$5:$AD$750,MATCH(M$4,'TD SOP+PROFORM MOD'!$B$2:$AT$2,0)+1,0),"")</f>
        <v>0</v>
      </c>
      <c r="N34" s="26" t="str">
        <f t="shared" si="12"/>
        <v/>
      </c>
      <c r="O34" s="25">
        <f>IFERROR(VLOOKUP($A34,'TD SOP+PROFORM MOD'!$A$5:$AD$750,MATCH(O$4,'TD SOP+PROFORM MOD'!$B$2:$AD$2,0)+1,0),0)+IFERROR(VLOOKUP($A34,'TD SOP+PROFORM MOD'!$A$5:$AD$750,MATCH(O$2,'TD SOP+PROFORM MOD'!$B$2:$AD$2,0)+1,0),0)</f>
        <v>0</v>
      </c>
      <c r="P34" s="25">
        <f>IFERROR(VLOOKUP($A34,'TD SOP+PROFORM MOD'!$A$5:$AD$750,MATCH(P$4,'TD SOP+PROFORM MOD'!$B$2:$AD$2,0)+1,0),0)+IFERROR(VLOOKUP($A34,'TD SOP+PROFORM MOD'!$A$5:$AD$750,MATCH(P$2,'TD SOP+PROFORM MOD'!$B$2:$AD$2,0)+1,0),0)</f>
        <v>0</v>
      </c>
      <c r="Q34" s="26" t="str">
        <f t="shared" si="13"/>
        <v/>
      </c>
      <c r="R34" s="25">
        <f>IFERROR(VLOOKUP($A34,'TD SOP+PROFORM MOD'!$A$5:$AD$750,MATCH(R$4,'TD SOP+PROFORM MOD'!$B$2:$AD$2,0)+1,0),0)+IFERROR(VLOOKUP($A34,'TD SOP+PROFORM MOD'!$A$5:$AD$750,MATCH(R$2,'TD SOP+PROFORM MOD'!$B$2:$AD$2,0)+1,0),0)</f>
        <v>0</v>
      </c>
      <c r="S34" s="25">
        <f>IFERROR(VLOOKUP($A34,'TD SOP+PROFORM MOD'!$A$5:$AD$750,MATCH(S$4,'TD SOP+PROFORM MOD'!$B$2:$AD$2,0)+1,0),0)+IFERROR(VLOOKUP($A34,'TD SOP+PROFORM MOD'!$A$5:$AD$750,MATCH(S$2,'TD SOP+PROFORM MOD'!$B$2:$AD$2,0)+1,0),0)</f>
        <v>0</v>
      </c>
      <c r="T34" s="26" t="str">
        <f t="shared" si="14"/>
        <v/>
      </c>
      <c r="U34" s="25">
        <f>IFERROR(VLOOKUP($A34,'TD SOP+PROFORM MOD'!$A$5:$AD$750,MATCH(U$4,'TD SOP+PROFORM MOD'!$B$2:$AD$2,0)+1,0),0)+IFERROR(VLOOKUP($A34,'TD SOP+PROFORM MOD'!$A$5:$AD$750,MATCH(U$2,'TD SOP+PROFORM MOD'!$B$2:$AD$2,0)+1,0),0)</f>
        <v>0</v>
      </c>
      <c r="V34" s="25">
        <f>IFERROR(VLOOKUP($A34,'TD SOP+PROFORM MOD'!$A$5:$AD$750,MATCH(V$4,'TD SOP+PROFORM MOD'!$B$2:$AD$2,0)+1,0),0)+IFERROR(VLOOKUP($A34,'TD SOP+PROFORM MOD'!$A$5:$AD$750,MATCH(V$2,'TD SOP+PROFORM MOD'!$B$2:$AD$2,0)+1,0),0)</f>
        <v>0</v>
      </c>
      <c r="W34" s="26" t="str">
        <f t="shared" si="15"/>
        <v/>
      </c>
      <c r="X34" s="25">
        <f>IFERROR(VLOOKUP($A34,'TD SOP+PROFORM MOD'!$A$5:$AD$750,MATCH(X$4,'TD SOP+PROFORM MOD'!$B$2:$AD$2,0)+1,0),0)+IFERROR(VLOOKUP($A34,'TD SOP+PROFORM MOD'!$A$5:$AD$750,MATCH(X$2,'TD SOP+PROFORM MOD'!$B$2:$AD$2,0)+1,0),0)</f>
        <v>0</v>
      </c>
      <c r="Y34" s="25">
        <f>IFERROR(VLOOKUP($A34,'TD SOP+PROFORM MOD'!$A$5:$AD$750,MATCH(Y$4,'TD SOP+PROFORM MOD'!$B$2:$AD$2,0)+1,0),0)+IFERROR(VLOOKUP($A34,'TD SOP+PROFORM MOD'!$A$5:$AD$750,MATCH(Y$2,'TD SOP+PROFORM MOD'!$B$2:$AD$2,0)+1,0),0)</f>
        <v>0</v>
      </c>
      <c r="Z34" s="26" t="str">
        <f t="shared" si="16"/>
        <v/>
      </c>
      <c r="AA34" s="25">
        <f>IFERROR(VLOOKUP($A34,'TD SOP+PROFORM MOD'!$A$5:$AD$750,MATCH(AA$4,'TD SOP+PROFORM MOD'!$B$2:$AD$2,0)+1,0),0)+IFERROR(VLOOKUP($A34,'TD SOP+PROFORM MOD'!$A$5:$AD$750,MATCH(AA$2,'TD SOP+PROFORM MOD'!$B$2:$AD$2,0)+1,0),0)</f>
        <v>0</v>
      </c>
      <c r="AB34" s="25">
        <f>IFERROR(VLOOKUP($A34,'TD SOP+PROFORM MOD'!$A$5:$AD$750,MATCH(AB$4,'TD SOP+PROFORM MOD'!$B$2:$AD$2,0)+1,0),0)+IFERROR(VLOOKUP($A34,'TD SOP+PROFORM MOD'!$A$5:$AD$750,MATCH(AB$2,'TD SOP+PROFORM MOD'!$B$2:$AD$2,0)+1,0),0)</f>
        <v>0</v>
      </c>
      <c r="AC34" s="26" t="str">
        <f t="shared" si="17"/>
        <v/>
      </c>
      <c r="AD34" s="25">
        <f>IFERROR(VLOOKUP($A34,'TD SOP+PROFORM MOD'!$A$5:$AD$750,MATCH(AD$4,'TD SOP+PROFORM MOD'!$B$2:$AD$2,0)+1,0),0)+IFERROR(VLOOKUP($A34,'TD SOP+PROFORM MOD'!$A$5:$AD$750,MATCH(AD$2,'TD SOP+PROFORM MOD'!$B$2:$AD$2,0)+1,0),0)</f>
        <v>0</v>
      </c>
      <c r="AE34" s="25">
        <f>IFERROR(VLOOKUP($A34,'TD SOP+PROFORM MOD'!$A$5:$AD$750,MATCH(AE$4,'TD SOP+PROFORM MOD'!$B$2:$AD$2,0)+1,0),0)+IFERROR(VLOOKUP($A34,'TD SOP+PROFORM MOD'!$A$5:$AD$750,MATCH(AE$2,'TD SOP+PROFORM MOD'!$B$2:$AD$2,0)+1,0),0)</f>
        <v>6646</v>
      </c>
      <c r="AF34" s="26">
        <f t="shared" si="18"/>
        <v>-1</v>
      </c>
      <c r="AG34" s="25">
        <f>IFERROR(VLOOKUP($A34,'TD SOP+PROFORM MOD'!$A$5:$AD$750,MATCH(AG$4,'TD SOP+PROFORM MOD'!$B$2:$AD$2,0)+1,0),0)+IFERROR(VLOOKUP($A34,'TD SOP+PROFORM MOD'!$A$5:$AD$750,MATCH(AG$2,'TD SOP+PROFORM MOD'!$B$2:$AD$2,0)+1,0),0)</f>
        <v>0</v>
      </c>
      <c r="AH34" s="25">
        <f>IFERROR(VLOOKUP($A34,'TD SOP+PROFORM MOD'!$A$5:$AD$750,MATCH(AH$4,'TD SOP+PROFORM MOD'!$B$2:$AD$2,0)+1,0),0)+IFERROR(VLOOKUP($A34,'TD SOP+PROFORM MOD'!$A$5:$AD$750,MATCH(AH$2,'TD SOP+PROFORM MOD'!$B$2:$AD$2,0)+1,0),0)</f>
        <v>5053.24</v>
      </c>
      <c r="AI34" s="26">
        <f t="shared" si="19"/>
        <v>-1</v>
      </c>
      <c r="AJ34" s="25">
        <f>IFERROR(VLOOKUP($A34,'TD SOP+PROFORM MOD'!$A$5:$AD$750,MATCH(AJ$4,'TD SOP+PROFORM MOD'!$B$2:$AD$2,0)+1,0),0)+IFERROR(VLOOKUP($A34,'TD SOP+PROFORM MOD'!$A$5:$AD$750,MATCH(AJ$2,'TD SOP+PROFORM MOD'!$B$2:$AD$2,0)+1,0),0)</f>
        <v>0</v>
      </c>
      <c r="AK34" s="25">
        <f>IFERROR(VLOOKUP($A34,'TD SOP+PROFORM MOD'!$A$5:$AD$750,MATCH(AK$4,'TD SOP+PROFORM MOD'!$B$2:$AD$2,0)+1,0),0)+IFERROR(VLOOKUP($A34,'TD SOP+PROFORM MOD'!$A$5:$AD$750,MATCH(AK$2,'TD SOP+PROFORM MOD'!$B$2:$AD$2,0)+1,0),0)</f>
        <v>0</v>
      </c>
      <c r="AL34" s="26" t="str">
        <f t="shared" si="20"/>
        <v/>
      </c>
      <c r="AM34" s="25">
        <f t="shared" si="22"/>
        <v>0</v>
      </c>
      <c r="AN34" s="25">
        <f t="shared" si="22"/>
        <v>13248.24</v>
      </c>
      <c r="AO34" s="26">
        <f t="shared" si="21"/>
        <v>-1</v>
      </c>
      <c r="AR34" s="25">
        <f>SUMIF('B&amp;S YTD LFY'!B:B,"="&amp;A34,'B&amp;S YTD LFY'!C:C)</f>
        <v>1515</v>
      </c>
      <c r="AS34" s="25">
        <f t="shared" si="23"/>
        <v>0</v>
      </c>
      <c r="AT34" s="25"/>
    </row>
    <row r="35" spans="1:46" x14ac:dyDescent="0.35">
      <c r="A35" s="24" t="str">
        <f>IF(AND('TD SOP+PROFORM MOD'!A32&lt;&gt;"",'TD SOP+PROFORM MOD'!A32&lt;&gt;"TOTAL"),'TD SOP+PROFORM MOD'!A32,0)</f>
        <v>LEVITATE LLC</v>
      </c>
      <c r="C35" s="25">
        <f>IFERROR(VLOOKUP($A35,'TD SOP+PROFORM MOD'!$A$5:$AD$750,MATCH(C$4,'TD SOP+PROFORM MOD'!$B$2:$AT$2,0)+1,0),"")</f>
        <v>0</v>
      </c>
      <c r="D35" s="25">
        <f>IFERROR(VLOOKUP($A35,'TD SOP+PROFORM MOD'!$A$5:$AD$750,MATCH(D$4,'TD SOP+PROFORM MOD'!$B$2:$AT$2,0)+1,0),"")</f>
        <v>2488</v>
      </c>
      <c r="E35" s="26">
        <f t="shared" si="9"/>
        <v>-1</v>
      </c>
      <c r="F35" s="25">
        <f>IFERROR(VLOOKUP($A35,'TD SOP+PROFORM MOD'!$A$5:$AD$750,MATCH(F$4,'TD SOP+PROFORM MOD'!$B$2:$AT$2,0)+1,0),"")</f>
        <v>0</v>
      </c>
      <c r="G35" s="25">
        <f>IFERROR(VLOOKUP($A35,'TD SOP+PROFORM MOD'!$A$5:$AD$750,MATCH(G$4,'TD SOP+PROFORM MOD'!$B$2:$AT$2,0)+1,0),"")</f>
        <v>0</v>
      </c>
      <c r="H35" s="26" t="str">
        <f t="shared" si="10"/>
        <v/>
      </c>
      <c r="I35" s="25">
        <f>IFERROR(VLOOKUP($A35,'TD SOP+PROFORM MOD'!$A$5:$AD$750,MATCH(I$4,'TD SOP+PROFORM MOD'!$B$2:$AT$2,0)+1,0),"")</f>
        <v>0</v>
      </c>
      <c r="J35" s="25">
        <f>IFERROR(VLOOKUP($A35,'TD SOP+PROFORM MOD'!$A$5:$AD$750,MATCH(J$4,'TD SOP+PROFORM MOD'!$B$2:$AT$2,0)+1,0),"")</f>
        <v>0</v>
      </c>
      <c r="K35" s="26" t="str">
        <f t="shared" si="11"/>
        <v/>
      </c>
      <c r="L35" s="25">
        <f>IFERROR(VLOOKUP($A35,'TD SOP+PROFORM MOD'!$A$5:$AD$750,MATCH(L$4,'TD SOP+PROFORM MOD'!$B$2:$AT$2,0)+1,0),"")</f>
        <v>0</v>
      </c>
      <c r="M35" s="25">
        <f>IFERROR(VLOOKUP($A35,'TD SOP+PROFORM MOD'!$A$5:$AD$750,MATCH(M$4,'TD SOP+PROFORM MOD'!$B$2:$AT$2,0)+1,0),"")</f>
        <v>0</v>
      </c>
      <c r="N35" s="26" t="str">
        <f t="shared" si="12"/>
        <v/>
      </c>
      <c r="O35" s="25">
        <f>IFERROR(VLOOKUP($A35,'TD SOP+PROFORM MOD'!$A$5:$AD$750,MATCH(O$4,'TD SOP+PROFORM MOD'!$B$2:$AD$2,0)+1,0),0)+IFERROR(VLOOKUP($A35,'TD SOP+PROFORM MOD'!$A$5:$AD$750,MATCH(O$2,'TD SOP+PROFORM MOD'!$B$2:$AD$2,0)+1,0),0)</f>
        <v>0</v>
      </c>
      <c r="P35" s="25">
        <f>IFERROR(VLOOKUP($A35,'TD SOP+PROFORM MOD'!$A$5:$AD$750,MATCH(P$4,'TD SOP+PROFORM MOD'!$B$2:$AD$2,0)+1,0),0)+IFERROR(VLOOKUP($A35,'TD SOP+PROFORM MOD'!$A$5:$AD$750,MATCH(P$2,'TD SOP+PROFORM MOD'!$B$2:$AD$2,0)+1,0),0)</f>
        <v>0</v>
      </c>
      <c r="Q35" s="26" t="str">
        <f t="shared" si="13"/>
        <v/>
      </c>
      <c r="R35" s="25">
        <f>IFERROR(VLOOKUP($A35,'TD SOP+PROFORM MOD'!$A$5:$AD$750,MATCH(R$4,'TD SOP+PROFORM MOD'!$B$2:$AD$2,0)+1,0),0)+IFERROR(VLOOKUP($A35,'TD SOP+PROFORM MOD'!$A$5:$AD$750,MATCH(R$2,'TD SOP+PROFORM MOD'!$B$2:$AD$2,0)+1,0),0)</f>
        <v>0</v>
      </c>
      <c r="S35" s="25">
        <f>IFERROR(VLOOKUP($A35,'TD SOP+PROFORM MOD'!$A$5:$AD$750,MATCH(S$4,'TD SOP+PROFORM MOD'!$B$2:$AD$2,0)+1,0),0)+IFERROR(VLOOKUP($A35,'TD SOP+PROFORM MOD'!$A$5:$AD$750,MATCH(S$2,'TD SOP+PROFORM MOD'!$B$2:$AD$2,0)+1,0),0)</f>
        <v>0</v>
      </c>
      <c r="T35" s="26" t="str">
        <f t="shared" si="14"/>
        <v/>
      </c>
      <c r="U35" s="25">
        <f>IFERROR(VLOOKUP($A35,'TD SOP+PROFORM MOD'!$A$5:$AD$750,MATCH(U$4,'TD SOP+PROFORM MOD'!$B$2:$AD$2,0)+1,0),0)+IFERROR(VLOOKUP($A35,'TD SOP+PROFORM MOD'!$A$5:$AD$750,MATCH(U$2,'TD SOP+PROFORM MOD'!$B$2:$AD$2,0)+1,0),0)</f>
        <v>0</v>
      </c>
      <c r="V35" s="25">
        <f>IFERROR(VLOOKUP($A35,'TD SOP+PROFORM MOD'!$A$5:$AD$750,MATCH(V$4,'TD SOP+PROFORM MOD'!$B$2:$AD$2,0)+1,0),0)+IFERROR(VLOOKUP($A35,'TD SOP+PROFORM MOD'!$A$5:$AD$750,MATCH(V$2,'TD SOP+PROFORM MOD'!$B$2:$AD$2,0)+1,0),0)</f>
        <v>0</v>
      </c>
      <c r="W35" s="26" t="str">
        <f t="shared" si="15"/>
        <v/>
      </c>
      <c r="X35" s="25">
        <f>IFERROR(VLOOKUP($A35,'TD SOP+PROFORM MOD'!$A$5:$AD$750,MATCH(X$4,'TD SOP+PROFORM MOD'!$B$2:$AD$2,0)+1,0),0)+IFERROR(VLOOKUP($A35,'TD SOP+PROFORM MOD'!$A$5:$AD$750,MATCH(X$2,'TD SOP+PROFORM MOD'!$B$2:$AD$2,0)+1,0),0)</f>
        <v>0</v>
      </c>
      <c r="Y35" s="25">
        <f>IFERROR(VLOOKUP($A35,'TD SOP+PROFORM MOD'!$A$5:$AD$750,MATCH(Y$4,'TD SOP+PROFORM MOD'!$B$2:$AD$2,0)+1,0),0)+IFERROR(VLOOKUP($A35,'TD SOP+PROFORM MOD'!$A$5:$AD$750,MATCH(Y$2,'TD SOP+PROFORM MOD'!$B$2:$AD$2,0)+1,0),0)</f>
        <v>4332</v>
      </c>
      <c r="Z35" s="26">
        <f t="shared" si="16"/>
        <v>-1</v>
      </c>
      <c r="AA35" s="25">
        <f>IFERROR(VLOOKUP($A35,'TD SOP+PROFORM MOD'!$A$5:$AD$750,MATCH(AA$4,'TD SOP+PROFORM MOD'!$B$2:$AD$2,0)+1,0),0)+IFERROR(VLOOKUP($A35,'TD SOP+PROFORM MOD'!$A$5:$AD$750,MATCH(AA$2,'TD SOP+PROFORM MOD'!$B$2:$AD$2,0)+1,0),0)</f>
        <v>0</v>
      </c>
      <c r="AB35" s="25">
        <f>IFERROR(VLOOKUP($A35,'TD SOP+PROFORM MOD'!$A$5:$AD$750,MATCH(AB$4,'TD SOP+PROFORM MOD'!$B$2:$AD$2,0)+1,0),0)+IFERROR(VLOOKUP($A35,'TD SOP+PROFORM MOD'!$A$5:$AD$750,MATCH(AB$2,'TD SOP+PROFORM MOD'!$B$2:$AD$2,0)+1,0),0)</f>
        <v>0</v>
      </c>
      <c r="AC35" s="26" t="str">
        <f t="shared" si="17"/>
        <v/>
      </c>
      <c r="AD35" s="25">
        <f>IFERROR(VLOOKUP($A35,'TD SOP+PROFORM MOD'!$A$5:$AD$750,MATCH(AD$4,'TD SOP+PROFORM MOD'!$B$2:$AD$2,0)+1,0),0)+IFERROR(VLOOKUP($A35,'TD SOP+PROFORM MOD'!$A$5:$AD$750,MATCH(AD$2,'TD SOP+PROFORM MOD'!$B$2:$AD$2,0)+1,0),0)</f>
        <v>0</v>
      </c>
      <c r="AE35" s="25">
        <f>IFERROR(VLOOKUP($A35,'TD SOP+PROFORM MOD'!$A$5:$AD$750,MATCH(AE$4,'TD SOP+PROFORM MOD'!$B$2:$AD$2,0)+1,0),0)+IFERROR(VLOOKUP($A35,'TD SOP+PROFORM MOD'!$A$5:$AD$750,MATCH(AE$2,'TD SOP+PROFORM MOD'!$B$2:$AD$2,0)+1,0),0)</f>
        <v>4472</v>
      </c>
      <c r="AF35" s="26">
        <f t="shared" si="18"/>
        <v>-1</v>
      </c>
      <c r="AG35" s="25">
        <f>IFERROR(VLOOKUP($A35,'TD SOP+PROFORM MOD'!$A$5:$AD$750,MATCH(AG$4,'TD SOP+PROFORM MOD'!$B$2:$AD$2,0)+1,0),0)+IFERROR(VLOOKUP($A35,'TD SOP+PROFORM MOD'!$A$5:$AD$750,MATCH(AG$2,'TD SOP+PROFORM MOD'!$B$2:$AD$2,0)+1,0),0)</f>
        <v>0</v>
      </c>
      <c r="AH35" s="25">
        <f>IFERROR(VLOOKUP($A35,'TD SOP+PROFORM MOD'!$A$5:$AD$750,MATCH(AH$4,'TD SOP+PROFORM MOD'!$B$2:$AD$2,0)+1,0),0)+IFERROR(VLOOKUP($A35,'TD SOP+PROFORM MOD'!$A$5:$AD$750,MATCH(AH$2,'TD SOP+PROFORM MOD'!$B$2:$AD$2,0)+1,0),0)</f>
        <v>0</v>
      </c>
      <c r="AI35" s="26" t="str">
        <f t="shared" si="19"/>
        <v/>
      </c>
      <c r="AJ35" s="25">
        <f>IFERROR(VLOOKUP($A35,'TD SOP+PROFORM MOD'!$A$5:$AD$750,MATCH(AJ$4,'TD SOP+PROFORM MOD'!$B$2:$AD$2,0)+1,0),0)+IFERROR(VLOOKUP($A35,'TD SOP+PROFORM MOD'!$A$5:$AD$750,MATCH(AJ$2,'TD SOP+PROFORM MOD'!$B$2:$AD$2,0)+1,0),0)</f>
        <v>0</v>
      </c>
      <c r="AK35" s="25">
        <f>IFERROR(VLOOKUP($A35,'TD SOP+PROFORM MOD'!$A$5:$AD$750,MATCH(AK$4,'TD SOP+PROFORM MOD'!$B$2:$AD$2,0)+1,0),0)+IFERROR(VLOOKUP($A35,'TD SOP+PROFORM MOD'!$A$5:$AD$750,MATCH(AK$2,'TD SOP+PROFORM MOD'!$B$2:$AD$2,0)+1,0),0)</f>
        <v>0</v>
      </c>
      <c r="AL35" s="26" t="str">
        <f t="shared" si="20"/>
        <v/>
      </c>
      <c r="AM35" s="25">
        <f t="shared" si="22"/>
        <v>0</v>
      </c>
      <c r="AN35" s="25">
        <f t="shared" si="22"/>
        <v>11292</v>
      </c>
      <c r="AO35" s="26">
        <f t="shared" si="21"/>
        <v>-1</v>
      </c>
      <c r="AR35" s="25">
        <f>SUMIF('B&amp;S YTD LFY'!B:B,"="&amp;A35,'B&amp;S YTD LFY'!C:C)</f>
        <v>2488</v>
      </c>
      <c r="AS35" s="25">
        <f t="shared" si="23"/>
        <v>0</v>
      </c>
      <c r="AT35" s="25"/>
    </row>
    <row r="36" spans="1:46" x14ac:dyDescent="0.35">
      <c r="A36" s="24" t="str">
        <f>IF(AND('TD SOP+PROFORM MOD'!A33&lt;&gt;"",'TD SOP+PROFORM MOD'!A33&lt;&gt;"TOTAL"),'TD SOP+PROFORM MOD'!A33,0)</f>
        <v>FORCE FIVE WATERSPORTS</v>
      </c>
      <c r="C36" s="25">
        <f>IFERROR(VLOOKUP($A36,'TD SOP+PROFORM MOD'!$A$5:$AD$750,MATCH(C$4,'TD SOP+PROFORM MOD'!$B$2:$AT$2,0)+1,0),"")</f>
        <v>875</v>
      </c>
      <c r="D36" s="25">
        <f>IFERROR(VLOOKUP($A36,'TD SOP+PROFORM MOD'!$A$5:$AD$750,MATCH(D$4,'TD SOP+PROFORM MOD'!$B$2:$AT$2,0)+1,0),"")</f>
        <v>1876.45</v>
      </c>
      <c r="E36" s="26">
        <f t="shared" si="9"/>
        <v>-0.53369394335047571</v>
      </c>
      <c r="F36" s="25">
        <f>IFERROR(VLOOKUP($A36,'TD SOP+PROFORM MOD'!$A$5:$AD$750,MATCH(F$4,'TD SOP+PROFORM MOD'!$B$2:$AT$2,0)+1,0),"")</f>
        <v>0</v>
      </c>
      <c r="G36" s="25">
        <f>IFERROR(VLOOKUP($A36,'TD SOP+PROFORM MOD'!$A$5:$AD$750,MATCH(G$4,'TD SOP+PROFORM MOD'!$B$2:$AT$2,0)+1,0),"")</f>
        <v>0</v>
      </c>
      <c r="H36" s="26" t="str">
        <f t="shared" si="10"/>
        <v/>
      </c>
      <c r="I36" s="25">
        <f>IFERROR(VLOOKUP($A36,'TD SOP+PROFORM MOD'!$A$5:$AD$750,MATCH(I$4,'TD SOP+PROFORM MOD'!$B$2:$AT$2,0)+1,0),"")</f>
        <v>0</v>
      </c>
      <c r="J36" s="25">
        <f>IFERROR(VLOOKUP($A36,'TD SOP+PROFORM MOD'!$A$5:$AD$750,MATCH(J$4,'TD SOP+PROFORM MOD'!$B$2:$AT$2,0)+1,0),"")</f>
        <v>0</v>
      </c>
      <c r="K36" s="26" t="str">
        <f t="shared" si="11"/>
        <v/>
      </c>
      <c r="L36" s="25">
        <f>IFERROR(VLOOKUP($A36,'TD SOP+PROFORM MOD'!$A$5:$AD$750,MATCH(L$4,'TD SOP+PROFORM MOD'!$B$2:$AT$2,0)+1,0),"")</f>
        <v>0</v>
      </c>
      <c r="M36" s="25">
        <f>IFERROR(VLOOKUP($A36,'TD SOP+PROFORM MOD'!$A$5:$AD$750,MATCH(M$4,'TD SOP+PROFORM MOD'!$B$2:$AT$2,0)+1,0),"")</f>
        <v>0</v>
      </c>
      <c r="N36" s="26" t="str">
        <f t="shared" si="12"/>
        <v/>
      </c>
      <c r="O36" s="25">
        <f>IFERROR(VLOOKUP($A36,'TD SOP+PROFORM MOD'!$A$5:$AD$750,MATCH(O$4,'TD SOP+PROFORM MOD'!$B$2:$AD$2,0)+1,0),0)+IFERROR(VLOOKUP($A36,'TD SOP+PROFORM MOD'!$A$5:$AD$750,MATCH(O$2,'TD SOP+PROFORM MOD'!$B$2:$AD$2,0)+1,0),0)</f>
        <v>0</v>
      </c>
      <c r="P36" s="25">
        <f>IFERROR(VLOOKUP($A36,'TD SOP+PROFORM MOD'!$A$5:$AD$750,MATCH(P$4,'TD SOP+PROFORM MOD'!$B$2:$AD$2,0)+1,0),0)+IFERROR(VLOOKUP($A36,'TD SOP+PROFORM MOD'!$A$5:$AD$750,MATCH(P$2,'TD SOP+PROFORM MOD'!$B$2:$AD$2,0)+1,0),0)</f>
        <v>0</v>
      </c>
      <c r="Q36" s="26" t="str">
        <f t="shared" si="13"/>
        <v/>
      </c>
      <c r="R36" s="25">
        <f>IFERROR(VLOOKUP($A36,'TD SOP+PROFORM MOD'!$A$5:$AD$750,MATCH(R$4,'TD SOP+PROFORM MOD'!$B$2:$AD$2,0)+1,0),0)+IFERROR(VLOOKUP($A36,'TD SOP+PROFORM MOD'!$A$5:$AD$750,MATCH(R$2,'TD SOP+PROFORM MOD'!$B$2:$AD$2,0)+1,0),0)</f>
        <v>0</v>
      </c>
      <c r="S36" s="25">
        <f>IFERROR(VLOOKUP($A36,'TD SOP+PROFORM MOD'!$A$5:$AD$750,MATCH(S$4,'TD SOP+PROFORM MOD'!$B$2:$AD$2,0)+1,0),0)+IFERROR(VLOOKUP($A36,'TD SOP+PROFORM MOD'!$A$5:$AD$750,MATCH(S$2,'TD SOP+PROFORM MOD'!$B$2:$AD$2,0)+1,0),0)</f>
        <v>0</v>
      </c>
      <c r="T36" s="26" t="str">
        <f t="shared" si="14"/>
        <v/>
      </c>
      <c r="U36" s="25">
        <f>IFERROR(VLOOKUP($A36,'TD SOP+PROFORM MOD'!$A$5:$AD$750,MATCH(U$4,'TD SOP+PROFORM MOD'!$B$2:$AD$2,0)+1,0),0)+IFERROR(VLOOKUP($A36,'TD SOP+PROFORM MOD'!$A$5:$AD$750,MATCH(U$2,'TD SOP+PROFORM MOD'!$B$2:$AD$2,0)+1,0),0)</f>
        <v>0</v>
      </c>
      <c r="V36" s="25">
        <f>IFERROR(VLOOKUP($A36,'TD SOP+PROFORM MOD'!$A$5:$AD$750,MATCH(V$4,'TD SOP+PROFORM MOD'!$B$2:$AD$2,0)+1,0),0)+IFERROR(VLOOKUP($A36,'TD SOP+PROFORM MOD'!$A$5:$AD$750,MATCH(V$2,'TD SOP+PROFORM MOD'!$B$2:$AD$2,0)+1,0),0)</f>
        <v>0</v>
      </c>
      <c r="W36" s="26" t="str">
        <f t="shared" si="15"/>
        <v/>
      </c>
      <c r="X36" s="25">
        <f>IFERROR(VLOOKUP($A36,'TD SOP+PROFORM MOD'!$A$5:$AD$750,MATCH(X$4,'TD SOP+PROFORM MOD'!$B$2:$AD$2,0)+1,0),0)+IFERROR(VLOOKUP($A36,'TD SOP+PROFORM MOD'!$A$5:$AD$750,MATCH(X$2,'TD SOP+PROFORM MOD'!$B$2:$AD$2,0)+1,0),0)</f>
        <v>0</v>
      </c>
      <c r="Y36" s="25">
        <f>IFERROR(VLOOKUP($A36,'TD SOP+PROFORM MOD'!$A$5:$AD$750,MATCH(Y$4,'TD SOP+PROFORM MOD'!$B$2:$AD$2,0)+1,0),0)+IFERROR(VLOOKUP($A36,'TD SOP+PROFORM MOD'!$A$5:$AD$750,MATCH(Y$2,'TD SOP+PROFORM MOD'!$B$2:$AD$2,0)+1,0),0)</f>
        <v>0</v>
      </c>
      <c r="Z36" s="26" t="str">
        <f t="shared" si="16"/>
        <v/>
      </c>
      <c r="AA36" s="25">
        <f>IFERROR(VLOOKUP($A36,'TD SOP+PROFORM MOD'!$A$5:$AD$750,MATCH(AA$4,'TD SOP+PROFORM MOD'!$B$2:$AD$2,0)+1,0),0)+IFERROR(VLOOKUP($A36,'TD SOP+PROFORM MOD'!$A$5:$AD$750,MATCH(AA$2,'TD SOP+PROFORM MOD'!$B$2:$AD$2,0)+1,0),0)</f>
        <v>0</v>
      </c>
      <c r="AB36" s="25">
        <f>IFERROR(VLOOKUP($A36,'TD SOP+PROFORM MOD'!$A$5:$AD$750,MATCH(AB$4,'TD SOP+PROFORM MOD'!$B$2:$AD$2,0)+1,0),0)+IFERROR(VLOOKUP($A36,'TD SOP+PROFORM MOD'!$A$5:$AD$750,MATCH(AB$2,'TD SOP+PROFORM MOD'!$B$2:$AD$2,0)+1,0),0)</f>
        <v>0</v>
      </c>
      <c r="AC36" s="26" t="str">
        <f t="shared" si="17"/>
        <v/>
      </c>
      <c r="AD36" s="25">
        <f>IFERROR(VLOOKUP($A36,'TD SOP+PROFORM MOD'!$A$5:$AD$750,MATCH(AD$4,'TD SOP+PROFORM MOD'!$B$2:$AD$2,0)+1,0),0)+IFERROR(VLOOKUP($A36,'TD SOP+PROFORM MOD'!$A$5:$AD$750,MATCH(AD$2,'TD SOP+PROFORM MOD'!$B$2:$AD$2,0)+1,0),0)</f>
        <v>0</v>
      </c>
      <c r="AE36" s="25">
        <f>IFERROR(VLOOKUP($A36,'TD SOP+PROFORM MOD'!$A$5:$AD$750,MATCH(AE$4,'TD SOP+PROFORM MOD'!$B$2:$AD$2,0)+1,0),0)+IFERROR(VLOOKUP($A36,'TD SOP+PROFORM MOD'!$A$5:$AD$750,MATCH(AE$2,'TD SOP+PROFORM MOD'!$B$2:$AD$2,0)+1,0),0)</f>
        <v>0</v>
      </c>
      <c r="AF36" s="26" t="str">
        <f t="shared" si="18"/>
        <v/>
      </c>
      <c r="AG36" s="25">
        <f>IFERROR(VLOOKUP($A36,'TD SOP+PROFORM MOD'!$A$5:$AD$750,MATCH(AG$4,'TD SOP+PROFORM MOD'!$B$2:$AD$2,0)+1,0),0)+IFERROR(VLOOKUP($A36,'TD SOP+PROFORM MOD'!$A$5:$AD$750,MATCH(AG$2,'TD SOP+PROFORM MOD'!$B$2:$AD$2,0)+1,0),0)</f>
        <v>0</v>
      </c>
      <c r="AH36" s="25">
        <f>IFERROR(VLOOKUP($A36,'TD SOP+PROFORM MOD'!$A$5:$AD$750,MATCH(AH$4,'TD SOP+PROFORM MOD'!$B$2:$AD$2,0)+1,0),0)+IFERROR(VLOOKUP($A36,'TD SOP+PROFORM MOD'!$A$5:$AD$750,MATCH(AH$2,'TD SOP+PROFORM MOD'!$B$2:$AD$2,0)+1,0),0)</f>
        <v>0</v>
      </c>
      <c r="AI36" s="26" t="str">
        <f t="shared" si="19"/>
        <v/>
      </c>
      <c r="AJ36" s="25">
        <f>IFERROR(VLOOKUP($A36,'TD SOP+PROFORM MOD'!$A$5:$AD$750,MATCH(AJ$4,'TD SOP+PROFORM MOD'!$B$2:$AD$2,0)+1,0),0)+IFERROR(VLOOKUP($A36,'TD SOP+PROFORM MOD'!$A$5:$AD$750,MATCH(AJ$2,'TD SOP+PROFORM MOD'!$B$2:$AD$2,0)+1,0),0)</f>
        <v>0</v>
      </c>
      <c r="AK36" s="25">
        <f>IFERROR(VLOOKUP($A36,'TD SOP+PROFORM MOD'!$A$5:$AD$750,MATCH(AK$4,'TD SOP+PROFORM MOD'!$B$2:$AD$2,0)+1,0),0)+IFERROR(VLOOKUP($A36,'TD SOP+PROFORM MOD'!$A$5:$AD$750,MATCH(AK$2,'TD SOP+PROFORM MOD'!$B$2:$AD$2,0)+1,0),0)</f>
        <v>7585</v>
      </c>
      <c r="AL36" s="26">
        <f t="shared" si="20"/>
        <v>-1</v>
      </c>
      <c r="AM36" s="25">
        <f t="shared" si="22"/>
        <v>875</v>
      </c>
      <c r="AN36" s="25">
        <f t="shared" si="22"/>
        <v>9461.4500000000007</v>
      </c>
      <c r="AO36" s="26">
        <f t="shared" si="21"/>
        <v>-0.90751946054780186</v>
      </c>
      <c r="AR36" s="25">
        <f>SUMIF('B&amp;S YTD LFY'!B:B,"="&amp;A36,'B&amp;S YTD LFY'!C:C)</f>
        <v>2776.95</v>
      </c>
      <c r="AS36" s="25">
        <f t="shared" si="23"/>
        <v>875</v>
      </c>
      <c r="AT36" s="25"/>
    </row>
    <row r="37" spans="1:46" x14ac:dyDescent="0.35">
      <c r="A37" s="24" t="str">
        <f>IF(AND('TD SOP+PROFORM MOD'!A34&lt;&gt;"",'TD SOP+PROFORM MOD'!A34&lt;&gt;"TOTAL"),'TD SOP+PROFORM MOD'!A34,0)</f>
        <v>THE BAMBOOTIQUE</v>
      </c>
      <c r="C37" s="25">
        <f>IFERROR(VLOOKUP($A37,'TD SOP+PROFORM MOD'!$A$5:$AD$750,MATCH(C$4,'TD SOP+PROFORM MOD'!$B$2:$AT$2,0)+1,0),"")</f>
        <v>0</v>
      </c>
      <c r="D37" s="25">
        <f>IFERROR(VLOOKUP($A37,'TD SOP+PROFORM MOD'!$A$5:$AD$750,MATCH(D$4,'TD SOP+PROFORM MOD'!$B$2:$AT$2,0)+1,0),"")</f>
        <v>620.5</v>
      </c>
      <c r="E37" s="26">
        <f t="shared" si="9"/>
        <v>-1</v>
      </c>
      <c r="F37" s="25">
        <f>IFERROR(VLOOKUP($A37,'TD SOP+PROFORM MOD'!$A$5:$AD$750,MATCH(F$4,'TD SOP+PROFORM MOD'!$B$2:$AT$2,0)+1,0),"")</f>
        <v>0</v>
      </c>
      <c r="G37" s="25">
        <f>IFERROR(VLOOKUP($A37,'TD SOP+PROFORM MOD'!$A$5:$AD$750,MATCH(G$4,'TD SOP+PROFORM MOD'!$B$2:$AT$2,0)+1,0),"")</f>
        <v>0</v>
      </c>
      <c r="H37" s="26" t="str">
        <f t="shared" si="10"/>
        <v/>
      </c>
      <c r="I37" s="25">
        <f>IFERROR(VLOOKUP($A37,'TD SOP+PROFORM MOD'!$A$5:$AD$750,MATCH(I$4,'TD SOP+PROFORM MOD'!$B$2:$AT$2,0)+1,0),"")</f>
        <v>0</v>
      </c>
      <c r="J37" s="25">
        <f>IFERROR(VLOOKUP($A37,'TD SOP+PROFORM MOD'!$A$5:$AD$750,MATCH(J$4,'TD SOP+PROFORM MOD'!$B$2:$AT$2,0)+1,0),"")</f>
        <v>0</v>
      </c>
      <c r="K37" s="26" t="str">
        <f t="shared" si="11"/>
        <v/>
      </c>
      <c r="L37" s="25">
        <f>IFERROR(VLOOKUP($A37,'TD SOP+PROFORM MOD'!$A$5:$AD$750,MATCH(L$4,'TD SOP+PROFORM MOD'!$B$2:$AT$2,0)+1,0),"")</f>
        <v>0</v>
      </c>
      <c r="M37" s="25">
        <f>IFERROR(VLOOKUP($A37,'TD SOP+PROFORM MOD'!$A$5:$AD$750,MATCH(M$4,'TD SOP+PROFORM MOD'!$B$2:$AT$2,0)+1,0),"")</f>
        <v>0</v>
      </c>
      <c r="N37" s="26" t="str">
        <f t="shared" si="12"/>
        <v/>
      </c>
      <c r="O37" s="25">
        <f>IFERROR(VLOOKUP($A37,'TD SOP+PROFORM MOD'!$A$5:$AD$750,MATCH(O$4,'TD SOP+PROFORM MOD'!$B$2:$AD$2,0)+1,0),0)+IFERROR(VLOOKUP($A37,'TD SOP+PROFORM MOD'!$A$5:$AD$750,MATCH(O$2,'TD SOP+PROFORM MOD'!$B$2:$AD$2,0)+1,0),0)</f>
        <v>0</v>
      </c>
      <c r="P37" s="25">
        <f>IFERROR(VLOOKUP($A37,'TD SOP+PROFORM MOD'!$A$5:$AD$750,MATCH(P$4,'TD SOP+PROFORM MOD'!$B$2:$AD$2,0)+1,0),0)+IFERROR(VLOOKUP($A37,'TD SOP+PROFORM MOD'!$A$5:$AD$750,MATCH(P$2,'TD SOP+PROFORM MOD'!$B$2:$AD$2,0)+1,0),0)</f>
        <v>0</v>
      </c>
      <c r="Q37" s="26" t="str">
        <f t="shared" si="13"/>
        <v/>
      </c>
      <c r="R37" s="25">
        <f>IFERROR(VLOOKUP($A37,'TD SOP+PROFORM MOD'!$A$5:$AD$750,MATCH(R$4,'TD SOP+PROFORM MOD'!$B$2:$AD$2,0)+1,0),0)+IFERROR(VLOOKUP($A37,'TD SOP+PROFORM MOD'!$A$5:$AD$750,MATCH(R$2,'TD SOP+PROFORM MOD'!$B$2:$AD$2,0)+1,0),0)</f>
        <v>0</v>
      </c>
      <c r="S37" s="25">
        <f>IFERROR(VLOOKUP($A37,'TD SOP+PROFORM MOD'!$A$5:$AD$750,MATCH(S$4,'TD SOP+PROFORM MOD'!$B$2:$AD$2,0)+1,0),0)+IFERROR(VLOOKUP($A37,'TD SOP+PROFORM MOD'!$A$5:$AD$750,MATCH(S$2,'TD SOP+PROFORM MOD'!$B$2:$AD$2,0)+1,0),0)</f>
        <v>0</v>
      </c>
      <c r="T37" s="26" t="str">
        <f t="shared" si="14"/>
        <v/>
      </c>
      <c r="U37" s="25">
        <f>IFERROR(VLOOKUP($A37,'TD SOP+PROFORM MOD'!$A$5:$AD$750,MATCH(U$4,'TD SOP+PROFORM MOD'!$B$2:$AD$2,0)+1,0),0)+IFERROR(VLOOKUP($A37,'TD SOP+PROFORM MOD'!$A$5:$AD$750,MATCH(U$2,'TD SOP+PROFORM MOD'!$B$2:$AD$2,0)+1,0),0)</f>
        <v>0</v>
      </c>
      <c r="V37" s="25">
        <f>IFERROR(VLOOKUP($A37,'TD SOP+PROFORM MOD'!$A$5:$AD$750,MATCH(V$4,'TD SOP+PROFORM MOD'!$B$2:$AD$2,0)+1,0),0)+IFERROR(VLOOKUP($A37,'TD SOP+PROFORM MOD'!$A$5:$AD$750,MATCH(V$2,'TD SOP+PROFORM MOD'!$B$2:$AD$2,0)+1,0),0)</f>
        <v>0</v>
      </c>
      <c r="W37" s="26" t="str">
        <f t="shared" si="15"/>
        <v/>
      </c>
      <c r="X37" s="25">
        <f>IFERROR(VLOOKUP($A37,'TD SOP+PROFORM MOD'!$A$5:$AD$750,MATCH(X$4,'TD SOP+PROFORM MOD'!$B$2:$AD$2,0)+1,0),0)+IFERROR(VLOOKUP($A37,'TD SOP+PROFORM MOD'!$A$5:$AD$750,MATCH(X$2,'TD SOP+PROFORM MOD'!$B$2:$AD$2,0)+1,0),0)</f>
        <v>0</v>
      </c>
      <c r="Y37" s="25">
        <f>IFERROR(VLOOKUP($A37,'TD SOP+PROFORM MOD'!$A$5:$AD$750,MATCH(Y$4,'TD SOP+PROFORM MOD'!$B$2:$AD$2,0)+1,0),0)+IFERROR(VLOOKUP($A37,'TD SOP+PROFORM MOD'!$A$5:$AD$750,MATCH(Y$2,'TD SOP+PROFORM MOD'!$B$2:$AD$2,0)+1,0),0)</f>
        <v>0</v>
      </c>
      <c r="Z37" s="26" t="str">
        <f t="shared" si="16"/>
        <v/>
      </c>
      <c r="AA37" s="25">
        <f>IFERROR(VLOOKUP($A37,'TD SOP+PROFORM MOD'!$A$5:$AD$750,MATCH(AA$4,'TD SOP+PROFORM MOD'!$B$2:$AD$2,0)+1,0),0)+IFERROR(VLOOKUP($A37,'TD SOP+PROFORM MOD'!$A$5:$AD$750,MATCH(AA$2,'TD SOP+PROFORM MOD'!$B$2:$AD$2,0)+1,0),0)</f>
        <v>0</v>
      </c>
      <c r="AB37" s="25">
        <f>IFERROR(VLOOKUP($A37,'TD SOP+PROFORM MOD'!$A$5:$AD$750,MATCH(AB$4,'TD SOP+PROFORM MOD'!$B$2:$AD$2,0)+1,0),0)+IFERROR(VLOOKUP($A37,'TD SOP+PROFORM MOD'!$A$5:$AD$750,MATCH(AB$2,'TD SOP+PROFORM MOD'!$B$2:$AD$2,0)+1,0),0)</f>
        <v>0</v>
      </c>
      <c r="AC37" s="26" t="str">
        <f t="shared" si="17"/>
        <v/>
      </c>
      <c r="AD37" s="25">
        <f>IFERROR(VLOOKUP($A37,'TD SOP+PROFORM MOD'!$A$5:$AD$750,MATCH(AD$4,'TD SOP+PROFORM MOD'!$B$2:$AD$2,0)+1,0),0)+IFERROR(VLOOKUP($A37,'TD SOP+PROFORM MOD'!$A$5:$AD$750,MATCH(AD$2,'TD SOP+PROFORM MOD'!$B$2:$AD$2,0)+1,0),0)</f>
        <v>0</v>
      </c>
      <c r="AE37" s="25">
        <f>IFERROR(VLOOKUP($A37,'TD SOP+PROFORM MOD'!$A$5:$AD$750,MATCH(AE$4,'TD SOP+PROFORM MOD'!$B$2:$AD$2,0)+1,0),0)+IFERROR(VLOOKUP($A37,'TD SOP+PROFORM MOD'!$A$5:$AD$750,MATCH(AE$2,'TD SOP+PROFORM MOD'!$B$2:$AD$2,0)+1,0),0)</f>
        <v>1551</v>
      </c>
      <c r="AF37" s="26">
        <f t="shared" si="18"/>
        <v>-1</v>
      </c>
      <c r="AG37" s="25">
        <f>IFERROR(VLOOKUP($A37,'TD SOP+PROFORM MOD'!$A$5:$AD$750,MATCH(AG$4,'TD SOP+PROFORM MOD'!$B$2:$AD$2,0)+1,0),0)+IFERROR(VLOOKUP($A37,'TD SOP+PROFORM MOD'!$A$5:$AD$750,MATCH(AG$2,'TD SOP+PROFORM MOD'!$B$2:$AD$2,0)+1,0),0)</f>
        <v>0</v>
      </c>
      <c r="AH37" s="25">
        <f>IFERROR(VLOOKUP($A37,'TD SOP+PROFORM MOD'!$A$5:$AD$750,MATCH(AH$4,'TD SOP+PROFORM MOD'!$B$2:$AD$2,0)+1,0),0)+IFERROR(VLOOKUP($A37,'TD SOP+PROFORM MOD'!$A$5:$AD$750,MATCH(AH$2,'TD SOP+PROFORM MOD'!$B$2:$AD$2,0)+1,0),0)</f>
        <v>4477.5</v>
      </c>
      <c r="AI37" s="26">
        <f t="shared" si="19"/>
        <v>-1</v>
      </c>
      <c r="AJ37" s="25">
        <f>IFERROR(VLOOKUP($A37,'TD SOP+PROFORM MOD'!$A$5:$AD$750,MATCH(AJ$4,'TD SOP+PROFORM MOD'!$B$2:$AD$2,0)+1,0),0)+IFERROR(VLOOKUP($A37,'TD SOP+PROFORM MOD'!$A$5:$AD$750,MATCH(AJ$2,'TD SOP+PROFORM MOD'!$B$2:$AD$2,0)+1,0),0)</f>
        <v>0</v>
      </c>
      <c r="AK37" s="25">
        <f>IFERROR(VLOOKUP($A37,'TD SOP+PROFORM MOD'!$A$5:$AD$750,MATCH(AK$4,'TD SOP+PROFORM MOD'!$B$2:$AD$2,0)+1,0),0)+IFERROR(VLOOKUP($A37,'TD SOP+PROFORM MOD'!$A$5:$AD$750,MATCH(AK$2,'TD SOP+PROFORM MOD'!$B$2:$AD$2,0)+1,0),0)</f>
        <v>3472</v>
      </c>
      <c r="AL37" s="26">
        <f t="shared" si="20"/>
        <v>-1</v>
      </c>
      <c r="AM37" s="25">
        <f t="shared" si="22"/>
        <v>0</v>
      </c>
      <c r="AN37" s="25">
        <f t="shared" si="22"/>
        <v>10121</v>
      </c>
      <c r="AO37" s="26">
        <f t="shared" si="21"/>
        <v>-1</v>
      </c>
      <c r="AR37" s="25">
        <f>SUMIF('B&amp;S YTD LFY'!B:B,"="&amp;A37,'B&amp;S YTD LFY'!C:C)</f>
        <v>5259.7489674162462</v>
      </c>
      <c r="AS37" s="25">
        <f t="shared" si="23"/>
        <v>0</v>
      </c>
      <c r="AT37" s="25"/>
    </row>
    <row r="38" spans="1:46" x14ac:dyDescent="0.35">
      <c r="A38" s="24" t="str">
        <f>IF(AND('TD SOP+PROFORM MOD'!A35&lt;&gt;"",'TD SOP+PROFORM MOD'!A35&lt;&gt;"TOTAL"),'TD SOP+PROFORM MOD'!A35,0)</f>
        <v>CHARLOTE WEST</v>
      </c>
      <c r="C38" s="25">
        <f>IFERROR(VLOOKUP($A38,'TD SOP+PROFORM MOD'!$A$5:$AD$750,MATCH(C$4,'TD SOP+PROFORM MOD'!$B$2:$AT$2,0)+1,0),"")</f>
        <v>0</v>
      </c>
      <c r="D38" s="25">
        <f>IFERROR(VLOOKUP($A38,'TD SOP+PROFORM MOD'!$A$5:$AD$750,MATCH(D$4,'TD SOP+PROFORM MOD'!$B$2:$AT$2,0)+1,0),"")</f>
        <v>0</v>
      </c>
      <c r="E38" s="26" t="str">
        <f t="shared" si="9"/>
        <v/>
      </c>
      <c r="F38" s="25">
        <f>IFERROR(VLOOKUP($A38,'TD SOP+PROFORM MOD'!$A$5:$AD$750,MATCH(F$4,'TD SOP+PROFORM MOD'!$B$2:$AT$2,0)+1,0),"")</f>
        <v>0</v>
      </c>
      <c r="G38" s="25">
        <f>IFERROR(VLOOKUP($A38,'TD SOP+PROFORM MOD'!$A$5:$AD$750,MATCH(G$4,'TD SOP+PROFORM MOD'!$B$2:$AT$2,0)+1,0),"")</f>
        <v>0</v>
      </c>
      <c r="H38" s="26" t="str">
        <f t="shared" si="10"/>
        <v/>
      </c>
      <c r="I38" s="25">
        <f>IFERROR(VLOOKUP($A38,'TD SOP+PROFORM MOD'!$A$5:$AD$750,MATCH(I$4,'TD SOP+PROFORM MOD'!$B$2:$AT$2,0)+1,0),"")</f>
        <v>0</v>
      </c>
      <c r="J38" s="25">
        <f>IFERROR(VLOOKUP($A38,'TD SOP+PROFORM MOD'!$A$5:$AD$750,MATCH(J$4,'TD SOP+PROFORM MOD'!$B$2:$AT$2,0)+1,0),"")</f>
        <v>0</v>
      </c>
      <c r="K38" s="26" t="str">
        <f t="shared" si="11"/>
        <v/>
      </c>
      <c r="L38" s="25">
        <f>IFERROR(VLOOKUP($A38,'TD SOP+PROFORM MOD'!$A$5:$AD$750,MATCH(L$4,'TD SOP+PROFORM MOD'!$B$2:$AT$2,0)+1,0),"")</f>
        <v>0</v>
      </c>
      <c r="M38" s="25">
        <f>IFERROR(VLOOKUP($A38,'TD SOP+PROFORM MOD'!$A$5:$AD$750,MATCH(M$4,'TD SOP+PROFORM MOD'!$B$2:$AT$2,0)+1,0),"")</f>
        <v>0</v>
      </c>
      <c r="N38" s="26" t="str">
        <f t="shared" si="12"/>
        <v/>
      </c>
      <c r="O38" s="25">
        <f>IFERROR(VLOOKUP($A38,'TD SOP+PROFORM MOD'!$A$5:$AD$750,MATCH(O$4,'TD SOP+PROFORM MOD'!$B$2:$AD$2,0)+1,0),0)+IFERROR(VLOOKUP($A38,'TD SOP+PROFORM MOD'!$A$5:$AD$750,MATCH(O$2,'TD SOP+PROFORM MOD'!$B$2:$AD$2,0)+1,0),0)</f>
        <v>0</v>
      </c>
      <c r="P38" s="25">
        <f>IFERROR(VLOOKUP($A38,'TD SOP+PROFORM MOD'!$A$5:$AD$750,MATCH(P$4,'TD SOP+PROFORM MOD'!$B$2:$AD$2,0)+1,0),0)+IFERROR(VLOOKUP($A38,'TD SOP+PROFORM MOD'!$A$5:$AD$750,MATCH(P$2,'TD SOP+PROFORM MOD'!$B$2:$AD$2,0)+1,0),0)</f>
        <v>0</v>
      </c>
      <c r="Q38" s="26" t="str">
        <f t="shared" si="13"/>
        <v/>
      </c>
      <c r="R38" s="25">
        <f>IFERROR(VLOOKUP($A38,'TD SOP+PROFORM MOD'!$A$5:$AD$750,MATCH(R$4,'TD SOP+PROFORM MOD'!$B$2:$AD$2,0)+1,0),0)+IFERROR(VLOOKUP($A38,'TD SOP+PROFORM MOD'!$A$5:$AD$750,MATCH(R$2,'TD SOP+PROFORM MOD'!$B$2:$AD$2,0)+1,0),0)</f>
        <v>0</v>
      </c>
      <c r="S38" s="25">
        <f>IFERROR(VLOOKUP($A38,'TD SOP+PROFORM MOD'!$A$5:$AD$750,MATCH(S$4,'TD SOP+PROFORM MOD'!$B$2:$AD$2,0)+1,0),0)+IFERROR(VLOOKUP($A38,'TD SOP+PROFORM MOD'!$A$5:$AD$750,MATCH(S$2,'TD SOP+PROFORM MOD'!$B$2:$AD$2,0)+1,0),0)</f>
        <v>0</v>
      </c>
      <c r="T38" s="26" t="str">
        <f t="shared" si="14"/>
        <v/>
      </c>
      <c r="U38" s="25">
        <f>IFERROR(VLOOKUP($A38,'TD SOP+PROFORM MOD'!$A$5:$AD$750,MATCH(U$4,'TD SOP+PROFORM MOD'!$B$2:$AD$2,0)+1,0),0)+IFERROR(VLOOKUP($A38,'TD SOP+PROFORM MOD'!$A$5:$AD$750,MATCH(U$2,'TD SOP+PROFORM MOD'!$B$2:$AD$2,0)+1,0),0)</f>
        <v>0</v>
      </c>
      <c r="V38" s="25">
        <f>IFERROR(VLOOKUP($A38,'TD SOP+PROFORM MOD'!$A$5:$AD$750,MATCH(V$4,'TD SOP+PROFORM MOD'!$B$2:$AD$2,0)+1,0),0)+IFERROR(VLOOKUP($A38,'TD SOP+PROFORM MOD'!$A$5:$AD$750,MATCH(V$2,'TD SOP+PROFORM MOD'!$B$2:$AD$2,0)+1,0),0)</f>
        <v>1476</v>
      </c>
      <c r="W38" s="26">
        <f t="shared" si="15"/>
        <v>-1</v>
      </c>
      <c r="X38" s="25">
        <f>IFERROR(VLOOKUP($A38,'TD SOP+PROFORM MOD'!$A$5:$AD$750,MATCH(X$4,'TD SOP+PROFORM MOD'!$B$2:$AD$2,0)+1,0),0)+IFERROR(VLOOKUP($A38,'TD SOP+PROFORM MOD'!$A$5:$AD$750,MATCH(X$2,'TD SOP+PROFORM MOD'!$B$2:$AD$2,0)+1,0),0)</f>
        <v>4342</v>
      </c>
      <c r="Y38" s="25">
        <f>IFERROR(VLOOKUP($A38,'TD SOP+PROFORM MOD'!$A$5:$AD$750,MATCH(Y$4,'TD SOP+PROFORM MOD'!$B$2:$AD$2,0)+1,0),0)+IFERROR(VLOOKUP($A38,'TD SOP+PROFORM MOD'!$A$5:$AD$750,MATCH(Y$2,'TD SOP+PROFORM MOD'!$B$2:$AD$2,0)+1,0),0)</f>
        <v>0</v>
      </c>
      <c r="Z38" s="26" t="str">
        <f t="shared" si="16"/>
        <v/>
      </c>
      <c r="AA38" s="25">
        <f>IFERROR(VLOOKUP($A38,'TD SOP+PROFORM MOD'!$A$5:$AD$750,MATCH(AA$4,'TD SOP+PROFORM MOD'!$B$2:$AD$2,0)+1,0),0)+IFERROR(VLOOKUP($A38,'TD SOP+PROFORM MOD'!$A$5:$AD$750,MATCH(AA$2,'TD SOP+PROFORM MOD'!$B$2:$AD$2,0)+1,0),0)</f>
        <v>0</v>
      </c>
      <c r="AB38" s="25">
        <f>IFERROR(VLOOKUP($A38,'TD SOP+PROFORM MOD'!$A$5:$AD$750,MATCH(AB$4,'TD SOP+PROFORM MOD'!$B$2:$AD$2,0)+1,0),0)+IFERROR(VLOOKUP($A38,'TD SOP+PROFORM MOD'!$A$5:$AD$750,MATCH(AB$2,'TD SOP+PROFORM MOD'!$B$2:$AD$2,0)+1,0),0)</f>
        <v>2585</v>
      </c>
      <c r="AC38" s="26">
        <f t="shared" si="17"/>
        <v>-1</v>
      </c>
      <c r="AD38" s="25">
        <f>IFERROR(VLOOKUP($A38,'TD SOP+PROFORM MOD'!$A$5:$AD$750,MATCH(AD$4,'TD SOP+PROFORM MOD'!$B$2:$AD$2,0)+1,0),0)+IFERROR(VLOOKUP($A38,'TD SOP+PROFORM MOD'!$A$5:$AD$750,MATCH(AD$2,'TD SOP+PROFORM MOD'!$B$2:$AD$2,0)+1,0),0)</f>
        <v>0</v>
      </c>
      <c r="AE38" s="25">
        <f>IFERROR(VLOOKUP($A38,'TD SOP+PROFORM MOD'!$A$5:$AD$750,MATCH(AE$4,'TD SOP+PROFORM MOD'!$B$2:$AD$2,0)+1,0),0)+IFERROR(VLOOKUP($A38,'TD SOP+PROFORM MOD'!$A$5:$AD$750,MATCH(AE$2,'TD SOP+PROFORM MOD'!$B$2:$AD$2,0)+1,0),0)</f>
        <v>1016</v>
      </c>
      <c r="AF38" s="26">
        <f t="shared" si="18"/>
        <v>-1</v>
      </c>
      <c r="AG38" s="25">
        <f>IFERROR(VLOOKUP($A38,'TD SOP+PROFORM MOD'!$A$5:$AD$750,MATCH(AG$4,'TD SOP+PROFORM MOD'!$B$2:$AD$2,0)+1,0),0)+IFERROR(VLOOKUP($A38,'TD SOP+PROFORM MOD'!$A$5:$AD$750,MATCH(AG$2,'TD SOP+PROFORM MOD'!$B$2:$AD$2,0)+1,0),0)</f>
        <v>0</v>
      </c>
      <c r="AH38" s="25">
        <f>IFERROR(VLOOKUP($A38,'TD SOP+PROFORM MOD'!$A$5:$AD$750,MATCH(AH$4,'TD SOP+PROFORM MOD'!$B$2:$AD$2,0)+1,0),0)+IFERROR(VLOOKUP($A38,'TD SOP+PROFORM MOD'!$A$5:$AD$750,MATCH(AH$2,'TD SOP+PROFORM MOD'!$B$2:$AD$2,0)+1,0),0)</f>
        <v>186</v>
      </c>
      <c r="AI38" s="26">
        <f t="shared" si="19"/>
        <v>-1</v>
      </c>
      <c r="AJ38" s="25">
        <f>IFERROR(VLOOKUP($A38,'TD SOP+PROFORM MOD'!$A$5:$AD$750,MATCH(AJ$4,'TD SOP+PROFORM MOD'!$B$2:$AD$2,0)+1,0),0)+IFERROR(VLOOKUP($A38,'TD SOP+PROFORM MOD'!$A$5:$AD$750,MATCH(AJ$2,'TD SOP+PROFORM MOD'!$B$2:$AD$2,0)+1,0),0)</f>
        <v>0</v>
      </c>
      <c r="AK38" s="25">
        <f>IFERROR(VLOOKUP($A38,'TD SOP+PROFORM MOD'!$A$5:$AD$750,MATCH(AK$4,'TD SOP+PROFORM MOD'!$B$2:$AD$2,0)+1,0),0)+IFERROR(VLOOKUP($A38,'TD SOP+PROFORM MOD'!$A$5:$AD$750,MATCH(AK$2,'TD SOP+PROFORM MOD'!$B$2:$AD$2,0)+1,0),0)</f>
        <v>0</v>
      </c>
      <c r="AL38" s="26" t="str">
        <f t="shared" si="20"/>
        <v/>
      </c>
      <c r="AM38" s="25">
        <f t="shared" si="22"/>
        <v>4342</v>
      </c>
      <c r="AN38" s="25">
        <f t="shared" si="22"/>
        <v>5263</v>
      </c>
      <c r="AO38" s="26">
        <f t="shared" si="21"/>
        <v>-0.1749952498574957</v>
      </c>
      <c r="AR38" s="25">
        <f>SUMIF('B&amp;S YTD LFY'!B:B,"="&amp;A38,'B&amp;S YTD LFY'!C:C)</f>
        <v>5263</v>
      </c>
      <c r="AS38" s="25">
        <f t="shared" si="23"/>
        <v>4342</v>
      </c>
      <c r="AT38" s="25"/>
    </row>
    <row r="39" spans="1:46" x14ac:dyDescent="0.35">
      <c r="A39" s="24" t="str">
        <f>IF(AND('TD SOP+PROFORM MOD'!A36&lt;&gt;"",'TD SOP+PROFORM MOD'!A36&lt;&gt;"TOTAL"),'TD SOP+PROFORM MOD'!A36,0)</f>
        <v>FITNESS HUB</v>
      </c>
      <c r="C39" s="25">
        <f>IFERROR(VLOOKUP($A39,'TD SOP+PROFORM MOD'!$A$5:$AD$750,MATCH(C$4,'TD SOP+PROFORM MOD'!$B$2:$AT$2,0)+1,0),"")</f>
        <v>0</v>
      </c>
      <c r="D39" s="25">
        <f>IFERROR(VLOOKUP($A39,'TD SOP+PROFORM MOD'!$A$5:$AD$750,MATCH(D$4,'TD SOP+PROFORM MOD'!$B$2:$AT$2,0)+1,0),"")</f>
        <v>2116</v>
      </c>
      <c r="E39" s="26">
        <f t="shared" si="9"/>
        <v>-1</v>
      </c>
      <c r="F39" s="25">
        <f>IFERROR(VLOOKUP($A39,'TD SOP+PROFORM MOD'!$A$5:$AD$750,MATCH(F$4,'TD SOP+PROFORM MOD'!$B$2:$AT$2,0)+1,0),"")</f>
        <v>0</v>
      </c>
      <c r="G39" s="25">
        <f>IFERROR(VLOOKUP($A39,'TD SOP+PROFORM MOD'!$A$5:$AD$750,MATCH(G$4,'TD SOP+PROFORM MOD'!$B$2:$AT$2,0)+1,0),"")</f>
        <v>3387</v>
      </c>
      <c r="H39" s="26">
        <f t="shared" si="10"/>
        <v>-1</v>
      </c>
      <c r="I39" s="25">
        <f>IFERROR(VLOOKUP($A39,'TD SOP+PROFORM MOD'!$A$5:$AD$750,MATCH(I$4,'TD SOP+PROFORM MOD'!$B$2:$AT$2,0)+1,0),"")</f>
        <v>0</v>
      </c>
      <c r="J39" s="25">
        <f>IFERROR(VLOOKUP($A39,'TD SOP+PROFORM MOD'!$A$5:$AD$750,MATCH(J$4,'TD SOP+PROFORM MOD'!$B$2:$AT$2,0)+1,0),"")</f>
        <v>4002</v>
      </c>
      <c r="K39" s="26">
        <f t="shared" si="11"/>
        <v>-1</v>
      </c>
      <c r="L39" s="25">
        <f>IFERROR(VLOOKUP($A39,'TD SOP+PROFORM MOD'!$A$5:$AD$750,MATCH(L$4,'TD SOP+PROFORM MOD'!$B$2:$AT$2,0)+1,0),"")</f>
        <v>0</v>
      </c>
      <c r="M39" s="25">
        <f>IFERROR(VLOOKUP($A39,'TD SOP+PROFORM MOD'!$A$5:$AD$750,MATCH(M$4,'TD SOP+PROFORM MOD'!$B$2:$AT$2,0)+1,0),"")</f>
        <v>0</v>
      </c>
      <c r="N39" s="26" t="str">
        <f t="shared" si="12"/>
        <v/>
      </c>
      <c r="O39" s="25">
        <f>IFERROR(VLOOKUP($A39,'TD SOP+PROFORM MOD'!$A$5:$AD$750,MATCH(O$4,'TD SOP+PROFORM MOD'!$B$2:$AD$2,0)+1,0),0)+IFERROR(VLOOKUP($A39,'TD SOP+PROFORM MOD'!$A$5:$AD$750,MATCH(O$2,'TD SOP+PROFORM MOD'!$B$2:$AD$2,0)+1,0),0)</f>
        <v>0</v>
      </c>
      <c r="P39" s="25">
        <f>IFERROR(VLOOKUP($A39,'TD SOP+PROFORM MOD'!$A$5:$AD$750,MATCH(P$4,'TD SOP+PROFORM MOD'!$B$2:$AD$2,0)+1,0),0)+IFERROR(VLOOKUP($A39,'TD SOP+PROFORM MOD'!$A$5:$AD$750,MATCH(P$2,'TD SOP+PROFORM MOD'!$B$2:$AD$2,0)+1,0),0)</f>
        <v>0</v>
      </c>
      <c r="Q39" s="26" t="str">
        <f t="shared" si="13"/>
        <v/>
      </c>
      <c r="R39" s="25">
        <f>IFERROR(VLOOKUP($A39,'TD SOP+PROFORM MOD'!$A$5:$AD$750,MATCH(R$4,'TD SOP+PROFORM MOD'!$B$2:$AD$2,0)+1,0),0)+IFERROR(VLOOKUP($A39,'TD SOP+PROFORM MOD'!$A$5:$AD$750,MATCH(R$2,'TD SOP+PROFORM MOD'!$B$2:$AD$2,0)+1,0),0)</f>
        <v>0</v>
      </c>
      <c r="S39" s="25">
        <f>IFERROR(VLOOKUP($A39,'TD SOP+PROFORM MOD'!$A$5:$AD$750,MATCH(S$4,'TD SOP+PROFORM MOD'!$B$2:$AD$2,0)+1,0),0)+IFERROR(VLOOKUP($A39,'TD SOP+PROFORM MOD'!$A$5:$AD$750,MATCH(S$2,'TD SOP+PROFORM MOD'!$B$2:$AD$2,0)+1,0),0)</f>
        <v>0</v>
      </c>
      <c r="T39" s="26" t="str">
        <f t="shared" si="14"/>
        <v/>
      </c>
      <c r="U39" s="25">
        <f>IFERROR(VLOOKUP($A39,'TD SOP+PROFORM MOD'!$A$5:$AD$750,MATCH(U$4,'TD SOP+PROFORM MOD'!$B$2:$AD$2,0)+1,0),0)+IFERROR(VLOOKUP($A39,'TD SOP+PROFORM MOD'!$A$5:$AD$750,MATCH(U$2,'TD SOP+PROFORM MOD'!$B$2:$AD$2,0)+1,0),0)</f>
        <v>0</v>
      </c>
      <c r="V39" s="25">
        <f>IFERROR(VLOOKUP($A39,'TD SOP+PROFORM MOD'!$A$5:$AD$750,MATCH(V$4,'TD SOP+PROFORM MOD'!$B$2:$AD$2,0)+1,0),0)+IFERROR(VLOOKUP($A39,'TD SOP+PROFORM MOD'!$A$5:$AD$750,MATCH(V$2,'TD SOP+PROFORM MOD'!$B$2:$AD$2,0)+1,0),0)</f>
        <v>0</v>
      </c>
      <c r="W39" s="26" t="str">
        <f t="shared" si="15"/>
        <v/>
      </c>
      <c r="X39" s="25">
        <f>IFERROR(VLOOKUP($A39,'TD SOP+PROFORM MOD'!$A$5:$AD$750,MATCH(X$4,'TD SOP+PROFORM MOD'!$B$2:$AD$2,0)+1,0),0)+IFERROR(VLOOKUP($A39,'TD SOP+PROFORM MOD'!$A$5:$AD$750,MATCH(X$2,'TD SOP+PROFORM MOD'!$B$2:$AD$2,0)+1,0),0)</f>
        <v>0</v>
      </c>
      <c r="Y39" s="25">
        <f>IFERROR(VLOOKUP($A39,'TD SOP+PROFORM MOD'!$A$5:$AD$750,MATCH(Y$4,'TD SOP+PROFORM MOD'!$B$2:$AD$2,0)+1,0),0)+IFERROR(VLOOKUP($A39,'TD SOP+PROFORM MOD'!$A$5:$AD$750,MATCH(Y$2,'TD SOP+PROFORM MOD'!$B$2:$AD$2,0)+1,0),0)</f>
        <v>0</v>
      </c>
      <c r="Z39" s="26" t="str">
        <f t="shared" si="16"/>
        <v/>
      </c>
      <c r="AA39" s="25">
        <f>IFERROR(VLOOKUP($A39,'TD SOP+PROFORM MOD'!$A$5:$AD$750,MATCH(AA$4,'TD SOP+PROFORM MOD'!$B$2:$AD$2,0)+1,0),0)+IFERROR(VLOOKUP($A39,'TD SOP+PROFORM MOD'!$A$5:$AD$750,MATCH(AA$2,'TD SOP+PROFORM MOD'!$B$2:$AD$2,0)+1,0),0)</f>
        <v>0</v>
      </c>
      <c r="AB39" s="25">
        <f>IFERROR(VLOOKUP($A39,'TD SOP+PROFORM MOD'!$A$5:$AD$750,MATCH(AB$4,'TD SOP+PROFORM MOD'!$B$2:$AD$2,0)+1,0),0)+IFERROR(VLOOKUP($A39,'TD SOP+PROFORM MOD'!$A$5:$AD$750,MATCH(AB$2,'TD SOP+PROFORM MOD'!$B$2:$AD$2,0)+1,0),0)</f>
        <v>0</v>
      </c>
      <c r="AC39" s="26" t="str">
        <f t="shared" si="17"/>
        <v/>
      </c>
      <c r="AD39" s="25">
        <f>IFERROR(VLOOKUP($A39,'TD SOP+PROFORM MOD'!$A$5:$AD$750,MATCH(AD$4,'TD SOP+PROFORM MOD'!$B$2:$AD$2,0)+1,0),0)+IFERROR(VLOOKUP($A39,'TD SOP+PROFORM MOD'!$A$5:$AD$750,MATCH(AD$2,'TD SOP+PROFORM MOD'!$B$2:$AD$2,0)+1,0),0)</f>
        <v>0</v>
      </c>
      <c r="AE39" s="25">
        <f>IFERROR(VLOOKUP($A39,'TD SOP+PROFORM MOD'!$A$5:$AD$750,MATCH(AE$4,'TD SOP+PROFORM MOD'!$B$2:$AD$2,0)+1,0),0)+IFERROR(VLOOKUP($A39,'TD SOP+PROFORM MOD'!$A$5:$AD$750,MATCH(AE$2,'TD SOP+PROFORM MOD'!$B$2:$AD$2,0)+1,0),0)</f>
        <v>0</v>
      </c>
      <c r="AF39" s="26" t="str">
        <f t="shared" si="18"/>
        <v/>
      </c>
      <c r="AG39" s="25">
        <f>IFERROR(VLOOKUP($A39,'TD SOP+PROFORM MOD'!$A$5:$AD$750,MATCH(AG$4,'TD SOP+PROFORM MOD'!$B$2:$AD$2,0)+1,0),0)+IFERROR(VLOOKUP($A39,'TD SOP+PROFORM MOD'!$A$5:$AD$750,MATCH(AG$2,'TD SOP+PROFORM MOD'!$B$2:$AD$2,0)+1,0),0)</f>
        <v>0</v>
      </c>
      <c r="AH39" s="25">
        <f>IFERROR(VLOOKUP($A39,'TD SOP+PROFORM MOD'!$A$5:$AD$750,MATCH(AH$4,'TD SOP+PROFORM MOD'!$B$2:$AD$2,0)+1,0),0)+IFERROR(VLOOKUP($A39,'TD SOP+PROFORM MOD'!$A$5:$AD$750,MATCH(AH$2,'TD SOP+PROFORM MOD'!$B$2:$AD$2,0)+1,0),0)</f>
        <v>0</v>
      </c>
      <c r="AI39" s="26" t="str">
        <f t="shared" si="19"/>
        <v/>
      </c>
      <c r="AJ39" s="25">
        <f>IFERROR(VLOOKUP($A39,'TD SOP+PROFORM MOD'!$A$5:$AD$750,MATCH(AJ$4,'TD SOP+PROFORM MOD'!$B$2:$AD$2,0)+1,0),0)+IFERROR(VLOOKUP($A39,'TD SOP+PROFORM MOD'!$A$5:$AD$750,MATCH(AJ$2,'TD SOP+PROFORM MOD'!$B$2:$AD$2,0)+1,0),0)</f>
        <v>0</v>
      </c>
      <c r="AK39" s="25">
        <f>IFERROR(VLOOKUP($A39,'TD SOP+PROFORM MOD'!$A$5:$AD$750,MATCH(AK$4,'TD SOP+PROFORM MOD'!$B$2:$AD$2,0)+1,0),0)+IFERROR(VLOOKUP($A39,'TD SOP+PROFORM MOD'!$A$5:$AD$750,MATCH(AK$2,'TD SOP+PROFORM MOD'!$B$2:$AD$2,0)+1,0),0)</f>
        <v>0</v>
      </c>
      <c r="AL39" s="26" t="str">
        <f t="shared" si="20"/>
        <v/>
      </c>
      <c r="AM39" s="25">
        <f t="shared" si="22"/>
        <v>0</v>
      </c>
      <c r="AN39" s="25">
        <f t="shared" si="22"/>
        <v>9505</v>
      </c>
      <c r="AO39" s="26">
        <f t="shared" si="21"/>
        <v>-1</v>
      </c>
      <c r="AR39" s="25">
        <f>SUMIF('B&amp;S YTD LFY'!B:B,"="&amp;A39,'B&amp;S YTD LFY'!C:C)</f>
        <v>29173</v>
      </c>
      <c r="AS39" s="25">
        <f t="shared" si="23"/>
        <v>0</v>
      </c>
      <c r="AT39" s="25"/>
    </row>
    <row r="40" spans="1:46" x14ac:dyDescent="0.35">
      <c r="A40" s="24" t="str">
        <f>IF(AND('TD SOP+PROFORM MOD'!A37&lt;&gt;"",'TD SOP+PROFORM MOD'!A37&lt;&gt;"TOTAL"),'TD SOP+PROFORM MOD'!A37,0)</f>
        <v>ISLAND SURF AND SPORTS</v>
      </c>
      <c r="C40" s="25">
        <f>IFERROR(VLOOKUP($A40,'TD SOP+PROFORM MOD'!$A$5:$AD$750,MATCH(C$4,'TD SOP+PROFORM MOD'!$B$2:$AT$2,0)+1,0),"")</f>
        <v>0</v>
      </c>
      <c r="D40" s="25">
        <f>IFERROR(VLOOKUP($A40,'TD SOP+PROFORM MOD'!$A$5:$AD$750,MATCH(D$4,'TD SOP+PROFORM MOD'!$B$2:$AT$2,0)+1,0),"")</f>
        <v>0</v>
      </c>
      <c r="E40" s="26" t="str">
        <f t="shared" si="9"/>
        <v/>
      </c>
      <c r="F40" s="25">
        <f>IFERROR(VLOOKUP($A40,'TD SOP+PROFORM MOD'!$A$5:$AD$750,MATCH(F$4,'TD SOP+PROFORM MOD'!$B$2:$AT$2,0)+1,0),"")</f>
        <v>0</v>
      </c>
      <c r="G40" s="25">
        <f>IFERROR(VLOOKUP($A40,'TD SOP+PROFORM MOD'!$A$5:$AD$750,MATCH(G$4,'TD SOP+PROFORM MOD'!$B$2:$AT$2,0)+1,0),"")</f>
        <v>0</v>
      </c>
      <c r="H40" s="26" t="str">
        <f t="shared" si="10"/>
        <v/>
      </c>
      <c r="I40" s="25">
        <f>IFERROR(VLOOKUP($A40,'TD SOP+PROFORM MOD'!$A$5:$AD$750,MATCH(I$4,'TD SOP+PROFORM MOD'!$B$2:$AT$2,0)+1,0),"")</f>
        <v>0</v>
      </c>
      <c r="J40" s="25">
        <f>IFERROR(VLOOKUP($A40,'TD SOP+PROFORM MOD'!$A$5:$AD$750,MATCH(J$4,'TD SOP+PROFORM MOD'!$B$2:$AT$2,0)+1,0),"")</f>
        <v>0</v>
      </c>
      <c r="K40" s="26" t="str">
        <f t="shared" si="11"/>
        <v/>
      </c>
      <c r="L40" s="25">
        <f>IFERROR(VLOOKUP($A40,'TD SOP+PROFORM MOD'!$A$5:$AD$750,MATCH(L$4,'TD SOP+PROFORM MOD'!$B$2:$AT$2,0)+1,0),"")</f>
        <v>0</v>
      </c>
      <c r="M40" s="25">
        <f>IFERROR(VLOOKUP($A40,'TD SOP+PROFORM MOD'!$A$5:$AD$750,MATCH(M$4,'TD SOP+PROFORM MOD'!$B$2:$AT$2,0)+1,0),"")</f>
        <v>0</v>
      </c>
      <c r="N40" s="26" t="str">
        <f t="shared" si="12"/>
        <v/>
      </c>
      <c r="O40" s="25">
        <f>IFERROR(VLOOKUP($A40,'TD SOP+PROFORM MOD'!$A$5:$AD$750,MATCH(O$4,'TD SOP+PROFORM MOD'!$B$2:$AD$2,0)+1,0),0)+IFERROR(VLOOKUP($A40,'TD SOP+PROFORM MOD'!$A$5:$AD$750,MATCH(O$2,'TD SOP+PROFORM MOD'!$B$2:$AD$2,0)+1,0),0)</f>
        <v>0</v>
      </c>
      <c r="P40" s="25">
        <f>IFERROR(VLOOKUP($A40,'TD SOP+PROFORM MOD'!$A$5:$AD$750,MATCH(P$4,'TD SOP+PROFORM MOD'!$B$2:$AD$2,0)+1,0),0)+IFERROR(VLOOKUP($A40,'TD SOP+PROFORM MOD'!$A$5:$AD$750,MATCH(P$2,'TD SOP+PROFORM MOD'!$B$2:$AD$2,0)+1,0),0)</f>
        <v>0</v>
      </c>
      <c r="Q40" s="26" t="str">
        <f t="shared" si="13"/>
        <v/>
      </c>
      <c r="R40" s="25">
        <f>IFERROR(VLOOKUP($A40,'TD SOP+PROFORM MOD'!$A$5:$AD$750,MATCH(R$4,'TD SOP+PROFORM MOD'!$B$2:$AD$2,0)+1,0),0)+IFERROR(VLOOKUP($A40,'TD SOP+PROFORM MOD'!$A$5:$AD$750,MATCH(R$2,'TD SOP+PROFORM MOD'!$B$2:$AD$2,0)+1,0),0)</f>
        <v>0</v>
      </c>
      <c r="S40" s="25">
        <f>IFERROR(VLOOKUP($A40,'TD SOP+PROFORM MOD'!$A$5:$AD$750,MATCH(S$4,'TD SOP+PROFORM MOD'!$B$2:$AD$2,0)+1,0),0)+IFERROR(VLOOKUP($A40,'TD SOP+PROFORM MOD'!$A$5:$AD$750,MATCH(S$2,'TD SOP+PROFORM MOD'!$B$2:$AD$2,0)+1,0),0)</f>
        <v>0</v>
      </c>
      <c r="T40" s="26" t="str">
        <f t="shared" si="14"/>
        <v/>
      </c>
      <c r="U40" s="25">
        <f>IFERROR(VLOOKUP($A40,'TD SOP+PROFORM MOD'!$A$5:$AD$750,MATCH(U$4,'TD SOP+PROFORM MOD'!$B$2:$AD$2,0)+1,0),0)+IFERROR(VLOOKUP($A40,'TD SOP+PROFORM MOD'!$A$5:$AD$750,MATCH(U$2,'TD SOP+PROFORM MOD'!$B$2:$AD$2,0)+1,0),0)</f>
        <v>0</v>
      </c>
      <c r="V40" s="25">
        <f>IFERROR(VLOOKUP($A40,'TD SOP+PROFORM MOD'!$A$5:$AD$750,MATCH(V$4,'TD SOP+PROFORM MOD'!$B$2:$AD$2,0)+1,0),0)+IFERROR(VLOOKUP($A40,'TD SOP+PROFORM MOD'!$A$5:$AD$750,MATCH(V$2,'TD SOP+PROFORM MOD'!$B$2:$AD$2,0)+1,0),0)</f>
        <v>0</v>
      </c>
      <c r="W40" s="26" t="str">
        <f t="shared" si="15"/>
        <v/>
      </c>
      <c r="X40" s="25">
        <f>IFERROR(VLOOKUP($A40,'TD SOP+PROFORM MOD'!$A$5:$AD$750,MATCH(X$4,'TD SOP+PROFORM MOD'!$B$2:$AD$2,0)+1,0),0)+IFERROR(VLOOKUP($A40,'TD SOP+PROFORM MOD'!$A$5:$AD$750,MATCH(X$2,'TD SOP+PROFORM MOD'!$B$2:$AD$2,0)+1,0),0)</f>
        <v>0</v>
      </c>
      <c r="Y40" s="25">
        <f>IFERROR(VLOOKUP($A40,'TD SOP+PROFORM MOD'!$A$5:$AD$750,MATCH(Y$4,'TD SOP+PROFORM MOD'!$B$2:$AD$2,0)+1,0),0)+IFERROR(VLOOKUP($A40,'TD SOP+PROFORM MOD'!$A$5:$AD$750,MATCH(Y$2,'TD SOP+PROFORM MOD'!$B$2:$AD$2,0)+1,0),0)</f>
        <v>0</v>
      </c>
      <c r="Z40" s="26" t="str">
        <f t="shared" si="16"/>
        <v/>
      </c>
      <c r="AA40" s="25">
        <f>IFERROR(VLOOKUP($A40,'TD SOP+PROFORM MOD'!$A$5:$AD$750,MATCH(AA$4,'TD SOP+PROFORM MOD'!$B$2:$AD$2,0)+1,0),0)+IFERROR(VLOOKUP($A40,'TD SOP+PROFORM MOD'!$A$5:$AD$750,MATCH(AA$2,'TD SOP+PROFORM MOD'!$B$2:$AD$2,0)+1,0),0)</f>
        <v>0</v>
      </c>
      <c r="AB40" s="25">
        <f>IFERROR(VLOOKUP($A40,'TD SOP+PROFORM MOD'!$A$5:$AD$750,MATCH(AB$4,'TD SOP+PROFORM MOD'!$B$2:$AD$2,0)+1,0),0)+IFERROR(VLOOKUP($A40,'TD SOP+PROFORM MOD'!$A$5:$AD$750,MATCH(AB$2,'TD SOP+PROFORM MOD'!$B$2:$AD$2,0)+1,0),0)</f>
        <v>2587</v>
      </c>
      <c r="AC40" s="26">
        <f t="shared" si="17"/>
        <v>-1</v>
      </c>
      <c r="AD40" s="25">
        <f>IFERROR(VLOOKUP($A40,'TD SOP+PROFORM MOD'!$A$5:$AD$750,MATCH(AD$4,'TD SOP+PROFORM MOD'!$B$2:$AD$2,0)+1,0),0)+IFERROR(VLOOKUP($A40,'TD SOP+PROFORM MOD'!$A$5:$AD$750,MATCH(AD$2,'TD SOP+PROFORM MOD'!$B$2:$AD$2,0)+1,0),0)</f>
        <v>0</v>
      </c>
      <c r="AE40" s="25">
        <f>IFERROR(VLOOKUP($A40,'TD SOP+PROFORM MOD'!$A$5:$AD$750,MATCH(AE$4,'TD SOP+PROFORM MOD'!$B$2:$AD$2,0)+1,0),0)+IFERROR(VLOOKUP($A40,'TD SOP+PROFORM MOD'!$A$5:$AD$750,MATCH(AE$2,'TD SOP+PROFORM MOD'!$B$2:$AD$2,0)+1,0),0)</f>
        <v>1620</v>
      </c>
      <c r="AF40" s="26">
        <f t="shared" si="18"/>
        <v>-1</v>
      </c>
      <c r="AG40" s="25">
        <f>IFERROR(VLOOKUP($A40,'TD SOP+PROFORM MOD'!$A$5:$AD$750,MATCH(AG$4,'TD SOP+PROFORM MOD'!$B$2:$AD$2,0)+1,0),0)+IFERROR(VLOOKUP($A40,'TD SOP+PROFORM MOD'!$A$5:$AD$750,MATCH(AG$2,'TD SOP+PROFORM MOD'!$B$2:$AD$2,0)+1,0),0)</f>
        <v>0</v>
      </c>
      <c r="AH40" s="25">
        <f>IFERROR(VLOOKUP($A40,'TD SOP+PROFORM MOD'!$A$5:$AD$750,MATCH(AH$4,'TD SOP+PROFORM MOD'!$B$2:$AD$2,0)+1,0),0)+IFERROR(VLOOKUP($A40,'TD SOP+PROFORM MOD'!$A$5:$AD$750,MATCH(AH$2,'TD SOP+PROFORM MOD'!$B$2:$AD$2,0)+1,0),0)</f>
        <v>4458</v>
      </c>
      <c r="AI40" s="26">
        <f t="shared" si="19"/>
        <v>-1</v>
      </c>
      <c r="AJ40" s="25">
        <f>IFERROR(VLOOKUP($A40,'TD SOP+PROFORM MOD'!$A$5:$AD$750,MATCH(AJ$4,'TD SOP+PROFORM MOD'!$B$2:$AD$2,0)+1,0),0)+IFERROR(VLOOKUP($A40,'TD SOP+PROFORM MOD'!$A$5:$AD$750,MATCH(AJ$2,'TD SOP+PROFORM MOD'!$B$2:$AD$2,0)+1,0),0)</f>
        <v>0</v>
      </c>
      <c r="AK40" s="25">
        <f>IFERROR(VLOOKUP($A40,'TD SOP+PROFORM MOD'!$A$5:$AD$750,MATCH(AK$4,'TD SOP+PROFORM MOD'!$B$2:$AD$2,0)+1,0),0)+IFERROR(VLOOKUP($A40,'TD SOP+PROFORM MOD'!$A$5:$AD$750,MATCH(AK$2,'TD SOP+PROFORM MOD'!$B$2:$AD$2,0)+1,0),0)</f>
        <v>668</v>
      </c>
      <c r="AL40" s="26">
        <f t="shared" si="20"/>
        <v>-1</v>
      </c>
      <c r="AM40" s="25">
        <f t="shared" si="22"/>
        <v>0</v>
      </c>
      <c r="AN40" s="25">
        <f t="shared" si="22"/>
        <v>9333</v>
      </c>
      <c r="AO40" s="26">
        <f t="shared" si="21"/>
        <v>-1</v>
      </c>
      <c r="AR40" s="25">
        <f>SUMIF('B&amp;S YTD LFY'!B:B,"="&amp;A40,'B&amp;S YTD LFY'!C:C)</f>
        <v>0</v>
      </c>
      <c r="AS40" s="25">
        <f t="shared" si="23"/>
        <v>0</v>
      </c>
      <c r="AT40" s="25"/>
    </row>
    <row r="41" spans="1:46" x14ac:dyDescent="0.35">
      <c r="A41" s="24" t="str">
        <f>IF(AND('TD SOP+PROFORM MOD'!A38&lt;&gt;"",'TD SOP+PROFORM MOD'!A38&lt;&gt;"TOTAL"),'TD SOP+PROFORM MOD'!A38,0)</f>
        <v>B N B DEPARTMENT STORES SOUTH LLC</v>
      </c>
      <c r="C41" s="25">
        <f>IFERROR(VLOOKUP($A41,'TD SOP+PROFORM MOD'!$A$5:$AD$750,MATCH(C$4,'TD SOP+PROFORM MOD'!$B$2:$AT$2,0)+1,0),"")</f>
        <v>0</v>
      </c>
      <c r="D41" s="25">
        <f>IFERROR(VLOOKUP($A41,'TD SOP+PROFORM MOD'!$A$5:$AD$750,MATCH(D$4,'TD SOP+PROFORM MOD'!$B$2:$AT$2,0)+1,0),"")</f>
        <v>0</v>
      </c>
      <c r="E41" s="26" t="str">
        <f t="shared" si="9"/>
        <v/>
      </c>
      <c r="F41" s="25">
        <f>IFERROR(VLOOKUP($A41,'TD SOP+PROFORM MOD'!$A$5:$AD$750,MATCH(F$4,'TD SOP+PROFORM MOD'!$B$2:$AT$2,0)+1,0),"")</f>
        <v>0</v>
      </c>
      <c r="G41" s="25">
        <f>IFERROR(VLOOKUP($A41,'TD SOP+PROFORM MOD'!$A$5:$AD$750,MATCH(G$4,'TD SOP+PROFORM MOD'!$B$2:$AT$2,0)+1,0),"")</f>
        <v>0</v>
      </c>
      <c r="H41" s="26" t="str">
        <f t="shared" si="10"/>
        <v/>
      </c>
      <c r="I41" s="25">
        <f>IFERROR(VLOOKUP($A41,'TD SOP+PROFORM MOD'!$A$5:$AD$750,MATCH(I$4,'TD SOP+PROFORM MOD'!$B$2:$AT$2,0)+1,0),"")</f>
        <v>0</v>
      </c>
      <c r="J41" s="25">
        <f>IFERROR(VLOOKUP($A41,'TD SOP+PROFORM MOD'!$A$5:$AD$750,MATCH(J$4,'TD SOP+PROFORM MOD'!$B$2:$AT$2,0)+1,0),"")</f>
        <v>0</v>
      </c>
      <c r="K41" s="26" t="str">
        <f t="shared" si="11"/>
        <v/>
      </c>
      <c r="L41" s="25">
        <f>IFERROR(VLOOKUP($A41,'TD SOP+PROFORM MOD'!$A$5:$AD$750,MATCH(L$4,'TD SOP+PROFORM MOD'!$B$2:$AT$2,0)+1,0),"")</f>
        <v>0</v>
      </c>
      <c r="M41" s="25">
        <f>IFERROR(VLOOKUP($A41,'TD SOP+PROFORM MOD'!$A$5:$AD$750,MATCH(M$4,'TD SOP+PROFORM MOD'!$B$2:$AT$2,0)+1,0),"")</f>
        <v>0</v>
      </c>
      <c r="N41" s="26" t="str">
        <f t="shared" si="12"/>
        <v/>
      </c>
      <c r="O41" s="25">
        <f>IFERROR(VLOOKUP($A41,'TD SOP+PROFORM MOD'!$A$5:$AD$750,MATCH(O$4,'TD SOP+PROFORM MOD'!$B$2:$AD$2,0)+1,0),0)+IFERROR(VLOOKUP($A41,'TD SOP+PROFORM MOD'!$A$5:$AD$750,MATCH(O$2,'TD SOP+PROFORM MOD'!$B$2:$AD$2,0)+1,0),0)</f>
        <v>0</v>
      </c>
      <c r="P41" s="25">
        <f>IFERROR(VLOOKUP($A41,'TD SOP+PROFORM MOD'!$A$5:$AD$750,MATCH(P$4,'TD SOP+PROFORM MOD'!$B$2:$AD$2,0)+1,0),0)+IFERROR(VLOOKUP($A41,'TD SOP+PROFORM MOD'!$A$5:$AD$750,MATCH(P$2,'TD SOP+PROFORM MOD'!$B$2:$AD$2,0)+1,0),0)</f>
        <v>2322</v>
      </c>
      <c r="Q41" s="26">
        <f t="shared" si="13"/>
        <v>-1</v>
      </c>
      <c r="R41" s="25">
        <f>IFERROR(VLOOKUP($A41,'TD SOP+PROFORM MOD'!$A$5:$AD$750,MATCH(R$4,'TD SOP+PROFORM MOD'!$B$2:$AD$2,0)+1,0),0)+IFERROR(VLOOKUP($A41,'TD SOP+PROFORM MOD'!$A$5:$AD$750,MATCH(R$2,'TD SOP+PROFORM MOD'!$B$2:$AD$2,0)+1,0),0)</f>
        <v>0</v>
      </c>
      <c r="S41" s="25">
        <f>IFERROR(VLOOKUP($A41,'TD SOP+PROFORM MOD'!$A$5:$AD$750,MATCH(S$4,'TD SOP+PROFORM MOD'!$B$2:$AD$2,0)+1,0),0)+IFERROR(VLOOKUP($A41,'TD SOP+PROFORM MOD'!$A$5:$AD$750,MATCH(S$2,'TD SOP+PROFORM MOD'!$B$2:$AD$2,0)+1,0),0)</f>
        <v>1496</v>
      </c>
      <c r="T41" s="26">
        <f t="shared" si="14"/>
        <v>-1</v>
      </c>
      <c r="U41" s="25">
        <f>IFERROR(VLOOKUP($A41,'TD SOP+PROFORM MOD'!$A$5:$AD$750,MATCH(U$4,'TD SOP+PROFORM MOD'!$B$2:$AD$2,0)+1,0),0)+IFERROR(VLOOKUP($A41,'TD SOP+PROFORM MOD'!$A$5:$AD$750,MATCH(U$2,'TD SOP+PROFORM MOD'!$B$2:$AD$2,0)+1,0),0)</f>
        <v>0</v>
      </c>
      <c r="V41" s="25">
        <f>IFERROR(VLOOKUP($A41,'TD SOP+PROFORM MOD'!$A$5:$AD$750,MATCH(V$4,'TD SOP+PROFORM MOD'!$B$2:$AD$2,0)+1,0),0)+IFERROR(VLOOKUP($A41,'TD SOP+PROFORM MOD'!$A$5:$AD$750,MATCH(V$2,'TD SOP+PROFORM MOD'!$B$2:$AD$2,0)+1,0),0)</f>
        <v>1609</v>
      </c>
      <c r="W41" s="26">
        <f t="shared" si="15"/>
        <v>-1</v>
      </c>
      <c r="X41" s="25">
        <f>IFERROR(VLOOKUP($A41,'TD SOP+PROFORM MOD'!$A$5:$AD$750,MATCH(X$4,'TD SOP+PROFORM MOD'!$B$2:$AD$2,0)+1,0),0)+IFERROR(VLOOKUP($A41,'TD SOP+PROFORM MOD'!$A$5:$AD$750,MATCH(X$2,'TD SOP+PROFORM MOD'!$B$2:$AD$2,0)+1,0),0)</f>
        <v>0</v>
      </c>
      <c r="Y41" s="25">
        <f>IFERROR(VLOOKUP($A41,'TD SOP+PROFORM MOD'!$A$5:$AD$750,MATCH(Y$4,'TD SOP+PROFORM MOD'!$B$2:$AD$2,0)+1,0),0)+IFERROR(VLOOKUP($A41,'TD SOP+PROFORM MOD'!$A$5:$AD$750,MATCH(Y$2,'TD SOP+PROFORM MOD'!$B$2:$AD$2,0)+1,0),0)</f>
        <v>1440</v>
      </c>
      <c r="Z41" s="26">
        <f t="shared" si="16"/>
        <v>-1</v>
      </c>
      <c r="AA41" s="25">
        <f>IFERROR(VLOOKUP($A41,'TD SOP+PROFORM MOD'!$A$5:$AD$750,MATCH(AA$4,'TD SOP+PROFORM MOD'!$B$2:$AD$2,0)+1,0),0)+IFERROR(VLOOKUP($A41,'TD SOP+PROFORM MOD'!$A$5:$AD$750,MATCH(AA$2,'TD SOP+PROFORM MOD'!$B$2:$AD$2,0)+1,0),0)</f>
        <v>0</v>
      </c>
      <c r="AB41" s="25">
        <f>IFERROR(VLOOKUP($A41,'TD SOP+PROFORM MOD'!$A$5:$AD$750,MATCH(AB$4,'TD SOP+PROFORM MOD'!$B$2:$AD$2,0)+1,0),0)+IFERROR(VLOOKUP($A41,'TD SOP+PROFORM MOD'!$A$5:$AD$750,MATCH(AB$2,'TD SOP+PROFORM MOD'!$B$2:$AD$2,0)+1,0),0)</f>
        <v>1545</v>
      </c>
      <c r="AC41" s="26">
        <f t="shared" si="17"/>
        <v>-1</v>
      </c>
      <c r="AD41" s="25">
        <f>IFERROR(VLOOKUP($A41,'TD SOP+PROFORM MOD'!$A$5:$AD$750,MATCH(AD$4,'TD SOP+PROFORM MOD'!$B$2:$AD$2,0)+1,0),0)+IFERROR(VLOOKUP($A41,'TD SOP+PROFORM MOD'!$A$5:$AD$750,MATCH(AD$2,'TD SOP+PROFORM MOD'!$B$2:$AD$2,0)+1,0),0)</f>
        <v>0</v>
      </c>
      <c r="AE41" s="25">
        <f>IFERROR(VLOOKUP($A41,'TD SOP+PROFORM MOD'!$A$5:$AD$750,MATCH(AE$4,'TD SOP+PROFORM MOD'!$B$2:$AD$2,0)+1,0),0)+IFERROR(VLOOKUP($A41,'TD SOP+PROFORM MOD'!$A$5:$AD$750,MATCH(AE$2,'TD SOP+PROFORM MOD'!$B$2:$AD$2,0)+1,0),0)</f>
        <v>854</v>
      </c>
      <c r="AF41" s="26">
        <f t="shared" si="18"/>
        <v>-1</v>
      </c>
      <c r="AG41" s="25">
        <f>IFERROR(VLOOKUP($A41,'TD SOP+PROFORM MOD'!$A$5:$AD$750,MATCH(AG$4,'TD SOP+PROFORM MOD'!$B$2:$AD$2,0)+1,0),0)+IFERROR(VLOOKUP($A41,'TD SOP+PROFORM MOD'!$A$5:$AD$750,MATCH(AG$2,'TD SOP+PROFORM MOD'!$B$2:$AD$2,0)+1,0),0)</f>
        <v>0</v>
      </c>
      <c r="AH41" s="25">
        <f>IFERROR(VLOOKUP($A41,'TD SOP+PROFORM MOD'!$A$5:$AD$750,MATCH(AH$4,'TD SOP+PROFORM MOD'!$B$2:$AD$2,0)+1,0),0)+IFERROR(VLOOKUP($A41,'TD SOP+PROFORM MOD'!$A$5:$AD$750,MATCH(AH$2,'TD SOP+PROFORM MOD'!$B$2:$AD$2,0)+1,0),0)</f>
        <v>0</v>
      </c>
      <c r="AI41" s="26" t="str">
        <f t="shared" si="19"/>
        <v/>
      </c>
      <c r="AJ41" s="25">
        <f>IFERROR(VLOOKUP($A41,'TD SOP+PROFORM MOD'!$A$5:$AD$750,MATCH(AJ$4,'TD SOP+PROFORM MOD'!$B$2:$AD$2,0)+1,0),0)+IFERROR(VLOOKUP($A41,'TD SOP+PROFORM MOD'!$A$5:$AD$750,MATCH(AJ$2,'TD SOP+PROFORM MOD'!$B$2:$AD$2,0)+1,0),0)</f>
        <v>0</v>
      </c>
      <c r="AK41" s="25">
        <f>IFERROR(VLOOKUP($A41,'TD SOP+PROFORM MOD'!$A$5:$AD$750,MATCH(AK$4,'TD SOP+PROFORM MOD'!$B$2:$AD$2,0)+1,0),0)+IFERROR(VLOOKUP($A41,'TD SOP+PROFORM MOD'!$A$5:$AD$750,MATCH(AK$2,'TD SOP+PROFORM MOD'!$B$2:$AD$2,0)+1,0),0)</f>
        <v>0</v>
      </c>
      <c r="AL41" s="26" t="str">
        <f t="shared" si="20"/>
        <v/>
      </c>
      <c r="AM41" s="25">
        <f t="shared" si="22"/>
        <v>0</v>
      </c>
      <c r="AN41" s="25">
        <f t="shared" si="22"/>
        <v>9266</v>
      </c>
      <c r="AO41" s="26">
        <f t="shared" si="21"/>
        <v>-1</v>
      </c>
      <c r="AR41" s="25">
        <f>SUMIF('B&amp;S YTD LFY'!B:B,"="&amp;A41,'B&amp;S YTD LFY'!C:C)</f>
        <v>0</v>
      </c>
      <c r="AS41" s="25">
        <f t="shared" si="23"/>
        <v>0</v>
      </c>
      <c r="AT41" s="25"/>
    </row>
    <row r="42" spans="1:46" x14ac:dyDescent="0.35">
      <c r="A42" s="24" t="str">
        <f>IF(AND('TD SOP+PROFORM MOD'!A39&lt;&gt;"",'TD SOP+PROFORM MOD'!A39&lt;&gt;"TOTAL"),'TD SOP+PROFORM MOD'!A39,0)</f>
        <v>PUMP HOUSE SURF SHOP</v>
      </c>
      <c r="C42" s="25">
        <f>IFERROR(VLOOKUP($A42,'TD SOP+PROFORM MOD'!$A$5:$AD$750,MATCH(C$4,'TD SOP+PROFORM MOD'!$B$2:$AT$2,0)+1,0),"")</f>
        <v>0</v>
      </c>
      <c r="D42" s="25">
        <f>IFERROR(VLOOKUP($A42,'TD SOP+PROFORM MOD'!$A$5:$AD$750,MATCH(D$4,'TD SOP+PROFORM MOD'!$B$2:$AT$2,0)+1,0),"")</f>
        <v>0</v>
      </c>
      <c r="E42" s="26" t="str">
        <f t="shared" si="9"/>
        <v/>
      </c>
      <c r="F42" s="25">
        <f>IFERROR(VLOOKUP($A42,'TD SOP+PROFORM MOD'!$A$5:$AD$750,MATCH(F$4,'TD SOP+PROFORM MOD'!$B$2:$AT$2,0)+1,0),"")</f>
        <v>0</v>
      </c>
      <c r="G42" s="25">
        <f>IFERROR(VLOOKUP($A42,'TD SOP+PROFORM MOD'!$A$5:$AD$750,MATCH(G$4,'TD SOP+PROFORM MOD'!$B$2:$AT$2,0)+1,0),"")</f>
        <v>0</v>
      </c>
      <c r="H42" s="26" t="str">
        <f t="shared" si="10"/>
        <v/>
      </c>
      <c r="I42" s="25">
        <f>IFERROR(VLOOKUP($A42,'TD SOP+PROFORM MOD'!$A$5:$AD$750,MATCH(I$4,'TD SOP+PROFORM MOD'!$B$2:$AT$2,0)+1,0),"")</f>
        <v>0</v>
      </c>
      <c r="J42" s="25">
        <f>IFERROR(VLOOKUP($A42,'TD SOP+PROFORM MOD'!$A$5:$AD$750,MATCH(J$4,'TD SOP+PROFORM MOD'!$B$2:$AT$2,0)+1,0),"")</f>
        <v>0</v>
      </c>
      <c r="K42" s="26" t="str">
        <f t="shared" si="11"/>
        <v/>
      </c>
      <c r="L42" s="25">
        <f>IFERROR(VLOOKUP($A42,'TD SOP+PROFORM MOD'!$A$5:$AD$750,MATCH(L$4,'TD SOP+PROFORM MOD'!$B$2:$AT$2,0)+1,0),"")</f>
        <v>0</v>
      </c>
      <c r="M42" s="25">
        <f>IFERROR(VLOOKUP($A42,'TD SOP+PROFORM MOD'!$A$5:$AD$750,MATCH(M$4,'TD SOP+PROFORM MOD'!$B$2:$AT$2,0)+1,0),"")</f>
        <v>0</v>
      </c>
      <c r="N42" s="26" t="str">
        <f t="shared" si="12"/>
        <v/>
      </c>
      <c r="O42" s="25">
        <f>IFERROR(VLOOKUP($A42,'TD SOP+PROFORM MOD'!$A$5:$AD$750,MATCH(O$4,'TD SOP+PROFORM MOD'!$B$2:$AD$2,0)+1,0),0)+IFERROR(VLOOKUP($A42,'TD SOP+PROFORM MOD'!$A$5:$AD$750,MATCH(O$2,'TD SOP+PROFORM MOD'!$B$2:$AD$2,0)+1,0),0)</f>
        <v>0</v>
      </c>
      <c r="P42" s="25">
        <f>IFERROR(VLOOKUP($A42,'TD SOP+PROFORM MOD'!$A$5:$AD$750,MATCH(P$4,'TD SOP+PROFORM MOD'!$B$2:$AD$2,0)+1,0),0)+IFERROR(VLOOKUP($A42,'TD SOP+PROFORM MOD'!$A$5:$AD$750,MATCH(P$2,'TD SOP+PROFORM MOD'!$B$2:$AD$2,0)+1,0),0)</f>
        <v>0</v>
      </c>
      <c r="Q42" s="26" t="str">
        <f t="shared" si="13"/>
        <v/>
      </c>
      <c r="R42" s="25">
        <f>IFERROR(VLOOKUP($A42,'TD SOP+PROFORM MOD'!$A$5:$AD$750,MATCH(R$4,'TD SOP+PROFORM MOD'!$B$2:$AD$2,0)+1,0),0)+IFERROR(VLOOKUP($A42,'TD SOP+PROFORM MOD'!$A$5:$AD$750,MATCH(R$2,'TD SOP+PROFORM MOD'!$B$2:$AD$2,0)+1,0),0)</f>
        <v>0</v>
      </c>
      <c r="S42" s="25">
        <f>IFERROR(VLOOKUP($A42,'TD SOP+PROFORM MOD'!$A$5:$AD$750,MATCH(S$4,'TD SOP+PROFORM MOD'!$B$2:$AD$2,0)+1,0),0)+IFERROR(VLOOKUP($A42,'TD SOP+PROFORM MOD'!$A$5:$AD$750,MATCH(S$2,'TD SOP+PROFORM MOD'!$B$2:$AD$2,0)+1,0),0)</f>
        <v>0</v>
      </c>
      <c r="T42" s="26" t="str">
        <f t="shared" si="14"/>
        <v/>
      </c>
      <c r="U42" s="25">
        <f>IFERROR(VLOOKUP($A42,'TD SOP+PROFORM MOD'!$A$5:$AD$750,MATCH(U$4,'TD SOP+PROFORM MOD'!$B$2:$AD$2,0)+1,0),0)+IFERROR(VLOOKUP($A42,'TD SOP+PROFORM MOD'!$A$5:$AD$750,MATCH(U$2,'TD SOP+PROFORM MOD'!$B$2:$AD$2,0)+1,0),0)</f>
        <v>0</v>
      </c>
      <c r="V42" s="25">
        <f>IFERROR(VLOOKUP($A42,'TD SOP+PROFORM MOD'!$A$5:$AD$750,MATCH(V$4,'TD SOP+PROFORM MOD'!$B$2:$AD$2,0)+1,0),0)+IFERROR(VLOOKUP($A42,'TD SOP+PROFORM MOD'!$A$5:$AD$750,MATCH(V$2,'TD SOP+PROFORM MOD'!$B$2:$AD$2,0)+1,0),0)</f>
        <v>0</v>
      </c>
      <c r="W42" s="26" t="str">
        <f t="shared" si="15"/>
        <v/>
      </c>
      <c r="X42" s="25">
        <f>IFERROR(VLOOKUP($A42,'TD SOP+PROFORM MOD'!$A$5:$AD$750,MATCH(X$4,'TD SOP+PROFORM MOD'!$B$2:$AD$2,0)+1,0),0)+IFERROR(VLOOKUP($A42,'TD SOP+PROFORM MOD'!$A$5:$AD$750,MATCH(X$2,'TD SOP+PROFORM MOD'!$B$2:$AD$2,0)+1,0),0)</f>
        <v>0</v>
      </c>
      <c r="Y42" s="25">
        <f>IFERROR(VLOOKUP($A42,'TD SOP+PROFORM MOD'!$A$5:$AD$750,MATCH(Y$4,'TD SOP+PROFORM MOD'!$B$2:$AD$2,0)+1,0),0)+IFERROR(VLOOKUP($A42,'TD SOP+PROFORM MOD'!$A$5:$AD$750,MATCH(Y$2,'TD SOP+PROFORM MOD'!$B$2:$AD$2,0)+1,0),0)</f>
        <v>0</v>
      </c>
      <c r="Z42" s="26" t="str">
        <f t="shared" si="16"/>
        <v/>
      </c>
      <c r="AA42" s="25">
        <f>IFERROR(VLOOKUP($A42,'TD SOP+PROFORM MOD'!$A$5:$AD$750,MATCH(AA$4,'TD SOP+PROFORM MOD'!$B$2:$AD$2,0)+1,0),0)+IFERROR(VLOOKUP($A42,'TD SOP+PROFORM MOD'!$A$5:$AD$750,MATCH(AA$2,'TD SOP+PROFORM MOD'!$B$2:$AD$2,0)+1,0),0)</f>
        <v>0</v>
      </c>
      <c r="AB42" s="25">
        <f>IFERROR(VLOOKUP($A42,'TD SOP+PROFORM MOD'!$A$5:$AD$750,MATCH(AB$4,'TD SOP+PROFORM MOD'!$B$2:$AD$2,0)+1,0),0)+IFERROR(VLOOKUP($A42,'TD SOP+PROFORM MOD'!$A$5:$AD$750,MATCH(AB$2,'TD SOP+PROFORM MOD'!$B$2:$AD$2,0)+1,0),0)</f>
        <v>0</v>
      </c>
      <c r="AC42" s="26" t="str">
        <f t="shared" si="17"/>
        <v/>
      </c>
      <c r="AD42" s="25">
        <f>IFERROR(VLOOKUP($A42,'TD SOP+PROFORM MOD'!$A$5:$AD$750,MATCH(AD$4,'TD SOP+PROFORM MOD'!$B$2:$AD$2,0)+1,0),0)+IFERROR(VLOOKUP($A42,'TD SOP+PROFORM MOD'!$A$5:$AD$750,MATCH(AD$2,'TD SOP+PROFORM MOD'!$B$2:$AD$2,0)+1,0),0)</f>
        <v>0</v>
      </c>
      <c r="AE42" s="25">
        <f>IFERROR(VLOOKUP($A42,'TD SOP+PROFORM MOD'!$A$5:$AD$750,MATCH(AE$4,'TD SOP+PROFORM MOD'!$B$2:$AD$2,0)+1,0),0)+IFERROR(VLOOKUP($A42,'TD SOP+PROFORM MOD'!$A$5:$AD$750,MATCH(AE$2,'TD SOP+PROFORM MOD'!$B$2:$AD$2,0)+1,0),0)</f>
        <v>5697</v>
      </c>
      <c r="AF42" s="26">
        <f t="shared" si="18"/>
        <v>-1</v>
      </c>
      <c r="AG42" s="25">
        <f>IFERROR(VLOOKUP($A42,'TD SOP+PROFORM MOD'!$A$5:$AD$750,MATCH(AG$4,'TD SOP+PROFORM MOD'!$B$2:$AD$2,0)+1,0),0)+IFERROR(VLOOKUP($A42,'TD SOP+PROFORM MOD'!$A$5:$AD$750,MATCH(AG$2,'TD SOP+PROFORM MOD'!$B$2:$AD$2,0)+1,0),0)</f>
        <v>0</v>
      </c>
      <c r="AH42" s="25">
        <f>IFERROR(VLOOKUP($A42,'TD SOP+PROFORM MOD'!$A$5:$AD$750,MATCH(AH$4,'TD SOP+PROFORM MOD'!$B$2:$AD$2,0)+1,0),0)+IFERROR(VLOOKUP($A42,'TD SOP+PROFORM MOD'!$A$5:$AD$750,MATCH(AH$2,'TD SOP+PROFORM MOD'!$B$2:$AD$2,0)+1,0),0)</f>
        <v>3303</v>
      </c>
      <c r="AI42" s="26">
        <f t="shared" si="19"/>
        <v>-1</v>
      </c>
      <c r="AJ42" s="25">
        <f>IFERROR(VLOOKUP($A42,'TD SOP+PROFORM MOD'!$A$5:$AD$750,MATCH(AJ$4,'TD SOP+PROFORM MOD'!$B$2:$AD$2,0)+1,0),0)+IFERROR(VLOOKUP($A42,'TD SOP+PROFORM MOD'!$A$5:$AD$750,MATCH(AJ$2,'TD SOP+PROFORM MOD'!$B$2:$AD$2,0)+1,0),0)</f>
        <v>0</v>
      </c>
      <c r="AK42" s="25">
        <f>IFERROR(VLOOKUP($A42,'TD SOP+PROFORM MOD'!$A$5:$AD$750,MATCH(AK$4,'TD SOP+PROFORM MOD'!$B$2:$AD$2,0)+1,0),0)+IFERROR(VLOOKUP($A42,'TD SOP+PROFORM MOD'!$A$5:$AD$750,MATCH(AK$2,'TD SOP+PROFORM MOD'!$B$2:$AD$2,0)+1,0),0)</f>
        <v>0</v>
      </c>
      <c r="AL42" s="26" t="str">
        <f t="shared" si="20"/>
        <v/>
      </c>
      <c r="AM42" s="25">
        <f t="shared" si="22"/>
        <v>0</v>
      </c>
      <c r="AN42" s="25">
        <f t="shared" si="22"/>
        <v>9000</v>
      </c>
      <c r="AO42" s="26">
        <f t="shared" si="21"/>
        <v>-1</v>
      </c>
      <c r="AR42" s="25">
        <f>SUMIF('B&amp;S YTD LFY'!B:B,"="&amp;A42,'B&amp;S YTD LFY'!C:C)</f>
        <v>1610</v>
      </c>
      <c r="AS42" s="25">
        <f t="shared" si="23"/>
        <v>0</v>
      </c>
      <c r="AT42" s="25"/>
    </row>
    <row r="43" spans="1:46" x14ac:dyDescent="0.35">
      <c r="A43" s="24" t="str">
        <f>IF(AND('TD SOP+PROFORM MOD'!A40&lt;&gt;"",'TD SOP+PROFORM MOD'!A40&lt;&gt;"TOTAL"),'TD SOP+PROFORM MOD'!A40,0)</f>
        <v>SUR LA PLAGE</v>
      </c>
      <c r="C43" s="25">
        <f>IFERROR(VLOOKUP($A43,'TD SOP+PROFORM MOD'!$A$5:$AD$750,MATCH(C$4,'TD SOP+PROFORM MOD'!$B$2:$AT$2,0)+1,0),"")</f>
        <v>0</v>
      </c>
      <c r="D43" s="25">
        <f>IFERROR(VLOOKUP($A43,'TD SOP+PROFORM MOD'!$A$5:$AD$750,MATCH(D$4,'TD SOP+PROFORM MOD'!$B$2:$AT$2,0)+1,0),"")</f>
        <v>0</v>
      </c>
      <c r="E43" s="26" t="str">
        <f t="shared" si="9"/>
        <v/>
      </c>
      <c r="F43" s="25">
        <f>IFERROR(VLOOKUP($A43,'TD SOP+PROFORM MOD'!$A$5:$AD$750,MATCH(F$4,'TD SOP+PROFORM MOD'!$B$2:$AT$2,0)+1,0),"")</f>
        <v>0</v>
      </c>
      <c r="G43" s="25">
        <f>IFERROR(VLOOKUP($A43,'TD SOP+PROFORM MOD'!$A$5:$AD$750,MATCH(G$4,'TD SOP+PROFORM MOD'!$B$2:$AT$2,0)+1,0),"")</f>
        <v>0</v>
      </c>
      <c r="H43" s="26" t="str">
        <f t="shared" si="10"/>
        <v/>
      </c>
      <c r="I43" s="25">
        <f>IFERROR(VLOOKUP($A43,'TD SOP+PROFORM MOD'!$A$5:$AD$750,MATCH(I$4,'TD SOP+PROFORM MOD'!$B$2:$AT$2,0)+1,0),"")</f>
        <v>0</v>
      </c>
      <c r="J43" s="25">
        <f>IFERROR(VLOOKUP($A43,'TD SOP+PROFORM MOD'!$A$5:$AD$750,MATCH(J$4,'TD SOP+PROFORM MOD'!$B$2:$AT$2,0)+1,0),"")</f>
        <v>0</v>
      </c>
      <c r="K43" s="26" t="str">
        <f t="shared" si="11"/>
        <v/>
      </c>
      <c r="L43" s="25">
        <f>IFERROR(VLOOKUP($A43,'TD SOP+PROFORM MOD'!$A$5:$AD$750,MATCH(L$4,'TD SOP+PROFORM MOD'!$B$2:$AT$2,0)+1,0),"")</f>
        <v>0</v>
      </c>
      <c r="M43" s="25">
        <f>IFERROR(VLOOKUP($A43,'TD SOP+PROFORM MOD'!$A$5:$AD$750,MATCH(M$4,'TD SOP+PROFORM MOD'!$B$2:$AT$2,0)+1,0),"")</f>
        <v>0</v>
      </c>
      <c r="N43" s="26" t="str">
        <f t="shared" si="12"/>
        <v/>
      </c>
      <c r="O43" s="25">
        <f>IFERROR(VLOOKUP($A43,'TD SOP+PROFORM MOD'!$A$5:$AD$750,MATCH(O$4,'TD SOP+PROFORM MOD'!$B$2:$AD$2,0)+1,0),0)+IFERROR(VLOOKUP($A43,'TD SOP+PROFORM MOD'!$A$5:$AD$750,MATCH(O$2,'TD SOP+PROFORM MOD'!$B$2:$AD$2,0)+1,0),0)</f>
        <v>0</v>
      </c>
      <c r="P43" s="25">
        <f>IFERROR(VLOOKUP($A43,'TD SOP+PROFORM MOD'!$A$5:$AD$750,MATCH(P$4,'TD SOP+PROFORM MOD'!$B$2:$AD$2,0)+1,0),0)+IFERROR(VLOOKUP($A43,'TD SOP+PROFORM MOD'!$A$5:$AD$750,MATCH(P$2,'TD SOP+PROFORM MOD'!$B$2:$AD$2,0)+1,0),0)</f>
        <v>0</v>
      </c>
      <c r="Q43" s="26" t="str">
        <f t="shared" si="13"/>
        <v/>
      </c>
      <c r="R43" s="25">
        <f>IFERROR(VLOOKUP($A43,'TD SOP+PROFORM MOD'!$A$5:$AD$750,MATCH(R$4,'TD SOP+PROFORM MOD'!$B$2:$AD$2,0)+1,0),0)+IFERROR(VLOOKUP($A43,'TD SOP+PROFORM MOD'!$A$5:$AD$750,MATCH(R$2,'TD SOP+PROFORM MOD'!$B$2:$AD$2,0)+1,0),0)</f>
        <v>0</v>
      </c>
      <c r="S43" s="25">
        <f>IFERROR(VLOOKUP($A43,'TD SOP+PROFORM MOD'!$A$5:$AD$750,MATCH(S$4,'TD SOP+PROFORM MOD'!$B$2:$AD$2,0)+1,0),0)+IFERROR(VLOOKUP($A43,'TD SOP+PROFORM MOD'!$A$5:$AD$750,MATCH(S$2,'TD SOP+PROFORM MOD'!$B$2:$AD$2,0)+1,0),0)</f>
        <v>0</v>
      </c>
      <c r="T43" s="26" t="str">
        <f t="shared" si="14"/>
        <v/>
      </c>
      <c r="U43" s="25">
        <f>IFERROR(VLOOKUP($A43,'TD SOP+PROFORM MOD'!$A$5:$AD$750,MATCH(U$4,'TD SOP+PROFORM MOD'!$B$2:$AD$2,0)+1,0),0)+IFERROR(VLOOKUP($A43,'TD SOP+PROFORM MOD'!$A$5:$AD$750,MATCH(U$2,'TD SOP+PROFORM MOD'!$B$2:$AD$2,0)+1,0),0)</f>
        <v>0</v>
      </c>
      <c r="V43" s="25">
        <f>IFERROR(VLOOKUP($A43,'TD SOP+PROFORM MOD'!$A$5:$AD$750,MATCH(V$4,'TD SOP+PROFORM MOD'!$B$2:$AD$2,0)+1,0),0)+IFERROR(VLOOKUP($A43,'TD SOP+PROFORM MOD'!$A$5:$AD$750,MATCH(V$2,'TD SOP+PROFORM MOD'!$B$2:$AD$2,0)+1,0),0)</f>
        <v>0</v>
      </c>
      <c r="W43" s="26" t="str">
        <f t="shared" si="15"/>
        <v/>
      </c>
      <c r="X43" s="25">
        <f>IFERROR(VLOOKUP($A43,'TD SOP+PROFORM MOD'!$A$5:$AD$750,MATCH(X$4,'TD SOP+PROFORM MOD'!$B$2:$AD$2,0)+1,0),0)+IFERROR(VLOOKUP($A43,'TD SOP+PROFORM MOD'!$A$5:$AD$750,MATCH(X$2,'TD SOP+PROFORM MOD'!$B$2:$AD$2,0)+1,0),0)</f>
        <v>0</v>
      </c>
      <c r="Y43" s="25">
        <f>IFERROR(VLOOKUP($A43,'TD SOP+PROFORM MOD'!$A$5:$AD$750,MATCH(Y$4,'TD SOP+PROFORM MOD'!$B$2:$AD$2,0)+1,0),0)+IFERROR(VLOOKUP($A43,'TD SOP+PROFORM MOD'!$A$5:$AD$750,MATCH(Y$2,'TD SOP+PROFORM MOD'!$B$2:$AD$2,0)+1,0),0)</f>
        <v>0</v>
      </c>
      <c r="Z43" s="26" t="str">
        <f t="shared" si="16"/>
        <v/>
      </c>
      <c r="AA43" s="25">
        <f>IFERROR(VLOOKUP($A43,'TD SOP+PROFORM MOD'!$A$5:$AD$750,MATCH(AA$4,'TD SOP+PROFORM MOD'!$B$2:$AD$2,0)+1,0),0)+IFERROR(VLOOKUP($A43,'TD SOP+PROFORM MOD'!$A$5:$AD$750,MATCH(AA$2,'TD SOP+PROFORM MOD'!$B$2:$AD$2,0)+1,0),0)</f>
        <v>0</v>
      </c>
      <c r="AB43" s="25">
        <f>IFERROR(VLOOKUP($A43,'TD SOP+PROFORM MOD'!$A$5:$AD$750,MATCH(AB$4,'TD SOP+PROFORM MOD'!$B$2:$AD$2,0)+1,0),0)+IFERROR(VLOOKUP($A43,'TD SOP+PROFORM MOD'!$A$5:$AD$750,MATCH(AB$2,'TD SOP+PROFORM MOD'!$B$2:$AD$2,0)+1,0),0)</f>
        <v>5562</v>
      </c>
      <c r="AC43" s="26">
        <f t="shared" si="17"/>
        <v>-1</v>
      </c>
      <c r="AD43" s="25">
        <f>IFERROR(VLOOKUP($A43,'TD SOP+PROFORM MOD'!$A$5:$AD$750,MATCH(AD$4,'TD SOP+PROFORM MOD'!$B$2:$AD$2,0)+1,0),0)+IFERROR(VLOOKUP($A43,'TD SOP+PROFORM MOD'!$A$5:$AD$750,MATCH(AD$2,'TD SOP+PROFORM MOD'!$B$2:$AD$2,0)+1,0),0)</f>
        <v>0</v>
      </c>
      <c r="AE43" s="25">
        <f>IFERROR(VLOOKUP($A43,'TD SOP+PROFORM MOD'!$A$5:$AD$750,MATCH(AE$4,'TD SOP+PROFORM MOD'!$B$2:$AD$2,0)+1,0),0)+IFERROR(VLOOKUP($A43,'TD SOP+PROFORM MOD'!$A$5:$AD$750,MATCH(AE$2,'TD SOP+PROFORM MOD'!$B$2:$AD$2,0)+1,0),0)</f>
        <v>0</v>
      </c>
      <c r="AF43" s="26" t="str">
        <f t="shared" si="18"/>
        <v/>
      </c>
      <c r="AG43" s="25">
        <f>IFERROR(VLOOKUP($A43,'TD SOP+PROFORM MOD'!$A$5:$AD$750,MATCH(AG$4,'TD SOP+PROFORM MOD'!$B$2:$AD$2,0)+1,0),0)+IFERROR(VLOOKUP($A43,'TD SOP+PROFORM MOD'!$A$5:$AD$750,MATCH(AG$2,'TD SOP+PROFORM MOD'!$B$2:$AD$2,0)+1,0),0)</f>
        <v>0</v>
      </c>
      <c r="AH43" s="25">
        <f>IFERROR(VLOOKUP($A43,'TD SOP+PROFORM MOD'!$A$5:$AD$750,MATCH(AH$4,'TD SOP+PROFORM MOD'!$B$2:$AD$2,0)+1,0),0)+IFERROR(VLOOKUP($A43,'TD SOP+PROFORM MOD'!$A$5:$AD$750,MATCH(AH$2,'TD SOP+PROFORM MOD'!$B$2:$AD$2,0)+1,0),0)</f>
        <v>3298</v>
      </c>
      <c r="AI43" s="26">
        <f t="shared" si="19"/>
        <v>-1</v>
      </c>
      <c r="AJ43" s="25">
        <f>IFERROR(VLOOKUP($A43,'TD SOP+PROFORM MOD'!$A$5:$AD$750,MATCH(AJ$4,'TD SOP+PROFORM MOD'!$B$2:$AD$2,0)+1,0),0)+IFERROR(VLOOKUP($A43,'TD SOP+PROFORM MOD'!$A$5:$AD$750,MATCH(AJ$2,'TD SOP+PROFORM MOD'!$B$2:$AD$2,0)+1,0),0)</f>
        <v>0</v>
      </c>
      <c r="AK43" s="25">
        <f>IFERROR(VLOOKUP($A43,'TD SOP+PROFORM MOD'!$A$5:$AD$750,MATCH(AK$4,'TD SOP+PROFORM MOD'!$B$2:$AD$2,0)+1,0),0)+IFERROR(VLOOKUP($A43,'TD SOP+PROFORM MOD'!$A$5:$AD$750,MATCH(AK$2,'TD SOP+PROFORM MOD'!$B$2:$AD$2,0)+1,0),0)</f>
        <v>0</v>
      </c>
      <c r="AL43" s="26" t="str">
        <f t="shared" si="20"/>
        <v/>
      </c>
      <c r="AM43" s="25">
        <f t="shared" si="22"/>
        <v>0</v>
      </c>
      <c r="AN43" s="25">
        <f t="shared" si="22"/>
        <v>8860</v>
      </c>
      <c r="AO43" s="26">
        <f t="shared" si="21"/>
        <v>-1</v>
      </c>
      <c r="AR43" s="25">
        <f>SUMIF('B&amp;S YTD LFY'!B:B,"="&amp;A43,'B&amp;S YTD LFY'!C:C)</f>
        <v>0</v>
      </c>
      <c r="AS43" s="25">
        <f t="shared" si="23"/>
        <v>0</v>
      </c>
      <c r="AT43" s="25"/>
    </row>
    <row r="44" spans="1:46" x14ac:dyDescent="0.35">
      <c r="A44" s="24" t="str">
        <f>IF(AND('TD SOP+PROFORM MOD'!A41&lt;&gt;"",'TD SOP+PROFORM MOD'!A41&lt;&gt;"TOTAL"),'TD SOP+PROFORM MOD'!A41,0)</f>
        <v>C.O.T. INC.</v>
      </c>
      <c r="C44" s="25">
        <f>IFERROR(VLOOKUP($A44,'TD SOP+PROFORM MOD'!$A$5:$AD$750,MATCH(C$4,'TD SOP+PROFORM MOD'!$B$2:$AT$2,0)+1,0),"")</f>
        <v>0</v>
      </c>
      <c r="D44" s="25">
        <f>IFERROR(VLOOKUP($A44,'TD SOP+PROFORM MOD'!$A$5:$AD$750,MATCH(D$4,'TD SOP+PROFORM MOD'!$B$2:$AT$2,0)+1,0),"")</f>
        <v>1103.7</v>
      </c>
      <c r="E44" s="26">
        <f t="shared" si="9"/>
        <v>-1</v>
      </c>
      <c r="F44" s="25">
        <f>IFERROR(VLOOKUP($A44,'TD SOP+PROFORM MOD'!$A$5:$AD$750,MATCH(F$4,'TD SOP+PROFORM MOD'!$B$2:$AT$2,0)+1,0),"")</f>
        <v>0</v>
      </c>
      <c r="G44" s="25">
        <f>IFERROR(VLOOKUP($A44,'TD SOP+PROFORM MOD'!$A$5:$AD$750,MATCH(G$4,'TD SOP+PROFORM MOD'!$B$2:$AT$2,0)+1,0),"")</f>
        <v>0</v>
      </c>
      <c r="H44" s="26" t="str">
        <f t="shared" si="10"/>
        <v/>
      </c>
      <c r="I44" s="25">
        <f>IFERROR(VLOOKUP($A44,'TD SOP+PROFORM MOD'!$A$5:$AD$750,MATCH(I$4,'TD SOP+PROFORM MOD'!$B$2:$AT$2,0)+1,0),"")</f>
        <v>0</v>
      </c>
      <c r="J44" s="25">
        <f>IFERROR(VLOOKUP($A44,'TD SOP+PROFORM MOD'!$A$5:$AD$750,MATCH(J$4,'TD SOP+PROFORM MOD'!$B$2:$AT$2,0)+1,0),"")</f>
        <v>0</v>
      </c>
      <c r="K44" s="26" t="str">
        <f t="shared" si="11"/>
        <v/>
      </c>
      <c r="L44" s="25">
        <f>IFERROR(VLOOKUP($A44,'TD SOP+PROFORM MOD'!$A$5:$AD$750,MATCH(L$4,'TD SOP+PROFORM MOD'!$B$2:$AT$2,0)+1,0),"")</f>
        <v>0</v>
      </c>
      <c r="M44" s="25">
        <f>IFERROR(VLOOKUP($A44,'TD SOP+PROFORM MOD'!$A$5:$AD$750,MATCH(M$4,'TD SOP+PROFORM MOD'!$B$2:$AT$2,0)+1,0),"")</f>
        <v>0</v>
      </c>
      <c r="N44" s="26" t="str">
        <f t="shared" si="12"/>
        <v/>
      </c>
      <c r="O44" s="25">
        <f>IFERROR(VLOOKUP($A44,'TD SOP+PROFORM MOD'!$A$5:$AD$750,MATCH(O$4,'TD SOP+PROFORM MOD'!$B$2:$AD$2,0)+1,0),0)+IFERROR(VLOOKUP($A44,'TD SOP+PROFORM MOD'!$A$5:$AD$750,MATCH(O$2,'TD SOP+PROFORM MOD'!$B$2:$AD$2,0)+1,0),0)</f>
        <v>0</v>
      </c>
      <c r="P44" s="25">
        <f>IFERROR(VLOOKUP($A44,'TD SOP+PROFORM MOD'!$A$5:$AD$750,MATCH(P$4,'TD SOP+PROFORM MOD'!$B$2:$AD$2,0)+1,0),0)+IFERROR(VLOOKUP($A44,'TD SOP+PROFORM MOD'!$A$5:$AD$750,MATCH(P$2,'TD SOP+PROFORM MOD'!$B$2:$AD$2,0)+1,0),0)</f>
        <v>0</v>
      </c>
      <c r="Q44" s="26" t="str">
        <f t="shared" si="13"/>
        <v/>
      </c>
      <c r="R44" s="25">
        <f>IFERROR(VLOOKUP($A44,'TD SOP+PROFORM MOD'!$A$5:$AD$750,MATCH(R$4,'TD SOP+PROFORM MOD'!$B$2:$AD$2,0)+1,0),0)+IFERROR(VLOOKUP($A44,'TD SOP+PROFORM MOD'!$A$5:$AD$750,MATCH(R$2,'TD SOP+PROFORM MOD'!$B$2:$AD$2,0)+1,0),0)</f>
        <v>0</v>
      </c>
      <c r="S44" s="25">
        <f>IFERROR(VLOOKUP($A44,'TD SOP+PROFORM MOD'!$A$5:$AD$750,MATCH(S$4,'TD SOP+PROFORM MOD'!$B$2:$AD$2,0)+1,0),0)+IFERROR(VLOOKUP($A44,'TD SOP+PROFORM MOD'!$A$5:$AD$750,MATCH(S$2,'TD SOP+PROFORM MOD'!$B$2:$AD$2,0)+1,0),0)</f>
        <v>0</v>
      </c>
      <c r="T44" s="26" t="str">
        <f t="shared" si="14"/>
        <v/>
      </c>
      <c r="U44" s="25">
        <f>IFERROR(VLOOKUP($A44,'TD SOP+PROFORM MOD'!$A$5:$AD$750,MATCH(U$4,'TD SOP+PROFORM MOD'!$B$2:$AD$2,0)+1,0),0)+IFERROR(VLOOKUP($A44,'TD SOP+PROFORM MOD'!$A$5:$AD$750,MATCH(U$2,'TD SOP+PROFORM MOD'!$B$2:$AD$2,0)+1,0),0)</f>
        <v>0</v>
      </c>
      <c r="V44" s="25">
        <f>IFERROR(VLOOKUP($A44,'TD SOP+PROFORM MOD'!$A$5:$AD$750,MATCH(V$4,'TD SOP+PROFORM MOD'!$B$2:$AD$2,0)+1,0),0)+IFERROR(VLOOKUP($A44,'TD SOP+PROFORM MOD'!$A$5:$AD$750,MATCH(V$2,'TD SOP+PROFORM MOD'!$B$2:$AD$2,0)+1,0),0)</f>
        <v>0</v>
      </c>
      <c r="W44" s="26" t="str">
        <f t="shared" si="15"/>
        <v/>
      </c>
      <c r="X44" s="25">
        <f>IFERROR(VLOOKUP($A44,'TD SOP+PROFORM MOD'!$A$5:$AD$750,MATCH(X$4,'TD SOP+PROFORM MOD'!$B$2:$AD$2,0)+1,0),0)+IFERROR(VLOOKUP($A44,'TD SOP+PROFORM MOD'!$A$5:$AD$750,MATCH(X$2,'TD SOP+PROFORM MOD'!$B$2:$AD$2,0)+1,0),0)</f>
        <v>0</v>
      </c>
      <c r="Y44" s="25">
        <f>IFERROR(VLOOKUP($A44,'TD SOP+PROFORM MOD'!$A$5:$AD$750,MATCH(Y$4,'TD SOP+PROFORM MOD'!$B$2:$AD$2,0)+1,0),0)+IFERROR(VLOOKUP($A44,'TD SOP+PROFORM MOD'!$A$5:$AD$750,MATCH(Y$2,'TD SOP+PROFORM MOD'!$B$2:$AD$2,0)+1,0),0)</f>
        <v>0</v>
      </c>
      <c r="Z44" s="26" t="str">
        <f t="shared" si="16"/>
        <v/>
      </c>
      <c r="AA44" s="25">
        <f>IFERROR(VLOOKUP($A44,'TD SOP+PROFORM MOD'!$A$5:$AD$750,MATCH(AA$4,'TD SOP+PROFORM MOD'!$B$2:$AD$2,0)+1,0),0)+IFERROR(VLOOKUP($A44,'TD SOP+PROFORM MOD'!$A$5:$AD$750,MATCH(AA$2,'TD SOP+PROFORM MOD'!$B$2:$AD$2,0)+1,0),0)</f>
        <v>0</v>
      </c>
      <c r="AB44" s="25">
        <f>IFERROR(VLOOKUP($A44,'TD SOP+PROFORM MOD'!$A$5:$AD$750,MATCH(AB$4,'TD SOP+PROFORM MOD'!$B$2:$AD$2,0)+1,0),0)+IFERROR(VLOOKUP($A44,'TD SOP+PROFORM MOD'!$A$5:$AD$750,MATCH(AB$2,'TD SOP+PROFORM MOD'!$B$2:$AD$2,0)+1,0),0)</f>
        <v>0</v>
      </c>
      <c r="AC44" s="26" t="str">
        <f t="shared" si="17"/>
        <v/>
      </c>
      <c r="AD44" s="25">
        <f>IFERROR(VLOOKUP($A44,'TD SOP+PROFORM MOD'!$A$5:$AD$750,MATCH(AD$4,'TD SOP+PROFORM MOD'!$B$2:$AD$2,0)+1,0),0)+IFERROR(VLOOKUP($A44,'TD SOP+PROFORM MOD'!$A$5:$AD$750,MATCH(AD$2,'TD SOP+PROFORM MOD'!$B$2:$AD$2,0)+1,0),0)</f>
        <v>0</v>
      </c>
      <c r="AE44" s="25">
        <f>IFERROR(VLOOKUP($A44,'TD SOP+PROFORM MOD'!$A$5:$AD$750,MATCH(AE$4,'TD SOP+PROFORM MOD'!$B$2:$AD$2,0)+1,0),0)+IFERROR(VLOOKUP($A44,'TD SOP+PROFORM MOD'!$A$5:$AD$750,MATCH(AE$2,'TD SOP+PROFORM MOD'!$B$2:$AD$2,0)+1,0),0)</f>
        <v>3599</v>
      </c>
      <c r="AF44" s="26">
        <f t="shared" si="18"/>
        <v>-1</v>
      </c>
      <c r="AG44" s="25">
        <f>IFERROR(VLOOKUP($A44,'TD SOP+PROFORM MOD'!$A$5:$AD$750,MATCH(AG$4,'TD SOP+PROFORM MOD'!$B$2:$AD$2,0)+1,0),0)+IFERROR(VLOOKUP($A44,'TD SOP+PROFORM MOD'!$A$5:$AD$750,MATCH(AG$2,'TD SOP+PROFORM MOD'!$B$2:$AD$2,0)+1,0),0)</f>
        <v>0</v>
      </c>
      <c r="AH44" s="25">
        <f>IFERROR(VLOOKUP($A44,'TD SOP+PROFORM MOD'!$A$5:$AD$750,MATCH(AH$4,'TD SOP+PROFORM MOD'!$B$2:$AD$2,0)+1,0),0)+IFERROR(VLOOKUP($A44,'TD SOP+PROFORM MOD'!$A$5:$AD$750,MATCH(AH$2,'TD SOP+PROFORM MOD'!$B$2:$AD$2,0)+1,0),0)</f>
        <v>2750</v>
      </c>
      <c r="AI44" s="26">
        <f t="shared" si="19"/>
        <v>-1</v>
      </c>
      <c r="AJ44" s="25">
        <f>IFERROR(VLOOKUP($A44,'TD SOP+PROFORM MOD'!$A$5:$AD$750,MATCH(AJ$4,'TD SOP+PROFORM MOD'!$B$2:$AD$2,0)+1,0),0)+IFERROR(VLOOKUP($A44,'TD SOP+PROFORM MOD'!$A$5:$AD$750,MATCH(AJ$2,'TD SOP+PROFORM MOD'!$B$2:$AD$2,0)+1,0),0)</f>
        <v>0</v>
      </c>
      <c r="AK44" s="25">
        <f>IFERROR(VLOOKUP($A44,'TD SOP+PROFORM MOD'!$A$5:$AD$750,MATCH(AK$4,'TD SOP+PROFORM MOD'!$B$2:$AD$2,0)+1,0),0)+IFERROR(VLOOKUP($A44,'TD SOP+PROFORM MOD'!$A$5:$AD$750,MATCH(AK$2,'TD SOP+PROFORM MOD'!$B$2:$AD$2,0)+1,0),0)</f>
        <v>630</v>
      </c>
      <c r="AL44" s="26">
        <f t="shared" si="20"/>
        <v>-1</v>
      </c>
      <c r="AM44" s="25">
        <f t="shared" si="22"/>
        <v>0</v>
      </c>
      <c r="AN44" s="25">
        <f t="shared" si="22"/>
        <v>8082.7</v>
      </c>
      <c r="AO44" s="26">
        <f t="shared" si="21"/>
        <v>-1</v>
      </c>
      <c r="AR44" s="25">
        <f>SUMIF('B&amp;S YTD LFY'!B:B,"="&amp;A44,'B&amp;S YTD LFY'!C:C)</f>
        <v>2728</v>
      </c>
      <c r="AS44" s="25">
        <f t="shared" si="23"/>
        <v>0</v>
      </c>
      <c r="AT44" s="25"/>
    </row>
    <row r="45" spans="1:46" x14ac:dyDescent="0.35">
      <c r="A45" s="24" t="str">
        <f>IF(AND('TD SOP+PROFORM MOD'!A42&lt;&gt;"",'TD SOP+PROFORM MOD'!A42&lt;&gt;"TOTAL"),'TD SOP+PROFORM MOD'!A42,0)</f>
        <v>STRONG CURRENT LTD</v>
      </c>
      <c r="C45" s="25">
        <f>IFERROR(VLOOKUP($A45,'TD SOP+PROFORM MOD'!$A$5:$AD$750,MATCH(C$4,'TD SOP+PROFORM MOD'!$B$2:$AT$2,0)+1,0),"")</f>
        <v>0</v>
      </c>
      <c r="D45" s="25">
        <f>IFERROR(VLOOKUP($A45,'TD SOP+PROFORM MOD'!$A$5:$AD$750,MATCH(D$4,'TD SOP+PROFORM MOD'!$B$2:$AT$2,0)+1,0),"")</f>
        <v>0</v>
      </c>
      <c r="E45" s="26" t="str">
        <f t="shared" si="9"/>
        <v/>
      </c>
      <c r="F45" s="25">
        <f>IFERROR(VLOOKUP($A45,'TD SOP+PROFORM MOD'!$A$5:$AD$750,MATCH(F$4,'TD SOP+PROFORM MOD'!$B$2:$AT$2,0)+1,0),"")</f>
        <v>0</v>
      </c>
      <c r="G45" s="25">
        <f>IFERROR(VLOOKUP($A45,'TD SOP+PROFORM MOD'!$A$5:$AD$750,MATCH(G$4,'TD SOP+PROFORM MOD'!$B$2:$AT$2,0)+1,0),"")</f>
        <v>0</v>
      </c>
      <c r="H45" s="26" t="str">
        <f t="shared" si="10"/>
        <v/>
      </c>
      <c r="I45" s="25">
        <f>IFERROR(VLOOKUP($A45,'TD SOP+PROFORM MOD'!$A$5:$AD$750,MATCH(I$4,'TD SOP+PROFORM MOD'!$B$2:$AT$2,0)+1,0),"")</f>
        <v>0</v>
      </c>
      <c r="J45" s="25">
        <f>IFERROR(VLOOKUP($A45,'TD SOP+PROFORM MOD'!$A$5:$AD$750,MATCH(J$4,'TD SOP+PROFORM MOD'!$B$2:$AT$2,0)+1,0),"")</f>
        <v>0</v>
      </c>
      <c r="K45" s="26" t="str">
        <f t="shared" si="11"/>
        <v/>
      </c>
      <c r="L45" s="25">
        <f>IFERROR(VLOOKUP($A45,'TD SOP+PROFORM MOD'!$A$5:$AD$750,MATCH(L$4,'TD SOP+PROFORM MOD'!$B$2:$AT$2,0)+1,0),"")</f>
        <v>0</v>
      </c>
      <c r="M45" s="25">
        <f>IFERROR(VLOOKUP($A45,'TD SOP+PROFORM MOD'!$A$5:$AD$750,MATCH(M$4,'TD SOP+PROFORM MOD'!$B$2:$AT$2,0)+1,0),"")</f>
        <v>0</v>
      </c>
      <c r="N45" s="26" t="str">
        <f t="shared" si="12"/>
        <v/>
      </c>
      <c r="O45" s="25">
        <f>IFERROR(VLOOKUP($A45,'TD SOP+PROFORM MOD'!$A$5:$AD$750,MATCH(O$4,'TD SOP+PROFORM MOD'!$B$2:$AD$2,0)+1,0),0)+IFERROR(VLOOKUP($A45,'TD SOP+PROFORM MOD'!$A$5:$AD$750,MATCH(O$2,'TD SOP+PROFORM MOD'!$B$2:$AD$2,0)+1,0),0)</f>
        <v>0</v>
      </c>
      <c r="P45" s="25">
        <f>IFERROR(VLOOKUP($A45,'TD SOP+PROFORM MOD'!$A$5:$AD$750,MATCH(P$4,'TD SOP+PROFORM MOD'!$B$2:$AD$2,0)+1,0),0)+IFERROR(VLOOKUP($A45,'TD SOP+PROFORM MOD'!$A$5:$AD$750,MATCH(P$2,'TD SOP+PROFORM MOD'!$B$2:$AD$2,0)+1,0),0)</f>
        <v>0</v>
      </c>
      <c r="Q45" s="26" t="str">
        <f t="shared" si="13"/>
        <v/>
      </c>
      <c r="R45" s="25">
        <f>IFERROR(VLOOKUP($A45,'TD SOP+PROFORM MOD'!$A$5:$AD$750,MATCH(R$4,'TD SOP+PROFORM MOD'!$B$2:$AD$2,0)+1,0),0)+IFERROR(VLOOKUP($A45,'TD SOP+PROFORM MOD'!$A$5:$AD$750,MATCH(R$2,'TD SOP+PROFORM MOD'!$B$2:$AD$2,0)+1,0),0)</f>
        <v>2769</v>
      </c>
      <c r="S45" s="25">
        <f>IFERROR(VLOOKUP($A45,'TD SOP+PROFORM MOD'!$A$5:$AD$750,MATCH(S$4,'TD SOP+PROFORM MOD'!$B$2:$AD$2,0)+1,0),0)+IFERROR(VLOOKUP($A45,'TD SOP+PROFORM MOD'!$A$5:$AD$750,MATCH(S$2,'TD SOP+PROFORM MOD'!$B$2:$AD$2,0)+1,0),0)</f>
        <v>0</v>
      </c>
      <c r="T45" s="26" t="str">
        <f t="shared" si="14"/>
        <v/>
      </c>
      <c r="U45" s="25">
        <f>IFERROR(VLOOKUP($A45,'TD SOP+PROFORM MOD'!$A$5:$AD$750,MATCH(U$4,'TD SOP+PROFORM MOD'!$B$2:$AD$2,0)+1,0),0)+IFERROR(VLOOKUP($A45,'TD SOP+PROFORM MOD'!$A$5:$AD$750,MATCH(U$2,'TD SOP+PROFORM MOD'!$B$2:$AD$2,0)+1,0),0)</f>
        <v>0</v>
      </c>
      <c r="V45" s="25">
        <f>IFERROR(VLOOKUP($A45,'TD SOP+PROFORM MOD'!$A$5:$AD$750,MATCH(V$4,'TD SOP+PROFORM MOD'!$B$2:$AD$2,0)+1,0),0)+IFERROR(VLOOKUP($A45,'TD SOP+PROFORM MOD'!$A$5:$AD$750,MATCH(V$2,'TD SOP+PROFORM MOD'!$B$2:$AD$2,0)+1,0),0)</f>
        <v>3510</v>
      </c>
      <c r="W45" s="26">
        <f t="shared" si="15"/>
        <v>-1</v>
      </c>
      <c r="X45" s="25">
        <f>IFERROR(VLOOKUP($A45,'TD SOP+PROFORM MOD'!$A$5:$AD$750,MATCH(X$4,'TD SOP+PROFORM MOD'!$B$2:$AD$2,0)+1,0),0)+IFERROR(VLOOKUP($A45,'TD SOP+PROFORM MOD'!$A$5:$AD$750,MATCH(X$2,'TD SOP+PROFORM MOD'!$B$2:$AD$2,0)+1,0),0)</f>
        <v>1521</v>
      </c>
      <c r="Y45" s="25">
        <f>IFERROR(VLOOKUP($A45,'TD SOP+PROFORM MOD'!$A$5:$AD$750,MATCH(Y$4,'TD SOP+PROFORM MOD'!$B$2:$AD$2,0)+1,0),0)+IFERROR(VLOOKUP($A45,'TD SOP+PROFORM MOD'!$A$5:$AD$750,MATCH(Y$2,'TD SOP+PROFORM MOD'!$B$2:$AD$2,0)+1,0),0)</f>
        <v>0</v>
      </c>
      <c r="Z45" s="26" t="str">
        <f t="shared" si="16"/>
        <v/>
      </c>
      <c r="AA45" s="25">
        <f>IFERROR(VLOOKUP($A45,'TD SOP+PROFORM MOD'!$A$5:$AD$750,MATCH(AA$4,'TD SOP+PROFORM MOD'!$B$2:$AD$2,0)+1,0),0)+IFERROR(VLOOKUP($A45,'TD SOP+PROFORM MOD'!$A$5:$AD$750,MATCH(AA$2,'TD SOP+PROFORM MOD'!$B$2:$AD$2,0)+1,0),0)</f>
        <v>0</v>
      </c>
      <c r="AB45" s="25">
        <f>IFERROR(VLOOKUP($A45,'TD SOP+PROFORM MOD'!$A$5:$AD$750,MATCH(AB$4,'TD SOP+PROFORM MOD'!$B$2:$AD$2,0)+1,0),0)+IFERROR(VLOOKUP($A45,'TD SOP+PROFORM MOD'!$A$5:$AD$750,MATCH(AB$2,'TD SOP+PROFORM MOD'!$B$2:$AD$2,0)+1,0),0)</f>
        <v>0</v>
      </c>
      <c r="AC45" s="26" t="str">
        <f t="shared" si="17"/>
        <v/>
      </c>
      <c r="AD45" s="25">
        <f>IFERROR(VLOOKUP($A45,'TD SOP+PROFORM MOD'!$A$5:$AD$750,MATCH(AD$4,'TD SOP+PROFORM MOD'!$B$2:$AD$2,0)+1,0),0)+IFERROR(VLOOKUP($A45,'TD SOP+PROFORM MOD'!$A$5:$AD$750,MATCH(AD$2,'TD SOP+PROFORM MOD'!$B$2:$AD$2,0)+1,0),0)</f>
        <v>0</v>
      </c>
      <c r="AE45" s="25">
        <f>IFERROR(VLOOKUP($A45,'TD SOP+PROFORM MOD'!$A$5:$AD$750,MATCH(AE$4,'TD SOP+PROFORM MOD'!$B$2:$AD$2,0)+1,0),0)+IFERROR(VLOOKUP($A45,'TD SOP+PROFORM MOD'!$A$5:$AD$750,MATCH(AE$2,'TD SOP+PROFORM MOD'!$B$2:$AD$2,0)+1,0),0)</f>
        <v>0</v>
      </c>
      <c r="AF45" s="26" t="str">
        <f t="shared" si="18"/>
        <v/>
      </c>
      <c r="AG45" s="25">
        <f>IFERROR(VLOOKUP($A45,'TD SOP+PROFORM MOD'!$A$5:$AD$750,MATCH(AG$4,'TD SOP+PROFORM MOD'!$B$2:$AD$2,0)+1,0),0)+IFERROR(VLOOKUP($A45,'TD SOP+PROFORM MOD'!$A$5:$AD$750,MATCH(AG$2,'TD SOP+PROFORM MOD'!$B$2:$AD$2,0)+1,0),0)</f>
        <v>0</v>
      </c>
      <c r="AH45" s="25">
        <f>IFERROR(VLOOKUP($A45,'TD SOP+PROFORM MOD'!$A$5:$AD$750,MATCH(AH$4,'TD SOP+PROFORM MOD'!$B$2:$AD$2,0)+1,0),0)+IFERROR(VLOOKUP($A45,'TD SOP+PROFORM MOD'!$A$5:$AD$750,MATCH(AH$2,'TD SOP+PROFORM MOD'!$B$2:$AD$2,0)+1,0),0)</f>
        <v>0</v>
      </c>
      <c r="AI45" s="26" t="str">
        <f t="shared" si="19"/>
        <v/>
      </c>
      <c r="AJ45" s="25">
        <f>IFERROR(VLOOKUP($A45,'TD SOP+PROFORM MOD'!$A$5:$AD$750,MATCH(AJ$4,'TD SOP+PROFORM MOD'!$B$2:$AD$2,0)+1,0),0)+IFERROR(VLOOKUP($A45,'TD SOP+PROFORM MOD'!$A$5:$AD$750,MATCH(AJ$2,'TD SOP+PROFORM MOD'!$B$2:$AD$2,0)+1,0),0)</f>
        <v>0</v>
      </c>
      <c r="AK45" s="25">
        <f>IFERROR(VLOOKUP($A45,'TD SOP+PROFORM MOD'!$A$5:$AD$750,MATCH(AK$4,'TD SOP+PROFORM MOD'!$B$2:$AD$2,0)+1,0),0)+IFERROR(VLOOKUP($A45,'TD SOP+PROFORM MOD'!$A$5:$AD$750,MATCH(AK$2,'TD SOP+PROFORM MOD'!$B$2:$AD$2,0)+1,0),0)</f>
        <v>0</v>
      </c>
      <c r="AL45" s="26" t="str">
        <f t="shared" si="20"/>
        <v/>
      </c>
      <c r="AM45" s="25">
        <f t="shared" si="22"/>
        <v>4290</v>
      </c>
      <c r="AN45" s="25">
        <f t="shared" si="22"/>
        <v>3510</v>
      </c>
      <c r="AO45" s="26">
        <f t="shared" si="21"/>
        <v>0.22222222222222232</v>
      </c>
      <c r="AR45" s="25">
        <f>SUMIF('B&amp;S YTD LFY'!B:B,"="&amp;A45,'B&amp;S YTD LFY'!C:C)</f>
        <v>3510</v>
      </c>
      <c r="AS45" s="25">
        <f t="shared" si="23"/>
        <v>4290</v>
      </c>
      <c r="AT45" s="25"/>
    </row>
    <row r="46" spans="1:46" x14ac:dyDescent="0.35">
      <c r="A46" s="24" t="str">
        <f>IF(AND('TD SOP+PROFORM MOD'!A43&lt;&gt;"",'TD SOP+PROFORM MOD'!A43&lt;&gt;"TOTAL"),'TD SOP+PROFORM MOD'!A43,0)</f>
        <v>SWIMSUITSFORALL.COM</v>
      </c>
      <c r="C46" s="25">
        <f>IFERROR(VLOOKUP($A46,'TD SOP+PROFORM MOD'!$A$5:$AD$750,MATCH(C$4,'TD SOP+PROFORM MOD'!$B$2:$AT$2,0)+1,0),"")</f>
        <v>0</v>
      </c>
      <c r="D46" s="25">
        <f>IFERROR(VLOOKUP($A46,'TD SOP+PROFORM MOD'!$A$5:$AD$750,MATCH(D$4,'TD SOP+PROFORM MOD'!$B$2:$AT$2,0)+1,0),"")</f>
        <v>0</v>
      </c>
      <c r="E46" s="26" t="str">
        <f t="shared" si="9"/>
        <v/>
      </c>
      <c r="F46" s="25">
        <f>IFERROR(VLOOKUP($A46,'TD SOP+PROFORM MOD'!$A$5:$AD$750,MATCH(F$4,'TD SOP+PROFORM MOD'!$B$2:$AT$2,0)+1,0),"")</f>
        <v>0</v>
      </c>
      <c r="G46" s="25">
        <f>IFERROR(VLOOKUP($A46,'TD SOP+PROFORM MOD'!$A$5:$AD$750,MATCH(G$4,'TD SOP+PROFORM MOD'!$B$2:$AT$2,0)+1,0),"")</f>
        <v>0</v>
      </c>
      <c r="H46" s="26" t="str">
        <f t="shared" si="10"/>
        <v/>
      </c>
      <c r="I46" s="25">
        <f>IFERROR(VLOOKUP($A46,'TD SOP+PROFORM MOD'!$A$5:$AD$750,MATCH(I$4,'TD SOP+PROFORM MOD'!$B$2:$AT$2,0)+1,0),"")</f>
        <v>0</v>
      </c>
      <c r="J46" s="25">
        <f>IFERROR(VLOOKUP($A46,'TD SOP+PROFORM MOD'!$A$5:$AD$750,MATCH(J$4,'TD SOP+PROFORM MOD'!$B$2:$AT$2,0)+1,0),"")</f>
        <v>0</v>
      </c>
      <c r="K46" s="26" t="str">
        <f t="shared" si="11"/>
        <v/>
      </c>
      <c r="L46" s="25">
        <f>IFERROR(VLOOKUP($A46,'TD SOP+PROFORM MOD'!$A$5:$AD$750,MATCH(L$4,'TD SOP+PROFORM MOD'!$B$2:$AT$2,0)+1,0),"")</f>
        <v>2633</v>
      </c>
      <c r="M46" s="25">
        <f>IFERROR(VLOOKUP($A46,'TD SOP+PROFORM MOD'!$A$5:$AD$750,MATCH(M$4,'TD SOP+PROFORM MOD'!$B$2:$AT$2,0)+1,0),"")</f>
        <v>3325.5</v>
      </c>
      <c r="N46" s="26">
        <f t="shared" si="12"/>
        <v>-0.20823936250187947</v>
      </c>
      <c r="O46" s="25">
        <f>IFERROR(VLOOKUP($A46,'TD SOP+PROFORM MOD'!$A$5:$AD$750,MATCH(O$4,'TD SOP+PROFORM MOD'!$B$2:$AD$2,0)+1,0),0)+IFERROR(VLOOKUP($A46,'TD SOP+PROFORM MOD'!$A$5:$AD$750,MATCH(O$2,'TD SOP+PROFORM MOD'!$B$2:$AD$2,0)+1,0),0)</f>
        <v>0</v>
      </c>
      <c r="P46" s="25">
        <f>IFERROR(VLOOKUP($A46,'TD SOP+PROFORM MOD'!$A$5:$AD$750,MATCH(P$4,'TD SOP+PROFORM MOD'!$B$2:$AD$2,0)+1,0),0)+IFERROR(VLOOKUP($A46,'TD SOP+PROFORM MOD'!$A$5:$AD$750,MATCH(P$2,'TD SOP+PROFORM MOD'!$B$2:$AD$2,0)+1,0),0)</f>
        <v>1110</v>
      </c>
      <c r="Q46" s="26">
        <f t="shared" si="13"/>
        <v>-1</v>
      </c>
      <c r="R46" s="25">
        <f>IFERROR(VLOOKUP($A46,'TD SOP+PROFORM MOD'!$A$5:$AD$750,MATCH(R$4,'TD SOP+PROFORM MOD'!$B$2:$AD$2,0)+1,0),0)+IFERROR(VLOOKUP($A46,'TD SOP+PROFORM MOD'!$A$5:$AD$750,MATCH(R$2,'TD SOP+PROFORM MOD'!$B$2:$AD$2,0)+1,0),0)</f>
        <v>0</v>
      </c>
      <c r="S46" s="25">
        <f>IFERROR(VLOOKUP($A46,'TD SOP+PROFORM MOD'!$A$5:$AD$750,MATCH(S$4,'TD SOP+PROFORM MOD'!$B$2:$AD$2,0)+1,0),0)+IFERROR(VLOOKUP($A46,'TD SOP+PROFORM MOD'!$A$5:$AD$750,MATCH(S$2,'TD SOP+PROFORM MOD'!$B$2:$AD$2,0)+1,0),0)</f>
        <v>0</v>
      </c>
      <c r="T46" s="26" t="str">
        <f t="shared" si="14"/>
        <v/>
      </c>
      <c r="U46" s="25">
        <f>IFERROR(VLOOKUP($A46,'TD SOP+PROFORM MOD'!$A$5:$AD$750,MATCH(U$4,'TD SOP+PROFORM MOD'!$B$2:$AD$2,0)+1,0),0)+IFERROR(VLOOKUP($A46,'TD SOP+PROFORM MOD'!$A$5:$AD$750,MATCH(U$2,'TD SOP+PROFORM MOD'!$B$2:$AD$2,0)+1,0),0)</f>
        <v>0</v>
      </c>
      <c r="V46" s="25">
        <f>IFERROR(VLOOKUP($A46,'TD SOP+PROFORM MOD'!$A$5:$AD$750,MATCH(V$4,'TD SOP+PROFORM MOD'!$B$2:$AD$2,0)+1,0),0)+IFERROR(VLOOKUP($A46,'TD SOP+PROFORM MOD'!$A$5:$AD$750,MATCH(V$2,'TD SOP+PROFORM MOD'!$B$2:$AD$2,0)+1,0),0)</f>
        <v>0</v>
      </c>
      <c r="W46" s="26" t="str">
        <f t="shared" si="15"/>
        <v/>
      </c>
      <c r="X46" s="25">
        <f>IFERROR(VLOOKUP($A46,'TD SOP+PROFORM MOD'!$A$5:$AD$750,MATCH(X$4,'TD SOP+PROFORM MOD'!$B$2:$AD$2,0)+1,0),0)+IFERROR(VLOOKUP($A46,'TD SOP+PROFORM MOD'!$A$5:$AD$750,MATCH(X$2,'TD SOP+PROFORM MOD'!$B$2:$AD$2,0)+1,0),0)</f>
        <v>0</v>
      </c>
      <c r="Y46" s="25">
        <f>IFERROR(VLOOKUP($A46,'TD SOP+PROFORM MOD'!$A$5:$AD$750,MATCH(Y$4,'TD SOP+PROFORM MOD'!$B$2:$AD$2,0)+1,0),0)+IFERROR(VLOOKUP($A46,'TD SOP+PROFORM MOD'!$A$5:$AD$750,MATCH(Y$2,'TD SOP+PROFORM MOD'!$B$2:$AD$2,0)+1,0),0)</f>
        <v>0</v>
      </c>
      <c r="Z46" s="26" t="str">
        <f t="shared" si="16"/>
        <v/>
      </c>
      <c r="AA46" s="25">
        <f>IFERROR(VLOOKUP($A46,'TD SOP+PROFORM MOD'!$A$5:$AD$750,MATCH(AA$4,'TD SOP+PROFORM MOD'!$B$2:$AD$2,0)+1,0),0)+IFERROR(VLOOKUP($A46,'TD SOP+PROFORM MOD'!$A$5:$AD$750,MATCH(AA$2,'TD SOP+PROFORM MOD'!$B$2:$AD$2,0)+1,0),0)</f>
        <v>0</v>
      </c>
      <c r="AB46" s="25">
        <f>IFERROR(VLOOKUP($A46,'TD SOP+PROFORM MOD'!$A$5:$AD$750,MATCH(AB$4,'TD SOP+PROFORM MOD'!$B$2:$AD$2,0)+1,0),0)+IFERROR(VLOOKUP($A46,'TD SOP+PROFORM MOD'!$A$5:$AD$750,MATCH(AB$2,'TD SOP+PROFORM MOD'!$B$2:$AD$2,0)+1,0),0)</f>
        <v>0</v>
      </c>
      <c r="AC46" s="26" t="str">
        <f t="shared" si="17"/>
        <v/>
      </c>
      <c r="AD46" s="25">
        <f>IFERROR(VLOOKUP($A46,'TD SOP+PROFORM MOD'!$A$5:$AD$750,MATCH(AD$4,'TD SOP+PROFORM MOD'!$B$2:$AD$2,0)+1,0),0)+IFERROR(VLOOKUP($A46,'TD SOP+PROFORM MOD'!$A$5:$AD$750,MATCH(AD$2,'TD SOP+PROFORM MOD'!$B$2:$AD$2,0)+1,0),0)</f>
        <v>0</v>
      </c>
      <c r="AE46" s="25">
        <f>IFERROR(VLOOKUP($A46,'TD SOP+PROFORM MOD'!$A$5:$AD$750,MATCH(AE$4,'TD SOP+PROFORM MOD'!$B$2:$AD$2,0)+1,0),0)+IFERROR(VLOOKUP($A46,'TD SOP+PROFORM MOD'!$A$5:$AD$750,MATCH(AE$2,'TD SOP+PROFORM MOD'!$B$2:$AD$2,0)+1,0),0)</f>
        <v>0</v>
      </c>
      <c r="AF46" s="26" t="str">
        <f t="shared" si="18"/>
        <v/>
      </c>
      <c r="AG46" s="25">
        <f>IFERROR(VLOOKUP($A46,'TD SOP+PROFORM MOD'!$A$5:$AD$750,MATCH(AG$4,'TD SOP+PROFORM MOD'!$B$2:$AD$2,0)+1,0),0)+IFERROR(VLOOKUP($A46,'TD SOP+PROFORM MOD'!$A$5:$AD$750,MATCH(AG$2,'TD SOP+PROFORM MOD'!$B$2:$AD$2,0)+1,0),0)</f>
        <v>0</v>
      </c>
      <c r="AH46" s="25">
        <f>IFERROR(VLOOKUP($A46,'TD SOP+PROFORM MOD'!$A$5:$AD$750,MATCH(AH$4,'TD SOP+PROFORM MOD'!$B$2:$AD$2,0)+1,0),0)+IFERROR(VLOOKUP($A46,'TD SOP+PROFORM MOD'!$A$5:$AD$750,MATCH(AH$2,'TD SOP+PROFORM MOD'!$B$2:$AD$2,0)+1,0),0)</f>
        <v>0</v>
      </c>
      <c r="AI46" s="26" t="str">
        <f t="shared" si="19"/>
        <v/>
      </c>
      <c r="AJ46" s="25">
        <f>IFERROR(VLOOKUP($A46,'TD SOP+PROFORM MOD'!$A$5:$AD$750,MATCH(AJ$4,'TD SOP+PROFORM MOD'!$B$2:$AD$2,0)+1,0),0)+IFERROR(VLOOKUP($A46,'TD SOP+PROFORM MOD'!$A$5:$AD$750,MATCH(AJ$2,'TD SOP+PROFORM MOD'!$B$2:$AD$2,0)+1,0),0)</f>
        <v>0</v>
      </c>
      <c r="AK46" s="25">
        <f>IFERROR(VLOOKUP($A46,'TD SOP+PROFORM MOD'!$A$5:$AD$750,MATCH(AK$4,'TD SOP+PROFORM MOD'!$B$2:$AD$2,0)+1,0),0)+IFERROR(VLOOKUP($A46,'TD SOP+PROFORM MOD'!$A$5:$AD$750,MATCH(AK$2,'TD SOP+PROFORM MOD'!$B$2:$AD$2,0)+1,0),0)</f>
        <v>0</v>
      </c>
      <c r="AL46" s="26" t="str">
        <f t="shared" si="20"/>
        <v/>
      </c>
      <c r="AM46" s="25">
        <f t="shared" si="22"/>
        <v>2633</v>
      </c>
      <c r="AN46" s="25">
        <f t="shared" si="22"/>
        <v>4435.5</v>
      </c>
      <c r="AO46" s="26">
        <f t="shared" si="21"/>
        <v>-0.40638034043512572</v>
      </c>
      <c r="AR46" s="25">
        <f>SUMIF('B&amp;S YTD LFY'!B:B,"="&amp;A46,'B&amp;S YTD LFY'!C:C)</f>
        <v>0</v>
      </c>
      <c r="AS46" s="25">
        <f t="shared" si="23"/>
        <v>2633</v>
      </c>
      <c r="AT46" s="25"/>
    </row>
    <row r="47" spans="1:46" x14ac:dyDescent="0.35">
      <c r="A47" s="24" t="str">
        <f>IF(AND('TD SOP+PROFORM MOD'!A44&lt;&gt;"",'TD SOP+PROFORM MOD'!A44&lt;&gt;"TOTAL"),'TD SOP+PROFORM MOD'!A44,0)</f>
        <v>STELLA AND RUBY</v>
      </c>
      <c r="C47" s="25">
        <f>IFERROR(VLOOKUP($A47,'TD SOP+PROFORM MOD'!$A$5:$AD$750,MATCH(C$4,'TD SOP+PROFORM MOD'!$B$2:$AT$2,0)+1,0),"")</f>
        <v>0</v>
      </c>
      <c r="D47" s="25">
        <f>IFERROR(VLOOKUP($A47,'TD SOP+PROFORM MOD'!$A$5:$AD$750,MATCH(D$4,'TD SOP+PROFORM MOD'!$B$2:$AT$2,0)+1,0),"")</f>
        <v>0</v>
      </c>
      <c r="E47" s="26" t="str">
        <f t="shared" si="9"/>
        <v/>
      </c>
      <c r="F47" s="25">
        <f>IFERROR(VLOOKUP($A47,'TD SOP+PROFORM MOD'!$A$5:$AD$750,MATCH(F$4,'TD SOP+PROFORM MOD'!$B$2:$AT$2,0)+1,0),"")</f>
        <v>0</v>
      </c>
      <c r="G47" s="25">
        <f>IFERROR(VLOOKUP($A47,'TD SOP+PROFORM MOD'!$A$5:$AD$750,MATCH(G$4,'TD SOP+PROFORM MOD'!$B$2:$AT$2,0)+1,0),"")</f>
        <v>0</v>
      </c>
      <c r="H47" s="26" t="str">
        <f t="shared" si="10"/>
        <v/>
      </c>
      <c r="I47" s="25">
        <f>IFERROR(VLOOKUP($A47,'TD SOP+PROFORM MOD'!$A$5:$AD$750,MATCH(I$4,'TD SOP+PROFORM MOD'!$B$2:$AT$2,0)+1,0),"")</f>
        <v>0</v>
      </c>
      <c r="J47" s="25">
        <f>IFERROR(VLOOKUP($A47,'TD SOP+PROFORM MOD'!$A$5:$AD$750,MATCH(J$4,'TD SOP+PROFORM MOD'!$B$2:$AT$2,0)+1,0),"")</f>
        <v>0</v>
      </c>
      <c r="K47" s="26" t="str">
        <f t="shared" si="11"/>
        <v/>
      </c>
      <c r="L47" s="25">
        <f>IFERROR(VLOOKUP($A47,'TD SOP+PROFORM MOD'!$A$5:$AD$750,MATCH(L$4,'TD SOP+PROFORM MOD'!$B$2:$AT$2,0)+1,0),"")</f>
        <v>0</v>
      </c>
      <c r="M47" s="25">
        <f>IFERROR(VLOOKUP($A47,'TD SOP+PROFORM MOD'!$A$5:$AD$750,MATCH(M$4,'TD SOP+PROFORM MOD'!$B$2:$AT$2,0)+1,0),"")</f>
        <v>0</v>
      </c>
      <c r="N47" s="26" t="str">
        <f t="shared" si="12"/>
        <v/>
      </c>
      <c r="O47" s="25">
        <f>IFERROR(VLOOKUP($A47,'TD SOP+PROFORM MOD'!$A$5:$AD$750,MATCH(O$4,'TD SOP+PROFORM MOD'!$B$2:$AD$2,0)+1,0),0)+IFERROR(VLOOKUP($A47,'TD SOP+PROFORM MOD'!$A$5:$AD$750,MATCH(O$2,'TD SOP+PROFORM MOD'!$B$2:$AD$2,0)+1,0),0)</f>
        <v>0</v>
      </c>
      <c r="P47" s="25">
        <f>IFERROR(VLOOKUP($A47,'TD SOP+PROFORM MOD'!$A$5:$AD$750,MATCH(P$4,'TD SOP+PROFORM MOD'!$B$2:$AD$2,0)+1,0),0)+IFERROR(VLOOKUP($A47,'TD SOP+PROFORM MOD'!$A$5:$AD$750,MATCH(P$2,'TD SOP+PROFORM MOD'!$B$2:$AD$2,0)+1,0),0)</f>
        <v>0</v>
      </c>
      <c r="Q47" s="26" t="str">
        <f t="shared" si="13"/>
        <v/>
      </c>
      <c r="R47" s="25">
        <f>IFERROR(VLOOKUP($A47,'TD SOP+PROFORM MOD'!$A$5:$AD$750,MATCH(R$4,'TD SOP+PROFORM MOD'!$B$2:$AD$2,0)+1,0),0)+IFERROR(VLOOKUP($A47,'TD SOP+PROFORM MOD'!$A$5:$AD$750,MATCH(R$2,'TD SOP+PROFORM MOD'!$B$2:$AD$2,0)+1,0),0)</f>
        <v>0</v>
      </c>
      <c r="S47" s="25">
        <f>IFERROR(VLOOKUP($A47,'TD SOP+PROFORM MOD'!$A$5:$AD$750,MATCH(S$4,'TD SOP+PROFORM MOD'!$B$2:$AD$2,0)+1,0),0)+IFERROR(VLOOKUP($A47,'TD SOP+PROFORM MOD'!$A$5:$AD$750,MATCH(S$2,'TD SOP+PROFORM MOD'!$B$2:$AD$2,0)+1,0),0)</f>
        <v>0</v>
      </c>
      <c r="T47" s="26" t="str">
        <f t="shared" si="14"/>
        <v/>
      </c>
      <c r="U47" s="25">
        <f>IFERROR(VLOOKUP($A47,'TD SOP+PROFORM MOD'!$A$5:$AD$750,MATCH(U$4,'TD SOP+PROFORM MOD'!$B$2:$AD$2,0)+1,0),0)+IFERROR(VLOOKUP($A47,'TD SOP+PROFORM MOD'!$A$5:$AD$750,MATCH(U$2,'TD SOP+PROFORM MOD'!$B$2:$AD$2,0)+1,0),0)</f>
        <v>0</v>
      </c>
      <c r="V47" s="25">
        <f>IFERROR(VLOOKUP($A47,'TD SOP+PROFORM MOD'!$A$5:$AD$750,MATCH(V$4,'TD SOP+PROFORM MOD'!$B$2:$AD$2,0)+1,0),0)+IFERROR(VLOOKUP($A47,'TD SOP+PROFORM MOD'!$A$5:$AD$750,MATCH(V$2,'TD SOP+PROFORM MOD'!$B$2:$AD$2,0)+1,0),0)</f>
        <v>0</v>
      </c>
      <c r="W47" s="26" t="str">
        <f t="shared" si="15"/>
        <v/>
      </c>
      <c r="X47" s="25">
        <f>IFERROR(VLOOKUP($A47,'TD SOP+PROFORM MOD'!$A$5:$AD$750,MATCH(X$4,'TD SOP+PROFORM MOD'!$B$2:$AD$2,0)+1,0),0)+IFERROR(VLOOKUP($A47,'TD SOP+PROFORM MOD'!$A$5:$AD$750,MATCH(X$2,'TD SOP+PROFORM MOD'!$B$2:$AD$2,0)+1,0),0)</f>
        <v>4180</v>
      </c>
      <c r="Y47" s="25">
        <f>IFERROR(VLOOKUP($A47,'TD SOP+PROFORM MOD'!$A$5:$AD$750,MATCH(Y$4,'TD SOP+PROFORM MOD'!$B$2:$AD$2,0)+1,0),0)+IFERROR(VLOOKUP($A47,'TD SOP+PROFORM MOD'!$A$5:$AD$750,MATCH(Y$2,'TD SOP+PROFORM MOD'!$B$2:$AD$2,0)+1,0),0)</f>
        <v>0</v>
      </c>
      <c r="Z47" s="26" t="str">
        <f t="shared" si="16"/>
        <v/>
      </c>
      <c r="AA47" s="25">
        <f>IFERROR(VLOOKUP($A47,'TD SOP+PROFORM MOD'!$A$5:$AD$750,MATCH(AA$4,'TD SOP+PROFORM MOD'!$B$2:$AD$2,0)+1,0),0)+IFERROR(VLOOKUP($A47,'TD SOP+PROFORM MOD'!$A$5:$AD$750,MATCH(AA$2,'TD SOP+PROFORM MOD'!$B$2:$AD$2,0)+1,0),0)</f>
        <v>0</v>
      </c>
      <c r="AB47" s="25">
        <f>IFERROR(VLOOKUP($A47,'TD SOP+PROFORM MOD'!$A$5:$AD$750,MATCH(AB$4,'TD SOP+PROFORM MOD'!$B$2:$AD$2,0)+1,0),0)+IFERROR(VLOOKUP($A47,'TD SOP+PROFORM MOD'!$A$5:$AD$750,MATCH(AB$2,'TD SOP+PROFORM MOD'!$B$2:$AD$2,0)+1,0),0)</f>
        <v>0</v>
      </c>
      <c r="AC47" s="26" t="str">
        <f t="shared" si="17"/>
        <v/>
      </c>
      <c r="AD47" s="25">
        <f>IFERROR(VLOOKUP($A47,'TD SOP+PROFORM MOD'!$A$5:$AD$750,MATCH(AD$4,'TD SOP+PROFORM MOD'!$B$2:$AD$2,0)+1,0),0)+IFERROR(VLOOKUP($A47,'TD SOP+PROFORM MOD'!$A$5:$AD$750,MATCH(AD$2,'TD SOP+PROFORM MOD'!$B$2:$AD$2,0)+1,0),0)</f>
        <v>0</v>
      </c>
      <c r="AE47" s="25">
        <f>IFERROR(VLOOKUP($A47,'TD SOP+PROFORM MOD'!$A$5:$AD$750,MATCH(AE$4,'TD SOP+PROFORM MOD'!$B$2:$AD$2,0)+1,0),0)+IFERROR(VLOOKUP($A47,'TD SOP+PROFORM MOD'!$A$5:$AD$750,MATCH(AE$2,'TD SOP+PROFORM MOD'!$B$2:$AD$2,0)+1,0),0)</f>
        <v>0</v>
      </c>
      <c r="AF47" s="26" t="str">
        <f t="shared" si="18"/>
        <v/>
      </c>
      <c r="AG47" s="25">
        <f>IFERROR(VLOOKUP($A47,'TD SOP+PROFORM MOD'!$A$5:$AD$750,MATCH(AG$4,'TD SOP+PROFORM MOD'!$B$2:$AD$2,0)+1,0),0)+IFERROR(VLOOKUP($A47,'TD SOP+PROFORM MOD'!$A$5:$AD$750,MATCH(AG$2,'TD SOP+PROFORM MOD'!$B$2:$AD$2,0)+1,0),0)</f>
        <v>0</v>
      </c>
      <c r="AH47" s="25">
        <f>IFERROR(VLOOKUP($A47,'TD SOP+PROFORM MOD'!$A$5:$AD$750,MATCH(AH$4,'TD SOP+PROFORM MOD'!$B$2:$AD$2,0)+1,0),0)+IFERROR(VLOOKUP($A47,'TD SOP+PROFORM MOD'!$A$5:$AD$750,MATCH(AH$2,'TD SOP+PROFORM MOD'!$B$2:$AD$2,0)+1,0),0)</f>
        <v>2778</v>
      </c>
      <c r="AI47" s="26">
        <f t="shared" si="19"/>
        <v>-1</v>
      </c>
      <c r="AJ47" s="25">
        <f>IFERROR(VLOOKUP($A47,'TD SOP+PROFORM MOD'!$A$5:$AD$750,MATCH(AJ$4,'TD SOP+PROFORM MOD'!$B$2:$AD$2,0)+1,0),0)+IFERROR(VLOOKUP($A47,'TD SOP+PROFORM MOD'!$A$5:$AD$750,MATCH(AJ$2,'TD SOP+PROFORM MOD'!$B$2:$AD$2,0)+1,0),0)</f>
        <v>0</v>
      </c>
      <c r="AK47" s="25">
        <f>IFERROR(VLOOKUP($A47,'TD SOP+PROFORM MOD'!$A$5:$AD$750,MATCH(AK$4,'TD SOP+PROFORM MOD'!$B$2:$AD$2,0)+1,0),0)+IFERROR(VLOOKUP($A47,'TD SOP+PROFORM MOD'!$A$5:$AD$750,MATCH(AK$2,'TD SOP+PROFORM MOD'!$B$2:$AD$2,0)+1,0),0)</f>
        <v>0</v>
      </c>
      <c r="AL47" s="26" t="str">
        <f t="shared" si="20"/>
        <v/>
      </c>
      <c r="AM47" s="25">
        <f t="shared" si="22"/>
        <v>4180</v>
      </c>
      <c r="AN47" s="25">
        <f t="shared" si="22"/>
        <v>2778</v>
      </c>
      <c r="AO47" s="26">
        <f t="shared" si="21"/>
        <v>0.5046796256299495</v>
      </c>
      <c r="AR47" s="25">
        <f>SUMIF('B&amp;S YTD LFY'!B:B,"="&amp;A47,'B&amp;S YTD LFY'!C:C)</f>
        <v>2778</v>
      </c>
      <c r="AS47" s="25">
        <f t="shared" si="23"/>
        <v>4180</v>
      </c>
      <c r="AT47" s="25"/>
    </row>
    <row r="48" spans="1:46" x14ac:dyDescent="0.35">
      <c r="A48" s="24" t="str">
        <f>IF(AND('TD SOP+PROFORM MOD'!A45&lt;&gt;"",'TD SOP+PROFORM MOD'!A45&lt;&gt;"TOTAL"),'TD SOP+PROFORM MOD'!A45,0)</f>
        <v>FLYING POINT SURF SHOP</v>
      </c>
      <c r="C48" s="25">
        <f>IFERROR(VLOOKUP($A48,'TD SOP+PROFORM MOD'!$A$5:$AD$750,MATCH(C$4,'TD SOP+PROFORM MOD'!$B$2:$AT$2,0)+1,0),"")</f>
        <v>686</v>
      </c>
      <c r="D48" s="25">
        <f>IFERROR(VLOOKUP($A48,'TD SOP+PROFORM MOD'!$A$5:$AD$750,MATCH(D$4,'TD SOP+PROFORM MOD'!$B$2:$AT$2,0)+1,0),"")</f>
        <v>0</v>
      </c>
      <c r="E48" s="26" t="str">
        <f t="shared" si="9"/>
        <v/>
      </c>
      <c r="F48" s="25">
        <f>IFERROR(VLOOKUP($A48,'TD SOP+PROFORM MOD'!$A$5:$AD$750,MATCH(F$4,'TD SOP+PROFORM MOD'!$B$2:$AT$2,0)+1,0),"")</f>
        <v>0</v>
      </c>
      <c r="G48" s="25">
        <f>IFERROR(VLOOKUP($A48,'TD SOP+PROFORM MOD'!$A$5:$AD$750,MATCH(G$4,'TD SOP+PROFORM MOD'!$B$2:$AT$2,0)+1,0),"")</f>
        <v>0</v>
      </c>
      <c r="H48" s="26" t="str">
        <f t="shared" si="10"/>
        <v/>
      </c>
      <c r="I48" s="25">
        <f>IFERROR(VLOOKUP($A48,'TD SOP+PROFORM MOD'!$A$5:$AD$750,MATCH(I$4,'TD SOP+PROFORM MOD'!$B$2:$AT$2,0)+1,0),"")</f>
        <v>0</v>
      </c>
      <c r="J48" s="25">
        <f>IFERROR(VLOOKUP($A48,'TD SOP+PROFORM MOD'!$A$5:$AD$750,MATCH(J$4,'TD SOP+PROFORM MOD'!$B$2:$AT$2,0)+1,0),"")</f>
        <v>0</v>
      </c>
      <c r="K48" s="26" t="str">
        <f t="shared" si="11"/>
        <v/>
      </c>
      <c r="L48" s="25">
        <f>IFERROR(VLOOKUP($A48,'TD SOP+PROFORM MOD'!$A$5:$AD$750,MATCH(L$4,'TD SOP+PROFORM MOD'!$B$2:$AT$2,0)+1,0),"")</f>
        <v>0</v>
      </c>
      <c r="M48" s="25">
        <f>IFERROR(VLOOKUP($A48,'TD SOP+PROFORM MOD'!$A$5:$AD$750,MATCH(M$4,'TD SOP+PROFORM MOD'!$B$2:$AT$2,0)+1,0),"")</f>
        <v>0</v>
      </c>
      <c r="N48" s="26" t="str">
        <f t="shared" si="12"/>
        <v/>
      </c>
      <c r="O48" s="25">
        <f>IFERROR(VLOOKUP($A48,'TD SOP+PROFORM MOD'!$A$5:$AD$750,MATCH(O$4,'TD SOP+PROFORM MOD'!$B$2:$AD$2,0)+1,0),0)+IFERROR(VLOOKUP($A48,'TD SOP+PROFORM MOD'!$A$5:$AD$750,MATCH(O$2,'TD SOP+PROFORM MOD'!$B$2:$AD$2,0)+1,0),0)</f>
        <v>0</v>
      </c>
      <c r="P48" s="25">
        <f>IFERROR(VLOOKUP($A48,'TD SOP+PROFORM MOD'!$A$5:$AD$750,MATCH(P$4,'TD SOP+PROFORM MOD'!$B$2:$AD$2,0)+1,0),0)+IFERROR(VLOOKUP($A48,'TD SOP+PROFORM MOD'!$A$5:$AD$750,MATCH(P$2,'TD SOP+PROFORM MOD'!$B$2:$AD$2,0)+1,0),0)</f>
        <v>0</v>
      </c>
      <c r="Q48" s="26" t="str">
        <f t="shared" si="13"/>
        <v/>
      </c>
      <c r="R48" s="25">
        <f>IFERROR(VLOOKUP($A48,'TD SOP+PROFORM MOD'!$A$5:$AD$750,MATCH(R$4,'TD SOP+PROFORM MOD'!$B$2:$AD$2,0)+1,0),0)+IFERROR(VLOOKUP($A48,'TD SOP+PROFORM MOD'!$A$5:$AD$750,MATCH(R$2,'TD SOP+PROFORM MOD'!$B$2:$AD$2,0)+1,0),0)</f>
        <v>0</v>
      </c>
      <c r="S48" s="25">
        <f>IFERROR(VLOOKUP($A48,'TD SOP+PROFORM MOD'!$A$5:$AD$750,MATCH(S$4,'TD SOP+PROFORM MOD'!$B$2:$AD$2,0)+1,0),0)+IFERROR(VLOOKUP($A48,'TD SOP+PROFORM MOD'!$A$5:$AD$750,MATCH(S$2,'TD SOP+PROFORM MOD'!$B$2:$AD$2,0)+1,0),0)</f>
        <v>0</v>
      </c>
      <c r="T48" s="26" t="str">
        <f t="shared" si="14"/>
        <v/>
      </c>
      <c r="U48" s="25">
        <f>IFERROR(VLOOKUP($A48,'TD SOP+PROFORM MOD'!$A$5:$AD$750,MATCH(U$4,'TD SOP+PROFORM MOD'!$B$2:$AD$2,0)+1,0),0)+IFERROR(VLOOKUP($A48,'TD SOP+PROFORM MOD'!$A$5:$AD$750,MATCH(U$2,'TD SOP+PROFORM MOD'!$B$2:$AD$2,0)+1,0),0)</f>
        <v>0</v>
      </c>
      <c r="V48" s="25">
        <f>IFERROR(VLOOKUP($A48,'TD SOP+PROFORM MOD'!$A$5:$AD$750,MATCH(V$4,'TD SOP+PROFORM MOD'!$B$2:$AD$2,0)+1,0),0)+IFERROR(VLOOKUP($A48,'TD SOP+PROFORM MOD'!$A$5:$AD$750,MATCH(V$2,'TD SOP+PROFORM MOD'!$B$2:$AD$2,0)+1,0),0)</f>
        <v>0</v>
      </c>
      <c r="W48" s="26" t="str">
        <f t="shared" si="15"/>
        <v/>
      </c>
      <c r="X48" s="25">
        <f>IFERROR(VLOOKUP($A48,'TD SOP+PROFORM MOD'!$A$5:$AD$750,MATCH(X$4,'TD SOP+PROFORM MOD'!$B$2:$AD$2,0)+1,0),0)+IFERROR(VLOOKUP($A48,'TD SOP+PROFORM MOD'!$A$5:$AD$750,MATCH(X$2,'TD SOP+PROFORM MOD'!$B$2:$AD$2,0)+1,0),0)</f>
        <v>0</v>
      </c>
      <c r="Y48" s="25">
        <f>IFERROR(VLOOKUP($A48,'TD SOP+PROFORM MOD'!$A$5:$AD$750,MATCH(Y$4,'TD SOP+PROFORM MOD'!$B$2:$AD$2,0)+1,0),0)+IFERROR(VLOOKUP($A48,'TD SOP+PROFORM MOD'!$A$5:$AD$750,MATCH(Y$2,'TD SOP+PROFORM MOD'!$B$2:$AD$2,0)+1,0),0)</f>
        <v>0</v>
      </c>
      <c r="Z48" s="26" t="str">
        <f t="shared" si="16"/>
        <v/>
      </c>
      <c r="AA48" s="25">
        <f>IFERROR(VLOOKUP($A48,'TD SOP+PROFORM MOD'!$A$5:$AD$750,MATCH(AA$4,'TD SOP+PROFORM MOD'!$B$2:$AD$2,0)+1,0),0)+IFERROR(VLOOKUP($A48,'TD SOP+PROFORM MOD'!$A$5:$AD$750,MATCH(AA$2,'TD SOP+PROFORM MOD'!$B$2:$AD$2,0)+1,0),0)</f>
        <v>0</v>
      </c>
      <c r="AB48" s="25">
        <f>IFERROR(VLOOKUP($A48,'TD SOP+PROFORM MOD'!$A$5:$AD$750,MATCH(AB$4,'TD SOP+PROFORM MOD'!$B$2:$AD$2,0)+1,0),0)+IFERROR(VLOOKUP($A48,'TD SOP+PROFORM MOD'!$A$5:$AD$750,MATCH(AB$2,'TD SOP+PROFORM MOD'!$B$2:$AD$2,0)+1,0),0)</f>
        <v>0</v>
      </c>
      <c r="AC48" s="26" t="str">
        <f t="shared" si="17"/>
        <v/>
      </c>
      <c r="AD48" s="25">
        <f>IFERROR(VLOOKUP($A48,'TD SOP+PROFORM MOD'!$A$5:$AD$750,MATCH(AD$4,'TD SOP+PROFORM MOD'!$B$2:$AD$2,0)+1,0),0)+IFERROR(VLOOKUP($A48,'TD SOP+PROFORM MOD'!$A$5:$AD$750,MATCH(AD$2,'TD SOP+PROFORM MOD'!$B$2:$AD$2,0)+1,0),0)</f>
        <v>0</v>
      </c>
      <c r="AE48" s="25">
        <f>IFERROR(VLOOKUP($A48,'TD SOP+PROFORM MOD'!$A$5:$AD$750,MATCH(AE$4,'TD SOP+PROFORM MOD'!$B$2:$AD$2,0)+1,0),0)+IFERROR(VLOOKUP($A48,'TD SOP+PROFORM MOD'!$A$5:$AD$750,MATCH(AE$2,'TD SOP+PROFORM MOD'!$B$2:$AD$2,0)+1,0),0)</f>
        <v>0</v>
      </c>
      <c r="AF48" s="26" t="str">
        <f t="shared" si="18"/>
        <v/>
      </c>
      <c r="AG48" s="25">
        <f>IFERROR(VLOOKUP($A48,'TD SOP+PROFORM MOD'!$A$5:$AD$750,MATCH(AG$4,'TD SOP+PROFORM MOD'!$B$2:$AD$2,0)+1,0),0)+IFERROR(VLOOKUP($A48,'TD SOP+PROFORM MOD'!$A$5:$AD$750,MATCH(AG$2,'TD SOP+PROFORM MOD'!$B$2:$AD$2,0)+1,0),0)</f>
        <v>0</v>
      </c>
      <c r="AH48" s="25">
        <f>IFERROR(VLOOKUP($A48,'TD SOP+PROFORM MOD'!$A$5:$AD$750,MATCH(AH$4,'TD SOP+PROFORM MOD'!$B$2:$AD$2,0)+1,0),0)+IFERROR(VLOOKUP($A48,'TD SOP+PROFORM MOD'!$A$5:$AD$750,MATCH(AH$2,'TD SOP+PROFORM MOD'!$B$2:$AD$2,0)+1,0),0)</f>
        <v>2115</v>
      </c>
      <c r="AI48" s="26">
        <f t="shared" si="19"/>
        <v>-1</v>
      </c>
      <c r="AJ48" s="25">
        <f>IFERROR(VLOOKUP($A48,'TD SOP+PROFORM MOD'!$A$5:$AD$750,MATCH(AJ$4,'TD SOP+PROFORM MOD'!$B$2:$AD$2,0)+1,0),0)+IFERROR(VLOOKUP($A48,'TD SOP+PROFORM MOD'!$A$5:$AD$750,MATCH(AJ$2,'TD SOP+PROFORM MOD'!$B$2:$AD$2,0)+1,0),0)</f>
        <v>0</v>
      </c>
      <c r="AK48" s="25">
        <f>IFERROR(VLOOKUP($A48,'TD SOP+PROFORM MOD'!$A$5:$AD$750,MATCH(AK$4,'TD SOP+PROFORM MOD'!$B$2:$AD$2,0)+1,0),0)+IFERROR(VLOOKUP($A48,'TD SOP+PROFORM MOD'!$A$5:$AD$750,MATCH(AK$2,'TD SOP+PROFORM MOD'!$B$2:$AD$2,0)+1,0),0)</f>
        <v>3385</v>
      </c>
      <c r="AL48" s="26">
        <f t="shared" si="20"/>
        <v>-1</v>
      </c>
      <c r="AM48" s="25">
        <f t="shared" si="22"/>
        <v>686</v>
      </c>
      <c r="AN48" s="25">
        <f t="shared" si="22"/>
        <v>5500</v>
      </c>
      <c r="AO48" s="26">
        <f t="shared" si="21"/>
        <v>-0.87527272727272731</v>
      </c>
      <c r="AR48" s="25">
        <f>SUMIF('B&amp;S YTD LFY'!B:B,"="&amp;A48,'B&amp;S YTD LFY'!C:C)</f>
        <v>626.5</v>
      </c>
      <c r="AS48" s="25">
        <f t="shared" si="23"/>
        <v>686</v>
      </c>
      <c r="AT48" s="25"/>
    </row>
    <row r="49" spans="1:46" x14ac:dyDescent="0.35">
      <c r="A49" s="24" t="str">
        <f>IF(AND('TD SOP+PROFORM MOD'!A46&lt;&gt;"",'TD SOP+PROFORM MOD'!A46&lt;&gt;"TOTAL"),'TD SOP+PROFORM MOD'!A46,0)</f>
        <v>THE BONEYARD LLC</v>
      </c>
      <c r="C49" s="25">
        <f>IFERROR(VLOOKUP($A49,'TD SOP+PROFORM MOD'!$A$5:$AD$750,MATCH(C$4,'TD SOP+PROFORM MOD'!$B$2:$AT$2,0)+1,0),"")</f>
        <v>0</v>
      </c>
      <c r="D49" s="25">
        <f>IFERROR(VLOOKUP($A49,'TD SOP+PROFORM MOD'!$A$5:$AD$750,MATCH(D$4,'TD SOP+PROFORM MOD'!$B$2:$AT$2,0)+1,0),"")</f>
        <v>230</v>
      </c>
      <c r="E49" s="26">
        <f t="shared" si="9"/>
        <v>-1</v>
      </c>
      <c r="F49" s="25">
        <f>IFERROR(VLOOKUP($A49,'TD SOP+PROFORM MOD'!$A$5:$AD$750,MATCH(F$4,'TD SOP+PROFORM MOD'!$B$2:$AT$2,0)+1,0),"")</f>
        <v>0</v>
      </c>
      <c r="G49" s="25">
        <f>IFERROR(VLOOKUP($A49,'TD SOP+PROFORM MOD'!$A$5:$AD$750,MATCH(G$4,'TD SOP+PROFORM MOD'!$B$2:$AT$2,0)+1,0),"")</f>
        <v>0</v>
      </c>
      <c r="H49" s="26" t="str">
        <f t="shared" si="10"/>
        <v/>
      </c>
      <c r="I49" s="25">
        <f>IFERROR(VLOOKUP($A49,'TD SOP+PROFORM MOD'!$A$5:$AD$750,MATCH(I$4,'TD SOP+PROFORM MOD'!$B$2:$AT$2,0)+1,0),"")</f>
        <v>0</v>
      </c>
      <c r="J49" s="25">
        <f>IFERROR(VLOOKUP($A49,'TD SOP+PROFORM MOD'!$A$5:$AD$750,MATCH(J$4,'TD SOP+PROFORM MOD'!$B$2:$AT$2,0)+1,0),"")</f>
        <v>0</v>
      </c>
      <c r="K49" s="26" t="str">
        <f t="shared" si="11"/>
        <v/>
      </c>
      <c r="L49" s="25">
        <f>IFERROR(VLOOKUP($A49,'TD SOP+PROFORM MOD'!$A$5:$AD$750,MATCH(L$4,'TD SOP+PROFORM MOD'!$B$2:$AT$2,0)+1,0),"")</f>
        <v>0</v>
      </c>
      <c r="M49" s="25">
        <f>IFERROR(VLOOKUP($A49,'TD SOP+PROFORM MOD'!$A$5:$AD$750,MATCH(M$4,'TD SOP+PROFORM MOD'!$B$2:$AT$2,0)+1,0),"")</f>
        <v>0</v>
      </c>
      <c r="N49" s="26" t="str">
        <f t="shared" si="12"/>
        <v/>
      </c>
      <c r="O49" s="25">
        <f>IFERROR(VLOOKUP($A49,'TD SOP+PROFORM MOD'!$A$5:$AD$750,MATCH(O$4,'TD SOP+PROFORM MOD'!$B$2:$AD$2,0)+1,0),0)+IFERROR(VLOOKUP($A49,'TD SOP+PROFORM MOD'!$A$5:$AD$750,MATCH(O$2,'TD SOP+PROFORM MOD'!$B$2:$AD$2,0)+1,0),0)</f>
        <v>0</v>
      </c>
      <c r="P49" s="25">
        <f>IFERROR(VLOOKUP($A49,'TD SOP+PROFORM MOD'!$A$5:$AD$750,MATCH(P$4,'TD SOP+PROFORM MOD'!$B$2:$AD$2,0)+1,0),0)+IFERROR(VLOOKUP($A49,'TD SOP+PROFORM MOD'!$A$5:$AD$750,MATCH(P$2,'TD SOP+PROFORM MOD'!$B$2:$AD$2,0)+1,0),0)</f>
        <v>0</v>
      </c>
      <c r="Q49" s="26" t="str">
        <f t="shared" si="13"/>
        <v/>
      </c>
      <c r="R49" s="25">
        <f>IFERROR(VLOOKUP($A49,'TD SOP+PROFORM MOD'!$A$5:$AD$750,MATCH(R$4,'TD SOP+PROFORM MOD'!$B$2:$AD$2,0)+1,0),0)+IFERROR(VLOOKUP($A49,'TD SOP+PROFORM MOD'!$A$5:$AD$750,MATCH(R$2,'TD SOP+PROFORM MOD'!$B$2:$AD$2,0)+1,0),0)</f>
        <v>0</v>
      </c>
      <c r="S49" s="25">
        <f>IFERROR(VLOOKUP($A49,'TD SOP+PROFORM MOD'!$A$5:$AD$750,MATCH(S$4,'TD SOP+PROFORM MOD'!$B$2:$AD$2,0)+1,0),0)+IFERROR(VLOOKUP($A49,'TD SOP+PROFORM MOD'!$A$5:$AD$750,MATCH(S$2,'TD SOP+PROFORM MOD'!$B$2:$AD$2,0)+1,0),0)</f>
        <v>0</v>
      </c>
      <c r="T49" s="26" t="str">
        <f t="shared" si="14"/>
        <v/>
      </c>
      <c r="U49" s="25">
        <f>IFERROR(VLOOKUP($A49,'TD SOP+PROFORM MOD'!$A$5:$AD$750,MATCH(U$4,'TD SOP+PROFORM MOD'!$B$2:$AD$2,0)+1,0),0)+IFERROR(VLOOKUP($A49,'TD SOP+PROFORM MOD'!$A$5:$AD$750,MATCH(U$2,'TD SOP+PROFORM MOD'!$B$2:$AD$2,0)+1,0),0)</f>
        <v>0</v>
      </c>
      <c r="V49" s="25">
        <f>IFERROR(VLOOKUP($A49,'TD SOP+PROFORM MOD'!$A$5:$AD$750,MATCH(V$4,'TD SOP+PROFORM MOD'!$B$2:$AD$2,0)+1,0),0)+IFERROR(VLOOKUP($A49,'TD SOP+PROFORM MOD'!$A$5:$AD$750,MATCH(V$2,'TD SOP+PROFORM MOD'!$B$2:$AD$2,0)+1,0),0)</f>
        <v>0</v>
      </c>
      <c r="W49" s="26" t="str">
        <f t="shared" si="15"/>
        <v/>
      </c>
      <c r="X49" s="25">
        <f>IFERROR(VLOOKUP($A49,'TD SOP+PROFORM MOD'!$A$5:$AD$750,MATCH(X$4,'TD SOP+PROFORM MOD'!$B$2:$AD$2,0)+1,0),0)+IFERROR(VLOOKUP($A49,'TD SOP+PROFORM MOD'!$A$5:$AD$750,MATCH(X$2,'TD SOP+PROFORM MOD'!$B$2:$AD$2,0)+1,0),0)</f>
        <v>0</v>
      </c>
      <c r="Y49" s="25">
        <f>IFERROR(VLOOKUP($A49,'TD SOP+PROFORM MOD'!$A$5:$AD$750,MATCH(Y$4,'TD SOP+PROFORM MOD'!$B$2:$AD$2,0)+1,0),0)+IFERROR(VLOOKUP($A49,'TD SOP+PROFORM MOD'!$A$5:$AD$750,MATCH(Y$2,'TD SOP+PROFORM MOD'!$B$2:$AD$2,0)+1,0),0)</f>
        <v>0</v>
      </c>
      <c r="Z49" s="26" t="str">
        <f t="shared" si="16"/>
        <v/>
      </c>
      <c r="AA49" s="25">
        <f>IFERROR(VLOOKUP($A49,'TD SOP+PROFORM MOD'!$A$5:$AD$750,MATCH(AA$4,'TD SOP+PROFORM MOD'!$B$2:$AD$2,0)+1,0),0)+IFERROR(VLOOKUP($A49,'TD SOP+PROFORM MOD'!$A$5:$AD$750,MATCH(AA$2,'TD SOP+PROFORM MOD'!$B$2:$AD$2,0)+1,0),0)</f>
        <v>0</v>
      </c>
      <c r="AB49" s="25">
        <f>IFERROR(VLOOKUP($A49,'TD SOP+PROFORM MOD'!$A$5:$AD$750,MATCH(AB$4,'TD SOP+PROFORM MOD'!$B$2:$AD$2,0)+1,0),0)+IFERROR(VLOOKUP($A49,'TD SOP+PROFORM MOD'!$A$5:$AD$750,MATCH(AB$2,'TD SOP+PROFORM MOD'!$B$2:$AD$2,0)+1,0),0)</f>
        <v>0</v>
      </c>
      <c r="AC49" s="26" t="str">
        <f t="shared" si="17"/>
        <v/>
      </c>
      <c r="AD49" s="25">
        <f>IFERROR(VLOOKUP($A49,'TD SOP+PROFORM MOD'!$A$5:$AD$750,MATCH(AD$4,'TD SOP+PROFORM MOD'!$B$2:$AD$2,0)+1,0),0)+IFERROR(VLOOKUP($A49,'TD SOP+PROFORM MOD'!$A$5:$AD$750,MATCH(AD$2,'TD SOP+PROFORM MOD'!$B$2:$AD$2,0)+1,0),0)</f>
        <v>0</v>
      </c>
      <c r="AE49" s="25">
        <f>IFERROR(VLOOKUP($A49,'TD SOP+PROFORM MOD'!$A$5:$AD$750,MATCH(AE$4,'TD SOP+PROFORM MOD'!$B$2:$AD$2,0)+1,0),0)+IFERROR(VLOOKUP($A49,'TD SOP+PROFORM MOD'!$A$5:$AD$750,MATCH(AE$2,'TD SOP+PROFORM MOD'!$B$2:$AD$2,0)+1,0),0)</f>
        <v>3243</v>
      </c>
      <c r="AF49" s="26">
        <f t="shared" si="18"/>
        <v>-1</v>
      </c>
      <c r="AG49" s="25">
        <f>IFERROR(VLOOKUP($A49,'TD SOP+PROFORM MOD'!$A$5:$AD$750,MATCH(AG$4,'TD SOP+PROFORM MOD'!$B$2:$AD$2,0)+1,0),0)+IFERROR(VLOOKUP($A49,'TD SOP+PROFORM MOD'!$A$5:$AD$750,MATCH(AG$2,'TD SOP+PROFORM MOD'!$B$2:$AD$2,0)+1,0),0)</f>
        <v>0</v>
      </c>
      <c r="AH49" s="25">
        <f>IFERROR(VLOOKUP($A49,'TD SOP+PROFORM MOD'!$A$5:$AD$750,MATCH(AH$4,'TD SOP+PROFORM MOD'!$B$2:$AD$2,0)+1,0),0)+IFERROR(VLOOKUP($A49,'TD SOP+PROFORM MOD'!$A$5:$AD$750,MATCH(AH$2,'TD SOP+PROFORM MOD'!$B$2:$AD$2,0)+1,0),0)</f>
        <v>2574</v>
      </c>
      <c r="AI49" s="26">
        <f t="shared" si="19"/>
        <v>-1</v>
      </c>
      <c r="AJ49" s="25">
        <f>IFERROR(VLOOKUP($A49,'TD SOP+PROFORM MOD'!$A$5:$AD$750,MATCH(AJ$4,'TD SOP+PROFORM MOD'!$B$2:$AD$2,0)+1,0),0)+IFERROR(VLOOKUP($A49,'TD SOP+PROFORM MOD'!$A$5:$AD$750,MATCH(AJ$2,'TD SOP+PROFORM MOD'!$B$2:$AD$2,0)+1,0),0)</f>
        <v>0</v>
      </c>
      <c r="AK49" s="25">
        <f>IFERROR(VLOOKUP($A49,'TD SOP+PROFORM MOD'!$A$5:$AD$750,MATCH(AK$4,'TD SOP+PROFORM MOD'!$B$2:$AD$2,0)+1,0),0)+IFERROR(VLOOKUP($A49,'TD SOP+PROFORM MOD'!$A$5:$AD$750,MATCH(AK$2,'TD SOP+PROFORM MOD'!$B$2:$AD$2,0)+1,0),0)</f>
        <v>0</v>
      </c>
      <c r="AL49" s="26" t="str">
        <f t="shared" si="20"/>
        <v/>
      </c>
      <c r="AM49" s="25">
        <f t="shared" si="22"/>
        <v>0</v>
      </c>
      <c r="AN49" s="25">
        <f t="shared" si="22"/>
        <v>6047</v>
      </c>
      <c r="AO49" s="26">
        <f t="shared" si="21"/>
        <v>-1</v>
      </c>
      <c r="AR49" s="25">
        <f>SUMIF('B&amp;S YTD LFY'!B:B,"="&amp;A49,'B&amp;S YTD LFY'!C:C)</f>
        <v>4086</v>
      </c>
      <c r="AS49" s="25">
        <f t="shared" si="23"/>
        <v>0</v>
      </c>
      <c r="AT49" s="25"/>
    </row>
    <row r="50" spans="1:46" x14ac:dyDescent="0.35">
      <c r="A50" s="24" t="str">
        <f>IF(AND('TD SOP+PROFORM MOD'!A47&lt;&gt;"",'TD SOP+PROFORM MOD'!A47&lt;&gt;"TOTAL"),'TD SOP+PROFORM MOD'!A47,0)</f>
        <v>AVALON SURF</v>
      </c>
      <c r="C50" s="25">
        <f>IFERROR(VLOOKUP($A50,'TD SOP+PROFORM MOD'!$A$5:$AD$750,MATCH(C$4,'TD SOP+PROFORM MOD'!$B$2:$AT$2,0)+1,0),"")</f>
        <v>976.5</v>
      </c>
      <c r="D50" s="25">
        <f>IFERROR(VLOOKUP($A50,'TD SOP+PROFORM MOD'!$A$5:$AD$750,MATCH(D$4,'TD SOP+PROFORM MOD'!$B$2:$AT$2,0)+1,0),"")</f>
        <v>199</v>
      </c>
      <c r="E50" s="26">
        <f t="shared" si="9"/>
        <v>3.9070351758793969</v>
      </c>
      <c r="F50" s="25">
        <f>IFERROR(VLOOKUP($A50,'TD SOP+PROFORM MOD'!$A$5:$AD$750,MATCH(F$4,'TD SOP+PROFORM MOD'!$B$2:$AT$2,0)+1,0),"")</f>
        <v>0</v>
      </c>
      <c r="G50" s="25">
        <f>IFERROR(VLOOKUP($A50,'TD SOP+PROFORM MOD'!$A$5:$AD$750,MATCH(G$4,'TD SOP+PROFORM MOD'!$B$2:$AT$2,0)+1,0),"")</f>
        <v>0</v>
      </c>
      <c r="H50" s="26" t="str">
        <f t="shared" si="10"/>
        <v/>
      </c>
      <c r="I50" s="25">
        <f>IFERROR(VLOOKUP($A50,'TD SOP+PROFORM MOD'!$A$5:$AD$750,MATCH(I$4,'TD SOP+PROFORM MOD'!$B$2:$AT$2,0)+1,0),"")</f>
        <v>0</v>
      </c>
      <c r="J50" s="25">
        <f>IFERROR(VLOOKUP($A50,'TD SOP+PROFORM MOD'!$A$5:$AD$750,MATCH(J$4,'TD SOP+PROFORM MOD'!$B$2:$AT$2,0)+1,0),"")</f>
        <v>0</v>
      </c>
      <c r="K50" s="26" t="str">
        <f t="shared" si="11"/>
        <v/>
      </c>
      <c r="L50" s="25">
        <f>IFERROR(VLOOKUP($A50,'TD SOP+PROFORM MOD'!$A$5:$AD$750,MATCH(L$4,'TD SOP+PROFORM MOD'!$B$2:$AT$2,0)+1,0),"")</f>
        <v>0</v>
      </c>
      <c r="M50" s="25">
        <f>IFERROR(VLOOKUP($A50,'TD SOP+PROFORM MOD'!$A$5:$AD$750,MATCH(M$4,'TD SOP+PROFORM MOD'!$B$2:$AT$2,0)+1,0),"")</f>
        <v>0</v>
      </c>
      <c r="N50" s="26" t="str">
        <f t="shared" si="12"/>
        <v/>
      </c>
      <c r="O50" s="25">
        <f>IFERROR(VLOOKUP($A50,'TD SOP+PROFORM MOD'!$A$5:$AD$750,MATCH(O$4,'TD SOP+PROFORM MOD'!$B$2:$AD$2,0)+1,0),0)+IFERROR(VLOOKUP($A50,'TD SOP+PROFORM MOD'!$A$5:$AD$750,MATCH(O$2,'TD SOP+PROFORM MOD'!$B$2:$AD$2,0)+1,0),0)</f>
        <v>0</v>
      </c>
      <c r="P50" s="25">
        <f>IFERROR(VLOOKUP($A50,'TD SOP+PROFORM MOD'!$A$5:$AD$750,MATCH(P$4,'TD SOP+PROFORM MOD'!$B$2:$AD$2,0)+1,0),0)+IFERROR(VLOOKUP($A50,'TD SOP+PROFORM MOD'!$A$5:$AD$750,MATCH(P$2,'TD SOP+PROFORM MOD'!$B$2:$AD$2,0)+1,0),0)</f>
        <v>0</v>
      </c>
      <c r="Q50" s="26" t="str">
        <f t="shared" si="13"/>
        <v/>
      </c>
      <c r="R50" s="25">
        <f>IFERROR(VLOOKUP($A50,'TD SOP+PROFORM MOD'!$A$5:$AD$750,MATCH(R$4,'TD SOP+PROFORM MOD'!$B$2:$AD$2,0)+1,0),0)+IFERROR(VLOOKUP($A50,'TD SOP+PROFORM MOD'!$A$5:$AD$750,MATCH(R$2,'TD SOP+PROFORM MOD'!$B$2:$AD$2,0)+1,0),0)</f>
        <v>0</v>
      </c>
      <c r="S50" s="25">
        <f>IFERROR(VLOOKUP($A50,'TD SOP+PROFORM MOD'!$A$5:$AD$750,MATCH(S$4,'TD SOP+PROFORM MOD'!$B$2:$AD$2,0)+1,0),0)+IFERROR(VLOOKUP($A50,'TD SOP+PROFORM MOD'!$A$5:$AD$750,MATCH(S$2,'TD SOP+PROFORM MOD'!$B$2:$AD$2,0)+1,0),0)</f>
        <v>0</v>
      </c>
      <c r="T50" s="26" t="str">
        <f t="shared" si="14"/>
        <v/>
      </c>
      <c r="U50" s="25">
        <f>IFERROR(VLOOKUP($A50,'TD SOP+PROFORM MOD'!$A$5:$AD$750,MATCH(U$4,'TD SOP+PROFORM MOD'!$B$2:$AD$2,0)+1,0),0)+IFERROR(VLOOKUP($A50,'TD SOP+PROFORM MOD'!$A$5:$AD$750,MATCH(U$2,'TD SOP+PROFORM MOD'!$B$2:$AD$2,0)+1,0),0)</f>
        <v>0</v>
      </c>
      <c r="V50" s="25">
        <f>IFERROR(VLOOKUP($A50,'TD SOP+PROFORM MOD'!$A$5:$AD$750,MATCH(V$4,'TD SOP+PROFORM MOD'!$B$2:$AD$2,0)+1,0),0)+IFERROR(VLOOKUP($A50,'TD SOP+PROFORM MOD'!$A$5:$AD$750,MATCH(V$2,'TD SOP+PROFORM MOD'!$B$2:$AD$2,0)+1,0),0)</f>
        <v>0</v>
      </c>
      <c r="W50" s="26" t="str">
        <f t="shared" si="15"/>
        <v/>
      </c>
      <c r="X50" s="25">
        <f>IFERROR(VLOOKUP($A50,'TD SOP+PROFORM MOD'!$A$5:$AD$750,MATCH(X$4,'TD SOP+PROFORM MOD'!$B$2:$AD$2,0)+1,0),0)+IFERROR(VLOOKUP($A50,'TD SOP+PROFORM MOD'!$A$5:$AD$750,MATCH(X$2,'TD SOP+PROFORM MOD'!$B$2:$AD$2,0)+1,0),0)</f>
        <v>0</v>
      </c>
      <c r="Y50" s="25">
        <f>IFERROR(VLOOKUP($A50,'TD SOP+PROFORM MOD'!$A$5:$AD$750,MATCH(Y$4,'TD SOP+PROFORM MOD'!$B$2:$AD$2,0)+1,0),0)+IFERROR(VLOOKUP($A50,'TD SOP+PROFORM MOD'!$A$5:$AD$750,MATCH(Y$2,'TD SOP+PROFORM MOD'!$B$2:$AD$2,0)+1,0),0)</f>
        <v>0</v>
      </c>
      <c r="Z50" s="26" t="str">
        <f t="shared" si="16"/>
        <v/>
      </c>
      <c r="AA50" s="25">
        <f>IFERROR(VLOOKUP($A50,'TD SOP+PROFORM MOD'!$A$5:$AD$750,MATCH(AA$4,'TD SOP+PROFORM MOD'!$B$2:$AD$2,0)+1,0),0)+IFERROR(VLOOKUP($A50,'TD SOP+PROFORM MOD'!$A$5:$AD$750,MATCH(AA$2,'TD SOP+PROFORM MOD'!$B$2:$AD$2,0)+1,0),0)</f>
        <v>0</v>
      </c>
      <c r="AB50" s="25">
        <f>IFERROR(VLOOKUP($A50,'TD SOP+PROFORM MOD'!$A$5:$AD$750,MATCH(AB$4,'TD SOP+PROFORM MOD'!$B$2:$AD$2,0)+1,0),0)+IFERROR(VLOOKUP($A50,'TD SOP+PROFORM MOD'!$A$5:$AD$750,MATCH(AB$2,'TD SOP+PROFORM MOD'!$B$2:$AD$2,0)+1,0),0)</f>
        <v>0</v>
      </c>
      <c r="AC50" s="26" t="str">
        <f t="shared" si="17"/>
        <v/>
      </c>
      <c r="AD50" s="25">
        <f>IFERROR(VLOOKUP($A50,'TD SOP+PROFORM MOD'!$A$5:$AD$750,MATCH(AD$4,'TD SOP+PROFORM MOD'!$B$2:$AD$2,0)+1,0),0)+IFERROR(VLOOKUP($A50,'TD SOP+PROFORM MOD'!$A$5:$AD$750,MATCH(AD$2,'TD SOP+PROFORM MOD'!$B$2:$AD$2,0)+1,0),0)</f>
        <v>0</v>
      </c>
      <c r="AE50" s="25">
        <f>IFERROR(VLOOKUP($A50,'TD SOP+PROFORM MOD'!$A$5:$AD$750,MATCH(AE$4,'TD SOP+PROFORM MOD'!$B$2:$AD$2,0)+1,0),0)+IFERROR(VLOOKUP($A50,'TD SOP+PROFORM MOD'!$A$5:$AD$750,MATCH(AE$2,'TD SOP+PROFORM MOD'!$B$2:$AD$2,0)+1,0),0)</f>
        <v>1742</v>
      </c>
      <c r="AF50" s="26">
        <f t="shared" si="18"/>
        <v>-1</v>
      </c>
      <c r="AG50" s="25">
        <f>IFERROR(VLOOKUP($A50,'TD SOP+PROFORM MOD'!$A$5:$AD$750,MATCH(AG$4,'TD SOP+PROFORM MOD'!$B$2:$AD$2,0)+1,0),0)+IFERROR(VLOOKUP($A50,'TD SOP+PROFORM MOD'!$A$5:$AD$750,MATCH(AG$2,'TD SOP+PROFORM MOD'!$B$2:$AD$2,0)+1,0),0)</f>
        <v>0</v>
      </c>
      <c r="AH50" s="25">
        <f>IFERROR(VLOOKUP($A50,'TD SOP+PROFORM MOD'!$A$5:$AD$750,MATCH(AH$4,'TD SOP+PROFORM MOD'!$B$2:$AD$2,0)+1,0),0)+IFERROR(VLOOKUP($A50,'TD SOP+PROFORM MOD'!$A$5:$AD$750,MATCH(AH$2,'TD SOP+PROFORM MOD'!$B$2:$AD$2,0)+1,0),0)</f>
        <v>700</v>
      </c>
      <c r="AI50" s="26">
        <f t="shared" si="19"/>
        <v>-1</v>
      </c>
      <c r="AJ50" s="25">
        <f>IFERROR(VLOOKUP($A50,'TD SOP+PROFORM MOD'!$A$5:$AD$750,MATCH(AJ$4,'TD SOP+PROFORM MOD'!$B$2:$AD$2,0)+1,0),0)+IFERROR(VLOOKUP($A50,'TD SOP+PROFORM MOD'!$A$5:$AD$750,MATCH(AJ$2,'TD SOP+PROFORM MOD'!$B$2:$AD$2,0)+1,0),0)</f>
        <v>0</v>
      </c>
      <c r="AK50" s="25">
        <f>IFERROR(VLOOKUP($A50,'TD SOP+PROFORM MOD'!$A$5:$AD$750,MATCH(AK$4,'TD SOP+PROFORM MOD'!$B$2:$AD$2,0)+1,0),0)+IFERROR(VLOOKUP($A50,'TD SOP+PROFORM MOD'!$A$5:$AD$750,MATCH(AK$2,'TD SOP+PROFORM MOD'!$B$2:$AD$2,0)+1,0),0)</f>
        <v>2419</v>
      </c>
      <c r="AL50" s="26">
        <f t="shared" si="20"/>
        <v>-1</v>
      </c>
      <c r="AM50" s="25">
        <f t="shared" si="22"/>
        <v>976.5</v>
      </c>
      <c r="AN50" s="25">
        <f t="shared" si="22"/>
        <v>5060</v>
      </c>
      <c r="AO50" s="26">
        <f t="shared" si="21"/>
        <v>-0.80701581027667979</v>
      </c>
      <c r="AR50" s="25">
        <f>SUMIF('B&amp;S YTD LFY'!B:B,"="&amp;A50,'B&amp;S YTD LFY'!C:C)</f>
        <v>628</v>
      </c>
      <c r="AS50" s="25">
        <f t="shared" si="23"/>
        <v>976.5</v>
      </c>
      <c r="AT50" s="25"/>
    </row>
    <row r="51" spans="1:46" x14ac:dyDescent="0.35">
      <c r="A51" s="24" t="str">
        <f>IF(AND('TD SOP+PROFORM MOD'!A48&lt;&gt;"",'TD SOP+PROFORM MOD'!A48&lt;&gt;"TOTAL"),'TD SOP+PROFORM MOD'!A48,0)</f>
        <v>MERAKI</v>
      </c>
      <c r="C51" s="25">
        <f>IFERROR(VLOOKUP($A51,'TD SOP+PROFORM MOD'!$A$5:$AD$750,MATCH(C$4,'TD SOP+PROFORM MOD'!$B$2:$AT$2,0)+1,0),"")</f>
        <v>819</v>
      </c>
      <c r="D51" s="25">
        <f>IFERROR(VLOOKUP($A51,'TD SOP+PROFORM MOD'!$A$5:$AD$750,MATCH(D$4,'TD SOP+PROFORM MOD'!$B$2:$AT$2,0)+1,0),"")</f>
        <v>1057</v>
      </c>
      <c r="E51" s="26">
        <f t="shared" si="9"/>
        <v>-0.22516556291390732</v>
      </c>
      <c r="F51" s="25">
        <f>IFERROR(VLOOKUP($A51,'TD SOP+PROFORM MOD'!$A$5:$AD$750,MATCH(F$4,'TD SOP+PROFORM MOD'!$B$2:$AT$2,0)+1,0),"")</f>
        <v>589</v>
      </c>
      <c r="G51" s="25">
        <f>IFERROR(VLOOKUP($A51,'TD SOP+PROFORM MOD'!$A$5:$AD$750,MATCH(G$4,'TD SOP+PROFORM MOD'!$B$2:$AT$2,0)+1,0),"")</f>
        <v>0</v>
      </c>
      <c r="H51" s="26" t="str">
        <f t="shared" si="10"/>
        <v/>
      </c>
      <c r="I51" s="25">
        <f>IFERROR(VLOOKUP($A51,'TD SOP+PROFORM MOD'!$A$5:$AD$750,MATCH(I$4,'TD SOP+PROFORM MOD'!$B$2:$AT$2,0)+1,0),"")</f>
        <v>0</v>
      </c>
      <c r="J51" s="25">
        <f>IFERROR(VLOOKUP($A51,'TD SOP+PROFORM MOD'!$A$5:$AD$750,MATCH(J$4,'TD SOP+PROFORM MOD'!$B$2:$AT$2,0)+1,0),"")</f>
        <v>0</v>
      </c>
      <c r="K51" s="26" t="str">
        <f t="shared" si="11"/>
        <v/>
      </c>
      <c r="L51" s="25">
        <f>IFERROR(VLOOKUP($A51,'TD SOP+PROFORM MOD'!$A$5:$AD$750,MATCH(L$4,'TD SOP+PROFORM MOD'!$B$2:$AT$2,0)+1,0),"")</f>
        <v>0</v>
      </c>
      <c r="M51" s="25">
        <f>IFERROR(VLOOKUP($A51,'TD SOP+PROFORM MOD'!$A$5:$AD$750,MATCH(M$4,'TD SOP+PROFORM MOD'!$B$2:$AT$2,0)+1,0),"")</f>
        <v>0</v>
      </c>
      <c r="N51" s="26" t="str">
        <f t="shared" si="12"/>
        <v/>
      </c>
      <c r="O51" s="25">
        <f>IFERROR(VLOOKUP($A51,'TD SOP+PROFORM MOD'!$A$5:$AD$750,MATCH(O$4,'TD SOP+PROFORM MOD'!$B$2:$AD$2,0)+1,0),0)+IFERROR(VLOOKUP($A51,'TD SOP+PROFORM MOD'!$A$5:$AD$750,MATCH(O$2,'TD SOP+PROFORM MOD'!$B$2:$AD$2,0)+1,0),0)</f>
        <v>0</v>
      </c>
      <c r="P51" s="25">
        <f>IFERROR(VLOOKUP($A51,'TD SOP+PROFORM MOD'!$A$5:$AD$750,MATCH(P$4,'TD SOP+PROFORM MOD'!$B$2:$AD$2,0)+1,0),0)+IFERROR(VLOOKUP($A51,'TD SOP+PROFORM MOD'!$A$5:$AD$750,MATCH(P$2,'TD SOP+PROFORM MOD'!$B$2:$AD$2,0)+1,0),0)</f>
        <v>0</v>
      </c>
      <c r="Q51" s="26" t="str">
        <f t="shared" si="13"/>
        <v/>
      </c>
      <c r="R51" s="25">
        <f>IFERROR(VLOOKUP($A51,'TD SOP+PROFORM MOD'!$A$5:$AD$750,MATCH(R$4,'TD SOP+PROFORM MOD'!$B$2:$AD$2,0)+1,0),0)+IFERROR(VLOOKUP($A51,'TD SOP+PROFORM MOD'!$A$5:$AD$750,MATCH(R$2,'TD SOP+PROFORM MOD'!$B$2:$AD$2,0)+1,0),0)</f>
        <v>0</v>
      </c>
      <c r="S51" s="25">
        <f>IFERROR(VLOOKUP($A51,'TD SOP+PROFORM MOD'!$A$5:$AD$750,MATCH(S$4,'TD SOP+PROFORM MOD'!$B$2:$AD$2,0)+1,0),0)+IFERROR(VLOOKUP($A51,'TD SOP+PROFORM MOD'!$A$5:$AD$750,MATCH(S$2,'TD SOP+PROFORM MOD'!$B$2:$AD$2,0)+1,0),0)</f>
        <v>0</v>
      </c>
      <c r="T51" s="26" t="str">
        <f t="shared" si="14"/>
        <v/>
      </c>
      <c r="U51" s="25">
        <f>IFERROR(VLOOKUP($A51,'TD SOP+PROFORM MOD'!$A$5:$AD$750,MATCH(U$4,'TD SOP+PROFORM MOD'!$B$2:$AD$2,0)+1,0),0)+IFERROR(VLOOKUP($A51,'TD SOP+PROFORM MOD'!$A$5:$AD$750,MATCH(U$2,'TD SOP+PROFORM MOD'!$B$2:$AD$2,0)+1,0),0)</f>
        <v>0</v>
      </c>
      <c r="V51" s="25">
        <f>IFERROR(VLOOKUP($A51,'TD SOP+PROFORM MOD'!$A$5:$AD$750,MATCH(V$4,'TD SOP+PROFORM MOD'!$B$2:$AD$2,0)+1,0),0)+IFERROR(VLOOKUP($A51,'TD SOP+PROFORM MOD'!$A$5:$AD$750,MATCH(V$2,'TD SOP+PROFORM MOD'!$B$2:$AD$2,0)+1,0),0)</f>
        <v>780</v>
      </c>
      <c r="W51" s="26">
        <f t="shared" si="15"/>
        <v>-1</v>
      </c>
      <c r="X51" s="25">
        <f>IFERROR(VLOOKUP($A51,'TD SOP+PROFORM MOD'!$A$5:$AD$750,MATCH(X$4,'TD SOP+PROFORM MOD'!$B$2:$AD$2,0)+1,0),0)+IFERROR(VLOOKUP($A51,'TD SOP+PROFORM MOD'!$A$5:$AD$750,MATCH(X$2,'TD SOP+PROFORM MOD'!$B$2:$AD$2,0)+1,0),0)</f>
        <v>0</v>
      </c>
      <c r="Y51" s="25">
        <f>IFERROR(VLOOKUP($A51,'TD SOP+PROFORM MOD'!$A$5:$AD$750,MATCH(Y$4,'TD SOP+PROFORM MOD'!$B$2:$AD$2,0)+1,0),0)+IFERROR(VLOOKUP($A51,'TD SOP+PROFORM MOD'!$A$5:$AD$750,MATCH(Y$2,'TD SOP+PROFORM MOD'!$B$2:$AD$2,0)+1,0),0)</f>
        <v>0</v>
      </c>
      <c r="Z51" s="26" t="str">
        <f t="shared" si="16"/>
        <v/>
      </c>
      <c r="AA51" s="25">
        <f>IFERROR(VLOOKUP($A51,'TD SOP+PROFORM MOD'!$A$5:$AD$750,MATCH(AA$4,'TD SOP+PROFORM MOD'!$B$2:$AD$2,0)+1,0),0)+IFERROR(VLOOKUP($A51,'TD SOP+PROFORM MOD'!$A$5:$AD$750,MATCH(AA$2,'TD SOP+PROFORM MOD'!$B$2:$AD$2,0)+1,0),0)</f>
        <v>0</v>
      </c>
      <c r="AB51" s="25">
        <f>IFERROR(VLOOKUP($A51,'TD SOP+PROFORM MOD'!$A$5:$AD$750,MATCH(AB$4,'TD SOP+PROFORM MOD'!$B$2:$AD$2,0)+1,0),0)+IFERROR(VLOOKUP($A51,'TD SOP+PROFORM MOD'!$A$5:$AD$750,MATCH(AB$2,'TD SOP+PROFORM MOD'!$B$2:$AD$2,0)+1,0),0)</f>
        <v>0</v>
      </c>
      <c r="AC51" s="26" t="str">
        <f t="shared" si="17"/>
        <v/>
      </c>
      <c r="AD51" s="25">
        <f>IFERROR(VLOOKUP($A51,'TD SOP+PROFORM MOD'!$A$5:$AD$750,MATCH(AD$4,'TD SOP+PROFORM MOD'!$B$2:$AD$2,0)+1,0),0)+IFERROR(VLOOKUP($A51,'TD SOP+PROFORM MOD'!$A$5:$AD$750,MATCH(AD$2,'TD SOP+PROFORM MOD'!$B$2:$AD$2,0)+1,0),0)</f>
        <v>0</v>
      </c>
      <c r="AE51" s="25">
        <f>IFERROR(VLOOKUP($A51,'TD SOP+PROFORM MOD'!$A$5:$AD$750,MATCH(AE$4,'TD SOP+PROFORM MOD'!$B$2:$AD$2,0)+1,0),0)+IFERROR(VLOOKUP($A51,'TD SOP+PROFORM MOD'!$A$5:$AD$750,MATCH(AE$2,'TD SOP+PROFORM MOD'!$B$2:$AD$2,0)+1,0),0)</f>
        <v>0</v>
      </c>
      <c r="AF51" s="26" t="str">
        <f t="shared" si="18"/>
        <v/>
      </c>
      <c r="AG51" s="25">
        <f>IFERROR(VLOOKUP($A51,'TD SOP+PROFORM MOD'!$A$5:$AD$750,MATCH(AG$4,'TD SOP+PROFORM MOD'!$B$2:$AD$2,0)+1,0),0)+IFERROR(VLOOKUP($A51,'TD SOP+PROFORM MOD'!$A$5:$AD$750,MATCH(AG$2,'TD SOP+PROFORM MOD'!$B$2:$AD$2,0)+1,0),0)</f>
        <v>0</v>
      </c>
      <c r="AH51" s="25">
        <f>IFERROR(VLOOKUP($A51,'TD SOP+PROFORM MOD'!$A$5:$AD$750,MATCH(AH$4,'TD SOP+PROFORM MOD'!$B$2:$AD$2,0)+1,0),0)+IFERROR(VLOOKUP($A51,'TD SOP+PROFORM MOD'!$A$5:$AD$750,MATCH(AH$2,'TD SOP+PROFORM MOD'!$B$2:$AD$2,0)+1,0),0)</f>
        <v>1760</v>
      </c>
      <c r="AI51" s="26">
        <f t="shared" si="19"/>
        <v>-1</v>
      </c>
      <c r="AJ51" s="25">
        <f>IFERROR(VLOOKUP($A51,'TD SOP+PROFORM MOD'!$A$5:$AD$750,MATCH(AJ$4,'TD SOP+PROFORM MOD'!$B$2:$AD$2,0)+1,0),0)+IFERROR(VLOOKUP($A51,'TD SOP+PROFORM MOD'!$A$5:$AD$750,MATCH(AJ$2,'TD SOP+PROFORM MOD'!$B$2:$AD$2,0)+1,0),0)</f>
        <v>0</v>
      </c>
      <c r="AK51" s="25">
        <f>IFERROR(VLOOKUP($A51,'TD SOP+PROFORM MOD'!$A$5:$AD$750,MATCH(AK$4,'TD SOP+PROFORM MOD'!$B$2:$AD$2,0)+1,0),0)+IFERROR(VLOOKUP($A51,'TD SOP+PROFORM MOD'!$A$5:$AD$750,MATCH(AK$2,'TD SOP+PROFORM MOD'!$B$2:$AD$2,0)+1,0),0)</f>
        <v>592</v>
      </c>
      <c r="AL51" s="26">
        <f t="shared" si="20"/>
        <v>-1</v>
      </c>
      <c r="AM51" s="25">
        <f t="shared" si="22"/>
        <v>1408</v>
      </c>
      <c r="AN51" s="25">
        <f t="shared" si="22"/>
        <v>4189</v>
      </c>
      <c r="AO51" s="26">
        <f t="shared" si="21"/>
        <v>-0.66388159465266172</v>
      </c>
      <c r="AR51" s="25">
        <f>SUMIF('B&amp;S YTD LFY'!B:B,"="&amp;A51,'B&amp;S YTD LFY'!C:C)</f>
        <v>1989</v>
      </c>
      <c r="AS51" s="25">
        <f t="shared" si="23"/>
        <v>1408</v>
      </c>
      <c r="AT51" s="25"/>
    </row>
    <row r="52" spans="1:46" x14ac:dyDescent="0.35">
      <c r="A52" s="24" t="str">
        <f>IF(AND('TD SOP+PROFORM MOD'!A49&lt;&gt;"",'TD SOP+PROFORM MOD'!A49&lt;&gt;"TOTAL"),'TD SOP+PROFORM MOD'!A49,0)</f>
        <v>WATER LILIES FASHIONS LLC</v>
      </c>
      <c r="C52" s="25">
        <f>IFERROR(VLOOKUP($A52,'TD SOP+PROFORM MOD'!$A$5:$AD$750,MATCH(C$4,'TD SOP+PROFORM MOD'!$B$2:$AT$2,0)+1,0),"")</f>
        <v>0</v>
      </c>
      <c r="D52" s="25">
        <f>IFERROR(VLOOKUP($A52,'TD SOP+PROFORM MOD'!$A$5:$AD$750,MATCH(D$4,'TD SOP+PROFORM MOD'!$B$2:$AT$2,0)+1,0),"")</f>
        <v>0</v>
      </c>
      <c r="E52" s="26" t="str">
        <f t="shared" si="9"/>
        <v/>
      </c>
      <c r="F52" s="25">
        <f>IFERROR(VLOOKUP($A52,'TD SOP+PROFORM MOD'!$A$5:$AD$750,MATCH(F$4,'TD SOP+PROFORM MOD'!$B$2:$AT$2,0)+1,0),"")</f>
        <v>0</v>
      </c>
      <c r="G52" s="25">
        <f>IFERROR(VLOOKUP($A52,'TD SOP+PROFORM MOD'!$A$5:$AD$750,MATCH(G$4,'TD SOP+PROFORM MOD'!$B$2:$AT$2,0)+1,0),"")</f>
        <v>0</v>
      </c>
      <c r="H52" s="26" t="str">
        <f t="shared" si="10"/>
        <v/>
      </c>
      <c r="I52" s="25">
        <f>IFERROR(VLOOKUP($A52,'TD SOP+PROFORM MOD'!$A$5:$AD$750,MATCH(I$4,'TD SOP+PROFORM MOD'!$B$2:$AT$2,0)+1,0),"")</f>
        <v>0</v>
      </c>
      <c r="J52" s="25">
        <f>IFERROR(VLOOKUP($A52,'TD SOP+PROFORM MOD'!$A$5:$AD$750,MATCH(J$4,'TD SOP+PROFORM MOD'!$B$2:$AT$2,0)+1,0),"")</f>
        <v>0</v>
      </c>
      <c r="K52" s="26" t="str">
        <f t="shared" si="11"/>
        <v/>
      </c>
      <c r="L52" s="25">
        <f>IFERROR(VLOOKUP($A52,'TD SOP+PROFORM MOD'!$A$5:$AD$750,MATCH(L$4,'TD SOP+PROFORM MOD'!$B$2:$AT$2,0)+1,0),"")</f>
        <v>0</v>
      </c>
      <c r="M52" s="25">
        <f>IFERROR(VLOOKUP($A52,'TD SOP+PROFORM MOD'!$A$5:$AD$750,MATCH(M$4,'TD SOP+PROFORM MOD'!$B$2:$AT$2,0)+1,0),"")</f>
        <v>0</v>
      </c>
      <c r="N52" s="26" t="str">
        <f t="shared" si="12"/>
        <v/>
      </c>
      <c r="O52" s="25">
        <f>IFERROR(VLOOKUP($A52,'TD SOP+PROFORM MOD'!$A$5:$AD$750,MATCH(O$4,'TD SOP+PROFORM MOD'!$B$2:$AD$2,0)+1,0),0)+IFERROR(VLOOKUP($A52,'TD SOP+PROFORM MOD'!$A$5:$AD$750,MATCH(O$2,'TD SOP+PROFORM MOD'!$B$2:$AD$2,0)+1,0),0)</f>
        <v>0</v>
      </c>
      <c r="P52" s="25">
        <f>IFERROR(VLOOKUP($A52,'TD SOP+PROFORM MOD'!$A$5:$AD$750,MATCH(P$4,'TD SOP+PROFORM MOD'!$B$2:$AD$2,0)+1,0),0)+IFERROR(VLOOKUP($A52,'TD SOP+PROFORM MOD'!$A$5:$AD$750,MATCH(P$2,'TD SOP+PROFORM MOD'!$B$2:$AD$2,0)+1,0),0)</f>
        <v>0</v>
      </c>
      <c r="Q52" s="26" t="str">
        <f t="shared" si="13"/>
        <v/>
      </c>
      <c r="R52" s="25">
        <f>IFERROR(VLOOKUP($A52,'TD SOP+PROFORM MOD'!$A$5:$AD$750,MATCH(R$4,'TD SOP+PROFORM MOD'!$B$2:$AD$2,0)+1,0),0)+IFERROR(VLOOKUP($A52,'TD SOP+PROFORM MOD'!$A$5:$AD$750,MATCH(R$2,'TD SOP+PROFORM MOD'!$B$2:$AD$2,0)+1,0),0)</f>
        <v>0</v>
      </c>
      <c r="S52" s="25">
        <f>IFERROR(VLOOKUP($A52,'TD SOP+PROFORM MOD'!$A$5:$AD$750,MATCH(S$4,'TD SOP+PROFORM MOD'!$B$2:$AD$2,0)+1,0),0)+IFERROR(VLOOKUP($A52,'TD SOP+PROFORM MOD'!$A$5:$AD$750,MATCH(S$2,'TD SOP+PROFORM MOD'!$B$2:$AD$2,0)+1,0),0)</f>
        <v>0</v>
      </c>
      <c r="T52" s="26" t="str">
        <f t="shared" si="14"/>
        <v/>
      </c>
      <c r="U52" s="25">
        <f>IFERROR(VLOOKUP($A52,'TD SOP+PROFORM MOD'!$A$5:$AD$750,MATCH(U$4,'TD SOP+PROFORM MOD'!$B$2:$AD$2,0)+1,0),0)+IFERROR(VLOOKUP($A52,'TD SOP+PROFORM MOD'!$A$5:$AD$750,MATCH(U$2,'TD SOP+PROFORM MOD'!$B$2:$AD$2,0)+1,0),0)</f>
        <v>0</v>
      </c>
      <c r="V52" s="25">
        <f>IFERROR(VLOOKUP($A52,'TD SOP+PROFORM MOD'!$A$5:$AD$750,MATCH(V$4,'TD SOP+PROFORM MOD'!$B$2:$AD$2,0)+1,0),0)+IFERROR(VLOOKUP($A52,'TD SOP+PROFORM MOD'!$A$5:$AD$750,MATCH(V$2,'TD SOP+PROFORM MOD'!$B$2:$AD$2,0)+1,0),0)</f>
        <v>0</v>
      </c>
      <c r="W52" s="26" t="str">
        <f t="shared" si="15"/>
        <v/>
      </c>
      <c r="X52" s="25">
        <f>IFERROR(VLOOKUP($A52,'TD SOP+PROFORM MOD'!$A$5:$AD$750,MATCH(X$4,'TD SOP+PROFORM MOD'!$B$2:$AD$2,0)+1,0),0)+IFERROR(VLOOKUP($A52,'TD SOP+PROFORM MOD'!$A$5:$AD$750,MATCH(X$2,'TD SOP+PROFORM MOD'!$B$2:$AD$2,0)+1,0),0)</f>
        <v>0</v>
      </c>
      <c r="Y52" s="25">
        <f>IFERROR(VLOOKUP($A52,'TD SOP+PROFORM MOD'!$A$5:$AD$750,MATCH(Y$4,'TD SOP+PROFORM MOD'!$B$2:$AD$2,0)+1,0),0)+IFERROR(VLOOKUP($A52,'TD SOP+PROFORM MOD'!$A$5:$AD$750,MATCH(Y$2,'TD SOP+PROFORM MOD'!$B$2:$AD$2,0)+1,0),0)</f>
        <v>4280</v>
      </c>
      <c r="Z52" s="26">
        <f t="shared" si="16"/>
        <v>-1</v>
      </c>
      <c r="AA52" s="25">
        <f>IFERROR(VLOOKUP($A52,'TD SOP+PROFORM MOD'!$A$5:$AD$750,MATCH(AA$4,'TD SOP+PROFORM MOD'!$B$2:$AD$2,0)+1,0),0)+IFERROR(VLOOKUP($A52,'TD SOP+PROFORM MOD'!$A$5:$AD$750,MATCH(AA$2,'TD SOP+PROFORM MOD'!$B$2:$AD$2,0)+1,0),0)</f>
        <v>0</v>
      </c>
      <c r="AB52" s="25">
        <f>IFERROR(VLOOKUP($A52,'TD SOP+PROFORM MOD'!$A$5:$AD$750,MATCH(AB$4,'TD SOP+PROFORM MOD'!$B$2:$AD$2,0)+1,0),0)+IFERROR(VLOOKUP($A52,'TD SOP+PROFORM MOD'!$A$5:$AD$750,MATCH(AB$2,'TD SOP+PROFORM MOD'!$B$2:$AD$2,0)+1,0),0)</f>
        <v>738</v>
      </c>
      <c r="AC52" s="26">
        <f t="shared" si="17"/>
        <v>-1</v>
      </c>
      <c r="AD52" s="25">
        <f>IFERROR(VLOOKUP($A52,'TD SOP+PROFORM MOD'!$A$5:$AD$750,MATCH(AD$4,'TD SOP+PROFORM MOD'!$B$2:$AD$2,0)+1,0),0)+IFERROR(VLOOKUP($A52,'TD SOP+PROFORM MOD'!$A$5:$AD$750,MATCH(AD$2,'TD SOP+PROFORM MOD'!$B$2:$AD$2,0)+1,0),0)</f>
        <v>0</v>
      </c>
      <c r="AE52" s="25">
        <f>IFERROR(VLOOKUP($A52,'TD SOP+PROFORM MOD'!$A$5:$AD$750,MATCH(AE$4,'TD SOP+PROFORM MOD'!$B$2:$AD$2,0)+1,0),0)+IFERROR(VLOOKUP($A52,'TD SOP+PROFORM MOD'!$A$5:$AD$750,MATCH(AE$2,'TD SOP+PROFORM MOD'!$B$2:$AD$2,0)+1,0),0)</f>
        <v>0</v>
      </c>
      <c r="AF52" s="26" t="str">
        <f t="shared" si="18"/>
        <v/>
      </c>
      <c r="AG52" s="25">
        <f>IFERROR(VLOOKUP($A52,'TD SOP+PROFORM MOD'!$A$5:$AD$750,MATCH(AG$4,'TD SOP+PROFORM MOD'!$B$2:$AD$2,0)+1,0),0)+IFERROR(VLOOKUP($A52,'TD SOP+PROFORM MOD'!$A$5:$AD$750,MATCH(AG$2,'TD SOP+PROFORM MOD'!$B$2:$AD$2,0)+1,0),0)</f>
        <v>0</v>
      </c>
      <c r="AH52" s="25">
        <f>IFERROR(VLOOKUP($A52,'TD SOP+PROFORM MOD'!$A$5:$AD$750,MATCH(AH$4,'TD SOP+PROFORM MOD'!$B$2:$AD$2,0)+1,0),0)+IFERROR(VLOOKUP($A52,'TD SOP+PROFORM MOD'!$A$5:$AD$750,MATCH(AH$2,'TD SOP+PROFORM MOD'!$B$2:$AD$2,0)+1,0),0)</f>
        <v>0</v>
      </c>
      <c r="AI52" s="26" t="str">
        <f t="shared" si="19"/>
        <v/>
      </c>
      <c r="AJ52" s="25">
        <f>IFERROR(VLOOKUP($A52,'TD SOP+PROFORM MOD'!$A$5:$AD$750,MATCH(AJ$4,'TD SOP+PROFORM MOD'!$B$2:$AD$2,0)+1,0),0)+IFERROR(VLOOKUP($A52,'TD SOP+PROFORM MOD'!$A$5:$AD$750,MATCH(AJ$2,'TD SOP+PROFORM MOD'!$B$2:$AD$2,0)+1,0),0)</f>
        <v>0</v>
      </c>
      <c r="AK52" s="25">
        <f>IFERROR(VLOOKUP($A52,'TD SOP+PROFORM MOD'!$A$5:$AD$750,MATCH(AK$4,'TD SOP+PROFORM MOD'!$B$2:$AD$2,0)+1,0),0)+IFERROR(VLOOKUP($A52,'TD SOP+PROFORM MOD'!$A$5:$AD$750,MATCH(AK$2,'TD SOP+PROFORM MOD'!$B$2:$AD$2,0)+1,0),0)</f>
        <v>0</v>
      </c>
      <c r="AL52" s="26" t="str">
        <f t="shared" si="20"/>
        <v/>
      </c>
      <c r="AM52" s="25">
        <f t="shared" si="22"/>
        <v>0</v>
      </c>
      <c r="AN52" s="25">
        <f t="shared" si="22"/>
        <v>5018</v>
      </c>
      <c r="AO52" s="26">
        <f t="shared" si="21"/>
        <v>-1</v>
      </c>
      <c r="AR52" s="25">
        <f>SUMIF('B&amp;S YTD LFY'!B:B,"="&amp;A52,'B&amp;S YTD LFY'!C:C)</f>
        <v>0</v>
      </c>
      <c r="AS52" s="25">
        <f t="shared" si="23"/>
        <v>0</v>
      </c>
      <c r="AT52" s="25"/>
    </row>
    <row r="53" spans="1:46" x14ac:dyDescent="0.35">
      <c r="A53" s="24" t="str">
        <f>IF(AND('TD SOP+PROFORM MOD'!A50&lt;&gt;"",'TD SOP+PROFORM MOD'!A50&lt;&gt;"TOTAL"),'TD SOP+PROFORM MOD'!A50,0)</f>
        <v>METTS SURF AND SPORT CORP</v>
      </c>
      <c r="C53" s="25">
        <f>IFERROR(VLOOKUP($A53,'TD SOP+PROFORM MOD'!$A$5:$AD$750,MATCH(C$4,'TD SOP+PROFORM MOD'!$B$2:$AT$2,0)+1,0),"")</f>
        <v>0</v>
      </c>
      <c r="D53" s="25">
        <f>IFERROR(VLOOKUP($A53,'TD SOP+PROFORM MOD'!$A$5:$AD$750,MATCH(D$4,'TD SOP+PROFORM MOD'!$B$2:$AT$2,0)+1,0),"")</f>
        <v>219</v>
      </c>
      <c r="E53" s="26">
        <f t="shared" si="9"/>
        <v>-1</v>
      </c>
      <c r="F53" s="25">
        <f>IFERROR(VLOOKUP($A53,'TD SOP+PROFORM MOD'!$A$5:$AD$750,MATCH(F$4,'TD SOP+PROFORM MOD'!$B$2:$AT$2,0)+1,0),"")</f>
        <v>0</v>
      </c>
      <c r="G53" s="25">
        <f>IFERROR(VLOOKUP($A53,'TD SOP+PROFORM MOD'!$A$5:$AD$750,MATCH(G$4,'TD SOP+PROFORM MOD'!$B$2:$AT$2,0)+1,0),"")</f>
        <v>0</v>
      </c>
      <c r="H53" s="26" t="str">
        <f t="shared" si="10"/>
        <v/>
      </c>
      <c r="I53" s="25">
        <f>IFERROR(VLOOKUP($A53,'TD SOP+PROFORM MOD'!$A$5:$AD$750,MATCH(I$4,'TD SOP+PROFORM MOD'!$B$2:$AT$2,0)+1,0),"")</f>
        <v>0</v>
      </c>
      <c r="J53" s="25">
        <f>IFERROR(VLOOKUP($A53,'TD SOP+PROFORM MOD'!$A$5:$AD$750,MATCH(J$4,'TD SOP+PROFORM MOD'!$B$2:$AT$2,0)+1,0),"")</f>
        <v>0</v>
      </c>
      <c r="K53" s="26" t="str">
        <f t="shared" si="11"/>
        <v/>
      </c>
      <c r="L53" s="25">
        <f>IFERROR(VLOOKUP($A53,'TD SOP+PROFORM MOD'!$A$5:$AD$750,MATCH(L$4,'TD SOP+PROFORM MOD'!$B$2:$AT$2,0)+1,0),"")</f>
        <v>0</v>
      </c>
      <c r="M53" s="25">
        <f>IFERROR(VLOOKUP($A53,'TD SOP+PROFORM MOD'!$A$5:$AD$750,MATCH(M$4,'TD SOP+PROFORM MOD'!$B$2:$AT$2,0)+1,0),"")</f>
        <v>0</v>
      </c>
      <c r="N53" s="26" t="str">
        <f t="shared" si="12"/>
        <v/>
      </c>
      <c r="O53" s="25">
        <f>IFERROR(VLOOKUP($A53,'TD SOP+PROFORM MOD'!$A$5:$AD$750,MATCH(O$4,'TD SOP+PROFORM MOD'!$B$2:$AD$2,0)+1,0),0)+IFERROR(VLOOKUP($A53,'TD SOP+PROFORM MOD'!$A$5:$AD$750,MATCH(O$2,'TD SOP+PROFORM MOD'!$B$2:$AD$2,0)+1,0),0)</f>
        <v>0</v>
      </c>
      <c r="P53" s="25">
        <f>IFERROR(VLOOKUP($A53,'TD SOP+PROFORM MOD'!$A$5:$AD$750,MATCH(P$4,'TD SOP+PROFORM MOD'!$B$2:$AD$2,0)+1,0),0)+IFERROR(VLOOKUP($A53,'TD SOP+PROFORM MOD'!$A$5:$AD$750,MATCH(P$2,'TD SOP+PROFORM MOD'!$B$2:$AD$2,0)+1,0),0)</f>
        <v>0</v>
      </c>
      <c r="Q53" s="26" t="str">
        <f t="shared" si="13"/>
        <v/>
      </c>
      <c r="R53" s="25">
        <f>IFERROR(VLOOKUP($A53,'TD SOP+PROFORM MOD'!$A$5:$AD$750,MATCH(R$4,'TD SOP+PROFORM MOD'!$B$2:$AD$2,0)+1,0),0)+IFERROR(VLOOKUP($A53,'TD SOP+PROFORM MOD'!$A$5:$AD$750,MATCH(R$2,'TD SOP+PROFORM MOD'!$B$2:$AD$2,0)+1,0),0)</f>
        <v>0</v>
      </c>
      <c r="S53" s="25">
        <f>IFERROR(VLOOKUP($A53,'TD SOP+PROFORM MOD'!$A$5:$AD$750,MATCH(S$4,'TD SOP+PROFORM MOD'!$B$2:$AD$2,0)+1,0),0)+IFERROR(VLOOKUP($A53,'TD SOP+PROFORM MOD'!$A$5:$AD$750,MATCH(S$2,'TD SOP+PROFORM MOD'!$B$2:$AD$2,0)+1,0),0)</f>
        <v>0</v>
      </c>
      <c r="T53" s="26" t="str">
        <f t="shared" si="14"/>
        <v/>
      </c>
      <c r="U53" s="25">
        <f>IFERROR(VLOOKUP($A53,'TD SOP+PROFORM MOD'!$A$5:$AD$750,MATCH(U$4,'TD SOP+PROFORM MOD'!$B$2:$AD$2,0)+1,0),0)+IFERROR(VLOOKUP($A53,'TD SOP+PROFORM MOD'!$A$5:$AD$750,MATCH(U$2,'TD SOP+PROFORM MOD'!$B$2:$AD$2,0)+1,0),0)</f>
        <v>0</v>
      </c>
      <c r="V53" s="25">
        <f>IFERROR(VLOOKUP($A53,'TD SOP+PROFORM MOD'!$A$5:$AD$750,MATCH(V$4,'TD SOP+PROFORM MOD'!$B$2:$AD$2,0)+1,0),0)+IFERROR(VLOOKUP($A53,'TD SOP+PROFORM MOD'!$A$5:$AD$750,MATCH(V$2,'TD SOP+PROFORM MOD'!$B$2:$AD$2,0)+1,0),0)</f>
        <v>0</v>
      </c>
      <c r="W53" s="26" t="str">
        <f t="shared" si="15"/>
        <v/>
      </c>
      <c r="X53" s="25">
        <f>IFERROR(VLOOKUP($A53,'TD SOP+PROFORM MOD'!$A$5:$AD$750,MATCH(X$4,'TD SOP+PROFORM MOD'!$B$2:$AD$2,0)+1,0),0)+IFERROR(VLOOKUP($A53,'TD SOP+PROFORM MOD'!$A$5:$AD$750,MATCH(X$2,'TD SOP+PROFORM MOD'!$B$2:$AD$2,0)+1,0),0)</f>
        <v>0</v>
      </c>
      <c r="Y53" s="25">
        <f>IFERROR(VLOOKUP($A53,'TD SOP+PROFORM MOD'!$A$5:$AD$750,MATCH(Y$4,'TD SOP+PROFORM MOD'!$B$2:$AD$2,0)+1,0),0)+IFERROR(VLOOKUP($A53,'TD SOP+PROFORM MOD'!$A$5:$AD$750,MATCH(Y$2,'TD SOP+PROFORM MOD'!$B$2:$AD$2,0)+1,0),0)</f>
        <v>0</v>
      </c>
      <c r="Z53" s="26" t="str">
        <f t="shared" si="16"/>
        <v/>
      </c>
      <c r="AA53" s="25">
        <f>IFERROR(VLOOKUP($A53,'TD SOP+PROFORM MOD'!$A$5:$AD$750,MATCH(AA$4,'TD SOP+PROFORM MOD'!$B$2:$AD$2,0)+1,0),0)+IFERROR(VLOOKUP($A53,'TD SOP+PROFORM MOD'!$A$5:$AD$750,MATCH(AA$2,'TD SOP+PROFORM MOD'!$B$2:$AD$2,0)+1,0),0)</f>
        <v>0</v>
      </c>
      <c r="AB53" s="25">
        <f>IFERROR(VLOOKUP($A53,'TD SOP+PROFORM MOD'!$A$5:$AD$750,MATCH(AB$4,'TD SOP+PROFORM MOD'!$B$2:$AD$2,0)+1,0),0)+IFERROR(VLOOKUP($A53,'TD SOP+PROFORM MOD'!$A$5:$AD$750,MATCH(AB$2,'TD SOP+PROFORM MOD'!$B$2:$AD$2,0)+1,0),0)</f>
        <v>0</v>
      </c>
      <c r="AC53" s="26" t="str">
        <f t="shared" si="17"/>
        <v/>
      </c>
      <c r="AD53" s="25">
        <f>IFERROR(VLOOKUP($A53,'TD SOP+PROFORM MOD'!$A$5:$AD$750,MATCH(AD$4,'TD SOP+PROFORM MOD'!$B$2:$AD$2,0)+1,0),0)+IFERROR(VLOOKUP($A53,'TD SOP+PROFORM MOD'!$A$5:$AD$750,MATCH(AD$2,'TD SOP+PROFORM MOD'!$B$2:$AD$2,0)+1,0),0)</f>
        <v>0</v>
      </c>
      <c r="AE53" s="25">
        <f>IFERROR(VLOOKUP($A53,'TD SOP+PROFORM MOD'!$A$5:$AD$750,MATCH(AE$4,'TD SOP+PROFORM MOD'!$B$2:$AD$2,0)+1,0),0)+IFERROR(VLOOKUP($A53,'TD SOP+PROFORM MOD'!$A$5:$AD$750,MATCH(AE$2,'TD SOP+PROFORM MOD'!$B$2:$AD$2,0)+1,0),0)</f>
        <v>0</v>
      </c>
      <c r="AF53" s="26" t="str">
        <f t="shared" si="18"/>
        <v/>
      </c>
      <c r="AG53" s="25">
        <f>IFERROR(VLOOKUP($A53,'TD SOP+PROFORM MOD'!$A$5:$AD$750,MATCH(AG$4,'TD SOP+PROFORM MOD'!$B$2:$AD$2,0)+1,0),0)+IFERROR(VLOOKUP($A53,'TD SOP+PROFORM MOD'!$A$5:$AD$750,MATCH(AG$2,'TD SOP+PROFORM MOD'!$B$2:$AD$2,0)+1,0),0)</f>
        <v>0</v>
      </c>
      <c r="AH53" s="25">
        <f>IFERROR(VLOOKUP($A53,'TD SOP+PROFORM MOD'!$A$5:$AD$750,MATCH(AH$4,'TD SOP+PROFORM MOD'!$B$2:$AD$2,0)+1,0),0)+IFERROR(VLOOKUP($A53,'TD SOP+PROFORM MOD'!$A$5:$AD$750,MATCH(AH$2,'TD SOP+PROFORM MOD'!$B$2:$AD$2,0)+1,0),0)</f>
        <v>0</v>
      </c>
      <c r="AI53" s="26" t="str">
        <f t="shared" si="19"/>
        <v/>
      </c>
      <c r="AJ53" s="25">
        <f>IFERROR(VLOOKUP($A53,'TD SOP+PROFORM MOD'!$A$5:$AD$750,MATCH(AJ$4,'TD SOP+PROFORM MOD'!$B$2:$AD$2,0)+1,0),0)+IFERROR(VLOOKUP($A53,'TD SOP+PROFORM MOD'!$A$5:$AD$750,MATCH(AJ$2,'TD SOP+PROFORM MOD'!$B$2:$AD$2,0)+1,0),0)</f>
        <v>0</v>
      </c>
      <c r="AK53" s="25">
        <f>IFERROR(VLOOKUP($A53,'TD SOP+PROFORM MOD'!$A$5:$AD$750,MATCH(AK$4,'TD SOP+PROFORM MOD'!$B$2:$AD$2,0)+1,0),0)+IFERROR(VLOOKUP($A53,'TD SOP+PROFORM MOD'!$A$5:$AD$750,MATCH(AK$2,'TD SOP+PROFORM MOD'!$B$2:$AD$2,0)+1,0),0)</f>
        <v>4143</v>
      </c>
      <c r="AL53" s="26">
        <f t="shared" si="20"/>
        <v>-1</v>
      </c>
      <c r="AM53" s="25">
        <f t="shared" si="22"/>
        <v>0</v>
      </c>
      <c r="AN53" s="25">
        <f t="shared" si="22"/>
        <v>4362</v>
      </c>
      <c r="AO53" s="26">
        <f t="shared" si="21"/>
        <v>-1</v>
      </c>
      <c r="AR53" s="25">
        <f>SUMIF('B&amp;S YTD LFY'!B:B,"="&amp;A53,'B&amp;S YTD LFY'!C:C)</f>
        <v>92</v>
      </c>
      <c r="AS53" s="25">
        <f t="shared" si="23"/>
        <v>0</v>
      </c>
      <c r="AT53" s="25"/>
    </row>
    <row r="54" spans="1:46" x14ac:dyDescent="0.35">
      <c r="A54" s="24" t="str">
        <f>IF(AND('TD SOP+PROFORM MOD'!A51&lt;&gt;"",'TD SOP+PROFORM MOD'!A51&lt;&gt;"TOTAL"),'TD SOP+PROFORM MOD'!A51,0)</f>
        <v>THE SPOT LLC</v>
      </c>
      <c r="C54" s="25">
        <f>IFERROR(VLOOKUP($A54,'TD SOP+PROFORM MOD'!$A$5:$AD$750,MATCH(C$4,'TD SOP+PROFORM MOD'!$B$2:$AT$2,0)+1,0),"")</f>
        <v>0</v>
      </c>
      <c r="D54" s="25">
        <f>IFERROR(VLOOKUP($A54,'TD SOP+PROFORM MOD'!$A$5:$AD$750,MATCH(D$4,'TD SOP+PROFORM MOD'!$B$2:$AT$2,0)+1,0),"")</f>
        <v>0</v>
      </c>
      <c r="E54" s="26" t="str">
        <f t="shared" si="9"/>
        <v/>
      </c>
      <c r="F54" s="25">
        <f>IFERROR(VLOOKUP($A54,'TD SOP+PROFORM MOD'!$A$5:$AD$750,MATCH(F$4,'TD SOP+PROFORM MOD'!$B$2:$AT$2,0)+1,0),"")</f>
        <v>0</v>
      </c>
      <c r="G54" s="25">
        <f>IFERROR(VLOOKUP($A54,'TD SOP+PROFORM MOD'!$A$5:$AD$750,MATCH(G$4,'TD SOP+PROFORM MOD'!$B$2:$AT$2,0)+1,0),"")</f>
        <v>0</v>
      </c>
      <c r="H54" s="26" t="str">
        <f t="shared" si="10"/>
        <v/>
      </c>
      <c r="I54" s="25">
        <f>IFERROR(VLOOKUP($A54,'TD SOP+PROFORM MOD'!$A$5:$AD$750,MATCH(I$4,'TD SOP+PROFORM MOD'!$B$2:$AT$2,0)+1,0),"")</f>
        <v>0</v>
      </c>
      <c r="J54" s="25">
        <f>IFERROR(VLOOKUP($A54,'TD SOP+PROFORM MOD'!$A$5:$AD$750,MATCH(J$4,'TD SOP+PROFORM MOD'!$B$2:$AT$2,0)+1,0),"")</f>
        <v>0</v>
      </c>
      <c r="K54" s="26" t="str">
        <f t="shared" si="11"/>
        <v/>
      </c>
      <c r="L54" s="25">
        <f>IFERROR(VLOOKUP($A54,'TD SOP+PROFORM MOD'!$A$5:$AD$750,MATCH(L$4,'TD SOP+PROFORM MOD'!$B$2:$AT$2,0)+1,0),"")</f>
        <v>0</v>
      </c>
      <c r="M54" s="25">
        <f>IFERROR(VLOOKUP($A54,'TD SOP+PROFORM MOD'!$A$5:$AD$750,MATCH(M$4,'TD SOP+PROFORM MOD'!$B$2:$AT$2,0)+1,0),"")</f>
        <v>1206</v>
      </c>
      <c r="N54" s="26">
        <f t="shared" si="12"/>
        <v>-1</v>
      </c>
      <c r="O54" s="25">
        <f>IFERROR(VLOOKUP($A54,'TD SOP+PROFORM MOD'!$A$5:$AD$750,MATCH(O$4,'TD SOP+PROFORM MOD'!$B$2:$AD$2,0)+1,0),0)+IFERROR(VLOOKUP($A54,'TD SOP+PROFORM MOD'!$A$5:$AD$750,MATCH(O$2,'TD SOP+PROFORM MOD'!$B$2:$AD$2,0)+1,0),0)</f>
        <v>0</v>
      </c>
      <c r="P54" s="25">
        <f>IFERROR(VLOOKUP($A54,'TD SOP+PROFORM MOD'!$A$5:$AD$750,MATCH(P$4,'TD SOP+PROFORM MOD'!$B$2:$AD$2,0)+1,0),0)+IFERROR(VLOOKUP($A54,'TD SOP+PROFORM MOD'!$A$5:$AD$750,MATCH(P$2,'TD SOP+PROFORM MOD'!$B$2:$AD$2,0)+1,0),0)</f>
        <v>0</v>
      </c>
      <c r="Q54" s="26" t="str">
        <f t="shared" si="13"/>
        <v/>
      </c>
      <c r="R54" s="25">
        <f>IFERROR(VLOOKUP($A54,'TD SOP+PROFORM MOD'!$A$5:$AD$750,MATCH(R$4,'TD SOP+PROFORM MOD'!$B$2:$AD$2,0)+1,0),0)+IFERROR(VLOOKUP($A54,'TD SOP+PROFORM MOD'!$A$5:$AD$750,MATCH(R$2,'TD SOP+PROFORM MOD'!$B$2:$AD$2,0)+1,0),0)</f>
        <v>0</v>
      </c>
      <c r="S54" s="25">
        <f>IFERROR(VLOOKUP($A54,'TD SOP+PROFORM MOD'!$A$5:$AD$750,MATCH(S$4,'TD SOP+PROFORM MOD'!$B$2:$AD$2,0)+1,0),0)+IFERROR(VLOOKUP($A54,'TD SOP+PROFORM MOD'!$A$5:$AD$750,MATCH(S$2,'TD SOP+PROFORM MOD'!$B$2:$AD$2,0)+1,0),0)</f>
        <v>0</v>
      </c>
      <c r="T54" s="26" t="str">
        <f t="shared" si="14"/>
        <v/>
      </c>
      <c r="U54" s="25">
        <f>IFERROR(VLOOKUP($A54,'TD SOP+PROFORM MOD'!$A$5:$AD$750,MATCH(U$4,'TD SOP+PROFORM MOD'!$B$2:$AD$2,0)+1,0),0)+IFERROR(VLOOKUP($A54,'TD SOP+PROFORM MOD'!$A$5:$AD$750,MATCH(U$2,'TD SOP+PROFORM MOD'!$B$2:$AD$2,0)+1,0),0)</f>
        <v>0</v>
      </c>
      <c r="V54" s="25">
        <f>IFERROR(VLOOKUP($A54,'TD SOP+PROFORM MOD'!$A$5:$AD$750,MATCH(V$4,'TD SOP+PROFORM MOD'!$B$2:$AD$2,0)+1,0),0)+IFERROR(VLOOKUP($A54,'TD SOP+PROFORM MOD'!$A$5:$AD$750,MATCH(V$2,'TD SOP+PROFORM MOD'!$B$2:$AD$2,0)+1,0),0)</f>
        <v>704</v>
      </c>
      <c r="W54" s="26">
        <f t="shared" si="15"/>
        <v>-1</v>
      </c>
      <c r="X54" s="25">
        <f>IFERROR(VLOOKUP($A54,'TD SOP+PROFORM MOD'!$A$5:$AD$750,MATCH(X$4,'TD SOP+PROFORM MOD'!$B$2:$AD$2,0)+1,0),0)+IFERROR(VLOOKUP($A54,'TD SOP+PROFORM MOD'!$A$5:$AD$750,MATCH(X$2,'TD SOP+PROFORM MOD'!$B$2:$AD$2,0)+1,0),0)</f>
        <v>0</v>
      </c>
      <c r="Y54" s="25">
        <f>IFERROR(VLOOKUP($A54,'TD SOP+PROFORM MOD'!$A$5:$AD$750,MATCH(Y$4,'TD SOP+PROFORM MOD'!$B$2:$AD$2,0)+1,0),0)+IFERROR(VLOOKUP($A54,'TD SOP+PROFORM MOD'!$A$5:$AD$750,MATCH(Y$2,'TD SOP+PROFORM MOD'!$B$2:$AD$2,0)+1,0),0)</f>
        <v>736</v>
      </c>
      <c r="Z54" s="26">
        <f t="shared" si="16"/>
        <v>-1</v>
      </c>
      <c r="AA54" s="25">
        <f>IFERROR(VLOOKUP($A54,'TD SOP+PROFORM MOD'!$A$5:$AD$750,MATCH(AA$4,'TD SOP+PROFORM MOD'!$B$2:$AD$2,0)+1,0),0)+IFERROR(VLOOKUP($A54,'TD SOP+PROFORM MOD'!$A$5:$AD$750,MATCH(AA$2,'TD SOP+PROFORM MOD'!$B$2:$AD$2,0)+1,0),0)</f>
        <v>0</v>
      </c>
      <c r="AB54" s="25">
        <f>IFERROR(VLOOKUP($A54,'TD SOP+PROFORM MOD'!$A$5:$AD$750,MATCH(AB$4,'TD SOP+PROFORM MOD'!$B$2:$AD$2,0)+1,0),0)+IFERROR(VLOOKUP($A54,'TD SOP+PROFORM MOD'!$A$5:$AD$750,MATCH(AB$2,'TD SOP+PROFORM MOD'!$B$2:$AD$2,0)+1,0),0)</f>
        <v>0</v>
      </c>
      <c r="AC54" s="26" t="str">
        <f t="shared" si="17"/>
        <v/>
      </c>
      <c r="AD54" s="25">
        <f>IFERROR(VLOOKUP($A54,'TD SOP+PROFORM MOD'!$A$5:$AD$750,MATCH(AD$4,'TD SOP+PROFORM MOD'!$B$2:$AD$2,0)+1,0),0)+IFERROR(VLOOKUP($A54,'TD SOP+PROFORM MOD'!$A$5:$AD$750,MATCH(AD$2,'TD SOP+PROFORM MOD'!$B$2:$AD$2,0)+1,0),0)</f>
        <v>0</v>
      </c>
      <c r="AE54" s="25">
        <f>IFERROR(VLOOKUP($A54,'TD SOP+PROFORM MOD'!$A$5:$AD$750,MATCH(AE$4,'TD SOP+PROFORM MOD'!$B$2:$AD$2,0)+1,0),0)+IFERROR(VLOOKUP($A54,'TD SOP+PROFORM MOD'!$A$5:$AD$750,MATCH(AE$2,'TD SOP+PROFORM MOD'!$B$2:$AD$2,0)+1,0),0)</f>
        <v>1590</v>
      </c>
      <c r="AF54" s="26">
        <f t="shared" si="18"/>
        <v>-1</v>
      </c>
      <c r="AG54" s="25">
        <f>IFERROR(VLOOKUP($A54,'TD SOP+PROFORM MOD'!$A$5:$AD$750,MATCH(AG$4,'TD SOP+PROFORM MOD'!$B$2:$AD$2,0)+1,0),0)+IFERROR(VLOOKUP($A54,'TD SOP+PROFORM MOD'!$A$5:$AD$750,MATCH(AG$2,'TD SOP+PROFORM MOD'!$B$2:$AD$2,0)+1,0),0)</f>
        <v>0</v>
      </c>
      <c r="AH54" s="25">
        <f>IFERROR(VLOOKUP($A54,'TD SOP+PROFORM MOD'!$A$5:$AD$750,MATCH(AH$4,'TD SOP+PROFORM MOD'!$B$2:$AD$2,0)+1,0),0)+IFERROR(VLOOKUP($A54,'TD SOP+PROFORM MOD'!$A$5:$AD$750,MATCH(AH$2,'TD SOP+PROFORM MOD'!$B$2:$AD$2,0)+1,0),0)</f>
        <v>0</v>
      </c>
      <c r="AI54" s="26" t="str">
        <f t="shared" si="19"/>
        <v/>
      </c>
      <c r="AJ54" s="25">
        <f>IFERROR(VLOOKUP($A54,'TD SOP+PROFORM MOD'!$A$5:$AD$750,MATCH(AJ$4,'TD SOP+PROFORM MOD'!$B$2:$AD$2,0)+1,0),0)+IFERROR(VLOOKUP($A54,'TD SOP+PROFORM MOD'!$A$5:$AD$750,MATCH(AJ$2,'TD SOP+PROFORM MOD'!$B$2:$AD$2,0)+1,0),0)</f>
        <v>0</v>
      </c>
      <c r="AK54" s="25">
        <f>IFERROR(VLOOKUP($A54,'TD SOP+PROFORM MOD'!$A$5:$AD$750,MATCH(AK$4,'TD SOP+PROFORM MOD'!$B$2:$AD$2,0)+1,0),0)+IFERROR(VLOOKUP($A54,'TD SOP+PROFORM MOD'!$A$5:$AD$750,MATCH(AK$2,'TD SOP+PROFORM MOD'!$B$2:$AD$2,0)+1,0),0)</f>
        <v>0</v>
      </c>
      <c r="AL54" s="26" t="str">
        <f t="shared" si="20"/>
        <v/>
      </c>
      <c r="AM54" s="25">
        <f t="shared" si="22"/>
        <v>0</v>
      </c>
      <c r="AN54" s="25">
        <f t="shared" si="22"/>
        <v>4236</v>
      </c>
      <c r="AO54" s="26">
        <f t="shared" si="21"/>
        <v>-1</v>
      </c>
      <c r="AR54" s="25">
        <f>SUMIF('B&amp;S YTD LFY'!B:B,"="&amp;A54,'B&amp;S YTD LFY'!C:C)</f>
        <v>2998</v>
      </c>
      <c r="AS54" s="25">
        <f t="shared" si="23"/>
        <v>0</v>
      </c>
      <c r="AT54" s="25"/>
    </row>
    <row r="55" spans="1:46" x14ac:dyDescent="0.35">
      <c r="A55" s="24" t="str">
        <f>IF(AND('TD SOP+PROFORM MOD'!A52&lt;&gt;"",'TD SOP+PROFORM MOD'!A52&lt;&gt;"TOTAL"),'TD SOP+PROFORM MOD'!A52,0)</f>
        <v>LIQUID DREAMS</v>
      </c>
      <c r="C55" s="25">
        <f>IFERROR(VLOOKUP($A55,'TD SOP+PROFORM MOD'!$A$5:$AD$750,MATCH(C$4,'TD SOP+PROFORM MOD'!$B$2:$AT$2,0)+1,0),"")</f>
        <v>0</v>
      </c>
      <c r="D55" s="25">
        <f>IFERROR(VLOOKUP($A55,'TD SOP+PROFORM MOD'!$A$5:$AD$750,MATCH(D$4,'TD SOP+PROFORM MOD'!$B$2:$AT$2,0)+1,0),"")</f>
        <v>0</v>
      </c>
      <c r="E55" s="26" t="str">
        <f t="shared" si="9"/>
        <v/>
      </c>
      <c r="F55" s="25">
        <f>IFERROR(VLOOKUP($A55,'TD SOP+PROFORM MOD'!$A$5:$AD$750,MATCH(F$4,'TD SOP+PROFORM MOD'!$B$2:$AT$2,0)+1,0),"")</f>
        <v>0</v>
      </c>
      <c r="G55" s="25">
        <f>IFERROR(VLOOKUP($A55,'TD SOP+PROFORM MOD'!$A$5:$AD$750,MATCH(G$4,'TD SOP+PROFORM MOD'!$B$2:$AT$2,0)+1,0),"")</f>
        <v>0</v>
      </c>
      <c r="H55" s="26" t="str">
        <f t="shared" si="10"/>
        <v/>
      </c>
      <c r="I55" s="25">
        <f>IFERROR(VLOOKUP($A55,'TD SOP+PROFORM MOD'!$A$5:$AD$750,MATCH(I$4,'TD SOP+PROFORM MOD'!$B$2:$AT$2,0)+1,0),"")</f>
        <v>0</v>
      </c>
      <c r="J55" s="25">
        <f>IFERROR(VLOOKUP($A55,'TD SOP+PROFORM MOD'!$A$5:$AD$750,MATCH(J$4,'TD SOP+PROFORM MOD'!$B$2:$AT$2,0)+1,0),"")</f>
        <v>0</v>
      </c>
      <c r="K55" s="26" t="str">
        <f t="shared" si="11"/>
        <v/>
      </c>
      <c r="L55" s="25">
        <f>IFERROR(VLOOKUP($A55,'TD SOP+PROFORM MOD'!$A$5:$AD$750,MATCH(L$4,'TD SOP+PROFORM MOD'!$B$2:$AT$2,0)+1,0),"")</f>
        <v>0</v>
      </c>
      <c r="M55" s="25">
        <f>IFERROR(VLOOKUP($A55,'TD SOP+PROFORM MOD'!$A$5:$AD$750,MATCH(M$4,'TD SOP+PROFORM MOD'!$B$2:$AT$2,0)+1,0),"")</f>
        <v>0</v>
      </c>
      <c r="N55" s="26" t="str">
        <f t="shared" si="12"/>
        <v/>
      </c>
      <c r="O55" s="25">
        <f>IFERROR(VLOOKUP($A55,'TD SOP+PROFORM MOD'!$A$5:$AD$750,MATCH(O$4,'TD SOP+PROFORM MOD'!$B$2:$AD$2,0)+1,0),0)+IFERROR(VLOOKUP($A55,'TD SOP+PROFORM MOD'!$A$5:$AD$750,MATCH(O$2,'TD SOP+PROFORM MOD'!$B$2:$AD$2,0)+1,0),0)</f>
        <v>0</v>
      </c>
      <c r="P55" s="25">
        <f>IFERROR(VLOOKUP($A55,'TD SOP+PROFORM MOD'!$A$5:$AD$750,MATCH(P$4,'TD SOP+PROFORM MOD'!$B$2:$AD$2,0)+1,0),0)+IFERROR(VLOOKUP($A55,'TD SOP+PROFORM MOD'!$A$5:$AD$750,MATCH(P$2,'TD SOP+PROFORM MOD'!$B$2:$AD$2,0)+1,0),0)</f>
        <v>0</v>
      </c>
      <c r="Q55" s="26" t="str">
        <f t="shared" si="13"/>
        <v/>
      </c>
      <c r="R55" s="25">
        <f>IFERROR(VLOOKUP($A55,'TD SOP+PROFORM MOD'!$A$5:$AD$750,MATCH(R$4,'TD SOP+PROFORM MOD'!$B$2:$AD$2,0)+1,0),0)+IFERROR(VLOOKUP($A55,'TD SOP+PROFORM MOD'!$A$5:$AD$750,MATCH(R$2,'TD SOP+PROFORM MOD'!$B$2:$AD$2,0)+1,0),0)</f>
        <v>0</v>
      </c>
      <c r="S55" s="25">
        <f>IFERROR(VLOOKUP($A55,'TD SOP+PROFORM MOD'!$A$5:$AD$750,MATCH(S$4,'TD SOP+PROFORM MOD'!$B$2:$AD$2,0)+1,0),0)+IFERROR(VLOOKUP($A55,'TD SOP+PROFORM MOD'!$A$5:$AD$750,MATCH(S$2,'TD SOP+PROFORM MOD'!$B$2:$AD$2,0)+1,0),0)</f>
        <v>0</v>
      </c>
      <c r="T55" s="26" t="str">
        <f t="shared" si="14"/>
        <v/>
      </c>
      <c r="U55" s="25">
        <f>IFERROR(VLOOKUP($A55,'TD SOP+PROFORM MOD'!$A$5:$AD$750,MATCH(U$4,'TD SOP+PROFORM MOD'!$B$2:$AD$2,0)+1,0),0)+IFERROR(VLOOKUP($A55,'TD SOP+PROFORM MOD'!$A$5:$AD$750,MATCH(U$2,'TD SOP+PROFORM MOD'!$B$2:$AD$2,0)+1,0),0)</f>
        <v>0</v>
      </c>
      <c r="V55" s="25">
        <f>IFERROR(VLOOKUP($A55,'TD SOP+PROFORM MOD'!$A$5:$AD$750,MATCH(V$4,'TD SOP+PROFORM MOD'!$B$2:$AD$2,0)+1,0),0)+IFERROR(VLOOKUP($A55,'TD SOP+PROFORM MOD'!$A$5:$AD$750,MATCH(V$2,'TD SOP+PROFORM MOD'!$B$2:$AD$2,0)+1,0),0)</f>
        <v>0</v>
      </c>
      <c r="W55" s="26" t="str">
        <f t="shared" si="15"/>
        <v/>
      </c>
      <c r="X55" s="25">
        <f>IFERROR(VLOOKUP($A55,'TD SOP+PROFORM MOD'!$A$5:$AD$750,MATCH(X$4,'TD SOP+PROFORM MOD'!$B$2:$AD$2,0)+1,0),0)+IFERROR(VLOOKUP($A55,'TD SOP+PROFORM MOD'!$A$5:$AD$750,MATCH(X$2,'TD SOP+PROFORM MOD'!$B$2:$AD$2,0)+1,0),0)</f>
        <v>0</v>
      </c>
      <c r="Y55" s="25">
        <f>IFERROR(VLOOKUP($A55,'TD SOP+PROFORM MOD'!$A$5:$AD$750,MATCH(Y$4,'TD SOP+PROFORM MOD'!$B$2:$AD$2,0)+1,0),0)+IFERROR(VLOOKUP($A55,'TD SOP+PROFORM MOD'!$A$5:$AD$750,MATCH(Y$2,'TD SOP+PROFORM MOD'!$B$2:$AD$2,0)+1,0),0)</f>
        <v>0</v>
      </c>
      <c r="Z55" s="26" t="str">
        <f t="shared" si="16"/>
        <v/>
      </c>
      <c r="AA55" s="25">
        <f>IFERROR(VLOOKUP($A55,'TD SOP+PROFORM MOD'!$A$5:$AD$750,MATCH(AA$4,'TD SOP+PROFORM MOD'!$B$2:$AD$2,0)+1,0),0)+IFERROR(VLOOKUP($A55,'TD SOP+PROFORM MOD'!$A$5:$AD$750,MATCH(AA$2,'TD SOP+PROFORM MOD'!$B$2:$AD$2,0)+1,0),0)</f>
        <v>0</v>
      </c>
      <c r="AB55" s="25">
        <f>IFERROR(VLOOKUP($A55,'TD SOP+PROFORM MOD'!$A$5:$AD$750,MATCH(AB$4,'TD SOP+PROFORM MOD'!$B$2:$AD$2,0)+1,0),0)+IFERROR(VLOOKUP($A55,'TD SOP+PROFORM MOD'!$A$5:$AD$750,MATCH(AB$2,'TD SOP+PROFORM MOD'!$B$2:$AD$2,0)+1,0),0)</f>
        <v>0</v>
      </c>
      <c r="AC55" s="26" t="str">
        <f t="shared" si="17"/>
        <v/>
      </c>
      <c r="AD55" s="25">
        <f>IFERROR(VLOOKUP($A55,'TD SOP+PROFORM MOD'!$A$5:$AD$750,MATCH(AD$4,'TD SOP+PROFORM MOD'!$B$2:$AD$2,0)+1,0),0)+IFERROR(VLOOKUP($A55,'TD SOP+PROFORM MOD'!$A$5:$AD$750,MATCH(AD$2,'TD SOP+PROFORM MOD'!$B$2:$AD$2,0)+1,0),0)</f>
        <v>0</v>
      </c>
      <c r="AE55" s="25">
        <f>IFERROR(VLOOKUP($A55,'TD SOP+PROFORM MOD'!$A$5:$AD$750,MATCH(AE$4,'TD SOP+PROFORM MOD'!$B$2:$AD$2,0)+1,0),0)+IFERROR(VLOOKUP($A55,'TD SOP+PROFORM MOD'!$A$5:$AD$750,MATCH(AE$2,'TD SOP+PROFORM MOD'!$B$2:$AD$2,0)+1,0),0)</f>
        <v>1596</v>
      </c>
      <c r="AF55" s="26">
        <f t="shared" si="18"/>
        <v>-1</v>
      </c>
      <c r="AG55" s="25">
        <f>IFERROR(VLOOKUP($A55,'TD SOP+PROFORM MOD'!$A$5:$AD$750,MATCH(AG$4,'TD SOP+PROFORM MOD'!$B$2:$AD$2,0)+1,0),0)+IFERROR(VLOOKUP($A55,'TD SOP+PROFORM MOD'!$A$5:$AD$750,MATCH(AG$2,'TD SOP+PROFORM MOD'!$B$2:$AD$2,0)+1,0),0)</f>
        <v>0</v>
      </c>
      <c r="AH55" s="25">
        <f>IFERROR(VLOOKUP($A55,'TD SOP+PROFORM MOD'!$A$5:$AD$750,MATCH(AH$4,'TD SOP+PROFORM MOD'!$B$2:$AD$2,0)+1,0),0)+IFERROR(VLOOKUP($A55,'TD SOP+PROFORM MOD'!$A$5:$AD$750,MATCH(AH$2,'TD SOP+PROFORM MOD'!$B$2:$AD$2,0)+1,0),0)</f>
        <v>2254</v>
      </c>
      <c r="AI55" s="26">
        <f t="shared" si="19"/>
        <v>-1</v>
      </c>
      <c r="AJ55" s="25">
        <f>IFERROR(VLOOKUP($A55,'TD SOP+PROFORM MOD'!$A$5:$AD$750,MATCH(AJ$4,'TD SOP+PROFORM MOD'!$B$2:$AD$2,0)+1,0),0)+IFERROR(VLOOKUP($A55,'TD SOP+PROFORM MOD'!$A$5:$AD$750,MATCH(AJ$2,'TD SOP+PROFORM MOD'!$B$2:$AD$2,0)+1,0),0)</f>
        <v>0</v>
      </c>
      <c r="AK55" s="25">
        <f>IFERROR(VLOOKUP($A55,'TD SOP+PROFORM MOD'!$A$5:$AD$750,MATCH(AK$4,'TD SOP+PROFORM MOD'!$B$2:$AD$2,0)+1,0),0)+IFERROR(VLOOKUP($A55,'TD SOP+PROFORM MOD'!$A$5:$AD$750,MATCH(AK$2,'TD SOP+PROFORM MOD'!$B$2:$AD$2,0)+1,0),0)</f>
        <v>0</v>
      </c>
      <c r="AL55" s="26" t="str">
        <f t="shared" si="20"/>
        <v/>
      </c>
      <c r="AM55" s="25">
        <f t="shared" si="22"/>
        <v>0</v>
      </c>
      <c r="AN55" s="25">
        <f t="shared" si="22"/>
        <v>3850</v>
      </c>
      <c r="AO55" s="26">
        <f t="shared" si="21"/>
        <v>-1</v>
      </c>
      <c r="AR55" s="25">
        <f>SUMIF('B&amp;S YTD LFY'!B:B,"="&amp;A55,'B&amp;S YTD LFY'!C:C)</f>
        <v>0</v>
      </c>
      <c r="AS55" s="25">
        <f t="shared" si="23"/>
        <v>0</v>
      </c>
      <c r="AT55" s="25"/>
    </row>
    <row r="56" spans="1:46" x14ac:dyDescent="0.35">
      <c r="A56" s="24" t="str">
        <f>IF(AND('TD SOP+PROFORM MOD'!A53&lt;&gt;"",'TD SOP+PROFORM MOD'!A53&lt;&gt;"TOTAL"),'TD SOP+PROFORM MOD'!A53,0)</f>
        <v>THE PRO SHOP OF NEWTOWN</v>
      </c>
      <c r="C56" s="25">
        <f>IFERROR(VLOOKUP($A56,'TD SOP+PROFORM MOD'!$A$5:$AD$750,MATCH(C$4,'TD SOP+PROFORM MOD'!$B$2:$AT$2,0)+1,0),"")</f>
        <v>0</v>
      </c>
      <c r="D56" s="25">
        <f>IFERROR(VLOOKUP($A56,'TD SOP+PROFORM MOD'!$A$5:$AD$750,MATCH(D$4,'TD SOP+PROFORM MOD'!$B$2:$AT$2,0)+1,0),"")</f>
        <v>0</v>
      </c>
      <c r="E56" s="26" t="str">
        <f t="shared" si="9"/>
        <v/>
      </c>
      <c r="F56" s="25">
        <f>IFERROR(VLOOKUP($A56,'TD SOP+PROFORM MOD'!$A$5:$AD$750,MATCH(F$4,'TD SOP+PROFORM MOD'!$B$2:$AT$2,0)+1,0),"")</f>
        <v>0</v>
      </c>
      <c r="G56" s="25">
        <f>IFERROR(VLOOKUP($A56,'TD SOP+PROFORM MOD'!$A$5:$AD$750,MATCH(G$4,'TD SOP+PROFORM MOD'!$B$2:$AT$2,0)+1,0),"")</f>
        <v>0</v>
      </c>
      <c r="H56" s="26" t="str">
        <f t="shared" si="10"/>
        <v/>
      </c>
      <c r="I56" s="25">
        <f>IFERROR(VLOOKUP($A56,'TD SOP+PROFORM MOD'!$A$5:$AD$750,MATCH(I$4,'TD SOP+PROFORM MOD'!$B$2:$AT$2,0)+1,0),"")</f>
        <v>0</v>
      </c>
      <c r="J56" s="25">
        <f>IFERROR(VLOOKUP($A56,'TD SOP+PROFORM MOD'!$A$5:$AD$750,MATCH(J$4,'TD SOP+PROFORM MOD'!$B$2:$AT$2,0)+1,0),"")</f>
        <v>0</v>
      </c>
      <c r="K56" s="26" t="str">
        <f t="shared" si="11"/>
        <v/>
      </c>
      <c r="L56" s="25">
        <f>IFERROR(VLOOKUP($A56,'TD SOP+PROFORM MOD'!$A$5:$AD$750,MATCH(L$4,'TD SOP+PROFORM MOD'!$B$2:$AT$2,0)+1,0),"")</f>
        <v>0</v>
      </c>
      <c r="M56" s="25">
        <f>IFERROR(VLOOKUP($A56,'TD SOP+PROFORM MOD'!$A$5:$AD$750,MATCH(M$4,'TD SOP+PROFORM MOD'!$B$2:$AT$2,0)+1,0),"")</f>
        <v>0</v>
      </c>
      <c r="N56" s="26" t="str">
        <f t="shared" si="12"/>
        <v/>
      </c>
      <c r="O56" s="25">
        <f>IFERROR(VLOOKUP($A56,'TD SOP+PROFORM MOD'!$A$5:$AD$750,MATCH(O$4,'TD SOP+PROFORM MOD'!$B$2:$AD$2,0)+1,0),0)+IFERROR(VLOOKUP($A56,'TD SOP+PROFORM MOD'!$A$5:$AD$750,MATCH(O$2,'TD SOP+PROFORM MOD'!$B$2:$AD$2,0)+1,0),0)</f>
        <v>0</v>
      </c>
      <c r="P56" s="25">
        <f>IFERROR(VLOOKUP($A56,'TD SOP+PROFORM MOD'!$A$5:$AD$750,MATCH(P$4,'TD SOP+PROFORM MOD'!$B$2:$AD$2,0)+1,0),0)+IFERROR(VLOOKUP($A56,'TD SOP+PROFORM MOD'!$A$5:$AD$750,MATCH(P$2,'TD SOP+PROFORM MOD'!$B$2:$AD$2,0)+1,0),0)</f>
        <v>780</v>
      </c>
      <c r="Q56" s="26">
        <f t="shared" si="13"/>
        <v>-1</v>
      </c>
      <c r="R56" s="25">
        <f>IFERROR(VLOOKUP($A56,'TD SOP+PROFORM MOD'!$A$5:$AD$750,MATCH(R$4,'TD SOP+PROFORM MOD'!$B$2:$AD$2,0)+1,0),0)+IFERROR(VLOOKUP($A56,'TD SOP+PROFORM MOD'!$A$5:$AD$750,MATCH(R$2,'TD SOP+PROFORM MOD'!$B$2:$AD$2,0)+1,0),0)</f>
        <v>0</v>
      </c>
      <c r="S56" s="25">
        <f>IFERROR(VLOOKUP($A56,'TD SOP+PROFORM MOD'!$A$5:$AD$750,MATCH(S$4,'TD SOP+PROFORM MOD'!$B$2:$AD$2,0)+1,0),0)+IFERROR(VLOOKUP($A56,'TD SOP+PROFORM MOD'!$A$5:$AD$750,MATCH(S$2,'TD SOP+PROFORM MOD'!$B$2:$AD$2,0)+1,0),0)</f>
        <v>1917</v>
      </c>
      <c r="T56" s="26">
        <f t="shared" si="14"/>
        <v>-1</v>
      </c>
      <c r="U56" s="25">
        <f>IFERROR(VLOOKUP($A56,'TD SOP+PROFORM MOD'!$A$5:$AD$750,MATCH(U$4,'TD SOP+PROFORM MOD'!$B$2:$AD$2,0)+1,0),0)+IFERROR(VLOOKUP($A56,'TD SOP+PROFORM MOD'!$A$5:$AD$750,MATCH(U$2,'TD SOP+PROFORM MOD'!$B$2:$AD$2,0)+1,0),0)</f>
        <v>0</v>
      </c>
      <c r="V56" s="25">
        <f>IFERROR(VLOOKUP($A56,'TD SOP+PROFORM MOD'!$A$5:$AD$750,MATCH(V$4,'TD SOP+PROFORM MOD'!$B$2:$AD$2,0)+1,0),0)+IFERROR(VLOOKUP($A56,'TD SOP+PROFORM MOD'!$A$5:$AD$750,MATCH(V$2,'TD SOP+PROFORM MOD'!$B$2:$AD$2,0)+1,0),0)</f>
        <v>0</v>
      </c>
      <c r="W56" s="26" t="str">
        <f t="shared" si="15"/>
        <v/>
      </c>
      <c r="X56" s="25">
        <f>IFERROR(VLOOKUP($A56,'TD SOP+PROFORM MOD'!$A$5:$AD$750,MATCH(X$4,'TD SOP+PROFORM MOD'!$B$2:$AD$2,0)+1,0),0)+IFERROR(VLOOKUP($A56,'TD SOP+PROFORM MOD'!$A$5:$AD$750,MATCH(X$2,'TD SOP+PROFORM MOD'!$B$2:$AD$2,0)+1,0),0)</f>
        <v>0</v>
      </c>
      <c r="Y56" s="25">
        <f>IFERROR(VLOOKUP($A56,'TD SOP+PROFORM MOD'!$A$5:$AD$750,MATCH(Y$4,'TD SOP+PROFORM MOD'!$B$2:$AD$2,0)+1,0),0)+IFERROR(VLOOKUP($A56,'TD SOP+PROFORM MOD'!$A$5:$AD$750,MATCH(Y$2,'TD SOP+PROFORM MOD'!$B$2:$AD$2,0)+1,0),0)</f>
        <v>0</v>
      </c>
      <c r="Z56" s="26" t="str">
        <f t="shared" si="16"/>
        <v/>
      </c>
      <c r="AA56" s="25">
        <f>IFERROR(VLOOKUP($A56,'TD SOP+PROFORM MOD'!$A$5:$AD$750,MATCH(AA$4,'TD SOP+PROFORM MOD'!$B$2:$AD$2,0)+1,0),0)+IFERROR(VLOOKUP($A56,'TD SOP+PROFORM MOD'!$A$5:$AD$750,MATCH(AA$2,'TD SOP+PROFORM MOD'!$B$2:$AD$2,0)+1,0),0)</f>
        <v>0</v>
      </c>
      <c r="AB56" s="25">
        <f>IFERROR(VLOOKUP($A56,'TD SOP+PROFORM MOD'!$A$5:$AD$750,MATCH(AB$4,'TD SOP+PROFORM MOD'!$B$2:$AD$2,0)+1,0),0)+IFERROR(VLOOKUP($A56,'TD SOP+PROFORM MOD'!$A$5:$AD$750,MATCH(AB$2,'TD SOP+PROFORM MOD'!$B$2:$AD$2,0)+1,0),0)</f>
        <v>0</v>
      </c>
      <c r="AC56" s="26" t="str">
        <f t="shared" si="17"/>
        <v/>
      </c>
      <c r="AD56" s="25">
        <f>IFERROR(VLOOKUP($A56,'TD SOP+PROFORM MOD'!$A$5:$AD$750,MATCH(AD$4,'TD SOP+PROFORM MOD'!$B$2:$AD$2,0)+1,0),0)+IFERROR(VLOOKUP($A56,'TD SOP+PROFORM MOD'!$A$5:$AD$750,MATCH(AD$2,'TD SOP+PROFORM MOD'!$B$2:$AD$2,0)+1,0),0)</f>
        <v>0</v>
      </c>
      <c r="AE56" s="25">
        <f>IFERROR(VLOOKUP($A56,'TD SOP+PROFORM MOD'!$A$5:$AD$750,MATCH(AE$4,'TD SOP+PROFORM MOD'!$B$2:$AD$2,0)+1,0),0)+IFERROR(VLOOKUP($A56,'TD SOP+PROFORM MOD'!$A$5:$AD$750,MATCH(AE$2,'TD SOP+PROFORM MOD'!$B$2:$AD$2,0)+1,0),0)</f>
        <v>0</v>
      </c>
      <c r="AF56" s="26" t="str">
        <f t="shared" si="18"/>
        <v/>
      </c>
      <c r="AG56" s="25">
        <f>IFERROR(VLOOKUP($A56,'TD SOP+PROFORM MOD'!$A$5:$AD$750,MATCH(AG$4,'TD SOP+PROFORM MOD'!$B$2:$AD$2,0)+1,0),0)+IFERROR(VLOOKUP($A56,'TD SOP+PROFORM MOD'!$A$5:$AD$750,MATCH(AG$2,'TD SOP+PROFORM MOD'!$B$2:$AD$2,0)+1,0),0)</f>
        <v>0</v>
      </c>
      <c r="AH56" s="25">
        <f>IFERROR(VLOOKUP($A56,'TD SOP+PROFORM MOD'!$A$5:$AD$750,MATCH(AH$4,'TD SOP+PROFORM MOD'!$B$2:$AD$2,0)+1,0),0)+IFERROR(VLOOKUP($A56,'TD SOP+PROFORM MOD'!$A$5:$AD$750,MATCH(AH$2,'TD SOP+PROFORM MOD'!$B$2:$AD$2,0)+1,0),0)</f>
        <v>0</v>
      </c>
      <c r="AI56" s="26" t="str">
        <f t="shared" si="19"/>
        <v/>
      </c>
      <c r="AJ56" s="25">
        <f>IFERROR(VLOOKUP($A56,'TD SOP+PROFORM MOD'!$A$5:$AD$750,MATCH(AJ$4,'TD SOP+PROFORM MOD'!$B$2:$AD$2,0)+1,0),0)+IFERROR(VLOOKUP($A56,'TD SOP+PROFORM MOD'!$A$5:$AD$750,MATCH(AJ$2,'TD SOP+PROFORM MOD'!$B$2:$AD$2,0)+1,0),0)</f>
        <v>0</v>
      </c>
      <c r="AK56" s="25">
        <f>IFERROR(VLOOKUP($A56,'TD SOP+PROFORM MOD'!$A$5:$AD$750,MATCH(AK$4,'TD SOP+PROFORM MOD'!$B$2:$AD$2,0)+1,0),0)+IFERROR(VLOOKUP($A56,'TD SOP+PROFORM MOD'!$A$5:$AD$750,MATCH(AK$2,'TD SOP+PROFORM MOD'!$B$2:$AD$2,0)+1,0),0)</f>
        <v>668</v>
      </c>
      <c r="AL56" s="26">
        <f t="shared" si="20"/>
        <v>-1</v>
      </c>
      <c r="AM56" s="25">
        <f t="shared" si="22"/>
        <v>0</v>
      </c>
      <c r="AN56" s="25">
        <f t="shared" si="22"/>
        <v>3365</v>
      </c>
      <c r="AO56" s="26">
        <f t="shared" si="21"/>
        <v>-1</v>
      </c>
      <c r="AR56" s="25">
        <f>SUMIF('B&amp;S YTD LFY'!B:B,"="&amp;A56,'B&amp;S YTD LFY'!C:C)</f>
        <v>0</v>
      </c>
      <c r="AS56" s="25">
        <f t="shared" si="23"/>
        <v>0</v>
      </c>
      <c r="AT56" s="25"/>
    </row>
    <row r="57" spans="1:46" x14ac:dyDescent="0.35">
      <c r="A57" s="24" t="str">
        <f>IF(AND('TD SOP+PROFORM MOD'!A54&lt;&gt;"",'TD SOP+PROFORM MOD'!A54&lt;&gt;"TOTAL"),'TD SOP+PROFORM MOD'!A54,0)</f>
        <v>PURE BARRE STUDIOS</v>
      </c>
      <c r="C57" s="25">
        <f>IFERROR(VLOOKUP($A57,'TD SOP+PROFORM MOD'!$A$5:$AD$750,MATCH(C$4,'TD SOP+PROFORM MOD'!$B$2:$AT$2,0)+1,0),"")</f>
        <v>0</v>
      </c>
      <c r="D57" s="25">
        <f>IFERROR(VLOOKUP($A57,'TD SOP+PROFORM MOD'!$A$5:$AD$750,MATCH(D$4,'TD SOP+PROFORM MOD'!$B$2:$AT$2,0)+1,0),"")</f>
        <v>505</v>
      </c>
      <c r="E57" s="26">
        <f t="shared" si="9"/>
        <v>-1</v>
      </c>
      <c r="F57" s="25">
        <f>IFERROR(VLOOKUP($A57,'TD SOP+PROFORM MOD'!$A$5:$AD$750,MATCH(F$4,'TD SOP+PROFORM MOD'!$B$2:$AT$2,0)+1,0),"")</f>
        <v>0</v>
      </c>
      <c r="G57" s="25">
        <f>IFERROR(VLOOKUP($A57,'TD SOP+PROFORM MOD'!$A$5:$AD$750,MATCH(G$4,'TD SOP+PROFORM MOD'!$B$2:$AT$2,0)+1,0),"")</f>
        <v>152</v>
      </c>
      <c r="H57" s="26">
        <f t="shared" si="10"/>
        <v>-1</v>
      </c>
      <c r="I57" s="25">
        <f>IFERROR(VLOOKUP($A57,'TD SOP+PROFORM MOD'!$A$5:$AD$750,MATCH(I$4,'TD SOP+PROFORM MOD'!$B$2:$AT$2,0)+1,0),"")</f>
        <v>0</v>
      </c>
      <c r="J57" s="25">
        <f>IFERROR(VLOOKUP($A57,'TD SOP+PROFORM MOD'!$A$5:$AD$750,MATCH(J$4,'TD SOP+PROFORM MOD'!$B$2:$AT$2,0)+1,0),"")</f>
        <v>1843.76</v>
      </c>
      <c r="K57" s="26">
        <f t="shared" si="11"/>
        <v>-1</v>
      </c>
      <c r="L57" s="25">
        <f>IFERROR(VLOOKUP($A57,'TD SOP+PROFORM MOD'!$A$5:$AD$750,MATCH(L$4,'TD SOP+PROFORM MOD'!$B$2:$AT$2,0)+1,0),"")</f>
        <v>0</v>
      </c>
      <c r="M57" s="25">
        <f>IFERROR(VLOOKUP($A57,'TD SOP+PROFORM MOD'!$A$5:$AD$750,MATCH(M$4,'TD SOP+PROFORM MOD'!$B$2:$AT$2,0)+1,0),"")</f>
        <v>776</v>
      </c>
      <c r="N57" s="26">
        <f t="shared" si="12"/>
        <v>-1</v>
      </c>
      <c r="O57" s="25">
        <f>IFERROR(VLOOKUP($A57,'TD SOP+PROFORM MOD'!$A$5:$AD$750,MATCH(O$4,'TD SOP+PROFORM MOD'!$B$2:$AD$2,0)+1,0),0)+IFERROR(VLOOKUP($A57,'TD SOP+PROFORM MOD'!$A$5:$AD$750,MATCH(O$2,'TD SOP+PROFORM MOD'!$B$2:$AD$2,0)+1,0),0)</f>
        <v>0</v>
      </c>
      <c r="P57" s="25">
        <f>IFERROR(VLOOKUP($A57,'TD SOP+PROFORM MOD'!$A$5:$AD$750,MATCH(P$4,'TD SOP+PROFORM MOD'!$B$2:$AD$2,0)+1,0),0)+IFERROR(VLOOKUP($A57,'TD SOP+PROFORM MOD'!$A$5:$AD$750,MATCH(P$2,'TD SOP+PROFORM MOD'!$B$2:$AD$2,0)+1,0),0)</f>
        <v>0</v>
      </c>
      <c r="Q57" s="26" t="str">
        <f t="shared" si="13"/>
        <v/>
      </c>
      <c r="R57" s="25">
        <f>IFERROR(VLOOKUP($A57,'TD SOP+PROFORM MOD'!$A$5:$AD$750,MATCH(R$4,'TD SOP+PROFORM MOD'!$B$2:$AD$2,0)+1,0),0)+IFERROR(VLOOKUP($A57,'TD SOP+PROFORM MOD'!$A$5:$AD$750,MATCH(R$2,'TD SOP+PROFORM MOD'!$B$2:$AD$2,0)+1,0),0)</f>
        <v>0</v>
      </c>
      <c r="S57" s="25">
        <f>IFERROR(VLOOKUP($A57,'TD SOP+PROFORM MOD'!$A$5:$AD$750,MATCH(S$4,'TD SOP+PROFORM MOD'!$B$2:$AD$2,0)+1,0),0)+IFERROR(VLOOKUP($A57,'TD SOP+PROFORM MOD'!$A$5:$AD$750,MATCH(S$2,'TD SOP+PROFORM MOD'!$B$2:$AD$2,0)+1,0),0)</f>
        <v>0</v>
      </c>
      <c r="T57" s="26" t="str">
        <f t="shared" si="14"/>
        <v/>
      </c>
      <c r="U57" s="25">
        <f>IFERROR(VLOOKUP($A57,'TD SOP+PROFORM MOD'!$A$5:$AD$750,MATCH(U$4,'TD SOP+PROFORM MOD'!$B$2:$AD$2,0)+1,0),0)+IFERROR(VLOOKUP($A57,'TD SOP+PROFORM MOD'!$A$5:$AD$750,MATCH(U$2,'TD SOP+PROFORM MOD'!$B$2:$AD$2,0)+1,0),0)</f>
        <v>0</v>
      </c>
      <c r="V57" s="25">
        <f>IFERROR(VLOOKUP($A57,'TD SOP+PROFORM MOD'!$A$5:$AD$750,MATCH(V$4,'TD SOP+PROFORM MOD'!$B$2:$AD$2,0)+1,0),0)+IFERROR(VLOOKUP($A57,'TD SOP+PROFORM MOD'!$A$5:$AD$750,MATCH(V$2,'TD SOP+PROFORM MOD'!$B$2:$AD$2,0)+1,0),0)</f>
        <v>0</v>
      </c>
      <c r="W57" s="26" t="str">
        <f t="shared" si="15"/>
        <v/>
      </c>
      <c r="X57" s="25">
        <f>IFERROR(VLOOKUP($A57,'TD SOP+PROFORM MOD'!$A$5:$AD$750,MATCH(X$4,'TD SOP+PROFORM MOD'!$B$2:$AD$2,0)+1,0),0)+IFERROR(VLOOKUP($A57,'TD SOP+PROFORM MOD'!$A$5:$AD$750,MATCH(X$2,'TD SOP+PROFORM MOD'!$B$2:$AD$2,0)+1,0),0)</f>
        <v>0</v>
      </c>
      <c r="Y57" s="25">
        <f>IFERROR(VLOOKUP($A57,'TD SOP+PROFORM MOD'!$A$5:$AD$750,MATCH(Y$4,'TD SOP+PROFORM MOD'!$B$2:$AD$2,0)+1,0),0)+IFERROR(VLOOKUP($A57,'TD SOP+PROFORM MOD'!$A$5:$AD$750,MATCH(Y$2,'TD SOP+PROFORM MOD'!$B$2:$AD$2,0)+1,0),0)</f>
        <v>0</v>
      </c>
      <c r="Z57" s="26" t="str">
        <f t="shared" si="16"/>
        <v/>
      </c>
      <c r="AA57" s="25">
        <f>IFERROR(VLOOKUP($A57,'TD SOP+PROFORM MOD'!$A$5:$AD$750,MATCH(AA$4,'TD SOP+PROFORM MOD'!$B$2:$AD$2,0)+1,0),0)+IFERROR(VLOOKUP($A57,'TD SOP+PROFORM MOD'!$A$5:$AD$750,MATCH(AA$2,'TD SOP+PROFORM MOD'!$B$2:$AD$2,0)+1,0),0)</f>
        <v>0</v>
      </c>
      <c r="AB57" s="25">
        <f>IFERROR(VLOOKUP($A57,'TD SOP+PROFORM MOD'!$A$5:$AD$750,MATCH(AB$4,'TD SOP+PROFORM MOD'!$B$2:$AD$2,0)+1,0),0)+IFERROR(VLOOKUP($A57,'TD SOP+PROFORM MOD'!$A$5:$AD$750,MATCH(AB$2,'TD SOP+PROFORM MOD'!$B$2:$AD$2,0)+1,0),0)</f>
        <v>0</v>
      </c>
      <c r="AC57" s="26" t="str">
        <f t="shared" si="17"/>
        <v/>
      </c>
      <c r="AD57" s="25">
        <f>IFERROR(VLOOKUP($A57,'TD SOP+PROFORM MOD'!$A$5:$AD$750,MATCH(AD$4,'TD SOP+PROFORM MOD'!$B$2:$AD$2,0)+1,0),0)+IFERROR(VLOOKUP($A57,'TD SOP+PROFORM MOD'!$A$5:$AD$750,MATCH(AD$2,'TD SOP+PROFORM MOD'!$B$2:$AD$2,0)+1,0),0)</f>
        <v>0</v>
      </c>
      <c r="AE57" s="25">
        <f>IFERROR(VLOOKUP($A57,'TD SOP+PROFORM MOD'!$A$5:$AD$750,MATCH(AE$4,'TD SOP+PROFORM MOD'!$B$2:$AD$2,0)+1,0),0)+IFERROR(VLOOKUP($A57,'TD SOP+PROFORM MOD'!$A$5:$AD$750,MATCH(AE$2,'TD SOP+PROFORM MOD'!$B$2:$AD$2,0)+1,0),0)</f>
        <v>0</v>
      </c>
      <c r="AF57" s="26" t="str">
        <f t="shared" si="18"/>
        <v/>
      </c>
      <c r="AG57" s="25">
        <f>IFERROR(VLOOKUP($A57,'TD SOP+PROFORM MOD'!$A$5:$AD$750,MATCH(AG$4,'TD SOP+PROFORM MOD'!$B$2:$AD$2,0)+1,0),0)+IFERROR(VLOOKUP($A57,'TD SOP+PROFORM MOD'!$A$5:$AD$750,MATCH(AG$2,'TD SOP+PROFORM MOD'!$B$2:$AD$2,0)+1,0),0)</f>
        <v>0</v>
      </c>
      <c r="AH57" s="25">
        <f>IFERROR(VLOOKUP($A57,'TD SOP+PROFORM MOD'!$A$5:$AD$750,MATCH(AH$4,'TD SOP+PROFORM MOD'!$B$2:$AD$2,0)+1,0),0)+IFERROR(VLOOKUP($A57,'TD SOP+PROFORM MOD'!$A$5:$AD$750,MATCH(AH$2,'TD SOP+PROFORM MOD'!$B$2:$AD$2,0)+1,0),0)</f>
        <v>0</v>
      </c>
      <c r="AI57" s="26" t="str">
        <f t="shared" si="19"/>
        <v/>
      </c>
      <c r="AJ57" s="25">
        <f>IFERROR(VLOOKUP($A57,'TD SOP+PROFORM MOD'!$A$5:$AD$750,MATCH(AJ$4,'TD SOP+PROFORM MOD'!$B$2:$AD$2,0)+1,0),0)+IFERROR(VLOOKUP($A57,'TD SOP+PROFORM MOD'!$A$5:$AD$750,MATCH(AJ$2,'TD SOP+PROFORM MOD'!$B$2:$AD$2,0)+1,0),0)</f>
        <v>0</v>
      </c>
      <c r="AK57" s="25">
        <f>IFERROR(VLOOKUP($A57,'TD SOP+PROFORM MOD'!$A$5:$AD$750,MATCH(AK$4,'TD SOP+PROFORM MOD'!$B$2:$AD$2,0)+1,0),0)+IFERROR(VLOOKUP($A57,'TD SOP+PROFORM MOD'!$A$5:$AD$750,MATCH(AK$2,'TD SOP+PROFORM MOD'!$B$2:$AD$2,0)+1,0),0)</f>
        <v>0</v>
      </c>
      <c r="AL57" s="26" t="str">
        <f t="shared" si="20"/>
        <v/>
      </c>
      <c r="AM57" s="25">
        <f t="shared" si="22"/>
        <v>0</v>
      </c>
      <c r="AN57" s="25">
        <f t="shared" si="22"/>
        <v>3276.76</v>
      </c>
      <c r="AO57" s="26">
        <f t="shared" si="21"/>
        <v>-1</v>
      </c>
      <c r="AR57" s="25">
        <f>SUMIF('B&amp;S YTD LFY'!B:B,"="&amp;A57,'B&amp;S YTD LFY'!C:C)</f>
        <v>4288</v>
      </c>
      <c r="AS57" s="25">
        <f t="shared" si="23"/>
        <v>0</v>
      </c>
      <c r="AT57" s="25"/>
    </row>
    <row r="58" spans="1:46" x14ac:dyDescent="0.35">
      <c r="A58" s="24" t="str">
        <f>IF(AND('TD SOP+PROFORM MOD'!A55&lt;&gt;"",'TD SOP+PROFORM MOD'!A55&lt;&gt;"TOTAL"),'TD SOP+PROFORM MOD'!A55,0)</f>
        <v>ZEN AND ZIP</v>
      </c>
      <c r="C58" s="25">
        <f>IFERROR(VLOOKUP($A58,'TD SOP+PROFORM MOD'!$A$5:$AD$750,MATCH(C$4,'TD SOP+PROFORM MOD'!$B$2:$AT$2,0)+1,0),"")</f>
        <v>1363</v>
      </c>
      <c r="D58" s="25">
        <f>IFERROR(VLOOKUP($A58,'TD SOP+PROFORM MOD'!$A$5:$AD$750,MATCH(D$4,'TD SOP+PROFORM MOD'!$B$2:$AT$2,0)+1,0),"")</f>
        <v>0</v>
      </c>
      <c r="E58" s="26" t="str">
        <f t="shared" si="9"/>
        <v/>
      </c>
      <c r="F58" s="25">
        <f>IFERROR(VLOOKUP($A58,'TD SOP+PROFORM MOD'!$A$5:$AD$750,MATCH(F$4,'TD SOP+PROFORM MOD'!$B$2:$AT$2,0)+1,0),"")</f>
        <v>859</v>
      </c>
      <c r="G58" s="25">
        <f>IFERROR(VLOOKUP($A58,'TD SOP+PROFORM MOD'!$A$5:$AD$750,MATCH(G$4,'TD SOP+PROFORM MOD'!$B$2:$AT$2,0)+1,0),"")</f>
        <v>0</v>
      </c>
      <c r="H58" s="26" t="str">
        <f t="shared" si="10"/>
        <v/>
      </c>
      <c r="I58" s="25">
        <f>IFERROR(VLOOKUP($A58,'TD SOP+PROFORM MOD'!$A$5:$AD$750,MATCH(I$4,'TD SOP+PROFORM MOD'!$B$2:$AT$2,0)+1,0),"")</f>
        <v>0</v>
      </c>
      <c r="J58" s="25">
        <f>IFERROR(VLOOKUP($A58,'TD SOP+PROFORM MOD'!$A$5:$AD$750,MATCH(J$4,'TD SOP+PROFORM MOD'!$B$2:$AT$2,0)+1,0),"")</f>
        <v>0</v>
      </c>
      <c r="K58" s="26" t="str">
        <f t="shared" si="11"/>
        <v/>
      </c>
      <c r="L58" s="25">
        <f>IFERROR(VLOOKUP($A58,'TD SOP+PROFORM MOD'!$A$5:$AD$750,MATCH(L$4,'TD SOP+PROFORM MOD'!$B$2:$AT$2,0)+1,0),"")</f>
        <v>0</v>
      </c>
      <c r="M58" s="25">
        <f>IFERROR(VLOOKUP($A58,'TD SOP+PROFORM MOD'!$A$5:$AD$750,MATCH(M$4,'TD SOP+PROFORM MOD'!$B$2:$AT$2,0)+1,0),"")</f>
        <v>0</v>
      </c>
      <c r="N58" s="26" t="str">
        <f t="shared" si="12"/>
        <v/>
      </c>
      <c r="O58" s="25">
        <f>IFERROR(VLOOKUP($A58,'TD SOP+PROFORM MOD'!$A$5:$AD$750,MATCH(O$4,'TD SOP+PROFORM MOD'!$B$2:$AD$2,0)+1,0),0)+IFERROR(VLOOKUP($A58,'TD SOP+PROFORM MOD'!$A$5:$AD$750,MATCH(O$2,'TD SOP+PROFORM MOD'!$B$2:$AD$2,0)+1,0),0)</f>
        <v>0</v>
      </c>
      <c r="P58" s="25">
        <f>IFERROR(VLOOKUP($A58,'TD SOP+PROFORM MOD'!$A$5:$AD$750,MATCH(P$4,'TD SOP+PROFORM MOD'!$B$2:$AD$2,0)+1,0),0)+IFERROR(VLOOKUP($A58,'TD SOP+PROFORM MOD'!$A$5:$AD$750,MATCH(P$2,'TD SOP+PROFORM MOD'!$B$2:$AD$2,0)+1,0),0)</f>
        <v>0</v>
      </c>
      <c r="Q58" s="26" t="str">
        <f t="shared" si="13"/>
        <v/>
      </c>
      <c r="R58" s="25">
        <f>IFERROR(VLOOKUP($A58,'TD SOP+PROFORM MOD'!$A$5:$AD$750,MATCH(R$4,'TD SOP+PROFORM MOD'!$B$2:$AD$2,0)+1,0),0)+IFERROR(VLOOKUP($A58,'TD SOP+PROFORM MOD'!$A$5:$AD$750,MATCH(R$2,'TD SOP+PROFORM MOD'!$B$2:$AD$2,0)+1,0),0)</f>
        <v>0</v>
      </c>
      <c r="S58" s="25">
        <f>IFERROR(VLOOKUP($A58,'TD SOP+PROFORM MOD'!$A$5:$AD$750,MATCH(S$4,'TD SOP+PROFORM MOD'!$B$2:$AD$2,0)+1,0),0)+IFERROR(VLOOKUP($A58,'TD SOP+PROFORM MOD'!$A$5:$AD$750,MATCH(S$2,'TD SOP+PROFORM MOD'!$B$2:$AD$2,0)+1,0),0)</f>
        <v>0</v>
      </c>
      <c r="T58" s="26" t="str">
        <f t="shared" si="14"/>
        <v/>
      </c>
      <c r="U58" s="25">
        <f>IFERROR(VLOOKUP($A58,'TD SOP+PROFORM MOD'!$A$5:$AD$750,MATCH(U$4,'TD SOP+PROFORM MOD'!$B$2:$AD$2,0)+1,0),0)+IFERROR(VLOOKUP($A58,'TD SOP+PROFORM MOD'!$A$5:$AD$750,MATCH(U$2,'TD SOP+PROFORM MOD'!$B$2:$AD$2,0)+1,0),0)</f>
        <v>0</v>
      </c>
      <c r="V58" s="25">
        <f>IFERROR(VLOOKUP($A58,'TD SOP+PROFORM MOD'!$A$5:$AD$750,MATCH(V$4,'TD SOP+PROFORM MOD'!$B$2:$AD$2,0)+1,0),0)+IFERROR(VLOOKUP($A58,'TD SOP+PROFORM MOD'!$A$5:$AD$750,MATCH(V$2,'TD SOP+PROFORM MOD'!$B$2:$AD$2,0)+1,0),0)</f>
        <v>0</v>
      </c>
      <c r="W58" s="26" t="str">
        <f t="shared" si="15"/>
        <v/>
      </c>
      <c r="X58" s="25">
        <f>IFERROR(VLOOKUP($A58,'TD SOP+PROFORM MOD'!$A$5:$AD$750,MATCH(X$4,'TD SOP+PROFORM MOD'!$B$2:$AD$2,0)+1,0),0)+IFERROR(VLOOKUP($A58,'TD SOP+PROFORM MOD'!$A$5:$AD$750,MATCH(X$2,'TD SOP+PROFORM MOD'!$B$2:$AD$2,0)+1,0),0)</f>
        <v>0</v>
      </c>
      <c r="Y58" s="25">
        <f>IFERROR(VLOOKUP($A58,'TD SOP+PROFORM MOD'!$A$5:$AD$750,MATCH(Y$4,'TD SOP+PROFORM MOD'!$B$2:$AD$2,0)+1,0),0)+IFERROR(VLOOKUP($A58,'TD SOP+PROFORM MOD'!$A$5:$AD$750,MATCH(Y$2,'TD SOP+PROFORM MOD'!$B$2:$AD$2,0)+1,0),0)</f>
        <v>0</v>
      </c>
      <c r="Z58" s="26" t="str">
        <f t="shared" si="16"/>
        <v/>
      </c>
      <c r="AA58" s="25">
        <f>IFERROR(VLOOKUP($A58,'TD SOP+PROFORM MOD'!$A$5:$AD$750,MATCH(AA$4,'TD SOP+PROFORM MOD'!$B$2:$AD$2,0)+1,0),0)+IFERROR(VLOOKUP($A58,'TD SOP+PROFORM MOD'!$A$5:$AD$750,MATCH(AA$2,'TD SOP+PROFORM MOD'!$B$2:$AD$2,0)+1,0),0)</f>
        <v>0</v>
      </c>
      <c r="AB58" s="25">
        <f>IFERROR(VLOOKUP($A58,'TD SOP+PROFORM MOD'!$A$5:$AD$750,MATCH(AB$4,'TD SOP+PROFORM MOD'!$B$2:$AD$2,0)+1,0),0)+IFERROR(VLOOKUP($A58,'TD SOP+PROFORM MOD'!$A$5:$AD$750,MATCH(AB$2,'TD SOP+PROFORM MOD'!$B$2:$AD$2,0)+1,0),0)</f>
        <v>0</v>
      </c>
      <c r="AC58" s="26" t="str">
        <f t="shared" si="17"/>
        <v/>
      </c>
      <c r="AD58" s="25">
        <f>IFERROR(VLOOKUP($A58,'TD SOP+PROFORM MOD'!$A$5:$AD$750,MATCH(AD$4,'TD SOP+PROFORM MOD'!$B$2:$AD$2,0)+1,0),0)+IFERROR(VLOOKUP($A58,'TD SOP+PROFORM MOD'!$A$5:$AD$750,MATCH(AD$2,'TD SOP+PROFORM MOD'!$B$2:$AD$2,0)+1,0),0)</f>
        <v>0</v>
      </c>
      <c r="AE58" s="25">
        <f>IFERROR(VLOOKUP($A58,'TD SOP+PROFORM MOD'!$A$5:$AD$750,MATCH(AE$4,'TD SOP+PROFORM MOD'!$B$2:$AD$2,0)+1,0),0)+IFERROR(VLOOKUP($A58,'TD SOP+PROFORM MOD'!$A$5:$AD$750,MATCH(AE$2,'TD SOP+PROFORM MOD'!$B$2:$AD$2,0)+1,0),0)</f>
        <v>0</v>
      </c>
      <c r="AF58" s="26" t="str">
        <f t="shared" si="18"/>
        <v/>
      </c>
      <c r="AG58" s="25">
        <f>IFERROR(VLOOKUP($A58,'TD SOP+PROFORM MOD'!$A$5:$AD$750,MATCH(AG$4,'TD SOP+PROFORM MOD'!$B$2:$AD$2,0)+1,0),0)+IFERROR(VLOOKUP($A58,'TD SOP+PROFORM MOD'!$A$5:$AD$750,MATCH(AG$2,'TD SOP+PROFORM MOD'!$B$2:$AD$2,0)+1,0),0)</f>
        <v>0</v>
      </c>
      <c r="AH58" s="25">
        <f>IFERROR(VLOOKUP($A58,'TD SOP+PROFORM MOD'!$A$5:$AD$750,MATCH(AH$4,'TD SOP+PROFORM MOD'!$B$2:$AD$2,0)+1,0),0)+IFERROR(VLOOKUP($A58,'TD SOP+PROFORM MOD'!$A$5:$AD$750,MATCH(AH$2,'TD SOP+PROFORM MOD'!$B$2:$AD$2,0)+1,0),0)</f>
        <v>0</v>
      </c>
      <c r="AI58" s="26" t="str">
        <f t="shared" si="19"/>
        <v/>
      </c>
      <c r="AJ58" s="25">
        <f>IFERROR(VLOOKUP($A58,'TD SOP+PROFORM MOD'!$A$5:$AD$750,MATCH(AJ$4,'TD SOP+PROFORM MOD'!$B$2:$AD$2,0)+1,0),0)+IFERROR(VLOOKUP($A58,'TD SOP+PROFORM MOD'!$A$5:$AD$750,MATCH(AJ$2,'TD SOP+PROFORM MOD'!$B$2:$AD$2,0)+1,0),0)</f>
        <v>0</v>
      </c>
      <c r="AK58" s="25">
        <f>IFERROR(VLOOKUP($A58,'TD SOP+PROFORM MOD'!$A$5:$AD$750,MATCH(AK$4,'TD SOP+PROFORM MOD'!$B$2:$AD$2,0)+1,0),0)+IFERROR(VLOOKUP($A58,'TD SOP+PROFORM MOD'!$A$5:$AD$750,MATCH(AK$2,'TD SOP+PROFORM MOD'!$B$2:$AD$2,0)+1,0),0)</f>
        <v>1050</v>
      </c>
      <c r="AL58" s="26">
        <f t="shared" si="20"/>
        <v>-1</v>
      </c>
      <c r="AM58" s="25">
        <f t="shared" si="22"/>
        <v>2222</v>
      </c>
      <c r="AN58" s="25">
        <f t="shared" si="22"/>
        <v>1050</v>
      </c>
      <c r="AO58" s="26">
        <f t="shared" si="21"/>
        <v>1.1161904761904764</v>
      </c>
      <c r="AR58" s="25">
        <f>SUMIF('B&amp;S YTD LFY'!B:B,"="&amp;A58,'B&amp;S YTD LFY'!C:C)</f>
        <v>0</v>
      </c>
      <c r="AS58" s="25">
        <f t="shared" si="23"/>
        <v>2222</v>
      </c>
      <c r="AT58" s="25"/>
    </row>
    <row r="59" spans="1:46" x14ac:dyDescent="0.35">
      <c r="A59" s="24" t="str">
        <f>IF(AND('TD SOP+PROFORM MOD'!A56&lt;&gt;"",'TD SOP+PROFORM MOD'!A56&lt;&gt;"TOTAL"),'TD SOP+PROFORM MOD'!A56,0)</f>
        <v>BLVCK MARKET</v>
      </c>
      <c r="C59" s="25">
        <f>IFERROR(VLOOKUP($A59,'TD SOP+PROFORM MOD'!$A$5:$AD$750,MATCH(C$4,'TD SOP+PROFORM MOD'!$B$2:$AT$2,0)+1,0),"")</f>
        <v>0</v>
      </c>
      <c r="D59" s="25">
        <f>IFERROR(VLOOKUP($A59,'TD SOP+PROFORM MOD'!$A$5:$AD$750,MATCH(D$4,'TD SOP+PROFORM MOD'!$B$2:$AT$2,0)+1,0),"")</f>
        <v>0</v>
      </c>
      <c r="E59" s="26" t="str">
        <f t="shared" si="9"/>
        <v/>
      </c>
      <c r="F59" s="25">
        <f>IFERROR(VLOOKUP($A59,'TD SOP+PROFORM MOD'!$A$5:$AD$750,MATCH(F$4,'TD SOP+PROFORM MOD'!$B$2:$AT$2,0)+1,0),"")</f>
        <v>787</v>
      </c>
      <c r="G59" s="25">
        <f>IFERROR(VLOOKUP($A59,'TD SOP+PROFORM MOD'!$A$5:$AD$750,MATCH(G$4,'TD SOP+PROFORM MOD'!$B$2:$AT$2,0)+1,0),"")</f>
        <v>0</v>
      </c>
      <c r="H59" s="26" t="str">
        <f t="shared" si="10"/>
        <v/>
      </c>
      <c r="I59" s="25">
        <f>IFERROR(VLOOKUP($A59,'TD SOP+PROFORM MOD'!$A$5:$AD$750,MATCH(I$4,'TD SOP+PROFORM MOD'!$B$2:$AT$2,0)+1,0),"")</f>
        <v>0</v>
      </c>
      <c r="J59" s="25">
        <f>IFERROR(VLOOKUP($A59,'TD SOP+PROFORM MOD'!$A$5:$AD$750,MATCH(J$4,'TD SOP+PROFORM MOD'!$B$2:$AT$2,0)+1,0),"")</f>
        <v>0</v>
      </c>
      <c r="K59" s="26" t="str">
        <f t="shared" si="11"/>
        <v/>
      </c>
      <c r="L59" s="25">
        <f>IFERROR(VLOOKUP($A59,'TD SOP+PROFORM MOD'!$A$5:$AD$750,MATCH(L$4,'TD SOP+PROFORM MOD'!$B$2:$AT$2,0)+1,0),"")</f>
        <v>0</v>
      </c>
      <c r="M59" s="25">
        <f>IFERROR(VLOOKUP($A59,'TD SOP+PROFORM MOD'!$A$5:$AD$750,MATCH(M$4,'TD SOP+PROFORM MOD'!$B$2:$AT$2,0)+1,0),"")</f>
        <v>0</v>
      </c>
      <c r="N59" s="26" t="str">
        <f t="shared" si="12"/>
        <v/>
      </c>
      <c r="O59" s="25">
        <f>IFERROR(VLOOKUP($A59,'TD SOP+PROFORM MOD'!$A$5:$AD$750,MATCH(O$4,'TD SOP+PROFORM MOD'!$B$2:$AD$2,0)+1,0),0)+IFERROR(VLOOKUP($A59,'TD SOP+PROFORM MOD'!$A$5:$AD$750,MATCH(O$2,'TD SOP+PROFORM MOD'!$B$2:$AD$2,0)+1,0),0)</f>
        <v>0</v>
      </c>
      <c r="P59" s="25">
        <f>IFERROR(VLOOKUP($A59,'TD SOP+PROFORM MOD'!$A$5:$AD$750,MATCH(P$4,'TD SOP+PROFORM MOD'!$B$2:$AD$2,0)+1,0),0)+IFERROR(VLOOKUP($A59,'TD SOP+PROFORM MOD'!$A$5:$AD$750,MATCH(P$2,'TD SOP+PROFORM MOD'!$B$2:$AD$2,0)+1,0),0)</f>
        <v>0</v>
      </c>
      <c r="Q59" s="26" t="str">
        <f t="shared" si="13"/>
        <v/>
      </c>
      <c r="R59" s="25">
        <f>IFERROR(VLOOKUP($A59,'TD SOP+PROFORM MOD'!$A$5:$AD$750,MATCH(R$4,'TD SOP+PROFORM MOD'!$B$2:$AD$2,0)+1,0),0)+IFERROR(VLOOKUP($A59,'TD SOP+PROFORM MOD'!$A$5:$AD$750,MATCH(R$2,'TD SOP+PROFORM MOD'!$B$2:$AD$2,0)+1,0),0)</f>
        <v>0</v>
      </c>
      <c r="S59" s="25">
        <f>IFERROR(VLOOKUP($A59,'TD SOP+PROFORM MOD'!$A$5:$AD$750,MATCH(S$4,'TD SOP+PROFORM MOD'!$B$2:$AD$2,0)+1,0),0)+IFERROR(VLOOKUP($A59,'TD SOP+PROFORM MOD'!$A$5:$AD$750,MATCH(S$2,'TD SOP+PROFORM MOD'!$B$2:$AD$2,0)+1,0),0)</f>
        <v>0</v>
      </c>
      <c r="T59" s="26" t="str">
        <f t="shared" si="14"/>
        <v/>
      </c>
      <c r="U59" s="25">
        <f>IFERROR(VLOOKUP($A59,'TD SOP+PROFORM MOD'!$A$5:$AD$750,MATCH(U$4,'TD SOP+PROFORM MOD'!$B$2:$AD$2,0)+1,0),0)+IFERROR(VLOOKUP($A59,'TD SOP+PROFORM MOD'!$A$5:$AD$750,MATCH(U$2,'TD SOP+PROFORM MOD'!$B$2:$AD$2,0)+1,0),0)</f>
        <v>0</v>
      </c>
      <c r="V59" s="25">
        <f>IFERROR(VLOOKUP($A59,'TD SOP+PROFORM MOD'!$A$5:$AD$750,MATCH(V$4,'TD SOP+PROFORM MOD'!$B$2:$AD$2,0)+1,0),0)+IFERROR(VLOOKUP($A59,'TD SOP+PROFORM MOD'!$A$5:$AD$750,MATCH(V$2,'TD SOP+PROFORM MOD'!$B$2:$AD$2,0)+1,0),0)</f>
        <v>0</v>
      </c>
      <c r="W59" s="26" t="str">
        <f t="shared" si="15"/>
        <v/>
      </c>
      <c r="X59" s="25">
        <f>IFERROR(VLOOKUP($A59,'TD SOP+PROFORM MOD'!$A$5:$AD$750,MATCH(X$4,'TD SOP+PROFORM MOD'!$B$2:$AD$2,0)+1,0),0)+IFERROR(VLOOKUP($A59,'TD SOP+PROFORM MOD'!$A$5:$AD$750,MATCH(X$2,'TD SOP+PROFORM MOD'!$B$2:$AD$2,0)+1,0),0)</f>
        <v>0</v>
      </c>
      <c r="Y59" s="25">
        <f>IFERROR(VLOOKUP($A59,'TD SOP+PROFORM MOD'!$A$5:$AD$750,MATCH(Y$4,'TD SOP+PROFORM MOD'!$B$2:$AD$2,0)+1,0),0)+IFERROR(VLOOKUP($A59,'TD SOP+PROFORM MOD'!$A$5:$AD$750,MATCH(Y$2,'TD SOP+PROFORM MOD'!$B$2:$AD$2,0)+1,0),0)</f>
        <v>0</v>
      </c>
      <c r="Z59" s="26" t="str">
        <f t="shared" si="16"/>
        <v/>
      </c>
      <c r="AA59" s="25">
        <f>IFERROR(VLOOKUP($A59,'TD SOP+PROFORM MOD'!$A$5:$AD$750,MATCH(AA$4,'TD SOP+PROFORM MOD'!$B$2:$AD$2,0)+1,0),0)+IFERROR(VLOOKUP($A59,'TD SOP+PROFORM MOD'!$A$5:$AD$750,MATCH(AA$2,'TD SOP+PROFORM MOD'!$B$2:$AD$2,0)+1,0),0)</f>
        <v>0</v>
      </c>
      <c r="AB59" s="25">
        <f>IFERROR(VLOOKUP($A59,'TD SOP+PROFORM MOD'!$A$5:$AD$750,MATCH(AB$4,'TD SOP+PROFORM MOD'!$B$2:$AD$2,0)+1,0),0)+IFERROR(VLOOKUP($A59,'TD SOP+PROFORM MOD'!$A$5:$AD$750,MATCH(AB$2,'TD SOP+PROFORM MOD'!$B$2:$AD$2,0)+1,0),0)</f>
        <v>0</v>
      </c>
      <c r="AC59" s="26" t="str">
        <f t="shared" si="17"/>
        <v/>
      </c>
      <c r="AD59" s="25">
        <f>IFERROR(VLOOKUP($A59,'TD SOP+PROFORM MOD'!$A$5:$AD$750,MATCH(AD$4,'TD SOP+PROFORM MOD'!$B$2:$AD$2,0)+1,0),0)+IFERROR(VLOOKUP($A59,'TD SOP+PROFORM MOD'!$A$5:$AD$750,MATCH(AD$2,'TD SOP+PROFORM MOD'!$B$2:$AD$2,0)+1,0),0)</f>
        <v>0</v>
      </c>
      <c r="AE59" s="25">
        <f>IFERROR(VLOOKUP($A59,'TD SOP+PROFORM MOD'!$A$5:$AD$750,MATCH(AE$4,'TD SOP+PROFORM MOD'!$B$2:$AD$2,0)+1,0),0)+IFERROR(VLOOKUP($A59,'TD SOP+PROFORM MOD'!$A$5:$AD$750,MATCH(AE$2,'TD SOP+PROFORM MOD'!$B$2:$AD$2,0)+1,0),0)</f>
        <v>0</v>
      </c>
      <c r="AF59" s="26" t="str">
        <f t="shared" si="18"/>
        <v/>
      </c>
      <c r="AG59" s="25">
        <f>IFERROR(VLOOKUP($A59,'TD SOP+PROFORM MOD'!$A$5:$AD$750,MATCH(AG$4,'TD SOP+PROFORM MOD'!$B$2:$AD$2,0)+1,0),0)+IFERROR(VLOOKUP($A59,'TD SOP+PROFORM MOD'!$A$5:$AD$750,MATCH(AG$2,'TD SOP+PROFORM MOD'!$B$2:$AD$2,0)+1,0),0)</f>
        <v>0</v>
      </c>
      <c r="AH59" s="25">
        <f>IFERROR(VLOOKUP($A59,'TD SOP+PROFORM MOD'!$A$5:$AD$750,MATCH(AH$4,'TD SOP+PROFORM MOD'!$B$2:$AD$2,0)+1,0),0)+IFERROR(VLOOKUP($A59,'TD SOP+PROFORM MOD'!$A$5:$AD$750,MATCH(AH$2,'TD SOP+PROFORM MOD'!$B$2:$AD$2,0)+1,0),0)</f>
        <v>2409</v>
      </c>
      <c r="AI59" s="26">
        <f t="shared" si="19"/>
        <v>-1</v>
      </c>
      <c r="AJ59" s="25">
        <f>IFERROR(VLOOKUP($A59,'TD SOP+PROFORM MOD'!$A$5:$AD$750,MATCH(AJ$4,'TD SOP+PROFORM MOD'!$B$2:$AD$2,0)+1,0),0)+IFERROR(VLOOKUP($A59,'TD SOP+PROFORM MOD'!$A$5:$AD$750,MATCH(AJ$2,'TD SOP+PROFORM MOD'!$B$2:$AD$2,0)+1,0),0)</f>
        <v>0</v>
      </c>
      <c r="AK59" s="25">
        <f>IFERROR(VLOOKUP($A59,'TD SOP+PROFORM MOD'!$A$5:$AD$750,MATCH(AK$4,'TD SOP+PROFORM MOD'!$B$2:$AD$2,0)+1,0),0)+IFERROR(VLOOKUP($A59,'TD SOP+PROFORM MOD'!$A$5:$AD$750,MATCH(AK$2,'TD SOP+PROFORM MOD'!$B$2:$AD$2,0)+1,0),0)</f>
        <v>0</v>
      </c>
      <c r="AL59" s="26" t="str">
        <f t="shared" si="20"/>
        <v/>
      </c>
      <c r="AM59" s="25">
        <f t="shared" si="22"/>
        <v>787</v>
      </c>
      <c r="AN59" s="25">
        <f t="shared" si="22"/>
        <v>2409</v>
      </c>
      <c r="AO59" s="26">
        <f t="shared" si="21"/>
        <v>-0.67330842673308422</v>
      </c>
      <c r="AR59" s="25">
        <f>SUMIF('B&amp;S YTD LFY'!B:B,"="&amp;A59,'B&amp;S YTD LFY'!C:C)</f>
        <v>0</v>
      </c>
      <c r="AS59" s="25">
        <f t="shared" si="23"/>
        <v>787</v>
      </c>
      <c r="AT59" s="25"/>
    </row>
    <row r="60" spans="1:46" x14ac:dyDescent="0.35">
      <c r="A60" s="24" t="str">
        <f>IF(AND('TD SOP+PROFORM MOD'!A57&lt;&gt;"",'TD SOP+PROFORM MOD'!A57&lt;&gt;"TOTAL"),'TD SOP+PROFORM MOD'!A57,0)</f>
        <v>PETE SMITHS SURF SHOP</v>
      </c>
      <c r="C60" s="25">
        <f>IFERROR(VLOOKUP($A60,'TD SOP+PROFORM MOD'!$A$5:$AD$750,MATCH(C$4,'TD SOP+PROFORM MOD'!$B$2:$AT$2,0)+1,0),"")</f>
        <v>1644</v>
      </c>
      <c r="D60" s="25">
        <f>IFERROR(VLOOKUP($A60,'TD SOP+PROFORM MOD'!$A$5:$AD$750,MATCH(D$4,'TD SOP+PROFORM MOD'!$B$2:$AT$2,0)+1,0),"")</f>
        <v>0</v>
      </c>
      <c r="E60" s="26" t="str">
        <f t="shared" si="9"/>
        <v/>
      </c>
      <c r="F60" s="25">
        <f>IFERROR(VLOOKUP($A60,'TD SOP+PROFORM MOD'!$A$5:$AD$750,MATCH(F$4,'TD SOP+PROFORM MOD'!$B$2:$AT$2,0)+1,0),"")</f>
        <v>0</v>
      </c>
      <c r="G60" s="25">
        <f>IFERROR(VLOOKUP($A60,'TD SOP+PROFORM MOD'!$A$5:$AD$750,MATCH(G$4,'TD SOP+PROFORM MOD'!$B$2:$AT$2,0)+1,0),"")</f>
        <v>0</v>
      </c>
      <c r="H60" s="26" t="str">
        <f t="shared" si="10"/>
        <v/>
      </c>
      <c r="I60" s="25">
        <f>IFERROR(VLOOKUP($A60,'TD SOP+PROFORM MOD'!$A$5:$AD$750,MATCH(I$4,'TD SOP+PROFORM MOD'!$B$2:$AT$2,0)+1,0),"")</f>
        <v>0</v>
      </c>
      <c r="J60" s="25">
        <f>IFERROR(VLOOKUP($A60,'TD SOP+PROFORM MOD'!$A$5:$AD$750,MATCH(J$4,'TD SOP+PROFORM MOD'!$B$2:$AT$2,0)+1,0),"")</f>
        <v>0</v>
      </c>
      <c r="K60" s="26" t="str">
        <f t="shared" si="11"/>
        <v/>
      </c>
      <c r="L60" s="25">
        <f>IFERROR(VLOOKUP($A60,'TD SOP+PROFORM MOD'!$A$5:$AD$750,MATCH(L$4,'TD SOP+PROFORM MOD'!$B$2:$AT$2,0)+1,0),"")</f>
        <v>0</v>
      </c>
      <c r="M60" s="25">
        <f>IFERROR(VLOOKUP($A60,'TD SOP+PROFORM MOD'!$A$5:$AD$750,MATCH(M$4,'TD SOP+PROFORM MOD'!$B$2:$AT$2,0)+1,0),"")</f>
        <v>0</v>
      </c>
      <c r="N60" s="26" t="str">
        <f t="shared" si="12"/>
        <v/>
      </c>
      <c r="O60" s="25">
        <f>IFERROR(VLOOKUP($A60,'TD SOP+PROFORM MOD'!$A$5:$AD$750,MATCH(O$4,'TD SOP+PROFORM MOD'!$B$2:$AD$2,0)+1,0),0)+IFERROR(VLOOKUP($A60,'TD SOP+PROFORM MOD'!$A$5:$AD$750,MATCH(O$2,'TD SOP+PROFORM MOD'!$B$2:$AD$2,0)+1,0),0)</f>
        <v>0</v>
      </c>
      <c r="P60" s="25">
        <f>IFERROR(VLOOKUP($A60,'TD SOP+PROFORM MOD'!$A$5:$AD$750,MATCH(P$4,'TD SOP+PROFORM MOD'!$B$2:$AD$2,0)+1,0),0)+IFERROR(VLOOKUP($A60,'TD SOP+PROFORM MOD'!$A$5:$AD$750,MATCH(P$2,'TD SOP+PROFORM MOD'!$B$2:$AD$2,0)+1,0),0)</f>
        <v>0</v>
      </c>
      <c r="Q60" s="26" t="str">
        <f t="shared" si="13"/>
        <v/>
      </c>
      <c r="R60" s="25">
        <f>IFERROR(VLOOKUP($A60,'TD SOP+PROFORM MOD'!$A$5:$AD$750,MATCH(R$4,'TD SOP+PROFORM MOD'!$B$2:$AD$2,0)+1,0),0)+IFERROR(VLOOKUP($A60,'TD SOP+PROFORM MOD'!$A$5:$AD$750,MATCH(R$2,'TD SOP+PROFORM MOD'!$B$2:$AD$2,0)+1,0),0)</f>
        <v>0</v>
      </c>
      <c r="S60" s="25">
        <f>IFERROR(VLOOKUP($A60,'TD SOP+PROFORM MOD'!$A$5:$AD$750,MATCH(S$4,'TD SOP+PROFORM MOD'!$B$2:$AD$2,0)+1,0),0)+IFERROR(VLOOKUP($A60,'TD SOP+PROFORM MOD'!$A$5:$AD$750,MATCH(S$2,'TD SOP+PROFORM MOD'!$B$2:$AD$2,0)+1,0),0)</f>
        <v>0</v>
      </c>
      <c r="T60" s="26" t="str">
        <f t="shared" si="14"/>
        <v/>
      </c>
      <c r="U60" s="25">
        <f>IFERROR(VLOOKUP($A60,'TD SOP+PROFORM MOD'!$A$5:$AD$750,MATCH(U$4,'TD SOP+PROFORM MOD'!$B$2:$AD$2,0)+1,0),0)+IFERROR(VLOOKUP($A60,'TD SOP+PROFORM MOD'!$A$5:$AD$750,MATCH(U$2,'TD SOP+PROFORM MOD'!$B$2:$AD$2,0)+1,0),0)</f>
        <v>0</v>
      </c>
      <c r="V60" s="25">
        <f>IFERROR(VLOOKUP($A60,'TD SOP+PROFORM MOD'!$A$5:$AD$750,MATCH(V$4,'TD SOP+PROFORM MOD'!$B$2:$AD$2,0)+1,0),0)+IFERROR(VLOOKUP($A60,'TD SOP+PROFORM MOD'!$A$5:$AD$750,MATCH(V$2,'TD SOP+PROFORM MOD'!$B$2:$AD$2,0)+1,0),0)</f>
        <v>0</v>
      </c>
      <c r="W60" s="26" t="str">
        <f t="shared" si="15"/>
        <v/>
      </c>
      <c r="X60" s="25">
        <f>IFERROR(VLOOKUP($A60,'TD SOP+PROFORM MOD'!$A$5:$AD$750,MATCH(X$4,'TD SOP+PROFORM MOD'!$B$2:$AD$2,0)+1,0),0)+IFERROR(VLOOKUP($A60,'TD SOP+PROFORM MOD'!$A$5:$AD$750,MATCH(X$2,'TD SOP+PROFORM MOD'!$B$2:$AD$2,0)+1,0),0)</f>
        <v>0</v>
      </c>
      <c r="Y60" s="25">
        <f>IFERROR(VLOOKUP($A60,'TD SOP+PROFORM MOD'!$A$5:$AD$750,MATCH(Y$4,'TD SOP+PROFORM MOD'!$B$2:$AD$2,0)+1,0),0)+IFERROR(VLOOKUP($A60,'TD SOP+PROFORM MOD'!$A$5:$AD$750,MATCH(Y$2,'TD SOP+PROFORM MOD'!$B$2:$AD$2,0)+1,0),0)</f>
        <v>0</v>
      </c>
      <c r="Z60" s="26" t="str">
        <f t="shared" si="16"/>
        <v/>
      </c>
      <c r="AA60" s="25">
        <f>IFERROR(VLOOKUP($A60,'TD SOP+PROFORM MOD'!$A$5:$AD$750,MATCH(AA$4,'TD SOP+PROFORM MOD'!$B$2:$AD$2,0)+1,0),0)+IFERROR(VLOOKUP($A60,'TD SOP+PROFORM MOD'!$A$5:$AD$750,MATCH(AA$2,'TD SOP+PROFORM MOD'!$B$2:$AD$2,0)+1,0),0)</f>
        <v>0</v>
      </c>
      <c r="AB60" s="25">
        <f>IFERROR(VLOOKUP($A60,'TD SOP+PROFORM MOD'!$A$5:$AD$750,MATCH(AB$4,'TD SOP+PROFORM MOD'!$B$2:$AD$2,0)+1,0),0)+IFERROR(VLOOKUP($A60,'TD SOP+PROFORM MOD'!$A$5:$AD$750,MATCH(AB$2,'TD SOP+PROFORM MOD'!$B$2:$AD$2,0)+1,0),0)</f>
        <v>0</v>
      </c>
      <c r="AC60" s="26" t="str">
        <f t="shared" si="17"/>
        <v/>
      </c>
      <c r="AD60" s="25">
        <f>IFERROR(VLOOKUP($A60,'TD SOP+PROFORM MOD'!$A$5:$AD$750,MATCH(AD$4,'TD SOP+PROFORM MOD'!$B$2:$AD$2,0)+1,0),0)+IFERROR(VLOOKUP($A60,'TD SOP+PROFORM MOD'!$A$5:$AD$750,MATCH(AD$2,'TD SOP+PROFORM MOD'!$B$2:$AD$2,0)+1,0),0)</f>
        <v>0</v>
      </c>
      <c r="AE60" s="25">
        <f>IFERROR(VLOOKUP($A60,'TD SOP+PROFORM MOD'!$A$5:$AD$750,MATCH(AE$4,'TD SOP+PROFORM MOD'!$B$2:$AD$2,0)+1,0),0)+IFERROR(VLOOKUP($A60,'TD SOP+PROFORM MOD'!$A$5:$AD$750,MATCH(AE$2,'TD SOP+PROFORM MOD'!$B$2:$AD$2,0)+1,0),0)</f>
        <v>0</v>
      </c>
      <c r="AF60" s="26" t="str">
        <f t="shared" si="18"/>
        <v/>
      </c>
      <c r="AG60" s="25">
        <f>IFERROR(VLOOKUP($A60,'TD SOP+PROFORM MOD'!$A$5:$AD$750,MATCH(AG$4,'TD SOP+PROFORM MOD'!$B$2:$AD$2,0)+1,0),0)+IFERROR(VLOOKUP($A60,'TD SOP+PROFORM MOD'!$A$5:$AD$750,MATCH(AG$2,'TD SOP+PROFORM MOD'!$B$2:$AD$2,0)+1,0),0)</f>
        <v>0</v>
      </c>
      <c r="AH60" s="25">
        <f>IFERROR(VLOOKUP($A60,'TD SOP+PROFORM MOD'!$A$5:$AD$750,MATCH(AH$4,'TD SOP+PROFORM MOD'!$B$2:$AD$2,0)+1,0),0)+IFERROR(VLOOKUP($A60,'TD SOP+PROFORM MOD'!$A$5:$AD$750,MATCH(AH$2,'TD SOP+PROFORM MOD'!$B$2:$AD$2,0)+1,0),0)</f>
        <v>0</v>
      </c>
      <c r="AI60" s="26" t="str">
        <f t="shared" si="19"/>
        <v/>
      </c>
      <c r="AJ60" s="25">
        <f>IFERROR(VLOOKUP($A60,'TD SOP+PROFORM MOD'!$A$5:$AD$750,MATCH(AJ$4,'TD SOP+PROFORM MOD'!$B$2:$AD$2,0)+1,0),0)+IFERROR(VLOOKUP($A60,'TD SOP+PROFORM MOD'!$A$5:$AD$750,MATCH(AJ$2,'TD SOP+PROFORM MOD'!$B$2:$AD$2,0)+1,0),0)</f>
        <v>0</v>
      </c>
      <c r="AK60" s="25">
        <f>IFERROR(VLOOKUP($A60,'TD SOP+PROFORM MOD'!$A$5:$AD$750,MATCH(AK$4,'TD SOP+PROFORM MOD'!$B$2:$AD$2,0)+1,0),0)+IFERROR(VLOOKUP($A60,'TD SOP+PROFORM MOD'!$A$5:$AD$750,MATCH(AK$2,'TD SOP+PROFORM MOD'!$B$2:$AD$2,0)+1,0),0)</f>
        <v>1468</v>
      </c>
      <c r="AL60" s="26">
        <f t="shared" si="20"/>
        <v>-1</v>
      </c>
      <c r="AM60" s="25">
        <f t="shared" si="22"/>
        <v>1644</v>
      </c>
      <c r="AN60" s="25">
        <f t="shared" si="22"/>
        <v>1468</v>
      </c>
      <c r="AO60" s="26">
        <f t="shared" si="21"/>
        <v>0.11989100817438691</v>
      </c>
      <c r="AR60" s="25">
        <f>SUMIF('B&amp;S YTD LFY'!B:B,"="&amp;A60,'B&amp;S YTD LFY'!C:C)</f>
        <v>0</v>
      </c>
      <c r="AS60" s="25">
        <f t="shared" si="23"/>
        <v>1644</v>
      </c>
      <c r="AT60" s="25"/>
    </row>
    <row r="61" spans="1:46" x14ac:dyDescent="0.35">
      <c r="A61" s="24" t="str">
        <f>IF(AND('TD SOP+PROFORM MOD'!A58&lt;&gt;"",'TD SOP+PROFORM MOD'!A58&lt;&gt;"TOTAL"),'TD SOP+PROFORM MOD'!A58,0)</f>
        <v>THE MOUNTAIN MERMAID LLC</v>
      </c>
      <c r="C61" s="25">
        <f>IFERROR(VLOOKUP($A61,'TD SOP+PROFORM MOD'!$A$5:$AD$750,MATCH(C$4,'TD SOP+PROFORM MOD'!$B$2:$AT$2,0)+1,0),"")</f>
        <v>1713</v>
      </c>
      <c r="D61" s="25">
        <f>IFERROR(VLOOKUP($A61,'TD SOP+PROFORM MOD'!$A$5:$AD$750,MATCH(D$4,'TD SOP+PROFORM MOD'!$B$2:$AT$2,0)+1,0),"")</f>
        <v>0</v>
      </c>
      <c r="E61" s="26" t="str">
        <f t="shared" si="9"/>
        <v/>
      </c>
      <c r="F61" s="25">
        <f>IFERROR(VLOOKUP($A61,'TD SOP+PROFORM MOD'!$A$5:$AD$750,MATCH(F$4,'TD SOP+PROFORM MOD'!$B$2:$AT$2,0)+1,0),"")</f>
        <v>1395</v>
      </c>
      <c r="G61" s="25">
        <f>IFERROR(VLOOKUP($A61,'TD SOP+PROFORM MOD'!$A$5:$AD$750,MATCH(G$4,'TD SOP+PROFORM MOD'!$B$2:$AT$2,0)+1,0),"")</f>
        <v>0</v>
      </c>
      <c r="H61" s="26" t="str">
        <f t="shared" si="10"/>
        <v/>
      </c>
      <c r="I61" s="25">
        <f>IFERROR(VLOOKUP($A61,'TD SOP+PROFORM MOD'!$A$5:$AD$750,MATCH(I$4,'TD SOP+PROFORM MOD'!$B$2:$AT$2,0)+1,0),"")</f>
        <v>0</v>
      </c>
      <c r="J61" s="25">
        <f>IFERROR(VLOOKUP($A61,'TD SOP+PROFORM MOD'!$A$5:$AD$750,MATCH(J$4,'TD SOP+PROFORM MOD'!$B$2:$AT$2,0)+1,0),"")</f>
        <v>0</v>
      </c>
      <c r="K61" s="26" t="str">
        <f t="shared" si="11"/>
        <v/>
      </c>
      <c r="L61" s="25">
        <f>IFERROR(VLOOKUP($A61,'TD SOP+PROFORM MOD'!$A$5:$AD$750,MATCH(L$4,'TD SOP+PROFORM MOD'!$B$2:$AT$2,0)+1,0),"")</f>
        <v>0</v>
      </c>
      <c r="M61" s="25">
        <f>IFERROR(VLOOKUP($A61,'TD SOP+PROFORM MOD'!$A$5:$AD$750,MATCH(M$4,'TD SOP+PROFORM MOD'!$B$2:$AT$2,0)+1,0),"")</f>
        <v>0</v>
      </c>
      <c r="N61" s="26" t="str">
        <f t="shared" si="12"/>
        <v/>
      </c>
      <c r="O61" s="25">
        <f>IFERROR(VLOOKUP($A61,'TD SOP+PROFORM MOD'!$A$5:$AD$750,MATCH(O$4,'TD SOP+PROFORM MOD'!$B$2:$AD$2,0)+1,0),0)+IFERROR(VLOOKUP($A61,'TD SOP+PROFORM MOD'!$A$5:$AD$750,MATCH(O$2,'TD SOP+PROFORM MOD'!$B$2:$AD$2,0)+1,0),0)</f>
        <v>0</v>
      </c>
      <c r="P61" s="25">
        <f>IFERROR(VLOOKUP($A61,'TD SOP+PROFORM MOD'!$A$5:$AD$750,MATCH(P$4,'TD SOP+PROFORM MOD'!$B$2:$AD$2,0)+1,0),0)+IFERROR(VLOOKUP($A61,'TD SOP+PROFORM MOD'!$A$5:$AD$750,MATCH(P$2,'TD SOP+PROFORM MOD'!$B$2:$AD$2,0)+1,0),0)</f>
        <v>0</v>
      </c>
      <c r="Q61" s="26" t="str">
        <f t="shared" si="13"/>
        <v/>
      </c>
      <c r="R61" s="25">
        <f>IFERROR(VLOOKUP($A61,'TD SOP+PROFORM MOD'!$A$5:$AD$750,MATCH(R$4,'TD SOP+PROFORM MOD'!$B$2:$AD$2,0)+1,0),0)+IFERROR(VLOOKUP($A61,'TD SOP+PROFORM MOD'!$A$5:$AD$750,MATCH(R$2,'TD SOP+PROFORM MOD'!$B$2:$AD$2,0)+1,0),0)</f>
        <v>0</v>
      </c>
      <c r="S61" s="25">
        <f>IFERROR(VLOOKUP($A61,'TD SOP+PROFORM MOD'!$A$5:$AD$750,MATCH(S$4,'TD SOP+PROFORM MOD'!$B$2:$AD$2,0)+1,0),0)+IFERROR(VLOOKUP($A61,'TD SOP+PROFORM MOD'!$A$5:$AD$750,MATCH(S$2,'TD SOP+PROFORM MOD'!$B$2:$AD$2,0)+1,0),0)</f>
        <v>0</v>
      </c>
      <c r="T61" s="26" t="str">
        <f t="shared" si="14"/>
        <v/>
      </c>
      <c r="U61" s="25">
        <f>IFERROR(VLOOKUP($A61,'TD SOP+PROFORM MOD'!$A$5:$AD$750,MATCH(U$4,'TD SOP+PROFORM MOD'!$B$2:$AD$2,0)+1,0),0)+IFERROR(VLOOKUP($A61,'TD SOP+PROFORM MOD'!$A$5:$AD$750,MATCH(U$2,'TD SOP+PROFORM MOD'!$B$2:$AD$2,0)+1,0),0)</f>
        <v>0</v>
      </c>
      <c r="V61" s="25">
        <f>IFERROR(VLOOKUP($A61,'TD SOP+PROFORM MOD'!$A$5:$AD$750,MATCH(V$4,'TD SOP+PROFORM MOD'!$B$2:$AD$2,0)+1,0),0)+IFERROR(VLOOKUP($A61,'TD SOP+PROFORM MOD'!$A$5:$AD$750,MATCH(V$2,'TD SOP+PROFORM MOD'!$B$2:$AD$2,0)+1,0),0)</f>
        <v>0</v>
      </c>
      <c r="W61" s="26" t="str">
        <f t="shared" si="15"/>
        <v/>
      </c>
      <c r="X61" s="25">
        <f>IFERROR(VLOOKUP($A61,'TD SOP+PROFORM MOD'!$A$5:$AD$750,MATCH(X$4,'TD SOP+PROFORM MOD'!$B$2:$AD$2,0)+1,0),0)+IFERROR(VLOOKUP($A61,'TD SOP+PROFORM MOD'!$A$5:$AD$750,MATCH(X$2,'TD SOP+PROFORM MOD'!$B$2:$AD$2,0)+1,0),0)</f>
        <v>0</v>
      </c>
      <c r="Y61" s="25">
        <f>IFERROR(VLOOKUP($A61,'TD SOP+PROFORM MOD'!$A$5:$AD$750,MATCH(Y$4,'TD SOP+PROFORM MOD'!$B$2:$AD$2,0)+1,0),0)+IFERROR(VLOOKUP($A61,'TD SOP+PROFORM MOD'!$A$5:$AD$750,MATCH(Y$2,'TD SOP+PROFORM MOD'!$B$2:$AD$2,0)+1,0),0)</f>
        <v>0</v>
      </c>
      <c r="Z61" s="26" t="str">
        <f t="shared" si="16"/>
        <v/>
      </c>
      <c r="AA61" s="25">
        <f>IFERROR(VLOOKUP($A61,'TD SOP+PROFORM MOD'!$A$5:$AD$750,MATCH(AA$4,'TD SOP+PROFORM MOD'!$B$2:$AD$2,0)+1,0),0)+IFERROR(VLOOKUP($A61,'TD SOP+PROFORM MOD'!$A$5:$AD$750,MATCH(AA$2,'TD SOP+PROFORM MOD'!$B$2:$AD$2,0)+1,0),0)</f>
        <v>0</v>
      </c>
      <c r="AB61" s="25">
        <f>IFERROR(VLOOKUP($A61,'TD SOP+PROFORM MOD'!$A$5:$AD$750,MATCH(AB$4,'TD SOP+PROFORM MOD'!$B$2:$AD$2,0)+1,0),0)+IFERROR(VLOOKUP($A61,'TD SOP+PROFORM MOD'!$A$5:$AD$750,MATCH(AB$2,'TD SOP+PROFORM MOD'!$B$2:$AD$2,0)+1,0),0)</f>
        <v>0</v>
      </c>
      <c r="AC61" s="26" t="str">
        <f t="shared" si="17"/>
        <v/>
      </c>
      <c r="AD61" s="25">
        <f>IFERROR(VLOOKUP($A61,'TD SOP+PROFORM MOD'!$A$5:$AD$750,MATCH(AD$4,'TD SOP+PROFORM MOD'!$B$2:$AD$2,0)+1,0),0)+IFERROR(VLOOKUP($A61,'TD SOP+PROFORM MOD'!$A$5:$AD$750,MATCH(AD$2,'TD SOP+PROFORM MOD'!$B$2:$AD$2,0)+1,0),0)</f>
        <v>0</v>
      </c>
      <c r="AE61" s="25">
        <f>IFERROR(VLOOKUP($A61,'TD SOP+PROFORM MOD'!$A$5:$AD$750,MATCH(AE$4,'TD SOP+PROFORM MOD'!$B$2:$AD$2,0)+1,0),0)+IFERROR(VLOOKUP($A61,'TD SOP+PROFORM MOD'!$A$5:$AD$750,MATCH(AE$2,'TD SOP+PROFORM MOD'!$B$2:$AD$2,0)+1,0),0)</f>
        <v>0</v>
      </c>
      <c r="AF61" s="26" t="str">
        <f t="shared" si="18"/>
        <v/>
      </c>
      <c r="AG61" s="25">
        <f>IFERROR(VLOOKUP($A61,'TD SOP+PROFORM MOD'!$A$5:$AD$750,MATCH(AG$4,'TD SOP+PROFORM MOD'!$B$2:$AD$2,0)+1,0),0)+IFERROR(VLOOKUP($A61,'TD SOP+PROFORM MOD'!$A$5:$AD$750,MATCH(AG$2,'TD SOP+PROFORM MOD'!$B$2:$AD$2,0)+1,0),0)</f>
        <v>0</v>
      </c>
      <c r="AH61" s="25">
        <f>IFERROR(VLOOKUP($A61,'TD SOP+PROFORM MOD'!$A$5:$AD$750,MATCH(AH$4,'TD SOP+PROFORM MOD'!$B$2:$AD$2,0)+1,0),0)+IFERROR(VLOOKUP($A61,'TD SOP+PROFORM MOD'!$A$5:$AD$750,MATCH(AH$2,'TD SOP+PROFORM MOD'!$B$2:$AD$2,0)+1,0),0)</f>
        <v>0</v>
      </c>
      <c r="AI61" s="26" t="str">
        <f t="shared" si="19"/>
        <v/>
      </c>
      <c r="AJ61" s="25">
        <f>IFERROR(VLOOKUP($A61,'TD SOP+PROFORM MOD'!$A$5:$AD$750,MATCH(AJ$4,'TD SOP+PROFORM MOD'!$B$2:$AD$2,0)+1,0),0)+IFERROR(VLOOKUP($A61,'TD SOP+PROFORM MOD'!$A$5:$AD$750,MATCH(AJ$2,'TD SOP+PROFORM MOD'!$B$2:$AD$2,0)+1,0),0)</f>
        <v>0</v>
      </c>
      <c r="AK61" s="25">
        <f>IFERROR(VLOOKUP($A61,'TD SOP+PROFORM MOD'!$A$5:$AD$750,MATCH(AK$4,'TD SOP+PROFORM MOD'!$B$2:$AD$2,0)+1,0),0)+IFERROR(VLOOKUP($A61,'TD SOP+PROFORM MOD'!$A$5:$AD$750,MATCH(AK$2,'TD SOP+PROFORM MOD'!$B$2:$AD$2,0)+1,0),0)</f>
        <v>0</v>
      </c>
      <c r="AL61" s="26" t="str">
        <f t="shared" si="20"/>
        <v/>
      </c>
      <c r="AM61" s="25">
        <f t="shared" si="22"/>
        <v>3108</v>
      </c>
      <c r="AN61" s="25">
        <f t="shared" si="22"/>
        <v>0</v>
      </c>
      <c r="AO61" s="26" t="str">
        <f t="shared" si="21"/>
        <v/>
      </c>
      <c r="AR61" s="25">
        <f>SUMIF('B&amp;S YTD LFY'!B:B,"="&amp;A61,'B&amp;S YTD LFY'!C:C)</f>
        <v>0</v>
      </c>
      <c r="AS61" s="25">
        <f t="shared" si="23"/>
        <v>3108</v>
      </c>
      <c r="AT61" s="25"/>
    </row>
    <row r="62" spans="1:46" x14ac:dyDescent="0.35">
      <c r="A62" s="24" t="str">
        <f>IF(AND('TD SOP+PROFORM MOD'!A59&lt;&gt;"",'TD SOP+PROFORM MOD'!A59&lt;&gt;"TOTAL"),'TD SOP+PROFORM MOD'!A59,0)</f>
        <v>PIED PIPERS PIED PIPERS</v>
      </c>
      <c r="C62" s="25">
        <f>IFERROR(VLOOKUP($A62,'TD SOP+PROFORM MOD'!$A$5:$AD$750,MATCH(C$4,'TD SOP+PROFORM MOD'!$B$2:$AT$2,0)+1,0),"")</f>
        <v>0</v>
      </c>
      <c r="D62" s="25">
        <f>IFERROR(VLOOKUP($A62,'TD SOP+PROFORM MOD'!$A$5:$AD$750,MATCH(D$4,'TD SOP+PROFORM MOD'!$B$2:$AT$2,0)+1,0),"")</f>
        <v>0</v>
      </c>
      <c r="E62" s="26" t="str">
        <f t="shared" si="9"/>
        <v/>
      </c>
      <c r="F62" s="25">
        <f>IFERROR(VLOOKUP($A62,'TD SOP+PROFORM MOD'!$A$5:$AD$750,MATCH(F$4,'TD SOP+PROFORM MOD'!$B$2:$AT$2,0)+1,0),"")</f>
        <v>0</v>
      </c>
      <c r="G62" s="25">
        <f>IFERROR(VLOOKUP($A62,'TD SOP+PROFORM MOD'!$A$5:$AD$750,MATCH(G$4,'TD SOP+PROFORM MOD'!$B$2:$AT$2,0)+1,0),"")</f>
        <v>0</v>
      </c>
      <c r="H62" s="26" t="str">
        <f t="shared" si="10"/>
        <v/>
      </c>
      <c r="I62" s="25">
        <f>IFERROR(VLOOKUP($A62,'TD SOP+PROFORM MOD'!$A$5:$AD$750,MATCH(I$4,'TD SOP+PROFORM MOD'!$B$2:$AT$2,0)+1,0),"")</f>
        <v>0</v>
      </c>
      <c r="J62" s="25">
        <f>IFERROR(VLOOKUP($A62,'TD SOP+PROFORM MOD'!$A$5:$AD$750,MATCH(J$4,'TD SOP+PROFORM MOD'!$B$2:$AT$2,0)+1,0),"")</f>
        <v>0</v>
      </c>
      <c r="K62" s="26" t="str">
        <f t="shared" si="11"/>
        <v/>
      </c>
      <c r="L62" s="25">
        <f>IFERROR(VLOOKUP($A62,'TD SOP+PROFORM MOD'!$A$5:$AD$750,MATCH(L$4,'TD SOP+PROFORM MOD'!$B$2:$AT$2,0)+1,0),"")</f>
        <v>0</v>
      </c>
      <c r="M62" s="25">
        <f>IFERROR(VLOOKUP($A62,'TD SOP+PROFORM MOD'!$A$5:$AD$750,MATCH(M$4,'TD SOP+PROFORM MOD'!$B$2:$AT$2,0)+1,0),"")</f>
        <v>0</v>
      </c>
      <c r="N62" s="26" t="str">
        <f t="shared" si="12"/>
        <v/>
      </c>
      <c r="O62" s="25">
        <f>IFERROR(VLOOKUP($A62,'TD SOP+PROFORM MOD'!$A$5:$AD$750,MATCH(O$4,'TD SOP+PROFORM MOD'!$B$2:$AD$2,0)+1,0),0)+IFERROR(VLOOKUP($A62,'TD SOP+PROFORM MOD'!$A$5:$AD$750,MATCH(O$2,'TD SOP+PROFORM MOD'!$B$2:$AD$2,0)+1,0),0)</f>
        <v>0</v>
      </c>
      <c r="P62" s="25">
        <f>IFERROR(VLOOKUP($A62,'TD SOP+PROFORM MOD'!$A$5:$AD$750,MATCH(P$4,'TD SOP+PROFORM MOD'!$B$2:$AD$2,0)+1,0),0)+IFERROR(VLOOKUP($A62,'TD SOP+PROFORM MOD'!$A$5:$AD$750,MATCH(P$2,'TD SOP+PROFORM MOD'!$B$2:$AD$2,0)+1,0),0)</f>
        <v>1390</v>
      </c>
      <c r="Q62" s="26">
        <f t="shared" si="13"/>
        <v>-1</v>
      </c>
      <c r="R62" s="25">
        <f>IFERROR(VLOOKUP($A62,'TD SOP+PROFORM MOD'!$A$5:$AD$750,MATCH(R$4,'TD SOP+PROFORM MOD'!$B$2:$AD$2,0)+1,0),0)+IFERROR(VLOOKUP($A62,'TD SOP+PROFORM MOD'!$A$5:$AD$750,MATCH(R$2,'TD SOP+PROFORM MOD'!$B$2:$AD$2,0)+1,0),0)</f>
        <v>1088.5</v>
      </c>
      <c r="S62" s="25">
        <f>IFERROR(VLOOKUP($A62,'TD SOP+PROFORM MOD'!$A$5:$AD$750,MATCH(S$4,'TD SOP+PROFORM MOD'!$B$2:$AD$2,0)+1,0),0)+IFERROR(VLOOKUP($A62,'TD SOP+PROFORM MOD'!$A$5:$AD$750,MATCH(S$2,'TD SOP+PROFORM MOD'!$B$2:$AD$2,0)+1,0),0)</f>
        <v>624</v>
      </c>
      <c r="T62" s="26">
        <f t="shared" si="14"/>
        <v>0.74439102564102555</v>
      </c>
      <c r="U62" s="25">
        <f>IFERROR(VLOOKUP($A62,'TD SOP+PROFORM MOD'!$A$5:$AD$750,MATCH(U$4,'TD SOP+PROFORM MOD'!$B$2:$AD$2,0)+1,0),0)+IFERROR(VLOOKUP($A62,'TD SOP+PROFORM MOD'!$A$5:$AD$750,MATCH(U$2,'TD SOP+PROFORM MOD'!$B$2:$AD$2,0)+1,0),0)</f>
        <v>0</v>
      </c>
      <c r="V62" s="25">
        <f>IFERROR(VLOOKUP($A62,'TD SOP+PROFORM MOD'!$A$5:$AD$750,MATCH(V$4,'TD SOP+PROFORM MOD'!$B$2:$AD$2,0)+1,0),0)+IFERROR(VLOOKUP($A62,'TD SOP+PROFORM MOD'!$A$5:$AD$750,MATCH(V$2,'TD SOP+PROFORM MOD'!$B$2:$AD$2,0)+1,0),0)</f>
        <v>0</v>
      </c>
      <c r="W62" s="26" t="str">
        <f t="shared" si="15"/>
        <v/>
      </c>
      <c r="X62" s="25">
        <f>IFERROR(VLOOKUP($A62,'TD SOP+PROFORM MOD'!$A$5:$AD$750,MATCH(X$4,'TD SOP+PROFORM MOD'!$B$2:$AD$2,0)+1,0),0)+IFERROR(VLOOKUP($A62,'TD SOP+PROFORM MOD'!$A$5:$AD$750,MATCH(X$2,'TD SOP+PROFORM MOD'!$B$2:$AD$2,0)+1,0),0)</f>
        <v>0</v>
      </c>
      <c r="Y62" s="25">
        <f>IFERROR(VLOOKUP($A62,'TD SOP+PROFORM MOD'!$A$5:$AD$750,MATCH(Y$4,'TD SOP+PROFORM MOD'!$B$2:$AD$2,0)+1,0),0)+IFERROR(VLOOKUP($A62,'TD SOP+PROFORM MOD'!$A$5:$AD$750,MATCH(Y$2,'TD SOP+PROFORM MOD'!$B$2:$AD$2,0)+1,0),0)</f>
        <v>0</v>
      </c>
      <c r="Z62" s="26" t="str">
        <f t="shared" si="16"/>
        <v/>
      </c>
      <c r="AA62" s="25">
        <f>IFERROR(VLOOKUP($A62,'TD SOP+PROFORM MOD'!$A$5:$AD$750,MATCH(AA$4,'TD SOP+PROFORM MOD'!$B$2:$AD$2,0)+1,0),0)+IFERROR(VLOOKUP($A62,'TD SOP+PROFORM MOD'!$A$5:$AD$750,MATCH(AA$2,'TD SOP+PROFORM MOD'!$B$2:$AD$2,0)+1,0),0)</f>
        <v>0</v>
      </c>
      <c r="AB62" s="25">
        <f>IFERROR(VLOOKUP($A62,'TD SOP+PROFORM MOD'!$A$5:$AD$750,MATCH(AB$4,'TD SOP+PROFORM MOD'!$B$2:$AD$2,0)+1,0),0)+IFERROR(VLOOKUP($A62,'TD SOP+PROFORM MOD'!$A$5:$AD$750,MATCH(AB$2,'TD SOP+PROFORM MOD'!$B$2:$AD$2,0)+1,0),0)</f>
        <v>0</v>
      </c>
      <c r="AC62" s="26" t="str">
        <f t="shared" si="17"/>
        <v/>
      </c>
      <c r="AD62" s="25">
        <f>IFERROR(VLOOKUP($A62,'TD SOP+PROFORM MOD'!$A$5:$AD$750,MATCH(AD$4,'TD SOP+PROFORM MOD'!$B$2:$AD$2,0)+1,0),0)+IFERROR(VLOOKUP($A62,'TD SOP+PROFORM MOD'!$A$5:$AD$750,MATCH(AD$2,'TD SOP+PROFORM MOD'!$B$2:$AD$2,0)+1,0),0)</f>
        <v>0</v>
      </c>
      <c r="AE62" s="25">
        <f>IFERROR(VLOOKUP($A62,'TD SOP+PROFORM MOD'!$A$5:$AD$750,MATCH(AE$4,'TD SOP+PROFORM MOD'!$B$2:$AD$2,0)+1,0),0)+IFERROR(VLOOKUP($A62,'TD SOP+PROFORM MOD'!$A$5:$AD$750,MATCH(AE$2,'TD SOP+PROFORM MOD'!$B$2:$AD$2,0)+1,0),0)</f>
        <v>0</v>
      </c>
      <c r="AF62" s="26" t="str">
        <f t="shared" si="18"/>
        <v/>
      </c>
      <c r="AG62" s="25">
        <f>IFERROR(VLOOKUP($A62,'TD SOP+PROFORM MOD'!$A$5:$AD$750,MATCH(AG$4,'TD SOP+PROFORM MOD'!$B$2:$AD$2,0)+1,0),0)+IFERROR(VLOOKUP($A62,'TD SOP+PROFORM MOD'!$A$5:$AD$750,MATCH(AG$2,'TD SOP+PROFORM MOD'!$B$2:$AD$2,0)+1,0),0)</f>
        <v>0</v>
      </c>
      <c r="AH62" s="25">
        <f>IFERROR(VLOOKUP($A62,'TD SOP+PROFORM MOD'!$A$5:$AD$750,MATCH(AH$4,'TD SOP+PROFORM MOD'!$B$2:$AD$2,0)+1,0),0)+IFERROR(VLOOKUP($A62,'TD SOP+PROFORM MOD'!$A$5:$AD$750,MATCH(AH$2,'TD SOP+PROFORM MOD'!$B$2:$AD$2,0)+1,0),0)</f>
        <v>0</v>
      </c>
      <c r="AI62" s="26" t="str">
        <f t="shared" si="19"/>
        <v/>
      </c>
      <c r="AJ62" s="25">
        <f>IFERROR(VLOOKUP($A62,'TD SOP+PROFORM MOD'!$A$5:$AD$750,MATCH(AJ$4,'TD SOP+PROFORM MOD'!$B$2:$AD$2,0)+1,0),0)+IFERROR(VLOOKUP($A62,'TD SOP+PROFORM MOD'!$A$5:$AD$750,MATCH(AJ$2,'TD SOP+PROFORM MOD'!$B$2:$AD$2,0)+1,0),0)</f>
        <v>0</v>
      </c>
      <c r="AK62" s="25">
        <f>IFERROR(VLOOKUP($A62,'TD SOP+PROFORM MOD'!$A$5:$AD$750,MATCH(AK$4,'TD SOP+PROFORM MOD'!$B$2:$AD$2,0)+1,0),0)+IFERROR(VLOOKUP($A62,'TD SOP+PROFORM MOD'!$A$5:$AD$750,MATCH(AK$2,'TD SOP+PROFORM MOD'!$B$2:$AD$2,0)+1,0),0)</f>
        <v>0</v>
      </c>
      <c r="AL62" s="26" t="str">
        <f t="shared" si="20"/>
        <v/>
      </c>
      <c r="AM62" s="25">
        <f t="shared" si="22"/>
        <v>1088.5</v>
      </c>
      <c r="AN62" s="25">
        <f t="shared" si="22"/>
        <v>2014</v>
      </c>
      <c r="AO62" s="26">
        <f t="shared" si="21"/>
        <v>-0.45953326713008935</v>
      </c>
      <c r="AR62" s="25">
        <f>SUMIF('B&amp;S YTD LFY'!B:B,"="&amp;A62,'B&amp;S YTD LFY'!C:C)</f>
        <v>2098</v>
      </c>
      <c r="AS62" s="25">
        <f t="shared" si="23"/>
        <v>1088.5</v>
      </c>
      <c r="AT62" s="25"/>
    </row>
    <row r="63" spans="1:46" x14ac:dyDescent="0.35">
      <c r="A63" s="24" t="str">
        <f>IF(AND('TD SOP+PROFORM MOD'!A60&lt;&gt;"",'TD SOP+PROFORM MOD'!A60&lt;&gt;"TOTAL"),'TD SOP+PROFORM MOD'!A60,0)</f>
        <v>FIREFLY SUNSET RESORT</v>
      </c>
      <c r="C63" s="25">
        <f>IFERROR(VLOOKUP($A63,'TD SOP+PROFORM MOD'!$A$5:$AD$750,MATCH(C$4,'TD SOP+PROFORM MOD'!$B$2:$AT$2,0)+1,0),"")</f>
        <v>0</v>
      </c>
      <c r="D63" s="25">
        <f>IFERROR(VLOOKUP($A63,'TD SOP+PROFORM MOD'!$A$5:$AD$750,MATCH(D$4,'TD SOP+PROFORM MOD'!$B$2:$AT$2,0)+1,0),"")</f>
        <v>0</v>
      </c>
      <c r="E63" s="26" t="str">
        <f t="shared" si="9"/>
        <v/>
      </c>
      <c r="F63" s="25">
        <f>IFERROR(VLOOKUP($A63,'TD SOP+PROFORM MOD'!$A$5:$AD$750,MATCH(F$4,'TD SOP+PROFORM MOD'!$B$2:$AT$2,0)+1,0),"")</f>
        <v>0</v>
      </c>
      <c r="G63" s="25">
        <f>IFERROR(VLOOKUP($A63,'TD SOP+PROFORM MOD'!$A$5:$AD$750,MATCH(G$4,'TD SOP+PROFORM MOD'!$B$2:$AT$2,0)+1,0),"")</f>
        <v>0</v>
      </c>
      <c r="H63" s="26" t="str">
        <f t="shared" si="10"/>
        <v/>
      </c>
      <c r="I63" s="25">
        <f>IFERROR(VLOOKUP($A63,'TD SOP+PROFORM MOD'!$A$5:$AD$750,MATCH(I$4,'TD SOP+PROFORM MOD'!$B$2:$AT$2,0)+1,0),"")</f>
        <v>0</v>
      </c>
      <c r="J63" s="25">
        <f>IFERROR(VLOOKUP($A63,'TD SOP+PROFORM MOD'!$A$5:$AD$750,MATCH(J$4,'TD SOP+PROFORM MOD'!$B$2:$AT$2,0)+1,0),"")</f>
        <v>0</v>
      </c>
      <c r="K63" s="26" t="str">
        <f t="shared" si="11"/>
        <v/>
      </c>
      <c r="L63" s="25">
        <f>IFERROR(VLOOKUP($A63,'TD SOP+PROFORM MOD'!$A$5:$AD$750,MATCH(L$4,'TD SOP+PROFORM MOD'!$B$2:$AT$2,0)+1,0),"")</f>
        <v>0</v>
      </c>
      <c r="M63" s="25">
        <f>IFERROR(VLOOKUP($A63,'TD SOP+PROFORM MOD'!$A$5:$AD$750,MATCH(M$4,'TD SOP+PROFORM MOD'!$B$2:$AT$2,0)+1,0),"")</f>
        <v>0</v>
      </c>
      <c r="N63" s="26" t="str">
        <f t="shared" si="12"/>
        <v/>
      </c>
      <c r="O63" s="25">
        <f>IFERROR(VLOOKUP($A63,'TD SOP+PROFORM MOD'!$A$5:$AD$750,MATCH(O$4,'TD SOP+PROFORM MOD'!$B$2:$AD$2,0)+1,0),0)+IFERROR(VLOOKUP($A63,'TD SOP+PROFORM MOD'!$A$5:$AD$750,MATCH(O$2,'TD SOP+PROFORM MOD'!$B$2:$AD$2,0)+1,0),0)</f>
        <v>0</v>
      </c>
      <c r="P63" s="25">
        <f>IFERROR(VLOOKUP($A63,'TD SOP+PROFORM MOD'!$A$5:$AD$750,MATCH(P$4,'TD SOP+PROFORM MOD'!$B$2:$AD$2,0)+1,0),0)+IFERROR(VLOOKUP($A63,'TD SOP+PROFORM MOD'!$A$5:$AD$750,MATCH(P$2,'TD SOP+PROFORM MOD'!$B$2:$AD$2,0)+1,0),0)</f>
        <v>0</v>
      </c>
      <c r="Q63" s="26" t="str">
        <f t="shared" si="13"/>
        <v/>
      </c>
      <c r="R63" s="25">
        <f>IFERROR(VLOOKUP($A63,'TD SOP+PROFORM MOD'!$A$5:$AD$750,MATCH(R$4,'TD SOP+PROFORM MOD'!$B$2:$AD$2,0)+1,0),0)+IFERROR(VLOOKUP($A63,'TD SOP+PROFORM MOD'!$A$5:$AD$750,MATCH(R$2,'TD SOP+PROFORM MOD'!$B$2:$AD$2,0)+1,0),0)</f>
        <v>0</v>
      </c>
      <c r="S63" s="25">
        <f>IFERROR(VLOOKUP($A63,'TD SOP+PROFORM MOD'!$A$5:$AD$750,MATCH(S$4,'TD SOP+PROFORM MOD'!$B$2:$AD$2,0)+1,0),0)+IFERROR(VLOOKUP($A63,'TD SOP+PROFORM MOD'!$A$5:$AD$750,MATCH(S$2,'TD SOP+PROFORM MOD'!$B$2:$AD$2,0)+1,0),0)</f>
        <v>0</v>
      </c>
      <c r="T63" s="26" t="str">
        <f t="shared" si="14"/>
        <v/>
      </c>
      <c r="U63" s="25">
        <f>IFERROR(VLOOKUP($A63,'TD SOP+PROFORM MOD'!$A$5:$AD$750,MATCH(U$4,'TD SOP+PROFORM MOD'!$B$2:$AD$2,0)+1,0),0)+IFERROR(VLOOKUP($A63,'TD SOP+PROFORM MOD'!$A$5:$AD$750,MATCH(U$2,'TD SOP+PROFORM MOD'!$B$2:$AD$2,0)+1,0),0)</f>
        <v>0</v>
      </c>
      <c r="V63" s="25">
        <f>IFERROR(VLOOKUP($A63,'TD SOP+PROFORM MOD'!$A$5:$AD$750,MATCH(V$4,'TD SOP+PROFORM MOD'!$B$2:$AD$2,0)+1,0),0)+IFERROR(VLOOKUP($A63,'TD SOP+PROFORM MOD'!$A$5:$AD$750,MATCH(V$2,'TD SOP+PROFORM MOD'!$B$2:$AD$2,0)+1,0),0)</f>
        <v>2621</v>
      </c>
      <c r="W63" s="26">
        <f t="shared" si="15"/>
        <v>-1</v>
      </c>
      <c r="X63" s="25">
        <f>IFERROR(VLOOKUP($A63,'TD SOP+PROFORM MOD'!$A$5:$AD$750,MATCH(X$4,'TD SOP+PROFORM MOD'!$B$2:$AD$2,0)+1,0),0)+IFERROR(VLOOKUP($A63,'TD SOP+PROFORM MOD'!$A$5:$AD$750,MATCH(X$2,'TD SOP+PROFORM MOD'!$B$2:$AD$2,0)+1,0),0)</f>
        <v>0</v>
      </c>
      <c r="Y63" s="25">
        <f>IFERROR(VLOOKUP($A63,'TD SOP+PROFORM MOD'!$A$5:$AD$750,MATCH(Y$4,'TD SOP+PROFORM MOD'!$B$2:$AD$2,0)+1,0),0)+IFERROR(VLOOKUP($A63,'TD SOP+PROFORM MOD'!$A$5:$AD$750,MATCH(Y$2,'TD SOP+PROFORM MOD'!$B$2:$AD$2,0)+1,0),0)</f>
        <v>258</v>
      </c>
      <c r="Z63" s="26">
        <f t="shared" si="16"/>
        <v>-1</v>
      </c>
      <c r="AA63" s="25">
        <f>IFERROR(VLOOKUP($A63,'TD SOP+PROFORM MOD'!$A$5:$AD$750,MATCH(AA$4,'TD SOP+PROFORM MOD'!$B$2:$AD$2,0)+1,0),0)+IFERROR(VLOOKUP($A63,'TD SOP+PROFORM MOD'!$A$5:$AD$750,MATCH(AA$2,'TD SOP+PROFORM MOD'!$B$2:$AD$2,0)+1,0),0)</f>
        <v>0</v>
      </c>
      <c r="AB63" s="25">
        <f>IFERROR(VLOOKUP($A63,'TD SOP+PROFORM MOD'!$A$5:$AD$750,MATCH(AB$4,'TD SOP+PROFORM MOD'!$B$2:$AD$2,0)+1,0),0)+IFERROR(VLOOKUP($A63,'TD SOP+PROFORM MOD'!$A$5:$AD$750,MATCH(AB$2,'TD SOP+PROFORM MOD'!$B$2:$AD$2,0)+1,0),0)</f>
        <v>0</v>
      </c>
      <c r="AC63" s="26" t="str">
        <f t="shared" si="17"/>
        <v/>
      </c>
      <c r="AD63" s="25">
        <f>IFERROR(VLOOKUP($A63,'TD SOP+PROFORM MOD'!$A$5:$AD$750,MATCH(AD$4,'TD SOP+PROFORM MOD'!$B$2:$AD$2,0)+1,0),0)+IFERROR(VLOOKUP($A63,'TD SOP+PROFORM MOD'!$A$5:$AD$750,MATCH(AD$2,'TD SOP+PROFORM MOD'!$B$2:$AD$2,0)+1,0),0)</f>
        <v>0</v>
      </c>
      <c r="AE63" s="25">
        <f>IFERROR(VLOOKUP($A63,'TD SOP+PROFORM MOD'!$A$5:$AD$750,MATCH(AE$4,'TD SOP+PROFORM MOD'!$B$2:$AD$2,0)+1,0),0)+IFERROR(VLOOKUP($A63,'TD SOP+PROFORM MOD'!$A$5:$AD$750,MATCH(AE$2,'TD SOP+PROFORM MOD'!$B$2:$AD$2,0)+1,0),0)</f>
        <v>0</v>
      </c>
      <c r="AF63" s="26" t="str">
        <f t="shared" si="18"/>
        <v/>
      </c>
      <c r="AG63" s="25">
        <f>IFERROR(VLOOKUP($A63,'TD SOP+PROFORM MOD'!$A$5:$AD$750,MATCH(AG$4,'TD SOP+PROFORM MOD'!$B$2:$AD$2,0)+1,0),0)+IFERROR(VLOOKUP($A63,'TD SOP+PROFORM MOD'!$A$5:$AD$750,MATCH(AG$2,'TD SOP+PROFORM MOD'!$B$2:$AD$2,0)+1,0),0)</f>
        <v>0</v>
      </c>
      <c r="AH63" s="25">
        <f>IFERROR(VLOOKUP($A63,'TD SOP+PROFORM MOD'!$A$5:$AD$750,MATCH(AH$4,'TD SOP+PROFORM MOD'!$B$2:$AD$2,0)+1,0),0)+IFERROR(VLOOKUP($A63,'TD SOP+PROFORM MOD'!$A$5:$AD$750,MATCH(AH$2,'TD SOP+PROFORM MOD'!$B$2:$AD$2,0)+1,0),0)</f>
        <v>0</v>
      </c>
      <c r="AI63" s="26" t="str">
        <f t="shared" si="19"/>
        <v/>
      </c>
      <c r="AJ63" s="25">
        <f>IFERROR(VLOOKUP($A63,'TD SOP+PROFORM MOD'!$A$5:$AD$750,MATCH(AJ$4,'TD SOP+PROFORM MOD'!$B$2:$AD$2,0)+1,0),0)+IFERROR(VLOOKUP($A63,'TD SOP+PROFORM MOD'!$A$5:$AD$750,MATCH(AJ$2,'TD SOP+PROFORM MOD'!$B$2:$AD$2,0)+1,0),0)</f>
        <v>0</v>
      </c>
      <c r="AK63" s="25">
        <f>IFERROR(VLOOKUP($A63,'TD SOP+PROFORM MOD'!$A$5:$AD$750,MATCH(AK$4,'TD SOP+PROFORM MOD'!$B$2:$AD$2,0)+1,0),0)+IFERROR(VLOOKUP($A63,'TD SOP+PROFORM MOD'!$A$5:$AD$750,MATCH(AK$2,'TD SOP+PROFORM MOD'!$B$2:$AD$2,0)+1,0),0)</f>
        <v>0</v>
      </c>
      <c r="AL63" s="26" t="str">
        <f t="shared" si="20"/>
        <v/>
      </c>
      <c r="AM63" s="25">
        <f t="shared" si="22"/>
        <v>0</v>
      </c>
      <c r="AN63" s="25">
        <f t="shared" si="22"/>
        <v>2879</v>
      </c>
      <c r="AO63" s="26">
        <f t="shared" si="21"/>
        <v>-1</v>
      </c>
      <c r="AR63" s="25">
        <f>SUMIF('B&amp;S YTD LFY'!B:B,"="&amp;A63,'B&amp;S YTD LFY'!C:C)</f>
        <v>32049</v>
      </c>
      <c r="AS63" s="25">
        <f t="shared" si="23"/>
        <v>0</v>
      </c>
      <c r="AT63" s="25"/>
    </row>
    <row r="64" spans="1:46" x14ac:dyDescent="0.35">
      <c r="A64" s="24" t="str">
        <f>IF(AND('TD SOP+PROFORM MOD'!A61&lt;&gt;"",'TD SOP+PROFORM MOD'!A61&lt;&gt;"TOTAL"),'TD SOP+PROFORM MOD'!A61,0)</f>
        <v>OVER THE MOON</v>
      </c>
      <c r="C64" s="25">
        <f>IFERROR(VLOOKUP($A64,'TD SOP+PROFORM MOD'!$A$5:$AD$750,MATCH(C$4,'TD SOP+PROFORM MOD'!$B$2:$AT$2,0)+1,0),"")</f>
        <v>0</v>
      </c>
      <c r="D64" s="25">
        <f>IFERROR(VLOOKUP($A64,'TD SOP+PROFORM MOD'!$A$5:$AD$750,MATCH(D$4,'TD SOP+PROFORM MOD'!$B$2:$AT$2,0)+1,0),"")</f>
        <v>0</v>
      </c>
      <c r="E64" s="26" t="str">
        <f t="shared" si="9"/>
        <v/>
      </c>
      <c r="F64" s="25">
        <f>IFERROR(VLOOKUP($A64,'TD SOP+PROFORM MOD'!$A$5:$AD$750,MATCH(F$4,'TD SOP+PROFORM MOD'!$B$2:$AT$2,0)+1,0),"")</f>
        <v>0</v>
      </c>
      <c r="G64" s="25">
        <f>IFERROR(VLOOKUP($A64,'TD SOP+PROFORM MOD'!$A$5:$AD$750,MATCH(G$4,'TD SOP+PROFORM MOD'!$B$2:$AT$2,0)+1,0),"")</f>
        <v>0</v>
      </c>
      <c r="H64" s="26" t="str">
        <f t="shared" si="10"/>
        <v/>
      </c>
      <c r="I64" s="25">
        <f>IFERROR(VLOOKUP($A64,'TD SOP+PROFORM MOD'!$A$5:$AD$750,MATCH(I$4,'TD SOP+PROFORM MOD'!$B$2:$AT$2,0)+1,0),"")</f>
        <v>0</v>
      </c>
      <c r="J64" s="25">
        <f>IFERROR(VLOOKUP($A64,'TD SOP+PROFORM MOD'!$A$5:$AD$750,MATCH(J$4,'TD SOP+PROFORM MOD'!$B$2:$AT$2,0)+1,0),"")</f>
        <v>0</v>
      </c>
      <c r="K64" s="26" t="str">
        <f t="shared" si="11"/>
        <v/>
      </c>
      <c r="L64" s="25">
        <f>IFERROR(VLOOKUP($A64,'TD SOP+PROFORM MOD'!$A$5:$AD$750,MATCH(L$4,'TD SOP+PROFORM MOD'!$B$2:$AT$2,0)+1,0),"")</f>
        <v>1425.5</v>
      </c>
      <c r="M64" s="25">
        <f>IFERROR(VLOOKUP($A64,'TD SOP+PROFORM MOD'!$A$5:$AD$750,MATCH(M$4,'TD SOP+PROFORM MOD'!$B$2:$AT$2,0)+1,0),"")</f>
        <v>1315</v>
      </c>
      <c r="N64" s="26">
        <f t="shared" si="12"/>
        <v>8.4030418250950589E-2</v>
      </c>
      <c r="O64" s="25">
        <f>IFERROR(VLOOKUP($A64,'TD SOP+PROFORM MOD'!$A$5:$AD$750,MATCH(O$4,'TD SOP+PROFORM MOD'!$B$2:$AD$2,0)+1,0),0)+IFERROR(VLOOKUP($A64,'TD SOP+PROFORM MOD'!$A$5:$AD$750,MATCH(O$2,'TD SOP+PROFORM MOD'!$B$2:$AD$2,0)+1,0),0)</f>
        <v>0</v>
      </c>
      <c r="P64" s="25">
        <f>IFERROR(VLOOKUP($A64,'TD SOP+PROFORM MOD'!$A$5:$AD$750,MATCH(P$4,'TD SOP+PROFORM MOD'!$B$2:$AD$2,0)+1,0),0)+IFERROR(VLOOKUP($A64,'TD SOP+PROFORM MOD'!$A$5:$AD$750,MATCH(P$2,'TD SOP+PROFORM MOD'!$B$2:$AD$2,0)+1,0),0)</f>
        <v>0</v>
      </c>
      <c r="Q64" s="26" t="str">
        <f t="shared" si="13"/>
        <v/>
      </c>
      <c r="R64" s="25">
        <f>IFERROR(VLOOKUP($A64,'TD SOP+PROFORM MOD'!$A$5:$AD$750,MATCH(R$4,'TD SOP+PROFORM MOD'!$B$2:$AD$2,0)+1,0),0)+IFERROR(VLOOKUP($A64,'TD SOP+PROFORM MOD'!$A$5:$AD$750,MATCH(R$2,'TD SOP+PROFORM MOD'!$B$2:$AD$2,0)+1,0),0)</f>
        <v>0</v>
      </c>
      <c r="S64" s="25">
        <f>IFERROR(VLOOKUP($A64,'TD SOP+PROFORM MOD'!$A$5:$AD$750,MATCH(S$4,'TD SOP+PROFORM MOD'!$B$2:$AD$2,0)+1,0),0)+IFERROR(VLOOKUP($A64,'TD SOP+PROFORM MOD'!$A$5:$AD$750,MATCH(S$2,'TD SOP+PROFORM MOD'!$B$2:$AD$2,0)+1,0),0)</f>
        <v>0</v>
      </c>
      <c r="T64" s="26" t="str">
        <f t="shared" si="14"/>
        <v/>
      </c>
      <c r="U64" s="25">
        <f>IFERROR(VLOOKUP($A64,'TD SOP+PROFORM MOD'!$A$5:$AD$750,MATCH(U$4,'TD SOP+PROFORM MOD'!$B$2:$AD$2,0)+1,0),0)+IFERROR(VLOOKUP($A64,'TD SOP+PROFORM MOD'!$A$5:$AD$750,MATCH(U$2,'TD SOP+PROFORM MOD'!$B$2:$AD$2,0)+1,0),0)</f>
        <v>0</v>
      </c>
      <c r="V64" s="25">
        <f>IFERROR(VLOOKUP($A64,'TD SOP+PROFORM MOD'!$A$5:$AD$750,MATCH(V$4,'TD SOP+PROFORM MOD'!$B$2:$AD$2,0)+1,0),0)+IFERROR(VLOOKUP($A64,'TD SOP+PROFORM MOD'!$A$5:$AD$750,MATCH(V$2,'TD SOP+PROFORM MOD'!$B$2:$AD$2,0)+1,0),0)</f>
        <v>0</v>
      </c>
      <c r="W64" s="26" t="str">
        <f t="shared" si="15"/>
        <v/>
      </c>
      <c r="X64" s="25">
        <f>IFERROR(VLOOKUP($A64,'TD SOP+PROFORM MOD'!$A$5:$AD$750,MATCH(X$4,'TD SOP+PROFORM MOD'!$B$2:$AD$2,0)+1,0),0)+IFERROR(VLOOKUP($A64,'TD SOP+PROFORM MOD'!$A$5:$AD$750,MATCH(X$2,'TD SOP+PROFORM MOD'!$B$2:$AD$2,0)+1,0),0)</f>
        <v>0</v>
      </c>
      <c r="Y64" s="25">
        <f>IFERROR(VLOOKUP($A64,'TD SOP+PROFORM MOD'!$A$5:$AD$750,MATCH(Y$4,'TD SOP+PROFORM MOD'!$B$2:$AD$2,0)+1,0),0)+IFERROR(VLOOKUP($A64,'TD SOP+PROFORM MOD'!$A$5:$AD$750,MATCH(Y$2,'TD SOP+PROFORM MOD'!$B$2:$AD$2,0)+1,0),0)</f>
        <v>0</v>
      </c>
      <c r="Z64" s="26" t="str">
        <f t="shared" si="16"/>
        <v/>
      </c>
      <c r="AA64" s="25">
        <f>IFERROR(VLOOKUP($A64,'TD SOP+PROFORM MOD'!$A$5:$AD$750,MATCH(AA$4,'TD SOP+PROFORM MOD'!$B$2:$AD$2,0)+1,0),0)+IFERROR(VLOOKUP($A64,'TD SOP+PROFORM MOD'!$A$5:$AD$750,MATCH(AA$2,'TD SOP+PROFORM MOD'!$B$2:$AD$2,0)+1,0),0)</f>
        <v>0</v>
      </c>
      <c r="AB64" s="25">
        <f>IFERROR(VLOOKUP($A64,'TD SOP+PROFORM MOD'!$A$5:$AD$750,MATCH(AB$4,'TD SOP+PROFORM MOD'!$B$2:$AD$2,0)+1,0),0)+IFERROR(VLOOKUP($A64,'TD SOP+PROFORM MOD'!$A$5:$AD$750,MATCH(AB$2,'TD SOP+PROFORM MOD'!$B$2:$AD$2,0)+1,0),0)</f>
        <v>0</v>
      </c>
      <c r="AC64" s="26" t="str">
        <f t="shared" si="17"/>
        <v/>
      </c>
      <c r="AD64" s="25">
        <f>IFERROR(VLOOKUP($A64,'TD SOP+PROFORM MOD'!$A$5:$AD$750,MATCH(AD$4,'TD SOP+PROFORM MOD'!$B$2:$AD$2,0)+1,0),0)+IFERROR(VLOOKUP($A64,'TD SOP+PROFORM MOD'!$A$5:$AD$750,MATCH(AD$2,'TD SOP+PROFORM MOD'!$B$2:$AD$2,0)+1,0),0)</f>
        <v>0</v>
      </c>
      <c r="AE64" s="25">
        <f>IFERROR(VLOOKUP($A64,'TD SOP+PROFORM MOD'!$A$5:$AD$750,MATCH(AE$4,'TD SOP+PROFORM MOD'!$B$2:$AD$2,0)+1,0),0)+IFERROR(VLOOKUP($A64,'TD SOP+PROFORM MOD'!$A$5:$AD$750,MATCH(AE$2,'TD SOP+PROFORM MOD'!$B$2:$AD$2,0)+1,0),0)</f>
        <v>0</v>
      </c>
      <c r="AF64" s="26" t="str">
        <f t="shared" si="18"/>
        <v/>
      </c>
      <c r="AG64" s="25">
        <f>IFERROR(VLOOKUP($A64,'TD SOP+PROFORM MOD'!$A$5:$AD$750,MATCH(AG$4,'TD SOP+PROFORM MOD'!$B$2:$AD$2,0)+1,0),0)+IFERROR(VLOOKUP($A64,'TD SOP+PROFORM MOD'!$A$5:$AD$750,MATCH(AG$2,'TD SOP+PROFORM MOD'!$B$2:$AD$2,0)+1,0),0)</f>
        <v>0</v>
      </c>
      <c r="AH64" s="25">
        <f>IFERROR(VLOOKUP($A64,'TD SOP+PROFORM MOD'!$A$5:$AD$750,MATCH(AH$4,'TD SOP+PROFORM MOD'!$B$2:$AD$2,0)+1,0),0)+IFERROR(VLOOKUP($A64,'TD SOP+PROFORM MOD'!$A$5:$AD$750,MATCH(AH$2,'TD SOP+PROFORM MOD'!$B$2:$AD$2,0)+1,0),0)</f>
        <v>0</v>
      </c>
      <c r="AI64" s="26" t="str">
        <f t="shared" si="19"/>
        <v/>
      </c>
      <c r="AJ64" s="25">
        <f>IFERROR(VLOOKUP($A64,'TD SOP+PROFORM MOD'!$A$5:$AD$750,MATCH(AJ$4,'TD SOP+PROFORM MOD'!$B$2:$AD$2,0)+1,0),0)+IFERROR(VLOOKUP($A64,'TD SOP+PROFORM MOD'!$A$5:$AD$750,MATCH(AJ$2,'TD SOP+PROFORM MOD'!$B$2:$AD$2,0)+1,0),0)</f>
        <v>0</v>
      </c>
      <c r="AK64" s="25">
        <f>IFERROR(VLOOKUP($A64,'TD SOP+PROFORM MOD'!$A$5:$AD$750,MATCH(AK$4,'TD SOP+PROFORM MOD'!$B$2:$AD$2,0)+1,0),0)+IFERROR(VLOOKUP($A64,'TD SOP+PROFORM MOD'!$A$5:$AD$750,MATCH(AK$2,'TD SOP+PROFORM MOD'!$B$2:$AD$2,0)+1,0),0)</f>
        <v>0</v>
      </c>
      <c r="AL64" s="26" t="str">
        <f t="shared" si="20"/>
        <v/>
      </c>
      <c r="AM64" s="25">
        <f t="shared" si="22"/>
        <v>1425.5</v>
      </c>
      <c r="AN64" s="25">
        <f t="shared" si="22"/>
        <v>1315</v>
      </c>
      <c r="AO64" s="26">
        <f t="shared" si="21"/>
        <v>8.4030418250950589E-2</v>
      </c>
      <c r="AR64" s="25">
        <f>SUMIF('B&amp;S YTD LFY'!B:B,"="&amp;A64,'B&amp;S YTD LFY'!C:C)</f>
        <v>1315</v>
      </c>
      <c r="AS64" s="25">
        <f t="shared" si="23"/>
        <v>1425.5</v>
      </c>
      <c r="AT64" s="25"/>
    </row>
    <row r="65" spans="1:46" x14ac:dyDescent="0.35">
      <c r="A65" s="24" t="str">
        <f>IF(AND('TD SOP+PROFORM MOD'!A62&lt;&gt;"",'TD SOP+PROFORM MOD'!A62&lt;&gt;"TOTAL"),'TD SOP+PROFORM MOD'!A62,0)</f>
        <v>CORNER SURF SHOP</v>
      </c>
      <c r="C65" s="25">
        <f>IFERROR(VLOOKUP($A65,'TD SOP+PROFORM MOD'!$A$5:$AD$750,MATCH(C$4,'TD SOP+PROFORM MOD'!$B$2:$AT$2,0)+1,0),"")</f>
        <v>0</v>
      </c>
      <c r="D65" s="25">
        <f>IFERROR(VLOOKUP($A65,'TD SOP+PROFORM MOD'!$A$5:$AD$750,MATCH(D$4,'TD SOP+PROFORM MOD'!$B$2:$AT$2,0)+1,0),"")</f>
        <v>0</v>
      </c>
      <c r="E65" s="26" t="str">
        <f t="shared" si="9"/>
        <v/>
      </c>
      <c r="F65" s="25">
        <f>IFERROR(VLOOKUP($A65,'TD SOP+PROFORM MOD'!$A$5:$AD$750,MATCH(F$4,'TD SOP+PROFORM MOD'!$B$2:$AT$2,0)+1,0),"")</f>
        <v>0</v>
      </c>
      <c r="G65" s="25">
        <f>IFERROR(VLOOKUP($A65,'TD SOP+PROFORM MOD'!$A$5:$AD$750,MATCH(G$4,'TD SOP+PROFORM MOD'!$B$2:$AT$2,0)+1,0),"")</f>
        <v>0</v>
      </c>
      <c r="H65" s="26" t="str">
        <f t="shared" si="10"/>
        <v/>
      </c>
      <c r="I65" s="25">
        <f>IFERROR(VLOOKUP($A65,'TD SOP+PROFORM MOD'!$A$5:$AD$750,MATCH(I$4,'TD SOP+PROFORM MOD'!$B$2:$AT$2,0)+1,0),"")</f>
        <v>0</v>
      </c>
      <c r="J65" s="25">
        <f>IFERROR(VLOOKUP($A65,'TD SOP+PROFORM MOD'!$A$5:$AD$750,MATCH(J$4,'TD SOP+PROFORM MOD'!$B$2:$AT$2,0)+1,0),"")</f>
        <v>0</v>
      </c>
      <c r="K65" s="26" t="str">
        <f t="shared" si="11"/>
        <v/>
      </c>
      <c r="L65" s="25">
        <f>IFERROR(VLOOKUP($A65,'TD SOP+PROFORM MOD'!$A$5:$AD$750,MATCH(L$4,'TD SOP+PROFORM MOD'!$B$2:$AT$2,0)+1,0),"")</f>
        <v>0</v>
      </c>
      <c r="M65" s="25">
        <f>IFERROR(VLOOKUP($A65,'TD SOP+PROFORM MOD'!$A$5:$AD$750,MATCH(M$4,'TD SOP+PROFORM MOD'!$B$2:$AT$2,0)+1,0),"")</f>
        <v>0</v>
      </c>
      <c r="N65" s="26" t="str">
        <f t="shared" si="12"/>
        <v/>
      </c>
      <c r="O65" s="25">
        <f>IFERROR(VLOOKUP($A65,'TD SOP+PROFORM MOD'!$A$5:$AD$750,MATCH(O$4,'TD SOP+PROFORM MOD'!$B$2:$AD$2,0)+1,0),0)+IFERROR(VLOOKUP($A65,'TD SOP+PROFORM MOD'!$A$5:$AD$750,MATCH(O$2,'TD SOP+PROFORM MOD'!$B$2:$AD$2,0)+1,0),0)</f>
        <v>0</v>
      </c>
      <c r="P65" s="25">
        <f>IFERROR(VLOOKUP($A65,'TD SOP+PROFORM MOD'!$A$5:$AD$750,MATCH(P$4,'TD SOP+PROFORM MOD'!$B$2:$AD$2,0)+1,0),0)+IFERROR(VLOOKUP($A65,'TD SOP+PROFORM MOD'!$A$5:$AD$750,MATCH(P$2,'TD SOP+PROFORM MOD'!$B$2:$AD$2,0)+1,0),0)</f>
        <v>0</v>
      </c>
      <c r="Q65" s="26" t="str">
        <f t="shared" si="13"/>
        <v/>
      </c>
      <c r="R65" s="25">
        <f>IFERROR(VLOOKUP($A65,'TD SOP+PROFORM MOD'!$A$5:$AD$750,MATCH(R$4,'TD SOP+PROFORM MOD'!$B$2:$AD$2,0)+1,0),0)+IFERROR(VLOOKUP($A65,'TD SOP+PROFORM MOD'!$A$5:$AD$750,MATCH(R$2,'TD SOP+PROFORM MOD'!$B$2:$AD$2,0)+1,0),0)</f>
        <v>0</v>
      </c>
      <c r="S65" s="25">
        <f>IFERROR(VLOOKUP($A65,'TD SOP+PROFORM MOD'!$A$5:$AD$750,MATCH(S$4,'TD SOP+PROFORM MOD'!$B$2:$AD$2,0)+1,0),0)+IFERROR(VLOOKUP($A65,'TD SOP+PROFORM MOD'!$A$5:$AD$750,MATCH(S$2,'TD SOP+PROFORM MOD'!$B$2:$AD$2,0)+1,0),0)</f>
        <v>0</v>
      </c>
      <c r="T65" s="26" t="str">
        <f t="shared" si="14"/>
        <v/>
      </c>
      <c r="U65" s="25">
        <f>IFERROR(VLOOKUP($A65,'TD SOP+PROFORM MOD'!$A$5:$AD$750,MATCH(U$4,'TD SOP+PROFORM MOD'!$B$2:$AD$2,0)+1,0),0)+IFERROR(VLOOKUP($A65,'TD SOP+PROFORM MOD'!$A$5:$AD$750,MATCH(U$2,'TD SOP+PROFORM MOD'!$B$2:$AD$2,0)+1,0),0)</f>
        <v>0</v>
      </c>
      <c r="V65" s="25">
        <f>IFERROR(VLOOKUP($A65,'TD SOP+PROFORM MOD'!$A$5:$AD$750,MATCH(V$4,'TD SOP+PROFORM MOD'!$B$2:$AD$2,0)+1,0),0)+IFERROR(VLOOKUP($A65,'TD SOP+PROFORM MOD'!$A$5:$AD$750,MATCH(V$2,'TD SOP+PROFORM MOD'!$B$2:$AD$2,0)+1,0),0)</f>
        <v>0</v>
      </c>
      <c r="W65" s="26" t="str">
        <f t="shared" si="15"/>
        <v/>
      </c>
      <c r="X65" s="25">
        <f>IFERROR(VLOOKUP($A65,'TD SOP+PROFORM MOD'!$A$5:$AD$750,MATCH(X$4,'TD SOP+PROFORM MOD'!$B$2:$AD$2,0)+1,0),0)+IFERROR(VLOOKUP($A65,'TD SOP+PROFORM MOD'!$A$5:$AD$750,MATCH(X$2,'TD SOP+PROFORM MOD'!$B$2:$AD$2,0)+1,0),0)</f>
        <v>0</v>
      </c>
      <c r="Y65" s="25">
        <f>IFERROR(VLOOKUP($A65,'TD SOP+PROFORM MOD'!$A$5:$AD$750,MATCH(Y$4,'TD SOP+PROFORM MOD'!$B$2:$AD$2,0)+1,0),0)+IFERROR(VLOOKUP($A65,'TD SOP+PROFORM MOD'!$A$5:$AD$750,MATCH(Y$2,'TD SOP+PROFORM MOD'!$B$2:$AD$2,0)+1,0),0)</f>
        <v>0</v>
      </c>
      <c r="Z65" s="26" t="str">
        <f t="shared" si="16"/>
        <v/>
      </c>
      <c r="AA65" s="25">
        <f>IFERROR(VLOOKUP($A65,'TD SOP+PROFORM MOD'!$A$5:$AD$750,MATCH(AA$4,'TD SOP+PROFORM MOD'!$B$2:$AD$2,0)+1,0),0)+IFERROR(VLOOKUP($A65,'TD SOP+PROFORM MOD'!$A$5:$AD$750,MATCH(AA$2,'TD SOP+PROFORM MOD'!$B$2:$AD$2,0)+1,0),0)</f>
        <v>0</v>
      </c>
      <c r="AB65" s="25">
        <f>IFERROR(VLOOKUP($A65,'TD SOP+PROFORM MOD'!$A$5:$AD$750,MATCH(AB$4,'TD SOP+PROFORM MOD'!$B$2:$AD$2,0)+1,0),0)+IFERROR(VLOOKUP($A65,'TD SOP+PROFORM MOD'!$A$5:$AD$750,MATCH(AB$2,'TD SOP+PROFORM MOD'!$B$2:$AD$2,0)+1,0),0)</f>
        <v>0</v>
      </c>
      <c r="AC65" s="26" t="str">
        <f t="shared" si="17"/>
        <v/>
      </c>
      <c r="AD65" s="25">
        <f>IFERROR(VLOOKUP($A65,'TD SOP+PROFORM MOD'!$A$5:$AD$750,MATCH(AD$4,'TD SOP+PROFORM MOD'!$B$2:$AD$2,0)+1,0),0)+IFERROR(VLOOKUP($A65,'TD SOP+PROFORM MOD'!$A$5:$AD$750,MATCH(AD$2,'TD SOP+PROFORM MOD'!$B$2:$AD$2,0)+1,0),0)</f>
        <v>0</v>
      </c>
      <c r="AE65" s="25">
        <f>IFERROR(VLOOKUP($A65,'TD SOP+PROFORM MOD'!$A$5:$AD$750,MATCH(AE$4,'TD SOP+PROFORM MOD'!$B$2:$AD$2,0)+1,0),0)+IFERROR(VLOOKUP($A65,'TD SOP+PROFORM MOD'!$A$5:$AD$750,MATCH(AE$2,'TD SOP+PROFORM MOD'!$B$2:$AD$2,0)+1,0),0)</f>
        <v>2322</v>
      </c>
      <c r="AF65" s="26">
        <f t="shared" si="18"/>
        <v>-1</v>
      </c>
      <c r="AG65" s="25">
        <f>IFERROR(VLOOKUP($A65,'TD SOP+PROFORM MOD'!$A$5:$AD$750,MATCH(AG$4,'TD SOP+PROFORM MOD'!$B$2:$AD$2,0)+1,0),0)+IFERROR(VLOOKUP($A65,'TD SOP+PROFORM MOD'!$A$5:$AD$750,MATCH(AG$2,'TD SOP+PROFORM MOD'!$B$2:$AD$2,0)+1,0),0)</f>
        <v>0</v>
      </c>
      <c r="AH65" s="25">
        <f>IFERROR(VLOOKUP($A65,'TD SOP+PROFORM MOD'!$A$5:$AD$750,MATCH(AH$4,'TD SOP+PROFORM MOD'!$B$2:$AD$2,0)+1,0),0)+IFERROR(VLOOKUP($A65,'TD SOP+PROFORM MOD'!$A$5:$AD$750,MATCH(AH$2,'TD SOP+PROFORM MOD'!$B$2:$AD$2,0)+1,0),0)</f>
        <v>404</v>
      </c>
      <c r="AI65" s="26">
        <f t="shared" si="19"/>
        <v>-1</v>
      </c>
      <c r="AJ65" s="25">
        <f>IFERROR(VLOOKUP($A65,'TD SOP+PROFORM MOD'!$A$5:$AD$750,MATCH(AJ$4,'TD SOP+PROFORM MOD'!$B$2:$AD$2,0)+1,0),0)+IFERROR(VLOOKUP($A65,'TD SOP+PROFORM MOD'!$A$5:$AD$750,MATCH(AJ$2,'TD SOP+PROFORM MOD'!$B$2:$AD$2,0)+1,0),0)</f>
        <v>0</v>
      </c>
      <c r="AK65" s="25">
        <f>IFERROR(VLOOKUP($A65,'TD SOP+PROFORM MOD'!$A$5:$AD$750,MATCH(AK$4,'TD SOP+PROFORM MOD'!$B$2:$AD$2,0)+1,0),0)+IFERROR(VLOOKUP($A65,'TD SOP+PROFORM MOD'!$A$5:$AD$750,MATCH(AK$2,'TD SOP+PROFORM MOD'!$B$2:$AD$2,0)+1,0),0)</f>
        <v>0</v>
      </c>
      <c r="AL65" s="26" t="str">
        <f t="shared" si="20"/>
        <v/>
      </c>
      <c r="AM65" s="25">
        <f t="shared" si="22"/>
        <v>0</v>
      </c>
      <c r="AN65" s="25">
        <f t="shared" si="22"/>
        <v>2726</v>
      </c>
      <c r="AO65" s="26">
        <f t="shared" si="21"/>
        <v>-1</v>
      </c>
      <c r="AR65" s="25">
        <f>SUMIF('B&amp;S YTD LFY'!B:B,"="&amp;A65,'B&amp;S YTD LFY'!C:C)</f>
        <v>0</v>
      </c>
      <c r="AS65" s="25">
        <f t="shared" si="23"/>
        <v>0</v>
      </c>
      <c r="AT65" s="25"/>
    </row>
    <row r="66" spans="1:46" x14ac:dyDescent="0.35">
      <c r="A66" s="24" t="str">
        <f>IF(AND('TD SOP+PROFORM MOD'!A63&lt;&gt;"",'TD SOP+PROFORM MOD'!A63&lt;&gt;"TOTAL"),'TD SOP+PROFORM MOD'!A63,0)</f>
        <v>BANGLES N BOWS LLC</v>
      </c>
      <c r="C66" s="25">
        <f>IFERROR(VLOOKUP($A66,'TD SOP+PROFORM MOD'!$A$5:$AD$750,MATCH(C$4,'TD SOP+PROFORM MOD'!$B$2:$AT$2,0)+1,0),"")</f>
        <v>0</v>
      </c>
      <c r="D66" s="25">
        <f>IFERROR(VLOOKUP($A66,'TD SOP+PROFORM MOD'!$A$5:$AD$750,MATCH(D$4,'TD SOP+PROFORM MOD'!$B$2:$AT$2,0)+1,0),"")</f>
        <v>0</v>
      </c>
      <c r="E66" s="26" t="str">
        <f t="shared" si="9"/>
        <v/>
      </c>
      <c r="F66" s="25">
        <f>IFERROR(VLOOKUP($A66,'TD SOP+PROFORM MOD'!$A$5:$AD$750,MATCH(F$4,'TD SOP+PROFORM MOD'!$B$2:$AT$2,0)+1,0),"")</f>
        <v>0</v>
      </c>
      <c r="G66" s="25">
        <f>IFERROR(VLOOKUP($A66,'TD SOP+PROFORM MOD'!$A$5:$AD$750,MATCH(G$4,'TD SOP+PROFORM MOD'!$B$2:$AT$2,0)+1,0),"")</f>
        <v>0</v>
      </c>
      <c r="H66" s="26" t="str">
        <f t="shared" si="10"/>
        <v/>
      </c>
      <c r="I66" s="25">
        <f>IFERROR(VLOOKUP($A66,'TD SOP+PROFORM MOD'!$A$5:$AD$750,MATCH(I$4,'TD SOP+PROFORM MOD'!$B$2:$AT$2,0)+1,0),"")</f>
        <v>0</v>
      </c>
      <c r="J66" s="25">
        <f>IFERROR(VLOOKUP($A66,'TD SOP+PROFORM MOD'!$A$5:$AD$750,MATCH(J$4,'TD SOP+PROFORM MOD'!$B$2:$AT$2,0)+1,0),"")</f>
        <v>0</v>
      </c>
      <c r="K66" s="26" t="str">
        <f t="shared" si="11"/>
        <v/>
      </c>
      <c r="L66" s="25">
        <f>IFERROR(VLOOKUP($A66,'TD SOP+PROFORM MOD'!$A$5:$AD$750,MATCH(L$4,'TD SOP+PROFORM MOD'!$B$2:$AT$2,0)+1,0),"")</f>
        <v>0</v>
      </c>
      <c r="M66" s="25">
        <f>IFERROR(VLOOKUP($A66,'TD SOP+PROFORM MOD'!$A$5:$AD$750,MATCH(M$4,'TD SOP+PROFORM MOD'!$B$2:$AT$2,0)+1,0),"")</f>
        <v>0</v>
      </c>
      <c r="N66" s="26" t="str">
        <f t="shared" si="12"/>
        <v/>
      </c>
      <c r="O66" s="25">
        <f>IFERROR(VLOOKUP($A66,'TD SOP+PROFORM MOD'!$A$5:$AD$750,MATCH(O$4,'TD SOP+PROFORM MOD'!$B$2:$AD$2,0)+1,0),0)+IFERROR(VLOOKUP($A66,'TD SOP+PROFORM MOD'!$A$5:$AD$750,MATCH(O$2,'TD SOP+PROFORM MOD'!$B$2:$AD$2,0)+1,0),0)</f>
        <v>0</v>
      </c>
      <c r="P66" s="25">
        <f>IFERROR(VLOOKUP($A66,'TD SOP+PROFORM MOD'!$A$5:$AD$750,MATCH(P$4,'TD SOP+PROFORM MOD'!$B$2:$AD$2,0)+1,0),0)+IFERROR(VLOOKUP($A66,'TD SOP+PROFORM MOD'!$A$5:$AD$750,MATCH(P$2,'TD SOP+PROFORM MOD'!$B$2:$AD$2,0)+1,0),0)</f>
        <v>0</v>
      </c>
      <c r="Q66" s="26" t="str">
        <f t="shared" si="13"/>
        <v/>
      </c>
      <c r="R66" s="25">
        <f>IFERROR(VLOOKUP($A66,'TD SOP+PROFORM MOD'!$A$5:$AD$750,MATCH(R$4,'TD SOP+PROFORM MOD'!$B$2:$AD$2,0)+1,0),0)+IFERROR(VLOOKUP($A66,'TD SOP+PROFORM MOD'!$A$5:$AD$750,MATCH(R$2,'TD SOP+PROFORM MOD'!$B$2:$AD$2,0)+1,0),0)</f>
        <v>0</v>
      </c>
      <c r="S66" s="25">
        <f>IFERROR(VLOOKUP($A66,'TD SOP+PROFORM MOD'!$A$5:$AD$750,MATCH(S$4,'TD SOP+PROFORM MOD'!$B$2:$AD$2,0)+1,0),0)+IFERROR(VLOOKUP($A66,'TD SOP+PROFORM MOD'!$A$5:$AD$750,MATCH(S$2,'TD SOP+PROFORM MOD'!$B$2:$AD$2,0)+1,0),0)</f>
        <v>0</v>
      </c>
      <c r="T66" s="26" t="str">
        <f t="shared" si="14"/>
        <v/>
      </c>
      <c r="U66" s="25">
        <f>IFERROR(VLOOKUP($A66,'TD SOP+PROFORM MOD'!$A$5:$AD$750,MATCH(U$4,'TD SOP+PROFORM MOD'!$B$2:$AD$2,0)+1,0),0)+IFERROR(VLOOKUP($A66,'TD SOP+PROFORM MOD'!$A$5:$AD$750,MATCH(U$2,'TD SOP+PROFORM MOD'!$B$2:$AD$2,0)+1,0),0)</f>
        <v>1509</v>
      </c>
      <c r="V66" s="25">
        <f>IFERROR(VLOOKUP($A66,'TD SOP+PROFORM MOD'!$A$5:$AD$750,MATCH(V$4,'TD SOP+PROFORM MOD'!$B$2:$AD$2,0)+1,0),0)+IFERROR(VLOOKUP($A66,'TD SOP+PROFORM MOD'!$A$5:$AD$750,MATCH(V$2,'TD SOP+PROFORM MOD'!$B$2:$AD$2,0)+1,0),0)</f>
        <v>970</v>
      </c>
      <c r="W66" s="26">
        <f t="shared" si="15"/>
        <v>0.55567010309278353</v>
      </c>
      <c r="X66" s="25">
        <f>IFERROR(VLOOKUP($A66,'TD SOP+PROFORM MOD'!$A$5:$AD$750,MATCH(X$4,'TD SOP+PROFORM MOD'!$B$2:$AD$2,0)+1,0),0)+IFERROR(VLOOKUP($A66,'TD SOP+PROFORM MOD'!$A$5:$AD$750,MATCH(X$2,'TD SOP+PROFORM MOD'!$B$2:$AD$2,0)+1,0),0)</f>
        <v>0</v>
      </c>
      <c r="Y66" s="25">
        <f>IFERROR(VLOOKUP($A66,'TD SOP+PROFORM MOD'!$A$5:$AD$750,MATCH(Y$4,'TD SOP+PROFORM MOD'!$B$2:$AD$2,0)+1,0),0)+IFERROR(VLOOKUP($A66,'TD SOP+PROFORM MOD'!$A$5:$AD$750,MATCH(Y$2,'TD SOP+PROFORM MOD'!$B$2:$AD$2,0)+1,0),0)</f>
        <v>214</v>
      </c>
      <c r="Z66" s="26">
        <f t="shared" si="16"/>
        <v>-1</v>
      </c>
      <c r="AA66" s="25">
        <f>IFERROR(VLOOKUP($A66,'TD SOP+PROFORM MOD'!$A$5:$AD$750,MATCH(AA$4,'TD SOP+PROFORM MOD'!$B$2:$AD$2,0)+1,0),0)+IFERROR(VLOOKUP($A66,'TD SOP+PROFORM MOD'!$A$5:$AD$750,MATCH(AA$2,'TD SOP+PROFORM MOD'!$B$2:$AD$2,0)+1,0),0)</f>
        <v>0</v>
      </c>
      <c r="AB66" s="25">
        <f>IFERROR(VLOOKUP($A66,'TD SOP+PROFORM MOD'!$A$5:$AD$750,MATCH(AB$4,'TD SOP+PROFORM MOD'!$B$2:$AD$2,0)+1,0),0)+IFERROR(VLOOKUP($A66,'TD SOP+PROFORM MOD'!$A$5:$AD$750,MATCH(AB$2,'TD SOP+PROFORM MOD'!$B$2:$AD$2,0)+1,0),0)</f>
        <v>0</v>
      </c>
      <c r="AC66" s="26" t="str">
        <f t="shared" si="17"/>
        <v/>
      </c>
      <c r="AD66" s="25">
        <f>IFERROR(VLOOKUP($A66,'TD SOP+PROFORM MOD'!$A$5:$AD$750,MATCH(AD$4,'TD SOP+PROFORM MOD'!$B$2:$AD$2,0)+1,0),0)+IFERROR(VLOOKUP($A66,'TD SOP+PROFORM MOD'!$A$5:$AD$750,MATCH(AD$2,'TD SOP+PROFORM MOD'!$B$2:$AD$2,0)+1,0),0)</f>
        <v>0</v>
      </c>
      <c r="AE66" s="25">
        <f>IFERROR(VLOOKUP($A66,'TD SOP+PROFORM MOD'!$A$5:$AD$750,MATCH(AE$4,'TD SOP+PROFORM MOD'!$B$2:$AD$2,0)+1,0),0)+IFERROR(VLOOKUP($A66,'TD SOP+PROFORM MOD'!$A$5:$AD$750,MATCH(AE$2,'TD SOP+PROFORM MOD'!$B$2:$AD$2,0)+1,0),0)</f>
        <v>0</v>
      </c>
      <c r="AF66" s="26" t="str">
        <f t="shared" si="18"/>
        <v/>
      </c>
      <c r="AG66" s="25">
        <f>IFERROR(VLOOKUP($A66,'TD SOP+PROFORM MOD'!$A$5:$AD$750,MATCH(AG$4,'TD SOP+PROFORM MOD'!$B$2:$AD$2,0)+1,0),0)+IFERROR(VLOOKUP($A66,'TD SOP+PROFORM MOD'!$A$5:$AD$750,MATCH(AG$2,'TD SOP+PROFORM MOD'!$B$2:$AD$2,0)+1,0),0)</f>
        <v>0</v>
      </c>
      <c r="AH66" s="25">
        <f>IFERROR(VLOOKUP($A66,'TD SOP+PROFORM MOD'!$A$5:$AD$750,MATCH(AH$4,'TD SOP+PROFORM MOD'!$B$2:$AD$2,0)+1,0),0)+IFERROR(VLOOKUP($A66,'TD SOP+PROFORM MOD'!$A$5:$AD$750,MATCH(AH$2,'TD SOP+PROFORM MOD'!$B$2:$AD$2,0)+1,0),0)</f>
        <v>0</v>
      </c>
      <c r="AI66" s="26" t="str">
        <f t="shared" si="19"/>
        <v/>
      </c>
      <c r="AJ66" s="25">
        <f>IFERROR(VLOOKUP($A66,'TD SOP+PROFORM MOD'!$A$5:$AD$750,MATCH(AJ$4,'TD SOP+PROFORM MOD'!$B$2:$AD$2,0)+1,0),0)+IFERROR(VLOOKUP($A66,'TD SOP+PROFORM MOD'!$A$5:$AD$750,MATCH(AJ$2,'TD SOP+PROFORM MOD'!$B$2:$AD$2,0)+1,0),0)</f>
        <v>0</v>
      </c>
      <c r="AK66" s="25">
        <f>IFERROR(VLOOKUP($A66,'TD SOP+PROFORM MOD'!$A$5:$AD$750,MATCH(AK$4,'TD SOP+PROFORM MOD'!$B$2:$AD$2,0)+1,0),0)+IFERROR(VLOOKUP($A66,'TD SOP+PROFORM MOD'!$A$5:$AD$750,MATCH(AK$2,'TD SOP+PROFORM MOD'!$B$2:$AD$2,0)+1,0),0)</f>
        <v>0</v>
      </c>
      <c r="AL66" s="26" t="str">
        <f t="shared" si="20"/>
        <v/>
      </c>
      <c r="AM66" s="25">
        <f t="shared" si="22"/>
        <v>1509</v>
      </c>
      <c r="AN66" s="25">
        <f t="shared" si="22"/>
        <v>1184</v>
      </c>
      <c r="AO66" s="26">
        <f t="shared" si="21"/>
        <v>0.2744932432432432</v>
      </c>
      <c r="AR66" s="25">
        <f>SUMIF('B&amp;S YTD LFY'!B:B,"="&amp;A66,'B&amp;S YTD LFY'!C:C)</f>
        <v>1184</v>
      </c>
      <c r="AS66" s="25">
        <f t="shared" si="23"/>
        <v>1509</v>
      </c>
      <c r="AT66" s="25"/>
    </row>
    <row r="67" spans="1:46" x14ac:dyDescent="0.35">
      <c r="A67" s="24" t="str">
        <f>IF(AND('TD SOP+PROFORM MOD'!A64&lt;&gt;"",'TD SOP+PROFORM MOD'!A64&lt;&gt;"TOTAL"),'TD SOP+PROFORM MOD'!A64,0)</f>
        <v>SURFARI</v>
      </c>
      <c r="C67" s="25">
        <f>IFERROR(VLOOKUP($A67,'TD SOP+PROFORM MOD'!$A$5:$AD$750,MATCH(C$4,'TD SOP+PROFORM MOD'!$B$2:$AT$2,0)+1,0),"")</f>
        <v>0</v>
      </c>
      <c r="D67" s="25">
        <f>IFERROR(VLOOKUP($A67,'TD SOP+PROFORM MOD'!$A$5:$AD$750,MATCH(D$4,'TD SOP+PROFORM MOD'!$B$2:$AT$2,0)+1,0),"")</f>
        <v>0</v>
      </c>
      <c r="E67" s="26" t="str">
        <f t="shared" si="9"/>
        <v/>
      </c>
      <c r="F67" s="25">
        <f>IFERROR(VLOOKUP($A67,'TD SOP+PROFORM MOD'!$A$5:$AD$750,MATCH(F$4,'TD SOP+PROFORM MOD'!$B$2:$AT$2,0)+1,0),"")</f>
        <v>0</v>
      </c>
      <c r="G67" s="25">
        <f>IFERROR(VLOOKUP($A67,'TD SOP+PROFORM MOD'!$A$5:$AD$750,MATCH(G$4,'TD SOP+PROFORM MOD'!$B$2:$AT$2,0)+1,0),"")</f>
        <v>0</v>
      </c>
      <c r="H67" s="26" t="str">
        <f t="shared" si="10"/>
        <v/>
      </c>
      <c r="I67" s="25">
        <f>IFERROR(VLOOKUP($A67,'TD SOP+PROFORM MOD'!$A$5:$AD$750,MATCH(I$4,'TD SOP+PROFORM MOD'!$B$2:$AT$2,0)+1,0),"")</f>
        <v>0</v>
      </c>
      <c r="J67" s="25">
        <f>IFERROR(VLOOKUP($A67,'TD SOP+PROFORM MOD'!$A$5:$AD$750,MATCH(J$4,'TD SOP+PROFORM MOD'!$B$2:$AT$2,0)+1,0),"")</f>
        <v>0</v>
      </c>
      <c r="K67" s="26" t="str">
        <f t="shared" si="11"/>
        <v/>
      </c>
      <c r="L67" s="25">
        <f>IFERROR(VLOOKUP($A67,'TD SOP+PROFORM MOD'!$A$5:$AD$750,MATCH(L$4,'TD SOP+PROFORM MOD'!$B$2:$AT$2,0)+1,0),"")</f>
        <v>0</v>
      </c>
      <c r="M67" s="25">
        <f>IFERROR(VLOOKUP($A67,'TD SOP+PROFORM MOD'!$A$5:$AD$750,MATCH(M$4,'TD SOP+PROFORM MOD'!$B$2:$AT$2,0)+1,0),"")</f>
        <v>0</v>
      </c>
      <c r="N67" s="26" t="str">
        <f t="shared" si="12"/>
        <v/>
      </c>
      <c r="O67" s="25">
        <f>IFERROR(VLOOKUP($A67,'TD SOP+PROFORM MOD'!$A$5:$AD$750,MATCH(O$4,'TD SOP+PROFORM MOD'!$B$2:$AD$2,0)+1,0),0)+IFERROR(VLOOKUP($A67,'TD SOP+PROFORM MOD'!$A$5:$AD$750,MATCH(O$2,'TD SOP+PROFORM MOD'!$B$2:$AD$2,0)+1,0),0)</f>
        <v>0</v>
      </c>
      <c r="P67" s="25">
        <f>IFERROR(VLOOKUP($A67,'TD SOP+PROFORM MOD'!$A$5:$AD$750,MATCH(P$4,'TD SOP+PROFORM MOD'!$B$2:$AD$2,0)+1,0),0)+IFERROR(VLOOKUP($A67,'TD SOP+PROFORM MOD'!$A$5:$AD$750,MATCH(P$2,'TD SOP+PROFORM MOD'!$B$2:$AD$2,0)+1,0),0)</f>
        <v>0</v>
      </c>
      <c r="Q67" s="26" t="str">
        <f t="shared" si="13"/>
        <v/>
      </c>
      <c r="R67" s="25">
        <f>IFERROR(VLOOKUP($A67,'TD SOP+PROFORM MOD'!$A$5:$AD$750,MATCH(R$4,'TD SOP+PROFORM MOD'!$B$2:$AD$2,0)+1,0),0)+IFERROR(VLOOKUP($A67,'TD SOP+PROFORM MOD'!$A$5:$AD$750,MATCH(R$2,'TD SOP+PROFORM MOD'!$B$2:$AD$2,0)+1,0),0)</f>
        <v>0</v>
      </c>
      <c r="S67" s="25">
        <f>IFERROR(VLOOKUP($A67,'TD SOP+PROFORM MOD'!$A$5:$AD$750,MATCH(S$4,'TD SOP+PROFORM MOD'!$B$2:$AD$2,0)+1,0),0)+IFERROR(VLOOKUP($A67,'TD SOP+PROFORM MOD'!$A$5:$AD$750,MATCH(S$2,'TD SOP+PROFORM MOD'!$B$2:$AD$2,0)+1,0),0)</f>
        <v>0</v>
      </c>
      <c r="T67" s="26" t="str">
        <f t="shared" si="14"/>
        <v/>
      </c>
      <c r="U67" s="25">
        <f>IFERROR(VLOOKUP($A67,'TD SOP+PROFORM MOD'!$A$5:$AD$750,MATCH(U$4,'TD SOP+PROFORM MOD'!$B$2:$AD$2,0)+1,0),0)+IFERROR(VLOOKUP($A67,'TD SOP+PROFORM MOD'!$A$5:$AD$750,MATCH(U$2,'TD SOP+PROFORM MOD'!$B$2:$AD$2,0)+1,0),0)</f>
        <v>0</v>
      </c>
      <c r="V67" s="25">
        <f>IFERROR(VLOOKUP($A67,'TD SOP+PROFORM MOD'!$A$5:$AD$750,MATCH(V$4,'TD SOP+PROFORM MOD'!$B$2:$AD$2,0)+1,0),0)+IFERROR(VLOOKUP($A67,'TD SOP+PROFORM MOD'!$A$5:$AD$750,MATCH(V$2,'TD SOP+PROFORM MOD'!$B$2:$AD$2,0)+1,0),0)</f>
        <v>0</v>
      </c>
      <c r="W67" s="26" t="str">
        <f t="shared" si="15"/>
        <v/>
      </c>
      <c r="X67" s="25">
        <f>IFERROR(VLOOKUP($A67,'TD SOP+PROFORM MOD'!$A$5:$AD$750,MATCH(X$4,'TD SOP+PROFORM MOD'!$B$2:$AD$2,0)+1,0),0)+IFERROR(VLOOKUP($A67,'TD SOP+PROFORM MOD'!$A$5:$AD$750,MATCH(X$2,'TD SOP+PROFORM MOD'!$B$2:$AD$2,0)+1,0),0)</f>
        <v>0</v>
      </c>
      <c r="Y67" s="25">
        <f>IFERROR(VLOOKUP($A67,'TD SOP+PROFORM MOD'!$A$5:$AD$750,MATCH(Y$4,'TD SOP+PROFORM MOD'!$B$2:$AD$2,0)+1,0),0)+IFERROR(VLOOKUP($A67,'TD SOP+PROFORM MOD'!$A$5:$AD$750,MATCH(Y$2,'TD SOP+PROFORM MOD'!$B$2:$AD$2,0)+1,0),0)</f>
        <v>0</v>
      </c>
      <c r="Z67" s="26" t="str">
        <f t="shared" si="16"/>
        <v/>
      </c>
      <c r="AA67" s="25">
        <f>IFERROR(VLOOKUP($A67,'TD SOP+PROFORM MOD'!$A$5:$AD$750,MATCH(AA$4,'TD SOP+PROFORM MOD'!$B$2:$AD$2,0)+1,0),0)+IFERROR(VLOOKUP($A67,'TD SOP+PROFORM MOD'!$A$5:$AD$750,MATCH(AA$2,'TD SOP+PROFORM MOD'!$B$2:$AD$2,0)+1,0),0)</f>
        <v>0</v>
      </c>
      <c r="AB67" s="25">
        <f>IFERROR(VLOOKUP($A67,'TD SOP+PROFORM MOD'!$A$5:$AD$750,MATCH(AB$4,'TD SOP+PROFORM MOD'!$B$2:$AD$2,0)+1,0),0)+IFERROR(VLOOKUP($A67,'TD SOP+PROFORM MOD'!$A$5:$AD$750,MATCH(AB$2,'TD SOP+PROFORM MOD'!$B$2:$AD$2,0)+1,0),0)</f>
        <v>0</v>
      </c>
      <c r="AC67" s="26" t="str">
        <f t="shared" si="17"/>
        <v/>
      </c>
      <c r="AD67" s="25">
        <f>IFERROR(VLOOKUP($A67,'TD SOP+PROFORM MOD'!$A$5:$AD$750,MATCH(AD$4,'TD SOP+PROFORM MOD'!$B$2:$AD$2,0)+1,0),0)+IFERROR(VLOOKUP($A67,'TD SOP+PROFORM MOD'!$A$5:$AD$750,MATCH(AD$2,'TD SOP+PROFORM MOD'!$B$2:$AD$2,0)+1,0),0)</f>
        <v>0</v>
      </c>
      <c r="AE67" s="25">
        <f>IFERROR(VLOOKUP($A67,'TD SOP+PROFORM MOD'!$A$5:$AD$750,MATCH(AE$4,'TD SOP+PROFORM MOD'!$B$2:$AD$2,0)+1,0),0)+IFERROR(VLOOKUP($A67,'TD SOP+PROFORM MOD'!$A$5:$AD$750,MATCH(AE$2,'TD SOP+PROFORM MOD'!$B$2:$AD$2,0)+1,0),0)</f>
        <v>2178</v>
      </c>
      <c r="AF67" s="26">
        <f t="shared" si="18"/>
        <v>-1</v>
      </c>
      <c r="AG67" s="25">
        <f>IFERROR(VLOOKUP($A67,'TD SOP+PROFORM MOD'!$A$5:$AD$750,MATCH(AG$4,'TD SOP+PROFORM MOD'!$B$2:$AD$2,0)+1,0),0)+IFERROR(VLOOKUP($A67,'TD SOP+PROFORM MOD'!$A$5:$AD$750,MATCH(AG$2,'TD SOP+PROFORM MOD'!$B$2:$AD$2,0)+1,0),0)</f>
        <v>0</v>
      </c>
      <c r="AH67" s="25">
        <f>IFERROR(VLOOKUP($A67,'TD SOP+PROFORM MOD'!$A$5:$AD$750,MATCH(AH$4,'TD SOP+PROFORM MOD'!$B$2:$AD$2,0)+1,0),0)+IFERROR(VLOOKUP($A67,'TD SOP+PROFORM MOD'!$A$5:$AD$750,MATCH(AH$2,'TD SOP+PROFORM MOD'!$B$2:$AD$2,0)+1,0),0)</f>
        <v>492</v>
      </c>
      <c r="AI67" s="26">
        <f t="shared" si="19"/>
        <v>-1</v>
      </c>
      <c r="AJ67" s="25">
        <f>IFERROR(VLOOKUP($A67,'TD SOP+PROFORM MOD'!$A$5:$AD$750,MATCH(AJ$4,'TD SOP+PROFORM MOD'!$B$2:$AD$2,0)+1,0),0)+IFERROR(VLOOKUP($A67,'TD SOP+PROFORM MOD'!$A$5:$AD$750,MATCH(AJ$2,'TD SOP+PROFORM MOD'!$B$2:$AD$2,0)+1,0),0)</f>
        <v>0</v>
      </c>
      <c r="AK67" s="25">
        <f>IFERROR(VLOOKUP($A67,'TD SOP+PROFORM MOD'!$A$5:$AD$750,MATCH(AK$4,'TD SOP+PROFORM MOD'!$B$2:$AD$2,0)+1,0),0)+IFERROR(VLOOKUP($A67,'TD SOP+PROFORM MOD'!$A$5:$AD$750,MATCH(AK$2,'TD SOP+PROFORM MOD'!$B$2:$AD$2,0)+1,0),0)</f>
        <v>0</v>
      </c>
      <c r="AL67" s="26" t="str">
        <f t="shared" si="20"/>
        <v/>
      </c>
      <c r="AM67" s="25">
        <f t="shared" si="22"/>
        <v>0</v>
      </c>
      <c r="AN67" s="25">
        <f t="shared" si="22"/>
        <v>2670</v>
      </c>
      <c r="AO67" s="26">
        <f t="shared" si="21"/>
        <v>-1</v>
      </c>
      <c r="AR67" s="25">
        <f>SUMIF('B&amp;S YTD LFY'!B:B,"="&amp;A67,'B&amp;S YTD LFY'!C:C)</f>
        <v>5340</v>
      </c>
      <c r="AS67" s="25">
        <f t="shared" si="23"/>
        <v>0</v>
      </c>
      <c r="AT67" s="25"/>
    </row>
    <row r="68" spans="1:46" x14ac:dyDescent="0.35">
      <c r="A68" s="24" t="str">
        <f>IF(AND('TD SOP+PROFORM MOD'!A65&lt;&gt;"",'TD SOP+PROFORM MOD'!A65&lt;&gt;"TOTAL"),'TD SOP+PROFORM MOD'!A65,0)</f>
        <v>SAMUDRA LIFE LLC</v>
      </c>
      <c r="C68" s="25">
        <f>IFERROR(VLOOKUP($A68,'TD SOP+PROFORM MOD'!$A$5:$AD$750,MATCH(C$4,'TD SOP+PROFORM MOD'!$B$2:$AT$2,0)+1,0),"")</f>
        <v>0</v>
      </c>
      <c r="D68" s="25">
        <f>IFERROR(VLOOKUP($A68,'TD SOP+PROFORM MOD'!$A$5:$AD$750,MATCH(D$4,'TD SOP+PROFORM MOD'!$B$2:$AT$2,0)+1,0),"")</f>
        <v>0</v>
      </c>
      <c r="E68" s="26" t="str">
        <f t="shared" si="9"/>
        <v/>
      </c>
      <c r="F68" s="25">
        <f>IFERROR(VLOOKUP($A68,'TD SOP+PROFORM MOD'!$A$5:$AD$750,MATCH(F$4,'TD SOP+PROFORM MOD'!$B$2:$AT$2,0)+1,0),"")</f>
        <v>0</v>
      </c>
      <c r="G68" s="25">
        <f>IFERROR(VLOOKUP($A68,'TD SOP+PROFORM MOD'!$A$5:$AD$750,MATCH(G$4,'TD SOP+PROFORM MOD'!$B$2:$AT$2,0)+1,0),"")</f>
        <v>0</v>
      </c>
      <c r="H68" s="26" t="str">
        <f t="shared" si="10"/>
        <v/>
      </c>
      <c r="I68" s="25">
        <f>IFERROR(VLOOKUP($A68,'TD SOP+PROFORM MOD'!$A$5:$AD$750,MATCH(I$4,'TD SOP+PROFORM MOD'!$B$2:$AT$2,0)+1,0),"")</f>
        <v>0</v>
      </c>
      <c r="J68" s="25">
        <f>IFERROR(VLOOKUP($A68,'TD SOP+PROFORM MOD'!$A$5:$AD$750,MATCH(J$4,'TD SOP+PROFORM MOD'!$B$2:$AT$2,0)+1,0),"")</f>
        <v>0</v>
      </c>
      <c r="K68" s="26" t="str">
        <f t="shared" si="11"/>
        <v/>
      </c>
      <c r="L68" s="25">
        <f>IFERROR(VLOOKUP($A68,'TD SOP+PROFORM MOD'!$A$5:$AD$750,MATCH(L$4,'TD SOP+PROFORM MOD'!$B$2:$AT$2,0)+1,0),"")</f>
        <v>0</v>
      </c>
      <c r="M68" s="25">
        <f>IFERROR(VLOOKUP($A68,'TD SOP+PROFORM MOD'!$A$5:$AD$750,MATCH(M$4,'TD SOP+PROFORM MOD'!$B$2:$AT$2,0)+1,0),"")</f>
        <v>0</v>
      </c>
      <c r="N68" s="26" t="str">
        <f t="shared" si="12"/>
        <v/>
      </c>
      <c r="O68" s="25">
        <f>IFERROR(VLOOKUP($A68,'TD SOP+PROFORM MOD'!$A$5:$AD$750,MATCH(O$4,'TD SOP+PROFORM MOD'!$B$2:$AD$2,0)+1,0),0)+IFERROR(VLOOKUP($A68,'TD SOP+PROFORM MOD'!$A$5:$AD$750,MATCH(O$2,'TD SOP+PROFORM MOD'!$B$2:$AD$2,0)+1,0),0)</f>
        <v>0</v>
      </c>
      <c r="P68" s="25">
        <f>IFERROR(VLOOKUP($A68,'TD SOP+PROFORM MOD'!$A$5:$AD$750,MATCH(P$4,'TD SOP+PROFORM MOD'!$B$2:$AD$2,0)+1,0),0)+IFERROR(VLOOKUP($A68,'TD SOP+PROFORM MOD'!$A$5:$AD$750,MATCH(P$2,'TD SOP+PROFORM MOD'!$B$2:$AD$2,0)+1,0),0)</f>
        <v>0</v>
      </c>
      <c r="Q68" s="26" t="str">
        <f t="shared" si="13"/>
        <v/>
      </c>
      <c r="R68" s="25">
        <f>IFERROR(VLOOKUP($A68,'TD SOP+PROFORM MOD'!$A$5:$AD$750,MATCH(R$4,'TD SOP+PROFORM MOD'!$B$2:$AD$2,0)+1,0),0)+IFERROR(VLOOKUP($A68,'TD SOP+PROFORM MOD'!$A$5:$AD$750,MATCH(R$2,'TD SOP+PROFORM MOD'!$B$2:$AD$2,0)+1,0),0)</f>
        <v>0</v>
      </c>
      <c r="S68" s="25">
        <f>IFERROR(VLOOKUP($A68,'TD SOP+PROFORM MOD'!$A$5:$AD$750,MATCH(S$4,'TD SOP+PROFORM MOD'!$B$2:$AD$2,0)+1,0),0)+IFERROR(VLOOKUP($A68,'TD SOP+PROFORM MOD'!$A$5:$AD$750,MATCH(S$2,'TD SOP+PROFORM MOD'!$B$2:$AD$2,0)+1,0),0)</f>
        <v>0</v>
      </c>
      <c r="T68" s="26" t="str">
        <f t="shared" si="14"/>
        <v/>
      </c>
      <c r="U68" s="25">
        <f>IFERROR(VLOOKUP($A68,'TD SOP+PROFORM MOD'!$A$5:$AD$750,MATCH(U$4,'TD SOP+PROFORM MOD'!$B$2:$AD$2,0)+1,0),0)+IFERROR(VLOOKUP($A68,'TD SOP+PROFORM MOD'!$A$5:$AD$750,MATCH(U$2,'TD SOP+PROFORM MOD'!$B$2:$AD$2,0)+1,0),0)</f>
        <v>0</v>
      </c>
      <c r="V68" s="25">
        <f>IFERROR(VLOOKUP($A68,'TD SOP+PROFORM MOD'!$A$5:$AD$750,MATCH(V$4,'TD SOP+PROFORM MOD'!$B$2:$AD$2,0)+1,0),0)+IFERROR(VLOOKUP($A68,'TD SOP+PROFORM MOD'!$A$5:$AD$750,MATCH(V$2,'TD SOP+PROFORM MOD'!$B$2:$AD$2,0)+1,0),0)</f>
        <v>716</v>
      </c>
      <c r="W68" s="26">
        <f t="shared" si="15"/>
        <v>-1</v>
      </c>
      <c r="X68" s="25">
        <f>IFERROR(VLOOKUP($A68,'TD SOP+PROFORM MOD'!$A$5:$AD$750,MATCH(X$4,'TD SOP+PROFORM MOD'!$B$2:$AD$2,0)+1,0),0)+IFERROR(VLOOKUP($A68,'TD SOP+PROFORM MOD'!$A$5:$AD$750,MATCH(X$2,'TD SOP+PROFORM MOD'!$B$2:$AD$2,0)+1,0),0)</f>
        <v>0</v>
      </c>
      <c r="Y68" s="25">
        <f>IFERROR(VLOOKUP($A68,'TD SOP+PROFORM MOD'!$A$5:$AD$750,MATCH(Y$4,'TD SOP+PROFORM MOD'!$B$2:$AD$2,0)+1,0),0)+IFERROR(VLOOKUP($A68,'TD SOP+PROFORM MOD'!$A$5:$AD$750,MATCH(Y$2,'TD SOP+PROFORM MOD'!$B$2:$AD$2,0)+1,0),0)</f>
        <v>1373</v>
      </c>
      <c r="Z68" s="26">
        <f t="shared" si="16"/>
        <v>-1</v>
      </c>
      <c r="AA68" s="25">
        <f>IFERROR(VLOOKUP($A68,'TD SOP+PROFORM MOD'!$A$5:$AD$750,MATCH(AA$4,'TD SOP+PROFORM MOD'!$B$2:$AD$2,0)+1,0),0)+IFERROR(VLOOKUP($A68,'TD SOP+PROFORM MOD'!$A$5:$AD$750,MATCH(AA$2,'TD SOP+PROFORM MOD'!$B$2:$AD$2,0)+1,0),0)</f>
        <v>0</v>
      </c>
      <c r="AB68" s="25">
        <f>IFERROR(VLOOKUP($A68,'TD SOP+PROFORM MOD'!$A$5:$AD$750,MATCH(AB$4,'TD SOP+PROFORM MOD'!$B$2:$AD$2,0)+1,0),0)+IFERROR(VLOOKUP($A68,'TD SOP+PROFORM MOD'!$A$5:$AD$750,MATCH(AB$2,'TD SOP+PROFORM MOD'!$B$2:$AD$2,0)+1,0),0)</f>
        <v>324</v>
      </c>
      <c r="AC68" s="26">
        <f t="shared" si="17"/>
        <v>-1</v>
      </c>
      <c r="AD68" s="25">
        <f>IFERROR(VLOOKUP($A68,'TD SOP+PROFORM MOD'!$A$5:$AD$750,MATCH(AD$4,'TD SOP+PROFORM MOD'!$B$2:$AD$2,0)+1,0),0)+IFERROR(VLOOKUP($A68,'TD SOP+PROFORM MOD'!$A$5:$AD$750,MATCH(AD$2,'TD SOP+PROFORM MOD'!$B$2:$AD$2,0)+1,0),0)</f>
        <v>0</v>
      </c>
      <c r="AE68" s="25">
        <f>IFERROR(VLOOKUP($A68,'TD SOP+PROFORM MOD'!$A$5:$AD$750,MATCH(AE$4,'TD SOP+PROFORM MOD'!$B$2:$AD$2,0)+1,0),0)+IFERROR(VLOOKUP($A68,'TD SOP+PROFORM MOD'!$A$5:$AD$750,MATCH(AE$2,'TD SOP+PROFORM MOD'!$B$2:$AD$2,0)+1,0),0)</f>
        <v>0</v>
      </c>
      <c r="AF68" s="26" t="str">
        <f t="shared" si="18"/>
        <v/>
      </c>
      <c r="AG68" s="25">
        <f>IFERROR(VLOOKUP($A68,'TD SOP+PROFORM MOD'!$A$5:$AD$750,MATCH(AG$4,'TD SOP+PROFORM MOD'!$B$2:$AD$2,0)+1,0),0)+IFERROR(VLOOKUP($A68,'TD SOP+PROFORM MOD'!$A$5:$AD$750,MATCH(AG$2,'TD SOP+PROFORM MOD'!$B$2:$AD$2,0)+1,0),0)</f>
        <v>0</v>
      </c>
      <c r="AH68" s="25">
        <f>IFERROR(VLOOKUP($A68,'TD SOP+PROFORM MOD'!$A$5:$AD$750,MATCH(AH$4,'TD SOP+PROFORM MOD'!$B$2:$AD$2,0)+1,0),0)+IFERROR(VLOOKUP($A68,'TD SOP+PROFORM MOD'!$A$5:$AD$750,MATCH(AH$2,'TD SOP+PROFORM MOD'!$B$2:$AD$2,0)+1,0),0)</f>
        <v>0</v>
      </c>
      <c r="AI68" s="26" t="str">
        <f t="shared" si="19"/>
        <v/>
      </c>
      <c r="AJ68" s="25">
        <f>IFERROR(VLOOKUP($A68,'TD SOP+PROFORM MOD'!$A$5:$AD$750,MATCH(AJ$4,'TD SOP+PROFORM MOD'!$B$2:$AD$2,0)+1,0),0)+IFERROR(VLOOKUP($A68,'TD SOP+PROFORM MOD'!$A$5:$AD$750,MATCH(AJ$2,'TD SOP+PROFORM MOD'!$B$2:$AD$2,0)+1,0),0)</f>
        <v>0</v>
      </c>
      <c r="AK68" s="25">
        <f>IFERROR(VLOOKUP($A68,'TD SOP+PROFORM MOD'!$A$5:$AD$750,MATCH(AK$4,'TD SOP+PROFORM MOD'!$B$2:$AD$2,0)+1,0),0)+IFERROR(VLOOKUP($A68,'TD SOP+PROFORM MOD'!$A$5:$AD$750,MATCH(AK$2,'TD SOP+PROFORM MOD'!$B$2:$AD$2,0)+1,0),0)</f>
        <v>0</v>
      </c>
      <c r="AL68" s="26" t="str">
        <f t="shared" si="20"/>
        <v/>
      </c>
      <c r="AM68" s="25">
        <f t="shared" si="22"/>
        <v>0</v>
      </c>
      <c r="AN68" s="25">
        <f t="shared" si="22"/>
        <v>2413</v>
      </c>
      <c r="AO68" s="26">
        <f t="shared" si="21"/>
        <v>-1</v>
      </c>
      <c r="AR68" s="25">
        <f>SUMIF('B&amp;S YTD LFY'!B:B,"="&amp;A68,'B&amp;S YTD LFY'!C:C)</f>
        <v>2413</v>
      </c>
      <c r="AS68" s="25">
        <f t="shared" si="23"/>
        <v>0</v>
      </c>
      <c r="AT68" s="25"/>
    </row>
    <row r="69" spans="1:46" x14ac:dyDescent="0.35">
      <c r="A69" s="24" t="str">
        <f>IF(AND('TD SOP+PROFORM MOD'!A66&lt;&gt;"",'TD SOP+PROFORM MOD'!A66&lt;&gt;"TOTAL"),'TD SOP+PROFORM MOD'!A66,0)</f>
        <v>MINI RUBY CONTEMPORARY CHILDRENSWEAR</v>
      </c>
      <c r="C69" s="25">
        <f>IFERROR(VLOOKUP($A69,'TD SOP+PROFORM MOD'!$A$5:$AD$750,MATCH(C$4,'TD SOP+PROFORM MOD'!$B$2:$AT$2,0)+1,0),"")</f>
        <v>0</v>
      </c>
      <c r="D69" s="25">
        <f>IFERROR(VLOOKUP($A69,'TD SOP+PROFORM MOD'!$A$5:$AD$750,MATCH(D$4,'TD SOP+PROFORM MOD'!$B$2:$AT$2,0)+1,0),"")</f>
        <v>0</v>
      </c>
      <c r="E69" s="26" t="str">
        <f t="shared" si="9"/>
        <v/>
      </c>
      <c r="F69" s="25">
        <f>IFERROR(VLOOKUP($A69,'TD SOP+PROFORM MOD'!$A$5:$AD$750,MATCH(F$4,'TD SOP+PROFORM MOD'!$B$2:$AT$2,0)+1,0),"")</f>
        <v>0</v>
      </c>
      <c r="G69" s="25">
        <f>IFERROR(VLOOKUP($A69,'TD SOP+PROFORM MOD'!$A$5:$AD$750,MATCH(G$4,'TD SOP+PROFORM MOD'!$B$2:$AT$2,0)+1,0),"")</f>
        <v>0</v>
      </c>
      <c r="H69" s="26" t="str">
        <f t="shared" si="10"/>
        <v/>
      </c>
      <c r="I69" s="25">
        <f>IFERROR(VLOOKUP($A69,'TD SOP+PROFORM MOD'!$A$5:$AD$750,MATCH(I$4,'TD SOP+PROFORM MOD'!$B$2:$AT$2,0)+1,0),"")</f>
        <v>0</v>
      </c>
      <c r="J69" s="25">
        <f>IFERROR(VLOOKUP($A69,'TD SOP+PROFORM MOD'!$A$5:$AD$750,MATCH(J$4,'TD SOP+PROFORM MOD'!$B$2:$AT$2,0)+1,0),"")</f>
        <v>0</v>
      </c>
      <c r="K69" s="26" t="str">
        <f t="shared" si="11"/>
        <v/>
      </c>
      <c r="L69" s="25">
        <f>IFERROR(VLOOKUP($A69,'TD SOP+PROFORM MOD'!$A$5:$AD$750,MATCH(L$4,'TD SOP+PROFORM MOD'!$B$2:$AT$2,0)+1,0),"")</f>
        <v>0</v>
      </c>
      <c r="M69" s="25">
        <f>IFERROR(VLOOKUP($A69,'TD SOP+PROFORM MOD'!$A$5:$AD$750,MATCH(M$4,'TD SOP+PROFORM MOD'!$B$2:$AT$2,0)+1,0),"")</f>
        <v>0</v>
      </c>
      <c r="N69" s="26" t="str">
        <f t="shared" si="12"/>
        <v/>
      </c>
      <c r="O69" s="25">
        <f>IFERROR(VLOOKUP($A69,'TD SOP+PROFORM MOD'!$A$5:$AD$750,MATCH(O$4,'TD SOP+PROFORM MOD'!$B$2:$AD$2,0)+1,0),0)+IFERROR(VLOOKUP($A69,'TD SOP+PROFORM MOD'!$A$5:$AD$750,MATCH(O$2,'TD SOP+PROFORM MOD'!$B$2:$AD$2,0)+1,0),0)</f>
        <v>0</v>
      </c>
      <c r="P69" s="25">
        <f>IFERROR(VLOOKUP($A69,'TD SOP+PROFORM MOD'!$A$5:$AD$750,MATCH(P$4,'TD SOP+PROFORM MOD'!$B$2:$AD$2,0)+1,0),0)+IFERROR(VLOOKUP($A69,'TD SOP+PROFORM MOD'!$A$5:$AD$750,MATCH(P$2,'TD SOP+PROFORM MOD'!$B$2:$AD$2,0)+1,0),0)</f>
        <v>2413</v>
      </c>
      <c r="Q69" s="26">
        <f t="shared" si="13"/>
        <v>-1</v>
      </c>
      <c r="R69" s="25">
        <f>IFERROR(VLOOKUP($A69,'TD SOP+PROFORM MOD'!$A$5:$AD$750,MATCH(R$4,'TD SOP+PROFORM MOD'!$B$2:$AD$2,0)+1,0),0)+IFERROR(VLOOKUP($A69,'TD SOP+PROFORM MOD'!$A$5:$AD$750,MATCH(R$2,'TD SOP+PROFORM MOD'!$B$2:$AD$2,0)+1,0),0)</f>
        <v>0</v>
      </c>
      <c r="S69" s="25">
        <f>IFERROR(VLOOKUP($A69,'TD SOP+PROFORM MOD'!$A$5:$AD$750,MATCH(S$4,'TD SOP+PROFORM MOD'!$B$2:$AD$2,0)+1,0),0)+IFERROR(VLOOKUP($A69,'TD SOP+PROFORM MOD'!$A$5:$AD$750,MATCH(S$2,'TD SOP+PROFORM MOD'!$B$2:$AD$2,0)+1,0),0)</f>
        <v>0</v>
      </c>
      <c r="T69" s="26" t="str">
        <f t="shared" si="14"/>
        <v/>
      </c>
      <c r="U69" s="25">
        <f>IFERROR(VLOOKUP($A69,'TD SOP+PROFORM MOD'!$A$5:$AD$750,MATCH(U$4,'TD SOP+PROFORM MOD'!$B$2:$AD$2,0)+1,0),0)+IFERROR(VLOOKUP($A69,'TD SOP+PROFORM MOD'!$A$5:$AD$750,MATCH(U$2,'TD SOP+PROFORM MOD'!$B$2:$AD$2,0)+1,0),0)</f>
        <v>0</v>
      </c>
      <c r="V69" s="25">
        <f>IFERROR(VLOOKUP($A69,'TD SOP+PROFORM MOD'!$A$5:$AD$750,MATCH(V$4,'TD SOP+PROFORM MOD'!$B$2:$AD$2,0)+1,0),0)+IFERROR(VLOOKUP($A69,'TD SOP+PROFORM MOD'!$A$5:$AD$750,MATCH(V$2,'TD SOP+PROFORM MOD'!$B$2:$AD$2,0)+1,0),0)</f>
        <v>0</v>
      </c>
      <c r="W69" s="26" t="str">
        <f t="shared" si="15"/>
        <v/>
      </c>
      <c r="X69" s="25">
        <f>IFERROR(VLOOKUP($A69,'TD SOP+PROFORM MOD'!$A$5:$AD$750,MATCH(X$4,'TD SOP+PROFORM MOD'!$B$2:$AD$2,0)+1,0),0)+IFERROR(VLOOKUP($A69,'TD SOP+PROFORM MOD'!$A$5:$AD$750,MATCH(X$2,'TD SOP+PROFORM MOD'!$B$2:$AD$2,0)+1,0),0)</f>
        <v>0</v>
      </c>
      <c r="Y69" s="25">
        <f>IFERROR(VLOOKUP($A69,'TD SOP+PROFORM MOD'!$A$5:$AD$750,MATCH(Y$4,'TD SOP+PROFORM MOD'!$B$2:$AD$2,0)+1,0),0)+IFERROR(VLOOKUP($A69,'TD SOP+PROFORM MOD'!$A$5:$AD$750,MATCH(Y$2,'TD SOP+PROFORM MOD'!$B$2:$AD$2,0)+1,0),0)</f>
        <v>0</v>
      </c>
      <c r="Z69" s="26" t="str">
        <f t="shared" si="16"/>
        <v/>
      </c>
      <c r="AA69" s="25">
        <f>IFERROR(VLOOKUP($A69,'TD SOP+PROFORM MOD'!$A$5:$AD$750,MATCH(AA$4,'TD SOP+PROFORM MOD'!$B$2:$AD$2,0)+1,0),0)+IFERROR(VLOOKUP($A69,'TD SOP+PROFORM MOD'!$A$5:$AD$750,MATCH(AA$2,'TD SOP+PROFORM MOD'!$B$2:$AD$2,0)+1,0),0)</f>
        <v>0</v>
      </c>
      <c r="AB69" s="25">
        <f>IFERROR(VLOOKUP($A69,'TD SOP+PROFORM MOD'!$A$5:$AD$750,MATCH(AB$4,'TD SOP+PROFORM MOD'!$B$2:$AD$2,0)+1,0),0)+IFERROR(VLOOKUP($A69,'TD SOP+PROFORM MOD'!$A$5:$AD$750,MATCH(AB$2,'TD SOP+PROFORM MOD'!$B$2:$AD$2,0)+1,0),0)</f>
        <v>0</v>
      </c>
      <c r="AC69" s="26" t="str">
        <f t="shared" si="17"/>
        <v/>
      </c>
      <c r="AD69" s="25">
        <f>IFERROR(VLOOKUP($A69,'TD SOP+PROFORM MOD'!$A$5:$AD$750,MATCH(AD$4,'TD SOP+PROFORM MOD'!$B$2:$AD$2,0)+1,0),0)+IFERROR(VLOOKUP($A69,'TD SOP+PROFORM MOD'!$A$5:$AD$750,MATCH(AD$2,'TD SOP+PROFORM MOD'!$B$2:$AD$2,0)+1,0),0)</f>
        <v>0</v>
      </c>
      <c r="AE69" s="25">
        <f>IFERROR(VLOOKUP($A69,'TD SOP+PROFORM MOD'!$A$5:$AD$750,MATCH(AE$4,'TD SOP+PROFORM MOD'!$B$2:$AD$2,0)+1,0),0)+IFERROR(VLOOKUP($A69,'TD SOP+PROFORM MOD'!$A$5:$AD$750,MATCH(AE$2,'TD SOP+PROFORM MOD'!$B$2:$AD$2,0)+1,0),0)</f>
        <v>0</v>
      </c>
      <c r="AF69" s="26" t="str">
        <f t="shared" si="18"/>
        <v/>
      </c>
      <c r="AG69" s="25">
        <f>IFERROR(VLOOKUP($A69,'TD SOP+PROFORM MOD'!$A$5:$AD$750,MATCH(AG$4,'TD SOP+PROFORM MOD'!$B$2:$AD$2,0)+1,0),0)+IFERROR(VLOOKUP($A69,'TD SOP+PROFORM MOD'!$A$5:$AD$750,MATCH(AG$2,'TD SOP+PROFORM MOD'!$B$2:$AD$2,0)+1,0),0)</f>
        <v>0</v>
      </c>
      <c r="AH69" s="25">
        <f>IFERROR(VLOOKUP($A69,'TD SOP+PROFORM MOD'!$A$5:$AD$750,MATCH(AH$4,'TD SOP+PROFORM MOD'!$B$2:$AD$2,0)+1,0),0)+IFERROR(VLOOKUP($A69,'TD SOP+PROFORM MOD'!$A$5:$AD$750,MATCH(AH$2,'TD SOP+PROFORM MOD'!$B$2:$AD$2,0)+1,0),0)</f>
        <v>0</v>
      </c>
      <c r="AI69" s="26" t="str">
        <f t="shared" si="19"/>
        <v/>
      </c>
      <c r="AJ69" s="25">
        <f>IFERROR(VLOOKUP($A69,'TD SOP+PROFORM MOD'!$A$5:$AD$750,MATCH(AJ$4,'TD SOP+PROFORM MOD'!$B$2:$AD$2,0)+1,0),0)+IFERROR(VLOOKUP($A69,'TD SOP+PROFORM MOD'!$A$5:$AD$750,MATCH(AJ$2,'TD SOP+PROFORM MOD'!$B$2:$AD$2,0)+1,0),0)</f>
        <v>0</v>
      </c>
      <c r="AK69" s="25">
        <f>IFERROR(VLOOKUP($A69,'TD SOP+PROFORM MOD'!$A$5:$AD$750,MATCH(AK$4,'TD SOP+PROFORM MOD'!$B$2:$AD$2,0)+1,0),0)+IFERROR(VLOOKUP($A69,'TD SOP+PROFORM MOD'!$A$5:$AD$750,MATCH(AK$2,'TD SOP+PROFORM MOD'!$B$2:$AD$2,0)+1,0),0)</f>
        <v>0</v>
      </c>
      <c r="AL69" s="26" t="str">
        <f t="shared" si="20"/>
        <v/>
      </c>
      <c r="AM69" s="25">
        <f t="shared" si="22"/>
        <v>0</v>
      </c>
      <c r="AN69" s="25">
        <f t="shared" si="22"/>
        <v>2413</v>
      </c>
      <c r="AO69" s="26">
        <f t="shared" si="21"/>
        <v>-1</v>
      </c>
      <c r="AR69" s="25">
        <f>SUMIF('B&amp;S YTD LFY'!B:B,"="&amp;A69,'B&amp;S YTD LFY'!C:C)</f>
        <v>0</v>
      </c>
      <c r="AS69" s="25">
        <f t="shared" si="23"/>
        <v>0</v>
      </c>
      <c r="AT69" s="25"/>
    </row>
    <row r="70" spans="1:46" x14ac:dyDescent="0.35">
      <c r="A70" s="24" t="str">
        <f>IF(AND('TD SOP+PROFORM MOD'!A67&lt;&gt;"",'TD SOP+PROFORM MOD'!A67&lt;&gt;"TOTAL"),'TD SOP+PROFORM MOD'!A67,0)</f>
        <v>OCEAN HOUSE SURF INC</v>
      </c>
      <c r="C70" s="25">
        <f>IFERROR(VLOOKUP($A70,'TD SOP+PROFORM MOD'!$A$5:$AD$750,MATCH(C$4,'TD SOP+PROFORM MOD'!$B$2:$AT$2,0)+1,0),"")</f>
        <v>0</v>
      </c>
      <c r="D70" s="25">
        <f>IFERROR(VLOOKUP($A70,'TD SOP+PROFORM MOD'!$A$5:$AD$750,MATCH(D$4,'TD SOP+PROFORM MOD'!$B$2:$AT$2,0)+1,0),"")</f>
        <v>0</v>
      </c>
      <c r="E70" s="26" t="str">
        <f t="shared" si="9"/>
        <v/>
      </c>
      <c r="F70" s="25">
        <f>IFERROR(VLOOKUP($A70,'TD SOP+PROFORM MOD'!$A$5:$AD$750,MATCH(F$4,'TD SOP+PROFORM MOD'!$B$2:$AT$2,0)+1,0),"")</f>
        <v>0</v>
      </c>
      <c r="G70" s="25">
        <f>IFERROR(VLOOKUP($A70,'TD SOP+PROFORM MOD'!$A$5:$AD$750,MATCH(G$4,'TD SOP+PROFORM MOD'!$B$2:$AT$2,0)+1,0),"")</f>
        <v>0</v>
      </c>
      <c r="H70" s="26" t="str">
        <f t="shared" si="10"/>
        <v/>
      </c>
      <c r="I70" s="25">
        <f>IFERROR(VLOOKUP($A70,'TD SOP+PROFORM MOD'!$A$5:$AD$750,MATCH(I$4,'TD SOP+PROFORM MOD'!$B$2:$AT$2,0)+1,0),"")</f>
        <v>0</v>
      </c>
      <c r="J70" s="25">
        <f>IFERROR(VLOOKUP($A70,'TD SOP+PROFORM MOD'!$A$5:$AD$750,MATCH(J$4,'TD SOP+PROFORM MOD'!$B$2:$AT$2,0)+1,0),"")</f>
        <v>0</v>
      </c>
      <c r="K70" s="26" t="str">
        <f t="shared" si="11"/>
        <v/>
      </c>
      <c r="L70" s="25">
        <f>IFERROR(VLOOKUP($A70,'TD SOP+PROFORM MOD'!$A$5:$AD$750,MATCH(L$4,'TD SOP+PROFORM MOD'!$B$2:$AT$2,0)+1,0),"")</f>
        <v>0</v>
      </c>
      <c r="M70" s="25">
        <f>IFERROR(VLOOKUP($A70,'TD SOP+PROFORM MOD'!$A$5:$AD$750,MATCH(M$4,'TD SOP+PROFORM MOD'!$B$2:$AT$2,0)+1,0),"")</f>
        <v>0</v>
      </c>
      <c r="N70" s="26" t="str">
        <f t="shared" si="12"/>
        <v/>
      </c>
      <c r="O70" s="25">
        <f>IFERROR(VLOOKUP($A70,'TD SOP+PROFORM MOD'!$A$5:$AD$750,MATCH(O$4,'TD SOP+PROFORM MOD'!$B$2:$AD$2,0)+1,0),0)+IFERROR(VLOOKUP($A70,'TD SOP+PROFORM MOD'!$A$5:$AD$750,MATCH(O$2,'TD SOP+PROFORM MOD'!$B$2:$AD$2,0)+1,0),0)</f>
        <v>0</v>
      </c>
      <c r="P70" s="25">
        <f>IFERROR(VLOOKUP($A70,'TD SOP+PROFORM MOD'!$A$5:$AD$750,MATCH(P$4,'TD SOP+PROFORM MOD'!$B$2:$AD$2,0)+1,0),0)+IFERROR(VLOOKUP($A70,'TD SOP+PROFORM MOD'!$A$5:$AD$750,MATCH(P$2,'TD SOP+PROFORM MOD'!$B$2:$AD$2,0)+1,0),0)</f>
        <v>0</v>
      </c>
      <c r="Q70" s="26" t="str">
        <f t="shared" si="13"/>
        <v/>
      </c>
      <c r="R70" s="25">
        <f>IFERROR(VLOOKUP($A70,'TD SOP+PROFORM MOD'!$A$5:$AD$750,MATCH(R$4,'TD SOP+PROFORM MOD'!$B$2:$AD$2,0)+1,0),0)+IFERROR(VLOOKUP($A70,'TD SOP+PROFORM MOD'!$A$5:$AD$750,MATCH(R$2,'TD SOP+PROFORM MOD'!$B$2:$AD$2,0)+1,0),0)</f>
        <v>0</v>
      </c>
      <c r="S70" s="25">
        <f>IFERROR(VLOOKUP($A70,'TD SOP+PROFORM MOD'!$A$5:$AD$750,MATCH(S$4,'TD SOP+PROFORM MOD'!$B$2:$AD$2,0)+1,0),0)+IFERROR(VLOOKUP($A70,'TD SOP+PROFORM MOD'!$A$5:$AD$750,MATCH(S$2,'TD SOP+PROFORM MOD'!$B$2:$AD$2,0)+1,0),0)</f>
        <v>0</v>
      </c>
      <c r="T70" s="26" t="str">
        <f t="shared" si="14"/>
        <v/>
      </c>
      <c r="U70" s="25">
        <f>IFERROR(VLOOKUP($A70,'TD SOP+PROFORM MOD'!$A$5:$AD$750,MATCH(U$4,'TD SOP+PROFORM MOD'!$B$2:$AD$2,0)+1,0),0)+IFERROR(VLOOKUP($A70,'TD SOP+PROFORM MOD'!$A$5:$AD$750,MATCH(U$2,'TD SOP+PROFORM MOD'!$B$2:$AD$2,0)+1,0),0)</f>
        <v>0</v>
      </c>
      <c r="V70" s="25">
        <f>IFERROR(VLOOKUP($A70,'TD SOP+PROFORM MOD'!$A$5:$AD$750,MATCH(V$4,'TD SOP+PROFORM MOD'!$B$2:$AD$2,0)+1,0),0)+IFERROR(VLOOKUP($A70,'TD SOP+PROFORM MOD'!$A$5:$AD$750,MATCH(V$2,'TD SOP+PROFORM MOD'!$B$2:$AD$2,0)+1,0),0)</f>
        <v>0</v>
      </c>
      <c r="W70" s="26" t="str">
        <f t="shared" si="15"/>
        <v/>
      </c>
      <c r="X70" s="25">
        <f>IFERROR(VLOOKUP($A70,'TD SOP+PROFORM MOD'!$A$5:$AD$750,MATCH(X$4,'TD SOP+PROFORM MOD'!$B$2:$AD$2,0)+1,0),0)+IFERROR(VLOOKUP($A70,'TD SOP+PROFORM MOD'!$A$5:$AD$750,MATCH(X$2,'TD SOP+PROFORM MOD'!$B$2:$AD$2,0)+1,0),0)</f>
        <v>0</v>
      </c>
      <c r="Y70" s="25">
        <f>IFERROR(VLOOKUP($A70,'TD SOP+PROFORM MOD'!$A$5:$AD$750,MATCH(Y$4,'TD SOP+PROFORM MOD'!$B$2:$AD$2,0)+1,0),0)+IFERROR(VLOOKUP($A70,'TD SOP+PROFORM MOD'!$A$5:$AD$750,MATCH(Y$2,'TD SOP+PROFORM MOD'!$B$2:$AD$2,0)+1,0),0)</f>
        <v>0</v>
      </c>
      <c r="Z70" s="26" t="str">
        <f t="shared" si="16"/>
        <v/>
      </c>
      <c r="AA70" s="25">
        <f>IFERROR(VLOOKUP($A70,'TD SOP+PROFORM MOD'!$A$5:$AD$750,MATCH(AA$4,'TD SOP+PROFORM MOD'!$B$2:$AD$2,0)+1,0),0)+IFERROR(VLOOKUP($A70,'TD SOP+PROFORM MOD'!$A$5:$AD$750,MATCH(AA$2,'TD SOP+PROFORM MOD'!$B$2:$AD$2,0)+1,0),0)</f>
        <v>0</v>
      </c>
      <c r="AB70" s="25">
        <f>IFERROR(VLOOKUP($A70,'TD SOP+PROFORM MOD'!$A$5:$AD$750,MATCH(AB$4,'TD SOP+PROFORM MOD'!$B$2:$AD$2,0)+1,0),0)+IFERROR(VLOOKUP($A70,'TD SOP+PROFORM MOD'!$A$5:$AD$750,MATCH(AB$2,'TD SOP+PROFORM MOD'!$B$2:$AD$2,0)+1,0),0)</f>
        <v>0</v>
      </c>
      <c r="AC70" s="26" t="str">
        <f t="shared" si="17"/>
        <v/>
      </c>
      <c r="AD70" s="25">
        <f>IFERROR(VLOOKUP($A70,'TD SOP+PROFORM MOD'!$A$5:$AD$750,MATCH(AD$4,'TD SOP+PROFORM MOD'!$B$2:$AD$2,0)+1,0),0)+IFERROR(VLOOKUP($A70,'TD SOP+PROFORM MOD'!$A$5:$AD$750,MATCH(AD$2,'TD SOP+PROFORM MOD'!$B$2:$AD$2,0)+1,0),0)</f>
        <v>0</v>
      </c>
      <c r="AE70" s="25">
        <f>IFERROR(VLOOKUP($A70,'TD SOP+PROFORM MOD'!$A$5:$AD$750,MATCH(AE$4,'TD SOP+PROFORM MOD'!$B$2:$AD$2,0)+1,0),0)+IFERROR(VLOOKUP($A70,'TD SOP+PROFORM MOD'!$A$5:$AD$750,MATCH(AE$2,'TD SOP+PROFORM MOD'!$B$2:$AD$2,0)+1,0),0)</f>
        <v>0</v>
      </c>
      <c r="AF70" s="26" t="str">
        <f t="shared" si="18"/>
        <v/>
      </c>
      <c r="AG70" s="25">
        <f>IFERROR(VLOOKUP($A70,'TD SOP+PROFORM MOD'!$A$5:$AD$750,MATCH(AG$4,'TD SOP+PROFORM MOD'!$B$2:$AD$2,0)+1,0),0)+IFERROR(VLOOKUP($A70,'TD SOP+PROFORM MOD'!$A$5:$AD$750,MATCH(AG$2,'TD SOP+PROFORM MOD'!$B$2:$AD$2,0)+1,0),0)</f>
        <v>0</v>
      </c>
      <c r="AH70" s="25">
        <f>IFERROR(VLOOKUP($A70,'TD SOP+PROFORM MOD'!$A$5:$AD$750,MATCH(AH$4,'TD SOP+PROFORM MOD'!$B$2:$AD$2,0)+1,0),0)+IFERROR(VLOOKUP($A70,'TD SOP+PROFORM MOD'!$A$5:$AD$750,MATCH(AH$2,'TD SOP+PROFORM MOD'!$B$2:$AD$2,0)+1,0),0)</f>
        <v>2331</v>
      </c>
      <c r="AI70" s="26">
        <f t="shared" si="19"/>
        <v>-1</v>
      </c>
      <c r="AJ70" s="25">
        <f>IFERROR(VLOOKUP($A70,'TD SOP+PROFORM MOD'!$A$5:$AD$750,MATCH(AJ$4,'TD SOP+PROFORM MOD'!$B$2:$AD$2,0)+1,0),0)+IFERROR(VLOOKUP($A70,'TD SOP+PROFORM MOD'!$A$5:$AD$750,MATCH(AJ$2,'TD SOP+PROFORM MOD'!$B$2:$AD$2,0)+1,0),0)</f>
        <v>0</v>
      </c>
      <c r="AK70" s="25">
        <f>IFERROR(VLOOKUP($A70,'TD SOP+PROFORM MOD'!$A$5:$AD$750,MATCH(AK$4,'TD SOP+PROFORM MOD'!$B$2:$AD$2,0)+1,0),0)+IFERROR(VLOOKUP($A70,'TD SOP+PROFORM MOD'!$A$5:$AD$750,MATCH(AK$2,'TD SOP+PROFORM MOD'!$B$2:$AD$2,0)+1,0),0)</f>
        <v>0</v>
      </c>
      <c r="AL70" s="26" t="str">
        <f t="shared" si="20"/>
        <v/>
      </c>
      <c r="AM70" s="25">
        <f t="shared" si="22"/>
        <v>0</v>
      </c>
      <c r="AN70" s="25">
        <f t="shared" si="22"/>
        <v>2331</v>
      </c>
      <c r="AO70" s="26">
        <f t="shared" si="21"/>
        <v>-1</v>
      </c>
      <c r="AR70" s="25">
        <f>SUMIF('B&amp;S YTD LFY'!B:B,"="&amp;A70,'B&amp;S YTD LFY'!C:C)</f>
        <v>0</v>
      </c>
      <c r="AS70" s="25">
        <f t="shared" si="23"/>
        <v>0</v>
      </c>
      <c r="AT70" s="25"/>
    </row>
    <row r="71" spans="1:46" x14ac:dyDescent="0.35">
      <c r="A71" s="24" t="str">
        <f>IF(AND('TD SOP+PROFORM MOD'!A68&lt;&gt;"",'TD SOP+PROFORM MOD'!A68&lt;&gt;"TOTAL"),'TD SOP+PROFORM MOD'!A68,0)</f>
        <v>JJS SKI N SURF LLC</v>
      </c>
      <c r="C71" s="25">
        <f>IFERROR(VLOOKUP($A71,'TD SOP+PROFORM MOD'!$A$5:$AD$750,MATCH(C$4,'TD SOP+PROFORM MOD'!$B$2:$AT$2,0)+1,0),"")</f>
        <v>0</v>
      </c>
      <c r="D71" s="25">
        <f>IFERROR(VLOOKUP($A71,'TD SOP+PROFORM MOD'!$A$5:$AD$750,MATCH(D$4,'TD SOP+PROFORM MOD'!$B$2:$AT$2,0)+1,0),"")</f>
        <v>0</v>
      </c>
      <c r="E71" s="26" t="str">
        <f t="shared" si="9"/>
        <v/>
      </c>
      <c r="F71" s="25">
        <f>IFERROR(VLOOKUP($A71,'TD SOP+PROFORM MOD'!$A$5:$AD$750,MATCH(F$4,'TD SOP+PROFORM MOD'!$B$2:$AT$2,0)+1,0),"")</f>
        <v>0</v>
      </c>
      <c r="G71" s="25">
        <f>IFERROR(VLOOKUP($A71,'TD SOP+PROFORM MOD'!$A$5:$AD$750,MATCH(G$4,'TD SOP+PROFORM MOD'!$B$2:$AT$2,0)+1,0),"")</f>
        <v>0</v>
      </c>
      <c r="H71" s="26" t="str">
        <f t="shared" si="10"/>
        <v/>
      </c>
      <c r="I71" s="25">
        <f>IFERROR(VLOOKUP($A71,'TD SOP+PROFORM MOD'!$A$5:$AD$750,MATCH(I$4,'TD SOP+PROFORM MOD'!$B$2:$AT$2,0)+1,0),"")</f>
        <v>0</v>
      </c>
      <c r="J71" s="25">
        <f>IFERROR(VLOOKUP($A71,'TD SOP+PROFORM MOD'!$A$5:$AD$750,MATCH(J$4,'TD SOP+PROFORM MOD'!$B$2:$AT$2,0)+1,0),"")</f>
        <v>0</v>
      </c>
      <c r="K71" s="26" t="str">
        <f t="shared" si="11"/>
        <v/>
      </c>
      <c r="L71" s="25">
        <f>IFERROR(VLOOKUP($A71,'TD SOP+PROFORM MOD'!$A$5:$AD$750,MATCH(L$4,'TD SOP+PROFORM MOD'!$B$2:$AT$2,0)+1,0),"")</f>
        <v>0</v>
      </c>
      <c r="M71" s="25">
        <f>IFERROR(VLOOKUP($A71,'TD SOP+PROFORM MOD'!$A$5:$AD$750,MATCH(M$4,'TD SOP+PROFORM MOD'!$B$2:$AT$2,0)+1,0),"")</f>
        <v>0</v>
      </c>
      <c r="N71" s="26" t="str">
        <f t="shared" si="12"/>
        <v/>
      </c>
      <c r="O71" s="25">
        <f>IFERROR(VLOOKUP($A71,'TD SOP+PROFORM MOD'!$A$5:$AD$750,MATCH(O$4,'TD SOP+PROFORM MOD'!$B$2:$AD$2,0)+1,0),0)+IFERROR(VLOOKUP($A71,'TD SOP+PROFORM MOD'!$A$5:$AD$750,MATCH(O$2,'TD SOP+PROFORM MOD'!$B$2:$AD$2,0)+1,0),0)</f>
        <v>0</v>
      </c>
      <c r="P71" s="25">
        <f>IFERROR(VLOOKUP($A71,'TD SOP+PROFORM MOD'!$A$5:$AD$750,MATCH(P$4,'TD SOP+PROFORM MOD'!$B$2:$AD$2,0)+1,0),0)+IFERROR(VLOOKUP($A71,'TD SOP+PROFORM MOD'!$A$5:$AD$750,MATCH(P$2,'TD SOP+PROFORM MOD'!$B$2:$AD$2,0)+1,0),0)</f>
        <v>0</v>
      </c>
      <c r="Q71" s="26" t="str">
        <f t="shared" si="13"/>
        <v/>
      </c>
      <c r="R71" s="25">
        <f>IFERROR(VLOOKUP($A71,'TD SOP+PROFORM MOD'!$A$5:$AD$750,MATCH(R$4,'TD SOP+PROFORM MOD'!$B$2:$AD$2,0)+1,0),0)+IFERROR(VLOOKUP($A71,'TD SOP+PROFORM MOD'!$A$5:$AD$750,MATCH(R$2,'TD SOP+PROFORM MOD'!$B$2:$AD$2,0)+1,0),0)</f>
        <v>0</v>
      </c>
      <c r="S71" s="25">
        <f>IFERROR(VLOOKUP($A71,'TD SOP+PROFORM MOD'!$A$5:$AD$750,MATCH(S$4,'TD SOP+PROFORM MOD'!$B$2:$AD$2,0)+1,0),0)+IFERROR(VLOOKUP($A71,'TD SOP+PROFORM MOD'!$A$5:$AD$750,MATCH(S$2,'TD SOP+PROFORM MOD'!$B$2:$AD$2,0)+1,0),0)</f>
        <v>0</v>
      </c>
      <c r="T71" s="26" t="str">
        <f t="shared" si="14"/>
        <v/>
      </c>
      <c r="U71" s="25">
        <f>IFERROR(VLOOKUP($A71,'TD SOP+PROFORM MOD'!$A$5:$AD$750,MATCH(U$4,'TD SOP+PROFORM MOD'!$B$2:$AD$2,0)+1,0),0)+IFERROR(VLOOKUP($A71,'TD SOP+PROFORM MOD'!$A$5:$AD$750,MATCH(U$2,'TD SOP+PROFORM MOD'!$B$2:$AD$2,0)+1,0),0)</f>
        <v>0</v>
      </c>
      <c r="V71" s="25">
        <f>IFERROR(VLOOKUP($A71,'TD SOP+PROFORM MOD'!$A$5:$AD$750,MATCH(V$4,'TD SOP+PROFORM MOD'!$B$2:$AD$2,0)+1,0),0)+IFERROR(VLOOKUP($A71,'TD SOP+PROFORM MOD'!$A$5:$AD$750,MATCH(V$2,'TD SOP+PROFORM MOD'!$B$2:$AD$2,0)+1,0),0)</f>
        <v>0</v>
      </c>
      <c r="W71" s="26" t="str">
        <f t="shared" si="15"/>
        <v/>
      </c>
      <c r="X71" s="25">
        <f>IFERROR(VLOOKUP($A71,'TD SOP+PROFORM MOD'!$A$5:$AD$750,MATCH(X$4,'TD SOP+PROFORM MOD'!$B$2:$AD$2,0)+1,0),0)+IFERROR(VLOOKUP($A71,'TD SOP+PROFORM MOD'!$A$5:$AD$750,MATCH(X$2,'TD SOP+PROFORM MOD'!$B$2:$AD$2,0)+1,0),0)</f>
        <v>0</v>
      </c>
      <c r="Y71" s="25">
        <f>IFERROR(VLOOKUP($A71,'TD SOP+PROFORM MOD'!$A$5:$AD$750,MATCH(Y$4,'TD SOP+PROFORM MOD'!$B$2:$AD$2,0)+1,0),0)+IFERROR(VLOOKUP($A71,'TD SOP+PROFORM MOD'!$A$5:$AD$750,MATCH(Y$2,'TD SOP+PROFORM MOD'!$B$2:$AD$2,0)+1,0),0)</f>
        <v>0</v>
      </c>
      <c r="Z71" s="26" t="str">
        <f t="shared" si="16"/>
        <v/>
      </c>
      <c r="AA71" s="25">
        <f>IFERROR(VLOOKUP($A71,'TD SOP+PROFORM MOD'!$A$5:$AD$750,MATCH(AA$4,'TD SOP+PROFORM MOD'!$B$2:$AD$2,0)+1,0),0)+IFERROR(VLOOKUP($A71,'TD SOP+PROFORM MOD'!$A$5:$AD$750,MATCH(AA$2,'TD SOP+PROFORM MOD'!$B$2:$AD$2,0)+1,0),0)</f>
        <v>0</v>
      </c>
      <c r="AB71" s="25">
        <f>IFERROR(VLOOKUP($A71,'TD SOP+PROFORM MOD'!$A$5:$AD$750,MATCH(AB$4,'TD SOP+PROFORM MOD'!$B$2:$AD$2,0)+1,0),0)+IFERROR(VLOOKUP($A71,'TD SOP+PROFORM MOD'!$A$5:$AD$750,MATCH(AB$2,'TD SOP+PROFORM MOD'!$B$2:$AD$2,0)+1,0),0)</f>
        <v>0</v>
      </c>
      <c r="AC71" s="26" t="str">
        <f t="shared" si="17"/>
        <v/>
      </c>
      <c r="AD71" s="25">
        <f>IFERROR(VLOOKUP($A71,'TD SOP+PROFORM MOD'!$A$5:$AD$750,MATCH(AD$4,'TD SOP+PROFORM MOD'!$B$2:$AD$2,0)+1,0),0)+IFERROR(VLOOKUP($A71,'TD SOP+PROFORM MOD'!$A$5:$AD$750,MATCH(AD$2,'TD SOP+PROFORM MOD'!$B$2:$AD$2,0)+1,0),0)</f>
        <v>0</v>
      </c>
      <c r="AE71" s="25">
        <f>IFERROR(VLOOKUP($A71,'TD SOP+PROFORM MOD'!$A$5:$AD$750,MATCH(AE$4,'TD SOP+PROFORM MOD'!$B$2:$AD$2,0)+1,0),0)+IFERROR(VLOOKUP($A71,'TD SOP+PROFORM MOD'!$A$5:$AD$750,MATCH(AE$2,'TD SOP+PROFORM MOD'!$B$2:$AD$2,0)+1,0),0)</f>
        <v>0</v>
      </c>
      <c r="AF71" s="26" t="str">
        <f t="shared" si="18"/>
        <v/>
      </c>
      <c r="AG71" s="25">
        <f>IFERROR(VLOOKUP($A71,'TD SOP+PROFORM MOD'!$A$5:$AD$750,MATCH(AG$4,'TD SOP+PROFORM MOD'!$B$2:$AD$2,0)+1,0),0)+IFERROR(VLOOKUP($A71,'TD SOP+PROFORM MOD'!$A$5:$AD$750,MATCH(AG$2,'TD SOP+PROFORM MOD'!$B$2:$AD$2,0)+1,0),0)</f>
        <v>0</v>
      </c>
      <c r="AH71" s="25">
        <f>IFERROR(VLOOKUP($A71,'TD SOP+PROFORM MOD'!$A$5:$AD$750,MATCH(AH$4,'TD SOP+PROFORM MOD'!$B$2:$AD$2,0)+1,0),0)+IFERROR(VLOOKUP($A71,'TD SOP+PROFORM MOD'!$A$5:$AD$750,MATCH(AH$2,'TD SOP+PROFORM MOD'!$B$2:$AD$2,0)+1,0),0)</f>
        <v>0</v>
      </c>
      <c r="AI71" s="26" t="str">
        <f t="shared" si="19"/>
        <v/>
      </c>
      <c r="AJ71" s="25">
        <f>IFERROR(VLOOKUP($A71,'TD SOP+PROFORM MOD'!$A$5:$AD$750,MATCH(AJ$4,'TD SOP+PROFORM MOD'!$B$2:$AD$2,0)+1,0),0)+IFERROR(VLOOKUP($A71,'TD SOP+PROFORM MOD'!$A$5:$AD$750,MATCH(AJ$2,'TD SOP+PROFORM MOD'!$B$2:$AD$2,0)+1,0),0)</f>
        <v>0</v>
      </c>
      <c r="AK71" s="25">
        <f>IFERROR(VLOOKUP($A71,'TD SOP+PROFORM MOD'!$A$5:$AD$750,MATCH(AK$4,'TD SOP+PROFORM MOD'!$B$2:$AD$2,0)+1,0),0)+IFERROR(VLOOKUP($A71,'TD SOP+PROFORM MOD'!$A$5:$AD$750,MATCH(AK$2,'TD SOP+PROFORM MOD'!$B$2:$AD$2,0)+1,0),0)</f>
        <v>2248</v>
      </c>
      <c r="AL71" s="26">
        <f t="shared" si="20"/>
        <v>-1</v>
      </c>
      <c r="AM71" s="25">
        <f t="shared" si="22"/>
        <v>0</v>
      </c>
      <c r="AN71" s="25">
        <f t="shared" si="22"/>
        <v>2248</v>
      </c>
      <c r="AO71" s="26">
        <f t="shared" si="21"/>
        <v>-1</v>
      </c>
      <c r="AR71" s="25">
        <f>SUMIF('B&amp;S YTD LFY'!B:B,"="&amp;A71,'B&amp;S YTD LFY'!C:C)</f>
        <v>0</v>
      </c>
      <c r="AS71" s="25">
        <f t="shared" si="23"/>
        <v>0</v>
      </c>
      <c r="AT71" s="25"/>
    </row>
    <row r="72" spans="1:46" x14ac:dyDescent="0.35">
      <c r="A72" s="24" t="str">
        <f>IF(AND('TD SOP+PROFORM MOD'!A69&lt;&gt;"",'TD SOP+PROFORM MOD'!A69&lt;&gt;"TOTAL"),'TD SOP+PROFORM MOD'!A69,0)</f>
        <v>BLACK SHEEP STUDIOS</v>
      </c>
      <c r="C72" s="25">
        <f>IFERROR(VLOOKUP($A72,'TD SOP+PROFORM MOD'!$A$5:$AD$750,MATCH(C$4,'TD SOP+PROFORM MOD'!$B$2:$AT$2,0)+1,0),"")</f>
        <v>928</v>
      </c>
      <c r="D72" s="25">
        <f>IFERROR(VLOOKUP($A72,'TD SOP+PROFORM MOD'!$A$5:$AD$750,MATCH(D$4,'TD SOP+PROFORM MOD'!$B$2:$AT$2,0)+1,0),"")</f>
        <v>0</v>
      </c>
      <c r="E72" s="26" t="str">
        <f t="shared" si="9"/>
        <v/>
      </c>
      <c r="F72" s="25">
        <f>IFERROR(VLOOKUP($A72,'TD SOP+PROFORM MOD'!$A$5:$AD$750,MATCH(F$4,'TD SOP+PROFORM MOD'!$B$2:$AT$2,0)+1,0),"")</f>
        <v>0</v>
      </c>
      <c r="G72" s="25">
        <f>IFERROR(VLOOKUP($A72,'TD SOP+PROFORM MOD'!$A$5:$AD$750,MATCH(G$4,'TD SOP+PROFORM MOD'!$B$2:$AT$2,0)+1,0),"")</f>
        <v>0</v>
      </c>
      <c r="H72" s="26" t="str">
        <f t="shared" si="10"/>
        <v/>
      </c>
      <c r="I72" s="25">
        <f>IFERROR(VLOOKUP($A72,'TD SOP+PROFORM MOD'!$A$5:$AD$750,MATCH(I$4,'TD SOP+PROFORM MOD'!$B$2:$AT$2,0)+1,0),"")</f>
        <v>0</v>
      </c>
      <c r="J72" s="25">
        <f>IFERROR(VLOOKUP($A72,'TD SOP+PROFORM MOD'!$A$5:$AD$750,MATCH(J$4,'TD SOP+PROFORM MOD'!$B$2:$AT$2,0)+1,0),"")</f>
        <v>0</v>
      </c>
      <c r="K72" s="26" t="str">
        <f t="shared" si="11"/>
        <v/>
      </c>
      <c r="L72" s="25">
        <f>IFERROR(VLOOKUP($A72,'TD SOP+PROFORM MOD'!$A$5:$AD$750,MATCH(L$4,'TD SOP+PROFORM MOD'!$B$2:$AT$2,0)+1,0),"")</f>
        <v>0</v>
      </c>
      <c r="M72" s="25">
        <f>IFERROR(VLOOKUP($A72,'TD SOP+PROFORM MOD'!$A$5:$AD$750,MATCH(M$4,'TD SOP+PROFORM MOD'!$B$2:$AT$2,0)+1,0),"")</f>
        <v>0</v>
      </c>
      <c r="N72" s="26" t="str">
        <f t="shared" si="12"/>
        <v/>
      </c>
      <c r="O72" s="25">
        <f>IFERROR(VLOOKUP($A72,'TD SOP+PROFORM MOD'!$A$5:$AD$750,MATCH(O$4,'TD SOP+PROFORM MOD'!$B$2:$AD$2,0)+1,0),0)+IFERROR(VLOOKUP($A72,'TD SOP+PROFORM MOD'!$A$5:$AD$750,MATCH(O$2,'TD SOP+PROFORM MOD'!$B$2:$AD$2,0)+1,0),0)</f>
        <v>0</v>
      </c>
      <c r="P72" s="25">
        <f>IFERROR(VLOOKUP($A72,'TD SOP+PROFORM MOD'!$A$5:$AD$750,MATCH(P$4,'TD SOP+PROFORM MOD'!$B$2:$AD$2,0)+1,0),0)+IFERROR(VLOOKUP($A72,'TD SOP+PROFORM MOD'!$A$5:$AD$750,MATCH(P$2,'TD SOP+PROFORM MOD'!$B$2:$AD$2,0)+1,0),0)</f>
        <v>0</v>
      </c>
      <c r="Q72" s="26" t="str">
        <f t="shared" si="13"/>
        <v/>
      </c>
      <c r="R72" s="25">
        <f>IFERROR(VLOOKUP($A72,'TD SOP+PROFORM MOD'!$A$5:$AD$750,MATCH(R$4,'TD SOP+PROFORM MOD'!$B$2:$AD$2,0)+1,0),0)+IFERROR(VLOOKUP($A72,'TD SOP+PROFORM MOD'!$A$5:$AD$750,MATCH(R$2,'TD SOP+PROFORM MOD'!$B$2:$AD$2,0)+1,0),0)</f>
        <v>0</v>
      </c>
      <c r="S72" s="25">
        <f>IFERROR(VLOOKUP($A72,'TD SOP+PROFORM MOD'!$A$5:$AD$750,MATCH(S$4,'TD SOP+PROFORM MOD'!$B$2:$AD$2,0)+1,0),0)+IFERROR(VLOOKUP($A72,'TD SOP+PROFORM MOD'!$A$5:$AD$750,MATCH(S$2,'TD SOP+PROFORM MOD'!$B$2:$AD$2,0)+1,0),0)</f>
        <v>0</v>
      </c>
      <c r="T72" s="26" t="str">
        <f t="shared" si="14"/>
        <v/>
      </c>
      <c r="U72" s="25">
        <f>IFERROR(VLOOKUP($A72,'TD SOP+PROFORM MOD'!$A$5:$AD$750,MATCH(U$4,'TD SOP+PROFORM MOD'!$B$2:$AD$2,0)+1,0),0)+IFERROR(VLOOKUP($A72,'TD SOP+PROFORM MOD'!$A$5:$AD$750,MATCH(U$2,'TD SOP+PROFORM MOD'!$B$2:$AD$2,0)+1,0),0)</f>
        <v>0</v>
      </c>
      <c r="V72" s="25">
        <f>IFERROR(VLOOKUP($A72,'TD SOP+PROFORM MOD'!$A$5:$AD$750,MATCH(V$4,'TD SOP+PROFORM MOD'!$B$2:$AD$2,0)+1,0),0)+IFERROR(VLOOKUP($A72,'TD SOP+PROFORM MOD'!$A$5:$AD$750,MATCH(V$2,'TD SOP+PROFORM MOD'!$B$2:$AD$2,0)+1,0),0)</f>
        <v>0</v>
      </c>
      <c r="W72" s="26" t="str">
        <f t="shared" si="15"/>
        <v/>
      </c>
      <c r="X72" s="25">
        <f>IFERROR(VLOOKUP($A72,'TD SOP+PROFORM MOD'!$A$5:$AD$750,MATCH(X$4,'TD SOP+PROFORM MOD'!$B$2:$AD$2,0)+1,0),0)+IFERROR(VLOOKUP($A72,'TD SOP+PROFORM MOD'!$A$5:$AD$750,MATCH(X$2,'TD SOP+PROFORM MOD'!$B$2:$AD$2,0)+1,0),0)</f>
        <v>0</v>
      </c>
      <c r="Y72" s="25">
        <f>IFERROR(VLOOKUP($A72,'TD SOP+PROFORM MOD'!$A$5:$AD$750,MATCH(Y$4,'TD SOP+PROFORM MOD'!$B$2:$AD$2,0)+1,0),0)+IFERROR(VLOOKUP($A72,'TD SOP+PROFORM MOD'!$A$5:$AD$750,MATCH(Y$2,'TD SOP+PROFORM MOD'!$B$2:$AD$2,0)+1,0),0)</f>
        <v>0</v>
      </c>
      <c r="Z72" s="26" t="str">
        <f t="shared" si="16"/>
        <v/>
      </c>
      <c r="AA72" s="25">
        <f>IFERROR(VLOOKUP($A72,'TD SOP+PROFORM MOD'!$A$5:$AD$750,MATCH(AA$4,'TD SOP+PROFORM MOD'!$B$2:$AD$2,0)+1,0),0)+IFERROR(VLOOKUP($A72,'TD SOP+PROFORM MOD'!$A$5:$AD$750,MATCH(AA$2,'TD SOP+PROFORM MOD'!$B$2:$AD$2,0)+1,0),0)</f>
        <v>0</v>
      </c>
      <c r="AB72" s="25">
        <f>IFERROR(VLOOKUP($A72,'TD SOP+PROFORM MOD'!$A$5:$AD$750,MATCH(AB$4,'TD SOP+PROFORM MOD'!$B$2:$AD$2,0)+1,0),0)+IFERROR(VLOOKUP($A72,'TD SOP+PROFORM MOD'!$A$5:$AD$750,MATCH(AB$2,'TD SOP+PROFORM MOD'!$B$2:$AD$2,0)+1,0),0)</f>
        <v>0</v>
      </c>
      <c r="AC72" s="26" t="str">
        <f t="shared" si="17"/>
        <v/>
      </c>
      <c r="AD72" s="25">
        <f>IFERROR(VLOOKUP($A72,'TD SOP+PROFORM MOD'!$A$5:$AD$750,MATCH(AD$4,'TD SOP+PROFORM MOD'!$B$2:$AD$2,0)+1,0),0)+IFERROR(VLOOKUP($A72,'TD SOP+PROFORM MOD'!$A$5:$AD$750,MATCH(AD$2,'TD SOP+PROFORM MOD'!$B$2:$AD$2,0)+1,0),0)</f>
        <v>0</v>
      </c>
      <c r="AE72" s="25">
        <f>IFERROR(VLOOKUP($A72,'TD SOP+PROFORM MOD'!$A$5:$AD$750,MATCH(AE$4,'TD SOP+PROFORM MOD'!$B$2:$AD$2,0)+1,0),0)+IFERROR(VLOOKUP($A72,'TD SOP+PROFORM MOD'!$A$5:$AD$750,MATCH(AE$2,'TD SOP+PROFORM MOD'!$B$2:$AD$2,0)+1,0),0)</f>
        <v>0</v>
      </c>
      <c r="AF72" s="26" t="str">
        <f t="shared" si="18"/>
        <v/>
      </c>
      <c r="AG72" s="25">
        <f>IFERROR(VLOOKUP($A72,'TD SOP+PROFORM MOD'!$A$5:$AD$750,MATCH(AG$4,'TD SOP+PROFORM MOD'!$B$2:$AD$2,0)+1,0),0)+IFERROR(VLOOKUP($A72,'TD SOP+PROFORM MOD'!$A$5:$AD$750,MATCH(AG$2,'TD SOP+PROFORM MOD'!$B$2:$AD$2,0)+1,0),0)</f>
        <v>0</v>
      </c>
      <c r="AH72" s="25">
        <f>IFERROR(VLOOKUP($A72,'TD SOP+PROFORM MOD'!$A$5:$AD$750,MATCH(AH$4,'TD SOP+PROFORM MOD'!$B$2:$AD$2,0)+1,0),0)+IFERROR(VLOOKUP($A72,'TD SOP+PROFORM MOD'!$A$5:$AD$750,MATCH(AH$2,'TD SOP+PROFORM MOD'!$B$2:$AD$2,0)+1,0),0)</f>
        <v>1273</v>
      </c>
      <c r="AI72" s="26">
        <f t="shared" si="19"/>
        <v>-1</v>
      </c>
      <c r="AJ72" s="25">
        <f>IFERROR(VLOOKUP($A72,'TD SOP+PROFORM MOD'!$A$5:$AD$750,MATCH(AJ$4,'TD SOP+PROFORM MOD'!$B$2:$AD$2,0)+1,0),0)+IFERROR(VLOOKUP($A72,'TD SOP+PROFORM MOD'!$A$5:$AD$750,MATCH(AJ$2,'TD SOP+PROFORM MOD'!$B$2:$AD$2,0)+1,0),0)</f>
        <v>0</v>
      </c>
      <c r="AK72" s="25">
        <f>IFERROR(VLOOKUP($A72,'TD SOP+PROFORM MOD'!$A$5:$AD$750,MATCH(AK$4,'TD SOP+PROFORM MOD'!$B$2:$AD$2,0)+1,0),0)+IFERROR(VLOOKUP($A72,'TD SOP+PROFORM MOD'!$A$5:$AD$750,MATCH(AK$2,'TD SOP+PROFORM MOD'!$B$2:$AD$2,0)+1,0),0)</f>
        <v>0</v>
      </c>
      <c r="AL72" s="26" t="str">
        <f t="shared" si="20"/>
        <v/>
      </c>
      <c r="AM72" s="25">
        <f t="shared" si="22"/>
        <v>928</v>
      </c>
      <c r="AN72" s="25">
        <f t="shared" si="22"/>
        <v>1273</v>
      </c>
      <c r="AO72" s="26">
        <f t="shared" si="21"/>
        <v>-0.27101335428122542</v>
      </c>
      <c r="AR72" s="25">
        <f>SUMIF('B&amp;S YTD LFY'!B:B,"="&amp;A72,'B&amp;S YTD LFY'!C:C)</f>
        <v>0</v>
      </c>
      <c r="AS72" s="25">
        <f t="shared" si="23"/>
        <v>928</v>
      </c>
      <c r="AT72" s="25"/>
    </row>
    <row r="73" spans="1:46" x14ac:dyDescent="0.35">
      <c r="A73" s="24" t="str">
        <f>IF(AND('TD SOP+PROFORM MOD'!A70&lt;&gt;"",'TD SOP+PROFORM MOD'!A70&lt;&gt;"TOTAL"),'TD SOP+PROFORM MOD'!A70,0)</f>
        <v>UNDER THE BOARDWALK</v>
      </c>
      <c r="C73" s="25">
        <f>IFERROR(VLOOKUP($A73,'TD SOP+PROFORM MOD'!$A$5:$AD$750,MATCH(C$4,'TD SOP+PROFORM MOD'!$B$2:$AT$2,0)+1,0),"")</f>
        <v>0</v>
      </c>
      <c r="D73" s="25">
        <f>IFERROR(VLOOKUP($A73,'TD SOP+PROFORM MOD'!$A$5:$AD$750,MATCH(D$4,'TD SOP+PROFORM MOD'!$B$2:$AT$2,0)+1,0),"")</f>
        <v>0</v>
      </c>
      <c r="E73" s="26" t="str">
        <f t="shared" ref="E73:E136" si="24">IFERROR(C73/D73-1,"")</f>
        <v/>
      </c>
      <c r="F73" s="25">
        <f>IFERROR(VLOOKUP($A73,'TD SOP+PROFORM MOD'!$A$5:$AD$750,MATCH(F$4,'TD SOP+PROFORM MOD'!$B$2:$AT$2,0)+1,0),"")</f>
        <v>0</v>
      </c>
      <c r="G73" s="25">
        <f>IFERROR(VLOOKUP($A73,'TD SOP+PROFORM MOD'!$A$5:$AD$750,MATCH(G$4,'TD SOP+PROFORM MOD'!$B$2:$AT$2,0)+1,0),"")</f>
        <v>0</v>
      </c>
      <c r="H73" s="26" t="str">
        <f t="shared" ref="H73:H136" si="25">IFERROR(F73/G73-1,"")</f>
        <v/>
      </c>
      <c r="I73" s="25">
        <f>IFERROR(VLOOKUP($A73,'TD SOP+PROFORM MOD'!$A$5:$AD$750,MATCH(I$4,'TD SOP+PROFORM MOD'!$B$2:$AT$2,0)+1,0),"")</f>
        <v>0</v>
      </c>
      <c r="J73" s="25">
        <f>IFERROR(VLOOKUP($A73,'TD SOP+PROFORM MOD'!$A$5:$AD$750,MATCH(J$4,'TD SOP+PROFORM MOD'!$B$2:$AT$2,0)+1,0),"")</f>
        <v>0</v>
      </c>
      <c r="K73" s="26" t="str">
        <f t="shared" ref="K73:K136" si="26">IFERROR(I73/J73-1,"")</f>
        <v/>
      </c>
      <c r="L73" s="25">
        <f>IFERROR(VLOOKUP($A73,'TD SOP+PROFORM MOD'!$A$5:$AD$750,MATCH(L$4,'TD SOP+PROFORM MOD'!$B$2:$AT$2,0)+1,0),"")</f>
        <v>0</v>
      </c>
      <c r="M73" s="25">
        <f>IFERROR(VLOOKUP($A73,'TD SOP+PROFORM MOD'!$A$5:$AD$750,MATCH(M$4,'TD SOP+PROFORM MOD'!$B$2:$AT$2,0)+1,0),"")</f>
        <v>1955</v>
      </c>
      <c r="N73" s="26">
        <f t="shared" ref="N73:N136" si="27">IFERROR(L73/M73-1,"")</f>
        <v>-1</v>
      </c>
      <c r="O73" s="25">
        <f>IFERROR(VLOOKUP($A73,'TD SOP+PROFORM MOD'!$A$5:$AD$750,MATCH(O$4,'TD SOP+PROFORM MOD'!$B$2:$AD$2,0)+1,0),0)+IFERROR(VLOOKUP($A73,'TD SOP+PROFORM MOD'!$A$5:$AD$750,MATCH(O$2,'TD SOP+PROFORM MOD'!$B$2:$AD$2,0)+1,0),0)</f>
        <v>0</v>
      </c>
      <c r="P73" s="25">
        <f>IFERROR(VLOOKUP($A73,'TD SOP+PROFORM MOD'!$A$5:$AD$750,MATCH(P$4,'TD SOP+PROFORM MOD'!$B$2:$AD$2,0)+1,0),0)+IFERROR(VLOOKUP($A73,'TD SOP+PROFORM MOD'!$A$5:$AD$750,MATCH(P$2,'TD SOP+PROFORM MOD'!$B$2:$AD$2,0)+1,0),0)</f>
        <v>0</v>
      </c>
      <c r="Q73" s="26" t="str">
        <f t="shared" ref="Q73:Q136" si="28">IFERROR(O73/P73-1,"")</f>
        <v/>
      </c>
      <c r="R73" s="25">
        <f>IFERROR(VLOOKUP($A73,'TD SOP+PROFORM MOD'!$A$5:$AD$750,MATCH(R$4,'TD SOP+PROFORM MOD'!$B$2:$AD$2,0)+1,0),0)+IFERROR(VLOOKUP($A73,'TD SOP+PROFORM MOD'!$A$5:$AD$750,MATCH(R$2,'TD SOP+PROFORM MOD'!$B$2:$AD$2,0)+1,0),0)</f>
        <v>0</v>
      </c>
      <c r="S73" s="25">
        <f>IFERROR(VLOOKUP($A73,'TD SOP+PROFORM MOD'!$A$5:$AD$750,MATCH(S$4,'TD SOP+PROFORM MOD'!$B$2:$AD$2,0)+1,0),0)+IFERROR(VLOOKUP($A73,'TD SOP+PROFORM MOD'!$A$5:$AD$750,MATCH(S$2,'TD SOP+PROFORM MOD'!$B$2:$AD$2,0)+1,0),0)</f>
        <v>0</v>
      </c>
      <c r="T73" s="26" t="str">
        <f t="shared" ref="T73:T136" si="29">IFERROR(R73/S73-1,"")</f>
        <v/>
      </c>
      <c r="U73" s="25">
        <f>IFERROR(VLOOKUP($A73,'TD SOP+PROFORM MOD'!$A$5:$AD$750,MATCH(U$4,'TD SOP+PROFORM MOD'!$B$2:$AD$2,0)+1,0),0)+IFERROR(VLOOKUP($A73,'TD SOP+PROFORM MOD'!$A$5:$AD$750,MATCH(U$2,'TD SOP+PROFORM MOD'!$B$2:$AD$2,0)+1,0),0)</f>
        <v>0</v>
      </c>
      <c r="V73" s="25">
        <f>IFERROR(VLOOKUP($A73,'TD SOP+PROFORM MOD'!$A$5:$AD$750,MATCH(V$4,'TD SOP+PROFORM MOD'!$B$2:$AD$2,0)+1,0),0)+IFERROR(VLOOKUP($A73,'TD SOP+PROFORM MOD'!$A$5:$AD$750,MATCH(V$2,'TD SOP+PROFORM MOD'!$B$2:$AD$2,0)+1,0),0)</f>
        <v>0</v>
      </c>
      <c r="W73" s="26" t="str">
        <f t="shared" ref="W73:W136" si="30">IFERROR(U73/V73-1,"")</f>
        <v/>
      </c>
      <c r="X73" s="25">
        <f>IFERROR(VLOOKUP($A73,'TD SOP+PROFORM MOD'!$A$5:$AD$750,MATCH(X$4,'TD SOP+PROFORM MOD'!$B$2:$AD$2,0)+1,0),0)+IFERROR(VLOOKUP($A73,'TD SOP+PROFORM MOD'!$A$5:$AD$750,MATCH(X$2,'TD SOP+PROFORM MOD'!$B$2:$AD$2,0)+1,0),0)</f>
        <v>0</v>
      </c>
      <c r="Y73" s="25">
        <f>IFERROR(VLOOKUP($A73,'TD SOP+PROFORM MOD'!$A$5:$AD$750,MATCH(Y$4,'TD SOP+PROFORM MOD'!$B$2:$AD$2,0)+1,0),0)+IFERROR(VLOOKUP($A73,'TD SOP+PROFORM MOD'!$A$5:$AD$750,MATCH(Y$2,'TD SOP+PROFORM MOD'!$B$2:$AD$2,0)+1,0),0)</f>
        <v>0</v>
      </c>
      <c r="Z73" s="26" t="str">
        <f t="shared" ref="Z73:Z136" si="31">IFERROR(X73/Y73-1,"")</f>
        <v/>
      </c>
      <c r="AA73" s="25">
        <f>IFERROR(VLOOKUP($A73,'TD SOP+PROFORM MOD'!$A$5:$AD$750,MATCH(AA$4,'TD SOP+PROFORM MOD'!$B$2:$AD$2,0)+1,0),0)+IFERROR(VLOOKUP($A73,'TD SOP+PROFORM MOD'!$A$5:$AD$750,MATCH(AA$2,'TD SOP+PROFORM MOD'!$B$2:$AD$2,0)+1,0),0)</f>
        <v>0</v>
      </c>
      <c r="AB73" s="25">
        <f>IFERROR(VLOOKUP($A73,'TD SOP+PROFORM MOD'!$A$5:$AD$750,MATCH(AB$4,'TD SOP+PROFORM MOD'!$B$2:$AD$2,0)+1,0),0)+IFERROR(VLOOKUP($A73,'TD SOP+PROFORM MOD'!$A$5:$AD$750,MATCH(AB$2,'TD SOP+PROFORM MOD'!$B$2:$AD$2,0)+1,0),0)</f>
        <v>0</v>
      </c>
      <c r="AC73" s="26" t="str">
        <f t="shared" ref="AC73:AC136" si="32">IFERROR(AA73/AB73-1,"")</f>
        <v/>
      </c>
      <c r="AD73" s="25">
        <f>IFERROR(VLOOKUP($A73,'TD SOP+PROFORM MOD'!$A$5:$AD$750,MATCH(AD$4,'TD SOP+PROFORM MOD'!$B$2:$AD$2,0)+1,0),0)+IFERROR(VLOOKUP($A73,'TD SOP+PROFORM MOD'!$A$5:$AD$750,MATCH(AD$2,'TD SOP+PROFORM MOD'!$B$2:$AD$2,0)+1,0),0)</f>
        <v>0</v>
      </c>
      <c r="AE73" s="25">
        <f>IFERROR(VLOOKUP($A73,'TD SOP+PROFORM MOD'!$A$5:$AD$750,MATCH(AE$4,'TD SOP+PROFORM MOD'!$B$2:$AD$2,0)+1,0),0)+IFERROR(VLOOKUP($A73,'TD SOP+PROFORM MOD'!$A$5:$AD$750,MATCH(AE$2,'TD SOP+PROFORM MOD'!$B$2:$AD$2,0)+1,0),0)</f>
        <v>0</v>
      </c>
      <c r="AF73" s="26" t="str">
        <f t="shared" ref="AF73:AF136" si="33">IFERROR(AD73/AE73-1,"")</f>
        <v/>
      </c>
      <c r="AG73" s="25">
        <f>IFERROR(VLOOKUP($A73,'TD SOP+PROFORM MOD'!$A$5:$AD$750,MATCH(AG$4,'TD SOP+PROFORM MOD'!$B$2:$AD$2,0)+1,0),0)+IFERROR(VLOOKUP($A73,'TD SOP+PROFORM MOD'!$A$5:$AD$750,MATCH(AG$2,'TD SOP+PROFORM MOD'!$B$2:$AD$2,0)+1,0),0)</f>
        <v>0</v>
      </c>
      <c r="AH73" s="25">
        <f>IFERROR(VLOOKUP($A73,'TD SOP+PROFORM MOD'!$A$5:$AD$750,MATCH(AH$4,'TD SOP+PROFORM MOD'!$B$2:$AD$2,0)+1,0),0)+IFERROR(VLOOKUP($A73,'TD SOP+PROFORM MOD'!$A$5:$AD$750,MATCH(AH$2,'TD SOP+PROFORM MOD'!$B$2:$AD$2,0)+1,0),0)</f>
        <v>0</v>
      </c>
      <c r="AI73" s="26" t="str">
        <f t="shared" ref="AI73:AI136" si="34">IFERROR(AG73/AH73-1,"")</f>
        <v/>
      </c>
      <c r="AJ73" s="25">
        <f>IFERROR(VLOOKUP($A73,'TD SOP+PROFORM MOD'!$A$5:$AD$750,MATCH(AJ$4,'TD SOP+PROFORM MOD'!$B$2:$AD$2,0)+1,0),0)+IFERROR(VLOOKUP($A73,'TD SOP+PROFORM MOD'!$A$5:$AD$750,MATCH(AJ$2,'TD SOP+PROFORM MOD'!$B$2:$AD$2,0)+1,0),0)</f>
        <v>0</v>
      </c>
      <c r="AK73" s="25">
        <f>IFERROR(VLOOKUP($A73,'TD SOP+PROFORM MOD'!$A$5:$AD$750,MATCH(AK$4,'TD SOP+PROFORM MOD'!$B$2:$AD$2,0)+1,0),0)+IFERROR(VLOOKUP($A73,'TD SOP+PROFORM MOD'!$A$5:$AD$750,MATCH(AK$2,'TD SOP+PROFORM MOD'!$B$2:$AD$2,0)+1,0),0)</f>
        <v>0</v>
      </c>
      <c r="AL73" s="26" t="str">
        <f t="shared" ref="AL73:AL136" si="35">IFERROR(AJ73/AK73-1,"")</f>
        <v/>
      </c>
      <c r="AM73" s="25">
        <f t="shared" si="22"/>
        <v>0</v>
      </c>
      <c r="AN73" s="25">
        <f t="shared" si="22"/>
        <v>1955</v>
      </c>
      <c r="AO73" s="26">
        <f t="shared" ref="AO73:AO136" si="36">IFERROR(AM73/AN73-1,"")</f>
        <v>-1</v>
      </c>
      <c r="AR73" s="25">
        <f>SUMIF('B&amp;S YTD LFY'!B:B,"="&amp;A73,'B&amp;S YTD LFY'!C:C)</f>
        <v>2091</v>
      </c>
      <c r="AS73" s="25">
        <f t="shared" si="23"/>
        <v>0</v>
      </c>
      <c r="AT73" s="25"/>
    </row>
    <row r="74" spans="1:46" x14ac:dyDescent="0.35">
      <c r="A74" s="24" t="str">
        <f>IF(AND('TD SOP+PROFORM MOD'!A71&lt;&gt;"",'TD SOP+PROFORM MOD'!A71&lt;&gt;"TOTAL"),'TD SOP+PROFORM MOD'!A71,0)</f>
        <v>OCEAN HUT SURF SHOP</v>
      </c>
      <c r="C74" s="25">
        <f>IFERROR(VLOOKUP($A74,'TD SOP+PROFORM MOD'!$A$5:$AD$750,MATCH(C$4,'TD SOP+PROFORM MOD'!$B$2:$AT$2,0)+1,0),"")</f>
        <v>0</v>
      </c>
      <c r="D74" s="25">
        <f>IFERROR(VLOOKUP($A74,'TD SOP+PROFORM MOD'!$A$5:$AD$750,MATCH(D$4,'TD SOP+PROFORM MOD'!$B$2:$AT$2,0)+1,0),"")</f>
        <v>0</v>
      </c>
      <c r="E74" s="26" t="str">
        <f t="shared" si="24"/>
        <v/>
      </c>
      <c r="F74" s="25">
        <f>IFERROR(VLOOKUP($A74,'TD SOP+PROFORM MOD'!$A$5:$AD$750,MATCH(F$4,'TD SOP+PROFORM MOD'!$B$2:$AT$2,0)+1,0),"")</f>
        <v>0</v>
      </c>
      <c r="G74" s="25">
        <f>IFERROR(VLOOKUP($A74,'TD SOP+PROFORM MOD'!$A$5:$AD$750,MATCH(G$4,'TD SOP+PROFORM MOD'!$B$2:$AT$2,0)+1,0),"")</f>
        <v>0</v>
      </c>
      <c r="H74" s="26" t="str">
        <f t="shared" si="25"/>
        <v/>
      </c>
      <c r="I74" s="25">
        <f>IFERROR(VLOOKUP($A74,'TD SOP+PROFORM MOD'!$A$5:$AD$750,MATCH(I$4,'TD SOP+PROFORM MOD'!$B$2:$AT$2,0)+1,0),"")</f>
        <v>0</v>
      </c>
      <c r="J74" s="25">
        <f>IFERROR(VLOOKUP($A74,'TD SOP+PROFORM MOD'!$A$5:$AD$750,MATCH(J$4,'TD SOP+PROFORM MOD'!$B$2:$AT$2,0)+1,0),"")</f>
        <v>0</v>
      </c>
      <c r="K74" s="26" t="str">
        <f t="shared" si="26"/>
        <v/>
      </c>
      <c r="L74" s="25">
        <f>IFERROR(VLOOKUP($A74,'TD SOP+PROFORM MOD'!$A$5:$AD$750,MATCH(L$4,'TD SOP+PROFORM MOD'!$B$2:$AT$2,0)+1,0),"")</f>
        <v>0</v>
      </c>
      <c r="M74" s="25">
        <f>IFERROR(VLOOKUP($A74,'TD SOP+PROFORM MOD'!$A$5:$AD$750,MATCH(M$4,'TD SOP+PROFORM MOD'!$B$2:$AT$2,0)+1,0),"")</f>
        <v>0</v>
      </c>
      <c r="N74" s="26" t="str">
        <f t="shared" si="27"/>
        <v/>
      </c>
      <c r="O74" s="25">
        <f>IFERROR(VLOOKUP($A74,'TD SOP+PROFORM MOD'!$A$5:$AD$750,MATCH(O$4,'TD SOP+PROFORM MOD'!$B$2:$AD$2,0)+1,0),0)+IFERROR(VLOOKUP($A74,'TD SOP+PROFORM MOD'!$A$5:$AD$750,MATCH(O$2,'TD SOP+PROFORM MOD'!$B$2:$AD$2,0)+1,0),0)</f>
        <v>0</v>
      </c>
      <c r="P74" s="25">
        <f>IFERROR(VLOOKUP($A74,'TD SOP+PROFORM MOD'!$A$5:$AD$750,MATCH(P$4,'TD SOP+PROFORM MOD'!$B$2:$AD$2,0)+1,0),0)+IFERROR(VLOOKUP($A74,'TD SOP+PROFORM MOD'!$A$5:$AD$750,MATCH(P$2,'TD SOP+PROFORM MOD'!$B$2:$AD$2,0)+1,0),0)</f>
        <v>0</v>
      </c>
      <c r="Q74" s="26" t="str">
        <f t="shared" si="28"/>
        <v/>
      </c>
      <c r="R74" s="25">
        <f>IFERROR(VLOOKUP($A74,'TD SOP+PROFORM MOD'!$A$5:$AD$750,MATCH(R$4,'TD SOP+PROFORM MOD'!$B$2:$AD$2,0)+1,0),0)+IFERROR(VLOOKUP($A74,'TD SOP+PROFORM MOD'!$A$5:$AD$750,MATCH(R$2,'TD SOP+PROFORM MOD'!$B$2:$AD$2,0)+1,0),0)</f>
        <v>0</v>
      </c>
      <c r="S74" s="25">
        <f>IFERROR(VLOOKUP($A74,'TD SOP+PROFORM MOD'!$A$5:$AD$750,MATCH(S$4,'TD SOP+PROFORM MOD'!$B$2:$AD$2,0)+1,0),0)+IFERROR(VLOOKUP($A74,'TD SOP+PROFORM MOD'!$A$5:$AD$750,MATCH(S$2,'TD SOP+PROFORM MOD'!$B$2:$AD$2,0)+1,0),0)</f>
        <v>0</v>
      </c>
      <c r="T74" s="26" t="str">
        <f t="shared" si="29"/>
        <v/>
      </c>
      <c r="U74" s="25">
        <f>IFERROR(VLOOKUP($A74,'TD SOP+PROFORM MOD'!$A$5:$AD$750,MATCH(U$4,'TD SOP+PROFORM MOD'!$B$2:$AD$2,0)+1,0),0)+IFERROR(VLOOKUP($A74,'TD SOP+PROFORM MOD'!$A$5:$AD$750,MATCH(U$2,'TD SOP+PROFORM MOD'!$B$2:$AD$2,0)+1,0),0)</f>
        <v>0</v>
      </c>
      <c r="V74" s="25">
        <f>IFERROR(VLOOKUP($A74,'TD SOP+PROFORM MOD'!$A$5:$AD$750,MATCH(V$4,'TD SOP+PROFORM MOD'!$B$2:$AD$2,0)+1,0),0)+IFERROR(VLOOKUP($A74,'TD SOP+PROFORM MOD'!$A$5:$AD$750,MATCH(V$2,'TD SOP+PROFORM MOD'!$B$2:$AD$2,0)+1,0),0)</f>
        <v>0</v>
      </c>
      <c r="W74" s="26" t="str">
        <f t="shared" si="30"/>
        <v/>
      </c>
      <c r="X74" s="25">
        <f>IFERROR(VLOOKUP($A74,'TD SOP+PROFORM MOD'!$A$5:$AD$750,MATCH(X$4,'TD SOP+PROFORM MOD'!$B$2:$AD$2,0)+1,0),0)+IFERROR(VLOOKUP($A74,'TD SOP+PROFORM MOD'!$A$5:$AD$750,MATCH(X$2,'TD SOP+PROFORM MOD'!$B$2:$AD$2,0)+1,0),0)</f>
        <v>0</v>
      </c>
      <c r="Y74" s="25">
        <f>IFERROR(VLOOKUP($A74,'TD SOP+PROFORM MOD'!$A$5:$AD$750,MATCH(Y$4,'TD SOP+PROFORM MOD'!$B$2:$AD$2,0)+1,0),0)+IFERROR(VLOOKUP($A74,'TD SOP+PROFORM MOD'!$A$5:$AD$750,MATCH(Y$2,'TD SOP+PROFORM MOD'!$B$2:$AD$2,0)+1,0),0)</f>
        <v>0</v>
      </c>
      <c r="Z74" s="26" t="str">
        <f t="shared" si="31"/>
        <v/>
      </c>
      <c r="AA74" s="25">
        <f>IFERROR(VLOOKUP($A74,'TD SOP+PROFORM MOD'!$A$5:$AD$750,MATCH(AA$4,'TD SOP+PROFORM MOD'!$B$2:$AD$2,0)+1,0),0)+IFERROR(VLOOKUP($A74,'TD SOP+PROFORM MOD'!$A$5:$AD$750,MATCH(AA$2,'TD SOP+PROFORM MOD'!$B$2:$AD$2,0)+1,0),0)</f>
        <v>0</v>
      </c>
      <c r="AB74" s="25">
        <f>IFERROR(VLOOKUP($A74,'TD SOP+PROFORM MOD'!$A$5:$AD$750,MATCH(AB$4,'TD SOP+PROFORM MOD'!$B$2:$AD$2,0)+1,0),0)+IFERROR(VLOOKUP($A74,'TD SOP+PROFORM MOD'!$A$5:$AD$750,MATCH(AB$2,'TD SOP+PROFORM MOD'!$B$2:$AD$2,0)+1,0),0)</f>
        <v>0</v>
      </c>
      <c r="AC74" s="26" t="str">
        <f t="shared" si="32"/>
        <v/>
      </c>
      <c r="AD74" s="25">
        <f>IFERROR(VLOOKUP($A74,'TD SOP+PROFORM MOD'!$A$5:$AD$750,MATCH(AD$4,'TD SOP+PROFORM MOD'!$B$2:$AD$2,0)+1,0),0)+IFERROR(VLOOKUP($A74,'TD SOP+PROFORM MOD'!$A$5:$AD$750,MATCH(AD$2,'TD SOP+PROFORM MOD'!$B$2:$AD$2,0)+1,0),0)</f>
        <v>0</v>
      </c>
      <c r="AE74" s="25">
        <f>IFERROR(VLOOKUP($A74,'TD SOP+PROFORM MOD'!$A$5:$AD$750,MATCH(AE$4,'TD SOP+PROFORM MOD'!$B$2:$AD$2,0)+1,0),0)+IFERROR(VLOOKUP($A74,'TD SOP+PROFORM MOD'!$A$5:$AD$750,MATCH(AE$2,'TD SOP+PROFORM MOD'!$B$2:$AD$2,0)+1,0),0)</f>
        <v>1898</v>
      </c>
      <c r="AF74" s="26">
        <f t="shared" si="33"/>
        <v>-1</v>
      </c>
      <c r="AG74" s="25">
        <f>IFERROR(VLOOKUP($A74,'TD SOP+PROFORM MOD'!$A$5:$AD$750,MATCH(AG$4,'TD SOP+PROFORM MOD'!$B$2:$AD$2,0)+1,0),0)+IFERROR(VLOOKUP($A74,'TD SOP+PROFORM MOD'!$A$5:$AD$750,MATCH(AG$2,'TD SOP+PROFORM MOD'!$B$2:$AD$2,0)+1,0),0)</f>
        <v>0</v>
      </c>
      <c r="AH74" s="25">
        <f>IFERROR(VLOOKUP($A74,'TD SOP+PROFORM MOD'!$A$5:$AD$750,MATCH(AH$4,'TD SOP+PROFORM MOD'!$B$2:$AD$2,0)+1,0),0)+IFERROR(VLOOKUP($A74,'TD SOP+PROFORM MOD'!$A$5:$AD$750,MATCH(AH$2,'TD SOP+PROFORM MOD'!$B$2:$AD$2,0)+1,0),0)</f>
        <v>0</v>
      </c>
      <c r="AI74" s="26" t="str">
        <f t="shared" si="34"/>
        <v/>
      </c>
      <c r="AJ74" s="25">
        <f>IFERROR(VLOOKUP($A74,'TD SOP+PROFORM MOD'!$A$5:$AD$750,MATCH(AJ$4,'TD SOP+PROFORM MOD'!$B$2:$AD$2,0)+1,0),0)+IFERROR(VLOOKUP($A74,'TD SOP+PROFORM MOD'!$A$5:$AD$750,MATCH(AJ$2,'TD SOP+PROFORM MOD'!$B$2:$AD$2,0)+1,0),0)</f>
        <v>0</v>
      </c>
      <c r="AK74" s="25">
        <f>IFERROR(VLOOKUP($A74,'TD SOP+PROFORM MOD'!$A$5:$AD$750,MATCH(AK$4,'TD SOP+PROFORM MOD'!$B$2:$AD$2,0)+1,0),0)+IFERROR(VLOOKUP($A74,'TD SOP+PROFORM MOD'!$A$5:$AD$750,MATCH(AK$2,'TD SOP+PROFORM MOD'!$B$2:$AD$2,0)+1,0),0)</f>
        <v>0</v>
      </c>
      <c r="AL74" s="26" t="str">
        <f t="shared" si="35"/>
        <v/>
      </c>
      <c r="AM74" s="25">
        <f t="shared" ref="AM74:AN137" si="37">SUM(C74,F74,I74,L74,O74,R74,U74,X74,AA74,AD74,AG74,AJ74)</f>
        <v>0</v>
      </c>
      <c r="AN74" s="25">
        <f t="shared" si="37"/>
        <v>1898</v>
      </c>
      <c r="AO74" s="26">
        <f t="shared" si="36"/>
        <v>-1</v>
      </c>
      <c r="AR74" s="25">
        <f>SUMIF('B&amp;S YTD LFY'!B:B,"="&amp;A74,'B&amp;S YTD LFY'!C:C)</f>
        <v>0</v>
      </c>
      <c r="AS74" s="25">
        <f t="shared" ref="AS74:AS137" si="38">AM74</f>
        <v>0</v>
      </c>
      <c r="AT74" s="25"/>
    </row>
    <row r="75" spans="1:46" x14ac:dyDescent="0.35">
      <c r="A75" s="24" t="str">
        <f>IF(AND('TD SOP+PROFORM MOD'!A72&lt;&gt;"",'TD SOP+PROFORM MOD'!A72&lt;&gt;"TOTAL"),'TD SOP+PROFORM MOD'!A72,0)</f>
        <v>THE COTTAGE PLUM ISLAND</v>
      </c>
      <c r="C75" s="25">
        <f>IFERROR(VLOOKUP($A75,'TD SOP+PROFORM MOD'!$A$5:$AD$750,MATCH(C$4,'TD SOP+PROFORM MOD'!$B$2:$AT$2,0)+1,0),"")</f>
        <v>0</v>
      </c>
      <c r="D75" s="25">
        <f>IFERROR(VLOOKUP($A75,'TD SOP+PROFORM MOD'!$A$5:$AD$750,MATCH(D$4,'TD SOP+PROFORM MOD'!$B$2:$AT$2,0)+1,0),"")</f>
        <v>0</v>
      </c>
      <c r="E75" s="26" t="str">
        <f t="shared" si="24"/>
        <v/>
      </c>
      <c r="F75" s="25">
        <f>IFERROR(VLOOKUP($A75,'TD SOP+PROFORM MOD'!$A$5:$AD$750,MATCH(F$4,'TD SOP+PROFORM MOD'!$B$2:$AT$2,0)+1,0),"")</f>
        <v>0</v>
      </c>
      <c r="G75" s="25">
        <f>IFERROR(VLOOKUP($A75,'TD SOP+PROFORM MOD'!$A$5:$AD$750,MATCH(G$4,'TD SOP+PROFORM MOD'!$B$2:$AT$2,0)+1,0),"")</f>
        <v>0</v>
      </c>
      <c r="H75" s="26" t="str">
        <f t="shared" si="25"/>
        <v/>
      </c>
      <c r="I75" s="25">
        <f>IFERROR(VLOOKUP($A75,'TD SOP+PROFORM MOD'!$A$5:$AD$750,MATCH(I$4,'TD SOP+PROFORM MOD'!$B$2:$AT$2,0)+1,0),"")</f>
        <v>0</v>
      </c>
      <c r="J75" s="25">
        <f>IFERROR(VLOOKUP($A75,'TD SOP+PROFORM MOD'!$A$5:$AD$750,MATCH(J$4,'TD SOP+PROFORM MOD'!$B$2:$AT$2,0)+1,0),"")</f>
        <v>0</v>
      </c>
      <c r="K75" s="26" t="str">
        <f t="shared" si="26"/>
        <v/>
      </c>
      <c r="L75" s="25">
        <f>IFERROR(VLOOKUP($A75,'TD SOP+PROFORM MOD'!$A$5:$AD$750,MATCH(L$4,'TD SOP+PROFORM MOD'!$B$2:$AT$2,0)+1,0),"")</f>
        <v>0</v>
      </c>
      <c r="M75" s="25">
        <f>IFERROR(VLOOKUP($A75,'TD SOP+PROFORM MOD'!$A$5:$AD$750,MATCH(M$4,'TD SOP+PROFORM MOD'!$B$2:$AT$2,0)+1,0),"")</f>
        <v>0</v>
      </c>
      <c r="N75" s="26" t="str">
        <f t="shared" si="27"/>
        <v/>
      </c>
      <c r="O75" s="25">
        <f>IFERROR(VLOOKUP($A75,'TD SOP+PROFORM MOD'!$A$5:$AD$750,MATCH(O$4,'TD SOP+PROFORM MOD'!$B$2:$AD$2,0)+1,0),0)+IFERROR(VLOOKUP($A75,'TD SOP+PROFORM MOD'!$A$5:$AD$750,MATCH(O$2,'TD SOP+PROFORM MOD'!$B$2:$AD$2,0)+1,0),0)</f>
        <v>0</v>
      </c>
      <c r="P75" s="25">
        <f>IFERROR(VLOOKUP($A75,'TD SOP+PROFORM MOD'!$A$5:$AD$750,MATCH(P$4,'TD SOP+PROFORM MOD'!$B$2:$AD$2,0)+1,0),0)+IFERROR(VLOOKUP($A75,'TD SOP+PROFORM MOD'!$A$5:$AD$750,MATCH(P$2,'TD SOP+PROFORM MOD'!$B$2:$AD$2,0)+1,0),0)</f>
        <v>0</v>
      </c>
      <c r="Q75" s="26" t="str">
        <f t="shared" si="28"/>
        <v/>
      </c>
      <c r="R75" s="25">
        <f>IFERROR(VLOOKUP($A75,'TD SOP+PROFORM MOD'!$A$5:$AD$750,MATCH(R$4,'TD SOP+PROFORM MOD'!$B$2:$AD$2,0)+1,0),0)+IFERROR(VLOOKUP($A75,'TD SOP+PROFORM MOD'!$A$5:$AD$750,MATCH(R$2,'TD SOP+PROFORM MOD'!$B$2:$AD$2,0)+1,0),0)</f>
        <v>0</v>
      </c>
      <c r="S75" s="25">
        <f>IFERROR(VLOOKUP($A75,'TD SOP+PROFORM MOD'!$A$5:$AD$750,MATCH(S$4,'TD SOP+PROFORM MOD'!$B$2:$AD$2,0)+1,0),0)+IFERROR(VLOOKUP($A75,'TD SOP+PROFORM MOD'!$A$5:$AD$750,MATCH(S$2,'TD SOP+PROFORM MOD'!$B$2:$AD$2,0)+1,0),0)</f>
        <v>0</v>
      </c>
      <c r="T75" s="26" t="str">
        <f t="shared" si="29"/>
        <v/>
      </c>
      <c r="U75" s="25">
        <f>IFERROR(VLOOKUP($A75,'TD SOP+PROFORM MOD'!$A$5:$AD$750,MATCH(U$4,'TD SOP+PROFORM MOD'!$B$2:$AD$2,0)+1,0),0)+IFERROR(VLOOKUP($A75,'TD SOP+PROFORM MOD'!$A$5:$AD$750,MATCH(U$2,'TD SOP+PROFORM MOD'!$B$2:$AD$2,0)+1,0),0)</f>
        <v>0</v>
      </c>
      <c r="V75" s="25">
        <f>IFERROR(VLOOKUP($A75,'TD SOP+PROFORM MOD'!$A$5:$AD$750,MATCH(V$4,'TD SOP+PROFORM MOD'!$B$2:$AD$2,0)+1,0),0)+IFERROR(VLOOKUP($A75,'TD SOP+PROFORM MOD'!$A$5:$AD$750,MATCH(V$2,'TD SOP+PROFORM MOD'!$B$2:$AD$2,0)+1,0),0)</f>
        <v>0</v>
      </c>
      <c r="W75" s="26" t="str">
        <f t="shared" si="30"/>
        <v/>
      </c>
      <c r="X75" s="25">
        <f>IFERROR(VLOOKUP($A75,'TD SOP+PROFORM MOD'!$A$5:$AD$750,MATCH(X$4,'TD SOP+PROFORM MOD'!$B$2:$AD$2,0)+1,0),0)+IFERROR(VLOOKUP($A75,'TD SOP+PROFORM MOD'!$A$5:$AD$750,MATCH(X$2,'TD SOP+PROFORM MOD'!$B$2:$AD$2,0)+1,0),0)</f>
        <v>0</v>
      </c>
      <c r="Y75" s="25">
        <f>IFERROR(VLOOKUP($A75,'TD SOP+PROFORM MOD'!$A$5:$AD$750,MATCH(Y$4,'TD SOP+PROFORM MOD'!$B$2:$AD$2,0)+1,0),0)+IFERROR(VLOOKUP($A75,'TD SOP+PROFORM MOD'!$A$5:$AD$750,MATCH(Y$2,'TD SOP+PROFORM MOD'!$B$2:$AD$2,0)+1,0),0)</f>
        <v>0</v>
      </c>
      <c r="Z75" s="26" t="str">
        <f t="shared" si="31"/>
        <v/>
      </c>
      <c r="AA75" s="25">
        <f>IFERROR(VLOOKUP($A75,'TD SOP+PROFORM MOD'!$A$5:$AD$750,MATCH(AA$4,'TD SOP+PROFORM MOD'!$B$2:$AD$2,0)+1,0),0)+IFERROR(VLOOKUP($A75,'TD SOP+PROFORM MOD'!$A$5:$AD$750,MATCH(AA$2,'TD SOP+PROFORM MOD'!$B$2:$AD$2,0)+1,0),0)</f>
        <v>0</v>
      </c>
      <c r="AB75" s="25">
        <f>IFERROR(VLOOKUP($A75,'TD SOP+PROFORM MOD'!$A$5:$AD$750,MATCH(AB$4,'TD SOP+PROFORM MOD'!$B$2:$AD$2,0)+1,0),0)+IFERROR(VLOOKUP($A75,'TD SOP+PROFORM MOD'!$A$5:$AD$750,MATCH(AB$2,'TD SOP+PROFORM MOD'!$B$2:$AD$2,0)+1,0),0)</f>
        <v>0</v>
      </c>
      <c r="AC75" s="26" t="str">
        <f t="shared" si="32"/>
        <v/>
      </c>
      <c r="AD75" s="25">
        <f>IFERROR(VLOOKUP($A75,'TD SOP+PROFORM MOD'!$A$5:$AD$750,MATCH(AD$4,'TD SOP+PROFORM MOD'!$B$2:$AD$2,0)+1,0),0)+IFERROR(VLOOKUP($A75,'TD SOP+PROFORM MOD'!$A$5:$AD$750,MATCH(AD$2,'TD SOP+PROFORM MOD'!$B$2:$AD$2,0)+1,0),0)</f>
        <v>0</v>
      </c>
      <c r="AE75" s="25">
        <f>IFERROR(VLOOKUP($A75,'TD SOP+PROFORM MOD'!$A$5:$AD$750,MATCH(AE$4,'TD SOP+PROFORM MOD'!$B$2:$AD$2,0)+1,0),0)+IFERROR(VLOOKUP($A75,'TD SOP+PROFORM MOD'!$A$5:$AD$750,MATCH(AE$2,'TD SOP+PROFORM MOD'!$B$2:$AD$2,0)+1,0),0)</f>
        <v>0</v>
      </c>
      <c r="AF75" s="26" t="str">
        <f t="shared" si="33"/>
        <v/>
      </c>
      <c r="AG75" s="25">
        <f>IFERROR(VLOOKUP($A75,'TD SOP+PROFORM MOD'!$A$5:$AD$750,MATCH(AG$4,'TD SOP+PROFORM MOD'!$B$2:$AD$2,0)+1,0),0)+IFERROR(VLOOKUP($A75,'TD SOP+PROFORM MOD'!$A$5:$AD$750,MATCH(AG$2,'TD SOP+PROFORM MOD'!$B$2:$AD$2,0)+1,0),0)</f>
        <v>0</v>
      </c>
      <c r="AH75" s="25">
        <f>IFERROR(VLOOKUP($A75,'TD SOP+PROFORM MOD'!$A$5:$AD$750,MATCH(AH$4,'TD SOP+PROFORM MOD'!$B$2:$AD$2,0)+1,0),0)+IFERROR(VLOOKUP($A75,'TD SOP+PROFORM MOD'!$A$5:$AD$750,MATCH(AH$2,'TD SOP+PROFORM MOD'!$B$2:$AD$2,0)+1,0),0)</f>
        <v>1798</v>
      </c>
      <c r="AI75" s="26">
        <f t="shared" si="34"/>
        <v>-1</v>
      </c>
      <c r="AJ75" s="25">
        <f>IFERROR(VLOOKUP($A75,'TD SOP+PROFORM MOD'!$A$5:$AD$750,MATCH(AJ$4,'TD SOP+PROFORM MOD'!$B$2:$AD$2,0)+1,0),0)+IFERROR(VLOOKUP($A75,'TD SOP+PROFORM MOD'!$A$5:$AD$750,MATCH(AJ$2,'TD SOP+PROFORM MOD'!$B$2:$AD$2,0)+1,0),0)</f>
        <v>0</v>
      </c>
      <c r="AK75" s="25">
        <f>IFERROR(VLOOKUP($A75,'TD SOP+PROFORM MOD'!$A$5:$AD$750,MATCH(AK$4,'TD SOP+PROFORM MOD'!$B$2:$AD$2,0)+1,0),0)+IFERROR(VLOOKUP($A75,'TD SOP+PROFORM MOD'!$A$5:$AD$750,MATCH(AK$2,'TD SOP+PROFORM MOD'!$B$2:$AD$2,0)+1,0),0)</f>
        <v>0</v>
      </c>
      <c r="AL75" s="26" t="str">
        <f t="shared" si="35"/>
        <v/>
      </c>
      <c r="AM75" s="25">
        <f t="shared" si="37"/>
        <v>0</v>
      </c>
      <c r="AN75" s="25">
        <f t="shared" si="37"/>
        <v>1798</v>
      </c>
      <c r="AO75" s="26">
        <f t="shared" si="36"/>
        <v>-1</v>
      </c>
      <c r="AR75" s="25">
        <f>SUMIF('B&amp;S YTD LFY'!B:B,"="&amp;A75,'B&amp;S YTD LFY'!C:C)</f>
        <v>0</v>
      </c>
      <c r="AS75" s="25">
        <f t="shared" si="38"/>
        <v>0</v>
      </c>
      <c r="AT75" s="25"/>
    </row>
    <row r="76" spans="1:46" x14ac:dyDescent="0.35">
      <c r="A76" s="24" t="str">
        <f>IF(AND('TD SOP+PROFORM MOD'!A73&lt;&gt;"",'TD SOP+PROFORM MOD'!A73&lt;&gt;"TOTAL"),'TD SOP+PROFORM MOD'!A73,0)</f>
        <v>HOOLEYS</v>
      </c>
      <c r="C76" s="25">
        <f>IFERROR(VLOOKUP($A76,'TD SOP+PROFORM MOD'!$A$5:$AD$750,MATCH(C$4,'TD SOP+PROFORM MOD'!$B$2:$AT$2,0)+1,0),"")</f>
        <v>0</v>
      </c>
      <c r="D76" s="25">
        <f>IFERROR(VLOOKUP($A76,'TD SOP+PROFORM MOD'!$A$5:$AD$750,MATCH(D$4,'TD SOP+PROFORM MOD'!$B$2:$AT$2,0)+1,0),"")</f>
        <v>0</v>
      </c>
      <c r="E76" s="26" t="str">
        <f t="shared" si="24"/>
        <v/>
      </c>
      <c r="F76" s="25">
        <f>IFERROR(VLOOKUP($A76,'TD SOP+PROFORM MOD'!$A$5:$AD$750,MATCH(F$4,'TD SOP+PROFORM MOD'!$B$2:$AT$2,0)+1,0),"")</f>
        <v>0</v>
      </c>
      <c r="G76" s="25">
        <f>IFERROR(VLOOKUP($A76,'TD SOP+PROFORM MOD'!$A$5:$AD$750,MATCH(G$4,'TD SOP+PROFORM MOD'!$B$2:$AT$2,0)+1,0),"")</f>
        <v>0</v>
      </c>
      <c r="H76" s="26" t="str">
        <f t="shared" si="25"/>
        <v/>
      </c>
      <c r="I76" s="25">
        <f>IFERROR(VLOOKUP($A76,'TD SOP+PROFORM MOD'!$A$5:$AD$750,MATCH(I$4,'TD SOP+PROFORM MOD'!$B$2:$AT$2,0)+1,0),"")</f>
        <v>0</v>
      </c>
      <c r="J76" s="25">
        <f>IFERROR(VLOOKUP($A76,'TD SOP+PROFORM MOD'!$A$5:$AD$750,MATCH(J$4,'TD SOP+PROFORM MOD'!$B$2:$AT$2,0)+1,0),"")</f>
        <v>0</v>
      </c>
      <c r="K76" s="26" t="str">
        <f t="shared" si="26"/>
        <v/>
      </c>
      <c r="L76" s="25">
        <f>IFERROR(VLOOKUP($A76,'TD SOP+PROFORM MOD'!$A$5:$AD$750,MATCH(L$4,'TD SOP+PROFORM MOD'!$B$2:$AT$2,0)+1,0),"")</f>
        <v>0</v>
      </c>
      <c r="M76" s="25">
        <f>IFERROR(VLOOKUP($A76,'TD SOP+PROFORM MOD'!$A$5:$AD$750,MATCH(M$4,'TD SOP+PROFORM MOD'!$B$2:$AT$2,0)+1,0),"")</f>
        <v>0</v>
      </c>
      <c r="N76" s="26" t="str">
        <f t="shared" si="27"/>
        <v/>
      </c>
      <c r="O76" s="25">
        <f>IFERROR(VLOOKUP($A76,'TD SOP+PROFORM MOD'!$A$5:$AD$750,MATCH(O$4,'TD SOP+PROFORM MOD'!$B$2:$AD$2,0)+1,0),0)+IFERROR(VLOOKUP($A76,'TD SOP+PROFORM MOD'!$A$5:$AD$750,MATCH(O$2,'TD SOP+PROFORM MOD'!$B$2:$AD$2,0)+1,0),0)</f>
        <v>0</v>
      </c>
      <c r="P76" s="25">
        <f>IFERROR(VLOOKUP($A76,'TD SOP+PROFORM MOD'!$A$5:$AD$750,MATCH(P$4,'TD SOP+PROFORM MOD'!$B$2:$AD$2,0)+1,0),0)+IFERROR(VLOOKUP($A76,'TD SOP+PROFORM MOD'!$A$5:$AD$750,MATCH(P$2,'TD SOP+PROFORM MOD'!$B$2:$AD$2,0)+1,0),0)</f>
        <v>0</v>
      </c>
      <c r="Q76" s="26" t="str">
        <f t="shared" si="28"/>
        <v/>
      </c>
      <c r="R76" s="25">
        <f>IFERROR(VLOOKUP($A76,'TD SOP+PROFORM MOD'!$A$5:$AD$750,MATCH(R$4,'TD SOP+PROFORM MOD'!$B$2:$AD$2,0)+1,0),0)+IFERROR(VLOOKUP($A76,'TD SOP+PROFORM MOD'!$A$5:$AD$750,MATCH(R$2,'TD SOP+PROFORM MOD'!$B$2:$AD$2,0)+1,0),0)</f>
        <v>0</v>
      </c>
      <c r="S76" s="25">
        <f>IFERROR(VLOOKUP($A76,'TD SOP+PROFORM MOD'!$A$5:$AD$750,MATCH(S$4,'TD SOP+PROFORM MOD'!$B$2:$AD$2,0)+1,0),0)+IFERROR(VLOOKUP($A76,'TD SOP+PROFORM MOD'!$A$5:$AD$750,MATCH(S$2,'TD SOP+PROFORM MOD'!$B$2:$AD$2,0)+1,0),0)</f>
        <v>0</v>
      </c>
      <c r="T76" s="26" t="str">
        <f t="shared" si="29"/>
        <v/>
      </c>
      <c r="U76" s="25">
        <f>IFERROR(VLOOKUP($A76,'TD SOP+PROFORM MOD'!$A$5:$AD$750,MATCH(U$4,'TD SOP+PROFORM MOD'!$B$2:$AD$2,0)+1,0),0)+IFERROR(VLOOKUP($A76,'TD SOP+PROFORM MOD'!$A$5:$AD$750,MATCH(U$2,'TD SOP+PROFORM MOD'!$B$2:$AD$2,0)+1,0),0)</f>
        <v>0</v>
      </c>
      <c r="V76" s="25">
        <f>IFERROR(VLOOKUP($A76,'TD SOP+PROFORM MOD'!$A$5:$AD$750,MATCH(V$4,'TD SOP+PROFORM MOD'!$B$2:$AD$2,0)+1,0),0)+IFERROR(VLOOKUP($A76,'TD SOP+PROFORM MOD'!$A$5:$AD$750,MATCH(V$2,'TD SOP+PROFORM MOD'!$B$2:$AD$2,0)+1,0),0)</f>
        <v>0</v>
      </c>
      <c r="W76" s="26" t="str">
        <f t="shared" si="30"/>
        <v/>
      </c>
      <c r="X76" s="25">
        <f>IFERROR(VLOOKUP($A76,'TD SOP+PROFORM MOD'!$A$5:$AD$750,MATCH(X$4,'TD SOP+PROFORM MOD'!$B$2:$AD$2,0)+1,0),0)+IFERROR(VLOOKUP($A76,'TD SOP+PROFORM MOD'!$A$5:$AD$750,MATCH(X$2,'TD SOP+PROFORM MOD'!$B$2:$AD$2,0)+1,0),0)</f>
        <v>0</v>
      </c>
      <c r="Y76" s="25">
        <f>IFERROR(VLOOKUP($A76,'TD SOP+PROFORM MOD'!$A$5:$AD$750,MATCH(Y$4,'TD SOP+PROFORM MOD'!$B$2:$AD$2,0)+1,0),0)+IFERROR(VLOOKUP($A76,'TD SOP+PROFORM MOD'!$A$5:$AD$750,MATCH(Y$2,'TD SOP+PROFORM MOD'!$B$2:$AD$2,0)+1,0),0)</f>
        <v>0</v>
      </c>
      <c r="Z76" s="26" t="str">
        <f t="shared" si="31"/>
        <v/>
      </c>
      <c r="AA76" s="25">
        <f>IFERROR(VLOOKUP($A76,'TD SOP+PROFORM MOD'!$A$5:$AD$750,MATCH(AA$4,'TD SOP+PROFORM MOD'!$B$2:$AD$2,0)+1,0),0)+IFERROR(VLOOKUP($A76,'TD SOP+PROFORM MOD'!$A$5:$AD$750,MATCH(AA$2,'TD SOP+PROFORM MOD'!$B$2:$AD$2,0)+1,0),0)</f>
        <v>0</v>
      </c>
      <c r="AB76" s="25">
        <f>IFERROR(VLOOKUP($A76,'TD SOP+PROFORM MOD'!$A$5:$AD$750,MATCH(AB$4,'TD SOP+PROFORM MOD'!$B$2:$AD$2,0)+1,0),0)+IFERROR(VLOOKUP($A76,'TD SOP+PROFORM MOD'!$A$5:$AD$750,MATCH(AB$2,'TD SOP+PROFORM MOD'!$B$2:$AD$2,0)+1,0),0)</f>
        <v>0</v>
      </c>
      <c r="AC76" s="26" t="str">
        <f t="shared" si="32"/>
        <v/>
      </c>
      <c r="AD76" s="25">
        <f>IFERROR(VLOOKUP($A76,'TD SOP+PROFORM MOD'!$A$5:$AD$750,MATCH(AD$4,'TD SOP+PROFORM MOD'!$B$2:$AD$2,0)+1,0),0)+IFERROR(VLOOKUP($A76,'TD SOP+PROFORM MOD'!$A$5:$AD$750,MATCH(AD$2,'TD SOP+PROFORM MOD'!$B$2:$AD$2,0)+1,0),0)</f>
        <v>0</v>
      </c>
      <c r="AE76" s="25">
        <f>IFERROR(VLOOKUP($A76,'TD SOP+PROFORM MOD'!$A$5:$AD$750,MATCH(AE$4,'TD SOP+PROFORM MOD'!$B$2:$AD$2,0)+1,0),0)+IFERROR(VLOOKUP($A76,'TD SOP+PROFORM MOD'!$A$5:$AD$750,MATCH(AE$2,'TD SOP+PROFORM MOD'!$B$2:$AD$2,0)+1,0),0)</f>
        <v>1795</v>
      </c>
      <c r="AF76" s="26">
        <f t="shared" si="33"/>
        <v>-1</v>
      </c>
      <c r="AG76" s="25">
        <f>IFERROR(VLOOKUP($A76,'TD SOP+PROFORM MOD'!$A$5:$AD$750,MATCH(AG$4,'TD SOP+PROFORM MOD'!$B$2:$AD$2,0)+1,0),0)+IFERROR(VLOOKUP($A76,'TD SOP+PROFORM MOD'!$A$5:$AD$750,MATCH(AG$2,'TD SOP+PROFORM MOD'!$B$2:$AD$2,0)+1,0),0)</f>
        <v>0</v>
      </c>
      <c r="AH76" s="25">
        <f>IFERROR(VLOOKUP($A76,'TD SOP+PROFORM MOD'!$A$5:$AD$750,MATCH(AH$4,'TD SOP+PROFORM MOD'!$B$2:$AD$2,0)+1,0),0)+IFERROR(VLOOKUP($A76,'TD SOP+PROFORM MOD'!$A$5:$AD$750,MATCH(AH$2,'TD SOP+PROFORM MOD'!$B$2:$AD$2,0)+1,0),0)</f>
        <v>0</v>
      </c>
      <c r="AI76" s="26" t="str">
        <f t="shared" si="34"/>
        <v/>
      </c>
      <c r="AJ76" s="25">
        <f>IFERROR(VLOOKUP($A76,'TD SOP+PROFORM MOD'!$A$5:$AD$750,MATCH(AJ$4,'TD SOP+PROFORM MOD'!$B$2:$AD$2,0)+1,0),0)+IFERROR(VLOOKUP($A76,'TD SOP+PROFORM MOD'!$A$5:$AD$750,MATCH(AJ$2,'TD SOP+PROFORM MOD'!$B$2:$AD$2,0)+1,0),0)</f>
        <v>0</v>
      </c>
      <c r="AK76" s="25">
        <f>IFERROR(VLOOKUP($A76,'TD SOP+PROFORM MOD'!$A$5:$AD$750,MATCH(AK$4,'TD SOP+PROFORM MOD'!$B$2:$AD$2,0)+1,0),0)+IFERROR(VLOOKUP($A76,'TD SOP+PROFORM MOD'!$A$5:$AD$750,MATCH(AK$2,'TD SOP+PROFORM MOD'!$B$2:$AD$2,0)+1,0),0)</f>
        <v>0</v>
      </c>
      <c r="AL76" s="26" t="str">
        <f t="shared" si="35"/>
        <v/>
      </c>
      <c r="AM76" s="25">
        <f t="shared" si="37"/>
        <v>0</v>
      </c>
      <c r="AN76" s="25">
        <f t="shared" si="37"/>
        <v>1795</v>
      </c>
      <c r="AO76" s="26">
        <f t="shared" si="36"/>
        <v>-1</v>
      </c>
      <c r="AR76" s="25">
        <f>SUMIF('B&amp;S YTD LFY'!B:B,"="&amp;A76,'B&amp;S YTD LFY'!C:C)</f>
        <v>2023</v>
      </c>
      <c r="AS76" s="25">
        <f t="shared" si="38"/>
        <v>0</v>
      </c>
      <c r="AT76" s="25"/>
    </row>
    <row r="77" spans="1:46" x14ac:dyDescent="0.35">
      <c r="A77" s="24" t="str">
        <f>IF(AND('TD SOP+PROFORM MOD'!A74&lt;&gt;"",'TD SOP+PROFORM MOD'!A74&lt;&gt;"TOTAL"),'TD SOP+PROFORM MOD'!A74,0)</f>
        <v>CALIFORNIA BEACH HUT</v>
      </c>
      <c r="C77" s="25">
        <f>IFERROR(VLOOKUP($A77,'TD SOP+PROFORM MOD'!$A$5:$AD$750,MATCH(C$4,'TD SOP+PROFORM MOD'!$B$2:$AT$2,0)+1,0),"")</f>
        <v>0</v>
      </c>
      <c r="D77" s="25">
        <f>IFERROR(VLOOKUP($A77,'TD SOP+PROFORM MOD'!$A$5:$AD$750,MATCH(D$4,'TD SOP+PROFORM MOD'!$B$2:$AT$2,0)+1,0),"")</f>
        <v>0</v>
      </c>
      <c r="E77" s="26" t="str">
        <f t="shared" si="24"/>
        <v/>
      </c>
      <c r="F77" s="25">
        <f>IFERROR(VLOOKUP($A77,'TD SOP+PROFORM MOD'!$A$5:$AD$750,MATCH(F$4,'TD SOP+PROFORM MOD'!$B$2:$AT$2,0)+1,0),"")</f>
        <v>0</v>
      </c>
      <c r="G77" s="25">
        <f>IFERROR(VLOOKUP($A77,'TD SOP+PROFORM MOD'!$A$5:$AD$750,MATCH(G$4,'TD SOP+PROFORM MOD'!$B$2:$AT$2,0)+1,0),"")</f>
        <v>0</v>
      </c>
      <c r="H77" s="26" t="str">
        <f t="shared" si="25"/>
        <v/>
      </c>
      <c r="I77" s="25">
        <f>IFERROR(VLOOKUP($A77,'TD SOP+PROFORM MOD'!$A$5:$AD$750,MATCH(I$4,'TD SOP+PROFORM MOD'!$B$2:$AT$2,0)+1,0),"")</f>
        <v>0</v>
      </c>
      <c r="J77" s="25">
        <f>IFERROR(VLOOKUP($A77,'TD SOP+PROFORM MOD'!$A$5:$AD$750,MATCH(J$4,'TD SOP+PROFORM MOD'!$B$2:$AT$2,0)+1,0),"")</f>
        <v>0</v>
      </c>
      <c r="K77" s="26" t="str">
        <f t="shared" si="26"/>
        <v/>
      </c>
      <c r="L77" s="25">
        <f>IFERROR(VLOOKUP($A77,'TD SOP+PROFORM MOD'!$A$5:$AD$750,MATCH(L$4,'TD SOP+PROFORM MOD'!$B$2:$AT$2,0)+1,0),"")</f>
        <v>0</v>
      </c>
      <c r="M77" s="25">
        <f>IFERROR(VLOOKUP($A77,'TD SOP+PROFORM MOD'!$A$5:$AD$750,MATCH(M$4,'TD SOP+PROFORM MOD'!$B$2:$AT$2,0)+1,0),"")</f>
        <v>757</v>
      </c>
      <c r="N77" s="26">
        <f t="shared" si="27"/>
        <v>-1</v>
      </c>
      <c r="O77" s="25">
        <f>IFERROR(VLOOKUP($A77,'TD SOP+PROFORM MOD'!$A$5:$AD$750,MATCH(O$4,'TD SOP+PROFORM MOD'!$B$2:$AD$2,0)+1,0),0)+IFERROR(VLOOKUP($A77,'TD SOP+PROFORM MOD'!$A$5:$AD$750,MATCH(O$2,'TD SOP+PROFORM MOD'!$B$2:$AD$2,0)+1,0),0)</f>
        <v>0</v>
      </c>
      <c r="P77" s="25">
        <f>IFERROR(VLOOKUP($A77,'TD SOP+PROFORM MOD'!$A$5:$AD$750,MATCH(P$4,'TD SOP+PROFORM MOD'!$B$2:$AD$2,0)+1,0),0)+IFERROR(VLOOKUP($A77,'TD SOP+PROFORM MOD'!$A$5:$AD$750,MATCH(P$2,'TD SOP+PROFORM MOD'!$B$2:$AD$2,0)+1,0),0)</f>
        <v>0</v>
      </c>
      <c r="Q77" s="26" t="str">
        <f t="shared" si="28"/>
        <v/>
      </c>
      <c r="R77" s="25">
        <f>IFERROR(VLOOKUP($A77,'TD SOP+PROFORM MOD'!$A$5:$AD$750,MATCH(R$4,'TD SOP+PROFORM MOD'!$B$2:$AD$2,0)+1,0),0)+IFERROR(VLOOKUP($A77,'TD SOP+PROFORM MOD'!$A$5:$AD$750,MATCH(R$2,'TD SOP+PROFORM MOD'!$B$2:$AD$2,0)+1,0),0)</f>
        <v>0</v>
      </c>
      <c r="S77" s="25">
        <f>IFERROR(VLOOKUP($A77,'TD SOP+PROFORM MOD'!$A$5:$AD$750,MATCH(S$4,'TD SOP+PROFORM MOD'!$B$2:$AD$2,0)+1,0),0)+IFERROR(VLOOKUP($A77,'TD SOP+PROFORM MOD'!$A$5:$AD$750,MATCH(S$2,'TD SOP+PROFORM MOD'!$B$2:$AD$2,0)+1,0),0)</f>
        <v>0</v>
      </c>
      <c r="T77" s="26" t="str">
        <f t="shared" si="29"/>
        <v/>
      </c>
      <c r="U77" s="25">
        <f>IFERROR(VLOOKUP($A77,'TD SOP+PROFORM MOD'!$A$5:$AD$750,MATCH(U$4,'TD SOP+PROFORM MOD'!$B$2:$AD$2,0)+1,0),0)+IFERROR(VLOOKUP($A77,'TD SOP+PROFORM MOD'!$A$5:$AD$750,MATCH(U$2,'TD SOP+PROFORM MOD'!$B$2:$AD$2,0)+1,0),0)</f>
        <v>0</v>
      </c>
      <c r="V77" s="25">
        <f>IFERROR(VLOOKUP($A77,'TD SOP+PROFORM MOD'!$A$5:$AD$750,MATCH(V$4,'TD SOP+PROFORM MOD'!$B$2:$AD$2,0)+1,0),0)+IFERROR(VLOOKUP($A77,'TD SOP+PROFORM MOD'!$A$5:$AD$750,MATCH(V$2,'TD SOP+PROFORM MOD'!$B$2:$AD$2,0)+1,0),0)</f>
        <v>987</v>
      </c>
      <c r="W77" s="26">
        <f t="shared" si="30"/>
        <v>-1</v>
      </c>
      <c r="X77" s="25">
        <f>IFERROR(VLOOKUP($A77,'TD SOP+PROFORM MOD'!$A$5:$AD$750,MATCH(X$4,'TD SOP+PROFORM MOD'!$B$2:$AD$2,0)+1,0),0)+IFERROR(VLOOKUP($A77,'TD SOP+PROFORM MOD'!$A$5:$AD$750,MATCH(X$2,'TD SOP+PROFORM MOD'!$B$2:$AD$2,0)+1,0),0)</f>
        <v>0</v>
      </c>
      <c r="Y77" s="25">
        <f>IFERROR(VLOOKUP($A77,'TD SOP+PROFORM MOD'!$A$5:$AD$750,MATCH(Y$4,'TD SOP+PROFORM MOD'!$B$2:$AD$2,0)+1,0),0)+IFERROR(VLOOKUP($A77,'TD SOP+PROFORM MOD'!$A$5:$AD$750,MATCH(Y$2,'TD SOP+PROFORM MOD'!$B$2:$AD$2,0)+1,0),0)</f>
        <v>0</v>
      </c>
      <c r="Z77" s="26" t="str">
        <f t="shared" si="31"/>
        <v/>
      </c>
      <c r="AA77" s="25">
        <f>IFERROR(VLOOKUP($A77,'TD SOP+PROFORM MOD'!$A$5:$AD$750,MATCH(AA$4,'TD SOP+PROFORM MOD'!$B$2:$AD$2,0)+1,0),0)+IFERROR(VLOOKUP($A77,'TD SOP+PROFORM MOD'!$A$5:$AD$750,MATCH(AA$2,'TD SOP+PROFORM MOD'!$B$2:$AD$2,0)+1,0),0)</f>
        <v>0</v>
      </c>
      <c r="AB77" s="25">
        <f>IFERROR(VLOOKUP($A77,'TD SOP+PROFORM MOD'!$A$5:$AD$750,MATCH(AB$4,'TD SOP+PROFORM MOD'!$B$2:$AD$2,0)+1,0),0)+IFERROR(VLOOKUP($A77,'TD SOP+PROFORM MOD'!$A$5:$AD$750,MATCH(AB$2,'TD SOP+PROFORM MOD'!$B$2:$AD$2,0)+1,0),0)</f>
        <v>0</v>
      </c>
      <c r="AC77" s="26" t="str">
        <f t="shared" si="32"/>
        <v/>
      </c>
      <c r="AD77" s="25">
        <f>IFERROR(VLOOKUP($A77,'TD SOP+PROFORM MOD'!$A$5:$AD$750,MATCH(AD$4,'TD SOP+PROFORM MOD'!$B$2:$AD$2,0)+1,0),0)+IFERROR(VLOOKUP($A77,'TD SOP+PROFORM MOD'!$A$5:$AD$750,MATCH(AD$2,'TD SOP+PROFORM MOD'!$B$2:$AD$2,0)+1,0),0)</f>
        <v>0</v>
      </c>
      <c r="AE77" s="25">
        <f>IFERROR(VLOOKUP($A77,'TD SOP+PROFORM MOD'!$A$5:$AD$750,MATCH(AE$4,'TD SOP+PROFORM MOD'!$B$2:$AD$2,0)+1,0),0)+IFERROR(VLOOKUP($A77,'TD SOP+PROFORM MOD'!$A$5:$AD$750,MATCH(AE$2,'TD SOP+PROFORM MOD'!$B$2:$AD$2,0)+1,0),0)</f>
        <v>0</v>
      </c>
      <c r="AF77" s="26" t="str">
        <f t="shared" si="33"/>
        <v/>
      </c>
      <c r="AG77" s="25">
        <f>IFERROR(VLOOKUP($A77,'TD SOP+PROFORM MOD'!$A$5:$AD$750,MATCH(AG$4,'TD SOP+PROFORM MOD'!$B$2:$AD$2,0)+1,0),0)+IFERROR(VLOOKUP($A77,'TD SOP+PROFORM MOD'!$A$5:$AD$750,MATCH(AG$2,'TD SOP+PROFORM MOD'!$B$2:$AD$2,0)+1,0),0)</f>
        <v>0</v>
      </c>
      <c r="AH77" s="25">
        <f>IFERROR(VLOOKUP($A77,'TD SOP+PROFORM MOD'!$A$5:$AD$750,MATCH(AH$4,'TD SOP+PROFORM MOD'!$B$2:$AD$2,0)+1,0),0)+IFERROR(VLOOKUP($A77,'TD SOP+PROFORM MOD'!$A$5:$AD$750,MATCH(AH$2,'TD SOP+PROFORM MOD'!$B$2:$AD$2,0)+1,0),0)</f>
        <v>0</v>
      </c>
      <c r="AI77" s="26" t="str">
        <f t="shared" si="34"/>
        <v/>
      </c>
      <c r="AJ77" s="25">
        <f>IFERROR(VLOOKUP($A77,'TD SOP+PROFORM MOD'!$A$5:$AD$750,MATCH(AJ$4,'TD SOP+PROFORM MOD'!$B$2:$AD$2,0)+1,0),0)+IFERROR(VLOOKUP($A77,'TD SOP+PROFORM MOD'!$A$5:$AD$750,MATCH(AJ$2,'TD SOP+PROFORM MOD'!$B$2:$AD$2,0)+1,0),0)</f>
        <v>0</v>
      </c>
      <c r="AK77" s="25">
        <f>IFERROR(VLOOKUP($A77,'TD SOP+PROFORM MOD'!$A$5:$AD$750,MATCH(AK$4,'TD SOP+PROFORM MOD'!$B$2:$AD$2,0)+1,0),0)+IFERROR(VLOOKUP($A77,'TD SOP+PROFORM MOD'!$A$5:$AD$750,MATCH(AK$2,'TD SOP+PROFORM MOD'!$B$2:$AD$2,0)+1,0),0)</f>
        <v>0</v>
      </c>
      <c r="AL77" s="26" t="str">
        <f t="shared" si="35"/>
        <v/>
      </c>
      <c r="AM77" s="25">
        <f t="shared" si="37"/>
        <v>0</v>
      </c>
      <c r="AN77" s="25">
        <f t="shared" si="37"/>
        <v>1744</v>
      </c>
      <c r="AO77" s="26">
        <f t="shared" si="36"/>
        <v>-1</v>
      </c>
      <c r="AR77" s="25">
        <f>SUMIF('B&amp;S YTD LFY'!B:B,"="&amp;A77,'B&amp;S YTD LFY'!C:C)</f>
        <v>2510</v>
      </c>
      <c r="AS77" s="25">
        <f t="shared" si="38"/>
        <v>0</v>
      </c>
      <c r="AT77" s="25"/>
    </row>
    <row r="78" spans="1:46" x14ac:dyDescent="0.35">
      <c r="A78" s="24" t="str">
        <f>IF(AND('TD SOP+PROFORM MOD'!A75&lt;&gt;"",'TD SOP+PROFORM MOD'!A75&lt;&gt;"TOTAL"),'TD SOP+PROFORM MOD'!A75,0)</f>
        <v>MAINE SURFERS UNION</v>
      </c>
      <c r="C78" s="25">
        <f>IFERROR(VLOOKUP($A78,'TD SOP+PROFORM MOD'!$A$5:$AD$750,MATCH(C$4,'TD SOP+PROFORM MOD'!$B$2:$AT$2,0)+1,0),"")</f>
        <v>453</v>
      </c>
      <c r="D78" s="25">
        <f>IFERROR(VLOOKUP($A78,'TD SOP+PROFORM MOD'!$A$5:$AD$750,MATCH(D$4,'TD SOP+PROFORM MOD'!$B$2:$AT$2,0)+1,0),"")</f>
        <v>1204</v>
      </c>
      <c r="E78" s="26">
        <f t="shared" si="24"/>
        <v>-0.62375415282392033</v>
      </c>
      <c r="F78" s="25">
        <f>IFERROR(VLOOKUP($A78,'TD SOP+PROFORM MOD'!$A$5:$AD$750,MATCH(F$4,'TD SOP+PROFORM MOD'!$B$2:$AT$2,0)+1,0),"")</f>
        <v>0</v>
      </c>
      <c r="G78" s="25">
        <f>IFERROR(VLOOKUP($A78,'TD SOP+PROFORM MOD'!$A$5:$AD$750,MATCH(G$4,'TD SOP+PROFORM MOD'!$B$2:$AT$2,0)+1,0),"")</f>
        <v>0</v>
      </c>
      <c r="H78" s="26" t="str">
        <f t="shared" si="25"/>
        <v/>
      </c>
      <c r="I78" s="25">
        <f>IFERROR(VLOOKUP($A78,'TD SOP+PROFORM MOD'!$A$5:$AD$750,MATCH(I$4,'TD SOP+PROFORM MOD'!$B$2:$AT$2,0)+1,0),"")</f>
        <v>0</v>
      </c>
      <c r="J78" s="25">
        <f>IFERROR(VLOOKUP($A78,'TD SOP+PROFORM MOD'!$A$5:$AD$750,MATCH(J$4,'TD SOP+PROFORM MOD'!$B$2:$AT$2,0)+1,0),"")</f>
        <v>0</v>
      </c>
      <c r="K78" s="26" t="str">
        <f t="shared" si="26"/>
        <v/>
      </c>
      <c r="L78" s="25">
        <f>IFERROR(VLOOKUP($A78,'TD SOP+PROFORM MOD'!$A$5:$AD$750,MATCH(L$4,'TD SOP+PROFORM MOD'!$B$2:$AT$2,0)+1,0),"")</f>
        <v>0</v>
      </c>
      <c r="M78" s="25">
        <f>IFERROR(VLOOKUP($A78,'TD SOP+PROFORM MOD'!$A$5:$AD$750,MATCH(M$4,'TD SOP+PROFORM MOD'!$B$2:$AT$2,0)+1,0),"")</f>
        <v>0</v>
      </c>
      <c r="N78" s="26" t="str">
        <f t="shared" si="27"/>
        <v/>
      </c>
      <c r="O78" s="25">
        <f>IFERROR(VLOOKUP($A78,'TD SOP+PROFORM MOD'!$A$5:$AD$750,MATCH(O$4,'TD SOP+PROFORM MOD'!$B$2:$AD$2,0)+1,0),0)+IFERROR(VLOOKUP($A78,'TD SOP+PROFORM MOD'!$A$5:$AD$750,MATCH(O$2,'TD SOP+PROFORM MOD'!$B$2:$AD$2,0)+1,0),0)</f>
        <v>0</v>
      </c>
      <c r="P78" s="25">
        <f>IFERROR(VLOOKUP($A78,'TD SOP+PROFORM MOD'!$A$5:$AD$750,MATCH(P$4,'TD SOP+PROFORM MOD'!$B$2:$AD$2,0)+1,0),0)+IFERROR(VLOOKUP($A78,'TD SOP+PROFORM MOD'!$A$5:$AD$750,MATCH(P$2,'TD SOP+PROFORM MOD'!$B$2:$AD$2,0)+1,0),0)</f>
        <v>0</v>
      </c>
      <c r="Q78" s="26" t="str">
        <f t="shared" si="28"/>
        <v/>
      </c>
      <c r="R78" s="25">
        <f>IFERROR(VLOOKUP($A78,'TD SOP+PROFORM MOD'!$A$5:$AD$750,MATCH(R$4,'TD SOP+PROFORM MOD'!$B$2:$AD$2,0)+1,0),0)+IFERROR(VLOOKUP($A78,'TD SOP+PROFORM MOD'!$A$5:$AD$750,MATCH(R$2,'TD SOP+PROFORM MOD'!$B$2:$AD$2,0)+1,0),0)</f>
        <v>0</v>
      </c>
      <c r="S78" s="25">
        <f>IFERROR(VLOOKUP($A78,'TD SOP+PROFORM MOD'!$A$5:$AD$750,MATCH(S$4,'TD SOP+PROFORM MOD'!$B$2:$AD$2,0)+1,0),0)+IFERROR(VLOOKUP($A78,'TD SOP+PROFORM MOD'!$A$5:$AD$750,MATCH(S$2,'TD SOP+PROFORM MOD'!$B$2:$AD$2,0)+1,0),0)</f>
        <v>0</v>
      </c>
      <c r="T78" s="26" t="str">
        <f t="shared" si="29"/>
        <v/>
      </c>
      <c r="U78" s="25">
        <f>IFERROR(VLOOKUP($A78,'TD SOP+PROFORM MOD'!$A$5:$AD$750,MATCH(U$4,'TD SOP+PROFORM MOD'!$B$2:$AD$2,0)+1,0),0)+IFERROR(VLOOKUP($A78,'TD SOP+PROFORM MOD'!$A$5:$AD$750,MATCH(U$2,'TD SOP+PROFORM MOD'!$B$2:$AD$2,0)+1,0),0)</f>
        <v>0</v>
      </c>
      <c r="V78" s="25">
        <f>IFERROR(VLOOKUP($A78,'TD SOP+PROFORM MOD'!$A$5:$AD$750,MATCH(V$4,'TD SOP+PROFORM MOD'!$B$2:$AD$2,0)+1,0),0)+IFERROR(VLOOKUP($A78,'TD SOP+PROFORM MOD'!$A$5:$AD$750,MATCH(V$2,'TD SOP+PROFORM MOD'!$B$2:$AD$2,0)+1,0),0)</f>
        <v>0</v>
      </c>
      <c r="W78" s="26" t="str">
        <f t="shared" si="30"/>
        <v/>
      </c>
      <c r="X78" s="25">
        <f>IFERROR(VLOOKUP($A78,'TD SOP+PROFORM MOD'!$A$5:$AD$750,MATCH(X$4,'TD SOP+PROFORM MOD'!$B$2:$AD$2,0)+1,0),0)+IFERROR(VLOOKUP($A78,'TD SOP+PROFORM MOD'!$A$5:$AD$750,MATCH(X$2,'TD SOP+PROFORM MOD'!$B$2:$AD$2,0)+1,0),0)</f>
        <v>0</v>
      </c>
      <c r="Y78" s="25">
        <f>IFERROR(VLOOKUP($A78,'TD SOP+PROFORM MOD'!$A$5:$AD$750,MATCH(Y$4,'TD SOP+PROFORM MOD'!$B$2:$AD$2,0)+1,0),0)+IFERROR(VLOOKUP($A78,'TD SOP+PROFORM MOD'!$A$5:$AD$750,MATCH(Y$2,'TD SOP+PROFORM MOD'!$B$2:$AD$2,0)+1,0),0)</f>
        <v>0</v>
      </c>
      <c r="Z78" s="26" t="str">
        <f t="shared" si="31"/>
        <v/>
      </c>
      <c r="AA78" s="25">
        <f>IFERROR(VLOOKUP($A78,'TD SOP+PROFORM MOD'!$A$5:$AD$750,MATCH(AA$4,'TD SOP+PROFORM MOD'!$B$2:$AD$2,0)+1,0),0)+IFERROR(VLOOKUP($A78,'TD SOP+PROFORM MOD'!$A$5:$AD$750,MATCH(AA$2,'TD SOP+PROFORM MOD'!$B$2:$AD$2,0)+1,0),0)</f>
        <v>0</v>
      </c>
      <c r="AB78" s="25">
        <f>IFERROR(VLOOKUP($A78,'TD SOP+PROFORM MOD'!$A$5:$AD$750,MATCH(AB$4,'TD SOP+PROFORM MOD'!$B$2:$AD$2,0)+1,0),0)+IFERROR(VLOOKUP($A78,'TD SOP+PROFORM MOD'!$A$5:$AD$750,MATCH(AB$2,'TD SOP+PROFORM MOD'!$B$2:$AD$2,0)+1,0),0)</f>
        <v>0</v>
      </c>
      <c r="AC78" s="26" t="str">
        <f t="shared" si="32"/>
        <v/>
      </c>
      <c r="AD78" s="25">
        <f>IFERROR(VLOOKUP($A78,'TD SOP+PROFORM MOD'!$A$5:$AD$750,MATCH(AD$4,'TD SOP+PROFORM MOD'!$B$2:$AD$2,0)+1,0),0)+IFERROR(VLOOKUP($A78,'TD SOP+PROFORM MOD'!$A$5:$AD$750,MATCH(AD$2,'TD SOP+PROFORM MOD'!$B$2:$AD$2,0)+1,0),0)</f>
        <v>0</v>
      </c>
      <c r="AE78" s="25">
        <f>IFERROR(VLOOKUP($A78,'TD SOP+PROFORM MOD'!$A$5:$AD$750,MATCH(AE$4,'TD SOP+PROFORM MOD'!$B$2:$AD$2,0)+1,0),0)+IFERROR(VLOOKUP($A78,'TD SOP+PROFORM MOD'!$A$5:$AD$750,MATCH(AE$2,'TD SOP+PROFORM MOD'!$B$2:$AD$2,0)+1,0),0)</f>
        <v>0</v>
      </c>
      <c r="AF78" s="26" t="str">
        <f t="shared" si="33"/>
        <v/>
      </c>
      <c r="AG78" s="25">
        <f>IFERROR(VLOOKUP($A78,'TD SOP+PROFORM MOD'!$A$5:$AD$750,MATCH(AG$4,'TD SOP+PROFORM MOD'!$B$2:$AD$2,0)+1,0),0)+IFERROR(VLOOKUP($A78,'TD SOP+PROFORM MOD'!$A$5:$AD$750,MATCH(AG$2,'TD SOP+PROFORM MOD'!$B$2:$AD$2,0)+1,0),0)</f>
        <v>0</v>
      </c>
      <c r="AH78" s="25">
        <f>IFERROR(VLOOKUP($A78,'TD SOP+PROFORM MOD'!$A$5:$AD$750,MATCH(AH$4,'TD SOP+PROFORM MOD'!$B$2:$AD$2,0)+1,0),0)+IFERROR(VLOOKUP($A78,'TD SOP+PROFORM MOD'!$A$5:$AD$750,MATCH(AH$2,'TD SOP+PROFORM MOD'!$B$2:$AD$2,0)+1,0),0)</f>
        <v>0</v>
      </c>
      <c r="AI78" s="26" t="str">
        <f t="shared" si="34"/>
        <v/>
      </c>
      <c r="AJ78" s="25">
        <f>IFERROR(VLOOKUP($A78,'TD SOP+PROFORM MOD'!$A$5:$AD$750,MATCH(AJ$4,'TD SOP+PROFORM MOD'!$B$2:$AD$2,0)+1,0),0)+IFERROR(VLOOKUP($A78,'TD SOP+PROFORM MOD'!$A$5:$AD$750,MATCH(AJ$2,'TD SOP+PROFORM MOD'!$B$2:$AD$2,0)+1,0),0)</f>
        <v>0</v>
      </c>
      <c r="AK78" s="25">
        <f>IFERROR(VLOOKUP($A78,'TD SOP+PROFORM MOD'!$A$5:$AD$750,MATCH(AK$4,'TD SOP+PROFORM MOD'!$B$2:$AD$2,0)+1,0),0)+IFERROR(VLOOKUP($A78,'TD SOP+PROFORM MOD'!$A$5:$AD$750,MATCH(AK$2,'TD SOP+PROFORM MOD'!$B$2:$AD$2,0)+1,0),0)</f>
        <v>0</v>
      </c>
      <c r="AL78" s="26" t="str">
        <f t="shared" si="35"/>
        <v/>
      </c>
      <c r="AM78" s="25">
        <f t="shared" si="37"/>
        <v>453</v>
      </c>
      <c r="AN78" s="25">
        <f t="shared" si="37"/>
        <v>1204</v>
      </c>
      <c r="AO78" s="26">
        <f t="shared" si="36"/>
        <v>-0.62375415282392033</v>
      </c>
      <c r="AR78" s="25">
        <f>SUMIF('B&amp;S YTD LFY'!B:B,"="&amp;A78,'B&amp;S YTD LFY'!C:C)</f>
        <v>0</v>
      </c>
      <c r="AS78" s="25">
        <f t="shared" si="38"/>
        <v>453</v>
      </c>
      <c r="AT78" s="25"/>
    </row>
    <row r="79" spans="1:46" x14ac:dyDescent="0.35">
      <c r="A79" s="24" t="str">
        <f>IF(AND('TD SOP+PROFORM MOD'!A76&lt;&gt;"",'TD SOP+PROFORM MOD'!A76&lt;&gt;"TOTAL"),'TD SOP+PROFORM MOD'!A76,0)</f>
        <v>AARON M COHEN AND CO INC</v>
      </c>
      <c r="C79" s="25">
        <f>IFERROR(VLOOKUP($A79,'TD SOP+PROFORM MOD'!$A$5:$AD$750,MATCH(C$4,'TD SOP+PROFORM MOD'!$B$2:$AT$2,0)+1,0),"")</f>
        <v>0</v>
      </c>
      <c r="D79" s="25">
        <f>IFERROR(VLOOKUP($A79,'TD SOP+PROFORM MOD'!$A$5:$AD$750,MATCH(D$4,'TD SOP+PROFORM MOD'!$B$2:$AT$2,0)+1,0),"")</f>
        <v>0</v>
      </c>
      <c r="E79" s="26" t="str">
        <f t="shared" si="24"/>
        <v/>
      </c>
      <c r="F79" s="25">
        <f>IFERROR(VLOOKUP($A79,'TD SOP+PROFORM MOD'!$A$5:$AD$750,MATCH(F$4,'TD SOP+PROFORM MOD'!$B$2:$AT$2,0)+1,0),"")</f>
        <v>0</v>
      </c>
      <c r="G79" s="25">
        <f>IFERROR(VLOOKUP($A79,'TD SOP+PROFORM MOD'!$A$5:$AD$750,MATCH(G$4,'TD SOP+PROFORM MOD'!$B$2:$AT$2,0)+1,0),"")</f>
        <v>0</v>
      </c>
      <c r="H79" s="26" t="str">
        <f t="shared" si="25"/>
        <v/>
      </c>
      <c r="I79" s="25">
        <f>IFERROR(VLOOKUP($A79,'TD SOP+PROFORM MOD'!$A$5:$AD$750,MATCH(I$4,'TD SOP+PROFORM MOD'!$B$2:$AT$2,0)+1,0),"")</f>
        <v>0</v>
      </c>
      <c r="J79" s="25">
        <f>IFERROR(VLOOKUP($A79,'TD SOP+PROFORM MOD'!$A$5:$AD$750,MATCH(J$4,'TD SOP+PROFORM MOD'!$B$2:$AT$2,0)+1,0),"")</f>
        <v>1638</v>
      </c>
      <c r="K79" s="26">
        <f t="shared" si="26"/>
        <v>-1</v>
      </c>
      <c r="L79" s="25">
        <f>IFERROR(VLOOKUP($A79,'TD SOP+PROFORM MOD'!$A$5:$AD$750,MATCH(L$4,'TD SOP+PROFORM MOD'!$B$2:$AT$2,0)+1,0),"")</f>
        <v>0</v>
      </c>
      <c r="M79" s="25">
        <f>IFERROR(VLOOKUP($A79,'TD SOP+PROFORM MOD'!$A$5:$AD$750,MATCH(M$4,'TD SOP+PROFORM MOD'!$B$2:$AT$2,0)+1,0),"")</f>
        <v>0</v>
      </c>
      <c r="N79" s="26" t="str">
        <f t="shared" si="27"/>
        <v/>
      </c>
      <c r="O79" s="25">
        <f>IFERROR(VLOOKUP($A79,'TD SOP+PROFORM MOD'!$A$5:$AD$750,MATCH(O$4,'TD SOP+PROFORM MOD'!$B$2:$AD$2,0)+1,0),0)+IFERROR(VLOOKUP($A79,'TD SOP+PROFORM MOD'!$A$5:$AD$750,MATCH(O$2,'TD SOP+PROFORM MOD'!$B$2:$AD$2,0)+1,0),0)</f>
        <v>0</v>
      </c>
      <c r="P79" s="25">
        <f>IFERROR(VLOOKUP($A79,'TD SOP+PROFORM MOD'!$A$5:$AD$750,MATCH(P$4,'TD SOP+PROFORM MOD'!$B$2:$AD$2,0)+1,0),0)+IFERROR(VLOOKUP($A79,'TD SOP+PROFORM MOD'!$A$5:$AD$750,MATCH(P$2,'TD SOP+PROFORM MOD'!$B$2:$AD$2,0)+1,0),0)</f>
        <v>0</v>
      </c>
      <c r="Q79" s="26" t="str">
        <f t="shared" si="28"/>
        <v/>
      </c>
      <c r="R79" s="25">
        <f>IFERROR(VLOOKUP($A79,'TD SOP+PROFORM MOD'!$A$5:$AD$750,MATCH(R$4,'TD SOP+PROFORM MOD'!$B$2:$AD$2,0)+1,0),0)+IFERROR(VLOOKUP($A79,'TD SOP+PROFORM MOD'!$A$5:$AD$750,MATCH(R$2,'TD SOP+PROFORM MOD'!$B$2:$AD$2,0)+1,0),0)</f>
        <v>0</v>
      </c>
      <c r="S79" s="25">
        <f>IFERROR(VLOOKUP($A79,'TD SOP+PROFORM MOD'!$A$5:$AD$750,MATCH(S$4,'TD SOP+PROFORM MOD'!$B$2:$AD$2,0)+1,0),0)+IFERROR(VLOOKUP($A79,'TD SOP+PROFORM MOD'!$A$5:$AD$750,MATCH(S$2,'TD SOP+PROFORM MOD'!$B$2:$AD$2,0)+1,0),0)</f>
        <v>0</v>
      </c>
      <c r="T79" s="26" t="str">
        <f t="shared" si="29"/>
        <v/>
      </c>
      <c r="U79" s="25">
        <f>IFERROR(VLOOKUP($A79,'TD SOP+PROFORM MOD'!$A$5:$AD$750,MATCH(U$4,'TD SOP+PROFORM MOD'!$B$2:$AD$2,0)+1,0),0)+IFERROR(VLOOKUP($A79,'TD SOP+PROFORM MOD'!$A$5:$AD$750,MATCH(U$2,'TD SOP+PROFORM MOD'!$B$2:$AD$2,0)+1,0),0)</f>
        <v>0</v>
      </c>
      <c r="V79" s="25">
        <f>IFERROR(VLOOKUP($A79,'TD SOP+PROFORM MOD'!$A$5:$AD$750,MATCH(V$4,'TD SOP+PROFORM MOD'!$B$2:$AD$2,0)+1,0),0)+IFERROR(VLOOKUP($A79,'TD SOP+PROFORM MOD'!$A$5:$AD$750,MATCH(V$2,'TD SOP+PROFORM MOD'!$B$2:$AD$2,0)+1,0),0)</f>
        <v>0</v>
      </c>
      <c r="W79" s="26" t="str">
        <f t="shared" si="30"/>
        <v/>
      </c>
      <c r="X79" s="25">
        <f>IFERROR(VLOOKUP($A79,'TD SOP+PROFORM MOD'!$A$5:$AD$750,MATCH(X$4,'TD SOP+PROFORM MOD'!$B$2:$AD$2,0)+1,0),0)+IFERROR(VLOOKUP($A79,'TD SOP+PROFORM MOD'!$A$5:$AD$750,MATCH(X$2,'TD SOP+PROFORM MOD'!$B$2:$AD$2,0)+1,0),0)</f>
        <v>0</v>
      </c>
      <c r="Y79" s="25">
        <f>IFERROR(VLOOKUP($A79,'TD SOP+PROFORM MOD'!$A$5:$AD$750,MATCH(Y$4,'TD SOP+PROFORM MOD'!$B$2:$AD$2,0)+1,0),0)+IFERROR(VLOOKUP($A79,'TD SOP+PROFORM MOD'!$A$5:$AD$750,MATCH(Y$2,'TD SOP+PROFORM MOD'!$B$2:$AD$2,0)+1,0),0)</f>
        <v>0</v>
      </c>
      <c r="Z79" s="26" t="str">
        <f t="shared" si="31"/>
        <v/>
      </c>
      <c r="AA79" s="25">
        <f>IFERROR(VLOOKUP($A79,'TD SOP+PROFORM MOD'!$A$5:$AD$750,MATCH(AA$4,'TD SOP+PROFORM MOD'!$B$2:$AD$2,0)+1,0),0)+IFERROR(VLOOKUP($A79,'TD SOP+PROFORM MOD'!$A$5:$AD$750,MATCH(AA$2,'TD SOP+PROFORM MOD'!$B$2:$AD$2,0)+1,0),0)</f>
        <v>0</v>
      </c>
      <c r="AB79" s="25">
        <f>IFERROR(VLOOKUP($A79,'TD SOP+PROFORM MOD'!$A$5:$AD$750,MATCH(AB$4,'TD SOP+PROFORM MOD'!$B$2:$AD$2,0)+1,0),0)+IFERROR(VLOOKUP($A79,'TD SOP+PROFORM MOD'!$A$5:$AD$750,MATCH(AB$2,'TD SOP+PROFORM MOD'!$B$2:$AD$2,0)+1,0),0)</f>
        <v>0</v>
      </c>
      <c r="AC79" s="26" t="str">
        <f t="shared" si="32"/>
        <v/>
      </c>
      <c r="AD79" s="25">
        <f>IFERROR(VLOOKUP($A79,'TD SOP+PROFORM MOD'!$A$5:$AD$750,MATCH(AD$4,'TD SOP+PROFORM MOD'!$B$2:$AD$2,0)+1,0),0)+IFERROR(VLOOKUP($A79,'TD SOP+PROFORM MOD'!$A$5:$AD$750,MATCH(AD$2,'TD SOP+PROFORM MOD'!$B$2:$AD$2,0)+1,0),0)</f>
        <v>0</v>
      </c>
      <c r="AE79" s="25">
        <f>IFERROR(VLOOKUP($A79,'TD SOP+PROFORM MOD'!$A$5:$AD$750,MATCH(AE$4,'TD SOP+PROFORM MOD'!$B$2:$AD$2,0)+1,0),0)+IFERROR(VLOOKUP($A79,'TD SOP+PROFORM MOD'!$A$5:$AD$750,MATCH(AE$2,'TD SOP+PROFORM MOD'!$B$2:$AD$2,0)+1,0),0)</f>
        <v>0</v>
      </c>
      <c r="AF79" s="26" t="str">
        <f t="shared" si="33"/>
        <v/>
      </c>
      <c r="AG79" s="25">
        <f>IFERROR(VLOOKUP($A79,'TD SOP+PROFORM MOD'!$A$5:$AD$750,MATCH(AG$4,'TD SOP+PROFORM MOD'!$B$2:$AD$2,0)+1,0),0)+IFERROR(VLOOKUP($A79,'TD SOP+PROFORM MOD'!$A$5:$AD$750,MATCH(AG$2,'TD SOP+PROFORM MOD'!$B$2:$AD$2,0)+1,0),0)</f>
        <v>0</v>
      </c>
      <c r="AH79" s="25">
        <f>IFERROR(VLOOKUP($A79,'TD SOP+PROFORM MOD'!$A$5:$AD$750,MATCH(AH$4,'TD SOP+PROFORM MOD'!$B$2:$AD$2,0)+1,0),0)+IFERROR(VLOOKUP($A79,'TD SOP+PROFORM MOD'!$A$5:$AD$750,MATCH(AH$2,'TD SOP+PROFORM MOD'!$B$2:$AD$2,0)+1,0),0)</f>
        <v>0</v>
      </c>
      <c r="AI79" s="26" t="str">
        <f t="shared" si="34"/>
        <v/>
      </c>
      <c r="AJ79" s="25">
        <f>IFERROR(VLOOKUP($A79,'TD SOP+PROFORM MOD'!$A$5:$AD$750,MATCH(AJ$4,'TD SOP+PROFORM MOD'!$B$2:$AD$2,0)+1,0),0)+IFERROR(VLOOKUP($A79,'TD SOP+PROFORM MOD'!$A$5:$AD$750,MATCH(AJ$2,'TD SOP+PROFORM MOD'!$B$2:$AD$2,0)+1,0),0)</f>
        <v>0</v>
      </c>
      <c r="AK79" s="25">
        <f>IFERROR(VLOOKUP($A79,'TD SOP+PROFORM MOD'!$A$5:$AD$750,MATCH(AK$4,'TD SOP+PROFORM MOD'!$B$2:$AD$2,0)+1,0),0)+IFERROR(VLOOKUP($A79,'TD SOP+PROFORM MOD'!$A$5:$AD$750,MATCH(AK$2,'TD SOP+PROFORM MOD'!$B$2:$AD$2,0)+1,0),0)</f>
        <v>0</v>
      </c>
      <c r="AL79" s="26" t="str">
        <f t="shared" si="35"/>
        <v/>
      </c>
      <c r="AM79" s="25">
        <f t="shared" si="37"/>
        <v>0</v>
      </c>
      <c r="AN79" s="25">
        <f t="shared" si="37"/>
        <v>1638</v>
      </c>
      <c r="AO79" s="26">
        <f t="shared" si="36"/>
        <v>-1</v>
      </c>
      <c r="AR79" s="25">
        <f>SUMIF('B&amp;S YTD LFY'!B:B,"="&amp;A79,'B&amp;S YTD LFY'!C:C)</f>
        <v>1638</v>
      </c>
      <c r="AS79" s="25">
        <f t="shared" si="38"/>
        <v>0</v>
      </c>
      <c r="AT79" s="25"/>
    </row>
    <row r="80" spans="1:46" x14ac:dyDescent="0.35">
      <c r="A80" s="24" t="str">
        <f>IF(AND('TD SOP+PROFORM MOD'!A77&lt;&gt;"",'TD SOP+PROFORM MOD'!A77&lt;&gt;"TOTAL"),'TD SOP+PROFORM MOD'!A77,0)</f>
        <v>JC FAHEY GROUP</v>
      </c>
      <c r="C80" s="25">
        <f>IFERROR(VLOOKUP($A80,'TD SOP+PROFORM MOD'!$A$5:$AD$750,MATCH(C$4,'TD SOP+PROFORM MOD'!$B$2:$AT$2,0)+1,0),"")</f>
        <v>0</v>
      </c>
      <c r="D80" s="25">
        <f>IFERROR(VLOOKUP($A80,'TD SOP+PROFORM MOD'!$A$5:$AD$750,MATCH(D$4,'TD SOP+PROFORM MOD'!$B$2:$AT$2,0)+1,0),"")</f>
        <v>0</v>
      </c>
      <c r="E80" s="26" t="str">
        <f t="shared" si="24"/>
        <v/>
      </c>
      <c r="F80" s="25">
        <f>IFERROR(VLOOKUP($A80,'TD SOP+PROFORM MOD'!$A$5:$AD$750,MATCH(F$4,'TD SOP+PROFORM MOD'!$B$2:$AT$2,0)+1,0),"")</f>
        <v>0</v>
      </c>
      <c r="G80" s="25">
        <f>IFERROR(VLOOKUP($A80,'TD SOP+PROFORM MOD'!$A$5:$AD$750,MATCH(G$4,'TD SOP+PROFORM MOD'!$B$2:$AT$2,0)+1,0),"")</f>
        <v>0</v>
      </c>
      <c r="H80" s="26" t="str">
        <f t="shared" si="25"/>
        <v/>
      </c>
      <c r="I80" s="25">
        <f>IFERROR(VLOOKUP($A80,'TD SOP+PROFORM MOD'!$A$5:$AD$750,MATCH(I$4,'TD SOP+PROFORM MOD'!$B$2:$AT$2,0)+1,0),"")</f>
        <v>0</v>
      </c>
      <c r="J80" s="25">
        <f>IFERROR(VLOOKUP($A80,'TD SOP+PROFORM MOD'!$A$5:$AD$750,MATCH(J$4,'TD SOP+PROFORM MOD'!$B$2:$AT$2,0)+1,0),"")</f>
        <v>0</v>
      </c>
      <c r="K80" s="26" t="str">
        <f t="shared" si="26"/>
        <v/>
      </c>
      <c r="L80" s="25">
        <f>IFERROR(VLOOKUP($A80,'TD SOP+PROFORM MOD'!$A$5:$AD$750,MATCH(L$4,'TD SOP+PROFORM MOD'!$B$2:$AT$2,0)+1,0),"")</f>
        <v>0</v>
      </c>
      <c r="M80" s="25">
        <f>IFERROR(VLOOKUP($A80,'TD SOP+PROFORM MOD'!$A$5:$AD$750,MATCH(M$4,'TD SOP+PROFORM MOD'!$B$2:$AT$2,0)+1,0),"")</f>
        <v>0</v>
      </c>
      <c r="N80" s="26" t="str">
        <f t="shared" si="27"/>
        <v/>
      </c>
      <c r="O80" s="25">
        <f>IFERROR(VLOOKUP($A80,'TD SOP+PROFORM MOD'!$A$5:$AD$750,MATCH(O$4,'TD SOP+PROFORM MOD'!$B$2:$AD$2,0)+1,0),0)+IFERROR(VLOOKUP($A80,'TD SOP+PROFORM MOD'!$A$5:$AD$750,MATCH(O$2,'TD SOP+PROFORM MOD'!$B$2:$AD$2,0)+1,0),0)</f>
        <v>0</v>
      </c>
      <c r="P80" s="25">
        <f>IFERROR(VLOOKUP($A80,'TD SOP+PROFORM MOD'!$A$5:$AD$750,MATCH(P$4,'TD SOP+PROFORM MOD'!$B$2:$AD$2,0)+1,0),0)+IFERROR(VLOOKUP($A80,'TD SOP+PROFORM MOD'!$A$5:$AD$750,MATCH(P$2,'TD SOP+PROFORM MOD'!$B$2:$AD$2,0)+1,0),0)</f>
        <v>0</v>
      </c>
      <c r="Q80" s="26" t="str">
        <f t="shared" si="28"/>
        <v/>
      </c>
      <c r="R80" s="25">
        <f>IFERROR(VLOOKUP($A80,'TD SOP+PROFORM MOD'!$A$5:$AD$750,MATCH(R$4,'TD SOP+PROFORM MOD'!$B$2:$AD$2,0)+1,0),0)+IFERROR(VLOOKUP($A80,'TD SOP+PROFORM MOD'!$A$5:$AD$750,MATCH(R$2,'TD SOP+PROFORM MOD'!$B$2:$AD$2,0)+1,0),0)</f>
        <v>0</v>
      </c>
      <c r="S80" s="25">
        <f>IFERROR(VLOOKUP($A80,'TD SOP+PROFORM MOD'!$A$5:$AD$750,MATCH(S$4,'TD SOP+PROFORM MOD'!$B$2:$AD$2,0)+1,0),0)+IFERROR(VLOOKUP($A80,'TD SOP+PROFORM MOD'!$A$5:$AD$750,MATCH(S$2,'TD SOP+PROFORM MOD'!$B$2:$AD$2,0)+1,0),0)</f>
        <v>0</v>
      </c>
      <c r="T80" s="26" t="str">
        <f t="shared" si="29"/>
        <v/>
      </c>
      <c r="U80" s="25">
        <f>IFERROR(VLOOKUP($A80,'TD SOP+PROFORM MOD'!$A$5:$AD$750,MATCH(U$4,'TD SOP+PROFORM MOD'!$B$2:$AD$2,0)+1,0),0)+IFERROR(VLOOKUP($A80,'TD SOP+PROFORM MOD'!$A$5:$AD$750,MATCH(U$2,'TD SOP+PROFORM MOD'!$B$2:$AD$2,0)+1,0),0)</f>
        <v>1637</v>
      </c>
      <c r="V80" s="25">
        <f>IFERROR(VLOOKUP($A80,'TD SOP+PROFORM MOD'!$A$5:$AD$750,MATCH(V$4,'TD SOP+PROFORM MOD'!$B$2:$AD$2,0)+1,0),0)+IFERROR(VLOOKUP($A80,'TD SOP+PROFORM MOD'!$A$5:$AD$750,MATCH(V$2,'TD SOP+PROFORM MOD'!$B$2:$AD$2,0)+1,0),0)</f>
        <v>0</v>
      </c>
      <c r="W80" s="26" t="str">
        <f t="shared" si="30"/>
        <v/>
      </c>
      <c r="X80" s="25">
        <f>IFERROR(VLOOKUP($A80,'TD SOP+PROFORM MOD'!$A$5:$AD$750,MATCH(X$4,'TD SOP+PROFORM MOD'!$B$2:$AD$2,0)+1,0),0)+IFERROR(VLOOKUP($A80,'TD SOP+PROFORM MOD'!$A$5:$AD$750,MATCH(X$2,'TD SOP+PROFORM MOD'!$B$2:$AD$2,0)+1,0),0)</f>
        <v>0</v>
      </c>
      <c r="Y80" s="25">
        <f>IFERROR(VLOOKUP($A80,'TD SOP+PROFORM MOD'!$A$5:$AD$750,MATCH(Y$4,'TD SOP+PROFORM MOD'!$B$2:$AD$2,0)+1,0),0)+IFERROR(VLOOKUP($A80,'TD SOP+PROFORM MOD'!$A$5:$AD$750,MATCH(Y$2,'TD SOP+PROFORM MOD'!$B$2:$AD$2,0)+1,0),0)</f>
        <v>0</v>
      </c>
      <c r="Z80" s="26" t="str">
        <f t="shared" si="31"/>
        <v/>
      </c>
      <c r="AA80" s="25">
        <f>IFERROR(VLOOKUP($A80,'TD SOP+PROFORM MOD'!$A$5:$AD$750,MATCH(AA$4,'TD SOP+PROFORM MOD'!$B$2:$AD$2,0)+1,0),0)+IFERROR(VLOOKUP($A80,'TD SOP+PROFORM MOD'!$A$5:$AD$750,MATCH(AA$2,'TD SOP+PROFORM MOD'!$B$2:$AD$2,0)+1,0),0)</f>
        <v>0</v>
      </c>
      <c r="AB80" s="25">
        <f>IFERROR(VLOOKUP($A80,'TD SOP+PROFORM MOD'!$A$5:$AD$750,MATCH(AB$4,'TD SOP+PROFORM MOD'!$B$2:$AD$2,0)+1,0),0)+IFERROR(VLOOKUP($A80,'TD SOP+PROFORM MOD'!$A$5:$AD$750,MATCH(AB$2,'TD SOP+PROFORM MOD'!$B$2:$AD$2,0)+1,0),0)</f>
        <v>0</v>
      </c>
      <c r="AC80" s="26" t="str">
        <f t="shared" si="32"/>
        <v/>
      </c>
      <c r="AD80" s="25">
        <f>IFERROR(VLOOKUP($A80,'TD SOP+PROFORM MOD'!$A$5:$AD$750,MATCH(AD$4,'TD SOP+PROFORM MOD'!$B$2:$AD$2,0)+1,0),0)+IFERROR(VLOOKUP($A80,'TD SOP+PROFORM MOD'!$A$5:$AD$750,MATCH(AD$2,'TD SOP+PROFORM MOD'!$B$2:$AD$2,0)+1,0),0)</f>
        <v>0</v>
      </c>
      <c r="AE80" s="25">
        <f>IFERROR(VLOOKUP($A80,'TD SOP+PROFORM MOD'!$A$5:$AD$750,MATCH(AE$4,'TD SOP+PROFORM MOD'!$B$2:$AD$2,0)+1,0),0)+IFERROR(VLOOKUP($A80,'TD SOP+PROFORM MOD'!$A$5:$AD$750,MATCH(AE$2,'TD SOP+PROFORM MOD'!$B$2:$AD$2,0)+1,0),0)</f>
        <v>0</v>
      </c>
      <c r="AF80" s="26" t="str">
        <f t="shared" si="33"/>
        <v/>
      </c>
      <c r="AG80" s="25">
        <f>IFERROR(VLOOKUP($A80,'TD SOP+PROFORM MOD'!$A$5:$AD$750,MATCH(AG$4,'TD SOP+PROFORM MOD'!$B$2:$AD$2,0)+1,0),0)+IFERROR(VLOOKUP($A80,'TD SOP+PROFORM MOD'!$A$5:$AD$750,MATCH(AG$2,'TD SOP+PROFORM MOD'!$B$2:$AD$2,0)+1,0),0)</f>
        <v>0</v>
      </c>
      <c r="AH80" s="25">
        <f>IFERROR(VLOOKUP($A80,'TD SOP+PROFORM MOD'!$A$5:$AD$750,MATCH(AH$4,'TD SOP+PROFORM MOD'!$B$2:$AD$2,0)+1,0),0)+IFERROR(VLOOKUP($A80,'TD SOP+PROFORM MOD'!$A$5:$AD$750,MATCH(AH$2,'TD SOP+PROFORM MOD'!$B$2:$AD$2,0)+1,0),0)</f>
        <v>0</v>
      </c>
      <c r="AI80" s="26" t="str">
        <f t="shared" si="34"/>
        <v/>
      </c>
      <c r="AJ80" s="25">
        <f>IFERROR(VLOOKUP($A80,'TD SOP+PROFORM MOD'!$A$5:$AD$750,MATCH(AJ$4,'TD SOP+PROFORM MOD'!$B$2:$AD$2,0)+1,0),0)+IFERROR(VLOOKUP($A80,'TD SOP+PROFORM MOD'!$A$5:$AD$750,MATCH(AJ$2,'TD SOP+PROFORM MOD'!$B$2:$AD$2,0)+1,0),0)</f>
        <v>0</v>
      </c>
      <c r="AK80" s="25">
        <f>IFERROR(VLOOKUP($A80,'TD SOP+PROFORM MOD'!$A$5:$AD$750,MATCH(AK$4,'TD SOP+PROFORM MOD'!$B$2:$AD$2,0)+1,0),0)+IFERROR(VLOOKUP($A80,'TD SOP+PROFORM MOD'!$A$5:$AD$750,MATCH(AK$2,'TD SOP+PROFORM MOD'!$B$2:$AD$2,0)+1,0),0)</f>
        <v>0</v>
      </c>
      <c r="AL80" s="26" t="str">
        <f t="shared" si="35"/>
        <v/>
      </c>
      <c r="AM80" s="25">
        <f t="shared" si="37"/>
        <v>1637</v>
      </c>
      <c r="AN80" s="25">
        <f t="shared" si="37"/>
        <v>0</v>
      </c>
      <c r="AO80" s="26" t="str">
        <f t="shared" si="36"/>
        <v/>
      </c>
      <c r="AR80" s="25">
        <f>SUMIF('B&amp;S YTD LFY'!B:B,"="&amp;A80,'B&amp;S YTD LFY'!C:C)</f>
        <v>0</v>
      </c>
      <c r="AS80" s="25">
        <f t="shared" si="38"/>
        <v>1637</v>
      </c>
      <c r="AT80" s="25"/>
    </row>
    <row r="81" spans="1:46" x14ac:dyDescent="0.35">
      <c r="A81" s="24" t="str">
        <f>IF(AND('TD SOP+PROFORM MOD'!A78&lt;&gt;"",'TD SOP+PROFORM MOD'!A78&lt;&gt;"TOTAL"),'TD SOP+PROFORM MOD'!A78,0)</f>
        <v>ASSATEAGUE LIFE LLC</v>
      </c>
      <c r="C81" s="25">
        <f>IFERROR(VLOOKUP($A81,'TD SOP+PROFORM MOD'!$A$5:$AD$750,MATCH(C$4,'TD SOP+PROFORM MOD'!$B$2:$AT$2,0)+1,0),"")</f>
        <v>0</v>
      </c>
      <c r="D81" s="25">
        <f>IFERROR(VLOOKUP($A81,'TD SOP+PROFORM MOD'!$A$5:$AD$750,MATCH(D$4,'TD SOP+PROFORM MOD'!$B$2:$AT$2,0)+1,0),"")</f>
        <v>0</v>
      </c>
      <c r="E81" s="26" t="str">
        <f t="shared" si="24"/>
        <v/>
      </c>
      <c r="F81" s="25">
        <f>IFERROR(VLOOKUP($A81,'TD SOP+PROFORM MOD'!$A$5:$AD$750,MATCH(F$4,'TD SOP+PROFORM MOD'!$B$2:$AT$2,0)+1,0),"")</f>
        <v>0</v>
      </c>
      <c r="G81" s="25">
        <f>IFERROR(VLOOKUP($A81,'TD SOP+PROFORM MOD'!$A$5:$AD$750,MATCH(G$4,'TD SOP+PROFORM MOD'!$B$2:$AT$2,0)+1,0),"")</f>
        <v>0</v>
      </c>
      <c r="H81" s="26" t="str">
        <f t="shared" si="25"/>
        <v/>
      </c>
      <c r="I81" s="25">
        <f>IFERROR(VLOOKUP($A81,'TD SOP+PROFORM MOD'!$A$5:$AD$750,MATCH(I$4,'TD SOP+PROFORM MOD'!$B$2:$AT$2,0)+1,0),"")</f>
        <v>0</v>
      </c>
      <c r="J81" s="25">
        <f>IFERROR(VLOOKUP($A81,'TD SOP+PROFORM MOD'!$A$5:$AD$750,MATCH(J$4,'TD SOP+PROFORM MOD'!$B$2:$AT$2,0)+1,0),"")</f>
        <v>0</v>
      </c>
      <c r="K81" s="26" t="str">
        <f t="shared" si="26"/>
        <v/>
      </c>
      <c r="L81" s="25">
        <f>IFERROR(VLOOKUP($A81,'TD SOP+PROFORM MOD'!$A$5:$AD$750,MATCH(L$4,'TD SOP+PROFORM MOD'!$B$2:$AT$2,0)+1,0),"")</f>
        <v>0</v>
      </c>
      <c r="M81" s="25">
        <f>IFERROR(VLOOKUP($A81,'TD SOP+PROFORM MOD'!$A$5:$AD$750,MATCH(M$4,'TD SOP+PROFORM MOD'!$B$2:$AT$2,0)+1,0),"")</f>
        <v>0</v>
      </c>
      <c r="N81" s="26" t="str">
        <f t="shared" si="27"/>
        <v/>
      </c>
      <c r="O81" s="25">
        <f>IFERROR(VLOOKUP($A81,'TD SOP+PROFORM MOD'!$A$5:$AD$750,MATCH(O$4,'TD SOP+PROFORM MOD'!$B$2:$AD$2,0)+1,0),0)+IFERROR(VLOOKUP($A81,'TD SOP+PROFORM MOD'!$A$5:$AD$750,MATCH(O$2,'TD SOP+PROFORM MOD'!$B$2:$AD$2,0)+1,0),0)</f>
        <v>0</v>
      </c>
      <c r="P81" s="25">
        <f>IFERROR(VLOOKUP($A81,'TD SOP+PROFORM MOD'!$A$5:$AD$750,MATCH(P$4,'TD SOP+PROFORM MOD'!$B$2:$AD$2,0)+1,0),0)+IFERROR(VLOOKUP($A81,'TD SOP+PROFORM MOD'!$A$5:$AD$750,MATCH(P$2,'TD SOP+PROFORM MOD'!$B$2:$AD$2,0)+1,0),0)</f>
        <v>0</v>
      </c>
      <c r="Q81" s="26" t="str">
        <f t="shared" si="28"/>
        <v/>
      </c>
      <c r="R81" s="25">
        <f>IFERROR(VLOOKUP($A81,'TD SOP+PROFORM MOD'!$A$5:$AD$750,MATCH(R$4,'TD SOP+PROFORM MOD'!$B$2:$AD$2,0)+1,0),0)+IFERROR(VLOOKUP($A81,'TD SOP+PROFORM MOD'!$A$5:$AD$750,MATCH(R$2,'TD SOP+PROFORM MOD'!$B$2:$AD$2,0)+1,0),0)</f>
        <v>0</v>
      </c>
      <c r="S81" s="25">
        <f>IFERROR(VLOOKUP($A81,'TD SOP+PROFORM MOD'!$A$5:$AD$750,MATCH(S$4,'TD SOP+PROFORM MOD'!$B$2:$AD$2,0)+1,0),0)+IFERROR(VLOOKUP($A81,'TD SOP+PROFORM MOD'!$A$5:$AD$750,MATCH(S$2,'TD SOP+PROFORM MOD'!$B$2:$AD$2,0)+1,0),0)</f>
        <v>0</v>
      </c>
      <c r="T81" s="26" t="str">
        <f t="shared" si="29"/>
        <v/>
      </c>
      <c r="U81" s="25">
        <f>IFERROR(VLOOKUP($A81,'TD SOP+PROFORM MOD'!$A$5:$AD$750,MATCH(U$4,'TD SOP+PROFORM MOD'!$B$2:$AD$2,0)+1,0),0)+IFERROR(VLOOKUP($A81,'TD SOP+PROFORM MOD'!$A$5:$AD$750,MATCH(U$2,'TD SOP+PROFORM MOD'!$B$2:$AD$2,0)+1,0),0)</f>
        <v>0</v>
      </c>
      <c r="V81" s="25">
        <f>IFERROR(VLOOKUP($A81,'TD SOP+PROFORM MOD'!$A$5:$AD$750,MATCH(V$4,'TD SOP+PROFORM MOD'!$B$2:$AD$2,0)+1,0),0)+IFERROR(VLOOKUP($A81,'TD SOP+PROFORM MOD'!$A$5:$AD$750,MATCH(V$2,'TD SOP+PROFORM MOD'!$B$2:$AD$2,0)+1,0),0)</f>
        <v>0</v>
      </c>
      <c r="W81" s="26" t="str">
        <f t="shared" si="30"/>
        <v/>
      </c>
      <c r="X81" s="25">
        <f>IFERROR(VLOOKUP($A81,'TD SOP+PROFORM MOD'!$A$5:$AD$750,MATCH(X$4,'TD SOP+PROFORM MOD'!$B$2:$AD$2,0)+1,0),0)+IFERROR(VLOOKUP($A81,'TD SOP+PROFORM MOD'!$A$5:$AD$750,MATCH(X$2,'TD SOP+PROFORM MOD'!$B$2:$AD$2,0)+1,0),0)</f>
        <v>0</v>
      </c>
      <c r="Y81" s="25">
        <f>IFERROR(VLOOKUP($A81,'TD SOP+PROFORM MOD'!$A$5:$AD$750,MATCH(Y$4,'TD SOP+PROFORM MOD'!$B$2:$AD$2,0)+1,0),0)+IFERROR(VLOOKUP($A81,'TD SOP+PROFORM MOD'!$A$5:$AD$750,MATCH(Y$2,'TD SOP+PROFORM MOD'!$B$2:$AD$2,0)+1,0),0)</f>
        <v>0</v>
      </c>
      <c r="Z81" s="26" t="str">
        <f t="shared" si="31"/>
        <v/>
      </c>
      <c r="AA81" s="25">
        <f>IFERROR(VLOOKUP($A81,'TD SOP+PROFORM MOD'!$A$5:$AD$750,MATCH(AA$4,'TD SOP+PROFORM MOD'!$B$2:$AD$2,0)+1,0),0)+IFERROR(VLOOKUP($A81,'TD SOP+PROFORM MOD'!$A$5:$AD$750,MATCH(AA$2,'TD SOP+PROFORM MOD'!$B$2:$AD$2,0)+1,0),0)</f>
        <v>0</v>
      </c>
      <c r="AB81" s="25">
        <f>IFERROR(VLOOKUP($A81,'TD SOP+PROFORM MOD'!$A$5:$AD$750,MATCH(AB$4,'TD SOP+PROFORM MOD'!$B$2:$AD$2,0)+1,0),0)+IFERROR(VLOOKUP($A81,'TD SOP+PROFORM MOD'!$A$5:$AD$750,MATCH(AB$2,'TD SOP+PROFORM MOD'!$B$2:$AD$2,0)+1,0),0)</f>
        <v>0</v>
      </c>
      <c r="AC81" s="26" t="str">
        <f t="shared" si="32"/>
        <v/>
      </c>
      <c r="AD81" s="25">
        <f>IFERROR(VLOOKUP($A81,'TD SOP+PROFORM MOD'!$A$5:$AD$750,MATCH(AD$4,'TD SOP+PROFORM MOD'!$B$2:$AD$2,0)+1,0),0)+IFERROR(VLOOKUP($A81,'TD SOP+PROFORM MOD'!$A$5:$AD$750,MATCH(AD$2,'TD SOP+PROFORM MOD'!$B$2:$AD$2,0)+1,0),0)</f>
        <v>0</v>
      </c>
      <c r="AE81" s="25">
        <f>IFERROR(VLOOKUP($A81,'TD SOP+PROFORM MOD'!$A$5:$AD$750,MATCH(AE$4,'TD SOP+PROFORM MOD'!$B$2:$AD$2,0)+1,0),0)+IFERROR(VLOOKUP($A81,'TD SOP+PROFORM MOD'!$A$5:$AD$750,MATCH(AE$2,'TD SOP+PROFORM MOD'!$B$2:$AD$2,0)+1,0),0)</f>
        <v>0</v>
      </c>
      <c r="AF81" s="26" t="str">
        <f t="shared" si="33"/>
        <v/>
      </c>
      <c r="AG81" s="25">
        <f>IFERROR(VLOOKUP($A81,'TD SOP+PROFORM MOD'!$A$5:$AD$750,MATCH(AG$4,'TD SOP+PROFORM MOD'!$B$2:$AD$2,0)+1,0),0)+IFERROR(VLOOKUP($A81,'TD SOP+PROFORM MOD'!$A$5:$AD$750,MATCH(AG$2,'TD SOP+PROFORM MOD'!$B$2:$AD$2,0)+1,0),0)</f>
        <v>0</v>
      </c>
      <c r="AH81" s="25">
        <f>IFERROR(VLOOKUP($A81,'TD SOP+PROFORM MOD'!$A$5:$AD$750,MATCH(AH$4,'TD SOP+PROFORM MOD'!$B$2:$AD$2,0)+1,0),0)+IFERROR(VLOOKUP($A81,'TD SOP+PROFORM MOD'!$A$5:$AD$750,MATCH(AH$2,'TD SOP+PROFORM MOD'!$B$2:$AD$2,0)+1,0),0)</f>
        <v>1633</v>
      </c>
      <c r="AI81" s="26">
        <f t="shared" si="34"/>
        <v>-1</v>
      </c>
      <c r="AJ81" s="25">
        <f>IFERROR(VLOOKUP($A81,'TD SOP+PROFORM MOD'!$A$5:$AD$750,MATCH(AJ$4,'TD SOP+PROFORM MOD'!$B$2:$AD$2,0)+1,0),0)+IFERROR(VLOOKUP($A81,'TD SOP+PROFORM MOD'!$A$5:$AD$750,MATCH(AJ$2,'TD SOP+PROFORM MOD'!$B$2:$AD$2,0)+1,0),0)</f>
        <v>0</v>
      </c>
      <c r="AK81" s="25">
        <f>IFERROR(VLOOKUP($A81,'TD SOP+PROFORM MOD'!$A$5:$AD$750,MATCH(AK$4,'TD SOP+PROFORM MOD'!$B$2:$AD$2,0)+1,0),0)+IFERROR(VLOOKUP($A81,'TD SOP+PROFORM MOD'!$A$5:$AD$750,MATCH(AK$2,'TD SOP+PROFORM MOD'!$B$2:$AD$2,0)+1,0),0)</f>
        <v>0</v>
      </c>
      <c r="AL81" s="26" t="str">
        <f t="shared" si="35"/>
        <v/>
      </c>
      <c r="AM81" s="25">
        <f t="shared" si="37"/>
        <v>0</v>
      </c>
      <c r="AN81" s="25">
        <f t="shared" si="37"/>
        <v>1633</v>
      </c>
      <c r="AO81" s="26">
        <f t="shared" si="36"/>
        <v>-1</v>
      </c>
      <c r="AR81" s="25">
        <f>SUMIF('B&amp;S YTD LFY'!B:B,"="&amp;A81,'B&amp;S YTD LFY'!C:C)</f>
        <v>0</v>
      </c>
      <c r="AS81" s="25">
        <f t="shared" si="38"/>
        <v>0</v>
      </c>
      <c r="AT81" s="25"/>
    </row>
    <row r="82" spans="1:46" x14ac:dyDescent="0.35">
      <c r="A82" s="24" t="str">
        <f>IF(AND('TD SOP+PROFORM MOD'!A79&lt;&gt;"",'TD SOP+PROFORM MOD'!A79&lt;&gt;"TOTAL"),'TD SOP+PROFORM MOD'!A79,0)</f>
        <v>VERO BEACH YOGA BARRE</v>
      </c>
      <c r="C82" s="25">
        <f>IFERROR(VLOOKUP($A82,'TD SOP+PROFORM MOD'!$A$5:$AD$750,MATCH(C$4,'TD SOP+PROFORM MOD'!$B$2:$AT$2,0)+1,0),"")</f>
        <v>0</v>
      </c>
      <c r="D82" s="25">
        <f>IFERROR(VLOOKUP($A82,'TD SOP+PROFORM MOD'!$A$5:$AD$750,MATCH(D$4,'TD SOP+PROFORM MOD'!$B$2:$AT$2,0)+1,0),"")</f>
        <v>0</v>
      </c>
      <c r="E82" s="26" t="str">
        <f t="shared" si="24"/>
        <v/>
      </c>
      <c r="F82" s="25">
        <f>IFERROR(VLOOKUP($A82,'TD SOP+PROFORM MOD'!$A$5:$AD$750,MATCH(F$4,'TD SOP+PROFORM MOD'!$B$2:$AT$2,0)+1,0),"")</f>
        <v>1384</v>
      </c>
      <c r="G82" s="25">
        <f>IFERROR(VLOOKUP($A82,'TD SOP+PROFORM MOD'!$A$5:$AD$750,MATCH(G$4,'TD SOP+PROFORM MOD'!$B$2:$AT$2,0)+1,0),"")</f>
        <v>0</v>
      </c>
      <c r="H82" s="26" t="str">
        <f t="shared" si="25"/>
        <v/>
      </c>
      <c r="I82" s="25">
        <f>IFERROR(VLOOKUP($A82,'TD SOP+PROFORM MOD'!$A$5:$AD$750,MATCH(I$4,'TD SOP+PROFORM MOD'!$B$2:$AT$2,0)+1,0),"")</f>
        <v>0</v>
      </c>
      <c r="J82" s="25">
        <f>IFERROR(VLOOKUP($A82,'TD SOP+PROFORM MOD'!$A$5:$AD$750,MATCH(J$4,'TD SOP+PROFORM MOD'!$B$2:$AT$2,0)+1,0),"")</f>
        <v>0</v>
      </c>
      <c r="K82" s="26" t="str">
        <f t="shared" si="26"/>
        <v/>
      </c>
      <c r="L82" s="25">
        <f>IFERROR(VLOOKUP($A82,'TD SOP+PROFORM MOD'!$A$5:$AD$750,MATCH(L$4,'TD SOP+PROFORM MOD'!$B$2:$AT$2,0)+1,0),"")</f>
        <v>0</v>
      </c>
      <c r="M82" s="25">
        <f>IFERROR(VLOOKUP($A82,'TD SOP+PROFORM MOD'!$A$5:$AD$750,MATCH(M$4,'TD SOP+PROFORM MOD'!$B$2:$AT$2,0)+1,0),"")</f>
        <v>0</v>
      </c>
      <c r="N82" s="26" t="str">
        <f t="shared" si="27"/>
        <v/>
      </c>
      <c r="O82" s="25">
        <f>IFERROR(VLOOKUP($A82,'TD SOP+PROFORM MOD'!$A$5:$AD$750,MATCH(O$4,'TD SOP+PROFORM MOD'!$B$2:$AD$2,0)+1,0),0)+IFERROR(VLOOKUP($A82,'TD SOP+PROFORM MOD'!$A$5:$AD$750,MATCH(O$2,'TD SOP+PROFORM MOD'!$B$2:$AD$2,0)+1,0),0)</f>
        <v>0</v>
      </c>
      <c r="P82" s="25">
        <f>IFERROR(VLOOKUP($A82,'TD SOP+PROFORM MOD'!$A$5:$AD$750,MATCH(P$4,'TD SOP+PROFORM MOD'!$B$2:$AD$2,0)+1,0),0)+IFERROR(VLOOKUP($A82,'TD SOP+PROFORM MOD'!$A$5:$AD$750,MATCH(P$2,'TD SOP+PROFORM MOD'!$B$2:$AD$2,0)+1,0),0)</f>
        <v>0</v>
      </c>
      <c r="Q82" s="26" t="str">
        <f t="shared" si="28"/>
        <v/>
      </c>
      <c r="R82" s="25">
        <f>IFERROR(VLOOKUP($A82,'TD SOP+PROFORM MOD'!$A$5:$AD$750,MATCH(R$4,'TD SOP+PROFORM MOD'!$B$2:$AD$2,0)+1,0),0)+IFERROR(VLOOKUP($A82,'TD SOP+PROFORM MOD'!$A$5:$AD$750,MATCH(R$2,'TD SOP+PROFORM MOD'!$B$2:$AD$2,0)+1,0),0)</f>
        <v>0</v>
      </c>
      <c r="S82" s="25">
        <f>IFERROR(VLOOKUP($A82,'TD SOP+PROFORM MOD'!$A$5:$AD$750,MATCH(S$4,'TD SOP+PROFORM MOD'!$B$2:$AD$2,0)+1,0),0)+IFERROR(VLOOKUP($A82,'TD SOP+PROFORM MOD'!$A$5:$AD$750,MATCH(S$2,'TD SOP+PROFORM MOD'!$B$2:$AD$2,0)+1,0),0)</f>
        <v>0</v>
      </c>
      <c r="T82" s="26" t="str">
        <f t="shared" si="29"/>
        <v/>
      </c>
      <c r="U82" s="25">
        <f>IFERROR(VLOOKUP($A82,'TD SOP+PROFORM MOD'!$A$5:$AD$750,MATCH(U$4,'TD SOP+PROFORM MOD'!$B$2:$AD$2,0)+1,0),0)+IFERROR(VLOOKUP($A82,'TD SOP+PROFORM MOD'!$A$5:$AD$750,MATCH(U$2,'TD SOP+PROFORM MOD'!$B$2:$AD$2,0)+1,0),0)</f>
        <v>0</v>
      </c>
      <c r="V82" s="25">
        <f>IFERROR(VLOOKUP($A82,'TD SOP+PROFORM MOD'!$A$5:$AD$750,MATCH(V$4,'TD SOP+PROFORM MOD'!$B$2:$AD$2,0)+1,0),0)+IFERROR(VLOOKUP($A82,'TD SOP+PROFORM MOD'!$A$5:$AD$750,MATCH(V$2,'TD SOP+PROFORM MOD'!$B$2:$AD$2,0)+1,0),0)</f>
        <v>0</v>
      </c>
      <c r="W82" s="26" t="str">
        <f t="shared" si="30"/>
        <v/>
      </c>
      <c r="X82" s="25">
        <f>IFERROR(VLOOKUP($A82,'TD SOP+PROFORM MOD'!$A$5:$AD$750,MATCH(X$4,'TD SOP+PROFORM MOD'!$B$2:$AD$2,0)+1,0),0)+IFERROR(VLOOKUP($A82,'TD SOP+PROFORM MOD'!$A$5:$AD$750,MATCH(X$2,'TD SOP+PROFORM MOD'!$B$2:$AD$2,0)+1,0),0)</f>
        <v>0</v>
      </c>
      <c r="Y82" s="25">
        <f>IFERROR(VLOOKUP($A82,'TD SOP+PROFORM MOD'!$A$5:$AD$750,MATCH(Y$4,'TD SOP+PROFORM MOD'!$B$2:$AD$2,0)+1,0),0)+IFERROR(VLOOKUP($A82,'TD SOP+PROFORM MOD'!$A$5:$AD$750,MATCH(Y$2,'TD SOP+PROFORM MOD'!$B$2:$AD$2,0)+1,0),0)</f>
        <v>0</v>
      </c>
      <c r="Z82" s="26" t="str">
        <f t="shared" si="31"/>
        <v/>
      </c>
      <c r="AA82" s="25">
        <f>IFERROR(VLOOKUP($A82,'TD SOP+PROFORM MOD'!$A$5:$AD$750,MATCH(AA$4,'TD SOP+PROFORM MOD'!$B$2:$AD$2,0)+1,0),0)+IFERROR(VLOOKUP($A82,'TD SOP+PROFORM MOD'!$A$5:$AD$750,MATCH(AA$2,'TD SOP+PROFORM MOD'!$B$2:$AD$2,0)+1,0),0)</f>
        <v>0</v>
      </c>
      <c r="AB82" s="25">
        <f>IFERROR(VLOOKUP($A82,'TD SOP+PROFORM MOD'!$A$5:$AD$750,MATCH(AB$4,'TD SOP+PROFORM MOD'!$B$2:$AD$2,0)+1,0),0)+IFERROR(VLOOKUP($A82,'TD SOP+PROFORM MOD'!$A$5:$AD$750,MATCH(AB$2,'TD SOP+PROFORM MOD'!$B$2:$AD$2,0)+1,0),0)</f>
        <v>0</v>
      </c>
      <c r="AC82" s="26" t="str">
        <f t="shared" si="32"/>
        <v/>
      </c>
      <c r="AD82" s="25">
        <f>IFERROR(VLOOKUP($A82,'TD SOP+PROFORM MOD'!$A$5:$AD$750,MATCH(AD$4,'TD SOP+PROFORM MOD'!$B$2:$AD$2,0)+1,0),0)+IFERROR(VLOOKUP($A82,'TD SOP+PROFORM MOD'!$A$5:$AD$750,MATCH(AD$2,'TD SOP+PROFORM MOD'!$B$2:$AD$2,0)+1,0),0)</f>
        <v>0</v>
      </c>
      <c r="AE82" s="25">
        <f>IFERROR(VLOOKUP($A82,'TD SOP+PROFORM MOD'!$A$5:$AD$750,MATCH(AE$4,'TD SOP+PROFORM MOD'!$B$2:$AD$2,0)+1,0),0)+IFERROR(VLOOKUP($A82,'TD SOP+PROFORM MOD'!$A$5:$AD$750,MATCH(AE$2,'TD SOP+PROFORM MOD'!$B$2:$AD$2,0)+1,0),0)</f>
        <v>0</v>
      </c>
      <c r="AF82" s="26" t="str">
        <f t="shared" si="33"/>
        <v/>
      </c>
      <c r="AG82" s="25">
        <f>IFERROR(VLOOKUP($A82,'TD SOP+PROFORM MOD'!$A$5:$AD$750,MATCH(AG$4,'TD SOP+PROFORM MOD'!$B$2:$AD$2,0)+1,0),0)+IFERROR(VLOOKUP($A82,'TD SOP+PROFORM MOD'!$A$5:$AD$750,MATCH(AG$2,'TD SOP+PROFORM MOD'!$B$2:$AD$2,0)+1,0),0)</f>
        <v>0</v>
      </c>
      <c r="AH82" s="25">
        <f>IFERROR(VLOOKUP($A82,'TD SOP+PROFORM MOD'!$A$5:$AD$750,MATCH(AH$4,'TD SOP+PROFORM MOD'!$B$2:$AD$2,0)+1,0),0)+IFERROR(VLOOKUP($A82,'TD SOP+PROFORM MOD'!$A$5:$AD$750,MATCH(AH$2,'TD SOP+PROFORM MOD'!$B$2:$AD$2,0)+1,0),0)</f>
        <v>0</v>
      </c>
      <c r="AI82" s="26" t="str">
        <f t="shared" si="34"/>
        <v/>
      </c>
      <c r="AJ82" s="25">
        <f>IFERROR(VLOOKUP($A82,'TD SOP+PROFORM MOD'!$A$5:$AD$750,MATCH(AJ$4,'TD SOP+PROFORM MOD'!$B$2:$AD$2,0)+1,0),0)+IFERROR(VLOOKUP($A82,'TD SOP+PROFORM MOD'!$A$5:$AD$750,MATCH(AJ$2,'TD SOP+PROFORM MOD'!$B$2:$AD$2,0)+1,0),0)</f>
        <v>0</v>
      </c>
      <c r="AK82" s="25">
        <f>IFERROR(VLOOKUP($A82,'TD SOP+PROFORM MOD'!$A$5:$AD$750,MATCH(AK$4,'TD SOP+PROFORM MOD'!$B$2:$AD$2,0)+1,0),0)+IFERROR(VLOOKUP($A82,'TD SOP+PROFORM MOD'!$A$5:$AD$750,MATCH(AK$2,'TD SOP+PROFORM MOD'!$B$2:$AD$2,0)+1,0),0)</f>
        <v>0</v>
      </c>
      <c r="AL82" s="26" t="str">
        <f t="shared" si="35"/>
        <v/>
      </c>
      <c r="AM82" s="25">
        <f t="shared" si="37"/>
        <v>1384</v>
      </c>
      <c r="AN82" s="25">
        <f t="shared" si="37"/>
        <v>0</v>
      </c>
      <c r="AO82" s="26" t="str">
        <f t="shared" si="36"/>
        <v/>
      </c>
      <c r="AR82" s="25">
        <f>SUMIF('B&amp;S YTD LFY'!B:B,"="&amp;A82,'B&amp;S YTD LFY'!C:C)</f>
        <v>1602</v>
      </c>
      <c r="AS82" s="25">
        <f t="shared" si="38"/>
        <v>1384</v>
      </c>
      <c r="AT82" s="25"/>
    </row>
    <row r="83" spans="1:46" x14ac:dyDescent="0.35">
      <c r="A83" s="24" t="str">
        <f>IF(AND('TD SOP+PROFORM MOD'!A80&lt;&gt;"",'TD SOP+PROFORM MOD'!A80&lt;&gt;"TOTAL"),'TD SOP+PROFORM MOD'!A80,0)</f>
        <v>JERRIE SHOP</v>
      </c>
      <c r="C83" s="25">
        <f>IFERROR(VLOOKUP($A83,'TD SOP+PROFORM MOD'!$A$5:$AD$750,MATCH(C$4,'TD SOP+PROFORM MOD'!$B$2:$AT$2,0)+1,0),"")</f>
        <v>0</v>
      </c>
      <c r="D83" s="25">
        <f>IFERROR(VLOOKUP($A83,'TD SOP+PROFORM MOD'!$A$5:$AD$750,MATCH(D$4,'TD SOP+PROFORM MOD'!$B$2:$AT$2,0)+1,0),"")</f>
        <v>0</v>
      </c>
      <c r="E83" s="26" t="str">
        <f t="shared" si="24"/>
        <v/>
      </c>
      <c r="F83" s="25">
        <f>IFERROR(VLOOKUP($A83,'TD SOP+PROFORM MOD'!$A$5:$AD$750,MATCH(F$4,'TD SOP+PROFORM MOD'!$B$2:$AT$2,0)+1,0),"")</f>
        <v>0</v>
      </c>
      <c r="G83" s="25">
        <f>IFERROR(VLOOKUP($A83,'TD SOP+PROFORM MOD'!$A$5:$AD$750,MATCH(G$4,'TD SOP+PROFORM MOD'!$B$2:$AT$2,0)+1,0),"")</f>
        <v>0</v>
      </c>
      <c r="H83" s="26" t="str">
        <f t="shared" si="25"/>
        <v/>
      </c>
      <c r="I83" s="25">
        <f>IFERROR(VLOOKUP($A83,'TD SOP+PROFORM MOD'!$A$5:$AD$750,MATCH(I$4,'TD SOP+PROFORM MOD'!$B$2:$AT$2,0)+1,0),"")</f>
        <v>0</v>
      </c>
      <c r="J83" s="25">
        <f>IFERROR(VLOOKUP($A83,'TD SOP+PROFORM MOD'!$A$5:$AD$750,MATCH(J$4,'TD SOP+PROFORM MOD'!$B$2:$AT$2,0)+1,0),"")</f>
        <v>0</v>
      </c>
      <c r="K83" s="26" t="str">
        <f t="shared" si="26"/>
        <v/>
      </c>
      <c r="L83" s="25">
        <f>IFERROR(VLOOKUP($A83,'TD SOP+PROFORM MOD'!$A$5:$AD$750,MATCH(L$4,'TD SOP+PROFORM MOD'!$B$2:$AT$2,0)+1,0),"")</f>
        <v>706</v>
      </c>
      <c r="M83" s="25">
        <f>IFERROR(VLOOKUP($A83,'TD SOP+PROFORM MOD'!$A$5:$AD$750,MATCH(M$4,'TD SOP+PROFORM MOD'!$B$2:$AT$2,0)+1,0),"")</f>
        <v>0</v>
      </c>
      <c r="N83" s="26" t="str">
        <f t="shared" si="27"/>
        <v/>
      </c>
      <c r="O83" s="25">
        <f>IFERROR(VLOOKUP($A83,'TD SOP+PROFORM MOD'!$A$5:$AD$750,MATCH(O$4,'TD SOP+PROFORM MOD'!$B$2:$AD$2,0)+1,0),0)+IFERROR(VLOOKUP($A83,'TD SOP+PROFORM MOD'!$A$5:$AD$750,MATCH(O$2,'TD SOP+PROFORM MOD'!$B$2:$AD$2,0)+1,0),0)</f>
        <v>552</v>
      </c>
      <c r="P83" s="25">
        <f>IFERROR(VLOOKUP($A83,'TD SOP+PROFORM MOD'!$A$5:$AD$750,MATCH(P$4,'TD SOP+PROFORM MOD'!$B$2:$AD$2,0)+1,0),0)+IFERROR(VLOOKUP($A83,'TD SOP+PROFORM MOD'!$A$5:$AD$750,MATCH(P$2,'TD SOP+PROFORM MOD'!$B$2:$AD$2,0)+1,0),0)</f>
        <v>0</v>
      </c>
      <c r="Q83" s="26" t="str">
        <f t="shared" si="28"/>
        <v/>
      </c>
      <c r="R83" s="25">
        <f>IFERROR(VLOOKUP($A83,'TD SOP+PROFORM MOD'!$A$5:$AD$750,MATCH(R$4,'TD SOP+PROFORM MOD'!$B$2:$AD$2,0)+1,0),0)+IFERROR(VLOOKUP($A83,'TD SOP+PROFORM MOD'!$A$5:$AD$750,MATCH(R$2,'TD SOP+PROFORM MOD'!$B$2:$AD$2,0)+1,0),0)</f>
        <v>0</v>
      </c>
      <c r="S83" s="25">
        <f>IFERROR(VLOOKUP($A83,'TD SOP+PROFORM MOD'!$A$5:$AD$750,MATCH(S$4,'TD SOP+PROFORM MOD'!$B$2:$AD$2,0)+1,0),0)+IFERROR(VLOOKUP($A83,'TD SOP+PROFORM MOD'!$A$5:$AD$750,MATCH(S$2,'TD SOP+PROFORM MOD'!$B$2:$AD$2,0)+1,0),0)</f>
        <v>0</v>
      </c>
      <c r="T83" s="26" t="str">
        <f t="shared" si="29"/>
        <v/>
      </c>
      <c r="U83" s="25">
        <f>IFERROR(VLOOKUP($A83,'TD SOP+PROFORM MOD'!$A$5:$AD$750,MATCH(U$4,'TD SOP+PROFORM MOD'!$B$2:$AD$2,0)+1,0),0)+IFERROR(VLOOKUP($A83,'TD SOP+PROFORM MOD'!$A$5:$AD$750,MATCH(U$2,'TD SOP+PROFORM MOD'!$B$2:$AD$2,0)+1,0),0)</f>
        <v>0</v>
      </c>
      <c r="V83" s="25">
        <f>IFERROR(VLOOKUP($A83,'TD SOP+PROFORM MOD'!$A$5:$AD$750,MATCH(V$4,'TD SOP+PROFORM MOD'!$B$2:$AD$2,0)+1,0),0)+IFERROR(VLOOKUP($A83,'TD SOP+PROFORM MOD'!$A$5:$AD$750,MATCH(V$2,'TD SOP+PROFORM MOD'!$B$2:$AD$2,0)+1,0),0)</f>
        <v>0</v>
      </c>
      <c r="W83" s="26" t="str">
        <f t="shared" si="30"/>
        <v/>
      </c>
      <c r="X83" s="25">
        <f>IFERROR(VLOOKUP($A83,'TD SOP+PROFORM MOD'!$A$5:$AD$750,MATCH(X$4,'TD SOP+PROFORM MOD'!$B$2:$AD$2,0)+1,0),0)+IFERROR(VLOOKUP($A83,'TD SOP+PROFORM MOD'!$A$5:$AD$750,MATCH(X$2,'TD SOP+PROFORM MOD'!$B$2:$AD$2,0)+1,0),0)</f>
        <v>0</v>
      </c>
      <c r="Y83" s="25">
        <f>IFERROR(VLOOKUP($A83,'TD SOP+PROFORM MOD'!$A$5:$AD$750,MATCH(Y$4,'TD SOP+PROFORM MOD'!$B$2:$AD$2,0)+1,0),0)+IFERROR(VLOOKUP($A83,'TD SOP+PROFORM MOD'!$A$5:$AD$750,MATCH(Y$2,'TD SOP+PROFORM MOD'!$B$2:$AD$2,0)+1,0),0)</f>
        <v>0</v>
      </c>
      <c r="Z83" s="26" t="str">
        <f t="shared" si="31"/>
        <v/>
      </c>
      <c r="AA83" s="25">
        <f>IFERROR(VLOOKUP($A83,'TD SOP+PROFORM MOD'!$A$5:$AD$750,MATCH(AA$4,'TD SOP+PROFORM MOD'!$B$2:$AD$2,0)+1,0),0)+IFERROR(VLOOKUP($A83,'TD SOP+PROFORM MOD'!$A$5:$AD$750,MATCH(AA$2,'TD SOP+PROFORM MOD'!$B$2:$AD$2,0)+1,0),0)</f>
        <v>0</v>
      </c>
      <c r="AB83" s="25">
        <f>IFERROR(VLOOKUP($A83,'TD SOP+PROFORM MOD'!$A$5:$AD$750,MATCH(AB$4,'TD SOP+PROFORM MOD'!$B$2:$AD$2,0)+1,0),0)+IFERROR(VLOOKUP($A83,'TD SOP+PROFORM MOD'!$A$5:$AD$750,MATCH(AB$2,'TD SOP+PROFORM MOD'!$B$2:$AD$2,0)+1,0),0)</f>
        <v>0</v>
      </c>
      <c r="AC83" s="26" t="str">
        <f t="shared" si="32"/>
        <v/>
      </c>
      <c r="AD83" s="25">
        <f>IFERROR(VLOOKUP($A83,'TD SOP+PROFORM MOD'!$A$5:$AD$750,MATCH(AD$4,'TD SOP+PROFORM MOD'!$B$2:$AD$2,0)+1,0),0)+IFERROR(VLOOKUP($A83,'TD SOP+PROFORM MOD'!$A$5:$AD$750,MATCH(AD$2,'TD SOP+PROFORM MOD'!$B$2:$AD$2,0)+1,0),0)</f>
        <v>0</v>
      </c>
      <c r="AE83" s="25">
        <f>IFERROR(VLOOKUP($A83,'TD SOP+PROFORM MOD'!$A$5:$AD$750,MATCH(AE$4,'TD SOP+PROFORM MOD'!$B$2:$AD$2,0)+1,0),0)+IFERROR(VLOOKUP($A83,'TD SOP+PROFORM MOD'!$A$5:$AD$750,MATCH(AE$2,'TD SOP+PROFORM MOD'!$B$2:$AD$2,0)+1,0),0)</f>
        <v>0</v>
      </c>
      <c r="AF83" s="26" t="str">
        <f t="shared" si="33"/>
        <v/>
      </c>
      <c r="AG83" s="25">
        <f>IFERROR(VLOOKUP($A83,'TD SOP+PROFORM MOD'!$A$5:$AD$750,MATCH(AG$4,'TD SOP+PROFORM MOD'!$B$2:$AD$2,0)+1,0),0)+IFERROR(VLOOKUP($A83,'TD SOP+PROFORM MOD'!$A$5:$AD$750,MATCH(AG$2,'TD SOP+PROFORM MOD'!$B$2:$AD$2,0)+1,0),0)</f>
        <v>0</v>
      </c>
      <c r="AH83" s="25">
        <f>IFERROR(VLOOKUP($A83,'TD SOP+PROFORM MOD'!$A$5:$AD$750,MATCH(AH$4,'TD SOP+PROFORM MOD'!$B$2:$AD$2,0)+1,0),0)+IFERROR(VLOOKUP($A83,'TD SOP+PROFORM MOD'!$A$5:$AD$750,MATCH(AH$2,'TD SOP+PROFORM MOD'!$B$2:$AD$2,0)+1,0),0)</f>
        <v>0</v>
      </c>
      <c r="AI83" s="26" t="str">
        <f t="shared" si="34"/>
        <v/>
      </c>
      <c r="AJ83" s="25">
        <f>IFERROR(VLOOKUP($A83,'TD SOP+PROFORM MOD'!$A$5:$AD$750,MATCH(AJ$4,'TD SOP+PROFORM MOD'!$B$2:$AD$2,0)+1,0),0)+IFERROR(VLOOKUP($A83,'TD SOP+PROFORM MOD'!$A$5:$AD$750,MATCH(AJ$2,'TD SOP+PROFORM MOD'!$B$2:$AD$2,0)+1,0),0)</f>
        <v>0</v>
      </c>
      <c r="AK83" s="25">
        <f>IFERROR(VLOOKUP($A83,'TD SOP+PROFORM MOD'!$A$5:$AD$750,MATCH(AK$4,'TD SOP+PROFORM MOD'!$B$2:$AD$2,0)+1,0),0)+IFERROR(VLOOKUP($A83,'TD SOP+PROFORM MOD'!$A$5:$AD$750,MATCH(AK$2,'TD SOP+PROFORM MOD'!$B$2:$AD$2,0)+1,0),0)</f>
        <v>0</v>
      </c>
      <c r="AL83" s="26" t="str">
        <f t="shared" si="35"/>
        <v/>
      </c>
      <c r="AM83" s="25">
        <f t="shared" si="37"/>
        <v>1258</v>
      </c>
      <c r="AN83" s="25">
        <f t="shared" si="37"/>
        <v>0</v>
      </c>
      <c r="AO83" s="26" t="str">
        <f t="shared" si="36"/>
        <v/>
      </c>
      <c r="AR83" s="25">
        <f>SUMIF('B&amp;S YTD LFY'!B:B,"="&amp;A83,'B&amp;S YTD LFY'!C:C)</f>
        <v>0</v>
      </c>
      <c r="AS83" s="25">
        <f t="shared" si="38"/>
        <v>1258</v>
      </c>
      <c r="AT83" s="25"/>
    </row>
    <row r="84" spans="1:46" x14ac:dyDescent="0.35">
      <c r="A84" s="24" t="str">
        <f>IF(AND('TD SOP+PROFORM MOD'!A81&lt;&gt;"",'TD SOP+PROFORM MOD'!A81&lt;&gt;"TOTAL"),'TD SOP+PROFORM MOD'!A81,0)</f>
        <v>LOVELY LADY LUMPS SWIMWEAR NEW YORK</v>
      </c>
      <c r="C84" s="25">
        <f>IFERROR(VLOOKUP($A84,'TD SOP+PROFORM MOD'!$A$5:$AD$750,MATCH(C$4,'TD SOP+PROFORM MOD'!$B$2:$AT$2,0)+1,0),"")</f>
        <v>0</v>
      </c>
      <c r="D84" s="25">
        <f>IFERROR(VLOOKUP($A84,'TD SOP+PROFORM MOD'!$A$5:$AD$750,MATCH(D$4,'TD SOP+PROFORM MOD'!$B$2:$AT$2,0)+1,0),"")</f>
        <v>0</v>
      </c>
      <c r="E84" s="26" t="str">
        <f t="shared" si="24"/>
        <v/>
      </c>
      <c r="F84" s="25">
        <f>IFERROR(VLOOKUP($A84,'TD SOP+PROFORM MOD'!$A$5:$AD$750,MATCH(F$4,'TD SOP+PROFORM MOD'!$B$2:$AT$2,0)+1,0),"")</f>
        <v>0</v>
      </c>
      <c r="G84" s="25">
        <f>IFERROR(VLOOKUP($A84,'TD SOP+PROFORM MOD'!$A$5:$AD$750,MATCH(G$4,'TD SOP+PROFORM MOD'!$B$2:$AT$2,0)+1,0),"")</f>
        <v>0</v>
      </c>
      <c r="H84" s="26" t="str">
        <f t="shared" si="25"/>
        <v/>
      </c>
      <c r="I84" s="25">
        <f>IFERROR(VLOOKUP($A84,'TD SOP+PROFORM MOD'!$A$5:$AD$750,MATCH(I$4,'TD SOP+PROFORM MOD'!$B$2:$AT$2,0)+1,0),"")</f>
        <v>0</v>
      </c>
      <c r="J84" s="25">
        <f>IFERROR(VLOOKUP($A84,'TD SOP+PROFORM MOD'!$A$5:$AD$750,MATCH(J$4,'TD SOP+PROFORM MOD'!$B$2:$AT$2,0)+1,0),"")</f>
        <v>0</v>
      </c>
      <c r="K84" s="26" t="str">
        <f t="shared" si="26"/>
        <v/>
      </c>
      <c r="L84" s="25">
        <f>IFERROR(VLOOKUP($A84,'TD SOP+PROFORM MOD'!$A$5:$AD$750,MATCH(L$4,'TD SOP+PROFORM MOD'!$B$2:$AT$2,0)+1,0),"")</f>
        <v>0</v>
      </c>
      <c r="M84" s="25">
        <f>IFERROR(VLOOKUP($A84,'TD SOP+PROFORM MOD'!$A$5:$AD$750,MATCH(M$4,'TD SOP+PROFORM MOD'!$B$2:$AT$2,0)+1,0),"")</f>
        <v>0</v>
      </c>
      <c r="N84" s="26" t="str">
        <f t="shared" si="27"/>
        <v/>
      </c>
      <c r="O84" s="25">
        <f>IFERROR(VLOOKUP($A84,'TD SOP+PROFORM MOD'!$A$5:$AD$750,MATCH(O$4,'TD SOP+PROFORM MOD'!$B$2:$AD$2,0)+1,0),0)+IFERROR(VLOOKUP($A84,'TD SOP+PROFORM MOD'!$A$5:$AD$750,MATCH(O$2,'TD SOP+PROFORM MOD'!$B$2:$AD$2,0)+1,0),0)</f>
        <v>0</v>
      </c>
      <c r="P84" s="25">
        <f>IFERROR(VLOOKUP($A84,'TD SOP+PROFORM MOD'!$A$5:$AD$750,MATCH(P$4,'TD SOP+PROFORM MOD'!$B$2:$AD$2,0)+1,0),0)+IFERROR(VLOOKUP($A84,'TD SOP+PROFORM MOD'!$A$5:$AD$750,MATCH(P$2,'TD SOP+PROFORM MOD'!$B$2:$AD$2,0)+1,0),0)</f>
        <v>0</v>
      </c>
      <c r="Q84" s="26" t="str">
        <f t="shared" si="28"/>
        <v/>
      </c>
      <c r="R84" s="25">
        <f>IFERROR(VLOOKUP($A84,'TD SOP+PROFORM MOD'!$A$5:$AD$750,MATCH(R$4,'TD SOP+PROFORM MOD'!$B$2:$AD$2,0)+1,0),0)+IFERROR(VLOOKUP($A84,'TD SOP+PROFORM MOD'!$A$5:$AD$750,MATCH(R$2,'TD SOP+PROFORM MOD'!$B$2:$AD$2,0)+1,0),0)</f>
        <v>0</v>
      </c>
      <c r="S84" s="25">
        <f>IFERROR(VLOOKUP($A84,'TD SOP+PROFORM MOD'!$A$5:$AD$750,MATCH(S$4,'TD SOP+PROFORM MOD'!$B$2:$AD$2,0)+1,0),0)+IFERROR(VLOOKUP($A84,'TD SOP+PROFORM MOD'!$A$5:$AD$750,MATCH(S$2,'TD SOP+PROFORM MOD'!$B$2:$AD$2,0)+1,0),0)</f>
        <v>0</v>
      </c>
      <c r="T84" s="26" t="str">
        <f t="shared" si="29"/>
        <v/>
      </c>
      <c r="U84" s="25">
        <f>IFERROR(VLOOKUP($A84,'TD SOP+PROFORM MOD'!$A$5:$AD$750,MATCH(U$4,'TD SOP+PROFORM MOD'!$B$2:$AD$2,0)+1,0),0)+IFERROR(VLOOKUP($A84,'TD SOP+PROFORM MOD'!$A$5:$AD$750,MATCH(U$2,'TD SOP+PROFORM MOD'!$B$2:$AD$2,0)+1,0),0)</f>
        <v>0</v>
      </c>
      <c r="V84" s="25">
        <f>IFERROR(VLOOKUP($A84,'TD SOP+PROFORM MOD'!$A$5:$AD$750,MATCH(V$4,'TD SOP+PROFORM MOD'!$B$2:$AD$2,0)+1,0),0)+IFERROR(VLOOKUP($A84,'TD SOP+PROFORM MOD'!$A$5:$AD$750,MATCH(V$2,'TD SOP+PROFORM MOD'!$B$2:$AD$2,0)+1,0),0)</f>
        <v>0</v>
      </c>
      <c r="W84" s="26" t="str">
        <f t="shared" si="30"/>
        <v/>
      </c>
      <c r="X84" s="25">
        <f>IFERROR(VLOOKUP($A84,'TD SOP+PROFORM MOD'!$A$5:$AD$750,MATCH(X$4,'TD SOP+PROFORM MOD'!$B$2:$AD$2,0)+1,0),0)+IFERROR(VLOOKUP($A84,'TD SOP+PROFORM MOD'!$A$5:$AD$750,MATCH(X$2,'TD SOP+PROFORM MOD'!$B$2:$AD$2,0)+1,0),0)</f>
        <v>0</v>
      </c>
      <c r="Y84" s="25">
        <f>IFERROR(VLOOKUP($A84,'TD SOP+PROFORM MOD'!$A$5:$AD$750,MATCH(Y$4,'TD SOP+PROFORM MOD'!$B$2:$AD$2,0)+1,0),0)+IFERROR(VLOOKUP($A84,'TD SOP+PROFORM MOD'!$A$5:$AD$750,MATCH(Y$2,'TD SOP+PROFORM MOD'!$B$2:$AD$2,0)+1,0),0)</f>
        <v>0</v>
      </c>
      <c r="Z84" s="26" t="str">
        <f t="shared" si="31"/>
        <v/>
      </c>
      <c r="AA84" s="25">
        <f>IFERROR(VLOOKUP($A84,'TD SOP+PROFORM MOD'!$A$5:$AD$750,MATCH(AA$4,'TD SOP+PROFORM MOD'!$B$2:$AD$2,0)+1,0),0)+IFERROR(VLOOKUP($A84,'TD SOP+PROFORM MOD'!$A$5:$AD$750,MATCH(AA$2,'TD SOP+PROFORM MOD'!$B$2:$AD$2,0)+1,0),0)</f>
        <v>0</v>
      </c>
      <c r="AB84" s="25">
        <f>IFERROR(VLOOKUP($A84,'TD SOP+PROFORM MOD'!$A$5:$AD$750,MATCH(AB$4,'TD SOP+PROFORM MOD'!$B$2:$AD$2,0)+1,0),0)+IFERROR(VLOOKUP($A84,'TD SOP+PROFORM MOD'!$A$5:$AD$750,MATCH(AB$2,'TD SOP+PROFORM MOD'!$B$2:$AD$2,0)+1,0),0)</f>
        <v>0</v>
      </c>
      <c r="AC84" s="26" t="str">
        <f t="shared" si="32"/>
        <v/>
      </c>
      <c r="AD84" s="25">
        <f>IFERROR(VLOOKUP($A84,'TD SOP+PROFORM MOD'!$A$5:$AD$750,MATCH(AD$4,'TD SOP+PROFORM MOD'!$B$2:$AD$2,0)+1,0),0)+IFERROR(VLOOKUP($A84,'TD SOP+PROFORM MOD'!$A$5:$AD$750,MATCH(AD$2,'TD SOP+PROFORM MOD'!$B$2:$AD$2,0)+1,0),0)</f>
        <v>0</v>
      </c>
      <c r="AE84" s="25">
        <f>IFERROR(VLOOKUP($A84,'TD SOP+PROFORM MOD'!$A$5:$AD$750,MATCH(AE$4,'TD SOP+PROFORM MOD'!$B$2:$AD$2,0)+1,0),0)+IFERROR(VLOOKUP($A84,'TD SOP+PROFORM MOD'!$A$5:$AD$750,MATCH(AE$2,'TD SOP+PROFORM MOD'!$B$2:$AD$2,0)+1,0),0)</f>
        <v>1210</v>
      </c>
      <c r="AF84" s="26">
        <f t="shared" si="33"/>
        <v>-1</v>
      </c>
      <c r="AG84" s="25">
        <f>IFERROR(VLOOKUP($A84,'TD SOP+PROFORM MOD'!$A$5:$AD$750,MATCH(AG$4,'TD SOP+PROFORM MOD'!$B$2:$AD$2,0)+1,0),0)+IFERROR(VLOOKUP($A84,'TD SOP+PROFORM MOD'!$A$5:$AD$750,MATCH(AG$2,'TD SOP+PROFORM MOD'!$B$2:$AD$2,0)+1,0),0)</f>
        <v>0</v>
      </c>
      <c r="AH84" s="25">
        <f>IFERROR(VLOOKUP($A84,'TD SOP+PROFORM MOD'!$A$5:$AD$750,MATCH(AH$4,'TD SOP+PROFORM MOD'!$B$2:$AD$2,0)+1,0),0)+IFERROR(VLOOKUP($A84,'TD SOP+PROFORM MOD'!$A$5:$AD$750,MATCH(AH$2,'TD SOP+PROFORM MOD'!$B$2:$AD$2,0)+1,0),0)</f>
        <v>0</v>
      </c>
      <c r="AI84" s="26" t="str">
        <f t="shared" si="34"/>
        <v/>
      </c>
      <c r="AJ84" s="25">
        <f>IFERROR(VLOOKUP($A84,'TD SOP+PROFORM MOD'!$A$5:$AD$750,MATCH(AJ$4,'TD SOP+PROFORM MOD'!$B$2:$AD$2,0)+1,0),0)+IFERROR(VLOOKUP($A84,'TD SOP+PROFORM MOD'!$A$5:$AD$750,MATCH(AJ$2,'TD SOP+PROFORM MOD'!$B$2:$AD$2,0)+1,0),0)</f>
        <v>0</v>
      </c>
      <c r="AK84" s="25">
        <f>IFERROR(VLOOKUP($A84,'TD SOP+PROFORM MOD'!$A$5:$AD$750,MATCH(AK$4,'TD SOP+PROFORM MOD'!$B$2:$AD$2,0)+1,0),0)+IFERROR(VLOOKUP($A84,'TD SOP+PROFORM MOD'!$A$5:$AD$750,MATCH(AK$2,'TD SOP+PROFORM MOD'!$B$2:$AD$2,0)+1,0),0)</f>
        <v>0</v>
      </c>
      <c r="AL84" s="26" t="str">
        <f t="shared" si="35"/>
        <v/>
      </c>
      <c r="AM84" s="25">
        <f t="shared" si="37"/>
        <v>0</v>
      </c>
      <c r="AN84" s="25">
        <f t="shared" si="37"/>
        <v>1210</v>
      </c>
      <c r="AO84" s="26">
        <f t="shared" si="36"/>
        <v>-1</v>
      </c>
      <c r="AR84" s="25">
        <f>SUMIF('B&amp;S YTD LFY'!B:B,"="&amp;A84,'B&amp;S YTD LFY'!C:C)</f>
        <v>0</v>
      </c>
      <c r="AS84" s="25">
        <f t="shared" si="38"/>
        <v>0</v>
      </c>
      <c r="AT84" s="25"/>
    </row>
    <row r="85" spans="1:46" x14ac:dyDescent="0.35">
      <c r="A85" s="24" t="str">
        <f>IF(AND('TD SOP+PROFORM MOD'!A82&lt;&gt;"",'TD SOP+PROFORM MOD'!A82&lt;&gt;"TOTAL"),'TD SOP+PROFORM MOD'!A82,0)</f>
        <v>JCS</v>
      </c>
      <c r="C85" s="25">
        <f>IFERROR(VLOOKUP($A85,'TD SOP+PROFORM MOD'!$A$5:$AD$750,MATCH(C$4,'TD SOP+PROFORM MOD'!$B$2:$AT$2,0)+1,0),"")</f>
        <v>0</v>
      </c>
      <c r="D85" s="25">
        <f>IFERROR(VLOOKUP($A85,'TD SOP+PROFORM MOD'!$A$5:$AD$750,MATCH(D$4,'TD SOP+PROFORM MOD'!$B$2:$AT$2,0)+1,0),"")</f>
        <v>0</v>
      </c>
      <c r="E85" s="26" t="str">
        <f t="shared" si="24"/>
        <v/>
      </c>
      <c r="F85" s="25">
        <f>IFERROR(VLOOKUP($A85,'TD SOP+PROFORM MOD'!$A$5:$AD$750,MATCH(F$4,'TD SOP+PROFORM MOD'!$B$2:$AT$2,0)+1,0),"")</f>
        <v>0</v>
      </c>
      <c r="G85" s="25">
        <f>IFERROR(VLOOKUP($A85,'TD SOP+PROFORM MOD'!$A$5:$AD$750,MATCH(G$4,'TD SOP+PROFORM MOD'!$B$2:$AT$2,0)+1,0),"")</f>
        <v>0</v>
      </c>
      <c r="H85" s="26" t="str">
        <f t="shared" si="25"/>
        <v/>
      </c>
      <c r="I85" s="25">
        <f>IFERROR(VLOOKUP($A85,'TD SOP+PROFORM MOD'!$A$5:$AD$750,MATCH(I$4,'TD SOP+PROFORM MOD'!$B$2:$AT$2,0)+1,0),"")</f>
        <v>0</v>
      </c>
      <c r="J85" s="25">
        <f>IFERROR(VLOOKUP($A85,'TD SOP+PROFORM MOD'!$A$5:$AD$750,MATCH(J$4,'TD SOP+PROFORM MOD'!$B$2:$AT$2,0)+1,0),"")</f>
        <v>0</v>
      </c>
      <c r="K85" s="26" t="str">
        <f t="shared" si="26"/>
        <v/>
      </c>
      <c r="L85" s="25">
        <f>IFERROR(VLOOKUP($A85,'TD SOP+PROFORM MOD'!$A$5:$AD$750,MATCH(L$4,'TD SOP+PROFORM MOD'!$B$2:$AT$2,0)+1,0),"")</f>
        <v>0</v>
      </c>
      <c r="M85" s="25">
        <f>IFERROR(VLOOKUP($A85,'TD SOP+PROFORM MOD'!$A$5:$AD$750,MATCH(M$4,'TD SOP+PROFORM MOD'!$B$2:$AT$2,0)+1,0),"")</f>
        <v>0</v>
      </c>
      <c r="N85" s="26" t="str">
        <f t="shared" si="27"/>
        <v/>
      </c>
      <c r="O85" s="25">
        <f>IFERROR(VLOOKUP($A85,'TD SOP+PROFORM MOD'!$A$5:$AD$750,MATCH(O$4,'TD SOP+PROFORM MOD'!$B$2:$AD$2,0)+1,0),0)+IFERROR(VLOOKUP($A85,'TD SOP+PROFORM MOD'!$A$5:$AD$750,MATCH(O$2,'TD SOP+PROFORM MOD'!$B$2:$AD$2,0)+1,0),0)</f>
        <v>0</v>
      </c>
      <c r="P85" s="25">
        <f>IFERROR(VLOOKUP($A85,'TD SOP+PROFORM MOD'!$A$5:$AD$750,MATCH(P$4,'TD SOP+PROFORM MOD'!$B$2:$AD$2,0)+1,0),0)+IFERROR(VLOOKUP($A85,'TD SOP+PROFORM MOD'!$A$5:$AD$750,MATCH(P$2,'TD SOP+PROFORM MOD'!$B$2:$AD$2,0)+1,0),0)</f>
        <v>0</v>
      </c>
      <c r="Q85" s="26" t="str">
        <f t="shared" si="28"/>
        <v/>
      </c>
      <c r="R85" s="25">
        <f>IFERROR(VLOOKUP($A85,'TD SOP+PROFORM MOD'!$A$5:$AD$750,MATCH(R$4,'TD SOP+PROFORM MOD'!$B$2:$AD$2,0)+1,0),0)+IFERROR(VLOOKUP($A85,'TD SOP+PROFORM MOD'!$A$5:$AD$750,MATCH(R$2,'TD SOP+PROFORM MOD'!$B$2:$AD$2,0)+1,0),0)</f>
        <v>0</v>
      </c>
      <c r="S85" s="25">
        <f>IFERROR(VLOOKUP($A85,'TD SOP+PROFORM MOD'!$A$5:$AD$750,MATCH(S$4,'TD SOP+PROFORM MOD'!$B$2:$AD$2,0)+1,0),0)+IFERROR(VLOOKUP($A85,'TD SOP+PROFORM MOD'!$A$5:$AD$750,MATCH(S$2,'TD SOP+PROFORM MOD'!$B$2:$AD$2,0)+1,0),0)</f>
        <v>0</v>
      </c>
      <c r="T85" s="26" t="str">
        <f t="shared" si="29"/>
        <v/>
      </c>
      <c r="U85" s="25">
        <f>IFERROR(VLOOKUP($A85,'TD SOP+PROFORM MOD'!$A$5:$AD$750,MATCH(U$4,'TD SOP+PROFORM MOD'!$B$2:$AD$2,0)+1,0),0)+IFERROR(VLOOKUP($A85,'TD SOP+PROFORM MOD'!$A$5:$AD$750,MATCH(U$2,'TD SOP+PROFORM MOD'!$B$2:$AD$2,0)+1,0),0)</f>
        <v>0</v>
      </c>
      <c r="V85" s="25">
        <f>IFERROR(VLOOKUP($A85,'TD SOP+PROFORM MOD'!$A$5:$AD$750,MATCH(V$4,'TD SOP+PROFORM MOD'!$B$2:$AD$2,0)+1,0),0)+IFERROR(VLOOKUP($A85,'TD SOP+PROFORM MOD'!$A$5:$AD$750,MATCH(V$2,'TD SOP+PROFORM MOD'!$B$2:$AD$2,0)+1,0),0)</f>
        <v>0</v>
      </c>
      <c r="W85" s="26" t="str">
        <f t="shared" si="30"/>
        <v/>
      </c>
      <c r="X85" s="25">
        <f>IFERROR(VLOOKUP($A85,'TD SOP+PROFORM MOD'!$A$5:$AD$750,MATCH(X$4,'TD SOP+PROFORM MOD'!$B$2:$AD$2,0)+1,0),0)+IFERROR(VLOOKUP($A85,'TD SOP+PROFORM MOD'!$A$5:$AD$750,MATCH(X$2,'TD SOP+PROFORM MOD'!$B$2:$AD$2,0)+1,0),0)</f>
        <v>0</v>
      </c>
      <c r="Y85" s="25">
        <f>IFERROR(VLOOKUP($A85,'TD SOP+PROFORM MOD'!$A$5:$AD$750,MATCH(Y$4,'TD SOP+PROFORM MOD'!$B$2:$AD$2,0)+1,0),0)+IFERROR(VLOOKUP($A85,'TD SOP+PROFORM MOD'!$A$5:$AD$750,MATCH(Y$2,'TD SOP+PROFORM MOD'!$B$2:$AD$2,0)+1,0),0)</f>
        <v>0</v>
      </c>
      <c r="Z85" s="26" t="str">
        <f t="shared" si="31"/>
        <v/>
      </c>
      <c r="AA85" s="25">
        <f>IFERROR(VLOOKUP($A85,'TD SOP+PROFORM MOD'!$A$5:$AD$750,MATCH(AA$4,'TD SOP+PROFORM MOD'!$B$2:$AD$2,0)+1,0),0)+IFERROR(VLOOKUP($A85,'TD SOP+PROFORM MOD'!$A$5:$AD$750,MATCH(AA$2,'TD SOP+PROFORM MOD'!$B$2:$AD$2,0)+1,0),0)</f>
        <v>0</v>
      </c>
      <c r="AB85" s="25">
        <f>IFERROR(VLOOKUP($A85,'TD SOP+PROFORM MOD'!$A$5:$AD$750,MATCH(AB$4,'TD SOP+PROFORM MOD'!$B$2:$AD$2,0)+1,0),0)+IFERROR(VLOOKUP($A85,'TD SOP+PROFORM MOD'!$A$5:$AD$750,MATCH(AB$2,'TD SOP+PROFORM MOD'!$B$2:$AD$2,0)+1,0),0)</f>
        <v>0</v>
      </c>
      <c r="AC85" s="26" t="str">
        <f t="shared" si="32"/>
        <v/>
      </c>
      <c r="AD85" s="25">
        <f>IFERROR(VLOOKUP($A85,'TD SOP+PROFORM MOD'!$A$5:$AD$750,MATCH(AD$4,'TD SOP+PROFORM MOD'!$B$2:$AD$2,0)+1,0),0)+IFERROR(VLOOKUP($A85,'TD SOP+PROFORM MOD'!$A$5:$AD$750,MATCH(AD$2,'TD SOP+PROFORM MOD'!$B$2:$AD$2,0)+1,0),0)</f>
        <v>0</v>
      </c>
      <c r="AE85" s="25">
        <f>IFERROR(VLOOKUP($A85,'TD SOP+PROFORM MOD'!$A$5:$AD$750,MATCH(AE$4,'TD SOP+PROFORM MOD'!$B$2:$AD$2,0)+1,0),0)+IFERROR(VLOOKUP($A85,'TD SOP+PROFORM MOD'!$A$5:$AD$750,MATCH(AE$2,'TD SOP+PROFORM MOD'!$B$2:$AD$2,0)+1,0),0)</f>
        <v>0</v>
      </c>
      <c r="AF85" s="26" t="str">
        <f t="shared" si="33"/>
        <v/>
      </c>
      <c r="AG85" s="25">
        <f>IFERROR(VLOOKUP($A85,'TD SOP+PROFORM MOD'!$A$5:$AD$750,MATCH(AG$4,'TD SOP+PROFORM MOD'!$B$2:$AD$2,0)+1,0),0)+IFERROR(VLOOKUP($A85,'TD SOP+PROFORM MOD'!$A$5:$AD$750,MATCH(AG$2,'TD SOP+PROFORM MOD'!$B$2:$AD$2,0)+1,0),0)</f>
        <v>0</v>
      </c>
      <c r="AH85" s="25">
        <f>IFERROR(VLOOKUP($A85,'TD SOP+PROFORM MOD'!$A$5:$AD$750,MATCH(AH$4,'TD SOP+PROFORM MOD'!$B$2:$AD$2,0)+1,0),0)+IFERROR(VLOOKUP($A85,'TD SOP+PROFORM MOD'!$A$5:$AD$750,MATCH(AH$2,'TD SOP+PROFORM MOD'!$B$2:$AD$2,0)+1,0),0)</f>
        <v>1150</v>
      </c>
      <c r="AI85" s="26">
        <f t="shared" si="34"/>
        <v>-1</v>
      </c>
      <c r="AJ85" s="25">
        <f>IFERROR(VLOOKUP($A85,'TD SOP+PROFORM MOD'!$A$5:$AD$750,MATCH(AJ$4,'TD SOP+PROFORM MOD'!$B$2:$AD$2,0)+1,0),0)+IFERROR(VLOOKUP($A85,'TD SOP+PROFORM MOD'!$A$5:$AD$750,MATCH(AJ$2,'TD SOP+PROFORM MOD'!$B$2:$AD$2,0)+1,0),0)</f>
        <v>0</v>
      </c>
      <c r="AK85" s="25">
        <f>IFERROR(VLOOKUP($A85,'TD SOP+PROFORM MOD'!$A$5:$AD$750,MATCH(AK$4,'TD SOP+PROFORM MOD'!$B$2:$AD$2,0)+1,0),0)+IFERROR(VLOOKUP($A85,'TD SOP+PROFORM MOD'!$A$5:$AD$750,MATCH(AK$2,'TD SOP+PROFORM MOD'!$B$2:$AD$2,0)+1,0),0)</f>
        <v>0</v>
      </c>
      <c r="AL85" s="26" t="str">
        <f t="shared" si="35"/>
        <v/>
      </c>
      <c r="AM85" s="25">
        <f t="shared" si="37"/>
        <v>0</v>
      </c>
      <c r="AN85" s="25">
        <f t="shared" si="37"/>
        <v>1150</v>
      </c>
      <c r="AO85" s="26">
        <f t="shared" si="36"/>
        <v>-1</v>
      </c>
      <c r="AR85" s="25">
        <f>SUMIF('B&amp;S YTD LFY'!B:B,"="&amp;A85,'B&amp;S YTD LFY'!C:C)</f>
        <v>0</v>
      </c>
      <c r="AS85" s="25">
        <f t="shared" si="38"/>
        <v>0</v>
      </c>
      <c r="AT85" s="25"/>
    </row>
    <row r="86" spans="1:46" x14ac:dyDescent="0.35">
      <c r="A86" s="24" t="str">
        <f>IF(AND('TD SOP+PROFORM MOD'!A83&lt;&gt;"",'TD SOP+PROFORM MOD'!A83&lt;&gt;"TOTAL"),'TD SOP+PROFORM MOD'!A83,0)</f>
        <v>YF INVESTMENT COMPANY LLC</v>
      </c>
      <c r="C86" s="25">
        <f>IFERROR(VLOOKUP($A86,'TD SOP+PROFORM MOD'!$A$5:$AD$750,MATCH(C$4,'TD SOP+PROFORM MOD'!$B$2:$AT$2,0)+1,0),"")</f>
        <v>365</v>
      </c>
      <c r="D86" s="25">
        <f>IFERROR(VLOOKUP($A86,'TD SOP+PROFORM MOD'!$A$5:$AD$750,MATCH(D$4,'TD SOP+PROFORM MOD'!$B$2:$AT$2,0)+1,0),"")</f>
        <v>0</v>
      </c>
      <c r="E86" s="26" t="str">
        <f t="shared" si="24"/>
        <v/>
      </c>
      <c r="F86" s="25">
        <f>IFERROR(VLOOKUP($A86,'TD SOP+PROFORM MOD'!$A$5:$AD$750,MATCH(F$4,'TD SOP+PROFORM MOD'!$B$2:$AT$2,0)+1,0),"")</f>
        <v>395</v>
      </c>
      <c r="G86" s="25">
        <f>IFERROR(VLOOKUP($A86,'TD SOP+PROFORM MOD'!$A$5:$AD$750,MATCH(G$4,'TD SOP+PROFORM MOD'!$B$2:$AT$2,0)+1,0),"")</f>
        <v>0</v>
      </c>
      <c r="H86" s="26" t="str">
        <f t="shared" si="25"/>
        <v/>
      </c>
      <c r="I86" s="25">
        <f>IFERROR(VLOOKUP($A86,'TD SOP+PROFORM MOD'!$A$5:$AD$750,MATCH(I$4,'TD SOP+PROFORM MOD'!$B$2:$AT$2,0)+1,0),"")</f>
        <v>0</v>
      </c>
      <c r="J86" s="25">
        <f>IFERROR(VLOOKUP($A86,'TD SOP+PROFORM MOD'!$A$5:$AD$750,MATCH(J$4,'TD SOP+PROFORM MOD'!$B$2:$AT$2,0)+1,0),"")</f>
        <v>0</v>
      </c>
      <c r="K86" s="26" t="str">
        <f t="shared" si="26"/>
        <v/>
      </c>
      <c r="L86" s="25">
        <f>IFERROR(VLOOKUP($A86,'TD SOP+PROFORM MOD'!$A$5:$AD$750,MATCH(L$4,'TD SOP+PROFORM MOD'!$B$2:$AT$2,0)+1,0),"")</f>
        <v>0</v>
      </c>
      <c r="M86" s="25">
        <f>IFERROR(VLOOKUP($A86,'TD SOP+PROFORM MOD'!$A$5:$AD$750,MATCH(M$4,'TD SOP+PROFORM MOD'!$B$2:$AT$2,0)+1,0),"")</f>
        <v>0</v>
      </c>
      <c r="N86" s="26" t="str">
        <f t="shared" si="27"/>
        <v/>
      </c>
      <c r="O86" s="25">
        <f>IFERROR(VLOOKUP($A86,'TD SOP+PROFORM MOD'!$A$5:$AD$750,MATCH(O$4,'TD SOP+PROFORM MOD'!$B$2:$AD$2,0)+1,0),0)+IFERROR(VLOOKUP($A86,'TD SOP+PROFORM MOD'!$A$5:$AD$750,MATCH(O$2,'TD SOP+PROFORM MOD'!$B$2:$AD$2,0)+1,0),0)</f>
        <v>0</v>
      </c>
      <c r="P86" s="25">
        <f>IFERROR(VLOOKUP($A86,'TD SOP+PROFORM MOD'!$A$5:$AD$750,MATCH(P$4,'TD SOP+PROFORM MOD'!$B$2:$AD$2,0)+1,0),0)+IFERROR(VLOOKUP($A86,'TD SOP+PROFORM MOD'!$A$5:$AD$750,MATCH(P$2,'TD SOP+PROFORM MOD'!$B$2:$AD$2,0)+1,0),0)</f>
        <v>0</v>
      </c>
      <c r="Q86" s="26" t="str">
        <f t="shared" si="28"/>
        <v/>
      </c>
      <c r="R86" s="25">
        <f>IFERROR(VLOOKUP($A86,'TD SOP+PROFORM MOD'!$A$5:$AD$750,MATCH(R$4,'TD SOP+PROFORM MOD'!$B$2:$AD$2,0)+1,0),0)+IFERROR(VLOOKUP($A86,'TD SOP+PROFORM MOD'!$A$5:$AD$750,MATCH(R$2,'TD SOP+PROFORM MOD'!$B$2:$AD$2,0)+1,0),0)</f>
        <v>0</v>
      </c>
      <c r="S86" s="25">
        <f>IFERROR(VLOOKUP($A86,'TD SOP+PROFORM MOD'!$A$5:$AD$750,MATCH(S$4,'TD SOP+PROFORM MOD'!$B$2:$AD$2,0)+1,0),0)+IFERROR(VLOOKUP($A86,'TD SOP+PROFORM MOD'!$A$5:$AD$750,MATCH(S$2,'TD SOP+PROFORM MOD'!$B$2:$AD$2,0)+1,0),0)</f>
        <v>0</v>
      </c>
      <c r="T86" s="26" t="str">
        <f t="shared" si="29"/>
        <v/>
      </c>
      <c r="U86" s="25">
        <f>IFERROR(VLOOKUP($A86,'TD SOP+PROFORM MOD'!$A$5:$AD$750,MATCH(U$4,'TD SOP+PROFORM MOD'!$B$2:$AD$2,0)+1,0),0)+IFERROR(VLOOKUP($A86,'TD SOP+PROFORM MOD'!$A$5:$AD$750,MATCH(U$2,'TD SOP+PROFORM MOD'!$B$2:$AD$2,0)+1,0),0)</f>
        <v>0</v>
      </c>
      <c r="V86" s="25">
        <f>IFERROR(VLOOKUP($A86,'TD SOP+PROFORM MOD'!$A$5:$AD$750,MATCH(V$4,'TD SOP+PROFORM MOD'!$B$2:$AD$2,0)+1,0),0)+IFERROR(VLOOKUP($A86,'TD SOP+PROFORM MOD'!$A$5:$AD$750,MATCH(V$2,'TD SOP+PROFORM MOD'!$B$2:$AD$2,0)+1,0),0)</f>
        <v>0</v>
      </c>
      <c r="W86" s="26" t="str">
        <f t="shared" si="30"/>
        <v/>
      </c>
      <c r="X86" s="25">
        <f>IFERROR(VLOOKUP($A86,'TD SOP+PROFORM MOD'!$A$5:$AD$750,MATCH(X$4,'TD SOP+PROFORM MOD'!$B$2:$AD$2,0)+1,0),0)+IFERROR(VLOOKUP($A86,'TD SOP+PROFORM MOD'!$A$5:$AD$750,MATCH(X$2,'TD SOP+PROFORM MOD'!$B$2:$AD$2,0)+1,0),0)</f>
        <v>0</v>
      </c>
      <c r="Y86" s="25">
        <f>IFERROR(VLOOKUP($A86,'TD SOP+PROFORM MOD'!$A$5:$AD$750,MATCH(Y$4,'TD SOP+PROFORM MOD'!$B$2:$AD$2,0)+1,0),0)+IFERROR(VLOOKUP($A86,'TD SOP+PROFORM MOD'!$A$5:$AD$750,MATCH(Y$2,'TD SOP+PROFORM MOD'!$B$2:$AD$2,0)+1,0),0)</f>
        <v>0</v>
      </c>
      <c r="Z86" s="26" t="str">
        <f t="shared" si="31"/>
        <v/>
      </c>
      <c r="AA86" s="25">
        <f>IFERROR(VLOOKUP($A86,'TD SOP+PROFORM MOD'!$A$5:$AD$750,MATCH(AA$4,'TD SOP+PROFORM MOD'!$B$2:$AD$2,0)+1,0),0)+IFERROR(VLOOKUP($A86,'TD SOP+PROFORM MOD'!$A$5:$AD$750,MATCH(AA$2,'TD SOP+PROFORM MOD'!$B$2:$AD$2,0)+1,0),0)</f>
        <v>0</v>
      </c>
      <c r="AB86" s="25">
        <f>IFERROR(VLOOKUP($A86,'TD SOP+PROFORM MOD'!$A$5:$AD$750,MATCH(AB$4,'TD SOP+PROFORM MOD'!$B$2:$AD$2,0)+1,0),0)+IFERROR(VLOOKUP($A86,'TD SOP+PROFORM MOD'!$A$5:$AD$750,MATCH(AB$2,'TD SOP+PROFORM MOD'!$B$2:$AD$2,0)+1,0),0)</f>
        <v>0</v>
      </c>
      <c r="AC86" s="26" t="str">
        <f t="shared" si="32"/>
        <v/>
      </c>
      <c r="AD86" s="25">
        <f>IFERROR(VLOOKUP($A86,'TD SOP+PROFORM MOD'!$A$5:$AD$750,MATCH(AD$4,'TD SOP+PROFORM MOD'!$B$2:$AD$2,0)+1,0),0)+IFERROR(VLOOKUP($A86,'TD SOP+PROFORM MOD'!$A$5:$AD$750,MATCH(AD$2,'TD SOP+PROFORM MOD'!$B$2:$AD$2,0)+1,0),0)</f>
        <v>0</v>
      </c>
      <c r="AE86" s="25">
        <f>IFERROR(VLOOKUP($A86,'TD SOP+PROFORM MOD'!$A$5:$AD$750,MATCH(AE$4,'TD SOP+PROFORM MOD'!$B$2:$AD$2,0)+1,0),0)+IFERROR(VLOOKUP($A86,'TD SOP+PROFORM MOD'!$A$5:$AD$750,MATCH(AE$2,'TD SOP+PROFORM MOD'!$B$2:$AD$2,0)+1,0),0)</f>
        <v>0</v>
      </c>
      <c r="AF86" s="26" t="str">
        <f t="shared" si="33"/>
        <v/>
      </c>
      <c r="AG86" s="25">
        <f>IFERROR(VLOOKUP($A86,'TD SOP+PROFORM MOD'!$A$5:$AD$750,MATCH(AG$4,'TD SOP+PROFORM MOD'!$B$2:$AD$2,0)+1,0),0)+IFERROR(VLOOKUP($A86,'TD SOP+PROFORM MOD'!$A$5:$AD$750,MATCH(AG$2,'TD SOP+PROFORM MOD'!$B$2:$AD$2,0)+1,0),0)</f>
        <v>0</v>
      </c>
      <c r="AH86" s="25">
        <f>IFERROR(VLOOKUP($A86,'TD SOP+PROFORM MOD'!$A$5:$AD$750,MATCH(AH$4,'TD SOP+PROFORM MOD'!$B$2:$AD$2,0)+1,0),0)+IFERROR(VLOOKUP($A86,'TD SOP+PROFORM MOD'!$A$5:$AD$750,MATCH(AH$2,'TD SOP+PROFORM MOD'!$B$2:$AD$2,0)+1,0),0)</f>
        <v>0</v>
      </c>
      <c r="AI86" s="26" t="str">
        <f t="shared" si="34"/>
        <v/>
      </c>
      <c r="AJ86" s="25">
        <f>IFERROR(VLOOKUP($A86,'TD SOP+PROFORM MOD'!$A$5:$AD$750,MATCH(AJ$4,'TD SOP+PROFORM MOD'!$B$2:$AD$2,0)+1,0),0)+IFERROR(VLOOKUP($A86,'TD SOP+PROFORM MOD'!$A$5:$AD$750,MATCH(AJ$2,'TD SOP+PROFORM MOD'!$B$2:$AD$2,0)+1,0),0)</f>
        <v>0</v>
      </c>
      <c r="AK86" s="25">
        <f>IFERROR(VLOOKUP($A86,'TD SOP+PROFORM MOD'!$A$5:$AD$750,MATCH(AK$4,'TD SOP+PROFORM MOD'!$B$2:$AD$2,0)+1,0),0)+IFERROR(VLOOKUP($A86,'TD SOP+PROFORM MOD'!$A$5:$AD$750,MATCH(AK$2,'TD SOP+PROFORM MOD'!$B$2:$AD$2,0)+1,0),0)</f>
        <v>355</v>
      </c>
      <c r="AL86" s="26">
        <f t="shared" si="35"/>
        <v>-1</v>
      </c>
      <c r="AM86" s="25">
        <f t="shared" si="37"/>
        <v>760</v>
      </c>
      <c r="AN86" s="25">
        <f t="shared" si="37"/>
        <v>355</v>
      </c>
      <c r="AO86" s="26">
        <f t="shared" si="36"/>
        <v>1.140845070422535</v>
      </c>
      <c r="AR86" s="25">
        <f>SUMIF('B&amp;S YTD LFY'!B:B,"="&amp;A86,'B&amp;S YTD LFY'!C:C)</f>
        <v>0</v>
      </c>
      <c r="AS86" s="25">
        <f t="shared" si="38"/>
        <v>760</v>
      </c>
      <c r="AT86" s="25"/>
    </row>
    <row r="87" spans="1:46" x14ac:dyDescent="0.35">
      <c r="A87" s="24" t="str">
        <f>IF(AND('TD SOP+PROFORM MOD'!A84&lt;&gt;"",'TD SOP+PROFORM MOD'!A84&lt;&gt;"TOTAL"),'TD SOP+PROFORM MOD'!A84,0)</f>
        <v>SHIRLEY AND CO INC</v>
      </c>
      <c r="C87" s="25">
        <f>IFERROR(VLOOKUP($A87,'TD SOP+PROFORM MOD'!$A$5:$AD$750,MATCH(C$4,'TD SOP+PROFORM MOD'!$B$2:$AT$2,0)+1,0),"")</f>
        <v>0</v>
      </c>
      <c r="D87" s="25">
        <f>IFERROR(VLOOKUP($A87,'TD SOP+PROFORM MOD'!$A$5:$AD$750,MATCH(D$4,'TD SOP+PROFORM MOD'!$B$2:$AT$2,0)+1,0),"")</f>
        <v>0</v>
      </c>
      <c r="E87" s="26" t="str">
        <f t="shared" si="24"/>
        <v/>
      </c>
      <c r="F87" s="25">
        <f>IFERROR(VLOOKUP($A87,'TD SOP+PROFORM MOD'!$A$5:$AD$750,MATCH(F$4,'TD SOP+PROFORM MOD'!$B$2:$AT$2,0)+1,0),"")</f>
        <v>0</v>
      </c>
      <c r="G87" s="25">
        <f>IFERROR(VLOOKUP($A87,'TD SOP+PROFORM MOD'!$A$5:$AD$750,MATCH(G$4,'TD SOP+PROFORM MOD'!$B$2:$AT$2,0)+1,0),"")</f>
        <v>0</v>
      </c>
      <c r="H87" s="26" t="str">
        <f t="shared" si="25"/>
        <v/>
      </c>
      <c r="I87" s="25">
        <f>IFERROR(VLOOKUP($A87,'TD SOP+PROFORM MOD'!$A$5:$AD$750,MATCH(I$4,'TD SOP+PROFORM MOD'!$B$2:$AT$2,0)+1,0),"")</f>
        <v>0</v>
      </c>
      <c r="J87" s="25">
        <f>IFERROR(VLOOKUP($A87,'TD SOP+PROFORM MOD'!$A$5:$AD$750,MATCH(J$4,'TD SOP+PROFORM MOD'!$B$2:$AT$2,0)+1,0),"")</f>
        <v>0</v>
      </c>
      <c r="K87" s="26" t="str">
        <f t="shared" si="26"/>
        <v/>
      </c>
      <c r="L87" s="25">
        <f>IFERROR(VLOOKUP($A87,'TD SOP+PROFORM MOD'!$A$5:$AD$750,MATCH(L$4,'TD SOP+PROFORM MOD'!$B$2:$AT$2,0)+1,0),"")</f>
        <v>0</v>
      </c>
      <c r="M87" s="25">
        <f>IFERROR(VLOOKUP($A87,'TD SOP+PROFORM MOD'!$A$5:$AD$750,MATCH(M$4,'TD SOP+PROFORM MOD'!$B$2:$AT$2,0)+1,0),"")</f>
        <v>0</v>
      </c>
      <c r="N87" s="26" t="str">
        <f t="shared" si="27"/>
        <v/>
      </c>
      <c r="O87" s="25">
        <f>IFERROR(VLOOKUP($A87,'TD SOP+PROFORM MOD'!$A$5:$AD$750,MATCH(O$4,'TD SOP+PROFORM MOD'!$B$2:$AD$2,0)+1,0),0)+IFERROR(VLOOKUP($A87,'TD SOP+PROFORM MOD'!$A$5:$AD$750,MATCH(O$2,'TD SOP+PROFORM MOD'!$B$2:$AD$2,0)+1,0),0)</f>
        <v>0</v>
      </c>
      <c r="P87" s="25">
        <f>IFERROR(VLOOKUP($A87,'TD SOP+PROFORM MOD'!$A$5:$AD$750,MATCH(P$4,'TD SOP+PROFORM MOD'!$B$2:$AD$2,0)+1,0),0)+IFERROR(VLOOKUP($A87,'TD SOP+PROFORM MOD'!$A$5:$AD$750,MATCH(P$2,'TD SOP+PROFORM MOD'!$B$2:$AD$2,0)+1,0),0)</f>
        <v>0</v>
      </c>
      <c r="Q87" s="26" t="str">
        <f t="shared" si="28"/>
        <v/>
      </c>
      <c r="R87" s="25">
        <f>IFERROR(VLOOKUP($A87,'TD SOP+PROFORM MOD'!$A$5:$AD$750,MATCH(R$4,'TD SOP+PROFORM MOD'!$B$2:$AD$2,0)+1,0),0)+IFERROR(VLOOKUP($A87,'TD SOP+PROFORM MOD'!$A$5:$AD$750,MATCH(R$2,'TD SOP+PROFORM MOD'!$B$2:$AD$2,0)+1,0),0)</f>
        <v>0</v>
      </c>
      <c r="S87" s="25">
        <f>IFERROR(VLOOKUP($A87,'TD SOP+PROFORM MOD'!$A$5:$AD$750,MATCH(S$4,'TD SOP+PROFORM MOD'!$B$2:$AD$2,0)+1,0),0)+IFERROR(VLOOKUP($A87,'TD SOP+PROFORM MOD'!$A$5:$AD$750,MATCH(S$2,'TD SOP+PROFORM MOD'!$B$2:$AD$2,0)+1,0),0)</f>
        <v>1098</v>
      </c>
      <c r="T87" s="26">
        <f t="shared" si="29"/>
        <v>-1</v>
      </c>
      <c r="U87" s="25">
        <f>IFERROR(VLOOKUP($A87,'TD SOP+PROFORM MOD'!$A$5:$AD$750,MATCH(U$4,'TD SOP+PROFORM MOD'!$B$2:$AD$2,0)+1,0),0)+IFERROR(VLOOKUP($A87,'TD SOP+PROFORM MOD'!$A$5:$AD$750,MATCH(U$2,'TD SOP+PROFORM MOD'!$B$2:$AD$2,0)+1,0),0)</f>
        <v>0</v>
      </c>
      <c r="V87" s="25">
        <f>IFERROR(VLOOKUP($A87,'TD SOP+PROFORM MOD'!$A$5:$AD$750,MATCH(V$4,'TD SOP+PROFORM MOD'!$B$2:$AD$2,0)+1,0),0)+IFERROR(VLOOKUP($A87,'TD SOP+PROFORM MOD'!$A$5:$AD$750,MATCH(V$2,'TD SOP+PROFORM MOD'!$B$2:$AD$2,0)+1,0),0)</f>
        <v>0</v>
      </c>
      <c r="W87" s="26" t="str">
        <f t="shared" si="30"/>
        <v/>
      </c>
      <c r="X87" s="25">
        <f>IFERROR(VLOOKUP($A87,'TD SOP+PROFORM MOD'!$A$5:$AD$750,MATCH(X$4,'TD SOP+PROFORM MOD'!$B$2:$AD$2,0)+1,0),0)+IFERROR(VLOOKUP($A87,'TD SOP+PROFORM MOD'!$A$5:$AD$750,MATCH(X$2,'TD SOP+PROFORM MOD'!$B$2:$AD$2,0)+1,0),0)</f>
        <v>0</v>
      </c>
      <c r="Y87" s="25">
        <f>IFERROR(VLOOKUP($A87,'TD SOP+PROFORM MOD'!$A$5:$AD$750,MATCH(Y$4,'TD SOP+PROFORM MOD'!$B$2:$AD$2,0)+1,0),0)+IFERROR(VLOOKUP($A87,'TD SOP+PROFORM MOD'!$A$5:$AD$750,MATCH(Y$2,'TD SOP+PROFORM MOD'!$B$2:$AD$2,0)+1,0),0)</f>
        <v>0</v>
      </c>
      <c r="Z87" s="26" t="str">
        <f t="shared" si="31"/>
        <v/>
      </c>
      <c r="AA87" s="25">
        <f>IFERROR(VLOOKUP($A87,'TD SOP+PROFORM MOD'!$A$5:$AD$750,MATCH(AA$4,'TD SOP+PROFORM MOD'!$B$2:$AD$2,0)+1,0),0)+IFERROR(VLOOKUP($A87,'TD SOP+PROFORM MOD'!$A$5:$AD$750,MATCH(AA$2,'TD SOP+PROFORM MOD'!$B$2:$AD$2,0)+1,0),0)</f>
        <v>0</v>
      </c>
      <c r="AB87" s="25">
        <f>IFERROR(VLOOKUP($A87,'TD SOP+PROFORM MOD'!$A$5:$AD$750,MATCH(AB$4,'TD SOP+PROFORM MOD'!$B$2:$AD$2,0)+1,0),0)+IFERROR(VLOOKUP($A87,'TD SOP+PROFORM MOD'!$A$5:$AD$750,MATCH(AB$2,'TD SOP+PROFORM MOD'!$B$2:$AD$2,0)+1,0),0)</f>
        <v>0</v>
      </c>
      <c r="AC87" s="26" t="str">
        <f t="shared" si="32"/>
        <v/>
      </c>
      <c r="AD87" s="25">
        <f>IFERROR(VLOOKUP($A87,'TD SOP+PROFORM MOD'!$A$5:$AD$750,MATCH(AD$4,'TD SOP+PROFORM MOD'!$B$2:$AD$2,0)+1,0),0)+IFERROR(VLOOKUP($A87,'TD SOP+PROFORM MOD'!$A$5:$AD$750,MATCH(AD$2,'TD SOP+PROFORM MOD'!$B$2:$AD$2,0)+1,0),0)</f>
        <v>0</v>
      </c>
      <c r="AE87" s="25">
        <f>IFERROR(VLOOKUP($A87,'TD SOP+PROFORM MOD'!$A$5:$AD$750,MATCH(AE$4,'TD SOP+PROFORM MOD'!$B$2:$AD$2,0)+1,0),0)+IFERROR(VLOOKUP($A87,'TD SOP+PROFORM MOD'!$A$5:$AD$750,MATCH(AE$2,'TD SOP+PROFORM MOD'!$B$2:$AD$2,0)+1,0),0)</f>
        <v>0</v>
      </c>
      <c r="AF87" s="26" t="str">
        <f t="shared" si="33"/>
        <v/>
      </c>
      <c r="AG87" s="25">
        <f>IFERROR(VLOOKUP($A87,'TD SOP+PROFORM MOD'!$A$5:$AD$750,MATCH(AG$4,'TD SOP+PROFORM MOD'!$B$2:$AD$2,0)+1,0),0)+IFERROR(VLOOKUP($A87,'TD SOP+PROFORM MOD'!$A$5:$AD$750,MATCH(AG$2,'TD SOP+PROFORM MOD'!$B$2:$AD$2,0)+1,0),0)</f>
        <v>0</v>
      </c>
      <c r="AH87" s="25">
        <f>IFERROR(VLOOKUP($A87,'TD SOP+PROFORM MOD'!$A$5:$AD$750,MATCH(AH$4,'TD SOP+PROFORM MOD'!$B$2:$AD$2,0)+1,0),0)+IFERROR(VLOOKUP($A87,'TD SOP+PROFORM MOD'!$A$5:$AD$750,MATCH(AH$2,'TD SOP+PROFORM MOD'!$B$2:$AD$2,0)+1,0),0)</f>
        <v>0</v>
      </c>
      <c r="AI87" s="26" t="str">
        <f t="shared" si="34"/>
        <v/>
      </c>
      <c r="AJ87" s="25">
        <f>IFERROR(VLOOKUP($A87,'TD SOP+PROFORM MOD'!$A$5:$AD$750,MATCH(AJ$4,'TD SOP+PROFORM MOD'!$B$2:$AD$2,0)+1,0),0)+IFERROR(VLOOKUP($A87,'TD SOP+PROFORM MOD'!$A$5:$AD$750,MATCH(AJ$2,'TD SOP+PROFORM MOD'!$B$2:$AD$2,0)+1,0),0)</f>
        <v>0</v>
      </c>
      <c r="AK87" s="25">
        <f>IFERROR(VLOOKUP($A87,'TD SOP+PROFORM MOD'!$A$5:$AD$750,MATCH(AK$4,'TD SOP+PROFORM MOD'!$B$2:$AD$2,0)+1,0),0)+IFERROR(VLOOKUP($A87,'TD SOP+PROFORM MOD'!$A$5:$AD$750,MATCH(AK$2,'TD SOP+PROFORM MOD'!$B$2:$AD$2,0)+1,0),0)</f>
        <v>0</v>
      </c>
      <c r="AL87" s="26" t="str">
        <f t="shared" si="35"/>
        <v/>
      </c>
      <c r="AM87" s="25">
        <f t="shared" si="37"/>
        <v>0</v>
      </c>
      <c r="AN87" s="25">
        <f t="shared" si="37"/>
        <v>1098</v>
      </c>
      <c r="AO87" s="26">
        <f t="shared" si="36"/>
        <v>-1</v>
      </c>
      <c r="AR87" s="25">
        <f>SUMIF('B&amp;S YTD LFY'!B:B,"="&amp;A87,'B&amp;S YTD LFY'!C:C)</f>
        <v>0</v>
      </c>
      <c r="AS87" s="25">
        <f t="shared" si="38"/>
        <v>0</v>
      </c>
      <c r="AT87" s="25"/>
    </row>
    <row r="88" spans="1:46" x14ac:dyDescent="0.35">
      <c r="A88" s="24" t="str">
        <f>IF(AND('TD SOP+PROFORM MOD'!A85&lt;&gt;"",'TD SOP+PROFORM MOD'!A85&lt;&gt;"TOTAL"),'TD SOP+PROFORM MOD'!A85,0)</f>
        <v>MCKOOB CORP</v>
      </c>
      <c r="C88" s="25">
        <f>IFERROR(VLOOKUP($A88,'TD SOP+PROFORM MOD'!$A$5:$AD$750,MATCH(C$4,'TD SOP+PROFORM MOD'!$B$2:$AT$2,0)+1,0),"")</f>
        <v>0</v>
      </c>
      <c r="D88" s="25">
        <f>IFERROR(VLOOKUP($A88,'TD SOP+PROFORM MOD'!$A$5:$AD$750,MATCH(D$4,'TD SOP+PROFORM MOD'!$B$2:$AT$2,0)+1,0),"")</f>
        <v>0</v>
      </c>
      <c r="E88" s="26" t="str">
        <f t="shared" si="24"/>
        <v/>
      </c>
      <c r="F88" s="25">
        <f>IFERROR(VLOOKUP($A88,'TD SOP+PROFORM MOD'!$A$5:$AD$750,MATCH(F$4,'TD SOP+PROFORM MOD'!$B$2:$AT$2,0)+1,0),"")</f>
        <v>0</v>
      </c>
      <c r="G88" s="25">
        <f>IFERROR(VLOOKUP($A88,'TD SOP+PROFORM MOD'!$A$5:$AD$750,MATCH(G$4,'TD SOP+PROFORM MOD'!$B$2:$AT$2,0)+1,0),"")</f>
        <v>0</v>
      </c>
      <c r="H88" s="26" t="str">
        <f t="shared" si="25"/>
        <v/>
      </c>
      <c r="I88" s="25">
        <f>IFERROR(VLOOKUP($A88,'TD SOP+PROFORM MOD'!$A$5:$AD$750,MATCH(I$4,'TD SOP+PROFORM MOD'!$B$2:$AT$2,0)+1,0),"")</f>
        <v>0</v>
      </c>
      <c r="J88" s="25">
        <f>IFERROR(VLOOKUP($A88,'TD SOP+PROFORM MOD'!$A$5:$AD$750,MATCH(J$4,'TD SOP+PROFORM MOD'!$B$2:$AT$2,0)+1,0),"")</f>
        <v>0</v>
      </c>
      <c r="K88" s="26" t="str">
        <f t="shared" si="26"/>
        <v/>
      </c>
      <c r="L88" s="25">
        <f>IFERROR(VLOOKUP($A88,'TD SOP+PROFORM MOD'!$A$5:$AD$750,MATCH(L$4,'TD SOP+PROFORM MOD'!$B$2:$AT$2,0)+1,0),"")</f>
        <v>0</v>
      </c>
      <c r="M88" s="25">
        <f>IFERROR(VLOOKUP($A88,'TD SOP+PROFORM MOD'!$A$5:$AD$750,MATCH(M$4,'TD SOP+PROFORM MOD'!$B$2:$AT$2,0)+1,0),"")</f>
        <v>0</v>
      </c>
      <c r="N88" s="26" t="str">
        <f t="shared" si="27"/>
        <v/>
      </c>
      <c r="O88" s="25">
        <f>IFERROR(VLOOKUP($A88,'TD SOP+PROFORM MOD'!$A$5:$AD$750,MATCH(O$4,'TD SOP+PROFORM MOD'!$B$2:$AD$2,0)+1,0),0)+IFERROR(VLOOKUP($A88,'TD SOP+PROFORM MOD'!$A$5:$AD$750,MATCH(O$2,'TD SOP+PROFORM MOD'!$B$2:$AD$2,0)+1,0),0)</f>
        <v>0</v>
      </c>
      <c r="P88" s="25">
        <f>IFERROR(VLOOKUP($A88,'TD SOP+PROFORM MOD'!$A$5:$AD$750,MATCH(P$4,'TD SOP+PROFORM MOD'!$B$2:$AD$2,0)+1,0),0)+IFERROR(VLOOKUP($A88,'TD SOP+PROFORM MOD'!$A$5:$AD$750,MATCH(P$2,'TD SOP+PROFORM MOD'!$B$2:$AD$2,0)+1,0),0)</f>
        <v>1086</v>
      </c>
      <c r="Q88" s="26">
        <f t="shared" si="28"/>
        <v>-1</v>
      </c>
      <c r="R88" s="25">
        <f>IFERROR(VLOOKUP($A88,'TD SOP+PROFORM MOD'!$A$5:$AD$750,MATCH(R$4,'TD SOP+PROFORM MOD'!$B$2:$AD$2,0)+1,0),0)+IFERROR(VLOOKUP($A88,'TD SOP+PROFORM MOD'!$A$5:$AD$750,MATCH(R$2,'TD SOP+PROFORM MOD'!$B$2:$AD$2,0)+1,0),0)</f>
        <v>0</v>
      </c>
      <c r="S88" s="25">
        <f>IFERROR(VLOOKUP($A88,'TD SOP+PROFORM MOD'!$A$5:$AD$750,MATCH(S$4,'TD SOP+PROFORM MOD'!$B$2:$AD$2,0)+1,0),0)+IFERROR(VLOOKUP($A88,'TD SOP+PROFORM MOD'!$A$5:$AD$750,MATCH(S$2,'TD SOP+PROFORM MOD'!$B$2:$AD$2,0)+1,0),0)</f>
        <v>0</v>
      </c>
      <c r="T88" s="26" t="str">
        <f t="shared" si="29"/>
        <v/>
      </c>
      <c r="U88" s="25">
        <f>IFERROR(VLOOKUP($A88,'TD SOP+PROFORM MOD'!$A$5:$AD$750,MATCH(U$4,'TD SOP+PROFORM MOD'!$B$2:$AD$2,0)+1,0),0)+IFERROR(VLOOKUP($A88,'TD SOP+PROFORM MOD'!$A$5:$AD$750,MATCH(U$2,'TD SOP+PROFORM MOD'!$B$2:$AD$2,0)+1,0),0)</f>
        <v>0</v>
      </c>
      <c r="V88" s="25">
        <f>IFERROR(VLOOKUP($A88,'TD SOP+PROFORM MOD'!$A$5:$AD$750,MATCH(V$4,'TD SOP+PROFORM MOD'!$B$2:$AD$2,0)+1,0),0)+IFERROR(VLOOKUP($A88,'TD SOP+PROFORM MOD'!$A$5:$AD$750,MATCH(V$2,'TD SOP+PROFORM MOD'!$B$2:$AD$2,0)+1,0),0)</f>
        <v>0</v>
      </c>
      <c r="W88" s="26" t="str">
        <f t="shared" si="30"/>
        <v/>
      </c>
      <c r="X88" s="25">
        <f>IFERROR(VLOOKUP($A88,'TD SOP+PROFORM MOD'!$A$5:$AD$750,MATCH(X$4,'TD SOP+PROFORM MOD'!$B$2:$AD$2,0)+1,0),0)+IFERROR(VLOOKUP($A88,'TD SOP+PROFORM MOD'!$A$5:$AD$750,MATCH(X$2,'TD SOP+PROFORM MOD'!$B$2:$AD$2,0)+1,0),0)</f>
        <v>0</v>
      </c>
      <c r="Y88" s="25">
        <f>IFERROR(VLOOKUP($A88,'TD SOP+PROFORM MOD'!$A$5:$AD$750,MATCH(Y$4,'TD SOP+PROFORM MOD'!$B$2:$AD$2,0)+1,0),0)+IFERROR(VLOOKUP($A88,'TD SOP+PROFORM MOD'!$A$5:$AD$750,MATCH(Y$2,'TD SOP+PROFORM MOD'!$B$2:$AD$2,0)+1,0),0)</f>
        <v>0</v>
      </c>
      <c r="Z88" s="26" t="str">
        <f t="shared" si="31"/>
        <v/>
      </c>
      <c r="AA88" s="25">
        <f>IFERROR(VLOOKUP($A88,'TD SOP+PROFORM MOD'!$A$5:$AD$750,MATCH(AA$4,'TD SOP+PROFORM MOD'!$B$2:$AD$2,0)+1,0),0)+IFERROR(VLOOKUP($A88,'TD SOP+PROFORM MOD'!$A$5:$AD$750,MATCH(AA$2,'TD SOP+PROFORM MOD'!$B$2:$AD$2,0)+1,0),0)</f>
        <v>0</v>
      </c>
      <c r="AB88" s="25">
        <f>IFERROR(VLOOKUP($A88,'TD SOP+PROFORM MOD'!$A$5:$AD$750,MATCH(AB$4,'TD SOP+PROFORM MOD'!$B$2:$AD$2,0)+1,0),0)+IFERROR(VLOOKUP($A88,'TD SOP+PROFORM MOD'!$A$5:$AD$750,MATCH(AB$2,'TD SOP+PROFORM MOD'!$B$2:$AD$2,0)+1,0),0)</f>
        <v>0</v>
      </c>
      <c r="AC88" s="26" t="str">
        <f t="shared" si="32"/>
        <v/>
      </c>
      <c r="AD88" s="25">
        <f>IFERROR(VLOOKUP($A88,'TD SOP+PROFORM MOD'!$A$5:$AD$750,MATCH(AD$4,'TD SOP+PROFORM MOD'!$B$2:$AD$2,0)+1,0),0)+IFERROR(VLOOKUP($A88,'TD SOP+PROFORM MOD'!$A$5:$AD$750,MATCH(AD$2,'TD SOP+PROFORM MOD'!$B$2:$AD$2,0)+1,0),0)</f>
        <v>0</v>
      </c>
      <c r="AE88" s="25">
        <f>IFERROR(VLOOKUP($A88,'TD SOP+PROFORM MOD'!$A$5:$AD$750,MATCH(AE$4,'TD SOP+PROFORM MOD'!$B$2:$AD$2,0)+1,0),0)+IFERROR(VLOOKUP($A88,'TD SOP+PROFORM MOD'!$A$5:$AD$750,MATCH(AE$2,'TD SOP+PROFORM MOD'!$B$2:$AD$2,0)+1,0),0)</f>
        <v>0</v>
      </c>
      <c r="AF88" s="26" t="str">
        <f t="shared" si="33"/>
        <v/>
      </c>
      <c r="AG88" s="25">
        <f>IFERROR(VLOOKUP($A88,'TD SOP+PROFORM MOD'!$A$5:$AD$750,MATCH(AG$4,'TD SOP+PROFORM MOD'!$B$2:$AD$2,0)+1,0),0)+IFERROR(VLOOKUP($A88,'TD SOP+PROFORM MOD'!$A$5:$AD$750,MATCH(AG$2,'TD SOP+PROFORM MOD'!$B$2:$AD$2,0)+1,0),0)</f>
        <v>0</v>
      </c>
      <c r="AH88" s="25">
        <f>IFERROR(VLOOKUP($A88,'TD SOP+PROFORM MOD'!$A$5:$AD$750,MATCH(AH$4,'TD SOP+PROFORM MOD'!$B$2:$AD$2,0)+1,0),0)+IFERROR(VLOOKUP($A88,'TD SOP+PROFORM MOD'!$A$5:$AD$750,MATCH(AH$2,'TD SOP+PROFORM MOD'!$B$2:$AD$2,0)+1,0),0)</f>
        <v>0</v>
      </c>
      <c r="AI88" s="26" t="str">
        <f t="shared" si="34"/>
        <v/>
      </c>
      <c r="AJ88" s="25">
        <f>IFERROR(VLOOKUP($A88,'TD SOP+PROFORM MOD'!$A$5:$AD$750,MATCH(AJ$4,'TD SOP+PROFORM MOD'!$B$2:$AD$2,0)+1,0),0)+IFERROR(VLOOKUP($A88,'TD SOP+PROFORM MOD'!$A$5:$AD$750,MATCH(AJ$2,'TD SOP+PROFORM MOD'!$B$2:$AD$2,0)+1,0),0)</f>
        <v>0</v>
      </c>
      <c r="AK88" s="25">
        <f>IFERROR(VLOOKUP($A88,'TD SOP+PROFORM MOD'!$A$5:$AD$750,MATCH(AK$4,'TD SOP+PROFORM MOD'!$B$2:$AD$2,0)+1,0),0)+IFERROR(VLOOKUP($A88,'TD SOP+PROFORM MOD'!$A$5:$AD$750,MATCH(AK$2,'TD SOP+PROFORM MOD'!$B$2:$AD$2,0)+1,0),0)</f>
        <v>0</v>
      </c>
      <c r="AL88" s="26" t="str">
        <f t="shared" si="35"/>
        <v/>
      </c>
      <c r="AM88" s="25">
        <f t="shared" si="37"/>
        <v>0</v>
      </c>
      <c r="AN88" s="25">
        <f t="shared" si="37"/>
        <v>1086</v>
      </c>
      <c r="AO88" s="26">
        <f t="shared" si="36"/>
        <v>-1</v>
      </c>
      <c r="AR88" s="25">
        <f>SUMIF('B&amp;S YTD LFY'!B:B,"="&amp;A88,'B&amp;S YTD LFY'!C:C)</f>
        <v>0</v>
      </c>
      <c r="AS88" s="25">
        <f t="shared" si="38"/>
        <v>0</v>
      </c>
      <c r="AT88" s="25"/>
    </row>
    <row r="89" spans="1:46" x14ac:dyDescent="0.35">
      <c r="A89" s="24" t="str">
        <f>IF(AND('TD SOP+PROFORM MOD'!A86&lt;&gt;"",'TD SOP+PROFORM MOD'!A86&lt;&gt;"TOTAL"),'TD SOP+PROFORM MOD'!A86,0)</f>
        <v>BARE NECESSITIES</v>
      </c>
      <c r="C89" s="25">
        <f>IFERROR(VLOOKUP($A89,'TD SOP+PROFORM MOD'!$A$5:$AD$750,MATCH(C$4,'TD SOP+PROFORM MOD'!$B$2:$AT$2,0)+1,0),"")</f>
        <v>0</v>
      </c>
      <c r="D89" s="25">
        <f>IFERROR(VLOOKUP($A89,'TD SOP+PROFORM MOD'!$A$5:$AD$750,MATCH(D$4,'TD SOP+PROFORM MOD'!$B$2:$AT$2,0)+1,0),"")</f>
        <v>0</v>
      </c>
      <c r="E89" s="26" t="str">
        <f t="shared" si="24"/>
        <v/>
      </c>
      <c r="F89" s="25">
        <f>IFERROR(VLOOKUP($A89,'TD SOP+PROFORM MOD'!$A$5:$AD$750,MATCH(F$4,'TD SOP+PROFORM MOD'!$B$2:$AT$2,0)+1,0),"")</f>
        <v>0</v>
      </c>
      <c r="G89" s="25">
        <f>IFERROR(VLOOKUP($A89,'TD SOP+PROFORM MOD'!$A$5:$AD$750,MATCH(G$4,'TD SOP+PROFORM MOD'!$B$2:$AT$2,0)+1,0),"")</f>
        <v>0</v>
      </c>
      <c r="H89" s="26" t="str">
        <f t="shared" si="25"/>
        <v/>
      </c>
      <c r="I89" s="25">
        <f>IFERROR(VLOOKUP($A89,'TD SOP+PROFORM MOD'!$A$5:$AD$750,MATCH(I$4,'TD SOP+PROFORM MOD'!$B$2:$AT$2,0)+1,0),"")</f>
        <v>0</v>
      </c>
      <c r="J89" s="25">
        <f>IFERROR(VLOOKUP($A89,'TD SOP+PROFORM MOD'!$A$5:$AD$750,MATCH(J$4,'TD SOP+PROFORM MOD'!$B$2:$AT$2,0)+1,0),"")</f>
        <v>0</v>
      </c>
      <c r="K89" s="26" t="str">
        <f t="shared" si="26"/>
        <v/>
      </c>
      <c r="L89" s="25">
        <f>IFERROR(VLOOKUP($A89,'TD SOP+PROFORM MOD'!$A$5:$AD$750,MATCH(L$4,'TD SOP+PROFORM MOD'!$B$2:$AT$2,0)+1,0),"")</f>
        <v>0</v>
      </c>
      <c r="M89" s="25">
        <f>IFERROR(VLOOKUP($A89,'TD SOP+PROFORM MOD'!$A$5:$AD$750,MATCH(M$4,'TD SOP+PROFORM MOD'!$B$2:$AT$2,0)+1,0),"")</f>
        <v>1064</v>
      </c>
      <c r="N89" s="26">
        <f t="shared" si="27"/>
        <v>-1</v>
      </c>
      <c r="O89" s="25">
        <f>IFERROR(VLOOKUP($A89,'TD SOP+PROFORM MOD'!$A$5:$AD$750,MATCH(O$4,'TD SOP+PROFORM MOD'!$B$2:$AD$2,0)+1,0),0)+IFERROR(VLOOKUP($A89,'TD SOP+PROFORM MOD'!$A$5:$AD$750,MATCH(O$2,'TD SOP+PROFORM MOD'!$B$2:$AD$2,0)+1,0),0)</f>
        <v>0</v>
      </c>
      <c r="P89" s="25">
        <f>IFERROR(VLOOKUP($A89,'TD SOP+PROFORM MOD'!$A$5:$AD$750,MATCH(P$4,'TD SOP+PROFORM MOD'!$B$2:$AD$2,0)+1,0),0)+IFERROR(VLOOKUP($A89,'TD SOP+PROFORM MOD'!$A$5:$AD$750,MATCH(P$2,'TD SOP+PROFORM MOD'!$B$2:$AD$2,0)+1,0),0)</f>
        <v>0</v>
      </c>
      <c r="Q89" s="26" t="str">
        <f t="shared" si="28"/>
        <v/>
      </c>
      <c r="R89" s="25">
        <f>IFERROR(VLOOKUP($A89,'TD SOP+PROFORM MOD'!$A$5:$AD$750,MATCH(R$4,'TD SOP+PROFORM MOD'!$B$2:$AD$2,0)+1,0),0)+IFERROR(VLOOKUP($A89,'TD SOP+PROFORM MOD'!$A$5:$AD$750,MATCH(R$2,'TD SOP+PROFORM MOD'!$B$2:$AD$2,0)+1,0),0)</f>
        <v>0</v>
      </c>
      <c r="S89" s="25">
        <f>IFERROR(VLOOKUP($A89,'TD SOP+PROFORM MOD'!$A$5:$AD$750,MATCH(S$4,'TD SOP+PROFORM MOD'!$B$2:$AD$2,0)+1,0),0)+IFERROR(VLOOKUP($A89,'TD SOP+PROFORM MOD'!$A$5:$AD$750,MATCH(S$2,'TD SOP+PROFORM MOD'!$B$2:$AD$2,0)+1,0),0)</f>
        <v>0</v>
      </c>
      <c r="T89" s="26" t="str">
        <f t="shared" si="29"/>
        <v/>
      </c>
      <c r="U89" s="25">
        <f>IFERROR(VLOOKUP($A89,'TD SOP+PROFORM MOD'!$A$5:$AD$750,MATCH(U$4,'TD SOP+PROFORM MOD'!$B$2:$AD$2,0)+1,0),0)+IFERROR(VLOOKUP($A89,'TD SOP+PROFORM MOD'!$A$5:$AD$750,MATCH(U$2,'TD SOP+PROFORM MOD'!$B$2:$AD$2,0)+1,0),0)</f>
        <v>0</v>
      </c>
      <c r="V89" s="25">
        <f>IFERROR(VLOOKUP($A89,'TD SOP+PROFORM MOD'!$A$5:$AD$750,MATCH(V$4,'TD SOP+PROFORM MOD'!$B$2:$AD$2,0)+1,0),0)+IFERROR(VLOOKUP($A89,'TD SOP+PROFORM MOD'!$A$5:$AD$750,MATCH(V$2,'TD SOP+PROFORM MOD'!$B$2:$AD$2,0)+1,0),0)</f>
        <v>0</v>
      </c>
      <c r="W89" s="26" t="str">
        <f t="shared" si="30"/>
        <v/>
      </c>
      <c r="X89" s="25">
        <f>IFERROR(VLOOKUP($A89,'TD SOP+PROFORM MOD'!$A$5:$AD$750,MATCH(X$4,'TD SOP+PROFORM MOD'!$B$2:$AD$2,0)+1,0),0)+IFERROR(VLOOKUP($A89,'TD SOP+PROFORM MOD'!$A$5:$AD$750,MATCH(X$2,'TD SOP+PROFORM MOD'!$B$2:$AD$2,0)+1,0),0)</f>
        <v>0</v>
      </c>
      <c r="Y89" s="25">
        <f>IFERROR(VLOOKUP($A89,'TD SOP+PROFORM MOD'!$A$5:$AD$750,MATCH(Y$4,'TD SOP+PROFORM MOD'!$B$2:$AD$2,0)+1,0),0)+IFERROR(VLOOKUP($A89,'TD SOP+PROFORM MOD'!$A$5:$AD$750,MATCH(Y$2,'TD SOP+PROFORM MOD'!$B$2:$AD$2,0)+1,0),0)</f>
        <v>0</v>
      </c>
      <c r="Z89" s="26" t="str">
        <f t="shared" si="31"/>
        <v/>
      </c>
      <c r="AA89" s="25">
        <f>IFERROR(VLOOKUP($A89,'TD SOP+PROFORM MOD'!$A$5:$AD$750,MATCH(AA$4,'TD SOP+PROFORM MOD'!$B$2:$AD$2,0)+1,0),0)+IFERROR(VLOOKUP($A89,'TD SOP+PROFORM MOD'!$A$5:$AD$750,MATCH(AA$2,'TD SOP+PROFORM MOD'!$B$2:$AD$2,0)+1,0),0)</f>
        <v>0</v>
      </c>
      <c r="AB89" s="25">
        <f>IFERROR(VLOOKUP($A89,'TD SOP+PROFORM MOD'!$A$5:$AD$750,MATCH(AB$4,'TD SOP+PROFORM MOD'!$B$2:$AD$2,0)+1,0),0)+IFERROR(VLOOKUP($A89,'TD SOP+PROFORM MOD'!$A$5:$AD$750,MATCH(AB$2,'TD SOP+PROFORM MOD'!$B$2:$AD$2,0)+1,0),0)</f>
        <v>0</v>
      </c>
      <c r="AC89" s="26" t="str">
        <f t="shared" si="32"/>
        <v/>
      </c>
      <c r="AD89" s="25">
        <f>IFERROR(VLOOKUP($A89,'TD SOP+PROFORM MOD'!$A$5:$AD$750,MATCH(AD$4,'TD SOP+PROFORM MOD'!$B$2:$AD$2,0)+1,0),0)+IFERROR(VLOOKUP($A89,'TD SOP+PROFORM MOD'!$A$5:$AD$750,MATCH(AD$2,'TD SOP+PROFORM MOD'!$B$2:$AD$2,0)+1,0),0)</f>
        <v>0</v>
      </c>
      <c r="AE89" s="25">
        <f>IFERROR(VLOOKUP($A89,'TD SOP+PROFORM MOD'!$A$5:$AD$750,MATCH(AE$4,'TD SOP+PROFORM MOD'!$B$2:$AD$2,0)+1,0),0)+IFERROR(VLOOKUP($A89,'TD SOP+PROFORM MOD'!$A$5:$AD$750,MATCH(AE$2,'TD SOP+PROFORM MOD'!$B$2:$AD$2,0)+1,0),0)</f>
        <v>0</v>
      </c>
      <c r="AF89" s="26" t="str">
        <f t="shared" si="33"/>
        <v/>
      </c>
      <c r="AG89" s="25">
        <f>IFERROR(VLOOKUP($A89,'TD SOP+PROFORM MOD'!$A$5:$AD$750,MATCH(AG$4,'TD SOP+PROFORM MOD'!$B$2:$AD$2,0)+1,0),0)+IFERROR(VLOOKUP($A89,'TD SOP+PROFORM MOD'!$A$5:$AD$750,MATCH(AG$2,'TD SOP+PROFORM MOD'!$B$2:$AD$2,0)+1,0),0)</f>
        <v>0</v>
      </c>
      <c r="AH89" s="25">
        <f>IFERROR(VLOOKUP($A89,'TD SOP+PROFORM MOD'!$A$5:$AD$750,MATCH(AH$4,'TD SOP+PROFORM MOD'!$B$2:$AD$2,0)+1,0),0)+IFERROR(VLOOKUP($A89,'TD SOP+PROFORM MOD'!$A$5:$AD$750,MATCH(AH$2,'TD SOP+PROFORM MOD'!$B$2:$AD$2,0)+1,0),0)</f>
        <v>0</v>
      </c>
      <c r="AI89" s="26" t="str">
        <f t="shared" si="34"/>
        <v/>
      </c>
      <c r="AJ89" s="25">
        <f>IFERROR(VLOOKUP($A89,'TD SOP+PROFORM MOD'!$A$5:$AD$750,MATCH(AJ$4,'TD SOP+PROFORM MOD'!$B$2:$AD$2,0)+1,0),0)+IFERROR(VLOOKUP($A89,'TD SOP+PROFORM MOD'!$A$5:$AD$750,MATCH(AJ$2,'TD SOP+PROFORM MOD'!$B$2:$AD$2,0)+1,0),0)</f>
        <v>0</v>
      </c>
      <c r="AK89" s="25">
        <f>IFERROR(VLOOKUP($A89,'TD SOP+PROFORM MOD'!$A$5:$AD$750,MATCH(AK$4,'TD SOP+PROFORM MOD'!$B$2:$AD$2,0)+1,0),0)+IFERROR(VLOOKUP($A89,'TD SOP+PROFORM MOD'!$A$5:$AD$750,MATCH(AK$2,'TD SOP+PROFORM MOD'!$B$2:$AD$2,0)+1,0),0)</f>
        <v>0</v>
      </c>
      <c r="AL89" s="26" t="str">
        <f t="shared" si="35"/>
        <v/>
      </c>
      <c r="AM89" s="25">
        <f t="shared" si="37"/>
        <v>0</v>
      </c>
      <c r="AN89" s="25">
        <f t="shared" si="37"/>
        <v>1064</v>
      </c>
      <c r="AO89" s="26">
        <f t="shared" si="36"/>
        <v>-1</v>
      </c>
      <c r="AR89" s="25">
        <f>SUMIF('B&amp;S YTD LFY'!B:B,"="&amp;A89,'B&amp;S YTD LFY'!C:C)</f>
        <v>1064</v>
      </c>
      <c r="AS89" s="25">
        <f t="shared" si="38"/>
        <v>0</v>
      </c>
      <c r="AT89" s="25"/>
    </row>
    <row r="90" spans="1:46" x14ac:dyDescent="0.35">
      <c r="A90" s="24" t="str">
        <f>IF(AND('TD SOP+PROFORM MOD'!A87&lt;&gt;"",'TD SOP+PROFORM MOD'!A87&lt;&gt;"TOTAL"),'TD SOP+PROFORM MOD'!A87,0)</f>
        <v>THE SKI BUM</v>
      </c>
      <c r="C90" s="25">
        <f>IFERROR(VLOOKUP($A90,'TD SOP+PROFORM MOD'!$A$5:$AD$750,MATCH(C$4,'TD SOP+PROFORM MOD'!$B$2:$AT$2,0)+1,0),"")</f>
        <v>0</v>
      </c>
      <c r="D90" s="25">
        <f>IFERROR(VLOOKUP($A90,'TD SOP+PROFORM MOD'!$A$5:$AD$750,MATCH(D$4,'TD SOP+PROFORM MOD'!$B$2:$AT$2,0)+1,0),"")</f>
        <v>0</v>
      </c>
      <c r="E90" s="26" t="str">
        <f t="shared" si="24"/>
        <v/>
      </c>
      <c r="F90" s="25">
        <f>IFERROR(VLOOKUP($A90,'TD SOP+PROFORM MOD'!$A$5:$AD$750,MATCH(F$4,'TD SOP+PROFORM MOD'!$B$2:$AT$2,0)+1,0),"")</f>
        <v>0</v>
      </c>
      <c r="G90" s="25">
        <f>IFERROR(VLOOKUP($A90,'TD SOP+PROFORM MOD'!$A$5:$AD$750,MATCH(G$4,'TD SOP+PROFORM MOD'!$B$2:$AT$2,0)+1,0),"")</f>
        <v>0</v>
      </c>
      <c r="H90" s="26" t="str">
        <f t="shared" si="25"/>
        <v/>
      </c>
      <c r="I90" s="25">
        <f>IFERROR(VLOOKUP($A90,'TD SOP+PROFORM MOD'!$A$5:$AD$750,MATCH(I$4,'TD SOP+PROFORM MOD'!$B$2:$AT$2,0)+1,0),"")</f>
        <v>0</v>
      </c>
      <c r="J90" s="25">
        <f>IFERROR(VLOOKUP($A90,'TD SOP+PROFORM MOD'!$A$5:$AD$750,MATCH(J$4,'TD SOP+PROFORM MOD'!$B$2:$AT$2,0)+1,0),"")</f>
        <v>0</v>
      </c>
      <c r="K90" s="26" t="str">
        <f t="shared" si="26"/>
        <v/>
      </c>
      <c r="L90" s="25">
        <f>IFERROR(VLOOKUP($A90,'TD SOP+PROFORM MOD'!$A$5:$AD$750,MATCH(L$4,'TD SOP+PROFORM MOD'!$B$2:$AT$2,0)+1,0),"")</f>
        <v>0</v>
      </c>
      <c r="M90" s="25">
        <f>IFERROR(VLOOKUP($A90,'TD SOP+PROFORM MOD'!$A$5:$AD$750,MATCH(M$4,'TD SOP+PROFORM MOD'!$B$2:$AT$2,0)+1,0),"")</f>
        <v>0</v>
      </c>
      <c r="N90" s="26" t="str">
        <f t="shared" si="27"/>
        <v/>
      </c>
      <c r="O90" s="25">
        <f>IFERROR(VLOOKUP($A90,'TD SOP+PROFORM MOD'!$A$5:$AD$750,MATCH(O$4,'TD SOP+PROFORM MOD'!$B$2:$AD$2,0)+1,0),0)+IFERROR(VLOOKUP($A90,'TD SOP+PROFORM MOD'!$A$5:$AD$750,MATCH(O$2,'TD SOP+PROFORM MOD'!$B$2:$AD$2,0)+1,0),0)</f>
        <v>0</v>
      </c>
      <c r="P90" s="25">
        <f>IFERROR(VLOOKUP($A90,'TD SOP+PROFORM MOD'!$A$5:$AD$750,MATCH(P$4,'TD SOP+PROFORM MOD'!$B$2:$AD$2,0)+1,0),0)+IFERROR(VLOOKUP($A90,'TD SOP+PROFORM MOD'!$A$5:$AD$750,MATCH(P$2,'TD SOP+PROFORM MOD'!$B$2:$AD$2,0)+1,0),0)</f>
        <v>0</v>
      </c>
      <c r="Q90" s="26" t="str">
        <f t="shared" si="28"/>
        <v/>
      </c>
      <c r="R90" s="25">
        <f>IFERROR(VLOOKUP($A90,'TD SOP+PROFORM MOD'!$A$5:$AD$750,MATCH(R$4,'TD SOP+PROFORM MOD'!$B$2:$AD$2,0)+1,0),0)+IFERROR(VLOOKUP($A90,'TD SOP+PROFORM MOD'!$A$5:$AD$750,MATCH(R$2,'TD SOP+PROFORM MOD'!$B$2:$AD$2,0)+1,0),0)</f>
        <v>0</v>
      </c>
      <c r="S90" s="25">
        <f>IFERROR(VLOOKUP($A90,'TD SOP+PROFORM MOD'!$A$5:$AD$750,MATCH(S$4,'TD SOP+PROFORM MOD'!$B$2:$AD$2,0)+1,0),0)+IFERROR(VLOOKUP($A90,'TD SOP+PROFORM MOD'!$A$5:$AD$750,MATCH(S$2,'TD SOP+PROFORM MOD'!$B$2:$AD$2,0)+1,0),0)</f>
        <v>0</v>
      </c>
      <c r="T90" s="26" t="str">
        <f t="shared" si="29"/>
        <v/>
      </c>
      <c r="U90" s="25">
        <f>IFERROR(VLOOKUP($A90,'TD SOP+PROFORM MOD'!$A$5:$AD$750,MATCH(U$4,'TD SOP+PROFORM MOD'!$B$2:$AD$2,0)+1,0),0)+IFERROR(VLOOKUP($A90,'TD SOP+PROFORM MOD'!$A$5:$AD$750,MATCH(U$2,'TD SOP+PROFORM MOD'!$B$2:$AD$2,0)+1,0),0)</f>
        <v>0</v>
      </c>
      <c r="V90" s="25">
        <f>IFERROR(VLOOKUP($A90,'TD SOP+PROFORM MOD'!$A$5:$AD$750,MATCH(V$4,'TD SOP+PROFORM MOD'!$B$2:$AD$2,0)+1,0),0)+IFERROR(VLOOKUP($A90,'TD SOP+PROFORM MOD'!$A$5:$AD$750,MATCH(V$2,'TD SOP+PROFORM MOD'!$B$2:$AD$2,0)+1,0),0)</f>
        <v>0</v>
      </c>
      <c r="W90" s="26" t="str">
        <f t="shared" si="30"/>
        <v/>
      </c>
      <c r="X90" s="25">
        <f>IFERROR(VLOOKUP($A90,'TD SOP+PROFORM MOD'!$A$5:$AD$750,MATCH(X$4,'TD SOP+PROFORM MOD'!$B$2:$AD$2,0)+1,0),0)+IFERROR(VLOOKUP($A90,'TD SOP+PROFORM MOD'!$A$5:$AD$750,MATCH(X$2,'TD SOP+PROFORM MOD'!$B$2:$AD$2,0)+1,0),0)</f>
        <v>0</v>
      </c>
      <c r="Y90" s="25">
        <f>IFERROR(VLOOKUP($A90,'TD SOP+PROFORM MOD'!$A$5:$AD$750,MATCH(Y$4,'TD SOP+PROFORM MOD'!$B$2:$AD$2,0)+1,0),0)+IFERROR(VLOOKUP($A90,'TD SOP+PROFORM MOD'!$A$5:$AD$750,MATCH(Y$2,'TD SOP+PROFORM MOD'!$B$2:$AD$2,0)+1,0),0)</f>
        <v>0</v>
      </c>
      <c r="Z90" s="26" t="str">
        <f t="shared" si="31"/>
        <v/>
      </c>
      <c r="AA90" s="25">
        <f>IFERROR(VLOOKUP($A90,'TD SOP+PROFORM MOD'!$A$5:$AD$750,MATCH(AA$4,'TD SOP+PROFORM MOD'!$B$2:$AD$2,0)+1,0),0)+IFERROR(VLOOKUP($A90,'TD SOP+PROFORM MOD'!$A$5:$AD$750,MATCH(AA$2,'TD SOP+PROFORM MOD'!$B$2:$AD$2,0)+1,0),0)</f>
        <v>0</v>
      </c>
      <c r="AB90" s="25">
        <f>IFERROR(VLOOKUP($A90,'TD SOP+PROFORM MOD'!$A$5:$AD$750,MATCH(AB$4,'TD SOP+PROFORM MOD'!$B$2:$AD$2,0)+1,0),0)+IFERROR(VLOOKUP($A90,'TD SOP+PROFORM MOD'!$A$5:$AD$750,MATCH(AB$2,'TD SOP+PROFORM MOD'!$B$2:$AD$2,0)+1,0),0)</f>
        <v>0</v>
      </c>
      <c r="AC90" s="26" t="str">
        <f t="shared" si="32"/>
        <v/>
      </c>
      <c r="AD90" s="25">
        <f>IFERROR(VLOOKUP($A90,'TD SOP+PROFORM MOD'!$A$5:$AD$750,MATCH(AD$4,'TD SOP+PROFORM MOD'!$B$2:$AD$2,0)+1,0),0)+IFERROR(VLOOKUP($A90,'TD SOP+PROFORM MOD'!$A$5:$AD$750,MATCH(AD$2,'TD SOP+PROFORM MOD'!$B$2:$AD$2,0)+1,0),0)</f>
        <v>0</v>
      </c>
      <c r="AE90" s="25">
        <f>IFERROR(VLOOKUP($A90,'TD SOP+PROFORM MOD'!$A$5:$AD$750,MATCH(AE$4,'TD SOP+PROFORM MOD'!$B$2:$AD$2,0)+1,0),0)+IFERROR(VLOOKUP($A90,'TD SOP+PROFORM MOD'!$A$5:$AD$750,MATCH(AE$2,'TD SOP+PROFORM MOD'!$B$2:$AD$2,0)+1,0),0)</f>
        <v>0</v>
      </c>
      <c r="AF90" s="26" t="str">
        <f t="shared" si="33"/>
        <v/>
      </c>
      <c r="AG90" s="25">
        <f>IFERROR(VLOOKUP($A90,'TD SOP+PROFORM MOD'!$A$5:$AD$750,MATCH(AG$4,'TD SOP+PROFORM MOD'!$B$2:$AD$2,0)+1,0),0)+IFERROR(VLOOKUP($A90,'TD SOP+PROFORM MOD'!$A$5:$AD$750,MATCH(AG$2,'TD SOP+PROFORM MOD'!$B$2:$AD$2,0)+1,0),0)</f>
        <v>0</v>
      </c>
      <c r="AH90" s="25">
        <f>IFERROR(VLOOKUP($A90,'TD SOP+PROFORM MOD'!$A$5:$AD$750,MATCH(AH$4,'TD SOP+PROFORM MOD'!$B$2:$AD$2,0)+1,0),0)+IFERROR(VLOOKUP($A90,'TD SOP+PROFORM MOD'!$A$5:$AD$750,MATCH(AH$2,'TD SOP+PROFORM MOD'!$B$2:$AD$2,0)+1,0),0)</f>
        <v>1013</v>
      </c>
      <c r="AI90" s="26">
        <f t="shared" si="34"/>
        <v>-1</v>
      </c>
      <c r="AJ90" s="25">
        <f>IFERROR(VLOOKUP($A90,'TD SOP+PROFORM MOD'!$A$5:$AD$750,MATCH(AJ$4,'TD SOP+PROFORM MOD'!$B$2:$AD$2,0)+1,0),0)+IFERROR(VLOOKUP($A90,'TD SOP+PROFORM MOD'!$A$5:$AD$750,MATCH(AJ$2,'TD SOP+PROFORM MOD'!$B$2:$AD$2,0)+1,0),0)</f>
        <v>0</v>
      </c>
      <c r="AK90" s="25">
        <f>IFERROR(VLOOKUP($A90,'TD SOP+PROFORM MOD'!$A$5:$AD$750,MATCH(AK$4,'TD SOP+PROFORM MOD'!$B$2:$AD$2,0)+1,0),0)+IFERROR(VLOOKUP($A90,'TD SOP+PROFORM MOD'!$A$5:$AD$750,MATCH(AK$2,'TD SOP+PROFORM MOD'!$B$2:$AD$2,0)+1,0),0)</f>
        <v>0</v>
      </c>
      <c r="AL90" s="26" t="str">
        <f t="shared" si="35"/>
        <v/>
      </c>
      <c r="AM90" s="25">
        <f t="shared" si="37"/>
        <v>0</v>
      </c>
      <c r="AN90" s="25">
        <f t="shared" si="37"/>
        <v>1013</v>
      </c>
      <c r="AO90" s="26">
        <f t="shared" si="36"/>
        <v>-1</v>
      </c>
      <c r="AR90" s="25">
        <f>SUMIF('B&amp;S YTD LFY'!B:B,"="&amp;A90,'B&amp;S YTD LFY'!C:C)</f>
        <v>562</v>
      </c>
      <c r="AS90" s="25">
        <f t="shared" si="38"/>
        <v>0</v>
      </c>
      <c r="AT90" s="25"/>
    </row>
    <row r="91" spans="1:46" x14ac:dyDescent="0.35">
      <c r="A91" s="24" t="str">
        <f>IF(AND('TD SOP+PROFORM MOD'!A88&lt;&gt;"",'TD SOP+PROFORM MOD'!A88&lt;&gt;"TOTAL"),'TD SOP+PROFORM MOD'!A88,0)</f>
        <v>PB SHELTER COVE LLC</v>
      </c>
      <c r="C91" s="25">
        <f>IFERROR(VLOOKUP($A91,'TD SOP+PROFORM MOD'!$A$5:$AD$750,MATCH(C$4,'TD SOP+PROFORM MOD'!$B$2:$AT$2,0)+1,0),"")</f>
        <v>0</v>
      </c>
      <c r="D91" s="25">
        <f>IFERROR(VLOOKUP($A91,'TD SOP+PROFORM MOD'!$A$5:$AD$750,MATCH(D$4,'TD SOP+PROFORM MOD'!$B$2:$AT$2,0)+1,0),"")</f>
        <v>0</v>
      </c>
      <c r="E91" s="26" t="str">
        <f t="shared" si="24"/>
        <v/>
      </c>
      <c r="F91" s="25">
        <f>IFERROR(VLOOKUP($A91,'TD SOP+PROFORM MOD'!$A$5:$AD$750,MATCH(F$4,'TD SOP+PROFORM MOD'!$B$2:$AT$2,0)+1,0),"")</f>
        <v>0</v>
      </c>
      <c r="G91" s="25">
        <f>IFERROR(VLOOKUP($A91,'TD SOP+PROFORM MOD'!$A$5:$AD$750,MATCH(G$4,'TD SOP+PROFORM MOD'!$B$2:$AT$2,0)+1,0),"")</f>
        <v>0</v>
      </c>
      <c r="H91" s="26" t="str">
        <f t="shared" si="25"/>
        <v/>
      </c>
      <c r="I91" s="25">
        <f>IFERROR(VLOOKUP($A91,'TD SOP+PROFORM MOD'!$A$5:$AD$750,MATCH(I$4,'TD SOP+PROFORM MOD'!$B$2:$AT$2,0)+1,0),"")</f>
        <v>292</v>
      </c>
      <c r="J91" s="25">
        <f>IFERROR(VLOOKUP($A91,'TD SOP+PROFORM MOD'!$A$5:$AD$750,MATCH(J$4,'TD SOP+PROFORM MOD'!$B$2:$AT$2,0)+1,0),"")</f>
        <v>0</v>
      </c>
      <c r="K91" s="26" t="str">
        <f t="shared" si="26"/>
        <v/>
      </c>
      <c r="L91" s="25">
        <f>IFERROR(VLOOKUP($A91,'TD SOP+PROFORM MOD'!$A$5:$AD$750,MATCH(L$4,'TD SOP+PROFORM MOD'!$B$2:$AT$2,0)+1,0),"")</f>
        <v>0</v>
      </c>
      <c r="M91" s="25">
        <f>IFERROR(VLOOKUP($A91,'TD SOP+PROFORM MOD'!$A$5:$AD$750,MATCH(M$4,'TD SOP+PROFORM MOD'!$B$2:$AT$2,0)+1,0),"")</f>
        <v>0</v>
      </c>
      <c r="N91" s="26" t="str">
        <f t="shared" si="27"/>
        <v/>
      </c>
      <c r="O91" s="25">
        <f>IFERROR(VLOOKUP($A91,'TD SOP+PROFORM MOD'!$A$5:$AD$750,MATCH(O$4,'TD SOP+PROFORM MOD'!$B$2:$AD$2,0)+1,0),0)+IFERROR(VLOOKUP($A91,'TD SOP+PROFORM MOD'!$A$5:$AD$750,MATCH(O$2,'TD SOP+PROFORM MOD'!$B$2:$AD$2,0)+1,0),0)</f>
        <v>0</v>
      </c>
      <c r="P91" s="25">
        <f>IFERROR(VLOOKUP($A91,'TD SOP+PROFORM MOD'!$A$5:$AD$750,MATCH(P$4,'TD SOP+PROFORM MOD'!$B$2:$AD$2,0)+1,0),0)+IFERROR(VLOOKUP($A91,'TD SOP+PROFORM MOD'!$A$5:$AD$750,MATCH(P$2,'TD SOP+PROFORM MOD'!$B$2:$AD$2,0)+1,0),0)</f>
        <v>0</v>
      </c>
      <c r="Q91" s="26" t="str">
        <f t="shared" si="28"/>
        <v/>
      </c>
      <c r="R91" s="25">
        <f>IFERROR(VLOOKUP($A91,'TD SOP+PROFORM MOD'!$A$5:$AD$750,MATCH(R$4,'TD SOP+PROFORM MOD'!$B$2:$AD$2,0)+1,0),0)+IFERROR(VLOOKUP($A91,'TD SOP+PROFORM MOD'!$A$5:$AD$750,MATCH(R$2,'TD SOP+PROFORM MOD'!$B$2:$AD$2,0)+1,0),0)</f>
        <v>0</v>
      </c>
      <c r="S91" s="25">
        <f>IFERROR(VLOOKUP($A91,'TD SOP+PROFORM MOD'!$A$5:$AD$750,MATCH(S$4,'TD SOP+PROFORM MOD'!$B$2:$AD$2,0)+1,0),0)+IFERROR(VLOOKUP($A91,'TD SOP+PROFORM MOD'!$A$5:$AD$750,MATCH(S$2,'TD SOP+PROFORM MOD'!$B$2:$AD$2,0)+1,0),0)</f>
        <v>0</v>
      </c>
      <c r="T91" s="26" t="str">
        <f t="shared" si="29"/>
        <v/>
      </c>
      <c r="U91" s="25">
        <f>IFERROR(VLOOKUP($A91,'TD SOP+PROFORM MOD'!$A$5:$AD$750,MATCH(U$4,'TD SOP+PROFORM MOD'!$B$2:$AD$2,0)+1,0),0)+IFERROR(VLOOKUP($A91,'TD SOP+PROFORM MOD'!$A$5:$AD$750,MATCH(U$2,'TD SOP+PROFORM MOD'!$B$2:$AD$2,0)+1,0),0)</f>
        <v>0</v>
      </c>
      <c r="V91" s="25">
        <f>IFERROR(VLOOKUP($A91,'TD SOP+PROFORM MOD'!$A$5:$AD$750,MATCH(V$4,'TD SOP+PROFORM MOD'!$B$2:$AD$2,0)+1,0),0)+IFERROR(VLOOKUP($A91,'TD SOP+PROFORM MOD'!$A$5:$AD$750,MATCH(V$2,'TD SOP+PROFORM MOD'!$B$2:$AD$2,0)+1,0),0)</f>
        <v>0</v>
      </c>
      <c r="W91" s="26" t="str">
        <f t="shared" si="30"/>
        <v/>
      </c>
      <c r="X91" s="25">
        <f>IFERROR(VLOOKUP($A91,'TD SOP+PROFORM MOD'!$A$5:$AD$750,MATCH(X$4,'TD SOP+PROFORM MOD'!$B$2:$AD$2,0)+1,0),0)+IFERROR(VLOOKUP($A91,'TD SOP+PROFORM MOD'!$A$5:$AD$750,MATCH(X$2,'TD SOP+PROFORM MOD'!$B$2:$AD$2,0)+1,0),0)</f>
        <v>0</v>
      </c>
      <c r="Y91" s="25">
        <f>IFERROR(VLOOKUP($A91,'TD SOP+PROFORM MOD'!$A$5:$AD$750,MATCH(Y$4,'TD SOP+PROFORM MOD'!$B$2:$AD$2,0)+1,0),0)+IFERROR(VLOOKUP($A91,'TD SOP+PROFORM MOD'!$A$5:$AD$750,MATCH(Y$2,'TD SOP+PROFORM MOD'!$B$2:$AD$2,0)+1,0),0)</f>
        <v>0</v>
      </c>
      <c r="Z91" s="26" t="str">
        <f t="shared" si="31"/>
        <v/>
      </c>
      <c r="AA91" s="25">
        <f>IFERROR(VLOOKUP($A91,'TD SOP+PROFORM MOD'!$A$5:$AD$750,MATCH(AA$4,'TD SOP+PROFORM MOD'!$B$2:$AD$2,0)+1,0),0)+IFERROR(VLOOKUP($A91,'TD SOP+PROFORM MOD'!$A$5:$AD$750,MATCH(AA$2,'TD SOP+PROFORM MOD'!$B$2:$AD$2,0)+1,0),0)</f>
        <v>0</v>
      </c>
      <c r="AB91" s="25">
        <f>IFERROR(VLOOKUP($A91,'TD SOP+PROFORM MOD'!$A$5:$AD$750,MATCH(AB$4,'TD SOP+PROFORM MOD'!$B$2:$AD$2,0)+1,0),0)+IFERROR(VLOOKUP($A91,'TD SOP+PROFORM MOD'!$A$5:$AD$750,MATCH(AB$2,'TD SOP+PROFORM MOD'!$B$2:$AD$2,0)+1,0),0)</f>
        <v>0</v>
      </c>
      <c r="AC91" s="26" t="str">
        <f t="shared" si="32"/>
        <v/>
      </c>
      <c r="AD91" s="25">
        <f>IFERROR(VLOOKUP($A91,'TD SOP+PROFORM MOD'!$A$5:$AD$750,MATCH(AD$4,'TD SOP+PROFORM MOD'!$B$2:$AD$2,0)+1,0),0)+IFERROR(VLOOKUP($A91,'TD SOP+PROFORM MOD'!$A$5:$AD$750,MATCH(AD$2,'TD SOP+PROFORM MOD'!$B$2:$AD$2,0)+1,0),0)</f>
        <v>0</v>
      </c>
      <c r="AE91" s="25">
        <f>IFERROR(VLOOKUP($A91,'TD SOP+PROFORM MOD'!$A$5:$AD$750,MATCH(AE$4,'TD SOP+PROFORM MOD'!$B$2:$AD$2,0)+1,0),0)+IFERROR(VLOOKUP($A91,'TD SOP+PROFORM MOD'!$A$5:$AD$750,MATCH(AE$2,'TD SOP+PROFORM MOD'!$B$2:$AD$2,0)+1,0),0)</f>
        <v>716</v>
      </c>
      <c r="AF91" s="26">
        <f t="shared" si="33"/>
        <v>-1</v>
      </c>
      <c r="AG91" s="25">
        <f>IFERROR(VLOOKUP($A91,'TD SOP+PROFORM MOD'!$A$5:$AD$750,MATCH(AG$4,'TD SOP+PROFORM MOD'!$B$2:$AD$2,0)+1,0),0)+IFERROR(VLOOKUP($A91,'TD SOP+PROFORM MOD'!$A$5:$AD$750,MATCH(AG$2,'TD SOP+PROFORM MOD'!$B$2:$AD$2,0)+1,0),0)</f>
        <v>0</v>
      </c>
      <c r="AH91" s="25">
        <f>IFERROR(VLOOKUP($A91,'TD SOP+PROFORM MOD'!$A$5:$AD$750,MATCH(AH$4,'TD SOP+PROFORM MOD'!$B$2:$AD$2,0)+1,0),0)+IFERROR(VLOOKUP($A91,'TD SOP+PROFORM MOD'!$A$5:$AD$750,MATCH(AH$2,'TD SOP+PROFORM MOD'!$B$2:$AD$2,0)+1,0),0)</f>
        <v>0</v>
      </c>
      <c r="AI91" s="26" t="str">
        <f t="shared" si="34"/>
        <v/>
      </c>
      <c r="AJ91" s="25">
        <f>IFERROR(VLOOKUP($A91,'TD SOP+PROFORM MOD'!$A$5:$AD$750,MATCH(AJ$4,'TD SOP+PROFORM MOD'!$B$2:$AD$2,0)+1,0),0)+IFERROR(VLOOKUP($A91,'TD SOP+PROFORM MOD'!$A$5:$AD$750,MATCH(AJ$2,'TD SOP+PROFORM MOD'!$B$2:$AD$2,0)+1,0),0)</f>
        <v>0</v>
      </c>
      <c r="AK91" s="25">
        <f>IFERROR(VLOOKUP($A91,'TD SOP+PROFORM MOD'!$A$5:$AD$750,MATCH(AK$4,'TD SOP+PROFORM MOD'!$B$2:$AD$2,0)+1,0),0)+IFERROR(VLOOKUP($A91,'TD SOP+PROFORM MOD'!$A$5:$AD$750,MATCH(AK$2,'TD SOP+PROFORM MOD'!$B$2:$AD$2,0)+1,0),0)</f>
        <v>0</v>
      </c>
      <c r="AL91" s="26" t="str">
        <f t="shared" si="35"/>
        <v/>
      </c>
      <c r="AM91" s="25">
        <f t="shared" si="37"/>
        <v>292</v>
      </c>
      <c r="AN91" s="25">
        <f t="shared" si="37"/>
        <v>716</v>
      </c>
      <c r="AO91" s="26">
        <f t="shared" si="36"/>
        <v>-0.5921787709497206</v>
      </c>
      <c r="AR91" s="25">
        <f>SUMIF('B&amp;S YTD LFY'!B:B,"="&amp;A91,'B&amp;S YTD LFY'!C:C)</f>
        <v>0</v>
      </c>
      <c r="AS91" s="25">
        <f t="shared" si="38"/>
        <v>292</v>
      </c>
      <c r="AT91" s="25"/>
    </row>
    <row r="92" spans="1:46" x14ac:dyDescent="0.35">
      <c r="A92" s="24" t="str">
        <f>IF(AND('TD SOP+PROFORM MOD'!A89&lt;&gt;"",'TD SOP+PROFORM MOD'!A89&lt;&gt;"TOTAL"),'TD SOP+PROFORM MOD'!A89,0)</f>
        <v>MISS JULIS BOUTIQUE</v>
      </c>
      <c r="C92" s="25">
        <f>IFERROR(VLOOKUP($A92,'TD SOP+PROFORM MOD'!$A$5:$AD$750,MATCH(C$4,'TD SOP+PROFORM MOD'!$B$2:$AT$2,0)+1,0),"")</f>
        <v>0</v>
      </c>
      <c r="D92" s="25">
        <f>IFERROR(VLOOKUP($A92,'TD SOP+PROFORM MOD'!$A$5:$AD$750,MATCH(D$4,'TD SOP+PROFORM MOD'!$B$2:$AT$2,0)+1,0),"")</f>
        <v>0</v>
      </c>
      <c r="E92" s="26" t="str">
        <f t="shared" si="24"/>
        <v/>
      </c>
      <c r="F92" s="25">
        <f>IFERROR(VLOOKUP($A92,'TD SOP+PROFORM MOD'!$A$5:$AD$750,MATCH(F$4,'TD SOP+PROFORM MOD'!$B$2:$AT$2,0)+1,0),"")</f>
        <v>0</v>
      </c>
      <c r="G92" s="25">
        <f>IFERROR(VLOOKUP($A92,'TD SOP+PROFORM MOD'!$A$5:$AD$750,MATCH(G$4,'TD SOP+PROFORM MOD'!$B$2:$AT$2,0)+1,0),"")</f>
        <v>0</v>
      </c>
      <c r="H92" s="26" t="str">
        <f t="shared" si="25"/>
        <v/>
      </c>
      <c r="I92" s="25">
        <f>IFERROR(VLOOKUP($A92,'TD SOP+PROFORM MOD'!$A$5:$AD$750,MATCH(I$4,'TD SOP+PROFORM MOD'!$B$2:$AT$2,0)+1,0),"")</f>
        <v>0</v>
      </c>
      <c r="J92" s="25">
        <f>IFERROR(VLOOKUP($A92,'TD SOP+PROFORM MOD'!$A$5:$AD$750,MATCH(J$4,'TD SOP+PROFORM MOD'!$B$2:$AT$2,0)+1,0),"")</f>
        <v>0</v>
      </c>
      <c r="K92" s="26" t="str">
        <f t="shared" si="26"/>
        <v/>
      </c>
      <c r="L92" s="25">
        <f>IFERROR(VLOOKUP($A92,'TD SOP+PROFORM MOD'!$A$5:$AD$750,MATCH(L$4,'TD SOP+PROFORM MOD'!$B$2:$AT$2,0)+1,0),"")</f>
        <v>0</v>
      </c>
      <c r="M92" s="25">
        <f>IFERROR(VLOOKUP($A92,'TD SOP+PROFORM MOD'!$A$5:$AD$750,MATCH(M$4,'TD SOP+PROFORM MOD'!$B$2:$AT$2,0)+1,0),"")</f>
        <v>0</v>
      </c>
      <c r="N92" s="26" t="str">
        <f t="shared" si="27"/>
        <v/>
      </c>
      <c r="O92" s="25">
        <f>IFERROR(VLOOKUP($A92,'TD SOP+PROFORM MOD'!$A$5:$AD$750,MATCH(O$4,'TD SOP+PROFORM MOD'!$B$2:$AD$2,0)+1,0),0)+IFERROR(VLOOKUP($A92,'TD SOP+PROFORM MOD'!$A$5:$AD$750,MATCH(O$2,'TD SOP+PROFORM MOD'!$B$2:$AD$2,0)+1,0),0)</f>
        <v>0</v>
      </c>
      <c r="P92" s="25">
        <f>IFERROR(VLOOKUP($A92,'TD SOP+PROFORM MOD'!$A$5:$AD$750,MATCH(P$4,'TD SOP+PROFORM MOD'!$B$2:$AD$2,0)+1,0),0)+IFERROR(VLOOKUP($A92,'TD SOP+PROFORM MOD'!$A$5:$AD$750,MATCH(P$2,'TD SOP+PROFORM MOD'!$B$2:$AD$2,0)+1,0),0)</f>
        <v>0</v>
      </c>
      <c r="Q92" s="26" t="str">
        <f t="shared" si="28"/>
        <v/>
      </c>
      <c r="R92" s="25">
        <f>IFERROR(VLOOKUP($A92,'TD SOP+PROFORM MOD'!$A$5:$AD$750,MATCH(R$4,'TD SOP+PROFORM MOD'!$B$2:$AD$2,0)+1,0),0)+IFERROR(VLOOKUP($A92,'TD SOP+PROFORM MOD'!$A$5:$AD$750,MATCH(R$2,'TD SOP+PROFORM MOD'!$B$2:$AD$2,0)+1,0),0)</f>
        <v>0</v>
      </c>
      <c r="S92" s="25">
        <f>IFERROR(VLOOKUP($A92,'TD SOP+PROFORM MOD'!$A$5:$AD$750,MATCH(S$4,'TD SOP+PROFORM MOD'!$B$2:$AD$2,0)+1,0),0)+IFERROR(VLOOKUP($A92,'TD SOP+PROFORM MOD'!$A$5:$AD$750,MATCH(S$2,'TD SOP+PROFORM MOD'!$B$2:$AD$2,0)+1,0),0)</f>
        <v>0</v>
      </c>
      <c r="T92" s="26" t="str">
        <f t="shared" si="29"/>
        <v/>
      </c>
      <c r="U92" s="25">
        <f>IFERROR(VLOOKUP($A92,'TD SOP+PROFORM MOD'!$A$5:$AD$750,MATCH(U$4,'TD SOP+PROFORM MOD'!$B$2:$AD$2,0)+1,0),0)+IFERROR(VLOOKUP($A92,'TD SOP+PROFORM MOD'!$A$5:$AD$750,MATCH(U$2,'TD SOP+PROFORM MOD'!$B$2:$AD$2,0)+1,0),0)</f>
        <v>0</v>
      </c>
      <c r="V92" s="25">
        <f>IFERROR(VLOOKUP($A92,'TD SOP+PROFORM MOD'!$A$5:$AD$750,MATCH(V$4,'TD SOP+PROFORM MOD'!$B$2:$AD$2,0)+1,0),0)+IFERROR(VLOOKUP($A92,'TD SOP+PROFORM MOD'!$A$5:$AD$750,MATCH(V$2,'TD SOP+PROFORM MOD'!$B$2:$AD$2,0)+1,0),0)</f>
        <v>0</v>
      </c>
      <c r="W92" s="26" t="str">
        <f t="shared" si="30"/>
        <v/>
      </c>
      <c r="X92" s="25">
        <f>IFERROR(VLOOKUP($A92,'TD SOP+PROFORM MOD'!$A$5:$AD$750,MATCH(X$4,'TD SOP+PROFORM MOD'!$B$2:$AD$2,0)+1,0),0)+IFERROR(VLOOKUP($A92,'TD SOP+PROFORM MOD'!$A$5:$AD$750,MATCH(X$2,'TD SOP+PROFORM MOD'!$B$2:$AD$2,0)+1,0),0)</f>
        <v>0</v>
      </c>
      <c r="Y92" s="25">
        <f>IFERROR(VLOOKUP($A92,'TD SOP+PROFORM MOD'!$A$5:$AD$750,MATCH(Y$4,'TD SOP+PROFORM MOD'!$B$2:$AD$2,0)+1,0),0)+IFERROR(VLOOKUP($A92,'TD SOP+PROFORM MOD'!$A$5:$AD$750,MATCH(Y$2,'TD SOP+PROFORM MOD'!$B$2:$AD$2,0)+1,0),0)</f>
        <v>0</v>
      </c>
      <c r="Z92" s="26" t="str">
        <f t="shared" si="31"/>
        <v/>
      </c>
      <c r="AA92" s="25">
        <f>IFERROR(VLOOKUP($A92,'TD SOP+PROFORM MOD'!$A$5:$AD$750,MATCH(AA$4,'TD SOP+PROFORM MOD'!$B$2:$AD$2,0)+1,0),0)+IFERROR(VLOOKUP($A92,'TD SOP+PROFORM MOD'!$A$5:$AD$750,MATCH(AA$2,'TD SOP+PROFORM MOD'!$B$2:$AD$2,0)+1,0),0)</f>
        <v>0</v>
      </c>
      <c r="AB92" s="25">
        <f>IFERROR(VLOOKUP($A92,'TD SOP+PROFORM MOD'!$A$5:$AD$750,MATCH(AB$4,'TD SOP+PROFORM MOD'!$B$2:$AD$2,0)+1,0),0)+IFERROR(VLOOKUP($A92,'TD SOP+PROFORM MOD'!$A$5:$AD$750,MATCH(AB$2,'TD SOP+PROFORM MOD'!$B$2:$AD$2,0)+1,0),0)</f>
        <v>0</v>
      </c>
      <c r="AC92" s="26" t="str">
        <f t="shared" si="32"/>
        <v/>
      </c>
      <c r="AD92" s="25">
        <f>IFERROR(VLOOKUP($A92,'TD SOP+PROFORM MOD'!$A$5:$AD$750,MATCH(AD$4,'TD SOP+PROFORM MOD'!$B$2:$AD$2,0)+1,0),0)+IFERROR(VLOOKUP($A92,'TD SOP+PROFORM MOD'!$A$5:$AD$750,MATCH(AD$2,'TD SOP+PROFORM MOD'!$B$2:$AD$2,0)+1,0),0)</f>
        <v>0</v>
      </c>
      <c r="AE92" s="25">
        <f>IFERROR(VLOOKUP($A92,'TD SOP+PROFORM MOD'!$A$5:$AD$750,MATCH(AE$4,'TD SOP+PROFORM MOD'!$B$2:$AD$2,0)+1,0),0)+IFERROR(VLOOKUP($A92,'TD SOP+PROFORM MOD'!$A$5:$AD$750,MATCH(AE$2,'TD SOP+PROFORM MOD'!$B$2:$AD$2,0)+1,0),0)</f>
        <v>997</v>
      </c>
      <c r="AF92" s="26">
        <f t="shared" si="33"/>
        <v>-1</v>
      </c>
      <c r="AG92" s="25">
        <f>IFERROR(VLOOKUP($A92,'TD SOP+PROFORM MOD'!$A$5:$AD$750,MATCH(AG$4,'TD SOP+PROFORM MOD'!$B$2:$AD$2,0)+1,0),0)+IFERROR(VLOOKUP($A92,'TD SOP+PROFORM MOD'!$A$5:$AD$750,MATCH(AG$2,'TD SOP+PROFORM MOD'!$B$2:$AD$2,0)+1,0),0)</f>
        <v>0</v>
      </c>
      <c r="AH92" s="25">
        <f>IFERROR(VLOOKUP($A92,'TD SOP+PROFORM MOD'!$A$5:$AD$750,MATCH(AH$4,'TD SOP+PROFORM MOD'!$B$2:$AD$2,0)+1,0),0)+IFERROR(VLOOKUP($A92,'TD SOP+PROFORM MOD'!$A$5:$AD$750,MATCH(AH$2,'TD SOP+PROFORM MOD'!$B$2:$AD$2,0)+1,0),0)</f>
        <v>0</v>
      </c>
      <c r="AI92" s="26" t="str">
        <f t="shared" si="34"/>
        <v/>
      </c>
      <c r="AJ92" s="25">
        <f>IFERROR(VLOOKUP($A92,'TD SOP+PROFORM MOD'!$A$5:$AD$750,MATCH(AJ$4,'TD SOP+PROFORM MOD'!$B$2:$AD$2,0)+1,0),0)+IFERROR(VLOOKUP($A92,'TD SOP+PROFORM MOD'!$A$5:$AD$750,MATCH(AJ$2,'TD SOP+PROFORM MOD'!$B$2:$AD$2,0)+1,0),0)</f>
        <v>0</v>
      </c>
      <c r="AK92" s="25">
        <f>IFERROR(VLOOKUP($A92,'TD SOP+PROFORM MOD'!$A$5:$AD$750,MATCH(AK$4,'TD SOP+PROFORM MOD'!$B$2:$AD$2,0)+1,0),0)+IFERROR(VLOOKUP($A92,'TD SOP+PROFORM MOD'!$A$5:$AD$750,MATCH(AK$2,'TD SOP+PROFORM MOD'!$B$2:$AD$2,0)+1,0),0)</f>
        <v>0</v>
      </c>
      <c r="AL92" s="26" t="str">
        <f t="shared" si="35"/>
        <v/>
      </c>
      <c r="AM92" s="25">
        <f t="shared" si="37"/>
        <v>0</v>
      </c>
      <c r="AN92" s="25">
        <f t="shared" si="37"/>
        <v>997</v>
      </c>
      <c r="AO92" s="26">
        <f t="shared" si="36"/>
        <v>-1</v>
      </c>
      <c r="AR92" s="25">
        <f>SUMIF('B&amp;S YTD LFY'!B:B,"="&amp;A92,'B&amp;S YTD LFY'!C:C)</f>
        <v>0</v>
      </c>
      <c r="AS92" s="25">
        <f t="shared" si="38"/>
        <v>0</v>
      </c>
      <c r="AT92" s="25"/>
    </row>
    <row r="93" spans="1:46" x14ac:dyDescent="0.35">
      <c r="A93" s="24" t="str">
        <f>IF(AND('TD SOP+PROFORM MOD'!A90&lt;&gt;"",'TD SOP+PROFORM MOD'!A90&lt;&gt;"TOTAL"),'TD SOP+PROFORM MOD'!A90,0)</f>
        <v>NEPTUNES KIDS SWIMWEAR CORP</v>
      </c>
      <c r="C93" s="25">
        <f>IFERROR(VLOOKUP($A93,'TD SOP+PROFORM MOD'!$A$5:$AD$750,MATCH(C$4,'TD SOP+PROFORM MOD'!$B$2:$AT$2,0)+1,0),"")</f>
        <v>0</v>
      </c>
      <c r="D93" s="25">
        <f>IFERROR(VLOOKUP($A93,'TD SOP+PROFORM MOD'!$A$5:$AD$750,MATCH(D$4,'TD SOP+PROFORM MOD'!$B$2:$AT$2,0)+1,0),"")</f>
        <v>684</v>
      </c>
      <c r="E93" s="26">
        <f t="shared" si="24"/>
        <v>-1</v>
      </c>
      <c r="F93" s="25">
        <f>IFERROR(VLOOKUP($A93,'TD SOP+PROFORM MOD'!$A$5:$AD$750,MATCH(F$4,'TD SOP+PROFORM MOD'!$B$2:$AT$2,0)+1,0),"")</f>
        <v>0</v>
      </c>
      <c r="G93" s="25">
        <f>IFERROR(VLOOKUP($A93,'TD SOP+PROFORM MOD'!$A$5:$AD$750,MATCH(G$4,'TD SOP+PROFORM MOD'!$B$2:$AT$2,0)+1,0),"")</f>
        <v>0</v>
      </c>
      <c r="H93" s="26" t="str">
        <f t="shared" si="25"/>
        <v/>
      </c>
      <c r="I93" s="25">
        <f>IFERROR(VLOOKUP($A93,'TD SOP+PROFORM MOD'!$A$5:$AD$750,MATCH(I$4,'TD SOP+PROFORM MOD'!$B$2:$AT$2,0)+1,0),"")</f>
        <v>0</v>
      </c>
      <c r="J93" s="25">
        <f>IFERROR(VLOOKUP($A93,'TD SOP+PROFORM MOD'!$A$5:$AD$750,MATCH(J$4,'TD SOP+PROFORM MOD'!$B$2:$AT$2,0)+1,0),"")</f>
        <v>0</v>
      </c>
      <c r="K93" s="26" t="str">
        <f t="shared" si="26"/>
        <v/>
      </c>
      <c r="L93" s="25">
        <f>IFERROR(VLOOKUP($A93,'TD SOP+PROFORM MOD'!$A$5:$AD$750,MATCH(L$4,'TD SOP+PROFORM MOD'!$B$2:$AT$2,0)+1,0),"")</f>
        <v>0</v>
      </c>
      <c r="M93" s="25">
        <f>IFERROR(VLOOKUP($A93,'TD SOP+PROFORM MOD'!$A$5:$AD$750,MATCH(M$4,'TD SOP+PROFORM MOD'!$B$2:$AT$2,0)+1,0),"")</f>
        <v>0</v>
      </c>
      <c r="N93" s="26" t="str">
        <f t="shared" si="27"/>
        <v/>
      </c>
      <c r="O93" s="25">
        <f>IFERROR(VLOOKUP($A93,'TD SOP+PROFORM MOD'!$A$5:$AD$750,MATCH(O$4,'TD SOP+PROFORM MOD'!$B$2:$AD$2,0)+1,0),0)+IFERROR(VLOOKUP($A93,'TD SOP+PROFORM MOD'!$A$5:$AD$750,MATCH(O$2,'TD SOP+PROFORM MOD'!$B$2:$AD$2,0)+1,0),0)</f>
        <v>0</v>
      </c>
      <c r="P93" s="25">
        <f>IFERROR(VLOOKUP($A93,'TD SOP+PROFORM MOD'!$A$5:$AD$750,MATCH(P$4,'TD SOP+PROFORM MOD'!$B$2:$AD$2,0)+1,0),0)+IFERROR(VLOOKUP($A93,'TD SOP+PROFORM MOD'!$A$5:$AD$750,MATCH(P$2,'TD SOP+PROFORM MOD'!$B$2:$AD$2,0)+1,0),0)</f>
        <v>0</v>
      </c>
      <c r="Q93" s="26" t="str">
        <f t="shared" si="28"/>
        <v/>
      </c>
      <c r="R93" s="25">
        <f>IFERROR(VLOOKUP($A93,'TD SOP+PROFORM MOD'!$A$5:$AD$750,MATCH(R$4,'TD SOP+PROFORM MOD'!$B$2:$AD$2,0)+1,0),0)+IFERROR(VLOOKUP($A93,'TD SOP+PROFORM MOD'!$A$5:$AD$750,MATCH(R$2,'TD SOP+PROFORM MOD'!$B$2:$AD$2,0)+1,0),0)</f>
        <v>0</v>
      </c>
      <c r="S93" s="25">
        <f>IFERROR(VLOOKUP($A93,'TD SOP+PROFORM MOD'!$A$5:$AD$750,MATCH(S$4,'TD SOP+PROFORM MOD'!$B$2:$AD$2,0)+1,0),0)+IFERROR(VLOOKUP($A93,'TD SOP+PROFORM MOD'!$A$5:$AD$750,MATCH(S$2,'TD SOP+PROFORM MOD'!$B$2:$AD$2,0)+1,0),0)</f>
        <v>0</v>
      </c>
      <c r="T93" s="26" t="str">
        <f t="shared" si="29"/>
        <v/>
      </c>
      <c r="U93" s="25">
        <f>IFERROR(VLOOKUP($A93,'TD SOP+PROFORM MOD'!$A$5:$AD$750,MATCH(U$4,'TD SOP+PROFORM MOD'!$B$2:$AD$2,0)+1,0),0)+IFERROR(VLOOKUP($A93,'TD SOP+PROFORM MOD'!$A$5:$AD$750,MATCH(U$2,'TD SOP+PROFORM MOD'!$B$2:$AD$2,0)+1,0),0)</f>
        <v>0</v>
      </c>
      <c r="V93" s="25">
        <f>IFERROR(VLOOKUP($A93,'TD SOP+PROFORM MOD'!$A$5:$AD$750,MATCH(V$4,'TD SOP+PROFORM MOD'!$B$2:$AD$2,0)+1,0),0)+IFERROR(VLOOKUP($A93,'TD SOP+PROFORM MOD'!$A$5:$AD$750,MATCH(V$2,'TD SOP+PROFORM MOD'!$B$2:$AD$2,0)+1,0),0)</f>
        <v>0</v>
      </c>
      <c r="W93" s="26" t="str">
        <f t="shared" si="30"/>
        <v/>
      </c>
      <c r="X93" s="25">
        <f>IFERROR(VLOOKUP($A93,'TD SOP+PROFORM MOD'!$A$5:$AD$750,MATCH(X$4,'TD SOP+PROFORM MOD'!$B$2:$AD$2,0)+1,0),0)+IFERROR(VLOOKUP($A93,'TD SOP+PROFORM MOD'!$A$5:$AD$750,MATCH(X$2,'TD SOP+PROFORM MOD'!$B$2:$AD$2,0)+1,0),0)</f>
        <v>0</v>
      </c>
      <c r="Y93" s="25">
        <f>IFERROR(VLOOKUP($A93,'TD SOP+PROFORM MOD'!$A$5:$AD$750,MATCH(Y$4,'TD SOP+PROFORM MOD'!$B$2:$AD$2,0)+1,0),0)+IFERROR(VLOOKUP($A93,'TD SOP+PROFORM MOD'!$A$5:$AD$750,MATCH(Y$2,'TD SOP+PROFORM MOD'!$B$2:$AD$2,0)+1,0),0)</f>
        <v>0</v>
      </c>
      <c r="Z93" s="26" t="str">
        <f t="shared" si="31"/>
        <v/>
      </c>
      <c r="AA93" s="25">
        <f>IFERROR(VLOOKUP($A93,'TD SOP+PROFORM MOD'!$A$5:$AD$750,MATCH(AA$4,'TD SOP+PROFORM MOD'!$B$2:$AD$2,0)+1,0),0)+IFERROR(VLOOKUP($A93,'TD SOP+PROFORM MOD'!$A$5:$AD$750,MATCH(AA$2,'TD SOP+PROFORM MOD'!$B$2:$AD$2,0)+1,0),0)</f>
        <v>0</v>
      </c>
      <c r="AB93" s="25">
        <f>IFERROR(VLOOKUP($A93,'TD SOP+PROFORM MOD'!$A$5:$AD$750,MATCH(AB$4,'TD SOP+PROFORM MOD'!$B$2:$AD$2,0)+1,0),0)+IFERROR(VLOOKUP($A93,'TD SOP+PROFORM MOD'!$A$5:$AD$750,MATCH(AB$2,'TD SOP+PROFORM MOD'!$B$2:$AD$2,0)+1,0),0)</f>
        <v>0</v>
      </c>
      <c r="AC93" s="26" t="str">
        <f t="shared" si="32"/>
        <v/>
      </c>
      <c r="AD93" s="25">
        <f>IFERROR(VLOOKUP($A93,'TD SOP+PROFORM MOD'!$A$5:$AD$750,MATCH(AD$4,'TD SOP+PROFORM MOD'!$B$2:$AD$2,0)+1,0),0)+IFERROR(VLOOKUP($A93,'TD SOP+PROFORM MOD'!$A$5:$AD$750,MATCH(AD$2,'TD SOP+PROFORM MOD'!$B$2:$AD$2,0)+1,0),0)</f>
        <v>0</v>
      </c>
      <c r="AE93" s="25">
        <f>IFERROR(VLOOKUP($A93,'TD SOP+PROFORM MOD'!$A$5:$AD$750,MATCH(AE$4,'TD SOP+PROFORM MOD'!$B$2:$AD$2,0)+1,0),0)+IFERROR(VLOOKUP($A93,'TD SOP+PROFORM MOD'!$A$5:$AD$750,MATCH(AE$2,'TD SOP+PROFORM MOD'!$B$2:$AD$2,0)+1,0),0)</f>
        <v>0</v>
      </c>
      <c r="AF93" s="26" t="str">
        <f t="shared" si="33"/>
        <v/>
      </c>
      <c r="AG93" s="25">
        <f>IFERROR(VLOOKUP($A93,'TD SOP+PROFORM MOD'!$A$5:$AD$750,MATCH(AG$4,'TD SOP+PROFORM MOD'!$B$2:$AD$2,0)+1,0),0)+IFERROR(VLOOKUP($A93,'TD SOP+PROFORM MOD'!$A$5:$AD$750,MATCH(AG$2,'TD SOP+PROFORM MOD'!$B$2:$AD$2,0)+1,0),0)</f>
        <v>0</v>
      </c>
      <c r="AH93" s="25">
        <f>IFERROR(VLOOKUP($A93,'TD SOP+PROFORM MOD'!$A$5:$AD$750,MATCH(AH$4,'TD SOP+PROFORM MOD'!$B$2:$AD$2,0)+1,0),0)+IFERROR(VLOOKUP($A93,'TD SOP+PROFORM MOD'!$A$5:$AD$750,MATCH(AH$2,'TD SOP+PROFORM MOD'!$B$2:$AD$2,0)+1,0),0)</f>
        <v>0</v>
      </c>
      <c r="AI93" s="26" t="str">
        <f t="shared" si="34"/>
        <v/>
      </c>
      <c r="AJ93" s="25">
        <f>IFERROR(VLOOKUP($A93,'TD SOP+PROFORM MOD'!$A$5:$AD$750,MATCH(AJ$4,'TD SOP+PROFORM MOD'!$B$2:$AD$2,0)+1,0),0)+IFERROR(VLOOKUP($A93,'TD SOP+PROFORM MOD'!$A$5:$AD$750,MATCH(AJ$2,'TD SOP+PROFORM MOD'!$B$2:$AD$2,0)+1,0),0)</f>
        <v>0</v>
      </c>
      <c r="AK93" s="25">
        <f>IFERROR(VLOOKUP($A93,'TD SOP+PROFORM MOD'!$A$5:$AD$750,MATCH(AK$4,'TD SOP+PROFORM MOD'!$B$2:$AD$2,0)+1,0),0)+IFERROR(VLOOKUP($A93,'TD SOP+PROFORM MOD'!$A$5:$AD$750,MATCH(AK$2,'TD SOP+PROFORM MOD'!$B$2:$AD$2,0)+1,0),0)</f>
        <v>0</v>
      </c>
      <c r="AL93" s="26" t="str">
        <f t="shared" si="35"/>
        <v/>
      </c>
      <c r="AM93" s="25">
        <f t="shared" si="37"/>
        <v>0</v>
      </c>
      <c r="AN93" s="25">
        <f t="shared" si="37"/>
        <v>684</v>
      </c>
      <c r="AO93" s="26">
        <f t="shared" si="36"/>
        <v>-1</v>
      </c>
      <c r="AR93" s="25">
        <f>SUMIF('B&amp;S YTD LFY'!B:B,"="&amp;A93,'B&amp;S YTD LFY'!C:C)</f>
        <v>27376</v>
      </c>
      <c r="AS93" s="25">
        <f t="shared" si="38"/>
        <v>0</v>
      </c>
      <c r="AT93" s="25"/>
    </row>
    <row r="94" spans="1:46" x14ac:dyDescent="0.35">
      <c r="A94" s="24" t="str">
        <f>IF(AND('TD SOP+PROFORM MOD'!A91&lt;&gt;"",'TD SOP+PROFORM MOD'!A91&lt;&gt;"TOTAL"),'TD SOP+PROFORM MOD'!A91,0)</f>
        <v>LITTLE OUTFIT</v>
      </c>
      <c r="C94" s="25">
        <f>IFERROR(VLOOKUP($A94,'TD SOP+PROFORM MOD'!$A$5:$AD$750,MATCH(C$4,'TD SOP+PROFORM MOD'!$B$2:$AT$2,0)+1,0),"")</f>
        <v>0</v>
      </c>
      <c r="D94" s="25">
        <f>IFERROR(VLOOKUP($A94,'TD SOP+PROFORM MOD'!$A$5:$AD$750,MATCH(D$4,'TD SOP+PROFORM MOD'!$B$2:$AT$2,0)+1,0),"")</f>
        <v>0</v>
      </c>
      <c r="E94" s="26" t="str">
        <f t="shared" si="24"/>
        <v/>
      </c>
      <c r="F94" s="25">
        <f>IFERROR(VLOOKUP($A94,'TD SOP+PROFORM MOD'!$A$5:$AD$750,MATCH(F$4,'TD SOP+PROFORM MOD'!$B$2:$AT$2,0)+1,0),"")</f>
        <v>0</v>
      </c>
      <c r="G94" s="25">
        <f>IFERROR(VLOOKUP($A94,'TD SOP+PROFORM MOD'!$A$5:$AD$750,MATCH(G$4,'TD SOP+PROFORM MOD'!$B$2:$AT$2,0)+1,0),"")</f>
        <v>0</v>
      </c>
      <c r="H94" s="26" t="str">
        <f t="shared" si="25"/>
        <v/>
      </c>
      <c r="I94" s="25">
        <f>IFERROR(VLOOKUP($A94,'TD SOP+PROFORM MOD'!$A$5:$AD$750,MATCH(I$4,'TD SOP+PROFORM MOD'!$B$2:$AT$2,0)+1,0),"")</f>
        <v>0</v>
      </c>
      <c r="J94" s="25">
        <f>IFERROR(VLOOKUP($A94,'TD SOP+PROFORM MOD'!$A$5:$AD$750,MATCH(J$4,'TD SOP+PROFORM MOD'!$B$2:$AT$2,0)+1,0),"")</f>
        <v>0</v>
      </c>
      <c r="K94" s="26" t="str">
        <f t="shared" si="26"/>
        <v/>
      </c>
      <c r="L94" s="25">
        <f>IFERROR(VLOOKUP($A94,'TD SOP+PROFORM MOD'!$A$5:$AD$750,MATCH(L$4,'TD SOP+PROFORM MOD'!$B$2:$AT$2,0)+1,0),"")</f>
        <v>0</v>
      </c>
      <c r="M94" s="25">
        <f>IFERROR(VLOOKUP($A94,'TD SOP+PROFORM MOD'!$A$5:$AD$750,MATCH(M$4,'TD SOP+PROFORM MOD'!$B$2:$AT$2,0)+1,0),"")</f>
        <v>0</v>
      </c>
      <c r="N94" s="26" t="str">
        <f t="shared" si="27"/>
        <v/>
      </c>
      <c r="O94" s="25">
        <f>IFERROR(VLOOKUP($A94,'TD SOP+PROFORM MOD'!$A$5:$AD$750,MATCH(O$4,'TD SOP+PROFORM MOD'!$B$2:$AD$2,0)+1,0),0)+IFERROR(VLOOKUP($A94,'TD SOP+PROFORM MOD'!$A$5:$AD$750,MATCH(O$2,'TD SOP+PROFORM MOD'!$B$2:$AD$2,0)+1,0),0)</f>
        <v>0</v>
      </c>
      <c r="P94" s="25">
        <f>IFERROR(VLOOKUP($A94,'TD SOP+PROFORM MOD'!$A$5:$AD$750,MATCH(P$4,'TD SOP+PROFORM MOD'!$B$2:$AD$2,0)+1,0),0)+IFERROR(VLOOKUP($A94,'TD SOP+PROFORM MOD'!$A$5:$AD$750,MATCH(P$2,'TD SOP+PROFORM MOD'!$B$2:$AD$2,0)+1,0),0)</f>
        <v>0</v>
      </c>
      <c r="Q94" s="26" t="str">
        <f t="shared" si="28"/>
        <v/>
      </c>
      <c r="R94" s="25">
        <f>IFERROR(VLOOKUP($A94,'TD SOP+PROFORM MOD'!$A$5:$AD$750,MATCH(R$4,'TD SOP+PROFORM MOD'!$B$2:$AD$2,0)+1,0),0)+IFERROR(VLOOKUP($A94,'TD SOP+PROFORM MOD'!$A$5:$AD$750,MATCH(R$2,'TD SOP+PROFORM MOD'!$B$2:$AD$2,0)+1,0),0)</f>
        <v>0</v>
      </c>
      <c r="S94" s="25">
        <f>IFERROR(VLOOKUP($A94,'TD SOP+PROFORM MOD'!$A$5:$AD$750,MATCH(S$4,'TD SOP+PROFORM MOD'!$B$2:$AD$2,0)+1,0),0)+IFERROR(VLOOKUP($A94,'TD SOP+PROFORM MOD'!$A$5:$AD$750,MATCH(S$2,'TD SOP+PROFORM MOD'!$B$2:$AD$2,0)+1,0),0)</f>
        <v>0</v>
      </c>
      <c r="T94" s="26" t="str">
        <f t="shared" si="29"/>
        <v/>
      </c>
      <c r="U94" s="25">
        <f>IFERROR(VLOOKUP($A94,'TD SOP+PROFORM MOD'!$A$5:$AD$750,MATCH(U$4,'TD SOP+PROFORM MOD'!$B$2:$AD$2,0)+1,0),0)+IFERROR(VLOOKUP($A94,'TD SOP+PROFORM MOD'!$A$5:$AD$750,MATCH(U$2,'TD SOP+PROFORM MOD'!$B$2:$AD$2,0)+1,0),0)</f>
        <v>0</v>
      </c>
      <c r="V94" s="25">
        <f>IFERROR(VLOOKUP($A94,'TD SOP+PROFORM MOD'!$A$5:$AD$750,MATCH(V$4,'TD SOP+PROFORM MOD'!$B$2:$AD$2,0)+1,0),0)+IFERROR(VLOOKUP($A94,'TD SOP+PROFORM MOD'!$A$5:$AD$750,MATCH(V$2,'TD SOP+PROFORM MOD'!$B$2:$AD$2,0)+1,0),0)</f>
        <v>0</v>
      </c>
      <c r="W94" s="26" t="str">
        <f t="shared" si="30"/>
        <v/>
      </c>
      <c r="X94" s="25">
        <f>IFERROR(VLOOKUP($A94,'TD SOP+PROFORM MOD'!$A$5:$AD$750,MATCH(X$4,'TD SOP+PROFORM MOD'!$B$2:$AD$2,0)+1,0),0)+IFERROR(VLOOKUP($A94,'TD SOP+PROFORM MOD'!$A$5:$AD$750,MATCH(X$2,'TD SOP+PROFORM MOD'!$B$2:$AD$2,0)+1,0),0)</f>
        <v>0</v>
      </c>
      <c r="Y94" s="25">
        <f>IFERROR(VLOOKUP($A94,'TD SOP+PROFORM MOD'!$A$5:$AD$750,MATCH(Y$4,'TD SOP+PROFORM MOD'!$B$2:$AD$2,0)+1,0),0)+IFERROR(VLOOKUP($A94,'TD SOP+PROFORM MOD'!$A$5:$AD$750,MATCH(Y$2,'TD SOP+PROFORM MOD'!$B$2:$AD$2,0)+1,0),0)</f>
        <v>0</v>
      </c>
      <c r="Z94" s="26" t="str">
        <f t="shared" si="31"/>
        <v/>
      </c>
      <c r="AA94" s="25">
        <f>IFERROR(VLOOKUP($A94,'TD SOP+PROFORM MOD'!$A$5:$AD$750,MATCH(AA$4,'TD SOP+PROFORM MOD'!$B$2:$AD$2,0)+1,0),0)+IFERROR(VLOOKUP($A94,'TD SOP+PROFORM MOD'!$A$5:$AD$750,MATCH(AA$2,'TD SOP+PROFORM MOD'!$B$2:$AD$2,0)+1,0),0)</f>
        <v>0</v>
      </c>
      <c r="AB94" s="25">
        <f>IFERROR(VLOOKUP($A94,'TD SOP+PROFORM MOD'!$A$5:$AD$750,MATCH(AB$4,'TD SOP+PROFORM MOD'!$B$2:$AD$2,0)+1,0),0)+IFERROR(VLOOKUP($A94,'TD SOP+PROFORM MOD'!$A$5:$AD$750,MATCH(AB$2,'TD SOP+PROFORM MOD'!$B$2:$AD$2,0)+1,0),0)</f>
        <v>0</v>
      </c>
      <c r="AC94" s="26" t="str">
        <f t="shared" si="32"/>
        <v/>
      </c>
      <c r="AD94" s="25">
        <f>IFERROR(VLOOKUP($A94,'TD SOP+PROFORM MOD'!$A$5:$AD$750,MATCH(AD$4,'TD SOP+PROFORM MOD'!$B$2:$AD$2,0)+1,0),0)+IFERROR(VLOOKUP($A94,'TD SOP+PROFORM MOD'!$A$5:$AD$750,MATCH(AD$2,'TD SOP+PROFORM MOD'!$B$2:$AD$2,0)+1,0),0)</f>
        <v>0</v>
      </c>
      <c r="AE94" s="25">
        <f>IFERROR(VLOOKUP($A94,'TD SOP+PROFORM MOD'!$A$5:$AD$750,MATCH(AE$4,'TD SOP+PROFORM MOD'!$B$2:$AD$2,0)+1,0),0)+IFERROR(VLOOKUP($A94,'TD SOP+PROFORM MOD'!$A$5:$AD$750,MATCH(AE$2,'TD SOP+PROFORM MOD'!$B$2:$AD$2,0)+1,0),0)</f>
        <v>658</v>
      </c>
      <c r="AF94" s="26">
        <f t="shared" si="33"/>
        <v>-1</v>
      </c>
      <c r="AG94" s="25">
        <f>IFERROR(VLOOKUP($A94,'TD SOP+PROFORM MOD'!$A$5:$AD$750,MATCH(AG$4,'TD SOP+PROFORM MOD'!$B$2:$AD$2,0)+1,0),0)+IFERROR(VLOOKUP($A94,'TD SOP+PROFORM MOD'!$A$5:$AD$750,MATCH(AG$2,'TD SOP+PROFORM MOD'!$B$2:$AD$2,0)+1,0),0)</f>
        <v>0</v>
      </c>
      <c r="AH94" s="25">
        <f>IFERROR(VLOOKUP($A94,'TD SOP+PROFORM MOD'!$A$5:$AD$750,MATCH(AH$4,'TD SOP+PROFORM MOD'!$B$2:$AD$2,0)+1,0),0)+IFERROR(VLOOKUP($A94,'TD SOP+PROFORM MOD'!$A$5:$AD$750,MATCH(AH$2,'TD SOP+PROFORM MOD'!$B$2:$AD$2,0)+1,0),0)</f>
        <v>0</v>
      </c>
      <c r="AI94" s="26" t="str">
        <f t="shared" si="34"/>
        <v/>
      </c>
      <c r="AJ94" s="25">
        <f>IFERROR(VLOOKUP($A94,'TD SOP+PROFORM MOD'!$A$5:$AD$750,MATCH(AJ$4,'TD SOP+PROFORM MOD'!$B$2:$AD$2,0)+1,0),0)+IFERROR(VLOOKUP($A94,'TD SOP+PROFORM MOD'!$A$5:$AD$750,MATCH(AJ$2,'TD SOP+PROFORM MOD'!$B$2:$AD$2,0)+1,0),0)</f>
        <v>0</v>
      </c>
      <c r="AK94" s="25">
        <f>IFERROR(VLOOKUP($A94,'TD SOP+PROFORM MOD'!$A$5:$AD$750,MATCH(AK$4,'TD SOP+PROFORM MOD'!$B$2:$AD$2,0)+1,0),0)+IFERROR(VLOOKUP($A94,'TD SOP+PROFORM MOD'!$A$5:$AD$750,MATCH(AK$2,'TD SOP+PROFORM MOD'!$B$2:$AD$2,0)+1,0),0)</f>
        <v>0</v>
      </c>
      <c r="AL94" s="26" t="str">
        <f t="shared" si="35"/>
        <v/>
      </c>
      <c r="AM94" s="25">
        <f t="shared" si="37"/>
        <v>0</v>
      </c>
      <c r="AN94" s="25">
        <f t="shared" si="37"/>
        <v>658</v>
      </c>
      <c r="AO94" s="26">
        <f t="shared" si="36"/>
        <v>-1</v>
      </c>
      <c r="AR94" s="25">
        <f>SUMIF('B&amp;S YTD LFY'!B:B,"="&amp;A94,'B&amp;S YTD LFY'!C:C)</f>
        <v>0</v>
      </c>
      <c r="AS94" s="25">
        <f t="shared" si="38"/>
        <v>0</v>
      </c>
      <c r="AT94" s="25"/>
    </row>
    <row r="95" spans="1:46" x14ac:dyDescent="0.35">
      <c r="A95" s="24" t="str">
        <f>IF(AND('TD SOP+PROFORM MOD'!A92&lt;&gt;"",'TD SOP+PROFORM MOD'!A92&lt;&gt;"TOTAL"),'TD SOP+PROFORM MOD'!A92,0)</f>
        <v>BLUE LAGOON</v>
      </c>
      <c r="C95" s="25">
        <f>IFERROR(VLOOKUP($A95,'TD SOP+PROFORM MOD'!$A$5:$AD$750,MATCH(C$4,'TD SOP+PROFORM MOD'!$B$2:$AT$2,0)+1,0),"")</f>
        <v>0</v>
      </c>
      <c r="D95" s="25">
        <f>IFERROR(VLOOKUP($A95,'TD SOP+PROFORM MOD'!$A$5:$AD$750,MATCH(D$4,'TD SOP+PROFORM MOD'!$B$2:$AT$2,0)+1,0),"")</f>
        <v>0</v>
      </c>
      <c r="E95" s="26" t="str">
        <f t="shared" si="24"/>
        <v/>
      </c>
      <c r="F95" s="25">
        <f>IFERROR(VLOOKUP($A95,'TD SOP+PROFORM MOD'!$A$5:$AD$750,MATCH(F$4,'TD SOP+PROFORM MOD'!$B$2:$AT$2,0)+1,0),"")</f>
        <v>0</v>
      </c>
      <c r="G95" s="25">
        <f>IFERROR(VLOOKUP($A95,'TD SOP+PROFORM MOD'!$A$5:$AD$750,MATCH(G$4,'TD SOP+PROFORM MOD'!$B$2:$AT$2,0)+1,0),"")</f>
        <v>0</v>
      </c>
      <c r="H95" s="26" t="str">
        <f t="shared" si="25"/>
        <v/>
      </c>
      <c r="I95" s="25">
        <f>IFERROR(VLOOKUP($A95,'TD SOP+PROFORM MOD'!$A$5:$AD$750,MATCH(I$4,'TD SOP+PROFORM MOD'!$B$2:$AT$2,0)+1,0),"")</f>
        <v>0</v>
      </c>
      <c r="J95" s="25">
        <f>IFERROR(VLOOKUP($A95,'TD SOP+PROFORM MOD'!$A$5:$AD$750,MATCH(J$4,'TD SOP+PROFORM MOD'!$B$2:$AT$2,0)+1,0),"")</f>
        <v>0</v>
      </c>
      <c r="K95" s="26" t="str">
        <f t="shared" si="26"/>
        <v/>
      </c>
      <c r="L95" s="25">
        <f>IFERROR(VLOOKUP($A95,'TD SOP+PROFORM MOD'!$A$5:$AD$750,MATCH(L$4,'TD SOP+PROFORM MOD'!$B$2:$AT$2,0)+1,0),"")</f>
        <v>0</v>
      </c>
      <c r="M95" s="25">
        <f>IFERROR(VLOOKUP($A95,'TD SOP+PROFORM MOD'!$A$5:$AD$750,MATCH(M$4,'TD SOP+PROFORM MOD'!$B$2:$AT$2,0)+1,0),"")</f>
        <v>0</v>
      </c>
      <c r="N95" s="26" t="str">
        <f t="shared" si="27"/>
        <v/>
      </c>
      <c r="O95" s="25">
        <f>IFERROR(VLOOKUP($A95,'TD SOP+PROFORM MOD'!$A$5:$AD$750,MATCH(O$4,'TD SOP+PROFORM MOD'!$B$2:$AD$2,0)+1,0),0)+IFERROR(VLOOKUP($A95,'TD SOP+PROFORM MOD'!$A$5:$AD$750,MATCH(O$2,'TD SOP+PROFORM MOD'!$B$2:$AD$2,0)+1,0),0)</f>
        <v>0</v>
      </c>
      <c r="P95" s="25">
        <f>IFERROR(VLOOKUP($A95,'TD SOP+PROFORM MOD'!$A$5:$AD$750,MATCH(P$4,'TD SOP+PROFORM MOD'!$B$2:$AD$2,0)+1,0),0)+IFERROR(VLOOKUP($A95,'TD SOP+PROFORM MOD'!$A$5:$AD$750,MATCH(P$2,'TD SOP+PROFORM MOD'!$B$2:$AD$2,0)+1,0),0)</f>
        <v>0</v>
      </c>
      <c r="Q95" s="26" t="str">
        <f t="shared" si="28"/>
        <v/>
      </c>
      <c r="R95" s="25">
        <f>IFERROR(VLOOKUP($A95,'TD SOP+PROFORM MOD'!$A$5:$AD$750,MATCH(R$4,'TD SOP+PROFORM MOD'!$B$2:$AD$2,0)+1,0),0)+IFERROR(VLOOKUP($A95,'TD SOP+PROFORM MOD'!$A$5:$AD$750,MATCH(R$2,'TD SOP+PROFORM MOD'!$B$2:$AD$2,0)+1,0),0)</f>
        <v>0</v>
      </c>
      <c r="S95" s="25">
        <f>IFERROR(VLOOKUP($A95,'TD SOP+PROFORM MOD'!$A$5:$AD$750,MATCH(S$4,'TD SOP+PROFORM MOD'!$B$2:$AD$2,0)+1,0),0)+IFERROR(VLOOKUP($A95,'TD SOP+PROFORM MOD'!$A$5:$AD$750,MATCH(S$2,'TD SOP+PROFORM MOD'!$B$2:$AD$2,0)+1,0),0)</f>
        <v>0</v>
      </c>
      <c r="T95" s="26" t="str">
        <f t="shared" si="29"/>
        <v/>
      </c>
      <c r="U95" s="25">
        <f>IFERROR(VLOOKUP($A95,'TD SOP+PROFORM MOD'!$A$5:$AD$750,MATCH(U$4,'TD SOP+PROFORM MOD'!$B$2:$AD$2,0)+1,0),0)+IFERROR(VLOOKUP($A95,'TD SOP+PROFORM MOD'!$A$5:$AD$750,MATCH(U$2,'TD SOP+PROFORM MOD'!$B$2:$AD$2,0)+1,0),0)</f>
        <v>0</v>
      </c>
      <c r="V95" s="25">
        <f>IFERROR(VLOOKUP($A95,'TD SOP+PROFORM MOD'!$A$5:$AD$750,MATCH(V$4,'TD SOP+PROFORM MOD'!$B$2:$AD$2,0)+1,0),0)+IFERROR(VLOOKUP($A95,'TD SOP+PROFORM MOD'!$A$5:$AD$750,MATCH(V$2,'TD SOP+PROFORM MOD'!$B$2:$AD$2,0)+1,0),0)</f>
        <v>513</v>
      </c>
      <c r="W95" s="26">
        <f t="shared" si="30"/>
        <v>-1</v>
      </c>
      <c r="X95" s="25">
        <f>IFERROR(VLOOKUP($A95,'TD SOP+PROFORM MOD'!$A$5:$AD$750,MATCH(X$4,'TD SOP+PROFORM MOD'!$B$2:$AD$2,0)+1,0),0)+IFERROR(VLOOKUP($A95,'TD SOP+PROFORM MOD'!$A$5:$AD$750,MATCH(X$2,'TD SOP+PROFORM MOD'!$B$2:$AD$2,0)+1,0),0)</f>
        <v>0</v>
      </c>
      <c r="Y95" s="25">
        <f>IFERROR(VLOOKUP($A95,'TD SOP+PROFORM MOD'!$A$5:$AD$750,MATCH(Y$4,'TD SOP+PROFORM MOD'!$B$2:$AD$2,0)+1,0),0)+IFERROR(VLOOKUP($A95,'TD SOP+PROFORM MOD'!$A$5:$AD$750,MATCH(Y$2,'TD SOP+PROFORM MOD'!$B$2:$AD$2,0)+1,0),0)</f>
        <v>0</v>
      </c>
      <c r="Z95" s="26" t="str">
        <f t="shared" si="31"/>
        <v/>
      </c>
      <c r="AA95" s="25">
        <f>IFERROR(VLOOKUP($A95,'TD SOP+PROFORM MOD'!$A$5:$AD$750,MATCH(AA$4,'TD SOP+PROFORM MOD'!$B$2:$AD$2,0)+1,0),0)+IFERROR(VLOOKUP($A95,'TD SOP+PROFORM MOD'!$A$5:$AD$750,MATCH(AA$2,'TD SOP+PROFORM MOD'!$B$2:$AD$2,0)+1,0),0)</f>
        <v>0</v>
      </c>
      <c r="AB95" s="25">
        <f>IFERROR(VLOOKUP($A95,'TD SOP+PROFORM MOD'!$A$5:$AD$750,MATCH(AB$4,'TD SOP+PROFORM MOD'!$B$2:$AD$2,0)+1,0),0)+IFERROR(VLOOKUP($A95,'TD SOP+PROFORM MOD'!$A$5:$AD$750,MATCH(AB$2,'TD SOP+PROFORM MOD'!$B$2:$AD$2,0)+1,0),0)</f>
        <v>0</v>
      </c>
      <c r="AC95" s="26" t="str">
        <f t="shared" si="32"/>
        <v/>
      </c>
      <c r="AD95" s="25">
        <f>IFERROR(VLOOKUP($A95,'TD SOP+PROFORM MOD'!$A$5:$AD$750,MATCH(AD$4,'TD SOP+PROFORM MOD'!$B$2:$AD$2,0)+1,0),0)+IFERROR(VLOOKUP($A95,'TD SOP+PROFORM MOD'!$A$5:$AD$750,MATCH(AD$2,'TD SOP+PROFORM MOD'!$B$2:$AD$2,0)+1,0),0)</f>
        <v>0</v>
      </c>
      <c r="AE95" s="25">
        <f>IFERROR(VLOOKUP($A95,'TD SOP+PROFORM MOD'!$A$5:$AD$750,MATCH(AE$4,'TD SOP+PROFORM MOD'!$B$2:$AD$2,0)+1,0),0)+IFERROR(VLOOKUP($A95,'TD SOP+PROFORM MOD'!$A$5:$AD$750,MATCH(AE$2,'TD SOP+PROFORM MOD'!$B$2:$AD$2,0)+1,0),0)</f>
        <v>0</v>
      </c>
      <c r="AF95" s="26" t="str">
        <f t="shared" si="33"/>
        <v/>
      </c>
      <c r="AG95" s="25">
        <f>IFERROR(VLOOKUP($A95,'TD SOP+PROFORM MOD'!$A$5:$AD$750,MATCH(AG$4,'TD SOP+PROFORM MOD'!$B$2:$AD$2,0)+1,0),0)+IFERROR(VLOOKUP($A95,'TD SOP+PROFORM MOD'!$A$5:$AD$750,MATCH(AG$2,'TD SOP+PROFORM MOD'!$B$2:$AD$2,0)+1,0),0)</f>
        <v>0</v>
      </c>
      <c r="AH95" s="25">
        <f>IFERROR(VLOOKUP($A95,'TD SOP+PROFORM MOD'!$A$5:$AD$750,MATCH(AH$4,'TD SOP+PROFORM MOD'!$B$2:$AD$2,0)+1,0),0)+IFERROR(VLOOKUP($A95,'TD SOP+PROFORM MOD'!$A$5:$AD$750,MATCH(AH$2,'TD SOP+PROFORM MOD'!$B$2:$AD$2,0)+1,0),0)</f>
        <v>0</v>
      </c>
      <c r="AI95" s="26" t="str">
        <f t="shared" si="34"/>
        <v/>
      </c>
      <c r="AJ95" s="25">
        <f>IFERROR(VLOOKUP($A95,'TD SOP+PROFORM MOD'!$A$5:$AD$750,MATCH(AJ$4,'TD SOP+PROFORM MOD'!$B$2:$AD$2,0)+1,0),0)+IFERROR(VLOOKUP($A95,'TD SOP+PROFORM MOD'!$A$5:$AD$750,MATCH(AJ$2,'TD SOP+PROFORM MOD'!$B$2:$AD$2,0)+1,0),0)</f>
        <v>0</v>
      </c>
      <c r="AK95" s="25">
        <f>IFERROR(VLOOKUP($A95,'TD SOP+PROFORM MOD'!$A$5:$AD$750,MATCH(AK$4,'TD SOP+PROFORM MOD'!$B$2:$AD$2,0)+1,0),0)+IFERROR(VLOOKUP($A95,'TD SOP+PROFORM MOD'!$A$5:$AD$750,MATCH(AK$2,'TD SOP+PROFORM MOD'!$B$2:$AD$2,0)+1,0),0)</f>
        <v>0</v>
      </c>
      <c r="AL95" s="26" t="str">
        <f t="shared" si="35"/>
        <v/>
      </c>
      <c r="AM95" s="25">
        <f t="shared" si="37"/>
        <v>0</v>
      </c>
      <c r="AN95" s="25">
        <f t="shared" si="37"/>
        <v>513</v>
      </c>
      <c r="AO95" s="26">
        <f t="shared" si="36"/>
        <v>-1</v>
      </c>
      <c r="AR95" s="25">
        <f>SUMIF('B&amp;S YTD LFY'!B:B,"="&amp;A95,'B&amp;S YTD LFY'!C:C)</f>
        <v>0</v>
      </c>
      <c r="AS95" s="25">
        <f t="shared" si="38"/>
        <v>0</v>
      </c>
      <c r="AT95" s="25"/>
    </row>
    <row r="96" spans="1:46" x14ac:dyDescent="0.35">
      <c r="A96" s="24" t="str">
        <f>IF(AND('TD SOP+PROFORM MOD'!A93&lt;&gt;"",'TD SOP+PROFORM MOD'!A93&lt;&gt;"TOTAL"),'TD SOP+PROFORM MOD'!A93,0)</f>
        <v>CALICO TRADING CO</v>
      </c>
      <c r="C96" s="25">
        <f>IFERROR(VLOOKUP($A96,'TD SOP+PROFORM MOD'!$A$5:$AD$750,MATCH(C$4,'TD SOP+PROFORM MOD'!$B$2:$AT$2,0)+1,0),"")</f>
        <v>0</v>
      </c>
      <c r="D96" s="25">
        <f>IFERROR(VLOOKUP($A96,'TD SOP+PROFORM MOD'!$A$5:$AD$750,MATCH(D$4,'TD SOP+PROFORM MOD'!$B$2:$AT$2,0)+1,0),"")</f>
        <v>0</v>
      </c>
      <c r="E96" s="26" t="str">
        <f t="shared" si="24"/>
        <v/>
      </c>
      <c r="F96" s="25">
        <f>IFERROR(VLOOKUP($A96,'TD SOP+PROFORM MOD'!$A$5:$AD$750,MATCH(F$4,'TD SOP+PROFORM MOD'!$B$2:$AT$2,0)+1,0),"")</f>
        <v>0</v>
      </c>
      <c r="G96" s="25">
        <f>IFERROR(VLOOKUP($A96,'TD SOP+PROFORM MOD'!$A$5:$AD$750,MATCH(G$4,'TD SOP+PROFORM MOD'!$B$2:$AT$2,0)+1,0),"")</f>
        <v>0</v>
      </c>
      <c r="H96" s="26" t="str">
        <f t="shared" si="25"/>
        <v/>
      </c>
      <c r="I96" s="25">
        <f>IFERROR(VLOOKUP($A96,'TD SOP+PROFORM MOD'!$A$5:$AD$750,MATCH(I$4,'TD SOP+PROFORM MOD'!$B$2:$AT$2,0)+1,0),"")</f>
        <v>0</v>
      </c>
      <c r="J96" s="25">
        <f>IFERROR(VLOOKUP($A96,'TD SOP+PROFORM MOD'!$A$5:$AD$750,MATCH(J$4,'TD SOP+PROFORM MOD'!$B$2:$AT$2,0)+1,0),"")</f>
        <v>0</v>
      </c>
      <c r="K96" s="26" t="str">
        <f t="shared" si="26"/>
        <v/>
      </c>
      <c r="L96" s="25">
        <f>IFERROR(VLOOKUP($A96,'TD SOP+PROFORM MOD'!$A$5:$AD$750,MATCH(L$4,'TD SOP+PROFORM MOD'!$B$2:$AT$2,0)+1,0),"")</f>
        <v>0</v>
      </c>
      <c r="M96" s="25">
        <f>IFERROR(VLOOKUP($A96,'TD SOP+PROFORM MOD'!$A$5:$AD$750,MATCH(M$4,'TD SOP+PROFORM MOD'!$B$2:$AT$2,0)+1,0),"")</f>
        <v>0</v>
      </c>
      <c r="N96" s="26" t="str">
        <f t="shared" si="27"/>
        <v/>
      </c>
      <c r="O96" s="25">
        <f>IFERROR(VLOOKUP($A96,'TD SOP+PROFORM MOD'!$A$5:$AD$750,MATCH(O$4,'TD SOP+PROFORM MOD'!$B$2:$AD$2,0)+1,0),0)+IFERROR(VLOOKUP($A96,'TD SOP+PROFORM MOD'!$A$5:$AD$750,MATCH(O$2,'TD SOP+PROFORM MOD'!$B$2:$AD$2,0)+1,0),0)</f>
        <v>0</v>
      </c>
      <c r="P96" s="25">
        <f>IFERROR(VLOOKUP($A96,'TD SOP+PROFORM MOD'!$A$5:$AD$750,MATCH(P$4,'TD SOP+PROFORM MOD'!$B$2:$AD$2,0)+1,0),0)+IFERROR(VLOOKUP($A96,'TD SOP+PROFORM MOD'!$A$5:$AD$750,MATCH(P$2,'TD SOP+PROFORM MOD'!$B$2:$AD$2,0)+1,0),0)</f>
        <v>0</v>
      </c>
      <c r="Q96" s="26" t="str">
        <f t="shared" si="28"/>
        <v/>
      </c>
      <c r="R96" s="25">
        <f>IFERROR(VLOOKUP($A96,'TD SOP+PROFORM MOD'!$A$5:$AD$750,MATCH(R$4,'TD SOP+PROFORM MOD'!$B$2:$AD$2,0)+1,0),0)+IFERROR(VLOOKUP($A96,'TD SOP+PROFORM MOD'!$A$5:$AD$750,MATCH(R$2,'TD SOP+PROFORM MOD'!$B$2:$AD$2,0)+1,0),0)</f>
        <v>0</v>
      </c>
      <c r="S96" s="25">
        <f>IFERROR(VLOOKUP($A96,'TD SOP+PROFORM MOD'!$A$5:$AD$750,MATCH(S$4,'TD SOP+PROFORM MOD'!$B$2:$AD$2,0)+1,0),0)+IFERROR(VLOOKUP($A96,'TD SOP+PROFORM MOD'!$A$5:$AD$750,MATCH(S$2,'TD SOP+PROFORM MOD'!$B$2:$AD$2,0)+1,0),0)</f>
        <v>0</v>
      </c>
      <c r="T96" s="26" t="str">
        <f t="shared" si="29"/>
        <v/>
      </c>
      <c r="U96" s="25">
        <f>IFERROR(VLOOKUP($A96,'TD SOP+PROFORM MOD'!$A$5:$AD$750,MATCH(U$4,'TD SOP+PROFORM MOD'!$B$2:$AD$2,0)+1,0),0)+IFERROR(VLOOKUP($A96,'TD SOP+PROFORM MOD'!$A$5:$AD$750,MATCH(U$2,'TD SOP+PROFORM MOD'!$B$2:$AD$2,0)+1,0),0)</f>
        <v>0</v>
      </c>
      <c r="V96" s="25">
        <f>IFERROR(VLOOKUP($A96,'TD SOP+PROFORM MOD'!$A$5:$AD$750,MATCH(V$4,'TD SOP+PROFORM MOD'!$B$2:$AD$2,0)+1,0),0)+IFERROR(VLOOKUP($A96,'TD SOP+PROFORM MOD'!$A$5:$AD$750,MATCH(V$2,'TD SOP+PROFORM MOD'!$B$2:$AD$2,0)+1,0),0)</f>
        <v>0</v>
      </c>
      <c r="W96" s="26" t="str">
        <f t="shared" si="30"/>
        <v/>
      </c>
      <c r="X96" s="25">
        <f>IFERROR(VLOOKUP($A96,'TD SOP+PROFORM MOD'!$A$5:$AD$750,MATCH(X$4,'TD SOP+PROFORM MOD'!$B$2:$AD$2,0)+1,0),0)+IFERROR(VLOOKUP($A96,'TD SOP+PROFORM MOD'!$A$5:$AD$750,MATCH(X$2,'TD SOP+PROFORM MOD'!$B$2:$AD$2,0)+1,0),0)</f>
        <v>0</v>
      </c>
      <c r="Y96" s="25">
        <f>IFERROR(VLOOKUP($A96,'TD SOP+PROFORM MOD'!$A$5:$AD$750,MATCH(Y$4,'TD SOP+PROFORM MOD'!$B$2:$AD$2,0)+1,0),0)+IFERROR(VLOOKUP($A96,'TD SOP+PROFORM MOD'!$A$5:$AD$750,MATCH(Y$2,'TD SOP+PROFORM MOD'!$B$2:$AD$2,0)+1,0),0)</f>
        <v>0</v>
      </c>
      <c r="Z96" s="26" t="str">
        <f t="shared" si="31"/>
        <v/>
      </c>
      <c r="AA96" s="25">
        <f>IFERROR(VLOOKUP($A96,'TD SOP+PROFORM MOD'!$A$5:$AD$750,MATCH(AA$4,'TD SOP+PROFORM MOD'!$B$2:$AD$2,0)+1,0),0)+IFERROR(VLOOKUP($A96,'TD SOP+PROFORM MOD'!$A$5:$AD$750,MATCH(AA$2,'TD SOP+PROFORM MOD'!$B$2:$AD$2,0)+1,0),0)</f>
        <v>0</v>
      </c>
      <c r="AB96" s="25">
        <f>IFERROR(VLOOKUP($A96,'TD SOP+PROFORM MOD'!$A$5:$AD$750,MATCH(AB$4,'TD SOP+PROFORM MOD'!$B$2:$AD$2,0)+1,0),0)+IFERROR(VLOOKUP($A96,'TD SOP+PROFORM MOD'!$A$5:$AD$750,MATCH(AB$2,'TD SOP+PROFORM MOD'!$B$2:$AD$2,0)+1,0),0)</f>
        <v>0</v>
      </c>
      <c r="AC96" s="26" t="str">
        <f t="shared" si="32"/>
        <v/>
      </c>
      <c r="AD96" s="25">
        <f>IFERROR(VLOOKUP($A96,'TD SOP+PROFORM MOD'!$A$5:$AD$750,MATCH(AD$4,'TD SOP+PROFORM MOD'!$B$2:$AD$2,0)+1,0),0)+IFERROR(VLOOKUP($A96,'TD SOP+PROFORM MOD'!$A$5:$AD$750,MATCH(AD$2,'TD SOP+PROFORM MOD'!$B$2:$AD$2,0)+1,0),0)</f>
        <v>0</v>
      </c>
      <c r="AE96" s="25">
        <f>IFERROR(VLOOKUP($A96,'TD SOP+PROFORM MOD'!$A$5:$AD$750,MATCH(AE$4,'TD SOP+PROFORM MOD'!$B$2:$AD$2,0)+1,0),0)+IFERROR(VLOOKUP($A96,'TD SOP+PROFORM MOD'!$A$5:$AD$750,MATCH(AE$2,'TD SOP+PROFORM MOD'!$B$2:$AD$2,0)+1,0),0)</f>
        <v>0</v>
      </c>
      <c r="AF96" s="26" t="str">
        <f t="shared" si="33"/>
        <v/>
      </c>
      <c r="AG96" s="25">
        <f>IFERROR(VLOOKUP($A96,'TD SOP+PROFORM MOD'!$A$5:$AD$750,MATCH(AG$4,'TD SOP+PROFORM MOD'!$B$2:$AD$2,0)+1,0),0)+IFERROR(VLOOKUP($A96,'TD SOP+PROFORM MOD'!$A$5:$AD$750,MATCH(AG$2,'TD SOP+PROFORM MOD'!$B$2:$AD$2,0)+1,0),0)</f>
        <v>0</v>
      </c>
      <c r="AH96" s="25">
        <f>IFERROR(VLOOKUP($A96,'TD SOP+PROFORM MOD'!$A$5:$AD$750,MATCH(AH$4,'TD SOP+PROFORM MOD'!$B$2:$AD$2,0)+1,0),0)+IFERROR(VLOOKUP($A96,'TD SOP+PROFORM MOD'!$A$5:$AD$750,MATCH(AH$2,'TD SOP+PROFORM MOD'!$B$2:$AD$2,0)+1,0),0)</f>
        <v>0</v>
      </c>
      <c r="AI96" s="26" t="str">
        <f t="shared" si="34"/>
        <v/>
      </c>
      <c r="AJ96" s="25">
        <f>IFERROR(VLOOKUP($A96,'TD SOP+PROFORM MOD'!$A$5:$AD$750,MATCH(AJ$4,'TD SOP+PROFORM MOD'!$B$2:$AD$2,0)+1,0),0)+IFERROR(VLOOKUP($A96,'TD SOP+PROFORM MOD'!$A$5:$AD$750,MATCH(AJ$2,'TD SOP+PROFORM MOD'!$B$2:$AD$2,0)+1,0),0)</f>
        <v>0</v>
      </c>
      <c r="AK96" s="25">
        <f>IFERROR(VLOOKUP($A96,'TD SOP+PROFORM MOD'!$A$5:$AD$750,MATCH(AK$4,'TD SOP+PROFORM MOD'!$B$2:$AD$2,0)+1,0),0)+IFERROR(VLOOKUP($A96,'TD SOP+PROFORM MOD'!$A$5:$AD$750,MATCH(AK$2,'TD SOP+PROFORM MOD'!$B$2:$AD$2,0)+1,0),0)</f>
        <v>508</v>
      </c>
      <c r="AL96" s="26">
        <f t="shared" si="35"/>
        <v>-1</v>
      </c>
      <c r="AM96" s="25">
        <f t="shared" si="37"/>
        <v>0</v>
      </c>
      <c r="AN96" s="25">
        <f t="shared" si="37"/>
        <v>508</v>
      </c>
      <c r="AO96" s="26">
        <f t="shared" si="36"/>
        <v>-1</v>
      </c>
      <c r="AR96" s="25">
        <f>SUMIF('B&amp;S YTD LFY'!B:B,"="&amp;A96,'B&amp;S YTD LFY'!C:C)</f>
        <v>2879</v>
      </c>
      <c r="AS96" s="25">
        <f t="shared" si="38"/>
        <v>0</v>
      </c>
      <c r="AT96" s="25"/>
    </row>
    <row r="97" spans="1:46" x14ac:dyDescent="0.35">
      <c r="A97" s="24" t="str">
        <f>IF(AND('TD SOP+PROFORM MOD'!A94&lt;&gt;"",'TD SOP+PROFORM MOD'!A94&lt;&gt;"TOTAL"),'TD SOP+PROFORM MOD'!A94,0)</f>
        <v>GRMV INC</v>
      </c>
      <c r="C97" s="25">
        <f>IFERROR(VLOOKUP($A97,'TD SOP+PROFORM MOD'!$A$5:$AD$750,MATCH(C$4,'TD SOP+PROFORM MOD'!$B$2:$AT$2,0)+1,0),"")</f>
        <v>0</v>
      </c>
      <c r="D97" s="25">
        <f>IFERROR(VLOOKUP($A97,'TD SOP+PROFORM MOD'!$A$5:$AD$750,MATCH(D$4,'TD SOP+PROFORM MOD'!$B$2:$AT$2,0)+1,0),"")</f>
        <v>258.3</v>
      </c>
      <c r="E97" s="26">
        <f t="shared" si="24"/>
        <v>-1</v>
      </c>
      <c r="F97" s="25">
        <f>IFERROR(VLOOKUP($A97,'TD SOP+PROFORM MOD'!$A$5:$AD$750,MATCH(F$4,'TD SOP+PROFORM MOD'!$B$2:$AT$2,0)+1,0),"")</f>
        <v>0</v>
      </c>
      <c r="G97" s="25">
        <f>IFERROR(VLOOKUP($A97,'TD SOP+PROFORM MOD'!$A$5:$AD$750,MATCH(G$4,'TD SOP+PROFORM MOD'!$B$2:$AT$2,0)+1,0),"")</f>
        <v>0</v>
      </c>
      <c r="H97" s="26" t="str">
        <f t="shared" si="25"/>
        <v/>
      </c>
      <c r="I97" s="25">
        <f>IFERROR(VLOOKUP($A97,'TD SOP+PROFORM MOD'!$A$5:$AD$750,MATCH(I$4,'TD SOP+PROFORM MOD'!$B$2:$AT$2,0)+1,0),"")</f>
        <v>0</v>
      </c>
      <c r="J97" s="25">
        <f>IFERROR(VLOOKUP($A97,'TD SOP+PROFORM MOD'!$A$5:$AD$750,MATCH(J$4,'TD SOP+PROFORM MOD'!$B$2:$AT$2,0)+1,0),"")</f>
        <v>0</v>
      </c>
      <c r="K97" s="26" t="str">
        <f t="shared" si="26"/>
        <v/>
      </c>
      <c r="L97" s="25">
        <f>IFERROR(VLOOKUP($A97,'TD SOP+PROFORM MOD'!$A$5:$AD$750,MATCH(L$4,'TD SOP+PROFORM MOD'!$B$2:$AT$2,0)+1,0),"")</f>
        <v>0</v>
      </c>
      <c r="M97" s="25">
        <f>IFERROR(VLOOKUP($A97,'TD SOP+PROFORM MOD'!$A$5:$AD$750,MATCH(M$4,'TD SOP+PROFORM MOD'!$B$2:$AT$2,0)+1,0),"")</f>
        <v>0</v>
      </c>
      <c r="N97" s="26" t="str">
        <f t="shared" si="27"/>
        <v/>
      </c>
      <c r="O97" s="25">
        <f>IFERROR(VLOOKUP($A97,'TD SOP+PROFORM MOD'!$A$5:$AD$750,MATCH(O$4,'TD SOP+PROFORM MOD'!$B$2:$AD$2,0)+1,0),0)+IFERROR(VLOOKUP($A97,'TD SOP+PROFORM MOD'!$A$5:$AD$750,MATCH(O$2,'TD SOP+PROFORM MOD'!$B$2:$AD$2,0)+1,0),0)</f>
        <v>0</v>
      </c>
      <c r="P97" s="25">
        <f>IFERROR(VLOOKUP($A97,'TD SOP+PROFORM MOD'!$A$5:$AD$750,MATCH(P$4,'TD SOP+PROFORM MOD'!$B$2:$AD$2,0)+1,0),0)+IFERROR(VLOOKUP($A97,'TD SOP+PROFORM MOD'!$A$5:$AD$750,MATCH(P$2,'TD SOP+PROFORM MOD'!$B$2:$AD$2,0)+1,0),0)</f>
        <v>0</v>
      </c>
      <c r="Q97" s="26" t="str">
        <f t="shared" si="28"/>
        <v/>
      </c>
      <c r="R97" s="25">
        <f>IFERROR(VLOOKUP($A97,'TD SOP+PROFORM MOD'!$A$5:$AD$750,MATCH(R$4,'TD SOP+PROFORM MOD'!$B$2:$AD$2,0)+1,0),0)+IFERROR(VLOOKUP($A97,'TD SOP+PROFORM MOD'!$A$5:$AD$750,MATCH(R$2,'TD SOP+PROFORM MOD'!$B$2:$AD$2,0)+1,0),0)</f>
        <v>0</v>
      </c>
      <c r="S97" s="25">
        <f>IFERROR(VLOOKUP($A97,'TD SOP+PROFORM MOD'!$A$5:$AD$750,MATCH(S$4,'TD SOP+PROFORM MOD'!$B$2:$AD$2,0)+1,0),0)+IFERROR(VLOOKUP($A97,'TD SOP+PROFORM MOD'!$A$5:$AD$750,MATCH(S$2,'TD SOP+PROFORM MOD'!$B$2:$AD$2,0)+1,0),0)</f>
        <v>0</v>
      </c>
      <c r="T97" s="26" t="str">
        <f t="shared" si="29"/>
        <v/>
      </c>
      <c r="U97" s="25">
        <f>IFERROR(VLOOKUP($A97,'TD SOP+PROFORM MOD'!$A$5:$AD$750,MATCH(U$4,'TD SOP+PROFORM MOD'!$B$2:$AD$2,0)+1,0),0)+IFERROR(VLOOKUP($A97,'TD SOP+PROFORM MOD'!$A$5:$AD$750,MATCH(U$2,'TD SOP+PROFORM MOD'!$B$2:$AD$2,0)+1,0),0)</f>
        <v>0</v>
      </c>
      <c r="V97" s="25">
        <f>IFERROR(VLOOKUP($A97,'TD SOP+PROFORM MOD'!$A$5:$AD$750,MATCH(V$4,'TD SOP+PROFORM MOD'!$B$2:$AD$2,0)+1,0),0)+IFERROR(VLOOKUP($A97,'TD SOP+PROFORM MOD'!$A$5:$AD$750,MATCH(V$2,'TD SOP+PROFORM MOD'!$B$2:$AD$2,0)+1,0),0)</f>
        <v>0</v>
      </c>
      <c r="W97" s="26" t="str">
        <f t="shared" si="30"/>
        <v/>
      </c>
      <c r="X97" s="25">
        <f>IFERROR(VLOOKUP($A97,'TD SOP+PROFORM MOD'!$A$5:$AD$750,MATCH(X$4,'TD SOP+PROFORM MOD'!$B$2:$AD$2,0)+1,0),0)+IFERROR(VLOOKUP($A97,'TD SOP+PROFORM MOD'!$A$5:$AD$750,MATCH(X$2,'TD SOP+PROFORM MOD'!$B$2:$AD$2,0)+1,0),0)</f>
        <v>0</v>
      </c>
      <c r="Y97" s="25">
        <f>IFERROR(VLOOKUP($A97,'TD SOP+PROFORM MOD'!$A$5:$AD$750,MATCH(Y$4,'TD SOP+PROFORM MOD'!$B$2:$AD$2,0)+1,0),0)+IFERROR(VLOOKUP($A97,'TD SOP+PROFORM MOD'!$A$5:$AD$750,MATCH(Y$2,'TD SOP+PROFORM MOD'!$B$2:$AD$2,0)+1,0),0)</f>
        <v>0</v>
      </c>
      <c r="Z97" s="26" t="str">
        <f t="shared" si="31"/>
        <v/>
      </c>
      <c r="AA97" s="25">
        <f>IFERROR(VLOOKUP($A97,'TD SOP+PROFORM MOD'!$A$5:$AD$750,MATCH(AA$4,'TD SOP+PROFORM MOD'!$B$2:$AD$2,0)+1,0),0)+IFERROR(VLOOKUP($A97,'TD SOP+PROFORM MOD'!$A$5:$AD$750,MATCH(AA$2,'TD SOP+PROFORM MOD'!$B$2:$AD$2,0)+1,0),0)</f>
        <v>0</v>
      </c>
      <c r="AB97" s="25">
        <f>IFERROR(VLOOKUP($A97,'TD SOP+PROFORM MOD'!$A$5:$AD$750,MATCH(AB$4,'TD SOP+PROFORM MOD'!$B$2:$AD$2,0)+1,0),0)+IFERROR(VLOOKUP($A97,'TD SOP+PROFORM MOD'!$A$5:$AD$750,MATCH(AB$2,'TD SOP+PROFORM MOD'!$B$2:$AD$2,0)+1,0),0)</f>
        <v>0</v>
      </c>
      <c r="AC97" s="26" t="str">
        <f t="shared" si="32"/>
        <v/>
      </c>
      <c r="AD97" s="25">
        <f>IFERROR(VLOOKUP($A97,'TD SOP+PROFORM MOD'!$A$5:$AD$750,MATCH(AD$4,'TD SOP+PROFORM MOD'!$B$2:$AD$2,0)+1,0),0)+IFERROR(VLOOKUP($A97,'TD SOP+PROFORM MOD'!$A$5:$AD$750,MATCH(AD$2,'TD SOP+PROFORM MOD'!$B$2:$AD$2,0)+1,0),0)</f>
        <v>0</v>
      </c>
      <c r="AE97" s="25">
        <f>IFERROR(VLOOKUP($A97,'TD SOP+PROFORM MOD'!$A$5:$AD$750,MATCH(AE$4,'TD SOP+PROFORM MOD'!$B$2:$AD$2,0)+1,0),0)+IFERROR(VLOOKUP($A97,'TD SOP+PROFORM MOD'!$A$5:$AD$750,MATCH(AE$2,'TD SOP+PROFORM MOD'!$B$2:$AD$2,0)+1,0),0)</f>
        <v>0</v>
      </c>
      <c r="AF97" s="26" t="str">
        <f t="shared" si="33"/>
        <v/>
      </c>
      <c r="AG97" s="25">
        <f>IFERROR(VLOOKUP($A97,'TD SOP+PROFORM MOD'!$A$5:$AD$750,MATCH(AG$4,'TD SOP+PROFORM MOD'!$B$2:$AD$2,0)+1,0),0)+IFERROR(VLOOKUP($A97,'TD SOP+PROFORM MOD'!$A$5:$AD$750,MATCH(AG$2,'TD SOP+PROFORM MOD'!$B$2:$AD$2,0)+1,0),0)</f>
        <v>0</v>
      </c>
      <c r="AH97" s="25">
        <f>IFERROR(VLOOKUP($A97,'TD SOP+PROFORM MOD'!$A$5:$AD$750,MATCH(AH$4,'TD SOP+PROFORM MOD'!$B$2:$AD$2,0)+1,0),0)+IFERROR(VLOOKUP($A97,'TD SOP+PROFORM MOD'!$A$5:$AD$750,MATCH(AH$2,'TD SOP+PROFORM MOD'!$B$2:$AD$2,0)+1,0),0)</f>
        <v>0</v>
      </c>
      <c r="AI97" s="26" t="str">
        <f t="shared" si="34"/>
        <v/>
      </c>
      <c r="AJ97" s="25">
        <f>IFERROR(VLOOKUP($A97,'TD SOP+PROFORM MOD'!$A$5:$AD$750,MATCH(AJ$4,'TD SOP+PROFORM MOD'!$B$2:$AD$2,0)+1,0),0)+IFERROR(VLOOKUP($A97,'TD SOP+PROFORM MOD'!$A$5:$AD$750,MATCH(AJ$2,'TD SOP+PROFORM MOD'!$B$2:$AD$2,0)+1,0),0)</f>
        <v>0</v>
      </c>
      <c r="AK97" s="25">
        <f>IFERROR(VLOOKUP($A97,'TD SOP+PROFORM MOD'!$A$5:$AD$750,MATCH(AK$4,'TD SOP+PROFORM MOD'!$B$2:$AD$2,0)+1,0),0)+IFERROR(VLOOKUP($A97,'TD SOP+PROFORM MOD'!$A$5:$AD$750,MATCH(AK$2,'TD SOP+PROFORM MOD'!$B$2:$AD$2,0)+1,0),0)</f>
        <v>0</v>
      </c>
      <c r="AL97" s="26" t="str">
        <f t="shared" si="35"/>
        <v/>
      </c>
      <c r="AM97" s="25">
        <f t="shared" si="37"/>
        <v>0</v>
      </c>
      <c r="AN97" s="25">
        <f t="shared" si="37"/>
        <v>258.3</v>
      </c>
      <c r="AO97" s="26">
        <f t="shared" si="36"/>
        <v>-1</v>
      </c>
      <c r="AR97" s="25">
        <f>SUMIF('B&amp;S YTD LFY'!B:B,"="&amp;A97,'B&amp;S YTD LFY'!C:C)</f>
        <v>258.3</v>
      </c>
      <c r="AS97" s="25">
        <f t="shared" si="38"/>
        <v>0</v>
      </c>
      <c r="AT97" s="25"/>
    </row>
    <row r="98" spans="1:46" x14ac:dyDescent="0.35">
      <c r="A98" s="24" t="str">
        <f>IF(AND('TD SOP+PROFORM MOD'!A95&lt;&gt;"",'TD SOP+PROFORM MOD'!A95&lt;&gt;"TOTAL"),'TD SOP+PROFORM MOD'!A95,0)</f>
        <v>CHARM CITY RUN</v>
      </c>
      <c r="C98" s="25">
        <f>IFERROR(VLOOKUP($A98,'TD SOP+PROFORM MOD'!$A$5:$AD$750,MATCH(C$4,'TD SOP+PROFORM MOD'!$B$2:$AT$2,0)+1,0),"")</f>
        <v>0</v>
      </c>
      <c r="D98" s="25">
        <f>IFERROR(VLOOKUP($A98,'TD SOP+PROFORM MOD'!$A$5:$AD$750,MATCH(D$4,'TD SOP+PROFORM MOD'!$B$2:$AT$2,0)+1,0),"")</f>
        <v>63</v>
      </c>
      <c r="E98" s="26">
        <f t="shared" si="24"/>
        <v>-1</v>
      </c>
      <c r="F98" s="25">
        <f>IFERROR(VLOOKUP($A98,'TD SOP+PROFORM MOD'!$A$5:$AD$750,MATCH(F$4,'TD SOP+PROFORM MOD'!$B$2:$AT$2,0)+1,0),"")</f>
        <v>0</v>
      </c>
      <c r="G98" s="25">
        <f>IFERROR(VLOOKUP($A98,'TD SOP+PROFORM MOD'!$A$5:$AD$750,MATCH(G$4,'TD SOP+PROFORM MOD'!$B$2:$AT$2,0)+1,0),"")</f>
        <v>0</v>
      </c>
      <c r="H98" s="26" t="str">
        <f t="shared" si="25"/>
        <v/>
      </c>
      <c r="I98" s="25">
        <f>IFERROR(VLOOKUP($A98,'TD SOP+PROFORM MOD'!$A$5:$AD$750,MATCH(I$4,'TD SOP+PROFORM MOD'!$B$2:$AT$2,0)+1,0),"")</f>
        <v>0</v>
      </c>
      <c r="J98" s="25">
        <f>IFERROR(VLOOKUP($A98,'TD SOP+PROFORM MOD'!$A$5:$AD$750,MATCH(J$4,'TD SOP+PROFORM MOD'!$B$2:$AT$2,0)+1,0),"")</f>
        <v>0</v>
      </c>
      <c r="K98" s="26" t="str">
        <f t="shared" si="26"/>
        <v/>
      </c>
      <c r="L98" s="25">
        <f>IFERROR(VLOOKUP($A98,'TD SOP+PROFORM MOD'!$A$5:$AD$750,MATCH(L$4,'TD SOP+PROFORM MOD'!$B$2:$AT$2,0)+1,0),"")</f>
        <v>0</v>
      </c>
      <c r="M98" s="25">
        <f>IFERROR(VLOOKUP($A98,'TD SOP+PROFORM MOD'!$A$5:$AD$750,MATCH(M$4,'TD SOP+PROFORM MOD'!$B$2:$AT$2,0)+1,0),"")</f>
        <v>0</v>
      </c>
      <c r="N98" s="26" t="str">
        <f t="shared" si="27"/>
        <v/>
      </c>
      <c r="O98" s="25">
        <f>IFERROR(VLOOKUP($A98,'TD SOP+PROFORM MOD'!$A$5:$AD$750,MATCH(O$4,'TD SOP+PROFORM MOD'!$B$2:$AD$2,0)+1,0),0)+IFERROR(VLOOKUP($A98,'TD SOP+PROFORM MOD'!$A$5:$AD$750,MATCH(O$2,'TD SOP+PROFORM MOD'!$B$2:$AD$2,0)+1,0),0)</f>
        <v>0</v>
      </c>
      <c r="P98" s="25">
        <f>IFERROR(VLOOKUP($A98,'TD SOP+PROFORM MOD'!$A$5:$AD$750,MATCH(P$4,'TD SOP+PROFORM MOD'!$B$2:$AD$2,0)+1,0),0)+IFERROR(VLOOKUP($A98,'TD SOP+PROFORM MOD'!$A$5:$AD$750,MATCH(P$2,'TD SOP+PROFORM MOD'!$B$2:$AD$2,0)+1,0),0)</f>
        <v>0</v>
      </c>
      <c r="Q98" s="26" t="str">
        <f t="shared" si="28"/>
        <v/>
      </c>
      <c r="R98" s="25">
        <f>IFERROR(VLOOKUP($A98,'TD SOP+PROFORM MOD'!$A$5:$AD$750,MATCH(R$4,'TD SOP+PROFORM MOD'!$B$2:$AD$2,0)+1,0),0)+IFERROR(VLOOKUP($A98,'TD SOP+PROFORM MOD'!$A$5:$AD$750,MATCH(R$2,'TD SOP+PROFORM MOD'!$B$2:$AD$2,0)+1,0),0)</f>
        <v>0</v>
      </c>
      <c r="S98" s="25">
        <f>IFERROR(VLOOKUP($A98,'TD SOP+PROFORM MOD'!$A$5:$AD$750,MATCH(S$4,'TD SOP+PROFORM MOD'!$B$2:$AD$2,0)+1,0),0)+IFERROR(VLOOKUP($A98,'TD SOP+PROFORM MOD'!$A$5:$AD$750,MATCH(S$2,'TD SOP+PROFORM MOD'!$B$2:$AD$2,0)+1,0),0)</f>
        <v>0</v>
      </c>
      <c r="T98" s="26" t="str">
        <f t="shared" si="29"/>
        <v/>
      </c>
      <c r="U98" s="25">
        <f>IFERROR(VLOOKUP($A98,'TD SOP+PROFORM MOD'!$A$5:$AD$750,MATCH(U$4,'TD SOP+PROFORM MOD'!$B$2:$AD$2,0)+1,0),0)+IFERROR(VLOOKUP($A98,'TD SOP+PROFORM MOD'!$A$5:$AD$750,MATCH(U$2,'TD SOP+PROFORM MOD'!$B$2:$AD$2,0)+1,0),0)</f>
        <v>0</v>
      </c>
      <c r="V98" s="25">
        <f>IFERROR(VLOOKUP($A98,'TD SOP+PROFORM MOD'!$A$5:$AD$750,MATCH(V$4,'TD SOP+PROFORM MOD'!$B$2:$AD$2,0)+1,0),0)+IFERROR(VLOOKUP($A98,'TD SOP+PROFORM MOD'!$A$5:$AD$750,MATCH(V$2,'TD SOP+PROFORM MOD'!$B$2:$AD$2,0)+1,0),0)</f>
        <v>0</v>
      </c>
      <c r="W98" s="26" t="str">
        <f t="shared" si="30"/>
        <v/>
      </c>
      <c r="X98" s="25">
        <f>IFERROR(VLOOKUP($A98,'TD SOP+PROFORM MOD'!$A$5:$AD$750,MATCH(X$4,'TD SOP+PROFORM MOD'!$B$2:$AD$2,0)+1,0),0)+IFERROR(VLOOKUP($A98,'TD SOP+PROFORM MOD'!$A$5:$AD$750,MATCH(X$2,'TD SOP+PROFORM MOD'!$B$2:$AD$2,0)+1,0),0)</f>
        <v>0</v>
      </c>
      <c r="Y98" s="25">
        <f>IFERROR(VLOOKUP($A98,'TD SOP+PROFORM MOD'!$A$5:$AD$750,MATCH(Y$4,'TD SOP+PROFORM MOD'!$B$2:$AD$2,0)+1,0),0)+IFERROR(VLOOKUP($A98,'TD SOP+PROFORM MOD'!$A$5:$AD$750,MATCH(Y$2,'TD SOP+PROFORM MOD'!$B$2:$AD$2,0)+1,0),0)</f>
        <v>0</v>
      </c>
      <c r="Z98" s="26" t="str">
        <f t="shared" si="31"/>
        <v/>
      </c>
      <c r="AA98" s="25">
        <f>IFERROR(VLOOKUP($A98,'TD SOP+PROFORM MOD'!$A$5:$AD$750,MATCH(AA$4,'TD SOP+PROFORM MOD'!$B$2:$AD$2,0)+1,0),0)+IFERROR(VLOOKUP($A98,'TD SOP+PROFORM MOD'!$A$5:$AD$750,MATCH(AA$2,'TD SOP+PROFORM MOD'!$B$2:$AD$2,0)+1,0),0)</f>
        <v>0</v>
      </c>
      <c r="AB98" s="25">
        <f>IFERROR(VLOOKUP($A98,'TD SOP+PROFORM MOD'!$A$5:$AD$750,MATCH(AB$4,'TD SOP+PROFORM MOD'!$B$2:$AD$2,0)+1,0),0)+IFERROR(VLOOKUP($A98,'TD SOP+PROFORM MOD'!$A$5:$AD$750,MATCH(AB$2,'TD SOP+PROFORM MOD'!$B$2:$AD$2,0)+1,0),0)</f>
        <v>0</v>
      </c>
      <c r="AC98" s="26" t="str">
        <f t="shared" si="32"/>
        <v/>
      </c>
      <c r="AD98" s="25">
        <f>IFERROR(VLOOKUP($A98,'TD SOP+PROFORM MOD'!$A$5:$AD$750,MATCH(AD$4,'TD SOP+PROFORM MOD'!$B$2:$AD$2,0)+1,0),0)+IFERROR(VLOOKUP($A98,'TD SOP+PROFORM MOD'!$A$5:$AD$750,MATCH(AD$2,'TD SOP+PROFORM MOD'!$B$2:$AD$2,0)+1,0),0)</f>
        <v>0</v>
      </c>
      <c r="AE98" s="25">
        <f>IFERROR(VLOOKUP($A98,'TD SOP+PROFORM MOD'!$A$5:$AD$750,MATCH(AE$4,'TD SOP+PROFORM MOD'!$B$2:$AD$2,0)+1,0),0)+IFERROR(VLOOKUP($A98,'TD SOP+PROFORM MOD'!$A$5:$AD$750,MATCH(AE$2,'TD SOP+PROFORM MOD'!$B$2:$AD$2,0)+1,0),0)</f>
        <v>0</v>
      </c>
      <c r="AF98" s="26" t="str">
        <f t="shared" si="33"/>
        <v/>
      </c>
      <c r="AG98" s="25">
        <f>IFERROR(VLOOKUP($A98,'TD SOP+PROFORM MOD'!$A$5:$AD$750,MATCH(AG$4,'TD SOP+PROFORM MOD'!$B$2:$AD$2,0)+1,0),0)+IFERROR(VLOOKUP($A98,'TD SOP+PROFORM MOD'!$A$5:$AD$750,MATCH(AG$2,'TD SOP+PROFORM MOD'!$B$2:$AD$2,0)+1,0),0)</f>
        <v>0</v>
      </c>
      <c r="AH98" s="25">
        <f>IFERROR(VLOOKUP($A98,'TD SOP+PROFORM MOD'!$A$5:$AD$750,MATCH(AH$4,'TD SOP+PROFORM MOD'!$B$2:$AD$2,0)+1,0),0)+IFERROR(VLOOKUP($A98,'TD SOP+PROFORM MOD'!$A$5:$AD$750,MATCH(AH$2,'TD SOP+PROFORM MOD'!$B$2:$AD$2,0)+1,0),0)</f>
        <v>0</v>
      </c>
      <c r="AI98" s="26" t="str">
        <f t="shared" si="34"/>
        <v/>
      </c>
      <c r="AJ98" s="25">
        <f>IFERROR(VLOOKUP($A98,'TD SOP+PROFORM MOD'!$A$5:$AD$750,MATCH(AJ$4,'TD SOP+PROFORM MOD'!$B$2:$AD$2,0)+1,0),0)+IFERROR(VLOOKUP($A98,'TD SOP+PROFORM MOD'!$A$5:$AD$750,MATCH(AJ$2,'TD SOP+PROFORM MOD'!$B$2:$AD$2,0)+1,0),0)</f>
        <v>0</v>
      </c>
      <c r="AK98" s="25">
        <f>IFERROR(VLOOKUP($A98,'TD SOP+PROFORM MOD'!$A$5:$AD$750,MATCH(AK$4,'TD SOP+PROFORM MOD'!$B$2:$AD$2,0)+1,0),0)+IFERROR(VLOOKUP($A98,'TD SOP+PROFORM MOD'!$A$5:$AD$750,MATCH(AK$2,'TD SOP+PROFORM MOD'!$B$2:$AD$2,0)+1,0),0)</f>
        <v>0</v>
      </c>
      <c r="AL98" s="26" t="str">
        <f t="shared" si="35"/>
        <v/>
      </c>
      <c r="AM98" s="25">
        <f t="shared" si="37"/>
        <v>0</v>
      </c>
      <c r="AN98" s="25">
        <f t="shared" si="37"/>
        <v>63</v>
      </c>
      <c r="AO98" s="26">
        <f t="shared" si="36"/>
        <v>-1</v>
      </c>
      <c r="AR98" s="25">
        <f>SUMIF('B&amp;S YTD LFY'!B:B,"="&amp;A98,'B&amp;S YTD LFY'!C:C)</f>
        <v>63</v>
      </c>
      <c r="AS98" s="25">
        <f t="shared" si="38"/>
        <v>0</v>
      </c>
      <c r="AT98" s="25"/>
    </row>
    <row r="99" spans="1:46" x14ac:dyDescent="0.35">
      <c r="A99" s="24">
        <f>IF(AND('TD SOP+PROFORM MOD'!A96&lt;&gt;"",'TD SOP+PROFORM MOD'!A96&lt;&gt;"TOTAL"),'TD SOP+PROFORM MOD'!A96,0)</f>
        <v>0</v>
      </c>
      <c r="C99" s="25" t="str">
        <f>IFERROR(VLOOKUP($A99,'TD SOP+PROFORM MOD'!$A$5:$AD$750,MATCH(C$4,'TD SOP+PROFORM MOD'!$B$2:$AT$2,0)+1,0),"")</f>
        <v/>
      </c>
      <c r="D99" s="25" t="str">
        <f>IFERROR(VLOOKUP($A99,'TD SOP+PROFORM MOD'!$A$5:$AD$750,MATCH(D$4,'TD SOP+PROFORM MOD'!$B$2:$AT$2,0)+1,0),"")</f>
        <v/>
      </c>
      <c r="E99" s="26" t="str">
        <f t="shared" si="24"/>
        <v/>
      </c>
      <c r="F99" s="25" t="str">
        <f>IFERROR(VLOOKUP($A99,'TD SOP+PROFORM MOD'!$A$5:$AD$750,MATCH(F$4,'TD SOP+PROFORM MOD'!$B$2:$AT$2,0)+1,0),"")</f>
        <v/>
      </c>
      <c r="G99" s="25" t="str">
        <f>IFERROR(VLOOKUP($A99,'TD SOP+PROFORM MOD'!$A$5:$AD$750,MATCH(G$4,'TD SOP+PROFORM MOD'!$B$2:$AT$2,0)+1,0),"")</f>
        <v/>
      </c>
      <c r="H99" s="26" t="str">
        <f t="shared" si="25"/>
        <v/>
      </c>
      <c r="I99" s="25" t="str">
        <f>IFERROR(VLOOKUP($A99,'TD SOP+PROFORM MOD'!$A$5:$AD$750,MATCH(I$4,'TD SOP+PROFORM MOD'!$B$2:$AT$2,0)+1,0),"")</f>
        <v/>
      </c>
      <c r="J99" s="25" t="str">
        <f>IFERROR(VLOOKUP($A99,'TD SOP+PROFORM MOD'!$A$5:$AD$750,MATCH(J$4,'TD SOP+PROFORM MOD'!$B$2:$AT$2,0)+1,0),"")</f>
        <v/>
      </c>
      <c r="K99" s="26" t="str">
        <f t="shared" si="26"/>
        <v/>
      </c>
      <c r="L99" s="25" t="str">
        <f>IFERROR(VLOOKUP($A99,'TD SOP+PROFORM MOD'!$A$5:$AD$750,MATCH(L$4,'TD SOP+PROFORM MOD'!$B$2:$AT$2,0)+1,0),"")</f>
        <v/>
      </c>
      <c r="M99" s="25" t="str">
        <f>IFERROR(VLOOKUP($A99,'TD SOP+PROFORM MOD'!$A$5:$AD$750,MATCH(M$4,'TD SOP+PROFORM MOD'!$B$2:$AT$2,0)+1,0),"")</f>
        <v/>
      </c>
      <c r="N99" s="26" t="str">
        <f t="shared" si="27"/>
        <v/>
      </c>
      <c r="O99" s="25">
        <f>IFERROR(VLOOKUP($A99,'TD SOP+PROFORM MOD'!$A$5:$AD$750,MATCH(O$4,'TD SOP+PROFORM MOD'!$B$2:$AD$2,0)+1,0),0)+IFERROR(VLOOKUP($A99,'TD SOP+PROFORM MOD'!$A$5:$AD$750,MATCH(O$2,'TD SOP+PROFORM MOD'!$B$2:$AD$2,0)+1,0),0)</f>
        <v>0</v>
      </c>
      <c r="P99" s="25">
        <f>IFERROR(VLOOKUP($A99,'TD SOP+PROFORM MOD'!$A$5:$AD$750,MATCH(P$4,'TD SOP+PROFORM MOD'!$B$2:$AD$2,0)+1,0),0)+IFERROR(VLOOKUP($A99,'TD SOP+PROFORM MOD'!$A$5:$AD$750,MATCH(P$2,'TD SOP+PROFORM MOD'!$B$2:$AD$2,0)+1,0),0)</f>
        <v>0</v>
      </c>
      <c r="Q99" s="26" t="str">
        <f t="shared" si="28"/>
        <v/>
      </c>
      <c r="R99" s="25">
        <f>IFERROR(VLOOKUP($A99,'TD SOP+PROFORM MOD'!$A$5:$AD$750,MATCH(R$4,'TD SOP+PROFORM MOD'!$B$2:$AD$2,0)+1,0),0)+IFERROR(VLOOKUP($A99,'TD SOP+PROFORM MOD'!$A$5:$AD$750,MATCH(R$2,'TD SOP+PROFORM MOD'!$B$2:$AD$2,0)+1,0),0)</f>
        <v>0</v>
      </c>
      <c r="S99" s="25">
        <f>IFERROR(VLOOKUP($A99,'TD SOP+PROFORM MOD'!$A$5:$AD$750,MATCH(S$4,'TD SOP+PROFORM MOD'!$B$2:$AD$2,0)+1,0),0)+IFERROR(VLOOKUP($A99,'TD SOP+PROFORM MOD'!$A$5:$AD$750,MATCH(S$2,'TD SOP+PROFORM MOD'!$B$2:$AD$2,0)+1,0),0)</f>
        <v>0</v>
      </c>
      <c r="T99" s="26" t="str">
        <f t="shared" si="29"/>
        <v/>
      </c>
      <c r="U99" s="25">
        <f>IFERROR(VLOOKUP($A99,'TD SOP+PROFORM MOD'!$A$5:$AD$750,MATCH(U$4,'TD SOP+PROFORM MOD'!$B$2:$AD$2,0)+1,0),0)+IFERROR(VLOOKUP($A99,'TD SOP+PROFORM MOD'!$A$5:$AD$750,MATCH(U$2,'TD SOP+PROFORM MOD'!$B$2:$AD$2,0)+1,0),0)</f>
        <v>0</v>
      </c>
      <c r="V99" s="25">
        <f>IFERROR(VLOOKUP($A99,'TD SOP+PROFORM MOD'!$A$5:$AD$750,MATCH(V$4,'TD SOP+PROFORM MOD'!$B$2:$AD$2,0)+1,0),0)+IFERROR(VLOOKUP($A99,'TD SOP+PROFORM MOD'!$A$5:$AD$750,MATCH(V$2,'TD SOP+PROFORM MOD'!$B$2:$AD$2,0)+1,0),0)</f>
        <v>0</v>
      </c>
      <c r="W99" s="26" t="str">
        <f t="shared" si="30"/>
        <v/>
      </c>
      <c r="X99" s="25">
        <f>IFERROR(VLOOKUP($A99,'TD SOP+PROFORM MOD'!$A$5:$AD$750,MATCH(X$4,'TD SOP+PROFORM MOD'!$B$2:$AD$2,0)+1,0),0)+IFERROR(VLOOKUP($A99,'TD SOP+PROFORM MOD'!$A$5:$AD$750,MATCH(X$2,'TD SOP+PROFORM MOD'!$B$2:$AD$2,0)+1,0),0)</f>
        <v>0</v>
      </c>
      <c r="Y99" s="25">
        <f>IFERROR(VLOOKUP($A99,'TD SOP+PROFORM MOD'!$A$5:$AD$750,MATCH(Y$4,'TD SOP+PROFORM MOD'!$B$2:$AD$2,0)+1,0),0)+IFERROR(VLOOKUP($A99,'TD SOP+PROFORM MOD'!$A$5:$AD$750,MATCH(Y$2,'TD SOP+PROFORM MOD'!$B$2:$AD$2,0)+1,0),0)</f>
        <v>0</v>
      </c>
      <c r="Z99" s="26" t="str">
        <f t="shared" si="31"/>
        <v/>
      </c>
      <c r="AA99" s="25">
        <f>IFERROR(VLOOKUP($A99,'TD SOP+PROFORM MOD'!$A$5:$AD$750,MATCH(AA$4,'TD SOP+PROFORM MOD'!$B$2:$AD$2,0)+1,0),0)+IFERROR(VLOOKUP($A99,'TD SOP+PROFORM MOD'!$A$5:$AD$750,MATCH(AA$2,'TD SOP+PROFORM MOD'!$B$2:$AD$2,0)+1,0),0)</f>
        <v>0</v>
      </c>
      <c r="AB99" s="25">
        <f>IFERROR(VLOOKUP($A99,'TD SOP+PROFORM MOD'!$A$5:$AD$750,MATCH(AB$4,'TD SOP+PROFORM MOD'!$B$2:$AD$2,0)+1,0),0)+IFERROR(VLOOKUP($A99,'TD SOP+PROFORM MOD'!$A$5:$AD$750,MATCH(AB$2,'TD SOP+PROFORM MOD'!$B$2:$AD$2,0)+1,0),0)</f>
        <v>0</v>
      </c>
      <c r="AC99" s="26" t="str">
        <f t="shared" si="32"/>
        <v/>
      </c>
      <c r="AD99" s="25">
        <f>IFERROR(VLOOKUP($A99,'TD SOP+PROFORM MOD'!$A$5:$AD$750,MATCH(AD$4,'TD SOP+PROFORM MOD'!$B$2:$AD$2,0)+1,0),0)+IFERROR(VLOOKUP($A99,'TD SOP+PROFORM MOD'!$A$5:$AD$750,MATCH(AD$2,'TD SOP+PROFORM MOD'!$B$2:$AD$2,0)+1,0),0)</f>
        <v>0</v>
      </c>
      <c r="AE99" s="25">
        <f>IFERROR(VLOOKUP($A99,'TD SOP+PROFORM MOD'!$A$5:$AD$750,MATCH(AE$4,'TD SOP+PROFORM MOD'!$B$2:$AD$2,0)+1,0),0)+IFERROR(VLOOKUP($A99,'TD SOP+PROFORM MOD'!$A$5:$AD$750,MATCH(AE$2,'TD SOP+PROFORM MOD'!$B$2:$AD$2,0)+1,0),0)</f>
        <v>0</v>
      </c>
      <c r="AF99" s="26" t="str">
        <f t="shared" si="33"/>
        <v/>
      </c>
      <c r="AG99" s="25">
        <f>IFERROR(VLOOKUP($A99,'TD SOP+PROFORM MOD'!$A$5:$AD$750,MATCH(AG$4,'TD SOP+PROFORM MOD'!$B$2:$AD$2,0)+1,0),0)+IFERROR(VLOOKUP($A99,'TD SOP+PROFORM MOD'!$A$5:$AD$750,MATCH(AG$2,'TD SOP+PROFORM MOD'!$B$2:$AD$2,0)+1,0),0)</f>
        <v>0</v>
      </c>
      <c r="AH99" s="25">
        <f>IFERROR(VLOOKUP($A99,'TD SOP+PROFORM MOD'!$A$5:$AD$750,MATCH(AH$4,'TD SOP+PROFORM MOD'!$B$2:$AD$2,0)+1,0),0)+IFERROR(VLOOKUP($A99,'TD SOP+PROFORM MOD'!$A$5:$AD$750,MATCH(AH$2,'TD SOP+PROFORM MOD'!$B$2:$AD$2,0)+1,0),0)</f>
        <v>0</v>
      </c>
      <c r="AI99" s="26" t="str">
        <f t="shared" si="34"/>
        <v/>
      </c>
      <c r="AJ99" s="25">
        <f>IFERROR(VLOOKUP($A99,'TD SOP+PROFORM MOD'!$A$5:$AD$750,MATCH(AJ$4,'TD SOP+PROFORM MOD'!$B$2:$AD$2,0)+1,0),0)+IFERROR(VLOOKUP($A99,'TD SOP+PROFORM MOD'!$A$5:$AD$750,MATCH(AJ$2,'TD SOP+PROFORM MOD'!$B$2:$AD$2,0)+1,0),0)</f>
        <v>0</v>
      </c>
      <c r="AK99" s="25">
        <f>IFERROR(VLOOKUP($A99,'TD SOP+PROFORM MOD'!$A$5:$AD$750,MATCH(AK$4,'TD SOP+PROFORM MOD'!$B$2:$AD$2,0)+1,0),0)+IFERROR(VLOOKUP($A99,'TD SOP+PROFORM MOD'!$A$5:$AD$750,MATCH(AK$2,'TD SOP+PROFORM MOD'!$B$2:$AD$2,0)+1,0),0)</f>
        <v>0</v>
      </c>
      <c r="AL99" s="26" t="str">
        <f t="shared" si="35"/>
        <v/>
      </c>
      <c r="AM99" s="25">
        <f t="shared" si="37"/>
        <v>0</v>
      </c>
      <c r="AN99" s="25">
        <f t="shared" si="37"/>
        <v>0</v>
      </c>
      <c r="AO99" s="26" t="str">
        <f t="shared" si="36"/>
        <v/>
      </c>
      <c r="AR99" s="25">
        <f>SUMIF('B&amp;S YTD LFY'!B:B,"="&amp;A99,'B&amp;S YTD LFY'!C:C)</f>
        <v>0</v>
      </c>
      <c r="AS99" s="25">
        <f t="shared" si="38"/>
        <v>0</v>
      </c>
      <c r="AT99" s="25"/>
    </row>
    <row r="100" spans="1:46" x14ac:dyDescent="0.35">
      <c r="A100" s="24">
        <f>IF(AND('TD SOP+PROFORM MOD'!A97&lt;&gt;"",'TD SOP+PROFORM MOD'!A97&lt;&gt;"TOTAL"),'TD SOP+PROFORM MOD'!A97,0)</f>
        <v>0</v>
      </c>
      <c r="C100" s="25" t="str">
        <f>IFERROR(VLOOKUP($A100,'TD SOP+PROFORM MOD'!$A$5:$AD$750,MATCH(C$4,'TD SOP+PROFORM MOD'!$B$2:$AT$2,0)+1,0),"")</f>
        <v/>
      </c>
      <c r="D100" s="25" t="str">
        <f>IFERROR(VLOOKUP($A100,'TD SOP+PROFORM MOD'!$A$5:$AD$750,MATCH(D$4,'TD SOP+PROFORM MOD'!$B$2:$AT$2,0)+1,0),"")</f>
        <v/>
      </c>
      <c r="E100" s="26" t="str">
        <f t="shared" si="24"/>
        <v/>
      </c>
      <c r="F100" s="25" t="str">
        <f>IFERROR(VLOOKUP($A100,'TD SOP+PROFORM MOD'!$A$5:$AD$750,MATCH(F$4,'TD SOP+PROFORM MOD'!$B$2:$AT$2,0)+1,0),"")</f>
        <v/>
      </c>
      <c r="G100" s="25" t="str">
        <f>IFERROR(VLOOKUP($A100,'TD SOP+PROFORM MOD'!$A$5:$AD$750,MATCH(G$4,'TD SOP+PROFORM MOD'!$B$2:$AT$2,0)+1,0),"")</f>
        <v/>
      </c>
      <c r="H100" s="26" t="str">
        <f t="shared" si="25"/>
        <v/>
      </c>
      <c r="I100" s="25" t="str">
        <f>IFERROR(VLOOKUP($A100,'TD SOP+PROFORM MOD'!$A$5:$AD$750,MATCH(I$4,'TD SOP+PROFORM MOD'!$B$2:$AT$2,0)+1,0),"")</f>
        <v/>
      </c>
      <c r="J100" s="25" t="str">
        <f>IFERROR(VLOOKUP($A100,'TD SOP+PROFORM MOD'!$A$5:$AD$750,MATCH(J$4,'TD SOP+PROFORM MOD'!$B$2:$AT$2,0)+1,0),"")</f>
        <v/>
      </c>
      <c r="K100" s="26" t="str">
        <f t="shared" si="26"/>
        <v/>
      </c>
      <c r="L100" s="25" t="str">
        <f>IFERROR(VLOOKUP($A100,'TD SOP+PROFORM MOD'!$A$5:$AD$750,MATCH(L$4,'TD SOP+PROFORM MOD'!$B$2:$AT$2,0)+1,0),"")</f>
        <v/>
      </c>
      <c r="M100" s="25" t="str">
        <f>IFERROR(VLOOKUP($A100,'TD SOP+PROFORM MOD'!$A$5:$AD$750,MATCH(M$4,'TD SOP+PROFORM MOD'!$B$2:$AT$2,0)+1,0),"")</f>
        <v/>
      </c>
      <c r="N100" s="26" t="str">
        <f t="shared" si="27"/>
        <v/>
      </c>
      <c r="O100" s="25">
        <f>IFERROR(VLOOKUP($A100,'TD SOP+PROFORM MOD'!$A$5:$AD$750,MATCH(O$4,'TD SOP+PROFORM MOD'!$B$2:$AD$2,0)+1,0),0)+IFERROR(VLOOKUP($A100,'TD SOP+PROFORM MOD'!$A$5:$AD$750,MATCH(O$2,'TD SOP+PROFORM MOD'!$B$2:$AD$2,0)+1,0),0)</f>
        <v>0</v>
      </c>
      <c r="P100" s="25">
        <f>IFERROR(VLOOKUP($A100,'TD SOP+PROFORM MOD'!$A$5:$AD$750,MATCH(P$4,'TD SOP+PROFORM MOD'!$B$2:$AD$2,0)+1,0),0)+IFERROR(VLOOKUP($A100,'TD SOP+PROFORM MOD'!$A$5:$AD$750,MATCH(P$2,'TD SOP+PROFORM MOD'!$B$2:$AD$2,0)+1,0),0)</f>
        <v>0</v>
      </c>
      <c r="Q100" s="26" t="str">
        <f t="shared" si="28"/>
        <v/>
      </c>
      <c r="R100" s="25">
        <f>IFERROR(VLOOKUP($A100,'TD SOP+PROFORM MOD'!$A$5:$AD$750,MATCH(R$4,'TD SOP+PROFORM MOD'!$B$2:$AD$2,0)+1,0),0)+IFERROR(VLOOKUP($A100,'TD SOP+PROFORM MOD'!$A$5:$AD$750,MATCH(R$2,'TD SOP+PROFORM MOD'!$B$2:$AD$2,0)+1,0),0)</f>
        <v>0</v>
      </c>
      <c r="S100" s="25">
        <f>IFERROR(VLOOKUP($A100,'TD SOP+PROFORM MOD'!$A$5:$AD$750,MATCH(S$4,'TD SOP+PROFORM MOD'!$B$2:$AD$2,0)+1,0),0)+IFERROR(VLOOKUP($A100,'TD SOP+PROFORM MOD'!$A$5:$AD$750,MATCH(S$2,'TD SOP+PROFORM MOD'!$B$2:$AD$2,0)+1,0),0)</f>
        <v>0</v>
      </c>
      <c r="T100" s="26" t="str">
        <f t="shared" si="29"/>
        <v/>
      </c>
      <c r="U100" s="25">
        <f>IFERROR(VLOOKUP($A100,'TD SOP+PROFORM MOD'!$A$5:$AD$750,MATCH(U$4,'TD SOP+PROFORM MOD'!$B$2:$AD$2,0)+1,0),0)+IFERROR(VLOOKUP($A100,'TD SOP+PROFORM MOD'!$A$5:$AD$750,MATCH(U$2,'TD SOP+PROFORM MOD'!$B$2:$AD$2,0)+1,0),0)</f>
        <v>0</v>
      </c>
      <c r="V100" s="25">
        <f>IFERROR(VLOOKUP($A100,'TD SOP+PROFORM MOD'!$A$5:$AD$750,MATCH(V$4,'TD SOP+PROFORM MOD'!$B$2:$AD$2,0)+1,0),0)+IFERROR(VLOOKUP($A100,'TD SOP+PROFORM MOD'!$A$5:$AD$750,MATCH(V$2,'TD SOP+PROFORM MOD'!$B$2:$AD$2,0)+1,0),0)</f>
        <v>0</v>
      </c>
      <c r="W100" s="26" t="str">
        <f t="shared" si="30"/>
        <v/>
      </c>
      <c r="X100" s="25">
        <f>IFERROR(VLOOKUP($A100,'TD SOP+PROFORM MOD'!$A$5:$AD$750,MATCH(X$4,'TD SOP+PROFORM MOD'!$B$2:$AD$2,0)+1,0),0)+IFERROR(VLOOKUP($A100,'TD SOP+PROFORM MOD'!$A$5:$AD$750,MATCH(X$2,'TD SOP+PROFORM MOD'!$B$2:$AD$2,0)+1,0),0)</f>
        <v>0</v>
      </c>
      <c r="Y100" s="25">
        <f>IFERROR(VLOOKUP($A100,'TD SOP+PROFORM MOD'!$A$5:$AD$750,MATCH(Y$4,'TD SOP+PROFORM MOD'!$B$2:$AD$2,0)+1,0),0)+IFERROR(VLOOKUP($A100,'TD SOP+PROFORM MOD'!$A$5:$AD$750,MATCH(Y$2,'TD SOP+PROFORM MOD'!$B$2:$AD$2,0)+1,0),0)</f>
        <v>0</v>
      </c>
      <c r="Z100" s="26" t="str">
        <f t="shared" si="31"/>
        <v/>
      </c>
      <c r="AA100" s="25">
        <f>IFERROR(VLOOKUP($A100,'TD SOP+PROFORM MOD'!$A$5:$AD$750,MATCH(AA$4,'TD SOP+PROFORM MOD'!$B$2:$AD$2,0)+1,0),0)+IFERROR(VLOOKUP($A100,'TD SOP+PROFORM MOD'!$A$5:$AD$750,MATCH(AA$2,'TD SOP+PROFORM MOD'!$B$2:$AD$2,0)+1,0),0)</f>
        <v>0</v>
      </c>
      <c r="AB100" s="25">
        <f>IFERROR(VLOOKUP($A100,'TD SOP+PROFORM MOD'!$A$5:$AD$750,MATCH(AB$4,'TD SOP+PROFORM MOD'!$B$2:$AD$2,0)+1,0),0)+IFERROR(VLOOKUP($A100,'TD SOP+PROFORM MOD'!$A$5:$AD$750,MATCH(AB$2,'TD SOP+PROFORM MOD'!$B$2:$AD$2,0)+1,0),0)</f>
        <v>0</v>
      </c>
      <c r="AC100" s="26" t="str">
        <f t="shared" si="32"/>
        <v/>
      </c>
      <c r="AD100" s="25">
        <f>IFERROR(VLOOKUP($A100,'TD SOP+PROFORM MOD'!$A$5:$AD$750,MATCH(AD$4,'TD SOP+PROFORM MOD'!$B$2:$AD$2,0)+1,0),0)+IFERROR(VLOOKUP($A100,'TD SOP+PROFORM MOD'!$A$5:$AD$750,MATCH(AD$2,'TD SOP+PROFORM MOD'!$B$2:$AD$2,0)+1,0),0)</f>
        <v>0</v>
      </c>
      <c r="AE100" s="25">
        <f>IFERROR(VLOOKUP($A100,'TD SOP+PROFORM MOD'!$A$5:$AD$750,MATCH(AE$4,'TD SOP+PROFORM MOD'!$B$2:$AD$2,0)+1,0),0)+IFERROR(VLOOKUP($A100,'TD SOP+PROFORM MOD'!$A$5:$AD$750,MATCH(AE$2,'TD SOP+PROFORM MOD'!$B$2:$AD$2,0)+1,0),0)</f>
        <v>0</v>
      </c>
      <c r="AF100" s="26" t="str">
        <f t="shared" si="33"/>
        <v/>
      </c>
      <c r="AG100" s="25">
        <f>IFERROR(VLOOKUP($A100,'TD SOP+PROFORM MOD'!$A$5:$AD$750,MATCH(AG$4,'TD SOP+PROFORM MOD'!$B$2:$AD$2,0)+1,0),0)+IFERROR(VLOOKUP($A100,'TD SOP+PROFORM MOD'!$A$5:$AD$750,MATCH(AG$2,'TD SOP+PROFORM MOD'!$B$2:$AD$2,0)+1,0),0)</f>
        <v>0</v>
      </c>
      <c r="AH100" s="25">
        <f>IFERROR(VLOOKUP($A100,'TD SOP+PROFORM MOD'!$A$5:$AD$750,MATCH(AH$4,'TD SOP+PROFORM MOD'!$B$2:$AD$2,0)+1,0),0)+IFERROR(VLOOKUP($A100,'TD SOP+PROFORM MOD'!$A$5:$AD$750,MATCH(AH$2,'TD SOP+PROFORM MOD'!$B$2:$AD$2,0)+1,0),0)</f>
        <v>0</v>
      </c>
      <c r="AI100" s="26" t="str">
        <f t="shared" si="34"/>
        <v/>
      </c>
      <c r="AJ100" s="25">
        <f>IFERROR(VLOOKUP($A100,'TD SOP+PROFORM MOD'!$A$5:$AD$750,MATCH(AJ$4,'TD SOP+PROFORM MOD'!$B$2:$AD$2,0)+1,0),0)+IFERROR(VLOOKUP($A100,'TD SOP+PROFORM MOD'!$A$5:$AD$750,MATCH(AJ$2,'TD SOP+PROFORM MOD'!$B$2:$AD$2,0)+1,0),0)</f>
        <v>0</v>
      </c>
      <c r="AK100" s="25">
        <f>IFERROR(VLOOKUP($A100,'TD SOP+PROFORM MOD'!$A$5:$AD$750,MATCH(AK$4,'TD SOP+PROFORM MOD'!$B$2:$AD$2,0)+1,0),0)+IFERROR(VLOOKUP($A100,'TD SOP+PROFORM MOD'!$A$5:$AD$750,MATCH(AK$2,'TD SOP+PROFORM MOD'!$B$2:$AD$2,0)+1,0),0)</f>
        <v>0</v>
      </c>
      <c r="AL100" s="26" t="str">
        <f t="shared" si="35"/>
        <v/>
      </c>
      <c r="AM100" s="25">
        <f t="shared" si="37"/>
        <v>0</v>
      </c>
      <c r="AN100" s="25">
        <f t="shared" si="37"/>
        <v>0</v>
      </c>
      <c r="AO100" s="26" t="str">
        <f t="shared" si="36"/>
        <v/>
      </c>
      <c r="AR100" s="25">
        <f>SUMIF('B&amp;S YTD LFY'!B:B,"="&amp;A100,'B&amp;S YTD LFY'!C:C)</f>
        <v>0</v>
      </c>
      <c r="AS100" s="25">
        <f t="shared" si="38"/>
        <v>0</v>
      </c>
      <c r="AT100" s="25"/>
    </row>
    <row r="101" spans="1:46" x14ac:dyDescent="0.35">
      <c r="A101" s="24">
        <f>IF(AND('TD SOP+PROFORM MOD'!A98&lt;&gt;"",'TD SOP+PROFORM MOD'!A98&lt;&gt;"TOTAL"),'TD SOP+PROFORM MOD'!A98,0)</f>
        <v>0</v>
      </c>
      <c r="C101" s="25" t="str">
        <f>IFERROR(VLOOKUP($A101,'TD SOP+PROFORM MOD'!$A$5:$AD$750,MATCH(C$4,'TD SOP+PROFORM MOD'!$B$2:$AT$2,0)+1,0),"")</f>
        <v/>
      </c>
      <c r="D101" s="25" t="str">
        <f>IFERROR(VLOOKUP($A101,'TD SOP+PROFORM MOD'!$A$5:$AD$750,MATCH(D$4,'TD SOP+PROFORM MOD'!$B$2:$AT$2,0)+1,0),"")</f>
        <v/>
      </c>
      <c r="E101" s="26" t="str">
        <f t="shared" si="24"/>
        <v/>
      </c>
      <c r="F101" s="25" t="str">
        <f>IFERROR(VLOOKUP($A101,'TD SOP+PROFORM MOD'!$A$5:$AD$750,MATCH(F$4,'TD SOP+PROFORM MOD'!$B$2:$AT$2,0)+1,0),"")</f>
        <v/>
      </c>
      <c r="G101" s="25" t="str">
        <f>IFERROR(VLOOKUP($A101,'TD SOP+PROFORM MOD'!$A$5:$AD$750,MATCH(G$4,'TD SOP+PROFORM MOD'!$B$2:$AT$2,0)+1,0),"")</f>
        <v/>
      </c>
      <c r="H101" s="26" t="str">
        <f t="shared" si="25"/>
        <v/>
      </c>
      <c r="I101" s="25" t="str">
        <f>IFERROR(VLOOKUP($A101,'TD SOP+PROFORM MOD'!$A$5:$AD$750,MATCH(I$4,'TD SOP+PROFORM MOD'!$B$2:$AT$2,0)+1,0),"")</f>
        <v/>
      </c>
      <c r="J101" s="25" t="str">
        <f>IFERROR(VLOOKUP($A101,'TD SOP+PROFORM MOD'!$A$5:$AD$750,MATCH(J$4,'TD SOP+PROFORM MOD'!$B$2:$AT$2,0)+1,0),"")</f>
        <v/>
      </c>
      <c r="K101" s="26" t="str">
        <f t="shared" si="26"/>
        <v/>
      </c>
      <c r="L101" s="25" t="str">
        <f>IFERROR(VLOOKUP($A101,'TD SOP+PROFORM MOD'!$A$5:$AD$750,MATCH(L$4,'TD SOP+PROFORM MOD'!$B$2:$AT$2,0)+1,0),"")</f>
        <v/>
      </c>
      <c r="M101" s="25" t="str">
        <f>IFERROR(VLOOKUP($A101,'TD SOP+PROFORM MOD'!$A$5:$AD$750,MATCH(M$4,'TD SOP+PROFORM MOD'!$B$2:$AT$2,0)+1,0),"")</f>
        <v/>
      </c>
      <c r="N101" s="26" t="str">
        <f t="shared" si="27"/>
        <v/>
      </c>
      <c r="O101" s="25">
        <f>IFERROR(VLOOKUP($A101,'TD SOP+PROFORM MOD'!$A$5:$AD$750,MATCH(O$4,'TD SOP+PROFORM MOD'!$B$2:$AD$2,0)+1,0),0)+IFERROR(VLOOKUP($A101,'TD SOP+PROFORM MOD'!$A$5:$AD$750,MATCH(O$2,'TD SOP+PROFORM MOD'!$B$2:$AD$2,0)+1,0),0)</f>
        <v>0</v>
      </c>
      <c r="P101" s="25">
        <f>IFERROR(VLOOKUP($A101,'TD SOP+PROFORM MOD'!$A$5:$AD$750,MATCH(P$4,'TD SOP+PROFORM MOD'!$B$2:$AD$2,0)+1,0),0)+IFERROR(VLOOKUP($A101,'TD SOP+PROFORM MOD'!$A$5:$AD$750,MATCH(P$2,'TD SOP+PROFORM MOD'!$B$2:$AD$2,0)+1,0),0)</f>
        <v>0</v>
      </c>
      <c r="Q101" s="26" t="str">
        <f t="shared" si="28"/>
        <v/>
      </c>
      <c r="R101" s="25">
        <f>IFERROR(VLOOKUP($A101,'TD SOP+PROFORM MOD'!$A$5:$AD$750,MATCH(R$4,'TD SOP+PROFORM MOD'!$B$2:$AD$2,0)+1,0),0)+IFERROR(VLOOKUP($A101,'TD SOP+PROFORM MOD'!$A$5:$AD$750,MATCH(R$2,'TD SOP+PROFORM MOD'!$B$2:$AD$2,0)+1,0),0)</f>
        <v>0</v>
      </c>
      <c r="S101" s="25">
        <f>IFERROR(VLOOKUP($A101,'TD SOP+PROFORM MOD'!$A$5:$AD$750,MATCH(S$4,'TD SOP+PROFORM MOD'!$B$2:$AD$2,0)+1,0),0)+IFERROR(VLOOKUP($A101,'TD SOP+PROFORM MOD'!$A$5:$AD$750,MATCH(S$2,'TD SOP+PROFORM MOD'!$B$2:$AD$2,0)+1,0),0)</f>
        <v>0</v>
      </c>
      <c r="T101" s="26" t="str">
        <f t="shared" si="29"/>
        <v/>
      </c>
      <c r="U101" s="25">
        <f>IFERROR(VLOOKUP($A101,'TD SOP+PROFORM MOD'!$A$5:$AD$750,MATCH(U$4,'TD SOP+PROFORM MOD'!$B$2:$AD$2,0)+1,0),0)+IFERROR(VLOOKUP($A101,'TD SOP+PROFORM MOD'!$A$5:$AD$750,MATCH(U$2,'TD SOP+PROFORM MOD'!$B$2:$AD$2,0)+1,0),0)</f>
        <v>0</v>
      </c>
      <c r="V101" s="25">
        <f>IFERROR(VLOOKUP($A101,'TD SOP+PROFORM MOD'!$A$5:$AD$750,MATCH(V$4,'TD SOP+PROFORM MOD'!$B$2:$AD$2,0)+1,0),0)+IFERROR(VLOOKUP($A101,'TD SOP+PROFORM MOD'!$A$5:$AD$750,MATCH(V$2,'TD SOP+PROFORM MOD'!$B$2:$AD$2,0)+1,0),0)</f>
        <v>0</v>
      </c>
      <c r="W101" s="26" t="str">
        <f t="shared" si="30"/>
        <v/>
      </c>
      <c r="X101" s="25">
        <f>IFERROR(VLOOKUP($A101,'TD SOP+PROFORM MOD'!$A$5:$AD$750,MATCH(X$4,'TD SOP+PROFORM MOD'!$B$2:$AD$2,0)+1,0),0)+IFERROR(VLOOKUP($A101,'TD SOP+PROFORM MOD'!$A$5:$AD$750,MATCH(X$2,'TD SOP+PROFORM MOD'!$B$2:$AD$2,0)+1,0),0)</f>
        <v>0</v>
      </c>
      <c r="Y101" s="25">
        <f>IFERROR(VLOOKUP($A101,'TD SOP+PROFORM MOD'!$A$5:$AD$750,MATCH(Y$4,'TD SOP+PROFORM MOD'!$B$2:$AD$2,0)+1,0),0)+IFERROR(VLOOKUP($A101,'TD SOP+PROFORM MOD'!$A$5:$AD$750,MATCH(Y$2,'TD SOP+PROFORM MOD'!$B$2:$AD$2,0)+1,0),0)</f>
        <v>0</v>
      </c>
      <c r="Z101" s="26" t="str">
        <f t="shared" si="31"/>
        <v/>
      </c>
      <c r="AA101" s="25">
        <f>IFERROR(VLOOKUP($A101,'TD SOP+PROFORM MOD'!$A$5:$AD$750,MATCH(AA$4,'TD SOP+PROFORM MOD'!$B$2:$AD$2,0)+1,0),0)+IFERROR(VLOOKUP($A101,'TD SOP+PROFORM MOD'!$A$5:$AD$750,MATCH(AA$2,'TD SOP+PROFORM MOD'!$B$2:$AD$2,0)+1,0),0)</f>
        <v>0</v>
      </c>
      <c r="AB101" s="25">
        <f>IFERROR(VLOOKUP($A101,'TD SOP+PROFORM MOD'!$A$5:$AD$750,MATCH(AB$4,'TD SOP+PROFORM MOD'!$B$2:$AD$2,0)+1,0),0)+IFERROR(VLOOKUP($A101,'TD SOP+PROFORM MOD'!$A$5:$AD$750,MATCH(AB$2,'TD SOP+PROFORM MOD'!$B$2:$AD$2,0)+1,0),0)</f>
        <v>0</v>
      </c>
      <c r="AC101" s="26" t="str">
        <f t="shared" si="32"/>
        <v/>
      </c>
      <c r="AD101" s="25">
        <f>IFERROR(VLOOKUP($A101,'TD SOP+PROFORM MOD'!$A$5:$AD$750,MATCH(AD$4,'TD SOP+PROFORM MOD'!$B$2:$AD$2,0)+1,0),0)+IFERROR(VLOOKUP($A101,'TD SOP+PROFORM MOD'!$A$5:$AD$750,MATCH(AD$2,'TD SOP+PROFORM MOD'!$B$2:$AD$2,0)+1,0),0)</f>
        <v>0</v>
      </c>
      <c r="AE101" s="25">
        <f>IFERROR(VLOOKUP($A101,'TD SOP+PROFORM MOD'!$A$5:$AD$750,MATCH(AE$4,'TD SOP+PROFORM MOD'!$B$2:$AD$2,0)+1,0),0)+IFERROR(VLOOKUP($A101,'TD SOP+PROFORM MOD'!$A$5:$AD$750,MATCH(AE$2,'TD SOP+PROFORM MOD'!$B$2:$AD$2,0)+1,0),0)</f>
        <v>0</v>
      </c>
      <c r="AF101" s="26" t="str">
        <f t="shared" si="33"/>
        <v/>
      </c>
      <c r="AG101" s="25">
        <f>IFERROR(VLOOKUP($A101,'TD SOP+PROFORM MOD'!$A$5:$AD$750,MATCH(AG$4,'TD SOP+PROFORM MOD'!$B$2:$AD$2,0)+1,0),0)+IFERROR(VLOOKUP($A101,'TD SOP+PROFORM MOD'!$A$5:$AD$750,MATCH(AG$2,'TD SOP+PROFORM MOD'!$B$2:$AD$2,0)+1,0),0)</f>
        <v>0</v>
      </c>
      <c r="AH101" s="25">
        <f>IFERROR(VLOOKUP($A101,'TD SOP+PROFORM MOD'!$A$5:$AD$750,MATCH(AH$4,'TD SOP+PROFORM MOD'!$B$2:$AD$2,0)+1,0),0)+IFERROR(VLOOKUP($A101,'TD SOP+PROFORM MOD'!$A$5:$AD$750,MATCH(AH$2,'TD SOP+PROFORM MOD'!$B$2:$AD$2,0)+1,0),0)</f>
        <v>0</v>
      </c>
      <c r="AI101" s="26" t="str">
        <f t="shared" si="34"/>
        <v/>
      </c>
      <c r="AJ101" s="25">
        <f>IFERROR(VLOOKUP($A101,'TD SOP+PROFORM MOD'!$A$5:$AD$750,MATCH(AJ$4,'TD SOP+PROFORM MOD'!$B$2:$AD$2,0)+1,0),0)+IFERROR(VLOOKUP($A101,'TD SOP+PROFORM MOD'!$A$5:$AD$750,MATCH(AJ$2,'TD SOP+PROFORM MOD'!$B$2:$AD$2,0)+1,0),0)</f>
        <v>0</v>
      </c>
      <c r="AK101" s="25">
        <f>IFERROR(VLOOKUP($A101,'TD SOP+PROFORM MOD'!$A$5:$AD$750,MATCH(AK$4,'TD SOP+PROFORM MOD'!$B$2:$AD$2,0)+1,0),0)+IFERROR(VLOOKUP($A101,'TD SOP+PROFORM MOD'!$A$5:$AD$750,MATCH(AK$2,'TD SOP+PROFORM MOD'!$B$2:$AD$2,0)+1,0),0)</f>
        <v>0</v>
      </c>
      <c r="AL101" s="26" t="str">
        <f t="shared" si="35"/>
        <v/>
      </c>
      <c r="AM101" s="25">
        <f t="shared" si="37"/>
        <v>0</v>
      </c>
      <c r="AN101" s="25">
        <f t="shared" si="37"/>
        <v>0</v>
      </c>
      <c r="AO101" s="26" t="str">
        <f t="shared" si="36"/>
        <v/>
      </c>
      <c r="AR101" s="25">
        <f>SUMIF('B&amp;S YTD LFY'!B:B,"="&amp;A101,'B&amp;S YTD LFY'!C:C)</f>
        <v>0</v>
      </c>
      <c r="AS101" s="25">
        <f t="shared" si="38"/>
        <v>0</v>
      </c>
      <c r="AT101" s="25"/>
    </row>
    <row r="102" spans="1:46" x14ac:dyDescent="0.35">
      <c r="A102" s="24">
        <f>IF(AND('TD SOP+PROFORM MOD'!A99&lt;&gt;"",'TD SOP+PROFORM MOD'!A99&lt;&gt;"TOTAL"),'TD SOP+PROFORM MOD'!A99,0)</f>
        <v>0</v>
      </c>
      <c r="C102" s="25" t="str">
        <f>IFERROR(VLOOKUP($A102,'TD SOP+PROFORM MOD'!$A$5:$AD$750,MATCH(C$4,'TD SOP+PROFORM MOD'!$B$2:$AT$2,0)+1,0),"")</f>
        <v/>
      </c>
      <c r="D102" s="25" t="str">
        <f>IFERROR(VLOOKUP($A102,'TD SOP+PROFORM MOD'!$A$5:$AD$750,MATCH(D$4,'TD SOP+PROFORM MOD'!$B$2:$AT$2,0)+1,0),"")</f>
        <v/>
      </c>
      <c r="E102" s="26" t="str">
        <f t="shared" si="24"/>
        <v/>
      </c>
      <c r="F102" s="25" t="str">
        <f>IFERROR(VLOOKUP($A102,'TD SOP+PROFORM MOD'!$A$5:$AD$750,MATCH(F$4,'TD SOP+PROFORM MOD'!$B$2:$AT$2,0)+1,0),"")</f>
        <v/>
      </c>
      <c r="G102" s="25" t="str">
        <f>IFERROR(VLOOKUP($A102,'TD SOP+PROFORM MOD'!$A$5:$AD$750,MATCH(G$4,'TD SOP+PROFORM MOD'!$B$2:$AT$2,0)+1,0),"")</f>
        <v/>
      </c>
      <c r="H102" s="26" t="str">
        <f t="shared" si="25"/>
        <v/>
      </c>
      <c r="I102" s="25" t="str">
        <f>IFERROR(VLOOKUP($A102,'TD SOP+PROFORM MOD'!$A$5:$AD$750,MATCH(I$4,'TD SOP+PROFORM MOD'!$B$2:$AT$2,0)+1,0),"")</f>
        <v/>
      </c>
      <c r="J102" s="25" t="str">
        <f>IFERROR(VLOOKUP($A102,'TD SOP+PROFORM MOD'!$A$5:$AD$750,MATCH(J$4,'TD SOP+PROFORM MOD'!$B$2:$AT$2,0)+1,0),"")</f>
        <v/>
      </c>
      <c r="K102" s="26" t="str">
        <f t="shared" si="26"/>
        <v/>
      </c>
      <c r="L102" s="25" t="str">
        <f>IFERROR(VLOOKUP($A102,'TD SOP+PROFORM MOD'!$A$5:$AD$750,MATCH(L$4,'TD SOP+PROFORM MOD'!$B$2:$AT$2,0)+1,0),"")</f>
        <v/>
      </c>
      <c r="M102" s="25" t="str">
        <f>IFERROR(VLOOKUP($A102,'TD SOP+PROFORM MOD'!$A$5:$AD$750,MATCH(M$4,'TD SOP+PROFORM MOD'!$B$2:$AT$2,0)+1,0),"")</f>
        <v/>
      </c>
      <c r="N102" s="26" t="str">
        <f t="shared" si="27"/>
        <v/>
      </c>
      <c r="O102" s="25">
        <f>IFERROR(VLOOKUP($A102,'TD SOP+PROFORM MOD'!$A$5:$AD$750,MATCH(O$4,'TD SOP+PROFORM MOD'!$B$2:$AD$2,0)+1,0),0)+IFERROR(VLOOKUP($A102,'TD SOP+PROFORM MOD'!$A$5:$AD$750,MATCH(O$2,'TD SOP+PROFORM MOD'!$B$2:$AD$2,0)+1,0),0)</f>
        <v>0</v>
      </c>
      <c r="P102" s="25">
        <f>IFERROR(VLOOKUP($A102,'TD SOP+PROFORM MOD'!$A$5:$AD$750,MATCH(P$4,'TD SOP+PROFORM MOD'!$B$2:$AD$2,0)+1,0),0)+IFERROR(VLOOKUP($A102,'TD SOP+PROFORM MOD'!$A$5:$AD$750,MATCH(P$2,'TD SOP+PROFORM MOD'!$B$2:$AD$2,0)+1,0),0)</f>
        <v>0</v>
      </c>
      <c r="Q102" s="26" t="str">
        <f t="shared" si="28"/>
        <v/>
      </c>
      <c r="R102" s="25">
        <f>IFERROR(VLOOKUP($A102,'TD SOP+PROFORM MOD'!$A$5:$AD$750,MATCH(R$4,'TD SOP+PROFORM MOD'!$B$2:$AD$2,0)+1,0),0)+IFERROR(VLOOKUP($A102,'TD SOP+PROFORM MOD'!$A$5:$AD$750,MATCH(R$2,'TD SOP+PROFORM MOD'!$B$2:$AD$2,0)+1,0),0)</f>
        <v>0</v>
      </c>
      <c r="S102" s="25">
        <f>IFERROR(VLOOKUP($A102,'TD SOP+PROFORM MOD'!$A$5:$AD$750,MATCH(S$4,'TD SOP+PROFORM MOD'!$B$2:$AD$2,0)+1,0),0)+IFERROR(VLOOKUP($A102,'TD SOP+PROFORM MOD'!$A$5:$AD$750,MATCH(S$2,'TD SOP+PROFORM MOD'!$B$2:$AD$2,0)+1,0),0)</f>
        <v>0</v>
      </c>
      <c r="T102" s="26" t="str">
        <f t="shared" si="29"/>
        <v/>
      </c>
      <c r="U102" s="25">
        <f>IFERROR(VLOOKUP($A102,'TD SOP+PROFORM MOD'!$A$5:$AD$750,MATCH(U$4,'TD SOP+PROFORM MOD'!$B$2:$AD$2,0)+1,0),0)+IFERROR(VLOOKUP($A102,'TD SOP+PROFORM MOD'!$A$5:$AD$750,MATCH(U$2,'TD SOP+PROFORM MOD'!$B$2:$AD$2,0)+1,0),0)</f>
        <v>0</v>
      </c>
      <c r="V102" s="25">
        <f>IFERROR(VLOOKUP($A102,'TD SOP+PROFORM MOD'!$A$5:$AD$750,MATCH(V$4,'TD SOP+PROFORM MOD'!$B$2:$AD$2,0)+1,0),0)+IFERROR(VLOOKUP($A102,'TD SOP+PROFORM MOD'!$A$5:$AD$750,MATCH(V$2,'TD SOP+PROFORM MOD'!$B$2:$AD$2,0)+1,0),0)</f>
        <v>0</v>
      </c>
      <c r="W102" s="26" t="str">
        <f t="shared" si="30"/>
        <v/>
      </c>
      <c r="X102" s="25">
        <f>IFERROR(VLOOKUP($A102,'TD SOP+PROFORM MOD'!$A$5:$AD$750,MATCH(X$4,'TD SOP+PROFORM MOD'!$B$2:$AD$2,0)+1,0),0)+IFERROR(VLOOKUP($A102,'TD SOP+PROFORM MOD'!$A$5:$AD$750,MATCH(X$2,'TD SOP+PROFORM MOD'!$B$2:$AD$2,0)+1,0),0)</f>
        <v>0</v>
      </c>
      <c r="Y102" s="25">
        <f>IFERROR(VLOOKUP($A102,'TD SOP+PROFORM MOD'!$A$5:$AD$750,MATCH(Y$4,'TD SOP+PROFORM MOD'!$B$2:$AD$2,0)+1,0),0)+IFERROR(VLOOKUP($A102,'TD SOP+PROFORM MOD'!$A$5:$AD$750,MATCH(Y$2,'TD SOP+PROFORM MOD'!$B$2:$AD$2,0)+1,0),0)</f>
        <v>0</v>
      </c>
      <c r="Z102" s="26" t="str">
        <f t="shared" si="31"/>
        <v/>
      </c>
      <c r="AA102" s="25">
        <f>IFERROR(VLOOKUP($A102,'TD SOP+PROFORM MOD'!$A$5:$AD$750,MATCH(AA$4,'TD SOP+PROFORM MOD'!$B$2:$AD$2,0)+1,0),0)+IFERROR(VLOOKUP($A102,'TD SOP+PROFORM MOD'!$A$5:$AD$750,MATCH(AA$2,'TD SOP+PROFORM MOD'!$B$2:$AD$2,0)+1,0),0)</f>
        <v>0</v>
      </c>
      <c r="AB102" s="25">
        <f>IFERROR(VLOOKUP($A102,'TD SOP+PROFORM MOD'!$A$5:$AD$750,MATCH(AB$4,'TD SOP+PROFORM MOD'!$B$2:$AD$2,0)+1,0),0)+IFERROR(VLOOKUP($A102,'TD SOP+PROFORM MOD'!$A$5:$AD$750,MATCH(AB$2,'TD SOP+PROFORM MOD'!$B$2:$AD$2,0)+1,0),0)</f>
        <v>0</v>
      </c>
      <c r="AC102" s="26" t="str">
        <f t="shared" si="32"/>
        <v/>
      </c>
      <c r="AD102" s="25">
        <f>IFERROR(VLOOKUP($A102,'TD SOP+PROFORM MOD'!$A$5:$AD$750,MATCH(AD$4,'TD SOP+PROFORM MOD'!$B$2:$AD$2,0)+1,0),0)+IFERROR(VLOOKUP($A102,'TD SOP+PROFORM MOD'!$A$5:$AD$750,MATCH(AD$2,'TD SOP+PROFORM MOD'!$B$2:$AD$2,0)+1,0),0)</f>
        <v>0</v>
      </c>
      <c r="AE102" s="25">
        <f>IFERROR(VLOOKUP($A102,'TD SOP+PROFORM MOD'!$A$5:$AD$750,MATCH(AE$4,'TD SOP+PROFORM MOD'!$B$2:$AD$2,0)+1,0),0)+IFERROR(VLOOKUP($A102,'TD SOP+PROFORM MOD'!$A$5:$AD$750,MATCH(AE$2,'TD SOP+PROFORM MOD'!$B$2:$AD$2,0)+1,0),0)</f>
        <v>0</v>
      </c>
      <c r="AF102" s="26" t="str">
        <f t="shared" si="33"/>
        <v/>
      </c>
      <c r="AG102" s="25">
        <f>IFERROR(VLOOKUP($A102,'TD SOP+PROFORM MOD'!$A$5:$AD$750,MATCH(AG$4,'TD SOP+PROFORM MOD'!$B$2:$AD$2,0)+1,0),0)+IFERROR(VLOOKUP($A102,'TD SOP+PROFORM MOD'!$A$5:$AD$750,MATCH(AG$2,'TD SOP+PROFORM MOD'!$B$2:$AD$2,0)+1,0),0)</f>
        <v>0</v>
      </c>
      <c r="AH102" s="25">
        <f>IFERROR(VLOOKUP($A102,'TD SOP+PROFORM MOD'!$A$5:$AD$750,MATCH(AH$4,'TD SOP+PROFORM MOD'!$B$2:$AD$2,0)+1,0),0)+IFERROR(VLOOKUP($A102,'TD SOP+PROFORM MOD'!$A$5:$AD$750,MATCH(AH$2,'TD SOP+PROFORM MOD'!$B$2:$AD$2,0)+1,0),0)</f>
        <v>0</v>
      </c>
      <c r="AI102" s="26" t="str">
        <f t="shared" si="34"/>
        <v/>
      </c>
      <c r="AJ102" s="25">
        <f>IFERROR(VLOOKUP($A102,'TD SOP+PROFORM MOD'!$A$5:$AD$750,MATCH(AJ$4,'TD SOP+PROFORM MOD'!$B$2:$AD$2,0)+1,0),0)+IFERROR(VLOOKUP($A102,'TD SOP+PROFORM MOD'!$A$5:$AD$750,MATCH(AJ$2,'TD SOP+PROFORM MOD'!$B$2:$AD$2,0)+1,0),0)</f>
        <v>0</v>
      </c>
      <c r="AK102" s="25">
        <f>IFERROR(VLOOKUP($A102,'TD SOP+PROFORM MOD'!$A$5:$AD$750,MATCH(AK$4,'TD SOP+PROFORM MOD'!$B$2:$AD$2,0)+1,0),0)+IFERROR(VLOOKUP($A102,'TD SOP+PROFORM MOD'!$A$5:$AD$750,MATCH(AK$2,'TD SOP+PROFORM MOD'!$B$2:$AD$2,0)+1,0),0)</f>
        <v>0</v>
      </c>
      <c r="AL102" s="26" t="str">
        <f t="shared" si="35"/>
        <v/>
      </c>
      <c r="AM102" s="25">
        <f t="shared" si="37"/>
        <v>0</v>
      </c>
      <c r="AN102" s="25">
        <f t="shared" si="37"/>
        <v>0</v>
      </c>
      <c r="AO102" s="26" t="str">
        <f t="shared" si="36"/>
        <v/>
      </c>
      <c r="AR102" s="25">
        <f>SUMIF('B&amp;S YTD LFY'!B:B,"="&amp;A102,'B&amp;S YTD LFY'!C:C)</f>
        <v>0</v>
      </c>
      <c r="AS102" s="25">
        <f t="shared" si="38"/>
        <v>0</v>
      </c>
      <c r="AT102" s="25"/>
    </row>
    <row r="103" spans="1:46" x14ac:dyDescent="0.35">
      <c r="A103" s="24">
        <f>IF(AND('TD SOP+PROFORM MOD'!A100&lt;&gt;"",'TD SOP+PROFORM MOD'!A100&lt;&gt;"TOTAL"),'TD SOP+PROFORM MOD'!A100,0)</f>
        <v>0</v>
      </c>
      <c r="C103" s="25" t="str">
        <f>IFERROR(VLOOKUP($A103,'TD SOP+PROFORM MOD'!$A$5:$AD$750,MATCH(C$4,'TD SOP+PROFORM MOD'!$B$2:$AT$2,0)+1,0),"")</f>
        <v/>
      </c>
      <c r="D103" s="25" t="str">
        <f>IFERROR(VLOOKUP($A103,'TD SOP+PROFORM MOD'!$A$5:$AD$750,MATCH(D$4,'TD SOP+PROFORM MOD'!$B$2:$AT$2,0)+1,0),"")</f>
        <v/>
      </c>
      <c r="E103" s="26" t="str">
        <f t="shared" si="24"/>
        <v/>
      </c>
      <c r="F103" s="25" t="str">
        <f>IFERROR(VLOOKUP($A103,'TD SOP+PROFORM MOD'!$A$5:$AD$750,MATCH(F$4,'TD SOP+PROFORM MOD'!$B$2:$AT$2,0)+1,0),"")</f>
        <v/>
      </c>
      <c r="G103" s="25" t="str">
        <f>IFERROR(VLOOKUP($A103,'TD SOP+PROFORM MOD'!$A$5:$AD$750,MATCH(G$4,'TD SOP+PROFORM MOD'!$B$2:$AT$2,0)+1,0),"")</f>
        <v/>
      </c>
      <c r="H103" s="26" t="str">
        <f t="shared" si="25"/>
        <v/>
      </c>
      <c r="I103" s="25" t="str">
        <f>IFERROR(VLOOKUP($A103,'TD SOP+PROFORM MOD'!$A$5:$AD$750,MATCH(I$4,'TD SOP+PROFORM MOD'!$B$2:$AT$2,0)+1,0),"")</f>
        <v/>
      </c>
      <c r="J103" s="25" t="str">
        <f>IFERROR(VLOOKUP($A103,'TD SOP+PROFORM MOD'!$A$5:$AD$750,MATCH(J$4,'TD SOP+PROFORM MOD'!$B$2:$AT$2,0)+1,0),"")</f>
        <v/>
      </c>
      <c r="K103" s="26" t="str">
        <f t="shared" si="26"/>
        <v/>
      </c>
      <c r="L103" s="25" t="str">
        <f>IFERROR(VLOOKUP($A103,'TD SOP+PROFORM MOD'!$A$5:$AD$750,MATCH(L$4,'TD SOP+PROFORM MOD'!$B$2:$AT$2,0)+1,0),"")</f>
        <v/>
      </c>
      <c r="M103" s="25" t="str">
        <f>IFERROR(VLOOKUP($A103,'TD SOP+PROFORM MOD'!$A$5:$AD$750,MATCH(M$4,'TD SOP+PROFORM MOD'!$B$2:$AT$2,0)+1,0),"")</f>
        <v/>
      </c>
      <c r="N103" s="26" t="str">
        <f t="shared" si="27"/>
        <v/>
      </c>
      <c r="O103" s="25">
        <f>IFERROR(VLOOKUP($A103,'TD SOP+PROFORM MOD'!$A$5:$AD$750,MATCH(O$4,'TD SOP+PROFORM MOD'!$B$2:$AD$2,0)+1,0),0)+IFERROR(VLOOKUP($A103,'TD SOP+PROFORM MOD'!$A$5:$AD$750,MATCH(O$2,'TD SOP+PROFORM MOD'!$B$2:$AD$2,0)+1,0),0)</f>
        <v>0</v>
      </c>
      <c r="P103" s="25">
        <f>IFERROR(VLOOKUP($A103,'TD SOP+PROFORM MOD'!$A$5:$AD$750,MATCH(P$4,'TD SOP+PROFORM MOD'!$B$2:$AD$2,0)+1,0),0)+IFERROR(VLOOKUP($A103,'TD SOP+PROFORM MOD'!$A$5:$AD$750,MATCH(P$2,'TD SOP+PROFORM MOD'!$B$2:$AD$2,0)+1,0),0)</f>
        <v>0</v>
      </c>
      <c r="Q103" s="26" t="str">
        <f t="shared" si="28"/>
        <v/>
      </c>
      <c r="R103" s="25">
        <f>IFERROR(VLOOKUP($A103,'TD SOP+PROFORM MOD'!$A$5:$AD$750,MATCH(R$4,'TD SOP+PROFORM MOD'!$B$2:$AD$2,0)+1,0),0)+IFERROR(VLOOKUP($A103,'TD SOP+PROFORM MOD'!$A$5:$AD$750,MATCH(R$2,'TD SOP+PROFORM MOD'!$B$2:$AD$2,0)+1,0),0)</f>
        <v>0</v>
      </c>
      <c r="S103" s="25">
        <f>IFERROR(VLOOKUP($A103,'TD SOP+PROFORM MOD'!$A$5:$AD$750,MATCH(S$4,'TD SOP+PROFORM MOD'!$B$2:$AD$2,0)+1,0),0)+IFERROR(VLOOKUP($A103,'TD SOP+PROFORM MOD'!$A$5:$AD$750,MATCH(S$2,'TD SOP+PROFORM MOD'!$B$2:$AD$2,0)+1,0),0)</f>
        <v>0</v>
      </c>
      <c r="T103" s="26" t="str">
        <f t="shared" si="29"/>
        <v/>
      </c>
      <c r="U103" s="25">
        <f>IFERROR(VLOOKUP($A103,'TD SOP+PROFORM MOD'!$A$5:$AD$750,MATCH(U$4,'TD SOP+PROFORM MOD'!$B$2:$AD$2,0)+1,0),0)+IFERROR(VLOOKUP($A103,'TD SOP+PROFORM MOD'!$A$5:$AD$750,MATCH(U$2,'TD SOP+PROFORM MOD'!$B$2:$AD$2,0)+1,0),0)</f>
        <v>0</v>
      </c>
      <c r="V103" s="25">
        <f>IFERROR(VLOOKUP($A103,'TD SOP+PROFORM MOD'!$A$5:$AD$750,MATCH(V$4,'TD SOP+PROFORM MOD'!$B$2:$AD$2,0)+1,0),0)+IFERROR(VLOOKUP($A103,'TD SOP+PROFORM MOD'!$A$5:$AD$750,MATCH(V$2,'TD SOP+PROFORM MOD'!$B$2:$AD$2,0)+1,0),0)</f>
        <v>0</v>
      </c>
      <c r="W103" s="26" t="str">
        <f t="shared" si="30"/>
        <v/>
      </c>
      <c r="X103" s="25">
        <f>IFERROR(VLOOKUP($A103,'TD SOP+PROFORM MOD'!$A$5:$AD$750,MATCH(X$4,'TD SOP+PROFORM MOD'!$B$2:$AD$2,0)+1,0),0)+IFERROR(VLOOKUP($A103,'TD SOP+PROFORM MOD'!$A$5:$AD$750,MATCH(X$2,'TD SOP+PROFORM MOD'!$B$2:$AD$2,0)+1,0),0)</f>
        <v>0</v>
      </c>
      <c r="Y103" s="25">
        <f>IFERROR(VLOOKUP($A103,'TD SOP+PROFORM MOD'!$A$5:$AD$750,MATCH(Y$4,'TD SOP+PROFORM MOD'!$B$2:$AD$2,0)+1,0),0)+IFERROR(VLOOKUP($A103,'TD SOP+PROFORM MOD'!$A$5:$AD$750,MATCH(Y$2,'TD SOP+PROFORM MOD'!$B$2:$AD$2,0)+1,0),0)</f>
        <v>0</v>
      </c>
      <c r="Z103" s="26" t="str">
        <f t="shared" si="31"/>
        <v/>
      </c>
      <c r="AA103" s="25">
        <f>IFERROR(VLOOKUP($A103,'TD SOP+PROFORM MOD'!$A$5:$AD$750,MATCH(AA$4,'TD SOP+PROFORM MOD'!$B$2:$AD$2,0)+1,0),0)+IFERROR(VLOOKUP($A103,'TD SOP+PROFORM MOD'!$A$5:$AD$750,MATCH(AA$2,'TD SOP+PROFORM MOD'!$B$2:$AD$2,0)+1,0),0)</f>
        <v>0</v>
      </c>
      <c r="AB103" s="25">
        <f>IFERROR(VLOOKUP($A103,'TD SOP+PROFORM MOD'!$A$5:$AD$750,MATCH(AB$4,'TD SOP+PROFORM MOD'!$B$2:$AD$2,0)+1,0),0)+IFERROR(VLOOKUP($A103,'TD SOP+PROFORM MOD'!$A$5:$AD$750,MATCH(AB$2,'TD SOP+PROFORM MOD'!$B$2:$AD$2,0)+1,0),0)</f>
        <v>0</v>
      </c>
      <c r="AC103" s="26" t="str">
        <f t="shared" si="32"/>
        <v/>
      </c>
      <c r="AD103" s="25">
        <f>IFERROR(VLOOKUP($A103,'TD SOP+PROFORM MOD'!$A$5:$AD$750,MATCH(AD$4,'TD SOP+PROFORM MOD'!$B$2:$AD$2,0)+1,0),0)+IFERROR(VLOOKUP($A103,'TD SOP+PROFORM MOD'!$A$5:$AD$750,MATCH(AD$2,'TD SOP+PROFORM MOD'!$B$2:$AD$2,0)+1,0),0)</f>
        <v>0</v>
      </c>
      <c r="AE103" s="25">
        <f>IFERROR(VLOOKUP($A103,'TD SOP+PROFORM MOD'!$A$5:$AD$750,MATCH(AE$4,'TD SOP+PROFORM MOD'!$B$2:$AD$2,0)+1,0),0)+IFERROR(VLOOKUP($A103,'TD SOP+PROFORM MOD'!$A$5:$AD$750,MATCH(AE$2,'TD SOP+PROFORM MOD'!$B$2:$AD$2,0)+1,0),0)</f>
        <v>0</v>
      </c>
      <c r="AF103" s="26" t="str">
        <f t="shared" si="33"/>
        <v/>
      </c>
      <c r="AG103" s="25">
        <f>IFERROR(VLOOKUP($A103,'TD SOP+PROFORM MOD'!$A$5:$AD$750,MATCH(AG$4,'TD SOP+PROFORM MOD'!$B$2:$AD$2,0)+1,0),0)+IFERROR(VLOOKUP($A103,'TD SOP+PROFORM MOD'!$A$5:$AD$750,MATCH(AG$2,'TD SOP+PROFORM MOD'!$B$2:$AD$2,0)+1,0),0)</f>
        <v>0</v>
      </c>
      <c r="AH103" s="25">
        <f>IFERROR(VLOOKUP($A103,'TD SOP+PROFORM MOD'!$A$5:$AD$750,MATCH(AH$4,'TD SOP+PROFORM MOD'!$B$2:$AD$2,0)+1,0),0)+IFERROR(VLOOKUP($A103,'TD SOP+PROFORM MOD'!$A$5:$AD$750,MATCH(AH$2,'TD SOP+PROFORM MOD'!$B$2:$AD$2,0)+1,0),0)</f>
        <v>0</v>
      </c>
      <c r="AI103" s="26" t="str">
        <f t="shared" si="34"/>
        <v/>
      </c>
      <c r="AJ103" s="25">
        <f>IFERROR(VLOOKUP($A103,'TD SOP+PROFORM MOD'!$A$5:$AD$750,MATCH(AJ$4,'TD SOP+PROFORM MOD'!$B$2:$AD$2,0)+1,0),0)+IFERROR(VLOOKUP($A103,'TD SOP+PROFORM MOD'!$A$5:$AD$750,MATCH(AJ$2,'TD SOP+PROFORM MOD'!$B$2:$AD$2,0)+1,0),0)</f>
        <v>0</v>
      </c>
      <c r="AK103" s="25">
        <f>IFERROR(VLOOKUP($A103,'TD SOP+PROFORM MOD'!$A$5:$AD$750,MATCH(AK$4,'TD SOP+PROFORM MOD'!$B$2:$AD$2,0)+1,0),0)+IFERROR(VLOOKUP($A103,'TD SOP+PROFORM MOD'!$A$5:$AD$750,MATCH(AK$2,'TD SOP+PROFORM MOD'!$B$2:$AD$2,0)+1,0),0)</f>
        <v>0</v>
      </c>
      <c r="AL103" s="26" t="str">
        <f t="shared" si="35"/>
        <v/>
      </c>
      <c r="AM103" s="25">
        <f t="shared" si="37"/>
        <v>0</v>
      </c>
      <c r="AN103" s="25">
        <f t="shared" si="37"/>
        <v>0</v>
      </c>
      <c r="AO103" s="26" t="str">
        <f t="shared" si="36"/>
        <v/>
      </c>
      <c r="AR103" s="25">
        <f>SUMIF('B&amp;S YTD LFY'!B:B,"="&amp;A103,'B&amp;S YTD LFY'!C:C)</f>
        <v>0</v>
      </c>
      <c r="AS103" s="25">
        <f t="shared" si="38"/>
        <v>0</v>
      </c>
      <c r="AT103" s="25"/>
    </row>
    <row r="104" spans="1:46" x14ac:dyDescent="0.35">
      <c r="A104" s="24">
        <f>IF(AND('TD SOP+PROFORM MOD'!A101&lt;&gt;"",'TD SOP+PROFORM MOD'!A101&lt;&gt;"TOTAL"),'TD SOP+PROFORM MOD'!A101,0)</f>
        <v>0</v>
      </c>
      <c r="C104" s="25" t="str">
        <f>IFERROR(VLOOKUP($A104,'TD SOP+PROFORM MOD'!$A$5:$AD$750,MATCH(C$4,'TD SOP+PROFORM MOD'!$B$2:$AT$2,0)+1,0),"")</f>
        <v/>
      </c>
      <c r="D104" s="25" t="str">
        <f>IFERROR(VLOOKUP($A104,'TD SOP+PROFORM MOD'!$A$5:$AD$750,MATCH(D$4,'TD SOP+PROFORM MOD'!$B$2:$AT$2,0)+1,0),"")</f>
        <v/>
      </c>
      <c r="E104" s="26" t="str">
        <f t="shared" si="24"/>
        <v/>
      </c>
      <c r="F104" s="25" t="str">
        <f>IFERROR(VLOOKUP($A104,'TD SOP+PROFORM MOD'!$A$5:$AD$750,MATCH(F$4,'TD SOP+PROFORM MOD'!$B$2:$AT$2,0)+1,0),"")</f>
        <v/>
      </c>
      <c r="G104" s="25" t="str">
        <f>IFERROR(VLOOKUP($A104,'TD SOP+PROFORM MOD'!$A$5:$AD$750,MATCH(G$4,'TD SOP+PROFORM MOD'!$B$2:$AT$2,0)+1,0),"")</f>
        <v/>
      </c>
      <c r="H104" s="26" t="str">
        <f t="shared" si="25"/>
        <v/>
      </c>
      <c r="I104" s="25" t="str">
        <f>IFERROR(VLOOKUP($A104,'TD SOP+PROFORM MOD'!$A$5:$AD$750,MATCH(I$4,'TD SOP+PROFORM MOD'!$B$2:$AT$2,0)+1,0),"")</f>
        <v/>
      </c>
      <c r="J104" s="25" t="str">
        <f>IFERROR(VLOOKUP($A104,'TD SOP+PROFORM MOD'!$A$5:$AD$750,MATCH(J$4,'TD SOP+PROFORM MOD'!$B$2:$AT$2,0)+1,0),"")</f>
        <v/>
      </c>
      <c r="K104" s="26" t="str">
        <f t="shared" si="26"/>
        <v/>
      </c>
      <c r="L104" s="25" t="str">
        <f>IFERROR(VLOOKUP($A104,'TD SOP+PROFORM MOD'!$A$5:$AD$750,MATCH(L$4,'TD SOP+PROFORM MOD'!$B$2:$AT$2,0)+1,0),"")</f>
        <v/>
      </c>
      <c r="M104" s="25" t="str">
        <f>IFERROR(VLOOKUP($A104,'TD SOP+PROFORM MOD'!$A$5:$AD$750,MATCH(M$4,'TD SOP+PROFORM MOD'!$B$2:$AT$2,0)+1,0),"")</f>
        <v/>
      </c>
      <c r="N104" s="26" t="str">
        <f t="shared" si="27"/>
        <v/>
      </c>
      <c r="O104" s="25">
        <f>IFERROR(VLOOKUP($A104,'TD SOP+PROFORM MOD'!$A$5:$AD$750,MATCH(O$4,'TD SOP+PROFORM MOD'!$B$2:$AD$2,0)+1,0),0)+IFERROR(VLOOKUP($A104,'TD SOP+PROFORM MOD'!$A$5:$AD$750,MATCH(O$2,'TD SOP+PROFORM MOD'!$B$2:$AD$2,0)+1,0),0)</f>
        <v>0</v>
      </c>
      <c r="P104" s="25">
        <f>IFERROR(VLOOKUP($A104,'TD SOP+PROFORM MOD'!$A$5:$AD$750,MATCH(P$4,'TD SOP+PROFORM MOD'!$B$2:$AD$2,0)+1,0),0)+IFERROR(VLOOKUP($A104,'TD SOP+PROFORM MOD'!$A$5:$AD$750,MATCH(P$2,'TD SOP+PROFORM MOD'!$B$2:$AD$2,0)+1,0),0)</f>
        <v>0</v>
      </c>
      <c r="Q104" s="26" t="str">
        <f t="shared" si="28"/>
        <v/>
      </c>
      <c r="R104" s="25">
        <f>IFERROR(VLOOKUP($A104,'TD SOP+PROFORM MOD'!$A$5:$AD$750,MATCH(R$4,'TD SOP+PROFORM MOD'!$B$2:$AD$2,0)+1,0),0)+IFERROR(VLOOKUP($A104,'TD SOP+PROFORM MOD'!$A$5:$AD$750,MATCH(R$2,'TD SOP+PROFORM MOD'!$B$2:$AD$2,0)+1,0),0)</f>
        <v>0</v>
      </c>
      <c r="S104" s="25">
        <f>IFERROR(VLOOKUP($A104,'TD SOP+PROFORM MOD'!$A$5:$AD$750,MATCH(S$4,'TD SOP+PROFORM MOD'!$B$2:$AD$2,0)+1,0),0)+IFERROR(VLOOKUP($A104,'TD SOP+PROFORM MOD'!$A$5:$AD$750,MATCH(S$2,'TD SOP+PROFORM MOD'!$B$2:$AD$2,0)+1,0),0)</f>
        <v>0</v>
      </c>
      <c r="T104" s="26" t="str">
        <f t="shared" si="29"/>
        <v/>
      </c>
      <c r="U104" s="25">
        <f>IFERROR(VLOOKUP($A104,'TD SOP+PROFORM MOD'!$A$5:$AD$750,MATCH(U$4,'TD SOP+PROFORM MOD'!$B$2:$AD$2,0)+1,0),0)+IFERROR(VLOOKUP($A104,'TD SOP+PROFORM MOD'!$A$5:$AD$750,MATCH(U$2,'TD SOP+PROFORM MOD'!$B$2:$AD$2,0)+1,0),0)</f>
        <v>0</v>
      </c>
      <c r="V104" s="25">
        <f>IFERROR(VLOOKUP($A104,'TD SOP+PROFORM MOD'!$A$5:$AD$750,MATCH(V$4,'TD SOP+PROFORM MOD'!$B$2:$AD$2,0)+1,0),0)+IFERROR(VLOOKUP($A104,'TD SOP+PROFORM MOD'!$A$5:$AD$750,MATCH(V$2,'TD SOP+PROFORM MOD'!$B$2:$AD$2,0)+1,0),0)</f>
        <v>0</v>
      </c>
      <c r="W104" s="26" t="str">
        <f t="shared" si="30"/>
        <v/>
      </c>
      <c r="X104" s="25">
        <f>IFERROR(VLOOKUP($A104,'TD SOP+PROFORM MOD'!$A$5:$AD$750,MATCH(X$4,'TD SOP+PROFORM MOD'!$B$2:$AD$2,0)+1,0),0)+IFERROR(VLOOKUP($A104,'TD SOP+PROFORM MOD'!$A$5:$AD$750,MATCH(X$2,'TD SOP+PROFORM MOD'!$B$2:$AD$2,0)+1,0),0)</f>
        <v>0</v>
      </c>
      <c r="Y104" s="25">
        <f>IFERROR(VLOOKUP($A104,'TD SOP+PROFORM MOD'!$A$5:$AD$750,MATCH(Y$4,'TD SOP+PROFORM MOD'!$B$2:$AD$2,0)+1,0),0)+IFERROR(VLOOKUP($A104,'TD SOP+PROFORM MOD'!$A$5:$AD$750,MATCH(Y$2,'TD SOP+PROFORM MOD'!$B$2:$AD$2,0)+1,0),0)</f>
        <v>0</v>
      </c>
      <c r="Z104" s="26" t="str">
        <f t="shared" si="31"/>
        <v/>
      </c>
      <c r="AA104" s="25">
        <f>IFERROR(VLOOKUP($A104,'TD SOP+PROFORM MOD'!$A$5:$AD$750,MATCH(AA$4,'TD SOP+PROFORM MOD'!$B$2:$AD$2,0)+1,0),0)+IFERROR(VLOOKUP($A104,'TD SOP+PROFORM MOD'!$A$5:$AD$750,MATCH(AA$2,'TD SOP+PROFORM MOD'!$B$2:$AD$2,0)+1,0),0)</f>
        <v>0</v>
      </c>
      <c r="AB104" s="25">
        <f>IFERROR(VLOOKUP($A104,'TD SOP+PROFORM MOD'!$A$5:$AD$750,MATCH(AB$4,'TD SOP+PROFORM MOD'!$B$2:$AD$2,0)+1,0),0)+IFERROR(VLOOKUP($A104,'TD SOP+PROFORM MOD'!$A$5:$AD$750,MATCH(AB$2,'TD SOP+PROFORM MOD'!$B$2:$AD$2,0)+1,0),0)</f>
        <v>0</v>
      </c>
      <c r="AC104" s="26" t="str">
        <f t="shared" si="32"/>
        <v/>
      </c>
      <c r="AD104" s="25">
        <f>IFERROR(VLOOKUP($A104,'TD SOP+PROFORM MOD'!$A$5:$AD$750,MATCH(AD$4,'TD SOP+PROFORM MOD'!$B$2:$AD$2,0)+1,0),0)+IFERROR(VLOOKUP($A104,'TD SOP+PROFORM MOD'!$A$5:$AD$750,MATCH(AD$2,'TD SOP+PROFORM MOD'!$B$2:$AD$2,0)+1,0),0)</f>
        <v>0</v>
      </c>
      <c r="AE104" s="25">
        <f>IFERROR(VLOOKUP($A104,'TD SOP+PROFORM MOD'!$A$5:$AD$750,MATCH(AE$4,'TD SOP+PROFORM MOD'!$B$2:$AD$2,0)+1,0),0)+IFERROR(VLOOKUP($A104,'TD SOP+PROFORM MOD'!$A$5:$AD$750,MATCH(AE$2,'TD SOP+PROFORM MOD'!$B$2:$AD$2,0)+1,0),0)</f>
        <v>0</v>
      </c>
      <c r="AF104" s="26" t="str">
        <f t="shared" si="33"/>
        <v/>
      </c>
      <c r="AG104" s="25">
        <f>IFERROR(VLOOKUP($A104,'TD SOP+PROFORM MOD'!$A$5:$AD$750,MATCH(AG$4,'TD SOP+PROFORM MOD'!$B$2:$AD$2,0)+1,0),0)+IFERROR(VLOOKUP($A104,'TD SOP+PROFORM MOD'!$A$5:$AD$750,MATCH(AG$2,'TD SOP+PROFORM MOD'!$B$2:$AD$2,0)+1,0),0)</f>
        <v>0</v>
      </c>
      <c r="AH104" s="25">
        <f>IFERROR(VLOOKUP($A104,'TD SOP+PROFORM MOD'!$A$5:$AD$750,MATCH(AH$4,'TD SOP+PROFORM MOD'!$B$2:$AD$2,0)+1,0),0)+IFERROR(VLOOKUP($A104,'TD SOP+PROFORM MOD'!$A$5:$AD$750,MATCH(AH$2,'TD SOP+PROFORM MOD'!$B$2:$AD$2,0)+1,0),0)</f>
        <v>0</v>
      </c>
      <c r="AI104" s="26" t="str">
        <f t="shared" si="34"/>
        <v/>
      </c>
      <c r="AJ104" s="25">
        <f>IFERROR(VLOOKUP($A104,'TD SOP+PROFORM MOD'!$A$5:$AD$750,MATCH(AJ$4,'TD SOP+PROFORM MOD'!$B$2:$AD$2,0)+1,0),0)+IFERROR(VLOOKUP($A104,'TD SOP+PROFORM MOD'!$A$5:$AD$750,MATCH(AJ$2,'TD SOP+PROFORM MOD'!$B$2:$AD$2,0)+1,0),0)</f>
        <v>0</v>
      </c>
      <c r="AK104" s="25">
        <f>IFERROR(VLOOKUP($A104,'TD SOP+PROFORM MOD'!$A$5:$AD$750,MATCH(AK$4,'TD SOP+PROFORM MOD'!$B$2:$AD$2,0)+1,0),0)+IFERROR(VLOOKUP($A104,'TD SOP+PROFORM MOD'!$A$5:$AD$750,MATCH(AK$2,'TD SOP+PROFORM MOD'!$B$2:$AD$2,0)+1,0),0)</f>
        <v>0</v>
      </c>
      <c r="AL104" s="26" t="str">
        <f t="shared" si="35"/>
        <v/>
      </c>
      <c r="AM104" s="25">
        <f t="shared" si="37"/>
        <v>0</v>
      </c>
      <c r="AN104" s="25">
        <f t="shared" si="37"/>
        <v>0</v>
      </c>
      <c r="AO104" s="26" t="str">
        <f t="shared" si="36"/>
        <v/>
      </c>
      <c r="AR104" s="25">
        <f>SUMIF('B&amp;S YTD LFY'!B:B,"="&amp;A104,'B&amp;S YTD LFY'!C:C)</f>
        <v>0</v>
      </c>
      <c r="AS104" s="25">
        <f t="shared" si="38"/>
        <v>0</v>
      </c>
      <c r="AT104" s="25"/>
    </row>
    <row r="105" spans="1:46" x14ac:dyDescent="0.35">
      <c r="A105" s="24">
        <f>IF(AND('TD SOP+PROFORM MOD'!A102&lt;&gt;"",'TD SOP+PROFORM MOD'!A102&lt;&gt;"TOTAL"),'TD SOP+PROFORM MOD'!A102,0)</f>
        <v>0</v>
      </c>
      <c r="C105" s="25" t="str">
        <f>IFERROR(VLOOKUP($A105,'TD SOP+PROFORM MOD'!$A$5:$AD$750,MATCH(C$4,'TD SOP+PROFORM MOD'!$B$2:$AT$2,0)+1,0),"")</f>
        <v/>
      </c>
      <c r="D105" s="25" t="str">
        <f>IFERROR(VLOOKUP($A105,'TD SOP+PROFORM MOD'!$A$5:$AD$750,MATCH(D$4,'TD SOP+PROFORM MOD'!$B$2:$AT$2,0)+1,0),"")</f>
        <v/>
      </c>
      <c r="E105" s="26" t="str">
        <f t="shared" si="24"/>
        <v/>
      </c>
      <c r="F105" s="25" t="str">
        <f>IFERROR(VLOOKUP($A105,'TD SOP+PROFORM MOD'!$A$5:$AD$750,MATCH(F$4,'TD SOP+PROFORM MOD'!$B$2:$AT$2,0)+1,0),"")</f>
        <v/>
      </c>
      <c r="G105" s="25" t="str">
        <f>IFERROR(VLOOKUP($A105,'TD SOP+PROFORM MOD'!$A$5:$AD$750,MATCH(G$4,'TD SOP+PROFORM MOD'!$B$2:$AT$2,0)+1,0),"")</f>
        <v/>
      </c>
      <c r="H105" s="26" t="str">
        <f t="shared" si="25"/>
        <v/>
      </c>
      <c r="I105" s="25" t="str">
        <f>IFERROR(VLOOKUP($A105,'TD SOP+PROFORM MOD'!$A$5:$AD$750,MATCH(I$4,'TD SOP+PROFORM MOD'!$B$2:$AT$2,0)+1,0),"")</f>
        <v/>
      </c>
      <c r="J105" s="25" t="str">
        <f>IFERROR(VLOOKUP($A105,'TD SOP+PROFORM MOD'!$A$5:$AD$750,MATCH(J$4,'TD SOP+PROFORM MOD'!$B$2:$AT$2,0)+1,0),"")</f>
        <v/>
      </c>
      <c r="K105" s="26" t="str">
        <f t="shared" si="26"/>
        <v/>
      </c>
      <c r="L105" s="25" t="str">
        <f>IFERROR(VLOOKUP($A105,'TD SOP+PROFORM MOD'!$A$5:$AD$750,MATCH(L$4,'TD SOP+PROFORM MOD'!$B$2:$AT$2,0)+1,0),"")</f>
        <v/>
      </c>
      <c r="M105" s="25" t="str">
        <f>IFERROR(VLOOKUP($A105,'TD SOP+PROFORM MOD'!$A$5:$AD$750,MATCH(M$4,'TD SOP+PROFORM MOD'!$B$2:$AT$2,0)+1,0),"")</f>
        <v/>
      </c>
      <c r="N105" s="26" t="str">
        <f t="shared" si="27"/>
        <v/>
      </c>
      <c r="O105" s="25">
        <f>IFERROR(VLOOKUP($A105,'TD SOP+PROFORM MOD'!$A$5:$AD$750,MATCH(O$4,'TD SOP+PROFORM MOD'!$B$2:$AD$2,0)+1,0),0)+IFERROR(VLOOKUP($A105,'TD SOP+PROFORM MOD'!$A$5:$AD$750,MATCH(O$2,'TD SOP+PROFORM MOD'!$B$2:$AD$2,0)+1,0),0)</f>
        <v>0</v>
      </c>
      <c r="P105" s="25">
        <f>IFERROR(VLOOKUP($A105,'TD SOP+PROFORM MOD'!$A$5:$AD$750,MATCH(P$4,'TD SOP+PROFORM MOD'!$B$2:$AD$2,0)+1,0),0)+IFERROR(VLOOKUP($A105,'TD SOP+PROFORM MOD'!$A$5:$AD$750,MATCH(P$2,'TD SOP+PROFORM MOD'!$B$2:$AD$2,0)+1,0),0)</f>
        <v>0</v>
      </c>
      <c r="Q105" s="26" t="str">
        <f t="shared" si="28"/>
        <v/>
      </c>
      <c r="R105" s="25">
        <f>IFERROR(VLOOKUP($A105,'TD SOP+PROFORM MOD'!$A$5:$AD$750,MATCH(R$4,'TD SOP+PROFORM MOD'!$B$2:$AD$2,0)+1,0),0)+IFERROR(VLOOKUP($A105,'TD SOP+PROFORM MOD'!$A$5:$AD$750,MATCH(R$2,'TD SOP+PROFORM MOD'!$B$2:$AD$2,0)+1,0),0)</f>
        <v>0</v>
      </c>
      <c r="S105" s="25">
        <f>IFERROR(VLOOKUP($A105,'TD SOP+PROFORM MOD'!$A$5:$AD$750,MATCH(S$4,'TD SOP+PROFORM MOD'!$B$2:$AD$2,0)+1,0),0)+IFERROR(VLOOKUP($A105,'TD SOP+PROFORM MOD'!$A$5:$AD$750,MATCH(S$2,'TD SOP+PROFORM MOD'!$B$2:$AD$2,0)+1,0),0)</f>
        <v>0</v>
      </c>
      <c r="T105" s="26" t="str">
        <f t="shared" si="29"/>
        <v/>
      </c>
      <c r="U105" s="25">
        <f>IFERROR(VLOOKUP($A105,'TD SOP+PROFORM MOD'!$A$5:$AD$750,MATCH(U$4,'TD SOP+PROFORM MOD'!$B$2:$AD$2,0)+1,0),0)+IFERROR(VLOOKUP($A105,'TD SOP+PROFORM MOD'!$A$5:$AD$750,MATCH(U$2,'TD SOP+PROFORM MOD'!$B$2:$AD$2,0)+1,0),0)</f>
        <v>0</v>
      </c>
      <c r="V105" s="25">
        <f>IFERROR(VLOOKUP($A105,'TD SOP+PROFORM MOD'!$A$5:$AD$750,MATCH(V$4,'TD SOP+PROFORM MOD'!$B$2:$AD$2,0)+1,0),0)+IFERROR(VLOOKUP($A105,'TD SOP+PROFORM MOD'!$A$5:$AD$750,MATCH(V$2,'TD SOP+PROFORM MOD'!$B$2:$AD$2,0)+1,0),0)</f>
        <v>0</v>
      </c>
      <c r="W105" s="26" t="str">
        <f t="shared" si="30"/>
        <v/>
      </c>
      <c r="X105" s="25">
        <f>IFERROR(VLOOKUP($A105,'TD SOP+PROFORM MOD'!$A$5:$AD$750,MATCH(X$4,'TD SOP+PROFORM MOD'!$B$2:$AD$2,0)+1,0),0)+IFERROR(VLOOKUP($A105,'TD SOP+PROFORM MOD'!$A$5:$AD$750,MATCH(X$2,'TD SOP+PROFORM MOD'!$B$2:$AD$2,0)+1,0),0)</f>
        <v>0</v>
      </c>
      <c r="Y105" s="25">
        <f>IFERROR(VLOOKUP($A105,'TD SOP+PROFORM MOD'!$A$5:$AD$750,MATCH(Y$4,'TD SOP+PROFORM MOD'!$B$2:$AD$2,0)+1,0),0)+IFERROR(VLOOKUP($A105,'TD SOP+PROFORM MOD'!$A$5:$AD$750,MATCH(Y$2,'TD SOP+PROFORM MOD'!$B$2:$AD$2,0)+1,0),0)</f>
        <v>0</v>
      </c>
      <c r="Z105" s="26" t="str">
        <f t="shared" si="31"/>
        <v/>
      </c>
      <c r="AA105" s="25">
        <f>IFERROR(VLOOKUP($A105,'TD SOP+PROFORM MOD'!$A$5:$AD$750,MATCH(AA$4,'TD SOP+PROFORM MOD'!$B$2:$AD$2,0)+1,0),0)+IFERROR(VLOOKUP($A105,'TD SOP+PROFORM MOD'!$A$5:$AD$750,MATCH(AA$2,'TD SOP+PROFORM MOD'!$B$2:$AD$2,0)+1,0),0)</f>
        <v>0</v>
      </c>
      <c r="AB105" s="25">
        <f>IFERROR(VLOOKUP($A105,'TD SOP+PROFORM MOD'!$A$5:$AD$750,MATCH(AB$4,'TD SOP+PROFORM MOD'!$B$2:$AD$2,0)+1,0),0)+IFERROR(VLOOKUP($A105,'TD SOP+PROFORM MOD'!$A$5:$AD$750,MATCH(AB$2,'TD SOP+PROFORM MOD'!$B$2:$AD$2,0)+1,0),0)</f>
        <v>0</v>
      </c>
      <c r="AC105" s="26" t="str">
        <f t="shared" si="32"/>
        <v/>
      </c>
      <c r="AD105" s="25">
        <f>IFERROR(VLOOKUP($A105,'TD SOP+PROFORM MOD'!$A$5:$AD$750,MATCH(AD$4,'TD SOP+PROFORM MOD'!$B$2:$AD$2,0)+1,0),0)+IFERROR(VLOOKUP($A105,'TD SOP+PROFORM MOD'!$A$5:$AD$750,MATCH(AD$2,'TD SOP+PROFORM MOD'!$B$2:$AD$2,0)+1,0),0)</f>
        <v>0</v>
      </c>
      <c r="AE105" s="25">
        <f>IFERROR(VLOOKUP($A105,'TD SOP+PROFORM MOD'!$A$5:$AD$750,MATCH(AE$4,'TD SOP+PROFORM MOD'!$B$2:$AD$2,0)+1,0),0)+IFERROR(VLOOKUP($A105,'TD SOP+PROFORM MOD'!$A$5:$AD$750,MATCH(AE$2,'TD SOP+PROFORM MOD'!$B$2:$AD$2,0)+1,0),0)</f>
        <v>0</v>
      </c>
      <c r="AF105" s="26" t="str">
        <f t="shared" si="33"/>
        <v/>
      </c>
      <c r="AG105" s="25">
        <f>IFERROR(VLOOKUP($A105,'TD SOP+PROFORM MOD'!$A$5:$AD$750,MATCH(AG$4,'TD SOP+PROFORM MOD'!$B$2:$AD$2,0)+1,0),0)+IFERROR(VLOOKUP($A105,'TD SOP+PROFORM MOD'!$A$5:$AD$750,MATCH(AG$2,'TD SOP+PROFORM MOD'!$B$2:$AD$2,0)+1,0),0)</f>
        <v>0</v>
      </c>
      <c r="AH105" s="25">
        <f>IFERROR(VLOOKUP($A105,'TD SOP+PROFORM MOD'!$A$5:$AD$750,MATCH(AH$4,'TD SOP+PROFORM MOD'!$B$2:$AD$2,0)+1,0),0)+IFERROR(VLOOKUP($A105,'TD SOP+PROFORM MOD'!$A$5:$AD$750,MATCH(AH$2,'TD SOP+PROFORM MOD'!$B$2:$AD$2,0)+1,0),0)</f>
        <v>0</v>
      </c>
      <c r="AI105" s="26" t="str">
        <f t="shared" si="34"/>
        <v/>
      </c>
      <c r="AJ105" s="25">
        <f>IFERROR(VLOOKUP($A105,'TD SOP+PROFORM MOD'!$A$5:$AD$750,MATCH(AJ$4,'TD SOP+PROFORM MOD'!$B$2:$AD$2,0)+1,0),0)+IFERROR(VLOOKUP($A105,'TD SOP+PROFORM MOD'!$A$5:$AD$750,MATCH(AJ$2,'TD SOP+PROFORM MOD'!$B$2:$AD$2,0)+1,0),0)</f>
        <v>0</v>
      </c>
      <c r="AK105" s="25">
        <f>IFERROR(VLOOKUP($A105,'TD SOP+PROFORM MOD'!$A$5:$AD$750,MATCH(AK$4,'TD SOP+PROFORM MOD'!$B$2:$AD$2,0)+1,0),0)+IFERROR(VLOOKUP($A105,'TD SOP+PROFORM MOD'!$A$5:$AD$750,MATCH(AK$2,'TD SOP+PROFORM MOD'!$B$2:$AD$2,0)+1,0),0)</f>
        <v>0</v>
      </c>
      <c r="AL105" s="26" t="str">
        <f t="shared" si="35"/>
        <v/>
      </c>
      <c r="AM105" s="25">
        <f t="shared" si="37"/>
        <v>0</v>
      </c>
      <c r="AN105" s="25">
        <f t="shared" si="37"/>
        <v>0</v>
      </c>
      <c r="AO105" s="26" t="str">
        <f t="shared" si="36"/>
        <v/>
      </c>
      <c r="AR105" s="25">
        <f>SUMIF('B&amp;S YTD LFY'!B:B,"="&amp;A105,'B&amp;S YTD LFY'!C:C)</f>
        <v>0</v>
      </c>
      <c r="AS105" s="25">
        <f t="shared" si="38"/>
        <v>0</v>
      </c>
      <c r="AT105" s="25"/>
    </row>
    <row r="106" spans="1:46" x14ac:dyDescent="0.35">
      <c r="A106" s="24">
        <f>IF(AND('TD SOP+PROFORM MOD'!A103&lt;&gt;"",'TD SOP+PROFORM MOD'!A103&lt;&gt;"TOTAL"),'TD SOP+PROFORM MOD'!A103,0)</f>
        <v>0</v>
      </c>
      <c r="C106" s="25" t="str">
        <f>IFERROR(VLOOKUP($A106,'TD SOP+PROFORM MOD'!$A$5:$AD$750,MATCH(C$4,'TD SOP+PROFORM MOD'!$B$2:$AT$2,0)+1,0),"")</f>
        <v/>
      </c>
      <c r="D106" s="25" t="str">
        <f>IFERROR(VLOOKUP($A106,'TD SOP+PROFORM MOD'!$A$5:$AD$750,MATCH(D$4,'TD SOP+PROFORM MOD'!$B$2:$AT$2,0)+1,0),"")</f>
        <v/>
      </c>
      <c r="E106" s="26" t="str">
        <f t="shared" si="24"/>
        <v/>
      </c>
      <c r="F106" s="25" t="str">
        <f>IFERROR(VLOOKUP($A106,'TD SOP+PROFORM MOD'!$A$5:$AD$750,MATCH(F$4,'TD SOP+PROFORM MOD'!$B$2:$AT$2,0)+1,0),"")</f>
        <v/>
      </c>
      <c r="G106" s="25" t="str">
        <f>IFERROR(VLOOKUP($A106,'TD SOP+PROFORM MOD'!$A$5:$AD$750,MATCH(G$4,'TD SOP+PROFORM MOD'!$B$2:$AT$2,0)+1,0),"")</f>
        <v/>
      </c>
      <c r="H106" s="26" t="str">
        <f t="shared" si="25"/>
        <v/>
      </c>
      <c r="I106" s="25" t="str">
        <f>IFERROR(VLOOKUP($A106,'TD SOP+PROFORM MOD'!$A$5:$AD$750,MATCH(I$4,'TD SOP+PROFORM MOD'!$B$2:$AT$2,0)+1,0),"")</f>
        <v/>
      </c>
      <c r="J106" s="25" t="str">
        <f>IFERROR(VLOOKUP($A106,'TD SOP+PROFORM MOD'!$A$5:$AD$750,MATCH(J$4,'TD SOP+PROFORM MOD'!$B$2:$AT$2,0)+1,0),"")</f>
        <v/>
      </c>
      <c r="K106" s="26" t="str">
        <f t="shared" si="26"/>
        <v/>
      </c>
      <c r="L106" s="25" t="str">
        <f>IFERROR(VLOOKUP($A106,'TD SOP+PROFORM MOD'!$A$5:$AD$750,MATCH(L$4,'TD SOP+PROFORM MOD'!$B$2:$AT$2,0)+1,0),"")</f>
        <v/>
      </c>
      <c r="M106" s="25" t="str">
        <f>IFERROR(VLOOKUP($A106,'TD SOP+PROFORM MOD'!$A$5:$AD$750,MATCH(M$4,'TD SOP+PROFORM MOD'!$B$2:$AT$2,0)+1,0),"")</f>
        <v/>
      </c>
      <c r="N106" s="26" t="str">
        <f t="shared" si="27"/>
        <v/>
      </c>
      <c r="O106" s="25">
        <f>IFERROR(VLOOKUP($A106,'TD SOP+PROFORM MOD'!$A$5:$AD$750,MATCH(O$4,'TD SOP+PROFORM MOD'!$B$2:$AD$2,0)+1,0),0)+IFERROR(VLOOKUP($A106,'TD SOP+PROFORM MOD'!$A$5:$AD$750,MATCH(O$2,'TD SOP+PROFORM MOD'!$B$2:$AD$2,0)+1,0),0)</f>
        <v>0</v>
      </c>
      <c r="P106" s="25">
        <f>IFERROR(VLOOKUP($A106,'TD SOP+PROFORM MOD'!$A$5:$AD$750,MATCH(P$4,'TD SOP+PROFORM MOD'!$B$2:$AD$2,0)+1,0),0)+IFERROR(VLOOKUP($A106,'TD SOP+PROFORM MOD'!$A$5:$AD$750,MATCH(P$2,'TD SOP+PROFORM MOD'!$B$2:$AD$2,0)+1,0),0)</f>
        <v>0</v>
      </c>
      <c r="Q106" s="26" t="str">
        <f t="shared" si="28"/>
        <v/>
      </c>
      <c r="R106" s="25">
        <f>IFERROR(VLOOKUP($A106,'TD SOP+PROFORM MOD'!$A$5:$AD$750,MATCH(R$4,'TD SOP+PROFORM MOD'!$B$2:$AD$2,0)+1,0),0)+IFERROR(VLOOKUP($A106,'TD SOP+PROFORM MOD'!$A$5:$AD$750,MATCH(R$2,'TD SOP+PROFORM MOD'!$B$2:$AD$2,0)+1,0),0)</f>
        <v>0</v>
      </c>
      <c r="S106" s="25">
        <f>IFERROR(VLOOKUP($A106,'TD SOP+PROFORM MOD'!$A$5:$AD$750,MATCH(S$4,'TD SOP+PROFORM MOD'!$B$2:$AD$2,0)+1,0),0)+IFERROR(VLOOKUP($A106,'TD SOP+PROFORM MOD'!$A$5:$AD$750,MATCH(S$2,'TD SOP+PROFORM MOD'!$B$2:$AD$2,0)+1,0),0)</f>
        <v>0</v>
      </c>
      <c r="T106" s="26" t="str">
        <f t="shared" si="29"/>
        <v/>
      </c>
      <c r="U106" s="25">
        <f>IFERROR(VLOOKUP($A106,'TD SOP+PROFORM MOD'!$A$5:$AD$750,MATCH(U$4,'TD SOP+PROFORM MOD'!$B$2:$AD$2,0)+1,0),0)+IFERROR(VLOOKUP($A106,'TD SOP+PROFORM MOD'!$A$5:$AD$750,MATCH(U$2,'TD SOP+PROFORM MOD'!$B$2:$AD$2,0)+1,0),0)</f>
        <v>0</v>
      </c>
      <c r="V106" s="25">
        <f>IFERROR(VLOOKUP($A106,'TD SOP+PROFORM MOD'!$A$5:$AD$750,MATCH(V$4,'TD SOP+PROFORM MOD'!$B$2:$AD$2,0)+1,0),0)+IFERROR(VLOOKUP($A106,'TD SOP+PROFORM MOD'!$A$5:$AD$750,MATCH(V$2,'TD SOP+PROFORM MOD'!$B$2:$AD$2,0)+1,0),0)</f>
        <v>0</v>
      </c>
      <c r="W106" s="26" t="str">
        <f t="shared" si="30"/>
        <v/>
      </c>
      <c r="X106" s="25">
        <f>IFERROR(VLOOKUP($A106,'TD SOP+PROFORM MOD'!$A$5:$AD$750,MATCH(X$4,'TD SOP+PROFORM MOD'!$B$2:$AD$2,0)+1,0),0)+IFERROR(VLOOKUP($A106,'TD SOP+PROFORM MOD'!$A$5:$AD$750,MATCH(X$2,'TD SOP+PROFORM MOD'!$B$2:$AD$2,0)+1,0),0)</f>
        <v>0</v>
      </c>
      <c r="Y106" s="25">
        <f>IFERROR(VLOOKUP($A106,'TD SOP+PROFORM MOD'!$A$5:$AD$750,MATCH(Y$4,'TD SOP+PROFORM MOD'!$B$2:$AD$2,0)+1,0),0)+IFERROR(VLOOKUP($A106,'TD SOP+PROFORM MOD'!$A$5:$AD$750,MATCH(Y$2,'TD SOP+PROFORM MOD'!$B$2:$AD$2,0)+1,0),0)</f>
        <v>0</v>
      </c>
      <c r="Z106" s="26" t="str">
        <f t="shared" si="31"/>
        <v/>
      </c>
      <c r="AA106" s="25">
        <f>IFERROR(VLOOKUP($A106,'TD SOP+PROFORM MOD'!$A$5:$AD$750,MATCH(AA$4,'TD SOP+PROFORM MOD'!$B$2:$AD$2,0)+1,0),0)+IFERROR(VLOOKUP($A106,'TD SOP+PROFORM MOD'!$A$5:$AD$750,MATCH(AA$2,'TD SOP+PROFORM MOD'!$B$2:$AD$2,0)+1,0),0)</f>
        <v>0</v>
      </c>
      <c r="AB106" s="25">
        <f>IFERROR(VLOOKUP($A106,'TD SOP+PROFORM MOD'!$A$5:$AD$750,MATCH(AB$4,'TD SOP+PROFORM MOD'!$B$2:$AD$2,0)+1,0),0)+IFERROR(VLOOKUP($A106,'TD SOP+PROFORM MOD'!$A$5:$AD$750,MATCH(AB$2,'TD SOP+PROFORM MOD'!$B$2:$AD$2,0)+1,0),0)</f>
        <v>0</v>
      </c>
      <c r="AC106" s="26" t="str">
        <f t="shared" si="32"/>
        <v/>
      </c>
      <c r="AD106" s="25">
        <f>IFERROR(VLOOKUP($A106,'TD SOP+PROFORM MOD'!$A$5:$AD$750,MATCH(AD$4,'TD SOP+PROFORM MOD'!$B$2:$AD$2,0)+1,0),0)+IFERROR(VLOOKUP($A106,'TD SOP+PROFORM MOD'!$A$5:$AD$750,MATCH(AD$2,'TD SOP+PROFORM MOD'!$B$2:$AD$2,0)+1,0),0)</f>
        <v>0</v>
      </c>
      <c r="AE106" s="25">
        <f>IFERROR(VLOOKUP($A106,'TD SOP+PROFORM MOD'!$A$5:$AD$750,MATCH(AE$4,'TD SOP+PROFORM MOD'!$B$2:$AD$2,0)+1,0),0)+IFERROR(VLOOKUP($A106,'TD SOP+PROFORM MOD'!$A$5:$AD$750,MATCH(AE$2,'TD SOP+PROFORM MOD'!$B$2:$AD$2,0)+1,0),0)</f>
        <v>0</v>
      </c>
      <c r="AF106" s="26" t="str">
        <f t="shared" si="33"/>
        <v/>
      </c>
      <c r="AG106" s="25">
        <f>IFERROR(VLOOKUP($A106,'TD SOP+PROFORM MOD'!$A$5:$AD$750,MATCH(AG$4,'TD SOP+PROFORM MOD'!$B$2:$AD$2,0)+1,0),0)+IFERROR(VLOOKUP($A106,'TD SOP+PROFORM MOD'!$A$5:$AD$750,MATCH(AG$2,'TD SOP+PROFORM MOD'!$B$2:$AD$2,0)+1,0),0)</f>
        <v>0</v>
      </c>
      <c r="AH106" s="25">
        <f>IFERROR(VLOOKUP($A106,'TD SOP+PROFORM MOD'!$A$5:$AD$750,MATCH(AH$4,'TD SOP+PROFORM MOD'!$B$2:$AD$2,0)+1,0),0)+IFERROR(VLOOKUP($A106,'TD SOP+PROFORM MOD'!$A$5:$AD$750,MATCH(AH$2,'TD SOP+PROFORM MOD'!$B$2:$AD$2,0)+1,0),0)</f>
        <v>0</v>
      </c>
      <c r="AI106" s="26" t="str">
        <f t="shared" si="34"/>
        <v/>
      </c>
      <c r="AJ106" s="25">
        <f>IFERROR(VLOOKUP($A106,'TD SOP+PROFORM MOD'!$A$5:$AD$750,MATCH(AJ$4,'TD SOP+PROFORM MOD'!$B$2:$AD$2,0)+1,0),0)+IFERROR(VLOOKUP($A106,'TD SOP+PROFORM MOD'!$A$5:$AD$750,MATCH(AJ$2,'TD SOP+PROFORM MOD'!$B$2:$AD$2,0)+1,0),0)</f>
        <v>0</v>
      </c>
      <c r="AK106" s="25">
        <f>IFERROR(VLOOKUP($A106,'TD SOP+PROFORM MOD'!$A$5:$AD$750,MATCH(AK$4,'TD SOP+PROFORM MOD'!$B$2:$AD$2,0)+1,0),0)+IFERROR(VLOOKUP($A106,'TD SOP+PROFORM MOD'!$A$5:$AD$750,MATCH(AK$2,'TD SOP+PROFORM MOD'!$B$2:$AD$2,0)+1,0),0)</f>
        <v>0</v>
      </c>
      <c r="AL106" s="26" t="str">
        <f t="shared" si="35"/>
        <v/>
      </c>
      <c r="AM106" s="25">
        <f t="shared" si="37"/>
        <v>0</v>
      </c>
      <c r="AN106" s="25">
        <f t="shared" si="37"/>
        <v>0</v>
      </c>
      <c r="AO106" s="26" t="str">
        <f t="shared" si="36"/>
        <v/>
      </c>
      <c r="AR106" s="25">
        <f>SUMIF('B&amp;S YTD LFY'!B:B,"="&amp;A106,'B&amp;S YTD LFY'!C:C)</f>
        <v>0</v>
      </c>
      <c r="AS106" s="25">
        <f t="shared" si="38"/>
        <v>0</v>
      </c>
      <c r="AT106" s="25"/>
    </row>
    <row r="107" spans="1:46" x14ac:dyDescent="0.35">
      <c r="A107" s="24">
        <f>IF(AND('TD SOP+PROFORM MOD'!A104&lt;&gt;"",'TD SOP+PROFORM MOD'!A104&lt;&gt;"TOTAL"),'TD SOP+PROFORM MOD'!A104,0)</f>
        <v>0</v>
      </c>
      <c r="C107" s="25" t="str">
        <f>IFERROR(VLOOKUP($A107,'TD SOP+PROFORM MOD'!$A$5:$AD$750,MATCH(C$4,'TD SOP+PROFORM MOD'!$B$2:$AT$2,0)+1,0),"")</f>
        <v/>
      </c>
      <c r="D107" s="25" t="str">
        <f>IFERROR(VLOOKUP($A107,'TD SOP+PROFORM MOD'!$A$5:$AD$750,MATCH(D$4,'TD SOP+PROFORM MOD'!$B$2:$AT$2,0)+1,0),"")</f>
        <v/>
      </c>
      <c r="E107" s="26" t="str">
        <f t="shared" si="24"/>
        <v/>
      </c>
      <c r="F107" s="25" t="str">
        <f>IFERROR(VLOOKUP($A107,'TD SOP+PROFORM MOD'!$A$5:$AD$750,MATCH(F$4,'TD SOP+PROFORM MOD'!$B$2:$AT$2,0)+1,0),"")</f>
        <v/>
      </c>
      <c r="G107" s="25" t="str">
        <f>IFERROR(VLOOKUP($A107,'TD SOP+PROFORM MOD'!$A$5:$AD$750,MATCH(G$4,'TD SOP+PROFORM MOD'!$B$2:$AT$2,0)+1,0),"")</f>
        <v/>
      </c>
      <c r="H107" s="26" t="str">
        <f t="shared" si="25"/>
        <v/>
      </c>
      <c r="I107" s="25" t="str">
        <f>IFERROR(VLOOKUP($A107,'TD SOP+PROFORM MOD'!$A$5:$AD$750,MATCH(I$4,'TD SOP+PROFORM MOD'!$B$2:$AT$2,0)+1,0),"")</f>
        <v/>
      </c>
      <c r="J107" s="25" t="str">
        <f>IFERROR(VLOOKUP($A107,'TD SOP+PROFORM MOD'!$A$5:$AD$750,MATCH(J$4,'TD SOP+PROFORM MOD'!$B$2:$AT$2,0)+1,0),"")</f>
        <v/>
      </c>
      <c r="K107" s="26" t="str">
        <f t="shared" si="26"/>
        <v/>
      </c>
      <c r="L107" s="25" t="str">
        <f>IFERROR(VLOOKUP($A107,'TD SOP+PROFORM MOD'!$A$5:$AD$750,MATCH(L$4,'TD SOP+PROFORM MOD'!$B$2:$AT$2,0)+1,0),"")</f>
        <v/>
      </c>
      <c r="M107" s="25" t="str">
        <f>IFERROR(VLOOKUP($A107,'TD SOP+PROFORM MOD'!$A$5:$AD$750,MATCH(M$4,'TD SOP+PROFORM MOD'!$B$2:$AT$2,0)+1,0),"")</f>
        <v/>
      </c>
      <c r="N107" s="26" t="str">
        <f t="shared" si="27"/>
        <v/>
      </c>
      <c r="O107" s="25">
        <f>IFERROR(VLOOKUP($A107,'TD SOP+PROFORM MOD'!$A$5:$AD$750,MATCH(O$4,'TD SOP+PROFORM MOD'!$B$2:$AD$2,0)+1,0),0)+IFERROR(VLOOKUP($A107,'TD SOP+PROFORM MOD'!$A$5:$AD$750,MATCH(O$2,'TD SOP+PROFORM MOD'!$B$2:$AD$2,0)+1,0),0)</f>
        <v>0</v>
      </c>
      <c r="P107" s="25">
        <f>IFERROR(VLOOKUP($A107,'TD SOP+PROFORM MOD'!$A$5:$AD$750,MATCH(P$4,'TD SOP+PROFORM MOD'!$B$2:$AD$2,0)+1,0),0)+IFERROR(VLOOKUP($A107,'TD SOP+PROFORM MOD'!$A$5:$AD$750,MATCH(P$2,'TD SOP+PROFORM MOD'!$B$2:$AD$2,0)+1,0),0)</f>
        <v>0</v>
      </c>
      <c r="Q107" s="26" t="str">
        <f t="shared" si="28"/>
        <v/>
      </c>
      <c r="R107" s="25">
        <f>IFERROR(VLOOKUP($A107,'TD SOP+PROFORM MOD'!$A$5:$AD$750,MATCH(R$4,'TD SOP+PROFORM MOD'!$B$2:$AD$2,0)+1,0),0)+IFERROR(VLOOKUP($A107,'TD SOP+PROFORM MOD'!$A$5:$AD$750,MATCH(R$2,'TD SOP+PROFORM MOD'!$B$2:$AD$2,0)+1,0),0)</f>
        <v>0</v>
      </c>
      <c r="S107" s="25">
        <f>IFERROR(VLOOKUP($A107,'TD SOP+PROFORM MOD'!$A$5:$AD$750,MATCH(S$4,'TD SOP+PROFORM MOD'!$B$2:$AD$2,0)+1,0),0)+IFERROR(VLOOKUP($A107,'TD SOP+PROFORM MOD'!$A$5:$AD$750,MATCH(S$2,'TD SOP+PROFORM MOD'!$B$2:$AD$2,0)+1,0),0)</f>
        <v>0</v>
      </c>
      <c r="T107" s="26" t="str">
        <f t="shared" si="29"/>
        <v/>
      </c>
      <c r="U107" s="25">
        <f>IFERROR(VLOOKUP($A107,'TD SOP+PROFORM MOD'!$A$5:$AD$750,MATCH(U$4,'TD SOP+PROFORM MOD'!$B$2:$AD$2,0)+1,0),0)+IFERROR(VLOOKUP($A107,'TD SOP+PROFORM MOD'!$A$5:$AD$750,MATCH(U$2,'TD SOP+PROFORM MOD'!$B$2:$AD$2,0)+1,0),0)</f>
        <v>0</v>
      </c>
      <c r="V107" s="25">
        <f>IFERROR(VLOOKUP($A107,'TD SOP+PROFORM MOD'!$A$5:$AD$750,MATCH(V$4,'TD SOP+PROFORM MOD'!$B$2:$AD$2,0)+1,0),0)+IFERROR(VLOOKUP($A107,'TD SOP+PROFORM MOD'!$A$5:$AD$750,MATCH(V$2,'TD SOP+PROFORM MOD'!$B$2:$AD$2,0)+1,0),0)</f>
        <v>0</v>
      </c>
      <c r="W107" s="26" t="str">
        <f t="shared" si="30"/>
        <v/>
      </c>
      <c r="X107" s="25">
        <f>IFERROR(VLOOKUP($A107,'TD SOP+PROFORM MOD'!$A$5:$AD$750,MATCH(X$4,'TD SOP+PROFORM MOD'!$B$2:$AD$2,0)+1,0),0)+IFERROR(VLOOKUP($A107,'TD SOP+PROFORM MOD'!$A$5:$AD$750,MATCH(X$2,'TD SOP+PROFORM MOD'!$B$2:$AD$2,0)+1,0),0)</f>
        <v>0</v>
      </c>
      <c r="Y107" s="25">
        <f>IFERROR(VLOOKUP($A107,'TD SOP+PROFORM MOD'!$A$5:$AD$750,MATCH(Y$4,'TD SOP+PROFORM MOD'!$B$2:$AD$2,0)+1,0),0)+IFERROR(VLOOKUP($A107,'TD SOP+PROFORM MOD'!$A$5:$AD$750,MATCH(Y$2,'TD SOP+PROFORM MOD'!$B$2:$AD$2,0)+1,0),0)</f>
        <v>0</v>
      </c>
      <c r="Z107" s="26" t="str">
        <f t="shared" si="31"/>
        <v/>
      </c>
      <c r="AA107" s="25">
        <f>IFERROR(VLOOKUP($A107,'TD SOP+PROFORM MOD'!$A$5:$AD$750,MATCH(AA$4,'TD SOP+PROFORM MOD'!$B$2:$AD$2,0)+1,0),0)+IFERROR(VLOOKUP($A107,'TD SOP+PROFORM MOD'!$A$5:$AD$750,MATCH(AA$2,'TD SOP+PROFORM MOD'!$B$2:$AD$2,0)+1,0),0)</f>
        <v>0</v>
      </c>
      <c r="AB107" s="25">
        <f>IFERROR(VLOOKUP($A107,'TD SOP+PROFORM MOD'!$A$5:$AD$750,MATCH(AB$4,'TD SOP+PROFORM MOD'!$B$2:$AD$2,0)+1,0),0)+IFERROR(VLOOKUP($A107,'TD SOP+PROFORM MOD'!$A$5:$AD$750,MATCH(AB$2,'TD SOP+PROFORM MOD'!$B$2:$AD$2,0)+1,0),0)</f>
        <v>0</v>
      </c>
      <c r="AC107" s="26" t="str">
        <f t="shared" si="32"/>
        <v/>
      </c>
      <c r="AD107" s="25">
        <f>IFERROR(VLOOKUP($A107,'TD SOP+PROFORM MOD'!$A$5:$AD$750,MATCH(AD$4,'TD SOP+PROFORM MOD'!$B$2:$AD$2,0)+1,0),0)+IFERROR(VLOOKUP($A107,'TD SOP+PROFORM MOD'!$A$5:$AD$750,MATCH(AD$2,'TD SOP+PROFORM MOD'!$B$2:$AD$2,0)+1,0),0)</f>
        <v>0</v>
      </c>
      <c r="AE107" s="25">
        <f>IFERROR(VLOOKUP($A107,'TD SOP+PROFORM MOD'!$A$5:$AD$750,MATCH(AE$4,'TD SOP+PROFORM MOD'!$B$2:$AD$2,0)+1,0),0)+IFERROR(VLOOKUP($A107,'TD SOP+PROFORM MOD'!$A$5:$AD$750,MATCH(AE$2,'TD SOP+PROFORM MOD'!$B$2:$AD$2,0)+1,0),0)</f>
        <v>0</v>
      </c>
      <c r="AF107" s="26" t="str">
        <f t="shared" si="33"/>
        <v/>
      </c>
      <c r="AG107" s="25">
        <f>IFERROR(VLOOKUP($A107,'TD SOP+PROFORM MOD'!$A$5:$AD$750,MATCH(AG$4,'TD SOP+PROFORM MOD'!$B$2:$AD$2,0)+1,0),0)+IFERROR(VLOOKUP($A107,'TD SOP+PROFORM MOD'!$A$5:$AD$750,MATCH(AG$2,'TD SOP+PROFORM MOD'!$B$2:$AD$2,0)+1,0),0)</f>
        <v>0</v>
      </c>
      <c r="AH107" s="25">
        <f>IFERROR(VLOOKUP($A107,'TD SOP+PROFORM MOD'!$A$5:$AD$750,MATCH(AH$4,'TD SOP+PROFORM MOD'!$B$2:$AD$2,0)+1,0),0)+IFERROR(VLOOKUP($A107,'TD SOP+PROFORM MOD'!$A$5:$AD$750,MATCH(AH$2,'TD SOP+PROFORM MOD'!$B$2:$AD$2,0)+1,0),0)</f>
        <v>0</v>
      </c>
      <c r="AI107" s="26" t="str">
        <f t="shared" si="34"/>
        <v/>
      </c>
      <c r="AJ107" s="25">
        <f>IFERROR(VLOOKUP($A107,'TD SOP+PROFORM MOD'!$A$5:$AD$750,MATCH(AJ$4,'TD SOP+PROFORM MOD'!$B$2:$AD$2,0)+1,0),0)+IFERROR(VLOOKUP($A107,'TD SOP+PROFORM MOD'!$A$5:$AD$750,MATCH(AJ$2,'TD SOP+PROFORM MOD'!$B$2:$AD$2,0)+1,0),0)</f>
        <v>0</v>
      </c>
      <c r="AK107" s="25">
        <f>IFERROR(VLOOKUP($A107,'TD SOP+PROFORM MOD'!$A$5:$AD$750,MATCH(AK$4,'TD SOP+PROFORM MOD'!$B$2:$AD$2,0)+1,0),0)+IFERROR(VLOOKUP($A107,'TD SOP+PROFORM MOD'!$A$5:$AD$750,MATCH(AK$2,'TD SOP+PROFORM MOD'!$B$2:$AD$2,0)+1,0),0)</f>
        <v>0</v>
      </c>
      <c r="AL107" s="26" t="str">
        <f t="shared" si="35"/>
        <v/>
      </c>
      <c r="AM107" s="25">
        <f t="shared" si="37"/>
        <v>0</v>
      </c>
      <c r="AN107" s="25">
        <f t="shared" si="37"/>
        <v>0</v>
      </c>
      <c r="AO107" s="26" t="str">
        <f t="shared" si="36"/>
        <v/>
      </c>
      <c r="AR107" s="25">
        <f>SUMIF('B&amp;S YTD LFY'!B:B,"="&amp;A107,'B&amp;S YTD LFY'!C:C)</f>
        <v>0</v>
      </c>
      <c r="AS107" s="25">
        <f t="shared" si="38"/>
        <v>0</v>
      </c>
      <c r="AT107" s="25"/>
    </row>
    <row r="108" spans="1:46" x14ac:dyDescent="0.35">
      <c r="A108" s="24">
        <f>IF(AND('TD SOP+PROFORM MOD'!A105&lt;&gt;"",'TD SOP+PROFORM MOD'!A105&lt;&gt;"TOTAL"),'TD SOP+PROFORM MOD'!A105,0)</f>
        <v>0</v>
      </c>
      <c r="C108" s="25" t="str">
        <f>IFERROR(VLOOKUP($A108,'TD SOP+PROFORM MOD'!$A$5:$AD$750,MATCH(C$4,'TD SOP+PROFORM MOD'!$B$2:$AT$2,0)+1,0),"")</f>
        <v/>
      </c>
      <c r="D108" s="25" t="str">
        <f>IFERROR(VLOOKUP($A108,'TD SOP+PROFORM MOD'!$A$5:$AD$750,MATCH(D$4,'TD SOP+PROFORM MOD'!$B$2:$AT$2,0)+1,0),"")</f>
        <v/>
      </c>
      <c r="E108" s="26" t="str">
        <f t="shared" si="24"/>
        <v/>
      </c>
      <c r="F108" s="25" t="str">
        <f>IFERROR(VLOOKUP($A108,'TD SOP+PROFORM MOD'!$A$5:$AD$750,MATCH(F$4,'TD SOP+PROFORM MOD'!$B$2:$AT$2,0)+1,0),"")</f>
        <v/>
      </c>
      <c r="G108" s="25" t="str">
        <f>IFERROR(VLOOKUP($A108,'TD SOP+PROFORM MOD'!$A$5:$AD$750,MATCH(G$4,'TD SOP+PROFORM MOD'!$B$2:$AT$2,0)+1,0),"")</f>
        <v/>
      </c>
      <c r="H108" s="26" t="str">
        <f t="shared" si="25"/>
        <v/>
      </c>
      <c r="I108" s="25" t="str">
        <f>IFERROR(VLOOKUP($A108,'TD SOP+PROFORM MOD'!$A$5:$AD$750,MATCH(I$4,'TD SOP+PROFORM MOD'!$B$2:$AT$2,0)+1,0),"")</f>
        <v/>
      </c>
      <c r="J108" s="25" t="str">
        <f>IFERROR(VLOOKUP($A108,'TD SOP+PROFORM MOD'!$A$5:$AD$750,MATCH(J$4,'TD SOP+PROFORM MOD'!$B$2:$AT$2,0)+1,0),"")</f>
        <v/>
      </c>
      <c r="K108" s="26" t="str">
        <f t="shared" si="26"/>
        <v/>
      </c>
      <c r="L108" s="25" t="str">
        <f>IFERROR(VLOOKUP($A108,'TD SOP+PROFORM MOD'!$A$5:$AD$750,MATCH(L$4,'TD SOP+PROFORM MOD'!$B$2:$AT$2,0)+1,0),"")</f>
        <v/>
      </c>
      <c r="M108" s="25" t="str">
        <f>IFERROR(VLOOKUP($A108,'TD SOP+PROFORM MOD'!$A$5:$AD$750,MATCH(M$4,'TD SOP+PROFORM MOD'!$B$2:$AT$2,0)+1,0),"")</f>
        <v/>
      </c>
      <c r="N108" s="26" t="str">
        <f t="shared" si="27"/>
        <v/>
      </c>
      <c r="O108" s="25">
        <f>IFERROR(VLOOKUP($A108,'TD SOP+PROFORM MOD'!$A$5:$AD$750,MATCH(O$4,'TD SOP+PROFORM MOD'!$B$2:$AD$2,0)+1,0),0)+IFERROR(VLOOKUP($A108,'TD SOP+PROFORM MOD'!$A$5:$AD$750,MATCH(O$2,'TD SOP+PROFORM MOD'!$B$2:$AD$2,0)+1,0),0)</f>
        <v>0</v>
      </c>
      <c r="P108" s="25">
        <f>IFERROR(VLOOKUP($A108,'TD SOP+PROFORM MOD'!$A$5:$AD$750,MATCH(P$4,'TD SOP+PROFORM MOD'!$B$2:$AD$2,0)+1,0),0)+IFERROR(VLOOKUP($A108,'TD SOP+PROFORM MOD'!$A$5:$AD$750,MATCH(P$2,'TD SOP+PROFORM MOD'!$B$2:$AD$2,0)+1,0),0)</f>
        <v>0</v>
      </c>
      <c r="Q108" s="26" t="str">
        <f t="shared" si="28"/>
        <v/>
      </c>
      <c r="R108" s="25">
        <f>IFERROR(VLOOKUP($A108,'TD SOP+PROFORM MOD'!$A$5:$AD$750,MATCH(R$4,'TD SOP+PROFORM MOD'!$B$2:$AD$2,0)+1,0),0)+IFERROR(VLOOKUP($A108,'TD SOP+PROFORM MOD'!$A$5:$AD$750,MATCH(R$2,'TD SOP+PROFORM MOD'!$B$2:$AD$2,0)+1,0),0)</f>
        <v>0</v>
      </c>
      <c r="S108" s="25">
        <f>IFERROR(VLOOKUP($A108,'TD SOP+PROFORM MOD'!$A$5:$AD$750,MATCH(S$4,'TD SOP+PROFORM MOD'!$B$2:$AD$2,0)+1,0),0)+IFERROR(VLOOKUP($A108,'TD SOP+PROFORM MOD'!$A$5:$AD$750,MATCH(S$2,'TD SOP+PROFORM MOD'!$B$2:$AD$2,0)+1,0),0)</f>
        <v>0</v>
      </c>
      <c r="T108" s="26" t="str">
        <f t="shared" si="29"/>
        <v/>
      </c>
      <c r="U108" s="25">
        <f>IFERROR(VLOOKUP($A108,'TD SOP+PROFORM MOD'!$A$5:$AD$750,MATCH(U$4,'TD SOP+PROFORM MOD'!$B$2:$AD$2,0)+1,0),0)+IFERROR(VLOOKUP($A108,'TD SOP+PROFORM MOD'!$A$5:$AD$750,MATCH(U$2,'TD SOP+PROFORM MOD'!$B$2:$AD$2,0)+1,0),0)</f>
        <v>0</v>
      </c>
      <c r="V108" s="25">
        <f>IFERROR(VLOOKUP($A108,'TD SOP+PROFORM MOD'!$A$5:$AD$750,MATCH(V$4,'TD SOP+PROFORM MOD'!$B$2:$AD$2,0)+1,0),0)+IFERROR(VLOOKUP($A108,'TD SOP+PROFORM MOD'!$A$5:$AD$750,MATCH(V$2,'TD SOP+PROFORM MOD'!$B$2:$AD$2,0)+1,0),0)</f>
        <v>0</v>
      </c>
      <c r="W108" s="26" t="str">
        <f t="shared" si="30"/>
        <v/>
      </c>
      <c r="X108" s="25">
        <f>IFERROR(VLOOKUP($A108,'TD SOP+PROFORM MOD'!$A$5:$AD$750,MATCH(X$4,'TD SOP+PROFORM MOD'!$B$2:$AD$2,0)+1,0),0)+IFERROR(VLOOKUP($A108,'TD SOP+PROFORM MOD'!$A$5:$AD$750,MATCH(X$2,'TD SOP+PROFORM MOD'!$B$2:$AD$2,0)+1,0),0)</f>
        <v>0</v>
      </c>
      <c r="Y108" s="25">
        <f>IFERROR(VLOOKUP($A108,'TD SOP+PROFORM MOD'!$A$5:$AD$750,MATCH(Y$4,'TD SOP+PROFORM MOD'!$B$2:$AD$2,0)+1,0),0)+IFERROR(VLOOKUP($A108,'TD SOP+PROFORM MOD'!$A$5:$AD$750,MATCH(Y$2,'TD SOP+PROFORM MOD'!$B$2:$AD$2,0)+1,0),0)</f>
        <v>0</v>
      </c>
      <c r="Z108" s="26" t="str">
        <f t="shared" si="31"/>
        <v/>
      </c>
      <c r="AA108" s="25">
        <f>IFERROR(VLOOKUP($A108,'TD SOP+PROFORM MOD'!$A$5:$AD$750,MATCH(AA$4,'TD SOP+PROFORM MOD'!$B$2:$AD$2,0)+1,0),0)+IFERROR(VLOOKUP($A108,'TD SOP+PROFORM MOD'!$A$5:$AD$750,MATCH(AA$2,'TD SOP+PROFORM MOD'!$B$2:$AD$2,0)+1,0),0)</f>
        <v>0</v>
      </c>
      <c r="AB108" s="25">
        <f>IFERROR(VLOOKUP($A108,'TD SOP+PROFORM MOD'!$A$5:$AD$750,MATCH(AB$4,'TD SOP+PROFORM MOD'!$B$2:$AD$2,0)+1,0),0)+IFERROR(VLOOKUP($A108,'TD SOP+PROFORM MOD'!$A$5:$AD$750,MATCH(AB$2,'TD SOP+PROFORM MOD'!$B$2:$AD$2,0)+1,0),0)</f>
        <v>0</v>
      </c>
      <c r="AC108" s="26" t="str">
        <f t="shared" si="32"/>
        <v/>
      </c>
      <c r="AD108" s="25">
        <f>IFERROR(VLOOKUP($A108,'TD SOP+PROFORM MOD'!$A$5:$AD$750,MATCH(AD$4,'TD SOP+PROFORM MOD'!$B$2:$AD$2,0)+1,0),0)+IFERROR(VLOOKUP($A108,'TD SOP+PROFORM MOD'!$A$5:$AD$750,MATCH(AD$2,'TD SOP+PROFORM MOD'!$B$2:$AD$2,0)+1,0),0)</f>
        <v>0</v>
      </c>
      <c r="AE108" s="25">
        <f>IFERROR(VLOOKUP($A108,'TD SOP+PROFORM MOD'!$A$5:$AD$750,MATCH(AE$4,'TD SOP+PROFORM MOD'!$B$2:$AD$2,0)+1,0),0)+IFERROR(VLOOKUP($A108,'TD SOP+PROFORM MOD'!$A$5:$AD$750,MATCH(AE$2,'TD SOP+PROFORM MOD'!$B$2:$AD$2,0)+1,0),0)</f>
        <v>0</v>
      </c>
      <c r="AF108" s="26" t="str">
        <f t="shared" si="33"/>
        <v/>
      </c>
      <c r="AG108" s="25">
        <f>IFERROR(VLOOKUP($A108,'TD SOP+PROFORM MOD'!$A$5:$AD$750,MATCH(AG$4,'TD SOP+PROFORM MOD'!$B$2:$AD$2,0)+1,0),0)+IFERROR(VLOOKUP($A108,'TD SOP+PROFORM MOD'!$A$5:$AD$750,MATCH(AG$2,'TD SOP+PROFORM MOD'!$B$2:$AD$2,0)+1,0),0)</f>
        <v>0</v>
      </c>
      <c r="AH108" s="25">
        <f>IFERROR(VLOOKUP($A108,'TD SOP+PROFORM MOD'!$A$5:$AD$750,MATCH(AH$4,'TD SOP+PROFORM MOD'!$B$2:$AD$2,0)+1,0),0)+IFERROR(VLOOKUP($A108,'TD SOP+PROFORM MOD'!$A$5:$AD$750,MATCH(AH$2,'TD SOP+PROFORM MOD'!$B$2:$AD$2,0)+1,0),0)</f>
        <v>0</v>
      </c>
      <c r="AI108" s="26" t="str">
        <f t="shared" si="34"/>
        <v/>
      </c>
      <c r="AJ108" s="25">
        <f>IFERROR(VLOOKUP($A108,'TD SOP+PROFORM MOD'!$A$5:$AD$750,MATCH(AJ$4,'TD SOP+PROFORM MOD'!$B$2:$AD$2,0)+1,0),0)+IFERROR(VLOOKUP($A108,'TD SOP+PROFORM MOD'!$A$5:$AD$750,MATCH(AJ$2,'TD SOP+PROFORM MOD'!$B$2:$AD$2,0)+1,0),0)</f>
        <v>0</v>
      </c>
      <c r="AK108" s="25">
        <f>IFERROR(VLOOKUP($A108,'TD SOP+PROFORM MOD'!$A$5:$AD$750,MATCH(AK$4,'TD SOP+PROFORM MOD'!$B$2:$AD$2,0)+1,0),0)+IFERROR(VLOOKUP($A108,'TD SOP+PROFORM MOD'!$A$5:$AD$750,MATCH(AK$2,'TD SOP+PROFORM MOD'!$B$2:$AD$2,0)+1,0),0)</f>
        <v>0</v>
      </c>
      <c r="AL108" s="26" t="str">
        <f t="shared" si="35"/>
        <v/>
      </c>
      <c r="AM108" s="25">
        <f t="shared" si="37"/>
        <v>0</v>
      </c>
      <c r="AN108" s="25">
        <f t="shared" si="37"/>
        <v>0</v>
      </c>
      <c r="AO108" s="26" t="str">
        <f t="shared" si="36"/>
        <v/>
      </c>
      <c r="AR108" s="25">
        <f>SUMIF('B&amp;S YTD LFY'!B:B,"="&amp;A108,'B&amp;S YTD LFY'!C:C)</f>
        <v>0</v>
      </c>
      <c r="AS108" s="25">
        <f t="shared" si="38"/>
        <v>0</v>
      </c>
      <c r="AT108" s="25"/>
    </row>
    <row r="109" spans="1:46" x14ac:dyDescent="0.35">
      <c r="A109" s="24">
        <f>IF(AND('TD SOP+PROFORM MOD'!A106&lt;&gt;"",'TD SOP+PROFORM MOD'!A106&lt;&gt;"TOTAL"),'TD SOP+PROFORM MOD'!A106,0)</f>
        <v>0</v>
      </c>
      <c r="C109" s="25" t="str">
        <f>IFERROR(VLOOKUP($A109,'TD SOP+PROFORM MOD'!$A$5:$AD$750,MATCH(C$4,'TD SOP+PROFORM MOD'!$B$2:$AT$2,0)+1,0),"")</f>
        <v/>
      </c>
      <c r="D109" s="25" t="str">
        <f>IFERROR(VLOOKUP($A109,'TD SOP+PROFORM MOD'!$A$5:$AD$750,MATCH(D$4,'TD SOP+PROFORM MOD'!$B$2:$AT$2,0)+1,0),"")</f>
        <v/>
      </c>
      <c r="E109" s="26" t="str">
        <f t="shared" si="24"/>
        <v/>
      </c>
      <c r="F109" s="25" t="str">
        <f>IFERROR(VLOOKUP($A109,'TD SOP+PROFORM MOD'!$A$5:$AD$750,MATCH(F$4,'TD SOP+PROFORM MOD'!$B$2:$AT$2,0)+1,0),"")</f>
        <v/>
      </c>
      <c r="G109" s="25" t="str">
        <f>IFERROR(VLOOKUP($A109,'TD SOP+PROFORM MOD'!$A$5:$AD$750,MATCH(G$4,'TD SOP+PROFORM MOD'!$B$2:$AT$2,0)+1,0),"")</f>
        <v/>
      </c>
      <c r="H109" s="26" t="str">
        <f t="shared" si="25"/>
        <v/>
      </c>
      <c r="I109" s="25" t="str">
        <f>IFERROR(VLOOKUP($A109,'TD SOP+PROFORM MOD'!$A$5:$AD$750,MATCH(I$4,'TD SOP+PROFORM MOD'!$B$2:$AT$2,0)+1,0),"")</f>
        <v/>
      </c>
      <c r="J109" s="25" t="str">
        <f>IFERROR(VLOOKUP($A109,'TD SOP+PROFORM MOD'!$A$5:$AD$750,MATCH(J$4,'TD SOP+PROFORM MOD'!$B$2:$AT$2,0)+1,0),"")</f>
        <v/>
      </c>
      <c r="K109" s="26" t="str">
        <f t="shared" si="26"/>
        <v/>
      </c>
      <c r="L109" s="25" t="str">
        <f>IFERROR(VLOOKUP($A109,'TD SOP+PROFORM MOD'!$A$5:$AD$750,MATCH(L$4,'TD SOP+PROFORM MOD'!$B$2:$AT$2,0)+1,0),"")</f>
        <v/>
      </c>
      <c r="M109" s="25" t="str">
        <f>IFERROR(VLOOKUP($A109,'TD SOP+PROFORM MOD'!$A$5:$AD$750,MATCH(M$4,'TD SOP+PROFORM MOD'!$B$2:$AT$2,0)+1,0),"")</f>
        <v/>
      </c>
      <c r="N109" s="26" t="str">
        <f t="shared" si="27"/>
        <v/>
      </c>
      <c r="O109" s="25">
        <f>IFERROR(VLOOKUP($A109,'TD SOP+PROFORM MOD'!$A$5:$AD$750,MATCH(O$4,'TD SOP+PROFORM MOD'!$B$2:$AD$2,0)+1,0),0)+IFERROR(VLOOKUP($A109,'TD SOP+PROFORM MOD'!$A$5:$AD$750,MATCH(O$2,'TD SOP+PROFORM MOD'!$B$2:$AD$2,0)+1,0),0)</f>
        <v>0</v>
      </c>
      <c r="P109" s="25">
        <f>IFERROR(VLOOKUP($A109,'TD SOP+PROFORM MOD'!$A$5:$AD$750,MATCH(P$4,'TD SOP+PROFORM MOD'!$B$2:$AD$2,0)+1,0),0)+IFERROR(VLOOKUP($A109,'TD SOP+PROFORM MOD'!$A$5:$AD$750,MATCH(P$2,'TD SOP+PROFORM MOD'!$B$2:$AD$2,0)+1,0),0)</f>
        <v>0</v>
      </c>
      <c r="Q109" s="26" t="str">
        <f t="shared" si="28"/>
        <v/>
      </c>
      <c r="R109" s="25">
        <f>IFERROR(VLOOKUP($A109,'TD SOP+PROFORM MOD'!$A$5:$AD$750,MATCH(R$4,'TD SOP+PROFORM MOD'!$B$2:$AD$2,0)+1,0),0)+IFERROR(VLOOKUP($A109,'TD SOP+PROFORM MOD'!$A$5:$AD$750,MATCH(R$2,'TD SOP+PROFORM MOD'!$B$2:$AD$2,0)+1,0),0)</f>
        <v>0</v>
      </c>
      <c r="S109" s="25">
        <f>IFERROR(VLOOKUP($A109,'TD SOP+PROFORM MOD'!$A$5:$AD$750,MATCH(S$4,'TD SOP+PROFORM MOD'!$B$2:$AD$2,0)+1,0),0)+IFERROR(VLOOKUP($A109,'TD SOP+PROFORM MOD'!$A$5:$AD$750,MATCH(S$2,'TD SOP+PROFORM MOD'!$B$2:$AD$2,0)+1,0),0)</f>
        <v>0</v>
      </c>
      <c r="T109" s="26" t="str">
        <f t="shared" si="29"/>
        <v/>
      </c>
      <c r="U109" s="25">
        <f>IFERROR(VLOOKUP($A109,'TD SOP+PROFORM MOD'!$A$5:$AD$750,MATCH(U$4,'TD SOP+PROFORM MOD'!$B$2:$AD$2,0)+1,0),0)+IFERROR(VLOOKUP($A109,'TD SOP+PROFORM MOD'!$A$5:$AD$750,MATCH(U$2,'TD SOP+PROFORM MOD'!$B$2:$AD$2,0)+1,0),0)</f>
        <v>0</v>
      </c>
      <c r="V109" s="25">
        <f>IFERROR(VLOOKUP($A109,'TD SOP+PROFORM MOD'!$A$5:$AD$750,MATCH(V$4,'TD SOP+PROFORM MOD'!$B$2:$AD$2,0)+1,0),0)+IFERROR(VLOOKUP($A109,'TD SOP+PROFORM MOD'!$A$5:$AD$750,MATCH(V$2,'TD SOP+PROFORM MOD'!$B$2:$AD$2,0)+1,0),0)</f>
        <v>0</v>
      </c>
      <c r="W109" s="26" t="str">
        <f t="shared" si="30"/>
        <v/>
      </c>
      <c r="X109" s="25">
        <f>IFERROR(VLOOKUP($A109,'TD SOP+PROFORM MOD'!$A$5:$AD$750,MATCH(X$4,'TD SOP+PROFORM MOD'!$B$2:$AD$2,0)+1,0),0)+IFERROR(VLOOKUP($A109,'TD SOP+PROFORM MOD'!$A$5:$AD$750,MATCH(X$2,'TD SOP+PROFORM MOD'!$B$2:$AD$2,0)+1,0),0)</f>
        <v>0</v>
      </c>
      <c r="Y109" s="25">
        <f>IFERROR(VLOOKUP($A109,'TD SOP+PROFORM MOD'!$A$5:$AD$750,MATCH(Y$4,'TD SOP+PROFORM MOD'!$B$2:$AD$2,0)+1,0),0)+IFERROR(VLOOKUP($A109,'TD SOP+PROFORM MOD'!$A$5:$AD$750,MATCH(Y$2,'TD SOP+PROFORM MOD'!$B$2:$AD$2,0)+1,0),0)</f>
        <v>0</v>
      </c>
      <c r="Z109" s="26" t="str">
        <f t="shared" si="31"/>
        <v/>
      </c>
      <c r="AA109" s="25">
        <f>IFERROR(VLOOKUP($A109,'TD SOP+PROFORM MOD'!$A$5:$AD$750,MATCH(AA$4,'TD SOP+PROFORM MOD'!$B$2:$AD$2,0)+1,0),0)+IFERROR(VLOOKUP($A109,'TD SOP+PROFORM MOD'!$A$5:$AD$750,MATCH(AA$2,'TD SOP+PROFORM MOD'!$B$2:$AD$2,0)+1,0),0)</f>
        <v>0</v>
      </c>
      <c r="AB109" s="25">
        <f>IFERROR(VLOOKUP($A109,'TD SOP+PROFORM MOD'!$A$5:$AD$750,MATCH(AB$4,'TD SOP+PROFORM MOD'!$B$2:$AD$2,0)+1,0),0)+IFERROR(VLOOKUP($A109,'TD SOP+PROFORM MOD'!$A$5:$AD$750,MATCH(AB$2,'TD SOP+PROFORM MOD'!$B$2:$AD$2,0)+1,0),0)</f>
        <v>0</v>
      </c>
      <c r="AC109" s="26" t="str">
        <f t="shared" si="32"/>
        <v/>
      </c>
      <c r="AD109" s="25">
        <f>IFERROR(VLOOKUP($A109,'TD SOP+PROFORM MOD'!$A$5:$AD$750,MATCH(AD$4,'TD SOP+PROFORM MOD'!$B$2:$AD$2,0)+1,0),0)+IFERROR(VLOOKUP($A109,'TD SOP+PROFORM MOD'!$A$5:$AD$750,MATCH(AD$2,'TD SOP+PROFORM MOD'!$B$2:$AD$2,0)+1,0),0)</f>
        <v>0</v>
      </c>
      <c r="AE109" s="25">
        <f>IFERROR(VLOOKUP($A109,'TD SOP+PROFORM MOD'!$A$5:$AD$750,MATCH(AE$4,'TD SOP+PROFORM MOD'!$B$2:$AD$2,0)+1,0),0)+IFERROR(VLOOKUP($A109,'TD SOP+PROFORM MOD'!$A$5:$AD$750,MATCH(AE$2,'TD SOP+PROFORM MOD'!$B$2:$AD$2,0)+1,0),0)</f>
        <v>0</v>
      </c>
      <c r="AF109" s="26" t="str">
        <f t="shared" si="33"/>
        <v/>
      </c>
      <c r="AG109" s="25">
        <f>IFERROR(VLOOKUP($A109,'TD SOP+PROFORM MOD'!$A$5:$AD$750,MATCH(AG$4,'TD SOP+PROFORM MOD'!$B$2:$AD$2,0)+1,0),0)+IFERROR(VLOOKUP($A109,'TD SOP+PROFORM MOD'!$A$5:$AD$750,MATCH(AG$2,'TD SOP+PROFORM MOD'!$B$2:$AD$2,0)+1,0),0)</f>
        <v>0</v>
      </c>
      <c r="AH109" s="25">
        <f>IFERROR(VLOOKUP($A109,'TD SOP+PROFORM MOD'!$A$5:$AD$750,MATCH(AH$4,'TD SOP+PROFORM MOD'!$B$2:$AD$2,0)+1,0),0)+IFERROR(VLOOKUP($A109,'TD SOP+PROFORM MOD'!$A$5:$AD$750,MATCH(AH$2,'TD SOP+PROFORM MOD'!$B$2:$AD$2,0)+1,0),0)</f>
        <v>0</v>
      </c>
      <c r="AI109" s="26" t="str">
        <f t="shared" si="34"/>
        <v/>
      </c>
      <c r="AJ109" s="25">
        <f>IFERROR(VLOOKUP($A109,'TD SOP+PROFORM MOD'!$A$5:$AD$750,MATCH(AJ$4,'TD SOP+PROFORM MOD'!$B$2:$AD$2,0)+1,0),0)+IFERROR(VLOOKUP($A109,'TD SOP+PROFORM MOD'!$A$5:$AD$750,MATCH(AJ$2,'TD SOP+PROFORM MOD'!$B$2:$AD$2,0)+1,0),0)</f>
        <v>0</v>
      </c>
      <c r="AK109" s="25">
        <f>IFERROR(VLOOKUP($A109,'TD SOP+PROFORM MOD'!$A$5:$AD$750,MATCH(AK$4,'TD SOP+PROFORM MOD'!$B$2:$AD$2,0)+1,0),0)+IFERROR(VLOOKUP($A109,'TD SOP+PROFORM MOD'!$A$5:$AD$750,MATCH(AK$2,'TD SOP+PROFORM MOD'!$B$2:$AD$2,0)+1,0),0)</f>
        <v>0</v>
      </c>
      <c r="AL109" s="26" t="str">
        <f t="shared" si="35"/>
        <v/>
      </c>
      <c r="AM109" s="25">
        <f t="shared" si="37"/>
        <v>0</v>
      </c>
      <c r="AN109" s="25">
        <f t="shared" si="37"/>
        <v>0</v>
      </c>
      <c r="AO109" s="26" t="str">
        <f t="shared" si="36"/>
        <v/>
      </c>
      <c r="AR109" s="25">
        <f>SUMIF('B&amp;S YTD LFY'!B:B,"="&amp;A109,'B&amp;S YTD LFY'!C:C)</f>
        <v>0</v>
      </c>
      <c r="AS109" s="25">
        <f t="shared" si="38"/>
        <v>0</v>
      </c>
      <c r="AT109" s="25"/>
    </row>
    <row r="110" spans="1:46" x14ac:dyDescent="0.35">
      <c r="A110" s="24">
        <f>IF(AND('TD SOP+PROFORM MOD'!A107&lt;&gt;"",'TD SOP+PROFORM MOD'!A107&lt;&gt;"TOTAL"),'TD SOP+PROFORM MOD'!A107,0)</f>
        <v>0</v>
      </c>
      <c r="C110" s="25" t="str">
        <f>IFERROR(VLOOKUP($A110,'TD SOP+PROFORM MOD'!$A$5:$AD$750,MATCH(C$4,'TD SOP+PROFORM MOD'!$B$2:$AT$2,0)+1,0),"")</f>
        <v/>
      </c>
      <c r="D110" s="25" t="str">
        <f>IFERROR(VLOOKUP($A110,'TD SOP+PROFORM MOD'!$A$5:$AD$750,MATCH(D$4,'TD SOP+PROFORM MOD'!$B$2:$AT$2,0)+1,0),"")</f>
        <v/>
      </c>
      <c r="E110" s="26" t="str">
        <f t="shared" si="24"/>
        <v/>
      </c>
      <c r="F110" s="25" t="str">
        <f>IFERROR(VLOOKUP($A110,'TD SOP+PROFORM MOD'!$A$5:$AD$750,MATCH(F$4,'TD SOP+PROFORM MOD'!$B$2:$AT$2,0)+1,0),"")</f>
        <v/>
      </c>
      <c r="G110" s="25" t="str">
        <f>IFERROR(VLOOKUP($A110,'TD SOP+PROFORM MOD'!$A$5:$AD$750,MATCH(G$4,'TD SOP+PROFORM MOD'!$B$2:$AT$2,0)+1,0),"")</f>
        <v/>
      </c>
      <c r="H110" s="26" t="str">
        <f t="shared" si="25"/>
        <v/>
      </c>
      <c r="I110" s="25" t="str">
        <f>IFERROR(VLOOKUP($A110,'TD SOP+PROFORM MOD'!$A$5:$AD$750,MATCH(I$4,'TD SOP+PROFORM MOD'!$B$2:$AT$2,0)+1,0),"")</f>
        <v/>
      </c>
      <c r="J110" s="25" t="str">
        <f>IFERROR(VLOOKUP($A110,'TD SOP+PROFORM MOD'!$A$5:$AD$750,MATCH(J$4,'TD SOP+PROFORM MOD'!$B$2:$AT$2,0)+1,0),"")</f>
        <v/>
      </c>
      <c r="K110" s="26" t="str">
        <f t="shared" si="26"/>
        <v/>
      </c>
      <c r="L110" s="25" t="str">
        <f>IFERROR(VLOOKUP($A110,'TD SOP+PROFORM MOD'!$A$5:$AD$750,MATCH(L$4,'TD SOP+PROFORM MOD'!$B$2:$AT$2,0)+1,0),"")</f>
        <v/>
      </c>
      <c r="M110" s="25" t="str">
        <f>IFERROR(VLOOKUP($A110,'TD SOP+PROFORM MOD'!$A$5:$AD$750,MATCH(M$4,'TD SOP+PROFORM MOD'!$B$2:$AT$2,0)+1,0),"")</f>
        <v/>
      </c>
      <c r="N110" s="26" t="str">
        <f t="shared" si="27"/>
        <v/>
      </c>
      <c r="O110" s="25">
        <f>IFERROR(VLOOKUP($A110,'TD SOP+PROFORM MOD'!$A$5:$AD$750,MATCH(O$4,'TD SOP+PROFORM MOD'!$B$2:$AD$2,0)+1,0),0)+IFERROR(VLOOKUP($A110,'TD SOP+PROFORM MOD'!$A$5:$AD$750,MATCH(O$2,'TD SOP+PROFORM MOD'!$B$2:$AD$2,0)+1,0),0)</f>
        <v>0</v>
      </c>
      <c r="P110" s="25">
        <f>IFERROR(VLOOKUP($A110,'TD SOP+PROFORM MOD'!$A$5:$AD$750,MATCH(P$4,'TD SOP+PROFORM MOD'!$B$2:$AD$2,0)+1,0),0)+IFERROR(VLOOKUP($A110,'TD SOP+PROFORM MOD'!$A$5:$AD$750,MATCH(P$2,'TD SOP+PROFORM MOD'!$B$2:$AD$2,0)+1,0),0)</f>
        <v>0</v>
      </c>
      <c r="Q110" s="26" t="str">
        <f t="shared" si="28"/>
        <v/>
      </c>
      <c r="R110" s="25">
        <f>IFERROR(VLOOKUP($A110,'TD SOP+PROFORM MOD'!$A$5:$AD$750,MATCH(R$4,'TD SOP+PROFORM MOD'!$B$2:$AD$2,0)+1,0),0)+IFERROR(VLOOKUP($A110,'TD SOP+PROFORM MOD'!$A$5:$AD$750,MATCH(R$2,'TD SOP+PROFORM MOD'!$B$2:$AD$2,0)+1,0),0)</f>
        <v>0</v>
      </c>
      <c r="S110" s="25">
        <f>IFERROR(VLOOKUP($A110,'TD SOP+PROFORM MOD'!$A$5:$AD$750,MATCH(S$4,'TD SOP+PROFORM MOD'!$B$2:$AD$2,0)+1,0),0)+IFERROR(VLOOKUP($A110,'TD SOP+PROFORM MOD'!$A$5:$AD$750,MATCH(S$2,'TD SOP+PROFORM MOD'!$B$2:$AD$2,0)+1,0),0)</f>
        <v>0</v>
      </c>
      <c r="T110" s="26" t="str">
        <f t="shared" si="29"/>
        <v/>
      </c>
      <c r="U110" s="25">
        <f>IFERROR(VLOOKUP($A110,'TD SOP+PROFORM MOD'!$A$5:$AD$750,MATCH(U$4,'TD SOP+PROFORM MOD'!$B$2:$AD$2,0)+1,0),0)+IFERROR(VLOOKUP($A110,'TD SOP+PROFORM MOD'!$A$5:$AD$750,MATCH(U$2,'TD SOP+PROFORM MOD'!$B$2:$AD$2,0)+1,0),0)</f>
        <v>0</v>
      </c>
      <c r="V110" s="25">
        <f>IFERROR(VLOOKUP($A110,'TD SOP+PROFORM MOD'!$A$5:$AD$750,MATCH(V$4,'TD SOP+PROFORM MOD'!$B$2:$AD$2,0)+1,0),0)+IFERROR(VLOOKUP($A110,'TD SOP+PROFORM MOD'!$A$5:$AD$750,MATCH(V$2,'TD SOP+PROFORM MOD'!$B$2:$AD$2,0)+1,0),0)</f>
        <v>0</v>
      </c>
      <c r="W110" s="26" t="str">
        <f t="shared" si="30"/>
        <v/>
      </c>
      <c r="X110" s="25">
        <f>IFERROR(VLOOKUP($A110,'TD SOP+PROFORM MOD'!$A$5:$AD$750,MATCH(X$4,'TD SOP+PROFORM MOD'!$B$2:$AD$2,0)+1,0),0)+IFERROR(VLOOKUP($A110,'TD SOP+PROFORM MOD'!$A$5:$AD$750,MATCH(X$2,'TD SOP+PROFORM MOD'!$B$2:$AD$2,0)+1,0),0)</f>
        <v>0</v>
      </c>
      <c r="Y110" s="25">
        <f>IFERROR(VLOOKUP($A110,'TD SOP+PROFORM MOD'!$A$5:$AD$750,MATCH(Y$4,'TD SOP+PROFORM MOD'!$B$2:$AD$2,0)+1,0),0)+IFERROR(VLOOKUP($A110,'TD SOP+PROFORM MOD'!$A$5:$AD$750,MATCH(Y$2,'TD SOP+PROFORM MOD'!$B$2:$AD$2,0)+1,0),0)</f>
        <v>0</v>
      </c>
      <c r="Z110" s="26" t="str">
        <f t="shared" si="31"/>
        <v/>
      </c>
      <c r="AA110" s="25">
        <f>IFERROR(VLOOKUP($A110,'TD SOP+PROFORM MOD'!$A$5:$AD$750,MATCH(AA$4,'TD SOP+PROFORM MOD'!$B$2:$AD$2,0)+1,0),0)+IFERROR(VLOOKUP($A110,'TD SOP+PROFORM MOD'!$A$5:$AD$750,MATCH(AA$2,'TD SOP+PROFORM MOD'!$B$2:$AD$2,0)+1,0),0)</f>
        <v>0</v>
      </c>
      <c r="AB110" s="25">
        <f>IFERROR(VLOOKUP($A110,'TD SOP+PROFORM MOD'!$A$5:$AD$750,MATCH(AB$4,'TD SOP+PROFORM MOD'!$B$2:$AD$2,0)+1,0),0)+IFERROR(VLOOKUP($A110,'TD SOP+PROFORM MOD'!$A$5:$AD$750,MATCH(AB$2,'TD SOP+PROFORM MOD'!$B$2:$AD$2,0)+1,0),0)</f>
        <v>0</v>
      </c>
      <c r="AC110" s="26" t="str">
        <f t="shared" si="32"/>
        <v/>
      </c>
      <c r="AD110" s="25">
        <f>IFERROR(VLOOKUP($A110,'TD SOP+PROFORM MOD'!$A$5:$AD$750,MATCH(AD$4,'TD SOP+PROFORM MOD'!$B$2:$AD$2,0)+1,0),0)+IFERROR(VLOOKUP($A110,'TD SOP+PROFORM MOD'!$A$5:$AD$750,MATCH(AD$2,'TD SOP+PROFORM MOD'!$B$2:$AD$2,0)+1,0),0)</f>
        <v>0</v>
      </c>
      <c r="AE110" s="25">
        <f>IFERROR(VLOOKUP($A110,'TD SOP+PROFORM MOD'!$A$5:$AD$750,MATCH(AE$4,'TD SOP+PROFORM MOD'!$B$2:$AD$2,0)+1,0),0)+IFERROR(VLOOKUP($A110,'TD SOP+PROFORM MOD'!$A$5:$AD$750,MATCH(AE$2,'TD SOP+PROFORM MOD'!$B$2:$AD$2,0)+1,0),0)</f>
        <v>0</v>
      </c>
      <c r="AF110" s="26" t="str">
        <f t="shared" si="33"/>
        <v/>
      </c>
      <c r="AG110" s="25">
        <f>IFERROR(VLOOKUP($A110,'TD SOP+PROFORM MOD'!$A$5:$AD$750,MATCH(AG$4,'TD SOP+PROFORM MOD'!$B$2:$AD$2,0)+1,0),0)+IFERROR(VLOOKUP($A110,'TD SOP+PROFORM MOD'!$A$5:$AD$750,MATCH(AG$2,'TD SOP+PROFORM MOD'!$B$2:$AD$2,0)+1,0),0)</f>
        <v>0</v>
      </c>
      <c r="AH110" s="25">
        <f>IFERROR(VLOOKUP($A110,'TD SOP+PROFORM MOD'!$A$5:$AD$750,MATCH(AH$4,'TD SOP+PROFORM MOD'!$B$2:$AD$2,0)+1,0),0)+IFERROR(VLOOKUP($A110,'TD SOP+PROFORM MOD'!$A$5:$AD$750,MATCH(AH$2,'TD SOP+PROFORM MOD'!$B$2:$AD$2,0)+1,0),0)</f>
        <v>0</v>
      </c>
      <c r="AI110" s="26" t="str">
        <f t="shared" si="34"/>
        <v/>
      </c>
      <c r="AJ110" s="25">
        <f>IFERROR(VLOOKUP($A110,'TD SOP+PROFORM MOD'!$A$5:$AD$750,MATCH(AJ$4,'TD SOP+PROFORM MOD'!$B$2:$AD$2,0)+1,0),0)+IFERROR(VLOOKUP($A110,'TD SOP+PROFORM MOD'!$A$5:$AD$750,MATCH(AJ$2,'TD SOP+PROFORM MOD'!$B$2:$AD$2,0)+1,0),0)</f>
        <v>0</v>
      </c>
      <c r="AK110" s="25">
        <f>IFERROR(VLOOKUP($A110,'TD SOP+PROFORM MOD'!$A$5:$AD$750,MATCH(AK$4,'TD SOP+PROFORM MOD'!$B$2:$AD$2,0)+1,0),0)+IFERROR(VLOOKUP($A110,'TD SOP+PROFORM MOD'!$A$5:$AD$750,MATCH(AK$2,'TD SOP+PROFORM MOD'!$B$2:$AD$2,0)+1,0),0)</f>
        <v>0</v>
      </c>
      <c r="AL110" s="26" t="str">
        <f t="shared" si="35"/>
        <v/>
      </c>
      <c r="AM110" s="25">
        <f t="shared" si="37"/>
        <v>0</v>
      </c>
      <c r="AN110" s="25">
        <f t="shared" si="37"/>
        <v>0</v>
      </c>
      <c r="AO110" s="26" t="str">
        <f t="shared" si="36"/>
        <v/>
      </c>
      <c r="AR110" s="25">
        <f>SUMIF('B&amp;S YTD LFY'!B:B,"="&amp;A110,'B&amp;S YTD LFY'!C:C)</f>
        <v>0</v>
      </c>
      <c r="AS110" s="25">
        <f t="shared" si="38"/>
        <v>0</v>
      </c>
      <c r="AT110" s="25"/>
    </row>
    <row r="111" spans="1:46" x14ac:dyDescent="0.35">
      <c r="A111" s="24">
        <f>IF(AND('TD SOP+PROFORM MOD'!A108&lt;&gt;"",'TD SOP+PROFORM MOD'!A108&lt;&gt;"TOTAL"),'TD SOP+PROFORM MOD'!A108,0)</f>
        <v>0</v>
      </c>
      <c r="C111" s="25" t="str">
        <f>IFERROR(VLOOKUP($A111,'TD SOP+PROFORM MOD'!$A$5:$AD$750,MATCH(C$4,'TD SOP+PROFORM MOD'!$B$2:$AT$2,0)+1,0),"")</f>
        <v/>
      </c>
      <c r="D111" s="25" t="str">
        <f>IFERROR(VLOOKUP($A111,'TD SOP+PROFORM MOD'!$A$5:$AD$750,MATCH(D$4,'TD SOP+PROFORM MOD'!$B$2:$AT$2,0)+1,0),"")</f>
        <v/>
      </c>
      <c r="E111" s="26" t="str">
        <f t="shared" si="24"/>
        <v/>
      </c>
      <c r="F111" s="25" t="str">
        <f>IFERROR(VLOOKUP($A111,'TD SOP+PROFORM MOD'!$A$5:$AD$750,MATCH(F$4,'TD SOP+PROFORM MOD'!$B$2:$AT$2,0)+1,0),"")</f>
        <v/>
      </c>
      <c r="G111" s="25" t="str">
        <f>IFERROR(VLOOKUP($A111,'TD SOP+PROFORM MOD'!$A$5:$AD$750,MATCH(G$4,'TD SOP+PROFORM MOD'!$B$2:$AT$2,0)+1,0),"")</f>
        <v/>
      </c>
      <c r="H111" s="26" t="str">
        <f t="shared" si="25"/>
        <v/>
      </c>
      <c r="I111" s="25" t="str">
        <f>IFERROR(VLOOKUP($A111,'TD SOP+PROFORM MOD'!$A$5:$AD$750,MATCH(I$4,'TD SOP+PROFORM MOD'!$B$2:$AT$2,0)+1,0),"")</f>
        <v/>
      </c>
      <c r="J111" s="25" t="str">
        <f>IFERROR(VLOOKUP($A111,'TD SOP+PROFORM MOD'!$A$5:$AD$750,MATCH(J$4,'TD SOP+PROFORM MOD'!$B$2:$AT$2,0)+1,0),"")</f>
        <v/>
      </c>
      <c r="K111" s="26" t="str">
        <f t="shared" si="26"/>
        <v/>
      </c>
      <c r="L111" s="25" t="str">
        <f>IFERROR(VLOOKUP($A111,'TD SOP+PROFORM MOD'!$A$5:$AD$750,MATCH(L$4,'TD SOP+PROFORM MOD'!$B$2:$AT$2,0)+1,0),"")</f>
        <v/>
      </c>
      <c r="M111" s="25" t="str">
        <f>IFERROR(VLOOKUP($A111,'TD SOP+PROFORM MOD'!$A$5:$AD$750,MATCH(M$4,'TD SOP+PROFORM MOD'!$B$2:$AT$2,0)+1,0),"")</f>
        <v/>
      </c>
      <c r="N111" s="26" t="str">
        <f t="shared" si="27"/>
        <v/>
      </c>
      <c r="O111" s="25">
        <f>IFERROR(VLOOKUP($A111,'TD SOP+PROFORM MOD'!$A$5:$AD$750,MATCH(O$4,'TD SOP+PROFORM MOD'!$B$2:$AD$2,0)+1,0),0)+IFERROR(VLOOKUP($A111,'TD SOP+PROFORM MOD'!$A$5:$AD$750,MATCH(O$2,'TD SOP+PROFORM MOD'!$B$2:$AD$2,0)+1,0),0)</f>
        <v>0</v>
      </c>
      <c r="P111" s="25">
        <f>IFERROR(VLOOKUP($A111,'TD SOP+PROFORM MOD'!$A$5:$AD$750,MATCH(P$4,'TD SOP+PROFORM MOD'!$B$2:$AD$2,0)+1,0),0)+IFERROR(VLOOKUP($A111,'TD SOP+PROFORM MOD'!$A$5:$AD$750,MATCH(P$2,'TD SOP+PROFORM MOD'!$B$2:$AD$2,0)+1,0),0)</f>
        <v>0</v>
      </c>
      <c r="Q111" s="26" t="str">
        <f t="shared" si="28"/>
        <v/>
      </c>
      <c r="R111" s="25">
        <f>IFERROR(VLOOKUP($A111,'TD SOP+PROFORM MOD'!$A$5:$AD$750,MATCH(R$4,'TD SOP+PROFORM MOD'!$B$2:$AD$2,0)+1,0),0)+IFERROR(VLOOKUP($A111,'TD SOP+PROFORM MOD'!$A$5:$AD$750,MATCH(R$2,'TD SOP+PROFORM MOD'!$B$2:$AD$2,0)+1,0),0)</f>
        <v>0</v>
      </c>
      <c r="S111" s="25">
        <f>IFERROR(VLOOKUP($A111,'TD SOP+PROFORM MOD'!$A$5:$AD$750,MATCH(S$4,'TD SOP+PROFORM MOD'!$B$2:$AD$2,0)+1,0),0)+IFERROR(VLOOKUP($A111,'TD SOP+PROFORM MOD'!$A$5:$AD$750,MATCH(S$2,'TD SOP+PROFORM MOD'!$B$2:$AD$2,0)+1,0),0)</f>
        <v>0</v>
      </c>
      <c r="T111" s="26" t="str">
        <f t="shared" si="29"/>
        <v/>
      </c>
      <c r="U111" s="25">
        <f>IFERROR(VLOOKUP($A111,'TD SOP+PROFORM MOD'!$A$5:$AD$750,MATCH(U$4,'TD SOP+PROFORM MOD'!$B$2:$AD$2,0)+1,0),0)+IFERROR(VLOOKUP($A111,'TD SOP+PROFORM MOD'!$A$5:$AD$750,MATCH(U$2,'TD SOP+PROFORM MOD'!$B$2:$AD$2,0)+1,0),0)</f>
        <v>0</v>
      </c>
      <c r="V111" s="25">
        <f>IFERROR(VLOOKUP($A111,'TD SOP+PROFORM MOD'!$A$5:$AD$750,MATCH(V$4,'TD SOP+PROFORM MOD'!$B$2:$AD$2,0)+1,0),0)+IFERROR(VLOOKUP($A111,'TD SOP+PROFORM MOD'!$A$5:$AD$750,MATCH(V$2,'TD SOP+PROFORM MOD'!$B$2:$AD$2,0)+1,0),0)</f>
        <v>0</v>
      </c>
      <c r="W111" s="26" t="str">
        <f t="shared" si="30"/>
        <v/>
      </c>
      <c r="X111" s="25">
        <f>IFERROR(VLOOKUP($A111,'TD SOP+PROFORM MOD'!$A$5:$AD$750,MATCH(X$4,'TD SOP+PROFORM MOD'!$B$2:$AD$2,0)+1,0),0)+IFERROR(VLOOKUP($A111,'TD SOP+PROFORM MOD'!$A$5:$AD$750,MATCH(X$2,'TD SOP+PROFORM MOD'!$B$2:$AD$2,0)+1,0),0)</f>
        <v>0</v>
      </c>
      <c r="Y111" s="25">
        <f>IFERROR(VLOOKUP($A111,'TD SOP+PROFORM MOD'!$A$5:$AD$750,MATCH(Y$4,'TD SOP+PROFORM MOD'!$B$2:$AD$2,0)+1,0),0)+IFERROR(VLOOKUP($A111,'TD SOP+PROFORM MOD'!$A$5:$AD$750,MATCH(Y$2,'TD SOP+PROFORM MOD'!$B$2:$AD$2,0)+1,0),0)</f>
        <v>0</v>
      </c>
      <c r="Z111" s="26" t="str">
        <f t="shared" si="31"/>
        <v/>
      </c>
      <c r="AA111" s="25">
        <f>IFERROR(VLOOKUP($A111,'TD SOP+PROFORM MOD'!$A$5:$AD$750,MATCH(AA$4,'TD SOP+PROFORM MOD'!$B$2:$AD$2,0)+1,0),0)+IFERROR(VLOOKUP($A111,'TD SOP+PROFORM MOD'!$A$5:$AD$750,MATCH(AA$2,'TD SOP+PROFORM MOD'!$B$2:$AD$2,0)+1,0),0)</f>
        <v>0</v>
      </c>
      <c r="AB111" s="25">
        <f>IFERROR(VLOOKUP($A111,'TD SOP+PROFORM MOD'!$A$5:$AD$750,MATCH(AB$4,'TD SOP+PROFORM MOD'!$B$2:$AD$2,0)+1,0),0)+IFERROR(VLOOKUP($A111,'TD SOP+PROFORM MOD'!$A$5:$AD$750,MATCH(AB$2,'TD SOP+PROFORM MOD'!$B$2:$AD$2,0)+1,0),0)</f>
        <v>0</v>
      </c>
      <c r="AC111" s="26" t="str">
        <f t="shared" si="32"/>
        <v/>
      </c>
      <c r="AD111" s="25">
        <f>IFERROR(VLOOKUP($A111,'TD SOP+PROFORM MOD'!$A$5:$AD$750,MATCH(AD$4,'TD SOP+PROFORM MOD'!$B$2:$AD$2,0)+1,0),0)+IFERROR(VLOOKUP($A111,'TD SOP+PROFORM MOD'!$A$5:$AD$750,MATCH(AD$2,'TD SOP+PROFORM MOD'!$B$2:$AD$2,0)+1,0),0)</f>
        <v>0</v>
      </c>
      <c r="AE111" s="25">
        <f>IFERROR(VLOOKUP($A111,'TD SOP+PROFORM MOD'!$A$5:$AD$750,MATCH(AE$4,'TD SOP+PROFORM MOD'!$B$2:$AD$2,0)+1,0),0)+IFERROR(VLOOKUP($A111,'TD SOP+PROFORM MOD'!$A$5:$AD$750,MATCH(AE$2,'TD SOP+PROFORM MOD'!$B$2:$AD$2,0)+1,0),0)</f>
        <v>0</v>
      </c>
      <c r="AF111" s="26" t="str">
        <f t="shared" si="33"/>
        <v/>
      </c>
      <c r="AG111" s="25">
        <f>IFERROR(VLOOKUP($A111,'TD SOP+PROFORM MOD'!$A$5:$AD$750,MATCH(AG$4,'TD SOP+PROFORM MOD'!$B$2:$AD$2,0)+1,0),0)+IFERROR(VLOOKUP($A111,'TD SOP+PROFORM MOD'!$A$5:$AD$750,MATCH(AG$2,'TD SOP+PROFORM MOD'!$B$2:$AD$2,0)+1,0),0)</f>
        <v>0</v>
      </c>
      <c r="AH111" s="25">
        <f>IFERROR(VLOOKUP($A111,'TD SOP+PROFORM MOD'!$A$5:$AD$750,MATCH(AH$4,'TD SOP+PROFORM MOD'!$B$2:$AD$2,0)+1,0),0)+IFERROR(VLOOKUP($A111,'TD SOP+PROFORM MOD'!$A$5:$AD$750,MATCH(AH$2,'TD SOP+PROFORM MOD'!$B$2:$AD$2,0)+1,0),0)</f>
        <v>0</v>
      </c>
      <c r="AI111" s="26" t="str">
        <f t="shared" si="34"/>
        <v/>
      </c>
      <c r="AJ111" s="25">
        <f>IFERROR(VLOOKUP($A111,'TD SOP+PROFORM MOD'!$A$5:$AD$750,MATCH(AJ$4,'TD SOP+PROFORM MOD'!$B$2:$AD$2,0)+1,0),0)+IFERROR(VLOOKUP($A111,'TD SOP+PROFORM MOD'!$A$5:$AD$750,MATCH(AJ$2,'TD SOP+PROFORM MOD'!$B$2:$AD$2,0)+1,0),0)</f>
        <v>0</v>
      </c>
      <c r="AK111" s="25">
        <f>IFERROR(VLOOKUP($A111,'TD SOP+PROFORM MOD'!$A$5:$AD$750,MATCH(AK$4,'TD SOP+PROFORM MOD'!$B$2:$AD$2,0)+1,0),0)+IFERROR(VLOOKUP($A111,'TD SOP+PROFORM MOD'!$A$5:$AD$750,MATCH(AK$2,'TD SOP+PROFORM MOD'!$B$2:$AD$2,0)+1,0),0)</f>
        <v>0</v>
      </c>
      <c r="AL111" s="26" t="str">
        <f t="shared" si="35"/>
        <v/>
      </c>
      <c r="AM111" s="25">
        <f t="shared" si="37"/>
        <v>0</v>
      </c>
      <c r="AN111" s="25">
        <f t="shared" si="37"/>
        <v>0</v>
      </c>
      <c r="AO111" s="26" t="str">
        <f t="shared" si="36"/>
        <v/>
      </c>
      <c r="AR111" s="25">
        <f>SUMIF('B&amp;S YTD LFY'!B:B,"="&amp;A111,'B&amp;S YTD LFY'!C:C)</f>
        <v>0</v>
      </c>
      <c r="AS111" s="25">
        <f t="shared" si="38"/>
        <v>0</v>
      </c>
      <c r="AT111" s="25"/>
    </row>
    <row r="112" spans="1:46" x14ac:dyDescent="0.35">
      <c r="A112" s="24">
        <f>IF(AND('TD SOP+PROFORM MOD'!A109&lt;&gt;"",'TD SOP+PROFORM MOD'!A109&lt;&gt;"TOTAL"),'TD SOP+PROFORM MOD'!A109,0)</f>
        <v>0</v>
      </c>
      <c r="C112" s="25" t="str">
        <f>IFERROR(VLOOKUP($A112,'TD SOP+PROFORM MOD'!$A$5:$AD$750,MATCH(C$4,'TD SOP+PROFORM MOD'!$B$2:$AT$2,0)+1,0),"")</f>
        <v/>
      </c>
      <c r="D112" s="25" t="str">
        <f>IFERROR(VLOOKUP($A112,'TD SOP+PROFORM MOD'!$A$5:$AD$750,MATCH(D$4,'TD SOP+PROFORM MOD'!$B$2:$AT$2,0)+1,0),"")</f>
        <v/>
      </c>
      <c r="E112" s="26" t="str">
        <f t="shared" si="24"/>
        <v/>
      </c>
      <c r="F112" s="25" t="str">
        <f>IFERROR(VLOOKUP($A112,'TD SOP+PROFORM MOD'!$A$5:$AD$750,MATCH(F$4,'TD SOP+PROFORM MOD'!$B$2:$AT$2,0)+1,0),"")</f>
        <v/>
      </c>
      <c r="G112" s="25" t="str">
        <f>IFERROR(VLOOKUP($A112,'TD SOP+PROFORM MOD'!$A$5:$AD$750,MATCH(G$4,'TD SOP+PROFORM MOD'!$B$2:$AT$2,0)+1,0),"")</f>
        <v/>
      </c>
      <c r="H112" s="26" t="str">
        <f t="shared" si="25"/>
        <v/>
      </c>
      <c r="I112" s="25" t="str">
        <f>IFERROR(VLOOKUP($A112,'TD SOP+PROFORM MOD'!$A$5:$AD$750,MATCH(I$4,'TD SOP+PROFORM MOD'!$B$2:$AT$2,0)+1,0),"")</f>
        <v/>
      </c>
      <c r="J112" s="25" t="str">
        <f>IFERROR(VLOOKUP($A112,'TD SOP+PROFORM MOD'!$A$5:$AD$750,MATCH(J$4,'TD SOP+PROFORM MOD'!$B$2:$AT$2,0)+1,0),"")</f>
        <v/>
      </c>
      <c r="K112" s="26" t="str">
        <f t="shared" si="26"/>
        <v/>
      </c>
      <c r="L112" s="25" t="str">
        <f>IFERROR(VLOOKUP($A112,'TD SOP+PROFORM MOD'!$A$5:$AD$750,MATCH(L$4,'TD SOP+PROFORM MOD'!$B$2:$AT$2,0)+1,0),"")</f>
        <v/>
      </c>
      <c r="M112" s="25" t="str">
        <f>IFERROR(VLOOKUP($A112,'TD SOP+PROFORM MOD'!$A$5:$AD$750,MATCH(M$4,'TD SOP+PROFORM MOD'!$B$2:$AT$2,0)+1,0),"")</f>
        <v/>
      </c>
      <c r="N112" s="26" t="str">
        <f t="shared" si="27"/>
        <v/>
      </c>
      <c r="O112" s="25">
        <f>IFERROR(VLOOKUP($A112,'TD SOP+PROFORM MOD'!$A$5:$AD$750,MATCH(O$4,'TD SOP+PROFORM MOD'!$B$2:$AD$2,0)+1,0),0)+IFERROR(VLOOKUP($A112,'TD SOP+PROFORM MOD'!$A$5:$AD$750,MATCH(O$2,'TD SOP+PROFORM MOD'!$B$2:$AD$2,0)+1,0),0)</f>
        <v>0</v>
      </c>
      <c r="P112" s="25">
        <f>IFERROR(VLOOKUP($A112,'TD SOP+PROFORM MOD'!$A$5:$AD$750,MATCH(P$4,'TD SOP+PROFORM MOD'!$B$2:$AD$2,0)+1,0),0)+IFERROR(VLOOKUP($A112,'TD SOP+PROFORM MOD'!$A$5:$AD$750,MATCH(P$2,'TD SOP+PROFORM MOD'!$B$2:$AD$2,0)+1,0),0)</f>
        <v>0</v>
      </c>
      <c r="Q112" s="26" t="str">
        <f t="shared" si="28"/>
        <v/>
      </c>
      <c r="R112" s="25">
        <f>IFERROR(VLOOKUP($A112,'TD SOP+PROFORM MOD'!$A$5:$AD$750,MATCH(R$4,'TD SOP+PROFORM MOD'!$B$2:$AD$2,0)+1,0),0)+IFERROR(VLOOKUP($A112,'TD SOP+PROFORM MOD'!$A$5:$AD$750,MATCH(R$2,'TD SOP+PROFORM MOD'!$B$2:$AD$2,0)+1,0),0)</f>
        <v>0</v>
      </c>
      <c r="S112" s="25">
        <f>IFERROR(VLOOKUP($A112,'TD SOP+PROFORM MOD'!$A$5:$AD$750,MATCH(S$4,'TD SOP+PROFORM MOD'!$B$2:$AD$2,0)+1,0),0)+IFERROR(VLOOKUP($A112,'TD SOP+PROFORM MOD'!$A$5:$AD$750,MATCH(S$2,'TD SOP+PROFORM MOD'!$B$2:$AD$2,0)+1,0),0)</f>
        <v>0</v>
      </c>
      <c r="T112" s="26" t="str">
        <f t="shared" si="29"/>
        <v/>
      </c>
      <c r="U112" s="25">
        <f>IFERROR(VLOOKUP($A112,'TD SOP+PROFORM MOD'!$A$5:$AD$750,MATCH(U$4,'TD SOP+PROFORM MOD'!$B$2:$AD$2,0)+1,0),0)+IFERROR(VLOOKUP($A112,'TD SOP+PROFORM MOD'!$A$5:$AD$750,MATCH(U$2,'TD SOP+PROFORM MOD'!$B$2:$AD$2,0)+1,0),0)</f>
        <v>0</v>
      </c>
      <c r="V112" s="25">
        <f>IFERROR(VLOOKUP($A112,'TD SOP+PROFORM MOD'!$A$5:$AD$750,MATCH(V$4,'TD SOP+PROFORM MOD'!$B$2:$AD$2,0)+1,0),0)+IFERROR(VLOOKUP($A112,'TD SOP+PROFORM MOD'!$A$5:$AD$750,MATCH(V$2,'TD SOP+PROFORM MOD'!$B$2:$AD$2,0)+1,0),0)</f>
        <v>0</v>
      </c>
      <c r="W112" s="26" t="str">
        <f t="shared" si="30"/>
        <v/>
      </c>
      <c r="X112" s="25">
        <f>IFERROR(VLOOKUP($A112,'TD SOP+PROFORM MOD'!$A$5:$AD$750,MATCH(X$4,'TD SOP+PROFORM MOD'!$B$2:$AD$2,0)+1,0),0)+IFERROR(VLOOKUP($A112,'TD SOP+PROFORM MOD'!$A$5:$AD$750,MATCH(X$2,'TD SOP+PROFORM MOD'!$B$2:$AD$2,0)+1,0),0)</f>
        <v>0</v>
      </c>
      <c r="Y112" s="25">
        <f>IFERROR(VLOOKUP($A112,'TD SOP+PROFORM MOD'!$A$5:$AD$750,MATCH(Y$4,'TD SOP+PROFORM MOD'!$B$2:$AD$2,0)+1,0),0)+IFERROR(VLOOKUP($A112,'TD SOP+PROFORM MOD'!$A$5:$AD$750,MATCH(Y$2,'TD SOP+PROFORM MOD'!$B$2:$AD$2,0)+1,0),0)</f>
        <v>0</v>
      </c>
      <c r="Z112" s="26" t="str">
        <f t="shared" si="31"/>
        <v/>
      </c>
      <c r="AA112" s="25">
        <f>IFERROR(VLOOKUP($A112,'TD SOP+PROFORM MOD'!$A$5:$AD$750,MATCH(AA$4,'TD SOP+PROFORM MOD'!$B$2:$AD$2,0)+1,0),0)+IFERROR(VLOOKUP($A112,'TD SOP+PROFORM MOD'!$A$5:$AD$750,MATCH(AA$2,'TD SOP+PROFORM MOD'!$B$2:$AD$2,0)+1,0),0)</f>
        <v>0</v>
      </c>
      <c r="AB112" s="25">
        <f>IFERROR(VLOOKUP($A112,'TD SOP+PROFORM MOD'!$A$5:$AD$750,MATCH(AB$4,'TD SOP+PROFORM MOD'!$B$2:$AD$2,0)+1,0),0)+IFERROR(VLOOKUP($A112,'TD SOP+PROFORM MOD'!$A$5:$AD$750,MATCH(AB$2,'TD SOP+PROFORM MOD'!$B$2:$AD$2,0)+1,0),0)</f>
        <v>0</v>
      </c>
      <c r="AC112" s="26" t="str">
        <f t="shared" si="32"/>
        <v/>
      </c>
      <c r="AD112" s="25">
        <f>IFERROR(VLOOKUP($A112,'TD SOP+PROFORM MOD'!$A$5:$AD$750,MATCH(AD$4,'TD SOP+PROFORM MOD'!$B$2:$AD$2,0)+1,0),0)+IFERROR(VLOOKUP($A112,'TD SOP+PROFORM MOD'!$A$5:$AD$750,MATCH(AD$2,'TD SOP+PROFORM MOD'!$B$2:$AD$2,0)+1,0),0)</f>
        <v>0</v>
      </c>
      <c r="AE112" s="25">
        <f>IFERROR(VLOOKUP($A112,'TD SOP+PROFORM MOD'!$A$5:$AD$750,MATCH(AE$4,'TD SOP+PROFORM MOD'!$B$2:$AD$2,0)+1,0),0)+IFERROR(VLOOKUP($A112,'TD SOP+PROFORM MOD'!$A$5:$AD$750,MATCH(AE$2,'TD SOP+PROFORM MOD'!$B$2:$AD$2,0)+1,0),0)</f>
        <v>0</v>
      </c>
      <c r="AF112" s="26" t="str">
        <f t="shared" si="33"/>
        <v/>
      </c>
      <c r="AG112" s="25">
        <f>IFERROR(VLOOKUP($A112,'TD SOP+PROFORM MOD'!$A$5:$AD$750,MATCH(AG$4,'TD SOP+PROFORM MOD'!$B$2:$AD$2,0)+1,0),0)+IFERROR(VLOOKUP($A112,'TD SOP+PROFORM MOD'!$A$5:$AD$750,MATCH(AG$2,'TD SOP+PROFORM MOD'!$B$2:$AD$2,0)+1,0),0)</f>
        <v>0</v>
      </c>
      <c r="AH112" s="25">
        <f>IFERROR(VLOOKUP($A112,'TD SOP+PROFORM MOD'!$A$5:$AD$750,MATCH(AH$4,'TD SOP+PROFORM MOD'!$B$2:$AD$2,0)+1,0),0)+IFERROR(VLOOKUP($A112,'TD SOP+PROFORM MOD'!$A$5:$AD$750,MATCH(AH$2,'TD SOP+PROFORM MOD'!$B$2:$AD$2,0)+1,0),0)</f>
        <v>0</v>
      </c>
      <c r="AI112" s="26" t="str">
        <f t="shared" si="34"/>
        <v/>
      </c>
      <c r="AJ112" s="25">
        <f>IFERROR(VLOOKUP($A112,'TD SOP+PROFORM MOD'!$A$5:$AD$750,MATCH(AJ$4,'TD SOP+PROFORM MOD'!$B$2:$AD$2,0)+1,0),0)+IFERROR(VLOOKUP($A112,'TD SOP+PROFORM MOD'!$A$5:$AD$750,MATCH(AJ$2,'TD SOP+PROFORM MOD'!$B$2:$AD$2,0)+1,0),0)</f>
        <v>0</v>
      </c>
      <c r="AK112" s="25">
        <f>IFERROR(VLOOKUP($A112,'TD SOP+PROFORM MOD'!$A$5:$AD$750,MATCH(AK$4,'TD SOP+PROFORM MOD'!$B$2:$AD$2,0)+1,0),0)+IFERROR(VLOOKUP($A112,'TD SOP+PROFORM MOD'!$A$5:$AD$750,MATCH(AK$2,'TD SOP+PROFORM MOD'!$B$2:$AD$2,0)+1,0),0)</f>
        <v>0</v>
      </c>
      <c r="AL112" s="26" t="str">
        <f t="shared" si="35"/>
        <v/>
      </c>
      <c r="AM112" s="25">
        <f t="shared" si="37"/>
        <v>0</v>
      </c>
      <c r="AN112" s="25">
        <f t="shared" si="37"/>
        <v>0</v>
      </c>
      <c r="AO112" s="26" t="str">
        <f t="shared" si="36"/>
        <v/>
      </c>
      <c r="AR112" s="25">
        <f>SUMIF('B&amp;S YTD LFY'!B:B,"="&amp;A112,'B&amp;S YTD LFY'!C:C)</f>
        <v>0</v>
      </c>
      <c r="AS112" s="25">
        <f t="shared" si="38"/>
        <v>0</v>
      </c>
      <c r="AT112" s="25"/>
    </row>
    <row r="113" spans="1:46" x14ac:dyDescent="0.35">
      <c r="A113" s="24">
        <f>IF(AND('TD SOP+PROFORM MOD'!A110&lt;&gt;"",'TD SOP+PROFORM MOD'!A110&lt;&gt;"TOTAL"),'TD SOP+PROFORM MOD'!A110,0)</f>
        <v>0</v>
      </c>
      <c r="C113" s="25" t="str">
        <f>IFERROR(VLOOKUP($A113,'TD SOP+PROFORM MOD'!$A$5:$AD$750,MATCH(C$4,'TD SOP+PROFORM MOD'!$B$2:$AT$2,0)+1,0),"")</f>
        <v/>
      </c>
      <c r="D113" s="25" t="str">
        <f>IFERROR(VLOOKUP($A113,'TD SOP+PROFORM MOD'!$A$5:$AD$750,MATCH(D$4,'TD SOP+PROFORM MOD'!$B$2:$AT$2,0)+1,0),"")</f>
        <v/>
      </c>
      <c r="E113" s="26" t="str">
        <f t="shared" si="24"/>
        <v/>
      </c>
      <c r="F113" s="25" t="str">
        <f>IFERROR(VLOOKUP($A113,'TD SOP+PROFORM MOD'!$A$5:$AD$750,MATCH(F$4,'TD SOP+PROFORM MOD'!$B$2:$AT$2,0)+1,0),"")</f>
        <v/>
      </c>
      <c r="G113" s="25" t="str">
        <f>IFERROR(VLOOKUP($A113,'TD SOP+PROFORM MOD'!$A$5:$AD$750,MATCH(G$4,'TD SOP+PROFORM MOD'!$B$2:$AT$2,0)+1,0),"")</f>
        <v/>
      </c>
      <c r="H113" s="26" t="str">
        <f t="shared" si="25"/>
        <v/>
      </c>
      <c r="I113" s="25" t="str">
        <f>IFERROR(VLOOKUP($A113,'TD SOP+PROFORM MOD'!$A$5:$AD$750,MATCH(I$4,'TD SOP+PROFORM MOD'!$B$2:$AT$2,0)+1,0),"")</f>
        <v/>
      </c>
      <c r="J113" s="25" t="str">
        <f>IFERROR(VLOOKUP($A113,'TD SOP+PROFORM MOD'!$A$5:$AD$750,MATCH(J$4,'TD SOP+PROFORM MOD'!$B$2:$AT$2,0)+1,0),"")</f>
        <v/>
      </c>
      <c r="K113" s="26" t="str">
        <f t="shared" si="26"/>
        <v/>
      </c>
      <c r="L113" s="25" t="str">
        <f>IFERROR(VLOOKUP($A113,'TD SOP+PROFORM MOD'!$A$5:$AD$750,MATCH(L$4,'TD SOP+PROFORM MOD'!$B$2:$AT$2,0)+1,0),"")</f>
        <v/>
      </c>
      <c r="M113" s="25" t="str">
        <f>IFERROR(VLOOKUP($A113,'TD SOP+PROFORM MOD'!$A$5:$AD$750,MATCH(M$4,'TD SOP+PROFORM MOD'!$B$2:$AT$2,0)+1,0),"")</f>
        <v/>
      </c>
      <c r="N113" s="26" t="str">
        <f t="shared" si="27"/>
        <v/>
      </c>
      <c r="O113" s="25">
        <f>IFERROR(VLOOKUP($A113,'TD SOP+PROFORM MOD'!$A$5:$AD$750,MATCH(O$4,'TD SOP+PROFORM MOD'!$B$2:$AD$2,0)+1,0),0)+IFERROR(VLOOKUP($A113,'TD SOP+PROFORM MOD'!$A$5:$AD$750,MATCH(O$2,'TD SOP+PROFORM MOD'!$B$2:$AD$2,0)+1,0),0)</f>
        <v>0</v>
      </c>
      <c r="P113" s="25">
        <f>IFERROR(VLOOKUP($A113,'TD SOP+PROFORM MOD'!$A$5:$AD$750,MATCH(P$4,'TD SOP+PROFORM MOD'!$B$2:$AD$2,0)+1,0),0)+IFERROR(VLOOKUP($A113,'TD SOP+PROFORM MOD'!$A$5:$AD$750,MATCH(P$2,'TD SOP+PROFORM MOD'!$B$2:$AD$2,0)+1,0),0)</f>
        <v>0</v>
      </c>
      <c r="Q113" s="26" t="str">
        <f t="shared" si="28"/>
        <v/>
      </c>
      <c r="R113" s="25">
        <f>IFERROR(VLOOKUP($A113,'TD SOP+PROFORM MOD'!$A$5:$AD$750,MATCH(R$4,'TD SOP+PROFORM MOD'!$B$2:$AD$2,0)+1,0),0)+IFERROR(VLOOKUP($A113,'TD SOP+PROFORM MOD'!$A$5:$AD$750,MATCH(R$2,'TD SOP+PROFORM MOD'!$B$2:$AD$2,0)+1,0),0)</f>
        <v>0</v>
      </c>
      <c r="S113" s="25">
        <f>IFERROR(VLOOKUP($A113,'TD SOP+PROFORM MOD'!$A$5:$AD$750,MATCH(S$4,'TD SOP+PROFORM MOD'!$B$2:$AD$2,0)+1,0),0)+IFERROR(VLOOKUP($A113,'TD SOP+PROFORM MOD'!$A$5:$AD$750,MATCH(S$2,'TD SOP+PROFORM MOD'!$B$2:$AD$2,0)+1,0),0)</f>
        <v>0</v>
      </c>
      <c r="T113" s="26" t="str">
        <f t="shared" si="29"/>
        <v/>
      </c>
      <c r="U113" s="25">
        <f>IFERROR(VLOOKUP($A113,'TD SOP+PROFORM MOD'!$A$5:$AD$750,MATCH(U$4,'TD SOP+PROFORM MOD'!$B$2:$AD$2,0)+1,0),0)+IFERROR(VLOOKUP($A113,'TD SOP+PROFORM MOD'!$A$5:$AD$750,MATCH(U$2,'TD SOP+PROFORM MOD'!$B$2:$AD$2,0)+1,0),0)</f>
        <v>0</v>
      </c>
      <c r="V113" s="25">
        <f>IFERROR(VLOOKUP($A113,'TD SOP+PROFORM MOD'!$A$5:$AD$750,MATCH(V$4,'TD SOP+PROFORM MOD'!$B$2:$AD$2,0)+1,0),0)+IFERROR(VLOOKUP($A113,'TD SOP+PROFORM MOD'!$A$5:$AD$750,MATCH(V$2,'TD SOP+PROFORM MOD'!$B$2:$AD$2,0)+1,0),0)</f>
        <v>0</v>
      </c>
      <c r="W113" s="26" t="str">
        <f t="shared" si="30"/>
        <v/>
      </c>
      <c r="X113" s="25">
        <f>IFERROR(VLOOKUP($A113,'TD SOP+PROFORM MOD'!$A$5:$AD$750,MATCH(X$4,'TD SOP+PROFORM MOD'!$B$2:$AD$2,0)+1,0),0)+IFERROR(VLOOKUP($A113,'TD SOP+PROFORM MOD'!$A$5:$AD$750,MATCH(X$2,'TD SOP+PROFORM MOD'!$B$2:$AD$2,0)+1,0),0)</f>
        <v>0</v>
      </c>
      <c r="Y113" s="25">
        <f>IFERROR(VLOOKUP($A113,'TD SOP+PROFORM MOD'!$A$5:$AD$750,MATCH(Y$4,'TD SOP+PROFORM MOD'!$B$2:$AD$2,0)+1,0),0)+IFERROR(VLOOKUP($A113,'TD SOP+PROFORM MOD'!$A$5:$AD$750,MATCH(Y$2,'TD SOP+PROFORM MOD'!$B$2:$AD$2,0)+1,0),0)</f>
        <v>0</v>
      </c>
      <c r="Z113" s="26" t="str">
        <f t="shared" si="31"/>
        <v/>
      </c>
      <c r="AA113" s="25">
        <f>IFERROR(VLOOKUP($A113,'TD SOP+PROFORM MOD'!$A$5:$AD$750,MATCH(AA$4,'TD SOP+PROFORM MOD'!$B$2:$AD$2,0)+1,0),0)+IFERROR(VLOOKUP($A113,'TD SOP+PROFORM MOD'!$A$5:$AD$750,MATCH(AA$2,'TD SOP+PROFORM MOD'!$B$2:$AD$2,0)+1,0),0)</f>
        <v>0</v>
      </c>
      <c r="AB113" s="25">
        <f>IFERROR(VLOOKUP($A113,'TD SOP+PROFORM MOD'!$A$5:$AD$750,MATCH(AB$4,'TD SOP+PROFORM MOD'!$B$2:$AD$2,0)+1,0),0)+IFERROR(VLOOKUP($A113,'TD SOP+PROFORM MOD'!$A$5:$AD$750,MATCH(AB$2,'TD SOP+PROFORM MOD'!$B$2:$AD$2,0)+1,0),0)</f>
        <v>0</v>
      </c>
      <c r="AC113" s="26" t="str">
        <f t="shared" si="32"/>
        <v/>
      </c>
      <c r="AD113" s="25">
        <f>IFERROR(VLOOKUP($A113,'TD SOP+PROFORM MOD'!$A$5:$AD$750,MATCH(AD$4,'TD SOP+PROFORM MOD'!$B$2:$AD$2,0)+1,0),0)+IFERROR(VLOOKUP($A113,'TD SOP+PROFORM MOD'!$A$5:$AD$750,MATCH(AD$2,'TD SOP+PROFORM MOD'!$B$2:$AD$2,0)+1,0),0)</f>
        <v>0</v>
      </c>
      <c r="AE113" s="25">
        <f>IFERROR(VLOOKUP($A113,'TD SOP+PROFORM MOD'!$A$5:$AD$750,MATCH(AE$4,'TD SOP+PROFORM MOD'!$B$2:$AD$2,0)+1,0),0)+IFERROR(VLOOKUP($A113,'TD SOP+PROFORM MOD'!$A$5:$AD$750,MATCH(AE$2,'TD SOP+PROFORM MOD'!$B$2:$AD$2,0)+1,0),0)</f>
        <v>0</v>
      </c>
      <c r="AF113" s="26" t="str">
        <f t="shared" si="33"/>
        <v/>
      </c>
      <c r="AG113" s="25">
        <f>IFERROR(VLOOKUP($A113,'TD SOP+PROFORM MOD'!$A$5:$AD$750,MATCH(AG$4,'TD SOP+PROFORM MOD'!$B$2:$AD$2,0)+1,0),0)+IFERROR(VLOOKUP($A113,'TD SOP+PROFORM MOD'!$A$5:$AD$750,MATCH(AG$2,'TD SOP+PROFORM MOD'!$B$2:$AD$2,0)+1,0),0)</f>
        <v>0</v>
      </c>
      <c r="AH113" s="25">
        <f>IFERROR(VLOOKUP($A113,'TD SOP+PROFORM MOD'!$A$5:$AD$750,MATCH(AH$4,'TD SOP+PROFORM MOD'!$B$2:$AD$2,0)+1,0),0)+IFERROR(VLOOKUP($A113,'TD SOP+PROFORM MOD'!$A$5:$AD$750,MATCH(AH$2,'TD SOP+PROFORM MOD'!$B$2:$AD$2,0)+1,0),0)</f>
        <v>0</v>
      </c>
      <c r="AI113" s="26" t="str">
        <f t="shared" si="34"/>
        <v/>
      </c>
      <c r="AJ113" s="25">
        <f>IFERROR(VLOOKUP($A113,'TD SOP+PROFORM MOD'!$A$5:$AD$750,MATCH(AJ$4,'TD SOP+PROFORM MOD'!$B$2:$AD$2,0)+1,0),0)+IFERROR(VLOOKUP($A113,'TD SOP+PROFORM MOD'!$A$5:$AD$750,MATCH(AJ$2,'TD SOP+PROFORM MOD'!$B$2:$AD$2,0)+1,0),0)</f>
        <v>0</v>
      </c>
      <c r="AK113" s="25">
        <f>IFERROR(VLOOKUP($A113,'TD SOP+PROFORM MOD'!$A$5:$AD$750,MATCH(AK$4,'TD SOP+PROFORM MOD'!$B$2:$AD$2,0)+1,0),0)+IFERROR(VLOOKUP($A113,'TD SOP+PROFORM MOD'!$A$5:$AD$750,MATCH(AK$2,'TD SOP+PROFORM MOD'!$B$2:$AD$2,0)+1,0),0)</f>
        <v>0</v>
      </c>
      <c r="AL113" s="26" t="str">
        <f t="shared" si="35"/>
        <v/>
      </c>
      <c r="AM113" s="25">
        <f t="shared" si="37"/>
        <v>0</v>
      </c>
      <c r="AN113" s="25">
        <f t="shared" si="37"/>
        <v>0</v>
      </c>
      <c r="AO113" s="26" t="str">
        <f t="shared" si="36"/>
        <v/>
      </c>
      <c r="AR113" s="25">
        <f>SUMIF('B&amp;S YTD LFY'!B:B,"="&amp;A113,'B&amp;S YTD LFY'!C:C)</f>
        <v>0</v>
      </c>
      <c r="AS113" s="25">
        <f t="shared" si="38"/>
        <v>0</v>
      </c>
      <c r="AT113" s="25"/>
    </row>
    <row r="114" spans="1:46" x14ac:dyDescent="0.35">
      <c r="A114" s="24">
        <f>IF(AND('TD SOP+PROFORM MOD'!A111&lt;&gt;"",'TD SOP+PROFORM MOD'!A111&lt;&gt;"TOTAL"),'TD SOP+PROFORM MOD'!A111,0)</f>
        <v>0</v>
      </c>
      <c r="C114" s="25" t="str">
        <f>IFERROR(VLOOKUP($A114,'TD SOP+PROFORM MOD'!$A$5:$AD$750,MATCH(C$4,'TD SOP+PROFORM MOD'!$B$2:$AT$2,0)+1,0),"")</f>
        <v/>
      </c>
      <c r="D114" s="25" t="str">
        <f>IFERROR(VLOOKUP($A114,'TD SOP+PROFORM MOD'!$A$5:$AD$750,MATCH(D$4,'TD SOP+PROFORM MOD'!$B$2:$AT$2,0)+1,0),"")</f>
        <v/>
      </c>
      <c r="E114" s="26" t="str">
        <f t="shared" si="24"/>
        <v/>
      </c>
      <c r="F114" s="25" t="str">
        <f>IFERROR(VLOOKUP($A114,'TD SOP+PROFORM MOD'!$A$5:$AD$750,MATCH(F$4,'TD SOP+PROFORM MOD'!$B$2:$AT$2,0)+1,0),"")</f>
        <v/>
      </c>
      <c r="G114" s="25" t="str">
        <f>IFERROR(VLOOKUP($A114,'TD SOP+PROFORM MOD'!$A$5:$AD$750,MATCH(G$4,'TD SOP+PROFORM MOD'!$B$2:$AT$2,0)+1,0),"")</f>
        <v/>
      </c>
      <c r="H114" s="26" t="str">
        <f t="shared" si="25"/>
        <v/>
      </c>
      <c r="I114" s="25" t="str">
        <f>IFERROR(VLOOKUP($A114,'TD SOP+PROFORM MOD'!$A$5:$AD$750,MATCH(I$4,'TD SOP+PROFORM MOD'!$B$2:$AT$2,0)+1,0),"")</f>
        <v/>
      </c>
      <c r="J114" s="25" t="str">
        <f>IFERROR(VLOOKUP($A114,'TD SOP+PROFORM MOD'!$A$5:$AD$750,MATCH(J$4,'TD SOP+PROFORM MOD'!$B$2:$AT$2,0)+1,0),"")</f>
        <v/>
      </c>
      <c r="K114" s="26" t="str">
        <f t="shared" si="26"/>
        <v/>
      </c>
      <c r="L114" s="25" t="str">
        <f>IFERROR(VLOOKUP($A114,'TD SOP+PROFORM MOD'!$A$5:$AD$750,MATCH(L$4,'TD SOP+PROFORM MOD'!$B$2:$AT$2,0)+1,0),"")</f>
        <v/>
      </c>
      <c r="M114" s="25" t="str">
        <f>IFERROR(VLOOKUP($A114,'TD SOP+PROFORM MOD'!$A$5:$AD$750,MATCH(M$4,'TD SOP+PROFORM MOD'!$B$2:$AT$2,0)+1,0),"")</f>
        <v/>
      </c>
      <c r="N114" s="26" t="str">
        <f t="shared" si="27"/>
        <v/>
      </c>
      <c r="O114" s="25">
        <f>IFERROR(VLOOKUP($A114,'TD SOP+PROFORM MOD'!$A$5:$AD$750,MATCH(O$4,'TD SOP+PROFORM MOD'!$B$2:$AD$2,0)+1,0),0)+IFERROR(VLOOKUP($A114,'TD SOP+PROFORM MOD'!$A$5:$AD$750,MATCH(O$2,'TD SOP+PROFORM MOD'!$B$2:$AD$2,0)+1,0),0)</f>
        <v>0</v>
      </c>
      <c r="P114" s="25">
        <f>IFERROR(VLOOKUP($A114,'TD SOP+PROFORM MOD'!$A$5:$AD$750,MATCH(P$4,'TD SOP+PROFORM MOD'!$B$2:$AD$2,0)+1,0),0)+IFERROR(VLOOKUP($A114,'TD SOP+PROFORM MOD'!$A$5:$AD$750,MATCH(P$2,'TD SOP+PROFORM MOD'!$B$2:$AD$2,0)+1,0),0)</f>
        <v>0</v>
      </c>
      <c r="Q114" s="26" t="str">
        <f t="shared" si="28"/>
        <v/>
      </c>
      <c r="R114" s="25">
        <f>IFERROR(VLOOKUP($A114,'TD SOP+PROFORM MOD'!$A$5:$AD$750,MATCH(R$4,'TD SOP+PROFORM MOD'!$B$2:$AD$2,0)+1,0),0)+IFERROR(VLOOKUP($A114,'TD SOP+PROFORM MOD'!$A$5:$AD$750,MATCH(R$2,'TD SOP+PROFORM MOD'!$B$2:$AD$2,0)+1,0),0)</f>
        <v>0</v>
      </c>
      <c r="S114" s="25">
        <f>IFERROR(VLOOKUP($A114,'TD SOP+PROFORM MOD'!$A$5:$AD$750,MATCH(S$4,'TD SOP+PROFORM MOD'!$B$2:$AD$2,0)+1,0),0)+IFERROR(VLOOKUP($A114,'TD SOP+PROFORM MOD'!$A$5:$AD$750,MATCH(S$2,'TD SOP+PROFORM MOD'!$B$2:$AD$2,0)+1,0),0)</f>
        <v>0</v>
      </c>
      <c r="T114" s="26" t="str">
        <f t="shared" si="29"/>
        <v/>
      </c>
      <c r="U114" s="25">
        <f>IFERROR(VLOOKUP($A114,'TD SOP+PROFORM MOD'!$A$5:$AD$750,MATCH(U$4,'TD SOP+PROFORM MOD'!$B$2:$AD$2,0)+1,0),0)+IFERROR(VLOOKUP($A114,'TD SOP+PROFORM MOD'!$A$5:$AD$750,MATCH(U$2,'TD SOP+PROFORM MOD'!$B$2:$AD$2,0)+1,0),0)</f>
        <v>0</v>
      </c>
      <c r="V114" s="25">
        <f>IFERROR(VLOOKUP($A114,'TD SOP+PROFORM MOD'!$A$5:$AD$750,MATCH(V$4,'TD SOP+PROFORM MOD'!$B$2:$AD$2,0)+1,0),0)+IFERROR(VLOOKUP($A114,'TD SOP+PROFORM MOD'!$A$5:$AD$750,MATCH(V$2,'TD SOP+PROFORM MOD'!$B$2:$AD$2,0)+1,0),0)</f>
        <v>0</v>
      </c>
      <c r="W114" s="26" t="str">
        <f t="shared" si="30"/>
        <v/>
      </c>
      <c r="X114" s="25">
        <f>IFERROR(VLOOKUP($A114,'TD SOP+PROFORM MOD'!$A$5:$AD$750,MATCH(X$4,'TD SOP+PROFORM MOD'!$B$2:$AD$2,0)+1,0),0)+IFERROR(VLOOKUP($A114,'TD SOP+PROFORM MOD'!$A$5:$AD$750,MATCH(X$2,'TD SOP+PROFORM MOD'!$B$2:$AD$2,0)+1,0),0)</f>
        <v>0</v>
      </c>
      <c r="Y114" s="25">
        <f>IFERROR(VLOOKUP($A114,'TD SOP+PROFORM MOD'!$A$5:$AD$750,MATCH(Y$4,'TD SOP+PROFORM MOD'!$B$2:$AD$2,0)+1,0),0)+IFERROR(VLOOKUP($A114,'TD SOP+PROFORM MOD'!$A$5:$AD$750,MATCH(Y$2,'TD SOP+PROFORM MOD'!$B$2:$AD$2,0)+1,0),0)</f>
        <v>0</v>
      </c>
      <c r="Z114" s="26" t="str">
        <f t="shared" si="31"/>
        <v/>
      </c>
      <c r="AA114" s="25">
        <f>IFERROR(VLOOKUP($A114,'TD SOP+PROFORM MOD'!$A$5:$AD$750,MATCH(AA$4,'TD SOP+PROFORM MOD'!$B$2:$AD$2,0)+1,0),0)+IFERROR(VLOOKUP($A114,'TD SOP+PROFORM MOD'!$A$5:$AD$750,MATCH(AA$2,'TD SOP+PROFORM MOD'!$B$2:$AD$2,0)+1,0),0)</f>
        <v>0</v>
      </c>
      <c r="AB114" s="25">
        <f>IFERROR(VLOOKUP($A114,'TD SOP+PROFORM MOD'!$A$5:$AD$750,MATCH(AB$4,'TD SOP+PROFORM MOD'!$B$2:$AD$2,0)+1,0),0)+IFERROR(VLOOKUP($A114,'TD SOP+PROFORM MOD'!$A$5:$AD$750,MATCH(AB$2,'TD SOP+PROFORM MOD'!$B$2:$AD$2,0)+1,0),0)</f>
        <v>0</v>
      </c>
      <c r="AC114" s="26" t="str">
        <f t="shared" si="32"/>
        <v/>
      </c>
      <c r="AD114" s="25">
        <f>IFERROR(VLOOKUP($A114,'TD SOP+PROFORM MOD'!$A$5:$AD$750,MATCH(AD$4,'TD SOP+PROFORM MOD'!$B$2:$AD$2,0)+1,0),0)+IFERROR(VLOOKUP($A114,'TD SOP+PROFORM MOD'!$A$5:$AD$750,MATCH(AD$2,'TD SOP+PROFORM MOD'!$B$2:$AD$2,0)+1,0),0)</f>
        <v>0</v>
      </c>
      <c r="AE114" s="25">
        <f>IFERROR(VLOOKUP($A114,'TD SOP+PROFORM MOD'!$A$5:$AD$750,MATCH(AE$4,'TD SOP+PROFORM MOD'!$B$2:$AD$2,0)+1,0),0)+IFERROR(VLOOKUP($A114,'TD SOP+PROFORM MOD'!$A$5:$AD$750,MATCH(AE$2,'TD SOP+PROFORM MOD'!$B$2:$AD$2,0)+1,0),0)</f>
        <v>0</v>
      </c>
      <c r="AF114" s="26" t="str">
        <f t="shared" si="33"/>
        <v/>
      </c>
      <c r="AG114" s="25">
        <f>IFERROR(VLOOKUP($A114,'TD SOP+PROFORM MOD'!$A$5:$AD$750,MATCH(AG$4,'TD SOP+PROFORM MOD'!$B$2:$AD$2,0)+1,0),0)+IFERROR(VLOOKUP($A114,'TD SOP+PROFORM MOD'!$A$5:$AD$750,MATCH(AG$2,'TD SOP+PROFORM MOD'!$B$2:$AD$2,0)+1,0),0)</f>
        <v>0</v>
      </c>
      <c r="AH114" s="25">
        <f>IFERROR(VLOOKUP($A114,'TD SOP+PROFORM MOD'!$A$5:$AD$750,MATCH(AH$4,'TD SOP+PROFORM MOD'!$B$2:$AD$2,0)+1,0),0)+IFERROR(VLOOKUP($A114,'TD SOP+PROFORM MOD'!$A$5:$AD$750,MATCH(AH$2,'TD SOP+PROFORM MOD'!$B$2:$AD$2,0)+1,0),0)</f>
        <v>0</v>
      </c>
      <c r="AI114" s="26" t="str">
        <f t="shared" si="34"/>
        <v/>
      </c>
      <c r="AJ114" s="25">
        <f>IFERROR(VLOOKUP($A114,'TD SOP+PROFORM MOD'!$A$5:$AD$750,MATCH(AJ$4,'TD SOP+PROFORM MOD'!$B$2:$AD$2,0)+1,0),0)+IFERROR(VLOOKUP($A114,'TD SOP+PROFORM MOD'!$A$5:$AD$750,MATCH(AJ$2,'TD SOP+PROFORM MOD'!$B$2:$AD$2,0)+1,0),0)</f>
        <v>0</v>
      </c>
      <c r="AK114" s="25">
        <f>IFERROR(VLOOKUP($A114,'TD SOP+PROFORM MOD'!$A$5:$AD$750,MATCH(AK$4,'TD SOP+PROFORM MOD'!$B$2:$AD$2,0)+1,0),0)+IFERROR(VLOOKUP($A114,'TD SOP+PROFORM MOD'!$A$5:$AD$750,MATCH(AK$2,'TD SOP+PROFORM MOD'!$B$2:$AD$2,0)+1,0),0)</f>
        <v>0</v>
      </c>
      <c r="AL114" s="26" t="str">
        <f t="shared" si="35"/>
        <v/>
      </c>
      <c r="AM114" s="25">
        <f t="shared" si="37"/>
        <v>0</v>
      </c>
      <c r="AN114" s="25">
        <f t="shared" si="37"/>
        <v>0</v>
      </c>
      <c r="AO114" s="26" t="str">
        <f t="shared" si="36"/>
        <v/>
      </c>
      <c r="AR114" s="25">
        <f>SUMIF('B&amp;S YTD LFY'!B:B,"="&amp;A114,'B&amp;S YTD LFY'!C:C)</f>
        <v>0</v>
      </c>
      <c r="AS114" s="25">
        <f t="shared" si="38"/>
        <v>0</v>
      </c>
      <c r="AT114" s="25"/>
    </row>
    <row r="115" spans="1:46" x14ac:dyDescent="0.35">
      <c r="A115" s="24">
        <f>IF(AND('TD SOP+PROFORM MOD'!A112&lt;&gt;"",'TD SOP+PROFORM MOD'!A112&lt;&gt;"TOTAL"),'TD SOP+PROFORM MOD'!A112,0)</f>
        <v>0</v>
      </c>
      <c r="C115" s="25" t="str">
        <f>IFERROR(VLOOKUP($A115,'TD SOP+PROFORM MOD'!$A$5:$AD$750,MATCH(C$4,'TD SOP+PROFORM MOD'!$B$2:$AT$2,0)+1,0),"")</f>
        <v/>
      </c>
      <c r="D115" s="25" t="str">
        <f>IFERROR(VLOOKUP($A115,'TD SOP+PROFORM MOD'!$A$5:$AD$750,MATCH(D$4,'TD SOP+PROFORM MOD'!$B$2:$AT$2,0)+1,0),"")</f>
        <v/>
      </c>
      <c r="E115" s="26" t="str">
        <f t="shared" si="24"/>
        <v/>
      </c>
      <c r="F115" s="25" t="str">
        <f>IFERROR(VLOOKUP($A115,'TD SOP+PROFORM MOD'!$A$5:$AD$750,MATCH(F$4,'TD SOP+PROFORM MOD'!$B$2:$AT$2,0)+1,0),"")</f>
        <v/>
      </c>
      <c r="G115" s="25" t="str">
        <f>IFERROR(VLOOKUP($A115,'TD SOP+PROFORM MOD'!$A$5:$AD$750,MATCH(G$4,'TD SOP+PROFORM MOD'!$B$2:$AT$2,0)+1,0),"")</f>
        <v/>
      </c>
      <c r="H115" s="26" t="str">
        <f t="shared" si="25"/>
        <v/>
      </c>
      <c r="I115" s="25" t="str">
        <f>IFERROR(VLOOKUP($A115,'TD SOP+PROFORM MOD'!$A$5:$AD$750,MATCH(I$4,'TD SOP+PROFORM MOD'!$B$2:$AT$2,0)+1,0),"")</f>
        <v/>
      </c>
      <c r="J115" s="25" t="str">
        <f>IFERROR(VLOOKUP($A115,'TD SOP+PROFORM MOD'!$A$5:$AD$750,MATCH(J$4,'TD SOP+PROFORM MOD'!$B$2:$AT$2,0)+1,0),"")</f>
        <v/>
      </c>
      <c r="K115" s="26" t="str">
        <f t="shared" si="26"/>
        <v/>
      </c>
      <c r="L115" s="25" t="str">
        <f>IFERROR(VLOOKUP($A115,'TD SOP+PROFORM MOD'!$A$5:$AD$750,MATCH(L$4,'TD SOP+PROFORM MOD'!$B$2:$AT$2,0)+1,0),"")</f>
        <v/>
      </c>
      <c r="M115" s="25" t="str">
        <f>IFERROR(VLOOKUP($A115,'TD SOP+PROFORM MOD'!$A$5:$AD$750,MATCH(M$4,'TD SOP+PROFORM MOD'!$B$2:$AT$2,0)+1,0),"")</f>
        <v/>
      </c>
      <c r="N115" s="26" t="str">
        <f t="shared" si="27"/>
        <v/>
      </c>
      <c r="O115" s="25">
        <f>IFERROR(VLOOKUP($A115,'TD SOP+PROFORM MOD'!$A$5:$AD$750,MATCH(O$4,'TD SOP+PROFORM MOD'!$B$2:$AD$2,0)+1,0),0)+IFERROR(VLOOKUP($A115,'TD SOP+PROFORM MOD'!$A$5:$AD$750,MATCH(O$2,'TD SOP+PROFORM MOD'!$B$2:$AD$2,0)+1,0),0)</f>
        <v>0</v>
      </c>
      <c r="P115" s="25">
        <f>IFERROR(VLOOKUP($A115,'TD SOP+PROFORM MOD'!$A$5:$AD$750,MATCH(P$4,'TD SOP+PROFORM MOD'!$B$2:$AD$2,0)+1,0),0)+IFERROR(VLOOKUP($A115,'TD SOP+PROFORM MOD'!$A$5:$AD$750,MATCH(P$2,'TD SOP+PROFORM MOD'!$B$2:$AD$2,0)+1,0),0)</f>
        <v>0</v>
      </c>
      <c r="Q115" s="26" t="str">
        <f t="shared" si="28"/>
        <v/>
      </c>
      <c r="R115" s="25">
        <f>IFERROR(VLOOKUP($A115,'TD SOP+PROFORM MOD'!$A$5:$AD$750,MATCH(R$4,'TD SOP+PROFORM MOD'!$B$2:$AD$2,0)+1,0),0)+IFERROR(VLOOKUP($A115,'TD SOP+PROFORM MOD'!$A$5:$AD$750,MATCH(R$2,'TD SOP+PROFORM MOD'!$B$2:$AD$2,0)+1,0),0)</f>
        <v>0</v>
      </c>
      <c r="S115" s="25">
        <f>IFERROR(VLOOKUP($A115,'TD SOP+PROFORM MOD'!$A$5:$AD$750,MATCH(S$4,'TD SOP+PROFORM MOD'!$B$2:$AD$2,0)+1,0),0)+IFERROR(VLOOKUP($A115,'TD SOP+PROFORM MOD'!$A$5:$AD$750,MATCH(S$2,'TD SOP+PROFORM MOD'!$B$2:$AD$2,0)+1,0),0)</f>
        <v>0</v>
      </c>
      <c r="T115" s="26" t="str">
        <f t="shared" si="29"/>
        <v/>
      </c>
      <c r="U115" s="25">
        <f>IFERROR(VLOOKUP($A115,'TD SOP+PROFORM MOD'!$A$5:$AD$750,MATCH(U$4,'TD SOP+PROFORM MOD'!$B$2:$AD$2,0)+1,0),0)+IFERROR(VLOOKUP($A115,'TD SOP+PROFORM MOD'!$A$5:$AD$750,MATCH(U$2,'TD SOP+PROFORM MOD'!$B$2:$AD$2,0)+1,0),0)</f>
        <v>0</v>
      </c>
      <c r="V115" s="25">
        <f>IFERROR(VLOOKUP($A115,'TD SOP+PROFORM MOD'!$A$5:$AD$750,MATCH(V$4,'TD SOP+PROFORM MOD'!$B$2:$AD$2,0)+1,0),0)+IFERROR(VLOOKUP($A115,'TD SOP+PROFORM MOD'!$A$5:$AD$750,MATCH(V$2,'TD SOP+PROFORM MOD'!$B$2:$AD$2,0)+1,0),0)</f>
        <v>0</v>
      </c>
      <c r="W115" s="26" t="str">
        <f t="shared" si="30"/>
        <v/>
      </c>
      <c r="X115" s="25">
        <f>IFERROR(VLOOKUP($A115,'TD SOP+PROFORM MOD'!$A$5:$AD$750,MATCH(X$4,'TD SOP+PROFORM MOD'!$B$2:$AD$2,0)+1,0),0)+IFERROR(VLOOKUP($A115,'TD SOP+PROFORM MOD'!$A$5:$AD$750,MATCH(X$2,'TD SOP+PROFORM MOD'!$B$2:$AD$2,0)+1,0),0)</f>
        <v>0</v>
      </c>
      <c r="Y115" s="25">
        <f>IFERROR(VLOOKUP($A115,'TD SOP+PROFORM MOD'!$A$5:$AD$750,MATCH(Y$4,'TD SOP+PROFORM MOD'!$B$2:$AD$2,0)+1,0),0)+IFERROR(VLOOKUP($A115,'TD SOP+PROFORM MOD'!$A$5:$AD$750,MATCH(Y$2,'TD SOP+PROFORM MOD'!$B$2:$AD$2,0)+1,0),0)</f>
        <v>0</v>
      </c>
      <c r="Z115" s="26" t="str">
        <f t="shared" si="31"/>
        <v/>
      </c>
      <c r="AA115" s="25">
        <f>IFERROR(VLOOKUP($A115,'TD SOP+PROFORM MOD'!$A$5:$AD$750,MATCH(AA$4,'TD SOP+PROFORM MOD'!$B$2:$AD$2,0)+1,0),0)+IFERROR(VLOOKUP($A115,'TD SOP+PROFORM MOD'!$A$5:$AD$750,MATCH(AA$2,'TD SOP+PROFORM MOD'!$B$2:$AD$2,0)+1,0),0)</f>
        <v>0</v>
      </c>
      <c r="AB115" s="25">
        <f>IFERROR(VLOOKUP($A115,'TD SOP+PROFORM MOD'!$A$5:$AD$750,MATCH(AB$4,'TD SOP+PROFORM MOD'!$B$2:$AD$2,0)+1,0),0)+IFERROR(VLOOKUP($A115,'TD SOP+PROFORM MOD'!$A$5:$AD$750,MATCH(AB$2,'TD SOP+PROFORM MOD'!$B$2:$AD$2,0)+1,0),0)</f>
        <v>0</v>
      </c>
      <c r="AC115" s="26" t="str">
        <f t="shared" si="32"/>
        <v/>
      </c>
      <c r="AD115" s="25">
        <f>IFERROR(VLOOKUP($A115,'TD SOP+PROFORM MOD'!$A$5:$AD$750,MATCH(AD$4,'TD SOP+PROFORM MOD'!$B$2:$AD$2,0)+1,0),0)+IFERROR(VLOOKUP($A115,'TD SOP+PROFORM MOD'!$A$5:$AD$750,MATCH(AD$2,'TD SOP+PROFORM MOD'!$B$2:$AD$2,0)+1,0),0)</f>
        <v>0</v>
      </c>
      <c r="AE115" s="25">
        <f>IFERROR(VLOOKUP($A115,'TD SOP+PROFORM MOD'!$A$5:$AD$750,MATCH(AE$4,'TD SOP+PROFORM MOD'!$B$2:$AD$2,0)+1,0),0)+IFERROR(VLOOKUP($A115,'TD SOP+PROFORM MOD'!$A$5:$AD$750,MATCH(AE$2,'TD SOP+PROFORM MOD'!$B$2:$AD$2,0)+1,0),0)</f>
        <v>0</v>
      </c>
      <c r="AF115" s="26" t="str">
        <f t="shared" si="33"/>
        <v/>
      </c>
      <c r="AG115" s="25">
        <f>IFERROR(VLOOKUP($A115,'TD SOP+PROFORM MOD'!$A$5:$AD$750,MATCH(AG$4,'TD SOP+PROFORM MOD'!$B$2:$AD$2,0)+1,0),0)+IFERROR(VLOOKUP($A115,'TD SOP+PROFORM MOD'!$A$5:$AD$750,MATCH(AG$2,'TD SOP+PROFORM MOD'!$B$2:$AD$2,0)+1,0),0)</f>
        <v>0</v>
      </c>
      <c r="AH115" s="25">
        <f>IFERROR(VLOOKUP($A115,'TD SOP+PROFORM MOD'!$A$5:$AD$750,MATCH(AH$4,'TD SOP+PROFORM MOD'!$B$2:$AD$2,0)+1,0),0)+IFERROR(VLOOKUP($A115,'TD SOP+PROFORM MOD'!$A$5:$AD$750,MATCH(AH$2,'TD SOP+PROFORM MOD'!$B$2:$AD$2,0)+1,0),0)</f>
        <v>0</v>
      </c>
      <c r="AI115" s="26" t="str">
        <f t="shared" si="34"/>
        <v/>
      </c>
      <c r="AJ115" s="25">
        <f>IFERROR(VLOOKUP($A115,'TD SOP+PROFORM MOD'!$A$5:$AD$750,MATCH(AJ$4,'TD SOP+PROFORM MOD'!$B$2:$AD$2,0)+1,0),0)+IFERROR(VLOOKUP($A115,'TD SOP+PROFORM MOD'!$A$5:$AD$750,MATCH(AJ$2,'TD SOP+PROFORM MOD'!$B$2:$AD$2,0)+1,0),0)</f>
        <v>0</v>
      </c>
      <c r="AK115" s="25">
        <f>IFERROR(VLOOKUP($A115,'TD SOP+PROFORM MOD'!$A$5:$AD$750,MATCH(AK$4,'TD SOP+PROFORM MOD'!$B$2:$AD$2,0)+1,0),0)+IFERROR(VLOOKUP($A115,'TD SOP+PROFORM MOD'!$A$5:$AD$750,MATCH(AK$2,'TD SOP+PROFORM MOD'!$B$2:$AD$2,0)+1,0),0)</f>
        <v>0</v>
      </c>
      <c r="AL115" s="26" t="str">
        <f t="shared" si="35"/>
        <v/>
      </c>
      <c r="AM115" s="25">
        <f t="shared" si="37"/>
        <v>0</v>
      </c>
      <c r="AN115" s="25">
        <f t="shared" si="37"/>
        <v>0</v>
      </c>
      <c r="AO115" s="26" t="str">
        <f t="shared" si="36"/>
        <v/>
      </c>
      <c r="AR115" s="25">
        <f>SUMIF('B&amp;S YTD LFY'!B:B,"="&amp;A115,'B&amp;S YTD LFY'!C:C)</f>
        <v>0</v>
      </c>
      <c r="AS115" s="25">
        <f t="shared" si="38"/>
        <v>0</v>
      </c>
      <c r="AT115" s="25"/>
    </row>
    <row r="116" spans="1:46" x14ac:dyDescent="0.35">
      <c r="A116" s="24">
        <f>IF(AND('TD SOP+PROFORM MOD'!A113&lt;&gt;"",'TD SOP+PROFORM MOD'!A113&lt;&gt;"TOTAL"),'TD SOP+PROFORM MOD'!A113,0)</f>
        <v>0</v>
      </c>
      <c r="C116" s="25" t="str">
        <f>IFERROR(VLOOKUP($A116,'TD SOP+PROFORM MOD'!$A$5:$AD$750,MATCH(C$4,'TD SOP+PROFORM MOD'!$B$2:$AT$2,0)+1,0),"")</f>
        <v/>
      </c>
      <c r="D116" s="25" t="str">
        <f>IFERROR(VLOOKUP($A116,'TD SOP+PROFORM MOD'!$A$5:$AD$750,MATCH(D$4,'TD SOP+PROFORM MOD'!$B$2:$AT$2,0)+1,0),"")</f>
        <v/>
      </c>
      <c r="E116" s="26" t="str">
        <f t="shared" si="24"/>
        <v/>
      </c>
      <c r="F116" s="25" t="str">
        <f>IFERROR(VLOOKUP($A116,'TD SOP+PROFORM MOD'!$A$5:$AD$750,MATCH(F$4,'TD SOP+PROFORM MOD'!$B$2:$AT$2,0)+1,0),"")</f>
        <v/>
      </c>
      <c r="G116" s="25" t="str">
        <f>IFERROR(VLOOKUP($A116,'TD SOP+PROFORM MOD'!$A$5:$AD$750,MATCH(G$4,'TD SOP+PROFORM MOD'!$B$2:$AT$2,0)+1,0),"")</f>
        <v/>
      </c>
      <c r="H116" s="26" t="str">
        <f t="shared" si="25"/>
        <v/>
      </c>
      <c r="I116" s="25" t="str">
        <f>IFERROR(VLOOKUP($A116,'TD SOP+PROFORM MOD'!$A$5:$AD$750,MATCH(I$4,'TD SOP+PROFORM MOD'!$B$2:$AT$2,0)+1,0),"")</f>
        <v/>
      </c>
      <c r="J116" s="25" t="str">
        <f>IFERROR(VLOOKUP($A116,'TD SOP+PROFORM MOD'!$A$5:$AD$750,MATCH(J$4,'TD SOP+PROFORM MOD'!$B$2:$AT$2,0)+1,0),"")</f>
        <v/>
      </c>
      <c r="K116" s="26" t="str">
        <f t="shared" si="26"/>
        <v/>
      </c>
      <c r="L116" s="25" t="str">
        <f>IFERROR(VLOOKUP($A116,'TD SOP+PROFORM MOD'!$A$5:$AD$750,MATCH(L$4,'TD SOP+PROFORM MOD'!$B$2:$AT$2,0)+1,0),"")</f>
        <v/>
      </c>
      <c r="M116" s="25" t="str">
        <f>IFERROR(VLOOKUP($A116,'TD SOP+PROFORM MOD'!$A$5:$AD$750,MATCH(M$4,'TD SOP+PROFORM MOD'!$B$2:$AT$2,0)+1,0),"")</f>
        <v/>
      </c>
      <c r="N116" s="26" t="str">
        <f t="shared" si="27"/>
        <v/>
      </c>
      <c r="O116" s="25">
        <f>IFERROR(VLOOKUP($A116,'TD SOP+PROFORM MOD'!$A$5:$AD$750,MATCH(O$4,'TD SOP+PROFORM MOD'!$B$2:$AD$2,0)+1,0),0)+IFERROR(VLOOKUP($A116,'TD SOP+PROFORM MOD'!$A$5:$AD$750,MATCH(O$2,'TD SOP+PROFORM MOD'!$B$2:$AD$2,0)+1,0),0)</f>
        <v>0</v>
      </c>
      <c r="P116" s="25">
        <f>IFERROR(VLOOKUP($A116,'TD SOP+PROFORM MOD'!$A$5:$AD$750,MATCH(P$4,'TD SOP+PROFORM MOD'!$B$2:$AD$2,0)+1,0),0)+IFERROR(VLOOKUP($A116,'TD SOP+PROFORM MOD'!$A$5:$AD$750,MATCH(P$2,'TD SOP+PROFORM MOD'!$B$2:$AD$2,0)+1,0),0)</f>
        <v>0</v>
      </c>
      <c r="Q116" s="26" t="str">
        <f t="shared" si="28"/>
        <v/>
      </c>
      <c r="R116" s="25">
        <f>IFERROR(VLOOKUP($A116,'TD SOP+PROFORM MOD'!$A$5:$AD$750,MATCH(R$4,'TD SOP+PROFORM MOD'!$B$2:$AD$2,0)+1,0),0)+IFERROR(VLOOKUP($A116,'TD SOP+PROFORM MOD'!$A$5:$AD$750,MATCH(R$2,'TD SOP+PROFORM MOD'!$B$2:$AD$2,0)+1,0),0)</f>
        <v>0</v>
      </c>
      <c r="S116" s="25">
        <f>IFERROR(VLOOKUP($A116,'TD SOP+PROFORM MOD'!$A$5:$AD$750,MATCH(S$4,'TD SOP+PROFORM MOD'!$B$2:$AD$2,0)+1,0),0)+IFERROR(VLOOKUP($A116,'TD SOP+PROFORM MOD'!$A$5:$AD$750,MATCH(S$2,'TD SOP+PROFORM MOD'!$B$2:$AD$2,0)+1,0),0)</f>
        <v>0</v>
      </c>
      <c r="T116" s="26" t="str">
        <f t="shared" si="29"/>
        <v/>
      </c>
      <c r="U116" s="25">
        <f>IFERROR(VLOOKUP($A116,'TD SOP+PROFORM MOD'!$A$5:$AD$750,MATCH(U$4,'TD SOP+PROFORM MOD'!$B$2:$AD$2,0)+1,0),0)+IFERROR(VLOOKUP($A116,'TD SOP+PROFORM MOD'!$A$5:$AD$750,MATCH(U$2,'TD SOP+PROFORM MOD'!$B$2:$AD$2,0)+1,0),0)</f>
        <v>0</v>
      </c>
      <c r="V116" s="25">
        <f>IFERROR(VLOOKUP($A116,'TD SOP+PROFORM MOD'!$A$5:$AD$750,MATCH(V$4,'TD SOP+PROFORM MOD'!$B$2:$AD$2,0)+1,0),0)+IFERROR(VLOOKUP($A116,'TD SOP+PROFORM MOD'!$A$5:$AD$750,MATCH(V$2,'TD SOP+PROFORM MOD'!$B$2:$AD$2,0)+1,0),0)</f>
        <v>0</v>
      </c>
      <c r="W116" s="26" t="str">
        <f t="shared" si="30"/>
        <v/>
      </c>
      <c r="X116" s="25">
        <f>IFERROR(VLOOKUP($A116,'TD SOP+PROFORM MOD'!$A$5:$AD$750,MATCH(X$4,'TD SOP+PROFORM MOD'!$B$2:$AD$2,0)+1,0),0)+IFERROR(VLOOKUP($A116,'TD SOP+PROFORM MOD'!$A$5:$AD$750,MATCH(X$2,'TD SOP+PROFORM MOD'!$B$2:$AD$2,0)+1,0),0)</f>
        <v>0</v>
      </c>
      <c r="Y116" s="25">
        <f>IFERROR(VLOOKUP($A116,'TD SOP+PROFORM MOD'!$A$5:$AD$750,MATCH(Y$4,'TD SOP+PROFORM MOD'!$B$2:$AD$2,0)+1,0),0)+IFERROR(VLOOKUP($A116,'TD SOP+PROFORM MOD'!$A$5:$AD$750,MATCH(Y$2,'TD SOP+PROFORM MOD'!$B$2:$AD$2,0)+1,0),0)</f>
        <v>0</v>
      </c>
      <c r="Z116" s="26" t="str">
        <f t="shared" si="31"/>
        <v/>
      </c>
      <c r="AA116" s="25">
        <f>IFERROR(VLOOKUP($A116,'TD SOP+PROFORM MOD'!$A$5:$AD$750,MATCH(AA$4,'TD SOP+PROFORM MOD'!$B$2:$AD$2,0)+1,0),0)+IFERROR(VLOOKUP($A116,'TD SOP+PROFORM MOD'!$A$5:$AD$750,MATCH(AA$2,'TD SOP+PROFORM MOD'!$B$2:$AD$2,0)+1,0),0)</f>
        <v>0</v>
      </c>
      <c r="AB116" s="25">
        <f>IFERROR(VLOOKUP($A116,'TD SOP+PROFORM MOD'!$A$5:$AD$750,MATCH(AB$4,'TD SOP+PROFORM MOD'!$B$2:$AD$2,0)+1,0),0)+IFERROR(VLOOKUP($A116,'TD SOP+PROFORM MOD'!$A$5:$AD$750,MATCH(AB$2,'TD SOP+PROFORM MOD'!$B$2:$AD$2,0)+1,0),0)</f>
        <v>0</v>
      </c>
      <c r="AC116" s="26" t="str">
        <f t="shared" si="32"/>
        <v/>
      </c>
      <c r="AD116" s="25">
        <f>IFERROR(VLOOKUP($A116,'TD SOP+PROFORM MOD'!$A$5:$AD$750,MATCH(AD$4,'TD SOP+PROFORM MOD'!$B$2:$AD$2,0)+1,0),0)+IFERROR(VLOOKUP($A116,'TD SOP+PROFORM MOD'!$A$5:$AD$750,MATCH(AD$2,'TD SOP+PROFORM MOD'!$B$2:$AD$2,0)+1,0),0)</f>
        <v>0</v>
      </c>
      <c r="AE116" s="25">
        <f>IFERROR(VLOOKUP($A116,'TD SOP+PROFORM MOD'!$A$5:$AD$750,MATCH(AE$4,'TD SOP+PROFORM MOD'!$B$2:$AD$2,0)+1,0),0)+IFERROR(VLOOKUP($A116,'TD SOP+PROFORM MOD'!$A$5:$AD$750,MATCH(AE$2,'TD SOP+PROFORM MOD'!$B$2:$AD$2,0)+1,0),0)</f>
        <v>0</v>
      </c>
      <c r="AF116" s="26" t="str">
        <f t="shared" si="33"/>
        <v/>
      </c>
      <c r="AG116" s="25">
        <f>IFERROR(VLOOKUP($A116,'TD SOP+PROFORM MOD'!$A$5:$AD$750,MATCH(AG$4,'TD SOP+PROFORM MOD'!$B$2:$AD$2,0)+1,0),0)+IFERROR(VLOOKUP($A116,'TD SOP+PROFORM MOD'!$A$5:$AD$750,MATCH(AG$2,'TD SOP+PROFORM MOD'!$B$2:$AD$2,0)+1,0),0)</f>
        <v>0</v>
      </c>
      <c r="AH116" s="25">
        <f>IFERROR(VLOOKUP($A116,'TD SOP+PROFORM MOD'!$A$5:$AD$750,MATCH(AH$4,'TD SOP+PROFORM MOD'!$B$2:$AD$2,0)+1,0),0)+IFERROR(VLOOKUP($A116,'TD SOP+PROFORM MOD'!$A$5:$AD$750,MATCH(AH$2,'TD SOP+PROFORM MOD'!$B$2:$AD$2,0)+1,0),0)</f>
        <v>0</v>
      </c>
      <c r="AI116" s="26" t="str">
        <f t="shared" si="34"/>
        <v/>
      </c>
      <c r="AJ116" s="25">
        <f>IFERROR(VLOOKUP($A116,'TD SOP+PROFORM MOD'!$A$5:$AD$750,MATCH(AJ$4,'TD SOP+PROFORM MOD'!$B$2:$AD$2,0)+1,0),0)+IFERROR(VLOOKUP($A116,'TD SOP+PROFORM MOD'!$A$5:$AD$750,MATCH(AJ$2,'TD SOP+PROFORM MOD'!$B$2:$AD$2,0)+1,0),0)</f>
        <v>0</v>
      </c>
      <c r="AK116" s="25">
        <f>IFERROR(VLOOKUP($A116,'TD SOP+PROFORM MOD'!$A$5:$AD$750,MATCH(AK$4,'TD SOP+PROFORM MOD'!$B$2:$AD$2,0)+1,0),0)+IFERROR(VLOOKUP($A116,'TD SOP+PROFORM MOD'!$A$5:$AD$750,MATCH(AK$2,'TD SOP+PROFORM MOD'!$B$2:$AD$2,0)+1,0),0)</f>
        <v>0</v>
      </c>
      <c r="AL116" s="26" t="str">
        <f t="shared" si="35"/>
        <v/>
      </c>
      <c r="AM116" s="25">
        <f t="shared" si="37"/>
        <v>0</v>
      </c>
      <c r="AN116" s="25">
        <f t="shared" si="37"/>
        <v>0</v>
      </c>
      <c r="AO116" s="26" t="str">
        <f t="shared" si="36"/>
        <v/>
      </c>
      <c r="AR116" s="25">
        <f>SUMIF('B&amp;S YTD LFY'!B:B,"="&amp;A116,'B&amp;S YTD LFY'!C:C)</f>
        <v>0</v>
      </c>
      <c r="AS116" s="25">
        <f t="shared" si="38"/>
        <v>0</v>
      </c>
      <c r="AT116" s="25"/>
    </row>
    <row r="117" spans="1:46" x14ac:dyDescent="0.35">
      <c r="A117" s="24">
        <f>IF(AND('TD SOP+PROFORM MOD'!A114&lt;&gt;"",'TD SOP+PROFORM MOD'!A114&lt;&gt;"TOTAL"),'TD SOP+PROFORM MOD'!A114,0)</f>
        <v>0</v>
      </c>
      <c r="C117" s="25" t="str">
        <f>IFERROR(VLOOKUP($A117,'TD SOP+PROFORM MOD'!$A$5:$AD$750,MATCH(C$4,'TD SOP+PROFORM MOD'!$B$2:$AT$2,0)+1,0),"")</f>
        <v/>
      </c>
      <c r="D117" s="25" t="str">
        <f>IFERROR(VLOOKUP($A117,'TD SOP+PROFORM MOD'!$A$5:$AD$750,MATCH(D$4,'TD SOP+PROFORM MOD'!$B$2:$AT$2,0)+1,0),"")</f>
        <v/>
      </c>
      <c r="E117" s="26" t="str">
        <f t="shared" si="24"/>
        <v/>
      </c>
      <c r="F117" s="25" t="str">
        <f>IFERROR(VLOOKUP($A117,'TD SOP+PROFORM MOD'!$A$5:$AD$750,MATCH(F$4,'TD SOP+PROFORM MOD'!$B$2:$AT$2,0)+1,0),"")</f>
        <v/>
      </c>
      <c r="G117" s="25" t="str">
        <f>IFERROR(VLOOKUP($A117,'TD SOP+PROFORM MOD'!$A$5:$AD$750,MATCH(G$4,'TD SOP+PROFORM MOD'!$B$2:$AT$2,0)+1,0),"")</f>
        <v/>
      </c>
      <c r="H117" s="26" t="str">
        <f t="shared" si="25"/>
        <v/>
      </c>
      <c r="I117" s="25" t="str">
        <f>IFERROR(VLOOKUP($A117,'TD SOP+PROFORM MOD'!$A$5:$AD$750,MATCH(I$4,'TD SOP+PROFORM MOD'!$B$2:$AT$2,0)+1,0),"")</f>
        <v/>
      </c>
      <c r="J117" s="25" t="str">
        <f>IFERROR(VLOOKUP($A117,'TD SOP+PROFORM MOD'!$A$5:$AD$750,MATCH(J$4,'TD SOP+PROFORM MOD'!$B$2:$AT$2,0)+1,0),"")</f>
        <v/>
      </c>
      <c r="K117" s="26" t="str">
        <f t="shared" si="26"/>
        <v/>
      </c>
      <c r="L117" s="25" t="str">
        <f>IFERROR(VLOOKUP($A117,'TD SOP+PROFORM MOD'!$A$5:$AD$750,MATCH(L$4,'TD SOP+PROFORM MOD'!$B$2:$AT$2,0)+1,0),"")</f>
        <v/>
      </c>
      <c r="M117" s="25" t="str">
        <f>IFERROR(VLOOKUP($A117,'TD SOP+PROFORM MOD'!$A$5:$AD$750,MATCH(M$4,'TD SOP+PROFORM MOD'!$B$2:$AT$2,0)+1,0),"")</f>
        <v/>
      </c>
      <c r="N117" s="26" t="str">
        <f t="shared" si="27"/>
        <v/>
      </c>
      <c r="O117" s="25">
        <f>IFERROR(VLOOKUP($A117,'TD SOP+PROFORM MOD'!$A$5:$AD$750,MATCH(O$4,'TD SOP+PROFORM MOD'!$B$2:$AD$2,0)+1,0),0)+IFERROR(VLOOKUP($A117,'TD SOP+PROFORM MOD'!$A$5:$AD$750,MATCH(O$2,'TD SOP+PROFORM MOD'!$B$2:$AD$2,0)+1,0),0)</f>
        <v>0</v>
      </c>
      <c r="P117" s="25">
        <f>IFERROR(VLOOKUP($A117,'TD SOP+PROFORM MOD'!$A$5:$AD$750,MATCH(P$4,'TD SOP+PROFORM MOD'!$B$2:$AD$2,0)+1,0),0)+IFERROR(VLOOKUP($A117,'TD SOP+PROFORM MOD'!$A$5:$AD$750,MATCH(P$2,'TD SOP+PROFORM MOD'!$B$2:$AD$2,0)+1,0),0)</f>
        <v>0</v>
      </c>
      <c r="Q117" s="26" t="str">
        <f t="shared" si="28"/>
        <v/>
      </c>
      <c r="R117" s="25">
        <f>IFERROR(VLOOKUP($A117,'TD SOP+PROFORM MOD'!$A$5:$AD$750,MATCH(R$4,'TD SOP+PROFORM MOD'!$B$2:$AD$2,0)+1,0),0)+IFERROR(VLOOKUP($A117,'TD SOP+PROFORM MOD'!$A$5:$AD$750,MATCH(R$2,'TD SOP+PROFORM MOD'!$B$2:$AD$2,0)+1,0),0)</f>
        <v>0</v>
      </c>
      <c r="S117" s="25">
        <f>IFERROR(VLOOKUP($A117,'TD SOP+PROFORM MOD'!$A$5:$AD$750,MATCH(S$4,'TD SOP+PROFORM MOD'!$B$2:$AD$2,0)+1,0),0)+IFERROR(VLOOKUP($A117,'TD SOP+PROFORM MOD'!$A$5:$AD$750,MATCH(S$2,'TD SOP+PROFORM MOD'!$B$2:$AD$2,0)+1,0),0)</f>
        <v>0</v>
      </c>
      <c r="T117" s="26" t="str">
        <f t="shared" si="29"/>
        <v/>
      </c>
      <c r="U117" s="25">
        <f>IFERROR(VLOOKUP($A117,'TD SOP+PROFORM MOD'!$A$5:$AD$750,MATCH(U$4,'TD SOP+PROFORM MOD'!$B$2:$AD$2,0)+1,0),0)+IFERROR(VLOOKUP($A117,'TD SOP+PROFORM MOD'!$A$5:$AD$750,MATCH(U$2,'TD SOP+PROFORM MOD'!$B$2:$AD$2,0)+1,0),0)</f>
        <v>0</v>
      </c>
      <c r="V117" s="25">
        <f>IFERROR(VLOOKUP($A117,'TD SOP+PROFORM MOD'!$A$5:$AD$750,MATCH(V$4,'TD SOP+PROFORM MOD'!$B$2:$AD$2,0)+1,0),0)+IFERROR(VLOOKUP($A117,'TD SOP+PROFORM MOD'!$A$5:$AD$750,MATCH(V$2,'TD SOP+PROFORM MOD'!$B$2:$AD$2,0)+1,0),0)</f>
        <v>0</v>
      </c>
      <c r="W117" s="26" t="str">
        <f t="shared" si="30"/>
        <v/>
      </c>
      <c r="X117" s="25">
        <f>IFERROR(VLOOKUP($A117,'TD SOP+PROFORM MOD'!$A$5:$AD$750,MATCH(X$4,'TD SOP+PROFORM MOD'!$B$2:$AD$2,0)+1,0),0)+IFERROR(VLOOKUP($A117,'TD SOP+PROFORM MOD'!$A$5:$AD$750,MATCH(X$2,'TD SOP+PROFORM MOD'!$B$2:$AD$2,0)+1,0),0)</f>
        <v>0</v>
      </c>
      <c r="Y117" s="25">
        <f>IFERROR(VLOOKUP($A117,'TD SOP+PROFORM MOD'!$A$5:$AD$750,MATCH(Y$4,'TD SOP+PROFORM MOD'!$B$2:$AD$2,0)+1,0),0)+IFERROR(VLOOKUP($A117,'TD SOP+PROFORM MOD'!$A$5:$AD$750,MATCH(Y$2,'TD SOP+PROFORM MOD'!$B$2:$AD$2,0)+1,0),0)</f>
        <v>0</v>
      </c>
      <c r="Z117" s="26" t="str">
        <f t="shared" si="31"/>
        <v/>
      </c>
      <c r="AA117" s="25">
        <f>IFERROR(VLOOKUP($A117,'TD SOP+PROFORM MOD'!$A$5:$AD$750,MATCH(AA$4,'TD SOP+PROFORM MOD'!$B$2:$AD$2,0)+1,0),0)+IFERROR(VLOOKUP($A117,'TD SOP+PROFORM MOD'!$A$5:$AD$750,MATCH(AA$2,'TD SOP+PROFORM MOD'!$B$2:$AD$2,0)+1,0),0)</f>
        <v>0</v>
      </c>
      <c r="AB117" s="25">
        <f>IFERROR(VLOOKUP($A117,'TD SOP+PROFORM MOD'!$A$5:$AD$750,MATCH(AB$4,'TD SOP+PROFORM MOD'!$B$2:$AD$2,0)+1,0),0)+IFERROR(VLOOKUP($A117,'TD SOP+PROFORM MOD'!$A$5:$AD$750,MATCH(AB$2,'TD SOP+PROFORM MOD'!$B$2:$AD$2,0)+1,0),0)</f>
        <v>0</v>
      </c>
      <c r="AC117" s="26" t="str">
        <f t="shared" si="32"/>
        <v/>
      </c>
      <c r="AD117" s="25">
        <f>IFERROR(VLOOKUP($A117,'TD SOP+PROFORM MOD'!$A$5:$AD$750,MATCH(AD$4,'TD SOP+PROFORM MOD'!$B$2:$AD$2,0)+1,0),0)+IFERROR(VLOOKUP($A117,'TD SOP+PROFORM MOD'!$A$5:$AD$750,MATCH(AD$2,'TD SOP+PROFORM MOD'!$B$2:$AD$2,0)+1,0),0)</f>
        <v>0</v>
      </c>
      <c r="AE117" s="25">
        <f>IFERROR(VLOOKUP($A117,'TD SOP+PROFORM MOD'!$A$5:$AD$750,MATCH(AE$4,'TD SOP+PROFORM MOD'!$B$2:$AD$2,0)+1,0),0)+IFERROR(VLOOKUP($A117,'TD SOP+PROFORM MOD'!$A$5:$AD$750,MATCH(AE$2,'TD SOP+PROFORM MOD'!$B$2:$AD$2,0)+1,0),0)</f>
        <v>0</v>
      </c>
      <c r="AF117" s="26" t="str">
        <f t="shared" si="33"/>
        <v/>
      </c>
      <c r="AG117" s="25">
        <f>IFERROR(VLOOKUP($A117,'TD SOP+PROFORM MOD'!$A$5:$AD$750,MATCH(AG$4,'TD SOP+PROFORM MOD'!$B$2:$AD$2,0)+1,0),0)+IFERROR(VLOOKUP($A117,'TD SOP+PROFORM MOD'!$A$5:$AD$750,MATCH(AG$2,'TD SOP+PROFORM MOD'!$B$2:$AD$2,0)+1,0),0)</f>
        <v>0</v>
      </c>
      <c r="AH117" s="25">
        <f>IFERROR(VLOOKUP($A117,'TD SOP+PROFORM MOD'!$A$5:$AD$750,MATCH(AH$4,'TD SOP+PROFORM MOD'!$B$2:$AD$2,0)+1,0),0)+IFERROR(VLOOKUP($A117,'TD SOP+PROFORM MOD'!$A$5:$AD$750,MATCH(AH$2,'TD SOP+PROFORM MOD'!$B$2:$AD$2,0)+1,0),0)</f>
        <v>0</v>
      </c>
      <c r="AI117" s="26" t="str">
        <f t="shared" si="34"/>
        <v/>
      </c>
      <c r="AJ117" s="25">
        <f>IFERROR(VLOOKUP($A117,'TD SOP+PROFORM MOD'!$A$5:$AD$750,MATCH(AJ$4,'TD SOP+PROFORM MOD'!$B$2:$AD$2,0)+1,0),0)+IFERROR(VLOOKUP($A117,'TD SOP+PROFORM MOD'!$A$5:$AD$750,MATCH(AJ$2,'TD SOP+PROFORM MOD'!$B$2:$AD$2,0)+1,0),0)</f>
        <v>0</v>
      </c>
      <c r="AK117" s="25">
        <f>IFERROR(VLOOKUP($A117,'TD SOP+PROFORM MOD'!$A$5:$AD$750,MATCH(AK$4,'TD SOP+PROFORM MOD'!$B$2:$AD$2,0)+1,0),0)+IFERROR(VLOOKUP($A117,'TD SOP+PROFORM MOD'!$A$5:$AD$750,MATCH(AK$2,'TD SOP+PROFORM MOD'!$B$2:$AD$2,0)+1,0),0)</f>
        <v>0</v>
      </c>
      <c r="AL117" s="26" t="str">
        <f t="shared" si="35"/>
        <v/>
      </c>
      <c r="AM117" s="25">
        <f t="shared" si="37"/>
        <v>0</v>
      </c>
      <c r="AN117" s="25">
        <f t="shared" si="37"/>
        <v>0</v>
      </c>
      <c r="AO117" s="26" t="str">
        <f t="shared" si="36"/>
        <v/>
      </c>
      <c r="AR117" s="25">
        <f>SUMIF('B&amp;S YTD LFY'!B:B,"="&amp;A117,'B&amp;S YTD LFY'!C:C)</f>
        <v>0</v>
      </c>
      <c r="AS117" s="25">
        <f t="shared" si="38"/>
        <v>0</v>
      </c>
      <c r="AT117" s="25"/>
    </row>
    <row r="118" spans="1:46" x14ac:dyDescent="0.35">
      <c r="A118" s="24">
        <f>IF(AND('TD SOP+PROFORM MOD'!A115&lt;&gt;"",'TD SOP+PROFORM MOD'!A115&lt;&gt;"TOTAL"),'TD SOP+PROFORM MOD'!A115,0)</f>
        <v>0</v>
      </c>
      <c r="C118" s="25" t="str">
        <f>IFERROR(VLOOKUP($A118,'TD SOP+PROFORM MOD'!$A$5:$AD$750,MATCH(C$4,'TD SOP+PROFORM MOD'!$B$2:$AT$2,0)+1,0),"")</f>
        <v/>
      </c>
      <c r="D118" s="25" t="str">
        <f>IFERROR(VLOOKUP($A118,'TD SOP+PROFORM MOD'!$A$5:$AD$750,MATCH(D$4,'TD SOP+PROFORM MOD'!$B$2:$AT$2,0)+1,0),"")</f>
        <v/>
      </c>
      <c r="E118" s="26" t="str">
        <f t="shared" si="24"/>
        <v/>
      </c>
      <c r="F118" s="25" t="str">
        <f>IFERROR(VLOOKUP($A118,'TD SOP+PROFORM MOD'!$A$5:$AD$750,MATCH(F$4,'TD SOP+PROFORM MOD'!$B$2:$AT$2,0)+1,0),"")</f>
        <v/>
      </c>
      <c r="G118" s="25" t="str">
        <f>IFERROR(VLOOKUP($A118,'TD SOP+PROFORM MOD'!$A$5:$AD$750,MATCH(G$4,'TD SOP+PROFORM MOD'!$B$2:$AT$2,0)+1,0),"")</f>
        <v/>
      </c>
      <c r="H118" s="26" t="str">
        <f t="shared" si="25"/>
        <v/>
      </c>
      <c r="I118" s="25" t="str">
        <f>IFERROR(VLOOKUP($A118,'TD SOP+PROFORM MOD'!$A$5:$AD$750,MATCH(I$4,'TD SOP+PROFORM MOD'!$B$2:$AT$2,0)+1,0),"")</f>
        <v/>
      </c>
      <c r="J118" s="25" t="str">
        <f>IFERROR(VLOOKUP($A118,'TD SOP+PROFORM MOD'!$A$5:$AD$750,MATCH(J$4,'TD SOP+PROFORM MOD'!$B$2:$AT$2,0)+1,0),"")</f>
        <v/>
      </c>
      <c r="K118" s="26" t="str">
        <f t="shared" si="26"/>
        <v/>
      </c>
      <c r="L118" s="25" t="str">
        <f>IFERROR(VLOOKUP($A118,'TD SOP+PROFORM MOD'!$A$5:$AD$750,MATCH(L$4,'TD SOP+PROFORM MOD'!$B$2:$AT$2,0)+1,0),"")</f>
        <v/>
      </c>
      <c r="M118" s="25" t="str">
        <f>IFERROR(VLOOKUP($A118,'TD SOP+PROFORM MOD'!$A$5:$AD$750,MATCH(M$4,'TD SOP+PROFORM MOD'!$B$2:$AT$2,0)+1,0),"")</f>
        <v/>
      </c>
      <c r="N118" s="26" t="str">
        <f t="shared" si="27"/>
        <v/>
      </c>
      <c r="O118" s="25">
        <f>IFERROR(VLOOKUP($A118,'TD SOP+PROFORM MOD'!$A$5:$AD$750,MATCH(O$4,'TD SOP+PROFORM MOD'!$B$2:$AD$2,0)+1,0),0)+IFERROR(VLOOKUP($A118,'TD SOP+PROFORM MOD'!$A$5:$AD$750,MATCH(O$2,'TD SOP+PROFORM MOD'!$B$2:$AD$2,0)+1,0),0)</f>
        <v>0</v>
      </c>
      <c r="P118" s="25">
        <f>IFERROR(VLOOKUP($A118,'TD SOP+PROFORM MOD'!$A$5:$AD$750,MATCH(P$4,'TD SOP+PROFORM MOD'!$B$2:$AD$2,0)+1,0),0)+IFERROR(VLOOKUP($A118,'TD SOP+PROFORM MOD'!$A$5:$AD$750,MATCH(P$2,'TD SOP+PROFORM MOD'!$B$2:$AD$2,0)+1,0),0)</f>
        <v>0</v>
      </c>
      <c r="Q118" s="26" t="str">
        <f t="shared" si="28"/>
        <v/>
      </c>
      <c r="R118" s="25">
        <f>IFERROR(VLOOKUP($A118,'TD SOP+PROFORM MOD'!$A$5:$AD$750,MATCH(R$4,'TD SOP+PROFORM MOD'!$B$2:$AD$2,0)+1,0),0)+IFERROR(VLOOKUP($A118,'TD SOP+PROFORM MOD'!$A$5:$AD$750,MATCH(R$2,'TD SOP+PROFORM MOD'!$B$2:$AD$2,0)+1,0),0)</f>
        <v>0</v>
      </c>
      <c r="S118" s="25">
        <f>IFERROR(VLOOKUP($A118,'TD SOP+PROFORM MOD'!$A$5:$AD$750,MATCH(S$4,'TD SOP+PROFORM MOD'!$B$2:$AD$2,0)+1,0),0)+IFERROR(VLOOKUP($A118,'TD SOP+PROFORM MOD'!$A$5:$AD$750,MATCH(S$2,'TD SOP+PROFORM MOD'!$B$2:$AD$2,0)+1,0),0)</f>
        <v>0</v>
      </c>
      <c r="T118" s="26" t="str">
        <f t="shared" si="29"/>
        <v/>
      </c>
      <c r="U118" s="25">
        <f>IFERROR(VLOOKUP($A118,'TD SOP+PROFORM MOD'!$A$5:$AD$750,MATCH(U$4,'TD SOP+PROFORM MOD'!$B$2:$AD$2,0)+1,0),0)+IFERROR(VLOOKUP($A118,'TD SOP+PROFORM MOD'!$A$5:$AD$750,MATCH(U$2,'TD SOP+PROFORM MOD'!$B$2:$AD$2,0)+1,0),0)</f>
        <v>0</v>
      </c>
      <c r="V118" s="25">
        <f>IFERROR(VLOOKUP($A118,'TD SOP+PROFORM MOD'!$A$5:$AD$750,MATCH(V$4,'TD SOP+PROFORM MOD'!$B$2:$AD$2,0)+1,0),0)+IFERROR(VLOOKUP($A118,'TD SOP+PROFORM MOD'!$A$5:$AD$750,MATCH(V$2,'TD SOP+PROFORM MOD'!$B$2:$AD$2,0)+1,0),0)</f>
        <v>0</v>
      </c>
      <c r="W118" s="26" t="str">
        <f t="shared" si="30"/>
        <v/>
      </c>
      <c r="X118" s="25">
        <f>IFERROR(VLOOKUP($A118,'TD SOP+PROFORM MOD'!$A$5:$AD$750,MATCH(X$4,'TD SOP+PROFORM MOD'!$B$2:$AD$2,0)+1,0),0)+IFERROR(VLOOKUP($A118,'TD SOP+PROFORM MOD'!$A$5:$AD$750,MATCH(X$2,'TD SOP+PROFORM MOD'!$B$2:$AD$2,0)+1,0),0)</f>
        <v>0</v>
      </c>
      <c r="Y118" s="25">
        <f>IFERROR(VLOOKUP($A118,'TD SOP+PROFORM MOD'!$A$5:$AD$750,MATCH(Y$4,'TD SOP+PROFORM MOD'!$B$2:$AD$2,0)+1,0),0)+IFERROR(VLOOKUP($A118,'TD SOP+PROFORM MOD'!$A$5:$AD$750,MATCH(Y$2,'TD SOP+PROFORM MOD'!$B$2:$AD$2,0)+1,0),0)</f>
        <v>0</v>
      </c>
      <c r="Z118" s="26" t="str">
        <f t="shared" si="31"/>
        <v/>
      </c>
      <c r="AA118" s="25">
        <f>IFERROR(VLOOKUP($A118,'TD SOP+PROFORM MOD'!$A$5:$AD$750,MATCH(AA$4,'TD SOP+PROFORM MOD'!$B$2:$AD$2,0)+1,0),0)+IFERROR(VLOOKUP($A118,'TD SOP+PROFORM MOD'!$A$5:$AD$750,MATCH(AA$2,'TD SOP+PROFORM MOD'!$B$2:$AD$2,0)+1,0),0)</f>
        <v>0</v>
      </c>
      <c r="AB118" s="25">
        <f>IFERROR(VLOOKUP($A118,'TD SOP+PROFORM MOD'!$A$5:$AD$750,MATCH(AB$4,'TD SOP+PROFORM MOD'!$B$2:$AD$2,0)+1,0),0)+IFERROR(VLOOKUP($A118,'TD SOP+PROFORM MOD'!$A$5:$AD$750,MATCH(AB$2,'TD SOP+PROFORM MOD'!$B$2:$AD$2,0)+1,0),0)</f>
        <v>0</v>
      </c>
      <c r="AC118" s="26" t="str">
        <f t="shared" si="32"/>
        <v/>
      </c>
      <c r="AD118" s="25">
        <f>IFERROR(VLOOKUP($A118,'TD SOP+PROFORM MOD'!$A$5:$AD$750,MATCH(AD$4,'TD SOP+PROFORM MOD'!$B$2:$AD$2,0)+1,0),0)+IFERROR(VLOOKUP($A118,'TD SOP+PROFORM MOD'!$A$5:$AD$750,MATCH(AD$2,'TD SOP+PROFORM MOD'!$B$2:$AD$2,0)+1,0),0)</f>
        <v>0</v>
      </c>
      <c r="AE118" s="25">
        <f>IFERROR(VLOOKUP($A118,'TD SOP+PROFORM MOD'!$A$5:$AD$750,MATCH(AE$4,'TD SOP+PROFORM MOD'!$B$2:$AD$2,0)+1,0),0)+IFERROR(VLOOKUP($A118,'TD SOP+PROFORM MOD'!$A$5:$AD$750,MATCH(AE$2,'TD SOP+PROFORM MOD'!$B$2:$AD$2,0)+1,0),0)</f>
        <v>0</v>
      </c>
      <c r="AF118" s="26" t="str">
        <f t="shared" si="33"/>
        <v/>
      </c>
      <c r="AG118" s="25">
        <f>IFERROR(VLOOKUP($A118,'TD SOP+PROFORM MOD'!$A$5:$AD$750,MATCH(AG$4,'TD SOP+PROFORM MOD'!$B$2:$AD$2,0)+1,0),0)+IFERROR(VLOOKUP($A118,'TD SOP+PROFORM MOD'!$A$5:$AD$750,MATCH(AG$2,'TD SOP+PROFORM MOD'!$B$2:$AD$2,0)+1,0),0)</f>
        <v>0</v>
      </c>
      <c r="AH118" s="25">
        <f>IFERROR(VLOOKUP($A118,'TD SOP+PROFORM MOD'!$A$5:$AD$750,MATCH(AH$4,'TD SOP+PROFORM MOD'!$B$2:$AD$2,0)+1,0),0)+IFERROR(VLOOKUP($A118,'TD SOP+PROFORM MOD'!$A$5:$AD$750,MATCH(AH$2,'TD SOP+PROFORM MOD'!$B$2:$AD$2,0)+1,0),0)</f>
        <v>0</v>
      </c>
      <c r="AI118" s="26" t="str">
        <f t="shared" si="34"/>
        <v/>
      </c>
      <c r="AJ118" s="25">
        <f>IFERROR(VLOOKUP($A118,'TD SOP+PROFORM MOD'!$A$5:$AD$750,MATCH(AJ$4,'TD SOP+PROFORM MOD'!$B$2:$AD$2,0)+1,0),0)+IFERROR(VLOOKUP($A118,'TD SOP+PROFORM MOD'!$A$5:$AD$750,MATCH(AJ$2,'TD SOP+PROFORM MOD'!$B$2:$AD$2,0)+1,0),0)</f>
        <v>0</v>
      </c>
      <c r="AK118" s="25">
        <f>IFERROR(VLOOKUP($A118,'TD SOP+PROFORM MOD'!$A$5:$AD$750,MATCH(AK$4,'TD SOP+PROFORM MOD'!$B$2:$AD$2,0)+1,0),0)+IFERROR(VLOOKUP($A118,'TD SOP+PROFORM MOD'!$A$5:$AD$750,MATCH(AK$2,'TD SOP+PROFORM MOD'!$B$2:$AD$2,0)+1,0),0)</f>
        <v>0</v>
      </c>
      <c r="AL118" s="26" t="str">
        <f t="shared" si="35"/>
        <v/>
      </c>
      <c r="AM118" s="25">
        <f t="shared" si="37"/>
        <v>0</v>
      </c>
      <c r="AN118" s="25">
        <f t="shared" si="37"/>
        <v>0</v>
      </c>
      <c r="AO118" s="26" t="str">
        <f t="shared" si="36"/>
        <v/>
      </c>
      <c r="AR118" s="25">
        <f>SUMIF('B&amp;S YTD LFY'!B:B,"="&amp;A118,'B&amp;S YTD LFY'!C:C)</f>
        <v>0</v>
      </c>
      <c r="AS118" s="25">
        <f t="shared" si="38"/>
        <v>0</v>
      </c>
      <c r="AT118" s="25"/>
    </row>
    <row r="119" spans="1:46" x14ac:dyDescent="0.35">
      <c r="A119" s="24">
        <f>IF(AND('TD SOP+PROFORM MOD'!A116&lt;&gt;"",'TD SOP+PROFORM MOD'!A116&lt;&gt;"TOTAL"),'TD SOP+PROFORM MOD'!A116,0)</f>
        <v>0</v>
      </c>
      <c r="C119" s="25" t="str">
        <f>IFERROR(VLOOKUP($A119,'TD SOP+PROFORM MOD'!$A$5:$AD$750,MATCH(C$4,'TD SOP+PROFORM MOD'!$B$2:$AT$2,0)+1,0),"")</f>
        <v/>
      </c>
      <c r="D119" s="25" t="str">
        <f>IFERROR(VLOOKUP($A119,'TD SOP+PROFORM MOD'!$A$5:$AD$750,MATCH(D$4,'TD SOP+PROFORM MOD'!$B$2:$AT$2,0)+1,0),"")</f>
        <v/>
      </c>
      <c r="E119" s="26" t="str">
        <f t="shared" si="24"/>
        <v/>
      </c>
      <c r="F119" s="25" t="str">
        <f>IFERROR(VLOOKUP($A119,'TD SOP+PROFORM MOD'!$A$5:$AD$750,MATCH(F$4,'TD SOP+PROFORM MOD'!$B$2:$AT$2,0)+1,0),"")</f>
        <v/>
      </c>
      <c r="G119" s="25" t="str">
        <f>IFERROR(VLOOKUP($A119,'TD SOP+PROFORM MOD'!$A$5:$AD$750,MATCH(G$4,'TD SOP+PROFORM MOD'!$B$2:$AT$2,0)+1,0),"")</f>
        <v/>
      </c>
      <c r="H119" s="26" t="str">
        <f t="shared" si="25"/>
        <v/>
      </c>
      <c r="I119" s="25" t="str">
        <f>IFERROR(VLOOKUP($A119,'TD SOP+PROFORM MOD'!$A$5:$AD$750,MATCH(I$4,'TD SOP+PROFORM MOD'!$B$2:$AT$2,0)+1,0),"")</f>
        <v/>
      </c>
      <c r="J119" s="25" t="str">
        <f>IFERROR(VLOOKUP($A119,'TD SOP+PROFORM MOD'!$A$5:$AD$750,MATCH(J$4,'TD SOP+PROFORM MOD'!$B$2:$AT$2,0)+1,0),"")</f>
        <v/>
      </c>
      <c r="K119" s="26" t="str">
        <f t="shared" si="26"/>
        <v/>
      </c>
      <c r="L119" s="25" t="str">
        <f>IFERROR(VLOOKUP($A119,'TD SOP+PROFORM MOD'!$A$5:$AD$750,MATCH(L$4,'TD SOP+PROFORM MOD'!$B$2:$AT$2,0)+1,0),"")</f>
        <v/>
      </c>
      <c r="M119" s="25" t="str">
        <f>IFERROR(VLOOKUP($A119,'TD SOP+PROFORM MOD'!$A$5:$AD$750,MATCH(M$4,'TD SOP+PROFORM MOD'!$B$2:$AT$2,0)+1,0),"")</f>
        <v/>
      </c>
      <c r="N119" s="26" t="str">
        <f t="shared" si="27"/>
        <v/>
      </c>
      <c r="O119" s="25">
        <f>IFERROR(VLOOKUP($A119,'TD SOP+PROFORM MOD'!$A$5:$AD$750,MATCH(O$4,'TD SOP+PROFORM MOD'!$B$2:$AD$2,0)+1,0),0)+IFERROR(VLOOKUP($A119,'TD SOP+PROFORM MOD'!$A$5:$AD$750,MATCH(O$2,'TD SOP+PROFORM MOD'!$B$2:$AD$2,0)+1,0),0)</f>
        <v>0</v>
      </c>
      <c r="P119" s="25">
        <f>IFERROR(VLOOKUP($A119,'TD SOP+PROFORM MOD'!$A$5:$AD$750,MATCH(P$4,'TD SOP+PROFORM MOD'!$B$2:$AD$2,0)+1,0),0)+IFERROR(VLOOKUP($A119,'TD SOP+PROFORM MOD'!$A$5:$AD$750,MATCH(P$2,'TD SOP+PROFORM MOD'!$B$2:$AD$2,0)+1,0),0)</f>
        <v>0</v>
      </c>
      <c r="Q119" s="26" t="str">
        <f t="shared" si="28"/>
        <v/>
      </c>
      <c r="R119" s="25">
        <f>IFERROR(VLOOKUP($A119,'TD SOP+PROFORM MOD'!$A$5:$AD$750,MATCH(R$4,'TD SOP+PROFORM MOD'!$B$2:$AD$2,0)+1,0),0)+IFERROR(VLOOKUP($A119,'TD SOP+PROFORM MOD'!$A$5:$AD$750,MATCH(R$2,'TD SOP+PROFORM MOD'!$B$2:$AD$2,0)+1,0),0)</f>
        <v>0</v>
      </c>
      <c r="S119" s="25">
        <f>IFERROR(VLOOKUP($A119,'TD SOP+PROFORM MOD'!$A$5:$AD$750,MATCH(S$4,'TD SOP+PROFORM MOD'!$B$2:$AD$2,0)+1,0),0)+IFERROR(VLOOKUP($A119,'TD SOP+PROFORM MOD'!$A$5:$AD$750,MATCH(S$2,'TD SOP+PROFORM MOD'!$B$2:$AD$2,0)+1,0),0)</f>
        <v>0</v>
      </c>
      <c r="T119" s="26" t="str">
        <f t="shared" si="29"/>
        <v/>
      </c>
      <c r="U119" s="25">
        <f>IFERROR(VLOOKUP($A119,'TD SOP+PROFORM MOD'!$A$5:$AD$750,MATCH(U$4,'TD SOP+PROFORM MOD'!$B$2:$AD$2,0)+1,0),0)+IFERROR(VLOOKUP($A119,'TD SOP+PROFORM MOD'!$A$5:$AD$750,MATCH(U$2,'TD SOP+PROFORM MOD'!$B$2:$AD$2,0)+1,0),0)</f>
        <v>0</v>
      </c>
      <c r="V119" s="25">
        <f>IFERROR(VLOOKUP($A119,'TD SOP+PROFORM MOD'!$A$5:$AD$750,MATCH(V$4,'TD SOP+PROFORM MOD'!$B$2:$AD$2,0)+1,0),0)+IFERROR(VLOOKUP($A119,'TD SOP+PROFORM MOD'!$A$5:$AD$750,MATCH(V$2,'TD SOP+PROFORM MOD'!$B$2:$AD$2,0)+1,0),0)</f>
        <v>0</v>
      </c>
      <c r="W119" s="26" t="str">
        <f t="shared" si="30"/>
        <v/>
      </c>
      <c r="X119" s="25">
        <f>IFERROR(VLOOKUP($A119,'TD SOP+PROFORM MOD'!$A$5:$AD$750,MATCH(X$4,'TD SOP+PROFORM MOD'!$B$2:$AD$2,0)+1,0),0)+IFERROR(VLOOKUP($A119,'TD SOP+PROFORM MOD'!$A$5:$AD$750,MATCH(X$2,'TD SOP+PROFORM MOD'!$B$2:$AD$2,0)+1,0),0)</f>
        <v>0</v>
      </c>
      <c r="Y119" s="25">
        <f>IFERROR(VLOOKUP($A119,'TD SOP+PROFORM MOD'!$A$5:$AD$750,MATCH(Y$4,'TD SOP+PROFORM MOD'!$B$2:$AD$2,0)+1,0),0)+IFERROR(VLOOKUP($A119,'TD SOP+PROFORM MOD'!$A$5:$AD$750,MATCH(Y$2,'TD SOP+PROFORM MOD'!$B$2:$AD$2,0)+1,0),0)</f>
        <v>0</v>
      </c>
      <c r="Z119" s="26" t="str">
        <f t="shared" si="31"/>
        <v/>
      </c>
      <c r="AA119" s="25">
        <f>IFERROR(VLOOKUP($A119,'TD SOP+PROFORM MOD'!$A$5:$AD$750,MATCH(AA$4,'TD SOP+PROFORM MOD'!$B$2:$AD$2,0)+1,0),0)+IFERROR(VLOOKUP($A119,'TD SOP+PROFORM MOD'!$A$5:$AD$750,MATCH(AA$2,'TD SOP+PROFORM MOD'!$B$2:$AD$2,0)+1,0),0)</f>
        <v>0</v>
      </c>
      <c r="AB119" s="25">
        <f>IFERROR(VLOOKUP($A119,'TD SOP+PROFORM MOD'!$A$5:$AD$750,MATCH(AB$4,'TD SOP+PROFORM MOD'!$B$2:$AD$2,0)+1,0),0)+IFERROR(VLOOKUP($A119,'TD SOP+PROFORM MOD'!$A$5:$AD$750,MATCH(AB$2,'TD SOP+PROFORM MOD'!$B$2:$AD$2,0)+1,0),0)</f>
        <v>0</v>
      </c>
      <c r="AC119" s="26" t="str">
        <f t="shared" si="32"/>
        <v/>
      </c>
      <c r="AD119" s="25">
        <f>IFERROR(VLOOKUP($A119,'TD SOP+PROFORM MOD'!$A$5:$AD$750,MATCH(AD$4,'TD SOP+PROFORM MOD'!$B$2:$AD$2,0)+1,0),0)+IFERROR(VLOOKUP($A119,'TD SOP+PROFORM MOD'!$A$5:$AD$750,MATCH(AD$2,'TD SOP+PROFORM MOD'!$B$2:$AD$2,0)+1,0),0)</f>
        <v>0</v>
      </c>
      <c r="AE119" s="25">
        <f>IFERROR(VLOOKUP($A119,'TD SOP+PROFORM MOD'!$A$5:$AD$750,MATCH(AE$4,'TD SOP+PROFORM MOD'!$B$2:$AD$2,0)+1,0),0)+IFERROR(VLOOKUP($A119,'TD SOP+PROFORM MOD'!$A$5:$AD$750,MATCH(AE$2,'TD SOP+PROFORM MOD'!$B$2:$AD$2,0)+1,0),0)</f>
        <v>0</v>
      </c>
      <c r="AF119" s="26" t="str">
        <f t="shared" si="33"/>
        <v/>
      </c>
      <c r="AG119" s="25">
        <f>IFERROR(VLOOKUP($A119,'TD SOP+PROFORM MOD'!$A$5:$AD$750,MATCH(AG$4,'TD SOP+PROFORM MOD'!$B$2:$AD$2,0)+1,0),0)+IFERROR(VLOOKUP($A119,'TD SOP+PROFORM MOD'!$A$5:$AD$750,MATCH(AG$2,'TD SOP+PROFORM MOD'!$B$2:$AD$2,0)+1,0),0)</f>
        <v>0</v>
      </c>
      <c r="AH119" s="25">
        <f>IFERROR(VLOOKUP($A119,'TD SOP+PROFORM MOD'!$A$5:$AD$750,MATCH(AH$4,'TD SOP+PROFORM MOD'!$B$2:$AD$2,0)+1,0),0)+IFERROR(VLOOKUP($A119,'TD SOP+PROFORM MOD'!$A$5:$AD$750,MATCH(AH$2,'TD SOP+PROFORM MOD'!$B$2:$AD$2,0)+1,0),0)</f>
        <v>0</v>
      </c>
      <c r="AI119" s="26" t="str">
        <f t="shared" si="34"/>
        <v/>
      </c>
      <c r="AJ119" s="25">
        <f>IFERROR(VLOOKUP($A119,'TD SOP+PROFORM MOD'!$A$5:$AD$750,MATCH(AJ$4,'TD SOP+PROFORM MOD'!$B$2:$AD$2,0)+1,0),0)+IFERROR(VLOOKUP($A119,'TD SOP+PROFORM MOD'!$A$5:$AD$750,MATCH(AJ$2,'TD SOP+PROFORM MOD'!$B$2:$AD$2,0)+1,0),0)</f>
        <v>0</v>
      </c>
      <c r="AK119" s="25">
        <f>IFERROR(VLOOKUP($A119,'TD SOP+PROFORM MOD'!$A$5:$AD$750,MATCH(AK$4,'TD SOP+PROFORM MOD'!$B$2:$AD$2,0)+1,0),0)+IFERROR(VLOOKUP($A119,'TD SOP+PROFORM MOD'!$A$5:$AD$750,MATCH(AK$2,'TD SOP+PROFORM MOD'!$B$2:$AD$2,0)+1,0),0)</f>
        <v>0</v>
      </c>
      <c r="AL119" s="26" t="str">
        <f t="shared" si="35"/>
        <v/>
      </c>
      <c r="AM119" s="25">
        <f t="shared" si="37"/>
        <v>0</v>
      </c>
      <c r="AN119" s="25">
        <f t="shared" si="37"/>
        <v>0</v>
      </c>
      <c r="AO119" s="26" t="str">
        <f t="shared" si="36"/>
        <v/>
      </c>
      <c r="AR119" s="25">
        <f>SUMIF('B&amp;S YTD LFY'!B:B,"="&amp;A119,'B&amp;S YTD LFY'!C:C)</f>
        <v>0</v>
      </c>
      <c r="AS119" s="25">
        <f t="shared" si="38"/>
        <v>0</v>
      </c>
      <c r="AT119" s="25"/>
    </row>
    <row r="120" spans="1:46" x14ac:dyDescent="0.35">
      <c r="A120" s="24">
        <f>IF(AND('TD SOP+PROFORM MOD'!A117&lt;&gt;"",'TD SOP+PROFORM MOD'!A117&lt;&gt;"TOTAL"),'TD SOP+PROFORM MOD'!A117,0)</f>
        <v>0</v>
      </c>
      <c r="C120" s="25" t="str">
        <f>IFERROR(VLOOKUP($A120,'TD SOP+PROFORM MOD'!$A$5:$AD$750,MATCH(C$4,'TD SOP+PROFORM MOD'!$B$2:$AT$2,0)+1,0),"")</f>
        <v/>
      </c>
      <c r="D120" s="25" t="str">
        <f>IFERROR(VLOOKUP($A120,'TD SOP+PROFORM MOD'!$A$5:$AD$750,MATCH(D$4,'TD SOP+PROFORM MOD'!$B$2:$AT$2,0)+1,0),"")</f>
        <v/>
      </c>
      <c r="E120" s="26" t="str">
        <f t="shared" si="24"/>
        <v/>
      </c>
      <c r="F120" s="25" t="str">
        <f>IFERROR(VLOOKUP($A120,'TD SOP+PROFORM MOD'!$A$5:$AD$750,MATCH(F$4,'TD SOP+PROFORM MOD'!$B$2:$AT$2,0)+1,0),"")</f>
        <v/>
      </c>
      <c r="G120" s="25" t="str">
        <f>IFERROR(VLOOKUP($A120,'TD SOP+PROFORM MOD'!$A$5:$AD$750,MATCH(G$4,'TD SOP+PROFORM MOD'!$B$2:$AT$2,0)+1,0),"")</f>
        <v/>
      </c>
      <c r="H120" s="26" t="str">
        <f t="shared" si="25"/>
        <v/>
      </c>
      <c r="I120" s="25" t="str">
        <f>IFERROR(VLOOKUP($A120,'TD SOP+PROFORM MOD'!$A$5:$AD$750,MATCH(I$4,'TD SOP+PROFORM MOD'!$B$2:$AT$2,0)+1,0),"")</f>
        <v/>
      </c>
      <c r="J120" s="25" t="str">
        <f>IFERROR(VLOOKUP($A120,'TD SOP+PROFORM MOD'!$A$5:$AD$750,MATCH(J$4,'TD SOP+PROFORM MOD'!$B$2:$AT$2,0)+1,0),"")</f>
        <v/>
      </c>
      <c r="K120" s="26" t="str">
        <f t="shared" si="26"/>
        <v/>
      </c>
      <c r="L120" s="25" t="str">
        <f>IFERROR(VLOOKUP($A120,'TD SOP+PROFORM MOD'!$A$5:$AD$750,MATCH(L$4,'TD SOP+PROFORM MOD'!$B$2:$AT$2,0)+1,0),"")</f>
        <v/>
      </c>
      <c r="M120" s="25" t="str">
        <f>IFERROR(VLOOKUP($A120,'TD SOP+PROFORM MOD'!$A$5:$AD$750,MATCH(M$4,'TD SOP+PROFORM MOD'!$B$2:$AT$2,0)+1,0),"")</f>
        <v/>
      </c>
      <c r="N120" s="26" t="str">
        <f t="shared" si="27"/>
        <v/>
      </c>
      <c r="O120" s="25">
        <f>IFERROR(VLOOKUP($A120,'TD SOP+PROFORM MOD'!$A$5:$AD$750,MATCH(O$4,'TD SOP+PROFORM MOD'!$B$2:$AD$2,0)+1,0),0)+IFERROR(VLOOKUP($A120,'TD SOP+PROFORM MOD'!$A$5:$AD$750,MATCH(O$2,'TD SOP+PROFORM MOD'!$B$2:$AD$2,0)+1,0),0)</f>
        <v>0</v>
      </c>
      <c r="P120" s="25">
        <f>IFERROR(VLOOKUP($A120,'TD SOP+PROFORM MOD'!$A$5:$AD$750,MATCH(P$4,'TD SOP+PROFORM MOD'!$B$2:$AD$2,0)+1,0),0)+IFERROR(VLOOKUP($A120,'TD SOP+PROFORM MOD'!$A$5:$AD$750,MATCH(P$2,'TD SOP+PROFORM MOD'!$B$2:$AD$2,0)+1,0),0)</f>
        <v>0</v>
      </c>
      <c r="Q120" s="26" t="str">
        <f t="shared" si="28"/>
        <v/>
      </c>
      <c r="R120" s="25">
        <f>IFERROR(VLOOKUP($A120,'TD SOP+PROFORM MOD'!$A$5:$AD$750,MATCH(R$4,'TD SOP+PROFORM MOD'!$B$2:$AD$2,0)+1,0),0)+IFERROR(VLOOKUP($A120,'TD SOP+PROFORM MOD'!$A$5:$AD$750,MATCH(R$2,'TD SOP+PROFORM MOD'!$B$2:$AD$2,0)+1,0),0)</f>
        <v>0</v>
      </c>
      <c r="S120" s="25">
        <f>IFERROR(VLOOKUP($A120,'TD SOP+PROFORM MOD'!$A$5:$AD$750,MATCH(S$4,'TD SOP+PROFORM MOD'!$B$2:$AD$2,0)+1,0),0)+IFERROR(VLOOKUP($A120,'TD SOP+PROFORM MOD'!$A$5:$AD$750,MATCH(S$2,'TD SOP+PROFORM MOD'!$B$2:$AD$2,0)+1,0),0)</f>
        <v>0</v>
      </c>
      <c r="T120" s="26" t="str">
        <f t="shared" si="29"/>
        <v/>
      </c>
      <c r="U120" s="25">
        <f>IFERROR(VLOOKUP($A120,'TD SOP+PROFORM MOD'!$A$5:$AD$750,MATCH(U$4,'TD SOP+PROFORM MOD'!$B$2:$AD$2,0)+1,0),0)+IFERROR(VLOOKUP($A120,'TD SOP+PROFORM MOD'!$A$5:$AD$750,MATCH(U$2,'TD SOP+PROFORM MOD'!$B$2:$AD$2,0)+1,0),0)</f>
        <v>0</v>
      </c>
      <c r="V120" s="25">
        <f>IFERROR(VLOOKUP($A120,'TD SOP+PROFORM MOD'!$A$5:$AD$750,MATCH(V$4,'TD SOP+PROFORM MOD'!$B$2:$AD$2,0)+1,0),0)+IFERROR(VLOOKUP($A120,'TD SOP+PROFORM MOD'!$A$5:$AD$750,MATCH(V$2,'TD SOP+PROFORM MOD'!$B$2:$AD$2,0)+1,0),0)</f>
        <v>0</v>
      </c>
      <c r="W120" s="26" t="str">
        <f t="shared" si="30"/>
        <v/>
      </c>
      <c r="X120" s="25">
        <f>IFERROR(VLOOKUP($A120,'TD SOP+PROFORM MOD'!$A$5:$AD$750,MATCH(X$4,'TD SOP+PROFORM MOD'!$B$2:$AD$2,0)+1,0),0)+IFERROR(VLOOKUP($A120,'TD SOP+PROFORM MOD'!$A$5:$AD$750,MATCH(X$2,'TD SOP+PROFORM MOD'!$B$2:$AD$2,0)+1,0),0)</f>
        <v>0</v>
      </c>
      <c r="Y120" s="25">
        <f>IFERROR(VLOOKUP($A120,'TD SOP+PROFORM MOD'!$A$5:$AD$750,MATCH(Y$4,'TD SOP+PROFORM MOD'!$B$2:$AD$2,0)+1,0),0)+IFERROR(VLOOKUP($A120,'TD SOP+PROFORM MOD'!$A$5:$AD$750,MATCH(Y$2,'TD SOP+PROFORM MOD'!$B$2:$AD$2,0)+1,0),0)</f>
        <v>0</v>
      </c>
      <c r="Z120" s="26" t="str">
        <f t="shared" si="31"/>
        <v/>
      </c>
      <c r="AA120" s="25">
        <f>IFERROR(VLOOKUP($A120,'TD SOP+PROFORM MOD'!$A$5:$AD$750,MATCH(AA$4,'TD SOP+PROFORM MOD'!$B$2:$AD$2,0)+1,0),0)+IFERROR(VLOOKUP($A120,'TD SOP+PROFORM MOD'!$A$5:$AD$750,MATCH(AA$2,'TD SOP+PROFORM MOD'!$B$2:$AD$2,0)+1,0),0)</f>
        <v>0</v>
      </c>
      <c r="AB120" s="25">
        <f>IFERROR(VLOOKUP($A120,'TD SOP+PROFORM MOD'!$A$5:$AD$750,MATCH(AB$4,'TD SOP+PROFORM MOD'!$B$2:$AD$2,0)+1,0),0)+IFERROR(VLOOKUP($A120,'TD SOP+PROFORM MOD'!$A$5:$AD$750,MATCH(AB$2,'TD SOP+PROFORM MOD'!$B$2:$AD$2,0)+1,0),0)</f>
        <v>0</v>
      </c>
      <c r="AC120" s="26" t="str">
        <f t="shared" si="32"/>
        <v/>
      </c>
      <c r="AD120" s="25">
        <f>IFERROR(VLOOKUP($A120,'TD SOP+PROFORM MOD'!$A$5:$AD$750,MATCH(AD$4,'TD SOP+PROFORM MOD'!$B$2:$AD$2,0)+1,0),0)+IFERROR(VLOOKUP($A120,'TD SOP+PROFORM MOD'!$A$5:$AD$750,MATCH(AD$2,'TD SOP+PROFORM MOD'!$B$2:$AD$2,0)+1,0),0)</f>
        <v>0</v>
      </c>
      <c r="AE120" s="25">
        <f>IFERROR(VLOOKUP($A120,'TD SOP+PROFORM MOD'!$A$5:$AD$750,MATCH(AE$4,'TD SOP+PROFORM MOD'!$B$2:$AD$2,0)+1,0),0)+IFERROR(VLOOKUP($A120,'TD SOP+PROFORM MOD'!$A$5:$AD$750,MATCH(AE$2,'TD SOP+PROFORM MOD'!$B$2:$AD$2,0)+1,0),0)</f>
        <v>0</v>
      </c>
      <c r="AF120" s="26" t="str">
        <f t="shared" si="33"/>
        <v/>
      </c>
      <c r="AG120" s="25">
        <f>IFERROR(VLOOKUP($A120,'TD SOP+PROFORM MOD'!$A$5:$AD$750,MATCH(AG$4,'TD SOP+PROFORM MOD'!$B$2:$AD$2,0)+1,0),0)+IFERROR(VLOOKUP($A120,'TD SOP+PROFORM MOD'!$A$5:$AD$750,MATCH(AG$2,'TD SOP+PROFORM MOD'!$B$2:$AD$2,0)+1,0),0)</f>
        <v>0</v>
      </c>
      <c r="AH120" s="25">
        <f>IFERROR(VLOOKUP($A120,'TD SOP+PROFORM MOD'!$A$5:$AD$750,MATCH(AH$4,'TD SOP+PROFORM MOD'!$B$2:$AD$2,0)+1,0),0)+IFERROR(VLOOKUP($A120,'TD SOP+PROFORM MOD'!$A$5:$AD$750,MATCH(AH$2,'TD SOP+PROFORM MOD'!$B$2:$AD$2,0)+1,0),0)</f>
        <v>0</v>
      </c>
      <c r="AI120" s="26" t="str">
        <f t="shared" si="34"/>
        <v/>
      </c>
      <c r="AJ120" s="25">
        <f>IFERROR(VLOOKUP($A120,'TD SOP+PROFORM MOD'!$A$5:$AD$750,MATCH(AJ$4,'TD SOP+PROFORM MOD'!$B$2:$AD$2,0)+1,0),0)+IFERROR(VLOOKUP($A120,'TD SOP+PROFORM MOD'!$A$5:$AD$750,MATCH(AJ$2,'TD SOP+PROFORM MOD'!$B$2:$AD$2,0)+1,0),0)</f>
        <v>0</v>
      </c>
      <c r="AK120" s="25">
        <f>IFERROR(VLOOKUP($A120,'TD SOP+PROFORM MOD'!$A$5:$AD$750,MATCH(AK$4,'TD SOP+PROFORM MOD'!$B$2:$AD$2,0)+1,0),0)+IFERROR(VLOOKUP($A120,'TD SOP+PROFORM MOD'!$A$5:$AD$750,MATCH(AK$2,'TD SOP+PROFORM MOD'!$B$2:$AD$2,0)+1,0),0)</f>
        <v>0</v>
      </c>
      <c r="AL120" s="26" t="str">
        <f t="shared" si="35"/>
        <v/>
      </c>
      <c r="AM120" s="25">
        <f t="shared" si="37"/>
        <v>0</v>
      </c>
      <c r="AN120" s="25">
        <f t="shared" si="37"/>
        <v>0</v>
      </c>
      <c r="AO120" s="26" t="str">
        <f t="shared" si="36"/>
        <v/>
      </c>
      <c r="AR120" s="25">
        <f>SUMIF('B&amp;S YTD LFY'!B:B,"="&amp;A120,'B&amp;S YTD LFY'!C:C)</f>
        <v>0</v>
      </c>
      <c r="AS120" s="25">
        <f t="shared" si="38"/>
        <v>0</v>
      </c>
      <c r="AT120" s="25"/>
    </row>
    <row r="121" spans="1:46" x14ac:dyDescent="0.35">
      <c r="A121" s="24">
        <f>IF(AND('TD SOP+PROFORM MOD'!A118&lt;&gt;"",'TD SOP+PROFORM MOD'!A118&lt;&gt;"TOTAL"),'TD SOP+PROFORM MOD'!A118,0)</f>
        <v>0</v>
      </c>
      <c r="C121" s="25" t="str">
        <f>IFERROR(VLOOKUP($A121,'TD SOP+PROFORM MOD'!$A$5:$AD$750,MATCH(C$4,'TD SOP+PROFORM MOD'!$B$2:$AT$2,0)+1,0),"")</f>
        <v/>
      </c>
      <c r="D121" s="25" t="str">
        <f>IFERROR(VLOOKUP($A121,'TD SOP+PROFORM MOD'!$A$5:$AD$750,MATCH(D$4,'TD SOP+PROFORM MOD'!$B$2:$AT$2,0)+1,0),"")</f>
        <v/>
      </c>
      <c r="E121" s="26" t="str">
        <f t="shared" si="24"/>
        <v/>
      </c>
      <c r="F121" s="25" t="str">
        <f>IFERROR(VLOOKUP($A121,'TD SOP+PROFORM MOD'!$A$5:$AD$750,MATCH(F$4,'TD SOP+PROFORM MOD'!$B$2:$AT$2,0)+1,0),"")</f>
        <v/>
      </c>
      <c r="G121" s="25" t="str">
        <f>IFERROR(VLOOKUP($A121,'TD SOP+PROFORM MOD'!$A$5:$AD$750,MATCH(G$4,'TD SOP+PROFORM MOD'!$B$2:$AT$2,0)+1,0),"")</f>
        <v/>
      </c>
      <c r="H121" s="26" t="str">
        <f t="shared" si="25"/>
        <v/>
      </c>
      <c r="I121" s="25" t="str">
        <f>IFERROR(VLOOKUP($A121,'TD SOP+PROFORM MOD'!$A$5:$AD$750,MATCH(I$4,'TD SOP+PROFORM MOD'!$B$2:$AT$2,0)+1,0),"")</f>
        <v/>
      </c>
      <c r="J121" s="25" t="str">
        <f>IFERROR(VLOOKUP($A121,'TD SOP+PROFORM MOD'!$A$5:$AD$750,MATCH(J$4,'TD SOP+PROFORM MOD'!$B$2:$AT$2,0)+1,0),"")</f>
        <v/>
      </c>
      <c r="K121" s="26" t="str">
        <f t="shared" si="26"/>
        <v/>
      </c>
      <c r="L121" s="25" t="str">
        <f>IFERROR(VLOOKUP($A121,'TD SOP+PROFORM MOD'!$A$5:$AD$750,MATCH(L$4,'TD SOP+PROFORM MOD'!$B$2:$AT$2,0)+1,0),"")</f>
        <v/>
      </c>
      <c r="M121" s="25" t="str">
        <f>IFERROR(VLOOKUP($A121,'TD SOP+PROFORM MOD'!$A$5:$AD$750,MATCH(M$4,'TD SOP+PROFORM MOD'!$B$2:$AT$2,0)+1,0),"")</f>
        <v/>
      </c>
      <c r="N121" s="26" t="str">
        <f t="shared" si="27"/>
        <v/>
      </c>
      <c r="O121" s="25">
        <f>IFERROR(VLOOKUP($A121,'TD SOP+PROFORM MOD'!$A$5:$AD$750,MATCH(O$4,'TD SOP+PROFORM MOD'!$B$2:$AD$2,0)+1,0),0)+IFERROR(VLOOKUP($A121,'TD SOP+PROFORM MOD'!$A$5:$AD$750,MATCH(O$2,'TD SOP+PROFORM MOD'!$B$2:$AD$2,0)+1,0),0)</f>
        <v>0</v>
      </c>
      <c r="P121" s="25">
        <f>IFERROR(VLOOKUP($A121,'TD SOP+PROFORM MOD'!$A$5:$AD$750,MATCH(P$4,'TD SOP+PROFORM MOD'!$B$2:$AD$2,0)+1,0),0)+IFERROR(VLOOKUP($A121,'TD SOP+PROFORM MOD'!$A$5:$AD$750,MATCH(P$2,'TD SOP+PROFORM MOD'!$B$2:$AD$2,0)+1,0),0)</f>
        <v>0</v>
      </c>
      <c r="Q121" s="26" t="str">
        <f t="shared" si="28"/>
        <v/>
      </c>
      <c r="R121" s="25">
        <f>IFERROR(VLOOKUP($A121,'TD SOP+PROFORM MOD'!$A$5:$AD$750,MATCH(R$4,'TD SOP+PROFORM MOD'!$B$2:$AD$2,0)+1,0),0)+IFERROR(VLOOKUP($A121,'TD SOP+PROFORM MOD'!$A$5:$AD$750,MATCH(R$2,'TD SOP+PROFORM MOD'!$B$2:$AD$2,0)+1,0),0)</f>
        <v>0</v>
      </c>
      <c r="S121" s="25">
        <f>IFERROR(VLOOKUP($A121,'TD SOP+PROFORM MOD'!$A$5:$AD$750,MATCH(S$4,'TD SOP+PROFORM MOD'!$B$2:$AD$2,0)+1,0),0)+IFERROR(VLOOKUP($A121,'TD SOP+PROFORM MOD'!$A$5:$AD$750,MATCH(S$2,'TD SOP+PROFORM MOD'!$B$2:$AD$2,0)+1,0),0)</f>
        <v>0</v>
      </c>
      <c r="T121" s="26" t="str">
        <f t="shared" si="29"/>
        <v/>
      </c>
      <c r="U121" s="25">
        <f>IFERROR(VLOOKUP($A121,'TD SOP+PROFORM MOD'!$A$5:$AD$750,MATCH(U$4,'TD SOP+PROFORM MOD'!$B$2:$AD$2,0)+1,0),0)+IFERROR(VLOOKUP($A121,'TD SOP+PROFORM MOD'!$A$5:$AD$750,MATCH(U$2,'TD SOP+PROFORM MOD'!$B$2:$AD$2,0)+1,0),0)</f>
        <v>0</v>
      </c>
      <c r="V121" s="25">
        <f>IFERROR(VLOOKUP($A121,'TD SOP+PROFORM MOD'!$A$5:$AD$750,MATCH(V$4,'TD SOP+PROFORM MOD'!$B$2:$AD$2,0)+1,0),0)+IFERROR(VLOOKUP($A121,'TD SOP+PROFORM MOD'!$A$5:$AD$750,MATCH(V$2,'TD SOP+PROFORM MOD'!$B$2:$AD$2,0)+1,0),0)</f>
        <v>0</v>
      </c>
      <c r="W121" s="26" t="str">
        <f t="shared" si="30"/>
        <v/>
      </c>
      <c r="X121" s="25">
        <f>IFERROR(VLOOKUP($A121,'TD SOP+PROFORM MOD'!$A$5:$AD$750,MATCH(X$4,'TD SOP+PROFORM MOD'!$B$2:$AD$2,0)+1,0),0)+IFERROR(VLOOKUP($A121,'TD SOP+PROFORM MOD'!$A$5:$AD$750,MATCH(X$2,'TD SOP+PROFORM MOD'!$B$2:$AD$2,0)+1,0),0)</f>
        <v>0</v>
      </c>
      <c r="Y121" s="25">
        <f>IFERROR(VLOOKUP($A121,'TD SOP+PROFORM MOD'!$A$5:$AD$750,MATCH(Y$4,'TD SOP+PROFORM MOD'!$B$2:$AD$2,0)+1,0),0)+IFERROR(VLOOKUP($A121,'TD SOP+PROFORM MOD'!$A$5:$AD$750,MATCH(Y$2,'TD SOP+PROFORM MOD'!$B$2:$AD$2,0)+1,0),0)</f>
        <v>0</v>
      </c>
      <c r="Z121" s="26" t="str">
        <f t="shared" si="31"/>
        <v/>
      </c>
      <c r="AA121" s="25">
        <f>IFERROR(VLOOKUP($A121,'TD SOP+PROFORM MOD'!$A$5:$AD$750,MATCH(AA$4,'TD SOP+PROFORM MOD'!$B$2:$AD$2,0)+1,0),0)+IFERROR(VLOOKUP($A121,'TD SOP+PROFORM MOD'!$A$5:$AD$750,MATCH(AA$2,'TD SOP+PROFORM MOD'!$B$2:$AD$2,0)+1,0),0)</f>
        <v>0</v>
      </c>
      <c r="AB121" s="25">
        <f>IFERROR(VLOOKUP($A121,'TD SOP+PROFORM MOD'!$A$5:$AD$750,MATCH(AB$4,'TD SOP+PROFORM MOD'!$B$2:$AD$2,0)+1,0),0)+IFERROR(VLOOKUP($A121,'TD SOP+PROFORM MOD'!$A$5:$AD$750,MATCH(AB$2,'TD SOP+PROFORM MOD'!$B$2:$AD$2,0)+1,0),0)</f>
        <v>0</v>
      </c>
      <c r="AC121" s="26" t="str">
        <f t="shared" si="32"/>
        <v/>
      </c>
      <c r="AD121" s="25">
        <f>IFERROR(VLOOKUP($A121,'TD SOP+PROFORM MOD'!$A$5:$AD$750,MATCH(AD$4,'TD SOP+PROFORM MOD'!$B$2:$AD$2,0)+1,0),0)+IFERROR(VLOOKUP($A121,'TD SOP+PROFORM MOD'!$A$5:$AD$750,MATCH(AD$2,'TD SOP+PROFORM MOD'!$B$2:$AD$2,0)+1,0),0)</f>
        <v>0</v>
      </c>
      <c r="AE121" s="25">
        <f>IFERROR(VLOOKUP($A121,'TD SOP+PROFORM MOD'!$A$5:$AD$750,MATCH(AE$4,'TD SOP+PROFORM MOD'!$B$2:$AD$2,0)+1,0),0)+IFERROR(VLOOKUP($A121,'TD SOP+PROFORM MOD'!$A$5:$AD$750,MATCH(AE$2,'TD SOP+PROFORM MOD'!$B$2:$AD$2,0)+1,0),0)</f>
        <v>0</v>
      </c>
      <c r="AF121" s="26" t="str">
        <f t="shared" si="33"/>
        <v/>
      </c>
      <c r="AG121" s="25">
        <f>IFERROR(VLOOKUP($A121,'TD SOP+PROFORM MOD'!$A$5:$AD$750,MATCH(AG$4,'TD SOP+PROFORM MOD'!$B$2:$AD$2,0)+1,0),0)+IFERROR(VLOOKUP($A121,'TD SOP+PROFORM MOD'!$A$5:$AD$750,MATCH(AG$2,'TD SOP+PROFORM MOD'!$B$2:$AD$2,0)+1,0),0)</f>
        <v>0</v>
      </c>
      <c r="AH121" s="25">
        <f>IFERROR(VLOOKUP($A121,'TD SOP+PROFORM MOD'!$A$5:$AD$750,MATCH(AH$4,'TD SOP+PROFORM MOD'!$B$2:$AD$2,0)+1,0),0)+IFERROR(VLOOKUP($A121,'TD SOP+PROFORM MOD'!$A$5:$AD$750,MATCH(AH$2,'TD SOP+PROFORM MOD'!$B$2:$AD$2,0)+1,0),0)</f>
        <v>0</v>
      </c>
      <c r="AI121" s="26" t="str">
        <f t="shared" si="34"/>
        <v/>
      </c>
      <c r="AJ121" s="25">
        <f>IFERROR(VLOOKUP($A121,'TD SOP+PROFORM MOD'!$A$5:$AD$750,MATCH(AJ$4,'TD SOP+PROFORM MOD'!$B$2:$AD$2,0)+1,0),0)+IFERROR(VLOOKUP($A121,'TD SOP+PROFORM MOD'!$A$5:$AD$750,MATCH(AJ$2,'TD SOP+PROFORM MOD'!$B$2:$AD$2,0)+1,0),0)</f>
        <v>0</v>
      </c>
      <c r="AK121" s="25">
        <f>IFERROR(VLOOKUP($A121,'TD SOP+PROFORM MOD'!$A$5:$AD$750,MATCH(AK$4,'TD SOP+PROFORM MOD'!$B$2:$AD$2,0)+1,0),0)+IFERROR(VLOOKUP($A121,'TD SOP+PROFORM MOD'!$A$5:$AD$750,MATCH(AK$2,'TD SOP+PROFORM MOD'!$B$2:$AD$2,0)+1,0),0)</f>
        <v>0</v>
      </c>
      <c r="AL121" s="26" t="str">
        <f t="shared" si="35"/>
        <v/>
      </c>
      <c r="AM121" s="25">
        <f t="shared" si="37"/>
        <v>0</v>
      </c>
      <c r="AN121" s="25">
        <f t="shared" si="37"/>
        <v>0</v>
      </c>
      <c r="AO121" s="26" t="str">
        <f t="shared" si="36"/>
        <v/>
      </c>
      <c r="AR121" s="25">
        <f>SUMIF('B&amp;S YTD LFY'!B:B,"="&amp;A121,'B&amp;S YTD LFY'!C:C)</f>
        <v>0</v>
      </c>
      <c r="AS121" s="25">
        <f t="shared" si="38"/>
        <v>0</v>
      </c>
      <c r="AT121" s="25"/>
    </row>
    <row r="122" spans="1:46" x14ac:dyDescent="0.35">
      <c r="A122" s="24">
        <f>IF(AND('TD SOP+PROFORM MOD'!A119&lt;&gt;"",'TD SOP+PROFORM MOD'!A119&lt;&gt;"TOTAL"),'TD SOP+PROFORM MOD'!A119,0)</f>
        <v>0</v>
      </c>
      <c r="C122" s="25" t="str">
        <f>IFERROR(VLOOKUP($A122,'TD SOP+PROFORM MOD'!$A$5:$AD$750,MATCH(C$4,'TD SOP+PROFORM MOD'!$B$2:$AT$2,0)+1,0),"")</f>
        <v/>
      </c>
      <c r="D122" s="25" t="str">
        <f>IFERROR(VLOOKUP($A122,'TD SOP+PROFORM MOD'!$A$5:$AD$750,MATCH(D$4,'TD SOP+PROFORM MOD'!$B$2:$AT$2,0)+1,0),"")</f>
        <v/>
      </c>
      <c r="E122" s="26" t="str">
        <f t="shared" si="24"/>
        <v/>
      </c>
      <c r="F122" s="25" t="str">
        <f>IFERROR(VLOOKUP($A122,'TD SOP+PROFORM MOD'!$A$5:$AD$750,MATCH(F$4,'TD SOP+PROFORM MOD'!$B$2:$AT$2,0)+1,0),"")</f>
        <v/>
      </c>
      <c r="G122" s="25" t="str">
        <f>IFERROR(VLOOKUP($A122,'TD SOP+PROFORM MOD'!$A$5:$AD$750,MATCH(G$4,'TD SOP+PROFORM MOD'!$B$2:$AT$2,0)+1,0),"")</f>
        <v/>
      </c>
      <c r="H122" s="26" t="str">
        <f t="shared" si="25"/>
        <v/>
      </c>
      <c r="I122" s="25" t="str">
        <f>IFERROR(VLOOKUP($A122,'TD SOP+PROFORM MOD'!$A$5:$AD$750,MATCH(I$4,'TD SOP+PROFORM MOD'!$B$2:$AT$2,0)+1,0),"")</f>
        <v/>
      </c>
      <c r="J122" s="25" t="str">
        <f>IFERROR(VLOOKUP($A122,'TD SOP+PROFORM MOD'!$A$5:$AD$750,MATCH(J$4,'TD SOP+PROFORM MOD'!$B$2:$AT$2,0)+1,0),"")</f>
        <v/>
      </c>
      <c r="K122" s="26" t="str">
        <f t="shared" si="26"/>
        <v/>
      </c>
      <c r="L122" s="25" t="str">
        <f>IFERROR(VLOOKUP($A122,'TD SOP+PROFORM MOD'!$A$5:$AD$750,MATCH(L$4,'TD SOP+PROFORM MOD'!$B$2:$AT$2,0)+1,0),"")</f>
        <v/>
      </c>
      <c r="M122" s="25" t="str">
        <f>IFERROR(VLOOKUP($A122,'TD SOP+PROFORM MOD'!$A$5:$AD$750,MATCH(M$4,'TD SOP+PROFORM MOD'!$B$2:$AT$2,0)+1,0),"")</f>
        <v/>
      </c>
      <c r="N122" s="26" t="str">
        <f t="shared" si="27"/>
        <v/>
      </c>
      <c r="O122" s="25">
        <f>IFERROR(VLOOKUP($A122,'TD SOP+PROFORM MOD'!$A$5:$AD$750,MATCH(O$4,'TD SOP+PROFORM MOD'!$B$2:$AD$2,0)+1,0),0)+IFERROR(VLOOKUP($A122,'TD SOP+PROFORM MOD'!$A$5:$AD$750,MATCH(O$2,'TD SOP+PROFORM MOD'!$B$2:$AD$2,0)+1,0),0)</f>
        <v>0</v>
      </c>
      <c r="P122" s="25">
        <f>IFERROR(VLOOKUP($A122,'TD SOP+PROFORM MOD'!$A$5:$AD$750,MATCH(P$4,'TD SOP+PROFORM MOD'!$B$2:$AD$2,0)+1,0),0)+IFERROR(VLOOKUP($A122,'TD SOP+PROFORM MOD'!$A$5:$AD$750,MATCH(P$2,'TD SOP+PROFORM MOD'!$B$2:$AD$2,0)+1,0),0)</f>
        <v>0</v>
      </c>
      <c r="Q122" s="26" t="str">
        <f t="shared" si="28"/>
        <v/>
      </c>
      <c r="R122" s="25">
        <f>IFERROR(VLOOKUP($A122,'TD SOP+PROFORM MOD'!$A$5:$AD$750,MATCH(R$4,'TD SOP+PROFORM MOD'!$B$2:$AD$2,0)+1,0),0)+IFERROR(VLOOKUP($A122,'TD SOP+PROFORM MOD'!$A$5:$AD$750,MATCH(R$2,'TD SOP+PROFORM MOD'!$B$2:$AD$2,0)+1,0),0)</f>
        <v>0</v>
      </c>
      <c r="S122" s="25">
        <f>IFERROR(VLOOKUP($A122,'TD SOP+PROFORM MOD'!$A$5:$AD$750,MATCH(S$4,'TD SOP+PROFORM MOD'!$B$2:$AD$2,0)+1,0),0)+IFERROR(VLOOKUP($A122,'TD SOP+PROFORM MOD'!$A$5:$AD$750,MATCH(S$2,'TD SOP+PROFORM MOD'!$B$2:$AD$2,0)+1,0),0)</f>
        <v>0</v>
      </c>
      <c r="T122" s="26" t="str">
        <f t="shared" si="29"/>
        <v/>
      </c>
      <c r="U122" s="25">
        <f>IFERROR(VLOOKUP($A122,'TD SOP+PROFORM MOD'!$A$5:$AD$750,MATCH(U$4,'TD SOP+PROFORM MOD'!$B$2:$AD$2,0)+1,0),0)+IFERROR(VLOOKUP($A122,'TD SOP+PROFORM MOD'!$A$5:$AD$750,MATCH(U$2,'TD SOP+PROFORM MOD'!$B$2:$AD$2,0)+1,0),0)</f>
        <v>0</v>
      </c>
      <c r="V122" s="25">
        <f>IFERROR(VLOOKUP($A122,'TD SOP+PROFORM MOD'!$A$5:$AD$750,MATCH(V$4,'TD SOP+PROFORM MOD'!$B$2:$AD$2,0)+1,0),0)+IFERROR(VLOOKUP($A122,'TD SOP+PROFORM MOD'!$A$5:$AD$750,MATCH(V$2,'TD SOP+PROFORM MOD'!$B$2:$AD$2,0)+1,0),0)</f>
        <v>0</v>
      </c>
      <c r="W122" s="26" t="str">
        <f t="shared" si="30"/>
        <v/>
      </c>
      <c r="X122" s="25">
        <f>IFERROR(VLOOKUP($A122,'TD SOP+PROFORM MOD'!$A$5:$AD$750,MATCH(X$4,'TD SOP+PROFORM MOD'!$B$2:$AD$2,0)+1,0),0)+IFERROR(VLOOKUP($A122,'TD SOP+PROFORM MOD'!$A$5:$AD$750,MATCH(X$2,'TD SOP+PROFORM MOD'!$B$2:$AD$2,0)+1,0),0)</f>
        <v>0</v>
      </c>
      <c r="Y122" s="25">
        <f>IFERROR(VLOOKUP($A122,'TD SOP+PROFORM MOD'!$A$5:$AD$750,MATCH(Y$4,'TD SOP+PROFORM MOD'!$B$2:$AD$2,0)+1,0),0)+IFERROR(VLOOKUP($A122,'TD SOP+PROFORM MOD'!$A$5:$AD$750,MATCH(Y$2,'TD SOP+PROFORM MOD'!$B$2:$AD$2,0)+1,0),0)</f>
        <v>0</v>
      </c>
      <c r="Z122" s="26" t="str">
        <f t="shared" si="31"/>
        <v/>
      </c>
      <c r="AA122" s="25">
        <f>IFERROR(VLOOKUP($A122,'TD SOP+PROFORM MOD'!$A$5:$AD$750,MATCH(AA$4,'TD SOP+PROFORM MOD'!$B$2:$AD$2,0)+1,0),0)+IFERROR(VLOOKUP($A122,'TD SOP+PROFORM MOD'!$A$5:$AD$750,MATCH(AA$2,'TD SOP+PROFORM MOD'!$B$2:$AD$2,0)+1,0),0)</f>
        <v>0</v>
      </c>
      <c r="AB122" s="25">
        <f>IFERROR(VLOOKUP($A122,'TD SOP+PROFORM MOD'!$A$5:$AD$750,MATCH(AB$4,'TD SOP+PROFORM MOD'!$B$2:$AD$2,0)+1,0),0)+IFERROR(VLOOKUP($A122,'TD SOP+PROFORM MOD'!$A$5:$AD$750,MATCH(AB$2,'TD SOP+PROFORM MOD'!$B$2:$AD$2,0)+1,0),0)</f>
        <v>0</v>
      </c>
      <c r="AC122" s="26" t="str">
        <f t="shared" si="32"/>
        <v/>
      </c>
      <c r="AD122" s="25">
        <f>IFERROR(VLOOKUP($A122,'TD SOP+PROFORM MOD'!$A$5:$AD$750,MATCH(AD$4,'TD SOP+PROFORM MOD'!$B$2:$AD$2,0)+1,0),0)+IFERROR(VLOOKUP($A122,'TD SOP+PROFORM MOD'!$A$5:$AD$750,MATCH(AD$2,'TD SOP+PROFORM MOD'!$B$2:$AD$2,0)+1,0),0)</f>
        <v>0</v>
      </c>
      <c r="AE122" s="25">
        <f>IFERROR(VLOOKUP($A122,'TD SOP+PROFORM MOD'!$A$5:$AD$750,MATCH(AE$4,'TD SOP+PROFORM MOD'!$B$2:$AD$2,0)+1,0),0)+IFERROR(VLOOKUP($A122,'TD SOP+PROFORM MOD'!$A$5:$AD$750,MATCH(AE$2,'TD SOP+PROFORM MOD'!$B$2:$AD$2,0)+1,0),0)</f>
        <v>0</v>
      </c>
      <c r="AF122" s="26" t="str">
        <f t="shared" si="33"/>
        <v/>
      </c>
      <c r="AG122" s="25">
        <f>IFERROR(VLOOKUP($A122,'TD SOP+PROFORM MOD'!$A$5:$AD$750,MATCH(AG$4,'TD SOP+PROFORM MOD'!$B$2:$AD$2,0)+1,0),0)+IFERROR(VLOOKUP($A122,'TD SOP+PROFORM MOD'!$A$5:$AD$750,MATCH(AG$2,'TD SOP+PROFORM MOD'!$B$2:$AD$2,0)+1,0),0)</f>
        <v>0</v>
      </c>
      <c r="AH122" s="25">
        <f>IFERROR(VLOOKUP($A122,'TD SOP+PROFORM MOD'!$A$5:$AD$750,MATCH(AH$4,'TD SOP+PROFORM MOD'!$B$2:$AD$2,0)+1,0),0)+IFERROR(VLOOKUP($A122,'TD SOP+PROFORM MOD'!$A$5:$AD$750,MATCH(AH$2,'TD SOP+PROFORM MOD'!$B$2:$AD$2,0)+1,0),0)</f>
        <v>0</v>
      </c>
      <c r="AI122" s="26" t="str">
        <f t="shared" si="34"/>
        <v/>
      </c>
      <c r="AJ122" s="25">
        <f>IFERROR(VLOOKUP($A122,'TD SOP+PROFORM MOD'!$A$5:$AD$750,MATCH(AJ$4,'TD SOP+PROFORM MOD'!$B$2:$AD$2,0)+1,0),0)+IFERROR(VLOOKUP($A122,'TD SOP+PROFORM MOD'!$A$5:$AD$750,MATCH(AJ$2,'TD SOP+PROFORM MOD'!$B$2:$AD$2,0)+1,0),0)</f>
        <v>0</v>
      </c>
      <c r="AK122" s="25">
        <f>IFERROR(VLOOKUP($A122,'TD SOP+PROFORM MOD'!$A$5:$AD$750,MATCH(AK$4,'TD SOP+PROFORM MOD'!$B$2:$AD$2,0)+1,0),0)+IFERROR(VLOOKUP($A122,'TD SOP+PROFORM MOD'!$A$5:$AD$750,MATCH(AK$2,'TD SOP+PROFORM MOD'!$B$2:$AD$2,0)+1,0),0)</f>
        <v>0</v>
      </c>
      <c r="AL122" s="26" t="str">
        <f t="shared" si="35"/>
        <v/>
      </c>
      <c r="AM122" s="25">
        <f t="shared" si="37"/>
        <v>0</v>
      </c>
      <c r="AN122" s="25">
        <f t="shared" si="37"/>
        <v>0</v>
      </c>
      <c r="AO122" s="26" t="str">
        <f t="shared" si="36"/>
        <v/>
      </c>
      <c r="AR122" s="25">
        <f>SUMIF('B&amp;S YTD LFY'!B:B,"="&amp;A122,'B&amp;S YTD LFY'!C:C)</f>
        <v>0</v>
      </c>
      <c r="AS122" s="25">
        <f t="shared" si="38"/>
        <v>0</v>
      </c>
      <c r="AT122" s="25"/>
    </row>
    <row r="123" spans="1:46" x14ac:dyDescent="0.35">
      <c r="A123" s="24">
        <f>IF(AND('TD SOP+PROFORM MOD'!A120&lt;&gt;"",'TD SOP+PROFORM MOD'!A120&lt;&gt;"TOTAL"),'TD SOP+PROFORM MOD'!A120,0)</f>
        <v>0</v>
      </c>
      <c r="C123" s="25" t="str">
        <f>IFERROR(VLOOKUP($A123,'TD SOP+PROFORM MOD'!$A$5:$AD$750,MATCH(C$4,'TD SOP+PROFORM MOD'!$B$2:$AT$2,0)+1,0),"")</f>
        <v/>
      </c>
      <c r="D123" s="25" t="str">
        <f>IFERROR(VLOOKUP($A123,'TD SOP+PROFORM MOD'!$A$5:$AD$750,MATCH(D$4,'TD SOP+PROFORM MOD'!$B$2:$AT$2,0)+1,0),"")</f>
        <v/>
      </c>
      <c r="E123" s="26" t="str">
        <f t="shared" si="24"/>
        <v/>
      </c>
      <c r="F123" s="25" t="str">
        <f>IFERROR(VLOOKUP($A123,'TD SOP+PROFORM MOD'!$A$5:$AD$750,MATCH(F$4,'TD SOP+PROFORM MOD'!$B$2:$AT$2,0)+1,0),"")</f>
        <v/>
      </c>
      <c r="G123" s="25" t="str">
        <f>IFERROR(VLOOKUP($A123,'TD SOP+PROFORM MOD'!$A$5:$AD$750,MATCH(G$4,'TD SOP+PROFORM MOD'!$B$2:$AT$2,0)+1,0),"")</f>
        <v/>
      </c>
      <c r="H123" s="26" t="str">
        <f t="shared" si="25"/>
        <v/>
      </c>
      <c r="I123" s="25" t="str">
        <f>IFERROR(VLOOKUP($A123,'TD SOP+PROFORM MOD'!$A$5:$AD$750,MATCH(I$4,'TD SOP+PROFORM MOD'!$B$2:$AT$2,0)+1,0),"")</f>
        <v/>
      </c>
      <c r="J123" s="25" t="str">
        <f>IFERROR(VLOOKUP($A123,'TD SOP+PROFORM MOD'!$A$5:$AD$750,MATCH(J$4,'TD SOP+PROFORM MOD'!$B$2:$AT$2,0)+1,0),"")</f>
        <v/>
      </c>
      <c r="K123" s="26" t="str">
        <f t="shared" si="26"/>
        <v/>
      </c>
      <c r="L123" s="25" t="str">
        <f>IFERROR(VLOOKUP($A123,'TD SOP+PROFORM MOD'!$A$5:$AD$750,MATCH(L$4,'TD SOP+PROFORM MOD'!$B$2:$AT$2,0)+1,0),"")</f>
        <v/>
      </c>
      <c r="M123" s="25" t="str">
        <f>IFERROR(VLOOKUP($A123,'TD SOP+PROFORM MOD'!$A$5:$AD$750,MATCH(M$4,'TD SOP+PROFORM MOD'!$B$2:$AT$2,0)+1,0),"")</f>
        <v/>
      </c>
      <c r="N123" s="26" t="str">
        <f t="shared" si="27"/>
        <v/>
      </c>
      <c r="O123" s="25">
        <f>IFERROR(VLOOKUP($A123,'TD SOP+PROFORM MOD'!$A$5:$AD$750,MATCH(O$4,'TD SOP+PROFORM MOD'!$B$2:$AD$2,0)+1,0),0)+IFERROR(VLOOKUP($A123,'TD SOP+PROFORM MOD'!$A$5:$AD$750,MATCH(O$2,'TD SOP+PROFORM MOD'!$B$2:$AD$2,0)+1,0),0)</f>
        <v>0</v>
      </c>
      <c r="P123" s="25">
        <f>IFERROR(VLOOKUP($A123,'TD SOP+PROFORM MOD'!$A$5:$AD$750,MATCH(P$4,'TD SOP+PROFORM MOD'!$B$2:$AD$2,0)+1,0),0)+IFERROR(VLOOKUP($A123,'TD SOP+PROFORM MOD'!$A$5:$AD$750,MATCH(P$2,'TD SOP+PROFORM MOD'!$B$2:$AD$2,0)+1,0),0)</f>
        <v>0</v>
      </c>
      <c r="Q123" s="26" t="str">
        <f t="shared" si="28"/>
        <v/>
      </c>
      <c r="R123" s="25">
        <f>IFERROR(VLOOKUP($A123,'TD SOP+PROFORM MOD'!$A$5:$AD$750,MATCH(R$4,'TD SOP+PROFORM MOD'!$B$2:$AD$2,0)+1,0),0)+IFERROR(VLOOKUP($A123,'TD SOP+PROFORM MOD'!$A$5:$AD$750,MATCH(R$2,'TD SOP+PROFORM MOD'!$B$2:$AD$2,0)+1,0),0)</f>
        <v>0</v>
      </c>
      <c r="S123" s="25">
        <f>IFERROR(VLOOKUP($A123,'TD SOP+PROFORM MOD'!$A$5:$AD$750,MATCH(S$4,'TD SOP+PROFORM MOD'!$B$2:$AD$2,0)+1,0),0)+IFERROR(VLOOKUP($A123,'TD SOP+PROFORM MOD'!$A$5:$AD$750,MATCH(S$2,'TD SOP+PROFORM MOD'!$B$2:$AD$2,0)+1,0),0)</f>
        <v>0</v>
      </c>
      <c r="T123" s="26" t="str">
        <f t="shared" si="29"/>
        <v/>
      </c>
      <c r="U123" s="25">
        <f>IFERROR(VLOOKUP($A123,'TD SOP+PROFORM MOD'!$A$5:$AD$750,MATCH(U$4,'TD SOP+PROFORM MOD'!$B$2:$AD$2,0)+1,0),0)+IFERROR(VLOOKUP($A123,'TD SOP+PROFORM MOD'!$A$5:$AD$750,MATCH(U$2,'TD SOP+PROFORM MOD'!$B$2:$AD$2,0)+1,0),0)</f>
        <v>0</v>
      </c>
      <c r="V123" s="25">
        <f>IFERROR(VLOOKUP($A123,'TD SOP+PROFORM MOD'!$A$5:$AD$750,MATCH(V$4,'TD SOP+PROFORM MOD'!$B$2:$AD$2,0)+1,0),0)+IFERROR(VLOOKUP($A123,'TD SOP+PROFORM MOD'!$A$5:$AD$750,MATCH(V$2,'TD SOP+PROFORM MOD'!$B$2:$AD$2,0)+1,0),0)</f>
        <v>0</v>
      </c>
      <c r="W123" s="26" t="str">
        <f t="shared" si="30"/>
        <v/>
      </c>
      <c r="X123" s="25">
        <f>IFERROR(VLOOKUP($A123,'TD SOP+PROFORM MOD'!$A$5:$AD$750,MATCH(X$4,'TD SOP+PROFORM MOD'!$B$2:$AD$2,0)+1,0),0)+IFERROR(VLOOKUP($A123,'TD SOP+PROFORM MOD'!$A$5:$AD$750,MATCH(X$2,'TD SOP+PROFORM MOD'!$B$2:$AD$2,0)+1,0),0)</f>
        <v>0</v>
      </c>
      <c r="Y123" s="25">
        <f>IFERROR(VLOOKUP($A123,'TD SOP+PROFORM MOD'!$A$5:$AD$750,MATCH(Y$4,'TD SOP+PROFORM MOD'!$B$2:$AD$2,0)+1,0),0)+IFERROR(VLOOKUP($A123,'TD SOP+PROFORM MOD'!$A$5:$AD$750,MATCH(Y$2,'TD SOP+PROFORM MOD'!$B$2:$AD$2,0)+1,0),0)</f>
        <v>0</v>
      </c>
      <c r="Z123" s="26" t="str">
        <f t="shared" si="31"/>
        <v/>
      </c>
      <c r="AA123" s="25">
        <f>IFERROR(VLOOKUP($A123,'TD SOP+PROFORM MOD'!$A$5:$AD$750,MATCH(AA$4,'TD SOP+PROFORM MOD'!$B$2:$AD$2,0)+1,0),0)+IFERROR(VLOOKUP($A123,'TD SOP+PROFORM MOD'!$A$5:$AD$750,MATCH(AA$2,'TD SOP+PROFORM MOD'!$B$2:$AD$2,0)+1,0),0)</f>
        <v>0</v>
      </c>
      <c r="AB123" s="25">
        <f>IFERROR(VLOOKUP($A123,'TD SOP+PROFORM MOD'!$A$5:$AD$750,MATCH(AB$4,'TD SOP+PROFORM MOD'!$B$2:$AD$2,0)+1,0),0)+IFERROR(VLOOKUP($A123,'TD SOP+PROFORM MOD'!$A$5:$AD$750,MATCH(AB$2,'TD SOP+PROFORM MOD'!$B$2:$AD$2,0)+1,0),0)</f>
        <v>0</v>
      </c>
      <c r="AC123" s="26" t="str">
        <f t="shared" si="32"/>
        <v/>
      </c>
      <c r="AD123" s="25">
        <f>IFERROR(VLOOKUP($A123,'TD SOP+PROFORM MOD'!$A$5:$AD$750,MATCH(AD$4,'TD SOP+PROFORM MOD'!$B$2:$AD$2,0)+1,0),0)+IFERROR(VLOOKUP($A123,'TD SOP+PROFORM MOD'!$A$5:$AD$750,MATCH(AD$2,'TD SOP+PROFORM MOD'!$B$2:$AD$2,0)+1,0),0)</f>
        <v>0</v>
      </c>
      <c r="AE123" s="25">
        <f>IFERROR(VLOOKUP($A123,'TD SOP+PROFORM MOD'!$A$5:$AD$750,MATCH(AE$4,'TD SOP+PROFORM MOD'!$B$2:$AD$2,0)+1,0),0)+IFERROR(VLOOKUP($A123,'TD SOP+PROFORM MOD'!$A$5:$AD$750,MATCH(AE$2,'TD SOP+PROFORM MOD'!$B$2:$AD$2,0)+1,0),0)</f>
        <v>0</v>
      </c>
      <c r="AF123" s="26" t="str">
        <f t="shared" si="33"/>
        <v/>
      </c>
      <c r="AG123" s="25">
        <f>IFERROR(VLOOKUP($A123,'TD SOP+PROFORM MOD'!$A$5:$AD$750,MATCH(AG$4,'TD SOP+PROFORM MOD'!$B$2:$AD$2,0)+1,0),0)+IFERROR(VLOOKUP($A123,'TD SOP+PROFORM MOD'!$A$5:$AD$750,MATCH(AG$2,'TD SOP+PROFORM MOD'!$B$2:$AD$2,0)+1,0),0)</f>
        <v>0</v>
      </c>
      <c r="AH123" s="25">
        <f>IFERROR(VLOOKUP($A123,'TD SOP+PROFORM MOD'!$A$5:$AD$750,MATCH(AH$4,'TD SOP+PROFORM MOD'!$B$2:$AD$2,0)+1,0),0)+IFERROR(VLOOKUP($A123,'TD SOP+PROFORM MOD'!$A$5:$AD$750,MATCH(AH$2,'TD SOP+PROFORM MOD'!$B$2:$AD$2,0)+1,0),0)</f>
        <v>0</v>
      </c>
      <c r="AI123" s="26" t="str">
        <f t="shared" si="34"/>
        <v/>
      </c>
      <c r="AJ123" s="25">
        <f>IFERROR(VLOOKUP($A123,'TD SOP+PROFORM MOD'!$A$5:$AD$750,MATCH(AJ$4,'TD SOP+PROFORM MOD'!$B$2:$AD$2,0)+1,0),0)+IFERROR(VLOOKUP($A123,'TD SOP+PROFORM MOD'!$A$5:$AD$750,MATCH(AJ$2,'TD SOP+PROFORM MOD'!$B$2:$AD$2,0)+1,0),0)</f>
        <v>0</v>
      </c>
      <c r="AK123" s="25">
        <f>IFERROR(VLOOKUP($A123,'TD SOP+PROFORM MOD'!$A$5:$AD$750,MATCH(AK$4,'TD SOP+PROFORM MOD'!$B$2:$AD$2,0)+1,0),0)+IFERROR(VLOOKUP($A123,'TD SOP+PROFORM MOD'!$A$5:$AD$750,MATCH(AK$2,'TD SOP+PROFORM MOD'!$B$2:$AD$2,0)+1,0),0)</f>
        <v>0</v>
      </c>
      <c r="AL123" s="26" t="str">
        <f t="shared" si="35"/>
        <v/>
      </c>
      <c r="AM123" s="25">
        <f t="shared" si="37"/>
        <v>0</v>
      </c>
      <c r="AN123" s="25">
        <f t="shared" si="37"/>
        <v>0</v>
      </c>
      <c r="AO123" s="26" t="str">
        <f t="shared" si="36"/>
        <v/>
      </c>
      <c r="AR123" s="25">
        <f>SUMIF('B&amp;S YTD LFY'!B:B,"="&amp;A123,'B&amp;S YTD LFY'!C:C)</f>
        <v>0</v>
      </c>
      <c r="AS123" s="25">
        <f t="shared" si="38"/>
        <v>0</v>
      </c>
      <c r="AT123" s="25"/>
    </row>
    <row r="124" spans="1:46" x14ac:dyDescent="0.35">
      <c r="A124" s="24">
        <f>IF(AND('TD SOP+PROFORM MOD'!A121&lt;&gt;"",'TD SOP+PROFORM MOD'!A121&lt;&gt;"TOTAL"),'TD SOP+PROFORM MOD'!A121,0)</f>
        <v>0</v>
      </c>
      <c r="C124" s="25" t="str">
        <f>IFERROR(VLOOKUP($A124,'TD SOP+PROFORM MOD'!$A$5:$AD$750,MATCH(C$4,'TD SOP+PROFORM MOD'!$B$2:$AT$2,0)+1,0),"")</f>
        <v/>
      </c>
      <c r="D124" s="25" t="str">
        <f>IFERROR(VLOOKUP($A124,'TD SOP+PROFORM MOD'!$A$5:$AD$750,MATCH(D$4,'TD SOP+PROFORM MOD'!$B$2:$AT$2,0)+1,0),"")</f>
        <v/>
      </c>
      <c r="E124" s="26" t="str">
        <f t="shared" si="24"/>
        <v/>
      </c>
      <c r="F124" s="25" t="str">
        <f>IFERROR(VLOOKUP($A124,'TD SOP+PROFORM MOD'!$A$5:$AD$750,MATCH(F$4,'TD SOP+PROFORM MOD'!$B$2:$AT$2,0)+1,0),"")</f>
        <v/>
      </c>
      <c r="G124" s="25" t="str">
        <f>IFERROR(VLOOKUP($A124,'TD SOP+PROFORM MOD'!$A$5:$AD$750,MATCH(G$4,'TD SOP+PROFORM MOD'!$B$2:$AT$2,0)+1,0),"")</f>
        <v/>
      </c>
      <c r="H124" s="26" t="str">
        <f t="shared" si="25"/>
        <v/>
      </c>
      <c r="I124" s="25" t="str">
        <f>IFERROR(VLOOKUP($A124,'TD SOP+PROFORM MOD'!$A$5:$AD$750,MATCH(I$4,'TD SOP+PROFORM MOD'!$B$2:$AT$2,0)+1,0),"")</f>
        <v/>
      </c>
      <c r="J124" s="25" t="str">
        <f>IFERROR(VLOOKUP($A124,'TD SOP+PROFORM MOD'!$A$5:$AD$750,MATCH(J$4,'TD SOP+PROFORM MOD'!$B$2:$AT$2,0)+1,0),"")</f>
        <v/>
      </c>
      <c r="K124" s="26" t="str">
        <f t="shared" si="26"/>
        <v/>
      </c>
      <c r="L124" s="25" t="str">
        <f>IFERROR(VLOOKUP($A124,'TD SOP+PROFORM MOD'!$A$5:$AD$750,MATCH(L$4,'TD SOP+PROFORM MOD'!$B$2:$AT$2,0)+1,0),"")</f>
        <v/>
      </c>
      <c r="M124" s="25" t="str">
        <f>IFERROR(VLOOKUP($A124,'TD SOP+PROFORM MOD'!$A$5:$AD$750,MATCH(M$4,'TD SOP+PROFORM MOD'!$B$2:$AT$2,0)+1,0),"")</f>
        <v/>
      </c>
      <c r="N124" s="26" t="str">
        <f t="shared" si="27"/>
        <v/>
      </c>
      <c r="O124" s="25">
        <f>IFERROR(VLOOKUP($A124,'TD SOP+PROFORM MOD'!$A$5:$AD$750,MATCH(O$4,'TD SOP+PROFORM MOD'!$B$2:$AD$2,0)+1,0),0)+IFERROR(VLOOKUP($A124,'TD SOP+PROFORM MOD'!$A$5:$AD$750,MATCH(O$2,'TD SOP+PROFORM MOD'!$B$2:$AD$2,0)+1,0),0)</f>
        <v>0</v>
      </c>
      <c r="P124" s="25">
        <f>IFERROR(VLOOKUP($A124,'TD SOP+PROFORM MOD'!$A$5:$AD$750,MATCH(P$4,'TD SOP+PROFORM MOD'!$B$2:$AD$2,0)+1,0),0)+IFERROR(VLOOKUP($A124,'TD SOP+PROFORM MOD'!$A$5:$AD$750,MATCH(P$2,'TD SOP+PROFORM MOD'!$B$2:$AD$2,0)+1,0),0)</f>
        <v>0</v>
      </c>
      <c r="Q124" s="26" t="str">
        <f t="shared" si="28"/>
        <v/>
      </c>
      <c r="R124" s="25">
        <f>IFERROR(VLOOKUP($A124,'TD SOP+PROFORM MOD'!$A$5:$AD$750,MATCH(R$4,'TD SOP+PROFORM MOD'!$B$2:$AD$2,0)+1,0),0)+IFERROR(VLOOKUP($A124,'TD SOP+PROFORM MOD'!$A$5:$AD$750,MATCH(R$2,'TD SOP+PROFORM MOD'!$B$2:$AD$2,0)+1,0),0)</f>
        <v>0</v>
      </c>
      <c r="S124" s="25">
        <f>IFERROR(VLOOKUP($A124,'TD SOP+PROFORM MOD'!$A$5:$AD$750,MATCH(S$4,'TD SOP+PROFORM MOD'!$B$2:$AD$2,0)+1,0),0)+IFERROR(VLOOKUP($A124,'TD SOP+PROFORM MOD'!$A$5:$AD$750,MATCH(S$2,'TD SOP+PROFORM MOD'!$B$2:$AD$2,0)+1,0),0)</f>
        <v>0</v>
      </c>
      <c r="T124" s="26" t="str">
        <f t="shared" si="29"/>
        <v/>
      </c>
      <c r="U124" s="25">
        <f>IFERROR(VLOOKUP($A124,'TD SOP+PROFORM MOD'!$A$5:$AD$750,MATCH(U$4,'TD SOP+PROFORM MOD'!$B$2:$AD$2,0)+1,0),0)+IFERROR(VLOOKUP($A124,'TD SOP+PROFORM MOD'!$A$5:$AD$750,MATCH(U$2,'TD SOP+PROFORM MOD'!$B$2:$AD$2,0)+1,0),0)</f>
        <v>0</v>
      </c>
      <c r="V124" s="25">
        <f>IFERROR(VLOOKUP($A124,'TD SOP+PROFORM MOD'!$A$5:$AD$750,MATCH(V$4,'TD SOP+PROFORM MOD'!$B$2:$AD$2,0)+1,0),0)+IFERROR(VLOOKUP($A124,'TD SOP+PROFORM MOD'!$A$5:$AD$750,MATCH(V$2,'TD SOP+PROFORM MOD'!$B$2:$AD$2,0)+1,0),0)</f>
        <v>0</v>
      </c>
      <c r="W124" s="26" t="str">
        <f t="shared" si="30"/>
        <v/>
      </c>
      <c r="X124" s="25">
        <f>IFERROR(VLOOKUP($A124,'TD SOP+PROFORM MOD'!$A$5:$AD$750,MATCH(X$4,'TD SOP+PROFORM MOD'!$B$2:$AD$2,0)+1,0),0)+IFERROR(VLOOKUP($A124,'TD SOP+PROFORM MOD'!$A$5:$AD$750,MATCH(X$2,'TD SOP+PROFORM MOD'!$B$2:$AD$2,0)+1,0),0)</f>
        <v>0</v>
      </c>
      <c r="Y124" s="25">
        <f>IFERROR(VLOOKUP($A124,'TD SOP+PROFORM MOD'!$A$5:$AD$750,MATCH(Y$4,'TD SOP+PROFORM MOD'!$B$2:$AD$2,0)+1,0),0)+IFERROR(VLOOKUP($A124,'TD SOP+PROFORM MOD'!$A$5:$AD$750,MATCH(Y$2,'TD SOP+PROFORM MOD'!$B$2:$AD$2,0)+1,0),0)</f>
        <v>0</v>
      </c>
      <c r="Z124" s="26" t="str">
        <f t="shared" si="31"/>
        <v/>
      </c>
      <c r="AA124" s="25">
        <f>IFERROR(VLOOKUP($A124,'TD SOP+PROFORM MOD'!$A$5:$AD$750,MATCH(AA$4,'TD SOP+PROFORM MOD'!$B$2:$AD$2,0)+1,0),0)+IFERROR(VLOOKUP($A124,'TD SOP+PROFORM MOD'!$A$5:$AD$750,MATCH(AA$2,'TD SOP+PROFORM MOD'!$B$2:$AD$2,0)+1,0),0)</f>
        <v>0</v>
      </c>
      <c r="AB124" s="25">
        <f>IFERROR(VLOOKUP($A124,'TD SOP+PROFORM MOD'!$A$5:$AD$750,MATCH(AB$4,'TD SOP+PROFORM MOD'!$B$2:$AD$2,0)+1,0),0)+IFERROR(VLOOKUP($A124,'TD SOP+PROFORM MOD'!$A$5:$AD$750,MATCH(AB$2,'TD SOP+PROFORM MOD'!$B$2:$AD$2,0)+1,0),0)</f>
        <v>0</v>
      </c>
      <c r="AC124" s="26" t="str">
        <f t="shared" si="32"/>
        <v/>
      </c>
      <c r="AD124" s="25">
        <f>IFERROR(VLOOKUP($A124,'TD SOP+PROFORM MOD'!$A$5:$AD$750,MATCH(AD$4,'TD SOP+PROFORM MOD'!$B$2:$AD$2,0)+1,0),0)+IFERROR(VLOOKUP($A124,'TD SOP+PROFORM MOD'!$A$5:$AD$750,MATCH(AD$2,'TD SOP+PROFORM MOD'!$B$2:$AD$2,0)+1,0),0)</f>
        <v>0</v>
      </c>
      <c r="AE124" s="25">
        <f>IFERROR(VLOOKUP($A124,'TD SOP+PROFORM MOD'!$A$5:$AD$750,MATCH(AE$4,'TD SOP+PROFORM MOD'!$B$2:$AD$2,0)+1,0),0)+IFERROR(VLOOKUP($A124,'TD SOP+PROFORM MOD'!$A$5:$AD$750,MATCH(AE$2,'TD SOP+PROFORM MOD'!$B$2:$AD$2,0)+1,0),0)</f>
        <v>0</v>
      </c>
      <c r="AF124" s="26" t="str">
        <f t="shared" si="33"/>
        <v/>
      </c>
      <c r="AG124" s="25">
        <f>IFERROR(VLOOKUP($A124,'TD SOP+PROFORM MOD'!$A$5:$AD$750,MATCH(AG$4,'TD SOP+PROFORM MOD'!$B$2:$AD$2,0)+1,0),0)+IFERROR(VLOOKUP($A124,'TD SOP+PROFORM MOD'!$A$5:$AD$750,MATCH(AG$2,'TD SOP+PROFORM MOD'!$B$2:$AD$2,0)+1,0),0)</f>
        <v>0</v>
      </c>
      <c r="AH124" s="25">
        <f>IFERROR(VLOOKUP($A124,'TD SOP+PROFORM MOD'!$A$5:$AD$750,MATCH(AH$4,'TD SOP+PROFORM MOD'!$B$2:$AD$2,0)+1,0),0)+IFERROR(VLOOKUP($A124,'TD SOP+PROFORM MOD'!$A$5:$AD$750,MATCH(AH$2,'TD SOP+PROFORM MOD'!$B$2:$AD$2,0)+1,0),0)</f>
        <v>0</v>
      </c>
      <c r="AI124" s="26" t="str">
        <f t="shared" si="34"/>
        <v/>
      </c>
      <c r="AJ124" s="25">
        <f>IFERROR(VLOOKUP($A124,'TD SOP+PROFORM MOD'!$A$5:$AD$750,MATCH(AJ$4,'TD SOP+PROFORM MOD'!$B$2:$AD$2,0)+1,0),0)+IFERROR(VLOOKUP($A124,'TD SOP+PROFORM MOD'!$A$5:$AD$750,MATCH(AJ$2,'TD SOP+PROFORM MOD'!$B$2:$AD$2,0)+1,0),0)</f>
        <v>0</v>
      </c>
      <c r="AK124" s="25">
        <f>IFERROR(VLOOKUP($A124,'TD SOP+PROFORM MOD'!$A$5:$AD$750,MATCH(AK$4,'TD SOP+PROFORM MOD'!$B$2:$AD$2,0)+1,0),0)+IFERROR(VLOOKUP($A124,'TD SOP+PROFORM MOD'!$A$5:$AD$750,MATCH(AK$2,'TD SOP+PROFORM MOD'!$B$2:$AD$2,0)+1,0),0)</f>
        <v>0</v>
      </c>
      <c r="AL124" s="26" t="str">
        <f t="shared" si="35"/>
        <v/>
      </c>
      <c r="AM124" s="25">
        <f t="shared" si="37"/>
        <v>0</v>
      </c>
      <c r="AN124" s="25">
        <f t="shared" si="37"/>
        <v>0</v>
      </c>
      <c r="AO124" s="26" t="str">
        <f t="shared" si="36"/>
        <v/>
      </c>
      <c r="AR124" s="25">
        <f>SUMIF('B&amp;S YTD LFY'!B:B,"="&amp;A124,'B&amp;S YTD LFY'!C:C)</f>
        <v>0</v>
      </c>
      <c r="AS124" s="25">
        <f t="shared" si="38"/>
        <v>0</v>
      </c>
      <c r="AT124" s="25"/>
    </row>
    <row r="125" spans="1:46" x14ac:dyDescent="0.35">
      <c r="A125" s="24">
        <f>IF(AND('TD SOP+PROFORM MOD'!A122&lt;&gt;"",'TD SOP+PROFORM MOD'!A122&lt;&gt;"TOTAL"),'TD SOP+PROFORM MOD'!A122,0)</f>
        <v>0</v>
      </c>
      <c r="C125" s="25" t="str">
        <f>IFERROR(VLOOKUP($A125,'TD SOP+PROFORM MOD'!$A$5:$AD$750,MATCH(C$4,'TD SOP+PROFORM MOD'!$B$2:$AT$2,0)+1,0),"")</f>
        <v/>
      </c>
      <c r="D125" s="25" t="str">
        <f>IFERROR(VLOOKUP($A125,'TD SOP+PROFORM MOD'!$A$5:$AD$750,MATCH(D$4,'TD SOP+PROFORM MOD'!$B$2:$AT$2,0)+1,0),"")</f>
        <v/>
      </c>
      <c r="E125" s="26" t="str">
        <f t="shared" si="24"/>
        <v/>
      </c>
      <c r="F125" s="25" t="str">
        <f>IFERROR(VLOOKUP($A125,'TD SOP+PROFORM MOD'!$A$5:$AD$750,MATCH(F$4,'TD SOP+PROFORM MOD'!$B$2:$AT$2,0)+1,0),"")</f>
        <v/>
      </c>
      <c r="G125" s="25" t="str">
        <f>IFERROR(VLOOKUP($A125,'TD SOP+PROFORM MOD'!$A$5:$AD$750,MATCH(G$4,'TD SOP+PROFORM MOD'!$B$2:$AT$2,0)+1,0),"")</f>
        <v/>
      </c>
      <c r="H125" s="26" t="str">
        <f t="shared" si="25"/>
        <v/>
      </c>
      <c r="I125" s="25" t="str">
        <f>IFERROR(VLOOKUP($A125,'TD SOP+PROFORM MOD'!$A$5:$AD$750,MATCH(I$4,'TD SOP+PROFORM MOD'!$B$2:$AT$2,0)+1,0),"")</f>
        <v/>
      </c>
      <c r="J125" s="25" t="str">
        <f>IFERROR(VLOOKUP($A125,'TD SOP+PROFORM MOD'!$A$5:$AD$750,MATCH(J$4,'TD SOP+PROFORM MOD'!$B$2:$AT$2,0)+1,0),"")</f>
        <v/>
      </c>
      <c r="K125" s="26" t="str">
        <f t="shared" si="26"/>
        <v/>
      </c>
      <c r="L125" s="25" t="str">
        <f>IFERROR(VLOOKUP($A125,'TD SOP+PROFORM MOD'!$A$5:$AD$750,MATCH(L$4,'TD SOP+PROFORM MOD'!$B$2:$AT$2,0)+1,0),"")</f>
        <v/>
      </c>
      <c r="M125" s="25" t="str">
        <f>IFERROR(VLOOKUP($A125,'TD SOP+PROFORM MOD'!$A$5:$AD$750,MATCH(M$4,'TD SOP+PROFORM MOD'!$B$2:$AT$2,0)+1,0),"")</f>
        <v/>
      </c>
      <c r="N125" s="26" t="str">
        <f t="shared" si="27"/>
        <v/>
      </c>
      <c r="O125" s="25">
        <f>IFERROR(VLOOKUP($A125,'TD SOP+PROFORM MOD'!$A$5:$AD$750,MATCH(O$4,'TD SOP+PROFORM MOD'!$B$2:$AD$2,0)+1,0),0)+IFERROR(VLOOKUP($A125,'TD SOP+PROFORM MOD'!$A$5:$AD$750,MATCH(O$2,'TD SOP+PROFORM MOD'!$B$2:$AD$2,0)+1,0),0)</f>
        <v>0</v>
      </c>
      <c r="P125" s="25">
        <f>IFERROR(VLOOKUP($A125,'TD SOP+PROFORM MOD'!$A$5:$AD$750,MATCH(P$4,'TD SOP+PROFORM MOD'!$B$2:$AD$2,0)+1,0),0)+IFERROR(VLOOKUP($A125,'TD SOP+PROFORM MOD'!$A$5:$AD$750,MATCH(P$2,'TD SOP+PROFORM MOD'!$B$2:$AD$2,0)+1,0),0)</f>
        <v>0</v>
      </c>
      <c r="Q125" s="26" t="str">
        <f t="shared" si="28"/>
        <v/>
      </c>
      <c r="R125" s="25">
        <f>IFERROR(VLOOKUP($A125,'TD SOP+PROFORM MOD'!$A$5:$AD$750,MATCH(R$4,'TD SOP+PROFORM MOD'!$B$2:$AD$2,0)+1,0),0)+IFERROR(VLOOKUP($A125,'TD SOP+PROFORM MOD'!$A$5:$AD$750,MATCH(R$2,'TD SOP+PROFORM MOD'!$B$2:$AD$2,0)+1,0),0)</f>
        <v>0</v>
      </c>
      <c r="S125" s="25">
        <f>IFERROR(VLOOKUP($A125,'TD SOP+PROFORM MOD'!$A$5:$AD$750,MATCH(S$4,'TD SOP+PROFORM MOD'!$B$2:$AD$2,0)+1,0),0)+IFERROR(VLOOKUP($A125,'TD SOP+PROFORM MOD'!$A$5:$AD$750,MATCH(S$2,'TD SOP+PROFORM MOD'!$B$2:$AD$2,0)+1,0),0)</f>
        <v>0</v>
      </c>
      <c r="T125" s="26" t="str">
        <f t="shared" si="29"/>
        <v/>
      </c>
      <c r="U125" s="25">
        <f>IFERROR(VLOOKUP($A125,'TD SOP+PROFORM MOD'!$A$5:$AD$750,MATCH(U$4,'TD SOP+PROFORM MOD'!$B$2:$AD$2,0)+1,0),0)+IFERROR(VLOOKUP($A125,'TD SOP+PROFORM MOD'!$A$5:$AD$750,MATCH(U$2,'TD SOP+PROFORM MOD'!$B$2:$AD$2,0)+1,0),0)</f>
        <v>0</v>
      </c>
      <c r="V125" s="25">
        <f>IFERROR(VLOOKUP($A125,'TD SOP+PROFORM MOD'!$A$5:$AD$750,MATCH(V$4,'TD SOP+PROFORM MOD'!$B$2:$AD$2,0)+1,0),0)+IFERROR(VLOOKUP($A125,'TD SOP+PROFORM MOD'!$A$5:$AD$750,MATCH(V$2,'TD SOP+PROFORM MOD'!$B$2:$AD$2,0)+1,0),0)</f>
        <v>0</v>
      </c>
      <c r="W125" s="26" t="str">
        <f t="shared" si="30"/>
        <v/>
      </c>
      <c r="X125" s="25">
        <f>IFERROR(VLOOKUP($A125,'TD SOP+PROFORM MOD'!$A$5:$AD$750,MATCH(X$4,'TD SOP+PROFORM MOD'!$B$2:$AD$2,0)+1,0),0)+IFERROR(VLOOKUP($A125,'TD SOP+PROFORM MOD'!$A$5:$AD$750,MATCH(X$2,'TD SOP+PROFORM MOD'!$B$2:$AD$2,0)+1,0),0)</f>
        <v>0</v>
      </c>
      <c r="Y125" s="25">
        <f>IFERROR(VLOOKUP($A125,'TD SOP+PROFORM MOD'!$A$5:$AD$750,MATCH(Y$4,'TD SOP+PROFORM MOD'!$B$2:$AD$2,0)+1,0),0)+IFERROR(VLOOKUP($A125,'TD SOP+PROFORM MOD'!$A$5:$AD$750,MATCH(Y$2,'TD SOP+PROFORM MOD'!$B$2:$AD$2,0)+1,0),0)</f>
        <v>0</v>
      </c>
      <c r="Z125" s="26" t="str">
        <f t="shared" si="31"/>
        <v/>
      </c>
      <c r="AA125" s="25">
        <f>IFERROR(VLOOKUP($A125,'TD SOP+PROFORM MOD'!$A$5:$AD$750,MATCH(AA$4,'TD SOP+PROFORM MOD'!$B$2:$AD$2,0)+1,0),0)+IFERROR(VLOOKUP($A125,'TD SOP+PROFORM MOD'!$A$5:$AD$750,MATCH(AA$2,'TD SOP+PROFORM MOD'!$B$2:$AD$2,0)+1,0),0)</f>
        <v>0</v>
      </c>
      <c r="AB125" s="25">
        <f>IFERROR(VLOOKUP($A125,'TD SOP+PROFORM MOD'!$A$5:$AD$750,MATCH(AB$4,'TD SOP+PROFORM MOD'!$B$2:$AD$2,0)+1,0),0)+IFERROR(VLOOKUP($A125,'TD SOP+PROFORM MOD'!$A$5:$AD$750,MATCH(AB$2,'TD SOP+PROFORM MOD'!$B$2:$AD$2,0)+1,0),0)</f>
        <v>0</v>
      </c>
      <c r="AC125" s="26" t="str">
        <f t="shared" si="32"/>
        <v/>
      </c>
      <c r="AD125" s="25">
        <f>IFERROR(VLOOKUP($A125,'TD SOP+PROFORM MOD'!$A$5:$AD$750,MATCH(AD$4,'TD SOP+PROFORM MOD'!$B$2:$AD$2,0)+1,0),0)+IFERROR(VLOOKUP($A125,'TD SOP+PROFORM MOD'!$A$5:$AD$750,MATCH(AD$2,'TD SOP+PROFORM MOD'!$B$2:$AD$2,0)+1,0),0)</f>
        <v>0</v>
      </c>
      <c r="AE125" s="25">
        <f>IFERROR(VLOOKUP($A125,'TD SOP+PROFORM MOD'!$A$5:$AD$750,MATCH(AE$4,'TD SOP+PROFORM MOD'!$B$2:$AD$2,0)+1,0),0)+IFERROR(VLOOKUP($A125,'TD SOP+PROFORM MOD'!$A$5:$AD$750,MATCH(AE$2,'TD SOP+PROFORM MOD'!$B$2:$AD$2,0)+1,0),0)</f>
        <v>0</v>
      </c>
      <c r="AF125" s="26" t="str">
        <f t="shared" si="33"/>
        <v/>
      </c>
      <c r="AG125" s="25">
        <f>IFERROR(VLOOKUP($A125,'TD SOP+PROFORM MOD'!$A$5:$AD$750,MATCH(AG$4,'TD SOP+PROFORM MOD'!$B$2:$AD$2,0)+1,0),0)+IFERROR(VLOOKUP($A125,'TD SOP+PROFORM MOD'!$A$5:$AD$750,MATCH(AG$2,'TD SOP+PROFORM MOD'!$B$2:$AD$2,0)+1,0),0)</f>
        <v>0</v>
      </c>
      <c r="AH125" s="25">
        <f>IFERROR(VLOOKUP($A125,'TD SOP+PROFORM MOD'!$A$5:$AD$750,MATCH(AH$4,'TD SOP+PROFORM MOD'!$B$2:$AD$2,0)+1,0),0)+IFERROR(VLOOKUP($A125,'TD SOP+PROFORM MOD'!$A$5:$AD$750,MATCH(AH$2,'TD SOP+PROFORM MOD'!$B$2:$AD$2,0)+1,0),0)</f>
        <v>0</v>
      </c>
      <c r="AI125" s="26" t="str">
        <f t="shared" si="34"/>
        <v/>
      </c>
      <c r="AJ125" s="25">
        <f>IFERROR(VLOOKUP($A125,'TD SOP+PROFORM MOD'!$A$5:$AD$750,MATCH(AJ$4,'TD SOP+PROFORM MOD'!$B$2:$AD$2,0)+1,0),0)+IFERROR(VLOOKUP($A125,'TD SOP+PROFORM MOD'!$A$5:$AD$750,MATCH(AJ$2,'TD SOP+PROFORM MOD'!$B$2:$AD$2,0)+1,0),0)</f>
        <v>0</v>
      </c>
      <c r="AK125" s="25">
        <f>IFERROR(VLOOKUP($A125,'TD SOP+PROFORM MOD'!$A$5:$AD$750,MATCH(AK$4,'TD SOP+PROFORM MOD'!$B$2:$AD$2,0)+1,0),0)+IFERROR(VLOOKUP($A125,'TD SOP+PROFORM MOD'!$A$5:$AD$750,MATCH(AK$2,'TD SOP+PROFORM MOD'!$B$2:$AD$2,0)+1,0),0)</f>
        <v>0</v>
      </c>
      <c r="AL125" s="26" t="str">
        <f t="shared" si="35"/>
        <v/>
      </c>
      <c r="AM125" s="25">
        <f t="shared" si="37"/>
        <v>0</v>
      </c>
      <c r="AN125" s="25">
        <f t="shared" si="37"/>
        <v>0</v>
      </c>
      <c r="AO125" s="26" t="str">
        <f t="shared" si="36"/>
        <v/>
      </c>
      <c r="AR125" s="25">
        <f>SUMIF('B&amp;S YTD LFY'!B:B,"="&amp;A125,'B&amp;S YTD LFY'!C:C)</f>
        <v>0</v>
      </c>
      <c r="AS125" s="25">
        <f t="shared" si="38"/>
        <v>0</v>
      </c>
      <c r="AT125" s="25"/>
    </row>
    <row r="126" spans="1:46" x14ac:dyDescent="0.35">
      <c r="A126" s="24">
        <f>IF(AND('TD SOP+PROFORM MOD'!A123&lt;&gt;"",'TD SOP+PROFORM MOD'!A123&lt;&gt;"TOTAL"),'TD SOP+PROFORM MOD'!A123,0)</f>
        <v>0</v>
      </c>
      <c r="C126" s="25" t="str">
        <f>IFERROR(VLOOKUP($A126,'TD SOP+PROFORM MOD'!$A$5:$AD$750,MATCH(C$4,'TD SOP+PROFORM MOD'!$B$2:$AT$2,0)+1,0),"")</f>
        <v/>
      </c>
      <c r="D126" s="25" t="str">
        <f>IFERROR(VLOOKUP($A126,'TD SOP+PROFORM MOD'!$A$5:$AD$750,MATCH(D$4,'TD SOP+PROFORM MOD'!$B$2:$AT$2,0)+1,0),"")</f>
        <v/>
      </c>
      <c r="E126" s="26" t="str">
        <f t="shared" si="24"/>
        <v/>
      </c>
      <c r="F126" s="25" t="str">
        <f>IFERROR(VLOOKUP($A126,'TD SOP+PROFORM MOD'!$A$5:$AD$750,MATCH(F$4,'TD SOP+PROFORM MOD'!$B$2:$AT$2,0)+1,0),"")</f>
        <v/>
      </c>
      <c r="G126" s="25" t="str">
        <f>IFERROR(VLOOKUP($A126,'TD SOP+PROFORM MOD'!$A$5:$AD$750,MATCH(G$4,'TD SOP+PROFORM MOD'!$B$2:$AT$2,0)+1,0),"")</f>
        <v/>
      </c>
      <c r="H126" s="26" t="str">
        <f t="shared" si="25"/>
        <v/>
      </c>
      <c r="I126" s="25" t="str">
        <f>IFERROR(VLOOKUP($A126,'TD SOP+PROFORM MOD'!$A$5:$AD$750,MATCH(I$4,'TD SOP+PROFORM MOD'!$B$2:$AT$2,0)+1,0),"")</f>
        <v/>
      </c>
      <c r="J126" s="25" t="str">
        <f>IFERROR(VLOOKUP($A126,'TD SOP+PROFORM MOD'!$A$5:$AD$750,MATCH(J$4,'TD SOP+PROFORM MOD'!$B$2:$AT$2,0)+1,0),"")</f>
        <v/>
      </c>
      <c r="K126" s="26" t="str">
        <f t="shared" si="26"/>
        <v/>
      </c>
      <c r="L126" s="25" t="str">
        <f>IFERROR(VLOOKUP($A126,'TD SOP+PROFORM MOD'!$A$5:$AD$750,MATCH(L$4,'TD SOP+PROFORM MOD'!$B$2:$AT$2,0)+1,0),"")</f>
        <v/>
      </c>
      <c r="M126" s="25" t="str">
        <f>IFERROR(VLOOKUP($A126,'TD SOP+PROFORM MOD'!$A$5:$AD$750,MATCH(M$4,'TD SOP+PROFORM MOD'!$B$2:$AT$2,0)+1,0),"")</f>
        <v/>
      </c>
      <c r="N126" s="26" t="str">
        <f t="shared" si="27"/>
        <v/>
      </c>
      <c r="O126" s="25">
        <f>IFERROR(VLOOKUP($A126,'TD SOP+PROFORM MOD'!$A$5:$AD$750,MATCH(O$4,'TD SOP+PROFORM MOD'!$B$2:$AD$2,0)+1,0),0)+IFERROR(VLOOKUP($A126,'TD SOP+PROFORM MOD'!$A$5:$AD$750,MATCH(O$2,'TD SOP+PROFORM MOD'!$B$2:$AD$2,0)+1,0),0)</f>
        <v>0</v>
      </c>
      <c r="P126" s="25">
        <f>IFERROR(VLOOKUP($A126,'TD SOP+PROFORM MOD'!$A$5:$AD$750,MATCH(P$4,'TD SOP+PROFORM MOD'!$B$2:$AD$2,0)+1,0),0)+IFERROR(VLOOKUP($A126,'TD SOP+PROFORM MOD'!$A$5:$AD$750,MATCH(P$2,'TD SOP+PROFORM MOD'!$B$2:$AD$2,0)+1,0),0)</f>
        <v>0</v>
      </c>
      <c r="Q126" s="26" t="str">
        <f t="shared" si="28"/>
        <v/>
      </c>
      <c r="R126" s="25">
        <f>IFERROR(VLOOKUP($A126,'TD SOP+PROFORM MOD'!$A$5:$AD$750,MATCH(R$4,'TD SOP+PROFORM MOD'!$B$2:$AD$2,0)+1,0),0)+IFERROR(VLOOKUP($A126,'TD SOP+PROFORM MOD'!$A$5:$AD$750,MATCH(R$2,'TD SOP+PROFORM MOD'!$B$2:$AD$2,0)+1,0),0)</f>
        <v>0</v>
      </c>
      <c r="S126" s="25">
        <f>IFERROR(VLOOKUP($A126,'TD SOP+PROFORM MOD'!$A$5:$AD$750,MATCH(S$4,'TD SOP+PROFORM MOD'!$B$2:$AD$2,0)+1,0),0)+IFERROR(VLOOKUP($A126,'TD SOP+PROFORM MOD'!$A$5:$AD$750,MATCH(S$2,'TD SOP+PROFORM MOD'!$B$2:$AD$2,0)+1,0),0)</f>
        <v>0</v>
      </c>
      <c r="T126" s="26" t="str">
        <f t="shared" si="29"/>
        <v/>
      </c>
      <c r="U126" s="25">
        <f>IFERROR(VLOOKUP($A126,'TD SOP+PROFORM MOD'!$A$5:$AD$750,MATCH(U$4,'TD SOP+PROFORM MOD'!$B$2:$AD$2,0)+1,0),0)+IFERROR(VLOOKUP($A126,'TD SOP+PROFORM MOD'!$A$5:$AD$750,MATCH(U$2,'TD SOP+PROFORM MOD'!$B$2:$AD$2,0)+1,0),0)</f>
        <v>0</v>
      </c>
      <c r="V126" s="25">
        <f>IFERROR(VLOOKUP($A126,'TD SOP+PROFORM MOD'!$A$5:$AD$750,MATCH(V$4,'TD SOP+PROFORM MOD'!$B$2:$AD$2,0)+1,0),0)+IFERROR(VLOOKUP($A126,'TD SOP+PROFORM MOD'!$A$5:$AD$750,MATCH(V$2,'TD SOP+PROFORM MOD'!$B$2:$AD$2,0)+1,0),0)</f>
        <v>0</v>
      </c>
      <c r="W126" s="26" t="str">
        <f t="shared" si="30"/>
        <v/>
      </c>
      <c r="X126" s="25">
        <f>IFERROR(VLOOKUP($A126,'TD SOP+PROFORM MOD'!$A$5:$AD$750,MATCH(X$4,'TD SOP+PROFORM MOD'!$B$2:$AD$2,0)+1,0),0)+IFERROR(VLOOKUP($A126,'TD SOP+PROFORM MOD'!$A$5:$AD$750,MATCH(X$2,'TD SOP+PROFORM MOD'!$B$2:$AD$2,0)+1,0),0)</f>
        <v>0</v>
      </c>
      <c r="Y126" s="25">
        <f>IFERROR(VLOOKUP($A126,'TD SOP+PROFORM MOD'!$A$5:$AD$750,MATCH(Y$4,'TD SOP+PROFORM MOD'!$B$2:$AD$2,0)+1,0),0)+IFERROR(VLOOKUP($A126,'TD SOP+PROFORM MOD'!$A$5:$AD$750,MATCH(Y$2,'TD SOP+PROFORM MOD'!$B$2:$AD$2,0)+1,0),0)</f>
        <v>0</v>
      </c>
      <c r="Z126" s="26" t="str">
        <f t="shared" si="31"/>
        <v/>
      </c>
      <c r="AA126" s="25">
        <f>IFERROR(VLOOKUP($A126,'TD SOP+PROFORM MOD'!$A$5:$AD$750,MATCH(AA$4,'TD SOP+PROFORM MOD'!$B$2:$AD$2,0)+1,0),0)+IFERROR(VLOOKUP($A126,'TD SOP+PROFORM MOD'!$A$5:$AD$750,MATCH(AA$2,'TD SOP+PROFORM MOD'!$B$2:$AD$2,0)+1,0),0)</f>
        <v>0</v>
      </c>
      <c r="AB126" s="25">
        <f>IFERROR(VLOOKUP($A126,'TD SOP+PROFORM MOD'!$A$5:$AD$750,MATCH(AB$4,'TD SOP+PROFORM MOD'!$B$2:$AD$2,0)+1,0),0)+IFERROR(VLOOKUP($A126,'TD SOP+PROFORM MOD'!$A$5:$AD$750,MATCH(AB$2,'TD SOP+PROFORM MOD'!$B$2:$AD$2,0)+1,0),0)</f>
        <v>0</v>
      </c>
      <c r="AC126" s="26" t="str">
        <f t="shared" si="32"/>
        <v/>
      </c>
      <c r="AD126" s="25">
        <f>IFERROR(VLOOKUP($A126,'TD SOP+PROFORM MOD'!$A$5:$AD$750,MATCH(AD$4,'TD SOP+PROFORM MOD'!$B$2:$AD$2,0)+1,0),0)+IFERROR(VLOOKUP($A126,'TD SOP+PROFORM MOD'!$A$5:$AD$750,MATCH(AD$2,'TD SOP+PROFORM MOD'!$B$2:$AD$2,0)+1,0),0)</f>
        <v>0</v>
      </c>
      <c r="AE126" s="25">
        <f>IFERROR(VLOOKUP($A126,'TD SOP+PROFORM MOD'!$A$5:$AD$750,MATCH(AE$4,'TD SOP+PROFORM MOD'!$B$2:$AD$2,0)+1,0),0)+IFERROR(VLOOKUP($A126,'TD SOP+PROFORM MOD'!$A$5:$AD$750,MATCH(AE$2,'TD SOP+PROFORM MOD'!$B$2:$AD$2,0)+1,0),0)</f>
        <v>0</v>
      </c>
      <c r="AF126" s="26" t="str">
        <f t="shared" si="33"/>
        <v/>
      </c>
      <c r="AG126" s="25">
        <f>IFERROR(VLOOKUP($A126,'TD SOP+PROFORM MOD'!$A$5:$AD$750,MATCH(AG$4,'TD SOP+PROFORM MOD'!$B$2:$AD$2,0)+1,0),0)+IFERROR(VLOOKUP($A126,'TD SOP+PROFORM MOD'!$A$5:$AD$750,MATCH(AG$2,'TD SOP+PROFORM MOD'!$B$2:$AD$2,0)+1,0),0)</f>
        <v>0</v>
      </c>
      <c r="AH126" s="25">
        <f>IFERROR(VLOOKUP($A126,'TD SOP+PROFORM MOD'!$A$5:$AD$750,MATCH(AH$4,'TD SOP+PROFORM MOD'!$B$2:$AD$2,0)+1,0),0)+IFERROR(VLOOKUP($A126,'TD SOP+PROFORM MOD'!$A$5:$AD$750,MATCH(AH$2,'TD SOP+PROFORM MOD'!$B$2:$AD$2,0)+1,0),0)</f>
        <v>0</v>
      </c>
      <c r="AI126" s="26" t="str">
        <f t="shared" si="34"/>
        <v/>
      </c>
      <c r="AJ126" s="25">
        <f>IFERROR(VLOOKUP($A126,'TD SOP+PROFORM MOD'!$A$5:$AD$750,MATCH(AJ$4,'TD SOP+PROFORM MOD'!$B$2:$AD$2,0)+1,0),0)+IFERROR(VLOOKUP($A126,'TD SOP+PROFORM MOD'!$A$5:$AD$750,MATCH(AJ$2,'TD SOP+PROFORM MOD'!$B$2:$AD$2,0)+1,0),0)</f>
        <v>0</v>
      </c>
      <c r="AK126" s="25">
        <f>IFERROR(VLOOKUP($A126,'TD SOP+PROFORM MOD'!$A$5:$AD$750,MATCH(AK$4,'TD SOP+PROFORM MOD'!$B$2:$AD$2,0)+1,0),0)+IFERROR(VLOOKUP($A126,'TD SOP+PROFORM MOD'!$A$5:$AD$750,MATCH(AK$2,'TD SOP+PROFORM MOD'!$B$2:$AD$2,0)+1,0),0)</f>
        <v>0</v>
      </c>
      <c r="AL126" s="26" t="str">
        <f t="shared" si="35"/>
        <v/>
      </c>
      <c r="AM126" s="25">
        <f t="shared" si="37"/>
        <v>0</v>
      </c>
      <c r="AN126" s="25">
        <f t="shared" si="37"/>
        <v>0</v>
      </c>
      <c r="AO126" s="26" t="str">
        <f t="shared" si="36"/>
        <v/>
      </c>
      <c r="AR126" s="25">
        <f>SUMIF('B&amp;S YTD LFY'!B:B,"="&amp;A126,'B&amp;S YTD LFY'!C:C)</f>
        <v>0</v>
      </c>
      <c r="AS126" s="25">
        <f t="shared" si="38"/>
        <v>0</v>
      </c>
      <c r="AT126" s="25"/>
    </row>
    <row r="127" spans="1:46" x14ac:dyDescent="0.35">
      <c r="A127" s="24">
        <f>IF(AND('TD SOP+PROFORM MOD'!A124&lt;&gt;"",'TD SOP+PROFORM MOD'!A124&lt;&gt;"TOTAL"),'TD SOP+PROFORM MOD'!A124,0)</f>
        <v>0</v>
      </c>
      <c r="C127" s="25" t="str">
        <f>IFERROR(VLOOKUP($A127,'TD SOP+PROFORM MOD'!$A$5:$AD$750,MATCH(C$4,'TD SOP+PROFORM MOD'!$B$2:$AT$2,0)+1,0),"")</f>
        <v/>
      </c>
      <c r="D127" s="25" t="str">
        <f>IFERROR(VLOOKUP($A127,'TD SOP+PROFORM MOD'!$A$5:$AD$750,MATCH(D$4,'TD SOP+PROFORM MOD'!$B$2:$AT$2,0)+1,0),"")</f>
        <v/>
      </c>
      <c r="E127" s="26" t="str">
        <f t="shared" si="24"/>
        <v/>
      </c>
      <c r="F127" s="25" t="str">
        <f>IFERROR(VLOOKUP($A127,'TD SOP+PROFORM MOD'!$A$5:$AD$750,MATCH(F$4,'TD SOP+PROFORM MOD'!$B$2:$AT$2,0)+1,0),"")</f>
        <v/>
      </c>
      <c r="G127" s="25" t="str">
        <f>IFERROR(VLOOKUP($A127,'TD SOP+PROFORM MOD'!$A$5:$AD$750,MATCH(G$4,'TD SOP+PROFORM MOD'!$B$2:$AT$2,0)+1,0),"")</f>
        <v/>
      </c>
      <c r="H127" s="26" t="str">
        <f t="shared" si="25"/>
        <v/>
      </c>
      <c r="I127" s="25" t="str">
        <f>IFERROR(VLOOKUP($A127,'TD SOP+PROFORM MOD'!$A$5:$AD$750,MATCH(I$4,'TD SOP+PROFORM MOD'!$B$2:$AT$2,0)+1,0),"")</f>
        <v/>
      </c>
      <c r="J127" s="25" t="str">
        <f>IFERROR(VLOOKUP($A127,'TD SOP+PROFORM MOD'!$A$5:$AD$750,MATCH(J$4,'TD SOP+PROFORM MOD'!$B$2:$AT$2,0)+1,0),"")</f>
        <v/>
      </c>
      <c r="K127" s="26" t="str">
        <f t="shared" si="26"/>
        <v/>
      </c>
      <c r="L127" s="25" t="str">
        <f>IFERROR(VLOOKUP($A127,'TD SOP+PROFORM MOD'!$A$5:$AD$750,MATCH(L$4,'TD SOP+PROFORM MOD'!$B$2:$AT$2,0)+1,0),"")</f>
        <v/>
      </c>
      <c r="M127" s="25" t="str">
        <f>IFERROR(VLOOKUP($A127,'TD SOP+PROFORM MOD'!$A$5:$AD$750,MATCH(M$4,'TD SOP+PROFORM MOD'!$B$2:$AT$2,0)+1,0),"")</f>
        <v/>
      </c>
      <c r="N127" s="26" t="str">
        <f t="shared" si="27"/>
        <v/>
      </c>
      <c r="O127" s="25">
        <f>IFERROR(VLOOKUP($A127,'TD SOP+PROFORM MOD'!$A$5:$AD$750,MATCH(O$4,'TD SOP+PROFORM MOD'!$B$2:$AD$2,0)+1,0),0)+IFERROR(VLOOKUP($A127,'TD SOP+PROFORM MOD'!$A$5:$AD$750,MATCH(O$2,'TD SOP+PROFORM MOD'!$B$2:$AD$2,0)+1,0),0)</f>
        <v>0</v>
      </c>
      <c r="P127" s="25">
        <f>IFERROR(VLOOKUP($A127,'TD SOP+PROFORM MOD'!$A$5:$AD$750,MATCH(P$4,'TD SOP+PROFORM MOD'!$B$2:$AD$2,0)+1,0),0)+IFERROR(VLOOKUP($A127,'TD SOP+PROFORM MOD'!$A$5:$AD$750,MATCH(P$2,'TD SOP+PROFORM MOD'!$B$2:$AD$2,0)+1,0),0)</f>
        <v>0</v>
      </c>
      <c r="Q127" s="26" t="str">
        <f t="shared" si="28"/>
        <v/>
      </c>
      <c r="R127" s="25">
        <f>IFERROR(VLOOKUP($A127,'TD SOP+PROFORM MOD'!$A$5:$AD$750,MATCH(R$4,'TD SOP+PROFORM MOD'!$B$2:$AD$2,0)+1,0),0)+IFERROR(VLOOKUP($A127,'TD SOP+PROFORM MOD'!$A$5:$AD$750,MATCH(R$2,'TD SOP+PROFORM MOD'!$B$2:$AD$2,0)+1,0),0)</f>
        <v>0</v>
      </c>
      <c r="S127" s="25">
        <f>IFERROR(VLOOKUP($A127,'TD SOP+PROFORM MOD'!$A$5:$AD$750,MATCH(S$4,'TD SOP+PROFORM MOD'!$B$2:$AD$2,0)+1,0),0)+IFERROR(VLOOKUP($A127,'TD SOP+PROFORM MOD'!$A$5:$AD$750,MATCH(S$2,'TD SOP+PROFORM MOD'!$B$2:$AD$2,0)+1,0),0)</f>
        <v>0</v>
      </c>
      <c r="T127" s="26" t="str">
        <f t="shared" si="29"/>
        <v/>
      </c>
      <c r="U127" s="25">
        <f>IFERROR(VLOOKUP($A127,'TD SOP+PROFORM MOD'!$A$5:$AD$750,MATCH(U$4,'TD SOP+PROFORM MOD'!$B$2:$AD$2,0)+1,0),0)+IFERROR(VLOOKUP($A127,'TD SOP+PROFORM MOD'!$A$5:$AD$750,MATCH(U$2,'TD SOP+PROFORM MOD'!$B$2:$AD$2,0)+1,0),0)</f>
        <v>0</v>
      </c>
      <c r="V127" s="25">
        <f>IFERROR(VLOOKUP($A127,'TD SOP+PROFORM MOD'!$A$5:$AD$750,MATCH(V$4,'TD SOP+PROFORM MOD'!$B$2:$AD$2,0)+1,0),0)+IFERROR(VLOOKUP($A127,'TD SOP+PROFORM MOD'!$A$5:$AD$750,MATCH(V$2,'TD SOP+PROFORM MOD'!$B$2:$AD$2,0)+1,0),0)</f>
        <v>0</v>
      </c>
      <c r="W127" s="26" t="str">
        <f t="shared" si="30"/>
        <v/>
      </c>
      <c r="X127" s="25">
        <f>IFERROR(VLOOKUP($A127,'TD SOP+PROFORM MOD'!$A$5:$AD$750,MATCH(X$4,'TD SOP+PROFORM MOD'!$B$2:$AD$2,0)+1,0),0)+IFERROR(VLOOKUP($A127,'TD SOP+PROFORM MOD'!$A$5:$AD$750,MATCH(X$2,'TD SOP+PROFORM MOD'!$B$2:$AD$2,0)+1,0),0)</f>
        <v>0</v>
      </c>
      <c r="Y127" s="25">
        <f>IFERROR(VLOOKUP($A127,'TD SOP+PROFORM MOD'!$A$5:$AD$750,MATCH(Y$4,'TD SOP+PROFORM MOD'!$B$2:$AD$2,0)+1,0),0)+IFERROR(VLOOKUP($A127,'TD SOP+PROFORM MOD'!$A$5:$AD$750,MATCH(Y$2,'TD SOP+PROFORM MOD'!$B$2:$AD$2,0)+1,0),0)</f>
        <v>0</v>
      </c>
      <c r="Z127" s="26" t="str">
        <f t="shared" si="31"/>
        <v/>
      </c>
      <c r="AA127" s="25">
        <f>IFERROR(VLOOKUP($A127,'TD SOP+PROFORM MOD'!$A$5:$AD$750,MATCH(AA$4,'TD SOP+PROFORM MOD'!$B$2:$AD$2,0)+1,0),0)+IFERROR(VLOOKUP($A127,'TD SOP+PROFORM MOD'!$A$5:$AD$750,MATCH(AA$2,'TD SOP+PROFORM MOD'!$B$2:$AD$2,0)+1,0),0)</f>
        <v>0</v>
      </c>
      <c r="AB127" s="25">
        <f>IFERROR(VLOOKUP($A127,'TD SOP+PROFORM MOD'!$A$5:$AD$750,MATCH(AB$4,'TD SOP+PROFORM MOD'!$B$2:$AD$2,0)+1,0),0)+IFERROR(VLOOKUP($A127,'TD SOP+PROFORM MOD'!$A$5:$AD$750,MATCH(AB$2,'TD SOP+PROFORM MOD'!$B$2:$AD$2,0)+1,0),0)</f>
        <v>0</v>
      </c>
      <c r="AC127" s="26" t="str">
        <f t="shared" si="32"/>
        <v/>
      </c>
      <c r="AD127" s="25">
        <f>IFERROR(VLOOKUP($A127,'TD SOP+PROFORM MOD'!$A$5:$AD$750,MATCH(AD$4,'TD SOP+PROFORM MOD'!$B$2:$AD$2,0)+1,0),0)+IFERROR(VLOOKUP($A127,'TD SOP+PROFORM MOD'!$A$5:$AD$750,MATCH(AD$2,'TD SOP+PROFORM MOD'!$B$2:$AD$2,0)+1,0),0)</f>
        <v>0</v>
      </c>
      <c r="AE127" s="25">
        <f>IFERROR(VLOOKUP($A127,'TD SOP+PROFORM MOD'!$A$5:$AD$750,MATCH(AE$4,'TD SOP+PROFORM MOD'!$B$2:$AD$2,0)+1,0),0)+IFERROR(VLOOKUP($A127,'TD SOP+PROFORM MOD'!$A$5:$AD$750,MATCH(AE$2,'TD SOP+PROFORM MOD'!$B$2:$AD$2,0)+1,0),0)</f>
        <v>0</v>
      </c>
      <c r="AF127" s="26" t="str">
        <f t="shared" si="33"/>
        <v/>
      </c>
      <c r="AG127" s="25">
        <f>IFERROR(VLOOKUP($A127,'TD SOP+PROFORM MOD'!$A$5:$AD$750,MATCH(AG$4,'TD SOP+PROFORM MOD'!$B$2:$AD$2,0)+1,0),0)+IFERROR(VLOOKUP($A127,'TD SOP+PROFORM MOD'!$A$5:$AD$750,MATCH(AG$2,'TD SOP+PROFORM MOD'!$B$2:$AD$2,0)+1,0),0)</f>
        <v>0</v>
      </c>
      <c r="AH127" s="25">
        <f>IFERROR(VLOOKUP($A127,'TD SOP+PROFORM MOD'!$A$5:$AD$750,MATCH(AH$4,'TD SOP+PROFORM MOD'!$B$2:$AD$2,0)+1,0),0)+IFERROR(VLOOKUP($A127,'TD SOP+PROFORM MOD'!$A$5:$AD$750,MATCH(AH$2,'TD SOP+PROFORM MOD'!$B$2:$AD$2,0)+1,0),0)</f>
        <v>0</v>
      </c>
      <c r="AI127" s="26" t="str">
        <f t="shared" si="34"/>
        <v/>
      </c>
      <c r="AJ127" s="25">
        <f>IFERROR(VLOOKUP($A127,'TD SOP+PROFORM MOD'!$A$5:$AD$750,MATCH(AJ$4,'TD SOP+PROFORM MOD'!$B$2:$AD$2,0)+1,0),0)+IFERROR(VLOOKUP($A127,'TD SOP+PROFORM MOD'!$A$5:$AD$750,MATCH(AJ$2,'TD SOP+PROFORM MOD'!$B$2:$AD$2,0)+1,0),0)</f>
        <v>0</v>
      </c>
      <c r="AK127" s="25">
        <f>IFERROR(VLOOKUP($A127,'TD SOP+PROFORM MOD'!$A$5:$AD$750,MATCH(AK$4,'TD SOP+PROFORM MOD'!$B$2:$AD$2,0)+1,0),0)+IFERROR(VLOOKUP($A127,'TD SOP+PROFORM MOD'!$A$5:$AD$750,MATCH(AK$2,'TD SOP+PROFORM MOD'!$B$2:$AD$2,0)+1,0),0)</f>
        <v>0</v>
      </c>
      <c r="AL127" s="26" t="str">
        <f t="shared" si="35"/>
        <v/>
      </c>
      <c r="AM127" s="25">
        <f t="shared" si="37"/>
        <v>0</v>
      </c>
      <c r="AN127" s="25">
        <f t="shared" si="37"/>
        <v>0</v>
      </c>
      <c r="AO127" s="26" t="str">
        <f t="shared" si="36"/>
        <v/>
      </c>
      <c r="AR127" s="25">
        <f>SUMIF('B&amp;S YTD LFY'!B:B,"="&amp;A127,'B&amp;S YTD LFY'!C:C)</f>
        <v>0</v>
      </c>
      <c r="AS127" s="25">
        <f t="shared" si="38"/>
        <v>0</v>
      </c>
      <c r="AT127" s="25"/>
    </row>
    <row r="128" spans="1:46" x14ac:dyDescent="0.35">
      <c r="A128" s="24">
        <f>IF(AND('TD SOP+PROFORM MOD'!A125&lt;&gt;"",'TD SOP+PROFORM MOD'!A125&lt;&gt;"TOTAL"),'TD SOP+PROFORM MOD'!A125,0)</f>
        <v>0</v>
      </c>
      <c r="C128" s="25" t="str">
        <f>IFERROR(VLOOKUP($A128,'TD SOP+PROFORM MOD'!$A$5:$AD$750,MATCH(C$4,'TD SOP+PROFORM MOD'!$B$2:$AT$2,0)+1,0),"")</f>
        <v/>
      </c>
      <c r="D128" s="25" t="str">
        <f>IFERROR(VLOOKUP($A128,'TD SOP+PROFORM MOD'!$A$5:$AD$750,MATCH(D$4,'TD SOP+PROFORM MOD'!$B$2:$AT$2,0)+1,0),"")</f>
        <v/>
      </c>
      <c r="E128" s="26" t="str">
        <f t="shared" si="24"/>
        <v/>
      </c>
      <c r="F128" s="25" t="str">
        <f>IFERROR(VLOOKUP($A128,'TD SOP+PROFORM MOD'!$A$5:$AD$750,MATCH(F$4,'TD SOP+PROFORM MOD'!$B$2:$AT$2,0)+1,0),"")</f>
        <v/>
      </c>
      <c r="G128" s="25" t="str">
        <f>IFERROR(VLOOKUP($A128,'TD SOP+PROFORM MOD'!$A$5:$AD$750,MATCH(G$4,'TD SOP+PROFORM MOD'!$B$2:$AT$2,0)+1,0),"")</f>
        <v/>
      </c>
      <c r="H128" s="26" t="str">
        <f t="shared" si="25"/>
        <v/>
      </c>
      <c r="I128" s="25" t="str">
        <f>IFERROR(VLOOKUP($A128,'TD SOP+PROFORM MOD'!$A$5:$AD$750,MATCH(I$4,'TD SOP+PROFORM MOD'!$B$2:$AT$2,0)+1,0),"")</f>
        <v/>
      </c>
      <c r="J128" s="25" t="str">
        <f>IFERROR(VLOOKUP($A128,'TD SOP+PROFORM MOD'!$A$5:$AD$750,MATCH(J$4,'TD SOP+PROFORM MOD'!$B$2:$AT$2,0)+1,0),"")</f>
        <v/>
      </c>
      <c r="K128" s="26" t="str">
        <f t="shared" si="26"/>
        <v/>
      </c>
      <c r="L128" s="25" t="str">
        <f>IFERROR(VLOOKUP($A128,'TD SOP+PROFORM MOD'!$A$5:$AD$750,MATCH(L$4,'TD SOP+PROFORM MOD'!$B$2:$AT$2,0)+1,0),"")</f>
        <v/>
      </c>
      <c r="M128" s="25" t="str">
        <f>IFERROR(VLOOKUP($A128,'TD SOP+PROFORM MOD'!$A$5:$AD$750,MATCH(M$4,'TD SOP+PROFORM MOD'!$B$2:$AT$2,0)+1,0),"")</f>
        <v/>
      </c>
      <c r="N128" s="26" t="str">
        <f t="shared" si="27"/>
        <v/>
      </c>
      <c r="O128" s="25">
        <f>IFERROR(VLOOKUP($A128,'TD SOP+PROFORM MOD'!$A$5:$AD$750,MATCH(O$4,'TD SOP+PROFORM MOD'!$B$2:$AD$2,0)+1,0),0)+IFERROR(VLOOKUP($A128,'TD SOP+PROFORM MOD'!$A$5:$AD$750,MATCH(O$2,'TD SOP+PROFORM MOD'!$B$2:$AD$2,0)+1,0),0)</f>
        <v>0</v>
      </c>
      <c r="P128" s="25">
        <f>IFERROR(VLOOKUP($A128,'TD SOP+PROFORM MOD'!$A$5:$AD$750,MATCH(P$4,'TD SOP+PROFORM MOD'!$B$2:$AD$2,0)+1,0),0)+IFERROR(VLOOKUP($A128,'TD SOP+PROFORM MOD'!$A$5:$AD$750,MATCH(P$2,'TD SOP+PROFORM MOD'!$B$2:$AD$2,0)+1,0),0)</f>
        <v>0</v>
      </c>
      <c r="Q128" s="26" t="str">
        <f t="shared" si="28"/>
        <v/>
      </c>
      <c r="R128" s="25">
        <f>IFERROR(VLOOKUP($A128,'TD SOP+PROFORM MOD'!$A$5:$AD$750,MATCH(R$4,'TD SOP+PROFORM MOD'!$B$2:$AD$2,0)+1,0),0)+IFERROR(VLOOKUP($A128,'TD SOP+PROFORM MOD'!$A$5:$AD$750,MATCH(R$2,'TD SOP+PROFORM MOD'!$B$2:$AD$2,0)+1,0),0)</f>
        <v>0</v>
      </c>
      <c r="S128" s="25">
        <f>IFERROR(VLOOKUP($A128,'TD SOP+PROFORM MOD'!$A$5:$AD$750,MATCH(S$4,'TD SOP+PROFORM MOD'!$B$2:$AD$2,0)+1,0),0)+IFERROR(VLOOKUP($A128,'TD SOP+PROFORM MOD'!$A$5:$AD$750,MATCH(S$2,'TD SOP+PROFORM MOD'!$B$2:$AD$2,0)+1,0),0)</f>
        <v>0</v>
      </c>
      <c r="T128" s="26" t="str">
        <f t="shared" si="29"/>
        <v/>
      </c>
      <c r="U128" s="25">
        <f>IFERROR(VLOOKUP($A128,'TD SOP+PROFORM MOD'!$A$5:$AD$750,MATCH(U$4,'TD SOP+PROFORM MOD'!$B$2:$AD$2,0)+1,0),0)+IFERROR(VLOOKUP($A128,'TD SOP+PROFORM MOD'!$A$5:$AD$750,MATCH(U$2,'TD SOP+PROFORM MOD'!$B$2:$AD$2,0)+1,0),0)</f>
        <v>0</v>
      </c>
      <c r="V128" s="25">
        <f>IFERROR(VLOOKUP($A128,'TD SOP+PROFORM MOD'!$A$5:$AD$750,MATCH(V$4,'TD SOP+PROFORM MOD'!$B$2:$AD$2,0)+1,0),0)+IFERROR(VLOOKUP($A128,'TD SOP+PROFORM MOD'!$A$5:$AD$750,MATCH(V$2,'TD SOP+PROFORM MOD'!$B$2:$AD$2,0)+1,0),0)</f>
        <v>0</v>
      </c>
      <c r="W128" s="26" t="str">
        <f t="shared" si="30"/>
        <v/>
      </c>
      <c r="X128" s="25">
        <f>IFERROR(VLOOKUP($A128,'TD SOP+PROFORM MOD'!$A$5:$AD$750,MATCH(X$4,'TD SOP+PROFORM MOD'!$B$2:$AD$2,0)+1,0),0)+IFERROR(VLOOKUP($A128,'TD SOP+PROFORM MOD'!$A$5:$AD$750,MATCH(X$2,'TD SOP+PROFORM MOD'!$B$2:$AD$2,0)+1,0),0)</f>
        <v>0</v>
      </c>
      <c r="Y128" s="25">
        <f>IFERROR(VLOOKUP($A128,'TD SOP+PROFORM MOD'!$A$5:$AD$750,MATCH(Y$4,'TD SOP+PROFORM MOD'!$B$2:$AD$2,0)+1,0),0)+IFERROR(VLOOKUP($A128,'TD SOP+PROFORM MOD'!$A$5:$AD$750,MATCH(Y$2,'TD SOP+PROFORM MOD'!$B$2:$AD$2,0)+1,0),0)</f>
        <v>0</v>
      </c>
      <c r="Z128" s="26" t="str">
        <f t="shared" si="31"/>
        <v/>
      </c>
      <c r="AA128" s="25">
        <f>IFERROR(VLOOKUP($A128,'TD SOP+PROFORM MOD'!$A$5:$AD$750,MATCH(AA$4,'TD SOP+PROFORM MOD'!$B$2:$AD$2,0)+1,0),0)+IFERROR(VLOOKUP($A128,'TD SOP+PROFORM MOD'!$A$5:$AD$750,MATCH(AA$2,'TD SOP+PROFORM MOD'!$B$2:$AD$2,0)+1,0),0)</f>
        <v>0</v>
      </c>
      <c r="AB128" s="25">
        <f>IFERROR(VLOOKUP($A128,'TD SOP+PROFORM MOD'!$A$5:$AD$750,MATCH(AB$4,'TD SOP+PROFORM MOD'!$B$2:$AD$2,0)+1,0),0)+IFERROR(VLOOKUP($A128,'TD SOP+PROFORM MOD'!$A$5:$AD$750,MATCH(AB$2,'TD SOP+PROFORM MOD'!$B$2:$AD$2,0)+1,0),0)</f>
        <v>0</v>
      </c>
      <c r="AC128" s="26" t="str">
        <f t="shared" si="32"/>
        <v/>
      </c>
      <c r="AD128" s="25">
        <f>IFERROR(VLOOKUP($A128,'TD SOP+PROFORM MOD'!$A$5:$AD$750,MATCH(AD$4,'TD SOP+PROFORM MOD'!$B$2:$AD$2,0)+1,0),0)+IFERROR(VLOOKUP($A128,'TD SOP+PROFORM MOD'!$A$5:$AD$750,MATCH(AD$2,'TD SOP+PROFORM MOD'!$B$2:$AD$2,0)+1,0),0)</f>
        <v>0</v>
      </c>
      <c r="AE128" s="25">
        <f>IFERROR(VLOOKUP($A128,'TD SOP+PROFORM MOD'!$A$5:$AD$750,MATCH(AE$4,'TD SOP+PROFORM MOD'!$B$2:$AD$2,0)+1,0),0)+IFERROR(VLOOKUP($A128,'TD SOP+PROFORM MOD'!$A$5:$AD$750,MATCH(AE$2,'TD SOP+PROFORM MOD'!$B$2:$AD$2,0)+1,0),0)</f>
        <v>0</v>
      </c>
      <c r="AF128" s="26" t="str">
        <f t="shared" si="33"/>
        <v/>
      </c>
      <c r="AG128" s="25">
        <f>IFERROR(VLOOKUP($A128,'TD SOP+PROFORM MOD'!$A$5:$AD$750,MATCH(AG$4,'TD SOP+PROFORM MOD'!$B$2:$AD$2,0)+1,0),0)+IFERROR(VLOOKUP($A128,'TD SOP+PROFORM MOD'!$A$5:$AD$750,MATCH(AG$2,'TD SOP+PROFORM MOD'!$B$2:$AD$2,0)+1,0),0)</f>
        <v>0</v>
      </c>
      <c r="AH128" s="25">
        <f>IFERROR(VLOOKUP($A128,'TD SOP+PROFORM MOD'!$A$5:$AD$750,MATCH(AH$4,'TD SOP+PROFORM MOD'!$B$2:$AD$2,0)+1,0),0)+IFERROR(VLOOKUP($A128,'TD SOP+PROFORM MOD'!$A$5:$AD$750,MATCH(AH$2,'TD SOP+PROFORM MOD'!$B$2:$AD$2,0)+1,0),0)</f>
        <v>0</v>
      </c>
      <c r="AI128" s="26" t="str">
        <f t="shared" si="34"/>
        <v/>
      </c>
      <c r="AJ128" s="25">
        <f>IFERROR(VLOOKUP($A128,'TD SOP+PROFORM MOD'!$A$5:$AD$750,MATCH(AJ$4,'TD SOP+PROFORM MOD'!$B$2:$AD$2,0)+1,0),0)+IFERROR(VLOOKUP($A128,'TD SOP+PROFORM MOD'!$A$5:$AD$750,MATCH(AJ$2,'TD SOP+PROFORM MOD'!$B$2:$AD$2,0)+1,0),0)</f>
        <v>0</v>
      </c>
      <c r="AK128" s="25">
        <f>IFERROR(VLOOKUP($A128,'TD SOP+PROFORM MOD'!$A$5:$AD$750,MATCH(AK$4,'TD SOP+PROFORM MOD'!$B$2:$AD$2,0)+1,0),0)+IFERROR(VLOOKUP($A128,'TD SOP+PROFORM MOD'!$A$5:$AD$750,MATCH(AK$2,'TD SOP+PROFORM MOD'!$B$2:$AD$2,0)+1,0),0)</f>
        <v>0</v>
      </c>
      <c r="AL128" s="26" t="str">
        <f t="shared" si="35"/>
        <v/>
      </c>
      <c r="AM128" s="25">
        <f t="shared" si="37"/>
        <v>0</v>
      </c>
      <c r="AN128" s="25">
        <f t="shared" si="37"/>
        <v>0</v>
      </c>
      <c r="AO128" s="26" t="str">
        <f t="shared" si="36"/>
        <v/>
      </c>
      <c r="AR128" s="25">
        <f>SUMIF('B&amp;S YTD LFY'!B:B,"="&amp;A128,'B&amp;S YTD LFY'!C:C)</f>
        <v>0</v>
      </c>
      <c r="AS128" s="25">
        <f t="shared" si="38"/>
        <v>0</v>
      </c>
      <c r="AT128" s="25"/>
    </row>
    <row r="129" spans="1:46" x14ac:dyDescent="0.35">
      <c r="A129" s="24">
        <f>IF(AND('TD SOP+PROFORM MOD'!A126&lt;&gt;"",'TD SOP+PROFORM MOD'!A126&lt;&gt;"TOTAL"),'TD SOP+PROFORM MOD'!A126,0)</f>
        <v>0</v>
      </c>
      <c r="C129" s="25" t="str">
        <f>IFERROR(VLOOKUP($A129,'TD SOP+PROFORM MOD'!$A$5:$AD$750,MATCH(C$4,'TD SOP+PROFORM MOD'!$B$2:$AT$2,0)+1,0),"")</f>
        <v/>
      </c>
      <c r="D129" s="25" t="str">
        <f>IFERROR(VLOOKUP($A129,'TD SOP+PROFORM MOD'!$A$5:$AD$750,MATCH(D$4,'TD SOP+PROFORM MOD'!$B$2:$AT$2,0)+1,0),"")</f>
        <v/>
      </c>
      <c r="E129" s="26" t="str">
        <f t="shared" si="24"/>
        <v/>
      </c>
      <c r="F129" s="25" t="str">
        <f>IFERROR(VLOOKUP($A129,'TD SOP+PROFORM MOD'!$A$5:$AD$750,MATCH(F$4,'TD SOP+PROFORM MOD'!$B$2:$AT$2,0)+1,0),"")</f>
        <v/>
      </c>
      <c r="G129" s="25" t="str">
        <f>IFERROR(VLOOKUP($A129,'TD SOP+PROFORM MOD'!$A$5:$AD$750,MATCH(G$4,'TD SOP+PROFORM MOD'!$B$2:$AT$2,0)+1,0),"")</f>
        <v/>
      </c>
      <c r="H129" s="26" t="str">
        <f t="shared" si="25"/>
        <v/>
      </c>
      <c r="I129" s="25" t="str">
        <f>IFERROR(VLOOKUP($A129,'TD SOP+PROFORM MOD'!$A$5:$AD$750,MATCH(I$4,'TD SOP+PROFORM MOD'!$B$2:$AT$2,0)+1,0),"")</f>
        <v/>
      </c>
      <c r="J129" s="25" t="str">
        <f>IFERROR(VLOOKUP($A129,'TD SOP+PROFORM MOD'!$A$5:$AD$750,MATCH(J$4,'TD SOP+PROFORM MOD'!$B$2:$AT$2,0)+1,0),"")</f>
        <v/>
      </c>
      <c r="K129" s="26" t="str">
        <f t="shared" si="26"/>
        <v/>
      </c>
      <c r="L129" s="25" t="str">
        <f>IFERROR(VLOOKUP($A129,'TD SOP+PROFORM MOD'!$A$5:$AD$750,MATCH(L$4,'TD SOP+PROFORM MOD'!$B$2:$AT$2,0)+1,0),"")</f>
        <v/>
      </c>
      <c r="M129" s="25" t="str">
        <f>IFERROR(VLOOKUP($A129,'TD SOP+PROFORM MOD'!$A$5:$AD$750,MATCH(M$4,'TD SOP+PROFORM MOD'!$B$2:$AT$2,0)+1,0),"")</f>
        <v/>
      </c>
      <c r="N129" s="26" t="str">
        <f t="shared" si="27"/>
        <v/>
      </c>
      <c r="O129" s="25">
        <f>IFERROR(VLOOKUP($A129,'TD SOP+PROFORM MOD'!$A$5:$AD$750,MATCH(O$4,'TD SOP+PROFORM MOD'!$B$2:$AD$2,0)+1,0),0)+IFERROR(VLOOKUP($A129,'TD SOP+PROFORM MOD'!$A$5:$AD$750,MATCH(O$2,'TD SOP+PROFORM MOD'!$B$2:$AD$2,0)+1,0),0)</f>
        <v>0</v>
      </c>
      <c r="P129" s="25">
        <f>IFERROR(VLOOKUP($A129,'TD SOP+PROFORM MOD'!$A$5:$AD$750,MATCH(P$4,'TD SOP+PROFORM MOD'!$B$2:$AD$2,0)+1,0),0)+IFERROR(VLOOKUP($A129,'TD SOP+PROFORM MOD'!$A$5:$AD$750,MATCH(P$2,'TD SOP+PROFORM MOD'!$B$2:$AD$2,0)+1,0),0)</f>
        <v>0</v>
      </c>
      <c r="Q129" s="26" t="str">
        <f t="shared" si="28"/>
        <v/>
      </c>
      <c r="R129" s="25">
        <f>IFERROR(VLOOKUP($A129,'TD SOP+PROFORM MOD'!$A$5:$AD$750,MATCH(R$4,'TD SOP+PROFORM MOD'!$B$2:$AD$2,0)+1,0),0)+IFERROR(VLOOKUP($A129,'TD SOP+PROFORM MOD'!$A$5:$AD$750,MATCH(R$2,'TD SOP+PROFORM MOD'!$B$2:$AD$2,0)+1,0),0)</f>
        <v>0</v>
      </c>
      <c r="S129" s="25">
        <f>IFERROR(VLOOKUP($A129,'TD SOP+PROFORM MOD'!$A$5:$AD$750,MATCH(S$4,'TD SOP+PROFORM MOD'!$B$2:$AD$2,0)+1,0),0)+IFERROR(VLOOKUP($A129,'TD SOP+PROFORM MOD'!$A$5:$AD$750,MATCH(S$2,'TD SOP+PROFORM MOD'!$B$2:$AD$2,0)+1,0),0)</f>
        <v>0</v>
      </c>
      <c r="T129" s="26" t="str">
        <f t="shared" si="29"/>
        <v/>
      </c>
      <c r="U129" s="25">
        <f>IFERROR(VLOOKUP($A129,'TD SOP+PROFORM MOD'!$A$5:$AD$750,MATCH(U$4,'TD SOP+PROFORM MOD'!$B$2:$AD$2,0)+1,0),0)+IFERROR(VLOOKUP($A129,'TD SOP+PROFORM MOD'!$A$5:$AD$750,MATCH(U$2,'TD SOP+PROFORM MOD'!$B$2:$AD$2,0)+1,0),0)</f>
        <v>0</v>
      </c>
      <c r="V129" s="25">
        <f>IFERROR(VLOOKUP($A129,'TD SOP+PROFORM MOD'!$A$5:$AD$750,MATCH(V$4,'TD SOP+PROFORM MOD'!$B$2:$AD$2,0)+1,0),0)+IFERROR(VLOOKUP($A129,'TD SOP+PROFORM MOD'!$A$5:$AD$750,MATCH(V$2,'TD SOP+PROFORM MOD'!$B$2:$AD$2,0)+1,0),0)</f>
        <v>0</v>
      </c>
      <c r="W129" s="26" t="str">
        <f t="shared" si="30"/>
        <v/>
      </c>
      <c r="X129" s="25">
        <f>IFERROR(VLOOKUP($A129,'TD SOP+PROFORM MOD'!$A$5:$AD$750,MATCH(X$4,'TD SOP+PROFORM MOD'!$B$2:$AD$2,0)+1,0),0)+IFERROR(VLOOKUP($A129,'TD SOP+PROFORM MOD'!$A$5:$AD$750,MATCH(X$2,'TD SOP+PROFORM MOD'!$B$2:$AD$2,0)+1,0),0)</f>
        <v>0</v>
      </c>
      <c r="Y129" s="25">
        <f>IFERROR(VLOOKUP($A129,'TD SOP+PROFORM MOD'!$A$5:$AD$750,MATCH(Y$4,'TD SOP+PROFORM MOD'!$B$2:$AD$2,0)+1,0),0)+IFERROR(VLOOKUP($A129,'TD SOP+PROFORM MOD'!$A$5:$AD$750,MATCH(Y$2,'TD SOP+PROFORM MOD'!$B$2:$AD$2,0)+1,0),0)</f>
        <v>0</v>
      </c>
      <c r="Z129" s="26" t="str">
        <f t="shared" si="31"/>
        <v/>
      </c>
      <c r="AA129" s="25">
        <f>IFERROR(VLOOKUP($A129,'TD SOP+PROFORM MOD'!$A$5:$AD$750,MATCH(AA$4,'TD SOP+PROFORM MOD'!$B$2:$AD$2,0)+1,0),0)+IFERROR(VLOOKUP($A129,'TD SOP+PROFORM MOD'!$A$5:$AD$750,MATCH(AA$2,'TD SOP+PROFORM MOD'!$B$2:$AD$2,0)+1,0),0)</f>
        <v>0</v>
      </c>
      <c r="AB129" s="25">
        <f>IFERROR(VLOOKUP($A129,'TD SOP+PROFORM MOD'!$A$5:$AD$750,MATCH(AB$4,'TD SOP+PROFORM MOD'!$B$2:$AD$2,0)+1,0),0)+IFERROR(VLOOKUP($A129,'TD SOP+PROFORM MOD'!$A$5:$AD$750,MATCH(AB$2,'TD SOP+PROFORM MOD'!$B$2:$AD$2,0)+1,0),0)</f>
        <v>0</v>
      </c>
      <c r="AC129" s="26" t="str">
        <f t="shared" si="32"/>
        <v/>
      </c>
      <c r="AD129" s="25">
        <f>IFERROR(VLOOKUP($A129,'TD SOP+PROFORM MOD'!$A$5:$AD$750,MATCH(AD$4,'TD SOP+PROFORM MOD'!$B$2:$AD$2,0)+1,0),0)+IFERROR(VLOOKUP($A129,'TD SOP+PROFORM MOD'!$A$5:$AD$750,MATCH(AD$2,'TD SOP+PROFORM MOD'!$B$2:$AD$2,0)+1,0),0)</f>
        <v>0</v>
      </c>
      <c r="AE129" s="25">
        <f>IFERROR(VLOOKUP($A129,'TD SOP+PROFORM MOD'!$A$5:$AD$750,MATCH(AE$4,'TD SOP+PROFORM MOD'!$B$2:$AD$2,0)+1,0),0)+IFERROR(VLOOKUP($A129,'TD SOP+PROFORM MOD'!$A$5:$AD$750,MATCH(AE$2,'TD SOP+PROFORM MOD'!$B$2:$AD$2,0)+1,0),0)</f>
        <v>0</v>
      </c>
      <c r="AF129" s="26" t="str">
        <f t="shared" si="33"/>
        <v/>
      </c>
      <c r="AG129" s="25">
        <f>IFERROR(VLOOKUP($A129,'TD SOP+PROFORM MOD'!$A$5:$AD$750,MATCH(AG$4,'TD SOP+PROFORM MOD'!$B$2:$AD$2,0)+1,0),0)+IFERROR(VLOOKUP($A129,'TD SOP+PROFORM MOD'!$A$5:$AD$750,MATCH(AG$2,'TD SOP+PROFORM MOD'!$B$2:$AD$2,0)+1,0),0)</f>
        <v>0</v>
      </c>
      <c r="AH129" s="25">
        <f>IFERROR(VLOOKUP($A129,'TD SOP+PROFORM MOD'!$A$5:$AD$750,MATCH(AH$4,'TD SOP+PROFORM MOD'!$B$2:$AD$2,0)+1,0),0)+IFERROR(VLOOKUP($A129,'TD SOP+PROFORM MOD'!$A$5:$AD$750,MATCH(AH$2,'TD SOP+PROFORM MOD'!$B$2:$AD$2,0)+1,0),0)</f>
        <v>0</v>
      </c>
      <c r="AI129" s="26" t="str">
        <f t="shared" si="34"/>
        <v/>
      </c>
      <c r="AJ129" s="25">
        <f>IFERROR(VLOOKUP($A129,'TD SOP+PROFORM MOD'!$A$5:$AD$750,MATCH(AJ$4,'TD SOP+PROFORM MOD'!$B$2:$AD$2,0)+1,0),0)+IFERROR(VLOOKUP($A129,'TD SOP+PROFORM MOD'!$A$5:$AD$750,MATCH(AJ$2,'TD SOP+PROFORM MOD'!$B$2:$AD$2,0)+1,0),0)</f>
        <v>0</v>
      </c>
      <c r="AK129" s="25">
        <f>IFERROR(VLOOKUP($A129,'TD SOP+PROFORM MOD'!$A$5:$AD$750,MATCH(AK$4,'TD SOP+PROFORM MOD'!$B$2:$AD$2,0)+1,0),0)+IFERROR(VLOOKUP($A129,'TD SOP+PROFORM MOD'!$A$5:$AD$750,MATCH(AK$2,'TD SOP+PROFORM MOD'!$B$2:$AD$2,0)+1,0),0)</f>
        <v>0</v>
      </c>
      <c r="AL129" s="26" t="str">
        <f t="shared" si="35"/>
        <v/>
      </c>
      <c r="AM129" s="25">
        <f t="shared" si="37"/>
        <v>0</v>
      </c>
      <c r="AN129" s="25">
        <f t="shared" si="37"/>
        <v>0</v>
      </c>
      <c r="AO129" s="26" t="str">
        <f t="shared" si="36"/>
        <v/>
      </c>
      <c r="AR129" s="25">
        <f>SUMIF('B&amp;S YTD LFY'!B:B,"="&amp;A129,'B&amp;S YTD LFY'!C:C)</f>
        <v>0</v>
      </c>
      <c r="AS129" s="25">
        <f t="shared" si="38"/>
        <v>0</v>
      </c>
      <c r="AT129" s="25"/>
    </row>
    <row r="130" spans="1:46" x14ac:dyDescent="0.35">
      <c r="A130" s="24">
        <f>IF(AND('TD SOP+PROFORM MOD'!A127&lt;&gt;"",'TD SOP+PROFORM MOD'!A127&lt;&gt;"TOTAL"),'TD SOP+PROFORM MOD'!A127,0)</f>
        <v>0</v>
      </c>
      <c r="C130" s="25" t="str">
        <f>IFERROR(VLOOKUP($A130,'TD SOP+PROFORM MOD'!$A$5:$AD$750,MATCH(C$4,'TD SOP+PROFORM MOD'!$B$2:$AT$2,0)+1,0),"")</f>
        <v/>
      </c>
      <c r="D130" s="25" t="str">
        <f>IFERROR(VLOOKUP($A130,'TD SOP+PROFORM MOD'!$A$5:$AD$750,MATCH(D$4,'TD SOP+PROFORM MOD'!$B$2:$AT$2,0)+1,0),"")</f>
        <v/>
      </c>
      <c r="E130" s="26" t="str">
        <f t="shared" si="24"/>
        <v/>
      </c>
      <c r="F130" s="25" t="str">
        <f>IFERROR(VLOOKUP($A130,'TD SOP+PROFORM MOD'!$A$5:$AD$750,MATCH(F$4,'TD SOP+PROFORM MOD'!$B$2:$AT$2,0)+1,0),"")</f>
        <v/>
      </c>
      <c r="G130" s="25" t="str">
        <f>IFERROR(VLOOKUP($A130,'TD SOP+PROFORM MOD'!$A$5:$AD$750,MATCH(G$4,'TD SOP+PROFORM MOD'!$B$2:$AT$2,0)+1,0),"")</f>
        <v/>
      </c>
      <c r="H130" s="26" t="str">
        <f t="shared" si="25"/>
        <v/>
      </c>
      <c r="I130" s="25" t="str">
        <f>IFERROR(VLOOKUP($A130,'TD SOP+PROFORM MOD'!$A$5:$AD$750,MATCH(I$4,'TD SOP+PROFORM MOD'!$B$2:$AT$2,0)+1,0),"")</f>
        <v/>
      </c>
      <c r="J130" s="25" t="str">
        <f>IFERROR(VLOOKUP($A130,'TD SOP+PROFORM MOD'!$A$5:$AD$750,MATCH(J$4,'TD SOP+PROFORM MOD'!$B$2:$AT$2,0)+1,0),"")</f>
        <v/>
      </c>
      <c r="K130" s="26" t="str">
        <f t="shared" si="26"/>
        <v/>
      </c>
      <c r="L130" s="25" t="str">
        <f>IFERROR(VLOOKUP($A130,'TD SOP+PROFORM MOD'!$A$5:$AD$750,MATCH(L$4,'TD SOP+PROFORM MOD'!$B$2:$AT$2,0)+1,0),"")</f>
        <v/>
      </c>
      <c r="M130" s="25" t="str">
        <f>IFERROR(VLOOKUP($A130,'TD SOP+PROFORM MOD'!$A$5:$AD$750,MATCH(M$4,'TD SOP+PROFORM MOD'!$B$2:$AT$2,0)+1,0),"")</f>
        <v/>
      </c>
      <c r="N130" s="26" t="str">
        <f t="shared" si="27"/>
        <v/>
      </c>
      <c r="O130" s="25">
        <f>IFERROR(VLOOKUP($A130,'TD SOP+PROFORM MOD'!$A$5:$AD$750,MATCH(O$4,'TD SOP+PROFORM MOD'!$B$2:$AD$2,0)+1,0),0)+IFERROR(VLOOKUP($A130,'TD SOP+PROFORM MOD'!$A$5:$AD$750,MATCH(O$2,'TD SOP+PROFORM MOD'!$B$2:$AD$2,0)+1,0),0)</f>
        <v>0</v>
      </c>
      <c r="P130" s="25">
        <f>IFERROR(VLOOKUP($A130,'TD SOP+PROFORM MOD'!$A$5:$AD$750,MATCH(P$4,'TD SOP+PROFORM MOD'!$B$2:$AD$2,0)+1,0),0)+IFERROR(VLOOKUP($A130,'TD SOP+PROFORM MOD'!$A$5:$AD$750,MATCH(P$2,'TD SOP+PROFORM MOD'!$B$2:$AD$2,0)+1,0),0)</f>
        <v>0</v>
      </c>
      <c r="Q130" s="26" t="str">
        <f t="shared" si="28"/>
        <v/>
      </c>
      <c r="R130" s="25">
        <f>IFERROR(VLOOKUP($A130,'TD SOP+PROFORM MOD'!$A$5:$AD$750,MATCH(R$4,'TD SOP+PROFORM MOD'!$B$2:$AD$2,0)+1,0),0)+IFERROR(VLOOKUP($A130,'TD SOP+PROFORM MOD'!$A$5:$AD$750,MATCH(R$2,'TD SOP+PROFORM MOD'!$B$2:$AD$2,0)+1,0),0)</f>
        <v>0</v>
      </c>
      <c r="S130" s="25">
        <f>IFERROR(VLOOKUP($A130,'TD SOP+PROFORM MOD'!$A$5:$AD$750,MATCH(S$4,'TD SOP+PROFORM MOD'!$B$2:$AD$2,0)+1,0),0)+IFERROR(VLOOKUP($A130,'TD SOP+PROFORM MOD'!$A$5:$AD$750,MATCH(S$2,'TD SOP+PROFORM MOD'!$B$2:$AD$2,0)+1,0),0)</f>
        <v>0</v>
      </c>
      <c r="T130" s="26" t="str">
        <f t="shared" si="29"/>
        <v/>
      </c>
      <c r="U130" s="25">
        <f>IFERROR(VLOOKUP($A130,'TD SOP+PROFORM MOD'!$A$5:$AD$750,MATCH(U$4,'TD SOP+PROFORM MOD'!$B$2:$AD$2,0)+1,0),0)+IFERROR(VLOOKUP($A130,'TD SOP+PROFORM MOD'!$A$5:$AD$750,MATCH(U$2,'TD SOP+PROFORM MOD'!$B$2:$AD$2,0)+1,0),0)</f>
        <v>0</v>
      </c>
      <c r="V130" s="25">
        <f>IFERROR(VLOOKUP($A130,'TD SOP+PROFORM MOD'!$A$5:$AD$750,MATCH(V$4,'TD SOP+PROFORM MOD'!$B$2:$AD$2,0)+1,0),0)+IFERROR(VLOOKUP($A130,'TD SOP+PROFORM MOD'!$A$5:$AD$750,MATCH(V$2,'TD SOP+PROFORM MOD'!$B$2:$AD$2,0)+1,0),0)</f>
        <v>0</v>
      </c>
      <c r="W130" s="26" t="str">
        <f t="shared" si="30"/>
        <v/>
      </c>
      <c r="X130" s="25">
        <f>IFERROR(VLOOKUP($A130,'TD SOP+PROFORM MOD'!$A$5:$AD$750,MATCH(X$4,'TD SOP+PROFORM MOD'!$B$2:$AD$2,0)+1,0),0)+IFERROR(VLOOKUP($A130,'TD SOP+PROFORM MOD'!$A$5:$AD$750,MATCH(X$2,'TD SOP+PROFORM MOD'!$B$2:$AD$2,0)+1,0),0)</f>
        <v>0</v>
      </c>
      <c r="Y130" s="25">
        <f>IFERROR(VLOOKUP($A130,'TD SOP+PROFORM MOD'!$A$5:$AD$750,MATCH(Y$4,'TD SOP+PROFORM MOD'!$B$2:$AD$2,0)+1,0),0)+IFERROR(VLOOKUP($A130,'TD SOP+PROFORM MOD'!$A$5:$AD$750,MATCH(Y$2,'TD SOP+PROFORM MOD'!$B$2:$AD$2,0)+1,0),0)</f>
        <v>0</v>
      </c>
      <c r="Z130" s="26" t="str">
        <f t="shared" si="31"/>
        <v/>
      </c>
      <c r="AA130" s="25">
        <f>IFERROR(VLOOKUP($A130,'TD SOP+PROFORM MOD'!$A$5:$AD$750,MATCH(AA$4,'TD SOP+PROFORM MOD'!$B$2:$AD$2,0)+1,0),0)+IFERROR(VLOOKUP($A130,'TD SOP+PROFORM MOD'!$A$5:$AD$750,MATCH(AA$2,'TD SOP+PROFORM MOD'!$B$2:$AD$2,0)+1,0),0)</f>
        <v>0</v>
      </c>
      <c r="AB130" s="25">
        <f>IFERROR(VLOOKUP($A130,'TD SOP+PROFORM MOD'!$A$5:$AD$750,MATCH(AB$4,'TD SOP+PROFORM MOD'!$B$2:$AD$2,0)+1,0),0)+IFERROR(VLOOKUP($A130,'TD SOP+PROFORM MOD'!$A$5:$AD$750,MATCH(AB$2,'TD SOP+PROFORM MOD'!$B$2:$AD$2,0)+1,0),0)</f>
        <v>0</v>
      </c>
      <c r="AC130" s="26" t="str">
        <f t="shared" si="32"/>
        <v/>
      </c>
      <c r="AD130" s="25">
        <f>IFERROR(VLOOKUP($A130,'TD SOP+PROFORM MOD'!$A$5:$AD$750,MATCH(AD$4,'TD SOP+PROFORM MOD'!$B$2:$AD$2,0)+1,0),0)+IFERROR(VLOOKUP($A130,'TD SOP+PROFORM MOD'!$A$5:$AD$750,MATCH(AD$2,'TD SOP+PROFORM MOD'!$B$2:$AD$2,0)+1,0),0)</f>
        <v>0</v>
      </c>
      <c r="AE130" s="25">
        <f>IFERROR(VLOOKUP($A130,'TD SOP+PROFORM MOD'!$A$5:$AD$750,MATCH(AE$4,'TD SOP+PROFORM MOD'!$B$2:$AD$2,0)+1,0),0)+IFERROR(VLOOKUP($A130,'TD SOP+PROFORM MOD'!$A$5:$AD$750,MATCH(AE$2,'TD SOP+PROFORM MOD'!$B$2:$AD$2,0)+1,0),0)</f>
        <v>0</v>
      </c>
      <c r="AF130" s="26" t="str">
        <f t="shared" si="33"/>
        <v/>
      </c>
      <c r="AG130" s="25">
        <f>IFERROR(VLOOKUP($A130,'TD SOP+PROFORM MOD'!$A$5:$AD$750,MATCH(AG$4,'TD SOP+PROFORM MOD'!$B$2:$AD$2,0)+1,0),0)+IFERROR(VLOOKUP($A130,'TD SOP+PROFORM MOD'!$A$5:$AD$750,MATCH(AG$2,'TD SOP+PROFORM MOD'!$B$2:$AD$2,0)+1,0),0)</f>
        <v>0</v>
      </c>
      <c r="AH130" s="25">
        <f>IFERROR(VLOOKUP($A130,'TD SOP+PROFORM MOD'!$A$5:$AD$750,MATCH(AH$4,'TD SOP+PROFORM MOD'!$B$2:$AD$2,0)+1,0),0)+IFERROR(VLOOKUP($A130,'TD SOP+PROFORM MOD'!$A$5:$AD$750,MATCH(AH$2,'TD SOP+PROFORM MOD'!$B$2:$AD$2,0)+1,0),0)</f>
        <v>0</v>
      </c>
      <c r="AI130" s="26" t="str">
        <f t="shared" si="34"/>
        <v/>
      </c>
      <c r="AJ130" s="25">
        <f>IFERROR(VLOOKUP($A130,'TD SOP+PROFORM MOD'!$A$5:$AD$750,MATCH(AJ$4,'TD SOP+PROFORM MOD'!$B$2:$AD$2,0)+1,0),0)+IFERROR(VLOOKUP($A130,'TD SOP+PROFORM MOD'!$A$5:$AD$750,MATCH(AJ$2,'TD SOP+PROFORM MOD'!$B$2:$AD$2,0)+1,0),0)</f>
        <v>0</v>
      </c>
      <c r="AK130" s="25">
        <f>IFERROR(VLOOKUP($A130,'TD SOP+PROFORM MOD'!$A$5:$AD$750,MATCH(AK$4,'TD SOP+PROFORM MOD'!$B$2:$AD$2,0)+1,0),0)+IFERROR(VLOOKUP($A130,'TD SOP+PROFORM MOD'!$A$5:$AD$750,MATCH(AK$2,'TD SOP+PROFORM MOD'!$B$2:$AD$2,0)+1,0),0)</f>
        <v>0</v>
      </c>
      <c r="AL130" s="26" t="str">
        <f t="shared" si="35"/>
        <v/>
      </c>
      <c r="AM130" s="25">
        <f t="shared" si="37"/>
        <v>0</v>
      </c>
      <c r="AN130" s="25">
        <f t="shared" si="37"/>
        <v>0</v>
      </c>
      <c r="AO130" s="26" t="str">
        <f t="shared" si="36"/>
        <v/>
      </c>
      <c r="AR130" s="25">
        <f>SUMIF('B&amp;S YTD LFY'!B:B,"="&amp;A130,'B&amp;S YTD LFY'!C:C)</f>
        <v>0</v>
      </c>
      <c r="AS130" s="25">
        <f t="shared" si="38"/>
        <v>0</v>
      </c>
      <c r="AT130" s="25"/>
    </row>
    <row r="131" spans="1:46" x14ac:dyDescent="0.35">
      <c r="A131" s="24">
        <f>IF(AND('TD SOP+PROFORM MOD'!A128&lt;&gt;"",'TD SOP+PROFORM MOD'!A128&lt;&gt;"TOTAL"),'TD SOP+PROFORM MOD'!A128,0)</f>
        <v>0</v>
      </c>
      <c r="C131" s="25" t="str">
        <f>IFERROR(VLOOKUP($A131,'TD SOP+PROFORM MOD'!$A$5:$AD$750,MATCH(C$4,'TD SOP+PROFORM MOD'!$B$2:$AT$2,0)+1,0),"")</f>
        <v/>
      </c>
      <c r="D131" s="25" t="str">
        <f>IFERROR(VLOOKUP($A131,'TD SOP+PROFORM MOD'!$A$5:$AD$750,MATCH(D$4,'TD SOP+PROFORM MOD'!$B$2:$AT$2,0)+1,0),"")</f>
        <v/>
      </c>
      <c r="E131" s="26" t="str">
        <f t="shared" si="24"/>
        <v/>
      </c>
      <c r="F131" s="25" t="str">
        <f>IFERROR(VLOOKUP($A131,'TD SOP+PROFORM MOD'!$A$5:$AD$750,MATCH(F$4,'TD SOP+PROFORM MOD'!$B$2:$AT$2,0)+1,0),"")</f>
        <v/>
      </c>
      <c r="G131" s="25" t="str">
        <f>IFERROR(VLOOKUP($A131,'TD SOP+PROFORM MOD'!$A$5:$AD$750,MATCH(G$4,'TD SOP+PROFORM MOD'!$B$2:$AT$2,0)+1,0),"")</f>
        <v/>
      </c>
      <c r="H131" s="26" t="str">
        <f t="shared" si="25"/>
        <v/>
      </c>
      <c r="I131" s="25" t="str">
        <f>IFERROR(VLOOKUP($A131,'TD SOP+PROFORM MOD'!$A$5:$AD$750,MATCH(I$4,'TD SOP+PROFORM MOD'!$B$2:$AT$2,0)+1,0),"")</f>
        <v/>
      </c>
      <c r="J131" s="25" t="str">
        <f>IFERROR(VLOOKUP($A131,'TD SOP+PROFORM MOD'!$A$5:$AD$750,MATCH(J$4,'TD SOP+PROFORM MOD'!$B$2:$AT$2,0)+1,0),"")</f>
        <v/>
      </c>
      <c r="K131" s="26" t="str">
        <f t="shared" si="26"/>
        <v/>
      </c>
      <c r="L131" s="25" t="str">
        <f>IFERROR(VLOOKUP($A131,'TD SOP+PROFORM MOD'!$A$5:$AD$750,MATCH(L$4,'TD SOP+PROFORM MOD'!$B$2:$AT$2,0)+1,0),"")</f>
        <v/>
      </c>
      <c r="M131" s="25" t="str">
        <f>IFERROR(VLOOKUP($A131,'TD SOP+PROFORM MOD'!$A$5:$AD$750,MATCH(M$4,'TD SOP+PROFORM MOD'!$B$2:$AT$2,0)+1,0),"")</f>
        <v/>
      </c>
      <c r="N131" s="26" t="str">
        <f t="shared" si="27"/>
        <v/>
      </c>
      <c r="O131" s="25">
        <f>IFERROR(VLOOKUP($A131,'TD SOP+PROFORM MOD'!$A$5:$AD$750,MATCH(O$4,'TD SOP+PROFORM MOD'!$B$2:$AD$2,0)+1,0),0)+IFERROR(VLOOKUP($A131,'TD SOP+PROFORM MOD'!$A$5:$AD$750,MATCH(O$2,'TD SOP+PROFORM MOD'!$B$2:$AD$2,0)+1,0),0)</f>
        <v>0</v>
      </c>
      <c r="P131" s="25">
        <f>IFERROR(VLOOKUP($A131,'TD SOP+PROFORM MOD'!$A$5:$AD$750,MATCH(P$4,'TD SOP+PROFORM MOD'!$B$2:$AD$2,0)+1,0),0)+IFERROR(VLOOKUP($A131,'TD SOP+PROFORM MOD'!$A$5:$AD$750,MATCH(P$2,'TD SOP+PROFORM MOD'!$B$2:$AD$2,0)+1,0),0)</f>
        <v>0</v>
      </c>
      <c r="Q131" s="26" t="str">
        <f t="shared" si="28"/>
        <v/>
      </c>
      <c r="R131" s="25">
        <f>IFERROR(VLOOKUP($A131,'TD SOP+PROFORM MOD'!$A$5:$AD$750,MATCH(R$4,'TD SOP+PROFORM MOD'!$B$2:$AD$2,0)+1,0),0)+IFERROR(VLOOKUP($A131,'TD SOP+PROFORM MOD'!$A$5:$AD$750,MATCH(R$2,'TD SOP+PROFORM MOD'!$B$2:$AD$2,0)+1,0),0)</f>
        <v>0</v>
      </c>
      <c r="S131" s="25">
        <f>IFERROR(VLOOKUP($A131,'TD SOP+PROFORM MOD'!$A$5:$AD$750,MATCH(S$4,'TD SOP+PROFORM MOD'!$B$2:$AD$2,0)+1,0),0)+IFERROR(VLOOKUP($A131,'TD SOP+PROFORM MOD'!$A$5:$AD$750,MATCH(S$2,'TD SOP+PROFORM MOD'!$B$2:$AD$2,0)+1,0),0)</f>
        <v>0</v>
      </c>
      <c r="T131" s="26" t="str">
        <f t="shared" si="29"/>
        <v/>
      </c>
      <c r="U131" s="25">
        <f>IFERROR(VLOOKUP($A131,'TD SOP+PROFORM MOD'!$A$5:$AD$750,MATCH(U$4,'TD SOP+PROFORM MOD'!$B$2:$AD$2,0)+1,0),0)+IFERROR(VLOOKUP($A131,'TD SOP+PROFORM MOD'!$A$5:$AD$750,MATCH(U$2,'TD SOP+PROFORM MOD'!$B$2:$AD$2,0)+1,0),0)</f>
        <v>0</v>
      </c>
      <c r="V131" s="25">
        <f>IFERROR(VLOOKUP($A131,'TD SOP+PROFORM MOD'!$A$5:$AD$750,MATCH(V$4,'TD SOP+PROFORM MOD'!$B$2:$AD$2,0)+1,0),0)+IFERROR(VLOOKUP($A131,'TD SOP+PROFORM MOD'!$A$5:$AD$750,MATCH(V$2,'TD SOP+PROFORM MOD'!$B$2:$AD$2,0)+1,0),0)</f>
        <v>0</v>
      </c>
      <c r="W131" s="26" t="str">
        <f t="shared" si="30"/>
        <v/>
      </c>
      <c r="X131" s="25">
        <f>IFERROR(VLOOKUP($A131,'TD SOP+PROFORM MOD'!$A$5:$AD$750,MATCH(X$4,'TD SOP+PROFORM MOD'!$B$2:$AD$2,0)+1,0),0)+IFERROR(VLOOKUP($A131,'TD SOP+PROFORM MOD'!$A$5:$AD$750,MATCH(X$2,'TD SOP+PROFORM MOD'!$B$2:$AD$2,0)+1,0),0)</f>
        <v>0</v>
      </c>
      <c r="Y131" s="25">
        <f>IFERROR(VLOOKUP($A131,'TD SOP+PROFORM MOD'!$A$5:$AD$750,MATCH(Y$4,'TD SOP+PROFORM MOD'!$B$2:$AD$2,0)+1,0),0)+IFERROR(VLOOKUP($A131,'TD SOP+PROFORM MOD'!$A$5:$AD$750,MATCH(Y$2,'TD SOP+PROFORM MOD'!$B$2:$AD$2,0)+1,0),0)</f>
        <v>0</v>
      </c>
      <c r="Z131" s="26" t="str">
        <f t="shared" si="31"/>
        <v/>
      </c>
      <c r="AA131" s="25">
        <f>IFERROR(VLOOKUP($A131,'TD SOP+PROFORM MOD'!$A$5:$AD$750,MATCH(AA$4,'TD SOP+PROFORM MOD'!$B$2:$AD$2,0)+1,0),0)+IFERROR(VLOOKUP($A131,'TD SOP+PROFORM MOD'!$A$5:$AD$750,MATCH(AA$2,'TD SOP+PROFORM MOD'!$B$2:$AD$2,0)+1,0),0)</f>
        <v>0</v>
      </c>
      <c r="AB131" s="25">
        <f>IFERROR(VLOOKUP($A131,'TD SOP+PROFORM MOD'!$A$5:$AD$750,MATCH(AB$4,'TD SOP+PROFORM MOD'!$B$2:$AD$2,0)+1,0),0)+IFERROR(VLOOKUP($A131,'TD SOP+PROFORM MOD'!$A$5:$AD$750,MATCH(AB$2,'TD SOP+PROFORM MOD'!$B$2:$AD$2,0)+1,0),0)</f>
        <v>0</v>
      </c>
      <c r="AC131" s="26" t="str">
        <f t="shared" si="32"/>
        <v/>
      </c>
      <c r="AD131" s="25">
        <f>IFERROR(VLOOKUP($A131,'TD SOP+PROFORM MOD'!$A$5:$AD$750,MATCH(AD$4,'TD SOP+PROFORM MOD'!$B$2:$AD$2,0)+1,0),0)+IFERROR(VLOOKUP($A131,'TD SOP+PROFORM MOD'!$A$5:$AD$750,MATCH(AD$2,'TD SOP+PROFORM MOD'!$B$2:$AD$2,0)+1,0),0)</f>
        <v>0</v>
      </c>
      <c r="AE131" s="25">
        <f>IFERROR(VLOOKUP($A131,'TD SOP+PROFORM MOD'!$A$5:$AD$750,MATCH(AE$4,'TD SOP+PROFORM MOD'!$B$2:$AD$2,0)+1,0),0)+IFERROR(VLOOKUP($A131,'TD SOP+PROFORM MOD'!$A$5:$AD$750,MATCH(AE$2,'TD SOP+PROFORM MOD'!$B$2:$AD$2,0)+1,0),0)</f>
        <v>0</v>
      </c>
      <c r="AF131" s="26" t="str">
        <f t="shared" si="33"/>
        <v/>
      </c>
      <c r="AG131" s="25">
        <f>IFERROR(VLOOKUP($A131,'TD SOP+PROFORM MOD'!$A$5:$AD$750,MATCH(AG$4,'TD SOP+PROFORM MOD'!$B$2:$AD$2,0)+1,0),0)+IFERROR(VLOOKUP($A131,'TD SOP+PROFORM MOD'!$A$5:$AD$750,MATCH(AG$2,'TD SOP+PROFORM MOD'!$B$2:$AD$2,0)+1,0),0)</f>
        <v>0</v>
      </c>
      <c r="AH131" s="25">
        <f>IFERROR(VLOOKUP($A131,'TD SOP+PROFORM MOD'!$A$5:$AD$750,MATCH(AH$4,'TD SOP+PROFORM MOD'!$B$2:$AD$2,0)+1,0),0)+IFERROR(VLOOKUP($A131,'TD SOP+PROFORM MOD'!$A$5:$AD$750,MATCH(AH$2,'TD SOP+PROFORM MOD'!$B$2:$AD$2,0)+1,0),0)</f>
        <v>0</v>
      </c>
      <c r="AI131" s="26" t="str">
        <f t="shared" si="34"/>
        <v/>
      </c>
      <c r="AJ131" s="25">
        <f>IFERROR(VLOOKUP($A131,'TD SOP+PROFORM MOD'!$A$5:$AD$750,MATCH(AJ$4,'TD SOP+PROFORM MOD'!$B$2:$AD$2,0)+1,0),0)+IFERROR(VLOOKUP($A131,'TD SOP+PROFORM MOD'!$A$5:$AD$750,MATCH(AJ$2,'TD SOP+PROFORM MOD'!$B$2:$AD$2,0)+1,0),0)</f>
        <v>0</v>
      </c>
      <c r="AK131" s="25">
        <f>IFERROR(VLOOKUP($A131,'TD SOP+PROFORM MOD'!$A$5:$AD$750,MATCH(AK$4,'TD SOP+PROFORM MOD'!$B$2:$AD$2,0)+1,0),0)+IFERROR(VLOOKUP($A131,'TD SOP+PROFORM MOD'!$A$5:$AD$750,MATCH(AK$2,'TD SOP+PROFORM MOD'!$B$2:$AD$2,0)+1,0),0)</f>
        <v>0</v>
      </c>
      <c r="AL131" s="26" t="str">
        <f t="shared" si="35"/>
        <v/>
      </c>
      <c r="AM131" s="25">
        <f t="shared" si="37"/>
        <v>0</v>
      </c>
      <c r="AN131" s="25">
        <f t="shared" si="37"/>
        <v>0</v>
      </c>
      <c r="AO131" s="26" t="str">
        <f t="shared" si="36"/>
        <v/>
      </c>
      <c r="AR131" s="25">
        <f>SUMIF('B&amp;S YTD LFY'!B:B,"="&amp;A131,'B&amp;S YTD LFY'!C:C)</f>
        <v>0</v>
      </c>
      <c r="AS131" s="25">
        <f t="shared" si="38"/>
        <v>0</v>
      </c>
      <c r="AT131" s="25"/>
    </row>
    <row r="132" spans="1:46" x14ac:dyDescent="0.35">
      <c r="A132" s="24">
        <f>IF(AND('TD SOP+PROFORM MOD'!A129&lt;&gt;"",'TD SOP+PROFORM MOD'!A129&lt;&gt;"TOTAL"),'TD SOP+PROFORM MOD'!A129,0)</f>
        <v>0</v>
      </c>
      <c r="C132" s="25" t="str">
        <f>IFERROR(VLOOKUP($A132,'TD SOP+PROFORM MOD'!$A$5:$AD$750,MATCH(C$4,'TD SOP+PROFORM MOD'!$B$2:$AT$2,0)+1,0),"")</f>
        <v/>
      </c>
      <c r="D132" s="25" t="str">
        <f>IFERROR(VLOOKUP($A132,'TD SOP+PROFORM MOD'!$A$5:$AD$750,MATCH(D$4,'TD SOP+PROFORM MOD'!$B$2:$AT$2,0)+1,0),"")</f>
        <v/>
      </c>
      <c r="E132" s="26" t="str">
        <f t="shared" si="24"/>
        <v/>
      </c>
      <c r="F132" s="25" t="str">
        <f>IFERROR(VLOOKUP($A132,'TD SOP+PROFORM MOD'!$A$5:$AD$750,MATCH(F$4,'TD SOP+PROFORM MOD'!$B$2:$AT$2,0)+1,0),"")</f>
        <v/>
      </c>
      <c r="G132" s="25" t="str">
        <f>IFERROR(VLOOKUP($A132,'TD SOP+PROFORM MOD'!$A$5:$AD$750,MATCH(G$4,'TD SOP+PROFORM MOD'!$B$2:$AT$2,0)+1,0),"")</f>
        <v/>
      </c>
      <c r="H132" s="26" t="str">
        <f t="shared" si="25"/>
        <v/>
      </c>
      <c r="I132" s="25" t="str">
        <f>IFERROR(VLOOKUP($A132,'TD SOP+PROFORM MOD'!$A$5:$AD$750,MATCH(I$4,'TD SOP+PROFORM MOD'!$B$2:$AT$2,0)+1,0),"")</f>
        <v/>
      </c>
      <c r="J132" s="25" t="str">
        <f>IFERROR(VLOOKUP($A132,'TD SOP+PROFORM MOD'!$A$5:$AD$750,MATCH(J$4,'TD SOP+PROFORM MOD'!$B$2:$AT$2,0)+1,0),"")</f>
        <v/>
      </c>
      <c r="K132" s="26" t="str">
        <f t="shared" si="26"/>
        <v/>
      </c>
      <c r="L132" s="25" t="str">
        <f>IFERROR(VLOOKUP($A132,'TD SOP+PROFORM MOD'!$A$5:$AD$750,MATCH(L$4,'TD SOP+PROFORM MOD'!$B$2:$AT$2,0)+1,0),"")</f>
        <v/>
      </c>
      <c r="M132" s="25" t="str">
        <f>IFERROR(VLOOKUP($A132,'TD SOP+PROFORM MOD'!$A$5:$AD$750,MATCH(M$4,'TD SOP+PROFORM MOD'!$B$2:$AT$2,0)+1,0),"")</f>
        <v/>
      </c>
      <c r="N132" s="26" t="str">
        <f t="shared" si="27"/>
        <v/>
      </c>
      <c r="O132" s="25">
        <f>IFERROR(VLOOKUP($A132,'TD SOP+PROFORM MOD'!$A$5:$AD$750,MATCH(O$4,'TD SOP+PROFORM MOD'!$B$2:$AD$2,0)+1,0),0)+IFERROR(VLOOKUP($A132,'TD SOP+PROFORM MOD'!$A$5:$AD$750,MATCH(O$2,'TD SOP+PROFORM MOD'!$B$2:$AD$2,0)+1,0),0)</f>
        <v>0</v>
      </c>
      <c r="P132" s="25">
        <f>IFERROR(VLOOKUP($A132,'TD SOP+PROFORM MOD'!$A$5:$AD$750,MATCH(P$4,'TD SOP+PROFORM MOD'!$B$2:$AD$2,0)+1,0),0)+IFERROR(VLOOKUP($A132,'TD SOP+PROFORM MOD'!$A$5:$AD$750,MATCH(P$2,'TD SOP+PROFORM MOD'!$B$2:$AD$2,0)+1,0),0)</f>
        <v>0</v>
      </c>
      <c r="Q132" s="26" t="str">
        <f t="shared" si="28"/>
        <v/>
      </c>
      <c r="R132" s="25">
        <f>IFERROR(VLOOKUP($A132,'TD SOP+PROFORM MOD'!$A$5:$AD$750,MATCH(R$4,'TD SOP+PROFORM MOD'!$B$2:$AD$2,0)+1,0),0)+IFERROR(VLOOKUP($A132,'TD SOP+PROFORM MOD'!$A$5:$AD$750,MATCH(R$2,'TD SOP+PROFORM MOD'!$B$2:$AD$2,0)+1,0),0)</f>
        <v>0</v>
      </c>
      <c r="S132" s="25">
        <f>IFERROR(VLOOKUP($A132,'TD SOP+PROFORM MOD'!$A$5:$AD$750,MATCH(S$4,'TD SOP+PROFORM MOD'!$B$2:$AD$2,0)+1,0),0)+IFERROR(VLOOKUP($A132,'TD SOP+PROFORM MOD'!$A$5:$AD$750,MATCH(S$2,'TD SOP+PROFORM MOD'!$B$2:$AD$2,0)+1,0),0)</f>
        <v>0</v>
      </c>
      <c r="T132" s="26" t="str">
        <f t="shared" si="29"/>
        <v/>
      </c>
      <c r="U132" s="25">
        <f>IFERROR(VLOOKUP($A132,'TD SOP+PROFORM MOD'!$A$5:$AD$750,MATCH(U$4,'TD SOP+PROFORM MOD'!$B$2:$AD$2,0)+1,0),0)+IFERROR(VLOOKUP($A132,'TD SOP+PROFORM MOD'!$A$5:$AD$750,MATCH(U$2,'TD SOP+PROFORM MOD'!$B$2:$AD$2,0)+1,0),0)</f>
        <v>0</v>
      </c>
      <c r="V132" s="25">
        <f>IFERROR(VLOOKUP($A132,'TD SOP+PROFORM MOD'!$A$5:$AD$750,MATCH(V$4,'TD SOP+PROFORM MOD'!$B$2:$AD$2,0)+1,0),0)+IFERROR(VLOOKUP($A132,'TD SOP+PROFORM MOD'!$A$5:$AD$750,MATCH(V$2,'TD SOP+PROFORM MOD'!$B$2:$AD$2,0)+1,0),0)</f>
        <v>0</v>
      </c>
      <c r="W132" s="26" t="str">
        <f t="shared" si="30"/>
        <v/>
      </c>
      <c r="X132" s="25">
        <f>IFERROR(VLOOKUP($A132,'TD SOP+PROFORM MOD'!$A$5:$AD$750,MATCH(X$4,'TD SOP+PROFORM MOD'!$B$2:$AD$2,0)+1,0),0)+IFERROR(VLOOKUP($A132,'TD SOP+PROFORM MOD'!$A$5:$AD$750,MATCH(X$2,'TD SOP+PROFORM MOD'!$B$2:$AD$2,0)+1,0),0)</f>
        <v>0</v>
      </c>
      <c r="Y132" s="25">
        <f>IFERROR(VLOOKUP($A132,'TD SOP+PROFORM MOD'!$A$5:$AD$750,MATCH(Y$4,'TD SOP+PROFORM MOD'!$B$2:$AD$2,0)+1,0),0)+IFERROR(VLOOKUP($A132,'TD SOP+PROFORM MOD'!$A$5:$AD$750,MATCH(Y$2,'TD SOP+PROFORM MOD'!$B$2:$AD$2,0)+1,0),0)</f>
        <v>0</v>
      </c>
      <c r="Z132" s="26" t="str">
        <f t="shared" si="31"/>
        <v/>
      </c>
      <c r="AA132" s="25">
        <f>IFERROR(VLOOKUP($A132,'TD SOP+PROFORM MOD'!$A$5:$AD$750,MATCH(AA$4,'TD SOP+PROFORM MOD'!$B$2:$AD$2,0)+1,0),0)+IFERROR(VLOOKUP($A132,'TD SOP+PROFORM MOD'!$A$5:$AD$750,MATCH(AA$2,'TD SOP+PROFORM MOD'!$B$2:$AD$2,0)+1,0),0)</f>
        <v>0</v>
      </c>
      <c r="AB132" s="25">
        <f>IFERROR(VLOOKUP($A132,'TD SOP+PROFORM MOD'!$A$5:$AD$750,MATCH(AB$4,'TD SOP+PROFORM MOD'!$B$2:$AD$2,0)+1,0),0)+IFERROR(VLOOKUP($A132,'TD SOP+PROFORM MOD'!$A$5:$AD$750,MATCH(AB$2,'TD SOP+PROFORM MOD'!$B$2:$AD$2,0)+1,0),0)</f>
        <v>0</v>
      </c>
      <c r="AC132" s="26" t="str">
        <f t="shared" si="32"/>
        <v/>
      </c>
      <c r="AD132" s="25">
        <f>IFERROR(VLOOKUP($A132,'TD SOP+PROFORM MOD'!$A$5:$AD$750,MATCH(AD$4,'TD SOP+PROFORM MOD'!$B$2:$AD$2,0)+1,0),0)+IFERROR(VLOOKUP($A132,'TD SOP+PROFORM MOD'!$A$5:$AD$750,MATCH(AD$2,'TD SOP+PROFORM MOD'!$B$2:$AD$2,0)+1,0),0)</f>
        <v>0</v>
      </c>
      <c r="AE132" s="25">
        <f>IFERROR(VLOOKUP($A132,'TD SOP+PROFORM MOD'!$A$5:$AD$750,MATCH(AE$4,'TD SOP+PROFORM MOD'!$B$2:$AD$2,0)+1,0),0)+IFERROR(VLOOKUP($A132,'TD SOP+PROFORM MOD'!$A$5:$AD$750,MATCH(AE$2,'TD SOP+PROFORM MOD'!$B$2:$AD$2,0)+1,0),0)</f>
        <v>0</v>
      </c>
      <c r="AF132" s="26" t="str">
        <f t="shared" si="33"/>
        <v/>
      </c>
      <c r="AG132" s="25">
        <f>IFERROR(VLOOKUP($A132,'TD SOP+PROFORM MOD'!$A$5:$AD$750,MATCH(AG$4,'TD SOP+PROFORM MOD'!$B$2:$AD$2,0)+1,0),0)+IFERROR(VLOOKUP($A132,'TD SOP+PROFORM MOD'!$A$5:$AD$750,MATCH(AG$2,'TD SOP+PROFORM MOD'!$B$2:$AD$2,0)+1,0),0)</f>
        <v>0</v>
      </c>
      <c r="AH132" s="25">
        <f>IFERROR(VLOOKUP($A132,'TD SOP+PROFORM MOD'!$A$5:$AD$750,MATCH(AH$4,'TD SOP+PROFORM MOD'!$B$2:$AD$2,0)+1,0),0)+IFERROR(VLOOKUP($A132,'TD SOP+PROFORM MOD'!$A$5:$AD$750,MATCH(AH$2,'TD SOP+PROFORM MOD'!$B$2:$AD$2,0)+1,0),0)</f>
        <v>0</v>
      </c>
      <c r="AI132" s="26" t="str">
        <f t="shared" si="34"/>
        <v/>
      </c>
      <c r="AJ132" s="25">
        <f>IFERROR(VLOOKUP($A132,'TD SOP+PROFORM MOD'!$A$5:$AD$750,MATCH(AJ$4,'TD SOP+PROFORM MOD'!$B$2:$AD$2,0)+1,0),0)+IFERROR(VLOOKUP($A132,'TD SOP+PROFORM MOD'!$A$5:$AD$750,MATCH(AJ$2,'TD SOP+PROFORM MOD'!$B$2:$AD$2,0)+1,0),0)</f>
        <v>0</v>
      </c>
      <c r="AK132" s="25">
        <f>IFERROR(VLOOKUP($A132,'TD SOP+PROFORM MOD'!$A$5:$AD$750,MATCH(AK$4,'TD SOP+PROFORM MOD'!$B$2:$AD$2,0)+1,0),0)+IFERROR(VLOOKUP($A132,'TD SOP+PROFORM MOD'!$A$5:$AD$750,MATCH(AK$2,'TD SOP+PROFORM MOD'!$B$2:$AD$2,0)+1,0),0)</f>
        <v>0</v>
      </c>
      <c r="AL132" s="26" t="str">
        <f t="shared" si="35"/>
        <v/>
      </c>
      <c r="AM132" s="25">
        <f t="shared" si="37"/>
        <v>0</v>
      </c>
      <c r="AN132" s="25">
        <f t="shared" si="37"/>
        <v>0</v>
      </c>
      <c r="AO132" s="26" t="str">
        <f t="shared" si="36"/>
        <v/>
      </c>
      <c r="AR132" s="25">
        <f>SUMIF('B&amp;S YTD LFY'!B:B,"="&amp;A132,'B&amp;S YTD LFY'!C:C)</f>
        <v>0</v>
      </c>
      <c r="AS132" s="25">
        <f t="shared" si="38"/>
        <v>0</v>
      </c>
      <c r="AT132" s="25"/>
    </row>
    <row r="133" spans="1:46" x14ac:dyDescent="0.35">
      <c r="A133" s="24">
        <f>IF(AND('TD SOP+PROFORM MOD'!A130&lt;&gt;"",'TD SOP+PROFORM MOD'!A130&lt;&gt;"TOTAL"),'TD SOP+PROFORM MOD'!A130,0)</f>
        <v>0</v>
      </c>
      <c r="C133" s="25" t="str">
        <f>IFERROR(VLOOKUP($A133,'TD SOP+PROFORM MOD'!$A$5:$AD$750,MATCH(C$4,'TD SOP+PROFORM MOD'!$B$2:$AT$2,0)+1,0),"")</f>
        <v/>
      </c>
      <c r="D133" s="25" t="str">
        <f>IFERROR(VLOOKUP($A133,'TD SOP+PROFORM MOD'!$A$5:$AD$750,MATCH(D$4,'TD SOP+PROFORM MOD'!$B$2:$AT$2,0)+1,0),"")</f>
        <v/>
      </c>
      <c r="E133" s="26" t="str">
        <f t="shared" si="24"/>
        <v/>
      </c>
      <c r="F133" s="25" t="str">
        <f>IFERROR(VLOOKUP($A133,'TD SOP+PROFORM MOD'!$A$5:$AD$750,MATCH(F$4,'TD SOP+PROFORM MOD'!$B$2:$AT$2,0)+1,0),"")</f>
        <v/>
      </c>
      <c r="G133" s="25" t="str">
        <f>IFERROR(VLOOKUP($A133,'TD SOP+PROFORM MOD'!$A$5:$AD$750,MATCH(G$4,'TD SOP+PROFORM MOD'!$B$2:$AT$2,0)+1,0),"")</f>
        <v/>
      </c>
      <c r="H133" s="26" t="str">
        <f t="shared" si="25"/>
        <v/>
      </c>
      <c r="I133" s="25" t="str">
        <f>IFERROR(VLOOKUP($A133,'TD SOP+PROFORM MOD'!$A$5:$AD$750,MATCH(I$4,'TD SOP+PROFORM MOD'!$B$2:$AT$2,0)+1,0),"")</f>
        <v/>
      </c>
      <c r="J133" s="25" t="str">
        <f>IFERROR(VLOOKUP($A133,'TD SOP+PROFORM MOD'!$A$5:$AD$750,MATCH(J$4,'TD SOP+PROFORM MOD'!$B$2:$AT$2,0)+1,0),"")</f>
        <v/>
      </c>
      <c r="K133" s="26" t="str">
        <f t="shared" si="26"/>
        <v/>
      </c>
      <c r="L133" s="25" t="str">
        <f>IFERROR(VLOOKUP($A133,'TD SOP+PROFORM MOD'!$A$5:$AD$750,MATCH(L$4,'TD SOP+PROFORM MOD'!$B$2:$AT$2,0)+1,0),"")</f>
        <v/>
      </c>
      <c r="M133" s="25" t="str">
        <f>IFERROR(VLOOKUP($A133,'TD SOP+PROFORM MOD'!$A$5:$AD$750,MATCH(M$4,'TD SOP+PROFORM MOD'!$B$2:$AT$2,0)+1,0),"")</f>
        <v/>
      </c>
      <c r="N133" s="26" t="str">
        <f t="shared" si="27"/>
        <v/>
      </c>
      <c r="O133" s="25">
        <f>IFERROR(VLOOKUP($A133,'TD SOP+PROFORM MOD'!$A$5:$AD$750,MATCH(O$4,'TD SOP+PROFORM MOD'!$B$2:$AD$2,0)+1,0),0)+IFERROR(VLOOKUP($A133,'TD SOP+PROFORM MOD'!$A$5:$AD$750,MATCH(O$2,'TD SOP+PROFORM MOD'!$B$2:$AD$2,0)+1,0),0)</f>
        <v>0</v>
      </c>
      <c r="P133" s="25">
        <f>IFERROR(VLOOKUP($A133,'TD SOP+PROFORM MOD'!$A$5:$AD$750,MATCH(P$4,'TD SOP+PROFORM MOD'!$B$2:$AD$2,0)+1,0),0)+IFERROR(VLOOKUP($A133,'TD SOP+PROFORM MOD'!$A$5:$AD$750,MATCH(P$2,'TD SOP+PROFORM MOD'!$B$2:$AD$2,0)+1,0),0)</f>
        <v>0</v>
      </c>
      <c r="Q133" s="26" t="str">
        <f t="shared" si="28"/>
        <v/>
      </c>
      <c r="R133" s="25">
        <f>IFERROR(VLOOKUP($A133,'TD SOP+PROFORM MOD'!$A$5:$AD$750,MATCH(R$4,'TD SOP+PROFORM MOD'!$B$2:$AD$2,0)+1,0),0)+IFERROR(VLOOKUP($A133,'TD SOP+PROFORM MOD'!$A$5:$AD$750,MATCH(R$2,'TD SOP+PROFORM MOD'!$B$2:$AD$2,0)+1,0),0)</f>
        <v>0</v>
      </c>
      <c r="S133" s="25">
        <f>IFERROR(VLOOKUP($A133,'TD SOP+PROFORM MOD'!$A$5:$AD$750,MATCH(S$4,'TD SOP+PROFORM MOD'!$B$2:$AD$2,0)+1,0),0)+IFERROR(VLOOKUP($A133,'TD SOP+PROFORM MOD'!$A$5:$AD$750,MATCH(S$2,'TD SOP+PROFORM MOD'!$B$2:$AD$2,0)+1,0),0)</f>
        <v>0</v>
      </c>
      <c r="T133" s="26" t="str">
        <f t="shared" si="29"/>
        <v/>
      </c>
      <c r="U133" s="25">
        <f>IFERROR(VLOOKUP($A133,'TD SOP+PROFORM MOD'!$A$5:$AD$750,MATCH(U$4,'TD SOP+PROFORM MOD'!$B$2:$AD$2,0)+1,0),0)+IFERROR(VLOOKUP($A133,'TD SOP+PROFORM MOD'!$A$5:$AD$750,MATCH(U$2,'TD SOP+PROFORM MOD'!$B$2:$AD$2,0)+1,0),0)</f>
        <v>0</v>
      </c>
      <c r="V133" s="25">
        <f>IFERROR(VLOOKUP($A133,'TD SOP+PROFORM MOD'!$A$5:$AD$750,MATCH(V$4,'TD SOP+PROFORM MOD'!$B$2:$AD$2,0)+1,0),0)+IFERROR(VLOOKUP($A133,'TD SOP+PROFORM MOD'!$A$5:$AD$750,MATCH(V$2,'TD SOP+PROFORM MOD'!$B$2:$AD$2,0)+1,0),0)</f>
        <v>0</v>
      </c>
      <c r="W133" s="26" t="str">
        <f t="shared" si="30"/>
        <v/>
      </c>
      <c r="X133" s="25">
        <f>IFERROR(VLOOKUP($A133,'TD SOP+PROFORM MOD'!$A$5:$AD$750,MATCH(X$4,'TD SOP+PROFORM MOD'!$B$2:$AD$2,0)+1,0),0)+IFERROR(VLOOKUP($A133,'TD SOP+PROFORM MOD'!$A$5:$AD$750,MATCH(X$2,'TD SOP+PROFORM MOD'!$B$2:$AD$2,0)+1,0),0)</f>
        <v>0</v>
      </c>
      <c r="Y133" s="25">
        <f>IFERROR(VLOOKUP($A133,'TD SOP+PROFORM MOD'!$A$5:$AD$750,MATCH(Y$4,'TD SOP+PROFORM MOD'!$B$2:$AD$2,0)+1,0),0)+IFERROR(VLOOKUP($A133,'TD SOP+PROFORM MOD'!$A$5:$AD$750,MATCH(Y$2,'TD SOP+PROFORM MOD'!$B$2:$AD$2,0)+1,0),0)</f>
        <v>0</v>
      </c>
      <c r="Z133" s="26" t="str">
        <f t="shared" si="31"/>
        <v/>
      </c>
      <c r="AA133" s="25">
        <f>IFERROR(VLOOKUP($A133,'TD SOP+PROFORM MOD'!$A$5:$AD$750,MATCH(AA$4,'TD SOP+PROFORM MOD'!$B$2:$AD$2,0)+1,0),0)+IFERROR(VLOOKUP($A133,'TD SOP+PROFORM MOD'!$A$5:$AD$750,MATCH(AA$2,'TD SOP+PROFORM MOD'!$B$2:$AD$2,0)+1,0),0)</f>
        <v>0</v>
      </c>
      <c r="AB133" s="25">
        <f>IFERROR(VLOOKUP($A133,'TD SOP+PROFORM MOD'!$A$5:$AD$750,MATCH(AB$4,'TD SOP+PROFORM MOD'!$B$2:$AD$2,0)+1,0),0)+IFERROR(VLOOKUP($A133,'TD SOP+PROFORM MOD'!$A$5:$AD$750,MATCH(AB$2,'TD SOP+PROFORM MOD'!$B$2:$AD$2,0)+1,0),0)</f>
        <v>0</v>
      </c>
      <c r="AC133" s="26" t="str">
        <f t="shared" si="32"/>
        <v/>
      </c>
      <c r="AD133" s="25">
        <f>IFERROR(VLOOKUP($A133,'TD SOP+PROFORM MOD'!$A$5:$AD$750,MATCH(AD$4,'TD SOP+PROFORM MOD'!$B$2:$AD$2,0)+1,0),0)+IFERROR(VLOOKUP($A133,'TD SOP+PROFORM MOD'!$A$5:$AD$750,MATCH(AD$2,'TD SOP+PROFORM MOD'!$B$2:$AD$2,0)+1,0),0)</f>
        <v>0</v>
      </c>
      <c r="AE133" s="25">
        <f>IFERROR(VLOOKUP($A133,'TD SOP+PROFORM MOD'!$A$5:$AD$750,MATCH(AE$4,'TD SOP+PROFORM MOD'!$B$2:$AD$2,0)+1,0),0)+IFERROR(VLOOKUP($A133,'TD SOP+PROFORM MOD'!$A$5:$AD$750,MATCH(AE$2,'TD SOP+PROFORM MOD'!$B$2:$AD$2,0)+1,0),0)</f>
        <v>0</v>
      </c>
      <c r="AF133" s="26" t="str">
        <f t="shared" si="33"/>
        <v/>
      </c>
      <c r="AG133" s="25">
        <f>IFERROR(VLOOKUP($A133,'TD SOP+PROFORM MOD'!$A$5:$AD$750,MATCH(AG$4,'TD SOP+PROFORM MOD'!$B$2:$AD$2,0)+1,0),0)+IFERROR(VLOOKUP($A133,'TD SOP+PROFORM MOD'!$A$5:$AD$750,MATCH(AG$2,'TD SOP+PROFORM MOD'!$B$2:$AD$2,0)+1,0),0)</f>
        <v>0</v>
      </c>
      <c r="AH133" s="25">
        <f>IFERROR(VLOOKUP($A133,'TD SOP+PROFORM MOD'!$A$5:$AD$750,MATCH(AH$4,'TD SOP+PROFORM MOD'!$B$2:$AD$2,0)+1,0),0)+IFERROR(VLOOKUP($A133,'TD SOP+PROFORM MOD'!$A$5:$AD$750,MATCH(AH$2,'TD SOP+PROFORM MOD'!$B$2:$AD$2,0)+1,0),0)</f>
        <v>0</v>
      </c>
      <c r="AI133" s="26" t="str">
        <f t="shared" si="34"/>
        <v/>
      </c>
      <c r="AJ133" s="25">
        <f>IFERROR(VLOOKUP($A133,'TD SOP+PROFORM MOD'!$A$5:$AD$750,MATCH(AJ$4,'TD SOP+PROFORM MOD'!$B$2:$AD$2,0)+1,0),0)+IFERROR(VLOOKUP($A133,'TD SOP+PROFORM MOD'!$A$5:$AD$750,MATCH(AJ$2,'TD SOP+PROFORM MOD'!$B$2:$AD$2,0)+1,0),0)</f>
        <v>0</v>
      </c>
      <c r="AK133" s="25">
        <f>IFERROR(VLOOKUP($A133,'TD SOP+PROFORM MOD'!$A$5:$AD$750,MATCH(AK$4,'TD SOP+PROFORM MOD'!$B$2:$AD$2,0)+1,0),0)+IFERROR(VLOOKUP($A133,'TD SOP+PROFORM MOD'!$A$5:$AD$750,MATCH(AK$2,'TD SOP+PROFORM MOD'!$B$2:$AD$2,0)+1,0),0)</f>
        <v>0</v>
      </c>
      <c r="AL133" s="26" t="str">
        <f t="shared" si="35"/>
        <v/>
      </c>
      <c r="AM133" s="25">
        <f t="shared" si="37"/>
        <v>0</v>
      </c>
      <c r="AN133" s="25">
        <f t="shared" si="37"/>
        <v>0</v>
      </c>
      <c r="AO133" s="26" t="str">
        <f t="shared" si="36"/>
        <v/>
      </c>
      <c r="AR133" s="25">
        <f>SUMIF('B&amp;S YTD LFY'!B:B,"="&amp;A133,'B&amp;S YTD LFY'!C:C)</f>
        <v>0</v>
      </c>
      <c r="AS133" s="25">
        <f t="shared" si="38"/>
        <v>0</v>
      </c>
      <c r="AT133" s="25"/>
    </row>
    <row r="134" spans="1:46" x14ac:dyDescent="0.35">
      <c r="A134" s="24">
        <f>IF(AND('TD SOP+PROFORM MOD'!A131&lt;&gt;"",'TD SOP+PROFORM MOD'!A131&lt;&gt;"TOTAL"),'TD SOP+PROFORM MOD'!A131,0)</f>
        <v>0</v>
      </c>
      <c r="C134" s="25" t="str">
        <f>IFERROR(VLOOKUP($A134,'TD SOP+PROFORM MOD'!$A$5:$AD$750,MATCH(C$4,'TD SOP+PROFORM MOD'!$B$2:$AT$2,0)+1,0),"")</f>
        <v/>
      </c>
      <c r="D134" s="25" t="str">
        <f>IFERROR(VLOOKUP($A134,'TD SOP+PROFORM MOD'!$A$5:$AD$750,MATCH(D$4,'TD SOP+PROFORM MOD'!$B$2:$AT$2,0)+1,0),"")</f>
        <v/>
      </c>
      <c r="E134" s="26" t="str">
        <f t="shared" si="24"/>
        <v/>
      </c>
      <c r="F134" s="25" t="str">
        <f>IFERROR(VLOOKUP($A134,'TD SOP+PROFORM MOD'!$A$5:$AD$750,MATCH(F$4,'TD SOP+PROFORM MOD'!$B$2:$AT$2,0)+1,0),"")</f>
        <v/>
      </c>
      <c r="G134" s="25" t="str">
        <f>IFERROR(VLOOKUP($A134,'TD SOP+PROFORM MOD'!$A$5:$AD$750,MATCH(G$4,'TD SOP+PROFORM MOD'!$B$2:$AT$2,0)+1,0),"")</f>
        <v/>
      </c>
      <c r="H134" s="26" t="str">
        <f t="shared" si="25"/>
        <v/>
      </c>
      <c r="I134" s="25" t="str">
        <f>IFERROR(VLOOKUP($A134,'TD SOP+PROFORM MOD'!$A$5:$AD$750,MATCH(I$4,'TD SOP+PROFORM MOD'!$B$2:$AT$2,0)+1,0),"")</f>
        <v/>
      </c>
      <c r="J134" s="25" t="str">
        <f>IFERROR(VLOOKUP($A134,'TD SOP+PROFORM MOD'!$A$5:$AD$750,MATCH(J$4,'TD SOP+PROFORM MOD'!$B$2:$AT$2,0)+1,0),"")</f>
        <v/>
      </c>
      <c r="K134" s="26" t="str">
        <f t="shared" si="26"/>
        <v/>
      </c>
      <c r="L134" s="25" t="str">
        <f>IFERROR(VLOOKUP($A134,'TD SOP+PROFORM MOD'!$A$5:$AD$750,MATCH(L$4,'TD SOP+PROFORM MOD'!$B$2:$AT$2,0)+1,0),"")</f>
        <v/>
      </c>
      <c r="M134" s="25" t="str">
        <f>IFERROR(VLOOKUP($A134,'TD SOP+PROFORM MOD'!$A$5:$AD$750,MATCH(M$4,'TD SOP+PROFORM MOD'!$B$2:$AT$2,0)+1,0),"")</f>
        <v/>
      </c>
      <c r="N134" s="26" t="str">
        <f t="shared" si="27"/>
        <v/>
      </c>
      <c r="O134" s="25">
        <f>IFERROR(VLOOKUP($A134,'TD SOP+PROFORM MOD'!$A$5:$AD$750,MATCH(O$4,'TD SOP+PROFORM MOD'!$B$2:$AD$2,0)+1,0),0)+IFERROR(VLOOKUP($A134,'TD SOP+PROFORM MOD'!$A$5:$AD$750,MATCH(O$2,'TD SOP+PROFORM MOD'!$B$2:$AD$2,0)+1,0),0)</f>
        <v>0</v>
      </c>
      <c r="P134" s="25">
        <f>IFERROR(VLOOKUP($A134,'TD SOP+PROFORM MOD'!$A$5:$AD$750,MATCH(P$4,'TD SOP+PROFORM MOD'!$B$2:$AD$2,0)+1,0),0)+IFERROR(VLOOKUP($A134,'TD SOP+PROFORM MOD'!$A$5:$AD$750,MATCH(P$2,'TD SOP+PROFORM MOD'!$B$2:$AD$2,0)+1,0),0)</f>
        <v>0</v>
      </c>
      <c r="Q134" s="26" t="str">
        <f t="shared" si="28"/>
        <v/>
      </c>
      <c r="R134" s="25">
        <f>IFERROR(VLOOKUP($A134,'TD SOP+PROFORM MOD'!$A$5:$AD$750,MATCH(R$4,'TD SOP+PROFORM MOD'!$B$2:$AD$2,0)+1,0),0)+IFERROR(VLOOKUP($A134,'TD SOP+PROFORM MOD'!$A$5:$AD$750,MATCH(R$2,'TD SOP+PROFORM MOD'!$B$2:$AD$2,0)+1,0),0)</f>
        <v>0</v>
      </c>
      <c r="S134" s="25">
        <f>IFERROR(VLOOKUP($A134,'TD SOP+PROFORM MOD'!$A$5:$AD$750,MATCH(S$4,'TD SOP+PROFORM MOD'!$B$2:$AD$2,0)+1,0),0)+IFERROR(VLOOKUP($A134,'TD SOP+PROFORM MOD'!$A$5:$AD$750,MATCH(S$2,'TD SOP+PROFORM MOD'!$B$2:$AD$2,0)+1,0),0)</f>
        <v>0</v>
      </c>
      <c r="T134" s="26" t="str">
        <f t="shared" si="29"/>
        <v/>
      </c>
      <c r="U134" s="25">
        <f>IFERROR(VLOOKUP($A134,'TD SOP+PROFORM MOD'!$A$5:$AD$750,MATCH(U$4,'TD SOP+PROFORM MOD'!$B$2:$AD$2,0)+1,0),0)+IFERROR(VLOOKUP($A134,'TD SOP+PROFORM MOD'!$A$5:$AD$750,MATCH(U$2,'TD SOP+PROFORM MOD'!$B$2:$AD$2,0)+1,0),0)</f>
        <v>0</v>
      </c>
      <c r="V134" s="25">
        <f>IFERROR(VLOOKUP($A134,'TD SOP+PROFORM MOD'!$A$5:$AD$750,MATCH(V$4,'TD SOP+PROFORM MOD'!$B$2:$AD$2,0)+1,0),0)+IFERROR(VLOOKUP($A134,'TD SOP+PROFORM MOD'!$A$5:$AD$750,MATCH(V$2,'TD SOP+PROFORM MOD'!$B$2:$AD$2,0)+1,0),0)</f>
        <v>0</v>
      </c>
      <c r="W134" s="26" t="str">
        <f t="shared" si="30"/>
        <v/>
      </c>
      <c r="X134" s="25">
        <f>IFERROR(VLOOKUP($A134,'TD SOP+PROFORM MOD'!$A$5:$AD$750,MATCH(X$4,'TD SOP+PROFORM MOD'!$B$2:$AD$2,0)+1,0),0)+IFERROR(VLOOKUP($A134,'TD SOP+PROFORM MOD'!$A$5:$AD$750,MATCH(X$2,'TD SOP+PROFORM MOD'!$B$2:$AD$2,0)+1,0),0)</f>
        <v>0</v>
      </c>
      <c r="Y134" s="25">
        <f>IFERROR(VLOOKUP($A134,'TD SOP+PROFORM MOD'!$A$5:$AD$750,MATCH(Y$4,'TD SOP+PROFORM MOD'!$B$2:$AD$2,0)+1,0),0)+IFERROR(VLOOKUP($A134,'TD SOP+PROFORM MOD'!$A$5:$AD$750,MATCH(Y$2,'TD SOP+PROFORM MOD'!$B$2:$AD$2,0)+1,0),0)</f>
        <v>0</v>
      </c>
      <c r="Z134" s="26" t="str">
        <f t="shared" si="31"/>
        <v/>
      </c>
      <c r="AA134" s="25">
        <f>IFERROR(VLOOKUP($A134,'TD SOP+PROFORM MOD'!$A$5:$AD$750,MATCH(AA$4,'TD SOP+PROFORM MOD'!$B$2:$AD$2,0)+1,0),0)+IFERROR(VLOOKUP($A134,'TD SOP+PROFORM MOD'!$A$5:$AD$750,MATCH(AA$2,'TD SOP+PROFORM MOD'!$B$2:$AD$2,0)+1,0),0)</f>
        <v>0</v>
      </c>
      <c r="AB134" s="25">
        <f>IFERROR(VLOOKUP($A134,'TD SOP+PROFORM MOD'!$A$5:$AD$750,MATCH(AB$4,'TD SOP+PROFORM MOD'!$B$2:$AD$2,0)+1,0),0)+IFERROR(VLOOKUP($A134,'TD SOP+PROFORM MOD'!$A$5:$AD$750,MATCH(AB$2,'TD SOP+PROFORM MOD'!$B$2:$AD$2,0)+1,0),0)</f>
        <v>0</v>
      </c>
      <c r="AC134" s="26" t="str">
        <f t="shared" si="32"/>
        <v/>
      </c>
      <c r="AD134" s="25">
        <f>IFERROR(VLOOKUP($A134,'TD SOP+PROFORM MOD'!$A$5:$AD$750,MATCH(AD$4,'TD SOP+PROFORM MOD'!$B$2:$AD$2,0)+1,0),0)+IFERROR(VLOOKUP($A134,'TD SOP+PROFORM MOD'!$A$5:$AD$750,MATCH(AD$2,'TD SOP+PROFORM MOD'!$B$2:$AD$2,0)+1,0),0)</f>
        <v>0</v>
      </c>
      <c r="AE134" s="25">
        <f>IFERROR(VLOOKUP($A134,'TD SOP+PROFORM MOD'!$A$5:$AD$750,MATCH(AE$4,'TD SOP+PROFORM MOD'!$B$2:$AD$2,0)+1,0),0)+IFERROR(VLOOKUP($A134,'TD SOP+PROFORM MOD'!$A$5:$AD$750,MATCH(AE$2,'TD SOP+PROFORM MOD'!$B$2:$AD$2,0)+1,0),0)</f>
        <v>0</v>
      </c>
      <c r="AF134" s="26" t="str">
        <f t="shared" si="33"/>
        <v/>
      </c>
      <c r="AG134" s="25">
        <f>IFERROR(VLOOKUP($A134,'TD SOP+PROFORM MOD'!$A$5:$AD$750,MATCH(AG$4,'TD SOP+PROFORM MOD'!$B$2:$AD$2,0)+1,0),0)+IFERROR(VLOOKUP($A134,'TD SOP+PROFORM MOD'!$A$5:$AD$750,MATCH(AG$2,'TD SOP+PROFORM MOD'!$B$2:$AD$2,0)+1,0),0)</f>
        <v>0</v>
      </c>
      <c r="AH134" s="25">
        <f>IFERROR(VLOOKUP($A134,'TD SOP+PROFORM MOD'!$A$5:$AD$750,MATCH(AH$4,'TD SOP+PROFORM MOD'!$B$2:$AD$2,0)+1,0),0)+IFERROR(VLOOKUP($A134,'TD SOP+PROFORM MOD'!$A$5:$AD$750,MATCH(AH$2,'TD SOP+PROFORM MOD'!$B$2:$AD$2,0)+1,0),0)</f>
        <v>0</v>
      </c>
      <c r="AI134" s="26" t="str">
        <f t="shared" si="34"/>
        <v/>
      </c>
      <c r="AJ134" s="25">
        <f>IFERROR(VLOOKUP($A134,'TD SOP+PROFORM MOD'!$A$5:$AD$750,MATCH(AJ$4,'TD SOP+PROFORM MOD'!$B$2:$AD$2,0)+1,0),0)+IFERROR(VLOOKUP($A134,'TD SOP+PROFORM MOD'!$A$5:$AD$750,MATCH(AJ$2,'TD SOP+PROFORM MOD'!$B$2:$AD$2,0)+1,0),0)</f>
        <v>0</v>
      </c>
      <c r="AK134" s="25">
        <f>IFERROR(VLOOKUP($A134,'TD SOP+PROFORM MOD'!$A$5:$AD$750,MATCH(AK$4,'TD SOP+PROFORM MOD'!$B$2:$AD$2,0)+1,0),0)+IFERROR(VLOOKUP($A134,'TD SOP+PROFORM MOD'!$A$5:$AD$750,MATCH(AK$2,'TD SOP+PROFORM MOD'!$B$2:$AD$2,0)+1,0),0)</f>
        <v>0</v>
      </c>
      <c r="AL134" s="26" t="str">
        <f t="shared" si="35"/>
        <v/>
      </c>
      <c r="AM134" s="25">
        <f t="shared" si="37"/>
        <v>0</v>
      </c>
      <c r="AN134" s="25">
        <f t="shared" si="37"/>
        <v>0</v>
      </c>
      <c r="AO134" s="26" t="str">
        <f t="shared" si="36"/>
        <v/>
      </c>
      <c r="AR134" s="25">
        <f>SUMIF('B&amp;S YTD LFY'!B:B,"="&amp;A134,'B&amp;S YTD LFY'!C:C)</f>
        <v>0</v>
      </c>
      <c r="AS134" s="25">
        <f t="shared" si="38"/>
        <v>0</v>
      </c>
      <c r="AT134" s="25"/>
    </row>
    <row r="135" spans="1:46" x14ac:dyDescent="0.35">
      <c r="A135" s="24">
        <f>IF(AND('TD SOP+PROFORM MOD'!A132&lt;&gt;"",'TD SOP+PROFORM MOD'!A132&lt;&gt;"TOTAL"),'TD SOP+PROFORM MOD'!A132,0)</f>
        <v>0</v>
      </c>
      <c r="C135" s="25" t="str">
        <f>IFERROR(VLOOKUP($A135,'TD SOP+PROFORM MOD'!$A$5:$AD$750,MATCH(C$4,'TD SOP+PROFORM MOD'!$B$2:$AT$2,0)+1,0),"")</f>
        <v/>
      </c>
      <c r="D135" s="25" t="str">
        <f>IFERROR(VLOOKUP($A135,'TD SOP+PROFORM MOD'!$A$5:$AD$750,MATCH(D$4,'TD SOP+PROFORM MOD'!$B$2:$AT$2,0)+1,0),"")</f>
        <v/>
      </c>
      <c r="E135" s="26" t="str">
        <f t="shared" si="24"/>
        <v/>
      </c>
      <c r="F135" s="25" t="str">
        <f>IFERROR(VLOOKUP($A135,'TD SOP+PROFORM MOD'!$A$5:$AD$750,MATCH(F$4,'TD SOP+PROFORM MOD'!$B$2:$AT$2,0)+1,0),"")</f>
        <v/>
      </c>
      <c r="G135" s="25" t="str">
        <f>IFERROR(VLOOKUP($A135,'TD SOP+PROFORM MOD'!$A$5:$AD$750,MATCH(G$4,'TD SOP+PROFORM MOD'!$B$2:$AT$2,0)+1,0),"")</f>
        <v/>
      </c>
      <c r="H135" s="26" t="str">
        <f t="shared" si="25"/>
        <v/>
      </c>
      <c r="I135" s="25" t="str">
        <f>IFERROR(VLOOKUP($A135,'TD SOP+PROFORM MOD'!$A$5:$AD$750,MATCH(I$4,'TD SOP+PROFORM MOD'!$B$2:$AT$2,0)+1,0),"")</f>
        <v/>
      </c>
      <c r="J135" s="25" t="str">
        <f>IFERROR(VLOOKUP($A135,'TD SOP+PROFORM MOD'!$A$5:$AD$750,MATCH(J$4,'TD SOP+PROFORM MOD'!$B$2:$AT$2,0)+1,0),"")</f>
        <v/>
      </c>
      <c r="K135" s="26" t="str">
        <f t="shared" si="26"/>
        <v/>
      </c>
      <c r="L135" s="25" t="str">
        <f>IFERROR(VLOOKUP($A135,'TD SOP+PROFORM MOD'!$A$5:$AD$750,MATCH(L$4,'TD SOP+PROFORM MOD'!$B$2:$AT$2,0)+1,0),"")</f>
        <v/>
      </c>
      <c r="M135" s="25" t="str">
        <f>IFERROR(VLOOKUP($A135,'TD SOP+PROFORM MOD'!$A$5:$AD$750,MATCH(M$4,'TD SOP+PROFORM MOD'!$B$2:$AT$2,0)+1,0),"")</f>
        <v/>
      </c>
      <c r="N135" s="26" t="str">
        <f t="shared" si="27"/>
        <v/>
      </c>
      <c r="O135" s="25">
        <f>IFERROR(VLOOKUP($A135,'TD SOP+PROFORM MOD'!$A$5:$AD$750,MATCH(O$4,'TD SOP+PROFORM MOD'!$B$2:$AD$2,0)+1,0),0)+IFERROR(VLOOKUP($A135,'TD SOP+PROFORM MOD'!$A$5:$AD$750,MATCH(O$2,'TD SOP+PROFORM MOD'!$B$2:$AD$2,0)+1,0),0)</f>
        <v>0</v>
      </c>
      <c r="P135" s="25">
        <f>IFERROR(VLOOKUP($A135,'TD SOP+PROFORM MOD'!$A$5:$AD$750,MATCH(P$4,'TD SOP+PROFORM MOD'!$B$2:$AD$2,0)+1,0),0)+IFERROR(VLOOKUP($A135,'TD SOP+PROFORM MOD'!$A$5:$AD$750,MATCH(P$2,'TD SOP+PROFORM MOD'!$B$2:$AD$2,0)+1,0),0)</f>
        <v>0</v>
      </c>
      <c r="Q135" s="26" t="str">
        <f t="shared" si="28"/>
        <v/>
      </c>
      <c r="R135" s="25">
        <f>IFERROR(VLOOKUP($A135,'TD SOP+PROFORM MOD'!$A$5:$AD$750,MATCH(R$4,'TD SOP+PROFORM MOD'!$B$2:$AD$2,0)+1,0),0)+IFERROR(VLOOKUP($A135,'TD SOP+PROFORM MOD'!$A$5:$AD$750,MATCH(R$2,'TD SOP+PROFORM MOD'!$B$2:$AD$2,0)+1,0),0)</f>
        <v>0</v>
      </c>
      <c r="S135" s="25">
        <f>IFERROR(VLOOKUP($A135,'TD SOP+PROFORM MOD'!$A$5:$AD$750,MATCH(S$4,'TD SOP+PROFORM MOD'!$B$2:$AD$2,0)+1,0),0)+IFERROR(VLOOKUP($A135,'TD SOP+PROFORM MOD'!$A$5:$AD$750,MATCH(S$2,'TD SOP+PROFORM MOD'!$B$2:$AD$2,0)+1,0),0)</f>
        <v>0</v>
      </c>
      <c r="T135" s="26" t="str">
        <f t="shared" si="29"/>
        <v/>
      </c>
      <c r="U135" s="25">
        <f>IFERROR(VLOOKUP($A135,'TD SOP+PROFORM MOD'!$A$5:$AD$750,MATCH(U$4,'TD SOP+PROFORM MOD'!$B$2:$AD$2,0)+1,0),0)+IFERROR(VLOOKUP($A135,'TD SOP+PROFORM MOD'!$A$5:$AD$750,MATCH(U$2,'TD SOP+PROFORM MOD'!$B$2:$AD$2,0)+1,0),0)</f>
        <v>0</v>
      </c>
      <c r="V135" s="25">
        <f>IFERROR(VLOOKUP($A135,'TD SOP+PROFORM MOD'!$A$5:$AD$750,MATCH(V$4,'TD SOP+PROFORM MOD'!$B$2:$AD$2,0)+1,0),0)+IFERROR(VLOOKUP($A135,'TD SOP+PROFORM MOD'!$A$5:$AD$750,MATCH(V$2,'TD SOP+PROFORM MOD'!$B$2:$AD$2,0)+1,0),0)</f>
        <v>0</v>
      </c>
      <c r="W135" s="26" t="str">
        <f t="shared" si="30"/>
        <v/>
      </c>
      <c r="X135" s="25">
        <f>IFERROR(VLOOKUP($A135,'TD SOP+PROFORM MOD'!$A$5:$AD$750,MATCH(X$4,'TD SOP+PROFORM MOD'!$B$2:$AD$2,0)+1,0),0)+IFERROR(VLOOKUP($A135,'TD SOP+PROFORM MOD'!$A$5:$AD$750,MATCH(X$2,'TD SOP+PROFORM MOD'!$B$2:$AD$2,0)+1,0),0)</f>
        <v>0</v>
      </c>
      <c r="Y135" s="25">
        <f>IFERROR(VLOOKUP($A135,'TD SOP+PROFORM MOD'!$A$5:$AD$750,MATCH(Y$4,'TD SOP+PROFORM MOD'!$B$2:$AD$2,0)+1,0),0)+IFERROR(VLOOKUP($A135,'TD SOP+PROFORM MOD'!$A$5:$AD$750,MATCH(Y$2,'TD SOP+PROFORM MOD'!$B$2:$AD$2,0)+1,0),0)</f>
        <v>0</v>
      </c>
      <c r="Z135" s="26" t="str">
        <f t="shared" si="31"/>
        <v/>
      </c>
      <c r="AA135" s="25">
        <f>IFERROR(VLOOKUP($A135,'TD SOP+PROFORM MOD'!$A$5:$AD$750,MATCH(AA$4,'TD SOP+PROFORM MOD'!$B$2:$AD$2,0)+1,0),0)+IFERROR(VLOOKUP($A135,'TD SOP+PROFORM MOD'!$A$5:$AD$750,MATCH(AA$2,'TD SOP+PROFORM MOD'!$B$2:$AD$2,0)+1,0),0)</f>
        <v>0</v>
      </c>
      <c r="AB135" s="25">
        <f>IFERROR(VLOOKUP($A135,'TD SOP+PROFORM MOD'!$A$5:$AD$750,MATCH(AB$4,'TD SOP+PROFORM MOD'!$B$2:$AD$2,0)+1,0),0)+IFERROR(VLOOKUP($A135,'TD SOP+PROFORM MOD'!$A$5:$AD$750,MATCH(AB$2,'TD SOP+PROFORM MOD'!$B$2:$AD$2,0)+1,0),0)</f>
        <v>0</v>
      </c>
      <c r="AC135" s="26" t="str">
        <f t="shared" si="32"/>
        <v/>
      </c>
      <c r="AD135" s="25">
        <f>IFERROR(VLOOKUP($A135,'TD SOP+PROFORM MOD'!$A$5:$AD$750,MATCH(AD$4,'TD SOP+PROFORM MOD'!$B$2:$AD$2,0)+1,0),0)+IFERROR(VLOOKUP($A135,'TD SOP+PROFORM MOD'!$A$5:$AD$750,MATCH(AD$2,'TD SOP+PROFORM MOD'!$B$2:$AD$2,0)+1,0),0)</f>
        <v>0</v>
      </c>
      <c r="AE135" s="25">
        <f>IFERROR(VLOOKUP($A135,'TD SOP+PROFORM MOD'!$A$5:$AD$750,MATCH(AE$4,'TD SOP+PROFORM MOD'!$B$2:$AD$2,0)+1,0),0)+IFERROR(VLOOKUP($A135,'TD SOP+PROFORM MOD'!$A$5:$AD$750,MATCH(AE$2,'TD SOP+PROFORM MOD'!$B$2:$AD$2,0)+1,0),0)</f>
        <v>0</v>
      </c>
      <c r="AF135" s="26" t="str">
        <f t="shared" si="33"/>
        <v/>
      </c>
      <c r="AG135" s="25">
        <f>IFERROR(VLOOKUP($A135,'TD SOP+PROFORM MOD'!$A$5:$AD$750,MATCH(AG$4,'TD SOP+PROFORM MOD'!$B$2:$AD$2,0)+1,0),0)+IFERROR(VLOOKUP($A135,'TD SOP+PROFORM MOD'!$A$5:$AD$750,MATCH(AG$2,'TD SOP+PROFORM MOD'!$B$2:$AD$2,0)+1,0),0)</f>
        <v>0</v>
      </c>
      <c r="AH135" s="25">
        <f>IFERROR(VLOOKUP($A135,'TD SOP+PROFORM MOD'!$A$5:$AD$750,MATCH(AH$4,'TD SOP+PROFORM MOD'!$B$2:$AD$2,0)+1,0),0)+IFERROR(VLOOKUP($A135,'TD SOP+PROFORM MOD'!$A$5:$AD$750,MATCH(AH$2,'TD SOP+PROFORM MOD'!$B$2:$AD$2,0)+1,0),0)</f>
        <v>0</v>
      </c>
      <c r="AI135" s="26" t="str">
        <f t="shared" si="34"/>
        <v/>
      </c>
      <c r="AJ135" s="25">
        <f>IFERROR(VLOOKUP($A135,'TD SOP+PROFORM MOD'!$A$5:$AD$750,MATCH(AJ$4,'TD SOP+PROFORM MOD'!$B$2:$AD$2,0)+1,0),0)+IFERROR(VLOOKUP($A135,'TD SOP+PROFORM MOD'!$A$5:$AD$750,MATCH(AJ$2,'TD SOP+PROFORM MOD'!$B$2:$AD$2,0)+1,0),0)</f>
        <v>0</v>
      </c>
      <c r="AK135" s="25">
        <f>IFERROR(VLOOKUP($A135,'TD SOP+PROFORM MOD'!$A$5:$AD$750,MATCH(AK$4,'TD SOP+PROFORM MOD'!$B$2:$AD$2,0)+1,0),0)+IFERROR(VLOOKUP($A135,'TD SOP+PROFORM MOD'!$A$5:$AD$750,MATCH(AK$2,'TD SOP+PROFORM MOD'!$B$2:$AD$2,0)+1,0),0)</f>
        <v>0</v>
      </c>
      <c r="AL135" s="26" t="str">
        <f t="shared" si="35"/>
        <v/>
      </c>
      <c r="AM135" s="25">
        <f t="shared" si="37"/>
        <v>0</v>
      </c>
      <c r="AN135" s="25">
        <f t="shared" si="37"/>
        <v>0</v>
      </c>
      <c r="AO135" s="26" t="str">
        <f t="shared" si="36"/>
        <v/>
      </c>
      <c r="AR135" s="25">
        <f>SUMIF('B&amp;S YTD LFY'!B:B,"="&amp;A135,'B&amp;S YTD LFY'!C:C)</f>
        <v>0</v>
      </c>
      <c r="AS135" s="25">
        <f t="shared" si="38"/>
        <v>0</v>
      </c>
      <c r="AT135" s="25"/>
    </row>
    <row r="136" spans="1:46" x14ac:dyDescent="0.35">
      <c r="A136" s="24">
        <f>IF(AND('TD SOP+PROFORM MOD'!A133&lt;&gt;"",'TD SOP+PROFORM MOD'!A133&lt;&gt;"TOTAL"),'TD SOP+PROFORM MOD'!A133,0)</f>
        <v>0</v>
      </c>
      <c r="C136" s="25" t="str">
        <f>IFERROR(VLOOKUP($A136,'TD SOP+PROFORM MOD'!$A$5:$AD$750,MATCH(C$4,'TD SOP+PROFORM MOD'!$B$2:$AT$2,0)+1,0),"")</f>
        <v/>
      </c>
      <c r="D136" s="25" t="str">
        <f>IFERROR(VLOOKUP($A136,'TD SOP+PROFORM MOD'!$A$5:$AD$750,MATCH(D$4,'TD SOP+PROFORM MOD'!$B$2:$AT$2,0)+1,0),"")</f>
        <v/>
      </c>
      <c r="E136" s="26" t="str">
        <f t="shared" si="24"/>
        <v/>
      </c>
      <c r="F136" s="25" t="str">
        <f>IFERROR(VLOOKUP($A136,'TD SOP+PROFORM MOD'!$A$5:$AD$750,MATCH(F$4,'TD SOP+PROFORM MOD'!$B$2:$AT$2,0)+1,0),"")</f>
        <v/>
      </c>
      <c r="G136" s="25" t="str">
        <f>IFERROR(VLOOKUP($A136,'TD SOP+PROFORM MOD'!$A$5:$AD$750,MATCH(G$4,'TD SOP+PROFORM MOD'!$B$2:$AT$2,0)+1,0),"")</f>
        <v/>
      </c>
      <c r="H136" s="26" t="str">
        <f t="shared" si="25"/>
        <v/>
      </c>
      <c r="I136" s="25" t="str">
        <f>IFERROR(VLOOKUP($A136,'TD SOP+PROFORM MOD'!$A$5:$AD$750,MATCH(I$4,'TD SOP+PROFORM MOD'!$B$2:$AT$2,0)+1,0),"")</f>
        <v/>
      </c>
      <c r="J136" s="25" t="str">
        <f>IFERROR(VLOOKUP($A136,'TD SOP+PROFORM MOD'!$A$5:$AD$750,MATCH(J$4,'TD SOP+PROFORM MOD'!$B$2:$AT$2,0)+1,0),"")</f>
        <v/>
      </c>
      <c r="K136" s="26" t="str">
        <f t="shared" si="26"/>
        <v/>
      </c>
      <c r="L136" s="25" t="str">
        <f>IFERROR(VLOOKUP($A136,'TD SOP+PROFORM MOD'!$A$5:$AD$750,MATCH(L$4,'TD SOP+PROFORM MOD'!$B$2:$AT$2,0)+1,0),"")</f>
        <v/>
      </c>
      <c r="M136" s="25" t="str">
        <f>IFERROR(VLOOKUP($A136,'TD SOP+PROFORM MOD'!$A$5:$AD$750,MATCH(M$4,'TD SOP+PROFORM MOD'!$B$2:$AT$2,0)+1,0),"")</f>
        <v/>
      </c>
      <c r="N136" s="26" t="str">
        <f t="shared" si="27"/>
        <v/>
      </c>
      <c r="O136" s="25">
        <f>IFERROR(VLOOKUP($A136,'TD SOP+PROFORM MOD'!$A$5:$AD$750,MATCH(O$4,'TD SOP+PROFORM MOD'!$B$2:$AD$2,0)+1,0),0)+IFERROR(VLOOKUP($A136,'TD SOP+PROFORM MOD'!$A$5:$AD$750,MATCH(O$2,'TD SOP+PROFORM MOD'!$B$2:$AD$2,0)+1,0),0)</f>
        <v>0</v>
      </c>
      <c r="P136" s="25">
        <f>IFERROR(VLOOKUP($A136,'TD SOP+PROFORM MOD'!$A$5:$AD$750,MATCH(P$4,'TD SOP+PROFORM MOD'!$B$2:$AD$2,0)+1,0),0)+IFERROR(VLOOKUP($A136,'TD SOP+PROFORM MOD'!$A$5:$AD$750,MATCH(P$2,'TD SOP+PROFORM MOD'!$B$2:$AD$2,0)+1,0),0)</f>
        <v>0</v>
      </c>
      <c r="Q136" s="26" t="str">
        <f t="shared" si="28"/>
        <v/>
      </c>
      <c r="R136" s="25">
        <f>IFERROR(VLOOKUP($A136,'TD SOP+PROFORM MOD'!$A$5:$AD$750,MATCH(R$4,'TD SOP+PROFORM MOD'!$B$2:$AD$2,0)+1,0),0)+IFERROR(VLOOKUP($A136,'TD SOP+PROFORM MOD'!$A$5:$AD$750,MATCH(R$2,'TD SOP+PROFORM MOD'!$B$2:$AD$2,0)+1,0),0)</f>
        <v>0</v>
      </c>
      <c r="S136" s="25">
        <f>IFERROR(VLOOKUP($A136,'TD SOP+PROFORM MOD'!$A$5:$AD$750,MATCH(S$4,'TD SOP+PROFORM MOD'!$B$2:$AD$2,0)+1,0),0)+IFERROR(VLOOKUP($A136,'TD SOP+PROFORM MOD'!$A$5:$AD$750,MATCH(S$2,'TD SOP+PROFORM MOD'!$B$2:$AD$2,0)+1,0),0)</f>
        <v>0</v>
      </c>
      <c r="T136" s="26" t="str">
        <f t="shared" si="29"/>
        <v/>
      </c>
      <c r="U136" s="25">
        <f>IFERROR(VLOOKUP($A136,'TD SOP+PROFORM MOD'!$A$5:$AD$750,MATCH(U$4,'TD SOP+PROFORM MOD'!$B$2:$AD$2,0)+1,0),0)+IFERROR(VLOOKUP($A136,'TD SOP+PROFORM MOD'!$A$5:$AD$750,MATCH(U$2,'TD SOP+PROFORM MOD'!$B$2:$AD$2,0)+1,0),0)</f>
        <v>0</v>
      </c>
      <c r="V136" s="25">
        <f>IFERROR(VLOOKUP($A136,'TD SOP+PROFORM MOD'!$A$5:$AD$750,MATCH(V$4,'TD SOP+PROFORM MOD'!$B$2:$AD$2,0)+1,0),0)+IFERROR(VLOOKUP($A136,'TD SOP+PROFORM MOD'!$A$5:$AD$750,MATCH(V$2,'TD SOP+PROFORM MOD'!$B$2:$AD$2,0)+1,0),0)</f>
        <v>0</v>
      </c>
      <c r="W136" s="26" t="str">
        <f t="shared" si="30"/>
        <v/>
      </c>
      <c r="X136" s="25">
        <f>IFERROR(VLOOKUP($A136,'TD SOP+PROFORM MOD'!$A$5:$AD$750,MATCH(X$4,'TD SOP+PROFORM MOD'!$B$2:$AD$2,0)+1,0),0)+IFERROR(VLOOKUP($A136,'TD SOP+PROFORM MOD'!$A$5:$AD$750,MATCH(X$2,'TD SOP+PROFORM MOD'!$B$2:$AD$2,0)+1,0),0)</f>
        <v>0</v>
      </c>
      <c r="Y136" s="25">
        <f>IFERROR(VLOOKUP($A136,'TD SOP+PROFORM MOD'!$A$5:$AD$750,MATCH(Y$4,'TD SOP+PROFORM MOD'!$B$2:$AD$2,0)+1,0),0)+IFERROR(VLOOKUP($A136,'TD SOP+PROFORM MOD'!$A$5:$AD$750,MATCH(Y$2,'TD SOP+PROFORM MOD'!$B$2:$AD$2,0)+1,0),0)</f>
        <v>0</v>
      </c>
      <c r="Z136" s="26" t="str">
        <f t="shared" si="31"/>
        <v/>
      </c>
      <c r="AA136" s="25">
        <f>IFERROR(VLOOKUP($A136,'TD SOP+PROFORM MOD'!$A$5:$AD$750,MATCH(AA$4,'TD SOP+PROFORM MOD'!$B$2:$AD$2,0)+1,0),0)+IFERROR(VLOOKUP($A136,'TD SOP+PROFORM MOD'!$A$5:$AD$750,MATCH(AA$2,'TD SOP+PROFORM MOD'!$B$2:$AD$2,0)+1,0),0)</f>
        <v>0</v>
      </c>
      <c r="AB136" s="25">
        <f>IFERROR(VLOOKUP($A136,'TD SOP+PROFORM MOD'!$A$5:$AD$750,MATCH(AB$4,'TD SOP+PROFORM MOD'!$B$2:$AD$2,0)+1,0),0)+IFERROR(VLOOKUP($A136,'TD SOP+PROFORM MOD'!$A$5:$AD$750,MATCH(AB$2,'TD SOP+PROFORM MOD'!$B$2:$AD$2,0)+1,0),0)</f>
        <v>0</v>
      </c>
      <c r="AC136" s="26" t="str">
        <f t="shared" si="32"/>
        <v/>
      </c>
      <c r="AD136" s="25">
        <f>IFERROR(VLOOKUP($A136,'TD SOP+PROFORM MOD'!$A$5:$AD$750,MATCH(AD$4,'TD SOP+PROFORM MOD'!$B$2:$AD$2,0)+1,0),0)+IFERROR(VLOOKUP($A136,'TD SOP+PROFORM MOD'!$A$5:$AD$750,MATCH(AD$2,'TD SOP+PROFORM MOD'!$B$2:$AD$2,0)+1,0),0)</f>
        <v>0</v>
      </c>
      <c r="AE136" s="25">
        <f>IFERROR(VLOOKUP($A136,'TD SOP+PROFORM MOD'!$A$5:$AD$750,MATCH(AE$4,'TD SOP+PROFORM MOD'!$B$2:$AD$2,0)+1,0),0)+IFERROR(VLOOKUP($A136,'TD SOP+PROFORM MOD'!$A$5:$AD$750,MATCH(AE$2,'TD SOP+PROFORM MOD'!$B$2:$AD$2,0)+1,0),0)</f>
        <v>0</v>
      </c>
      <c r="AF136" s="26" t="str">
        <f t="shared" si="33"/>
        <v/>
      </c>
      <c r="AG136" s="25">
        <f>IFERROR(VLOOKUP($A136,'TD SOP+PROFORM MOD'!$A$5:$AD$750,MATCH(AG$4,'TD SOP+PROFORM MOD'!$B$2:$AD$2,0)+1,0),0)+IFERROR(VLOOKUP($A136,'TD SOP+PROFORM MOD'!$A$5:$AD$750,MATCH(AG$2,'TD SOP+PROFORM MOD'!$B$2:$AD$2,0)+1,0),0)</f>
        <v>0</v>
      </c>
      <c r="AH136" s="25">
        <f>IFERROR(VLOOKUP($A136,'TD SOP+PROFORM MOD'!$A$5:$AD$750,MATCH(AH$4,'TD SOP+PROFORM MOD'!$B$2:$AD$2,0)+1,0),0)+IFERROR(VLOOKUP($A136,'TD SOP+PROFORM MOD'!$A$5:$AD$750,MATCH(AH$2,'TD SOP+PROFORM MOD'!$B$2:$AD$2,0)+1,0),0)</f>
        <v>0</v>
      </c>
      <c r="AI136" s="26" t="str">
        <f t="shared" si="34"/>
        <v/>
      </c>
      <c r="AJ136" s="25">
        <f>IFERROR(VLOOKUP($A136,'TD SOP+PROFORM MOD'!$A$5:$AD$750,MATCH(AJ$4,'TD SOP+PROFORM MOD'!$B$2:$AD$2,0)+1,0),0)+IFERROR(VLOOKUP($A136,'TD SOP+PROFORM MOD'!$A$5:$AD$750,MATCH(AJ$2,'TD SOP+PROFORM MOD'!$B$2:$AD$2,0)+1,0),0)</f>
        <v>0</v>
      </c>
      <c r="AK136" s="25">
        <f>IFERROR(VLOOKUP($A136,'TD SOP+PROFORM MOD'!$A$5:$AD$750,MATCH(AK$4,'TD SOP+PROFORM MOD'!$B$2:$AD$2,0)+1,0),0)+IFERROR(VLOOKUP($A136,'TD SOP+PROFORM MOD'!$A$5:$AD$750,MATCH(AK$2,'TD SOP+PROFORM MOD'!$B$2:$AD$2,0)+1,0),0)</f>
        <v>0</v>
      </c>
      <c r="AL136" s="26" t="str">
        <f t="shared" si="35"/>
        <v/>
      </c>
      <c r="AM136" s="25">
        <f t="shared" si="37"/>
        <v>0</v>
      </c>
      <c r="AN136" s="25">
        <f t="shared" si="37"/>
        <v>0</v>
      </c>
      <c r="AO136" s="26" t="str">
        <f t="shared" si="36"/>
        <v/>
      </c>
      <c r="AR136" s="25">
        <f>SUMIF('B&amp;S YTD LFY'!B:B,"="&amp;A136,'B&amp;S YTD LFY'!C:C)</f>
        <v>0</v>
      </c>
      <c r="AS136" s="25">
        <f t="shared" si="38"/>
        <v>0</v>
      </c>
      <c r="AT136" s="25"/>
    </row>
    <row r="137" spans="1:46" x14ac:dyDescent="0.35">
      <c r="A137" s="24">
        <f>IF(AND('TD SOP+PROFORM MOD'!A134&lt;&gt;"",'TD SOP+PROFORM MOD'!A134&lt;&gt;"TOTAL"),'TD SOP+PROFORM MOD'!A134,0)</f>
        <v>0</v>
      </c>
      <c r="C137" s="25" t="str">
        <f>IFERROR(VLOOKUP($A137,'TD SOP+PROFORM MOD'!$A$5:$AD$750,MATCH(C$4,'TD SOP+PROFORM MOD'!$B$2:$AT$2,0)+1,0),"")</f>
        <v/>
      </c>
      <c r="D137" s="25" t="str">
        <f>IFERROR(VLOOKUP($A137,'TD SOP+PROFORM MOD'!$A$5:$AD$750,MATCH(D$4,'TD SOP+PROFORM MOD'!$B$2:$AT$2,0)+1,0),"")</f>
        <v/>
      </c>
      <c r="E137" s="26" t="str">
        <f t="shared" ref="E137:E200" si="39">IFERROR(C137/D137-1,"")</f>
        <v/>
      </c>
      <c r="F137" s="25" t="str">
        <f>IFERROR(VLOOKUP($A137,'TD SOP+PROFORM MOD'!$A$5:$AD$750,MATCH(F$4,'TD SOP+PROFORM MOD'!$B$2:$AT$2,0)+1,0),"")</f>
        <v/>
      </c>
      <c r="G137" s="25" t="str">
        <f>IFERROR(VLOOKUP($A137,'TD SOP+PROFORM MOD'!$A$5:$AD$750,MATCH(G$4,'TD SOP+PROFORM MOD'!$B$2:$AT$2,0)+1,0),"")</f>
        <v/>
      </c>
      <c r="H137" s="26" t="str">
        <f t="shared" ref="H137:H200" si="40">IFERROR(F137/G137-1,"")</f>
        <v/>
      </c>
      <c r="I137" s="25" t="str">
        <f>IFERROR(VLOOKUP($A137,'TD SOP+PROFORM MOD'!$A$5:$AD$750,MATCH(I$4,'TD SOP+PROFORM MOD'!$B$2:$AT$2,0)+1,0),"")</f>
        <v/>
      </c>
      <c r="J137" s="25" t="str">
        <f>IFERROR(VLOOKUP($A137,'TD SOP+PROFORM MOD'!$A$5:$AD$750,MATCH(J$4,'TD SOP+PROFORM MOD'!$B$2:$AT$2,0)+1,0),"")</f>
        <v/>
      </c>
      <c r="K137" s="26" t="str">
        <f t="shared" ref="K137:K200" si="41">IFERROR(I137/J137-1,"")</f>
        <v/>
      </c>
      <c r="L137" s="25" t="str">
        <f>IFERROR(VLOOKUP($A137,'TD SOP+PROFORM MOD'!$A$5:$AD$750,MATCH(L$4,'TD SOP+PROFORM MOD'!$B$2:$AT$2,0)+1,0),"")</f>
        <v/>
      </c>
      <c r="M137" s="25" t="str">
        <f>IFERROR(VLOOKUP($A137,'TD SOP+PROFORM MOD'!$A$5:$AD$750,MATCH(M$4,'TD SOP+PROFORM MOD'!$B$2:$AT$2,0)+1,0),"")</f>
        <v/>
      </c>
      <c r="N137" s="26" t="str">
        <f t="shared" ref="N137:N200" si="42">IFERROR(L137/M137-1,"")</f>
        <v/>
      </c>
      <c r="O137" s="25">
        <f>IFERROR(VLOOKUP($A137,'TD SOP+PROFORM MOD'!$A$5:$AD$750,MATCH(O$4,'TD SOP+PROFORM MOD'!$B$2:$AD$2,0)+1,0),0)+IFERROR(VLOOKUP($A137,'TD SOP+PROFORM MOD'!$A$5:$AD$750,MATCH(O$2,'TD SOP+PROFORM MOD'!$B$2:$AD$2,0)+1,0),0)</f>
        <v>0</v>
      </c>
      <c r="P137" s="25">
        <f>IFERROR(VLOOKUP($A137,'TD SOP+PROFORM MOD'!$A$5:$AD$750,MATCH(P$4,'TD SOP+PROFORM MOD'!$B$2:$AD$2,0)+1,0),0)+IFERROR(VLOOKUP($A137,'TD SOP+PROFORM MOD'!$A$5:$AD$750,MATCH(P$2,'TD SOP+PROFORM MOD'!$B$2:$AD$2,0)+1,0),0)</f>
        <v>0</v>
      </c>
      <c r="Q137" s="26" t="str">
        <f t="shared" ref="Q137:Q200" si="43">IFERROR(O137/P137-1,"")</f>
        <v/>
      </c>
      <c r="R137" s="25">
        <f>IFERROR(VLOOKUP($A137,'TD SOP+PROFORM MOD'!$A$5:$AD$750,MATCH(R$4,'TD SOP+PROFORM MOD'!$B$2:$AD$2,0)+1,0),0)+IFERROR(VLOOKUP($A137,'TD SOP+PROFORM MOD'!$A$5:$AD$750,MATCH(R$2,'TD SOP+PROFORM MOD'!$B$2:$AD$2,0)+1,0),0)</f>
        <v>0</v>
      </c>
      <c r="S137" s="25">
        <f>IFERROR(VLOOKUP($A137,'TD SOP+PROFORM MOD'!$A$5:$AD$750,MATCH(S$4,'TD SOP+PROFORM MOD'!$B$2:$AD$2,0)+1,0),0)+IFERROR(VLOOKUP($A137,'TD SOP+PROFORM MOD'!$A$5:$AD$750,MATCH(S$2,'TD SOP+PROFORM MOD'!$B$2:$AD$2,0)+1,0),0)</f>
        <v>0</v>
      </c>
      <c r="T137" s="26" t="str">
        <f t="shared" ref="T137:T200" si="44">IFERROR(R137/S137-1,"")</f>
        <v/>
      </c>
      <c r="U137" s="25">
        <f>IFERROR(VLOOKUP($A137,'TD SOP+PROFORM MOD'!$A$5:$AD$750,MATCH(U$4,'TD SOP+PROFORM MOD'!$B$2:$AD$2,0)+1,0),0)+IFERROR(VLOOKUP($A137,'TD SOP+PROFORM MOD'!$A$5:$AD$750,MATCH(U$2,'TD SOP+PROFORM MOD'!$B$2:$AD$2,0)+1,0),0)</f>
        <v>0</v>
      </c>
      <c r="V137" s="25">
        <f>IFERROR(VLOOKUP($A137,'TD SOP+PROFORM MOD'!$A$5:$AD$750,MATCH(V$4,'TD SOP+PROFORM MOD'!$B$2:$AD$2,0)+1,0),0)+IFERROR(VLOOKUP($A137,'TD SOP+PROFORM MOD'!$A$5:$AD$750,MATCH(V$2,'TD SOP+PROFORM MOD'!$B$2:$AD$2,0)+1,0),0)</f>
        <v>0</v>
      </c>
      <c r="W137" s="26" t="str">
        <f t="shared" ref="W137:W200" si="45">IFERROR(U137/V137-1,"")</f>
        <v/>
      </c>
      <c r="X137" s="25">
        <f>IFERROR(VLOOKUP($A137,'TD SOP+PROFORM MOD'!$A$5:$AD$750,MATCH(X$4,'TD SOP+PROFORM MOD'!$B$2:$AD$2,0)+1,0),0)+IFERROR(VLOOKUP($A137,'TD SOP+PROFORM MOD'!$A$5:$AD$750,MATCH(X$2,'TD SOP+PROFORM MOD'!$B$2:$AD$2,0)+1,0),0)</f>
        <v>0</v>
      </c>
      <c r="Y137" s="25">
        <f>IFERROR(VLOOKUP($A137,'TD SOP+PROFORM MOD'!$A$5:$AD$750,MATCH(Y$4,'TD SOP+PROFORM MOD'!$B$2:$AD$2,0)+1,0),0)+IFERROR(VLOOKUP($A137,'TD SOP+PROFORM MOD'!$A$5:$AD$750,MATCH(Y$2,'TD SOP+PROFORM MOD'!$B$2:$AD$2,0)+1,0),0)</f>
        <v>0</v>
      </c>
      <c r="Z137" s="26" t="str">
        <f t="shared" ref="Z137:Z200" si="46">IFERROR(X137/Y137-1,"")</f>
        <v/>
      </c>
      <c r="AA137" s="25">
        <f>IFERROR(VLOOKUP($A137,'TD SOP+PROFORM MOD'!$A$5:$AD$750,MATCH(AA$4,'TD SOP+PROFORM MOD'!$B$2:$AD$2,0)+1,0),0)+IFERROR(VLOOKUP($A137,'TD SOP+PROFORM MOD'!$A$5:$AD$750,MATCH(AA$2,'TD SOP+PROFORM MOD'!$B$2:$AD$2,0)+1,0),0)</f>
        <v>0</v>
      </c>
      <c r="AB137" s="25">
        <f>IFERROR(VLOOKUP($A137,'TD SOP+PROFORM MOD'!$A$5:$AD$750,MATCH(AB$4,'TD SOP+PROFORM MOD'!$B$2:$AD$2,0)+1,0),0)+IFERROR(VLOOKUP($A137,'TD SOP+PROFORM MOD'!$A$5:$AD$750,MATCH(AB$2,'TD SOP+PROFORM MOD'!$B$2:$AD$2,0)+1,0),0)</f>
        <v>0</v>
      </c>
      <c r="AC137" s="26" t="str">
        <f t="shared" ref="AC137:AC200" si="47">IFERROR(AA137/AB137-1,"")</f>
        <v/>
      </c>
      <c r="AD137" s="25">
        <f>IFERROR(VLOOKUP($A137,'TD SOP+PROFORM MOD'!$A$5:$AD$750,MATCH(AD$4,'TD SOP+PROFORM MOD'!$B$2:$AD$2,0)+1,0),0)+IFERROR(VLOOKUP($A137,'TD SOP+PROFORM MOD'!$A$5:$AD$750,MATCH(AD$2,'TD SOP+PROFORM MOD'!$B$2:$AD$2,0)+1,0),0)</f>
        <v>0</v>
      </c>
      <c r="AE137" s="25">
        <f>IFERROR(VLOOKUP($A137,'TD SOP+PROFORM MOD'!$A$5:$AD$750,MATCH(AE$4,'TD SOP+PROFORM MOD'!$B$2:$AD$2,0)+1,0),0)+IFERROR(VLOOKUP($A137,'TD SOP+PROFORM MOD'!$A$5:$AD$750,MATCH(AE$2,'TD SOP+PROFORM MOD'!$B$2:$AD$2,0)+1,0),0)</f>
        <v>0</v>
      </c>
      <c r="AF137" s="26" t="str">
        <f t="shared" ref="AF137:AF200" si="48">IFERROR(AD137/AE137-1,"")</f>
        <v/>
      </c>
      <c r="AG137" s="25">
        <f>IFERROR(VLOOKUP($A137,'TD SOP+PROFORM MOD'!$A$5:$AD$750,MATCH(AG$4,'TD SOP+PROFORM MOD'!$B$2:$AD$2,0)+1,0),0)+IFERROR(VLOOKUP($A137,'TD SOP+PROFORM MOD'!$A$5:$AD$750,MATCH(AG$2,'TD SOP+PROFORM MOD'!$B$2:$AD$2,0)+1,0),0)</f>
        <v>0</v>
      </c>
      <c r="AH137" s="25">
        <f>IFERROR(VLOOKUP($A137,'TD SOP+PROFORM MOD'!$A$5:$AD$750,MATCH(AH$4,'TD SOP+PROFORM MOD'!$B$2:$AD$2,0)+1,0),0)+IFERROR(VLOOKUP($A137,'TD SOP+PROFORM MOD'!$A$5:$AD$750,MATCH(AH$2,'TD SOP+PROFORM MOD'!$B$2:$AD$2,0)+1,0),0)</f>
        <v>0</v>
      </c>
      <c r="AI137" s="26" t="str">
        <f t="shared" ref="AI137:AI200" si="49">IFERROR(AG137/AH137-1,"")</f>
        <v/>
      </c>
      <c r="AJ137" s="25">
        <f>IFERROR(VLOOKUP($A137,'TD SOP+PROFORM MOD'!$A$5:$AD$750,MATCH(AJ$4,'TD SOP+PROFORM MOD'!$B$2:$AD$2,0)+1,0),0)+IFERROR(VLOOKUP($A137,'TD SOP+PROFORM MOD'!$A$5:$AD$750,MATCH(AJ$2,'TD SOP+PROFORM MOD'!$B$2:$AD$2,0)+1,0),0)</f>
        <v>0</v>
      </c>
      <c r="AK137" s="25">
        <f>IFERROR(VLOOKUP($A137,'TD SOP+PROFORM MOD'!$A$5:$AD$750,MATCH(AK$4,'TD SOP+PROFORM MOD'!$B$2:$AD$2,0)+1,0),0)+IFERROR(VLOOKUP($A137,'TD SOP+PROFORM MOD'!$A$5:$AD$750,MATCH(AK$2,'TD SOP+PROFORM MOD'!$B$2:$AD$2,0)+1,0),0)</f>
        <v>0</v>
      </c>
      <c r="AL137" s="26" t="str">
        <f t="shared" ref="AL137:AL200" si="50">IFERROR(AJ137/AK137-1,"")</f>
        <v/>
      </c>
      <c r="AM137" s="25">
        <f t="shared" si="37"/>
        <v>0</v>
      </c>
      <c r="AN137" s="25">
        <f t="shared" si="37"/>
        <v>0</v>
      </c>
      <c r="AO137" s="26" t="str">
        <f t="shared" ref="AO137:AO200" si="51">IFERROR(AM137/AN137-1,"")</f>
        <v/>
      </c>
      <c r="AR137" s="25">
        <f>SUMIF('B&amp;S YTD LFY'!B:B,"="&amp;A137,'B&amp;S YTD LFY'!C:C)</f>
        <v>0</v>
      </c>
      <c r="AS137" s="25">
        <f t="shared" si="38"/>
        <v>0</v>
      </c>
      <c r="AT137" s="25"/>
    </row>
    <row r="138" spans="1:46" x14ac:dyDescent="0.35">
      <c r="A138" s="24">
        <f>IF(AND('TD SOP+PROFORM MOD'!A135&lt;&gt;"",'TD SOP+PROFORM MOD'!A135&lt;&gt;"TOTAL"),'TD SOP+PROFORM MOD'!A135,0)</f>
        <v>0</v>
      </c>
      <c r="C138" s="25" t="str">
        <f>IFERROR(VLOOKUP($A138,'TD SOP+PROFORM MOD'!$A$5:$AD$750,MATCH(C$4,'TD SOP+PROFORM MOD'!$B$2:$AT$2,0)+1,0),"")</f>
        <v/>
      </c>
      <c r="D138" s="25" t="str">
        <f>IFERROR(VLOOKUP($A138,'TD SOP+PROFORM MOD'!$A$5:$AD$750,MATCH(D$4,'TD SOP+PROFORM MOD'!$B$2:$AT$2,0)+1,0),"")</f>
        <v/>
      </c>
      <c r="E138" s="26" t="str">
        <f t="shared" si="39"/>
        <v/>
      </c>
      <c r="F138" s="25" t="str">
        <f>IFERROR(VLOOKUP($A138,'TD SOP+PROFORM MOD'!$A$5:$AD$750,MATCH(F$4,'TD SOP+PROFORM MOD'!$B$2:$AT$2,0)+1,0),"")</f>
        <v/>
      </c>
      <c r="G138" s="25" t="str">
        <f>IFERROR(VLOOKUP($A138,'TD SOP+PROFORM MOD'!$A$5:$AD$750,MATCH(G$4,'TD SOP+PROFORM MOD'!$B$2:$AT$2,0)+1,0),"")</f>
        <v/>
      </c>
      <c r="H138" s="26" t="str">
        <f t="shared" si="40"/>
        <v/>
      </c>
      <c r="I138" s="25" t="str">
        <f>IFERROR(VLOOKUP($A138,'TD SOP+PROFORM MOD'!$A$5:$AD$750,MATCH(I$4,'TD SOP+PROFORM MOD'!$B$2:$AT$2,0)+1,0),"")</f>
        <v/>
      </c>
      <c r="J138" s="25" t="str">
        <f>IFERROR(VLOOKUP($A138,'TD SOP+PROFORM MOD'!$A$5:$AD$750,MATCH(J$4,'TD SOP+PROFORM MOD'!$B$2:$AT$2,0)+1,0),"")</f>
        <v/>
      </c>
      <c r="K138" s="26" t="str">
        <f t="shared" si="41"/>
        <v/>
      </c>
      <c r="L138" s="25" t="str">
        <f>IFERROR(VLOOKUP($A138,'TD SOP+PROFORM MOD'!$A$5:$AD$750,MATCH(L$4,'TD SOP+PROFORM MOD'!$B$2:$AT$2,0)+1,0),"")</f>
        <v/>
      </c>
      <c r="M138" s="25" t="str">
        <f>IFERROR(VLOOKUP($A138,'TD SOP+PROFORM MOD'!$A$5:$AD$750,MATCH(M$4,'TD SOP+PROFORM MOD'!$B$2:$AT$2,0)+1,0),"")</f>
        <v/>
      </c>
      <c r="N138" s="26" t="str">
        <f t="shared" si="42"/>
        <v/>
      </c>
      <c r="O138" s="25">
        <f>IFERROR(VLOOKUP($A138,'TD SOP+PROFORM MOD'!$A$5:$AD$750,MATCH(O$4,'TD SOP+PROFORM MOD'!$B$2:$AD$2,0)+1,0),0)+IFERROR(VLOOKUP($A138,'TD SOP+PROFORM MOD'!$A$5:$AD$750,MATCH(O$2,'TD SOP+PROFORM MOD'!$B$2:$AD$2,0)+1,0),0)</f>
        <v>0</v>
      </c>
      <c r="P138" s="25">
        <f>IFERROR(VLOOKUP($A138,'TD SOP+PROFORM MOD'!$A$5:$AD$750,MATCH(P$4,'TD SOP+PROFORM MOD'!$B$2:$AD$2,0)+1,0),0)+IFERROR(VLOOKUP($A138,'TD SOP+PROFORM MOD'!$A$5:$AD$750,MATCH(P$2,'TD SOP+PROFORM MOD'!$B$2:$AD$2,0)+1,0),0)</f>
        <v>0</v>
      </c>
      <c r="Q138" s="26" t="str">
        <f t="shared" si="43"/>
        <v/>
      </c>
      <c r="R138" s="25">
        <f>IFERROR(VLOOKUP($A138,'TD SOP+PROFORM MOD'!$A$5:$AD$750,MATCH(R$4,'TD SOP+PROFORM MOD'!$B$2:$AD$2,0)+1,0),0)+IFERROR(VLOOKUP($A138,'TD SOP+PROFORM MOD'!$A$5:$AD$750,MATCH(R$2,'TD SOP+PROFORM MOD'!$B$2:$AD$2,0)+1,0),0)</f>
        <v>0</v>
      </c>
      <c r="S138" s="25">
        <f>IFERROR(VLOOKUP($A138,'TD SOP+PROFORM MOD'!$A$5:$AD$750,MATCH(S$4,'TD SOP+PROFORM MOD'!$B$2:$AD$2,0)+1,0),0)+IFERROR(VLOOKUP($A138,'TD SOP+PROFORM MOD'!$A$5:$AD$750,MATCH(S$2,'TD SOP+PROFORM MOD'!$B$2:$AD$2,0)+1,0),0)</f>
        <v>0</v>
      </c>
      <c r="T138" s="26" t="str">
        <f t="shared" si="44"/>
        <v/>
      </c>
      <c r="U138" s="25">
        <f>IFERROR(VLOOKUP($A138,'TD SOP+PROFORM MOD'!$A$5:$AD$750,MATCH(U$4,'TD SOP+PROFORM MOD'!$B$2:$AD$2,0)+1,0),0)+IFERROR(VLOOKUP($A138,'TD SOP+PROFORM MOD'!$A$5:$AD$750,MATCH(U$2,'TD SOP+PROFORM MOD'!$B$2:$AD$2,0)+1,0),0)</f>
        <v>0</v>
      </c>
      <c r="V138" s="25">
        <f>IFERROR(VLOOKUP($A138,'TD SOP+PROFORM MOD'!$A$5:$AD$750,MATCH(V$4,'TD SOP+PROFORM MOD'!$B$2:$AD$2,0)+1,0),0)+IFERROR(VLOOKUP($A138,'TD SOP+PROFORM MOD'!$A$5:$AD$750,MATCH(V$2,'TD SOP+PROFORM MOD'!$B$2:$AD$2,0)+1,0),0)</f>
        <v>0</v>
      </c>
      <c r="W138" s="26" t="str">
        <f t="shared" si="45"/>
        <v/>
      </c>
      <c r="X138" s="25">
        <f>IFERROR(VLOOKUP($A138,'TD SOP+PROFORM MOD'!$A$5:$AD$750,MATCH(X$4,'TD SOP+PROFORM MOD'!$B$2:$AD$2,0)+1,0),0)+IFERROR(VLOOKUP($A138,'TD SOP+PROFORM MOD'!$A$5:$AD$750,MATCH(X$2,'TD SOP+PROFORM MOD'!$B$2:$AD$2,0)+1,0),0)</f>
        <v>0</v>
      </c>
      <c r="Y138" s="25">
        <f>IFERROR(VLOOKUP($A138,'TD SOP+PROFORM MOD'!$A$5:$AD$750,MATCH(Y$4,'TD SOP+PROFORM MOD'!$B$2:$AD$2,0)+1,0),0)+IFERROR(VLOOKUP($A138,'TD SOP+PROFORM MOD'!$A$5:$AD$750,MATCH(Y$2,'TD SOP+PROFORM MOD'!$B$2:$AD$2,0)+1,0),0)</f>
        <v>0</v>
      </c>
      <c r="Z138" s="26" t="str">
        <f t="shared" si="46"/>
        <v/>
      </c>
      <c r="AA138" s="25">
        <f>IFERROR(VLOOKUP($A138,'TD SOP+PROFORM MOD'!$A$5:$AD$750,MATCH(AA$4,'TD SOP+PROFORM MOD'!$B$2:$AD$2,0)+1,0),0)+IFERROR(VLOOKUP($A138,'TD SOP+PROFORM MOD'!$A$5:$AD$750,MATCH(AA$2,'TD SOP+PROFORM MOD'!$B$2:$AD$2,0)+1,0),0)</f>
        <v>0</v>
      </c>
      <c r="AB138" s="25">
        <f>IFERROR(VLOOKUP($A138,'TD SOP+PROFORM MOD'!$A$5:$AD$750,MATCH(AB$4,'TD SOP+PROFORM MOD'!$B$2:$AD$2,0)+1,0),0)+IFERROR(VLOOKUP($A138,'TD SOP+PROFORM MOD'!$A$5:$AD$750,MATCH(AB$2,'TD SOP+PROFORM MOD'!$B$2:$AD$2,0)+1,0),0)</f>
        <v>0</v>
      </c>
      <c r="AC138" s="26" t="str">
        <f t="shared" si="47"/>
        <v/>
      </c>
      <c r="AD138" s="25">
        <f>IFERROR(VLOOKUP($A138,'TD SOP+PROFORM MOD'!$A$5:$AD$750,MATCH(AD$4,'TD SOP+PROFORM MOD'!$B$2:$AD$2,0)+1,0),0)+IFERROR(VLOOKUP($A138,'TD SOP+PROFORM MOD'!$A$5:$AD$750,MATCH(AD$2,'TD SOP+PROFORM MOD'!$B$2:$AD$2,0)+1,0),0)</f>
        <v>0</v>
      </c>
      <c r="AE138" s="25">
        <f>IFERROR(VLOOKUP($A138,'TD SOP+PROFORM MOD'!$A$5:$AD$750,MATCH(AE$4,'TD SOP+PROFORM MOD'!$B$2:$AD$2,0)+1,0),0)+IFERROR(VLOOKUP($A138,'TD SOP+PROFORM MOD'!$A$5:$AD$750,MATCH(AE$2,'TD SOP+PROFORM MOD'!$B$2:$AD$2,0)+1,0),0)</f>
        <v>0</v>
      </c>
      <c r="AF138" s="26" t="str">
        <f t="shared" si="48"/>
        <v/>
      </c>
      <c r="AG138" s="25">
        <f>IFERROR(VLOOKUP($A138,'TD SOP+PROFORM MOD'!$A$5:$AD$750,MATCH(AG$4,'TD SOP+PROFORM MOD'!$B$2:$AD$2,0)+1,0),0)+IFERROR(VLOOKUP($A138,'TD SOP+PROFORM MOD'!$A$5:$AD$750,MATCH(AG$2,'TD SOP+PROFORM MOD'!$B$2:$AD$2,0)+1,0),0)</f>
        <v>0</v>
      </c>
      <c r="AH138" s="25">
        <f>IFERROR(VLOOKUP($A138,'TD SOP+PROFORM MOD'!$A$5:$AD$750,MATCH(AH$4,'TD SOP+PROFORM MOD'!$B$2:$AD$2,0)+1,0),0)+IFERROR(VLOOKUP($A138,'TD SOP+PROFORM MOD'!$A$5:$AD$750,MATCH(AH$2,'TD SOP+PROFORM MOD'!$B$2:$AD$2,0)+1,0),0)</f>
        <v>0</v>
      </c>
      <c r="AI138" s="26" t="str">
        <f t="shared" si="49"/>
        <v/>
      </c>
      <c r="AJ138" s="25">
        <f>IFERROR(VLOOKUP($A138,'TD SOP+PROFORM MOD'!$A$5:$AD$750,MATCH(AJ$4,'TD SOP+PROFORM MOD'!$B$2:$AD$2,0)+1,0),0)+IFERROR(VLOOKUP($A138,'TD SOP+PROFORM MOD'!$A$5:$AD$750,MATCH(AJ$2,'TD SOP+PROFORM MOD'!$B$2:$AD$2,0)+1,0),0)</f>
        <v>0</v>
      </c>
      <c r="AK138" s="25">
        <f>IFERROR(VLOOKUP($A138,'TD SOP+PROFORM MOD'!$A$5:$AD$750,MATCH(AK$4,'TD SOP+PROFORM MOD'!$B$2:$AD$2,0)+1,0),0)+IFERROR(VLOOKUP($A138,'TD SOP+PROFORM MOD'!$A$5:$AD$750,MATCH(AK$2,'TD SOP+PROFORM MOD'!$B$2:$AD$2,0)+1,0),0)</f>
        <v>0</v>
      </c>
      <c r="AL138" s="26" t="str">
        <f t="shared" si="50"/>
        <v/>
      </c>
      <c r="AM138" s="25">
        <f t="shared" ref="AM138:AN201" si="52">SUM(C138,F138,I138,L138,O138,R138,U138,X138,AA138,AD138,AG138,AJ138)</f>
        <v>0</v>
      </c>
      <c r="AN138" s="25">
        <f t="shared" si="52"/>
        <v>0</v>
      </c>
      <c r="AO138" s="26" t="str">
        <f t="shared" si="51"/>
        <v/>
      </c>
      <c r="AR138" s="25">
        <f>SUMIF('B&amp;S YTD LFY'!B:B,"="&amp;A138,'B&amp;S YTD LFY'!C:C)</f>
        <v>0</v>
      </c>
      <c r="AS138" s="25">
        <f t="shared" ref="AS138:AS201" si="53">AM138</f>
        <v>0</v>
      </c>
      <c r="AT138" s="25"/>
    </row>
    <row r="139" spans="1:46" x14ac:dyDescent="0.35">
      <c r="A139" s="24">
        <f>IF(AND('TD SOP+PROFORM MOD'!A136&lt;&gt;"",'TD SOP+PROFORM MOD'!A136&lt;&gt;"TOTAL"),'TD SOP+PROFORM MOD'!A136,0)</f>
        <v>0</v>
      </c>
      <c r="C139" s="25" t="str">
        <f>IFERROR(VLOOKUP($A139,'TD SOP+PROFORM MOD'!$A$5:$AD$750,MATCH(C$4,'TD SOP+PROFORM MOD'!$B$2:$AT$2,0)+1,0),"")</f>
        <v/>
      </c>
      <c r="D139" s="25" t="str">
        <f>IFERROR(VLOOKUP($A139,'TD SOP+PROFORM MOD'!$A$5:$AD$750,MATCH(D$4,'TD SOP+PROFORM MOD'!$B$2:$AT$2,0)+1,0),"")</f>
        <v/>
      </c>
      <c r="E139" s="26" t="str">
        <f t="shared" si="39"/>
        <v/>
      </c>
      <c r="F139" s="25" t="str">
        <f>IFERROR(VLOOKUP($A139,'TD SOP+PROFORM MOD'!$A$5:$AD$750,MATCH(F$4,'TD SOP+PROFORM MOD'!$B$2:$AT$2,0)+1,0),"")</f>
        <v/>
      </c>
      <c r="G139" s="25" t="str">
        <f>IFERROR(VLOOKUP($A139,'TD SOP+PROFORM MOD'!$A$5:$AD$750,MATCH(G$4,'TD SOP+PROFORM MOD'!$B$2:$AT$2,0)+1,0),"")</f>
        <v/>
      </c>
      <c r="H139" s="26" t="str">
        <f t="shared" si="40"/>
        <v/>
      </c>
      <c r="I139" s="25" t="str">
        <f>IFERROR(VLOOKUP($A139,'TD SOP+PROFORM MOD'!$A$5:$AD$750,MATCH(I$4,'TD SOP+PROFORM MOD'!$B$2:$AT$2,0)+1,0),"")</f>
        <v/>
      </c>
      <c r="J139" s="25" t="str">
        <f>IFERROR(VLOOKUP($A139,'TD SOP+PROFORM MOD'!$A$5:$AD$750,MATCH(J$4,'TD SOP+PROFORM MOD'!$B$2:$AT$2,0)+1,0),"")</f>
        <v/>
      </c>
      <c r="K139" s="26" t="str">
        <f t="shared" si="41"/>
        <v/>
      </c>
      <c r="L139" s="25" t="str">
        <f>IFERROR(VLOOKUP($A139,'TD SOP+PROFORM MOD'!$A$5:$AD$750,MATCH(L$4,'TD SOP+PROFORM MOD'!$B$2:$AT$2,0)+1,0),"")</f>
        <v/>
      </c>
      <c r="M139" s="25" t="str">
        <f>IFERROR(VLOOKUP($A139,'TD SOP+PROFORM MOD'!$A$5:$AD$750,MATCH(M$4,'TD SOP+PROFORM MOD'!$B$2:$AT$2,0)+1,0),"")</f>
        <v/>
      </c>
      <c r="N139" s="26" t="str">
        <f t="shared" si="42"/>
        <v/>
      </c>
      <c r="O139" s="25">
        <f>IFERROR(VLOOKUP($A139,'TD SOP+PROFORM MOD'!$A$5:$AD$750,MATCH(O$4,'TD SOP+PROFORM MOD'!$B$2:$AD$2,0)+1,0),0)+IFERROR(VLOOKUP($A139,'TD SOP+PROFORM MOD'!$A$5:$AD$750,MATCH(O$2,'TD SOP+PROFORM MOD'!$B$2:$AD$2,0)+1,0),0)</f>
        <v>0</v>
      </c>
      <c r="P139" s="25">
        <f>IFERROR(VLOOKUP($A139,'TD SOP+PROFORM MOD'!$A$5:$AD$750,MATCH(P$4,'TD SOP+PROFORM MOD'!$B$2:$AD$2,0)+1,0),0)+IFERROR(VLOOKUP($A139,'TD SOP+PROFORM MOD'!$A$5:$AD$750,MATCH(P$2,'TD SOP+PROFORM MOD'!$B$2:$AD$2,0)+1,0),0)</f>
        <v>0</v>
      </c>
      <c r="Q139" s="26" t="str">
        <f t="shared" si="43"/>
        <v/>
      </c>
      <c r="R139" s="25">
        <f>IFERROR(VLOOKUP($A139,'TD SOP+PROFORM MOD'!$A$5:$AD$750,MATCH(R$4,'TD SOP+PROFORM MOD'!$B$2:$AD$2,0)+1,0),0)+IFERROR(VLOOKUP($A139,'TD SOP+PROFORM MOD'!$A$5:$AD$750,MATCH(R$2,'TD SOP+PROFORM MOD'!$B$2:$AD$2,0)+1,0),0)</f>
        <v>0</v>
      </c>
      <c r="S139" s="25">
        <f>IFERROR(VLOOKUP($A139,'TD SOP+PROFORM MOD'!$A$5:$AD$750,MATCH(S$4,'TD SOP+PROFORM MOD'!$B$2:$AD$2,0)+1,0),0)+IFERROR(VLOOKUP($A139,'TD SOP+PROFORM MOD'!$A$5:$AD$750,MATCH(S$2,'TD SOP+PROFORM MOD'!$B$2:$AD$2,0)+1,0),0)</f>
        <v>0</v>
      </c>
      <c r="T139" s="26" t="str">
        <f t="shared" si="44"/>
        <v/>
      </c>
      <c r="U139" s="25">
        <f>IFERROR(VLOOKUP($A139,'TD SOP+PROFORM MOD'!$A$5:$AD$750,MATCH(U$4,'TD SOP+PROFORM MOD'!$B$2:$AD$2,0)+1,0),0)+IFERROR(VLOOKUP($A139,'TD SOP+PROFORM MOD'!$A$5:$AD$750,MATCH(U$2,'TD SOP+PROFORM MOD'!$B$2:$AD$2,0)+1,0),0)</f>
        <v>0</v>
      </c>
      <c r="V139" s="25">
        <f>IFERROR(VLOOKUP($A139,'TD SOP+PROFORM MOD'!$A$5:$AD$750,MATCH(V$4,'TD SOP+PROFORM MOD'!$B$2:$AD$2,0)+1,0),0)+IFERROR(VLOOKUP($A139,'TD SOP+PROFORM MOD'!$A$5:$AD$750,MATCH(V$2,'TD SOP+PROFORM MOD'!$B$2:$AD$2,0)+1,0),0)</f>
        <v>0</v>
      </c>
      <c r="W139" s="26" t="str">
        <f t="shared" si="45"/>
        <v/>
      </c>
      <c r="X139" s="25">
        <f>IFERROR(VLOOKUP($A139,'TD SOP+PROFORM MOD'!$A$5:$AD$750,MATCH(X$4,'TD SOP+PROFORM MOD'!$B$2:$AD$2,0)+1,0),0)+IFERROR(VLOOKUP($A139,'TD SOP+PROFORM MOD'!$A$5:$AD$750,MATCH(X$2,'TD SOP+PROFORM MOD'!$B$2:$AD$2,0)+1,0),0)</f>
        <v>0</v>
      </c>
      <c r="Y139" s="25">
        <f>IFERROR(VLOOKUP($A139,'TD SOP+PROFORM MOD'!$A$5:$AD$750,MATCH(Y$4,'TD SOP+PROFORM MOD'!$B$2:$AD$2,0)+1,0),0)+IFERROR(VLOOKUP($A139,'TD SOP+PROFORM MOD'!$A$5:$AD$750,MATCH(Y$2,'TD SOP+PROFORM MOD'!$B$2:$AD$2,0)+1,0),0)</f>
        <v>0</v>
      </c>
      <c r="Z139" s="26" t="str">
        <f t="shared" si="46"/>
        <v/>
      </c>
      <c r="AA139" s="25">
        <f>IFERROR(VLOOKUP($A139,'TD SOP+PROFORM MOD'!$A$5:$AD$750,MATCH(AA$4,'TD SOP+PROFORM MOD'!$B$2:$AD$2,0)+1,0),0)+IFERROR(VLOOKUP($A139,'TD SOP+PROFORM MOD'!$A$5:$AD$750,MATCH(AA$2,'TD SOP+PROFORM MOD'!$B$2:$AD$2,0)+1,0),0)</f>
        <v>0</v>
      </c>
      <c r="AB139" s="25">
        <f>IFERROR(VLOOKUP($A139,'TD SOP+PROFORM MOD'!$A$5:$AD$750,MATCH(AB$4,'TD SOP+PROFORM MOD'!$B$2:$AD$2,0)+1,0),0)+IFERROR(VLOOKUP($A139,'TD SOP+PROFORM MOD'!$A$5:$AD$750,MATCH(AB$2,'TD SOP+PROFORM MOD'!$B$2:$AD$2,0)+1,0),0)</f>
        <v>0</v>
      </c>
      <c r="AC139" s="26" t="str">
        <f t="shared" si="47"/>
        <v/>
      </c>
      <c r="AD139" s="25">
        <f>IFERROR(VLOOKUP($A139,'TD SOP+PROFORM MOD'!$A$5:$AD$750,MATCH(AD$4,'TD SOP+PROFORM MOD'!$B$2:$AD$2,0)+1,0),0)+IFERROR(VLOOKUP($A139,'TD SOP+PROFORM MOD'!$A$5:$AD$750,MATCH(AD$2,'TD SOP+PROFORM MOD'!$B$2:$AD$2,0)+1,0),0)</f>
        <v>0</v>
      </c>
      <c r="AE139" s="25">
        <f>IFERROR(VLOOKUP($A139,'TD SOP+PROFORM MOD'!$A$5:$AD$750,MATCH(AE$4,'TD SOP+PROFORM MOD'!$B$2:$AD$2,0)+1,0),0)+IFERROR(VLOOKUP($A139,'TD SOP+PROFORM MOD'!$A$5:$AD$750,MATCH(AE$2,'TD SOP+PROFORM MOD'!$B$2:$AD$2,0)+1,0),0)</f>
        <v>0</v>
      </c>
      <c r="AF139" s="26" t="str">
        <f t="shared" si="48"/>
        <v/>
      </c>
      <c r="AG139" s="25">
        <f>IFERROR(VLOOKUP($A139,'TD SOP+PROFORM MOD'!$A$5:$AD$750,MATCH(AG$4,'TD SOP+PROFORM MOD'!$B$2:$AD$2,0)+1,0),0)+IFERROR(VLOOKUP($A139,'TD SOP+PROFORM MOD'!$A$5:$AD$750,MATCH(AG$2,'TD SOP+PROFORM MOD'!$B$2:$AD$2,0)+1,0),0)</f>
        <v>0</v>
      </c>
      <c r="AH139" s="25">
        <f>IFERROR(VLOOKUP($A139,'TD SOP+PROFORM MOD'!$A$5:$AD$750,MATCH(AH$4,'TD SOP+PROFORM MOD'!$B$2:$AD$2,0)+1,0),0)+IFERROR(VLOOKUP($A139,'TD SOP+PROFORM MOD'!$A$5:$AD$750,MATCH(AH$2,'TD SOP+PROFORM MOD'!$B$2:$AD$2,0)+1,0),0)</f>
        <v>0</v>
      </c>
      <c r="AI139" s="26" t="str">
        <f t="shared" si="49"/>
        <v/>
      </c>
      <c r="AJ139" s="25">
        <f>IFERROR(VLOOKUP($A139,'TD SOP+PROFORM MOD'!$A$5:$AD$750,MATCH(AJ$4,'TD SOP+PROFORM MOD'!$B$2:$AD$2,0)+1,0),0)+IFERROR(VLOOKUP($A139,'TD SOP+PROFORM MOD'!$A$5:$AD$750,MATCH(AJ$2,'TD SOP+PROFORM MOD'!$B$2:$AD$2,0)+1,0),0)</f>
        <v>0</v>
      </c>
      <c r="AK139" s="25">
        <f>IFERROR(VLOOKUP($A139,'TD SOP+PROFORM MOD'!$A$5:$AD$750,MATCH(AK$4,'TD SOP+PROFORM MOD'!$B$2:$AD$2,0)+1,0),0)+IFERROR(VLOOKUP($A139,'TD SOP+PROFORM MOD'!$A$5:$AD$750,MATCH(AK$2,'TD SOP+PROFORM MOD'!$B$2:$AD$2,0)+1,0),0)</f>
        <v>0</v>
      </c>
      <c r="AL139" s="26" t="str">
        <f t="shared" si="50"/>
        <v/>
      </c>
      <c r="AM139" s="25">
        <f t="shared" si="52"/>
        <v>0</v>
      </c>
      <c r="AN139" s="25">
        <f t="shared" si="52"/>
        <v>0</v>
      </c>
      <c r="AO139" s="26" t="str">
        <f t="shared" si="51"/>
        <v/>
      </c>
      <c r="AR139" s="25">
        <f>SUMIF('B&amp;S YTD LFY'!B:B,"="&amp;A139,'B&amp;S YTD LFY'!C:C)</f>
        <v>0</v>
      </c>
      <c r="AS139" s="25">
        <f t="shared" si="53"/>
        <v>0</v>
      </c>
      <c r="AT139" s="25"/>
    </row>
    <row r="140" spans="1:46" x14ac:dyDescent="0.35">
      <c r="A140" s="24">
        <f>IF(AND('TD SOP+PROFORM MOD'!A137&lt;&gt;"",'TD SOP+PROFORM MOD'!A137&lt;&gt;"TOTAL"),'TD SOP+PROFORM MOD'!A137,0)</f>
        <v>0</v>
      </c>
      <c r="C140" s="25" t="str">
        <f>IFERROR(VLOOKUP($A140,'TD SOP+PROFORM MOD'!$A$5:$AD$750,MATCH(C$4,'TD SOP+PROFORM MOD'!$B$2:$AT$2,0)+1,0),"")</f>
        <v/>
      </c>
      <c r="D140" s="25" t="str">
        <f>IFERROR(VLOOKUP($A140,'TD SOP+PROFORM MOD'!$A$5:$AD$750,MATCH(D$4,'TD SOP+PROFORM MOD'!$B$2:$AT$2,0)+1,0),"")</f>
        <v/>
      </c>
      <c r="E140" s="26" t="str">
        <f t="shared" si="39"/>
        <v/>
      </c>
      <c r="F140" s="25" t="str">
        <f>IFERROR(VLOOKUP($A140,'TD SOP+PROFORM MOD'!$A$5:$AD$750,MATCH(F$4,'TD SOP+PROFORM MOD'!$B$2:$AT$2,0)+1,0),"")</f>
        <v/>
      </c>
      <c r="G140" s="25" t="str">
        <f>IFERROR(VLOOKUP($A140,'TD SOP+PROFORM MOD'!$A$5:$AD$750,MATCH(G$4,'TD SOP+PROFORM MOD'!$B$2:$AT$2,0)+1,0),"")</f>
        <v/>
      </c>
      <c r="H140" s="26" t="str">
        <f t="shared" si="40"/>
        <v/>
      </c>
      <c r="I140" s="25" t="str">
        <f>IFERROR(VLOOKUP($A140,'TD SOP+PROFORM MOD'!$A$5:$AD$750,MATCH(I$4,'TD SOP+PROFORM MOD'!$B$2:$AT$2,0)+1,0),"")</f>
        <v/>
      </c>
      <c r="J140" s="25" t="str">
        <f>IFERROR(VLOOKUP($A140,'TD SOP+PROFORM MOD'!$A$5:$AD$750,MATCH(J$4,'TD SOP+PROFORM MOD'!$B$2:$AT$2,0)+1,0),"")</f>
        <v/>
      </c>
      <c r="K140" s="26" t="str">
        <f t="shared" si="41"/>
        <v/>
      </c>
      <c r="L140" s="25" t="str">
        <f>IFERROR(VLOOKUP($A140,'TD SOP+PROFORM MOD'!$A$5:$AD$750,MATCH(L$4,'TD SOP+PROFORM MOD'!$B$2:$AT$2,0)+1,0),"")</f>
        <v/>
      </c>
      <c r="M140" s="25" t="str">
        <f>IFERROR(VLOOKUP($A140,'TD SOP+PROFORM MOD'!$A$5:$AD$750,MATCH(M$4,'TD SOP+PROFORM MOD'!$B$2:$AT$2,0)+1,0),"")</f>
        <v/>
      </c>
      <c r="N140" s="26" t="str">
        <f t="shared" si="42"/>
        <v/>
      </c>
      <c r="O140" s="25">
        <f>IFERROR(VLOOKUP($A140,'TD SOP+PROFORM MOD'!$A$5:$AD$750,MATCH(O$4,'TD SOP+PROFORM MOD'!$B$2:$AD$2,0)+1,0),0)+IFERROR(VLOOKUP($A140,'TD SOP+PROFORM MOD'!$A$5:$AD$750,MATCH(O$2,'TD SOP+PROFORM MOD'!$B$2:$AD$2,0)+1,0),0)</f>
        <v>0</v>
      </c>
      <c r="P140" s="25">
        <f>IFERROR(VLOOKUP($A140,'TD SOP+PROFORM MOD'!$A$5:$AD$750,MATCH(P$4,'TD SOP+PROFORM MOD'!$B$2:$AD$2,0)+1,0),0)+IFERROR(VLOOKUP($A140,'TD SOP+PROFORM MOD'!$A$5:$AD$750,MATCH(P$2,'TD SOP+PROFORM MOD'!$B$2:$AD$2,0)+1,0),0)</f>
        <v>0</v>
      </c>
      <c r="Q140" s="26" t="str">
        <f t="shared" si="43"/>
        <v/>
      </c>
      <c r="R140" s="25">
        <f>IFERROR(VLOOKUP($A140,'TD SOP+PROFORM MOD'!$A$5:$AD$750,MATCH(R$4,'TD SOP+PROFORM MOD'!$B$2:$AD$2,0)+1,0),0)+IFERROR(VLOOKUP($A140,'TD SOP+PROFORM MOD'!$A$5:$AD$750,MATCH(R$2,'TD SOP+PROFORM MOD'!$B$2:$AD$2,0)+1,0),0)</f>
        <v>0</v>
      </c>
      <c r="S140" s="25">
        <f>IFERROR(VLOOKUP($A140,'TD SOP+PROFORM MOD'!$A$5:$AD$750,MATCH(S$4,'TD SOP+PROFORM MOD'!$B$2:$AD$2,0)+1,0),0)+IFERROR(VLOOKUP($A140,'TD SOP+PROFORM MOD'!$A$5:$AD$750,MATCH(S$2,'TD SOP+PROFORM MOD'!$B$2:$AD$2,0)+1,0),0)</f>
        <v>0</v>
      </c>
      <c r="T140" s="26" t="str">
        <f t="shared" si="44"/>
        <v/>
      </c>
      <c r="U140" s="25">
        <f>IFERROR(VLOOKUP($A140,'TD SOP+PROFORM MOD'!$A$5:$AD$750,MATCH(U$4,'TD SOP+PROFORM MOD'!$B$2:$AD$2,0)+1,0),0)+IFERROR(VLOOKUP($A140,'TD SOP+PROFORM MOD'!$A$5:$AD$750,MATCH(U$2,'TD SOP+PROFORM MOD'!$B$2:$AD$2,0)+1,0),0)</f>
        <v>0</v>
      </c>
      <c r="V140" s="25">
        <f>IFERROR(VLOOKUP($A140,'TD SOP+PROFORM MOD'!$A$5:$AD$750,MATCH(V$4,'TD SOP+PROFORM MOD'!$B$2:$AD$2,0)+1,0),0)+IFERROR(VLOOKUP($A140,'TD SOP+PROFORM MOD'!$A$5:$AD$750,MATCH(V$2,'TD SOP+PROFORM MOD'!$B$2:$AD$2,0)+1,0),0)</f>
        <v>0</v>
      </c>
      <c r="W140" s="26" t="str">
        <f t="shared" si="45"/>
        <v/>
      </c>
      <c r="X140" s="25">
        <f>IFERROR(VLOOKUP($A140,'TD SOP+PROFORM MOD'!$A$5:$AD$750,MATCH(X$4,'TD SOP+PROFORM MOD'!$B$2:$AD$2,0)+1,0),0)+IFERROR(VLOOKUP($A140,'TD SOP+PROFORM MOD'!$A$5:$AD$750,MATCH(X$2,'TD SOP+PROFORM MOD'!$B$2:$AD$2,0)+1,0),0)</f>
        <v>0</v>
      </c>
      <c r="Y140" s="25">
        <f>IFERROR(VLOOKUP($A140,'TD SOP+PROFORM MOD'!$A$5:$AD$750,MATCH(Y$4,'TD SOP+PROFORM MOD'!$B$2:$AD$2,0)+1,0),0)+IFERROR(VLOOKUP($A140,'TD SOP+PROFORM MOD'!$A$5:$AD$750,MATCH(Y$2,'TD SOP+PROFORM MOD'!$B$2:$AD$2,0)+1,0),0)</f>
        <v>0</v>
      </c>
      <c r="Z140" s="26" t="str">
        <f t="shared" si="46"/>
        <v/>
      </c>
      <c r="AA140" s="25">
        <f>IFERROR(VLOOKUP($A140,'TD SOP+PROFORM MOD'!$A$5:$AD$750,MATCH(AA$4,'TD SOP+PROFORM MOD'!$B$2:$AD$2,0)+1,0),0)+IFERROR(VLOOKUP($A140,'TD SOP+PROFORM MOD'!$A$5:$AD$750,MATCH(AA$2,'TD SOP+PROFORM MOD'!$B$2:$AD$2,0)+1,0),0)</f>
        <v>0</v>
      </c>
      <c r="AB140" s="25">
        <f>IFERROR(VLOOKUP($A140,'TD SOP+PROFORM MOD'!$A$5:$AD$750,MATCH(AB$4,'TD SOP+PROFORM MOD'!$B$2:$AD$2,0)+1,0),0)+IFERROR(VLOOKUP($A140,'TD SOP+PROFORM MOD'!$A$5:$AD$750,MATCH(AB$2,'TD SOP+PROFORM MOD'!$B$2:$AD$2,0)+1,0),0)</f>
        <v>0</v>
      </c>
      <c r="AC140" s="26" t="str">
        <f t="shared" si="47"/>
        <v/>
      </c>
      <c r="AD140" s="25">
        <f>IFERROR(VLOOKUP($A140,'TD SOP+PROFORM MOD'!$A$5:$AD$750,MATCH(AD$4,'TD SOP+PROFORM MOD'!$B$2:$AD$2,0)+1,0),0)+IFERROR(VLOOKUP($A140,'TD SOP+PROFORM MOD'!$A$5:$AD$750,MATCH(AD$2,'TD SOP+PROFORM MOD'!$B$2:$AD$2,0)+1,0),0)</f>
        <v>0</v>
      </c>
      <c r="AE140" s="25">
        <f>IFERROR(VLOOKUP($A140,'TD SOP+PROFORM MOD'!$A$5:$AD$750,MATCH(AE$4,'TD SOP+PROFORM MOD'!$B$2:$AD$2,0)+1,0),0)+IFERROR(VLOOKUP($A140,'TD SOP+PROFORM MOD'!$A$5:$AD$750,MATCH(AE$2,'TD SOP+PROFORM MOD'!$B$2:$AD$2,0)+1,0),0)</f>
        <v>0</v>
      </c>
      <c r="AF140" s="26" t="str">
        <f t="shared" si="48"/>
        <v/>
      </c>
      <c r="AG140" s="25">
        <f>IFERROR(VLOOKUP($A140,'TD SOP+PROFORM MOD'!$A$5:$AD$750,MATCH(AG$4,'TD SOP+PROFORM MOD'!$B$2:$AD$2,0)+1,0),0)+IFERROR(VLOOKUP($A140,'TD SOP+PROFORM MOD'!$A$5:$AD$750,MATCH(AG$2,'TD SOP+PROFORM MOD'!$B$2:$AD$2,0)+1,0),0)</f>
        <v>0</v>
      </c>
      <c r="AH140" s="25">
        <f>IFERROR(VLOOKUP($A140,'TD SOP+PROFORM MOD'!$A$5:$AD$750,MATCH(AH$4,'TD SOP+PROFORM MOD'!$B$2:$AD$2,0)+1,0),0)+IFERROR(VLOOKUP($A140,'TD SOP+PROFORM MOD'!$A$5:$AD$750,MATCH(AH$2,'TD SOP+PROFORM MOD'!$B$2:$AD$2,0)+1,0),0)</f>
        <v>0</v>
      </c>
      <c r="AI140" s="26" t="str">
        <f t="shared" si="49"/>
        <v/>
      </c>
      <c r="AJ140" s="25">
        <f>IFERROR(VLOOKUP($A140,'TD SOP+PROFORM MOD'!$A$5:$AD$750,MATCH(AJ$4,'TD SOP+PROFORM MOD'!$B$2:$AD$2,0)+1,0),0)+IFERROR(VLOOKUP($A140,'TD SOP+PROFORM MOD'!$A$5:$AD$750,MATCH(AJ$2,'TD SOP+PROFORM MOD'!$B$2:$AD$2,0)+1,0),0)</f>
        <v>0</v>
      </c>
      <c r="AK140" s="25">
        <f>IFERROR(VLOOKUP($A140,'TD SOP+PROFORM MOD'!$A$5:$AD$750,MATCH(AK$4,'TD SOP+PROFORM MOD'!$B$2:$AD$2,0)+1,0),0)+IFERROR(VLOOKUP($A140,'TD SOP+PROFORM MOD'!$A$5:$AD$750,MATCH(AK$2,'TD SOP+PROFORM MOD'!$B$2:$AD$2,0)+1,0),0)</f>
        <v>0</v>
      </c>
      <c r="AL140" s="26" t="str">
        <f t="shared" si="50"/>
        <v/>
      </c>
      <c r="AM140" s="25">
        <f t="shared" si="52"/>
        <v>0</v>
      </c>
      <c r="AN140" s="25">
        <f t="shared" si="52"/>
        <v>0</v>
      </c>
      <c r="AO140" s="26" t="str">
        <f t="shared" si="51"/>
        <v/>
      </c>
      <c r="AR140" s="25">
        <f>SUMIF('B&amp;S YTD LFY'!B:B,"="&amp;A140,'B&amp;S YTD LFY'!C:C)</f>
        <v>0</v>
      </c>
      <c r="AS140" s="25">
        <f t="shared" si="53"/>
        <v>0</v>
      </c>
      <c r="AT140" s="25"/>
    </row>
    <row r="141" spans="1:46" x14ac:dyDescent="0.35">
      <c r="A141" s="24">
        <f>IF(AND('TD SOP+PROFORM MOD'!A138&lt;&gt;"",'TD SOP+PROFORM MOD'!A138&lt;&gt;"TOTAL"),'TD SOP+PROFORM MOD'!A138,0)</f>
        <v>0</v>
      </c>
      <c r="C141" s="25" t="str">
        <f>IFERROR(VLOOKUP($A141,'TD SOP+PROFORM MOD'!$A$5:$AD$750,MATCH(C$4,'TD SOP+PROFORM MOD'!$B$2:$AT$2,0)+1,0),"")</f>
        <v/>
      </c>
      <c r="D141" s="25" t="str">
        <f>IFERROR(VLOOKUP($A141,'TD SOP+PROFORM MOD'!$A$5:$AD$750,MATCH(D$4,'TD SOP+PROFORM MOD'!$B$2:$AT$2,0)+1,0),"")</f>
        <v/>
      </c>
      <c r="E141" s="26" t="str">
        <f t="shared" si="39"/>
        <v/>
      </c>
      <c r="F141" s="25" t="str">
        <f>IFERROR(VLOOKUP($A141,'TD SOP+PROFORM MOD'!$A$5:$AD$750,MATCH(F$4,'TD SOP+PROFORM MOD'!$B$2:$AT$2,0)+1,0),"")</f>
        <v/>
      </c>
      <c r="G141" s="25" t="str">
        <f>IFERROR(VLOOKUP($A141,'TD SOP+PROFORM MOD'!$A$5:$AD$750,MATCH(G$4,'TD SOP+PROFORM MOD'!$B$2:$AT$2,0)+1,0),"")</f>
        <v/>
      </c>
      <c r="H141" s="26" t="str">
        <f t="shared" si="40"/>
        <v/>
      </c>
      <c r="I141" s="25" t="str">
        <f>IFERROR(VLOOKUP($A141,'TD SOP+PROFORM MOD'!$A$5:$AD$750,MATCH(I$4,'TD SOP+PROFORM MOD'!$B$2:$AT$2,0)+1,0),"")</f>
        <v/>
      </c>
      <c r="J141" s="25" t="str">
        <f>IFERROR(VLOOKUP($A141,'TD SOP+PROFORM MOD'!$A$5:$AD$750,MATCH(J$4,'TD SOP+PROFORM MOD'!$B$2:$AT$2,0)+1,0),"")</f>
        <v/>
      </c>
      <c r="K141" s="26" t="str">
        <f t="shared" si="41"/>
        <v/>
      </c>
      <c r="L141" s="25" t="str">
        <f>IFERROR(VLOOKUP($A141,'TD SOP+PROFORM MOD'!$A$5:$AD$750,MATCH(L$4,'TD SOP+PROFORM MOD'!$B$2:$AT$2,0)+1,0),"")</f>
        <v/>
      </c>
      <c r="M141" s="25" t="str">
        <f>IFERROR(VLOOKUP($A141,'TD SOP+PROFORM MOD'!$A$5:$AD$750,MATCH(M$4,'TD SOP+PROFORM MOD'!$B$2:$AT$2,0)+1,0),"")</f>
        <v/>
      </c>
      <c r="N141" s="26" t="str">
        <f t="shared" si="42"/>
        <v/>
      </c>
      <c r="O141" s="25">
        <f>IFERROR(VLOOKUP($A141,'TD SOP+PROFORM MOD'!$A$5:$AD$750,MATCH(O$4,'TD SOP+PROFORM MOD'!$B$2:$AD$2,0)+1,0),0)+IFERROR(VLOOKUP($A141,'TD SOP+PROFORM MOD'!$A$5:$AD$750,MATCH(O$2,'TD SOP+PROFORM MOD'!$B$2:$AD$2,0)+1,0),0)</f>
        <v>0</v>
      </c>
      <c r="P141" s="25">
        <f>IFERROR(VLOOKUP($A141,'TD SOP+PROFORM MOD'!$A$5:$AD$750,MATCH(P$4,'TD SOP+PROFORM MOD'!$B$2:$AD$2,0)+1,0),0)+IFERROR(VLOOKUP($A141,'TD SOP+PROFORM MOD'!$A$5:$AD$750,MATCH(P$2,'TD SOP+PROFORM MOD'!$B$2:$AD$2,0)+1,0),0)</f>
        <v>0</v>
      </c>
      <c r="Q141" s="26" t="str">
        <f t="shared" si="43"/>
        <v/>
      </c>
      <c r="R141" s="25">
        <f>IFERROR(VLOOKUP($A141,'TD SOP+PROFORM MOD'!$A$5:$AD$750,MATCH(R$4,'TD SOP+PROFORM MOD'!$B$2:$AD$2,0)+1,0),0)+IFERROR(VLOOKUP($A141,'TD SOP+PROFORM MOD'!$A$5:$AD$750,MATCH(R$2,'TD SOP+PROFORM MOD'!$B$2:$AD$2,0)+1,0),0)</f>
        <v>0</v>
      </c>
      <c r="S141" s="25">
        <f>IFERROR(VLOOKUP($A141,'TD SOP+PROFORM MOD'!$A$5:$AD$750,MATCH(S$4,'TD SOP+PROFORM MOD'!$B$2:$AD$2,0)+1,0),0)+IFERROR(VLOOKUP($A141,'TD SOP+PROFORM MOD'!$A$5:$AD$750,MATCH(S$2,'TD SOP+PROFORM MOD'!$B$2:$AD$2,0)+1,0),0)</f>
        <v>0</v>
      </c>
      <c r="T141" s="26" t="str">
        <f t="shared" si="44"/>
        <v/>
      </c>
      <c r="U141" s="25">
        <f>IFERROR(VLOOKUP($A141,'TD SOP+PROFORM MOD'!$A$5:$AD$750,MATCH(U$4,'TD SOP+PROFORM MOD'!$B$2:$AD$2,0)+1,0),0)+IFERROR(VLOOKUP($A141,'TD SOP+PROFORM MOD'!$A$5:$AD$750,MATCH(U$2,'TD SOP+PROFORM MOD'!$B$2:$AD$2,0)+1,0),0)</f>
        <v>0</v>
      </c>
      <c r="V141" s="25">
        <f>IFERROR(VLOOKUP($A141,'TD SOP+PROFORM MOD'!$A$5:$AD$750,MATCH(V$4,'TD SOP+PROFORM MOD'!$B$2:$AD$2,0)+1,0),0)+IFERROR(VLOOKUP($A141,'TD SOP+PROFORM MOD'!$A$5:$AD$750,MATCH(V$2,'TD SOP+PROFORM MOD'!$B$2:$AD$2,0)+1,0),0)</f>
        <v>0</v>
      </c>
      <c r="W141" s="26" t="str">
        <f t="shared" si="45"/>
        <v/>
      </c>
      <c r="X141" s="25">
        <f>IFERROR(VLOOKUP($A141,'TD SOP+PROFORM MOD'!$A$5:$AD$750,MATCH(X$4,'TD SOP+PROFORM MOD'!$B$2:$AD$2,0)+1,0),0)+IFERROR(VLOOKUP($A141,'TD SOP+PROFORM MOD'!$A$5:$AD$750,MATCH(X$2,'TD SOP+PROFORM MOD'!$B$2:$AD$2,0)+1,0),0)</f>
        <v>0</v>
      </c>
      <c r="Y141" s="25">
        <f>IFERROR(VLOOKUP($A141,'TD SOP+PROFORM MOD'!$A$5:$AD$750,MATCH(Y$4,'TD SOP+PROFORM MOD'!$B$2:$AD$2,0)+1,0),0)+IFERROR(VLOOKUP($A141,'TD SOP+PROFORM MOD'!$A$5:$AD$750,MATCH(Y$2,'TD SOP+PROFORM MOD'!$B$2:$AD$2,0)+1,0),0)</f>
        <v>0</v>
      </c>
      <c r="Z141" s="26" t="str">
        <f t="shared" si="46"/>
        <v/>
      </c>
      <c r="AA141" s="25">
        <f>IFERROR(VLOOKUP($A141,'TD SOP+PROFORM MOD'!$A$5:$AD$750,MATCH(AA$4,'TD SOP+PROFORM MOD'!$B$2:$AD$2,0)+1,0),0)+IFERROR(VLOOKUP($A141,'TD SOP+PROFORM MOD'!$A$5:$AD$750,MATCH(AA$2,'TD SOP+PROFORM MOD'!$B$2:$AD$2,0)+1,0),0)</f>
        <v>0</v>
      </c>
      <c r="AB141" s="25">
        <f>IFERROR(VLOOKUP($A141,'TD SOP+PROFORM MOD'!$A$5:$AD$750,MATCH(AB$4,'TD SOP+PROFORM MOD'!$B$2:$AD$2,0)+1,0),0)+IFERROR(VLOOKUP($A141,'TD SOP+PROFORM MOD'!$A$5:$AD$750,MATCH(AB$2,'TD SOP+PROFORM MOD'!$B$2:$AD$2,0)+1,0),0)</f>
        <v>0</v>
      </c>
      <c r="AC141" s="26" t="str">
        <f t="shared" si="47"/>
        <v/>
      </c>
      <c r="AD141" s="25">
        <f>IFERROR(VLOOKUP($A141,'TD SOP+PROFORM MOD'!$A$5:$AD$750,MATCH(AD$4,'TD SOP+PROFORM MOD'!$B$2:$AD$2,0)+1,0),0)+IFERROR(VLOOKUP($A141,'TD SOP+PROFORM MOD'!$A$5:$AD$750,MATCH(AD$2,'TD SOP+PROFORM MOD'!$B$2:$AD$2,0)+1,0),0)</f>
        <v>0</v>
      </c>
      <c r="AE141" s="25">
        <f>IFERROR(VLOOKUP($A141,'TD SOP+PROFORM MOD'!$A$5:$AD$750,MATCH(AE$4,'TD SOP+PROFORM MOD'!$B$2:$AD$2,0)+1,0),0)+IFERROR(VLOOKUP($A141,'TD SOP+PROFORM MOD'!$A$5:$AD$750,MATCH(AE$2,'TD SOP+PROFORM MOD'!$B$2:$AD$2,0)+1,0),0)</f>
        <v>0</v>
      </c>
      <c r="AF141" s="26" t="str">
        <f t="shared" si="48"/>
        <v/>
      </c>
      <c r="AG141" s="25">
        <f>IFERROR(VLOOKUP($A141,'TD SOP+PROFORM MOD'!$A$5:$AD$750,MATCH(AG$4,'TD SOP+PROFORM MOD'!$B$2:$AD$2,0)+1,0),0)+IFERROR(VLOOKUP($A141,'TD SOP+PROFORM MOD'!$A$5:$AD$750,MATCH(AG$2,'TD SOP+PROFORM MOD'!$B$2:$AD$2,0)+1,0),0)</f>
        <v>0</v>
      </c>
      <c r="AH141" s="25">
        <f>IFERROR(VLOOKUP($A141,'TD SOP+PROFORM MOD'!$A$5:$AD$750,MATCH(AH$4,'TD SOP+PROFORM MOD'!$B$2:$AD$2,0)+1,0),0)+IFERROR(VLOOKUP($A141,'TD SOP+PROFORM MOD'!$A$5:$AD$750,MATCH(AH$2,'TD SOP+PROFORM MOD'!$B$2:$AD$2,0)+1,0),0)</f>
        <v>0</v>
      </c>
      <c r="AI141" s="26" t="str">
        <f t="shared" si="49"/>
        <v/>
      </c>
      <c r="AJ141" s="25">
        <f>IFERROR(VLOOKUP($A141,'TD SOP+PROFORM MOD'!$A$5:$AD$750,MATCH(AJ$4,'TD SOP+PROFORM MOD'!$B$2:$AD$2,0)+1,0),0)+IFERROR(VLOOKUP($A141,'TD SOP+PROFORM MOD'!$A$5:$AD$750,MATCH(AJ$2,'TD SOP+PROFORM MOD'!$B$2:$AD$2,0)+1,0),0)</f>
        <v>0</v>
      </c>
      <c r="AK141" s="25">
        <f>IFERROR(VLOOKUP($A141,'TD SOP+PROFORM MOD'!$A$5:$AD$750,MATCH(AK$4,'TD SOP+PROFORM MOD'!$B$2:$AD$2,0)+1,0),0)+IFERROR(VLOOKUP($A141,'TD SOP+PROFORM MOD'!$A$5:$AD$750,MATCH(AK$2,'TD SOP+PROFORM MOD'!$B$2:$AD$2,0)+1,0),0)</f>
        <v>0</v>
      </c>
      <c r="AL141" s="26" t="str">
        <f t="shared" si="50"/>
        <v/>
      </c>
      <c r="AM141" s="25">
        <f t="shared" si="52"/>
        <v>0</v>
      </c>
      <c r="AN141" s="25">
        <f t="shared" si="52"/>
        <v>0</v>
      </c>
      <c r="AO141" s="26" t="str">
        <f t="shared" si="51"/>
        <v/>
      </c>
      <c r="AR141" s="25">
        <f>SUMIF('B&amp;S YTD LFY'!B:B,"="&amp;A141,'B&amp;S YTD LFY'!C:C)</f>
        <v>0</v>
      </c>
      <c r="AS141" s="25">
        <f t="shared" si="53"/>
        <v>0</v>
      </c>
      <c r="AT141" s="25"/>
    </row>
    <row r="142" spans="1:46" x14ac:dyDescent="0.35">
      <c r="A142" s="24">
        <f>IF(AND('TD SOP+PROFORM MOD'!A139&lt;&gt;"",'TD SOP+PROFORM MOD'!A139&lt;&gt;"TOTAL"),'TD SOP+PROFORM MOD'!A139,0)</f>
        <v>0</v>
      </c>
      <c r="C142" s="25" t="str">
        <f>IFERROR(VLOOKUP($A142,'TD SOP+PROFORM MOD'!$A$5:$AD$750,MATCH(C$4,'TD SOP+PROFORM MOD'!$B$2:$AT$2,0)+1,0),"")</f>
        <v/>
      </c>
      <c r="D142" s="25" t="str">
        <f>IFERROR(VLOOKUP($A142,'TD SOP+PROFORM MOD'!$A$5:$AD$750,MATCH(D$4,'TD SOP+PROFORM MOD'!$B$2:$AT$2,0)+1,0),"")</f>
        <v/>
      </c>
      <c r="E142" s="26" t="str">
        <f t="shared" si="39"/>
        <v/>
      </c>
      <c r="F142" s="25" t="str">
        <f>IFERROR(VLOOKUP($A142,'TD SOP+PROFORM MOD'!$A$5:$AD$750,MATCH(F$4,'TD SOP+PROFORM MOD'!$B$2:$AT$2,0)+1,0),"")</f>
        <v/>
      </c>
      <c r="G142" s="25" t="str">
        <f>IFERROR(VLOOKUP($A142,'TD SOP+PROFORM MOD'!$A$5:$AD$750,MATCH(G$4,'TD SOP+PROFORM MOD'!$B$2:$AT$2,0)+1,0),"")</f>
        <v/>
      </c>
      <c r="H142" s="26" t="str">
        <f t="shared" si="40"/>
        <v/>
      </c>
      <c r="I142" s="25" t="str">
        <f>IFERROR(VLOOKUP($A142,'TD SOP+PROFORM MOD'!$A$5:$AD$750,MATCH(I$4,'TD SOP+PROFORM MOD'!$B$2:$AT$2,0)+1,0),"")</f>
        <v/>
      </c>
      <c r="J142" s="25" t="str">
        <f>IFERROR(VLOOKUP($A142,'TD SOP+PROFORM MOD'!$A$5:$AD$750,MATCH(J$4,'TD SOP+PROFORM MOD'!$B$2:$AT$2,0)+1,0),"")</f>
        <v/>
      </c>
      <c r="K142" s="26" t="str">
        <f t="shared" si="41"/>
        <v/>
      </c>
      <c r="L142" s="25" t="str">
        <f>IFERROR(VLOOKUP($A142,'TD SOP+PROFORM MOD'!$A$5:$AD$750,MATCH(L$4,'TD SOP+PROFORM MOD'!$B$2:$AT$2,0)+1,0),"")</f>
        <v/>
      </c>
      <c r="M142" s="25" t="str">
        <f>IFERROR(VLOOKUP($A142,'TD SOP+PROFORM MOD'!$A$5:$AD$750,MATCH(M$4,'TD SOP+PROFORM MOD'!$B$2:$AT$2,0)+1,0),"")</f>
        <v/>
      </c>
      <c r="N142" s="26" t="str">
        <f t="shared" si="42"/>
        <v/>
      </c>
      <c r="O142" s="25">
        <f>IFERROR(VLOOKUP($A142,'TD SOP+PROFORM MOD'!$A$5:$AD$750,MATCH(O$4,'TD SOP+PROFORM MOD'!$B$2:$AD$2,0)+1,0),0)+IFERROR(VLOOKUP($A142,'TD SOP+PROFORM MOD'!$A$5:$AD$750,MATCH(O$2,'TD SOP+PROFORM MOD'!$B$2:$AD$2,0)+1,0),0)</f>
        <v>0</v>
      </c>
      <c r="P142" s="25">
        <f>IFERROR(VLOOKUP($A142,'TD SOP+PROFORM MOD'!$A$5:$AD$750,MATCH(P$4,'TD SOP+PROFORM MOD'!$B$2:$AD$2,0)+1,0),0)+IFERROR(VLOOKUP($A142,'TD SOP+PROFORM MOD'!$A$5:$AD$750,MATCH(P$2,'TD SOP+PROFORM MOD'!$B$2:$AD$2,0)+1,0),0)</f>
        <v>0</v>
      </c>
      <c r="Q142" s="26" t="str">
        <f t="shared" si="43"/>
        <v/>
      </c>
      <c r="R142" s="25">
        <f>IFERROR(VLOOKUP($A142,'TD SOP+PROFORM MOD'!$A$5:$AD$750,MATCH(R$4,'TD SOP+PROFORM MOD'!$B$2:$AD$2,0)+1,0),0)+IFERROR(VLOOKUP($A142,'TD SOP+PROFORM MOD'!$A$5:$AD$750,MATCH(R$2,'TD SOP+PROFORM MOD'!$B$2:$AD$2,0)+1,0),0)</f>
        <v>0</v>
      </c>
      <c r="S142" s="25">
        <f>IFERROR(VLOOKUP($A142,'TD SOP+PROFORM MOD'!$A$5:$AD$750,MATCH(S$4,'TD SOP+PROFORM MOD'!$B$2:$AD$2,0)+1,0),0)+IFERROR(VLOOKUP($A142,'TD SOP+PROFORM MOD'!$A$5:$AD$750,MATCH(S$2,'TD SOP+PROFORM MOD'!$B$2:$AD$2,0)+1,0),0)</f>
        <v>0</v>
      </c>
      <c r="T142" s="26" t="str">
        <f t="shared" si="44"/>
        <v/>
      </c>
      <c r="U142" s="25">
        <f>IFERROR(VLOOKUP($A142,'TD SOP+PROFORM MOD'!$A$5:$AD$750,MATCH(U$4,'TD SOP+PROFORM MOD'!$B$2:$AD$2,0)+1,0),0)+IFERROR(VLOOKUP($A142,'TD SOP+PROFORM MOD'!$A$5:$AD$750,MATCH(U$2,'TD SOP+PROFORM MOD'!$B$2:$AD$2,0)+1,0),0)</f>
        <v>0</v>
      </c>
      <c r="V142" s="25">
        <f>IFERROR(VLOOKUP($A142,'TD SOP+PROFORM MOD'!$A$5:$AD$750,MATCH(V$4,'TD SOP+PROFORM MOD'!$B$2:$AD$2,0)+1,0),0)+IFERROR(VLOOKUP($A142,'TD SOP+PROFORM MOD'!$A$5:$AD$750,MATCH(V$2,'TD SOP+PROFORM MOD'!$B$2:$AD$2,0)+1,0),0)</f>
        <v>0</v>
      </c>
      <c r="W142" s="26" t="str">
        <f t="shared" si="45"/>
        <v/>
      </c>
      <c r="X142" s="25">
        <f>IFERROR(VLOOKUP($A142,'TD SOP+PROFORM MOD'!$A$5:$AD$750,MATCH(X$4,'TD SOP+PROFORM MOD'!$B$2:$AD$2,0)+1,0),0)+IFERROR(VLOOKUP($A142,'TD SOP+PROFORM MOD'!$A$5:$AD$750,MATCH(X$2,'TD SOP+PROFORM MOD'!$B$2:$AD$2,0)+1,0),0)</f>
        <v>0</v>
      </c>
      <c r="Y142" s="25">
        <f>IFERROR(VLOOKUP($A142,'TD SOP+PROFORM MOD'!$A$5:$AD$750,MATCH(Y$4,'TD SOP+PROFORM MOD'!$B$2:$AD$2,0)+1,0),0)+IFERROR(VLOOKUP($A142,'TD SOP+PROFORM MOD'!$A$5:$AD$750,MATCH(Y$2,'TD SOP+PROFORM MOD'!$B$2:$AD$2,0)+1,0),0)</f>
        <v>0</v>
      </c>
      <c r="Z142" s="26" t="str">
        <f t="shared" si="46"/>
        <v/>
      </c>
      <c r="AA142" s="25">
        <f>IFERROR(VLOOKUP($A142,'TD SOP+PROFORM MOD'!$A$5:$AD$750,MATCH(AA$4,'TD SOP+PROFORM MOD'!$B$2:$AD$2,0)+1,0),0)+IFERROR(VLOOKUP($A142,'TD SOP+PROFORM MOD'!$A$5:$AD$750,MATCH(AA$2,'TD SOP+PROFORM MOD'!$B$2:$AD$2,0)+1,0),0)</f>
        <v>0</v>
      </c>
      <c r="AB142" s="25">
        <f>IFERROR(VLOOKUP($A142,'TD SOP+PROFORM MOD'!$A$5:$AD$750,MATCH(AB$4,'TD SOP+PROFORM MOD'!$B$2:$AD$2,0)+1,0),0)+IFERROR(VLOOKUP($A142,'TD SOP+PROFORM MOD'!$A$5:$AD$750,MATCH(AB$2,'TD SOP+PROFORM MOD'!$B$2:$AD$2,0)+1,0),0)</f>
        <v>0</v>
      </c>
      <c r="AC142" s="26" t="str">
        <f t="shared" si="47"/>
        <v/>
      </c>
      <c r="AD142" s="25">
        <f>IFERROR(VLOOKUP($A142,'TD SOP+PROFORM MOD'!$A$5:$AD$750,MATCH(AD$4,'TD SOP+PROFORM MOD'!$B$2:$AD$2,0)+1,0),0)+IFERROR(VLOOKUP($A142,'TD SOP+PROFORM MOD'!$A$5:$AD$750,MATCH(AD$2,'TD SOP+PROFORM MOD'!$B$2:$AD$2,0)+1,0),0)</f>
        <v>0</v>
      </c>
      <c r="AE142" s="25">
        <f>IFERROR(VLOOKUP($A142,'TD SOP+PROFORM MOD'!$A$5:$AD$750,MATCH(AE$4,'TD SOP+PROFORM MOD'!$B$2:$AD$2,0)+1,0),0)+IFERROR(VLOOKUP($A142,'TD SOP+PROFORM MOD'!$A$5:$AD$750,MATCH(AE$2,'TD SOP+PROFORM MOD'!$B$2:$AD$2,0)+1,0),0)</f>
        <v>0</v>
      </c>
      <c r="AF142" s="26" t="str">
        <f t="shared" si="48"/>
        <v/>
      </c>
      <c r="AG142" s="25">
        <f>IFERROR(VLOOKUP($A142,'TD SOP+PROFORM MOD'!$A$5:$AD$750,MATCH(AG$4,'TD SOP+PROFORM MOD'!$B$2:$AD$2,0)+1,0),0)+IFERROR(VLOOKUP($A142,'TD SOP+PROFORM MOD'!$A$5:$AD$750,MATCH(AG$2,'TD SOP+PROFORM MOD'!$B$2:$AD$2,0)+1,0),0)</f>
        <v>0</v>
      </c>
      <c r="AH142" s="25">
        <f>IFERROR(VLOOKUP($A142,'TD SOP+PROFORM MOD'!$A$5:$AD$750,MATCH(AH$4,'TD SOP+PROFORM MOD'!$B$2:$AD$2,0)+1,0),0)+IFERROR(VLOOKUP($A142,'TD SOP+PROFORM MOD'!$A$5:$AD$750,MATCH(AH$2,'TD SOP+PROFORM MOD'!$B$2:$AD$2,0)+1,0),0)</f>
        <v>0</v>
      </c>
      <c r="AI142" s="26" t="str">
        <f t="shared" si="49"/>
        <v/>
      </c>
      <c r="AJ142" s="25">
        <f>IFERROR(VLOOKUP($A142,'TD SOP+PROFORM MOD'!$A$5:$AD$750,MATCH(AJ$4,'TD SOP+PROFORM MOD'!$B$2:$AD$2,0)+1,0),0)+IFERROR(VLOOKUP($A142,'TD SOP+PROFORM MOD'!$A$5:$AD$750,MATCH(AJ$2,'TD SOP+PROFORM MOD'!$B$2:$AD$2,0)+1,0),0)</f>
        <v>0</v>
      </c>
      <c r="AK142" s="25">
        <f>IFERROR(VLOOKUP($A142,'TD SOP+PROFORM MOD'!$A$5:$AD$750,MATCH(AK$4,'TD SOP+PROFORM MOD'!$B$2:$AD$2,0)+1,0),0)+IFERROR(VLOOKUP($A142,'TD SOP+PROFORM MOD'!$A$5:$AD$750,MATCH(AK$2,'TD SOP+PROFORM MOD'!$B$2:$AD$2,0)+1,0),0)</f>
        <v>0</v>
      </c>
      <c r="AL142" s="26" t="str">
        <f t="shared" si="50"/>
        <v/>
      </c>
      <c r="AM142" s="25">
        <f t="shared" si="52"/>
        <v>0</v>
      </c>
      <c r="AN142" s="25">
        <f t="shared" si="52"/>
        <v>0</v>
      </c>
      <c r="AO142" s="26" t="str">
        <f t="shared" si="51"/>
        <v/>
      </c>
      <c r="AR142" s="25">
        <f>SUMIF('B&amp;S YTD LFY'!B:B,"="&amp;A142,'B&amp;S YTD LFY'!C:C)</f>
        <v>0</v>
      </c>
      <c r="AS142" s="25">
        <f t="shared" si="53"/>
        <v>0</v>
      </c>
      <c r="AT142" s="25"/>
    </row>
    <row r="143" spans="1:46" x14ac:dyDescent="0.35">
      <c r="A143" s="24">
        <f>IF(AND('TD SOP+PROFORM MOD'!A140&lt;&gt;"",'TD SOP+PROFORM MOD'!A140&lt;&gt;"TOTAL"),'TD SOP+PROFORM MOD'!A140,0)</f>
        <v>0</v>
      </c>
      <c r="C143" s="25" t="str">
        <f>IFERROR(VLOOKUP($A143,'TD SOP+PROFORM MOD'!$A$5:$AD$750,MATCH(C$4,'TD SOP+PROFORM MOD'!$B$2:$AT$2,0)+1,0),"")</f>
        <v/>
      </c>
      <c r="D143" s="25" t="str">
        <f>IFERROR(VLOOKUP($A143,'TD SOP+PROFORM MOD'!$A$5:$AD$750,MATCH(D$4,'TD SOP+PROFORM MOD'!$B$2:$AT$2,0)+1,0),"")</f>
        <v/>
      </c>
      <c r="E143" s="26" t="str">
        <f t="shared" si="39"/>
        <v/>
      </c>
      <c r="F143" s="25" t="str">
        <f>IFERROR(VLOOKUP($A143,'TD SOP+PROFORM MOD'!$A$5:$AD$750,MATCH(F$4,'TD SOP+PROFORM MOD'!$B$2:$AT$2,0)+1,0),"")</f>
        <v/>
      </c>
      <c r="G143" s="25" t="str">
        <f>IFERROR(VLOOKUP($A143,'TD SOP+PROFORM MOD'!$A$5:$AD$750,MATCH(G$4,'TD SOP+PROFORM MOD'!$B$2:$AT$2,0)+1,0),"")</f>
        <v/>
      </c>
      <c r="H143" s="26" t="str">
        <f t="shared" si="40"/>
        <v/>
      </c>
      <c r="I143" s="25" t="str">
        <f>IFERROR(VLOOKUP($A143,'TD SOP+PROFORM MOD'!$A$5:$AD$750,MATCH(I$4,'TD SOP+PROFORM MOD'!$B$2:$AT$2,0)+1,0),"")</f>
        <v/>
      </c>
      <c r="J143" s="25" t="str">
        <f>IFERROR(VLOOKUP($A143,'TD SOP+PROFORM MOD'!$A$5:$AD$750,MATCH(J$4,'TD SOP+PROFORM MOD'!$B$2:$AT$2,0)+1,0),"")</f>
        <v/>
      </c>
      <c r="K143" s="26" t="str">
        <f t="shared" si="41"/>
        <v/>
      </c>
      <c r="L143" s="25" t="str">
        <f>IFERROR(VLOOKUP($A143,'TD SOP+PROFORM MOD'!$A$5:$AD$750,MATCH(L$4,'TD SOP+PROFORM MOD'!$B$2:$AT$2,0)+1,0),"")</f>
        <v/>
      </c>
      <c r="M143" s="25" t="str">
        <f>IFERROR(VLOOKUP($A143,'TD SOP+PROFORM MOD'!$A$5:$AD$750,MATCH(M$4,'TD SOP+PROFORM MOD'!$B$2:$AT$2,0)+1,0),"")</f>
        <v/>
      </c>
      <c r="N143" s="26" t="str">
        <f t="shared" si="42"/>
        <v/>
      </c>
      <c r="O143" s="25">
        <f>IFERROR(VLOOKUP($A143,'TD SOP+PROFORM MOD'!$A$5:$AD$750,MATCH(O$4,'TD SOP+PROFORM MOD'!$B$2:$AD$2,0)+1,0),0)+IFERROR(VLOOKUP($A143,'TD SOP+PROFORM MOD'!$A$5:$AD$750,MATCH(O$2,'TD SOP+PROFORM MOD'!$B$2:$AD$2,0)+1,0),0)</f>
        <v>0</v>
      </c>
      <c r="P143" s="25">
        <f>IFERROR(VLOOKUP($A143,'TD SOP+PROFORM MOD'!$A$5:$AD$750,MATCH(P$4,'TD SOP+PROFORM MOD'!$B$2:$AD$2,0)+1,0),0)+IFERROR(VLOOKUP($A143,'TD SOP+PROFORM MOD'!$A$5:$AD$750,MATCH(P$2,'TD SOP+PROFORM MOD'!$B$2:$AD$2,0)+1,0),0)</f>
        <v>0</v>
      </c>
      <c r="Q143" s="26" t="str">
        <f t="shared" si="43"/>
        <v/>
      </c>
      <c r="R143" s="25">
        <f>IFERROR(VLOOKUP($A143,'TD SOP+PROFORM MOD'!$A$5:$AD$750,MATCH(R$4,'TD SOP+PROFORM MOD'!$B$2:$AD$2,0)+1,0),0)+IFERROR(VLOOKUP($A143,'TD SOP+PROFORM MOD'!$A$5:$AD$750,MATCH(R$2,'TD SOP+PROFORM MOD'!$B$2:$AD$2,0)+1,0),0)</f>
        <v>0</v>
      </c>
      <c r="S143" s="25">
        <f>IFERROR(VLOOKUP($A143,'TD SOP+PROFORM MOD'!$A$5:$AD$750,MATCH(S$4,'TD SOP+PROFORM MOD'!$B$2:$AD$2,0)+1,0),0)+IFERROR(VLOOKUP($A143,'TD SOP+PROFORM MOD'!$A$5:$AD$750,MATCH(S$2,'TD SOP+PROFORM MOD'!$B$2:$AD$2,0)+1,0),0)</f>
        <v>0</v>
      </c>
      <c r="T143" s="26" t="str">
        <f t="shared" si="44"/>
        <v/>
      </c>
      <c r="U143" s="25">
        <f>IFERROR(VLOOKUP($A143,'TD SOP+PROFORM MOD'!$A$5:$AD$750,MATCH(U$4,'TD SOP+PROFORM MOD'!$B$2:$AD$2,0)+1,0),0)+IFERROR(VLOOKUP($A143,'TD SOP+PROFORM MOD'!$A$5:$AD$750,MATCH(U$2,'TD SOP+PROFORM MOD'!$B$2:$AD$2,0)+1,0),0)</f>
        <v>0</v>
      </c>
      <c r="V143" s="25">
        <f>IFERROR(VLOOKUP($A143,'TD SOP+PROFORM MOD'!$A$5:$AD$750,MATCH(V$4,'TD SOP+PROFORM MOD'!$B$2:$AD$2,0)+1,0),0)+IFERROR(VLOOKUP($A143,'TD SOP+PROFORM MOD'!$A$5:$AD$750,MATCH(V$2,'TD SOP+PROFORM MOD'!$B$2:$AD$2,0)+1,0),0)</f>
        <v>0</v>
      </c>
      <c r="W143" s="26" t="str">
        <f t="shared" si="45"/>
        <v/>
      </c>
      <c r="X143" s="25">
        <f>IFERROR(VLOOKUP($A143,'TD SOP+PROFORM MOD'!$A$5:$AD$750,MATCH(X$4,'TD SOP+PROFORM MOD'!$B$2:$AD$2,0)+1,0),0)+IFERROR(VLOOKUP($A143,'TD SOP+PROFORM MOD'!$A$5:$AD$750,MATCH(X$2,'TD SOP+PROFORM MOD'!$B$2:$AD$2,0)+1,0),0)</f>
        <v>0</v>
      </c>
      <c r="Y143" s="25">
        <f>IFERROR(VLOOKUP($A143,'TD SOP+PROFORM MOD'!$A$5:$AD$750,MATCH(Y$4,'TD SOP+PROFORM MOD'!$B$2:$AD$2,0)+1,0),0)+IFERROR(VLOOKUP($A143,'TD SOP+PROFORM MOD'!$A$5:$AD$750,MATCH(Y$2,'TD SOP+PROFORM MOD'!$B$2:$AD$2,0)+1,0),0)</f>
        <v>0</v>
      </c>
      <c r="Z143" s="26" t="str">
        <f t="shared" si="46"/>
        <v/>
      </c>
      <c r="AA143" s="25">
        <f>IFERROR(VLOOKUP($A143,'TD SOP+PROFORM MOD'!$A$5:$AD$750,MATCH(AA$4,'TD SOP+PROFORM MOD'!$B$2:$AD$2,0)+1,0),0)+IFERROR(VLOOKUP($A143,'TD SOP+PROFORM MOD'!$A$5:$AD$750,MATCH(AA$2,'TD SOP+PROFORM MOD'!$B$2:$AD$2,0)+1,0),0)</f>
        <v>0</v>
      </c>
      <c r="AB143" s="25">
        <f>IFERROR(VLOOKUP($A143,'TD SOP+PROFORM MOD'!$A$5:$AD$750,MATCH(AB$4,'TD SOP+PROFORM MOD'!$B$2:$AD$2,0)+1,0),0)+IFERROR(VLOOKUP($A143,'TD SOP+PROFORM MOD'!$A$5:$AD$750,MATCH(AB$2,'TD SOP+PROFORM MOD'!$B$2:$AD$2,0)+1,0),0)</f>
        <v>0</v>
      </c>
      <c r="AC143" s="26" t="str">
        <f t="shared" si="47"/>
        <v/>
      </c>
      <c r="AD143" s="25">
        <f>IFERROR(VLOOKUP($A143,'TD SOP+PROFORM MOD'!$A$5:$AD$750,MATCH(AD$4,'TD SOP+PROFORM MOD'!$B$2:$AD$2,0)+1,0),0)+IFERROR(VLOOKUP($A143,'TD SOP+PROFORM MOD'!$A$5:$AD$750,MATCH(AD$2,'TD SOP+PROFORM MOD'!$B$2:$AD$2,0)+1,0),0)</f>
        <v>0</v>
      </c>
      <c r="AE143" s="25">
        <f>IFERROR(VLOOKUP($A143,'TD SOP+PROFORM MOD'!$A$5:$AD$750,MATCH(AE$4,'TD SOP+PROFORM MOD'!$B$2:$AD$2,0)+1,0),0)+IFERROR(VLOOKUP($A143,'TD SOP+PROFORM MOD'!$A$5:$AD$750,MATCH(AE$2,'TD SOP+PROFORM MOD'!$B$2:$AD$2,0)+1,0),0)</f>
        <v>0</v>
      </c>
      <c r="AF143" s="26" t="str">
        <f t="shared" si="48"/>
        <v/>
      </c>
      <c r="AG143" s="25">
        <f>IFERROR(VLOOKUP($A143,'TD SOP+PROFORM MOD'!$A$5:$AD$750,MATCH(AG$4,'TD SOP+PROFORM MOD'!$B$2:$AD$2,0)+1,0),0)+IFERROR(VLOOKUP($A143,'TD SOP+PROFORM MOD'!$A$5:$AD$750,MATCH(AG$2,'TD SOP+PROFORM MOD'!$B$2:$AD$2,0)+1,0),0)</f>
        <v>0</v>
      </c>
      <c r="AH143" s="25">
        <f>IFERROR(VLOOKUP($A143,'TD SOP+PROFORM MOD'!$A$5:$AD$750,MATCH(AH$4,'TD SOP+PROFORM MOD'!$B$2:$AD$2,0)+1,0),0)+IFERROR(VLOOKUP($A143,'TD SOP+PROFORM MOD'!$A$5:$AD$750,MATCH(AH$2,'TD SOP+PROFORM MOD'!$B$2:$AD$2,0)+1,0),0)</f>
        <v>0</v>
      </c>
      <c r="AI143" s="26" t="str">
        <f t="shared" si="49"/>
        <v/>
      </c>
      <c r="AJ143" s="25">
        <f>IFERROR(VLOOKUP($A143,'TD SOP+PROFORM MOD'!$A$5:$AD$750,MATCH(AJ$4,'TD SOP+PROFORM MOD'!$B$2:$AD$2,0)+1,0),0)+IFERROR(VLOOKUP($A143,'TD SOP+PROFORM MOD'!$A$5:$AD$750,MATCH(AJ$2,'TD SOP+PROFORM MOD'!$B$2:$AD$2,0)+1,0),0)</f>
        <v>0</v>
      </c>
      <c r="AK143" s="25">
        <f>IFERROR(VLOOKUP($A143,'TD SOP+PROFORM MOD'!$A$5:$AD$750,MATCH(AK$4,'TD SOP+PROFORM MOD'!$B$2:$AD$2,0)+1,0),0)+IFERROR(VLOOKUP($A143,'TD SOP+PROFORM MOD'!$A$5:$AD$750,MATCH(AK$2,'TD SOP+PROFORM MOD'!$B$2:$AD$2,0)+1,0),0)</f>
        <v>0</v>
      </c>
      <c r="AL143" s="26" t="str">
        <f t="shared" si="50"/>
        <v/>
      </c>
      <c r="AM143" s="25">
        <f t="shared" si="52"/>
        <v>0</v>
      </c>
      <c r="AN143" s="25">
        <f t="shared" si="52"/>
        <v>0</v>
      </c>
      <c r="AO143" s="26" t="str">
        <f t="shared" si="51"/>
        <v/>
      </c>
      <c r="AR143" s="25">
        <f>SUMIF('B&amp;S YTD LFY'!B:B,"="&amp;A143,'B&amp;S YTD LFY'!C:C)</f>
        <v>0</v>
      </c>
      <c r="AS143" s="25">
        <f t="shared" si="53"/>
        <v>0</v>
      </c>
      <c r="AT143" s="25"/>
    </row>
    <row r="144" spans="1:46" x14ac:dyDescent="0.35">
      <c r="A144" s="24">
        <f>IF(AND('TD SOP+PROFORM MOD'!A141&lt;&gt;"",'TD SOP+PROFORM MOD'!A141&lt;&gt;"TOTAL"),'TD SOP+PROFORM MOD'!A141,0)</f>
        <v>0</v>
      </c>
      <c r="C144" s="25" t="str">
        <f>IFERROR(VLOOKUP($A144,'TD SOP+PROFORM MOD'!$A$5:$AD$750,MATCH(C$4,'TD SOP+PROFORM MOD'!$B$2:$AT$2,0)+1,0),"")</f>
        <v/>
      </c>
      <c r="D144" s="25" t="str">
        <f>IFERROR(VLOOKUP($A144,'TD SOP+PROFORM MOD'!$A$5:$AD$750,MATCH(D$4,'TD SOP+PROFORM MOD'!$B$2:$AT$2,0)+1,0),"")</f>
        <v/>
      </c>
      <c r="E144" s="26" t="str">
        <f t="shared" si="39"/>
        <v/>
      </c>
      <c r="F144" s="25" t="str">
        <f>IFERROR(VLOOKUP($A144,'TD SOP+PROFORM MOD'!$A$5:$AD$750,MATCH(F$4,'TD SOP+PROFORM MOD'!$B$2:$AT$2,0)+1,0),"")</f>
        <v/>
      </c>
      <c r="G144" s="25" t="str">
        <f>IFERROR(VLOOKUP($A144,'TD SOP+PROFORM MOD'!$A$5:$AD$750,MATCH(G$4,'TD SOP+PROFORM MOD'!$B$2:$AT$2,0)+1,0),"")</f>
        <v/>
      </c>
      <c r="H144" s="26" t="str">
        <f t="shared" si="40"/>
        <v/>
      </c>
      <c r="I144" s="25" t="str">
        <f>IFERROR(VLOOKUP($A144,'TD SOP+PROFORM MOD'!$A$5:$AD$750,MATCH(I$4,'TD SOP+PROFORM MOD'!$B$2:$AT$2,0)+1,0),"")</f>
        <v/>
      </c>
      <c r="J144" s="25" t="str">
        <f>IFERROR(VLOOKUP($A144,'TD SOP+PROFORM MOD'!$A$5:$AD$750,MATCH(J$4,'TD SOP+PROFORM MOD'!$B$2:$AT$2,0)+1,0),"")</f>
        <v/>
      </c>
      <c r="K144" s="26" t="str">
        <f t="shared" si="41"/>
        <v/>
      </c>
      <c r="L144" s="25" t="str">
        <f>IFERROR(VLOOKUP($A144,'TD SOP+PROFORM MOD'!$A$5:$AD$750,MATCH(L$4,'TD SOP+PROFORM MOD'!$B$2:$AT$2,0)+1,0),"")</f>
        <v/>
      </c>
      <c r="M144" s="25" t="str">
        <f>IFERROR(VLOOKUP($A144,'TD SOP+PROFORM MOD'!$A$5:$AD$750,MATCH(M$4,'TD SOP+PROFORM MOD'!$B$2:$AT$2,0)+1,0),"")</f>
        <v/>
      </c>
      <c r="N144" s="26" t="str">
        <f t="shared" si="42"/>
        <v/>
      </c>
      <c r="O144" s="25">
        <f>IFERROR(VLOOKUP($A144,'TD SOP+PROFORM MOD'!$A$5:$AD$750,MATCH(O$4,'TD SOP+PROFORM MOD'!$B$2:$AD$2,0)+1,0),0)+IFERROR(VLOOKUP($A144,'TD SOP+PROFORM MOD'!$A$5:$AD$750,MATCH(O$2,'TD SOP+PROFORM MOD'!$B$2:$AD$2,0)+1,0),0)</f>
        <v>0</v>
      </c>
      <c r="P144" s="25">
        <f>IFERROR(VLOOKUP($A144,'TD SOP+PROFORM MOD'!$A$5:$AD$750,MATCH(P$4,'TD SOP+PROFORM MOD'!$B$2:$AD$2,0)+1,0),0)+IFERROR(VLOOKUP($A144,'TD SOP+PROFORM MOD'!$A$5:$AD$750,MATCH(P$2,'TD SOP+PROFORM MOD'!$B$2:$AD$2,0)+1,0),0)</f>
        <v>0</v>
      </c>
      <c r="Q144" s="26" t="str">
        <f t="shared" si="43"/>
        <v/>
      </c>
      <c r="R144" s="25">
        <f>IFERROR(VLOOKUP($A144,'TD SOP+PROFORM MOD'!$A$5:$AD$750,MATCH(R$4,'TD SOP+PROFORM MOD'!$B$2:$AD$2,0)+1,0),0)+IFERROR(VLOOKUP($A144,'TD SOP+PROFORM MOD'!$A$5:$AD$750,MATCH(R$2,'TD SOP+PROFORM MOD'!$B$2:$AD$2,0)+1,0),0)</f>
        <v>0</v>
      </c>
      <c r="S144" s="25">
        <f>IFERROR(VLOOKUP($A144,'TD SOP+PROFORM MOD'!$A$5:$AD$750,MATCH(S$4,'TD SOP+PROFORM MOD'!$B$2:$AD$2,0)+1,0),0)+IFERROR(VLOOKUP($A144,'TD SOP+PROFORM MOD'!$A$5:$AD$750,MATCH(S$2,'TD SOP+PROFORM MOD'!$B$2:$AD$2,0)+1,0),0)</f>
        <v>0</v>
      </c>
      <c r="T144" s="26" t="str">
        <f t="shared" si="44"/>
        <v/>
      </c>
      <c r="U144" s="25">
        <f>IFERROR(VLOOKUP($A144,'TD SOP+PROFORM MOD'!$A$5:$AD$750,MATCH(U$4,'TD SOP+PROFORM MOD'!$B$2:$AD$2,0)+1,0),0)+IFERROR(VLOOKUP($A144,'TD SOP+PROFORM MOD'!$A$5:$AD$750,MATCH(U$2,'TD SOP+PROFORM MOD'!$B$2:$AD$2,0)+1,0),0)</f>
        <v>0</v>
      </c>
      <c r="V144" s="25">
        <f>IFERROR(VLOOKUP($A144,'TD SOP+PROFORM MOD'!$A$5:$AD$750,MATCH(V$4,'TD SOP+PROFORM MOD'!$B$2:$AD$2,0)+1,0),0)+IFERROR(VLOOKUP($A144,'TD SOP+PROFORM MOD'!$A$5:$AD$750,MATCH(V$2,'TD SOP+PROFORM MOD'!$B$2:$AD$2,0)+1,0),0)</f>
        <v>0</v>
      </c>
      <c r="W144" s="26" t="str">
        <f t="shared" si="45"/>
        <v/>
      </c>
      <c r="X144" s="25">
        <f>IFERROR(VLOOKUP($A144,'TD SOP+PROFORM MOD'!$A$5:$AD$750,MATCH(X$4,'TD SOP+PROFORM MOD'!$B$2:$AD$2,0)+1,0),0)+IFERROR(VLOOKUP($A144,'TD SOP+PROFORM MOD'!$A$5:$AD$750,MATCH(X$2,'TD SOP+PROFORM MOD'!$B$2:$AD$2,0)+1,0),0)</f>
        <v>0</v>
      </c>
      <c r="Y144" s="25">
        <f>IFERROR(VLOOKUP($A144,'TD SOP+PROFORM MOD'!$A$5:$AD$750,MATCH(Y$4,'TD SOP+PROFORM MOD'!$B$2:$AD$2,0)+1,0),0)+IFERROR(VLOOKUP($A144,'TD SOP+PROFORM MOD'!$A$5:$AD$750,MATCH(Y$2,'TD SOP+PROFORM MOD'!$B$2:$AD$2,0)+1,0),0)</f>
        <v>0</v>
      </c>
      <c r="Z144" s="26" t="str">
        <f t="shared" si="46"/>
        <v/>
      </c>
      <c r="AA144" s="25">
        <f>IFERROR(VLOOKUP($A144,'TD SOP+PROFORM MOD'!$A$5:$AD$750,MATCH(AA$4,'TD SOP+PROFORM MOD'!$B$2:$AD$2,0)+1,0),0)+IFERROR(VLOOKUP($A144,'TD SOP+PROFORM MOD'!$A$5:$AD$750,MATCH(AA$2,'TD SOP+PROFORM MOD'!$B$2:$AD$2,0)+1,0),0)</f>
        <v>0</v>
      </c>
      <c r="AB144" s="25">
        <f>IFERROR(VLOOKUP($A144,'TD SOP+PROFORM MOD'!$A$5:$AD$750,MATCH(AB$4,'TD SOP+PROFORM MOD'!$B$2:$AD$2,0)+1,0),0)+IFERROR(VLOOKUP($A144,'TD SOP+PROFORM MOD'!$A$5:$AD$750,MATCH(AB$2,'TD SOP+PROFORM MOD'!$B$2:$AD$2,0)+1,0),0)</f>
        <v>0</v>
      </c>
      <c r="AC144" s="26" t="str">
        <f t="shared" si="47"/>
        <v/>
      </c>
      <c r="AD144" s="25">
        <f>IFERROR(VLOOKUP($A144,'TD SOP+PROFORM MOD'!$A$5:$AD$750,MATCH(AD$4,'TD SOP+PROFORM MOD'!$B$2:$AD$2,0)+1,0),0)+IFERROR(VLOOKUP($A144,'TD SOP+PROFORM MOD'!$A$5:$AD$750,MATCH(AD$2,'TD SOP+PROFORM MOD'!$B$2:$AD$2,0)+1,0),0)</f>
        <v>0</v>
      </c>
      <c r="AE144" s="25">
        <f>IFERROR(VLOOKUP($A144,'TD SOP+PROFORM MOD'!$A$5:$AD$750,MATCH(AE$4,'TD SOP+PROFORM MOD'!$B$2:$AD$2,0)+1,0),0)+IFERROR(VLOOKUP($A144,'TD SOP+PROFORM MOD'!$A$5:$AD$750,MATCH(AE$2,'TD SOP+PROFORM MOD'!$B$2:$AD$2,0)+1,0),0)</f>
        <v>0</v>
      </c>
      <c r="AF144" s="26" t="str">
        <f t="shared" si="48"/>
        <v/>
      </c>
      <c r="AG144" s="25">
        <f>IFERROR(VLOOKUP($A144,'TD SOP+PROFORM MOD'!$A$5:$AD$750,MATCH(AG$4,'TD SOP+PROFORM MOD'!$B$2:$AD$2,0)+1,0),0)+IFERROR(VLOOKUP($A144,'TD SOP+PROFORM MOD'!$A$5:$AD$750,MATCH(AG$2,'TD SOP+PROFORM MOD'!$B$2:$AD$2,0)+1,0),0)</f>
        <v>0</v>
      </c>
      <c r="AH144" s="25">
        <f>IFERROR(VLOOKUP($A144,'TD SOP+PROFORM MOD'!$A$5:$AD$750,MATCH(AH$4,'TD SOP+PROFORM MOD'!$B$2:$AD$2,0)+1,0),0)+IFERROR(VLOOKUP($A144,'TD SOP+PROFORM MOD'!$A$5:$AD$750,MATCH(AH$2,'TD SOP+PROFORM MOD'!$B$2:$AD$2,0)+1,0),0)</f>
        <v>0</v>
      </c>
      <c r="AI144" s="26" t="str">
        <f t="shared" si="49"/>
        <v/>
      </c>
      <c r="AJ144" s="25">
        <f>IFERROR(VLOOKUP($A144,'TD SOP+PROFORM MOD'!$A$5:$AD$750,MATCH(AJ$4,'TD SOP+PROFORM MOD'!$B$2:$AD$2,0)+1,0),0)+IFERROR(VLOOKUP($A144,'TD SOP+PROFORM MOD'!$A$5:$AD$750,MATCH(AJ$2,'TD SOP+PROFORM MOD'!$B$2:$AD$2,0)+1,0),0)</f>
        <v>0</v>
      </c>
      <c r="AK144" s="25">
        <f>IFERROR(VLOOKUP($A144,'TD SOP+PROFORM MOD'!$A$5:$AD$750,MATCH(AK$4,'TD SOP+PROFORM MOD'!$B$2:$AD$2,0)+1,0),0)+IFERROR(VLOOKUP($A144,'TD SOP+PROFORM MOD'!$A$5:$AD$750,MATCH(AK$2,'TD SOP+PROFORM MOD'!$B$2:$AD$2,0)+1,0),0)</f>
        <v>0</v>
      </c>
      <c r="AL144" s="26" t="str">
        <f t="shared" si="50"/>
        <v/>
      </c>
      <c r="AM144" s="25">
        <f t="shared" si="52"/>
        <v>0</v>
      </c>
      <c r="AN144" s="25">
        <f t="shared" si="52"/>
        <v>0</v>
      </c>
      <c r="AO144" s="26" t="str">
        <f t="shared" si="51"/>
        <v/>
      </c>
      <c r="AR144" s="25">
        <f>SUMIF('B&amp;S YTD LFY'!B:B,"="&amp;A144,'B&amp;S YTD LFY'!C:C)</f>
        <v>0</v>
      </c>
      <c r="AS144" s="25">
        <f t="shared" si="53"/>
        <v>0</v>
      </c>
      <c r="AT144" s="25"/>
    </row>
    <row r="145" spans="1:46" x14ac:dyDescent="0.35">
      <c r="A145" s="24">
        <f>IF(AND('TD SOP+PROFORM MOD'!A142&lt;&gt;"",'TD SOP+PROFORM MOD'!A142&lt;&gt;"TOTAL"),'TD SOP+PROFORM MOD'!A142,0)</f>
        <v>0</v>
      </c>
      <c r="C145" s="25" t="str">
        <f>IFERROR(VLOOKUP($A145,'TD SOP+PROFORM MOD'!$A$5:$AD$750,MATCH(C$4,'TD SOP+PROFORM MOD'!$B$2:$AT$2,0)+1,0),"")</f>
        <v/>
      </c>
      <c r="D145" s="25" t="str">
        <f>IFERROR(VLOOKUP($A145,'TD SOP+PROFORM MOD'!$A$5:$AD$750,MATCH(D$4,'TD SOP+PROFORM MOD'!$B$2:$AT$2,0)+1,0),"")</f>
        <v/>
      </c>
      <c r="E145" s="26" t="str">
        <f t="shared" si="39"/>
        <v/>
      </c>
      <c r="F145" s="25" t="str">
        <f>IFERROR(VLOOKUP($A145,'TD SOP+PROFORM MOD'!$A$5:$AD$750,MATCH(F$4,'TD SOP+PROFORM MOD'!$B$2:$AT$2,0)+1,0),"")</f>
        <v/>
      </c>
      <c r="G145" s="25" t="str">
        <f>IFERROR(VLOOKUP($A145,'TD SOP+PROFORM MOD'!$A$5:$AD$750,MATCH(G$4,'TD SOP+PROFORM MOD'!$B$2:$AT$2,0)+1,0),"")</f>
        <v/>
      </c>
      <c r="H145" s="26" t="str">
        <f t="shared" si="40"/>
        <v/>
      </c>
      <c r="I145" s="25" t="str">
        <f>IFERROR(VLOOKUP($A145,'TD SOP+PROFORM MOD'!$A$5:$AD$750,MATCH(I$4,'TD SOP+PROFORM MOD'!$B$2:$AT$2,0)+1,0),"")</f>
        <v/>
      </c>
      <c r="J145" s="25" t="str">
        <f>IFERROR(VLOOKUP($A145,'TD SOP+PROFORM MOD'!$A$5:$AD$750,MATCH(J$4,'TD SOP+PROFORM MOD'!$B$2:$AT$2,0)+1,0),"")</f>
        <v/>
      </c>
      <c r="K145" s="26" t="str">
        <f t="shared" si="41"/>
        <v/>
      </c>
      <c r="L145" s="25" t="str">
        <f>IFERROR(VLOOKUP($A145,'TD SOP+PROFORM MOD'!$A$5:$AD$750,MATCH(L$4,'TD SOP+PROFORM MOD'!$B$2:$AT$2,0)+1,0),"")</f>
        <v/>
      </c>
      <c r="M145" s="25" t="str">
        <f>IFERROR(VLOOKUP($A145,'TD SOP+PROFORM MOD'!$A$5:$AD$750,MATCH(M$4,'TD SOP+PROFORM MOD'!$B$2:$AT$2,0)+1,0),"")</f>
        <v/>
      </c>
      <c r="N145" s="26" t="str">
        <f t="shared" si="42"/>
        <v/>
      </c>
      <c r="O145" s="25">
        <f>IFERROR(VLOOKUP($A145,'TD SOP+PROFORM MOD'!$A$5:$AD$750,MATCH(O$4,'TD SOP+PROFORM MOD'!$B$2:$AD$2,0)+1,0),0)+IFERROR(VLOOKUP($A145,'TD SOP+PROFORM MOD'!$A$5:$AD$750,MATCH(O$2,'TD SOP+PROFORM MOD'!$B$2:$AD$2,0)+1,0),0)</f>
        <v>0</v>
      </c>
      <c r="P145" s="25">
        <f>IFERROR(VLOOKUP($A145,'TD SOP+PROFORM MOD'!$A$5:$AD$750,MATCH(P$4,'TD SOP+PROFORM MOD'!$B$2:$AD$2,0)+1,0),0)+IFERROR(VLOOKUP($A145,'TD SOP+PROFORM MOD'!$A$5:$AD$750,MATCH(P$2,'TD SOP+PROFORM MOD'!$B$2:$AD$2,0)+1,0),0)</f>
        <v>0</v>
      </c>
      <c r="Q145" s="26" t="str">
        <f t="shared" si="43"/>
        <v/>
      </c>
      <c r="R145" s="25">
        <f>IFERROR(VLOOKUP($A145,'TD SOP+PROFORM MOD'!$A$5:$AD$750,MATCH(R$4,'TD SOP+PROFORM MOD'!$B$2:$AD$2,0)+1,0),0)+IFERROR(VLOOKUP($A145,'TD SOP+PROFORM MOD'!$A$5:$AD$750,MATCH(R$2,'TD SOP+PROFORM MOD'!$B$2:$AD$2,0)+1,0),0)</f>
        <v>0</v>
      </c>
      <c r="S145" s="25">
        <f>IFERROR(VLOOKUP($A145,'TD SOP+PROFORM MOD'!$A$5:$AD$750,MATCH(S$4,'TD SOP+PROFORM MOD'!$B$2:$AD$2,0)+1,0),0)+IFERROR(VLOOKUP($A145,'TD SOP+PROFORM MOD'!$A$5:$AD$750,MATCH(S$2,'TD SOP+PROFORM MOD'!$B$2:$AD$2,0)+1,0),0)</f>
        <v>0</v>
      </c>
      <c r="T145" s="26" t="str">
        <f t="shared" si="44"/>
        <v/>
      </c>
      <c r="U145" s="25">
        <f>IFERROR(VLOOKUP($A145,'TD SOP+PROFORM MOD'!$A$5:$AD$750,MATCH(U$4,'TD SOP+PROFORM MOD'!$B$2:$AD$2,0)+1,0),0)+IFERROR(VLOOKUP($A145,'TD SOP+PROFORM MOD'!$A$5:$AD$750,MATCH(U$2,'TD SOP+PROFORM MOD'!$B$2:$AD$2,0)+1,0),0)</f>
        <v>0</v>
      </c>
      <c r="V145" s="25">
        <f>IFERROR(VLOOKUP($A145,'TD SOP+PROFORM MOD'!$A$5:$AD$750,MATCH(V$4,'TD SOP+PROFORM MOD'!$B$2:$AD$2,0)+1,0),0)+IFERROR(VLOOKUP($A145,'TD SOP+PROFORM MOD'!$A$5:$AD$750,MATCH(V$2,'TD SOP+PROFORM MOD'!$B$2:$AD$2,0)+1,0),0)</f>
        <v>0</v>
      </c>
      <c r="W145" s="26" t="str">
        <f t="shared" si="45"/>
        <v/>
      </c>
      <c r="X145" s="25">
        <f>IFERROR(VLOOKUP($A145,'TD SOP+PROFORM MOD'!$A$5:$AD$750,MATCH(X$4,'TD SOP+PROFORM MOD'!$B$2:$AD$2,0)+1,0),0)+IFERROR(VLOOKUP($A145,'TD SOP+PROFORM MOD'!$A$5:$AD$750,MATCH(X$2,'TD SOP+PROFORM MOD'!$B$2:$AD$2,0)+1,0),0)</f>
        <v>0</v>
      </c>
      <c r="Y145" s="25">
        <f>IFERROR(VLOOKUP($A145,'TD SOP+PROFORM MOD'!$A$5:$AD$750,MATCH(Y$4,'TD SOP+PROFORM MOD'!$B$2:$AD$2,0)+1,0),0)+IFERROR(VLOOKUP($A145,'TD SOP+PROFORM MOD'!$A$5:$AD$750,MATCH(Y$2,'TD SOP+PROFORM MOD'!$B$2:$AD$2,0)+1,0),0)</f>
        <v>0</v>
      </c>
      <c r="Z145" s="26" t="str">
        <f t="shared" si="46"/>
        <v/>
      </c>
      <c r="AA145" s="25">
        <f>IFERROR(VLOOKUP($A145,'TD SOP+PROFORM MOD'!$A$5:$AD$750,MATCH(AA$4,'TD SOP+PROFORM MOD'!$B$2:$AD$2,0)+1,0),0)+IFERROR(VLOOKUP($A145,'TD SOP+PROFORM MOD'!$A$5:$AD$750,MATCH(AA$2,'TD SOP+PROFORM MOD'!$B$2:$AD$2,0)+1,0),0)</f>
        <v>0</v>
      </c>
      <c r="AB145" s="25">
        <f>IFERROR(VLOOKUP($A145,'TD SOP+PROFORM MOD'!$A$5:$AD$750,MATCH(AB$4,'TD SOP+PROFORM MOD'!$B$2:$AD$2,0)+1,0),0)+IFERROR(VLOOKUP($A145,'TD SOP+PROFORM MOD'!$A$5:$AD$750,MATCH(AB$2,'TD SOP+PROFORM MOD'!$B$2:$AD$2,0)+1,0),0)</f>
        <v>0</v>
      </c>
      <c r="AC145" s="26" t="str">
        <f t="shared" si="47"/>
        <v/>
      </c>
      <c r="AD145" s="25">
        <f>IFERROR(VLOOKUP($A145,'TD SOP+PROFORM MOD'!$A$5:$AD$750,MATCH(AD$4,'TD SOP+PROFORM MOD'!$B$2:$AD$2,0)+1,0),0)+IFERROR(VLOOKUP($A145,'TD SOP+PROFORM MOD'!$A$5:$AD$750,MATCH(AD$2,'TD SOP+PROFORM MOD'!$B$2:$AD$2,0)+1,0),0)</f>
        <v>0</v>
      </c>
      <c r="AE145" s="25">
        <f>IFERROR(VLOOKUP($A145,'TD SOP+PROFORM MOD'!$A$5:$AD$750,MATCH(AE$4,'TD SOP+PROFORM MOD'!$B$2:$AD$2,0)+1,0),0)+IFERROR(VLOOKUP($A145,'TD SOP+PROFORM MOD'!$A$5:$AD$750,MATCH(AE$2,'TD SOP+PROFORM MOD'!$B$2:$AD$2,0)+1,0),0)</f>
        <v>0</v>
      </c>
      <c r="AF145" s="26" t="str">
        <f t="shared" si="48"/>
        <v/>
      </c>
      <c r="AG145" s="25">
        <f>IFERROR(VLOOKUP($A145,'TD SOP+PROFORM MOD'!$A$5:$AD$750,MATCH(AG$4,'TD SOP+PROFORM MOD'!$B$2:$AD$2,0)+1,0),0)+IFERROR(VLOOKUP($A145,'TD SOP+PROFORM MOD'!$A$5:$AD$750,MATCH(AG$2,'TD SOP+PROFORM MOD'!$B$2:$AD$2,0)+1,0),0)</f>
        <v>0</v>
      </c>
      <c r="AH145" s="25">
        <f>IFERROR(VLOOKUP($A145,'TD SOP+PROFORM MOD'!$A$5:$AD$750,MATCH(AH$4,'TD SOP+PROFORM MOD'!$B$2:$AD$2,0)+1,0),0)+IFERROR(VLOOKUP($A145,'TD SOP+PROFORM MOD'!$A$5:$AD$750,MATCH(AH$2,'TD SOP+PROFORM MOD'!$B$2:$AD$2,0)+1,0),0)</f>
        <v>0</v>
      </c>
      <c r="AI145" s="26" t="str">
        <f t="shared" si="49"/>
        <v/>
      </c>
      <c r="AJ145" s="25">
        <f>IFERROR(VLOOKUP($A145,'TD SOP+PROFORM MOD'!$A$5:$AD$750,MATCH(AJ$4,'TD SOP+PROFORM MOD'!$B$2:$AD$2,0)+1,0),0)+IFERROR(VLOOKUP($A145,'TD SOP+PROFORM MOD'!$A$5:$AD$750,MATCH(AJ$2,'TD SOP+PROFORM MOD'!$B$2:$AD$2,0)+1,0),0)</f>
        <v>0</v>
      </c>
      <c r="AK145" s="25">
        <f>IFERROR(VLOOKUP($A145,'TD SOP+PROFORM MOD'!$A$5:$AD$750,MATCH(AK$4,'TD SOP+PROFORM MOD'!$B$2:$AD$2,0)+1,0),0)+IFERROR(VLOOKUP($A145,'TD SOP+PROFORM MOD'!$A$5:$AD$750,MATCH(AK$2,'TD SOP+PROFORM MOD'!$B$2:$AD$2,0)+1,0),0)</f>
        <v>0</v>
      </c>
      <c r="AL145" s="26" t="str">
        <f t="shared" si="50"/>
        <v/>
      </c>
      <c r="AM145" s="25">
        <f t="shared" si="52"/>
        <v>0</v>
      </c>
      <c r="AN145" s="25">
        <f t="shared" si="52"/>
        <v>0</v>
      </c>
      <c r="AO145" s="26" t="str">
        <f t="shared" si="51"/>
        <v/>
      </c>
      <c r="AR145" s="25">
        <f>SUMIF('B&amp;S YTD LFY'!B:B,"="&amp;A145,'B&amp;S YTD LFY'!C:C)</f>
        <v>0</v>
      </c>
      <c r="AS145" s="25">
        <f t="shared" si="53"/>
        <v>0</v>
      </c>
      <c r="AT145" s="25"/>
    </row>
    <row r="146" spans="1:46" x14ac:dyDescent="0.35">
      <c r="A146" s="24">
        <f>IF(AND('TD SOP+PROFORM MOD'!A143&lt;&gt;"",'TD SOP+PROFORM MOD'!A143&lt;&gt;"TOTAL"),'TD SOP+PROFORM MOD'!A143,0)</f>
        <v>0</v>
      </c>
      <c r="C146" s="25" t="str">
        <f>IFERROR(VLOOKUP($A146,'TD SOP+PROFORM MOD'!$A$5:$AD$750,MATCH(C$4,'TD SOP+PROFORM MOD'!$B$2:$AT$2,0)+1,0),"")</f>
        <v/>
      </c>
      <c r="D146" s="25" t="str">
        <f>IFERROR(VLOOKUP($A146,'TD SOP+PROFORM MOD'!$A$5:$AD$750,MATCH(D$4,'TD SOP+PROFORM MOD'!$B$2:$AT$2,0)+1,0),"")</f>
        <v/>
      </c>
      <c r="E146" s="26" t="str">
        <f t="shared" si="39"/>
        <v/>
      </c>
      <c r="F146" s="25" t="str">
        <f>IFERROR(VLOOKUP($A146,'TD SOP+PROFORM MOD'!$A$5:$AD$750,MATCH(F$4,'TD SOP+PROFORM MOD'!$B$2:$AT$2,0)+1,0),"")</f>
        <v/>
      </c>
      <c r="G146" s="25" t="str">
        <f>IFERROR(VLOOKUP($A146,'TD SOP+PROFORM MOD'!$A$5:$AD$750,MATCH(G$4,'TD SOP+PROFORM MOD'!$B$2:$AT$2,0)+1,0),"")</f>
        <v/>
      </c>
      <c r="H146" s="26" t="str">
        <f t="shared" si="40"/>
        <v/>
      </c>
      <c r="I146" s="25" t="str">
        <f>IFERROR(VLOOKUP($A146,'TD SOP+PROFORM MOD'!$A$5:$AD$750,MATCH(I$4,'TD SOP+PROFORM MOD'!$B$2:$AT$2,0)+1,0),"")</f>
        <v/>
      </c>
      <c r="J146" s="25" t="str">
        <f>IFERROR(VLOOKUP($A146,'TD SOP+PROFORM MOD'!$A$5:$AD$750,MATCH(J$4,'TD SOP+PROFORM MOD'!$B$2:$AT$2,0)+1,0),"")</f>
        <v/>
      </c>
      <c r="K146" s="26" t="str">
        <f t="shared" si="41"/>
        <v/>
      </c>
      <c r="L146" s="25" t="str">
        <f>IFERROR(VLOOKUP($A146,'TD SOP+PROFORM MOD'!$A$5:$AD$750,MATCH(L$4,'TD SOP+PROFORM MOD'!$B$2:$AT$2,0)+1,0),"")</f>
        <v/>
      </c>
      <c r="M146" s="25" t="str">
        <f>IFERROR(VLOOKUP($A146,'TD SOP+PROFORM MOD'!$A$5:$AD$750,MATCH(M$4,'TD SOP+PROFORM MOD'!$B$2:$AT$2,0)+1,0),"")</f>
        <v/>
      </c>
      <c r="N146" s="26" t="str">
        <f t="shared" si="42"/>
        <v/>
      </c>
      <c r="O146" s="25">
        <f>IFERROR(VLOOKUP($A146,'TD SOP+PROFORM MOD'!$A$5:$AD$750,MATCH(O$4,'TD SOP+PROFORM MOD'!$B$2:$AD$2,0)+1,0),0)+IFERROR(VLOOKUP($A146,'TD SOP+PROFORM MOD'!$A$5:$AD$750,MATCH(O$2,'TD SOP+PROFORM MOD'!$B$2:$AD$2,0)+1,0),0)</f>
        <v>0</v>
      </c>
      <c r="P146" s="25">
        <f>IFERROR(VLOOKUP($A146,'TD SOP+PROFORM MOD'!$A$5:$AD$750,MATCH(P$4,'TD SOP+PROFORM MOD'!$B$2:$AD$2,0)+1,0),0)+IFERROR(VLOOKUP($A146,'TD SOP+PROFORM MOD'!$A$5:$AD$750,MATCH(P$2,'TD SOP+PROFORM MOD'!$B$2:$AD$2,0)+1,0),0)</f>
        <v>0</v>
      </c>
      <c r="Q146" s="26" t="str">
        <f t="shared" si="43"/>
        <v/>
      </c>
      <c r="R146" s="25">
        <f>IFERROR(VLOOKUP($A146,'TD SOP+PROFORM MOD'!$A$5:$AD$750,MATCH(R$4,'TD SOP+PROFORM MOD'!$B$2:$AD$2,0)+1,0),0)+IFERROR(VLOOKUP($A146,'TD SOP+PROFORM MOD'!$A$5:$AD$750,MATCH(R$2,'TD SOP+PROFORM MOD'!$B$2:$AD$2,0)+1,0),0)</f>
        <v>0</v>
      </c>
      <c r="S146" s="25">
        <f>IFERROR(VLOOKUP($A146,'TD SOP+PROFORM MOD'!$A$5:$AD$750,MATCH(S$4,'TD SOP+PROFORM MOD'!$B$2:$AD$2,0)+1,0),0)+IFERROR(VLOOKUP($A146,'TD SOP+PROFORM MOD'!$A$5:$AD$750,MATCH(S$2,'TD SOP+PROFORM MOD'!$B$2:$AD$2,0)+1,0),0)</f>
        <v>0</v>
      </c>
      <c r="T146" s="26" t="str">
        <f t="shared" si="44"/>
        <v/>
      </c>
      <c r="U146" s="25">
        <f>IFERROR(VLOOKUP($A146,'TD SOP+PROFORM MOD'!$A$5:$AD$750,MATCH(U$4,'TD SOP+PROFORM MOD'!$B$2:$AD$2,0)+1,0),0)+IFERROR(VLOOKUP($A146,'TD SOP+PROFORM MOD'!$A$5:$AD$750,MATCH(U$2,'TD SOP+PROFORM MOD'!$B$2:$AD$2,0)+1,0),0)</f>
        <v>0</v>
      </c>
      <c r="V146" s="25">
        <f>IFERROR(VLOOKUP($A146,'TD SOP+PROFORM MOD'!$A$5:$AD$750,MATCH(V$4,'TD SOP+PROFORM MOD'!$B$2:$AD$2,0)+1,0),0)+IFERROR(VLOOKUP($A146,'TD SOP+PROFORM MOD'!$A$5:$AD$750,MATCH(V$2,'TD SOP+PROFORM MOD'!$B$2:$AD$2,0)+1,0),0)</f>
        <v>0</v>
      </c>
      <c r="W146" s="26" t="str">
        <f t="shared" si="45"/>
        <v/>
      </c>
      <c r="X146" s="25">
        <f>IFERROR(VLOOKUP($A146,'TD SOP+PROFORM MOD'!$A$5:$AD$750,MATCH(X$4,'TD SOP+PROFORM MOD'!$B$2:$AD$2,0)+1,0),0)+IFERROR(VLOOKUP($A146,'TD SOP+PROFORM MOD'!$A$5:$AD$750,MATCH(X$2,'TD SOP+PROFORM MOD'!$B$2:$AD$2,0)+1,0),0)</f>
        <v>0</v>
      </c>
      <c r="Y146" s="25">
        <f>IFERROR(VLOOKUP($A146,'TD SOP+PROFORM MOD'!$A$5:$AD$750,MATCH(Y$4,'TD SOP+PROFORM MOD'!$B$2:$AD$2,0)+1,0),0)+IFERROR(VLOOKUP($A146,'TD SOP+PROFORM MOD'!$A$5:$AD$750,MATCH(Y$2,'TD SOP+PROFORM MOD'!$B$2:$AD$2,0)+1,0),0)</f>
        <v>0</v>
      </c>
      <c r="Z146" s="26" t="str">
        <f t="shared" si="46"/>
        <v/>
      </c>
      <c r="AA146" s="25">
        <f>IFERROR(VLOOKUP($A146,'TD SOP+PROFORM MOD'!$A$5:$AD$750,MATCH(AA$4,'TD SOP+PROFORM MOD'!$B$2:$AD$2,0)+1,0),0)+IFERROR(VLOOKUP($A146,'TD SOP+PROFORM MOD'!$A$5:$AD$750,MATCH(AA$2,'TD SOP+PROFORM MOD'!$B$2:$AD$2,0)+1,0),0)</f>
        <v>0</v>
      </c>
      <c r="AB146" s="25">
        <f>IFERROR(VLOOKUP($A146,'TD SOP+PROFORM MOD'!$A$5:$AD$750,MATCH(AB$4,'TD SOP+PROFORM MOD'!$B$2:$AD$2,0)+1,0),0)+IFERROR(VLOOKUP($A146,'TD SOP+PROFORM MOD'!$A$5:$AD$750,MATCH(AB$2,'TD SOP+PROFORM MOD'!$B$2:$AD$2,0)+1,0),0)</f>
        <v>0</v>
      </c>
      <c r="AC146" s="26" t="str">
        <f t="shared" si="47"/>
        <v/>
      </c>
      <c r="AD146" s="25">
        <f>IFERROR(VLOOKUP($A146,'TD SOP+PROFORM MOD'!$A$5:$AD$750,MATCH(AD$4,'TD SOP+PROFORM MOD'!$B$2:$AD$2,0)+1,0),0)+IFERROR(VLOOKUP($A146,'TD SOP+PROFORM MOD'!$A$5:$AD$750,MATCH(AD$2,'TD SOP+PROFORM MOD'!$B$2:$AD$2,0)+1,0),0)</f>
        <v>0</v>
      </c>
      <c r="AE146" s="25">
        <f>IFERROR(VLOOKUP($A146,'TD SOP+PROFORM MOD'!$A$5:$AD$750,MATCH(AE$4,'TD SOP+PROFORM MOD'!$B$2:$AD$2,0)+1,0),0)+IFERROR(VLOOKUP($A146,'TD SOP+PROFORM MOD'!$A$5:$AD$750,MATCH(AE$2,'TD SOP+PROFORM MOD'!$B$2:$AD$2,0)+1,0),0)</f>
        <v>0</v>
      </c>
      <c r="AF146" s="26" t="str">
        <f t="shared" si="48"/>
        <v/>
      </c>
      <c r="AG146" s="25">
        <f>IFERROR(VLOOKUP($A146,'TD SOP+PROFORM MOD'!$A$5:$AD$750,MATCH(AG$4,'TD SOP+PROFORM MOD'!$B$2:$AD$2,0)+1,0),0)+IFERROR(VLOOKUP($A146,'TD SOP+PROFORM MOD'!$A$5:$AD$750,MATCH(AG$2,'TD SOP+PROFORM MOD'!$B$2:$AD$2,0)+1,0),0)</f>
        <v>0</v>
      </c>
      <c r="AH146" s="25">
        <f>IFERROR(VLOOKUP($A146,'TD SOP+PROFORM MOD'!$A$5:$AD$750,MATCH(AH$4,'TD SOP+PROFORM MOD'!$B$2:$AD$2,0)+1,0),0)+IFERROR(VLOOKUP($A146,'TD SOP+PROFORM MOD'!$A$5:$AD$750,MATCH(AH$2,'TD SOP+PROFORM MOD'!$B$2:$AD$2,0)+1,0),0)</f>
        <v>0</v>
      </c>
      <c r="AI146" s="26" t="str">
        <f t="shared" si="49"/>
        <v/>
      </c>
      <c r="AJ146" s="25">
        <f>IFERROR(VLOOKUP($A146,'TD SOP+PROFORM MOD'!$A$5:$AD$750,MATCH(AJ$4,'TD SOP+PROFORM MOD'!$B$2:$AD$2,0)+1,0),0)+IFERROR(VLOOKUP($A146,'TD SOP+PROFORM MOD'!$A$5:$AD$750,MATCH(AJ$2,'TD SOP+PROFORM MOD'!$B$2:$AD$2,0)+1,0),0)</f>
        <v>0</v>
      </c>
      <c r="AK146" s="25">
        <f>IFERROR(VLOOKUP($A146,'TD SOP+PROFORM MOD'!$A$5:$AD$750,MATCH(AK$4,'TD SOP+PROFORM MOD'!$B$2:$AD$2,0)+1,0),0)+IFERROR(VLOOKUP($A146,'TD SOP+PROFORM MOD'!$A$5:$AD$750,MATCH(AK$2,'TD SOP+PROFORM MOD'!$B$2:$AD$2,0)+1,0),0)</f>
        <v>0</v>
      </c>
      <c r="AL146" s="26" t="str">
        <f t="shared" si="50"/>
        <v/>
      </c>
      <c r="AM146" s="25">
        <f t="shared" si="52"/>
        <v>0</v>
      </c>
      <c r="AN146" s="25">
        <f t="shared" si="52"/>
        <v>0</v>
      </c>
      <c r="AO146" s="26" t="str">
        <f t="shared" si="51"/>
        <v/>
      </c>
      <c r="AR146" s="25">
        <f>SUMIF('B&amp;S YTD LFY'!B:B,"="&amp;A146,'B&amp;S YTD LFY'!C:C)</f>
        <v>0</v>
      </c>
      <c r="AS146" s="25">
        <f t="shared" si="53"/>
        <v>0</v>
      </c>
      <c r="AT146" s="25"/>
    </row>
    <row r="147" spans="1:46" x14ac:dyDescent="0.35">
      <c r="A147" s="24">
        <f>IF(AND('TD SOP+PROFORM MOD'!A144&lt;&gt;"",'TD SOP+PROFORM MOD'!A144&lt;&gt;"TOTAL"),'TD SOP+PROFORM MOD'!A144,0)</f>
        <v>0</v>
      </c>
      <c r="C147" s="25" t="str">
        <f>IFERROR(VLOOKUP($A147,'TD SOP+PROFORM MOD'!$A$5:$AD$750,MATCH(C$4,'TD SOP+PROFORM MOD'!$B$2:$AT$2,0)+1,0),"")</f>
        <v/>
      </c>
      <c r="D147" s="25" t="str">
        <f>IFERROR(VLOOKUP($A147,'TD SOP+PROFORM MOD'!$A$5:$AD$750,MATCH(D$4,'TD SOP+PROFORM MOD'!$B$2:$AT$2,0)+1,0),"")</f>
        <v/>
      </c>
      <c r="E147" s="26" t="str">
        <f t="shared" si="39"/>
        <v/>
      </c>
      <c r="F147" s="25" t="str">
        <f>IFERROR(VLOOKUP($A147,'TD SOP+PROFORM MOD'!$A$5:$AD$750,MATCH(F$4,'TD SOP+PROFORM MOD'!$B$2:$AT$2,0)+1,0),"")</f>
        <v/>
      </c>
      <c r="G147" s="25" t="str">
        <f>IFERROR(VLOOKUP($A147,'TD SOP+PROFORM MOD'!$A$5:$AD$750,MATCH(G$4,'TD SOP+PROFORM MOD'!$B$2:$AT$2,0)+1,0),"")</f>
        <v/>
      </c>
      <c r="H147" s="26" t="str">
        <f t="shared" si="40"/>
        <v/>
      </c>
      <c r="I147" s="25" t="str">
        <f>IFERROR(VLOOKUP($A147,'TD SOP+PROFORM MOD'!$A$5:$AD$750,MATCH(I$4,'TD SOP+PROFORM MOD'!$B$2:$AT$2,0)+1,0),"")</f>
        <v/>
      </c>
      <c r="J147" s="25" t="str">
        <f>IFERROR(VLOOKUP($A147,'TD SOP+PROFORM MOD'!$A$5:$AD$750,MATCH(J$4,'TD SOP+PROFORM MOD'!$B$2:$AT$2,0)+1,0),"")</f>
        <v/>
      </c>
      <c r="K147" s="26" t="str">
        <f t="shared" si="41"/>
        <v/>
      </c>
      <c r="L147" s="25" t="str">
        <f>IFERROR(VLOOKUP($A147,'TD SOP+PROFORM MOD'!$A$5:$AD$750,MATCH(L$4,'TD SOP+PROFORM MOD'!$B$2:$AT$2,0)+1,0),"")</f>
        <v/>
      </c>
      <c r="M147" s="25" t="str">
        <f>IFERROR(VLOOKUP($A147,'TD SOP+PROFORM MOD'!$A$5:$AD$750,MATCH(M$4,'TD SOP+PROFORM MOD'!$B$2:$AT$2,0)+1,0),"")</f>
        <v/>
      </c>
      <c r="N147" s="26" t="str">
        <f t="shared" si="42"/>
        <v/>
      </c>
      <c r="O147" s="25">
        <f>IFERROR(VLOOKUP($A147,'TD SOP+PROFORM MOD'!$A$5:$AD$750,MATCH(O$4,'TD SOP+PROFORM MOD'!$B$2:$AD$2,0)+1,0),0)+IFERROR(VLOOKUP($A147,'TD SOP+PROFORM MOD'!$A$5:$AD$750,MATCH(O$2,'TD SOP+PROFORM MOD'!$B$2:$AD$2,0)+1,0),0)</f>
        <v>0</v>
      </c>
      <c r="P147" s="25">
        <f>IFERROR(VLOOKUP($A147,'TD SOP+PROFORM MOD'!$A$5:$AD$750,MATCH(P$4,'TD SOP+PROFORM MOD'!$B$2:$AD$2,0)+1,0),0)+IFERROR(VLOOKUP($A147,'TD SOP+PROFORM MOD'!$A$5:$AD$750,MATCH(P$2,'TD SOP+PROFORM MOD'!$B$2:$AD$2,0)+1,0),0)</f>
        <v>0</v>
      </c>
      <c r="Q147" s="26" t="str">
        <f t="shared" si="43"/>
        <v/>
      </c>
      <c r="R147" s="25">
        <f>IFERROR(VLOOKUP($A147,'TD SOP+PROFORM MOD'!$A$5:$AD$750,MATCH(R$4,'TD SOP+PROFORM MOD'!$B$2:$AD$2,0)+1,0),0)+IFERROR(VLOOKUP($A147,'TD SOP+PROFORM MOD'!$A$5:$AD$750,MATCH(R$2,'TD SOP+PROFORM MOD'!$B$2:$AD$2,0)+1,0),0)</f>
        <v>0</v>
      </c>
      <c r="S147" s="25">
        <f>IFERROR(VLOOKUP($A147,'TD SOP+PROFORM MOD'!$A$5:$AD$750,MATCH(S$4,'TD SOP+PROFORM MOD'!$B$2:$AD$2,0)+1,0),0)+IFERROR(VLOOKUP($A147,'TD SOP+PROFORM MOD'!$A$5:$AD$750,MATCH(S$2,'TD SOP+PROFORM MOD'!$B$2:$AD$2,0)+1,0),0)</f>
        <v>0</v>
      </c>
      <c r="T147" s="26" t="str">
        <f t="shared" si="44"/>
        <v/>
      </c>
      <c r="U147" s="25">
        <f>IFERROR(VLOOKUP($A147,'TD SOP+PROFORM MOD'!$A$5:$AD$750,MATCH(U$4,'TD SOP+PROFORM MOD'!$B$2:$AD$2,0)+1,0),0)+IFERROR(VLOOKUP($A147,'TD SOP+PROFORM MOD'!$A$5:$AD$750,MATCH(U$2,'TD SOP+PROFORM MOD'!$B$2:$AD$2,0)+1,0),0)</f>
        <v>0</v>
      </c>
      <c r="V147" s="25">
        <f>IFERROR(VLOOKUP($A147,'TD SOP+PROFORM MOD'!$A$5:$AD$750,MATCH(V$4,'TD SOP+PROFORM MOD'!$B$2:$AD$2,0)+1,0),0)+IFERROR(VLOOKUP($A147,'TD SOP+PROFORM MOD'!$A$5:$AD$750,MATCH(V$2,'TD SOP+PROFORM MOD'!$B$2:$AD$2,0)+1,0),0)</f>
        <v>0</v>
      </c>
      <c r="W147" s="26" t="str">
        <f t="shared" si="45"/>
        <v/>
      </c>
      <c r="X147" s="25">
        <f>IFERROR(VLOOKUP($A147,'TD SOP+PROFORM MOD'!$A$5:$AD$750,MATCH(X$4,'TD SOP+PROFORM MOD'!$B$2:$AD$2,0)+1,0),0)+IFERROR(VLOOKUP($A147,'TD SOP+PROFORM MOD'!$A$5:$AD$750,MATCH(X$2,'TD SOP+PROFORM MOD'!$B$2:$AD$2,0)+1,0),0)</f>
        <v>0</v>
      </c>
      <c r="Y147" s="25">
        <f>IFERROR(VLOOKUP($A147,'TD SOP+PROFORM MOD'!$A$5:$AD$750,MATCH(Y$4,'TD SOP+PROFORM MOD'!$B$2:$AD$2,0)+1,0),0)+IFERROR(VLOOKUP($A147,'TD SOP+PROFORM MOD'!$A$5:$AD$750,MATCH(Y$2,'TD SOP+PROFORM MOD'!$B$2:$AD$2,0)+1,0),0)</f>
        <v>0</v>
      </c>
      <c r="Z147" s="26" t="str">
        <f t="shared" si="46"/>
        <v/>
      </c>
      <c r="AA147" s="25">
        <f>IFERROR(VLOOKUP($A147,'TD SOP+PROFORM MOD'!$A$5:$AD$750,MATCH(AA$4,'TD SOP+PROFORM MOD'!$B$2:$AD$2,0)+1,0),0)+IFERROR(VLOOKUP($A147,'TD SOP+PROFORM MOD'!$A$5:$AD$750,MATCH(AA$2,'TD SOP+PROFORM MOD'!$B$2:$AD$2,0)+1,0),0)</f>
        <v>0</v>
      </c>
      <c r="AB147" s="25">
        <f>IFERROR(VLOOKUP($A147,'TD SOP+PROFORM MOD'!$A$5:$AD$750,MATCH(AB$4,'TD SOP+PROFORM MOD'!$B$2:$AD$2,0)+1,0),0)+IFERROR(VLOOKUP($A147,'TD SOP+PROFORM MOD'!$A$5:$AD$750,MATCH(AB$2,'TD SOP+PROFORM MOD'!$B$2:$AD$2,0)+1,0),0)</f>
        <v>0</v>
      </c>
      <c r="AC147" s="26" t="str">
        <f t="shared" si="47"/>
        <v/>
      </c>
      <c r="AD147" s="25">
        <f>IFERROR(VLOOKUP($A147,'TD SOP+PROFORM MOD'!$A$5:$AD$750,MATCH(AD$4,'TD SOP+PROFORM MOD'!$B$2:$AD$2,0)+1,0),0)+IFERROR(VLOOKUP($A147,'TD SOP+PROFORM MOD'!$A$5:$AD$750,MATCH(AD$2,'TD SOP+PROFORM MOD'!$B$2:$AD$2,0)+1,0),0)</f>
        <v>0</v>
      </c>
      <c r="AE147" s="25">
        <f>IFERROR(VLOOKUP($A147,'TD SOP+PROFORM MOD'!$A$5:$AD$750,MATCH(AE$4,'TD SOP+PROFORM MOD'!$B$2:$AD$2,0)+1,0),0)+IFERROR(VLOOKUP($A147,'TD SOP+PROFORM MOD'!$A$5:$AD$750,MATCH(AE$2,'TD SOP+PROFORM MOD'!$B$2:$AD$2,0)+1,0),0)</f>
        <v>0</v>
      </c>
      <c r="AF147" s="26" t="str">
        <f t="shared" si="48"/>
        <v/>
      </c>
      <c r="AG147" s="25">
        <f>IFERROR(VLOOKUP($A147,'TD SOP+PROFORM MOD'!$A$5:$AD$750,MATCH(AG$4,'TD SOP+PROFORM MOD'!$B$2:$AD$2,0)+1,0),0)+IFERROR(VLOOKUP($A147,'TD SOP+PROFORM MOD'!$A$5:$AD$750,MATCH(AG$2,'TD SOP+PROFORM MOD'!$B$2:$AD$2,0)+1,0),0)</f>
        <v>0</v>
      </c>
      <c r="AH147" s="25">
        <f>IFERROR(VLOOKUP($A147,'TD SOP+PROFORM MOD'!$A$5:$AD$750,MATCH(AH$4,'TD SOP+PROFORM MOD'!$B$2:$AD$2,0)+1,0),0)+IFERROR(VLOOKUP($A147,'TD SOP+PROFORM MOD'!$A$5:$AD$750,MATCH(AH$2,'TD SOP+PROFORM MOD'!$B$2:$AD$2,0)+1,0),0)</f>
        <v>0</v>
      </c>
      <c r="AI147" s="26" t="str">
        <f t="shared" si="49"/>
        <v/>
      </c>
      <c r="AJ147" s="25">
        <f>IFERROR(VLOOKUP($A147,'TD SOP+PROFORM MOD'!$A$5:$AD$750,MATCH(AJ$4,'TD SOP+PROFORM MOD'!$B$2:$AD$2,0)+1,0),0)+IFERROR(VLOOKUP($A147,'TD SOP+PROFORM MOD'!$A$5:$AD$750,MATCH(AJ$2,'TD SOP+PROFORM MOD'!$B$2:$AD$2,0)+1,0),0)</f>
        <v>0</v>
      </c>
      <c r="AK147" s="25">
        <f>IFERROR(VLOOKUP($A147,'TD SOP+PROFORM MOD'!$A$5:$AD$750,MATCH(AK$4,'TD SOP+PROFORM MOD'!$B$2:$AD$2,0)+1,0),0)+IFERROR(VLOOKUP($A147,'TD SOP+PROFORM MOD'!$A$5:$AD$750,MATCH(AK$2,'TD SOP+PROFORM MOD'!$B$2:$AD$2,0)+1,0),0)</f>
        <v>0</v>
      </c>
      <c r="AL147" s="26" t="str">
        <f t="shared" si="50"/>
        <v/>
      </c>
      <c r="AM147" s="25">
        <f t="shared" si="52"/>
        <v>0</v>
      </c>
      <c r="AN147" s="25">
        <f t="shared" si="52"/>
        <v>0</v>
      </c>
      <c r="AO147" s="26" t="str">
        <f t="shared" si="51"/>
        <v/>
      </c>
      <c r="AR147" s="25">
        <f>SUMIF('B&amp;S YTD LFY'!B:B,"="&amp;A147,'B&amp;S YTD LFY'!C:C)</f>
        <v>0</v>
      </c>
      <c r="AS147" s="25">
        <f t="shared" si="53"/>
        <v>0</v>
      </c>
      <c r="AT147" s="25"/>
    </row>
    <row r="148" spans="1:46" x14ac:dyDescent="0.35">
      <c r="A148" s="24">
        <f>IF(AND('TD SOP+PROFORM MOD'!A145&lt;&gt;"",'TD SOP+PROFORM MOD'!A145&lt;&gt;"TOTAL"),'TD SOP+PROFORM MOD'!A145,0)</f>
        <v>0</v>
      </c>
      <c r="C148" s="25" t="str">
        <f>IFERROR(VLOOKUP($A148,'TD SOP+PROFORM MOD'!$A$5:$AD$750,MATCH(C$4,'TD SOP+PROFORM MOD'!$B$2:$AT$2,0)+1,0),"")</f>
        <v/>
      </c>
      <c r="D148" s="25" t="str">
        <f>IFERROR(VLOOKUP($A148,'TD SOP+PROFORM MOD'!$A$5:$AD$750,MATCH(D$4,'TD SOP+PROFORM MOD'!$B$2:$AT$2,0)+1,0),"")</f>
        <v/>
      </c>
      <c r="E148" s="26" t="str">
        <f t="shared" si="39"/>
        <v/>
      </c>
      <c r="F148" s="25" t="str">
        <f>IFERROR(VLOOKUP($A148,'TD SOP+PROFORM MOD'!$A$5:$AD$750,MATCH(F$4,'TD SOP+PROFORM MOD'!$B$2:$AT$2,0)+1,0),"")</f>
        <v/>
      </c>
      <c r="G148" s="25" t="str">
        <f>IFERROR(VLOOKUP($A148,'TD SOP+PROFORM MOD'!$A$5:$AD$750,MATCH(G$4,'TD SOP+PROFORM MOD'!$B$2:$AT$2,0)+1,0),"")</f>
        <v/>
      </c>
      <c r="H148" s="26" t="str">
        <f t="shared" si="40"/>
        <v/>
      </c>
      <c r="I148" s="25" t="str">
        <f>IFERROR(VLOOKUP($A148,'TD SOP+PROFORM MOD'!$A$5:$AD$750,MATCH(I$4,'TD SOP+PROFORM MOD'!$B$2:$AT$2,0)+1,0),"")</f>
        <v/>
      </c>
      <c r="J148" s="25" t="str">
        <f>IFERROR(VLOOKUP($A148,'TD SOP+PROFORM MOD'!$A$5:$AD$750,MATCH(J$4,'TD SOP+PROFORM MOD'!$B$2:$AT$2,0)+1,0),"")</f>
        <v/>
      </c>
      <c r="K148" s="26" t="str">
        <f t="shared" si="41"/>
        <v/>
      </c>
      <c r="L148" s="25" t="str">
        <f>IFERROR(VLOOKUP($A148,'TD SOP+PROFORM MOD'!$A$5:$AD$750,MATCH(L$4,'TD SOP+PROFORM MOD'!$B$2:$AT$2,0)+1,0),"")</f>
        <v/>
      </c>
      <c r="M148" s="25" t="str">
        <f>IFERROR(VLOOKUP($A148,'TD SOP+PROFORM MOD'!$A$5:$AD$750,MATCH(M$4,'TD SOP+PROFORM MOD'!$B$2:$AT$2,0)+1,0),"")</f>
        <v/>
      </c>
      <c r="N148" s="26" t="str">
        <f t="shared" si="42"/>
        <v/>
      </c>
      <c r="O148" s="25">
        <f>IFERROR(VLOOKUP($A148,'TD SOP+PROFORM MOD'!$A$5:$AD$750,MATCH(O$4,'TD SOP+PROFORM MOD'!$B$2:$AD$2,0)+1,0),0)+IFERROR(VLOOKUP($A148,'TD SOP+PROFORM MOD'!$A$5:$AD$750,MATCH(O$2,'TD SOP+PROFORM MOD'!$B$2:$AD$2,0)+1,0),0)</f>
        <v>0</v>
      </c>
      <c r="P148" s="25">
        <f>IFERROR(VLOOKUP($A148,'TD SOP+PROFORM MOD'!$A$5:$AD$750,MATCH(P$4,'TD SOP+PROFORM MOD'!$B$2:$AD$2,0)+1,0),0)+IFERROR(VLOOKUP($A148,'TD SOP+PROFORM MOD'!$A$5:$AD$750,MATCH(P$2,'TD SOP+PROFORM MOD'!$B$2:$AD$2,0)+1,0),0)</f>
        <v>0</v>
      </c>
      <c r="Q148" s="26" t="str">
        <f t="shared" si="43"/>
        <v/>
      </c>
      <c r="R148" s="25">
        <f>IFERROR(VLOOKUP($A148,'TD SOP+PROFORM MOD'!$A$5:$AD$750,MATCH(R$4,'TD SOP+PROFORM MOD'!$B$2:$AD$2,0)+1,0),0)+IFERROR(VLOOKUP($A148,'TD SOP+PROFORM MOD'!$A$5:$AD$750,MATCH(R$2,'TD SOP+PROFORM MOD'!$B$2:$AD$2,0)+1,0),0)</f>
        <v>0</v>
      </c>
      <c r="S148" s="25">
        <f>IFERROR(VLOOKUP($A148,'TD SOP+PROFORM MOD'!$A$5:$AD$750,MATCH(S$4,'TD SOP+PROFORM MOD'!$B$2:$AD$2,0)+1,0),0)+IFERROR(VLOOKUP($A148,'TD SOP+PROFORM MOD'!$A$5:$AD$750,MATCH(S$2,'TD SOP+PROFORM MOD'!$B$2:$AD$2,0)+1,0),0)</f>
        <v>0</v>
      </c>
      <c r="T148" s="26" t="str">
        <f t="shared" si="44"/>
        <v/>
      </c>
      <c r="U148" s="25">
        <f>IFERROR(VLOOKUP($A148,'TD SOP+PROFORM MOD'!$A$5:$AD$750,MATCH(U$4,'TD SOP+PROFORM MOD'!$B$2:$AD$2,0)+1,0),0)+IFERROR(VLOOKUP($A148,'TD SOP+PROFORM MOD'!$A$5:$AD$750,MATCH(U$2,'TD SOP+PROFORM MOD'!$B$2:$AD$2,0)+1,0),0)</f>
        <v>0</v>
      </c>
      <c r="V148" s="25">
        <f>IFERROR(VLOOKUP($A148,'TD SOP+PROFORM MOD'!$A$5:$AD$750,MATCH(V$4,'TD SOP+PROFORM MOD'!$B$2:$AD$2,0)+1,0),0)+IFERROR(VLOOKUP($A148,'TD SOP+PROFORM MOD'!$A$5:$AD$750,MATCH(V$2,'TD SOP+PROFORM MOD'!$B$2:$AD$2,0)+1,0),0)</f>
        <v>0</v>
      </c>
      <c r="W148" s="26" t="str">
        <f t="shared" si="45"/>
        <v/>
      </c>
      <c r="X148" s="25">
        <f>IFERROR(VLOOKUP($A148,'TD SOP+PROFORM MOD'!$A$5:$AD$750,MATCH(X$4,'TD SOP+PROFORM MOD'!$B$2:$AD$2,0)+1,0),0)+IFERROR(VLOOKUP($A148,'TD SOP+PROFORM MOD'!$A$5:$AD$750,MATCH(X$2,'TD SOP+PROFORM MOD'!$B$2:$AD$2,0)+1,0),0)</f>
        <v>0</v>
      </c>
      <c r="Y148" s="25">
        <f>IFERROR(VLOOKUP($A148,'TD SOP+PROFORM MOD'!$A$5:$AD$750,MATCH(Y$4,'TD SOP+PROFORM MOD'!$B$2:$AD$2,0)+1,0),0)+IFERROR(VLOOKUP($A148,'TD SOP+PROFORM MOD'!$A$5:$AD$750,MATCH(Y$2,'TD SOP+PROFORM MOD'!$B$2:$AD$2,0)+1,0),0)</f>
        <v>0</v>
      </c>
      <c r="Z148" s="26" t="str">
        <f t="shared" si="46"/>
        <v/>
      </c>
      <c r="AA148" s="25">
        <f>IFERROR(VLOOKUP($A148,'TD SOP+PROFORM MOD'!$A$5:$AD$750,MATCH(AA$4,'TD SOP+PROFORM MOD'!$B$2:$AD$2,0)+1,0),0)+IFERROR(VLOOKUP($A148,'TD SOP+PROFORM MOD'!$A$5:$AD$750,MATCH(AA$2,'TD SOP+PROFORM MOD'!$B$2:$AD$2,0)+1,0),0)</f>
        <v>0</v>
      </c>
      <c r="AB148" s="25">
        <f>IFERROR(VLOOKUP($A148,'TD SOP+PROFORM MOD'!$A$5:$AD$750,MATCH(AB$4,'TD SOP+PROFORM MOD'!$B$2:$AD$2,0)+1,0),0)+IFERROR(VLOOKUP($A148,'TD SOP+PROFORM MOD'!$A$5:$AD$750,MATCH(AB$2,'TD SOP+PROFORM MOD'!$B$2:$AD$2,0)+1,0),0)</f>
        <v>0</v>
      </c>
      <c r="AC148" s="26" t="str">
        <f t="shared" si="47"/>
        <v/>
      </c>
      <c r="AD148" s="25">
        <f>IFERROR(VLOOKUP($A148,'TD SOP+PROFORM MOD'!$A$5:$AD$750,MATCH(AD$4,'TD SOP+PROFORM MOD'!$B$2:$AD$2,0)+1,0),0)+IFERROR(VLOOKUP($A148,'TD SOP+PROFORM MOD'!$A$5:$AD$750,MATCH(AD$2,'TD SOP+PROFORM MOD'!$B$2:$AD$2,0)+1,0),0)</f>
        <v>0</v>
      </c>
      <c r="AE148" s="25">
        <f>IFERROR(VLOOKUP($A148,'TD SOP+PROFORM MOD'!$A$5:$AD$750,MATCH(AE$4,'TD SOP+PROFORM MOD'!$B$2:$AD$2,0)+1,0),0)+IFERROR(VLOOKUP($A148,'TD SOP+PROFORM MOD'!$A$5:$AD$750,MATCH(AE$2,'TD SOP+PROFORM MOD'!$B$2:$AD$2,0)+1,0),0)</f>
        <v>0</v>
      </c>
      <c r="AF148" s="26" t="str">
        <f t="shared" si="48"/>
        <v/>
      </c>
      <c r="AG148" s="25">
        <f>IFERROR(VLOOKUP($A148,'TD SOP+PROFORM MOD'!$A$5:$AD$750,MATCH(AG$4,'TD SOP+PROFORM MOD'!$B$2:$AD$2,0)+1,0),0)+IFERROR(VLOOKUP($A148,'TD SOP+PROFORM MOD'!$A$5:$AD$750,MATCH(AG$2,'TD SOP+PROFORM MOD'!$B$2:$AD$2,0)+1,0),0)</f>
        <v>0</v>
      </c>
      <c r="AH148" s="25">
        <f>IFERROR(VLOOKUP($A148,'TD SOP+PROFORM MOD'!$A$5:$AD$750,MATCH(AH$4,'TD SOP+PROFORM MOD'!$B$2:$AD$2,0)+1,0),0)+IFERROR(VLOOKUP($A148,'TD SOP+PROFORM MOD'!$A$5:$AD$750,MATCH(AH$2,'TD SOP+PROFORM MOD'!$B$2:$AD$2,0)+1,0),0)</f>
        <v>0</v>
      </c>
      <c r="AI148" s="26" t="str">
        <f t="shared" si="49"/>
        <v/>
      </c>
      <c r="AJ148" s="25">
        <f>IFERROR(VLOOKUP($A148,'TD SOP+PROFORM MOD'!$A$5:$AD$750,MATCH(AJ$4,'TD SOP+PROFORM MOD'!$B$2:$AD$2,0)+1,0),0)+IFERROR(VLOOKUP($A148,'TD SOP+PROFORM MOD'!$A$5:$AD$750,MATCH(AJ$2,'TD SOP+PROFORM MOD'!$B$2:$AD$2,0)+1,0),0)</f>
        <v>0</v>
      </c>
      <c r="AK148" s="25">
        <f>IFERROR(VLOOKUP($A148,'TD SOP+PROFORM MOD'!$A$5:$AD$750,MATCH(AK$4,'TD SOP+PROFORM MOD'!$B$2:$AD$2,0)+1,0),0)+IFERROR(VLOOKUP($A148,'TD SOP+PROFORM MOD'!$A$5:$AD$750,MATCH(AK$2,'TD SOP+PROFORM MOD'!$B$2:$AD$2,0)+1,0),0)</f>
        <v>0</v>
      </c>
      <c r="AL148" s="26" t="str">
        <f t="shared" si="50"/>
        <v/>
      </c>
      <c r="AM148" s="25">
        <f t="shared" si="52"/>
        <v>0</v>
      </c>
      <c r="AN148" s="25">
        <f t="shared" si="52"/>
        <v>0</v>
      </c>
      <c r="AO148" s="26" t="str">
        <f t="shared" si="51"/>
        <v/>
      </c>
      <c r="AR148" s="25">
        <f>SUMIF('B&amp;S YTD LFY'!B:B,"="&amp;A148,'B&amp;S YTD LFY'!C:C)</f>
        <v>0</v>
      </c>
      <c r="AS148" s="25">
        <f t="shared" si="53"/>
        <v>0</v>
      </c>
      <c r="AT148" s="25"/>
    </row>
    <row r="149" spans="1:46" x14ac:dyDescent="0.35">
      <c r="A149" s="24">
        <f>IF(AND('TD SOP+PROFORM MOD'!A146&lt;&gt;"",'TD SOP+PROFORM MOD'!A146&lt;&gt;"TOTAL"),'TD SOP+PROFORM MOD'!A146,0)</f>
        <v>0</v>
      </c>
      <c r="C149" s="25" t="str">
        <f>IFERROR(VLOOKUP($A149,'TD SOP+PROFORM MOD'!$A$5:$AD$750,MATCH(C$4,'TD SOP+PROFORM MOD'!$B$2:$AT$2,0)+1,0),"")</f>
        <v/>
      </c>
      <c r="D149" s="25" t="str">
        <f>IFERROR(VLOOKUP($A149,'TD SOP+PROFORM MOD'!$A$5:$AD$750,MATCH(D$4,'TD SOP+PROFORM MOD'!$B$2:$AT$2,0)+1,0),"")</f>
        <v/>
      </c>
      <c r="E149" s="26" t="str">
        <f t="shared" si="39"/>
        <v/>
      </c>
      <c r="F149" s="25" t="str">
        <f>IFERROR(VLOOKUP($A149,'TD SOP+PROFORM MOD'!$A$5:$AD$750,MATCH(F$4,'TD SOP+PROFORM MOD'!$B$2:$AT$2,0)+1,0),"")</f>
        <v/>
      </c>
      <c r="G149" s="25" t="str">
        <f>IFERROR(VLOOKUP($A149,'TD SOP+PROFORM MOD'!$A$5:$AD$750,MATCH(G$4,'TD SOP+PROFORM MOD'!$B$2:$AT$2,0)+1,0),"")</f>
        <v/>
      </c>
      <c r="H149" s="26" t="str">
        <f t="shared" si="40"/>
        <v/>
      </c>
      <c r="I149" s="25" t="str">
        <f>IFERROR(VLOOKUP($A149,'TD SOP+PROFORM MOD'!$A$5:$AD$750,MATCH(I$4,'TD SOP+PROFORM MOD'!$B$2:$AT$2,0)+1,0),"")</f>
        <v/>
      </c>
      <c r="J149" s="25" t="str">
        <f>IFERROR(VLOOKUP($A149,'TD SOP+PROFORM MOD'!$A$5:$AD$750,MATCH(J$4,'TD SOP+PROFORM MOD'!$B$2:$AT$2,0)+1,0),"")</f>
        <v/>
      </c>
      <c r="K149" s="26" t="str">
        <f t="shared" si="41"/>
        <v/>
      </c>
      <c r="L149" s="25" t="str">
        <f>IFERROR(VLOOKUP($A149,'TD SOP+PROFORM MOD'!$A$5:$AD$750,MATCH(L$4,'TD SOP+PROFORM MOD'!$B$2:$AT$2,0)+1,0),"")</f>
        <v/>
      </c>
      <c r="M149" s="25" t="str">
        <f>IFERROR(VLOOKUP($A149,'TD SOP+PROFORM MOD'!$A$5:$AD$750,MATCH(M$4,'TD SOP+PROFORM MOD'!$B$2:$AT$2,0)+1,0),"")</f>
        <v/>
      </c>
      <c r="N149" s="26" t="str">
        <f t="shared" si="42"/>
        <v/>
      </c>
      <c r="O149" s="25">
        <f>IFERROR(VLOOKUP($A149,'TD SOP+PROFORM MOD'!$A$5:$AD$750,MATCH(O$4,'TD SOP+PROFORM MOD'!$B$2:$AD$2,0)+1,0),0)+IFERROR(VLOOKUP($A149,'TD SOP+PROFORM MOD'!$A$5:$AD$750,MATCH(O$2,'TD SOP+PROFORM MOD'!$B$2:$AD$2,0)+1,0),0)</f>
        <v>0</v>
      </c>
      <c r="P149" s="25">
        <f>IFERROR(VLOOKUP($A149,'TD SOP+PROFORM MOD'!$A$5:$AD$750,MATCH(P$4,'TD SOP+PROFORM MOD'!$B$2:$AD$2,0)+1,0),0)+IFERROR(VLOOKUP($A149,'TD SOP+PROFORM MOD'!$A$5:$AD$750,MATCH(P$2,'TD SOP+PROFORM MOD'!$B$2:$AD$2,0)+1,0),0)</f>
        <v>0</v>
      </c>
      <c r="Q149" s="26" t="str">
        <f t="shared" si="43"/>
        <v/>
      </c>
      <c r="R149" s="25">
        <f>IFERROR(VLOOKUP($A149,'TD SOP+PROFORM MOD'!$A$5:$AD$750,MATCH(R$4,'TD SOP+PROFORM MOD'!$B$2:$AD$2,0)+1,0),0)+IFERROR(VLOOKUP($A149,'TD SOP+PROFORM MOD'!$A$5:$AD$750,MATCH(R$2,'TD SOP+PROFORM MOD'!$B$2:$AD$2,0)+1,0),0)</f>
        <v>0</v>
      </c>
      <c r="S149" s="25">
        <f>IFERROR(VLOOKUP($A149,'TD SOP+PROFORM MOD'!$A$5:$AD$750,MATCH(S$4,'TD SOP+PROFORM MOD'!$B$2:$AD$2,0)+1,0),0)+IFERROR(VLOOKUP($A149,'TD SOP+PROFORM MOD'!$A$5:$AD$750,MATCH(S$2,'TD SOP+PROFORM MOD'!$B$2:$AD$2,0)+1,0),0)</f>
        <v>0</v>
      </c>
      <c r="T149" s="26" t="str">
        <f t="shared" si="44"/>
        <v/>
      </c>
      <c r="U149" s="25">
        <f>IFERROR(VLOOKUP($A149,'TD SOP+PROFORM MOD'!$A$5:$AD$750,MATCH(U$4,'TD SOP+PROFORM MOD'!$B$2:$AD$2,0)+1,0),0)+IFERROR(VLOOKUP($A149,'TD SOP+PROFORM MOD'!$A$5:$AD$750,MATCH(U$2,'TD SOP+PROFORM MOD'!$B$2:$AD$2,0)+1,0),0)</f>
        <v>0</v>
      </c>
      <c r="V149" s="25">
        <f>IFERROR(VLOOKUP($A149,'TD SOP+PROFORM MOD'!$A$5:$AD$750,MATCH(V$4,'TD SOP+PROFORM MOD'!$B$2:$AD$2,0)+1,0),0)+IFERROR(VLOOKUP($A149,'TD SOP+PROFORM MOD'!$A$5:$AD$750,MATCH(V$2,'TD SOP+PROFORM MOD'!$B$2:$AD$2,0)+1,0),0)</f>
        <v>0</v>
      </c>
      <c r="W149" s="26" t="str">
        <f t="shared" si="45"/>
        <v/>
      </c>
      <c r="X149" s="25">
        <f>IFERROR(VLOOKUP($A149,'TD SOP+PROFORM MOD'!$A$5:$AD$750,MATCH(X$4,'TD SOP+PROFORM MOD'!$B$2:$AD$2,0)+1,0),0)+IFERROR(VLOOKUP($A149,'TD SOP+PROFORM MOD'!$A$5:$AD$750,MATCH(X$2,'TD SOP+PROFORM MOD'!$B$2:$AD$2,0)+1,0),0)</f>
        <v>0</v>
      </c>
      <c r="Y149" s="25">
        <f>IFERROR(VLOOKUP($A149,'TD SOP+PROFORM MOD'!$A$5:$AD$750,MATCH(Y$4,'TD SOP+PROFORM MOD'!$B$2:$AD$2,0)+1,0),0)+IFERROR(VLOOKUP($A149,'TD SOP+PROFORM MOD'!$A$5:$AD$750,MATCH(Y$2,'TD SOP+PROFORM MOD'!$B$2:$AD$2,0)+1,0),0)</f>
        <v>0</v>
      </c>
      <c r="Z149" s="26" t="str">
        <f t="shared" si="46"/>
        <v/>
      </c>
      <c r="AA149" s="25">
        <f>IFERROR(VLOOKUP($A149,'TD SOP+PROFORM MOD'!$A$5:$AD$750,MATCH(AA$4,'TD SOP+PROFORM MOD'!$B$2:$AD$2,0)+1,0),0)+IFERROR(VLOOKUP($A149,'TD SOP+PROFORM MOD'!$A$5:$AD$750,MATCH(AA$2,'TD SOP+PROFORM MOD'!$B$2:$AD$2,0)+1,0),0)</f>
        <v>0</v>
      </c>
      <c r="AB149" s="25">
        <f>IFERROR(VLOOKUP($A149,'TD SOP+PROFORM MOD'!$A$5:$AD$750,MATCH(AB$4,'TD SOP+PROFORM MOD'!$B$2:$AD$2,0)+1,0),0)+IFERROR(VLOOKUP($A149,'TD SOP+PROFORM MOD'!$A$5:$AD$750,MATCH(AB$2,'TD SOP+PROFORM MOD'!$B$2:$AD$2,0)+1,0),0)</f>
        <v>0</v>
      </c>
      <c r="AC149" s="26" t="str">
        <f t="shared" si="47"/>
        <v/>
      </c>
      <c r="AD149" s="25">
        <f>IFERROR(VLOOKUP($A149,'TD SOP+PROFORM MOD'!$A$5:$AD$750,MATCH(AD$4,'TD SOP+PROFORM MOD'!$B$2:$AD$2,0)+1,0),0)+IFERROR(VLOOKUP($A149,'TD SOP+PROFORM MOD'!$A$5:$AD$750,MATCH(AD$2,'TD SOP+PROFORM MOD'!$B$2:$AD$2,0)+1,0),0)</f>
        <v>0</v>
      </c>
      <c r="AE149" s="25">
        <f>IFERROR(VLOOKUP($A149,'TD SOP+PROFORM MOD'!$A$5:$AD$750,MATCH(AE$4,'TD SOP+PROFORM MOD'!$B$2:$AD$2,0)+1,0),0)+IFERROR(VLOOKUP($A149,'TD SOP+PROFORM MOD'!$A$5:$AD$750,MATCH(AE$2,'TD SOP+PROFORM MOD'!$B$2:$AD$2,0)+1,0),0)</f>
        <v>0</v>
      </c>
      <c r="AF149" s="26" t="str">
        <f t="shared" si="48"/>
        <v/>
      </c>
      <c r="AG149" s="25">
        <f>IFERROR(VLOOKUP($A149,'TD SOP+PROFORM MOD'!$A$5:$AD$750,MATCH(AG$4,'TD SOP+PROFORM MOD'!$B$2:$AD$2,0)+1,0),0)+IFERROR(VLOOKUP($A149,'TD SOP+PROFORM MOD'!$A$5:$AD$750,MATCH(AG$2,'TD SOP+PROFORM MOD'!$B$2:$AD$2,0)+1,0),0)</f>
        <v>0</v>
      </c>
      <c r="AH149" s="25">
        <f>IFERROR(VLOOKUP($A149,'TD SOP+PROFORM MOD'!$A$5:$AD$750,MATCH(AH$4,'TD SOP+PROFORM MOD'!$B$2:$AD$2,0)+1,0),0)+IFERROR(VLOOKUP($A149,'TD SOP+PROFORM MOD'!$A$5:$AD$750,MATCH(AH$2,'TD SOP+PROFORM MOD'!$B$2:$AD$2,0)+1,0),0)</f>
        <v>0</v>
      </c>
      <c r="AI149" s="26" t="str">
        <f t="shared" si="49"/>
        <v/>
      </c>
      <c r="AJ149" s="25">
        <f>IFERROR(VLOOKUP($A149,'TD SOP+PROFORM MOD'!$A$5:$AD$750,MATCH(AJ$4,'TD SOP+PROFORM MOD'!$B$2:$AD$2,0)+1,0),0)+IFERROR(VLOOKUP($A149,'TD SOP+PROFORM MOD'!$A$5:$AD$750,MATCH(AJ$2,'TD SOP+PROFORM MOD'!$B$2:$AD$2,0)+1,0),0)</f>
        <v>0</v>
      </c>
      <c r="AK149" s="25">
        <f>IFERROR(VLOOKUP($A149,'TD SOP+PROFORM MOD'!$A$5:$AD$750,MATCH(AK$4,'TD SOP+PROFORM MOD'!$B$2:$AD$2,0)+1,0),0)+IFERROR(VLOOKUP($A149,'TD SOP+PROFORM MOD'!$A$5:$AD$750,MATCH(AK$2,'TD SOP+PROFORM MOD'!$B$2:$AD$2,0)+1,0),0)</f>
        <v>0</v>
      </c>
      <c r="AL149" s="26" t="str">
        <f t="shared" si="50"/>
        <v/>
      </c>
      <c r="AM149" s="25">
        <f t="shared" si="52"/>
        <v>0</v>
      </c>
      <c r="AN149" s="25">
        <f t="shared" si="52"/>
        <v>0</v>
      </c>
      <c r="AO149" s="26" t="str">
        <f t="shared" si="51"/>
        <v/>
      </c>
      <c r="AR149" s="25">
        <f>SUMIF('B&amp;S YTD LFY'!B:B,"="&amp;A149,'B&amp;S YTD LFY'!C:C)</f>
        <v>0</v>
      </c>
      <c r="AS149" s="25">
        <f t="shared" si="53"/>
        <v>0</v>
      </c>
      <c r="AT149" s="25"/>
    </row>
    <row r="150" spans="1:46" x14ac:dyDescent="0.35">
      <c r="A150" s="24">
        <f>IF(AND('TD SOP+PROFORM MOD'!A147&lt;&gt;"",'TD SOP+PROFORM MOD'!A147&lt;&gt;"TOTAL"),'TD SOP+PROFORM MOD'!A147,0)</f>
        <v>0</v>
      </c>
      <c r="C150" s="25" t="str">
        <f>IFERROR(VLOOKUP($A150,'TD SOP+PROFORM MOD'!$A$5:$AD$750,MATCH(C$4,'TD SOP+PROFORM MOD'!$B$2:$AT$2,0)+1,0),"")</f>
        <v/>
      </c>
      <c r="D150" s="25" t="str">
        <f>IFERROR(VLOOKUP($A150,'TD SOP+PROFORM MOD'!$A$5:$AD$750,MATCH(D$4,'TD SOP+PROFORM MOD'!$B$2:$AT$2,0)+1,0),"")</f>
        <v/>
      </c>
      <c r="E150" s="26" t="str">
        <f t="shared" si="39"/>
        <v/>
      </c>
      <c r="F150" s="25" t="str">
        <f>IFERROR(VLOOKUP($A150,'TD SOP+PROFORM MOD'!$A$5:$AD$750,MATCH(F$4,'TD SOP+PROFORM MOD'!$B$2:$AT$2,0)+1,0),"")</f>
        <v/>
      </c>
      <c r="G150" s="25" t="str">
        <f>IFERROR(VLOOKUP($A150,'TD SOP+PROFORM MOD'!$A$5:$AD$750,MATCH(G$4,'TD SOP+PROFORM MOD'!$B$2:$AT$2,0)+1,0),"")</f>
        <v/>
      </c>
      <c r="H150" s="26" t="str">
        <f t="shared" si="40"/>
        <v/>
      </c>
      <c r="I150" s="25" t="str">
        <f>IFERROR(VLOOKUP($A150,'TD SOP+PROFORM MOD'!$A$5:$AD$750,MATCH(I$4,'TD SOP+PROFORM MOD'!$B$2:$AT$2,0)+1,0),"")</f>
        <v/>
      </c>
      <c r="J150" s="25" t="str">
        <f>IFERROR(VLOOKUP($A150,'TD SOP+PROFORM MOD'!$A$5:$AD$750,MATCH(J$4,'TD SOP+PROFORM MOD'!$B$2:$AT$2,0)+1,0),"")</f>
        <v/>
      </c>
      <c r="K150" s="26" t="str">
        <f t="shared" si="41"/>
        <v/>
      </c>
      <c r="L150" s="25" t="str">
        <f>IFERROR(VLOOKUP($A150,'TD SOP+PROFORM MOD'!$A$5:$AD$750,MATCH(L$4,'TD SOP+PROFORM MOD'!$B$2:$AT$2,0)+1,0),"")</f>
        <v/>
      </c>
      <c r="M150" s="25" t="str">
        <f>IFERROR(VLOOKUP($A150,'TD SOP+PROFORM MOD'!$A$5:$AD$750,MATCH(M$4,'TD SOP+PROFORM MOD'!$B$2:$AT$2,0)+1,0),"")</f>
        <v/>
      </c>
      <c r="N150" s="26" t="str">
        <f t="shared" si="42"/>
        <v/>
      </c>
      <c r="O150" s="25">
        <f>IFERROR(VLOOKUP($A150,'TD SOP+PROFORM MOD'!$A$5:$AD$750,MATCH(O$4,'TD SOP+PROFORM MOD'!$B$2:$AD$2,0)+1,0),0)+IFERROR(VLOOKUP($A150,'TD SOP+PROFORM MOD'!$A$5:$AD$750,MATCH(O$2,'TD SOP+PROFORM MOD'!$B$2:$AD$2,0)+1,0),0)</f>
        <v>0</v>
      </c>
      <c r="P150" s="25">
        <f>IFERROR(VLOOKUP($A150,'TD SOP+PROFORM MOD'!$A$5:$AD$750,MATCH(P$4,'TD SOP+PROFORM MOD'!$B$2:$AD$2,0)+1,0),0)+IFERROR(VLOOKUP($A150,'TD SOP+PROFORM MOD'!$A$5:$AD$750,MATCH(P$2,'TD SOP+PROFORM MOD'!$B$2:$AD$2,0)+1,0),0)</f>
        <v>0</v>
      </c>
      <c r="Q150" s="26" t="str">
        <f t="shared" si="43"/>
        <v/>
      </c>
      <c r="R150" s="25">
        <f>IFERROR(VLOOKUP($A150,'TD SOP+PROFORM MOD'!$A$5:$AD$750,MATCH(R$4,'TD SOP+PROFORM MOD'!$B$2:$AD$2,0)+1,0),0)+IFERROR(VLOOKUP($A150,'TD SOP+PROFORM MOD'!$A$5:$AD$750,MATCH(R$2,'TD SOP+PROFORM MOD'!$B$2:$AD$2,0)+1,0),0)</f>
        <v>0</v>
      </c>
      <c r="S150" s="25">
        <f>IFERROR(VLOOKUP($A150,'TD SOP+PROFORM MOD'!$A$5:$AD$750,MATCH(S$4,'TD SOP+PROFORM MOD'!$B$2:$AD$2,0)+1,0),0)+IFERROR(VLOOKUP($A150,'TD SOP+PROFORM MOD'!$A$5:$AD$750,MATCH(S$2,'TD SOP+PROFORM MOD'!$B$2:$AD$2,0)+1,0),0)</f>
        <v>0</v>
      </c>
      <c r="T150" s="26" t="str">
        <f t="shared" si="44"/>
        <v/>
      </c>
      <c r="U150" s="25">
        <f>IFERROR(VLOOKUP($A150,'TD SOP+PROFORM MOD'!$A$5:$AD$750,MATCH(U$4,'TD SOP+PROFORM MOD'!$B$2:$AD$2,0)+1,0),0)+IFERROR(VLOOKUP($A150,'TD SOP+PROFORM MOD'!$A$5:$AD$750,MATCH(U$2,'TD SOP+PROFORM MOD'!$B$2:$AD$2,0)+1,0),0)</f>
        <v>0</v>
      </c>
      <c r="V150" s="25">
        <f>IFERROR(VLOOKUP($A150,'TD SOP+PROFORM MOD'!$A$5:$AD$750,MATCH(V$4,'TD SOP+PROFORM MOD'!$B$2:$AD$2,0)+1,0),0)+IFERROR(VLOOKUP($A150,'TD SOP+PROFORM MOD'!$A$5:$AD$750,MATCH(V$2,'TD SOP+PROFORM MOD'!$B$2:$AD$2,0)+1,0),0)</f>
        <v>0</v>
      </c>
      <c r="W150" s="26" t="str">
        <f t="shared" si="45"/>
        <v/>
      </c>
      <c r="X150" s="25">
        <f>IFERROR(VLOOKUP($A150,'TD SOP+PROFORM MOD'!$A$5:$AD$750,MATCH(X$4,'TD SOP+PROFORM MOD'!$B$2:$AD$2,0)+1,0),0)+IFERROR(VLOOKUP($A150,'TD SOP+PROFORM MOD'!$A$5:$AD$750,MATCH(X$2,'TD SOP+PROFORM MOD'!$B$2:$AD$2,0)+1,0),0)</f>
        <v>0</v>
      </c>
      <c r="Y150" s="25">
        <f>IFERROR(VLOOKUP($A150,'TD SOP+PROFORM MOD'!$A$5:$AD$750,MATCH(Y$4,'TD SOP+PROFORM MOD'!$B$2:$AD$2,0)+1,0),0)+IFERROR(VLOOKUP($A150,'TD SOP+PROFORM MOD'!$A$5:$AD$750,MATCH(Y$2,'TD SOP+PROFORM MOD'!$B$2:$AD$2,0)+1,0),0)</f>
        <v>0</v>
      </c>
      <c r="Z150" s="26" t="str">
        <f t="shared" si="46"/>
        <v/>
      </c>
      <c r="AA150" s="25">
        <f>IFERROR(VLOOKUP($A150,'TD SOP+PROFORM MOD'!$A$5:$AD$750,MATCH(AA$4,'TD SOP+PROFORM MOD'!$B$2:$AD$2,0)+1,0),0)+IFERROR(VLOOKUP($A150,'TD SOP+PROFORM MOD'!$A$5:$AD$750,MATCH(AA$2,'TD SOP+PROFORM MOD'!$B$2:$AD$2,0)+1,0),0)</f>
        <v>0</v>
      </c>
      <c r="AB150" s="25">
        <f>IFERROR(VLOOKUP($A150,'TD SOP+PROFORM MOD'!$A$5:$AD$750,MATCH(AB$4,'TD SOP+PROFORM MOD'!$B$2:$AD$2,0)+1,0),0)+IFERROR(VLOOKUP($A150,'TD SOP+PROFORM MOD'!$A$5:$AD$750,MATCH(AB$2,'TD SOP+PROFORM MOD'!$B$2:$AD$2,0)+1,0),0)</f>
        <v>0</v>
      </c>
      <c r="AC150" s="26" t="str">
        <f t="shared" si="47"/>
        <v/>
      </c>
      <c r="AD150" s="25">
        <f>IFERROR(VLOOKUP($A150,'TD SOP+PROFORM MOD'!$A$5:$AD$750,MATCH(AD$4,'TD SOP+PROFORM MOD'!$B$2:$AD$2,0)+1,0),0)+IFERROR(VLOOKUP($A150,'TD SOP+PROFORM MOD'!$A$5:$AD$750,MATCH(AD$2,'TD SOP+PROFORM MOD'!$B$2:$AD$2,0)+1,0),0)</f>
        <v>0</v>
      </c>
      <c r="AE150" s="25">
        <f>IFERROR(VLOOKUP($A150,'TD SOP+PROFORM MOD'!$A$5:$AD$750,MATCH(AE$4,'TD SOP+PROFORM MOD'!$B$2:$AD$2,0)+1,0),0)+IFERROR(VLOOKUP($A150,'TD SOP+PROFORM MOD'!$A$5:$AD$750,MATCH(AE$2,'TD SOP+PROFORM MOD'!$B$2:$AD$2,0)+1,0),0)</f>
        <v>0</v>
      </c>
      <c r="AF150" s="26" t="str">
        <f t="shared" si="48"/>
        <v/>
      </c>
      <c r="AG150" s="25">
        <f>IFERROR(VLOOKUP($A150,'TD SOP+PROFORM MOD'!$A$5:$AD$750,MATCH(AG$4,'TD SOP+PROFORM MOD'!$B$2:$AD$2,0)+1,0),0)+IFERROR(VLOOKUP($A150,'TD SOP+PROFORM MOD'!$A$5:$AD$750,MATCH(AG$2,'TD SOP+PROFORM MOD'!$B$2:$AD$2,0)+1,0),0)</f>
        <v>0</v>
      </c>
      <c r="AH150" s="25">
        <f>IFERROR(VLOOKUP($A150,'TD SOP+PROFORM MOD'!$A$5:$AD$750,MATCH(AH$4,'TD SOP+PROFORM MOD'!$B$2:$AD$2,0)+1,0),0)+IFERROR(VLOOKUP($A150,'TD SOP+PROFORM MOD'!$A$5:$AD$750,MATCH(AH$2,'TD SOP+PROFORM MOD'!$B$2:$AD$2,0)+1,0),0)</f>
        <v>0</v>
      </c>
      <c r="AI150" s="26" t="str">
        <f t="shared" si="49"/>
        <v/>
      </c>
      <c r="AJ150" s="25">
        <f>IFERROR(VLOOKUP($A150,'TD SOP+PROFORM MOD'!$A$5:$AD$750,MATCH(AJ$4,'TD SOP+PROFORM MOD'!$B$2:$AD$2,0)+1,0),0)+IFERROR(VLOOKUP($A150,'TD SOP+PROFORM MOD'!$A$5:$AD$750,MATCH(AJ$2,'TD SOP+PROFORM MOD'!$B$2:$AD$2,0)+1,0),0)</f>
        <v>0</v>
      </c>
      <c r="AK150" s="25">
        <f>IFERROR(VLOOKUP($A150,'TD SOP+PROFORM MOD'!$A$5:$AD$750,MATCH(AK$4,'TD SOP+PROFORM MOD'!$B$2:$AD$2,0)+1,0),0)+IFERROR(VLOOKUP($A150,'TD SOP+PROFORM MOD'!$A$5:$AD$750,MATCH(AK$2,'TD SOP+PROFORM MOD'!$B$2:$AD$2,0)+1,0),0)</f>
        <v>0</v>
      </c>
      <c r="AL150" s="26" t="str">
        <f t="shared" si="50"/>
        <v/>
      </c>
      <c r="AM150" s="25">
        <f t="shared" si="52"/>
        <v>0</v>
      </c>
      <c r="AN150" s="25">
        <f t="shared" si="52"/>
        <v>0</v>
      </c>
      <c r="AO150" s="26" t="str">
        <f t="shared" si="51"/>
        <v/>
      </c>
      <c r="AR150" s="25">
        <f>SUMIF('B&amp;S YTD LFY'!B:B,"="&amp;A150,'B&amp;S YTD LFY'!C:C)</f>
        <v>0</v>
      </c>
      <c r="AS150" s="25">
        <f t="shared" si="53"/>
        <v>0</v>
      </c>
      <c r="AT150" s="25"/>
    </row>
    <row r="151" spans="1:46" x14ac:dyDescent="0.35">
      <c r="A151" s="24">
        <f>IF(AND('TD SOP+PROFORM MOD'!A148&lt;&gt;"",'TD SOP+PROFORM MOD'!A148&lt;&gt;"TOTAL"),'TD SOP+PROFORM MOD'!A148,0)</f>
        <v>0</v>
      </c>
      <c r="C151" s="25" t="str">
        <f>IFERROR(VLOOKUP($A151,'TD SOP+PROFORM MOD'!$A$5:$AD$750,MATCH(C$4,'TD SOP+PROFORM MOD'!$B$2:$AT$2,0)+1,0),"")</f>
        <v/>
      </c>
      <c r="D151" s="25" t="str">
        <f>IFERROR(VLOOKUP($A151,'TD SOP+PROFORM MOD'!$A$5:$AD$750,MATCH(D$4,'TD SOP+PROFORM MOD'!$B$2:$AT$2,0)+1,0),"")</f>
        <v/>
      </c>
      <c r="E151" s="26" t="str">
        <f t="shared" si="39"/>
        <v/>
      </c>
      <c r="F151" s="25" t="str">
        <f>IFERROR(VLOOKUP($A151,'TD SOP+PROFORM MOD'!$A$5:$AD$750,MATCH(F$4,'TD SOP+PROFORM MOD'!$B$2:$AT$2,0)+1,0),"")</f>
        <v/>
      </c>
      <c r="G151" s="25" t="str">
        <f>IFERROR(VLOOKUP($A151,'TD SOP+PROFORM MOD'!$A$5:$AD$750,MATCH(G$4,'TD SOP+PROFORM MOD'!$B$2:$AT$2,0)+1,0),"")</f>
        <v/>
      </c>
      <c r="H151" s="26" t="str">
        <f t="shared" si="40"/>
        <v/>
      </c>
      <c r="I151" s="25" t="str">
        <f>IFERROR(VLOOKUP($A151,'TD SOP+PROFORM MOD'!$A$5:$AD$750,MATCH(I$4,'TD SOP+PROFORM MOD'!$B$2:$AT$2,0)+1,0),"")</f>
        <v/>
      </c>
      <c r="J151" s="25" t="str">
        <f>IFERROR(VLOOKUP($A151,'TD SOP+PROFORM MOD'!$A$5:$AD$750,MATCH(J$4,'TD SOP+PROFORM MOD'!$B$2:$AT$2,0)+1,0),"")</f>
        <v/>
      </c>
      <c r="K151" s="26" t="str">
        <f t="shared" si="41"/>
        <v/>
      </c>
      <c r="L151" s="25" t="str">
        <f>IFERROR(VLOOKUP($A151,'TD SOP+PROFORM MOD'!$A$5:$AD$750,MATCH(L$4,'TD SOP+PROFORM MOD'!$B$2:$AT$2,0)+1,0),"")</f>
        <v/>
      </c>
      <c r="M151" s="25" t="str">
        <f>IFERROR(VLOOKUP($A151,'TD SOP+PROFORM MOD'!$A$5:$AD$750,MATCH(M$4,'TD SOP+PROFORM MOD'!$B$2:$AT$2,0)+1,0),"")</f>
        <v/>
      </c>
      <c r="N151" s="26" t="str">
        <f t="shared" si="42"/>
        <v/>
      </c>
      <c r="O151" s="25">
        <f>IFERROR(VLOOKUP($A151,'TD SOP+PROFORM MOD'!$A$5:$AD$750,MATCH(O$4,'TD SOP+PROFORM MOD'!$B$2:$AD$2,0)+1,0),0)+IFERROR(VLOOKUP($A151,'TD SOP+PROFORM MOD'!$A$5:$AD$750,MATCH(O$2,'TD SOP+PROFORM MOD'!$B$2:$AD$2,0)+1,0),0)</f>
        <v>0</v>
      </c>
      <c r="P151" s="25">
        <f>IFERROR(VLOOKUP($A151,'TD SOP+PROFORM MOD'!$A$5:$AD$750,MATCH(P$4,'TD SOP+PROFORM MOD'!$B$2:$AD$2,0)+1,0),0)+IFERROR(VLOOKUP($A151,'TD SOP+PROFORM MOD'!$A$5:$AD$750,MATCH(P$2,'TD SOP+PROFORM MOD'!$B$2:$AD$2,0)+1,0),0)</f>
        <v>0</v>
      </c>
      <c r="Q151" s="26" t="str">
        <f t="shared" si="43"/>
        <v/>
      </c>
      <c r="R151" s="25">
        <f>IFERROR(VLOOKUP($A151,'TD SOP+PROFORM MOD'!$A$5:$AD$750,MATCH(R$4,'TD SOP+PROFORM MOD'!$B$2:$AD$2,0)+1,0),0)+IFERROR(VLOOKUP($A151,'TD SOP+PROFORM MOD'!$A$5:$AD$750,MATCH(R$2,'TD SOP+PROFORM MOD'!$B$2:$AD$2,0)+1,0),0)</f>
        <v>0</v>
      </c>
      <c r="S151" s="25">
        <f>IFERROR(VLOOKUP($A151,'TD SOP+PROFORM MOD'!$A$5:$AD$750,MATCH(S$4,'TD SOP+PROFORM MOD'!$B$2:$AD$2,0)+1,0),0)+IFERROR(VLOOKUP($A151,'TD SOP+PROFORM MOD'!$A$5:$AD$750,MATCH(S$2,'TD SOP+PROFORM MOD'!$B$2:$AD$2,0)+1,0),0)</f>
        <v>0</v>
      </c>
      <c r="T151" s="26" t="str">
        <f t="shared" si="44"/>
        <v/>
      </c>
      <c r="U151" s="25">
        <f>IFERROR(VLOOKUP($A151,'TD SOP+PROFORM MOD'!$A$5:$AD$750,MATCH(U$4,'TD SOP+PROFORM MOD'!$B$2:$AD$2,0)+1,0),0)+IFERROR(VLOOKUP($A151,'TD SOP+PROFORM MOD'!$A$5:$AD$750,MATCH(U$2,'TD SOP+PROFORM MOD'!$B$2:$AD$2,0)+1,0),0)</f>
        <v>0</v>
      </c>
      <c r="V151" s="25">
        <f>IFERROR(VLOOKUP($A151,'TD SOP+PROFORM MOD'!$A$5:$AD$750,MATCH(V$4,'TD SOP+PROFORM MOD'!$B$2:$AD$2,0)+1,0),0)+IFERROR(VLOOKUP($A151,'TD SOP+PROFORM MOD'!$A$5:$AD$750,MATCH(V$2,'TD SOP+PROFORM MOD'!$B$2:$AD$2,0)+1,0),0)</f>
        <v>0</v>
      </c>
      <c r="W151" s="26" t="str">
        <f t="shared" si="45"/>
        <v/>
      </c>
      <c r="X151" s="25">
        <f>IFERROR(VLOOKUP($A151,'TD SOP+PROFORM MOD'!$A$5:$AD$750,MATCH(X$4,'TD SOP+PROFORM MOD'!$B$2:$AD$2,0)+1,0),0)+IFERROR(VLOOKUP($A151,'TD SOP+PROFORM MOD'!$A$5:$AD$750,MATCH(X$2,'TD SOP+PROFORM MOD'!$B$2:$AD$2,0)+1,0),0)</f>
        <v>0</v>
      </c>
      <c r="Y151" s="25">
        <f>IFERROR(VLOOKUP($A151,'TD SOP+PROFORM MOD'!$A$5:$AD$750,MATCH(Y$4,'TD SOP+PROFORM MOD'!$B$2:$AD$2,0)+1,0),0)+IFERROR(VLOOKUP($A151,'TD SOP+PROFORM MOD'!$A$5:$AD$750,MATCH(Y$2,'TD SOP+PROFORM MOD'!$B$2:$AD$2,0)+1,0),0)</f>
        <v>0</v>
      </c>
      <c r="Z151" s="26" t="str">
        <f t="shared" si="46"/>
        <v/>
      </c>
      <c r="AA151" s="25">
        <f>IFERROR(VLOOKUP($A151,'TD SOP+PROFORM MOD'!$A$5:$AD$750,MATCH(AA$4,'TD SOP+PROFORM MOD'!$B$2:$AD$2,0)+1,0),0)+IFERROR(VLOOKUP($A151,'TD SOP+PROFORM MOD'!$A$5:$AD$750,MATCH(AA$2,'TD SOP+PROFORM MOD'!$B$2:$AD$2,0)+1,0),0)</f>
        <v>0</v>
      </c>
      <c r="AB151" s="25">
        <f>IFERROR(VLOOKUP($A151,'TD SOP+PROFORM MOD'!$A$5:$AD$750,MATCH(AB$4,'TD SOP+PROFORM MOD'!$B$2:$AD$2,0)+1,0),0)+IFERROR(VLOOKUP($A151,'TD SOP+PROFORM MOD'!$A$5:$AD$750,MATCH(AB$2,'TD SOP+PROFORM MOD'!$B$2:$AD$2,0)+1,0),0)</f>
        <v>0</v>
      </c>
      <c r="AC151" s="26" t="str">
        <f t="shared" si="47"/>
        <v/>
      </c>
      <c r="AD151" s="25">
        <f>IFERROR(VLOOKUP($A151,'TD SOP+PROFORM MOD'!$A$5:$AD$750,MATCH(AD$4,'TD SOP+PROFORM MOD'!$B$2:$AD$2,0)+1,0),0)+IFERROR(VLOOKUP($A151,'TD SOP+PROFORM MOD'!$A$5:$AD$750,MATCH(AD$2,'TD SOP+PROFORM MOD'!$B$2:$AD$2,0)+1,0),0)</f>
        <v>0</v>
      </c>
      <c r="AE151" s="25">
        <f>IFERROR(VLOOKUP($A151,'TD SOP+PROFORM MOD'!$A$5:$AD$750,MATCH(AE$4,'TD SOP+PROFORM MOD'!$B$2:$AD$2,0)+1,0),0)+IFERROR(VLOOKUP($A151,'TD SOP+PROFORM MOD'!$A$5:$AD$750,MATCH(AE$2,'TD SOP+PROFORM MOD'!$B$2:$AD$2,0)+1,0),0)</f>
        <v>0</v>
      </c>
      <c r="AF151" s="26" t="str">
        <f t="shared" si="48"/>
        <v/>
      </c>
      <c r="AG151" s="25">
        <f>IFERROR(VLOOKUP($A151,'TD SOP+PROFORM MOD'!$A$5:$AD$750,MATCH(AG$4,'TD SOP+PROFORM MOD'!$B$2:$AD$2,0)+1,0),0)+IFERROR(VLOOKUP($A151,'TD SOP+PROFORM MOD'!$A$5:$AD$750,MATCH(AG$2,'TD SOP+PROFORM MOD'!$B$2:$AD$2,0)+1,0),0)</f>
        <v>0</v>
      </c>
      <c r="AH151" s="25">
        <f>IFERROR(VLOOKUP($A151,'TD SOP+PROFORM MOD'!$A$5:$AD$750,MATCH(AH$4,'TD SOP+PROFORM MOD'!$B$2:$AD$2,0)+1,0),0)+IFERROR(VLOOKUP($A151,'TD SOP+PROFORM MOD'!$A$5:$AD$750,MATCH(AH$2,'TD SOP+PROFORM MOD'!$B$2:$AD$2,0)+1,0),0)</f>
        <v>0</v>
      </c>
      <c r="AI151" s="26" t="str">
        <f t="shared" si="49"/>
        <v/>
      </c>
      <c r="AJ151" s="25">
        <f>IFERROR(VLOOKUP($A151,'TD SOP+PROFORM MOD'!$A$5:$AD$750,MATCH(AJ$4,'TD SOP+PROFORM MOD'!$B$2:$AD$2,0)+1,0),0)+IFERROR(VLOOKUP($A151,'TD SOP+PROFORM MOD'!$A$5:$AD$750,MATCH(AJ$2,'TD SOP+PROFORM MOD'!$B$2:$AD$2,0)+1,0),0)</f>
        <v>0</v>
      </c>
      <c r="AK151" s="25">
        <f>IFERROR(VLOOKUP($A151,'TD SOP+PROFORM MOD'!$A$5:$AD$750,MATCH(AK$4,'TD SOP+PROFORM MOD'!$B$2:$AD$2,0)+1,0),0)+IFERROR(VLOOKUP($A151,'TD SOP+PROFORM MOD'!$A$5:$AD$750,MATCH(AK$2,'TD SOP+PROFORM MOD'!$B$2:$AD$2,0)+1,0),0)</f>
        <v>0</v>
      </c>
      <c r="AL151" s="26" t="str">
        <f t="shared" si="50"/>
        <v/>
      </c>
      <c r="AM151" s="25">
        <f t="shared" si="52"/>
        <v>0</v>
      </c>
      <c r="AN151" s="25">
        <f t="shared" si="52"/>
        <v>0</v>
      </c>
      <c r="AO151" s="26" t="str">
        <f t="shared" si="51"/>
        <v/>
      </c>
      <c r="AR151" s="25">
        <f>SUMIF('B&amp;S YTD LFY'!B:B,"="&amp;A151,'B&amp;S YTD LFY'!C:C)</f>
        <v>0</v>
      </c>
      <c r="AS151" s="25">
        <f t="shared" si="53"/>
        <v>0</v>
      </c>
      <c r="AT151" s="25"/>
    </row>
    <row r="152" spans="1:46" x14ac:dyDescent="0.35">
      <c r="A152" s="24">
        <f>IF(AND('TD SOP+PROFORM MOD'!A149&lt;&gt;"",'TD SOP+PROFORM MOD'!A149&lt;&gt;"TOTAL"),'TD SOP+PROFORM MOD'!A149,0)</f>
        <v>0</v>
      </c>
      <c r="C152" s="25" t="str">
        <f>IFERROR(VLOOKUP($A152,'TD SOP+PROFORM MOD'!$A$5:$AD$750,MATCH(C$4,'TD SOP+PROFORM MOD'!$B$2:$AT$2,0)+1,0),"")</f>
        <v/>
      </c>
      <c r="D152" s="25" t="str">
        <f>IFERROR(VLOOKUP($A152,'TD SOP+PROFORM MOD'!$A$5:$AD$750,MATCH(D$4,'TD SOP+PROFORM MOD'!$B$2:$AT$2,0)+1,0),"")</f>
        <v/>
      </c>
      <c r="E152" s="26" t="str">
        <f t="shared" si="39"/>
        <v/>
      </c>
      <c r="F152" s="25" t="str">
        <f>IFERROR(VLOOKUP($A152,'TD SOP+PROFORM MOD'!$A$5:$AD$750,MATCH(F$4,'TD SOP+PROFORM MOD'!$B$2:$AT$2,0)+1,0),"")</f>
        <v/>
      </c>
      <c r="G152" s="25" t="str">
        <f>IFERROR(VLOOKUP($A152,'TD SOP+PROFORM MOD'!$A$5:$AD$750,MATCH(G$4,'TD SOP+PROFORM MOD'!$B$2:$AT$2,0)+1,0),"")</f>
        <v/>
      </c>
      <c r="H152" s="26" t="str">
        <f t="shared" si="40"/>
        <v/>
      </c>
      <c r="I152" s="25" t="str">
        <f>IFERROR(VLOOKUP($A152,'TD SOP+PROFORM MOD'!$A$5:$AD$750,MATCH(I$4,'TD SOP+PROFORM MOD'!$B$2:$AT$2,0)+1,0),"")</f>
        <v/>
      </c>
      <c r="J152" s="25" t="str">
        <f>IFERROR(VLOOKUP($A152,'TD SOP+PROFORM MOD'!$A$5:$AD$750,MATCH(J$4,'TD SOP+PROFORM MOD'!$B$2:$AT$2,0)+1,0),"")</f>
        <v/>
      </c>
      <c r="K152" s="26" t="str">
        <f t="shared" si="41"/>
        <v/>
      </c>
      <c r="L152" s="25" t="str">
        <f>IFERROR(VLOOKUP($A152,'TD SOP+PROFORM MOD'!$A$5:$AD$750,MATCH(L$4,'TD SOP+PROFORM MOD'!$B$2:$AT$2,0)+1,0),"")</f>
        <v/>
      </c>
      <c r="M152" s="25" t="str">
        <f>IFERROR(VLOOKUP($A152,'TD SOP+PROFORM MOD'!$A$5:$AD$750,MATCH(M$4,'TD SOP+PROFORM MOD'!$B$2:$AT$2,0)+1,0),"")</f>
        <v/>
      </c>
      <c r="N152" s="26" t="str">
        <f t="shared" si="42"/>
        <v/>
      </c>
      <c r="O152" s="25">
        <f>IFERROR(VLOOKUP($A152,'TD SOP+PROFORM MOD'!$A$5:$AD$750,MATCH(O$4,'TD SOP+PROFORM MOD'!$B$2:$AD$2,0)+1,0),0)+IFERROR(VLOOKUP($A152,'TD SOP+PROFORM MOD'!$A$5:$AD$750,MATCH(O$2,'TD SOP+PROFORM MOD'!$B$2:$AD$2,0)+1,0),0)</f>
        <v>0</v>
      </c>
      <c r="P152" s="25">
        <f>IFERROR(VLOOKUP($A152,'TD SOP+PROFORM MOD'!$A$5:$AD$750,MATCH(P$4,'TD SOP+PROFORM MOD'!$B$2:$AD$2,0)+1,0),0)+IFERROR(VLOOKUP($A152,'TD SOP+PROFORM MOD'!$A$5:$AD$750,MATCH(P$2,'TD SOP+PROFORM MOD'!$B$2:$AD$2,0)+1,0),0)</f>
        <v>0</v>
      </c>
      <c r="Q152" s="26" t="str">
        <f t="shared" si="43"/>
        <v/>
      </c>
      <c r="R152" s="25">
        <f>IFERROR(VLOOKUP($A152,'TD SOP+PROFORM MOD'!$A$5:$AD$750,MATCH(R$4,'TD SOP+PROFORM MOD'!$B$2:$AD$2,0)+1,0),0)+IFERROR(VLOOKUP($A152,'TD SOP+PROFORM MOD'!$A$5:$AD$750,MATCH(R$2,'TD SOP+PROFORM MOD'!$B$2:$AD$2,0)+1,0),0)</f>
        <v>0</v>
      </c>
      <c r="S152" s="25">
        <f>IFERROR(VLOOKUP($A152,'TD SOP+PROFORM MOD'!$A$5:$AD$750,MATCH(S$4,'TD SOP+PROFORM MOD'!$B$2:$AD$2,0)+1,0),0)+IFERROR(VLOOKUP($A152,'TD SOP+PROFORM MOD'!$A$5:$AD$750,MATCH(S$2,'TD SOP+PROFORM MOD'!$B$2:$AD$2,0)+1,0),0)</f>
        <v>0</v>
      </c>
      <c r="T152" s="26" t="str">
        <f t="shared" si="44"/>
        <v/>
      </c>
      <c r="U152" s="25">
        <f>IFERROR(VLOOKUP($A152,'TD SOP+PROFORM MOD'!$A$5:$AD$750,MATCH(U$4,'TD SOP+PROFORM MOD'!$B$2:$AD$2,0)+1,0),0)+IFERROR(VLOOKUP($A152,'TD SOP+PROFORM MOD'!$A$5:$AD$750,MATCH(U$2,'TD SOP+PROFORM MOD'!$B$2:$AD$2,0)+1,0),0)</f>
        <v>0</v>
      </c>
      <c r="V152" s="25">
        <f>IFERROR(VLOOKUP($A152,'TD SOP+PROFORM MOD'!$A$5:$AD$750,MATCH(V$4,'TD SOP+PROFORM MOD'!$B$2:$AD$2,0)+1,0),0)+IFERROR(VLOOKUP($A152,'TD SOP+PROFORM MOD'!$A$5:$AD$750,MATCH(V$2,'TD SOP+PROFORM MOD'!$B$2:$AD$2,0)+1,0),0)</f>
        <v>0</v>
      </c>
      <c r="W152" s="26" t="str">
        <f t="shared" si="45"/>
        <v/>
      </c>
      <c r="X152" s="25">
        <f>IFERROR(VLOOKUP($A152,'TD SOP+PROFORM MOD'!$A$5:$AD$750,MATCH(X$4,'TD SOP+PROFORM MOD'!$B$2:$AD$2,0)+1,0),0)+IFERROR(VLOOKUP($A152,'TD SOP+PROFORM MOD'!$A$5:$AD$750,MATCH(X$2,'TD SOP+PROFORM MOD'!$B$2:$AD$2,0)+1,0),0)</f>
        <v>0</v>
      </c>
      <c r="Y152" s="25">
        <f>IFERROR(VLOOKUP($A152,'TD SOP+PROFORM MOD'!$A$5:$AD$750,MATCH(Y$4,'TD SOP+PROFORM MOD'!$B$2:$AD$2,0)+1,0),0)+IFERROR(VLOOKUP($A152,'TD SOP+PROFORM MOD'!$A$5:$AD$750,MATCH(Y$2,'TD SOP+PROFORM MOD'!$B$2:$AD$2,0)+1,0),0)</f>
        <v>0</v>
      </c>
      <c r="Z152" s="26" t="str">
        <f t="shared" si="46"/>
        <v/>
      </c>
      <c r="AA152" s="25">
        <f>IFERROR(VLOOKUP($A152,'TD SOP+PROFORM MOD'!$A$5:$AD$750,MATCH(AA$4,'TD SOP+PROFORM MOD'!$B$2:$AD$2,0)+1,0),0)+IFERROR(VLOOKUP($A152,'TD SOP+PROFORM MOD'!$A$5:$AD$750,MATCH(AA$2,'TD SOP+PROFORM MOD'!$B$2:$AD$2,0)+1,0),0)</f>
        <v>0</v>
      </c>
      <c r="AB152" s="25">
        <f>IFERROR(VLOOKUP($A152,'TD SOP+PROFORM MOD'!$A$5:$AD$750,MATCH(AB$4,'TD SOP+PROFORM MOD'!$B$2:$AD$2,0)+1,0),0)+IFERROR(VLOOKUP($A152,'TD SOP+PROFORM MOD'!$A$5:$AD$750,MATCH(AB$2,'TD SOP+PROFORM MOD'!$B$2:$AD$2,0)+1,0),0)</f>
        <v>0</v>
      </c>
      <c r="AC152" s="26" t="str">
        <f t="shared" si="47"/>
        <v/>
      </c>
      <c r="AD152" s="25">
        <f>IFERROR(VLOOKUP($A152,'TD SOP+PROFORM MOD'!$A$5:$AD$750,MATCH(AD$4,'TD SOP+PROFORM MOD'!$B$2:$AD$2,0)+1,0),0)+IFERROR(VLOOKUP($A152,'TD SOP+PROFORM MOD'!$A$5:$AD$750,MATCH(AD$2,'TD SOP+PROFORM MOD'!$B$2:$AD$2,0)+1,0),0)</f>
        <v>0</v>
      </c>
      <c r="AE152" s="25">
        <f>IFERROR(VLOOKUP($A152,'TD SOP+PROFORM MOD'!$A$5:$AD$750,MATCH(AE$4,'TD SOP+PROFORM MOD'!$B$2:$AD$2,0)+1,0),0)+IFERROR(VLOOKUP($A152,'TD SOP+PROFORM MOD'!$A$5:$AD$750,MATCH(AE$2,'TD SOP+PROFORM MOD'!$B$2:$AD$2,0)+1,0),0)</f>
        <v>0</v>
      </c>
      <c r="AF152" s="26" t="str">
        <f t="shared" si="48"/>
        <v/>
      </c>
      <c r="AG152" s="25">
        <f>IFERROR(VLOOKUP($A152,'TD SOP+PROFORM MOD'!$A$5:$AD$750,MATCH(AG$4,'TD SOP+PROFORM MOD'!$B$2:$AD$2,0)+1,0),0)+IFERROR(VLOOKUP($A152,'TD SOP+PROFORM MOD'!$A$5:$AD$750,MATCH(AG$2,'TD SOP+PROFORM MOD'!$B$2:$AD$2,0)+1,0),0)</f>
        <v>0</v>
      </c>
      <c r="AH152" s="25">
        <f>IFERROR(VLOOKUP($A152,'TD SOP+PROFORM MOD'!$A$5:$AD$750,MATCH(AH$4,'TD SOP+PROFORM MOD'!$B$2:$AD$2,0)+1,0),0)+IFERROR(VLOOKUP($A152,'TD SOP+PROFORM MOD'!$A$5:$AD$750,MATCH(AH$2,'TD SOP+PROFORM MOD'!$B$2:$AD$2,0)+1,0),0)</f>
        <v>0</v>
      </c>
      <c r="AI152" s="26" t="str">
        <f t="shared" si="49"/>
        <v/>
      </c>
      <c r="AJ152" s="25">
        <f>IFERROR(VLOOKUP($A152,'TD SOP+PROFORM MOD'!$A$5:$AD$750,MATCH(AJ$4,'TD SOP+PROFORM MOD'!$B$2:$AD$2,0)+1,0),0)+IFERROR(VLOOKUP($A152,'TD SOP+PROFORM MOD'!$A$5:$AD$750,MATCH(AJ$2,'TD SOP+PROFORM MOD'!$B$2:$AD$2,0)+1,0),0)</f>
        <v>0</v>
      </c>
      <c r="AK152" s="25">
        <f>IFERROR(VLOOKUP($A152,'TD SOP+PROFORM MOD'!$A$5:$AD$750,MATCH(AK$4,'TD SOP+PROFORM MOD'!$B$2:$AD$2,0)+1,0),0)+IFERROR(VLOOKUP($A152,'TD SOP+PROFORM MOD'!$A$5:$AD$750,MATCH(AK$2,'TD SOP+PROFORM MOD'!$B$2:$AD$2,0)+1,0),0)</f>
        <v>0</v>
      </c>
      <c r="AL152" s="26" t="str">
        <f t="shared" si="50"/>
        <v/>
      </c>
      <c r="AM152" s="25">
        <f t="shared" si="52"/>
        <v>0</v>
      </c>
      <c r="AN152" s="25">
        <f t="shared" si="52"/>
        <v>0</v>
      </c>
      <c r="AO152" s="26" t="str">
        <f t="shared" si="51"/>
        <v/>
      </c>
      <c r="AR152" s="25">
        <f>SUMIF('B&amp;S YTD LFY'!B:B,"="&amp;A152,'B&amp;S YTD LFY'!C:C)</f>
        <v>0</v>
      </c>
      <c r="AS152" s="25">
        <f t="shared" si="53"/>
        <v>0</v>
      </c>
      <c r="AT152" s="25"/>
    </row>
    <row r="153" spans="1:46" x14ac:dyDescent="0.35">
      <c r="A153" s="24">
        <f>IF(AND('TD SOP+PROFORM MOD'!A150&lt;&gt;"",'TD SOP+PROFORM MOD'!A150&lt;&gt;"TOTAL"),'TD SOP+PROFORM MOD'!A150,0)</f>
        <v>0</v>
      </c>
      <c r="C153" s="25" t="str">
        <f>IFERROR(VLOOKUP($A153,'TD SOP+PROFORM MOD'!$A$5:$AD$750,MATCH(C$4,'TD SOP+PROFORM MOD'!$B$2:$AT$2,0)+1,0),"")</f>
        <v/>
      </c>
      <c r="D153" s="25" t="str">
        <f>IFERROR(VLOOKUP($A153,'TD SOP+PROFORM MOD'!$A$5:$AD$750,MATCH(D$4,'TD SOP+PROFORM MOD'!$B$2:$AT$2,0)+1,0),"")</f>
        <v/>
      </c>
      <c r="E153" s="26" t="str">
        <f t="shared" si="39"/>
        <v/>
      </c>
      <c r="F153" s="25" t="str">
        <f>IFERROR(VLOOKUP($A153,'TD SOP+PROFORM MOD'!$A$5:$AD$750,MATCH(F$4,'TD SOP+PROFORM MOD'!$B$2:$AT$2,0)+1,0),"")</f>
        <v/>
      </c>
      <c r="G153" s="25" t="str">
        <f>IFERROR(VLOOKUP($A153,'TD SOP+PROFORM MOD'!$A$5:$AD$750,MATCH(G$4,'TD SOP+PROFORM MOD'!$B$2:$AT$2,0)+1,0),"")</f>
        <v/>
      </c>
      <c r="H153" s="26" t="str">
        <f t="shared" si="40"/>
        <v/>
      </c>
      <c r="I153" s="25" t="str">
        <f>IFERROR(VLOOKUP($A153,'TD SOP+PROFORM MOD'!$A$5:$AD$750,MATCH(I$4,'TD SOP+PROFORM MOD'!$B$2:$AT$2,0)+1,0),"")</f>
        <v/>
      </c>
      <c r="J153" s="25" t="str">
        <f>IFERROR(VLOOKUP($A153,'TD SOP+PROFORM MOD'!$A$5:$AD$750,MATCH(J$4,'TD SOP+PROFORM MOD'!$B$2:$AT$2,0)+1,0),"")</f>
        <v/>
      </c>
      <c r="K153" s="26" t="str">
        <f t="shared" si="41"/>
        <v/>
      </c>
      <c r="L153" s="25" t="str">
        <f>IFERROR(VLOOKUP($A153,'TD SOP+PROFORM MOD'!$A$5:$AD$750,MATCH(L$4,'TD SOP+PROFORM MOD'!$B$2:$AT$2,0)+1,0),"")</f>
        <v/>
      </c>
      <c r="M153" s="25" t="str">
        <f>IFERROR(VLOOKUP($A153,'TD SOP+PROFORM MOD'!$A$5:$AD$750,MATCH(M$4,'TD SOP+PROFORM MOD'!$B$2:$AT$2,0)+1,0),"")</f>
        <v/>
      </c>
      <c r="N153" s="26" t="str">
        <f t="shared" si="42"/>
        <v/>
      </c>
      <c r="O153" s="25">
        <f>IFERROR(VLOOKUP($A153,'TD SOP+PROFORM MOD'!$A$5:$AD$750,MATCH(O$4,'TD SOP+PROFORM MOD'!$B$2:$AD$2,0)+1,0),0)+IFERROR(VLOOKUP($A153,'TD SOP+PROFORM MOD'!$A$5:$AD$750,MATCH(O$2,'TD SOP+PROFORM MOD'!$B$2:$AD$2,0)+1,0),0)</f>
        <v>0</v>
      </c>
      <c r="P153" s="25">
        <f>IFERROR(VLOOKUP($A153,'TD SOP+PROFORM MOD'!$A$5:$AD$750,MATCH(P$4,'TD SOP+PROFORM MOD'!$B$2:$AD$2,0)+1,0),0)+IFERROR(VLOOKUP($A153,'TD SOP+PROFORM MOD'!$A$5:$AD$750,MATCH(P$2,'TD SOP+PROFORM MOD'!$B$2:$AD$2,0)+1,0),0)</f>
        <v>0</v>
      </c>
      <c r="Q153" s="26" t="str">
        <f t="shared" si="43"/>
        <v/>
      </c>
      <c r="R153" s="25">
        <f>IFERROR(VLOOKUP($A153,'TD SOP+PROFORM MOD'!$A$5:$AD$750,MATCH(R$4,'TD SOP+PROFORM MOD'!$B$2:$AD$2,0)+1,0),0)+IFERROR(VLOOKUP($A153,'TD SOP+PROFORM MOD'!$A$5:$AD$750,MATCH(R$2,'TD SOP+PROFORM MOD'!$B$2:$AD$2,0)+1,0),0)</f>
        <v>0</v>
      </c>
      <c r="S153" s="25">
        <f>IFERROR(VLOOKUP($A153,'TD SOP+PROFORM MOD'!$A$5:$AD$750,MATCH(S$4,'TD SOP+PROFORM MOD'!$B$2:$AD$2,0)+1,0),0)+IFERROR(VLOOKUP($A153,'TD SOP+PROFORM MOD'!$A$5:$AD$750,MATCH(S$2,'TD SOP+PROFORM MOD'!$B$2:$AD$2,0)+1,0),0)</f>
        <v>0</v>
      </c>
      <c r="T153" s="26" t="str">
        <f t="shared" si="44"/>
        <v/>
      </c>
      <c r="U153" s="25">
        <f>IFERROR(VLOOKUP($A153,'TD SOP+PROFORM MOD'!$A$5:$AD$750,MATCH(U$4,'TD SOP+PROFORM MOD'!$B$2:$AD$2,0)+1,0),0)+IFERROR(VLOOKUP($A153,'TD SOP+PROFORM MOD'!$A$5:$AD$750,MATCH(U$2,'TD SOP+PROFORM MOD'!$B$2:$AD$2,0)+1,0),0)</f>
        <v>0</v>
      </c>
      <c r="V153" s="25">
        <f>IFERROR(VLOOKUP($A153,'TD SOP+PROFORM MOD'!$A$5:$AD$750,MATCH(V$4,'TD SOP+PROFORM MOD'!$B$2:$AD$2,0)+1,0),0)+IFERROR(VLOOKUP($A153,'TD SOP+PROFORM MOD'!$A$5:$AD$750,MATCH(V$2,'TD SOP+PROFORM MOD'!$B$2:$AD$2,0)+1,0),0)</f>
        <v>0</v>
      </c>
      <c r="W153" s="26" t="str">
        <f t="shared" si="45"/>
        <v/>
      </c>
      <c r="X153" s="25">
        <f>IFERROR(VLOOKUP($A153,'TD SOP+PROFORM MOD'!$A$5:$AD$750,MATCH(X$4,'TD SOP+PROFORM MOD'!$B$2:$AD$2,0)+1,0),0)+IFERROR(VLOOKUP($A153,'TD SOP+PROFORM MOD'!$A$5:$AD$750,MATCH(X$2,'TD SOP+PROFORM MOD'!$B$2:$AD$2,0)+1,0),0)</f>
        <v>0</v>
      </c>
      <c r="Y153" s="25">
        <f>IFERROR(VLOOKUP($A153,'TD SOP+PROFORM MOD'!$A$5:$AD$750,MATCH(Y$4,'TD SOP+PROFORM MOD'!$B$2:$AD$2,0)+1,0),0)+IFERROR(VLOOKUP($A153,'TD SOP+PROFORM MOD'!$A$5:$AD$750,MATCH(Y$2,'TD SOP+PROFORM MOD'!$B$2:$AD$2,0)+1,0),0)</f>
        <v>0</v>
      </c>
      <c r="Z153" s="26" t="str">
        <f t="shared" si="46"/>
        <v/>
      </c>
      <c r="AA153" s="25">
        <f>IFERROR(VLOOKUP($A153,'TD SOP+PROFORM MOD'!$A$5:$AD$750,MATCH(AA$4,'TD SOP+PROFORM MOD'!$B$2:$AD$2,0)+1,0),0)+IFERROR(VLOOKUP($A153,'TD SOP+PROFORM MOD'!$A$5:$AD$750,MATCH(AA$2,'TD SOP+PROFORM MOD'!$B$2:$AD$2,0)+1,0),0)</f>
        <v>0</v>
      </c>
      <c r="AB153" s="25">
        <f>IFERROR(VLOOKUP($A153,'TD SOP+PROFORM MOD'!$A$5:$AD$750,MATCH(AB$4,'TD SOP+PROFORM MOD'!$B$2:$AD$2,0)+1,0),0)+IFERROR(VLOOKUP($A153,'TD SOP+PROFORM MOD'!$A$5:$AD$750,MATCH(AB$2,'TD SOP+PROFORM MOD'!$B$2:$AD$2,0)+1,0),0)</f>
        <v>0</v>
      </c>
      <c r="AC153" s="26" t="str">
        <f t="shared" si="47"/>
        <v/>
      </c>
      <c r="AD153" s="25">
        <f>IFERROR(VLOOKUP($A153,'TD SOP+PROFORM MOD'!$A$5:$AD$750,MATCH(AD$4,'TD SOP+PROFORM MOD'!$B$2:$AD$2,0)+1,0),0)+IFERROR(VLOOKUP($A153,'TD SOP+PROFORM MOD'!$A$5:$AD$750,MATCH(AD$2,'TD SOP+PROFORM MOD'!$B$2:$AD$2,0)+1,0),0)</f>
        <v>0</v>
      </c>
      <c r="AE153" s="25">
        <f>IFERROR(VLOOKUP($A153,'TD SOP+PROFORM MOD'!$A$5:$AD$750,MATCH(AE$4,'TD SOP+PROFORM MOD'!$B$2:$AD$2,0)+1,0),0)+IFERROR(VLOOKUP($A153,'TD SOP+PROFORM MOD'!$A$5:$AD$750,MATCH(AE$2,'TD SOP+PROFORM MOD'!$B$2:$AD$2,0)+1,0),0)</f>
        <v>0</v>
      </c>
      <c r="AF153" s="26" t="str">
        <f t="shared" si="48"/>
        <v/>
      </c>
      <c r="AG153" s="25">
        <f>IFERROR(VLOOKUP($A153,'TD SOP+PROFORM MOD'!$A$5:$AD$750,MATCH(AG$4,'TD SOP+PROFORM MOD'!$B$2:$AD$2,0)+1,0),0)+IFERROR(VLOOKUP($A153,'TD SOP+PROFORM MOD'!$A$5:$AD$750,MATCH(AG$2,'TD SOP+PROFORM MOD'!$B$2:$AD$2,0)+1,0),0)</f>
        <v>0</v>
      </c>
      <c r="AH153" s="25">
        <f>IFERROR(VLOOKUP($A153,'TD SOP+PROFORM MOD'!$A$5:$AD$750,MATCH(AH$4,'TD SOP+PROFORM MOD'!$B$2:$AD$2,0)+1,0),0)+IFERROR(VLOOKUP($A153,'TD SOP+PROFORM MOD'!$A$5:$AD$750,MATCH(AH$2,'TD SOP+PROFORM MOD'!$B$2:$AD$2,0)+1,0),0)</f>
        <v>0</v>
      </c>
      <c r="AI153" s="26" t="str">
        <f t="shared" si="49"/>
        <v/>
      </c>
      <c r="AJ153" s="25">
        <f>IFERROR(VLOOKUP($A153,'TD SOP+PROFORM MOD'!$A$5:$AD$750,MATCH(AJ$4,'TD SOP+PROFORM MOD'!$B$2:$AD$2,0)+1,0),0)+IFERROR(VLOOKUP($A153,'TD SOP+PROFORM MOD'!$A$5:$AD$750,MATCH(AJ$2,'TD SOP+PROFORM MOD'!$B$2:$AD$2,0)+1,0),0)</f>
        <v>0</v>
      </c>
      <c r="AK153" s="25">
        <f>IFERROR(VLOOKUP($A153,'TD SOP+PROFORM MOD'!$A$5:$AD$750,MATCH(AK$4,'TD SOP+PROFORM MOD'!$B$2:$AD$2,0)+1,0),0)+IFERROR(VLOOKUP($A153,'TD SOP+PROFORM MOD'!$A$5:$AD$750,MATCH(AK$2,'TD SOP+PROFORM MOD'!$B$2:$AD$2,0)+1,0),0)</f>
        <v>0</v>
      </c>
      <c r="AL153" s="26" t="str">
        <f t="shared" si="50"/>
        <v/>
      </c>
      <c r="AM153" s="25">
        <f t="shared" si="52"/>
        <v>0</v>
      </c>
      <c r="AN153" s="25">
        <f t="shared" si="52"/>
        <v>0</v>
      </c>
      <c r="AO153" s="26" t="str">
        <f t="shared" si="51"/>
        <v/>
      </c>
      <c r="AR153" s="25">
        <f>SUMIF('B&amp;S YTD LFY'!B:B,"="&amp;A153,'B&amp;S YTD LFY'!C:C)</f>
        <v>0</v>
      </c>
      <c r="AS153" s="25">
        <f t="shared" si="53"/>
        <v>0</v>
      </c>
      <c r="AT153" s="25"/>
    </row>
    <row r="154" spans="1:46" x14ac:dyDescent="0.35">
      <c r="A154" s="24">
        <f>IF(AND('TD SOP+PROFORM MOD'!A151&lt;&gt;"",'TD SOP+PROFORM MOD'!A151&lt;&gt;"TOTAL"),'TD SOP+PROFORM MOD'!A151,0)</f>
        <v>0</v>
      </c>
      <c r="C154" s="25" t="str">
        <f>IFERROR(VLOOKUP($A154,'TD SOP+PROFORM MOD'!$A$5:$AD$750,MATCH(C$4,'TD SOP+PROFORM MOD'!$B$2:$AT$2,0)+1,0),"")</f>
        <v/>
      </c>
      <c r="D154" s="25" t="str">
        <f>IFERROR(VLOOKUP($A154,'TD SOP+PROFORM MOD'!$A$5:$AD$750,MATCH(D$4,'TD SOP+PROFORM MOD'!$B$2:$AT$2,0)+1,0),"")</f>
        <v/>
      </c>
      <c r="E154" s="26" t="str">
        <f t="shared" si="39"/>
        <v/>
      </c>
      <c r="F154" s="25" t="str">
        <f>IFERROR(VLOOKUP($A154,'TD SOP+PROFORM MOD'!$A$5:$AD$750,MATCH(F$4,'TD SOP+PROFORM MOD'!$B$2:$AT$2,0)+1,0),"")</f>
        <v/>
      </c>
      <c r="G154" s="25" t="str">
        <f>IFERROR(VLOOKUP($A154,'TD SOP+PROFORM MOD'!$A$5:$AD$750,MATCH(G$4,'TD SOP+PROFORM MOD'!$B$2:$AT$2,0)+1,0),"")</f>
        <v/>
      </c>
      <c r="H154" s="26" t="str">
        <f t="shared" si="40"/>
        <v/>
      </c>
      <c r="I154" s="25" t="str">
        <f>IFERROR(VLOOKUP($A154,'TD SOP+PROFORM MOD'!$A$5:$AD$750,MATCH(I$4,'TD SOP+PROFORM MOD'!$B$2:$AT$2,0)+1,0),"")</f>
        <v/>
      </c>
      <c r="J154" s="25" t="str">
        <f>IFERROR(VLOOKUP($A154,'TD SOP+PROFORM MOD'!$A$5:$AD$750,MATCH(J$4,'TD SOP+PROFORM MOD'!$B$2:$AT$2,0)+1,0),"")</f>
        <v/>
      </c>
      <c r="K154" s="26" t="str">
        <f t="shared" si="41"/>
        <v/>
      </c>
      <c r="L154" s="25" t="str">
        <f>IFERROR(VLOOKUP($A154,'TD SOP+PROFORM MOD'!$A$5:$AD$750,MATCH(L$4,'TD SOP+PROFORM MOD'!$B$2:$AT$2,0)+1,0),"")</f>
        <v/>
      </c>
      <c r="M154" s="25" t="str">
        <f>IFERROR(VLOOKUP($A154,'TD SOP+PROFORM MOD'!$A$5:$AD$750,MATCH(M$4,'TD SOP+PROFORM MOD'!$B$2:$AT$2,0)+1,0),"")</f>
        <v/>
      </c>
      <c r="N154" s="26" t="str">
        <f t="shared" si="42"/>
        <v/>
      </c>
      <c r="O154" s="25">
        <f>IFERROR(VLOOKUP($A154,'TD SOP+PROFORM MOD'!$A$5:$AD$750,MATCH(O$4,'TD SOP+PROFORM MOD'!$B$2:$AD$2,0)+1,0),0)+IFERROR(VLOOKUP($A154,'TD SOP+PROFORM MOD'!$A$5:$AD$750,MATCH(O$2,'TD SOP+PROFORM MOD'!$B$2:$AD$2,0)+1,0),0)</f>
        <v>0</v>
      </c>
      <c r="P154" s="25">
        <f>IFERROR(VLOOKUP($A154,'TD SOP+PROFORM MOD'!$A$5:$AD$750,MATCH(P$4,'TD SOP+PROFORM MOD'!$B$2:$AD$2,0)+1,0),0)+IFERROR(VLOOKUP($A154,'TD SOP+PROFORM MOD'!$A$5:$AD$750,MATCH(P$2,'TD SOP+PROFORM MOD'!$B$2:$AD$2,0)+1,0),0)</f>
        <v>0</v>
      </c>
      <c r="Q154" s="26" t="str">
        <f t="shared" si="43"/>
        <v/>
      </c>
      <c r="R154" s="25">
        <f>IFERROR(VLOOKUP($A154,'TD SOP+PROFORM MOD'!$A$5:$AD$750,MATCH(R$4,'TD SOP+PROFORM MOD'!$B$2:$AD$2,0)+1,0),0)+IFERROR(VLOOKUP($A154,'TD SOP+PROFORM MOD'!$A$5:$AD$750,MATCH(R$2,'TD SOP+PROFORM MOD'!$B$2:$AD$2,0)+1,0),0)</f>
        <v>0</v>
      </c>
      <c r="S154" s="25">
        <f>IFERROR(VLOOKUP($A154,'TD SOP+PROFORM MOD'!$A$5:$AD$750,MATCH(S$4,'TD SOP+PROFORM MOD'!$B$2:$AD$2,0)+1,0),0)+IFERROR(VLOOKUP($A154,'TD SOP+PROFORM MOD'!$A$5:$AD$750,MATCH(S$2,'TD SOP+PROFORM MOD'!$B$2:$AD$2,0)+1,0),0)</f>
        <v>0</v>
      </c>
      <c r="T154" s="26" t="str">
        <f t="shared" si="44"/>
        <v/>
      </c>
      <c r="U154" s="25">
        <f>IFERROR(VLOOKUP($A154,'TD SOP+PROFORM MOD'!$A$5:$AD$750,MATCH(U$4,'TD SOP+PROFORM MOD'!$B$2:$AD$2,0)+1,0),0)+IFERROR(VLOOKUP($A154,'TD SOP+PROFORM MOD'!$A$5:$AD$750,MATCH(U$2,'TD SOP+PROFORM MOD'!$B$2:$AD$2,0)+1,0),0)</f>
        <v>0</v>
      </c>
      <c r="V154" s="25">
        <f>IFERROR(VLOOKUP($A154,'TD SOP+PROFORM MOD'!$A$5:$AD$750,MATCH(V$4,'TD SOP+PROFORM MOD'!$B$2:$AD$2,0)+1,0),0)+IFERROR(VLOOKUP($A154,'TD SOP+PROFORM MOD'!$A$5:$AD$750,MATCH(V$2,'TD SOP+PROFORM MOD'!$B$2:$AD$2,0)+1,0),0)</f>
        <v>0</v>
      </c>
      <c r="W154" s="26" t="str">
        <f t="shared" si="45"/>
        <v/>
      </c>
      <c r="X154" s="25">
        <f>IFERROR(VLOOKUP($A154,'TD SOP+PROFORM MOD'!$A$5:$AD$750,MATCH(X$4,'TD SOP+PROFORM MOD'!$B$2:$AD$2,0)+1,0),0)+IFERROR(VLOOKUP($A154,'TD SOP+PROFORM MOD'!$A$5:$AD$750,MATCH(X$2,'TD SOP+PROFORM MOD'!$B$2:$AD$2,0)+1,0),0)</f>
        <v>0</v>
      </c>
      <c r="Y154" s="25">
        <f>IFERROR(VLOOKUP($A154,'TD SOP+PROFORM MOD'!$A$5:$AD$750,MATCH(Y$4,'TD SOP+PROFORM MOD'!$B$2:$AD$2,0)+1,0),0)+IFERROR(VLOOKUP($A154,'TD SOP+PROFORM MOD'!$A$5:$AD$750,MATCH(Y$2,'TD SOP+PROFORM MOD'!$B$2:$AD$2,0)+1,0),0)</f>
        <v>0</v>
      </c>
      <c r="Z154" s="26" t="str">
        <f t="shared" si="46"/>
        <v/>
      </c>
      <c r="AA154" s="25">
        <f>IFERROR(VLOOKUP($A154,'TD SOP+PROFORM MOD'!$A$5:$AD$750,MATCH(AA$4,'TD SOP+PROFORM MOD'!$B$2:$AD$2,0)+1,0),0)+IFERROR(VLOOKUP($A154,'TD SOP+PROFORM MOD'!$A$5:$AD$750,MATCH(AA$2,'TD SOP+PROFORM MOD'!$B$2:$AD$2,0)+1,0),0)</f>
        <v>0</v>
      </c>
      <c r="AB154" s="25">
        <f>IFERROR(VLOOKUP($A154,'TD SOP+PROFORM MOD'!$A$5:$AD$750,MATCH(AB$4,'TD SOP+PROFORM MOD'!$B$2:$AD$2,0)+1,0),0)+IFERROR(VLOOKUP($A154,'TD SOP+PROFORM MOD'!$A$5:$AD$750,MATCH(AB$2,'TD SOP+PROFORM MOD'!$B$2:$AD$2,0)+1,0),0)</f>
        <v>0</v>
      </c>
      <c r="AC154" s="26" t="str">
        <f t="shared" si="47"/>
        <v/>
      </c>
      <c r="AD154" s="25">
        <f>IFERROR(VLOOKUP($A154,'TD SOP+PROFORM MOD'!$A$5:$AD$750,MATCH(AD$4,'TD SOP+PROFORM MOD'!$B$2:$AD$2,0)+1,0),0)+IFERROR(VLOOKUP($A154,'TD SOP+PROFORM MOD'!$A$5:$AD$750,MATCH(AD$2,'TD SOP+PROFORM MOD'!$B$2:$AD$2,0)+1,0),0)</f>
        <v>0</v>
      </c>
      <c r="AE154" s="25">
        <f>IFERROR(VLOOKUP($A154,'TD SOP+PROFORM MOD'!$A$5:$AD$750,MATCH(AE$4,'TD SOP+PROFORM MOD'!$B$2:$AD$2,0)+1,0),0)+IFERROR(VLOOKUP($A154,'TD SOP+PROFORM MOD'!$A$5:$AD$750,MATCH(AE$2,'TD SOP+PROFORM MOD'!$B$2:$AD$2,0)+1,0),0)</f>
        <v>0</v>
      </c>
      <c r="AF154" s="26" t="str">
        <f t="shared" si="48"/>
        <v/>
      </c>
      <c r="AG154" s="25">
        <f>IFERROR(VLOOKUP($A154,'TD SOP+PROFORM MOD'!$A$5:$AD$750,MATCH(AG$4,'TD SOP+PROFORM MOD'!$B$2:$AD$2,0)+1,0),0)+IFERROR(VLOOKUP($A154,'TD SOP+PROFORM MOD'!$A$5:$AD$750,MATCH(AG$2,'TD SOP+PROFORM MOD'!$B$2:$AD$2,0)+1,0),0)</f>
        <v>0</v>
      </c>
      <c r="AH154" s="25">
        <f>IFERROR(VLOOKUP($A154,'TD SOP+PROFORM MOD'!$A$5:$AD$750,MATCH(AH$4,'TD SOP+PROFORM MOD'!$B$2:$AD$2,0)+1,0),0)+IFERROR(VLOOKUP($A154,'TD SOP+PROFORM MOD'!$A$5:$AD$750,MATCH(AH$2,'TD SOP+PROFORM MOD'!$B$2:$AD$2,0)+1,0),0)</f>
        <v>0</v>
      </c>
      <c r="AI154" s="26" t="str">
        <f t="shared" si="49"/>
        <v/>
      </c>
      <c r="AJ154" s="25">
        <f>IFERROR(VLOOKUP($A154,'TD SOP+PROFORM MOD'!$A$5:$AD$750,MATCH(AJ$4,'TD SOP+PROFORM MOD'!$B$2:$AD$2,0)+1,0),0)+IFERROR(VLOOKUP($A154,'TD SOP+PROFORM MOD'!$A$5:$AD$750,MATCH(AJ$2,'TD SOP+PROFORM MOD'!$B$2:$AD$2,0)+1,0),0)</f>
        <v>0</v>
      </c>
      <c r="AK154" s="25">
        <f>IFERROR(VLOOKUP($A154,'TD SOP+PROFORM MOD'!$A$5:$AD$750,MATCH(AK$4,'TD SOP+PROFORM MOD'!$B$2:$AD$2,0)+1,0),0)+IFERROR(VLOOKUP($A154,'TD SOP+PROFORM MOD'!$A$5:$AD$750,MATCH(AK$2,'TD SOP+PROFORM MOD'!$B$2:$AD$2,0)+1,0),0)</f>
        <v>0</v>
      </c>
      <c r="AL154" s="26" t="str">
        <f t="shared" si="50"/>
        <v/>
      </c>
      <c r="AM154" s="25">
        <f t="shared" si="52"/>
        <v>0</v>
      </c>
      <c r="AN154" s="25">
        <f t="shared" si="52"/>
        <v>0</v>
      </c>
      <c r="AO154" s="26" t="str">
        <f t="shared" si="51"/>
        <v/>
      </c>
      <c r="AR154" s="25">
        <f>SUMIF('B&amp;S YTD LFY'!B:B,"="&amp;A154,'B&amp;S YTD LFY'!C:C)</f>
        <v>0</v>
      </c>
      <c r="AS154" s="25">
        <f t="shared" si="53"/>
        <v>0</v>
      </c>
      <c r="AT154" s="25"/>
    </row>
    <row r="155" spans="1:46" x14ac:dyDescent="0.35">
      <c r="A155" s="24">
        <f>IF(AND('TD SOP+PROFORM MOD'!A152&lt;&gt;"",'TD SOP+PROFORM MOD'!A152&lt;&gt;"TOTAL"),'TD SOP+PROFORM MOD'!A152,0)</f>
        <v>0</v>
      </c>
      <c r="C155" s="25" t="str">
        <f>IFERROR(VLOOKUP($A155,'TD SOP+PROFORM MOD'!$A$5:$AD$750,MATCH(C$4,'TD SOP+PROFORM MOD'!$B$2:$AT$2,0)+1,0),"")</f>
        <v/>
      </c>
      <c r="D155" s="25" t="str">
        <f>IFERROR(VLOOKUP($A155,'TD SOP+PROFORM MOD'!$A$5:$AD$750,MATCH(D$4,'TD SOP+PROFORM MOD'!$B$2:$AT$2,0)+1,0),"")</f>
        <v/>
      </c>
      <c r="E155" s="26" t="str">
        <f t="shared" si="39"/>
        <v/>
      </c>
      <c r="F155" s="25" t="str">
        <f>IFERROR(VLOOKUP($A155,'TD SOP+PROFORM MOD'!$A$5:$AD$750,MATCH(F$4,'TD SOP+PROFORM MOD'!$B$2:$AT$2,0)+1,0),"")</f>
        <v/>
      </c>
      <c r="G155" s="25" t="str">
        <f>IFERROR(VLOOKUP($A155,'TD SOP+PROFORM MOD'!$A$5:$AD$750,MATCH(G$4,'TD SOP+PROFORM MOD'!$B$2:$AT$2,0)+1,0),"")</f>
        <v/>
      </c>
      <c r="H155" s="26" t="str">
        <f t="shared" si="40"/>
        <v/>
      </c>
      <c r="I155" s="25" t="str">
        <f>IFERROR(VLOOKUP($A155,'TD SOP+PROFORM MOD'!$A$5:$AD$750,MATCH(I$4,'TD SOP+PROFORM MOD'!$B$2:$AT$2,0)+1,0),"")</f>
        <v/>
      </c>
      <c r="J155" s="25" t="str">
        <f>IFERROR(VLOOKUP($A155,'TD SOP+PROFORM MOD'!$A$5:$AD$750,MATCH(J$4,'TD SOP+PROFORM MOD'!$B$2:$AT$2,0)+1,0),"")</f>
        <v/>
      </c>
      <c r="K155" s="26" t="str">
        <f t="shared" si="41"/>
        <v/>
      </c>
      <c r="L155" s="25" t="str">
        <f>IFERROR(VLOOKUP($A155,'TD SOP+PROFORM MOD'!$A$5:$AD$750,MATCH(L$4,'TD SOP+PROFORM MOD'!$B$2:$AT$2,0)+1,0),"")</f>
        <v/>
      </c>
      <c r="M155" s="25" t="str">
        <f>IFERROR(VLOOKUP($A155,'TD SOP+PROFORM MOD'!$A$5:$AD$750,MATCH(M$4,'TD SOP+PROFORM MOD'!$B$2:$AT$2,0)+1,0),"")</f>
        <v/>
      </c>
      <c r="N155" s="26" t="str">
        <f t="shared" si="42"/>
        <v/>
      </c>
      <c r="O155" s="25">
        <f>IFERROR(VLOOKUP($A155,'TD SOP+PROFORM MOD'!$A$5:$AD$750,MATCH(O$4,'TD SOP+PROFORM MOD'!$B$2:$AD$2,0)+1,0),0)+IFERROR(VLOOKUP($A155,'TD SOP+PROFORM MOD'!$A$5:$AD$750,MATCH(O$2,'TD SOP+PROFORM MOD'!$B$2:$AD$2,0)+1,0),0)</f>
        <v>0</v>
      </c>
      <c r="P155" s="25">
        <f>IFERROR(VLOOKUP($A155,'TD SOP+PROFORM MOD'!$A$5:$AD$750,MATCH(P$4,'TD SOP+PROFORM MOD'!$B$2:$AD$2,0)+1,0),0)+IFERROR(VLOOKUP($A155,'TD SOP+PROFORM MOD'!$A$5:$AD$750,MATCH(P$2,'TD SOP+PROFORM MOD'!$B$2:$AD$2,0)+1,0),0)</f>
        <v>0</v>
      </c>
      <c r="Q155" s="26" t="str">
        <f t="shared" si="43"/>
        <v/>
      </c>
      <c r="R155" s="25">
        <f>IFERROR(VLOOKUP($A155,'TD SOP+PROFORM MOD'!$A$5:$AD$750,MATCH(R$4,'TD SOP+PROFORM MOD'!$B$2:$AD$2,0)+1,0),0)+IFERROR(VLOOKUP($A155,'TD SOP+PROFORM MOD'!$A$5:$AD$750,MATCH(R$2,'TD SOP+PROFORM MOD'!$B$2:$AD$2,0)+1,0),0)</f>
        <v>0</v>
      </c>
      <c r="S155" s="25">
        <f>IFERROR(VLOOKUP($A155,'TD SOP+PROFORM MOD'!$A$5:$AD$750,MATCH(S$4,'TD SOP+PROFORM MOD'!$B$2:$AD$2,0)+1,0),0)+IFERROR(VLOOKUP($A155,'TD SOP+PROFORM MOD'!$A$5:$AD$750,MATCH(S$2,'TD SOP+PROFORM MOD'!$B$2:$AD$2,0)+1,0),0)</f>
        <v>0</v>
      </c>
      <c r="T155" s="26" t="str">
        <f t="shared" si="44"/>
        <v/>
      </c>
      <c r="U155" s="25">
        <f>IFERROR(VLOOKUP($A155,'TD SOP+PROFORM MOD'!$A$5:$AD$750,MATCH(U$4,'TD SOP+PROFORM MOD'!$B$2:$AD$2,0)+1,0),0)+IFERROR(VLOOKUP($A155,'TD SOP+PROFORM MOD'!$A$5:$AD$750,MATCH(U$2,'TD SOP+PROFORM MOD'!$B$2:$AD$2,0)+1,0),0)</f>
        <v>0</v>
      </c>
      <c r="V155" s="25">
        <f>IFERROR(VLOOKUP($A155,'TD SOP+PROFORM MOD'!$A$5:$AD$750,MATCH(V$4,'TD SOP+PROFORM MOD'!$B$2:$AD$2,0)+1,0),0)+IFERROR(VLOOKUP($A155,'TD SOP+PROFORM MOD'!$A$5:$AD$750,MATCH(V$2,'TD SOP+PROFORM MOD'!$B$2:$AD$2,0)+1,0),0)</f>
        <v>0</v>
      </c>
      <c r="W155" s="26" t="str">
        <f t="shared" si="45"/>
        <v/>
      </c>
      <c r="X155" s="25">
        <f>IFERROR(VLOOKUP($A155,'TD SOP+PROFORM MOD'!$A$5:$AD$750,MATCH(X$4,'TD SOP+PROFORM MOD'!$B$2:$AD$2,0)+1,0),0)+IFERROR(VLOOKUP($A155,'TD SOP+PROFORM MOD'!$A$5:$AD$750,MATCH(X$2,'TD SOP+PROFORM MOD'!$B$2:$AD$2,0)+1,0),0)</f>
        <v>0</v>
      </c>
      <c r="Y155" s="25">
        <f>IFERROR(VLOOKUP($A155,'TD SOP+PROFORM MOD'!$A$5:$AD$750,MATCH(Y$4,'TD SOP+PROFORM MOD'!$B$2:$AD$2,0)+1,0),0)+IFERROR(VLOOKUP($A155,'TD SOP+PROFORM MOD'!$A$5:$AD$750,MATCH(Y$2,'TD SOP+PROFORM MOD'!$B$2:$AD$2,0)+1,0),0)</f>
        <v>0</v>
      </c>
      <c r="Z155" s="26" t="str">
        <f t="shared" si="46"/>
        <v/>
      </c>
      <c r="AA155" s="25">
        <f>IFERROR(VLOOKUP($A155,'TD SOP+PROFORM MOD'!$A$5:$AD$750,MATCH(AA$4,'TD SOP+PROFORM MOD'!$B$2:$AD$2,0)+1,0),0)+IFERROR(VLOOKUP($A155,'TD SOP+PROFORM MOD'!$A$5:$AD$750,MATCH(AA$2,'TD SOP+PROFORM MOD'!$B$2:$AD$2,0)+1,0),0)</f>
        <v>0</v>
      </c>
      <c r="AB155" s="25">
        <f>IFERROR(VLOOKUP($A155,'TD SOP+PROFORM MOD'!$A$5:$AD$750,MATCH(AB$4,'TD SOP+PROFORM MOD'!$B$2:$AD$2,0)+1,0),0)+IFERROR(VLOOKUP($A155,'TD SOP+PROFORM MOD'!$A$5:$AD$750,MATCH(AB$2,'TD SOP+PROFORM MOD'!$B$2:$AD$2,0)+1,0),0)</f>
        <v>0</v>
      </c>
      <c r="AC155" s="26" t="str">
        <f t="shared" si="47"/>
        <v/>
      </c>
      <c r="AD155" s="25">
        <f>IFERROR(VLOOKUP($A155,'TD SOP+PROFORM MOD'!$A$5:$AD$750,MATCH(AD$4,'TD SOP+PROFORM MOD'!$B$2:$AD$2,0)+1,0),0)+IFERROR(VLOOKUP($A155,'TD SOP+PROFORM MOD'!$A$5:$AD$750,MATCH(AD$2,'TD SOP+PROFORM MOD'!$B$2:$AD$2,0)+1,0),0)</f>
        <v>0</v>
      </c>
      <c r="AE155" s="25">
        <f>IFERROR(VLOOKUP($A155,'TD SOP+PROFORM MOD'!$A$5:$AD$750,MATCH(AE$4,'TD SOP+PROFORM MOD'!$B$2:$AD$2,0)+1,0),0)+IFERROR(VLOOKUP($A155,'TD SOP+PROFORM MOD'!$A$5:$AD$750,MATCH(AE$2,'TD SOP+PROFORM MOD'!$B$2:$AD$2,0)+1,0),0)</f>
        <v>0</v>
      </c>
      <c r="AF155" s="26" t="str">
        <f t="shared" si="48"/>
        <v/>
      </c>
      <c r="AG155" s="25">
        <f>IFERROR(VLOOKUP($A155,'TD SOP+PROFORM MOD'!$A$5:$AD$750,MATCH(AG$4,'TD SOP+PROFORM MOD'!$B$2:$AD$2,0)+1,0),0)+IFERROR(VLOOKUP($A155,'TD SOP+PROFORM MOD'!$A$5:$AD$750,MATCH(AG$2,'TD SOP+PROFORM MOD'!$B$2:$AD$2,0)+1,0),0)</f>
        <v>0</v>
      </c>
      <c r="AH155" s="25">
        <f>IFERROR(VLOOKUP($A155,'TD SOP+PROFORM MOD'!$A$5:$AD$750,MATCH(AH$4,'TD SOP+PROFORM MOD'!$B$2:$AD$2,0)+1,0),0)+IFERROR(VLOOKUP($A155,'TD SOP+PROFORM MOD'!$A$5:$AD$750,MATCH(AH$2,'TD SOP+PROFORM MOD'!$B$2:$AD$2,0)+1,0),0)</f>
        <v>0</v>
      </c>
      <c r="AI155" s="26" t="str">
        <f t="shared" si="49"/>
        <v/>
      </c>
      <c r="AJ155" s="25">
        <f>IFERROR(VLOOKUP($A155,'TD SOP+PROFORM MOD'!$A$5:$AD$750,MATCH(AJ$4,'TD SOP+PROFORM MOD'!$B$2:$AD$2,0)+1,0),0)+IFERROR(VLOOKUP($A155,'TD SOP+PROFORM MOD'!$A$5:$AD$750,MATCH(AJ$2,'TD SOP+PROFORM MOD'!$B$2:$AD$2,0)+1,0),0)</f>
        <v>0</v>
      </c>
      <c r="AK155" s="25">
        <f>IFERROR(VLOOKUP($A155,'TD SOP+PROFORM MOD'!$A$5:$AD$750,MATCH(AK$4,'TD SOP+PROFORM MOD'!$B$2:$AD$2,0)+1,0),0)+IFERROR(VLOOKUP($A155,'TD SOP+PROFORM MOD'!$A$5:$AD$750,MATCH(AK$2,'TD SOP+PROFORM MOD'!$B$2:$AD$2,0)+1,0),0)</f>
        <v>0</v>
      </c>
      <c r="AL155" s="26" t="str">
        <f t="shared" si="50"/>
        <v/>
      </c>
      <c r="AM155" s="25">
        <f t="shared" si="52"/>
        <v>0</v>
      </c>
      <c r="AN155" s="25">
        <f t="shared" si="52"/>
        <v>0</v>
      </c>
      <c r="AO155" s="26" t="str">
        <f t="shared" si="51"/>
        <v/>
      </c>
      <c r="AR155" s="25">
        <f>SUMIF('B&amp;S YTD LFY'!B:B,"="&amp;A155,'B&amp;S YTD LFY'!C:C)</f>
        <v>0</v>
      </c>
      <c r="AS155" s="25">
        <f t="shared" si="53"/>
        <v>0</v>
      </c>
      <c r="AT155" s="25"/>
    </row>
    <row r="156" spans="1:46" x14ac:dyDescent="0.35">
      <c r="A156" s="24">
        <f>IF(AND('TD SOP+PROFORM MOD'!A153&lt;&gt;"",'TD SOP+PROFORM MOD'!A153&lt;&gt;"TOTAL"),'TD SOP+PROFORM MOD'!A153,0)</f>
        <v>0</v>
      </c>
      <c r="C156" s="25" t="str">
        <f>IFERROR(VLOOKUP($A156,'TD SOP+PROFORM MOD'!$A$5:$AD$750,MATCH(C$4,'TD SOP+PROFORM MOD'!$B$2:$AT$2,0)+1,0),"")</f>
        <v/>
      </c>
      <c r="D156" s="25" t="str">
        <f>IFERROR(VLOOKUP($A156,'TD SOP+PROFORM MOD'!$A$5:$AD$750,MATCH(D$4,'TD SOP+PROFORM MOD'!$B$2:$AT$2,0)+1,0),"")</f>
        <v/>
      </c>
      <c r="E156" s="26" t="str">
        <f t="shared" si="39"/>
        <v/>
      </c>
      <c r="F156" s="25" t="str">
        <f>IFERROR(VLOOKUP($A156,'TD SOP+PROFORM MOD'!$A$5:$AD$750,MATCH(F$4,'TD SOP+PROFORM MOD'!$B$2:$AT$2,0)+1,0),"")</f>
        <v/>
      </c>
      <c r="G156" s="25" t="str">
        <f>IFERROR(VLOOKUP($A156,'TD SOP+PROFORM MOD'!$A$5:$AD$750,MATCH(G$4,'TD SOP+PROFORM MOD'!$B$2:$AT$2,0)+1,0),"")</f>
        <v/>
      </c>
      <c r="H156" s="26" t="str">
        <f t="shared" si="40"/>
        <v/>
      </c>
      <c r="I156" s="25" t="str">
        <f>IFERROR(VLOOKUP($A156,'TD SOP+PROFORM MOD'!$A$5:$AD$750,MATCH(I$4,'TD SOP+PROFORM MOD'!$B$2:$AT$2,0)+1,0),"")</f>
        <v/>
      </c>
      <c r="J156" s="25" t="str">
        <f>IFERROR(VLOOKUP($A156,'TD SOP+PROFORM MOD'!$A$5:$AD$750,MATCH(J$4,'TD SOP+PROFORM MOD'!$B$2:$AT$2,0)+1,0),"")</f>
        <v/>
      </c>
      <c r="K156" s="26" t="str">
        <f t="shared" si="41"/>
        <v/>
      </c>
      <c r="L156" s="25" t="str">
        <f>IFERROR(VLOOKUP($A156,'TD SOP+PROFORM MOD'!$A$5:$AD$750,MATCH(L$4,'TD SOP+PROFORM MOD'!$B$2:$AT$2,0)+1,0),"")</f>
        <v/>
      </c>
      <c r="M156" s="25" t="str">
        <f>IFERROR(VLOOKUP($A156,'TD SOP+PROFORM MOD'!$A$5:$AD$750,MATCH(M$4,'TD SOP+PROFORM MOD'!$B$2:$AT$2,0)+1,0),"")</f>
        <v/>
      </c>
      <c r="N156" s="26" t="str">
        <f t="shared" si="42"/>
        <v/>
      </c>
      <c r="O156" s="25">
        <f>IFERROR(VLOOKUP($A156,'TD SOP+PROFORM MOD'!$A$5:$AD$750,MATCH(O$4,'TD SOP+PROFORM MOD'!$B$2:$AD$2,0)+1,0),0)+IFERROR(VLOOKUP($A156,'TD SOP+PROFORM MOD'!$A$5:$AD$750,MATCH(O$2,'TD SOP+PROFORM MOD'!$B$2:$AD$2,0)+1,0),0)</f>
        <v>0</v>
      </c>
      <c r="P156" s="25">
        <f>IFERROR(VLOOKUP($A156,'TD SOP+PROFORM MOD'!$A$5:$AD$750,MATCH(P$4,'TD SOP+PROFORM MOD'!$B$2:$AD$2,0)+1,0),0)+IFERROR(VLOOKUP($A156,'TD SOP+PROFORM MOD'!$A$5:$AD$750,MATCH(P$2,'TD SOP+PROFORM MOD'!$B$2:$AD$2,0)+1,0),0)</f>
        <v>0</v>
      </c>
      <c r="Q156" s="26" t="str">
        <f t="shared" si="43"/>
        <v/>
      </c>
      <c r="R156" s="25">
        <f>IFERROR(VLOOKUP($A156,'TD SOP+PROFORM MOD'!$A$5:$AD$750,MATCH(R$4,'TD SOP+PROFORM MOD'!$B$2:$AD$2,0)+1,0),0)+IFERROR(VLOOKUP($A156,'TD SOP+PROFORM MOD'!$A$5:$AD$750,MATCH(R$2,'TD SOP+PROFORM MOD'!$B$2:$AD$2,0)+1,0),0)</f>
        <v>0</v>
      </c>
      <c r="S156" s="25">
        <f>IFERROR(VLOOKUP($A156,'TD SOP+PROFORM MOD'!$A$5:$AD$750,MATCH(S$4,'TD SOP+PROFORM MOD'!$B$2:$AD$2,0)+1,0),0)+IFERROR(VLOOKUP($A156,'TD SOP+PROFORM MOD'!$A$5:$AD$750,MATCH(S$2,'TD SOP+PROFORM MOD'!$B$2:$AD$2,0)+1,0),0)</f>
        <v>0</v>
      </c>
      <c r="T156" s="26" t="str">
        <f t="shared" si="44"/>
        <v/>
      </c>
      <c r="U156" s="25">
        <f>IFERROR(VLOOKUP($A156,'TD SOP+PROFORM MOD'!$A$5:$AD$750,MATCH(U$4,'TD SOP+PROFORM MOD'!$B$2:$AD$2,0)+1,0),0)+IFERROR(VLOOKUP($A156,'TD SOP+PROFORM MOD'!$A$5:$AD$750,MATCH(U$2,'TD SOP+PROFORM MOD'!$B$2:$AD$2,0)+1,0),0)</f>
        <v>0</v>
      </c>
      <c r="V156" s="25">
        <f>IFERROR(VLOOKUP($A156,'TD SOP+PROFORM MOD'!$A$5:$AD$750,MATCH(V$4,'TD SOP+PROFORM MOD'!$B$2:$AD$2,0)+1,0),0)+IFERROR(VLOOKUP($A156,'TD SOP+PROFORM MOD'!$A$5:$AD$750,MATCH(V$2,'TD SOP+PROFORM MOD'!$B$2:$AD$2,0)+1,0),0)</f>
        <v>0</v>
      </c>
      <c r="W156" s="26" t="str">
        <f t="shared" si="45"/>
        <v/>
      </c>
      <c r="X156" s="25">
        <f>IFERROR(VLOOKUP($A156,'TD SOP+PROFORM MOD'!$A$5:$AD$750,MATCH(X$4,'TD SOP+PROFORM MOD'!$B$2:$AD$2,0)+1,0),0)+IFERROR(VLOOKUP($A156,'TD SOP+PROFORM MOD'!$A$5:$AD$750,MATCH(X$2,'TD SOP+PROFORM MOD'!$B$2:$AD$2,0)+1,0),0)</f>
        <v>0</v>
      </c>
      <c r="Y156" s="25">
        <f>IFERROR(VLOOKUP($A156,'TD SOP+PROFORM MOD'!$A$5:$AD$750,MATCH(Y$4,'TD SOP+PROFORM MOD'!$B$2:$AD$2,0)+1,0),0)+IFERROR(VLOOKUP($A156,'TD SOP+PROFORM MOD'!$A$5:$AD$750,MATCH(Y$2,'TD SOP+PROFORM MOD'!$B$2:$AD$2,0)+1,0),0)</f>
        <v>0</v>
      </c>
      <c r="Z156" s="26" t="str">
        <f t="shared" si="46"/>
        <v/>
      </c>
      <c r="AA156" s="25">
        <f>IFERROR(VLOOKUP($A156,'TD SOP+PROFORM MOD'!$A$5:$AD$750,MATCH(AA$4,'TD SOP+PROFORM MOD'!$B$2:$AD$2,0)+1,0),0)+IFERROR(VLOOKUP($A156,'TD SOP+PROFORM MOD'!$A$5:$AD$750,MATCH(AA$2,'TD SOP+PROFORM MOD'!$B$2:$AD$2,0)+1,0),0)</f>
        <v>0</v>
      </c>
      <c r="AB156" s="25">
        <f>IFERROR(VLOOKUP($A156,'TD SOP+PROFORM MOD'!$A$5:$AD$750,MATCH(AB$4,'TD SOP+PROFORM MOD'!$B$2:$AD$2,0)+1,0),0)+IFERROR(VLOOKUP($A156,'TD SOP+PROFORM MOD'!$A$5:$AD$750,MATCH(AB$2,'TD SOP+PROFORM MOD'!$B$2:$AD$2,0)+1,0),0)</f>
        <v>0</v>
      </c>
      <c r="AC156" s="26" t="str">
        <f t="shared" si="47"/>
        <v/>
      </c>
      <c r="AD156" s="25">
        <f>IFERROR(VLOOKUP($A156,'TD SOP+PROFORM MOD'!$A$5:$AD$750,MATCH(AD$4,'TD SOP+PROFORM MOD'!$B$2:$AD$2,0)+1,0),0)+IFERROR(VLOOKUP($A156,'TD SOP+PROFORM MOD'!$A$5:$AD$750,MATCH(AD$2,'TD SOP+PROFORM MOD'!$B$2:$AD$2,0)+1,0),0)</f>
        <v>0</v>
      </c>
      <c r="AE156" s="25">
        <f>IFERROR(VLOOKUP($A156,'TD SOP+PROFORM MOD'!$A$5:$AD$750,MATCH(AE$4,'TD SOP+PROFORM MOD'!$B$2:$AD$2,0)+1,0),0)+IFERROR(VLOOKUP($A156,'TD SOP+PROFORM MOD'!$A$5:$AD$750,MATCH(AE$2,'TD SOP+PROFORM MOD'!$B$2:$AD$2,0)+1,0),0)</f>
        <v>0</v>
      </c>
      <c r="AF156" s="26" t="str">
        <f t="shared" si="48"/>
        <v/>
      </c>
      <c r="AG156" s="25">
        <f>IFERROR(VLOOKUP($A156,'TD SOP+PROFORM MOD'!$A$5:$AD$750,MATCH(AG$4,'TD SOP+PROFORM MOD'!$B$2:$AD$2,0)+1,0),0)+IFERROR(VLOOKUP($A156,'TD SOP+PROFORM MOD'!$A$5:$AD$750,MATCH(AG$2,'TD SOP+PROFORM MOD'!$B$2:$AD$2,0)+1,0),0)</f>
        <v>0</v>
      </c>
      <c r="AH156" s="25">
        <f>IFERROR(VLOOKUP($A156,'TD SOP+PROFORM MOD'!$A$5:$AD$750,MATCH(AH$4,'TD SOP+PROFORM MOD'!$B$2:$AD$2,0)+1,0),0)+IFERROR(VLOOKUP($A156,'TD SOP+PROFORM MOD'!$A$5:$AD$750,MATCH(AH$2,'TD SOP+PROFORM MOD'!$B$2:$AD$2,0)+1,0),0)</f>
        <v>0</v>
      </c>
      <c r="AI156" s="26" t="str">
        <f t="shared" si="49"/>
        <v/>
      </c>
      <c r="AJ156" s="25">
        <f>IFERROR(VLOOKUP($A156,'TD SOP+PROFORM MOD'!$A$5:$AD$750,MATCH(AJ$4,'TD SOP+PROFORM MOD'!$B$2:$AD$2,0)+1,0),0)+IFERROR(VLOOKUP($A156,'TD SOP+PROFORM MOD'!$A$5:$AD$750,MATCH(AJ$2,'TD SOP+PROFORM MOD'!$B$2:$AD$2,0)+1,0),0)</f>
        <v>0</v>
      </c>
      <c r="AK156" s="25">
        <f>IFERROR(VLOOKUP($A156,'TD SOP+PROFORM MOD'!$A$5:$AD$750,MATCH(AK$4,'TD SOP+PROFORM MOD'!$B$2:$AD$2,0)+1,0),0)+IFERROR(VLOOKUP($A156,'TD SOP+PROFORM MOD'!$A$5:$AD$750,MATCH(AK$2,'TD SOP+PROFORM MOD'!$B$2:$AD$2,0)+1,0),0)</f>
        <v>0</v>
      </c>
      <c r="AL156" s="26" t="str">
        <f t="shared" si="50"/>
        <v/>
      </c>
      <c r="AM156" s="25">
        <f t="shared" si="52"/>
        <v>0</v>
      </c>
      <c r="AN156" s="25">
        <f t="shared" si="52"/>
        <v>0</v>
      </c>
      <c r="AO156" s="26" t="str">
        <f t="shared" si="51"/>
        <v/>
      </c>
      <c r="AR156" s="25">
        <f>SUMIF('B&amp;S YTD LFY'!B:B,"="&amp;A156,'B&amp;S YTD LFY'!C:C)</f>
        <v>0</v>
      </c>
      <c r="AS156" s="25">
        <f t="shared" si="53"/>
        <v>0</v>
      </c>
      <c r="AT156" s="25"/>
    </row>
    <row r="157" spans="1:46" x14ac:dyDescent="0.35">
      <c r="A157" s="24">
        <f>IF(AND('TD SOP+PROFORM MOD'!A154&lt;&gt;"",'TD SOP+PROFORM MOD'!A154&lt;&gt;"TOTAL"),'TD SOP+PROFORM MOD'!A154,0)</f>
        <v>0</v>
      </c>
      <c r="C157" s="25" t="str">
        <f>IFERROR(VLOOKUP($A157,'TD SOP+PROFORM MOD'!$A$5:$AD$750,MATCH(C$4,'TD SOP+PROFORM MOD'!$B$2:$AT$2,0)+1,0),"")</f>
        <v/>
      </c>
      <c r="D157" s="25" t="str">
        <f>IFERROR(VLOOKUP($A157,'TD SOP+PROFORM MOD'!$A$5:$AD$750,MATCH(D$4,'TD SOP+PROFORM MOD'!$B$2:$AT$2,0)+1,0),"")</f>
        <v/>
      </c>
      <c r="E157" s="26" t="str">
        <f t="shared" si="39"/>
        <v/>
      </c>
      <c r="F157" s="25" t="str">
        <f>IFERROR(VLOOKUP($A157,'TD SOP+PROFORM MOD'!$A$5:$AD$750,MATCH(F$4,'TD SOP+PROFORM MOD'!$B$2:$AT$2,0)+1,0),"")</f>
        <v/>
      </c>
      <c r="G157" s="25" t="str">
        <f>IFERROR(VLOOKUP($A157,'TD SOP+PROFORM MOD'!$A$5:$AD$750,MATCH(G$4,'TD SOP+PROFORM MOD'!$B$2:$AT$2,0)+1,0),"")</f>
        <v/>
      </c>
      <c r="H157" s="26" t="str">
        <f t="shared" si="40"/>
        <v/>
      </c>
      <c r="I157" s="25" t="str">
        <f>IFERROR(VLOOKUP($A157,'TD SOP+PROFORM MOD'!$A$5:$AD$750,MATCH(I$4,'TD SOP+PROFORM MOD'!$B$2:$AT$2,0)+1,0),"")</f>
        <v/>
      </c>
      <c r="J157" s="25" t="str">
        <f>IFERROR(VLOOKUP($A157,'TD SOP+PROFORM MOD'!$A$5:$AD$750,MATCH(J$4,'TD SOP+PROFORM MOD'!$B$2:$AT$2,0)+1,0),"")</f>
        <v/>
      </c>
      <c r="K157" s="26" t="str">
        <f t="shared" si="41"/>
        <v/>
      </c>
      <c r="L157" s="25" t="str">
        <f>IFERROR(VLOOKUP($A157,'TD SOP+PROFORM MOD'!$A$5:$AD$750,MATCH(L$4,'TD SOP+PROFORM MOD'!$B$2:$AT$2,0)+1,0),"")</f>
        <v/>
      </c>
      <c r="M157" s="25" t="str">
        <f>IFERROR(VLOOKUP($A157,'TD SOP+PROFORM MOD'!$A$5:$AD$750,MATCH(M$4,'TD SOP+PROFORM MOD'!$B$2:$AT$2,0)+1,0),"")</f>
        <v/>
      </c>
      <c r="N157" s="26" t="str">
        <f t="shared" si="42"/>
        <v/>
      </c>
      <c r="O157" s="25">
        <f>IFERROR(VLOOKUP($A157,'TD SOP+PROFORM MOD'!$A$5:$AD$750,MATCH(O$4,'TD SOP+PROFORM MOD'!$B$2:$AD$2,0)+1,0),0)+IFERROR(VLOOKUP($A157,'TD SOP+PROFORM MOD'!$A$5:$AD$750,MATCH(O$2,'TD SOP+PROFORM MOD'!$B$2:$AD$2,0)+1,0),0)</f>
        <v>0</v>
      </c>
      <c r="P157" s="25">
        <f>IFERROR(VLOOKUP($A157,'TD SOP+PROFORM MOD'!$A$5:$AD$750,MATCH(P$4,'TD SOP+PROFORM MOD'!$B$2:$AD$2,0)+1,0),0)+IFERROR(VLOOKUP($A157,'TD SOP+PROFORM MOD'!$A$5:$AD$750,MATCH(P$2,'TD SOP+PROFORM MOD'!$B$2:$AD$2,0)+1,0),0)</f>
        <v>0</v>
      </c>
      <c r="Q157" s="26" t="str">
        <f t="shared" si="43"/>
        <v/>
      </c>
      <c r="R157" s="25">
        <f>IFERROR(VLOOKUP($A157,'TD SOP+PROFORM MOD'!$A$5:$AD$750,MATCH(R$4,'TD SOP+PROFORM MOD'!$B$2:$AD$2,0)+1,0),0)+IFERROR(VLOOKUP($A157,'TD SOP+PROFORM MOD'!$A$5:$AD$750,MATCH(R$2,'TD SOP+PROFORM MOD'!$B$2:$AD$2,0)+1,0),0)</f>
        <v>0</v>
      </c>
      <c r="S157" s="25">
        <f>IFERROR(VLOOKUP($A157,'TD SOP+PROFORM MOD'!$A$5:$AD$750,MATCH(S$4,'TD SOP+PROFORM MOD'!$B$2:$AD$2,0)+1,0),0)+IFERROR(VLOOKUP($A157,'TD SOP+PROFORM MOD'!$A$5:$AD$750,MATCH(S$2,'TD SOP+PROFORM MOD'!$B$2:$AD$2,0)+1,0),0)</f>
        <v>0</v>
      </c>
      <c r="T157" s="26" t="str">
        <f t="shared" si="44"/>
        <v/>
      </c>
      <c r="U157" s="25">
        <f>IFERROR(VLOOKUP($A157,'TD SOP+PROFORM MOD'!$A$5:$AD$750,MATCH(U$4,'TD SOP+PROFORM MOD'!$B$2:$AD$2,0)+1,0),0)+IFERROR(VLOOKUP($A157,'TD SOP+PROFORM MOD'!$A$5:$AD$750,MATCH(U$2,'TD SOP+PROFORM MOD'!$B$2:$AD$2,0)+1,0),0)</f>
        <v>0</v>
      </c>
      <c r="V157" s="25">
        <f>IFERROR(VLOOKUP($A157,'TD SOP+PROFORM MOD'!$A$5:$AD$750,MATCH(V$4,'TD SOP+PROFORM MOD'!$B$2:$AD$2,0)+1,0),0)+IFERROR(VLOOKUP($A157,'TD SOP+PROFORM MOD'!$A$5:$AD$750,MATCH(V$2,'TD SOP+PROFORM MOD'!$B$2:$AD$2,0)+1,0),0)</f>
        <v>0</v>
      </c>
      <c r="W157" s="26" t="str">
        <f t="shared" si="45"/>
        <v/>
      </c>
      <c r="X157" s="25">
        <f>IFERROR(VLOOKUP($A157,'TD SOP+PROFORM MOD'!$A$5:$AD$750,MATCH(X$4,'TD SOP+PROFORM MOD'!$B$2:$AD$2,0)+1,0),0)+IFERROR(VLOOKUP($A157,'TD SOP+PROFORM MOD'!$A$5:$AD$750,MATCH(X$2,'TD SOP+PROFORM MOD'!$B$2:$AD$2,0)+1,0),0)</f>
        <v>0</v>
      </c>
      <c r="Y157" s="25">
        <f>IFERROR(VLOOKUP($A157,'TD SOP+PROFORM MOD'!$A$5:$AD$750,MATCH(Y$4,'TD SOP+PROFORM MOD'!$B$2:$AD$2,0)+1,0),0)+IFERROR(VLOOKUP($A157,'TD SOP+PROFORM MOD'!$A$5:$AD$750,MATCH(Y$2,'TD SOP+PROFORM MOD'!$B$2:$AD$2,0)+1,0),0)</f>
        <v>0</v>
      </c>
      <c r="Z157" s="26" t="str">
        <f t="shared" si="46"/>
        <v/>
      </c>
      <c r="AA157" s="25">
        <f>IFERROR(VLOOKUP($A157,'TD SOP+PROFORM MOD'!$A$5:$AD$750,MATCH(AA$4,'TD SOP+PROFORM MOD'!$B$2:$AD$2,0)+1,0),0)+IFERROR(VLOOKUP($A157,'TD SOP+PROFORM MOD'!$A$5:$AD$750,MATCH(AA$2,'TD SOP+PROFORM MOD'!$B$2:$AD$2,0)+1,0),0)</f>
        <v>0</v>
      </c>
      <c r="AB157" s="25">
        <f>IFERROR(VLOOKUP($A157,'TD SOP+PROFORM MOD'!$A$5:$AD$750,MATCH(AB$4,'TD SOP+PROFORM MOD'!$B$2:$AD$2,0)+1,0),0)+IFERROR(VLOOKUP($A157,'TD SOP+PROFORM MOD'!$A$5:$AD$750,MATCH(AB$2,'TD SOP+PROFORM MOD'!$B$2:$AD$2,0)+1,0),0)</f>
        <v>0</v>
      </c>
      <c r="AC157" s="26" t="str">
        <f t="shared" si="47"/>
        <v/>
      </c>
      <c r="AD157" s="25">
        <f>IFERROR(VLOOKUP($A157,'TD SOP+PROFORM MOD'!$A$5:$AD$750,MATCH(AD$4,'TD SOP+PROFORM MOD'!$B$2:$AD$2,0)+1,0),0)+IFERROR(VLOOKUP($A157,'TD SOP+PROFORM MOD'!$A$5:$AD$750,MATCH(AD$2,'TD SOP+PROFORM MOD'!$B$2:$AD$2,0)+1,0),0)</f>
        <v>0</v>
      </c>
      <c r="AE157" s="25">
        <f>IFERROR(VLOOKUP($A157,'TD SOP+PROFORM MOD'!$A$5:$AD$750,MATCH(AE$4,'TD SOP+PROFORM MOD'!$B$2:$AD$2,0)+1,0),0)+IFERROR(VLOOKUP($A157,'TD SOP+PROFORM MOD'!$A$5:$AD$750,MATCH(AE$2,'TD SOP+PROFORM MOD'!$B$2:$AD$2,0)+1,0),0)</f>
        <v>0</v>
      </c>
      <c r="AF157" s="26" t="str">
        <f t="shared" si="48"/>
        <v/>
      </c>
      <c r="AG157" s="25">
        <f>IFERROR(VLOOKUP($A157,'TD SOP+PROFORM MOD'!$A$5:$AD$750,MATCH(AG$4,'TD SOP+PROFORM MOD'!$B$2:$AD$2,0)+1,0),0)+IFERROR(VLOOKUP($A157,'TD SOP+PROFORM MOD'!$A$5:$AD$750,MATCH(AG$2,'TD SOP+PROFORM MOD'!$B$2:$AD$2,0)+1,0),0)</f>
        <v>0</v>
      </c>
      <c r="AH157" s="25">
        <f>IFERROR(VLOOKUP($A157,'TD SOP+PROFORM MOD'!$A$5:$AD$750,MATCH(AH$4,'TD SOP+PROFORM MOD'!$B$2:$AD$2,0)+1,0),0)+IFERROR(VLOOKUP($A157,'TD SOP+PROFORM MOD'!$A$5:$AD$750,MATCH(AH$2,'TD SOP+PROFORM MOD'!$B$2:$AD$2,0)+1,0),0)</f>
        <v>0</v>
      </c>
      <c r="AI157" s="26" t="str">
        <f t="shared" si="49"/>
        <v/>
      </c>
      <c r="AJ157" s="25">
        <f>IFERROR(VLOOKUP($A157,'TD SOP+PROFORM MOD'!$A$5:$AD$750,MATCH(AJ$4,'TD SOP+PROFORM MOD'!$B$2:$AD$2,0)+1,0),0)+IFERROR(VLOOKUP($A157,'TD SOP+PROFORM MOD'!$A$5:$AD$750,MATCH(AJ$2,'TD SOP+PROFORM MOD'!$B$2:$AD$2,0)+1,0),0)</f>
        <v>0</v>
      </c>
      <c r="AK157" s="25">
        <f>IFERROR(VLOOKUP($A157,'TD SOP+PROFORM MOD'!$A$5:$AD$750,MATCH(AK$4,'TD SOP+PROFORM MOD'!$B$2:$AD$2,0)+1,0),0)+IFERROR(VLOOKUP($A157,'TD SOP+PROFORM MOD'!$A$5:$AD$750,MATCH(AK$2,'TD SOP+PROFORM MOD'!$B$2:$AD$2,0)+1,0),0)</f>
        <v>0</v>
      </c>
      <c r="AL157" s="26" t="str">
        <f t="shared" si="50"/>
        <v/>
      </c>
      <c r="AM157" s="25">
        <f t="shared" si="52"/>
        <v>0</v>
      </c>
      <c r="AN157" s="25">
        <f t="shared" si="52"/>
        <v>0</v>
      </c>
      <c r="AO157" s="26" t="str">
        <f t="shared" si="51"/>
        <v/>
      </c>
      <c r="AR157" s="25">
        <f>SUMIF('B&amp;S YTD LFY'!B:B,"="&amp;A157,'B&amp;S YTD LFY'!C:C)</f>
        <v>0</v>
      </c>
      <c r="AS157" s="25">
        <f t="shared" si="53"/>
        <v>0</v>
      </c>
      <c r="AT157" s="25"/>
    </row>
    <row r="158" spans="1:46" x14ac:dyDescent="0.35">
      <c r="A158" s="24">
        <f>IF(AND('TD SOP+PROFORM MOD'!A155&lt;&gt;"",'TD SOP+PROFORM MOD'!A155&lt;&gt;"TOTAL"),'TD SOP+PROFORM MOD'!A155,0)</f>
        <v>0</v>
      </c>
      <c r="C158" s="25" t="str">
        <f>IFERROR(VLOOKUP($A158,'TD SOP+PROFORM MOD'!$A$5:$AD$750,MATCH(C$4,'TD SOP+PROFORM MOD'!$B$2:$AT$2,0)+1,0),"")</f>
        <v/>
      </c>
      <c r="D158" s="25" t="str">
        <f>IFERROR(VLOOKUP($A158,'TD SOP+PROFORM MOD'!$A$5:$AD$750,MATCH(D$4,'TD SOP+PROFORM MOD'!$B$2:$AT$2,0)+1,0),"")</f>
        <v/>
      </c>
      <c r="E158" s="26" t="str">
        <f t="shared" si="39"/>
        <v/>
      </c>
      <c r="F158" s="25" t="str">
        <f>IFERROR(VLOOKUP($A158,'TD SOP+PROFORM MOD'!$A$5:$AD$750,MATCH(F$4,'TD SOP+PROFORM MOD'!$B$2:$AT$2,0)+1,0),"")</f>
        <v/>
      </c>
      <c r="G158" s="25" t="str">
        <f>IFERROR(VLOOKUP($A158,'TD SOP+PROFORM MOD'!$A$5:$AD$750,MATCH(G$4,'TD SOP+PROFORM MOD'!$B$2:$AT$2,0)+1,0),"")</f>
        <v/>
      </c>
      <c r="H158" s="26" t="str">
        <f t="shared" si="40"/>
        <v/>
      </c>
      <c r="I158" s="25" t="str">
        <f>IFERROR(VLOOKUP($A158,'TD SOP+PROFORM MOD'!$A$5:$AD$750,MATCH(I$4,'TD SOP+PROFORM MOD'!$B$2:$AT$2,0)+1,0),"")</f>
        <v/>
      </c>
      <c r="J158" s="25" t="str">
        <f>IFERROR(VLOOKUP($A158,'TD SOP+PROFORM MOD'!$A$5:$AD$750,MATCH(J$4,'TD SOP+PROFORM MOD'!$B$2:$AT$2,0)+1,0),"")</f>
        <v/>
      </c>
      <c r="K158" s="26" t="str">
        <f t="shared" si="41"/>
        <v/>
      </c>
      <c r="L158" s="25" t="str">
        <f>IFERROR(VLOOKUP($A158,'TD SOP+PROFORM MOD'!$A$5:$AD$750,MATCH(L$4,'TD SOP+PROFORM MOD'!$B$2:$AT$2,0)+1,0),"")</f>
        <v/>
      </c>
      <c r="M158" s="25" t="str">
        <f>IFERROR(VLOOKUP($A158,'TD SOP+PROFORM MOD'!$A$5:$AD$750,MATCH(M$4,'TD SOP+PROFORM MOD'!$B$2:$AT$2,0)+1,0),"")</f>
        <v/>
      </c>
      <c r="N158" s="26" t="str">
        <f t="shared" si="42"/>
        <v/>
      </c>
      <c r="O158" s="25">
        <f>IFERROR(VLOOKUP($A158,'TD SOP+PROFORM MOD'!$A$5:$AD$750,MATCH(O$4,'TD SOP+PROFORM MOD'!$B$2:$AD$2,0)+1,0),0)+IFERROR(VLOOKUP($A158,'TD SOP+PROFORM MOD'!$A$5:$AD$750,MATCH(O$2,'TD SOP+PROFORM MOD'!$B$2:$AD$2,0)+1,0),0)</f>
        <v>0</v>
      </c>
      <c r="P158" s="25">
        <f>IFERROR(VLOOKUP($A158,'TD SOP+PROFORM MOD'!$A$5:$AD$750,MATCH(P$4,'TD SOP+PROFORM MOD'!$B$2:$AD$2,0)+1,0),0)+IFERROR(VLOOKUP($A158,'TD SOP+PROFORM MOD'!$A$5:$AD$750,MATCH(P$2,'TD SOP+PROFORM MOD'!$B$2:$AD$2,0)+1,0),0)</f>
        <v>0</v>
      </c>
      <c r="Q158" s="26" t="str">
        <f t="shared" si="43"/>
        <v/>
      </c>
      <c r="R158" s="25">
        <f>IFERROR(VLOOKUP($A158,'TD SOP+PROFORM MOD'!$A$5:$AD$750,MATCH(R$4,'TD SOP+PROFORM MOD'!$B$2:$AD$2,0)+1,0),0)+IFERROR(VLOOKUP($A158,'TD SOP+PROFORM MOD'!$A$5:$AD$750,MATCH(R$2,'TD SOP+PROFORM MOD'!$B$2:$AD$2,0)+1,0),0)</f>
        <v>0</v>
      </c>
      <c r="S158" s="25">
        <f>IFERROR(VLOOKUP($A158,'TD SOP+PROFORM MOD'!$A$5:$AD$750,MATCH(S$4,'TD SOP+PROFORM MOD'!$B$2:$AD$2,0)+1,0),0)+IFERROR(VLOOKUP($A158,'TD SOP+PROFORM MOD'!$A$5:$AD$750,MATCH(S$2,'TD SOP+PROFORM MOD'!$B$2:$AD$2,0)+1,0),0)</f>
        <v>0</v>
      </c>
      <c r="T158" s="26" t="str">
        <f t="shared" si="44"/>
        <v/>
      </c>
      <c r="U158" s="25">
        <f>IFERROR(VLOOKUP($A158,'TD SOP+PROFORM MOD'!$A$5:$AD$750,MATCH(U$4,'TD SOP+PROFORM MOD'!$B$2:$AD$2,0)+1,0),0)+IFERROR(VLOOKUP($A158,'TD SOP+PROFORM MOD'!$A$5:$AD$750,MATCH(U$2,'TD SOP+PROFORM MOD'!$B$2:$AD$2,0)+1,0),0)</f>
        <v>0</v>
      </c>
      <c r="V158" s="25">
        <f>IFERROR(VLOOKUP($A158,'TD SOP+PROFORM MOD'!$A$5:$AD$750,MATCH(V$4,'TD SOP+PROFORM MOD'!$B$2:$AD$2,0)+1,0),0)+IFERROR(VLOOKUP($A158,'TD SOP+PROFORM MOD'!$A$5:$AD$750,MATCH(V$2,'TD SOP+PROFORM MOD'!$B$2:$AD$2,0)+1,0),0)</f>
        <v>0</v>
      </c>
      <c r="W158" s="26" t="str">
        <f t="shared" si="45"/>
        <v/>
      </c>
      <c r="X158" s="25">
        <f>IFERROR(VLOOKUP($A158,'TD SOP+PROFORM MOD'!$A$5:$AD$750,MATCH(X$4,'TD SOP+PROFORM MOD'!$B$2:$AD$2,0)+1,0),0)+IFERROR(VLOOKUP($A158,'TD SOP+PROFORM MOD'!$A$5:$AD$750,MATCH(X$2,'TD SOP+PROFORM MOD'!$B$2:$AD$2,0)+1,0),0)</f>
        <v>0</v>
      </c>
      <c r="Y158" s="25">
        <f>IFERROR(VLOOKUP($A158,'TD SOP+PROFORM MOD'!$A$5:$AD$750,MATCH(Y$4,'TD SOP+PROFORM MOD'!$B$2:$AD$2,0)+1,0),0)+IFERROR(VLOOKUP($A158,'TD SOP+PROFORM MOD'!$A$5:$AD$750,MATCH(Y$2,'TD SOP+PROFORM MOD'!$B$2:$AD$2,0)+1,0),0)</f>
        <v>0</v>
      </c>
      <c r="Z158" s="26" t="str">
        <f t="shared" si="46"/>
        <v/>
      </c>
      <c r="AA158" s="25">
        <f>IFERROR(VLOOKUP($A158,'TD SOP+PROFORM MOD'!$A$5:$AD$750,MATCH(AA$4,'TD SOP+PROFORM MOD'!$B$2:$AD$2,0)+1,0),0)+IFERROR(VLOOKUP($A158,'TD SOP+PROFORM MOD'!$A$5:$AD$750,MATCH(AA$2,'TD SOP+PROFORM MOD'!$B$2:$AD$2,0)+1,0),0)</f>
        <v>0</v>
      </c>
      <c r="AB158" s="25">
        <f>IFERROR(VLOOKUP($A158,'TD SOP+PROFORM MOD'!$A$5:$AD$750,MATCH(AB$4,'TD SOP+PROFORM MOD'!$B$2:$AD$2,0)+1,0),0)+IFERROR(VLOOKUP($A158,'TD SOP+PROFORM MOD'!$A$5:$AD$750,MATCH(AB$2,'TD SOP+PROFORM MOD'!$B$2:$AD$2,0)+1,0),0)</f>
        <v>0</v>
      </c>
      <c r="AC158" s="26" t="str">
        <f t="shared" si="47"/>
        <v/>
      </c>
      <c r="AD158" s="25">
        <f>IFERROR(VLOOKUP($A158,'TD SOP+PROFORM MOD'!$A$5:$AD$750,MATCH(AD$4,'TD SOP+PROFORM MOD'!$B$2:$AD$2,0)+1,0),0)+IFERROR(VLOOKUP($A158,'TD SOP+PROFORM MOD'!$A$5:$AD$750,MATCH(AD$2,'TD SOP+PROFORM MOD'!$B$2:$AD$2,0)+1,0),0)</f>
        <v>0</v>
      </c>
      <c r="AE158" s="25">
        <f>IFERROR(VLOOKUP($A158,'TD SOP+PROFORM MOD'!$A$5:$AD$750,MATCH(AE$4,'TD SOP+PROFORM MOD'!$B$2:$AD$2,0)+1,0),0)+IFERROR(VLOOKUP($A158,'TD SOP+PROFORM MOD'!$A$5:$AD$750,MATCH(AE$2,'TD SOP+PROFORM MOD'!$B$2:$AD$2,0)+1,0),0)</f>
        <v>0</v>
      </c>
      <c r="AF158" s="26" t="str">
        <f t="shared" si="48"/>
        <v/>
      </c>
      <c r="AG158" s="25">
        <f>IFERROR(VLOOKUP($A158,'TD SOP+PROFORM MOD'!$A$5:$AD$750,MATCH(AG$4,'TD SOP+PROFORM MOD'!$B$2:$AD$2,0)+1,0),0)+IFERROR(VLOOKUP($A158,'TD SOP+PROFORM MOD'!$A$5:$AD$750,MATCH(AG$2,'TD SOP+PROFORM MOD'!$B$2:$AD$2,0)+1,0),0)</f>
        <v>0</v>
      </c>
      <c r="AH158" s="25">
        <f>IFERROR(VLOOKUP($A158,'TD SOP+PROFORM MOD'!$A$5:$AD$750,MATCH(AH$4,'TD SOP+PROFORM MOD'!$B$2:$AD$2,0)+1,0),0)+IFERROR(VLOOKUP($A158,'TD SOP+PROFORM MOD'!$A$5:$AD$750,MATCH(AH$2,'TD SOP+PROFORM MOD'!$B$2:$AD$2,0)+1,0),0)</f>
        <v>0</v>
      </c>
      <c r="AI158" s="26" t="str">
        <f t="shared" si="49"/>
        <v/>
      </c>
      <c r="AJ158" s="25">
        <f>IFERROR(VLOOKUP($A158,'TD SOP+PROFORM MOD'!$A$5:$AD$750,MATCH(AJ$4,'TD SOP+PROFORM MOD'!$B$2:$AD$2,0)+1,0),0)+IFERROR(VLOOKUP($A158,'TD SOP+PROFORM MOD'!$A$5:$AD$750,MATCH(AJ$2,'TD SOP+PROFORM MOD'!$B$2:$AD$2,0)+1,0),0)</f>
        <v>0</v>
      </c>
      <c r="AK158" s="25">
        <f>IFERROR(VLOOKUP($A158,'TD SOP+PROFORM MOD'!$A$5:$AD$750,MATCH(AK$4,'TD SOP+PROFORM MOD'!$B$2:$AD$2,0)+1,0),0)+IFERROR(VLOOKUP($A158,'TD SOP+PROFORM MOD'!$A$5:$AD$750,MATCH(AK$2,'TD SOP+PROFORM MOD'!$B$2:$AD$2,0)+1,0),0)</f>
        <v>0</v>
      </c>
      <c r="AL158" s="26" t="str">
        <f t="shared" si="50"/>
        <v/>
      </c>
      <c r="AM158" s="25">
        <f t="shared" si="52"/>
        <v>0</v>
      </c>
      <c r="AN158" s="25">
        <f t="shared" si="52"/>
        <v>0</v>
      </c>
      <c r="AO158" s="26" t="str">
        <f t="shared" si="51"/>
        <v/>
      </c>
      <c r="AR158" s="25">
        <f>SUMIF('B&amp;S YTD LFY'!B:B,"="&amp;A158,'B&amp;S YTD LFY'!C:C)</f>
        <v>0</v>
      </c>
      <c r="AS158" s="25">
        <f t="shared" si="53"/>
        <v>0</v>
      </c>
      <c r="AT158" s="25"/>
    </row>
    <row r="159" spans="1:46" x14ac:dyDescent="0.35">
      <c r="A159" s="24">
        <f>IF(AND('TD SOP+PROFORM MOD'!A156&lt;&gt;"",'TD SOP+PROFORM MOD'!A156&lt;&gt;"TOTAL"),'TD SOP+PROFORM MOD'!A156,0)</f>
        <v>0</v>
      </c>
      <c r="C159" s="25" t="str">
        <f>IFERROR(VLOOKUP($A159,'TD SOP+PROFORM MOD'!$A$5:$AD$750,MATCH(C$4,'TD SOP+PROFORM MOD'!$B$2:$AT$2,0)+1,0),"")</f>
        <v/>
      </c>
      <c r="D159" s="25" t="str">
        <f>IFERROR(VLOOKUP($A159,'TD SOP+PROFORM MOD'!$A$5:$AD$750,MATCH(D$4,'TD SOP+PROFORM MOD'!$B$2:$AT$2,0)+1,0),"")</f>
        <v/>
      </c>
      <c r="E159" s="26" t="str">
        <f t="shared" si="39"/>
        <v/>
      </c>
      <c r="F159" s="25" t="str">
        <f>IFERROR(VLOOKUP($A159,'TD SOP+PROFORM MOD'!$A$5:$AD$750,MATCH(F$4,'TD SOP+PROFORM MOD'!$B$2:$AT$2,0)+1,0),"")</f>
        <v/>
      </c>
      <c r="G159" s="25" t="str">
        <f>IFERROR(VLOOKUP($A159,'TD SOP+PROFORM MOD'!$A$5:$AD$750,MATCH(G$4,'TD SOP+PROFORM MOD'!$B$2:$AT$2,0)+1,0),"")</f>
        <v/>
      </c>
      <c r="H159" s="26" t="str">
        <f t="shared" si="40"/>
        <v/>
      </c>
      <c r="I159" s="25" t="str">
        <f>IFERROR(VLOOKUP($A159,'TD SOP+PROFORM MOD'!$A$5:$AD$750,MATCH(I$4,'TD SOP+PROFORM MOD'!$B$2:$AT$2,0)+1,0),"")</f>
        <v/>
      </c>
      <c r="J159" s="25" t="str">
        <f>IFERROR(VLOOKUP($A159,'TD SOP+PROFORM MOD'!$A$5:$AD$750,MATCH(J$4,'TD SOP+PROFORM MOD'!$B$2:$AT$2,0)+1,0),"")</f>
        <v/>
      </c>
      <c r="K159" s="26" t="str">
        <f t="shared" si="41"/>
        <v/>
      </c>
      <c r="L159" s="25" t="str">
        <f>IFERROR(VLOOKUP($A159,'TD SOP+PROFORM MOD'!$A$5:$AD$750,MATCH(L$4,'TD SOP+PROFORM MOD'!$B$2:$AT$2,0)+1,0),"")</f>
        <v/>
      </c>
      <c r="M159" s="25" t="str">
        <f>IFERROR(VLOOKUP($A159,'TD SOP+PROFORM MOD'!$A$5:$AD$750,MATCH(M$4,'TD SOP+PROFORM MOD'!$B$2:$AT$2,0)+1,0),"")</f>
        <v/>
      </c>
      <c r="N159" s="26" t="str">
        <f t="shared" si="42"/>
        <v/>
      </c>
      <c r="O159" s="25">
        <f>IFERROR(VLOOKUP($A159,'TD SOP+PROFORM MOD'!$A$5:$AD$750,MATCH(O$4,'TD SOP+PROFORM MOD'!$B$2:$AD$2,0)+1,0),0)+IFERROR(VLOOKUP($A159,'TD SOP+PROFORM MOD'!$A$5:$AD$750,MATCH(O$2,'TD SOP+PROFORM MOD'!$B$2:$AD$2,0)+1,0),0)</f>
        <v>0</v>
      </c>
      <c r="P159" s="25">
        <f>IFERROR(VLOOKUP($A159,'TD SOP+PROFORM MOD'!$A$5:$AD$750,MATCH(P$4,'TD SOP+PROFORM MOD'!$B$2:$AD$2,0)+1,0),0)+IFERROR(VLOOKUP($A159,'TD SOP+PROFORM MOD'!$A$5:$AD$750,MATCH(P$2,'TD SOP+PROFORM MOD'!$B$2:$AD$2,0)+1,0),0)</f>
        <v>0</v>
      </c>
      <c r="Q159" s="26" t="str">
        <f t="shared" si="43"/>
        <v/>
      </c>
      <c r="R159" s="25">
        <f>IFERROR(VLOOKUP($A159,'TD SOP+PROFORM MOD'!$A$5:$AD$750,MATCH(R$4,'TD SOP+PROFORM MOD'!$B$2:$AD$2,0)+1,0),0)+IFERROR(VLOOKUP($A159,'TD SOP+PROFORM MOD'!$A$5:$AD$750,MATCH(R$2,'TD SOP+PROFORM MOD'!$B$2:$AD$2,0)+1,0),0)</f>
        <v>0</v>
      </c>
      <c r="S159" s="25">
        <f>IFERROR(VLOOKUP($A159,'TD SOP+PROFORM MOD'!$A$5:$AD$750,MATCH(S$4,'TD SOP+PROFORM MOD'!$B$2:$AD$2,0)+1,0),0)+IFERROR(VLOOKUP($A159,'TD SOP+PROFORM MOD'!$A$5:$AD$750,MATCH(S$2,'TD SOP+PROFORM MOD'!$B$2:$AD$2,0)+1,0),0)</f>
        <v>0</v>
      </c>
      <c r="T159" s="26" t="str">
        <f t="shared" si="44"/>
        <v/>
      </c>
      <c r="U159" s="25">
        <f>IFERROR(VLOOKUP($A159,'TD SOP+PROFORM MOD'!$A$5:$AD$750,MATCH(U$4,'TD SOP+PROFORM MOD'!$B$2:$AD$2,0)+1,0),0)+IFERROR(VLOOKUP($A159,'TD SOP+PROFORM MOD'!$A$5:$AD$750,MATCH(U$2,'TD SOP+PROFORM MOD'!$B$2:$AD$2,0)+1,0),0)</f>
        <v>0</v>
      </c>
      <c r="V159" s="25">
        <f>IFERROR(VLOOKUP($A159,'TD SOP+PROFORM MOD'!$A$5:$AD$750,MATCH(V$4,'TD SOP+PROFORM MOD'!$B$2:$AD$2,0)+1,0),0)+IFERROR(VLOOKUP($A159,'TD SOP+PROFORM MOD'!$A$5:$AD$750,MATCH(V$2,'TD SOP+PROFORM MOD'!$B$2:$AD$2,0)+1,0),0)</f>
        <v>0</v>
      </c>
      <c r="W159" s="26" t="str">
        <f t="shared" si="45"/>
        <v/>
      </c>
      <c r="X159" s="25">
        <f>IFERROR(VLOOKUP($A159,'TD SOP+PROFORM MOD'!$A$5:$AD$750,MATCH(X$4,'TD SOP+PROFORM MOD'!$B$2:$AD$2,0)+1,0),0)+IFERROR(VLOOKUP($A159,'TD SOP+PROFORM MOD'!$A$5:$AD$750,MATCH(X$2,'TD SOP+PROFORM MOD'!$B$2:$AD$2,0)+1,0),0)</f>
        <v>0</v>
      </c>
      <c r="Y159" s="25">
        <f>IFERROR(VLOOKUP($A159,'TD SOP+PROFORM MOD'!$A$5:$AD$750,MATCH(Y$4,'TD SOP+PROFORM MOD'!$B$2:$AD$2,0)+1,0),0)+IFERROR(VLOOKUP($A159,'TD SOP+PROFORM MOD'!$A$5:$AD$750,MATCH(Y$2,'TD SOP+PROFORM MOD'!$B$2:$AD$2,0)+1,0),0)</f>
        <v>0</v>
      </c>
      <c r="Z159" s="26" t="str">
        <f t="shared" si="46"/>
        <v/>
      </c>
      <c r="AA159" s="25">
        <f>IFERROR(VLOOKUP($A159,'TD SOP+PROFORM MOD'!$A$5:$AD$750,MATCH(AA$4,'TD SOP+PROFORM MOD'!$B$2:$AD$2,0)+1,0),0)+IFERROR(VLOOKUP($A159,'TD SOP+PROFORM MOD'!$A$5:$AD$750,MATCH(AA$2,'TD SOP+PROFORM MOD'!$B$2:$AD$2,0)+1,0),0)</f>
        <v>0</v>
      </c>
      <c r="AB159" s="25">
        <f>IFERROR(VLOOKUP($A159,'TD SOP+PROFORM MOD'!$A$5:$AD$750,MATCH(AB$4,'TD SOP+PROFORM MOD'!$B$2:$AD$2,0)+1,0),0)+IFERROR(VLOOKUP($A159,'TD SOP+PROFORM MOD'!$A$5:$AD$750,MATCH(AB$2,'TD SOP+PROFORM MOD'!$B$2:$AD$2,0)+1,0),0)</f>
        <v>0</v>
      </c>
      <c r="AC159" s="26" t="str">
        <f t="shared" si="47"/>
        <v/>
      </c>
      <c r="AD159" s="25">
        <f>IFERROR(VLOOKUP($A159,'TD SOP+PROFORM MOD'!$A$5:$AD$750,MATCH(AD$4,'TD SOP+PROFORM MOD'!$B$2:$AD$2,0)+1,0),0)+IFERROR(VLOOKUP($A159,'TD SOP+PROFORM MOD'!$A$5:$AD$750,MATCH(AD$2,'TD SOP+PROFORM MOD'!$B$2:$AD$2,0)+1,0),0)</f>
        <v>0</v>
      </c>
      <c r="AE159" s="25">
        <f>IFERROR(VLOOKUP($A159,'TD SOP+PROFORM MOD'!$A$5:$AD$750,MATCH(AE$4,'TD SOP+PROFORM MOD'!$B$2:$AD$2,0)+1,0),0)+IFERROR(VLOOKUP($A159,'TD SOP+PROFORM MOD'!$A$5:$AD$750,MATCH(AE$2,'TD SOP+PROFORM MOD'!$B$2:$AD$2,0)+1,0),0)</f>
        <v>0</v>
      </c>
      <c r="AF159" s="26" t="str">
        <f t="shared" si="48"/>
        <v/>
      </c>
      <c r="AG159" s="25">
        <f>IFERROR(VLOOKUP($A159,'TD SOP+PROFORM MOD'!$A$5:$AD$750,MATCH(AG$4,'TD SOP+PROFORM MOD'!$B$2:$AD$2,0)+1,0),0)+IFERROR(VLOOKUP($A159,'TD SOP+PROFORM MOD'!$A$5:$AD$750,MATCH(AG$2,'TD SOP+PROFORM MOD'!$B$2:$AD$2,0)+1,0),0)</f>
        <v>0</v>
      </c>
      <c r="AH159" s="25">
        <f>IFERROR(VLOOKUP($A159,'TD SOP+PROFORM MOD'!$A$5:$AD$750,MATCH(AH$4,'TD SOP+PROFORM MOD'!$B$2:$AD$2,0)+1,0),0)+IFERROR(VLOOKUP($A159,'TD SOP+PROFORM MOD'!$A$5:$AD$750,MATCH(AH$2,'TD SOP+PROFORM MOD'!$B$2:$AD$2,0)+1,0),0)</f>
        <v>0</v>
      </c>
      <c r="AI159" s="26" t="str">
        <f t="shared" si="49"/>
        <v/>
      </c>
      <c r="AJ159" s="25">
        <f>IFERROR(VLOOKUP($A159,'TD SOP+PROFORM MOD'!$A$5:$AD$750,MATCH(AJ$4,'TD SOP+PROFORM MOD'!$B$2:$AD$2,0)+1,0),0)+IFERROR(VLOOKUP($A159,'TD SOP+PROFORM MOD'!$A$5:$AD$750,MATCH(AJ$2,'TD SOP+PROFORM MOD'!$B$2:$AD$2,0)+1,0),0)</f>
        <v>0</v>
      </c>
      <c r="AK159" s="25">
        <f>IFERROR(VLOOKUP($A159,'TD SOP+PROFORM MOD'!$A$5:$AD$750,MATCH(AK$4,'TD SOP+PROFORM MOD'!$B$2:$AD$2,0)+1,0),0)+IFERROR(VLOOKUP($A159,'TD SOP+PROFORM MOD'!$A$5:$AD$750,MATCH(AK$2,'TD SOP+PROFORM MOD'!$B$2:$AD$2,0)+1,0),0)</f>
        <v>0</v>
      </c>
      <c r="AL159" s="26" t="str">
        <f t="shared" si="50"/>
        <v/>
      </c>
      <c r="AM159" s="25">
        <f t="shared" si="52"/>
        <v>0</v>
      </c>
      <c r="AN159" s="25">
        <f t="shared" si="52"/>
        <v>0</v>
      </c>
      <c r="AO159" s="26" t="str">
        <f t="shared" si="51"/>
        <v/>
      </c>
      <c r="AR159" s="25">
        <f>SUMIF('B&amp;S YTD LFY'!B:B,"="&amp;A159,'B&amp;S YTD LFY'!C:C)</f>
        <v>0</v>
      </c>
      <c r="AS159" s="25">
        <f t="shared" si="53"/>
        <v>0</v>
      </c>
      <c r="AT159" s="25"/>
    </row>
    <row r="160" spans="1:46" x14ac:dyDescent="0.35">
      <c r="A160" s="24">
        <f>IF(AND('TD SOP+PROFORM MOD'!A157&lt;&gt;"",'TD SOP+PROFORM MOD'!A157&lt;&gt;"TOTAL"),'TD SOP+PROFORM MOD'!A157,0)</f>
        <v>0</v>
      </c>
      <c r="C160" s="25" t="str">
        <f>IFERROR(VLOOKUP($A160,'TD SOP+PROFORM MOD'!$A$5:$AD$750,MATCH(C$4,'TD SOP+PROFORM MOD'!$B$2:$AT$2,0)+1,0),"")</f>
        <v/>
      </c>
      <c r="D160" s="25" t="str">
        <f>IFERROR(VLOOKUP($A160,'TD SOP+PROFORM MOD'!$A$5:$AD$750,MATCH(D$4,'TD SOP+PROFORM MOD'!$B$2:$AT$2,0)+1,0),"")</f>
        <v/>
      </c>
      <c r="E160" s="26" t="str">
        <f t="shared" si="39"/>
        <v/>
      </c>
      <c r="F160" s="25" t="str">
        <f>IFERROR(VLOOKUP($A160,'TD SOP+PROFORM MOD'!$A$5:$AD$750,MATCH(F$4,'TD SOP+PROFORM MOD'!$B$2:$AT$2,0)+1,0),"")</f>
        <v/>
      </c>
      <c r="G160" s="25" t="str">
        <f>IFERROR(VLOOKUP($A160,'TD SOP+PROFORM MOD'!$A$5:$AD$750,MATCH(G$4,'TD SOP+PROFORM MOD'!$B$2:$AT$2,0)+1,0),"")</f>
        <v/>
      </c>
      <c r="H160" s="26" t="str">
        <f t="shared" si="40"/>
        <v/>
      </c>
      <c r="I160" s="25" t="str">
        <f>IFERROR(VLOOKUP($A160,'TD SOP+PROFORM MOD'!$A$5:$AD$750,MATCH(I$4,'TD SOP+PROFORM MOD'!$B$2:$AT$2,0)+1,0),"")</f>
        <v/>
      </c>
      <c r="J160" s="25" t="str">
        <f>IFERROR(VLOOKUP($A160,'TD SOP+PROFORM MOD'!$A$5:$AD$750,MATCH(J$4,'TD SOP+PROFORM MOD'!$B$2:$AT$2,0)+1,0),"")</f>
        <v/>
      </c>
      <c r="K160" s="26" t="str">
        <f t="shared" si="41"/>
        <v/>
      </c>
      <c r="L160" s="25" t="str">
        <f>IFERROR(VLOOKUP($A160,'TD SOP+PROFORM MOD'!$A$5:$AD$750,MATCH(L$4,'TD SOP+PROFORM MOD'!$B$2:$AT$2,0)+1,0),"")</f>
        <v/>
      </c>
      <c r="M160" s="25" t="str">
        <f>IFERROR(VLOOKUP($A160,'TD SOP+PROFORM MOD'!$A$5:$AD$750,MATCH(M$4,'TD SOP+PROFORM MOD'!$B$2:$AT$2,0)+1,0),"")</f>
        <v/>
      </c>
      <c r="N160" s="26" t="str">
        <f t="shared" si="42"/>
        <v/>
      </c>
      <c r="O160" s="25">
        <f>IFERROR(VLOOKUP($A160,'TD SOP+PROFORM MOD'!$A$5:$AD$750,MATCH(O$4,'TD SOP+PROFORM MOD'!$B$2:$AD$2,0)+1,0),0)+IFERROR(VLOOKUP($A160,'TD SOP+PROFORM MOD'!$A$5:$AD$750,MATCH(O$2,'TD SOP+PROFORM MOD'!$B$2:$AD$2,0)+1,0),0)</f>
        <v>0</v>
      </c>
      <c r="P160" s="25">
        <f>IFERROR(VLOOKUP($A160,'TD SOP+PROFORM MOD'!$A$5:$AD$750,MATCH(P$4,'TD SOP+PROFORM MOD'!$B$2:$AD$2,0)+1,0),0)+IFERROR(VLOOKUP($A160,'TD SOP+PROFORM MOD'!$A$5:$AD$750,MATCH(P$2,'TD SOP+PROFORM MOD'!$B$2:$AD$2,0)+1,0),0)</f>
        <v>0</v>
      </c>
      <c r="Q160" s="26" t="str">
        <f t="shared" si="43"/>
        <v/>
      </c>
      <c r="R160" s="25">
        <f>IFERROR(VLOOKUP($A160,'TD SOP+PROFORM MOD'!$A$5:$AD$750,MATCH(R$4,'TD SOP+PROFORM MOD'!$B$2:$AD$2,0)+1,0),0)+IFERROR(VLOOKUP($A160,'TD SOP+PROFORM MOD'!$A$5:$AD$750,MATCH(R$2,'TD SOP+PROFORM MOD'!$B$2:$AD$2,0)+1,0),0)</f>
        <v>0</v>
      </c>
      <c r="S160" s="25">
        <f>IFERROR(VLOOKUP($A160,'TD SOP+PROFORM MOD'!$A$5:$AD$750,MATCH(S$4,'TD SOP+PROFORM MOD'!$B$2:$AD$2,0)+1,0),0)+IFERROR(VLOOKUP($A160,'TD SOP+PROFORM MOD'!$A$5:$AD$750,MATCH(S$2,'TD SOP+PROFORM MOD'!$B$2:$AD$2,0)+1,0),0)</f>
        <v>0</v>
      </c>
      <c r="T160" s="26" t="str">
        <f t="shared" si="44"/>
        <v/>
      </c>
      <c r="U160" s="25">
        <f>IFERROR(VLOOKUP($A160,'TD SOP+PROFORM MOD'!$A$5:$AD$750,MATCH(U$4,'TD SOP+PROFORM MOD'!$B$2:$AD$2,0)+1,0),0)+IFERROR(VLOOKUP($A160,'TD SOP+PROFORM MOD'!$A$5:$AD$750,MATCH(U$2,'TD SOP+PROFORM MOD'!$B$2:$AD$2,0)+1,0),0)</f>
        <v>0</v>
      </c>
      <c r="V160" s="25">
        <f>IFERROR(VLOOKUP($A160,'TD SOP+PROFORM MOD'!$A$5:$AD$750,MATCH(V$4,'TD SOP+PROFORM MOD'!$B$2:$AD$2,0)+1,0),0)+IFERROR(VLOOKUP($A160,'TD SOP+PROFORM MOD'!$A$5:$AD$750,MATCH(V$2,'TD SOP+PROFORM MOD'!$B$2:$AD$2,0)+1,0),0)</f>
        <v>0</v>
      </c>
      <c r="W160" s="26" t="str">
        <f t="shared" si="45"/>
        <v/>
      </c>
      <c r="X160" s="25">
        <f>IFERROR(VLOOKUP($A160,'TD SOP+PROFORM MOD'!$A$5:$AD$750,MATCH(X$4,'TD SOP+PROFORM MOD'!$B$2:$AD$2,0)+1,0),0)+IFERROR(VLOOKUP($A160,'TD SOP+PROFORM MOD'!$A$5:$AD$750,MATCH(X$2,'TD SOP+PROFORM MOD'!$B$2:$AD$2,0)+1,0),0)</f>
        <v>0</v>
      </c>
      <c r="Y160" s="25">
        <f>IFERROR(VLOOKUP($A160,'TD SOP+PROFORM MOD'!$A$5:$AD$750,MATCH(Y$4,'TD SOP+PROFORM MOD'!$B$2:$AD$2,0)+1,0),0)+IFERROR(VLOOKUP($A160,'TD SOP+PROFORM MOD'!$A$5:$AD$750,MATCH(Y$2,'TD SOP+PROFORM MOD'!$B$2:$AD$2,0)+1,0),0)</f>
        <v>0</v>
      </c>
      <c r="Z160" s="26" t="str">
        <f t="shared" si="46"/>
        <v/>
      </c>
      <c r="AA160" s="25">
        <f>IFERROR(VLOOKUP($A160,'TD SOP+PROFORM MOD'!$A$5:$AD$750,MATCH(AA$4,'TD SOP+PROFORM MOD'!$B$2:$AD$2,0)+1,0),0)+IFERROR(VLOOKUP($A160,'TD SOP+PROFORM MOD'!$A$5:$AD$750,MATCH(AA$2,'TD SOP+PROFORM MOD'!$B$2:$AD$2,0)+1,0),0)</f>
        <v>0</v>
      </c>
      <c r="AB160" s="25">
        <f>IFERROR(VLOOKUP($A160,'TD SOP+PROFORM MOD'!$A$5:$AD$750,MATCH(AB$4,'TD SOP+PROFORM MOD'!$B$2:$AD$2,0)+1,0),0)+IFERROR(VLOOKUP($A160,'TD SOP+PROFORM MOD'!$A$5:$AD$750,MATCH(AB$2,'TD SOP+PROFORM MOD'!$B$2:$AD$2,0)+1,0),0)</f>
        <v>0</v>
      </c>
      <c r="AC160" s="26" t="str">
        <f t="shared" si="47"/>
        <v/>
      </c>
      <c r="AD160" s="25">
        <f>IFERROR(VLOOKUP($A160,'TD SOP+PROFORM MOD'!$A$5:$AD$750,MATCH(AD$4,'TD SOP+PROFORM MOD'!$B$2:$AD$2,0)+1,0),0)+IFERROR(VLOOKUP($A160,'TD SOP+PROFORM MOD'!$A$5:$AD$750,MATCH(AD$2,'TD SOP+PROFORM MOD'!$B$2:$AD$2,0)+1,0),0)</f>
        <v>0</v>
      </c>
      <c r="AE160" s="25">
        <f>IFERROR(VLOOKUP($A160,'TD SOP+PROFORM MOD'!$A$5:$AD$750,MATCH(AE$4,'TD SOP+PROFORM MOD'!$B$2:$AD$2,0)+1,0),0)+IFERROR(VLOOKUP($A160,'TD SOP+PROFORM MOD'!$A$5:$AD$750,MATCH(AE$2,'TD SOP+PROFORM MOD'!$B$2:$AD$2,0)+1,0),0)</f>
        <v>0</v>
      </c>
      <c r="AF160" s="26" t="str">
        <f t="shared" si="48"/>
        <v/>
      </c>
      <c r="AG160" s="25">
        <f>IFERROR(VLOOKUP($A160,'TD SOP+PROFORM MOD'!$A$5:$AD$750,MATCH(AG$4,'TD SOP+PROFORM MOD'!$B$2:$AD$2,0)+1,0),0)+IFERROR(VLOOKUP($A160,'TD SOP+PROFORM MOD'!$A$5:$AD$750,MATCH(AG$2,'TD SOP+PROFORM MOD'!$B$2:$AD$2,0)+1,0),0)</f>
        <v>0</v>
      </c>
      <c r="AH160" s="25">
        <f>IFERROR(VLOOKUP($A160,'TD SOP+PROFORM MOD'!$A$5:$AD$750,MATCH(AH$4,'TD SOP+PROFORM MOD'!$B$2:$AD$2,0)+1,0),0)+IFERROR(VLOOKUP($A160,'TD SOP+PROFORM MOD'!$A$5:$AD$750,MATCH(AH$2,'TD SOP+PROFORM MOD'!$B$2:$AD$2,0)+1,0),0)</f>
        <v>0</v>
      </c>
      <c r="AI160" s="26" t="str">
        <f t="shared" si="49"/>
        <v/>
      </c>
      <c r="AJ160" s="25">
        <f>IFERROR(VLOOKUP($A160,'TD SOP+PROFORM MOD'!$A$5:$AD$750,MATCH(AJ$4,'TD SOP+PROFORM MOD'!$B$2:$AD$2,0)+1,0),0)+IFERROR(VLOOKUP($A160,'TD SOP+PROFORM MOD'!$A$5:$AD$750,MATCH(AJ$2,'TD SOP+PROFORM MOD'!$B$2:$AD$2,0)+1,0),0)</f>
        <v>0</v>
      </c>
      <c r="AK160" s="25">
        <f>IFERROR(VLOOKUP($A160,'TD SOP+PROFORM MOD'!$A$5:$AD$750,MATCH(AK$4,'TD SOP+PROFORM MOD'!$B$2:$AD$2,0)+1,0),0)+IFERROR(VLOOKUP($A160,'TD SOP+PROFORM MOD'!$A$5:$AD$750,MATCH(AK$2,'TD SOP+PROFORM MOD'!$B$2:$AD$2,0)+1,0),0)</f>
        <v>0</v>
      </c>
      <c r="AL160" s="26" t="str">
        <f t="shared" si="50"/>
        <v/>
      </c>
      <c r="AM160" s="25">
        <f t="shared" si="52"/>
        <v>0</v>
      </c>
      <c r="AN160" s="25">
        <f t="shared" si="52"/>
        <v>0</v>
      </c>
      <c r="AO160" s="26" t="str">
        <f t="shared" si="51"/>
        <v/>
      </c>
      <c r="AR160" s="25">
        <f>SUMIF('B&amp;S YTD LFY'!B:B,"="&amp;A160,'B&amp;S YTD LFY'!C:C)</f>
        <v>0</v>
      </c>
      <c r="AS160" s="25">
        <f t="shared" si="53"/>
        <v>0</v>
      </c>
      <c r="AT160" s="25"/>
    </row>
    <row r="161" spans="1:46" x14ac:dyDescent="0.35">
      <c r="A161" s="24">
        <f>IF(AND('TD SOP+PROFORM MOD'!A158&lt;&gt;"",'TD SOP+PROFORM MOD'!A158&lt;&gt;"TOTAL"),'TD SOP+PROFORM MOD'!A158,0)</f>
        <v>0</v>
      </c>
      <c r="C161" s="25" t="str">
        <f>IFERROR(VLOOKUP($A161,'TD SOP+PROFORM MOD'!$A$5:$AD$750,MATCH(C$4,'TD SOP+PROFORM MOD'!$B$2:$AT$2,0)+1,0),"")</f>
        <v/>
      </c>
      <c r="D161" s="25" t="str">
        <f>IFERROR(VLOOKUP($A161,'TD SOP+PROFORM MOD'!$A$5:$AD$750,MATCH(D$4,'TD SOP+PROFORM MOD'!$B$2:$AT$2,0)+1,0),"")</f>
        <v/>
      </c>
      <c r="E161" s="26" t="str">
        <f t="shared" si="39"/>
        <v/>
      </c>
      <c r="F161" s="25" t="str">
        <f>IFERROR(VLOOKUP($A161,'TD SOP+PROFORM MOD'!$A$5:$AD$750,MATCH(F$4,'TD SOP+PROFORM MOD'!$B$2:$AT$2,0)+1,0),"")</f>
        <v/>
      </c>
      <c r="G161" s="25" t="str">
        <f>IFERROR(VLOOKUP($A161,'TD SOP+PROFORM MOD'!$A$5:$AD$750,MATCH(G$4,'TD SOP+PROFORM MOD'!$B$2:$AT$2,0)+1,0),"")</f>
        <v/>
      </c>
      <c r="H161" s="26" t="str">
        <f t="shared" si="40"/>
        <v/>
      </c>
      <c r="I161" s="25" t="str">
        <f>IFERROR(VLOOKUP($A161,'TD SOP+PROFORM MOD'!$A$5:$AD$750,MATCH(I$4,'TD SOP+PROFORM MOD'!$B$2:$AT$2,0)+1,0),"")</f>
        <v/>
      </c>
      <c r="J161" s="25" t="str">
        <f>IFERROR(VLOOKUP($A161,'TD SOP+PROFORM MOD'!$A$5:$AD$750,MATCH(J$4,'TD SOP+PROFORM MOD'!$B$2:$AT$2,0)+1,0),"")</f>
        <v/>
      </c>
      <c r="K161" s="26" t="str">
        <f t="shared" si="41"/>
        <v/>
      </c>
      <c r="L161" s="25" t="str">
        <f>IFERROR(VLOOKUP($A161,'TD SOP+PROFORM MOD'!$A$5:$AD$750,MATCH(L$4,'TD SOP+PROFORM MOD'!$B$2:$AT$2,0)+1,0),"")</f>
        <v/>
      </c>
      <c r="M161" s="25" t="str">
        <f>IFERROR(VLOOKUP($A161,'TD SOP+PROFORM MOD'!$A$5:$AD$750,MATCH(M$4,'TD SOP+PROFORM MOD'!$B$2:$AT$2,0)+1,0),"")</f>
        <v/>
      </c>
      <c r="N161" s="26" t="str">
        <f t="shared" si="42"/>
        <v/>
      </c>
      <c r="O161" s="25">
        <f>IFERROR(VLOOKUP($A161,'TD SOP+PROFORM MOD'!$A$5:$AD$750,MATCH(O$4,'TD SOP+PROFORM MOD'!$B$2:$AD$2,0)+1,0),0)+IFERROR(VLOOKUP($A161,'TD SOP+PROFORM MOD'!$A$5:$AD$750,MATCH(O$2,'TD SOP+PROFORM MOD'!$B$2:$AD$2,0)+1,0),0)</f>
        <v>0</v>
      </c>
      <c r="P161" s="25">
        <f>IFERROR(VLOOKUP($A161,'TD SOP+PROFORM MOD'!$A$5:$AD$750,MATCH(P$4,'TD SOP+PROFORM MOD'!$B$2:$AD$2,0)+1,0),0)+IFERROR(VLOOKUP($A161,'TD SOP+PROFORM MOD'!$A$5:$AD$750,MATCH(P$2,'TD SOP+PROFORM MOD'!$B$2:$AD$2,0)+1,0),0)</f>
        <v>0</v>
      </c>
      <c r="Q161" s="26" t="str">
        <f t="shared" si="43"/>
        <v/>
      </c>
      <c r="R161" s="25">
        <f>IFERROR(VLOOKUP($A161,'TD SOP+PROFORM MOD'!$A$5:$AD$750,MATCH(R$4,'TD SOP+PROFORM MOD'!$B$2:$AD$2,0)+1,0),0)+IFERROR(VLOOKUP($A161,'TD SOP+PROFORM MOD'!$A$5:$AD$750,MATCH(R$2,'TD SOP+PROFORM MOD'!$B$2:$AD$2,0)+1,0),0)</f>
        <v>0</v>
      </c>
      <c r="S161" s="25">
        <f>IFERROR(VLOOKUP($A161,'TD SOP+PROFORM MOD'!$A$5:$AD$750,MATCH(S$4,'TD SOP+PROFORM MOD'!$B$2:$AD$2,0)+1,0),0)+IFERROR(VLOOKUP($A161,'TD SOP+PROFORM MOD'!$A$5:$AD$750,MATCH(S$2,'TD SOP+PROFORM MOD'!$B$2:$AD$2,0)+1,0),0)</f>
        <v>0</v>
      </c>
      <c r="T161" s="26" t="str">
        <f t="shared" si="44"/>
        <v/>
      </c>
      <c r="U161" s="25">
        <f>IFERROR(VLOOKUP($A161,'TD SOP+PROFORM MOD'!$A$5:$AD$750,MATCH(U$4,'TD SOP+PROFORM MOD'!$B$2:$AD$2,0)+1,0),0)+IFERROR(VLOOKUP($A161,'TD SOP+PROFORM MOD'!$A$5:$AD$750,MATCH(U$2,'TD SOP+PROFORM MOD'!$B$2:$AD$2,0)+1,0),0)</f>
        <v>0</v>
      </c>
      <c r="V161" s="25">
        <f>IFERROR(VLOOKUP($A161,'TD SOP+PROFORM MOD'!$A$5:$AD$750,MATCH(V$4,'TD SOP+PROFORM MOD'!$B$2:$AD$2,0)+1,0),0)+IFERROR(VLOOKUP($A161,'TD SOP+PROFORM MOD'!$A$5:$AD$750,MATCH(V$2,'TD SOP+PROFORM MOD'!$B$2:$AD$2,0)+1,0),0)</f>
        <v>0</v>
      </c>
      <c r="W161" s="26" t="str">
        <f t="shared" si="45"/>
        <v/>
      </c>
      <c r="X161" s="25">
        <f>IFERROR(VLOOKUP($A161,'TD SOP+PROFORM MOD'!$A$5:$AD$750,MATCH(X$4,'TD SOP+PROFORM MOD'!$B$2:$AD$2,0)+1,0),0)+IFERROR(VLOOKUP($A161,'TD SOP+PROFORM MOD'!$A$5:$AD$750,MATCH(X$2,'TD SOP+PROFORM MOD'!$B$2:$AD$2,0)+1,0),0)</f>
        <v>0</v>
      </c>
      <c r="Y161" s="25">
        <f>IFERROR(VLOOKUP($A161,'TD SOP+PROFORM MOD'!$A$5:$AD$750,MATCH(Y$4,'TD SOP+PROFORM MOD'!$B$2:$AD$2,0)+1,0),0)+IFERROR(VLOOKUP($A161,'TD SOP+PROFORM MOD'!$A$5:$AD$750,MATCH(Y$2,'TD SOP+PROFORM MOD'!$B$2:$AD$2,0)+1,0),0)</f>
        <v>0</v>
      </c>
      <c r="Z161" s="26" t="str">
        <f t="shared" si="46"/>
        <v/>
      </c>
      <c r="AA161" s="25">
        <f>IFERROR(VLOOKUP($A161,'TD SOP+PROFORM MOD'!$A$5:$AD$750,MATCH(AA$4,'TD SOP+PROFORM MOD'!$B$2:$AD$2,0)+1,0),0)+IFERROR(VLOOKUP($A161,'TD SOP+PROFORM MOD'!$A$5:$AD$750,MATCH(AA$2,'TD SOP+PROFORM MOD'!$B$2:$AD$2,0)+1,0),0)</f>
        <v>0</v>
      </c>
      <c r="AB161" s="25">
        <f>IFERROR(VLOOKUP($A161,'TD SOP+PROFORM MOD'!$A$5:$AD$750,MATCH(AB$4,'TD SOP+PROFORM MOD'!$B$2:$AD$2,0)+1,0),0)+IFERROR(VLOOKUP($A161,'TD SOP+PROFORM MOD'!$A$5:$AD$750,MATCH(AB$2,'TD SOP+PROFORM MOD'!$B$2:$AD$2,0)+1,0),0)</f>
        <v>0</v>
      </c>
      <c r="AC161" s="26" t="str">
        <f t="shared" si="47"/>
        <v/>
      </c>
      <c r="AD161" s="25">
        <f>IFERROR(VLOOKUP($A161,'TD SOP+PROFORM MOD'!$A$5:$AD$750,MATCH(AD$4,'TD SOP+PROFORM MOD'!$B$2:$AD$2,0)+1,0),0)+IFERROR(VLOOKUP($A161,'TD SOP+PROFORM MOD'!$A$5:$AD$750,MATCH(AD$2,'TD SOP+PROFORM MOD'!$B$2:$AD$2,0)+1,0),0)</f>
        <v>0</v>
      </c>
      <c r="AE161" s="25">
        <f>IFERROR(VLOOKUP($A161,'TD SOP+PROFORM MOD'!$A$5:$AD$750,MATCH(AE$4,'TD SOP+PROFORM MOD'!$B$2:$AD$2,0)+1,0),0)+IFERROR(VLOOKUP($A161,'TD SOP+PROFORM MOD'!$A$5:$AD$750,MATCH(AE$2,'TD SOP+PROFORM MOD'!$B$2:$AD$2,0)+1,0),0)</f>
        <v>0</v>
      </c>
      <c r="AF161" s="26" t="str">
        <f t="shared" si="48"/>
        <v/>
      </c>
      <c r="AG161" s="25">
        <f>IFERROR(VLOOKUP($A161,'TD SOP+PROFORM MOD'!$A$5:$AD$750,MATCH(AG$4,'TD SOP+PROFORM MOD'!$B$2:$AD$2,0)+1,0),0)+IFERROR(VLOOKUP($A161,'TD SOP+PROFORM MOD'!$A$5:$AD$750,MATCH(AG$2,'TD SOP+PROFORM MOD'!$B$2:$AD$2,0)+1,0),0)</f>
        <v>0</v>
      </c>
      <c r="AH161" s="25">
        <f>IFERROR(VLOOKUP($A161,'TD SOP+PROFORM MOD'!$A$5:$AD$750,MATCH(AH$4,'TD SOP+PROFORM MOD'!$B$2:$AD$2,0)+1,0),0)+IFERROR(VLOOKUP($A161,'TD SOP+PROFORM MOD'!$A$5:$AD$750,MATCH(AH$2,'TD SOP+PROFORM MOD'!$B$2:$AD$2,0)+1,0),0)</f>
        <v>0</v>
      </c>
      <c r="AI161" s="26" t="str">
        <f t="shared" si="49"/>
        <v/>
      </c>
      <c r="AJ161" s="25">
        <f>IFERROR(VLOOKUP($A161,'TD SOP+PROFORM MOD'!$A$5:$AD$750,MATCH(AJ$4,'TD SOP+PROFORM MOD'!$B$2:$AD$2,0)+1,0),0)+IFERROR(VLOOKUP($A161,'TD SOP+PROFORM MOD'!$A$5:$AD$750,MATCH(AJ$2,'TD SOP+PROFORM MOD'!$B$2:$AD$2,0)+1,0),0)</f>
        <v>0</v>
      </c>
      <c r="AK161" s="25">
        <f>IFERROR(VLOOKUP($A161,'TD SOP+PROFORM MOD'!$A$5:$AD$750,MATCH(AK$4,'TD SOP+PROFORM MOD'!$B$2:$AD$2,0)+1,0),0)+IFERROR(VLOOKUP($A161,'TD SOP+PROFORM MOD'!$A$5:$AD$750,MATCH(AK$2,'TD SOP+PROFORM MOD'!$B$2:$AD$2,0)+1,0),0)</f>
        <v>0</v>
      </c>
      <c r="AL161" s="26" t="str">
        <f t="shared" si="50"/>
        <v/>
      </c>
      <c r="AM161" s="25">
        <f t="shared" si="52"/>
        <v>0</v>
      </c>
      <c r="AN161" s="25">
        <f t="shared" si="52"/>
        <v>0</v>
      </c>
      <c r="AO161" s="26" t="str">
        <f t="shared" si="51"/>
        <v/>
      </c>
      <c r="AR161" s="25">
        <f>SUMIF('B&amp;S YTD LFY'!B:B,"="&amp;A161,'B&amp;S YTD LFY'!C:C)</f>
        <v>0</v>
      </c>
      <c r="AS161" s="25">
        <f t="shared" si="53"/>
        <v>0</v>
      </c>
      <c r="AT161" s="25"/>
    </row>
    <row r="162" spans="1:46" x14ac:dyDescent="0.35">
      <c r="A162" s="24">
        <f>IF(AND('TD SOP+PROFORM MOD'!A159&lt;&gt;"",'TD SOP+PROFORM MOD'!A159&lt;&gt;"TOTAL"),'TD SOP+PROFORM MOD'!A159,0)</f>
        <v>0</v>
      </c>
      <c r="C162" s="25" t="str">
        <f>IFERROR(VLOOKUP($A162,'TD SOP+PROFORM MOD'!$A$5:$AD$750,MATCH(C$4,'TD SOP+PROFORM MOD'!$B$2:$AT$2,0)+1,0),"")</f>
        <v/>
      </c>
      <c r="D162" s="25" t="str">
        <f>IFERROR(VLOOKUP($A162,'TD SOP+PROFORM MOD'!$A$5:$AD$750,MATCH(D$4,'TD SOP+PROFORM MOD'!$B$2:$AT$2,0)+1,0),"")</f>
        <v/>
      </c>
      <c r="E162" s="26" t="str">
        <f t="shared" si="39"/>
        <v/>
      </c>
      <c r="F162" s="25" t="str">
        <f>IFERROR(VLOOKUP($A162,'TD SOP+PROFORM MOD'!$A$5:$AD$750,MATCH(F$4,'TD SOP+PROFORM MOD'!$B$2:$AT$2,0)+1,0),"")</f>
        <v/>
      </c>
      <c r="G162" s="25" t="str">
        <f>IFERROR(VLOOKUP($A162,'TD SOP+PROFORM MOD'!$A$5:$AD$750,MATCH(G$4,'TD SOP+PROFORM MOD'!$B$2:$AT$2,0)+1,0),"")</f>
        <v/>
      </c>
      <c r="H162" s="26" t="str">
        <f t="shared" si="40"/>
        <v/>
      </c>
      <c r="I162" s="25" t="str">
        <f>IFERROR(VLOOKUP($A162,'TD SOP+PROFORM MOD'!$A$5:$AD$750,MATCH(I$4,'TD SOP+PROFORM MOD'!$B$2:$AT$2,0)+1,0),"")</f>
        <v/>
      </c>
      <c r="J162" s="25" t="str">
        <f>IFERROR(VLOOKUP($A162,'TD SOP+PROFORM MOD'!$A$5:$AD$750,MATCH(J$4,'TD SOP+PROFORM MOD'!$B$2:$AT$2,0)+1,0),"")</f>
        <v/>
      </c>
      <c r="K162" s="26" t="str">
        <f t="shared" si="41"/>
        <v/>
      </c>
      <c r="L162" s="25" t="str">
        <f>IFERROR(VLOOKUP($A162,'TD SOP+PROFORM MOD'!$A$5:$AD$750,MATCH(L$4,'TD SOP+PROFORM MOD'!$B$2:$AT$2,0)+1,0),"")</f>
        <v/>
      </c>
      <c r="M162" s="25" t="str">
        <f>IFERROR(VLOOKUP($A162,'TD SOP+PROFORM MOD'!$A$5:$AD$750,MATCH(M$4,'TD SOP+PROFORM MOD'!$B$2:$AT$2,0)+1,0),"")</f>
        <v/>
      </c>
      <c r="N162" s="26" t="str">
        <f t="shared" si="42"/>
        <v/>
      </c>
      <c r="O162" s="25">
        <f>IFERROR(VLOOKUP($A162,'TD SOP+PROFORM MOD'!$A$5:$AD$750,MATCH(O$4,'TD SOP+PROFORM MOD'!$B$2:$AD$2,0)+1,0),0)+IFERROR(VLOOKUP($A162,'TD SOP+PROFORM MOD'!$A$5:$AD$750,MATCH(O$2,'TD SOP+PROFORM MOD'!$B$2:$AD$2,0)+1,0),0)</f>
        <v>0</v>
      </c>
      <c r="P162" s="25">
        <f>IFERROR(VLOOKUP($A162,'TD SOP+PROFORM MOD'!$A$5:$AD$750,MATCH(P$4,'TD SOP+PROFORM MOD'!$B$2:$AD$2,0)+1,0),0)+IFERROR(VLOOKUP($A162,'TD SOP+PROFORM MOD'!$A$5:$AD$750,MATCH(P$2,'TD SOP+PROFORM MOD'!$B$2:$AD$2,0)+1,0),0)</f>
        <v>0</v>
      </c>
      <c r="Q162" s="26" t="str">
        <f t="shared" si="43"/>
        <v/>
      </c>
      <c r="R162" s="25">
        <f>IFERROR(VLOOKUP($A162,'TD SOP+PROFORM MOD'!$A$5:$AD$750,MATCH(R$4,'TD SOP+PROFORM MOD'!$B$2:$AD$2,0)+1,0),0)+IFERROR(VLOOKUP($A162,'TD SOP+PROFORM MOD'!$A$5:$AD$750,MATCH(R$2,'TD SOP+PROFORM MOD'!$B$2:$AD$2,0)+1,0),0)</f>
        <v>0</v>
      </c>
      <c r="S162" s="25">
        <f>IFERROR(VLOOKUP($A162,'TD SOP+PROFORM MOD'!$A$5:$AD$750,MATCH(S$4,'TD SOP+PROFORM MOD'!$B$2:$AD$2,0)+1,0),0)+IFERROR(VLOOKUP($A162,'TD SOP+PROFORM MOD'!$A$5:$AD$750,MATCH(S$2,'TD SOP+PROFORM MOD'!$B$2:$AD$2,0)+1,0),0)</f>
        <v>0</v>
      </c>
      <c r="T162" s="26" t="str">
        <f t="shared" si="44"/>
        <v/>
      </c>
      <c r="U162" s="25">
        <f>IFERROR(VLOOKUP($A162,'TD SOP+PROFORM MOD'!$A$5:$AD$750,MATCH(U$4,'TD SOP+PROFORM MOD'!$B$2:$AD$2,0)+1,0),0)+IFERROR(VLOOKUP($A162,'TD SOP+PROFORM MOD'!$A$5:$AD$750,MATCH(U$2,'TD SOP+PROFORM MOD'!$B$2:$AD$2,0)+1,0),0)</f>
        <v>0</v>
      </c>
      <c r="V162" s="25">
        <f>IFERROR(VLOOKUP($A162,'TD SOP+PROFORM MOD'!$A$5:$AD$750,MATCH(V$4,'TD SOP+PROFORM MOD'!$B$2:$AD$2,0)+1,0),0)+IFERROR(VLOOKUP($A162,'TD SOP+PROFORM MOD'!$A$5:$AD$750,MATCH(V$2,'TD SOP+PROFORM MOD'!$B$2:$AD$2,0)+1,0),0)</f>
        <v>0</v>
      </c>
      <c r="W162" s="26" t="str">
        <f t="shared" si="45"/>
        <v/>
      </c>
      <c r="X162" s="25">
        <f>IFERROR(VLOOKUP($A162,'TD SOP+PROFORM MOD'!$A$5:$AD$750,MATCH(X$4,'TD SOP+PROFORM MOD'!$B$2:$AD$2,0)+1,0),0)+IFERROR(VLOOKUP($A162,'TD SOP+PROFORM MOD'!$A$5:$AD$750,MATCH(X$2,'TD SOP+PROFORM MOD'!$B$2:$AD$2,0)+1,0),0)</f>
        <v>0</v>
      </c>
      <c r="Y162" s="25">
        <f>IFERROR(VLOOKUP($A162,'TD SOP+PROFORM MOD'!$A$5:$AD$750,MATCH(Y$4,'TD SOP+PROFORM MOD'!$B$2:$AD$2,0)+1,0),0)+IFERROR(VLOOKUP($A162,'TD SOP+PROFORM MOD'!$A$5:$AD$750,MATCH(Y$2,'TD SOP+PROFORM MOD'!$B$2:$AD$2,0)+1,0),0)</f>
        <v>0</v>
      </c>
      <c r="Z162" s="26" t="str">
        <f t="shared" si="46"/>
        <v/>
      </c>
      <c r="AA162" s="25">
        <f>IFERROR(VLOOKUP($A162,'TD SOP+PROFORM MOD'!$A$5:$AD$750,MATCH(AA$4,'TD SOP+PROFORM MOD'!$B$2:$AD$2,0)+1,0),0)+IFERROR(VLOOKUP($A162,'TD SOP+PROFORM MOD'!$A$5:$AD$750,MATCH(AA$2,'TD SOP+PROFORM MOD'!$B$2:$AD$2,0)+1,0),0)</f>
        <v>0</v>
      </c>
      <c r="AB162" s="25">
        <f>IFERROR(VLOOKUP($A162,'TD SOP+PROFORM MOD'!$A$5:$AD$750,MATCH(AB$4,'TD SOP+PROFORM MOD'!$B$2:$AD$2,0)+1,0),0)+IFERROR(VLOOKUP($A162,'TD SOP+PROFORM MOD'!$A$5:$AD$750,MATCH(AB$2,'TD SOP+PROFORM MOD'!$B$2:$AD$2,0)+1,0),0)</f>
        <v>0</v>
      </c>
      <c r="AC162" s="26" t="str">
        <f t="shared" si="47"/>
        <v/>
      </c>
      <c r="AD162" s="25">
        <f>IFERROR(VLOOKUP($A162,'TD SOP+PROFORM MOD'!$A$5:$AD$750,MATCH(AD$4,'TD SOP+PROFORM MOD'!$B$2:$AD$2,0)+1,0),0)+IFERROR(VLOOKUP($A162,'TD SOP+PROFORM MOD'!$A$5:$AD$750,MATCH(AD$2,'TD SOP+PROFORM MOD'!$B$2:$AD$2,0)+1,0),0)</f>
        <v>0</v>
      </c>
      <c r="AE162" s="25">
        <f>IFERROR(VLOOKUP($A162,'TD SOP+PROFORM MOD'!$A$5:$AD$750,MATCH(AE$4,'TD SOP+PROFORM MOD'!$B$2:$AD$2,0)+1,0),0)+IFERROR(VLOOKUP($A162,'TD SOP+PROFORM MOD'!$A$5:$AD$750,MATCH(AE$2,'TD SOP+PROFORM MOD'!$B$2:$AD$2,0)+1,0),0)</f>
        <v>0</v>
      </c>
      <c r="AF162" s="26" t="str">
        <f t="shared" si="48"/>
        <v/>
      </c>
      <c r="AG162" s="25">
        <f>IFERROR(VLOOKUP($A162,'TD SOP+PROFORM MOD'!$A$5:$AD$750,MATCH(AG$4,'TD SOP+PROFORM MOD'!$B$2:$AD$2,0)+1,0),0)+IFERROR(VLOOKUP($A162,'TD SOP+PROFORM MOD'!$A$5:$AD$750,MATCH(AG$2,'TD SOP+PROFORM MOD'!$B$2:$AD$2,0)+1,0),0)</f>
        <v>0</v>
      </c>
      <c r="AH162" s="25">
        <f>IFERROR(VLOOKUP($A162,'TD SOP+PROFORM MOD'!$A$5:$AD$750,MATCH(AH$4,'TD SOP+PROFORM MOD'!$B$2:$AD$2,0)+1,0),0)+IFERROR(VLOOKUP($A162,'TD SOP+PROFORM MOD'!$A$5:$AD$750,MATCH(AH$2,'TD SOP+PROFORM MOD'!$B$2:$AD$2,0)+1,0),0)</f>
        <v>0</v>
      </c>
      <c r="AI162" s="26" t="str">
        <f t="shared" si="49"/>
        <v/>
      </c>
      <c r="AJ162" s="25">
        <f>IFERROR(VLOOKUP($A162,'TD SOP+PROFORM MOD'!$A$5:$AD$750,MATCH(AJ$4,'TD SOP+PROFORM MOD'!$B$2:$AD$2,0)+1,0),0)+IFERROR(VLOOKUP($A162,'TD SOP+PROFORM MOD'!$A$5:$AD$750,MATCH(AJ$2,'TD SOP+PROFORM MOD'!$B$2:$AD$2,0)+1,0),0)</f>
        <v>0</v>
      </c>
      <c r="AK162" s="25">
        <f>IFERROR(VLOOKUP($A162,'TD SOP+PROFORM MOD'!$A$5:$AD$750,MATCH(AK$4,'TD SOP+PROFORM MOD'!$B$2:$AD$2,0)+1,0),0)+IFERROR(VLOOKUP($A162,'TD SOP+PROFORM MOD'!$A$5:$AD$750,MATCH(AK$2,'TD SOP+PROFORM MOD'!$B$2:$AD$2,0)+1,0),0)</f>
        <v>0</v>
      </c>
      <c r="AL162" s="26" t="str">
        <f t="shared" si="50"/>
        <v/>
      </c>
      <c r="AM162" s="25">
        <f t="shared" si="52"/>
        <v>0</v>
      </c>
      <c r="AN162" s="25">
        <f t="shared" si="52"/>
        <v>0</v>
      </c>
      <c r="AO162" s="26" t="str">
        <f t="shared" si="51"/>
        <v/>
      </c>
      <c r="AR162" s="25">
        <f>SUMIF('B&amp;S YTD LFY'!B:B,"="&amp;A162,'B&amp;S YTD LFY'!C:C)</f>
        <v>0</v>
      </c>
      <c r="AS162" s="25">
        <f t="shared" si="53"/>
        <v>0</v>
      </c>
      <c r="AT162" s="25"/>
    </row>
    <row r="163" spans="1:46" x14ac:dyDescent="0.35">
      <c r="A163" s="24">
        <f>IF(AND('TD SOP+PROFORM MOD'!A160&lt;&gt;"",'TD SOP+PROFORM MOD'!A160&lt;&gt;"TOTAL"),'TD SOP+PROFORM MOD'!A160,0)</f>
        <v>0</v>
      </c>
      <c r="C163" s="25" t="str">
        <f>IFERROR(VLOOKUP($A163,'TD SOP+PROFORM MOD'!$A$5:$AD$750,MATCH(C$4,'TD SOP+PROFORM MOD'!$B$2:$AT$2,0)+1,0),"")</f>
        <v/>
      </c>
      <c r="D163" s="25" t="str">
        <f>IFERROR(VLOOKUP($A163,'TD SOP+PROFORM MOD'!$A$5:$AD$750,MATCH(D$4,'TD SOP+PROFORM MOD'!$B$2:$AT$2,0)+1,0),"")</f>
        <v/>
      </c>
      <c r="E163" s="26" t="str">
        <f t="shared" si="39"/>
        <v/>
      </c>
      <c r="F163" s="25" t="str">
        <f>IFERROR(VLOOKUP($A163,'TD SOP+PROFORM MOD'!$A$5:$AD$750,MATCH(F$4,'TD SOP+PROFORM MOD'!$B$2:$AT$2,0)+1,0),"")</f>
        <v/>
      </c>
      <c r="G163" s="25" t="str">
        <f>IFERROR(VLOOKUP($A163,'TD SOP+PROFORM MOD'!$A$5:$AD$750,MATCH(G$4,'TD SOP+PROFORM MOD'!$B$2:$AT$2,0)+1,0),"")</f>
        <v/>
      </c>
      <c r="H163" s="26" t="str">
        <f t="shared" si="40"/>
        <v/>
      </c>
      <c r="I163" s="25" t="str">
        <f>IFERROR(VLOOKUP($A163,'TD SOP+PROFORM MOD'!$A$5:$AD$750,MATCH(I$4,'TD SOP+PROFORM MOD'!$B$2:$AT$2,0)+1,0),"")</f>
        <v/>
      </c>
      <c r="J163" s="25" t="str">
        <f>IFERROR(VLOOKUP($A163,'TD SOP+PROFORM MOD'!$A$5:$AD$750,MATCH(J$4,'TD SOP+PROFORM MOD'!$B$2:$AT$2,0)+1,0),"")</f>
        <v/>
      </c>
      <c r="K163" s="26" t="str">
        <f t="shared" si="41"/>
        <v/>
      </c>
      <c r="L163" s="25" t="str">
        <f>IFERROR(VLOOKUP($A163,'TD SOP+PROFORM MOD'!$A$5:$AD$750,MATCH(L$4,'TD SOP+PROFORM MOD'!$B$2:$AT$2,0)+1,0),"")</f>
        <v/>
      </c>
      <c r="M163" s="25" t="str">
        <f>IFERROR(VLOOKUP($A163,'TD SOP+PROFORM MOD'!$A$5:$AD$750,MATCH(M$4,'TD SOP+PROFORM MOD'!$B$2:$AT$2,0)+1,0),"")</f>
        <v/>
      </c>
      <c r="N163" s="26" t="str">
        <f t="shared" si="42"/>
        <v/>
      </c>
      <c r="O163" s="25">
        <f>IFERROR(VLOOKUP($A163,'TD SOP+PROFORM MOD'!$A$5:$AD$750,MATCH(O$4,'TD SOP+PROFORM MOD'!$B$2:$AD$2,0)+1,0),0)+IFERROR(VLOOKUP($A163,'TD SOP+PROFORM MOD'!$A$5:$AD$750,MATCH(O$2,'TD SOP+PROFORM MOD'!$B$2:$AD$2,0)+1,0),0)</f>
        <v>0</v>
      </c>
      <c r="P163" s="25">
        <f>IFERROR(VLOOKUP($A163,'TD SOP+PROFORM MOD'!$A$5:$AD$750,MATCH(P$4,'TD SOP+PROFORM MOD'!$B$2:$AD$2,0)+1,0),0)+IFERROR(VLOOKUP($A163,'TD SOP+PROFORM MOD'!$A$5:$AD$750,MATCH(P$2,'TD SOP+PROFORM MOD'!$B$2:$AD$2,0)+1,0),0)</f>
        <v>0</v>
      </c>
      <c r="Q163" s="26" t="str">
        <f t="shared" si="43"/>
        <v/>
      </c>
      <c r="R163" s="25">
        <f>IFERROR(VLOOKUP($A163,'TD SOP+PROFORM MOD'!$A$5:$AD$750,MATCH(R$4,'TD SOP+PROFORM MOD'!$B$2:$AD$2,0)+1,0),0)+IFERROR(VLOOKUP($A163,'TD SOP+PROFORM MOD'!$A$5:$AD$750,MATCH(R$2,'TD SOP+PROFORM MOD'!$B$2:$AD$2,0)+1,0),0)</f>
        <v>0</v>
      </c>
      <c r="S163" s="25">
        <f>IFERROR(VLOOKUP($A163,'TD SOP+PROFORM MOD'!$A$5:$AD$750,MATCH(S$4,'TD SOP+PROFORM MOD'!$B$2:$AD$2,0)+1,0),0)+IFERROR(VLOOKUP($A163,'TD SOP+PROFORM MOD'!$A$5:$AD$750,MATCH(S$2,'TD SOP+PROFORM MOD'!$B$2:$AD$2,0)+1,0),0)</f>
        <v>0</v>
      </c>
      <c r="T163" s="26" t="str">
        <f t="shared" si="44"/>
        <v/>
      </c>
      <c r="U163" s="25">
        <f>IFERROR(VLOOKUP($A163,'TD SOP+PROFORM MOD'!$A$5:$AD$750,MATCH(U$4,'TD SOP+PROFORM MOD'!$B$2:$AD$2,0)+1,0),0)+IFERROR(VLOOKUP($A163,'TD SOP+PROFORM MOD'!$A$5:$AD$750,MATCH(U$2,'TD SOP+PROFORM MOD'!$B$2:$AD$2,0)+1,0),0)</f>
        <v>0</v>
      </c>
      <c r="V163" s="25">
        <f>IFERROR(VLOOKUP($A163,'TD SOP+PROFORM MOD'!$A$5:$AD$750,MATCH(V$4,'TD SOP+PROFORM MOD'!$B$2:$AD$2,0)+1,0),0)+IFERROR(VLOOKUP($A163,'TD SOP+PROFORM MOD'!$A$5:$AD$750,MATCH(V$2,'TD SOP+PROFORM MOD'!$B$2:$AD$2,0)+1,0),0)</f>
        <v>0</v>
      </c>
      <c r="W163" s="26" t="str">
        <f t="shared" si="45"/>
        <v/>
      </c>
      <c r="X163" s="25">
        <f>IFERROR(VLOOKUP($A163,'TD SOP+PROFORM MOD'!$A$5:$AD$750,MATCH(X$4,'TD SOP+PROFORM MOD'!$B$2:$AD$2,0)+1,0),0)+IFERROR(VLOOKUP($A163,'TD SOP+PROFORM MOD'!$A$5:$AD$750,MATCH(X$2,'TD SOP+PROFORM MOD'!$B$2:$AD$2,0)+1,0),0)</f>
        <v>0</v>
      </c>
      <c r="Y163" s="25">
        <f>IFERROR(VLOOKUP($A163,'TD SOP+PROFORM MOD'!$A$5:$AD$750,MATCH(Y$4,'TD SOP+PROFORM MOD'!$B$2:$AD$2,0)+1,0),0)+IFERROR(VLOOKUP($A163,'TD SOP+PROFORM MOD'!$A$5:$AD$750,MATCH(Y$2,'TD SOP+PROFORM MOD'!$B$2:$AD$2,0)+1,0),0)</f>
        <v>0</v>
      </c>
      <c r="Z163" s="26" t="str">
        <f t="shared" si="46"/>
        <v/>
      </c>
      <c r="AA163" s="25">
        <f>IFERROR(VLOOKUP($A163,'TD SOP+PROFORM MOD'!$A$5:$AD$750,MATCH(AA$4,'TD SOP+PROFORM MOD'!$B$2:$AD$2,0)+1,0),0)+IFERROR(VLOOKUP($A163,'TD SOP+PROFORM MOD'!$A$5:$AD$750,MATCH(AA$2,'TD SOP+PROFORM MOD'!$B$2:$AD$2,0)+1,0),0)</f>
        <v>0</v>
      </c>
      <c r="AB163" s="25">
        <f>IFERROR(VLOOKUP($A163,'TD SOP+PROFORM MOD'!$A$5:$AD$750,MATCH(AB$4,'TD SOP+PROFORM MOD'!$B$2:$AD$2,0)+1,0),0)+IFERROR(VLOOKUP($A163,'TD SOP+PROFORM MOD'!$A$5:$AD$750,MATCH(AB$2,'TD SOP+PROFORM MOD'!$B$2:$AD$2,0)+1,0),0)</f>
        <v>0</v>
      </c>
      <c r="AC163" s="26" t="str">
        <f t="shared" si="47"/>
        <v/>
      </c>
      <c r="AD163" s="25">
        <f>IFERROR(VLOOKUP($A163,'TD SOP+PROFORM MOD'!$A$5:$AD$750,MATCH(AD$4,'TD SOP+PROFORM MOD'!$B$2:$AD$2,0)+1,0),0)+IFERROR(VLOOKUP($A163,'TD SOP+PROFORM MOD'!$A$5:$AD$750,MATCH(AD$2,'TD SOP+PROFORM MOD'!$B$2:$AD$2,0)+1,0),0)</f>
        <v>0</v>
      </c>
      <c r="AE163" s="25">
        <f>IFERROR(VLOOKUP($A163,'TD SOP+PROFORM MOD'!$A$5:$AD$750,MATCH(AE$4,'TD SOP+PROFORM MOD'!$B$2:$AD$2,0)+1,0),0)+IFERROR(VLOOKUP($A163,'TD SOP+PROFORM MOD'!$A$5:$AD$750,MATCH(AE$2,'TD SOP+PROFORM MOD'!$B$2:$AD$2,0)+1,0),0)</f>
        <v>0</v>
      </c>
      <c r="AF163" s="26" t="str">
        <f t="shared" si="48"/>
        <v/>
      </c>
      <c r="AG163" s="25">
        <f>IFERROR(VLOOKUP($A163,'TD SOP+PROFORM MOD'!$A$5:$AD$750,MATCH(AG$4,'TD SOP+PROFORM MOD'!$B$2:$AD$2,0)+1,0),0)+IFERROR(VLOOKUP($A163,'TD SOP+PROFORM MOD'!$A$5:$AD$750,MATCH(AG$2,'TD SOP+PROFORM MOD'!$B$2:$AD$2,0)+1,0),0)</f>
        <v>0</v>
      </c>
      <c r="AH163" s="25">
        <f>IFERROR(VLOOKUP($A163,'TD SOP+PROFORM MOD'!$A$5:$AD$750,MATCH(AH$4,'TD SOP+PROFORM MOD'!$B$2:$AD$2,0)+1,0),0)+IFERROR(VLOOKUP($A163,'TD SOP+PROFORM MOD'!$A$5:$AD$750,MATCH(AH$2,'TD SOP+PROFORM MOD'!$B$2:$AD$2,0)+1,0),0)</f>
        <v>0</v>
      </c>
      <c r="AI163" s="26" t="str">
        <f t="shared" si="49"/>
        <v/>
      </c>
      <c r="AJ163" s="25">
        <f>IFERROR(VLOOKUP($A163,'TD SOP+PROFORM MOD'!$A$5:$AD$750,MATCH(AJ$4,'TD SOP+PROFORM MOD'!$B$2:$AD$2,0)+1,0),0)+IFERROR(VLOOKUP($A163,'TD SOP+PROFORM MOD'!$A$5:$AD$750,MATCH(AJ$2,'TD SOP+PROFORM MOD'!$B$2:$AD$2,0)+1,0),0)</f>
        <v>0</v>
      </c>
      <c r="AK163" s="25">
        <f>IFERROR(VLOOKUP($A163,'TD SOP+PROFORM MOD'!$A$5:$AD$750,MATCH(AK$4,'TD SOP+PROFORM MOD'!$B$2:$AD$2,0)+1,0),0)+IFERROR(VLOOKUP($A163,'TD SOP+PROFORM MOD'!$A$5:$AD$750,MATCH(AK$2,'TD SOP+PROFORM MOD'!$B$2:$AD$2,0)+1,0),0)</f>
        <v>0</v>
      </c>
      <c r="AL163" s="26" t="str">
        <f t="shared" si="50"/>
        <v/>
      </c>
      <c r="AM163" s="25">
        <f t="shared" si="52"/>
        <v>0</v>
      </c>
      <c r="AN163" s="25">
        <f t="shared" si="52"/>
        <v>0</v>
      </c>
      <c r="AO163" s="26" t="str">
        <f t="shared" si="51"/>
        <v/>
      </c>
      <c r="AR163" s="25">
        <f>SUMIF('B&amp;S YTD LFY'!B:B,"="&amp;A163,'B&amp;S YTD LFY'!C:C)</f>
        <v>0</v>
      </c>
      <c r="AS163" s="25">
        <f t="shared" si="53"/>
        <v>0</v>
      </c>
      <c r="AT163" s="25"/>
    </row>
    <row r="164" spans="1:46" x14ac:dyDescent="0.35">
      <c r="A164" s="24">
        <f>IF(AND('TD SOP+PROFORM MOD'!A161&lt;&gt;"",'TD SOP+PROFORM MOD'!A161&lt;&gt;"TOTAL"),'TD SOP+PROFORM MOD'!A161,0)</f>
        <v>0</v>
      </c>
      <c r="C164" s="25" t="str">
        <f>IFERROR(VLOOKUP($A164,'TD SOP+PROFORM MOD'!$A$5:$AD$750,MATCH(C$4,'TD SOP+PROFORM MOD'!$B$2:$AT$2,0)+1,0),"")</f>
        <v/>
      </c>
      <c r="D164" s="25" t="str">
        <f>IFERROR(VLOOKUP($A164,'TD SOP+PROFORM MOD'!$A$5:$AD$750,MATCH(D$4,'TD SOP+PROFORM MOD'!$B$2:$AT$2,0)+1,0),"")</f>
        <v/>
      </c>
      <c r="E164" s="26" t="str">
        <f t="shared" si="39"/>
        <v/>
      </c>
      <c r="F164" s="25" t="str">
        <f>IFERROR(VLOOKUP($A164,'TD SOP+PROFORM MOD'!$A$5:$AD$750,MATCH(F$4,'TD SOP+PROFORM MOD'!$B$2:$AT$2,0)+1,0),"")</f>
        <v/>
      </c>
      <c r="G164" s="25" t="str">
        <f>IFERROR(VLOOKUP($A164,'TD SOP+PROFORM MOD'!$A$5:$AD$750,MATCH(G$4,'TD SOP+PROFORM MOD'!$B$2:$AT$2,0)+1,0),"")</f>
        <v/>
      </c>
      <c r="H164" s="26" t="str">
        <f t="shared" si="40"/>
        <v/>
      </c>
      <c r="I164" s="25" t="str">
        <f>IFERROR(VLOOKUP($A164,'TD SOP+PROFORM MOD'!$A$5:$AD$750,MATCH(I$4,'TD SOP+PROFORM MOD'!$B$2:$AT$2,0)+1,0),"")</f>
        <v/>
      </c>
      <c r="J164" s="25" t="str">
        <f>IFERROR(VLOOKUP($A164,'TD SOP+PROFORM MOD'!$A$5:$AD$750,MATCH(J$4,'TD SOP+PROFORM MOD'!$B$2:$AT$2,0)+1,0),"")</f>
        <v/>
      </c>
      <c r="K164" s="26" t="str">
        <f t="shared" si="41"/>
        <v/>
      </c>
      <c r="L164" s="25" t="str">
        <f>IFERROR(VLOOKUP($A164,'TD SOP+PROFORM MOD'!$A$5:$AD$750,MATCH(L$4,'TD SOP+PROFORM MOD'!$B$2:$AT$2,0)+1,0),"")</f>
        <v/>
      </c>
      <c r="M164" s="25" t="str">
        <f>IFERROR(VLOOKUP($A164,'TD SOP+PROFORM MOD'!$A$5:$AD$750,MATCH(M$4,'TD SOP+PROFORM MOD'!$B$2:$AT$2,0)+1,0),"")</f>
        <v/>
      </c>
      <c r="N164" s="26" t="str">
        <f t="shared" si="42"/>
        <v/>
      </c>
      <c r="O164" s="25">
        <f>IFERROR(VLOOKUP($A164,'TD SOP+PROFORM MOD'!$A$5:$AD$750,MATCH(O$4,'TD SOP+PROFORM MOD'!$B$2:$AD$2,0)+1,0),0)+IFERROR(VLOOKUP($A164,'TD SOP+PROFORM MOD'!$A$5:$AD$750,MATCH(O$2,'TD SOP+PROFORM MOD'!$B$2:$AD$2,0)+1,0),0)</f>
        <v>0</v>
      </c>
      <c r="P164" s="25">
        <f>IFERROR(VLOOKUP($A164,'TD SOP+PROFORM MOD'!$A$5:$AD$750,MATCH(P$4,'TD SOP+PROFORM MOD'!$B$2:$AD$2,0)+1,0),0)+IFERROR(VLOOKUP($A164,'TD SOP+PROFORM MOD'!$A$5:$AD$750,MATCH(P$2,'TD SOP+PROFORM MOD'!$B$2:$AD$2,0)+1,0),0)</f>
        <v>0</v>
      </c>
      <c r="Q164" s="26" t="str">
        <f t="shared" si="43"/>
        <v/>
      </c>
      <c r="R164" s="25">
        <f>IFERROR(VLOOKUP($A164,'TD SOP+PROFORM MOD'!$A$5:$AD$750,MATCH(R$4,'TD SOP+PROFORM MOD'!$B$2:$AD$2,0)+1,0),0)+IFERROR(VLOOKUP($A164,'TD SOP+PROFORM MOD'!$A$5:$AD$750,MATCH(R$2,'TD SOP+PROFORM MOD'!$B$2:$AD$2,0)+1,0),0)</f>
        <v>0</v>
      </c>
      <c r="S164" s="25">
        <f>IFERROR(VLOOKUP($A164,'TD SOP+PROFORM MOD'!$A$5:$AD$750,MATCH(S$4,'TD SOP+PROFORM MOD'!$B$2:$AD$2,0)+1,0),0)+IFERROR(VLOOKUP($A164,'TD SOP+PROFORM MOD'!$A$5:$AD$750,MATCH(S$2,'TD SOP+PROFORM MOD'!$B$2:$AD$2,0)+1,0),0)</f>
        <v>0</v>
      </c>
      <c r="T164" s="26" t="str">
        <f t="shared" si="44"/>
        <v/>
      </c>
      <c r="U164" s="25">
        <f>IFERROR(VLOOKUP($A164,'TD SOP+PROFORM MOD'!$A$5:$AD$750,MATCH(U$4,'TD SOP+PROFORM MOD'!$B$2:$AD$2,0)+1,0),0)+IFERROR(VLOOKUP($A164,'TD SOP+PROFORM MOD'!$A$5:$AD$750,MATCH(U$2,'TD SOP+PROFORM MOD'!$B$2:$AD$2,0)+1,0),0)</f>
        <v>0</v>
      </c>
      <c r="V164" s="25">
        <f>IFERROR(VLOOKUP($A164,'TD SOP+PROFORM MOD'!$A$5:$AD$750,MATCH(V$4,'TD SOP+PROFORM MOD'!$B$2:$AD$2,0)+1,0),0)+IFERROR(VLOOKUP($A164,'TD SOP+PROFORM MOD'!$A$5:$AD$750,MATCH(V$2,'TD SOP+PROFORM MOD'!$B$2:$AD$2,0)+1,0),0)</f>
        <v>0</v>
      </c>
      <c r="W164" s="26" t="str">
        <f t="shared" si="45"/>
        <v/>
      </c>
      <c r="X164" s="25">
        <f>IFERROR(VLOOKUP($A164,'TD SOP+PROFORM MOD'!$A$5:$AD$750,MATCH(X$4,'TD SOP+PROFORM MOD'!$B$2:$AD$2,0)+1,0),0)+IFERROR(VLOOKUP($A164,'TD SOP+PROFORM MOD'!$A$5:$AD$750,MATCH(X$2,'TD SOP+PROFORM MOD'!$B$2:$AD$2,0)+1,0),0)</f>
        <v>0</v>
      </c>
      <c r="Y164" s="25">
        <f>IFERROR(VLOOKUP($A164,'TD SOP+PROFORM MOD'!$A$5:$AD$750,MATCH(Y$4,'TD SOP+PROFORM MOD'!$B$2:$AD$2,0)+1,0),0)+IFERROR(VLOOKUP($A164,'TD SOP+PROFORM MOD'!$A$5:$AD$750,MATCH(Y$2,'TD SOP+PROFORM MOD'!$B$2:$AD$2,0)+1,0),0)</f>
        <v>0</v>
      </c>
      <c r="Z164" s="26" t="str">
        <f t="shared" si="46"/>
        <v/>
      </c>
      <c r="AA164" s="25">
        <f>IFERROR(VLOOKUP($A164,'TD SOP+PROFORM MOD'!$A$5:$AD$750,MATCH(AA$4,'TD SOP+PROFORM MOD'!$B$2:$AD$2,0)+1,0),0)+IFERROR(VLOOKUP($A164,'TD SOP+PROFORM MOD'!$A$5:$AD$750,MATCH(AA$2,'TD SOP+PROFORM MOD'!$B$2:$AD$2,0)+1,0),0)</f>
        <v>0</v>
      </c>
      <c r="AB164" s="25">
        <f>IFERROR(VLOOKUP($A164,'TD SOP+PROFORM MOD'!$A$5:$AD$750,MATCH(AB$4,'TD SOP+PROFORM MOD'!$B$2:$AD$2,0)+1,0),0)+IFERROR(VLOOKUP($A164,'TD SOP+PROFORM MOD'!$A$5:$AD$750,MATCH(AB$2,'TD SOP+PROFORM MOD'!$B$2:$AD$2,0)+1,0),0)</f>
        <v>0</v>
      </c>
      <c r="AC164" s="26" t="str">
        <f t="shared" si="47"/>
        <v/>
      </c>
      <c r="AD164" s="25">
        <f>IFERROR(VLOOKUP($A164,'TD SOP+PROFORM MOD'!$A$5:$AD$750,MATCH(AD$4,'TD SOP+PROFORM MOD'!$B$2:$AD$2,0)+1,0),0)+IFERROR(VLOOKUP($A164,'TD SOP+PROFORM MOD'!$A$5:$AD$750,MATCH(AD$2,'TD SOP+PROFORM MOD'!$B$2:$AD$2,0)+1,0),0)</f>
        <v>0</v>
      </c>
      <c r="AE164" s="25">
        <f>IFERROR(VLOOKUP($A164,'TD SOP+PROFORM MOD'!$A$5:$AD$750,MATCH(AE$4,'TD SOP+PROFORM MOD'!$B$2:$AD$2,0)+1,0),0)+IFERROR(VLOOKUP($A164,'TD SOP+PROFORM MOD'!$A$5:$AD$750,MATCH(AE$2,'TD SOP+PROFORM MOD'!$B$2:$AD$2,0)+1,0),0)</f>
        <v>0</v>
      </c>
      <c r="AF164" s="26" t="str">
        <f t="shared" si="48"/>
        <v/>
      </c>
      <c r="AG164" s="25">
        <f>IFERROR(VLOOKUP($A164,'TD SOP+PROFORM MOD'!$A$5:$AD$750,MATCH(AG$4,'TD SOP+PROFORM MOD'!$B$2:$AD$2,0)+1,0),0)+IFERROR(VLOOKUP($A164,'TD SOP+PROFORM MOD'!$A$5:$AD$750,MATCH(AG$2,'TD SOP+PROFORM MOD'!$B$2:$AD$2,0)+1,0),0)</f>
        <v>0</v>
      </c>
      <c r="AH164" s="25">
        <f>IFERROR(VLOOKUP($A164,'TD SOP+PROFORM MOD'!$A$5:$AD$750,MATCH(AH$4,'TD SOP+PROFORM MOD'!$B$2:$AD$2,0)+1,0),0)+IFERROR(VLOOKUP($A164,'TD SOP+PROFORM MOD'!$A$5:$AD$750,MATCH(AH$2,'TD SOP+PROFORM MOD'!$B$2:$AD$2,0)+1,0),0)</f>
        <v>0</v>
      </c>
      <c r="AI164" s="26" t="str">
        <f t="shared" si="49"/>
        <v/>
      </c>
      <c r="AJ164" s="25">
        <f>IFERROR(VLOOKUP($A164,'TD SOP+PROFORM MOD'!$A$5:$AD$750,MATCH(AJ$4,'TD SOP+PROFORM MOD'!$B$2:$AD$2,0)+1,0),0)+IFERROR(VLOOKUP($A164,'TD SOP+PROFORM MOD'!$A$5:$AD$750,MATCH(AJ$2,'TD SOP+PROFORM MOD'!$B$2:$AD$2,0)+1,0),0)</f>
        <v>0</v>
      </c>
      <c r="AK164" s="25">
        <f>IFERROR(VLOOKUP($A164,'TD SOP+PROFORM MOD'!$A$5:$AD$750,MATCH(AK$4,'TD SOP+PROFORM MOD'!$B$2:$AD$2,0)+1,0),0)+IFERROR(VLOOKUP($A164,'TD SOP+PROFORM MOD'!$A$5:$AD$750,MATCH(AK$2,'TD SOP+PROFORM MOD'!$B$2:$AD$2,0)+1,0),0)</f>
        <v>0</v>
      </c>
      <c r="AL164" s="26" t="str">
        <f t="shared" si="50"/>
        <v/>
      </c>
      <c r="AM164" s="25">
        <f t="shared" si="52"/>
        <v>0</v>
      </c>
      <c r="AN164" s="25">
        <f t="shared" si="52"/>
        <v>0</v>
      </c>
      <c r="AO164" s="26" t="str">
        <f t="shared" si="51"/>
        <v/>
      </c>
      <c r="AR164" s="25">
        <f>SUMIF('B&amp;S YTD LFY'!B:B,"="&amp;A164,'B&amp;S YTD LFY'!C:C)</f>
        <v>0</v>
      </c>
      <c r="AS164" s="25">
        <f t="shared" si="53"/>
        <v>0</v>
      </c>
      <c r="AT164" s="25"/>
    </row>
    <row r="165" spans="1:46" x14ac:dyDescent="0.35">
      <c r="A165" s="24">
        <f>IF(AND('TD SOP+PROFORM MOD'!A162&lt;&gt;"",'TD SOP+PROFORM MOD'!A162&lt;&gt;"TOTAL"),'TD SOP+PROFORM MOD'!A162,0)</f>
        <v>0</v>
      </c>
      <c r="C165" s="25" t="str">
        <f>IFERROR(VLOOKUP($A165,'TD SOP+PROFORM MOD'!$A$5:$AD$750,MATCH(C$4,'TD SOP+PROFORM MOD'!$B$2:$AT$2,0)+1,0),"")</f>
        <v/>
      </c>
      <c r="D165" s="25" t="str">
        <f>IFERROR(VLOOKUP($A165,'TD SOP+PROFORM MOD'!$A$5:$AD$750,MATCH(D$4,'TD SOP+PROFORM MOD'!$B$2:$AT$2,0)+1,0),"")</f>
        <v/>
      </c>
      <c r="E165" s="26" t="str">
        <f t="shared" si="39"/>
        <v/>
      </c>
      <c r="F165" s="25" t="str">
        <f>IFERROR(VLOOKUP($A165,'TD SOP+PROFORM MOD'!$A$5:$AD$750,MATCH(F$4,'TD SOP+PROFORM MOD'!$B$2:$AT$2,0)+1,0),"")</f>
        <v/>
      </c>
      <c r="G165" s="25" t="str">
        <f>IFERROR(VLOOKUP($A165,'TD SOP+PROFORM MOD'!$A$5:$AD$750,MATCH(G$4,'TD SOP+PROFORM MOD'!$B$2:$AT$2,0)+1,0),"")</f>
        <v/>
      </c>
      <c r="H165" s="26" t="str">
        <f t="shared" si="40"/>
        <v/>
      </c>
      <c r="I165" s="25" t="str">
        <f>IFERROR(VLOOKUP($A165,'TD SOP+PROFORM MOD'!$A$5:$AD$750,MATCH(I$4,'TD SOP+PROFORM MOD'!$B$2:$AT$2,0)+1,0),"")</f>
        <v/>
      </c>
      <c r="J165" s="25" t="str">
        <f>IFERROR(VLOOKUP($A165,'TD SOP+PROFORM MOD'!$A$5:$AD$750,MATCH(J$4,'TD SOP+PROFORM MOD'!$B$2:$AT$2,0)+1,0),"")</f>
        <v/>
      </c>
      <c r="K165" s="26" t="str">
        <f t="shared" si="41"/>
        <v/>
      </c>
      <c r="L165" s="25" t="str">
        <f>IFERROR(VLOOKUP($A165,'TD SOP+PROFORM MOD'!$A$5:$AD$750,MATCH(L$4,'TD SOP+PROFORM MOD'!$B$2:$AT$2,0)+1,0),"")</f>
        <v/>
      </c>
      <c r="M165" s="25" t="str">
        <f>IFERROR(VLOOKUP($A165,'TD SOP+PROFORM MOD'!$A$5:$AD$750,MATCH(M$4,'TD SOP+PROFORM MOD'!$B$2:$AT$2,0)+1,0),"")</f>
        <v/>
      </c>
      <c r="N165" s="26" t="str">
        <f t="shared" si="42"/>
        <v/>
      </c>
      <c r="O165" s="25">
        <f>IFERROR(VLOOKUP($A165,'TD SOP+PROFORM MOD'!$A$5:$AD$750,MATCH(O$4,'TD SOP+PROFORM MOD'!$B$2:$AD$2,0)+1,0),0)+IFERROR(VLOOKUP($A165,'TD SOP+PROFORM MOD'!$A$5:$AD$750,MATCH(O$2,'TD SOP+PROFORM MOD'!$B$2:$AD$2,0)+1,0),0)</f>
        <v>0</v>
      </c>
      <c r="P165" s="25">
        <f>IFERROR(VLOOKUP($A165,'TD SOP+PROFORM MOD'!$A$5:$AD$750,MATCH(P$4,'TD SOP+PROFORM MOD'!$B$2:$AD$2,0)+1,0),0)+IFERROR(VLOOKUP($A165,'TD SOP+PROFORM MOD'!$A$5:$AD$750,MATCH(P$2,'TD SOP+PROFORM MOD'!$B$2:$AD$2,0)+1,0),0)</f>
        <v>0</v>
      </c>
      <c r="Q165" s="26" t="str">
        <f t="shared" si="43"/>
        <v/>
      </c>
      <c r="R165" s="25">
        <f>IFERROR(VLOOKUP($A165,'TD SOP+PROFORM MOD'!$A$5:$AD$750,MATCH(R$4,'TD SOP+PROFORM MOD'!$B$2:$AD$2,0)+1,0),0)+IFERROR(VLOOKUP($A165,'TD SOP+PROFORM MOD'!$A$5:$AD$750,MATCH(R$2,'TD SOP+PROFORM MOD'!$B$2:$AD$2,0)+1,0),0)</f>
        <v>0</v>
      </c>
      <c r="S165" s="25">
        <f>IFERROR(VLOOKUP($A165,'TD SOP+PROFORM MOD'!$A$5:$AD$750,MATCH(S$4,'TD SOP+PROFORM MOD'!$B$2:$AD$2,0)+1,0),0)+IFERROR(VLOOKUP($A165,'TD SOP+PROFORM MOD'!$A$5:$AD$750,MATCH(S$2,'TD SOP+PROFORM MOD'!$B$2:$AD$2,0)+1,0),0)</f>
        <v>0</v>
      </c>
      <c r="T165" s="26" t="str">
        <f t="shared" si="44"/>
        <v/>
      </c>
      <c r="U165" s="25">
        <f>IFERROR(VLOOKUP($A165,'TD SOP+PROFORM MOD'!$A$5:$AD$750,MATCH(U$4,'TD SOP+PROFORM MOD'!$B$2:$AD$2,0)+1,0),0)+IFERROR(VLOOKUP($A165,'TD SOP+PROFORM MOD'!$A$5:$AD$750,MATCH(U$2,'TD SOP+PROFORM MOD'!$B$2:$AD$2,0)+1,0),0)</f>
        <v>0</v>
      </c>
      <c r="V165" s="25">
        <f>IFERROR(VLOOKUP($A165,'TD SOP+PROFORM MOD'!$A$5:$AD$750,MATCH(V$4,'TD SOP+PROFORM MOD'!$B$2:$AD$2,0)+1,0),0)+IFERROR(VLOOKUP($A165,'TD SOP+PROFORM MOD'!$A$5:$AD$750,MATCH(V$2,'TD SOP+PROFORM MOD'!$B$2:$AD$2,0)+1,0),0)</f>
        <v>0</v>
      </c>
      <c r="W165" s="26" t="str">
        <f t="shared" si="45"/>
        <v/>
      </c>
      <c r="X165" s="25">
        <f>IFERROR(VLOOKUP($A165,'TD SOP+PROFORM MOD'!$A$5:$AD$750,MATCH(X$4,'TD SOP+PROFORM MOD'!$B$2:$AD$2,0)+1,0),0)+IFERROR(VLOOKUP($A165,'TD SOP+PROFORM MOD'!$A$5:$AD$750,MATCH(X$2,'TD SOP+PROFORM MOD'!$B$2:$AD$2,0)+1,0),0)</f>
        <v>0</v>
      </c>
      <c r="Y165" s="25">
        <f>IFERROR(VLOOKUP($A165,'TD SOP+PROFORM MOD'!$A$5:$AD$750,MATCH(Y$4,'TD SOP+PROFORM MOD'!$B$2:$AD$2,0)+1,0),0)+IFERROR(VLOOKUP($A165,'TD SOP+PROFORM MOD'!$A$5:$AD$750,MATCH(Y$2,'TD SOP+PROFORM MOD'!$B$2:$AD$2,0)+1,0),0)</f>
        <v>0</v>
      </c>
      <c r="Z165" s="26" t="str">
        <f t="shared" si="46"/>
        <v/>
      </c>
      <c r="AA165" s="25">
        <f>IFERROR(VLOOKUP($A165,'TD SOP+PROFORM MOD'!$A$5:$AD$750,MATCH(AA$4,'TD SOP+PROFORM MOD'!$B$2:$AD$2,0)+1,0),0)+IFERROR(VLOOKUP($A165,'TD SOP+PROFORM MOD'!$A$5:$AD$750,MATCH(AA$2,'TD SOP+PROFORM MOD'!$B$2:$AD$2,0)+1,0),0)</f>
        <v>0</v>
      </c>
      <c r="AB165" s="25">
        <f>IFERROR(VLOOKUP($A165,'TD SOP+PROFORM MOD'!$A$5:$AD$750,MATCH(AB$4,'TD SOP+PROFORM MOD'!$B$2:$AD$2,0)+1,0),0)+IFERROR(VLOOKUP($A165,'TD SOP+PROFORM MOD'!$A$5:$AD$750,MATCH(AB$2,'TD SOP+PROFORM MOD'!$B$2:$AD$2,0)+1,0),0)</f>
        <v>0</v>
      </c>
      <c r="AC165" s="26" t="str">
        <f t="shared" si="47"/>
        <v/>
      </c>
      <c r="AD165" s="25">
        <f>IFERROR(VLOOKUP($A165,'TD SOP+PROFORM MOD'!$A$5:$AD$750,MATCH(AD$4,'TD SOP+PROFORM MOD'!$B$2:$AD$2,0)+1,0),0)+IFERROR(VLOOKUP($A165,'TD SOP+PROFORM MOD'!$A$5:$AD$750,MATCH(AD$2,'TD SOP+PROFORM MOD'!$B$2:$AD$2,0)+1,0),0)</f>
        <v>0</v>
      </c>
      <c r="AE165" s="25">
        <f>IFERROR(VLOOKUP($A165,'TD SOP+PROFORM MOD'!$A$5:$AD$750,MATCH(AE$4,'TD SOP+PROFORM MOD'!$B$2:$AD$2,0)+1,0),0)+IFERROR(VLOOKUP($A165,'TD SOP+PROFORM MOD'!$A$5:$AD$750,MATCH(AE$2,'TD SOP+PROFORM MOD'!$B$2:$AD$2,0)+1,0),0)</f>
        <v>0</v>
      </c>
      <c r="AF165" s="26" t="str">
        <f t="shared" si="48"/>
        <v/>
      </c>
      <c r="AG165" s="25">
        <f>IFERROR(VLOOKUP($A165,'TD SOP+PROFORM MOD'!$A$5:$AD$750,MATCH(AG$4,'TD SOP+PROFORM MOD'!$B$2:$AD$2,0)+1,0),0)+IFERROR(VLOOKUP($A165,'TD SOP+PROFORM MOD'!$A$5:$AD$750,MATCH(AG$2,'TD SOP+PROFORM MOD'!$B$2:$AD$2,0)+1,0),0)</f>
        <v>0</v>
      </c>
      <c r="AH165" s="25">
        <f>IFERROR(VLOOKUP($A165,'TD SOP+PROFORM MOD'!$A$5:$AD$750,MATCH(AH$4,'TD SOP+PROFORM MOD'!$B$2:$AD$2,0)+1,0),0)+IFERROR(VLOOKUP($A165,'TD SOP+PROFORM MOD'!$A$5:$AD$750,MATCH(AH$2,'TD SOP+PROFORM MOD'!$B$2:$AD$2,0)+1,0),0)</f>
        <v>0</v>
      </c>
      <c r="AI165" s="26" t="str">
        <f t="shared" si="49"/>
        <v/>
      </c>
      <c r="AJ165" s="25">
        <f>IFERROR(VLOOKUP($A165,'TD SOP+PROFORM MOD'!$A$5:$AD$750,MATCH(AJ$4,'TD SOP+PROFORM MOD'!$B$2:$AD$2,0)+1,0),0)+IFERROR(VLOOKUP($A165,'TD SOP+PROFORM MOD'!$A$5:$AD$750,MATCH(AJ$2,'TD SOP+PROFORM MOD'!$B$2:$AD$2,0)+1,0),0)</f>
        <v>0</v>
      </c>
      <c r="AK165" s="25">
        <f>IFERROR(VLOOKUP($A165,'TD SOP+PROFORM MOD'!$A$5:$AD$750,MATCH(AK$4,'TD SOP+PROFORM MOD'!$B$2:$AD$2,0)+1,0),0)+IFERROR(VLOOKUP($A165,'TD SOP+PROFORM MOD'!$A$5:$AD$750,MATCH(AK$2,'TD SOP+PROFORM MOD'!$B$2:$AD$2,0)+1,0),0)</f>
        <v>0</v>
      </c>
      <c r="AL165" s="26" t="str">
        <f t="shared" si="50"/>
        <v/>
      </c>
      <c r="AM165" s="25">
        <f t="shared" si="52"/>
        <v>0</v>
      </c>
      <c r="AN165" s="25">
        <f t="shared" si="52"/>
        <v>0</v>
      </c>
      <c r="AO165" s="26" t="str">
        <f t="shared" si="51"/>
        <v/>
      </c>
      <c r="AR165" s="25">
        <f>SUMIF('B&amp;S YTD LFY'!B:B,"="&amp;A165,'B&amp;S YTD LFY'!C:C)</f>
        <v>0</v>
      </c>
      <c r="AS165" s="25">
        <f t="shared" si="53"/>
        <v>0</v>
      </c>
      <c r="AT165" s="25"/>
    </row>
    <row r="166" spans="1:46" x14ac:dyDescent="0.35">
      <c r="A166" s="24">
        <f>IF(AND('TD SOP+PROFORM MOD'!A163&lt;&gt;"",'TD SOP+PROFORM MOD'!A163&lt;&gt;"TOTAL"),'TD SOP+PROFORM MOD'!A163,0)</f>
        <v>0</v>
      </c>
      <c r="C166" s="25" t="str">
        <f>IFERROR(VLOOKUP($A166,'TD SOP+PROFORM MOD'!$A$5:$AD$750,MATCH(C$4,'TD SOP+PROFORM MOD'!$B$2:$AT$2,0)+1,0),"")</f>
        <v/>
      </c>
      <c r="D166" s="25" t="str">
        <f>IFERROR(VLOOKUP($A166,'TD SOP+PROFORM MOD'!$A$5:$AD$750,MATCH(D$4,'TD SOP+PROFORM MOD'!$B$2:$AT$2,0)+1,0),"")</f>
        <v/>
      </c>
      <c r="E166" s="26" t="str">
        <f t="shared" si="39"/>
        <v/>
      </c>
      <c r="F166" s="25" t="str">
        <f>IFERROR(VLOOKUP($A166,'TD SOP+PROFORM MOD'!$A$5:$AD$750,MATCH(F$4,'TD SOP+PROFORM MOD'!$B$2:$AT$2,0)+1,0),"")</f>
        <v/>
      </c>
      <c r="G166" s="25" t="str">
        <f>IFERROR(VLOOKUP($A166,'TD SOP+PROFORM MOD'!$A$5:$AD$750,MATCH(G$4,'TD SOP+PROFORM MOD'!$B$2:$AT$2,0)+1,0),"")</f>
        <v/>
      </c>
      <c r="H166" s="26" t="str">
        <f t="shared" si="40"/>
        <v/>
      </c>
      <c r="I166" s="25" t="str">
        <f>IFERROR(VLOOKUP($A166,'TD SOP+PROFORM MOD'!$A$5:$AD$750,MATCH(I$4,'TD SOP+PROFORM MOD'!$B$2:$AT$2,0)+1,0),"")</f>
        <v/>
      </c>
      <c r="J166" s="25" t="str">
        <f>IFERROR(VLOOKUP($A166,'TD SOP+PROFORM MOD'!$A$5:$AD$750,MATCH(J$4,'TD SOP+PROFORM MOD'!$B$2:$AT$2,0)+1,0),"")</f>
        <v/>
      </c>
      <c r="K166" s="26" t="str">
        <f t="shared" si="41"/>
        <v/>
      </c>
      <c r="L166" s="25" t="str">
        <f>IFERROR(VLOOKUP($A166,'TD SOP+PROFORM MOD'!$A$5:$AD$750,MATCH(L$4,'TD SOP+PROFORM MOD'!$B$2:$AT$2,0)+1,0),"")</f>
        <v/>
      </c>
      <c r="M166" s="25" t="str">
        <f>IFERROR(VLOOKUP($A166,'TD SOP+PROFORM MOD'!$A$5:$AD$750,MATCH(M$4,'TD SOP+PROFORM MOD'!$B$2:$AT$2,0)+1,0),"")</f>
        <v/>
      </c>
      <c r="N166" s="26" t="str">
        <f t="shared" si="42"/>
        <v/>
      </c>
      <c r="O166" s="25">
        <f>IFERROR(VLOOKUP($A166,'TD SOP+PROFORM MOD'!$A$5:$AD$750,MATCH(O$4,'TD SOP+PROFORM MOD'!$B$2:$AD$2,0)+1,0),0)+IFERROR(VLOOKUP($A166,'TD SOP+PROFORM MOD'!$A$5:$AD$750,MATCH(O$2,'TD SOP+PROFORM MOD'!$B$2:$AD$2,0)+1,0),0)</f>
        <v>0</v>
      </c>
      <c r="P166" s="25">
        <f>IFERROR(VLOOKUP($A166,'TD SOP+PROFORM MOD'!$A$5:$AD$750,MATCH(P$4,'TD SOP+PROFORM MOD'!$B$2:$AD$2,0)+1,0),0)+IFERROR(VLOOKUP($A166,'TD SOP+PROFORM MOD'!$A$5:$AD$750,MATCH(P$2,'TD SOP+PROFORM MOD'!$B$2:$AD$2,0)+1,0),0)</f>
        <v>0</v>
      </c>
      <c r="Q166" s="26" t="str">
        <f t="shared" si="43"/>
        <v/>
      </c>
      <c r="R166" s="25">
        <f>IFERROR(VLOOKUP($A166,'TD SOP+PROFORM MOD'!$A$5:$AD$750,MATCH(R$4,'TD SOP+PROFORM MOD'!$B$2:$AD$2,0)+1,0),0)+IFERROR(VLOOKUP($A166,'TD SOP+PROFORM MOD'!$A$5:$AD$750,MATCH(R$2,'TD SOP+PROFORM MOD'!$B$2:$AD$2,0)+1,0),0)</f>
        <v>0</v>
      </c>
      <c r="S166" s="25">
        <f>IFERROR(VLOOKUP($A166,'TD SOP+PROFORM MOD'!$A$5:$AD$750,MATCH(S$4,'TD SOP+PROFORM MOD'!$B$2:$AD$2,0)+1,0),0)+IFERROR(VLOOKUP($A166,'TD SOP+PROFORM MOD'!$A$5:$AD$750,MATCH(S$2,'TD SOP+PROFORM MOD'!$B$2:$AD$2,0)+1,0),0)</f>
        <v>0</v>
      </c>
      <c r="T166" s="26" t="str">
        <f t="shared" si="44"/>
        <v/>
      </c>
      <c r="U166" s="25">
        <f>IFERROR(VLOOKUP($A166,'TD SOP+PROFORM MOD'!$A$5:$AD$750,MATCH(U$4,'TD SOP+PROFORM MOD'!$B$2:$AD$2,0)+1,0),0)+IFERROR(VLOOKUP($A166,'TD SOP+PROFORM MOD'!$A$5:$AD$750,MATCH(U$2,'TD SOP+PROFORM MOD'!$B$2:$AD$2,0)+1,0),0)</f>
        <v>0</v>
      </c>
      <c r="V166" s="25">
        <f>IFERROR(VLOOKUP($A166,'TD SOP+PROFORM MOD'!$A$5:$AD$750,MATCH(V$4,'TD SOP+PROFORM MOD'!$B$2:$AD$2,0)+1,0),0)+IFERROR(VLOOKUP($A166,'TD SOP+PROFORM MOD'!$A$5:$AD$750,MATCH(V$2,'TD SOP+PROFORM MOD'!$B$2:$AD$2,0)+1,0),0)</f>
        <v>0</v>
      </c>
      <c r="W166" s="26" t="str">
        <f t="shared" si="45"/>
        <v/>
      </c>
      <c r="X166" s="25">
        <f>IFERROR(VLOOKUP($A166,'TD SOP+PROFORM MOD'!$A$5:$AD$750,MATCH(X$4,'TD SOP+PROFORM MOD'!$B$2:$AD$2,0)+1,0),0)+IFERROR(VLOOKUP($A166,'TD SOP+PROFORM MOD'!$A$5:$AD$750,MATCH(X$2,'TD SOP+PROFORM MOD'!$B$2:$AD$2,0)+1,0),0)</f>
        <v>0</v>
      </c>
      <c r="Y166" s="25">
        <f>IFERROR(VLOOKUP($A166,'TD SOP+PROFORM MOD'!$A$5:$AD$750,MATCH(Y$4,'TD SOP+PROFORM MOD'!$B$2:$AD$2,0)+1,0),0)+IFERROR(VLOOKUP($A166,'TD SOP+PROFORM MOD'!$A$5:$AD$750,MATCH(Y$2,'TD SOP+PROFORM MOD'!$B$2:$AD$2,0)+1,0),0)</f>
        <v>0</v>
      </c>
      <c r="Z166" s="26" t="str">
        <f t="shared" si="46"/>
        <v/>
      </c>
      <c r="AA166" s="25">
        <f>IFERROR(VLOOKUP($A166,'TD SOP+PROFORM MOD'!$A$5:$AD$750,MATCH(AA$4,'TD SOP+PROFORM MOD'!$B$2:$AD$2,0)+1,0),0)+IFERROR(VLOOKUP($A166,'TD SOP+PROFORM MOD'!$A$5:$AD$750,MATCH(AA$2,'TD SOP+PROFORM MOD'!$B$2:$AD$2,0)+1,0),0)</f>
        <v>0</v>
      </c>
      <c r="AB166" s="25">
        <f>IFERROR(VLOOKUP($A166,'TD SOP+PROFORM MOD'!$A$5:$AD$750,MATCH(AB$4,'TD SOP+PROFORM MOD'!$B$2:$AD$2,0)+1,0),0)+IFERROR(VLOOKUP($A166,'TD SOP+PROFORM MOD'!$A$5:$AD$750,MATCH(AB$2,'TD SOP+PROFORM MOD'!$B$2:$AD$2,0)+1,0),0)</f>
        <v>0</v>
      </c>
      <c r="AC166" s="26" t="str">
        <f t="shared" si="47"/>
        <v/>
      </c>
      <c r="AD166" s="25">
        <f>IFERROR(VLOOKUP($A166,'TD SOP+PROFORM MOD'!$A$5:$AD$750,MATCH(AD$4,'TD SOP+PROFORM MOD'!$B$2:$AD$2,0)+1,0),0)+IFERROR(VLOOKUP($A166,'TD SOP+PROFORM MOD'!$A$5:$AD$750,MATCH(AD$2,'TD SOP+PROFORM MOD'!$B$2:$AD$2,0)+1,0),0)</f>
        <v>0</v>
      </c>
      <c r="AE166" s="25">
        <f>IFERROR(VLOOKUP($A166,'TD SOP+PROFORM MOD'!$A$5:$AD$750,MATCH(AE$4,'TD SOP+PROFORM MOD'!$B$2:$AD$2,0)+1,0),0)+IFERROR(VLOOKUP($A166,'TD SOP+PROFORM MOD'!$A$5:$AD$750,MATCH(AE$2,'TD SOP+PROFORM MOD'!$B$2:$AD$2,0)+1,0),0)</f>
        <v>0</v>
      </c>
      <c r="AF166" s="26" t="str">
        <f t="shared" si="48"/>
        <v/>
      </c>
      <c r="AG166" s="25">
        <f>IFERROR(VLOOKUP($A166,'TD SOP+PROFORM MOD'!$A$5:$AD$750,MATCH(AG$4,'TD SOP+PROFORM MOD'!$B$2:$AD$2,0)+1,0),0)+IFERROR(VLOOKUP($A166,'TD SOP+PROFORM MOD'!$A$5:$AD$750,MATCH(AG$2,'TD SOP+PROFORM MOD'!$B$2:$AD$2,0)+1,0),0)</f>
        <v>0</v>
      </c>
      <c r="AH166" s="25">
        <f>IFERROR(VLOOKUP($A166,'TD SOP+PROFORM MOD'!$A$5:$AD$750,MATCH(AH$4,'TD SOP+PROFORM MOD'!$B$2:$AD$2,0)+1,0),0)+IFERROR(VLOOKUP($A166,'TD SOP+PROFORM MOD'!$A$5:$AD$750,MATCH(AH$2,'TD SOP+PROFORM MOD'!$B$2:$AD$2,0)+1,0),0)</f>
        <v>0</v>
      </c>
      <c r="AI166" s="26" t="str">
        <f t="shared" si="49"/>
        <v/>
      </c>
      <c r="AJ166" s="25">
        <f>IFERROR(VLOOKUP($A166,'TD SOP+PROFORM MOD'!$A$5:$AD$750,MATCH(AJ$4,'TD SOP+PROFORM MOD'!$B$2:$AD$2,0)+1,0),0)+IFERROR(VLOOKUP($A166,'TD SOP+PROFORM MOD'!$A$5:$AD$750,MATCH(AJ$2,'TD SOP+PROFORM MOD'!$B$2:$AD$2,0)+1,0),0)</f>
        <v>0</v>
      </c>
      <c r="AK166" s="25">
        <f>IFERROR(VLOOKUP($A166,'TD SOP+PROFORM MOD'!$A$5:$AD$750,MATCH(AK$4,'TD SOP+PROFORM MOD'!$B$2:$AD$2,0)+1,0),0)+IFERROR(VLOOKUP($A166,'TD SOP+PROFORM MOD'!$A$5:$AD$750,MATCH(AK$2,'TD SOP+PROFORM MOD'!$B$2:$AD$2,0)+1,0),0)</f>
        <v>0</v>
      </c>
      <c r="AL166" s="26" t="str">
        <f t="shared" si="50"/>
        <v/>
      </c>
      <c r="AM166" s="25">
        <f t="shared" si="52"/>
        <v>0</v>
      </c>
      <c r="AN166" s="25">
        <f t="shared" si="52"/>
        <v>0</v>
      </c>
      <c r="AO166" s="26" t="str">
        <f t="shared" si="51"/>
        <v/>
      </c>
      <c r="AR166" s="25">
        <f>SUMIF('B&amp;S YTD LFY'!B:B,"="&amp;A166,'B&amp;S YTD LFY'!C:C)</f>
        <v>0</v>
      </c>
      <c r="AS166" s="25">
        <f t="shared" si="53"/>
        <v>0</v>
      </c>
      <c r="AT166" s="25"/>
    </row>
    <row r="167" spans="1:46" x14ac:dyDescent="0.35">
      <c r="A167" s="24">
        <f>IF(AND('TD SOP+PROFORM MOD'!A164&lt;&gt;"",'TD SOP+PROFORM MOD'!A164&lt;&gt;"TOTAL"),'TD SOP+PROFORM MOD'!A164,0)</f>
        <v>0</v>
      </c>
      <c r="C167" s="25" t="str">
        <f>IFERROR(VLOOKUP($A167,'TD SOP+PROFORM MOD'!$A$5:$AD$750,MATCH(C$4,'TD SOP+PROFORM MOD'!$B$2:$AT$2,0)+1,0),"")</f>
        <v/>
      </c>
      <c r="D167" s="25" t="str">
        <f>IFERROR(VLOOKUP($A167,'TD SOP+PROFORM MOD'!$A$5:$AD$750,MATCH(D$4,'TD SOP+PROFORM MOD'!$B$2:$AT$2,0)+1,0),"")</f>
        <v/>
      </c>
      <c r="E167" s="26" t="str">
        <f t="shared" si="39"/>
        <v/>
      </c>
      <c r="F167" s="25" t="str">
        <f>IFERROR(VLOOKUP($A167,'TD SOP+PROFORM MOD'!$A$5:$AD$750,MATCH(F$4,'TD SOP+PROFORM MOD'!$B$2:$AT$2,0)+1,0),"")</f>
        <v/>
      </c>
      <c r="G167" s="25" t="str">
        <f>IFERROR(VLOOKUP($A167,'TD SOP+PROFORM MOD'!$A$5:$AD$750,MATCH(G$4,'TD SOP+PROFORM MOD'!$B$2:$AT$2,0)+1,0),"")</f>
        <v/>
      </c>
      <c r="H167" s="26" t="str">
        <f t="shared" si="40"/>
        <v/>
      </c>
      <c r="I167" s="25" t="str">
        <f>IFERROR(VLOOKUP($A167,'TD SOP+PROFORM MOD'!$A$5:$AD$750,MATCH(I$4,'TD SOP+PROFORM MOD'!$B$2:$AT$2,0)+1,0),"")</f>
        <v/>
      </c>
      <c r="J167" s="25" t="str">
        <f>IFERROR(VLOOKUP($A167,'TD SOP+PROFORM MOD'!$A$5:$AD$750,MATCH(J$4,'TD SOP+PROFORM MOD'!$B$2:$AT$2,0)+1,0),"")</f>
        <v/>
      </c>
      <c r="K167" s="26" t="str">
        <f t="shared" si="41"/>
        <v/>
      </c>
      <c r="L167" s="25" t="str">
        <f>IFERROR(VLOOKUP($A167,'TD SOP+PROFORM MOD'!$A$5:$AD$750,MATCH(L$4,'TD SOP+PROFORM MOD'!$B$2:$AT$2,0)+1,0),"")</f>
        <v/>
      </c>
      <c r="M167" s="25" t="str">
        <f>IFERROR(VLOOKUP($A167,'TD SOP+PROFORM MOD'!$A$5:$AD$750,MATCH(M$4,'TD SOP+PROFORM MOD'!$B$2:$AT$2,0)+1,0),"")</f>
        <v/>
      </c>
      <c r="N167" s="26" t="str">
        <f t="shared" si="42"/>
        <v/>
      </c>
      <c r="O167" s="25">
        <f>IFERROR(VLOOKUP($A167,'TD SOP+PROFORM MOD'!$A$5:$AD$750,MATCH(O$4,'TD SOP+PROFORM MOD'!$B$2:$AD$2,0)+1,0),0)+IFERROR(VLOOKUP($A167,'TD SOP+PROFORM MOD'!$A$5:$AD$750,MATCH(O$2,'TD SOP+PROFORM MOD'!$B$2:$AD$2,0)+1,0),0)</f>
        <v>0</v>
      </c>
      <c r="P167" s="25">
        <f>IFERROR(VLOOKUP($A167,'TD SOP+PROFORM MOD'!$A$5:$AD$750,MATCH(P$4,'TD SOP+PROFORM MOD'!$B$2:$AD$2,0)+1,0),0)+IFERROR(VLOOKUP($A167,'TD SOP+PROFORM MOD'!$A$5:$AD$750,MATCH(P$2,'TD SOP+PROFORM MOD'!$B$2:$AD$2,0)+1,0),0)</f>
        <v>0</v>
      </c>
      <c r="Q167" s="26" t="str">
        <f t="shared" si="43"/>
        <v/>
      </c>
      <c r="R167" s="25">
        <f>IFERROR(VLOOKUP($A167,'TD SOP+PROFORM MOD'!$A$5:$AD$750,MATCH(R$4,'TD SOP+PROFORM MOD'!$B$2:$AD$2,0)+1,0),0)+IFERROR(VLOOKUP($A167,'TD SOP+PROFORM MOD'!$A$5:$AD$750,MATCH(R$2,'TD SOP+PROFORM MOD'!$B$2:$AD$2,0)+1,0),0)</f>
        <v>0</v>
      </c>
      <c r="S167" s="25">
        <f>IFERROR(VLOOKUP($A167,'TD SOP+PROFORM MOD'!$A$5:$AD$750,MATCH(S$4,'TD SOP+PROFORM MOD'!$B$2:$AD$2,0)+1,0),0)+IFERROR(VLOOKUP($A167,'TD SOP+PROFORM MOD'!$A$5:$AD$750,MATCH(S$2,'TD SOP+PROFORM MOD'!$B$2:$AD$2,0)+1,0),0)</f>
        <v>0</v>
      </c>
      <c r="T167" s="26" t="str">
        <f t="shared" si="44"/>
        <v/>
      </c>
      <c r="U167" s="25">
        <f>IFERROR(VLOOKUP($A167,'TD SOP+PROFORM MOD'!$A$5:$AD$750,MATCH(U$4,'TD SOP+PROFORM MOD'!$B$2:$AD$2,0)+1,0),0)+IFERROR(VLOOKUP($A167,'TD SOP+PROFORM MOD'!$A$5:$AD$750,MATCH(U$2,'TD SOP+PROFORM MOD'!$B$2:$AD$2,0)+1,0),0)</f>
        <v>0</v>
      </c>
      <c r="V167" s="25">
        <f>IFERROR(VLOOKUP($A167,'TD SOP+PROFORM MOD'!$A$5:$AD$750,MATCH(V$4,'TD SOP+PROFORM MOD'!$B$2:$AD$2,0)+1,0),0)+IFERROR(VLOOKUP($A167,'TD SOP+PROFORM MOD'!$A$5:$AD$750,MATCH(V$2,'TD SOP+PROFORM MOD'!$B$2:$AD$2,0)+1,0),0)</f>
        <v>0</v>
      </c>
      <c r="W167" s="26" t="str">
        <f t="shared" si="45"/>
        <v/>
      </c>
      <c r="X167" s="25">
        <f>IFERROR(VLOOKUP($A167,'TD SOP+PROFORM MOD'!$A$5:$AD$750,MATCH(X$4,'TD SOP+PROFORM MOD'!$B$2:$AD$2,0)+1,0),0)+IFERROR(VLOOKUP($A167,'TD SOP+PROFORM MOD'!$A$5:$AD$750,MATCH(X$2,'TD SOP+PROFORM MOD'!$B$2:$AD$2,0)+1,0),0)</f>
        <v>0</v>
      </c>
      <c r="Y167" s="25">
        <f>IFERROR(VLOOKUP($A167,'TD SOP+PROFORM MOD'!$A$5:$AD$750,MATCH(Y$4,'TD SOP+PROFORM MOD'!$B$2:$AD$2,0)+1,0),0)+IFERROR(VLOOKUP($A167,'TD SOP+PROFORM MOD'!$A$5:$AD$750,MATCH(Y$2,'TD SOP+PROFORM MOD'!$B$2:$AD$2,0)+1,0),0)</f>
        <v>0</v>
      </c>
      <c r="Z167" s="26" t="str">
        <f t="shared" si="46"/>
        <v/>
      </c>
      <c r="AA167" s="25">
        <f>IFERROR(VLOOKUP($A167,'TD SOP+PROFORM MOD'!$A$5:$AD$750,MATCH(AA$4,'TD SOP+PROFORM MOD'!$B$2:$AD$2,0)+1,0),0)+IFERROR(VLOOKUP($A167,'TD SOP+PROFORM MOD'!$A$5:$AD$750,MATCH(AA$2,'TD SOP+PROFORM MOD'!$B$2:$AD$2,0)+1,0),0)</f>
        <v>0</v>
      </c>
      <c r="AB167" s="25">
        <f>IFERROR(VLOOKUP($A167,'TD SOP+PROFORM MOD'!$A$5:$AD$750,MATCH(AB$4,'TD SOP+PROFORM MOD'!$B$2:$AD$2,0)+1,0),0)+IFERROR(VLOOKUP($A167,'TD SOP+PROFORM MOD'!$A$5:$AD$750,MATCH(AB$2,'TD SOP+PROFORM MOD'!$B$2:$AD$2,0)+1,0),0)</f>
        <v>0</v>
      </c>
      <c r="AC167" s="26" t="str">
        <f t="shared" si="47"/>
        <v/>
      </c>
      <c r="AD167" s="25">
        <f>IFERROR(VLOOKUP($A167,'TD SOP+PROFORM MOD'!$A$5:$AD$750,MATCH(AD$4,'TD SOP+PROFORM MOD'!$B$2:$AD$2,0)+1,0),0)+IFERROR(VLOOKUP($A167,'TD SOP+PROFORM MOD'!$A$5:$AD$750,MATCH(AD$2,'TD SOP+PROFORM MOD'!$B$2:$AD$2,0)+1,0),0)</f>
        <v>0</v>
      </c>
      <c r="AE167" s="25">
        <f>IFERROR(VLOOKUP($A167,'TD SOP+PROFORM MOD'!$A$5:$AD$750,MATCH(AE$4,'TD SOP+PROFORM MOD'!$B$2:$AD$2,0)+1,0),0)+IFERROR(VLOOKUP($A167,'TD SOP+PROFORM MOD'!$A$5:$AD$750,MATCH(AE$2,'TD SOP+PROFORM MOD'!$B$2:$AD$2,0)+1,0),0)</f>
        <v>0</v>
      </c>
      <c r="AF167" s="26" t="str">
        <f t="shared" si="48"/>
        <v/>
      </c>
      <c r="AG167" s="25">
        <f>IFERROR(VLOOKUP($A167,'TD SOP+PROFORM MOD'!$A$5:$AD$750,MATCH(AG$4,'TD SOP+PROFORM MOD'!$B$2:$AD$2,0)+1,0),0)+IFERROR(VLOOKUP($A167,'TD SOP+PROFORM MOD'!$A$5:$AD$750,MATCH(AG$2,'TD SOP+PROFORM MOD'!$B$2:$AD$2,0)+1,0),0)</f>
        <v>0</v>
      </c>
      <c r="AH167" s="25">
        <f>IFERROR(VLOOKUP($A167,'TD SOP+PROFORM MOD'!$A$5:$AD$750,MATCH(AH$4,'TD SOP+PROFORM MOD'!$B$2:$AD$2,0)+1,0),0)+IFERROR(VLOOKUP($A167,'TD SOP+PROFORM MOD'!$A$5:$AD$750,MATCH(AH$2,'TD SOP+PROFORM MOD'!$B$2:$AD$2,0)+1,0),0)</f>
        <v>0</v>
      </c>
      <c r="AI167" s="26" t="str">
        <f t="shared" si="49"/>
        <v/>
      </c>
      <c r="AJ167" s="25">
        <f>IFERROR(VLOOKUP($A167,'TD SOP+PROFORM MOD'!$A$5:$AD$750,MATCH(AJ$4,'TD SOP+PROFORM MOD'!$B$2:$AD$2,0)+1,0),0)+IFERROR(VLOOKUP($A167,'TD SOP+PROFORM MOD'!$A$5:$AD$750,MATCH(AJ$2,'TD SOP+PROFORM MOD'!$B$2:$AD$2,0)+1,0),0)</f>
        <v>0</v>
      </c>
      <c r="AK167" s="25">
        <f>IFERROR(VLOOKUP($A167,'TD SOP+PROFORM MOD'!$A$5:$AD$750,MATCH(AK$4,'TD SOP+PROFORM MOD'!$B$2:$AD$2,0)+1,0),0)+IFERROR(VLOOKUP($A167,'TD SOP+PROFORM MOD'!$A$5:$AD$750,MATCH(AK$2,'TD SOP+PROFORM MOD'!$B$2:$AD$2,0)+1,0),0)</f>
        <v>0</v>
      </c>
      <c r="AL167" s="26" t="str">
        <f t="shared" si="50"/>
        <v/>
      </c>
      <c r="AM167" s="25">
        <f t="shared" si="52"/>
        <v>0</v>
      </c>
      <c r="AN167" s="25">
        <f t="shared" si="52"/>
        <v>0</v>
      </c>
      <c r="AO167" s="26" t="str">
        <f t="shared" si="51"/>
        <v/>
      </c>
      <c r="AR167" s="25">
        <f>SUMIF('B&amp;S YTD LFY'!B:B,"="&amp;A167,'B&amp;S YTD LFY'!C:C)</f>
        <v>0</v>
      </c>
      <c r="AS167" s="25">
        <f t="shared" si="53"/>
        <v>0</v>
      </c>
      <c r="AT167" s="25"/>
    </row>
    <row r="168" spans="1:46" x14ac:dyDescent="0.35">
      <c r="A168" s="24">
        <f>IF(AND('TD SOP+PROFORM MOD'!A165&lt;&gt;"",'TD SOP+PROFORM MOD'!A165&lt;&gt;"TOTAL"),'TD SOP+PROFORM MOD'!A165,0)</f>
        <v>0</v>
      </c>
      <c r="C168" s="25" t="str">
        <f>IFERROR(VLOOKUP($A168,'TD SOP+PROFORM MOD'!$A$5:$AD$750,MATCH(C$4,'TD SOP+PROFORM MOD'!$B$2:$AT$2,0)+1,0),"")</f>
        <v/>
      </c>
      <c r="D168" s="25" t="str">
        <f>IFERROR(VLOOKUP($A168,'TD SOP+PROFORM MOD'!$A$5:$AD$750,MATCH(D$4,'TD SOP+PROFORM MOD'!$B$2:$AT$2,0)+1,0),"")</f>
        <v/>
      </c>
      <c r="E168" s="26" t="str">
        <f t="shared" si="39"/>
        <v/>
      </c>
      <c r="F168" s="25" t="str">
        <f>IFERROR(VLOOKUP($A168,'TD SOP+PROFORM MOD'!$A$5:$AD$750,MATCH(F$4,'TD SOP+PROFORM MOD'!$B$2:$AT$2,0)+1,0),"")</f>
        <v/>
      </c>
      <c r="G168" s="25" t="str">
        <f>IFERROR(VLOOKUP($A168,'TD SOP+PROFORM MOD'!$A$5:$AD$750,MATCH(G$4,'TD SOP+PROFORM MOD'!$B$2:$AT$2,0)+1,0),"")</f>
        <v/>
      </c>
      <c r="H168" s="26" t="str">
        <f t="shared" si="40"/>
        <v/>
      </c>
      <c r="I168" s="25" t="str">
        <f>IFERROR(VLOOKUP($A168,'TD SOP+PROFORM MOD'!$A$5:$AD$750,MATCH(I$4,'TD SOP+PROFORM MOD'!$B$2:$AT$2,0)+1,0),"")</f>
        <v/>
      </c>
      <c r="J168" s="25" t="str">
        <f>IFERROR(VLOOKUP($A168,'TD SOP+PROFORM MOD'!$A$5:$AD$750,MATCH(J$4,'TD SOP+PROFORM MOD'!$B$2:$AT$2,0)+1,0),"")</f>
        <v/>
      </c>
      <c r="K168" s="26" t="str">
        <f t="shared" si="41"/>
        <v/>
      </c>
      <c r="L168" s="25" t="str">
        <f>IFERROR(VLOOKUP($A168,'TD SOP+PROFORM MOD'!$A$5:$AD$750,MATCH(L$4,'TD SOP+PROFORM MOD'!$B$2:$AT$2,0)+1,0),"")</f>
        <v/>
      </c>
      <c r="M168" s="25" t="str">
        <f>IFERROR(VLOOKUP($A168,'TD SOP+PROFORM MOD'!$A$5:$AD$750,MATCH(M$4,'TD SOP+PROFORM MOD'!$B$2:$AT$2,0)+1,0),"")</f>
        <v/>
      </c>
      <c r="N168" s="26" t="str">
        <f t="shared" si="42"/>
        <v/>
      </c>
      <c r="O168" s="25">
        <f>IFERROR(VLOOKUP($A168,'TD SOP+PROFORM MOD'!$A$5:$AD$750,MATCH(O$4,'TD SOP+PROFORM MOD'!$B$2:$AD$2,0)+1,0),0)+IFERROR(VLOOKUP($A168,'TD SOP+PROFORM MOD'!$A$5:$AD$750,MATCH(O$2,'TD SOP+PROFORM MOD'!$B$2:$AD$2,0)+1,0),0)</f>
        <v>0</v>
      </c>
      <c r="P168" s="25">
        <f>IFERROR(VLOOKUP($A168,'TD SOP+PROFORM MOD'!$A$5:$AD$750,MATCH(P$4,'TD SOP+PROFORM MOD'!$B$2:$AD$2,0)+1,0),0)+IFERROR(VLOOKUP($A168,'TD SOP+PROFORM MOD'!$A$5:$AD$750,MATCH(P$2,'TD SOP+PROFORM MOD'!$B$2:$AD$2,0)+1,0),0)</f>
        <v>0</v>
      </c>
      <c r="Q168" s="26" t="str">
        <f t="shared" si="43"/>
        <v/>
      </c>
      <c r="R168" s="25">
        <f>IFERROR(VLOOKUP($A168,'TD SOP+PROFORM MOD'!$A$5:$AD$750,MATCH(R$4,'TD SOP+PROFORM MOD'!$B$2:$AD$2,0)+1,0),0)+IFERROR(VLOOKUP($A168,'TD SOP+PROFORM MOD'!$A$5:$AD$750,MATCH(R$2,'TD SOP+PROFORM MOD'!$B$2:$AD$2,0)+1,0),0)</f>
        <v>0</v>
      </c>
      <c r="S168" s="25">
        <f>IFERROR(VLOOKUP($A168,'TD SOP+PROFORM MOD'!$A$5:$AD$750,MATCH(S$4,'TD SOP+PROFORM MOD'!$B$2:$AD$2,0)+1,0),0)+IFERROR(VLOOKUP($A168,'TD SOP+PROFORM MOD'!$A$5:$AD$750,MATCH(S$2,'TD SOP+PROFORM MOD'!$B$2:$AD$2,0)+1,0),0)</f>
        <v>0</v>
      </c>
      <c r="T168" s="26" t="str">
        <f t="shared" si="44"/>
        <v/>
      </c>
      <c r="U168" s="25">
        <f>IFERROR(VLOOKUP($A168,'TD SOP+PROFORM MOD'!$A$5:$AD$750,MATCH(U$4,'TD SOP+PROFORM MOD'!$B$2:$AD$2,0)+1,0),0)+IFERROR(VLOOKUP($A168,'TD SOP+PROFORM MOD'!$A$5:$AD$750,MATCH(U$2,'TD SOP+PROFORM MOD'!$B$2:$AD$2,0)+1,0),0)</f>
        <v>0</v>
      </c>
      <c r="V168" s="25">
        <f>IFERROR(VLOOKUP($A168,'TD SOP+PROFORM MOD'!$A$5:$AD$750,MATCH(V$4,'TD SOP+PROFORM MOD'!$B$2:$AD$2,0)+1,0),0)+IFERROR(VLOOKUP($A168,'TD SOP+PROFORM MOD'!$A$5:$AD$750,MATCH(V$2,'TD SOP+PROFORM MOD'!$B$2:$AD$2,0)+1,0),0)</f>
        <v>0</v>
      </c>
      <c r="W168" s="26" t="str">
        <f t="shared" si="45"/>
        <v/>
      </c>
      <c r="X168" s="25">
        <f>IFERROR(VLOOKUP($A168,'TD SOP+PROFORM MOD'!$A$5:$AD$750,MATCH(X$4,'TD SOP+PROFORM MOD'!$B$2:$AD$2,0)+1,0),0)+IFERROR(VLOOKUP($A168,'TD SOP+PROFORM MOD'!$A$5:$AD$750,MATCH(X$2,'TD SOP+PROFORM MOD'!$B$2:$AD$2,0)+1,0),0)</f>
        <v>0</v>
      </c>
      <c r="Y168" s="25">
        <f>IFERROR(VLOOKUP($A168,'TD SOP+PROFORM MOD'!$A$5:$AD$750,MATCH(Y$4,'TD SOP+PROFORM MOD'!$B$2:$AD$2,0)+1,0),0)+IFERROR(VLOOKUP($A168,'TD SOP+PROFORM MOD'!$A$5:$AD$750,MATCH(Y$2,'TD SOP+PROFORM MOD'!$B$2:$AD$2,0)+1,0),0)</f>
        <v>0</v>
      </c>
      <c r="Z168" s="26" t="str">
        <f t="shared" si="46"/>
        <v/>
      </c>
      <c r="AA168" s="25">
        <f>IFERROR(VLOOKUP($A168,'TD SOP+PROFORM MOD'!$A$5:$AD$750,MATCH(AA$4,'TD SOP+PROFORM MOD'!$B$2:$AD$2,0)+1,0),0)+IFERROR(VLOOKUP($A168,'TD SOP+PROFORM MOD'!$A$5:$AD$750,MATCH(AA$2,'TD SOP+PROFORM MOD'!$B$2:$AD$2,0)+1,0),0)</f>
        <v>0</v>
      </c>
      <c r="AB168" s="25">
        <f>IFERROR(VLOOKUP($A168,'TD SOP+PROFORM MOD'!$A$5:$AD$750,MATCH(AB$4,'TD SOP+PROFORM MOD'!$B$2:$AD$2,0)+1,0),0)+IFERROR(VLOOKUP($A168,'TD SOP+PROFORM MOD'!$A$5:$AD$750,MATCH(AB$2,'TD SOP+PROFORM MOD'!$B$2:$AD$2,0)+1,0),0)</f>
        <v>0</v>
      </c>
      <c r="AC168" s="26" t="str">
        <f t="shared" si="47"/>
        <v/>
      </c>
      <c r="AD168" s="25">
        <f>IFERROR(VLOOKUP($A168,'TD SOP+PROFORM MOD'!$A$5:$AD$750,MATCH(AD$4,'TD SOP+PROFORM MOD'!$B$2:$AD$2,0)+1,0),0)+IFERROR(VLOOKUP($A168,'TD SOP+PROFORM MOD'!$A$5:$AD$750,MATCH(AD$2,'TD SOP+PROFORM MOD'!$B$2:$AD$2,0)+1,0),0)</f>
        <v>0</v>
      </c>
      <c r="AE168" s="25">
        <f>IFERROR(VLOOKUP($A168,'TD SOP+PROFORM MOD'!$A$5:$AD$750,MATCH(AE$4,'TD SOP+PROFORM MOD'!$B$2:$AD$2,0)+1,0),0)+IFERROR(VLOOKUP($A168,'TD SOP+PROFORM MOD'!$A$5:$AD$750,MATCH(AE$2,'TD SOP+PROFORM MOD'!$B$2:$AD$2,0)+1,0),0)</f>
        <v>0</v>
      </c>
      <c r="AF168" s="26" t="str">
        <f t="shared" si="48"/>
        <v/>
      </c>
      <c r="AG168" s="25">
        <f>IFERROR(VLOOKUP($A168,'TD SOP+PROFORM MOD'!$A$5:$AD$750,MATCH(AG$4,'TD SOP+PROFORM MOD'!$B$2:$AD$2,0)+1,0),0)+IFERROR(VLOOKUP($A168,'TD SOP+PROFORM MOD'!$A$5:$AD$750,MATCH(AG$2,'TD SOP+PROFORM MOD'!$B$2:$AD$2,0)+1,0),0)</f>
        <v>0</v>
      </c>
      <c r="AH168" s="25">
        <f>IFERROR(VLOOKUP($A168,'TD SOP+PROFORM MOD'!$A$5:$AD$750,MATCH(AH$4,'TD SOP+PROFORM MOD'!$B$2:$AD$2,0)+1,0),0)+IFERROR(VLOOKUP($A168,'TD SOP+PROFORM MOD'!$A$5:$AD$750,MATCH(AH$2,'TD SOP+PROFORM MOD'!$B$2:$AD$2,0)+1,0),0)</f>
        <v>0</v>
      </c>
      <c r="AI168" s="26" t="str">
        <f t="shared" si="49"/>
        <v/>
      </c>
      <c r="AJ168" s="25">
        <f>IFERROR(VLOOKUP($A168,'TD SOP+PROFORM MOD'!$A$5:$AD$750,MATCH(AJ$4,'TD SOP+PROFORM MOD'!$B$2:$AD$2,0)+1,0),0)+IFERROR(VLOOKUP($A168,'TD SOP+PROFORM MOD'!$A$5:$AD$750,MATCH(AJ$2,'TD SOP+PROFORM MOD'!$B$2:$AD$2,0)+1,0),0)</f>
        <v>0</v>
      </c>
      <c r="AK168" s="25">
        <f>IFERROR(VLOOKUP($A168,'TD SOP+PROFORM MOD'!$A$5:$AD$750,MATCH(AK$4,'TD SOP+PROFORM MOD'!$B$2:$AD$2,0)+1,0),0)+IFERROR(VLOOKUP($A168,'TD SOP+PROFORM MOD'!$A$5:$AD$750,MATCH(AK$2,'TD SOP+PROFORM MOD'!$B$2:$AD$2,0)+1,0),0)</f>
        <v>0</v>
      </c>
      <c r="AL168" s="26" t="str">
        <f t="shared" si="50"/>
        <v/>
      </c>
      <c r="AM168" s="25">
        <f t="shared" si="52"/>
        <v>0</v>
      </c>
      <c r="AN168" s="25">
        <f t="shared" si="52"/>
        <v>0</v>
      </c>
      <c r="AO168" s="26" t="str">
        <f t="shared" si="51"/>
        <v/>
      </c>
      <c r="AR168" s="25">
        <f>SUMIF('B&amp;S YTD LFY'!B:B,"="&amp;A168,'B&amp;S YTD LFY'!C:C)</f>
        <v>0</v>
      </c>
      <c r="AS168" s="25">
        <f t="shared" si="53"/>
        <v>0</v>
      </c>
      <c r="AT168" s="25"/>
    </row>
    <row r="169" spans="1:46" x14ac:dyDescent="0.35">
      <c r="A169" s="24">
        <f>IF(AND('TD SOP+PROFORM MOD'!A166&lt;&gt;"",'TD SOP+PROFORM MOD'!A166&lt;&gt;"TOTAL"),'TD SOP+PROFORM MOD'!A166,0)</f>
        <v>0</v>
      </c>
      <c r="C169" s="25" t="str">
        <f>IFERROR(VLOOKUP($A169,'TD SOP+PROFORM MOD'!$A$5:$AD$750,MATCH(C$4,'TD SOP+PROFORM MOD'!$B$2:$AT$2,0)+1,0),"")</f>
        <v/>
      </c>
      <c r="D169" s="25" t="str">
        <f>IFERROR(VLOOKUP($A169,'TD SOP+PROFORM MOD'!$A$5:$AD$750,MATCH(D$4,'TD SOP+PROFORM MOD'!$B$2:$AT$2,0)+1,0),"")</f>
        <v/>
      </c>
      <c r="E169" s="26" t="str">
        <f t="shared" si="39"/>
        <v/>
      </c>
      <c r="F169" s="25" t="str">
        <f>IFERROR(VLOOKUP($A169,'TD SOP+PROFORM MOD'!$A$5:$AD$750,MATCH(F$4,'TD SOP+PROFORM MOD'!$B$2:$AT$2,0)+1,0),"")</f>
        <v/>
      </c>
      <c r="G169" s="25" t="str">
        <f>IFERROR(VLOOKUP($A169,'TD SOP+PROFORM MOD'!$A$5:$AD$750,MATCH(G$4,'TD SOP+PROFORM MOD'!$B$2:$AT$2,0)+1,0),"")</f>
        <v/>
      </c>
      <c r="H169" s="26" t="str">
        <f t="shared" si="40"/>
        <v/>
      </c>
      <c r="I169" s="25" t="str">
        <f>IFERROR(VLOOKUP($A169,'TD SOP+PROFORM MOD'!$A$5:$AD$750,MATCH(I$4,'TD SOP+PROFORM MOD'!$B$2:$AT$2,0)+1,0),"")</f>
        <v/>
      </c>
      <c r="J169" s="25" t="str">
        <f>IFERROR(VLOOKUP($A169,'TD SOP+PROFORM MOD'!$A$5:$AD$750,MATCH(J$4,'TD SOP+PROFORM MOD'!$B$2:$AT$2,0)+1,0),"")</f>
        <v/>
      </c>
      <c r="K169" s="26" t="str">
        <f t="shared" si="41"/>
        <v/>
      </c>
      <c r="L169" s="25" t="str">
        <f>IFERROR(VLOOKUP($A169,'TD SOP+PROFORM MOD'!$A$5:$AD$750,MATCH(L$4,'TD SOP+PROFORM MOD'!$B$2:$AT$2,0)+1,0),"")</f>
        <v/>
      </c>
      <c r="M169" s="25" t="str">
        <f>IFERROR(VLOOKUP($A169,'TD SOP+PROFORM MOD'!$A$5:$AD$750,MATCH(M$4,'TD SOP+PROFORM MOD'!$B$2:$AT$2,0)+1,0),"")</f>
        <v/>
      </c>
      <c r="N169" s="26" t="str">
        <f t="shared" si="42"/>
        <v/>
      </c>
      <c r="O169" s="25">
        <f>IFERROR(VLOOKUP($A169,'TD SOP+PROFORM MOD'!$A$5:$AD$750,MATCH(O$4,'TD SOP+PROFORM MOD'!$B$2:$AD$2,0)+1,0),0)+IFERROR(VLOOKUP($A169,'TD SOP+PROFORM MOD'!$A$5:$AD$750,MATCH(O$2,'TD SOP+PROFORM MOD'!$B$2:$AD$2,0)+1,0),0)</f>
        <v>0</v>
      </c>
      <c r="P169" s="25">
        <f>IFERROR(VLOOKUP($A169,'TD SOP+PROFORM MOD'!$A$5:$AD$750,MATCH(P$4,'TD SOP+PROFORM MOD'!$B$2:$AD$2,0)+1,0),0)+IFERROR(VLOOKUP($A169,'TD SOP+PROFORM MOD'!$A$5:$AD$750,MATCH(P$2,'TD SOP+PROFORM MOD'!$B$2:$AD$2,0)+1,0),0)</f>
        <v>0</v>
      </c>
      <c r="Q169" s="26" t="str">
        <f t="shared" si="43"/>
        <v/>
      </c>
      <c r="R169" s="25">
        <f>IFERROR(VLOOKUP($A169,'TD SOP+PROFORM MOD'!$A$5:$AD$750,MATCH(R$4,'TD SOP+PROFORM MOD'!$B$2:$AD$2,0)+1,0),0)+IFERROR(VLOOKUP($A169,'TD SOP+PROFORM MOD'!$A$5:$AD$750,MATCH(R$2,'TD SOP+PROFORM MOD'!$B$2:$AD$2,0)+1,0),0)</f>
        <v>0</v>
      </c>
      <c r="S169" s="25">
        <f>IFERROR(VLOOKUP($A169,'TD SOP+PROFORM MOD'!$A$5:$AD$750,MATCH(S$4,'TD SOP+PROFORM MOD'!$B$2:$AD$2,0)+1,0),0)+IFERROR(VLOOKUP($A169,'TD SOP+PROFORM MOD'!$A$5:$AD$750,MATCH(S$2,'TD SOP+PROFORM MOD'!$B$2:$AD$2,0)+1,0),0)</f>
        <v>0</v>
      </c>
      <c r="T169" s="26" t="str">
        <f t="shared" si="44"/>
        <v/>
      </c>
      <c r="U169" s="25">
        <f>IFERROR(VLOOKUP($A169,'TD SOP+PROFORM MOD'!$A$5:$AD$750,MATCH(U$4,'TD SOP+PROFORM MOD'!$B$2:$AD$2,0)+1,0),0)+IFERROR(VLOOKUP($A169,'TD SOP+PROFORM MOD'!$A$5:$AD$750,MATCH(U$2,'TD SOP+PROFORM MOD'!$B$2:$AD$2,0)+1,0),0)</f>
        <v>0</v>
      </c>
      <c r="V169" s="25">
        <f>IFERROR(VLOOKUP($A169,'TD SOP+PROFORM MOD'!$A$5:$AD$750,MATCH(V$4,'TD SOP+PROFORM MOD'!$B$2:$AD$2,0)+1,0),0)+IFERROR(VLOOKUP($A169,'TD SOP+PROFORM MOD'!$A$5:$AD$750,MATCH(V$2,'TD SOP+PROFORM MOD'!$B$2:$AD$2,0)+1,0),0)</f>
        <v>0</v>
      </c>
      <c r="W169" s="26" t="str">
        <f t="shared" si="45"/>
        <v/>
      </c>
      <c r="X169" s="25">
        <f>IFERROR(VLOOKUP($A169,'TD SOP+PROFORM MOD'!$A$5:$AD$750,MATCH(X$4,'TD SOP+PROFORM MOD'!$B$2:$AD$2,0)+1,0),0)+IFERROR(VLOOKUP($A169,'TD SOP+PROFORM MOD'!$A$5:$AD$750,MATCH(X$2,'TD SOP+PROFORM MOD'!$B$2:$AD$2,0)+1,0),0)</f>
        <v>0</v>
      </c>
      <c r="Y169" s="25">
        <f>IFERROR(VLOOKUP($A169,'TD SOP+PROFORM MOD'!$A$5:$AD$750,MATCH(Y$4,'TD SOP+PROFORM MOD'!$B$2:$AD$2,0)+1,0),0)+IFERROR(VLOOKUP($A169,'TD SOP+PROFORM MOD'!$A$5:$AD$750,MATCH(Y$2,'TD SOP+PROFORM MOD'!$B$2:$AD$2,0)+1,0),0)</f>
        <v>0</v>
      </c>
      <c r="Z169" s="26" t="str">
        <f t="shared" si="46"/>
        <v/>
      </c>
      <c r="AA169" s="25">
        <f>IFERROR(VLOOKUP($A169,'TD SOP+PROFORM MOD'!$A$5:$AD$750,MATCH(AA$4,'TD SOP+PROFORM MOD'!$B$2:$AD$2,0)+1,0),0)+IFERROR(VLOOKUP($A169,'TD SOP+PROFORM MOD'!$A$5:$AD$750,MATCH(AA$2,'TD SOP+PROFORM MOD'!$B$2:$AD$2,0)+1,0),0)</f>
        <v>0</v>
      </c>
      <c r="AB169" s="25">
        <f>IFERROR(VLOOKUP($A169,'TD SOP+PROFORM MOD'!$A$5:$AD$750,MATCH(AB$4,'TD SOP+PROFORM MOD'!$B$2:$AD$2,0)+1,0),0)+IFERROR(VLOOKUP($A169,'TD SOP+PROFORM MOD'!$A$5:$AD$750,MATCH(AB$2,'TD SOP+PROFORM MOD'!$B$2:$AD$2,0)+1,0),0)</f>
        <v>0</v>
      </c>
      <c r="AC169" s="26" t="str">
        <f t="shared" si="47"/>
        <v/>
      </c>
      <c r="AD169" s="25">
        <f>IFERROR(VLOOKUP($A169,'TD SOP+PROFORM MOD'!$A$5:$AD$750,MATCH(AD$4,'TD SOP+PROFORM MOD'!$B$2:$AD$2,0)+1,0),0)+IFERROR(VLOOKUP($A169,'TD SOP+PROFORM MOD'!$A$5:$AD$750,MATCH(AD$2,'TD SOP+PROFORM MOD'!$B$2:$AD$2,0)+1,0),0)</f>
        <v>0</v>
      </c>
      <c r="AE169" s="25">
        <f>IFERROR(VLOOKUP($A169,'TD SOP+PROFORM MOD'!$A$5:$AD$750,MATCH(AE$4,'TD SOP+PROFORM MOD'!$B$2:$AD$2,0)+1,0),0)+IFERROR(VLOOKUP($A169,'TD SOP+PROFORM MOD'!$A$5:$AD$750,MATCH(AE$2,'TD SOP+PROFORM MOD'!$B$2:$AD$2,0)+1,0),0)</f>
        <v>0</v>
      </c>
      <c r="AF169" s="26" t="str">
        <f t="shared" si="48"/>
        <v/>
      </c>
      <c r="AG169" s="25">
        <f>IFERROR(VLOOKUP($A169,'TD SOP+PROFORM MOD'!$A$5:$AD$750,MATCH(AG$4,'TD SOP+PROFORM MOD'!$B$2:$AD$2,0)+1,0),0)+IFERROR(VLOOKUP($A169,'TD SOP+PROFORM MOD'!$A$5:$AD$750,MATCH(AG$2,'TD SOP+PROFORM MOD'!$B$2:$AD$2,0)+1,0),0)</f>
        <v>0</v>
      </c>
      <c r="AH169" s="25">
        <f>IFERROR(VLOOKUP($A169,'TD SOP+PROFORM MOD'!$A$5:$AD$750,MATCH(AH$4,'TD SOP+PROFORM MOD'!$B$2:$AD$2,0)+1,0),0)+IFERROR(VLOOKUP($A169,'TD SOP+PROFORM MOD'!$A$5:$AD$750,MATCH(AH$2,'TD SOP+PROFORM MOD'!$B$2:$AD$2,0)+1,0),0)</f>
        <v>0</v>
      </c>
      <c r="AI169" s="26" t="str">
        <f t="shared" si="49"/>
        <v/>
      </c>
      <c r="AJ169" s="25">
        <f>IFERROR(VLOOKUP($A169,'TD SOP+PROFORM MOD'!$A$5:$AD$750,MATCH(AJ$4,'TD SOP+PROFORM MOD'!$B$2:$AD$2,0)+1,0),0)+IFERROR(VLOOKUP($A169,'TD SOP+PROFORM MOD'!$A$5:$AD$750,MATCH(AJ$2,'TD SOP+PROFORM MOD'!$B$2:$AD$2,0)+1,0),0)</f>
        <v>0</v>
      </c>
      <c r="AK169" s="25">
        <f>IFERROR(VLOOKUP($A169,'TD SOP+PROFORM MOD'!$A$5:$AD$750,MATCH(AK$4,'TD SOP+PROFORM MOD'!$B$2:$AD$2,0)+1,0),0)+IFERROR(VLOOKUP($A169,'TD SOP+PROFORM MOD'!$A$5:$AD$750,MATCH(AK$2,'TD SOP+PROFORM MOD'!$B$2:$AD$2,0)+1,0),0)</f>
        <v>0</v>
      </c>
      <c r="AL169" s="26" t="str">
        <f t="shared" si="50"/>
        <v/>
      </c>
      <c r="AM169" s="25">
        <f t="shared" si="52"/>
        <v>0</v>
      </c>
      <c r="AN169" s="25">
        <f t="shared" si="52"/>
        <v>0</v>
      </c>
      <c r="AO169" s="26" t="str">
        <f t="shared" si="51"/>
        <v/>
      </c>
      <c r="AR169" s="25">
        <f>SUMIF('B&amp;S YTD LFY'!B:B,"="&amp;A169,'B&amp;S YTD LFY'!C:C)</f>
        <v>0</v>
      </c>
      <c r="AS169" s="25">
        <f t="shared" si="53"/>
        <v>0</v>
      </c>
      <c r="AT169" s="25"/>
    </row>
    <row r="170" spans="1:46" x14ac:dyDescent="0.35">
      <c r="A170" s="24">
        <f>IF(AND('TD SOP+PROFORM MOD'!A167&lt;&gt;"",'TD SOP+PROFORM MOD'!A167&lt;&gt;"TOTAL"),'TD SOP+PROFORM MOD'!A167,0)</f>
        <v>0</v>
      </c>
      <c r="C170" s="25" t="str">
        <f>IFERROR(VLOOKUP($A170,'TD SOP+PROFORM MOD'!$A$5:$AD$750,MATCH(C$4,'TD SOP+PROFORM MOD'!$B$2:$AT$2,0)+1,0),"")</f>
        <v/>
      </c>
      <c r="D170" s="25" t="str">
        <f>IFERROR(VLOOKUP($A170,'TD SOP+PROFORM MOD'!$A$5:$AD$750,MATCH(D$4,'TD SOP+PROFORM MOD'!$B$2:$AT$2,0)+1,0),"")</f>
        <v/>
      </c>
      <c r="E170" s="26" t="str">
        <f t="shared" si="39"/>
        <v/>
      </c>
      <c r="F170" s="25" t="str">
        <f>IFERROR(VLOOKUP($A170,'TD SOP+PROFORM MOD'!$A$5:$AD$750,MATCH(F$4,'TD SOP+PROFORM MOD'!$B$2:$AT$2,0)+1,0),"")</f>
        <v/>
      </c>
      <c r="G170" s="25" t="str">
        <f>IFERROR(VLOOKUP($A170,'TD SOP+PROFORM MOD'!$A$5:$AD$750,MATCH(G$4,'TD SOP+PROFORM MOD'!$B$2:$AT$2,0)+1,0),"")</f>
        <v/>
      </c>
      <c r="H170" s="26" t="str">
        <f t="shared" si="40"/>
        <v/>
      </c>
      <c r="I170" s="25" t="str">
        <f>IFERROR(VLOOKUP($A170,'TD SOP+PROFORM MOD'!$A$5:$AD$750,MATCH(I$4,'TD SOP+PROFORM MOD'!$B$2:$AT$2,0)+1,0),"")</f>
        <v/>
      </c>
      <c r="J170" s="25" t="str">
        <f>IFERROR(VLOOKUP($A170,'TD SOP+PROFORM MOD'!$A$5:$AD$750,MATCH(J$4,'TD SOP+PROFORM MOD'!$B$2:$AT$2,0)+1,0),"")</f>
        <v/>
      </c>
      <c r="K170" s="26" t="str">
        <f t="shared" si="41"/>
        <v/>
      </c>
      <c r="L170" s="25" t="str">
        <f>IFERROR(VLOOKUP($A170,'TD SOP+PROFORM MOD'!$A$5:$AD$750,MATCH(L$4,'TD SOP+PROFORM MOD'!$B$2:$AT$2,0)+1,0),"")</f>
        <v/>
      </c>
      <c r="M170" s="25" t="str">
        <f>IFERROR(VLOOKUP($A170,'TD SOP+PROFORM MOD'!$A$5:$AD$750,MATCH(M$4,'TD SOP+PROFORM MOD'!$B$2:$AT$2,0)+1,0),"")</f>
        <v/>
      </c>
      <c r="N170" s="26" t="str">
        <f t="shared" si="42"/>
        <v/>
      </c>
      <c r="O170" s="25">
        <f>IFERROR(VLOOKUP($A170,'TD SOP+PROFORM MOD'!$A$5:$AD$750,MATCH(O$4,'TD SOP+PROFORM MOD'!$B$2:$AD$2,0)+1,0),0)+IFERROR(VLOOKUP($A170,'TD SOP+PROFORM MOD'!$A$5:$AD$750,MATCH(O$2,'TD SOP+PROFORM MOD'!$B$2:$AD$2,0)+1,0),0)</f>
        <v>0</v>
      </c>
      <c r="P170" s="25">
        <f>IFERROR(VLOOKUP($A170,'TD SOP+PROFORM MOD'!$A$5:$AD$750,MATCH(P$4,'TD SOP+PROFORM MOD'!$B$2:$AD$2,0)+1,0),0)+IFERROR(VLOOKUP($A170,'TD SOP+PROFORM MOD'!$A$5:$AD$750,MATCH(P$2,'TD SOP+PROFORM MOD'!$B$2:$AD$2,0)+1,0),0)</f>
        <v>0</v>
      </c>
      <c r="Q170" s="26" t="str">
        <f t="shared" si="43"/>
        <v/>
      </c>
      <c r="R170" s="25">
        <f>IFERROR(VLOOKUP($A170,'TD SOP+PROFORM MOD'!$A$5:$AD$750,MATCH(R$4,'TD SOP+PROFORM MOD'!$B$2:$AD$2,0)+1,0),0)+IFERROR(VLOOKUP($A170,'TD SOP+PROFORM MOD'!$A$5:$AD$750,MATCH(R$2,'TD SOP+PROFORM MOD'!$B$2:$AD$2,0)+1,0),0)</f>
        <v>0</v>
      </c>
      <c r="S170" s="25">
        <f>IFERROR(VLOOKUP($A170,'TD SOP+PROFORM MOD'!$A$5:$AD$750,MATCH(S$4,'TD SOP+PROFORM MOD'!$B$2:$AD$2,0)+1,0),0)+IFERROR(VLOOKUP($A170,'TD SOP+PROFORM MOD'!$A$5:$AD$750,MATCH(S$2,'TD SOP+PROFORM MOD'!$B$2:$AD$2,0)+1,0),0)</f>
        <v>0</v>
      </c>
      <c r="T170" s="26" t="str">
        <f t="shared" si="44"/>
        <v/>
      </c>
      <c r="U170" s="25">
        <f>IFERROR(VLOOKUP($A170,'TD SOP+PROFORM MOD'!$A$5:$AD$750,MATCH(U$4,'TD SOP+PROFORM MOD'!$B$2:$AD$2,0)+1,0),0)+IFERROR(VLOOKUP($A170,'TD SOP+PROFORM MOD'!$A$5:$AD$750,MATCH(U$2,'TD SOP+PROFORM MOD'!$B$2:$AD$2,0)+1,0),0)</f>
        <v>0</v>
      </c>
      <c r="V170" s="25">
        <f>IFERROR(VLOOKUP($A170,'TD SOP+PROFORM MOD'!$A$5:$AD$750,MATCH(V$4,'TD SOP+PROFORM MOD'!$B$2:$AD$2,0)+1,0),0)+IFERROR(VLOOKUP($A170,'TD SOP+PROFORM MOD'!$A$5:$AD$750,MATCH(V$2,'TD SOP+PROFORM MOD'!$B$2:$AD$2,0)+1,0),0)</f>
        <v>0</v>
      </c>
      <c r="W170" s="26" t="str">
        <f t="shared" si="45"/>
        <v/>
      </c>
      <c r="X170" s="25">
        <f>IFERROR(VLOOKUP($A170,'TD SOP+PROFORM MOD'!$A$5:$AD$750,MATCH(X$4,'TD SOP+PROFORM MOD'!$B$2:$AD$2,0)+1,0),0)+IFERROR(VLOOKUP($A170,'TD SOP+PROFORM MOD'!$A$5:$AD$750,MATCH(X$2,'TD SOP+PROFORM MOD'!$B$2:$AD$2,0)+1,0),0)</f>
        <v>0</v>
      </c>
      <c r="Y170" s="25">
        <f>IFERROR(VLOOKUP($A170,'TD SOP+PROFORM MOD'!$A$5:$AD$750,MATCH(Y$4,'TD SOP+PROFORM MOD'!$B$2:$AD$2,0)+1,0),0)+IFERROR(VLOOKUP($A170,'TD SOP+PROFORM MOD'!$A$5:$AD$750,MATCH(Y$2,'TD SOP+PROFORM MOD'!$B$2:$AD$2,0)+1,0),0)</f>
        <v>0</v>
      </c>
      <c r="Z170" s="26" t="str">
        <f t="shared" si="46"/>
        <v/>
      </c>
      <c r="AA170" s="25">
        <f>IFERROR(VLOOKUP($A170,'TD SOP+PROFORM MOD'!$A$5:$AD$750,MATCH(AA$4,'TD SOP+PROFORM MOD'!$B$2:$AD$2,0)+1,0),0)+IFERROR(VLOOKUP($A170,'TD SOP+PROFORM MOD'!$A$5:$AD$750,MATCH(AA$2,'TD SOP+PROFORM MOD'!$B$2:$AD$2,0)+1,0),0)</f>
        <v>0</v>
      </c>
      <c r="AB170" s="25">
        <f>IFERROR(VLOOKUP($A170,'TD SOP+PROFORM MOD'!$A$5:$AD$750,MATCH(AB$4,'TD SOP+PROFORM MOD'!$B$2:$AD$2,0)+1,0),0)+IFERROR(VLOOKUP($A170,'TD SOP+PROFORM MOD'!$A$5:$AD$750,MATCH(AB$2,'TD SOP+PROFORM MOD'!$B$2:$AD$2,0)+1,0),0)</f>
        <v>0</v>
      </c>
      <c r="AC170" s="26" t="str">
        <f t="shared" si="47"/>
        <v/>
      </c>
      <c r="AD170" s="25">
        <f>IFERROR(VLOOKUP($A170,'TD SOP+PROFORM MOD'!$A$5:$AD$750,MATCH(AD$4,'TD SOP+PROFORM MOD'!$B$2:$AD$2,0)+1,0),0)+IFERROR(VLOOKUP($A170,'TD SOP+PROFORM MOD'!$A$5:$AD$750,MATCH(AD$2,'TD SOP+PROFORM MOD'!$B$2:$AD$2,0)+1,0),0)</f>
        <v>0</v>
      </c>
      <c r="AE170" s="25">
        <f>IFERROR(VLOOKUP($A170,'TD SOP+PROFORM MOD'!$A$5:$AD$750,MATCH(AE$4,'TD SOP+PROFORM MOD'!$B$2:$AD$2,0)+1,0),0)+IFERROR(VLOOKUP($A170,'TD SOP+PROFORM MOD'!$A$5:$AD$750,MATCH(AE$2,'TD SOP+PROFORM MOD'!$B$2:$AD$2,0)+1,0),0)</f>
        <v>0</v>
      </c>
      <c r="AF170" s="26" t="str">
        <f t="shared" si="48"/>
        <v/>
      </c>
      <c r="AG170" s="25">
        <f>IFERROR(VLOOKUP($A170,'TD SOP+PROFORM MOD'!$A$5:$AD$750,MATCH(AG$4,'TD SOP+PROFORM MOD'!$B$2:$AD$2,0)+1,0),0)+IFERROR(VLOOKUP($A170,'TD SOP+PROFORM MOD'!$A$5:$AD$750,MATCH(AG$2,'TD SOP+PROFORM MOD'!$B$2:$AD$2,0)+1,0),0)</f>
        <v>0</v>
      </c>
      <c r="AH170" s="25">
        <f>IFERROR(VLOOKUP($A170,'TD SOP+PROFORM MOD'!$A$5:$AD$750,MATCH(AH$4,'TD SOP+PROFORM MOD'!$B$2:$AD$2,0)+1,0),0)+IFERROR(VLOOKUP($A170,'TD SOP+PROFORM MOD'!$A$5:$AD$750,MATCH(AH$2,'TD SOP+PROFORM MOD'!$B$2:$AD$2,0)+1,0),0)</f>
        <v>0</v>
      </c>
      <c r="AI170" s="26" t="str">
        <f t="shared" si="49"/>
        <v/>
      </c>
      <c r="AJ170" s="25">
        <f>IFERROR(VLOOKUP($A170,'TD SOP+PROFORM MOD'!$A$5:$AD$750,MATCH(AJ$4,'TD SOP+PROFORM MOD'!$B$2:$AD$2,0)+1,0),0)+IFERROR(VLOOKUP($A170,'TD SOP+PROFORM MOD'!$A$5:$AD$750,MATCH(AJ$2,'TD SOP+PROFORM MOD'!$B$2:$AD$2,0)+1,0),0)</f>
        <v>0</v>
      </c>
      <c r="AK170" s="25">
        <f>IFERROR(VLOOKUP($A170,'TD SOP+PROFORM MOD'!$A$5:$AD$750,MATCH(AK$4,'TD SOP+PROFORM MOD'!$B$2:$AD$2,0)+1,0),0)+IFERROR(VLOOKUP($A170,'TD SOP+PROFORM MOD'!$A$5:$AD$750,MATCH(AK$2,'TD SOP+PROFORM MOD'!$B$2:$AD$2,0)+1,0),0)</f>
        <v>0</v>
      </c>
      <c r="AL170" s="26" t="str">
        <f t="shared" si="50"/>
        <v/>
      </c>
      <c r="AM170" s="25">
        <f t="shared" si="52"/>
        <v>0</v>
      </c>
      <c r="AN170" s="25">
        <f t="shared" si="52"/>
        <v>0</v>
      </c>
      <c r="AO170" s="26" t="str">
        <f t="shared" si="51"/>
        <v/>
      </c>
      <c r="AR170" s="25">
        <f>SUMIF('B&amp;S YTD LFY'!B:B,"="&amp;A170,'B&amp;S YTD LFY'!C:C)</f>
        <v>0</v>
      </c>
      <c r="AS170" s="25">
        <f t="shared" si="53"/>
        <v>0</v>
      </c>
      <c r="AT170" s="25"/>
    </row>
    <row r="171" spans="1:46" x14ac:dyDescent="0.35">
      <c r="A171" s="24">
        <f>IF(AND('TD SOP+PROFORM MOD'!A168&lt;&gt;"",'TD SOP+PROFORM MOD'!A168&lt;&gt;"TOTAL"),'TD SOP+PROFORM MOD'!A168,0)</f>
        <v>0</v>
      </c>
      <c r="C171" s="25" t="str">
        <f>IFERROR(VLOOKUP($A171,'TD SOP+PROFORM MOD'!$A$5:$AD$750,MATCH(C$4,'TD SOP+PROFORM MOD'!$B$2:$AT$2,0)+1,0),"")</f>
        <v/>
      </c>
      <c r="D171" s="25" t="str">
        <f>IFERROR(VLOOKUP($A171,'TD SOP+PROFORM MOD'!$A$5:$AD$750,MATCH(D$4,'TD SOP+PROFORM MOD'!$B$2:$AT$2,0)+1,0),"")</f>
        <v/>
      </c>
      <c r="E171" s="26" t="str">
        <f t="shared" si="39"/>
        <v/>
      </c>
      <c r="F171" s="25" t="str">
        <f>IFERROR(VLOOKUP($A171,'TD SOP+PROFORM MOD'!$A$5:$AD$750,MATCH(F$4,'TD SOP+PROFORM MOD'!$B$2:$AT$2,0)+1,0),"")</f>
        <v/>
      </c>
      <c r="G171" s="25" t="str">
        <f>IFERROR(VLOOKUP($A171,'TD SOP+PROFORM MOD'!$A$5:$AD$750,MATCH(G$4,'TD SOP+PROFORM MOD'!$B$2:$AT$2,0)+1,0),"")</f>
        <v/>
      </c>
      <c r="H171" s="26" t="str">
        <f t="shared" si="40"/>
        <v/>
      </c>
      <c r="I171" s="25" t="str">
        <f>IFERROR(VLOOKUP($A171,'TD SOP+PROFORM MOD'!$A$5:$AD$750,MATCH(I$4,'TD SOP+PROFORM MOD'!$B$2:$AT$2,0)+1,0),"")</f>
        <v/>
      </c>
      <c r="J171" s="25" t="str">
        <f>IFERROR(VLOOKUP($A171,'TD SOP+PROFORM MOD'!$A$5:$AD$750,MATCH(J$4,'TD SOP+PROFORM MOD'!$B$2:$AT$2,0)+1,0),"")</f>
        <v/>
      </c>
      <c r="K171" s="26" t="str">
        <f t="shared" si="41"/>
        <v/>
      </c>
      <c r="L171" s="25" t="str">
        <f>IFERROR(VLOOKUP($A171,'TD SOP+PROFORM MOD'!$A$5:$AD$750,MATCH(L$4,'TD SOP+PROFORM MOD'!$B$2:$AT$2,0)+1,0),"")</f>
        <v/>
      </c>
      <c r="M171" s="25" t="str">
        <f>IFERROR(VLOOKUP($A171,'TD SOP+PROFORM MOD'!$A$5:$AD$750,MATCH(M$4,'TD SOP+PROFORM MOD'!$B$2:$AT$2,0)+1,0),"")</f>
        <v/>
      </c>
      <c r="N171" s="26" t="str">
        <f t="shared" si="42"/>
        <v/>
      </c>
      <c r="O171" s="25">
        <f>IFERROR(VLOOKUP($A171,'TD SOP+PROFORM MOD'!$A$5:$AD$750,MATCH(O$4,'TD SOP+PROFORM MOD'!$B$2:$AD$2,0)+1,0),0)+IFERROR(VLOOKUP($A171,'TD SOP+PROFORM MOD'!$A$5:$AD$750,MATCH(O$2,'TD SOP+PROFORM MOD'!$B$2:$AD$2,0)+1,0),0)</f>
        <v>0</v>
      </c>
      <c r="P171" s="25">
        <f>IFERROR(VLOOKUP($A171,'TD SOP+PROFORM MOD'!$A$5:$AD$750,MATCH(P$4,'TD SOP+PROFORM MOD'!$B$2:$AD$2,0)+1,0),0)+IFERROR(VLOOKUP($A171,'TD SOP+PROFORM MOD'!$A$5:$AD$750,MATCH(P$2,'TD SOP+PROFORM MOD'!$B$2:$AD$2,0)+1,0),0)</f>
        <v>0</v>
      </c>
      <c r="Q171" s="26" t="str">
        <f t="shared" si="43"/>
        <v/>
      </c>
      <c r="R171" s="25">
        <f>IFERROR(VLOOKUP($A171,'TD SOP+PROFORM MOD'!$A$5:$AD$750,MATCH(R$4,'TD SOP+PROFORM MOD'!$B$2:$AD$2,0)+1,0),0)+IFERROR(VLOOKUP($A171,'TD SOP+PROFORM MOD'!$A$5:$AD$750,MATCH(R$2,'TD SOP+PROFORM MOD'!$B$2:$AD$2,0)+1,0),0)</f>
        <v>0</v>
      </c>
      <c r="S171" s="25">
        <f>IFERROR(VLOOKUP($A171,'TD SOP+PROFORM MOD'!$A$5:$AD$750,MATCH(S$4,'TD SOP+PROFORM MOD'!$B$2:$AD$2,0)+1,0),0)+IFERROR(VLOOKUP($A171,'TD SOP+PROFORM MOD'!$A$5:$AD$750,MATCH(S$2,'TD SOP+PROFORM MOD'!$B$2:$AD$2,0)+1,0),0)</f>
        <v>0</v>
      </c>
      <c r="T171" s="26" t="str">
        <f t="shared" si="44"/>
        <v/>
      </c>
      <c r="U171" s="25">
        <f>IFERROR(VLOOKUP($A171,'TD SOP+PROFORM MOD'!$A$5:$AD$750,MATCH(U$4,'TD SOP+PROFORM MOD'!$B$2:$AD$2,0)+1,0),0)+IFERROR(VLOOKUP($A171,'TD SOP+PROFORM MOD'!$A$5:$AD$750,MATCH(U$2,'TD SOP+PROFORM MOD'!$B$2:$AD$2,0)+1,0),0)</f>
        <v>0</v>
      </c>
      <c r="V171" s="25">
        <f>IFERROR(VLOOKUP($A171,'TD SOP+PROFORM MOD'!$A$5:$AD$750,MATCH(V$4,'TD SOP+PROFORM MOD'!$B$2:$AD$2,0)+1,0),0)+IFERROR(VLOOKUP($A171,'TD SOP+PROFORM MOD'!$A$5:$AD$750,MATCH(V$2,'TD SOP+PROFORM MOD'!$B$2:$AD$2,0)+1,0),0)</f>
        <v>0</v>
      </c>
      <c r="W171" s="26" t="str">
        <f t="shared" si="45"/>
        <v/>
      </c>
      <c r="X171" s="25">
        <f>IFERROR(VLOOKUP($A171,'TD SOP+PROFORM MOD'!$A$5:$AD$750,MATCH(X$4,'TD SOP+PROFORM MOD'!$B$2:$AD$2,0)+1,0),0)+IFERROR(VLOOKUP($A171,'TD SOP+PROFORM MOD'!$A$5:$AD$750,MATCH(X$2,'TD SOP+PROFORM MOD'!$B$2:$AD$2,0)+1,0),0)</f>
        <v>0</v>
      </c>
      <c r="Y171" s="25">
        <f>IFERROR(VLOOKUP($A171,'TD SOP+PROFORM MOD'!$A$5:$AD$750,MATCH(Y$4,'TD SOP+PROFORM MOD'!$B$2:$AD$2,0)+1,0),0)+IFERROR(VLOOKUP($A171,'TD SOP+PROFORM MOD'!$A$5:$AD$750,MATCH(Y$2,'TD SOP+PROFORM MOD'!$B$2:$AD$2,0)+1,0),0)</f>
        <v>0</v>
      </c>
      <c r="Z171" s="26" t="str">
        <f t="shared" si="46"/>
        <v/>
      </c>
      <c r="AA171" s="25">
        <f>IFERROR(VLOOKUP($A171,'TD SOP+PROFORM MOD'!$A$5:$AD$750,MATCH(AA$4,'TD SOP+PROFORM MOD'!$B$2:$AD$2,0)+1,0),0)+IFERROR(VLOOKUP($A171,'TD SOP+PROFORM MOD'!$A$5:$AD$750,MATCH(AA$2,'TD SOP+PROFORM MOD'!$B$2:$AD$2,0)+1,0),0)</f>
        <v>0</v>
      </c>
      <c r="AB171" s="25">
        <f>IFERROR(VLOOKUP($A171,'TD SOP+PROFORM MOD'!$A$5:$AD$750,MATCH(AB$4,'TD SOP+PROFORM MOD'!$B$2:$AD$2,0)+1,0),0)+IFERROR(VLOOKUP($A171,'TD SOP+PROFORM MOD'!$A$5:$AD$750,MATCH(AB$2,'TD SOP+PROFORM MOD'!$B$2:$AD$2,0)+1,0),0)</f>
        <v>0</v>
      </c>
      <c r="AC171" s="26" t="str">
        <f t="shared" si="47"/>
        <v/>
      </c>
      <c r="AD171" s="25">
        <f>IFERROR(VLOOKUP($A171,'TD SOP+PROFORM MOD'!$A$5:$AD$750,MATCH(AD$4,'TD SOP+PROFORM MOD'!$B$2:$AD$2,0)+1,0),0)+IFERROR(VLOOKUP($A171,'TD SOP+PROFORM MOD'!$A$5:$AD$750,MATCH(AD$2,'TD SOP+PROFORM MOD'!$B$2:$AD$2,0)+1,0),0)</f>
        <v>0</v>
      </c>
      <c r="AE171" s="25">
        <f>IFERROR(VLOOKUP($A171,'TD SOP+PROFORM MOD'!$A$5:$AD$750,MATCH(AE$4,'TD SOP+PROFORM MOD'!$B$2:$AD$2,0)+1,0),0)+IFERROR(VLOOKUP($A171,'TD SOP+PROFORM MOD'!$A$5:$AD$750,MATCH(AE$2,'TD SOP+PROFORM MOD'!$B$2:$AD$2,0)+1,0),0)</f>
        <v>0</v>
      </c>
      <c r="AF171" s="26" t="str">
        <f t="shared" si="48"/>
        <v/>
      </c>
      <c r="AG171" s="25">
        <f>IFERROR(VLOOKUP($A171,'TD SOP+PROFORM MOD'!$A$5:$AD$750,MATCH(AG$4,'TD SOP+PROFORM MOD'!$B$2:$AD$2,0)+1,0),0)+IFERROR(VLOOKUP($A171,'TD SOP+PROFORM MOD'!$A$5:$AD$750,MATCH(AG$2,'TD SOP+PROFORM MOD'!$B$2:$AD$2,0)+1,0),0)</f>
        <v>0</v>
      </c>
      <c r="AH171" s="25">
        <f>IFERROR(VLOOKUP($A171,'TD SOP+PROFORM MOD'!$A$5:$AD$750,MATCH(AH$4,'TD SOP+PROFORM MOD'!$B$2:$AD$2,0)+1,0),0)+IFERROR(VLOOKUP($A171,'TD SOP+PROFORM MOD'!$A$5:$AD$750,MATCH(AH$2,'TD SOP+PROFORM MOD'!$B$2:$AD$2,0)+1,0),0)</f>
        <v>0</v>
      </c>
      <c r="AI171" s="26" t="str">
        <f t="shared" si="49"/>
        <v/>
      </c>
      <c r="AJ171" s="25">
        <f>IFERROR(VLOOKUP($A171,'TD SOP+PROFORM MOD'!$A$5:$AD$750,MATCH(AJ$4,'TD SOP+PROFORM MOD'!$B$2:$AD$2,0)+1,0),0)+IFERROR(VLOOKUP($A171,'TD SOP+PROFORM MOD'!$A$5:$AD$750,MATCH(AJ$2,'TD SOP+PROFORM MOD'!$B$2:$AD$2,0)+1,0),0)</f>
        <v>0</v>
      </c>
      <c r="AK171" s="25">
        <f>IFERROR(VLOOKUP($A171,'TD SOP+PROFORM MOD'!$A$5:$AD$750,MATCH(AK$4,'TD SOP+PROFORM MOD'!$B$2:$AD$2,0)+1,0),0)+IFERROR(VLOOKUP($A171,'TD SOP+PROFORM MOD'!$A$5:$AD$750,MATCH(AK$2,'TD SOP+PROFORM MOD'!$B$2:$AD$2,0)+1,0),0)</f>
        <v>0</v>
      </c>
      <c r="AL171" s="26" t="str">
        <f t="shared" si="50"/>
        <v/>
      </c>
      <c r="AM171" s="25">
        <f t="shared" si="52"/>
        <v>0</v>
      </c>
      <c r="AN171" s="25">
        <f t="shared" si="52"/>
        <v>0</v>
      </c>
      <c r="AO171" s="26" t="str">
        <f t="shared" si="51"/>
        <v/>
      </c>
      <c r="AR171" s="25">
        <f>SUMIF('B&amp;S YTD LFY'!B:B,"="&amp;A171,'B&amp;S YTD LFY'!C:C)</f>
        <v>0</v>
      </c>
      <c r="AS171" s="25">
        <f t="shared" si="53"/>
        <v>0</v>
      </c>
      <c r="AT171" s="25"/>
    </row>
    <row r="172" spans="1:46" x14ac:dyDescent="0.35">
      <c r="A172" s="24">
        <f>IF(AND('TD SOP+PROFORM MOD'!A169&lt;&gt;"",'TD SOP+PROFORM MOD'!A169&lt;&gt;"TOTAL"),'TD SOP+PROFORM MOD'!A169,0)</f>
        <v>0</v>
      </c>
      <c r="C172" s="25" t="str">
        <f>IFERROR(VLOOKUP($A172,'TD SOP+PROFORM MOD'!$A$5:$AD$750,MATCH(C$4,'TD SOP+PROFORM MOD'!$B$2:$AT$2,0)+1,0),"")</f>
        <v/>
      </c>
      <c r="D172" s="25" t="str">
        <f>IFERROR(VLOOKUP($A172,'TD SOP+PROFORM MOD'!$A$5:$AD$750,MATCH(D$4,'TD SOP+PROFORM MOD'!$B$2:$AT$2,0)+1,0),"")</f>
        <v/>
      </c>
      <c r="E172" s="26" t="str">
        <f t="shared" si="39"/>
        <v/>
      </c>
      <c r="F172" s="25" t="str">
        <f>IFERROR(VLOOKUP($A172,'TD SOP+PROFORM MOD'!$A$5:$AD$750,MATCH(F$4,'TD SOP+PROFORM MOD'!$B$2:$AT$2,0)+1,0),"")</f>
        <v/>
      </c>
      <c r="G172" s="25" t="str">
        <f>IFERROR(VLOOKUP($A172,'TD SOP+PROFORM MOD'!$A$5:$AD$750,MATCH(G$4,'TD SOP+PROFORM MOD'!$B$2:$AT$2,0)+1,0),"")</f>
        <v/>
      </c>
      <c r="H172" s="26" t="str">
        <f t="shared" si="40"/>
        <v/>
      </c>
      <c r="I172" s="25" t="str">
        <f>IFERROR(VLOOKUP($A172,'TD SOP+PROFORM MOD'!$A$5:$AD$750,MATCH(I$4,'TD SOP+PROFORM MOD'!$B$2:$AT$2,0)+1,0),"")</f>
        <v/>
      </c>
      <c r="J172" s="25" t="str">
        <f>IFERROR(VLOOKUP($A172,'TD SOP+PROFORM MOD'!$A$5:$AD$750,MATCH(J$4,'TD SOP+PROFORM MOD'!$B$2:$AT$2,0)+1,0),"")</f>
        <v/>
      </c>
      <c r="K172" s="26" t="str">
        <f t="shared" si="41"/>
        <v/>
      </c>
      <c r="L172" s="25" t="str">
        <f>IFERROR(VLOOKUP($A172,'TD SOP+PROFORM MOD'!$A$5:$AD$750,MATCH(L$4,'TD SOP+PROFORM MOD'!$B$2:$AT$2,0)+1,0),"")</f>
        <v/>
      </c>
      <c r="M172" s="25" t="str">
        <f>IFERROR(VLOOKUP($A172,'TD SOP+PROFORM MOD'!$A$5:$AD$750,MATCH(M$4,'TD SOP+PROFORM MOD'!$B$2:$AT$2,0)+1,0),"")</f>
        <v/>
      </c>
      <c r="N172" s="26" t="str">
        <f t="shared" si="42"/>
        <v/>
      </c>
      <c r="O172" s="25">
        <f>IFERROR(VLOOKUP($A172,'TD SOP+PROFORM MOD'!$A$5:$AD$750,MATCH(O$4,'TD SOP+PROFORM MOD'!$B$2:$AD$2,0)+1,0),0)+IFERROR(VLOOKUP($A172,'TD SOP+PROFORM MOD'!$A$5:$AD$750,MATCH(O$2,'TD SOP+PROFORM MOD'!$B$2:$AD$2,0)+1,0),0)</f>
        <v>0</v>
      </c>
      <c r="P172" s="25">
        <f>IFERROR(VLOOKUP($A172,'TD SOP+PROFORM MOD'!$A$5:$AD$750,MATCH(P$4,'TD SOP+PROFORM MOD'!$B$2:$AD$2,0)+1,0),0)+IFERROR(VLOOKUP($A172,'TD SOP+PROFORM MOD'!$A$5:$AD$750,MATCH(P$2,'TD SOP+PROFORM MOD'!$B$2:$AD$2,0)+1,0),0)</f>
        <v>0</v>
      </c>
      <c r="Q172" s="26" t="str">
        <f t="shared" si="43"/>
        <v/>
      </c>
      <c r="R172" s="25">
        <f>IFERROR(VLOOKUP($A172,'TD SOP+PROFORM MOD'!$A$5:$AD$750,MATCH(R$4,'TD SOP+PROFORM MOD'!$B$2:$AD$2,0)+1,0),0)+IFERROR(VLOOKUP($A172,'TD SOP+PROFORM MOD'!$A$5:$AD$750,MATCH(R$2,'TD SOP+PROFORM MOD'!$B$2:$AD$2,0)+1,0),0)</f>
        <v>0</v>
      </c>
      <c r="S172" s="25">
        <f>IFERROR(VLOOKUP($A172,'TD SOP+PROFORM MOD'!$A$5:$AD$750,MATCH(S$4,'TD SOP+PROFORM MOD'!$B$2:$AD$2,0)+1,0),0)+IFERROR(VLOOKUP($A172,'TD SOP+PROFORM MOD'!$A$5:$AD$750,MATCH(S$2,'TD SOP+PROFORM MOD'!$B$2:$AD$2,0)+1,0),0)</f>
        <v>0</v>
      </c>
      <c r="T172" s="26" t="str">
        <f t="shared" si="44"/>
        <v/>
      </c>
      <c r="U172" s="25">
        <f>IFERROR(VLOOKUP($A172,'TD SOP+PROFORM MOD'!$A$5:$AD$750,MATCH(U$4,'TD SOP+PROFORM MOD'!$B$2:$AD$2,0)+1,0),0)+IFERROR(VLOOKUP($A172,'TD SOP+PROFORM MOD'!$A$5:$AD$750,MATCH(U$2,'TD SOP+PROFORM MOD'!$B$2:$AD$2,0)+1,0),0)</f>
        <v>0</v>
      </c>
      <c r="V172" s="25">
        <f>IFERROR(VLOOKUP($A172,'TD SOP+PROFORM MOD'!$A$5:$AD$750,MATCH(V$4,'TD SOP+PROFORM MOD'!$B$2:$AD$2,0)+1,0),0)+IFERROR(VLOOKUP($A172,'TD SOP+PROFORM MOD'!$A$5:$AD$750,MATCH(V$2,'TD SOP+PROFORM MOD'!$B$2:$AD$2,0)+1,0),0)</f>
        <v>0</v>
      </c>
      <c r="W172" s="26" t="str">
        <f t="shared" si="45"/>
        <v/>
      </c>
      <c r="X172" s="25">
        <f>IFERROR(VLOOKUP($A172,'TD SOP+PROFORM MOD'!$A$5:$AD$750,MATCH(X$4,'TD SOP+PROFORM MOD'!$B$2:$AD$2,0)+1,0),0)+IFERROR(VLOOKUP($A172,'TD SOP+PROFORM MOD'!$A$5:$AD$750,MATCH(X$2,'TD SOP+PROFORM MOD'!$B$2:$AD$2,0)+1,0),0)</f>
        <v>0</v>
      </c>
      <c r="Y172" s="25">
        <f>IFERROR(VLOOKUP($A172,'TD SOP+PROFORM MOD'!$A$5:$AD$750,MATCH(Y$4,'TD SOP+PROFORM MOD'!$B$2:$AD$2,0)+1,0),0)+IFERROR(VLOOKUP($A172,'TD SOP+PROFORM MOD'!$A$5:$AD$750,MATCH(Y$2,'TD SOP+PROFORM MOD'!$B$2:$AD$2,0)+1,0),0)</f>
        <v>0</v>
      </c>
      <c r="Z172" s="26" t="str">
        <f t="shared" si="46"/>
        <v/>
      </c>
      <c r="AA172" s="25">
        <f>IFERROR(VLOOKUP($A172,'TD SOP+PROFORM MOD'!$A$5:$AD$750,MATCH(AA$4,'TD SOP+PROFORM MOD'!$B$2:$AD$2,0)+1,0),0)+IFERROR(VLOOKUP($A172,'TD SOP+PROFORM MOD'!$A$5:$AD$750,MATCH(AA$2,'TD SOP+PROFORM MOD'!$B$2:$AD$2,0)+1,0),0)</f>
        <v>0</v>
      </c>
      <c r="AB172" s="25">
        <f>IFERROR(VLOOKUP($A172,'TD SOP+PROFORM MOD'!$A$5:$AD$750,MATCH(AB$4,'TD SOP+PROFORM MOD'!$B$2:$AD$2,0)+1,0),0)+IFERROR(VLOOKUP($A172,'TD SOP+PROFORM MOD'!$A$5:$AD$750,MATCH(AB$2,'TD SOP+PROFORM MOD'!$B$2:$AD$2,0)+1,0),0)</f>
        <v>0</v>
      </c>
      <c r="AC172" s="26" t="str">
        <f t="shared" si="47"/>
        <v/>
      </c>
      <c r="AD172" s="25">
        <f>IFERROR(VLOOKUP($A172,'TD SOP+PROFORM MOD'!$A$5:$AD$750,MATCH(AD$4,'TD SOP+PROFORM MOD'!$B$2:$AD$2,0)+1,0),0)+IFERROR(VLOOKUP($A172,'TD SOP+PROFORM MOD'!$A$5:$AD$750,MATCH(AD$2,'TD SOP+PROFORM MOD'!$B$2:$AD$2,0)+1,0),0)</f>
        <v>0</v>
      </c>
      <c r="AE172" s="25">
        <f>IFERROR(VLOOKUP($A172,'TD SOP+PROFORM MOD'!$A$5:$AD$750,MATCH(AE$4,'TD SOP+PROFORM MOD'!$B$2:$AD$2,0)+1,0),0)+IFERROR(VLOOKUP($A172,'TD SOP+PROFORM MOD'!$A$5:$AD$750,MATCH(AE$2,'TD SOP+PROFORM MOD'!$B$2:$AD$2,0)+1,0),0)</f>
        <v>0</v>
      </c>
      <c r="AF172" s="26" t="str">
        <f t="shared" si="48"/>
        <v/>
      </c>
      <c r="AG172" s="25">
        <f>IFERROR(VLOOKUP($A172,'TD SOP+PROFORM MOD'!$A$5:$AD$750,MATCH(AG$4,'TD SOP+PROFORM MOD'!$B$2:$AD$2,0)+1,0),0)+IFERROR(VLOOKUP($A172,'TD SOP+PROFORM MOD'!$A$5:$AD$750,MATCH(AG$2,'TD SOP+PROFORM MOD'!$B$2:$AD$2,0)+1,0),0)</f>
        <v>0</v>
      </c>
      <c r="AH172" s="25">
        <f>IFERROR(VLOOKUP($A172,'TD SOP+PROFORM MOD'!$A$5:$AD$750,MATCH(AH$4,'TD SOP+PROFORM MOD'!$B$2:$AD$2,0)+1,0),0)+IFERROR(VLOOKUP($A172,'TD SOP+PROFORM MOD'!$A$5:$AD$750,MATCH(AH$2,'TD SOP+PROFORM MOD'!$B$2:$AD$2,0)+1,0),0)</f>
        <v>0</v>
      </c>
      <c r="AI172" s="26" t="str">
        <f t="shared" si="49"/>
        <v/>
      </c>
      <c r="AJ172" s="25">
        <f>IFERROR(VLOOKUP($A172,'TD SOP+PROFORM MOD'!$A$5:$AD$750,MATCH(AJ$4,'TD SOP+PROFORM MOD'!$B$2:$AD$2,0)+1,0),0)+IFERROR(VLOOKUP($A172,'TD SOP+PROFORM MOD'!$A$5:$AD$750,MATCH(AJ$2,'TD SOP+PROFORM MOD'!$B$2:$AD$2,0)+1,0),0)</f>
        <v>0</v>
      </c>
      <c r="AK172" s="25">
        <f>IFERROR(VLOOKUP($A172,'TD SOP+PROFORM MOD'!$A$5:$AD$750,MATCH(AK$4,'TD SOP+PROFORM MOD'!$B$2:$AD$2,0)+1,0),0)+IFERROR(VLOOKUP($A172,'TD SOP+PROFORM MOD'!$A$5:$AD$750,MATCH(AK$2,'TD SOP+PROFORM MOD'!$B$2:$AD$2,0)+1,0),0)</f>
        <v>0</v>
      </c>
      <c r="AL172" s="26" t="str">
        <f t="shared" si="50"/>
        <v/>
      </c>
      <c r="AM172" s="25">
        <f t="shared" si="52"/>
        <v>0</v>
      </c>
      <c r="AN172" s="25">
        <f t="shared" si="52"/>
        <v>0</v>
      </c>
      <c r="AO172" s="26" t="str">
        <f t="shared" si="51"/>
        <v/>
      </c>
      <c r="AR172" s="25">
        <f>SUMIF('B&amp;S YTD LFY'!B:B,"="&amp;A172,'B&amp;S YTD LFY'!C:C)</f>
        <v>0</v>
      </c>
      <c r="AS172" s="25">
        <f t="shared" si="53"/>
        <v>0</v>
      </c>
      <c r="AT172" s="25"/>
    </row>
    <row r="173" spans="1:46" x14ac:dyDescent="0.35">
      <c r="A173" s="24">
        <f>IF(AND('TD SOP+PROFORM MOD'!A170&lt;&gt;"",'TD SOP+PROFORM MOD'!A170&lt;&gt;"TOTAL"),'TD SOP+PROFORM MOD'!A170,0)</f>
        <v>0</v>
      </c>
      <c r="C173" s="25" t="str">
        <f>IFERROR(VLOOKUP($A173,'TD SOP+PROFORM MOD'!$A$5:$AD$750,MATCH(C$4,'TD SOP+PROFORM MOD'!$B$2:$AT$2,0)+1,0),"")</f>
        <v/>
      </c>
      <c r="D173" s="25" t="str">
        <f>IFERROR(VLOOKUP($A173,'TD SOP+PROFORM MOD'!$A$5:$AD$750,MATCH(D$4,'TD SOP+PROFORM MOD'!$B$2:$AT$2,0)+1,0),"")</f>
        <v/>
      </c>
      <c r="E173" s="26" t="str">
        <f t="shared" si="39"/>
        <v/>
      </c>
      <c r="F173" s="25" t="str">
        <f>IFERROR(VLOOKUP($A173,'TD SOP+PROFORM MOD'!$A$5:$AD$750,MATCH(F$4,'TD SOP+PROFORM MOD'!$B$2:$AT$2,0)+1,0),"")</f>
        <v/>
      </c>
      <c r="G173" s="25" t="str">
        <f>IFERROR(VLOOKUP($A173,'TD SOP+PROFORM MOD'!$A$5:$AD$750,MATCH(G$4,'TD SOP+PROFORM MOD'!$B$2:$AT$2,0)+1,0),"")</f>
        <v/>
      </c>
      <c r="H173" s="26" t="str">
        <f t="shared" si="40"/>
        <v/>
      </c>
      <c r="I173" s="25" t="str">
        <f>IFERROR(VLOOKUP($A173,'TD SOP+PROFORM MOD'!$A$5:$AD$750,MATCH(I$4,'TD SOP+PROFORM MOD'!$B$2:$AT$2,0)+1,0),"")</f>
        <v/>
      </c>
      <c r="J173" s="25" t="str">
        <f>IFERROR(VLOOKUP($A173,'TD SOP+PROFORM MOD'!$A$5:$AD$750,MATCH(J$4,'TD SOP+PROFORM MOD'!$B$2:$AT$2,0)+1,0),"")</f>
        <v/>
      </c>
      <c r="K173" s="26" t="str">
        <f t="shared" si="41"/>
        <v/>
      </c>
      <c r="L173" s="25" t="str">
        <f>IFERROR(VLOOKUP($A173,'TD SOP+PROFORM MOD'!$A$5:$AD$750,MATCH(L$4,'TD SOP+PROFORM MOD'!$B$2:$AT$2,0)+1,0),"")</f>
        <v/>
      </c>
      <c r="M173" s="25" t="str">
        <f>IFERROR(VLOOKUP($A173,'TD SOP+PROFORM MOD'!$A$5:$AD$750,MATCH(M$4,'TD SOP+PROFORM MOD'!$B$2:$AT$2,0)+1,0),"")</f>
        <v/>
      </c>
      <c r="N173" s="26" t="str">
        <f t="shared" si="42"/>
        <v/>
      </c>
      <c r="O173" s="25">
        <f>IFERROR(VLOOKUP($A173,'TD SOP+PROFORM MOD'!$A$5:$AD$750,MATCH(O$4,'TD SOP+PROFORM MOD'!$B$2:$AD$2,0)+1,0),0)+IFERROR(VLOOKUP($A173,'TD SOP+PROFORM MOD'!$A$5:$AD$750,MATCH(O$2,'TD SOP+PROFORM MOD'!$B$2:$AD$2,0)+1,0),0)</f>
        <v>0</v>
      </c>
      <c r="P173" s="25">
        <f>IFERROR(VLOOKUP($A173,'TD SOP+PROFORM MOD'!$A$5:$AD$750,MATCH(P$4,'TD SOP+PROFORM MOD'!$B$2:$AD$2,0)+1,0),0)+IFERROR(VLOOKUP($A173,'TD SOP+PROFORM MOD'!$A$5:$AD$750,MATCH(P$2,'TD SOP+PROFORM MOD'!$B$2:$AD$2,0)+1,0),0)</f>
        <v>0</v>
      </c>
      <c r="Q173" s="26" t="str">
        <f t="shared" si="43"/>
        <v/>
      </c>
      <c r="R173" s="25">
        <f>IFERROR(VLOOKUP($A173,'TD SOP+PROFORM MOD'!$A$5:$AD$750,MATCH(R$4,'TD SOP+PROFORM MOD'!$B$2:$AD$2,0)+1,0),0)+IFERROR(VLOOKUP($A173,'TD SOP+PROFORM MOD'!$A$5:$AD$750,MATCH(R$2,'TD SOP+PROFORM MOD'!$B$2:$AD$2,0)+1,0),0)</f>
        <v>0</v>
      </c>
      <c r="S173" s="25">
        <f>IFERROR(VLOOKUP($A173,'TD SOP+PROFORM MOD'!$A$5:$AD$750,MATCH(S$4,'TD SOP+PROFORM MOD'!$B$2:$AD$2,0)+1,0),0)+IFERROR(VLOOKUP($A173,'TD SOP+PROFORM MOD'!$A$5:$AD$750,MATCH(S$2,'TD SOP+PROFORM MOD'!$B$2:$AD$2,0)+1,0),0)</f>
        <v>0</v>
      </c>
      <c r="T173" s="26" t="str">
        <f t="shared" si="44"/>
        <v/>
      </c>
      <c r="U173" s="25">
        <f>IFERROR(VLOOKUP($A173,'TD SOP+PROFORM MOD'!$A$5:$AD$750,MATCH(U$4,'TD SOP+PROFORM MOD'!$B$2:$AD$2,0)+1,0),0)+IFERROR(VLOOKUP($A173,'TD SOP+PROFORM MOD'!$A$5:$AD$750,MATCH(U$2,'TD SOP+PROFORM MOD'!$B$2:$AD$2,0)+1,0),0)</f>
        <v>0</v>
      </c>
      <c r="V173" s="25">
        <f>IFERROR(VLOOKUP($A173,'TD SOP+PROFORM MOD'!$A$5:$AD$750,MATCH(V$4,'TD SOP+PROFORM MOD'!$B$2:$AD$2,0)+1,0),0)+IFERROR(VLOOKUP($A173,'TD SOP+PROFORM MOD'!$A$5:$AD$750,MATCH(V$2,'TD SOP+PROFORM MOD'!$B$2:$AD$2,0)+1,0),0)</f>
        <v>0</v>
      </c>
      <c r="W173" s="26" t="str">
        <f t="shared" si="45"/>
        <v/>
      </c>
      <c r="X173" s="25">
        <f>IFERROR(VLOOKUP($A173,'TD SOP+PROFORM MOD'!$A$5:$AD$750,MATCH(X$4,'TD SOP+PROFORM MOD'!$B$2:$AD$2,0)+1,0),0)+IFERROR(VLOOKUP($A173,'TD SOP+PROFORM MOD'!$A$5:$AD$750,MATCH(X$2,'TD SOP+PROFORM MOD'!$B$2:$AD$2,0)+1,0),0)</f>
        <v>0</v>
      </c>
      <c r="Y173" s="25">
        <f>IFERROR(VLOOKUP($A173,'TD SOP+PROFORM MOD'!$A$5:$AD$750,MATCH(Y$4,'TD SOP+PROFORM MOD'!$B$2:$AD$2,0)+1,0),0)+IFERROR(VLOOKUP($A173,'TD SOP+PROFORM MOD'!$A$5:$AD$750,MATCH(Y$2,'TD SOP+PROFORM MOD'!$B$2:$AD$2,0)+1,0),0)</f>
        <v>0</v>
      </c>
      <c r="Z173" s="26" t="str">
        <f t="shared" si="46"/>
        <v/>
      </c>
      <c r="AA173" s="25">
        <f>IFERROR(VLOOKUP($A173,'TD SOP+PROFORM MOD'!$A$5:$AD$750,MATCH(AA$4,'TD SOP+PROFORM MOD'!$B$2:$AD$2,0)+1,0),0)+IFERROR(VLOOKUP($A173,'TD SOP+PROFORM MOD'!$A$5:$AD$750,MATCH(AA$2,'TD SOP+PROFORM MOD'!$B$2:$AD$2,0)+1,0),0)</f>
        <v>0</v>
      </c>
      <c r="AB173" s="25">
        <f>IFERROR(VLOOKUP($A173,'TD SOP+PROFORM MOD'!$A$5:$AD$750,MATCH(AB$4,'TD SOP+PROFORM MOD'!$B$2:$AD$2,0)+1,0),0)+IFERROR(VLOOKUP($A173,'TD SOP+PROFORM MOD'!$A$5:$AD$750,MATCH(AB$2,'TD SOP+PROFORM MOD'!$B$2:$AD$2,0)+1,0),0)</f>
        <v>0</v>
      </c>
      <c r="AC173" s="26" t="str">
        <f t="shared" si="47"/>
        <v/>
      </c>
      <c r="AD173" s="25">
        <f>IFERROR(VLOOKUP($A173,'TD SOP+PROFORM MOD'!$A$5:$AD$750,MATCH(AD$4,'TD SOP+PROFORM MOD'!$B$2:$AD$2,0)+1,0),0)+IFERROR(VLOOKUP($A173,'TD SOP+PROFORM MOD'!$A$5:$AD$750,MATCH(AD$2,'TD SOP+PROFORM MOD'!$B$2:$AD$2,0)+1,0),0)</f>
        <v>0</v>
      </c>
      <c r="AE173" s="25">
        <f>IFERROR(VLOOKUP($A173,'TD SOP+PROFORM MOD'!$A$5:$AD$750,MATCH(AE$4,'TD SOP+PROFORM MOD'!$B$2:$AD$2,0)+1,0),0)+IFERROR(VLOOKUP($A173,'TD SOP+PROFORM MOD'!$A$5:$AD$750,MATCH(AE$2,'TD SOP+PROFORM MOD'!$B$2:$AD$2,0)+1,0),0)</f>
        <v>0</v>
      </c>
      <c r="AF173" s="26" t="str">
        <f t="shared" si="48"/>
        <v/>
      </c>
      <c r="AG173" s="25">
        <f>IFERROR(VLOOKUP($A173,'TD SOP+PROFORM MOD'!$A$5:$AD$750,MATCH(AG$4,'TD SOP+PROFORM MOD'!$B$2:$AD$2,0)+1,0),0)+IFERROR(VLOOKUP($A173,'TD SOP+PROFORM MOD'!$A$5:$AD$750,MATCH(AG$2,'TD SOP+PROFORM MOD'!$B$2:$AD$2,0)+1,0),0)</f>
        <v>0</v>
      </c>
      <c r="AH173" s="25">
        <f>IFERROR(VLOOKUP($A173,'TD SOP+PROFORM MOD'!$A$5:$AD$750,MATCH(AH$4,'TD SOP+PROFORM MOD'!$B$2:$AD$2,0)+1,0),0)+IFERROR(VLOOKUP($A173,'TD SOP+PROFORM MOD'!$A$5:$AD$750,MATCH(AH$2,'TD SOP+PROFORM MOD'!$B$2:$AD$2,0)+1,0),0)</f>
        <v>0</v>
      </c>
      <c r="AI173" s="26" t="str">
        <f t="shared" si="49"/>
        <v/>
      </c>
      <c r="AJ173" s="25">
        <f>IFERROR(VLOOKUP($A173,'TD SOP+PROFORM MOD'!$A$5:$AD$750,MATCH(AJ$4,'TD SOP+PROFORM MOD'!$B$2:$AD$2,0)+1,0),0)+IFERROR(VLOOKUP($A173,'TD SOP+PROFORM MOD'!$A$5:$AD$750,MATCH(AJ$2,'TD SOP+PROFORM MOD'!$B$2:$AD$2,0)+1,0),0)</f>
        <v>0</v>
      </c>
      <c r="AK173" s="25">
        <f>IFERROR(VLOOKUP($A173,'TD SOP+PROFORM MOD'!$A$5:$AD$750,MATCH(AK$4,'TD SOP+PROFORM MOD'!$B$2:$AD$2,0)+1,0),0)+IFERROR(VLOOKUP($A173,'TD SOP+PROFORM MOD'!$A$5:$AD$750,MATCH(AK$2,'TD SOP+PROFORM MOD'!$B$2:$AD$2,0)+1,0),0)</f>
        <v>0</v>
      </c>
      <c r="AL173" s="26" t="str">
        <f t="shared" si="50"/>
        <v/>
      </c>
      <c r="AM173" s="25">
        <f t="shared" si="52"/>
        <v>0</v>
      </c>
      <c r="AN173" s="25">
        <f t="shared" si="52"/>
        <v>0</v>
      </c>
      <c r="AO173" s="26" t="str">
        <f t="shared" si="51"/>
        <v/>
      </c>
      <c r="AR173" s="25">
        <f>SUMIF('B&amp;S YTD LFY'!B:B,"="&amp;A173,'B&amp;S YTD LFY'!C:C)</f>
        <v>0</v>
      </c>
      <c r="AS173" s="25">
        <f t="shared" si="53"/>
        <v>0</v>
      </c>
      <c r="AT173" s="25"/>
    </row>
    <row r="174" spans="1:46" x14ac:dyDescent="0.35">
      <c r="A174" s="24">
        <f>IF(AND('TD SOP+PROFORM MOD'!A171&lt;&gt;"",'TD SOP+PROFORM MOD'!A171&lt;&gt;"TOTAL"),'TD SOP+PROFORM MOD'!A171,0)</f>
        <v>0</v>
      </c>
      <c r="C174" s="25" t="str">
        <f>IFERROR(VLOOKUP($A174,'TD SOP+PROFORM MOD'!$A$5:$AD$750,MATCH(C$4,'TD SOP+PROFORM MOD'!$B$2:$AT$2,0)+1,0),"")</f>
        <v/>
      </c>
      <c r="D174" s="25" t="str">
        <f>IFERROR(VLOOKUP($A174,'TD SOP+PROFORM MOD'!$A$5:$AD$750,MATCH(D$4,'TD SOP+PROFORM MOD'!$B$2:$AT$2,0)+1,0),"")</f>
        <v/>
      </c>
      <c r="E174" s="26" t="str">
        <f t="shared" si="39"/>
        <v/>
      </c>
      <c r="F174" s="25" t="str">
        <f>IFERROR(VLOOKUP($A174,'TD SOP+PROFORM MOD'!$A$5:$AD$750,MATCH(F$4,'TD SOP+PROFORM MOD'!$B$2:$AT$2,0)+1,0),"")</f>
        <v/>
      </c>
      <c r="G174" s="25" t="str">
        <f>IFERROR(VLOOKUP($A174,'TD SOP+PROFORM MOD'!$A$5:$AD$750,MATCH(G$4,'TD SOP+PROFORM MOD'!$B$2:$AT$2,0)+1,0),"")</f>
        <v/>
      </c>
      <c r="H174" s="26" t="str">
        <f t="shared" si="40"/>
        <v/>
      </c>
      <c r="I174" s="25" t="str">
        <f>IFERROR(VLOOKUP($A174,'TD SOP+PROFORM MOD'!$A$5:$AD$750,MATCH(I$4,'TD SOP+PROFORM MOD'!$B$2:$AT$2,0)+1,0),"")</f>
        <v/>
      </c>
      <c r="J174" s="25" t="str">
        <f>IFERROR(VLOOKUP($A174,'TD SOP+PROFORM MOD'!$A$5:$AD$750,MATCH(J$4,'TD SOP+PROFORM MOD'!$B$2:$AT$2,0)+1,0),"")</f>
        <v/>
      </c>
      <c r="K174" s="26" t="str">
        <f t="shared" si="41"/>
        <v/>
      </c>
      <c r="L174" s="25" t="str">
        <f>IFERROR(VLOOKUP($A174,'TD SOP+PROFORM MOD'!$A$5:$AD$750,MATCH(L$4,'TD SOP+PROFORM MOD'!$B$2:$AT$2,0)+1,0),"")</f>
        <v/>
      </c>
      <c r="M174" s="25" t="str">
        <f>IFERROR(VLOOKUP($A174,'TD SOP+PROFORM MOD'!$A$5:$AD$750,MATCH(M$4,'TD SOP+PROFORM MOD'!$B$2:$AT$2,0)+1,0),"")</f>
        <v/>
      </c>
      <c r="N174" s="26" t="str">
        <f t="shared" si="42"/>
        <v/>
      </c>
      <c r="O174" s="25">
        <f>IFERROR(VLOOKUP($A174,'TD SOP+PROFORM MOD'!$A$5:$AD$750,MATCH(O$4,'TD SOP+PROFORM MOD'!$B$2:$AD$2,0)+1,0),0)+IFERROR(VLOOKUP($A174,'TD SOP+PROFORM MOD'!$A$5:$AD$750,MATCH(O$2,'TD SOP+PROFORM MOD'!$B$2:$AD$2,0)+1,0),0)</f>
        <v>0</v>
      </c>
      <c r="P174" s="25">
        <f>IFERROR(VLOOKUP($A174,'TD SOP+PROFORM MOD'!$A$5:$AD$750,MATCH(P$4,'TD SOP+PROFORM MOD'!$B$2:$AD$2,0)+1,0),0)+IFERROR(VLOOKUP($A174,'TD SOP+PROFORM MOD'!$A$5:$AD$750,MATCH(P$2,'TD SOP+PROFORM MOD'!$B$2:$AD$2,0)+1,0),0)</f>
        <v>0</v>
      </c>
      <c r="Q174" s="26" t="str">
        <f t="shared" si="43"/>
        <v/>
      </c>
      <c r="R174" s="25">
        <f>IFERROR(VLOOKUP($A174,'TD SOP+PROFORM MOD'!$A$5:$AD$750,MATCH(R$4,'TD SOP+PROFORM MOD'!$B$2:$AD$2,0)+1,0),0)+IFERROR(VLOOKUP($A174,'TD SOP+PROFORM MOD'!$A$5:$AD$750,MATCH(R$2,'TD SOP+PROFORM MOD'!$B$2:$AD$2,0)+1,0),0)</f>
        <v>0</v>
      </c>
      <c r="S174" s="25">
        <f>IFERROR(VLOOKUP($A174,'TD SOP+PROFORM MOD'!$A$5:$AD$750,MATCH(S$4,'TD SOP+PROFORM MOD'!$B$2:$AD$2,0)+1,0),0)+IFERROR(VLOOKUP($A174,'TD SOP+PROFORM MOD'!$A$5:$AD$750,MATCH(S$2,'TD SOP+PROFORM MOD'!$B$2:$AD$2,0)+1,0),0)</f>
        <v>0</v>
      </c>
      <c r="T174" s="26" t="str">
        <f t="shared" si="44"/>
        <v/>
      </c>
      <c r="U174" s="25">
        <f>IFERROR(VLOOKUP($A174,'TD SOP+PROFORM MOD'!$A$5:$AD$750,MATCH(U$4,'TD SOP+PROFORM MOD'!$B$2:$AD$2,0)+1,0),0)+IFERROR(VLOOKUP($A174,'TD SOP+PROFORM MOD'!$A$5:$AD$750,MATCH(U$2,'TD SOP+PROFORM MOD'!$B$2:$AD$2,0)+1,0),0)</f>
        <v>0</v>
      </c>
      <c r="V174" s="25">
        <f>IFERROR(VLOOKUP($A174,'TD SOP+PROFORM MOD'!$A$5:$AD$750,MATCH(V$4,'TD SOP+PROFORM MOD'!$B$2:$AD$2,0)+1,0),0)+IFERROR(VLOOKUP($A174,'TD SOP+PROFORM MOD'!$A$5:$AD$750,MATCH(V$2,'TD SOP+PROFORM MOD'!$B$2:$AD$2,0)+1,0),0)</f>
        <v>0</v>
      </c>
      <c r="W174" s="26" t="str">
        <f t="shared" si="45"/>
        <v/>
      </c>
      <c r="X174" s="25">
        <f>IFERROR(VLOOKUP($A174,'TD SOP+PROFORM MOD'!$A$5:$AD$750,MATCH(X$4,'TD SOP+PROFORM MOD'!$B$2:$AD$2,0)+1,0),0)+IFERROR(VLOOKUP($A174,'TD SOP+PROFORM MOD'!$A$5:$AD$750,MATCH(X$2,'TD SOP+PROFORM MOD'!$B$2:$AD$2,0)+1,0),0)</f>
        <v>0</v>
      </c>
      <c r="Y174" s="25">
        <f>IFERROR(VLOOKUP($A174,'TD SOP+PROFORM MOD'!$A$5:$AD$750,MATCH(Y$4,'TD SOP+PROFORM MOD'!$B$2:$AD$2,0)+1,0),0)+IFERROR(VLOOKUP($A174,'TD SOP+PROFORM MOD'!$A$5:$AD$750,MATCH(Y$2,'TD SOP+PROFORM MOD'!$B$2:$AD$2,0)+1,0),0)</f>
        <v>0</v>
      </c>
      <c r="Z174" s="26" t="str">
        <f t="shared" si="46"/>
        <v/>
      </c>
      <c r="AA174" s="25">
        <f>IFERROR(VLOOKUP($A174,'TD SOP+PROFORM MOD'!$A$5:$AD$750,MATCH(AA$4,'TD SOP+PROFORM MOD'!$B$2:$AD$2,0)+1,0),0)+IFERROR(VLOOKUP($A174,'TD SOP+PROFORM MOD'!$A$5:$AD$750,MATCH(AA$2,'TD SOP+PROFORM MOD'!$B$2:$AD$2,0)+1,0),0)</f>
        <v>0</v>
      </c>
      <c r="AB174" s="25">
        <f>IFERROR(VLOOKUP($A174,'TD SOP+PROFORM MOD'!$A$5:$AD$750,MATCH(AB$4,'TD SOP+PROFORM MOD'!$B$2:$AD$2,0)+1,0),0)+IFERROR(VLOOKUP($A174,'TD SOP+PROFORM MOD'!$A$5:$AD$750,MATCH(AB$2,'TD SOP+PROFORM MOD'!$B$2:$AD$2,0)+1,0),0)</f>
        <v>0</v>
      </c>
      <c r="AC174" s="26" t="str">
        <f t="shared" si="47"/>
        <v/>
      </c>
      <c r="AD174" s="25">
        <f>IFERROR(VLOOKUP($A174,'TD SOP+PROFORM MOD'!$A$5:$AD$750,MATCH(AD$4,'TD SOP+PROFORM MOD'!$B$2:$AD$2,0)+1,0),0)+IFERROR(VLOOKUP($A174,'TD SOP+PROFORM MOD'!$A$5:$AD$750,MATCH(AD$2,'TD SOP+PROFORM MOD'!$B$2:$AD$2,0)+1,0),0)</f>
        <v>0</v>
      </c>
      <c r="AE174" s="25">
        <f>IFERROR(VLOOKUP($A174,'TD SOP+PROFORM MOD'!$A$5:$AD$750,MATCH(AE$4,'TD SOP+PROFORM MOD'!$B$2:$AD$2,0)+1,0),0)+IFERROR(VLOOKUP($A174,'TD SOP+PROFORM MOD'!$A$5:$AD$750,MATCH(AE$2,'TD SOP+PROFORM MOD'!$B$2:$AD$2,0)+1,0),0)</f>
        <v>0</v>
      </c>
      <c r="AF174" s="26" t="str">
        <f t="shared" si="48"/>
        <v/>
      </c>
      <c r="AG174" s="25">
        <f>IFERROR(VLOOKUP($A174,'TD SOP+PROFORM MOD'!$A$5:$AD$750,MATCH(AG$4,'TD SOP+PROFORM MOD'!$B$2:$AD$2,0)+1,0),0)+IFERROR(VLOOKUP($A174,'TD SOP+PROFORM MOD'!$A$5:$AD$750,MATCH(AG$2,'TD SOP+PROFORM MOD'!$B$2:$AD$2,0)+1,0),0)</f>
        <v>0</v>
      </c>
      <c r="AH174" s="25">
        <f>IFERROR(VLOOKUP($A174,'TD SOP+PROFORM MOD'!$A$5:$AD$750,MATCH(AH$4,'TD SOP+PROFORM MOD'!$B$2:$AD$2,0)+1,0),0)+IFERROR(VLOOKUP($A174,'TD SOP+PROFORM MOD'!$A$5:$AD$750,MATCH(AH$2,'TD SOP+PROFORM MOD'!$B$2:$AD$2,0)+1,0),0)</f>
        <v>0</v>
      </c>
      <c r="AI174" s="26" t="str">
        <f t="shared" si="49"/>
        <v/>
      </c>
      <c r="AJ174" s="25">
        <f>IFERROR(VLOOKUP($A174,'TD SOP+PROFORM MOD'!$A$5:$AD$750,MATCH(AJ$4,'TD SOP+PROFORM MOD'!$B$2:$AD$2,0)+1,0),0)+IFERROR(VLOOKUP($A174,'TD SOP+PROFORM MOD'!$A$5:$AD$750,MATCH(AJ$2,'TD SOP+PROFORM MOD'!$B$2:$AD$2,0)+1,0),0)</f>
        <v>0</v>
      </c>
      <c r="AK174" s="25">
        <f>IFERROR(VLOOKUP($A174,'TD SOP+PROFORM MOD'!$A$5:$AD$750,MATCH(AK$4,'TD SOP+PROFORM MOD'!$B$2:$AD$2,0)+1,0),0)+IFERROR(VLOOKUP($A174,'TD SOP+PROFORM MOD'!$A$5:$AD$750,MATCH(AK$2,'TD SOP+PROFORM MOD'!$B$2:$AD$2,0)+1,0),0)</f>
        <v>0</v>
      </c>
      <c r="AL174" s="26" t="str">
        <f t="shared" si="50"/>
        <v/>
      </c>
      <c r="AM174" s="25">
        <f t="shared" si="52"/>
        <v>0</v>
      </c>
      <c r="AN174" s="25">
        <f t="shared" si="52"/>
        <v>0</v>
      </c>
      <c r="AO174" s="26" t="str">
        <f t="shared" si="51"/>
        <v/>
      </c>
      <c r="AR174" s="25">
        <f>SUMIF('B&amp;S YTD LFY'!B:B,"="&amp;A174,'B&amp;S YTD LFY'!C:C)</f>
        <v>0</v>
      </c>
      <c r="AS174" s="25">
        <f t="shared" si="53"/>
        <v>0</v>
      </c>
      <c r="AT174" s="25"/>
    </row>
    <row r="175" spans="1:46" x14ac:dyDescent="0.35">
      <c r="A175" s="24">
        <f>IF(AND('TD SOP+PROFORM MOD'!A172&lt;&gt;"",'TD SOP+PROFORM MOD'!A172&lt;&gt;"TOTAL"),'TD SOP+PROFORM MOD'!A172,0)</f>
        <v>0</v>
      </c>
      <c r="C175" s="25" t="str">
        <f>IFERROR(VLOOKUP($A175,'TD SOP+PROFORM MOD'!$A$5:$AD$750,MATCH(C$4,'TD SOP+PROFORM MOD'!$B$2:$AT$2,0)+1,0),"")</f>
        <v/>
      </c>
      <c r="D175" s="25" t="str">
        <f>IFERROR(VLOOKUP($A175,'TD SOP+PROFORM MOD'!$A$5:$AD$750,MATCH(D$4,'TD SOP+PROFORM MOD'!$B$2:$AT$2,0)+1,0),"")</f>
        <v/>
      </c>
      <c r="E175" s="26" t="str">
        <f t="shared" si="39"/>
        <v/>
      </c>
      <c r="F175" s="25" t="str">
        <f>IFERROR(VLOOKUP($A175,'TD SOP+PROFORM MOD'!$A$5:$AD$750,MATCH(F$4,'TD SOP+PROFORM MOD'!$B$2:$AT$2,0)+1,0),"")</f>
        <v/>
      </c>
      <c r="G175" s="25" t="str">
        <f>IFERROR(VLOOKUP($A175,'TD SOP+PROFORM MOD'!$A$5:$AD$750,MATCH(G$4,'TD SOP+PROFORM MOD'!$B$2:$AT$2,0)+1,0),"")</f>
        <v/>
      </c>
      <c r="H175" s="26" t="str">
        <f t="shared" si="40"/>
        <v/>
      </c>
      <c r="I175" s="25" t="str">
        <f>IFERROR(VLOOKUP($A175,'TD SOP+PROFORM MOD'!$A$5:$AD$750,MATCH(I$4,'TD SOP+PROFORM MOD'!$B$2:$AT$2,0)+1,0),"")</f>
        <v/>
      </c>
      <c r="J175" s="25" t="str">
        <f>IFERROR(VLOOKUP($A175,'TD SOP+PROFORM MOD'!$A$5:$AD$750,MATCH(J$4,'TD SOP+PROFORM MOD'!$B$2:$AT$2,0)+1,0),"")</f>
        <v/>
      </c>
      <c r="K175" s="26" t="str">
        <f t="shared" si="41"/>
        <v/>
      </c>
      <c r="L175" s="25" t="str">
        <f>IFERROR(VLOOKUP($A175,'TD SOP+PROFORM MOD'!$A$5:$AD$750,MATCH(L$4,'TD SOP+PROFORM MOD'!$B$2:$AT$2,0)+1,0),"")</f>
        <v/>
      </c>
      <c r="M175" s="25" t="str">
        <f>IFERROR(VLOOKUP($A175,'TD SOP+PROFORM MOD'!$A$5:$AD$750,MATCH(M$4,'TD SOP+PROFORM MOD'!$B$2:$AT$2,0)+1,0),"")</f>
        <v/>
      </c>
      <c r="N175" s="26" t="str">
        <f t="shared" si="42"/>
        <v/>
      </c>
      <c r="O175" s="25">
        <f>IFERROR(VLOOKUP($A175,'TD SOP+PROFORM MOD'!$A$5:$AD$750,MATCH(O$4,'TD SOP+PROFORM MOD'!$B$2:$AD$2,0)+1,0),0)+IFERROR(VLOOKUP($A175,'TD SOP+PROFORM MOD'!$A$5:$AD$750,MATCH(O$2,'TD SOP+PROFORM MOD'!$B$2:$AD$2,0)+1,0),0)</f>
        <v>0</v>
      </c>
      <c r="P175" s="25">
        <f>IFERROR(VLOOKUP($A175,'TD SOP+PROFORM MOD'!$A$5:$AD$750,MATCH(P$4,'TD SOP+PROFORM MOD'!$B$2:$AD$2,0)+1,0),0)+IFERROR(VLOOKUP($A175,'TD SOP+PROFORM MOD'!$A$5:$AD$750,MATCH(P$2,'TD SOP+PROFORM MOD'!$B$2:$AD$2,0)+1,0),0)</f>
        <v>0</v>
      </c>
      <c r="Q175" s="26" t="str">
        <f t="shared" si="43"/>
        <v/>
      </c>
      <c r="R175" s="25">
        <f>IFERROR(VLOOKUP($A175,'TD SOP+PROFORM MOD'!$A$5:$AD$750,MATCH(R$4,'TD SOP+PROFORM MOD'!$B$2:$AD$2,0)+1,0),0)+IFERROR(VLOOKUP($A175,'TD SOP+PROFORM MOD'!$A$5:$AD$750,MATCH(R$2,'TD SOP+PROFORM MOD'!$B$2:$AD$2,0)+1,0),0)</f>
        <v>0</v>
      </c>
      <c r="S175" s="25">
        <f>IFERROR(VLOOKUP($A175,'TD SOP+PROFORM MOD'!$A$5:$AD$750,MATCH(S$4,'TD SOP+PROFORM MOD'!$B$2:$AD$2,0)+1,0),0)+IFERROR(VLOOKUP($A175,'TD SOP+PROFORM MOD'!$A$5:$AD$750,MATCH(S$2,'TD SOP+PROFORM MOD'!$B$2:$AD$2,0)+1,0),0)</f>
        <v>0</v>
      </c>
      <c r="T175" s="26" t="str">
        <f t="shared" si="44"/>
        <v/>
      </c>
      <c r="U175" s="25">
        <f>IFERROR(VLOOKUP($A175,'TD SOP+PROFORM MOD'!$A$5:$AD$750,MATCH(U$4,'TD SOP+PROFORM MOD'!$B$2:$AD$2,0)+1,0),0)+IFERROR(VLOOKUP($A175,'TD SOP+PROFORM MOD'!$A$5:$AD$750,MATCH(U$2,'TD SOP+PROFORM MOD'!$B$2:$AD$2,0)+1,0),0)</f>
        <v>0</v>
      </c>
      <c r="V175" s="25">
        <f>IFERROR(VLOOKUP($A175,'TD SOP+PROFORM MOD'!$A$5:$AD$750,MATCH(V$4,'TD SOP+PROFORM MOD'!$B$2:$AD$2,0)+1,0),0)+IFERROR(VLOOKUP($A175,'TD SOP+PROFORM MOD'!$A$5:$AD$750,MATCH(V$2,'TD SOP+PROFORM MOD'!$B$2:$AD$2,0)+1,0),0)</f>
        <v>0</v>
      </c>
      <c r="W175" s="26" t="str">
        <f t="shared" si="45"/>
        <v/>
      </c>
      <c r="X175" s="25">
        <f>IFERROR(VLOOKUP($A175,'TD SOP+PROFORM MOD'!$A$5:$AD$750,MATCH(X$4,'TD SOP+PROFORM MOD'!$B$2:$AD$2,0)+1,0),0)+IFERROR(VLOOKUP($A175,'TD SOP+PROFORM MOD'!$A$5:$AD$750,MATCH(X$2,'TD SOP+PROFORM MOD'!$B$2:$AD$2,0)+1,0),0)</f>
        <v>0</v>
      </c>
      <c r="Y175" s="25">
        <f>IFERROR(VLOOKUP($A175,'TD SOP+PROFORM MOD'!$A$5:$AD$750,MATCH(Y$4,'TD SOP+PROFORM MOD'!$B$2:$AD$2,0)+1,0),0)+IFERROR(VLOOKUP($A175,'TD SOP+PROFORM MOD'!$A$5:$AD$750,MATCH(Y$2,'TD SOP+PROFORM MOD'!$B$2:$AD$2,0)+1,0),0)</f>
        <v>0</v>
      </c>
      <c r="Z175" s="26" t="str">
        <f t="shared" si="46"/>
        <v/>
      </c>
      <c r="AA175" s="25">
        <f>IFERROR(VLOOKUP($A175,'TD SOP+PROFORM MOD'!$A$5:$AD$750,MATCH(AA$4,'TD SOP+PROFORM MOD'!$B$2:$AD$2,0)+1,0),0)+IFERROR(VLOOKUP($A175,'TD SOP+PROFORM MOD'!$A$5:$AD$750,MATCH(AA$2,'TD SOP+PROFORM MOD'!$B$2:$AD$2,0)+1,0),0)</f>
        <v>0</v>
      </c>
      <c r="AB175" s="25">
        <f>IFERROR(VLOOKUP($A175,'TD SOP+PROFORM MOD'!$A$5:$AD$750,MATCH(AB$4,'TD SOP+PROFORM MOD'!$B$2:$AD$2,0)+1,0),0)+IFERROR(VLOOKUP($A175,'TD SOP+PROFORM MOD'!$A$5:$AD$750,MATCH(AB$2,'TD SOP+PROFORM MOD'!$B$2:$AD$2,0)+1,0),0)</f>
        <v>0</v>
      </c>
      <c r="AC175" s="26" t="str">
        <f t="shared" si="47"/>
        <v/>
      </c>
      <c r="AD175" s="25">
        <f>IFERROR(VLOOKUP($A175,'TD SOP+PROFORM MOD'!$A$5:$AD$750,MATCH(AD$4,'TD SOP+PROFORM MOD'!$B$2:$AD$2,0)+1,0),0)+IFERROR(VLOOKUP($A175,'TD SOP+PROFORM MOD'!$A$5:$AD$750,MATCH(AD$2,'TD SOP+PROFORM MOD'!$B$2:$AD$2,0)+1,0),0)</f>
        <v>0</v>
      </c>
      <c r="AE175" s="25">
        <f>IFERROR(VLOOKUP($A175,'TD SOP+PROFORM MOD'!$A$5:$AD$750,MATCH(AE$4,'TD SOP+PROFORM MOD'!$B$2:$AD$2,0)+1,0),0)+IFERROR(VLOOKUP($A175,'TD SOP+PROFORM MOD'!$A$5:$AD$750,MATCH(AE$2,'TD SOP+PROFORM MOD'!$B$2:$AD$2,0)+1,0),0)</f>
        <v>0</v>
      </c>
      <c r="AF175" s="26" t="str">
        <f t="shared" si="48"/>
        <v/>
      </c>
      <c r="AG175" s="25">
        <f>IFERROR(VLOOKUP($A175,'TD SOP+PROFORM MOD'!$A$5:$AD$750,MATCH(AG$4,'TD SOP+PROFORM MOD'!$B$2:$AD$2,0)+1,0),0)+IFERROR(VLOOKUP($A175,'TD SOP+PROFORM MOD'!$A$5:$AD$750,MATCH(AG$2,'TD SOP+PROFORM MOD'!$B$2:$AD$2,0)+1,0),0)</f>
        <v>0</v>
      </c>
      <c r="AH175" s="25">
        <f>IFERROR(VLOOKUP($A175,'TD SOP+PROFORM MOD'!$A$5:$AD$750,MATCH(AH$4,'TD SOP+PROFORM MOD'!$B$2:$AD$2,0)+1,0),0)+IFERROR(VLOOKUP($A175,'TD SOP+PROFORM MOD'!$A$5:$AD$750,MATCH(AH$2,'TD SOP+PROFORM MOD'!$B$2:$AD$2,0)+1,0),0)</f>
        <v>0</v>
      </c>
      <c r="AI175" s="26" t="str">
        <f t="shared" si="49"/>
        <v/>
      </c>
      <c r="AJ175" s="25">
        <f>IFERROR(VLOOKUP($A175,'TD SOP+PROFORM MOD'!$A$5:$AD$750,MATCH(AJ$4,'TD SOP+PROFORM MOD'!$B$2:$AD$2,0)+1,0),0)+IFERROR(VLOOKUP($A175,'TD SOP+PROFORM MOD'!$A$5:$AD$750,MATCH(AJ$2,'TD SOP+PROFORM MOD'!$B$2:$AD$2,0)+1,0),0)</f>
        <v>0</v>
      </c>
      <c r="AK175" s="25">
        <f>IFERROR(VLOOKUP($A175,'TD SOP+PROFORM MOD'!$A$5:$AD$750,MATCH(AK$4,'TD SOP+PROFORM MOD'!$B$2:$AD$2,0)+1,0),0)+IFERROR(VLOOKUP($A175,'TD SOP+PROFORM MOD'!$A$5:$AD$750,MATCH(AK$2,'TD SOP+PROFORM MOD'!$B$2:$AD$2,0)+1,0),0)</f>
        <v>0</v>
      </c>
      <c r="AL175" s="26" t="str">
        <f t="shared" si="50"/>
        <v/>
      </c>
      <c r="AM175" s="25">
        <f t="shared" si="52"/>
        <v>0</v>
      </c>
      <c r="AN175" s="25">
        <f t="shared" si="52"/>
        <v>0</v>
      </c>
      <c r="AO175" s="26" t="str">
        <f t="shared" si="51"/>
        <v/>
      </c>
      <c r="AR175" s="25">
        <f>SUMIF('B&amp;S YTD LFY'!B:B,"="&amp;A175,'B&amp;S YTD LFY'!C:C)</f>
        <v>0</v>
      </c>
      <c r="AS175" s="25">
        <f t="shared" si="53"/>
        <v>0</v>
      </c>
      <c r="AT175" s="25"/>
    </row>
    <row r="176" spans="1:46" x14ac:dyDescent="0.35">
      <c r="A176" s="24">
        <f>IF(AND('TD SOP+PROFORM MOD'!A173&lt;&gt;"",'TD SOP+PROFORM MOD'!A173&lt;&gt;"TOTAL"),'TD SOP+PROFORM MOD'!A173,0)</f>
        <v>0</v>
      </c>
      <c r="C176" s="25" t="str">
        <f>IFERROR(VLOOKUP($A176,'TD SOP+PROFORM MOD'!$A$5:$AD$750,MATCH(C$4,'TD SOP+PROFORM MOD'!$B$2:$AT$2,0)+1,0),"")</f>
        <v/>
      </c>
      <c r="D176" s="25" t="str">
        <f>IFERROR(VLOOKUP($A176,'TD SOP+PROFORM MOD'!$A$5:$AD$750,MATCH(D$4,'TD SOP+PROFORM MOD'!$B$2:$AT$2,0)+1,0),"")</f>
        <v/>
      </c>
      <c r="E176" s="26" t="str">
        <f t="shared" si="39"/>
        <v/>
      </c>
      <c r="F176" s="25" t="str">
        <f>IFERROR(VLOOKUP($A176,'TD SOP+PROFORM MOD'!$A$5:$AD$750,MATCH(F$4,'TD SOP+PROFORM MOD'!$B$2:$AT$2,0)+1,0),"")</f>
        <v/>
      </c>
      <c r="G176" s="25" t="str">
        <f>IFERROR(VLOOKUP($A176,'TD SOP+PROFORM MOD'!$A$5:$AD$750,MATCH(G$4,'TD SOP+PROFORM MOD'!$B$2:$AT$2,0)+1,0),"")</f>
        <v/>
      </c>
      <c r="H176" s="26" t="str">
        <f t="shared" si="40"/>
        <v/>
      </c>
      <c r="I176" s="25" t="str">
        <f>IFERROR(VLOOKUP($A176,'TD SOP+PROFORM MOD'!$A$5:$AD$750,MATCH(I$4,'TD SOP+PROFORM MOD'!$B$2:$AT$2,0)+1,0),"")</f>
        <v/>
      </c>
      <c r="J176" s="25" t="str">
        <f>IFERROR(VLOOKUP($A176,'TD SOP+PROFORM MOD'!$A$5:$AD$750,MATCH(J$4,'TD SOP+PROFORM MOD'!$B$2:$AT$2,0)+1,0),"")</f>
        <v/>
      </c>
      <c r="K176" s="26" t="str">
        <f t="shared" si="41"/>
        <v/>
      </c>
      <c r="L176" s="25" t="str">
        <f>IFERROR(VLOOKUP($A176,'TD SOP+PROFORM MOD'!$A$5:$AD$750,MATCH(L$4,'TD SOP+PROFORM MOD'!$B$2:$AT$2,0)+1,0),"")</f>
        <v/>
      </c>
      <c r="M176" s="25" t="str">
        <f>IFERROR(VLOOKUP($A176,'TD SOP+PROFORM MOD'!$A$5:$AD$750,MATCH(M$4,'TD SOP+PROFORM MOD'!$B$2:$AT$2,0)+1,0),"")</f>
        <v/>
      </c>
      <c r="N176" s="26" t="str">
        <f t="shared" si="42"/>
        <v/>
      </c>
      <c r="O176" s="25">
        <f>IFERROR(VLOOKUP($A176,'TD SOP+PROFORM MOD'!$A$5:$AD$750,MATCH(O$4,'TD SOP+PROFORM MOD'!$B$2:$AD$2,0)+1,0),0)+IFERROR(VLOOKUP($A176,'TD SOP+PROFORM MOD'!$A$5:$AD$750,MATCH(O$2,'TD SOP+PROFORM MOD'!$B$2:$AD$2,0)+1,0),0)</f>
        <v>0</v>
      </c>
      <c r="P176" s="25">
        <f>IFERROR(VLOOKUP($A176,'TD SOP+PROFORM MOD'!$A$5:$AD$750,MATCH(P$4,'TD SOP+PROFORM MOD'!$B$2:$AD$2,0)+1,0),0)+IFERROR(VLOOKUP($A176,'TD SOP+PROFORM MOD'!$A$5:$AD$750,MATCH(P$2,'TD SOP+PROFORM MOD'!$B$2:$AD$2,0)+1,0),0)</f>
        <v>0</v>
      </c>
      <c r="Q176" s="26" t="str">
        <f t="shared" si="43"/>
        <v/>
      </c>
      <c r="R176" s="25">
        <f>IFERROR(VLOOKUP($A176,'TD SOP+PROFORM MOD'!$A$5:$AD$750,MATCH(R$4,'TD SOP+PROFORM MOD'!$B$2:$AD$2,0)+1,0),0)+IFERROR(VLOOKUP($A176,'TD SOP+PROFORM MOD'!$A$5:$AD$750,MATCH(R$2,'TD SOP+PROFORM MOD'!$B$2:$AD$2,0)+1,0),0)</f>
        <v>0</v>
      </c>
      <c r="S176" s="25">
        <f>IFERROR(VLOOKUP($A176,'TD SOP+PROFORM MOD'!$A$5:$AD$750,MATCH(S$4,'TD SOP+PROFORM MOD'!$B$2:$AD$2,0)+1,0),0)+IFERROR(VLOOKUP($A176,'TD SOP+PROFORM MOD'!$A$5:$AD$750,MATCH(S$2,'TD SOP+PROFORM MOD'!$B$2:$AD$2,0)+1,0),0)</f>
        <v>0</v>
      </c>
      <c r="T176" s="26" t="str">
        <f t="shared" si="44"/>
        <v/>
      </c>
      <c r="U176" s="25">
        <f>IFERROR(VLOOKUP($A176,'TD SOP+PROFORM MOD'!$A$5:$AD$750,MATCH(U$4,'TD SOP+PROFORM MOD'!$B$2:$AD$2,0)+1,0),0)+IFERROR(VLOOKUP($A176,'TD SOP+PROFORM MOD'!$A$5:$AD$750,MATCH(U$2,'TD SOP+PROFORM MOD'!$B$2:$AD$2,0)+1,0),0)</f>
        <v>0</v>
      </c>
      <c r="V176" s="25">
        <f>IFERROR(VLOOKUP($A176,'TD SOP+PROFORM MOD'!$A$5:$AD$750,MATCH(V$4,'TD SOP+PROFORM MOD'!$B$2:$AD$2,0)+1,0),0)+IFERROR(VLOOKUP($A176,'TD SOP+PROFORM MOD'!$A$5:$AD$750,MATCH(V$2,'TD SOP+PROFORM MOD'!$B$2:$AD$2,0)+1,0),0)</f>
        <v>0</v>
      </c>
      <c r="W176" s="26" t="str">
        <f t="shared" si="45"/>
        <v/>
      </c>
      <c r="X176" s="25">
        <f>IFERROR(VLOOKUP($A176,'TD SOP+PROFORM MOD'!$A$5:$AD$750,MATCH(X$4,'TD SOP+PROFORM MOD'!$B$2:$AD$2,0)+1,0),0)+IFERROR(VLOOKUP($A176,'TD SOP+PROFORM MOD'!$A$5:$AD$750,MATCH(X$2,'TD SOP+PROFORM MOD'!$B$2:$AD$2,0)+1,0),0)</f>
        <v>0</v>
      </c>
      <c r="Y176" s="25">
        <f>IFERROR(VLOOKUP($A176,'TD SOP+PROFORM MOD'!$A$5:$AD$750,MATCH(Y$4,'TD SOP+PROFORM MOD'!$B$2:$AD$2,0)+1,0),0)+IFERROR(VLOOKUP($A176,'TD SOP+PROFORM MOD'!$A$5:$AD$750,MATCH(Y$2,'TD SOP+PROFORM MOD'!$B$2:$AD$2,0)+1,0),0)</f>
        <v>0</v>
      </c>
      <c r="Z176" s="26" t="str">
        <f t="shared" si="46"/>
        <v/>
      </c>
      <c r="AA176" s="25">
        <f>IFERROR(VLOOKUP($A176,'TD SOP+PROFORM MOD'!$A$5:$AD$750,MATCH(AA$4,'TD SOP+PROFORM MOD'!$B$2:$AD$2,0)+1,0),0)+IFERROR(VLOOKUP($A176,'TD SOP+PROFORM MOD'!$A$5:$AD$750,MATCH(AA$2,'TD SOP+PROFORM MOD'!$B$2:$AD$2,0)+1,0),0)</f>
        <v>0</v>
      </c>
      <c r="AB176" s="25">
        <f>IFERROR(VLOOKUP($A176,'TD SOP+PROFORM MOD'!$A$5:$AD$750,MATCH(AB$4,'TD SOP+PROFORM MOD'!$B$2:$AD$2,0)+1,0),0)+IFERROR(VLOOKUP($A176,'TD SOP+PROFORM MOD'!$A$5:$AD$750,MATCH(AB$2,'TD SOP+PROFORM MOD'!$B$2:$AD$2,0)+1,0),0)</f>
        <v>0</v>
      </c>
      <c r="AC176" s="26" t="str">
        <f t="shared" si="47"/>
        <v/>
      </c>
      <c r="AD176" s="25">
        <f>IFERROR(VLOOKUP($A176,'TD SOP+PROFORM MOD'!$A$5:$AD$750,MATCH(AD$4,'TD SOP+PROFORM MOD'!$B$2:$AD$2,0)+1,0),0)+IFERROR(VLOOKUP($A176,'TD SOP+PROFORM MOD'!$A$5:$AD$750,MATCH(AD$2,'TD SOP+PROFORM MOD'!$B$2:$AD$2,0)+1,0),0)</f>
        <v>0</v>
      </c>
      <c r="AE176" s="25">
        <f>IFERROR(VLOOKUP($A176,'TD SOP+PROFORM MOD'!$A$5:$AD$750,MATCH(AE$4,'TD SOP+PROFORM MOD'!$B$2:$AD$2,0)+1,0),0)+IFERROR(VLOOKUP($A176,'TD SOP+PROFORM MOD'!$A$5:$AD$750,MATCH(AE$2,'TD SOP+PROFORM MOD'!$B$2:$AD$2,0)+1,0),0)</f>
        <v>0</v>
      </c>
      <c r="AF176" s="26" t="str">
        <f t="shared" si="48"/>
        <v/>
      </c>
      <c r="AG176" s="25">
        <f>IFERROR(VLOOKUP($A176,'TD SOP+PROFORM MOD'!$A$5:$AD$750,MATCH(AG$4,'TD SOP+PROFORM MOD'!$B$2:$AD$2,0)+1,0),0)+IFERROR(VLOOKUP($A176,'TD SOP+PROFORM MOD'!$A$5:$AD$750,MATCH(AG$2,'TD SOP+PROFORM MOD'!$B$2:$AD$2,0)+1,0),0)</f>
        <v>0</v>
      </c>
      <c r="AH176" s="25">
        <f>IFERROR(VLOOKUP($A176,'TD SOP+PROFORM MOD'!$A$5:$AD$750,MATCH(AH$4,'TD SOP+PROFORM MOD'!$B$2:$AD$2,0)+1,0),0)+IFERROR(VLOOKUP($A176,'TD SOP+PROFORM MOD'!$A$5:$AD$750,MATCH(AH$2,'TD SOP+PROFORM MOD'!$B$2:$AD$2,0)+1,0),0)</f>
        <v>0</v>
      </c>
      <c r="AI176" s="26" t="str">
        <f t="shared" si="49"/>
        <v/>
      </c>
      <c r="AJ176" s="25">
        <f>IFERROR(VLOOKUP($A176,'TD SOP+PROFORM MOD'!$A$5:$AD$750,MATCH(AJ$4,'TD SOP+PROFORM MOD'!$B$2:$AD$2,0)+1,0),0)+IFERROR(VLOOKUP($A176,'TD SOP+PROFORM MOD'!$A$5:$AD$750,MATCH(AJ$2,'TD SOP+PROFORM MOD'!$B$2:$AD$2,0)+1,0),0)</f>
        <v>0</v>
      </c>
      <c r="AK176" s="25">
        <f>IFERROR(VLOOKUP($A176,'TD SOP+PROFORM MOD'!$A$5:$AD$750,MATCH(AK$4,'TD SOP+PROFORM MOD'!$B$2:$AD$2,0)+1,0),0)+IFERROR(VLOOKUP($A176,'TD SOP+PROFORM MOD'!$A$5:$AD$750,MATCH(AK$2,'TD SOP+PROFORM MOD'!$B$2:$AD$2,0)+1,0),0)</f>
        <v>0</v>
      </c>
      <c r="AL176" s="26" t="str">
        <f t="shared" si="50"/>
        <v/>
      </c>
      <c r="AM176" s="25">
        <f t="shared" si="52"/>
        <v>0</v>
      </c>
      <c r="AN176" s="25">
        <f t="shared" si="52"/>
        <v>0</v>
      </c>
      <c r="AO176" s="26" t="str">
        <f t="shared" si="51"/>
        <v/>
      </c>
      <c r="AR176" s="25">
        <f>SUMIF('B&amp;S YTD LFY'!B:B,"="&amp;A176,'B&amp;S YTD LFY'!C:C)</f>
        <v>0</v>
      </c>
      <c r="AS176" s="25">
        <f t="shared" si="53"/>
        <v>0</v>
      </c>
      <c r="AT176" s="25"/>
    </row>
    <row r="177" spans="1:46" x14ac:dyDescent="0.35">
      <c r="A177" s="24">
        <f>IF(AND('TD SOP+PROFORM MOD'!A174&lt;&gt;"",'TD SOP+PROFORM MOD'!A174&lt;&gt;"TOTAL"),'TD SOP+PROFORM MOD'!A174,0)</f>
        <v>0</v>
      </c>
      <c r="C177" s="25" t="str">
        <f>IFERROR(VLOOKUP($A177,'TD SOP+PROFORM MOD'!$A$5:$AD$750,MATCH(C$4,'TD SOP+PROFORM MOD'!$B$2:$AT$2,0)+1,0),"")</f>
        <v/>
      </c>
      <c r="D177" s="25" t="str">
        <f>IFERROR(VLOOKUP($A177,'TD SOP+PROFORM MOD'!$A$5:$AD$750,MATCH(D$4,'TD SOP+PROFORM MOD'!$B$2:$AT$2,0)+1,0),"")</f>
        <v/>
      </c>
      <c r="E177" s="26" t="str">
        <f t="shared" si="39"/>
        <v/>
      </c>
      <c r="F177" s="25" t="str">
        <f>IFERROR(VLOOKUP($A177,'TD SOP+PROFORM MOD'!$A$5:$AD$750,MATCH(F$4,'TD SOP+PROFORM MOD'!$B$2:$AT$2,0)+1,0),"")</f>
        <v/>
      </c>
      <c r="G177" s="25" t="str">
        <f>IFERROR(VLOOKUP($A177,'TD SOP+PROFORM MOD'!$A$5:$AD$750,MATCH(G$4,'TD SOP+PROFORM MOD'!$B$2:$AT$2,0)+1,0),"")</f>
        <v/>
      </c>
      <c r="H177" s="26" t="str">
        <f t="shared" si="40"/>
        <v/>
      </c>
      <c r="I177" s="25" t="str">
        <f>IFERROR(VLOOKUP($A177,'TD SOP+PROFORM MOD'!$A$5:$AD$750,MATCH(I$4,'TD SOP+PROFORM MOD'!$B$2:$AT$2,0)+1,0),"")</f>
        <v/>
      </c>
      <c r="J177" s="25" t="str">
        <f>IFERROR(VLOOKUP($A177,'TD SOP+PROFORM MOD'!$A$5:$AD$750,MATCH(J$4,'TD SOP+PROFORM MOD'!$B$2:$AT$2,0)+1,0),"")</f>
        <v/>
      </c>
      <c r="K177" s="26" t="str">
        <f t="shared" si="41"/>
        <v/>
      </c>
      <c r="L177" s="25" t="str">
        <f>IFERROR(VLOOKUP($A177,'TD SOP+PROFORM MOD'!$A$5:$AD$750,MATCH(L$4,'TD SOP+PROFORM MOD'!$B$2:$AT$2,0)+1,0),"")</f>
        <v/>
      </c>
      <c r="M177" s="25" t="str">
        <f>IFERROR(VLOOKUP($A177,'TD SOP+PROFORM MOD'!$A$5:$AD$750,MATCH(M$4,'TD SOP+PROFORM MOD'!$B$2:$AT$2,0)+1,0),"")</f>
        <v/>
      </c>
      <c r="N177" s="26" t="str">
        <f t="shared" si="42"/>
        <v/>
      </c>
      <c r="O177" s="25">
        <f>IFERROR(VLOOKUP($A177,'TD SOP+PROFORM MOD'!$A$5:$AD$750,MATCH(O$4,'TD SOP+PROFORM MOD'!$B$2:$AD$2,0)+1,0),0)+IFERROR(VLOOKUP($A177,'TD SOP+PROFORM MOD'!$A$5:$AD$750,MATCH(O$2,'TD SOP+PROFORM MOD'!$B$2:$AD$2,0)+1,0),0)</f>
        <v>0</v>
      </c>
      <c r="P177" s="25">
        <f>IFERROR(VLOOKUP($A177,'TD SOP+PROFORM MOD'!$A$5:$AD$750,MATCH(P$4,'TD SOP+PROFORM MOD'!$B$2:$AD$2,0)+1,0),0)+IFERROR(VLOOKUP($A177,'TD SOP+PROFORM MOD'!$A$5:$AD$750,MATCH(P$2,'TD SOP+PROFORM MOD'!$B$2:$AD$2,0)+1,0),0)</f>
        <v>0</v>
      </c>
      <c r="Q177" s="26" t="str">
        <f t="shared" si="43"/>
        <v/>
      </c>
      <c r="R177" s="25">
        <f>IFERROR(VLOOKUP($A177,'TD SOP+PROFORM MOD'!$A$5:$AD$750,MATCH(R$4,'TD SOP+PROFORM MOD'!$B$2:$AD$2,0)+1,0),0)+IFERROR(VLOOKUP($A177,'TD SOP+PROFORM MOD'!$A$5:$AD$750,MATCH(R$2,'TD SOP+PROFORM MOD'!$B$2:$AD$2,0)+1,0),0)</f>
        <v>0</v>
      </c>
      <c r="S177" s="25">
        <f>IFERROR(VLOOKUP($A177,'TD SOP+PROFORM MOD'!$A$5:$AD$750,MATCH(S$4,'TD SOP+PROFORM MOD'!$B$2:$AD$2,0)+1,0),0)+IFERROR(VLOOKUP($A177,'TD SOP+PROFORM MOD'!$A$5:$AD$750,MATCH(S$2,'TD SOP+PROFORM MOD'!$B$2:$AD$2,0)+1,0),0)</f>
        <v>0</v>
      </c>
      <c r="T177" s="26" t="str">
        <f t="shared" si="44"/>
        <v/>
      </c>
      <c r="U177" s="25">
        <f>IFERROR(VLOOKUP($A177,'TD SOP+PROFORM MOD'!$A$5:$AD$750,MATCH(U$4,'TD SOP+PROFORM MOD'!$B$2:$AD$2,0)+1,0),0)+IFERROR(VLOOKUP($A177,'TD SOP+PROFORM MOD'!$A$5:$AD$750,MATCH(U$2,'TD SOP+PROFORM MOD'!$B$2:$AD$2,0)+1,0),0)</f>
        <v>0</v>
      </c>
      <c r="V177" s="25">
        <f>IFERROR(VLOOKUP($A177,'TD SOP+PROFORM MOD'!$A$5:$AD$750,MATCH(V$4,'TD SOP+PROFORM MOD'!$B$2:$AD$2,0)+1,0),0)+IFERROR(VLOOKUP($A177,'TD SOP+PROFORM MOD'!$A$5:$AD$750,MATCH(V$2,'TD SOP+PROFORM MOD'!$B$2:$AD$2,0)+1,0),0)</f>
        <v>0</v>
      </c>
      <c r="W177" s="26" t="str">
        <f t="shared" si="45"/>
        <v/>
      </c>
      <c r="X177" s="25">
        <f>IFERROR(VLOOKUP($A177,'TD SOP+PROFORM MOD'!$A$5:$AD$750,MATCH(X$4,'TD SOP+PROFORM MOD'!$B$2:$AD$2,0)+1,0),0)+IFERROR(VLOOKUP($A177,'TD SOP+PROFORM MOD'!$A$5:$AD$750,MATCH(X$2,'TD SOP+PROFORM MOD'!$B$2:$AD$2,0)+1,0),0)</f>
        <v>0</v>
      </c>
      <c r="Y177" s="25">
        <f>IFERROR(VLOOKUP($A177,'TD SOP+PROFORM MOD'!$A$5:$AD$750,MATCH(Y$4,'TD SOP+PROFORM MOD'!$B$2:$AD$2,0)+1,0),0)+IFERROR(VLOOKUP($A177,'TD SOP+PROFORM MOD'!$A$5:$AD$750,MATCH(Y$2,'TD SOP+PROFORM MOD'!$B$2:$AD$2,0)+1,0),0)</f>
        <v>0</v>
      </c>
      <c r="Z177" s="26" t="str">
        <f t="shared" si="46"/>
        <v/>
      </c>
      <c r="AA177" s="25">
        <f>IFERROR(VLOOKUP($A177,'TD SOP+PROFORM MOD'!$A$5:$AD$750,MATCH(AA$4,'TD SOP+PROFORM MOD'!$B$2:$AD$2,0)+1,0),0)+IFERROR(VLOOKUP($A177,'TD SOP+PROFORM MOD'!$A$5:$AD$750,MATCH(AA$2,'TD SOP+PROFORM MOD'!$B$2:$AD$2,0)+1,0),0)</f>
        <v>0</v>
      </c>
      <c r="AB177" s="25">
        <f>IFERROR(VLOOKUP($A177,'TD SOP+PROFORM MOD'!$A$5:$AD$750,MATCH(AB$4,'TD SOP+PROFORM MOD'!$B$2:$AD$2,0)+1,0),0)+IFERROR(VLOOKUP($A177,'TD SOP+PROFORM MOD'!$A$5:$AD$750,MATCH(AB$2,'TD SOP+PROFORM MOD'!$B$2:$AD$2,0)+1,0),0)</f>
        <v>0</v>
      </c>
      <c r="AC177" s="26" t="str">
        <f t="shared" si="47"/>
        <v/>
      </c>
      <c r="AD177" s="25">
        <f>IFERROR(VLOOKUP($A177,'TD SOP+PROFORM MOD'!$A$5:$AD$750,MATCH(AD$4,'TD SOP+PROFORM MOD'!$B$2:$AD$2,0)+1,0),0)+IFERROR(VLOOKUP($A177,'TD SOP+PROFORM MOD'!$A$5:$AD$750,MATCH(AD$2,'TD SOP+PROFORM MOD'!$B$2:$AD$2,0)+1,0),0)</f>
        <v>0</v>
      </c>
      <c r="AE177" s="25">
        <f>IFERROR(VLOOKUP($A177,'TD SOP+PROFORM MOD'!$A$5:$AD$750,MATCH(AE$4,'TD SOP+PROFORM MOD'!$B$2:$AD$2,0)+1,0),0)+IFERROR(VLOOKUP($A177,'TD SOP+PROFORM MOD'!$A$5:$AD$750,MATCH(AE$2,'TD SOP+PROFORM MOD'!$B$2:$AD$2,0)+1,0),0)</f>
        <v>0</v>
      </c>
      <c r="AF177" s="26" t="str">
        <f t="shared" si="48"/>
        <v/>
      </c>
      <c r="AG177" s="25">
        <f>IFERROR(VLOOKUP($A177,'TD SOP+PROFORM MOD'!$A$5:$AD$750,MATCH(AG$4,'TD SOP+PROFORM MOD'!$B$2:$AD$2,0)+1,0),0)+IFERROR(VLOOKUP($A177,'TD SOP+PROFORM MOD'!$A$5:$AD$750,MATCH(AG$2,'TD SOP+PROFORM MOD'!$B$2:$AD$2,0)+1,0),0)</f>
        <v>0</v>
      </c>
      <c r="AH177" s="25">
        <f>IFERROR(VLOOKUP($A177,'TD SOP+PROFORM MOD'!$A$5:$AD$750,MATCH(AH$4,'TD SOP+PROFORM MOD'!$B$2:$AD$2,0)+1,0),0)+IFERROR(VLOOKUP($A177,'TD SOP+PROFORM MOD'!$A$5:$AD$750,MATCH(AH$2,'TD SOP+PROFORM MOD'!$B$2:$AD$2,0)+1,0),0)</f>
        <v>0</v>
      </c>
      <c r="AI177" s="26" t="str">
        <f t="shared" si="49"/>
        <v/>
      </c>
      <c r="AJ177" s="25">
        <f>IFERROR(VLOOKUP($A177,'TD SOP+PROFORM MOD'!$A$5:$AD$750,MATCH(AJ$4,'TD SOP+PROFORM MOD'!$B$2:$AD$2,0)+1,0),0)+IFERROR(VLOOKUP($A177,'TD SOP+PROFORM MOD'!$A$5:$AD$750,MATCH(AJ$2,'TD SOP+PROFORM MOD'!$B$2:$AD$2,0)+1,0),0)</f>
        <v>0</v>
      </c>
      <c r="AK177" s="25">
        <f>IFERROR(VLOOKUP($A177,'TD SOP+PROFORM MOD'!$A$5:$AD$750,MATCH(AK$4,'TD SOP+PROFORM MOD'!$B$2:$AD$2,0)+1,0),0)+IFERROR(VLOOKUP($A177,'TD SOP+PROFORM MOD'!$A$5:$AD$750,MATCH(AK$2,'TD SOP+PROFORM MOD'!$B$2:$AD$2,0)+1,0),0)</f>
        <v>0</v>
      </c>
      <c r="AL177" s="26" t="str">
        <f t="shared" si="50"/>
        <v/>
      </c>
      <c r="AM177" s="25">
        <f t="shared" si="52"/>
        <v>0</v>
      </c>
      <c r="AN177" s="25">
        <f t="shared" si="52"/>
        <v>0</v>
      </c>
      <c r="AO177" s="26" t="str">
        <f t="shared" si="51"/>
        <v/>
      </c>
      <c r="AR177" s="25">
        <f>SUMIF('B&amp;S YTD LFY'!B:B,"="&amp;A177,'B&amp;S YTD LFY'!C:C)</f>
        <v>0</v>
      </c>
      <c r="AS177" s="25">
        <f t="shared" si="53"/>
        <v>0</v>
      </c>
      <c r="AT177" s="25"/>
    </row>
    <row r="178" spans="1:46" x14ac:dyDescent="0.35">
      <c r="A178" s="24">
        <f>IF(AND('TD SOP+PROFORM MOD'!A175&lt;&gt;"",'TD SOP+PROFORM MOD'!A175&lt;&gt;"TOTAL"),'TD SOP+PROFORM MOD'!A175,0)</f>
        <v>0</v>
      </c>
      <c r="C178" s="25" t="str">
        <f>IFERROR(VLOOKUP($A178,'TD SOP+PROFORM MOD'!$A$5:$AD$750,MATCH(C$4,'TD SOP+PROFORM MOD'!$B$2:$AT$2,0)+1,0),"")</f>
        <v/>
      </c>
      <c r="D178" s="25" t="str">
        <f>IFERROR(VLOOKUP($A178,'TD SOP+PROFORM MOD'!$A$5:$AD$750,MATCH(D$4,'TD SOP+PROFORM MOD'!$B$2:$AT$2,0)+1,0),"")</f>
        <v/>
      </c>
      <c r="E178" s="26" t="str">
        <f t="shared" si="39"/>
        <v/>
      </c>
      <c r="F178" s="25" t="str">
        <f>IFERROR(VLOOKUP($A178,'TD SOP+PROFORM MOD'!$A$5:$AD$750,MATCH(F$4,'TD SOP+PROFORM MOD'!$B$2:$AT$2,0)+1,0),"")</f>
        <v/>
      </c>
      <c r="G178" s="25" t="str">
        <f>IFERROR(VLOOKUP($A178,'TD SOP+PROFORM MOD'!$A$5:$AD$750,MATCH(G$4,'TD SOP+PROFORM MOD'!$B$2:$AT$2,0)+1,0),"")</f>
        <v/>
      </c>
      <c r="H178" s="26" t="str">
        <f t="shared" si="40"/>
        <v/>
      </c>
      <c r="I178" s="25" t="str">
        <f>IFERROR(VLOOKUP($A178,'TD SOP+PROFORM MOD'!$A$5:$AD$750,MATCH(I$4,'TD SOP+PROFORM MOD'!$B$2:$AT$2,0)+1,0),"")</f>
        <v/>
      </c>
      <c r="J178" s="25" t="str">
        <f>IFERROR(VLOOKUP($A178,'TD SOP+PROFORM MOD'!$A$5:$AD$750,MATCH(J$4,'TD SOP+PROFORM MOD'!$B$2:$AT$2,0)+1,0),"")</f>
        <v/>
      </c>
      <c r="K178" s="26" t="str">
        <f t="shared" si="41"/>
        <v/>
      </c>
      <c r="L178" s="25" t="str">
        <f>IFERROR(VLOOKUP($A178,'TD SOP+PROFORM MOD'!$A$5:$AD$750,MATCH(L$4,'TD SOP+PROFORM MOD'!$B$2:$AT$2,0)+1,0),"")</f>
        <v/>
      </c>
      <c r="M178" s="25" t="str">
        <f>IFERROR(VLOOKUP($A178,'TD SOP+PROFORM MOD'!$A$5:$AD$750,MATCH(M$4,'TD SOP+PROFORM MOD'!$B$2:$AT$2,0)+1,0),"")</f>
        <v/>
      </c>
      <c r="N178" s="26" t="str">
        <f t="shared" si="42"/>
        <v/>
      </c>
      <c r="O178" s="25">
        <f>IFERROR(VLOOKUP($A178,'TD SOP+PROFORM MOD'!$A$5:$AD$750,MATCH(O$4,'TD SOP+PROFORM MOD'!$B$2:$AD$2,0)+1,0),0)+IFERROR(VLOOKUP($A178,'TD SOP+PROFORM MOD'!$A$5:$AD$750,MATCH(O$2,'TD SOP+PROFORM MOD'!$B$2:$AD$2,0)+1,0),0)</f>
        <v>0</v>
      </c>
      <c r="P178" s="25">
        <f>IFERROR(VLOOKUP($A178,'TD SOP+PROFORM MOD'!$A$5:$AD$750,MATCH(P$4,'TD SOP+PROFORM MOD'!$B$2:$AD$2,0)+1,0),0)+IFERROR(VLOOKUP($A178,'TD SOP+PROFORM MOD'!$A$5:$AD$750,MATCH(P$2,'TD SOP+PROFORM MOD'!$B$2:$AD$2,0)+1,0),0)</f>
        <v>0</v>
      </c>
      <c r="Q178" s="26" t="str">
        <f t="shared" si="43"/>
        <v/>
      </c>
      <c r="R178" s="25">
        <f>IFERROR(VLOOKUP($A178,'TD SOP+PROFORM MOD'!$A$5:$AD$750,MATCH(R$4,'TD SOP+PROFORM MOD'!$B$2:$AD$2,0)+1,0),0)+IFERROR(VLOOKUP($A178,'TD SOP+PROFORM MOD'!$A$5:$AD$750,MATCH(R$2,'TD SOP+PROFORM MOD'!$B$2:$AD$2,0)+1,0),0)</f>
        <v>0</v>
      </c>
      <c r="S178" s="25">
        <f>IFERROR(VLOOKUP($A178,'TD SOP+PROFORM MOD'!$A$5:$AD$750,MATCH(S$4,'TD SOP+PROFORM MOD'!$B$2:$AD$2,0)+1,0),0)+IFERROR(VLOOKUP($A178,'TD SOP+PROFORM MOD'!$A$5:$AD$750,MATCH(S$2,'TD SOP+PROFORM MOD'!$B$2:$AD$2,0)+1,0),0)</f>
        <v>0</v>
      </c>
      <c r="T178" s="26" t="str">
        <f t="shared" si="44"/>
        <v/>
      </c>
      <c r="U178" s="25">
        <f>IFERROR(VLOOKUP($A178,'TD SOP+PROFORM MOD'!$A$5:$AD$750,MATCH(U$4,'TD SOP+PROFORM MOD'!$B$2:$AD$2,0)+1,0),0)+IFERROR(VLOOKUP($A178,'TD SOP+PROFORM MOD'!$A$5:$AD$750,MATCH(U$2,'TD SOP+PROFORM MOD'!$B$2:$AD$2,0)+1,0),0)</f>
        <v>0</v>
      </c>
      <c r="V178" s="25">
        <f>IFERROR(VLOOKUP($A178,'TD SOP+PROFORM MOD'!$A$5:$AD$750,MATCH(V$4,'TD SOP+PROFORM MOD'!$B$2:$AD$2,0)+1,0),0)+IFERROR(VLOOKUP($A178,'TD SOP+PROFORM MOD'!$A$5:$AD$750,MATCH(V$2,'TD SOP+PROFORM MOD'!$B$2:$AD$2,0)+1,0),0)</f>
        <v>0</v>
      </c>
      <c r="W178" s="26" t="str">
        <f t="shared" si="45"/>
        <v/>
      </c>
      <c r="X178" s="25">
        <f>IFERROR(VLOOKUP($A178,'TD SOP+PROFORM MOD'!$A$5:$AD$750,MATCH(X$4,'TD SOP+PROFORM MOD'!$B$2:$AD$2,0)+1,0),0)+IFERROR(VLOOKUP($A178,'TD SOP+PROFORM MOD'!$A$5:$AD$750,MATCH(X$2,'TD SOP+PROFORM MOD'!$B$2:$AD$2,0)+1,0),0)</f>
        <v>0</v>
      </c>
      <c r="Y178" s="25">
        <f>IFERROR(VLOOKUP($A178,'TD SOP+PROFORM MOD'!$A$5:$AD$750,MATCH(Y$4,'TD SOP+PROFORM MOD'!$B$2:$AD$2,0)+1,0),0)+IFERROR(VLOOKUP($A178,'TD SOP+PROFORM MOD'!$A$5:$AD$750,MATCH(Y$2,'TD SOP+PROFORM MOD'!$B$2:$AD$2,0)+1,0),0)</f>
        <v>0</v>
      </c>
      <c r="Z178" s="26" t="str">
        <f t="shared" si="46"/>
        <v/>
      </c>
      <c r="AA178" s="25">
        <f>IFERROR(VLOOKUP($A178,'TD SOP+PROFORM MOD'!$A$5:$AD$750,MATCH(AA$4,'TD SOP+PROFORM MOD'!$B$2:$AD$2,0)+1,0),0)+IFERROR(VLOOKUP($A178,'TD SOP+PROFORM MOD'!$A$5:$AD$750,MATCH(AA$2,'TD SOP+PROFORM MOD'!$B$2:$AD$2,0)+1,0),0)</f>
        <v>0</v>
      </c>
      <c r="AB178" s="25">
        <f>IFERROR(VLOOKUP($A178,'TD SOP+PROFORM MOD'!$A$5:$AD$750,MATCH(AB$4,'TD SOP+PROFORM MOD'!$B$2:$AD$2,0)+1,0),0)+IFERROR(VLOOKUP($A178,'TD SOP+PROFORM MOD'!$A$5:$AD$750,MATCH(AB$2,'TD SOP+PROFORM MOD'!$B$2:$AD$2,0)+1,0),0)</f>
        <v>0</v>
      </c>
      <c r="AC178" s="26" t="str">
        <f t="shared" si="47"/>
        <v/>
      </c>
      <c r="AD178" s="25">
        <f>IFERROR(VLOOKUP($A178,'TD SOP+PROFORM MOD'!$A$5:$AD$750,MATCH(AD$4,'TD SOP+PROFORM MOD'!$B$2:$AD$2,0)+1,0),0)+IFERROR(VLOOKUP($A178,'TD SOP+PROFORM MOD'!$A$5:$AD$750,MATCH(AD$2,'TD SOP+PROFORM MOD'!$B$2:$AD$2,0)+1,0),0)</f>
        <v>0</v>
      </c>
      <c r="AE178" s="25">
        <f>IFERROR(VLOOKUP($A178,'TD SOP+PROFORM MOD'!$A$5:$AD$750,MATCH(AE$4,'TD SOP+PROFORM MOD'!$B$2:$AD$2,0)+1,0),0)+IFERROR(VLOOKUP($A178,'TD SOP+PROFORM MOD'!$A$5:$AD$750,MATCH(AE$2,'TD SOP+PROFORM MOD'!$B$2:$AD$2,0)+1,0),0)</f>
        <v>0</v>
      </c>
      <c r="AF178" s="26" t="str">
        <f t="shared" si="48"/>
        <v/>
      </c>
      <c r="AG178" s="25">
        <f>IFERROR(VLOOKUP($A178,'TD SOP+PROFORM MOD'!$A$5:$AD$750,MATCH(AG$4,'TD SOP+PROFORM MOD'!$B$2:$AD$2,0)+1,0),0)+IFERROR(VLOOKUP($A178,'TD SOP+PROFORM MOD'!$A$5:$AD$750,MATCH(AG$2,'TD SOP+PROFORM MOD'!$B$2:$AD$2,0)+1,0),0)</f>
        <v>0</v>
      </c>
      <c r="AH178" s="25">
        <f>IFERROR(VLOOKUP($A178,'TD SOP+PROFORM MOD'!$A$5:$AD$750,MATCH(AH$4,'TD SOP+PROFORM MOD'!$B$2:$AD$2,0)+1,0),0)+IFERROR(VLOOKUP($A178,'TD SOP+PROFORM MOD'!$A$5:$AD$750,MATCH(AH$2,'TD SOP+PROFORM MOD'!$B$2:$AD$2,0)+1,0),0)</f>
        <v>0</v>
      </c>
      <c r="AI178" s="26" t="str">
        <f t="shared" si="49"/>
        <v/>
      </c>
      <c r="AJ178" s="25">
        <f>IFERROR(VLOOKUP($A178,'TD SOP+PROFORM MOD'!$A$5:$AD$750,MATCH(AJ$4,'TD SOP+PROFORM MOD'!$B$2:$AD$2,0)+1,0),0)+IFERROR(VLOOKUP($A178,'TD SOP+PROFORM MOD'!$A$5:$AD$750,MATCH(AJ$2,'TD SOP+PROFORM MOD'!$B$2:$AD$2,0)+1,0),0)</f>
        <v>0</v>
      </c>
      <c r="AK178" s="25">
        <f>IFERROR(VLOOKUP($A178,'TD SOP+PROFORM MOD'!$A$5:$AD$750,MATCH(AK$4,'TD SOP+PROFORM MOD'!$B$2:$AD$2,0)+1,0),0)+IFERROR(VLOOKUP($A178,'TD SOP+PROFORM MOD'!$A$5:$AD$750,MATCH(AK$2,'TD SOP+PROFORM MOD'!$B$2:$AD$2,0)+1,0),0)</f>
        <v>0</v>
      </c>
      <c r="AL178" s="26" t="str">
        <f t="shared" si="50"/>
        <v/>
      </c>
      <c r="AM178" s="25">
        <f t="shared" si="52"/>
        <v>0</v>
      </c>
      <c r="AN178" s="25">
        <f t="shared" si="52"/>
        <v>0</v>
      </c>
      <c r="AO178" s="26" t="str">
        <f t="shared" si="51"/>
        <v/>
      </c>
      <c r="AR178" s="25">
        <f>SUMIF('B&amp;S YTD LFY'!B:B,"="&amp;A178,'B&amp;S YTD LFY'!C:C)</f>
        <v>0</v>
      </c>
      <c r="AS178" s="25">
        <f t="shared" si="53"/>
        <v>0</v>
      </c>
      <c r="AT178" s="25"/>
    </row>
    <row r="179" spans="1:46" x14ac:dyDescent="0.35">
      <c r="A179" s="24">
        <f>IF(AND('TD SOP+PROFORM MOD'!A176&lt;&gt;"",'TD SOP+PROFORM MOD'!A176&lt;&gt;"TOTAL"),'TD SOP+PROFORM MOD'!A176,0)</f>
        <v>0</v>
      </c>
      <c r="C179" s="25" t="str">
        <f>IFERROR(VLOOKUP($A179,'TD SOP+PROFORM MOD'!$A$5:$AD$750,MATCH(C$4,'TD SOP+PROFORM MOD'!$B$2:$AT$2,0)+1,0),"")</f>
        <v/>
      </c>
      <c r="D179" s="25" t="str">
        <f>IFERROR(VLOOKUP($A179,'TD SOP+PROFORM MOD'!$A$5:$AD$750,MATCH(D$4,'TD SOP+PROFORM MOD'!$B$2:$AT$2,0)+1,0),"")</f>
        <v/>
      </c>
      <c r="E179" s="26" t="str">
        <f t="shared" si="39"/>
        <v/>
      </c>
      <c r="F179" s="25" t="str">
        <f>IFERROR(VLOOKUP($A179,'TD SOP+PROFORM MOD'!$A$5:$AD$750,MATCH(F$4,'TD SOP+PROFORM MOD'!$B$2:$AT$2,0)+1,0),"")</f>
        <v/>
      </c>
      <c r="G179" s="25" t="str">
        <f>IFERROR(VLOOKUP($A179,'TD SOP+PROFORM MOD'!$A$5:$AD$750,MATCH(G$4,'TD SOP+PROFORM MOD'!$B$2:$AT$2,0)+1,0),"")</f>
        <v/>
      </c>
      <c r="H179" s="26" t="str">
        <f t="shared" si="40"/>
        <v/>
      </c>
      <c r="I179" s="25" t="str">
        <f>IFERROR(VLOOKUP($A179,'TD SOP+PROFORM MOD'!$A$5:$AD$750,MATCH(I$4,'TD SOP+PROFORM MOD'!$B$2:$AT$2,0)+1,0),"")</f>
        <v/>
      </c>
      <c r="J179" s="25" t="str">
        <f>IFERROR(VLOOKUP($A179,'TD SOP+PROFORM MOD'!$A$5:$AD$750,MATCH(J$4,'TD SOP+PROFORM MOD'!$B$2:$AT$2,0)+1,0),"")</f>
        <v/>
      </c>
      <c r="K179" s="26" t="str">
        <f t="shared" si="41"/>
        <v/>
      </c>
      <c r="L179" s="25" t="str">
        <f>IFERROR(VLOOKUP($A179,'TD SOP+PROFORM MOD'!$A$5:$AD$750,MATCH(L$4,'TD SOP+PROFORM MOD'!$B$2:$AT$2,0)+1,0),"")</f>
        <v/>
      </c>
      <c r="M179" s="25" t="str">
        <f>IFERROR(VLOOKUP($A179,'TD SOP+PROFORM MOD'!$A$5:$AD$750,MATCH(M$4,'TD SOP+PROFORM MOD'!$B$2:$AT$2,0)+1,0),"")</f>
        <v/>
      </c>
      <c r="N179" s="26" t="str">
        <f t="shared" si="42"/>
        <v/>
      </c>
      <c r="O179" s="25">
        <f>IFERROR(VLOOKUP($A179,'TD SOP+PROFORM MOD'!$A$5:$AD$750,MATCH(O$4,'TD SOP+PROFORM MOD'!$B$2:$AD$2,0)+1,0),0)+IFERROR(VLOOKUP($A179,'TD SOP+PROFORM MOD'!$A$5:$AD$750,MATCH(O$2,'TD SOP+PROFORM MOD'!$B$2:$AD$2,0)+1,0),0)</f>
        <v>0</v>
      </c>
      <c r="P179" s="25">
        <f>IFERROR(VLOOKUP($A179,'TD SOP+PROFORM MOD'!$A$5:$AD$750,MATCH(P$4,'TD SOP+PROFORM MOD'!$B$2:$AD$2,0)+1,0),0)+IFERROR(VLOOKUP($A179,'TD SOP+PROFORM MOD'!$A$5:$AD$750,MATCH(P$2,'TD SOP+PROFORM MOD'!$B$2:$AD$2,0)+1,0),0)</f>
        <v>0</v>
      </c>
      <c r="Q179" s="26" t="str">
        <f t="shared" si="43"/>
        <v/>
      </c>
      <c r="R179" s="25">
        <f>IFERROR(VLOOKUP($A179,'TD SOP+PROFORM MOD'!$A$5:$AD$750,MATCH(R$4,'TD SOP+PROFORM MOD'!$B$2:$AD$2,0)+1,0),0)+IFERROR(VLOOKUP($A179,'TD SOP+PROFORM MOD'!$A$5:$AD$750,MATCH(R$2,'TD SOP+PROFORM MOD'!$B$2:$AD$2,0)+1,0),0)</f>
        <v>0</v>
      </c>
      <c r="S179" s="25">
        <f>IFERROR(VLOOKUP($A179,'TD SOP+PROFORM MOD'!$A$5:$AD$750,MATCH(S$4,'TD SOP+PROFORM MOD'!$B$2:$AD$2,0)+1,0),0)+IFERROR(VLOOKUP($A179,'TD SOP+PROFORM MOD'!$A$5:$AD$750,MATCH(S$2,'TD SOP+PROFORM MOD'!$B$2:$AD$2,0)+1,0),0)</f>
        <v>0</v>
      </c>
      <c r="T179" s="26" t="str">
        <f t="shared" si="44"/>
        <v/>
      </c>
      <c r="U179" s="25">
        <f>IFERROR(VLOOKUP($A179,'TD SOP+PROFORM MOD'!$A$5:$AD$750,MATCH(U$4,'TD SOP+PROFORM MOD'!$B$2:$AD$2,0)+1,0),0)+IFERROR(VLOOKUP($A179,'TD SOP+PROFORM MOD'!$A$5:$AD$750,MATCH(U$2,'TD SOP+PROFORM MOD'!$B$2:$AD$2,0)+1,0),0)</f>
        <v>0</v>
      </c>
      <c r="V179" s="25">
        <f>IFERROR(VLOOKUP($A179,'TD SOP+PROFORM MOD'!$A$5:$AD$750,MATCH(V$4,'TD SOP+PROFORM MOD'!$B$2:$AD$2,0)+1,0),0)+IFERROR(VLOOKUP($A179,'TD SOP+PROFORM MOD'!$A$5:$AD$750,MATCH(V$2,'TD SOP+PROFORM MOD'!$B$2:$AD$2,0)+1,0),0)</f>
        <v>0</v>
      </c>
      <c r="W179" s="26" t="str">
        <f t="shared" si="45"/>
        <v/>
      </c>
      <c r="X179" s="25">
        <f>IFERROR(VLOOKUP($A179,'TD SOP+PROFORM MOD'!$A$5:$AD$750,MATCH(X$4,'TD SOP+PROFORM MOD'!$B$2:$AD$2,0)+1,0),0)+IFERROR(VLOOKUP($A179,'TD SOP+PROFORM MOD'!$A$5:$AD$750,MATCH(X$2,'TD SOP+PROFORM MOD'!$B$2:$AD$2,0)+1,0),0)</f>
        <v>0</v>
      </c>
      <c r="Y179" s="25">
        <f>IFERROR(VLOOKUP($A179,'TD SOP+PROFORM MOD'!$A$5:$AD$750,MATCH(Y$4,'TD SOP+PROFORM MOD'!$B$2:$AD$2,0)+1,0),0)+IFERROR(VLOOKUP($A179,'TD SOP+PROFORM MOD'!$A$5:$AD$750,MATCH(Y$2,'TD SOP+PROFORM MOD'!$B$2:$AD$2,0)+1,0),0)</f>
        <v>0</v>
      </c>
      <c r="Z179" s="26" t="str">
        <f t="shared" si="46"/>
        <v/>
      </c>
      <c r="AA179" s="25">
        <f>IFERROR(VLOOKUP($A179,'TD SOP+PROFORM MOD'!$A$5:$AD$750,MATCH(AA$4,'TD SOP+PROFORM MOD'!$B$2:$AD$2,0)+1,0),0)+IFERROR(VLOOKUP($A179,'TD SOP+PROFORM MOD'!$A$5:$AD$750,MATCH(AA$2,'TD SOP+PROFORM MOD'!$B$2:$AD$2,0)+1,0),0)</f>
        <v>0</v>
      </c>
      <c r="AB179" s="25">
        <f>IFERROR(VLOOKUP($A179,'TD SOP+PROFORM MOD'!$A$5:$AD$750,MATCH(AB$4,'TD SOP+PROFORM MOD'!$B$2:$AD$2,0)+1,0),0)+IFERROR(VLOOKUP($A179,'TD SOP+PROFORM MOD'!$A$5:$AD$750,MATCH(AB$2,'TD SOP+PROFORM MOD'!$B$2:$AD$2,0)+1,0),0)</f>
        <v>0</v>
      </c>
      <c r="AC179" s="26" t="str">
        <f t="shared" si="47"/>
        <v/>
      </c>
      <c r="AD179" s="25">
        <f>IFERROR(VLOOKUP($A179,'TD SOP+PROFORM MOD'!$A$5:$AD$750,MATCH(AD$4,'TD SOP+PROFORM MOD'!$B$2:$AD$2,0)+1,0),0)+IFERROR(VLOOKUP($A179,'TD SOP+PROFORM MOD'!$A$5:$AD$750,MATCH(AD$2,'TD SOP+PROFORM MOD'!$B$2:$AD$2,0)+1,0),0)</f>
        <v>0</v>
      </c>
      <c r="AE179" s="25">
        <f>IFERROR(VLOOKUP($A179,'TD SOP+PROFORM MOD'!$A$5:$AD$750,MATCH(AE$4,'TD SOP+PROFORM MOD'!$B$2:$AD$2,0)+1,0),0)+IFERROR(VLOOKUP($A179,'TD SOP+PROFORM MOD'!$A$5:$AD$750,MATCH(AE$2,'TD SOP+PROFORM MOD'!$B$2:$AD$2,0)+1,0),0)</f>
        <v>0</v>
      </c>
      <c r="AF179" s="26" t="str">
        <f t="shared" si="48"/>
        <v/>
      </c>
      <c r="AG179" s="25">
        <f>IFERROR(VLOOKUP($A179,'TD SOP+PROFORM MOD'!$A$5:$AD$750,MATCH(AG$4,'TD SOP+PROFORM MOD'!$B$2:$AD$2,0)+1,0),0)+IFERROR(VLOOKUP($A179,'TD SOP+PROFORM MOD'!$A$5:$AD$750,MATCH(AG$2,'TD SOP+PROFORM MOD'!$B$2:$AD$2,0)+1,0),0)</f>
        <v>0</v>
      </c>
      <c r="AH179" s="25">
        <f>IFERROR(VLOOKUP($A179,'TD SOP+PROFORM MOD'!$A$5:$AD$750,MATCH(AH$4,'TD SOP+PROFORM MOD'!$B$2:$AD$2,0)+1,0),0)+IFERROR(VLOOKUP($A179,'TD SOP+PROFORM MOD'!$A$5:$AD$750,MATCH(AH$2,'TD SOP+PROFORM MOD'!$B$2:$AD$2,0)+1,0),0)</f>
        <v>0</v>
      </c>
      <c r="AI179" s="26" t="str">
        <f t="shared" si="49"/>
        <v/>
      </c>
      <c r="AJ179" s="25">
        <f>IFERROR(VLOOKUP($A179,'TD SOP+PROFORM MOD'!$A$5:$AD$750,MATCH(AJ$4,'TD SOP+PROFORM MOD'!$B$2:$AD$2,0)+1,0),0)+IFERROR(VLOOKUP($A179,'TD SOP+PROFORM MOD'!$A$5:$AD$750,MATCH(AJ$2,'TD SOP+PROFORM MOD'!$B$2:$AD$2,0)+1,0),0)</f>
        <v>0</v>
      </c>
      <c r="AK179" s="25">
        <f>IFERROR(VLOOKUP($A179,'TD SOP+PROFORM MOD'!$A$5:$AD$750,MATCH(AK$4,'TD SOP+PROFORM MOD'!$B$2:$AD$2,0)+1,0),0)+IFERROR(VLOOKUP($A179,'TD SOP+PROFORM MOD'!$A$5:$AD$750,MATCH(AK$2,'TD SOP+PROFORM MOD'!$B$2:$AD$2,0)+1,0),0)</f>
        <v>0</v>
      </c>
      <c r="AL179" s="26" t="str">
        <f t="shared" si="50"/>
        <v/>
      </c>
      <c r="AM179" s="25">
        <f t="shared" si="52"/>
        <v>0</v>
      </c>
      <c r="AN179" s="25">
        <f t="shared" si="52"/>
        <v>0</v>
      </c>
      <c r="AO179" s="26" t="str">
        <f t="shared" si="51"/>
        <v/>
      </c>
      <c r="AR179" s="25">
        <f>SUMIF('B&amp;S YTD LFY'!B:B,"="&amp;A179,'B&amp;S YTD LFY'!C:C)</f>
        <v>0</v>
      </c>
      <c r="AS179" s="25">
        <f t="shared" si="53"/>
        <v>0</v>
      </c>
      <c r="AT179" s="25"/>
    </row>
    <row r="180" spans="1:46" x14ac:dyDescent="0.35">
      <c r="A180" s="24">
        <f>IF(AND('TD SOP+PROFORM MOD'!A177&lt;&gt;"",'TD SOP+PROFORM MOD'!A177&lt;&gt;"TOTAL"),'TD SOP+PROFORM MOD'!A177,0)</f>
        <v>0</v>
      </c>
      <c r="C180" s="25" t="str">
        <f>IFERROR(VLOOKUP($A180,'TD SOP+PROFORM MOD'!$A$5:$AD$750,MATCH(C$4,'TD SOP+PROFORM MOD'!$B$2:$AT$2,0)+1,0),"")</f>
        <v/>
      </c>
      <c r="D180" s="25" t="str">
        <f>IFERROR(VLOOKUP($A180,'TD SOP+PROFORM MOD'!$A$5:$AD$750,MATCH(D$4,'TD SOP+PROFORM MOD'!$B$2:$AT$2,0)+1,0),"")</f>
        <v/>
      </c>
      <c r="E180" s="26" t="str">
        <f t="shared" si="39"/>
        <v/>
      </c>
      <c r="F180" s="25" t="str">
        <f>IFERROR(VLOOKUP($A180,'TD SOP+PROFORM MOD'!$A$5:$AD$750,MATCH(F$4,'TD SOP+PROFORM MOD'!$B$2:$AT$2,0)+1,0),"")</f>
        <v/>
      </c>
      <c r="G180" s="25" t="str">
        <f>IFERROR(VLOOKUP($A180,'TD SOP+PROFORM MOD'!$A$5:$AD$750,MATCH(G$4,'TD SOP+PROFORM MOD'!$B$2:$AT$2,0)+1,0),"")</f>
        <v/>
      </c>
      <c r="H180" s="26" t="str">
        <f t="shared" si="40"/>
        <v/>
      </c>
      <c r="I180" s="25" t="str">
        <f>IFERROR(VLOOKUP($A180,'TD SOP+PROFORM MOD'!$A$5:$AD$750,MATCH(I$4,'TD SOP+PROFORM MOD'!$B$2:$AT$2,0)+1,0),"")</f>
        <v/>
      </c>
      <c r="J180" s="25" t="str">
        <f>IFERROR(VLOOKUP($A180,'TD SOP+PROFORM MOD'!$A$5:$AD$750,MATCH(J$4,'TD SOP+PROFORM MOD'!$B$2:$AT$2,0)+1,0),"")</f>
        <v/>
      </c>
      <c r="K180" s="26" t="str">
        <f t="shared" si="41"/>
        <v/>
      </c>
      <c r="L180" s="25" t="str">
        <f>IFERROR(VLOOKUP($A180,'TD SOP+PROFORM MOD'!$A$5:$AD$750,MATCH(L$4,'TD SOP+PROFORM MOD'!$B$2:$AT$2,0)+1,0),"")</f>
        <v/>
      </c>
      <c r="M180" s="25" t="str">
        <f>IFERROR(VLOOKUP($A180,'TD SOP+PROFORM MOD'!$A$5:$AD$750,MATCH(M$4,'TD SOP+PROFORM MOD'!$B$2:$AT$2,0)+1,0),"")</f>
        <v/>
      </c>
      <c r="N180" s="26" t="str">
        <f t="shared" si="42"/>
        <v/>
      </c>
      <c r="O180" s="25">
        <f>IFERROR(VLOOKUP($A180,'TD SOP+PROFORM MOD'!$A$5:$AD$750,MATCH(O$4,'TD SOP+PROFORM MOD'!$B$2:$AD$2,0)+1,0),0)+IFERROR(VLOOKUP($A180,'TD SOP+PROFORM MOD'!$A$5:$AD$750,MATCH(O$2,'TD SOP+PROFORM MOD'!$B$2:$AD$2,0)+1,0),0)</f>
        <v>0</v>
      </c>
      <c r="P180" s="25">
        <f>IFERROR(VLOOKUP($A180,'TD SOP+PROFORM MOD'!$A$5:$AD$750,MATCH(P$4,'TD SOP+PROFORM MOD'!$B$2:$AD$2,0)+1,0),0)+IFERROR(VLOOKUP($A180,'TD SOP+PROFORM MOD'!$A$5:$AD$750,MATCH(P$2,'TD SOP+PROFORM MOD'!$B$2:$AD$2,0)+1,0),0)</f>
        <v>0</v>
      </c>
      <c r="Q180" s="26" t="str">
        <f t="shared" si="43"/>
        <v/>
      </c>
      <c r="R180" s="25">
        <f>IFERROR(VLOOKUP($A180,'TD SOP+PROFORM MOD'!$A$5:$AD$750,MATCH(R$4,'TD SOP+PROFORM MOD'!$B$2:$AD$2,0)+1,0),0)+IFERROR(VLOOKUP($A180,'TD SOP+PROFORM MOD'!$A$5:$AD$750,MATCH(R$2,'TD SOP+PROFORM MOD'!$B$2:$AD$2,0)+1,0),0)</f>
        <v>0</v>
      </c>
      <c r="S180" s="25">
        <f>IFERROR(VLOOKUP($A180,'TD SOP+PROFORM MOD'!$A$5:$AD$750,MATCH(S$4,'TD SOP+PROFORM MOD'!$B$2:$AD$2,0)+1,0),0)+IFERROR(VLOOKUP($A180,'TD SOP+PROFORM MOD'!$A$5:$AD$750,MATCH(S$2,'TD SOP+PROFORM MOD'!$B$2:$AD$2,0)+1,0),0)</f>
        <v>0</v>
      </c>
      <c r="T180" s="26" t="str">
        <f t="shared" si="44"/>
        <v/>
      </c>
      <c r="U180" s="25">
        <f>IFERROR(VLOOKUP($A180,'TD SOP+PROFORM MOD'!$A$5:$AD$750,MATCH(U$4,'TD SOP+PROFORM MOD'!$B$2:$AD$2,0)+1,0),0)+IFERROR(VLOOKUP($A180,'TD SOP+PROFORM MOD'!$A$5:$AD$750,MATCH(U$2,'TD SOP+PROFORM MOD'!$B$2:$AD$2,0)+1,0),0)</f>
        <v>0</v>
      </c>
      <c r="V180" s="25">
        <f>IFERROR(VLOOKUP($A180,'TD SOP+PROFORM MOD'!$A$5:$AD$750,MATCH(V$4,'TD SOP+PROFORM MOD'!$B$2:$AD$2,0)+1,0),0)+IFERROR(VLOOKUP($A180,'TD SOP+PROFORM MOD'!$A$5:$AD$750,MATCH(V$2,'TD SOP+PROFORM MOD'!$B$2:$AD$2,0)+1,0),0)</f>
        <v>0</v>
      </c>
      <c r="W180" s="26" t="str">
        <f t="shared" si="45"/>
        <v/>
      </c>
      <c r="X180" s="25">
        <f>IFERROR(VLOOKUP($A180,'TD SOP+PROFORM MOD'!$A$5:$AD$750,MATCH(X$4,'TD SOP+PROFORM MOD'!$B$2:$AD$2,0)+1,0),0)+IFERROR(VLOOKUP($A180,'TD SOP+PROFORM MOD'!$A$5:$AD$750,MATCH(X$2,'TD SOP+PROFORM MOD'!$B$2:$AD$2,0)+1,0),0)</f>
        <v>0</v>
      </c>
      <c r="Y180" s="25">
        <f>IFERROR(VLOOKUP($A180,'TD SOP+PROFORM MOD'!$A$5:$AD$750,MATCH(Y$4,'TD SOP+PROFORM MOD'!$B$2:$AD$2,0)+1,0),0)+IFERROR(VLOOKUP($A180,'TD SOP+PROFORM MOD'!$A$5:$AD$750,MATCH(Y$2,'TD SOP+PROFORM MOD'!$B$2:$AD$2,0)+1,0),0)</f>
        <v>0</v>
      </c>
      <c r="Z180" s="26" t="str">
        <f t="shared" si="46"/>
        <v/>
      </c>
      <c r="AA180" s="25">
        <f>IFERROR(VLOOKUP($A180,'TD SOP+PROFORM MOD'!$A$5:$AD$750,MATCH(AA$4,'TD SOP+PROFORM MOD'!$B$2:$AD$2,0)+1,0),0)+IFERROR(VLOOKUP($A180,'TD SOP+PROFORM MOD'!$A$5:$AD$750,MATCH(AA$2,'TD SOP+PROFORM MOD'!$B$2:$AD$2,0)+1,0),0)</f>
        <v>0</v>
      </c>
      <c r="AB180" s="25">
        <f>IFERROR(VLOOKUP($A180,'TD SOP+PROFORM MOD'!$A$5:$AD$750,MATCH(AB$4,'TD SOP+PROFORM MOD'!$B$2:$AD$2,0)+1,0),0)+IFERROR(VLOOKUP($A180,'TD SOP+PROFORM MOD'!$A$5:$AD$750,MATCH(AB$2,'TD SOP+PROFORM MOD'!$B$2:$AD$2,0)+1,0),0)</f>
        <v>0</v>
      </c>
      <c r="AC180" s="26" t="str">
        <f t="shared" si="47"/>
        <v/>
      </c>
      <c r="AD180" s="25">
        <f>IFERROR(VLOOKUP($A180,'TD SOP+PROFORM MOD'!$A$5:$AD$750,MATCH(AD$4,'TD SOP+PROFORM MOD'!$B$2:$AD$2,0)+1,0),0)+IFERROR(VLOOKUP($A180,'TD SOP+PROFORM MOD'!$A$5:$AD$750,MATCH(AD$2,'TD SOP+PROFORM MOD'!$B$2:$AD$2,0)+1,0),0)</f>
        <v>0</v>
      </c>
      <c r="AE180" s="25">
        <f>IFERROR(VLOOKUP($A180,'TD SOP+PROFORM MOD'!$A$5:$AD$750,MATCH(AE$4,'TD SOP+PROFORM MOD'!$B$2:$AD$2,0)+1,0),0)+IFERROR(VLOOKUP($A180,'TD SOP+PROFORM MOD'!$A$5:$AD$750,MATCH(AE$2,'TD SOP+PROFORM MOD'!$B$2:$AD$2,0)+1,0),0)</f>
        <v>0</v>
      </c>
      <c r="AF180" s="26" t="str">
        <f t="shared" si="48"/>
        <v/>
      </c>
      <c r="AG180" s="25">
        <f>IFERROR(VLOOKUP($A180,'TD SOP+PROFORM MOD'!$A$5:$AD$750,MATCH(AG$4,'TD SOP+PROFORM MOD'!$B$2:$AD$2,0)+1,0),0)+IFERROR(VLOOKUP($A180,'TD SOP+PROFORM MOD'!$A$5:$AD$750,MATCH(AG$2,'TD SOP+PROFORM MOD'!$B$2:$AD$2,0)+1,0),0)</f>
        <v>0</v>
      </c>
      <c r="AH180" s="25">
        <f>IFERROR(VLOOKUP($A180,'TD SOP+PROFORM MOD'!$A$5:$AD$750,MATCH(AH$4,'TD SOP+PROFORM MOD'!$B$2:$AD$2,0)+1,0),0)+IFERROR(VLOOKUP($A180,'TD SOP+PROFORM MOD'!$A$5:$AD$750,MATCH(AH$2,'TD SOP+PROFORM MOD'!$B$2:$AD$2,0)+1,0),0)</f>
        <v>0</v>
      </c>
      <c r="AI180" s="26" t="str">
        <f t="shared" si="49"/>
        <v/>
      </c>
      <c r="AJ180" s="25">
        <f>IFERROR(VLOOKUP($A180,'TD SOP+PROFORM MOD'!$A$5:$AD$750,MATCH(AJ$4,'TD SOP+PROFORM MOD'!$B$2:$AD$2,0)+1,0),0)+IFERROR(VLOOKUP($A180,'TD SOP+PROFORM MOD'!$A$5:$AD$750,MATCH(AJ$2,'TD SOP+PROFORM MOD'!$B$2:$AD$2,0)+1,0),0)</f>
        <v>0</v>
      </c>
      <c r="AK180" s="25">
        <f>IFERROR(VLOOKUP($A180,'TD SOP+PROFORM MOD'!$A$5:$AD$750,MATCH(AK$4,'TD SOP+PROFORM MOD'!$B$2:$AD$2,0)+1,0),0)+IFERROR(VLOOKUP($A180,'TD SOP+PROFORM MOD'!$A$5:$AD$750,MATCH(AK$2,'TD SOP+PROFORM MOD'!$B$2:$AD$2,0)+1,0),0)</f>
        <v>0</v>
      </c>
      <c r="AL180" s="26" t="str">
        <f t="shared" si="50"/>
        <v/>
      </c>
      <c r="AM180" s="25">
        <f t="shared" si="52"/>
        <v>0</v>
      </c>
      <c r="AN180" s="25">
        <f t="shared" si="52"/>
        <v>0</v>
      </c>
      <c r="AO180" s="26" t="str">
        <f t="shared" si="51"/>
        <v/>
      </c>
      <c r="AR180" s="25">
        <f>SUMIF('B&amp;S YTD LFY'!B:B,"="&amp;A180,'B&amp;S YTD LFY'!C:C)</f>
        <v>0</v>
      </c>
      <c r="AS180" s="25">
        <f t="shared" si="53"/>
        <v>0</v>
      </c>
      <c r="AT180" s="25"/>
    </row>
    <row r="181" spans="1:46" x14ac:dyDescent="0.35">
      <c r="A181" s="24">
        <f>IF(AND('TD SOP+PROFORM MOD'!A178&lt;&gt;"",'TD SOP+PROFORM MOD'!A178&lt;&gt;"TOTAL"),'TD SOP+PROFORM MOD'!A178,0)</f>
        <v>0</v>
      </c>
      <c r="C181" s="25" t="str">
        <f>IFERROR(VLOOKUP($A181,'TD SOP+PROFORM MOD'!$A$5:$AD$750,MATCH(C$4,'TD SOP+PROFORM MOD'!$B$2:$AT$2,0)+1,0),"")</f>
        <v/>
      </c>
      <c r="D181" s="25" t="str">
        <f>IFERROR(VLOOKUP($A181,'TD SOP+PROFORM MOD'!$A$5:$AD$750,MATCH(D$4,'TD SOP+PROFORM MOD'!$B$2:$AT$2,0)+1,0),"")</f>
        <v/>
      </c>
      <c r="E181" s="26" t="str">
        <f t="shared" si="39"/>
        <v/>
      </c>
      <c r="F181" s="25" t="str">
        <f>IFERROR(VLOOKUP($A181,'TD SOP+PROFORM MOD'!$A$5:$AD$750,MATCH(F$4,'TD SOP+PROFORM MOD'!$B$2:$AT$2,0)+1,0),"")</f>
        <v/>
      </c>
      <c r="G181" s="25" t="str">
        <f>IFERROR(VLOOKUP($A181,'TD SOP+PROFORM MOD'!$A$5:$AD$750,MATCH(G$4,'TD SOP+PROFORM MOD'!$B$2:$AT$2,0)+1,0),"")</f>
        <v/>
      </c>
      <c r="H181" s="26" t="str">
        <f t="shared" si="40"/>
        <v/>
      </c>
      <c r="I181" s="25" t="str">
        <f>IFERROR(VLOOKUP($A181,'TD SOP+PROFORM MOD'!$A$5:$AD$750,MATCH(I$4,'TD SOP+PROFORM MOD'!$B$2:$AT$2,0)+1,0),"")</f>
        <v/>
      </c>
      <c r="J181" s="25" t="str">
        <f>IFERROR(VLOOKUP($A181,'TD SOP+PROFORM MOD'!$A$5:$AD$750,MATCH(J$4,'TD SOP+PROFORM MOD'!$B$2:$AT$2,0)+1,0),"")</f>
        <v/>
      </c>
      <c r="K181" s="26" t="str">
        <f t="shared" si="41"/>
        <v/>
      </c>
      <c r="L181" s="25" t="str">
        <f>IFERROR(VLOOKUP($A181,'TD SOP+PROFORM MOD'!$A$5:$AD$750,MATCH(L$4,'TD SOP+PROFORM MOD'!$B$2:$AT$2,0)+1,0),"")</f>
        <v/>
      </c>
      <c r="M181" s="25" t="str">
        <f>IFERROR(VLOOKUP($A181,'TD SOP+PROFORM MOD'!$A$5:$AD$750,MATCH(M$4,'TD SOP+PROFORM MOD'!$B$2:$AT$2,0)+1,0),"")</f>
        <v/>
      </c>
      <c r="N181" s="26" t="str">
        <f t="shared" si="42"/>
        <v/>
      </c>
      <c r="O181" s="25">
        <f>IFERROR(VLOOKUP($A181,'TD SOP+PROFORM MOD'!$A$5:$AD$750,MATCH(O$4,'TD SOP+PROFORM MOD'!$B$2:$AD$2,0)+1,0),0)+IFERROR(VLOOKUP($A181,'TD SOP+PROFORM MOD'!$A$5:$AD$750,MATCH(O$2,'TD SOP+PROFORM MOD'!$B$2:$AD$2,0)+1,0),0)</f>
        <v>0</v>
      </c>
      <c r="P181" s="25">
        <f>IFERROR(VLOOKUP($A181,'TD SOP+PROFORM MOD'!$A$5:$AD$750,MATCH(P$4,'TD SOP+PROFORM MOD'!$B$2:$AD$2,0)+1,0),0)+IFERROR(VLOOKUP($A181,'TD SOP+PROFORM MOD'!$A$5:$AD$750,MATCH(P$2,'TD SOP+PROFORM MOD'!$B$2:$AD$2,0)+1,0),0)</f>
        <v>0</v>
      </c>
      <c r="Q181" s="26" t="str">
        <f t="shared" si="43"/>
        <v/>
      </c>
      <c r="R181" s="25">
        <f>IFERROR(VLOOKUP($A181,'TD SOP+PROFORM MOD'!$A$5:$AD$750,MATCH(R$4,'TD SOP+PROFORM MOD'!$B$2:$AD$2,0)+1,0),0)+IFERROR(VLOOKUP($A181,'TD SOP+PROFORM MOD'!$A$5:$AD$750,MATCH(R$2,'TD SOP+PROFORM MOD'!$B$2:$AD$2,0)+1,0),0)</f>
        <v>0</v>
      </c>
      <c r="S181" s="25">
        <f>IFERROR(VLOOKUP($A181,'TD SOP+PROFORM MOD'!$A$5:$AD$750,MATCH(S$4,'TD SOP+PROFORM MOD'!$B$2:$AD$2,0)+1,0),0)+IFERROR(VLOOKUP($A181,'TD SOP+PROFORM MOD'!$A$5:$AD$750,MATCH(S$2,'TD SOP+PROFORM MOD'!$B$2:$AD$2,0)+1,0),0)</f>
        <v>0</v>
      </c>
      <c r="T181" s="26" t="str">
        <f t="shared" si="44"/>
        <v/>
      </c>
      <c r="U181" s="25">
        <f>IFERROR(VLOOKUP($A181,'TD SOP+PROFORM MOD'!$A$5:$AD$750,MATCH(U$4,'TD SOP+PROFORM MOD'!$B$2:$AD$2,0)+1,0),0)+IFERROR(VLOOKUP($A181,'TD SOP+PROFORM MOD'!$A$5:$AD$750,MATCH(U$2,'TD SOP+PROFORM MOD'!$B$2:$AD$2,0)+1,0),0)</f>
        <v>0</v>
      </c>
      <c r="V181" s="25">
        <f>IFERROR(VLOOKUP($A181,'TD SOP+PROFORM MOD'!$A$5:$AD$750,MATCH(V$4,'TD SOP+PROFORM MOD'!$B$2:$AD$2,0)+1,0),0)+IFERROR(VLOOKUP($A181,'TD SOP+PROFORM MOD'!$A$5:$AD$750,MATCH(V$2,'TD SOP+PROFORM MOD'!$B$2:$AD$2,0)+1,0),0)</f>
        <v>0</v>
      </c>
      <c r="W181" s="26" t="str">
        <f t="shared" si="45"/>
        <v/>
      </c>
      <c r="X181" s="25">
        <f>IFERROR(VLOOKUP($A181,'TD SOP+PROFORM MOD'!$A$5:$AD$750,MATCH(X$4,'TD SOP+PROFORM MOD'!$B$2:$AD$2,0)+1,0),0)+IFERROR(VLOOKUP($A181,'TD SOP+PROFORM MOD'!$A$5:$AD$750,MATCH(X$2,'TD SOP+PROFORM MOD'!$B$2:$AD$2,0)+1,0),0)</f>
        <v>0</v>
      </c>
      <c r="Y181" s="25">
        <f>IFERROR(VLOOKUP($A181,'TD SOP+PROFORM MOD'!$A$5:$AD$750,MATCH(Y$4,'TD SOP+PROFORM MOD'!$B$2:$AD$2,0)+1,0),0)+IFERROR(VLOOKUP($A181,'TD SOP+PROFORM MOD'!$A$5:$AD$750,MATCH(Y$2,'TD SOP+PROFORM MOD'!$B$2:$AD$2,0)+1,0),0)</f>
        <v>0</v>
      </c>
      <c r="Z181" s="26" t="str">
        <f t="shared" si="46"/>
        <v/>
      </c>
      <c r="AA181" s="25">
        <f>IFERROR(VLOOKUP($A181,'TD SOP+PROFORM MOD'!$A$5:$AD$750,MATCH(AA$4,'TD SOP+PROFORM MOD'!$B$2:$AD$2,0)+1,0),0)+IFERROR(VLOOKUP($A181,'TD SOP+PROFORM MOD'!$A$5:$AD$750,MATCH(AA$2,'TD SOP+PROFORM MOD'!$B$2:$AD$2,0)+1,0),0)</f>
        <v>0</v>
      </c>
      <c r="AB181" s="25">
        <f>IFERROR(VLOOKUP($A181,'TD SOP+PROFORM MOD'!$A$5:$AD$750,MATCH(AB$4,'TD SOP+PROFORM MOD'!$B$2:$AD$2,0)+1,0),0)+IFERROR(VLOOKUP($A181,'TD SOP+PROFORM MOD'!$A$5:$AD$750,MATCH(AB$2,'TD SOP+PROFORM MOD'!$B$2:$AD$2,0)+1,0),0)</f>
        <v>0</v>
      </c>
      <c r="AC181" s="26" t="str">
        <f t="shared" si="47"/>
        <v/>
      </c>
      <c r="AD181" s="25">
        <f>IFERROR(VLOOKUP($A181,'TD SOP+PROFORM MOD'!$A$5:$AD$750,MATCH(AD$4,'TD SOP+PROFORM MOD'!$B$2:$AD$2,0)+1,0),0)+IFERROR(VLOOKUP($A181,'TD SOP+PROFORM MOD'!$A$5:$AD$750,MATCH(AD$2,'TD SOP+PROFORM MOD'!$B$2:$AD$2,0)+1,0),0)</f>
        <v>0</v>
      </c>
      <c r="AE181" s="25">
        <f>IFERROR(VLOOKUP($A181,'TD SOP+PROFORM MOD'!$A$5:$AD$750,MATCH(AE$4,'TD SOP+PROFORM MOD'!$B$2:$AD$2,0)+1,0),0)+IFERROR(VLOOKUP($A181,'TD SOP+PROFORM MOD'!$A$5:$AD$750,MATCH(AE$2,'TD SOP+PROFORM MOD'!$B$2:$AD$2,0)+1,0),0)</f>
        <v>0</v>
      </c>
      <c r="AF181" s="26" t="str">
        <f t="shared" si="48"/>
        <v/>
      </c>
      <c r="AG181" s="25">
        <f>IFERROR(VLOOKUP($A181,'TD SOP+PROFORM MOD'!$A$5:$AD$750,MATCH(AG$4,'TD SOP+PROFORM MOD'!$B$2:$AD$2,0)+1,0),0)+IFERROR(VLOOKUP($A181,'TD SOP+PROFORM MOD'!$A$5:$AD$750,MATCH(AG$2,'TD SOP+PROFORM MOD'!$B$2:$AD$2,0)+1,0),0)</f>
        <v>0</v>
      </c>
      <c r="AH181" s="25">
        <f>IFERROR(VLOOKUP($A181,'TD SOP+PROFORM MOD'!$A$5:$AD$750,MATCH(AH$4,'TD SOP+PROFORM MOD'!$B$2:$AD$2,0)+1,0),0)+IFERROR(VLOOKUP($A181,'TD SOP+PROFORM MOD'!$A$5:$AD$750,MATCH(AH$2,'TD SOP+PROFORM MOD'!$B$2:$AD$2,0)+1,0),0)</f>
        <v>0</v>
      </c>
      <c r="AI181" s="26" t="str">
        <f t="shared" si="49"/>
        <v/>
      </c>
      <c r="AJ181" s="25">
        <f>IFERROR(VLOOKUP($A181,'TD SOP+PROFORM MOD'!$A$5:$AD$750,MATCH(AJ$4,'TD SOP+PROFORM MOD'!$B$2:$AD$2,0)+1,0),0)+IFERROR(VLOOKUP($A181,'TD SOP+PROFORM MOD'!$A$5:$AD$750,MATCH(AJ$2,'TD SOP+PROFORM MOD'!$B$2:$AD$2,0)+1,0),0)</f>
        <v>0</v>
      </c>
      <c r="AK181" s="25">
        <f>IFERROR(VLOOKUP($A181,'TD SOP+PROFORM MOD'!$A$5:$AD$750,MATCH(AK$4,'TD SOP+PROFORM MOD'!$B$2:$AD$2,0)+1,0),0)+IFERROR(VLOOKUP($A181,'TD SOP+PROFORM MOD'!$A$5:$AD$750,MATCH(AK$2,'TD SOP+PROFORM MOD'!$B$2:$AD$2,0)+1,0),0)</f>
        <v>0</v>
      </c>
      <c r="AL181" s="26" t="str">
        <f t="shared" si="50"/>
        <v/>
      </c>
      <c r="AM181" s="25">
        <f t="shared" si="52"/>
        <v>0</v>
      </c>
      <c r="AN181" s="25">
        <f t="shared" si="52"/>
        <v>0</v>
      </c>
      <c r="AO181" s="26" t="str">
        <f t="shared" si="51"/>
        <v/>
      </c>
      <c r="AR181" s="25">
        <f>SUMIF('B&amp;S YTD LFY'!B:B,"="&amp;A181,'B&amp;S YTD LFY'!C:C)</f>
        <v>0</v>
      </c>
      <c r="AS181" s="25">
        <f t="shared" si="53"/>
        <v>0</v>
      </c>
      <c r="AT181" s="25"/>
    </row>
    <row r="182" spans="1:46" x14ac:dyDescent="0.35">
      <c r="A182" s="24">
        <f>IF(AND('TD SOP+PROFORM MOD'!A179&lt;&gt;"",'TD SOP+PROFORM MOD'!A179&lt;&gt;"TOTAL"),'TD SOP+PROFORM MOD'!A179,0)</f>
        <v>0</v>
      </c>
      <c r="C182" s="25" t="str">
        <f>IFERROR(VLOOKUP($A182,'TD SOP+PROFORM MOD'!$A$5:$AD$750,MATCH(C$4,'TD SOP+PROFORM MOD'!$B$2:$AT$2,0)+1,0),"")</f>
        <v/>
      </c>
      <c r="D182" s="25" t="str">
        <f>IFERROR(VLOOKUP($A182,'TD SOP+PROFORM MOD'!$A$5:$AD$750,MATCH(D$4,'TD SOP+PROFORM MOD'!$B$2:$AT$2,0)+1,0),"")</f>
        <v/>
      </c>
      <c r="E182" s="26" t="str">
        <f t="shared" si="39"/>
        <v/>
      </c>
      <c r="F182" s="25" t="str">
        <f>IFERROR(VLOOKUP($A182,'TD SOP+PROFORM MOD'!$A$5:$AD$750,MATCH(F$4,'TD SOP+PROFORM MOD'!$B$2:$AT$2,0)+1,0),"")</f>
        <v/>
      </c>
      <c r="G182" s="25" t="str">
        <f>IFERROR(VLOOKUP($A182,'TD SOP+PROFORM MOD'!$A$5:$AD$750,MATCH(G$4,'TD SOP+PROFORM MOD'!$B$2:$AT$2,0)+1,0),"")</f>
        <v/>
      </c>
      <c r="H182" s="26" t="str">
        <f t="shared" si="40"/>
        <v/>
      </c>
      <c r="I182" s="25" t="str">
        <f>IFERROR(VLOOKUP($A182,'TD SOP+PROFORM MOD'!$A$5:$AD$750,MATCH(I$4,'TD SOP+PROFORM MOD'!$B$2:$AT$2,0)+1,0),"")</f>
        <v/>
      </c>
      <c r="J182" s="25" t="str">
        <f>IFERROR(VLOOKUP($A182,'TD SOP+PROFORM MOD'!$A$5:$AD$750,MATCH(J$4,'TD SOP+PROFORM MOD'!$B$2:$AT$2,0)+1,0),"")</f>
        <v/>
      </c>
      <c r="K182" s="26" t="str">
        <f t="shared" si="41"/>
        <v/>
      </c>
      <c r="L182" s="25" t="str">
        <f>IFERROR(VLOOKUP($A182,'TD SOP+PROFORM MOD'!$A$5:$AD$750,MATCH(L$4,'TD SOP+PROFORM MOD'!$B$2:$AT$2,0)+1,0),"")</f>
        <v/>
      </c>
      <c r="M182" s="25" t="str">
        <f>IFERROR(VLOOKUP($A182,'TD SOP+PROFORM MOD'!$A$5:$AD$750,MATCH(M$4,'TD SOP+PROFORM MOD'!$B$2:$AT$2,0)+1,0),"")</f>
        <v/>
      </c>
      <c r="N182" s="26" t="str">
        <f t="shared" si="42"/>
        <v/>
      </c>
      <c r="O182" s="25">
        <f>IFERROR(VLOOKUP($A182,'TD SOP+PROFORM MOD'!$A$5:$AD$750,MATCH(O$4,'TD SOP+PROFORM MOD'!$B$2:$AD$2,0)+1,0),0)+IFERROR(VLOOKUP($A182,'TD SOP+PROFORM MOD'!$A$5:$AD$750,MATCH(O$2,'TD SOP+PROFORM MOD'!$B$2:$AD$2,0)+1,0),0)</f>
        <v>0</v>
      </c>
      <c r="P182" s="25">
        <f>IFERROR(VLOOKUP($A182,'TD SOP+PROFORM MOD'!$A$5:$AD$750,MATCH(P$4,'TD SOP+PROFORM MOD'!$B$2:$AD$2,0)+1,0),0)+IFERROR(VLOOKUP($A182,'TD SOP+PROFORM MOD'!$A$5:$AD$750,MATCH(P$2,'TD SOP+PROFORM MOD'!$B$2:$AD$2,0)+1,0),0)</f>
        <v>0</v>
      </c>
      <c r="Q182" s="26" t="str">
        <f t="shared" si="43"/>
        <v/>
      </c>
      <c r="R182" s="25">
        <f>IFERROR(VLOOKUP($A182,'TD SOP+PROFORM MOD'!$A$5:$AD$750,MATCH(R$4,'TD SOP+PROFORM MOD'!$B$2:$AD$2,0)+1,0),0)+IFERROR(VLOOKUP($A182,'TD SOP+PROFORM MOD'!$A$5:$AD$750,MATCH(R$2,'TD SOP+PROFORM MOD'!$B$2:$AD$2,0)+1,0),0)</f>
        <v>0</v>
      </c>
      <c r="S182" s="25">
        <f>IFERROR(VLOOKUP($A182,'TD SOP+PROFORM MOD'!$A$5:$AD$750,MATCH(S$4,'TD SOP+PROFORM MOD'!$B$2:$AD$2,0)+1,0),0)+IFERROR(VLOOKUP($A182,'TD SOP+PROFORM MOD'!$A$5:$AD$750,MATCH(S$2,'TD SOP+PROFORM MOD'!$B$2:$AD$2,0)+1,0),0)</f>
        <v>0</v>
      </c>
      <c r="T182" s="26" t="str">
        <f t="shared" si="44"/>
        <v/>
      </c>
      <c r="U182" s="25">
        <f>IFERROR(VLOOKUP($A182,'TD SOP+PROFORM MOD'!$A$5:$AD$750,MATCH(U$4,'TD SOP+PROFORM MOD'!$B$2:$AD$2,0)+1,0),0)+IFERROR(VLOOKUP($A182,'TD SOP+PROFORM MOD'!$A$5:$AD$750,MATCH(U$2,'TD SOP+PROFORM MOD'!$B$2:$AD$2,0)+1,0),0)</f>
        <v>0</v>
      </c>
      <c r="V182" s="25">
        <f>IFERROR(VLOOKUP($A182,'TD SOP+PROFORM MOD'!$A$5:$AD$750,MATCH(V$4,'TD SOP+PROFORM MOD'!$B$2:$AD$2,0)+1,0),0)+IFERROR(VLOOKUP($A182,'TD SOP+PROFORM MOD'!$A$5:$AD$750,MATCH(V$2,'TD SOP+PROFORM MOD'!$B$2:$AD$2,0)+1,0),0)</f>
        <v>0</v>
      </c>
      <c r="W182" s="26" t="str">
        <f t="shared" si="45"/>
        <v/>
      </c>
      <c r="X182" s="25">
        <f>IFERROR(VLOOKUP($A182,'TD SOP+PROFORM MOD'!$A$5:$AD$750,MATCH(X$4,'TD SOP+PROFORM MOD'!$B$2:$AD$2,0)+1,0),0)+IFERROR(VLOOKUP($A182,'TD SOP+PROFORM MOD'!$A$5:$AD$750,MATCH(X$2,'TD SOP+PROFORM MOD'!$B$2:$AD$2,0)+1,0),0)</f>
        <v>0</v>
      </c>
      <c r="Y182" s="25">
        <f>IFERROR(VLOOKUP($A182,'TD SOP+PROFORM MOD'!$A$5:$AD$750,MATCH(Y$4,'TD SOP+PROFORM MOD'!$B$2:$AD$2,0)+1,0),0)+IFERROR(VLOOKUP($A182,'TD SOP+PROFORM MOD'!$A$5:$AD$750,MATCH(Y$2,'TD SOP+PROFORM MOD'!$B$2:$AD$2,0)+1,0),0)</f>
        <v>0</v>
      </c>
      <c r="Z182" s="26" t="str">
        <f t="shared" si="46"/>
        <v/>
      </c>
      <c r="AA182" s="25">
        <f>IFERROR(VLOOKUP($A182,'TD SOP+PROFORM MOD'!$A$5:$AD$750,MATCH(AA$4,'TD SOP+PROFORM MOD'!$B$2:$AD$2,0)+1,0),0)+IFERROR(VLOOKUP($A182,'TD SOP+PROFORM MOD'!$A$5:$AD$750,MATCH(AA$2,'TD SOP+PROFORM MOD'!$B$2:$AD$2,0)+1,0),0)</f>
        <v>0</v>
      </c>
      <c r="AB182" s="25">
        <f>IFERROR(VLOOKUP($A182,'TD SOP+PROFORM MOD'!$A$5:$AD$750,MATCH(AB$4,'TD SOP+PROFORM MOD'!$B$2:$AD$2,0)+1,0),0)+IFERROR(VLOOKUP($A182,'TD SOP+PROFORM MOD'!$A$5:$AD$750,MATCH(AB$2,'TD SOP+PROFORM MOD'!$B$2:$AD$2,0)+1,0),0)</f>
        <v>0</v>
      </c>
      <c r="AC182" s="26" t="str">
        <f t="shared" si="47"/>
        <v/>
      </c>
      <c r="AD182" s="25">
        <f>IFERROR(VLOOKUP($A182,'TD SOP+PROFORM MOD'!$A$5:$AD$750,MATCH(AD$4,'TD SOP+PROFORM MOD'!$B$2:$AD$2,0)+1,0),0)+IFERROR(VLOOKUP($A182,'TD SOP+PROFORM MOD'!$A$5:$AD$750,MATCH(AD$2,'TD SOP+PROFORM MOD'!$B$2:$AD$2,0)+1,0),0)</f>
        <v>0</v>
      </c>
      <c r="AE182" s="25">
        <f>IFERROR(VLOOKUP($A182,'TD SOP+PROFORM MOD'!$A$5:$AD$750,MATCH(AE$4,'TD SOP+PROFORM MOD'!$B$2:$AD$2,0)+1,0),0)+IFERROR(VLOOKUP($A182,'TD SOP+PROFORM MOD'!$A$5:$AD$750,MATCH(AE$2,'TD SOP+PROFORM MOD'!$B$2:$AD$2,0)+1,0),0)</f>
        <v>0</v>
      </c>
      <c r="AF182" s="26" t="str">
        <f t="shared" si="48"/>
        <v/>
      </c>
      <c r="AG182" s="25">
        <f>IFERROR(VLOOKUP($A182,'TD SOP+PROFORM MOD'!$A$5:$AD$750,MATCH(AG$4,'TD SOP+PROFORM MOD'!$B$2:$AD$2,0)+1,0),0)+IFERROR(VLOOKUP($A182,'TD SOP+PROFORM MOD'!$A$5:$AD$750,MATCH(AG$2,'TD SOP+PROFORM MOD'!$B$2:$AD$2,0)+1,0),0)</f>
        <v>0</v>
      </c>
      <c r="AH182" s="25">
        <f>IFERROR(VLOOKUP($A182,'TD SOP+PROFORM MOD'!$A$5:$AD$750,MATCH(AH$4,'TD SOP+PROFORM MOD'!$B$2:$AD$2,0)+1,0),0)+IFERROR(VLOOKUP($A182,'TD SOP+PROFORM MOD'!$A$5:$AD$750,MATCH(AH$2,'TD SOP+PROFORM MOD'!$B$2:$AD$2,0)+1,0),0)</f>
        <v>0</v>
      </c>
      <c r="AI182" s="26" t="str">
        <f t="shared" si="49"/>
        <v/>
      </c>
      <c r="AJ182" s="25">
        <f>IFERROR(VLOOKUP($A182,'TD SOP+PROFORM MOD'!$A$5:$AD$750,MATCH(AJ$4,'TD SOP+PROFORM MOD'!$B$2:$AD$2,0)+1,0),0)+IFERROR(VLOOKUP($A182,'TD SOP+PROFORM MOD'!$A$5:$AD$750,MATCH(AJ$2,'TD SOP+PROFORM MOD'!$B$2:$AD$2,0)+1,0),0)</f>
        <v>0</v>
      </c>
      <c r="AK182" s="25">
        <f>IFERROR(VLOOKUP($A182,'TD SOP+PROFORM MOD'!$A$5:$AD$750,MATCH(AK$4,'TD SOP+PROFORM MOD'!$B$2:$AD$2,0)+1,0),0)+IFERROR(VLOOKUP($A182,'TD SOP+PROFORM MOD'!$A$5:$AD$750,MATCH(AK$2,'TD SOP+PROFORM MOD'!$B$2:$AD$2,0)+1,0),0)</f>
        <v>0</v>
      </c>
      <c r="AL182" s="26" t="str">
        <f t="shared" si="50"/>
        <v/>
      </c>
      <c r="AM182" s="25">
        <f t="shared" si="52"/>
        <v>0</v>
      </c>
      <c r="AN182" s="25">
        <f t="shared" si="52"/>
        <v>0</v>
      </c>
      <c r="AO182" s="26" t="str">
        <f t="shared" si="51"/>
        <v/>
      </c>
      <c r="AR182" s="25">
        <f>SUMIF('B&amp;S YTD LFY'!B:B,"="&amp;A182,'B&amp;S YTD LFY'!C:C)</f>
        <v>0</v>
      </c>
      <c r="AS182" s="25">
        <f t="shared" si="53"/>
        <v>0</v>
      </c>
      <c r="AT182" s="25"/>
    </row>
    <row r="183" spans="1:46" x14ac:dyDescent="0.35">
      <c r="A183" s="24">
        <f>IF(AND('TD SOP+PROFORM MOD'!A180&lt;&gt;"",'TD SOP+PROFORM MOD'!A180&lt;&gt;"TOTAL"),'TD SOP+PROFORM MOD'!A180,0)</f>
        <v>0</v>
      </c>
      <c r="C183" s="25" t="str">
        <f>IFERROR(VLOOKUP($A183,'TD SOP+PROFORM MOD'!$A$5:$AD$750,MATCH(C$4,'TD SOP+PROFORM MOD'!$B$2:$AT$2,0)+1,0),"")</f>
        <v/>
      </c>
      <c r="D183" s="25" t="str">
        <f>IFERROR(VLOOKUP($A183,'TD SOP+PROFORM MOD'!$A$5:$AD$750,MATCH(D$4,'TD SOP+PROFORM MOD'!$B$2:$AT$2,0)+1,0),"")</f>
        <v/>
      </c>
      <c r="E183" s="26" t="str">
        <f t="shared" si="39"/>
        <v/>
      </c>
      <c r="F183" s="25" t="str">
        <f>IFERROR(VLOOKUP($A183,'TD SOP+PROFORM MOD'!$A$5:$AD$750,MATCH(F$4,'TD SOP+PROFORM MOD'!$B$2:$AT$2,0)+1,0),"")</f>
        <v/>
      </c>
      <c r="G183" s="25" t="str">
        <f>IFERROR(VLOOKUP($A183,'TD SOP+PROFORM MOD'!$A$5:$AD$750,MATCH(G$4,'TD SOP+PROFORM MOD'!$B$2:$AT$2,0)+1,0),"")</f>
        <v/>
      </c>
      <c r="H183" s="26" t="str">
        <f t="shared" si="40"/>
        <v/>
      </c>
      <c r="I183" s="25" t="str">
        <f>IFERROR(VLOOKUP($A183,'TD SOP+PROFORM MOD'!$A$5:$AD$750,MATCH(I$4,'TD SOP+PROFORM MOD'!$B$2:$AT$2,0)+1,0),"")</f>
        <v/>
      </c>
      <c r="J183" s="25" t="str">
        <f>IFERROR(VLOOKUP($A183,'TD SOP+PROFORM MOD'!$A$5:$AD$750,MATCH(J$4,'TD SOP+PROFORM MOD'!$B$2:$AT$2,0)+1,0),"")</f>
        <v/>
      </c>
      <c r="K183" s="26" t="str">
        <f t="shared" si="41"/>
        <v/>
      </c>
      <c r="L183" s="25" t="str">
        <f>IFERROR(VLOOKUP($A183,'TD SOP+PROFORM MOD'!$A$5:$AD$750,MATCH(L$4,'TD SOP+PROFORM MOD'!$B$2:$AT$2,0)+1,0),"")</f>
        <v/>
      </c>
      <c r="M183" s="25" t="str">
        <f>IFERROR(VLOOKUP($A183,'TD SOP+PROFORM MOD'!$A$5:$AD$750,MATCH(M$4,'TD SOP+PROFORM MOD'!$B$2:$AT$2,0)+1,0),"")</f>
        <v/>
      </c>
      <c r="N183" s="26" t="str">
        <f t="shared" si="42"/>
        <v/>
      </c>
      <c r="O183" s="25">
        <f>IFERROR(VLOOKUP($A183,'TD SOP+PROFORM MOD'!$A$5:$AD$750,MATCH(O$4,'TD SOP+PROFORM MOD'!$B$2:$AD$2,0)+1,0),0)+IFERROR(VLOOKUP($A183,'TD SOP+PROFORM MOD'!$A$5:$AD$750,MATCH(O$2,'TD SOP+PROFORM MOD'!$B$2:$AD$2,0)+1,0),0)</f>
        <v>0</v>
      </c>
      <c r="P183" s="25">
        <f>IFERROR(VLOOKUP($A183,'TD SOP+PROFORM MOD'!$A$5:$AD$750,MATCH(P$4,'TD SOP+PROFORM MOD'!$B$2:$AD$2,0)+1,0),0)+IFERROR(VLOOKUP($A183,'TD SOP+PROFORM MOD'!$A$5:$AD$750,MATCH(P$2,'TD SOP+PROFORM MOD'!$B$2:$AD$2,0)+1,0),0)</f>
        <v>0</v>
      </c>
      <c r="Q183" s="26" t="str">
        <f t="shared" si="43"/>
        <v/>
      </c>
      <c r="R183" s="25">
        <f>IFERROR(VLOOKUP($A183,'TD SOP+PROFORM MOD'!$A$5:$AD$750,MATCH(R$4,'TD SOP+PROFORM MOD'!$B$2:$AD$2,0)+1,0),0)+IFERROR(VLOOKUP($A183,'TD SOP+PROFORM MOD'!$A$5:$AD$750,MATCH(R$2,'TD SOP+PROFORM MOD'!$B$2:$AD$2,0)+1,0),0)</f>
        <v>0</v>
      </c>
      <c r="S183" s="25">
        <f>IFERROR(VLOOKUP($A183,'TD SOP+PROFORM MOD'!$A$5:$AD$750,MATCH(S$4,'TD SOP+PROFORM MOD'!$B$2:$AD$2,0)+1,0),0)+IFERROR(VLOOKUP($A183,'TD SOP+PROFORM MOD'!$A$5:$AD$750,MATCH(S$2,'TD SOP+PROFORM MOD'!$B$2:$AD$2,0)+1,0),0)</f>
        <v>0</v>
      </c>
      <c r="T183" s="26" t="str">
        <f t="shared" si="44"/>
        <v/>
      </c>
      <c r="U183" s="25">
        <f>IFERROR(VLOOKUP($A183,'TD SOP+PROFORM MOD'!$A$5:$AD$750,MATCH(U$4,'TD SOP+PROFORM MOD'!$B$2:$AD$2,0)+1,0),0)+IFERROR(VLOOKUP($A183,'TD SOP+PROFORM MOD'!$A$5:$AD$750,MATCH(U$2,'TD SOP+PROFORM MOD'!$B$2:$AD$2,0)+1,0),0)</f>
        <v>0</v>
      </c>
      <c r="V183" s="25">
        <f>IFERROR(VLOOKUP($A183,'TD SOP+PROFORM MOD'!$A$5:$AD$750,MATCH(V$4,'TD SOP+PROFORM MOD'!$B$2:$AD$2,0)+1,0),0)+IFERROR(VLOOKUP($A183,'TD SOP+PROFORM MOD'!$A$5:$AD$750,MATCH(V$2,'TD SOP+PROFORM MOD'!$B$2:$AD$2,0)+1,0),0)</f>
        <v>0</v>
      </c>
      <c r="W183" s="26" t="str">
        <f t="shared" si="45"/>
        <v/>
      </c>
      <c r="X183" s="25">
        <f>IFERROR(VLOOKUP($A183,'TD SOP+PROFORM MOD'!$A$5:$AD$750,MATCH(X$4,'TD SOP+PROFORM MOD'!$B$2:$AD$2,0)+1,0),0)+IFERROR(VLOOKUP($A183,'TD SOP+PROFORM MOD'!$A$5:$AD$750,MATCH(X$2,'TD SOP+PROFORM MOD'!$B$2:$AD$2,0)+1,0),0)</f>
        <v>0</v>
      </c>
      <c r="Y183" s="25">
        <f>IFERROR(VLOOKUP($A183,'TD SOP+PROFORM MOD'!$A$5:$AD$750,MATCH(Y$4,'TD SOP+PROFORM MOD'!$B$2:$AD$2,0)+1,0),0)+IFERROR(VLOOKUP($A183,'TD SOP+PROFORM MOD'!$A$5:$AD$750,MATCH(Y$2,'TD SOP+PROFORM MOD'!$B$2:$AD$2,0)+1,0),0)</f>
        <v>0</v>
      </c>
      <c r="Z183" s="26" t="str">
        <f t="shared" si="46"/>
        <v/>
      </c>
      <c r="AA183" s="25">
        <f>IFERROR(VLOOKUP($A183,'TD SOP+PROFORM MOD'!$A$5:$AD$750,MATCH(AA$4,'TD SOP+PROFORM MOD'!$B$2:$AD$2,0)+1,0),0)+IFERROR(VLOOKUP($A183,'TD SOP+PROFORM MOD'!$A$5:$AD$750,MATCH(AA$2,'TD SOP+PROFORM MOD'!$B$2:$AD$2,0)+1,0),0)</f>
        <v>0</v>
      </c>
      <c r="AB183" s="25">
        <f>IFERROR(VLOOKUP($A183,'TD SOP+PROFORM MOD'!$A$5:$AD$750,MATCH(AB$4,'TD SOP+PROFORM MOD'!$B$2:$AD$2,0)+1,0),0)+IFERROR(VLOOKUP($A183,'TD SOP+PROFORM MOD'!$A$5:$AD$750,MATCH(AB$2,'TD SOP+PROFORM MOD'!$B$2:$AD$2,0)+1,0),0)</f>
        <v>0</v>
      </c>
      <c r="AC183" s="26" t="str">
        <f t="shared" si="47"/>
        <v/>
      </c>
      <c r="AD183" s="25">
        <f>IFERROR(VLOOKUP($A183,'TD SOP+PROFORM MOD'!$A$5:$AD$750,MATCH(AD$4,'TD SOP+PROFORM MOD'!$B$2:$AD$2,0)+1,0),0)+IFERROR(VLOOKUP($A183,'TD SOP+PROFORM MOD'!$A$5:$AD$750,MATCH(AD$2,'TD SOP+PROFORM MOD'!$B$2:$AD$2,0)+1,0),0)</f>
        <v>0</v>
      </c>
      <c r="AE183" s="25">
        <f>IFERROR(VLOOKUP($A183,'TD SOP+PROFORM MOD'!$A$5:$AD$750,MATCH(AE$4,'TD SOP+PROFORM MOD'!$B$2:$AD$2,0)+1,0),0)+IFERROR(VLOOKUP($A183,'TD SOP+PROFORM MOD'!$A$5:$AD$750,MATCH(AE$2,'TD SOP+PROFORM MOD'!$B$2:$AD$2,0)+1,0),0)</f>
        <v>0</v>
      </c>
      <c r="AF183" s="26" t="str">
        <f t="shared" si="48"/>
        <v/>
      </c>
      <c r="AG183" s="25">
        <f>IFERROR(VLOOKUP($A183,'TD SOP+PROFORM MOD'!$A$5:$AD$750,MATCH(AG$4,'TD SOP+PROFORM MOD'!$B$2:$AD$2,0)+1,0),0)+IFERROR(VLOOKUP($A183,'TD SOP+PROFORM MOD'!$A$5:$AD$750,MATCH(AG$2,'TD SOP+PROFORM MOD'!$B$2:$AD$2,0)+1,0),0)</f>
        <v>0</v>
      </c>
      <c r="AH183" s="25">
        <f>IFERROR(VLOOKUP($A183,'TD SOP+PROFORM MOD'!$A$5:$AD$750,MATCH(AH$4,'TD SOP+PROFORM MOD'!$B$2:$AD$2,0)+1,0),0)+IFERROR(VLOOKUP($A183,'TD SOP+PROFORM MOD'!$A$5:$AD$750,MATCH(AH$2,'TD SOP+PROFORM MOD'!$B$2:$AD$2,0)+1,0),0)</f>
        <v>0</v>
      </c>
      <c r="AI183" s="26" t="str">
        <f t="shared" si="49"/>
        <v/>
      </c>
      <c r="AJ183" s="25">
        <f>IFERROR(VLOOKUP($A183,'TD SOP+PROFORM MOD'!$A$5:$AD$750,MATCH(AJ$4,'TD SOP+PROFORM MOD'!$B$2:$AD$2,0)+1,0),0)+IFERROR(VLOOKUP($A183,'TD SOP+PROFORM MOD'!$A$5:$AD$750,MATCH(AJ$2,'TD SOP+PROFORM MOD'!$B$2:$AD$2,0)+1,0),0)</f>
        <v>0</v>
      </c>
      <c r="AK183" s="25">
        <f>IFERROR(VLOOKUP($A183,'TD SOP+PROFORM MOD'!$A$5:$AD$750,MATCH(AK$4,'TD SOP+PROFORM MOD'!$B$2:$AD$2,0)+1,0),0)+IFERROR(VLOOKUP($A183,'TD SOP+PROFORM MOD'!$A$5:$AD$750,MATCH(AK$2,'TD SOP+PROFORM MOD'!$B$2:$AD$2,0)+1,0),0)</f>
        <v>0</v>
      </c>
      <c r="AL183" s="26" t="str">
        <f t="shared" si="50"/>
        <v/>
      </c>
      <c r="AM183" s="25">
        <f t="shared" si="52"/>
        <v>0</v>
      </c>
      <c r="AN183" s="25">
        <f t="shared" si="52"/>
        <v>0</v>
      </c>
      <c r="AO183" s="26" t="str">
        <f t="shared" si="51"/>
        <v/>
      </c>
      <c r="AR183" s="25">
        <f>SUMIF('B&amp;S YTD LFY'!B:B,"="&amp;A183,'B&amp;S YTD LFY'!C:C)</f>
        <v>0</v>
      </c>
      <c r="AS183" s="25">
        <f t="shared" si="53"/>
        <v>0</v>
      </c>
      <c r="AT183" s="25"/>
    </row>
    <row r="184" spans="1:46" x14ac:dyDescent="0.35">
      <c r="A184" s="24">
        <f>IF(AND('TD SOP+PROFORM MOD'!A181&lt;&gt;"",'TD SOP+PROFORM MOD'!A181&lt;&gt;"TOTAL"),'TD SOP+PROFORM MOD'!A181,0)</f>
        <v>0</v>
      </c>
      <c r="C184" s="25" t="str">
        <f>IFERROR(VLOOKUP($A184,'TD SOP+PROFORM MOD'!$A$5:$AD$750,MATCH(C$4,'TD SOP+PROFORM MOD'!$B$2:$AT$2,0)+1,0),"")</f>
        <v/>
      </c>
      <c r="D184" s="25" t="str">
        <f>IFERROR(VLOOKUP($A184,'TD SOP+PROFORM MOD'!$A$5:$AD$750,MATCH(D$4,'TD SOP+PROFORM MOD'!$B$2:$AT$2,0)+1,0),"")</f>
        <v/>
      </c>
      <c r="E184" s="26" t="str">
        <f t="shared" si="39"/>
        <v/>
      </c>
      <c r="F184" s="25" t="str">
        <f>IFERROR(VLOOKUP($A184,'TD SOP+PROFORM MOD'!$A$5:$AD$750,MATCH(F$4,'TD SOP+PROFORM MOD'!$B$2:$AT$2,0)+1,0),"")</f>
        <v/>
      </c>
      <c r="G184" s="25" t="str">
        <f>IFERROR(VLOOKUP($A184,'TD SOP+PROFORM MOD'!$A$5:$AD$750,MATCH(G$4,'TD SOP+PROFORM MOD'!$B$2:$AT$2,0)+1,0),"")</f>
        <v/>
      </c>
      <c r="H184" s="26" t="str">
        <f t="shared" si="40"/>
        <v/>
      </c>
      <c r="I184" s="25" t="str">
        <f>IFERROR(VLOOKUP($A184,'TD SOP+PROFORM MOD'!$A$5:$AD$750,MATCH(I$4,'TD SOP+PROFORM MOD'!$B$2:$AT$2,0)+1,0),"")</f>
        <v/>
      </c>
      <c r="J184" s="25" t="str">
        <f>IFERROR(VLOOKUP($A184,'TD SOP+PROFORM MOD'!$A$5:$AD$750,MATCH(J$4,'TD SOP+PROFORM MOD'!$B$2:$AT$2,0)+1,0),"")</f>
        <v/>
      </c>
      <c r="K184" s="26" t="str">
        <f t="shared" si="41"/>
        <v/>
      </c>
      <c r="L184" s="25" t="str">
        <f>IFERROR(VLOOKUP($A184,'TD SOP+PROFORM MOD'!$A$5:$AD$750,MATCH(L$4,'TD SOP+PROFORM MOD'!$B$2:$AT$2,0)+1,0),"")</f>
        <v/>
      </c>
      <c r="M184" s="25" t="str">
        <f>IFERROR(VLOOKUP($A184,'TD SOP+PROFORM MOD'!$A$5:$AD$750,MATCH(M$4,'TD SOP+PROFORM MOD'!$B$2:$AT$2,0)+1,0),"")</f>
        <v/>
      </c>
      <c r="N184" s="26" t="str">
        <f t="shared" si="42"/>
        <v/>
      </c>
      <c r="O184" s="25">
        <f>IFERROR(VLOOKUP($A184,'TD SOP+PROFORM MOD'!$A$5:$AD$750,MATCH(O$4,'TD SOP+PROFORM MOD'!$B$2:$AD$2,0)+1,0),0)+IFERROR(VLOOKUP($A184,'TD SOP+PROFORM MOD'!$A$5:$AD$750,MATCH(O$2,'TD SOP+PROFORM MOD'!$B$2:$AD$2,0)+1,0),0)</f>
        <v>0</v>
      </c>
      <c r="P184" s="25">
        <f>IFERROR(VLOOKUP($A184,'TD SOP+PROFORM MOD'!$A$5:$AD$750,MATCH(P$4,'TD SOP+PROFORM MOD'!$B$2:$AD$2,0)+1,0),0)+IFERROR(VLOOKUP($A184,'TD SOP+PROFORM MOD'!$A$5:$AD$750,MATCH(P$2,'TD SOP+PROFORM MOD'!$B$2:$AD$2,0)+1,0),0)</f>
        <v>0</v>
      </c>
      <c r="Q184" s="26" t="str">
        <f t="shared" si="43"/>
        <v/>
      </c>
      <c r="R184" s="25">
        <f>IFERROR(VLOOKUP($A184,'TD SOP+PROFORM MOD'!$A$5:$AD$750,MATCH(R$4,'TD SOP+PROFORM MOD'!$B$2:$AD$2,0)+1,0),0)+IFERROR(VLOOKUP($A184,'TD SOP+PROFORM MOD'!$A$5:$AD$750,MATCH(R$2,'TD SOP+PROFORM MOD'!$B$2:$AD$2,0)+1,0),0)</f>
        <v>0</v>
      </c>
      <c r="S184" s="25">
        <f>IFERROR(VLOOKUP($A184,'TD SOP+PROFORM MOD'!$A$5:$AD$750,MATCH(S$4,'TD SOP+PROFORM MOD'!$B$2:$AD$2,0)+1,0),0)+IFERROR(VLOOKUP($A184,'TD SOP+PROFORM MOD'!$A$5:$AD$750,MATCH(S$2,'TD SOP+PROFORM MOD'!$B$2:$AD$2,0)+1,0),0)</f>
        <v>0</v>
      </c>
      <c r="T184" s="26" t="str">
        <f t="shared" si="44"/>
        <v/>
      </c>
      <c r="U184" s="25">
        <f>IFERROR(VLOOKUP($A184,'TD SOP+PROFORM MOD'!$A$5:$AD$750,MATCH(U$4,'TD SOP+PROFORM MOD'!$B$2:$AD$2,0)+1,0),0)+IFERROR(VLOOKUP($A184,'TD SOP+PROFORM MOD'!$A$5:$AD$750,MATCH(U$2,'TD SOP+PROFORM MOD'!$B$2:$AD$2,0)+1,0),0)</f>
        <v>0</v>
      </c>
      <c r="V184" s="25">
        <f>IFERROR(VLOOKUP($A184,'TD SOP+PROFORM MOD'!$A$5:$AD$750,MATCH(V$4,'TD SOP+PROFORM MOD'!$B$2:$AD$2,0)+1,0),0)+IFERROR(VLOOKUP($A184,'TD SOP+PROFORM MOD'!$A$5:$AD$750,MATCH(V$2,'TD SOP+PROFORM MOD'!$B$2:$AD$2,0)+1,0),0)</f>
        <v>0</v>
      </c>
      <c r="W184" s="26" t="str">
        <f t="shared" si="45"/>
        <v/>
      </c>
      <c r="X184" s="25">
        <f>IFERROR(VLOOKUP($A184,'TD SOP+PROFORM MOD'!$A$5:$AD$750,MATCH(X$4,'TD SOP+PROFORM MOD'!$B$2:$AD$2,0)+1,0),0)+IFERROR(VLOOKUP($A184,'TD SOP+PROFORM MOD'!$A$5:$AD$750,MATCH(X$2,'TD SOP+PROFORM MOD'!$B$2:$AD$2,0)+1,0),0)</f>
        <v>0</v>
      </c>
      <c r="Y184" s="25">
        <f>IFERROR(VLOOKUP($A184,'TD SOP+PROFORM MOD'!$A$5:$AD$750,MATCH(Y$4,'TD SOP+PROFORM MOD'!$B$2:$AD$2,0)+1,0),0)+IFERROR(VLOOKUP($A184,'TD SOP+PROFORM MOD'!$A$5:$AD$750,MATCH(Y$2,'TD SOP+PROFORM MOD'!$B$2:$AD$2,0)+1,0),0)</f>
        <v>0</v>
      </c>
      <c r="Z184" s="26" t="str">
        <f t="shared" si="46"/>
        <v/>
      </c>
      <c r="AA184" s="25">
        <f>IFERROR(VLOOKUP($A184,'TD SOP+PROFORM MOD'!$A$5:$AD$750,MATCH(AA$4,'TD SOP+PROFORM MOD'!$B$2:$AD$2,0)+1,0),0)+IFERROR(VLOOKUP($A184,'TD SOP+PROFORM MOD'!$A$5:$AD$750,MATCH(AA$2,'TD SOP+PROFORM MOD'!$B$2:$AD$2,0)+1,0),0)</f>
        <v>0</v>
      </c>
      <c r="AB184" s="25">
        <f>IFERROR(VLOOKUP($A184,'TD SOP+PROFORM MOD'!$A$5:$AD$750,MATCH(AB$4,'TD SOP+PROFORM MOD'!$B$2:$AD$2,0)+1,0),0)+IFERROR(VLOOKUP($A184,'TD SOP+PROFORM MOD'!$A$5:$AD$750,MATCH(AB$2,'TD SOP+PROFORM MOD'!$B$2:$AD$2,0)+1,0),0)</f>
        <v>0</v>
      </c>
      <c r="AC184" s="26" t="str">
        <f t="shared" si="47"/>
        <v/>
      </c>
      <c r="AD184" s="25">
        <f>IFERROR(VLOOKUP($A184,'TD SOP+PROFORM MOD'!$A$5:$AD$750,MATCH(AD$4,'TD SOP+PROFORM MOD'!$B$2:$AD$2,0)+1,0),0)+IFERROR(VLOOKUP($A184,'TD SOP+PROFORM MOD'!$A$5:$AD$750,MATCH(AD$2,'TD SOP+PROFORM MOD'!$B$2:$AD$2,0)+1,0),0)</f>
        <v>0</v>
      </c>
      <c r="AE184" s="25">
        <f>IFERROR(VLOOKUP($A184,'TD SOP+PROFORM MOD'!$A$5:$AD$750,MATCH(AE$4,'TD SOP+PROFORM MOD'!$B$2:$AD$2,0)+1,0),0)+IFERROR(VLOOKUP($A184,'TD SOP+PROFORM MOD'!$A$5:$AD$750,MATCH(AE$2,'TD SOP+PROFORM MOD'!$B$2:$AD$2,0)+1,0),0)</f>
        <v>0</v>
      </c>
      <c r="AF184" s="26" t="str">
        <f t="shared" si="48"/>
        <v/>
      </c>
      <c r="AG184" s="25">
        <f>IFERROR(VLOOKUP($A184,'TD SOP+PROFORM MOD'!$A$5:$AD$750,MATCH(AG$4,'TD SOP+PROFORM MOD'!$B$2:$AD$2,0)+1,0),0)+IFERROR(VLOOKUP($A184,'TD SOP+PROFORM MOD'!$A$5:$AD$750,MATCH(AG$2,'TD SOP+PROFORM MOD'!$B$2:$AD$2,0)+1,0),0)</f>
        <v>0</v>
      </c>
      <c r="AH184" s="25">
        <f>IFERROR(VLOOKUP($A184,'TD SOP+PROFORM MOD'!$A$5:$AD$750,MATCH(AH$4,'TD SOP+PROFORM MOD'!$B$2:$AD$2,0)+1,0),0)+IFERROR(VLOOKUP($A184,'TD SOP+PROFORM MOD'!$A$5:$AD$750,MATCH(AH$2,'TD SOP+PROFORM MOD'!$B$2:$AD$2,0)+1,0),0)</f>
        <v>0</v>
      </c>
      <c r="AI184" s="26" t="str">
        <f t="shared" si="49"/>
        <v/>
      </c>
      <c r="AJ184" s="25">
        <f>IFERROR(VLOOKUP($A184,'TD SOP+PROFORM MOD'!$A$5:$AD$750,MATCH(AJ$4,'TD SOP+PROFORM MOD'!$B$2:$AD$2,0)+1,0),0)+IFERROR(VLOOKUP($A184,'TD SOP+PROFORM MOD'!$A$5:$AD$750,MATCH(AJ$2,'TD SOP+PROFORM MOD'!$B$2:$AD$2,0)+1,0),0)</f>
        <v>0</v>
      </c>
      <c r="AK184" s="25">
        <f>IFERROR(VLOOKUP($A184,'TD SOP+PROFORM MOD'!$A$5:$AD$750,MATCH(AK$4,'TD SOP+PROFORM MOD'!$B$2:$AD$2,0)+1,0),0)+IFERROR(VLOOKUP($A184,'TD SOP+PROFORM MOD'!$A$5:$AD$750,MATCH(AK$2,'TD SOP+PROFORM MOD'!$B$2:$AD$2,0)+1,0),0)</f>
        <v>0</v>
      </c>
      <c r="AL184" s="26" t="str">
        <f t="shared" si="50"/>
        <v/>
      </c>
      <c r="AM184" s="25">
        <f t="shared" si="52"/>
        <v>0</v>
      </c>
      <c r="AN184" s="25">
        <f t="shared" si="52"/>
        <v>0</v>
      </c>
      <c r="AO184" s="26" t="str">
        <f t="shared" si="51"/>
        <v/>
      </c>
      <c r="AR184" s="25">
        <f>SUMIF('B&amp;S YTD LFY'!B:B,"="&amp;A184,'B&amp;S YTD LFY'!C:C)</f>
        <v>0</v>
      </c>
      <c r="AS184" s="25">
        <f t="shared" si="53"/>
        <v>0</v>
      </c>
      <c r="AT184" s="25"/>
    </row>
    <row r="185" spans="1:46" x14ac:dyDescent="0.35">
      <c r="A185" s="24">
        <f>IF(AND('TD SOP+PROFORM MOD'!A182&lt;&gt;"",'TD SOP+PROFORM MOD'!A182&lt;&gt;"TOTAL"),'TD SOP+PROFORM MOD'!A182,0)</f>
        <v>0</v>
      </c>
      <c r="C185" s="25" t="str">
        <f>IFERROR(VLOOKUP($A185,'TD SOP+PROFORM MOD'!$A$5:$AD$750,MATCH(C$4,'TD SOP+PROFORM MOD'!$B$2:$AT$2,0)+1,0),"")</f>
        <v/>
      </c>
      <c r="D185" s="25" t="str">
        <f>IFERROR(VLOOKUP($A185,'TD SOP+PROFORM MOD'!$A$5:$AD$750,MATCH(D$4,'TD SOP+PROFORM MOD'!$B$2:$AT$2,0)+1,0),"")</f>
        <v/>
      </c>
      <c r="E185" s="26" t="str">
        <f t="shared" si="39"/>
        <v/>
      </c>
      <c r="F185" s="25" t="str">
        <f>IFERROR(VLOOKUP($A185,'TD SOP+PROFORM MOD'!$A$5:$AD$750,MATCH(F$4,'TD SOP+PROFORM MOD'!$B$2:$AT$2,0)+1,0),"")</f>
        <v/>
      </c>
      <c r="G185" s="25" t="str">
        <f>IFERROR(VLOOKUP($A185,'TD SOP+PROFORM MOD'!$A$5:$AD$750,MATCH(G$4,'TD SOP+PROFORM MOD'!$B$2:$AT$2,0)+1,0),"")</f>
        <v/>
      </c>
      <c r="H185" s="26" t="str">
        <f t="shared" si="40"/>
        <v/>
      </c>
      <c r="I185" s="25" t="str">
        <f>IFERROR(VLOOKUP($A185,'TD SOP+PROFORM MOD'!$A$5:$AD$750,MATCH(I$4,'TD SOP+PROFORM MOD'!$B$2:$AT$2,0)+1,0),"")</f>
        <v/>
      </c>
      <c r="J185" s="25" t="str">
        <f>IFERROR(VLOOKUP($A185,'TD SOP+PROFORM MOD'!$A$5:$AD$750,MATCH(J$4,'TD SOP+PROFORM MOD'!$B$2:$AT$2,0)+1,0),"")</f>
        <v/>
      </c>
      <c r="K185" s="26" t="str">
        <f t="shared" si="41"/>
        <v/>
      </c>
      <c r="L185" s="25" t="str">
        <f>IFERROR(VLOOKUP($A185,'TD SOP+PROFORM MOD'!$A$5:$AD$750,MATCH(L$4,'TD SOP+PROFORM MOD'!$B$2:$AT$2,0)+1,0),"")</f>
        <v/>
      </c>
      <c r="M185" s="25" t="str">
        <f>IFERROR(VLOOKUP($A185,'TD SOP+PROFORM MOD'!$A$5:$AD$750,MATCH(M$4,'TD SOP+PROFORM MOD'!$B$2:$AT$2,0)+1,0),"")</f>
        <v/>
      </c>
      <c r="N185" s="26" t="str">
        <f t="shared" si="42"/>
        <v/>
      </c>
      <c r="O185" s="25">
        <f>IFERROR(VLOOKUP($A185,'TD SOP+PROFORM MOD'!$A$5:$AD$750,MATCH(O$4,'TD SOP+PROFORM MOD'!$B$2:$AD$2,0)+1,0),0)+IFERROR(VLOOKUP($A185,'TD SOP+PROFORM MOD'!$A$5:$AD$750,MATCH(O$2,'TD SOP+PROFORM MOD'!$B$2:$AD$2,0)+1,0),0)</f>
        <v>0</v>
      </c>
      <c r="P185" s="25">
        <f>IFERROR(VLOOKUP($A185,'TD SOP+PROFORM MOD'!$A$5:$AD$750,MATCH(P$4,'TD SOP+PROFORM MOD'!$B$2:$AD$2,0)+1,0),0)+IFERROR(VLOOKUP($A185,'TD SOP+PROFORM MOD'!$A$5:$AD$750,MATCH(P$2,'TD SOP+PROFORM MOD'!$B$2:$AD$2,0)+1,0),0)</f>
        <v>0</v>
      </c>
      <c r="Q185" s="26" t="str">
        <f t="shared" si="43"/>
        <v/>
      </c>
      <c r="R185" s="25">
        <f>IFERROR(VLOOKUP($A185,'TD SOP+PROFORM MOD'!$A$5:$AD$750,MATCH(R$4,'TD SOP+PROFORM MOD'!$B$2:$AD$2,0)+1,0),0)+IFERROR(VLOOKUP($A185,'TD SOP+PROFORM MOD'!$A$5:$AD$750,MATCH(R$2,'TD SOP+PROFORM MOD'!$B$2:$AD$2,0)+1,0),0)</f>
        <v>0</v>
      </c>
      <c r="S185" s="25">
        <f>IFERROR(VLOOKUP($A185,'TD SOP+PROFORM MOD'!$A$5:$AD$750,MATCH(S$4,'TD SOP+PROFORM MOD'!$B$2:$AD$2,0)+1,0),0)+IFERROR(VLOOKUP($A185,'TD SOP+PROFORM MOD'!$A$5:$AD$750,MATCH(S$2,'TD SOP+PROFORM MOD'!$B$2:$AD$2,0)+1,0),0)</f>
        <v>0</v>
      </c>
      <c r="T185" s="26" t="str">
        <f t="shared" si="44"/>
        <v/>
      </c>
      <c r="U185" s="25">
        <f>IFERROR(VLOOKUP($A185,'TD SOP+PROFORM MOD'!$A$5:$AD$750,MATCH(U$4,'TD SOP+PROFORM MOD'!$B$2:$AD$2,0)+1,0),0)+IFERROR(VLOOKUP($A185,'TD SOP+PROFORM MOD'!$A$5:$AD$750,MATCH(U$2,'TD SOP+PROFORM MOD'!$B$2:$AD$2,0)+1,0),0)</f>
        <v>0</v>
      </c>
      <c r="V185" s="25">
        <f>IFERROR(VLOOKUP($A185,'TD SOP+PROFORM MOD'!$A$5:$AD$750,MATCH(V$4,'TD SOP+PROFORM MOD'!$B$2:$AD$2,0)+1,0),0)+IFERROR(VLOOKUP($A185,'TD SOP+PROFORM MOD'!$A$5:$AD$750,MATCH(V$2,'TD SOP+PROFORM MOD'!$B$2:$AD$2,0)+1,0),0)</f>
        <v>0</v>
      </c>
      <c r="W185" s="26" t="str">
        <f t="shared" si="45"/>
        <v/>
      </c>
      <c r="X185" s="25">
        <f>IFERROR(VLOOKUP($A185,'TD SOP+PROFORM MOD'!$A$5:$AD$750,MATCH(X$4,'TD SOP+PROFORM MOD'!$B$2:$AD$2,0)+1,0),0)+IFERROR(VLOOKUP($A185,'TD SOP+PROFORM MOD'!$A$5:$AD$750,MATCH(X$2,'TD SOP+PROFORM MOD'!$B$2:$AD$2,0)+1,0),0)</f>
        <v>0</v>
      </c>
      <c r="Y185" s="25">
        <f>IFERROR(VLOOKUP($A185,'TD SOP+PROFORM MOD'!$A$5:$AD$750,MATCH(Y$4,'TD SOP+PROFORM MOD'!$B$2:$AD$2,0)+1,0),0)+IFERROR(VLOOKUP($A185,'TD SOP+PROFORM MOD'!$A$5:$AD$750,MATCH(Y$2,'TD SOP+PROFORM MOD'!$B$2:$AD$2,0)+1,0),0)</f>
        <v>0</v>
      </c>
      <c r="Z185" s="26" t="str">
        <f t="shared" si="46"/>
        <v/>
      </c>
      <c r="AA185" s="25">
        <f>IFERROR(VLOOKUP($A185,'TD SOP+PROFORM MOD'!$A$5:$AD$750,MATCH(AA$4,'TD SOP+PROFORM MOD'!$B$2:$AD$2,0)+1,0),0)+IFERROR(VLOOKUP($A185,'TD SOP+PROFORM MOD'!$A$5:$AD$750,MATCH(AA$2,'TD SOP+PROFORM MOD'!$B$2:$AD$2,0)+1,0),0)</f>
        <v>0</v>
      </c>
      <c r="AB185" s="25">
        <f>IFERROR(VLOOKUP($A185,'TD SOP+PROFORM MOD'!$A$5:$AD$750,MATCH(AB$4,'TD SOP+PROFORM MOD'!$B$2:$AD$2,0)+1,0),0)+IFERROR(VLOOKUP($A185,'TD SOP+PROFORM MOD'!$A$5:$AD$750,MATCH(AB$2,'TD SOP+PROFORM MOD'!$B$2:$AD$2,0)+1,0),0)</f>
        <v>0</v>
      </c>
      <c r="AC185" s="26" t="str">
        <f t="shared" si="47"/>
        <v/>
      </c>
      <c r="AD185" s="25">
        <f>IFERROR(VLOOKUP($A185,'TD SOP+PROFORM MOD'!$A$5:$AD$750,MATCH(AD$4,'TD SOP+PROFORM MOD'!$B$2:$AD$2,0)+1,0),0)+IFERROR(VLOOKUP($A185,'TD SOP+PROFORM MOD'!$A$5:$AD$750,MATCH(AD$2,'TD SOP+PROFORM MOD'!$B$2:$AD$2,0)+1,0),0)</f>
        <v>0</v>
      </c>
      <c r="AE185" s="25">
        <f>IFERROR(VLOOKUP($A185,'TD SOP+PROFORM MOD'!$A$5:$AD$750,MATCH(AE$4,'TD SOP+PROFORM MOD'!$B$2:$AD$2,0)+1,0),0)+IFERROR(VLOOKUP($A185,'TD SOP+PROFORM MOD'!$A$5:$AD$750,MATCH(AE$2,'TD SOP+PROFORM MOD'!$B$2:$AD$2,0)+1,0),0)</f>
        <v>0</v>
      </c>
      <c r="AF185" s="26" t="str">
        <f t="shared" si="48"/>
        <v/>
      </c>
      <c r="AG185" s="25">
        <f>IFERROR(VLOOKUP($A185,'TD SOP+PROFORM MOD'!$A$5:$AD$750,MATCH(AG$4,'TD SOP+PROFORM MOD'!$B$2:$AD$2,0)+1,0),0)+IFERROR(VLOOKUP($A185,'TD SOP+PROFORM MOD'!$A$5:$AD$750,MATCH(AG$2,'TD SOP+PROFORM MOD'!$B$2:$AD$2,0)+1,0),0)</f>
        <v>0</v>
      </c>
      <c r="AH185" s="25">
        <f>IFERROR(VLOOKUP($A185,'TD SOP+PROFORM MOD'!$A$5:$AD$750,MATCH(AH$4,'TD SOP+PROFORM MOD'!$B$2:$AD$2,0)+1,0),0)+IFERROR(VLOOKUP($A185,'TD SOP+PROFORM MOD'!$A$5:$AD$750,MATCH(AH$2,'TD SOP+PROFORM MOD'!$B$2:$AD$2,0)+1,0),0)</f>
        <v>0</v>
      </c>
      <c r="AI185" s="26" t="str">
        <f t="shared" si="49"/>
        <v/>
      </c>
      <c r="AJ185" s="25">
        <f>IFERROR(VLOOKUP($A185,'TD SOP+PROFORM MOD'!$A$5:$AD$750,MATCH(AJ$4,'TD SOP+PROFORM MOD'!$B$2:$AD$2,0)+1,0),0)+IFERROR(VLOOKUP($A185,'TD SOP+PROFORM MOD'!$A$5:$AD$750,MATCH(AJ$2,'TD SOP+PROFORM MOD'!$B$2:$AD$2,0)+1,0),0)</f>
        <v>0</v>
      </c>
      <c r="AK185" s="25">
        <f>IFERROR(VLOOKUP($A185,'TD SOP+PROFORM MOD'!$A$5:$AD$750,MATCH(AK$4,'TD SOP+PROFORM MOD'!$B$2:$AD$2,0)+1,0),0)+IFERROR(VLOOKUP($A185,'TD SOP+PROFORM MOD'!$A$5:$AD$750,MATCH(AK$2,'TD SOP+PROFORM MOD'!$B$2:$AD$2,0)+1,0),0)</f>
        <v>0</v>
      </c>
      <c r="AL185" s="26" t="str">
        <f t="shared" si="50"/>
        <v/>
      </c>
      <c r="AM185" s="25">
        <f t="shared" si="52"/>
        <v>0</v>
      </c>
      <c r="AN185" s="25">
        <f t="shared" si="52"/>
        <v>0</v>
      </c>
      <c r="AO185" s="26" t="str">
        <f t="shared" si="51"/>
        <v/>
      </c>
      <c r="AR185" s="25">
        <f>SUMIF('B&amp;S YTD LFY'!B:B,"="&amp;A185,'B&amp;S YTD LFY'!C:C)</f>
        <v>0</v>
      </c>
      <c r="AS185" s="25">
        <f t="shared" si="53"/>
        <v>0</v>
      </c>
      <c r="AT185" s="25"/>
    </row>
    <row r="186" spans="1:46" x14ac:dyDescent="0.35">
      <c r="A186" s="24">
        <f>IF(AND('TD SOP+PROFORM MOD'!A183&lt;&gt;"",'TD SOP+PROFORM MOD'!A183&lt;&gt;"TOTAL"),'TD SOP+PROFORM MOD'!A183,0)</f>
        <v>0</v>
      </c>
      <c r="C186" s="25" t="str">
        <f>IFERROR(VLOOKUP($A186,'TD SOP+PROFORM MOD'!$A$5:$AD$750,MATCH(C$4,'TD SOP+PROFORM MOD'!$B$2:$AT$2,0)+1,0),"")</f>
        <v/>
      </c>
      <c r="D186" s="25" t="str">
        <f>IFERROR(VLOOKUP($A186,'TD SOP+PROFORM MOD'!$A$5:$AD$750,MATCH(D$4,'TD SOP+PROFORM MOD'!$B$2:$AT$2,0)+1,0),"")</f>
        <v/>
      </c>
      <c r="E186" s="26" t="str">
        <f t="shared" si="39"/>
        <v/>
      </c>
      <c r="F186" s="25" t="str">
        <f>IFERROR(VLOOKUP($A186,'TD SOP+PROFORM MOD'!$A$5:$AD$750,MATCH(F$4,'TD SOP+PROFORM MOD'!$B$2:$AT$2,0)+1,0),"")</f>
        <v/>
      </c>
      <c r="G186" s="25" t="str">
        <f>IFERROR(VLOOKUP($A186,'TD SOP+PROFORM MOD'!$A$5:$AD$750,MATCH(G$4,'TD SOP+PROFORM MOD'!$B$2:$AT$2,0)+1,0),"")</f>
        <v/>
      </c>
      <c r="H186" s="26" t="str">
        <f t="shared" si="40"/>
        <v/>
      </c>
      <c r="I186" s="25" t="str">
        <f>IFERROR(VLOOKUP($A186,'TD SOP+PROFORM MOD'!$A$5:$AD$750,MATCH(I$4,'TD SOP+PROFORM MOD'!$B$2:$AT$2,0)+1,0),"")</f>
        <v/>
      </c>
      <c r="J186" s="25" t="str">
        <f>IFERROR(VLOOKUP($A186,'TD SOP+PROFORM MOD'!$A$5:$AD$750,MATCH(J$4,'TD SOP+PROFORM MOD'!$B$2:$AT$2,0)+1,0),"")</f>
        <v/>
      </c>
      <c r="K186" s="26" t="str">
        <f t="shared" si="41"/>
        <v/>
      </c>
      <c r="L186" s="25" t="str">
        <f>IFERROR(VLOOKUP($A186,'TD SOP+PROFORM MOD'!$A$5:$AD$750,MATCH(L$4,'TD SOP+PROFORM MOD'!$B$2:$AT$2,0)+1,0),"")</f>
        <v/>
      </c>
      <c r="M186" s="25" t="str">
        <f>IFERROR(VLOOKUP($A186,'TD SOP+PROFORM MOD'!$A$5:$AD$750,MATCH(M$4,'TD SOP+PROFORM MOD'!$B$2:$AT$2,0)+1,0),"")</f>
        <v/>
      </c>
      <c r="N186" s="26" t="str">
        <f t="shared" si="42"/>
        <v/>
      </c>
      <c r="O186" s="25">
        <f>IFERROR(VLOOKUP($A186,'TD SOP+PROFORM MOD'!$A$5:$AD$750,MATCH(O$4,'TD SOP+PROFORM MOD'!$B$2:$AD$2,0)+1,0),0)+IFERROR(VLOOKUP($A186,'TD SOP+PROFORM MOD'!$A$5:$AD$750,MATCH(O$2,'TD SOP+PROFORM MOD'!$B$2:$AD$2,0)+1,0),0)</f>
        <v>0</v>
      </c>
      <c r="P186" s="25">
        <f>IFERROR(VLOOKUP($A186,'TD SOP+PROFORM MOD'!$A$5:$AD$750,MATCH(P$4,'TD SOP+PROFORM MOD'!$B$2:$AD$2,0)+1,0),0)+IFERROR(VLOOKUP($A186,'TD SOP+PROFORM MOD'!$A$5:$AD$750,MATCH(P$2,'TD SOP+PROFORM MOD'!$B$2:$AD$2,0)+1,0),0)</f>
        <v>0</v>
      </c>
      <c r="Q186" s="26" t="str">
        <f t="shared" si="43"/>
        <v/>
      </c>
      <c r="R186" s="25">
        <f>IFERROR(VLOOKUP($A186,'TD SOP+PROFORM MOD'!$A$5:$AD$750,MATCH(R$4,'TD SOP+PROFORM MOD'!$B$2:$AD$2,0)+1,0),0)+IFERROR(VLOOKUP($A186,'TD SOP+PROFORM MOD'!$A$5:$AD$750,MATCH(R$2,'TD SOP+PROFORM MOD'!$B$2:$AD$2,0)+1,0),0)</f>
        <v>0</v>
      </c>
      <c r="S186" s="25">
        <f>IFERROR(VLOOKUP($A186,'TD SOP+PROFORM MOD'!$A$5:$AD$750,MATCH(S$4,'TD SOP+PROFORM MOD'!$B$2:$AD$2,0)+1,0),0)+IFERROR(VLOOKUP($A186,'TD SOP+PROFORM MOD'!$A$5:$AD$750,MATCH(S$2,'TD SOP+PROFORM MOD'!$B$2:$AD$2,0)+1,0),0)</f>
        <v>0</v>
      </c>
      <c r="T186" s="26" t="str">
        <f t="shared" si="44"/>
        <v/>
      </c>
      <c r="U186" s="25">
        <f>IFERROR(VLOOKUP($A186,'TD SOP+PROFORM MOD'!$A$5:$AD$750,MATCH(U$4,'TD SOP+PROFORM MOD'!$B$2:$AD$2,0)+1,0),0)+IFERROR(VLOOKUP($A186,'TD SOP+PROFORM MOD'!$A$5:$AD$750,MATCH(U$2,'TD SOP+PROFORM MOD'!$B$2:$AD$2,0)+1,0),0)</f>
        <v>0</v>
      </c>
      <c r="V186" s="25">
        <f>IFERROR(VLOOKUP($A186,'TD SOP+PROFORM MOD'!$A$5:$AD$750,MATCH(V$4,'TD SOP+PROFORM MOD'!$B$2:$AD$2,0)+1,0),0)+IFERROR(VLOOKUP($A186,'TD SOP+PROFORM MOD'!$A$5:$AD$750,MATCH(V$2,'TD SOP+PROFORM MOD'!$B$2:$AD$2,0)+1,0),0)</f>
        <v>0</v>
      </c>
      <c r="W186" s="26" t="str">
        <f t="shared" si="45"/>
        <v/>
      </c>
      <c r="X186" s="25">
        <f>IFERROR(VLOOKUP($A186,'TD SOP+PROFORM MOD'!$A$5:$AD$750,MATCH(X$4,'TD SOP+PROFORM MOD'!$B$2:$AD$2,0)+1,0),0)+IFERROR(VLOOKUP($A186,'TD SOP+PROFORM MOD'!$A$5:$AD$750,MATCH(X$2,'TD SOP+PROFORM MOD'!$B$2:$AD$2,0)+1,0),0)</f>
        <v>0</v>
      </c>
      <c r="Y186" s="25">
        <f>IFERROR(VLOOKUP($A186,'TD SOP+PROFORM MOD'!$A$5:$AD$750,MATCH(Y$4,'TD SOP+PROFORM MOD'!$B$2:$AD$2,0)+1,0),0)+IFERROR(VLOOKUP($A186,'TD SOP+PROFORM MOD'!$A$5:$AD$750,MATCH(Y$2,'TD SOP+PROFORM MOD'!$B$2:$AD$2,0)+1,0),0)</f>
        <v>0</v>
      </c>
      <c r="Z186" s="26" t="str">
        <f t="shared" si="46"/>
        <v/>
      </c>
      <c r="AA186" s="25">
        <f>IFERROR(VLOOKUP($A186,'TD SOP+PROFORM MOD'!$A$5:$AD$750,MATCH(AA$4,'TD SOP+PROFORM MOD'!$B$2:$AD$2,0)+1,0),0)+IFERROR(VLOOKUP($A186,'TD SOP+PROFORM MOD'!$A$5:$AD$750,MATCH(AA$2,'TD SOP+PROFORM MOD'!$B$2:$AD$2,0)+1,0),0)</f>
        <v>0</v>
      </c>
      <c r="AB186" s="25">
        <f>IFERROR(VLOOKUP($A186,'TD SOP+PROFORM MOD'!$A$5:$AD$750,MATCH(AB$4,'TD SOP+PROFORM MOD'!$B$2:$AD$2,0)+1,0),0)+IFERROR(VLOOKUP($A186,'TD SOP+PROFORM MOD'!$A$5:$AD$750,MATCH(AB$2,'TD SOP+PROFORM MOD'!$B$2:$AD$2,0)+1,0),0)</f>
        <v>0</v>
      </c>
      <c r="AC186" s="26" t="str">
        <f t="shared" si="47"/>
        <v/>
      </c>
      <c r="AD186" s="25">
        <f>IFERROR(VLOOKUP($A186,'TD SOP+PROFORM MOD'!$A$5:$AD$750,MATCH(AD$4,'TD SOP+PROFORM MOD'!$B$2:$AD$2,0)+1,0),0)+IFERROR(VLOOKUP($A186,'TD SOP+PROFORM MOD'!$A$5:$AD$750,MATCH(AD$2,'TD SOP+PROFORM MOD'!$B$2:$AD$2,0)+1,0),0)</f>
        <v>0</v>
      </c>
      <c r="AE186" s="25">
        <f>IFERROR(VLOOKUP($A186,'TD SOP+PROFORM MOD'!$A$5:$AD$750,MATCH(AE$4,'TD SOP+PROFORM MOD'!$B$2:$AD$2,0)+1,0),0)+IFERROR(VLOOKUP($A186,'TD SOP+PROFORM MOD'!$A$5:$AD$750,MATCH(AE$2,'TD SOP+PROFORM MOD'!$B$2:$AD$2,0)+1,0),0)</f>
        <v>0</v>
      </c>
      <c r="AF186" s="26" t="str">
        <f t="shared" si="48"/>
        <v/>
      </c>
      <c r="AG186" s="25">
        <f>IFERROR(VLOOKUP($A186,'TD SOP+PROFORM MOD'!$A$5:$AD$750,MATCH(AG$4,'TD SOP+PROFORM MOD'!$B$2:$AD$2,0)+1,0),0)+IFERROR(VLOOKUP($A186,'TD SOP+PROFORM MOD'!$A$5:$AD$750,MATCH(AG$2,'TD SOP+PROFORM MOD'!$B$2:$AD$2,0)+1,0),0)</f>
        <v>0</v>
      </c>
      <c r="AH186" s="25">
        <f>IFERROR(VLOOKUP($A186,'TD SOP+PROFORM MOD'!$A$5:$AD$750,MATCH(AH$4,'TD SOP+PROFORM MOD'!$B$2:$AD$2,0)+1,0),0)+IFERROR(VLOOKUP($A186,'TD SOP+PROFORM MOD'!$A$5:$AD$750,MATCH(AH$2,'TD SOP+PROFORM MOD'!$B$2:$AD$2,0)+1,0),0)</f>
        <v>0</v>
      </c>
      <c r="AI186" s="26" t="str">
        <f t="shared" si="49"/>
        <v/>
      </c>
      <c r="AJ186" s="25">
        <f>IFERROR(VLOOKUP($A186,'TD SOP+PROFORM MOD'!$A$5:$AD$750,MATCH(AJ$4,'TD SOP+PROFORM MOD'!$B$2:$AD$2,0)+1,0),0)+IFERROR(VLOOKUP($A186,'TD SOP+PROFORM MOD'!$A$5:$AD$750,MATCH(AJ$2,'TD SOP+PROFORM MOD'!$B$2:$AD$2,0)+1,0),0)</f>
        <v>0</v>
      </c>
      <c r="AK186" s="25">
        <f>IFERROR(VLOOKUP($A186,'TD SOP+PROFORM MOD'!$A$5:$AD$750,MATCH(AK$4,'TD SOP+PROFORM MOD'!$B$2:$AD$2,0)+1,0),0)+IFERROR(VLOOKUP($A186,'TD SOP+PROFORM MOD'!$A$5:$AD$750,MATCH(AK$2,'TD SOP+PROFORM MOD'!$B$2:$AD$2,0)+1,0),0)</f>
        <v>0</v>
      </c>
      <c r="AL186" s="26" t="str">
        <f t="shared" si="50"/>
        <v/>
      </c>
      <c r="AM186" s="25">
        <f t="shared" si="52"/>
        <v>0</v>
      </c>
      <c r="AN186" s="25">
        <f t="shared" si="52"/>
        <v>0</v>
      </c>
      <c r="AO186" s="26" t="str">
        <f t="shared" si="51"/>
        <v/>
      </c>
      <c r="AR186" s="25">
        <f>SUMIF('B&amp;S YTD LFY'!B:B,"="&amp;A186,'B&amp;S YTD LFY'!C:C)</f>
        <v>0</v>
      </c>
      <c r="AS186" s="25">
        <f t="shared" si="53"/>
        <v>0</v>
      </c>
      <c r="AT186" s="25"/>
    </row>
    <row r="187" spans="1:46" x14ac:dyDescent="0.35">
      <c r="A187" s="24">
        <f>IF(AND('TD SOP+PROFORM MOD'!A184&lt;&gt;"",'TD SOP+PROFORM MOD'!A184&lt;&gt;"TOTAL"),'TD SOP+PROFORM MOD'!A184,0)</f>
        <v>0</v>
      </c>
      <c r="C187" s="25" t="str">
        <f>IFERROR(VLOOKUP($A187,'TD SOP+PROFORM MOD'!$A$5:$AD$750,MATCH(C$4,'TD SOP+PROFORM MOD'!$B$2:$AT$2,0)+1,0),"")</f>
        <v/>
      </c>
      <c r="D187" s="25" t="str">
        <f>IFERROR(VLOOKUP($A187,'TD SOP+PROFORM MOD'!$A$5:$AD$750,MATCH(D$4,'TD SOP+PROFORM MOD'!$B$2:$AT$2,0)+1,0),"")</f>
        <v/>
      </c>
      <c r="E187" s="26" t="str">
        <f t="shared" si="39"/>
        <v/>
      </c>
      <c r="F187" s="25" t="str">
        <f>IFERROR(VLOOKUP($A187,'TD SOP+PROFORM MOD'!$A$5:$AD$750,MATCH(F$4,'TD SOP+PROFORM MOD'!$B$2:$AT$2,0)+1,0),"")</f>
        <v/>
      </c>
      <c r="G187" s="25" t="str">
        <f>IFERROR(VLOOKUP($A187,'TD SOP+PROFORM MOD'!$A$5:$AD$750,MATCH(G$4,'TD SOP+PROFORM MOD'!$B$2:$AT$2,0)+1,0),"")</f>
        <v/>
      </c>
      <c r="H187" s="26" t="str">
        <f t="shared" si="40"/>
        <v/>
      </c>
      <c r="I187" s="25" t="str">
        <f>IFERROR(VLOOKUP($A187,'TD SOP+PROFORM MOD'!$A$5:$AD$750,MATCH(I$4,'TD SOP+PROFORM MOD'!$B$2:$AT$2,0)+1,0),"")</f>
        <v/>
      </c>
      <c r="J187" s="25" t="str">
        <f>IFERROR(VLOOKUP($A187,'TD SOP+PROFORM MOD'!$A$5:$AD$750,MATCH(J$4,'TD SOP+PROFORM MOD'!$B$2:$AT$2,0)+1,0),"")</f>
        <v/>
      </c>
      <c r="K187" s="26" t="str">
        <f t="shared" si="41"/>
        <v/>
      </c>
      <c r="L187" s="25" t="str">
        <f>IFERROR(VLOOKUP($A187,'TD SOP+PROFORM MOD'!$A$5:$AD$750,MATCH(L$4,'TD SOP+PROFORM MOD'!$B$2:$AT$2,0)+1,0),"")</f>
        <v/>
      </c>
      <c r="M187" s="25" t="str">
        <f>IFERROR(VLOOKUP($A187,'TD SOP+PROFORM MOD'!$A$5:$AD$750,MATCH(M$4,'TD SOP+PROFORM MOD'!$B$2:$AT$2,0)+1,0),"")</f>
        <v/>
      </c>
      <c r="N187" s="26" t="str">
        <f t="shared" si="42"/>
        <v/>
      </c>
      <c r="O187" s="25">
        <f>IFERROR(VLOOKUP($A187,'TD SOP+PROFORM MOD'!$A$5:$AD$750,MATCH(O$4,'TD SOP+PROFORM MOD'!$B$2:$AD$2,0)+1,0),0)+IFERROR(VLOOKUP($A187,'TD SOP+PROFORM MOD'!$A$5:$AD$750,MATCH(O$2,'TD SOP+PROFORM MOD'!$B$2:$AD$2,0)+1,0),0)</f>
        <v>0</v>
      </c>
      <c r="P187" s="25">
        <f>IFERROR(VLOOKUP($A187,'TD SOP+PROFORM MOD'!$A$5:$AD$750,MATCH(P$4,'TD SOP+PROFORM MOD'!$B$2:$AD$2,0)+1,0),0)+IFERROR(VLOOKUP($A187,'TD SOP+PROFORM MOD'!$A$5:$AD$750,MATCH(P$2,'TD SOP+PROFORM MOD'!$B$2:$AD$2,0)+1,0),0)</f>
        <v>0</v>
      </c>
      <c r="Q187" s="26" t="str">
        <f t="shared" si="43"/>
        <v/>
      </c>
      <c r="R187" s="25">
        <f>IFERROR(VLOOKUP($A187,'TD SOP+PROFORM MOD'!$A$5:$AD$750,MATCH(R$4,'TD SOP+PROFORM MOD'!$B$2:$AD$2,0)+1,0),0)+IFERROR(VLOOKUP($A187,'TD SOP+PROFORM MOD'!$A$5:$AD$750,MATCH(R$2,'TD SOP+PROFORM MOD'!$B$2:$AD$2,0)+1,0),0)</f>
        <v>0</v>
      </c>
      <c r="S187" s="25">
        <f>IFERROR(VLOOKUP($A187,'TD SOP+PROFORM MOD'!$A$5:$AD$750,MATCH(S$4,'TD SOP+PROFORM MOD'!$B$2:$AD$2,0)+1,0),0)+IFERROR(VLOOKUP($A187,'TD SOP+PROFORM MOD'!$A$5:$AD$750,MATCH(S$2,'TD SOP+PROFORM MOD'!$B$2:$AD$2,0)+1,0),0)</f>
        <v>0</v>
      </c>
      <c r="T187" s="26" t="str">
        <f t="shared" si="44"/>
        <v/>
      </c>
      <c r="U187" s="25">
        <f>IFERROR(VLOOKUP($A187,'TD SOP+PROFORM MOD'!$A$5:$AD$750,MATCH(U$4,'TD SOP+PROFORM MOD'!$B$2:$AD$2,0)+1,0),0)+IFERROR(VLOOKUP($A187,'TD SOP+PROFORM MOD'!$A$5:$AD$750,MATCH(U$2,'TD SOP+PROFORM MOD'!$B$2:$AD$2,0)+1,0),0)</f>
        <v>0</v>
      </c>
      <c r="V187" s="25">
        <f>IFERROR(VLOOKUP($A187,'TD SOP+PROFORM MOD'!$A$5:$AD$750,MATCH(V$4,'TD SOP+PROFORM MOD'!$B$2:$AD$2,0)+1,0),0)+IFERROR(VLOOKUP($A187,'TD SOP+PROFORM MOD'!$A$5:$AD$750,MATCH(V$2,'TD SOP+PROFORM MOD'!$B$2:$AD$2,0)+1,0),0)</f>
        <v>0</v>
      </c>
      <c r="W187" s="26" t="str">
        <f t="shared" si="45"/>
        <v/>
      </c>
      <c r="X187" s="25">
        <f>IFERROR(VLOOKUP($A187,'TD SOP+PROFORM MOD'!$A$5:$AD$750,MATCH(X$4,'TD SOP+PROFORM MOD'!$B$2:$AD$2,0)+1,0),0)+IFERROR(VLOOKUP($A187,'TD SOP+PROFORM MOD'!$A$5:$AD$750,MATCH(X$2,'TD SOP+PROFORM MOD'!$B$2:$AD$2,0)+1,0),0)</f>
        <v>0</v>
      </c>
      <c r="Y187" s="25">
        <f>IFERROR(VLOOKUP($A187,'TD SOP+PROFORM MOD'!$A$5:$AD$750,MATCH(Y$4,'TD SOP+PROFORM MOD'!$B$2:$AD$2,0)+1,0),0)+IFERROR(VLOOKUP($A187,'TD SOP+PROFORM MOD'!$A$5:$AD$750,MATCH(Y$2,'TD SOP+PROFORM MOD'!$B$2:$AD$2,0)+1,0),0)</f>
        <v>0</v>
      </c>
      <c r="Z187" s="26" t="str">
        <f t="shared" si="46"/>
        <v/>
      </c>
      <c r="AA187" s="25">
        <f>IFERROR(VLOOKUP($A187,'TD SOP+PROFORM MOD'!$A$5:$AD$750,MATCH(AA$4,'TD SOP+PROFORM MOD'!$B$2:$AD$2,0)+1,0),0)+IFERROR(VLOOKUP($A187,'TD SOP+PROFORM MOD'!$A$5:$AD$750,MATCH(AA$2,'TD SOP+PROFORM MOD'!$B$2:$AD$2,0)+1,0),0)</f>
        <v>0</v>
      </c>
      <c r="AB187" s="25">
        <f>IFERROR(VLOOKUP($A187,'TD SOP+PROFORM MOD'!$A$5:$AD$750,MATCH(AB$4,'TD SOP+PROFORM MOD'!$B$2:$AD$2,0)+1,0),0)+IFERROR(VLOOKUP($A187,'TD SOP+PROFORM MOD'!$A$5:$AD$750,MATCH(AB$2,'TD SOP+PROFORM MOD'!$B$2:$AD$2,0)+1,0),0)</f>
        <v>0</v>
      </c>
      <c r="AC187" s="26" t="str">
        <f t="shared" si="47"/>
        <v/>
      </c>
      <c r="AD187" s="25">
        <f>IFERROR(VLOOKUP($A187,'TD SOP+PROFORM MOD'!$A$5:$AD$750,MATCH(AD$4,'TD SOP+PROFORM MOD'!$B$2:$AD$2,0)+1,0),0)+IFERROR(VLOOKUP($A187,'TD SOP+PROFORM MOD'!$A$5:$AD$750,MATCH(AD$2,'TD SOP+PROFORM MOD'!$B$2:$AD$2,0)+1,0),0)</f>
        <v>0</v>
      </c>
      <c r="AE187" s="25">
        <f>IFERROR(VLOOKUP($A187,'TD SOP+PROFORM MOD'!$A$5:$AD$750,MATCH(AE$4,'TD SOP+PROFORM MOD'!$B$2:$AD$2,0)+1,0),0)+IFERROR(VLOOKUP($A187,'TD SOP+PROFORM MOD'!$A$5:$AD$750,MATCH(AE$2,'TD SOP+PROFORM MOD'!$B$2:$AD$2,0)+1,0),0)</f>
        <v>0</v>
      </c>
      <c r="AF187" s="26" t="str">
        <f t="shared" si="48"/>
        <v/>
      </c>
      <c r="AG187" s="25">
        <f>IFERROR(VLOOKUP($A187,'TD SOP+PROFORM MOD'!$A$5:$AD$750,MATCH(AG$4,'TD SOP+PROFORM MOD'!$B$2:$AD$2,0)+1,0),0)+IFERROR(VLOOKUP($A187,'TD SOP+PROFORM MOD'!$A$5:$AD$750,MATCH(AG$2,'TD SOP+PROFORM MOD'!$B$2:$AD$2,0)+1,0),0)</f>
        <v>0</v>
      </c>
      <c r="AH187" s="25">
        <f>IFERROR(VLOOKUP($A187,'TD SOP+PROFORM MOD'!$A$5:$AD$750,MATCH(AH$4,'TD SOP+PROFORM MOD'!$B$2:$AD$2,0)+1,0),0)+IFERROR(VLOOKUP($A187,'TD SOP+PROFORM MOD'!$A$5:$AD$750,MATCH(AH$2,'TD SOP+PROFORM MOD'!$B$2:$AD$2,0)+1,0),0)</f>
        <v>0</v>
      </c>
      <c r="AI187" s="26" t="str">
        <f t="shared" si="49"/>
        <v/>
      </c>
      <c r="AJ187" s="25">
        <f>IFERROR(VLOOKUP($A187,'TD SOP+PROFORM MOD'!$A$5:$AD$750,MATCH(AJ$4,'TD SOP+PROFORM MOD'!$B$2:$AD$2,0)+1,0),0)+IFERROR(VLOOKUP($A187,'TD SOP+PROFORM MOD'!$A$5:$AD$750,MATCH(AJ$2,'TD SOP+PROFORM MOD'!$B$2:$AD$2,0)+1,0),0)</f>
        <v>0</v>
      </c>
      <c r="AK187" s="25">
        <f>IFERROR(VLOOKUP($A187,'TD SOP+PROFORM MOD'!$A$5:$AD$750,MATCH(AK$4,'TD SOP+PROFORM MOD'!$B$2:$AD$2,0)+1,0),0)+IFERROR(VLOOKUP($A187,'TD SOP+PROFORM MOD'!$A$5:$AD$750,MATCH(AK$2,'TD SOP+PROFORM MOD'!$B$2:$AD$2,0)+1,0),0)</f>
        <v>0</v>
      </c>
      <c r="AL187" s="26" t="str">
        <f t="shared" si="50"/>
        <v/>
      </c>
      <c r="AM187" s="25">
        <f t="shared" si="52"/>
        <v>0</v>
      </c>
      <c r="AN187" s="25">
        <f t="shared" si="52"/>
        <v>0</v>
      </c>
      <c r="AO187" s="26" t="str">
        <f t="shared" si="51"/>
        <v/>
      </c>
      <c r="AR187" s="25">
        <f>SUMIF('B&amp;S YTD LFY'!B:B,"="&amp;A187,'B&amp;S YTD LFY'!C:C)</f>
        <v>0</v>
      </c>
      <c r="AS187" s="25">
        <f t="shared" si="53"/>
        <v>0</v>
      </c>
      <c r="AT187" s="25"/>
    </row>
    <row r="188" spans="1:46" x14ac:dyDescent="0.35">
      <c r="A188" s="24">
        <f>IF(AND('TD SOP+PROFORM MOD'!A185&lt;&gt;"",'TD SOP+PROFORM MOD'!A185&lt;&gt;"TOTAL"),'TD SOP+PROFORM MOD'!A185,0)</f>
        <v>0</v>
      </c>
      <c r="C188" s="25" t="str">
        <f>IFERROR(VLOOKUP($A188,'TD SOP+PROFORM MOD'!$A$5:$AD$750,MATCH(C$4,'TD SOP+PROFORM MOD'!$B$2:$AT$2,0)+1,0),"")</f>
        <v/>
      </c>
      <c r="D188" s="25" t="str">
        <f>IFERROR(VLOOKUP($A188,'TD SOP+PROFORM MOD'!$A$5:$AD$750,MATCH(D$4,'TD SOP+PROFORM MOD'!$B$2:$AT$2,0)+1,0),"")</f>
        <v/>
      </c>
      <c r="E188" s="26" t="str">
        <f t="shared" si="39"/>
        <v/>
      </c>
      <c r="F188" s="25" t="str">
        <f>IFERROR(VLOOKUP($A188,'TD SOP+PROFORM MOD'!$A$5:$AD$750,MATCH(F$4,'TD SOP+PROFORM MOD'!$B$2:$AT$2,0)+1,0),"")</f>
        <v/>
      </c>
      <c r="G188" s="25" t="str">
        <f>IFERROR(VLOOKUP($A188,'TD SOP+PROFORM MOD'!$A$5:$AD$750,MATCH(G$4,'TD SOP+PROFORM MOD'!$B$2:$AT$2,0)+1,0),"")</f>
        <v/>
      </c>
      <c r="H188" s="26" t="str">
        <f t="shared" si="40"/>
        <v/>
      </c>
      <c r="I188" s="25" t="str">
        <f>IFERROR(VLOOKUP($A188,'TD SOP+PROFORM MOD'!$A$5:$AD$750,MATCH(I$4,'TD SOP+PROFORM MOD'!$B$2:$AT$2,0)+1,0),"")</f>
        <v/>
      </c>
      <c r="J188" s="25" t="str">
        <f>IFERROR(VLOOKUP($A188,'TD SOP+PROFORM MOD'!$A$5:$AD$750,MATCH(J$4,'TD SOP+PROFORM MOD'!$B$2:$AT$2,0)+1,0),"")</f>
        <v/>
      </c>
      <c r="K188" s="26" t="str">
        <f t="shared" si="41"/>
        <v/>
      </c>
      <c r="L188" s="25" t="str">
        <f>IFERROR(VLOOKUP($A188,'TD SOP+PROFORM MOD'!$A$5:$AD$750,MATCH(L$4,'TD SOP+PROFORM MOD'!$B$2:$AT$2,0)+1,0),"")</f>
        <v/>
      </c>
      <c r="M188" s="25" t="str">
        <f>IFERROR(VLOOKUP($A188,'TD SOP+PROFORM MOD'!$A$5:$AD$750,MATCH(M$4,'TD SOP+PROFORM MOD'!$B$2:$AT$2,0)+1,0),"")</f>
        <v/>
      </c>
      <c r="N188" s="26" t="str">
        <f t="shared" si="42"/>
        <v/>
      </c>
      <c r="O188" s="25">
        <f>IFERROR(VLOOKUP($A188,'TD SOP+PROFORM MOD'!$A$5:$AD$750,MATCH(O$4,'TD SOP+PROFORM MOD'!$B$2:$AD$2,0)+1,0),0)+IFERROR(VLOOKUP($A188,'TD SOP+PROFORM MOD'!$A$5:$AD$750,MATCH(O$2,'TD SOP+PROFORM MOD'!$B$2:$AD$2,0)+1,0),0)</f>
        <v>0</v>
      </c>
      <c r="P188" s="25">
        <f>IFERROR(VLOOKUP($A188,'TD SOP+PROFORM MOD'!$A$5:$AD$750,MATCH(P$4,'TD SOP+PROFORM MOD'!$B$2:$AD$2,0)+1,0),0)+IFERROR(VLOOKUP($A188,'TD SOP+PROFORM MOD'!$A$5:$AD$750,MATCH(P$2,'TD SOP+PROFORM MOD'!$B$2:$AD$2,0)+1,0),0)</f>
        <v>0</v>
      </c>
      <c r="Q188" s="26" t="str">
        <f t="shared" si="43"/>
        <v/>
      </c>
      <c r="R188" s="25">
        <f>IFERROR(VLOOKUP($A188,'TD SOP+PROFORM MOD'!$A$5:$AD$750,MATCH(R$4,'TD SOP+PROFORM MOD'!$B$2:$AD$2,0)+1,0),0)+IFERROR(VLOOKUP($A188,'TD SOP+PROFORM MOD'!$A$5:$AD$750,MATCH(R$2,'TD SOP+PROFORM MOD'!$B$2:$AD$2,0)+1,0),0)</f>
        <v>0</v>
      </c>
      <c r="S188" s="25">
        <f>IFERROR(VLOOKUP($A188,'TD SOP+PROFORM MOD'!$A$5:$AD$750,MATCH(S$4,'TD SOP+PROFORM MOD'!$B$2:$AD$2,0)+1,0),0)+IFERROR(VLOOKUP($A188,'TD SOP+PROFORM MOD'!$A$5:$AD$750,MATCH(S$2,'TD SOP+PROFORM MOD'!$B$2:$AD$2,0)+1,0),0)</f>
        <v>0</v>
      </c>
      <c r="T188" s="26" t="str">
        <f t="shared" si="44"/>
        <v/>
      </c>
      <c r="U188" s="25">
        <f>IFERROR(VLOOKUP($A188,'TD SOP+PROFORM MOD'!$A$5:$AD$750,MATCH(U$4,'TD SOP+PROFORM MOD'!$B$2:$AD$2,0)+1,0),0)+IFERROR(VLOOKUP($A188,'TD SOP+PROFORM MOD'!$A$5:$AD$750,MATCH(U$2,'TD SOP+PROFORM MOD'!$B$2:$AD$2,0)+1,0),0)</f>
        <v>0</v>
      </c>
      <c r="V188" s="25">
        <f>IFERROR(VLOOKUP($A188,'TD SOP+PROFORM MOD'!$A$5:$AD$750,MATCH(V$4,'TD SOP+PROFORM MOD'!$B$2:$AD$2,0)+1,0),0)+IFERROR(VLOOKUP($A188,'TD SOP+PROFORM MOD'!$A$5:$AD$750,MATCH(V$2,'TD SOP+PROFORM MOD'!$B$2:$AD$2,0)+1,0),0)</f>
        <v>0</v>
      </c>
      <c r="W188" s="26" t="str">
        <f t="shared" si="45"/>
        <v/>
      </c>
      <c r="X188" s="25">
        <f>IFERROR(VLOOKUP($A188,'TD SOP+PROFORM MOD'!$A$5:$AD$750,MATCH(X$4,'TD SOP+PROFORM MOD'!$B$2:$AD$2,0)+1,0),0)+IFERROR(VLOOKUP($A188,'TD SOP+PROFORM MOD'!$A$5:$AD$750,MATCH(X$2,'TD SOP+PROFORM MOD'!$B$2:$AD$2,0)+1,0),0)</f>
        <v>0</v>
      </c>
      <c r="Y188" s="25">
        <f>IFERROR(VLOOKUP($A188,'TD SOP+PROFORM MOD'!$A$5:$AD$750,MATCH(Y$4,'TD SOP+PROFORM MOD'!$B$2:$AD$2,0)+1,0),0)+IFERROR(VLOOKUP($A188,'TD SOP+PROFORM MOD'!$A$5:$AD$750,MATCH(Y$2,'TD SOP+PROFORM MOD'!$B$2:$AD$2,0)+1,0),0)</f>
        <v>0</v>
      </c>
      <c r="Z188" s="26" t="str">
        <f t="shared" si="46"/>
        <v/>
      </c>
      <c r="AA188" s="25">
        <f>IFERROR(VLOOKUP($A188,'TD SOP+PROFORM MOD'!$A$5:$AD$750,MATCH(AA$4,'TD SOP+PROFORM MOD'!$B$2:$AD$2,0)+1,0),0)+IFERROR(VLOOKUP($A188,'TD SOP+PROFORM MOD'!$A$5:$AD$750,MATCH(AA$2,'TD SOP+PROFORM MOD'!$B$2:$AD$2,0)+1,0),0)</f>
        <v>0</v>
      </c>
      <c r="AB188" s="25">
        <f>IFERROR(VLOOKUP($A188,'TD SOP+PROFORM MOD'!$A$5:$AD$750,MATCH(AB$4,'TD SOP+PROFORM MOD'!$B$2:$AD$2,0)+1,0),0)+IFERROR(VLOOKUP($A188,'TD SOP+PROFORM MOD'!$A$5:$AD$750,MATCH(AB$2,'TD SOP+PROFORM MOD'!$B$2:$AD$2,0)+1,0),0)</f>
        <v>0</v>
      </c>
      <c r="AC188" s="26" t="str">
        <f t="shared" si="47"/>
        <v/>
      </c>
      <c r="AD188" s="25">
        <f>IFERROR(VLOOKUP($A188,'TD SOP+PROFORM MOD'!$A$5:$AD$750,MATCH(AD$4,'TD SOP+PROFORM MOD'!$B$2:$AD$2,0)+1,0),0)+IFERROR(VLOOKUP($A188,'TD SOP+PROFORM MOD'!$A$5:$AD$750,MATCH(AD$2,'TD SOP+PROFORM MOD'!$B$2:$AD$2,0)+1,0),0)</f>
        <v>0</v>
      </c>
      <c r="AE188" s="25">
        <f>IFERROR(VLOOKUP($A188,'TD SOP+PROFORM MOD'!$A$5:$AD$750,MATCH(AE$4,'TD SOP+PROFORM MOD'!$B$2:$AD$2,0)+1,0),0)+IFERROR(VLOOKUP($A188,'TD SOP+PROFORM MOD'!$A$5:$AD$750,MATCH(AE$2,'TD SOP+PROFORM MOD'!$B$2:$AD$2,0)+1,0),0)</f>
        <v>0</v>
      </c>
      <c r="AF188" s="26" t="str">
        <f t="shared" si="48"/>
        <v/>
      </c>
      <c r="AG188" s="25">
        <f>IFERROR(VLOOKUP($A188,'TD SOP+PROFORM MOD'!$A$5:$AD$750,MATCH(AG$4,'TD SOP+PROFORM MOD'!$B$2:$AD$2,0)+1,0),0)+IFERROR(VLOOKUP($A188,'TD SOP+PROFORM MOD'!$A$5:$AD$750,MATCH(AG$2,'TD SOP+PROFORM MOD'!$B$2:$AD$2,0)+1,0),0)</f>
        <v>0</v>
      </c>
      <c r="AH188" s="25">
        <f>IFERROR(VLOOKUP($A188,'TD SOP+PROFORM MOD'!$A$5:$AD$750,MATCH(AH$4,'TD SOP+PROFORM MOD'!$B$2:$AD$2,0)+1,0),0)+IFERROR(VLOOKUP($A188,'TD SOP+PROFORM MOD'!$A$5:$AD$750,MATCH(AH$2,'TD SOP+PROFORM MOD'!$B$2:$AD$2,0)+1,0),0)</f>
        <v>0</v>
      </c>
      <c r="AI188" s="26" t="str">
        <f t="shared" si="49"/>
        <v/>
      </c>
      <c r="AJ188" s="25">
        <f>IFERROR(VLOOKUP($A188,'TD SOP+PROFORM MOD'!$A$5:$AD$750,MATCH(AJ$4,'TD SOP+PROFORM MOD'!$B$2:$AD$2,0)+1,0),0)+IFERROR(VLOOKUP($A188,'TD SOP+PROFORM MOD'!$A$5:$AD$750,MATCH(AJ$2,'TD SOP+PROFORM MOD'!$B$2:$AD$2,0)+1,0),0)</f>
        <v>0</v>
      </c>
      <c r="AK188" s="25">
        <f>IFERROR(VLOOKUP($A188,'TD SOP+PROFORM MOD'!$A$5:$AD$750,MATCH(AK$4,'TD SOP+PROFORM MOD'!$B$2:$AD$2,0)+1,0),0)+IFERROR(VLOOKUP($A188,'TD SOP+PROFORM MOD'!$A$5:$AD$750,MATCH(AK$2,'TD SOP+PROFORM MOD'!$B$2:$AD$2,0)+1,0),0)</f>
        <v>0</v>
      </c>
      <c r="AL188" s="26" t="str">
        <f t="shared" si="50"/>
        <v/>
      </c>
      <c r="AM188" s="25">
        <f t="shared" si="52"/>
        <v>0</v>
      </c>
      <c r="AN188" s="25">
        <f t="shared" si="52"/>
        <v>0</v>
      </c>
      <c r="AO188" s="26" t="str">
        <f t="shared" si="51"/>
        <v/>
      </c>
      <c r="AR188" s="25">
        <f>SUMIF('B&amp;S YTD LFY'!B:B,"="&amp;A188,'B&amp;S YTD LFY'!C:C)</f>
        <v>0</v>
      </c>
      <c r="AS188" s="25">
        <f t="shared" si="53"/>
        <v>0</v>
      </c>
      <c r="AT188" s="25"/>
    </row>
    <row r="189" spans="1:46" x14ac:dyDescent="0.35">
      <c r="A189" s="24">
        <f>IF(AND('TD SOP+PROFORM MOD'!A186&lt;&gt;"",'TD SOP+PROFORM MOD'!A186&lt;&gt;"TOTAL"),'TD SOP+PROFORM MOD'!A186,0)</f>
        <v>0</v>
      </c>
      <c r="C189" s="25" t="str">
        <f>IFERROR(VLOOKUP($A189,'TD SOP+PROFORM MOD'!$A$5:$AD$750,MATCH(C$4,'TD SOP+PROFORM MOD'!$B$2:$AT$2,0)+1,0),"")</f>
        <v/>
      </c>
      <c r="D189" s="25" t="str">
        <f>IFERROR(VLOOKUP($A189,'TD SOP+PROFORM MOD'!$A$5:$AD$750,MATCH(D$4,'TD SOP+PROFORM MOD'!$B$2:$AT$2,0)+1,0),"")</f>
        <v/>
      </c>
      <c r="E189" s="26" t="str">
        <f t="shared" si="39"/>
        <v/>
      </c>
      <c r="F189" s="25" t="str">
        <f>IFERROR(VLOOKUP($A189,'TD SOP+PROFORM MOD'!$A$5:$AD$750,MATCH(F$4,'TD SOP+PROFORM MOD'!$B$2:$AT$2,0)+1,0),"")</f>
        <v/>
      </c>
      <c r="G189" s="25" t="str">
        <f>IFERROR(VLOOKUP($A189,'TD SOP+PROFORM MOD'!$A$5:$AD$750,MATCH(G$4,'TD SOP+PROFORM MOD'!$B$2:$AT$2,0)+1,0),"")</f>
        <v/>
      </c>
      <c r="H189" s="26" t="str">
        <f t="shared" si="40"/>
        <v/>
      </c>
      <c r="I189" s="25" t="str">
        <f>IFERROR(VLOOKUP($A189,'TD SOP+PROFORM MOD'!$A$5:$AD$750,MATCH(I$4,'TD SOP+PROFORM MOD'!$B$2:$AT$2,0)+1,0),"")</f>
        <v/>
      </c>
      <c r="J189" s="25" t="str">
        <f>IFERROR(VLOOKUP($A189,'TD SOP+PROFORM MOD'!$A$5:$AD$750,MATCH(J$4,'TD SOP+PROFORM MOD'!$B$2:$AT$2,0)+1,0),"")</f>
        <v/>
      </c>
      <c r="K189" s="26" t="str">
        <f t="shared" si="41"/>
        <v/>
      </c>
      <c r="L189" s="25" t="str">
        <f>IFERROR(VLOOKUP($A189,'TD SOP+PROFORM MOD'!$A$5:$AD$750,MATCH(L$4,'TD SOP+PROFORM MOD'!$B$2:$AT$2,0)+1,0),"")</f>
        <v/>
      </c>
      <c r="M189" s="25" t="str">
        <f>IFERROR(VLOOKUP($A189,'TD SOP+PROFORM MOD'!$A$5:$AD$750,MATCH(M$4,'TD SOP+PROFORM MOD'!$B$2:$AT$2,0)+1,0),"")</f>
        <v/>
      </c>
      <c r="N189" s="26" t="str">
        <f t="shared" si="42"/>
        <v/>
      </c>
      <c r="O189" s="25">
        <f>IFERROR(VLOOKUP($A189,'TD SOP+PROFORM MOD'!$A$5:$AD$750,MATCH(O$4,'TD SOP+PROFORM MOD'!$B$2:$AD$2,0)+1,0),0)+IFERROR(VLOOKUP($A189,'TD SOP+PROFORM MOD'!$A$5:$AD$750,MATCH(O$2,'TD SOP+PROFORM MOD'!$B$2:$AD$2,0)+1,0),0)</f>
        <v>0</v>
      </c>
      <c r="P189" s="25">
        <f>IFERROR(VLOOKUP($A189,'TD SOP+PROFORM MOD'!$A$5:$AD$750,MATCH(P$4,'TD SOP+PROFORM MOD'!$B$2:$AD$2,0)+1,0),0)+IFERROR(VLOOKUP($A189,'TD SOP+PROFORM MOD'!$A$5:$AD$750,MATCH(P$2,'TD SOP+PROFORM MOD'!$B$2:$AD$2,0)+1,0),0)</f>
        <v>0</v>
      </c>
      <c r="Q189" s="26" t="str">
        <f t="shared" si="43"/>
        <v/>
      </c>
      <c r="R189" s="25">
        <f>IFERROR(VLOOKUP($A189,'TD SOP+PROFORM MOD'!$A$5:$AD$750,MATCH(R$4,'TD SOP+PROFORM MOD'!$B$2:$AD$2,0)+1,0),0)+IFERROR(VLOOKUP($A189,'TD SOP+PROFORM MOD'!$A$5:$AD$750,MATCH(R$2,'TD SOP+PROFORM MOD'!$B$2:$AD$2,0)+1,0),0)</f>
        <v>0</v>
      </c>
      <c r="S189" s="25">
        <f>IFERROR(VLOOKUP($A189,'TD SOP+PROFORM MOD'!$A$5:$AD$750,MATCH(S$4,'TD SOP+PROFORM MOD'!$B$2:$AD$2,0)+1,0),0)+IFERROR(VLOOKUP($A189,'TD SOP+PROFORM MOD'!$A$5:$AD$750,MATCH(S$2,'TD SOP+PROFORM MOD'!$B$2:$AD$2,0)+1,0),0)</f>
        <v>0</v>
      </c>
      <c r="T189" s="26" t="str">
        <f t="shared" si="44"/>
        <v/>
      </c>
      <c r="U189" s="25">
        <f>IFERROR(VLOOKUP($A189,'TD SOP+PROFORM MOD'!$A$5:$AD$750,MATCH(U$4,'TD SOP+PROFORM MOD'!$B$2:$AD$2,0)+1,0),0)+IFERROR(VLOOKUP($A189,'TD SOP+PROFORM MOD'!$A$5:$AD$750,MATCH(U$2,'TD SOP+PROFORM MOD'!$B$2:$AD$2,0)+1,0),0)</f>
        <v>0</v>
      </c>
      <c r="V189" s="25">
        <f>IFERROR(VLOOKUP($A189,'TD SOP+PROFORM MOD'!$A$5:$AD$750,MATCH(V$4,'TD SOP+PROFORM MOD'!$B$2:$AD$2,0)+1,0),0)+IFERROR(VLOOKUP($A189,'TD SOP+PROFORM MOD'!$A$5:$AD$750,MATCH(V$2,'TD SOP+PROFORM MOD'!$B$2:$AD$2,0)+1,0),0)</f>
        <v>0</v>
      </c>
      <c r="W189" s="26" t="str">
        <f t="shared" si="45"/>
        <v/>
      </c>
      <c r="X189" s="25">
        <f>IFERROR(VLOOKUP($A189,'TD SOP+PROFORM MOD'!$A$5:$AD$750,MATCH(X$4,'TD SOP+PROFORM MOD'!$B$2:$AD$2,0)+1,0),0)+IFERROR(VLOOKUP($A189,'TD SOP+PROFORM MOD'!$A$5:$AD$750,MATCH(X$2,'TD SOP+PROFORM MOD'!$B$2:$AD$2,0)+1,0),0)</f>
        <v>0</v>
      </c>
      <c r="Y189" s="25">
        <f>IFERROR(VLOOKUP($A189,'TD SOP+PROFORM MOD'!$A$5:$AD$750,MATCH(Y$4,'TD SOP+PROFORM MOD'!$B$2:$AD$2,0)+1,0),0)+IFERROR(VLOOKUP($A189,'TD SOP+PROFORM MOD'!$A$5:$AD$750,MATCH(Y$2,'TD SOP+PROFORM MOD'!$B$2:$AD$2,0)+1,0),0)</f>
        <v>0</v>
      </c>
      <c r="Z189" s="26" t="str">
        <f t="shared" si="46"/>
        <v/>
      </c>
      <c r="AA189" s="25">
        <f>IFERROR(VLOOKUP($A189,'TD SOP+PROFORM MOD'!$A$5:$AD$750,MATCH(AA$4,'TD SOP+PROFORM MOD'!$B$2:$AD$2,0)+1,0),0)+IFERROR(VLOOKUP($A189,'TD SOP+PROFORM MOD'!$A$5:$AD$750,MATCH(AA$2,'TD SOP+PROFORM MOD'!$B$2:$AD$2,0)+1,0),0)</f>
        <v>0</v>
      </c>
      <c r="AB189" s="25">
        <f>IFERROR(VLOOKUP($A189,'TD SOP+PROFORM MOD'!$A$5:$AD$750,MATCH(AB$4,'TD SOP+PROFORM MOD'!$B$2:$AD$2,0)+1,0),0)+IFERROR(VLOOKUP($A189,'TD SOP+PROFORM MOD'!$A$5:$AD$750,MATCH(AB$2,'TD SOP+PROFORM MOD'!$B$2:$AD$2,0)+1,0),0)</f>
        <v>0</v>
      </c>
      <c r="AC189" s="26" t="str">
        <f t="shared" si="47"/>
        <v/>
      </c>
      <c r="AD189" s="25">
        <f>IFERROR(VLOOKUP($A189,'TD SOP+PROFORM MOD'!$A$5:$AD$750,MATCH(AD$4,'TD SOP+PROFORM MOD'!$B$2:$AD$2,0)+1,0),0)+IFERROR(VLOOKUP($A189,'TD SOP+PROFORM MOD'!$A$5:$AD$750,MATCH(AD$2,'TD SOP+PROFORM MOD'!$B$2:$AD$2,0)+1,0),0)</f>
        <v>0</v>
      </c>
      <c r="AE189" s="25">
        <f>IFERROR(VLOOKUP($A189,'TD SOP+PROFORM MOD'!$A$5:$AD$750,MATCH(AE$4,'TD SOP+PROFORM MOD'!$B$2:$AD$2,0)+1,0),0)+IFERROR(VLOOKUP($A189,'TD SOP+PROFORM MOD'!$A$5:$AD$750,MATCH(AE$2,'TD SOP+PROFORM MOD'!$B$2:$AD$2,0)+1,0),0)</f>
        <v>0</v>
      </c>
      <c r="AF189" s="26" t="str">
        <f t="shared" si="48"/>
        <v/>
      </c>
      <c r="AG189" s="25">
        <f>IFERROR(VLOOKUP($A189,'TD SOP+PROFORM MOD'!$A$5:$AD$750,MATCH(AG$4,'TD SOP+PROFORM MOD'!$B$2:$AD$2,0)+1,0),0)+IFERROR(VLOOKUP($A189,'TD SOP+PROFORM MOD'!$A$5:$AD$750,MATCH(AG$2,'TD SOP+PROFORM MOD'!$B$2:$AD$2,0)+1,0),0)</f>
        <v>0</v>
      </c>
      <c r="AH189" s="25">
        <f>IFERROR(VLOOKUP($A189,'TD SOP+PROFORM MOD'!$A$5:$AD$750,MATCH(AH$4,'TD SOP+PROFORM MOD'!$B$2:$AD$2,0)+1,0),0)+IFERROR(VLOOKUP($A189,'TD SOP+PROFORM MOD'!$A$5:$AD$750,MATCH(AH$2,'TD SOP+PROFORM MOD'!$B$2:$AD$2,0)+1,0),0)</f>
        <v>0</v>
      </c>
      <c r="AI189" s="26" t="str">
        <f t="shared" si="49"/>
        <v/>
      </c>
      <c r="AJ189" s="25">
        <f>IFERROR(VLOOKUP($A189,'TD SOP+PROFORM MOD'!$A$5:$AD$750,MATCH(AJ$4,'TD SOP+PROFORM MOD'!$B$2:$AD$2,0)+1,0),0)+IFERROR(VLOOKUP($A189,'TD SOP+PROFORM MOD'!$A$5:$AD$750,MATCH(AJ$2,'TD SOP+PROFORM MOD'!$B$2:$AD$2,0)+1,0),0)</f>
        <v>0</v>
      </c>
      <c r="AK189" s="25">
        <f>IFERROR(VLOOKUP($A189,'TD SOP+PROFORM MOD'!$A$5:$AD$750,MATCH(AK$4,'TD SOP+PROFORM MOD'!$B$2:$AD$2,0)+1,0),0)+IFERROR(VLOOKUP($A189,'TD SOP+PROFORM MOD'!$A$5:$AD$750,MATCH(AK$2,'TD SOP+PROFORM MOD'!$B$2:$AD$2,0)+1,0),0)</f>
        <v>0</v>
      </c>
      <c r="AL189" s="26" t="str">
        <f t="shared" si="50"/>
        <v/>
      </c>
      <c r="AM189" s="25">
        <f t="shared" si="52"/>
        <v>0</v>
      </c>
      <c r="AN189" s="25">
        <f t="shared" si="52"/>
        <v>0</v>
      </c>
      <c r="AO189" s="26" t="str">
        <f t="shared" si="51"/>
        <v/>
      </c>
      <c r="AR189" s="25">
        <f>SUMIF('B&amp;S YTD LFY'!B:B,"="&amp;A189,'B&amp;S YTD LFY'!C:C)</f>
        <v>0</v>
      </c>
      <c r="AS189" s="25">
        <f t="shared" si="53"/>
        <v>0</v>
      </c>
      <c r="AT189" s="25"/>
    </row>
    <row r="190" spans="1:46" x14ac:dyDescent="0.35">
      <c r="A190" s="24">
        <f>IF(AND('TD SOP+PROFORM MOD'!A187&lt;&gt;"",'TD SOP+PROFORM MOD'!A187&lt;&gt;"TOTAL"),'TD SOP+PROFORM MOD'!A187,0)</f>
        <v>0</v>
      </c>
      <c r="C190" s="25" t="str">
        <f>IFERROR(VLOOKUP($A190,'TD SOP+PROFORM MOD'!$A$5:$AD$750,MATCH(C$4,'TD SOP+PROFORM MOD'!$B$2:$AT$2,0)+1,0),"")</f>
        <v/>
      </c>
      <c r="D190" s="25" t="str">
        <f>IFERROR(VLOOKUP($A190,'TD SOP+PROFORM MOD'!$A$5:$AD$750,MATCH(D$4,'TD SOP+PROFORM MOD'!$B$2:$AT$2,0)+1,0),"")</f>
        <v/>
      </c>
      <c r="E190" s="26" t="str">
        <f t="shared" si="39"/>
        <v/>
      </c>
      <c r="F190" s="25" t="str">
        <f>IFERROR(VLOOKUP($A190,'TD SOP+PROFORM MOD'!$A$5:$AD$750,MATCH(F$4,'TD SOP+PROFORM MOD'!$B$2:$AT$2,0)+1,0),"")</f>
        <v/>
      </c>
      <c r="G190" s="25" t="str">
        <f>IFERROR(VLOOKUP($A190,'TD SOP+PROFORM MOD'!$A$5:$AD$750,MATCH(G$4,'TD SOP+PROFORM MOD'!$B$2:$AT$2,0)+1,0),"")</f>
        <v/>
      </c>
      <c r="H190" s="26" t="str">
        <f t="shared" si="40"/>
        <v/>
      </c>
      <c r="I190" s="25" t="str">
        <f>IFERROR(VLOOKUP($A190,'TD SOP+PROFORM MOD'!$A$5:$AD$750,MATCH(I$4,'TD SOP+PROFORM MOD'!$B$2:$AT$2,0)+1,0),"")</f>
        <v/>
      </c>
      <c r="J190" s="25" t="str">
        <f>IFERROR(VLOOKUP($A190,'TD SOP+PROFORM MOD'!$A$5:$AD$750,MATCH(J$4,'TD SOP+PROFORM MOD'!$B$2:$AT$2,0)+1,0),"")</f>
        <v/>
      </c>
      <c r="K190" s="26" t="str">
        <f t="shared" si="41"/>
        <v/>
      </c>
      <c r="L190" s="25" t="str">
        <f>IFERROR(VLOOKUP($A190,'TD SOP+PROFORM MOD'!$A$5:$AD$750,MATCH(L$4,'TD SOP+PROFORM MOD'!$B$2:$AT$2,0)+1,0),"")</f>
        <v/>
      </c>
      <c r="M190" s="25" t="str">
        <f>IFERROR(VLOOKUP($A190,'TD SOP+PROFORM MOD'!$A$5:$AD$750,MATCH(M$4,'TD SOP+PROFORM MOD'!$B$2:$AT$2,0)+1,0),"")</f>
        <v/>
      </c>
      <c r="N190" s="26" t="str">
        <f t="shared" si="42"/>
        <v/>
      </c>
      <c r="O190" s="25">
        <f>IFERROR(VLOOKUP($A190,'TD SOP+PROFORM MOD'!$A$5:$AD$750,MATCH(O$4,'TD SOP+PROFORM MOD'!$B$2:$AD$2,0)+1,0),0)+IFERROR(VLOOKUP($A190,'TD SOP+PROFORM MOD'!$A$5:$AD$750,MATCH(O$2,'TD SOP+PROFORM MOD'!$B$2:$AD$2,0)+1,0),0)</f>
        <v>0</v>
      </c>
      <c r="P190" s="25">
        <f>IFERROR(VLOOKUP($A190,'TD SOP+PROFORM MOD'!$A$5:$AD$750,MATCH(P$4,'TD SOP+PROFORM MOD'!$B$2:$AD$2,0)+1,0),0)+IFERROR(VLOOKUP($A190,'TD SOP+PROFORM MOD'!$A$5:$AD$750,MATCH(P$2,'TD SOP+PROFORM MOD'!$B$2:$AD$2,0)+1,0),0)</f>
        <v>0</v>
      </c>
      <c r="Q190" s="26" t="str">
        <f t="shared" si="43"/>
        <v/>
      </c>
      <c r="R190" s="25">
        <f>IFERROR(VLOOKUP($A190,'TD SOP+PROFORM MOD'!$A$5:$AD$750,MATCH(R$4,'TD SOP+PROFORM MOD'!$B$2:$AD$2,0)+1,0),0)+IFERROR(VLOOKUP($A190,'TD SOP+PROFORM MOD'!$A$5:$AD$750,MATCH(R$2,'TD SOP+PROFORM MOD'!$B$2:$AD$2,0)+1,0),0)</f>
        <v>0</v>
      </c>
      <c r="S190" s="25">
        <f>IFERROR(VLOOKUP($A190,'TD SOP+PROFORM MOD'!$A$5:$AD$750,MATCH(S$4,'TD SOP+PROFORM MOD'!$B$2:$AD$2,0)+1,0),0)+IFERROR(VLOOKUP($A190,'TD SOP+PROFORM MOD'!$A$5:$AD$750,MATCH(S$2,'TD SOP+PROFORM MOD'!$B$2:$AD$2,0)+1,0),0)</f>
        <v>0</v>
      </c>
      <c r="T190" s="26" t="str">
        <f t="shared" si="44"/>
        <v/>
      </c>
      <c r="U190" s="25">
        <f>IFERROR(VLOOKUP($A190,'TD SOP+PROFORM MOD'!$A$5:$AD$750,MATCH(U$4,'TD SOP+PROFORM MOD'!$B$2:$AD$2,0)+1,0),0)+IFERROR(VLOOKUP($A190,'TD SOP+PROFORM MOD'!$A$5:$AD$750,MATCH(U$2,'TD SOP+PROFORM MOD'!$B$2:$AD$2,0)+1,0),0)</f>
        <v>0</v>
      </c>
      <c r="V190" s="25">
        <f>IFERROR(VLOOKUP($A190,'TD SOP+PROFORM MOD'!$A$5:$AD$750,MATCH(V$4,'TD SOP+PROFORM MOD'!$B$2:$AD$2,0)+1,0),0)+IFERROR(VLOOKUP($A190,'TD SOP+PROFORM MOD'!$A$5:$AD$750,MATCH(V$2,'TD SOP+PROFORM MOD'!$B$2:$AD$2,0)+1,0),0)</f>
        <v>0</v>
      </c>
      <c r="W190" s="26" t="str">
        <f t="shared" si="45"/>
        <v/>
      </c>
      <c r="X190" s="25">
        <f>IFERROR(VLOOKUP($A190,'TD SOP+PROFORM MOD'!$A$5:$AD$750,MATCH(X$4,'TD SOP+PROFORM MOD'!$B$2:$AD$2,0)+1,0),0)+IFERROR(VLOOKUP($A190,'TD SOP+PROFORM MOD'!$A$5:$AD$750,MATCH(X$2,'TD SOP+PROFORM MOD'!$B$2:$AD$2,0)+1,0),0)</f>
        <v>0</v>
      </c>
      <c r="Y190" s="25">
        <f>IFERROR(VLOOKUP($A190,'TD SOP+PROFORM MOD'!$A$5:$AD$750,MATCH(Y$4,'TD SOP+PROFORM MOD'!$B$2:$AD$2,0)+1,0),0)+IFERROR(VLOOKUP($A190,'TD SOP+PROFORM MOD'!$A$5:$AD$750,MATCH(Y$2,'TD SOP+PROFORM MOD'!$B$2:$AD$2,0)+1,0),0)</f>
        <v>0</v>
      </c>
      <c r="Z190" s="26" t="str">
        <f t="shared" si="46"/>
        <v/>
      </c>
      <c r="AA190" s="25">
        <f>IFERROR(VLOOKUP($A190,'TD SOP+PROFORM MOD'!$A$5:$AD$750,MATCH(AA$4,'TD SOP+PROFORM MOD'!$B$2:$AD$2,0)+1,0),0)+IFERROR(VLOOKUP($A190,'TD SOP+PROFORM MOD'!$A$5:$AD$750,MATCH(AA$2,'TD SOP+PROFORM MOD'!$B$2:$AD$2,0)+1,0),0)</f>
        <v>0</v>
      </c>
      <c r="AB190" s="25">
        <f>IFERROR(VLOOKUP($A190,'TD SOP+PROFORM MOD'!$A$5:$AD$750,MATCH(AB$4,'TD SOP+PROFORM MOD'!$B$2:$AD$2,0)+1,0),0)+IFERROR(VLOOKUP($A190,'TD SOP+PROFORM MOD'!$A$5:$AD$750,MATCH(AB$2,'TD SOP+PROFORM MOD'!$B$2:$AD$2,0)+1,0),0)</f>
        <v>0</v>
      </c>
      <c r="AC190" s="26" t="str">
        <f t="shared" si="47"/>
        <v/>
      </c>
      <c r="AD190" s="25">
        <f>IFERROR(VLOOKUP($A190,'TD SOP+PROFORM MOD'!$A$5:$AD$750,MATCH(AD$4,'TD SOP+PROFORM MOD'!$B$2:$AD$2,0)+1,0),0)+IFERROR(VLOOKUP($A190,'TD SOP+PROFORM MOD'!$A$5:$AD$750,MATCH(AD$2,'TD SOP+PROFORM MOD'!$B$2:$AD$2,0)+1,0),0)</f>
        <v>0</v>
      </c>
      <c r="AE190" s="25">
        <f>IFERROR(VLOOKUP($A190,'TD SOP+PROFORM MOD'!$A$5:$AD$750,MATCH(AE$4,'TD SOP+PROFORM MOD'!$B$2:$AD$2,0)+1,0),0)+IFERROR(VLOOKUP($A190,'TD SOP+PROFORM MOD'!$A$5:$AD$750,MATCH(AE$2,'TD SOP+PROFORM MOD'!$B$2:$AD$2,0)+1,0),0)</f>
        <v>0</v>
      </c>
      <c r="AF190" s="26" t="str">
        <f t="shared" si="48"/>
        <v/>
      </c>
      <c r="AG190" s="25">
        <f>IFERROR(VLOOKUP($A190,'TD SOP+PROFORM MOD'!$A$5:$AD$750,MATCH(AG$4,'TD SOP+PROFORM MOD'!$B$2:$AD$2,0)+1,0),0)+IFERROR(VLOOKUP($A190,'TD SOP+PROFORM MOD'!$A$5:$AD$750,MATCH(AG$2,'TD SOP+PROFORM MOD'!$B$2:$AD$2,0)+1,0),0)</f>
        <v>0</v>
      </c>
      <c r="AH190" s="25">
        <f>IFERROR(VLOOKUP($A190,'TD SOP+PROFORM MOD'!$A$5:$AD$750,MATCH(AH$4,'TD SOP+PROFORM MOD'!$B$2:$AD$2,0)+1,0),0)+IFERROR(VLOOKUP($A190,'TD SOP+PROFORM MOD'!$A$5:$AD$750,MATCH(AH$2,'TD SOP+PROFORM MOD'!$B$2:$AD$2,0)+1,0),0)</f>
        <v>0</v>
      </c>
      <c r="AI190" s="26" t="str">
        <f t="shared" si="49"/>
        <v/>
      </c>
      <c r="AJ190" s="25">
        <f>IFERROR(VLOOKUP($A190,'TD SOP+PROFORM MOD'!$A$5:$AD$750,MATCH(AJ$4,'TD SOP+PROFORM MOD'!$B$2:$AD$2,0)+1,0),0)+IFERROR(VLOOKUP($A190,'TD SOP+PROFORM MOD'!$A$5:$AD$750,MATCH(AJ$2,'TD SOP+PROFORM MOD'!$B$2:$AD$2,0)+1,0),0)</f>
        <v>0</v>
      </c>
      <c r="AK190" s="25">
        <f>IFERROR(VLOOKUP($A190,'TD SOP+PROFORM MOD'!$A$5:$AD$750,MATCH(AK$4,'TD SOP+PROFORM MOD'!$B$2:$AD$2,0)+1,0),0)+IFERROR(VLOOKUP($A190,'TD SOP+PROFORM MOD'!$A$5:$AD$750,MATCH(AK$2,'TD SOP+PROFORM MOD'!$B$2:$AD$2,0)+1,0),0)</f>
        <v>0</v>
      </c>
      <c r="AL190" s="26" t="str">
        <f t="shared" si="50"/>
        <v/>
      </c>
      <c r="AM190" s="25">
        <f t="shared" si="52"/>
        <v>0</v>
      </c>
      <c r="AN190" s="25">
        <f t="shared" si="52"/>
        <v>0</v>
      </c>
      <c r="AO190" s="26" t="str">
        <f t="shared" si="51"/>
        <v/>
      </c>
      <c r="AR190" s="25">
        <f>SUMIF('B&amp;S YTD LFY'!B:B,"="&amp;A190,'B&amp;S YTD LFY'!C:C)</f>
        <v>0</v>
      </c>
      <c r="AS190" s="25">
        <f t="shared" si="53"/>
        <v>0</v>
      </c>
      <c r="AT190" s="25"/>
    </row>
    <row r="191" spans="1:46" x14ac:dyDescent="0.35">
      <c r="A191" s="24">
        <f>IF(AND('TD SOP+PROFORM MOD'!A188&lt;&gt;"",'TD SOP+PROFORM MOD'!A188&lt;&gt;"TOTAL"),'TD SOP+PROFORM MOD'!A188,0)</f>
        <v>0</v>
      </c>
      <c r="C191" s="25" t="str">
        <f>IFERROR(VLOOKUP($A191,'TD SOP+PROFORM MOD'!$A$5:$AD$750,MATCH(C$4,'TD SOP+PROFORM MOD'!$B$2:$AT$2,0)+1,0),"")</f>
        <v/>
      </c>
      <c r="D191" s="25" t="str">
        <f>IFERROR(VLOOKUP($A191,'TD SOP+PROFORM MOD'!$A$5:$AD$750,MATCH(D$4,'TD SOP+PROFORM MOD'!$B$2:$AT$2,0)+1,0),"")</f>
        <v/>
      </c>
      <c r="E191" s="26" t="str">
        <f t="shared" si="39"/>
        <v/>
      </c>
      <c r="F191" s="25" t="str">
        <f>IFERROR(VLOOKUP($A191,'TD SOP+PROFORM MOD'!$A$5:$AD$750,MATCH(F$4,'TD SOP+PROFORM MOD'!$B$2:$AT$2,0)+1,0),"")</f>
        <v/>
      </c>
      <c r="G191" s="25" t="str">
        <f>IFERROR(VLOOKUP($A191,'TD SOP+PROFORM MOD'!$A$5:$AD$750,MATCH(G$4,'TD SOP+PROFORM MOD'!$B$2:$AT$2,0)+1,0),"")</f>
        <v/>
      </c>
      <c r="H191" s="26" t="str">
        <f t="shared" si="40"/>
        <v/>
      </c>
      <c r="I191" s="25" t="str">
        <f>IFERROR(VLOOKUP($A191,'TD SOP+PROFORM MOD'!$A$5:$AD$750,MATCH(I$4,'TD SOP+PROFORM MOD'!$B$2:$AT$2,0)+1,0),"")</f>
        <v/>
      </c>
      <c r="J191" s="25" t="str">
        <f>IFERROR(VLOOKUP($A191,'TD SOP+PROFORM MOD'!$A$5:$AD$750,MATCH(J$4,'TD SOP+PROFORM MOD'!$B$2:$AT$2,0)+1,0),"")</f>
        <v/>
      </c>
      <c r="K191" s="26" t="str">
        <f t="shared" si="41"/>
        <v/>
      </c>
      <c r="L191" s="25" t="str">
        <f>IFERROR(VLOOKUP($A191,'TD SOP+PROFORM MOD'!$A$5:$AD$750,MATCH(L$4,'TD SOP+PROFORM MOD'!$B$2:$AT$2,0)+1,0),"")</f>
        <v/>
      </c>
      <c r="M191" s="25" t="str">
        <f>IFERROR(VLOOKUP($A191,'TD SOP+PROFORM MOD'!$A$5:$AD$750,MATCH(M$4,'TD SOP+PROFORM MOD'!$B$2:$AT$2,0)+1,0),"")</f>
        <v/>
      </c>
      <c r="N191" s="26" t="str">
        <f t="shared" si="42"/>
        <v/>
      </c>
      <c r="O191" s="25">
        <f>IFERROR(VLOOKUP($A191,'TD SOP+PROFORM MOD'!$A$5:$AD$750,MATCH(O$4,'TD SOP+PROFORM MOD'!$B$2:$AD$2,0)+1,0),0)+IFERROR(VLOOKUP($A191,'TD SOP+PROFORM MOD'!$A$5:$AD$750,MATCH(O$2,'TD SOP+PROFORM MOD'!$B$2:$AD$2,0)+1,0),0)</f>
        <v>0</v>
      </c>
      <c r="P191" s="25">
        <f>IFERROR(VLOOKUP($A191,'TD SOP+PROFORM MOD'!$A$5:$AD$750,MATCH(P$4,'TD SOP+PROFORM MOD'!$B$2:$AD$2,0)+1,0),0)+IFERROR(VLOOKUP($A191,'TD SOP+PROFORM MOD'!$A$5:$AD$750,MATCH(P$2,'TD SOP+PROFORM MOD'!$B$2:$AD$2,0)+1,0),0)</f>
        <v>0</v>
      </c>
      <c r="Q191" s="26" t="str">
        <f t="shared" si="43"/>
        <v/>
      </c>
      <c r="R191" s="25">
        <f>IFERROR(VLOOKUP($A191,'TD SOP+PROFORM MOD'!$A$5:$AD$750,MATCH(R$4,'TD SOP+PROFORM MOD'!$B$2:$AD$2,0)+1,0),0)+IFERROR(VLOOKUP($A191,'TD SOP+PROFORM MOD'!$A$5:$AD$750,MATCH(R$2,'TD SOP+PROFORM MOD'!$B$2:$AD$2,0)+1,0),0)</f>
        <v>0</v>
      </c>
      <c r="S191" s="25">
        <f>IFERROR(VLOOKUP($A191,'TD SOP+PROFORM MOD'!$A$5:$AD$750,MATCH(S$4,'TD SOP+PROFORM MOD'!$B$2:$AD$2,0)+1,0),0)+IFERROR(VLOOKUP($A191,'TD SOP+PROFORM MOD'!$A$5:$AD$750,MATCH(S$2,'TD SOP+PROFORM MOD'!$B$2:$AD$2,0)+1,0),0)</f>
        <v>0</v>
      </c>
      <c r="T191" s="26" t="str">
        <f t="shared" si="44"/>
        <v/>
      </c>
      <c r="U191" s="25">
        <f>IFERROR(VLOOKUP($A191,'TD SOP+PROFORM MOD'!$A$5:$AD$750,MATCH(U$4,'TD SOP+PROFORM MOD'!$B$2:$AD$2,0)+1,0),0)+IFERROR(VLOOKUP($A191,'TD SOP+PROFORM MOD'!$A$5:$AD$750,MATCH(U$2,'TD SOP+PROFORM MOD'!$B$2:$AD$2,0)+1,0),0)</f>
        <v>0</v>
      </c>
      <c r="V191" s="25">
        <f>IFERROR(VLOOKUP($A191,'TD SOP+PROFORM MOD'!$A$5:$AD$750,MATCH(V$4,'TD SOP+PROFORM MOD'!$B$2:$AD$2,0)+1,0),0)+IFERROR(VLOOKUP($A191,'TD SOP+PROFORM MOD'!$A$5:$AD$750,MATCH(V$2,'TD SOP+PROFORM MOD'!$B$2:$AD$2,0)+1,0),0)</f>
        <v>0</v>
      </c>
      <c r="W191" s="26" t="str">
        <f t="shared" si="45"/>
        <v/>
      </c>
      <c r="X191" s="25">
        <f>IFERROR(VLOOKUP($A191,'TD SOP+PROFORM MOD'!$A$5:$AD$750,MATCH(X$4,'TD SOP+PROFORM MOD'!$B$2:$AD$2,0)+1,0),0)+IFERROR(VLOOKUP($A191,'TD SOP+PROFORM MOD'!$A$5:$AD$750,MATCH(X$2,'TD SOP+PROFORM MOD'!$B$2:$AD$2,0)+1,0),0)</f>
        <v>0</v>
      </c>
      <c r="Y191" s="25">
        <f>IFERROR(VLOOKUP($A191,'TD SOP+PROFORM MOD'!$A$5:$AD$750,MATCH(Y$4,'TD SOP+PROFORM MOD'!$B$2:$AD$2,0)+1,0),0)+IFERROR(VLOOKUP($A191,'TD SOP+PROFORM MOD'!$A$5:$AD$750,MATCH(Y$2,'TD SOP+PROFORM MOD'!$B$2:$AD$2,0)+1,0),0)</f>
        <v>0</v>
      </c>
      <c r="Z191" s="26" t="str">
        <f t="shared" si="46"/>
        <v/>
      </c>
      <c r="AA191" s="25">
        <f>IFERROR(VLOOKUP($A191,'TD SOP+PROFORM MOD'!$A$5:$AD$750,MATCH(AA$4,'TD SOP+PROFORM MOD'!$B$2:$AD$2,0)+1,0),0)+IFERROR(VLOOKUP($A191,'TD SOP+PROFORM MOD'!$A$5:$AD$750,MATCH(AA$2,'TD SOP+PROFORM MOD'!$B$2:$AD$2,0)+1,0),0)</f>
        <v>0</v>
      </c>
      <c r="AB191" s="25">
        <f>IFERROR(VLOOKUP($A191,'TD SOP+PROFORM MOD'!$A$5:$AD$750,MATCH(AB$4,'TD SOP+PROFORM MOD'!$B$2:$AD$2,0)+1,0),0)+IFERROR(VLOOKUP($A191,'TD SOP+PROFORM MOD'!$A$5:$AD$750,MATCH(AB$2,'TD SOP+PROFORM MOD'!$B$2:$AD$2,0)+1,0),0)</f>
        <v>0</v>
      </c>
      <c r="AC191" s="26" t="str">
        <f t="shared" si="47"/>
        <v/>
      </c>
      <c r="AD191" s="25">
        <f>IFERROR(VLOOKUP($A191,'TD SOP+PROFORM MOD'!$A$5:$AD$750,MATCH(AD$4,'TD SOP+PROFORM MOD'!$B$2:$AD$2,0)+1,0),0)+IFERROR(VLOOKUP($A191,'TD SOP+PROFORM MOD'!$A$5:$AD$750,MATCH(AD$2,'TD SOP+PROFORM MOD'!$B$2:$AD$2,0)+1,0),0)</f>
        <v>0</v>
      </c>
      <c r="AE191" s="25">
        <f>IFERROR(VLOOKUP($A191,'TD SOP+PROFORM MOD'!$A$5:$AD$750,MATCH(AE$4,'TD SOP+PROFORM MOD'!$B$2:$AD$2,0)+1,0),0)+IFERROR(VLOOKUP($A191,'TD SOP+PROFORM MOD'!$A$5:$AD$750,MATCH(AE$2,'TD SOP+PROFORM MOD'!$B$2:$AD$2,0)+1,0),0)</f>
        <v>0</v>
      </c>
      <c r="AF191" s="26" t="str">
        <f t="shared" si="48"/>
        <v/>
      </c>
      <c r="AG191" s="25">
        <f>IFERROR(VLOOKUP($A191,'TD SOP+PROFORM MOD'!$A$5:$AD$750,MATCH(AG$4,'TD SOP+PROFORM MOD'!$B$2:$AD$2,0)+1,0),0)+IFERROR(VLOOKUP($A191,'TD SOP+PROFORM MOD'!$A$5:$AD$750,MATCH(AG$2,'TD SOP+PROFORM MOD'!$B$2:$AD$2,0)+1,0),0)</f>
        <v>0</v>
      </c>
      <c r="AH191" s="25">
        <f>IFERROR(VLOOKUP($A191,'TD SOP+PROFORM MOD'!$A$5:$AD$750,MATCH(AH$4,'TD SOP+PROFORM MOD'!$B$2:$AD$2,0)+1,0),0)+IFERROR(VLOOKUP($A191,'TD SOP+PROFORM MOD'!$A$5:$AD$750,MATCH(AH$2,'TD SOP+PROFORM MOD'!$B$2:$AD$2,0)+1,0),0)</f>
        <v>0</v>
      </c>
      <c r="AI191" s="26" t="str">
        <f t="shared" si="49"/>
        <v/>
      </c>
      <c r="AJ191" s="25">
        <f>IFERROR(VLOOKUP($A191,'TD SOP+PROFORM MOD'!$A$5:$AD$750,MATCH(AJ$4,'TD SOP+PROFORM MOD'!$B$2:$AD$2,0)+1,0),0)+IFERROR(VLOOKUP($A191,'TD SOP+PROFORM MOD'!$A$5:$AD$750,MATCH(AJ$2,'TD SOP+PROFORM MOD'!$B$2:$AD$2,0)+1,0),0)</f>
        <v>0</v>
      </c>
      <c r="AK191" s="25">
        <f>IFERROR(VLOOKUP($A191,'TD SOP+PROFORM MOD'!$A$5:$AD$750,MATCH(AK$4,'TD SOP+PROFORM MOD'!$B$2:$AD$2,0)+1,0),0)+IFERROR(VLOOKUP($A191,'TD SOP+PROFORM MOD'!$A$5:$AD$750,MATCH(AK$2,'TD SOP+PROFORM MOD'!$B$2:$AD$2,0)+1,0),0)</f>
        <v>0</v>
      </c>
      <c r="AL191" s="26" t="str">
        <f t="shared" si="50"/>
        <v/>
      </c>
      <c r="AM191" s="25">
        <f t="shared" si="52"/>
        <v>0</v>
      </c>
      <c r="AN191" s="25">
        <f t="shared" si="52"/>
        <v>0</v>
      </c>
      <c r="AO191" s="26" t="str">
        <f t="shared" si="51"/>
        <v/>
      </c>
      <c r="AR191" s="25">
        <f>SUMIF('B&amp;S YTD LFY'!B:B,"="&amp;A191,'B&amp;S YTD LFY'!C:C)</f>
        <v>0</v>
      </c>
      <c r="AS191" s="25">
        <f t="shared" si="53"/>
        <v>0</v>
      </c>
      <c r="AT191" s="25"/>
    </row>
    <row r="192" spans="1:46" x14ac:dyDescent="0.35">
      <c r="A192" s="24">
        <f>IF(AND('TD SOP+PROFORM MOD'!A189&lt;&gt;"",'TD SOP+PROFORM MOD'!A189&lt;&gt;"TOTAL"),'TD SOP+PROFORM MOD'!A189,0)</f>
        <v>0</v>
      </c>
      <c r="C192" s="25" t="str">
        <f>IFERROR(VLOOKUP($A192,'TD SOP+PROFORM MOD'!$A$5:$AD$750,MATCH(C$4,'TD SOP+PROFORM MOD'!$B$2:$AT$2,0)+1,0),"")</f>
        <v/>
      </c>
      <c r="D192" s="25" t="str">
        <f>IFERROR(VLOOKUP($A192,'TD SOP+PROFORM MOD'!$A$5:$AD$750,MATCH(D$4,'TD SOP+PROFORM MOD'!$B$2:$AT$2,0)+1,0),"")</f>
        <v/>
      </c>
      <c r="E192" s="26" t="str">
        <f t="shared" si="39"/>
        <v/>
      </c>
      <c r="F192" s="25" t="str">
        <f>IFERROR(VLOOKUP($A192,'TD SOP+PROFORM MOD'!$A$5:$AD$750,MATCH(F$4,'TD SOP+PROFORM MOD'!$B$2:$AT$2,0)+1,0),"")</f>
        <v/>
      </c>
      <c r="G192" s="25" t="str">
        <f>IFERROR(VLOOKUP($A192,'TD SOP+PROFORM MOD'!$A$5:$AD$750,MATCH(G$4,'TD SOP+PROFORM MOD'!$B$2:$AT$2,0)+1,0),"")</f>
        <v/>
      </c>
      <c r="H192" s="26" t="str">
        <f t="shared" si="40"/>
        <v/>
      </c>
      <c r="I192" s="25" t="str">
        <f>IFERROR(VLOOKUP($A192,'TD SOP+PROFORM MOD'!$A$5:$AD$750,MATCH(I$4,'TD SOP+PROFORM MOD'!$B$2:$AT$2,0)+1,0),"")</f>
        <v/>
      </c>
      <c r="J192" s="25" t="str">
        <f>IFERROR(VLOOKUP($A192,'TD SOP+PROFORM MOD'!$A$5:$AD$750,MATCH(J$4,'TD SOP+PROFORM MOD'!$B$2:$AT$2,0)+1,0),"")</f>
        <v/>
      </c>
      <c r="K192" s="26" t="str">
        <f t="shared" si="41"/>
        <v/>
      </c>
      <c r="L192" s="25" t="str">
        <f>IFERROR(VLOOKUP($A192,'TD SOP+PROFORM MOD'!$A$5:$AD$750,MATCH(L$4,'TD SOP+PROFORM MOD'!$B$2:$AT$2,0)+1,0),"")</f>
        <v/>
      </c>
      <c r="M192" s="25" t="str">
        <f>IFERROR(VLOOKUP($A192,'TD SOP+PROFORM MOD'!$A$5:$AD$750,MATCH(M$4,'TD SOP+PROFORM MOD'!$B$2:$AT$2,0)+1,0),"")</f>
        <v/>
      </c>
      <c r="N192" s="26" t="str">
        <f t="shared" si="42"/>
        <v/>
      </c>
      <c r="O192" s="25">
        <f>IFERROR(VLOOKUP($A192,'TD SOP+PROFORM MOD'!$A$5:$AD$750,MATCH(O$4,'TD SOP+PROFORM MOD'!$B$2:$AD$2,0)+1,0),0)+IFERROR(VLOOKUP($A192,'TD SOP+PROFORM MOD'!$A$5:$AD$750,MATCH(O$2,'TD SOP+PROFORM MOD'!$B$2:$AD$2,0)+1,0),0)</f>
        <v>0</v>
      </c>
      <c r="P192" s="25">
        <f>IFERROR(VLOOKUP($A192,'TD SOP+PROFORM MOD'!$A$5:$AD$750,MATCH(P$4,'TD SOP+PROFORM MOD'!$B$2:$AD$2,0)+1,0),0)+IFERROR(VLOOKUP($A192,'TD SOP+PROFORM MOD'!$A$5:$AD$750,MATCH(P$2,'TD SOP+PROFORM MOD'!$B$2:$AD$2,0)+1,0),0)</f>
        <v>0</v>
      </c>
      <c r="Q192" s="26" t="str">
        <f t="shared" si="43"/>
        <v/>
      </c>
      <c r="R192" s="25">
        <f>IFERROR(VLOOKUP($A192,'TD SOP+PROFORM MOD'!$A$5:$AD$750,MATCH(R$4,'TD SOP+PROFORM MOD'!$B$2:$AD$2,0)+1,0),0)+IFERROR(VLOOKUP($A192,'TD SOP+PROFORM MOD'!$A$5:$AD$750,MATCH(R$2,'TD SOP+PROFORM MOD'!$B$2:$AD$2,0)+1,0),0)</f>
        <v>0</v>
      </c>
      <c r="S192" s="25">
        <f>IFERROR(VLOOKUP($A192,'TD SOP+PROFORM MOD'!$A$5:$AD$750,MATCH(S$4,'TD SOP+PROFORM MOD'!$B$2:$AD$2,0)+1,0),0)+IFERROR(VLOOKUP($A192,'TD SOP+PROFORM MOD'!$A$5:$AD$750,MATCH(S$2,'TD SOP+PROFORM MOD'!$B$2:$AD$2,0)+1,0),0)</f>
        <v>0</v>
      </c>
      <c r="T192" s="26" t="str">
        <f t="shared" si="44"/>
        <v/>
      </c>
      <c r="U192" s="25">
        <f>IFERROR(VLOOKUP($A192,'TD SOP+PROFORM MOD'!$A$5:$AD$750,MATCH(U$4,'TD SOP+PROFORM MOD'!$B$2:$AD$2,0)+1,0),0)+IFERROR(VLOOKUP($A192,'TD SOP+PROFORM MOD'!$A$5:$AD$750,MATCH(U$2,'TD SOP+PROFORM MOD'!$B$2:$AD$2,0)+1,0),0)</f>
        <v>0</v>
      </c>
      <c r="V192" s="25">
        <f>IFERROR(VLOOKUP($A192,'TD SOP+PROFORM MOD'!$A$5:$AD$750,MATCH(V$4,'TD SOP+PROFORM MOD'!$B$2:$AD$2,0)+1,0),0)+IFERROR(VLOOKUP($A192,'TD SOP+PROFORM MOD'!$A$5:$AD$750,MATCH(V$2,'TD SOP+PROFORM MOD'!$B$2:$AD$2,0)+1,0),0)</f>
        <v>0</v>
      </c>
      <c r="W192" s="26" t="str">
        <f t="shared" si="45"/>
        <v/>
      </c>
      <c r="X192" s="25">
        <f>IFERROR(VLOOKUP($A192,'TD SOP+PROFORM MOD'!$A$5:$AD$750,MATCH(X$4,'TD SOP+PROFORM MOD'!$B$2:$AD$2,0)+1,0),0)+IFERROR(VLOOKUP($A192,'TD SOP+PROFORM MOD'!$A$5:$AD$750,MATCH(X$2,'TD SOP+PROFORM MOD'!$B$2:$AD$2,0)+1,0),0)</f>
        <v>0</v>
      </c>
      <c r="Y192" s="25">
        <f>IFERROR(VLOOKUP($A192,'TD SOP+PROFORM MOD'!$A$5:$AD$750,MATCH(Y$4,'TD SOP+PROFORM MOD'!$B$2:$AD$2,0)+1,0),0)+IFERROR(VLOOKUP($A192,'TD SOP+PROFORM MOD'!$A$5:$AD$750,MATCH(Y$2,'TD SOP+PROFORM MOD'!$B$2:$AD$2,0)+1,0),0)</f>
        <v>0</v>
      </c>
      <c r="Z192" s="26" t="str">
        <f t="shared" si="46"/>
        <v/>
      </c>
      <c r="AA192" s="25">
        <f>IFERROR(VLOOKUP($A192,'TD SOP+PROFORM MOD'!$A$5:$AD$750,MATCH(AA$4,'TD SOP+PROFORM MOD'!$B$2:$AD$2,0)+1,0),0)+IFERROR(VLOOKUP($A192,'TD SOP+PROFORM MOD'!$A$5:$AD$750,MATCH(AA$2,'TD SOP+PROFORM MOD'!$B$2:$AD$2,0)+1,0),0)</f>
        <v>0</v>
      </c>
      <c r="AB192" s="25">
        <f>IFERROR(VLOOKUP($A192,'TD SOP+PROFORM MOD'!$A$5:$AD$750,MATCH(AB$4,'TD SOP+PROFORM MOD'!$B$2:$AD$2,0)+1,0),0)+IFERROR(VLOOKUP($A192,'TD SOP+PROFORM MOD'!$A$5:$AD$750,MATCH(AB$2,'TD SOP+PROFORM MOD'!$B$2:$AD$2,0)+1,0),0)</f>
        <v>0</v>
      </c>
      <c r="AC192" s="26" t="str">
        <f t="shared" si="47"/>
        <v/>
      </c>
      <c r="AD192" s="25">
        <f>IFERROR(VLOOKUP($A192,'TD SOP+PROFORM MOD'!$A$5:$AD$750,MATCH(AD$4,'TD SOP+PROFORM MOD'!$B$2:$AD$2,0)+1,0),0)+IFERROR(VLOOKUP($A192,'TD SOP+PROFORM MOD'!$A$5:$AD$750,MATCH(AD$2,'TD SOP+PROFORM MOD'!$B$2:$AD$2,0)+1,0),0)</f>
        <v>0</v>
      </c>
      <c r="AE192" s="25">
        <f>IFERROR(VLOOKUP($A192,'TD SOP+PROFORM MOD'!$A$5:$AD$750,MATCH(AE$4,'TD SOP+PROFORM MOD'!$B$2:$AD$2,0)+1,0),0)+IFERROR(VLOOKUP($A192,'TD SOP+PROFORM MOD'!$A$5:$AD$750,MATCH(AE$2,'TD SOP+PROFORM MOD'!$B$2:$AD$2,0)+1,0),0)</f>
        <v>0</v>
      </c>
      <c r="AF192" s="26" t="str">
        <f t="shared" si="48"/>
        <v/>
      </c>
      <c r="AG192" s="25">
        <f>IFERROR(VLOOKUP($A192,'TD SOP+PROFORM MOD'!$A$5:$AD$750,MATCH(AG$4,'TD SOP+PROFORM MOD'!$B$2:$AD$2,0)+1,0),0)+IFERROR(VLOOKUP($A192,'TD SOP+PROFORM MOD'!$A$5:$AD$750,MATCH(AG$2,'TD SOP+PROFORM MOD'!$B$2:$AD$2,0)+1,0),0)</f>
        <v>0</v>
      </c>
      <c r="AH192" s="25">
        <f>IFERROR(VLOOKUP($A192,'TD SOP+PROFORM MOD'!$A$5:$AD$750,MATCH(AH$4,'TD SOP+PROFORM MOD'!$B$2:$AD$2,0)+1,0),0)+IFERROR(VLOOKUP($A192,'TD SOP+PROFORM MOD'!$A$5:$AD$750,MATCH(AH$2,'TD SOP+PROFORM MOD'!$B$2:$AD$2,0)+1,0),0)</f>
        <v>0</v>
      </c>
      <c r="AI192" s="26" t="str">
        <f t="shared" si="49"/>
        <v/>
      </c>
      <c r="AJ192" s="25">
        <f>IFERROR(VLOOKUP($A192,'TD SOP+PROFORM MOD'!$A$5:$AD$750,MATCH(AJ$4,'TD SOP+PROFORM MOD'!$B$2:$AD$2,0)+1,0),0)+IFERROR(VLOOKUP($A192,'TD SOP+PROFORM MOD'!$A$5:$AD$750,MATCH(AJ$2,'TD SOP+PROFORM MOD'!$B$2:$AD$2,0)+1,0),0)</f>
        <v>0</v>
      </c>
      <c r="AK192" s="25">
        <f>IFERROR(VLOOKUP($A192,'TD SOP+PROFORM MOD'!$A$5:$AD$750,MATCH(AK$4,'TD SOP+PROFORM MOD'!$B$2:$AD$2,0)+1,0),0)+IFERROR(VLOOKUP($A192,'TD SOP+PROFORM MOD'!$A$5:$AD$750,MATCH(AK$2,'TD SOP+PROFORM MOD'!$B$2:$AD$2,0)+1,0),0)</f>
        <v>0</v>
      </c>
      <c r="AL192" s="26" t="str">
        <f t="shared" si="50"/>
        <v/>
      </c>
      <c r="AM192" s="25">
        <f t="shared" si="52"/>
        <v>0</v>
      </c>
      <c r="AN192" s="25">
        <f t="shared" si="52"/>
        <v>0</v>
      </c>
      <c r="AO192" s="26" t="str">
        <f t="shared" si="51"/>
        <v/>
      </c>
      <c r="AR192" s="25">
        <f>SUMIF('B&amp;S YTD LFY'!B:B,"="&amp;A192,'B&amp;S YTD LFY'!C:C)</f>
        <v>0</v>
      </c>
      <c r="AS192" s="25">
        <f t="shared" si="53"/>
        <v>0</v>
      </c>
      <c r="AT192" s="25"/>
    </row>
    <row r="193" spans="1:46" x14ac:dyDescent="0.35">
      <c r="A193" s="24">
        <f>IF(AND('TD SOP+PROFORM MOD'!A190&lt;&gt;"",'TD SOP+PROFORM MOD'!A190&lt;&gt;"TOTAL"),'TD SOP+PROFORM MOD'!A190,0)</f>
        <v>0</v>
      </c>
      <c r="C193" s="25" t="str">
        <f>IFERROR(VLOOKUP($A193,'TD SOP+PROFORM MOD'!$A$5:$AD$750,MATCH(C$4,'TD SOP+PROFORM MOD'!$B$2:$AT$2,0)+1,0),"")</f>
        <v/>
      </c>
      <c r="D193" s="25" t="str">
        <f>IFERROR(VLOOKUP($A193,'TD SOP+PROFORM MOD'!$A$5:$AD$750,MATCH(D$4,'TD SOP+PROFORM MOD'!$B$2:$AT$2,0)+1,0),"")</f>
        <v/>
      </c>
      <c r="E193" s="26" t="str">
        <f t="shared" si="39"/>
        <v/>
      </c>
      <c r="F193" s="25" t="str">
        <f>IFERROR(VLOOKUP($A193,'TD SOP+PROFORM MOD'!$A$5:$AD$750,MATCH(F$4,'TD SOP+PROFORM MOD'!$B$2:$AT$2,0)+1,0),"")</f>
        <v/>
      </c>
      <c r="G193" s="25" t="str">
        <f>IFERROR(VLOOKUP($A193,'TD SOP+PROFORM MOD'!$A$5:$AD$750,MATCH(G$4,'TD SOP+PROFORM MOD'!$B$2:$AT$2,0)+1,0),"")</f>
        <v/>
      </c>
      <c r="H193" s="26" t="str">
        <f t="shared" si="40"/>
        <v/>
      </c>
      <c r="I193" s="25" t="str">
        <f>IFERROR(VLOOKUP($A193,'TD SOP+PROFORM MOD'!$A$5:$AD$750,MATCH(I$4,'TD SOP+PROFORM MOD'!$B$2:$AT$2,0)+1,0),"")</f>
        <v/>
      </c>
      <c r="J193" s="25" t="str">
        <f>IFERROR(VLOOKUP($A193,'TD SOP+PROFORM MOD'!$A$5:$AD$750,MATCH(J$4,'TD SOP+PROFORM MOD'!$B$2:$AT$2,0)+1,0),"")</f>
        <v/>
      </c>
      <c r="K193" s="26" t="str">
        <f t="shared" si="41"/>
        <v/>
      </c>
      <c r="L193" s="25" t="str">
        <f>IFERROR(VLOOKUP($A193,'TD SOP+PROFORM MOD'!$A$5:$AD$750,MATCH(L$4,'TD SOP+PROFORM MOD'!$B$2:$AT$2,0)+1,0),"")</f>
        <v/>
      </c>
      <c r="M193" s="25" t="str">
        <f>IFERROR(VLOOKUP($A193,'TD SOP+PROFORM MOD'!$A$5:$AD$750,MATCH(M$4,'TD SOP+PROFORM MOD'!$B$2:$AT$2,0)+1,0),"")</f>
        <v/>
      </c>
      <c r="N193" s="26" t="str">
        <f t="shared" si="42"/>
        <v/>
      </c>
      <c r="O193" s="25">
        <f>IFERROR(VLOOKUP($A193,'TD SOP+PROFORM MOD'!$A$5:$AD$750,MATCH(O$4,'TD SOP+PROFORM MOD'!$B$2:$AD$2,0)+1,0),0)+IFERROR(VLOOKUP($A193,'TD SOP+PROFORM MOD'!$A$5:$AD$750,MATCH(O$2,'TD SOP+PROFORM MOD'!$B$2:$AD$2,0)+1,0),0)</f>
        <v>0</v>
      </c>
      <c r="P193" s="25">
        <f>IFERROR(VLOOKUP($A193,'TD SOP+PROFORM MOD'!$A$5:$AD$750,MATCH(P$4,'TD SOP+PROFORM MOD'!$B$2:$AD$2,0)+1,0),0)+IFERROR(VLOOKUP($A193,'TD SOP+PROFORM MOD'!$A$5:$AD$750,MATCH(P$2,'TD SOP+PROFORM MOD'!$B$2:$AD$2,0)+1,0),0)</f>
        <v>0</v>
      </c>
      <c r="Q193" s="26" t="str">
        <f t="shared" si="43"/>
        <v/>
      </c>
      <c r="R193" s="25">
        <f>IFERROR(VLOOKUP($A193,'TD SOP+PROFORM MOD'!$A$5:$AD$750,MATCH(R$4,'TD SOP+PROFORM MOD'!$B$2:$AD$2,0)+1,0),0)+IFERROR(VLOOKUP($A193,'TD SOP+PROFORM MOD'!$A$5:$AD$750,MATCH(R$2,'TD SOP+PROFORM MOD'!$B$2:$AD$2,0)+1,0),0)</f>
        <v>0</v>
      </c>
      <c r="S193" s="25">
        <f>IFERROR(VLOOKUP($A193,'TD SOP+PROFORM MOD'!$A$5:$AD$750,MATCH(S$4,'TD SOP+PROFORM MOD'!$B$2:$AD$2,0)+1,0),0)+IFERROR(VLOOKUP($A193,'TD SOP+PROFORM MOD'!$A$5:$AD$750,MATCH(S$2,'TD SOP+PROFORM MOD'!$B$2:$AD$2,0)+1,0),0)</f>
        <v>0</v>
      </c>
      <c r="T193" s="26" t="str">
        <f t="shared" si="44"/>
        <v/>
      </c>
      <c r="U193" s="25">
        <f>IFERROR(VLOOKUP($A193,'TD SOP+PROFORM MOD'!$A$5:$AD$750,MATCH(U$4,'TD SOP+PROFORM MOD'!$B$2:$AD$2,0)+1,0),0)+IFERROR(VLOOKUP($A193,'TD SOP+PROFORM MOD'!$A$5:$AD$750,MATCH(U$2,'TD SOP+PROFORM MOD'!$B$2:$AD$2,0)+1,0),0)</f>
        <v>0</v>
      </c>
      <c r="V193" s="25">
        <f>IFERROR(VLOOKUP($A193,'TD SOP+PROFORM MOD'!$A$5:$AD$750,MATCH(V$4,'TD SOP+PROFORM MOD'!$B$2:$AD$2,0)+1,0),0)+IFERROR(VLOOKUP($A193,'TD SOP+PROFORM MOD'!$A$5:$AD$750,MATCH(V$2,'TD SOP+PROFORM MOD'!$B$2:$AD$2,0)+1,0),0)</f>
        <v>0</v>
      </c>
      <c r="W193" s="26" t="str">
        <f t="shared" si="45"/>
        <v/>
      </c>
      <c r="X193" s="25">
        <f>IFERROR(VLOOKUP($A193,'TD SOP+PROFORM MOD'!$A$5:$AD$750,MATCH(X$4,'TD SOP+PROFORM MOD'!$B$2:$AD$2,0)+1,0),0)+IFERROR(VLOOKUP($A193,'TD SOP+PROFORM MOD'!$A$5:$AD$750,MATCH(X$2,'TD SOP+PROFORM MOD'!$B$2:$AD$2,0)+1,0),0)</f>
        <v>0</v>
      </c>
      <c r="Y193" s="25">
        <f>IFERROR(VLOOKUP($A193,'TD SOP+PROFORM MOD'!$A$5:$AD$750,MATCH(Y$4,'TD SOP+PROFORM MOD'!$B$2:$AD$2,0)+1,0),0)+IFERROR(VLOOKUP($A193,'TD SOP+PROFORM MOD'!$A$5:$AD$750,MATCH(Y$2,'TD SOP+PROFORM MOD'!$B$2:$AD$2,0)+1,0),0)</f>
        <v>0</v>
      </c>
      <c r="Z193" s="26" t="str">
        <f t="shared" si="46"/>
        <v/>
      </c>
      <c r="AA193" s="25">
        <f>IFERROR(VLOOKUP($A193,'TD SOP+PROFORM MOD'!$A$5:$AD$750,MATCH(AA$4,'TD SOP+PROFORM MOD'!$B$2:$AD$2,0)+1,0),0)+IFERROR(VLOOKUP($A193,'TD SOP+PROFORM MOD'!$A$5:$AD$750,MATCH(AA$2,'TD SOP+PROFORM MOD'!$B$2:$AD$2,0)+1,0),0)</f>
        <v>0</v>
      </c>
      <c r="AB193" s="25">
        <f>IFERROR(VLOOKUP($A193,'TD SOP+PROFORM MOD'!$A$5:$AD$750,MATCH(AB$4,'TD SOP+PROFORM MOD'!$B$2:$AD$2,0)+1,0),0)+IFERROR(VLOOKUP($A193,'TD SOP+PROFORM MOD'!$A$5:$AD$750,MATCH(AB$2,'TD SOP+PROFORM MOD'!$B$2:$AD$2,0)+1,0),0)</f>
        <v>0</v>
      </c>
      <c r="AC193" s="26" t="str">
        <f t="shared" si="47"/>
        <v/>
      </c>
      <c r="AD193" s="25">
        <f>IFERROR(VLOOKUP($A193,'TD SOP+PROFORM MOD'!$A$5:$AD$750,MATCH(AD$4,'TD SOP+PROFORM MOD'!$B$2:$AD$2,0)+1,0),0)+IFERROR(VLOOKUP($A193,'TD SOP+PROFORM MOD'!$A$5:$AD$750,MATCH(AD$2,'TD SOP+PROFORM MOD'!$B$2:$AD$2,0)+1,0),0)</f>
        <v>0</v>
      </c>
      <c r="AE193" s="25">
        <f>IFERROR(VLOOKUP($A193,'TD SOP+PROFORM MOD'!$A$5:$AD$750,MATCH(AE$4,'TD SOP+PROFORM MOD'!$B$2:$AD$2,0)+1,0),0)+IFERROR(VLOOKUP($A193,'TD SOP+PROFORM MOD'!$A$5:$AD$750,MATCH(AE$2,'TD SOP+PROFORM MOD'!$B$2:$AD$2,0)+1,0),0)</f>
        <v>0</v>
      </c>
      <c r="AF193" s="26" t="str">
        <f t="shared" si="48"/>
        <v/>
      </c>
      <c r="AG193" s="25">
        <f>IFERROR(VLOOKUP($A193,'TD SOP+PROFORM MOD'!$A$5:$AD$750,MATCH(AG$4,'TD SOP+PROFORM MOD'!$B$2:$AD$2,0)+1,0),0)+IFERROR(VLOOKUP($A193,'TD SOP+PROFORM MOD'!$A$5:$AD$750,MATCH(AG$2,'TD SOP+PROFORM MOD'!$B$2:$AD$2,0)+1,0),0)</f>
        <v>0</v>
      </c>
      <c r="AH193" s="25">
        <f>IFERROR(VLOOKUP($A193,'TD SOP+PROFORM MOD'!$A$5:$AD$750,MATCH(AH$4,'TD SOP+PROFORM MOD'!$B$2:$AD$2,0)+1,0),0)+IFERROR(VLOOKUP($A193,'TD SOP+PROFORM MOD'!$A$5:$AD$750,MATCH(AH$2,'TD SOP+PROFORM MOD'!$B$2:$AD$2,0)+1,0),0)</f>
        <v>0</v>
      </c>
      <c r="AI193" s="26" t="str">
        <f t="shared" si="49"/>
        <v/>
      </c>
      <c r="AJ193" s="25">
        <f>IFERROR(VLOOKUP($A193,'TD SOP+PROFORM MOD'!$A$5:$AD$750,MATCH(AJ$4,'TD SOP+PROFORM MOD'!$B$2:$AD$2,0)+1,0),0)+IFERROR(VLOOKUP($A193,'TD SOP+PROFORM MOD'!$A$5:$AD$750,MATCH(AJ$2,'TD SOP+PROFORM MOD'!$B$2:$AD$2,0)+1,0),0)</f>
        <v>0</v>
      </c>
      <c r="AK193" s="25">
        <f>IFERROR(VLOOKUP($A193,'TD SOP+PROFORM MOD'!$A$5:$AD$750,MATCH(AK$4,'TD SOP+PROFORM MOD'!$B$2:$AD$2,0)+1,0),0)+IFERROR(VLOOKUP($A193,'TD SOP+PROFORM MOD'!$A$5:$AD$750,MATCH(AK$2,'TD SOP+PROFORM MOD'!$B$2:$AD$2,0)+1,0),0)</f>
        <v>0</v>
      </c>
      <c r="AL193" s="26" t="str">
        <f t="shared" si="50"/>
        <v/>
      </c>
      <c r="AM193" s="25">
        <f t="shared" si="52"/>
        <v>0</v>
      </c>
      <c r="AN193" s="25">
        <f t="shared" si="52"/>
        <v>0</v>
      </c>
      <c r="AO193" s="26" t="str">
        <f t="shared" si="51"/>
        <v/>
      </c>
      <c r="AR193" s="25">
        <f>SUMIF('B&amp;S YTD LFY'!B:B,"="&amp;A193,'B&amp;S YTD LFY'!C:C)</f>
        <v>0</v>
      </c>
      <c r="AS193" s="25">
        <f t="shared" si="53"/>
        <v>0</v>
      </c>
      <c r="AT193" s="25"/>
    </row>
    <row r="194" spans="1:46" x14ac:dyDescent="0.35">
      <c r="A194" s="24">
        <f>IF(AND('TD SOP+PROFORM MOD'!A191&lt;&gt;"",'TD SOP+PROFORM MOD'!A191&lt;&gt;"TOTAL"),'TD SOP+PROFORM MOD'!A191,0)</f>
        <v>0</v>
      </c>
      <c r="C194" s="25" t="str">
        <f>IFERROR(VLOOKUP($A194,'TD SOP+PROFORM MOD'!$A$5:$AD$750,MATCH(C$4,'TD SOP+PROFORM MOD'!$B$2:$AT$2,0)+1,0),"")</f>
        <v/>
      </c>
      <c r="D194" s="25" t="str">
        <f>IFERROR(VLOOKUP($A194,'TD SOP+PROFORM MOD'!$A$5:$AD$750,MATCH(D$4,'TD SOP+PROFORM MOD'!$B$2:$AT$2,0)+1,0),"")</f>
        <v/>
      </c>
      <c r="E194" s="26" t="str">
        <f t="shared" si="39"/>
        <v/>
      </c>
      <c r="F194" s="25" t="str">
        <f>IFERROR(VLOOKUP($A194,'TD SOP+PROFORM MOD'!$A$5:$AD$750,MATCH(F$4,'TD SOP+PROFORM MOD'!$B$2:$AT$2,0)+1,0),"")</f>
        <v/>
      </c>
      <c r="G194" s="25" t="str">
        <f>IFERROR(VLOOKUP($A194,'TD SOP+PROFORM MOD'!$A$5:$AD$750,MATCH(G$4,'TD SOP+PROFORM MOD'!$B$2:$AT$2,0)+1,0),"")</f>
        <v/>
      </c>
      <c r="H194" s="26" t="str">
        <f t="shared" si="40"/>
        <v/>
      </c>
      <c r="I194" s="25" t="str">
        <f>IFERROR(VLOOKUP($A194,'TD SOP+PROFORM MOD'!$A$5:$AD$750,MATCH(I$4,'TD SOP+PROFORM MOD'!$B$2:$AT$2,0)+1,0),"")</f>
        <v/>
      </c>
      <c r="J194" s="25" t="str">
        <f>IFERROR(VLOOKUP($A194,'TD SOP+PROFORM MOD'!$A$5:$AD$750,MATCH(J$4,'TD SOP+PROFORM MOD'!$B$2:$AT$2,0)+1,0),"")</f>
        <v/>
      </c>
      <c r="K194" s="26" t="str">
        <f t="shared" si="41"/>
        <v/>
      </c>
      <c r="L194" s="25" t="str">
        <f>IFERROR(VLOOKUP($A194,'TD SOP+PROFORM MOD'!$A$5:$AD$750,MATCH(L$4,'TD SOP+PROFORM MOD'!$B$2:$AT$2,0)+1,0),"")</f>
        <v/>
      </c>
      <c r="M194" s="25" t="str">
        <f>IFERROR(VLOOKUP($A194,'TD SOP+PROFORM MOD'!$A$5:$AD$750,MATCH(M$4,'TD SOP+PROFORM MOD'!$B$2:$AT$2,0)+1,0),"")</f>
        <v/>
      </c>
      <c r="N194" s="26" t="str">
        <f t="shared" si="42"/>
        <v/>
      </c>
      <c r="O194" s="25">
        <f>IFERROR(VLOOKUP($A194,'TD SOP+PROFORM MOD'!$A$5:$AD$750,MATCH(O$4,'TD SOP+PROFORM MOD'!$B$2:$AD$2,0)+1,0),0)+IFERROR(VLOOKUP($A194,'TD SOP+PROFORM MOD'!$A$5:$AD$750,MATCH(O$2,'TD SOP+PROFORM MOD'!$B$2:$AD$2,0)+1,0),0)</f>
        <v>0</v>
      </c>
      <c r="P194" s="25">
        <f>IFERROR(VLOOKUP($A194,'TD SOP+PROFORM MOD'!$A$5:$AD$750,MATCH(P$4,'TD SOP+PROFORM MOD'!$B$2:$AD$2,0)+1,0),0)+IFERROR(VLOOKUP($A194,'TD SOP+PROFORM MOD'!$A$5:$AD$750,MATCH(P$2,'TD SOP+PROFORM MOD'!$B$2:$AD$2,0)+1,0),0)</f>
        <v>0</v>
      </c>
      <c r="Q194" s="26" t="str">
        <f t="shared" si="43"/>
        <v/>
      </c>
      <c r="R194" s="25">
        <f>IFERROR(VLOOKUP($A194,'TD SOP+PROFORM MOD'!$A$5:$AD$750,MATCH(R$4,'TD SOP+PROFORM MOD'!$B$2:$AD$2,0)+1,0),0)+IFERROR(VLOOKUP($A194,'TD SOP+PROFORM MOD'!$A$5:$AD$750,MATCH(R$2,'TD SOP+PROFORM MOD'!$B$2:$AD$2,0)+1,0),0)</f>
        <v>0</v>
      </c>
      <c r="S194" s="25">
        <f>IFERROR(VLOOKUP($A194,'TD SOP+PROFORM MOD'!$A$5:$AD$750,MATCH(S$4,'TD SOP+PROFORM MOD'!$B$2:$AD$2,0)+1,0),0)+IFERROR(VLOOKUP($A194,'TD SOP+PROFORM MOD'!$A$5:$AD$750,MATCH(S$2,'TD SOP+PROFORM MOD'!$B$2:$AD$2,0)+1,0),0)</f>
        <v>0</v>
      </c>
      <c r="T194" s="26" t="str">
        <f t="shared" si="44"/>
        <v/>
      </c>
      <c r="U194" s="25">
        <f>IFERROR(VLOOKUP($A194,'TD SOP+PROFORM MOD'!$A$5:$AD$750,MATCH(U$4,'TD SOP+PROFORM MOD'!$B$2:$AD$2,0)+1,0),0)+IFERROR(VLOOKUP($A194,'TD SOP+PROFORM MOD'!$A$5:$AD$750,MATCH(U$2,'TD SOP+PROFORM MOD'!$B$2:$AD$2,0)+1,0),0)</f>
        <v>0</v>
      </c>
      <c r="V194" s="25">
        <f>IFERROR(VLOOKUP($A194,'TD SOP+PROFORM MOD'!$A$5:$AD$750,MATCH(V$4,'TD SOP+PROFORM MOD'!$B$2:$AD$2,0)+1,0),0)+IFERROR(VLOOKUP($A194,'TD SOP+PROFORM MOD'!$A$5:$AD$750,MATCH(V$2,'TD SOP+PROFORM MOD'!$B$2:$AD$2,0)+1,0),0)</f>
        <v>0</v>
      </c>
      <c r="W194" s="26" t="str">
        <f t="shared" si="45"/>
        <v/>
      </c>
      <c r="X194" s="25">
        <f>IFERROR(VLOOKUP($A194,'TD SOP+PROFORM MOD'!$A$5:$AD$750,MATCH(X$4,'TD SOP+PROFORM MOD'!$B$2:$AD$2,0)+1,0),0)+IFERROR(VLOOKUP($A194,'TD SOP+PROFORM MOD'!$A$5:$AD$750,MATCH(X$2,'TD SOP+PROFORM MOD'!$B$2:$AD$2,0)+1,0),0)</f>
        <v>0</v>
      </c>
      <c r="Y194" s="25">
        <f>IFERROR(VLOOKUP($A194,'TD SOP+PROFORM MOD'!$A$5:$AD$750,MATCH(Y$4,'TD SOP+PROFORM MOD'!$B$2:$AD$2,0)+1,0),0)+IFERROR(VLOOKUP($A194,'TD SOP+PROFORM MOD'!$A$5:$AD$750,MATCH(Y$2,'TD SOP+PROFORM MOD'!$B$2:$AD$2,0)+1,0),0)</f>
        <v>0</v>
      </c>
      <c r="Z194" s="26" t="str">
        <f t="shared" si="46"/>
        <v/>
      </c>
      <c r="AA194" s="25">
        <f>IFERROR(VLOOKUP($A194,'TD SOP+PROFORM MOD'!$A$5:$AD$750,MATCH(AA$4,'TD SOP+PROFORM MOD'!$B$2:$AD$2,0)+1,0),0)+IFERROR(VLOOKUP($A194,'TD SOP+PROFORM MOD'!$A$5:$AD$750,MATCH(AA$2,'TD SOP+PROFORM MOD'!$B$2:$AD$2,0)+1,0),0)</f>
        <v>0</v>
      </c>
      <c r="AB194" s="25">
        <f>IFERROR(VLOOKUP($A194,'TD SOP+PROFORM MOD'!$A$5:$AD$750,MATCH(AB$4,'TD SOP+PROFORM MOD'!$B$2:$AD$2,0)+1,0),0)+IFERROR(VLOOKUP($A194,'TD SOP+PROFORM MOD'!$A$5:$AD$750,MATCH(AB$2,'TD SOP+PROFORM MOD'!$B$2:$AD$2,0)+1,0),0)</f>
        <v>0</v>
      </c>
      <c r="AC194" s="26" t="str">
        <f t="shared" si="47"/>
        <v/>
      </c>
      <c r="AD194" s="25">
        <f>IFERROR(VLOOKUP($A194,'TD SOP+PROFORM MOD'!$A$5:$AD$750,MATCH(AD$4,'TD SOP+PROFORM MOD'!$B$2:$AD$2,0)+1,0),0)+IFERROR(VLOOKUP($A194,'TD SOP+PROFORM MOD'!$A$5:$AD$750,MATCH(AD$2,'TD SOP+PROFORM MOD'!$B$2:$AD$2,0)+1,0),0)</f>
        <v>0</v>
      </c>
      <c r="AE194" s="25">
        <f>IFERROR(VLOOKUP($A194,'TD SOP+PROFORM MOD'!$A$5:$AD$750,MATCH(AE$4,'TD SOP+PROFORM MOD'!$B$2:$AD$2,0)+1,0),0)+IFERROR(VLOOKUP($A194,'TD SOP+PROFORM MOD'!$A$5:$AD$750,MATCH(AE$2,'TD SOP+PROFORM MOD'!$B$2:$AD$2,0)+1,0),0)</f>
        <v>0</v>
      </c>
      <c r="AF194" s="26" t="str">
        <f t="shared" si="48"/>
        <v/>
      </c>
      <c r="AG194" s="25">
        <f>IFERROR(VLOOKUP($A194,'TD SOP+PROFORM MOD'!$A$5:$AD$750,MATCH(AG$4,'TD SOP+PROFORM MOD'!$B$2:$AD$2,0)+1,0),0)+IFERROR(VLOOKUP($A194,'TD SOP+PROFORM MOD'!$A$5:$AD$750,MATCH(AG$2,'TD SOP+PROFORM MOD'!$B$2:$AD$2,0)+1,0),0)</f>
        <v>0</v>
      </c>
      <c r="AH194" s="25">
        <f>IFERROR(VLOOKUP($A194,'TD SOP+PROFORM MOD'!$A$5:$AD$750,MATCH(AH$4,'TD SOP+PROFORM MOD'!$B$2:$AD$2,0)+1,0),0)+IFERROR(VLOOKUP($A194,'TD SOP+PROFORM MOD'!$A$5:$AD$750,MATCH(AH$2,'TD SOP+PROFORM MOD'!$B$2:$AD$2,0)+1,0),0)</f>
        <v>0</v>
      </c>
      <c r="AI194" s="26" t="str">
        <f t="shared" si="49"/>
        <v/>
      </c>
      <c r="AJ194" s="25">
        <f>IFERROR(VLOOKUP($A194,'TD SOP+PROFORM MOD'!$A$5:$AD$750,MATCH(AJ$4,'TD SOP+PROFORM MOD'!$B$2:$AD$2,0)+1,0),0)+IFERROR(VLOOKUP($A194,'TD SOP+PROFORM MOD'!$A$5:$AD$750,MATCH(AJ$2,'TD SOP+PROFORM MOD'!$B$2:$AD$2,0)+1,0),0)</f>
        <v>0</v>
      </c>
      <c r="AK194" s="25">
        <f>IFERROR(VLOOKUP($A194,'TD SOP+PROFORM MOD'!$A$5:$AD$750,MATCH(AK$4,'TD SOP+PROFORM MOD'!$B$2:$AD$2,0)+1,0),0)+IFERROR(VLOOKUP($A194,'TD SOP+PROFORM MOD'!$A$5:$AD$750,MATCH(AK$2,'TD SOP+PROFORM MOD'!$B$2:$AD$2,0)+1,0),0)</f>
        <v>0</v>
      </c>
      <c r="AL194" s="26" t="str">
        <f t="shared" si="50"/>
        <v/>
      </c>
      <c r="AM194" s="25">
        <f t="shared" si="52"/>
        <v>0</v>
      </c>
      <c r="AN194" s="25">
        <f t="shared" si="52"/>
        <v>0</v>
      </c>
      <c r="AO194" s="26" t="str">
        <f t="shared" si="51"/>
        <v/>
      </c>
      <c r="AR194" s="25">
        <f>SUMIF('B&amp;S YTD LFY'!B:B,"="&amp;A194,'B&amp;S YTD LFY'!C:C)</f>
        <v>0</v>
      </c>
      <c r="AS194" s="25">
        <f t="shared" si="53"/>
        <v>0</v>
      </c>
      <c r="AT194" s="25"/>
    </row>
    <row r="195" spans="1:46" x14ac:dyDescent="0.35">
      <c r="A195" s="24">
        <f>IF(AND('TD SOP+PROFORM MOD'!A192&lt;&gt;"",'TD SOP+PROFORM MOD'!A192&lt;&gt;"TOTAL"),'TD SOP+PROFORM MOD'!A192,0)</f>
        <v>0</v>
      </c>
      <c r="C195" s="25" t="str">
        <f>IFERROR(VLOOKUP($A195,'TD SOP+PROFORM MOD'!$A$5:$AD$750,MATCH(C$4,'TD SOP+PROFORM MOD'!$B$2:$AT$2,0)+1,0),"")</f>
        <v/>
      </c>
      <c r="D195" s="25" t="str">
        <f>IFERROR(VLOOKUP($A195,'TD SOP+PROFORM MOD'!$A$5:$AD$750,MATCH(D$4,'TD SOP+PROFORM MOD'!$B$2:$AT$2,0)+1,0),"")</f>
        <v/>
      </c>
      <c r="E195" s="26" t="str">
        <f t="shared" si="39"/>
        <v/>
      </c>
      <c r="F195" s="25" t="str">
        <f>IFERROR(VLOOKUP($A195,'TD SOP+PROFORM MOD'!$A$5:$AD$750,MATCH(F$4,'TD SOP+PROFORM MOD'!$B$2:$AT$2,0)+1,0),"")</f>
        <v/>
      </c>
      <c r="G195" s="25" t="str">
        <f>IFERROR(VLOOKUP($A195,'TD SOP+PROFORM MOD'!$A$5:$AD$750,MATCH(G$4,'TD SOP+PROFORM MOD'!$B$2:$AT$2,0)+1,0),"")</f>
        <v/>
      </c>
      <c r="H195" s="26" t="str">
        <f t="shared" si="40"/>
        <v/>
      </c>
      <c r="I195" s="25" t="str">
        <f>IFERROR(VLOOKUP($A195,'TD SOP+PROFORM MOD'!$A$5:$AD$750,MATCH(I$4,'TD SOP+PROFORM MOD'!$B$2:$AT$2,0)+1,0),"")</f>
        <v/>
      </c>
      <c r="J195" s="25" t="str">
        <f>IFERROR(VLOOKUP($A195,'TD SOP+PROFORM MOD'!$A$5:$AD$750,MATCH(J$4,'TD SOP+PROFORM MOD'!$B$2:$AT$2,0)+1,0),"")</f>
        <v/>
      </c>
      <c r="K195" s="26" t="str">
        <f t="shared" si="41"/>
        <v/>
      </c>
      <c r="L195" s="25" t="str">
        <f>IFERROR(VLOOKUP($A195,'TD SOP+PROFORM MOD'!$A$5:$AD$750,MATCH(L$4,'TD SOP+PROFORM MOD'!$B$2:$AT$2,0)+1,0),"")</f>
        <v/>
      </c>
      <c r="M195" s="25" t="str">
        <f>IFERROR(VLOOKUP($A195,'TD SOP+PROFORM MOD'!$A$5:$AD$750,MATCH(M$4,'TD SOP+PROFORM MOD'!$B$2:$AT$2,0)+1,0),"")</f>
        <v/>
      </c>
      <c r="N195" s="26" t="str">
        <f t="shared" si="42"/>
        <v/>
      </c>
      <c r="O195" s="25">
        <f>IFERROR(VLOOKUP($A195,'TD SOP+PROFORM MOD'!$A$5:$AD$750,MATCH(O$4,'TD SOP+PROFORM MOD'!$B$2:$AD$2,0)+1,0),0)+IFERROR(VLOOKUP($A195,'TD SOP+PROFORM MOD'!$A$5:$AD$750,MATCH(O$2,'TD SOP+PROFORM MOD'!$B$2:$AD$2,0)+1,0),0)</f>
        <v>0</v>
      </c>
      <c r="P195" s="25">
        <f>IFERROR(VLOOKUP($A195,'TD SOP+PROFORM MOD'!$A$5:$AD$750,MATCH(P$4,'TD SOP+PROFORM MOD'!$B$2:$AD$2,0)+1,0),0)+IFERROR(VLOOKUP($A195,'TD SOP+PROFORM MOD'!$A$5:$AD$750,MATCH(P$2,'TD SOP+PROFORM MOD'!$B$2:$AD$2,0)+1,0),0)</f>
        <v>0</v>
      </c>
      <c r="Q195" s="26" t="str">
        <f t="shared" si="43"/>
        <v/>
      </c>
      <c r="R195" s="25">
        <f>IFERROR(VLOOKUP($A195,'TD SOP+PROFORM MOD'!$A$5:$AD$750,MATCH(R$4,'TD SOP+PROFORM MOD'!$B$2:$AD$2,0)+1,0),0)+IFERROR(VLOOKUP($A195,'TD SOP+PROFORM MOD'!$A$5:$AD$750,MATCH(R$2,'TD SOP+PROFORM MOD'!$B$2:$AD$2,0)+1,0),0)</f>
        <v>0</v>
      </c>
      <c r="S195" s="25">
        <f>IFERROR(VLOOKUP($A195,'TD SOP+PROFORM MOD'!$A$5:$AD$750,MATCH(S$4,'TD SOP+PROFORM MOD'!$B$2:$AD$2,0)+1,0),0)+IFERROR(VLOOKUP($A195,'TD SOP+PROFORM MOD'!$A$5:$AD$750,MATCH(S$2,'TD SOP+PROFORM MOD'!$B$2:$AD$2,0)+1,0),0)</f>
        <v>0</v>
      </c>
      <c r="T195" s="26" t="str">
        <f t="shared" si="44"/>
        <v/>
      </c>
      <c r="U195" s="25">
        <f>IFERROR(VLOOKUP($A195,'TD SOP+PROFORM MOD'!$A$5:$AD$750,MATCH(U$4,'TD SOP+PROFORM MOD'!$B$2:$AD$2,0)+1,0),0)+IFERROR(VLOOKUP($A195,'TD SOP+PROFORM MOD'!$A$5:$AD$750,MATCH(U$2,'TD SOP+PROFORM MOD'!$B$2:$AD$2,0)+1,0),0)</f>
        <v>0</v>
      </c>
      <c r="V195" s="25">
        <f>IFERROR(VLOOKUP($A195,'TD SOP+PROFORM MOD'!$A$5:$AD$750,MATCH(V$4,'TD SOP+PROFORM MOD'!$B$2:$AD$2,0)+1,0),0)+IFERROR(VLOOKUP($A195,'TD SOP+PROFORM MOD'!$A$5:$AD$750,MATCH(V$2,'TD SOP+PROFORM MOD'!$B$2:$AD$2,0)+1,0),0)</f>
        <v>0</v>
      </c>
      <c r="W195" s="26" t="str">
        <f t="shared" si="45"/>
        <v/>
      </c>
      <c r="X195" s="25">
        <f>IFERROR(VLOOKUP($A195,'TD SOP+PROFORM MOD'!$A$5:$AD$750,MATCH(X$4,'TD SOP+PROFORM MOD'!$B$2:$AD$2,0)+1,0),0)+IFERROR(VLOOKUP($A195,'TD SOP+PROFORM MOD'!$A$5:$AD$750,MATCH(X$2,'TD SOP+PROFORM MOD'!$B$2:$AD$2,0)+1,0),0)</f>
        <v>0</v>
      </c>
      <c r="Y195" s="25">
        <f>IFERROR(VLOOKUP($A195,'TD SOP+PROFORM MOD'!$A$5:$AD$750,MATCH(Y$4,'TD SOP+PROFORM MOD'!$B$2:$AD$2,0)+1,0),0)+IFERROR(VLOOKUP($A195,'TD SOP+PROFORM MOD'!$A$5:$AD$750,MATCH(Y$2,'TD SOP+PROFORM MOD'!$B$2:$AD$2,0)+1,0),0)</f>
        <v>0</v>
      </c>
      <c r="Z195" s="26" t="str">
        <f t="shared" si="46"/>
        <v/>
      </c>
      <c r="AA195" s="25">
        <f>IFERROR(VLOOKUP($A195,'TD SOP+PROFORM MOD'!$A$5:$AD$750,MATCH(AA$4,'TD SOP+PROFORM MOD'!$B$2:$AD$2,0)+1,0),0)+IFERROR(VLOOKUP($A195,'TD SOP+PROFORM MOD'!$A$5:$AD$750,MATCH(AA$2,'TD SOP+PROFORM MOD'!$B$2:$AD$2,0)+1,0),0)</f>
        <v>0</v>
      </c>
      <c r="AB195" s="25">
        <f>IFERROR(VLOOKUP($A195,'TD SOP+PROFORM MOD'!$A$5:$AD$750,MATCH(AB$4,'TD SOP+PROFORM MOD'!$B$2:$AD$2,0)+1,0),0)+IFERROR(VLOOKUP($A195,'TD SOP+PROFORM MOD'!$A$5:$AD$750,MATCH(AB$2,'TD SOP+PROFORM MOD'!$B$2:$AD$2,0)+1,0),0)</f>
        <v>0</v>
      </c>
      <c r="AC195" s="26" t="str">
        <f t="shared" si="47"/>
        <v/>
      </c>
      <c r="AD195" s="25">
        <f>IFERROR(VLOOKUP($A195,'TD SOP+PROFORM MOD'!$A$5:$AD$750,MATCH(AD$4,'TD SOP+PROFORM MOD'!$B$2:$AD$2,0)+1,0),0)+IFERROR(VLOOKUP($A195,'TD SOP+PROFORM MOD'!$A$5:$AD$750,MATCH(AD$2,'TD SOP+PROFORM MOD'!$B$2:$AD$2,0)+1,0),0)</f>
        <v>0</v>
      </c>
      <c r="AE195" s="25">
        <f>IFERROR(VLOOKUP($A195,'TD SOP+PROFORM MOD'!$A$5:$AD$750,MATCH(AE$4,'TD SOP+PROFORM MOD'!$B$2:$AD$2,0)+1,0),0)+IFERROR(VLOOKUP($A195,'TD SOP+PROFORM MOD'!$A$5:$AD$750,MATCH(AE$2,'TD SOP+PROFORM MOD'!$B$2:$AD$2,0)+1,0),0)</f>
        <v>0</v>
      </c>
      <c r="AF195" s="26" t="str">
        <f t="shared" si="48"/>
        <v/>
      </c>
      <c r="AG195" s="25">
        <f>IFERROR(VLOOKUP($A195,'TD SOP+PROFORM MOD'!$A$5:$AD$750,MATCH(AG$4,'TD SOP+PROFORM MOD'!$B$2:$AD$2,0)+1,0),0)+IFERROR(VLOOKUP($A195,'TD SOP+PROFORM MOD'!$A$5:$AD$750,MATCH(AG$2,'TD SOP+PROFORM MOD'!$B$2:$AD$2,0)+1,0),0)</f>
        <v>0</v>
      </c>
      <c r="AH195" s="25">
        <f>IFERROR(VLOOKUP($A195,'TD SOP+PROFORM MOD'!$A$5:$AD$750,MATCH(AH$4,'TD SOP+PROFORM MOD'!$B$2:$AD$2,0)+1,0),0)+IFERROR(VLOOKUP($A195,'TD SOP+PROFORM MOD'!$A$5:$AD$750,MATCH(AH$2,'TD SOP+PROFORM MOD'!$B$2:$AD$2,0)+1,0),0)</f>
        <v>0</v>
      </c>
      <c r="AI195" s="26" t="str">
        <f t="shared" si="49"/>
        <v/>
      </c>
      <c r="AJ195" s="25">
        <f>IFERROR(VLOOKUP($A195,'TD SOP+PROFORM MOD'!$A$5:$AD$750,MATCH(AJ$4,'TD SOP+PROFORM MOD'!$B$2:$AD$2,0)+1,0),0)+IFERROR(VLOOKUP($A195,'TD SOP+PROFORM MOD'!$A$5:$AD$750,MATCH(AJ$2,'TD SOP+PROFORM MOD'!$B$2:$AD$2,0)+1,0),0)</f>
        <v>0</v>
      </c>
      <c r="AK195" s="25">
        <f>IFERROR(VLOOKUP($A195,'TD SOP+PROFORM MOD'!$A$5:$AD$750,MATCH(AK$4,'TD SOP+PROFORM MOD'!$B$2:$AD$2,0)+1,0),0)+IFERROR(VLOOKUP($A195,'TD SOP+PROFORM MOD'!$A$5:$AD$750,MATCH(AK$2,'TD SOP+PROFORM MOD'!$B$2:$AD$2,0)+1,0),0)</f>
        <v>0</v>
      </c>
      <c r="AL195" s="26" t="str">
        <f t="shared" si="50"/>
        <v/>
      </c>
      <c r="AM195" s="25">
        <f t="shared" si="52"/>
        <v>0</v>
      </c>
      <c r="AN195" s="25">
        <f t="shared" si="52"/>
        <v>0</v>
      </c>
      <c r="AO195" s="26" t="str">
        <f t="shared" si="51"/>
        <v/>
      </c>
      <c r="AR195" s="25">
        <f>SUMIF('B&amp;S YTD LFY'!B:B,"="&amp;A195,'B&amp;S YTD LFY'!C:C)</f>
        <v>0</v>
      </c>
      <c r="AS195" s="25">
        <f t="shared" si="53"/>
        <v>0</v>
      </c>
      <c r="AT195" s="25"/>
    </row>
    <row r="196" spans="1:46" x14ac:dyDescent="0.35">
      <c r="A196" s="24">
        <f>IF(AND('TD SOP+PROFORM MOD'!A193&lt;&gt;"",'TD SOP+PROFORM MOD'!A193&lt;&gt;"TOTAL"),'TD SOP+PROFORM MOD'!A193,0)</f>
        <v>0</v>
      </c>
      <c r="C196" s="25" t="str">
        <f>IFERROR(VLOOKUP($A196,'TD SOP+PROFORM MOD'!$A$5:$AD$750,MATCH(C$4,'TD SOP+PROFORM MOD'!$B$2:$AT$2,0)+1,0),"")</f>
        <v/>
      </c>
      <c r="D196" s="25" t="str">
        <f>IFERROR(VLOOKUP($A196,'TD SOP+PROFORM MOD'!$A$5:$AD$750,MATCH(D$4,'TD SOP+PROFORM MOD'!$B$2:$AT$2,0)+1,0),"")</f>
        <v/>
      </c>
      <c r="E196" s="26" t="str">
        <f t="shared" si="39"/>
        <v/>
      </c>
      <c r="F196" s="25" t="str">
        <f>IFERROR(VLOOKUP($A196,'TD SOP+PROFORM MOD'!$A$5:$AD$750,MATCH(F$4,'TD SOP+PROFORM MOD'!$B$2:$AT$2,0)+1,0),"")</f>
        <v/>
      </c>
      <c r="G196" s="25" t="str">
        <f>IFERROR(VLOOKUP($A196,'TD SOP+PROFORM MOD'!$A$5:$AD$750,MATCH(G$4,'TD SOP+PROFORM MOD'!$B$2:$AT$2,0)+1,0),"")</f>
        <v/>
      </c>
      <c r="H196" s="26" t="str">
        <f t="shared" si="40"/>
        <v/>
      </c>
      <c r="I196" s="25" t="str">
        <f>IFERROR(VLOOKUP($A196,'TD SOP+PROFORM MOD'!$A$5:$AD$750,MATCH(I$4,'TD SOP+PROFORM MOD'!$B$2:$AT$2,0)+1,0),"")</f>
        <v/>
      </c>
      <c r="J196" s="25" t="str">
        <f>IFERROR(VLOOKUP($A196,'TD SOP+PROFORM MOD'!$A$5:$AD$750,MATCH(J$4,'TD SOP+PROFORM MOD'!$B$2:$AT$2,0)+1,0),"")</f>
        <v/>
      </c>
      <c r="K196" s="26" t="str">
        <f t="shared" si="41"/>
        <v/>
      </c>
      <c r="L196" s="25" t="str">
        <f>IFERROR(VLOOKUP($A196,'TD SOP+PROFORM MOD'!$A$5:$AD$750,MATCH(L$4,'TD SOP+PROFORM MOD'!$B$2:$AT$2,0)+1,0),"")</f>
        <v/>
      </c>
      <c r="M196" s="25" t="str">
        <f>IFERROR(VLOOKUP($A196,'TD SOP+PROFORM MOD'!$A$5:$AD$750,MATCH(M$4,'TD SOP+PROFORM MOD'!$B$2:$AT$2,0)+1,0),"")</f>
        <v/>
      </c>
      <c r="N196" s="26" t="str">
        <f t="shared" si="42"/>
        <v/>
      </c>
      <c r="O196" s="25">
        <f>IFERROR(VLOOKUP($A196,'TD SOP+PROFORM MOD'!$A$5:$AD$750,MATCH(O$4,'TD SOP+PROFORM MOD'!$B$2:$AD$2,0)+1,0),0)+IFERROR(VLOOKUP($A196,'TD SOP+PROFORM MOD'!$A$5:$AD$750,MATCH(O$2,'TD SOP+PROFORM MOD'!$B$2:$AD$2,0)+1,0),0)</f>
        <v>0</v>
      </c>
      <c r="P196" s="25">
        <f>IFERROR(VLOOKUP($A196,'TD SOP+PROFORM MOD'!$A$5:$AD$750,MATCH(P$4,'TD SOP+PROFORM MOD'!$B$2:$AD$2,0)+1,0),0)+IFERROR(VLOOKUP($A196,'TD SOP+PROFORM MOD'!$A$5:$AD$750,MATCH(P$2,'TD SOP+PROFORM MOD'!$B$2:$AD$2,0)+1,0),0)</f>
        <v>0</v>
      </c>
      <c r="Q196" s="26" t="str">
        <f t="shared" si="43"/>
        <v/>
      </c>
      <c r="R196" s="25">
        <f>IFERROR(VLOOKUP($A196,'TD SOP+PROFORM MOD'!$A$5:$AD$750,MATCH(R$4,'TD SOP+PROFORM MOD'!$B$2:$AD$2,0)+1,0),0)+IFERROR(VLOOKUP($A196,'TD SOP+PROFORM MOD'!$A$5:$AD$750,MATCH(R$2,'TD SOP+PROFORM MOD'!$B$2:$AD$2,0)+1,0),0)</f>
        <v>0</v>
      </c>
      <c r="S196" s="25">
        <f>IFERROR(VLOOKUP($A196,'TD SOP+PROFORM MOD'!$A$5:$AD$750,MATCH(S$4,'TD SOP+PROFORM MOD'!$B$2:$AD$2,0)+1,0),0)+IFERROR(VLOOKUP($A196,'TD SOP+PROFORM MOD'!$A$5:$AD$750,MATCH(S$2,'TD SOP+PROFORM MOD'!$B$2:$AD$2,0)+1,0),0)</f>
        <v>0</v>
      </c>
      <c r="T196" s="26" t="str">
        <f t="shared" si="44"/>
        <v/>
      </c>
      <c r="U196" s="25">
        <f>IFERROR(VLOOKUP($A196,'TD SOP+PROFORM MOD'!$A$5:$AD$750,MATCH(U$4,'TD SOP+PROFORM MOD'!$B$2:$AD$2,0)+1,0),0)+IFERROR(VLOOKUP($A196,'TD SOP+PROFORM MOD'!$A$5:$AD$750,MATCH(U$2,'TD SOP+PROFORM MOD'!$B$2:$AD$2,0)+1,0),0)</f>
        <v>0</v>
      </c>
      <c r="V196" s="25">
        <f>IFERROR(VLOOKUP($A196,'TD SOP+PROFORM MOD'!$A$5:$AD$750,MATCH(V$4,'TD SOP+PROFORM MOD'!$B$2:$AD$2,0)+1,0),0)+IFERROR(VLOOKUP($A196,'TD SOP+PROFORM MOD'!$A$5:$AD$750,MATCH(V$2,'TD SOP+PROFORM MOD'!$B$2:$AD$2,0)+1,0),0)</f>
        <v>0</v>
      </c>
      <c r="W196" s="26" t="str">
        <f t="shared" si="45"/>
        <v/>
      </c>
      <c r="X196" s="25">
        <f>IFERROR(VLOOKUP($A196,'TD SOP+PROFORM MOD'!$A$5:$AD$750,MATCH(X$4,'TD SOP+PROFORM MOD'!$B$2:$AD$2,0)+1,0),0)+IFERROR(VLOOKUP($A196,'TD SOP+PROFORM MOD'!$A$5:$AD$750,MATCH(X$2,'TD SOP+PROFORM MOD'!$B$2:$AD$2,0)+1,0),0)</f>
        <v>0</v>
      </c>
      <c r="Y196" s="25">
        <f>IFERROR(VLOOKUP($A196,'TD SOP+PROFORM MOD'!$A$5:$AD$750,MATCH(Y$4,'TD SOP+PROFORM MOD'!$B$2:$AD$2,0)+1,0),0)+IFERROR(VLOOKUP($A196,'TD SOP+PROFORM MOD'!$A$5:$AD$750,MATCH(Y$2,'TD SOP+PROFORM MOD'!$B$2:$AD$2,0)+1,0),0)</f>
        <v>0</v>
      </c>
      <c r="Z196" s="26" t="str">
        <f t="shared" si="46"/>
        <v/>
      </c>
      <c r="AA196" s="25">
        <f>IFERROR(VLOOKUP($A196,'TD SOP+PROFORM MOD'!$A$5:$AD$750,MATCH(AA$4,'TD SOP+PROFORM MOD'!$B$2:$AD$2,0)+1,0),0)+IFERROR(VLOOKUP($A196,'TD SOP+PROFORM MOD'!$A$5:$AD$750,MATCH(AA$2,'TD SOP+PROFORM MOD'!$B$2:$AD$2,0)+1,0),0)</f>
        <v>0</v>
      </c>
      <c r="AB196" s="25">
        <f>IFERROR(VLOOKUP($A196,'TD SOP+PROFORM MOD'!$A$5:$AD$750,MATCH(AB$4,'TD SOP+PROFORM MOD'!$B$2:$AD$2,0)+1,0),0)+IFERROR(VLOOKUP($A196,'TD SOP+PROFORM MOD'!$A$5:$AD$750,MATCH(AB$2,'TD SOP+PROFORM MOD'!$B$2:$AD$2,0)+1,0),0)</f>
        <v>0</v>
      </c>
      <c r="AC196" s="26" t="str">
        <f t="shared" si="47"/>
        <v/>
      </c>
      <c r="AD196" s="25">
        <f>IFERROR(VLOOKUP($A196,'TD SOP+PROFORM MOD'!$A$5:$AD$750,MATCH(AD$4,'TD SOP+PROFORM MOD'!$B$2:$AD$2,0)+1,0),0)+IFERROR(VLOOKUP($A196,'TD SOP+PROFORM MOD'!$A$5:$AD$750,MATCH(AD$2,'TD SOP+PROFORM MOD'!$B$2:$AD$2,0)+1,0),0)</f>
        <v>0</v>
      </c>
      <c r="AE196" s="25">
        <f>IFERROR(VLOOKUP($A196,'TD SOP+PROFORM MOD'!$A$5:$AD$750,MATCH(AE$4,'TD SOP+PROFORM MOD'!$B$2:$AD$2,0)+1,0),0)+IFERROR(VLOOKUP($A196,'TD SOP+PROFORM MOD'!$A$5:$AD$750,MATCH(AE$2,'TD SOP+PROFORM MOD'!$B$2:$AD$2,0)+1,0),0)</f>
        <v>0</v>
      </c>
      <c r="AF196" s="26" t="str">
        <f t="shared" si="48"/>
        <v/>
      </c>
      <c r="AG196" s="25">
        <f>IFERROR(VLOOKUP($A196,'TD SOP+PROFORM MOD'!$A$5:$AD$750,MATCH(AG$4,'TD SOP+PROFORM MOD'!$B$2:$AD$2,0)+1,0),0)+IFERROR(VLOOKUP($A196,'TD SOP+PROFORM MOD'!$A$5:$AD$750,MATCH(AG$2,'TD SOP+PROFORM MOD'!$B$2:$AD$2,0)+1,0),0)</f>
        <v>0</v>
      </c>
      <c r="AH196" s="25">
        <f>IFERROR(VLOOKUP($A196,'TD SOP+PROFORM MOD'!$A$5:$AD$750,MATCH(AH$4,'TD SOP+PROFORM MOD'!$B$2:$AD$2,0)+1,0),0)+IFERROR(VLOOKUP($A196,'TD SOP+PROFORM MOD'!$A$5:$AD$750,MATCH(AH$2,'TD SOP+PROFORM MOD'!$B$2:$AD$2,0)+1,0),0)</f>
        <v>0</v>
      </c>
      <c r="AI196" s="26" t="str">
        <f t="shared" si="49"/>
        <v/>
      </c>
      <c r="AJ196" s="25">
        <f>IFERROR(VLOOKUP($A196,'TD SOP+PROFORM MOD'!$A$5:$AD$750,MATCH(AJ$4,'TD SOP+PROFORM MOD'!$B$2:$AD$2,0)+1,0),0)+IFERROR(VLOOKUP($A196,'TD SOP+PROFORM MOD'!$A$5:$AD$750,MATCH(AJ$2,'TD SOP+PROFORM MOD'!$B$2:$AD$2,0)+1,0),0)</f>
        <v>0</v>
      </c>
      <c r="AK196" s="25">
        <f>IFERROR(VLOOKUP($A196,'TD SOP+PROFORM MOD'!$A$5:$AD$750,MATCH(AK$4,'TD SOP+PROFORM MOD'!$B$2:$AD$2,0)+1,0),0)+IFERROR(VLOOKUP($A196,'TD SOP+PROFORM MOD'!$A$5:$AD$750,MATCH(AK$2,'TD SOP+PROFORM MOD'!$B$2:$AD$2,0)+1,0),0)</f>
        <v>0</v>
      </c>
      <c r="AL196" s="26" t="str">
        <f t="shared" si="50"/>
        <v/>
      </c>
      <c r="AM196" s="25">
        <f t="shared" si="52"/>
        <v>0</v>
      </c>
      <c r="AN196" s="25">
        <f t="shared" si="52"/>
        <v>0</v>
      </c>
      <c r="AO196" s="26" t="str">
        <f t="shared" si="51"/>
        <v/>
      </c>
      <c r="AR196" s="25">
        <f>SUMIF('B&amp;S YTD LFY'!B:B,"="&amp;A196,'B&amp;S YTD LFY'!C:C)</f>
        <v>0</v>
      </c>
      <c r="AS196" s="25">
        <f t="shared" si="53"/>
        <v>0</v>
      </c>
      <c r="AT196" s="25"/>
    </row>
    <row r="197" spans="1:46" x14ac:dyDescent="0.35">
      <c r="A197" s="24">
        <f>IF(AND('TD SOP+PROFORM MOD'!A194&lt;&gt;"",'TD SOP+PROFORM MOD'!A194&lt;&gt;"TOTAL"),'TD SOP+PROFORM MOD'!A194,0)</f>
        <v>0</v>
      </c>
      <c r="C197" s="25" t="str">
        <f>IFERROR(VLOOKUP($A197,'TD SOP+PROFORM MOD'!$A$5:$AD$750,MATCH(C$4,'TD SOP+PROFORM MOD'!$B$2:$AT$2,0)+1,0),"")</f>
        <v/>
      </c>
      <c r="D197" s="25" t="str">
        <f>IFERROR(VLOOKUP($A197,'TD SOP+PROFORM MOD'!$A$5:$AD$750,MATCH(D$4,'TD SOP+PROFORM MOD'!$B$2:$AT$2,0)+1,0),"")</f>
        <v/>
      </c>
      <c r="E197" s="26" t="str">
        <f t="shared" si="39"/>
        <v/>
      </c>
      <c r="F197" s="25" t="str">
        <f>IFERROR(VLOOKUP($A197,'TD SOP+PROFORM MOD'!$A$5:$AD$750,MATCH(F$4,'TD SOP+PROFORM MOD'!$B$2:$AT$2,0)+1,0),"")</f>
        <v/>
      </c>
      <c r="G197" s="25" t="str">
        <f>IFERROR(VLOOKUP($A197,'TD SOP+PROFORM MOD'!$A$5:$AD$750,MATCH(G$4,'TD SOP+PROFORM MOD'!$B$2:$AT$2,0)+1,0),"")</f>
        <v/>
      </c>
      <c r="H197" s="26" t="str">
        <f t="shared" si="40"/>
        <v/>
      </c>
      <c r="I197" s="25" t="str">
        <f>IFERROR(VLOOKUP($A197,'TD SOP+PROFORM MOD'!$A$5:$AD$750,MATCH(I$4,'TD SOP+PROFORM MOD'!$B$2:$AT$2,0)+1,0),"")</f>
        <v/>
      </c>
      <c r="J197" s="25" t="str">
        <f>IFERROR(VLOOKUP($A197,'TD SOP+PROFORM MOD'!$A$5:$AD$750,MATCH(J$4,'TD SOP+PROFORM MOD'!$B$2:$AT$2,0)+1,0),"")</f>
        <v/>
      </c>
      <c r="K197" s="26" t="str">
        <f t="shared" si="41"/>
        <v/>
      </c>
      <c r="L197" s="25" t="str">
        <f>IFERROR(VLOOKUP($A197,'TD SOP+PROFORM MOD'!$A$5:$AD$750,MATCH(L$4,'TD SOP+PROFORM MOD'!$B$2:$AT$2,0)+1,0),"")</f>
        <v/>
      </c>
      <c r="M197" s="25" t="str">
        <f>IFERROR(VLOOKUP($A197,'TD SOP+PROFORM MOD'!$A$5:$AD$750,MATCH(M$4,'TD SOP+PROFORM MOD'!$B$2:$AT$2,0)+1,0),"")</f>
        <v/>
      </c>
      <c r="N197" s="26" t="str">
        <f t="shared" si="42"/>
        <v/>
      </c>
      <c r="O197" s="25">
        <f>IFERROR(VLOOKUP($A197,'TD SOP+PROFORM MOD'!$A$5:$AD$750,MATCH(O$4,'TD SOP+PROFORM MOD'!$B$2:$AD$2,0)+1,0),0)+IFERROR(VLOOKUP($A197,'TD SOP+PROFORM MOD'!$A$5:$AD$750,MATCH(O$2,'TD SOP+PROFORM MOD'!$B$2:$AD$2,0)+1,0),0)</f>
        <v>0</v>
      </c>
      <c r="P197" s="25">
        <f>IFERROR(VLOOKUP($A197,'TD SOP+PROFORM MOD'!$A$5:$AD$750,MATCH(P$4,'TD SOP+PROFORM MOD'!$B$2:$AD$2,0)+1,0),0)+IFERROR(VLOOKUP($A197,'TD SOP+PROFORM MOD'!$A$5:$AD$750,MATCH(P$2,'TD SOP+PROFORM MOD'!$B$2:$AD$2,0)+1,0),0)</f>
        <v>0</v>
      </c>
      <c r="Q197" s="26" t="str">
        <f t="shared" si="43"/>
        <v/>
      </c>
      <c r="R197" s="25">
        <f>IFERROR(VLOOKUP($A197,'TD SOP+PROFORM MOD'!$A$5:$AD$750,MATCH(R$4,'TD SOP+PROFORM MOD'!$B$2:$AD$2,0)+1,0),0)+IFERROR(VLOOKUP($A197,'TD SOP+PROFORM MOD'!$A$5:$AD$750,MATCH(R$2,'TD SOP+PROFORM MOD'!$B$2:$AD$2,0)+1,0),0)</f>
        <v>0</v>
      </c>
      <c r="S197" s="25">
        <f>IFERROR(VLOOKUP($A197,'TD SOP+PROFORM MOD'!$A$5:$AD$750,MATCH(S$4,'TD SOP+PROFORM MOD'!$B$2:$AD$2,0)+1,0),0)+IFERROR(VLOOKUP($A197,'TD SOP+PROFORM MOD'!$A$5:$AD$750,MATCH(S$2,'TD SOP+PROFORM MOD'!$B$2:$AD$2,0)+1,0),0)</f>
        <v>0</v>
      </c>
      <c r="T197" s="26" t="str">
        <f t="shared" si="44"/>
        <v/>
      </c>
      <c r="U197" s="25">
        <f>IFERROR(VLOOKUP($A197,'TD SOP+PROFORM MOD'!$A$5:$AD$750,MATCH(U$4,'TD SOP+PROFORM MOD'!$B$2:$AD$2,0)+1,0),0)+IFERROR(VLOOKUP($A197,'TD SOP+PROFORM MOD'!$A$5:$AD$750,MATCH(U$2,'TD SOP+PROFORM MOD'!$B$2:$AD$2,0)+1,0),0)</f>
        <v>0</v>
      </c>
      <c r="V197" s="25">
        <f>IFERROR(VLOOKUP($A197,'TD SOP+PROFORM MOD'!$A$5:$AD$750,MATCH(V$4,'TD SOP+PROFORM MOD'!$B$2:$AD$2,0)+1,0),0)+IFERROR(VLOOKUP($A197,'TD SOP+PROFORM MOD'!$A$5:$AD$750,MATCH(V$2,'TD SOP+PROFORM MOD'!$B$2:$AD$2,0)+1,0),0)</f>
        <v>0</v>
      </c>
      <c r="W197" s="26" t="str">
        <f t="shared" si="45"/>
        <v/>
      </c>
      <c r="X197" s="25">
        <f>IFERROR(VLOOKUP($A197,'TD SOP+PROFORM MOD'!$A$5:$AD$750,MATCH(X$4,'TD SOP+PROFORM MOD'!$B$2:$AD$2,0)+1,0),0)+IFERROR(VLOOKUP($A197,'TD SOP+PROFORM MOD'!$A$5:$AD$750,MATCH(X$2,'TD SOP+PROFORM MOD'!$B$2:$AD$2,0)+1,0),0)</f>
        <v>0</v>
      </c>
      <c r="Y197" s="25">
        <f>IFERROR(VLOOKUP($A197,'TD SOP+PROFORM MOD'!$A$5:$AD$750,MATCH(Y$4,'TD SOP+PROFORM MOD'!$B$2:$AD$2,0)+1,0),0)+IFERROR(VLOOKUP($A197,'TD SOP+PROFORM MOD'!$A$5:$AD$750,MATCH(Y$2,'TD SOP+PROFORM MOD'!$B$2:$AD$2,0)+1,0),0)</f>
        <v>0</v>
      </c>
      <c r="Z197" s="26" t="str">
        <f t="shared" si="46"/>
        <v/>
      </c>
      <c r="AA197" s="25">
        <f>IFERROR(VLOOKUP($A197,'TD SOP+PROFORM MOD'!$A$5:$AD$750,MATCH(AA$4,'TD SOP+PROFORM MOD'!$B$2:$AD$2,0)+1,0),0)+IFERROR(VLOOKUP($A197,'TD SOP+PROFORM MOD'!$A$5:$AD$750,MATCH(AA$2,'TD SOP+PROFORM MOD'!$B$2:$AD$2,0)+1,0),0)</f>
        <v>0</v>
      </c>
      <c r="AB197" s="25">
        <f>IFERROR(VLOOKUP($A197,'TD SOP+PROFORM MOD'!$A$5:$AD$750,MATCH(AB$4,'TD SOP+PROFORM MOD'!$B$2:$AD$2,0)+1,0),0)+IFERROR(VLOOKUP($A197,'TD SOP+PROFORM MOD'!$A$5:$AD$750,MATCH(AB$2,'TD SOP+PROFORM MOD'!$B$2:$AD$2,0)+1,0),0)</f>
        <v>0</v>
      </c>
      <c r="AC197" s="26" t="str">
        <f t="shared" si="47"/>
        <v/>
      </c>
      <c r="AD197" s="25">
        <f>IFERROR(VLOOKUP($A197,'TD SOP+PROFORM MOD'!$A$5:$AD$750,MATCH(AD$4,'TD SOP+PROFORM MOD'!$B$2:$AD$2,0)+1,0),0)+IFERROR(VLOOKUP($A197,'TD SOP+PROFORM MOD'!$A$5:$AD$750,MATCH(AD$2,'TD SOP+PROFORM MOD'!$B$2:$AD$2,0)+1,0),0)</f>
        <v>0</v>
      </c>
      <c r="AE197" s="25">
        <f>IFERROR(VLOOKUP($A197,'TD SOP+PROFORM MOD'!$A$5:$AD$750,MATCH(AE$4,'TD SOP+PROFORM MOD'!$B$2:$AD$2,0)+1,0),0)+IFERROR(VLOOKUP($A197,'TD SOP+PROFORM MOD'!$A$5:$AD$750,MATCH(AE$2,'TD SOP+PROFORM MOD'!$B$2:$AD$2,0)+1,0),0)</f>
        <v>0</v>
      </c>
      <c r="AF197" s="26" t="str">
        <f t="shared" si="48"/>
        <v/>
      </c>
      <c r="AG197" s="25">
        <f>IFERROR(VLOOKUP($A197,'TD SOP+PROFORM MOD'!$A$5:$AD$750,MATCH(AG$4,'TD SOP+PROFORM MOD'!$B$2:$AD$2,0)+1,0),0)+IFERROR(VLOOKUP($A197,'TD SOP+PROFORM MOD'!$A$5:$AD$750,MATCH(AG$2,'TD SOP+PROFORM MOD'!$B$2:$AD$2,0)+1,0),0)</f>
        <v>0</v>
      </c>
      <c r="AH197" s="25">
        <f>IFERROR(VLOOKUP($A197,'TD SOP+PROFORM MOD'!$A$5:$AD$750,MATCH(AH$4,'TD SOP+PROFORM MOD'!$B$2:$AD$2,0)+1,0),0)+IFERROR(VLOOKUP($A197,'TD SOP+PROFORM MOD'!$A$5:$AD$750,MATCH(AH$2,'TD SOP+PROFORM MOD'!$B$2:$AD$2,0)+1,0),0)</f>
        <v>0</v>
      </c>
      <c r="AI197" s="26" t="str">
        <f t="shared" si="49"/>
        <v/>
      </c>
      <c r="AJ197" s="25">
        <f>IFERROR(VLOOKUP($A197,'TD SOP+PROFORM MOD'!$A$5:$AD$750,MATCH(AJ$4,'TD SOP+PROFORM MOD'!$B$2:$AD$2,0)+1,0),0)+IFERROR(VLOOKUP($A197,'TD SOP+PROFORM MOD'!$A$5:$AD$750,MATCH(AJ$2,'TD SOP+PROFORM MOD'!$B$2:$AD$2,0)+1,0),0)</f>
        <v>0</v>
      </c>
      <c r="AK197" s="25">
        <f>IFERROR(VLOOKUP($A197,'TD SOP+PROFORM MOD'!$A$5:$AD$750,MATCH(AK$4,'TD SOP+PROFORM MOD'!$B$2:$AD$2,0)+1,0),0)+IFERROR(VLOOKUP($A197,'TD SOP+PROFORM MOD'!$A$5:$AD$750,MATCH(AK$2,'TD SOP+PROFORM MOD'!$B$2:$AD$2,0)+1,0),0)</f>
        <v>0</v>
      </c>
      <c r="AL197" s="26" t="str">
        <f t="shared" si="50"/>
        <v/>
      </c>
      <c r="AM197" s="25">
        <f t="shared" si="52"/>
        <v>0</v>
      </c>
      <c r="AN197" s="25">
        <f t="shared" si="52"/>
        <v>0</v>
      </c>
      <c r="AO197" s="26" t="str">
        <f t="shared" si="51"/>
        <v/>
      </c>
      <c r="AR197" s="25">
        <f>SUMIF('B&amp;S YTD LFY'!B:B,"="&amp;A197,'B&amp;S YTD LFY'!C:C)</f>
        <v>0</v>
      </c>
      <c r="AS197" s="25">
        <f t="shared" si="53"/>
        <v>0</v>
      </c>
      <c r="AT197" s="25"/>
    </row>
    <row r="198" spans="1:46" x14ac:dyDescent="0.35">
      <c r="A198" s="24">
        <f>IF(AND('TD SOP+PROFORM MOD'!A195&lt;&gt;"",'TD SOP+PROFORM MOD'!A195&lt;&gt;"TOTAL"),'TD SOP+PROFORM MOD'!A195,0)</f>
        <v>0</v>
      </c>
      <c r="C198" s="25" t="str">
        <f>IFERROR(VLOOKUP($A198,'TD SOP+PROFORM MOD'!$A$5:$AD$750,MATCH(C$4,'TD SOP+PROFORM MOD'!$B$2:$AT$2,0)+1,0),"")</f>
        <v/>
      </c>
      <c r="D198" s="25" t="str">
        <f>IFERROR(VLOOKUP($A198,'TD SOP+PROFORM MOD'!$A$5:$AD$750,MATCH(D$4,'TD SOP+PROFORM MOD'!$B$2:$AT$2,0)+1,0),"")</f>
        <v/>
      </c>
      <c r="E198" s="26" t="str">
        <f t="shared" si="39"/>
        <v/>
      </c>
      <c r="F198" s="25" t="str">
        <f>IFERROR(VLOOKUP($A198,'TD SOP+PROFORM MOD'!$A$5:$AD$750,MATCH(F$4,'TD SOP+PROFORM MOD'!$B$2:$AT$2,0)+1,0),"")</f>
        <v/>
      </c>
      <c r="G198" s="25" t="str">
        <f>IFERROR(VLOOKUP($A198,'TD SOP+PROFORM MOD'!$A$5:$AD$750,MATCH(G$4,'TD SOP+PROFORM MOD'!$B$2:$AT$2,0)+1,0),"")</f>
        <v/>
      </c>
      <c r="H198" s="26" t="str">
        <f t="shared" si="40"/>
        <v/>
      </c>
      <c r="I198" s="25" t="str">
        <f>IFERROR(VLOOKUP($A198,'TD SOP+PROFORM MOD'!$A$5:$AD$750,MATCH(I$4,'TD SOP+PROFORM MOD'!$B$2:$AT$2,0)+1,0),"")</f>
        <v/>
      </c>
      <c r="J198" s="25" t="str">
        <f>IFERROR(VLOOKUP($A198,'TD SOP+PROFORM MOD'!$A$5:$AD$750,MATCH(J$4,'TD SOP+PROFORM MOD'!$B$2:$AT$2,0)+1,0),"")</f>
        <v/>
      </c>
      <c r="K198" s="26" t="str">
        <f t="shared" si="41"/>
        <v/>
      </c>
      <c r="L198" s="25" t="str">
        <f>IFERROR(VLOOKUP($A198,'TD SOP+PROFORM MOD'!$A$5:$AD$750,MATCH(L$4,'TD SOP+PROFORM MOD'!$B$2:$AT$2,0)+1,0),"")</f>
        <v/>
      </c>
      <c r="M198" s="25" t="str">
        <f>IFERROR(VLOOKUP($A198,'TD SOP+PROFORM MOD'!$A$5:$AD$750,MATCH(M$4,'TD SOP+PROFORM MOD'!$B$2:$AT$2,0)+1,0),"")</f>
        <v/>
      </c>
      <c r="N198" s="26" t="str">
        <f t="shared" si="42"/>
        <v/>
      </c>
      <c r="O198" s="25">
        <f>IFERROR(VLOOKUP($A198,'TD SOP+PROFORM MOD'!$A$5:$AD$750,MATCH(O$4,'TD SOP+PROFORM MOD'!$B$2:$AD$2,0)+1,0),0)+IFERROR(VLOOKUP($A198,'TD SOP+PROFORM MOD'!$A$5:$AD$750,MATCH(O$2,'TD SOP+PROFORM MOD'!$B$2:$AD$2,0)+1,0),0)</f>
        <v>0</v>
      </c>
      <c r="P198" s="25">
        <f>IFERROR(VLOOKUP($A198,'TD SOP+PROFORM MOD'!$A$5:$AD$750,MATCH(P$4,'TD SOP+PROFORM MOD'!$B$2:$AD$2,0)+1,0),0)+IFERROR(VLOOKUP($A198,'TD SOP+PROFORM MOD'!$A$5:$AD$750,MATCH(P$2,'TD SOP+PROFORM MOD'!$B$2:$AD$2,0)+1,0),0)</f>
        <v>0</v>
      </c>
      <c r="Q198" s="26" t="str">
        <f t="shared" si="43"/>
        <v/>
      </c>
      <c r="R198" s="25">
        <f>IFERROR(VLOOKUP($A198,'TD SOP+PROFORM MOD'!$A$5:$AD$750,MATCH(R$4,'TD SOP+PROFORM MOD'!$B$2:$AD$2,0)+1,0),0)+IFERROR(VLOOKUP($A198,'TD SOP+PROFORM MOD'!$A$5:$AD$750,MATCH(R$2,'TD SOP+PROFORM MOD'!$B$2:$AD$2,0)+1,0),0)</f>
        <v>0</v>
      </c>
      <c r="S198" s="25">
        <f>IFERROR(VLOOKUP($A198,'TD SOP+PROFORM MOD'!$A$5:$AD$750,MATCH(S$4,'TD SOP+PROFORM MOD'!$B$2:$AD$2,0)+1,0),0)+IFERROR(VLOOKUP($A198,'TD SOP+PROFORM MOD'!$A$5:$AD$750,MATCH(S$2,'TD SOP+PROFORM MOD'!$B$2:$AD$2,0)+1,0),0)</f>
        <v>0</v>
      </c>
      <c r="T198" s="26" t="str">
        <f t="shared" si="44"/>
        <v/>
      </c>
      <c r="U198" s="25">
        <f>IFERROR(VLOOKUP($A198,'TD SOP+PROFORM MOD'!$A$5:$AD$750,MATCH(U$4,'TD SOP+PROFORM MOD'!$B$2:$AD$2,0)+1,0),0)+IFERROR(VLOOKUP($A198,'TD SOP+PROFORM MOD'!$A$5:$AD$750,MATCH(U$2,'TD SOP+PROFORM MOD'!$B$2:$AD$2,0)+1,0),0)</f>
        <v>0</v>
      </c>
      <c r="V198" s="25">
        <f>IFERROR(VLOOKUP($A198,'TD SOP+PROFORM MOD'!$A$5:$AD$750,MATCH(V$4,'TD SOP+PROFORM MOD'!$B$2:$AD$2,0)+1,0),0)+IFERROR(VLOOKUP($A198,'TD SOP+PROFORM MOD'!$A$5:$AD$750,MATCH(V$2,'TD SOP+PROFORM MOD'!$B$2:$AD$2,0)+1,0),0)</f>
        <v>0</v>
      </c>
      <c r="W198" s="26" t="str">
        <f t="shared" si="45"/>
        <v/>
      </c>
      <c r="X198" s="25">
        <f>IFERROR(VLOOKUP($A198,'TD SOP+PROFORM MOD'!$A$5:$AD$750,MATCH(X$4,'TD SOP+PROFORM MOD'!$B$2:$AD$2,0)+1,0),0)+IFERROR(VLOOKUP($A198,'TD SOP+PROFORM MOD'!$A$5:$AD$750,MATCH(X$2,'TD SOP+PROFORM MOD'!$B$2:$AD$2,0)+1,0),0)</f>
        <v>0</v>
      </c>
      <c r="Y198" s="25">
        <f>IFERROR(VLOOKUP($A198,'TD SOP+PROFORM MOD'!$A$5:$AD$750,MATCH(Y$4,'TD SOP+PROFORM MOD'!$B$2:$AD$2,0)+1,0),0)+IFERROR(VLOOKUP($A198,'TD SOP+PROFORM MOD'!$A$5:$AD$750,MATCH(Y$2,'TD SOP+PROFORM MOD'!$B$2:$AD$2,0)+1,0),0)</f>
        <v>0</v>
      </c>
      <c r="Z198" s="26" t="str">
        <f t="shared" si="46"/>
        <v/>
      </c>
      <c r="AA198" s="25">
        <f>IFERROR(VLOOKUP($A198,'TD SOP+PROFORM MOD'!$A$5:$AD$750,MATCH(AA$4,'TD SOP+PROFORM MOD'!$B$2:$AD$2,0)+1,0),0)+IFERROR(VLOOKUP($A198,'TD SOP+PROFORM MOD'!$A$5:$AD$750,MATCH(AA$2,'TD SOP+PROFORM MOD'!$B$2:$AD$2,0)+1,0),0)</f>
        <v>0</v>
      </c>
      <c r="AB198" s="25">
        <f>IFERROR(VLOOKUP($A198,'TD SOP+PROFORM MOD'!$A$5:$AD$750,MATCH(AB$4,'TD SOP+PROFORM MOD'!$B$2:$AD$2,0)+1,0),0)+IFERROR(VLOOKUP($A198,'TD SOP+PROFORM MOD'!$A$5:$AD$750,MATCH(AB$2,'TD SOP+PROFORM MOD'!$B$2:$AD$2,0)+1,0),0)</f>
        <v>0</v>
      </c>
      <c r="AC198" s="26" t="str">
        <f t="shared" si="47"/>
        <v/>
      </c>
      <c r="AD198" s="25">
        <f>IFERROR(VLOOKUP($A198,'TD SOP+PROFORM MOD'!$A$5:$AD$750,MATCH(AD$4,'TD SOP+PROFORM MOD'!$B$2:$AD$2,0)+1,0),0)+IFERROR(VLOOKUP($A198,'TD SOP+PROFORM MOD'!$A$5:$AD$750,MATCH(AD$2,'TD SOP+PROFORM MOD'!$B$2:$AD$2,0)+1,0),0)</f>
        <v>0</v>
      </c>
      <c r="AE198" s="25">
        <f>IFERROR(VLOOKUP($A198,'TD SOP+PROFORM MOD'!$A$5:$AD$750,MATCH(AE$4,'TD SOP+PROFORM MOD'!$B$2:$AD$2,0)+1,0),0)+IFERROR(VLOOKUP($A198,'TD SOP+PROFORM MOD'!$A$5:$AD$750,MATCH(AE$2,'TD SOP+PROFORM MOD'!$B$2:$AD$2,0)+1,0),0)</f>
        <v>0</v>
      </c>
      <c r="AF198" s="26" t="str">
        <f t="shared" si="48"/>
        <v/>
      </c>
      <c r="AG198" s="25">
        <f>IFERROR(VLOOKUP($A198,'TD SOP+PROFORM MOD'!$A$5:$AD$750,MATCH(AG$4,'TD SOP+PROFORM MOD'!$B$2:$AD$2,0)+1,0),0)+IFERROR(VLOOKUP($A198,'TD SOP+PROFORM MOD'!$A$5:$AD$750,MATCH(AG$2,'TD SOP+PROFORM MOD'!$B$2:$AD$2,0)+1,0),0)</f>
        <v>0</v>
      </c>
      <c r="AH198" s="25">
        <f>IFERROR(VLOOKUP($A198,'TD SOP+PROFORM MOD'!$A$5:$AD$750,MATCH(AH$4,'TD SOP+PROFORM MOD'!$B$2:$AD$2,0)+1,0),0)+IFERROR(VLOOKUP($A198,'TD SOP+PROFORM MOD'!$A$5:$AD$750,MATCH(AH$2,'TD SOP+PROFORM MOD'!$B$2:$AD$2,0)+1,0),0)</f>
        <v>0</v>
      </c>
      <c r="AI198" s="26" t="str">
        <f t="shared" si="49"/>
        <v/>
      </c>
      <c r="AJ198" s="25">
        <f>IFERROR(VLOOKUP($A198,'TD SOP+PROFORM MOD'!$A$5:$AD$750,MATCH(AJ$4,'TD SOP+PROFORM MOD'!$B$2:$AD$2,0)+1,0),0)+IFERROR(VLOOKUP($A198,'TD SOP+PROFORM MOD'!$A$5:$AD$750,MATCH(AJ$2,'TD SOP+PROFORM MOD'!$B$2:$AD$2,0)+1,0),0)</f>
        <v>0</v>
      </c>
      <c r="AK198" s="25">
        <f>IFERROR(VLOOKUP($A198,'TD SOP+PROFORM MOD'!$A$5:$AD$750,MATCH(AK$4,'TD SOP+PROFORM MOD'!$B$2:$AD$2,0)+1,0),0)+IFERROR(VLOOKUP($A198,'TD SOP+PROFORM MOD'!$A$5:$AD$750,MATCH(AK$2,'TD SOP+PROFORM MOD'!$B$2:$AD$2,0)+1,0),0)</f>
        <v>0</v>
      </c>
      <c r="AL198" s="26" t="str">
        <f t="shared" si="50"/>
        <v/>
      </c>
      <c r="AM198" s="25">
        <f t="shared" si="52"/>
        <v>0</v>
      </c>
      <c r="AN198" s="25">
        <f t="shared" si="52"/>
        <v>0</v>
      </c>
      <c r="AO198" s="26" t="str">
        <f t="shared" si="51"/>
        <v/>
      </c>
      <c r="AR198" s="25">
        <f>SUMIF('B&amp;S YTD LFY'!B:B,"="&amp;A198,'B&amp;S YTD LFY'!C:C)</f>
        <v>0</v>
      </c>
      <c r="AS198" s="25">
        <f t="shared" si="53"/>
        <v>0</v>
      </c>
      <c r="AT198" s="25"/>
    </row>
    <row r="199" spans="1:46" x14ac:dyDescent="0.35">
      <c r="A199" s="24">
        <f>IF(AND('TD SOP+PROFORM MOD'!A196&lt;&gt;"",'TD SOP+PROFORM MOD'!A196&lt;&gt;"TOTAL"),'TD SOP+PROFORM MOD'!A196,0)</f>
        <v>0</v>
      </c>
      <c r="C199" s="25" t="str">
        <f>IFERROR(VLOOKUP($A199,'TD SOP+PROFORM MOD'!$A$5:$AD$750,MATCH(C$4,'TD SOP+PROFORM MOD'!$B$2:$AT$2,0)+1,0),"")</f>
        <v/>
      </c>
      <c r="D199" s="25" t="str">
        <f>IFERROR(VLOOKUP($A199,'TD SOP+PROFORM MOD'!$A$5:$AD$750,MATCH(D$4,'TD SOP+PROFORM MOD'!$B$2:$AT$2,0)+1,0),"")</f>
        <v/>
      </c>
      <c r="E199" s="26" t="str">
        <f t="shared" si="39"/>
        <v/>
      </c>
      <c r="F199" s="25" t="str">
        <f>IFERROR(VLOOKUP($A199,'TD SOP+PROFORM MOD'!$A$5:$AD$750,MATCH(F$4,'TD SOP+PROFORM MOD'!$B$2:$AT$2,0)+1,0),"")</f>
        <v/>
      </c>
      <c r="G199" s="25" t="str">
        <f>IFERROR(VLOOKUP($A199,'TD SOP+PROFORM MOD'!$A$5:$AD$750,MATCH(G$4,'TD SOP+PROFORM MOD'!$B$2:$AT$2,0)+1,0),"")</f>
        <v/>
      </c>
      <c r="H199" s="26" t="str">
        <f t="shared" si="40"/>
        <v/>
      </c>
      <c r="I199" s="25" t="str">
        <f>IFERROR(VLOOKUP($A199,'TD SOP+PROFORM MOD'!$A$5:$AD$750,MATCH(I$4,'TD SOP+PROFORM MOD'!$B$2:$AT$2,0)+1,0),"")</f>
        <v/>
      </c>
      <c r="J199" s="25" t="str">
        <f>IFERROR(VLOOKUP($A199,'TD SOP+PROFORM MOD'!$A$5:$AD$750,MATCH(J$4,'TD SOP+PROFORM MOD'!$B$2:$AT$2,0)+1,0),"")</f>
        <v/>
      </c>
      <c r="K199" s="26" t="str">
        <f t="shared" si="41"/>
        <v/>
      </c>
      <c r="L199" s="25" t="str">
        <f>IFERROR(VLOOKUP($A199,'TD SOP+PROFORM MOD'!$A$5:$AD$750,MATCH(L$4,'TD SOP+PROFORM MOD'!$B$2:$AT$2,0)+1,0),"")</f>
        <v/>
      </c>
      <c r="M199" s="25" t="str">
        <f>IFERROR(VLOOKUP($A199,'TD SOP+PROFORM MOD'!$A$5:$AD$750,MATCH(M$4,'TD SOP+PROFORM MOD'!$B$2:$AT$2,0)+1,0),"")</f>
        <v/>
      </c>
      <c r="N199" s="26" t="str">
        <f t="shared" si="42"/>
        <v/>
      </c>
      <c r="O199" s="25">
        <f>IFERROR(VLOOKUP($A199,'TD SOP+PROFORM MOD'!$A$5:$AD$750,MATCH(O$4,'TD SOP+PROFORM MOD'!$B$2:$AD$2,0)+1,0),0)+IFERROR(VLOOKUP($A199,'TD SOP+PROFORM MOD'!$A$5:$AD$750,MATCH(O$2,'TD SOP+PROFORM MOD'!$B$2:$AD$2,0)+1,0),0)</f>
        <v>0</v>
      </c>
      <c r="P199" s="25">
        <f>IFERROR(VLOOKUP($A199,'TD SOP+PROFORM MOD'!$A$5:$AD$750,MATCH(P$4,'TD SOP+PROFORM MOD'!$B$2:$AD$2,0)+1,0),0)+IFERROR(VLOOKUP($A199,'TD SOP+PROFORM MOD'!$A$5:$AD$750,MATCH(P$2,'TD SOP+PROFORM MOD'!$B$2:$AD$2,0)+1,0),0)</f>
        <v>0</v>
      </c>
      <c r="Q199" s="26" t="str">
        <f t="shared" si="43"/>
        <v/>
      </c>
      <c r="R199" s="25">
        <f>IFERROR(VLOOKUP($A199,'TD SOP+PROFORM MOD'!$A$5:$AD$750,MATCH(R$4,'TD SOP+PROFORM MOD'!$B$2:$AD$2,0)+1,0),0)+IFERROR(VLOOKUP($A199,'TD SOP+PROFORM MOD'!$A$5:$AD$750,MATCH(R$2,'TD SOP+PROFORM MOD'!$B$2:$AD$2,0)+1,0),0)</f>
        <v>0</v>
      </c>
      <c r="S199" s="25">
        <f>IFERROR(VLOOKUP($A199,'TD SOP+PROFORM MOD'!$A$5:$AD$750,MATCH(S$4,'TD SOP+PROFORM MOD'!$B$2:$AD$2,0)+1,0),0)+IFERROR(VLOOKUP($A199,'TD SOP+PROFORM MOD'!$A$5:$AD$750,MATCH(S$2,'TD SOP+PROFORM MOD'!$B$2:$AD$2,0)+1,0),0)</f>
        <v>0</v>
      </c>
      <c r="T199" s="26" t="str">
        <f t="shared" si="44"/>
        <v/>
      </c>
      <c r="U199" s="25">
        <f>IFERROR(VLOOKUP($A199,'TD SOP+PROFORM MOD'!$A$5:$AD$750,MATCH(U$4,'TD SOP+PROFORM MOD'!$B$2:$AD$2,0)+1,0),0)+IFERROR(VLOOKUP($A199,'TD SOP+PROFORM MOD'!$A$5:$AD$750,MATCH(U$2,'TD SOP+PROFORM MOD'!$B$2:$AD$2,0)+1,0),0)</f>
        <v>0</v>
      </c>
      <c r="V199" s="25">
        <f>IFERROR(VLOOKUP($A199,'TD SOP+PROFORM MOD'!$A$5:$AD$750,MATCH(V$4,'TD SOP+PROFORM MOD'!$B$2:$AD$2,0)+1,0),0)+IFERROR(VLOOKUP($A199,'TD SOP+PROFORM MOD'!$A$5:$AD$750,MATCH(V$2,'TD SOP+PROFORM MOD'!$B$2:$AD$2,0)+1,0),0)</f>
        <v>0</v>
      </c>
      <c r="W199" s="26" t="str">
        <f t="shared" si="45"/>
        <v/>
      </c>
      <c r="X199" s="25">
        <f>IFERROR(VLOOKUP($A199,'TD SOP+PROFORM MOD'!$A$5:$AD$750,MATCH(X$4,'TD SOP+PROFORM MOD'!$B$2:$AD$2,0)+1,0),0)+IFERROR(VLOOKUP($A199,'TD SOP+PROFORM MOD'!$A$5:$AD$750,MATCH(X$2,'TD SOP+PROFORM MOD'!$B$2:$AD$2,0)+1,0),0)</f>
        <v>0</v>
      </c>
      <c r="Y199" s="25">
        <f>IFERROR(VLOOKUP($A199,'TD SOP+PROFORM MOD'!$A$5:$AD$750,MATCH(Y$4,'TD SOP+PROFORM MOD'!$B$2:$AD$2,0)+1,0),0)+IFERROR(VLOOKUP($A199,'TD SOP+PROFORM MOD'!$A$5:$AD$750,MATCH(Y$2,'TD SOP+PROFORM MOD'!$B$2:$AD$2,0)+1,0),0)</f>
        <v>0</v>
      </c>
      <c r="Z199" s="26" t="str">
        <f t="shared" si="46"/>
        <v/>
      </c>
      <c r="AA199" s="25">
        <f>IFERROR(VLOOKUP($A199,'TD SOP+PROFORM MOD'!$A$5:$AD$750,MATCH(AA$4,'TD SOP+PROFORM MOD'!$B$2:$AD$2,0)+1,0),0)+IFERROR(VLOOKUP($A199,'TD SOP+PROFORM MOD'!$A$5:$AD$750,MATCH(AA$2,'TD SOP+PROFORM MOD'!$B$2:$AD$2,0)+1,0),0)</f>
        <v>0</v>
      </c>
      <c r="AB199" s="25">
        <f>IFERROR(VLOOKUP($A199,'TD SOP+PROFORM MOD'!$A$5:$AD$750,MATCH(AB$4,'TD SOP+PROFORM MOD'!$B$2:$AD$2,0)+1,0),0)+IFERROR(VLOOKUP($A199,'TD SOP+PROFORM MOD'!$A$5:$AD$750,MATCH(AB$2,'TD SOP+PROFORM MOD'!$B$2:$AD$2,0)+1,0),0)</f>
        <v>0</v>
      </c>
      <c r="AC199" s="26" t="str">
        <f t="shared" si="47"/>
        <v/>
      </c>
      <c r="AD199" s="25">
        <f>IFERROR(VLOOKUP($A199,'TD SOP+PROFORM MOD'!$A$5:$AD$750,MATCH(AD$4,'TD SOP+PROFORM MOD'!$B$2:$AD$2,0)+1,0),0)+IFERROR(VLOOKUP($A199,'TD SOP+PROFORM MOD'!$A$5:$AD$750,MATCH(AD$2,'TD SOP+PROFORM MOD'!$B$2:$AD$2,0)+1,0),0)</f>
        <v>0</v>
      </c>
      <c r="AE199" s="25">
        <f>IFERROR(VLOOKUP($A199,'TD SOP+PROFORM MOD'!$A$5:$AD$750,MATCH(AE$4,'TD SOP+PROFORM MOD'!$B$2:$AD$2,0)+1,0),0)+IFERROR(VLOOKUP($A199,'TD SOP+PROFORM MOD'!$A$5:$AD$750,MATCH(AE$2,'TD SOP+PROFORM MOD'!$B$2:$AD$2,0)+1,0),0)</f>
        <v>0</v>
      </c>
      <c r="AF199" s="26" t="str">
        <f t="shared" si="48"/>
        <v/>
      </c>
      <c r="AG199" s="25">
        <f>IFERROR(VLOOKUP($A199,'TD SOP+PROFORM MOD'!$A$5:$AD$750,MATCH(AG$4,'TD SOP+PROFORM MOD'!$B$2:$AD$2,0)+1,0),0)+IFERROR(VLOOKUP($A199,'TD SOP+PROFORM MOD'!$A$5:$AD$750,MATCH(AG$2,'TD SOP+PROFORM MOD'!$B$2:$AD$2,0)+1,0),0)</f>
        <v>0</v>
      </c>
      <c r="AH199" s="25">
        <f>IFERROR(VLOOKUP($A199,'TD SOP+PROFORM MOD'!$A$5:$AD$750,MATCH(AH$4,'TD SOP+PROFORM MOD'!$B$2:$AD$2,0)+1,0),0)+IFERROR(VLOOKUP($A199,'TD SOP+PROFORM MOD'!$A$5:$AD$750,MATCH(AH$2,'TD SOP+PROFORM MOD'!$B$2:$AD$2,0)+1,0),0)</f>
        <v>0</v>
      </c>
      <c r="AI199" s="26" t="str">
        <f t="shared" si="49"/>
        <v/>
      </c>
      <c r="AJ199" s="25">
        <f>IFERROR(VLOOKUP($A199,'TD SOP+PROFORM MOD'!$A$5:$AD$750,MATCH(AJ$4,'TD SOP+PROFORM MOD'!$B$2:$AD$2,0)+1,0),0)+IFERROR(VLOOKUP($A199,'TD SOP+PROFORM MOD'!$A$5:$AD$750,MATCH(AJ$2,'TD SOP+PROFORM MOD'!$B$2:$AD$2,0)+1,0),0)</f>
        <v>0</v>
      </c>
      <c r="AK199" s="25">
        <f>IFERROR(VLOOKUP($A199,'TD SOP+PROFORM MOD'!$A$5:$AD$750,MATCH(AK$4,'TD SOP+PROFORM MOD'!$B$2:$AD$2,0)+1,0),0)+IFERROR(VLOOKUP($A199,'TD SOP+PROFORM MOD'!$A$5:$AD$750,MATCH(AK$2,'TD SOP+PROFORM MOD'!$B$2:$AD$2,0)+1,0),0)</f>
        <v>0</v>
      </c>
      <c r="AL199" s="26" t="str">
        <f t="shared" si="50"/>
        <v/>
      </c>
      <c r="AM199" s="25">
        <f t="shared" si="52"/>
        <v>0</v>
      </c>
      <c r="AN199" s="25">
        <f t="shared" si="52"/>
        <v>0</v>
      </c>
      <c r="AO199" s="26" t="str">
        <f t="shared" si="51"/>
        <v/>
      </c>
      <c r="AR199" s="25">
        <f>SUMIF('B&amp;S YTD LFY'!B:B,"="&amp;A199,'B&amp;S YTD LFY'!C:C)</f>
        <v>0</v>
      </c>
      <c r="AS199" s="25">
        <f t="shared" si="53"/>
        <v>0</v>
      </c>
      <c r="AT199" s="25"/>
    </row>
    <row r="200" spans="1:46" x14ac:dyDescent="0.35">
      <c r="A200" s="24">
        <f>IF(AND('TD SOP+PROFORM MOD'!A197&lt;&gt;"",'TD SOP+PROFORM MOD'!A197&lt;&gt;"TOTAL"),'TD SOP+PROFORM MOD'!A197,0)</f>
        <v>0</v>
      </c>
      <c r="C200" s="25" t="str">
        <f>IFERROR(VLOOKUP($A200,'TD SOP+PROFORM MOD'!$A$5:$AD$750,MATCH(C$4,'TD SOP+PROFORM MOD'!$B$2:$AT$2,0)+1,0),"")</f>
        <v/>
      </c>
      <c r="D200" s="25" t="str">
        <f>IFERROR(VLOOKUP($A200,'TD SOP+PROFORM MOD'!$A$5:$AD$750,MATCH(D$4,'TD SOP+PROFORM MOD'!$B$2:$AT$2,0)+1,0),"")</f>
        <v/>
      </c>
      <c r="E200" s="26" t="str">
        <f t="shared" si="39"/>
        <v/>
      </c>
      <c r="F200" s="25" t="str">
        <f>IFERROR(VLOOKUP($A200,'TD SOP+PROFORM MOD'!$A$5:$AD$750,MATCH(F$4,'TD SOP+PROFORM MOD'!$B$2:$AT$2,0)+1,0),"")</f>
        <v/>
      </c>
      <c r="G200" s="25" t="str">
        <f>IFERROR(VLOOKUP($A200,'TD SOP+PROFORM MOD'!$A$5:$AD$750,MATCH(G$4,'TD SOP+PROFORM MOD'!$B$2:$AT$2,0)+1,0),"")</f>
        <v/>
      </c>
      <c r="H200" s="26" t="str">
        <f t="shared" si="40"/>
        <v/>
      </c>
      <c r="I200" s="25" t="str">
        <f>IFERROR(VLOOKUP($A200,'TD SOP+PROFORM MOD'!$A$5:$AD$750,MATCH(I$4,'TD SOP+PROFORM MOD'!$B$2:$AT$2,0)+1,0),"")</f>
        <v/>
      </c>
      <c r="J200" s="25" t="str">
        <f>IFERROR(VLOOKUP($A200,'TD SOP+PROFORM MOD'!$A$5:$AD$750,MATCH(J$4,'TD SOP+PROFORM MOD'!$B$2:$AT$2,0)+1,0),"")</f>
        <v/>
      </c>
      <c r="K200" s="26" t="str">
        <f t="shared" si="41"/>
        <v/>
      </c>
      <c r="L200" s="25" t="str">
        <f>IFERROR(VLOOKUP($A200,'TD SOP+PROFORM MOD'!$A$5:$AD$750,MATCH(L$4,'TD SOP+PROFORM MOD'!$B$2:$AT$2,0)+1,0),"")</f>
        <v/>
      </c>
      <c r="M200" s="25" t="str">
        <f>IFERROR(VLOOKUP($A200,'TD SOP+PROFORM MOD'!$A$5:$AD$750,MATCH(M$4,'TD SOP+PROFORM MOD'!$B$2:$AT$2,0)+1,0),"")</f>
        <v/>
      </c>
      <c r="N200" s="26" t="str">
        <f t="shared" si="42"/>
        <v/>
      </c>
      <c r="O200" s="25">
        <f>IFERROR(VLOOKUP($A200,'TD SOP+PROFORM MOD'!$A$5:$AD$750,MATCH(O$4,'TD SOP+PROFORM MOD'!$B$2:$AD$2,0)+1,0),0)+IFERROR(VLOOKUP($A200,'TD SOP+PROFORM MOD'!$A$5:$AD$750,MATCH(O$2,'TD SOP+PROFORM MOD'!$B$2:$AD$2,0)+1,0),0)</f>
        <v>0</v>
      </c>
      <c r="P200" s="25">
        <f>IFERROR(VLOOKUP($A200,'TD SOP+PROFORM MOD'!$A$5:$AD$750,MATCH(P$4,'TD SOP+PROFORM MOD'!$B$2:$AD$2,0)+1,0),0)+IFERROR(VLOOKUP($A200,'TD SOP+PROFORM MOD'!$A$5:$AD$750,MATCH(P$2,'TD SOP+PROFORM MOD'!$B$2:$AD$2,0)+1,0),0)</f>
        <v>0</v>
      </c>
      <c r="Q200" s="26" t="str">
        <f t="shared" si="43"/>
        <v/>
      </c>
      <c r="R200" s="25">
        <f>IFERROR(VLOOKUP($A200,'TD SOP+PROFORM MOD'!$A$5:$AD$750,MATCH(R$4,'TD SOP+PROFORM MOD'!$B$2:$AD$2,0)+1,0),0)+IFERROR(VLOOKUP($A200,'TD SOP+PROFORM MOD'!$A$5:$AD$750,MATCH(R$2,'TD SOP+PROFORM MOD'!$B$2:$AD$2,0)+1,0),0)</f>
        <v>0</v>
      </c>
      <c r="S200" s="25">
        <f>IFERROR(VLOOKUP($A200,'TD SOP+PROFORM MOD'!$A$5:$AD$750,MATCH(S$4,'TD SOP+PROFORM MOD'!$B$2:$AD$2,0)+1,0),0)+IFERROR(VLOOKUP($A200,'TD SOP+PROFORM MOD'!$A$5:$AD$750,MATCH(S$2,'TD SOP+PROFORM MOD'!$B$2:$AD$2,0)+1,0),0)</f>
        <v>0</v>
      </c>
      <c r="T200" s="26" t="str">
        <f t="shared" si="44"/>
        <v/>
      </c>
      <c r="U200" s="25">
        <f>IFERROR(VLOOKUP($A200,'TD SOP+PROFORM MOD'!$A$5:$AD$750,MATCH(U$4,'TD SOP+PROFORM MOD'!$B$2:$AD$2,0)+1,0),0)+IFERROR(VLOOKUP($A200,'TD SOP+PROFORM MOD'!$A$5:$AD$750,MATCH(U$2,'TD SOP+PROFORM MOD'!$B$2:$AD$2,0)+1,0),0)</f>
        <v>0</v>
      </c>
      <c r="V200" s="25">
        <f>IFERROR(VLOOKUP($A200,'TD SOP+PROFORM MOD'!$A$5:$AD$750,MATCH(V$4,'TD SOP+PROFORM MOD'!$B$2:$AD$2,0)+1,0),0)+IFERROR(VLOOKUP($A200,'TD SOP+PROFORM MOD'!$A$5:$AD$750,MATCH(V$2,'TD SOP+PROFORM MOD'!$B$2:$AD$2,0)+1,0),0)</f>
        <v>0</v>
      </c>
      <c r="W200" s="26" t="str">
        <f t="shared" si="45"/>
        <v/>
      </c>
      <c r="X200" s="25">
        <f>IFERROR(VLOOKUP($A200,'TD SOP+PROFORM MOD'!$A$5:$AD$750,MATCH(X$4,'TD SOP+PROFORM MOD'!$B$2:$AD$2,0)+1,0),0)+IFERROR(VLOOKUP($A200,'TD SOP+PROFORM MOD'!$A$5:$AD$750,MATCH(X$2,'TD SOP+PROFORM MOD'!$B$2:$AD$2,0)+1,0),0)</f>
        <v>0</v>
      </c>
      <c r="Y200" s="25">
        <f>IFERROR(VLOOKUP($A200,'TD SOP+PROFORM MOD'!$A$5:$AD$750,MATCH(Y$4,'TD SOP+PROFORM MOD'!$B$2:$AD$2,0)+1,0),0)+IFERROR(VLOOKUP($A200,'TD SOP+PROFORM MOD'!$A$5:$AD$750,MATCH(Y$2,'TD SOP+PROFORM MOD'!$B$2:$AD$2,0)+1,0),0)</f>
        <v>0</v>
      </c>
      <c r="Z200" s="26" t="str">
        <f t="shared" si="46"/>
        <v/>
      </c>
      <c r="AA200" s="25">
        <f>IFERROR(VLOOKUP($A200,'TD SOP+PROFORM MOD'!$A$5:$AD$750,MATCH(AA$4,'TD SOP+PROFORM MOD'!$B$2:$AD$2,0)+1,0),0)+IFERROR(VLOOKUP($A200,'TD SOP+PROFORM MOD'!$A$5:$AD$750,MATCH(AA$2,'TD SOP+PROFORM MOD'!$B$2:$AD$2,0)+1,0),0)</f>
        <v>0</v>
      </c>
      <c r="AB200" s="25">
        <f>IFERROR(VLOOKUP($A200,'TD SOP+PROFORM MOD'!$A$5:$AD$750,MATCH(AB$4,'TD SOP+PROFORM MOD'!$B$2:$AD$2,0)+1,0),0)+IFERROR(VLOOKUP($A200,'TD SOP+PROFORM MOD'!$A$5:$AD$750,MATCH(AB$2,'TD SOP+PROFORM MOD'!$B$2:$AD$2,0)+1,0),0)</f>
        <v>0</v>
      </c>
      <c r="AC200" s="26" t="str">
        <f t="shared" si="47"/>
        <v/>
      </c>
      <c r="AD200" s="25">
        <f>IFERROR(VLOOKUP($A200,'TD SOP+PROFORM MOD'!$A$5:$AD$750,MATCH(AD$4,'TD SOP+PROFORM MOD'!$B$2:$AD$2,0)+1,0),0)+IFERROR(VLOOKUP($A200,'TD SOP+PROFORM MOD'!$A$5:$AD$750,MATCH(AD$2,'TD SOP+PROFORM MOD'!$B$2:$AD$2,0)+1,0),0)</f>
        <v>0</v>
      </c>
      <c r="AE200" s="25">
        <f>IFERROR(VLOOKUP($A200,'TD SOP+PROFORM MOD'!$A$5:$AD$750,MATCH(AE$4,'TD SOP+PROFORM MOD'!$B$2:$AD$2,0)+1,0),0)+IFERROR(VLOOKUP($A200,'TD SOP+PROFORM MOD'!$A$5:$AD$750,MATCH(AE$2,'TD SOP+PROFORM MOD'!$B$2:$AD$2,0)+1,0),0)</f>
        <v>0</v>
      </c>
      <c r="AF200" s="26" t="str">
        <f t="shared" si="48"/>
        <v/>
      </c>
      <c r="AG200" s="25">
        <f>IFERROR(VLOOKUP($A200,'TD SOP+PROFORM MOD'!$A$5:$AD$750,MATCH(AG$4,'TD SOP+PROFORM MOD'!$B$2:$AD$2,0)+1,0),0)+IFERROR(VLOOKUP($A200,'TD SOP+PROFORM MOD'!$A$5:$AD$750,MATCH(AG$2,'TD SOP+PROFORM MOD'!$B$2:$AD$2,0)+1,0),0)</f>
        <v>0</v>
      </c>
      <c r="AH200" s="25">
        <f>IFERROR(VLOOKUP($A200,'TD SOP+PROFORM MOD'!$A$5:$AD$750,MATCH(AH$4,'TD SOP+PROFORM MOD'!$B$2:$AD$2,0)+1,0),0)+IFERROR(VLOOKUP($A200,'TD SOP+PROFORM MOD'!$A$5:$AD$750,MATCH(AH$2,'TD SOP+PROFORM MOD'!$B$2:$AD$2,0)+1,0),0)</f>
        <v>0</v>
      </c>
      <c r="AI200" s="26" t="str">
        <f t="shared" si="49"/>
        <v/>
      </c>
      <c r="AJ200" s="25">
        <f>IFERROR(VLOOKUP($A200,'TD SOP+PROFORM MOD'!$A$5:$AD$750,MATCH(AJ$4,'TD SOP+PROFORM MOD'!$B$2:$AD$2,0)+1,0),0)+IFERROR(VLOOKUP($A200,'TD SOP+PROFORM MOD'!$A$5:$AD$750,MATCH(AJ$2,'TD SOP+PROFORM MOD'!$B$2:$AD$2,0)+1,0),0)</f>
        <v>0</v>
      </c>
      <c r="AK200" s="25">
        <f>IFERROR(VLOOKUP($A200,'TD SOP+PROFORM MOD'!$A$5:$AD$750,MATCH(AK$4,'TD SOP+PROFORM MOD'!$B$2:$AD$2,0)+1,0),0)+IFERROR(VLOOKUP($A200,'TD SOP+PROFORM MOD'!$A$5:$AD$750,MATCH(AK$2,'TD SOP+PROFORM MOD'!$B$2:$AD$2,0)+1,0),0)</f>
        <v>0</v>
      </c>
      <c r="AL200" s="26" t="str">
        <f t="shared" si="50"/>
        <v/>
      </c>
      <c r="AM200" s="25">
        <f t="shared" si="52"/>
        <v>0</v>
      </c>
      <c r="AN200" s="25">
        <f t="shared" si="52"/>
        <v>0</v>
      </c>
      <c r="AO200" s="26" t="str">
        <f t="shared" si="51"/>
        <v/>
      </c>
      <c r="AR200" s="25">
        <f>SUMIF('B&amp;S YTD LFY'!B:B,"="&amp;A200,'B&amp;S YTD LFY'!C:C)</f>
        <v>0</v>
      </c>
      <c r="AS200" s="25">
        <f t="shared" si="53"/>
        <v>0</v>
      </c>
      <c r="AT200" s="25"/>
    </row>
    <row r="201" spans="1:46" x14ac:dyDescent="0.35">
      <c r="A201" s="24">
        <f>IF(AND('TD SOP+PROFORM MOD'!A198&lt;&gt;"",'TD SOP+PROFORM MOD'!A198&lt;&gt;"TOTAL"),'TD SOP+PROFORM MOD'!A198,0)</f>
        <v>0</v>
      </c>
      <c r="C201" s="25" t="str">
        <f>IFERROR(VLOOKUP($A201,'TD SOP+PROFORM MOD'!$A$5:$AD$750,MATCH(C$4,'TD SOP+PROFORM MOD'!$B$2:$AT$2,0)+1,0),"")</f>
        <v/>
      </c>
      <c r="D201" s="25" t="str">
        <f>IFERROR(VLOOKUP($A201,'TD SOP+PROFORM MOD'!$A$5:$AD$750,MATCH(D$4,'TD SOP+PROFORM MOD'!$B$2:$AT$2,0)+1,0),"")</f>
        <v/>
      </c>
      <c r="E201" s="26" t="str">
        <f t="shared" ref="E201:E264" si="54">IFERROR(C201/D201-1,"")</f>
        <v/>
      </c>
      <c r="F201" s="25" t="str">
        <f>IFERROR(VLOOKUP($A201,'TD SOP+PROFORM MOD'!$A$5:$AD$750,MATCH(F$4,'TD SOP+PROFORM MOD'!$B$2:$AT$2,0)+1,0),"")</f>
        <v/>
      </c>
      <c r="G201" s="25" t="str">
        <f>IFERROR(VLOOKUP($A201,'TD SOP+PROFORM MOD'!$A$5:$AD$750,MATCH(G$4,'TD SOP+PROFORM MOD'!$B$2:$AT$2,0)+1,0),"")</f>
        <v/>
      </c>
      <c r="H201" s="26" t="str">
        <f t="shared" ref="H201:H264" si="55">IFERROR(F201/G201-1,"")</f>
        <v/>
      </c>
      <c r="I201" s="25" t="str">
        <f>IFERROR(VLOOKUP($A201,'TD SOP+PROFORM MOD'!$A$5:$AD$750,MATCH(I$4,'TD SOP+PROFORM MOD'!$B$2:$AT$2,0)+1,0),"")</f>
        <v/>
      </c>
      <c r="J201" s="25" t="str">
        <f>IFERROR(VLOOKUP($A201,'TD SOP+PROFORM MOD'!$A$5:$AD$750,MATCH(J$4,'TD SOP+PROFORM MOD'!$B$2:$AT$2,0)+1,0),"")</f>
        <v/>
      </c>
      <c r="K201" s="26" t="str">
        <f t="shared" ref="K201:K264" si="56">IFERROR(I201/J201-1,"")</f>
        <v/>
      </c>
      <c r="L201" s="25" t="str">
        <f>IFERROR(VLOOKUP($A201,'TD SOP+PROFORM MOD'!$A$5:$AD$750,MATCH(L$4,'TD SOP+PROFORM MOD'!$B$2:$AT$2,0)+1,0),"")</f>
        <v/>
      </c>
      <c r="M201" s="25" t="str">
        <f>IFERROR(VLOOKUP($A201,'TD SOP+PROFORM MOD'!$A$5:$AD$750,MATCH(M$4,'TD SOP+PROFORM MOD'!$B$2:$AT$2,0)+1,0),"")</f>
        <v/>
      </c>
      <c r="N201" s="26" t="str">
        <f t="shared" ref="N201:N264" si="57">IFERROR(L201/M201-1,"")</f>
        <v/>
      </c>
      <c r="O201" s="25">
        <f>IFERROR(VLOOKUP($A201,'TD SOP+PROFORM MOD'!$A$5:$AD$750,MATCH(O$4,'TD SOP+PROFORM MOD'!$B$2:$AD$2,0)+1,0),0)+IFERROR(VLOOKUP($A201,'TD SOP+PROFORM MOD'!$A$5:$AD$750,MATCH(O$2,'TD SOP+PROFORM MOD'!$B$2:$AD$2,0)+1,0),0)</f>
        <v>0</v>
      </c>
      <c r="P201" s="25">
        <f>IFERROR(VLOOKUP($A201,'TD SOP+PROFORM MOD'!$A$5:$AD$750,MATCH(P$4,'TD SOP+PROFORM MOD'!$B$2:$AD$2,0)+1,0),0)+IFERROR(VLOOKUP($A201,'TD SOP+PROFORM MOD'!$A$5:$AD$750,MATCH(P$2,'TD SOP+PROFORM MOD'!$B$2:$AD$2,0)+1,0),0)</f>
        <v>0</v>
      </c>
      <c r="Q201" s="26" t="str">
        <f t="shared" ref="Q201:Q264" si="58">IFERROR(O201/P201-1,"")</f>
        <v/>
      </c>
      <c r="R201" s="25">
        <f>IFERROR(VLOOKUP($A201,'TD SOP+PROFORM MOD'!$A$5:$AD$750,MATCH(R$4,'TD SOP+PROFORM MOD'!$B$2:$AD$2,0)+1,0),0)+IFERROR(VLOOKUP($A201,'TD SOP+PROFORM MOD'!$A$5:$AD$750,MATCH(R$2,'TD SOP+PROFORM MOD'!$B$2:$AD$2,0)+1,0),0)</f>
        <v>0</v>
      </c>
      <c r="S201" s="25">
        <f>IFERROR(VLOOKUP($A201,'TD SOP+PROFORM MOD'!$A$5:$AD$750,MATCH(S$4,'TD SOP+PROFORM MOD'!$B$2:$AD$2,0)+1,0),0)+IFERROR(VLOOKUP($A201,'TD SOP+PROFORM MOD'!$A$5:$AD$750,MATCH(S$2,'TD SOP+PROFORM MOD'!$B$2:$AD$2,0)+1,0),0)</f>
        <v>0</v>
      </c>
      <c r="T201" s="26" t="str">
        <f t="shared" ref="T201:T264" si="59">IFERROR(R201/S201-1,"")</f>
        <v/>
      </c>
      <c r="U201" s="25">
        <f>IFERROR(VLOOKUP($A201,'TD SOP+PROFORM MOD'!$A$5:$AD$750,MATCH(U$4,'TD SOP+PROFORM MOD'!$B$2:$AD$2,0)+1,0),0)+IFERROR(VLOOKUP($A201,'TD SOP+PROFORM MOD'!$A$5:$AD$750,MATCH(U$2,'TD SOP+PROFORM MOD'!$B$2:$AD$2,0)+1,0),0)</f>
        <v>0</v>
      </c>
      <c r="V201" s="25">
        <f>IFERROR(VLOOKUP($A201,'TD SOP+PROFORM MOD'!$A$5:$AD$750,MATCH(V$4,'TD SOP+PROFORM MOD'!$B$2:$AD$2,0)+1,0),0)+IFERROR(VLOOKUP($A201,'TD SOP+PROFORM MOD'!$A$5:$AD$750,MATCH(V$2,'TD SOP+PROFORM MOD'!$B$2:$AD$2,0)+1,0),0)</f>
        <v>0</v>
      </c>
      <c r="W201" s="26" t="str">
        <f t="shared" ref="W201:W264" si="60">IFERROR(U201/V201-1,"")</f>
        <v/>
      </c>
      <c r="X201" s="25">
        <f>IFERROR(VLOOKUP($A201,'TD SOP+PROFORM MOD'!$A$5:$AD$750,MATCH(X$4,'TD SOP+PROFORM MOD'!$B$2:$AD$2,0)+1,0),0)+IFERROR(VLOOKUP($A201,'TD SOP+PROFORM MOD'!$A$5:$AD$750,MATCH(X$2,'TD SOP+PROFORM MOD'!$B$2:$AD$2,0)+1,0),0)</f>
        <v>0</v>
      </c>
      <c r="Y201" s="25">
        <f>IFERROR(VLOOKUP($A201,'TD SOP+PROFORM MOD'!$A$5:$AD$750,MATCH(Y$4,'TD SOP+PROFORM MOD'!$B$2:$AD$2,0)+1,0),0)+IFERROR(VLOOKUP($A201,'TD SOP+PROFORM MOD'!$A$5:$AD$750,MATCH(Y$2,'TD SOP+PROFORM MOD'!$B$2:$AD$2,0)+1,0),0)</f>
        <v>0</v>
      </c>
      <c r="Z201" s="26" t="str">
        <f t="shared" ref="Z201:Z264" si="61">IFERROR(X201/Y201-1,"")</f>
        <v/>
      </c>
      <c r="AA201" s="25">
        <f>IFERROR(VLOOKUP($A201,'TD SOP+PROFORM MOD'!$A$5:$AD$750,MATCH(AA$4,'TD SOP+PROFORM MOD'!$B$2:$AD$2,0)+1,0),0)+IFERROR(VLOOKUP($A201,'TD SOP+PROFORM MOD'!$A$5:$AD$750,MATCH(AA$2,'TD SOP+PROFORM MOD'!$B$2:$AD$2,0)+1,0),0)</f>
        <v>0</v>
      </c>
      <c r="AB201" s="25">
        <f>IFERROR(VLOOKUP($A201,'TD SOP+PROFORM MOD'!$A$5:$AD$750,MATCH(AB$4,'TD SOP+PROFORM MOD'!$B$2:$AD$2,0)+1,0),0)+IFERROR(VLOOKUP($A201,'TD SOP+PROFORM MOD'!$A$5:$AD$750,MATCH(AB$2,'TD SOP+PROFORM MOD'!$B$2:$AD$2,0)+1,0),0)</f>
        <v>0</v>
      </c>
      <c r="AC201" s="26" t="str">
        <f t="shared" ref="AC201:AC264" si="62">IFERROR(AA201/AB201-1,"")</f>
        <v/>
      </c>
      <c r="AD201" s="25">
        <f>IFERROR(VLOOKUP($A201,'TD SOP+PROFORM MOD'!$A$5:$AD$750,MATCH(AD$4,'TD SOP+PROFORM MOD'!$B$2:$AD$2,0)+1,0),0)+IFERROR(VLOOKUP($A201,'TD SOP+PROFORM MOD'!$A$5:$AD$750,MATCH(AD$2,'TD SOP+PROFORM MOD'!$B$2:$AD$2,0)+1,0),0)</f>
        <v>0</v>
      </c>
      <c r="AE201" s="25">
        <f>IFERROR(VLOOKUP($A201,'TD SOP+PROFORM MOD'!$A$5:$AD$750,MATCH(AE$4,'TD SOP+PROFORM MOD'!$B$2:$AD$2,0)+1,0),0)+IFERROR(VLOOKUP($A201,'TD SOP+PROFORM MOD'!$A$5:$AD$750,MATCH(AE$2,'TD SOP+PROFORM MOD'!$B$2:$AD$2,0)+1,0),0)</f>
        <v>0</v>
      </c>
      <c r="AF201" s="26" t="str">
        <f t="shared" ref="AF201:AF264" si="63">IFERROR(AD201/AE201-1,"")</f>
        <v/>
      </c>
      <c r="AG201" s="25">
        <f>IFERROR(VLOOKUP($A201,'TD SOP+PROFORM MOD'!$A$5:$AD$750,MATCH(AG$4,'TD SOP+PROFORM MOD'!$B$2:$AD$2,0)+1,0),0)+IFERROR(VLOOKUP($A201,'TD SOP+PROFORM MOD'!$A$5:$AD$750,MATCH(AG$2,'TD SOP+PROFORM MOD'!$B$2:$AD$2,0)+1,0),0)</f>
        <v>0</v>
      </c>
      <c r="AH201" s="25">
        <f>IFERROR(VLOOKUP($A201,'TD SOP+PROFORM MOD'!$A$5:$AD$750,MATCH(AH$4,'TD SOP+PROFORM MOD'!$B$2:$AD$2,0)+1,0),0)+IFERROR(VLOOKUP($A201,'TD SOP+PROFORM MOD'!$A$5:$AD$750,MATCH(AH$2,'TD SOP+PROFORM MOD'!$B$2:$AD$2,0)+1,0),0)</f>
        <v>0</v>
      </c>
      <c r="AI201" s="26" t="str">
        <f t="shared" ref="AI201:AI264" si="64">IFERROR(AG201/AH201-1,"")</f>
        <v/>
      </c>
      <c r="AJ201" s="25">
        <f>IFERROR(VLOOKUP($A201,'TD SOP+PROFORM MOD'!$A$5:$AD$750,MATCH(AJ$4,'TD SOP+PROFORM MOD'!$B$2:$AD$2,0)+1,0),0)+IFERROR(VLOOKUP($A201,'TD SOP+PROFORM MOD'!$A$5:$AD$750,MATCH(AJ$2,'TD SOP+PROFORM MOD'!$B$2:$AD$2,0)+1,0),0)</f>
        <v>0</v>
      </c>
      <c r="AK201" s="25">
        <f>IFERROR(VLOOKUP($A201,'TD SOP+PROFORM MOD'!$A$5:$AD$750,MATCH(AK$4,'TD SOP+PROFORM MOD'!$B$2:$AD$2,0)+1,0),0)+IFERROR(VLOOKUP($A201,'TD SOP+PROFORM MOD'!$A$5:$AD$750,MATCH(AK$2,'TD SOP+PROFORM MOD'!$B$2:$AD$2,0)+1,0),0)</f>
        <v>0</v>
      </c>
      <c r="AL201" s="26" t="str">
        <f t="shared" ref="AL201:AL264" si="65">IFERROR(AJ201/AK201-1,"")</f>
        <v/>
      </c>
      <c r="AM201" s="25">
        <f t="shared" si="52"/>
        <v>0</v>
      </c>
      <c r="AN201" s="25">
        <f t="shared" si="52"/>
        <v>0</v>
      </c>
      <c r="AO201" s="26" t="str">
        <f t="shared" ref="AO201:AO264" si="66">IFERROR(AM201/AN201-1,"")</f>
        <v/>
      </c>
      <c r="AR201" s="25">
        <f>SUMIF('B&amp;S YTD LFY'!B:B,"="&amp;A201,'B&amp;S YTD LFY'!C:C)</f>
        <v>0</v>
      </c>
      <c r="AS201" s="25">
        <f t="shared" si="53"/>
        <v>0</v>
      </c>
      <c r="AT201" s="25"/>
    </row>
    <row r="202" spans="1:46" x14ac:dyDescent="0.35">
      <c r="A202" s="24">
        <f>IF(AND('TD SOP+PROFORM MOD'!A199&lt;&gt;"",'TD SOP+PROFORM MOD'!A199&lt;&gt;"TOTAL"),'TD SOP+PROFORM MOD'!A199,0)</f>
        <v>0</v>
      </c>
      <c r="C202" s="25" t="str">
        <f>IFERROR(VLOOKUP($A202,'TD SOP+PROFORM MOD'!$A$5:$AD$750,MATCH(C$4,'TD SOP+PROFORM MOD'!$B$2:$AT$2,0)+1,0),"")</f>
        <v/>
      </c>
      <c r="D202" s="25" t="str">
        <f>IFERROR(VLOOKUP($A202,'TD SOP+PROFORM MOD'!$A$5:$AD$750,MATCH(D$4,'TD SOP+PROFORM MOD'!$B$2:$AT$2,0)+1,0),"")</f>
        <v/>
      </c>
      <c r="E202" s="26" t="str">
        <f t="shared" si="54"/>
        <v/>
      </c>
      <c r="F202" s="25" t="str">
        <f>IFERROR(VLOOKUP($A202,'TD SOP+PROFORM MOD'!$A$5:$AD$750,MATCH(F$4,'TD SOP+PROFORM MOD'!$B$2:$AT$2,0)+1,0),"")</f>
        <v/>
      </c>
      <c r="G202" s="25" t="str">
        <f>IFERROR(VLOOKUP($A202,'TD SOP+PROFORM MOD'!$A$5:$AD$750,MATCH(G$4,'TD SOP+PROFORM MOD'!$B$2:$AT$2,0)+1,0),"")</f>
        <v/>
      </c>
      <c r="H202" s="26" t="str">
        <f t="shared" si="55"/>
        <v/>
      </c>
      <c r="I202" s="25" t="str">
        <f>IFERROR(VLOOKUP($A202,'TD SOP+PROFORM MOD'!$A$5:$AD$750,MATCH(I$4,'TD SOP+PROFORM MOD'!$B$2:$AT$2,0)+1,0),"")</f>
        <v/>
      </c>
      <c r="J202" s="25" t="str">
        <f>IFERROR(VLOOKUP($A202,'TD SOP+PROFORM MOD'!$A$5:$AD$750,MATCH(J$4,'TD SOP+PROFORM MOD'!$B$2:$AT$2,0)+1,0),"")</f>
        <v/>
      </c>
      <c r="K202" s="26" t="str">
        <f t="shared" si="56"/>
        <v/>
      </c>
      <c r="L202" s="25" t="str">
        <f>IFERROR(VLOOKUP($A202,'TD SOP+PROFORM MOD'!$A$5:$AD$750,MATCH(L$4,'TD SOP+PROFORM MOD'!$B$2:$AT$2,0)+1,0),"")</f>
        <v/>
      </c>
      <c r="M202" s="25" t="str">
        <f>IFERROR(VLOOKUP($A202,'TD SOP+PROFORM MOD'!$A$5:$AD$750,MATCH(M$4,'TD SOP+PROFORM MOD'!$B$2:$AT$2,0)+1,0),"")</f>
        <v/>
      </c>
      <c r="N202" s="26" t="str">
        <f t="shared" si="57"/>
        <v/>
      </c>
      <c r="O202" s="25">
        <f>IFERROR(VLOOKUP($A202,'TD SOP+PROFORM MOD'!$A$5:$AD$750,MATCH(O$4,'TD SOP+PROFORM MOD'!$B$2:$AD$2,0)+1,0),0)+IFERROR(VLOOKUP($A202,'TD SOP+PROFORM MOD'!$A$5:$AD$750,MATCH(O$2,'TD SOP+PROFORM MOD'!$B$2:$AD$2,0)+1,0),0)</f>
        <v>0</v>
      </c>
      <c r="P202" s="25">
        <f>IFERROR(VLOOKUP($A202,'TD SOP+PROFORM MOD'!$A$5:$AD$750,MATCH(P$4,'TD SOP+PROFORM MOD'!$B$2:$AD$2,0)+1,0),0)+IFERROR(VLOOKUP($A202,'TD SOP+PROFORM MOD'!$A$5:$AD$750,MATCH(P$2,'TD SOP+PROFORM MOD'!$B$2:$AD$2,0)+1,0),0)</f>
        <v>0</v>
      </c>
      <c r="Q202" s="26" t="str">
        <f t="shared" si="58"/>
        <v/>
      </c>
      <c r="R202" s="25">
        <f>IFERROR(VLOOKUP($A202,'TD SOP+PROFORM MOD'!$A$5:$AD$750,MATCH(R$4,'TD SOP+PROFORM MOD'!$B$2:$AD$2,0)+1,0),0)+IFERROR(VLOOKUP($A202,'TD SOP+PROFORM MOD'!$A$5:$AD$750,MATCH(R$2,'TD SOP+PROFORM MOD'!$B$2:$AD$2,0)+1,0),0)</f>
        <v>0</v>
      </c>
      <c r="S202" s="25">
        <f>IFERROR(VLOOKUP($A202,'TD SOP+PROFORM MOD'!$A$5:$AD$750,MATCH(S$4,'TD SOP+PROFORM MOD'!$B$2:$AD$2,0)+1,0),0)+IFERROR(VLOOKUP($A202,'TD SOP+PROFORM MOD'!$A$5:$AD$750,MATCH(S$2,'TD SOP+PROFORM MOD'!$B$2:$AD$2,0)+1,0),0)</f>
        <v>0</v>
      </c>
      <c r="T202" s="26" t="str">
        <f t="shared" si="59"/>
        <v/>
      </c>
      <c r="U202" s="25">
        <f>IFERROR(VLOOKUP($A202,'TD SOP+PROFORM MOD'!$A$5:$AD$750,MATCH(U$4,'TD SOP+PROFORM MOD'!$B$2:$AD$2,0)+1,0),0)+IFERROR(VLOOKUP($A202,'TD SOP+PROFORM MOD'!$A$5:$AD$750,MATCH(U$2,'TD SOP+PROFORM MOD'!$B$2:$AD$2,0)+1,0),0)</f>
        <v>0</v>
      </c>
      <c r="V202" s="25">
        <f>IFERROR(VLOOKUP($A202,'TD SOP+PROFORM MOD'!$A$5:$AD$750,MATCH(V$4,'TD SOP+PROFORM MOD'!$B$2:$AD$2,0)+1,0),0)+IFERROR(VLOOKUP($A202,'TD SOP+PROFORM MOD'!$A$5:$AD$750,MATCH(V$2,'TD SOP+PROFORM MOD'!$B$2:$AD$2,0)+1,0),0)</f>
        <v>0</v>
      </c>
      <c r="W202" s="26" t="str">
        <f t="shared" si="60"/>
        <v/>
      </c>
      <c r="X202" s="25">
        <f>IFERROR(VLOOKUP($A202,'TD SOP+PROFORM MOD'!$A$5:$AD$750,MATCH(X$4,'TD SOP+PROFORM MOD'!$B$2:$AD$2,0)+1,0),0)+IFERROR(VLOOKUP($A202,'TD SOP+PROFORM MOD'!$A$5:$AD$750,MATCH(X$2,'TD SOP+PROFORM MOD'!$B$2:$AD$2,0)+1,0),0)</f>
        <v>0</v>
      </c>
      <c r="Y202" s="25">
        <f>IFERROR(VLOOKUP($A202,'TD SOP+PROFORM MOD'!$A$5:$AD$750,MATCH(Y$4,'TD SOP+PROFORM MOD'!$B$2:$AD$2,0)+1,0),0)+IFERROR(VLOOKUP($A202,'TD SOP+PROFORM MOD'!$A$5:$AD$750,MATCH(Y$2,'TD SOP+PROFORM MOD'!$B$2:$AD$2,0)+1,0),0)</f>
        <v>0</v>
      </c>
      <c r="Z202" s="26" t="str">
        <f t="shared" si="61"/>
        <v/>
      </c>
      <c r="AA202" s="25">
        <f>IFERROR(VLOOKUP($A202,'TD SOP+PROFORM MOD'!$A$5:$AD$750,MATCH(AA$4,'TD SOP+PROFORM MOD'!$B$2:$AD$2,0)+1,0),0)+IFERROR(VLOOKUP($A202,'TD SOP+PROFORM MOD'!$A$5:$AD$750,MATCH(AA$2,'TD SOP+PROFORM MOD'!$B$2:$AD$2,0)+1,0),0)</f>
        <v>0</v>
      </c>
      <c r="AB202" s="25">
        <f>IFERROR(VLOOKUP($A202,'TD SOP+PROFORM MOD'!$A$5:$AD$750,MATCH(AB$4,'TD SOP+PROFORM MOD'!$B$2:$AD$2,0)+1,0),0)+IFERROR(VLOOKUP($A202,'TD SOP+PROFORM MOD'!$A$5:$AD$750,MATCH(AB$2,'TD SOP+PROFORM MOD'!$B$2:$AD$2,0)+1,0),0)</f>
        <v>0</v>
      </c>
      <c r="AC202" s="26" t="str">
        <f t="shared" si="62"/>
        <v/>
      </c>
      <c r="AD202" s="25">
        <f>IFERROR(VLOOKUP($A202,'TD SOP+PROFORM MOD'!$A$5:$AD$750,MATCH(AD$4,'TD SOP+PROFORM MOD'!$B$2:$AD$2,0)+1,0),0)+IFERROR(VLOOKUP($A202,'TD SOP+PROFORM MOD'!$A$5:$AD$750,MATCH(AD$2,'TD SOP+PROFORM MOD'!$B$2:$AD$2,0)+1,0),0)</f>
        <v>0</v>
      </c>
      <c r="AE202" s="25">
        <f>IFERROR(VLOOKUP($A202,'TD SOP+PROFORM MOD'!$A$5:$AD$750,MATCH(AE$4,'TD SOP+PROFORM MOD'!$B$2:$AD$2,0)+1,0),0)+IFERROR(VLOOKUP($A202,'TD SOP+PROFORM MOD'!$A$5:$AD$750,MATCH(AE$2,'TD SOP+PROFORM MOD'!$B$2:$AD$2,0)+1,0),0)</f>
        <v>0</v>
      </c>
      <c r="AF202" s="26" t="str">
        <f t="shared" si="63"/>
        <v/>
      </c>
      <c r="AG202" s="25">
        <f>IFERROR(VLOOKUP($A202,'TD SOP+PROFORM MOD'!$A$5:$AD$750,MATCH(AG$4,'TD SOP+PROFORM MOD'!$B$2:$AD$2,0)+1,0),0)+IFERROR(VLOOKUP($A202,'TD SOP+PROFORM MOD'!$A$5:$AD$750,MATCH(AG$2,'TD SOP+PROFORM MOD'!$B$2:$AD$2,0)+1,0),0)</f>
        <v>0</v>
      </c>
      <c r="AH202" s="25">
        <f>IFERROR(VLOOKUP($A202,'TD SOP+PROFORM MOD'!$A$5:$AD$750,MATCH(AH$4,'TD SOP+PROFORM MOD'!$B$2:$AD$2,0)+1,0),0)+IFERROR(VLOOKUP($A202,'TD SOP+PROFORM MOD'!$A$5:$AD$750,MATCH(AH$2,'TD SOP+PROFORM MOD'!$B$2:$AD$2,0)+1,0),0)</f>
        <v>0</v>
      </c>
      <c r="AI202" s="26" t="str">
        <f t="shared" si="64"/>
        <v/>
      </c>
      <c r="AJ202" s="25">
        <f>IFERROR(VLOOKUP($A202,'TD SOP+PROFORM MOD'!$A$5:$AD$750,MATCH(AJ$4,'TD SOP+PROFORM MOD'!$B$2:$AD$2,0)+1,0),0)+IFERROR(VLOOKUP($A202,'TD SOP+PROFORM MOD'!$A$5:$AD$750,MATCH(AJ$2,'TD SOP+PROFORM MOD'!$B$2:$AD$2,0)+1,0),0)</f>
        <v>0</v>
      </c>
      <c r="AK202" s="25">
        <f>IFERROR(VLOOKUP($A202,'TD SOP+PROFORM MOD'!$A$5:$AD$750,MATCH(AK$4,'TD SOP+PROFORM MOD'!$B$2:$AD$2,0)+1,0),0)+IFERROR(VLOOKUP($A202,'TD SOP+PROFORM MOD'!$A$5:$AD$750,MATCH(AK$2,'TD SOP+PROFORM MOD'!$B$2:$AD$2,0)+1,0),0)</f>
        <v>0</v>
      </c>
      <c r="AL202" s="26" t="str">
        <f t="shared" si="65"/>
        <v/>
      </c>
      <c r="AM202" s="25">
        <f t="shared" ref="AM202:AN265" si="67">SUM(C202,F202,I202,L202,O202,R202,U202,X202,AA202,AD202,AG202,AJ202)</f>
        <v>0</v>
      </c>
      <c r="AN202" s="25">
        <f t="shared" si="67"/>
        <v>0</v>
      </c>
      <c r="AO202" s="26" t="str">
        <f t="shared" si="66"/>
        <v/>
      </c>
      <c r="AR202" s="25">
        <f>SUMIF('B&amp;S YTD LFY'!B:B,"="&amp;A202,'B&amp;S YTD LFY'!C:C)</f>
        <v>0</v>
      </c>
      <c r="AS202" s="25">
        <f t="shared" ref="AS202:AS265" si="68">AM202</f>
        <v>0</v>
      </c>
      <c r="AT202" s="25"/>
    </row>
    <row r="203" spans="1:46" x14ac:dyDescent="0.35">
      <c r="A203" s="24">
        <f>IF(AND('TD SOP+PROFORM MOD'!A200&lt;&gt;"",'TD SOP+PROFORM MOD'!A200&lt;&gt;"TOTAL"),'TD SOP+PROFORM MOD'!A200,0)</f>
        <v>0</v>
      </c>
      <c r="C203" s="25" t="str">
        <f>IFERROR(VLOOKUP($A203,'TD SOP+PROFORM MOD'!$A$5:$AD$750,MATCH(C$4,'TD SOP+PROFORM MOD'!$B$2:$AT$2,0)+1,0),"")</f>
        <v/>
      </c>
      <c r="D203" s="25" t="str">
        <f>IFERROR(VLOOKUP($A203,'TD SOP+PROFORM MOD'!$A$5:$AD$750,MATCH(D$4,'TD SOP+PROFORM MOD'!$B$2:$AT$2,0)+1,0),"")</f>
        <v/>
      </c>
      <c r="E203" s="26" t="str">
        <f t="shared" si="54"/>
        <v/>
      </c>
      <c r="F203" s="25" t="str">
        <f>IFERROR(VLOOKUP($A203,'TD SOP+PROFORM MOD'!$A$5:$AD$750,MATCH(F$4,'TD SOP+PROFORM MOD'!$B$2:$AT$2,0)+1,0),"")</f>
        <v/>
      </c>
      <c r="G203" s="25" t="str">
        <f>IFERROR(VLOOKUP($A203,'TD SOP+PROFORM MOD'!$A$5:$AD$750,MATCH(G$4,'TD SOP+PROFORM MOD'!$B$2:$AT$2,0)+1,0),"")</f>
        <v/>
      </c>
      <c r="H203" s="26" t="str">
        <f t="shared" si="55"/>
        <v/>
      </c>
      <c r="I203" s="25" t="str">
        <f>IFERROR(VLOOKUP($A203,'TD SOP+PROFORM MOD'!$A$5:$AD$750,MATCH(I$4,'TD SOP+PROFORM MOD'!$B$2:$AT$2,0)+1,0),"")</f>
        <v/>
      </c>
      <c r="J203" s="25" t="str">
        <f>IFERROR(VLOOKUP($A203,'TD SOP+PROFORM MOD'!$A$5:$AD$750,MATCH(J$4,'TD SOP+PROFORM MOD'!$B$2:$AT$2,0)+1,0),"")</f>
        <v/>
      </c>
      <c r="K203" s="26" t="str">
        <f t="shared" si="56"/>
        <v/>
      </c>
      <c r="L203" s="25" t="str">
        <f>IFERROR(VLOOKUP($A203,'TD SOP+PROFORM MOD'!$A$5:$AD$750,MATCH(L$4,'TD SOP+PROFORM MOD'!$B$2:$AT$2,0)+1,0),"")</f>
        <v/>
      </c>
      <c r="M203" s="25" t="str">
        <f>IFERROR(VLOOKUP($A203,'TD SOP+PROFORM MOD'!$A$5:$AD$750,MATCH(M$4,'TD SOP+PROFORM MOD'!$B$2:$AT$2,0)+1,0),"")</f>
        <v/>
      </c>
      <c r="N203" s="26" t="str">
        <f t="shared" si="57"/>
        <v/>
      </c>
      <c r="O203" s="25">
        <f>IFERROR(VLOOKUP($A203,'TD SOP+PROFORM MOD'!$A$5:$AD$750,MATCH(O$4,'TD SOP+PROFORM MOD'!$B$2:$AD$2,0)+1,0),0)+IFERROR(VLOOKUP($A203,'TD SOP+PROFORM MOD'!$A$5:$AD$750,MATCH(O$2,'TD SOP+PROFORM MOD'!$B$2:$AD$2,0)+1,0),0)</f>
        <v>0</v>
      </c>
      <c r="P203" s="25">
        <f>IFERROR(VLOOKUP($A203,'TD SOP+PROFORM MOD'!$A$5:$AD$750,MATCH(P$4,'TD SOP+PROFORM MOD'!$B$2:$AD$2,0)+1,0),0)+IFERROR(VLOOKUP($A203,'TD SOP+PROFORM MOD'!$A$5:$AD$750,MATCH(P$2,'TD SOP+PROFORM MOD'!$B$2:$AD$2,0)+1,0),0)</f>
        <v>0</v>
      </c>
      <c r="Q203" s="26" t="str">
        <f t="shared" si="58"/>
        <v/>
      </c>
      <c r="R203" s="25">
        <f>IFERROR(VLOOKUP($A203,'TD SOP+PROFORM MOD'!$A$5:$AD$750,MATCH(R$4,'TD SOP+PROFORM MOD'!$B$2:$AD$2,0)+1,0),0)+IFERROR(VLOOKUP($A203,'TD SOP+PROFORM MOD'!$A$5:$AD$750,MATCH(R$2,'TD SOP+PROFORM MOD'!$B$2:$AD$2,0)+1,0),0)</f>
        <v>0</v>
      </c>
      <c r="S203" s="25">
        <f>IFERROR(VLOOKUP($A203,'TD SOP+PROFORM MOD'!$A$5:$AD$750,MATCH(S$4,'TD SOP+PROFORM MOD'!$B$2:$AD$2,0)+1,0),0)+IFERROR(VLOOKUP($A203,'TD SOP+PROFORM MOD'!$A$5:$AD$750,MATCH(S$2,'TD SOP+PROFORM MOD'!$B$2:$AD$2,0)+1,0),0)</f>
        <v>0</v>
      </c>
      <c r="T203" s="26" t="str">
        <f t="shared" si="59"/>
        <v/>
      </c>
      <c r="U203" s="25">
        <f>IFERROR(VLOOKUP($A203,'TD SOP+PROFORM MOD'!$A$5:$AD$750,MATCH(U$4,'TD SOP+PROFORM MOD'!$B$2:$AD$2,0)+1,0),0)+IFERROR(VLOOKUP($A203,'TD SOP+PROFORM MOD'!$A$5:$AD$750,MATCH(U$2,'TD SOP+PROFORM MOD'!$B$2:$AD$2,0)+1,0),0)</f>
        <v>0</v>
      </c>
      <c r="V203" s="25">
        <f>IFERROR(VLOOKUP($A203,'TD SOP+PROFORM MOD'!$A$5:$AD$750,MATCH(V$4,'TD SOP+PROFORM MOD'!$B$2:$AD$2,0)+1,0),0)+IFERROR(VLOOKUP($A203,'TD SOP+PROFORM MOD'!$A$5:$AD$750,MATCH(V$2,'TD SOP+PROFORM MOD'!$B$2:$AD$2,0)+1,0),0)</f>
        <v>0</v>
      </c>
      <c r="W203" s="26" t="str">
        <f t="shared" si="60"/>
        <v/>
      </c>
      <c r="X203" s="25">
        <f>IFERROR(VLOOKUP($A203,'TD SOP+PROFORM MOD'!$A$5:$AD$750,MATCH(X$4,'TD SOP+PROFORM MOD'!$B$2:$AD$2,0)+1,0),0)+IFERROR(VLOOKUP($A203,'TD SOP+PROFORM MOD'!$A$5:$AD$750,MATCH(X$2,'TD SOP+PROFORM MOD'!$B$2:$AD$2,0)+1,0),0)</f>
        <v>0</v>
      </c>
      <c r="Y203" s="25">
        <f>IFERROR(VLOOKUP($A203,'TD SOP+PROFORM MOD'!$A$5:$AD$750,MATCH(Y$4,'TD SOP+PROFORM MOD'!$B$2:$AD$2,0)+1,0),0)+IFERROR(VLOOKUP($A203,'TD SOP+PROFORM MOD'!$A$5:$AD$750,MATCH(Y$2,'TD SOP+PROFORM MOD'!$B$2:$AD$2,0)+1,0),0)</f>
        <v>0</v>
      </c>
      <c r="Z203" s="26" t="str">
        <f t="shared" si="61"/>
        <v/>
      </c>
      <c r="AA203" s="25">
        <f>IFERROR(VLOOKUP($A203,'TD SOP+PROFORM MOD'!$A$5:$AD$750,MATCH(AA$4,'TD SOP+PROFORM MOD'!$B$2:$AD$2,0)+1,0),0)+IFERROR(VLOOKUP($A203,'TD SOP+PROFORM MOD'!$A$5:$AD$750,MATCH(AA$2,'TD SOP+PROFORM MOD'!$B$2:$AD$2,0)+1,0),0)</f>
        <v>0</v>
      </c>
      <c r="AB203" s="25">
        <f>IFERROR(VLOOKUP($A203,'TD SOP+PROFORM MOD'!$A$5:$AD$750,MATCH(AB$4,'TD SOP+PROFORM MOD'!$B$2:$AD$2,0)+1,0),0)+IFERROR(VLOOKUP($A203,'TD SOP+PROFORM MOD'!$A$5:$AD$750,MATCH(AB$2,'TD SOP+PROFORM MOD'!$B$2:$AD$2,0)+1,0),0)</f>
        <v>0</v>
      </c>
      <c r="AC203" s="26" t="str">
        <f t="shared" si="62"/>
        <v/>
      </c>
      <c r="AD203" s="25">
        <f>IFERROR(VLOOKUP($A203,'TD SOP+PROFORM MOD'!$A$5:$AD$750,MATCH(AD$4,'TD SOP+PROFORM MOD'!$B$2:$AD$2,0)+1,0),0)+IFERROR(VLOOKUP($A203,'TD SOP+PROFORM MOD'!$A$5:$AD$750,MATCH(AD$2,'TD SOP+PROFORM MOD'!$B$2:$AD$2,0)+1,0),0)</f>
        <v>0</v>
      </c>
      <c r="AE203" s="25">
        <f>IFERROR(VLOOKUP($A203,'TD SOP+PROFORM MOD'!$A$5:$AD$750,MATCH(AE$4,'TD SOP+PROFORM MOD'!$B$2:$AD$2,0)+1,0),0)+IFERROR(VLOOKUP($A203,'TD SOP+PROFORM MOD'!$A$5:$AD$750,MATCH(AE$2,'TD SOP+PROFORM MOD'!$B$2:$AD$2,0)+1,0),0)</f>
        <v>0</v>
      </c>
      <c r="AF203" s="26" t="str">
        <f t="shared" si="63"/>
        <v/>
      </c>
      <c r="AG203" s="25">
        <f>IFERROR(VLOOKUP($A203,'TD SOP+PROFORM MOD'!$A$5:$AD$750,MATCH(AG$4,'TD SOP+PROFORM MOD'!$B$2:$AD$2,0)+1,0),0)+IFERROR(VLOOKUP($A203,'TD SOP+PROFORM MOD'!$A$5:$AD$750,MATCH(AG$2,'TD SOP+PROFORM MOD'!$B$2:$AD$2,0)+1,0),0)</f>
        <v>0</v>
      </c>
      <c r="AH203" s="25">
        <f>IFERROR(VLOOKUP($A203,'TD SOP+PROFORM MOD'!$A$5:$AD$750,MATCH(AH$4,'TD SOP+PROFORM MOD'!$B$2:$AD$2,0)+1,0),0)+IFERROR(VLOOKUP($A203,'TD SOP+PROFORM MOD'!$A$5:$AD$750,MATCH(AH$2,'TD SOP+PROFORM MOD'!$B$2:$AD$2,0)+1,0),0)</f>
        <v>0</v>
      </c>
      <c r="AI203" s="26" t="str">
        <f t="shared" si="64"/>
        <v/>
      </c>
      <c r="AJ203" s="25">
        <f>IFERROR(VLOOKUP($A203,'TD SOP+PROFORM MOD'!$A$5:$AD$750,MATCH(AJ$4,'TD SOP+PROFORM MOD'!$B$2:$AD$2,0)+1,0),0)+IFERROR(VLOOKUP($A203,'TD SOP+PROFORM MOD'!$A$5:$AD$750,MATCH(AJ$2,'TD SOP+PROFORM MOD'!$B$2:$AD$2,0)+1,0),0)</f>
        <v>0</v>
      </c>
      <c r="AK203" s="25">
        <f>IFERROR(VLOOKUP($A203,'TD SOP+PROFORM MOD'!$A$5:$AD$750,MATCH(AK$4,'TD SOP+PROFORM MOD'!$B$2:$AD$2,0)+1,0),0)+IFERROR(VLOOKUP($A203,'TD SOP+PROFORM MOD'!$A$5:$AD$750,MATCH(AK$2,'TD SOP+PROFORM MOD'!$B$2:$AD$2,0)+1,0),0)</f>
        <v>0</v>
      </c>
      <c r="AL203" s="26" t="str">
        <f t="shared" si="65"/>
        <v/>
      </c>
      <c r="AM203" s="25">
        <f t="shared" si="67"/>
        <v>0</v>
      </c>
      <c r="AN203" s="25">
        <f t="shared" si="67"/>
        <v>0</v>
      </c>
      <c r="AO203" s="26" t="str">
        <f t="shared" si="66"/>
        <v/>
      </c>
      <c r="AR203" s="25">
        <f>SUMIF('B&amp;S YTD LFY'!B:B,"="&amp;A203,'B&amp;S YTD LFY'!C:C)</f>
        <v>0</v>
      </c>
      <c r="AS203" s="25">
        <f t="shared" si="68"/>
        <v>0</v>
      </c>
      <c r="AT203" s="25"/>
    </row>
    <row r="204" spans="1:46" x14ac:dyDescent="0.35">
      <c r="A204" s="24">
        <f>IF(AND('TD SOP+PROFORM MOD'!A201&lt;&gt;"",'TD SOP+PROFORM MOD'!A201&lt;&gt;"TOTAL"),'TD SOP+PROFORM MOD'!A201,0)</f>
        <v>0</v>
      </c>
      <c r="C204" s="25" t="str">
        <f>IFERROR(VLOOKUP($A204,'TD SOP+PROFORM MOD'!$A$5:$AD$750,MATCH(C$4,'TD SOP+PROFORM MOD'!$B$2:$AT$2,0)+1,0),"")</f>
        <v/>
      </c>
      <c r="D204" s="25" t="str">
        <f>IFERROR(VLOOKUP($A204,'TD SOP+PROFORM MOD'!$A$5:$AD$750,MATCH(D$4,'TD SOP+PROFORM MOD'!$B$2:$AT$2,0)+1,0),"")</f>
        <v/>
      </c>
      <c r="E204" s="26" t="str">
        <f t="shared" si="54"/>
        <v/>
      </c>
      <c r="F204" s="25" t="str">
        <f>IFERROR(VLOOKUP($A204,'TD SOP+PROFORM MOD'!$A$5:$AD$750,MATCH(F$4,'TD SOP+PROFORM MOD'!$B$2:$AT$2,0)+1,0),"")</f>
        <v/>
      </c>
      <c r="G204" s="25" t="str">
        <f>IFERROR(VLOOKUP($A204,'TD SOP+PROFORM MOD'!$A$5:$AD$750,MATCH(G$4,'TD SOP+PROFORM MOD'!$B$2:$AT$2,0)+1,0),"")</f>
        <v/>
      </c>
      <c r="H204" s="26" t="str">
        <f t="shared" si="55"/>
        <v/>
      </c>
      <c r="I204" s="25" t="str">
        <f>IFERROR(VLOOKUP($A204,'TD SOP+PROFORM MOD'!$A$5:$AD$750,MATCH(I$4,'TD SOP+PROFORM MOD'!$B$2:$AT$2,0)+1,0),"")</f>
        <v/>
      </c>
      <c r="J204" s="25" t="str">
        <f>IFERROR(VLOOKUP($A204,'TD SOP+PROFORM MOD'!$A$5:$AD$750,MATCH(J$4,'TD SOP+PROFORM MOD'!$B$2:$AT$2,0)+1,0),"")</f>
        <v/>
      </c>
      <c r="K204" s="26" t="str">
        <f t="shared" si="56"/>
        <v/>
      </c>
      <c r="L204" s="25" t="str">
        <f>IFERROR(VLOOKUP($A204,'TD SOP+PROFORM MOD'!$A$5:$AD$750,MATCH(L$4,'TD SOP+PROFORM MOD'!$B$2:$AT$2,0)+1,0),"")</f>
        <v/>
      </c>
      <c r="M204" s="25" t="str">
        <f>IFERROR(VLOOKUP($A204,'TD SOP+PROFORM MOD'!$A$5:$AD$750,MATCH(M$4,'TD SOP+PROFORM MOD'!$B$2:$AT$2,0)+1,0),"")</f>
        <v/>
      </c>
      <c r="N204" s="26" t="str">
        <f t="shared" si="57"/>
        <v/>
      </c>
      <c r="O204" s="25">
        <f>IFERROR(VLOOKUP($A204,'TD SOP+PROFORM MOD'!$A$5:$AD$750,MATCH(O$4,'TD SOP+PROFORM MOD'!$B$2:$AD$2,0)+1,0),0)+IFERROR(VLOOKUP($A204,'TD SOP+PROFORM MOD'!$A$5:$AD$750,MATCH(O$2,'TD SOP+PROFORM MOD'!$B$2:$AD$2,0)+1,0),0)</f>
        <v>0</v>
      </c>
      <c r="P204" s="25">
        <f>IFERROR(VLOOKUP($A204,'TD SOP+PROFORM MOD'!$A$5:$AD$750,MATCH(P$4,'TD SOP+PROFORM MOD'!$B$2:$AD$2,0)+1,0),0)+IFERROR(VLOOKUP($A204,'TD SOP+PROFORM MOD'!$A$5:$AD$750,MATCH(P$2,'TD SOP+PROFORM MOD'!$B$2:$AD$2,0)+1,0),0)</f>
        <v>0</v>
      </c>
      <c r="Q204" s="26" t="str">
        <f t="shared" si="58"/>
        <v/>
      </c>
      <c r="R204" s="25">
        <f>IFERROR(VLOOKUP($A204,'TD SOP+PROFORM MOD'!$A$5:$AD$750,MATCH(R$4,'TD SOP+PROFORM MOD'!$B$2:$AD$2,0)+1,0),0)+IFERROR(VLOOKUP($A204,'TD SOP+PROFORM MOD'!$A$5:$AD$750,MATCH(R$2,'TD SOP+PROFORM MOD'!$B$2:$AD$2,0)+1,0),0)</f>
        <v>0</v>
      </c>
      <c r="S204" s="25">
        <f>IFERROR(VLOOKUP($A204,'TD SOP+PROFORM MOD'!$A$5:$AD$750,MATCH(S$4,'TD SOP+PROFORM MOD'!$B$2:$AD$2,0)+1,0),0)+IFERROR(VLOOKUP($A204,'TD SOP+PROFORM MOD'!$A$5:$AD$750,MATCH(S$2,'TD SOP+PROFORM MOD'!$B$2:$AD$2,0)+1,0),0)</f>
        <v>0</v>
      </c>
      <c r="T204" s="26" t="str">
        <f t="shared" si="59"/>
        <v/>
      </c>
      <c r="U204" s="25">
        <f>IFERROR(VLOOKUP($A204,'TD SOP+PROFORM MOD'!$A$5:$AD$750,MATCH(U$4,'TD SOP+PROFORM MOD'!$B$2:$AD$2,0)+1,0),0)+IFERROR(VLOOKUP($A204,'TD SOP+PROFORM MOD'!$A$5:$AD$750,MATCH(U$2,'TD SOP+PROFORM MOD'!$B$2:$AD$2,0)+1,0),0)</f>
        <v>0</v>
      </c>
      <c r="V204" s="25">
        <f>IFERROR(VLOOKUP($A204,'TD SOP+PROFORM MOD'!$A$5:$AD$750,MATCH(V$4,'TD SOP+PROFORM MOD'!$B$2:$AD$2,0)+1,0),0)+IFERROR(VLOOKUP($A204,'TD SOP+PROFORM MOD'!$A$5:$AD$750,MATCH(V$2,'TD SOP+PROFORM MOD'!$B$2:$AD$2,0)+1,0),0)</f>
        <v>0</v>
      </c>
      <c r="W204" s="26" t="str">
        <f t="shared" si="60"/>
        <v/>
      </c>
      <c r="X204" s="25">
        <f>IFERROR(VLOOKUP($A204,'TD SOP+PROFORM MOD'!$A$5:$AD$750,MATCH(X$4,'TD SOP+PROFORM MOD'!$B$2:$AD$2,0)+1,0),0)+IFERROR(VLOOKUP($A204,'TD SOP+PROFORM MOD'!$A$5:$AD$750,MATCH(X$2,'TD SOP+PROFORM MOD'!$B$2:$AD$2,0)+1,0),0)</f>
        <v>0</v>
      </c>
      <c r="Y204" s="25">
        <f>IFERROR(VLOOKUP($A204,'TD SOP+PROFORM MOD'!$A$5:$AD$750,MATCH(Y$4,'TD SOP+PROFORM MOD'!$B$2:$AD$2,0)+1,0),0)+IFERROR(VLOOKUP($A204,'TD SOP+PROFORM MOD'!$A$5:$AD$750,MATCH(Y$2,'TD SOP+PROFORM MOD'!$B$2:$AD$2,0)+1,0),0)</f>
        <v>0</v>
      </c>
      <c r="Z204" s="26" t="str">
        <f t="shared" si="61"/>
        <v/>
      </c>
      <c r="AA204" s="25">
        <f>IFERROR(VLOOKUP($A204,'TD SOP+PROFORM MOD'!$A$5:$AD$750,MATCH(AA$4,'TD SOP+PROFORM MOD'!$B$2:$AD$2,0)+1,0),0)+IFERROR(VLOOKUP($A204,'TD SOP+PROFORM MOD'!$A$5:$AD$750,MATCH(AA$2,'TD SOP+PROFORM MOD'!$B$2:$AD$2,0)+1,0),0)</f>
        <v>0</v>
      </c>
      <c r="AB204" s="25">
        <f>IFERROR(VLOOKUP($A204,'TD SOP+PROFORM MOD'!$A$5:$AD$750,MATCH(AB$4,'TD SOP+PROFORM MOD'!$B$2:$AD$2,0)+1,0),0)+IFERROR(VLOOKUP($A204,'TD SOP+PROFORM MOD'!$A$5:$AD$750,MATCH(AB$2,'TD SOP+PROFORM MOD'!$B$2:$AD$2,0)+1,0),0)</f>
        <v>0</v>
      </c>
      <c r="AC204" s="26" t="str">
        <f t="shared" si="62"/>
        <v/>
      </c>
      <c r="AD204" s="25">
        <f>IFERROR(VLOOKUP($A204,'TD SOP+PROFORM MOD'!$A$5:$AD$750,MATCH(AD$4,'TD SOP+PROFORM MOD'!$B$2:$AD$2,0)+1,0),0)+IFERROR(VLOOKUP($A204,'TD SOP+PROFORM MOD'!$A$5:$AD$750,MATCH(AD$2,'TD SOP+PROFORM MOD'!$B$2:$AD$2,0)+1,0),0)</f>
        <v>0</v>
      </c>
      <c r="AE204" s="25">
        <f>IFERROR(VLOOKUP($A204,'TD SOP+PROFORM MOD'!$A$5:$AD$750,MATCH(AE$4,'TD SOP+PROFORM MOD'!$B$2:$AD$2,0)+1,0),0)+IFERROR(VLOOKUP($A204,'TD SOP+PROFORM MOD'!$A$5:$AD$750,MATCH(AE$2,'TD SOP+PROFORM MOD'!$B$2:$AD$2,0)+1,0),0)</f>
        <v>0</v>
      </c>
      <c r="AF204" s="26" t="str">
        <f t="shared" si="63"/>
        <v/>
      </c>
      <c r="AG204" s="25">
        <f>IFERROR(VLOOKUP($A204,'TD SOP+PROFORM MOD'!$A$5:$AD$750,MATCH(AG$4,'TD SOP+PROFORM MOD'!$B$2:$AD$2,0)+1,0),0)+IFERROR(VLOOKUP($A204,'TD SOP+PROFORM MOD'!$A$5:$AD$750,MATCH(AG$2,'TD SOP+PROFORM MOD'!$B$2:$AD$2,0)+1,0),0)</f>
        <v>0</v>
      </c>
      <c r="AH204" s="25">
        <f>IFERROR(VLOOKUP($A204,'TD SOP+PROFORM MOD'!$A$5:$AD$750,MATCH(AH$4,'TD SOP+PROFORM MOD'!$B$2:$AD$2,0)+1,0),0)+IFERROR(VLOOKUP($A204,'TD SOP+PROFORM MOD'!$A$5:$AD$750,MATCH(AH$2,'TD SOP+PROFORM MOD'!$B$2:$AD$2,0)+1,0),0)</f>
        <v>0</v>
      </c>
      <c r="AI204" s="26" t="str">
        <f t="shared" si="64"/>
        <v/>
      </c>
      <c r="AJ204" s="25">
        <f>IFERROR(VLOOKUP($A204,'TD SOP+PROFORM MOD'!$A$5:$AD$750,MATCH(AJ$4,'TD SOP+PROFORM MOD'!$B$2:$AD$2,0)+1,0),0)+IFERROR(VLOOKUP($A204,'TD SOP+PROFORM MOD'!$A$5:$AD$750,MATCH(AJ$2,'TD SOP+PROFORM MOD'!$B$2:$AD$2,0)+1,0),0)</f>
        <v>0</v>
      </c>
      <c r="AK204" s="25">
        <f>IFERROR(VLOOKUP($A204,'TD SOP+PROFORM MOD'!$A$5:$AD$750,MATCH(AK$4,'TD SOP+PROFORM MOD'!$B$2:$AD$2,0)+1,0),0)+IFERROR(VLOOKUP($A204,'TD SOP+PROFORM MOD'!$A$5:$AD$750,MATCH(AK$2,'TD SOP+PROFORM MOD'!$B$2:$AD$2,0)+1,0),0)</f>
        <v>0</v>
      </c>
      <c r="AL204" s="26" t="str">
        <f t="shared" si="65"/>
        <v/>
      </c>
      <c r="AM204" s="25">
        <f t="shared" si="67"/>
        <v>0</v>
      </c>
      <c r="AN204" s="25">
        <f t="shared" si="67"/>
        <v>0</v>
      </c>
      <c r="AO204" s="26" t="str">
        <f t="shared" si="66"/>
        <v/>
      </c>
      <c r="AR204" s="25">
        <f>SUMIF('B&amp;S YTD LFY'!B:B,"="&amp;A204,'B&amp;S YTD LFY'!C:C)</f>
        <v>0</v>
      </c>
      <c r="AS204" s="25">
        <f t="shared" si="68"/>
        <v>0</v>
      </c>
      <c r="AT204" s="25"/>
    </row>
    <row r="205" spans="1:46" x14ac:dyDescent="0.35">
      <c r="A205" s="24">
        <f>IF(AND('TD SOP+PROFORM MOD'!A202&lt;&gt;"",'TD SOP+PROFORM MOD'!A202&lt;&gt;"TOTAL"),'TD SOP+PROFORM MOD'!A202,0)</f>
        <v>0</v>
      </c>
      <c r="C205" s="25" t="str">
        <f>IFERROR(VLOOKUP($A205,'TD SOP+PROFORM MOD'!$A$5:$AD$750,MATCH(C$4,'TD SOP+PROFORM MOD'!$B$2:$AT$2,0)+1,0),"")</f>
        <v/>
      </c>
      <c r="D205" s="25" t="str">
        <f>IFERROR(VLOOKUP($A205,'TD SOP+PROFORM MOD'!$A$5:$AD$750,MATCH(D$4,'TD SOP+PROFORM MOD'!$B$2:$AT$2,0)+1,0),"")</f>
        <v/>
      </c>
      <c r="E205" s="26" t="str">
        <f t="shared" si="54"/>
        <v/>
      </c>
      <c r="F205" s="25" t="str">
        <f>IFERROR(VLOOKUP($A205,'TD SOP+PROFORM MOD'!$A$5:$AD$750,MATCH(F$4,'TD SOP+PROFORM MOD'!$B$2:$AT$2,0)+1,0),"")</f>
        <v/>
      </c>
      <c r="G205" s="25" t="str">
        <f>IFERROR(VLOOKUP($A205,'TD SOP+PROFORM MOD'!$A$5:$AD$750,MATCH(G$4,'TD SOP+PROFORM MOD'!$B$2:$AT$2,0)+1,0),"")</f>
        <v/>
      </c>
      <c r="H205" s="26" t="str">
        <f t="shared" si="55"/>
        <v/>
      </c>
      <c r="I205" s="25" t="str">
        <f>IFERROR(VLOOKUP($A205,'TD SOP+PROFORM MOD'!$A$5:$AD$750,MATCH(I$4,'TD SOP+PROFORM MOD'!$B$2:$AT$2,0)+1,0),"")</f>
        <v/>
      </c>
      <c r="J205" s="25" t="str">
        <f>IFERROR(VLOOKUP($A205,'TD SOP+PROFORM MOD'!$A$5:$AD$750,MATCH(J$4,'TD SOP+PROFORM MOD'!$B$2:$AT$2,0)+1,0),"")</f>
        <v/>
      </c>
      <c r="K205" s="26" t="str">
        <f t="shared" si="56"/>
        <v/>
      </c>
      <c r="L205" s="25" t="str">
        <f>IFERROR(VLOOKUP($A205,'TD SOP+PROFORM MOD'!$A$5:$AD$750,MATCH(L$4,'TD SOP+PROFORM MOD'!$B$2:$AT$2,0)+1,0),"")</f>
        <v/>
      </c>
      <c r="M205" s="25" t="str">
        <f>IFERROR(VLOOKUP($A205,'TD SOP+PROFORM MOD'!$A$5:$AD$750,MATCH(M$4,'TD SOP+PROFORM MOD'!$B$2:$AT$2,0)+1,0),"")</f>
        <v/>
      </c>
      <c r="N205" s="26" t="str">
        <f t="shared" si="57"/>
        <v/>
      </c>
      <c r="O205" s="25">
        <f>IFERROR(VLOOKUP($A205,'TD SOP+PROFORM MOD'!$A$5:$AD$750,MATCH(O$4,'TD SOP+PROFORM MOD'!$B$2:$AD$2,0)+1,0),0)+IFERROR(VLOOKUP($A205,'TD SOP+PROFORM MOD'!$A$5:$AD$750,MATCH(O$2,'TD SOP+PROFORM MOD'!$B$2:$AD$2,0)+1,0),0)</f>
        <v>0</v>
      </c>
      <c r="P205" s="25">
        <f>IFERROR(VLOOKUP($A205,'TD SOP+PROFORM MOD'!$A$5:$AD$750,MATCH(P$4,'TD SOP+PROFORM MOD'!$B$2:$AD$2,0)+1,0),0)+IFERROR(VLOOKUP($A205,'TD SOP+PROFORM MOD'!$A$5:$AD$750,MATCH(P$2,'TD SOP+PROFORM MOD'!$B$2:$AD$2,0)+1,0),0)</f>
        <v>0</v>
      </c>
      <c r="Q205" s="26" t="str">
        <f t="shared" si="58"/>
        <v/>
      </c>
      <c r="R205" s="25">
        <f>IFERROR(VLOOKUP($A205,'TD SOP+PROFORM MOD'!$A$5:$AD$750,MATCH(R$4,'TD SOP+PROFORM MOD'!$B$2:$AD$2,0)+1,0),0)+IFERROR(VLOOKUP($A205,'TD SOP+PROFORM MOD'!$A$5:$AD$750,MATCH(R$2,'TD SOP+PROFORM MOD'!$B$2:$AD$2,0)+1,0),0)</f>
        <v>0</v>
      </c>
      <c r="S205" s="25">
        <f>IFERROR(VLOOKUP($A205,'TD SOP+PROFORM MOD'!$A$5:$AD$750,MATCH(S$4,'TD SOP+PROFORM MOD'!$B$2:$AD$2,0)+1,0),0)+IFERROR(VLOOKUP($A205,'TD SOP+PROFORM MOD'!$A$5:$AD$750,MATCH(S$2,'TD SOP+PROFORM MOD'!$B$2:$AD$2,0)+1,0),0)</f>
        <v>0</v>
      </c>
      <c r="T205" s="26" t="str">
        <f t="shared" si="59"/>
        <v/>
      </c>
      <c r="U205" s="25">
        <f>IFERROR(VLOOKUP($A205,'TD SOP+PROFORM MOD'!$A$5:$AD$750,MATCH(U$4,'TD SOP+PROFORM MOD'!$B$2:$AD$2,0)+1,0),0)+IFERROR(VLOOKUP($A205,'TD SOP+PROFORM MOD'!$A$5:$AD$750,MATCH(U$2,'TD SOP+PROFORM MOD'!$B$2:$AD$2,0)+1,0),0)</f>
        <v>0</v>
      </c>
      <c r="V205" s="25">
        <f>IFERROR(VLOOKUP($A205,'TD SOP+PROFORM MOD'!$A$5:$AD$750,MATCH(V$4,'TD SOP+PROFORM MOD'!$B$2:$AD$2,0)+1,0),0)+IFERROR(VLOOKUP($A205,'TD SOP+PROFORM MOD'!$A$5:$AD$750,MATCH(V$2,'TD SOP+PROFORM MOD'!$B$2:$AD$2,0)+1,0),0)</f>
        <v>0</v>
      </c>
      <c r="W205" s="26" t="str">
        <f t="shared" si="60"/>
        <v/>
      </c>
      <c r="X205" s="25">
        <f>IFERROR(VLOOKUP($A205,'TD SOP+PROFORM MOD'!$A$5:$AD$750,MATCH(X$4,'TD SOP+PROFORM MOD'!$B$2:$AD$2,0)+1,0),0)+IFERROR(VLOOKUP($A205,'TD SOP+PROFORM MOD'!$A$5:$AD$750,MATCH(X$2,'TD SOP+PROFORM MOD'!$B$2:$AD$2,0)+1,0),0)</f>
        <v>0</v>
      </c>
      <c r="Y205" s="25">
        <f>IFERROR(VLOOKUP($A205,'TD SOP+PROFORM MOD'!$A$5:$AD$750,MATCH(Y$4,'TD SOP+PROFORM MOD'!$B$2:$AD$2,0)+1,0),0)+IFERROR(VLOOKUP($A205,'TD SOP+PROFORM MOD'!$A$5:$AD$750,MATCH(Y$2,'TD SOP+PROFORM MOD'!$B$2:$AD$2,0)+1,0),0)</f>
        <v>0</v>
      </c>
      <c r="Z205" s="26" t="str">
        <f t="shared" si="61"/>
        <v/>
      </c>
      <c r="AA205" s="25">
        <f>IFERROR(VLOOKUP($A205,'TD SOP+PROFORM MOD'!$A$5:$AD$750,MATCH(AA$4,'TD SOP+PROFORM MOD'!$B$2:$AD$2,0)+1,0),0)+IFERROR(VLOOKUP($A205,'TD SOP+PROFORM MOD'!$A$5:$AD$750,MATCH(AA$2,'TD SOP+PROFORM MOD'!$B$2:$AD$2,0)+1,0),0)</f>
        <v>0</v>
      </c>
      <c r="AB205" s="25">
        <f>IFERROR(VLOOKUP($A205,'TD SOP+PROFORM MOD'!$A$5:$AD$750,MATCH(AB$4,'TD SOP+PROFORM MOD'!$B$2:$AD$2,0)+1,0),0)+IFERROR(VLOOKUP($A205,'TD SOP+PROFORM MOD'!$A$5:$AD$750,MATCH(AB$2,'TD SOP+PROFORM MOD'!$B$2:$AD$2,0)+1,0),0)</f>
        <v>0</v>
      </c>
      <c r="AC205" s="26" t="str">
        <f t="shared" si="62"/>
        <v/>
      </c>
      <c r="AD205" s="25">
        <f>IFERROR(VLOOKUP($A205,'TD SOP+PROFORM MOD'!$A$5:$AD$750,MATCH(AD$4,'TD SOP+PROFORM MOD'!$B$2:$AD$2,0)+1,0),0)+IFERROR(VLOOKUP($A205,'TD SOP+PROFORM MOD'!$A$5:$AD$750,MATCH(AD$2,'TD SOP+PROFORM MOD'!$B$2:$AD$2,0)+1,0),0)</f>
        <v>0</v>
      </c>
      <c r="AE205" s="25">
        <f>IFERROR(VLOOKUP($A205,'TD SOP+PROFORM MOD'!$A$5:$AD$750,MATCH(AE$4,'TD SOP+PROFORM MOD'!$B$2:$AD$2,0)+1,0),0)+IFERROR(VLOOKUP($A205,'TD SOP+PROFORM MOD'!$A$5:$AD$750,MATCH(AE$2,'TD SOP+PROFORM MOD'!$B$2:$AD$2,0)+1,0),0)</f>
        <v>0</v>
      </c>
      <c r="AF205" s="26" t="str">
        <f t="shared" si="63"/>
        <v/>
      </c>
      <c r="AG205" s="25">
        <f>IFERROR(VLOOKUP($A205,'TD SOP+PROFORM MOD'!$A$5:$AD$750,MATCH(AG$4,'TD SOP+PROFORM MOD'!$B$2:$AD$2,0)+1,0),0)+IFERROR(VLOOKUP($A205,'TD SOP+PROFORM MOD'!$A$5:$AD$750,MATCH(AG$2,'TD SOP+PROFORM MOD'!$B$2:$AD$2,0)+1,0),0)</f>
        <v>0</v>
      </c>
      <c r="AH205" s="25">
        <f>IFERROR(VLOOKUP($A205,'TD SOP+PROFORM MOD'!$A$5:$AD$750,MATCH(AH$4,'TD SOP+PROFORM MOD'!$B$2:$AD$2,0)+1,0),0)+IFERROR(VLOOKUP($A205,'TD SOP+PROFORM MOD'!$A$5:$AD$750,MATCH(AH$2,'TD SOP+PROFORM MOD'!$B$2:$AD$2,0)+1,0),0)</f>
        <v>0</v>
      </c>
      <c r="AI205" s="26" t="str">
        <f t="shared" si="64"/>
        <v/>
      </c>
      <c r="AJ205" s="25">
        <f>IFERROR(VLOOKUP($A205,'TD SOP+PROFORM MOD'!$A$5:$AD$750,MATCH(AJ$4,'TD SOP+PROFORM MOD'!$B$2:$AD$2,0)+1,0),0)+IFERROR(VLOOKUP($A205,'TD SOP+PROFORM MOD'!$A$5:$AD$750,MATCH(AJ$2,'TD SOP+PROFORM MOD'!$B$2:$AD$2,0)+1,0),0)</f>
        <v>0</v>
      </c>
      <c r="AK205" s="25">
        <f>IFERROR(VLOOKUP($A205,'TD SOP+PROFORM MOD'!$A$5:$AD$750,MATCH(AK$4,'TD SOP+PROFORM MOD'!$B$2:$AD$2,0)+1,0),0)+IFERROR(VLOOKUP($A205,'TD SOP+PROFORM MOD'!$A$5:$AD$750,MATCH(AK$2,'TD SOP+PROFORM MOD'!$B$2:$AD$2,0)+1,0),0)</f>
        <v>0</v>
      </c>
      <c r="AL205" s="26" t="str">
        <f t="shared" si="65"/>
        <v/>
      </c>
      <c r="AM205" s="25">
        <f t="shared" si="67"/>
        <v>0</v>
      </c>
      <c r="AN205" s="25">
        <f t="shared" si="67"/>
        <v>0</v>
      </c>
      <c r="AO205" s="26" t="str">
        <f t="shared" si="66"/>
        <v/>
      </c>
      <c r="AR205" s="25">
        <f>SUMIF('B&amp;S YTD LFY'!B:B,"="&amp;A205,'B&amp;S YTD LFY'!C:C)</f>
        <v>0</v>
      </c>
      <c r="AS205" s="25">
        <f t="shared" si="68"/>
        <v>0</v>
      </c>
      <c r="AT205" s="25"/>
    </row>
    <row r="206" spans="1:46" x14ac:dyDescent="0.35">
      <c r="A206" s="24">
        <f>IF(AND('TD SOP+PROFORM MOD'!A203&lt;&gt;"",'TD SOP+PROFORM MOD'!A203&lt;&gt;"TOTAL"),'TD SOP+PROFORM MOD'!A203,0)</f>
        <v>0</v>
      </c>
      <c r="C206" s="25" t="str">
        <f>IFERROR(VLOOKUP($A206,'TD SOP+PROFORM MOD'!$A$5:$AD$750,MATCH(C$4,'TD SOP+PROFORM MOD'!$B$2:$AT$2,0)+1,0),"")</f>
        <v/>
      </c>
      <c r="D206" s="25" t="str">
        <f>IFERROR(VLOOKUP($A206,'TD SOP+PROFORM MOD'!$A$5:$AD$750,MATCH(D$4,'TD SOP+PROFORM MOD'!$B$2:$AT$2,0)+1,0),"")</f>
        <v/>
      </c>
      <c r="E206" s="26" t="str">
        <f t="shared" si="54"/>
        <v/>
      </c>
      <c r="F206" s="25" t="str">
        <f>IFERROR(VLOOKUP($A206,'TD SOP+PROFORM MOD'!$A$5:$AD$750,MATCH(F$4,'TD SOP+PROFORM MOD'!$B$2:$AT$2,0)+1,0),"")</f>
        <v/>
      </c>
      <c r="G206" s="25" t="str">
        <f>IFERROR(VLOOKUP($A206,'TD SOP+PROFORM MOD'!$A$5:$AD$750,MATCH(G$4,'TD SOP+PROFORM MOD'!$B$2:$AT$2,0)+1,0),"")</f>
        <v/>
      </c>
      <c r="H206" s="26" t="str">
        <f t="shared" si="55"/>
        <v/>
      </c>
      <c r="I206" s="25" t="str">
        <f>IFERROR(VLOOKUP($A206,'TD SOP+PROFORM MOD'!$A$5:$AD$750,MATCH(I$4,'TD SOP+PROFORM MOD'!$B$2:$AT$2,0)+1,0),"")</f>
        <v/>
      </c>
      <c r="J206" s="25" t="str">
        <f>IFERROR(VLOOKUP($A206,'TD SOP+PROFORM MOD'!$A$5:$AD$750,MATCH(J$4,'TD SOP+PROFORM MOD'!$B$2:$AT$2,0)+1,0),"")</f>
        <v/>
      </c>
      <c r="K206" s="26" t="str">
        <f t="shared" si="56"/>
        <v/>
      </c>
      <c r="L206" s="25" t="str">
        <f>IFERROR(VLOOKUP($A206,'TD SOP+PROFORM MOD'!$A$5:$AD$750,MATCH(L$4,'TD SOP+PROFORM MOD'!$B$2:$AT$2,0)+1,0),"")</f>
        <v/>
      </c>
      <c r="M206" s="25" t="str">
        <f>IFERROR(VLOOKUP($A206,'TD SOP+PROFORM MOD'!$A$5:$AD$750,MATCH(M$4,'TD SOP+PROFORM MOD'!$B$2:$AT$2,0)+1,0),"")</f>
        <v/>
      </c>
      <c r="N206" s="26" t="str">
        <f t="shared" si="57"/>
        <v/>
      </c>
      <c r="O206" s="25">
        <f>IFERROR(VLOOKUP($A206,'TD SOP+PROFORM MOD'!$A$5:$AD$750,MATCH(O$4,'TD SOP+PROFORM MOD'!$B$2:$AD$2,0)+1,0),0)+IFERROR(VLOOKUP($A206,'TD SOP+PROFORM MOD'!$A$5:$AD$750,MATCH(O$2,'TD SOP+PROFORM MOD'!$B$2:$AD$2,0)+1,0),0)</f>
        <v>0</v>
      </c>
      <c r="P206" s="25">
        <f>IFERROR(VLOOKUP($A206,'TD SOP+PROFORM MOD'!$A$5:$AD$750,MATCH(P$4,'TD SOP+PROFORM MOD'!$B$2:$AD$2,0)+1,0),0)+IFERROR(VLOOKUP($A206,'TD SOP+PROFORM MOD'!$A$5:$AD$750,MATCH(P$2,'TD SOP+PROFORM MOD'!$B$2:$AD$2,0)+1,0),0)</f>
        <v>0</v>
      </c>
      <c r="Q206" s="26" t="str">
        <f t="shared" si="58"/>
        <v/>
      </c>
      <c r="R206" s="25">
        <f>IFERROR(VLOOKUP($A206,'TD SOP+PROFORM MOD'!$A$5:$AD$750,MATCH(R$4,'TD SOP+PROFORM MOD'!$B$2:$AD$2,0)+1,0),0)+IFERROR(VLOOKUP($A206,'TD SOP+PROFORM MOD'!$A$5:$AD$750,MATCH(R$2,'TD SOP+PROFORM MOD'!$B$2:$AD$2,0)+1,0),0)</f>
        <v>0</v>
      </c>
      <c r="S206" s="25">
        <f>IFERROR(VLOOKUP($A206,'TD SOP+PROFORM MOD'!$A$5:$AD$750,MATCH(S$4,'TD SOP+PROFORM MOD'!$B$2:$AD$2,0)+1,0),0)+IFERROR(VLOOKUP($A206,'TD SOP+PROFORM MOD'!$A$5:$AD$750,MATCH(S$2,'TD SOP+PROFORM MOD'!$B$2:$AD$2,0)+1,0),0)</f>
        <v>0</v>
      </c>
      <c r="T206" s="26" t="str">
        <f t="shared" si="59"/>
        <v/>
      </c>
      <c r="U206" s="25">
        <f>IFERROR(VLOOKUP($A206,'TD SOP+PROFORM MOD'!$A$5:$AD$750,MATCH(U$4,'TD SOP+PROFORM MOD'!$B$2:$AD$2,0)+1,0),0)+IFERROR(VLOOKUP($A206,'TD SOP+PROFORM MOD'!$A$5:$AD$750,MATCH(U$2,'TD SOP+PROFORM MOD'!$B$2:$AD$2,0)+1,0),0)</f>
        <v>0</v>
      </c>
      <c r="V206" s="25">
        <f>IFERROR(VLOOKUP($A206,'TD SOP+PROFORM MOD'!$A$5:$AD$750,MATCH(V$4,'TD SOP+PROFORM MOD'!$B$2:$AD$2,0)+1,0),0)+IFERROR(VLOOKUP($A206,'TD SOP+PROFORM MOD'!$A$5:$AD$750,MATCH(V$2,'TD SOP+PROFORM MOD'!$B$2:$AD$2,0)+1,0),0)</f>
        <v>0</v>
      </c>
      <c r="W206" s="26" t="str">
        <f t="shared" si="60"/>
        <v/>
      </c>
      <c r="X206" s="25">
        <f>IFERROR(VLOOKUP($A206,'TD SOP+PROFORM MOD'!$A$5:$AD$750,MATCH(X$4,'TD SOP+PROFORM MOD'!$B$2:$AD$2,0)+1,0),0)+IFERROR(VLOOKUP($A206,'TD SOP+PROFORM MOD'!$A$5:$AD$750,MATCH(X$2,'TD SOP+PROFORM MOD'!$B$2:$AD$2,0)+1,0),0)</f>
        <v>0</v>
      </c>
      <c r="Y206" s="25">
        <f>IFERROR(VLOOKUP($A206,'TD SOP+PROFORM MOD'!$A$5:$AD$750,MATCH(Y$4,'TD SOP+PROFORM MOD'!$B$2:$AD$2,0)+1,0),0)+IFERROR(VLOOKUP($A206,'TD SOP+PROFORM MOD'!$A$5:$AD$750,MATCH(Y$2,'TD SOP+PROFORM MOD'!$B$2:$AD$2,0)+1,0),0)</f>
        <v>0</v>
      </c>
      <c r="Z206" s="26" t="str">
        <f t="shared" si="61"/>
        <v/>
      </c>
      <c r="AA206" s="25">
        <f>IFERROR(VLOOKUP($A206,'TD SOP+PROFORM MOD'!$A$5:$AD$750,MATCH(AA$4,'TD SOP+PROFORM MOD'!$B$2:$AD$2,0)+1,0),0)+IFERROR(VLOOKUP($A206,'TD SOP+PROFORM MOD'!$A$5:$AD$750,MATCH(AA$2,'TD SOP+PROFORM MOD'!$B$2:$AD$2,0)+1,0),0)</f>
        <v>0</v>
      </c>
      <c r="AB206" s="25">
        <f>IFERROR(VLOOKUP($A206,'TD SOP+PROFORM MOD'!$A$5:$AD$750,MATCH(AB$4,'TD SOP+PROFORM MOD'!$B$2:$AD$2,0)+1,0),0)+IFERROR(VLOOKUP($A206,'TD SOP+PROFORM MOD'!$A$5:$AD$750,MATCH(AB$2,'TD SOP+PROFORM MOD'!$B$2:$AD$2,0)+1,0),0)</f>
        <v>0</v>
      </c>
      <c r="AC206" s="26" t="str">
        <f t="shared" si="62"/>
        <v/>
      </c>
      <c r="AD206" s="25">
        <f>IFERROR(VLOOKUP($A206,'TD SOP+PROFORM MOD'!$A$5:$AD$750,MATCH(AD$4,'TD SOP+PROFORM MOD'!$B$2:$AD$2,0)+1,0),0)+IFERROR(VLOOKUP($A206,'TD SOP+PROFORM MOD'!$A$5:$AD$750,MATCH(AD$2,'TD SOP+PROFORM MOD'!$B$2:$AD$2,0)+1,0),0)</f>
        <v>0</v>
      </c>
      <c r="AE206" s="25">
        <f>IFERROR(VLOOKUP($A206,'TD SOP+PROFORM MOD'!$A$5:$AD$750,MATCH(AE$4,'TD SOP+PROFORM MOD'!$B$2:$AD$2,0)+1,0),0)+IFERROR(VLOOKUP($A206,'TD SOP+PROFORM MOD'!$A$5:$AD$750,MATCH(AE$2,'TD SOP+PROFORM MOD'!$B$2:$AD$2,0)+1,0),0)</f>
        <v>0</v>
      </c>
      <c r="AF206" s="26" t="str">
        <f t="shared" si="63"/>
        <v/>
      </c>
      <c r="AG206" s="25">
        <f>IFERROR(VLOOKUP($A206,'TD SOP+PROFORM MOD'!$A$5:$AD$750,MATCH(AG$4,'TD SOP+PROFORM MOD'!$B$2:$AD$2,0)+1,0),0)+IFERROR(VLOOKUP($A206,'TD SOP+PROFORM MOD'!$A$5:$AD$750,MATCH(AG$2,'TD SOP+PROFORM MOD'!$B$2:$AD$2,0)+1,0),0)</f>
        <v>0</v>
      </c>
      <c r="AH206" s="25">
        <f>IFERROR(VLOOKUP($A206,'TD SOP+PROFORM MOD'!$A$5:$AD$750,MATCH(AH$4,'TD SOP+PROFORM MOD'!$B$2:$AD$2,0)+1,0),0)+IFERROR(VLOOKUP($A206,'TD SOP+PROFORM MOD'!$A$5:$AD$750,MATCH(AH$2,'TD SOP+PROFORM MOD'!$B$2:$AD$2,0)+1,0),0)</f>
        <v>0</v>
      </c>
      <c r="AI206" s="26" t="str">
        <f t="shared" si="64"/>
        <v/>
      </c>
      <c r="AJ206" s="25">
        <f>IFERROR(VLOOKUP($A206,'TD SOP+PROFORM MOD'!$A$5:$AD$750,MATCH(AJ$4,'TD SOP+PROFORM MOD'!$B$2:$AD$2,0)+1,0),0)+IFERROR(VLOOKUP($A206,'TD SOP+PROFORM MOD'!$A$5:$AD$750,MATCH(AJ$2,'TD SOP+PROFORM MOD'!$B$2:$AD$2,0)+1,0),0)</f>
        <v>0</v>
      </c>
      <c r="AK206" s="25">
        <f>IFERROR(VLOOKUP($A206,'TD SOP+PROFORM MOD'!$A$5:$AD$750,MATCH(AK$4,'TD SOP+PROFORM MOD'!$B$2:$AD$2,0)+1,0),0)+IFERROR(VLOOKUP($A206,'TD SOP+PROFORM MOD'!$A$5:$AD$750,MATCH(AK$2,'TD SOP+PROFORM MOD'!$B$2:$AD$2,0)+1,0),0)</f>
        <v>0</v>
      </c>
      <c r="AL206" s="26" t="str">
        <f t="shared" si="65"/>
        <v/>
      </c>
      <c r="AM206" s="25">
        <f t="shared" si="67"/>
        <v>0</v>
      </c>
      <c r="AN206" s="25">
        <f t="shared" si="67"/>
        <v>0</v>
      </c>
      <c r="AO206" s="26" t="str">
        <f t="shared" si="66"/>
        <v/>
      </c>
      <c r="AR206" s="25">
        <f>SUMIF('B&amp;S YTD LFY'!B:B,"="&amp;A206,'B&amp;S YTD LFY'!C:C)</f>
        <v>0</v>
      </c>
      <c r="AS206" s="25">
        <f t="shared" si="68"/>
        <v>0</v>
      </c>
      <c r="AT206" s="25"/>
    </row>
    <row r="207" spans="1:46" x14ac:dyDescent="0.35">
      <c r="A207" s="24">
        <f>IF(AND('TD SOP+PROFORM MOD'!A204&lt;&gt;"",'TD SOP+PROFORM MOD'!A204&lt;&gt;"TOTAL"),'TD SOP+PROFORM MOD'!A204,0)</f>
        <v>0</v>
      </c>
      <c r="C207" s="25" t="str">
        <f>IFERROR(VLOOKUP($A207,'TD SOP+PROFORM MOD'!$A$5:$AD$750,MATCH(C$4,'TD SOP+PROFORM MOD'!$B$2:$AT$2,0)+1,0),"")</f>
        <v/>
      </c>
      <c r="D207" s="25" t="str">
        <f>IFERROR(VLOOKUP($A207,'TD SOP+PROFORM MOD'!$A$5:$AD$750,MATCH(D$4,'TD SOP+PROFORM MOD'!$B$2:$AT$2,0)+1,0),"")</f>
        <v/>
      </c>
      <c r="E207" s="26" t="str">
        <f t="shared" si="54"/>
        <v/>
      </c>
      <c r="F207" s="25" t="str">
        <f>IFERROR(VLOOKUP($A207,'TD SOP+PROFORM MOD'!$A$5:$AD$750,MATCH(F$4,'TD SOP+PROFORM MOD'!$B$2:$AT$2,0)+1,0),"")</f>
        <v/>
      </c>
      <c r="G207" s="25" t="str">
        <f>IFERROR(VLOOKUP($A207,'TD SOP+PROFORM MOD'!$A$5:$AD$750,MATCH(G$4,'TD SOP+PROFORM MOD'!$B$2:$AT$2,0)+1,0),"")</f>
        <v/>
      </c>
      <c r="H207" s="26" t="str">
        <f t="shared" si="55"/>
        <v/>
      </c>
      <c r="I207" s="25" t="str">
        <f>IFERROR(VLOOKUP($A207,'TD SOP+PROFORM MOD'!$A$5:$AD$750,MATCH(I$4,'TD SOP+PROFORM MOD'!$B$2:$AT$2,0)+1,0),"")</f>
        <v/>
      </c>
      <c r="J207" s="25" t="str">
        <f>IFERROR(VLOOKUP($A207,'TD SOP+PROFORM MOD'!$A$5:$AD$750,MATCH(J$4,'TD SOP+PROFORM MOD'!$B$2:$AT$2,0)+1,0),"")</f>
        <v/>
      </c>
      <c r="K207" s="26" t="str">
        <f t="shared" si="56"/>
        <v/>
      </c>
      <c r="L207" s="25" t="str">
        <f>IFERROR(VLOOKUP($A207,'TD SOP+PROFORM MOD'!$A$5:$AD$750,MATCH(L$4,'TD SOP+PROFORM MOD'!$B$2:$AT$2,0)+1,0),"")</f>
        <v/>
      </c>
      <c r="M207" s="25" t="str">
        <f>IFERROR(VLOOKUP($A207,'TD SOP+PROFORM MOD'!$A$5:$AD$750,MATCH(M$4,'TD SOP+PROFORM MOD'!$B$2:$AT$2,0)+1,0),"")</f>
        <v/>
      </c>
      <c r="N207" s="26" t="str">
        <f t="shared" si="57"/>
        <v/>
      </c>
      <c r="O207" s="25">
        <f>IFERROR(VLOOKUP($A207,'TD SOP+PROFORM MOD'!$A$5:$AD$750,MATCH(O$4,'TD SOP+PROFORM MOD'!$B$2:$AD$2,0)+1,0),0)+IFERROR(VLOOKUP($A207,'TD SOP+PROFORM MOD'!$A$5:$AD$750,MATCH(O$2,'TD SOP+PROFORM MOD'!$B$2:$AD$2,0)+1,0),0)</f>
        <v>0</v>
      </c>
      <c r="P207" s="25">
        <f>IFERROR(VLOOKUP($A207,'TD SOP+PROFORM MOD'!$A$5:$AD$750,MATCH(P$4,'TD SOP+PROFORM MOD'!$B$2:$AD$2,0)+1,0),0)+IFERROR(VLOOKUP($A207,'TD SOP+PROFORM MOD'!$A$5:$AD$750,MATCH(P$2,'TD SOP+PROFORM MOD'!$B$2:$AD$2,0)+1,0),0)</f>
        <v>0</v>
      </c>
      <c r="Q207" s="26" t="str">
        <f t="shared" si="58"/>
        <v/>
      </c>
      <c r="R207" s="25">
        <f>IFERROR(VLOOKUP($A207,'TD SOP+PROFORM MOD'!$A$5:$AD$750,MATCH(R$4,'TD SOP+PROFORM MOD'!$B$2:$AD$2,0)+1,0),0)+IFERROR(VLOOKUP($A207,'TD SOP+PROFORM MOD'!$A$5:$AD$750,MATCH(R$2,'TD SOP+PROFORM MOD'!$B$2:$AD$2,0)+1,0),0)</f>
        <v>0</v>
      </c>
      <c r="S207" s="25">
        <f>IFERROR(VLOOKUP($A207,'TD SOP+PROFORM MOD'!$A$5:$AD$750,MATCH(S$4,'TD SOP+PROFORM MOD'!$B$2:$AD$2,0)+1,0),0)+IFERROR(VLOOKUP($A207,'TD SOP+PROFORM MOD'!$A$5:$AD$750,MATCH(S$2,'TD SOP+PROFORM MOD'!$B$2:$AD$2,0)+1,0),0)</f>
        <v>0</v>
      </c>
      <c r="T207" s="26" t="str">
        <f t="shared" si="59"/>
        <v/>
      </c>
      <c r="U207" s="25">
        <f>IFERROR(VLOOKUP($A207,'TD SOP+PROFORM MOD'!$A$5:$AD$750,MATCH(U$4,'TD SOP+PROFORM MOD'!$B$2:$AD$2,0)+1,0),0)+IFERROR(VLOOKUP($A207,'TD SOP+PROFORM MOD'!$A$5:$AD$750,MATCH(U$2,'TD SOP+PROFORM MOD'!$B$2:$AD$2,0)+1,0),0)</f>
        <v>0</v>
      </c>
      <c r="V207" s="25">
        <f>IFERROR(VLOOKUP($A207,'TD SOP+PROFORM MOD'!$A$5:$AD$750,MATCH(V$4,'TD SOP+PROFORM MOD'!$B$2:$AD$2,0)+1,0),0)+IFERROR(VLOOKUP($A207,'TD SOP+PROFORM MOD'!$A$5:$AD$750,MATCH(V$2,'TD SOP+PROFORM MOD'!$B$2:$AD$2,0)+1,0),0)</f>
        <v>0</v>
      </c>
      <c r="W207" s="26" t="str">
        <f t="shared" si="60"/>
        <v/>
      </c>
      <c r="X207" s="25">
        <f>IFERROR(VLOOKUP($A207,'TD SOP+PROFORM MOD'!$A$5:$AD$750,MATCH(X$4,'TD SOP+PROFORM MOD'!$B$2:$AD$2,0)+1,0),0)+IFERROR(VLOOKUP($A207,'TD SOP+PROFORM MOD'!$A$5:$AD$750,MATCH(X$2,'TD SOP+PROFORM MOD'!$B$2:$AD$2,0)+1,0),0)</f>
        <v>0</v>
      </c>
      <c r="Y207" s="25">
        <f>IFERROR(VLOOKUP($A207,'TD SOP+PROFORM MOD'!$A$5:$AD$750,MATCH(Y$4,'TD SOP+PROFORM MOD'!$B$2:$AD$2,0)+1,0),0)+IFERROR(VLOOKUP($A207,'TD SOP+PROFORM MOD'!$A$5:$AD$750,MATCH(Y$2,'TD SOP+PROFORM MOD'!$B$2:$AD$2,0)+1,0),0)</f>
        <v>0</v>
      </c>
      <c r="Z207" s="26" t="str">
        <f t="shared" si="61"/>
        <v/>
      </c>
      <c r="AA207" s="25">
        <f>IFERROR(VLOOKUP($A207,'TD SOP+PROFORM MOD'!$A$5:$AD$750,MATCH(AA$4,'TD SOP+PROFORM MOD'!$B$2:$AD$2,0)+1,0),0)+IFERROR(VLOOKUP($A207,'TD SOP+PROFORM MOD'!$A$5:$AD$750,MATCH(AA$2,'TD SOP+PROFORM MOD'!$B$2:$AD$2,0)+1,0),0)</f>
        <v>0</v>
      </c>
      <c r="AB207" s="25">
        <f>IFERROR(VLOOKUP($A207,'TD SOP+PROFORM MOD'!$A$5:$AD$750,MATCH(AB$4,'TD SOP+PROFORM MOD'!$B$2:$AD$2,0)+1,0),0)+IFERROR(VLOOKUP($A207,'TD SOP+PROFORM MOD'!$A$5:$AD$750,MATCH(AB$2,'TD SOP+PROFORM MOD'!$B$2:$AD$2,0)+1,0),0)</f>
        <v>0</v>
      </c>
      <c r="AC207" s="26" t="str">
        <f t="shared" si="62"/>
        <v/>
      </c>
      <c r="AD207" s="25">
        <f>IFERROR(VLOOKUP($A207,'TD SOP+PROFORM MOD'!$A$5:$AD$750,MATCH(AD$4,'TD SOP+PROFORM MOD'!$B$2:$AD$2,0)+1,0),0)+IFERROR(VLOOKUP($A207,'TD SOP+PROFORM MOD'!$A$5:$AD$750,MATCH(AD$2,'TD SOP+PROFORM MOD'!$B$2:$AD$2,0)+1,0),0)</f>
        <v>0</v>
      </c>
      <c r="AE207" s="25">
        <f>IFERROR(VLOOKUP($A207,'TD SOP+PROFORM MOD'!$A$5:$AD$750,MATCH(AE$4,'TD SOP+PROFORM MOD'!$B$2:$AD$2,0)+1,0),0)+IFERROR(VLOOKUP($A207,'TD SOP+PROFORM MOD'!$A$5:$AD$750,MATCH(AE$2,'TD SOP+PROFORM MOD'!$B$2:$AD$2,0)+1,0),0)</f>
        <v>0</v>
      </c>
      <c r="AF207" s="26" t="str">
        <f t="shared" si="63"/>
        <v/>
      </c>
      <c r="AG207" s="25">
        <f>IFERROR(VLOOKUP($A207,'TD SOP+PROFORM MOD'!$A$5:$AD$750,MATCH(AG$4,'TD SOP+PROFORM MOD'!$B$2:$AD$2,0)+1,0),0)+IFERROR(VLOOKUP($A207,'TD SOP+PROFORM MOD'!$A$5:$AD$750,MATCH(AG$2,'TD SOP+PROFORM MOD'!$B$2:$AD$2,0)+1,0),0)</f>
        <v>0</v>
      </c>
      <c r="AH207" s="25">
        <f>IFERROR(VLOOKUP($A207,'TD SOP+PROFORM MOD'!$A$5:$AD$750,MATCH(AH$4,'TD SOP+PROFORM MOD'!$B$2:$AD$2,0)+1,0),0)+IFERROR(VLOOKUP($A207,'TD SOP+PROFORM MOD'!$A$5:$AD$750,MATCH(AH$2,'TD SOP+PROFORM MOD'!$B$2:$AD$2,0)+1,0),0)</f>
        <v>0</v>
      </c>
      <c r="AI207" s="26" t="str">
        <f t="shared" si="64"/>
        <v/>
      </c>
      <c r="AJ207" s="25">
        <f>IFERROR(VLOOKUP($A207,'TD SOP+PROFORM MOD'!$A$5:$AD$750,MATCH(AJ$4,'TD SOP+PROFORM MOD'!$B$2:$AD$2,0)+1,0),0)+IFERROR(VLOOKUP($A207,'TD SOP+PROFORM MOD'!$A$5:$AD$750,MATCH(AJ$2,'TD SOP+PROFORM MOD'!$B$2:$AD$2,0)+1,0),0)</f>
        <v>0</v>
      </c>
      <c r="AK207" s="25">
        <f>IFERROR(VLOOKUP($A207,'TD SOP+PROFORM MOD'!$A$5:$AD$750,MATCH(AK$4,'TD SOP+PROFORM MOD'!$B$2:$AD$2,0)+1,0),0)+IFERROR(VLOOKUP($A207,'TD SOP+PROFORM MOD'!$A$5:$AD$750,MATCH(AK$2,'TD SOP+PROFORM MOD'!$B$2:$AD$2,0)+1,0),0)</f>
        <v>0</v>
      </c>
      <c r="AL207" s="26" t="str">
        <f t="shared" si="65"/>
        <v/>
      </c>
      <c r="AM207" s="25">
        <f t="shared" si="67"/>
        <v>0</v>
      </c>
      <c r="AN207" s="25">
        <f t="shared" si="67"/>
        <v>0</v>
      </c>
      <c r="AO207" s="26" t="str">
        <f t="shared" si="66"/>
        <v/>
      </c>
      <c r="AR207" s="25">
        <f>SUMIF('B&amp;S YTD LFY'!B:B,"="&amp;A207,'B&amp;S YTD LFY'!C:C)</f>
        <v>0</v>
      </c>
      <c r="AS207" s="25">
        <f t="shared" si="68"/>
        <v>0</v>
      </c>
      <c r="AT207" s="25"/>
    </row>
    <row r="208" spans="1:46" x14ac:dyDescent="0.35">
      <c r="A208" s="24">
        <f>IF(AND('TD SOP+PROFORM MOD'!A205&lt;&gt;"",'TD SOP+PROFORM MOD'!A205&lt;&gt;"TOTAL"),'TD SOP+PROFORM MOD'!A205,0)</f>
        <v>0</v>
      </c>
      <c r="C208" s="25" t="str">
        <f>IFERROR(VLOOKUP($A208,'TD SOP+PROFORM MOD'!$A$5:$AD$750,MATCH(C$4,'TD SOP+PROFORM MOD'!$B$2:$AT$2,0)+1,0),"")</f>
        <v/>
      </c>
      <c r="D208" s="25" t="str">
        <f>IFERROR(VLOOKUP($A208,'TD SOP+PROFORM MOD'!$A$5:$AD$750,MATCH(D$4,'TD SOP+PROFORM MOD'!$B$2:$AT$2,0)+1,0),"")</f>
        <v/>
      </c>
      <c r="E208" s="26" t="str">
        <f t="shared" si="54"/>
        <v/>
      </c>
      <c r="F208" s="25" t="str">
        <f>IFERROR(VLOOKUP($A208,'TD SOP+PROFORM MOD'!$A$5:$AD$750,MATCH(F$4,'TD SOP+PROFORM MOD'!$B$2:$AT$2,0)+1,0),"")</f>
        <v/>
      </c>
      <c r="G208" s="25" t="str">
        <f>IFERROR(VLOOKUP($A208,'TD SOP+PROFORM MOD'!$A$5:$AD$750,MATCH(G$4,'TD SOP+PROFORM MOD'!$B$2:$AT$2,0)+1,0),"")</f>
        <v/>
      </c>
      <c r="H208" s="26" t="str">
        <f t="shared" si="55"/>
        <v/>
      </c>
      <c r="I208" s="25" t="str">
        <f>IFERROR(VLOOKUP($A208,'TD SOP+PROFORM MOD'!$A$5:$AD$750,MATCH(I$4,'TD SOP+PROFORM MOD'!$B$2:$AT$2,0)+1,0),"")</f>
        <v/>
      </c>
      <c r="J208" s="25" t="str">
        <f>IFERROR(VLOOKUP($A208,'TD SOP+PROFORM MOD'!$A$5:$AD$750,MATCH(J$4,'TD SOP+PROFORM MOD'!$B$2:$AT$2,0)+1,0),"")</f>
        <v/>
      </c>
      <c r="K208" s="26" t="str">
        <f t="shared" si="56"/>
        <v/>
      </c>
      <c r="L208" s="25" t="str">
        <f>IFERROR(VLOOKUP($A208,'TD SOP+PROFORM MOD'!$A$5:$AD$750,MATCH(L$4,'TD SOP+PROFORM MOD'!$B$2:$AT$2,0)+1,0),"")</f>
        <v/>
      </c>
      <c r="M208" s="25" t="str">
        <f>IFERROR(VLOOKUP($A208,'TD SOP+PROFORM MOD'!$A$5:$AD$750,MATCH(M$4,'TD SOP+PROFORM MOD'!$B$2:$AT$2,0)+1,0),"")</f>
        <v/>
      </c>
      <c r="N208" s="26" t="str">
        <f t="shared" si="57"/>
        <v/>
      </c>
      <c r="O208" s="25">
        <f>IFERROR(VLOOKUP($A208,'TD SOP+PROFORM MOD'!$A$5:$AD$750,MATCH(O$4,'TD SOP+PROFORM MOD'!$B$2:$AD$2,0)+1,0),0)+IFERROR(VLOOKUP($A208,'TD SOP+PROFORM MOD'!$A$5:$AD$750,MATCH(O$2,'TD SOP+PROFORM MOD'!$B$2:$AD$2,0)+1,0),0)</f>
        <v>0</v>
      </c>
      <c r="P208" s="25">
        <f>IFERROR(VLOOKUP($A208,'TD SOP+PROFORM MOD'!$A$5:$AD$750,MATCH(P$4,'TD SOP+PROFORM MOD'!$B$2:$AD$2,0)+1,0),0)+IFERROR(VLOOKUP($A208,'TD SOP+PROFORM MOD'!$A$5:$AD$750,MATCH(P$2,'TD SOP+PROFORM MOD'!$B$2:$AD$2,0)+1,0),0)</f>
        <v>0</v>
      </c>
      <c r="Q208" s="26" t="str">
        <f t="shared" si="58"/>
        <v/>
      </c>
      <c r="R208" s="25">
        <f>IFERROR(VLOOKUP($A208,'TD SOP+PROFORM MOD'!$A$5:$AD$750,MATCH(R$4,'TD SOP+PROFORM MOD'!$B$2:$AD$2,0)+1,0),0)+IFERROR(VLOOKUP($A208,'TD SOP+PROFORM MOD'!$A$5:$AD$750,MATCH(R$2,'TD SOP+PROFORM MOD'!$B$2:$AD$2,0)+1,0),0)</f>
        <v>0</v>
      </c>
      <c r="S208" s="25">
        <f>IFERROR(VLOOKUP($A208,'TD SOP+PROFORM MOD'!$A$5:$AD$750,MATCH(S$4,'TD SOP+PROFORM MOD'!$B$2:$AD$2,0)+1,0),0)+IFERROR(VLOOKUP($A208,'TD SOP+PROFORM MOD'!$A$5:$AD$750,MATCH(S$2,'TD SOP+PROFORM MOD'!$B$2:$AD$2,0)+1,0),0)</f>
        <v>0</v>
      </c>
      <c r="T208" s="26" t="str">
        <f t="shared" si="59"/>
        <v/>
      </c>
      <c r="U208" s="25">
        <f>IFERROR(VLOOKUP($A208,'TD SOP+PROFORM MOD'!$A$5:$AD$750,MATCH(U$4,'TD SOP+PROFORM MOD'!$B$2:$AD$2,0)+1,0),0)+IFERROR(VLOOKUP($A208,'TD SOP+PROFORM MOD'!$A$5:$AD$750,MATCH(U$2,'TD SOP+PROFORM MOD'!$B$2:$AD$2,0)+1,0),0)</f>
        <v>0</v>
      </c>
      <c r="V208" s="25">
        <f>IFERROR(VLOOKUP($A208,'TD SOP+PROFORM MOD'!$A$5:$AD$750,MATCH(V$4,'TD SOP+PROFORM MOD'!$B$2:$AD$2,0)+1,0),0)+IFERROR(VLOOKUP($A208,'TD SOP+PROFORM MOD'!$A$5:$AD$750,MATCH(V$2,'TD SOP+PROFORM MOD'!$B$2:$AD$2,0)+1,0),0)</f>
        <v>0</v>
      </c>
      <c r="W208" s="26" t="str">
        <f t="shared" si="60"/>
        <v/>
      </c>
      <c r="X208" s="25">
        <f>IFERROR(VLOOKUP($A208,'TD SOP+PROFORM MOD'!$A$5:$AD$750,MATCH(X$4,'TD SOP+PROFORM MOD'!$B$2:$AD$2,0)+1,0),0)+IFERROR(VLOOKUP($A208,'TD SOP+PROFORM MOD'!$A$5:$AD$750,MATCH(X$2,'TD SOP+PROFORM MOD'!$B$2:$AD$2,0)+1,0),0)</f>
        <v>0</v>
      </c>
      <c r="Y208" s="25">
        <f>IFERROR(VLOOKUP($A208,'TD SOP+PROFORM MOD'!$A$5:$AD$750,MATCH(Y$4,'TD SOP+PROFORM MOD'!$B$2:$AD$2,0)+1,0),0)+IFERROR(VLOOKUP($A208,'TD SOP+PROFORM MOD'!$A$5:$AD$750,MATCH(Y$2,'TD SOP+PROFORM MOD'!$B$2:$AD$2,0)+1,0),0)</f>
        <v>0</v>
      </c>
      <c r="Z208" s="26" t="str">
        <f t="shared" si="61"/>
        <v/>
      </c>
      <c r="AA208" s="25">
        <f>IFERROR(VLOOKUP($A208,'TD SOP+PROFORM MOD'!$A$5:$AD$750,MATCH(AA$4,'TD SOP+PROFORM MOD'!$B$2:$AD$2,0)+1,0),0)+IFERROR(VLOOKUP($A208,'TD SOP+PROFORM MOD'!$A$5:$AD$750,MATCH(AA$2,'TD SOP+PROFORM MOD'!$B$2:$AD$2,0)+1,0),0)</f>
        <v>0</v>
      </c>
      <c r="AB208" s="25">
        <f>IFERROR(VLOOKUP($A208,'TD SOP+PROFORM MOD'!$A$5:$AD$750,MATCH(AB$4,'TD SOP+PROFORM MOD'!$B$2:$AD$2,0)+1,0),0)+IFERROR(VLOOKUP($A208,'TD SOP+PROFORM MOD'!$A$5:$AD$750,MATCH(AB$2,'TD SOP+PROFORM MOD'!$B$2:$AD$2,0)+1,0),0)</f>
        <v>0</v>
      </c>
      <c r="AC208" s="26" t="str">
        <f t="shared" si="62"/>
        <v/>
      </c>
      <c r="AD208" s="25">
        <f>IFERROR(VLOOKUP($A208,'TD SOP+PROFORM MOD'!$A$5:$AD$750,MATCH(AD$4,'TD SOP+PROFORM MOD'!$B$2:$AD$2,0)+1,0),0)+IFERROR(VLOOKUP($A208,'TD SOP+PROFORM MOD'!$A$5:$AD$750,MATCH(AD$2,'TD SOP+PROFORM MOD'!$B$2:$AD$2,0)+1,0),0)</f>
        <v>0</v>
      </c>
      <c r="AE208" s="25">
        <f>IFERROR(VLOOKUP($A208,'TD SOP+PROFORM MOD'!$A$5:$AD$750,MATCH(AE$4,'TD SOP+PROFORM MOD'!$B$2:$AD$2,0)+1,0),0)+IFERROR(VLOOKUP($A208,'TD SOP+PROFORM MOD'!$A$5:$AD$750,MATCH(AE$2,'TD SOP+PROFORM MOD'!$B$2:$AD$2,0)+1,0),0)</f>
        <v>0</v>
      </c>
      <c r="AF208" s="26" t="str">
        <f t="shared" si="63"/>
        <v/>
      </c>
      <c r="AG208" s="25">
        <f>IFERROR(VLOOKUP($A208,'TD SOP+PROFORM MOD'!$A$5:$AD$750,MATCH(AG$4,'TD SOP+PROFORM MOD'!$B$2:$AD$2,0)+1,0),0)+IFERROR(VLOOKUP($A208,'TD SOP+PROFORM MOD'!$A$5:$AD$750,MATCH(AG$2,'TD SOP+PROFORM MOD'!$B$2:$AD$2,0)+1,0),0)</f>
        <v>0</v>
      </c>
      <c r="AH208" s="25">
        <f>IFERROR(VLOOKUP($A208,'TD SOP+PROFORM MOD'!$A$5:$AD$750,MATCH(AH$4,'TD SOP+PROFORM MOD'!$B$2:$AD$2,0)+1,0),0)+IFERROR(VLOOKUP($A208,'TD SOP+PROFORM MOD'!$A$5:$AD$750,MATCH(AH$2,'TD SOP+PROFORM MOD'!$B$2:$AD$2,0)+1,0),0)</f>
        <v>0</v>
      </c>
      <c r="AI208" s="26" t="str">
        <f t="shared" si="64"/>
        <v/>
      </c>
      <c r="AJ208" s="25">
        <f>IFERROR(VLOOKUP($A208,'TD SOP+PROFORM MOD'!$A$5:$AD$750,MATCH(AJ$4,'TD SOP+PROFORM MOD'!$B$2:$AD$2,0)+1,0),0)+IFERROR(VLOOKUP($A208,'TD SOP+PROFORM MOD'!$A$5:$AD$750,MATCH(AJ$2,'TD SOP+PROFORM MOD'!$B$2:$AD$2,0)+1,0),0)</f>
        <v>0</v>
      </c>
      <c r="AK208" s="25">
        <f>IFERROR(VLOOKUP($A208,'TD SOP+PROFORM MOD'!$A$5:$AD$750,MATCH(AK$4,'TD SOP+PROFORM MOD'!$B$2:$AD$2,0)+1,0),0)+IFERROR(VLOOKUP($A208,'TD SOP+PROFORM MOD'!$A$5:$AD$750,MATCH(AK$2,'TD SOP+PROFORM MOD'!$B$2:$AD$2,0)+1,0),0)</f>
        <v>0</v>
      </c>
      <c r="AL208" s="26" t="str">
        <f t="shared" si="65"/>
        <v/>
      </c>
      <c r="AM208" s="25">
        <f t="shared" si="67"/>
        <v>0</v>
      </c>
      <c r="AN208" s="25">
        <f t="shared" si="67"/>
        <v>0</v>
      </c>
      <c r="AO208" s="26" t="str">
        <f t="shared" si="66"/>
        <v/>
      </c>
      <c r="AR208" s="25">
        <f>SUMIF('B&amp;S YTD LFY'!B:B,"="&amp;A208,'B&amp;S YTD LFY'!C:C)</f>
        <v>0</v>
      </c>
      <c r="AS208" s="25">
        <f t="shared" si="68"/>
        <v>0</v>
      </c>
      <c r="AT208" s="25"/>
    </row>
    <row r="209" spans="1:46" x14ac:dyDescent="0.35">
      <c r="A209" s="24">
        <f>IF(AND('TD SOP+PROFORM MOD'!A206&lt;&gt;"",'TD SOP+PROFORM MOD'!A206&lt;&gt;"TOTAL"),'TD SOP+PROFORM MOD'!A206,0)</f>
        <v>0</v>
      </c>
      <c r="C209" s="25" t="str">
        <f>IFERROR(VLOOKUP($A209,'TD SOP+PROFORM MOD'!$A$5:$AD$750,MATCH(C$4,'TD SOP+PROFORM MOD'!$B$2:$AT$2,0)+1,0),"")</f>
        <v/>
      </c>
      <c r="D209" s="25" t="str">
        <f>IFERROR(VLOOKUP($A209,'TD SOP+PROFORM MOD'!$A$5:$AD$750,MATCH(D$4,'TD SOP+PROFORM MOD'!$B$2:$AT$2,0)+1,0),"")</f>
        <v/>
      </c>
      <c r="E209" s="26" t="str">
        <f t="shared" si="54"/>
        <v/>
      </c>
      <c r="F209" s="25" t="str">
        <f>IFERROR(VLOOKUP($A209,'TD SOP+PROFORM MOD'!$A$5:$AD$750,MATCH(F$4,'TD SOP+PROFORM MOD'!$B$2:$AT$2,0)+1,0),"")</f>
        <v/>
      </c>
      <c r="G209" s="25" t="str">
        <f>IFERROR(VLOOKUP($A209,'TD SOP+PROFORM MOD'!$A$5:$AD$750,MATCH(G$4,'TD SOP+PROFORM MOD'!$B$2:$AT$2,0)+1,0),"")</f>
        <v/>
      </c>
      <c r="H209" s="26" t="str">
        <f t="shared" si="55"/>
        <v/>
      </c>
      <c r="I209" s="25" t="str">
        <f>IFERROR(VLOOKUP($A209,'TD SOP+PROFORM MOD'!$A$5:$AD$750,MATCH(I$4,'TD SOP+PROFORM MOD'!$B$2:$AT$2,0)+1,0),"")</f>
        <v/>
      </c>
      <c r="J209" s="25" t="str">
        <f>IFERROR(VLOOKUP($A209,'TD SOP+PROFORM MOD'!$A$5:$AD$750,MATCH(J$4,'TD SOP+PROFORM MOD'!$B$2:$AT$2,0)+1,0),"")</f>
        <v/>
      </c>
      <c r="K209" s="26" t="str">
        <f t="shared" si="56"/>
        <v/>
      </c>
      <c r="L209" s="25" t="str">
        <f>IFERROR(VLOOKUP($A209,'TD SOP+PROFORM MOD'!$A$5:$AD$750,MATCH(L$4,'TD SOP+PROFORM MOD'!$B$2:$AT$2,0)+1,0),"")</f>
        <v/>
      </c>
      <c r="M209" s="25" t="str">
        <f>IFERROR(VLOOKUP($A209,'TD SOP+PROFORM MOD'!$A$5:$AD$750,MATCH(M$4,'TD SOP+PROFORM MOD'!$B$2:$AT$2,0)+1,0),"")</f>
        <v/>
      </c>
      <c r="N209" s="26" t="str">
        <f t="shared" si="57"/>
        <v/>
      </c>
      <c r="O209" s="25">
        <f>IFERROR(VLOOKUP($A209,'TD SOP+PROFORM MOD'!$A$5:$AD$750,MATCH(O$4,'TD SOP+PROFORM MOD'!$B$2:$AD$2,0)+1,0),0)+IFERROR(VLOOKUP($A209,'TD SOP+PROFORM MOD'!$A$5:$AD$750,MATCH(O$2,'TD SOP+PROFORM MOD'!$B$2:$AD$2,0)+1,0),0)</f>
        <v>0</v>
      </c>
      <c r="P209" s="25">
        <f>IFERROR(VLOOKUP($A209,'TD SOP+PROFORM MOD'!$A$5:$AD$750,MATCH(P$4,'TD SOP+PROFORM MOD'!$B$2:$AD$2,0)+1,0),0)+IFERROR(VLOOKUP($A209,'TD SOP+PROFORM MOD'!$A$5:$AD$750,MATCH(P$2,'TD SOP+PROFORM MOD'!$B$2:$AD$2,0)+1,0),0)</f>
        <v>0</v>
      </c>
      <c r="Q209" s="26" t="str">
        <f t="shared" si="58"/>
        <v/>
      </c>
      <c r="R209" s="25">
        <f>IFERROR(VLOOKUP($A209,'TD SOP+PROFORM MOD'!$A$5:$AD$750,MATCH(R$4,'TD SOP+PROFORM MOD'!$B$2:$AD$2,0)+1,0),0)+IFERROR(VLOOKUP($A209,'TD SOP+PROFORM MOD'!$A$5:$AD$750,MATCH(R$2,'TD SOP+PROFORM MOD'!$B$2:$AD$2,0)+1,0),0)</f>
        <v>0</v>
      </c>
      <c r="S209" s="25">
        <f>IFERROR(VLOOKUP($A209,'TD SOP+PROFORM MOD'!$A$5:$AD$750,MATCH(S$4,'TD SOP+PROFORM MOD'!$B$2:$AD$2,0)+1,0),0)+IFERROR(VLOOKUP($A209,'TD SOP+PROFORM MOD'!$A$5:$AD$750,MATCH(S$2,'TD SOP+PROFORM MOD'!$B$2:$AD$2,0)+1,0),0)</f>
        <v>0</v>
      </c>
      <c r="T209" s="26" t="str">
        <f t="shared" si="59"/>
        <v/>
      </c>
      <c r="U209" s="25">
        <f>IFERROR(VLOOKUP($A209,'TD SOP+PROFORM MOD'!$A$5:$AD$750,MATCH(U$4,'TD SOP+PROFORM MOD'!$B$2:$AD$2,0)+1,0),0)+IFERROR(VLOOKUP($A209,'TD SOP+PROFORM MOD'!$A$5:$AD$750,MATCH(U$2,'TD SOP+PROFORM MOD'!$B$2:$AD$2,0)+1,0),0)</f>
        <v>0</v>
      </c>
      <c r="V209" s="25">
        <f>IFERROR(VLOOKUP($A209,'TD SOP+PROFORM MOD'!$A$5:$AD$750,MATCH(V$4,'TD SOP+PROFORM MOD'!$B$2:$AD$2,0)+1,0),0)+IFERROR(VLOOKUP($A209,'TD SOP+PROFORM MOD'!$A$5:$AD$750,MATCH(V$2,'TD SOP+PROFORM MOD'!$B$2:$AD$2,0)+1,0),0)</f>
        <v>0</v>
      </c>
      <c r="W209" s="26" t="str">
        <f t="shared" si="60"/>
        <v/>
      </c>
      <c r="X209" s="25">
        <f>IFERROR(VLOOKUP($A209,'TD SOP+PROFORM MOD'!$A$5:$AD$750,MATCH(X$4,'TD SOP+PROFORM MOD'!$B$2:$AD$2,0)+1,0),0)+IFERROR(VLOOKUP($A209,'TD SOP+PROFORM MOD'!$A$5:$AD$750,MATCH(X$2,'TD SOP+PROFORM MOD'!$B$2:$AD$2,0)+1,0),0)</f>
        <v>0</v>
      </c>
      <c r="Y209" s="25">
        <f>IFERROR(VLOOKUP($A209,'TD SOP+PROFORM MOD'!$A$5:$AD$750,MATCH(Y$4,'TD SOP+PROFORM MOD'!$B$2:$AD$2,0)+1,0),0)+IFERROR(VLOOKUP($A209,'TD SOP+PROFORM MOD'!$A$5:$AD$750,MATCH(Y$2,'TD SOP+PROFORM MOD'!$B$2:$AD$2,0)+1,0),0)</f>
        <v>0</v>
      </c>
      <c r="Z209" s="26" t="str">
        <f t="shared" si="61"/>
        <v/>
      </c>
      <c r="AA209" s="25">
        <f>IFERROR(VLOOKUP($A209,'TD SOP+PROFORM MOD'!$A$5:$AD$750,MATCH(AA$4,'TD SOP+PROFORM MOD'!$B$2:$AD$2,0)+1,0),0)+IFERROR(VLOOKUP($A209,'TD SOP+PROFORM MOD'!$A$5:$AD$750,MATCH(AA$2,'TD SOP+PROFORM MOD'!$B$2:$AD$2,0)+1,0),0)</f>
        <v>0</v>
      </c>
      <c r="AB209" s="25">
        <f>IFERROR(VLOOKUP($A209,'TD SOP+PROFORM MOD'!$A$5:$AD$750,MATCH(AB$4,'TD SOP+PROFORM MOD'!$B$2:$AD$2,0)+1,0),0)+IFERROR(VLOOKUP($A209,'TD SOP+PROFORM MOD'!$A$5:$AD$750,MATCH(AB$2,'TD SOP+PROFORM MOD'!$B$2:$AD$2,0)+1,0),0)</f>
        <v>0</v>
      </c>
      <c r="AC209" s="26" t="str">
        <f t="shared" si="62"/>
        <v/>
      </c>
      <c r="AD209" s="25">
        <f>IFERROR(VLOOKUP($A209,'TD SOP+PROFORM MOD'!$A$5:$AD$750,MATCH(AD$4,'TD SOP+PROFORM MOD'!$B$2:$AD$2,0)+1,0),0)+IFERROR(VLOOKUP($A209,'TD SOP+PROFORM MOD'!$A$5:$AD$750,MATCH(AD$2,'TD SOP+PROFORM MOD'!$B$2:$AD$2,0)+1,0),0)</f>
        <v>0</v>
      </c>
      <c r="AE209" s="25">
        <f>IFERROR(VLOOKUP($A209,'TD SOP+PROFORM MOD'!$A$5:$AD$750,MATCH(AE$4,'TD SOP+PROFORM MOD'!$B$2:$AD$2,0)+1,0),0)+IFERROR(VLOOKUP($A209,'TD SOP+PROFORM MOD'!$A$5:$AD$750,MATCH(AE$2,'TD SOP+PROFORM MOD'!$B$2:$AD$2,0)+1,0),0)</f>
        <v>0</v>
      </c>
      <c r="AF209" s="26" t="str">
        <f t="shared" si="63"/>
        <v/>
      </c>
      <c r="AG209" s="25">
        <f>IFERROR(VLOOKUP($A209,'TD SOP+PROFORM MOD'!$A$5:$AD$750,MATCH(AG$4,'TD SOP+PROFORM MOD'!$B$2:$AD$2,0)+1,0),0)+IFERROR(VLOOKUP($A209,'TD SOP+PROFORM MOD'!$A$5:$AD$750,MATCH(AG$2,'TD SOP+PROFORM MOD'!$B$2:$AD$2,0)+1,0),0)</f>
        <v>0</v>
      </c>
      <c r="AH209" s="25">
        <f>IFERROR(VLOOKUP($A209,'TD SOP+PROFORM MOD'!$A$5:$AD$750,MATCH(AH$4,'TD SOP+PROFORM MOD'!$B$2:$AD$2,0)+1,0),0)+IFERROR(VLOOKUP($A209,'TD SOP+PROFORM MOD'!$A$5:$AD$750,MATCH(AH$2,'TD SOP+PROFORM MOD'!$B$2:$AD$2,0)+1,0),0)</f>
        <v>0</v>
      </c>
      <c r="AI209" s="26" t="str">
        <f t="shared" si="64"/>
        <v/>
      </c>
      <c r="AJ209" s="25">
        <f>IFERROR(VLOOKUP($A209,'TD SOP+PROFORM MOD'!$A$5:$AD$750,MATCH(AJ$4,'TD SOP+PROFORM MOD'!$B$2:$AD$2,0)+1,0),0)+IFERROR(VLOOKUP($A209,'TD SOP+PROFORM MOD'!$A$5:$AD$750,MATCH(AJ$2,'TD SOP+PROFORM MOD'!$B$2:$AD$2,0)+1,0),0)</f>
        <v>0</v>
      </c>
      <c r="AK209" s="25">
        <f>IFERROR(VLOOKUP($A209,'TD SOP+PROFORM MOD'!$A$5:$AD$750,MATCH(AK$4,'TD SOP+PROFORM MOD'!$B$2:$AD$2,0)+1,0),0)+IFERROR(VLOOKUP($A209,'TD SOP+PROFORM MOD'!$A$5:$AD$750,MATCH(AK$2,'TD SOP+PROFORM MOD'!$B$2:$AD$2,0)+1,0),0)</f>
        <v>0</v>
      </c>
      <c r="AL209" s="26" t="str">
        <f t="shared" si="65"/>
        <v/>
      </c>
      <c r="AM209" s="25">
        <f t="shared" si="67"/>
        <v>0</v>
      </c>
      <c r="AN209" s="25">
        <f t="shared" si="67"/>
        <v>0</v>
      </c>
      <c r="AO209" s="26" t="str">
        <f t="shared" si="66"/>
        <v/>
      </c>
      <c r="AR209" s="25">
        <f>SUMIF('B&amp;S YTD LFY'!B:B,"="&amp;A209,'B&amp;S YTD LFY'!C:C)</f>
        <v>0</v>
      </c>
      <c r="AS209" s="25">
        <f t="shared" si="68"/>
        <v>0</v>
      </c>
      <c r="AT209" s="25"/>
    </row>
    <row r="210" spans="1:46" x14ac:dyDescent="0.35">
      <c r="A210" s="24">
        <f>IF(AND('TD SOP+PROFORM MOD'!A207&lt;&gt;"",'TD SOP+PROFORM MOD'!A207&lt;&gt;"TOTAL"),'TD SOP+PROFORM MOD'!A207,0)</f>
        <v>0</v>
      </c>
      <c r="C210" s="25" t="str">
        <f>IFERROR(VLOOKUP($A210,'TD SOP+PROFORM MOD'!$A$5:$AD$750,MATCH(C$4,'TD SOP+PROFORM MOD'!$B$2:$AT$2,0)+1,0),"")</f>
        <v/>
      </c>
      <c r="D210" s="25" t="str">
        <f>IFERROR(VLOOKUP($A210,'TD SOP+PROFORM MOD'!$A$5:$AD$750,MATCH(D$4,'TD SOP+PROFORM MOD'!$B$2:$AT$2,0)+1,0),"")</f>
        <v/>
      </c>
      <c r="E210" s="26" t="str">
        <f t="shared" si="54"/>
        <v/>
      </c>
      <c r="F210" s="25" t="str">
        <f>IFERROR(VLOOKUP($A210,'TD SOP+PROFORM MOD'!$A$5:$AD$750,MATCH(F$4,'TD SOP+PROFORM MOD'!$B$2:$AT$2,0)+1,0),"")</f>
        <v/>
      </c>
      <c r="G210" s="25" t="str">
        <f>IFERROR(VLOOKUP($A210,'TD SOP+PROFORM MOD'!$A$5:$AD$750,MATCH(G$4,'TD SOP+PROFORM MOD'!$B$2:$AT$2,0)+1,0),"")</f>
        <v/>
      </c>
      <c r="H210" s="26" t="str">
        <f t="shared" si="55"/>
        <v/>
      </c>
      <c r="I210" s="25" t="str">
        <f>IFERROR(VLOOKUP($A210,'TD SOP+PROFORM MOD'!$A$5:$AD$750,MATCH(I$4,'TD SOP+PROFORM MOD'!$B$2:$AT$2,0)+1,0),"")</f>
        <v/>
      </c>
      <c r="J210" s="25" t="str">
        <f>IFERROR(VLOOKUP($A210,'TD SOP+PROFORM MOD'!$A$5:$AD$750,MATCH(J$4,'TD SOP+PROFORM MOD'!$B$2:$AT$2,0)+1,0),"")</f>
        <v/>
      </c>
      <c r="K210" s="26" t="str">
        <f t="shared" si="56"/>
        <v/>
      </c>
      <c r="L210" s="25" t="str">
        <f>IFERROR(VLOOKUP($A210,'TD SOP+PROFORM MOD'!$A$5:$AD$750,MATCH(L$4,'TD SOP+PROFORM MOD'!$B$2:$AT$2,0)+1,0),"")</f>
        <v/>
      </c>
      <c r="M210" s="25" t="str">
        <f>IFERROR(VLOOKUP($A210,'TD SOP+PROFORM MOD'!$A$5:$AD$750,MATCH(M$4,'TD SOP+PROFORM MOD'!$B$2:$AT$2,0)+1,0),"")</f>
        <v/>
      </c>
      <c r="N210" s="26" t="str">
        <f t="shared" si="57"/>
        <v/>
      </c>
      <c r="O210" s="25">
        <f>IFERROR(VLOOKUP($A210,'TD SOP+PROFORM MOD'!$A$5:$AD$750,MATCH(O$4,'TD SOP+PROFORM MOD'!$B$2:$AD$2,0)+1,0),0)+IFERROR(VLOOKUP($A210,'TD SOP+PROFORM MOD'!$A$5:$AD$750,MATCH(O$2,'TD SOP+PROFORM MOD'!$B$2:$AD$2,0)+1,0),0)</f>
        <v>0</v>
      </c>
      <c r="P210" s="25">
        <f>IFERROR(VLOOKUP($A210,'TD SOP+PROFORM MOD'!$A$5:$AD$750,MATCH(P$4,'TD SOP+PROFORM MOD'!$B$2:$AD$2,0)+1,0),0)+IFERROR(VLOOKUP($A210,'TD SOP+PROFORM MOD'!$A$5:$AD$750,MATCH(P$2,'TD SOP+PROFORM MOD'!$B$2:$AD$2,0)+1,0),0)</f>
        <v>0</v>
      </c>
      <c r="Q210" s="26" t="str">
        <f t="shared" si="58"/>
        <v/>
      </c>
      <c r="R210" s="25">
        <f>IFERROR(VLOOKUP($A210,'TD SOP+PROFORM MOD'!$A$5:$AD$750,MATCH(R$4,'TD SOP+PROFORM MOD'!$B$2:$AD$2,0)+1,0),0)+IFERROR(VLOOKUP($A210,'TD SOP+PROFORM MOD'!$A$5:$AD$750,MATCH(R$2,'TD SOP+PROFORM MOD'!$B$2:$AD$2,0)+1,0),0)</f>
        <v>0</v>
      </c>
      <c r="S210" s="25">
        <f>IFERROR(VLOOKUP($A210,'TD SOP+PROFORM MOD'!$A$5:$AD$750,MATCH(S$4,'TD SOP+PROFORM MOD'!$B$2:$AD$2,0)+1,0),0)+IFERROR(VLOOKUP($A210,'TD SOP+PROFORM MOD'!$A$5:$AD$750,MATCH(S$2,'TD SOP+PROFORM MOD'!$B$2:$AD$2,0)+1,0),0)</f>
        <v>0</v>
      </c>
      <c r="T210" s="26" t="str">
        <f t="shared" si="59"/>
        <v/>
      </c>
      <c r="U210" s="25">
        <f>IFERROR(VLOOKUP($A210,'TD SOP+PROFORM MOD'!$A$5:$AD$750,MATCH(U$4,'TD SOP+PROFORM MOD'!$B$2:$AD$2,0)+1,0),0)+IFERROR(VLOOKUP($A210,'TD SOP+PROFORM MOD'!$A$5:$AD$750,MATCH(U$2,'TD SOP+PROFORM MOD'!$B$2:$AD$2,0)+1,0),0)</f>
        <v>0</v>
      </c>
      <c r="V210" s="25">
        <f>IFERROR(VLOOKUP($A210,'TD SOP+PROFORM MOD'!$A$5:$AD$750,MATCH(V$4,'TD SOP+PROFORM MOD'!$B$2:$AD$2,0)+1,0),0)+IFERROR(VLOOKUP($A210,'TD SOP+PROFORM MOD'!$A$5:$AD$750,MATCH(V$2,'TD SOP+PROFORM MOD'!$B$2:$AD$2,0)+1,0),0)</f>
        <v>0</v>
      </c>
      <c r="W210" s="26" t="str">
        <f t="shared" si="60"/>
        <v/>
      </c>
      <c r="X210" s="25">
        <f>IFERROR(VLOOKUP($A210,'TD SOP+PROFORM MOD'!$A$5:$AD$750,MATCH(X$4,'TD SOP+PROFORM MOD'!$B$2:$AD$2,0)+1,0),0)+IFERROR(VLOOKUP($A210,'TD SOP+PROFORM MOD'!$A$5:$AD$750,MATCH(X$2,'TD SOP+PROFORM MOD'!$B$2:$AD$2,0)+1,0),0)</f>
        <v>0</v>
      </c>
      <c r="Y210" s="25">
        <f>IFERROR(VLOOKUP($A210,'TD SOP+PROFORM MOD'!$A$5:$AD$750,MATCH(Y$4,'TD SOP+PROFORM MOD'!$B$2:$AD$2,0)+1,0),0)+IFERROR(VLOOKUP($A210,'TD SOP+PROFORM MOD'!$A$5:$AD$750,MATCH(Y$2,'TD SOP+PROFORM MOD'!$B$2:$AD$2,0)+1,0),0)</f>
        <v>0</v>
      </c>
      <c r="Z210" s="26" t="str">
        <f t="shared" si="61"/>
        <v/>
      </c>
      <c r="AA210" s="25">
        <f>IFERROR(VLOOKUP($A210,'TD SOP+PROFORM MOD'!$A$5:$AD$750,MATCH(AA$4,'TD SOP+PROFORM MOD'!$B$2:$AD$2,0)+1,0),0)+IFERROR(VLOOKUP($A210,'TD SOP+PROFORM MOD'!$A$5:$AD$750,MATCH(AA$2,'TD SOP+PROFORM MOD'!$B$2:$AD$2,0)+1,0),0)</f>
        <v>0</v>
      </c>
      <c r="AB210" s="25">
        <f>IFERROR(VLOOKUP($A210,'TD SOP+PROFORM MOD'!$A$5:$AD$750,MATCH(AB$4,'TD SOP+PROFORM MOD'!$B$2:$AD$2,0)+1,0),0)+IFERROR(VLOOKUP($A210,'TD SOP+PROFORM MOD'!$A$5:$AD$750,MATCH(AB$2,'TD SOP+PROFORM MOD'!$B$2:$AD$2,0)+1,0),0)</f>
        <v>0</v>
      </c>
      <c r="AC210" s="26" t="str">
        <f t="shared" si="62"/>
        <v/>
      </c>
      <c r="AD210" s="25">
        <f>IFERROR(VLOOKUP($A210,'TD SOP+PROFORM MOD'!$A$5:$AD$750,MATCH(AD$4,'TD SOP+PROFORM MOD'!$B$2:$AD$2,0)+1,0),0)+IFERROR(VLOOKUP($A210,'TD SOP+PROFORM MOD'!$A$5:$AD$750,MATCH(AD$2,'TD SOP+PROFORM MOD'!$B$2:$AD$2,0)+1,0),0)</f>
        <v>0</v>
      </c>
      <c r="AE210" s="25">
        <f>IFERROR(VLOOKUP($A210,'TD SOP+PROFORM MOD'!$A$5:$AD$750,MATCH(AE$4,'TD SOP+PROFORM MOD'!$B$2:$AD$2,0)+1,0),0)+IFERROR(VLOOKUP($A210,'TD SOP+PROFORM MOD'!$A$5:$AD$750,MATCH(AE$2,'TD SOP+PROFORM MOD'!$B$2:$AD$2,0)+1,0),0)</f>
        <v>0</v>
      </c>
      <c r="AF210" s="26" t="str">
        <f t="shared" si="63"/>
        <v/>
      </c>
      <c r="AG210" s="25">
        <f>IFERROR(VLOOKUP($A210,'TD SOP+PROFORM MOD'!$A$5:$AD$750,MATCH(AG$4,'TD SOP+PROFORM MOD'!$B$2:$AD$2,0)+1,0),0)+IFERROR(VLOOKUP($A210,'TD SOP+PROFORM MOD'!$A$5:$AD$750,MATCH(AG$2,'TD SOP+PROFORM MOD'!$B$2:$AD$2,0)+1,0),0)</f>
        <v>0</v>
      </c>
      <c r="AH210" s="25">
        <f>IFERROR(VLOOKUP($A210,'TD SOP+PROFORM MOD'!$A$5:$AD$750,MATCH(AH$4,'TD SOP+PROFORM MOD'!$B$2:$AD$2,0)+1,0),0)+IFERROR(VLOOKUP($A210,'TD SOP+PROFORM MOD'!$A$5:$AD$750,MATCH(AH$2,'TD SOP+PROFORM MOD'!$B$2:$AD$2,0)+1,0),0)</f>
        <v>0</v>
      </c>
      <c r="AI210" s="26" t="str">
        <f t="shared" si="64"/>
        <v/>
      </c>
      <c r="AJ210" s="25">
        <f>IFERROR(VLOOKUP($A210,'TD SOP+PROFORM MOD'!$A$5:$AD$750,MATCH(AJ$4,'TD SOP+PROFORM MOD'!$B$2:$AD$2,0)+1,0),0)+IFERROR(VLOOKUP($A210,'TD SOP+PROFORM MOD'!$A$5:$AD$750,MATCH(AJ$2,'TD SOP+PROFORM MOD'!$B$2:$AD$2,0)+1,0),0)</f>
        <v>0</v>
      </c>
      <c r="AK210" s="25">
        <f>IFERROR(VLOOKUP($A210,'TD SOP+PROFORM MOD'!$A$5:$AD$750,MATCH(AK$4,'TD SOP+PROFORM MOD'!$B$2:$AD$2,0)+1,0),0)+IFERROR(VLOOKUP($A210,'TD SOP+PROFORM MOD'!$A$5:$AD$750,MATCH(AK$2,'TD SOP+PROFORM MOD'!$B$2:$AD$2,0)+1,0),0)</f>
        <v>0</v>
      </c>
      <c r="AL210" s="26" t="str">
        <f t="shared" si="65"/>
        <v/>
      </c>
      <c r="AM210" s="25">
        <f t="shared" si="67"/>
        <v>0</v>
      </c>
      <c r="AN210" s="25">
        <f t="shared" si="67"/>
        <v>0</v>
      </c>
      <c r="AO210" s="26" t="str">
        <f t="shared" si="66"/>
        <v/>
      </c>
      <c r="AR210" s="25">
        <f>SUMIF('B&amp;S YTD LFY'!B:B,"="&amp;A210,'B&amp;S YTD LFY'!C:C)</f>
        <v>0</v>
      </c>
      <c r="AS210" s="25">
        <f t="shared" si="68"/>
        <v>0</v>
      </c>
      <c r="AT210" s="25"/>
    </row>
    <row r="211" spans="1:46" x14ac:dyDescent="0.35">
      <c r="A211" s="24">
        <f>IF(AND('TD SOP+PROFORM MOD'!A208&lt;&gt;"",'TD SOP+PROFORM MOD'!A208&lt;&gt;"TOTAL"),'TD SOP+PROFORM MOD'!A208,0)</f>
        <v>0</v>
      </c>
      <c r="C211" s="25" t="str">
        <f>IFERROR(VLOOKUP($A211,'TD SOP+PROFORM MOD'!$A$5:$AD$750,MATCH(C$4,'TD SOP+PROFORM MOD'!$B$2:$AT$2,0)+1,0),"")</f>
        <v/>
      </c>
      <c r="D211" s="25" t="str">
        <f>IFERROR(VLOOKUP($A211,'TD SOP+PROFORM MOD'!$A$5:$AD$750,MATCH(D$4,'TD SOP+PROFORM MOD'!$B$2:$AT$2,0)+1,0),"")</f>
        <v/>
      </c>
      <c r="E211" s="26" t="str">
        <f t="shared" si="54"/>
        <v/>
      </c>
      <c r="F211" s="25" t="str">
        <f>IFERROR(VLOOKUP($A211,'TD SOP+PROFORM MOD'!$A$5:$AD$750,MATCH(F$4,'TD SOP+PROFORM MOD'!$B$2:$AT$2,0)+1,0),"")</f>
        <v/>
      </c>
      <c r="G211" s="25" t="str">
        <f>IFERROR(VLOOKUP($A211,'TD SOP+PROFORM MOD'!$A$5:$AD$750,MATCH(G$4,'TD SOP+PROFORM MOD'!$B$2:$AT$2,0)+1,0),"")</f>
        <v/>
      </c>
      <c r="H211" s="26" t="str">
        <f t="shared" si="55"/>
        <v/>
      </c>
      <c r="I211" s="25" t="str">
        <f>IFERROR(VLOOKUP($A211,'TD SOP+PROFORM MOD'!$A$5:$AD$750,MATCH(I$4,'TD SOP+PROFORM MOD'!$B$2:$AT$2,0)+1,0),"")</f>
        <v/>
      </c>
      <c r="J211" s="25" t="str">
        <f>IFERROR(VLOOKUP($A211,'TD SOP+PROFORM MOD'!$A$5:$AD$750,MATCH(J$4,'TD SOP+PROFORM MOD'!$B$2:$AT$2,0)+1,0),"")</f>
        <v/>
      </c>
      <c r="K211" s="26" t="str">
        <f t="shared" si="56"/>
        <v/>
      </c>
      <c r="L211" s="25" t="str">
        <f>IFERROR(VLOOKUP($A211,'TD SOP+PROFORM MOD'!$A$5:$AD$750,MATCH(L$4,'TD SOP+PROFORM MOD'!$B$2:$AT$2,0)+1,0),"")</f>
        <v/>
      </c>
      <c r="M211" s="25" t="str">
        <f>IFERROR(VLOOKUP($A211,'TD SOP+PROFORM MOD'!$A$5:$AD$750,MATCH(M$4,'TD SOP+PROFORM MOD'!$B$2:$AT$2,0)+1,0),"")</f>
        <v/>
      </c>
      <c r="N211" s="26" t="str">
        <f t="shared" si="57"/>
        <v/>
      </c>
      <c r="O211" s="25">
        <f>IFERROR(VLOOKUP($A211,'TD SOP+PROFORM MOD'!$A$5:$AD$750,MATCH(O$4,'TD SOP+PROFORM MOD'!$B$2:$AD$2,0)+1,0),0)+IFERROR(VLOOKUP($A211,'TD SOP+PROFORM MOD'!$A$5:$AD$750,MATCH(O$2,'TD SOP+PROFORM MOD'!$B$2:$AD$2,0)+1,0),0)</f>
        <v>0</v>
      </c>
      <c r="P211" s="25">
        <f>IFERROR(VLOOKUP($A211,'TD SOP+PROFORM MOD'!$A$5:$AD$750,MATCH(P$4,'TD SOP+PROFORM MOD'!$B$2:$AD$2,0)+1,0),0)+IFERROR(VLOOKUP($A211,'TD SOP+PROFORM MOD'!$A$5:$AD$750,MATCH(P$2,'TD SOP+PROFORM MOD'!$B$2:$AD$2,0)+1,0),0)</f>
        <v>0</v>
      </c>
      <c r="Q211" s="26" t="str">
        <f t="shared" si="58"/>
        <v/>
      </c>
      <c r="R211" s="25">
        <f>IFERROR(VLOOKUP($A211,'TD SOP+PROFORM MOD'!$A$5:$AD$750,MATCH(R$4,'TD SOP+PROFORM MOD'!$B$2:$AD$2,0)+1,0),0)+IFERROR(VLOOKUP($A211,'TD SOP+PROFORM MOD'!$A$5:$AD$750,MATCH(R$2,'TD SOP+PROFORM MOD'!$B$2:$AD$2,0)+1,0),0)</f>
        <v>0</v>
      </c>
      <c r="S211" s="25">
        <f>IFERROR(VLOOKUP($A211,'TD SOP+PROFORM MOD'!$A$5:$AD$750,MATCH(S$4,'TD SOP+PROFORM MOD'!$B$2:$AD$2,0)+1,0),0)+IFERROR(VLOOKUP($A211,'TD SOP+PROFORM MOD'!$A$5:$AD$750,MATCH(S$2,'TD SOP+PROFORM MOD'!$B$2:$AD$2,0)+1,0),0)</f>
        <v>0</v>
      </c>
      <c r="T211" s="26" t="str">
        <f t="shared" si="59"/>
        <v/>
      </c>
      <c r="U211" s="25">
        <f>IFERROR(VLOOKUP($A211,'TD SOP+PROFORM MOD'!$A$5:$AD$750,MATCH(U$4,'TD SOP+PROFORM MOD'!$B$2:$AD$2,0)+1,0),0)+IFERROR(VLOOKUP($A211,'TD SOP+PROFORM MOD'!$A$5:$AD$750,MATCH(U$2,'TD SOP+PROFORM MOD'!$B$2:$AD$2,0)+1,0),0)</f>
        <v>0</v>
      </c>
      <c r="V211" s="25">
        <f>IFERROR(VLOOKUP($A211,'TD SOP+PROFORM MOD'!$A$5:$AD$750,MATCH(V$4,'TD SOP+PROFORM MOD'!$B$2:$AD$2,0)+1,0),0)+IFERROR(VLOOKUP($A211,'TD SOP+PROFORM MOD'!$A$5:$AD$750,MATCH(V$2,'TD SOP+PROFORM MOD'!$B$2:$AD$2,0)+1,0),0)</f>
        <v>0</v>
      </c>
      <c r="W211" s="26" t="str">
        <f t="shared" si="60"/>
        <v/>
      </c>
      <c r="X211" s="25">
        <f>IFERROR(VLOOKUP($A211,'TD SOP+PROFORM MOD'!$A$5:$AD$750,MATCH(X$4,'TD SOP+PROFORM MOD'!$B$2:$AD$2,0)+1,0),0)+IFERROR(VLOOKUP($A211,'TD SOP+PROFORM MOD'!$A$5:$AD$750,MATCH(X$2,'TD SOP+PROFORM MOD'!$B$2:$AD$2,0)+1,0),0)</f>
        <v>0</v>
      </c>
      <c r="Y211" s="25">
        <f>IFERROR(VLOOKUP($A211,'TD SOP+PROFORM MOD'!$A$5:$AD$750,MATCH(Y$4,'TD SOP+PROFORM MOD'!$B$2:$AD$2,0)+1,0),0)+IFERROR(VLOOKUP($A211,'TD SOP+PROFORM MOD'!$A$5:$AD$750,MATCH(Y$2,'TD SOP+PROFORM MOD'!$B$2:$AD$2,0)+1,0),0)</f>
        <v>0</v>
      </c>
      <c r="Z211" s="26" t="str">
        <f t="shared" si="61"/>
        <v/>
      </c>
      <c r="AA211" s="25">
        <f>IFERROR(VLOOKUP($A211,'TD SOP+PROFORM MOD'!$A$5:$AD$750,MATCH(AA$4,'TD SOP+PROFORM MOD'!$B$2:$AD$2,0)+1,0),0)+IFERROR(VLOOKUP($A211,'TD SOP+PROFORM MOD'!$A$5:$AD$750,MATCH(AA$2,'TD SOP+PROFORM MOD'!$B$2:$AD$2,0)+1,0),0)</f>
        <v>0</v>
      </c>
      <c r="AB211" s="25">
        <f>IFERROR(VLOOKUP($A211,'TD SOP+PROFORM MOD'!$A$5:$AD$750,MATCH(AB$4,'TD SOP+PROFORM MOD'!$B$2:$AD$2,0)+1,0),0)+IFERROR(VLOOKUP($A211,'TD SOP+PROFORM MOD'!$A$5:$AD$750,MATCH(AB$2,'TD SOP+PROFORM MOD'!$B$2:$AD$2,0)+1,0),0)</f>
        <v>0</v>
      </c>
      <c r="AC211" s="26" t="str">
        <f t="shared" si="62"/>
        <v/>
      </c>
      <c r="AD211" s="25">
        <f>IFERROR(VLOOKUP($A211,'TD SOP+PROFORM MOD'!$A$5:$AD$750,MATCH(AD$4,'TD SOP+PROFORM MOD'!$B$2:$AD$2,0)+1,0),0)+IFERROR(VLOOKUP($A211,'TD SOP+PROFORM MOD'!$A$5:$AD$750,MATCH(AD$2,'TD SOP+PROFORM MOD'!$B$2:$AD$2,0)+1,0),0)</f>
        <v>0</v>
      </c>
      <c r="AE211" s="25">
        <f>IFERROR(VLOOKUP($A211,'TD SOP+PROFORM MOD'!$A$5:$AD$750,MATCH(AE$4,'TD SOP+PROFORM MOD'!$B$2:$AD$2,0)+1,0),0)+IFERROR(VLOOKUP($A211,'TD SOP+PROFORM MOD'!$A$5:$AD$750,MATCH(AE$2,'TD SOP+PROFORM MOD'!$B$2:$AD$2,0)+1,0),0)</f>
        <v>0</v>
      </c>
      <c r="AF211" s="26" t="str">
        <f t="shared" si="63"/>
        <v/>
      </c>
      <c r="AG211" s="25">
        <f>IFERROR(VLOOKUP($A211,'TD SOP+PROFORM MOD'!$A$5:$AD$750,MATCH(AG$4,'TD SOP+PROFORM MOD'!$B$2:$AD$2,0)+1,0),0)+IFERROR(VLOOKUP($A211,'TD SOP+PROFORM MOD'!$A$5:$AD$750,MATCH(AG$2,'TD SOP+PROFORM MOD'!$B$2:$AD$2,0)+1,0),0)</f>
        <v>0</v>
      </c>
      <c r="AH211" s="25">
        <f>IFERROR(VLOOKUP($A211,'TD SOP+PROFORM MOD'!$A$5:$AD$750,MATCH(AH$4,'TD SOP+PROFORM MOD'!$B$2:$AD$2,0)+1,0),0)+IFERROR(VLOOKUP($A211,'TD SOP+PROFORM MOD'!$A$5:$AD$750,MATCH(AH$2,'TD SOP+PROFORM MOD'!$B$2:$AD$2,0)+1,0),0)</f>
        <v>0</v>
      </c>
      <c r="AI211" s="26" t="str">
        <f t="shared" si="64"/>
        <v/>
      </c>
      <c r="AJ211" s="25">
        <f>IFERROR(VLOOKUP($A211,'TD SOP+PROFORM MOD'!$A$5:$AD$750,MATCH(AJ$4,'TD SOP+PROFORM MOD'!$B$2:$AD$2,0)+1,0),0)+IFERROR(VLOOKUP($A211,'TD SOP+PROFORM MOD'!$A$5:$AD$750,MATCH(AJ$2,'TD SOP+PROFORM MOD'!$B$2:$AD$2,0)+1,0),0)</f>
        <v>0</v>
      </c>
      <c r="AK211" s="25">
        <f>IFERROR(VLOOKUP($A211,'TD SOP+PROFORM MOD'!$A$5:$AD$750,MATCH(AK$4,'TD SOP+PROFORM MOD'!$B$2:$AD$2,0)+1,0),0)+IFERROR(VLOOKUP($A211,'TD SOP+PROFORM MOD'!$A$5:$AD$750,MATCH(AK$2,'TD SOP+PROFORM MOD'!$B$2:$AD$2,0)+1,0),0)</f>
        <v>0</v>
      </c>
      <c r="AL211" s="26" t="str">
        <f t="shared" si="65"/>
        <v/>
      </c>
      <c r="AM211" s="25">
        <f t="shared" si="67"/>
        <v>0</v>
      </c>
      <c r="AN211" s="25">
        <f t="shared" si="67"/>
        <v>0</v>
      </c>
      <c r="AO211" s="26" t="str">
        <f t="shared" si="66"/>
        <v/>
      </c>
      <c r="AR211" s="25">
        <f>SUMIF('B&amp;S YTD LFY'!B:B,"="&amp;A211,'B&amp;S YTD LFY'!C:C)</f>
        <v>0</v>
      </c>
      <c r="AS211" s="25">
        <f t="shared" si="68"/>
        <v>0</v>
      </c>
      <c r="AT211" s="25"/>
    </row>
    <row r="212" spans="1:46" x14ac:dyDescent="0.35">
      <c r="A212" s="24">
        <f>IF(AND('TD SOP+PROFORM MOD'!A209&lt;&gt;"",'TD SOP+PROFORM MOD'!A209&lt;&gt;"TOTAL"),'TD SOP+PROFORM MOD'!A209,0)</f>
        <v>0</v>
      </c>
      <c r="C212" s="25" t="str">
        <f>IFERROR(VLOOKUP($A212,'TD SOP+PROFORM MOD'!$A$5:$AD$750,MATCH(C$4,'TD SOP+PROFORM MOD'!$B$2:$AT$2,0)+1,0),"")</f>
        <v/>
      </c>
      <c r="D212" s="25" t="str">
        <f>IFERROR(VLOOKUP($A212,'TD SOP+PROFORM MOD'!$A$5:$AD$750,MATCH(D$4,'TD SOP+PROFORM MOD'!$B$2:$AT$2,0)+1,0),"")</f>
        <v/>
      </c>
      <c r="E212" s="26" t="str">
        <f t="shared" si="54"/>
        <v/>
      </c>
      <c r="F212" s="25" t="str">
        <f>IFERROR(VLOOKUP($A212,'TD SOP+PROFORM MOD'!$A$5:$AD$750,MATCH(F$4,'TD SOP+PROFORM MOD'!$B$2:$AT$2,0)+1,0),"")</f>
        <v/>
      </c>
      <c r="G212" s="25" t="str">
        <f>IFERROR(VLOOKUP($A212,'TD SOP+PROFORM MOD'!$A$5:$AD$750,MATCH(G$4,'TD SOP+PROFORM MOD'!$B$2:$AT$2,0)+1,0),"")</f>
        <v/>
      </c>
      <c r="H212" s="26" t="str">
        <f t="shared" si="55"/>
        <v/>
      </c>
      <c r="I212" s="25" t="str">
        <f>IFERROR(VLOOKUP($A212,'TD SOP+PROFORM MOD'!$A$5:$AD$750,MATCH(I$4,'TD SOP+PROFORM MOD'!$B$2:$AT$2,0)+1,0),"")</f>
        <v/>
      </c>
      <c r="J212" s="25" t="str">
        <f>IFERROR(VLOOKUP($A212,'TD SOP+PROFORM MOD'!$A$5:$AD$750,MATCH(J$4,'TD SOP+PROFORM MOD'!$B$2:$AT$2,0)+1,0),"")</f>
        <v/>
      </c>
      <c r="K212" s="26" t="str">
        <f t="shared" si="56"/>
        <v/>
      </c>
      <c r="L212" s="25" t="str">
        <f>IFERROR(VLOOKUP($A212,'TD SOP+PROFORM MOD'!$A$5:$AD$750,MATCH(L$4,'TD SOP+PROFORM MOD'!$B$2:$AT$2,0)+1,0),"")</f>
        <v/>
      </c>
      <c r="M212" s="25" t="str">
        <f>IFERROR(VLOOKUP($A212,'TD SOP+PROFORM MOD'!$A$5:$AD$750,MATCH(M$4,'TD SOP+PROFORM MOD'!$B$2:$AT$2,0)+1,0),"")</f>
        <v/>
      </c>
      <c r="N212" s="26" t="str">
        <f t="shared" si="57"/>
        <v/>
      </c>
      <c r="O212" s="25">
        <f>IFERROR(VLOOKUP($A212,'TD SOP+PROFORM MOD'!$A$5:$AD$750,MATCH(O$4,'TD SOP+PROFORM MOD'!$B$2:$AD$2,0)+1,0),0)+IFERROR(VLOOKUP($A212,'TD SOP+PROFORM MOD'!$A$5:$AD$750,MATCH(O$2,'TD SOP+PROFORM MOD'!$B$2:$AD$2,0)+1,0),0)</f>
        <v>0</v>
      </c>
      <c r="P212" s="25">
        <f>IFERROR(VLOOKUP($A212,'TD SOP+PROFORM MOD'!$A$5:$AD$750,MATCH(P$4,'TD SOP+PROFORM MOD'!$B$2:$AD$2,0)+1,0),0)+IFERROR(VLOOKUP($A212,'TD SOP+PROFORM MOD'!$A$5:$AD$750,MATCH(P$2,'TD SOP+PROFORM MOD'!$B$2:$AD$2,0)+1,0),0)</f>
        <v>0</v>
      </c>
      <c r="Q212" s="26" t="str">
        <f t="shared" si="58"/>
        <v/>
      </c>
      <c r="R212" s="25">
        <f>IFERROR(VLOOKUP($A212,'TD SOP+PROFORM MOD'!$A$5:$AD$750,MATCH(R$4,'TD SOP+PROFORM MOD'!$B$2:$AD$2,0)+1,0),0)+IFERROR(VLOOKUP($A212,'TD SOP+PROFORM MOD'!$A$5:$AD$750,MATCH(R$2,'TD SOP+PROFORM MOD'!$B$2:$AD$2,0)+1,0),0)</f>
        <v>0</v>
      </c>
      <c r="S212" s="25">
        <f>IFERROR(VLOOKUP($A212,'TD SOP+PROFORM MOD'!$A$5:$AD$750,MATCH(S$4,'TD SOP+PROFORM MOD'!$B$2:$AD$2,0)+1,0),0)+IFERROR(VLOOKUP($A212,'TD SOP+PROFORM MOD'!$A$5:$AD$750,MATCH(S$2,'TD SOP+PROFORM MOD'!$B$2:$AD$2,0)+1,0),0)</f>
        <v>0</v>
      </c>
      <c r="T212" s="26" t="str">
        <f t="shared" si="59"/>
        <v/>
      </c>
      <c r="U212" s="25">
        <f>IFERROR(VLOOKUP($A212,'TD SOP+PROFORM MOD'!$A$5:$AD$750,MATCH(U$4,'TD SOP+PROFORM MOD'!$B$2:$AD$2,0)+1,0),0)+IFERROR(VLOOKUP($A212,'TD SOP+PROFORM MOD'!$A$5:$AD$750,MATCH(U$2,'TD SOP+PROFORM MOD'!$B$2:$AD$2,0)+1,0),0)</f>
        <v>0</v>
      </c>
      <c r="V212" s="25">
        <f>IFERROR(VLOOKUP($A212,'TD SOP+PROFORM MOD'!$A$5:$AD$750,MATCH(V$4,'TD SOP+PROFORM MOD'!$B$2:$AD$2,0)+1,0),0)+IFERROR(VLOOKUP($A212,'TD SOP+PROFORM MOD'!$A$5:$AD$750,MATCH(V$2,'TD SOP+PROFORM MOD'!$B$2:$AD$2,0)+1,0),0)</f>
        <v>0</v>
      </c>
      <c r="W212" s="26" t="str">
        <f t="shared" si="60"/>
        <v/>
      </c>
      <c r="X212" s="25">
        <f>IFERROR(VLOOKUP($A212,'TD SOP+PROFORM MOD'!$A$5:$AD$750,MATCH(X$4,'TD SOP+PROFORM MOD'!$B$2:$AD$2,0)+1,0),0)+IFERROR(VLOOKUP($A212,'TD SOP+PROFORM MOD'!$A$5:$AD$750,MATCH(X$2,'TD SOP+PROFORM MOD'!$B$2:$AD$2,0)+1,0),0)</f>
        <v>0</v>
      </c>
      <c r="Y212" s="25">
        <f>IFERROR(VLOOKUP($A212,'TD SOP+PROFORM MOD'!$A$5:$AD$750,MATCH(Y$4,'TD SOP+PROFORM MOD'!$B$2:$AD$2,0)+1,0),0)+IFERROR(VLOOKUP($A212,'TD SOP+PROFORM MOD'!$A$5:$AD$750,MATCH(Y$2,'TD SOP+PROFORM MOD'!$B$2:$AD$2,0)+1,0),0)</f>
        <v>0</v>
      </c>
      <c r="Z212" s="26" t="str">
        <f t="shared" si="61"/>
        <v/>
      </c>
      <c r="AA212" s="25">
        <f>IFERROR(VLOOKUP($A212,'TD SOP+PROFORM MOD'!$A$5:$AD$750,MATCH(AA$4,'TD SOP+PROFORM MOD'!$B$2:$AD$2,0)+1,0),0)+IFERROR(VLOOKUP($A212,'TD SOP+PROFORM MOD'!$A$5:$AD$750,MATCH(AA$2,'TD SOP+PROFORM MOD'!$B$2:$AD$2,0)+1,0),0)</f>
        <v>0</v>
      </c>
      <c r="AB212" s="25">
        <f>IFERROR(VLOOKUP($A212,'TD SOP+PROFORM MOD'!$A$5:$AD$750,MATCH(AB$4,'TD SOP+PROFORM MOD'!$B$2:$AD$2,0)+1,0),0)+IFERROR(VLOOKUP($A212,'TD SOP+PROFORM MOD'!$A$5:$AD$750,MATCH(AB$2,'TD SOP+PROFORM MOD'!$B$2:$AD$2,0)+1,0),0)</f>
        <v>0</v>
      </c>
      <c r="AC212" s="26" t="str">
        <f t="shared" si="62"/>
        <v/>
      </c>
      <c r="AD212" s="25">
        <f>IFERROR(VLOOKUP($A212,'TD SOP+PROFORM MOD'!$A$5:$AD$750,MATCH(AD$4,'TD SOP+PROFORM MOD'!$B$2:$AD$2,0)+1,0),0)+IFERROR(VLOOKUP($A212,'TD SOP+PROFORM MOD'!$A$5:$AD$750,MATCH(AD$2,'TD SOP+PROFORM MOD'!$B$2:$AD$2,0)+1,0),0)</f>
        <v>0</v>
      </c>
      <c r="AE212" s="25">
        <f>IFERROR(VLOOKUP($A212,'TD SOP+PROFORM MOD'!$A$5:$AD$750,MATCH(AE$4,'TD SOP+PROFORM MOD'!$B$2:$AD$2,0)+1,0),0)+IFERROR(VLOOKUP($A212,'TD SOP+PROFORM MOD'!$A$5:$AD$750,MATCH(AE$2,'TD SOP+PROFORM MOD'!$B$2:$AD$2,0)+1,0),0)</f>
        <v>0</v>
      </c>
      <c r="AF212" s="26" t="str">
        <f t="shared" si="63"/>
        <v/>
      </c>
      <c r="AG212" s="25">
        <f>IFERROR(VLOOKUP($A212,'TD SOP+PROFORM MOD'!$A$5:$AD$750,MATCH(AG$4,'TD SOP+PROFORM MOD'!$B$2:$AD$2,0)+1,0),0)+IFERROR(VLOOKUP($A212,'TD SOP+PROFORM MOD'!$A$5:$AD$750,MATCH(AG$2,'TD SOP+PROFORM MOD'!$B$2:$AD$2,0)+1,0),0)</f>
        <v>0</v>
      </c>
      <c r="AH212" s="25">
        <f>IFERROR(VLOOKUP($A212,'TD SOP+PROFORM MOD'!$A$5:$AD$750,MATCH(AH$4,'TD SOP+PROFORM MOD'!$B$2:$AD$2,0)+1,0),0)+IFERROR(VLOOKUP($A212,'TD SOP+PROFORM MOD'!$A$5:$AD$750,MATCH(AH$2,'TD SOP+PROFORM MOD'!$B$2:$AD$2,0)+1,0),0)</f>
        <v>0</v>
      </c>
      <c r="AI212" s="26" t="str">
        <f t="shared" si="64"/>
        <v/>
      </c>
      <c r="AJ212" s="25">
        <f>IFERROR(VLOOKUP($A212,'TD SOP+PROFORM MOD'!$A$5:$AD$750,MATCH(AJ$4,'TD SOP+PROFORM MOD'!$B$2:$AD$2,0)+1,0),0)+IFERROR(VLOOKUP($A212,'TD SOP+PROFORM MOD'!$A$5:$AD$750,MATCH(AJ$2,'TD SOP+PROFORM MOD'!$B$2:$AD$2,0)+1,0),0)</f>
        <v>0</v>
      </c>
      <c r="AK212" s="25">
        <f>IFERROR(VLOOKUP($A212,'TD SOP+PROFORM MOD'!$A$5:$AD$750,MATCH(AK$4,'TD SOP+PROFORM MOD'!$B$2:$AD$2,0)+1,0),0)+IFERROR(VLOOKUP($A212,'TD SOP+PROFORM MOD'!$A$5:$AD$750,MATCH(AK$2,'TD SOP+PROFORM MOD'!$B$2:$AD$2,0)+1,0),0)</f>
        <v>0</v>
      </c>
      <c r="AL212" s="26" t="str">
        <f t="shared" si="65"/>
        <v/>
      </c>
      <c r="AM212" s="25">
        <f t="shared" si="67"/>
        <v>0</v>
      </c>
      <c r="AN212" s="25">
        <f t="shared" si="67"/>
        <v>0</v>
      </c>
      <c r="AO212" s="26" t="str">
        <f t="shared" si="66"/>
        <v/>
      </c>
      <c r="AR212" s="25">
        <f>SUMIF('B&amp;S YTD LFY'!B:B,"="&amp;A212,'B&amp;S YTD LFY'!C:C)</f>
        <v>0</v>
      </c>
      <c r="AS212" s="25">
        <f t="shared" si="68"/>
        <v>0</v>
      </c>
      <c r="AT212" s="25"/>
    </row>
    <row r="213" spans="1:46" x14ac:dyDescent="0.35">
      <c r="A213" s="24">
        <f>IF(AND('TD SOP+PROFORM MOD'!A210&lt;&gt;"",'TD SOP+PROFORM MOD'!A210&lt;&gt;"TOTAL"),'TD SOP+PROFORM MOD'!A210,0)</f>
        <v>0</v>
      </c>
      <c r="C213" s="25" t="str">
        <f>IFERROR(VLOOKUP($A213,'TD SOP+PROFORM MOD'!$A$5:$AD$750,MATCH(C$4,'TD SOP+PROFORM MOD'!$B$2:$AT$2,0)+1,0),"")</f>
        <v/>
      </c>
      <c r="D213" s="25" t="str">
        <f>IFERROR(VLOOKUP($A213,'TD SOP+PROFORM MOD'!$A$5:$AD$750,MATCH(D$4,'TD SOP+PROFORM MOD'!$B$2:$AT$2,0)+1,0),"")</f>
        <v/>
      </c>
      <c r="E213" s="26" t="str">
        <f t="shared" si="54"/>
        <v/>
      </c>
      <c r="F213" s="25" t="str">
        <f>IFERROR(VLOOKUP($A213,'TD SOP+PROFORM MOD'!$A$5:$AD$750,MATCH(F$4,'TD SOP+PROFORM MOD'!$B$2:$AT$2,0)+1,0),"")</f>
        <v/>
      </c>
      <c r="G213" s="25" t="str">
        <f>IFERROR(VLOOKUP($A213,'TD SOP+PROFORM MOD'!$A$5:$AD$750,MATCH(G$4,'TD SOP+PROFORM MOD'!$B$2:$AT$2,0)+1,0),"")</f>
        <v/>
      </c>
      <c r="H213" s="26" t="str">
        <f t="shared" si="55"/>
        <v/>
      </c>
      <c r="I213" s="25" t="str">
        <f>IFERROR(VLOOKUP($A213,'TD SOP+PROFORM MOD'!$A$5:$AD$750,MATCH(I$4,'TD SOP+PROFORM MOD'!$B$2:$AT$2,0)+1,0),"")</f>
        <v/>
      </c>
      <c r="J213" s="25" t="str">
        <f>IFERROR(VLOOKUP($A213,'TD SOP+PROFORM MOD'!$A$5:$AD$750,MATCH(J$4,'TD SOP+PROFORM MOD'!$B$2:$AT$2,0)+1,0),"")</f>
        <v/>
      </c>
      <c r="K213" s="26" t="str">
        <f t="shared" si="56"/>
        <v/>
      </c>
      <c r="L213" s="25" t="str">
        <f>IFERROR(VLOOKUP($A213,'TD SOP+PROFORM MOD'!$A$5:$AD$750,MATCH(L$4,'TD SOP+PROFORM MOD'!$B$2:$AT$2,0)+1,0),"")</f>
        <v/>
      </c>
      <c r="M213" s="25" t="str">
        <f>IFERROR(VLOOKUP($A213,'TD SOP+PROFORM MOD'!$A$5:$AD$750,MATCH(M$4,'TD SOP+PROFORM MOD'!$B$2:$AT$2,0)+1,0),"")</f>
        <v/>
      </c>
      <c r="N213" s="26" t="str">
        <f t="shared" si="57"/>
        <v/>
      </c>
      <c r="O213" s="25">
        <f>IFERROR(VLOOKUP($A213,'TD SOP+PROFORM MOD'!$A$5:$AD$750,MATCH(O$4,'TD SOP+PROFORM MOD'!$B$2:$AD$2,0)+1,0),0)+IFERROR(VLOOKUP($A213,'TD SOP+PROFORM MOD'!$A$5:$AD$750,MATCH(O$2,'TD SOP+PROFORM MOD'!$B$2:$AD$2,0)+1,0),0)</f>
        <v>0</v>
      </c>
      <c r="P213" s="25">
        <f>IFERROR(VLOOKUP($A213,'TD SOP+PROFORM MOD'!$A$5:$AD$750,MATCH(P$4,'TD SOP+PROFORM MOD'!$B$2:$AD$2,0)+1,0),0)+IFERROR(VLOOKUP($A213,'TD SOP+PROFORM MOD'!$A$5:$AD$750,MATCH(P$2,'TD SOP+PROFORM MOD'!$B$2:$AD$2,0)+1,0),0)</f>
        <v>0</v>
      </c>
      <c r="Q213" s="26" t="str">
        <f t="shared" si="58"/>
        <v/>
      </c>
      <c r="R213" s="25">
        <f>IFERROR(VLOOKUP($A213,'TD SOP+PROFORM MOD'!$A$5:$AD$750,MATCH(R$4,'TD SOP+PROFORM MOD'!$B$2:$AD$2,0)+1,0),0)+IFERROR(VLOOKUP($A213,'TD SOP+PROFORM MOD'!$A$5:$AD$750,MATCH(R$2,'TD SOP+PROFORM MOD'!$B$2:$AD$2,0)+1,0),0)</f>
        <v>0</v>
      </c>
      <c r="S213" s="25">
        <f>IFERROR(VLOOKUP($A213,'TD SOP+PROFORM MOD'!$A$5:$AD$750,MATCH(S$4,'TD SOP+PROFORM MOD'!$B$2:$AD$2,0)+1,0),0)+IFERROR(VLOOKUP($A213,'TD SOP+PROFORM MOD'!$A$5:$AD$750,MATCH(S$2,'TD SOP+PROFORM MOD'!$B$2:$AD$2,0)+1,0),0)</f>
        <v>0</v>
      </c>
      <c r="T213" s="26" t="str">
        <f t="shared" si="59"/>
        <v/>
      </c>
      <c r="U213" s="25">
        <f>IFERROR(VLOOKUP($A213,'TD SOP+PROFORM MOD'!$A$5:$AD$750,MATCH(U$4,'TD SOP+PROFORM MOD'!$B$2:$AD$2,0)+1,0),0)+IFERROR(VLOOKUP($A213,'TD SOP+PROFORM MOD'!$A$5:$AD$750,MATCH(U$2,'TD SOP+PROFORM MOD'!$B$2:$AD$2,0)+1,0),0)</f>
        <v>0</v>
      </c>
      <c r="V213" s="25">
        <f>IFERROR(VLOOKUP($A213,'TD SOP+PROFORM MOD'!$A$5:$AD$750,MATCH(V$4,'TD SOP+PROFORM MOD'!$B$2:$AD$2,0)+1,0),0)+IFERROR(VLOOKUP($A213,'TD SOP+PROFORM MOD'!$A$5:$AD$750,MATCH(V$2,'TD SOP+PROFORM MOD'!$B$2:$AD$2,0)+1,0),0)</f>
        <v>0</v>
      </c>
      <c r="W213" s="26" t="str">
        <f t="shared" si="60"/>
        <v/>
      </c>
      <c r="X213" s="25">
        <f>IFERROR(VLOOKUP($A213,'TD SOP+PROFORM MOD'!$A$5:$AD$750,MATCH(X$4,'TD SOP+PROFORM MOD'!$B$2:$AD$2,0)+1,0),0)+IFERROR(VLOOKUP($A213,'TD SOP+PROFORM MOD'!$A$5:$AD$750,MATCH(X$2,'TD SOP+PROFORM MOD'!$B$2:$AD$2,0)+1,0),0)</f>
        <v>0</v>
      </c>
      <c r="Y213" s="25">
        <f>IFERROR(VLOOKUP($A213,'TD SOP+PROFORM MOD'!$A$5:$AD$750,MATCH(Y$4,'TD SOP+PROFORM MOD'!$B$2:$AD$2,0)+1,0),0)+IFERROR(VLOOKUP($A213,'TD SOP+PROFORM MOD'!$A$5:$AD$750,MATCH(Y$2,'TD SOP+PROFORM MOD'!$B$2:$AD$2,0)+1,0),0)</f>
        <v>0</v>
      </c>
      <c r="Z213" s="26" t="str">
        <f t="shared" si="61"/>
        <v/>
      </c>
      <c r="AA213" s="25">
        <f>IFERROR(VLOOKUP($A213,'TD SOP+PROFORM MOD'!$A$5:$AD$750,MATCH(AA$4,'TD SOP+PROFORM MOD'!$B$2:$AD$2,0)+1,0),0)+IFERROR(VLOOKUP($A213,'TD SOP+PROFORM MOD'!$A$5:$AD$750,MATCH(AA$2,'TD SOP+PROFORM MOD'!$B$2:$AD$2,0)+1,0),0)</f>
        <v>0</v>
      </c>
      <c r="AB213" s="25">
        <f>IFERROR(VLOOKUP($A213,'TD SOP+PROFORM MOD'!$A$5:$AD$750,MATCH(AB$4,'TD SOP+PROFORM MOD'!$B$2:$AD$2,0)+1,0),0)+IFERROR(VLOOKUP($A213,'TD SOP+PROFORM MOD'!$A$5:$AD$750,MATCH(AB$2,'TD SOP+PROFORM MOD'!$B$2:$AD$2,0)+1,0),0)</f>
        <v>0</v>
      </c>
      <c r="AC213" s="26" t="str">
        <f t="shared" si="62"/>
        <v/>
      </c>
      <c r="AD213" s="25">
        <f>IFERROR(VLOOKUP($A213,'TD SOP+PROFORM MOD'!$A$5:$AD$750,MATCH(AD$4,'TD SOP+PROFORM MOD'!$B$2:$AD$2,0)+1,0),0)+IFERROR(VLOOKUP($A213,'TD SOP+PROFORM MOD'!$A$5:$AD$750,MATCH(AD$2,'TD SOP+PROFORM MOD'!$B$2:$AD$2,0)+1,0),0)</f>
        <v>0</v>
      </c>
      <c r="AE213" s="25">
        <f>IFERROR(VLOOKUP($A213,'TD SOP+PROFORM MOD'!$A$5:$AD$750,MATCH(AE$4,'TD SOP+PROFORM MOD'!$B$2:$AD$2,0)+1,0),0)+IFERROR(VLOOKUP($A213,'TD SOP+PROFORM MOD'!$A$5:$AD$750,MATCH(AE$2,'TD SOP+PROFORM MOD'!$B$2:$AD$2,0)+1,0),0)</f>
        <v>0</v>
      </c>
      <c r="AF213" s="26" t="str">
        <f t="shared" si="63"/>
        <v/>
      </c>
      <c r="AG213" s="25">
        <f>IFERROR(VLOOKUP($A213,'TD SOP+PROFORM MOD'!$A$5:$AD$750,MATCH(AG$4,'TD SOP+PROFORM MOD'!$B$2:$AD$2,0)+1,0),0)+IFERROR(VLOOKUP($A213,'TD SOP+PROFORM MOD'!$A$5:$AD$750,MATCH(AG$2,'TD SOP+PROFORM MOD'!$B$2:$AD$2,0)+1,0),0)</f>
        <v>0</v>
      </c>
      <c r="AH213" s="25">
        <f>IFERROR(VLOOKUP($A213,'TD SOP+PROFORM MOD'!$A$5:$AD$750,MATCH(AH$4,'TD SOP+PROFORM MOD'!$B$2:$AD$2,0)+1,0),0)+IFERROR(VLOOKUP($A213,'TD SOP+PROFORM MOD'!$A$5:$AD$750,MATCH(AH$2,'TD SOP+PROFORM MOD'!$B$2:$AD$2,0)+1,0),0)</f>
        <v>0</v>
      </c>
      <c r="AI213" s="26" t="str">
        <f t="shared" si="64"/>
        <v/>
      </c>
      <c r="AJ213" s="25">
        <f>IFERROR(VLOOKUP($A213,'TD SOP+PROFORM MOD'!$A$5:$AD$750,MATCH(AJ$4,'TD SOP+PROFORM MOD'!$B$2:$AD$2,0)+1,0),0)+IFERROR(VLOOKUP($A213,'TD SOP+PROFORM MOD'!$A$5:$AD$750,MATCH(AJ$2,'TD SOP+PROFORM MOD'!$B$2:$AD$2,0)+1,0),0)</f>
        <v>0</v>
      </c>
      <c r="AK213" s="25">
        <f>IFERROR(VLOOKUP($A213,'TD SOP+PROFORM MOD'!$A$5:$AD$750,MATCH(AK$4,'TD SOP+PROFORM MOD'!$B$2:$AD$2,0)+1,0),0)+IFERROR(VLOOKUP($A213,'TD SOP+PROFORM MOD'!$A$5:$AD$750,MATCH(AK$2,'TD SOP+PROFORM MOD'!$B$2:$AD$2,0)+1,0),0)</f>
        <v>0</v>
      </c>
      <c r="AL213" s="26" t="str">
        <f t="shared" si="65"/>
        <v/>
      </c>
      <c r="AM213" s="25">
        <f t="shared" si="67"/>
        <v>0</v>
      </c>
      <c r="AN213" s="25">
        <f t="shared" si="67"/>
        <v>0</v>
      </c>
      <c r="AO213" s="26" t="str">
        <f t="shared" si="66"/>
        <v/>
      </c>
      <c r="AR213" s="25">
        <f>SUMIF('B&amp;S YTD LFY'!B:B,"="&amp;A213,'B&amp;S YTD LFY'!C:C)</f>
        <v>0</v>
      </c>
      <c r="AS213" s="25">
        <f t="shared" si="68"/>
        <v>0</v>
      </c>
      <c r="AT213" s="25"/>
    </row>
    <row r="214" spans="1:46" x14ac:dyDescent="0.35">
      <c r="A214" s="24">
        <f>IF(AND('TD SOP+PROFORM MOD'!A211&lt;&gt;"",'TD SOP+PROFORM MOD'!A211&lt;&gt;"TOTAL"),'TD SOP+PROFORM MOD'!A211,0)</f>
        <v>0</v>
      </c>
      <c r="C214" s="25" t="str">
        <f>IFERROR(VLOOKUP($A214,'TD SOP+PROFORM MOD'!$A$5:$AD$750,MATCH(C$4,'TD SOP+PROFORM MOD'!$B$2:$AT$2,0)+1,0),"")</f>
        <v/>
      </c>
      <c r="D214" s="25" t="str">
        <f>IFERROR(VLOOKUP($A214,'TD SOP+PROFORM MOD'!$A$5:$AD$750,MATCH(D$4,'TD SOP+PROFORM MOD'!$B$2:$AT$2,0)+1,0),"")</f>
        <v/>
      </c>
      <c r="E214" s="26" t="str">
        <f t="shared" si="54"/>
        <v/>
      </c>
      <c r="F214" s="25" t="str">
        <f>IFERROR(VLOOKUP($A214,'TD SOP+PROFORM MOD'!$A$5:$AD$750,MATCH(F$4,'TD SOP+PROFORM MOD'!$B$2:$AT$2,0)+1,0),"")</f>
        <v/>
      </c>
      <c r="G214" s="25" t="str">
        <f>IFERROR(VLOOKUP($A214,'TD SOP+PROFORM MOD'!$A$5:$AD$750,MATCH(G$4,'TD SOP+PROFORM MOD'!$B$2:$AT$2,0)+1,0),"")</f>
        <v/>
      </c>
      <c r="H214" s="26" t="str">
        <f t="shared" si="55"/>
        <v/>
      </c>
      <c r="I214" s="25" t="str">
        <f>IFERROR(VLOOKUP($A214,'TD SOP+PROFORM MOD'!$A$5:$AD$750,MATCH(I$4,'TD SOP+PROFORM MOD'!$B$2:$AT$2,0)+1,0),"")</f>
        <v/>
      </c>
      <c r="J214" s="25" t="str">
        <f>IFERROR(VLOOKUP($A214,'TD SOP+PROFORM MOD'!$A$5:$AD$750,MATCH(J$4,'TD SOP+PROFORM MOD'!$B$2:$AT$2,0)+1,0),"")</f>
        <v/>
      </c>
      <c r="K214" s="26" t="str">
        <f t="shared" si="56"/>
        <v/>
      </c>
      <c r="L214" s="25" t="str">
        <f>IFERROR(VLOOKUP($A214,'TD SOP+PROFORM MOD'!$A$5:$AD$750,MATCH(L$4,'TD SOP+PROFORM MOD'!$B$2:$AT$2,0)+1,0),"")</f>
        <v/>
      </c>
      <c r="M214" s="25" t="str">
        <f>IFERROR(VLOOKUP($A214,'TD SOP+PROFORM MOD'!$A$5:$AD$750,MATCH(M$4,'TD SOP+PROFORM MOD'!$B$2:$AT$2,0)+1,0),"")</f>
        <v/>
      </c>
      <c r="N214" s="26" t="str">
        <f t="shared" si="57"/>
        <v/>
      </c>
      <c r="O214" s="25">
        <f>IFERROR(VLOOKUP($A214,'TD SOP+PROFORM MOD'!$A$5:$AD$750,MATCH(O$4,'TD SOP+PROFORM MOD'!$B$2:$AD$2,0)+1,0),0)+IFERROR(VLOOKUP($A214,'TD SOP+PROFORM MOD'!$A$5:$AD$750,MATCH(O$2,'TD SOP+PROFORM MOD'!$B$2:$AD$2,0)+1,0),0)</f>
        <v>0</v>
      </c>
      <c r="P214" s="25">
        <f>IFERROR(VLOOKUP($A214,'TD SOP+PROFORM MOD'!$A$5:$AD$750,MATCH(P$4,'TD SOP+PROFORM MOD'!$B$2:$AD$2,0)+1,0),0)+IFERROR(VLOOKUP($A214,'TD SOP+PROFORM MOD'!$A$5:$AD$750,MATCH(P$2,'TD SOP+PROFORM MOD'!$B$2:$AD$2,0)+1,0),0)</f>
        <v>0</v>
      </c>
      <c r="Q214" s="26" t="str">
        <f t="shared" si="58"/>
        <v/>
      </c>
      <c r="R214" s="25">
        <f>IFERROR(VLOOKUP($A214,'TD SOP+PROFORM MOD'!$A$5:$AD$750,MATCH(R$4,'TD SOP+PROFORM MOD'!$B$2:$AD$2,0)+1,0),0)+IFERROR(VLOOKUP($A214,'TD SOP+PROFORM MOD'!$A$5:$AD$750,MATCH(R$2,'TD SOP+PROFORM MOD'!$B$2:$AD$2,0)+1,0),0)</f>
        <v>0</v>
      </c>
      <c r="S214" s="25">
        <f>IFERROR(VLOOKUP($A214,'TD SOP+PROFORM MOD'!$A$5:$AD$750,MATCH(S$4,'TD SOP+PROFORM MOD'!$B$2:$AD$2,0)+1,0),0)+IFERROR(VLOOKUP($A214,'TD SOP+PROFORM MOD'!$A$5:$AD$750,MATCH(S$2,'TD SOP+PROFORM MOD'!$B$2:$AD$2,0)+1,0),0)</f>
        <v>0</v>
      </c>
      <c r="T214" s="26" t="str">
        <f t="shared" si="59"/>
        <v/>
      </c>
      <c r="U214" s="25">
        <f>IFERROR(VLOOKUP($A214,'TD SOP+PROFORM MOD'!$A$5:$AD$750,MATCH(U$4,'TD SOP+PROFORM MOD'!$B$2:$AD$2,0)+1,0),0)+IFERROR(VLOOKUP($A214,'TD SOP+PROFORM MOD'!$A$5:$AD$750,MATCH(U$2,'TD SOP+PROFORM MOD'!$B$2:$AD$2,0)+1,0),0)</f>
        <v>0</v>
      </c>
      <c r="V214" s="25">
        <f>IFERROR(VLOOKUP($A214,'TD SOP+PROFORM MOD'!$A$5:$AD$750,MATCH(V$4,'TD SOP+PROFORM MOD'!$B$2:$AD$2,0)+1,0),0)+IFERROR(VLOOKUP($A214,'TD SOP+PROFORM MOD'!$A$5:$AD$750,MATCH(V$2,'TD SOP+PROFORM MOD'!$B$2:$AD$2,0)+1,0),0)</f>
        <v>0</v>
      </c>
      <c r="W214" s="26" t="str">
        <f t="shared" si="60"/>
        <v/>
      </c>
      <c r="X214" s="25">
        <f>IFERROR(VLOOKUP($A214,'TD SOP+PROFORM MOD'!$A$5:$AD$750,MATCH(X$4,'TD SOP+PROFORM MOD'!$B$2:$AD$2,0)+1,0),0)+IFERROR(VLOOKUP($A214,'TD SOP+PROFORM MOD'!$A$5:$AD$750,MATCH(X$2,'TD SOP+PROFORM MOD'!$B$2:$AD$2,0)+1,0),0)</f>
        <v>0</v>
      </c>
      <c r="Y214" s="25">
        <f>IFERROR(VLOOKUP($A214,'TD SOP+PROFORM MOD'!$A$5:$AD$750,MATCH(Y$4,'TD SOP+PROFORM MOD'!$B$2:$AD$2,0)+1,0),0)+IFERROR(VLOOKUP($A214,'TD SOP+PROFORM MOD'!$A$5:$AD$750,MATCH(Y$2,'TD SOP+PROFORM MOD'!$B$2:$AD$2,0)+1,0),0)</f>
        <v>0</v>
      </c>
      <c r="Z214" s="26" t="str">
        <f t="shared" si="61"/>
        <v/>
      </c>
      <c r="AA214" s="25">
        <f>IFERROR(VLOOKUP($A214,'TD SOP+PROFORM MOD'!$A$5:$AD$750,MATCH(AA$4,'TD SOP+PROFORM MOD'!$B$2:$AD$2,0)+1,0),0)+IFERROR(VLOOKUP($A214,'TD SOP+PROFORM MOD'!$A$5:$AD$750,MATCH(AA$2,'TD SOP+PROFORM MOD'!$B$2:$AD$2,0)+1,0),0)</f>
        <v>0</v>
      </c>
      <c r="AB214" s="25">
        <f>IFERROR(VLOOKUP($A214,'TD SOP+PROFORM MOD'!$A$5:$AD$750,MATCH(AB$4,'TD SOP+PROFORM MOD'!$B$2:$AD$2,0)+1,0),0)+IFERROR(VLOOKUP($A214,'TD SOP+PROFORM MOD'!$A$5:$AD$750,MATCH(AB$2,'TD SOP+PROFORM MOD'!$B$2:$AD$2,0)+1,0),0)</f>
        <v>0</v>
      </c>
      <c r="AC214" s="26" t="str">
        <f t="shared" si="62"/>
        <v/>
      </c>
      <c r="AD214" s="25">
        <f>IFERROR(VLOOKUP($A214,'TD SOP+PROFORM MOD'!$A$5:$AD$750,MATCH(AD$4,'TD SOP+PROFORM MOD'!$B$2:$AD$2,0)+1,0),0)+IFERROR(VLOOKUP($A214,'TD SOP+PROFORM MOD'!$A$5:$AD$750,MATCH(AD$2,'TD SOP+PROFORM MOD'!$B$2:$AD$2,0)+1,0),0)</f>
        <v>0</v>
      </c>
      <c r="AE214" s="25">
        <f>IFERROR(VLOOKUP($A214,'TD SOP+PROFORM MOD'!$A$5:$AD$750,MATCH(AE$4,'TD SOP+PROFORM MOD'!$B$2:$AD$2,0)+1,0),0)+IFERROR(VLOOKUP($A214,'TD SOP+PROFORM MOD'!$A$5:$AD$750,MATCH(AE$2,'TD SOP+PROFORM MOD'!$B$2:$AD$2,0)+1,0),0)</f>
        <v>0</v>
      </c>
      <c r="AF214" s="26" t="str">
        <f t="shared" si="63"/>
        <v/>
      </c>
      <c r="AG214" s="25">
        <f>IFERROR(VLOOKUP($A214,'TD SOP+PROFORM MOD'!$A$5:$AD$750,MATCH(AG$4,'TD SOP+PROFORM MOD'!$B$2:$AD$2,0)+1,0),0)+IFERROR(VLOOKUP($A214,'TD SOP+PROFORM MOD'!$A$5:$AD$750,MATCH(AG$2,'TD SOP+PROFORM MOD'!$B$2:$AD$2,0)+1,0),0)</f>
        <v>0</v>
      </c>
      <c r="AH214" s="25">
        <f>IFERROR(VLOOKUP($A214,'TD SOP+PROFORM MOD'!$A$5:$AD$750,MATCH(AH$4,'TD SOP+PROFORM MOD'!$B$2:$AD$2,0)+1,0),0)+IFERROR(VLOOKUP($A214,'TD SOP+PROFORM MOD'!$A$5:$AD$750,MATCH(AH$2,'TD SOP+PROFORM MOD'!$B$2:$AD$2,0)+1,0),0)</f>
        <v>0</v>
      </c>
      <c r="AI214" s="26" t="str">
        <f t="shared" si="64"/>
        <v/>
      </c>
      <c r="AJ214" s="25">
        <f>IFERROR(VLOOKUP($A214,'TD SOP+PROFORM MOD'!$A$5:$AD$750,MATCH(AJ$4,'TD SOP+PROFORM MOD'!$B$2:$AD$2,0)+1,0),0)+IFERROR(VLOOKUP($A214,'TD SOP+PROFORM MOD'!$A$5:$AD$750,MATCH(AJ$2,'TD SOP+PROFORM MOD'!$B$2:$AD$2,0)+1,0),0)</f>
        <v>0</v>
      </c>
      <c r="AK214" s="25">
        <f>IFERROR(VLOOKUP($A214,'TD SOP+PROFORM MOD'!$A$5:$AD$750,MATCH(AK$4,'TD SOP+PROFORM MOD'!$B$2:$AD$2,0)+1,0),0)+IFERROR(VLOOKUP($A214,'TD SOP+PROFORM MOD'!$A$5:$AD$750,MATCH(AK$2,'TD SOP+PROFORM MOD'!$B$2:$AD$2,0)+1,0),0)</f>
        <v>0</v>
      </c>
      <c r="AL214" s="26" t="str">
        <f t="shared" si="65"/>
        <v/>
      </c>
      <c r="AM214" s="25">
        <f t="shared" si="67"/>
        <v>0</v>
      </c>
      <c r="AN214" s="25">
        <f t="shared" si="67"/>
        <v>0</v>
      </c>
      <c r="AO214" s="26" t="str">
        <f t="shared" si="66"/>
        <v/>
      </c>
      <c r="AR214" s="25">
        <f>SUMIF('B&amp;S YTD LFY'!B:B,"="&amp;A214,'B&amp;S YTD LFY'!C:C)</f>
        <v>0</v>
      </c>
      <c r="AS214" s="25">
        <f t="shared" si="68"/>
        <v>0</v>
      </c>
      <c r="AT214" s="25"/>
    </row>
    <row r="215" spans="1:46" x14ac:dyDescent="0.35">
      <c r="A215" s="24">
        <f>IF(AND('TD SOP+PROFORM MOD'!A212&lt;&gt;"",'TD SOP+PROFORM MOD'!A212&lt;&gt;"TOTAL"),'TD SOP+PROFORM MOD'!A212,0)</f>
        <v>0</v>
      </c>
      <c r="C215" s="25" t="str">
        <f>IFERROR(VLOOKUP($A215,'TD SOP+PROFORM MOD'!$A$5:$AD$750,MATCH(C$4,'TD SOP+PROFORM MOD'!$B$2:$AT$2,0)+1,0),"")</f>
        <v/>
      </c>
      <c r="D215" s="25" t="str">
        <f>IFERROR(VLOOKUP($A215,'TD SOP+PROFORM MOD'!$A$5:$AD$750,MATCH(D$4,'TD SOP+PROFORM MOD'!$B$2:$AT$2,0)+1,0),"")</f>
        <v/>
      </c>
      <c r="E215" s="26" t="str">
        <f t="shared" si="54"/>
        <v/>
      </c>
      <c r="F215" s="25" t="str">
        <f>IFERROR(VLOOKUP($A215,'TD SOP+PROFORM MOD'!$A$5:$AD$750,MATCH(F$4,'TD SOP+PROFORM MOD'!$B$2:$AT$2,0)+1,0),"")</f>
        <v/>
      </c>
      <c r="G215" s="25" t="str">
        <f>IFERROR(VLOOKUP($A215,'TD SOP+PROFORM MOD'!$A$5:$AD$750,MATCH(G$4,'TD SOP+PROFORM MOD'!$B$2:$AT$2,0)+1,0),"")</f>
        <v/>
      </c>
      <c r="H215" s="26" t="str">
        <f t="shared" si="55"/>
        <v/>
      </c>
      <c r="I215" s="25" t="str">
        <f>IFERROR(VLOOKUP($A215,'TD SOP+PROFORM MOD'!$A$5:$AD$750,MATCH(I$4,'TD SOP+PROFORM MOD'!$B$2:$AT$2,0)+1,0),"")</f>
        <v/>
      </c>
      <c r="J215" s="25" t="str">
        <f>IFERROR(VLOOKUP($A215,'TD SOP+PROFORM MOD'!$A$5:$AD$750,MATCH(J$4,'TD SOP+PROFORM MOD'!$B$2:$AT$2,0)+1,0),"")</f>
        <v/>
      </c>
      <c r="K215" s="26" t="str">
        <f t="shared" si="56"/>
        <v/>
      </c>
      <c r="L215" s="25" t="str">
        <f>IFERROR(VLOOKUP($A215,'TD SOP+PROFORM MOD'!$A$5:$AD$750,MATCH(L$4,'TD SOP+PROFORM MOD'!$B$2:$AT$2,0)+1,0),"")</f>
        <v/>
      </c>
      <c r="M215" s="25" t="str">
        <f>IFERROR(VLOOKUP($A215,'TD SOP+PROFORM MOD'!$A$5:$AD$750,MATCH(M$4,'TD SOP+PROFORM MOD'!$B$2:$AT$2,0)+1,0),"")</f>
        <v/>
      </c>
      <c r="N215" s="26" t="str">
        <f t="shared" si="57"/>
        <v/>
      </c>
      <c r="O215" s="25">
        <f>IFERROR(VLOOKUP($A215,'TD SOP+PROFORM MOD'!$A$5:$AD$750,MATCH(O$4,'TD SOP+PROFORM MOD'!$B$2:$AD$2,0)+1,0),0)+IFERROR(VLOOKUP($A215,'TD SOP+PROFORM MOD'!$A$5:$AD$750,MATCH(O$2,'TD SOP+PROFORM MOD'!$B$2:$AD$2,0)+1,0),0)</f>
        <v>0</v>
      </c>
      <c r="P215" s="25">
        <f>IFERROR(VLOOKUP($A215,'TD SOP+PROFORM MOD'!$A$5:$AD$750,MATCH(P$4,'TD SOP+PROFORM MOD'!$B$2:$AD$2,0)+1,0),0)+IFERROR(VLOOKUP($A215,'TD SOP+PROFORM MOD'!$A$5:$AD$750,MATCH(P$2,'TD SOP+PROFORM MOD'!$B$2:$AD$2,0)+1,0),0)</f>
        <v>0</v>
      </c>
      <c r="Q215" s="26" t="str">
        <f t="shared" si="58"/>
        <v/>
      </c>
      <c r="R215" s="25">
        <f>IFERROR(VLOOKUP($A215,'TD SOP+PROFORM MOD'!$A$5:$AD$750,MATCH(R$4,'TD SOP+PROFORM MOD'!$B$2:$AD$2,0)+1,0),0)+IFERROR(VLOOKUP($A215,'TD SOP+PROFORM MOD'!$A$5:$AD$750,MATCH(R$2,'TD SOP+PROFORM MOD'!$B$2:$AD$2,0)+1,0),0)</f>
        <v>0</v>
      </c>
      <c r="S215" s="25">
        <f>IFERROR(VLOOKUP($A215,'TD SOP+PROFORM MOD'!$A$5:$AD$750,MATCH(S$4,'TD SOP+PROFORM MOD'!$B$2:$AD$2,0)+1,0),0)+IFERROR(VLOOKUP($A215,'TD SOP+PROFORM MOD'!$A$5:$AD$750,MATCH(S$2,'TD SOP+PROFORM MOD'!$B$2:$AD$2,0)+1,0),0)</f>
        <v>0</v>
      </c>
      <c r="T215" s="26" t="str">
        <f t="shared" si="59"/>
        <v/>
      </c>
      <c r="U215" s="25">
        <f>IFERROR(VLOOKUP($A215,'TD SOP+PROFORM MOD'!$A$5:$AD$750,MATCH(U$4,'TD SOP+PROFORM MOD'!$B$2:$AD$2,0)+1,0),0)+IFERROR(VLOOKUP($A215,'TD SOP+PROFORM MOD'!$A$5:$AD$750,MATCH(U$2,'TD SOP+PROFORM MOD'!$B$2:$AD$2,0)+1,0),0)</f>
        <v>0</v>
      </c>
      <c r="V215" s="25">
        <f>IFERROR(VLOOKUP($A215,'TD SOP+PROFORM MOD'!$A$5:$AD$750,MATCH(V$4,'TD SOP+PROFORM MOD'!$B$2:$AD$2,0)+1,0),0)+IFERROR(VLOOKUP($A215,'TD SOP+PROFORM MOD'!$A$5:$AD$750,MATCH(V$2,'TD SOP+PROFORM MOD'!$B$2:$AD$2,0)+1,0),0)</f>
        <v>0</v>
      </c>
      <c r="W215" s="26" t="str">
        <f t="shared" si="60"/>
        <v/>
      </c>
      <c r="X215" s="25">
        <f>IFERROR(VLOOKUP($A215,'TD SOP+PROFORM MOD'!$A$5:$AD$750,MATCH(X$4,'TD SOP+PROFORM MOD'!$B$2:$AD$2,0)+1,0),0)+IFERROR(VLOOKUP($A215,'TD SOP+PROFORM MOD'!$A$5:$AD$750,MATCH(X$2,'TD SOP+PROFORM MOD'!$B$2:$AD$2,0)+1,0),0)</f>
        <v>0</v>
      </c>
      <c r="Y215" s="25">
        <f>IFERROR(VLOOKUP($A215,'TD SOP+PROFORM MOD'!$A$5:$AD$750,MATCH(Y$4,'TD SOP+PROFORM MOD'!$B$2:$AD$2,0)+1,0),0)+IFERROR(VLOOKUP($A215,'TD SOP+PROFORM MOD'!$A$5:$AD$750,MATCH(Y$2,'TD SOP+PROFORM MOD'!$B$2:$AD$2,0)+1,0),0)</f>
        <v>0</v>
      </c>
      <c r="Z215" s="26" t="str">
        <f t="shared" si="61"/>
        <v/>
      </c>
      <c r="AA215" s="25">
        <f>IFERROR(VLOOKUP($A215,'TD SOP+PROFORM MOD'!$A$5:$AD$750,MATCH(AA$4,'TD SOP+PROFORM MOD'!$B$2:$AD$2,0)+1,0),0)+IFERROR(VLOOKUP($A215,'TD SOP+PROFORM MOD'!$A$5:$AD$750,MATCH(AA$2,'TD SOP+PROFORM MOD'!$B$2:$AD$2,0)+1,0),0)</f>
        <v>0</v>
      </c>
      <c r="AB215" s="25">
        <f>IFERROR(VLOOKUP($A215,'TD SOP+PROFORM MOD'!$A$5:$AD$750,MATCH(AB$4,'TD SOP+PROFORM MOD'!$B$2:$AD$2,0)+1,0),0)+IFERROR(VLOOKUP($A215,'TD SOP+PROFORM MOD'!$A$5:$AD$750,MATCH(AB$2,'TD SOP+PROFORM MOD'!$B$2:$AD$2,0)+1,0),0)</f>
        <v>0</v>
      </c>
      <c r="AC215" s="26" t="str">
        <f t="shared" si="62"/>
        <v/>
      </c>
      <c r="AD215" s="25">
        <f>IFERROR(VLOOKUP($A215,'TD SOP+PROFORM MOD'!$A$5:$AD$750,MATCH(AD$4,'TD SOP+PROFORM MOD'!$B$2:$AD$2,0)+1,0),0)+IFERROR(VLOOKUP($A215,'TD SOP+PROFORM MOD'!$A$5:$AD$750,MATCH(AD$2,'TD SOP+PROFORM MOD'!$B$2:$AD$2,0)+1,0),0)</f>
        <v>0</v>
      </c>
      <c r="AE215" s="25">
        <f>IFERROR(VLOOKUP($A215,'TD SOP+PROFORM MOD'!$A$5:$AD$750,MATCH(AE$4,'TD SOP+PROFORM MOD'!$B$2:$AD$2,0)+1,0),0)+IFERROR(VLOOKUP($A215,'TD SOP+PROFORM MOD'!$A$5:$AD$750,MATCH(AE$2,'TD SOP+PROFORM MOD'!$B$2:$AD$2,0)+1,0),0)</f>
        <v>0</v>
      </c>
      <c r="AF215" s="26" t="str">
        <f t="shared" si="63"/>
        <v/>
      </c>
      <c r="AG215" s="25">
        <f>IFERROR(VLOOKUP($A215,'TD SOP+PROFORM MOD'!$A$5:$AD$750,MATCH(AG$4,'TD SOP+PROFORM MOD'!$B$2:$AD$2,0)+1,0),0)+IFERROR(VLOOKUP($A215,'TD SOP+PROFORM MOD'!$A$5:$AD$750,MATCH(AG$2,'TD SOP+PROFORM MOD'!$B$2:$AD$2,0)+1,0),0)</f>
        <v>0</v>
      </c>
      <c r="AH215" s="25">
        <f>IFERROR(VLOOKUP($A215,'TD SOP+PROFORM MOD'!$A$5:$AD$750,MATCH(AH$4,'TD SOP+PROFORM MOD'!$B$2:$AD$2,0)+1,0),0)+IFERROR(VLOOKUP($A215,'TD SOP+PROFORM MOD'!$A$5:$AD$750,MATCH(AH$2,'TD SOP+PROFORM MOD'!$B$2:$AD$2,0)+1,0),0)</f>
        <v>0</v>
      </c>
      <c r="AI215" s="26" t="str">
        <f t="shared" si="64"/>
        <v/>
      </c>
      <c r="AJ215" s="25">
        <f>IFERROR(VLOOKUP($A215,'TD SOP+PROFORM MOD'!$A$5:$AD$750,MATCH(AJ$4,'TD SOP+PROFORM MOD'!$B$2:$AD$2,0)+1,0),0)+IFERROR(VLOOKUP($A215,'TD SOP+PROFORM MOD'!$A$5:$AD$750,MATCH(AJ$2,'TD SOP+PROFORM MOD'!$B$2:$AD$2,0)+1,0),0)</f>
        <v>0</v>
      </c>
      <c r="AK215" s="25">
        <f>IFERROR(VLOOKUP($A215,'TD SOP+PROFORM MOD'!$A$5:$AD$750,MATCH(AK$4,'TD SOP+PROFORM MOD'!$B$2:$AD$2,0)+1,0),0)+IFERROR(VLOOKUP($A215,'TD SOP+PROFORM MOD'!$A$5:$AD$750,MATCH(AK$2,'TD SOP+PROFORM MOD'!$B$2:$AD$2,0)+1,0),0)</f>
        <v>0</v>
      </c>
      <c r="AL215" s="26" t="str">
        <f t="shared" si="65"/>
        <v/>
      </c>
      <c r="AM215" s="25">
        <f t="shared" si="67"/>
        <v>0</v>
      </c>
      <c r="AN215" s="25">
        <f t="shared" si="67"/>
        <v>0</v>
      </c>
      <c r="AO215" s="26" t="str">
        <f t="shared" si="66"/>
        <v/>
      </c>
      <c r="AR215" s="25">
        <f>SUMIF('B&amp;S YTD LFY'!B:B,"="&amp;A215,'B&amp;S YTD LFY'!C:C)</f>
        <v>0</v>
      </c>
      <c r="AS215" s="25">
        <f t="shared" si="68"/>
        <v>0</v>
      </c>
      <c r="AT215" s="25"/>
    </row>
    <row r="216" spans="1:46" x14ac:dyDescent="0.35">
      <c r="A216" s="24">
        <f>IF(AND('TD SOP+PROFORM MOD'!A213&lt;&gt;"",'TD SOP+PROFORM MOD'!A213&lt;&gt;"TOTAL"),'TD SOP+PROFORM MOD'!A213,0)</f>
        <v>0</v>
      </c>
      <c r="C216" s="25" t="str">
        <f>IFERROR(VLOOKUP($A216,'TD SOP+PROFORM MOD'!$A$5:$AD$750,MATCH(C$4,'TD SOP+PROFORM MOD'!$B$2:$AT$2,0)+1,0),"")</f>
        <v/>
      </c>
      <c r="D216" s="25" t="str">
        <f>IFERROR(VLOOKUP($A216,'TD SOP+PROFORM MOD'!$A$5:$AD$750,MATCH(D$4,'TD SOP+PROFORM MOD'!$B$2:$AT$2,0)+1,0),"")</f>
        <v/>
      </c>
      <c r="E216" s="26" t="str">
        <f t="shared" si="54"/>
        <v/>
      </c>
      <c r="F216" s="25" t="str">
        <f>IFERROR(VLOOKUP($A216,'TD SOP+PROFORM MOD'!$A$5:$AD$750,MATCH(F$4,'TD SOP+PROFORM MOD'!$B$2:$AT$2,0)+1,0),"")</f>
        <v/>
      </c>
      <c r="G216" s="25" t="str">
        <f>IFERROR(VLOOKUP($A216,'TD SOP+PROFORM MOD'!$A$5:$AD$750,MATCH(G$4,'TD SOP+PROFORM MOD'!$B$2:$AT$2,0)+1,0),"")</f>
        <v/>
      </c>
      <c r="H216" s="26" t="str">
        <f t="shared" si="55"/>
        <v/>
      </c>
      <c r="I216" s="25" t="str">
        <f>IFERROR(VLOOKUP($A216,'TD SOP+PROFORM MOD'!$A$5:$AD$750,MATCH(I$4,'TD SOP+PROFORM MOD'!$B$2:$AT$2,0)+1,0),"")</f>
        <v/>
      </c>
      <c r="J216" s="25" t="str">
        <f>IFERROR(VLOOKUP($A216,'TD SOP+PROFORM MOD'!$A$5:$AD$750,MATCH(J$4,'TD SOP+PROFORM MOD'!$B$2:$AT$2,0)+1,0),"")</f>
        <v/>
      </c>
      <c r="K216" s="26" t="str">
        <f t="shared" si="56"/>
        <v/>
      </c>
      <c r="L216" s="25" t="str">
        <f>IFERROR(VLOOKUP($A216,'TD SOP+PROFORM MOD'!$A$5:$AD$750,MATCH(L$4,'TD SOP+PROFORM MOD'!$B$2:$AT$2,0)+1,0),"")</f>
        <v/>
      </c>
      <c r="M216" s="25" t="str">
        <f>IFERROR(VLOOKUP($A216,'TD SOP+PROFORM MOD'!$A$5:$AD$750,MATCH(M$4,'TD SOP+PROFORM MOD'!$B$2:$AT$2,0)+1,0),"")</f>
        <v/>
      </c>
      <c r="N216" s="26" t="str">
        <f t="shared" si="57"/>
        <v/>
      </c>
      <c r="O216" s="25">
        <f>IFERROR(VLOOKUP($A216,'TD SOP+PROFORM MOD'!$A$5:$AD$750,MATCH(O$4,'TD SOP+PROFORM MOD'!$B$2:$AD$2,0)+1,0),0)+IFERROR(VLOOKUP($A216,'TD SOP+PROFORM MOD'!$A$5:$AD$750,MATCH(O$2,'TD SOP+PROFORM MOD'!$B$2:$AD$2,0)+1,0),0)</f>
        <v>0</v>
      </c>
      <c r="P216" s="25">
        <f>IFERROR(VLOOKUP($A216,'TD SOP+PROFORM MOD'!$A$5:$AD$750,MATCH(P$4,'TD SOP+PROFORM MOD'!$B$2:$AD$2,0)+1,0),0)+IFERROR(VLOOKUP($A216,'TD SOP+PROFORM MOD'!$A$5:$AD$750,MATCH(P$2,'TD SOP+PROFORM MOD'!$B$2:$AD$2,0)+1,0),0)</f>
        <v>0</v>
      </c>
      <c r="Q216" s="26" t="str">
        <f t="shared" si="58"/>
        <v/>
      </c>
      <c r="R216" s="25">
        <f>IFERROR(VLOOKUP($A216,'TD SOP+PROFORM MOD'!$A$5:$AD$750,MATCH(R$4,'TD SOP+PROFORM MOD'!$B$2:$AD$2,0)+1,0),0)+IFERROR(VLOOKUP($A216,'TD SOP+PROFORM MOD'!$A$5:$AD$750,MATCH(R$2,'TD SOP+PROFORM MOD'!$B$2:$AD$2,0)+1,0),0)</f>
        <v>0</v>
      </c>
      <c r="S216" s="25">
        <f>IFERROR(VLOOKUP($A216,'TD SOP+PROFORM MOD'!$A$5:$AD$750,MATCH(S$4,'TD SOP+PROFORM MOD'!$B$2:$AD$2,0)+1,0),0)+IFERROR(VLOOKUP($A216,'TD SOP+PROFORM MOD'!$A$5:$AD$750,MATCH(S$2,'TD SOP+PROFORM MOD'!$B$2:$AD$2,0)+1,0),0)</f>
        <v>0</v>
      </c>
      <c r="T216" s="26" t="str">
        <f t="shared" si="59"/>
        <v/>
      </c>
      <c r="U216" s="25">
        <f>IFERROR(VLOOKUP($A216,'TD SOP+PROFORM MOD'!$A$5:$AD$750,MATCH(U$4,'TD SOP+PROFORM MOD'!$B$2:$AD$2,0)+1,0),0)+IFERROR(VLOOKUP($A216,'TD SOP+PROFORM MOD'!$A$5:$AD$750,MATCH(U$2,'TD SOP+PROFORM MOD'!$B$2:$AD$2,0)+1,0),0)</f>
        <v>0</v>
      </c>
      <c r="V216" s="25">
        <f>IFERROR(VLOOKUP($A216,'TD SOP+PROFORM MOD'!$A$5:$AD$750,MATCH(V$4,'TD SOP+PROFORM MOD'!$B$2:$AD$2,0)+1,0),0)+IFERROR(VLOOKUP($A216,'TD SOP+PROFORM MOD'!$A$5:$AD$750,MATCH(V$2,'TD SOP+PROFORM MOD'!$B$2:$AD$2,0)+1,0),0)</f>
        <v>0</v>
      </c>
      <c r="W216" s="26" t="str">
        <f t="shared" si="60"/>
        <v/>
      </c>
      <c r="X216" s="25">
        <f>IFERROR(VLOOKUP($A216,'TD SOP+PROFORM MOD'!$A$5:$AD$750,MATCH(X$4,'TD SOP+PROFORM MOD'!$B$2:$AD$2,0)+1,0),0)+IFERROR(VLOOKUP($A216,'TD SOP+PROFORM MOD'!$A$5:$AD$750,MATCH(X$2,'TD SOP+PROFORM MOD'!$B$2:$AD$2,0)+1,0),0)</f>
        <v>0</v>
      </c>
      <c r="Y216" s="25">
        <f>IFERROR(VLOOKUP($A216,'TD SOP+PROFORM MOD'!$A$5:$AD$750,MATCH(Y$4,'TD SOP+PROFORM MOD'!$B$2:$AD$2,0)+1,0),0)+IFERROR(VLOOKUP($A216,'TD SOP+PROFORM MOD'!$A$5:$AD$750,MATCH(Y$2,'TD SOP+PROFORM MOD'!$B$2:$AD$2,0)+1,0),0)</f>
        <v>0</v>
      </c>
      <c r="Z216" s="26" t="str">
        <f t="shared" si="61"/>
        <v/>
      </c>
      <c r="AA216" s="25">
        <f>IFERROR(VLOOKUP($A216,'TD SOP+PROFORM MOD'!$A$5:$AD$750,MATCH(AA$4,'TD SOP+PROFORM MOD'!$B$2:$AD$2,0)+1,0),0)+IFERROR(VLOOKUP($A216,'TD SOP+PROFORM MOD'!$A$5:$AD$750,MATCH(AA$2,'TD SOP+PROFORM MOD'!$B$2:$AD$2,0)+1,0),0)</f>
        <v>0</v>
      </c>
      <c r="AB216" s="25">
        <f>IFERROR(VLOOKUP($A216,'TD SOP+PROFORM MOD'!$A$5:$AD$750,MATCH(AB$4,'TD SOP+PROFORM MOD'!$B$2:$AD$2,0)+1,0),0)+IFERROR(VLOOKUP($A216,'TD SOP+PROFORM MOD'!$A$5:$AD$750,MATCH(AB$2,'TD SOP+PROFORM MOD'!$B$2:$AD$2,0)+1,0),0)</f>
        <v>0</v>
      </c>
      <c r="AC216" s="26" t="str">
        <f t="shared" si="62"/>
        <v/>
      </c>
      <c r="AD216" s="25">
        <f>IFERROR(VLOOKUP($A216,'TD SOP+PROFORM MOD'!$A$5:$AD$750,MATCH(AD$4,'TD SOP+PROFORM MOD'!$B$2:$AD$2,0)+1,0),0)+IFERROR(VLOOKUP($A216,'TD SOP+PROFORM MOD'!$A$5:$AD$750,MATCH(AD$2,'TD SOP+PROFORM MOD'!$B$2:$AD$2,0)+1,0),0)</f>
        <v>0</v>
      </c>
      <c r="AE216" s="25">
        <f>IFERROR(VLOOKUP($A216,'TD SOP+PROFORM MOD'!$A$5:$AD$750,MATCH(AE$4,'TD SOP+PROFORM MOD'!$B$2:$AD$2,0)+1,0),0)+IFERROR(VLOOKUP($A216,'TD SOP+PROFORM MOD'!$A$5:$AD$750,MATCH(AE$2,'TD SOP+PROFORM MOD'!$B$2:$AD$2,0)+1,0),0)</f>
        <v>0</v>
      </c>
      <c r="AF216" s="26" t="str">
        <f t="shared" si="63"/>
        <v/>
      </c>
      <c r="AG216" s="25">
        <f>IFERROR(VLOOKUP($A216,'TD SOP+PROFORM MOD'!$A$5:$AD$750,MATCH(AG$4,'TD SOP+PROFORM MOD'!$B$2:$AD$2,0)+1,0),0)+IFERROR(VLOOKUP($A216,'TD SOP+PROFORM MOD'!$A$5:$AD$750,MATCH(AG$2,'TD SOP+PROFORM MOD'!$B$2:$AD$2,0)+1,0),0)</f>
        <v>0</v>
      </c>
      <c r="AH216" s="25">
        <f>IFERROR(VLOOKUP($A216,'TD SOP+PROFORM MOD'!$A$5:$AD$750,MATCH(AH$4,'TD SOP+PROFORM MOD'!$B$2:$AD$2,0)+1,0),0)+IFERROR(VLOOKUP($A216,'TD SOP+PROFORM MOD'!$A$5:$AD$750,MATCH(AH$2,'TD SOP+PROFORM MOD'!$B$2:$AD$2,0)+1,0),0)</f>
        <v>0</v>
      </c>
      <c r="AI216" s="26" t="str">
        <f t="shared" si="64"/>
        <v/>
      </c>
      <c r="AJ216" s="25">
        <f>IFERROR(VLOOKUP($A216,'TD SOP+PROFORM MOD'!$A$5:$AD$750,MATCH(AJ$4,'TD SOP+PROFORM MOD'!$B$2:$AD$2,0)+1,0),0)+IFERROR(VLOOKUP($A216,'TD SOP+PROFORM MOD'!$A$5:$AD$750,MATCH(AJ$2,'TD SOP+PROFORM MOD'!$B$2:$AD$2,0)+1,0),0)</f>
        <v>0</v>
      </c>
      <c r="AK216" s="25">
        <f>IFERROR(VLOOKUP($A216,'TD SOP+PROFORM MOD'!$A$5:$AD$750,MATCH(AK$4,'TD SOP+PROFORM MOD'!$B$2:$AD$2,0)+1,0),0)+IFERROR(VLOOKUP($A216,'TD SOP+PROFORM MOD'!$A$5:$AD$750,MATCH(AK$2,'TD SOP+PROFORM MOD'!$B$2:$AD$2,0)+1,0),0)</f>
        <v>0</v>
      </c>
      <c r="AL216" s="26" t="str">
        <f t="shared" si="65"/>
        <v/>
      </c>
      <c r="AM216" s="25">
        <f t="shared" si="67"/>
        <v>0</v>
      </c>
      <c r="AN216" s="25">
        <f t="shared" si="67"/>
        <v>0</v>
      </c>
      <c r="AO216" s="26" t="str">
        <f t="shared" si="66"/>
        <v/>
      </c>
      <c r="AR216" s="25">
        <f>SUMIF('B&amp;S YTD LFY'!B:B,"="&amp;A216,'B&amp;S YTD LFY'!C:C)</f>
        <v>0</v>
      </c>
      <c r="AS216" s="25">
        <f t="shared" si="68"/>
        <v>0</v>
      </c>
      <c r="AT216" s="25"/>
    </row>
    <row r="217" spans="1:46" x14ac:dyDescent="0.35">
      <c r="A217" s="24">
        <f>IF(AND('TD SOP+PROFORM MOD'!A214&lt;&gt;"",'TD SOP+PROFORM MOD'!A214&lt;&gt;"TOTAL"),'TD SOP+PROFORM MOD'!A214,0)</f>
        <v>0</v>
      </c>
      <c r="C217" s="25" t="str">
        <f>IFERROR(VLOOKUP($A217,'TD SOP+PROFORM MOD'!$A$5:$AD$750,MATCH(C$4,'TD SOP+PROFORM MOD'!$B$2:$AT$2,0)+1,0),"")</f>
        <v/>
      </c>
      <c r="D217" s="25" t="str">
        <f>IFERROR(VLOOKUP($A217,'TD SOP+PROFORM MOD'!$A$5:$AD$750,MATCH(D$4,'TD SOP+PROFORM MOD'!$B$2:$AT$2,0)+1,0),"")</f>
        <v/>
      </c>
      <c r="E217" s="26" t="str">
        <f t="shared" si="54"/>
        <v/>
      </c>
      <c r="F217" s="25" t="str">
        <f>IFERROR(VLOOKUP($A217,'TD SOP+PROFORM MOD'!$A$5:$AD$750,MATCH(F$4,'TD SOP+PROFORM MOD'!$B$2:$AT$2,0)+1,0),"")</f>
        <v/>
      </c>
      <c r="G217" s="25" t="str">
        <f>IFERROR(VLOOKUP($A217,'TD SOP+PROFORM MOD'!$A$5:$AD$750,MATCH(G$4,'TD SOP+PROFORM MOD'!$B$2:$AT$2,0)+1,0),"")</f>
        <v/>
      </c>
      <c r="H217" s="26" t="str">
        <f t="shared" si="55"/>
        <v/>
      </c>
      <c r="I217" s="25" t="str">
        <f>IFERROR(VLOOKUP($A217,'TD SOP+PROFORM MOD'!$A$5:$AD$750,MATCH(I$4,'TD SOP+PROFORM MOD'!$B$2:$AT$2,0)+1,0),"")</f>
        <v/>
      </c>
      <c r="J217" s="25" t="str">
        <f>IFERROR(VLOOKUP($A217,'TD SOP+PROFORM MOD'!$A$5:$AD$750,MATCH(J$4,'TD SOP+PROFORM MOD'!$B$2:$AT$2,0)+1,0),"")</f>
        <v/>
      </c>
      <c r="K217" s="26" t="str">
        <f t="shared" si="56"/>
        <v/>
      </c>
      <c r="L217" s="25" t="str">
        <f>IFERROR(VLOOKUP($A217,'TD SOP+PROFORM MOD'!$A$5:$AD$750,MATCH(L$4,'TD SOP+PROFORM MOD'!$B$2:$AT$2,0)+1,0),"")</f>
        <v/>
      </c>
      <c r="M217" s="25" t="str">
        <f>IFERROR(VLOOKUP($A217,'TD SOP+PROFORM MOD'!$A$5:$AD$750,MATCH(M$4,'TD SOP+PROFORM MOD'!$B$2:$AT$2,0)+1,0),"")</f>
        <v/>
      </c>
      <c r="N217" s="26" t="str">
        <f t="shared" si="57"/>
        <v/>
      </c>
      <c r="O217" s="25">
        <f>IFERROR(VLOOKUP($A217,'TD SOP+PROFORM MOD'!$A$5:$AD$750,MATCH(O$4,'TD SOP+PROFORM MOD'!$B$2:$AD$2,0)+1,0),0)+IFERROR(VLOOKUP($A217,'TD SOP+PROFORM MOD'!$A$5:$AD$750,MATCH(O$2,'TD SOP+PROFORM MOD'!$B$2:$AD$2,0)+1,0),0)</f>
        <v>0</v>
      </c>
      <c r="P217" s="25">
        <f>IFERROR(VLOOKUP($A217,'TD SOP+PROFORM MOD'!$A$5:$AD$750,MATCH(P$4,'TD SOP+PROFORM MOD'!$B$2:$AD$2,0)+1,0),0)+IFERROR(VLOOKUP($A217,'TD SOP+PROFORM MOD'!$A$5:$AD$750,MATCH(P$2,'TD SOP+PROFORM MOD'!$B$2:$AD$2,0)+1,0),0)</f>
        <v>0</v>
      </c>
      <c r="Q217" s="26" t="str">
        <f t="shared" si="58"/>
        <v/>
      </c>
      <c r="R217" s="25">
        <f>IFERROR(VLOOKUP($A217,'TD SOP+PROFORM MOD'!$A$5:$AD$750,MATCH(R$4,'TD SOP+PROFORM MOD'!$B$2:$AD$2,0)+1,0),0)+IFERROR(VLOOKUP($A217,'TD SOP+PROFORM MOD'!$A$5:$AD$750,MATCH(R$2,'TD SOP+PROFORM MOD'!$B$2:$AD$2,0)+1,0),0)</f>
        <v>0</v>
      </c>
      <c r="S217" s="25">
        <f>IFERROR(VLOOKUP($A217,'TD SOP+PROFORM MOD'!$A$5:$AD$750,MATCH(S$4,'TD SOP+PROFORM MOD'!$B$2:$AD$2,0)+1,0),0)+IFERROR(VLOOKUP($A217,'TD SOP+PROFORM MOD'!$A$5:$AD$750,MATCH(S$2,'TD SOP+PROFORM MOD'!$B$2:$AD$2,0)+1,0),0)</f>
        <v>0</v>
      </c>
      <c r="T217" s="26" t="str">
        <f t="shared" si="59"/>
        <v/>
      </c>
      <c r="U217" s="25">
        <f>IFERROR(VLOOKUP($A217,'TD SOP+PROFORM MOD'!$A$5:$AD$750,MATCH(U$4,'TD SOP+PROFORM MOD'!$B$2:$AD$2,0)+1,0),0)+IFERROR(VLOOKUP($A217,'TD SOP+PROFORM MOD'!$A$5:$AD$750,MATCH(U$2,'TD SOP+PROFORM MOD'!$B$2:$AD$2,0)+1,0),0)</f>
        <v>0</v>
      </c>
      <c r="V217" s="25">
        <f>IFERROR(VLOOKUP($A217,'TD SOP+PROFORM MOD'!$A$5:$AD$750,MATCH(V$4,'TD SOP+PROFORM MOD'!$B$2:$AD$2,0)+1,0),0)+IFERROR(VLOOKUP($A217,'TD SOP+PROFORM MOD'!$A$5:$AD$750,MATCH(V$2,'TD SOP+PROFORM MOD'!$B$2:$AD$2,0)+1,0),0)</f>
        <v>0</v>
      </c>
      <c r="W217" s="26" t="str">
        <f t="shared" si="60"/>
        <v/>
      </c>
      <c r="X217" s="25">
        <f>IFERROR(VLOOKUP($A217,'TD SOP+PROFORM MOD'!$A$5:$AD$750,MATCH(X$4,'TD SOP+PROFORM MOD'!$B$2:$AD$2,0)+1,0),0)+IFERROR(VLOOKUP($A217,'TD SOP+PROFORM MOD'!$A$5:$AD$750,MATCH(X$2,'TD SOP+PROFORM MOD'!$B$2:$AD$2,0)+1,0),0)</f>
        <v>0</v>
      </c>
      <c r="Y217" s="25">
        <f>IFERROR(VLOOKUP($A217,'TD SOP+PROFORM MOD'!$A$5:$AD$750,MATCH(Y$4,'TD SOP+PROFORM MOD'!$B$2:$AD$2,0)+1,0),0)+IFERROR(VLOOKUP($A217,'TD SOP+PROFORM MOD'!$A$5:$AD$750,MATCH(Y$2,'TD SOP+PROFORM MOD'!$B$2:$AD$2,0)+1,0),0)</f>
        <v>0</v>
      </c>
      <c r="Z217" s="26" t="str">
        <f t="shared" si="61"/>
        <v/>
      </c>
      <c r="AA217" s="25">
        <f>IFERROR(VLOOKUP($A217,'TD SOP+PROFORM MOD'!$A$5:$AD$750,MATCH(AA$4,'TD SOP+PROFORM MOD'!$B$2:$AD$2,0)+1,0),0)+IFERROR(VLOOKUP($A217,'TD SOP+PROFORM MOD'!$A$5:$AD$750,MATCH(AA$2,'TD SOP+PROFORM MOD'!$B$2:$AD$2,0)+1,0),0)</f>
        <v>0</v>
      </c>
      <c r="AB217" s="25">
        <f>IFERROR(VLOOKUP($A217,'TD SOP+PROFORM MOD'!$A$5:$AD$750,MATCH(AB$4,'TD SOP+PROFORM MOD'!$B$2:$AD$2,0)+1,0),0)+IFERROR(VLOOKUP($A217,'TD SOP+PROFORM MOD'!$A$5:$AD$750,MATCH(AB$2,'TD SOP+PROFORM MOD'!$B$2:$AD$2,0)+1,0),0)</f>
        <v>0</v>
      </c>
      <c r="AC217" s="26" t="str">
        <f t="shared" si="62"/>
        <v/>
      </c>
      <c r="AD217" s="25">
        <f>IFERROR(VLOOKUP($A217,'TD SOP+PROFORM MOD'!$A$5:$AD$750,MATCH(AD$4,'TD SOP+PROFORM MOD'!$B$2:$AD$2,0)+1,0),0)+IFERROR(VLOOKUP($A217,'TD SOP+PROFORM MOD'!$A$5:$AD$750,MATCH(AD$2,'TD SOP+PROFORM MOD'!$B$2:$AD$2,0)+1,0),0)</f>
        <v>0</v>
      </c>
      <c r="AE217" s="25">
        <f>IFERROR(VLOOKUP($A217,'TD SOP+PROFORM MOD'!$A$5:$AD$750,MATCH(AE$4,'TD SOP+PROFORM MOD'!$B$2:$AD$2,0)+1,0),0)+IFERROR(VLOOKUP($A217,'TD SOP+PROFORM MOD'!$A$5:$AD$750,MATCH(AE$2,'TD SOP+PROFORM MOD'!$B$2:$AD$2,0)+1,0),0)</f>
        <v>0</v>
      </c>
      <c r="AF217" s="26" t="str">
        <f t="shared" si="63"/>
        <v/>
      </c>
      <c r="AG217" s="25">
        <f>IFERROR(VLOOKUP($A217,'TD SOP+PROFORM MOD'!$A$5:$AD$750,MATCH(AG$4,'TD SOP+PROFORM MOD'!$B$2:$AD$2,0)+1,0),0)+IFERROR(VLOOKUP($A217,'TD SOP+PROFORM MOD'!$A$5:$AD$750,MATCH(AG$2,'TD SOP+PROFORM MOD'!$B$2:$AD$2,0)+1,0),0)</f>
        <v>0</v>
      </c>
      <c r="AH217" s="25">
        <f>IFERROR(VLOOKUP($A217,'TD SOP+PROFORM MOD'!$A$5:$AD$750,MATCH(AH$4,'TD SOP+PROFORM MOD'!$B$2:$AD$2,0)+1,0),0)+IFERROR(VLOOKUP($A217,'TD SOP+PROFORM MOD'!$A$5:$AD$750,MATCH(AH$2,'TD SOP+PROFORM MOD'!$B$2:$AD$2,0)+1,0),0)</f>
        <v>0</v>
      </c>
      <c r="AI217" s="26" t="str">
        <f t="shared" si="64"/>
        <v/>
      </c>
      <c r="AJ217" s="25">
        <f>IFERROR(VLOOKUP($A217,'TD SOP+PROFORM MOD'!$A$5:$AD$750,MATCH(AJ$4,'TD SOP+PROFORM MOD'!$B$2:$AD$2,0)+1,0),0)+IFERROR(VLOOKUP($A217,'TD SOP+PROFORM MOD'!$A$5:$AD$750,MATCH(AJ$2,'TD SOP+PROFORM MOD'!$B$2:$AD$2,0)+1,0),0)</f>
        <v>0</v>
      </c>
      <c r="AK217" s="25">
        <f>IFERROR(VLOOKUP($A217,'TD SOP+PROFORM MOD'!$A$5:$AD$750,MATCH(AK$4,'TD SOP+PROFORM MOD'!$B$2:$AD$2,0)+1,0),0)+IFERROR(VLOOKUP($A217,'TD SOP+PROFORM MOD'!$A$5:$AD$750,MATCH(AK$2,'TD SOP+PROFORM MOD'!$B$2:$AD$2,0)+1,0),0)</f>
        <v>0</v>
      </c>
      <c r="AL217" s="26" t="str">
        <f t="shared" si="65"/>
        <v/>
      </c>
      <c r="AM217" s="25">
        <f t="shared" si="67"/>
        <v>0</v>
      </c>
      <c r="AN217" s="25">
        <f t="shared" si="67"/>
        <v>0</v>
      </c>
      <c r="AO217" s="26" t="str">
        <f t="shared" si="66"/>
        <v/>
      </c>
      <c r="AR217" s="25">
        <f>SUMIF('B&amp;S YTD LFY'!B:B,"="&amp;A217,'B&amp;S YTD LFY'!C:C)</f>
        <v>0</v>
      </c>
      <c r="AS217" s="25">
        <f t="shared" si="68"/>
        <v>0</v>
      </c>
      <c r="AT217" s="25"/>
    </row>
    <row r="218" spans="1:46" x14ac:dyDescent="0.35">
      <c r="A218" s="24">
        <f>IF(AND('TD SOP+PROFORM MOD'!A215&lt;&gt;"",'TD SOP+PROFORM MOD'!A215&lt;&gt;"TOTAL"),'TD SOP+PROFORM MOD'!A215,0)</f>
        <v>0</v>
      </c>
      <c r="C218" s="25" t="str">
        <f>IFERROR(VLOOKUP($A218,'TD SOP+PROFORM MOD'!$A$5:$AD$750,MATCH(C$4,'TD SOP+PROFORM MOD'!$B$2:$AT$2,0)+1,0),"")</f>
        <v/>
      </c>
      <c r="D218" s="25" t="str">
        <f>IFERROR(VLOOKUP($A218,'TD SOP+PROFORM MOD'!$A$5:$AD$750,MATCH(D$4,'TD SOP+PROFORM MOD'!$B$2:$AT$2,0)+1,0),"")</f>
        <v/>
      </c>
      <c r="E218" s="26" t="str">
        <f t="shared" si="54"/>
        <v/>
      </c>
      <c r="F218" s="25" t="str">
        <f>IFERROR(VLOOKUP($A218,'TD SOP+PROFORM MOD'!$A$5:$AD$750,MATCH(F$4,'TD SOP+PROFORM MOD'!$B$2:$AT$2,0)+1,0),"")</f>
        <v/>
      </c>
      <c r="G218" s="25" t="str">
        <f>IFERROR(VLOOKUP($A218,'TD SOP+PROFORM MOD'!$A$5:$AD$750,MATCH(G$4,'TD SOP+PROFORM MOD'!$B$2:$AT$2,0)+1,0),"")</f>
        <v/>
      </c>
      <c r="H218" s="26" t="str">
        <f t="shared" si="55"/>
        <v/>
      </c>
      <c r="I218" s="25" t="str">
        <f>IFERROR(VLOOKUP($A218,'TD SOP+PROFORM MOD'!$A$5:$AD$750,MATCH(I$4,'TD SOP+PROFORM MOD'!$B$2:$AT$2,0)+1,0),"")</f>
        <v/>
      </c>
      <c r="J218" s="25" t="str">
        <f>IFERROR(VLOOKUP($A218,'TD SOP+PROFORM MOD'!$A$5:$AD$750,MATCH(J$4,'TD SOP+PROFORM MOD'!$B$2:$AT$2,0)+1,0),"")</f>
        <v/>
      </c>
      <c r="K218" s="26" t="str">
        <f t="shared" si="56"/>
        <v/>
      </c>
      <c r="L218" s="25" t="str">
        <f>IFERROR(VLOOKUP($A218,'TD SOP+PROFORM MOD'!$A$5:$AD$750,MATCH(L$4,'TD SOP+PROFORM MOD'!$B$2:$AT$2,0)+1,0),"")</f>
        <v/>
      </c>
      <c r="M218" s="25" t="str">
        <f>IFERROR(VLOOKUP($A218,'TD SOP+PROFORM MOD'!$A$5:$AD$750,MATCH(M$4,'TD SOP+PROFORM MOD'!$B$2:$AT$2,0)+1,0),"")</f>
        <v/>
      </c>
      <c r="N218" s="26" t="str">
        <f t="shared" si="57"/>
        <v/>
      </c>
      <c r="O218" s="25">
        <f>IFERROR(VLOOKUP($A218,'TD SOP+PROFORM MOD'!$A$5:$AD$750,MATCH(O$4,'TD SOP+PROFORM MOD'!$B$2:$AD$2,0)+1,0),0)+IFERROR(VLOOKUP($A218,'TD SOP+PROFORM MOD'!$A$5:$AD$750,MATCH(O$2,'TD SOP+PROFORM MOD'!$B$2:$AD$2,0)+1,0),0)</f>
        <v>0</v>
      </c>
      <c r="P218" s="25">
        <f>IFERROR(VLOOKUP($A218,'TD SOP+PROFORM MOD'!$A$5:$AD$750,MATCH(P$4,'TD SOP+PROFORM MOD'!$B$2:$AD$2,0)+1,0),0)+IFERROR(VLOOKUP($A218,'TD SOP+PROFORM MOD'!$A$5:$AD$750,MATCH(P$2,'TD SOP+PROFORM MOD'!$B$2:$AD$2,0)+1,0),0)</f>
        <v>0</v>
      </c>
      <c r="Q218" s="26" t="str">
        <f t="shared" si="58"/>
        <v/>
      </c>
      <c r="R218" s="25">
        <f>IFERROR(VLOOKUP($A218,'TD SOP+PROFORM MOD'!$A$5:$AD$750,MATCH(R$4,'TD SOP+PROFORM MOD'!$B$2:$AD$2,0)+1,0),0)+IFERROR(VLOOKUP($A218,'TD SOP+PROFORM MOD'!$A$5:$AD$750,MATCH(R$2,'TD SOP+PROFORM MOD'!$B$2:$AD$2,0)+1,0),0)</f>
        <v>0</v>
      </c>
      <c r="S218" s="25">
        <f>IFERROR(VLOOKUP($A218,'TD SOP+PROFORM MOD'!$A$5:$AD$750,MATCH(S$4,'TD SOP+PROFORM MOD'!$B$2:$AD$2,0)+1,0),0)+IFERROR(VLOOKUP($A218,'TD SOP+PROFORM MOD'!$A$5:$AD$750,MATCH(S$2,'TD SOP+PROFORM MOD'!$B$2:$AD$2,0)+1,0),0)</f>
        <v>0</v>
      </c>
      <c r="T218" s="26" t="str">
        <f t="shared" si="59"/>
        <v/>
      </c>
      <c r="U218" s="25">
        <f>IFERROR(VLOOKUP($A218,'TD SOP+PROFORM MOD'!$A$5:$AD$750,MATCH(U$4,'TD SOP+PROFORM MOD'!$B$2:$AD$2,0)+1,0),0)+IFERROR(VLOOKUP($A218,'TD SOP+PROFORM MOD'!$A$5:$AD$750,MATCH(U$2,'TD SOP+PROFORM MOD'!$B$2:$AD$2,0)+1,0),0)</f>
        <v>0</v>
      </c>
      <c r="V218" s="25">
        <f>IFERROR(VLOOKUP($A218,'TD SOP+PROFORM MOD'!$A$5:$AD$750,MATCH(V$4,'TD SOP+PROFORM MOD'!$B$2:$AD$2,0)+1,0),0)+IFERROR(VLOOKUP($A218,'TD SOP+PROFORM MOD'!$A$5:$AD$750,MATCH(V$2,'TD SOP+PROFORM MOD'!$B$2:$AD$2,0)+1,0),0)</f>
        <v>0</v>
      </c>
      <c r="W218" s="26" t="str">
        <f t="shared" si="60"/>
        <v/>
      </c>
      <c r="X218" s="25">
        <f>IFERROR(VLOOKUP($A218,'TD SOP+PROFORM MOD'!$A$5:$AD$750,MATCH(X$4,'TD SOP+PROFORM MOD'!$B$2:$AD$2,0)+1,0),0)+IFERROR(VLOOKUP($A218,'TD SOP+PROFORM MOD'!$A$5:$AD$750,MATCH(X$2,'TD SOP+PROFORM MOD'!$B$2:$AD$2,0)+1,0),0)</f>
        <v>0</v>
      </c>
      <c r="Y218" s="25">
        <f>IFERROR(VLOOKUP($A218,'TD SOP+PROFORM MOD'!$A$5:$AD$750,MATCH(Y$4,'TD SOP+PROFORM MOD'!$B$2:$AD$2,0)+1,0),0)+IFERROR(VLOOKUP($A218,'TD SOP+PROFORM MOD'!$A$5:$AD$750,MATCH(Y$2,'TD SOP+PROFORM MOD'!$B$2:$AD$2,0)+1,0),0)</f>
        <v>0</v>
      </c>
      <c r="Z218" s="26" t="str">
        <f t="shared" si="61"/>
        <v/>
      </c>
      <c r="AA218" s="25">
        <f>IFERROR(VLOOKUP($A218,'TD SOP+PROFORM MOD'!$A$5:$AD$750,MATCH(AA$4,'TD SOP+PROFORM MOD'!$B$2:$AD$2,0)+1,0),0)+IFERROR(VLOOKUP($A218,'TD SOP+PROFORM MOD'!$A$5:$AD$750,MATCH(AA$2,'TD SOP+PROFORM MOD'!$B$2:$AD$2,0)+1,0),0)</f>
        <v>0</v>
      </c>
      <c r="AB218" s="25">
        <f>IFERROR(VLOOKUP($A218,'TD SOP+PROFORM MOD'!$A$5:$AD$750,MATCH(AB$4,'TD SOP+PROFORM MOD'!$B$2:$AD$2,0)+1,0),0)+IFERROR(VLOOKUP($A218,'TD SOP+PROFORM MOD'!$A$5:$AD$750,MATCH(AB$2,'TD SOP+PROFORM MOD'!$B$2:$AD$2,0)+1,0),0)</f>
        <v>0</v>
      </c>
      <c r="AC218" s="26" t="str">
        <f t="shared" si="62"/>
        <v/>
      </c>
      <c r="AD218" s="25">
        <f>IFERROR(VLOOKUP($A218,'TD SOP+PROFORM MOD'!$A$5:$AD$750,MATCH(AD$4,'TD SOP+PROFORM MOD'!$B$2:$AD$2,0)+1,0),0)+IFERROR(VLOOKUP($A218,'TD SOP+PROFORM MOD'!$A$5:$AD$750,MATCH(AD$2,'TD SOP+PROFORM MOD'!$B$2:$AD$2,0)+1,0),0)</f>
        <v>0</v>
      </c>
      <c r="AE218" s="25">
        <f>IFERROR(VLOOKUP($A218,'TD SOP+PROFORM MOD'!$A$5:$AD$750,MATCH(AE$4,'TD SOP+PROFORM MOD'!$B$2:$AD$2,0)+1,0),0)+IFERROR(VLOOKUP($A218,'TD SOP+PROFORM MOD'!$A$5:$AD$750,MATCH(AE$2,'TD SOP+PROFORM MOD'!$B$2:$AD$2,0)+1,0),0)</f>
        <v>0</v>
      </c>
      <c r="AF218" s="26" t="str">
        <f t="shared" si="63"/>
        <v/>
      </c>
      <c r="AG218" s="25">
        <f>IFERROR(VLOOKUP($A218,'TD SOP+PROFORM MOD'!$A$5:$AD$750,MATCH(AG$4,'TD SOP+PROFORM MOD'!$B$2:$AD$2,0)+1,0),0)+IFERROR(VLOOKUP($A218,'TD SOP+PROFORM MOD'!$A$5:$AD$750,MATCH(AG$2,'TD SOP+PROFORM MOD'!$B$2:$AD$2,0)+1,0),0)</f>
        <v>0</v>
      </c>
      <c r="AH218" s="25">
        <f>IFERROR(VLOOKUP($A218,'TD SOP+PROFORM MOD'!$A$5:$AD$750,MATCH(AH$4,'TD SOP+PROFORM MOD'!$B$2:$AD$2,0)+1,0),0)+IFERROR(VLOOKUP($A218,'TD SOP+PROFORM MOD'!$A$5:$AD$750,MATCH(AH$2,'TD SOP+PROFORM MOD'!$B$2:$AD$2,0)+1,0),0)</f>
        <v>0</v>
      </c>
      <c r="AI218" s="26" t="str">
        <f t="shared" si="64"/>
        <v/>
      </c>
      <c r="AJ218" s="25">
        <f>IFERROR(VLOOKUP($A218,'TD SOP+PROFORM MOD'!$A$5:$AD$750,MATCH(AJ$4,'TD SOP+PROFORM MOD'!$B$2:$AD$2,0)+1,0),0)+IFERROR(VLOOKUP($A218,'TD SOP+PROFORM MOD'!$A$5:$AD$750,MATCH(AJ$2,'TD SOP+PROFORM MOD'!$B$2:$AD$2,0)+1,0),0)</f>
        <v>0</v>
      </c>
      <c r="AK218" s="25">
        <f>IFERROR(VLOOKUP($A218,'TD SOP+PROFORM MOD'!$A$5:$AD$750,MATCH(AK$4,'TD SOP+PROFORM MOD'!$B$2:$AD$2,0)+1,0),0)+IFERROR(VLOOKUP($A218,'TD SOP+PROFORM MOD'!$A$5:$AD$750,MATCH(AK$2,'TD SOP+PROFORM MOD'!$B$2:$AD$2,0)+1,0),0)</f>
        <v>0</v>
      </c>
      <c r="AL218" s="26" t="str">
        <f t="shared" si="65"/>
        <v/>
      </c>
      <c r="AM218" s="25">
        <f t="shared" si="67"/>
        <v>0</v>
      </c>
      <c r="AN218" s="25">
        <f t="shared" si="67"/>
        <v>0</v>
      </c>
      <c r="AO218" s="26" t="str">
        <f t="shared" si="66"/>
        <v/>
      </c>
      <c r="AR218" s="25">
        <f>SUMIF('B&amp;S YTD LFY'!B:B,"="&amp;A218,'B&amp;S YTD LFY'!C:C)</f>
        <v>0</v>
      </c>
      <c r="AS218" s="25">
        <f t="shared" si="68"/>
        <v>0</v>
      </c>
      <c r="AT218" s="25"/>
    </row>
    <row r="219" spans="1:46" x14ac:dyDescent="0.35">
      <c r="A219" s="24">
        <f>IF(AND('TD SOP+PROFORM MOD'!A216&lt;&gt;"",'TD SOP+PROFORM MOD'!A216&lt;&gt;"TOTAL"),'TD SOP+PROFORM MOD'!A216,0)</f>
        <v>0</v>
      </c>
      <c r="C219" s="25" t="str">
        <f>IFERROR(VLOOKUP($A219,'TD SOP+PROFORM MOD'!$A$5:$AD$750,MATCH(C$4,'TD SOP+PROFORM MOD'!$B$2:$AT$2,0)+1,0),"")</f>
        <v/>
      </c>
      <c r="D219" s="25" t="str">
        <f>IFERROR(VLOOKUP($A219,'TD SOP+PROFORM MOD'!$A$5:$AD$750,MATCH(D$4,'TD SOP+PROFORM MOD'!$B$2:$AT$2,0)+1,0),"")</f>
        <v/>
      </c>
      <c r="E219" s="26" t="str">
        <f t="shared" si="54"/>
        <v/>
      </c>
      <c r="F219" s="25" t="str">
        <f>IFERROR(VLOOKUP($A219,'TD SOP+PROFORM MOD'!$A$5:$AD$750,MATCH(F$4,'TD SOP+PROFORM MOD'!$B$2:$AT$2,0)+1,0),"")</f>
        <v/>
      </c>
      <c r="G219" s="25" t="str">
        <f>IFERROR(VLOOKUP($A219,'TD SOP+PROFORM MOD'!$A$5:$AD$750,MATCH(G$4,'TD SOP+PROFORM MOD'!$B$2:$AT$2,0)+1,0),"")</f>
        <v/>
      </c>
      <c r="H219" s="26" t="str">
        <f t="shared" si="55"/>
        <v/>
      </c>
      <c r="I219" s="25" t="str">
        <f>IFERROR(VLOOKUP($A219,'TD SOP+PROFORM MOD'!$A$5:$AD$750,MATCH(I$4,'TD SOP+PROFORM MOD'!$B$2:$AT$2,0)+1,0),"")</f>
        <v/>
      </c>
      <c r="J219" s="25" t="str">
        <f>IFERROR(VLOOKUP($A219,'TD SOP+PROFORM MOD'!$A$5:$AD$750,MATCH(J$4,'TD SOP+PROFORM MOD'!$B$2:$AT$2,0)+1,0),"")</f>
        <v/>
      </c>
      <c r="K219" s="26" t="str">
        <f t="shared" si="56"/>
        <v/>
      </c>
      <c r="L219" s="25" t="str">
        <f>IFERROR(VLOOKUP($A219,'TD SOP+PROFORM MOD'!$A$5:$AD$750,MATCH(L$4,'TD SOP+PROFORM MOD'!$B$2:$AT$2,0)+1,0),"")</f>
        <v/>
      </c>
      <c r="M219" s="25" t="str">
        <f>IFERROR(VLOOKUP($A219,'TD SOP+PROFORM MOD'!$A$5:$AD$750,MATCH(M$4,'TD SOP+PROFORM MOD'!$B$2:$AT$2,0)+1,0),"")</f>
        <v/>
      </c>
      <c r="N219" s="26" t="str">
        <f t="shared" si="57"/>
        <v/>
      </c>
      <c r="O219" s="25">
        <f>IFERROR(VLOOKUP($A219,'TD SOP+PROFORM MOD'!$A$5:$AD$750,MATCH(O$4,'TD SOP+PROFORM MOD'!$B$2:$AD$2,0)+1,0),0)+IFERROR(VLOOKUP($A219,'TD SOP+PROFORM MOD'!$A$5:$AD$750,MATCH(O$2,'TD SOP+PROFORM MOD'!$B$2:$AD$2,0)+1,0),0)</f>
        <v>0</v>
      </c>
      <c r="P219" s="25">
        <f>IFERROR(VLOOKUP($A219,'TD SOP+PROFORM MOD'!$A$5:$AD$750,MATCH(P$4,'TD SOP+PROFORM MOD'!$B$2:$AD$2,0)+1,0),0)+IFERROR(VLOOKUP($A219,'TD SOP+PROFORM MOD'!$A$5:$AD$750,MATCH(P$2,'TD SOP+PROFORM MOD'!$B$2:$AD$2,0)+1,0),0)</f>
        <v>0</v>
      </c>
      <c r="Q219" s="26" t="str">
        <f t="shared" si="58"/>
        <v/>
      </c>
      <c r="R219" s="25">
        <f>IFERROR(VLOOKUP($A219,'TD SOP+PROFORM MOD'!$A$5:$AD$750,MATCH(R$4,'TD SOP+PROFORM MOD'!$B$2:$AD$2,0)+1,0),0)+IFERROR(VLOOKUP($A219,'TD SOP+PROFORM MOD'!$A$5:$AD$750,MATCH(R$2,'TD SOP+PROFORM MOD'!$B$2:$AD$2,0)+1,0),0)</f>
        <v>0</v>
      </c>
      <c r="S219" s="25">
        <f>IFERROR(VLOOKUP($A219,'TD SOP+PROFORM MOD'!$A$5:$AD$750,MATCH(S$4,'TD SOP+PROFORM MOD'!$B$2:$AD$2,0)+1,0),0)+IFERROR(VLOOKUP($A219,'TD SOP+PROFORM MOD'!$A$5:$AD$750,MATCH(S$2,'TD SOP+PROFORM MOD'!$B$2:$AD$2,0)+1,0),0)</f>
        <v>0</v>
      </c>
      <c r="T219" s="26" t="str">
        <f t="shared" si="59"/>
        <v/>
      </c>
      <c r="U219" s="25">
        <f>IFERROR(VLOOKUP($A219,'TD SOP+PROFORM MOD'!$A$5:$AD$750,MATCH(U$4,'TD SOP+PROFORM MOD'!$B$2:$AD$2,0)+1,0),0)+IFERROR(VLOOKUP($A219,'TD SOP+PROFORM MOD'!$A$5:$AD$750,MATCH(U$2,'TD SOP+PROFORM MOD'!$B$2:$AD$2,0)+1,0),0)</f>
        <v>0</v>
      </c>
      <c r="V219" s="25">
        <f>IFERROR(VLOOKUP($A219,'TD SOP+PROFORM MOD'!$A$5:$AD$750,MATCH(V$4,'TD SOP+PROFORM MOD'!$B$2:$AD$2,0)+1,0),0)+IFERROR(VLOOKUP($A219,'TD SOP+PROFORM MOD'!$A$5:$AD$750,MATCH(V$2,'TD SOP+PROFORM MOD'!$B$2:$AD$2,0)+1,0),0)</f>
        <v>0</v>
      </c>
      <c r="W219" s="26" t="str">
        <f t="shared" si="60"/>
        <v/>
      </c>
      <c r="X219" s="25">
        <f>IFERROR(VLOOKUP($A219,'TD SOP+PROFORM MOD'!$A$5:$AD$750,MATCH(X$4,'TD SOP+PROFORM MOD'!$B$2:$AD$2,0)+1,0),0)+IFERROR(VLOOKUP($A219,'TD SOP+PROFORM MOD'!$A$5:$AD$750,MATCH(X$2,'TD SOP+PROFORM MOD'!$B$2:$AD$2,0)+1,0),0)</f>
        <v>0</v>
      </c>
      <c r="Y219" s="25">
        <f>IFERROR(VLOOKUP($A219,'TD SOP+PROFORM MOD'!$A$5:$AD$750,MATCH(Y$4,'TD SOP+PROFORM MOD'!$B$2:$AD$2,0)+1,0),0)+IFERROR(VLOOKUP($A219,'TD SOP+PROFORM MOD'!$A$5:$AD$750,MATCH(Y$2,'TD SOP+PROFORM MOD'!$B$2:$AD$2,0)+1,0),0)</f>
        <v>0</v>
      </c>
      <c r="Z219" s="26" t="str">
        <f t="shared" si="61"/>
        <v/>
      </c>
      <c r="AA219" s="25">
        <f>IFERROR(VLOOKUP($A219,'TD SOP+PROFORM MOD'!$A$5:$AD$750,MATCH(AA$4,'TD SOP+PROFORM MOD'!$B$2:$AD$2,0)+1,0),0)+IFERROR(VLOOKUP($A219,'TD SOP+PROFORM MOD'!$A$5:$AD$750,MATCH(AA$2,'TD SOP+PROFORM MOD'!$B$2:$AD$2,0)+1,0),0)</f>
        <v>0</v>
      </c>
      <c r="AB219" s="25">
        <f>IFERROR(VLOOKUP($A219,'TD SOP+PROFORM MOD'!$A$5:$AD$750,MATCH(AB$4,'TD SOP+PROFORM MOD'!$B$2:$AD$2,0)+1,0),0)+IFERROR(VLOOKUP($A219,'TD SOP+PROFORM MOD'!$A$5:$AD$750,MATCH(AB$2,'TD SOP+PROFORM MOD'!$B$2:$AD$2,0)+1,0),0)</f>
        <v>0</v>
      </c>
      <c r="AC219" s="26" t="str">
        <f t="shared" si="62"/>
        <v/>
      </c>
      <c r="AD219" s="25">
        <f>IFERROR(VLOOKUP($A219,'TD SOP+PROFORM MOD'!$A$5:$AD$750,MATCH(AD$4,'TD SOP+PROFORM MOD'!$B$2:$AD$2,0)+1,0),0)+IFERROR(VLOOKUP($A219,'TD SOP+PROFORM MOD'!$A$5:$AD$750,MATCH(AD$2,'TD SOP+PROFORM MOD'!$B$2:$AD$2,0)+1,0),0)</f>
        <v>0</v>
      </c>
      <c r="AE219" s="25">
        <f>IFERROR(VLOOKUP($A219,'TD SOP+PROFORM MOD'!$A$5:$AD$750,MATCH(AE$4,'TD SOP+PROFORM MOD'!$B$2:$AD$2,0)+1,0),0)+IFERROR(VLOOKUP($A219,'TD SOP+PROFORM MOD'!$A$5:$AD$750,MATCH(AE$2,'TD SOP+PROFORM MOD'!$B$2:$AD$2,0)+1,0),0)</f>
        <v>0</v>
      </c>
      <c r="AF219" s="26" t="str">
        <f t="shared" si="63"/>
        <v/>
      </c>
      <c r="AG219" s="25">
        <f>IFERROR(VLOOKUP($A219,'TD SOP+PROFORM MOD'!$A$5:$AD$750,MATCH(AG$4,'TD SOP+PROFORM MOD'!$B$2:$AD$2,0)+1,0),0)+IFERROR(VLOOKUP($A219,'TD SOP+PROFORM MOD'!$A$5:$AD$750,MATCH(AG$2,'TD SOP+PROFORM MOD'!$B$2:$AD$2,0)+1,0),0)</f>
        <v>0</v>
      </c>
      <c r="AH219" s="25">
        <f>IFERROR(VLOOKUP($A219,'TD SOP+PROFORM MOD'!$A$5:$AD$750,MATCH(AH$4,'TD SOP+PROFORM MOD'!$B$2:$AD$2,0)+1,0),0)+IFERROR(VLOOKUP($A219,'TD SOP+PROFORM MOD'!$A$5:$AD$750,MATCH(AH$2,'TD SOP+PROFORM MOD'!$B$2:$AD$2,0)+1,0),0)</f>
        <v>0</v>
      </c>
      <c r="AI219" s="26" t="str">
        <f t="shared" si="64"/>
        <v/>
      </c>
      <c r="AJ219" s="25">
        <f>IFERROR(VLOOKUP($A219,'TD SOP+PROFORM MOD'!$A$5:$AD$750,MATCH(AJ$4,'TD SOP+PROFORM MOD'!$B$2:$AD$2,0)+1,0),0)+IFERROR(VLOOKUP($A219,'TD SOP+PROFORM MOD'!$A$5:$AD$750,MATCH(AJ$2,'TD SOP+PROFORM MOD'!$B$2:$AD$2,0)+1,0),0)</f>
        <v>0</v>
      </c>
      <c r="AK219" s="25">
        <f>IFERROR(VLOOKUP($A219,'TD SOP+PROFORM MOD'!$A$5:$AD$750,MATCH(AK$4,'TD SOP+PROFORM MOD'!$B$2:$AD$2,0)+1,0),0)+IFERROR(VLOOKUP($A219,'TD SOP+PROFORM MOD'!$A$5:$AD$750,MATCH(AK$2,'TD SOP+PROFORM MOD'!$B$2:$AD$2,0)+1,0),0)</f>
        <v>0</v>
      </c>
      <c r="AL219" s="26" t="str">
        <f t="shared" si="65"/>
        <v/>
      </c>
      <c r="AM219" s="25">
        <f t="shared" si="67"/>
        <v>0</v>
      </c>
      <c r="AN219" s="25">
        <f t="shared" si="67"/>
        <v>0</v>
      </c>
      <c r="AO219" s="26" t="str">
        <f t="shared" si="66"/>
        <v/>
      </c>
      <c r="AR219" s="25">
        <f>SUMIF('B&amp;S YTD LFY'!B:B,"="&amp;A219,'B&amp;S YTD LFY'!C:C)</f>
        <v>0</v>
      </c>
      <c r="AS219" s="25">
        <f t="shared" si="68"/>
        <v>0</v>
      </c>
      <c r="AT219" s="25"/>
    </row>
    <row r="220" spans="1:46" x14ac:dyDescent="0.35">
      <c r="A220" s="24">
        <f>IF(AND('TD SOP+PROFORM MOD'!A217&lt;&gt;"",'TD SOP+PROFORM MOD'!A217&lt;&gt;"TOTAL"),'TD SOP+PROFORM MOD'!A217,0)</f>
        <v>0</v>
      </c>
      <c r="C220" s="25" t="str">
        <f>IFERROR(VLOOKUP($A220,'TD SOP+PROFORM MOD'!$A$5:$AD$750,MATCH(C$4,'TD SOP+PROFORM MOD'!$B$2:$AT$2,0)+1,0),"")</f>
        <v/>
      </c>
      <c r="D220" s="25" t="str">
        <f>IFERROR(VLOOKUP($A220,'TD SOP+PROFORM MOD'!$A$5:$AD$750,MATCH(D$4,'TD SOP+PROFORM MOD'!$B$2:$AT$2,0)+1,0),"")</f>
        <v/>
      </c>
      <c r="E220" s="26" t="str">
        <f t="shared" si="54"/>
        <v/>
      </c>
      <c r="F220" s="25" t="str">
        <f>IFERROR(VLOOKUP($A220,'TD SOP+PROFORM MOD'!$A$5:$AD$750,MATCH(F$4,'TD SOP+PROFORM MOD'!$B$2:$AT$2,0)+1,0),"")</f>
        <v/>
      </c>
      <c r="G220" s="25" t="str">
        <f>IFERROR(VLOOKUP($A220,'TD SOP+PROFORM MOD'!$A$5:$AD$750,MATCH(G$4,'TD SOP+PROFORM MOD'!$B$2:$AT$2,0)+1,0),"")</f>
        <v/>
      </c>
      <c r="H220" s="26" t="str">
        <f t="shared" si="55"/>
        <v/>
      </c>
      <c r="I220" s="25" t="str">
        <f>IFERROR(VLOOKUP($A220,'TD SOP+PROFORM MOD'!$A$5:$AD$750,MATCH(I$4,'TD SOP+PROFORM MOD'!$B$2:$AT$2,0)+1,0),"")</f>
        <v/>
      </c>
      <c r="J220" s="25" t="str">
        <f>IFERROR(VLOOKUP($A220,'TD SOP+PROFORM MOD'!$A$5:$AD$750,MATCH(J$4,'TD SOP+PROFORM MOD'!$B$2:$AT$2,0)+1,0),"")</f>
        <v/>
      </c>
      <c r="K220" s="26" t="str">
        <f t="shared" si="56"/>
        <v/>
      </c>
      <c r="L220" s="25" t="str">
        <f>IFERROR(VLOOKUP($A220,'TD SOP+PROFORM MOD'!$A$5:$AD$750,MATCH(L$4,'TD SOP+PROFORM MOD'!$B$2:$AT$2,0)+1,0),"")</f>
        <v/>
      </c>
      <c r="M220" s="25" t="str">
        <f>IFERROR(VLOOKUP($A220,'TD SOP+PROFORM MOD'!$A$5:$AD$750,MATCH(M$4,'TD SOP+PROFORM MOD'!$B$2:$AT$2,0)+1,0),"")</f>
        <v/>
      </c>
      <c r="N220" s="26" t="str">
        <f t="shared" si="57"/>
        <v/>
      </c>
      <c r="O220" s="25">
        <f>IFERROR(VLOOKUP($A220,'TD SOP+PROFORM MOD'!$A$5:$AD$750,MATCH(O$4,'TD SOP+PROFORM MOD'!$B$2:$AD$2,0)+1,0),0)+IFERROR(VLOOKUP($A220,'TD SOP+PROFORM MOD'!$A$5:$AD$750,MATCH(O$2,'TD SOP+PROFORM MOD'!$B$2:$AD$2,0)+1,0),0)</f>
        <v>0</v>
      </c>
      <c r="P220" s="25">
        <f>IFERROR(VLOOKUP($A220,'TD SOP+PROFORM MOD'!$A$5:$AD$750,MATCH(P$4,'TD SOP+PROFORM MOD'!$B$2:$AD$2,0)+1,0),0)+IFERROR(VLOOKUP($A220,'TD SOP+PROFORM MOD'!$A$5:$AD$750,MATCH(P$2,'TD SOP+PROFORM MOD'!$B$2:$AD$2,0)+1,0),0)</f>
        <v>0</v>
      </c>
      <c r="Q220" s="26" t="str">
        <f t="shared" si="58"/>
        <v/>
      </c>
      <c r="R220" s="25">
        <f>IFERROR(VLOOKUP($A220,'TD SOP+PROFORM MOD'!$A$5:$AD$750,MATCH(R$4,'TD SOP+PROFORM MOD'!$B$2:$AD$2,0)+1,0),0)+IFERROR(VLOOKUP($A220,'TD SOP+PROFORM MOD'!$A$5:$AD$750,MATCH(R$2,'TD SOP+PROFORM MOD'!$B$2:$AD$2,0)+1,0),0)</f>
        <v>0</v>
      </c>
      <c r="S220" s="25">
        <f>IFERROR(VLOOKUP($A220,'TD SOP+PROFORM MOD'!$A$5:$AD$750,MATCH(S$4,'TD SOP+PROFORM MOD'!$B$2:$AD$2,0)+1,0),0)+IFERROR(VLOOKUP($A220,'TD SOP+PROFORM MOD'!$A$5:$AD$750,MATCH(S$2,'TD SOP+PROFORM MOD'!$B$2:$AD$2,0)+1,0),0)</f>
        <v>0</v>
      </c>
      <c r="T220" s="26" t="str">
        <f t="shared" si="59"/>
        <v/>
      </c>
      <c r="U220" s="25">
        <f>IFERROR(VLOOKUP($A220,'TD SOP+PROFORM MOD'!$A$5:$AD$750,MATCH(U$4,'TD SOP+PROFORM MOD'!$B$2:$AD$2,0)+1,0),0)+IFERROR(VLOOKUP($A220,'TD SOP+PROFORM MOD'!$A$5:$AD$750,MATCH(U$2,'TD SOP+PROFORM MOD'!$B$2:$AD$2,0)+1,0),0)</f>
        <v>0</v>
      </c>
      <c r="V220" s="25">
        <f>IFERROR(VLOOKUP($A220,'TD SOP+PROFORM MOD'!$A$5:$AD$750,MATCH(V$4,'TD SOP+PROFORM MOD'!$B$2:$AD$2,0)+1,0),0)+IFERROR(VLOOKUP($A220,'TD SOP+PROFORM MOD'!$A$5:$AD$750,MATCH(V$2,'TD SOP+PROFORM MOD'!$B$2:$AD$2,0)+1,0),0)</f>
        <v>0</v>
      </c>
      <c r="W220" s="26" t="str">
        <f t="shared" si="60"/>
        <v/>
      </c>
      <c r="X220" s="25">
        <f>IFERROR(VLOOKUP($A220,'TD SOP+PROFORM MOD'!$A$5:$AD$750,MATCH(X$4,'TD SOP+PROFORM MOD'!$B$2:$AD$2,0)+1,0),0)+IFERROR(VLOOKUP($A220,'TD SOP+PROFORM MOD'!$A$5:$AD$750,MATCH(X$2,'TD SOP+PROFORM MOD'!$B$2:$AD$2,0)+1,0),0)</f>
        <v>0</v>
      </c>
      <c r="Y220" s="25">
        <f>IFERROR(VLOOKUP($A220,'TD SOP+PROFORM MOD'!$A$5:$AD$750,MATCH(Y$4,'TD SOP+PROFORM MOD'!$B$2:$AD$2,0)+1,0),0)+IFERROR(VLOOKUP($A220,'TD SOP+PROFORM MOD'!$A$5:$AD$750,MATCH(Y$2,'TD SOP+PROFORM MOD'!$B$2:$AD$2,0)+1,0),0)</f>
        <v>0</v>
      </c>
      <c r="Z220" s="26" t="str">
        <f t="shared" si="61"/>
        <v/>
      </c>
      <c r="AA220" s="25">
        <f>IFERROR(VLOOKUP($A220,'TD SOP+PROFORM MOD'!$A$5:$AD$750,MATCH(AA$4,'TD SOP+PROFORM MOD'!$B$2:$AD$2,0)+1,0),0)+IFERROR(VLOOKUP($A220,'TD SOP+PROFORM MOD'!$A$5:$AD$750,MATCH(AA$2,'TD SOP+PROFORM MOD'!$B$2:$AD$2,0)+1,0),0)</f>
        <v>0</v>
      </c>
      <c r="AB220" s="25">
        <f>IFERROR(VLOOKUP($A220,'TD SOP+PROFORM MOD'!$A$5:$AD$750,MATCH(AB$4,'TD SOP+PROFORM MOD'!$B$2:$AD$2,0)+1,0),0)+IFERROR(VLOOKUP($A220,'TD SOP+PROFORM MOD'!$A$5:$AD$750,MATCH(AB$2,'TD SOP+PROFORM MOD'!$B$2:$AD$2,0)+1,0),0)</f>
        <v>0</v>
      </c>
      <c r="AC220" s="26" t="str">
        <f t="shared" si="62"/>
        <v/>
      </c>
      <c r="AD220" s="25">
        <f>IFERROR(VLOOKUP($A220,'TD SOP+PROFORM MOD'!$A$5:$AD$750,MATCH(AD$4,'TD SOP+PROFORM MOD'!$B$2:$AD$2,0)+1,0),0)+IFERROR(VLOOKUP($A220,'TD SOP+PROFORM MOD'!$A$5:$AD$750,MATCH(AD$2,'TD SOP+PROFORM MOD'!$B$2:$AD$2,0)+1,0),0)</f>
        <v>0</v>
      </c>
      <c r="AE220" s="25">
        <f>IFERROR(VLOOKUP($A220,'TD SOP+PROFORM MOD'!$A$5:$AD$750,MATCH(AE$4,'TD SOP+PROFORM MOD'!$B$2:$AD$2,0)+1,0),0)+IFERROR(VLOOKUP($A220,'TD SOP+PROFORM MOD'!$A$5:$AD$750,MATCH(AE$2,'TD SOP+PROFORM MOD'!$B$2:$AD$2,0)+1,0),0)</f>
        <v>0</v>
      </c>
      <c r="AF220" s="26" t="str">
        <f t="shared" si="63"/>
        <v/>
      </c>
      <c r="AG220" s="25">
        <f>IFERROR(VLOOKUP($A220,'TD SOP+PROFORM MOD'!$A$5:$AD$750,MATCH(AG$4,'TD SOP+PROFORM MOD'!$B$2:$AD$2,0)+1,0),0)+IFERROR(VLOOKUP($A220,'TD SOP+PROFORM MOD'!$A$5:$AD$750,MATCH(AG$2,'TD SOP+PROFORM MOD'!$B$2:$AD$2,0)+1,0),0)</f>
        <v>0</v>
      </c>
      <c r="AH220" s="25">
        <f>IFERROR(VLOOKUP($A220,'TD SOP+PROFORM MOD'!$A$5:$AD$750,MATCH(AH$4,'TD SOP+PROFORM MOD'!$B$2:$AD$2,0)+1,0),0)+IFERROR(VLOOKUP($A220,'TD SOP+PROFORM MOD'!$A$5:$AD$750,MATCH(AH$2,'TD SOP+PROFORM MOD'!$B$2:$AD$2,0)+1,0),0)</f>
        <v>0</v>
      </c>
      <c r="AI220" s="26" t="str">
        <f t="shared" si="64"/>
        <v/>
      </c>
      <c r="AJ220" s="25">
        <f>IFERROR(VLOOKUP($A220,'TD SOP+PROFORM MOD'!$A$5:$AD$750,MATCH(AJ$4,'TD SOP+PROFORM MOD'!$B$2:$AD$2,0)+1,0),0)+IFERROR(VLOOKUP($A220,'TD SOP+PROFORM MOD'!$A$5:$AD$750,MATCH(AJ$2,'TD SOP+PROFORM MOD'!$B$2:$AD$2,0)+1,0),0)</f>
        <v>0</v>
      </c>
      <c r="AK220" s="25">
        <f>IFERROR(VLOOKUP($A220,'TD SOP+PROFORM MOD'!$A$5:$AD$750,MATCH(AK$4,'TD SOP+PROFORM MOD'!$B$2:$AD$2,0)+1,0),0)+IFERROR(VLOOKUP($A220,'TD SOP+PROFORM MOD'!$A$5:$AD$750,MATCH(AK$2,'TD SOP+PROFORM MOD'!$B$2:$AD$2,0)+1,0),0)</f>
        <v>0</v>
      </c>
      <c r="AL220" s="26" t="str">
        <f t="shared" si="65"/>
        <v/>
      </c>
      <c r="AM220" s="25">
        <f t="shared" si="67"/>
        <v>0</v>
      </c>
      <c r="AN220" s="25">
        <f t="shared" si="67"/>
        <v>0</v>
      </c>
      <c r="AO220" s="26" t="str">
        <f t="shared" si="66"/>
        <v/>
      </c>
      <c r="AR220" s="25">
        <f>SUMIF('B&amp;S YTD LFY'!B:B,"="&amp;A220,'B&amp;S YTD LFY'!C:C)</f>
        <v>0</v>
      </c>
      <c r="AS220" s="25">
        <f t="shared" si="68"/>
        <v>0</v>
      </c>
      <c r="AT220" s="25"/>
    </row>
    <row r="221" spans="1:46" x14ac:dyDescent="0.35">
      <c r="A221" s="24">
        <f>IF(AND('TD SOP+PROFORM MOD'!A218&lt;&gt;"",'TD SOP+PROFORM MOD'!A218&lt;&gt;"TOTAL"),'TD SOP+PROFORM MOD'!A218,0)</f>
        <v>0</v>
      </c>
      <c r="C221" s="25" t="str">
        <f>IFERROR(VLOOKUP($A221,'TD SOP+PROFORM MOD'!$A$5:$AD$750,MATCH(C$4,'TD SOP+PROFORM MOD'!$B$2:$AT$2,0)+1,0),"")</f>
        <v/>
      </c>
      <c r="D221" s="25" t="str">
        <f>IFERROR(VLOOKUP($A221,'TD SOP+PROFORM MOD'!$A$5:$AD$750,MATCH(D$4,'TD SOP+PROFORM MOD'!$B$2:$AT$2,0)+1,0),"")</f>
        <v/>
      </c>
      <c r="E221" s="26" t="str">
        <f t="shared" si="54"/>
        <v/>
      </c>
      <c r="F221" s="25" t="str">
        <f>IFERROR(VLOOKUP($A221,'TD SOP+PROFORM MOD'!$A$5:$AD$750,MATCH(F$4,'TD SOP+PROFORM MOD'!$B$2:$AT$2,0)+1,0),"")</f>
        <v/>
      </c>
      <c r="G221" s="25" t="str">
        <f>IFERROR(VLOOKUP($A221,'TD SOP+PROFORM MOD'!$A$5:$AD$750,MATCH(G$4,'TD SOP+PROFORM MOD'!$B$2:$AT$2,0)+1,0),"")</f>
        <v/>
      </c>
      <c r="H221" s="26" t="str">
        <f t="shared" si="55"/>
        <v/>
      </c>
      <c r="I221" s="25" t="str">
        <f>IFERROR(VLOOKUP($A221,'TD SOP+PROFORM MOD'!$A$5:$AD$750,MATCH(I$4,'TD SOP+PROFORM MOD'!$B$2:$AT$2,0)+1,0),"")</f>
        <v/>
      </c>
      <c r="J221" s="25" t="str">
        <f>IFERROR(VLOOKUP($A221,'TD SOP+PROFORM MOD'!$A$5:$AD$750,MATCH(J$4,'TD SOP+PROFORM MOD'!$B$2:$AT$2,0)+1,0),"")</f>
        <v/>
      </c>
      <c r="K221" s="26" t="str">
        <f t="shared" si="56"/>
        <v/>
      </c>
      <c r="L221" s="25" t="str">
        <f>IFERROR(VLOOKUP($A221,'TD SOP+PROFORM MOD'!$A$5:$AD$750,MATCH(L$4,'TD SOP+PROFORM MOD'!$B$2:$AT$2,0)+1,0),"")</f>
        <v/>
      </c>
      <c r="M221" s="25" t="str">
        <f>IFERROR(VLOOKUP($A221,'TD SOP+PROFORM MOD'!$A$5:$AD$750,MATCH(M$4,'TD SOP+PROFORM MOD'!$B$2:$AT$2,0)+1,0),"")</f>
        <v/>
      </c>
      <c r="N221" s="26" t="str">
        <f t="shared" si="57"/>
        <v/>
      </c>
      <c r="O221" s="25">
        <f>IFERROR(VLOOKUP($A221,'TD SOP+PROFORM MOD'!$A$5:$AD$750,MATCH(O$4,'TD SOP+PROFORM MOD'!$B$2:$AD$2,0)+1,0),0)+IFERROR(VLOOKUP($A221,'TD SOP+PROFORM MOD'!$A$5:$AD$750,MATCH(O$2,'TD SOP+PROFORM MOD'!$B$2:$AD$2,0)+1,0),0)</f>
        <v>0</v>
      </c>
      <c r="P221" s="25">
        <f>IFERROR(VLOOKUP($A221,'TD SOP+PROFORM MOD'!$A$5:$AD$750,MATCH(P$4,'TD SOP+PROFORM MOD'!$B$2:$AD$2,0)+1,0),0)+IFERROR(VLOOKUP($A221,'TD SOP+PROFORM MOD'!$A$5:$AD$750,MATCH(P$2,'TD SOP+PROFORM MOD'!$B$2:$AD$2,0)+1,0),0)</f>
        <v>0</v>
      </c>
      <c r="Q221" s="26" t="str">
        <f t="shared" si="58"/>
        <v/>
      </c>
      <c r="R221" s="25">
        <f>IFERROR(VLOOKUP($A221,'TD SOP+PROFORM MOD'!$A$5:$AD$750,MATCH(R$4,'TD SOP+PROFORM MOD'!$B$2:$AD$2,0)+1,0),0)+IFERROR(VLOOKUP($A221,'TD SOP+PROFORM MOD'!$A$5:$AD$750,MATCH(R$2,'TD SOP+PROFORM MOD'!$B$2:$AD$2,0)+1,0),0)</f>
        <v>0</v>
      </c>
      <c r="S221" s="25">
        <f>IFERROR(VLOOKUP($A221,'TD SOP+PROFORM MOD'!$A$5:$AD$750,MATCH(S$4,'TD SOP+PROFORM MOD'!$B$2:$AD$2,0)+1,0),0)+IFERROR(VLOOKUP($A221,'TD SOP+PROFORM MOD'!$A$5:$AD$750,MATCH(S$2,'TD SOP+PROFORM MOD'!$B$2:$AD$2,0)+1,0),0)</f>
        <v>0</v>
      </c>
      <c r="T221" s="26" t="str">
        <f t="shared" si="59"/>
        <v/>
      </c>
      <c r="U221" s="25">
        <f>IFERROR(VLOOKUP($A221,'TD SOP+PROFORM MOD'!$A$5:$AD$750,MATCH(U$4,'TD SOP+PROFORM MOD'!$B$2:$AD$2,0)+1,0),0)+IFERROR(VLOOKUP($A221,'TD SOP+PROFORM MOD'!$A$5:$AD$750,MATCH(U$2,'TD SOP+PROFORM MOD'!$B$2:$AD$2,0)+1,0),0)</f>
        <v>0</v>
      </c>
      <c r="V221" s="25">
        <f>IFERROR(VLOOKUP($A221,'TD SOP+PROFORM MOD'!$A$5:$AD$750,MATCH(V$4,'TD SOP+PROFORM MOD'!$B$2:$AD$2,0)+1,0),0)+IFERROR(VLOOKUP($A221,'TD SOP+PROFORM MOD'!$A$5:$AD$750,MATCH(V$2,'TD SOP+PROFORM MOD'!$B$2:$AD$2,0)+1,0),0)</f>
        <v>0</v>
      </c>
      <c r="W221" s="26" t="str">
        <f t="shared" si="60"/>
        <v/>
      </c>
      <c r="X221" s="25">
        <f>IFERROR(VLOOKUP($A221,'TD SOP+PROFORM MOD'!$A$5:$AD$750,MATCH(X$4,'TD SOP+PROFORM MOD'!$B$2:$AD$2,0)+1,0),0)+IFERROR(VLOOKUP($A221,'TD SOP+PROFORM MOD'!$A$5:$AD$750,MATCH(X$2,'TD SOP+PROFORM MOD'!$B$2:$AD$2,0)+1,0),0)</f>
        <v>0</v>
      </c>
      <c r="Y221" s="25">
        <f>IFERROR(VLOOKUP($A221,'TD SOP+PROFORM MOD'!$A$5:$AD$750,MATCH(Y$4,'TD SOP+PROFORM MOD'!$B$2:$AD$2,0)+1,0),0)+IFERROR(VLOOKUP($A221,'TD SOP+PROFORM MOD'!$A$5:$AD$750,MATCH(Y$2,'TD SOP+PROFORM MOD'!$B$2:$AD$2,0)+1,0),0)</f>
        <v>0</v>
      </c>
      <c r="Z221" s="26" t="str">
        <f t="shared" si="61"/>
        <v/>
      </c>
      <c r="AA221" s="25">
        <f>IFERROR(VLOOKUP($A221,'TD SOP+PROFORM MOD'!$A$5:$AD$750,MATCH(AA$4,'TD SOP+PROFORM MOD'!$B$2:$AD$2,0)+1,0),0)+IFERROR(VLOOKUP($A221,'TD SOP+PROFORM MOD'!$A$5:$AD$750,MATCH(AA$2,'TD SOP+PROFORM MOD'!$B$2:$AD$2,0)+1,0),0)</f>
        <v>0</v>
      </c>
      <c r="AB221" s="25">
        <f>IFERROR(VLOOKUP($A221,'TD SOP+PROFORM MOD'!$A$5:$AD$750,MATCH(AB$4,'TD SOP+PROFORM MOD'!$B$2:$AD$2,0)+1,0),0)+IFERROR(VLOOKUP($A221,'TD SOP+PROFORM MOD'!$A$5:$AD$750,MATCH(AB$2,'TD SOP+PROFORM MOD'!$B$2:$AD$2,0)+1,0),0)</f>
        <v>0</v>
      </c>
      <c r="AC221" s="26" t="str">
        <f t="shared" si="62"/>
        <v/>
      </c>
      <c r="AD221" s="25">
        <f>IFERROR(VLOOKUP($A221,'TD SOP+PROFORM MOD'!$A$5:$AD$750,MATCH(AD$4,'TD SOP+PROFORM MOD'!$B$2:$AD$2,0)+1,0),0)+IFERROR(VLOOKUP($A221,'TD SOP+PROFORM MOD'!$A$5:$AD$750,MATCH(AD$2,'TD SOP+PROFORM MOD'!$B$2:$AD$2,0)+1,0),0)</f>
        <v>0</v>
      </c>
      <c r="AE221" s="25">
        <f>IFERROR(VLOOKUP($A221,'TD SOP+PROFORM MOD'!$A$5:$AD$750,MATCH(AE$4,'TD SOP+PROFORM MOD'!$B$2:$AD$2,0)+1,0),0)+IFERROR(VLOOKUP($A221,'TD SOP+PROFORM MOD'!$A$5:$AD$750,MATCH(AE$2,'TD SOP+PROFORM MOD'!$B$2:$AD$2,0)+1,0),0)</f>
        <v>0</v>
      </c>
      <c r="AF221" s="26" t="str">
        <f t="shared" si="63"/>
        <v/>
      </c>
      <c r="AG221" s="25">
        <f>IFERROR(VLOOKUP($A221,'TD SOP+PROFORM MOD'!$A$5:$AD$750,MATCH(AG$4,'TD SOP+PROFORM MOD'!$B$2:$AD$2,0)+1,0),0)+IFERROR(VLOOKUP($A221,'TD SOP+PROFORM MOD'!$A$5:$AD$750,MATCH(AG$2,'TD SOP+PROFORM MOD'!$B$2:$AD$2,0)+1,0),0)</f>
        <v>0</v>
      </c>
      <c r="AH221" s="25">
        <f>IFERROR(VLOOKUP($A221,'TD SOP+PROFORM MOD'!$A$5:$AD$750,MATCH(AH$4,'TD SOP+PROFORM MOD'!$B$2:$AD$2,0)+1,0),0)+IFERROR(VLOOKUP($A221,'TD SOP+PROFORM MOD'!$A$5:$AD$750,MATCH(AH$2,'TD SOP+PROFORM MOD'!$B$2:$AD$2,0)+1,0),0)</f>
        <v>0</v>
      </c>
      <c r="AI221" s="26" t="str">
        <f t="shared" si="64"/>
        <v/>
      </c>
      <c r="AJ221" s="25">
        <f>IFERROR(VLOOKUP($A221,'TD SOP+PROFORM MOD'!$A$5:$AD$750,MATCH(AJ$4,'TD SOP+PROFORM MOD'!$B$2:$AD$2,0)+1,0),0)+IFERROR(VLOOKUP($A221,'TD SOP+PROFORM MOD'!$A$5:$AD$750,MATCH(AJ$2,'TD SOP+PROFORM MOD'!$B$2:$AD$2,0)+1,0),0)</f>
        <v>0</v>
      </c>
      <c r="AK221" s="25">
        <f>IFERROR(VLOOKUP($A221,'TD SOP+PROFORM MOD'!$A$5:$AD$750,MATCH(AK$4,'TD SOP+PROFORM MOD'!$B$2:$AD$2,0)+1,0),0)+IFERROR(VLOOKUP($A221,'TD SOP+PROFORM MOD'!$A$5:$AD$750,MATCH(AK$2,'TD SOP+PROFORM MOD'!$B$2:$AD$2,0)+1,0),0)</f>
        <v>0</v>
      </c>
      <c r="AL221" s="26" t="str">
        <f t="shared" si="65"/>
        <v/>
      </c>
      <c r="AM221" s="25">
        <f t="shared" si="67"/>
        <v>0</v>
      </c>
      <c r="AN221" s="25">
        <f t="shared" si="67"/>
        <v>0</v>
      </c>
      <c r="AO221" s="26" t="str">
        <f t="shared" si="66"/>
        <v/>
      </c>
      <c r="AR221" s="25">
        <f>SUMIF('B&amp;S YTD LFY'!B:B,"="&amp;A221,'B&amp;S YTD LFY'!C:C)</f>
        <v>0</v>
      </c>
      <c r="AS221" s="25">
        <f t="shared" si="68"/>
        <v>0</v>
      </c>
      <c r="AT221" s="25"/>
    </row>
    <row r="222" spans="1:46" x14ac:dyDescent="0.35">
      <c r="A222" s="24">
        <f>IF(AND('TD SOP+PROFORM MOD'!A219&lt;&gt;"",'TD SOP+PROFORM MOD'!A219&lt;&gt;"TOTAL"),'TD SOP+PROFORM MOD'!A219,0)</f>
        <v>0</v>
      </c>
      <c r="C222" s="25" t="str">
        <f>IFERROR(VLOOKUP($A222,'TD SOP+PROFORM MOD'!$A$5:$AD$750,MATCH(C$4,'TD SOP+PROFORM MOD'!$B$2:$AT$2,0)+1,0),"")</f>
        <v/>
      </c>
      <c r="D222" s="25" t="str">
        <f>IFERROR(VLOOKUP($A222,'TD SOP+PROFORM MOD'!$A$5:$AD$750,MATCH(D$4,'TD SOP+PROFORM MOD'!$B$2:$AT$2,0)+1,0),"")</f>
        <v/>
      </c>
      <c r="E222" s="26" t="str">
        <f t="shared" si="54"/>
        <v/>
      </c>
      <c r="F222" s="25" t="str">
        <f>IFERROR(VLOOKUP($A222,'TD SOP+PROFORM MOD'!$A$5:$AD$750,MATCH(F$4,'TD SOP+PROFORM MOD'!$B$2:$AT$2,0)+1,0),"")</f>
        <v/>
      </c>
      <c r="G222" s="25" t="str">
        <f>IFERROR(VLOOKUP($A222,'TD SOP+PROFORM MOD'!$A$5:$AD$750,MATCH(G$4,'TD SOP+PROFORM MOD'!$B$2:$AT$2,0)+1,0),"")</f>
        <v/>
      </c>
      <c r="H222" s="26" t="str">
        <f t="shared" si="55"/>
        <v/>
      </c>
      <c r="I222" s="25" t="str">
        <f>IFERROR(VLOOKUP($A222,'TD SOP+PROFORM MOD'!$A$5:$AD$750,MATCH(I$4,'TD SOP+PROFORM MOD'!$B$2:$AT$2,0)+1,0),"")</f>
        <v/>
      </c>
      <c r="J222" s="25" t="str">
        <f>IFERROR(VLOOKUP($A222,'TD SOP+PROFORM MOD'!$A$5:$AD$750,MATCH(J$4,'TD SOP+PROFORM MOD'!$B$2:$AT$2,0)+1,0),"")</f>
        <v/>
      </c>
      <c r="K222" s="26" t="str">
        <f t="shared" si="56"/>
        <v/>
      </c>
      <c r="L222" s="25" t="str">
        <f>IFERROR(VLOOKUP($A222,'TD SOP+PROFORM MOD'!$A$5:$AD$750,MATCH(L$4,'TD SOP+PROFORM MOD'!$B$2:$AT$2,0)+1,0),"")</f>
        <v/>
      </c>
      <c r="M222" s="25" t="str">
        <f>IFERROR(VLOOKUP($A222,'TD SOP+PROFORM MOD'!$A$5:$AD$750,MATCH(M$4,'TD SOP+PROFORM MOD'!$B$2:$AT$2,0)+1,0),"")</f>
        <v/>
      </c>
      <c r="N222" s="26" t="str">
        <f t="shared" si="57"/>
        <v/>
      </c>
      <c r="O222" s="25">
        <f>IFERROR(VLOOKUP($A222,'TD SOP+PROFORM MOD'!$A$5:$AD$750,MATCH(O$4,'TD SOP+PROFORM MOD'!$B$2:$AD$2,0)+1,0),0)+IFERROR(VLOOKUP($A222,'TD SOP+PROFORM MOD'!$A$5:$AD$750,MATCH(O$2,'TD SOP+PROFORM MOD'!$B$2:$AD$2,0)+1,0),0)</f>
        <v>0</v>
      </c>
      <c r="P222" s="25">
        <f>IFERROR(VLOOKUP($A222,'TD SOP+PROFORM MOD'!$A$5:$AD$750,MATCH(P$4,'TD SOP+PROFORM MOD'!$B$2:$AD$2,0)+1,0),0)+IFERROR(VLOOKUP($A222,'TD SOP+PROFORM MOD'!$A$5:$AD$750,MATCH(P$2,'TD SOP+PROFORM MOD'!$B$2:$AD$2,0)+1,0),0)</f>
        <v>0</v>
      </c>
      <c r="Q222" s="26" t="str">
        <f t="shared" si="58"/>
        <v/>
      </c>
      <c r="R222" s="25">
        <f>IFERROR(VLOOKUP($A222,'TD SOP+PROFORM MOD'!$A$5:$AD$750,MATCH(R$4,'TD SOP+PROFORM MOD'!$B$2:$AD$2,0)+1,0),0)+IFERROR(VLOOKUP($A222,'TD SOP+PROFORM MOD'!$A$5:$AD$750,MATCH(R$2,'TD SOP+PROFORM MOD'!$B$2:$AD$2,0)+1,0),0)</f>
        <v>0</v>
      </c>
      <c r="S222" s="25">
        <f>IFERROR(VLOOKUP($A222,'TD SOP+PROFORM MOD'!$A$5:$AD$750,MATCH(S$4,'TD SOP+PROFORM MOD'!$B$2:$AD$2,0)+1,0),0)+IFERROR(VLOOKUP($A222,'TD SOP+PROFORM MOD'!$A$5:$AD$750,MATCH(S$2,'TD SOP+PROFORM MOD'!$B$2:$AD$2,0)+1,0),0)</f>
        <v>0</v>
      </c>
      <c r="T222" s="26" t="str">
        <f t="shared" si="59"/>
        <v/>
      </c>
      <c r="U222" s="25">
        <f>IFERROR(VLOOKUP($A222,'TD SOP+PROFORM MOD'!$A$5:$AD$750,MATCH(U$4,'TD SOP+PROFORM MOD'!$B$2:$AD$2,0)+1,0),0)+IFERROR(VLOOKUP($A222,'TD SOP+PROFORM MOD'!$A$5:$AD$750,MATCH(U$2,'TD SOP+PROFORM MOD'!$B$2:$AD$2,0)+1,0),0)</f>
        <v>0</v>
      </c>
      <c r="V222" s="25">
        <f>IFERROR(VLOOKUP($A222,'TD SOP+PROFORM MOD'!$A$5:$AD$750,MATCH(V$4,'TD SOP+PROFORM MOD'!$B$2:$AD$2,0)+1,0),0)+IFERROR(VLOOKUP($A222,'TD SOP+PROFORM MOD'!$A$5:$AD$750,MATCH(V$2,'TD SOP+PROFORM MOD'!$B$2:$AD$2,0)+1,0),0)</f>
        <v>0</v>
      </c>
      <c r="W222" s="26" t="str">
        <f t="shared" si="60"/>
        <v/>
      </c>
      <c r="X222" s="25">
        <f>IFERROR(VLOOKUP($A222,'TD SOP+PROFORM MOD'!$A$5:$AD$750,MATCH(X$4,'TD SOP+PROFORM MOD'!$B$2:$AD$2,0)+1,0),0)+IFERROR(VLOOKUP($A222,'TD SOP+PROFORM MOD'!$A$5:$AD$750,MATCH(X$2,'TD SOP+PROFORM MOD'!$B$2:$AD$2,0)+1,0),0)</f>
        <v>0</v>
      </c>
      <c r="Y222" s="25">
        <f>IFERROR(VLOOKUP($A222,'TD SOP+PROFORM MOD'!$A$5:$AD$750,MATCH(Y$4,'TD SOP+PROFORM MOD'!$B$2:$AD$2,0)+1,0),0)+IFERROR(VLOOKUP($A222,'TD SOP+PROFORM MOD'!$A$5:$AD$750,MATCH(Y$2,'TD SOP+PROFORM MOD'!$B$2:$AD$2,0)+1,0),0)</f>
        <v>0</v>
      </c>
      <c r="Z222" s="26" t="str">
        <f t="shared" si="61"/>
        <v/>
      </c>
      <c r="AA222" s="25">
        <f>IFERROR(VLOOKUP($A222,'TD SOP+PROFORM MOD'!$A$5:$AD$750,MATCH(AA$4,'TD SOP+PROFORM MOD'!$B$2:$AD$2,0)+1,0),0)+IFERROR(VLOOKUP($A222,'TD SOP+PROFORM MOD'!$A$5:$AD$750,MATCH(AA$2,'TD SOP+PROFORM MOD'!$B$2:$AD$2,0)+1,0),0)</f>
        <v>0</v>
      </c>
      <c r="AB222" s="25">
        <f>IFERROR(VLOOKUP($A222,'TD SOP+PROFORM MOD'!$A$5:$AD$750,MATCH(AB$4,'TD SOP+PROFORM MOD'!$B$2:$AD$2,0)+1,0),0)+IFERROR(VLOOKUP($A222,'TD SOP+PROFORM MOD'!$A$5:$AD$750,MATCH(AB$2,'TD SOP+PROFORM MOD'!$B$2:$AD$2,0)+1,0),0)</f>
        <v>0</v>
      </c>
      <c r="AC222" s="26" t="str">
        <f t="shared" si="62"/>
        <v/>
      </c>
      <c r="AD222" s="25">
        <f>IFERROR(VLOOKUP($A222,'TD SOP+PROFORM MOD'!$A$5:$AD$750,MATCH(AD$4,'TD SOP+PROFORM MOD'!$B$2:$AD$2,0)+1,0),0)+IFERROR(VLOOKUP($A222,'TD SOP+PROFORM MOD'!$A$5:$AD$750,MATCH(AD$2,'TD SOP+PROFORM MOD'!$B$2:$AD$2,0)+1,0),0)</f>
        <v>0</v>
      </c>
      <c r="AE222" s="25">
        <f>IFERROR(VLOOKUP($A222,'TD SOP+PROFORM MOD'!$A$5:$AD$750,MATCH(AE$4,'TD SOP+PROFORM MOD'!$B$2:$AD$2,0)+1,0),0)+IFERROR(VLOOKUP($A222,'TD SOP+PROFORM MOD'!$A$5:$AD$750,MATCH(AE$2,'TD SOP+PROFORM MOD'!$B$2:$AD$2,0)+1,0),0)</f>
        <v>0</v>
      </c>
      <c r="AF222" s="26" t="str">
        <f t="shared" si="63"/>
        <v/>
      </c>
      <c r="AG222" s="25">
        <f>IFERROR(VLOOKUP($A222,'TD SOP+PROFORM MOD'!$A$5:$AD$750,MATCH(AG$4,'TD SOP+PROFORM MOD'!$B$2:$AD$2,0)+1,0),0)+IFERROR(VLOOKUP($A222,'TD SOP+PROFORM MOD'!$A$5:$AD$750,MATCH(AG$2,'TD SOP+PROFORM MOD'!$B$2:$AD$2,0)+1,0),0)</f>
        <v>0</v>
      </c>
      <c r="AH222" s="25">
        <f>IFERROR(VLOOKUP($A222,'TD SOP+PROFORM MOD'!$A$5:$AD$750,MATCH(AH$4,'TD SOP+PROFORM MOD'!$B$2:$AD$2,0)+1,0),0)+IFERROR(VLOOKUP($A222,'TD SOP+PROFORM MOD'!$A$5:$AD$750,MATCH(AH$2,'TD SOP+PROFORM MOD'!$B$2:$AD$2,0)+1,0),0)</f>
        <v>0</v>
      </c>
      <c r="AI222" s="26" t="str">
        <f t="shared" si="64"/>
        <v/>
      </c>
      <c r="AJ222" s="25">
        <f>IFERROR(VLOOKUP($A222,'TD SOP+PROFORM MOD'!$A$5:$AD$750,MATCH(AJ$4,'TD SOP+PROFORM MOD'!$B$2:$AD$2,0)+1,0),0)+IFERROR(VLOOKUP($A222,'TD SOP+PROFORM MOD'!$A$5:$AD$750,MATCH(AJ$2,'TD SOP+PROFORM MOD'!$B$2:$AD$2,0)+1,0),0)</f>
        <v>0</v>
      </c>
      <c r="AK222" s="25">
        <f>IFERROR(VLOOKUP($A222,'TD SOP+PROFORM MOD'!$A$5:$AD$750,MATCH(AK$4,'TD SOP+PROFORM MOD'!$B$2:$AD$2,0)+1,0),0)+IFERROR(VLOOKUP($A222,'TD SOP+PROFORM MOD'!$A$5:$AD$750,MATCH(AK$2,'TD SOP+PROFORM MOD'!$B$2:$AD$2,0)+1,0),0)</f>
        <v>0</v>
      </c>
      <c r="AL222" s="26" t="str">
        <f t="shared" si="65"/>
        <v/>
      </c>
      <c r="AM222" s="25">
        <f t="shared" si="67"/>
        <v>0</v>
      </c>
      <c r="AN222" s="25">
        <f t="shared" si="67"/>
        <v>0</v>
      </c>
      <c r="AO222" s="26" t="str">
        <f t="shared" si="66"/>
        <v/>
      </c>
      <c r="AR222" s="25">
        <f>SUMIF('B&amp;S YTD LFY'!B:B,"="&amp;A222,'B&amp;S YTD LFY'!C:C)</f>
        <v>0</v>
      </c>
      <c r="AS222" s="25">
        <f t="shared" si="68"/>
        <v>0</v>
      </c>
      <c r="AT222" s="25"/>
    </row>
    <row r="223" spans="1:46" x14ac:dyDescent="0.35">
      <c r="A223" s="24">
        <f>IF(AND('TD SOP+PROFORM MOD'!A220&lt;&gt;"",'TD SOP+PROFORM MOD'!A220&lt;&gt;"TOTAL"),'TD SOP+PROFORM MOD'!A220,0)</f>
        <v>0</v>
      </c>
      <c r="C223" s="25" t="str">
        <f>IFERROR(VLOOKUP($A223,'TD SOP+PROFORM MOD'!$A$5:$AD$750,MATCH(C$4,'TD SOP+PROFORM MOD'!$B$2:$AT$2,0)+1,0),"")</f>
        <v/>
      </c>
      <c r="D223" s="25" t="str">
        <f>IFERROR(VLOOKUP($A223,'TD SOP+PROFORM MOD'!$A$5:$AD$750,MATCH(D$4,'TD SOP+PROFORM MOD'!$B$2:$AT$2,0)+1,0),"")</f>
        <v/>
      </c>
      <c r="E223" s="26" t="str">
        <f t="shared" si="54"/>
        <v/>
      </c>
      <c r="F223" s="25" t="str">
        <f>IFERROR(VLOOKUP($A223,'TD SOP+PROFORM MOD'!$A$5:$AD$750,MATCH(F$4,'TD SOP+PROFORM MOD'!$B$2:$AT$2,0)+1,0),"")</f>
        <v/>
      </c>
      <c r="G223" s="25" t="str">
        <f>IFERROR(VLOOKUP($A223,'TD SOP+PROFORM MOD'!$A$5:$AD$750,MATCH(G$4,'TD SOP+PROFORM MOD'!$B$2:$AT$2,0)+1,0),"")</f>
        <v/>
      </c>
      <c r="H223" s="26" t="str">
        <f t="shared" si="55"/>
        <v/>
      </c>
      <c r="I223" s="25" t="str">
        <f>IFERROR(VLOOKUP($A223,'TD SOP+PROFORM MOD'!$A$5:$AD$750,MATCH(I$4,'TD SOP+PROFORM MOD'!$B$2:$AT$2,0)+1,0),"")</f>
        <v/>
      </c>
      <c r="J223" s="25" t="str">
        <f>IFERROR(VLOOKUP($A223,'TD SOP+PROFORM MOD'!$A$5:$AD$750,MATCH(J$4,'TD SOP+PROFORM MOD'!$B$2:$AT$2,0)+1,0),"")</f>
        <v/>
      </c>
      <c r="K223" s="26" t="str">
        <f t="shared" si="56"/>
        <v/>
      </c>
      <c r="L223" s="25" t="str">
        <f>IFERROR(VLOOKUP($A223,'TD SOP+PROFORM MOD'!$A$5:$AD$750,MATCH(L$4,'TD SOP+PROFORM MOD'!$B$2:$AT$2,0)+1,0),"")</f>
        <v/>
      </c>
      <c r="M223" s="25" t="str">
        <f>IFERROR(VLOOKUP($A223,'TD SOP+PROFORM MOD'!$A$5:$AD$750,MATCH(M$4,'TD SOP+PROFORM MOD'!$B$2:$AT$2,0)+1,0),"")</f>
        <v/>
      </c>
      <c r="N223" s="26" t="str">
        <f t="shared" si="57"/>
        <v/>
      </c>
      <c r="O223" s="25">
        <f>IFERROR(VLOOKUP($A223,'TD SOP+PROFORM MOD'!$A$5:$AD$750,MATCH(O$4,'TD SOP+PROFORM MOD'!$B$2:$AD$2,0)+1,0),0)+IFERROR(VLOOKUP($A223,'TD SOP+PROFORM MOD'!$A$5:$AD$750,MATCH(O$2,'TD SOP+PROFORM MOD'!$B$2:$AD$2,0)+1,0),0)</f>
        <v>0</v>
      </c>
      <c r="P223" s="25">
        <f>IFERROR(VLOOKUP($A223,'TD SOP+PROFORM MOD'!$A$5:$AD$750,MATCH(P$4,'TD SOP+PROFORM MOD'!$B$2:$AD$2,0)+1,0),0)+IFERROR(VLOOKUP($A223,'TD SOP+PROFORM MOD'!$A$5:$AD$750,MATCH(P$2,'TD SOP+PROFORM MOD'!$B$2:$AD$2,0)+1,0),0)</f>
        <v>0</v>
      </c>
      <c r="Q223" s="26" t="str">
        <f t="shared" si="58"/>
        <v/>
      </c>
      <c r="R223" s="25">
        <f>IFERROR(VLOOKUP($A223,'TD SOP+PROFORM MOD'!$A$5:$AD$750,MATCH(R$4,'TD SOP+PROFORM MOD'!$B$2:$AD$2,0)+1,0),0)+IFERROR(VLOOKUP($A223,'TD SOP+PROFORM MOD'!$A$5:$AD$750,MATCH(R$2,'TD SOP+PROFORM MOD'!$B$2:$AD$2,0)+1,0),0)</f>
        <v>0</v>
      </c>
      <c r="S223" s="25">
        <f>IFERROR(VLOOKUP($A223,'TD SOP+PROFORM MOD'!$A$5:$AD$750,MATCH(S$4,'TD SOP+PROFORM MOD'!$B$2:$AD$2,0)+1,0),0)+IFERROR(VLOOKUP($A223,'TD SOP+PROFORM MOD'!$A$5:$AD$750,MATCH(S$2,'TD SOP+PROFORM MOD'!$B$2:$AD$2,0)+1,0),0)</f>
        <v>0</v>
      </c>
      <c r="T223" s="26" t="str">
        <f t="shared" si="59"/>
        <v/>
      </c>
      <c r="U223" s="25">
        <f>IFERROR(VLOOKUP($A223,'TD SOP+PROFORM MOD'!$A$5:$AD$750,MATCH(U$4,'TD SOP+PROFORM MOD'!$B$2:$AD$2,0)+1,0),0)+IFERROR(VLOOKUP($A223,'TD SOP+PROFORM MOD'!$A$5:$AD$750,MATCH(U$2,'TD SOP+PROFORM MOD'!$B$2:$AD$2,0)+1,0),0)</f>
        <v>0</v>
      </c>
      <c r="V223" s="25">
        <f>IFERROR(VLOOKUP($A223,'TD SOP+PROFORM MOD'!$A$5:$AD$750,MATCH(V$4,'TD SOP+PROFORM MOD'!$B$2:$AD$2,0)+1,0),0)+IFERROR(VLOOKUP($A223,'TD SOP+PROFORM MOD'!$A$5:$AD$750,MATCH(V$2,'TD SOP+PROFORM MOD'!$B$2:$AD$2,0)+1,0),0)</f>
        <v>0</v>
      </c>
      <c r="W223" s="26" t="str">
        <f t="shared" si="60"/>
        <v/>
      </c>
      <c r="X223" s="25">
        <f>IFERROR(VLOOKUP($A223,'TD SOP+PROFORM MOD'!$A$5:$AD$750,MATCH(X$4,'TD SOP+PROFORM MOD'!$B$2:$AD$2,0)+1,0),0)+IFERROR(VLOOKUP($A223,'TD SOP+PROFORM MOD'!$A$5:$AD$750,MATCH(X$2,'TD SOP+PROFORM MOD'!$B$2:$AD$2,0)+1,0),0)</f>
        <v>0</v>
      </c>
      <c r="Y223" s="25">
        <f>IFERROR(VLOOKUP($A223,'TD SOP+PROFORM MOD'!$A$5:$AD$750,MATCH(Y$4,'TD SOP+PROFORM MOD'!$B$2:$AD$2,0)+1,0),0)+IFERROR(VLOOKUP($A223,'TD SOP+PROFORM MOD'!$A$5:$AD$750,MATCH(Y$2,'TD SOP+PROFORM MOD'!$B$2:$AD$2,0)+1,0),0)</f>
        <v>0</v>
      </c>
      <c r="Z223" s="26" t="str">
        <f t="shared" si="61"/>
        <v/>
      </c>
      <c r="AA223" s="25">
        <f>IFERROR(VLOOKUP($A223,'TD SOP+PROFORM MOD'!$A$5:$AD$750,MATCH(AA$4,'TD SOP+PROFORM MOD'!$B$2:$AD$2,0)+1,0),0)+IFERROR(VLOOKUP($A223,'TD SOP+PROFORM MOD'!$A$5:$AD$750,MATCH(AA$2,'TD SOP+PROFORM MOD'!$B$2:$AD$2,0)+1,0),0)</f>
        <v>0</v>
      </c>
      <c r="AB223" s="25">
        <f>IFERROR(VLOOKUP($A223,'TD SOP+PROFORM MOD'!$A$5:$AD$750,MATCH(AB$4,'TD SOP+PROFORM MOD'!$B$2:$AD$2,0)+1,0),0)+IFERROR(VLOOKUP($A223,'TD SOP+PROFORM MOD'!$A$5:$AD$750,MATCH(AB$2,'TD SOP+PROFORM MOD'!$B$2:$AD$2,0)+1,0),0)</f>
        <v>0</v>
      </c>
      <c r="AC223" s="26" t="str">
        <f t="shared" si="62"/>
        <v/>
      </c>
      <c r="AD223" s="25">
        <f>IFERROR(VLOOKUP($A223,'TD SOP+PROFORM MOD'!$A$5:$AD$750,MATCH(AD$4,'TD SOP+PROFORM MOD'!$B$2:$AD$2,0)+1,0),0)+IFERROR(VLOOKUP($A223,'TD SOP+PROFORM MOD'!$A$5:$AD$750,MATCH(AD$2,'TD SOP+PROFORM MOD'!$B$2:$AD$2,0)+1,0),0)</f>
        <v>0</v>
      </c>
      <c r="AE223" s="25">
        <f>IFERROR(VLOOKUP($A223,'TD SOP+PROFORM MOD'!$A$5:$AD$750,MATCH(AE$4,'TD SOP+PROFORM MOD'!$B$2:$AD$2,0)+1,0),0)+IFERROR(VLOOKUP($A223,'TD SOP+PROFORM MOD'!$A$5:$AD$750,MATCH(AE$2,'TD SOP+PROFORM MOD'!$B$2:$AD$2,0)+1,0),0)</f>
        <v>0</v>
      </c>
      <c r="AF223" s="26" t="str">
        <f t="shared" si="63"/>
        <v/>
      </c>
      <c r="AG223" s="25">
        <f>IFERROR(VLOOKUP($A223,'TD SOP+PROFORM MOD'!$A$5:$AD$750,MATCH(AG$4,'TD SOP+PROFORM MOD'!$B$2:$AD$2,0)+1,0),0)+IFERROR(VLOOKUP($A223,'TD SOP+PROFORM MOD'!$A$5:$AD$750,MATCH(AG$2,'TD SOP+PROFORM MOD'!$B$2:$AD$2,0)+1,0),0)</f>
        <v>0</v>
      </c>
      <c r="AH223" s="25">
        <f>IFERROR(VLOOKUP($A223,'TD SOP+PROFORM MOD'!$A$5:$AD$750,MATCH(AH$4,'TD SOP+PROFORM MOD'!$B$2:$AD$2,0)+1,0),0)+IFERROR(VLOOKUP($A223,'TD SOP+PROFORM MOD'!$A$5:$AD$750,MATCH(AH$2,'TD SOP+PROFORM MOD'!$B$2:$AD$2,0)+1,0),0)</f>
        <v>0</v>
      </c>
      <c r="AI223" s="26" t="str">
        <f t="shared" si="64"/>
        <v/>
      </c>
      <c r="AJ223" s="25">
        <f>IFERROR(VLOOKUP($A223,'TD SOP+PROFORM MOD'!$A$5:$AD$750,MATCH(AJ$4,'TD SOP+PROFORM MOD'!$B$2:$AD$2,0)+1,0),0)+IFERROR(VLOOKUP($A223,'TD SOP+PROFORM MOD'!$A$5:$AD$750,MATCH(AJ$2,'TD SOP+PROFORM MOD'!$B$2:$AD$2,0)+1,0),0)</f>
        <v>0</v>
      </c>
      <c r="AK223" s="25">
        <f>IFERROR(VLOOKUP($A223,'TD SOP+PROFORM MOD'!$A$5:$AD$750,MATCH(AK$4,'TD SOP+PROFORM MOD'!$B$2:$AD$2,0)+1,0),0)+IFERROR(VLOOKUP($A223,'TD SOP+PROFORM MOD'!$A$5:$AD$750,MATCH(AK$2,'TD SOP+PROFORM MOD'!$B$2:$AD$2,0)+1,0),0)</f>
        <v>0</v>
      </c>
      <c r="AL223" s="26" t="str">
        <f t="shared" si="65"/>
        <v/>
      </c>
      <c r="AM223" s="25">
        <f t="shared" si="67"/>
        <v>0</v>
      </c>
      <c r="AN223" s="25">
        <f t="shared" si="67"/>
        <v>0</v>
      </c>
      <c r="AO223" s="26" t="str">
        <f t="shared" si="66"/>
        <v/>
      </c>
      <c r="AR223" s="25">
        <f>SUMIF('B&amp;S YTD LFY'!B:B,"="&amp;A223,'B&amp;S YTD LFY'!C:C)</f>
        <v>0</v>
      </c>
      <c r="AS223" s="25">
        <f t="shared" si="68"/>
        <v>0</v>
      </c>
      <c r="AT223" s="25"/>
    </row>
    <row r="224" spans="1:46" x14ac:dyDescent="0.35">
      <c r="A224" s="24">
        <f>IF(AND('TD SOP+PROFORM MOD'!A221&lt;&gt;"",'TD SOP+PROFORM MOD'!A221&lt;&gt;"TOTAL"),'TD SOP+PROFORM MOD'!A221,0)</f>
        <v>0</v>
      </c>
      <c r="C224" s="25" t="str">
        <f>IFERROR(VLOOKUP($A224,'TD SOP+PROFORM MOD'!$A$5:$AD$750,MATCH(C$4,'TD SOP+PROFORM MOD'!$B$2:$AT$2,0)+1,0),"")</f>
        <v/>
      </c>
      <c r="D224" s="25" t="str">
        <f>IFERROR(VLOOKUP($A224,'TD SOP+PROFORM MOD'!$A$5:$AD$750,MATCH(D$4,'TD SOP+PROFORM MOD'!$B$2:$AT$2,0)+1,0),"")</f>
        <v/>
      </c>
      <c r="E224" s="26" t="str">
        <f t="shared" si="54"/>
        <v/>
      </c>
      <c r="F224" s="25" t="str">
        <f>IFERROR(VLOOKUP($A224,'TD SOP+PROFORM MOD'!$A$5:$AD$750,MATCH(F$4,'TD SOP+PROFORM MOD'!$B$2:$AT$2,0)+1,0),"")</f>
        <v/>
      </c>
      <c r="G224" s="25" t="str">
        <f>IFERROR(VLOOKUP($A224,'TD SOP+PROFORM MOD'!$A$5:$AD$750,MATCH(G$4,'TD SOP+PROFORM MOD'!$B$2:$AT$2,0)+1,0),"")</f>
        <v/>
      </c>
      <c r="H224" s="26" t="str">
        <f t="shared" si="55"/>
        <v/>
      </c>
      <c r="I224" s="25" t="str">
        <f>IFERROR(VLOOKUP($A224,'TD SOP+PROFORM MOD'!$A$5:$AD$750,MATCH(I$4,'TD SOP+PROFORM MOD'!$B$2:$AT$2,0)+1,0),"")</f>
        <v/>
      </c>
      <c r="J224" s="25" t="str">
        <f>IFERROR(VLOOKUP($A224,'TD SOP+PROFORM MOD'!$A$5:$AD$750,MATCH(J$4,'TD SOP+PROFORM MOD'!$B$2:$AT$2,0)+1,0),"")</f>
        <v/>
      </c>
      <c r="K224" s="26" t="str">
        <f t="shared" si="56"/>
        <v/>
      </c>
      <c r="L224" s="25" t="str">
        <f>IFERROR(VLOOKUP($A224,'TD SOP+PROFORM MOD'!$A$5:$AD$750,MATCH(L$4,'TD SOP+PROFORM MOD'!$B$2:$AT$2,0)+1,0),"")</f>
        <v/>
      </c>
      <c r="M224" s="25" t="str">
        <f>IFERROR(VLOOKUP($A224,'TD SOP+PROFORM MOD'!$A$5:$AD$750,MATCH(M$4,'TD SOP+PROFORM MOD'!$B$2:$AT$2,0)+1,0),"")</f>
        <v/>
      </c>
      <c r="N224" s="26" t="str">
        <f t="shared" si="57"/>
        <v/>
      </c>
      <c r="O224" s="25">
        <f>IFERROR(VLOOKUP($A224,'TD SOP+PROFORM MOD'!$A$5:$AD$750,MATCH(O$4,'TD SOP+PROFORM MOD'!$B$2:$AD$2,0)+1,0),0)+IFERROR(VLOOKUP($A224,'TD SOP+PROFORM MOD'!$A$5:$AD$750,MATCH(O$2,'TD SOP+PROFORM MOD'!$B$2:$AD$2,0)+1,0),0)</f>
        <v>0</v>
      </c>
      <c r="P224" s="25">
        <f>IFERROR(VLOOKUP($A224,'TD SOP+PROFORM MOD'!$A$5:$AD$750,MATCH(P$4,'TD SOP+PROFORM MOD'!$B$2:$AD$2,0)+1,0),0)+IFERROR(VLOOKUP($A224,'TD SOP+PROFORM MOD'!$A$5:$AD$750,MATCH(P$2,'TD SOP+PROFORM MOD'!$B$2:$AD$2,0)+1,0),0)</f>
        <v>0</v>
      </c>
      <c r="Q224" s="26" t="str">
        <f t="shared" si="58"/>
        <v/>
      </c>
      <c r="R224" s="25">
        <f>IFERROR(VLOOKUP($A224,'TD SOP+PROFORM MOD'!$A$5:$AD$750,MATCH(R$4,'TD SOP+PROFORM MOD'!$B$2:$AD$2,0)+1,0),0)+IFERROR(VLOOKUP($A224,'TD SOP+PROFORM MOD'!$A$5:$AD$750,MATCH(R$2,'TD SOP+PROFORM MOD'!$B$2:$AD$2,0)+1,0),0)</f>
        <v>0</v>
      </c>
      <c r="S224" s="25">
        <f>IFERROR(VLOOKUP($A224,'TD SOP+PROFORM MOD'!$A$5:$AD$750,MATCH(S$4,'TD SOP+PROFORM MOD'!$B$2:$AD$2,0)+1,0),0)+IFERROR(VLOOKUP($A224,'TD SOP+PROFORM MOD'!$A$5:$AD$750,MATCH(S$2,'TD SOP+PROFORM MOD'!$B$2:$AD$2,0)+1,0),0)</f>
        <v>0</v>
      </c>
      <c r="T224" s="26" t="str">
        <f t="shared" si="59"/>
        <v/>
      </c>
      <c r="U224" s="25">
        <f>IFERROR(VLOOKUP($A224,'TD SOP+PROFORM MOD'!$A$5:$AD$750,MATCH(U$4,'TD SOP+PROFORM MOD'!$B$2:$AD$2,0)+1,0),0)+IFERROR(VLOOKUP($A224,'TD SOP+PROFORM MOD'!$A$5:$AD$750,MATCH(U$2,'TD SOP+PROFORM MOD'!$B$2:$AD$2,0)+1,0),0)</f>
        <v>0</v>
      </c>
      <c r="V224" s="25">
        <f>IFERROR(VLOOKUP($A224,'TD SOP+PROFORM MOD'!$A$5:$AD$750,MATCH(V$4,'TD SOP+PROFORM MOD'!$B$2:$AD$2,0)+1,0),0)+IFERROR(VLOOKUP($A224,'TD SOP+PROFORM MOD'!$A$5:$AD$750,MATCH(V$2,'TD SOP+PROFORM MOD'!$B$2:$AD$2,0)+1,0),0)</f>
        <v>0</v>
      </c>
      <c r="W224" s="26" t="str">
        <f t="shared" si="60"/>
        <v/>
      </c>
      <c r="X224" s="25">
        <f>IFERROR(VLOOKUP($A224,'TD SOP+PROFORM MOD'!$A$5:$AD$750,MATCH(X$4,'TD SOP+PROFORM MOD'!$B$2:$AD$2,0)+1,0),0)+IFERROR(VLOOKUP($A224,'TD SOP+PROFORM MOD'!$A$5:$AD$750,MATCH(X$2,'TD SOP+PROFORM MOD'!$B$2:$AD$2,0)+1,0),0)</f>
        <v>0</v>
      </c>
      <c r="Y224" s="25">
        <f>IFERROR(VLOOKUP($A224,'TD SOP+PROFORM MOD'!$A$5:$AD$750,MATCH(Y$4,'TD SOP+PROFORM MOD'!$B$2:$AD$2,0)+1,0),0)+IFERROR(VLOOKUP($A224,'TD SOP+PROFORM MOD'!$A$5:$AD$750,MATCH(Y$2,'TD SOP+PROFORM MOD'!$B$2:$AD$2,0)+1,0),0)</f>
        <v>0</v>
      </c>
      <c r="Z224" s="26" t="str">
        <f t="shared" si="61"/>
        <v/>
      </c>
      <c r="AA224" s="25">
        <f>IFERROR(VLOOKUP($A224,'TD SOP+PROFORM MOD'!$A$5:$AD$750,MATCH(AA$4,'TD SOP+PROFORM MOD'!$B$2:$AD$2,0)+1,0),0)+IFERROR(VLOOKUP($A224,'TD SOP+PROFORM MOD'!$A$5:$AD$750,MATCH(AA$2,'TD SOP+PROFORM MOD'!$B$2:$AD$2,0)+1,0),0)</f>
        <v>0</v>
      </c>
      <c r="AB224" s="25">
        <f>IFERROR(VLOOKUP($A224,'TD SOP+PROFORM MOD'!$A$5:$AD$750,MATCH(AB$4,'TD SOP+PROFORM MOD'!$B$2:$AD$2,0)+1,0),0)+IFERROR(VLOOKUP($A224,'TD SOP+PROFORM MOD'!$A$5:$AD$750,MATCH(AB$2,'TD SOP+PROFORM MOD'!$B$2:$AD$2,0)+1,0),0)</f>
        <v>0</v>
      </c>
      <c r="AC224" s="26" t="str">
        <f t="shared" si="62"/>
        <v/>
      </c>
      <c r="AD224" s="25">
        <f>IFERROR(VLOOKUP($A224,'TD SOP+PROFORM MOD'!$A$5:$AD$750,MATCH(AD$4,'TD SOP+PROFORM MOD'!$B$2:$AD$2,0)+1,0),0)+IFERROR(VLOOKUP($A224,'TD SOP+PROFORM MOD'!$A$5:$AD$750,MATCH(AD$2,'TD SOP+PROFORM MOD'!$B$2:$AD$2,0)+1,0),0)</f>
        <v>0</v>
      </c>
      <c r="AE224" s="25">
        <f>IFERROR(VLOOKUP($A224,'TD SOP+PROFORM MOD'!$A$5:$AD$750,MATCH(AE$4,'TD SOP+PROFORM MOD'!$B$2:$AD$2,0)+1,0),0)+IFERROR(VLOOKUP($A224,'TD SOP+PROFORM MOD'!$A$5:$AD$750,MATCH(AE$2,'TD SOP+PROFORM MOD'!$B$2:$AD$2,0)+1,0),0)</f>
        <v>0</v>
      </c>
      <c r="AF224" s="26" t="str">
        <f t="shared" si="63"/>
        <v/>
      </c>
      <c r="AG224" s="25">
        <f>IFERROR(VLOOKUP($A224,'TD SOP+PROFORM MOD'!$A$5:$AD$750,MATCH(AG$4,'TD SOP+PROFORM MOD'!$B$2:$AD$2,0)+1,0),0)+IFERROR(VLOOKUP($A224,'TD SOP+PROFORM MOD'!$A$5:$AD$750,MATCH(AG$2,'TD SOP+PROFORM MOD'!$B$2:$AD$2,0)+1,0),0)</f>
        <v>0</v>
      </c>
      <c r="AH224" s="25">
        <f>IFERROR(VLOOKUP($A224,'TD SOP+PROFORM MOD'!$A$5:$AD$750,MATCH(AH$4,'TD SOP+PROFORM MOD'!$B$2:$AD$2,0)+1,0),0)+IFERROR(VLOOKUP($A224,'TD SOP+PROFORM MOD'!$A$5:$AD$750,MATCH(AH$2,'TD SOP+PROFORM MOD'!$B$2:$AD$2,0)+1,0),0)</f>
        <v>0</v>
      </c>
      <c r="AI224" s="26" t="str">
        <f t="shared" si="64"/>
        <v/>
      </c>
      <c r="AJ224" s="25">
        <f>IFERROR(VLOOKUP($A224,'TD SOP+PROFORM MOD'!$A$5:$AD$750,MATCH(AJ$4,'TD SOP+PROFORM MOD'!$B$2:$AD$2,0)+1,0),0)+IFERROR(VLOOKUP($A224,'TD SOP+PROFORM MOD'!$A$5:$AD$750,MATCH(AJ$2,'TD SOP+PROFORM MOD'!$B$2:$AD$2,0)+1,0),0)</f>
        <v>0</v>
      </c>
      <c r="AK224" s="25">
        <f>IFERROR(VLOOKUP($A224,'TD SOP+PROFORM MOD'!$A$5:$AD$750,MATCH(AK$4,'TD SOP+PROFORM MOD'!$B$2:$AD$2,0)+1,0),0)+IFERROR(VLOOKUP($A224,'TD SOP+PROFORM MOD'!$A$5:$AD$750,MATCH(AK$2,'TD SOP+PROFORM MOD'!$B$2:$AD$2,0)+1,0),0)</f>
        <v>0</v>
      </c>
      <c r="AL224" s="26" t="str">
        <f t="shared" si="65"/>
        <v/>
      </c>
      <c r="AM224" s="25">
        <f t="shared" si="67"/>
        <v>0</v>
      </c>
      <c r="AN224" s="25">
        <f t="shared" si="67"/>
        <v>0</v>
      </c>
      <c r="AO224" s="26" t="str">
        <f t="shared" si="66"/>
        <v/>
      </c>
      <c r="AR224" s="25">
        <f>SUMIF('B&amp;S YTD LFY'!B:B,"="&amp;A224,'B&amp;S YTD LFY'!C:C)</f>
        <v>0</v>
      </c>
      <c r="AS224" s="25">
        <f t="shared" si="68"/>
        <v>0</v>
      </c>
      <c r="AT224" s="25"/>
    </row>
    <row r="225" spans="1:46" x14ac:dyDescent="0.35">
      <c r="A225" s="24">
        <f>IF(AND('TD SOP+PROFORM MOD'!A222&lt;&gt;"",'TD SOP+PROFORM MOD'!A222&lt;&gt;"TOTAL"),'TD SOP+PROFORM MOD'!A222,0)</f>
        <v>0</v>
      </c>
      <c r="C225" s="25" t="str">
        <f>IFERROR(VLOOKUP($A225,'TD SOP+PROFORM MOD'!$A$5:$AD$750,MATCH(C$4,'TD SOP+PROFORM MOD'!$B$2:$AT$2,0)+1,0),"")</f>
        <v/>
      </c>
      <c r="D225" s="25" t="str">
        <f>IFERROR(VLOOKUP($A225,'TD SOP+PROFORM MOD'!$A$5:$AD$750,MATCH(D$4,'TD SOP+PROFORM MOD'!$B$2:$AT$2,0)+1,0),"")</f>
        <v/>
      </c>
      <c r="E225" s="26" t="str">
        <f t="shared" si="54"/>
        <v/>
      </c>
      <c r="F225" s="25" t="str">
        <f>IFERROR(VLOOKUP($A225,'TD SOP+PROFORM MOD'!$A$5:$AD$750,MATCH(F$4,'TD SOP+PROFORM MOD'!$B$2:$AT$2,0)+1,0),"")</f>
        <v/>
      </c>
      <c r="G225" s="25" t="str">
        <f>IFERROR(VLOOKUP($A225,'TD SOP+PROFORM MOD'!$A$5:$AD$750,MATCH(G$4,'TD SOP+PROFORM MOD'!$B$2:$AT$2,0)+1,0),"")</f>
        <v/>
      </c>
      <c r="H225" s="26" t="str">
        <f t="shared" si="55"/>
        <v/>
      </c>
      <c r="I225" s="25" t="str">
        <f>IFERROR(VLOOKUP($A225,'TD SOP+PROFORM MOD'!$A$5:$AD$750,MATCH(I$4,'TD SOP+PROFORM MOD'!$B$2:$AT$2,0)+1,0),"")</f>
        <v/>
      </c>
      <c r="J225" s="25" t="str">
        <f>IFERROR(VLOOKUP($A225,'TD SOP+PROFORM MOD'!$A$5:$AD$750,MATCH(J$4,'TD SOP+PROFORM MOD'!$B$2:$AT$2,0)+1,0),"")</f>
        <v/>
      </c>
      <c r="K225" s="26" t="str">
        <f t="shared" si="56"/>
        <v/>
      </c>
      <c r="L225" s="25" t="str">
        <f>IFERROR(VLOOKUP($A225,'TD SOP+PROFORM MOD'!$A$5:$AD$750,MATCH(L$4,'TD SOP+PROFORM MOD'!$B$2:$AT$2,0)+1,0),"")</f>
        <v/>
      </c>
      <c r="M225" s="25" t="str">
        <f>IFERROR(VLOOKUP($A225,'TD SOP+PROFORM MOD'!$A$5:$AD$750,MATCH(M$4,'TD SOP+PROFORM MOD'!$B$2:$AT$2,0)+1,0),"")</f>
        <v/>
      </c>
      <c r="N225" s="26" t="str">
        <f t="shared" si="57"/>
        <v/>
      </c>
      <c r="O225" s="25">
        <f>IFERROR(VLOOKUP($A225,'TD SOP+PROFORM MOD'!$A$5:$AD$750,MATCH(O$4,'TD SOP+PROFORM MOD'!$B$2:$AD$2,0)+1,0),0)+IFERROR(VLOOKUP($A225,'TD SOP+PROFORM MOD'!$A$5:$AD$750,MATCH(O$2,'TD SOP+PROFORM MOD'!$B$2:$AD$2,0)+1,0),0)</f>
        <v>0</v>
      </c>
      <c r="P225" s="25">
        <f>IFERROR(VLOOKUP($A225,'TD SOP+PROFORM MOD'!$A$5:$AD$750,MATCH(P$4,'TD SOP+PROFORM MOD'!$B$2:$AD$2,0)+1,0),0)+IFERROR(VLOOKUP($A225,'TD SOP+PROFORM MOD'!$A$5:$AD$750,MATCH(P$2,'TD SOP+PROFORM MOD'!$B$2:$AD$2,0)+1,0),0)</f>
        <v>0</v>
      </c>
      <c r="Q225" s="26" t="str">
        <f t="shared" si="58"/>
        <v/>
      </c>
      <c r="R225" s="25">
        <f>IFERROR(VLOOKUP($A225,'TD SOP+PROFORM MOD'!$A$5:$AD$750,MATCH(R$4,'TD SOP+PROFORM MOD'!$B$2:$AD$2,0)+1,0),0)+IFERROR(VLOOKUP($A225,'TD SOP+PROFORM MOD'!$A$5:$AD$750,MATCH(R$2,'TD SOP+PROFORM MOD'!$B$2:$AD$2,0)+1,0),0)</f>
        <v>0</v>
      </c>
      <c r="S225" s="25">
        <f>IFERROR(VLOOKUP($A225,'TD SOP+PROFORM MOD'!$A$5:$AD$750,MATCH(S$4,'TD SOP+PROFORM MOD'!$B$2:$AD$2,0)+1,0),0)+IFERROR(VLOOKUP($A225,'TD SOP+PROFORM MOD'!$A$5:$AD$750,MATCH(S$2,'TD SOP+PROFORM MOD'!$B$2:$AD$2,0)+1,0),0)</f>
        <v>0</v>
      </c>
      <c r="T225" s="26" t="str">
        <f t="shared" si="59"/>
        <v/>
      </c>
      <c r="U225" s="25">
        <f>IFERROR(VLOOKUP($A225,'TD SOP+PROFORM MOD'!$A$5:$AD$750,MATCH(U$4,'TD SOP+PROFORM MOD'!$B$2:$AD$2,0)+1,0),0)+IFERROR(VLOOKUP($A225,'TD SOP+PROFORM MOD'!$A$5:$AD$750,MATCH(U$2,'TD SOP+PROFORM MOD'!$B$2:$AD$2,0)+1,0),0)</f>
        <v>0</v>
      </c>
      <c r="V225" s="25">
        <f>IFERROR(VLOOKUP($A225,'TD SOP+PROFORM MOD'!$A$5:$AD$750,MATCH(V$4,'TD SOP+PROFORM MOD'!$B$2:$AD$2,0)+1,0),0)+IFERROR(VLOOKUP($A225,'TD SOP+PROFORM MOD'!$A$5:$AD$750,MATCH(V$2,'TD SOP+PROFORM MOD'!$B$2:$AD$2,0)+1,0),0)</f>
        <v>0</v>
      </c>
      <c r="W225" s="26" t="str">
        <f t="shared" si="60"/>
        <v/>
      </c>
      <c r="X225" s="25">
        <f>IFERROR(VLOOKUP($A225,'TD SOP+PROFORM MOD'!$A$5:$AD$750,MATCH(X$4,'TD SOP+PROFORM MOD'!$B$2:$AD$2,0)+1,0),0)+IFERROR(VLOOKUP($A225,'TD SOP+PROFORM MOD'!$A$5:$AD$750,MATCH(X$2,'TD SOP+PROFORM MOD'!$B$2:$AD$2,0)+1,0),0)</f>
        <v>0</v>
      </c>
      <c r="Y225" s="25">
        <f>IFERROR(VLOOKUP($A225,'TD SOP+PROFORM MOD'!$A$5:$AD$750,MATCH(Y$4,'TD SOP+PROFORM MOD'!$B$2:$AD$2,0)+1,0),0)+IFERROR(VLOOKUP($A225,'TD SOP+PROFORM MOD'!$A$5:$AD$750,MATCH(Y$2,'TD SOP+PROFORM MOD'!$B$2:$AD$2,0)+1,0),0)</f>
        <v>0</v>
      </c>
      <c r="Z225" s="26" t="str">
        <f t="shared" si="61"/>
        <v/>
      </c>
      <c r="AA225" s="25">
        <f>IFERROR(VLOOKUP($A225,'TD SOP+PROFORM MOD'!$A$5:$AD$750,MATCH(AA$4,'TD SOP+PROFORM MOD'!$B$2:$AD$2,0)+1,0),0)+IFERROR(VLOOKUP($A225,'TD SOP+PROFORM MOD'!$A$5:$AD$750,MATCH(AA$2,'TD SOP+PROFORM MOD'!$B$2:$AD$2,0)+1,0),0)</f>
        <v>0</v>
      </c>
      <c r="AB225" s="25">
        <f>IFERROR(VLOOKUP($A225,'TD SOP+PROFORM MOD'!$A$5:$AD$750,MATCH(AB$4,'TD SOP+PROFORM MOD'!$B$2:$AD$2,0)+1,0),0)+IFERROR(VLOOKUP($A225,'TD SOP+PROFORM MOD'!$A$5:$AD$750,MATCH(AB$2,'TD SOP+PROFORM MOD'!$B$2:$AD$2,0)+1,0),0)</f>
        <v>0</v>
      </c>
      <c r="AC225" s="26" t="str">
        <f t="shared" si="62"/>
        <v/>
      </c>
      <c r="AD225" s="25">
        <f>IFERROR(VLOOKUP($A225,'TD SOP+PROFORM MOD'!$A$5:$AD$750,MATCH(AD$4,'TD SOP+PROFORM MOD'!$B$2:$AD$2,0)+1,0),0)+IFERROR(VLOOKUP($A225,'TD SOP+PROFORM MOD'!$A$5:$AD$750,MATCH(AD$2,'TD SOP+PROFORM MOD'!$B$2:$AD$2,0)+1,0),0)</f>
        <v>0</v>
      </c>
      <c r="AE225" s="25">
        <f>IFERROR(VLOOKUP($A225,'TD SOP+PROFORM MOD'!$A$5:$AD$750,MATCH(AE$4,'TD SOP+PROFORM MOD'!$B$2:$AD$2,0)+1,0),0)+IFERROR(VLOOKUP($A225,'TD SOP+PROFORM MOD'!$A$5:$AD$750,MATCH(AE$2,'TD SOP+PROFORM MOD'!$B$2:$AD$2,0)+1,0),0)</f>
        <v>0</v>
      </c>
      <c r="AF225" s="26" t="str">
        <f t="shared" si="63"/>
        <v/>
      </c>
      <c r="AG225" s="25">
        <f>IFERROR(VLOOKUP($A225,'TD SOP+PROFORM MOD'!$A$5:$AD$750,MATCH(AG$4,'TD SOP+PROFORM MOD'!$B$2:$AD$2,0)+1,0),0)+IFERROR(VLOOKUP($A225,'TD SOP+PROFORM MOD'!$A$5:$AD$750,MATCH(AG$2,'TD SOP+PROFORM MOD'!$B$2:$AD$2,0)+1,0),0)</f>
        <v>0</v>
      </c>
      <c r="AH225" s="25">
        <f>IFERROR(VLOOKUP($A225,'TD SOP+PROFORM MOD'!$A$5:$AD$750,MATCH(AH$4,'TD SOP+PROFORM MOD'!$B$2:$AD$2,0)+1,0),0)+IFERROR(VLOOKUP($A225,'TD SOP+PROFORM MOD'!$A$5:$AD$750,MATCH(AH$2,'TD SOP+PROFORM MOD'!$B$2:$AD$2,0)+1,0),0)</f>
        <v>0</v>
      </c>
      <c r="AI225" s="26" t="str">
        <f t="shared" si="64"/>
        <v/>
      </c>
      <c r="AJ225" s="25">
        <f>IFERROR(VLOOKUP($A225,'TD SOP+PROFORM MOD'!$A$5:$AD$750,MATCH(AJ$4,'TD SOP+PROFORM MOD'!$B$2:$AD$2,0)+1,0),0)+IFERROR(VLOOKUP($A225,'TD SOP+PROFORM MOD'!$A$5:$AD$750,MATCH(AJ$2,'TD SOP+PROFORM MOD'!$B$2:$AD$2,0)+1,0),0)</f>
        <v>0</v>
      </c>
      <c r="AK225" s="25">
        <f>IFERROR(VLOOKUP($A225,'TD SOP+PROFORM MOD'!$A$5:$AD$750,MATCH(AK$4,'TD SOP+PROFORM MOD'!$B$2:$AD$2,0)+1,0),0)+IFERROR(VLOOKUP($A225,'TD SOP+PROFORM MOD'!$A$5:$AD$750,MATCH(AK$2,'TD SOP+PROFORM MOD'!$B$2:$AD$2,0)+1,0),0)</f>
        <v>0</v>
      </c>
      <c r="AL225" s="26" t="str">
        <f t="shared" si="65"/>
        <v/>
      </c>
      <c r="AM225" s="25">
        <f t="shared" si="67"/>
        <v>0</v>
      </c>
      <c r="AN225" s="25">
        <f t="shared" si="67"/>
        <v>0</v>
      </c>
      <c r="AO225" s="26" t="str">
        <f t="shared" si="66"/>
        <v/>
      </c>
      <c r="AR225" s="25">
        <f>SUMIF('B&amp;S YTD LFY'!B:B,"="&amp;A225,'B&amp;S YTD LFY'!C:C)</f>
        <v>0</v>
      </c>
      <c r="AS225" s="25">
        <f t="shared" si="68"/>
        <v>0</v>
      </c>
      <c r="AT225" s="25"/>
    </row>
    <row r="226" spans="1:46" x14ac:dyDescent="0.35">
      <c r="A226" s="24">
        <f>IF(AND('TD SOP+PROFORM MOD'!A223&lt;&gt;"",'TD SOP+PROFORM MOD'!A223&lt;&gt;"TOTAL"),'TD SOP+PROFORM MOD'!A223,0)</f>
        <v>0</v>
      </c>
      <c r="C226" s="25" t="str">
        <f>IFERROR(VLOOKUP($A226,'TD SOP+PROFORM MOD'!$A$5:$AD$750,MATCH(C$4,'TD SOP+PROFORM MOD'!$B$2:$AT$2,0)+1,0),"")</f>
        <v/>
      </c>
      <c r="D226" s="25" t="str">
        <f>IFERROR(VLOOKUP($A226,'TD SOP+PROFORM MOD'!$A$5:$AD$750,MATCH(D$4,'TD SOP+PROFORM MOD'!$B$2:$AT$2,0)+1,0),"")</f>
        <v/>
      </c>
      <c r="E226" s="26" t="str">
        <f t="shared" si="54"/>
        <v/>
      </c>
      <c r="F226" s="25" t="str">
        <f>IFERROR(VLOOKUP($A226,'TD SOP+PROFORM MOD'!$A$5:$AD$750,MATCH(F$4,'TD SOP+PROFORM MOD'!$B$2:$AT$2,0)+1,0),"")</f>
        <v/>
      </c>
      <c r="G226" s="25" t="str">
        <f>IFERROR(VLOOKUP($A226,'TD SOP+PROFORM MOD'!$A$5:$AD$750,MATCH(G$4,'TD SOP+PROFORM MOD'!$B$2:$AT$2,0)+1,0),"")</f>
        <v/>
      </c>
      <c r="H226" s="26" t="str">
        <f t="shared" si="55"/>
        <v/>
      </c>
      <c r="I226" s="25" t="str">
        <f>IFERROR(VLOOKUP($A226,'TD SOP+PROFORM MOD'!$A$5:$AD$750,MATCH(I$4,'TD SOP+PROFORM MOD'!$B$2:$AT$2,0)+1,0),"")</f>
        <v/>
      </c>
      <c r="J226" s="25" t="str">
        <f>IFERROR(VLOOKUP($A226,'TD SOP+PROFORM MOD'!$A$5:$AD$750,MATCH(J$4,'TD SOP+PROFORM MOD'!$B$2:$AT$2,0)+1,0),"")</f>
        <v/>
      </c>
      <c r="K226" s="26" t="str">
        <f t="shared" si="56"/>
        <v/>
      </c>
      <c r="L226" s="25" t="str">
        <f>IFERROR(VLOOKUP($A226,'TD SOP+PROFORM MOD'!$A$5:$AD$750,MATCH(L$4,'TD SOP+PROFORM MOD'!$B$2:$AT$2,0)+1,0),"")</f>
        <v/>
      </c>
      <c r="M226" s="25" t="str">
        <f>IFERROR(VLOOKUP($A226,'TD SOP+PROFORM MOD'!$A$5:$AD$750,MATCH(M$4,'TD SOP+PROFORM MOD'!$B$2:$AT$2,0)+1,0),"")</f>
        <v/>
      </c>
      <c r="N226" s="26" t="str">
        <f t="shared" si="57"/>
        <v/>
      </c>
      <c r="O226" s="25">
        <f>IFERROR(VLOOKUP($A226,'TD SOP+PROFORM MOD'!$A$5:$AD$750,MATCH(O$4,'TD SOP+PROFORM MOD'!$B$2:$AD$2,0)+1,0),0)+IFERROR(VLOOKUP($A226,'TD SOP+PROFORM MOD'!$A$5:$AD$750,MATCH(O$2,'TD SOP+PROFORM MOD'!$B$2:$AD$2,0)+1,0),0)</f>
        <v>0</v>
      </c>
      <c r="P226" s="25">
        <f>IFERROR(VLOOKUP($A226,'TD SOP+PROFORM MOD'!$A$5:$AD$750,MATCH(P$4,'TD SOP+PROFORM MOD'!$B$2:$AD$2,0)+1,0),0)+IFERROR(VLOOKUP($A226,'TD SOP+PROFORM MOD'!$A$5:$AD$750,MATCH(P$2,'TD SOP+PROFORM MOD'!$B$2:$AD$2,0)+1,0),0)</f>
        <v>0</v>
      </c>
      <c r="Q226" s="26" t="str">
        <f t="shared" si="58"/>
        <v/>
      </c>
      <c r="R226" s="25">
        <f>IFERROR(VLOOKUP($A226,'TD SOP+PROFORM MOD'!$A$5:$AD$750,MATCH(R$4,'TD SOP+PROFORM MOD'!$B$2:$AD$2,0)+1,0),0)+IFERROR(VLOOKUP($A226,'TD SOP+PROFORM MOD'!$A$5:$AD$750,MATCH(R$2,'TD SOP+PROFORM MOD'!$B$2:$AD$2,0)+1,0),0)</f>
        <v>0</v>
      </c>
      <c r="S226" s="25">
        <f>IFERROR(VLOOKUP($A226,'TD SOP+PROFORM MOD'!$A$5:$AD$750,MATCH(S$4,'TD SOP+PROFORM MOD'!$B$2:$AD$2,0)+1,0),0)+IFERROR(VLOOKUP($A226,'TD SOP+PROFORM MOD'!$A$5:$AD$750,MATCH(S$2,'TD SOP+PROFORM MOD'!$B$2:$AD$2,0)+1,0),0)</f>
        <v>0</v>
      </c>
      <c r="T226" s="26" t="str">
        <f t="shared" si="59"/>
        <v/>
      </c>
      <c r="U226" s="25">
        <f>IFERROR(VLOOKUP($A226,'TD SOP+PROFORM MOD'!$A$5:$AD$750,MATCH(U$4,'TD SOP+PROFORM MOD'!$B$2:$AD$2,0)+1,0),0)+IFERROR(VLOOKUP($A226,'TD SOP+PROFORM MOD'!$A$5:$AD$750,MATCH(U$2,'TD SOP+PROFORM MOD'!$B$2:$AD$2,0)+1,0),0)</f>
        <v>0</v>
      </c>
      <c r="V226" s="25">
        <f>IFERROR(VLOOKUP($A226,'TD SOP+PROFORM MOD'!$A$5:$AD$750,MATCH(V$4,'TD SOP+PROFORM MOD'!$B$2:$AD$2,0)+1,0),0)+IFERROR(VLOOKUP($A226,'TD SOP+PROFORM MOD'!$A$5:$AD$750,MATCH(V$2,'TD SOP+PROFORM MOD'!$B$2:$AD$2,0)+1,0),0)</f>
        <v>0</v>
      </c>
      <c r="W226" s="26" t="str">
        <f t="shared" si="60"/>
        <v/>
      </c>
      <c r="X226" s="25">
        <f>IFERROR(VLOOKUP($A226,'TD SOP+PROFORM MOD'!$A$5:$AD$750,MATCH(X$4,'TD SOP+PROFORM MOD'!$B$2:$AD$2,0)+1,0),0)+IFERROR(VLOOKUP($A226,'TD SOP+PROFORM MOD'!$A$5:$AD$750,MATCH(X$2,'TD SOP+PROFORM MOD'!$B$2:$AD$2,0)+1,0),0)</f>
        <v>0</v>
      </c>
      <c r="Y226" s="25">
        <f>IFERROR(VLOOKUP($A226,'TD SOP+PROFORM MOD'!$A$5:$AD$750,MATCH(Y$4,'TD SOP+PROFORM MOD'!$B$2:$AD$2,0)+1,0),0)+IFERROR(VLOOKUP($A226,'TD SOP+PROFORM MOD'!$A$5:$AD$750,MATCH(Y$2,'TD SOP+PROFORM MOD'!$B$2:$AD$2,0)+1,0),0)</f>
        <v>0</v>
      </c>
      <c r="Z226" s="26" t="str">
        <f t="shared" si="61"/>
        <v/>
      </c>
      <c r="AA226" s="25">
        <f>IFERROR(VLOOKUP($A226,'TD SOP+PROFORM MOD'!$A$5:$AD$750,MATCH(AA$4,'TD SOP+PROFORM MOD'!$B$2:$AD$2,0)+1,0),0)+IFERROR(VLOOKUP($A226,'TD SOP+PROFORM MOD'!$A$5:$AD$750,MATCH(AA$2,'TD SOP+PROFORM MOD'!$B$2:$AD$2,0)+1,0),0)</f>
        <v>0</v>
      </c>
      <c r="AB226" s="25">
        <f>IFERROR(VLOOKUP($A226,'TD SOP+PROFORM MOD'!$A$5:$AD$750,MATCH(AB$4,'TD SOP+PROFORM MOD'!$B$2:$AD$2,0)+1,0),0)+IFERROR(VLOOKUP($A226,'TD SOP+PROFORM MOD'!$A$5:$AD$750,MATCH(AB$2,'TD SOP+PROFORM MOD'!$B$2:$AD$2,0)+1,0),0)</f>
        <v>0</v>
      </c>
      <c r="AC226" s="26" t="str">
        <f t="shared" si="62"/>
        <v/>
      </c>
      <c r="AD226" s="25">
        <f>IFERROR(VLOOKUP($A226,'TD SOP+PROFORM MOD'!$A$5:$AD$750,MATCH(AD$4,'TD SOP+PROFORM MOD'!$B$2:$AD$2,0)+1,0),0)+IFERROR(VLOOKUP($A226,'TD SOP+PROFORM MOD'!$A$5:$AD$750,MATCH(AD$2,'TD SOP+PROFORM MOD'!$B$2:$AD$2,0)+1,0),0)</f>
        <v>0</v>
      </c>
      <c r="AE226" s="25">
        <f>IFERROR(VLOOKUP($A226,'TD SOP+PROFORM MOD'!$A$5:$AD$750,MATCH(AE$4,'TD SOP+PROFORM MOD'!$B$2:$AD$2,0)+1,0),0)+IFERROR(VLOOKUP($A226,'TD SOP+PROFORM MOD'!$A$5:$AD$750,MATCH(AE$2,'TD SOP+PROFORM MOD'!$B$2:$AD$2,0)+1,0),0)</f>
        <v>0</v>
      </c>
      <c r="AF226" s="26" t="str">
        <f t="shared" si="63"/>
        <v/>
      </c>
      <c r="AG226" s="25">
        <f>IFERROR(VLOOKUP($A226,'TD SOP+PROFORM MOD'!$A$5:$AD$750,MATCH(AG$4,'TD SOP+PROFORM MOD'!$B$2:$AD$2,0)+1,0),0)+IFERROR(VLOOKUP($A226,'TD SOP+PROFORM MOD'!$A$5:$AD$750,MATCH(AG$2,'TD SOP+PROFORM MOD'!$B$2:$AD$2,0)+1,0),0)</f>
        <v>0</v>
      </c>
      <c r="AH226" s="25">
        <f>IFERROR(VLOOKUP($A226,'TD SOP+PROFORM MOD'!$A$5:$AD$750,MATCH(AH$4,'TD SOP+PROFORM MOD'!$B$2:$AD$2,0)+1,0),0)+IFERROR(VLOOKUP($A226,'TD SOP+PROFORM MOD'!$A$5:$AD$750,MATCH(AH$2,'TD SOP+PROFORM MOD'!$B$2:$AD$2,0)+1,0),0)</f>
        <v>0</v>
      </c>
      <c r="AI226" s="26" t="str">
        <f t="shared" si="64"/>
        <v/>
      </c>
      <c r="AJ226" s="25">
        <f>IFERROR(VLOOKUP($A226,'TD SOP+PROFORM MOD'!$A$5:$AD$750,MATCH(AJ$4,'TD SOP+PROFORM MOD'!$B$2:$AD$2,0)+1,0),0)+IFERROR(VLOOKUP($A226,'TD SOP+PROFORM MOD'!$A$5:$AD$750,MATCH(AJ$2,'TD SOP+PROFORM MOD'!$B$2:$AD$2,0)+1,0),0)</f>
        <v>0</v>
      </c>
      <c r="AK226" s="25">
        <f>IFERROR(VLOOKUP($A226,'TD SOP+PROFORM MOD'!$A$5:$AD$750,MATCH(AK$4,'TD SOP+PROFORM MOD'!$B$2:$AD$2,0)+1,0),0)+IFERROR(VLOOKUP($A226,'TD SOP+PROFORM MOD'!$A$5:$AD$750,MATCH(AK$2,'TD SOP+PROFORM MOD'!$B$2:$AD$2,0)+1,0),0)</f>
        <v>0</v>
      </c>
      <c r="AL226" s="26" t="str">
        <f t="shared" si="65"/>
        <v/>
      </c>
      <c r="AM226" s="25">
        <f t="shared" si="67"/>
        <v>0</v>
      </c>
      <c r="AN226" s="25">
        <f t="shared" si="67"/>
        <v>0</v>
      </c>
      <c r="AO226" s="26" t="str">
        <f t="shared" si="66"/>
        <v/>
      </c>
      <c r="AR226" s="25">
        <f>SUMIF('B&amp;S YTD LFY'!B:B,"="&amp;A226,'B&amp;S YTD LFY'!C:C)</f>
        <v>0</v>
      </c>
      <c r="AS226" s="25">
        <f t="shared" si="68"/>
        <v>0</v>
      </c>
      <c r="AT226" s="25"/>
    </row>
    <row r="227" spans="1:46" x14ac:dyDescent="0.35">
      <c r="A227" s="24">
        <f>IF(AND('TD SOP+PROFORM MOD'!A224&lt;&gt;"",'TD SOP+PROFORM MOD'!A224&lt;&gt;"TOTAL"),'TD SOP+PROFORM MOD'!A224,0)</f>
        <v>0</v>
      </c>
      <c r="C227" s="25" t="str">
        <f>IFERROR(VLOOKUP($A227,'TD SOP+PROFORM MOD'!$A$5:$AD$750,MATCH(C$4,'TD SOP+PROFORM MOD'!$B$2:$AT$2,0)+1,0),"")</f>
        <v/>
      </c>
      <c r="D227" s="25" t="str">
        <f>IFERROR(VLOOKUP($A227,'TD SOP+PROFORM MOD'!$A$5:$AD$750,MATCH(D$4,'TD SOP+PROFORM MOD'!$B$2:$AT$2,0)+1,0),"")</f>
        <v/>
      </c>
      <c r="E227" s="26" t="str">
        <f t="shared" si="54"/>
        <v/>
      </c>
      <c r="F227" s="25" t="str">
        <f>IFERROR(VLOOKUP($A227,'TD SOP+PROFORM MOD'!$A$5:$AD$750,MATCH(F$4,'TD SOP+PROFORM MOD'!$B$2:$AT$2,0)+1,0),"")</f>
        <v/>
      </c>
      <c r="G227" s="25" t="str">
        <f>IFERROR(VLOOKUP($A227,'TD SOP+PROFORM MOD'!$A$5:$AD$750,MATCH(G$4,'TD SOP+PROFORM MOD'!$B$2:$AT$2,0)+1,0),"")</f>
        <v/>
      </c>
      <c r="H227" s="26" t="str">
        <f t="shared" si="55"/>
        <v/>
      </c>
      <c r="I227" s="25" t="str">
        <f>IFERROR(VLOOKUP($A227,'TD SOP+PROFORM MOD'!$A$5:$AD$750,MATCH(I$4,'TD SOP+PROFORM MOD'!$B$2:$AT$2,0)+1,0),"")</f>
        <v/>
      </c>
      <c r="J227" s="25" t="str">
        <f>IFERROR(VLOOKUP($A227,'TD SOP+PROFORM MOD'!$A$5:$AD$750,MATCH(J$4,'TD SOP+PROFORM MOD'!$B$2:$AT$2,0)+1,0),"")</f>
        <v/>
      </c>
      <c r="K227" s="26" t="str">
        <f t="shared" si="56"/>
        <v/>
      </c>
      <c r="L227" s="25" t="str">
        <f>IFERROR(VLOOKUP($A227,'TD SOP+PROFORM MOD'!$A$5:$AD$750,MATCH(L$4,'TD SOP+PROFORM MOD'!$B$2:$AT$2,0)+1,0),"")</f>
        <v/>
      </c>
      <c r="M227" s="25" t="str">
        <f>IFERROR(VLOOKUP($A227,'TD SOP+PROFORM MOD'!$A$5:$AD$750,MATCH(M$4,'TD SOP+PROFORM MOD'!$B$2:$AT$2,0)+1,0),"")</f>
        <v/>
      </c>
      <c r="N227" s="26" t="str">
        <f t="shared" si="57"/>
        <v/>
      </c>
      <c r="O227" s="25">
        <f>IFERROR(VLOOKUP($A227,'TD SOP+PROFORM MOD'!$A$5:$AD$750,MATCH(O$4,'TD SOP+PROFORM MOD'!$B$2:$AD$2,0)+1,0),0)+IFERROR(VLOOKUP($A227,'TD SOP+PROFORM MOD'!$A$5:$AD$750,MATCH(O$2,'TD SOP+PROFORM MOD'!$B$2:$AD$2,0)+1,0),0)</f>
        <v>0</v>
      </c>
      <c r="P227" s="25">
        <f>IFERROR(VLOOKUP($A227,'TD SOP+PROFORM MOD'!$A$5:$AD$750,MATCH(P$4,'TD SOP+PROFORM MOD'!$B$2:$AD$2,0)+1,0),0)+IFERROR(VLOOKUP($A227,'TD SOP+PROFORM MOD'!$A$5:$AD$750,MATCH(P$2,'TD SOP+PROFORM MOD'!$B$2:$AD$2,0)+1,0),0)</f>
        <v>0</v>
      </c>
      <c r="Q227" s="26" t="str">
        <f t="shared" si="58"/>
        <v/>
      </c>
      <c r="R227" s="25">
        <f>IFERROR(VLOOKUP($A227,'TD SOP+PROFORM MOD'!$A$5:$AD$750,MATCH(R$4,'TD SOP+PROFORM MOD'!$B$2:$AD$2,0)+1,0),0)+IFERROR(VLOOKUP($A227,'TD SOP+PROFORM MOD'!$A$5:$AD$750,MATCH(R$2,'TD SOP+PROFORM MOD'!$B$2:$AD$2,0)+1,0),0)</f>
        <v>0</v>
      </c>
      <c r="S227" s="25">
        <f>IFERROR(VLOOKUP($A227,'TD SOP+PROFORM MOD'!$A$5:$AD$750,MATCH(S$4,'TD SOP+PROFORM MOD'!$B$2:$AD$2,0)+1,0),0)+IFERROR(VLOOKUP($A227,'TD SOP+PROFORM MOD'!$A$5:$AD$750,MATCH(S$2,'TD SOP+PROFORM MOD'!$B$2:$AD$2,0)+1,0),0)</f>
        <v>0</v>
      </c>
      <c r="T227" s="26" t="str">
        <f t="shared" si="59"/>
        <v/>
      </c>
      <c r="U227" s="25">
        <f>IFERROR(VLOOKUP($A227,'TD SOP+PROFORM MOD'!$A$5:$AD$750,MATCH(U$4,'TD SOP+PROFORM MOD'!$B$2:$AD$2,0)+1,0),0)+IFERROR(VLOOKUP($A227,'TD SOP+PROFORM MOD'!$A$5:$AD$750,MATCH(U$2,'TD SOP+PROFORM MOD'!$B$2:$AD$2,0)+1,0),0)</f>
        <v>0</v>
      </c>
      <c r="V227" s="25">
        <f>IFERROR(VLOOKUP($A227,'TD SOP+PROFORM MOD'!$A$5:$AD$750,MATCH(V$4,'TD SOP+PROFORM MOD'!$B$2:$AD$2,0)+1,0),0)+IFERROR(VLOOKUP($A227,'TD SOP+PROFORM MOD'!$A$5:$AD$750,MATCH(V$2,'TD SOP+PROFORM MOD'!$B$2:$AD$2,0)+1,0),0)</f>
        <v>0</v>
      </c>
      <c r="W227" s="26" t="str">
        <f t="shared" si="60"/>
        <v/>
      </c>
      <c r="X227" s="25">
        <f>IFERROR(VLOOKUP($A227,'TD SOP+PROFORM MOD'!$A$5:$AD$750,MATCH(X$4,'TD SOP+PROFORM MOD'!$B$2:$AD$2,0)+1,0),0)+IFERROR(VLOOKUP($A227,'TD SOP+PROFORM MOD'!$A$5:$AD$750,MATCH(X$2,'TD SOP+PROFORM MOD'!$B$2:$AD$2,0)+1,0),0)</f>
        <v>0</v>
      </c>
      <c r="Y227" s="25">
        <f>IFERROR(VLOOKUP($A227,'TD SOP+PROFORM MOD'!$A$5:$AD$750,MATCH(Y$4,'TD SOP+PROFORM MOD'!$B$2:$AD$2,0)+1,0),0)+IFERROR(VLOOKUP($A227,'TD SOP+PROFORM MOD'!$A$5:$AD$750,MATCH(Y$2,'TD SOP+PROFORM MOD'!$B$2:$AD$2,0)+1,0),0)</f>
        <v>0</v>
      </c>
      <c r="Z227" s="26" t="str">
        <f t="shared" si="61"/>
        <v/>
      </c>
      <c r="AA227" s="25">
        <f>IFERROR(VLOOKUP($A227,'TD SOP+PROFORM MOD'!$A$5:$AD$750,MATCH(AA$4,'TD SOP+PROFORM MOD'!$B$2:$AD$2,0)+1,0),0)+IFERROR(VLOOKUP($A227,'TD SOP+PROFORM MOD'!$A$5:$AD$750,MATCH(AA$2,'TD SOP+PROFORM MOD'!$B$2:$AD$2,0)+1,0),0)</f>
        <v>0</v>
      </c>
      <c r="AB227" s="25">
        <f>IFERROR(VLOOKUP($A227,'TD SOP+PROFORM MOD'!$A$5:$AD$750,MATCH(AB$4,'TD SOP+PROFORM MOD'!$B$2:$AD$2,0)+1,0),0)+IFERROR(VLOOKUP($A227,'TD SOP+PROFORM MOD'!$A$5:$AD$750,MATCH(AB$2,'TD SOP+PROFORM MOD'!$B$2:$AD$2,0)+1,0),0)</f>
        <v>0</v>
      </c>
      <c r="AC227" s="26" t="str">
        <f t="shared" si="62"/>
        <v/>
      </c>
      <c r="AD227" s="25">
        <f>IFERROR(VLOOKUP($A227,'TD SOP+PROFORM MOD'!$A$5:$AD$750,MATCH(AD$4,'TD SOP+PROFORM MOD'!$B$2:$AD$2,0)+1,0),0)+IFERROR(VLOOKUP($A227,'TD SOP+PROFORM MOD'!$A$5:$AD$750,MATCH(AD$2,'TD SOP+PROFORM MOD'!$B$2:$AD$2,0)+1,0),0)</f>
        <v>0</v>
      </c>
      <c r="AE227" s="25">
        <f>IFERROR(VLOOKUP($A227,'TD SOP+PROFORM MOD'!$A$5:$AD$750,MATCH(AE$4,'TD SOP+PROFORM MOD'!$B$2:$AD$2,0)+1,0),0)+IFERROR(VLOOKUP($A227,'TD SOP+PROFORM MOD'!$A$5:$AD$750,MATCH(AE$2,'TD SOP+PROFORM MOD'!$B$2:$AD$2,0)+1,0),0)</f>
        <v>0</v>
      </c>
      <c r="AF227" s="26" t="str">
        <f t="shared" si="63"/>
        <v/>
      </c>
      <c r="AG227" s="25">
        <f>IFERROR(VLOOKUP($A227,'TD SOP+PROFORM MOD'!$A$5:$AD$750,MATCH(AG$4,'TD SOP+PROFORM MOD'!$B$2:$AD$2,0)+1,0),0)+IFERROR(VLOOKUP($A227,'TD SOP+PROFORM MOD'!$A$5:$AD$750,MATCH(AG$2,'TD SOP+PROFORM MOD'!$B$2:$AD$2,0)+1,0),0)</f>
        <v>0</v>
      </c>
      <c r="AH227" s="25">
        <f>IFERROR(VLOOKUP($A227,'TD SOP+PROFORM MOD'!$A$5:$AD$750,MATCH(AH$4,'TD SOP+PROFORM MOD'!$B$2:$AD$2,0)+1,0),0)+IFERROR(VLOOKUP($A227,'TD SOP+PROFORM MOD'!$A$5:$AD$750,MATCH(AH$2,'TD SOP+PROFORM MOD'!$B$2:$AD$2,0)+1,0),0)</f>
        <v>0</v>
      </c>
      <c r="AI227" s="26" t="str">
        <f t="shared" si="64"/>
        <v/>
      </c>
      <c r="AJ227" s="25">
        <f>IFERROR(VLOOKUP($A227,'TD SOP+PROFORM MOD'!$A$5:$AD$750,MATCH(AJ$4,'TD SOP+PROFORM MOD'!$B$2:$AD$2,0)+1,0),0)+IFERROR(VLOOKUP($A227,'TD SOP+PROFORM MOD'!$A$5:$AD$750,MATCH(AJ$2,'TD SOP+PROFORM MOD'!$B$2:$AD$2,0)+1,0),0)</f>
        <v>0</v>
      </c>
      <c r="AK227" s="25">
        <f>IFERROR(VLOOKUP($A227,'TD SOP+PROFORM MOD'!$A$5:$AD$750,MATCH(AK$4,'TD SOP+PROFORM MOD'!$B$2:$AD$2,0)+1,0),0)+IFERROR(VLOOKUP($A227,'TD SOP+PROFORM MOD'!$A$5:$AD$750,MATCH(AK$2,'TD SOP+PROFORM MOD'!$B$2:$AD$2,0)+1,0),0)</f>
        <v>0</v>
      </c>
      <c r="AL227" s="26" t="str">
        <f t="shared" si="65"/>
        <v/>
      </c>
      <c r="AM227" s="25">
        <f t="shared" si="67"/>
        <v>0</v>
      </c>
      <c r="AN227" s="25">
        <f t="shared" si="67"/>
        <v>0</v>
      </c>
      <c r="AO227" s="26" t="str">
        <f t="shared" si="66"/>
        <v/>
      </c>
      <c r="AR227" s="25">
        <f>SUMIF('B&amp;S YTD LFY'!B:B,"="&amp;A227,'B&amp;S YTD LFY'!C:C)</f>
        <v>0</v>
      </c>
      <c r="AS227" s="25">
        <f t="shared" si="68"/>
        <v>0</v>
      </c>
      <c r="AT227" s="25"/>
    </row>
    <row r="228" spans="1:46" x14ac:dyDescent="0.35">
      <c r="A228" s="24">
        <f>IF(AND('TD SOP+PROFORM MOD'!A225&lt;&gt;"",'TD SOP+PROFORM MOD'!A225&lt;&gt;"TOTAL"),'TD SOP+PROFORM MOD'!A225,0)</f>
        <v>0</v>
      </c>
      <c r="C228" s="25" t="str">
        <f>IFERROR(VLOOKUP($A228,'TD SOP+PROFORM MOD'!$A$5:$AD$750,MATCH(C$4,'TD SOP+PROFORM MOD'!$B$2:$AT$2,0)+1,0),"")</f>
        <v/>
      </c>
      <c r="D228" s="25" t="str">
        <f>IFERROR(VLOOKUP($A228,'TD SOP+PROFORM MOD'!$A$5:$AD$750,MATCH(D$4,'TD SOP+PROFORM MOD'!$B$2:$AT$2,0)+1,0),"")</f>
        <v/>
      </c>
      <c r="E228" s="26" t="str">
        <f t="shared" si="54"/>
        <v/>
      </c>
      <c r="F228" s="25" t="str">
        <f>IFERROR(VLOOKUP($A228,'TD SOP+PROFORM MOD'!$A$5:$AD$750,MATCH(F$4,'TD SOP+PROFORM MOD'!$B$2:$AT$2,0)+1,0),"")</f>
        <v/>
      </c>
      <c r="G228" s="25" t="str">
        <f>IFERROR(VLOOKUP($A228,'TD SOP+PROFORM MOD'!$A$5:$AD$750,MATCH(G$4,'TD SOP+PROFORM MOD'!$B$2:$AT$2,0)+1,0),"")</f>
        <v/>
      </c>
      <c r="H228" s="26" t="str">
        <f t="shared" si="55"/>
        <v/>
      </c>
      <c r="I228" s="25" t="str">
        <f>IFERROR(VLOOKUP($A228,'TD SOP+PROFORM MOD'!$A$5:$AD$750,MATCH(I$4,'TD SOP+PROFORM MOD'!$B$2:$AT$2,0)+1,0),"")</f>
        <v/>
      </c>
      <c r="J228" s="25" t="str">
        <f>IFERROR(VLOOKUP($A228,'TD SOP+PROFORM MOD'!$A$5:$AD$750,MATCH(J$4,'TD SOP+PROFORM MOD'!$B$2:$AT$2,0)+1,0),"")</f>
        <v/>
      </c>
      <c r="K228" s="26" t="str">
        <f t="shared" si="56"/>
        <v/>
      </c>
      <c r="L228" s="25" t="str">
        <f>IFERROR(VLOOKUP($A228,'TD SOP+PROFORM MOD'!$A$5:$AD$750,MATCH(L$4,'TD SOP+PROFORM MOD'!$B$2:$AT$2,0)+1,0),"")</f>
        <v/>
      </c>
      <c r="M228" s="25" t="str">
        <f>IFERROR(VLOOKUP($A228,'TD SOP+PROFORM MOD'!$A$5:$AD$750,MATCH(M$4,'TD SOP+PROFORM MOD'!$B$2:$AT$2,0)+1,0),"")</f>
        <v/>
      </c>
      <c r="N228" s="26" t="str">
        <f t="shared" si="57"/>
        <v/>
      </c>
      <c r="O228" s="25">
        <f>IFERROR(VLOOKUP($A228,'TD SOP+PROFORM MOD'!$A$5:$AD$750,MATCH(O$4,'TD SOP+PROFORM MOD'!$B$2:$AD$2,0)+1,0),0)+IFERROR(VLOOKUP($A228,'TD SOP+PROFORM MOD'!$A$5:$AD$750,MATCH(O$2,'TD SOP+PROFORM MOD'!$B$2:$AD$2,0)+1,0),0)</f>
        <v>0</v>
      </c>
      <c r="P228" s="25">
        <f>IFERROR(VLOOKUP($A228,'TD SOP+PROFORM MOD'!$A$5:$AD$750,MATCH(P$4,'TD SOP+PROFORM MOD'!$B$2:$AD$2,0)+1,0),0)+IFERROR(VLOOKUP($A228,'TD SOP+PROFORM MOD'!$A$5:$AD$750,MATCH(P$2,'TD SOP+PROFORM MOD'!$B$2:$AD$2,0)+1,0),0)</f>
        <v>0</v>
      </c>
      <c r="Q228" s="26" t="str">
        <f t="shared" si="58"/>
        <v/>
      </c>
      <c r="R228" s="25">
        <f>IFERROR(VLOOKUP($A228,'TD SOP+PROFORM MOD'!$A$5:$AD$750,MATCH(R$4,'TD SOP+PROFORM MOD'!$B$2:$AD$2,0)+1,0),0)+IFERROR(VLOOKUP($A228,'TD SOP+PROFORM MOD'!$A$5:$AD$750,MATCH(R$2,'TD SOP+PROFORM MOD'!$B$2:$AD$2,0)+1,0),0)</f>
        <v>0</v>
      </c>
      <c r="S228" s="25">
        <f>IFERROR(VLOOKUP($A228,'TD SOP+PROFORM MOD'!$A$5:$AD$750,MATCH(S$4,'TD SOP+PROFORM MOD'!$B$2:$AD$2,0)+1,0),0)+IFERROR(VLOOKUP($A228,'TD SOP+PROFORM MOD'!$A$5:$AD$750,MATCH(S$2,'TD SOP+PROFORM MOD'!$B$2:$AD$2,0)+1,0),0)</f>
        <v>0</v>
      </c>
      <c r="T228" s="26" t="str">
        <f t="shared" si="59"/>
        <v/>
      </c>
      <c r="U228" s="25">
        <f>IFERROR(VLOOKUP($A228,'TD SOP+PROFORM MOD'!$A$5:$AD$750,MATCH(U$4,'TD SOP+PROFORM MOD'!$B$2:$AD$2,0)+1,0),0)+IFERROR(VLOOKUP($A228,'TD SOP+PROFORM MOD'!$A$5:$AD$750,MATCH(U$2,'TD SOP+PROFORM MOD'!$B$2:$AD$2,0)+1,0),0)</f>
        <v>0</v>
      </c>
      <c r="V228" s="25">
        <f>IFERROR(VLOOKUP($A228,'TD SOP+PROFORM MOD'!$A$5:$AD$750,MATCH(V$4,'TD SOP+PROFORM MOD'!$B$2:$AD$2,0)+1,0),0)+IFERROR(VLOOKUP($A228,'TD SOP+PROFORM MOD'!$A$5:$AD$750,MATCH(V$2,'TD SOP+PROFORM MOD'!$B$2:$AD$2,0)+1,0),0)</f>
        <v>0</v>
      </c>
      <c r="W228" s="26" t="str">
        <f t="shared" si="60"/>
        <v/>
      </c>
      <c r="X228" s="25">
        <f>IFERROR(VLOOKUP($A228,'TD SOP+PROFORM MOD'!$A$5:$AD$750,MATCH(X$4,'TD SOP+PROFORM MOD'!$B$2:$AD$2,0)+1,0),0)+IFERROR(VLOOKUP($A228,'TD SOP+PROFORM MOD'!$A$5:$AD$750,MATCH(X$2,'TD SOP+PROFORM MOD'!$B$2:$AD$2,0)+1,0),0)</f>
        <v>0</v>
      </c>
      <c r="Y228" s="25">
        <f>IFERROR(VLOOKUP($A228,'TD SOP+PROFORM MOD'!$A$5:$AD$750,MATCH(Y$4,'TD SOP+PROFORM MOD'!$B$2:$AD$2,0)+1,0),0)+IFERROR(VLOOKUP($A228,'TD SOP+PROFORM MOD'!$A$5:$AD$750,MATCH(Y$2,'TD SOP+PROFORM MOD'!$B$2:$AD$2,0)+1,0),0)</f>
        <v>0</v>
      </c>
      <c r="Z228" s="26" t="str">
        <f t="shared" si="61"/>
        <v/>
      </c>
      <c r="AA228" s="25">
        <f>IFERROR(VLOOKUP($A228,'TD SOP+PROFORM MOD'!$A$5:$AD$750,MATCH(AA$4,'TD SOP+PROFORM MOD'!$B$2:$AD$2,0)+1,0),0)+IFERROR(VLOOKUP($A228,'TD SOP+PROFORM MOD'!$A$5:$AD$750,MATCH(AA$2,'TD SOP+PROFORM MOD'!$B$2:$AD$2,0)+1,0),0)</f>
        <v>0</v>
      </c>
      <c r="AB228" s="25">
        <f>IFERROR(VLOOKUP($A228,'TD SOP+PROFORM MOD'!$A$5:$AD$750,MATCH(AB$4,'TD SOP+PROFORM MOD'!$B$2:$AD$2,0)+1,0),0)+IFERROR(VLOOKUP($A228,'TD SOP+PROFORM MOD'!$A$5:$AD$750,MATCH(AB$2,'TD SOP+PROFORM MOD'!$B$2:$AD$2,0)+1,0),0)</f>
        <v>0</v>
      </c>
      <c r="AC228" s="26" t="str">
        <f t="shared" si="62"/>
        <v/>
      </c>
      <c r="AD228" s="25">
        <f>IFERROR(VLOOKUP($A228,'TD SOP+PROFORM MOD'!$A$5:$AD$750,MATCH(AD$4,'TD SOP+PROFORM MOD'!$B$2:$AD$2,0)+1,0),0)+IFERROR(VLOOKUP($A228,'TD SOP+PROFORM MOD'!$A$5:$AD$750,MATCH(AD$2,'TD SOP+PROFORM MOD'!$B$2:$AD$2,0)+1,0),0)</f>
        <v>0</v>
      </c>
      <c r="AE228" s="25">
        <f>IFERROR(VLOOKUP($A228,'TD SOP+PROFORM MOD'!$A$5:$AD$750,MATCH(AE$4,'TD SOP+PROFORM MOD'!$B$2:$AD$2,0)+1,0),0)+IFERROR(VLOOKUP($A228,'TD SOP+PROFORM MOD'!$A$5:$AD$750,MATCH(AE$2,'TD SOP+PROFORM MOD'!$B$2:$AD$2,0)+1,0),0)</f>
        <v>0</v>
      </c>
      <c r="AF228" s="26" t="str">
        <f t="shared" si="63"/>
        <v/>
      </c>
      <c r="AG228" s="25">
        <f>IFERROR(VLOOKUP($A228,'TD SOP+PROFORM MOD'!$A$5:$AD$750,MATCH(AG$4,'TD SOP+PROFORM MOD'!$B$2:$AD$2,0)+1,0),0)+IFERROR(VLOOKUP($A228,'TD SOP+PROFORM MOD'!$A$5:$AD$750,MATCH(AG$2,'TD SOP+PROFORM MOD'!$B$2:$AD$2,0)+1,0),0)</f>
        <v>0</v>
      </c>
      <c r="AH228" s="25">
        <f>IFERROR(VLOOKUP($A228,'TD SOP+PROFORM MOD'!$A$5:$AD$750,MATCH(AH$4,'TD SOP+PROFORM MOD'!$B$2:$AD$2,0)+1,0),0)+IFERROR(VLOOKUP($A228,'TD SOP+PROFORM MOD'!$A$5:$AD$750,MATCH(AH$2,'TD SOP+PROFORM MOD'!$B$2:$AD$2,0)+1,0),0)</f>
        <v>0</v>
      </c>
      <c r="AI228" s="26" t="str">
        <f t="shared" si="64"/>
        <v/>
      </c>
      <c r="AJ228" s="25">
        <f>IFERROR(VLOOKUP($A228,'TD SOP+PROFORM MOD'!$A$5:$AD$750,MATCH(AJ$4,'TD SOP+PROFORM MOD'!$B$2:$AD$2,0)+1,0),0)+IFERROR(VLOOKUP($A228,'TD SOP+PROFORM MOD'!$A$5:$AD$750,MATCH(AJ$2,'TD SOP+PROFORM MOD'!$B$2:$AD$2,0)+1,0),0)</f>
        <v>0</v>
      </c>
      <c r="AK228" s="25">
        <f>IFERROR(VLOOKUP($A228,'TD SOP+PROFORM MOD'!$A$5:$AD$750,MATCH(AK$4,'TD SOP+PROFORM MOD'!$B$2:$AD$2,0)+1,0),0)+IFERROR(VLOOKUP($A228,'TD SOP+PROFORM MOD'!$A$5:$AD$750,MATCH(AK$2,'TD SOP+PROFORM MOD'!$B$2:$AD$2,0)+1,0),0)</f>
        <v>0</v>
      </c>
      <c r="AL228" s="26" t="str">
        <f t="shared" si="65"/>
        <v/>
      </c>
      <c r="AM228" s="25">
        <f t="shared" si="67"/>
        <v>0</v>
      </c>
      <c r="AN228" s="25">
        <f t="shared" si="67"/>
        <v>0</v>
      </c>
      <c r="AO228" s="26" t="str">
        <f t="shared" si="66"/>
        <v/>
      </c>
      <c r="AR228" s="25">
        <f>SUMIF('B&amp;S YTD LFY'!B:B,"="&amp;A228,'B&amp;S YTD LFY'!C:C)</f>
        <v>0</v>
      </c>
      <c r="AS228" s="25">
        <f t="shared" si="68"/>
        <v>0</v>
      </c>
      <c r="AT228" s="25"/>
    </row>
    <row r="229" spans="1:46" x14ac:dyDescent="0.35">
      <c r="A229" s="24">
        <f>IF(AND('TD SOP+PROFORM MOD'!A226&lt;&gt;"",'TD SOP+PROFORM MOD'!A226&lt;&gt;"TOTAL"),'TD SOP+PROFORM MOD'!A226,0)</f>
        <v>0</v>
      </c>
      <c r="C229" s="25" t="str">
        <f>IFERROR(VLOOKUP($A229,'TD SOP+PROFORM MOD'!$A$5:$AD$750,MATCH(C$4,'TD SOP+PROFORM MOD'!$B$2:$AT$2,0)+1,0),"")</f>
        <v/>
      </c>
      <c r="D229" s="25" t="str">
        <f>IFERROR(VLOOKUP($A229,'TD SOP+PROFORM MOD'!$A$5:$AD$750,MATCH(D$4,'TD SOP+PROFORM MOD'!$B$2:$AT$2,0)+1,0),"")</f>
        <v/>
      </c>
      <c r="E229" s="26" t="str">
        <f t="shared" si="54"/>
        <v/>
      </c>
      <c r="F229" s="25" t="str">
        <f>IFERROR(VLOOKUP($A229,'TD SOP+PROFORM MOD'!$A$5:$AD$750,MATCH(F$4,'TD SOP+PROFORM MOD'!$B$2:$AT$2,0)+1,0),"")</f>
        <v/>
      </c>
      <c r="G229" s="25" t="str">
        <f>IFERROR(VLOOKUP($A229,'TD SOP+PROFORM MOD'!$A$5:$AD$750,MATCH(G$4,'TD SOP+PROFORM MOD'!$B$2:$AT$2,0)+1,0),"")</f>
        <v/>
      </c>
      <c r="H229" s="26" t="str">
        <f t="shared" si="55"/>
        <v/>
      </c>
      <c r="I229" s="25" t="str">
        <f>IFERROR(VLOOKUP($A229,'TD SOP+PROFORM MOD'!$A$5:$AD$750,MATCH(I$4,'TD SOP+PROFORM MOD'!$B$2:$AT$2,0)+1,0),"")</f>
        <v/>
      </c>
      <c r="J229" s="25" t="str">
        <f>IFERROR(VLOOKUP($A229,'TD SOP+PROFORM MOD'!$A$5:$AD$750,MATCH(J$4,'TD SOP+PROFORM MOD'!$B$2:$AT$2,0)+1,0),"")</f>
        <v/>
      </c>
      <c r="K229" s="26" t="str">
        <f t="shared" si="56"/>
        <v/>
      </c>
      <c r="L229" s="25" t="str">
        <f>IFERROR(VLOOKUP($A229,'TD SOP+PROFORM MOD'!$A$5:$AD$750,MATCH(L$4,'TD SOP+PROFORM MOD'!$B$2:$AT$2,0)+1,0),"")</f>
        <v/>
      </c>
      <c r="M229" s="25" t="str">
        <f>IFERROR(VLOOKUP($A229,'TD SOP+PROFORM MOD'!$A$5:$AD$750,MATCH(M$4,'TD SOP+PROFORM MOD'!$B$2:$AT$2,0)+1,0),"")</f>
        <v/>
      </c>
      <c r="N229" s="26" t="str">
        <f t="shared" si="57"/>
        <v/>
      </c>
      <c r="O229" s="25">
        <f>IFERROR(VLOOKUP($A229,'TD SOP+PROFORM MOD'!$A$5:$AD$750,MATCH(O$4,'TD SOP+PROFORM MOD'!$B$2:$AD$2,0)+1,0),0)+IFERROR(VLOOKUP($A229,'TD SOP+PROFORM MOD'!$A$5:$AD$750,MATCH(O$2,'TD SOP+PROFORM MOD'!$B$2:$AD$2,0)+1,0),0)</f>
        <v>0</v>
      </c>
      <c r="P229" s="25">
        <f>IFERROR(VLOOKUP($A229,'TD SOP+PROFORM MOD'!$A$5:$AD$750,MATCH(P$4,'TD SOP+PROFORM MOD'!$B$2:$AD$2,0)+1,0),0)+IFERROR(VLOOKUP($A229,'TD SOP+PROFORM MOD'!$A$5:$AD$750,MATCH(P$2,'TD SOP+PROFORM MOD'!$B$2:$AD$2,0)+1,0),0)</f>
        <v>0</v>
      </c>
      <c r="Q229" s="26" t="str">
        <f t="shared" si="58"/>
        <v/>
      </c>
      <c r="R229" s="25">
        <f>IFERROR(VLOOKUP($A229,'TD SOP+PROFORM MOD'!$A$5:$AD$750,MATCH(R$4,'TD SOP+PROFORM MOD'!$B$2:$AD$2,0)+1,0),0)+IFERROR(VLOOKUP($A229,'TD SOP+PROFORM MOD'!$A$5:$AD$750,MATCH(R$2,'TD SOP+PROFORM MOD'!$B$2:$AD$2,0)+1,0),0)</f>
        <v>0</v>
      </c>
      <c r="S229" s="25">
        <f>IFERROR(VLOOKUP($A229,'TD SOP+PROFORM MOD'!$A$5:$AD$750,MATCH(S$4,'TD SOP+PROFORM MOD'!$B$2:$AD$2,0)+1,0),0)+IFERROR(VLOOKUP($A229,'TD SOP+PROFORM MOD'!$A$5:$AD$750,MATCH(S$2,'TD SOP+PROFORM MOD'!$B$2:$AD$2,0)+1,0),0)</f>
        <v>0</v>
      </c>
      <c r="T229" s="26" t="str">
        <f t="shared" si="59"/>
        <v/>
      </c>
      <c r="U229" s="25">
        <f>IFERROR(VLOOKUP($A229,'TD SOP+PROFORM MOD'!$A$5:$AD$750,MATCH(U$4,'TD SOP+PROFORM MOD'!$B$2:$AD$2,0)+1,0),0)+IFERROR(VLOOKUP($A229,'TD SOP+PROFORM MOD'!$A$5:$AD$750,MATCH(U$2,'TD SOP+PROFORM MOD'!$B$2:$AD$2,0)+1,0),0)</f>
        <v>0</v>
      </c>
      <c r="V229" s="25">
        <f>IFERROR(VLOOKUP($A229,'TD SOP+PROFORM MOD'!$A$5:$AD$750,MATCH(V$4,'TD SOP+PROFORM MOD'!$B$2:$AD$2,0)+1,0),0)+IFERROR(VLOOKUP($A229,'TD SOP+PROFORM MOD'!$A$5:$AD$750,MATCH(V$2,'TD SOP+PROFORM MOD'!$B$2:$AD$2,0)+1,0),0)</f>
        <v>0</v>
      </c>
      <c r="W229" s="26" t="str">
        <f t="shared" si="60"/>
        <v/>
      </c>
      <c r="X229" s="25">
        <f>IFERROR(VLOOKUP($A229,'TD SOP+PROFORM MOD'!$A$5:$AD$750,MATCH(X$4,'TD SOP+PROFORM MOD'!$B$2:$AD$2,0)+1,0),0)+IFERROR(VLOOKUP($A229,'TD SOP+PROFORM MOD'!$A$5:$AD$750,MATCH(X$2,'TD SOP+PROFORM MOD'!$B$2:$AD$2,0)+1,0),0)</f>
        <v>0</v>
      </c>
      <c r="Y229" s="25">
        <f>IFERROR(VLOOKUP($A229,'TD SOP+PROFORM MOD'!$A$5:$AD$750,MATCH(Y$4,'TD SOP+PROFORM MOD'!$B$2:$AD$2,0)+1,0),0)+IFERROR(VLOOKUP($A229,'TD SOP+PROFORM MOD'!$A$5:$AD$750,MATCH(Y$2,'TD SOP+PROFORM MOD'!$B$2:$AD$2,0)+1,0),0)</f>
        <v>0</v>
      </c>
      <c r="Z229" s="26" t="str">
        <f t="shared" si="61"/>
        <v/>
      </c>
      <c r="AA229" s="25">
        <f>IFERROR(VLOOKUP($A229,'TD SOP+PROFORM MOD'!$A$5:$AD$750,MATCH(AA$4,'TD SOP+PROFORM MOD'!$B$2:$AD$2,0)+1,0),0)+IFERROR(VLOOKUP($A229,'TD SOP+PROFORM MOD'!$A$5:$AD$750,MATCH(AA$2,'TD SOP+PROFORM MOD'!$B$2:$AD$2,0)+1,0),0)</f>
        <v>0</v>
      </c>
      <c r="AB229" s="25">
        <f>IFERROR(VLOOKUP($A229,'TD SOP+PROFORM MOD'!$A$5:$AD$750,MATCH(AB$4,'TD SOP+PROFORM MOD'!$B$2:$AD$2,0)+1,0),0)+IFERROR(VLOOKUP($A229,'TD SOP+PROFORM MOD'!$A$5:$AD$750,MATCH(AB$2,'TD SOP+PROFORM MOD'!$B$2:$AD$2,0)+1,0),0)</f>
        <v>0</v>
      </c>
      <c r="AC229" s="26" t="str">
        <f t="shared" si="62"/>
        <v/>
      </c>
      <c r="AD229" s="25">
        <f>IFERROR(VLOOKUP($A229,'TD SOP+PROFORM MOD'!$A$5:$AD$750,MATCH(AD$4,'TD SOP+PROFORM MOD'!$B$2:$AD$2,0)+1,0),0)+IFERROR(VLOOKUP($A229,'TD SOP+PROFORM MOD'!$A$5:$AD$750,MATCH(AD$2,'TD SOP+PROFORM MOD'!$B$2:$AD$2,0)+1,0),0)</f>
        <v>0</v>
      </c>
      <c r="AE229" s="25">
        <f>IFERROR(VLOOKUP($A229,'TD SOP+PROFORM MOD'!$A$5:$AD$750,MATCH(AE$4,'TD SOP+PROFORM MOD'!$B$2:$AD$2,0)+1,0),0)+IFERROR(VLOOKUP($A229,'TD SOP+PROFORM MOD'!$A$5:$AD$750,MATCH(AE$2,'TD SOP+PROFORM MOD'!$B$2:$AD$2,0)+1,0),0)</f>
        <v>0</v>
      </c>
      <c r="AF229" s="26" t="str">
        <f t="shared" si="63"/>
        <v/>
      </c>
      <c r="AG229" s="25">
        <f>IFERROR(VLOOKUP($A229,'TD SOP+PROFORM MOD'!$A$5:$AD$750,MATCH(AG$4,'TD SOP+PROFORM MOD'!$B$2:$AD$2,0)+1,0),0)+IFERROR(VLOOKUP($A229,'TD SOP+PROFORM MOD'!$A$5:$AD$750,MATCH(AG$2,'TD SOP+PROFORM MOD'!$B$2:$AD$2,0)+1,0),0)</f>
        <v>0</v>
      </c>
      <c r="AH229" s="25">
        <f>IFERROR(VLOOKUP($A229,'TD SOP+PROFORM MOD'!$A$5:$AD$750,MATCH(AH$4,'TD SOP+PROFORM MOD'!$B$2:$AD$2,0)+1,0),0)+IFERROR(VLOOKUP($A229,'TD SOP+PROFORM MOD'!$A$5:$AD$750,MATCH(AH$2,'TD SOP+PROFORM MOD'!$B$2:$AD$2,0)+1,0),0)</f>
        <v>0</v>
      </c>
      <c r="AI229" s="26" t="str">
        <f t="shared" si="64"/>
        <v/>
      </c>
      <c r="AJ229" s="25">
        <f>IFERROR(VLOOKUP($A229,'TD SOP+PROFORM MOD'!$A$5:$AD$750,MATCH(AJ$4,'TD SOP+PROFORM MOD'!$B$2:$AD$2,0)+1,0),0)+IFERROR(VLOOKUP($A229,'TD SOP+PROFORM MOD'!$A$5:$AD$750,MATCH(AJ$2,'TD SOP+PROFORM MOD'!$B$2:$AD$2,0)+1,0),0)</f>
        <v>0</v>
      </c>
      <c r="AK229" s="25">
        <f>IFERROR(VLOOKUP($A229,'TD SOP+PROFORM MOD'!$A$5:$AD$750,MATCH(AK$4,'TD SOP+PROFORM MOD'!$B$2:$AD$2,0)+1,0),0)+IFERROR(VLOOKUP($A229,'TD SOP+PROFORM MOD'!$A$5:$AD$750,MATCH(AK$2,'TD SOP+PROFORM MOD'!$B$2:$AD$2,0)+1,0),0)</f>
        <v>0</v>
      </c>
      <c r="AL229" s="26" t="str">
        <f t="shared" si="65"/>
        <v/>
      </c>
      <c r="AM229" s="25">
        <f t="shared" si="67"/>
        <v>0</v>
      </c>
      <c r="AN229" s="25">
        <f t="shared" si="67"/>
        <v>0</v>
      </c>
      <c r="AO229" s="26" t="str">
        <f t="shared" si="66"/>
        <v/>
      </c>
      <c r="AR229" s="25">
        <f>SUMIF('B&amp;S YTD LFY'!B:B,"="&amp;A229,'B&amp;S YTD LFY'!C:C)</f>
        <v>0</v>
      </c>
      <c r="AS229" s="25">
        <f t="shared" si="68"/>
        <v>0</v>
      </c>
      <c r="AT229" s="25"/>
    </row>
    <row r="230" spans="1:46" x14ac:dyDescent="0.35">
      <c r="A230" s="24">
        <f>IF(AND('TD SOP+PROFORM MOD'!A227&lt;&gt;"",'TD SOP+PROFORM MOD'!A227&lt;&gt;"TOTAL"),'TD SOP+PROFORM MOD'!A227,0)</f>
        <v>0</v>
      </c>
      <c r="C230" s="25" t="str">
        <f>IFERROR(VLOOKUP($A230,'TD SOP+PROFORM MOD'!$A$5:$AD$750,MATCH(C$4,'TD SOP+PROFORM MOD'!$B$2:$AT$2,0)+1,0),"")</f>
        <v/>
      </c>
      <c r="D230" s="25" t="str">
        <f>IFERROR(VLOOKUP($A230,'TD SOP+PROFORM MOD'!$A$5:$AD$750,MATCH(D$4,'TD SOP+PROFORM MOD'!$B$2:$AT$2,0)+1,0),"")</f>
        <v/>
      </c>
      <c r="E230" s="26" t="str">
        <f t="shared" si="54"/>
        <v/>
      </c>
      <c r="F230" s="25" t="str">
        <f>IFERROR(VLOOKUP($A230,'TD SOP+PROFORM MOD'!$A$5:$AD$750,MATCH(F$4,'TD SOP+PROFORM MOD'!$B$2:$AT$2,0)+1,0),"")</f>
        <v/>
      </c>
      <c r="G230" s="25" t="str">
        <f>IFERROR(VLOOKUP($A230,'TD SOP+PROFORM MOD'!$A$5:$AD$750,MATCH(G$4,'TD SOP+PROFORM MOD'!$B$2:$AT$2,0)+1,0),"")</f>
        <v/>
      </c>
      <c r="H230" s="26" t="str">
        <f t="shared" si="55"/>
        <v/>
      </c>
      <c r="I230" s="25" t="str">
        <f>IFERROR(VLOOKUP($A230,'TD SOP+PROFORM MOD'!$A$5:$AD$750,MATCH(I$4,'TD SOP+PROFORM MOD'!$B$2:$AT$2,0)+1,0),"")</f>
        <v/>
      </c>
      <c r="J230" s="25" t="str">
        <f>IFERROR(VLOOKUP($A230,'TD SOP+PROFORM MOD'!$A$5:$AD$750,MATCH(J$4,'TD SOP+PROFORM MOD'!$B$2:$AT$2,0)+1,0),"")</f>
        <v/>
      </c>
      <c r="K230" s="26" t="str">
        <f t="shared" si="56"/>
        <v/>
      </c>
      <c r="L230" s="25" t="str">
        <f>IFERROR(VLOOKUP($A230,'TD SOP+PROFORM MOD'!$A$5:$AD$750,MATCH(L$4,'TD SOP+PROFORM MOD'!$B$2:$AT$2,0)+1,0),"")</f>
        <v/>
      </c>
      <c r="M230" s="25" t="str">
        <f>IFERROR(VLOOKUP($A230,'TD SOP+PROFORM MOD'!$A$5:$AD$750,MATCH(M$4,'TD SOP+PROFORM MOD'!$B$2:$AT$2,0)+1,0),"")</f>
        <v/>
      </c>
      <c r="N230" s="26" t="str">
        <f t="shared" si="57"/>
        <v/>
      </c>
      <c r="O230" s="25">
        <f>IFERROR(VLOOKUP($A230,'TD SOP+PROFORM MOD'!$A$5:$AD$750,MATCH(O$4,'TD SOP+PROFORM MOD'!$B$2:$AD$2,0)+1,0),0)+IFERROR(VLOOKUP($A230,'TD SOP+PROFORM MOD'!$A$5:$AD$750,MATCH(O$2,'TD SOP+PROFORM MOD'!$B$2:$AD$2,0)+1,0),0)</f>
        <v>0</v>
      </c>
      <c r="P230" s="25">
        <f>IFERROR(VLOOKUP($A230,'TD SOP+PROFORM MOD'!$A$5:$AD$750,MATCH(P$4,'TD SOP+PROFORM MOD'!$B$2:$AD$2,0)+1,0),0)+IFERROR(VLOOKUP($A230,'TD SOP+PROFORM MOD'!$A$5:$AD$750,MATCH(P$2,'TD SOP+PROFORM MOD'!$B$2:$AD$2,0)+1,0),0)</f>
        <v>0</v>
      </c>
      <c r="Q230" s="26" t="str">
        <f t="shared" si="58"/>
        <v/>
      </c>
      <c r="R230" s="25">
        <f>IFERROR(VLOOKUP($A230,'TD SOP+PROFORM MOD'!$A$5:$AD$750,MATCH(R$4,'TD SOP+PROFORM MOD'!$B$2:$AD$2,0)+1,0),0)+IFERROR(VLOOKUP($A230,'TD SOP+PROFORM MOD'!$A$5:$AD$750,MATCH(R$2,'TD SOP+PROFORM MOD'!$B$2:$AD$2,0)+1,0),0)</f>
        <v>0</v>
      </c>
      <c r="S230" s="25">
        <f>IFERROR(VLOOKUP($A230,'TD SOP+PROFORM MOD'!$A$5:$AD$750,MATCH(S$4,'TD SOP+PROFORM MOD'!$B$2:$AD$2,0)+1,0),0)+IFERROR(VLOOKUP($A230,'TD SOP+PROFORM MOD'!$A$5:$AD$750,MATCH(S$2,'TD SOP+PROFORM MOD'!$B$2:$AD$2,0)+1,0),0)</f>
        <v>0</v>
      </c>
      <c r="T230" s="26" t="str">
        <f t="shared" si="59"/>
        <v/>
      </c>
      <c r="U230" s="25">
        <f>IFERROR(VLOOKUP($A230,'TD SOP+PROFORM MOD'!$A$5:$AD$750,MATCH(U$4,'TD SOP+PROFORM MOD'!$B$2:$AD$2,0)+1,0),0)+IFERROR(VLOOKUP($A230,'TD SOP+PROFORM MOD'!$A$5:$AD$750,MATCH(U$2,'TD SOP+PROFORM MOD'!$B$2:$AD$2,0)+1,0),0)</f>
        <v>0</v>
      </c>
      <c r="V230" s="25">
        <f>IFERROR(VLOOKUP($A230,'TD SOP+PROFORM MOD'!$A$5:$AD$750,MATCH(V$4,'TD SOP+PROFORM MOD'!$B$2:$AD$2,0)+1,0),0)+IFERROR(VLOOKUP($A230,'TD SOP+PROFORM MOD'!$A$5:$AD$750,MATCH(V$2,'TD SOP+PROFORM MOD'!$B$2:$AD$2,0)+1,0),0)</f>
        <v>0</v>
      </c>
      <c r="W230" s="26" t="str">
        <f t="shared" si="60"/>
        <v/>
      </c>
      <c r="X230" s="25">
        <f>IFERROR(VLOOKUP($A230,'TD SOP+PROFORM MOD'!$A$5:$AD$750,MATCH(X$4,'TD SOP+PROFORM MOD'!$B$2:$AD$2,0)+1,0),0)+IFERROR(VLOOKUP($A230,'TD SOP+PROFORM MOD'!$A$5:$AD$750,MATCH(X$2,'TD SOP+PROFORM MOD'!$B$2:$AD$2,0)+1,0),0)</f>
        <v>0</v>
      </c>
      <c r="Y230" s="25">
        <f>IFERROR(VLOOKUP($A230,'TD SOP+PROFORM MOD'!$A$5:$AD$750,MATCH(Y$4,'TD SOP+PROFORM MOD'!$B$2:$AD$2,0)+1,0),0)+IFERROR(VLOOKUP($A230,'TD SOP+PROFORM MOD'!$A$5:$AD$750,MATCH(Y$2,'TD SOP+PROFORM MOD'!$B$2:$AD$2,0)+1,0),0)</f>
        <v>0</v>
      </c>
      <c r="Z230" s="26" t="str">
        <f t="shared" si="61"/>
        <v/>
      </c>
      <c r="AA230" s="25">
        <f>IFERROR(VLOOKUP($A230,'TD SOP+PROFORM MOD'!$A$5:$AD$750,MATCH(AA$4,'TD SOP+PROFORM MOD'!$B$2:$AD$2,0)+1,0),0)+IFERROR(VLOOKUP($A230,'TD SOP+PROFORM MOD'!$A$5:$AD$750,MATCH(AA$2,'TD SOP+PROFORM MOD'!$B$2:$AD$2,0)+1,0),0)</f>
        <v>0</v>
      </c>
      <c r="AB230" s="25">
        <f>IFERROR(VLOOKUP($A230,'TD SOP+PROFORM MOD'!$A$5:$AD$750,MATCH(AB$4,'TD SOP+PROFORM MOD'!$B$2:$AD$2,0)+1,0),0)+IFERROR(VLOOKUP($A230,'TD SOP+PROFORM MOD'!$A$5:$AD$750,MATCH(AB$2,'TD SOP+PROFORM MOD'!$B$2:$AD$2,0)+1,0),0)</f>
        <v>0</v>
      </c>
      <c r="AC230" s="26" t="str">
        <f t="shared" si="62"/>
        <v/>
      </c>
      <c r="AD230" s="25">
        <f>IFERROR(VLOOKUP($A230,'TD SOP+PROFORM MOD'!$A$5:$AD$750,MATCH(AD$4,'TD SOP+PROFORM MOD'!$B$2:$AD$2,0)+1,0),0)+IFERROR(VLOOKUP($A230,'TD SOP+PROFORM MOD'!$A$5:$AD$750,MATCH(AD$2,'TD SOP+PROFORM MOD'!$B$2:$AD$2,0)+1,0),0)</f>
        <v>0</v>
      </c>
      <c r="AE230" s="25">
        <f>IFERROR(VLOOKUP($A230,'TD SOP+PROFORM MOD'!$A$5:$AD$750,MATCH(AE$4,'TD SOP+PROFORM MOD'!$B$2:$AD$2,0)+1,0),0)+IFERROR(VLOOKUP($A230,'TD SOP+PROFORM MOD'!$A$5:$AD$750,MATCH(AE$2,'TD SOP+PROFORM MOD'!$B$2:$AD$2,0)+1,0),0)</f>
        <v>0</v>
      </c>
      <c r="AF230" s="26" t="str">
        <f t="shared" si="63"/>
        <v/>
      </c>
      <c r="AG230" s="25">
        <f>IFERROR(VLOOKUP($A230,'TD SOP+PROFORM MOD'!$A$5:$AD$750,MATCH(AG$4,'TD SOP+PROFORM MOD'!$B$2:$AD$2,0)+1,0),0)+IFERROR(VLOOKUP($A230,'TD SOP+PROFORM MOD'!$A$5:$AD$750,MATCH(AG$2,'TD SOP+PROFORM MOD'!$B$2:$AD$2,0)+1,0),0)</f>
        <v>0</v>
      </c>
      <c r="AH230" s="25">
        <f>IFERROR(VLOOKUP($A230,'TD SOP+PROFORM MOD'!$A$5:$AD$750,MATCH(AH$4,'TD SOP+PROFORM MOD'!$B$2:$AD$2,0)+1,0),0)+IFERROR(VLOOKUP($A230,'TD SOP+PROFORM MOD'!$A$5:$AD$750,MATCH(AH$2,'TD SOP+PROFORM MOD'!$B$2:$AD$2,0)+1,0),0)</f>
        <v>0</v>
      </c>
      <c r="AI230" s="26" t="str">
        <f t="shared" si="64"/>
        <v/>
      </c>
      <c r="AJ230" s="25">
        <f>IFERROR(VLOOKUP($A230,'TD SOP+PROFORM MOD'!$A$5:$AD$750,MATCH(AJ$4,'TD SOP+PROFORM MOD'!$B$2:$AD$2,0)+1,0),0)+IFERROR(VLOOKUP($A230,'TD SOP+PROFORM MOD'!$A$5:$AD$750,MATCH(AJ$2,'TD SOP+PROFORM MOD'!$B$2:$AD$2,0)+1,0),0)</f>
        <v>0</v>
      </c>
      <c r="AK230" s="25">
        <f>IFERROR(VLOOKUP($A230,'TD SOP+PROFORM MOD'!$A$5:$AD$750,MATCH(AK$4,'TD SOP+PROFORM MOD'!$B$2:$AD$2,0)+1,0),0)+IFERROR(VLOOKUP($A230,'TD SOP+PROFORM MOD'!$A$5:$AD$750,MATCH(AK$2,'TD SOP+PROFORM MOD'!$B$2:$AD$2,0)+1,0),0)</f>
        <v>0</v>
      </c>
      <c r="AL230" s="26" t="str">
        <f t="shared" si="65"/>
        <v/>
      </c>
      <c r="AM230" s="25">
        <f t="shared" si="67"/>
        <v>0</v>
      </c>
      <c r="AN230" s="25">
        <f t="shared" si="67"/>
        <v>0</v>
      </c>
      <c r="AO230" s="26" t="str">
        <f t="shared" si="66"/>
        <v/>
      </c>
      <c r="AR230" s="25">
        <f>SUMIF('B&amp;S YTD LFY'!B:B,"="&amp;A230,'B&amp;S YTD LFY'!C:C)</f>
        <v>0</v>
      </c>
      <c r="AS230" s="25">
        <f t="shared" si="68"/>
        <v>0</v>
      </c>
      <c r="AT230" s="25"/>
    </row>
    <row r="231" spans="1:46" x14ac:dyDescent="0.35">
      <c r="A231" s="24">
        <f>IF(AND('TD SOP+PROFORM MOD'!A228&lt;&gt;"",'TD SOP+PROFORM MOD'!A228&lt;&gt;"TOTAL"),'TD SOP+PROFORM MOD'!A228,0)</f>
        <v>0</v>
      </c>
      <c r="C231" s="25" t="str">
        <f>IFERROR(VLOOKUP($A231,'TD SOP+PROFORM MOD'!$A$5:$AD$750,MATCH(C$4,'TD SOP+PROFORM MOD'!$B$2:$AT$2,0)+1,0),"")</f>
        <v/>
      </c>
      <c r="D231" s="25" t="str">
        <f>IFERROR(VLOOKUP($A231,'TD SOP+PROFORM MOD'!$A$5:$AD$750,MATCH(D$4,'TD SOP+PROFORM MOD'!$B$2:$AT$2,0)+1,0),"")</f>
        <v/>
      </c>
      <c r="E231" s="26" t="str">
        <f t="shared" si="54"/>
        <v/>
      </c>
      <c r="F231" s="25" t="str">
        <f>IFERROR(VLOOKUP($A231,'TD SOP+PROFORM MOD'!$A$5:$AD$750,MATCH(F$4,'TD SOP+PROFORM MOD'!$B$2:$AT$2,0)+1,0),"")</f>
        <v/>
      </c>
      <c r="G231" s="25" t="str">
        <f>IFERROR(VLOOKUP($A231,'TD SOP+PROFORM MOD'!$A$5:$AD$750,MATCH(G$4,'TD SOP+PROFORM MOD'!$B$2:$AT$2,0)+1,0),"")</f>
        <v/>
      </c>
      <c r="H231" s="26" t="str">
        <f t="shared" si="55"/>
        <v/>
      </c>
      <c r="I231" s="25" t="str">
        <f>IFERROR(VLOOKUP($A231,'TD SOP+PROFORM MOD'!$A$5:$AD$750,MATCH(I$4,'TD SOP+PROFORM MOD'!$B$2:$AT$2,0)+1,0),"")</f>
        <v/>
      </c>
      <c r="J231" s="25" t="str">
        <f>IFERROR(VLOOKUP($A231,'TD SOP+PROFORM MOD'!$A$5:$AD$750,MATCH(J$4,'TD SOP+PROFORM MOD'!$B$2:$AT$2,0)+1,0),"")</f>
        <v/>
      </c>
      <c r="K231" s="26" t="str">
        <f t="shared" si="56"/>
        <v/>
      </c>
      <c r="L231" s="25" t="str">
        <f>IFERROR(VLOOKUP($A231,'TD SOP+PROFORM MOD'!$A$5:$AD$750,MATCH(L$4,'TD SOP+PROFORM MOD'!$B$2:$AT$2,0)+1,0),"")</f>
        <v/>
      </c>
      <c r="M231" s="25" t="str">
        <f>IFERROR(VLOOKUP($A231,'TD SOP+PROFORM MOD'!$A$5:$AD$750,MATCH(M$4,'TD SOP+PROFORM MOD'!$B$2:$AT$2,0)+1,0),"")</f>
        <v/>
      </c>
      <c r="N231" s="26" t="str">
        <f t="shared" si="57"/>
        <v/>
      </c>
      <c r="O231" s="25">
        <f>IFERROR(VLOOKUP($A231,'TD SOP+PROFORM MOD'!$A$5:$AD$750,MATCH(O$4,'TD SOP+PROFORM MOD'!$B$2:$AD$2,0)+1,0),0)+IFERROR(VLOOKUP($A231,'TD SOP+PROFORM MOD'!$A$5:$AD$750,MATCH(O$2,'TD SOP+PROFORM MOD'!$B$2:$AD$2,0)+1,0),0)</f>
        <v>0</v>
      </c>
      <c r="P231" s="25">
        <f>IFERROR(VLOOKUP($A231,'TD SOP+PROFORM MOD'!$A$5:$AD$750,MATCH(P$4,'TD SOP+PROFORM MOD'!$B$2:$AD$2,0)+1,0),0)+IFERROR(VLOOKUP($A231,'TD SOP+PROFORM MOD'!$A$5:$AD$750,MATCH(P$2,'TD SOP+PROFORM MOD'!$B$2:$AD$2,0)+1,0),0)</f>
        <v>0</v>
      </c>
      <c r="Q231" s="26" t="str">
        <f t="shared" si="58"/>
        <v/>
      </c>
      <c r="R231" s="25">
        <f>IFERROR(VLOOKUP($A231,'TD SOP+PROFORM MOD'!$A$5:$AD$750,MATCH(R$4,'TD SOP+PROFORM MOD'!$B$2:$AD$2,0)+1,0),0)+IFERROR(VLOOKUP($A231,'TD SOP+PROFORM MOD'!$A$5:$AD$750,MATCH(R$2,'TD SOP+PROFORM MOD'!$B$2:$AD$2,0)+1,0),0)</f>
        <v>0</v>
      </c>
      <c r="S231" s="25">
        <f>IFERROR(VLOOKUP($A231,'TD SOP+PROFORM MOD'!$A$5:$AD$750,MATCH(S$4,'TD SOP+PROFORM MOD'!$B$2:$AD$2,0)+1,0),0)+IFERROR(VLOOKUP($A231,'TD SOP+PROFORM MOD'!$A$5:$AD$750,MATCH(S$2,'TD SOP+PROFORM MOD'!$B$2:$AD$2,0)+1,0),0)</f>
        <v>0</v>
      </c>
      <c r="T231" s="26" t="str">
        <f t="shared" si="59"/>
        <v/>
      </c>
      <c r="U231" s="25">
        <f>IFERROR(VLOOKUP($A231,'TD SOP+PROFORM MOD'!$A$5:$AD$750,MATCH(U$4,'TD SOP+PROFORM MOD'!$B$2:$AD$2,0)+1,0),0)+IFERROR(VLOOKUP($A231,'TD SOP+PROFORM MOD'!$A$5:$AD$750,MATCH(U$2,'TD SOP+PROFORM MOD'!$B$2:$AD$2,0)+1,0),0)</f>
        <v>0</v>
      </c>
      <c r="V231" s="25">
        <f>IFERROR(VLOOKUP($A231,'TD SOP+PROFORM MOD'!$A$5:$AD$750,MATCH(V$4,'TD SOP+PROFORM MOD'!$B$2:$AD$2,0)+1,0),0)+IFERROR(VLOOKUP($A231,'TD SOP+PROFORM MOD'!$A$5:$AD$750,MATCH(V$2,'TD SOP+PROFORM MOD'!$B$2:$AD$2,0)+1,0),0)</f>
        <v>0</v>
      </c>
      <c r="W231" s="26" t="str">
        <f t="shared" si="60"/>
        <v/>
      </c>
      <c r="X231" s="25">
        <f>IFERROR(VLOOKUP($A231,'TD SOP+PROFORM MOD'!$A$5:$AD$750,MATCH(X$4,'TD SOP+PROFORM MOD'!$B$2:$AD$2,0)+1,0),0)+IFERROR(VLOOKUP($A231,'TD SOP+PROFORM MOD'!$A$5:$AD$750,MATCH(X$2,'TD SOP+PROFORM MOD'!$B$2:$AD$2,0)+1,0),0)</f>
        <v>0</v>
      </c>
      <c r="Y231" s="25">
        <f>IFERROR(VLOOKUP($A231,'TD SOP+PROFORM MOD'!$A$5:$AD$750,MATCH(Y$4,'TD SOP+PROFORM MOD'!$B$2:$AD$2,0)+1,0),0)+IFERROR(VLOOKUP($A231,'TD SOP+PROFORM MOD'!$A$5:$AD$750,MATCH(Y$2,'TD SOP+PROFORM MOD'!$B$2:$AD$2,0)+1,0),0)</f>
        <v>0</v>
      </c>
      <c r="Z231" s="26" t="str">
        <f t="shared" si="61"/>
        <v/>
      </c>
      <c r="AA231" s="25">
        <f>IFERROR(VLOOKUP($A231,'TD SOP+PROFORM MOD'!$A$5:$AD$750,MATCH(AA$4,'TD SOP+PROFORM MOD'!$B$2:$AD$2,0)+1,0),0)+IFERROR(VLOOKUP($A231,'TD SOP+PROFORM MOD'!$A$5:$AD$750,MATCH(AA$2,'TD SOP+PROFORM MOD'!$B$2:$AD$2,0)+1,0),0)</f>
        <v>0</v>
      </c>
      <c r="AB231" s="25">
        <f>IFERROR(VLOOKUP($A231,'TD SOP+PROFORM MOD'!$A$5:$AD$750,MATCH(AB$4,'TD SOP+PROFORM MOD'!$B$2:$AD$2,0)+1,0),0)+IFERROR(VLOOKUP($A231,'TD SOP+PROFORM MOD'!$A$5:$AD$750,MATCH(AB$2,'TD SOP+PROFORM MOD'!$B$2:$AD$2,0)+1,0),0)</f>
        <v>0</v>
      </c>
      <c r="AC231" s="26" t="str">
        <f t="shared" si="62"/>
        <v/>
      </c>
      <c r="AD231" s="25">
        <f>IFERROR(VLOOKUP($A231,'TD SOP+PROFORM MOD'!$A$5:$AD$750,MATCH(AD$4,'TD SOP+PROFORM MOD'!$B$2:$AD$2,0)+1,0),0)+IFERROR(VLOOKUP($A231,'TD SOP+PROFORM MOD'!$A$5:$AD$750,MATCH(AD$2,'TD SOP+PROFORM MOD'!$B$2:$AD$2,0)+1,0),0)</f>
        <v>0</v>
      </c>
      <c r="AE231" s="25">
        <f>IFERROR(VLOOKUP($A231,'TD SOP+PROFORM MOD'!$A$5:$AD$750,MATCH(AE$4,'TD SOP+PROFORM MOD'!$B$2:$AD$2,0)+1,0),0)+IFERROR(VLOOKUP($A231,'TD SOP+PROFORM MOD'!$A$5:$AD$750,MATCH(AE$2,'TD SOP+PROFORM MOD'!$B$2:$AD$2,0)+1,0),0)</f>
        <v>0</v>
      </c>
      <c r="AF231" s="26" t="str">
        <f t="shared" si="63"/>
        <v/>
      </c>
      <c r="AG231" s="25">
        <f>IFERROR(VLOOKUP($A231,'TD SOP+PROFORM MOD'!$A$5:$AD$750,MATCH(AG$4,'TD SOP+PROFORM MOD'!$B$2:$AD$2,0)+1,0),0)+IFERROR(VLOOKUP($A231,'TD SOP+PROFORM MOD'!$A$5:$AD$750,MATCH(AG$2,'TD SOP+PROFORM MOD'!$B$2:$AD$2,0)+1,0),0)</f>
        <v>0</v>
      </c>
      <c r="AH231" s="25">
        <f>IFERROR(VLOOKUP($A231,'TD SOP+PROFORM MOD'!$A$5:$AD$750,MATCH(AH$4,'TD SOP+PROFORM MOD'!$B$2:$AD$2,0)+1,0),0)+IFERROR(VLOOKUP($A231,'TD SOP+PROFORM MOD'!$A$5:$AD$750,MATCH(AH$2,'TD SOP+PROFORM MOD'!$B$2:$AD$2,0)+1,0),0)</f>
        <v>0</v>
      </c>
      <c r="AI231" s="26" t="str">
        <f t="shared" si="64"/>
        <v/>
      </c>
      <c r="AJ231" s="25">
        <f>IFERROR(VLOOKUP($A231,'TD SOP+PROFORM MOD'!$A$5:$AD$750,MATCH(AJ$4,'TD SOP+PROFORM MOD'!$B$2:$AD$2,0)+1,0),0)+IFERROR(VLOOKUP($A231,'TD SOP+PROFORM MOD'!$A$5:$AD$750,MATCH(AJ$2,'TD SOP+PROFORM MOD'!$B$2:$AD$2,0)+1,0),0)</f>
        <v>0</v>
      </c>
      <c r="AK231" s="25">
        <f>IFERROR(VLOOKUP($A231,'TD SOP+PROFORM MOD'!$A$5:$AD$750,MATCH(AK$4,'TD SOP+PROFORM MOD'!$B$2:$AD$2,0)+1,0),0)+IFERROR(VLOOKUP($A231,'TD SOP+PROFORM MOD'!$A$5:$AD$750,MATCH(AK$2,'TD SOP+PROFORM MOD'!$B$2:$AD$2,0)+1,0),0)</f>
        <v>0</v>
      </c>
      <c r="AL231" s="26" t="str">
        <f t="shared" si="65"/>
        <v/>
      </c>
      <c r="AM231" s="25">
        <f t="shared" si="67"/>
        <v>0</v>
      </c>
      <c r="AN231" s="25">
        <f t="shared" si="67"/>
        <v>0</v>
      </c>
      <c r="AO231" s="26" t="str">
        <f t="shared" si="66"/>
        <v/>
      </c>
      <c r="AR231" s="25">
        <f>SUMIF('B&amp;S YTD LFY'!B:B,"="&amp;A231,'B&amp;S YTD LFY'!C:C)</f>
        <v>0</v>
      </c>
      <c r="AS231" s="25">
        <f t="shared" si="68"/>
        <v>0</v>
      </c>
      <c r="AT231" s="25"/>
    </row>
    <row r="232" spans="1:46" x14ac:dyDescent="0.35">
      <c r="A232" s="24">
        <f>IF(AND('TD SOP+PROFORM MOD'!A229&lt;&gt;"",'TD SOP+PROFORM MOD'!A229&lt;&gt;"TOTAL"),'TD SOP+PROFORM MOD'!A229,0)</f>
        <v>0</v>
      </c>
      <c r="C232" s="25" t="str">
        <f>IFERROR(VLOOKUP($A232,'TD SOP+PROFORM MOD'!$A$5:$AD$750,MATCH(C$4,'TD SOP+PROFORM MOD'!$B$2:$AT$2,0)+1,0),"")</f>
        <v/>
      </c>
      <c r="D232" s="25" t="str">
        <f>IFERROR(VLOOKUP($A232,'TD SOP+PROFORM MOD'!$A$5:$AD$750,MATCH(D$4,'TD SOP+PROFORM MOD'!$B$2:$AT$2,0)+1,0),"")</f>
        <v/>
      </c>
      <c r="E232" s="26" t="str">
        <f t="shared" si="54"/>
        <v/>
      </c>
      <c r="F232" s="25" t="str">
        <f>IFERROR(VLOOKUP($A232,'TD SOP+PROFORM MOD'!$A$5:$AD$750,MATCH(F$4,'TD SOP+PROFORM MOD'!$B$2:$AT$2,0)+1,0),"")</f>
        <v/>
      </c>
      <c r="G232" s="25" t="str">
        <f>IFERROR(VLOOKUP($A232,'TD SOP+PROFORM MOD'!$A$5:$AD$750,MATCH(G$4,'TD SOP+PROFORM MOD'!$B$2:$AT$2,0)+1,0),"")</f>
        <v/>
      </c>
      <c r="H232" s="26" t="str">
        <f t="shared" si="55"/>
        <v/>
      </c>
      <c r="I232" s="25" t="str">
        <f>IFERROR(VLOOKUP($A232,'TD SOP+PROFORM MOD'!$A$5:$AD$750,MATCH(I$4,'TD SOP+PROFORM MOD'!$B$2:$AT$2,0)+1,0),"")</f>
        <v/>
      </c>
      <c r="J232" s="25" t="str">
        <f>IFERROR(VLOOKUP($A232,'TD SOP+PROFORM MOD'!$A$5:$AD$750,MATCH(J$4,'TD SOP+PROFORM MOD'!$B$2:$AT$2,0)+1,0),"")</f>
        <v/>
      </c>
      <c r="K232" s="26" t="str">
        <f t="shared" si="56"/>
        <v/>
      </c>
      <c r="L232" s="25" t="str">
        <f>IFERROR(VLOOKUP($A232,'TD SOP+PROFORM MOD'!$A$5:$AD$750,MATCH(L$4,'TD SOP+PROFORM MOD'!$B$2:$AT$2,0)+1,0),"")</f>
        <v/>
      </c>
      <c r="M232" s="25" t="str">
        <f>IFERROR(VLOOKUP($A232,'TD SOP+PROFORM MOD'!$A$5:$AD$750,MATCH(M$4,'TD SOP+PROFORM MOD'!$B$2:$AT$2,0)+1,0),"")</f>
        <v/>
      </c>
      <c r="N232" s="26" t="str">
        <f t="shared" si="57"/>
        <v/>
      </c>
      <c r="O232" s="25">
        <f>IFERROR(VLOOKUP($A232,'TD SOP+PROFORM MOD'!$A$5:$AD$750,MATCH(O$4,'TD SOP+PROFORM MOD'!$B$2:$AD$2,0)+1,0),0)+IFERROR(VLOOKUP($A232,'TD SOP+PROFORM MOD'!$A$5:$AD$750,MATCH(O$2,'TD SOP+PROFORM MOD'!$B$2:$AD$2,0)+1,0),0)</f>
        <v>0</v>
      </c>
      <c r="P232" s="25">
        <f>IFERROR(VLOOKUP($A232,'TD SOP+PROFORM MOD'!$A$5:$AD$750,MATCH(P$4,'TD SOP+PROFORM MOD'!$B$2:$AD$2,0)+1,0),0)+IFERROR(VLOOKUP($A232,'TD SOP+PROFORM MOD'!$A$5:$AD$750,MATCH(P$2,'TD SOP+PROFORM MOD'!$B$2:$AD$2,0)+1,0),0)</f>
        <v>0</v>
      </c>
      <c r="Q232" s="26" t="str">
        <f t="shared" si="58"/>
        <v/>
      </c>
      <c r="R232" s="25">
        <f>IFERROR(VLOOKUP($A232,'TD SOP+PROFORM MOD'!$A$5:$AD$750,MATCH(R$4,'TD SOP+PROFORM MOD'!$B$2:$AD$2,0)+1,0),0)+IFERROR(VLOOKUP($A232,'TD SOP+PROFORM MOD'!$A$5:$AD$750,MATCH(R$2,'TD SOP+PROFORM MOD'!$B$2:$AD$2,0)+1,0),0)</f>
        <v>0</v>
      </c>
      <c r="S232" s="25">
        <f>IFERROR(VLOOKUP($A232,'TD SOP+PROFORM MOD'!$A$5:$AD$750,MATCH(S$4,'TD SOP+PROFORM MOD'!$B$2:$AD$2,0)+1,0),0)+IFERROR(VLOOKUP($A232,'TD SOP+PROFORM MOD'!$A$5:$AD$750,MATCH(S$2,'TD SOP+PROFORM MOD'!$B$2:$AD$2,0)+1,0),0)</f>
        <v>0</v>
      </c>
      <c r="T232" s="26" t="str">
        <f t="shared" si="59"/>
        <v/>
      </c>
      <c r="U232" s="25">
        <f>IFERROR(VLOOKUP($A232,'TD SOP+PROFORM MOD'!$A$5:$AD$750,MATCH(U$4,'TD SOP+PROFORM MOD'!$B$2:$AD$2,0)+1,0),0)+IFERROR(VLOOKUP($A232,'TD SOP+PROFORM MOD'!$A$5:$AD$750,MATCH(U$2,'TD SOP+PROFORM MOD'!$B$2:$AD$2,0)+1,0),0)</f>
        <v>0</v>
      </c>
      <c r="V232" s="25">
        <f>IFERROR(VLOOKUP($A232,'TD SOP+PROFORM MOD'!$A$5:$AD$750,MATCH(V$4,'TD SOP+PROFORM MOD'!$B$2:$AD$2,0)+1,0),0)+IFERROR(VLOOKUP($A232,'TD SOP+PROFORM MOD'!$A$5:$AD$750,MATCH(V$2,'TD SOP+PROFORM MOD'!$B$2:$AD$2,0)+1,0),0)</f>
        <v>0</v>
      </c>
      <c r="W232" s="26" t="str">
        <f t="shared" si="60"/>
        <v/>
      </c>
      <c r="X232" s="25">
        <f>IFERROR(VLOOKUP($A232,'TD SOP+PROFORM MOD'!$A$5:$AD$750,MATCH(X$4,'TD SOP+PROFORM MOD'!$B$2:$AD$2,0)+1,0),0)+IFERROR(VLOOKUP($A232,'TD SOP+PROFORM MOD'!$A$5:$AD$750,MATCH(X$2,'TD SOP+PROFORM MOD'!$B$2:$AD$2,0)+1,0),0)</f>
        <v>0</v>
      </c>
      <c r="Y232" s="25">
        <f>IFERROR(VLOOKUP($A232,'TD SOP+PROFORM MOD'!$A$5:$AD$750,MATCH(Y$4,'TD SOP+PROFORM MOD'!$B$2:$AD$2,0)+1,0),0)+IFERROR(VLOOKUP($A232,'TD SOP+PROFORM MOD'!$A$5:$AD$750,MATCH(Y$2,'TD SOP+PROFORM MOD'!$B$2:$AD$2,0)+1,0),0)</f>
        <v>0</v>
      </c>
      <c r="Z232" s="26" t="str">
        <f t="shared" si="61"/>
        <v/>
      </c>
      <c r="AA232" s="25">
        <f>IFERROR(VLOOKUP($A232,'TD SOP+PROFORM MOD'!$A$5:$AD$750,MATCH(AA$4,'TD SOP+PROFORM MOD'!$B$2:$AD$2,0)+1,0),0)+IFERROR(VLOOKUP($A232,'TD SOP+PROFORM MOD'!$A$5:$AD$750,MATCH(AA$2,'TD SOP+PROFORM MOD'!$B$2:$AD$2,0)+1,0),0)</f>
        <v>0</v>
      </c>
      <c r="AB232" s="25">
        <f>IFERROR(VLOOKUP($A232,'TD SOP+PROFORM MOD'!$A$5:$AD$750,MATCH(AB$4,'TD SOP+PROFORM MOD'!$B$2:$AD$2,0)+1,0),0)+IFERROR(VLOOKUP($A232,'TD SOP+PROFORM MOD'!$A$5:$AD$750,MATCH(AB$2,'TD SOP+PROFORM MOD'!$B$2:$AD$2,0)+1,0),0)</f>
        <v>0</v>
      </c>
      <c r="AC232" s="26" t="str">
        <f t="shared" si="62"/>
        <v/>
      </c>
      <c r="AD232" s="25">
        <f>IFERROR(VLOOKUP($A232,'TD SOP+PROFORM MOD'!$A$5:$AD$750,MATCH(AD$4,'TD SOP+PROFORM MOD'!$B$2:$AD$2,0)+1,0),0)+IFERROR(VLOOKUP($A232,'TD SOP+PROFORM MOD'!$A$5:$AD$750,MATCH(AD$2,'TD SOP+PROFORM MOD'!$B$2:$AD$2,0)+1,0),0)</f>
        <v>0</v>
      </c>
      <c r="AE232" s="25">
        <f>IFERROR(VLOOKUP($A232,'TD SOP+PROFORM MOD'!$A$5:$AD$750,MATCH(AE$4,'TD SOP+PROFORM MOD'!$B$2:$AD$2,0)+1,0),0)+IFERROR(VLOOKUP($A232,'TD SOP+PROFORM MOD'!$A$5:$AD$750,MATCH(AE$2,'TD SOP+PROFORM MOD'!$B$2:$AD$2,0)+1,0),0)</f>
        <v>0</v>
      </c>
      <c r="AF232" s="26" t="str">
        <f t="shared" si="63"/>
        <v/>
      </c>
      <c r="AG232" s="25">
        <f>IFERROR(VLOOKUP($A232,'TD SOP+PROFORM MOD'!$A$5:$AD$750,MATCH(AG$4,'TD SOP+PROFORM MOD'!$B$2:$AD$2,0)+1,0),0)+IFERROR(VLOOKUP($A232,'TD SOP+PROFORM MOD'!$A$5:$AD$750,MATCH(AG$2,'TD SOP+PROFORM MOD'!$B$2:$AD$2,0)+1,0),0)</f>
        <v>0</v>
      </c>
      <c r="AH232" s="25">
        <f>IFERROR(VLOOKUP($A232,'TD SOP+PROFORM MOD'!$A$5:$AD$750,MATCH(AH$4,'TD SOP+PROFORM MOD'!$B$2:$AD$2,0)+1,0),0)+IFERROR(VLOOKUP($A232,'TD SOP+PROFORM MOD'!$A$5:$AD$750,MATCH(AH$2,'TD SOP+PROFORM MOD'!$B$2:$AD$2,0)+1,0),0)</f>
        <v>0</v>
      </c>
      <c r="AI232" s="26" t="str">
        <f t="shared" si="64"/>
        <v/>
      </c>
      <c r="AJ232" s="25">
        <f>IFERROR(VLOOKUP($A232,'TD SOP+PROFORM MOD'!$A$5:$AD$750,MATCH(AJ$4,'TD SOP+PROFORM MOD'!$B$2:$AD$2,0)+1,0),0)+IFERROR(VLOOKUP($A232,'TD SOP+PROFORM MOD'!$A$5:$AD$750,MATCH(AJ$2,'TD SOP+PROFORM MOD'!$B$2:$AD$2,0)+1,0),0)</f>
        <v>0</v>
      </c>
      <c r="AK232" s="25">
        <f>IFERROR(VLOOKUP($A232,'TD SOP+PROFORM MOD'!$A$5:$AD$750,MATCH(AK$4,'TD SOP+PROFORM MOD'!$B$2:$AD$2,0)+1,0),0)+IFERROR(VLOOKUP($A232,'TD SOP+PROFORM MOD'!$A$5:$AD$750,MATCH(AK$2,'TD SOP+PROFORM MOD'!$B$2:$AD$2,0)+1,0),0)</f>
        <v>0</v>
      </c>
      <c r="AL232" s="26" t="str">
        <f t="shared" si="65"/>
        <v/>
      </c>
      <c r="AM232" s="25">
        <f t="shared" si="67"/>
        <v>0</v>
      </c>
      <c r="AN232" s="25">
        <f t="shared" si="67"/>
        <v>0</v>
      </c>
      <c r="AO232" s="26" t="str">
        <f t="shared" si="66"/>
        <v/>
      </c>
      <c r="AR232" s="25">
        <f>SUMIF('B&amp;S YTD LFY'!B:B,"="&amp;A232,'B&amp;S YTD LFY'!C:C)</f>
        <v>0</v>
      </c>
      <c r="AS232" s="25">
        <f t="shared" si="68"/>
        <v>0</v>
      </c>
      <c r="AT232" s="25"/>
    </row>
    <row r="233" spans="1:46" x14ac:dyDescent="0.35">
      <c r="A233" s="24">
        <f>IF(AND('TD SOP+PROFORM MOD'!A230&lt;&gt;"",'TD SOP+PROFORM MOD'!A230&lt;&gt;"TOTAL"),'TD SOP+PROFORM MOD'!A230,0)</f>
        <v>0</v>
      </c>
      <c r="C233" s="25" t="str">
        <f>IFERROR(VLOOKUP($A233,'TD SOP+PROFORM MOD'!$A$5:$AD$750,MATCH(C$4,'TD SOP+PROFORM MOD'!$B$2:$AT$2,0)+1,0),"")</f>
        <v/>
      </c>
      <c r="D233" s="25" t="str">
        <f>IFERROR(VLOOKUP($A233,'TD SOP+PROFORM MOD'!$A$5:$AD$750,MATCH(D$4,'TD SOP+PROFORM MOD'!$B$2:$AT$2,0)+1,0),"")</f>
        <v/>
      </c>
      <c r="E233" s="26" t="str">
        <f t="shared" si="54"/>
        <v/>
      </c>
      <c r="F233" s="25" t="str">
        <f>IFERROR(VLOOKUP($A233,'TD SOP+PROFORM MOD'!$A$5:$AD$750,MATCH(F$4,'TD SOP+PROFORM MOD'!$B$2:$AT$2,0)+1,0),"")</f>
        <v/>
      </c>
      <c r="G233" s="25" t="str">
        <f>IFERROR(VLOOKUP($A233,'TD SOP+PROFORM MOD'!$A$5:$AD$750,MATCH(G$4,'TD SOP+PROFORM MOD'!$B$2:$AT$2,0)+1,0),"")</f>
        <v/>
      </c>
      <c r="H233" s="26" t="str">
        <f t="shared" si="55"/>
        <v/>
      </c>
      <c r="I233" s="25" t="str">
        <f>IFERROR(VLOOKUP($A233,'TD SOP+PROFORM MOD'!$A$5:$AD$750,MATCH(I$4,'TD SOP+PROFORM MOD'!$B$2:$AT$2,0)+1,0),"")</f>
        <v/>
      </c>
      <c r="J233" s="25" t="str">
        <f>IFERROR(VLOOKUP($A233,'TD SOP+PROFORM MOD'!$A$5:$AD$750,MATCH(J$4,'TD SOP+PROFORM MOD'!$B$2:$AT$2,0)+1,0),"")</f>
        <v/>
      </c>
      <c r="K233" s="26" t="str">
        <f t="shared" si="56"/>
        <v/>
      </c>
      <c r="L233" s="25" t="str">
        <f>IFERROR(VLOOKUP($A233,'TD SOP+PROFORM MOD'!$A$5:$AD$750,MATCH(L$4,'TD SOP+PROFORM MOD'!$B$2:$AT$2,0)+1,0),"")</f>
        <v/>
      </c>
      <c r="M233" s="25" t="str">
        <f>IFERROR(VLOOKUP($A233,'TD SOP+PROFORM MOD'!$A$5:$AD$750,MATCH(M$4,'TD SOP+PROFORM MOD'!$B$2:$AT$2,0)+1,0),"")</f>
        <v/>
      </c>
      <c r="N233" s="26" t="str">
        <f t="shared" si="57"/>
        <v/>
      </c>
      <c r="O233" s="25">
        <f>IFERROR(VLOOKUP($A233,'TD SOP+PROFORM MOD'!$A$5:$AD$750,MATCH(O$4,'TD SOP+PROFORM MOD'!$B$2:$AD$2,0)+1,0),0)+IFERROR(VLOOKUP($A233,'TD SOP+PROFORM MOD'!$A$5:$AD$750,MATCH(O$2,'TD SOP+PROFORM MOD'!$B$2:$AD$2,0)+1,0),0)</f>
        <v>0</v>
      </c>
      <c r="P233" s="25">
        <f>IFERROR(VLOOKUP($A233,'TD SOP+PROFORM MOD'!$A$5:$AD$750,MATCH(P$4,'TD SOP+PROFORM MOD'!$B$2:$AD$2,0)+1,0),0)+IFERROR(VLOOKUP($A233,'TD SOP+PROFORM MOD'!$A$5:$AD$750,MATCH(P$2,'TD SOP+PROFORM MOD'!$B$2:$AD$2,0)+1,0),0)</f>
        <v>0</v>
      </c>
      <c r="Q233" s="26" t="str">
        <f t="shared" si="58"/>
        <v/>
      </c>
      <c r="R233" s="25">
        <f>IFERROR(VLOOKUP($A233,'TD SOP+PROFORM MOD'!$A$5:$AD$750,MATCH(R$4,'TD SOP+PROFORM MOD'!$B$2:$AD$2,0)+1,0),0)+IFERROR(VLOOKUP($A233,'TD SOP+PROFORM MOD'!$A$5:$AD$750,MATCH(R$2,'TD SOP+PROFORM MOD'!$B$2:$AD$2,0)+1,0),0)</f>
        <v>0</v>
      </c>
      <c r="S233" s="25">
        <f>IFERROR(VLOOKUP($A233,'TD SOP+PROFORM MOD'!$A$5:$AD$750,MATCH(S$4,'TD SOP+PROFORM MOD'!$B$2:$AD$2,0)+1,0),0)+IFERROR(VLOOKUP($A233,'TD SOP+PROFORM MOD'!$A$5:$AD$750,MATCH(S$2,'TD SOP+PROFORM MOD'!$B$2:$AD$2,0)+1,0),0)</f>
        <v>0</v>
      </c>
      <c r="T233" s="26" t="str">
        <f t="shared" si="59"/>
        <v/>
      </c>
      <c r="U233" s="25">
        <f>IFERROR(VLOOKUP($A233,'TD SOP+PROFORM MOD'!$A$5:$AD$750,MATCH(U$4,'TD SOP+PROFORM MOD'!$B$2:$AD$2,0)+1,0),0)+IFERROR(VLOOKUP($A233,'TD SOP+PROFORM MOD'!$A$5:$AD$750,MATCH(U$2,'TD SOP+PROFORM MOD'!$B$2:$AD$2,0)+1,0),0)</f>
        <v>0</v>
      </c>
      <c r="V233" s="25">
        <f>IFERROR(VLOOKUP($A233,'TD SOP+PROFORM MOD'!$A$5:$AD$750,MATCH(V$4,'TD SOP+PROFORM MOD'!$B$2:$AD$2,0)+1,0),0)+IFERROR(VLOOKUP($A233,'TD SOP+PROFORM MOD'!$A$5:$AD$750,MATCH(V$2,'TD SOP+PROFORM MOD'!$B$2:$AD$2,0)+1,0),0)</f>
        <v>0</v>
      </c>
      <c r="W233" s="26" t="str">
        <f t="shared" si="60"/>
        <v/>
      </c>
      <c r="X233" s="25">
        <f>IFERROR(VLOOKUP($A233,'TD SOP+PROFORM MOD'!$A$5:$AD$750,MATCH(X$4,'TD SOP+PROFORM MOD'!$B$2:$AD$2,0)+1,0),0)+IFERROR(VLOOKUP($A233,'TD SOP+PROFORM MOD'!$A$5:$AD$750,MATCH(X$2,'TD SOP+PROFORM MOD'!$B$2:$AD$2,0)+1,0),0)</f>
        <v>0</v>
      </c>
      <c r="Y233" s="25">
        <f>IFERROR(VLOOKUP($A233,'TD SOP+PROFORM MOD'!$A$5:$AD$750,MATCH(Y$4,'TD SOP+PROFORM MOD'!$B$2:$AD$2,0)+1,0),0)+IFERROR(VLOOKUP($A233,'TD SOP+PROFORM MOD'!$A$5:$AD$750,MATCH(Y$2,'TD SOP+PROFORM MOD'!$B$2:$AD$2,0)+1,0),0)</f>
        <v>0</v>
      </c>
      <c r="Z233" s="26" t="str">
        <f t="shared" si="61"/>
        <v/>
      </c>
      <c r="AA233" s="25">
        <f>IFERROR(VLOOKUP($A233,'TD SOP+PROFORM MOD'!$A$5:$AD$750,MATCH(AA$4,'TD SOP+PROFORM MOD'!$B$2:$AD$2,0)+1,0),0)+IFERROR(VLOOKUP($A233,'TD SOP+PROFORM MOD'!$A$5:$AD$750,MATCH(AA$2,'TD SOP+PROFORM MOD'!$B$2:$AD$2,0)+1,0),0)</f>
        <v>0</v>
      </c>
      <c r="AB233" s="25">
        <f>IFERROR(VLOOKUP($A233,'TD SOP+PROFORM MOD'!$A$5:$AD$750,MATCH(AB$4,'TD SOP+PROFORM MOD'!$B$2:$AD$2,0)+1,0),0)+IFERROR(VLOOKUP($A233,'TD SOP+PROFORM MOD'!$A$5:$AD$750,MATCH(AB$2,'TD SOP+PROFORM MOD'!$B$2:$AD$2,0)+1,0),0)</f>
        <v>0</v>
      </c>
      <c r="AC233" s="26" t="str">
        <f t="shared" si="62"/>
        <v/>
      </c>
      <c r="AD233" s="25">
        <f>IFERROR(VLOOKUP($A233,'TD SOP+PROFORM MOD'!$A$5:$AD$750,MATCH(AD$4,'TD SOP+PROFORM MOD'!$B$2:$AD$2,0)+1,0),0)+IFERROR(VLOOKUP($A233,'TD SOP+PROFORM MOD'!$A$5:$AD$750,MATCH(AD$2,'TD SOP+PROFORM MOD'!$B$2:$AD$2,0)+1,0),0)</f>
        <v>0</v>
      </c>
      <c r="AE233" s="25">
        <f>IFERROR(VLOOKUP($A233,'TD SOP+PROFORM MOD'!$A$5:$AD$750,MATCH(AE$4,'TD SOP+PROFORM MOD'!$B$2:$AD$2,0)+1,0),0)+IFERROR(VLOOKUP($A233,'TD SOP+PROFORM MOD'!$A$5:$AD$750,MATCH(AE$2,'TD SOP+PROFORM MOD'!$B$2:$AD$2,0)+1,0),0)</f>
        <v>0</v>
      </c>
      <c r="AF233" s="26" t="str">
        <f t="shared" si="63"/>
        <v/>
      </c>
      <c r="AG233" s="25">
        <f>IFERROR(VLOOKUP($A233,'TD SOP+PROFORM MOD'!$A$5:$AD$750,MATCH(AG$4,'TD SOP+PROFORM MOD'!$B$2:$AD$2,0)+1,0),0)+IFERROR(VLOOKUP($A233,'TD SOP+PROFORM MOD'!$A$5:$AD$750,MATCH(AG$2,'TD SOP+PROFORM MOD'!$B$2:$AD$2,0)+1,0),0)</f>
        <v>0</v>
      </c>
      <c r="AH233" s="25">
        <f>IFERROR(VLOOKUP($A233,'TD SOP+PROFORM MOD'!$A$5:$AD$750,MATCH(AH$4,'TD SOP+PROFORM MOD'!$B$2:$AD$2,0)+1,0),0)+IFERROR(VLOOKUP($A233,'TD SOP+PROFORM MOD'!$A$5:$AD$750,MATCH(AH$2,'TD SOP+PROFORM MOD'!$B$2:$AD$2,0)+1,0),0)</f>
        <v>0</v>
      </c>
      <c r="AI233" s="26" t="str">
        <f t="shared" si="64"/>
        <v/>
      </c>
      <c r="AJ233" s="25">
        <f>IFERROR(VLOOKUP($A233,'TD SOP+PROFORM MOD'!$A$5:$AD$750,MATCH(AJ$4,'TD SOP+PROFORM MOD'!$B$2:$AD$2,0)+1,0),0)+IFERROR(VLOOKUP($A233,'TD SOP+PROFORM MOD'!$A$5:$AD$750,MATCH(AJ$2,'TD SOP+PROFORM MOD'!$B$2:$AD$2,0)+1,0),0)</f>
        <v>0</v>
      </c>
      <c r="AK233" s="25">
        <f>IFERROR(VLOOKUP($A233,'TD SOP+PROFORM MOD'!$A$5:$AD$750,MATCH(AK$4,'TD SOP+PROFORM MOD'!$B$2:$AD$2,0)+1,0),0)+IFERROR(VLOOKUP($A233,'TD SOP+PROFORM MOD'!$A$5:$AD$750,MATCH(AK$2,'TD SOP+PROFORM MOD'!$B$2:$AD$2,0)+1,0),0)</f>
        <v>0</v>
      </c>
      <c r="AL233" s="26" t="str">
        <f t="shared" si="65"/>
        <v/>
      </c>
      <c r="AM233" s="25">
        <f t="shared" si="67"/>
        <v>0</v>
      </c>
      <c r="AN233" s="25">
        <f t="shared" si="67"/>
        <v>0</v>
      </c>
      <c r="AO233" s="26" t="str">
        <f t="shared" si="66"/>
        <v/>
      </c>
      <c r="AR233" s="25">
        <f>SUMIF('B&amp;S YTD LFY'!B:B,"="&amp;A233,'B&amp;S YTD LFY'!C:C)</f>
        <v>0</v>
      </c>
      <c r="AS233" s="25">
        <f t="shared" si="68"/>
        <v>0</v>
      </c>
      <c r="AT233" s="25"/>
    </row>
    <row r="234" spans="1:46" x14ac:dyDescent="0.35">
      <c r="A234" s="24">
        <f>IF(AND('TD SOP+PROFORM MOD'!A231&lt;&gt;"",'TD SOP+PROFORM MOD'!A231&lt;&gt;"TOTAL"),'TD SOP+PROFORM MOD'!A231,0)</f>
        <v>0</v>
      </c>
      <c r="C234" s="25" t="str">
        <f>IFERROR(VLOOKUP($A234,'TD SOP+PROFORM MOD'!$A$5:$AD$750,MATCH(C$4,'TD SOP+PROFORM MOD'!$B$2:$AT$2,0)+1,0),"")</f>
        <v/>
      </c>
      <c r="D234" s="25" t="str">
        <f>IFERROR(VLOOKUP($A234,'TD SOP+PROFORM MOD'!$A$5:$AD$750,MATCH(D$4,'TD SOP+PROFORM MOD'!$B$2:$AT$2,0)+1,0),"")</f>
        <v/>
      </c>
      <c r="E234" s="26" t="str">
        <f t="shared" si="54"/>
        <v/>
      </c>
      <c r="F234" s="25" t="str">
        <f>IFERROR(VLOOKUP($A234,'TD SOP+PROFORM MOD'!$A$5:$AD$750,MATCH(F$4,'TD SOP+PROFORM MOD'!$B$2:$AT$2,0)+1,0),"")</f>
        <v/>
      </c>
      <c r="G234" s="25" t="str">
        <f>IFERROR(VLOOKUP($A234,'TD SOP+PROFORM MOD'!$A$5:$AD$750,MATCH(G$4,'TD SOP+PROFORM MOD'!$B$2:$AT$2,0)+1,0),"")</f>
        <v/>
      </c>
      <c r="H234" s="26" t="str">
        <f t="shared" si="55"/>
        <v/>
      </c>
      <c r="I234" s="25" t="str">
        <f>IFERROR(VLOOKUP($A234,'TD SOP+PROFORM MOD'!$A$5:$AD$750,MATCH(I$4,'TD SOP+PROFORM MOD'!$B$2:$AT$2,0)+1,0),"")</f>
        <v/>
      </c>
      <c r="J234" s="25" t="str">
        <f>IFERROR(VLOOKUP($A234,'TD SOP+PROFORM MOD'!$A$5:$AD$750,MATCH(J$4,'TD SOP+PROFORM MOD'!$B$2:$AT$2,0)+1,0),"")</f>
        <v/>
      </c>
      <c r="K234" s="26" t="str">
        <f t="shared" si="56"/>
        <v/>
      </c>
      <c r="L234" s="25" t="str">
        <f>IFERROR(VLOOKUP($A234,'TD SOP+PROFORM MOD'!$A$5:$AD$750,MATCH(L$4,'TD SOP+PROFORM MOD'!$B$2:$AT$2,0)+1,0),"")</f>
        <v/>
      </c>
      <c r="M234" s="25" t="str">
        <f>IFERROR(VLOOKUP($A234,'TD SOP+PROFORM MOD'!$A$5:$AD$750,MATCH(M$4,'TD SOP+PROFORM MOD'!$B$2:$AT$2,0)+1,0),"")</f>
        <v/>
      </c>
      <c r="N234" s="26" t="str">
        <f t="shared" si="57"/>
        <v/>
      </c>
      <c r="O234" s="25">
        <f>IFERROR(VLOOKUP($A234,'TD SOP+PROFORM MOD'!$A$5:$AD$750,MATCH(O$4,'TD SOP+PROFORM MOD'!$B$2:$AD$2,0)+1,0),0)+IFERROR(VLOOKUP($A234,'TD SOP+PROFORM MOD'!$A$5:$AD$750,MATCH(O$2,'TD SOP+PROFORM MOD'!$B$2:$AD$2,0)+1,0),0)</f>
        <v>0</v>
      </c>
      <c r="P234" s="25">
        <f>IFERROR(VLOOKUP($A234,'TD SOP+PROFORM MOD'!$A$5:$AD$750,MATCH(P$4,'TD SOP+PROFORM MOD'!$B$2:$AD$2,0)+1,0),0)+IFERROR(VLOOKUP($A234,'TD SOP+PROFORM MOD'!$A$5:$AD$750,MATCH(P$2,'TD SOP+PROFORM MOD'!$B$2:$AD$2,0)+1,0),0)</f>
        <v>0</v>
      </c>
      <c r="Q234" s="26" t="str">
        <f t="shared" si="58"/>
        <v/>
      </c>
      <c r="R234" s="25">
        <f>IFERROR(VLOOKUP($A234,'TD SOP+PROFORM MOD'!$A$5:$AD$750,MATCH(R$4,'TD SOP+PROFORM MOD'!$B$2:$AD$2,0)+1,0),0)+IFERROR(VLOOKUP($A234,'TD SOP+PROFORM MOD'!$A$5:$AD$750,MATCH(R$2,'TD SOP+PROFORM MOD'!$B$2:$AD$2,0)+1,0),0)</f>
        <v>0</v>
      </c>
      <c r="S234" s="25">
        <f>IFERROR(VLOOKUP($A234,'TD SOP+PROFORM MOD'!$A$5:$AD$750,MATCH(S$4,'TD SOP+PROFORM MOD'!$B$2:$AD$2,0)+1,0),0)+IFERROR(VLOOKUP($A234,'TD SOP+PROFORM MOD'!$A$5:$AD$750,MATCH(S$2,'TD SOP+PROFORM MOD'!$B$2:$AD$2,0)+1,0),0)</f>
        <v>0</v>
      </c>
      <c r="T234" s="26" t="str">
        <f t="shared" si="59"/>
        <v/>
      </c>
      <c r="U234" s="25">
        <f>IFERROR(VLOOKUP($A234,'TD SOP+PROFORM MOD'!$A$5:$AD$750,MATCH(U$4,'TD SOP+PROFORM MOD'!$B$2:$AD$2,0)+1,0),0)+IFERROR(VLOOKUP($A234,'TD SOP+PROFORM MOD'!$A$5:$AD$750,MATCH(U$2,'TD SOP+PROFORM MOD'!$B$2:$AD$2,0)+1,0),0)</f>
        <v>0</v>
      </c>
      <c r="V234" s="25">
        <f>IFERROR(VLOOKUP($A234,'TD SOP+PROFORM MOD'!$A$5:$AD$750,MATCH(V$4,'TD SOP+PROFORM MOD'!$B$2:$AD$2,0)+1,0),0)+IFERROR(VLOOKUP($A234,'TD SOP+PROFORM MOD'!$A$5:$AD$750,MATCH(V$2,'TD SOP+PROFORM MOD'!$B$2:$AD$2,0)+1,0),0)</f>
        <v>0</v>
      </c>
      <c r="W234" s="26" t="str">
        <f t="shared" si="60"/>
        <v/>
      </c>
      <c r="X234" s="25">
        <f>IFERROR(VLOOKUP($A234,'TD SOP+PROFORM MOD'!$A$5:$AD$750,MATCH(X$4,'TD SOP+PROFORM MOD'!$B$2:$AD$2,0)+1,0),0)+IFERROR(VLOOKUP($A234,'TD SOP+PROFORM MOD'!$A$5:$AD$750,MATCH(X$2,'TD SOP+PROFORM MOD'!$B$2:$AD$2,0)+1,0),0)</f>
        <v>0</v>
      </c>
      <c r="Y234" s="25">
        <f>IFERROR(VLOOKUP($A234,'TD SOP+PROFORM MOD'!$A$5:$AD$750,MATCH(Y$4,'TD SOP+PROFORM MOD'!$B$2:$AD$2,0)+1,0),0)+IFERROR(VLOOKUP($A234,'TD SOP+PROFORM MOD'!$A$5:$AD$750,MATCH(Y$2,'TD SOP+PROFORM MOD'!$B$2:$AD$2,0)+1,0),0)</f>
        <v>0</v>
      </c>
      <c r="Z234" s="26" t="str">
        <f t="shared" si="61"/>
        <v/>
      </c>
      <c r="AA234" s="25">
        <f>IFERROR(VLOOKUP($A234,'TD SOP+PROFORM MOD'!$A$5:$AD$750,MATCH(AA$4,'TD SOP+PROFORM MOD'!$B$2:$AD$2,0)+1,0),0)+IFERROR(VLOOKUP($A234,'TD SOP+PROFORM MOD'!$A$5:$AD$750,MATCH(AA$2,'TD SOP+PROFORM MOD'!$B$2:$AD$2,0)+1,0),0)</f>
        <v>0</v>
      </c>
      <c r="AB234" s="25">
        <f>IFERROR(VLOOKUP($A234,'TD SOP+PROFORM MOD'!$A$5:$AD$750,MATCH(AB$4,'TD SOP+PROFORM MOD'!$B$2:$AD$2,0)+1,0),0)+IFERROR(VLOOKUP($A234,'TD SOP+PROFORM MOD'!$A$5:$AD$750,MATCH(AB$2,'TD SOP+PROFORM MOD'!$B$2:$AD$2,0)+1,0),0)</f>
        <v>0</v>
      </c>
      <c r="AC234" s="26" t="str">
        <f t="shared" si="62"/>
        <v/>
      </c>
      <c r="AD234" s="25">
        <f>IFERROR(VLOOKUP($A234,'TD SOP+PROFORM MOD'!$A$5:$AD$750,MATCH(AD$4,'TD SOP+PROFORM MOD'!$B$2:$AD$2,0)+1,0),0)+IFERROR(VLOOKUP($A234,'TD SOP+PROFORM MOD'!$A$5:$AD$750,MATCH(AD$2,'TD SOP+PROFORM MOD'!$B$2:$AD$2,0)+1,0),0)</f>
        <v>0</v>
      </c>
      <c r="AE234" s="25">
        <f>IFERROR(VLOOKUP($A234,'TD SOP+PROFORM MOD'!$A$5:$AD$750,MATCH(AE$4,'TD SOP+PROFORM MOD'!$B$2:$AD$2,0)+1,0),0)+IFERROR(VLOOKUP($A234,'TD SOP+PROFORM MOD'!$A$5:$AD$750,MATCH(AE$2,'TD SOP+PROFORM MOD'!$B$2:$AD$2,0)+1,0),0)</f>
        <v>0</v>
      </c>
      <c r="AF234" s="26" t="str">
        <f t="shared" si="63"/>
        <v/>
      </c>
      <c r="AG234" s="25">
        <f>IFERROR(VLOOKUP($A234,'TD SOP+PROFORM MOD'!$A$5:$AD$750,MATCH(AG$4,'TD SOP+PROFORM MOD'!$B$2:$AD$2,0)+1,0),0)+IFERROR(VLOOKUP($A234,'TD SOP+PROFORM MOD'!$A$5:$AD$750,MATCH(AG$2,'TD SOP+PROFORM MOD'!$B$2:$AD$2,0)+1,0),0)</f>
        <v>0</v>
      </c>
      <c r="AH234" s="25">
        <f>IFERROR(VLOOKUP($A234,'TD SOP+PROFORM MOD'!$A$5:$AD$750,MATCH(AH$4,'TD SOP+PROFORM MOD'!$B$2:$AD$2,0)+1,0),0)+IFERROR(VLOOKUP($A234,'TD SOP+PROFORM MOD'!$A$5:$AD$750,MATCH(AH$2,'TD SOP+PROFORM MOD'!$B$2:$AD$2,0)+1,0),0)</f>
        <v>0</v>
      </c>
      <c r="AI234" s="26" t="str">
        <f t="shared" si="64"/>
        <v/>
      </c>
      <c r="AJ234" s="25">
        <f>IFERROR(VLOOKUP($A234,'TD SOP+PROFORM MOD'!$A$5:$AD$750,MATCH(AJ$4,'TD SOP+PROFORM MOD'!$B$2:$AD$2,0)+1,0),0)+IFERROR(VLOOKUP($A234,'TD SOP+PROFORM MOD'!$A$5:$AD$750,MATCH(AJ$2,'TD SOP+PROFORM MOD'!$B$2:$AD$2,0)+1,0),0)</f>
        <v>0</v>
      </c>
      <c r="AK234" s="25">
        <f>IFERROR(VLOOKUP($A234,'TD SOP+PROFORM MOD'!$A$5:$AD$750,MATCH(AK$4,'TD SOP+PROFORM MOD'!$B$2:$AD$2,0)+1,0),0)+IFERROR(VLOOKUP($A234,'TD SOP+PROFORM MOD'!$A$5:$AD$750,MATCH(AK$2,'TD SOP+PROFORM MOD'!$B$2:$AD$2,0)+1,0),0)</f>
        <v>0</v>
      </c>
      <c r="AL234" s="26" t="str">
        <f t="shared" si="65"/>
        <v/>
      </c>
      <c r="AM234" s="25">
        <f t="shared" si="67"/>
        <v>0</v>
      </c>
      <c r="AN234" s="25">
        <f t="shared" si="67"/>
        <v>0</v>
      </c>
      <c r="AO234" s="26" t="str">
        <f t="shared" si="66"/>
        <v/>
      </c>
      <c r="AR234" s="25">
        <f>SUMIF('B&amp;S YTD LFY'!B:B,"="&amp;A234,'B&amp;S YTD LFY'!C:C)</f>
        <v>0</v>
      </c>
      <c r="AS234" s="25">
        <f t="shared" si="68"/>
        <v>0</v>
      </c>
      <c r="AT234" s="25"/>
    </row>
    <row r="235" spans="1:46" x14ac:dyDescent="0.35">
      <c r="A235" s="24">
        <f>IF(AND('TD SOP+PROFORM MOD'!A232&lt;&gt;"",'TD SOP+PROFORM MOD'!A232&lt;&gt;"TOTAL"),'TD SOP+PROFORM MOD'!A232,0)</f>
        <v>0</v>
      </c>
      <c r="C235" s="25" t="str">
        <f>IFERROR(VLOOKUP($A235,'TD SOP+PROFORM MOD'!$A$5:$AD$750,MATCH(C$4,'TD SOP+PROFORM MOD'!$B$2:$AT$2,0)+1,0),"")</f>
        <v/>
      </c>
      <c r="D235" s="25" t="str">
        <f>IFERROR(VLOOKUP($A235,'TD SOP+PROFORM MOD'!$A$5:$AD$750,MATCH(D$4,'TD SOP+PROFORM MOD'!$B$2:$AT$2,0)+1,0),"")</f>
        <v/>
      </c>
      <c r="E235" s="26" t="str">
        <f t="shared" si="54"/>
        <v/>
      </c>
      <c r="F235" s="25" t="str">
        <f>IFERROR(VLOOKUP($A235,'TD SOP+PROFORM MOD'!$A$5:$AD$750,MATCH(F$4,'TD SOP+PROFORM MOD'!$B$2:$AT$2,0)+1,0),"")</f>
        <v/>
      </c>
      <c r="G235" s="25" t="str">
        <f>IFERROR(VLOOKUP($A235,'TD SOP+PROFORM MOD'!$A$5:$AD$750,MATCH(G$4,'TD SOP+PROFORM MOD'!$B$2:$AT$2,0)+1,0),"")</f>
        <v/>
      </c>
      <c r="H235" s="26" t="str">
        <f t="shared" si="55"/>
        <v/>
      </c>
      <c r="I235" s="25" t="str">
        <f>IFERROR(VLOOKUP($A235,'TD SOP+PROFORM MOD'!$A$5:$AD$750,MATCH(I$4,'TD SOP+PROFORM MOD'!$B$2:$AT$2,0)+1,0),"")</f>
        <v/>
      </c>
      <c r="J235" s="25" t="str">
        <f>IFERROR(VLOOKUP($A235,'TD SOP+PROFORM MOD'!$A$5:$AD$750,MATCH(J$4,'TD SOP+PROFORM MOD'!$B$2:$AT$2,0)+1,0),"")</f>
        <v/>
      </c>
      <c r="K235" s="26" t="str">
        <f t="shared" si="56"/>
        <v/>
      </c>
      <c r="L235" s="25" t="str">
        <f>IFERROR(VLOOKUP($A235,'TD SOP+PROFORM MOD'!$A$5:$AD$750,MATCH(L$4,'TD SOP+PROFORM MOD'!$B$2:$AT$2,0)+1,0),"")</f>
        <v/>
      </c>
      <c r="M235" s="25" t="str">
        <f>IFERROR(VLOOKUP($A235,'TD SOP+PROFORM MOD'!$A$5:$AD$750,MATCH(M$4,'TD SOP+PROFORM MOD'!$B$2:$AT$2,0)+1,0),"")</f>
        <v/>
      </c>
      <c r="N235" s="26" t="str">
        <f t="shared" si="57"/>
        <v/>
      </c>
      <c r="O235" s="25">
        <f>IFERROR(VLOOKUP($A235,'TD SOP+PROFORM MOD'!$A$5:$AD$750,MATCH(O$4,'TD SOP+PROFORM MOD'!$B$2:$AD$2,0)+1,0),0)+IFERROR(VLOOKUP($A235,'TD SOP+PROFORM MOD'!$A$5:$AD$750,MATCH(O$2,'TD SOP+PROFORM MOD'!$B$2:$AD$2,0)+1,0),0)</f>
        <v>0</v>
      </c>
      <c r="P235" s="25">
        <f>IFERROR(VLOOKUP($A235,'TD SOP+PROFORM MOD'!$A$5:$AD$750,MATCH(P$4,'TD SOP+PROFORM MOD'!$B$2:$AD$2,0)+1,0),0)+IFERROR(VLOOKUP($A235,'TD SOP+PROFORM MOD'!$A$5:$AD$750,MATCH(P$2,'TD SOP+PROFORM MOD'!$B$2:$AD$2,0)+1,0),0)</f>
        <v>0</v>
      </c>
      <c r="Q235" s="26" t="str">
        <f t="shared" si="58"/>
        <v/>
      </c>
      <c r="R235" s="25">
        <f>IFERROR(VLOOKUP($A235,'TD SOP+PROFORM MOD'!$A$5:$AD$750,MATCH(R$4,'TD SOP+PROFORM MOD'!$B$2:$AD$2,0)+1,0),0)+IFERROR(VLOOKUP($A235,'TD SOP+PROFORM MOD'!$A$5:$AD$750,MATCH(R$2,'TD SOP+PROFORM MOD'!$B$2:$AD$2,0)+1,0),0)</f>
        <v>0</v>
      </c>
      <c r="S235" s="25">
        <f>IFERROR(VLOOKUP($A235,'TD SOP+PROFORM MOD'!$A$5:$AD$750,MATCH(S$4,'TD SOP+PROFORM MOD'!$B$2:$AD$2,0)+1,0),0)+IFERROR(VLOOKUP($A235,'TD SOP+PROFORM MOD'!$A$5:$AD$750,MATCH(S$2,'TD SOP+PROFORM MOD'!$B$2:$AD$2,0)+1,0),0)</f>
        <v>0</v>
      </c>
      <c r="T235" s="26" t="str">
        <f t="shared" si="59"/>
        <v/>
      </c>
      <c r="U235" s="25">
        <f>IFERROR(VLOOKUP($A235,'TD SOP+PROFORM MOD'!$A$5:$AD$750,MATCH(U$4,'TD SOP+PROFORM MOD'!$B$2:$AD$2,0)+1,0),0)+IFERROR(VLOOKUP($A235,'TD SOP+PROFORM MOD'!$A$5:$AD$750,MATCH(U$2,'TD SOP+PROFORM MOD'!$B$2:$AD$2,0)+1,0),0)</f>
        <v>0</v>
      </c>
      <c r="V235" s="25">
        <f>IFERROR(VLOOKUP($A235,'TD SOP+PROFORM MOD'!$A$5:$AD$750,MATCH(V$4,'TD SOP+PROFORM MOD'!$B$2:$AD$2,0)+1,0),0)+IFERROR(VLOOKUP($A235,'TD SOP+PROFORM MOD'!$A$5:$AD$750,MATCH(V$2,'TD SOP+PROFORM MOD'!$B$2:$AD$2,0)+1,0),0)</f>
        <v>0</v>
      </c>
      <c r="W235" s="26" t="str">
        <f t="shared" si="60"/>
        <v/>
      </c>
      <c r="X235" s="25">
        <f>IFERROR(VLOOKUP($A235,'TD SOP+PROFORM MOD'!$A$5:$AD$750,MATCH(X$4,'TD SOP+PROFORM MOD'!$B$2:$AD$2,0)+1,0),0)+IFERROR(VLOOKUP($A235,'TD SOP+PROFORM MOD'!$A$5:$AD$750,MATCH(X$2,'TD SOP+PROFORM MOD'!$B$2:$AD$2,0)+1,0),0)</f>
        <v>0</v>
      </c>
      <c r="Y235" s="25">
        <f>IFERROR(VLOOKUP($A235,'TD SOP+PROFORM MOD'!$A$5:$AD$750,MATCH(Y$4,'TD SOP+PROFORM MOD'!$B$2:$AD$2,0)+1,0),0)+IFERROR(VLOOKUP($A235,'TD SOP+PROFORM MOD'!$A$5:$AD$750,MATCH(Y$2,'TD SOP+PROFORM MOD'!$B$2:$AD$2,0)+1,0),0)</f>
        <v>0</v>
      </c>
      <c r="Z235" s="26" t="str">
        <f t="shared" si="61"/>
        <v/>
      </c>
      <c r="AA235" s="25">
        <f>IFERROR(VLOOKUP($A235,'TD SOP+PROFORM MOD'!$A$5:$AD$750,MATCH(AA$4,'TD SOP+PROFORM MOD'!$B$2:$AD$2,0)+1,0),0)+IFERROR(VLOOKUP($A235,'TD SOP+PROFORM MOD'!$A$5:$AD$750,MATCH(AA$2,'TD SOP+PROFORM MOD'!$B$2:$AD$2,0)+1,0),0)</f>
        <v>0</v>
      </c>
      <c r="AB235" s="25">
        <f>IFERROR(VLOOKUP($A235,'TD SOP+PROFORM MOD'!$A$5:$AD$750,MATCH(AB$4,'TD SOP+PROFORM MOD'!$B$2:$AD$2,0)+1,0),0)+IFERROR(VLOOKUP($A235,'TD SOP+PROFORM MOD'!$A$5:$AD$750,MATCH(AB$2,'TD SOP+PROFORM MOD'!$B$2:$AD$2,0)+1,0),0)</f>
        <v>0</v>
      </c>
      <c r="AC235" s="26" t="str">
        <f t="shared" si="62"/>
        <v/>
      </c>
      <c r="AD235" s="25">
        <f>IFERROR(VLOOKUP($A235,'TD SOP+PROFORM MOD'!$A$5:$AD$750,MATCH(AD$4,'TD SOP+PROFORM MOD'!$B$2:$AD$2,0)+1,0),0)+IFERROR(VLOOKUP($A235,'TD SOP+PROFORM MOD'!$A$5:$AD$750,MATCH(AD$2,'TD SOP+PROFORM MOD'!$B$2:$AD$2,0)+1,0),0)</f>
        <v>0</v>
      </c>
      <c r="AE235" s="25">
        <f>IFERROR(VLOOKUP($A235,'TD SOP+PROFORM MOD'!$A$5:$AD$750,MATCH(AE$4,'TD SOP+PROFORM MOD'!$B$2:$AD$2,0)+1,0),0)+IFERROR(VLOOKUP($A235,'TD SOP+PROFORM MOD'!$A$5:$AD$750,MATCH(AE$2,'TD SOP+PROFORM MOD'!$B$2:$AD$2,0)+1,0),0)</f>
        <v>0</v>
      </c>
      <c r="AF235" s="26" t="str">
        <f t="shared" si="63"/>
        <v/>
      </c>
      <c r="AG235" s="25">
        <f>IFERROR(VLOOKUP($A235,'TD SOP+PROFORM MOD'!$A$5:$AD$750,MATCH(AG$4,'TD SOP+PROFORM MOD'!$B$2:$AD$2,0)+1,0),0)+IFERROR(VLOOKUP($A235,'TD SOP+PROFORM MOD'!$A$5:$AD$750,MATCH(AG$2,'TD SOP+PROFORM MOD'!$B$2:$AD$2,0)+1,0),0)</f>
        <v>0</v>
      </c>
      <c r="AH235" s="25">
        <f>IFERROR(VLOOKUP($A235,'TD SOP+PROFORM MOD'!$A$5:$AD$750,MATCH(AH$4,'TD SOP+PROFORM MOD'!$B$2:$AD$2,0)+1,0),0)+IFERROR(VLOOKUP($A235,'TD SOP+PROFORM MOD'!$A$5:$AD$750,MATCH(AH$2,'TD SOP+PROFORM MOD'!$B$2:$AD$2,0)+1,0),0)</f>
        <v>0</v>
      </c>
      <c r="AI235" s="26" t="str">
        <f t="shared" si="64"/>
        <v/>
      </c>
      <c r="AJ235" s="25">
        <f>IFERROR(VLOOKUP($A235,'TD SOP+PROFORM MOD'!$A$5:$AD$750,MATCH(AJ$4,'TD SOP+PROFORM MOD'!$B$2:$AD$2,0)+1,0),0)+IFERROR(VLOOKUP($A235,'TD SOP+PROFORM MOD'!$A$5:$AD$750,MATCH(AJ$2,'TD SOP+PROFORM MOD'!$B$2:$AD$2,0)+1,0),0)</f>
        <v>0</v>
      </c>
      <c r="AK235" s="25">
        <f>IFERROR(VLOOKUP($A235,'TD SOP+PROFORM MOD'!$A$5:$AD$750,MATCH(AK$4,'TD SOP+PROFORM MOD'!$B$2:$AD$2,0)+1,0),0)+IFERROR(VLOOKUP($A235,'TD SOP+PROFORM MOD'!$A$5:$AD$750,MATCH(AK$2,'TD SOP+PROFORM MOD'!$B$2:$AD$2,0)+1,0),0)</f>
        <v>0</v>
      </c>
      <c r="AL235" s="26" t="str">
        <f t="shared" si="65"/>
        <v/>
      </c>
      <c r="AM235" s="25">
        <f t="shared" si="67"/>
        <v>0</v>
      </c>
      <c r="AN235" s="25">
        <f t="shared" si="67"/>
        <v>0</v>
      </c>
      <c r="AO235" s="26" t="str">
        <f t="shared" si="66"/>
        <v/>
      </c>
      <c r="AR235" s="25">
        <f>SUMIF('B&amp;S YTD LFY'!B:B,"="&amp;A235,'B&amp;S YTD LFY'!C:C)</f>
        <v>0</v>
      </c>
      <c r="AS235" s="25">
        <f t="shared" si="68"/>
        <v>0</v>
      </c>
      <c r="AT235" s="25"/>
    </row>
    <row r="236" spans="1:46" x14ac:dyDescent="0.35">
      <c r="A236" s="24">
        <f>IF(AND('TD SOP+PROFORM MOD'!A233&lt;&gt;"",'TD SOP+PROFORM MOD'!A233&lt;&gt;"TOTAL"),'TD SOP+PROFORM MOD'!A233,0)</f>
        <v>0</v>
      </c>
      <c r="C236" s="25" t="str">
        <f>IFERROR(VLOOKUP($A236,'TD SOP+PROFORM MOD'!$A$5:$AD$750,MATCH(C$4,'TD SOP+PROFORM MOD'!$B$2:$AT$2,0)+1,0),"")</f>
        <v/>
      </c>
      <c r="D236" s="25" t="str">
        <f>IFERROR(VLOOKUP($A236,'TD SOP+PROFORM MOD'!$A$5:$AD$750,MATCH(D$4,'TD SOP+PROFORM MOD'!$B$2:$AT$2,0)+1,0),"")</f>
        <v/>
      </c>
      <c r="E236" s="26" t="str">
        <f t="shared" si="54"/>
        <v/>
      </c>
      <c r="F236" s="25" t="str">
        <f>IFERROR(VLOOKUP($A236,'TD SOP+PROFORM MOD'!$A$5:$AD$750,MATCH(F$4,'TD SOP+PROFORM MOD'!$B$2:$AT$2,0)+1,0),"")</f>
        <v/>
      </c>
      <c r="G236" s="25" t="str">
        <f>IFERROR(VLOOKUP($A236,'TD SOP+PROFORM MOD'!$A$5:$AD$750,MATCH(G$4,'TD SOP+PROFORM MOD'!$B$2:$AT$2,0)+1,0),"")</f>
        <v/>
      </c>
      <c r="H236" s="26" t="str">
        <f t="shared" si="55"/>
        <v/>
      </c>
      <c r="I236" s="25" t="str">
        <f>IFERROR(VLOOKUP($A236,'TD SOP+PROFORM MOD'!$A$5:$AD$750,MATCH(I$4,'TD SOP+PROFORM MOD'!$B$2:$AT$2,0)+1,0),"")</f>
        <v/>
      </c>
      <c r="J236" s="25" t="str">
        <f>IFERROR(VLOOKUP($A236,'TD SOP+PROFORM MOD'!$A$5:$AD$750,MATCH(J$4,'TD SOP+PROFORM MOD'!$B$2:$AT$2,0)+1,0),"")</f>
        <v/>
      </c>
      <c r="K236" s="26" t="str">
        <f t="shared" si="56"/>
        <v/>
      </c>
      <c r="L236" s="25" t="str">
        <f>IFERROR(VLOOKUP($A236,'TD SOP+PROFORM MOD'!$A$5:$AD$750,MATCH(L$4,'TD SOP+PROFORM MOD'!$B$2:$AT$2,0)+1,0),"")</f>
        <v/>
      </c>
      <c r="M236" s="25" t="str">
        <f>IFERROR(VLOOKUP($A236,'TD SOP+PROFORM MOD'!$A$5:$AD$750,MATCH(M$4,'TD SOP+PROFORM MOD'!$B$2:$AT$2,0)+1,0),"")</f>
        <v/>
      </c>
      <c r="N236" s="26" t="str">
        <f t="shared" si="57"/>
        <v/>
      </c>
      <c r="O236" s="25">
        <f>IFERROR(VLOOKUP($A236,'TD SOP+PROFORM MOD'!$A$5:$AD$750,MATCH(O$4,'TD SOP+PROFORM MOD'!$B$2:$AD$2,0)+1,0),0)+IFERROR(VLOOKUP($A236,'TD SOP+PROFORM MOD'!$A$5:$AD$750,MATCH(O$2,'TD SOP+PROFORM MOD'!$B$2:$AD$2,0)+1,0),0)</f>
        <v>0</v>
      </c>
      <c r="P236" s="25">
        <f>IFERROR(VLOOKUP($A236,'TD SOP+PROFORM MOD'!$A$5:$AD$750,MATCH(P$4,'TD SOP+PROFORM MOD'!$B$2:$AD$2,0)+1,0),0)+IFERROR(VLOOKUP($A236,'TD SOP+PROFORM MOD'!$A$5:$AD$750,MATCH(P$2,'TD SOP+PROFORM MOD'!$B$2:$AD$2,0)+1,0),0)</f>
        <v>0</v>
      </c>
      <c r="Q236" s="26" t="str">
        <f t="shared" si="58"/>
        <v/>
      </c>
      <c r="R236" s="25">
        <f>IFERROR(VLOOKUP($A236,'TD SOP+PROFORM MOD'!$A$5:$AD$750,MATCH(R$4,'TD SOP+PROFORM MOD'!$B$2:$AD$2,0)+1,0),0)+IFERROR(VLOOKUP($A236,'TD SOP+PROFORM MOD'!$A$5:$AD$750,MATCH(R$2,'TD SOP+PROFORM MOD'!$B$2:$AD$2,0)+1,0),0)</f>
        <v>0</v>
      </c>
      <c r="S236" s="25">
        <f>IFERROR(VLOOKUP($A236,'TD SOP+PROFORM MOD'!$A$5:$AD$750,MATCH(S$4,'TD SOP+PROFORM MOD'!$B$2:$AD$2,0)+1,0),0)+IFERROR(VLOOKUP($A236,'TD SOP+PROFORM MOD'!$A$5:$AD$750,MATCH(S$2,'TD SOP+PROFORM MOD'!$B$2:$AD$2,0)+1,0),0)</f>
        <v>0</v>
      </c>
      <c r="T236" s="26" t="str">
        <f t="shared" si="59"/>
        <v/>
      </c>
      <c r="U236" s="25">
        <f>IFERROR(VLOOKUP($A236,'TD SOP+PROFORM MOD'!$A$5:$AD$750,MATCH(U$4,'TD SOP+PROFORM MOD'!$B$2:$AD$2,0)+1,0),0)+IFERROR(VLOOKUP($A236,'TD SOP+PROFORM MOD'!$A$5:$AD$750,MATCH(U$2,'TD SOP+PROFORM MOD'!$B$2:$AD$2,0)+1,0),0)</f>
        <v>0</v>
      </c>
      <c r="V236" s="25">
        <f>IFERROR(VLOOKUP($A236,'TD SOP+PROFORM MOD'!$A$5:$AD$750,MATCH(V$4,'TD SOP+PROFORM MOD'!$B$2:$AD$2,0)+1,0),0)+IFERROR(VLOOKUP($A236,'TD SOP+PROFORM MOD'!$A$5:$AD$750,MATCH(V$2,'TD SOP+PROFORM MOD'!$B$2:$AD$2,0)+1,0),0)</f>
        <v>0</v>
      </c>
      <c r="W236" s="26" t="str">
        <f t="shared" si="60"/>
        <v/>
      </c>
      <c r="X236" s="25">
        <f>IFERROR(VLOOKUP($A236,'TD SOP+PROFORM MOD'!$A$5:$AD$750,MATCH(X$4,'TD SOP+PROFORM MOD'!$B$2:$AD$2,0)+1,0),0)+IFERROR(VLOOKUP($A236,'TD SOP+PROFORM MOD'!$A$5:$AD$750,MATCH(X$2,'TD SOP+PROFORM MOD'!$B$2:$AD$2,0)+1,0),0)</f>
        <v>0</v>
      </c>
      <c r="Y236" s="25">
        <f>IFERROR(VLOOKUP($A236,'TD SOP+PROFORM MOD'!$A$5:$AD$750,MATCH(Y$4,'TD SOP+PROFORM MOD'!$B$2:$AD$2,0)+1,0),0)+IFERROR(VLOOKUP($A236,'TD SOP+PROFORM MOD'!$A$5:$AD$750,MATCH(Y$2,'TD SOP+PROFORM MOD'!$B$2:$AD$2,0)+1,0),0)</f>
        <v>0</v>
      </c>
      <c r="Z236" s="26" t="str">
        <f t="shared" si="61"/>
        <v/>
      </c>
      <c r="AA236" s="25">
        <f>IFERROR(VLOOKUP($A236,'TD SOP+PROFORM MOD'!$A$5:$AD$750,MATCH(AA$4,'TD SOP+PROFORM MOD'!$B$2:$AD$2,0)+1,0),0)+IFERROR(VLOOKUP($A236,'TD SOP+PROFORM MOD'!$A$5:$AD$750,MATCH(AA$2,'TD SOP+PROFORM MOD'!$B$2:$AD$2,0)+1,0),0)</f>
        <v>0</v>
      </c>
      <c r="AB236" s="25">
        <f>IFERROR(VLOOKUP($A236,'TD SOP+PROFORM MOD'!$A$5:$AD$750,MATCH(AB$4,'TD SOP+PROFORM MOD'!$B$2:$AD$2,0)+1,0),0)+IFERROR(VLOOKUP($A236,'TD SOP+PROFORM MOD'!$A$5:$AD$750,MATCH(AB$2,'TD SOP+PROFORM MOD'!$B$2:$AD$2,0)+1,0),0)</f>
        <v>0</v>
      </c>
      <c r="AC236" s="26" t="str">
        <f t="shared" si="62"/>
        <v/>
      </c>
      <c r="AD236" s="25">
        <f>IFERROR(VLOOKUP($A236,'TD SOP+PROFORM MOD'!$A$5:$AD$750,MATCH(AD$4,'TD SOP+PROFORM MOD'!$B$2:$AD$2,0)+1,0),0)+IFERROR(VLOOKUP($A236,'TD SOP+PROFORM MOD'!$A$5:$AD$750,MATCH(AD$2,'TD SOP+PROFORM MOD'!$B$2:$AD$2,0)+1,0),0)</f>
        <v>0</v>
      </c>
      <c r="AE236" s="25">
        <f>IFERROR(VLOOKUP($A236,'TD SOP+PROFORM MOD'!$A$5:$AD$750,MATCH(AE$4,'TD SOP+PROFORM MOD'!$B$2:$AD$2,0)+1,0),0)+IFERROR(VLOOKUP($A236,'TD SOP+PROFORM MOD'!$A$5:$AD$750,MATCH(AE$2,'TD SOP+PROFORM MOD'!$B$2:$AD$2,0)+1,0),0)</f>
        <v>0</v>
      </c>
      <c r="AF236" s="26" t="str">
        <f t="shared" si="63"/>
        <v/>
      </c>
      <c r="AG236" s="25">
        <f>IFERROR(VLOOKUP($A236,'TD SOP+PROFORM MOD'!$A$5:$AD$750,MATCH(AG$4,'TD SOP+PROFORM MOD'!$B$2:$AD$2,0)+1,0),0)+IFERROR(VLOOKUP($A236,'TD SOP+PROFORM MOD'!$A$5:$AD$750,MATCH(AG$2,'TD SOP+PROFORM MOD'!$B$2:$AD$2,0)+1,0),0)</f>
        <v>0</v>
      </c>
      <c r="AH236" s="25">
        <f>IFERROR(VLOOKUP($A236,'TD SOP+PROFORM MOD'!$A$5:$AD$750,MATCH(AH$4,'TD SOP+PROFORM MOD'!$B$2:$AD$2,0)+1,0),0)+IFERROR(VLOOKUP($A236,'TD SOP+PROFORM MOD'!$A$5:$AD$750,MATCH(AH$2,'TD SOP+PROFORM MOD'!$B$2:$AD$2,0)+1,0),0)</f>
        <v>0</v>
      </c>
      <c r="AI236" s="26" t="str">
        <f t="shared" si="64"/>
        <v/>
      </c>
      <c r="AJ236" s="25">
        <f>IFERROR(VLOOKUP($A236,'TD SOP+PROFORM MOD'!$A$5:$AD$750,MATCH(AJ$4,'TD SOP+PROFORM MOD'!$B$2:$AD$2,0)+1,0),0)+IFERROR(VLOOKUP($A236,'TD SOP+PROFORM MOD'!$A$5:$AD$750,MATCH(AJ$2,'TD SOP+PROFORM MOD'!$B$2:$AD$2,0)+1,0),0)</f>
        <v>0</v>
      </c>
      <c r="AK236" s="25">
        <f>IFERROR(VLOOKUP($A236,'TD SOP+PROFORM MOD'!$A$5:$AD$750,MATCH(AK$4,'TD SOP+PROFORM MOD'!$B$2:$AD$2,0)+1,0),0)+IFERROR(VLOOKUP($A236,'TD SOP+PROFORM MOD'!$A$5:$AD$750,MATCH(AK$2,'TD SOP+PROFORM MOD'!$B$2:$AD$2,0)+1,0),0)</f>
        <v>0</v>
      </c>
      <c r="AL236" s="26" t="str">
        <f t="shared" si="65"/>
        <v/>
      </c>
      <c r="AM236" s="25">
        <f t="shared" si="67"/>
        <v>0</v>
      </c>
      <c r="AN236" s="25">
        <f t="shared" si="67"/>
        <v>0</v>
      </c>
      <c r="AO236" s="26" t="str">
        <f t="shared" si="66"/>
        <v/>
      </c>
      <c r="AR236" s="25">
        <f>SUMIF('B&amp;S YTD LFY'!B:B,"="&amp;A236,'B&amp;S YTD LFY'!C:C)</f>
        <v>0</v>
      </c>
      <c r="AS236" s="25">
        <f t="shared" si="68"/>
        <v>0</v>
      </c>
      <c r="AT236" s="25"/>
    </row>
    <row r="237" spans="1:46" x14ac:dyDescent="0.35">
      <c r="A237" s="24">
        <f>IF(AND('TD SOP+PROFORM MOD'!A234&lt;&gt;"",'TD SOP+PROFORM MOD'!A234&lt;&gt;"TOTAL"),'TD SOP+PROFORM MOD'!A234,0)</f>
        <v>0</v>
      </c>
      <c r="C237" s="25" t="str">
        <f>IFERROR(VLOOKUP($A237,'TD SOP+PROFORM MOD'!$A$5:$AD$750,MATCH(C$4,'TD SOP+PROFORM MOD'!$B$2:$AT$2,0)+1,0),"")</f>
        <v/>
      </c>
      <c r="D237" s="25" t="str">
        <f>IFERROR(VLOOKUP($A237,'TD SOP+PROFORM MOD'!$A$5:$AD$750,MATCH(D$4,'TD SOP+PROFORM MOD'!$B$2:$AT$2,0)+1,0),"")</f>
        <v/>
      </c>
      <c r="E237" s="26" t="str">
        <f t="shared" si="54"/>
        <v/>
      </c>
      <c r="F237" s="25" t="str">
        <f>IFERROR(VLOOKUP($A237,'TD SOP+PROFORM MOD'!$A$5:$AD$750,MATCH(F$4,'TD SOP+PROFORM MOD'!$B$2:$AT$2,0)+1,0),"")</f>
        <v/>
      </c>
      <c r="G237" s="25" t="str">
        <f>IFERROR(VLOOKUP($A237,'TD SOP+PROFORM MOD'!$A$5:$AD$750,MATCH(G$4,'TD SOP+PROFORM MOD'!$B$2:$AT$2,0)+1,0),"")</f>
        <v/>
      </c>
      <c r="H237" s="26" t="str">
        <f t="shared" si="55"/>
        <v/>
      </c>
      <c r="I237" s="25" t="str">
        <f>IFERROR(VLOOKUP($A237,'TD SOP+PROFORM MOD'!$A$5:$AD$750,MATCH(I$4,'TD SOP+PROFORM MOD'!$B$2:$AT$2,0)+1,0),"")</f>
        <v/>
      </c>
      <c r="J237" s="25" t="str">
        <f>IFERROR(VLOOKUP($A237,'TD SOP+PROFORM MOD'!$A$5:$AD$750,MATCH(J$4,'TD SOP+PROFORM MOD'!$B$2:$AT$2,0)+1,0),"")</f>
        <v/>
      </c>
      <c r="K237" s="26" t="str">
        <f t="shared" si="56"/>
        <v/>
      </c>
      <c r="L237" s="25" t="str">
        <f>IFERROR(VLOOKUP($A237,'TD SOP+PROFORM MOD'!$A$5:$AD$750,MATCH(L$4,'TD SOP+PROFORM MOD'!$B$2:$AT$2,0)+1,0),"")</f>
        <v/>
      </c>
      <c r="M237" s="25" t="str">
        <f>IFERROR(VLOOKUP($A237,'TD SOP+PROFORM MOD'!$A$5:$AD$750,MATCH(M$4,'TD SOP+PROFORM MOD'!$B$2:$AT$2,0)+1,0),"")</f>
        <v/>
      </c>
      <c r="N237" s="26" t="str">
        <f t="shared" si="57"/>
        <v/>
      </c>
      <c r="O237" s="25">
        <f>IFERROR(VLOOKUP($A237,'TD SOP+PROFORM MOD'!$A$5:$AD$750,MATCH(O$4,'TD SOP+PROFORM MOD'!$B$2:$AD$2,0)+1,0),0)+IFERROR(VLOOKUP($A237,'TD SOP+PROFORM MOD'!$A$5:$AD$750,MATCH(O$2,'TD SOP+PROFORM MOD'!$B$2:$AD$2,0)+1,0),0)</f>
        <v>0</v>
      </c>
      <c r="P237" s="25">
        <f>IFERROR(VLOOKUP($A237,'TD SOP+PROFORM MOD'!$A$5:$AD$750,MATCH(P$4,'TD SOP+PROFORM MOD'!$B$2:$AD$2,0)+1,0),0)+IFERROR(VLOOKUP($A237,'TD SOP+PROFORM MOD'!$A$5:$AD$750,MATCH(P$2,'TD SOP+PROFORM MOD'!$B$2:$AD$2,0)+1,0),0)</f>
        <v>0</v>
      </c>
      <c r="Q237" s="26" t="str">
        <f t="shared" si="58"/>
        <v/>
      </c>
      <c r="R237" s="25">
        <f>IFERROR(VLOOKUP($A237,'TD SOP+PROFORM MOD'!$A$5:$AD$750,MATCH(R$4,'TD SOP+PROFORM MOD'!$B$2:$AD$2,0)+1,0),0)+IFERROR(VLOOKUP($A237,'TD SOP+PROFORM MOD'!$A$5:$AD$750,MATCH(R$2,'TD SOP+PROFORM MOD'!$B$2:$AD$2,0)+1,0),0)</f>
        <v>0</v>
      </c>
      <c r="S237" s="25">
        <f>IFERROR(VLOOKUP($A237,'TD SOP+PROFORM MOD'!$A$5:$AD$750,MATCH(S$4,'TD SOP+PROFORM MOD'!$B$2:$AD$2,0)+1,0),0)+IFERROR(VLOOKUP($A237,'TD SOP+PROFORM MOD'!$A$5:$AD$750,MATCH(S$2,'TD SOP+PROFORM MOD'!$B$2:$AD$2,0)+1,0),0)</f>
        <v>0</v>
      </c>
      <c r="T237" s="26" t="str">
        <f t="shared" si="59"/>
        <v/>
      </c>
      <c r="U237" s="25">
        <f>IFERROR(VLOOKUP($A237,'TD SOP+PROFORM MOD'!$A$5:$AD$750,MATCH(U$4,'TD SOP+PROFORM MOD'!$B$2:$AD$2,0)+1,0),0)+IFERROR(VLOOKUP($A237,'TD SOP+PROFORM MOD'!$A$5:$AD$750,MATCH(U$2,'TD SOP+PROFORM MOD'!$B$2:$AD$2,0)+1,0),0)</f>
        <v>0</v>
      </c>
      <c r="V237" s="25">
        <f>IFERROR(VLOOKUP($A237,'TD SOP+PROFORM MOD'!$A$5:$AD$750,MATCH(V$4,'TD SOP+PROFORM MOD'!$B$2:$AD$2,0)+1,0),0)+IFERROR(VLOOKUP($A237,'TD SOP+PROFORM MOD'!$A$5:$AD$750,MATCH(V$2,'TD SOP+PROFORM MOD'!$B$2:$AD$2,0)+1,0),0)</f>
        <v>0</v>
      </c>
      <c r="W237" s="26" t="str">
        <f t="shared" si="60"/>
        <v/>
      </c>
      <c r="X237" s="25">
        <f>IFERROR(VLOOKUP($A237,'TD SOP+PROFORM MOD'!$A$5:$AD$750,MATCH(X$4,'TD SOP+PROFORM MOD'!$B$2:$AD$2,0)+1,0),0)+IFERROR(VLOOKUP($A237,'TD SOP+PROFORM MOD'!$A$5:$AD$750,MATCH(X$2,'TD SOP+PROFORM MOD'!$B$2:$AD$2,0)+1,0),0)</f>
        <v>0</v>
      </c>
      <c r="Y237" s="25">
        <f>IFERROR(VLOOKUP($A237,'TD SOP+PROFORM MOD'!$A$5:$AD$750,MATCH(Y$4,'TD SOP+PROFORM MOD'!$B$2:$AD$2,0)+1,0),0)+IFERROR(VLOOKUP($A237,'TD SOP+PROFORM MOD'!$A$5:$AD$750,MATCH(Y$2,'TD SOP+PROFORM MOD'!$B$2:$AD$2,0)+1,0),0)</f>
        <v>0</v>
      </c>
      <c r="Z237" s="26" t="str">
        <f t="shared" si="61"/>
        <v/>
      </c>
      <c r="AA237" s="25">
        <f>IFERROR(VLOOKUP($A237,'TD SOP+PROFORM MOD'!$A$5:$AD$750,MATCH(AA$4,'TD SOP+PROFORM MOD'!$B$2:$AD$2,0)+1,0),0)+IFERROR(VLOOKUP($A237,'TD SOP+PROFORM MOD'!$A$5:$AD$750,MATCH(AA$2,'TD SOP+PROFORM MOD'!$B$2:$AD$2,0)+1,0),0)</f>
        <v>0</v>
      </c>
      <c r="AB237" s="25">
        <f>IFERROR(VLOOKUP($A237,'TD SOP+PROFORM MOD'!$A$5:$AD$750,MATCH(AB$4,'TD SOP+PROFORM MOD'!$B$2:$AD$2,0)+1,0),0)+IFERROR(VLOOKUP($A237,'TD SOP+PROFORM MOD'!$A$5:$AD$750,MATCH(AB$2,'TD SOP+PROFORM MOD'!$B$2:$AD$2,0)+1,0),0)</f>
        <v>0</v>
      </c>
      <c r="AC237" s="26" t="str">
        <f t="shared" si="62"/>
        <v/>
      </c>
      <c r="AD237" s="25">
        <f>IFERROR(VLOOKUP($A237,'TD SOP+PROFORM MOD'!$A$5:$AD$750,MATCH(AD$4,'TD SOP+PROFORM MOD'!$B$2:$AD$2,0)+1,0),0)+IFERROR(VLOOKUP($A237,'TD SOP+PROFORM MOD'!$A$5:$AD$750,MATCH(AD$2,'TD SOP+PROFORM MOD'!$B$2:$AD$2,0)+1,0),0)</f>
        <v>0</v>
      </c>
      <c r="AE237" s="25">
        <f>IFERROR(VLOOKUP($A237,'TD SOP+PROFORM MOD'!$A$5:$AD$750,MATCH(AE$4,'TD SOP+PROFORM MOD'!$B$2:$AD$2,0)+1,0),0)+IFERROR(VLOOKUP($A237,'TD SOP+PROFORM MOD'!$A$5:$AD$750,MATCH(AE$2,'TD SOP+PROFORM MOD'!$B$2:$AD$2,0)+1,0),0)</f>
        <v>0</v>
      </c>
      <c r="AF237" s="26" t="str">
        <f t="shared" si="63"/>
        <v/>
      </c>
      <c r="AG237" s="25">
        <f>IFERROR(VLOOKUP($A237,'TD SOP+PROFORM MOD'!$A$5:$AD$750,MATCH(AG$4,'TD SOP+PROFORM MOD'!$B$2:$AD$2,0)+1,0),0)+IFERROR(VLOOKUP($A237,'TD SOP+PROFORM MOD'!$A$5:$AD$750,MATCH(AG$2,'TD SOP+PROFORM MOD'!$B$2:$AD$2,0)+1,0),0)</f>
        <v>0</v>
      </c>
      <c r="AH237" s="25">
        <f>IFERROR(VLOOKUP($A237,'TD SOP+PROFORM MOD'!$A$5:$AD$750,MATCH(AH$4,'TD SOP+PROFORM MOD'!$B$2:$AD$2,0)+1,0),0)+IFERROR(VLOOKUP($A237,'TD SOP+PROFORM MOD'!$A$5:$AD$750,MATCH(AH$2,'TD SOP+PROFORM MOD'!$B$2:$AD$2,0)+1,0),0)</f>
        <v>0</v>
      </c>
      <c r="AI237" s="26" t="str">
        <f t="shared" si="64"/>
        <v/>
      </c>
      <c r="AJ237" s="25">
        <f>IFERROR(VLOOKUP($A237,'TD SOP+PROFORM MOD'!$A$5:$AD$750,MATCH(AJ$4,'TD SOP+PROFORM MOD'!$B$2:$AD$2,0)+1,0),0)+IFERROR(VLOOKUP($A237,'TD SOP+PROFORM MOD'!$A$5:$AD$750,MATCH(AJ$2,'TD SOP+PROFORM MOD'!$B$2:$AD$2,0)+1,0),0)</f>
        <v>0</v>
      </c>
      <c r="AK237" s="25">
        <f>IFERROR(VLOOKUP($A237,'TD SOP+PROFORM MOD'!$A$5:$AD$750,MATCH(AK$4,'TD SOP+PROFORM MOD'!$B$2:$AD$2,0)+1,0),0)+IFERROR(VLOOKUP($A237,'TD SOP+PROFORM MOD'!$A$5:$AD$750,MATCH(AK$2,'TD SOP+PROFORM MOD'!$B$2:$AD$2,0)+1,0),0)</f>
        <v>0</v>
      </c>
      <c r="AL237" s="26" t="str">
        <f t="shared" si="65"/>
        <v/>
      </c>
      <c r="AM237" s="25">
        <f t="shared" si="67"/>
        <v>0</v>
      </c>
      <c r="AN237" s="25">
        <f t="shared" si="67"/>
        <v>0</v>
      </c>
      <c r="AO237" s="26" t="str">
        <f t="shared" si="66"/>
        <v/>
      </c>
      <c r="AR237" s="25">
        <f>SUMIF('B&amp;S YTD LFY'!B:B,"="&amp;A237,'B&amp;S YTD LFY'!C:C)</f>
        <v>0</v>
      </c>
      <c r="AS237" s="25">
        <f t="shared" si="68"/>
        <v>0</v>
      </c>
      <c r="AT237" s="25"/>
    </row>
    <row r="238" spans="1:46" x14ac:dyDescent="0.35">
      <c r="A238" s="24">
        <f>IF(AND('TD SOP+PROFORM MOD'!A235&lt;&gt;"",'TD SOP+PROFORM MOD'!A235&lt;&gt;"TOTAL"),'TD SOP+PROFORM MOD'!A235,0)</f>
        <v>0</v>
      </c>
      <c r="C238" s="25" t="str">
        <f>IFERROR(VLOOKUP($A238,'TD SOP+PROFORM MOD'!$A$5:$AD$750,MATCH(C$4,'TD SOP+PROFORM MOD'!$B$2:$AT$2,0)+1,0),"")</f>
        <v/>
      </c>
      <c r="D238" s="25" t="str">
        <f>IFERROR(VLOOKUP($A238,'TD SOP+PROFORM MOD'!$A$5:$AD$750,MATCH(D$4,'TD SOP+PROFORM MOD'!$B$2:$AT$2,0)+1,0),"")</f>
        <v/>
      </c>
      <c r="E238" s="26" t="str">
        <f t="shared" si="54"/>
        <v/>
      </c>
      <c r="F238" s="25" t="str">
        <f>IFERROR(VLOOKUP($A238,'TD SOP+PROFORM MOD'!$A$5:$AD$750,MATCH(F$4,'TD SOP+PROFORM MOD'!$B$2:$AT$2,0)+1,0),"")</f>
        <v/>
      </c>
      <c r="G238" s="25" t="str">
        <f>IFERROR(VLOOKUP($A238,'TD SOP+PROFORM MOD'!$A$5:$AD$750,MATCH(G$4,'TD SOP+PROFORM MOD'!$B$2:$AT$2,0)+1,0),"")</f>
        <v/>
      </c>
      <c r="H238" s="26" t="str">
        <f t="shared" si="55"/>
        <v/>
      </c>
      <c r="I238" s="25" t="str">
        <f>IFERROR(VLOOKUP($A238,'TD SOP+PROFORM MOD'!$A$5:$AD$750,MATCH(I$4,'TD SOP+PROFORM MOD'!$B$2:$AT$2,0)+1,0),"")</f>
        <v/>
      </c>
      <c r="J238" s="25" t="str">
        <f>IFERROR(VLOOKUP($A238,'TD SOP+PROFORM MOD'!$A$5:$AD$750,MATCH(J$4,'TD SOP+PROFORM MOD'!$B$2:$AT$2,0)+1,0),"")</f>
        <v/>
      </c>
      <c r="K238" s="26" t="str">
        <f t="shared" si="56"/>
        <v/>
      </c>
      <c r="L238" s="25" t="str">
        <f>IFERROR(VLOOKUP($A238,'TD SOP+PROFORM MOD'!$A$5:$AD$750,MATCH(L$4,'TD SOP+PROFORM MOD'!$B$2:$AT$2,0)+1,0),"")</f>
        <v/>
      </c>
      <c r="M238" s="25" t="str">
        <f>IFERROR(VLOOKUP($A238,'TD SOP+PROFORM MOD'!$A$5:$AD$750,MATCH(M$4,'TD SOP+PROFORM MOD'!$B$2:$AT$2,0)+1,0),"")</f>
        <v/>
      </c>
      <c r="N238" s="26" t="str">
        <f t="shared" si="57"/>
        <v/>
      </c>
      <c r="O238" s="25">
        <f>IFERROR(VLOOKUP($A238,'TD SOP+PROFORM MOD'!$A$5:$AD$750,MATCH(O$4,'TD SOP+PROFORM MOD'!$B$2:$AD$2,0)+1,0),0)+IFERROR(VLOOKUP($A238,'TD SOP+PROFORM MOD'!$A$5:$AD$750,MATCH(O$2,'TD SOP+PROFORM MOD'!$B$2:$AD$2,0)+1,0),0)</f>
        <v>0</v>
      </c>
      <c r="P238" s="25">
        <f>IFERROR(VLOOKUP($A238,'TD SOP+PROFORM MOD'!$A$5:$AD$750,MATCH(P$4,'TD SOP+PROFORM MOD'!$B$2:$AD$2,0)+1,0),0)+IFERROR(VLOOKUP($A238,'TD SOP+PROFORM MOD'!$A$5:$AD$750,MATCH(P$2,'TD SOP+PROFORM MOD'!$B$2:$AD$2,0)+1,0),0)</f>
        <v>0</v>
      </c>
      <c r="Q238" s="26" t="str">
        <f t="shared" si="58"/>
        <v/>
      </c>
      <c r="R238" s="25">
        <f>IFERROR(VLOOKUP($A238,'TD SOP+PROFORM MOD'!$A$5:$AD$750,MATCH(R$4,'TD SOP+PROFORM MOD'!$B$2:$AD$2,0)+1,0),0)+IFERROR(VLOOKUP($A238,'TD SOP+PROFORM MOD'!$A$5:$AD$750,MATCH(R$2,'TD SOP+PROFORM MOD'!$B$2:$AD$2,0)+1,0),0)</f>
        <v>0</v>
      </c>
      <c r="S238" s="25">
        <f>IFERROR(VLOOKUP($A238,'TD SOP+PROFORM MOD'!$A$5:$AD$750,MATCH(S$4,'TD SOP+PROFORM MOD'!$B$2:$AD$2,0)+1,0),0)+IFERROR(VLOOKUP($A238,'TD SOP+PROFORM MOD'!$A$5:$AD$750,MATCH(S$2,'TD SOP+PROFORM MOD'!$B$2:$AD$2,0)+1,0),0)</f>
        <v>0</v>
      </c>
      <c r="T238" s="26" t="str">
        <f t="shared" si="59"/>
        <v/>
      </c>
      <c r="U238" s="25">
        <f>IFERROR(VLOOKUP($A238,'TD SOP+PROFORM MOD'!$A$5:$AD$750,MATCH(U$4,'TD SOP+PROFORM MOD'!$B$2:$AD$2,0)+1,0),0)+IFERROR(VLOOKUP($A238,'TD SOP+PROFORM MOD'!$A$5:$AD$750,MATCH(U$2,'TD SOP+PROFORM MOD'!$B$2:$AD$2,0)+1,0),0)</f>
        <v>0</v>
      </c>
      <c r="V238" s="25">
        <f>IFERROR(VLOOKUP($A238,'TD SOP+PROFORM MOD'!$A$5:$AD$750,MATCH(V$4,'TD SOP+PROFORM MOD'!$B$2:$AD$2,0)+1,0),0)+IFERROR(VLOOKUP($A238,'TD SOP+PROFORM MOD'!$A$5:$AD$750,MATCH(V$2,'TD SOP+PROFORM MOD'!$B$2:$AD$2,0)+1,0),0)</f>
        <v>0</v>
      </c>
      <c r="W238" s="26" t="str">
        <f t="shared" si="60"/>
        <v/>
      </c>
      <c r="X238" s="25">
        <f>IFERROR(VLOOKUP($A238,'TD SOP+PROFORM MOD'!$A$5:$AD$750,MATCH(X$4,'TD SOP+PROFORM MOD'!$B$2:$AD$2,0)+1,0),0)+IFERROR(VLOOKUP($A238,'TD SOP+PROFORM MOD'!$A$5:$AD$750,MATCH(X$2,'TD SOP+PROFORM MOD'!$B$2:$AD$2,0)+1,0),0)</f>
        <v>0</v>
      </c>
      <c r="Y238" s="25">
        <f>IFERROR(VLOOKUP($A238,'TD SOP+PROFORM MOD'!$A$5:$AD$750,MATCH(Y$4,'TD SOP+PROFORM MOD'!$B$2:$AD$2,0)+1,0),0)+IFERROR(VLOOKUP($A238,'TD SOP+PROFORM MOD'!$A$5:$AD$750,MATCH(Y$2,'TD SOP+PROFORM MOD'!$B$2:$AD$2,0)+1,0),0)</f>
        <v>0</v>
      </c>
      <c r="Z238" s="26" t="str">
        <f t="shared" si="61"/>
        <v/>
      </c>
      <c r="AA238" s="25">
        <f>IFERROR(VLOOKUP($A238,'TD SOP+PROFORM MOD'!$A$5:$AD$750,MATCH(AA$4,'TD SOP+PROFORM MOD'!$B$2:$AD$2,0)+1,0),0)+IFERROR(VLOOKUP($A238,'TD SOP+PROFORM MOD'!$A$5:$AD$750,MATCH(AA$2,'TD SOP+PROFORM MOD'!$B$2:$AD$2,0)+1,0),0)</f>
        <v>0</v>
      </c>
      <c r="AB238" s="25">
        <f>IFERROR(VLOOKUP($A238,'TD SOP+PROFORM MOD'!$A$5:$AD$750,MATCH(AB$4,'TD SOP+PROFORM MOD'!$B$2:$AD$2,0)+1,0),0)+IFERROR(VLOOKUP($A238,'TD SOP+PROFORM MOD'!$A$5:$AD$750,MATCH(AB$2,'TD SOP+PROFORM MOD'!$B$2:$AD$2,0)+1,0),0)</f>
        <v>0</v>
      </c>
      <c r="AC238" s="26" t="str">
        <f t="shared" si="62"/>
        <v/>
      </c>
      <c r="AD238" s="25">
        <f>IFERROR(VLOOKUP($A238,'TD SOP+PROFORM MOD'!$A$5:$AD$750,MATCH(AD$4,'TD SOP+PROFORM MOD'!$B$2:$AD$2,0)+1,0),0)+IFERROR(VLOOKUP($A238,'TD SOP+PROFORM MOD'!$A$5:$AD$750,MATCH(AD$2,'TD SOP+PROFORM MOD'!$B$2:$AD$2,0)+1,0),0)</f>
        <v>0</v>
      </c>
      <c r="AE238" s="25">
        <f>IFERROR(VLOOKUP($A238,'TD SOP+PROFORM MOD'!$A$5:$AD$750,MATCH(AE$4,'TD SOP+PROFORM MOD'!$B$2:$AD$2,0)+1,0),0)+IFERROR(VLOOKUP($A238,'TD SOP+PROFORM MOD'!$A$5:$AD$750,MATCH(AE$2,'TD SOP+PROFORM MOD'!$B$2:$AD$2,0)+1,0),0)</f>
        <v>0</v>
      </c>
      <c r="AF238" s="26" t="str">
        <f t="shared" si="63"/>
        <v/>
      </c>
      <c r="AG238" s="25">
        <f>IFERROR(VLOOKUP($A238,'TD SOP+PROFORM MOD'!$A$5:$AD$750,MATCH(AG$4,'TD SOP+PROFORM MOD'!$B$2:$AD$2,0)+1,0),0)+IFERROR(VLOOKUP($A238,'TD SOP+PROFORM MOD'!$A$5:$AD$750,MATCH(AG$2,'TD SOP+PROFORM MOD'!$B$2:$AD$2,0)+1,0),0)</f>
        <v>0</v>
      </c>
      <c r="AH238" s="25">
        <f>IFERROR(VLOOKUP($A238,'TD SOP+PROFORM MOD'!$A$5:$AD$750,MATCH(AH$4,'TD SOP+PROFORM MOD'!$B$2:$AD$2,0)+1,0),0)+IFERROR(VLOOKUP($A238,'TD SOP+PROFORM MOD'!$A$5:$AD$750,MATCH(AH$2,'TD SOP+PROFORM MOD'!$B$2:$AD$2,0)+1,0),0)</f>
        <v>0</v>
      </c>
      <c r="AI238" s="26" t="str">
        <f t="shared" si="64"/>
        <v/>
      </c>
      <c r="AJ238" s="25">
        <f>IFERROR(VLOOKUP($A238,'TD SOP+PROFORM MOD'!$A$5:$AD$750,MATCH(AJ$4,'TD SOP+PROFORM MOD'!$B$2:$AD$2,0)+1,0),0)+IFERROR(VLOOKUP($A238,'TD SOP+PROFORM MOD'!$A$5:$AD$750,MATCH(AJ$2,'TD SOP+PROFORM MOD'!$B$2:$AD$2,0)+1,0),0)</f>
        <v>0</v>
      </c>
      <c r="AK238" s="25">
        <f>IFERROR(VLOOKUP($A238,'TD SOP+PROFORM MOD'!$A$5:$AD$750,MATCH(AK$4,'TD SOP+PROFORM MOD'!$B$2:$AD$2,0)+1,0),0)+IFERROR(VLOOKUP($A238,'TD SOP+PROFORM MOD'!$A$5:$AD$750,MATCH(AK$2,'TD SOP+PROFORM MOD'!$B$2:$AD$2,0)+1,0),0)</f>
        <v>0</v>
      </c>
      <c r="AL238" s="26" t="str">
        <f t="shared" si="65"/>
        <v/>
      </c>
      <c r="AM238" s="25">
        <f t="shared" si="67"/>
        <v>0</v>
      </c>
      <c r="AN238" s="25">
        <f t="shared" si="67"/>
        <v>0</v>
      </c>
      <c r="AO238" s="26" t="str">
        <f t="shared" si="66"/>
        <v/>
      </c>
      <c r="AR238" s="25">
        <f>SUMIF('B&amp;S YTD LFY'!B:B,"="&amp;A238,'B&amp;S YTD LFY'!C:C)</f>
        <v>0</v>
      </c>
      <c r="AS238" s="25">
        <f t="shared" si="68"/>
        <v>0</v>
      </c>
      <c r="AT238" s="25"/>
    </row>
    <row r="239" spans="1:46" x14ac:dyDescent="0.35">
      <c r="A239" s="24">
        <f>IF(AND('TD SOP+PROFORM MOD'!A236&lt;&gt;"",'TD SOP+PROFORM MOD'!A236&lt;&gt;"TOTAL"),'TD SOP+PROFORM MOD'!A236,0)</f>
        <v>0</v>
      </c>
      <c r="C239" s="25" t="str">
        <f>IFERROR(VLOOKUP($A239,'TD SOP+PROFORM MOD'!$A$5:$AD$750,MATCH(C$4,'TD SOP+PROFORM MOD'!$B$2:$AT$2,0)+1,0),"")</f>
        <v/>
      </c>
      <c r="D239" s="25" t="str">
        <f>IFERROR(VLOOKUP($A239,'TD SOP+PROFORM MOD'!$A$5:$AD$750,MATCH(D$4,'TD SOP+PROFORM MOD'!$B$2:$AT$2,0)+1,0),"")</f>
        <v/>
      </c>
      <c r="E239" s="26" t="str">
        <f t="shared" si="54"/>
        <v/>
      </c>
      <c r="F239" s="25" t="str">
        <f>IFERROR(VLOOKUP($A239,'TD SOP+PROFORM MOD'!$A$5:$AD$750,MATCH(F$4,'TD SOP+PROFORM MOD'!$B$2:$AT$2,0)+1,0),"")</f>
        <v/>
      </c>
      <c r="G239" s="25" t="str">
        <f>IFERROR(VLOOKUP($A239,'TD SOP+PROFORM MOD'!$A$5:$AD$750,MATCH(G$4,'TD SOP+PROFORM MOD'!$B$2:$AT$2,0)+1,0),"")</f>
        <v/>
      </c>
      <c r="H239" s="26" t="str">
        <f t="shared" si="55"/>
        <v/>
      </c>
      <c r="I239" s="25" t="str">
        <f>IFERROR(VLOOKUP($A239,'TD SOP+PROFORM MOD'!$A$5:$AD$750,MATCH(I$4,'TD SOP+PROFORM MOD'!$B$2:$AT$2,0)+1,0),"")</f>
        <v/>
      </c>
      <c r="J239" s="25" t="str">
        <f>IFERROR(VLOOKUP($A239,'TD SOP+PROFORM MOD'!$A$5:$AD$750,MATCH(J$4,'TD SOP+PROFORM MOD'!$B$2:$AT$2,0)+1,0),"")</f>
        <v/>
      </c>
      <c r="K239" s="26" t="str">
        <f t="shared" si="56"/>
        <v/>
      </c>
      <c r="L239" s="25" t="str">
        <f>IFERROR(VLOOKUP($A239,'TD SOP+PROFORM MOD'!$A$5:$AD$750,MATCH(L$4,'TD SOP+PROFORM MOD'!$B$2:$AT$2,0)+1,0),"")</f>
        <v/>
      </c>
      <c r="M239" s="25" t="str">
        <f>IFERROR(VLOOKUP($A239,'TD SOP+PROFORM MOD'!$A$5:$AD$750,MATCH(M$4,'TD SOP+PROFORM MOD'!$B$2:$AT$2,0)+1,0),"")</f>
        <v/>
      </c>
      <c r="N239" s="26" t="str">
        <f t="shared" si="57"/>
        <v/>
      </c>
      <c r="O239" s="25">
        <f>IFERROR(VLOOKUP($A239,'TD SOP+PROFORM MOD'!$A$5:$AD$750,MATCH(O$4,'TD SOP+PROFORM MOD'!$B$2:$AD$2,0)+1,0),0)+IFERROR(VLOOKUP($A239,'TD SOP+PROFORM MOD'!$A$5:$AD$750,MATCH(O$2,'TD SOP+PROFORM MOD'!$B$2:$AD$2,0)+1,0),0)</f>
        <v>0</v>
      </c>
      <c r="P239" s="25">
        <f>IFERROR(VLOOKUP($A239,'TD SOP+PROFORM MOD'!$A$5:$AD$750,MATCH(P$4,'TD SOP+PROFORM MOD'!$B$2:$AD$2,0)+1,0),0)+IFERROR(VLOOKUP($A239,'TD SOP+PROFORM MOD'!$A$5:$AD$750,MATCH(P$2,'TD SOP+PROFORM MOD'!$B$2:$AD$2,0)+1,0),0)</f>
        <v>0</v>
      </c>
      <c r="Q239" s="26" t="str">
        <f t="shared" si="58"/>
        <v/>
      </c>
      <c r="R239" s="25">
        <f>IFERROR(VLOOKUP($A239,'TD SOP+PROFORM MOD'!$A$5:$AD$750,MATCH(R$4,'TD SOP+PROFORM MOD'!$B$2:$AD$2,0)+1,0),0)+IFERROR(VLOOKUP($A239,'TD SOP+PROFORM MOD'!$A$5:$AD$750,MATCH(R$2,'TD SOP+PROFORM MOD'!$B$2:$AD$2,0)+1,0),0)</f>
        <v>0</v>
      </c>
      <c r="S239" s="25">
        <f>IFERROR(VLOOKUP($A239,'TD SOP+PROFORM MOD'!$A$5:$AD$750,MATCH(S$4,'TD SOP+PROFORM MOD'!$B$2:$AD$2,0)+1,0),0)+IFERROR(VLOOKUP($A239,'TD SOP+PROFORM MOD'!$A$5:$AD$750,MATCH(S$2,'TD SOP+PROFORM MOD'!$B$2:$AD$2,0)+1,0),0)</f>
        <v>0</v>
      </c>
      <c r="T239" s="26" t="str">
        <f t="shared" si="59"/>
        <v/>
      </c>
      <c r="U239" s="25">
        <f>IFERROR(VLOOKUP($A239,'TD SOP+PROFORM MOD'!$A$5:$AD$750,MATCH(U$4,'TD SOP+PROFORM MOD'!$B$2:$AD$2,0)+1,0),0)+IFERROR(VLOOKUP($A239,'TD SOP+PROFORM MOD'!$A$5:$AD$750,MATCH(U$2,'TD SOP+PROFORM MOD'!$B$2:$AD$2,0)+1,0),0)</f>
        <v>0</v>
      </c>
      <c r="V239" s="25">
        <f>IFERROR(VLOOKUP($A239,'TD SOP+PROFORM MOD'!$A$5:$AD$750,MATCH(V$4,'TD SOP+PROFORM MOD'!$B$2:$AD$2,0)+1,0),0)+IFERROR(VLOOKUP($A239,'TD SOP+PROFORM MOD'!$A$5:$AD$750,MATCH(V$2,'TD SOP+PROFORM MOD'!$B$2:$AD$2,0)+1,0),0)</f>
        <v>0</v>
      </c>
      <c r="W239" s="26" t="str">
        <f t="shared" si="60"/>
        <v/>
      </c>
      <c r="X239" s="25">
        <f>IFERROR(VLOOKUP($A239,'TD SOP+PROFORM MOD'!$A$5:$AD$750,MATCH(X$4,'TD SOP+PROFORM MOD'!$B$2:$AD$2,0)+1,0),0)+IFERROR(VLOOKUP($A239,'TD SOP+PROFORM MOD'!$A$5:$AD$750,MATCH(X$2,'TD SOP+PROFORM MOD'!$B$2:$AD$2,0)+1,0),0)</f>
        <v>0</v>
      </c>
      <c r="Y239" s="25">
        <f>IFERROR(VLOOKUP($A239,'TD SOP+PROFORM MOD'!$A$5:$AD$750,MATCH(Y$4,'TD SOP+PROFORM MOD'!$B$2:$AD$2,0)+1,0),0)+IFERROR(VLOOKUP($A239,'TD SOP+PROFORM MOD'!$A$5:$AD$750,MATCH(Y$2,'TD SOP+PROFORM MOD'!$B$2:$AD$2,0)+1,0),0)</f>
        <v>0</v>
      </c>
      <c r="Z239" s="26" t="str">
        <f t="shared" si="61"/>
        <v/>
      </c>
      <c r="AA239" s="25">
        <f>IFERROR(VLOOKUP($A239,'TD SOP+PROFORM MOD'!$A$5:$AD$750,MATCH(AA$4,'TD SOP+PROFORM MOD'!$B$2:$AD$2,0)+1,0),0)+IFERROR(VLOOKUP($A239,'TD SOP+PROFORM MOD'!$A$5:$AD$750,MATCH(AA$2,'TD SOP+PROFORM MOD'!$B$2:$AD$2,0)+1,0),0)</f>
        <v>0</v>
      </c>
      <c r="AB239" s="25">
        <f>IFERROR(VLOOKUP($A239,'TD SOP+PROFORM MOD'!$A$5:$AD$750,MATCH(AB$4,'TD SOP+PROFORM MOD'!$B$2:$AD$2,0)+1,0),0)+IFERROR(VLOOKUP($A239,'TD SOP+PROFORM MOD'!$A$5:$AD$750,MATCH(AB$2,'TD SOP+PROFORM MOD'!$B$2:$AD$2,0)+1,0),0)</f>
        <v>0</v>
      </c>
      <c r="AC239" s="26" t="str">
        <f t="shared" si="62"/>
        <v/>
      </c>
      <c r="AD239" s="25">
        <f>IFERROR(VLOOKUP($A239,'TD SOP+PROFORM MOD'!$A$5:$AD$750,MATCH(AD$4,'TD SOP+PROFORM MOD'!$B$2:$AD$2,0)+1,0),0)+IFERROR(VLOOKUP($A239,'TD SOP+PROFORM MOD'!$A$5:$AD$750,MATCH(AD$2,'TD SOP+PROFORM MOD'!$B$2:$AD$2,0)+1,0),0)</f>
        <v>0</v>
      </c>
      <c r="AE239" s="25">
        <f>IFERROR(VLOOKUP($A239,'TD SOP+PROFORM MOD'!$A$5:$AD$750,MATCH(AE$4,'TD SOP+PROFORM MOD'!$B$2:$AD$2,0)+1,0),0)+IFERROR(VLOOKUP($A239,'TD SOP+PROFORM MOD'!$A$5:$AD$750,MATCH(AE$2,'TD SOP+PROFORM MOD'!$B$2:$AD$2,0)+1,0),0)</f>
        <v>0</v>
      </c>
      <c r="AF239" s="26" t="str">
        <f t="shared" si="63"/>
        <v/>
      </c>
      <c r="AG239" s="25">
        <f>IFERROR(VLOOKUP($A239,'TD SOP+PROFORM MOD'!$A$5:$AD$750,MATCH(AG$4,'TD SOP+PROFORM MOD'!$B$2:$AD$2,0)+1,0),0)+IFERROR(VLOOKUP($A239,'TD SOP+PROFORM MOD'!$A$5:$AD$750,MATCH(AG$2,'TD SOP+PROFORM MOD'!$B$2:$AD$2,0)+1,0),0)</f>
        <v>0</v>
      </c>
      <c r="AH239" s="25">
        <f>IFERROR(VLOOKUP($A239,'TD SOP+PROFORM MOD'!$A$5:$AD$750,MATCH(AH$4,'TD SOP+PROFORM MOD'!$B$2:$AD$2,0)+1,0),0)+IFERROR(VLOOKUP($A239,'TD SOP+PROFORM MOD'!$A$5:$AD$750,MATCH(AH$2,'TD SOP+PROFORM MOD'!$B$2:$AD$2,0)+1,0),0)</f>
        <v>0</v>
      </c>
      <c r="AI239" s="26" t="str">
        <f t="shared" si="64"/>
        <v/>
      </c>
      <c r="AJ239" s="25">
        <f>IFERROR(VLOOKUP($A239,'TD SOP+PROFORM MOD'!$A$5:$AD$750,MATCH(AJ$4,'TD SOP+PROFORM MOD'!$B$2:$AD$2,0)+1,0),0)+IFERROR(VLOOKUP($A239,'TD SOP+PROFORM MOD'!$A$5:$AD$750,MATCH(AJ$2,'TD SOP+PROFORM MOD'!$B$2:$AD$2,0)+1,0),0)</f>
        <v>0</v>
      </c>
      <c r="AK239" s="25">
        <f>IFERROR(VLOOKUP($A239,'TD SOP+PROFORM MOD'!$A$5:$AD$750,MATCH(AK$4,'TD SOP+PROFORM MOD'!$B$2:$AD$2,0)+1,0),0)+IFERROR(VLOOKUP($A239,'TD SOP+PROFORM MOD'!$A$5:$AD$750,MATCH(AK$2,'TD SOP+PROFORM MOD'!$B$2:$AD$2,0)+1,0),0)</f>
        <v>0</v>
      </c>
      <c r="AL239" s="26" t="str">
        <f t="shared" si="65"/>
        <v/>
      </c>
      <c r="AM239" s="25">
        <f t="shared" si="67"/>
        <v>0</v>
      </c>
      <c r="AN239" s="25">
        <f t="shared" si="67"/>
        <v>0</v>
      </c>
      <c r="AO239" s="26" t="str">
        <f t="shared" si="66"/>
        <v/>
      </c>
      <c r="AR239" s="25">
        <f>SUMIF('B&amp;S YTD LFY'!B:B,"="&amp;A239,'B&amp;S YTD LFY'!C:C)</f>
        <v>0</v>
      </c>
      <c r="AS239" s="25">
        <f t="shared" si="68"/>
        <v>0</v>
      </c>
      <c r="AT239" s="25"/>
    </row>
    <row r="240" spans="1:46" x14ac:dyDescent="0.35">
      <c r="A240" s="24">
        <f>IF(AND('TD SOP+PROFORM MOD'!A237&lt;&gt;"",'TD SOP+PROFORM MOD'!A237&lt;&gt;"TOTAL"),'TD SOP+PROFORM MOD'!A237,0)</f>
        <v>0</v>
      </c>
      <c r="C240" s="25" t="str">
        <f>IFERROR(VLOOKUP($A240,'TD SOP+PROFORM MOD'!$A$5:$AD$750,MATCH(C$4,'TD SOP+PROFORM MOD'!$B$2:$AT$2,0)+1,0),"")</f>
        <v/>
      </c>
      <c r="D240" s="25" t="str">
        <f>IFERROR(VLOOKUP($A240,'TD SOP+PROFORM MOD'!$A$5:$AD$750,MATCH(D$4,'TD SOP+PROFORM MOD'!$B$2:$AT$2,0)+1,0),"")</f>
        <v/>
      </c>
      <c r="E240" s="26" t="str">
        <f t="shared" si="54"/>
        <v/>
      </c>
      <c r="F240" s="25" t="str">
        <f>IFERROR(VLOOKUP($A240,'TD SOP+PROFORM MOD'!$A$5:$AD$750,MATCH(F$4,'TD SOP+PROFORM MOD'!$B$2:$AT$2,0)+1,0),"")</f>
        <v/>
      </c>
      <c r="G240" s="25" t="str">
        <f>IFERROR(VLOOKUP($A240,'TD SOP+PROFORM MOD'!$A$5:$AD$750,MATCH(G$4,'TD SOP+PROFORM MOD'!$B$2:$AT$2,0)+1,0),"")</f>
        <v/>
      </c>
      <c r="H240" s="26" t="str">
        <f t="shared" si="55"/>
        <v/>
      </c>
      <c r="I240" s="25" t="str">
        <f>IFERROR(VLOOKUP($A240,'TD SOP+PROFORM MOD'!$A$5:$AD$750,MATCH(I$4,'TD SOP+PROFORM MOD'!$B$2:$AT$2,0)+1,0),"")</f>
        <v/>
      </c>
      <c r="J240" s="25" t="str">
        <f>IFERROR(VLOOKUP($A240,'TD SOP+PROFORM MOD'!$A$5:$AD$750,MATCH(J$4,'TD SOP+PROFORM MOD'!$B$2:$AT$2,0)+1,0),"")</f>
        <v/>
      </c>
      <c r="K240" s="26" t="str">
        <f t="shared" si="56"/>
        <v/>
      </c>
      <c r="L240" s="25" t="str">
        <f>IFERROR(VLOOKUP($A240,'TD SOP+PROFORM MOD'!$A$5:$AD$750,MATCH(L$4,'TD SOP+PROFORM MOD'!$B$2:$AT$2,0)+1,0),"")</f>
        <v/>
      </c>
      <c r="M240" s="25" t="str">
        <f>IFERROR(VLOOKUP($A240,'TD SOP+PROFORM MOD'!$A$5:$AD$750,MATCH(M$4,'TD SOP+PROFORM MOD'!$B$2:$AT$2,0)+1,0),"")</f>
        <v/>
      </c>
      <c r="N240" s="26" t="str">
        <f t="shared" si="57"/>
        <v/>
      </c>
      <c r="O240" s="25">
        <f>IFERROR(VLOOKUP($A240,'TD SOP+PROFORM MOD'!$A$5:$AD$750,MATCH(O$4,'TD SOP+PROFORM MOD'!$B$2:$AD$2,0)+1,0),0)+IFERROR(VLOOKUP($A240,'TD SOP+PROFORM MOD'!$A$5:$AD$750,MATCH(O$2,'TD SOP+PROFORM MOD'!$B$2:$AD$2,0)+1,0),0)</f>
        <v>0</v>
      </c>
      <c r="P240" s="25">
        <f>IFERROR(VLOOKUP($A240,'TD SOP+PROFORM MOD'!$A$5:$AD$750,MATCH(P$4,'TD SOP+PROFORM MOD'!$B$2:$AD$2,0)+1,0),0)+IFERROR(VLOOKUP($A240,'TD SOP+PROFORM MOD'!$A$5:$AD$750,MATCH(P$2,'TD SOP+PROFORM MOD'!$B$2:$AD$2,0)+1,0),0)</f>
        <v>0</v>
      </c>
      <c r="Q240" s="26" t="str">
        <f t="shared" si="58"/>
        <v/>
      </c>
      <c r="R240" s="25">
        <f>IFERROR(VLOOKUP($A240,'TD SOP+PROFORM MOD'!$A$5:$AD$750,MATCH(R$4,'TD SOP+PROFORM MOD'!$B$2:$AD$2,0)+1,0),0)+IFERROR(VLOOKUP($A240,'TD SOP+PROFORM MOD'!$A$5:$AD$750,MATCH(R$2,'TD SOP+PROFORM MOD'!$B$2:$AD$2,0)+1,0),0)</f>
        <v>0</v>
      </c>
      <c r="S240" s="25">
        <f>IFERROR(VLOOKUP($A240,'TD SOP+PROFORM MOD'!$A$5:$AD$750,MATCH(S$4,'TD SOP+PROFORM MOD'!$B$2:$AD$2,0)+1,0),0)+IFERROR(VLOOKUP($A240,'TD SOP+PROFORM MOD'!$A$5:$AD$750,MATCH(S$2,'TD SOP+PROFORM MOD'!$B$2:$AD$2,0)+1,0),0)</f>
        <v>0</v>
      </c>
      <c r="T240" s="26" t="str">
        <f t="shared" si="59"/>
        <v/>
      </c>
      <c r="U240" s="25">
        <f>IFERROR(VLOOKUP($A240,'TD SOP+PROFORM MOD'!$A$5:$AD$750,MATCH(U$4,'TD SOP+PROFORM MOD'!$B$2:$AD$2,0)+1,0),0)+IFERROR(VLOOKUP($A240,'TD SOP+PROFORM MOD'!$A$5:$AD$750,MATCH(U$2,'TD SOP+PROFORM MOD'!$B$2:$AD$2,0)+1,0),0)</f>
        <v>0</v>
      </c>
      <c r="V240" s="25">
        <f>IFERROR(VLOOKUP($A240,'TD SOP+PROFORM MOD'!$A$5:$AD$750,MATCH(V$4,'TD SOP+PROFORM MOD'!$B$2:$AD$2,0)+1,0),0)+IFERROR(VLOOKUP($A240,'TD SOP+PROFORM MOD'!$A$5:$AD$750,MATCH(V$2,'TD SOP+PROFORM MOD'!$B$2:$AD$2,0)+1,0),0)</f>
        <v>0</v>
      </c>
      <c r="W240" s="26" t="str">
        <f t="shared" si="60"/>
        <v/>
      </c>
      <c r="X240" s="25">
        <f>IFERROR(VLOOKUP($A240,'TD SOP+PROFORM MOD'!$A$5:$AD$750,MATCH(X$4,'TD SOP+PROFORM MOD'!$B$2:$AD$2,0)+1,0),0)+IFERROR(VLOOKUP($A240,'TD SOP+PROFORM MOD'!$A$5:$AD$750,MATCH(X$2,'TD SOP+PROFORM MOD'!$B$2:$AD$2,0)+1,0),0)</f>
        <v>0</v>
      </c>
      <c r="Y240" s="25">
        <f>IFERROR(VLOOKUP($A240,'TD SOP+PROFORM MOD'!$A$5:$AD$750,MATCH(Y$4,'TD SOP+PROFORM MOD'!$B$2:$AD$2,0)+1,0),0)+IFERROR(VLOOKUP($A240,'TD SOP+PROFORM MOD'!$A$5:$AD$750,MATCH(Y$2,'TD SOP+PROFORM MOD'!$B$2:$AD$2,0)+1,0),0)</f>
        <v>0</v>
      </c>
      <c r="Z240" s="26" t="str">
        <f t="shared" si="61"/>
        <v/>
      </c>
      <c r="AA240" s="25">
        <f>IFERROR(VLOOKUP($A240,'TD SOP+PROFORM MOD'!$A$5:$AD$750,MATCH(AA$4,'TD SOP+PROFORM MOD'!$B$2:$AD$2,0)+1,0),0)+IFERROR(VLOOKUP($A240,'TD SOP+PROFORM MOD'!$A$5:$AD$750,MATCH(AA$2,'TD SOP+PROFORM MOD'!$B$2:$AD$2,0)+1,0),0)</f>
        <v>0</v>
      </c>
      <c r="AB240" s="25">
        <f>IFERROR(VLOOKUP($A240,'TD SOP+PROFORM MOD'!$A$5:$AD$750,MATCH(AB$4,'TD SOP+PROFORM MOD'!$B$2:$AD$2,0)+1,0),0)+IFERROR(VLOOKUP($A240,'TD SOP+PROFORM MOD'!$A$5:$AD$750,MATCH(AB$2,'TD SOP+PROFORM MOD'!$B$2:$AD$2,0)+1,0),0)</f>
        <v>0</v>
      </c>
      <c r="AC240" s="26" t="str">
        <f t="shared" si="62"/>
        <v/>
      </c>
      <c r="AD240" s="25">
        <f>IFERROR(VLOOKUP($A240,'TD SOP+PROFORM MOD'!$A$5:$AD$750,MATCH(AD$4,'TD SOP+PROFORM MOD'!$B$2:$AD$2,0)+1,0),0)+IFERROR(VLOOKUP($A240,'TD SOP+PROFORM MOD'!$A$5:$AD$750,MATCH(AD$2,'TD SOP+PROFORM MOD'!$B$2:$AD$2,0)+1,0),0)</f>
        <v>0</v>
      </c>
      <c r="AE240" s="25">
        <f>IFERROR(VLOOKUP($A240,'TD SOP+PROFORM MOD'!$A$5:$AD$750,MATCH(AE$4,'TD SOP+PROFORM MOD'!$B$2:$AD$2,0)+1,0),0)+IFERROR(VLOOKUP($A240,'TD SOP+PROFORM MOD'!$A$5:$AD$750,MATCH(AE$2,'TD SOP+PROFORM MOD'!$B$2:$AD$2,0)+1,0),0)</f>
        <v>0</v>
      </c>
      <c r="AF240" s="26" t="str">
        <f t="shared" si="63"/>
        <v/>
      </c>
      <c r="AG240" s="25">
        <f>IFERROR(VLOOKUP($A240,'TD SOP+PROFORM MOD'!$A$5:$AD$750,MATCH(AG$4,'TD SOP+PROFORM MOD'!$B$2:$AD$2,0)+1,0),0)+IFERROR(VLOOKUP($A240,'TD SOP+PROFORM MOD'!$A$5:$AD$750,MATCH(AG$2,'TD SOP+PROFORM MOD'!$B$2:$AD$2,0)+1,0),0)</f>
        <v>0</v>
      </c>
      <c r="AH240" s="25">
        <f>IFERROR(VLOOKUP($A240,'TD SOP+PROFORM MOD'!$A$5:$AD$750,MATCH(AH$4,'TD SOP+PROFORM MOD'!$B$2:$AD$2,0)+1,0),0)+IFERROR(VLOOKUP($A240,'TD SOP+PROFORM MOD'!$A$5:$AD$750,MATCH(AH$2,'TD SOP+PROFORM MOD'!$B$2:$AD$2,0)+1,0),0)</f>
        <v>0</v>
      </c>
      <c r="AI240" s="26" t="str">
        <f t="shared" si="64"/>
        <v/>
      </c>
      <c r="AJ240" s="25">
        <f>IFERROR(VLOOKUP($A240,'TD SOP+PROFORM MOD'!$A$5:$AD$750,MATCH(AJ$4,'TD SOP+PROFORM MOD'!$B$2:$AD$2,0)+1,0),0)+IFERROR(VLOOKUP($A240,'TD SOP+PROFORM MOD'!$A$5:$AD$750,MATCH(AJ$2,'TD SOP+PROFORM MOD'!$B$2:$AD$2,0)+1,0),0)</f>
        <v>0</v>
      </c>
      <c r="AK240" s="25">
        <f>IFERROR(VLOOKUP($A240,'TD SOP+PROFORM MOD'!$A$5:$AD$750,MATCH(AK$4,'TD SOP+PROFORM MOD'!$B$2:$AD$2,0)+1,0),0)+IFERROR(VLOOKUP($A240,'TD SOP+PROFORM MOD'!$A$5:$AD$750,MATCH(AK$2,'TD SOP+PROFORM MOD'!$B$2:$AD$2,0)+1,0),0)</f>
        <v>0</v>
      </c>
      <c r="AL240" s="26" t="str">
        <f t="shared" si="65"/>
        <v/>
      </c>
      <c r="AM240" s="25">
        <f t="shared" si="67"/>
        <v>0</v>
      </c>
      <c r="AN240" s="25">
        <f t="shared" si="67"/>
        <v>0</v>
      </c>
      <c r="AO240" s="26" t="str">
        <f t="shared" si="66"/>
        <v/>
      </c>
      <c r="AR240" s="25">
        <f>SUMIF('B&amp;S YTD LFY'!B:B,"="&amp;A240,'B&amp;S YTD LFY'!C:C)</f>
        <v>0</v>
      </c>
      <c r="AS240" s="25">
        <f t="shared" si="68"/>
        <v>0</v>
      </c>
      <c r="AT240" s="25"/>
    </row>
    <row r="241" spans="1:46" x14ac:dyDescent="0.35">
      <c r="A241" s="24">
        <f>IF(AND('TD SOP+PROFORM MOD'!A238&lt;&gt;"",'TD SOP+PROFORM MOD'!A238&lt;&gt;"TOTAL"),'TD SOP+PROFORM MOD'!A238,0)</f>
        <v>0</v>
      </c>
      <c r="C241" s="25" t="str">
        <f>IFERROR(VLOOKUP($A241,'TD SOP+PROFORM MOD'!$A$5:$AD$750,MATCH(C$4,'TD SOP+PROFORM MOD'!$B$2:$AT$2,0)+1,0),"")</f>
        <v/>
      </c>
      <c r="D241" s="25" t="str">
        <f>IFERROR(VLOOKUP($A241,'TD SOP+PROFORM MOD'!$A$5:$AD$750,MATCH(D$4,'TD SOP+PROFORM MOD'!$B$2:$AT$2,0)+1,0),"")</f>
        <v/>
      </c>
      <c r="E241" s="26" t="str">
        <f t="shared" si="54"/>
        <v/>
      </c>
      <c r="F241" s="25" t="str">
        <f>IFERROR(VLOOKUP($A241,'TD SOP+PROFORM MOD'!$A$5:$AD$750,MATCH(F$4,'TD SOP+PROFORM MOD'!$B$2:$AT$2,0)+1,0),"")</f>
        <v/>
      </c>
      <c r="G241" s="25" t="str">
        <f>IFERROR(VLOOKUP($A241,'TD SOP+PROFORM MOD'!$A$5:$AD$750,MATCH(G$4,'TD SOP+PROFORM MOD'!$B$2:$AT$2,0)+1,0),"")</f>
        <v/>
      </c>
      <c r="H241" s="26" t="str">
        <f t="shared" si="55"/>
        <v/>
      </c>
      <c r="I241" s="25" t="str">
        <f>IFERROR(VLOOKUP($A241,'TD SOP+PROFORM MOD'!$A$5:$AD$750,MATCH(I$4,'TD SOP+PROFORM MOD'!$B$2:$AT$2,0)+1,0),"")</f>
        <v/>
      </c>
      <c r="J241" s="25" t="str">
        <f>IFERROR(VLOOKUP($A241,'TD SOP+PROFORM MOD'!$A$5:$AD$750,MATCH(J$4,'TD SOP+PROFORM MOD'!$B$2:$AT$2,0)+1,0),"")</f>
        <v/>
      </c>
      <c r="K241" s="26" t="str">
        <f t="shared" si="56"/>
        <v/>
      </c>
      <c r="L241" s="25" t="str">
        <f>IFERROR(VLOOKUP($A241,'TD SOP+PROFORM MOD'!$A$5:$AD$750,MATCH(L$4,'TD SOP+PROFORM MOD'!$B$2:$AT$2,0)+1,0),"")</f>
        <v/>
      </c>
      <c r="M241" s="25" t="str">
        <f>IFERROR(VLOOKUP($A241,'TD SOP+PROFORM MOD'!$A$5:$AD$750,MATCH(M$4,'TD SOP+PROFORM MOD'!$B$2:$AT$2,0)+1,0),"")</f>
        <v/>
      </c>
      <c r="N241" s="26" t="str">
        <f t="shared" si="57"/>
        <v/>
      </c>
      <c r="O241" s="25">
        <f>IFERROR(VLOOKUP($A241,'TD SOP+PROFORM MOD'!$A$5:$AD$750,MATCH(O$4,'TD SOP+PROFORM MOD'!$B$2:$AD$2,0)+1,0),0)+IFERROR(VLOOKUP($A241,'TD SOP+PROFORM MOD'!$A$5:$AD$750,MATCH(O$2,'TD SOP+PROFORM MOD'!$B$2:$AD$2,0)+1,0),0)</f>
        <v>0</v>
      </c>
      <c r="P241" s="25">
        <f>IFERROR(VLOOKUP($A241,'TD SOP+PROFORM MOD'!$A$5:$AD$750,MATCH(P$4,'TD SOP+PROFORM MOD'!$B$2:$AD$2,0)+1,0),0)+IFERROR(VLOOKUP($A241,'TD SOP+PROFORM MOD'!$A$5:$AD$750,MATCH(P$2,'TD SOP+PROFORM MOD'!$B$2:$AD$2,0)+1,0),0)</f>
        <v>0</v>
      </c>
      <c r="Q241" s="26" t="str">
        <f t="shared" si="58"/>
        <v/>
      </c>
      <c r="R241" s="25">
        <f>IFERROR(VLOOKUP($A241,'TD SOP+PROFORM MOD'!$A$5:$AD$750,MATCH(R$4,'TD SOP+PROFORM MOD'!$B$2:$AD$2,0)+1,0),0)+IFERROR(VLOOKUP($A241,'TD SOP+PROFORM MOD'!$A$5:$AD$750,MATCH(R$2,'TD SOP+PROFORM MOD'!$B$2:$AD$2,0)+1,0),0)</f>
        <v>0</v>
      </c>
      <c r="S241" s="25">
        <f>IFERROR(VLOOKUP($A241,'TD SOP+PROFORM MOD'!$A$5:$AD$750,MATCH(S$4,'TD SOP+PROFORM MOD'!$B$2:$AD$2,0)+1,0),0)+IFERROR(VLOOKUP($A241,'TD SOP+PROFORM MOD'!$A$5:$AD$750,MATCH(S$2,'TD SOP+PROFORM MOD'!$B$2:$AD$2,0)+1,0),0)</f>
        <v>0</v>
      </c>
      <c r="T241" s="26" t="str">
        <f t="shared" si="59"/>
        <v/>
      </c>
      <c r="U241" s="25">
        <f>IFERROR(VLOOKUP($A241,'TD SOP+PROFORM MOD'!$A$5:$AD$750,MATCH(U$4,'TD SOP+PROFORM MOD'!$B$2:$AD$2,0)+1,0),0)+IFERROR(VLOOKUP($A241,'TD SOP+PROFORM MOD'!$A$5:$AD$750,MATCH(U$2,'TD SOP+PROFORM MOD'!$B$2:$AD$2,0)+1,0),0)</f>
        <v>0</v>
      </c>
      <c r="V241" s="25">
        <f>IFERROR(VLOOKUP($A241,'TD SOP+PROFORM MOD'!$A$5:$AD$750,MATCH(V$4,'TD SOP+PROFORM MOD'!$B$2:$AD$2,0)+1,0),0)+IFERROR(VLOOKUP($A241,'TD SOP+PROFORM MOD'!$A$5:$AD$750,MATCH(V$2,'TD SOP+PROFORM MOD'!$B$2:$AD$2,0)+1,0),0)</f>
        <v>0</v>
      </c>
      <c r="W241" s="26" t="str">
        <f t="shared" si="60"/>
        <v/>
      </c>
      <c r="X241" s="25">
        <f>IFERROR(VLOOKUP($A241,'TD SOP+PROFORM MOD'!$A$5:$AD$750,MATCH(X$4,'TD SOP+PROFORM MOD'!$B$2:$AD$2,0)+1,0),0)+IFERROR(VLOOKUP($A241,'TD SOP+PROFORM MOD'!$A$5:$AD$750,MATCH(X$2,'TD SOP+PROFORM MOD'!$B$2:$AD$2,0)+1,0),0)</f>
        <v>0</v>
      </c>
      <c r="Y241" s="25">
        <f>IFERROR(VLOOKUP($A241,'TD SOP+PROFORM MOD'!$A$5:$AD$750,MATCH(Y$4,'TD SOP+PROFORM MOD'!$B$2:$AD$2,0)+1,0),0)+IFERROR(VLOOKUP($A241,'TD SOP+PROFORM MOD'!$A$5:$AD$750,MATCH(Y$2,'TD SOP+PROFORM MOD'!$B$2:$AD$2,0)+1,0),0)</f>
        <v>0</v>
      </c>
      <c r="Z241" s="26" t="str">
        <f t="shared" si="61"/>
        <v/>
      </c>
      <c r="AA241" s="25">
        <f>IFERROR(VLOOKUP($A241,'TD SOP+PROFORM MOD'!$A$5:$AD$750,MATCH(AA$4,'TD SOP+PROFORM MOD'!$B$2:$AD$2,0)+1,0),0)+IFERROR(VLOOKUP($A241,'TD SOP+PROFORM MOD'!$A$5:$AD$750,MATCH(AA$2,'TD SOP+PROFORM MOD'!$B$2:$AD$2,0)+1,0),0)</f>
        <v>0</v>
      </c>
      <c r="AB241" s="25">
        <f>IFERROR(VLOOKUP($A241,'TD SOP+PROFORM MOD'!$A$5:$AD$750,MATCH(AB$4,'TD SOP+PROFORM MOD'!$B$2:$AD$2,0)+1,0),0)+IFERROR(VLOOKUP($A241,'TD SOP+PROFORM MOD'!$A$5:$AD$750,MATCH(AB$2,'TD SOP+PROFORM MOD'!$B$2:$AD$2,0)+1,0),0)</f>
        <v>0</v>
      </c>
      <c r="AC241" s="26" t="str">
        <f t="shared" si="62"/>
        <v/>
      </c>
      <c r="AD241" s="25">
        <f>IFERROR(VLOOKUP($A241,'TD SOP+PROFORM MOD'!$A$5:$AD$750,MATCH(AD$4,'TD SOP+PROFORM MOD'!$B$2:$AD$2,0)+1,0),0)+IFERROR(VLOOKUP($A241,'TD SOP+PROFORM MOD'!$A$5:$AD$750,MATCH(AD$2,'TD SOP+PROFORM MOD'!$B$2:$AD$2,0)+1,0),0)</f>
        <v>0</v>
      </c>
      <c r="AE241" s="25">
        <f>IFERROR(VLOOKUP($A241,'TD SOP+PROFORM MOD'!$A$5:$AD$750,MATCH(AE$4,'TD SOP+PROFORM MOD'!$B$2:$AD$2,0)+1,0),0)+IFERROR(VLOOKUP($A241,'TD SOP+PROFORM MOD'!$A$5:$AD$750,MATCH(AE$2,'TD SOP+PROFORM MOD'!$B$2:$AD$2,0)+1,0),0)</f>
        <v>0</v>
      </c>
      <c r="AF241" s="26" t="str">
        <f t="shared" si="63"/>
        <v/>
      </c>
      <c r="AG241" s="25">
        <f>IFERROR(VLOOKUP($A241,'TD SOP+PROFORM MOD'!$A$5:$AD$750,MATCH(AG$4,'TD SOP+PROFORM MOD'!$B$2:$AD$2,0)+1,0),0)+IFERROR(VLOOKUP($A241,'TD SOP+PROFORM MOD'!$A$5:$AD$750,MATCH(AG$2,'TD SOP+PROFORM MOD'!$B$2:$AD$2,0)+1,0),0)</f>
        <v>0</v>
      </c>
      <c r="AH241" s="25">
        <f>IFERROR(VLOOKUP($A241,'TD SOP+PROFORM MOD'!$A$5:$AD$750,MATCH(AH$4,'TD SOP+PROFORM MOD'!$B$2:$AD$2,0)+1,0),0)+IFERROR(VLOOKUP($A241,'TD SOP+PROFORM MOD'!$A$5:$AD$750,MATCH(AH$2,'TD SOP+PROFORM MOD'!$B$2:$AD$2,0)+1,0),0)</f>
        <v>0</v>
      </c>
      <c r="AI241" s="26" t="str">
        <f t="shared" si="64"/>
        <v/>
      </c>
      <c r="AJ241" s="25">
        <f>IFERROR(VLOOKUP($A241,'TD SOP+PROFORM MOD'!$A$5:$AD$750,MATCH(AJ$4,'TD SOP+PROFORM MOD'!$B$2:$AD$2,0)+1,0),0)+IFERROR(VLOOKUP($A241,'TD SOP+PROFORM MOD'!$A$5:$AD$750,MATCH(AJ$2,'TD SOP+PROFORM MOD'!$B$2:$AD$2,0)+1,0),0)</f>
        <v>0</v>
      </c>
      <c r="AK241" s="25">
        <f>IFERROR(VLOOKUP($A241,'TD SOP+PROFORM MOD'!$A$5:$AD$750,MATCH(AK$4,'TD SOP+PROFORM MOD'!$B$2:$AD$2,0)+1,0),0)+IFERROR(VLOOKUP($A241,'TD SOP+PROFORM MOD'!$A$5:$AD$750,MATCH(AK$2,'TD SOP+PROFORM MOD'!$B$2:$AD$2,0)+1,0),0)</f>
        <v>0</v>
      </c>
      <c r="AL241" s="26" t="str">
        <f t="shared" si="65"/>
        <v/>
      </c>
      <c r="AM241" s="25">
        <f t="shared" si="67"/>
        <v>0</v>
      </c>
      <c r="AN241" s="25">
        <f t="shared" si="67"/>
        <v>0</v>
      </c>
      <c r="AO241" s="26" t="str">
        <f t="shared" si="66"/>
        <v/>
      </c>
      <c r="AR241" s="25">
        <f>SUMIF('B&amp;S YTD LFY'!B:B,"="&amp;A241,'B&amp;S YTD LFY'!C:C)</f>
        <v>0</v>
      </c>
      <c r="AS241" s="25">
        <f t="shared" si="68"/>
        <v>0</v>
      </c>
      <c r="AT241" s="25"/>
    </row>
    <row r="242" spans="1:46" x14ac:dyDescent="0.35">
      <c r="A242" s="24">
        <f>IF(AND('TD SOP+PROFORM MOD'!A239&lt;&gt;"",'TD SOP+PROFORM MOD'!A239&lt;&gt;"TOTAL"),'TD SOP+PROFORM MOD'!A239,0)</f>
        <v>0</v>
      </c>
      <c r="C242" s="25" t="str">
        <f>IFERROR(VLOOKUP($A242,'TD SOP+PROFORM MOD'!$A$5:$AD$750,MATCH(C$4,'TD SOP+PROFORM MOD'!$B$2:$AT$2,0)+1,0),"")</f>
        <v/>
      </c>
      <c r="D242" s="25" t="str">
        <f>IFERROR(VLOOKUP($A242,'TD SOP+PROFORM MOD'!$A$5:$AD$750,MATCH(D$4,'TD SOP+PROFORM MOD'!$B$2:$AT$2,0)+1,0),"")</f>
        <v/>
      </c>
      <c r="E242" s="26" t="str">
        <f t="shared" si="54"/>
        <v/>
      </c>
      <c r="F242" s="25" t="str">
        <f>IFERROR(VLOOKUP($A242,'TD SOP+PROFORM MOD'!$A$5:$AD$750,MATCH(F$4,'TD SOP+PROFORM MOD'!$B$2:$AT$2,0)+1,0),"")</f>
        <v/>
      </c>
      <c r="G242" s="25" t="str">
        <f>IFERROR(VLOOKUP($A242,'TD SOP+PROFORM MOD'!$A$5:$AD$750,MATCH(G$4,'TD SOP+PROFORM MOD'!$B$2:$AT$2,0)+1,0),"")</f>
        <v/>
      </c>
      <c r="H242" s="26" t="str">
        <f t="shared" si="55"/>
        <v/>
      </c>
      <c r="I242" s="25" t="str">
        <f>IFERROR(VLOOKUP($A242,'TD SOP+PROFORM MOD'!$A$5:$AD$750,MATCH(I$4,'TD SOP+PROFORM MOD'!$B$2:$AT$2,0)+1,0),"")</f>
        <v/>
      </c>
      <c r="J242" s="25" t="str">
        <f>IFERROR(VLOOKUP($A242,'TD SOP+PROFORM MOD'!$A$5:$AD$750,MATCH(J$4,'TD SOP+PROFORM MOD'!$B$2:$AT$2,0)+1,0),"")</f>
        <v/>
      </c>
      <c r="K242" s="26" t="str">
        <f t="shared" si="56"/>
        <v/>
      </c>
      <c r="L242" s="25" t="str">
        <f>IFERROR(VLOOKUP($A242,'TD SOP+PROFORM MOD'!$A$5:$AD$750,MATCH(L$4,'TD SOP+PROFORM MOD'!$B$2:$AT$2,0)+1,0),"")</f>
        <v/>
      </c>
      <c r="M242" s="25" t="str">
        <f>IFERROR(VLOOKUP($A242,'TD SOP+PROFORM MOD'!$A$5:$AD$750,MATCH(M$4,'TD SOP+PROFORM MOD'!$B$2:$AT$2,0)+1,0),"")</f>
        <v/>
      </c>
      <c r="N242" s="26" t="str">
        <f t="shared" si="57"/>
        <v/>
      </c>
      <c r="O242" s="25">
        <f>IFERROR(VLOOKUP($A242,'TD SOP+PROFORM MOD'!$A$5:$AD$750,MATCH(O$4,'TD SOP+PROFORM MOD'!$B$2:$AD$2,0)+1,0),0)+IFERROR(VLOOKUP($A242,'TD SOP+PROFORM MOD'!$A$5:$AD$750,MATCH(O$2,'TD SOP+PROFORM MOD'!$B$2:$AD$2,0)+1,0),0)</f>
        <v>0</v>
      </c>
      <c r="P242" s="25">
        <f>IFERROR(VLOOKUP($A242,'TD SOP+PROFORM MOD'!$A$5:$AD$750,MATCH(P$4,'TD SOP+PROFORM MOD'!$B$2:$AD$2,0)+1,0),0)+IFERROR(VLOOKUP($A242,'TD SOP+PROFORM MOD'!$A$5:$AD$750,MATCH(P$2,'TD SOP+PROFORM MOD'!$B$2:$AD$2,0)+1,0),0)</f>
        <v>0</v>
      </c>
      <c r="Q242" s="26" t="str">
        <f t="shared" si="58"/>
        <v/>
      </c>
      <c r="R242" s="25">
        <f>IFERROR(VLOOKUP($A242,'TD SOP+PROFORM MOD'!$A$5:$AD$750,MATCH(R$4,'TD SOP+PROFORM MOD'!$B$2:$AD$2,0)+1,0),0)+IFERROR(VLOOKUP($A242,'TD SOP+PROFORM MOD'!$A$5:$AD$750,MATCH(R$2,'TD SOP+PROFORM MOD'!$B$2:$AD$2,0)+1,0),0)</f>
        <v>0</v>
      </c>
      <c r="S242" s="25">
        <f>IFERROR(VLOOKUP($A242,'TD SOP+PROFORM MOD'!$A$5:$AD$750,MATCH(S$4,'TD SOP+PROFORM MOD'!$B$2:$AD$2,0)+1,0),0)+IFERROR(VLOOKUP($A242,'TD SOP+PROFORM MOD'!$A$5:$AD$750,MATCH(S$2,'TD SOP+PROFORM MOD'!$B$2:$AD$2,0)+1,0),0)</f>
        <v>0</v>
      </c>
      <c r="T242" s="26" t="str">
        <f t="shared" si="59"/>
        <v/>
      </c>
      <c r="U242" s="25">
        <f>IFERROR(VLOOKUP($A242,'TD SOP+PROFORM MOD'!$A$5:$AD$750,MATCH(U$4,'TD SOP+PROFORM MOD'!$B$2:$AD$2,0)+1,0),0)+IFERROR(VLOOKUP($A242,'TD SOP+PROFORM MOD'!$A$5:$AD$750,MATCH(U$2,'TD SOP+PROFORM MOD'!$B$2:$AD$2,0)+1,0),0)</f>
        <v>0</v>
      </c>
      <c r="V242" s="25">
        <f>IFERROR(VLOOKUP($A242,'TD SOP+PROFORM MOD'!$A$5:$AD$750,MATCH(V$4,'TD SOP+PROFORM MOD'!$B$2:$AD$2,0)+1,0),0)+IFERROR(VLOOKUP($A242,'TD SOP+PROFORM MOD'!$A$5:$AD$750,MATCH(V$2,'TD SOP+PROFORM MOD'!$B$2:$AD$2,0)+1,0),0)</f>
        <v>0</v>
      </c>
      <c r="W242" s="26" t="str">
        <f t="shared" si="60"/>
        <v/>
      </c>
      <c r="X242" s="25">
        <f>IFERROR(VLOOKUP($A242,'TD SOP+PROFORM MOD'!$A$5:$AD$750,MATCH(X$4,'TD SOP+PROFORM MOD'!$B$2:$AD$2,0)+1,0),0)+IFERROR(VLOOKUP($A242,'TD SOP+PROFORM MOD'!$A$5:$AD$750,MATCH(X$2,'TD SOP+PROFORM MOD'!$B$2:$AD$2,0)+1,0),0)</f>
        <v>0</v>
      </c>
      <c r="Y242" s="25">
        <f>IFERROR(VLOOKUP($A242,'TD SOP+PROFORM MOD'!$A$5:$AD$750,MATCH(Y$4,'TD SOP+PROFORM MOD'!$B$2:$AD$2,0)+1,0),0)+IFERROR(VLOOKUP($A242,'TD SOP+PROFORM MOD'!$A$5:$AD$750,MATCH(Y$2,'TD SOP+PROFORM MOD'!$B$2:$AD$2,0)+1,0),0)</f>
        <v>0</v>
      </c>
      <c r="Z242" s="26" t="str">
        <f t="shared" si="61"/>
        <v/>
      </c>
      <c r="AA242" s="25">
        <f>IFERROR(VLOOKUP($A242,'TD SOP+PROFORM MOD'!$A$5:$AD$750,MATCH(AA$4,'TD SOP+PROFORM MOD'!$B$2:$AD$2,0)+1,0),0)+IFERROR(VLOOKUP($A242,'TD SOP+PROFORM MOD'!$A$5:$AD$750,MATCH(AA$2,'TD SOP+PROFORM MOD'!$B$2:$AD$2,0)+1,0),0)</f>
        <v>0</v>
      </c>
      <c r="AB242" s="25">
        <f>IFERROR(VLOOKUP($A242,'TD SOP+PROFORM MOD'!$A$5:$AD$750,MATCH(AB$4,'TD SOP+PROFORM MOD'!$B$2:$AD$2,0)+1,0),0)+IFERROR(VLOOKUP($A242,'TD SOP+PROFORM MOD'!$A$5:$AD$750,MATCH(AB$2,'TD SOP+PROFORM MOD'!$B$2:$AD$2,0)+1,0),0)</f>
        <v>0</v>
      </c>
      <c r="AC242" s="26" t="str">
        <f t="shared" si="62"/>
        <v/>
      </c>
      <c r="AD242" s="25">
        <f>IFERROR(VLOOKUP($A242,'TD SOP+PROFORM MOD'!$A$5:$AD$750,MATCH(AD$4,'TD SOP+PROFORM MOD'!$B$2:$AD$2,0)+1,0),0)+IFERROR(VLOOKUP($A242,'TD SOP+PROFORM MOD'!$A$5:$AD$750,MATCH(AD$2,'TD SOP+PROFORM MOD'!$B$2:$AD$2,0)+1,0),0)</f>
        <v>0</v>
      </c>
      <c r="AE242" s="25">
        <f>IFERROR(VLOOKUP($A242,'TD SOP+PROFORM MOD'!$A$5:$AD$750,MATCH(AE$4,'TD SOP+PROFORM MOD'!$B$2:$AD$2,0)+1,0),0)+IFERROR(VLOOKUP($A242,'TD SOP+PROFORM MOD'!$A$5:$AD$750,MATCH(AE$2,'TD SOP+PROFORM MOD'!$B$2:$AD$2,0)+1,0),0)</f>
        <v>0</v>
      </c>
      <c r="AF242" s="26" t="str">
        <f t="shared" si="63"/>
        <v/>
      </c>
      <c r="AG242" s="25">
        <f>IFERROR(VLOOKUP($A242,'TD SOP+PROFORM MOD'!$A$5:$AD$750,MATCH(AG$4,'TD SOP+PROFORM MOD'!$B$2:$AD$2,0)+1,0),0)+IFERROR(VLOOKUP($A242,'TD SOP+PROFORM MOD'!$A$5:$AD$750,MATCH(AG$2,'TD SOP+PROFORM MOD'!$B$2:$AD$2,0)+1,0),0)</f>
        <v>0</v>
      </c>
      <c r="AH242" s="25">
        <f>IFERROR(VLOOKUP($A242,'TD SOP+PROFORM MOD'!$A$5:$AD$750,MATCH(AH$4,'TD SOP+PROFORM MOD'!$B$2:$AD$2,0)+1,0),0)+IFERROR(VLOOKUP($A242,'TD SOP+PROFORM MOD'!$A$5:$AD$750,MATCH(AH$2,'TD SOP+PROFORM MOD'!$B$2:$AD$2,0)+1,0),0)</f>
        <v>0</v>
      </c>
      <c r="AI242" s="26" t="str">
        <f t="shared" si="64"/>
        <v/>
      </c>
      <c r="AJ242" s="25">
        <f>IFERROR(VLOOKUP($A242,'TD SOP+PROFORM MOD'!$A$5:$AD$750,MATCH(AJ$4,'TD SOP+PROFORM MOD'!$B$2:$AD$2,0)+1,0),0)+IFERROR(VLOOKUP($A242,'TD SOP+PROFORM MOD'!$A$5:$AD$750,MATCH(AJ$2,'TD SOP+PROFORM MOD'!$B$2:$AD$2,0)+1,0),0)</f>
        <v>0</v>
      </c>
      <c r="AK242" s="25">
        <f>IFERROR(VLOOKUP($A242,'TD SOP+PROFORM MOD'!$A$5:$AD$750,MATCH(AK$4,'TD SOP+PROFORM MOD'!$B$2:$AD$2,0)+1,0),0)+IFERROR(VLOOKUP($A242,'TD SOP+PROFORM MOD'!$A$5:$AD$750,MATCH(AK$2,'TD SOP+PROFORM MOD'!$B$2:$AD$2,0)+1,0),0)</f>
        <v>0</v>
      </c>
      <c r="AL242" s="26" t="str">
        <f t="shared" si="65"/>
        <v/>
      </c>
      <c r="AM242" s="25">
        <f t="shared" si="67"/>
        <v>0</v>
      </c>
      <c r="AN242" s="25">
        <f t="shared" si="67"/>
        <v>0</v>
      </c>
      <c r="AO242" s="26" t="str">
        <f t="shared" si="66"/>
        <v/>
      </c>
      <c r="AR242" s="25">
        <f>SUMIF('B&amp;S YTD LFY'!B:B,"="&amp;A242,'B&amp;S YTD LFY'!C:C)</f>
        <v>0</v>
      </c>
      <c r="AS242" s="25">
        <f t="shared" si="68"/>
        <v>0</v>
      </c>
      <c r="AT242" s="25"/>
    </row>
    <row r="243" spans="1:46" x14ac:dyDescent="0.35">
      <c r="A243" s="24">
        <f>IF(AND('TD SOP+PROFORM MOD'!A240&lt;&gt;"",'TD SOP+PROFORM MOD'!A240&lt;&gt;"TOTAL"),'TD SOP+PROFORM MOD'!A240,0)</f>
        <v>0</v>
      </c>
      <c r="C243" s="25" t="str">
        <f>IFERROR(VLOOKUP($A243,'TD SOP+PROFORM MOD'!$A$5:$AD$750,MATCH(C$4,'TD SOP+PROFORM MOD'!$B$2:$AT$2,0)+1,0),"")</f>
        <v/>
      </c>
      <c r="D243" s="25" t="str">
        <f>IFERROR(VLOOKUP($A243,'TD SOP+PROFORM MOD'!$A$5:$AD$750,MATCH(D$4,'TD SOP+PROFORM MOD'!$B$2:$AT$2,0)+1,0),"")</f>
        <v/>
      </c>
      <c r="E243" s="26" t="str">
        <f t="shared" si="54"/>
        <v/>
      </c>
      <c r="F243" s="25" t="str">
        <f>IFERROR(VLOOKUP($A243,'TD SOP+PROFORM MOD'!$A$5:$AD$750,MATCH(F$4,'TD SOP+PROFORM MOD'!$B$2:$AT$2,0)+1,0),"")</f>
        <v/>
      </c>
      <c r="G243" s="25" t="str">
        <f>IFERROR(VLOOKUP($A243,'TD SOP+PROFORM MOD'!$A$5:$AD$750,MATCH(G$4,'TD SOP+PROFORM MOD'!$B$2:$AT$2,0)+1,0),"")</f>
        <v/>
      </c>
      <c r="H243" s="26" t="str">
        <f t="shared" si="55"/>
        <v/>
      </c>
      <c r="I243" s="25" t="str">
        <f>IFERROR(VLOOKUP($A243,'TD SOP+PROFORM MOD'!$A$5:$AD$750,MATCH(I$4,'TD SOP+PROFORM MOD'!$B$2:$AT$2,0)+1,0),"")</f>
        <v/>
      </c>
      <c r="J243" s="25" t="str">
        <f>IFERROR(VLOOKUP($A243,'TD SOP+PROFORM MOD'!$A$5:$AD$750,MATCH(J$4,'TD SOP+PROFORM MOD'!$B$2:$AT$2,0)+1,0),"")</f>
        <v/>
      </c>
      <c r="K243" s="26" t="str">
        <f t="shared" si="56"/>
        <v/>
      </c>
      <c r="L243" s="25" t="str">
        <f>IFERROR(VLOOKUP($A243,'TD SOP+PROFORM MOD'!$A$5:$AD$750,MATCH(L$4,'TD SOP+PROFORM MOD'!$B$2:$AT$2,0)+1,0),"")</f>
        <v/>
      </c>
      <c r="M243" s="25" t="str">
        <f>IFERROR(VLOOKUP($A243,'TD SOP+PROFORM MOD'!$A$5:$AD$750,MATCH(M$4,'TD SOP+PROFORM MOD'!$B$2:$AT$2,0)+1,0),"")</f>
        <v/>
      </c>
      <c r="N243" s="26" t="str">
        <f t="shared" si="57"/>
        <v/>
      </c>
      <c r="O243" s="25">
        <f>IFERROR(VLOOKUP($A243,'TD SOP+PROFORM MOD'!$A$5:$AD$750,MATCH(O$4,'TD SOP+PROFORM MOD'!$B$2:$AD$2,0)+1,0),0)+IFERROR(VLOOKUP($A243,'TD SOP+PROFORM MOD'!$A$5:$AD$750,MATCH(O$2,'TD SOP+PROFORM MOD'!$B$2:$AD$2,0)+1,0),0)</f>
        <v>0</v>
      </c>
      <c r="P243" s="25">
        <f>IFERROR(VLOOKUP($A243,'TD SOP+PROFORM MOD'!$A$5:$AD$750,MATCH(P$4,'TD SOP+PROFORM MOD'!$B$2:$AD$2,0)+1,0),0)+IFERROR(VLOOKUP($A243,'TD SOP+PROFORM MOD'!$A$5:$AD$750,MATCH(P$2,'TD SOP+PROFORM MOD'!$B$2:$AD$2,0)+1,0),0)</f>
        <v>0</v>
      </c>
      <c r="Q243" s="26" t="str">
        <f t="shared" si="58"/>
        <v/>
      </c>
      <c r="R243" s="25">
        <f>IFERROR(VLOOKUP($A243,'TD SOP+PROFORM MOD'!$A$5:$AD$750,MATCH(R$4,'TD SOP+PROFORM MOD'!$B$2:$AD$2,0)+1,0),0)+IFERROR(VLOOKUP($A243,'TD SOP+PROFORM MOD'!$A$5:$AD$750,MATCH(R$2,'TD SOP+PROFORM MOD'!$B$2:$AD$2,0)+1,0),0)</f>
        <v>0</v>
      </c>
      <c r="S243" s="25">
        <f>IFERROR(VLOOKUP($A243,'TD SOP+PROFORM MOD'!$A$5:$AD$750,MATCH(S$4,'TD SOP+PROFORM MOD'!$B$2:$AD$2,0)+1,0),0)+IFERROR(VLOOKUP($A243,'TD SOP+PROFORM MOD'!$A$5:$AD$750,MATCH(S$2,'TD SOP+PROFORM MOD'!$B$2:$AD$2,0)+1,0),0)</f>
        <v>0</v>
      </c>
      <c r="T243" s="26" t="str">
        <f t="shared" si="59"/>
        <v/>
      </c>
      <c r="U243" s="25">
        <f>IFERROR(VLOOKUP($A243,'TD SOP+PROFORM MOD'!$A$5:$AD$750,MATCH(U$4,'TD SOP+PROFORM MOD'!$B$2:$AD$2,0)+1,0),0)+IFERROR(VLOOKUP($A243,'TD SOP+PROFORM MOD'!$A$5:$AD$750,MATCH(U$2,'TD SOP+PROFORM MOD'!$B$2:$AD$2,0)+1,0),0)</f>
        <v>0</v>
      </c>
      <c r="V243" s="25">
        <f>IFERROR(VLOOKUP($A243,'TD SOP+PROFORM MOD'!$A$5:$AD$750,MATCH(V$4,'TD SOP+PROFORM MOD'!$B$2:$AD$2,0)+1,0),0)+IFERROR(VLOOKUP($A243,'TD SOP+PROFORM MOD'!$A$5:$AD$750,MATCH(V$2,'TD SOP+PROFORM MOD'!$B$2:$AD$2,0)+1,0),0)</f>
        <v>0</v>
      </c>
      <c r="W243" s="26" t="str">
        <f t="shared" si="60"/>
        <v/>
      </c>
      <c r="X243" s="25">
        <f>IFERROR(VLOOKUP($A243,'TD SOP+PROFORM MOD'!$A$5:$AD$750,MATCH(X$4,'TD SOP+PROFORM MOD'!$B$2:$AD$2,0)+1,0),0)+IFERROR(VLOOKUP($A243,'TD SOP+PROFORM MOD'!$A$5:$AD$750,MATCH(X$2,'TD SOP+PROFORM MOD'!$B$2:$AD$2,0)+1,0),0)</f>
        <v>0</v>
      </c>
      <c r="Y243" s="25">
        <f>IFERROR(VLOOKUP($A243,'TD SOP+PROFORM MOD'!$A$5:$AD$750,MATCH(Y$4,'TD SOP+PROFORM MOD'!$B$2:$AD$2,0)+1,0),0)+IFERROR(VLOOKUP($A243,'TD SOP+PROFORM MOD'!$A$5:$AD$750,MATCH(Y$2,'TD SOP+PROFORM MOD'!$B$2:$AD$2,0)+1,0),0)</f>
        <v>0</v>
      </c>
      <c r="Z243" s="26" t="str">
        <f t="shared" si="61"/>
        <v/>
      </c>
      <c r="AA243" s="25">
        <f>IFERROR(VLOOKUP($A243,'TD SOP+PROFORM MOD'!$A$5:$AD$750,MATCH(AA$4,'TD SOP+PROFORM MOD'!$B$2:$AD$2,0)+1,0),0)+IFERROR(VLOOKUP($A243,'TD SOP+PROFORM MOD'!$A$5:$AD$750,MATCH(AA$2,'TD SOP+PROFORM MOD'!$B$2:$AD$2,0)+1,0),0)</f>
        <v>0</v>
      </c>
      <c r="AB243" s="25">
        <f>IFERROR(VLOOKUP($A243,'TD SOP+PROFORM MOD'!$A$5:$AD$750,MATCH(AB$4,'TD SOP+PROFORM MOD'!$B$2:$AD$2,0)+1,0),0)+IFERROR(VLOOKUP($A243,'TD SOP+PROFORM MOD'!$A$5:$AD$750,MATCH(AB$2,'TD SOP+PROFORM MOD'!$B$2:$AD$2,0)+1,0),0)</f>
        <v>0</v>
      </c>
      <c r="AC243" s="26" t="str">
        <f t="shared" si="62"/>
        <v/>
      </c>
      <c r="AD243" s="25">
        <f>IFERROR(VLOOKUP($A243,'TD SOP+PROFORM MOD'!$A$5:$AD$750,MATCH(AD$4,'TD SOP+PROFORM MOD'!$B$2:$AD$2,0)+1,0),0)+IFERROR(VLOOKUP($A243,'TD SOP+PROFORM MOD'!$A$5:$AD$750,MATCH(AD$2,'TD SOP+PROFORM MOD'!$B$2:$AD$2,0)+1,0),0)</f>
        <v>0</v>
      </c>
      <c r="AE243" s="25">
        <f>IFERROR(VLOOKUP($A243,'TD SOP+PROFORM MOD'!$A$5:$AD$750,MATCH(AE$4,'TD SOP+PROFORM MOD'!$B$2:$AD$2,0)+1,0),0)+IFERROR(VLOOKUP($A243,'TD SOP+PROFORM MOD'!$A$5:$AD$750,MATCH(AE$2,'TD SOP+PROFORM MOD'!$B$2:$AD$2,0)+1,0),0)</f>
        <v>0</v>
      </c>
      <c r="AF243" s="26" t="str">
        <f t="shared" si="63"/>
        <v/>
      </c>
      <c r="AG243" s="25">
        <f>IFERROR(VLOOKUP($A243,'TD SOP+PROFORM MOD'!$A$5:$AD$750,MATCH(AG$4,'TD SOP+PROFORM MOD'!$B$2:$AD$2,0)+1,0),0)+IFERROR(VLOOKUP($A243,'TD SOP+PROFORM MOD'!$A$5:$AD$750,MATCH(AG$2,'TD SOP+PROFORM MOD'!$B$2:$AD$2,0)+1,0),0)</f>
        <v>0</v>
      </c>
      <c r="AH243" s="25">
        <f>IFERROR(VLOOKUP($A243,'TD SOP+PROFORM MOD'!$A$5:$AD$750,MATCH(AH$4,'TD SOP+PROFORM MOD'!$B$2:$AD$2,0)+1,0),0)+IFERROR(VLOOKUP($A243,'TD SOP+PROFORM MOD'!$A$5:$AD$750,MATCH(AH$2,'TD SOP+PROFORM MOD'!$B$2:$AD$2,0)+1,0),0)</f>
        <v>0</v>
      </c>
      <c r="AI243" s="26" t="str">
        <f t="shared" si="64"/>
        <v/>
      </c>
      <c r="AJ243" s="25">
        <f>IFERROR(VLOOKUP($A243,'TD SOP+PROFORM MOD'!$A$5:$AD$750,MATCH(AJ$4,'TD SOP+PROFORM MOD'!$B$2:$AD$2,0)+1,0),0)+IFERROR(VLOOKUP($A243,'TD SOP+PROFORM MOD'!$A$5:$AD$750,MATCH(AJ$2,'TD SOP+PROFORM MOD'!$B$2:$AD$2,0)+1,0),0)</f>
        <v>0</v>
      </c>
      <c r="AK243" s="25">
        <f>IFERROR(VLOOKUP($A243,'TD SOP+PROFORM MOD'!$A$5:$AD$750,MATCH(AK$4,'TD SOP+PROFORM MOD'!$B$2:$AD$2,0)+1,0),0)+IFERROR(VLOOKUP($A243,'TD SOP+PROFORM MOD'!$A$5:$AD$750,MATCH(AK$2,'TD SOP+PROFORM MOD'!$B$2:$AD$2,0)+1,0),0)</f>
        <v>0</v>
      </c>
      <c r="AL243" s="26" t="str">
        <f t="shared" si="65"/>
        <v/>
      </c>
      <c r="AM243" s="25">
        <f t="shared" si="67"/>
        <v>0</v>
      </c>
      <c r="AN243" s="25">
        <f t="shared" si="67"/>
        <v>0</v>
      </c>
      <c r="AO243" s="26" t="str">
        <f t="shared" si="66"/>
        <v/>
      </c>
      <c r="AR243" s="25">
        <f>SUMIF('B&amp;S YTD LFY'!B:B,"="&amp;A243,'B&amp;S YTD LFY'!C:C)</f>
        <v>0</v>
      </c>
      <c r="AS243" s="25">
        <f t="shared" si="68"/>
        <v>0</v>
      </c>
      <c r="AT243" s="25"/>
    </row>
    <row r="244" spans="1:46" x14ac:dyDescent="0.35">
      <c r="A244" s="24">
        <f>IF(AND('TD SOP+PROFORM MOD'!A241&lt;&gt;"",'TD SOP+PROFORM MOD'!A241&lt;&gt;"TOTAL"),'TD SOP+PROFORM MOD'!A241,0)</f>
        <v>0</v>
      </c>
      <c r="C244" s="25" t="str">
        <f>IFERROR(VLOOKUP($A244,'TD SOP+PROFORM MOD'!$A$5:$AD$750,MATCH(C$4,'TD SOP+PROFORM MOD'!$B$2:$AT$2,0)+1,0),"")</f>
        <v/>
      </c>
      <c r="D244" s="25" t="str">
        <f>IFERROR(VLOOKUP($A244,'TD SOP+PROFORM MOD'!$A$5:$AD$750,MATCH(D$4,'TD SOP+PROFORM MOD'!$B$2:$AT$2,0)+1,0),"")</f>
        <v/>
      </c>
      <c r="E244" s="26" t="str">
        <f t="shared" si="54"/>
        <v/>
      </c>
      <c r="F244" s="25" t="str">
        <f>IFERROR(VLOOKUP($A244,'TD SOP+PROFORM MOD'!$A$5:$AD$750,MATCH(F$4,'TD SOP+PROFORM MOD'!$B$2:$AT$2,0)+1,0),"")</f>
        <v/>
      </c>
      <c r="G244" s="25" t="str">
        <f>IFERROR(VLOOKUP($A244,'TD SOP+PROFORM MOD'!$A$5:$AD$750,MATCH(G$4,'TD SOP+PROFORM MOD'!$B$2:$AT$2,0)+1,0),"")</f>
        <v/>
      </c>
      <c r="H244" s="26" t="str">
        <f t="shared" si="55"/>
        <v/>
      </c>
      <c r="I244" s="25" t="str">
        <f>IFERROR(VLOOKUP($A244,'TD SOP+PROFORM MOD'!$A$5:$AD$750,MATCH(I$4,'TD SOP+PROFORM MOD'!$B$2:$AT$2,0)+1,0),"")</f>
        <v/>
      </c>
      <c r="J244" s="25" t="str">
        <f>IFERROR(VLOOKUP($A244,'TD SOP+PROFORM MOD'!$A$5:$AD$750,MATCH(J$4,'TD SOP+PROFORM MOD'!$B$2:$AT$2,0)+1,0),"")</f>
        <v/>
      </c>
      <c r="K244" s="26" t="str">
        <f t="shared" si="56"/>
        <v/>
      </c>
      <c r="L244" s="25" t="str">
        <f>IFERROR(VLOOKUP($A244,'TD SOP+PROFORM MOD'!$A$5:$AD$750,MATCH(L$4,'TD SOP+PROFORM MOD'!$B$2:$AT$2,0)+1,0),"")</f>
        <v/>
      </c>
      <c r="M244" s="25" t="str">
        <f>IFERROR(VLOOKUP($A244,'TD SOP+PROFORM MOD'!$A$5:$AD$750,MATCH(M$4,'TD SOP+PROFORM MOD'!$B$2:$AT$2,0)+1,0),"")</f>
        <v/>
      </c>
      <c r="N244" s="26" t="str">
        <f t="shared" si="57"/>
        <v/>
      </c>
      <c r="O244" s="25">
        <f>IFERROR(VLOOKUP($A244,'TD SOP+PROFORM MOD'!$A$5:$AD$750,MATCH(O$4,'TD SOP+PROFORM MOD'!$B$2:$AD$2,0)+1,0),0)+IFERROR(VLOOKUP($A244,'TD SOP+PROFORM MOD'!$A$5:$AD$750,MATCH(O$2,'TD SOP+PROFORM MOD'!$B$2:$AD$2,0)+1,0),0)</f>
        <v>0</v>
      </c>
      <c r="P244" s="25">
        <f>IFERROR(VLOOKUP($A244,'TD SOP+PROFORM MOD'!$A$5:$AD$750,MATCH(P$4,'TD SOP+PROFORM MOD'!$B$2:$AD$2,0)+1,0),0)+IFERROR(VLOOKUP($A244,'TD SOP+PROFORM MOD'!$A$5:$AD$750,MATCH(P$2,'TD SOP+PROFORM MOD'!$B$2:$AD$2,0)+1,0),0)</f>
        <v>0</v>
      </c>
      <c r="Q244" s="26" t="str">
        <f t="shared" si="58"/>
        <v/>
      </c>
      <c r="R244" s="25">
        <f>IFERROR(VLOOKUP($A244,'TD SOP+PROFORM MOD'!$A$5:$AD$750,MATCH(R$4,'TD SOP+PROFORM MOD'!$B$2:$AD$2,0)+1,0),0)+IFERROR(VLOOKUP($A244,'TD SOP+PROFORM MOD'!$A$5:$AD$750,MATCH(R$2,'TD SOP+PROFORM MOD'!$B$2:$AD$2,0)+1,0),0)</f>
        <v>0</v>
      </c>
      <c r="S244" s="25">
        <f>IFERROR(VLOOKUP($A244,'TD SOP+PROFORM MOD'!$A$5:$AD$750,MATCH(S$4,'TD SOP+PROFORM MOD'!$B$2:$AD$2,0)+1,0),0)+IFERROR(VLOOKUP($A244,'TD SOP+PROFORM MOD'!$A$5:$AD$750,MATCH(S$2,'TD SOP+PROFORM MOD'!$B$2:$AD$2,0)+1,0),0)</f>
        <v>0</v>
      </c>
      <c r="T244" s="26" t="str">
        <f t="shared" si="59"/>
        <v/>
      </c>
      <c r="U244" s="25">
        <f>IFERROR(VLOOKUP($A244,'TD SOP+PROFORM MOD'!$A$5:$AD$750,MATCH(U$4,'TD SOP+PROFORM MOD'!$B$2:$AD$2,0)+1,0),0)+IFERROR(VLOOKUP($A244,'TD SOP+PROFORM MOD'!$A$5:$AD$750,MATCH(U$2,'TD SOP+PROFORM MOD'!$B$2:$AD$2,0)+1,0),0)</f>
        <v>0</v>
      </c>
      <c r="V244" s="25">
        <f>IFERROR(VLOOKUP($A244,'TD SOP+PROFORM MOD'!$A$5:$AD$750,MATCH(V$4,'TD SOP+PROFORM MOD'!$B$2:$AD$2,0)+1,0),0)+IFERROR(VLOOKUP($A244,'TD SOP+PROFORM MOD'!$A$5:$AD$750,MATCH(V$2,'TD SOP+PROFORM MOD'!$B$2:$AD$2,0)+1,0),0)</f>
        <v>0</v>
      </c>
      <c r="W244" s="26" t="str">
        <f t="shared" si="60"/>
        <v/>
      </c>
      <c r="X244" s="25">
        <f>IFERROR(VLOOKUP($A244,'TD SOP+PROFORM MOD'!$A$5:$AD$750,MATCH(X$4,'TD SOP+PROFORM MOD'!$B$2:$AD$2,0)+1,0),0)+IFERROR(VLOOKUP($A244,'TD SOP+PROFORM MOD'!$A$5:$AD$750,MATCH(X$2,'TD SOP+PROFORM MOD'!$B$2:$AD$2,0)+1,0),0)</f>
        <v>0</v>
      </c>
      <c r="Y244" s="25">
        <f>IFERROR(VLOOKUP($A244,'TD SOP+PROFORM MOD'!$A$5:$AD$750,MATCH(Y$4,'TD SOP+PROFORM MOD'!$B$2:$AD$2,0)+1,0),0)+IFERROR(VLOOKUP($A244,'TD SOP+PROFORM MOD'!$A$5:$AD$750,MATCH(Y$2,'TD SOP+PROFORM MOD'!$B$2:$AD$2,0)+1,0),0)</f>
        <v>0</v>
      </c>
      <c r="Z244" s="26" t="str">
        <f t="shared" si="61"/>
        <v/>
      </c>
      <c r="AA244" s="25">
        <f>IFERROR(VLOOKUP($A244,'TD SOP+PROFORM MOD'!$A$5:$AD$750,MATCH(AA$4,'TD SOP+PROFORM MOD'!$B$2:$AD$2,0)+1,0),0)+IFERROR(VLOOKUP($A244,'TD SOP+PROFORM MOD'!$A$5:$AD$750,MATCH(AA$2,'TD SOP+PROFORM MOD'!$B$2:$AD$2,0)+1,0),0)</f>
        <v>0</v>
      </c>
      <c r="AB244" s="25">
        <f>IFERROR(VLOOKUP($A244,'TD SOP+PROFORM MOD'!$A$5:$AD$750,MATCH(AB$4,'TD SOP+PROFORM MOD'!$B$2:$AD$2,0)+1,0),0)+IFERROR(VLOOKUP($A244,'TD SOP+PROFORM MOD'!$A$5:$AD$750,MATCH(AB$2,'TD SOP+PROFORM MOD'!$B$2:$AD$2,0)+1,0),0)</f>
        <v>0</v>
      </c>
      <c r="AC244" s="26" t="str">
        <f t="shared" si="62"/>
        <v/>
      </c>
      <c r="AD244" s="25">
        <f>IFERROR(VLOOKUP($A244,'TD SOP+PROFORM MOD'!$A$5:$AD$750,MATCH(AD$4,'TD SOP+PROFORM MOD'!$B$2:$AD$2,0)+1,0),0)+IFERROR(VLOOKUP($A244,'TD SOP+PROFORM MOD'!$A$5:$AD$750,MATCH(AD$2,'TD SOP+PROFORM MOD'!$B$2:$AD$2,0)+1,0),0)</f>
        <v>0</v>
      </c>
      <c r="AE244" s="25">
        <f>IFERROR(VLOOKUP($A244,'TD SOP+PROFORM MOD'!$A$5:$AD$750,MATCH(AE$4,'TD SOP+PROFORM MOD'!$B$2:$AD$2,0)+1,0),0)+IFERROR(VLOOKUP($A244,'TD SOP+PROFORM MOD'!$A$5:$AD$750,MATCH(AE$2,'TD SOP+PROFORM MOD'!$B$2:$AD$2,0)+1,0),0)</f>
        <v>0</v>
      </c>
      <c r="AF244" s="26" t="str">
        <f t="shared" si="63"/>
        <v/>
      </c>
      <c r="AG244" s="25">
        <f>IFERROR(VLOOKUP($A244,'TD SOP+PROFORM MOD'!$A$5:$AD$750,MATCH(AG$4,'TD SOP+PROFORM MOD'!$B$2:$AD$2,0)+1,0),0)+IFERROR(VLOOKUP($A244,'TD SOP+PROFORM MOD'!$A$5:$AD$750,MATCH(AG$2,'TD SOP+PROFORM MOD'!$B$2:$AD$2,0)+1,0),0)</f>
        <v>0</v>
      </c>
      <c r="AH244" s="25">
        <f>IFERROR(VLOOKUP($A244,'TD SOP+PROFORM MOD'!$A$5:$AD$750,MATCH(AH$4,'TD SOP+PROFORM MOD'!$B$2:$AD$2,0)+1,0),0)+IFERROR(VLOOKUP($A244,'TD SOP+PROFORM MOD'!$A$5:$AD$750,MATCH(AH$2,'TD SOP+PROFORM MOD'!$B$2:$AD$2,0)+1,0),0)</f>
        <v>0</v>
      </c>
      <c r="AI244" s="26" t="str">
        <f t="shared" si="64"/>
        <v/>
      </c>
      <c r="AJ244" s="25">
        <f>IFERROR(VLOOKUP($A244,'TD SOP+PROFORM MOD'!$A$5:$AD$750,MATCH(AJ$4,'TD SOP+PROFORM MOD'!$B$2:$AD$2,0)+1,0),0)+IFERROR(VLOOKUP($A244,'TD SOP+PROFORM MOD'!$A$5:$AD$750,MATCH(AJ$2,'TD SOP+PROFORM MOD'!$B$2:$AD$2,0)+1,0),0)</f>
        <v>0</v>
      </c>
      <c r="AK244" s="25">
        <f>IFERROR(VLOOKUP($A244,'TD SOP+PROFORM MOD'!$A$5:$AD$750,MATCH(AK$4,'TD SOP+PROFORM MOD'!$B$2:$AD$2,0)+1,0),0)+IFERROR(VLOOKUP($A244,'TD SOP+PROFORM MOD'!$A$5:$AD$750,MATCH(AK$2,'TD SOP+PROFORM MOD'!$B$2:$AD$2,0)+1,0),0)</f>
        <v>0</v>
      </c>
      <c r="AL244" s="26" t="str">
        <f t="shared" si="65"/>
        <v/>
      </c>
      <c r="AM244" s="25">
        <f t="shared" si="67"/>
        <v>0</v>
      </c>
      <c r="AN244" s="25">
        <f t="shared" si="67"/>
        <v>0</v>
      </c>
      <c r="AO244" s="26" t="str">
        <f t="shared" si="66"/>
        <v/>
      </c>
      <c r="AR244" s="25">
        <f>SUMIF('B&amp;S YTD LFY'!B:B,"="&amp;A244,'B&amp;S YTD LFY'!C:C)</f>
        <v>0</v>
      </c>
      <c r="AS244" s="25">
        <f t="shared" si="68"/>
        <v>0</v>
      </c>
      <c r="AT244" s="25"/>
    </row>
    <row r="245" spans="1:46" x14ac:dyDescent="0.35">
      <c r="A245" s="24">
        <f>IF(AND('TD SOP+PROFORM MOD'!A242&lt;&gt;"",'TD SOP+PROFORM MOD'!A242&lt;&gt;"TOTAL"),'TD SOP+PROFORM MOD'!A242,0)</f>
        <v>0</v>
      </c>
      <c r="C245" s="25" t="str">
        <f>IFERROR(VLOOKUP($A245,'TD SOP+PROFORM MOD'!$A$5:$AD$750,MATCH(C$4,'TD SOP+PROFORM MOD'!$B$2:$AT$2,0)+1,0),"")</f>
        <v/>
      </c>
      <c r="D245" s="25" t="str">
        <f>IFERROR(VLOOKUP($A245,'TD SOP+PROFORM MOD'!$A$5:$AD$750,MATCH(D$4,'TD SOP+PROFORM MOD'!$B$2:$AT$2,0)+1,0),"")</f>
        <v/>
      </c>
      <c r="E245" s="26" t="str">
        <f t="shared" si="54"/>
        <v/>
      </c>
      <c r="F245" s="25" t="str">
        <f>IFERROR(VLOOKUP($A245,'TD SOP+PROFORM MOD'!$A$5:$AD$750,MATCH(F$4,'TD SOP+PROFORM MOD'!$B$2:$AT$2,0)+1,0),"")</f>
        <v/>
      </c>
      <c r="G245" s="25" t="str">
        <f>IFERROR(VLOOKUP($A245,'TD SOP+PROFORM MOD'!$A$5:$AD$750,MATCH(G$4,'TD SOP+PROFORM MOD'!$B$2:$AT$2,0)+1,0),"")</f>
        <v/>
      </c>
      <c r="H245" s="26" t="str">
        <f t="shared" si="55"/>
        <v/>
      </c>
      <c r="I245" s="25" t="str">
        <f>IFERROR(VLOOKUP($A245,'TD SOP+PROFORM MOD'!$A$5:$AD$750,MATCH(I$4,'TD SOP+PROFORM MOD'!$B$2:$AT$2,0)+1,0),"")</f>
        <v/>
      </c>
      <c r="J245" s="25" t="str">
        <f>IFERROR(VLOOKUP($A245,'TD SOP+PROFORM MOD'!$A$5:$AD$750,MATCH(J$4,'TD SOP+PROFORM MOD'!$B$2:$AT$2,0)+1,0),"")</f>
        <v/>
      </c>
      <c r="K245" s="26" t="str">
        <f t="shared" si="56"/>
        <v/>
      </c>
      <c r="L245" s="25" t="str">
        <f>IFERROR(VLOOKUP($A245,'TD SOP+PROFORM MOD'!$A$5:$AD$750,MATCH(L$4,'TD SOP+PROFORM MOD'!$B$2:$AT$2,0)+1,0),"")</f>
        <v/>
      </c>
      <c r="M245" s="25" t="str">
        <f>IFERROR(VLOOKUP($A245,'TD SOP+PROFORM MOD'!$A$5:$AD$750,MATCH(M$4,'TD SOP+PROFORM MOD'!$B$2:$AT$2,0)+1,0),"")</f>
        <v/>
      </c>
      <c r="N245" s="26" t="str">
        <f t="shared" si="57"/>
        <v/>
      </c>
      <c r="O245" s="25">
        <f>IFERROR(VLOOKUP($A245,'TD SOP+PROFORM MOD'!$A$5:$AD$750,MATCH(O$4,'TD SOP+PROFORM MOD'!$B$2:$AD$2,0)+1,0),0)+IFERROR(VLOOKUP($A245,'TD SOP+PROFORM MOD'!$A$5:$AD$750,MATCH(O$2,'TD SOP+PROFORM MOD'!$B$2:$AD$2,0)+1,0),0)</f>
        <v>0</v>
      </c>
      <c r="P245" s="25">
        <f>IFERROR(VLOOKUP($A245,'TD SOP+PROFORM MOD'!$A$5:$AD$750,MATCH(P$4,'TD SOP+PROFORM MOD'!$B$2:$AD$2,0)+1,0),0)+IFERROR(VLOOKUP($A245,'TD SOP+PROFORM MOD'!$A$5:$AD$750,MATCH(P$2,'TD SOP+PROFORM MOD'!$B$2:$AD$2,0)+1,0),0)</f>
        <v>0</v>
      </c>
      <c r="Q245" s="26" t="str">
        <f t="shared" si="58"/>
        <v/>
      </c>
      <c r="R245" s="25">
        <f>IFERROR(VLOOKUP($A245,'TD SOP+PROFORM MOD'!$A$5:$AD$750,MATCH(R$4,'TD SOP+PROFORM MOD'!$B$2:$AD$2,0)+1,0),0)+IFERROR(VLOOKUP($A245,'TD SOP+PROFORM MOD'!$A$5:$AD$750,MATCH(R$2,'TD SOP+PROFORM MOD'!$B$2:$AD$2,0)+1,0),0)</f>
        <v>0</v>
      </c>
      <c r="S245" s="25">
        <f>IFERROR(VLOOKUP($A245,'TD SOP+PROFORM MOD'!$A$5:$AD$750,MATCH(S$4,'TD SOP+PROFORM MOD'!$B$2:$AD$2,0)+1,0),0)+IFERROR(VLOOKUP($A245,'TD SOP+PROFORM MOD'!$A$5:$AD$750,MATCH(S$2,'TD SOP+PROFORM MOD'!$B$2:$AD$2,0)+1,0),0)</f>
        <v>0</v>
      </c>
      <c r="T245" s="26" t="str">
        <f t="shared" si="59"/>
        <v/>
      </c>
      <c r="U245" s="25">
        <f>IFERROR(VLOOKUP($A245,'TD SOP+PROFORM MOD'!$A$5:$AD$750,MATCH(U$4,'TD SOP+PROFORM MOD'!$B$2:$AD$2,0)+1,0),0)+IFERROR(VLOOKUP($A245,'TD SOP+PROFORM MOD'!$A$5:$AD$750,MATCH(U$2,'TD SOP+PROFORM MOD'!$B$2:$AD$2,0)+1,0),0)</f>
        <v>0</v>
      </c>
      <c r="V245" s="25">
        <f>IFERROR(VLOOKUP($A245,'TD SOP+PROFORM MOD'!$A$5:$AD$750,MATCH(V$4,'TD SOP+PROFORM MOD'!$B$2:$AD$2,0)+1,0),0)+IFERROR(VLOOKUP($A245,'TD SOP+PROFORM MOD'!$A$5:$AD$750,MATCH(V$2,'TD SOP+PROFORM MOD'!$B$2:$AD$2,0)+1,0),0)</f>
        <v>0</v>
      </c>
      <c r="W245" s="26" t="str">
        <f t="shared" si="60"/>
        <v/>
      </c>
      <c r="X245" s="25">
        <f>IFERROR(VLOOKUP($A245,'TD SOP+PROFORM MOD'!$A$5:$AD$750,MATCH(X$4,'TD SOP+PROFORM MOD'!$B$2:$AD$2,0)+1,0),0)+IFERROR(VLOOKUP($A245,'TD SOP+PROFORM MOD'!$A$5:$AD$750,MATCH(X$2,'TD SOP+PROFORM MOD'!$B$2:$AD$2,0)+1,0),0)</f>
        <v>0</v>
      </c>
      <c r="Y245" s="25">
        <f>IFERROR(VLOOKUP($A245,'TD SOP+PROFORM MOD'!$A$5:$AD$750,MATCH(Y$4,'TD SOP+PROFORM MOD'!$B$2:$AD$2,0)+1,0),0)+IFERROR(VLOOKUP($A245,'TD SOP+PROFORM MOD'!$A$5:$AD$750,MATCH(Y$2,'TD SOP+PROFORM MOD'!$B$2:$AD$2,0)+1,0),0)</f>
        <v>0</v>
      </c>
      <c r="Z245" s="26" t="str">
        <f t="shared" si="61"/>
        <v/>
      </c>
      <c r="AA245" s="25">
        <f>IFERROR(VLOOKUP($A245,'TD SOP+PROFORM MOD'!$A$5:$AD$750,MATCH(AA$4,'TD SOP+PROFORM MOD'!$B$2:$AD$2,0)+1,0),0)+IFERROR(VLOOKUP($A245,'TD SOP+PROFORM MOD'!$A$5:$AD$750,MATCH(AA$2,'TD SOP+PROFORM MOD'!$B$2:$AD$2,0)+1,0),0)</f>
        <v>0</v>
      </c>
      <c r="AB245" s="25">
        <f>IFERROR(VLOOKUP($A245,'TD SOP+PROFORM MOD'!$A$5:$AD$750,MATCH(AB$4,'TD SOP+PROFORM MOD'!$B$2:$AD$2,0)+1,0),0)+IFERROR(VLOOKUP($A245,'TD SOP+PROFORM MOD'!$A$5:$AD$750,MATCH(AB$2,'TD SOP+PROFORM MOD'!$B$2:$AD$2,0)+1,0),0)</f>
        <v>0</v>
      </c>
      <c r="AC245" s="26" t="str">
        <f t="shared" si="62"/>
        <v/>
      </c>
      <c r="AD245" s="25">
        <f>IFERROR(VLOOKUP($A245,'TD SOP+PROFORM MOD'!$A$5:$AD$750,MATCH(AD$4,'TD SOP+PROFORM MOD'!$B$2:$AD$2,0)+1,0),0)+IFERROR(VLOOKUP($A245,'TD SOP+PROFORM MOD'!$A$5:$AD$750,MATCH(AD$2,'TD SOP+PROFORM MOD'!$B$2:$AD$2,0)+1,0),0)</f>
        <v>0</v>
      </c>
      <c r="AE245" s="25">
        <f>IFERROR(VLOOKUP($A245,'TD SOP+PROFORM MOD'!$A$5:$AD$750,MATCH(AE$4,'TD SOP+PROFORM MOD'!$B$2:$AD$2,0)+1,0),0)+IFERROR(VLOOKUP($A245,'TD SOP+PROFORM MOD'!$A$5:$AD$750,MATCH(AE$2,'TD SOP+PROFORM MOD'!$B$2:$AD$2,0)+1,0),0)</f>
        <v>0</v>
      </c>
      <c r="AF245" s="26" t="str">
        <f t="shared" si="63"/>
        <v/>
      </c>
      <c r="AG245" s="25">
        <f>IFERROR(VLOOKUP($A245,'TD SOP+PROFORM MOD'!$A$5:$AD$750,MATCH(AG$4,'TD SOP+PROFORM MOD'!$B$2:$AD$2,0)+1,0),0)+IFERROR(VLOOKUP($A245,'TD SOP+PROFORM MOD'!$A$5:$AD$750,MATCH(AG$2,'TD SOP+PROFORM MOD'!$B$2:$AD$2,0)+1,0),0)</f>
        <v>0</v>
      </c>
      <c r="AH245" s="25">
        <f>IFERROR(VLOOKUP($A245,'TD SOP+PROFORM MOD'!$A$5:$AD$750,MATCH(AH$4,'TD SOP+PROFORM MOD'!$B$2:$AD$2,0)+1,0),0)+IFERROR(VLOOKUP($A245,'TD SOP+PROFORM MOD'!$A$5:$AD$750,MATCH(AH$2,'TD SOP+PROFORM MOD'!$B$2:$AD$2,0)+1,0),0)</f>
        <v>0</v>
      </c>
      <c r="AI245" s="26" t="str">
        <f t="shared" si="64"/>
        <v/>
      </c>
      <c r="AJ245" s="25">
        <f>IFERROR(VLOOKUP($A245,'TD SOP+PROFORM MOD'!$A$5:$AD$750,MATCH(AJ$4,'TD SOP+PROFORM MOD'!$B$2:$AD$2,0)+1,0),0)+IFERROR(VLOOKUP($A245,'TD SOP+PROFORM MOD'!$A$5:$AD$750,MATCH(AJ$2,'TD SOP+PROFORM MOD'!$B$2:$AD$2,0)+1,0),0)</f>
        <v>0</v>
      </c>
      <c r="AK245" s="25">
        <f>IFERROR(VLOOKUP($A245,'TD SOP+PROFORM MOD'!$A$5:$AD$750,MATCH(AK$4,'TD SOP+PROFORM MOD'!$B$2:$AD$2,0)+1,0),0)+IFERROR(VLOOKUP($A245,'TD SOP+PROFORM MOD'!$A$5:$AD$750,MATCH(AK$2,'TD SOP+PROFORM MOD'!$B$2:$AD$2,0)+1,0),0)</f>
        <v>0</v>
      </c>
      <c r="AL245" s="26" t="str">
        <f t="shared" si="65"/>
        <v/>
      </c>
      <c r="AM245" s="25">
        <f t="shared" si="67"/>
        <v>0</v>
      </c>
      <c r="AN245" s="25">
        <f t="shared" si="67"/>
        <v>0</v>
      </c>
      <c r="AO245" s="26" t="str">
        <f t="shared" si="66"/>
        <v/>
      </c>
      <c r="AR245" s="25">
        <f>SUMIF('B&amp;S YTD LFY'!B:B,"="&amp;A245,'B&amp;S YTD LFY'!C:C)</f>
        <v>0</v>
      </c>
      <c r="AS245" s="25">
        <f t="shared" si="68"/>
        <v>0</v>
      </c>
      <c r="AT245" s="25"/>
    </row>
    <row r="246" spans="1:46" x14ac:dyDescent="0.35">
      <c r="A246" s="24">
        <f>IF(AND('TD SOP+PROFORM MOD'!A243&lt;&gt;"",'TD SOP+PROFORM MOD'!A243&lt;&gt;"TOTAL"),'TD SOP+PROFORM MOD'!A243,0)</f>
        <v>0</v>
      </c>
      <c r="C246" s="25" t="str">
        <f>IFERROR(VLOOKUP($A246,'TD SOP+PROFORM MOD'!$A$5:$AD$750,MATCH(C$4,'TD SOP+PROFORM MOD'!$B$2:$AT$2,0)+1,0),"")</f>
        <v/>
      </c>
      <c r="D246" s="25" t="str">
        <f>IFERROR(VLOOKUP($A246,'TD SOP+PROFORM MOD'!$A$5:$AD$750,MATCH(D$4,'TD SOP+PROFORM MOD'!$B$2:$AT$2,0)+1,0),"")</f>
        <v/>
      </c>
      <c r="E246" s="26" t="str">
        <f t="shared" si="54"/>
        <v/>
      </c>
      <c r="F246" s="25" t="str">
        <f>IFERROR(VLOOKUP($A246,'TD SOP+PROFORM MOD'!$A$5:$AD$750,MATCH(F$4,'TD SOP+PROFORM MOD'!$B$2:$AT$2,0)+1,0),"")</f>
        <v/>
      </c>
      <c r="G246" s="25" t="str">
        <f>IFERROR(VLOOKUP($A246,'TD SOP+PROFORM MOD'!$A$5:$AD$750,MATCH(G$4,'TD SOP+PROFORM MOD'!$B$2:$AT$2,0)+1,0),"")</f>
        <v/>
      </c>
      <c r="H246" s="26" t="str">
        <f t="shared" si="55"/>
        <v/>
      </c>
      <c r="I246" s="25" t="str">
        <f>IFERROR(VLOOKUP($A246,'TD SOP+PROFORM MOD'!$A$5:$AD$750,MATCH(I$4,'TD SOP+PROFORM MOD'!$B$2:$AT$2,0)+1,0),"")</f>
        <v/>
      </c>
      <c r="J246" s="25" t="str">
        <f>IFERROR(VLOOKUP($A246,'TD SOP+PROFORM MOD'!$A$5:$AD$750,MATCH(J$4,'TD SOP+PROFORM MOD'!$B$2:$AT$2,0)+1,0),"")</f>
        <v/>
      </c>
      <c r="K246" s="26" t="str">
        <f t="shared" si="56"/>
        <v/>
      </c>
      <c r="L246" s="25" t="str">
        <f>IFERROR(VLOOKUP($A246,'TD SOP+PROFORM MOD'!$A$5:$AD$750,MATCH(L$4,'TD SOP+PROFORM MOD'!$B$2:$AT$2,0)+1,0),"")</f>
        <v/>
      </c>
      <c r="M246" s="25" t="str">
        <f>IFERROR(VLOOKUP($A246,'TD SOP+PROFORM MOD'!$A$5:$AD$750,MATCH(M$4,'TD SOP+PROFORM MOD'!$B$2:$AT$2,0)+1,0),"")</f>
        <v/>
      </c>
      <c r="N246" s="26" t="str">
        <f t="shared" si="57"/>
        <v/>
      </c>
      <c r="O246" s="25">
        <f>IFERROR(VLOOKUP($A246,'TD SOP+PROFORM MOD'!$A$5:$AD$750,MATCH(O$4,'TD SOP+PROFORM MOD'!$B$2:$AD$2,0)+1,0),0)+IFERROR(VLOOKUP($A246,'TD SOP+PROFORM MOD'!$A$5:$AD$750,MATCH(O$2,'TD SOP+PROFORM MOD'!$B$2:$AD$2,0)+1,0),0)</f>
        <v>0</v>
      </c>
      <c r="P246" s="25">
        <f>IFERROR(VLOOKUP($A246,'TD SOP+PROFORM MOD'!$A$5:$AD$750,MATCH(P$4,'TD SOP+PROFORM MOD'!$B$2:$AD$2,0)+1,0),0)+IFERROR(VLOOKUP($A246,'TD SOP+PROFORM MOD'!$A$5:$AD$750,MATCH(P$2,'TD SOP+PROFORM MOD'!$B$2:$AD$2,0)+1,0),0)</f>
        <v>0</v>
      </c>
      <c r="Q246" s="26" t="str">
        <f t="shared" si="58"/>
        <v/>
      </c>
      <c r="R246" s="25">
        <f>IFERROR(VLOOKUP($A246,'TD SOP+PROFORM MOD'!$A$5:$AD$750,MATCH(R$4,'TD SOP+PROFORM MOD'!$B$2:$AD$2,0)+1,0),0)+IFERROR(VLOOKUP($A246,'TD SOP+PROFORM MOD'!$A$5:$AD$750,MATCH(R$2,'TD SOP+PROFORM MOD'!$B$2:$AD$2,0)+1,0),0)</f>
        <v>0</v>
      </c>
      <c r="S246" s="25">
        <f>IFERROR(VLOOKUP($A246,'TD SOP+PROFORM MOD'!$A$5:$AD$750,MATCH(S$4,'TD SOP+PROFORM MOD'!$B$2:$AD$2,0)+1,0),0)+IFERROR(VLOOKUP($A246,'TD SOP+PROFORM MOD'!$A$5:$AD$750,MATCH(S$2,'TD SOP+PROFORM MOD'!$B$2:$AD$2,0)+1,0),0)</f>
        <v>0</v>
      </c>
      <c r="T246" s="26" t="str">
        <f t="shared" si="59"/>
        <v/>
      </c>
      <c r="U246" s="25">
        <f>IFERROR(VLOOKUP($A246,'TD SOP+PROFORM MOD'!$A$5:$AD$750,MATCH(U$4,'TD SOP+PROFORM MOD'!$B$2:$AD$2,0)+1,0),0)+IFERROR(VLOOKUP($A246,'TD SOP+PROFORM MOD'!$A$5:$AD$750,MATCH(U$2,'TD SOP+PROFORM MOD'!$B$2:$AD$2,0)+1,0),0)</f>
        <v>0</v>
      </c>
      <c r="V246" s="25">
        <f>IFERROR(VLOOKUP($A246,'TD SOP+PROFORM MOD'!$A$5:$AD$750,MATCH(V$4,'TD SOP+PROFORM MOD'!$B$2:$AD$2,0)+1,0),0)+IFERROR(VLOOKUP($A246,'TD SOP+PROFORM MOD'!$A$5:$AD$750,MATCH(V$2,'TD SOP+PROFORM MOD'!$B$2:$AD$2,0)+1,0),0)</f>
        <v>0</v>
      </c>
      <c r="W246" s="26" t="str">
        <f t="shared" si="60"/>
        <v/>
      </c>
      <c r="X246" s="25">
        <f>IFERROR(VLOOKUP($A246,'TD SOP+PROFORM MOD'!$A$5:$AD$750,MATCH(X$4,'TD SOP+PROFORM MOD'!$B$2:$AD$2,0)+1,0),0)+IFERROR(VLOOKUP($A246,'TD SOP+PROFORM MOD'!$A$5:$AD$750,MATCH(X$2,'TD SOP+PROFORM MOD'!$B$2:$AD$2,0)+1,0),0)</f>
        <v>0</v>
      </c>
      <c r="Y246" s="25">
        <f>IFERROR(VLOOKUP($A246,'TD SOP+PROFORM MOD'!$A$5:$AD$750,MATCH(Y$4,'TD SOP+PROFORM MOD'!$B$2:$AD$2,0)+1,0),0)+IFERROR(VLOOKUP($A246,'TD SOP+PROFORM MOD'!$A$5:$AD$750,MATCH(Y$2,'TD SOP+PROFORM MOD'!$B$2:$AD$2,0)+1,0),0)</f>
        <v>0</v>
      </c>
      <c r="Z246" s="26" t="str">
        <f t="shared" si="61"/>
        <v/>
      </c>
      <c r="AA246" s="25">
        <f>IFERROR(VLOOKUP($A246,'TD SOP+PROFORM MOD'!$A$5:$AD$750,MATCH(AA$4,'TD SOP+PROFORM MOD'!$B$2:$AD$2,0)+1,0),0)+IFERROR(VLOOKUP($A246,'TD SOP+PROFORM MOD'!$A$5:$AD$750,MATCH(AA$2,'TD SOP+PROFORM MOD'!$B$2:$AD$2,0)+1,0),0)</f>
        <v>0</v>
      </c>
      <c r="AB246" s="25">
        <f>IFERROR(VLOOKUP($A246,'TD SOP+PROFORM MOD'!$A$5:$AD$750,MATCH(AB$4,'TD SOP+PROFORM MOD'!$B$2:$AD$2,0)+1,0),0)+IFERROR(VLOOKUP($A246,'TD SOP+PROFORM MOD'!$A$5:$AD$750,MATCH(AB$2,'TD SOP+PROFORM MOD'!$B$2:$AD$2,0)+1,0),0)</f>
        <v>0</v>
      </c>
      <c r="AC246" s="26" t="str">
        <f t="shared" si="62"/>
        <v/>
      </c>
      <c r="AD246" s="25">
        <f>IFERROR(VLOOKUP($A246,'TD SOP+PROFORM MOD'!$A$5:$AD$750,MATCH(AD$4,'TD SOP+PROFORM MOD'!$B$2:$AD$2,0)+1,0),0)+IFERROR(VLOOKUP($A246,'TD SOP+PROFORM MOD'!$A$5:$AD$750,MATCH(AD$2,'TD SOP+PROFORM MOD'!$B$2:$AD$2,0)+1,0),0)</f>
        <v>0</v>
      </c>
      <c r="AE246" s="25">
        <f>IFERROR(VLOOKUP($A246,'TD SOP+PROFORM MOD'!$A$5:$AD$750,MATCH(AE$4,'TD SOP+PROFORM MOD'!$B$2:$AD$2,0)+1,0),0)+IFERROR(VLOOKUP($A246,'TD SOP+PROFORM MOD'!$A$5:$AD$750,MATCH(AE$2,'TD SOP+PROFORM MOD'!$B$2:$AD$2,0)+1,0),0)</f>
        <v>0</v>
      </c>
      <c r="AF246" s="26" t="str">
        <f t="shared" si="63"/>
        <v/>
      </c>
      <c r="AG246" s="25">
        <f>IFERROR(VLOOKUP($A246,'TD SOP+PROFORM MOD'!$A$5:$AD$750,MATCH(AG$4,'TD SOP+PROFORM MOD'!$B$2:$AD$2,0)+1,0),0)+IFERROR(VLOOKUP($A246,'TD SOP+PROFORM MOD'!$A$5:$AD$750,MATCH(AG$2,'TD SOP+PROFORM MOD'!$B$2:$AD$2,0)+1,0),0)</f>
        <v>0</v>
      </c>
      <c r="AH246" s="25">
        <f>IFERROR(VLOOKUP($A246,'TD SOP+PROFORM MOD'!$A$5:$AD$750,MATCH(AH$4,'TD SOP+PROFORM MOD'!$B$2:$AD$2,0)+1,0),0)+IFERROR(VLOOKUP($A246,'TD SOP+PROFORM MOD'!$A$5:$AD$750,MATCH(AH$2,'TD SOP+PROFORM MOD'!$B$2:$AD$2,0)+1,0),0)</f>
        <v>0</v>
      </c>
      <c r="AI246" s="26" t="str">
        <f t="shared" si="64"/>
        <v/>
      </c>
      <c r="AJ246" s="25">
        <f>IFERROR(VLOOKUP($A246,'TD SOP+PROFORM MOD'!$A$5:$AD$750,MATCH(AJ$4,'TD SOP+PROFORM MOD'!$B$2:$AD$2,0)+1,0),0)+IFERROR(VLOOKUP($A246,'TD SOP+PROFORM MOD'!$A$5:$AD$750,MATCH(AJ$2,'TD SOP+PROFORM MOD'!$B$2:$AD$2,0)+1,0),0)</f>
        <v>0</v>
      </c>
      <c r="AK246" s="25">
        <f>IFERROR(VLOOKUP($A246,'TD SOP+PROFORM MOD'!$A$5:$AD$750,MATCH(AK$4,'TD SOP+PROFORM MOD'!$B$2:$AD$2,0)+1,0),0)+IFERROR(VLOOKUP($A246,'TD SOP+PROFORM MOD'!$A$5:$AD$750,MATCH(AK$2,'TD SOP+PROFORM MOD'!$B$2:$AD$2,0)+1,0),0)</f>
        <v>0</v>
      </c>
      <c r="AL246" s="26" t="str">
        <f t="shared" si="65"/>
        <v/>
      </c>
      <c r="AM246" s="25">
        <f t="shared" si="67"/>
        <v>0</v>
      </c>
      <c r="AN246" s="25">
        <f t="shared" si="67"/>
        <v>0</v>
      </c>
      <c r="AO246" s="26" t="str">
        <f t="shared" si="66"/>
        <v/>
      </c>
      <c r="AR246" s="25">
        <f>SUMIF('B&amp;S YTD LFY'!B:B,"="&amp;A246,'B&amp;S YTD LFY'!C:C)</f>
        <v>0</v>
      </c>
      <c r="AS246" s="25">
        <f t="shared" si="68"/>
        <v>0</v>
      </c>
      <c r="AT246" s="25"/>
    </row>
    <row r="247" spans="1:46" x14ac:dyDescent="0.35">
      <c r="A247" s="24">
        <f>IF(AND('TD SOP+PROFORM MOD'!A244&lt;&gt;"",'TD SOP+PROFORM MOD'!A244&lt;&gt;"TOTAL"),'TD SOP+PROFORM MOD'!A244,0)</f>
        <v>0</v>
      </c>
      <c r="C247" s="25" t="str">
        <f>IFERROR(VLOOKUP($A247,'TD SOP+PROFORM MOD'!$A$5:$AD$750,MATCH(C$4,'TD SOP+PROFORM MOD'!$B$2:$AT$2,0)+1,0),"")</f>
        <v/>
      </c>
      <c r="D247" s="25" t="str">
        <f>IFERROR(VLOOKUP($A247,'TD SOP+PROFORM MOD'!$A$5:$AD$750,MATCH(D$4,'TD SOP+PROFORM MOD'!$B$2:$AT$2,0)+1,0),"")</f>
        <v/>
      </c>
      <c r="E247" s="26" t="str">
        <f t="shared" si="54"/>
        <v/>
      </c>
      <c r="F247" s="25" t="str">
        <f>IFERROR(VLOOKUP($A247,'TD SOP+PROFORM MOD'!$A$5:$AD$750,MATCH(F$4,'TD SOP+PROFORM MOD'!$B$2:$AT$2,0)+1,0),"")</f>
        <v/>
      </c>
      <c r="G247" s="25" t="str">
        <f>IFERROR(VLOOKUP($A247,'TD SOP+PROFORM MOD'!$A$5:$AD$750,MATCH(G$4,'TD SOP+PROFORM MOD'!$B$2:$AT$2,0)+1,0),"")</f>
        <v/>
      </c>
      <c r="H247" s="26" t="str">
        <f t="shared" si="55"/>
        <v/>
      </c>
      <c r="I247" s="25" t="str">
        <f>IFERROR(VLOOKUP($A247,'TD SOP+PROFORM MOD'!$A$5:$AD$750,MATCH(I$4,'TD SOP+PROFORM MOD'!$B$2:$AT$2,0)+1,0),"")</f>
        <v/>
      </c>
      <c r="J247" s="25" t="str">
        <f>IFERROR(VLOOKUP($A247,'TD SOP+PROFORM MOD'!$A$5:$AD$750,MATCH(J$4,'TD SOP+PROFORM MOD'!$B$2:$AT$2,0)+1,0),"")</f>
        <v/>
      </c>
      <c r="K247" s="26" t="str">
        <f t="shared" si="56"/>
        <v/>
      </c>
      <c r="L247" s="25" t="str">
        <f>IFERROR(VLOOKUP($A247,'TD SOP+PROFORM MOD'!$A$5:$AD$750,MATCH(L$4,'TD SOP+PROFORM MOD'!$B$2:$AT$2,0)+1,0),"")</f>
        <v/>
      </c>
      <c r="M247" s="25" t="str">
        <f>IFERROR(VLOOKUP($A247,'TD SOP+PROFORM MOD'!$A$5:$AD$750,MATCH(M$4,'TD SOP+PROFORM MOD'!$B$2:$AT$2,0)+1,0),"")</f>
        <v/>
      </c>
      <c r="N247" s="26" t="str">
        <f t="shared" si="57"/>
        <v/>
      </c>
      <c r="O247" s="25">
        <f>IFERROR(VLOOKUP($A247,'TD SOP+PROFORM MOD'!$A$5:$AD$750,MATCH(O$4,'TD SOP+PROFORM MOD'!$B$2:$AD$2,0)+1,0),0)+IFERROR(VLOOKUP($A247,'TD SOP+PROFORM MOD'!$A$5:$AD$750,MATCH(O$2,'TD SOP+PROFORM MOD'!$B$2:$AD$2,0)+1,0),0)</f>
        <v>0</v>
      </c>
      <c r="P247" s="25">
        <f>IFERROR(VLOOKUP($A247,'TD SOP+PROFORM MOD'!$A$5:$AD$750,MATCH(P$4,'TD SOP+PROFORM MOD'!$B$2:$AD$2,0)+1,0),0)+IFERROR(VLOOKUP($A247,'TD SOP+PROFORM MOD'!$A$5:$AD$750,MATCH(P$2,'TD SOP+PROFORM MOD'!$B$2:$AD$2,0)+1,0),0)</f>
        <v>0</v>
      </c>
      <c r="Q247" s="26" t="str">
        <f t="shared" si="58"/>
        <v/>
      </c>
      <c r="R247" s="25">
        <f>IFERROR(VLOOKUP($A247,'TD SOP+PROFORM MOD'!$A$5:$AD$750,MATCH(R$4,'TD SOP+PROFORM MOD'!$B$2:$AD$2,0)+1,0),0)+IFERROR(VLOOKUP($A247,'TD SOP+PROFORM MOD'!$A$5:$AD$750,MATCH(R$2,'TD SOP+PROFORM MOD'!$B$2:$AD$2,0)+1,0),0)</f>
        <v>0</v>
      </c>
      <c r="S247" s="25">
        <f>IFERROR(VLOOKUP($A247,'TD SOP+PROFORM MOD'!$A$5:$AD$750,MATCH(S$4,'TD SOP+PROFORM MOD'!$B$2:$AD$2,0)+1,0),0)+IFERROR(VLOOKUP($A247,'TD SOP+PROFORM MOD'!$A$5:$AD$750,MATCH(S$2,'TD SOP+PROFORM MOD'!$B$2:$AD$2,0)+1,0),0)</f>
        <v>0</v>
      </c>
      <c r="T247" s="26" t="str">
        <f t="shared" si="59"/>
        <v/>
      </c>
      <c r="U247" s="25">
        <f>IFERROR(VLOOKUP($A247,'TD SOP+PROFORM MOD'!$A$5:$AD$750,MATCH(U$4,'TD SOP+PROFORM MOD'!$B$2:$AD$2,0)+1,0),0)+IFERROR(VLOOKUP($A247,'TD SOP+PROFORM MOD'!$A$5:$AD$750,MATCH(U$2,'TD SOP+PROFORM MOD'!$B$2:$AD$2,0)+1,0),0)</f>
        <v>0</v>
      </c>
      <c r="V247" s="25">
        <f>IFERROR(VLOOKUP($A247,'TD SOP+PROFORM MOD'!$A$5:$AD$750,MATCH(V$4,'TD SOP+PROFORM MOD'!$B$2:$AD$2,0)+1,0),0)+IFERROR(VLOOKUP($A247,'TD SOP+PROFORM MOD'!$A$5:$AD$750,MATCH(V$2,'TD SOP+PROFORM MOD'!$B$2:$AD$2,0)+1,0),0)</f>
        <v>0</v>
      </c>
      <c r="W247" s="26" t="str">
        <f t="shared" si="60"/>
        <v/>
      </c>
      <c r="X247" s="25">
        <f>IFERROR(VLOOKUP($A247,'TD SOP+PROFORM MOD'!$A$5:$AD$750,MATCH(X$4,'TD SOP+PROFORM MOD'!$B$2:$AD$2,0)+1,0),0)+IFERROR(VLOOKUP($A247,'TD SOP+PROFORM MOD'!$A$5:$AD$750,MATCH(X$2,'TD SOP+PROFORM MOD'!$B$2:$AD$2,0)+1,0),0)</f>
        <v>0</v>
      </c>
      <c r="Y247" s="25">
        <f>IFERROR(VLOOKUP($A247,'TD SOP+PROFORM MOD'!$A$5:$AD$750,MATCH(Y$4,'TD SOP+PROFORM MOD'!$B$2:$AD$2,0)+1,0),0)+IFERROR(VLOOKUP($A247,'TD SOP+PROFORM MOD'!$A$5:$AD$750,MATCH(Y$2,'TD SOP+PROFORM MOD'!$B$2:$AD$2,0)+1,0),0)</f>
        <v>0</v>
      </c>
      <c r="Z247" s="26" t="str">
        <f t="shared" si="61"/>
        <v/>
      </c>
      <c r="AA247" s="25">
        <f>IFERROR(VLOOKUP($A247,'TD SOP+PROFORM MOD'!$A$5:$AD$750,MATCH(AA$4,'TD SOP+PROFORM MOD'!$B$2:$AD$2,0)+1,0),0)+IFERROR(VLOOKUP($A247,'TD SOP+PROFORM MOD'!$A$5:$AD$750,MATCH(AA$2,'TD SOP+PROFORM MOD'!$B$2:$AD$2,0)+1,0),0)</f>
        <v>0</v>
      </c>
      <c r="AB247" s="25">
        <f>IFERROR(VLOOKUP($A247,'TD SOP+PROFORM MOD'!$A$5:$AD$750,MATCH(AB$4,'TD SOP+PROFORM MOD'!$B$2:$AD$2,0)+1,0),0)+IFERROR(VLOOKUP($A247,'TD SOP+PROFORM MOD'!$A$5:$AD$750,MATCH(AB$2,'TD SOP+PROFORM MOD'!$B$2:$AD$2,0)+1,0),0)</f>
        <v>0</v>
      </c>
      <c r="AC247" s="26" t="str">
        <f t="shared" si="62"/>
        <v/>
      </c>
      <c r="AD247" s="25">
        <f>IFERROR(VLOOKUP($A247,'TD SOP+PROFORM MOD'!$A$5:$AD$750,MATCH(AD$4,'TD SOP+PROFORM MOD'!$B$2:$AD$2,0)+1,0),0)+IFERROR(VLOOKUP($A247,'TD SOP+PROFORM MOD'!$A$5:$AD$750,MATCH(AD$2,'TD SOP+PROFORM MOD'!$B$2:$AD$2,0)+1,0),0)</f>
        <v>0</v>
      </c>
      <c r="AE247" s="25">
        <f>IFERROR(VLOOKUP($A247,'TD SOP+PROFORM MOD'!$A$5:$AD$750,MATCH(AE$4,'TD SOP+PROFORM MOD'!$B$2:$AD$2,0)+1,0),0)+IFERROR(VLOOKUP($A247,'TD SOP+PROFORM MOD'!$A$5:$AD$750,MATCH(AE$2,'TD SOP+PROFORM MOD'!$B$2:$AD$2,0)+1,0),0)</f>
        <v>0</v>
      </c>
      <c r="AF247" s="26" t="str">
        <f t="shared" si="63"/>
        <v/>
      </c>
      <c r="AG247" s="25">
        <f>IFERROR(VLOOKUP($A247,'TD SOP+PROFORM MOD'!$A$5:$AD$750,MATCH(AG$4,'TD SOP+PROFORM MOD'!$B$2:$AD$2,0)+1,0),0)+IFERROR(VLOOKUP($A247,'TD SOP+PROFORM MOD'!$A$5:$AD$750,MATCH(AG$2,'TD SOP+PROFORM MOD'!$B$2:$AD$2,0)+1,0),0)</f>
        <v>0</v>
      </c>
      <c r="AH247" s="25">
        <f>IFERROR(VLOOKUP($A247,'TD SOP+PROFORM MOD'!$A$5:$AD$750,MATCH(AH$4,'TD SOP+PROFORM MOD'!$B$2:$AD$2,0)+1,0),0)+IFERROR(VLOOKUP($A247,'TD SOP+PROFORM MOD'!$A$5:$AD$750,MATCH(AH$2,'TD SOP+PROFORM MOD'!$B$2:$AD$2,0)+1,0),0)</f>
        <v>0</v>
      </c>
      <c r="AI247" s="26" t="str">
        <f t="shared" si="64"/>
        <v/>
      </c>
      <c r="AJ247" s="25">
        <f>IFERROR(VLOOKUP($A247,'TD SOP+PROFORM MOD'!$A$5:$AD$750,MATCH(AJ$4,'TD SOP+PROFORM MOD'!$B$2:$AD$2,0)+1,0),0)+IFERROR(VLOOKUP($A247,'TD SOP+PROFORM MOD'!$A$5:$AD$750,MATCH(AJ$2,'TD SOP+PROFORM MOD'!$B$2:$AD$2,0)+1,0),0)</f>
        <v>0</v>
      </c>
      <c r="AK247" s="25">
        <f>IFERROR(VLOOKUP($A247,'TD SOP+PROFORM MOD'!$A$5:$AD$750,MATCH(AK$4,'TD SOP+PROFORM MOD'!$B$2:$AD$2,0)+1,0),0)+IFERROR(VLOOKUP($A247,'TD SOP+PROFORM MOD'!$A$5:$AD$750,MATCH(AK$2,'TD SOP+PROFORM MOD'!$B$2:$AD$2,0)+1,0),0)</f>
        <v>0</v>
      </c>
      <c r="AL247" s="26" t="str">
        <f t="shared" si="65"/>
        <v/>
      </c>
      <c r="AM247" s="25">
        <f t="shared" si="67"/>
        <v>0</v>
      </c>
      <c r="AN247" s="25">
        <f t="shared" si="67"/>
        <v>0</v>
      </c>
      <c r="AO247" s="26" t="str">
        <f t="shared" si="66"/>
        <v/>
      </c>
      <c r="AR247" s="25">
        <f>SUMIF('B&amp;S YTD LFY'!B:B,"="&amp;A247,'B&amp;S YTD LFY'!C:C)</f>
        <v>0</v>
      </c>
      <c r="AS247" s="25">
        <f t="shared" si="68"/>
        <v>0</v>
      </c>
      <c r="AT247" s="25"/>
    </row>
    <row r="248" spans="1:46" x14ac:dyDescent="0.35">
      <c r="A248" s="24">
        <f>IF(AND('TD SOP+PROFORM MOD'!A245&lt;&gt;"",'TD SOP+PROFORM MOD'!A245&lt;&gt;"TOTAL"),'TD SOP+PROFORM MOD'!A245,0)</f>
        <v>0</v>
      </c>
      <c r="C248" s="25" t="str">
        <f>IFERROR(VLOOKUP($A248,'TD SOP+PROFORM MOD'!$A$5:$AD$750,MATCH(C$4,'TD SOP+PROFORM MOD'!$B$2:$AT$2,0)+1,0),"")</f>
        <v/>
      </c>
      <c r="D248" s="25" t="str">
        <f>IFERROR(VLOOKUP($A248,'TD SOP+PROFORM MOD'!$A$5:$AD$750,MATCH(D$4,'TD SOP+PROFORM MOD'!$B$2:$AT$2,0)+1,0),"")</f>
        <v/>
      </c>
      <c r="E248" s="26" t="str">
        <f t="shared" si="54"/>
        <v/>
      </c>
      <c r="F248" s="25" t="str">
        <f>IFERROR(VLOOKUP($A248,'TD SOP+PROFORM MOD'!$A$5:$AD$750,MATCH(F$4,'TD SOP+PROFORM MOD'!$B$2:$AT$2,0)+1,0),"")</f>
        <v/>
      </c>
      <c r="G248" s="25" t="str">
        <f>IFERROR(VLOOKUP($A248,'TD SOP+PROFORM MOD'!$A$5:$AD$750,MATCH(G$4,'TD SOP+PROFORM MOD'!$B$2:$AT$2,0)+1,0),"")</f>
        <v/>
      </c>
      <c r="H248" s="26" t="str">
        <f t="shared" si="55"/>
        <v/>
      </c>
      <c r="I248" s="25" t="str">
        <f>IFERROR(VLOOKUP($A248,'TD SOP+PROFORM MOD'!$A$5:$AD$750,MATCH(I$4,'TD SOP+PROFORM MOD'!$B$2:$AT$2,0)+1,0),"")</f>
        <v/>
      </c>
      <c r="J248" s="25" t="str">
        <f>IFERROR(VLOOKUP($A248,'TD SOP+PROFORM MOD'!$A$5:$AD$750,MATCH(J$4,'TD SOP+PROFORM MOD'!$B$2:$AT$2,0)+1,0),"")</f>
        <v/>
      </c>
      <c r="K248" s="26" t="str">
        <f t="shared" si="56"/>
        <v/>
      </c>
      <c r="L248" s="25" t="str">
        <f>IFERROR(VLOOKUP($A248,'TD SOP+PROFORM MOD'!$A$5:$AD$750,MATCH(L$4,'TD SOP+PROFORM MOD'!$B$2:$AT$2,0)+1,0),"")</f>
        <v/>
      </c>
      <c r="M248" s="25" t="str">
        <f>IFERROR(VLOOKUP($A248,'TD SOP+PROFORM MOD'!$A$5:$AD$750,MATCH(M$4,'TD SOP+PROFORM MOD'!$B$2:$AT$2,0)+1,0),"")</f>
        <v/>
      </c>
      <c r="N248" s="26" t="str">
        <f t="shared" si="57"/>
        <v/>
      </c>
      <c r="O248" s="25">
        <f>IFERROR(VLOOKUP($A248,'TD SOP+PROFORM MOD'!$A$5:$AD$750,MATCH(O$4,'TD SOP+PROFORM MOD'!$B$2:$AD$2,0)+1,0),0)+IFERROR(VLOOKUP($A248,'TD SOP+PROFORM MOD'!$A$5:$AD$750,MATCH(O$2,'TD SOP+PROFORM MOD'!$B$2:$AD$2,0)+1,0),0)</f>
        <v>0</v>
      </c>
      <c r="P248" s="25">
        <f>IFERROR(VLOOKUP($A248,'TD SOP+PROFORM MOD'!$A$5:$AD$750,MATCH(P$4,'TD SOP+PROFORM MOD'!$B$2:$AD$2,0)+1,0),0)+IFERROR(VLOOKUP($A248,'TD SOP+PROFORM MOD'!$A$5:$AD$750,MATCH(P$2,'TD SOP+PROFORM MOD'!$B$2:$AD$2,0)+1,0),0)</f>
        <v>0</v>
      </c>
      <c r="Q248" s="26" t="str">
        <f t="shared" si="58"/>
        <v/>
      </c>
      <c r="R248" s="25">
        <f>IFERROR(VLOOKUP($A248,'TD SOP+PROFORM MOD'!$A$5:$AD$750,MATCH(R$4,'TD SOP+PROFORM MOD'!$B$2:$AD$2,0)+1,0),0)+IFERROR(VLOOKUP($A248,'TD SOP+PROFORM MOD'!$A$5:$AD$750,MATCH(R$2,'TD SOP+PROFORM MOD'!$B$2:$AD$2,0)+1,0),0)</f>
        <v>0</v>
      </c>
      <c r="S248" s="25">
        <f>IFERROR(VLOOKUP($A248,'TD SOP+PROFORM MOD'!$A$5:$AD$750,MATCH(S$4,'TD SOP+PROFORM MOD'!$B$2:$AD$2,0)+1,0),0)+IFERROR(VLOOKUP($A248,'TD SOP+PROFORM MOD'!$A$5:$AD$750,MATCH(S$2,'TD SOP+PROFORM MOD'!$B$2:$AD$2,0)+1,0),0)</f>
        <v>0</v>
      </c>
      <c r="T248" s="26" t="str">
        <f t="shared" si="59"/>
        <v/>
      </c>
      <c r="U248" s="25">
        <f>IFERROR(VLOOKUP($A248,'TD SOP+PROFORM MOD'!$A$5:$AD$750,MATCH(U$4,'TD SOP+PROFORM MOD'!$B$2:$AD$2,0)+1,0),0)+IFERROR(VLOOKUP($A248,'TD SOP+PROFORM MOD'!$A$5:$AD$750,MATCH(U$2,'TD SOP+PROFORM MOD'!$B$2:$AD$2,0)+1,0),0)</f>
        <v>0</v>
      </c>
      <c r="V248" s="25">
        <f>IFERROR(VLOOKUP($A248,'TD SOP+PROFORM MOD'!$A$5:$AD$750,MATCH(V$4,'TD SOP+PROFORM MOD'!$B$2:$AD$2,0)+1,0),0)+IFERROR(VLOOKUP($A248,'TD SOP+PROFORM MOD'!$A$5:$AD$750,MATCH(V$2,'TD SOP+PROFORM MOD'!$B$2:$AD$2,0)+1,0),0)</f>
        <v>0</v>
      </c>
      <c r="W248" s="26" t="str">
        <f t="shared" si="60"/>
        <v/>
      </c>
      <c r="X248" s="25">
        <f>IFERROR(VLOOKUP($A248,'TD SOP+PROFORM MOD'!$A$5:$AD$750,MATCH(X$4,'TD SOP+PROFORM MOD'!$B$2:$AD$2,0)+1,0),0)+IFERROR(VLOOKUP($A248,'TD SOP+PROFORM MOD'!$A$5:$AD$750,MATCH(X$2,'TD SOP+PROFORM MOD'!$B$2:$AD$2,0)+1,0),0)</f>
        <v>0</v>
      </c>
      <c r="Y248" s="25">
        <f>IFERROR(VLOOKUP($A248,'TD SOP+PROFORM MOD'!$A$5:$AD$750,MATCH(Y$4,'TD SOP+PROFORM MOD'!$B$2:$AD$2,0)+1,0),0)+IFERROR(VLOOKUP($A248,'TD SOP+PROFORM MOD'!$A$5:$AD$750,MATCH(Y$2,'TD SOP+PROFORM MOD'!$B$2:$AD$2,0)+1,0),0)</f>
        <v>0</v>
      </c>
      <c r="Z248" s="26" t="str">
        <f t="shared" si="61"/>
        <v/>
      </c>
      <c r="AA248" s="25">
        <f>IFERROR(VLOOKUP($A248,'TD SOP+PROFORM MOD'!$A$5:$AD$750,MATCH(AA$4,'TD SOP+PROFORM MOD'!$B$2:$AD$2,0)+1,0),0)+IFERROR(VLOOKUP($A248,'TD SOP+PROFORM MOD'!$A$5:$AD$750,MATCH(AA$2,'TD SOP+PROFORM MOD'!$B$2:$AD$2,0)+1,0),0)</f>
        <v>0</v>
      </c>
      <c r="AB248" s="25">
        <f>IFERROR(VLOOKUP($A248,'TD SOP+PROFORM MOD'!$A$5:$AD$750,MATCH(AB$4,'TD SOP+PROFORM MOD'!$B$2:$AD$2,0)+1,0),0)+IFERROR(VLOOKUP($A248,'TD SOP+PROFORM MOD'!$A$5:$AD$750,MATCH(AB$2,'TD SOP+PROFORM MOD'!$B$2:$AD$2,0)+1,0),0)</f>
        <v>0</v>
      </c>
      <c r="AC248" s="26" t="str">
        <f t="shared" si="62"/>
        <v/>
      </c>
      <c r="AD248" s="25">
        <f>IFERROR(VLOOKUP($A248,'TD SOP+PROFORM MOD'!$A$5:$AD$750,MATCH(AD$4,'TD SOP+PROFORM MOD'!$B$2:$AD$2,0)+1,0),0)+IFERROR(VLOOKUP($A248,'TD SOP+PROFORM MOD'!$A$5:$AD$750,MATCH(AD$2,'TD SOP+PROFORM MOD'!$B$2:$AD$2,0)+1,0),0)</f>
        <v>0</v>
      </c>
      <c r="AE248" s="25">
        <f>IFERROR(VLOOKUP($A248,'TD SOP+PROFORM MOD'!$A$5:$AD$750,MATCH(AE$4,'TD SOP+PROFORM MOD'!$B$2:$AD$2,0)+1,0),0)+IFERROR(VLOOKUP($A248,'TD SOP+PROFORM MOD'!$A$5:$AD$750,MATCH(AE$2,'TD SOP+PROFORM MOD'!$B$2:$AD$2,0)+1,0),0)</f>
        <v>0</v>
      </c>
      <c r="AF248" s="26" t="str">
        <f t="shared" si="63"/>
        <v/>
      </c>
      <c r="AG248" s="25">
        <f>IFERROR(VLOOKUP($A248,'TD SOP+PROFORM MOD'!$A$5:$AD$750,MATCH(AG$4,'TD SOP+PROFORM MOD'!$B$2:$AD$2,0)+1,0),0)+IFERROR(VLOOKUP($A248,'TD SOP+PROFORM MOD'!$A$5:$AD$750,MATCH(AG$2,'TD SOP+PROFORM MOD'!$B$2:$AD$2,0)+1,0),0)</f>
        <v>0</v>
      </c>
      <c r="AH248" s="25">
        <f>IFERROR(VLOOKUP($A248,'TD SOP+PROFORM MOD'!$A$5:$AD$750,MATCH(AH$4,'TD SOP+PROFORM MOD'!$B$2:$AD$2,0)+1,0),0)+IFERROR(VLOOKUP($A248,'TD SOP+PROFORM MOD'!$A$5:$AD$750,MATCH(AH$2,'TD SOP+PROFORM MOD'!$B$2:$AD$2,0)+1,0),0)</f>
        <v>0</v>
      </c>
      <c r="AI248" s="26" t="str">
        <f t="shared" si="64"/>
        <v/>
      </c>
      <c r="AJ248" s="25">
        <f>IFERROR(VLOOKUP($A248,'TD SOP+PROFORM MOD'!$A$5:$AD$750,MATCH(AJ$4,'TD SOP+PROFORM MOD'!$B$2:$AD$2,0)+1,0),0)+IFERROR(VLOOKUP($A248,'TD SOP+PROFORM MOD'!$A$5:$AD$750,MATCH(AJ$2,'TD SOP+PROFORM MOD'!$B$2:$AD$2,0)+1,0),0)</f>
        <v>0</v>
      </c>
      <c r="AK248" s="25">
        <f>IFERROR(VLOOKUP($A248,'TD SOP+PROFORM MOD'!$A$5:$AD$750,MATCH(AK$4,'TD SOP+PROFORM MOD'!$B$2:$AD$2,0)+1,0),0)+IFERROR(VLOOKUP($A248,'TD SOP+PROFORM MOD'!$A$5:$AD$750,MATCH(AK$2,'TD SOP+PROFORM MOD'!$B$2:$AD$2,0)+1,0),0)</f>
        <v>0</v>
      </c>
      <c r="AL248" s="26" t="str">
        <f t="shared" si="65"/>
        <v/>
      </c>
      <c r="AM248" s="25">
        <f t="shared" si="67"/>
        <v>0</v>
      </c>
      <c r="AN248" s="25">
        <f t="shared" si="67"/>
        <v>0</v>
      </c>
      <c r="AO248" s="26" t="str">
        <f t="shared" si="66"/>
        <v/>
      </c>
      <c r="AR248" s="25">
        <f>SUMIF('B&amp;S YTD LFY'!B:B,"="&amp;A248,'B&amp;S YTD LFY'!C:C)</f>
        <v>0</v>
      </c>
      <c r="AS248" s="25">
        <f t="shared" si="68"/>
        <v>0</v>
      </c>
      <c r="AT248" s="25"/>
    </row>
    <row r="249" spans="1:46" x14ac:dyDescent="0.35">
      <c r="A249" s="24">
        <f>IF(AND('TD SOP+PROFORM MOD'!A246&lt;&gt;"",'TD SOP+PROFORM MOD'!A246&lt;&gt;"TOTAL"),'TD SOP+PROFORM MOD'!A246,0)</f>
        <v>0</v>
      </c>
      <c r="C249" s="25" t="str">
        <f>IFERROR(VLOOKUP($A249,'TD SOP+PROFORM MOD'!$A$5:$AD$750,MATCH(C$4,'TD SOP+PROFORM MOD'!$B$2:$AT$2,0)+1,0),"")</f>
        <v/>
      </c>
      <c r="D249" s="25" t="str">
        <f>IFERROR(VLOOKUP($A249,'TD SOP+PROFORM MOD'!$A$5:$AD$750,MATCH(D$4,'TD SOP+PROFORM MOD'!$B$2:$AT$2,0)+1,0),"")</f>
        <v/>
      </c>
      <c r="E249" s="26" t="str">
        <f t="shared" si="54"/>
        <v/>
      </c>
      <c r="F249" s="25" t="str">
        <f>IFERROR(VLOOKUP($A249,'TD SOP+PROFORM MOD'!$A$5:$AD$750,MATCH(F$4,'TD SOP+PROFORM MOD'!$B$2:$AT$2,0)+1,0),"")</f>
        <v/>
      </c>
      <c r="G249" s="25" t="str">
        <f>IFERROR(VLOOKUP($A249,'TD SOP+PROFORM MOD'!$A$5:$AD$750,MATCH(G$4,'TD SOP+PROFORM MOD'!$B$2:$AT$2,0)+1,0),"")</f>
        <v/>
      </c>
      <c r="H249" s="26" t="str">
        <f t="shared" si="55"/>
        <v/>
      </c>
      <c r="I249" s="25" t="str">
        <f>IFERROR(VLOOKUP($A249,'TD SOP+PROFORM MOD'!$A$5:$AD$750,MATCH(I$4,'TD SOP+PROFORM MOD'!$B$2:$AT$2,0)+1,0),"")</f>
        <v/>
      </c>
      <c r="J249" s="25" t="str">
        <f>IFERROR(VLOOKUP($A249,'TD SOP+PROFORM MOD'!$A$5:$AD$750,MATCH(J$4,'TD SOP+PROFORM MOD'!$B$2:$AT$2,0)+1,0),"")</f>
        <v/>
      </c>
      <c r="K249" s="26" t="str">
        <f t="shared" si="56"/>
        <v/>
      </c>
      <c r="L249" s="25" t="str">
        <f>IFERROR(VLOOKUP($A249,'TD SOP+PROFORM MOD'!$A$5:$AD$750,MATCH(L$4,'TD SOP+PROFORM MOD'!$B$2:$AT$2,0)+1,0),"")</f>
        <v/>
      </c>
      <c r="M249" s="25" t="str">
        <f>IFERROR(VLOOKUP($A249,'TD SOP+PROFORM MOD'!$A$5:$AD$750,MATCH(M$4,'TD SOP+PROFORM MOD'!$B$2:$AT$2,0)+1,0),"")</f>
        <v/>
      </c>
      <c r="N249" s="26" t="str">
        <f t="shared" si="57"/>
        <v/>
      </c>
      <c r="O249" s="25">
        <f>IFERROR(VLOOKUP($A249,'TD SOP+PROFORM MOD'!$A$5:$AD$750,MATCH(O$4,'TD SOP+PROFORM MOD'!$B$2:$AD$2,0)+1,0),0)+IFERROR(VLOOKUP($A249,'TD SOP+PROFORM MOD'!$A$5:$AD$750,MATCH(O$2,'TD SOP+PROFORM MOD'!$B$2:$AD$2,0)+1,0),0)</f>
        <v>0</v>
      </c>
      <c r="P249" s="25">
        <f>IFERROR(VLOOKUP($A249,'TD SOP+PROFORM MOD'!$A$5:$AD$750,MATCH(P$4,'TD SOP+PROFORM MOD'!$B$2:$AD$2,0)+1,0),0)+IFERROR(VLOOKUP($A249,'TD SOP+PROFORM MOD'!$A$5:$AD$750,MATCH(P$2,'TD SOP+PROFORM MOD'!$B$2:$AD$2,0)+1,0),0)</f>
        <v>0</v>
      </c>
      <c r="Q249" s="26" t="str">
        <f t="shared" si="58"/>
        <v/>
      </c>
      <c r="R249" s="25">
        <f>IFERROR(VLOOKUP($A249,'TD SOP+PROFORM MOD'!$A$5:$AD$750,MATCH(R$4,'TD SOP+PROFORM MOD'!$B$2:$AD$2,0)+1,0),0)+IFERROR(VLOOKUP($A249,'TD SOP+PROFORM MOD'!$A$5:$AD$750,MATCH(R$2,'TD SOP+PROFORM MOD'!$B$2:$AD$2,0)+1,0),0)</f>
        <v>0</v>
      </c>
      <c r="S249" s="25">
        <f>IFERROR(VLOOKUP($A249,'TD SOP+PROFORM MOD'!$A$5:$AD$750,MATCH(S$4,'TD SOP+PROFORM MOD'!$B$2:$AD$2,0)+1,0),0)+IFERROR(VLOOKUP($A249,'TD SOP+PROFORM MOD'!$A$5:$AD$750,MATCH(S$2,'TD SOP+PROFORM MOD'!$B$2:$AD$2,0)+1,0),0)</f>
        <v>0</v>
      </c>
      <c r="T249" s="26" t="str">
        <f t="shared" si="59"/>
        <v/>
      </c>
      <c r="U249" s="25">
        <f>IFERROR(VLOOKUP($A249,'TD SOP+PROFORM MOD'!$A$5:$AD$750,MATCH(U$4,'TD SOP+PROFORM MOD'!$B$2:$AD$2,0)+1,0),0)+IFERROR(VLOOKUP($A249,'TD SOP+PROFORM MOD'!$A$5:$AD$750,MATCH(U$2,'TD SOP+PROFORM MOD'!$B$2:$AD$2,0)+1,0),0)</f>
        <v>0</v>
      </c>
      <c r="V249" s="25">
        <f>IFERROR(VLOOKUP($A249,'TD SOP+PROFORM MOD'!$A$5:$AD$750,MATCH(V$4,'TD SOP+PROFORM MOD'!$B$2:$AD$2,0)+1,0),0)+IFERROR(VLOOKUP($A249,'TD SOP+PROFORM MOD'!$A$5:$AD$750,MATCH(V$2,'TD SOP+PROFORM MOD'!$B$2:$AD$2,0)+1,0),0)</f>
        <v>0</v>
      </c>
      <c r="W249" s="26" t="str">
        <f t="shared" si="60"/>
        <v/>
      </c>
      <c r="X249" s="25">
        <f>IFERROR(VLOOKUP($A249,'TD SOP+PROFORM MOD'!$A$5:$AD$750,MATCH(X$4,'TD SOP+PROFORM MOD'!$B$2:$AD$2,0)+1,0),0)+IFERROR(VLOOKUP($A249,'TD SOP+PROFORM MOD'!$A$5:$AD$750,MATCH(X$2,'TD SOP+PROFORM MOD'!$B$2:$AD$2,0)+1,0),0)</f>
        <v>0</v>
      </c>
      <c r="Y249" s="25">
        <f>IFERROR(VLOOKUP($A249,'TD SOP+PROFORM MOD'!$A$5:$AD$750,MATCH(Y$4,'TD SOP+PROFORM MOD'!$B$2:$AD$2,0)+1,0),0)+IFERROR(VLOOKUP($A249,'TD SOP+PROFORM MOD'!$A$5:$AD$750,MATCH(Y$2,'TD SOP+PROFORM MOD'!$B$2:$AD$2,0)+1,0),0)</f>
        <v>0</v>
      </c>
      <c r="Z249" s="26" t="str">
        <f t="shared" si="61"/>
        <v/>
      </c>
      <c r="AA249" s="25">
        <f>IFERROR(VLOOKUP($A249,'TD SOP+PROFORM MOD'!$A$5:$AD$750,MATCH(AA$4,'TD SOP+PROFORM MOD'!$B$2:$AD$2,0)+1,0),0)+IFERROR(VLOOKUP($A249,'TD SOP+PROFORM MOD'!$A$5:$AD$750,MATCH(AA$2,'TD SOP+PROFORM MOD'!$B$2:$AD$2,0)+1,0),0)</f>
        <v>0</v>
      </c>
      <c r="AB249" s="25">
        <f>IFERROR(VLOOKUP($A249,'TD SOP+PROFORM MOD'!$A$5:$AD$750,MATCH(AB$4,'TD SOP+PROFORM MOD'!$B$2:$AD$2,0)+1,0),0)+IFERROR(VLOOKUP($A249,'TD SOP+PROFORM MOD'!$A$5:$AD$750,MATCH(AB$2,'TD SOP+PROFORM MOD'!$B$2:$AD$2,0)+1,0),0)</f>
        <v>0</v>
      </c>
      <c r="AC249" s="26" t="str">
        <f t="shared" si="62"/>
        <v/>
      </c>
      <c r="AD249" s="25">
        <f>IFERROR(VLOOKUP($A249,'TD SOP+PROFORM MOD'!$A$5:$AD$750,MATCH(AD$4,'TD SOP+PROFORM MOD'!$B$2:$AD$2,0)+1,0),0)+IFERROR(VLOOKUP($A249,'TD SOP+PROFORM MOD'!$A$5:$AD$750,MATCH(AD$2,'TD SOP+PROFORM MOD'!$B$2:$AD$2,0)+1,0),0)</f>
        <v>0</v>
      </c>
      <c r="AE249" s="25">
        <f>IFERROR(VLOOKUP($A249,'TD SOP+PROFORM MOD'!$A$5:$AD$750,MATCH(AE$4,'TD SOP+PROFORM MOD'!$B$2:$AD$2,0)+1,0),0)+IFERROR(VLOOKUP($A249,'TD SOP+PROFORM MOD'!$A$5:$AD$750,MATCH(AE$2,'TD SOP+PROFORM MOD'!$B$2:$AD$2,0)+1,0),0)</f>
        <v>0</v>
      </c>
      <c r="AF249" s="26" t="str">
        <f t="shared" si="63"/>
        <v/>
      </c>
      <c r="AG249" s="25">
        <f>IFERROR(VLOOKUP($A249,'TD SOP+PROFORM MOD'!$A$5:$AD$750,MATCH(AG$4,'TD SOP+PROFORM MOD'!$B$2:$AD$2,0)+1,0),0)+IFERROR(VLOOKUP($A249,'TD SOP+PROFORM MOD'!$A$5:$AD$750,MATCH(AG$2,'TD SOP+PROFORM MOD'!$B$2:$AD$2,0)+1,0),0)</f>
        <v>0</v>
      </c>
      <c r="AH249" s="25">
        <f>IFERROR(VLOOKUP($A249,'TD SOP+PROFORM MOD'!$A$5:$AD$750,MATCH(AH$4,'TD SOP+PROFORM MOD'!$B$2:$AD$2,0)+1,0),0)+IFERROR(VLOOKUP($A249,'TD SOP+PROFORM MOD'!$A$5:$AD$750,MATCH(AH$2,'TD SOP+PROFORM MOD'!$B$2:$AD$2,0)+1,0),0)</f>
        <v>0</v>
      </c>
      <c r="AI249" s="26" t="str">
        <f t="shared" si="64"/>
        <v/>
      </c>
      <c r="AJ249" s="25">
        <f>IFERROR(VLOOKUP($A249,'TD SOP+PROFORM MOD'!$A$5:$AD$750,MATCH(AJ$4,'TD SOP+PROFORM MOD'!$B$2:$AD$2,0)+1,0),0)+IFERROR(VLOOKUP($A249,'TD SOP+PROFORM MOD'!$A$5:$AD$750,MATCH(AJ$2,'TD SOP+PROFORM MOD'!$B$2:$AD$2,0)+1,0),0)</f>
        <v>0</v>
      </c>
      <c r="AK249" s="25">
        <f>IFERROR(VLOOKUP($A249,'TD SOP+PROFORM MOD'!$A$5:$AD$750,MATCH(AK$4,'TD SOP+PROFORM MOD'!$B$2:$AD$2,0)+1,0),0)+IFERROR(VLOOKUP($A249,'TD SOP+PROFORM MOD'!$A$5:$AD$750,MATCH(AK$2,'TD SOP+PROFORM MOD'!$B$2:$AD$2,0)+1,0),0)</f>
        <v>0</v>
      </c>
      <c r="AL249" s="26" t="str">
        <f t="shared" si="65"/>
        <v/>
      </c>
      <c r="AM249" s="25">
        <f t="shared" si="67"/>
        <v>0</v>
      </c>
      <c r="AN249" s="25">
        <f t="shared" si="67"/>
        <v>0</v>
      </c>
      <c r="AO249" s="26" t="str">
        <f t="shared" si="66"/>
        <v/>
      </c>
      <c r="AR249" s="25">
        <f>SUMIF('B&amp;S YTD LFY'!B:B,"="&amp;A249,'B&amp;S YTD LFY'!C:C)</f>
        <v>0</v>
      </c>
      <c r="AS249" s="25">
        <f t="shared" si="68"/>
        <v>0</v>
      </c>
      <c r="AT249" s="25"/>
    </row>
    <row r="250" spans="1:46" x14ac:dyDescent="0.35">
      <c r="A250" s="24">
        <f>IF(AND('TD SOP+PROFORM MOD'!A247&lt;&gt;"",'TD SOP+PROFORM MOD'!A247&lt;&gt;"TOTAL"),'TD SOP+PROFORM MOD'!A247,0)</f>
        <v>0</v>
      </c>
      <c r="C250" s="25" t="str">
        <f>IFERROR(VLOOKUP($A250,'TD SOP+PROFORM MOD'!$A$5:$AD$750,MATCH(C$4,'TD SOP+PROFORM MOD'!$B$2:$AT$2,0)+1,0),"")</f>
        <v/>
      </c>
      <c r="D250" s="25" t="str">
        <f>IFERROR(VLOOKUP($A250,'TD SOP+PROFORM MOD'!$A$5:$AD$750,MATCH(D$4,'TD SOP+PROFORM MOD'!$B$2:$AT$2,0)+1,0),"")</f>
        <v/>
      </c>
      <c r="E250" s="26" t="str">
        <f t="shared" si="54"/>
        <v/>
      </c>
      <c r="F250" s="25" t="str">
        <f>IFERROR(VLOOKUP($A250,'TD SOP+PROFORM MOD'!$A$5:$AD$750,MATCH(F$4,'TD SOP+PROFORM MOD'!$B$2:$AT$2,0)+1,0),"")</f>
        <v/>
      </c>
      <c r="G250" s="25" t="str">
        <f>IFERROR(VLOOKUP($A250,'TD SOP+PROFORM MOD'!$A$5:$AD$750,MATCH(G$4,'TD SOP+PROFORM MOD'!$B$2:$AT$2,0)+1,0),"")</f>
        <v/>
      </c>
      <c r="H250" s="26" t="str">
        <f t="shared" si="55"/>
        <v/>
      </c>
      <c r="I250" s="25" t="str">
        <f>IFERROR(VLOOKUP($A250,'TD SOP+PROFORM MOD'!$A$5:$AD$750,MATCH(I$4,'TD SOP+PROFORM MOD'!$B$2:$AT$2,0)+1,0),"")</f>
        <v/>
      </c>
      <c r="J250" s="25" t="str">
        <f>IFERROR(VLOOKUP($A250,'TD SOP+PROFORM MOD'!$A$5:$AD$750,MATCH(J$4,'TD SOP+PROFORM MOD'!$B$2:$AT$2,0)+1,0),"")</f>
        <v/>
      </c>
      <c r="K250" s="26" t="str">
        <f t="shared" si="56"/>
        <v/>
      </c>
      <c r="L250" s="25" t="str">
        <f>IFERROR(VLOOKUP($A250,'TD SOP+PROFORM MOD'!$A$5:$AD$750,MATCH(L$4,'TD SOP+PROFORM MOD'!$B$2:$AT$2,0)+1,0),"")</f>
        <v/>
      </c>
      <c r="M250" s="25" t="str">
        <f>IFERROR(VLOOKUP($A250,'TD SOP+PROFORM MOD'!$A$5:$AD$750,MATCH(M$4,'TD SOP+PROFORM MOD'!$B$2:$AT$2,0)+1,0),"")</f>
        <v/>
      </c>
      <c r="N250" s="26" t="str">
        <f t="shared" si="57"/>
        <v/>
      </c>
      <c r="O250" s="25">
        <f>IFERROR(VLOOKUP($A250,'TD SOP+PROFORM MOD'!$A$5:$AD$750,MATCH(O$4,'TD SOP+PROFORM MOD'!$B$2:$AD$2,0)+1,0),0)+IFERROR(VLOOKUP($A250,'TD SOP+PROFORM MOD'!$A$5:$AD$750,MATCH(O$2,'TD SOP+PROFORM MOD'!$B$2:$AD$2,0)+1,0),0)</f>
        <v>0</v>
      </c>
      <c r="P250" s="25">
        <f>IFERROR(VLOOKUP($A250,'TD SOP+PROFORM MOD'!$A$5:$AD$750,MATCH(P$4,'TD SOP+PROFORM MOD'!$B$2:$AD$2,0)+1,0),0)+IFERROR(VLOOKUP($A250,'TD SOP+PROFORM MOD'!$A$5:$AD$750,MATCH(P$2,'TD SOP+PROFORM MOD'!$B$2:$AD$2,0)+1,0),0)</f>
        <v>0</v>
      </c>
      <c r="Q250" s="26" t="str">
        <f t="shared" si="58"/>
        <v/>
      </c>
      <c r="R250" s="25">
        <f>IFERROR(VLOOKUP($A250,'TD SOP+PROFORM MOD'!$A$5:$AD$750,MATCH(R$4,'TD SOP+PROFORM MOD'!$B$2:$AD$2,0)+1,0),0)+IFERROR(VLOOKUP($A250,'TD SOP+PROFORM MOD'!$A$5:$AD$750,MATCH(R$2,'TD SOP+PROFORM MOD'!$B$2:$AD$2,0)+1,0),0)</f>
        <v>0</v>
      </c>
      <c r="S250" s="25">
        <f>IFERROR(VLOOKUP($A250,'TD SOP+PROFORM MOD'!$A$5:$AD$750,MATCH(S$4,'TD SOP+PROFORM MOD'!$B$2:$AD$2,0)+1,0),0)+IFERROR(VLOOKUP($A250,'TD SOP+PROFORM MOD'!$A$5:$AD$750,MATCH(S$2,'TD SOP+PROFORM MOD'!$B$2:$AD$2,0)+1,0),0)</f>
        <v>0</v>
      </c>
      <c r="T250" s="26" t="str">
        <f t="shared" si="59"/>
        <v/>
      </c>
      <c r="U250" s="25">
        <f>IFERROR(VLOOKUP($A250,'TD SOP+PROFORM MOD'!$A$5:$AD$750,MATCH(U$4,'TD SOP+PROFORM MOD'!$B$2:$AD$2,0)+1,0),0)+IFERROR(VLOOKUP($A250,'TD SOP+PROFORM MOD'!$A$5:$AD$750,MATCH(U$2,'TD SOP+PROFORM MOD'!$B$2:$AD$2,0)+1,0),0)</f>
        <v>0</v>
      </c>
      <c r="V250" s="25">
        <f>IFERROR(VLOOKUP($A250,'TD SOP+PROFORM MOD'!$A$5:$AD$750,MATCH(V$4,'TD SOP+PROFORM MOD'!$B$2:$AD$2,0)+1,0),0)+IFERROR(VLOOKUP($A250,'TD SOP+PROFORM MOD'!$A$5:$AD$750,MATCH(V$2,'TD SOP+PROFORM MOD'!$B$2:$AD$2,0)+1,0),0)</f>
        <v>0</v>
      </c>
      <c r="W250" s="26" t="str">
        <f t="shared" si="60"/>
        <v/>
      </c>
      <c r="X250" s="25">
        <f>IFERROR(VLOOKUP($A250,'TD SOP+PROFORM MOD'!$A$5:$AD$750,MATCH(X$4,'TD SOP+PROFORM MOD'!$B$2:$AD$2,0)+1,0),0)+IFERROR(VLOOKUP($A250,'TD SOP+PROFORM MOD'!$A$5:$AD$750,MATCH(X$2,'TD SOP+PROFORM MOD'!$B$2:$AD$2,0)+1,0),0)</f>
        <v>0</v>
      </c>
      <c r="Y250" s="25">
        <f>IFERROR(VLOOKUP($A250,'TD SOP+PROFORM MOD'!$A$5:$AD$750,MATCH(Y$4,'TD SOP+PROFORM MOD'!$B$2:$AD$2,0)+1,0),0)+IFERROR(VLOOKUP($A250,'TD SOP+PROFORM MOD'!$A$5:$AD$750,MATCH(Y$2,'TD SOP+PROFORM MOD'!$B$2:$AD$2,0)+1,0),0)</f>
        <v>0</v>
      </c>
      <c r="Z250" s="26" t="str">
        <f t="shared" si="61"/>
        <v/>
      </c>
      <c r="AA250" s="25">
        <f>IFERROR(VLOOKUP($A250,'TD SOP+PROFORM MOD'!$A$5:$AD$750,MATCH(AA$4,'TD SOP+PROFORM MOD'!$B$2:$AD$2,0)+1,0),0)+IFERROR(VLOOKUP($A250,'TD SOP+PROFORM MOD'!$A$5:$AD$750,MATCH(AA$2,'TD SOP+PROFORM MOD'!$B$2:$AD$2,0)+1,0),0)</f>
        <v>0</v>
      </c>
      <c r="AB250" s="25">
        <f>IFERROR(VLOOKUP($A250,'TD SOP+PROFORM MOD'!$A$5:$AD$750,MATCH(AB$4,'TD SOP+PROFORM MOD'!$B$2:$AD$2,0)+1,0),0)+IFERROR(VLOOKUP($A250,'TD SOP+PROFORM MOD'!$A$5:$AD$750,MATCH(AB$2,'TD SOP+PROFORM MOD'!$B$2:$AD$2,0)+1,0),0)</f>
        <v>0</v>
      </c>
      <c r="AC250" s="26" t="str">
        <f t="shared" si="62"/>
        <v/>
      </c>
      <c r="AD250" s="25">
        <f>IFERROR(VLOOKUP($A250,'TD SOP+PROFORM MOD'!$A$5:$AD$750,MATCH(AD$4,'TD SOP+PROFORM MOD'!$B$2:$AD$2,0)+1,0),0)+IFERROR(VLOOKUP($A250,'TD SOP+PROFORM MOD'!$A$5:$AD$750,MATCH(AD$2,'TD SOP+PROFORM MOD'!$B$2:$AD$2,0)+1,0),0)</f>
        <v>0</v>
      </c>
      <c r="AE250" s="25">
        <f>IFERROR(VLOOKUP($A250,'TD SOP+PROFORM MOD'!$A$5:$AD$750,MATCH(AE$4,'TD SOP+PROFORM MOD'!$B$2:$AD$2,0)+1,0),0)+IFERROR(VLOOKUP($A250,'TD SOP+PROFORM MOD'!$A$5:$AD$750,MATCH(AE$2,'TD SOP+PROFORM MOD'!$B$2:$AD$2,0)+1,0),0)</f>
        <v>0</v>
      </c>
      <c r="AF250" s="26" t="str">
        <f t="shared" si="63"/>
        <v/>
      </c>
      <c r="AG250" s="25">
        <f>IFERROR(VLOOKUP($A250,'TD SOP+PROFORM MOD'!$A$5:$AD$750,MATCH(AG$4,'TD SOP+PROFORM MOD'!$B$2:$AD$2,0)+1,0),0)+IFERROR(VLOOKUP($A250,'TD SOP+PROFORM MOD'!$A$5:$AD$750,MATCH(AG$2,'TD SOP+PROFORM MOD'!$B$2:$AD$2,0)+1,0),0)</f>
        <v>0</v>
      </c>
      <c r="AH250" s="25">
        <f>IFERROR(VLOOKUP($A250,'TD SOP+PROFORM MOD'!$A$5:$AD$750,MATCH(AH$4,'TD SOP+PROFORM MOD'!$B$2:$AD$2,0)+1,0),0)+IFERROR(VLOOKUP($A250,'TD SOP+PROFORM MOD'!$A$5:$AD$750,MATCH(AH$2,'TD SOP+PROFORM MOD'!$B$2:$AD$2,0)+1,0),0)</f>
        <v>0</v>
      </c>
      <c r="AI250" s="26" t="str">
        <f t="shared" si="64"/>
        <v/>
      </c>
      <c r="AJ250" s="25">
        <f>IFERROR(VLOOKUP($A250,'TD SOP+PROFORM MOD'!$A$5:$AD$750,MATCH(AJ$4,'TD SOP+PROFORM MOD'!$B$2:$AD$2,0)+1,0),0)+IFERROR(VLOOKUP($A250,'TD SOP+PROFORM MOD'!$A$5:$AD$750,MATCH(AJ$2,'TD SOP+PROFORM MOD'!$B$2:$AD$2,0)+1,0),0)</f>
        <v>0</v>
      </c>
      <c r="AK250" s="25">
        <f>IFERROR(VLOOKUP($A250,'TD SOP+PROFORM MOD'!$A$5:$AD$750,MATCH(AK$4,'TD SOP+PROFORM MOD'!$B$2:$AD$2,0)+1,0),0)+IFERROR(VLOOKUP($A250,'TD SOP+PROFORM MOD'!$A$5:$AD$750,MATCH(AK$2,'TD SOP+PROFORM MOD'!$B$2:$AD$2,0)+1,0),0)</f>
        <v>0</v>
      </c>
      <c r="AL250" s="26" t="str">
        <f t="shared" si="65"/>
        <v/>
      </c>
      <c r="AM250" s="25">
        <f t="shared" si="67"/>
        <v>0</v>
      </c>
      <c r="AN250" s="25">
        <f t="shared" si="67"/>
        <v>0</v>
      </c>
      <c r="AO250" s="26" t="str">
        <f t="shared" si="66"/>
        <v/>
      </c>
      <c r="AR250" s="25">
        <f>SUMIF('B&amp;S YTD LFY'!B:B,"="&amp;A250,'B&amp;S YTD LFY'!C:C)</f>
        <v>0</v>
      </c>
      <c r="AS250" s="25">
        <f t="shared" si="68"/>
        <v>0</v>
      </c>
      <c r="AT250" s="25"/>
    </row>
    <row r="251" spans="1:46" x14ac:dyDescent="0.35">
      <c r="A251" s="24">
        <f>IF(AND('TD SOP+PROFORM MOD'!A248&lt;&gt;"",'TD SOP+PROFORM MOD'!A248&lt;&gt;"TOTAL"),'TD SOP+PROFORM MOD'!A248,0)</f>
        <v>0</v>
      </c>
      <c r="C251" s="25" t="str">
        <f>IFERROR(VLOOKUP($A251,'TD SOP+PROFORM MOD'!$A$5:$AD$750,MATCH(C$4,'TD SOP+PROFORM MOD'!$B$2:$AT$2,0)+1,0),"")</f>
        <v/>
      </c>
      <c r="D251" s="25" t="str">
        <f>IFERROR(VLOOKUP($A251,'TD SOP+PROFORM MOD'!$A$5:$AD$750,MATCH(D$4,'TD SOP+PROFORM MOD'!$B$2:$AT$2,0)+1,0),"")</f>
        <v/>
      </c>
      <c r="E251" s="26" t="str">
        <f t="shared" si="54"/>
        <v/>
      </c>
      <c r="F251" s="25" t="str">
        <f>IFERROR(VLOOKUP($A251,'TD SOP+PROFORM MOD'!$A$5:$AD$750,MATCH(F$4,'TD SOP+PROFORM MOD'!$B$2:$AT$2,0)+1,0),"")</f>
        <v/>
      </c>
      <c r="G251" s="25" t="str">
        <f>IFERROR(VLOOKUP($A251,'TD SOP+PROFORM MOD'!$A$5:$AD$750,MATCH(G$4,'TD SOP+PROFORM MOD'!$B$2:$AT$2,0)+1,0),"")</f>
        <v/>
      </c>
      <c r="H251" s="26" t="str">
        <f t="shared" si="55"/>
        <v/>
      </c>
      <c r="I251" s="25" t="str">
        <f>IFERROR(VLOOKUP($A251,'TD SOP+PROFORM MOD'!$A$5:$AD$750,MATCH(I$4,'TD SOP+PROFORM MOD'!$B$2:$AT$2,0)+1,0),"")</f>
        <v/>
      </c>
      <c r="J251" s="25" t="str">
        <f>IFERROR(VLOOKUP($A251,'TD SOP+PROFORM MOD'!$A$5:$AD$750,MATCH(J$4,'TD SOP+PROFORM MOD'!$B$2:$AT$2,0)+1,0),"")</f>
        <v/>
      </c>
      <c r="K251" s="26" t="str">
        <f t="shared" si="56"/>
        <v/>
      </c>
      <c r="L251" s="25" t="str">
        <f>IFERROR(VLOOKUP($A251,'TD SOP+PROFORM MOD'!$A$5:$AD$750,MATCH(L$4,'TD SOP+PROFORM MOD'!$B$2:$AT$2,0)+1,0),"")</f>
        <v/>
      </c>
      <c r="M251" s="25" t="str">
        <f>IFERROR(VLOOKUP($A251,'TD SOP+PROFORM MOD'!$A$5:$AD$750,MATCH(M$4,'TD SOP+PROFORM MOD'!$B$2:$AT$2,0)+1,0),"")</f>
        <v/>
      </c>
      <c r="N251" s="26" t="str">
        <f t="shared" si="57"/>
        <v/>
      </c>
      <c r="O251" s="25">
        <f>IFERROR(VLOOKUP($A251,'TD SOP+PROFORM MOD'!$A$5:$AD$750,MATCH(O$4,'TD SOP+PROFORM MOD'!$B$2:$AD$2,0)+1,0),0)+IFERROR(VLOOKUP($A251,'TD SOP+PROFORM MOD'!$A$5:$AD$750,MATCH(O$2,'TD SOP+PROFORM MOD'!$B$2:$AD$2,0)+1,0),0)</f>
        <v>0</v>
      </c>
      <c r="P251" s="25">
        <f>IFERROR(VLOOKUP($A251,'TD SOP+PROFORM MOD'!$A$5:$AD$750,MATCH(P$4,'TD SOP+PROFORM MOD'!$B$2:$AD$2,0)+1,0),0)+IFERROR(VLOOKUP($A251,'TD SOP+PROFORM MOD'!$A$5:$AD$750,MATCH(P$2,'TD SOP+PROFORM MOD'!$B$2:$AD$2,0)+1,0),0)</f>
        <v>0</v>
      </c>
      <c r="Q251" s="26" t="str">
        <f t="shared" si="58"/>
        <v/>
      </c>
      <c r="R251" s="25">
        <f>IFERROR(VLOOKUP($A251,'TD SOP+PROFORM MOD'!$A$5:$AD$750,MATCH(R$4,'TD SOP+PROFORM MOD'!$B$2:$AD$2,0)+1,0),0)+IFERROR(VLOOKUP($A251,'TD SOP+PROFORM MOD'!$A$5:$AD$750,MATCH(R$2,'TD SOP+PROFORM MOD'!$B$2:$AD$2,0)+1,0),0)</f>
        <v>0</v>
      </c>
      <c r="S251" s="25">
        <f>IFERROR(VLOOKUP($A251,'TD SOP+PROFORM MOD'!$A$5:$AD$750,MATCH(S$4,'TD SOP+PROFORM MOD'!$B$2:$AD$2,0)+1,0),0)+IFERROR(VLOOKUP($A251,'TD SOP+PROFORM MOD'!$A$5:$AD$750,MATCH(S$2,'TD SOP+PROFORM MOD'!$B$2:$AD$2,0)+1,0),0)</f>
        <v>0</v>
      </c>
      <c r="T251" s="26" t="str">
        <f t="shared" si="59"/>
        <v/>
      </c>
      <c r="U251" s="25">
        <f>IFERROR(VLOOKUP($A251,'TD SOP+PROFORM MOD'!$A$5:$AD$750,MATCH(U$4,'TD SOP+PROFORM MOD'!$B$2:$AD$2,0)+1,0),0)+IFERROR(VLOOKUP($A251,'TD SOP+PROFORM MOD'!$A$5:$AD$750,MATCH(U$2,'TD SOP+PROFORM MOD'!$B$2:$AD$2,0)+1,0),0)</f>
        <v>0</v>
      </c>
      <c r="V251" s="25">
        <f>IFERROR(VLOOKUP($A251,'TD SOP+PROFORM MOD'!$A$5:$AD$750,MATCH(V$4,'TD SOP+PROFORM MOD'!$B$2:$AD$2,0)+1,0),0)+IFERROR(VLOOKUP($A251,'TD SOP+PROFORM MOD'!$A$5:$AD$750,MATCH(V$2,'TD SOP+PROFORM MOD'!$B$2:$AD$2,0)+1,0),0)</f>
        <v>0</v>
      </c>
      <c r="W251" s="26" t="str">
        <f t="shared" si="60"/>
        <v/>
      </c>
      <c r="X251" s="25">
        <f>IFERROR(VLOOKUP($A251,'TD SOP+PROFORM MOD'!$A$5:$AD$750,MATCH(X$4,'TD SOP+PROFORM MOD'!$B$2:$AD$2,0)+1,0),0)+IFERROR(VLOOKUP($A251,'TD SOP+PROFORM MOD'!$A$5:$AD$750,MATCH(X$2,'TD SOP+PROFORM MOD'!$B$2:$AD$2,0)+1,0),0)</f>
        <v>0</v>
      </c>
      <c r="Y251" s="25">
        <f>IFERROR(VLOOKUP($A251,'TD SOP+PROFORM MOD'!$A$5:$AD$750,MATCH(Y$4,'TD SOP+PROFORM MOD'!$B$2:$AD$2,0)+1,0),0)+IFERROR(VLOOKUP($A251,'TD SOP+PROFORM MOD'!$A$5:$AD$750,MATCH(Y$2,'TD SOP+PROFORM MOD'!$B$2:$AD$2,0)+1,0),0)</f>
        <v>0</v>
      </c>
      <c r="Z251" s="26" t="str">
        <f t="shared" si="61"/>
        <v/>
      </c>
      <c r="AA251" s="25">
        <f>IFERROR(VLOOKUP($A251,'TD SOP+PROFORM MOD'!$A$5:$AD$750,MATCH(AA$4,'TD SOP+PROFORM MOD'!$B$2:$AD$2,0)+1,0),0)+IFERROR(VLOOKUP($A251,'TD SOP+PROFORM MOD'!$A$5:$AD$750,MATCH(AA$2,'TD SOP+PROFORM MOD'!$B$2:$AD$2,0)+1,0),0)</f>
        <v>0</v>
      </c>
      <c r="AB251" s="25">
        <f>IFERROR(VLOOKUP($A251,'TD SOP+PROFORM MOD'!$A$5:$AD$750,MATCH(AB$4,'TD SOP+PROFORM MOD'!$B$2:$AD$2,0)+1,0),0)+IFERROR(VLOOKUP($A251,'TD SOP+PROFORM MOD'!$A$5:$AD$750,MATCH(AB$2,'TD SOP+PROFORM MOD'!$B$2:$AD$2,0)+1,0),0)</f>
        <v>0</v>
      </c>
      <c r="AC251" s="26" t="str">
        <f t="shared" si="62"/>
        <v/>
      </c>
      <c r="AD251" s="25">
        <f>IFERROR(VLOOKUP($A251,'TD SOP+PROFORM MOD'!$A$5:$AD$750,MATCH(AD$4,'TD SOP+PROFORM MOD'!$B$2:$AD$2,0)+1,0),0)+IFERROR(VLOOKUP($A251,'TD SOP+PROFORM MOD'!$A$5:$AD$750,MATCH(AD$2,'TD SOP+PROFORM MOD'!$B$2:$AD$2,0)+1,0),0)</f>
        <v>0</v>
      </c>
      <c r="AE251" s="25">
        <f>IFERROR(VLOOKUP($A251,'TD SOP+PROFORM MOD'!$A$5:$AD$750,MATCH(AE$4,'TD SOP+PROFORM MOD'!$B$2:$AD$2,0)+1,0),0)+IFERROR(VLOOKUP($A251,'TD SOP+PROFORM MOD'!$A$5:$AD$750,MATCH(AE$2,'TD SOP+PROFORM MOD'!$B$2:$AD$2,0)+1,0),0)</f>
        <v>0</v>
      </c>
      <c r="AF251" s="26" t="str">
        <f t="shared" si="63"/>
        <v/>
      </c>
      <c r="AG251" s="25">
        <f>IFERROR(VLOOKUP($A251,'TD SOP+PROFORM MOD'!$A$5:$AD$750,MATCH(AG$4,'TD SOP+PROFORM MOD'!$B$2:$AD$2,0)+1,0),0)+IFERROR(VLOOKUP($A251,'TD SOP+PROFORM MOD'!$A$5:$AD$750,MATCH(AG$2,'TD SOP+PROFORM MOD'!$B$2:$AD$2,0)+1,0),0)</f>
        <v>0</v>
      </c>
      <c r="AH251" s="25">
        <f>IFERROR(VLOOKUP($A251,'TD SOP+PROFORM MOD'!$A$5:$AD$750,MATCH(AH$4,'TD SOP+PROFORM MOD'!$B$2:$AD$2,0)+1,0),0)+IFERROR(VLOOKUP($A251,'TD SOP+PROFORM MOD'!$A$5:$AD$750,MATCH(AH$2,'TD SOP+PROFORM MOD'!$B$2:$AD$2,0)+1,0),0)</f>
        <v>0</v>
      </c>
      <c r="AI251" s="26" t="str">
        <f t="shared" si="64"/>
        <v/>
      </c>
      <c r="AJ251" s="25">
        <f>IFERROR(VLOOKUP($A251,'TD SOP+PROFORM MOD'!$A$5:$AD$750,MATCH(AJ$4,'TD SOP+PROFORM MOD'!$B$2:$AD$2,0)+1,0),0)+IFERROR(VLOOKUP($A251,'TD SOP+PROFORM MOD'!$A$5:$AD$750,MATCH(AJ$2,'TD SOP+PROFORM MOD'!$B$2:$AD$2,0)+1,0),0)</f>
        <v>0</v>
      </c>
      <c r="AK251" s="25">
        <f>IFERROR(VLOOKUP($A251,'TD SOP+PROFORM MOD'!$A$5:$AD$750,MATCH(AK$4,'TD SOP+PROFORM MOD'!$B$2:$AD$2,0)+1,0),0)+IFERROR(VLOOKUP($A251,'TD SOP+PROFORM MOD'!$A$5:$AD$750,MATCH(AK$2,'TD SOP+PROFORM MOD'!$B$2:$AD$2,0)+1,0),0)</f>
        <v>0</v>
      </c>
      <c r="AL251" s="26" t="str">
        <f t="shared" si="65"/>
        <v/>
      </c>
      <c r="AM251" s="25">
        <f t="shared" si="67"/>
        <v>0</v>
      </c>
      <c r="AN251" s="25">
        <f t="shared" si="67"/>
        <v>0</v>
      </c>
      <c r="AO251" s="26" t="str">
        <f t="shared" si="66"/>
        <v/>
      </c>
      <c r="AR251" s="25">
        <f>SUMIF('B&amp;S YTD LFY'!B:B,"="&amp;A251,'B&amp;S YTD LFY'!C:C)</f>
        <v>0</v>
      </c>
      <c r="AS251" s="25">
        <f t="shared" si="68"/>
        <v>0</v>
      </c>
      <c r="AT251" s="25"/>
    </row>
    <row r="252" spans="1:46" x14ac:dyDescent="0.35">
      <c r="A252" s="24">
        <f>IF(AND('TD SOP+PROFORM MOD'!A249&lt;&gt;"",'TD SOP+PROFORM MOD'!A249&lt;&gt;"TOTAL"),'TD SOP+PROFORM MOD'!A249,0)</f>
        <v>0</v>
      </c>
      <c r="C252" s="25" t="str">
        <f>IFERROR(VLOOKUP($A252,'TD SOP+PROFORM MOD'!$A$5:$AD$750,MATCH(C$4,'TD SOP+PROFORM MOD'!$B$2:$AT$2,0)+1,0),"")</f>
        <v/>
      </c>
      <c r="D252" s="25" t="str">
        <f>IFERROR(VLOOKUP($A252,'TD SOP+PROFORM MOD'!$A$5:$AD$750,MATCH(D$4,'TD SOP+PROFORM MOD'!$B$2:$AT$2,0)+1,0),"")</f>
        <v/>
      </c>
      <c r="E252" s="26" t="str">
        <f t="shared" si="54"/>
        <v/>
      </c>
      <c r="F252" s="25" t="str">
        <f>IFERROR(VLOOKUP($A252,'TD SOP+PROFORM MOD'!$A$5:$AD$750,MATCH(F$4,'TD SOP+PROFORM MOD'!$B$2:$AT$2,0)+1,0),"")</f>
        <v/>
      </c>
      <c r="G252" s="25" t="str">
        <f>IFERROR(VLOOKUP($A252,'TD SOP+PROFORM MOD'!$A$5:$AD$750,MATCH(G$4,'TD SOP+PROFORM MOD'!$B$2:$AT$2,0)+1,0),"")</f>
        <v/>
      </c>
      <c r="H252" s="26" t="str">
        <f t="shared" si="55"/>
        <v/>
      </c>
      <c r="I252" s="25" t="str">
        <f>IFERROR(VLOOKUP($A252,'TD SOP+PROFORM MOD'!$A$5:$AD$750,MATCH(I$4,'TD SOP+PROFORM MOD'!$B$2:$AT$2,0)+1,0),"")</f>
        <v/>
      </c>
      <c r="J252" s="25" t="str">
        <f>IFERROR(VLOOKUP($A252,'TD SOP+PROFORM MOD'!$A$5:$AD$750,MATCH(J$4,'TD SOP+PROFORM MOD'!$B$2:$AT$2,0)+1,0),"")</f>
        <v/>
      </c>
      <c r="K252" s="26" t="str">
        <f t="shared" si="56"/>
        <v/>
      </c>
      <c r="L252" s="25" t="str">
        <f>IFERROR(VLOOKUP($A252,'TD SOP+PROFORM MOD'!$A$5:$AD$750,MATCH(L$4,'TD SOP+PROFORM MOD'!$B$2:$AT$2,0)+1,0),"")</f>
        <v/>
      </c>
      <c r="M252" s="25" t="str">
        <f>IFERROR(VLOOKUP($A252,'TD SOP+PROFORM MOD'!$A$5:$AD$750,MATCH(M$4,'TD SOP+PROFORM MOD'!$B$2:$AT$2,0)+1,0),"")</f>
        <v/>
      </c>
      <c r="N252" s="26" t="str">
        <f t="shared" si="57"/>
        <v/>
      </c>
      <c r="O252" s="25">
        <f>IFERROR(VLOOKUP($A252,'TD SOP+PROFORM MOD'!$A$5:$AD$750,MATCH(O$4,'TD SOP+PROFORM MOD'!$B$2:$AD$2,0)+1,0),0)+IFERROR(VLOOKUP($A252,'TD SOP+PROFORM MOD'!$A$5:$AD$750,MATCH(O$2,'TD SOP+PROFORM MOD'!$B$2:$AD$2,0)+1,0),0)</f>
        <v>0</v>
      </c>
      <c r="P252" s="25">
        <f>IFERROR(VLOOKUP($A252,'TD SOP+PROFORM MOD'!$A$5:$AD$750,MATCH(P$4,'TD SOP+PROFORM MOD'!$B$2:$AD$2,0)+1,0),0)+IFERROR(VLOOKUP($A252,'TD SOP+PROFORM MOD'!$A$5:$AD$750,MATCH(P$2,'TD SOP+PROFORM MOD'!$B$2:$AD$2,0)+1,0),0)</f>
        <v>0</v>
      </c>
      <c r="Q252" s="26" t="str">
        <f t="shared" si="58"/>
        <v/>
      </c>
      <c r="R252" s="25">
        <f>IFERROR(VLOOKUP($A252,'TD SOP+PROFORM MOD'!$A$5:$AD$750,MATCH(R$4,'TD SOP+PROFORM MOD'!$B$2:$AD$2,0)+1,0),0)+IFERROR(VLOOKUP($A252,'TD SOP+PROFORM MOD'!$A$5:$AD$750,MATCH(R$2,'TD SOP+PROFORM MOD'!$B$2:$AD$2,0)+1,0),0)</f>
        <v>0</v>
      </c>
      <c r="S252" s="25">
        <f>IFERROR(VLOOKUP($A252,'TD SOP+PROFORM MOD'!$A$5:$AD$750,MATCH(S$4,'TD SOP+PROFORM MOD'!$B$2:$AD$2,0)+1,0),0)+IFERROR(VLOOKUP($A252,'TD SOP+PROFORM MOD'!$A$5:$AD$750,MATCH(S$2,'TD SOP+PROFORM MOD'!$B$2:$AD$2,0)+1,0),0)</f>
        <v>0</v>
      </c>
      <c r="T252" s="26" t="str">
        <f t="shared" si="59"/>
        <v/>
      </c>
      <c r="U252" s="25">
        <f>IFERROR(VLOOKUP($A252,'TD SOP+PROFORM MOD'!$A$5:$AD$750,MATCH(U$4,'TD SOP+PROFORM MOD'!$B$2:$AD$2,0)+1,0),0)+IFERROR(VLOOKUP($A252,'TD SOP+PROFORM MOD'!$A$5:$AD$750,MATCH(U$2,'TD SOP+PROFORM MOD'!$B$2:$AD$2,0)+1,0),0)</f>
        <v>0</v>
      </c>
      <c r="V252" s="25">
        <f>IFERROR(VLOOKUP($A252,'TD SOP+PROFORM MOD'!$A$5:$AD$750,MATCH(V$4,'TD SOP+PROFORM MOD'!$B$2:$AD$2,0)+1,0),0)+IFERROR(VLOOKUP($A252,'TD SOP+PROFORM MOD'!$A$5:$AD$750,MATCH(V$2,'TD SOP+PROFORM MOD'!$B$2:$AD$2,0)+1,0),0)</f>
        <v>0</v>
      </c>
      <c r="W252" s="26" t="str">
        <f t="shared" si="60"/>
        <v/>
      </c>
      <c r="X252" s="25">
        <f>IFERROR(VLOOKUP($A252,'TD SOP+PROFORM MOD'!$A$5:$AD$750,MATCH(X$4,'TD SOP+PROFORM MOD'!$B$2:$AD$2,0)+1,0),0)+IFERROR(VLOOKUP($A252,'TD SOP+PROFORM MOD'!$A$5:$AD$750,MATCH(X$2,'TD SOP+PROFORM MOD'!$B$2:$AD$2,0)+1,0),0)</f>
        <v>0</v>
      </c>
      <c r="Y252" s="25">
        <f>IFERROR(VLOOKUP($A252,'TD SOP+PROFORM MOD'!$A$5:$AD$750,MATCH(Y$4,'TD SOP+PROFORM MOD'!$B$2:$AD$2,0)+1,0),0)+IFERROR(VLOOKUP($A252,'TD SOP+PROFORM MOD'!$A$5:$AD$750,MATCH(Y$2,'TD SOP+PROFORM MOD'!$B$2:$AD$2,0)+1,0),0)</f>
        <v>0</v>
      </c>
      <c r="Z252" s="26" t="str">
        <f t="shared" si="61"/>
        <v/>
      </c>
      <c r="AA252" s="25">
        <f>IFERROR(VLOOKUP($A252,'TD SOP+PROFORM MOD'!$A$5:$AD$750,MATCH(AA$4,'TD SOP+PROFORM MOD'!$B$2:$AD$2,0)+1,0),0)+IFERROR(VLOOKUP($A252,'TD SOP+PROFORM MOD'!$A$5:$AD$750,MATCH(AA$2,'TD SOP+PROFORM MOD'!$B$2:$AD$2,0)+1,0),0)</f>
        <v>0</v>
      </c>
      <c r="AB252" s="25">
        <f>IFERROR(VLOOKUP($A252,'TD SOP+PROFORM MOD'!$A$5:$AD$750,MATCH(AB$4,'TD SOP+PROFORM MOD'!$B$2:$AD$2,0)+1,0),0)+IFERROR(VLOOKUP($A252,'TD SOP+PROFORM MOD'!$A$5:$AD$750,MATCH(AB$2,'TD SOP+PROFORM MOD'!$B$2:$AD$2,0)+1,0),0)</f>
        <v>0</v>
      </c>
      <c r="AC252" s="26" t="str">
        <f t="shared" si="62"/>
        <v/>
      </c>
      <c r="AD252" s="25">
        <f>IFERROR(VLOOKUP($A252,'TD SOP+PROFORM MOD'!$A$5:$AD$750,MATCH(AD$4,'TD SOP+PROFORM MOD'!$B$2:$AD$2,0)+1,0),0)+IFERROR(VLOOKUP($A252,'TD SOP+PROFORM MOD'!$A$5:$AD$750,MATCH(AD$2,'TD SOP+PROFORM MOD'!$B$2:$AD$2,0)+1,0),0)</f>
        <v>0</v>
      </c>
      <c r="AE252" s="25">
        <f>IFERROR(VLOOKUP($A252,'TD SOP+PROFORM MOD'!$A$5:$AD$750,MATCH(AE$4,'TD SOP+PROFORM MOD'!$B$2:$AD$2,0)+1,0),0)+IFERROR(VLOOKUP($A252,'TD SOP+PROFORM MOD'!$A$5:$AD$750,MATCH(AE$2,'TD SOP+PROFORM MOD'!$B$2:$AD$2,0)+1,0),0)</f>
        <v>0</v>
      </c>
      <c r="AF252" s="26" t="str">
        <f t="shared" si="63"/>
        <v/>
      </c>
      <c r="AG252" s="25">
        <f>IFERROR(VLOOKUP($A252,'TD SOP+PROFORM MOD'!$A$5:$AD$750,MATCH(AG$4,'TD SOP+PROFORM MOD'!$B$2:$AD$2,0)+1,0),0)+IFERROR(VLOOKUP($A252,'TD SOP+PROFORM MOD'!$A$5:$AD$750,MATCH(AG$2,'TD SOP+PROFORM MOD'!$B$2:$AD$2,0)+1,0),0)</f>
        <v>0</v>
      </c>
      <c r="AH252" s="25">
        <f>IFERROR(VLOOKUP($A252,'TD SOP+PROFORM MOD'!$A$5:$AD$750,MATCH(AH$4,'TD SOP+PROFORM MOD'!$B$2:$AD$2,0)+1,0),0)+IFERROR(VLOOKUP($A252,'TD SOP+PROFORM MOD'!$A$5:$AD$750,MATCH(AH$2,'TD SOP+PROFORM MOD'!$B$2:$AD$2,0)+1,0),0)</f>
        <v>0</v>
      </c>
      <c r="AI252" s="26" t="str">
        <f t="shared" si="64"/>
        <v/>
      </c>
      <c r="AJ252" s="25">
        <f>IFERROR(VLOOKUP($A252,'TD SOP+PROFORM MOD'!$A$5:$AD$750,MATCH(AJ$4,'TD SOP+PROFORM MOD'!$B$2:$AD$2,0)+1,0),0)+IFERROR(VLOOKUP($A252,'TD SOP+PROFORM MOD'!$A$5:$AD$750,MATCH(AJ$2,'TD SOP+PROFORM MOD'!$B$2:$AD$2,0)+1,0),0)</f>
        <v>0</v>
      </c>
      <c r="AK252" s="25">
        <f>IFERROR(VLOOKUP($A252,'TD SOP+PROFORM MOD'!$A$5:$AD$750,MATCH(AK$4,'TD SOP+PROFORM MOD'!$B$2:$AD$2,0)+1,0),0)+IFERROR(VLOOKUP($A252,'TD SOP+PROFORM MOD'!$A$5:$AD$750,MATCH(AK$2,'TD SOP+PROFORM MOD'!$B$2:$AD$2,0)+1,0),0)</f>
        <v>0</v>
      </c>
      <c r="AL252" s="26" t="str">
        <f t="shared" si="65"/>
        <v/>
      </c>
      <c r="AM252" s="25">
        <f t="shared" si="67"/>
        <v>0</v>
      </c>
      <c r="AN252" s="25">
        <f t="shared" si="67"/>
        <v>0</v>
      </c>
      <c r="AO252" s="26" t="str">
        <f t="shared" si="66"/>
        <v/>
      </c>
      <c r="AR252" s="25">
        <f>SUMIF('B&amp;S YTD LFY'!B:B,"="&amp;A252,'B&amp;S YTD LFY'!C:C)</f>
        <v>0</v>
      </c>
      <c r="AS252" s="25">
        <f t="shared" si="68"/>
        <v>0</v>
      </c>
      <c r="AT252" s="25"/>
    </row>
    <row r="253" spans="1:46" x14ac:dyDescent="0.35">
      <c r="A253" s="24">
        <f>IF(AND('TD SOP+PROFORM MOD'!A250&lt;&gt;"",'TD SOP+PROFORM MOD'!A250&lt;&gt;"TOTAL"),'TD SOP+PROFORM MOD'!A250,0)</f>
        <v>0</v>
      </c>
      <c r="C253" s="25" t="str">
        <f>IFERROR(VLOOKUP($A253,'TD SOP+PROFORM MOD'!$A$5:$AD$750,MATCH(C$4,'TD SOP+PROFORM MOD'!$B$2:$AT$2,0)+1,0),"")</f>
        <v/>
      </c>
      <c r="D253" s="25" t="str">
        <f>IFERROR(VLOOKUP($A253,'TD SOP+PROFORM MOD'!$A$5:$AD$750,MATCH(D$4,'TD SOP+PROFORM MOD'!$B$2:$AT$2,0)+1,0),"")</f>
        <v/>
      </c>
      <c r="E253" s="26" t="str">
        <f t="shared" si="54"/>
        <v/>
      </c>
      <c r="F253" s="25" t="str">
        <f>IFERROR(VLOOKUP($A253,'TD SOP+PROFORM MOD'!$A$5:$AD$750,MATCH(F$4,'TD SOP+PROFORM MOD'!$B$2:$AT$2,0)+1,0),"")</f>
        <v/>
      </c>
      <c r="G253" s="25" t="str">
        <f>IFERROR(VLOOKUP($A253,'TD SOP+PROFORM MOD'!$A$5:$AD$750,MATCH(G$4,'TD SOP+PROFORM MOD'!$B$2:$AT$2,0)+1,0),"")</f>
        <v/>
      </c>
      <c r="H253" s="26" t="str">
        <f t="shared" si="55"/>
        <v/>
      </c>
      <c r="I253" s="25" t="str">
        <f>IFERROR(VLOOKUP($A253,'TD SOP+PROFORM MOD'!$A$5:$AD$750,MATCH(I$4,'TD SOP+PROFORM MOD'!$B$2:$AT$2,0)+1,0),"")</f>
        <v/>
      </c>
      <c r="J253" s="25" t="str">
        <f>IFERROR(VLOOKUP($A253,'TD SOP+PROFORM MOD'!$A$5:$AD$750,MATCH(J$4,'TD SOP+PROFORM MOD'!$B$2:$AT$2,0)+1,0),"")</f>
        <v/>
      </c>
      <c r="K253" s="26" t="str">
        <f t="shared" si="56"/>
        <v/>
      </c>
      <c r="L253" s="25" t="str">
        <f>IFERROR(VLOOKUP($A253,'TD SOP+PROFORM MOD'!$A$5:$AD$750,MATCH(L$4,'TD SOP+PROFORM MOD'!$B$2:$AT$2,0)+1,0),"")</f>
        <v/>
      </c>
      <c r="M253" s="25" t="str">
        <f>IFERROR(VLOOKUP($A253,'TD SOP+PROFORM MOD'!$A$5:$AD$750,MATCH(M$4,'TD SOP+PROFORM MOD'!$B$2:$AT$2,0)+1,0),"")</f>
        <v/>
      </c>
      <c r="N253" s="26" t="str">
        <f t="shared" si="57"/>
        <v/>
      </c>
      <c r="O253" s="25">
        <f>IFERROR(VLOOKUP($A253,'TD SOP+PROFORM MOD'!$A$5:$AD$750,MATCH(O$4,'TD SOP+PROFORM MOD'!$B$2:$AD$2,0)+1,0),0)+IFERROR(VLOOKUP($A253,'TD SOP+PROFORM MOD'!$A$5:$AD$750,MATCH(O$2,'TD SOP+PROFORM MOD'!$B$2:$AD$2,0)+1,0),0)</f>
        <v>0</v>
      </c>
      <c r="P253" s="25">
        <f>IFERROR(VLOOKUP($A253,'TD SOP+PROFORM MOD'!$A$5:$AD$750,MATCH(P$4,'TD SOP+PROFORM MOD'!$B$2:$AD$2,0)+1,0),0)+IFERROR(VLOOKUP($A253,'TD SOP+PROFORM MOD'!$A$5:$AD$750,MATCH(P$2,'TD SOP+PROFORM MOD'!$B$2:$AD$2,0)+1,0),0)</f>
        <v>0</v>
      </c>
      <c r="Q253" s="26" t="str">
        <f t="shared" si="58"/>
        <v/>
      </c>
      <c r="R253" s="25">
        <f>IFERROR(VLOOKUP($A253,'TD SOP+PROFORM MOD'!$A$5:$AD$750,MATCH(R$4,'TD SOP+PROFORM MOD'!$B$2:$AD$2,0)+1,0),0)+IFERROR(VLOOKUP($A253,'TD SOP+PROFORM MOD'!$A$5:$AD$750,MATCH(R$2,'TD SOP+PROFORM MOD'!$B$2:$AD$2,0)+1,0),0)</f>
        <v>0</v>
      </c>
      <c r="S253" s="25">
        <f>IFERROR(VLOOKUP($A253,'TD SOP+PROFORM MOD'!$A$5:$AD$750,MATCH(S$4,'TD SOP+PROFORM MOD'!$B$2:$AD$2,0)+1,0),0)+IFERROR(VLOOKUP($A253,'TD SOP+PROFORM MOD'!$A$5:$AD$750,MATCH(S$2,'TD SOP+PROFORM MOD'!$B$2:$AD$2,0)+1,0),0)</f>
        <v>0</v>
      </c>
      <c r="T253" s="26" t="str">
        <f t="shared" si="59"/>
        <v/>
      </c>
      <c r="U253" s="25">
        <f>IFERROR(VLOOKUP($A253,'TD SOP+PROFORM MOD'!$A$5:$AD$750,MATCH(U$4,'TD SOP+PROFORM MOD'!$B$2:$AD$2,0)+1,0),0)+IFERROR(VLOOKUP($A253,'TD SOP+PROFORM MOD'!$A$5:$AD$750,MATCH(U$2,'TD SOP+PROFORM MOD'!$B$2:$AD$2,0)+1,0),0)</f>
        <v>0</v>
      </c>
      <c r="V253" s="25">
        <f>IFERROR(VLOOKUP($A253,'TD SOP+PROFORM MOD'!$A$5:$AD$750,MATCH(V$4,'TD SOP+PROFORM MOD'!$B$2:$AD$2,0)+1,0),0)+IFERROR(VLOOKUP($A253,'TD SOP+PROFORM MOD'!$A$5:$AD$750,MATCH(V$2,'TD SOP+PROFORM MOD'!$B$2:$AD$2,0)+1,0),0)</f>
        <v>0</v>
      </c>
      <c r="W253" s="26" t="str">
        <f t="shared" si="60"/>
        <v/>
      </c>
      <c r="X253" s="25">
        <f>IFERROR(VLOOKUP($A253,'TD SOP+PROFORM MOD'!$A$5:$AD$750,MATCH(X$4,'TD SOP+PROFORM MOD'!$B$2:$AD$2,0)+1,0),0)+IFERROR(VLOOKUP($A253,'TD SOP+PROFORM MOD'!$A$5:$AD$750,MATCH(X$2,'TD SOP+PROFORM MOD'!$B$2:$AD$2,0)+1,0),0)</f>
        <v>0</v>
      </c>
      <c r="Y253" s="25">
        <f>IFERROR(VLOOKUP($A253,'TD SOP+PROFORM MOD'!$A$5:$AD$750,MATCH(Y$4,'TD SOP+PROFORM MOD'!$B$2:$AD$2,0)+1,0),0)+IFERROR(VLOOKUP($A253,'TD SOP+PROFORM MOD'!$A$5:$AD$750,MATCH(Y$2,'TD SOP+PROFORM MOD'!$B$2:$AD$2,0)+1,0),0)</f>
        <v>0</v>
      </c>
      <c r="Z253" s="26" t="str">
        <f t="shared" si="61"/>
        <v/>
      </c>
      <c r="AA253" s="25">
        <f>IFERROR(VLOOKUP($A253,'TD SOP+PROFORM MOD'!$A$5:$AD$750,MATCH(AA$4,'TD SOP+PROFORM MOD'!$B$2:$AD$2,0)+1,0),0)+IFERROR(VLOOKUP($A253,'TD SOP+PROFORM MOD'!$A$5:$AD$750,MATCH(AA$2,'TD SOP+PROFORM MOD'!$B$2:$AD$2,0)+1,0),0)</f>
        <v>0</v>
      </c>
      <c r="AB253" s="25">
        <f>IFERROR(VLOOKUP($A253,'TD SOP+PROFORM MOD'!$A$5:$AD$750,MATCH(AB$4,'TD SOP+PROFORM MOD'!$B$2:$AD$2,0)+1,0),0)+IFERROR(VLOOKUP($A253,'TD SOP+PROFORM MOD'!$A$5:$AD$750,MATCH(AB$2,'TD SOP+PROFORM MOD'!$B$2:$AD$2,0)+1,0),0)</f>
        <v>0</v>
      </c>
      <c r="AC253" s="26" t="str">
        <f t="shared" si="62"/>
        <v/>
      </c>
      <c r="AD253" s="25">
        <f>IFERROR(VLOOKUP($A253,'TD SOP+PROFORM MOD'!$A$5:$AD$750,MATCH(AD$4,'TD SOP+PROFORM MOD'!$B$2:$AD$2,0)+1,0),0)+IFERROR(VLOOKUP($A253,'TD SOP+PROFORM MOD'!$A$5:$AD$750,MATCH(AD$2,'TD SOP+PROFORM MOD'!$B$2:$AD$2,0)+1,0),0)</f>
        <v>0</v>
      </c>
      <c r="AE253" s="25">
        <f>IFERROR(VLOOKUP($A253,'TD SOP+PROFORM MOD'!$A$5:$AD$750,MATCH(AE$4,'TD SOP+PROFORM MOD'!$B$2:$AD$2,0)+1,0),0)+IFERROR(VLOOKUP($A253,'TD SOP+PROFORM MOD'!$A$5:$AD$750,MATCH(AE$2,'TD SOP+PROFORM MOD'!$B$2:$AD$2,0)+1,0),0)</f>
        <v>0</v>
      </c>
      <c r="AF253" s="26" t="str">
        <f t="shared" si="63"/>
        <v/>
      </c>
      <c r="AG253" s="25">
        <f>IFERROR(VLOOKUP($A253,'TD SOP+PROFORM MOD'!$A$5:$AD$750,MATCH(AG$4,'TD SOP+PROFORM MOD'!$B$2:$AD$2,0)+1,0),0)+IFERROR(VLOOKUP($A253,'TD SOP+PROFORM MOD'!$A$5:$AD$750,MATCH(AG$2,'TD SOP+PROFORM MOD'!$B$2:$AD$2,0)+1,0),0)</f>
        <v>0</v>
      </c>
      <c r="AH253" s="25">
        <f>IFERROR(VLOOKUP($A253,'TD SOP+PROFORM MOD'!$A$5:$AD$750,MATCH(AH$4,'TD SOP+PROFORM MOD'!$B$2:$AD$2,0)+1,0),0)+IFERROR(VLOOKUP($A253,'TD SOP+PROFORM MOD'!$A$5:$AD$750,MATCH(AH$2,'TD SOP+PROFORM MOD'!$B$2:$AD$2,0)+1,0),0)</f>
        <v>0</v>
      </c>
      <c r="AI253" s="26" t="str">
        <f t="shared" si="64"/>
        <v/>
      </c>
      <c r="AJ253" s="25">
        <f>IFERROR(VLOOKUP($A253,'TD SOP+PROFORM MOD'!$A$5:$AD$750,MATCH(AJ$4,'TD SOP+PROFORM MOD'!$B$2:$AD$2,0)+1,0),0)+IFERROR(VLOOKUP($A253,'TD SOP+PROFORM MOD'!$A$5:$AD$750,MATCH(AJ$2,'TD SOP+PROFORM MOD'!$B$2:$AD$2,0)+1,0),0)</f>
        <v>0</v>
      </c>
      <c r="AK253" s="25">
        <f>IFERROR(VLOOKUP($A253,'TD SOP+PROFORM MOD'!$A$5:$AD$750,MATCH(AK$4,'TD SOP+PROFORM MOD'!$B$2:$AD$2,0)+1,0),0)+IFERROR(VLOOKUP($A253,'TD SOP+PROFORM MOD'!$A$5:$AD$750,MATCH(AK$2,'TD SOP+PROFORM MOD'!$B$2:$AD$2,0)+1,0),0)</f>
        <v>0</v>
      </c>
      <c r="AL253" s="26" t="str">
        <f t="shared" si="65"/>
        <v/>
      </c>
      <c r="AM253" s="25">
        <f t="shared" si="67"/>
        <v>0</v>
      </c>
      <c r="AN253" s="25">
        <f t="shared" si="67"/>
        <v>0</v>
      </c>
      <c r="AO253" s="26" t="str">
        <f t="shared" si="66"/>
        <v/>
      </c>
      <c r="AR253" s="25">
        <f>SUMIF('B&amp;S YTD LFY'!B:B,"="&amp;A253,'B&amp;S YTD LFY'!C:C)</f>
        <v>0</v>
      </c>
      <c r="AS253" s="25">
        <f t="shared" si="68"/>
        <v>0</v>
      </c>
      <c r="AT253" s="25"/>
    </row>
    <row r="254" spans="1:46" x14ac:dyDescent="0.35">
      <c r="A254" s="24">
        <f>IF(AND('TD SOP+PROFORM MOD'!A251&lt;&gt;"",'TD SOP+PROFORM MOD'!A251&lt;&gt;"TOTAL"),'TD SOP+PROFORM MOD'!A251,0)</f>
        <v>0</v>
      </c>
      <c r="C254" s="25" t="str">
        <f>IFERROR(VLOOKUP($A254,'TD SOP+PROFORM MOD'!$A$5:$AD$750,MATCH(C$4,'TD SOP+PROFORM MOD'!$B$2:$AT$2,0)+1,0),"")</f>
        <v/>
      </c>
      <c r="D254" s="25" t="str">
        <f>IFERROR(VLOOKUP($A254,'TD SOP+PROFORM MOD'!$A$5:$AD$750,MATCH(D$4,'TD SOP+PROFORM MOD'!$B$2:$AT$2,0)+1,0),"")</f>
        <v/>
      </c>
      <c r="E254" s="26" t="str">
        <f t="shared" si="54"/>
        <v/>
      </c>
      <c r="F254" s="25" t="str">
        <f>IFERROR(VLOOKUP($A254,'TD SOP+PROFORM MOD'!$A$5:$AD$750,MATCH(F$4,'TD SOP+PROFORM MOD'!$B$2:$AT$2,0)+1,0),"")</f>
        <v/>
      </c>
      <c r="G254" s="25" t="str">
        <f>IFERROR(VLOOKUP($A254,'TD SOP+PROFORM MOD'!$A$5:$AD$750,MATCH(G$4,'TD SOP+PROFORM MOD'!$B$2:$AT$2,0)+1,0),"")</f>
        <v/>
      </c>
      <c r="H254" s="26" t="str">
        <f t="shared" si="55"/>
        <v/>
      </c>
      <c r="I254" s="25" t="str">
        <f>IFERROR(VLOOKUP($A254,'TD SOP+PROFORM MOD'!$A$5:$AD$750,MATCH(I$4,'TD SOP+PROFORM MOD'!$B$2:$AT$2,0)+1,0),"")</f>
        <v/>
      </c>
      <c r="J254" s="25" t="str">
        <f>IFERROR(VLOOKUP($A254,'TD SOP+PROFORM MOD'!$A$5:$AD$750,MATCH(J$4,'TD SOP+PROFORM MOD'!$B$2:$AT$2,0)+1,0),"")</f>
        <v/>
      </c>
      <c r="K254" s="26" t="str">
        <f t="shared" si="56"/>
        <v/>
      </c>
      <c r="L254" s="25" t="str">
        <f>IFERROR(VLOOKUP($A254,'TD SOP+PROFORM MOD'!$A$5:$AD$750,MATCH(L$4,'TD SOP+PROFORM MOD'!$B$2:$AT$2,0)+1,0),"")</f>
        <v/>
      </c>
      <c r="M254" s="25" t="str">
        <f>IFERROR(VLOOKUP($A254,'TD SOP+PROFORM MOD'!$A$5:$AD$750,MATCH(M$4,'TD SOP+PROFORM MOD'!$B$2:$AT$2,0)+1,0),"")</f>
        <v/>
      </c>
      <c r="N254" s="26" t="str">
        <f t="shared" si="57"/>
        <v/>
      </c>
      <c r="O254" s="25">
        <f>IFERROR(VLOOKUP($A254,'TD SOP+PROFORM MOD'!$A$5:$AD$750,MATCH(O$4,'TD SOP+PROFORM MOD'!$B$2:$AD$2,0)+1,0),0)+IFERROR(VLOOKUP($A254,'TD SOP+PROFORM MOD'!$A$5:$AD$750,MATCH(O$2,'TD SOP+PROFORM MOD'!$B$2:$AD$2,0)+1,0),0)</f>
        <v>0</v>
      </c>
      <c r="P254" s="25">
        <f>IFERROR(VLOOKUP($A254,'TD SOP+PROFORM MOD'!$A$5:$AD$750,MATCH(P$4,'TD SOP+PROFORM MOD'!$B$2:$AD$2,0)+1,0),0)+IFERROR(VLOOKUP($A254,'TD SOP+PROFORM MOD'!$A$5:$AD$750,MATCH(P$2,'TD SOP+PROFORM MOD'!$B$2:$AD$2,0)+1,0),0)</f>
        <v>0</v>
      </c>
      <c r="Q254" s="26" t="str">
        <f t="shared" si="58"/>
        <v/>
      </c>
      <c r="R254" s="25">
        <f>IFERROR(VLOOKUP($A254,'TD SOP+PROFORM MOD'!$A$5:$AD$750,MATCH(R$4,'TD SOP+PROFORM MOD'!$B$2:$AD$2,0)+1,0),0)+IFERROR(VLOOKUP($A254,'TD SOP+PROFORM MOD'!$A$5:$AD$750,MATCH(R$2,'TD SOP+PROFORM MOD'!$B$2:$AD$2,0)+1,0),0)</f>
        <v>0</v>
      </c>
      <c r="S254" s="25">
        <f>IFERROR(VLOOKUP($A254,'TD SOP+PROFORM MOD'!$A$5:$AD$750,MATCH(S$4,'TD SOP+PROFORM MOD'!$B$2:$AD$2,0)+1,0),0)+IFERROR(VLOOKUP($A254,'TD SOP+PROFORM MOD'!$A$5:$AD$750,MATCH(S$2,'TD SOP+PROFORM MOD'!$B$2:$AD$2,0)+1,0),0)</f>
        <v>0</v>
      </c>
      <c r="T254" s="26" t="str">
        <f t="shared" si="59"/>
        <v/>
      </c>
      <c r="U254" s="25">
        <f>IFERROR(VLOOKUP($A254,'TD SOP+PROFORM MOD'!$A$5:$AD$750,MATCH(U$4,'TD SOP+PROFORM MOD'!$B$2:$AD$2,0)+1,0),0)+IFERROR(VLOOKUP($A254,'TD SOP+PROFORM MOD'!$A$5:$AD$750,MATCH(U$2,'TD SOP+PROFORM MOD'!$B$2:$AD$2,0)+1,0),0)</f>
        <v>0</v>
      </c>
      <c r="V254" s="25">
        <f>IFERROR(VLOOKUP($A254,'TD SOP+PROFORM MOD'!$A$5:$AD$750,MATCH(V$4,'TD SOP+PROFORM MOD'!$B$2:$AD$2,0)+1,0),0)+IFERROR(VLOOKUP($A254,'TD SOP+PROFORM MOD'!$A$5:$AD$750,MATCH(V$2,'TD SOP+PROFORM MOD'!$B$2:$AD$2,0)+1,0),0)</f>
        <v>0</v>
      </c>
      <c r="W254" s="26" t="str">
        <f t="shared" si="60"/>
        <v/>
      </c>
      <c r="X254" s="25">
        <f>IFERROR(VLOOKUP($A254,'TD SOP+PROFORM MOD'!$A$5:$AD$750,MATCH(X$4,'TD SOP+PROFORM MOD'!$B$2:$AD$2,0)+1,0),0)+IFERROR(VLOOKUP($A254,'TD SOP+PROFORM MOD'!$A$5:$AD$750,MATCH(X$2,'TD SOP+PROFORM MOD'!$B$2:$AD$2,0)+1,0),0)</f>
        <v>0</v>
      </c>
      <c r="Y254" s="25">
        <f>IFERROR(VLOOKUP($A254,'TD SOP+PROFORM MOD'!$A$5:$AD$750,MATCH(Y$4,'TD SOP+PROFORM MOD'!$B$2:$AD$2,0)+1,0),0)+IFERROR(VLOOKUP($A254,'TD SOP+PROFORM MOD'!$A$5:$AD$750,MATCH(Y$2,'TD SOP+PROFORM MOD'!$B$2:$AD$2,0)+1,0),0)</f>
        <v>0</v>
      </c>
      <c r="Z254" s="26" t="str">
        <f t="shared" si="61"/>
        <v/>
      </c>
      <c r="AA254" s="25">
        <f>IFERROR(VLOOKUP($A254,'TD SOP+PROFORM MOD'!$A$5:$AD$750,MATCH(AA$4,'TD SOP+PROFORM MOD'!$B$2:$AD$2,0)+1,0),0)+IFERROR(VLOOKUP($A254,'TD SOP+PROFORM MOD'!$A$5:$AD$750,MATCH(AA$2,'TD SOP+PROFORM MOD'!$B$2:$AD$2,0)+1,0),0)</f>
        <v>0</v>
      </c>
      <c r="AB254" s="25">
        <f>IFERROR(VLOOKUP($A254,'TD SOP+PROFORM MOD'!$A$5:$AD$750,MATCH(AB$4,'TD SOP+PROFORM MOD'!$B$2:$AD$2,0)+1,0),0)+IFERROR(VLOOKUP($A254,'TD SOP+PROFORM MOD'!$A$5:$AD$750,MATCH(AB$2,'TD SOP+PROFORM MOD'!$B$2:$AD$2,0)+1,0),0)</f>
        <v>0</v>
      </c>
      <c r="AC254" s="26" t="str">
        <f t="shared" si="62"/>
        <v/>
      </c>
      <c r="AD254" s="25">
        <f>IFERROR(VLOOKUP($A254,'TD SOP+PROFORM MOD'!$A$5:$AD$750,MATCH(AD$4,'TD SOP+PROFORM MOD'!$B$2:$AD$2,0)+1,0),0)+IFERROR(VLOOKUP($A254,'TD SOP+PROFORM MOD'!$A$5:$AD$750,MATCH(AD$2,'TD SOP+PROFORM MOD'!$B$2:$AD$2,0)+1,0),0)</f>
        <v>0</v>
      </c>
      <c r="AE254" s="25">
        <f>IFERROR(VLOOKUP($A254,'TD SOP+PROFORM MOD'!$A$5:$AD$750,MATCH(AE$4,'TD SOP+PROFORM MOD'!$B$2:$AD$2,0)+1,0),0)+IFERROR(VLOOKUP($A254,'TD SOP+PROFORM MOD'!$A$5:$AD$750,MATCH(AE$2,'TD SOP+PROFORM MOD'!$B$2:$AD$2,0)+1,0),0)</f>
        <v>0</v>
      </c>
      <c r="AF254" s="26" t="str">
        <f t="shared" si="63"/>
        <v/>
      </c>
      <c r="AG254" s="25">
        <f>IFERROR(VLOOKUP($A254,'TD SOP+PROFORM MOD'!$A$5:$AD$750,MATCH(AG$4,'TD SOP+PROFORM MOD'!$B$2:$AD$2,0)+1,0),0)+IFERROR(VLOOKUP($A254,'TD SOP+PROFORM MOD'!$A$5:$AD$750,MATCH(AG$2,'TD SOP+PROFORM MOD'!$B$2:$AD$2,0)+1,0),0)</f>
        <v>0</v>
      </c>
      <c r="AH254" s="25">
        <f>IFERROR(VLOOKUP($A254,'TD SOP+PROFORM MOD'!$A$5:$AD$750,MATCH(AH$4,'TD SOP+PROFORM MOD'!$B$2:$AD$2,0)+1,0),0)+IFERROR(VLOOKUP($A254,'TD SOP+PROFORM MOD'!$A$5:$AD$750,MATCH(AH$2,'TD SOP+PROFORM MOD'!$B$2:$AD$2,0)+1,0),0)</f>
        <v>0</v>
      </c>
      <c r="AI254" s="26" t="str">
        <f t="shared" si="64"/>
        <v/>
      </c>
      <c r="AJ254" s="25">
        <f>IFERROR(VLOOKUP($A254,'TD SOP+PROFORM MOD'!$A$5:$AD$750,MATCH(AJ$4,'TD SOP+PROFORM MOD'!$B$2:$AD$2,0)+1,0),0)+IFERROR(VLOOKUP($A254,'TD SOP+PROFORM MOD'!$A$5:$AD$750,MATCH(AJ$2,'TD SOP+PROFORM MOD'!$B$2:$AD$2,0)+1,0),0)</f>
        <v>0</v>
      </c>
      <c r="AK254" s="25">
        <f>IFERROR(VLOOKUP($A254,'TD SOP+PROFORM MOD'!$A$5:$AD$750,MATCH(AK$4,'TD SOP+PROFORM MOD'!$B$2:$AD$2,0)+1,0),0)+IFERROR(VLOOKUP($A254,'TD SOP+PROFORM MOD'!$A$5:$AD$750,MATCH(AK$2,'TD SOP+PROFORM MOD'!$B$2:$AD$2,0)+1,0),0)</f>
        <v>0</v>
      </c>
      <c r="AL254" s="26" t="str">
        <f t="shared" si="65"/>
        <v/>
      </c>
      <c r="AM254" s="25">
        <f t="shared" si="67"/>
        <v>0</v>
      </c>
      <c r="AN254" s="25">
        <f t="shared" si="67"/>
        <v>0</v>
      </c>
      <c r="AO254" s="26" t="str">
        <f t="shared" si="66"/>
        <v/>
      </c>
      <c r="AR254" s="25">
        <f>SUMIF('B&amp;S YTD LFY'!B:B,"="&amp;A254,'B&amp;S YTD LFY'!C:C)</f>
        <v>0</v>
      </c>
      <c r="AS254" s="25">
        <f t="shared" si="68"/>
        <v>0</v>
      </c>
      <c r="AT254" s="25"/>
    </row>
    <row r="255" spans="1:46" x14ac:dyDescent="0.35">
      <c r="A255" s="24">
        <f>IF(AND('TD SOP+PROFORM MOD'!A252&lt;&gt;"",'TD SOP+PROFORM MOD'!A252&lt;&gt;"TOTAL"),'TD SOP+PROFORM MOD'!A252,0)</f>
        <v>0</v>
      </c>
      <c r="C255" s="25" t="str">
        <f>IFERROR(VLOOKUP($A255,'TD SOP+PROFORM MOD'!$A$5:$AD$750,MATCH(C$4,'TD SOP+PROFORM MOD'!$B$2:$AT$2,0)+1,0),"")</f>
        <v/>
      </c>
      <c r="D255" s="25" t="str">
        <f>IFERROR(VLOOKUP($A255,'TD SOP+PROFORM MOD'!$A$5:$AD$750,MATCH(D$4,'TD SOP+PROFORM MOD'!$B$2:$AT$2,0)+1,0),"")</f>
        <v/>
      </c>
      <c r="E255" s="26" t="str">
        <f t="shared" si="54"/>
        <v/>
      </c>
      <c r="F255" s="25" t="str">
        <f>IFERROR(VLOOKUP($A255,'TD SOP+PROFORM MOD'!$A$5:$AD$750,MATCH(F$4,'TD SOP+PROFORM MOD'!$B$2:$AT$2,0)+1,0),"")</f>
        <v/>
      </c>
      <c r="G255" s="25" t="str">
        <f>IFERROR(VLOOKUP($A255,'TD SOP+PROFORM MOD'!$A$5:$AD$750,MATCH(G$4,'TD SOP+PROFORM MOD'!$B$2:$AT$2,0)+1,0),"")</f>
        <v/>
      </c>
      <c r="H255" s="26" t="str">
        <f t="shared" si="55"/>
        <v/>
      </c>
      <c r="I255" s="25" t="str">
        <f>IFERROR(VLOOKUP($A255,'TD SOP+PROFORM MOD'!$A$5:$AD$750,MATCH(I$4,'TD SOP+PROFORM MOD'!$B$2:$AT$2,0)+1,0),"")</f>
        <v/>
      </c>
      <c r="J255" s="25" t="str">
        <f>IFERROR(VLOOKUP($A255,'TD SOP+PROFORM MOD'!$A$5:$AD$750,MATCH(J$4,'TD SOP+PROFORM MOD'!$B$2:$AT$2,0)+1,0),"")</f>
        <v/>
      </c>
      <c r="K255" s="26" t="str">
        <f t="shared" si="56"/>
        <v/>
      </c>
      <c r="L255" s="25" t="str">
        <f>IFERROR(VLOOKUP($A255,'TD SOP+PROFORM MOD'!$A$5:$AD$750,MATCH(L$4,'TD SOP+PROFORM MOD'!$B$2:$AT$2,0)+1,0),"")</f>
        <v/>
      </c>
      <c r="M255" s="25" t="str">
        <f>IFERROR(VLOOKUP($A255,'TD SOP+PROFORM MOD'!$A$5:$AD$750,MATCH(M$4,'TD SOP+PROFORM MOD'!$B$2:$AT$2,0)+1,0),"")</f>
        <v/>
      </c>
      <c r="N255" s="26" t="str">
        <f t="shared" si="57"/>
        <v/>
      </c>
      <c r="O255" s="25">
        <f>IFERROR(VLOOKUP($A255,'TD SOP+PROFORM MOD'!$A$5:$AD$750,MATCH(O$4,'TD SOP+PROFORM MOD'!$B$2:$AD$2,0)+1,0),0)+IFERROR(VLOOKUP($A255,'TD SOP+PROFORM MOD'!$A$5:$AD$750,MATCH(O$2,'TD SOP+PROFORM MOD'!$B$2:$AD$2,0)+1,0),0)</f>
        <v>0</v>
      </c>
      <c r="P255" s="25">
        <f>IFERROR(VLOOKUP($A255,'TD SOP+PROFORM MOD'!$A$5:$AD$750,MATCH(P$4,'TD SOP+PROFORM MOD'!$B$2:$AD$2,0)+1,0),0)+IFERROR(VLOOKUP($A255,'TD SOP+PROFORM MOD'!$A$5:$AD$750,MATCH(P$2,'TD SOP+PROFORM MOD'!$B$2:$AD$2,0)+1,0),0)</f>
        <v>0</v>
      </c>
      <c r="Q255" s="26" t="str">
        <f t="shared" si="58"/>
        <v/>
      </c>
      <c r="R255" s="25">
        <f>IFERROR(VLOOKUP($A255,'TD SOP+PROFORM MOD'!$A$5:$AD$750,MATCH(R$4,'TD SOP+PROFORM MOD'!$B$2:$AD$2,0)+1,0),0)+IFERROR(VLOOKUP($A255,'TD SOP+PROFORM MOD'!$A$5:$AD$750,MATCH(R$2,'TD SOP+PROFORM MOD'!$B$2:$AD$2,0)+1,0),0)</f>
        <v>0</v>
      </c>
      <c r="S255" s="25">
        <f>IFERROR(VLOOKUP($A255,'TD SOP+PROFORM MOD'!$A$5:$AD$750,MATCH(S$4,'TD SOP+PROFORM MOD'!$B$2:$AD$2,0)+1,0),0)+IFERROR(VLOOKUP($A255,'TD SOP+PROFORM MOD'!$A$5:$AD$750,MATCH(S$2,'TD SOP+PROFORM MOD'!$B$2:$AD$2,0)+1,0),0)</f>
        <v>0</v>
      </c>
      <c r="T255" s="26" t="str">
        <f t="shared" si="59"/>
        <v/>
      </c>
      <c r="U255" s="25">
        <f>IFERROR(VLOOKUP($A255,'TD SOP+PROFORM MOD'!$A$5:$AD$750,MATCH(U$4,'TD SOP+PROFORM MOD'!$B$2:$AD$2,0)+1,0),0)+IFERROR(VLOOKUP($A255,'TD SOP+PROFORM MOD'!$A$5:$AD$750,MATCH(U$2,'TD SOP+PROFORM MOD'!$B$2:$AD$2,0)+1,0),0)</f>
        <v>0</v>
      </c>
      <c r="V255" s="25">
        <f>IFERROR(VLOOKUP($A255,'TD SOP+PROFORM MOD'!$A$5:$AD$750,MATCH(V$4,'TD SOP+PROFORM MOD'!$B$2:$AD$2,0)+1,0),0)+IFERROR(VLOOKUP($A255,'TD SOP+PROFORM MOD'!$A$5:$AD$750,MATCH(V$2,'TD SOP+PROFORM MOD'!$B$2:$AD$2,0)+1,0),0)</f>
        <v>0</v>
      </c>
      <c r="W255" s="26" t="str">
        <f t="shared" si="60"/>
        <v/>
      </c>
      <c r="X255" s="25">
        <f>IFERROR(VLOOKUP($A255,'TD SOP+PROFORM MOD'!$A$5:$AD$750,MATCH(X$4,'TD SOP+PROFORM MOD'!$B$2:$AD$2,0)+1,0),0)+IFERROR(VLOOKUP($A255,'TD SOP+PROFORM MOD'!$A$5:$AD$750,MATCH(X$2,'TD SOP+PROFORM MOD'!$B$2:$AD$2,0)+1,0),0)</f>
        <v>0</v>
      </c>
      <c r="Y255" s="25">
        <f>IFERROR(VLOOKUP($A255,'TD SOP+PROFORM MOD'!$A$5:$AD$750,MATCH(Y$4,'TD SOP+PROFORM MOD'!$B$2:$AD$2,0)+1,0),0)+IFERROR(VLOOKUP($A255,'TD SOP+PROFORM MOD'!$A$5:$AD$750,MATCH(Y$2,'TD SOP+PROFORM MOD'!$B$2:$AD$2,0)+1,0),0)</f>
        <v>0</v>
      </c>
      <c r="Z255" s="26" t="str">
        <f t="shared" si="61"/>
        <v/>
      </c>
      <c r="AA255" s="25">
        <f>IFERROR(VLOOKUP($A255,'TD SOP+PROFORM MOD'!$A$5:$AD$750,MATCH(AA$4,'TD SOP+PROFORM MOD'!$B$2:$AD$2,0)+1,0),0)+IFERROR(VLOOKUP($A255,'TD SOP+PROFORM MOD'!$A$5:$AD$750,MATCH(AA$2,'TD SOP+PROFORM MOD'!$B$2:$AD$2,0)+1,0),0)</f>
        <v>0</v>
      </c>
      <c r="AB255" s="25">
        <f>IFERROR(VLOOKUP($A255,'TD SOP+PROFORM MOD'!$A$5:$AD$750,MATCH(AB$4,'TD SOP+PROFORM MOD'!$B$2:$AD$2,0)+1,0),0)+IFERROR(VLOOKUP($A255,'TD SOP+PROFORM MOD'!$A$5:$AD$750,MATCH(AB$2,'TD SOP+PROFORM MOD'!$B$2:$AD$2,0)+1,0),0)</f>
        <v>0</v>
      </c>
      <c r="AC255" s="26" t="str">
        <f t="shared" si="62"/>
        <v/>
      </c>
      <c r="AD255" s="25">
        <f>IFERROR(VLOOKUP($A255,'TD SOP+PROFORM MOD'!$A$5:$AD$750,MATCH(AD$4,'TD SOP+PROFORM MOD'!$B$2:$AD$2,0)+1,0),0)+IFERROR(VLOOKUP($A255,'TD SOP+PROFORM MOD'!$A$5:$AD$750,MATCH(AD$2,'TD SOP+PROFORM MOD'!$B$2:$AD$2,0)+1,0),0)</f>
        <v>0</v>
      </c>
      <c r="AE255" s="25">
        <f>IFERROR(VLOOKUP($A255,'TD SOP+PROFORM MOD'!$A$5:$AD$750,MATCH(AE$4,'TD SOP+PROFORM MOD'!$B$2:$AD$2,0)+1,0),0)+IFERROR(VLOOKUP($A255,'TD SOP+PROFORM MOD'!$A$5:$AD$750,MATCH(AE$2,'TD SOP+PROFORM MOD'!$B$2:$AD$2,0)+1,0),0)</f>
        <v>0</v>
      </c>
      <c r="AF255" s="26" t="str">
        <f t="shared" si="63"/>
        <v/>
      </c>
      <c r="AG255" s="25">
        <f>IFERROR(VLOOKUP($A255,'TD SOP+PROFORM MOD'!$A$5:$AD$750,MATCH(AG$4,'TD SOP+PROFORM MOD'!$B$2:$AD$2,0)+1,0),0)+IFERROR(VLOOKUP($A255,'TD SOP+PROFORM MOD'!$A$5:$AD$750,MATCH(AG$2,'TD SOP+PROFORM MOD'!$B$2:$AD$2,0)+1,0),0)</f>
        <v>0</v>
      </c>
      <c r="AH255" s="25">
        <f>IFERROR(VLOOKUP($A255,'TD SOP+PROFORM MOD'!$A$5:$AD$750,MATCH(AH$4,'TD SOP+PROFORM MOD'!$B$2:$AD$2,0)+1,0),0)+IFERROR(VLOOKUP($A255,'TD SOP+PROFORM MOD'!$A$5:$AD$750,MATCH(AH$2,'TD SOP+PROFORM MOD'!$B$2:$AD$2,0)+1,0),0)</f>
        <v>0</v>
      </c>
      <c r="AI255" s="26" t="str">
        <f t="shared" si="64"/>
        <v/>
      </c>
      <c r="AJ255" s="25">
        <f>IFERROR(VLOOKUP($A255,'TD SOP+PROFORM MOD'!$A$5:$AD$750,MATCH(AJ$4,'TD SOP+PROFORM MOD'!$B$2:$AD$2,0)+1,0),0)+IFERROR(VLOOKUP($A255,'TD SOP+PROFORM MOD'!$A$5:$AD$750,MATCH(AJ$2,'TD SOP+PROFORM MOD'!$B$2:$AD$2,0)+1,0),0)</f>
        <v>0</v>
      </c>
      <c r="AK255" s="25">
        <f>IFERROR(VLOOKUP($A255,'TD SOP+PROFORM MOD'!$A$5:$AD$750,MATCH(AK$4,'TD SOP+PROFORM MOD'!$B$2:$AD$2,0)+1,0),0)+IFERROR(VLOOKUP($A255,'TD SOP+PROFORM MOD'!$A$5:$AD$750,MATCH(AK$2,'TD SOP+PROFORM MOD'!$B$2:$AD$2,0)+1,0),0)</f>
        <v>0</v>
      </c>
      <c r="AL255" s="26" t="str">
        <f t="shared" si="65"/>
        <v/>
      </c>
      <c r="AM255" s="25">
        <f t="shared" si="67"/>
        <v>0</v>
      </c>
      <c r="AN255" s="25">
        <f t="shared" si="67"/>
        <v>0</v>
      </c>
      <c r="AO255" s="26" t="str">
        <f t="shared" si="66"/>
        <v/>
      </c>
      <c r="AR255" s="25">
        <f>SUMIF('B&amp;S YTD LFY'!B:B,"="&amp;A255,'B&amp;S YTD LFY'!C:C)</f>
        <v>0</v>
      </c>
      <c r="AS255" s="25">
        <f t="shared" si="68"/>
        <v>0</v>
      </c>
      <c r="AT255" s="25"/>
    </row>
    <row r="256" spans="1:46" x14ac:dyDescent="0.35">
      <c r="A256" s="24">
        <f>IF(AND('TD SOP+PROFORM MOD'!A253&lt;&gt;"",'TD SOP+PROFORM MOD'!A253&lt;&gt;"TOTAL"),'TD SOP+PROFORM MOD'!A253,0)</f>
        <v>0</v>
      </c>
      <c r="C256" s="25" t="str">
        <f>IFERROR(VLOOKUP($A256,'TD SOP+PROFORM MOD'!$A$5:$AD$750,MATCH(C$4,'TD SOP+PROFORM MOD'!$B$2:$AT$2,0)+1,0),"")</f>
        <v/>
      </c>
      <c r="D256" s="25" t="str">
        <f>IFERROR(VLOOKUP($A256,'TD SOP+PROFORM MOD'!$A$5:$AD$750,MATCH(D$4,'TD SOP+PROFORM MOD'!$B$2:$AT$2,0)+1,0),"")</f>
        <v/>
      </c>
      <c r="E256" s="26" t="str">
        <f t="shared" si="54"/>
        <v/>
      </c>
      <c r="F256" s="25" t="str">
        <f>IFERROR(VLOOKUP($A256,'TD SOP+PROFORM MOD'!$A$5:$AD$750,MATCH(F$4,'TD SOP+PROFORM MOD'!$B$2:$AT$2,0)+1,0),"")</f>
        <v/>
      </c>
      <c r="G256" s="25" t="str">
        <f>IFERROR(VLOOKUP($A256,'TD SOP+PROFORM MOD'!$A$5:$AD$750,MATCH(G$4,'TD SOP+PROFORM MOD'!$B$2:$AT$2,0)+1,0),"")</f>
        <v/>
      </c>
      <c r="H256" s="26" t="str">
        <f t="shared" si="55"/>
        <v/>
      </c>
      <c r="I256" s="25" t="str">
        <f>IFERROR(VLOOKUP($A256,'TD SOP+PROFORM MOD'!$A$5:$AD$750,MATCH(I$4,'TD SOP+PROFORM MOD'!$B$2:$AT$2,0)+1,0),"")</f>
        <v/>
      </c>
      <c r="J256" s="25" t="str">
        <f>IFERROR(VLOOKUP($A256,'TD SOP+PROFORM MOD'!$A$5:$AD$750,MATCH(J$4,'TD SOP+PROFORM MOD'!$B$2:$AT$2,0)+1,0),"")</f>
        <v/>
      </c>
      <c r="K256" s="26" t="str">
        <f t="shared" si="56"/>
        <v/>
      </c>
      <c r="L256" s="25" t="str">
        <f>IFERROR(VLOOKUP($A256,'TD SOP+PROFORM MOD'!$A$5:$AD$750,MATCH(L$4,'TD SOP+PROFORM MOD'!$B$2:$AT$2,0)+1,0),"")</f>
        <v/>
      </c>
      <c r="M256" s="25" t="str">
        <f>IFERROR(VLOOKUP($A256,'TD SOP+PROFORM MOD'!$A$5:$AD$750,MATCH(M$4,'TD SOP+PROFORM MOD'!$B$2:$AT$2,0)+1,0),"")</f>
        <v/>
      </c>
      <c r="N256" s="26" t="str">
        <f t="shared" si="57"/>
        <v/>
      </c>
      <c r="O256" s="25">
        <f>IFERROR(VLOOKUP($A256,'TD SOP+PROFORM MOD'!$A$5:$AD$750,MATCH(O$4,'TD SOP+PROFORM MOD'!$B$2:$AD$2,0)+1,0),0)+IFERROR(VLOOKUP($A256,'TD SOP+PROFORM MOD'!$A$5:$AD$750,MATCH(O$2,'TD SOP+PROFORM MOD'!$B$2:$AD$2,0)+1,0),0)</f>
        <v>0</v>
      </c>
      <c r="P256" s="25">
        <f>IFERROR(VLOOKUP($A256,'TD SOP+PROFORM MOD'!$A$5:$AD$750,MATCH(P$4,'TD SOP+PROFORM MOD'!$B$2:$AD$2,0)+1,0),0)+IFERROR(VLOOKUP($A256,'TD SOP+PROFORM MOD'!$A$5:$AD$750,MATCH(P$2,'TD SOP+PROFORM MOD'!$B$2:$AD$2,0)+1,0),0)</f>
        <v>0</v>
      </c>
      <c r="Q256" s="26" t="str">
        <f t="shared" si="58"/>
        <v/>
      </c>
      <c r="R256" s="25">
        <f>IFERROR(VLOOKUP($A256,'TD SOP+PROFORM MOD'!$A$5:$AD$750,MATCH(R$4,'TD SOP+PROFORM MOD'!$B$2:$AD$2,0)+1,0),0)+IFERROR(VLOOKUP($A256,'TD SOP+PROFORM MOD'!$A$5:$AD$750,MATCH(R$2,'TD SOP+PROFORM MOD'!$B$2:$AD$2,0)+1,0),0)</f>
        <v>0</v>
      </c>
      <c r="S256" s="25">
        <f>IFERROR(VLOOKUP($A256,'TD SOP+PROFORM MOD'!$A$5:$AD$750,MATCH(S$4,'TD SOP+PROFORM MOD'!$B$2:$AD$2,0)+1,0),0)+IFERROR(VLOOKUP($A256,'TD SOP+PROFORM MOD'!$A$5:$AD$750,MATCH(S$2,'TD SOP+PROFORM MOD'!$B$2:$AD$2,0)+1,0),0)</f>
        <v>0</v>
      </c>
      <c r="T256" s="26" t="str">
        <f t="shared" si="59"/>
        <v/>
      </c>
      <c r="U256" s="25">
        <f>IFERROR(VLOOKUP($A256,'TD SOP+PROFORM MOD'!$A$5:$AD$750,MATCH(U$4,'TD SOP+PROFORM MOD'!$B$2:$AD$2,0)+1,0),0)+IFERROR(VLOOKUP($A256,'TD SOP+PROFORM MOD'!$A$5:$AD$750,MATCH(U$2,'TD SOP+PROFORM MOD'!$B$2:$AD$2,0)+1,0),0)</f>
        <v>0</v>
      </c>
      <c r="V256" s="25">
        <f>IFERROR(VLOOKUP($A256,'TD SOP+PROFORM MOD'!$A$5:$AD$750,MATCH(V$4,'TD SOP+PROFORM MOD'!$B$2:$AD$2,0)+1,0),0)+IFERROR(VLOOKUP($A256,'TD SOP+PROFORM MOD'!$A$5:$AD$750,MATCH(V$2,'TD SOP+PROFORM MOD'!$B$2:$AD$2,0)+1,0),0)</f>
        <v>0</v>
      </c>
      <c r="W256" s="26" t="str">
        <f t="shared" si="60"/>
        <v/>
      </c>
      <c r="X256" s="25">
        <f>IFERROR(VLOOKUP($A256,'TD SOP+PROFORM MOD'!$A$5:$AD$750,MATCH(X$4,'TD SOP+PROFORM MOD'!$B$2:$AD$2,0)+1,0),0)+IFERROR(VLOOKUP($A256,'TD SOP+PROFORM MOD'!$A$5:$AD$750,MATCH(X$2,'TD SOP+PROFORM MOD'!$B$2:$AD$2,0)+1,0),0)</f>
        <v>0</v>
      </c>
      <c r="Y256" s="25">
        <f>IFERROR(VLOOKUP($A256,'TD SOP+PROFORM MOD'!$A$5:$AD$750,MATCH(Y$4,'TD SOP+PROFORM MOD'!$B$2:$AD$2,0)+1,0),0)+IFERROR(VLOOKUP($A256,'TD SOP+PROFORM MOD'!$A$5:$AD$750,MATCH(Y$2,'TD SOP+PROFORM MOD'!$B$2:$AD$2,0)+1,0),0)</f>
        <v>0</v>
      </c>
      <c r="Z256" s="26" t="str">
        <f t="shared" si="61"/>
        <v/>
      </c>
      <c r="AA256" s="25">
        <f>IFERROR(VLOOKUP($A256,'TD SOP+PROFORM MOD'!$A$5:$AD$750,MATCH(AA$4,'TD SOP+PROFORM MOD'!$B$2:$AD$2,0)+1,0),0)+IFERROR(VLOOKUP($A256,'TD SOP+PROFORM MOD'!$A$5:$AD$750,MATCH(AA$2,'TD SOP+PROFORM MOD'!$B$2:$AD$2,0)+1,0),0)</f>
        <v>0</v>
      </c>
      <c r="AB256" s="25">
        <f>IFERROR(VLOOKUP($A256,'TD SOP+PROFORM MOD'!$A$5:$AD$750,MATCH(AB$4,'TD SOP+PROFORM MOD'!$B$2:$AD$2,0)+1,0),0)+IFERROR(VLOOKUP($A256,'TD SOP+PROFORM MOD'!$A$5:$AD$750,MATCH(AB$2,'TD SOP+PROFORM MOD'!$B$2:$AD$2,0)+1,0),0)</f>
        <v>0</v>
      </c>
      <c r="AC256" s="26" t="str">
        <f t="shared" si="62"/>
        <v/>
      </c>
      <c r="AD256" s="25">
        <f>IFERROR(VLOOKUP($A256,'TD SOP+PROFORM MOD'!$A$5:$AD$750,MATCH(AD$4,'TD SOP+PROFORM MOD'!$B$2:$AD$2,0)+1,0),0)+IFERROR(VLOOKUP($A256,'TD SOP+PROFORM MOD'!$A$5:$AD$750,MATCH(AD$2,'TD SOP+PROFORM MOD'!$B$2:$AD$2,0)+1,0),0)</f>
        <v>0</v>
      </c>
      <c r="AE256" s="25">
        <f>IFERROR(VLOOKUP($A256,'TD SOP+PROFORM MOD'!$A$5:$AD$750,MATCH(AE$4,'TD SOP+PROFORM MOD'!$B$2:$AD$2,0)+1,0),0)+IFERROR(VLOOKUP($A256,'TD SOP+PROFORM MOD'!$A$5:$AD$750,MATCH(AE$2,'TD SOP+PROFORM MOD'!$B$2:$AD$2,0)+1,0),0)</f>
        <v>0</v>
      </c>
      <c r="AF256" s="26" t="str">
        <f t="shared" si="63"/>
        <v/>
      </c>
      <c r="AG256" s="25">
        <f>IFERROR(VLOOKUP($A256,'TD SOP+PROFORM MOD'!$A$5:$AD$750,MATCH(AG$4,'TD SOP+PROFORM MOD'!$B$2:$AD$2,0)+1,0),0)+IFERROR(VLOOKUP($A256,'TD SOP+PROFORM MOD'!$A$5:$AD$750,MATCH(AG$2,'TD SOP+PROFORM MOD'!$B$2:$AD$2,0)+1,0),0)</f>
        <v>0</v>
      </c>
      <c r="AH256" s="25">
        <f>IFERROR(VLOOKUP($A256,'TD SOP+PROFORM MOD'!$A$5:$AD$750,MATCH(AH$4,'TD SOP+PROFORM MOD'!$B$2:$AD$2,0)+1,0),0)+IFERROR(VLOOKUP($A256,'TD SOP+PROFORM MOD'!$A$5:$AD$750,MATCH(AH$2,'TD SOP+PROFORM MOD'!$B$2:$AD$2,0)+1,0),0)</f>
        <v>0</v>
      </c>
      <c r="AI256" s="26" t="str">
        <f t="shared" si="64"/>
        <v/>
      </c>
      <c r="AJ256" s="25">
        <f>IFERROR(VLOOKUP($A256,'TD SOP+PROFORM MOD'!$A$5:$AD$750,MATCH(AJ$4,'TD SOP+PROFORM MOD'!$B$2:$AD$2,0)+1,0),0)+IFERROR(VLOOKUP($A256,'TD SOP+PROFORM MOD'!$A$5:$AD$750,MATCH(AJ$2,'TD SOP+PROFORM MOD'!$B$2:$AD$2,0)+1,0),0)</f>
        <v>0</v>
      </c>
      <c r="AK256" s="25">
        <f>IFERROR(VLOOKUP($A256,'TD SOP+PROFORM MOD'!$A$5:$AD$750,MATCH(AK$4,'TD SOP+PROFORM MOD'!$B$2:$AD$2,0)+1,0),0)+IFERROR(VLOOKUP($A256,'TD SOP+PROFORM MOD'!$A$5:$AD$750,MATCH(AK$2,'TD SOP+PROFORM MOD'!$B$2:$AD$2,0)+1,0),0)</f>
        <v>0</v>
      </c>
      <c r="AL256" s="26" t="str">
        <f t="shared" si="65"/>
        <v/>
      </c>
      <c r="AM256" s="25">
        <f t="shared" si="67"/>
        <v>0</v>
      </c>
      <c r="AN256" s="25">
        <f t="shared" si="67"/>
        <v>0</v>
      </c>
      <c r="AO256" s="26" t="str">
        <f t="shared" si="66"/>
        <v/>
      </c>
      <c r="AR256" s="25">
        <f>SUMIF('B&amp;S YTD LFY'!B:B,"="&amp;A256,'B&amp;S YTD LFY'!C:C)</f>
        <v>0</v>
      </c>
      <c r="AS256" s="25">
        <f t="shared" si="68"/>
        <v>0</v>
      </c>
      <c r="AT256" s="25"/>
    </row>
    <row r="257" spans="1:46" x14ac:dyDescent="0.35">
      <c r="A257" s="24">
        <f>IF(AND('TD SOP+PROFORM MOD'!A254&lt;&gt;"",'TD SOP+PROFORM MOD'!A254&lt;&gt;"TOTAL"),'TD SOP+PROFORM MOD'!A254,0)</f>
        <v>0</v>
      </c>
      <c r="C257" s="25" t="str">
        <f>IFERROR(VLOOKUP($A257,'TD SOP+PROFORM MOD'!$A$5:$AD$750,MATCH(C$4,'TD SOP+PROFORM MOD'!$B$2:$AT$2,0)+1,0),"")</f>
        <v/>
      </c>
      <c r="D257" s="25" t="str">
        <f>IFERROR(VLOOKUP($A257,'TD SOP+PROFORM MOD'!$A$5:$AD$750,MATCH(D$4,'TD SOP+PROFORM MOD'!$B$2:$AT$2,0)+1,0),"")</f>
        <v/>
      </c>
      <c r="E257" s="26" t="str">
        <f t="shared" si="54"/>
        <v/>
      </c>
      <c r="F257" s="25" t="str">
        <f>IFERROR(VLOOKUP($A257,'TD SOP+PROFORM MOD'!$A$5:$AD$750,MATCH(F$4,'TD SOP+PROFORM MOD'!$B$2:$AT$2,0)+1,0),"")</f>
        <v/>
      </c>
      <c r="G257" s="25" t="str">
        <f>IFERROR(VLOOKUP($A257,'TD SOP+PROFORM MOD'!$A$5:$AD$750,MATCH(G$4,'TD SOP+PROFORM MOD'!$B$2:$AT$2,0)+1,0),"")</f>
        <v/>
      </c>
      <c r="H257" s="26" t="str">
        <f t="shared" si="55"/>
        <v/>
      </c>
      <c r="I257" s="25" t="str">
        <f>IFERROR(VLOOKUP($A257,'TD SOP+PROFORM MOD'!$A$5:$AD$750,MATCH(I$4,'TD SOP+PROFORM MOD'!$B$2:$AT$2,0)+1,0),"")</f>
        <v/>
      </c>
      <c r="J257" s="25" t="str">
        <f>IFERROR(VLOOKUP($A257,'TD SOP+PROFORM MOD'!$A$5:$AD$750,MATCH(J$4,'TD SOP+PROFORM MOD'!$B$2:$AT$2,0)+1,0),"")</f>
        <v/>
      </c>
      <c r="K257" s="26" t="str">
        <f t="shared" si="56"/>
        <v/>
      </c>
      <c r="L257" s="25" t="str">
        <f>IFERROR(VLOOKUP($A257,'TD SOP+PROFORM MOD'!$A$5:$AD$750,MATCH(L$4,'TD SOP+PROFORM MOD'!$B$2:$AT$2,0)+1,0),"")</f>
        <v/>
      </c>
      <c r="M257" s="25" t="str">
        <f>IFERROR(VLOOKUP($A257,'TD SOP+PROFORM MOD'!$A$5:$AD$750,MATCH(M$4,'TD SOP+PROFORM MOD'!$B$2:$AT$2,0)+1,0),"")</f>
        <v/>
      </c>
      <c r="N257" s="26" t="str">
        <f t="shared" si="57"/>
        <v/>
      </c>
      <c r="O257" s="25">
        <f>IFERROR(VLOOKUP($A257,'TD SOP+PROFORM MOD'!$A$5:$AD$750,MATCH(O$4,'TD SOP+PROFORM MOD'!$B$2:$AD$2,0)+1,0),0)+IFERROR(VLOOKUP($A257,'TD SOP+PROFORM MOD'!$A$5:$AD$750,MATCH(O$2,'TD SOP+PROFORM MOD'!$B$2:$AD$2,0)+1,0),0)</f>
        <v>0</v>
      </c>
      <c r="P257" s="25">
        <f>IFERROR(VLOOKUP($A257,'TD SOP+PROFORM MOD'!$A$5:$AD$750,MATCH(P$4,'TD SOP+PROFORM MOD'!$B$2:$AD$2,0)+1,0),0)+IFERROR(VLOOKUP($A257,'TD SOP+PROFORM MOD'!$A$5:$AD$750,MATCH(P$2,'TD SOP+PROFORM MOD'!$B$2:$AD$2,0)+1,0),0)</f>
        <v>0</v>
      </c>
      <c r="Q257" s="26" t="str">
        <f t="shared" si="58"/>
        <v/>
      </c>
      <c r="R257" s="25">
        <f>IFERROR(VLOOKUP($A257,'TD SOP+PROFORM MOD'!$A$5:$AD$750,MATCH(R$4,'TD SOP+PROFORM MOD'!$B$2:$AD$2,0)+1,0),0)+IFERROR(VLOOKUP($A257,'TD SOP+PROFORM MOD'!$A$5:$AD$750,MATCH(R$2,'TD SOP+PROFORM MOD'!$B$2:$AD$2,0)+1,0),0)</f>
        <v>0</v>
      </c>
      <c r="S257" s="25">
        <f>IFERROR(VLOOKUP($A257,'TD SOP+PROFORM MOD'!$A$5:$AD$750,MATCH(S$4,'TD SOP+PROFORM MOD'!$B$2:$AD$2,0)+1,0),0)+IFERROR(VLOOKUP($A257,'TD SOP+PROFORM MOD'!$A$5:$AD$750,MATCH(S$2,'TD SOP+PROFORM MOD'!$B$2:$AD$2,0)+1,0),0)</f>
        <v>0</v>
      </c>
      <c r="T257" s="26" t="str">
        <f t="shared" si="59"/>
        <v/>
      </c>
      <c r="U257" s="25">
        <f>IFERROR(VLOOKUP($A257,'TD SOP+PROFORM MOD'!$A$5:$AD$750,MATCH(U$4,'TD SOP+PROFORM MOD'!$B$2:$AD$2,0)+1,0),0)+IFERROR(VLOOKUP($A257,'TD SOP+PROFORM MOD'!$A$5:$AD$750,MATCH(U$2,'TD SOP+PROFORM MOD'!$B$2:$AD$2,0)+1,0),0)</f>
        <v>0</v>
      </c>
      <c r="V257" s="25">
        <f>IFERROR(VLOOKUP($A257,'TD SOP+PROFORM MOD'!$A$5:$AD$750,MATCH(V$4,'TD SOP+PROFORM MOD'!$B$2:$AD$2,0)+1,0),0)+IFERROR(VLOOKUP($A257,'TD SOP+PROFORM MOD'!$A$5:$AD$750,MATCH(V$2,'TD SOP+PROFORM MOD'!$B$2:$AD$2,0)+1,0),0)</f>
        <v>0</v>
      </c>
      <c r="W257" s="26" t="str">
        <f t="shared" si="60"/>
        <v/>
      </c>
      <c r="X257" s="25">
        <f>IFERROR(VLOOKUP($A257,'TD SOP+PROFORM MOD'!$A$5:$AD$750,MATCH(X$4,'TD SOP+PROFORM MOD'!$B$2:$AD$2,0)+1,0),0)+IFERROR(VLOOKUP($A257,'TD SOP+PROFORM MOD'!$A$5:$AD$750,MATCH(X$2,'TD SOP+PROFORM MOD'!$B$2:$AD$2,0)+1,0),0)</f>
        <v>0</v>
      </c>
      <c r="Y257" s="25">
        <f>IFERROR(VLOOKUP($A257,'TD SOP+PROFORM MOD'!$A$5:$AD$750,MATCH(Y$4,'TD SOP+PROFORM MOD'!$B$2:$AD$2,0)+1,0),0)+IFERROR(VLOOKUP($A257,'TD SOP+PROFORM MOD'!$A$5:$AD$750,MATCH(Y$2,'TD SOP+PROFORM MOD'!$B$2:$AD$2,0)+1,0),0)</f>
        <v>0</v>
      </c>
      <c r="Z257" s="26" t="str">
        <f t="shared" si="61"/>
        <v/>
      </c>
      <c r="AA257" s="25">
        <f>IFERROR(VLOOKUP($A257,'TD SOP+PROFORM MOD'!$A$5:$AD$750,MATCH(AA$4,'TD SOP+PROFORM MOD'!$B$2:$AD$2,0)+1,0),0)+IFERROR(VLOOKUP($A257,'TD SOP+PROFORM MOD'!$A$5:$AD$750,MATCH(AA$2,'TD SOP+PROFORM MOD'!$B$2:$AD$2,0)+1,0),0)</f>
        <v>0</v>
      </c>
      <c r="AB257" s="25">
        <f>IFERROR(VLOOKUP($A257,'TD SOP+PROFORM MOD'!$A$5:$AD$750,MATCH(AB$4,'TD SOP+PROFORM MOD'!$B$2:$AD$2,0)+1,0),0)+IFERROR(VLOOKUP($A257,'TD SOP+PROFORM MOD'!$A$5:$AD$750,MATCH(AB$2,'TD SOP+PROFORM MOD'!$B$2:$AD$2,0)+1,0),0)</f>
        <v>0</v>
      </c>
      <c r="AC257" s="26" t="str">
        <f t="shared" si="62"/>
        <v/>
      </c>
      <c r="AD257" s="25">
        <f>IFERROR(VLOOKUP($A257,'TD SOP+PROFORM MOD'!$A$5:$AD$750,MATCH(AD$4,'TD SOP+PROFORM MOD'!$B$2:$AD$2,0)+1,0),0)+IFERROR(VLOOKUP($A257,'TD SOP+PROFORM MOD'!$A$5:$AD$750,MATCH(AD$2,'TD SOP+PROFORM MOD'!$B$2:$AD$2,0)+1,0),0)</f>
        <v>0</v>
      </c>
      <c r="AE257" s="25">
        <f>IFERROR(VLOOKUP($A257,'TD SOP+PROFORM MOD'!$A$5:$AD$750,MATCH(AE$4,'TD SOP+PROFORM MOD'!$B$2:$AD$2,0)+1,0),0)+IFERROR(VLOOKUP($A257,'TD SOP+PROFORM MOD'!$A$5:$AD$750,MATCH(AE$2,'TD SOP+PROFORM MOD'!$B$2:$AD$2,0)+1,0),0)</f>
        <v>0</v>
      </c>
      <c r="AF257" s="26" t="str">
        <f t="shared" si="63"/>
        <v/>
      </c>
      <c r="AG257" s="25">
        <f>IFERROR(VLOOKUP($A257,'TD SOP+PROFORM MOD'!$A$5:$AD$750,MATCH(AG$4,'TD SOP+PROFORM MOD'!$B$2:$AD$2,0)+1,0),0)+IFERROR(VLOOKUP($A257,'TD SOP+PROFORM MOD'!$A$5:$AD$750,MATCH(AG$2,'TD SOP+PROFORM MOD'!$B$2:$AD$2,0)+1,0),0)</f>
        <v>0</v>
      </c>
      <c r="AH257" s="25">
        <f>IFERROR(VLOOKUP($A257,'TD SOP+PROFORM MOD'!$A$5:$AD$750,MATCH(AH$4,'TD SOP+PROFORM MOD'!$B$2:$AD$2,0)+1,0),0)+IFERROR(VLOOKUP($A257,'TD SOP+PROFORM MOD'!$A$5:$AD$750,MATCH(AH$2,'TD SOP+PROFORM MOD'!$B$2:$AD$2,0)+1,0),0)</f>
        <v>0</v>
      </c>
      <c r="AI257" s="26" t="str">
        <f t="shared" si="64"/>
        <v/>
      </c>
      <c r="AJ257" s="25">
        <f>IFERROR(VLOOKUP($A257,'TD SOP+PROFORM MOD'!$A$5:$AD$750,MATCH(AJ$4,'TD SOP+PROFORM MOD'!$B$2:$AD$2,0)+1,0),0)+IFERROR(VLOOKUP($A257,'TD SOP+PROFORM MOD'!$A$5:$AD$750,MATCH(AJ$2,'TD SOP+PROFORM MOD'!$B$2:$AD$2,0)+1,0),0)</f>
        <v>0</v>
      </c>
      <c r="AK257" s="25">
        <f>IFERROR(VLOOKUP($A257,'TD SOP+PROFORM MOD'!$A$5:$AD$750,MATCH(AK$4,'TD SOP+PROFORM MOD'!$B$2:$AD$2,0)+1,0),0)+IFERROR(VLOOKUP($A257,'TD SOP+PROFORM MOD'!$A$5:$AD$750,MATCH(AK$2,'TD SOP+PROFORM MOD'!$B$2:$AD$2,0)+1,0),0)</f>
        <v>0</v>
      </c>
      <c r="AL257" s="26" t="str">
        <f t="shared" si="65"/>
        <v/>
      </c>
      <c r="AM257" s="25">
        <f t="shared" si="67"/>
        <v>0</v>
      </c>
      <c r="AN257" s="25">
        <f t="shared" si="67"/>
        <v>0</v>
      </c>
      <c r="AO257" s="26" t="str">
        <f t="shared" si="66"/>
        <v/>
      </c>
      <c r="AR257" s="25">
        <f>SUMIF('B&amp;S YTD LFY'!B:B,"="&amp;A257,'B&amp;S YTD LFY'!C:C)</f>
        <v>0</v>
      </c>
      <c r="AS257" s="25">
        <f t="shared" si="68"/>
        <v>0</v>
      </c>
      <c r="AT257" s="25"/>
    </row>
    <row r="258" spans="1:46" x14ac:dyDescent="0.35">
      <c r="A258" s="24">
        <f>IF(AND('TD SOP+PROFORM MOD'!A255&lt;&gt;"",'TD SOP+PROFORM MOD'!A255&lt;&gt;"TOTAL"),'TD SOP+PROFORM MOD'!A255,0)</f>
        <v>0</v>
      </c>
      <c r="C258" s="25" t="str">
        <f>IFERROR(VLOOKUP($A258,'TD SOP+PROFORM MOD'!$A$5:$AD$750,MATCH(C$4,'TD SOP+PROFORM MOD'!$B$2:$AT$2,0)+1,0),"")</f>
        <v/>
      </c>
      <c r="D258" s="25" t="str">
        <f>IFERROR(VLOOKUP($A258,'TD SOP+PROFORM MOD'!$A$5:$AD$750,MATCH(D$4,'TD SOP+PROFORM MOD'!$B$2:$AT$2,0)+1,0),"")</f>
        <v/>
      </c>
      <c r="E258" s="26" t="str">
        <f t="shared" si="54"/>
        <v/>
      </c>
      <c r="F258" s="25" t="str">
        <f>IFERROR(VLOOKUP($A258,'TD SOP+PROFORM MOD'!$A$5:$AD$750,MATCH(F$4,'TD SOP+PROFORM MOD'!$B$2:$AT$2,0)+1,0),"")</f>
        <v/>
      </c>
      <c r="G258" s="25" t="str">
        <f>IFERROR(VLOOKUP($A258,'TD SOP+PROFORM MOD'!$A$5:$AD$750,MATCH(G$4,'TD SOP+PROFORM MOD'!$B$2:$AT$2,0)+1,0),"")</f>
        <v/>
      </c>
      <c r="H258" s="26" t="str">
        <f t="shared" si="55"/>
        <v/>
      </c>
      <c r="I258" s="25" t="str">
        <f>IFERROR(VLOOKUP($A258,'TD SOP+PROFORM MOD'!$A$5:$AD$750,MATCH(I$4,'TD SOP+PROFORM MOD'!$B$2:$AT$2,0)+1,0),"")</f>
        <v/>
      </c>
      <c r="J258" s="25" t="str">
        <f>IFERROR(VLOOKUP($A258,'TD SOP+PROFORM MOD'!$A$5:$AD$750,MATCH(J$4,'TD SOP+PROFORM MOD'!$B$2:$AT$2,0)+1,0),"")</f>
        <v/>
      </c>
      <c r="K258" s="26" t="str">
        <f t="shared" si="56"/>
        <v/>
      </c>
      <c r="L258" s="25" t="str">
        <f>IFERROR(VLOOKUP($A258,'TD SOP+PROFORM MOD'!$A$5:$AD$750,MATCH(L$4,'TD SOP+PROFORM MOD'!$B$2:$AT$2,0)+1,0),"")</f>
        <v/>
      </c>
      <c r="M258" s="25" t="str">
        <f>IFERROR(VLOOKUP($A258,'TD SOP+PROFORM MOD'!$A$5:$AD$750,MATCH(M$4,'TD SOP+PROFORM MOD'!$B$2:$AT$2,0)+1,0),"")</f>
        <v/>
      </c>
      <c r="N258" s="26" t="str">
        <f t="shared" si="57"/>
        <v/>
      </c>
      <c r="O258" s="25">
        <f>IFERROR(VLOOKUP($A258,'TD SOP+PROFORM MOD'!$A$5:$AD$750,MATCH(O$4,'TD SOP+PROFORM MOD'!$B$2:$AD$2,0)+1,0),0)+IFERROR(VLOOKUP($A258,'TD SOP+PROFORM MOD'!$A$5:$AD$750,MATCH(O$2,'TD SOP+PROFORM MOD'!$B$2:$AD$2,0)+1,0),0)</f>
        <v>0</v>
      </c>
      <c r="P258" s="25">
        <f>IFERROR(VLOOKUP($A258,'TD SOP+PROFORM MOD'!$A$5:$AD$750,MATCH(P$4,'TD SOP+PROFORM MOD'!$B$2:$AD$2,0)+1,0),0)+IFERROR(VLOOKUP($A258,'TD SOP+PROFORM MOD'!$A$5:$AD$750,MATCH(P$2,'TD SOP+PROFORM MOD'!$B$2:$AD$2,0)+1,0),0)</f>
        <v>0</v>
      </c>
      <c r="Q258" s="26" t="str">
        <f t="shared" si="58"/>
        <v/>
      </c>
      <c r="R258" s="25">
        <f>IFERROR(VLOOKUP($A258,'TD SOP+PROFORM MOD'!$A$5:$AD$750,MATCH(R$4,'TD SOP+PROFORM MOD'!$B$2:$AD$2,0)+1,0),0)+IFERROR(VLOOKUP($A258,'TD SOP+PROFORM MOD'!$A$5:$AD$750,MATCH(R$2,'TD SOP+PROFORM MOD'!$B$2:$AD$2,0)+1,0),0)</f>
        <v>0</v>
      </c>
      <c r="S258" s="25">
        <f>IFERROR(VLOOKUP($A258,'TD SOP+PROFORM MOD'!$A$5:$AD$750,MATCH(S$4,'TD SOP+PROFORM MOD'!$B$2:$AD$2,0)+1,0),0)+IFERROR(VLOOKUP($A258,'TD SOP+PROFORM MOD'!$A$5:$AD$750,MATCH(S$2,'TD SOP+PROFORM MOD'!$B$2:$AD$2,0)+1,0),0)</f>
        <v>0</v>
      </c>
      <c r="T258" s="26" t="str">
        <f t="shared" si="59"/>
        <v/>
      </c>
      <c r="U258" s="25">
        <f>IFERROR(VLOOKUP($A258,'TD SOP+PROFORM MOD'!$A$5:$AD$750,MATCH(U$4,'TD SOP+PROFORM MOD'!$B$2:$AD$2,0)+1,0),0)+IFERROR(VLOOKUP($A258,'TD SOP+PROFORM MOD'!$A$5:$AD$750,MATCH(U$2,'TD SOP+PROFORM MOD'!$B$2:$AD$2,0)+1,0),0)</f>
        <v>0</v>
      </c>
      <c r="V258" s="25">
        <f>IFERROR(VLOOKUP($A258,'TD SOP+PROFORM MOD'!$A$5:$AD$750,MATCH(V$4,'TD SOP+PROFORM MOD'!$B$2:$AD$2,0)+1,0),0)+IFERROR(VLOOKUP($A258,'TD SOP+PROFORM MOD'!$A$5:$AD$750,MATCH(V$2,'TD SOP+PROFORM MOD'!$B$2:$AD$2,0)+1,0),0)</f>
        <v>0</v>
      </c>
      <c r="W258" s="26" t="str">
        <f t="shared" si="60"/>
        <v/>
      </c>
      <c r="X258" s="25">
        <f>IFERROR(VLOOKUP($A258,'TD SOP+PROFORM MOD'!$A$5:$AD$750,MATCH(X$4,'TD SOP+PROFORM MOD'!$B$2:$AD$2,0)+1,0),0)+IFERROR(VLOOKUP($A258,'TD SOP+PROFORM MOD'!$A$5:$AD$750,MATCH(X$2,'TD SOP+PROFORM MOD'!$B$2:$AD$2,0)+1,0),0)</f>
        <v>0</v>
      </c>
      <c r="Y258" s="25">
        <f>IFERROR(VLOOKUP($A258,'TD SOP+PROFORM MOD'!$A$5:$AD$750,MATCH(Y$4,'TD SOP+PROFORM MOD'!$B$2:$AD$2,0)+1,0),0)+IFERROR(VLOOKUP($A258,'TD SOP+PROFORM MOD'!$A$5:$AD$750,MATCH(Y$2,'TD SOP+PROFORM MOD'!$B$2:$AD$2,0)+1,0),0)</f>
        <v>0</v>
      </c>
      <c r="Z258" s="26" t="str">
        <f t="shared" si="61"/>
        <v/>
      </c>
      <c r="AA258" s="25">
        <f>IFERROR(VLOOKUP($A258,'TD SOP+PROFORM MOD'!$A$5:$AD$750,MATCH(AA$4,'TD SOP+PROFORM MOD'!$B$2:$AD$2,0)+1,0),0)+IFERROR(VLOOKUP($A258,'TD SOP+PROFORM MOD'!$A$5:$AD$750,MATCH(AA$2,'TD SOP+PROFORM MOD'!$B$2:$AD$2,0)+1,0),0)</f>
        <v>0</v>
      </c>
      <c r="AB258" s="25">
        <f>IFERROR(VLOOKUP($A258,'TD SOP+PROFORM MOD'!$A$5:$AD$750,MATCH(AB$4,'TD SOP+PROFORM MOD'!$B$2:$AD$2,0)+1,0),0)+IFERROR(VLOOKUP($A258,'TD SOP+PROFORM MOD'!$A$5:$AD$750,MATCH(AB$2,'TD SOP+PROFORM MOD'!$B$2:$AD$2,0)+1,0),0)</f>
        <v>0</v>
      </c>
      <c r="AC258" s="26" t="str">
        <f t="shared" si="62"/>
        <v/>
      </c>
      <c r="AD258" s="25">
        <f>IFERROR(VLOOKUP($A258,'TD SOP+PROFORM MOD'!$A$5:$AD$750,MATCH(AD$4,'TD SOP+PROFORM MOD'!$B$2:$AD$2,0)+1,0),0)+IFERROR(VLOOKUP($A258,'TD SOP+PROFORM MOD'!$A$5:$AD$750,MATCH(AD$2,'TD SOP+PROFORM MOD'!$B$2:$AD$2,0)+1,0),0)</f>
        <v>0</v>
      </c>
      <c r="AE258" s="25">
        <f>IFERROR(VLOOKUP($A258,'TD SOP+PROFORM MOD'!$A$5:$AD$750,MATCH(AE$4,'TD SOP+PROFORM MOD'!$B$2:$AD$2,0)+1,0),0)+IFERROR(VLOOKUP($A258,'TD SOP+PROFORM MOD'!$A$5:$AD$750,MATCH(AE$2,'TD SOP+PROFORM MOD'!$B$2:$AD$2,0)+1,0),0)</f>
        <v>0</v>
      </c>
      <c r="AF258" s="26" t="str">
        <f t="shared" si="63"/>
        <v/>
      </c>
      <c r="AG258" s="25">
        <f>IFERROR(VLOOKUP($A258,'TD SOP+PROFORM MOD'!$A$5:$AD$750,MATCH(AG$4,'TD SOP+PROFORM MOD'!$B$2:$AD$2,0)+1,0),0)+IFERROR(VLOOKUP($A258,'TD SOP+PROFORM MOD'!$A$5:$AD$750,MATCH(AG$2,'TD SOP+PROFORM MOD'!$B$2:$AD$2,0)+1,0),0)</f>
        <v>0</v>
      </c>
      <c r="AH258" s="25">
        <f>IFERROR(VLOOKUP($A258,'TD SOP+PROFORM MOD'!$A$5:$AD$750,MATCH(AH$4,'TD SOP+PROFORM MOD'!$B$2:$AD$2,0)+1,0),0)+IFERROR(VLOOKUP($A258,'TD SOP+PROFORM MOD'!$A$5:$AD$750,MATCH(AH$2,'TD SOP+PROFORM MOD'!$B$2:$AD$2,0)+1,0),0)</f>
        <v>0</v>
      </c>
      <c r="AI258" s="26" t="str">
        <f t="shared" si="64"/>
        <v/>
      </c>
      <c r="AJ258" s="25">
        <f>IFERROR(VLOOKUP($A258,'TD SOP+PROFORM MOD'!$A$5:$AD$750,MATCH(AJ$4,'TD SOP+PROFORM MOD'!$B$2:$AD$2,0)+1,0),0)+IFERROR(VLOOKUP($A258,'TD SOP+PROFORM MOD'!$A$5:$AD$750,MATCH(AJ$2,'TD SOP+PROFORM MOD'!$B$2:$AD$2,0)+1,0),0)</f>
        <v>0</v>
      </c>
      <c r="AK258" s="25">
        <f>IFERROR(VLOOKUP($A258,'TD SOP+PROFORM MOD'!$A$5:$AD$750,MATCH(AK$4,'TD SOP+PROFORM MOD'!$B$2:$AD$2,0)+1,0),0)+IFERROR(VLOOKUP($A258,'TD SOP+PROFORM MOD'!$A$5:$AD$750,MATCH(AK$2,'TD SOP+PROFORM MOD'!$B$2:$AD$2,0)+1,0),0)</f>
        <v>0</v>
      </c>
      <c r="AL258" s="26" t="str">
        <f t="shared" si="65"/>
        <v/>
      </c>
      <c r="AM258" s="25">
        <f t="shared" si="67"/>
        <v>0</v>
      </c>
      <c r="AN258" s="25">
        <f t="shared" si="67"/>
        <v>0</v>
      </c>
      <c r="AO258" s="26" t="str">
        <f t="shared" si="66"/>
        <v/>
      </c>
      <c r="AR258" s="25">
        <f>SUMIF('B&amp;S YTD LFY'!B:B,"="&amp;A258,'B&amp;S YTD LFY'!C:C)</f>
        <v>0</v>
      </c>
      <c r="AS258" s="25">
        <f t="shared" si="68"/>
        <v>0</v>
      </c>
      <c r="AT258" s="25"/>
    </row>
    <row r="259" spans="1:46" x14ac:dyDescent="0.35">
      <c r="A259" s="24">
        <f>IF(AND('TD SOP+PROFORM MOD'!A256&lt;&gt;"",'TD SOP+PROFORM MOD'!A256&lt;&gt;"TOTAL"),'TD SOP+PROFORM MOD'!A256,0)</f>
        <v>0</v>
      </c>
      <c r="C259" s="25" t="str">
        <f>IFERROR(VLOOKUP($A259,'TD SOP+PROFORM MOD'!$A$5:$AD$750,MATCH(C$4,'TD SOP+PROFORM MOD'!$B$2:$AT$2,0)+1,0),"")</f>
        <v/>
      </c>
      <c r="D259" s="25" t="str">
        <f>IFERROR(VLOOKUP($A259,'TD SOP+PROFORM MOD'!$A$5:$AD$750,MATCH(D$4,'TD SOP+PROFORM MOD'!$B$2:$AT$2,0)+1,0),"")</f>
        <v/>
      </c>
      <c r="E259" s="26" t="str">
        <f t="shared" si="54"/>
        <v/>
      </c>
      <c r="F259" s="25" t="str">
        <f>IFERROR(VLOOKUP($A259,'TD SOP+PROFORM MOD'!$A$5:$AD$750,MATCH(F$4,'TD SOP+PROFORM MOD'!$B$2:$AT$2,0)+1,0),"")</f>
        <v/>
      </c>
      <c r="G259" s="25" t="str">
        <f>IFERROR(VLOOKUP($A259,'TD SOP+PROFORM MOD'!$A$5:$AD$750,MATCH(G$4,'TD SOP+PROFORM MOD'!$B$2:$AT$2,0)+1,0),"")</f>
        <v/>
      </c>
      <c r="H259" s="26" t="str">
        <f t="shared" si="55"/>
        <v/>
      </c>
      <c r="I259" s="25" t="str">
        <f>IFERROR(VLOOKUP($A259,'TD SOP+PROFORM MOD'!$A$5:$AD$750,MATCH(I$4,'TD SOP+PROFORM MOD'!$B$2:$AT$2,0)+1,0),"")</f>
        <v/>
      </c>
      <c r="J259" s="25" t="str">
        <f>IFERROR(VLOOKUP($A259,'TD SOP+PROFORM MOD'!$A$5:$AD$750,MATCH(J$4,'TD SOP+PROFORM MOD'!$B$2:$AT$2,0)+1,0),"")</f>
        <v/>
      </c>
      <c r="K259" s="26" t="str">
        <f t="shared" si="56"/>
        <v/>
      </c>
      <c r="L259" s="25" t="str">
        <f>IFERROR(VLOOKUP($A259,'TD SOP+PROFORM MOD'!$A$5:$AD$750,MATCH(L$4,'TD SOP+PROFORM MOD'!$B$2:$AT$2,0)+1,0),"")</f>
        <v/>
      </c>
      <c r="M259" s="25" t="str">
        <f>IFERROR(VLOOKUP($A259,'TD SOP+PROFORM MOD'!$A$5:$AD$750,MATCH(M$4,'TD SOP+PROFORM MOD'!$B$2:$AT$2,0)+1,0),"")</f>
        <v/>
      </c>
      <c r="N259" s="26" t="str">
        <f t="shared" si="57"/>
        <v/>
      </c>
      <c r="O259" s="25">
        <f>IFERROR(VLOOKUP($A259,'TD SOP+PROFORM MOD'!$A$5:$AD$750,MATCH(O$4,'TD SOP+PROFORM MOD'!$B$2:$AD$2,0)+1,0),0)+IFERROR(VLOOKUP($A259,'TD SOP+PROFORM MOD'!$A$5:$AD$750,MATCH(O$2,'TD SOP+PROFORM MOD'!$B$2:$AD$2,0)+1,0),0)</f>
        <v>0</v>
      </c>
      <c r="P259" s="25">
        <f>IFERROR(VLOOKUP($A259,'TD SOP+PROFORM MOD'!$A$5:$AD$750,MATCH(P$4,'TD SOP+PROFORM MOD'!$B$2:$AD$2,0)+1,0),0)+IFERROR(VLOOKUP($A259,'TD SOP+PROFORM MOD'!$A$5:$AD$750,MATCH(P$2,'TD SOP+PROFORM MOD'!$B$2:$AD$2,0)+1,0),0)</f>
        <v>0</v>
      </c>
      <c r="Q259" s="26" t="str">
        <f t="shared" si="58"/>
        <v/>
      </c>
      <c r="R259" s="25">
        <f>IFERROR(VLOOKUP($A259,'TD SOP+PROFORM MOD'!$A$5:$AD$750,MATCH(R$4,'TD SOP+PROFORM MOD'!$B$2:$AD$2,0)+1,0),0)+IFERROR(VLOOKUP($A259,'TD SOP+PROFORM MOD'!$A$5:$AD$750,MATCH(R$2,'TD SOP+PROFORM MOD'!$B$2:$AD$2,0)+1,0),0)</f>
        <v>0</v>
      </c>
      <c r="S259" s="25">
        <f>IFERROR(VLOOKUP($A259,'TD SOP+PROFORM MOD'!$A$5:$AD$750,MATCH(S$4,'TD SOP+PROFORM MOD'!$B$2:$AD$2,0)+1,0),0)+IFERROR(VLOOKUP($A259,'TD SOP+PROFORM MOD'!$A$5:$AD$750,MATCH(S$2,'TD SOP+PROFORM MOD'!$B$2:$AD$2,0)+1,0),0)</f>
        <v>0</v>
      </c>
      <c r="T259" s="26" t="str">
        <f t="shared" si="59"/>
        <v/>
      </c>
      <c r="U259" s="25">
        <f>IFERROR(VLOOKUP($A259,'TD SOP+PROFORM MOD'!$A$5:$AD$750,MATCH(U$4,'TD SOP+PROFORM MOD'!$B$2:$AD$2,0)+1,0),0)+IFERROR(VLOOKUP($A259,'TD SOP+PROFORM MOD'!$A$5:$AD$750,MATCH(U$2,'TD SOP+PROFORM MOD'!$B$2:$AD$2,0)+1,0),0)</f>
        <v>0</v>
      </c>
      <c r="V259" s="25">
        <f>IFERROR(VLOOKUP($A259,'TD SOP+PROFORM MOD'!$A$5:$AD$750,MATCH(V$4,'TD SOP+PROFORM MOD'!$B$2:$AD$2,0)+1,0),0)+IFERROR(VLOOKUP($A259,'TD SOP+PROFORM MOD'!$A$5:$AD$750,MATCH(V$2,'TD SOP+PROFORM MOD'!$B$2:$AD$2,0)+1,0),0)</f>
        <v>0</v>
      </c>
      <c r="W259" s="26" t="str">
        <f t="shared" si="60"/>
        <v/>
      </c>
      <c r="X259" s="25">
        <f>IFERROR(VLOOKUP($A259,'TD SOP+PROFORM MOD'!$A$5:$AD$750,MATCH(X$4,'TD SOP+PROFORM MOD'!$B$2:$AD$2,0)+1,0),0)+IFERROR(VLOOKUP($A259,'TD SOP+PROFORM MOD'!$A$5:$AD$750,MATCH(X$2,'TD SOP+PROFORM MOD'!$B$2:$AD$2,0)+1,0),0)</f>
        <v>0</v>
      </c>
      <c r="Y259" s="25">
        <f>IFERROR(VLOOKUP($A259,'TD SOP+PROFORM MOD'!$A$5:$AD$750,MATCH(Y$4,'TD SOP+PROFORM MOD'!$B$2:$AD$2,0)+1,0),0)+IFERROR(VLOOKUP($A259,'TD SOP+PROFORM MOD'!$A$5:$AD$750,MATCH(Y$2,'TD SOP+PROFORM MOD'!$B$2:$AD$2,0)+1,0),0)</f>
        <v>0</v>
      </c>
      <c r="Z259" s="26" t="str">
        <f t="shared" si="61"/>
        <v/>
      </c>
      <c r="AA259" s="25">
        <f>IFERROR(VLOOKUP($A259,'TD SOP+PROFORM MOD'!$A$5:$AD$750,MATCH(AA$4,'TD SOP+PROFORM MOD'!$B$2:$AD$2,0)+1,0),0)+IFERROR(VLOOKUP($A259,'TD SOP+PROFORM MOD'!$A$5:$AD$750,MATCH(AA$2,'TD SOP+PROFORM MOD'!$B$2:$AD$2,0)+1,0),0)</f>
        <v>0</v>
      </c>
      <c r="AB259" s="25">
        <f>IFERROR(VLOOKUP($A259,'TD SOP+PROFORM MOD'!$A$5:$AD$750,MATCH(AB$4,'TD SOP+PROFORM MOD'!$B$2:$AD$2,0)+1,0),0)+IFERROR(VLOOKUP($A259,'TD SOP+PROFORM MOD'!$A$5:$AD$750,MATCH(AB$2,'TD SOP+PROFORM MOD'!$B$2:$AD$2,0)+1,0),0)</f>
        <v>0</v>
      </c>
      <c r="AC259" s="26" t="str">
        <f t="shared" si="62"/>
        <v/>
      </c>
      <c r="AD259" s="25">
        <f>IFERROR(VLOOKUP($A259,'TD SOP+PROFORM MOD'!$A$5:$AD$750,MATCH(AD$4,'TD SOP+PROFORM MOD'!$B$2:$AD$2,0)+1,0),0)+IFERROR(VLOOKUP($A259,'TD SOP+PROFORM MOD'!$A$5:$AD$750,MATCH(AD$2,'TD SOP+PROFORM MOD'!$B$2:$AD$2,0)+1,0),0)</f>
        <v>0</v>
      </c>
      <c r="AE259" s="25">
        <f>IFERROR(VLOOKUP($A259,'TD SOP+PROFORM MOD'!$A$5:$AD$750,MATCH(AE$4,'TD SOP+PROFORM MOD'!$B$2:$AD$2,0)+1,0),0)+IFERROR(VLOOKUP($A259,'TD SOP+PROFORM MOD'!$A$5:$AD$750,MATCH(AE$2,'TD SOP+PROFORM MOD'!$B$2:$AD$2,0)+1,0),0)</f>
        <v>0</v>
      </c>
      <c r="AF259" s="26" t="str">
        <f t="shared" si="63"/>
        <v/>
      </c>
      <c r="AG259" s="25">
        <f>IFERROR(VLOOKUP($A259,'TD SOP+PROFORM MOD'!$A$5:$AD$750,MATCH(AG$4,'TD SOP+PROFORM MOD'!$B$2:$AD$2,0)+1,0),0)+IFERROR(VLOOKUP($A259,'TD SOP+PROFORM MOD'!$A$5:$AD$750,MATCH(AG$2,'TD SOP+PROFORM MOD'!$B$2:$AD$2,0)+1,0),0)</f>
        <v>0</v>
      </c>
      <c r="AH259" s="25">
        <f>IFERROR(VLOOKUP($A259,'TD SOP+PROFORM MOD'!$A$5:$AD$750,MATCH(AH$4,'TD SOP+PROFORM MOD'!$B$2:$AD$2,0)+1,0),0)+IFERROR(VLOOKUP($A259,'TD SOP+PROFORM MOD'!$A$5:$AD$750,MATCH(AH$2,'TD SOP+PROFORM MOD'!$B$2:$AD$2,0)+1,0),0)</f>
        <v>0</v>
      </c>
      <c r="AI259" s="26" t="str">
        <f t="shared" si="64"/>
        <v/>
      </c>
      <c r="AJ259" s="25">
        <f>IFERROR(VLOOKUP($A259,'TD SOP+PROFORM MOD'!$A$5:$AD$750,MATCH(AJ$4,'TD SOP+PROFORM MOD'!$B$2:$AD$2,0)+1,0),0)+IFERROR(VLOOKUP($A259,'TD SOP+PROFORM MOD'!$A$5:$AD$750,MATCH(AJ$2,'TD SOP+PROFORM MOD'!$B$2:$AD$2,0)+1,0),0)</f>
        <v>0</v>
      </c>
      <c r="AK259" s="25">
        <f>IFERROR(VLOOKUP($A259,'TD SOP+PROFORM MOD'!$A$5:$AD$750,MATCH(AK$4,'TD SOP+PROFORM MOD'!$B$2:$AD$2,0)+1,0),0)+IFERROR(VLOOKUP($A259,'TD SOP+PROFORM MOD'!$A$5:$AD$750,MATCH(AK$2,'TD SOP+PROFORM MOD'!$B$2:$AD$2,0)+1,0),0)</f>
        <v>0</v>
      </c>
      <c r="AL259" s="26" t="str">
        <f t="shared" si="65"/>
        <v/>
      </c>
      <c r="AM259" s="25">
        <f t="shared" si="67"/>
        <v>0</v>
      </c>
      <c r="AN259" s="25">
        <f t="shared" si="67"/>
        <v>0</v>
      </c>
      <c r="AO259" s="26" t="str">
        <f t="shared" si="66"/>
        <v/>
      </c>
      <c r="AR259" s="25">
        <f>SUMIF('B&amp;S YTD LFY'!B:B,"="&amp;A259,'B&amp;S YTD LFY'!C:C)</f>
        <v>0</v>
      </c>
      <c r="AS259" s="25">
        <f t="shared" si="68"/>
        <v>0</v>
      </c>
      <c r="AT259" s="25"/>
    </row>
    <row r="260" spans="1:46" x14ac:dyDescent="0.35">
      <c r="A260" s="24">
        <f>IF(AND('TD SOP+PROFORM MOD'!A257&lt;&gt;"",'TD SOP+PROFORM MOD'!A257&lt;&gt;"TOTAL"),'TD SOP+PROFORM MOD'!A257,0)</f>
        <v>0</v>
      </c>
      <c r="C260" s="25" t="str">
        <f>IFERROR(VLOOKUP($A260,'TD SOP+PROFORM MOD'!$A$5:$AD$750,MATCH(C$4,'TD SOP+PROFORM MOD'!$B$2:$AT$2,0)+1,0),"")</f>
        <v/>
      </c>
      <c r="D260" s="25" t="str">
        <f>IFERROR(VLOOKUP($A260,'TD SOP+PROFORM MOD'!$A$5:$AD$750,MATCH(D$4,'TD SOP+PROFORM MOD'!$B$2:$AT$2,0)+1,0),"")</f>
        <v/>
      </c>
      <c r="E260" s="26" t="str">
        <f t="shared" si="54"/>
        <v/>
      </c>
      <c r="F260" s="25" t="str">
        <f>IFERROR(VLOOKUP($A260,'TD SOP+PROFORM MOD'!$A$5:$AD$750,MATCH(F$4,'TD SOP+PROFORM MOD'!$B$2:$AT$2,0)+1,0),"")</f>
        <v/>
      </c>
      <c r="G260" s="25" t="str">
        <f>IFERROR(VLOOKUP($A260,'TD SOP+PROFORM MOD'!$A$5:$AD$750,MATCH(G$4,'TD SOP+PROFORM MOD'!$B$2:$AT$2,0)+1,0),"")</f>
        <v/>
      </c>
      <c r="H260" s="26" t="str">
        <f t="shared" si="55"/>
        <v/>
      </c>
      <c r="I260" s="25" t="str">
        <f>IFERROR(VLOOKUP($A260,'TD SOP+PROFORM MOD'!$A$5:$AD$750,MATCH(I$4,'TD SOP+PROFORM MOD'!$B$2:$AT$2,0)+1,0),"")</f>
        <v/>
      </c>
      <c r="J260" s="25" t="str">
        <f>IFERROR(VLOOKUP($A260,'TD SOP+PROFORM MOD'!$A$5:$AD$750,MATCH(J$4,'TD SOP+PROFORM MOD'!$B$2:$AT$2,0)+1,0),"")</f>
        <v/>
      </c>
      <c r="K260" s="26" t="str">
        <f t="shared" si="56"/>
        <v/>
      </c>
      <c r="L260" s="25" t="str">
        <f>IFERROR(VLOOKUP($A260,'TD SOP+PROFORM MOD'!$A$5:$AD$750,MATCH(L$4,'TD SOP+PROFORM MOD'!$B$2:$AT$2,0)+1,0),"")</f>
        <v/>
      </c>
      <c r="M260" s="25" t="str">
        <f>IFERROR(VLOOKUP($A260,'TD SOP+PROFORM MOD'!$A$5:$AD$750,MATCH(M$4,'TD SOP+PROFORM MOD'!$B$2:$AT$2,0)+1,0),"")</f>
        <v/>
      </c>
      <c r="N260" s="26" t="str">
        <f t="shared" si="57"/>
        <v/>
      </c>
      <c r="O260" s="25">
        <f>IFERROR(VLOOKUP($A260,'TD SOP+PROFORM MOD'!$A$5:$AD$750,MATCH(O$4,'TD SOP+PROFORM MOD'!$B$2:$AD$2,0)+1,0),0)+IFERROR(VLOOKUP($A260,'TD SOP+PROFORM MOD'!$A$5:$AD$750,MATCH(O$2,'TD SOP+PROFORM MOD'!$B$2:$AD$2,0)+1,0),0)</f>
        <v>0</v>
      </c>
      <c r="P260" s="25">
        <f>IFERROR(VLOOKUP($A260,'TD SOP+PROFORM MOD'!$A$5:$AD$750,MATCH(P$4,'TD SOP+PROFORM MOD'!$B$2:$AD$2,0)+1,0),0)+IFERROR(VLOOKUP($A260,'TD SOP+PROFORM MOD'!$A$5:$AD$750,MATCH(P$2,'TD SOP+PROFORM MOD'!$B$2:$AD$2,0)+1,0),0)</f>
        <v>0</v>
      </c>
      <c r="Q260" s="26" t="str">
        <f t="shared" si="58"/>
        <v/>
      </c>
      <c r="R260" s="25">
        <f>IFERROR(VLOOKUP($A260,'TD SOP+PROFORM MOD'!$A$5:$AD$750,MATCH(R$4,'TD SOP+PROFORM MOD'!$B$2:$AD$2,0)+1,0),0)+IFERROR(VLOOKUP($A260,'TD SOP+PROFORM MOD'!$A$5:$AD$750,MATCH(R$2,'TD SOP+PROFORM MOD'!$B$2:$AD$2,0)+1,0),0)</f>
        <v>0</v>
      </c>
      <c r="S260" s="25">
        <f>IFERROR(VLOOKUP($A260,'TD SOP+PROFORM MOD'!$A$5:$AD$750,MATCH(S$4,'TD SOP+PROFORM MOD'!$B$2:$AD$2,0)+1,0),0)+IFERROR(VLOOKUP($A260,'TD SOP+PROFORM MOD'!$A$5:$AD$750,MATCH(S$2,'TD SOP+PROFORM MOD'!$B$2:$AD$2,0)+1,0),0)</f>
        <v>0</v>
      </c>
      <c r="T260" s="26" t="str">
        <f t="shared" si="59"/>
        <v/>
      </c>
      <c r="U260" s="25">
        <f>IFERROR(VLOOKUP($A260,'TD SOP+PROFORM MOD'!$A$5:$AD$750,MATCH(U$4,'TD SOP+PROFORM MOD'!$B$2:$AD$2,0)+1,0),0)+IFERROR(VLOOKUP($A260,'TD SOP+PROFORM MOD'!$A$5:$AD$750,MATCH(U$2,'TD SOP+PROFORM MOD'!$B$2:$AD$2,0)+1,0),0)</f>
        <v>0</v>
      </c>
      <c r="V260" s="25">
        <f>IFERROR(VLOOKUP($A260,'TD SOP+PROFORM MOD'!$A$5:$AD$750,MATCH(V$4,'TD SOP+PROFORM MOD'!$B$2:$AD$2,0)+1,0),0)+IFERROR(VLOOKUP($A260,'TD SOP+PROFORM MOD'!$A$5:$AD$750,MATCH(V$2,'TD SOP+PROFORM MOD'!$B$2:$AD$2,0)+1,0),0)</f>
        <v>0</v>
      </c>
      <c r="W260" s="26" t="str">
        <f t="shared" si="60"/>
        <v/>
      </c>
      <c r="X260" s="25">
        <f>IFERROR(VLOOKUP($A260,'TD SOP+PROFORM MOD'!$A$5:$AD$750,MATCH(X$4,'TD SOP+PROFORM MOD'!$B$2:$AD$2,0)+1,0),0)+IFERROR(VLOOKUP($A260,'TD SOP+PROFORM MOD'!$A$5:$AD$750,MATCH(X$2,'TD SOP+PROFORM MOD'!$B$2:$AD$2,0)+1,0),0)</f>
        <v>0</v>
      </c>
      <c r="Y260" s="25">
        <f>IFERROR(VLOOKUP($A260,'TD SOP+PROFORM MOD'!$A$5:$AD$750,MATCH(Y$4,'TD SOP+PROFORM MOD'!$B$2:$AD$2,0)+1,0),0)+IFERROR(VLOOKUP($A260,'TD SOP+PROFORM MOD'!$A$5:$AD$750,MATCH(Y$2,'TD SOP+PROFORM MOD'!$B$2:$AD$2,0)+1,0),0)</f>
        <v>0</v>
      </c>
      <c r="Z260" s="26" t="str">
        <f t="shared" si="61"/>
        <v/>
      </c>
      <c r="AA260" s="25">
        <f>IFERROR(VLOOKUP($A260,'TD SOP+PROFORM MOD'!$A$5:$AD$750,MATCH(AA$4,'TD SOP+PROFORM MOD'!$B$2:$AD$2,0)+1,0),0)+IFERROR(VLOOKUP($A260,'TD SOP+PROFORM MOD'!$A$5:$AD$750,MATCH(AA$2,'TD SOP+PROFORM MOD'!$B$2:$AD$2,0)+1,0),0)</f>
        <v>0</v>
      </c>
      <c r="AB260" s="25">
        <f>IFERROR(VLOOKUP($A260,'TD SOP+PROFORM MOD'!$A$5:$AD$750,MATCH(AB$4,'TD SOP+PROFORM MOD'!$B$2:$AD$2,0)+1,0),0)+IFERROR(VLOOKUP($A260,'TD SOP+PROFORM MOD'!$A$5:$AD$750,MATCH(AB$2,'TD SOP+PROFORM MOD'!$B$2:$AD$2,0)+1,0),0)</f>
        <v>0</v>
      </c>
      <c r="AC260" s="26" t="str">
        <f t="shared" si="62"/>
        <v/>
      </c>
      <c r="AD260" s="25">
        <f>IFERROR(VLOOKUP($A260,'TD SOP+PROFORM MOD'!$A$5:$AD$750,MATCH(AD$4,'TD SOP+PROFORM MOD'!$B$2:$AD$2,0)+1,0),0)+IFERROR(VLOOKUP($A260,'TD SOP+PROFORM MOD'!$A$5:$AD$750,MATCH(AD$2,'TD SOP+PROFORM MOD'!$B$2:$AD$2,0)+1,0),0)</f>
        <v>0</v>
      </c>
      <c r="AE260" s="25">
        <f>IFERROR(VLOOKUP($A260,'TD SOP+PROFORM MOD'!$A$5:$AD$750,MATCH(AE$4,'TD SOP+PROFORM MOD'!$B$2:$AD$2,0)+1,0),0)+IFERROR(VLOOKUP($A260,'TD SOP+PROFORM MOD'!$A$5:$AD$750,MATCH(AE$2,'TD SOP+PROFORM MOD'!$B$2:$AD$2,0)+1,0),0)</f>
        <v>0</v>
      </c>
      <c r="AF260" s="26" t="str">
        <f t="shared" si="63"/>
        <v/>
      </c>
      <c r="AG260" s="25">
        <f>IFERROR(VLOOKUP($A260,'TD SOP+PROFORM MOD'!$A$5:$AD$750,MATCH(AG$4,'TD SOP+PROFORM MOD'!$B$2:$AD$2,0)+1,0),0)+IFERROR(VLOOKUP($A260,'TD SOP+PROFORM MOD'!$A$5:$AD$750,MATCH(AG$2,'TD SOP+PROFORM MOD'!$B$2:$AD$2,0)+1,0),0)</f>
        <v>0</v>
      </c>
      <c r="AH260" s="25">
        <f>IFERROR(VLOOKUP($A260,'TD SOP+PROFORM MOD'!$A$5:$AD$750,MATCH(AH$4,'TD SOP+PROFORM MOD'!$B$2:$AD$2,0)+1,0),0)+IFERROR(VLOOKUP($A260,'TD SOP+PROFORM MOD'!$A$5:$AD$750,MATCH(AH$2,'TD SOP+PROFORM MOD'!$B$2:$AD$2,0)+1,0),0)</f>
        <v>0</v>
      </c>
      <c r="AI260" s="26" t="str">
        <f t="shared" si="64"/>
        <v/>
      </c>
      <c r="AJ260" s="25">
        <f>IFERROR(VLOOKUP($A260,'TD SOP+PROFORM MOD'!$A$5:$AD$750,MATCH(AJ$4,'TD SOP+PROFORM MOD'!$B$2:$AD$2,0)+1,0),0)+IFERROR(VLOOKUP($A260,'TD SOP+PROFORM MOD'!$A$5:$AD$750,MATCH(AJ$2,'TD SOP+PROFORM MOD'!$B$2:$AD$2,0)+1,0),0)</f>
        <v>0</v>
      </c>
      <c r="AK260" s="25">
        <f>IFERROR(VLOOKUP($A260,'TD SOP+PROFORM MOD'!$A$5:$AD$750,MATCH(AK$4,'TD SOP+PROFORM MOD'!$B$2:$AD$2,0)+1,0),0)+IFERROR(VLOOKUP($A260,'TD SOP+PROFORM MOD'!$A$5:$AD$750,MATCH(AK$2,'TD SOP+PROFORM MOD'!$B$2:$AD$2,0)+1,0),0)</f>
        <v>0</v>
      </c>
      <c r="AL260" s="26" t="str">
        <f t="shared" si="65"/>
        <v/>
      </c>
      <c r="AM260" s="25">
        <f t="shared" si="67"/>
        <v>0</v>
      </c>
      <c r="AN260" s="25">
        <f t="shared" si="67"/>
        <v>0</v>
      </c>
      <c r="AO260" s="26" t="str">
        <f t="shared" si="66"/>
        <v/>
      </c>
      <c r="AR260" s="25">
        <f>SUMIF('B&amp;S YTD LFY'!B:B,"="&amp;A260,'B&amp;S YTD LFY'!C:C)</f>
        <v>0</v>
      </c>
      <c r="AS260" s="25">
        <f t="shared" si="68"/>
        <v>0</v>
      </c>
      <c r="AT260" s="25"/>
    </row>
    <row r="261" spans="1:46" x14ac:dyDescent="0.35">
      <c r="A261" s="24">
        <f>IF(AND('TD SOP+PROFORM MOD'!A258&lt;&gt;"",'TD SOP+PROFORM MOD'!A258&lt;&gt;"TOTAL"),'TD SOP+PROFORM MOD'!A258,0)</f>
        <v>0</v>
      </c>
      <c r="C261" s="25" t="str">
        <f>IFERROR(VLOOKUP($A261,'TD SOP+PROFORM MOD'!$A$5:$AD$750,MATCH(C$4,'TD SOP+PROFORM MOD'!$B$2:$AT$2,0)+1,0),"")</f>
        <v/>
      </c>
      <c r="D261" s="25" t="str">
        <f>IFERROR(VLOOKUP($A261,'TD SOP+PROFORM MOD'!$A$5:$AD$750,MATCH(D$4,'TD SOP+PROFORM MOD'!$B$2:$AT$2,0)+1,0),"")</f>
        <v/>
      </c>
      <c r="E261" s="26" t="str">
        <f t="shared" si="54"/>
        <v/>
      </c>
      <c r="F261" s="25" t="str">
        <f>IFERROR(VLOOKUP($A261,'TD SOP+PROFORM MOD'!$A$5:$AD$750,MATCH(F$4,'TD SOP+PROFORM MOD'!$B$2:$AT$2,0)+1,0),"")</f>
        <v/>
      </c>
      <c r="G261" s="25" t="str">
        <f>IFERROR(VLOOKUP($A261,'TD SOP+PROFORM MOD'!$A$5:$AD$750,MATCH(G$4,'TD SOP+PROFORM MOD'!$B$2:$AT$2,0)+1,0),"")</f>
        <v/>
      </c>
      <c r="H261" s="26" t="str">
        <f t="shared" si="55"/>
        <v/>
      </c>
      <c r="I261" s="25" t="str">
        <f>IFERROR(VLOOKUP($A261,'TD SOP+PROFORM MOD'!$A$5:$AD$750,MATCH(I$4,'TD SOP+PROFORM MOD'!$B$2:$AT$2,0)+1,0),"")</f>
        <v/>
      </c>
      <c r="J261" s="25" t="str">
        <f>IFERROR(VLOOKUP($A261,'TD SOP+PROFORM MOD'!$A$5:$AD$750,MATCH(J$4,'TD SOP+PROFORM MOD'!$B$2:$AT$2,0)+1,0),"")</f>
        <v/>
      </c>
      <c r="K261" s="26" t="str">
        <f t="shared" si="56"/>
        <v/>
      </c>
      <c r="L261" s="25" t="str">
        <f>IFERROR(VLOOKUP($A261,'TD SOP+PROFORM MOD'!$A$5:$AD$750,MATCH(L$4,'TD SOP+PROFORM MOD'!$B$2:$AT$2,0)+1,0),"")</f>
        <v/>
      </c>
      <c r="M261" s="25" t="str">
        <f>IFERROR(VLOOKUP($A261,'TD SOP+PROFORM MOD'!$A$5:$AD$750,MATCH(M$4,'TD SOP+PROFORM MOD'!$B$2:$AT$2,0)+1,0),"")</f>
        <v/>
      </c>
      <c r="N261" s="26" t="str">
        <f t="shared" si="57"/>
        <v/>
      </c>
      <c r="O261" s="25">
        <f>IFERROR(VLOOKUP($A261,'TD SOP+PROFORM MOD'!$A$5:$AD$750,MATCH(O$4,'TD SOP+PROFORM MOD'!$B$2:$AD$2,0)+1,0),0)+IFERROR(VLOOKUP($A261,'TD SOP+PROFORM MOD'!$A$5:$AD$750,MATCH(O$2,'TD SOP+PROFORM MOD'!$B$2:$AD$2,0)+1,0),0)</f>
        <v>0</v>
      </c>
      <c r="P261" s="25">
        <f>IFERROR(VLOOKUP($A261,'TD SOP+PROFORM MOD'!$A$5:$AD$750,MATCH(P$4,'TD SOP+PROFORM MOD'!$B$2:$AD$2,0)+1,0),0)+IFERROR(VLOOKUP($A261,'TD SOP+PROFORM MOD'!$A$5:$AD$750,MATCH(P$2,'TD SOP+PROFORM MOD'!$B$2:$AD$2,0)+1,0),0)</f>
        <v>0</v>
      </c>
      <c r="Q261" s="26" t="str">
        <f t="shared" si="58"/>
        <v/>
      </c>
      <c r="R261" s="25">
        <f>IFERROR(VLOOKUP($A261,'TD SOP+PROFORM MOD'!$A$5:$AD$750,MATCH(R$4,'TD SOP+PROFORM MOD'!$B$2:$AD$2,0)+1,0),0)+IFERROR(VLOOKUP($A261,'TD SOP+PROFORM MOD'!$A$5:$AD$750,MATCH(R$2,'TD SOP+PROFORM MOD'!$B$2:$AD$2,0)+1,0),0)</f>
        <v>0</v>
      </c>
      <c r="S261" s="25">
        <f>IFERROR(VLOOKUP($A261,'TD SOP+PROFORM MOD'!$A$5:$AD$750,MATCH(S$4,'TD SOP+PROFORM MOD'!$B$2:$AD$2,0)+1,0),0)+IFERROR(VLOOKUP($A261,'TD SOP+PROFORM MOD'!$A$5:$AD$750,MATCH(S$2,'TD SOP+PROFORM MOD'!$B$2:$AD$2,0)+1,0),0)</f>
        <v>0</v>
      </c>
      <c r="T261" s="26" t="str">
        <f t="shared" si="59"/>
        <v/>
      </c>
      <c r="U261" s="25">
        <f>IFERROR(VLOOKUP($A261,'TD SOP+PROFORM MOD'!$A$5:$AD$750,MATCH(U$4,'TD SOP+PROFORM MOD'!$B$2:$AD$2,0)+1,0),0)+IFERROR(VLOOKUP($A261,'TD SOP+PROFORM MOD'!$A$5:$AD$750,MATCH(U$2,'TD SOP+PROFORM MOD'!$B$2:$AD$2,0)+1,0),0)</f>
        <v>0</v>
      </c>
      <c r="V261" s="25">
        <f>IFERROR(VLOOKUP($A261,'TD SOP+PROFORM MOD'!$A$5:$AD$750,MATCH(V$4,'TD SOP+PROFORM MOD'!$B$2:$AD$2,0)+1,0),0)+IFERROR(VLOOKUP($A261,'TD SOP+PROFORM MOD'!$A$5:$AD$750,MATCH(V$2,'TD SOP+PROFORM MOD'!$B$2:$AD$2,0)+1,0),0)</f>
        <v>0</v>
      </c>
      <c r="W261" s="26" t="str">
        <f t="shared" si="60"/>
        <v/>
      </c>
      <c r="X261" s="25">
        <f>IFERROR(VLOOKUP($A261,'TD SOP+PROFORM MOD'!$A$5:$AD$750,MATCH(X$4,'TD SOP+PROFORM MOD'!$B$2:$AD$2,0)+1,0),0)+IFERROR(VLOOKUP($A261,'TD SOP+PROFORM MOD'!$A$5:$AD$750,MATCH(X$2,'TD SOP+PROFORM MOD'!$B$2:$AD$2,0)+1,0),0)</f>
        <v>0</v>
      </c>
      <c r="Y261" s="25">
        <f>IFERROR(VLOOKUP($A261,'TD SOP+PROFORM MOD'!$A$5:$AD$750,MATCH(Y$4,'TD SOP+PROFORM MOD'!$B$2:$AD$2,0)+1,0),0)+IFERROR(VLOOKUP($A261,'TD SOP+PROFORM MOD'!$A$5:$AD$750,MATCH(Y$2,'TD SOP+PROFORM MOD'!$B$2:$AD$2,0)+1,0),0)</f>
        <v>0</v>
      </c>
      <c r="Z261" s="26" t="str">
        <f t="shared" si="61"/>
        <v/>
      </c>
      <c r="AA261" s="25">
        <f>IFERROR(VLOOKUP($A261,'TD SOP+PROFORM MOD'!$A$5:$AD$750,MATCH(AA$4,'TD SOP+PROFORM MOD'!$B$2:$AD$2,0)+1,0),0)+IFERROR(VLOOKUP($A261,'TD SOP+PROFORM MOD'!$A$5:$AD$750,MATCH(AA$2,'TD SOP+PROFORM MOD'!$B$2:$AD$2,0)+1,0),0)</f>
        <v>0</v>
      </c>
      <c r="AB261" s="25">
        <f>IFERROR(VLOOKUP($A261,'TD SOP+PROFORM MOD'!$A$5:$AD$750,MATCH(AB$4,'TD SOP+PROFORM MOD'!$B$2:$AD$2,0)+1,0),0)+IFERROR(VLOOKUP($A261,'TD SOP+PROFORM MOD'!$A$5:$AD$750,MATCH(AB$2,'TD SOP+PROFORM MOD'!$B$2:$AD$2,0)+1,0),0)</f>
        <v>0</v>
      </c>
      <c r="AC261" s="26" t="str">
        <f t="shared" si="62"/>
        <v/>
      </c>
      <c r="AD261" s="25">
        <f>IFERROR(VLOOKUP($A261,'TD SOP+PROFORM MOD'!$A$5:$AD$750,MATCH(AD$4,'TD SOP+PROFORM MOD'!$B$2:$AD$2,0)+1,0),0)+IFERROR(VLOOKUP($A261,'TD SOP+PROFORM MOD'!$A$5:$AD$750,MATCH(AD$2,'TD SOP+PROFORM MOD'!$B$2:$AD$2,0)+1,0),0)</f>
        <v>0</v>
      </c>
      <c r="AE261" s="25">
        <f>IFERROR(VLOOKUP($A261,'TD SOP+PROFORM MOD'!$A$5:$AD$750,MATCH(AE$4,'TD SOP+PROFORM MOD'!$B$2:$AD$2,0)+1,0),0)+IFERROR(VLOOKUP($A261,'TD SOP+PROFORM MOD'!$A$5:$AD$750,MATCH(AE$2,'TD SOP+PROFORM MOD'!$B$2:$AD$2,0)+1,0),0)</f>
        <v>0</v>
      </c>
      <c r="AF261" s="26" t="str">
        <f t="shared" si="63"/>
        <v/>
      </c>
      <c r="AG261" s="25">
        <f>IFERROR(VLOOKUP($A261,'TD SOP+PROFORM MOD'!$A$5:$AD$750,MATCH(AG$4,'TD SOP+PROFORM MOD'!$B$2:$AD$2,0)+1,0),0)+IFERROR(VLOOKUP($A261,'TD SOP+PROFORM MOD'!$A$5:$AD$750,MATCH(AG$2,'TD SOP+PROFORM MOD'!$B$2:$AD$2,0)+1,0),0)</f>
        <v>0</v>
      </c>
      <c r="AH261" s="25">
        <f>IFERROR(VLOOKUP($A261,'TD SOP+PROFORM MOD'!$A$5:$AD$750,MATCH(AH$4,'TD SOP+PROFORM MOD'!$B$2:$AD$2,0)+1,0),0)+IFERROR(VLOOKUP($A261,'TD SOP+PROFORM MOD'!$A$5:$AD$750,MATCH(AH$2,'TD SOP+PROFORM MOD'!$B$2:$AD$2,0)+1,0),0)</f>
        <v>0</v>
      </c>
      <c r="AI261" s="26" t="str">
        <f t="shared" si="64"/>
        <v/>
      </c>
      <c r="AJ261" s="25">
        <f>IFERROR(VLOOKUP($A261,'TD SOP+PROFORM MOD'!$A$5:$AD$750,MATCH(AJ$4,'TD SOP+PROFORM MOD'!$B$2:$AD$2,0)+1,0),0)+IFERROR(VLOOKUP($A261,'TD SOP+PROFORM MOD'!$A$5:$AD$750,MATCH(AJ$2,'TD SOP+PROFORM MOD'!$B$2:$AD$2,0)+1,0),0)</f>
        <v>0</v>
      </c>
      <c r="AK261" s="25">
        <f>IFERROR(VLOOKUP($A261,'TD SOP+PROFORM MOD'!$A$5:$AD$750,MATCH(AK$4,'TD SOP+PROFORM MOD'!$B$2:$AD$2,0)+1,0),0)+IFERROR(VLOOKUP($A261,'TD SOP+PROFORM MOD'!$A$5:$AD$750,MATCH(AK$2,'TD SOP+PROFORM MOD'!$B$2:$AD$2,0)+1,0),0)</f>
        <v>0</v>
      </c>
      <c r="AL261" s="26" t="str">
        <f t="shared" si="65"/>
        <v/>
      </c>
      <c r="AM261" s="25">
        <f t="shared" si="67"/>
        <v>0</v>
      </c>
      <c r="AN261" s="25">
        <f t="shared" si="67"/>
        <v>0</v>
      </c>
      <c r="AO261" s="26" t="str">
        <f t="shared" si="66"/>
        <v/>
      </c>
      <c r="AR261" s="25">
        <f>SUMIF('B&amp;S YTD LFY'!B:B,"="&amp;A261,'B&amp;S YTD LFY'!C:C)</f>
        <v>0</v>
      </c>
      <c r="AS261" s="25">
        <f t="shared" si="68"/>
        <v>0</v>
      </c>
      <c r="AT261" s="25"/>
    </row>
    <row r="262" spans="1:46" x14ac:dyDescent="0.35">
      <c r="A262" s="24">
        <f>IF(AND('TD SOP+PROFORM MOD'!A259&lt;&gt;"",'TD SOP+PROFORM MOD'!A259&lt;&gt;"TOTAL"),'TD SOP+PROFORM MOD'!A259,0)</f>
        <v>0</v>
      </c>
      <c r="C262" s="25" t="str">
        <f>IFERROR(VLOOKUP($A262,'TD SOP+PROFORM MOD'!$A$5:$AD$750,MATCH(C$4,'TD SOP+PROFORM MOD'!$B$2:$AT$2,0)+1,0),"")</f>
        <v/>
      </c>
      <c r="D262" s="25" t="str">
        <f>IFERROR(VLOOKUP($A262,'TD SOP+PROFORM MOD'!$A$5:$AD$750,MATCH(D$4,'TD SOP+PROFORM MOD'!$B$2:$AT$2,0)+1,0),"")</f>
        <v/>
      </c>
      <c r="E262" s="26" t="str">
        <f t="shared" si="54"/>
        <v/>
      </c>
      <c r="F262" s="25" t="str">
        <f>IFERROR(VLOOKUP($A262,'TD SOP+PROFORM MOD'!$A$5:$AD$750,MATCH(F$4,'TD SOP+PROFORM MOD'!$B$2:$AT$2,0)+1,0),"")</f>
        <v/>
      </c>
      <c r="G262" s="25" t="str">
        <f>IFERROR(VLOOKUP($A262,'TD SOP+PROFORM MOD'!$A$5:$AD$750,MATCH(G$4,'TD SOP+PROFORM MOD'!$B$2:$AT$2,0)+1,0),"")</f>
        <v/>
      </c>
      <c r="H262" s="26" t="str">
        <f t="shared" si="55"/>
        <v/>
      </c>
      <c r="I262" s="25" t="str">
        <f>IFERROR(VLOOKUP($A262,'TD SOP+PROFORM MOD'!$A$5:$AD$750,MATCH(I$4,'TD SOP+PROFORM MOD'!$B$2:$AT$2,0)+1,0),"")</f>
        <v/>
      </c>
      <c r="J262" s="25" t="str">
        <f>IFERROR(VLOOKUP($A262,'TD SOP+PROFORM MOD'!$A$5:$AD$750,MATCH(J$4,'TD SOP+PROFORM MOD'!$B$2:$AT$2,0)+1,0),"")</f>
        <v/>
      </c>
      <c r="K262" s="26" t="str">
        <f t="shared" si="56"/>
        <v/>
      </c>
      <c r="L262" s="25" t="str">
        <f>IFERROR(VLOOKUP($A262,'TD SOP+PROFORM MOD'!$A$5:$AD$750,MATCH(L$4,'TD SOP+PROFORM MOD'!$B$2:$AT$2,0)+1,0),"")</f>
        <v/>
      </c>
      <c r="M262" s="25" t="str">
        <f>IFERROR(VLOOKUP($A262,'TD SOP+PROFORM MOD'!$A$5:$AD$750,MATCH(M$4,'TD SOP+PROFORM MOD'!$B$2:$AT$2,0)+1,0),"")</f>
        <v/>
      </c>
      <c r="N262" s="26" t="str">
        <f t="shared" si="57"/>
        <v/>
      </c>
      <c r="O262" s="25">
        <f>IFERROR(VLOOKUP($A262,'TD SOP+PROFORM MOD'!$A$5:$AD$750,MATCH(O$4,'TD SOP+PROFORM MOD'!$B$2:$AD$2,0)+1,0),0)+IFERROR(VLOOKUP($A262,'TD SOP+PROFORM MOD'!$A$5:$AD$750,MATCH(O$2,'TD SOP+PROFORM MOD'!$B$2:$AD$2,0)+1,0),0)</f>
        <v>0</v>
      </c>
      <c r="P262" s="25">
        <f>IFERROR(VLOOKUP($A262,'TD SOP+PROFORM MOD'!$A$5:$AD$750,MATCH(P$4,'TD SOP+PROFORM MOD'!$B$2:$AD$2,0)+1,0),0)+IFERROR(VLOOKUP($A262,'TD SOP+PROFORM MOD'!$A$5:$AD$750,MATCH(P$2,'TD SOP+PROFORM MOD'!$B$2:$AD$2,0)+1,0),0)</f>
        <v>0</v>
      </c>
      <c r="Q262" s="26" t="str">
        <f t="shared" si="58"/>
        <v/>
      </c>
      <c r="R262" s="25">
        <f>IFERROR(VLOOKUP($A262,'TD SOP+PROFORM MOD'!$A$5:$AD$750,MATCH(R$4,'TD SOP+PROFORM MOD'!$B$2:$AD$2,0)+1,0),0)+IFERROR(VLOOKUP($A262,'TD SOP+PROFORM MOD'!$A$5:$AD$750,MATCH(R$2,'TD SOP+PROFORM MOD'!$B$2:$AD$2,0)+1,0),0)</f>
        <v>0</v>
      </c>
      <c r="S262" s="25">
        <f>IFERROR(VLOOKUP($A262,'TD SOP+PROFORM MOD'!$A$5:$AD$750,MATCH(S$4,'TD SOP+PROFORM MOD'!$B$2:$AD$2,0)+1,0),0)+IFERROR(VLOOKUP($A262,'TD SOP+PROFORM MOD'!$A$5:$AD$750,MATCH(S$2,'TD SOP+PROFORM MOD'!$B$2:$AD$2,0)+1,0),0)</f>
        <v>0</v>
      </c>
      <c r="T262" s="26" t="str">
        <f t="shared" si="59"/>
        <v/>
      </c>
      <c r="U262" s="25">
        <f>IFERROR(VLOOKUP($A262,'TD SOP+PROFORM MOD'!$A$5:$AD$750,MATCH(U$4,'TD SOP+PROFORM MOD'!$B$2:$AD$2,0)+1,0),0)+IFERROR(VLOOKUP($A262,'TD SOP+PROFORM MOD'!$A$5:$AD$750,MATCH(U$2,'TD SOP+PROFORM MOD'!$B$2:$AD$2,0)+1,0),0)</f>
        <v>0</v>
      </c>
      <c r="V262" s="25">
        <f>IFERROR(VLOOKUP($A262,'TD SOP+PROFORM MOD'!$A$5:$AD$750,MATCH(V$4,'TD SOP+PROFORM MOD'!$B$2:$AD$2,0)+1,0),0)+IFERROR(VLOOKUP($A262,'TD SOP+PROFORM MOD'!$A$5:$AD$750,MATCH(V$2,'TD SOP+PROFORM MOD'!$B$2:$AD$2,0)+1,0),0)</f>
        <v>0</v>
      </c>
      <c r="W262" s="26" t="str">
        <f t="shared" si="60"/>
        <v/>
      </c>
      <c r="X262" s="25">
        <f>IFERROR(VLOOKUP($A262,'TD SOP+PROFORM MOD'!$A$5:$AD$750,MATCH(X$4,'TD SOP+PROFORM MOD'!$B$2:$AD$2,0)+1,0),0)+IFERROR(VLOOKUP($A262,'TD SOP+PROFORM MOD'!$A$5:$AD$750,MATCH(X$2,'TD SOP+PROFORM MOD'!$B$2:$AD$2,0)+1,0),0)</f>
        <v>0</v>
      </c>
      <c r="Y262" s="25">
        <f>IFERROR(VLOOKUP($A262,'TD SOP+PROFORM MOD'!$A$5:$AD$750,MATCH(Y$4,'TD SOP+PROFORM MOD'!$B$2:$AD$2,0)+1,0),0)+IFERROR(VLOOKUP($A262,'TD SOP+PROFORM MOD'!$A$5:$AD$750,MATCH(Y$2,'TD SOP+PROFORM MOD'!$B$2:$AD$2,0)+1,0),0)</f>
        <v>0</v>
      </c>
      <c r="Z262" s="26" t="str">
        <f t="shared" si="61"/>
        <v/>
      </c>
      <c r="AA262" s="25">
        <f>IFERROR(VLOOKUP($A262,'TD SOP+PROFORM MOD'!$A$5:$AD$750,MATCH(AA$4,'TD SOP+PROFORM MOD'!$B$2:$AD$2,0)+1,0),0)+IFERROR(VLOOKUP($A262,'TD SOP+PROFORM MOD'!$A$5:$AD$750,MATCH(AA$2,'TD SOP+PROFORM MOD'!$B$2:$AD$2,0)+1,0),0)</f>
        <v>0</v>
      </c>
      <c r="AB262" s="25">
        <f>IFERROR(VLOOKUP($A262,'TD SOP+PROFORM MOD'!$A$5:$AD$750,MATCH(AB$4,'TD SOP+PROFORM MOD'!$B$2:$AD$2,0)+1,0),0)+IFERROR(VLOOKUP($A262,'TD SOP+PROFORM MOD'!$A$5:$AD$750,MATCH(AB$2,'TD SOP+PROFORM MOD'!$B$2:$AD$2,0)+1,0),0)</f>
        <v>0</v>
      </c>
      <c r="AC262" s="26" t="str">
        <f t="shared" si="62"/>
        <v/>
      </c>
      <c r="AD262" s="25">
        <f>IFERROR(VLOOKUP($A262,'TD SOP+PROFORM MOD'!$A$5:$AD$750,MATCH(AD$4,'TD SOP+PROFORM MOD'!$B$2:$AD$2,0)+1,0),0)+IFERROR(VLOOKUP($A262,'TD SOP+PROFORM MOD'!$A$5:$AD$750,MATCH(AD$2,'TD SOP+PROFORM MOD'!$B$2:$AD$2,0)+1,0),0)</f>
        <v>0</v>
      </c>
      <c r="AE262" s="25">
        <f>IFERROR(VLOOKUP($A262,'TD SOP+PROFORM MOD'!$A$5:$AD$750,MATCH(AE$4,'TD SOP+PROFORM MOD'!$B$2:$AD$2,0)+1,0),0)+IFERROR(VLOOKUP($A262,'TD SOP+PROFORM MOD'!$A$5:$AD$750,MATCH(AE$2,'TD SOP+PROFORM MOD'!$B$2:$AD$2,0)+1,0),0)</f>
        <v>0</v>
      </c>
      <c r="AF262" s="26" t="str">
        <f t="shared" si="63"/>
        <v/>
      </c>
      <c r="AG262" s="25">
        <f>IFERROR(VLOOKUP($A262,'TD SOP+PROFORM MOD'!$A$5:$AD$750,MATCH(AG$4,'TD SOP+PROFORM MOD'!$B$2:$AD$2,0)+1,0),0)+IFERROR(VLOOKUP($A262,'TD SOP+PROFORM MOD'!$A$5:$AD$750,MATCH(AG$2,'TD SOP+PROFORM MOD'!$B$2:$AD$2,0)+1,0),0)</f>
        <v>0</v>
      </c>
      <c r="AH262" s="25">
        <f>IFERROR(VLOOKUP($A262,'TD SOP+PROFORM MOD'!$A$5:$AD$750,MATCH(AH$4,'TD SOP+PROFORM MOD'!$B$2:$AD$2,0)+1,0),0)+IFERROR(VLOOKUP($A262,'TD SOP+PROFORM MOD'!$A$5:$AD$750,MATCH(AH$2,'TD SOP+PROFORM MOD'!$B$2:$AD$2,0)+1,0),0)</f>
        <v>0</v>
      </c>
      <c r="AI262" s="26" t="str">
        <f t="shared" si="64"/>
        <v/>
      </c>
      <c r="AJ262" s="25">
        <f>IFERROR(VLOOKUP($A262,'TD SOP+PROFORM MOD'!$A$5:$AD$750,MATCH(AJ$4,'TD SOP+PROFORM MOD'!$B$2:$AD$2,0)+1,0),0)+IFERROR(VLOOKUP($A262,'TD SOP+PROFORM MOD'!$A$5:$AD$750,MATCH(AJ$2,'TD SOP+PROFORM MOD'!$B$2:$AD$2,0)+1,0),0)</f>
        <v>0</v>
      </c>
      <c r="AK262" s="25">
        <f>IFERROR(VLOOKUP($A262,'TD SOP+PROFORM MOD'!$A$5:$AD$750,MATCH(AK$4,'TD SOP+PROFORM MOD'!$B$2:$AD$2,0)+1,0),0)+IFERROR(VLOOKUP($A262,'TD SOP+PROFORM MOD'!$A$5:$AD$750,MATCH(AK$2,'TD SOP+PROFORM MOD'!$B$2:$AD$2,0)+1,0),0)</f>
        <v>0</v>
      </c>
      <c r="AL262" s="26" t="str">
        <f t="shared" si="65"/>
        <v/>
      </c>
      <c r="AM262" s="25">
        <f t="shared" si="67"/>
        <v>0</v>
      </c>
      <c r="AN262" s="25">
        <f t="shared" si="67"/>
        <v>0</v>
      </c>
      <c r="AO262" s="26" t="str">
        <f t="shared" si="66"/>
        <v/>
      </c>
      <c r="AR262" s="25">
        <f>SUMIF('B&amp;S YTD LFY'!B:B,"="&amp;A262,'B&amp;S YTD LFY'!C:C)</f>
        <v>0</v>
      </c>
      <c r="AS262" s="25">
        <f t="shared" si="68"/>
        <v>0</v>
      </c>
      <c r="AT262" s="25"/>
    </row>
    <row r="263" spans="1:46" x14ac:dyDescent="0.35">
      <c r="A263" s="24">
        <f>IF(AND('TD SOP+PROFORM MOD'!A260&lt;&gt;"",'TD SOP+PROFORM MOD'!A260&lt;&gt;"TOTAL"),'TD SOP+PROFORM MOD'!A260,0)</f>
        <v>0</v>
      </c>
      <c r="C263" s="25" t="str">
        <f>IFERROR(VLOOKUP($A263,'TD SOP+PROFORM MOD'!$A$5:$AD$750,MATCH(C$4,'TD SOP+PROFORM MOD'!$B$2:$AT$2,0)+1,0),"")</f>
        <v/>
      </c>
      <c r="D263" s="25" t="str">
        <f>IFERROR(VLOOKUP($A263,'TD SOP+PROFORM MOD'!$A$5:$AD$750,MATCH(D$4,'TD SOP+PROFORM MOD'!$B$2:$AT$2,0)+1,0),"")</f>
        <v/>
      </c>
      <c r="E263" s="26" t="str">
        <f t="shared" si="54"/>
        <v/>
      </c>
      <c r="F263" s="25" t="str">
        <f>IFERROR(VLOOKUP($A263,'TD SOP+PROFORM MOD'!$A$5:$AD$750,MATCH(F$4,'TD SOP+PROFORM MOD'!$B$2:$AT$2,0)+1,0),"")</f>
        <v/>
      </c>
      <c r="G263" s="25" t="str">
        <f>IFERROR(VLOOKUP($A263,'TD SOP+PROFORM MOD'!$A$5:$AD$750,MATCH(G$4,'TD SOP+PROFORM MOD'!$B$2:$AT$2,0)+1,0),"")</f>
        <v/>
      </c>
      <c r="H263" s="26" t="str">
        <f t="shared" si="55"/>
        <v/>
      </c>
      <c r="I263" s="25" t="str">
        <f>IFERROR(VLOOKUP($A263,'TD SOP+PROFORM MOD'!$A$5:$AD$750,MATCH(I$4,'TD SOP+PROFORM MOD'!$B$2:$AT$2,0)+1,0),"")</f>
        <v/>
      </c>
      <c r="J263" s="25" t="str">
        <f>IFERROR(VLOOKUP($A263,'TD SOP+PROFORM MOD'!$A$5:$AD$750,MATCH(J$4,'TD SOP+PROFORM MOD'!$B$2:$AT$2,0)+1,0),"")</f>
        <v/>
      </c>
      <c r="K263" s="26" t="str">
        <f t="shared" si="56"/>
        <v/>
      </c>
      <c r="L263" s="25" t="str">
        <f>IFERROR(VLOOKUP($A263,'TD SOP+PROFORM MOD'!$A$5:$AD$750,MATCH(L$4,'TD SOP+PROFORM MOD'!$B$2:$AT$2,0)+1,0),"")</f>
        <v/>
      </c>
      <c r="M263" s="25" t="str">
        <f>IFERROR(VLOOKUP($A263,'TD SOP+PROFORM MOD'!$A$5:$AD$750,MATCH(M$4,'TD SOP+PROFORM MOD'!$B$2:$AT$2,0)+1,0),"")</f>
        <v/>
      </c>
      <c r="N263" s="26" t="str">
        <f t="shared" si="57"/>
        <v/>
      </c>
      <c r="O263" s="25">
        <f>IFERROR(VLOOKUP($A263,'TD SOP+PROFORM MOD'!$A$5:$AD$750,MATCH(O$4,'TD SOP+PROFORM MOD'!$B$2:$AD$2,0)+1,0),0)+IFERROR(VLOOKUP($A263,'TD SOP+PROFORM MOD'!$A$5:$AD$750,MATCH(O$2,'TD SOP+PROFORM MOD'!$B$2:$AD$2,0)+1,0),0)</f>
        <v>0</v>
      </c>
      <c r="P263" s="25">
        <f>IFERROR(VLOOKUP($A263,'TD SOP+PROFORM MOD'!$A$5:$AD$750,MATCH(P$4,'TD SOP+PROFORM MOD'!$B$2:$AD$2,0)+1,0),0)+IFERROR(VLOOKUP($A263,'TD SOP+PROFORM MOD'!$A$5:$AD$750,MATCH(P$2,'TD SOP+PROFORM MOD'!$B$2:$AD$2,0)+1,0),0)</f>
        <v>0</v>
      </c>
      <c r="Q263" s="26" t="str">
        <f t="shared" si="58"/>
        <v/>
      </c>
      <c r="R263" s="25">
        <f>IFERROR(VLOOKUP($A263,'TD SOP+PROFORM MOD'!$A$5:$AD$750,MATCH(R$4,'TD SOP+PROFORM MOD'!$B$2:$AD$2,0)+1,0),0)+IFERROR(VLOOKUP($A263,'TD SOP+PROFORM MOD'!$A$5:$AD$750,MATCH(R$2,'TD SOP+PROFORM MOD'!$B$2:$AD$2,0)+1,0),0)</f>
        <v>0</v>
      </c>
      <c r="S263" s="25">
        <f>IFERROR(VLOOKUP($A263,'TD SOP+PROFORM MOD'!$A$5:$AD$750,MATCH(S$4,'TD SOP+PROFORM MOD'!$B$2:$AD$2,0)+1,0),0)+IFERROR(VLOOKUP($A263,'TD SOP+PROFORM MOD'!$A$5:$AD$750,MATCH(S$2,'TD SOP+PROFORM MOD'!$B$2:$AD$2,0)+1,0),0)</f>
        <v>0</v>
      </c>
      <c r="T263" s="26" t="str">
        <f t="shared" si="59"/>
        <v/>
      </c>
      <c r="U263" s="25">
        <f>IFERROR(VLOOKUP($A263,'TD SOP+PROFORM MOD'!$A$5:$AD$750,MATCH(U$4,'TD SOP+PROFORM MOD'!$B$2:$AD$2,0)+1,0),0)+IFERROR(VLOOKUP($A263,'TD SOP+PROFORM MOD'!$A$5:$AD$750,MATCH(U$2,'TD SOP+PROFORM MOD'!$B$2:$AD$2,0)+1,0),0)</f>
        <v>0</v>
      </c>
      <c r="V263" s="25">
        <f>IFERROR(VLOOKUP($A263,'TD SOP+PROFORM MOD'!$A$5:$AD$750,MATCH(V$4,'TD SOP+PROFORM MOD'!$B$2:$AD$2,0)+1,0),0)+IFERROR(VLOOKUP($A263,'TD SOP+PROFORM MOD'!$A$5:$AD$750,MATCH(V$2,'TD SOP+PROFORM MOD'!$B$2:$AD$2,0)+1,0),0)</f>
        <v>0</v>
      </c>
      <c r="W263" s="26" t="str">
        <f t="shared" si="60"/>
        <v/>
      </c>
      <c r="X263" s="25">
        <f>IFERROR(VLOOKUP($A263,'TD SOP+PROFORM MOD'!$A$5:$AD$750,MATCH(X$4,'TD SOP+PROFORM MOD'!$B$2:$AD$2,0)+1,0),0)+IFERROR(VLOOKUP($A263,'TD SOP+PROFORM MOD'!$A$5:$AD$750,MATCH(X$2,'TD SOP+PROFORM MOD'!$B$2:$AD$2,0)+1,0),0)</f>
        <v>0</v>
      </c>
      <c r="Y263" s="25">
        <f>IFERROR(VLOOKUP($A263,'TD SOP+PROFORM MOD'!$A$5:$AD$750,MATCH(Y$4,'TD SOP+PROFORM MOD'!$B$2:$AD$2,0)+1,0),0)+IFERROR(VLOOKUP($A263,'TD SOP+PROFORM MOD'!$A$5:$AD$750,MATCH(Y$2,'TD SOP+PROFORM MOD'!$B$2:$AD$2,0)+1,0),0)</f>
        <v>0</v>
      </c>
      <c r="Z263" s="26" t="str">
        <f t="shared" si="61"/>
        <v/>
      </c>
      <c r="AA263" s="25">
        <f>IFERROR(VLOOKUP($A263,'TD SOP+PROFORM MOD'!$A$5:$AD$750,MATCH(AA$4,'TD SOP+PROFORM MOD'!$B$2:$AD$2,0)+1,0),0)+IFERROR(VLOOKUP($A263,'TD SOP+PROFORM MOD'!$A$5:$AD$750,MATCH(AA$2,'TD SOP+PROFORM MOD'!$B$2:$AD$2,0)+1,0),0)</f>
        <v>0</v>
      </c>
      <c r="AB263" s="25">
        <f>IFERROR(VLOOKUP($A263,'TD SOP+PROFORM MOD'!$A$5:$AD$750,MATCH(AB$4,'TD SOP+PROFORM MOD'!$B$2:$AD$2,0)+1,0),0)+IFERROR(VLOOKUP($A263,'TD SOP+PROFORM MOD'!$A$5:$AD$750,MATCH(AB$2,'TD SOP+PROFORM MOD'!$B$2:$AD$2,0)+1,0),0)</f>
        <v>0</v>
      </c>
      <c r="AC263" s="26" t="str">
        <f t="shared" si="62"/>
        <v/>
      </c>
      <c r="AD263" s="25">
        <f>IFERROR(VLOOKUP($A263,'TD SOP+PROFORM MOD'!$A$5:$AD$750,MATCH(AD$4,'TD SOP+PROFORM MOD'!$B$2:$AD$2,0)+1,0),0)+IFERROR(VLOOKUP($A263,'TD SOP+PROFORM MOD'!$A$5:$AD$750,MATCH(AD$2,'TD SOP+PROFORM MOD'!$B$2:$AD$2,0)+1,0),0)</f>
        <v>0</v>
      </c>
      <c r="AE263" s="25">
        <f>IFERROR(VLOOKUP($A263,'TD SOP+PROFORM MOD'!$A$5:$AD$750,MATCH(AE$4,'TD SOP+PROFORM MOD'!$B$2:$AD$2,0)+1,0),0)+IFERROR(VLOOKUP($A263,'TD SOP+PROFORM MOD'!$A$5:$AD$750,MATCH(AE$2,'TD SOP+PROFORM MOD'!$B$2:$AD$2,0)+1,0),0)</f>
        <v>0</v>
      </c>
      <c r="AF263" s="26" t="str">
        <f t="shared" si="63"/>
        <v/>
      </c>
      <c r="AG263" s="25">
        <f>IFERROR(VLOOKUP($A263,'TD SOP+PROFORM MOD'!$A$5:$AD$750,MATCH(AG$4,'TD SOP+PROFORM MOD'!$B$2:$AD$2,0)+1,0),0)+IFERROR(VLOOKUP($A263,'TD SOP+PROFORM MOD'!$A$5:$AD$750,MATCH(AG$2,'TD SOP+PROFORM MOD'!$B$2:$AD$2,0)+1,0),0)</f>
        <v>0</v>
      </c>
      <c r="AH263" s="25">
        <f>IFERROR(VLOOKUP($A263,'TD SOP+PROFORM MOD'!$A$5:$AD$750,MATCH(AH$4,'TD SOP+PROFORM MOD'!$B$2:$AD$2,0)+1,0),0)+IFERROR(VLOOKUP($A263,'TD SOP+PROFORM MOD'!$A$5:$AD$750,MATCH(AH$2,'TD SOP+PROFORM MOD'!$B$2:$AD$2,0)+1,0),0)</f>
        <v>0</v>
      </c>
      <c r="AI263" s="26" t="str">
        <f t="shared" si="64"/>
        <v/>
      </c>
      <c r="AJ263" s="25">
        <f>IFERROR(VLOOKUP($A263,'TD SOP+PROFORM MOD'!$A$5:$AD$750,MATCH(AJ$4,'TD SOP+PROFORM MOD'!$B$2:$AD$2,0)+1,0),0)+IFERROR(VLOOKUP($A263,'TD SOP+PROFORM MOD'!$A$5:$AD$750,MATCH(AJ$2,'TD SOP+PROFORM MOD'!$B$2:$AD$2,0)+1,0),0)</f>
        <v>0</v>
      </c>
      <c r="AK263" s="25">
        <f>IFERROR(VLOOKUP($A263,'TD SOP+PROFORM MOD'!$A$5:$AD$750,MATCH(AK$4,'TD SOP+PROFORM MOD'!$B$2:$AD$2,0)+1,0),0)+IFERROR(VLOOKUP($A263,'TD SOP+PROFORM MOD'!$A$5:$AD$750,MATCH(AK$2,'TD SOP+PROFORM MOD'!$B$2:$AD$2,0)+1,0),0)</f>
        <v>0</v>
      </c>
      <c r="AL263" s="26" t="str">
        <f t="shared" si="65"/>
        <v/>
      </c>
      <c r="AM263" s="25">
        <f t="shared" si="67"/>
        <v>0</v>
      </c>
      <c r="AN263" s="25">
        <f t="shared" si="67"/>
        <v>0</v>
      </c>
      <c r="AO263" s="26" t="str">
        <f t="shared" si="66"/>
        <v/>
      </c>
      <c r="AR263" s="25">
        <f>SUMIF('B&amp;S YTD LFY'!B:B,"="&amp;A263,'B&amp;S YTD LFY'!C:C)</f>
        <v>0</v>
      </c>
      <c r="AS263" s="25">
        <f t="shared" si="68"/>
        <v>0</v>
      </c>
      <c r="AT263" s="25"/>
    </row>
    <row r="264" spans="1:46" x14ac:dyDescent="0.35">
      <c r="A264" s="24">
        <f>IF(AND('TD SOP+PROFORM MOD'!A261&lt;&gt;"",'TD SOP+PROFORM MOD'!A261&lt;&gt;"TOTAL"),'TD SOP+PROFORM MOD'!A261,0)</f>
        <v>0</v>
      </c>
      <c r="C264" s="25" t="str">
        <f>IFERROR(VLOOKUP($A264,'TD SOP+PROFORM MOD'!$A$5:$AD$750,MATCH(C$4,'TD SOP+PROFORM MOD'!$B$2:$AT$2,0)+1,0),"")</f>
        <v/>
      </c>
      <c r="D264" s="25" t="str">
        <f>IFERROR(VLOOKUP($A264,'TD SOP+PROFORM MOD'!$A$5:$AD$750,MATCH(D$4,'TD SOP+PROFORM MOD'!$B$2:$AT$2,0)+1,0),"")</f>
        <v/>
      </c>
      <c r="E264" s="26" t="str">
        <f t="shared" si="54"/>
        <v/>
      </c>
      <c r="F264" s="25" t="str">
        <f>IFERROR(VLOOKUP($A264,'TD SOP+PROFORM MOD'!$A$5:$AD$750,MATCH(F$4,'TD SOP+PROFORM MOD'!$B$2:$AT$2,0)+1,0),"")</f>
        <v/>
      </c>
      <c r="G264" s="25" t="str">
        <f>IFERROR(VLOOKUP($A264,'TD SOP+PROFORM MOD'!$A$5:$AD$750,MATCH(G$4,'TD SOP+PROFORM MOD'!$B$2:$AT$2,0)+1,0),"")</f>
        <v/>
      </c>
      <c r="H264" s="26" t="str">
        <f t="shared" si="55"/>
        <v/>
      </c>
      <c r="I264" s="25" t="str">
        <f>IFERROR(VLOOKUP($A264,'TD SOP+PROFORM MOD'!$A$5:$AD$750,MATCH(I$4,'TD SOP+PROFORM MOD'!$B$2:$AT$2,0)+1,0),"")</f>
        <v/>
      </c>
      <c r="J264" s="25" t="str">
        <f>IFERROR(VLOOKUP($A264,'TD SOP+PROFORM MOD'!$A$5:$AD$750,MATCH(J$4,'TD SOP+PROFORM MOD'!$B$2:$AT$2,0)+1,0),"")</f>
        <v/>
      </c>
      <c r="K264" s="26" t="str">
        <f t="shared" si="56"/>
        <v/>
      </c>
      <c r="L264" s="25" t="str">
        <f>IFERROR(VLOOKUP($A264,'TD SOP+PROFORM MOD'!$A$5:$AD$750,MATCH(L$4,'TD SOP+PROFORM MOD'!$B$2:$AT$2,0)+1,0),"")</f>
        <v/>
      </c>
      <c r="M264" s="25" t="str">
        <f>IFERROR(VLOOKUP($A264,'TD SOP+PROFORM MOD'!$A$5:$AD$750,MATCH(M$4,'TD SOP+PROFORM MOD'!$B$2:$AT$2,0)+1,0),"")</f>
        <v/>
      </c>
      <c r="N264" s="26" t="str">
        <f t="shared" si="57"/>
        <v/>
      </c>
      <c r="O264" s="25">
        <f>IFERROR(VLOOKUP($A264,'TD SOP+PROFORM MOD'!$A$5:$AD$750,MATCH(O$4,'TD SOP+PROFORM MOD'!$B$2:$AD$2,0)+1,0),0)+IFERROR(VLOOKUP($A264,'TD SOP+PROFORM MOD'!$A$5:$AD$750,MATCH(O$2,'TD SOP+PROFORM MOD'!$B$2:$AD$2,0)+1,0),0)</f>
        <v>0</v>
      </c>
      <c r="P264" s="25">
        <f>IFERROR(VLOOKUP($A264,'TD SOP+PROFORM MOD'!$A$5:$AD$750,MATCH(P$4,'TD SOP+PROFORM MOD'!$B$2:$AD$2,0)+1,0),0)+IFERROR(VLOOKUP($A264,'TD SOP+PROFORM MOD'!$A$5:$AD$750,MATCH(P$2,'TD SOP+PROFORM MOD'!$B$2:$AD$2,0)+1,0),0)</f>
        <v>0</v>
      </c>
      <c r="Q264" s="26" t="str">
        <f t="shared" si="58"/>
        <v/>
      </c>
      <c r="R264" s="25">
        <f>IFERROR(VLOOKUP($A264,'TD SOP+PROFORM MOD'!$A$5:$AD$750,MATCH(R$4,'TD SOP+PROFORM MOD'!$B$2:$AD$2,0)+1,0),0)+IFERROR(VLOOKUP($A264,'TD SOP+PROFORM MOD'!$A$5:$AD$750,MATCH(R$2,'TD SOP+PROFORM MOD'!$B$2:$AD$2,0)+1,0),0)</f>
        <v>0</v>
      </c>
      <c r="S264" s="25">
        <f>IFERROR(VLOOKUP($A264,'TD SOP+PROFORM MOD'!$A$5:$AD$750,MATCH(S$4,'TD SOP+PROFORM MOD'!$B$2:$AD$2,0)+1,0),0)+IFERROR(VLOOKUP($A264,'TD SOP+PROFORM MOD'!$A$5:$AD$750,MATCH(S$2,'TD SOP+PROFORM MOD'!$B$2:$AD$2,0)+1,0),0)</f>
        <v>0</v>
      </c>
      <c r="T264" s="26" t="str">
        <f t="shared" si="59"/>
        <v/>
      </c>
      <c r="U264" s="25">
        <f>IFERROR(VLOOKUP($A264,'TD SOP+PROFORM MOD'!$A$5:$AD$750,MATCH(U$4,'TD SOP+PROFORM MOD'!$B$2:$AD$2,0)+1,0),0)+IFERROR(VLOOKUP($A264,'TD SOP+PROFORM MOD'!$A$5:$AD$750,MATCH(U$2,'TD SOP+PROFORM MOD'!$B$2:$AD$2,0)+1,0),0)</f>
        <v>0</v>
      </c>
      <c r="V264" s="25">
        <f>IFERROR(VLOOKUP($A264,'TD SOP+PROFORM MOD'!$A$5:$AD$750,MATCH(V$4,'TD SOP+PROFORM MOD'!$B$2:$AD$2,0)+1,0),0)+IFERROR(VLOOKUP($A264,'TD SOP+PROFORM MOD'!$A$5:$AD$750,MATCH(V$2,'TD SOP+PROFORM MOD'!$B$2:$AD$2,0)+1,0),0)</f>
        <v>0</v>
      </c>
      <c r="W264" s="26" t="str">
        <f t="shared" si="60"/>
        <v/>
      </c>
      <c r="X264" s="25">
        <f>IFERROR(VLOOKUP($A264,'TD SOP+PROFORM MOD'!$A$5:$AD$750,MATCH(X$4,'TD SOP+PROFORM MOD'!$B$2:$AD$2,0)+1,0),0)+IFERROR(VLOOKUP($A264,'TD SOP+PROFORM MOD'!$A$5:$AD$750,MATCH(X$2,'TD SOP+PROFORM MOD'!$B$2:$AD$2,0)+1,0),0)</f>
        <v>0</v>
      </c>
      <c r="Y264" s="25">
        <f>IFERROR(VLOOKUP($A264,'TD SOP+PROFORM MOD'!$A$5:$AD$750,MATCH(Y$4,'TD SOP+PROFORM MOD'!$B$2:$AD$2,0)+1,0),0)+IFERROR(VLOOKUP($A264,'TD SOP+PROFORM MOD'!$A$5:$AD$750,MATCH(Y$2,'TD SOP+PROFORM MOD'!$B$2:$AD$2,0)+1,0),0)</f>
        <v>0</v>
      </c>
      <c r="Z264" s="26" t="str">
        <f t="shared" si="61"/>
        <v/>
      </c>
      <c r="AA264" s="25">
        <f>IFERROR(VLOOKUP($A264,'TD SOP+PROFORM MOD'!$A$5:$AD$750,MATCH(AA$4,'TD SOP+PROFORM MOD'!$B$2:$AD$2,0)+1,0),0)+IFERROR(VLOOKUP($A264,'TD SOP+PROFORM MOD'!$A$5:$AD$750,MATCH(AA$2,'TD SOP+PROFORM MOD'!$B$2:$AD$2,0)+1,0),0)</f>
        <v>0</v>
      </c>
      <c r="AB264" s="25">
        <f>IFERROR(VLOOKUP($A264,'TD SOP+PROFORM MOD'!$A$5:$AD$750,MATCH(AB$4,'TD SOP+PROFORM MOD'!$B$2:$AD$2,0)+1,0),0)+IFERROR(VLOOKUP($A264,'TD SOP+PROFORM MOD'!$A$5:$AD$750,MATCH(AB$2,'TD SOP+PROFORM MOD'!$B$2:$AD$2,0)+1,0),0)</f>
        <v>0</v>
      </c>
      <c r="AC264" s="26" t="str">
        <f t="shared" si="62"/>
        <v/>
      </c>
      <c r="AD264" s="25">
        <f>IFERROR(VLOOKUP($A264,'TD SOP+PROFORM MOD'!$A$5:$AD$750,MATCH(AD$4,'TD SOP+PROFORM MOD'!$B$2:$AD$2,0)+1,0),0)+IFERROR(VLOOKUP($A264,'TD SOP+PROFORM MOD'!$A$5:$AD$750,MATCH(AD$2,'TD SOP+PROFORM MOD'!$B$2:$AD$2,0)+1,0),0)</f>
        <v>0</v>
      </c>
      <c r="AE264" s="25">
        <f>IFERROR(VLOOKUP($A264,'TD SOP+PROFORM MOD'!$A$5:$AD$750,MATCH(AE$4,'TD SOP+PROFORM MOD'!$B$2:$AD$2,0)+1,0),0)+IFERROR(VLOOKUP($A264,'TD SOP+PROFORM MOD'!$A$5:$AD$750,MATCH(AE$2,'TD SOP+PROFORM MOD'!$B$2:$AD$2,0)+1,0),0)</f>
        <v>0</v>
      </c>
      <c r="AF264" s="26" t="str">
        <f t="shared" si="63"/>
        <v/>
      </c>
      <c r="AG264" s="25">
        <f>IFERROR(VLOOKUP($A264,'TD SOP+PROFORM MOD'!$A$5:$AD$750,MATCH(AG$4,'TD SOP+PROFORM MOD'!$B$2:$AD$2,0)+1,0),0)+IFERROR(VLOOKUP($A264,'TD SOP+PROFORM MOD'!$A$5:$AD$750,MATCH(AG$2,'TD SOP+PROFORM MOD'!$B$2:$AD$2,0)+1,0),0)</f>
        <v>0</v>
      </c>
      <c r="AH264" s="25">
        <f>IFERROR(VLOOKUP($A264,'TD SOP+PROFORM MOD'!$A$5:$AD$750,MATCH(AH$4,'TD SOP+PROFORM MOD'!$B$2:$AD$2,0)+1,0),0)+IFERROR(VLOOKUP($A264,'TD SOP+PROFORM MOD'!$A$5:$AD$750,MATCH(AH$2,'TD SOP+PROFORM MOD'!$B$2:$AD$2,0)+1,0),0)</f>
        <v>0</v>
      </c>
      <c r="AI264" s="26" t="str">
        <f t="shared" si="64"/>
        <v/>
      </c>
      <c r="AJ264" s="25">
        <f>IFERROR(VLOOKUP($A264,'TD SOP+PROFORM MOD'!$A$5:$AD$750,MATCH(AJ$4,'TD SOP+PROFORM MOD'!$B$2:$AD$2,0)+1,0),0)+IFERROR(VLOOKUP($A264,'TD SOP+PROFORM MOD'!$A$5:$AD$750,MATCH(AJ$2,'TD SOP+PROFORM MOD'!$B$2:$AD$2,0)+1,0),0)</f>
        <v>0</v>
      </c>
      <c r="AK264" s="25">
        <f>IFERROR(VLOOKUP($A264,'TD SOP+PROFORM MOD'!$A$5:$AD$750,MATCH(AK$4,'TD SOP+PROFORM MOD'!$B$2:$AD$2,0)+1,0),0)+IFERROR(VLOOKUP($A264,'TD SOP+PROFORM MOD'!$A$5:$AD$750,MATCH(AK$2,'TD SOP+PROFORM MOD'!$B$2:$AD$2,0)+1,0),0)</f>
        <v>0</v>
      </c>
      <c r="AL264" s="26" t="str">
        <f t="shared" si="65"/>
        <v/>
      </c>
      <c r="AM264" s="25">
        <f t="shared" si="67"/>
        <v>0</v>
      </c>
      <c r="AN264" s="25">
        <f t="shared" si="67"/>
        <v>0</v>
      </c>
      <c r="AO264" s="26" t="str">
        <f t="shared" si="66"/>
        <v/>
      </c>
      <c r="AR264" s="25">
        <f>SUMIF('B&amp;S YTD LFY'!B:B,"="&amp;A264,'B&amp;S YTD LFY'!C:C)</f>
        <v>0</v>
      </c>
      <c r="AS264" s="25">
        <f t="shared" si="68"/>
        <v>0</v>
      </c>
      <c r="AT264" s="25"/>
    </row>
    <row r="265" spans="1:46" x14ac:dyDescent="0.35">
      <c r="A265" s="24">
        <f>IF(AND('TD SOP+PROFORM MOD'!A262&lt;&gt;"",'TD SOP+PROFORM MOD'!A262&lt;&gt;"TOTAL"),'TD SOP+PROFORM MOD'!A262,0)</f>
        <v>0</v>
      </c>
      <c r="C265" s="25" t="str">
        <f>IFERROR(VLOOKUP($A265,'TD SOP+PROFORM MOD'!$A$5:$AD$750,MATCH(C$4,'TD SOP+PROFORM MOD'!$B$2:$AT$2,0)+1,0),"")</f>
        <v/>
      </c>
      <c r="D265" s="25" t="str">
        <f>IFERROR(VLOOKUP($A265,'TD SOP+PROFORM MOD'!$A$5:$AD$750,MATCH(D$4,'TD SOP+PROFORM MOD'!$B$2:$AT$2,0)+1,0),"")</f>
        <v/>
      </c>
      <c r="E265" s="26" t="str">
        <f t="shared" ref="E265:E328" si="69">IFERROR(C265/D265-1,"")</f>
        <v/>
      </c>
      <c r="F265" s="25" t="str">
        <f>IFERROR(VLOOKUP($A265,'TD SOP+PROFORM MOD'!$A$5:$AD$750,MATCH(F$4,'TD SOP+PROFORM MOD'!$B$2:$AT$2,0)+1,0),"")</f>
        <v/>
      </c>
      <c r="G265" s="25" t="str">
        <f>IFERROR(VLOOKUP($A265,'TD SOP+PROFORM MOD'!$A$5:$AD$750,MATCH(G$4,'TD SOP+PROFORM MOD'!$B$2:$AT$2,0)+1,0),"")</f>
        <v/>
      </c>
      <c r="H265" s="26" t="str">
        <f t="shared" ref="H265:H328" si="70">IFERROR(F265/G265-1,"")</f>
        <v/>
      </c>
      <c r="I265" s="25" t="str">
        <f>IFERROR(VLOOKUP($A265,'TD SOP+PROFORM MOD'!$A$5:$AD$750,MATCH(I$4,'TD SOP+PROFORM MOD'!$B$2:$AT$2,0)+1,0),"")</f>
        <v/>
      </c>
      <c r="J265" s="25" t="str">
        <f>IFERROR(VLOOKUP($A265,'TD SOP+PROFORM MOD'!$A$5:$AD$750,MATCH(J$4,'TD SOP+PROFORM MOD'!$B$2:$AT$2,0)+1,0),"")</f>
        <v/>
      </c>
      <c r="K265" s="26" t="str">
        <f t="shared" ref="K265:K328" si="71">IFERROR(I265/J265-1,"")</f>
        <v/>
      </c>
      <c r="L265" s="25" t="str">
        <f>IFERROR(VLOOKUP($A265,'TD SOP+PROFORM MOD'!$A$5:$AD$750,MATCH(L$4,'TD SOP+PROFORM MOD'!$B$2:$AT$2,0)+1,0),"")</f>
        <v/>
      </c>
      <c r="M265" s="25" t="str">
        <f>IFERROR(VLOOKUP($A265,'TD SOP+PROFORM MOD'!$A$5:$AD$750,MATCH(M$4,'TD SOP+PROFORM MOD'!$B$2:$AT$2,0)+1,0),"")</f>
        <v/>
      </c>
      <c r="N265" s="26" t="str">
        <f t="shared" ref="N265:N328" si="72">IFERROR(L265/M265-1,"")</f>
        <v/>
      </c>
      <c r="O265" s="25">
        <f>IFERROR(VLOOKUP($A265,'TD SOP+PROFORM MOD'!$A$5:$AD$750,MATCH(O$4,'TD SOP+PROFORM MOD'!$B$2:$AD$2,0)+1,0),0)+IFERROR(VLOOKUP($A265,'TD SOP+PROFORM MOD'!$A$5:$AD$750,MATCH(O$2,'TD SOP+PROFORM MOD'!$B$2:$AD$2,0)+1,0),0)</f>
        <v>0</v>
      </c>
      <c r="P265" s="25">
        <f>IFERROR(VLOOKUP($A265,'TD SOP+PROFORM MOD'!$A$5:$AD$750,MATCH(P$4,'TD SOP+PROFORM MOD'!$B$2:$AD$2,0)+1,0),0)+IFERROR(VLOOKUP($A265,'TD SOP+PROFORM MOD'!$A$5:$AD$750,MATCH(P$2,'TD SOP+PROFORM MOD'!$B$2:$AD$2,0)+1,0),0)</f>
        <v>0</v>
      </c>
      <c r="Q265" s="26" t="str">
        <f t="shared" ref="Q265:Q328" si="73">IFERROR(O265/P265-1,"")</f>
        <v/>
      </c>
      <c r="R265" s="25">
        <f>IFERROR(VLOOKUP($A265,'TD SOP+PROFORM MOD'!$A$5:$AD$750,MATCH(R$4,'TD SOP+PROFORM MOD'!$B$2:$AD$2,0)+1,0),0)+IFERROR(VLOOKUP($A265,'TD SOP+PROFORM MOD'!$A$5:$AD$750,MATCH(R$2,'TD SOP+PROFORM MOD'!$B$2:$AD$2,0)+1,0),0)</f>
        <v>0</v>
      </c>
      <c r="S265" s="25">
        <f>IFERROR(VLOOKUP($A265,'TD SOP+PROFORM MOD'!$A$5:$AD$750,MATCH(S$4,'TD SOP+PROFORM MOD'!$B$2:$AD$2,0)+1,0),0)+IFERROR(VLOOKUP($A265,'TD SOP+PROFORM MOD'!$A$5:$AD$750,MATCH(S$2,'TD SOP+PROFORM MOD'!$B$2:$AD$2,0)+1,0),0)</f>
        <v>0</v>
      </c>
      <c r="T265" s="26" t="str">
        <f t="shared" ref="T265:T328" si="74">IFERROR(R265/S265-1,"")</f>
        <v/>
      </c>
      <c r="U265" s="25">
        <f>IFERROR(VLOOKUP($A265,'TD SOP+PROFORM MOD'!$A$5:$AD$750,MATCH(U$4,'TD SOP+PROFORM MOD'!$B$2:$AD$2,0)+1,0),0)+IFERROR(VLOOKUP($A265,'TD SOP+PROFORM MOD'!$A$5:$AD$750,MATCH(U$2,'TD SOP+PROFORM MOD'!$B$2:$AD$2,0)+1,0),0)</f>
        <v>0</v>
      </c>
      <c r="V265" s="25">
        <f>IFERROR(VLOOKUP($A265,'TD SOP+PROFORM MOD'!$A$5:$AD$750,MATCH(V$4,'TD SOP+PROFORM MOD'!$B$2:$AD$2,0)+1,0),0)+IFERROR(VLOOKUP($A265,'TD SOP+PROFORM MOD'!$A$5:$AD$750,MATCH(V$2,'TD SOP+PROFORM MOD'!$B$2:$AD$2,0)+1,0),0)</f>
        <v>0</v>
      </c>
      <c r="W265" s="26" t="str">
        <f t="shared" ref="W265:W328" si="75">IFERROR(U265/V265-1,"")</f>
        <v/>
      </c>
      <c r="X265" s="25">
        <f>IFERROR(VLOOKUP($A265,'TD SOP+PROFORM MOD'!$A$5:$AD$750,MATCH(X$4,'TD SOP+PROFORM MOD'!$B$2:$AD$2,0)+1,0),0)+IFERROR(VLOOKUP($A265,'TD SOP+PROFORM MOD'!$A$5:$AD$750,MATCH(X$2,'TD SOP+PROFORM MOD'!$B$2:$AD$2,0)+1,0),0)</f>
        <v>0</v>
      </c>
      <c r="Y265" s="25">
        <f>IFERROR(VLOOKUP($A265,'TD SOP+PROFORM MOD'!$A$5:$AD$750,MATCH(Y$4,'TD SOP+PROFORM MOD'!$B$2:$AD$2,0)+1,0),0)+IFERROR(VLOOKUP($A265,'TD SOP+PROFORM MOD'!$A$5:$AD$750,MATCH(Y$2,'TD SOP+PROFORM MOD'!$B$2:$AD$2,0)+1,0),0)</f>
        <v>0</v>
      </c>
      <c r="Z265" s="26" t="str">
        <f t="shared" ref="Z265:Z328" si="76">IFERROR(X265/Y265-1,"")</f>
        <v/>
      </c>
      <c r="AA265" s="25">
        <f>IFERROR(VLOOKUP($A265,'TD SOP+PROFORM MOD'!$A$5:$AD$750,MATCH(AA$4,'TD SOP+PROFORM MOD'!$B$2:$AD$2,0)+1,0),0)+IFERROR(VLOOKUP($A265,'TD SOP+PROFORM MOD'!$A$5:$AD$750,MATCH(AA$2,'TD SOP+PROFORM MOD'!$B$2:$AD$2,0)+1,0),0)</f>
        <v>0</v>
      </c>
      <c r="AB265" s="25">
        <f>IFERROR(VLOOKUP($A265,'TD SOP+PROFORM MOD'!$A$5:$AD$750,MATCH(AB$4,'TD SOP+PROFORM MOD'!$B$2:$AD$2,0)+1,0),0)+IFERROR(VLOOKUP($A265,'TD SOP+PROFORM MOD'!$A$5:$AD$750,MATCH(AB$2,'TD SOP+PROFORM MOD'!$B$2:$AD$2,0)+1,0),0)</f>
        <v>0</v>
      </c>
      <c r="AC265" s="26" t="str">
        <f t="shared" ref="AC265:AC328" si="77">IFERROR(AA265/AB265-1,"")</f>
        <v/>
      </c>
      <c r="AD265" s="25">
        <f>IFERROR(VLOOKUP($A265,'TD SOP+PROFORM MOD'!$A$5:$AD$750,MATCH(AD$4,'TD SOP+PROFORM MOD'!$B$2:$AD$2,0)+1,0),0)+IFERROR(VLOOKUP($A265,'TD SOP+PROFORM MOD'!$A$5:$AD$750,MATCH(AD$2,'TD SOP+PROFORM MOD'!$B$2:$AD$2,0)+1,0),0)</f>
        <v>0</v>
      </c>
      <c r="AE265" s="25">
        <f>IFERROR(VLOOKUP($A265,'TD SOP+PROFORM MOD'!$A$5:$AD$750,MATCH(AE$4,'TD SOP+PROFORM MOD'!$B$2:$AD$2,0)+1,0),0)+IFERROR(VLOOKUP($A265,'TD SOP+PROFORM MOD'!$A$5:$AD$750,MATCH(AE$2,'TD SOP+PROFORM MOD'!$B$2:$AD$2,0)+1,0),0)</f>
        <v>0</v>
      </c>
      <c r="AF265" s="26" t="str">
        <f t="shared" ref="AF265:AF328" si="78">IFERROR(AD265/AE265-1,"")</f>
        <v/>
      </c>
      <c r="AG265" s="25">
        <f>IFERROR(VLOOKUP($A265,'TD SOP+PROFORM MOD'!$A$5:$AD$750,MATCH(AG$4,'TD SOP+PROFORM MOD'!$B$2:$AD$2,0)+1,0),0)+IFERROR(VLOOKUP($A265,'TD SOP+PROFORM MOD'!$A$5:$AD$750,MATCH(AG$2,'TD SOP+PROFORM MOD'!$B$2:$AD$2,0)+1,0),0)</f>
        <v>0</v>
      </c>
      <c r="AH265" s="25">
        <f>IFERROR(VLOOKUP($A265,'TD SOP+PROFORM MOD'!$A$5:$AD$750,MATCH(AH$4,'TD SOP+PROFORM MOD'!$B$2:$AD$2,0)+1,0),0)+IFERROR(VLOOKUP($A265,'TD SOP+PROFORM MOD'!$A$5:$AD$750,MATCH(AH$2,'TD SOP+PROFORM MOD'!$B$2:$AD$2,0)+1,0),0)</f>
        <v>0</v>
      </c>
      <c r="AI265" s="26" t="str">
        <f t="shared" ref="AI265:AI328" si="79">IFERROR(AG265/AH265-1,"")</f>
        <v/>
      </c>
      <c r="AJ265" s="25">
        <f>IFERROR(VLOOKUP($A265,'TD SOP+PROFORM MOD'!$A$5:$AD$750,MATCH(AJ$4,'TD SOP+PROFORM MOD'!$B$2:$AD$2,0)+1,0),0)+IFERROR(VLOOKUP($A265,'TD SOP+PROFORM MOD'!$A$5:$AD$750,MATCH(AJ$2,'TD SOP+PROFORM MOD'!$B$2:$AD$2,0)+1,0),0)</f>
        <v>0</v>
      </c>
      <c r="AK265" s="25">
        <f>IFERROR(VLOOKUP($A265,'TD SOP+PROFORM MOD'!$A$5:$AD$750,MATCH(AK$4,'TD SOP+PROFORM MOD'!$B$2:$AD$2,0)+1,0),0)+IFERROR(VLOOKUP($A265,'TD SOP+PROFORM MOD'!$A$5:$AD$750,MATCH(AK$2,'TD SOP+PROFORM MOD'!$B$2:$AD$2,0)+1,0),0)</f>
        <v>0</v>
      </c>
      <c r="AL265" s="26" t="str">
        <f t="shared" ref="AL265:AL328" si="80">IFERROR(AJ265/AK265-1,"")</f>
        <v/>
      </c>
      <c r="AM265" s="25">
        <f t="shared" si="67"/>
        <v>0</v>
      </c>
      <c r="AN265" s="25">
        <f t="shared" si="67"/>
        <v>0</v>
      </c>
      <c r="AO265" s="26" t="str">
        <f t="shared" ref="AO265:AO328" si="81">IFERROR(AM265/AN265-1,"")</f>
        <v/>
      </c>
      <c r="AR265" s="25">
        <f>SUMIF('B&amp;S YTD LFY'!B:B,"="&amp;A265,'B&amp;S YTD LFY'!C:C)</f>
        <v>0</v>
      </c>
      <c r="AS265" s="25">
        <f t="shared" si="68"/>
        <v>0</v>
      </c>
      <c r="AT265" s="25"/>
    </row>
    <row r="266" spans="1:46" x14ac:dyDescent="0.35">
      <c r="A266" s="24">
        <f>IF(AND('TD SOP+PROFORM MOD'!A263&lt;&gt;"",'TD SOP+PROFORM MOD'!A263&lt;&gt;"TOTAL"),'TD SOP+PROFORM MOD'!A263,0)</f>
        <v>0</v>
      </c>
      <c r="C266" s="25" t="str">
        <f>IFERROR(VLOOKUP($A266,'TD SOP+PROFORM MOD'!$A$5:$AD$750,MATCH(C$4,'TD SOP+PROFORM MOD'!$B$2:$AT$2,0)+1,0),"")</f>
        <v/>
      </c>
      <c r="D266" s="25" t="str">
        <f>IFERROR(VLOOKUP($A266,'TD SOP+PROFORM MOD'!$A$5:$AD$750,MATCH(D$4,'TD SOP+PROFORM MOD'!$B$2:$AT$2,0)+1,0),"")</f>
        <v/>
      </c>
      <c r="E266" s="26" t="str">
        <f t="shared" si="69"/>
        <v/>
      </c>
      <c r="F266" s="25" t="str">
        <f>IFERROR(VLOOKUP($A266,'TD SOP+PROFORM MOD'!$A$5:$AD$750,MATCH(F$4,'TD SOP+PROFORM MOD'!$B$2:$AT$2,0)+1,0),"")</f>
        <v/>
      </c>
      <c r="G266" s="25" t="str">
        <f>IFERROR(VLOOKUP($A266,'TD SOP+PROFORM MOD'!$A$5:$AD$750,MATCH(G$4,'TD SOP+PROFORM MOD'!$B$2:$AT$2,0)+1,0),"")</f>
        <v/>
      </c>
      <c r="H266" s="26" t="str">
        <f t="shared" si="70"/>
        <v/>
      </c>
      <c r="I266" s="25" t="str">
        <f>IFERROR(VLOOKUP($A266,'TD SOP+PROFORM MOD'!$A$5:$AD$750,MATCH(I$4,'TD SOP+PROFORM MOD'!$B$2:$AT$2,0)+1,0),"")</f>
        <v/>
      </c>
      <c r="J266" s="25" t="str">
        <f>IFERROR(VLOOKUP($A266,'TD SOP+PROFORM MOD'!$A$5:$AD$750,MATCH(J$4,'TD SOP+PROFORM MOD'!$B$2:$AT$2,0)+1,0),"")</f>
        <v/>
      </c>
      <c r="K266" s="26" t="str">
        <f t="shared" si="71"/>
        <v/>
      </c>
      <c r="L266" s="25" t="str">
        <f>IFERROR(VLOOKUP($A266,'TD SOP+PROFORM MOD'!$A$5:$AD$750,MATCH(L$4,'TD SOP+PROFORM MOD'!$B$2:$AT$2,0)+1,0),"")</f>
        <v/>
      </c>
      <c r="M266" s="25" t="str">
        <f>IFERROR(VLOOKUP($A266,'TD SOP+PROFORM MOD'!$A$5:$AD$750,MATCH(M$4,'TD SOP+PROFORM MOD'!$B$2:$AT$2,0)+1,0),"")</f>
        <v/>
      </c>
      <c r="N266" s="26" t="str">
        <f t="shared" si="72"/>
        <v/>
      </c>
      <c r="O266" s="25">
        <f>IFERROR(VLOOKUP($A266,'TD SOP+PROFORM MOD'!$A$5:$AD$750,MATCH(O$4,'TD SOP+PROFORM MOD'!$B$2:$AD$2,0)+1,0),0)+IFERROR(VLOOKUP($A266,'TD SOP+PROFORM MOD'!$A$5:$AD$750,MATCH(O$2,'TD SOP+PROFORM MOD'!$B$2:$AD$2,0)+1,0),0)</f>
        <v>0</v>
      </c>
      <c r="P266" s="25">
        <f>IFERROR(VLOOKUP($A266,'TD SOP+PROFORM MOD'!$A$5:$AD$750,MATCH(P$4,'TD SOP+PROFORM MOD'!$B$2:$AD$2,0)+1,0),0)+IFERROR(VLOOKUP($A266,'TD SOP+PROFORM MOD'!$A$5:$AD$750,MATCH(P$2,'TD SOP+PROFORM MOD'!$B$2:$AD$2,0)+1,0),0)</f>
        <v>0</v>
      </c>
      <c r="Q266" s="26" t="str">
        <f t="shared" si="73"/>
        <v/>
      </c>
      <c r="R266" s="25">
        <f>IFERROR(VLOOKUP($A266,'TD SOP+PROFORM MOD'!$A$5:$AD$750,MATCH(R$4,'TD SOP+PROFORM MOD'!$B$2:$AD$2,0)+1,0),0)+IFERROR(VLOOKUP($A266,'TD SOP+PROFORM MOD'!$A$5:$AD$750,MATCH(R$2,'TD SOP+PROFORM MOD'!$B$2:$AD$2,0)+1,0),0)</f>
        <v>0</v>
      </c>
      <c r="S266" s="25">
        <f>IFERROR(VLOOKUP($A266,'TD SOP+PROFORM MOD'!$A$5:$AD$750,MATCH(S$4,'TD SOP+PROFORM MOD'!$B$2:$AD$2,0)+1,0),0)+IFERROR(VLOOKUP($A266,'TD SOP+PROFORM MOD'!$A$5:$AD$750,MATCH(S$2,'TD SOP+PROFORM MOD'!$B$2:$AD$2,0)+1,0),0)</f>
        <v>0</v>
      </c>
      <c r="T266" s="26" t="str">
        <f t="shared" si="74"/>
        <v/>
      </c>
      <c r="U266" s="25">
        <f>IFERROR(VLOOKUP($A266,'TD SOP+PROFORM MOD'!$A$5:$AD$750,MATCH(U$4,'TD SOP+PROFORM MOD'!$B$2:$AD$2,0)+1,0),0)+IFERROR(VLOOKUP($A266,'TD SOP+PROFORM MOD'!$A$5:$AD$750,MATCH(U$2,'TD SOP+PROFORM MOD'!$B$2:$AD$2,0)+1,0),0)</f>
        <v>0</v>
      </c>
      <c r="V266" s="25">
        <f>IFERROR(VLOOKUP($A266,'TD SOP+PROFORM MOD'!$A$5:$AD$750,MATCH(V$4,'TD SOP+PROFORM MOD'!$B$2:$AD$2,0)+1,0),0)+IFERROR(VLOOKUP($A266,'TD SOP+PROFORM MOD'!$A$5:$AD$750,MATCH(V$2,'TD SOP+PROFORM MOD'!$B$2:$AD$2,0)+1,0),0)</f>
        <v>0</v>
      </c>
      <c r="W266" s="26" t="str">
        <f t="shared" si="75"/>
        <v/>
      </c>
      <c r="X266" s="25">
        <f>IFERROR(VLOOKUP($A266,'TD SOP+PROFORM MOD'!$A$5:$AD$750,MATCH(X$4,'TD SOP+PROFORM MOD'!$B$2:$AD$2,0)+1,0),0)+IFERROR(VLOOKUP($A266,'TD SOP+PROFORM MOD'!$A$5:$AD$750,MATCH(X$2,'TD SOP+PROFORM MOD'!$B$2:$AD$2,0)+1,0),0)</f>
        <v>0</v>
      </c>
      <c r="Y266" s="25">
        <f>IFERROR(VLOOKUP($A266,'TD SOP+PROFORM MOD'!$A$5:$AD$750,MATCH(Y$4,'TD SOP+PROFORM MOD'!$B$2:$AD$2,0)+1,0),0)+IFERROR(VLOOKUP($A266,'TD SOP+PROFORM MOD'!$A$5:$AD$750,MATCH(Y$2,'TD SOP+PROFORM MOD'!$B$2:$AD$2,0)+1,0),0)</f>
        <v>0</v>
      </c>
      <c r="Z266" s="26" t="str">
        <f t="shared" si="76"/>
        <v/>
      </c>
      <c r="AA266" s="25">
        <f>IFERROR(VLOOKUP($A266,'TD SOP+PROFORM MOD'!$A$5:$AD$750,MATCH(AA$4,'TD SOP+PROFORM MOD'!$B$2:$AD$2,0)+1,0),0)+IFERROR(VLOOKUP($A266,'TD SOP+PROFORM MOD'!$A$5:$AD$750,MATCH(AA$2,'TD SOP+PROFORM MOD'!$B$2:$AD$2,0)+1,0),0)</f>
        <v>0</v>
      </c>
      <c r="AB266" s="25">
        <f>IFERROR(VLOOKUP($A266,'TD SOP+PROFORM MOD'!$A$5:$AD$750,MATCH(AB$4,'TD SOP+PROFORM MOD'!$B$2:$AD$2,0)+1,0),0)+IFERROR(VLOOKUP($A266,'TD SOP+PROFORM MOD'!$A$5:$AD$750,MATCH(AB$2,'TD SOP+PROFORM MOD'!$B$2:$AD$2,0)+1,0),0)</f>
        <v>0</v>
      </c>
      <c r="AC266" s="26" t="str">
        <f t="shared" si="77"/>
        <v/>
      </c>
      <c r="AD266" s="25">
        <f>IFERROR(VLOOKUP($A266,'TD SOP+PROFORM MOD'!$A$5:$AD$750,MATCH(AD$4,'TD SOP+PROFORM MOD'!$B$2:$AD$2,0)+1,0),0)+IFERROR(VLOOKUP($A266,'TD SOP+PROFORM MOD'!$A$5:$AD$750,MATCH(AD$2,'TD SOP+PROFORM MOD'!$B$2:$AD$2,0)+1,0),0)</f>
        <v>0</v>
      </c>
      <c r="AE266" s="25">
        <f>IFERROR(VLOOKUP($A266,'TD SOP+PROFORM MOD'!$A$5:$AD$750,MATCH(AE$4,'TD SOP+PROFORM MOD'!$B$2:$AD$2,0)+1,0),0)+IFERROR(VLOOKUP($A266,'TD SOP+PROFORM MOD'!$A$5:$AD$750,MATCH(AE$2,'TD SOP+PROFORM MOD'!$B$2:$AD$2,0)+1,0),0)</f>
        <v>0</v>
      </c>
      <c r="AF266" s="26" t="str">
        <f t="shared" si="78"/>
        <v/>
      </c>
      <c r="AG266" s="25">
        <f>IFERROR(VLOOKUP($A266,'TD SOP+PROFORM MOD'!$A$5:$AD$750,MATCH(AG$4,'TD SOP+PROFORM MOD'!$B$2:$AD$2,0)+1,0),0)+IFERROR(VLOOKUP($A266,'TD SOP+PROFORM MOD'!$A$5:$AD$750,MATCH(AG$2,'TD SOP+PROFORM MOD'!$B$2:$AD$2,0)+1,0),0)</f>
        <v>0</v>
      </c>
      <c r="AH266" s="25">
        <f>IFERROR(VLOOKUP($A266,'TD SOP+PROFORM MOD'!$A$5:$AD$750,MATCH(AH$4,'TD SOP+PROFORM MOD'!$B$2:$AD$2,0)+1,0),0)+IFERROR(VLOOKUP($A266,'TD SOP+PROFORM MOD'!$A$5:$AD$750,MATCH(AH$2,'TD SOP+PROFORM MOD'!$B$2:$AD$2,0)+1,0),0)</f>
        <v>0</v>
      </c>
      <c r="AI266" s="26" t="str">
        <f t="shared" si="79"/>
        <v/>
      </c>
      <c r="AJ266" s="25">
        <f>IFERROR(VLOOKUP($A266,'TD SOP+PROFORM MOD'!$A$5:$AD$750,MATCH(AJ$4,'TD SOP+PROFORM MOD'!$B$2:$AD$2,0)+1,0),0)+IFERROR(VLOOKUP($A266,'TD SOP+PROFORM MOD'!$A$5:$AD$750,MATCH(AJ$2,'TD SOP+PROFORM MOD'!$B$2:$AD$2,0)+1,0),0)</f>
        <v>0</v>
      </c>
      <c r="AK266" s="25">
        <f>IFERROR(VLOOKUP($A266,'TD SOP+PROFORM MOD'!$A$5:$AD$750,MATCH(AK$4,'TD SOP+PROFORM MOD'!$B$2:$AD$2,0)+1,0),0)+IFERROR(VLOOKUP($A266,'TD SOP+PROFORM MOD'!$A$5:$AD$750,MATCH(AK$2,'TD SOP+PROFORM MOD'!$B$2:$AD$2,0)+1,0),0)</f>
        <v>0</v>
      </c>
      <c r="AL266" s="26" t="str">
        <f t="shared" si="80"/>
        <v/>
      </c>
      <c r="AM266" s="25">
        <f t="shared" ref="AM266:AN329" si="82">SUM(C266,F266,I266,L266,O266,R266,U266,X266,AA266,AD266,AG266,AJ266)</f>
        <v>0</v>
      </c>
      <c r="AN266" s="25">
        <f t="shared" si="82"/>
        <v>0</v>
      </c>
      <c r="AO266" s="26" t="str">
        <f t="shared" si="81"/>
        <v/>
      </c>
      <c r="AR266" s="25">
        <f>SUMIF('B&amp;S YTD LFY'!B:B,"="&amp;A266,'B&amp;S YTD LFY'!C:C)</f>
        <v>0</v>
      </c>
      <c r="AS266" s="25">
        <f t="shared" ref="AS266:AS329" si="83">AM266</f>
        <v>0</v>
      </c>
      <c r="AT266" s="25"/>
    </row>
    <row r="267" spans="1:46" x14ac:dyDescent="0.35">
      <c r="A267" s="24">
        <f>IF(AND('TD SOP+PROFORM MOD'!A264&lt;&gt;"",'TD SOP+PROFORM MOD'!A264&lt;&gt;"TOTAL"),'TD SOP+PROFORM MOD'!A264,0)</f>
        <v>0</v>
      </c>
      <c r="C267" s="25" t="str">
        <f>IFERROR(VLOOKUP($A267,'TD SOP+PROFORM MOD'!$A$5:$AD$750,MATCH(C$4,'TD SOP+PROFORM MOD'!$B$2:$AT$2,0)+1,0),"")</f>
        <v/>
      </c>
      <c r="D267" s="25" t="str">
        <f>IFERROR(VLOOKUP($A267,'TD SOP+PROFORM MOD'!$A$5:$AD$750,MATCH(D$4,'TD SOP+PROFORM MOD'!$B$2:$AT$2,0)+1,0),"")</f>
        <v/>
      </c>
      <c r="E267" s="26" t="str">
        <f t="shared" si="69"/>
        <v/>
      </c>
      <c r="F267" s="25" t="str">
        <f>IFERROR(VLOOKUP($A267,'TD SOP+PROFORM MOD'!$A$5:$AD$750,MATCH(F$4,'TD SOP+PROFORM MOD'!$B$2:$AT$2,0)+1,0),"")</f>
        <v/>
      </c>
      <c r="G267" s="25" t="str">
        <f>IFERROR(VLOOKUP($A267,'TD SOP+PROFORM MOD'!$A$5:$AD$750,MATCH(G$4,'TD SOP+PROFORM MOD'!$B$2:$AT$2,0)+1,0),"")</f>
        <v/>
      </c>
      <c r="H267" s="26" t="str">
        <f t="shared" si="70"/>
        <v/>
      </c>
      <c r="I267" s="25" t="str">
        <f>IFERROR(VLOOKUP($A267,'TD SOP+PROFORM MOD'!$A$5:$AD$750,MATCH(I$4,'TD SOP+PROFORM MOD'!$B$2:$AT$2,0)+1,0),"")</f>
        <v/>
      </c>
      <c r="J267" s="25" t="str">
        <f>IFERROR(VLOOKUP($A267,'TD SOP+PROFORM MOD'!$A$5:$AD$750,MATCH(J$4,'TD SOP+PROFORM MOD'!$B$2:$AT$2,0)+1,0),"")</f>
        <v/>
      </c>
      <c r="K267" s="26" t="str">
        <f t="shared" si="71"/>
        <v/>
      </c>
      <c r="L267" s="25" t="str">
        <f>IFERROR(VLOOKUP($A267,'TD SOP+PROFORM MOD'!$A$5:$AD$750,MATCH(L$4,'TD SOP+PROFORM MOD'!$B$2:$AT$2,0)+1,0),"")</f>
        <v/>
      </c>
      <c r="M267" s="25" t="str">
        <f>IFERROR(VLOOKUP($A267,'TD SOP+PROFORM MOD'!$A$5:$AD$750,MATCH(M$4,'TD SOP+PROFORM MOD'!$B$2:$AT$2,0)+1,0),"")</f>
        <v/>
      </c>
      <c r="N267" s="26" t="str">
        <f t="shared" si="72"/>
        <v/>
      </c>
      <c r="O267" s="25">
        <f>IFERROR(VLOOKUP($A267,'TD SOP+PROFORM MOD'!$A$5:$AD$750,MATCH(O$4,'TD SOP+PROFORM MOD'!$B$2:$AD$2,0)+1,0),0)+IFERROR(VLOOKUP($A267,'TD SOP+PROFORM MOD'!$A$5:$AD$750,MATCH(O$2,'TD SOP+PROFORM MOD'!$B$2:$AD$2,0)+1,0),0)</f>
        <v>0</v>
      </c>
      <c r="P267" s="25">
        <f>IFERROR(VLOOKUP($A267,'TD SOP+PROFORM MOD'!$A$5:$AD$750,MATCH(P$4,'TD SOP+PROFORM MOD'!$B$2:$AD$2,0)+1,0),0)+IFERROR(VLOOKUP($A267,'TD SOP+PROFORM MOD'!$A$5:$AD$750,MATCH(P$2,'TD SOP+PROFORM MOD'!$B$2:$AD$2,0)+1,0),0)</f>
        <v>0</v>
      </c>
      <c r="Q267" s="26" t="str">
        <f t="shared" si="73"/>
        <v/>
      </c>
      <c r="R267" s="25">
        <f>IFERROR(VLOOKUP($A267,'TD SOP+PROFORM MOD'!$A$5:$AD$750,MATCH(R$4,'TD SOP+PROFORM MOD'!$B$2:$AD$2,0)+1,0),0)+IFERROR(VLOOKUP($A267,'TD SOP+PROFORM MOD'!$A$5:$AD$750,MATCH(R$2,'TD SOP+PROFORM MOD'!$B$2:$AD$2,0)+1,0),0)</f>
        <v>0</v>
      </c>
      <c r="S267" s="25">
        <f>IFERROR(VLOOKUP($A267,'TD SOP+PROFORM MOD'!$A$5:$AD$750,MATCH(S$4,'TD SOP+PROFORM MOD'!$B$2:$AD$2,0)+1,0),0)+IFERROR(VLOOKUP($A267,'TD SOP+PROFORM MOD'!$A$5:$AD$750,MATCH(S$2,'TD SOP+PROFORM MOD'!$B$2:$AD$2,0)+1,0),0)</f>
        <v>0</v>
      </c>
      <c r="T267" s="26" t="str">
        <f t="shared" si="74"/>
        <v/>
      </c>
      <c r="U267" s="25">
        <f>IFERROR(VLOOKUP($A267,'TD SOP+PROFORM MOD'!$A$5:$AD$750,MATCH(U$4,'TD SOP+PROFORM MOD'!$B$2:$AD$2,0)+1,0),0)+IFERROR(VLOOKUP($A267,'TD SOP+PROFORM MOD'!$A$5:$AD$750,MATCH(U$2,'TD SOP+PROFORM MOD'!$B$2:$AD$2,0)+1,0),0)</f>
        <v>0</v>
      </c>
      <c r="V267" s="25">
        <f>IFERROR(VLOOKUP($A267,'TD SOP+PROFORM MOD'!$A$5:$AD$750,MATCH(V$4,'TD SOP+PROFORM MOD'!$B$2:$AD$2,0)+1,0),0)+IFERROR(VLOOKUP($A267,'TD SOP+PROFORM MOD'!$A$5:$AD$750,MATCH(V$2,'TD SOP+PROFORM MOD'!$B$2:$AD$2,0)+1,0),0)</f>
        <v>0</v>
      </c>
      <c r="W267" s="26" t="str">
        <f t="shared" si="75"/>
        <v/>
      </c>
      <c r="X267" s="25">
        <f>IFERROR(VLOOKUP($A267,'TD SOP+PROFORM MOD'!$A$5:$AD$750,MATCH(X$4,'TD SOP+PROFORM MOD'!$B$2:$AD$2,0)+1,0),0)+IFERROR(VLOOKUP($A267,'TD SOP+PROFORM MOD'!$A$5:$AD$750,MATCH(X$2,'TD SOP+PROFORM MOD'!$B$2:$AD$2,0)+1,0),0)</f>
        <v>0</v>
      </c>
      <c r="Y267" s="25">
        <f>IFERROR(VLOOKUP($A267,'TD SOP+PROFORM MOD'!$A$5:$AD$750,MATCH(Y$4,'TD SOP+PROFORM MOD'!$B$2:$AD$2,0)+1,0),0)+IFERROR(VLOOKUP($A267,'TD SOP+PROFORM MOD'!$A$5:$AD$750,MATCH(Y$2,'TD SOP+PROFORM MOD'!$B$2:$AD$2,0)+1,0),0)</f>
        <v>0</v>
      </c>
      <c r="Z267" s="26" t="str">
        <f t="shared" si="76"/>
        <v/>
      </c>
      <c r="AA267" s="25">
        <f>IFERROR(VLOOKUP($A267,'TD SOP+PROFORM MOD'!$A$5:$AD$750,MATCH(AA$4,'TD SOP+PROFORM MOD'!$B$2:$AD$2,0)+1,0),0)+IFERROR(VLOOKUP($A267,'TD SOP+PROFORM MOD'!$A$5:$AD$750,MATCH(AA$2,'TD SOP+PROFORM MOD'!$B$2:$AD$2,0)+1,0),0)</f>
        <v>0</v>
      </c>
      <c r="AB267" s="25">
        <f>IFERROR(VLOOKUP($A267,'TD SOP+PROFORM MOD'!$A$5:$AD$750,MATCH(AB$4,'TD SOP+PROFORM MOD'!$B$2:$AD$2,0)+1,0),0)+IFERROR(VLOOKUP($A267,'TD SOP+PROFORM MOD'!$A$5:$AD$750,MATCH(AB$2,'TD SOP+PROFORM MOD'!$B$2:$AD$2,0)+1,0),0)</f>
        <v>0</v>
      </c>
      <c r="AC267" s="26" t="str">
        <f t="shared" si="77"/>
        <v/>
      </c>
      <c r="AD267" s="25">
        <f>IFERROR(VLOOKUP($A267,'TD SOP+PROFORM MOD'!$A$5:$AD$750,MATCH(AD$4,'TD SOP+PROFORM MOD'!$B$2:$AD$2,0)+1,0),0)+IFERROR(VLOOKUP($A267,'TD SOP+PROFORM MOD'!$A$5:$AD$750,MATCH(AD$2,'TD SOP+PROFORM MOD'!$B$2:$AD$2,0)+1,0),0)</f>
        <v>0</v>
      </c>
      <c r="AE267" s="25">
        <f>IFERROR(VLOOKUP($A267,'TD SOP+PROFORM MOD'!$A$5:$AD$750,MATCH(AE$4,'TD SOP+PROFORM MOD'!$B$2:$AD$2,0)+1,0),0)+IFERROR(VLOOKUP($A267,'TD SOP+PROFORM MOD'!$A$5:$AD$750,MATCH(AE$2,'TD SOP+PROFORM MOD'!$B$2:$AD$2,0)+1,0),0)</f>
        <v>0</v>
      </c>
      <c r="AF267" s="26" t="str">
        <f t="shared" si="78"/>
        <v/>
      </c>
      <c r="AG267" s="25">
        <f>IFERROR(VLOOKUP($A267,'TD SOP+PROFORM MOD'!$A$5:$AD$750,MATCH(AG$4,'TD SOP+PROFORM MOD'!$B$2:$AD$2,0)+1,0),0)+IFERROR(VLOOKUP($A267,'TD SOP+PROFORM MOD'!$A$5:$AD$750,MATCH(AG$2,'TD SOP+PROFORM MOD'!$B$2:$AD$2,0)+1,0),0)</f>
        <v>0</v>
      </c>
      <c r="AH267" s="25">
        <f>IFERROR(VLOOKUP($A267,'TD SOP+PROFORM MOD'!$A$5:$AD$750,MATCH(AH$4,'TD SOP+PROFORM MOD'!$B$2:$AD$2,0)+1,0),0)+IFERROR(VLOOKUP($A267,'TD SOP+PROFORM MOD'!$A$5:$AD$750,MATCH(AH$2,'TD SOP+PROFORM MOD'!$B$2:$AD$2,0)+1,0),0)</f>
        <v>0</v>
      </c>
      <c r="AI267" s="26" t="str">
        <f t="shared" si="79"/>
        <v/>
      </c>
      <c r="AJ267" s="25">
        <f>IFERROR(VLOOKUP($A267,'TD SOP+PROFORM MOD'!$A$5:$AD$750,MATCH(AJ$4,'TD SOP+PROFORM MOD'!$B$2:$AD$2,0)+1,0),0)+IFERROR(VLOOKUP($A267,'TD SOP+PROFORM MOD'!$A$5:$AD$750,MATCH(AJ$2,'TD SOP+PROFORM MOD'!$B$2:$AD$2,0)+1,0),0)</f>
        <v>0</v>
      </c>
      <c r="AK267" s="25">
        <f>IFERROR(VLOOKUP($A267,'TD SOP+PROFORM MOD'!$A$5:$AD$750,MATCH(AK$4,'TD SOP+PROFORM MOD'!$B$2:$AD$2,0)+1,0),0)+IFERROR(VLOOKUP($A267,'TD SOP+PROFORM MOD'!$A$5:$AD$750,MATCH(AK$2,'TD SOP+PROFORM MOD'!$B$2:$AD$2,0)+1,0),0)</f>
        <v>0</v>
      </c>
      <c r="AL267" s="26" t="str">
        <f t="shared" si="80"/>
        <v/>
      </c>
      <c r="AM267" s="25">
        <f t="shared" si="82"/>
        <v>0</v>
      </c>
      <c r="AN267" s="25">
        <f t="shared" si="82"/>
        <v>0</v>
      </c>
      <c r="AO267" s="26" t="str">
        <f t="shared" si="81"/>
        <v/>
      </c>
      <c r="AR267" s="25">
        <f>SUMIF('B&amp;S YTD LFY'!B:B,"="&amp;A267,'B&amp;S YTD LFY'!C:C)</f>
        <v>0</v>
      </c>
      <c r="AS267" s="25">
        <f t="shared" si="83"/>
        <v>0</v>
      </c>
      <c r="AT267" s="25"/>
    </row>
    <row r="268" spans="1:46" x14ac:dyDescent="0.35">
      <c r="A268" s="24">
        <f>IF(AND('TD SOP+PROFORM MOD'!A265&lt;&gt;"",'TD SOP+PROFORM MOD'!A265&lt;&gt;"TOTAL"),'TD SOP+PROFORM MOD'!A265,0)</f>
        <v>0</v>
      </c>
      <c r="C268" s="25" t="str">
        <f>IFERROR(VLOOKUP($A268,'TD SOP+PROFORM MOD'!$A$5:$AD$750,MATCH(C$4,'TD SOP+PROFORM MOD'!$B$2:$AT$2,0)+1,0),"")</f>
        <v/>
      </c>
      <c r="D268" s="25" t="str">
        <f>IFERROR(VLOOKUP($A268,'TD SOP+PROFORM MOD'!$A$5:$AD$750,MATCH(D$4,'TD SOP+PROFORM MOD'!$B$2:$AT$2,0)+1,0),"")</f>
        <v/>
      </c>
      <c r="E268" s="26" t="str">
        <f t="shared" si="69"/>
        <v/>
      </c>
      <c r="F268" s="25" t="str">
        <f>IFERROR(VLOOKUP($A268,'TD SOP+PROFORM MOD'!$A$5:$AD$750,MATCH(F$4,'TD SOP+PROFORM MOD'!$B$2:$AT$2,0)+1,0),"")</f>
        <v/>
      </c>
      <c r="G268" s="25" t="str">
        <f>IFERROR(VLOOKUP($A268,'TD SOP+PROFORM MOD'!$A$5:$AD$750,MATCH(G$4,'TD SOP+PROFORM MOD'!$B$2:$AT$2,0)+1,0),"")</f>
        <v/>
      </c>
      <c r="H268" s="26" t="str">
        <f t="shared" si="70"/>
        <v/>
      </c>
      <c r="I268" s="25" t="str">
        <f>IFERROR(VLOOKUP($A268,'TD SOP+PROFORM MOD'!$A$5:$AD$750,MATCH(I$4,'TD SOP+PROFORM MOD'!$B$2:$AT$2,0)+1,0),"")</f>
        <v/>
      </c>
      <c r="J268" s="25" t="str">
        <f>IFERROR(VLOOKUP($A268,'TD SOP+PROFORM MOD'!$A$5:$AD$750,MATCH(J$4,'TD SOP+PROFORM MOD'!$B$2:$AT$2,0)+1,0),"")</f>
        <v/>
      </c>
      <c r="K268" s="26" t="str">
        <f t="shared" si="71"/>
        <v/>
      </c>
      <c r="L268" s="25" t="str">
        <f>IFERROR(VLOOKUP($A268,'TD SOP+PROFORM MOD'!$A$5:$AD$750,MATCH(L$4,'TD SOP+PROFORM MOD'!$B$2:$AT$2,0)+1,0),"")</f>
        <v/>
      </c>
      <c r="M268" s="25" t="str">
        <f>IFERROR(VLOOKUP($A268,'TD SOP+PROFORM MOD'!$A$5:$AD$750,MATCH(M$4,'TD SOP+PROFORM MOD'!$B$2:$AT$2,0)+1,0),"")</f>
        <v/>
      </c>
      <c r="N268" s="26" t="str">
        <f t="shared" si="72"/>
        <v/>
      </c>
      <c r="O268" s="25">
        <f>IFERROR(VLOOKUP($A268,'TD SOP+PROFORM MOD'!$A$5:$AD$750,MATCH(O$4,'TD SOP+PROFORM MOD'!$B$2:$AD$2,0)+1,0),0)+IFERROR(VLOOKUP($A268,'TD SOP+PROFORM MOD'!$A$5:$AD$750,MATCH(O$2,'TD SOP+PROFORM MOD'!$B$2:$AD$2,0)+1,0),0)</f>
        <v>0</v>
      </c>
      <c r="P268" s="25">
        <f>IFERROR(VLOOKUP($A268,'TD SOP+PROFORM MOD'!$A$5:$AD$750,MATCH(P$4,'TD SOP+PROFORM MOD'!$B$2:$AD$2,0)+1,0),0)+IFERROR(VLOOKUP($A268,'TD SOP+PROFORM MOD'!$A$5:$AD$750,MATCH(P$2,'TD SOP+PROFORM MOD'!$B$2:$AD$2,0)+1,0),0)</f>
        <v>0</v>
      </c>
      <c r="Q268" s="26" t="str">
        <f t="shared" si="73"/>
        <v/>
      </c>
      <c r="R268" s="25">
        <f>IFERROR(VLOOKUP($A268,'TD SOP+PROFORM MOD'!$A$5:$AD$750,MATCH(R$4,'TD SOP+PROFORM MOD'!$B$2:$AD$2,0)+1,0),0)+IFERROR(VLOOKUP($A268,'TD SOP+PROFORM MOD'!$A$5:$AD$750,MATCH(R$2,'TD SOP+PROFORM MOD'!$B$2:$AD$2,0)+1,0),0)</f>
        <v>0</v>
      </c>
      <c r="S268" s="25">
        <f>IFERROR(VLOOKUP($A268,'TD SOP+PROFORM MOD'!$A$5:$AD$750,MATCH(S$4,'TD SOP+PROFORM MOD'!$B$2:$AD$2,0)+1,0),0)+IFERROR(VLOOKUP($A268,'TD SOP+PROFORM MOD'!$A$5:$AD$750,MATCH(S$2,'TD SOP+PROFORM MOD'!$B$2:$AD$2,0)+1,0),0)</f>
        <v>0</v>
      </c>
      <c r="T268" s="26" t="str">
        <f t="shared" si="74"/>
        <v/>
      </c>
      <c r="U268" s="25">
        <f>IFERROR(VLOOKUP($A268,'TD SOP+PROFORM MOD'!$A$5:$AD$750,MATCH(U$4,'TD SOP+PROFORM MOD'!$B$2:$AD$2,0)+1,0),0)+IFERROR(VLOOKUP($A268,'TD SOP+PROFORM MOD'!$A$5:$AD$750,MATCH(U$2,'TD SOP+PROFORM MOD'!$B$2:$AD$2,0)+1,0),0)</f>
        <v>0</v>
      </c>
      <c r="V268" s="25">
        <f>IFERROR(VLOOKUP($A268,'TD SOP+PROFORM MOD'!$A$5:$AD$750,MATCH(V$4,'TD SOP+PROFORM MOD'!$B$2:$AD$2,0)+1,0),0)+IFERROR(VLOOKUP($A268,'TD SOP+PROFORM MOD'!$A$5:$AD$750,MATCH(V$2,'TD SOP+PROFORM MOD'!$B$2:$AD$2,0)+1,0),0)</f>
        <v>0</v>
      </c>
      <c r="W268" s="26" t="str">
        <f t="shared" si="75"/>
        <v/>
      </c>
      <c r="X268" s="25">
        <f>IFERROR(VLOOKUP($A268,'TD SOP+PROFORM MOD'!$A$5:$AD$750,MATCH(X$4,'TD SOP+PROFORM MOD'!$B$2:$AD$2,0)+1,0),0)+IFERROR(VLOOKUP($A268,'TD SOP+PROFORM MOD'!$A$5:$AD$750,MATCH(X$2,'TD SOP+PROFORM MOD'!$B$2:$AD$2,0)+1,0),0)</f>
        <v>0</v>
      </c>
      <c r="Y268" s="25">
        <f>IFERROR(VLOOKUP($A268,'TD SOP+PROFORM MOD'!$A$5:$AD$750,MATCH(Y$4,'TD SOP+PROFORM MOD'!$B$2:$AD$2,0)+1,0),0)+IFERROR(VLOOKUP($A268,'TD SOP+PROFORM MOD'!$A$5:$AD$750,MATCH(Y$2,'TD SOP+PROFORM MOD'!$B$2:$AD$2,0)+1,0),0)</f>
        <v>0</v>
      </c>
      <c r="Z268" s="26" t="str">
        <f t="shared" si="76"/>
        <v/>
      </c>
      <c r="AA268" s="25">
        <f>IFERROR(VLOOKUP($A268,'TD SOP+PROFORM MOD'!$A$5:$AD$750,MATCH(AA$4,'TD SOP+PROFORM MOD'!$B$2:$AD$2,0)+1,0),0)+IFERROR(VLOOKUP($A268,'TD SOP+PROFORM MOD'!$A$5:$AD$750,MATCH(AA$2,'TD SOP+PROFORM MOD'!$B$2:$AD$2,0)+1,0),0)</f>
        <v>0</v>
      </c>
      <c r="AB268" s="25">
        <f>IFERROR(VLOOKUP($A268,'TD SOP+PROFORM MOD'!$A$5:$AD$750,MATCH(AB$4,'TD SOP+PROFORM MOD'!$B$2:$AD$2,0)+1,0),0)+IFERROR(VLOOKUP($A268,'TD SOP+PROFORM MOD'!$A$5:$AD$750,MATCH(AB$2,'TD SOP+PROFORM MOD'!$B$2:$AD$2,0)+1,0),0)</f>
        <v>0</v>
      </c>
      <c r="AC268" s="26" t="str">
        <f t="shared" si="77"/>
        <v/>
      </c>
      <c r="AD268" s="25">
        <f>IFERROR(VLOOKUP($A268,'TD SOP+PROFORM MOD'!$A$5:$AD$750,MATCH(AD$4,'TD SOP+PROFORM MOD'!$B$2:$AD$2,0)+1,0),0)+IFERROR(VLOOKUP($A268,'TD SOP+PROFORM MOD'!$A$5:$AD$750,MATCH(AD$2,'TD SOP+PROFORM MOD'!$B$2:$AD$2,0)+1,0),0)</f>
        <v>0</v>
      </c>
      <c r="AE268" s="25">
        <f>IFERROR(VLOOKUP($A268,'TD SOP+PROFORM MOD'!$A$5:$AD$750,MATCH(AE$4,'TD SOP+PROFORM MOD'!$B$2:$AD$2,0)+1,0),0)+IFERROR(VLOOKUP($A268,'TD SOP+PROFORM MOD'!$A$5:$AD$750,MATCH(AE$2,'TD SOP+PROFORM MOD'!$B$2:$AD$2,0)+1,0),0)</f>
        <v>0</v>
      </c>
      <c r="AF268" s="26" t="str">
        <f t="shared" si="78"/>
        <v/>
      </c>
      <c r="AG268" s="25">
        <f>IFERROR(VLOOKUP($A268,'TD SOP+PROFORM MOD'!$A$5:$AD$750,MATCH(AG$4,'TD SOP+PROFORM MOD'!$B$2:$AD$2,0)+1,0),0)+IFERROR(VLOOKUP($A268,'TD SOP+PROFORM MOD'!$A$5:$AD$750,MATCH(AG$2,'TD SOP+PROFORM MOD'!$B$2:$AD$2,0)+1,0),0)</f>
        <v>0</v>
      </c>
      <c r="AH268" s="25">
        <f>IFERROR(VLOOKUP($A268,'TD SOP+PROFORM MOD'!$A$5:$AD$750,MATCH(AH$4,'TD SOP+PROFORM MOD'!$B$2:$AD$2,0)+1,0),0)+IFERROR(VLOOKUP($A268,'TD SOP+PROFORM MOD'!$A$5:$AD$750,MATCH(AH$2,'TD SOP+PROFORM MOD'!$B$2:$AD$2,0)+1,0),0)</f>
        <v>0</v>
      </c>
      <c r="AI268" s="26" t="str">
        <f t="shared" si="79"/>
        <v/>
      </c>
      <c r="AJ268" s="25">
        <f>IFERROR(VLOOKUP($A268,'TD SOP+PROFORM MOD'!$A$5:$AD$750,MATCH(AJ$4,'TD SOP+PROFORM MOD'!$B$2:$AD$2,0)+1,0),0)+IFERROR(VLOOKUP($A268,'TD SOP+PROFORM MOD'!$A$5:$AD$750,MATCH(AJ$2,'TD SOP+PROFORM MOD'!$B$2:$AD$2,0)+1,0),0)</f>
        <v>0</v>
      </c>
      <c r="AK268" s="25">
        <f>IFERROR(VLOOKUP($A268,'TD SOP+PROFORM MOD'!$A$5:$AD$750,MATCH(AK$4,'TD SOP+PROFORM MOD'!$B$2:$AD$2,0)+1,0),0)+IFERROR(VLOOKUP($A268,'TD SOP+PROFORM MOD'!$A$5:$AD$750,MATCH(AK$2,'TD SOP+PROFORM MOD'!$B$2:$AD$2,0)+1,0),0)</f>
        <v>0</v>
      </c>
      <c r="AL268" s="26" t="str">
        <f t="shared" si="80"/>
        <v/>
      </c>
      <c r="AM268" s="25">
        <f t="shared" si="82"/>
        <v>0</v>
      </c>
      <c r="AN268" s="25">
        <f t="shared" si="82"/>
        <v>0</v>
      </c>
      <c r="AO268" s="26" t="str">
        <f t="shared" si="81"/>
        <v/>
      </c>
      <c r="AR268" s="25">
        <f>SUMIF('B&amp;S YTD LFY'!B:B,"="&amp;A268,'B&amp;S YTD LFY'!C:C)</f>
        <v>0</v>
      </c>
      <c r="AS268" s="25">
        <f t="shared" si="83"/>
        <v>0</v>
      </c>
      <c r="AT268" s="25"/>
    </row>
    <row r="269" spans="1:46" x14ac:dyDescent="0.35">
      <c r="A269" s="24">
        <f>IF(AND('TD SOP+PROFORM MOD'!A266&lt;&gt;"",'TD SOP+PROFORM MOD'!A266&lt;&gt;"TOTAL"),'TD SOP+PROFORM MOD'!A266,0)</f>
        <v>0</v>
      </c>
      <c r="C269" s="25" t="str">
        <f>IFERROR(VLOOKUP($A269,'TD SOP+PROFORM MOD'!$A$5:$AD$750,MATCH(C$4,'TD SOP+PROFORM MOD'!$B$2:$AT$2,0)+1,0),"")</f>
        <v/>
      </c>
      <c r="D269" s="25" t="str">
        <f>IFERROR(VLOOKUP($A269,'TD SOP+PROFORM MOD'!$A$5:$AD$750,MATCH(D$4,'TD SOP+PROFORM MOD'!$B$2:$AT$2,0)+1,0),"")</f>
        <v/>
      </c>
      <c r="E269" s="26" t="str">
        <f t="shared" si="69"/>
        <v/>
      </c>
      <c r="F269" s="25" t="str">
        <f>IFERROR(VLOOKUP($A269,'TD SOP+PROFORM MOD'!$A$5:$AD$750,MATCH(F$4,'TD SOP+PROFORM MOD'!$B$2:$AT$2,0)+1,0),"")</f>
        <v/>
      </c>
      <c r="G269" s="25" t="str">
        <f>IFERROR(VLOOKUP($A269,'TD SOP+PROFORM MOD'!$A$5:$AD$750,MATCH(G$4,'TD SOP+PROFORM MOD'!$B$2:$AT$2,0)+1,0),"")</f>
        <v/>
      </c>
      <c r="H269" s="26" t="str">
        <f t="shared" si="70"/>
        <v/>
      </c>
      <c r="I269" s="25" t="str">
        <f>IFERROR(VLOOKUP($A269,'TD SOP+PROFORM MOD'!$A$5:$AD$750,MATCH(I$4,'TD SOP+PROFORM MOD'!$B$2:$AT$2,0)+1,0),"")</f>
        <v/>
      </c>
      <c r="J269" s="25" t="str">
        <f>IFERROR(VLOOKUP($A269,'TD SOP+PROFORM MOD'!$A$5:$AD$750,MATCH(J$4,'TD SOP+PROFORM MOD'!$B$2:$AT$2,0)+1,0),"")</f>
        <v/>
      </c>
      <c r="K269" s="26" t="str">
        <f t="shared" si="71"/>
        <v/>
      </c>
      <c r="L269" s="25" t="str">
        <f>IFERROR(VLOOKUP($A269,'TD SOP+PROFORM MOD'!$A$5:$AD$750,MATCH(L$4,'TD SOP+PROFORM MOD'!$B$2:$AT$2,0)+1,0),"")</f>
        <v/>
      </c>
      <c r="M269" s="25" t="str">
        <f>IFERROR(VLOOKUP($A269,'TD SOP+PROFORM MOD'!$A$5:$AD$750,MATCH(M$4,'TD SOP+PROFORM MOD'!$B$2:$AT$2,0)+1,0),"")</f>
        <v/>
      </c>
      <c r="N269" s="26" t="str">
        <f t="shared" si="72"/>
        <v/>
      </c>
      <c r="O269" s="25">
        <f>IFERROR(VLOOKUP($A269,'TD SOP+PROFORM MOD'!$A$5:$AD$750,MATCH(O$4,'TD SOP+PROFORM MOD'!$B$2:$AD$2,0)+1,0),0)+IFERROR(VLOOKUP($A269,'TD SOP+PROFORM MOD'!$A$5:$AD$750,MATCH(O$2,'TD SOP+PROFORM MOD'!$B$2:$AD$2,0)+1,0),0)</f>
        <v>0</v>
      </c>
      <c r="P269" s="25">
        <f>IFERROR(VLOOKUP($A269,'TD SOP+PROFORM MOD'!$A$5:$AD$750,MATCH(P$4,'TD SOP+PROFORM MOD'!$B$2:$AD$2,0)+1,0),0)+IFERROR(VLOOKUP($A269,'TD SOP+PROFORM MOD'!$A$5:$AD$750,MATCH(P$2,'TD SOP+PROFORM MOD'!$B$2:$AD$2,0)+1,0),0)</f>
        <v>0</v>
      </c>
      <c r="Q269" s="26" t="str">
        <f t="shared" si="73"/>
        <v/>
      </c>
      <c r="R269" s="25">
        <f>IFERROR(VLOOKUP($A269,'TD SOP+PROFORM MOD'!$A$5:$AD$750,MATCH(R$4,'TD SOP+PROFORM MOD'!$B$2:$AD$2,0)+1,0),0)+IFERROR(VLOOKUP($A269,'TD SOP+PROFORM MOD'!$A$5:$AD$750,MATCH(R$2,'TD SOP+PROFORM MOD'!$B$2:$AD$2,0)+1,0),0)</f>
        <v>0</v>
      </c>
      <c r="S269" s="25">
        <f>IFERROR(VLOOKUP($A269,'TD SOP+PROFORM MOD'!$A$5:$AD$750,MATCH(S$4,'TD SOP+PROFORM MOD'!$B$2:$AD$2,0)+1,0),0)+IFERROR(VLOOKUP($A269,'TD SOP+PROFORM MOD'!$A$5:$AD$750,MATCH(S$2,'TD SOP+PROFORM MOD'!$B$2:$AD$2,0)+1,0),0)</f>
        <v>0</v>
      </c>
      <c r="T269" s="26" t="str">
        <f t="shared" si="74"/>
        <v/>
      </c>
      <c r="U269" s="25">
        <f>IFERROR(VLOOKUP($A269,'TD SOP+PROFORM MOD'!$A$5:$AD$750,MATCH(U$4,'TD SOP+PROFORM MOD'!$B$2:$AD$2,0)+1,0),0)+IFERROR(VLOOKUP($A269,'TD SOP+PROFORM MOD'!$A$5:$AD$750,MATCH(U$2,'TD SOP+PROFORM MOD'!$B$2:$AD$2,0)+1,0),0)</f>
        <v>0</v>
      </c>
      <c r="V269" s="25">
        <f>IFERROR(VLOOKUP($A269,'TD SOP+PROFORM MOD'!$A$5:$AD$750,MATCH(V$4,'TD SOP+PROFORM MOD'!$B$2:$AD$2,0)+1,0),0)+IFERROR(VLOOKUP($A269,'TD SOP+PROFORM MOD'!$A$5:$AD$750,MATCH(V$2,'TD SOP+PROFORM MOD'!$B$2:$AD$2,0)+1,0),0)</f>
        <v>0</v>
      </c>
      <c r="W269" s="26" t="str">
        <f t="shared" si="75"/>
        <v/>
      </c>
      <c r="X269" s="25">
        <f>IFERROR(VLOOKUP($A269,'TD SOP+PROFORM MOD'!$A$5:$AD$750,MATCH(X$4,'TD SOP+PROFORM MOD'!$B$2:$AD$2,0)+1,0),0)+IFERROR(VLOOKUP($A269,'TD SOP+PROFORM MOD'!$A$5:$AD$750,MATCH(X$2,'TD SOP+PROFORM MOD'!$B$2:$AD$2,0)+1,0),0)</f>
        <v>0</v>
      </c>
      <c r="Y269" s="25">
        <f>IFERROR(VLOOKUP($A269,'TD SOP+PROFORM MOD'!$A$5:$AD$750,MATCH(Y$4,'TD SOP+PROFORM MOD'!$B$2:$AD$2,0)+1,0),0)+IFERROR(VLOOKUP($A269,'TD SOP+PROFORM MOD'!$A$5:$AD$750,MATCH(Y$2,'TD SOP+PROFORM MOD'!$B$2:$AD$2,0)+1,0),0)</f>
        <v>0</v>
      </c>
      <c r="Z269" s="26" t="str">
        <f t="shared" si="76"/>
        <v/>
      </c>
      <c r="AA269" s="25">
        <f>IFERROR(VLOOKUP($A269,'TD SOP+PROFORM MOD'!$A$5:$AD$750,MATCH(AA$4,'TD SOP+PROFORM MOD'!$B$2:$AD$2,0)+1,0),0)+IFERROR(VLOOKUP($A269,'TD SOP+PROFORM MOD'!$A$5:$AD$750,MATCH(AA$2,'TD SOP+PROFORM MOD'!$B$2:$AD$2,0)+1,0),0)</f>
        <v>0</v>
      </c>
      <c r="AB269" s="25">
        <f>IFERROR(VLOOKUP($A269,'TD SOP+PROFORM MOD'!$A$5:$AD$750,MATCH(AB$4,'TD SOP+PROFORM MOD'!$B$2:$AD$2,0)+1,0),0)+IFERROR(VLOOKUP($A269,'TD SOP+PROFORM MOD'!$A$5:$AD$750,MATCH(AB$2,'TD SOP+PROFORM MOD'!$B$2:$AD$2,0)+1,0),0)</f>
        <v>0</v>
      </c>
      <c r="AC269" s="26" t="str">
        <f t="shared" si="77"/>
        <v/>
      </c>
      <c r="AD269" s="25">
        <f>IFERROR(VLOOKUP($A269,'TD SOP+PROFORM MOD'!$A$5:$AD$750,MATCH(AD$4,'TD SOP+PROFORM MOD'!$B$2:$AD$2,0)+1,0),0)+IFERROR(VLOOKUP($A269,'TD SOP+PROFORM MOD'!$A$5:$AD$750,MATCH(AD$2,'TD SOP+PROFORM MOD'!$B$2:$AD$2,0)+1,0),0)</f>
        <v>0</v>
      </c>
      <c r="AE269" s="25">
        <f>IFERROR(VLOOKUP($A269,'TD SOP+PROFORM MOD'!$A$5:$AD$750,MATCH(AE$4,'TD SOP+PROFORM MOD'!$B$2:$AD$2,0)+1,0),0)+IFERROR(VLOOKUP($A269,'TD SOP+PROFORM MOD'!$A$5:$AD$750,MATCH(AE$2,'TD SOP+PROFORM MOD'!$B$2:$AD$2,0)+1,0),0)</f>
        <v>0</v>
      </c>
      <c r="AF269" s="26" t="str">
        <f t="shared" si="78"/>
        <v/>
      </c>
      <c r="AG269" s="25">
        <f>IFERROR(VLOOKUP($A269,'TD SOP+PROFORM MOD'!$A$5:$AD$750,MATCH(AG$4,'TD SOP+PROFORM MOD'!$B$2:$AD$2,0)+1,0),0)+IFERROR(VLOOKUP($A269,'TD SOP+PROFORM MOD'!$A$5:$AD$750,MATCH(AG$2,'TD SOP+PROFORM MOD'!$B$2:$AD$2,0)+1,0),0)</f>
        <v>0</v>
      </c>
      <c r="AH269" s="25">
        <f>IFERROR(VLOOKUP($A269,'TD SOP+PROFORM MOD'!$A$5:$AD$750,MATCH(AH$4,'TD SOP+PROFORM MOD'!$B$2:$AD$2,0)+1,0),0)+IFERROR(VLOOKUP($A269,'TD SOP+PROFORM MOD'!$A$5:$AD$750,MATCH(AH$2,'TD SOP+PROFORM MOD'!$B$2:$AD$2,0)+1,0),0)</f>
        <v>0</v>
      </c>
      <c r="AI269" s="26" t="str">
        <f t="shared" si="79"/>
        <v/>
      </c>
      <c r="AJ269" s="25">
        <f>IFERROR(VLOOKUP($A269,'TD SOP+PROFORM MOD'!$A$5:$AD$750,MATCH(AJ$4,'TD SOP+PROFORM MOD'!$B$2:$AD$2,0)+1,0),0)+IFERROR(VLOOKUP($A269,'TD SOP+PROFORM MOD'!$A$5:$AD$750,MATCH(AJ$2,'TD SOP+PROFORM MOD'!$B$2:$AD$2,0)+1,0),0)</f>
        <v>0</v>
      </c>
      <c r="AK269" s="25">
        <f>IFERROR(VLOOKUP($A269,'TD SOP+PROFORM MOD'!$A$5:$AD$750,MATCH(AK$4,'TD SOP+PROFORM MOD'!$B$2:$AD$2,0)+1,0),0)+IFERROR(VLOOKUP($A269,'TD SOP+PROFORM MOD'!$A$5:$AD$750,MATCH(AK$2,'TD SOP+PROFORM MOD'!$B$2:$AD$2,0)+1,0),0)</f>
        <v>0</v>
      </c>
      <c r="AL269" s="26" t="str">
        <f t="shared" si="80"/>
        <v/>
      </c>
      <c r="AM269" s="25">
        <f t="shared" si="82"/>
        <v>0</v>
      </c>
      <c r="AN269" s="25">
        <f t="shared" si="82"/>
        <v>0</v>
      </c>
      <c r="AO269" s="26" t="str">
        <f t="shared" si="81"/>
        <v/>
      </c>
      <c r="AR269" s="25">
        <f>SUMIF('B&amp;S YTD LFY'!B:B,"="&amp;A269,'B&amp;S YTD LFY'!C:C)</f>
        <v>0</v>
      </c>
      <c r="AS269" s="25">
        <f t="shared" si="83"/>
        <v>0</v>
      </c>
      <c r="AT269" s="25"/>
    </row>
    <row r="270" spans="1:46" x14ac:dyDescent="0.35">
      <c r="A270" s="24">
        <f>IF(AND('TD SOP+PROFORM MOD'!A267&lt;&gt;"",'TD SOP+PROFORM MOD'!A267&lt;&gt;"TOTAL"),'TD SOP+PROFORM MOD'!A267,0)</f>
        <v>0</v>
      </c>
      <c r="C270" s="25" t="str">
        <f>IFERROR(VLOOKUP($A270,'TD SOP+PROFORM MOD'!$A$5:$AD$750,MATCH(C$4,'TD SOP+PROFORM MOD'!$B$2:$AT$2,0)+1,0),"")</f>
        <v/>
      </c>
      <c r="D270" s="25" t="str">
        <f>IFERROR(VLOOKUP($A270,'TD SOP+PROFORM MOD'!$A$5:$AD$750,MATCH(D$4,'TD SOP+PROFORM MOD'!$B$2:$AT$2,0)+1,0),"")</f>
        <v/>
      </c>
      <c r="E270" s="26" t="str">
        <f t="shared" si="69"/>
        <v/>
      </c>
      <c r="F270" s="25" t="str">
        <f>IFERROR(VLOOKUP($A270,'TD SOP+PROFORM MOD'!$A$5:$AD$750,MATCH(F$4,'TD SOP+PROFORM MOD'!$B$2:$AT$2,0)+1,0),"")</f>
        <v/>
      </c>
      <c r="G270" s="25" t="str">
        <f>IFERROR(VLOOKUP($A270,'TD SOP+PROFORM MOD'!$A$5:$AD$750,MATCH(G$4,'TD SOP+PROFORM MOD'!$B$2:$AT$2,0)+1,0),"")</f>
        <v/>
      </c>
      <c r="H270" s="26" t="str">
        <f t="shared" si="70"/>
        <v/>
      </c>
      <c r="I270" s="25" t="str">
        <f>IFERROR(VLOOKUP($A270,'TD SOP+PROFORM MOD'!$A$5:$AD$750,MATCH(I$4,'TD SOP+PROFORM MOD'!$B$2:$AT$2,0)+1,0),"")</f>
        <v/>
      </c>
      <c r="J270" s="25" t="str">
        <f>IFERROR(VLOOKUP($A270,'TD SOP+PROFORM MOD'!$A$5:$AD$750,MATCH(J$4,'TD SOP+PROFORM MOD'!$B$2:$AT$2,0)+1,0),"")</f>
        <v/>
      </c>
      <c r="K270" s="26" t="str">
        <f t="shared" si="71"/>
        <v/>
      </c>
      <c r="L270" s="25" t="str">
        <f>IFERROR(VLOOKUP($A270,'TD SOP+PROFORM MOD'!$A$5:$AD$750,MATCH(L$4,'TD SOP+PROFORM MOD'!$B$2:$AT$2,0)+1,0),"")</f>
        <v/>
      </c>
      <c r="M270" s="25" t="str">
        <f>IFERROR(VLOOKUP($A270,'TD SOP+PROFORM MOD'!$A$5:$AD$750,MATCH(M$4,'TD SOP+PROFORM MOD'!$B$2:$AT$2,0)+1,0),"")</f>
        <v/>
      </c>
      <c r="N270" s="26" t="str">
        <f t="shared" si="72"/>
        <v/>
      </c>
      <c r="O270" s="25">
        <f>IFERROR(VLOOKUP($A270,'TD SOP+PROFORM MOD'!$A$5:$AD$750,MATCH(O$4,'TD SOP+PROFORM MOD'!$B$2:$AD$2,0)+1,0),0)+IFERROR(VLOOKUP($A270,'TD SOP+PROFORM MOD'!$A$5:$AD$750,MATCH(O$2,'TD SOP+PROFORM MOD'!$B$2:$AD$2,0)+1,0),0)</f>
        <v>0</v>
      </c>
      <c r="P270" s="25">
        <f>IFERROR(VLOOKUP($A270,'TD SOP+PROFORM MOD'!$A$5:$AD$750,MATCH(P$4,'TD SOP+PROFORM MOD'!$B$2:$AD$2,0)+1,0),0)+IFERROR(VLOOKUP($A270,'TD SOP+PROFORM MOD'!$A$5:$AD$750,MATCH(P$2,'TD SOP+PROFORM MOD'!$B$2:$AD$2,0)+1,0),0)</f>
        <v>0</v>
      </c>
      <c r="Q270" s="26" t="str">
        <f t="shared" si="73"/>
        <v/>
      </c>
      <c r="R270" s="25">
        <f>IFERROR(VLOOKUP($A270,'TD SOP+PROFORM MOD'!$A$5:$AD$750,MATCH(R$4,'TD SOP+PROFORM MOD'!$B$2:$AD$2,0)+1,0),0)+IFERROR(VLOOKUP($A270,'TD SOP+PROFORM MOD'!$A$5:$AD$750,MATCH(R$2,'TD SOP+PROFORM MOD'!$B$2:$AD$2,0)+1,0),0)</f>
        <v>0</v>
      </c>
      <c r="S270" s="25">
        <f>IFERROR(VLOOKUP($A270,'TD SOP+PROFORM MOD'!$A$5:$AD$750,MATCH(S$4,'TD SOP+PROFORM MOD'!$B$2:$AD$2,0)+1,0),0)+IFERROR(VLOOKUP($A270,'TD SOP+PROFORM MOD'!$A$5:$AD$750,MATCH(S$2,'TD SOP+PROFORM MOD'!$B$2:$AD$2,0)+1,0),0)</f>
        <v>0</v>
      </c>
      <c r="T270" s="26" t="str">
        <f t="shared" si="74"/>
        <v/>
      </c>
      <c r="U270" s="25">
        <f>IFERROR(VLOOKUP($A270,'TD SOP+PROFORM MOD'!$A$5:$AD$750,MATCH(U$4,'TD SOP+PROFORM MOD'!$B$2:$AD$2,0)+1,0),0)+IFERROR(VLOOKUP($A270,'TD SOP+PROFORM MOD'!$A$5:$AD$750,MATCH(U$2,'TD SOP+PROFORM MOD'!$B$2:$AD$2,0)+1,0),0)</f>
        <v>0</v>
      </c>
      <c r="V270" s="25">
        <f>IFERROR(VLOOKUP($A270,'TD SOP+PROFORM MOD'!$A$5:$AD$750,MATCH(V$4,'TD SOP+PROFORM MOD'!$B$2:$AD$2,0)+1,0),0)+IFERROR(VLOOKUP($A270,'TD SOP+PROFORM MOD'!$A$5:$AD$750,MATCH(V$2,'TD SOP+PROFORM MOD'!$B$2:$AD$2,0)+1,0),0)</f>
        <v>0</v>
      </c>
      <c r="W270" s="26" t="str">
        <f t="shared" si="75"/>
        <v/>
      </c>
      <c r="X270" s="25">
        <f>IFERROR(VLOOKUP($A270,'TD SOP+PROFORM MOD'!$A$5:$AD$750,MATCH(X$4,'TD SOP+PROFORM MOD'!$B$2:$AD$2,0)+1,0),0)+IFERROR(VLOOKUP($A270,'TD SOP+PROFORM MOD'!$A$5:$AD$750,MATCH(X$2,'TD SOP+PROFORM MOD'!$B$2:$AD$2,0)+1,0),0)</f>
        <v>0</v>
      </c>
      <c r="Y270" s="25">
        <f>IFERROR(VLOOKUP($A270,'TD SOP+PROFORM MOD'!$A$5:$AD$750,MATCH(Y$4,'TD SOP+PROFORM MOD'!$B$2:$AD$2,0)+1,0),0)+IFERROR(VLOOKUP($A270,'TD SOP+PROFORM MOD'!$A$5:$AD$750,MATCH(Y$2,'TD SOP+PROFORM MOD'!$B$2:$AD$2,0)+1,0),0)</f>
        <v>0</v>
      </c>
      <c r="Z270" s="26" t="str">
        <f t="shared" si="76"/>
        <v/>
      </c>
      <c r="AA270" s="25">
        <f>IFERROR(VLOOKUP($A270,'TD SOP+PROFORM MOD'!$A$5:$AD$750,MATCH(AA$4,'TD SOP+PROFORM MOD'!$B$2:$AD$2,0)+1,0),0)+IFERROR(VLOOKUP($A270,'TD SOP+PROFORM MOD'!$A$5:$AD$750,MATCH(AA$2,'TD SOP+PROFORM MOD'!$B$2:$AD$2,0)+1,0),0)</f>
        <v>0</v>
      </c>
      <c r="AB270" s="25">
        <f>IFERROR(VLOOKUP($A270,'TD SOP+PROFORM MOD'!$A$5:$AD$750,MATCH(AB$4,'TD SOP+PROFORM MOD'!$B$2:$AD$2,0)+1,0),0)+IFERROR(VLOOKUP($A270,'TD SOP+PROFORM MOD'!$A$5:$AD$750,MATCH(AB$2,'TD SOP+PROFORM MOD'!$B$2:$AD$2,0)+1,0),0)</f>
        <v>0</v>
      </c>
      <c r="AC270" s="26" t="str">
        <f t="shared" si="77"/>
        <v/>
      </c>
      <c r="AD270" s="25">
        <f>IFERROR(VLOOKUP($A270,'TD SOP+PROFORM MOD'!$A$5:$AD$750,MATCH(AD$4,'TD SOP+PROFORM MOD'!$B$2:$AD$2,0)+1,0),0)+IFERROR(VLOOKUP($A270,'TD SOP+PROFORM MOD'!$A$5:$AD$750,MATCH(AD$2,'TD SOP+PROFORM MOD'!$B$2:$AD$2,0)+1,0),0)</f>
        <v>0</v>
      </c>
      <c r="AE270" s="25">
        <f>IFERROR(VLOOKUP($A270,'TD SOP+PROFORM MOD'!$A$5:$AD$750,MATCH(AE$4,'TD SOP+PROFORM MOD'!$B$2:$AD$2,0)+1,0),0)+IFERROR(VLOOKUP($A270,'TD SOP+PROFORM MOD'!$A$5:$AD$750,MATCH(AE$2,'TD SOP+PROFORM MOD'!$B$2:$AD$2,0)+1,0),0)</f>
        <v>0</v>
      </c>
      <c r="AF270" s="26" t="str">
        <f t="shared" si="78"/>
        <v/>
      </c>
      <c r="AG270" s="25">
        <f>IFERROR(VLOOKUP($A270,'TD SOP+PROFORM MOD'!$A$5:$AD$750,MATCH(AG$4,'TD SOP+PROFORM MOD'!$B$2:$AD$2,0)+1,0),0)+IFERROR(VLOOKUP($A270,'TD SOP+PROFORM MOD'!$A$5:$AD$750,MATCH(AG$2,'TD SOP+PROFORM MOD'!$B$2:$AD$2,0)+1,0),0)</f>
        <v>0</v>
      </c>
      <c r="AH270" s="25">
        <f>IFERROR(VLOOKUP($A270,'TD SOP+PROFORM MOD'!$A$5:$AD$750,MATCH(AH$4,'TD SOP+PROFORM MOD'!$B$2:$AD$2,0)+1,0),0)+IFERROR(VLOOKUP($A270,'TD SOP+PROFORM MOD'!$A$5:$AD$750,MATCH(AH$2,'TD SOP+PROFORM MOD'!$B$2:$AD$2,0)+1,0),0)</f>
        <v>0</v>
      </c>
      <c r="AI270" s="26" t="str">
        <f t="shared" si="79"/>
        <v/>
      </c>
      <c r="AJ270" s="25">
        <f>IFERROR(VLOOKUP($A270,'TD SOP+PROFORM MOD'!$A$5:$AD$750,MATCH(AJ$4,'TD SOP+PROFORM MOD'!$B$2:$AD$2,0)+1,0),0)+IFERROR(VLOOKUP($A270,'TD SOP+PROFORM MOD'!$A$5:$AD$750,MATCH(AJ$2,'TD SOP+PROFORM MOD'!$B$2:$AD$2,0)+1,0),0)</f>
        <v>0</v>
      </c>
      <c r="AK270" s="25">
        <f>IFERROR(VLOOKUP($A270,'TD SOP+PROFORM MOD'!$A$5:$AD$750,MATCH(AK$4,'TD SOP+PROFORM MOD'!$B$2:$AD$2,0)+1,0),0)+IFERROR(VLOOKUP($A270,'TD SOP+PROFORM MOD'!$A$5:$AD$750,MATCH(AK$2,'TD SOP+PROFORM MOD'!$B$2:$AD$2,0)+1,0),0)</f>
        <v>0</v>
      </c>
      <c r="AL270" s="26" t="str">
        <f t="shared" si="80"/>
        <v/>
      </c>
      <c r="AM270" s="25">
        <f t="shared" si="82"/>
        <v>0</v>
      </c>
      <c r="AN270" s="25">
        <f t="shared" si="82"/>
        <v>0</v>
      </c>
      <c r="AO270" s="26" t="str">
        <f t="shared" si="81"/>
        <v/>
      </c>
      <c r="AR270" s="25">
        <f>SUMIF('B&amp;S YTD LFY'!B:B,"="&amp;A270,'B&amp;S YTD LFY'!C:C)</f>
        <v>0</v>
      </c>
      <c r="AS270" s="25">
        <f t="shared" si="83"/>
        <v>0</v>
      </c>
      <c r="AT270" s="25"/>
    </row>
    <row r="271" spans="1:46" x14ac:dyDescent="0.35">
      <c r="A271" s="24">
        <f>IF(AND('TD SOP+PROFORM MOD'!A268&lt;&gt;"",'TD SOP+PROFORM MOD'!A268&lt;&gt;"TOTAL"),'TD SOP+PROFORM MOD'!A268,0)</f>
        <v>0</v>
      </c>
      <c r="C271" s="25" t="str">
        <f>IFERROR(VLOOKUP($A271,'TD SOP+PROFORM MOD'!$A$5:$AD$750,MATCH(C$4,'TD SOP+PROFORM MOD'!$B$2:$AT$2,0)+1,0),"")</f>
        <v/>
      </c>
      <c r="D271" s="25" t="str">
        <f>IFERROR(VLOOKUP($A271,'TD SOP+PROFORM MOD'!$A$5:$AD$750,MATCH(D$4,'TD SOP+PROFORM MOD'!$B$2:$AT$2,0)+1,0),"")</f>
        <v/>
      </c>
      <c r="E271" s="26" t="str">
        <f t="shared" si="69"/>
        <v/>
      </c>
      <c r="F271" s="25" t="str">
        <f>IFERROR(VLOOKUP($A271,'TD SOP+PROFORM MOD'!$A$5:$AD$750,MATCH(F$4,'TD SOP+PROFORM MOD'!$B$2:$AT$2,0)+1,0),"")</f>
        <v/>
      </c>
      <c r="G271" s="25" t="str">
        <f>IFERROR(VLOOKUP($A271,'TD SOP+PROFORM MOD'!$A$5:$AD$750,MATCH(G$4,'TD SOP+PROFORM MOD'!$B$2:$AT$2,0)+1,0),"")</f>
        <v/>
      </c>
      <c r="H271" s="26" t="str">
        <f t="shared" si="70"/>
        <v/>
      </c>
      <c r="I271" s="25" t="str">
        <f>IFERROR(VLOOKUP($A271,'TD SOP+PROFORM MOD'!$A$5:$AD$750,MATCH(I$4,'TD SOP+PROFORM MOD'!$B$2:$AT$2,0)+1,0),"")</f>
        <v/>
      </c>
      <c r="J271" s="25" t="str">
        <f>IFERROR(VLOOKUP($A271,'TD SOP+PROFORM MOD'!$A$5:$AD$750,MATCH(J$4,'TD SOP+PROFORM MOD'!$B$2:$AT$2,0)+1,0),"")</f>
        <v/>
      </c>
      <c r="K271" s="26" t="str">
        <f t="shared" si="71"/>
        <v/>
      </c>
      <c r="L271" s="25" t="str">
        <f>IFERROR(VLOOKUP($A271,'TD SOP+PROFORM MOD'!$A$5:$AD$750,MATCH(L$4,'TD SOP+PROFORM MOD'!$B$2:$AT$2,0)+1,0),"")</f>
        <v/>
      </c>
      <c r="M271" s="25" t="str">
        <f>IFERROR(VLOOKUP($A271,'TD SOP+PROFORM MOD'!$A$5:$AD$750,MATCH(M$4,'TD SOP+PROFORM MOD'!$B$2:$AT$2,0)+1,0),"")</f>
        <v/>
      </c>
      <c r="N271" s="26" t="str">
        <f t="shared" si="72"/>
        <v/>
      </c>
      <c r="O271" s="25">
        <f>IFERROR(VLOOKUP($A271,'TD SOP+PROFORM MOD'!$A$5:$AD$750,MATCH(O$4,'TD SOP+PROFORM MOD'!$B$2:$AD$2,0)+1,0),0)+IFERROR(VLOOKUP($A271,'TD SOP+PROFORM MOD'!$A$5:$AD$750,MATCH(O$2,'TD SOP+PROFORM MOD'!$B$2:$AD$2,0)+1,0),0)</f>
        <v>0</v>
      </c>
      <c r="P271" s="25">
        <f>IFERROR(VLOOKUP($A271,'TD SOP+PROFORM MOD'!$A$5:$AD$750,MATCH(P$4,'TD SOP+PROFORM MOD'!$B$2:$AD$2,0)+1,0),0)+IFERROR(VLOOKUP($A271,'TD SOP+PROFORM MOD'!$A$5:$AD$750,MATCH(P$2,'TD SOP+PROFORM MOD'!$B$2:$AD$2,0)+1,0),0)</f>
        <v>0</v>
      </c>
      <c r="Q271" s="26" t="str">
        <f t="shared" si="73"/>
        <v/>
      </c>
      <c r="R271" s="25">
        <f>IFERROR(VLOOKUP($A271,'TD SOP+PROFORM MOD'!$A$5:$AD$750,MATCH(R$4,'TD SOP+PROFORM MOD'!$B$2:$AD$2,0)+1,0),0)+IFERROR(VLOOKUP($A271,'TD SOP+PROFORM MOD'!$A$5:$AD$750,MATCH(R$2,'TD SOP+PROFORM MOD'!$B$2:$AD$2,0)+1,0),0)</f>
        <v>0</v>
      </c>
      <c r="S271" s="25">
        <f>IFERROR(VLOOKUP($A271,'TD SOP+PROFORM MOD'!$A$5:$AD$750,MATCH(S$4,'TD SOP+PROFORM MOD'!$B$2:$AD$2,0)+1,0),0)+IFERROR(VLOOKUP($A271,'TD SOP+PROFORM MOD'!$A$5:$AD$750,MATCH(S$2,'TD SOP+PROFORM MOD'!$B$2:$AD$2,0)+1,0),0)</f>
        <v>0</v>
      </c>
      <c r="T271" s="26" t="str">
        <f t="shared" si="74"/>
        <v/>
      </c>
      <c r="U271" s="25">
        <f>IFERROR(VLOOKUP($A271,'TD SOP+PROFORM MOD'!$A$5:$AD$750,MATCH(U$4,'TD SOP+PROFORM MOD'!$B$2:$AD$2,0)+1,0),0)+IFERROR(VLOOKUP($A271,'TD SOP+PROFORM MOD'!$A$5:$AD$750,MATCH(U$2,'TD SOP+PROFORM MOD'!$B$2:$AD$2,0)+1,0),0)</f>
        <v>0</v>
      </c>
      <c r="V271" s="25">
        <f>IFERROR(VLOOKUP($A271,'TD SOP+PROFORM MOD'!$A$5:$AD$750,MATCH(V$4,'TD SOP+PROFORM MOD'!$B$2:$AD$2,0)+1,0),0)+IFERROR(VLOOKUP($A271,'TD SOP+PROFORM MOD'!$A$5:$AD$750,MATCH(V$2,'TD SOP+PROFORM MOD'!$B$2:$AD$2,0)+1,0),0)</f>
        <v>0</v>
      </c>
      <c r="W271" s="26" t="str">
        <f t="shared" si="75"/>
        <v/>
      </c>
      <c r="X271" s="25">
        <f>IFERROR(VLOOKUP($A271,'TD SOP+PROFORM MOD'!$A$5:$AD$750,MATCH(X$4,'TD SOP+PROFORM MOD'!$B$2:$AD$2,0)+1,0),0)+IFERROR(VLOOKUP($A271,'TD SOP+PROFORM MOD'!$A$5:$AD$750,MATCH(X$2,'TD SOP+PROFORM MOD'!$B$2:$AD$2,0)+1,0),0)</f>
        <v>0</v>
      </c>
      <c r="Y271" s="25">
        <f>IFERROR(VLOOKUP($A271,'TD SOP+PROFORM MOD'!$A$5:$AD$750,MATCH(Y$4,'TD SOP+PROFORM MOD'!$B$2:$AD$2,0)+1,0),0)+IFERROR(VLOOKUP($A271,'TD SOP+PROFORM MOD'!$A$5:$AD$750,MATCH(Y$2,'TD SOP+PROFORM MOD'!$B$2:$AD$2,0)+1,0),0)</f>
        <v>0</v>
      </c>
      <c r="Z271" s="26" t="str">
        <f t="shared" si="76"/>
        <v/>
      </c>
      <c r="AA271" s="25">
        <f>IFERROR(VLOOKUP($A271,'TD SOP+PROFORM MOD'!$A$5:$AD$750,MATCH(AA$4,'TD SOP+PROFORM MOD'!$B$2:$AD$2,0)+1,0),0)+IFERROR(VLOOKUP($A271,'TD SOP+PROFORM MOD'!$A$5:$AD$750,MATCH(AA$2,'TD SOP+PROFORM MOD'!$B$2:$AD$2,0)+1,0),0)</f>
        <v>0</v>
      </c>
      <c r="AB271" s="25">
        <f>IFERROR(VLOOKUP($A271,'TD SOP+PROFORM MOD'!$A$5:$AD$750,MATCH(AB$4,'TD SOP+PROFORM MOD'!$B$2:$AD$2,0)+1,0),0)+IFERROR(VLOOKUP($A271,'TD SOP+PROFORM MOD'!$A$5:$AD$750,MATCH(AB$2,'TD SOP+PROFORM MOD'!$B$2:$AD$2,0)+1,0),0)</f>
        <v>0</v>
      </c>
      <c r="AC271" s="26" t="str">
        <f t="shared" si="77"/>
        <v/>
      </c>
      <c r="AD271" s="25">
        <f>IFERROR(VLOOKUP($A271,'TD SOP+PROFORM MOD'!$A$5:$AD$750,MATCH(AD$4,'TD SOP+PROFORM MOD'!$B$2:$AD$2,0)+1,0),0)+IFERROR(VLOOKUP($A271,'TD SOP+PROFORM MOD'!$A$5:$AD$750,MATCH(AD$2,'TD SOP+PROFORM MOD'!$B$2:$AD$2,0)+1,0),0)</f>
        <v>0</v>
      </c>
      <c r="AE271" s="25">
        <f>IFERROR(VLOOKUP($A271,'TD SOP+PROFORM MOD'!$A$5:$AD$750,MATCH(AE$4,'TD SOP+PROFORM MOD'!$B$2:$AD$2,0)+1,0),0)+IFERROR(VLOOKUP($A271,'TD SOP+PROFORM MOD'!$A$5:$AD$750,MATCH(AE$2,'TD SOP+PROFORM MOD'!$B$2:$AD$2,0)+1,0),0)</f>
        <v>0</v>
      </c>
      <c r="AF271" s="26" t="str">
        <f t="shared" si="78"/>
        <v/>
      </c>
      <c r="AG271" s="25">
        <f>IFERROR(VLOOKUP($A271,'TD SOP+PROFORM MOD'!$A$5:$AD$750,MATCH(AG$4,'TD SOP+PROFORM MOD'!$B$2:$AD$2,0)+1,0),0)+IFERROR(VLOOKUP($A271,'TD SOP+PROFORM MOD'!$A$5:$AD$750,MATCH(AG$2,'TD SOP+PROFORM MOD'!$B$2:$AD$2,0)+1,0),0)</f>
        <v>0</v>
      </c>
      <c r="AH271" s="25">
        <f>IFERROR(VLOOKUP($A271,'TD SOP+PROFORM MOD'!$A$5:$AD$750,MATCH(AH$4,'TD SOP+PROFORM MOD'!$B$2:$AD$2,0)+1,0),0)+IFERROR(VLOOKUP($A271,'TD SOP+PROFORM MOD'!$A$5:$AD$750,MATCH(AH$2,'TD SOP+PROFORM MOD'!$B$2:$AD$2,0)+1,0),0)</f>
        <v>0</v>
      </c>
      <c r="AI271" s="26" t="str">
        <f t="shared" si="79"/>
        <v/>
      </c>
      <c r="AJ271" s="25">
        <f>IFERROR(VLOOKUP($A271,'TD SOP+PROFORM MOD'!$A$5:$AD$750,MATCH(AJ$4,'TD SOP+PROFORM MOD'!$B$2:$AD$2,0)+1,0),0)+IFERROR(VLOOKUP($A271,'TD SOP+PROFORM MOD'!$A$5:$AD$750,MATCH(AJ$2,'TD SOP+PROFORM MOD'!$B$2:$AD$2,0)+1,0),0)</f>
        <v>0</v>
      </c>
      <c r="AK271" s="25">
        <f>IFERROR(VLOOKUP($A271,'TD SOP+PROFORM MOD'!$A$5:$AD$750,MATCH(AK$4,'TD SOP+PROFORM MOD'!$B$2:$AD$2,0)+1,0),0)+IFERROR(VLOOKUP($A271,'TD SOP+PROFORM MOD'!$A$5:$AD$750,MATCH(AK$2,'TD SOP+PROFORM MOD'!$B$2:$AD$2,0)+1,0),0)</f>
        <v>0</v>
      </c>
      <c r="AL271" s="26" t="str">
        <f t="shared" si="80"/>
        <v/>
      </c>
      <c r="AM271" s="25">
        <f t="shared" si="82"/>
        <v>0</v>
      </c>
      <c r="AN271" s="25">
        <f t="shared" si="82"/>
        <v>0</v>
      </c>
      <c r="AO271" s="26" t="str">
        <f t="shared" si="81"/>
        <v/>
      </c>
      <c r="AR271" s="25">
        <f>SUMIF('B&amp;S YTD LFY'!B:B,"="&amp;A271,'B&amp;S YTD LFY'!C:C)</f>
        <v>0</v>
      </c>
      <c r="AS271" s="25">
        <f t="shared" si="83"/>
        <v>0</v>
      </c>
      <c r="AT271" s="25"/>
    </row>
    <row r="272" spans="1:46" x14ac:dyDescent="0.35">
      <c r="A272" s="24">
        <f>IF(AND('TD SOP+PROFORM MOD'!A269&lt;&gt;"",'TD SOP+PROFORM MOD'!A269&lt;&gt;"TOTAL"),'TD SOP+PROFORM MOD'!A269,0)</f>
        <v>0</v>
      </c>
      <c r="C272" s="25" t="str">
        <f>IFERROR(VLOOKUP($A272,'TD SOP+PROFORM MOD'!$A$5:$AD$750,MATCH(C$4,'TD SOP+PROFORM MOD'!$B$2:$AT$2,0)+1,0),"")</f>
        <v/>
      </c>
      <c r="D272" s="25" t="str">
        <f>IFERROR(VLOOKUP($A272,'TD SOP+PROFORM MOD'!$A$5:$AD$750,MATCH(D$4,'TD SOP+PROFORM MOD'!$B$2:$AT$2,0)+1,0),"")</f>
        <v/>
      </c>
      <c r="E272" s="26" t="str">
        <f t="shared" si="69"/>
        <v/>
      </c>
      <c r="F272" s="25" t="str">
        <f>IFERROR(VLOOKUP($A272,'TD SOP+PROFORM MOD'!$A$5:$AD$750,MATCH(F$4,'TD SOP+PROFORM MOD'!$B$2:$AT$2,0)+1,0),"")</f>
        <v/>
      </c>
      <c r="G272" s="25" t="str">
        <f>IFERROR(VLOOKUP($A272,'TD SOP+PROFORM MOD'!$A$5:$AD$750,MATCH(G$4,'TD SOP+PROFORM MOD'!$B$2:$AT$2,0)+1,0),"")</f>
        <v/>
      </c>
      <c r="H272" s="26" t="str">
        <f t="shared" si="70"/>
        <v/>
      </c>
      <c r="I272" s="25" t="str">
        <f>IFERROR(VLOOKUP($A272,'TD SOP+PROFORM MOD'!$A$5:$AD$750,MATCH(I$4,'TD SOP+PROFORM MOD'!$B$2:$AT$2,0)+1,0),"")</f>
        <v/>
      </c>
      <c r="J272" s="25" t="str">
        <f>IFERROR(VLOOKUP($A272,'TD SOP+PROFORM MOD'!$A$5:$AD$750,MATCH(J$4,'TD SOP+PROFORM MOD'!$B$2:$AT$2,0)+1,0),"")</f>
        <v/>
      </c>
      <c r="K272" s="26" t="str">
        <f t="shared" si="71"/>
        <v/>
      </c>
      <c r="L272" s="25" t="str">
        <f>IFERROR(VLOOKUP($A272,'TD SOP+PROFORM MOD'!$A$5:$AD$750,MATCH(L$4,'TD SOP+PROFORM MOD'!$B$2:$AT$2,0)+1,0),"")</f>
        <v/>
      </c>
      <c r="M272" s="25" t="str">
        <f>IFERROR(VLOOKUP($A272,'TD SOP+PROFORM MOD'!$A$5:$AD$750,MATCH(M$4,'TD SOP+PROFORM MOD'!$B$2:$AT$2,0)+1,0),"")</f>
        <v/>
      </c>
      <c r="N272" s="26" t="str">
        <f t="shared" si="72"/>
        <v/>
      </c>
      <c r="O272" s="25">
        <f>IFERROR(VLOOKUP($A272,'TD SOP+PROFORM MOD'!$A$5:$AD$750,MATCH(O$4,'TD SOP+PROFORM MOD'!$B$2:$AD$2,0)+1,0),0)+IFERROR(VLOOKUP($A272,'TD SOP+PROFORM MOD'!$A$5:$AD$750,MATCH(O$2,'TD SOP+PROFORM MOD'!$B$2:$AD$2,0)+1,0),0)</f>
        <v>0</v>
      </c>
      <c r="P272" s="25">
        <f>IFERROR(VLOOKUP($A272,'TD SOP+PROFORM MOD'!$A$5:$AD$750,MATCH(P$4,'TD SOP+PROFORM MOD'!$B$2:$AD$2,0)+1,0),0)+IFERROR(VLOOKUP($A272,'TD SOP+PROFORM MOD'!$A$5:$AD$750,MATCH(P$2,'TD SOP+PROFORM MOD'!$B$2:$AD$2,0)+1,0),0)</f>
        <v>0</v>
      </c>
      <c r="Q272" s="26" t="str">
        <f t="shared" si="73"/>
        <v/>
      </c>
      <c r="R272" s="25">
        <f>IFERROR(VLOOKUP($A272,'TD SOP+PROFORM MOD'!$A$5:$AD$750,MATCH(R$4,'TD SOP+PROFORM MOD'!$B$2:$AD$2,0)+1,0),0)+IFERROR(VLOOKUP($A272,'TD SOP+PROFORM MOD'!$A$5:$AD$750,MATCH(R$2,'TD SOP+PROFORM MOD'!$B$2:$AD$2,0)+1,0),0)</f>
        <v>0</v>
      </c>
      <c r="S272" s="25">
        <f>IFERROR(VLOOKUP($A272,'TD SOP+PROFORM MOD'!$A$5:$AD$750,MATCH(S$4,'TD SOP+PROFORM MOD'!$B$2:$AD$2,0)+1,0),0)+IFERROR(VLOOKUP($A272,'TD SOP+PROFORM MOD'!$A$5:$AD$750,MATCH(S$2,'TD SOP+PROFORM MOD'!$B$2:$AD$2,0)+1,0),0)</f>
        <v>0</v>
      </c>
      <c r="T272" s="26" t="str">
        <f t="shared" si="74"/>
        <v/>
      </c>
      <c r="U272" s="25">
        <f>IFERROR(VLOOKUP($A272,'TD SOP+PROFORM MOD'!$A$5:$AD$750,MATCH(U$4,'TD SOP+PROFORM MOD'!$B$2:$AD$2,0)+1,0),0)+IFERROR(VLOOKUP($A272,'TD SOP+PROFORM MOD'!$A$5:$AD$750,MATCH(U$2,'TD SOP+PROFORM MOD'!$B$2:$AD$2,0)+1,0),0)</f>
        <v>0</v>
      </c>
      <c r="V272" s="25">
        <f>IFERROR(VLOOKUP($A272,'TD SOP+PROFORM MOD'!$A$5:$AD$750,MATCH(V$4,'TD SOP+PROFORM MOD'!$B$2:$AD$2,0)+1,0),0)+IFERROR(VLOOKUP($A272,'TD SOP+PROFORM MOD'!$A$5:$AD$750,MATCH(V$2,'TD SOP+PROFORM MOD'!$B$2:$AD$2,0)+1,0),0)</f>
        <v>0</v>
      </c>
      <c r="W272" s="26" t="str">
        <f t="shared" si="75"/>
        <v/>
      </c>
      <c r="X272" s="25">
        <f>IFERROR(VLOOKUP($A272,'TD SOP+PROFORM MOD'!$A$5:$AD$750,MATCH(X$4,'TD SOP+PROFORM MOD'!$B$2:$AD$2,0)+1,0),0)+IFERROR(VLOOKUP($A272,'TD SOP+PROFORM MOD'!$A$5:$AD$750,MATCH(X$2,'TD SOP+PROFORM MOD'!$B$2:$AD$2,0)+1,0),0)</f>
        <v>0</v>
      </c>
      <c r="Y272" s="25">
        <f>IFERROR(VLOOKUP($A272,'TD SOP+PROFORM MOD'!$A$5:$AD$750,MATCH(Y$4,'TD SOP+PROFORM MOD'!$B$2:$AD$2,0)+1,0),0)+IFERROR(VLOOKUP($A272,'TD SOP+PROFORM MOD'!$A$5:$AD$750,MATCH(Y$2,'TD SOP+PROFORM MOD'!$B$2:$AD$2,0)+1,0),0)</f>
        <v>0</v>
      </c>
      <c r="Z272" s="26" t="str">
        <f t="shared" si="76"/>
        <v/>
      </c>
      <c r="AA272" s="25">
        <f>IFERROR(VLOOKUP($A272,'TD SOP+PROFORM MOD'!$A$5:$AD$750,MATCH(AA$4,'TD SOP+PROFORM MOD'!$B$2:$AD$2,0)+1,0),0)+IFERROR(VLOOKUP($A272,'TD SOP+PROFORM MOD'!$A$5:$AD$750,MATCH(AA$2,'TD SOP+PROFORM MOD'!$B$2:$AD$2,0)+1,0),0)</f>
        <v>0</v>
      </c>
      <c r="AB272" s="25">
        <f>IFERROR(VLOOKUP($A272,'TD SOP+PROFORM MOD'!$A$5:$AD$750,MATCH(AB$4,'TD SOP+PROFORM MOD'!$B$2:$AD$2,0)+1,0),0)+IFERROR(VLOOKUP($A272,'TD SOP+PROFORM MOD'!$A$5:$AD$750,MATCH(AB$2,'TD SOP+PROFORM MOD'!$B$2:$AD$2,0)+1,0),0)</f>
        <v>0</v>
      </c>
      <c r="AC272" s="26" t="str">
        <f t="shared" si="77"/>
        <v/>
      </c>
      <c r="AD272" s="25">
        <f>IFERROR(VLOOKUP($A272,'TD SOP+PROFORM MOD'!$A$5:$AD$750,MATCH(AD$4,'TD SOP+PROFORM MOD'!$B$2:$AD$2,0)+1,0),0)+IFERROR(VLOOKUP($A272,'TD SOP+PROFORM MOD'!$A$5:$AD$750,MATCH(AD$2,'TD SOP+PROFORM MOD'!$B$2:$AD$2,0)+1,0),0)</f>
        <v>0</v>
      </c>
      <c r="AE272" s="25">
        <f>IFERROR(VLOOKUP($A272,'TD SOP+PROFORM MOD'!$A$5:$AD$750,MATCH(AE$4,'TD SOP+PROFORM MOD'!$B$2:$AD$2,0)+1,0),0)+IFERROR(VLOOKUP($A272,'TD SOP+PROFORM MOD'!$A$5:$AD$750,MATCH(AE$2,'TD SOP+PROFORM MOD'!$B$2:$AD$2,0)+1,0),0)</f>
        <v>0</v>
      </c>
      <c r="AF272" s="26" t="str">
        <f t="shared" si="78"/>
        <v/>
      </c>
      <c r="AG272" s="25">
        <f>IFERROR(VLOOKUP($A272,'TD SOP+PROFORM MOD'!$A$5:$AD$750,MATCH(AG$4,'TD SOP+PROFORM MOD'!$B$2:$AD$2,0)+1,0),0)+IFERROR(VLOOKUP($A272,'TD SOP+PROFORM MOD'!$A$5:$AD$750,MATCH(AG$2,'TD SOP+PROFORM MOD'!$B$2:$AD$2,0)+1,0),0)</f>
        <v>0</v>
      </c>
      <c r="AH272" s="25">
        <f>IFERROR(VLOOKUP($A272,'TD SOP+PROFORM MOD'!$A$5:$AD$750,MATCH(AH$4,'TD SOP+PROFORM MOD'!$B$2:$AD$2,0)+1,0),0)+IFERROR(VLOOKUP($A272,'TD SOP+PROFORM MOD'!$A$5:$AD$750,MATCH(AH$2,'TD SOP+PROFORM MOD'!$B$2:$AD$2,0)+1,0),0)</f>
        <v>0</v>
      </c>
      <c r="AI272" s="26" t="str">
        <f t="shared" si="79"/>
        <v/>
      </c>
      <c r="AJ272" s="25">
        <f>IFERROR(VLOOKUP($A272,'TD SOP+PROFORM MOD'!$A$5:$AD$750,MATCH(AJ$4,'TD SOP+PROFORM MOD'!$B$2:$AD$2,0)+1,0),0)+IFERROR(VLOOKUP($A272,'TD SOP+PROFORM MOD'!$A$5:$AD$750,MATCH(AJ$2,'TD SOP+PROFORM MOD'!$B$2:$AD$2,0)+1,0),0)</f>
        <v>0</v>
      </c>
      <c r="AK272" s="25">
        <f>IFERROR(VLOOKUP($A272,'TD SOP+PROFORM MOD'!$A$5:$AD$750,MATCH(AK$4,'TD SOP+PROFORM MOD'!$B$2:$AD$2,0)+1,0),0)+IFERROR(VLOOKUP($A272,'TD SOP+PROFORM MOD'!$A$5:$AD$750,MATCH(AK$2,'TD SOP+PROFORM MOD'!$B$2:$AD$2,0)+1,0),0)</f>
        <v>0</v>
      </c>
      <c r="AL272" s="26" t="str">
        <f t="shared" si="80"/>
        <v/>
      </c>
      <c r="AM272" s="25">
        <f t="shared" si="82"/>
        <v>0</v>
      </c>
      <c r="AN272" s="25">
        <f t="shared" si="82"/>
        <v>0</v>
      </c>
      <c r="AO272" s="26" t="str">
        <f t="shared" si="81"/>
        <v/>
      </c>
      <c r="AR272" s="25">
        <f>SUMIF('B&amp;S YTD LFY'!B:B,"="&amp;A272,'B&amp;S YTD LFY'!C:C)</f>
        <v>0</v>
      </c>
      <c r="AS272" s="25">
        <f t="shared" si="83"/>
        <v>0</v>
      </c>
      <c r="AT272" s="25"/>
    </row>
    <row r="273" spans="1:46" x14ac:dyDescent="0.35">
      <c r="A273" s="24">
        <f>IF(AND('TD SOP+PROFORM MOD'!A270&lt;&gt;"",'TD SOP+PROFORM MOD'!A270&lt;&gt;"TOTAL"),'TD SOP+PROFORM MOD'!A270,0)</f>
        <v>0</v>
      </c>
      <c r="C273" s="25" t="str">
        <f>IFERROR(VLOOKUP($A273,'TD SOP+PROFORM MOD'!$A$5:$AD$750,MATCH(C$4,'TD SOP+PROFORM MOD'!$B$2:$AT$2,0)+1,0),"")</f>
        <v/>
      </c>
      <c r="D273" s="25" t="str">
        <f>IFERROR(VLOOKUP($A273,'TD SOP+PROFORM MOD'!$A$5:$AD$750,MATCH(D$4,'TD SOP+PROFORM MOD'!$B$2:$AT$2,0)+1,0),"")</f>
        <v/>
      </c>
      <c r="E273" s="26" t="str">
        <f t="shared" si="69"/>
        <v/>
      </c>
      <c r="F273" s="25" t="str">
        <f>IFERROR(VLOOKUP($A273,'TD SOP+PROFORM MOD'!$A$5:$AD$750,MATCH(F$4,'TD SOP+PROFORM MOD'!$B$2:$AT$2,0)+1,0),"")</f>
        <v/>
      </c>
      <c r="G273" s="25" t="str">
        <f>IFERROR(VLOOKUP($A273,'TD SOP+PROFORM MOD'!$A$5:$AD$750,MATCH(G$4,'TD SOP+PROFORM MOD'!$B$2:$AT$2,0)+1,0),"")</f>
        <v/>
      </c>
      <c r="H273" s="26" t="str">
        <f t="shared" si="70"/>
        <v/>
      </c>
      <c r="I273" s="25" t="str">
        <f>IFERROR(VLOOKUP($A273,'TD SOP+PROFORM MOD'!$A$5:$AD$750,MATCH(I$4,'TD SOP+PROFORM MOD'!$B$2:$AT$2,0)+1,0),"")</f>
        <v/>
      </c>
      <c r="J273" s="25" t="str">
        <f>IFERROR(VLOOKUP($A273,'TD SOP+PROFORM MOD'!$A$5:$AD$750,MATCH(J$4,'TD SOP+PROFORM MOD'!$B$2:$AT$2,0)+1,0),"")</f>
        <v/>
      </c>
      <c r="K273" s="26" t="str">
        <f t="shared" si="71"/>
        <v/>
      </c>
      <c r="L273" s="25" t="str">
        <f>IFERROR(VLOOKUP($A273,'TD SOP+PROFORM MOD'!$A$5:$AD$750,MATCH(L$4,'TD SOP+PROFORM MOD'!$B$2:$AT$2,0)+1,0),"")</f>
        <v/>
      </c>
      <c r="M273" s="25" t="str">
        <f>IFERROR(VLOOKUP($A273,'TD SOP+PROFORM MOD'!$A$5:$AD$750,MATCH(M$4,'TD SOP+PROFORM MOD'!$B$2:$AT$2,0)+1,0),"")</f>
        <v/>
      </c>
      <c r="N273" s="26" t="str">
        <f t="shared" si="72"/>
        <v/>
      </c>
      <c r="O273" s="25">
        <f>IFERROR(VLOOKUP($A273,'TD SOP+PROFORM MOD'!$A$5:$AD$750,MATCH(O$4,'TD SOP+PROFORM MOD'!$B$2:$AD$2,0)+1,0),0)+IFERROR(VLOOKUP($A273,'TD SOP+PROFORM MOD'!$A$5:$AD$750,MATCH(O$2,'TD SOP+PROFORM MOD'!$B$2:$AD$2,0)+1,0),0)</f>
        <v>0</v>
      </c>
      <c r="P273" s="25">
        <f>IFERROR(VLOOKUP($A273,'TD SOP+PROFORM MOD'!$A$5:$AD$750,MATCH(P$4,'TD SOP+PROFORM MOD'!$B$2:$AD$2,0)+1,0),0)+IFERROR(VLOOKUP($A273,'TD SOP+PROFORM MOD'!$A$5:$AD$750,MATCH(P$2,'TD SOP+PROFORM MOD'!$B$2:$AD$2,0)+1,0),0)</f>
        <v>0</v>
      </c>
      <c r="Q273" s="26" t="str">
        <f t="shared" si="73"/>
        <v/>
      </c>
      <c r="R273" s="25">
        <f>IFERROR(VLOOKUP($A273,'TD SOP+PROFORM MOD'!$A$5:$AD$750,MATCH(R$4,'TD SOP+PROFORM MOD'!$B$2:$AD$2,0)+1,0),0)+IFERROR(VLOOKUP($A273,'TD SOP+PROFORM MOD'!$A$5:$AD$750,MATCH(R$2,'TD SOP+PROFORM MOD'!$B$2:$AD$2,0)+1,0),0)</f>
        <v>0</v>
      </c>
      <c r="S273" s="25">
        <f>IFERROR(VLOOKUP($A273,'TD SOP+PROFORM MOD'!$A$5:$AD$750,MATCH(S$4,'TD SOP+PROFORM MOD'!$B$2:$AD$2,0)+1,0),0)+IFERROR(VLOOKUP($A273,'TD SOP+PROFORM MOD'!$A$5:$AD$750,MATCH(S$2,'TD SOP+PROFORM MOD'!$B$2:$AD$2,0)+1,0),0)</f>
        <v>0</v>
      </c>
      <c r="T273" s="26" t="str">
        <f t="shared" si="74"/>
        <v/>
      </c>
      <c r="U273" s="25">
        <f>IFERROR(VLOOKUP($A273,'TD SOP+PROFORM MOD'!$A$5:$AD$750,MATCH(U$4,'TD SOP+PROFORM MOD'!$B$2:$AD$2,0)+1,0),0)+IFERROR(VLOOKUP($A273,'TD SOP+PROFORM MOD'!$A$5:$AD$750,MATCH(U$2,'TD SOP+PROFORM MOD'!$B$2:$AD$2,0)+1,0),0)</f>
        <v>0</v>
      </c>
      <c r="V273" s="25">
        <f>IFERROR(VLOOKUP($A273,'TD SOP+PROFORM MOD'!$A$5:$AD$750,MATCH(V$4,'TD SOP+PROFORM MOD'!$B$2:$AD$2,0)+1,0),0)+IFERROR(VLOOKUP($A273,'TD SOP+PROFORM MOD'!$A$5:$AD$750,MATCH(V$2,'TD SOP+PROFORM MOD'!$B$2:$AD$2,0)+1,0),0)</f>
        <v>0</v>
      </c>
      <c r="W273" s="26" t="str">
        <f t="shared" si="75"/>
        <v/>
      </c>
      <c r="X273" s="25">
        <f>IFERROR(VLOOKUP($A273,'TD SOP+PROFORM MOD'!$A$5:$AD$750,MATCH(X$4,'TD SOP+PROFORM MOD'!$B$2:$AD$2,0)+1,0),0)+IFERROR(VLOOKUP($A273,'TD SOP+PROFORM MOD'!$A$5:$AD$750,MATCH(X$2,'TD SOP+PROFORM MOD'!$B$2:$AD$2,0)+1,0),0)</f>
        <v>0</v>
      </c>
      <c r="Y273" s="25">
        <f>IFERROR(VLOOKUP($A273,'TD SOP+PROFORM MOD'!$A$5:$AD$750,MATCH(Y$4,'TD SOP+PROFORM MOD'!$B$2:$AD$2,0)+1,0),0)+IFERROR(VLOOKUP($A273,'TD SOP+PROFORM MOD'!$A$5:$AD$750,MATCH(Y$2,'TD SOP+PROFORM MOD'!$B$2:$AD$2,0)+1,0),0)</f>
        <v>0</v>
      </c>
      <c r="Z273" s="26" t="str">
        <f t="shared" si="76"/>
        <v/>
      </c>
      <c r="AA273" s="25">
        <f>IFERROR(VLOOKUP($A273,'TD SOP+PROFORM MOD'!$A$5:$AD$750,MATCH(AA$4,'TD SOP+PROFORM MOD'!$B$2:$AD$2,0)+1,0),0)+IFERROR(VLOOKUP($A273,'TD SOP+PROFORM MOD'!$A$5:$AD$750,MATCH(AA$2,'TD SOP+PROFORM MOD'!$B$2:$AD$2,0)+1,0),0)</f>
        <v>0</v>
      </c>
      <c r="AB273" s="25">
        <f>IFERROR(VLOOKUP($A273,'TD SOP+PROFORM MOD'!$A$5:$AD$750,MATCH(AB$4,'TD SOP+PROFORM MOD'!$B$2:$AD$2,0)+1,0),0)+IFERROR(VLOOKUP($A273,'TD SOP+PROFORM MOD'!$A$5:$AD$750,MATCH(AB$2,'TD SOP+PROFORM MOD'!$B$2:$AD$2,0)+1,0),0)</f>
        <v>0</v>
      </c>
      <c r="AC273" s="26" t="str">
        <f t="shared" si="77"/>
        <v/>
      </c>
      <c r="AD273" s="25">
        <f>IFERROR(VLOOKUP($A273,'TD SOP+PROFORM MOD'!$A$5:$AD$750,MATCH(AD$4,'TD SOP+PROFORM MOD'!$B$2:$AD$2,0)+1,0),0)+IFERROR(VLOOKUP($A273,'TD SOP+PROFORM MOD'!$A$5:$AD$750,MATCH(AD$2,'TD SOP+PROFORM MOD'!$B$2:$AD$2,0)+1,0),0)</f>
        <v>0</v>
      </c>
      <c r="AE273" s="25">
        <f>IFERROR(VLOOKUP($A273,'TD SOP+PROFORM MOD'!$A$5:$AD$750,MATCH(AE$4,'TD SOP+PROFORM MOD'!$B$2:$AD$2,0)+1,0),0)+IFERROR(VLOOKUP($A273,'TD SOP+PROFORM MOD'!$A$5:$AD$750,MATCH(AE$2,'TD SOP+PROFORM MOD'!$B$2:$AD$2,0)+1,0),0)</f>
        <v>0</v>
      </c>
      <c r="AF273" s="26" t="str">
        <f t="shared" si="78"/>
        <v/>
      </c>
      <c r="AG273" s="25">
        <f>IFERROR(VLOOKUP($A273,'TD SOP+PROFORM MOD'!$A$5:$AD$750,MATCH(AG$4,'TD SOP+PROFORM MOD'!$B$2:$AD$2,0)+1,0),0)+IFERROR(VLOOKUP($A273,'TD SOP+PROFORM MOD'!$A$5:$AD$750,MATCH(AG$2,'TD SOP+PROFORM MOD'!$B$2:$AD$2,0)+1,0),0)</f>
        <v>0</v>
      </c>
      <c r="AH273" s="25">
        <f>IFERROR(VLOOKUP($A273,'TD SOP+PROFORM MOD'!$A$5:$AD$750,MATCH(AH$4,'TD SOP+PROFORM MOD'!$B$2:$AD$2,0)+1,0),0)+IFERROR(VLOOKUP($A273,'TD SOP+PROFORM MOD'!$A$5:$AD$750,MATCH(AH$2,'TD SOP+PROFORM MOD'!$B$2:$AD$2,0)+1,0),0)</f>
        <v>0</v>
      </c>
      <c r="AI273" s="26" t="str">
        <f t="shared" si="79"/>
        <v/>
      </c>
      <c r="AJ273" s="25">
        <f>IFERROR(VLOOKUP($A273,'TD SOP+PROFORM MOD'!$A$5:$AD$750,MATCH(AJ$4,'TD SOP+PROFORM MOD'!$B$2:$AD$2,0)+1,0),0)+IFERROR(VLOOKUP($A273,'TD SOP+PROFORM MOD'!$A$5:$AD$750,MATCH(AJ$2,'TD SOP+PROFORM MOD'!$B$2:$AD$2,0)+1,0),0)</f>
        <v>0</v>
      </c>
      <c r="AK273" s="25">
        <f>IFERROR(VLOOKUP($A273,'TD SOP+PROFORM MOD'!$A$5:$AD$750,MATCH(AK$4,'TD SOP+PROFORM MOD'!$B$2:$AD$2,0)+1,0),0)+IFERROR(VLOOKUP($A273,'TD SOP+PROFORM MOD'!$A$5:$AD$750,MATCH(AK$2,'TD SOP+PROFORM MOD'!$B$2:$AD$2,0)+1,0),0)</f>
        <v>0</v>
      </c>
      <c r="AL273" s="26" t="str">
        <f t="shared" si="80"/>
        <v/>
      </c>
      <c r="AM273" s="25">
        <f t="shared" si="82"/>
        <v>0</v>
      </c>
      <c r="AN273" s="25">
        <f t="shared" si="82"/>
        <v>0</v>
      </c>
      <c r="AO273" s="26" t="str">
        <f t="shared" si="81"/>
        <v/>
      </c>
      <c r="AR273" s="25">
        <f>SUMIF('B&amp;S YTD LFY'!B:B,"="&amp;A273,'B&amp;S YTD LFY'!C:C)</f>
        <v>0</v>
      </c>
      <c r="AS273" s="25">
        <f t="shared" si="83"/>
        <v>0</v>
      </c>
      <c r="AT273" s="25"/>
    </row>
    <row r="274" spans="1:46" x14ac:dyDescent="0.35">
      <c r="A274" s="24">
        <f>IF(AND('TD SOP+PROFORM MOD'!A271&lt;&gt;"",'TD SOP+PROFORM MOD'!A271&lt;&gt;"TOTAL"),'TD SOP+PROFORM MOD'!A271,0)</f>
        <v>0</v>
      </c>
      <c r="C274" s="25" t="str">
        <f>IFERROR(VLOOKUP($A274,'TD SOP+PROFORM MOD'!$A$5:$AD$750,MATCH(C$4,'TD SOP+PROFORM MOD'!$B$2:$AT$2,0)+1,0),"")</f>
        <v/>
      </c>
      <c r="D274" s="25" t="str">
        <f>IFERROR(VLOOKUP($A274,'TD SOP+PROFORM MOD'!$A$5:$AD$750,MATCH(D$4,'TD SOP+PROFORM MOD'!$B$2:$AT$2,0)+1,0),"")</f>
        <v/>
      </c>
      <c r="E274" s="26" t="str">
        <f t="shared" si="69"/>
        <v/>
      </c>
      <c r="F274" s="25" t="str">
        <f>IFERROR(VLOOKUP($A274,'TD SOP+PROFORM MOD'!$A$5:$AD$750,MATCH(F$4,'TD SOP+PROFORM MOD'!$B$2:$AT$2,0)+1,0),"")</f>
        <v/>
      </c>
      <c r="G274" s="25" t="str">
        <f>IFERROR(VLOOKUP($A274,'TD SOP+PROFORM MOD'!$A$5:$AD$750,MATCH(G$4,'TD SOP+PROFORM MOD'!$B$2:$AT$2,0)+1,0),"")</f>
        <v/>
      </c>
      <c r="H274" s="26" t="str">
        <f t="shared" si="70"/>
        <v/>
      </c>
      <c r="I274" s="25" t="str">
        <f>IFERROR(VLOOKUP($A274,'TD SOP+PROFORM MOD'!$A$5:$AD$750,MATCH(I$4,'TD SOP+PROFORM MOD'!$B$2:$AT$2,0)+1,0),"")</f>
        <v/>
      </c>
      <c r="J274" s="25" t="str">
        <f>IFERROR(VLOOKUP($A274,'TD SOP+PROFORM MOD'!$A$5:$AD$750,MATCH(J$4,'TD SOP+PROFORM MOD'!$B$2:$AT$2,0)+1,0),"")</f>
        <v/>
      </c>
      <c r="K274" s="26" t="str">
        <f t="shared" si="71"/>
        <v/>
      </c>
      <c r="L274" s="25" t="str">
        <f>IFERROR(VLOOKUP($A274,'TD SOP+PROFORM MOD'!$A$5:$AD$750,MATCH(L$4,'TD SOP+PROFORM MOD'!$B$2:$AT$2,0)+1,0),"")</f>
        <v/>
      </c>
      <c r="M274" s="25" t="str">
        <f>IFERROR(VLOOKUP($A274,'TD SOP+PROFORM MOD'!$A$5:$AD$750,MATCH(M$4,'TD SOP+PROFORM MOD'!$B$2:$AT$2,0)+1,0),"")</f>
        <v/>
      </c>
      <c r="N274" s="26" t="str">
        <f t="shared" si="72"/>
        <v/>
      </c>
      <c r="O274" s="25">
        <f>IFERROR(VLOOKUP($A274,'TD SOP+PROFORM MOD'!$A$5:$AD$750,MATCH(O$4,'TD SOP+PROFORM MOD'!$B$2:$AD$2,0)+1,0),0)+IFERROR(VLOOKUP($A274,'TD SOP+PROFORM MOD'!$A$5:$AD$750,MATCH(O$2,'TD SOP+PROFORM MOD'!$B$2:$AD$2,0)+1,0),0)</f>
        <v>0</v>
      </c>
      <c r="P274" s="25">
        <f>IFERROR(VLOOKUP($A274,'TD SOP+PROFORM MOD'!$A$5:$AD$750,MATCH(P$4,'TD SOP+PROFORM MOD'!$B$2:$AD$2,0)+1,0),0)+IFERROR(VLOOKUP($A274,'TD SOP+PROFORM MOD'!$A$5:$AD$750,MATCH(P$2,'TD SOP+PROFORM MOD'!$B$2:$AD$2,0)+1,0),0)</f>
        <v>0</v>
      </c>
      <c r="Q274" s="26" t="str">
        <f t="shared" si="73"/>
        <v/>
      </c>
      <c r="R274" s="25">
        <f>IFERROR(VLOOKUP($A274,'TD SOP+PROFORM MOD'!$A$5:$AD$750,MATCH(R$4,'TD SOP+PROFORM MOD'!$B$2:$AD$2,0)+1,0),0)+IFERROR(VLOOKUP($A274,'TD SOP+PROFORM MOD'!$A$5:$AD$750,MATCH(R$2,'TD SOP+PROFORM MOD'!$B$2:$AD$2,0)+1,0),0)</f>
        <v>0</v>
      </c>
      <c r="S274" s="25">
        <f>IFERROR(VLOOKUP($A274,'TD SOP+PROFORM MOD'!$A$5:$AD$750,MATCH(S$4,'TD SOP+PROFORM MOD'!$B$2:$AD$2,0)+1,0),0)+IFERROR(VLOOKUP($A274,'TD SOP+PROFORM MOD'!$A$5:$AD$750,MATCH(S$2,'TD SOP+PROFORM MOD'!$B$2:$AD$2,0)+1,0),0)</f>
        <v>0</v>
      </c>
      <c r="T274" s="26" t="str">
        <f t="shared" si="74"/>
        <v/>
      </c>
      <c r="U274" s="25">
        <f>IFERROR(VLOOKUP($A274,'TD SOP+PROFORM MOD'!$A$5:$AD$750,MATCH(U$4,'TD SOP+PROFORM MOD'!$B$2:$AD$2,0)+1,0),0)+IFERROR(VLOOKUP($A274,'TD SOP+PROFORM MOD'!$A$5:$AD$750,MATCH(U$2,'TD SOP+PROFORM MOD'!$B$2:$AD$2,0)+1,0),0)</f>
        <v>0</v>
      </c>
      <c r="V274" s="25">
        <f>IFERROR(VLOOKUP($A274,'TD SOP+PROFORM MOD'!$A$5:$AD$750,MATCH(V$4,'TD SOP+PROFORM MOD'!$B$2:$AD$2,0)+1,0),0)+IFERROR(VLOOKUP($A274,'TD SOP+PROFORM MOD'!$A$5:$AD$750,MATCH(V$2,'TD SOP+PROFORM MOD'!$B$2:$AD$2,0)+1,0),0)</f>
        <v>0</v>
      </c>
      <c r="W274" s="26" t="str">
        <f t="shared" si="75"/>
        <v/>
      </c>
      <c r="X274" s="25">
        <f>IFERROR(VLOOKUP($A274,'TD SOP+PROFORM MOD'!$A$5:$AD$750,MATCH(X$4,'TD SOP+PROFORM MOD'!$B$2:$AD$2,0)+1,0),0)+IFERROR(VLOOKUP($A274,'TD SOP+PROFORM MOD'!$A$5:$AD$750,MATCH(X$2,'TD SOP+PROFORM MOD'!$B$2:$AD$2,0)+1,0),0)</f>
        <v>0</v>
      </c>
      <c r="Y274" s="25">
        <f>IFERROR(VLOOKUP($A274,'TD SOP+PROFORM MOD'!$A$5:$AD$750,MATCH(Y$4,'TD SOP+PROFORM MOD'!$B$2:$AD$2,0)+1,0),0)+IFERROR(VLOOKUP($A274,'TD SOP+PROFORM MOD'!$A$5:$AD$750,MATCH(Y$2,'TD SOP+PROFORM MOD'!$B$2:$AD$2,0)+1,0),0)</f>
        <v>0</v>
      </c>
      <c r="Z274" s="26" t="str">
        <f t="shared" si="76"/>
        <v/>
      </c>
      <c r="AA274" s="25">
        <f>IFERROR(VLOOKUP($A274,'TD SOP+PROFORM MOD'!$A$5:$AD$750,MATCH(AA$4,'TD SOP+PROFORM MOD'!$B$2:$AD$2,0)+1,0),0)+IFERROR(VLOOKUP($A274,'TD SOP+PROFORM MOD'!$A$5:$AD$750,MATCH(AA$2,'TD SOP+PROFORM MOD'!$B$2:$AD$2,0)+1,0),0)</f>
        <v>0</v>
      </c>
      <c r="AB274" s="25">
        <f>IFERROR(VLOOKUP($A274,'TD SOP+PROFORM MOD'!$A$5:$AD$750,MATCH(AB$4,'TD SOP+PROFORM MOD'!$B$2:$AD$2,0)+1,0),0)+IFERROR(VLOOKUP($A274,'TD SOP+PROFORM MOD'!$A$5:$AD$750,MATCH(AB$2,'TD SOP+PROFORM MOD'!$B$2:$AD$2,0)+1,0),0)</f>
        <v>0</v>
      </c>
      <c r="AC274" s="26" t="str">
        <f t="shared" si="77"/>
        <v/>
      </c>
      <c r="AD274" s="25">
        <f>IFERROR(VLOOKUP($A274,'TD SOP+PROFORM MOD'!$A$5:$AD$750,MATCH(AD$4,'TD SOP+PROFORM MOD'!$B$2:$AD$2,0)+1,0),0)+IFERROR(VLOOKUP($A274,'TD SOP+PROFORM MOD'!$A$5:$AD$750,MATCH(AD$2,'TD SOP+PROFORM MOD'!$B$2:$AD$2,0)+1,0),0)</f>
        <v>0</v>
      </c>
      <c r="AE274" s="25">
        <f>IFERROR(VLOOKUP($A274,'TD SOP+PROFORM MOD'!$A$5:$AD$750,MATCH(AE$4,'TD SOP+PROFORM MOD'!$B$2:$AD$2,0)+1,0),0)+IFERROR(VLOOKUP($A274,'TD SOP+PROFORM MOD'!$A$5:$AD$750,MATCH(AE$2,'TD SOP+PROFORM MOD'!$B$2:$AD$2,0)+1,0),0)</f>
        <v>0</v>
      </c>
      <c r="AF274" s="26" t="str">
        <f t="shared" si="78"/>
        <v/>
      </c>
      <c r="AG274" s="25">
        <f>IFERROR(VLOOKUP($A274,'TD SOP+PROFORM MOD'!$A$5:$AD$750,MATCH(AG$4,'TD SOP+PROFORM MOD'!$B$2:$AD$2,0)+1,0),0)+IFERROR(VLOOKUP($A274,'TD SOP+PROFORM MOD'!$A$5:$AD$750,MATCH(AG$2,'TD SOP+PROFORM MOD'!$B$2:$AD$2,0)+1,0),0)</f>
        <v>0</v>
      </c>
      <c r="AH274" s="25">
        <f>IFERROR(VLOOKUP($A274,'TD SOP+PROFORM MOD'!$A$5:$AD$750,MATCH(AH$4,'TD SOP+PROFORM MOD'!$B$2:$AD$2,0)+1,0),0)+IFERROR(VLOOKUP($A274,'TD SOP+PROFORM MOD'!$A$5:$AD$750,MATCH(AH$2,'TD SOP+PROFORM MOD'!$B$2:$AD$2,0)+1,0),0)</f>
        <v>0</v>
      </c>
      <c r="AI274" s="26" t="str">
        <f t="shared" si="79"/>
        <v/>
      </c>
      <c r="AJ274" s="25">
        <f>IFERROR(VLOOKUP($A274,'TD SOP+PROFORM MOD'!$A$5:$AD$750,MATCH(AJ$4,'TD SOP+PROFORM MOD'!$B$2:$AD$2,0)+1,0),0)+IFERROR(VLOOKUP($A274,'TD SOP+PROFORM MOD'!$A$5:$AD$750,MATCH(AJ$2,'TD SOP+PROFORM MOD'!$B$2:$AD$2,0)+1,0),0)</f>
        <v>0</v>
      </c>
      <c r="AK274" s="25">
        <f>IFERROR(VLOOKUP($A274,'TD SOP+PROFORM MOD'!$A$5:$AD$750,MATCH(AK$4,'TD SOP+PROFORM MOD'!$B$2:$AD$2,0)+1,0),0)+IFERROR(VLOOKUP($A274,'TD SOP+PROFORM MOD'!$A$5:$AD$750,MATCH(AK$2,'TD SOP+PROFORM MOD'!$B$2:$AD$2,0)+1,0),0)</f>
        <v>0</v>
      </c>
      <c r="AL274" s="26" t="str">
        <f t="shared" si="80"/>
        <v/>
      </c>
      <c r="AM274" s="25">
        <f t="shared" si="82"/>
        <v>0</v>
      </c>
      <c r="AN274" s="25">
        <f t="shared" si="82"/>
        <v>0</v>
      </c>
      <c r="AO274" s="26" t="str">
        <f t="shared" si="81"/>
        <v/>
      </c>
      <c r="AR274" s="25">
        <f>SUMIF('B&amp;S YTD LFY'!B:B,"="&amp;A274,'B&amp;S YTD LFY'!C:C)</f>
        <v>0</v>
      </c>
      <c r="AS274" s="25">
        <f t="shared" si="83"/>
        <v>0</v>
      </c>
      <c r="AT274" s="25"/>
    </row>
    <row r="275" spans="1:46" x14ac:dyDescent="0.35">
      <c r="A275" s="24">
        <f>IF(AND('TD SOP+PROFORM MOD'!A272&lt;&gt;"",'TD SOP+PROFORM MOD'!A272&lt;&gt;"TOTAL"),'TD SOP+PROFORM MOD'!A272,0)</f>
        <v>0</v>
      </c>
      <c r="C275" s="25" t="str">
        <f>IFERROR(VLOOKUP($A275,'TD SOP+PROFORM MOD'!$A$5:$AD$750,MATCH(C$4,'TD SOP+PROFORM MOD'!$B$2:$AT$2,0)+1,0),"")</f>
        <v/>
      </c>
      <c r="D275" s="25" t="str">
        <f>IFERROR(VLOOKUP($A275,'TD SOP+PROFORM MOD'!$A$5:$AD$750,MATCH(D$4,'TD SOP+PROFORM MOD'!$B$2:$AT$2,0)+1,0),"")</f>
        <v/>
      </c>
      <c r="E275" s="26" t="str">
        <f t="shared" si="69"/>
        <v/>
      </c>
      <c r="F275" s="25" t="str">
        <f>IFERROR(VLOOKUP($A275,'TD SOP+PROFORM MOD'!$A$5:$AD$750,MATCH(F$4,'TD SOP+PROFORM MOD'!$B$2:$AT$2,0)+1,0),"")</f>
        <v/>
      </c>
      <c r="G275" s="25" t="str">
        <f>IFERROR(VLOOKUP($A275,'TD SOP+PROFORM MOD'!$A$5:$AD$750,MATCH(G$4,'TD SOP+PROFORM MOD'!$B$2:$AT$2,0)+1,0),"")</f>
        <v/>
      </c>
      <c r="H275" s="26" t="str">
        <f t="shared" si="70"/>
        <v/>
      </c>
      <c r="I275" s="25" t="str">
        <f>IFERROR(VLOOKUP($A275,'TD SOP+PROFORM MOD'!$A$5:$AD$750,MATCH(I$4,'TD SOP+PROFORM MOD'!$B$2:$AT$2,0)+1,0),"")</f>
        <v/>
      </c>
      <c r="J275" s="25" t="str">
        <f>IFERROR(VLOOKUP($A275,'TD SOP+PROFORM MOD'!$A$5:$AD$750,MATCH(J$4,'TD SOP+PROFORM MOD'!$B$2:$AT$2,0)+1,0),"")</f>
        <v/>
      </c>
      <c r="K275" s="26" t="str">
        <f t="shared" si="71"/>
        <v/>
      </c>
      <c r="L275" s="25" t="str">
        <f>IFERROR(VLOOKUP($A275,'TD SOP+PROFORM MOD'!$A$5:$AD$750,MATCH(L$4,'TD SOP+PROFORM MOD'!$B$2:$AT$2,0)+1,0),"")</f>
        <v/>
      </c>
      <c r="M275" s="25" t="str">
        <f>IFERROR(VLOOKUP($A275,'TD SOP+PROFORM MOD'!$A$5:$AD$750,MATCH(M$4,'TD SOP+PROFORM MOD'!$B$2:$AT$2,0)+1,0),"")</f>
        <v/>
      </c>
      <c r="N275" s="26" t="str">
        <f t="shared" si="72"/>
        <v/>
      </c>
      <c r="O275" s="25">
        <f>IFERROR(VLOOKUP($A275,'TD SOP+PROFORM MOD'!$A$5:$AD$750,MATCH(O$4,'TD SOP+PROFORM MOD'!$B$2:$AD$2,0)+1,0),0)+IFERROR(VLOOKUP($A275,'TD SOP+PROFORM MOD'!$A$5:$AD$750,MATCH(O$2,'TD SOP+PROFORM MOD'!$B$2:$AD$2,0)+1,0),0)</f>
        <v>0</v>
      </c>
      <c r="P275" s="25">
        <f>IFERROR(VLOOKUP($A275,'TD SOP+PROFORM MOD'!$A$5:$AD$750,MATCH(P$4,'TD SOP+PROFORM MOD'!$B$2:$AD$2,0)+1,0),0)+IFERROR(VLOOKUP($A275,'TD SOP+PROFORM MOD'!$A$5:$AD$750,MATCH(P$2,'TD SOP+PROFORM MOD'!$B$2:$AD$2,0)+1,0),0)</f>
        <v>0</v>
      </c>
      <c r="Q275" s="26" t="str">
        <f t="shared" si="73"/>
        <v/>
      </c>
      <c r="R275" s="25">
        <f>IFERROR(VLOOKUP($A275,'TD SOP+PROFORM MOD'!$A$5:$AD$750,MATCH(R$4,'TD SOP+PROFORM MOD'!$B$2:$AD$2,0)+1,0),0)+IFERROR(VLOOKUP($A275,'TD SOP+PROFORM MOD'!$A$5:$AD$750,MATCH(R$2,'TD SOP+PROFORM MOD'!$B$2:$AD$2,0)+1,0),0)</f>
        <v>0</v>
      </c>
      <c r="S275" s="25">
        <f>IFERROR(VLOOKUP($A275,'TD SOP+PROFORM MOD'!$A$5:$AD$750,MATCH(S$4,'TD SOP+PROFORM MOD'!$B$2:$AD$2,0)+1,0),0)+IFERROR(VLOOKUP($A275,'TD SOP+PROFORM MOD'!$A$5:$AD$750,MATCH(S$2,'TD SOP+PROFORM MOD'!$B$2:$AD$2,0)+1,0),0)</f>
        <v>0</v>
      </c>
      <c r="T275" s="26" t="str">
        <f t="shared" si="74"/>
        <v/>
      </c>
      <c r="U275" s="25">
        <f>IFERROR(VLOOKUP($A275,'TD SOP+PROFORM MOD'!$A$5:$AD$750,MATCH(U$4,'TD SOP+PROFORM MOD'!$B$2:$AD$2,0)+1,0),0)+IFERROR(VLOOKUP($A275,'TD SOP+PROFORM MOD'!$A$5:$AD$750,MATCH(U$2,'TD SOP+PROFORM MOD'!$B$2:$AD$2,0)+1,0),0)</f>
        <v>0</v>
      </c>
      <c r="V275" s="25">
        <f>IFERROR(VLOOKUP($A275,'TD SOP+PROFORM MOD'!$A$5:$AD$750,MATCH(V$4,'TD SOP+PROFORM MOD'!$B$2:$AD$2,0)+1,0),0)+IFERROR(VLOOKUP($A275,'TD SOP+PROFORM MOD'!$A$5:$AD$750,MATCH(V$2,'TD SOP+PROFORM MOD'!$B$2:$AD$2,0)+1,0),0)</f>
        <v>0</v>
      </c>
      <c r="W275" s="26" t="str">
        <f t="shared" si="75"/>
        <v/>
      </c>
      <c r="X275" s="25">
        <f>IFERROR(VLOOKUP($A275,'TD SOP+PROFORM MOD'!$A$5:$AD$750,MATCH(X$4,'TD SOP+PROFORM MOD'!$B$2:$AD$2,0)+1,0),0)+IFERROR(VLOOKUP($A275,'TD SOP+PROFORM MOD'!$A$5:$AD$750,MATCH(X$2,'TD SOP+PROFORM MOD'!$B$2:$AD$2,0)+1,0),0)</f>
        <v>0</v>
      </c>
      <c r="Y275" s="25">
        <f>IFERROR(VLOOKUP($A275,'TD SOP+PROFORM MOD'!$A$5:$AD$750,MATCH(Y$4,'TD SOP+PROFORM MOD'!$B$2:$AD$2,0)+1,0),0)+IFERROR(VLOOKUP($A275,'TD SOP+PROFORM MOD'!$A$5:$AD$750,MATCH(Y$2,'TD SOP+PROFORM MOD'!$B$2:$AD$2,0)+1,0),0)</f>
        <v>0</v>
      </c>
      <c r="Z275" s="26" t="str">
        <f t="shared" si="76"/>
        <v/>
      </c>
      <c r="AA275" s="25">
        <f>IFERROR(VLOOKUP($A275,'TD SOP+PROFORM MOD'!$A$5:$AD$750,MATCH(AA$4,'TD SOP+PROFORM MOD'!$B$2:$AD$2,0)+1,0),0)+IFERROR(VLOOKUP($A275,'TD SOP+PROFORM MOD'!$A$5:$AD$750,MATCH(AA$2,'TD SOP+PROFORM MOD'!$B$2:$AD$2,0)+1,0),0)</f>
        <v>0</v>
      </c>
      <c r="AB275" s="25">
        <f>IFERROR(VLOOKUP($A275,'TD SOP+PROFORM MOD'!$A$5:$AD$750,MATCH(AB$4,'TD SOP+PROFORM MOD'!$B$2:$AD$2,0)+1,0),0)+IFERROR(VLOOKUP($A275,'TD SOP+PROFORM MOD'!$A$5:$AD$750,MATCH(AB$2,'TD SOP+PROFORM MOD'!$B$2:$AD$2,0)+1,0),0)</f>
        <v>0</v>
      </c>
      <c r="AC275" s="26" t="str">
        <f t="shared" si="77"/>
        <v/>
      </c>
      <c r="AD275" s="25">
        <f>IFERROR(VLOOKUP($A275,'TD SOP+PROFORM MOD'!$A$5:$AD$750,MATCH(AD$4,'TD SOP+PROFORM MOD'!$B$2:$AD$2,0)+1,0),0)+IFERROR(VLOOKUP($A275,'TD SOP+PROFORM MOD'!$A$5:$AD$750,MATCH(AD$2,'TD SOP+PROFORM MOD'!$B$2:$AD$2,0)+1,0),0)</f>
        <v>0</v>
      </c>
      <c r="AE275" s="25">
        <f>IFERROR(VLOOKUP($A275,'TD SOP+PROFORM MOD'!$A$5:$AD$750,MATCH(AE$4,'TD SOP+PROFORM MOD'!$B$2:$AD$2,0)+1,0),0)+IFERROR(VLOOKUP($A275,'TD SOP+PROFORM MOD'!$A$5:$AD$750,MATCH(AE$2,'TD SOP+PROFORM MOD'!$B$2:$AD$2,0)+1,0),0)</f>
        <v>0</v>
      </c>
      <c r="AF275" s="26" t="str">
        <f t="shared" si="78"/>
        <v/>
      </c>
      <c r="AG275" s="25">
        <f>IFERROR(VLOOKUP($A275,'TD SOP+PROFORM MOD'!$A$5:$AD$750,MATCH(AG$4,'TD SOP+PROFORM MOD'!$B$2:$AD$2,0)+1,0),0)+IFERROR(VLOOKUP($A275,'TD SOP+PROFORM MOD'!$A$5:$AD$750,MATCH(AG$2,'TD SOP+PROFORM MOD'!$B$2:$AD$2,0)+1,0),0)</f>
        <v>0</v>
      </c>
      <c r="AH275" s="25">
        <f>IFERROR(VLOOKUP($A275,'TD SOP+PROFORM MOD'!$A$5:$AD$750,MATCH(AH$4,'TD SOP+PROFORM MOD'!$B$2:$AD$2,0)+1,0),0)+IFERROR(VLOOKUP($A275,'TD SOP+PROFORM MOD'!$A$5:$AD$750,MATCH(AH$2,'TD SOP+PROFORM MOD'!$B$2:$AD$2,0)+1,0),0)</f>
        <v>0</v>
      </c>
      <c r="AI275" s="26" t="str">
        <f t="shared" si="79"/>
        <v/>
      </c>
      <c r="AJ275" s="25">
        <f>IFERROR(VLOOKUP($A275,'TD SOP+PROFORM MOD'!$A$5:$AD$750,MATCH(AJ$4,'TD SOP+PROFORM MOD'!$B$2:$AD$2,0)+1,0),0)+IFERROR(VLOOKUP($A275,'TD SOP+PROFORM MOD'!$A$5:$AD$750,MATCH(AJ$2,'TD SOP+PROFORM MOD'!$B$2:$AD$2,0)+1,0),0)</f>
        <v>0</v>
      </c>
      <c r="AK275" s="25">
        <f>IFERROR(VLOOKUP($A275,'TD SOP+PROFORM MOD'!$A$5:$AD$750,MATCH(AK$4,'TD SOP+PROFORM MOD'!$B$2:$AD$2,0)+1,0),0)+IFERROR(VLOOKUP($A275,'TD SOP+PROFORM MOD'!$A$5:$AD$750,MATCH(AK$2,'TD SOP+PROFORM MOD'!$B$2:$AD$2,0)+1,0),0)</f>
        <v>0</v>
      </c>
      <c r="AL275" s="26" t="str">
        <f t="shared" si="80"/>
        <v/>
      </c>
      <c r="AM275" s="25">
        <f t="shared" si="82"/>
        <v>0</v>
      </c>
      <c r="AN275" s="25">
        <f t="shared" si="82"/>
        <v>0</v>
      </c>
      <c r="AO275" s="26" t="str">
        <f t="shared" si="81"/>
        <v/>
      </c>
      <c r="AR275" s="25">
        <f>SUMIF('B&amp;S YTD LFY'!B:B,"="&amp;A275,'B&amp;S YTD LFY'!C:C)</f>
        <v>0</v>
      </c>
      <c r="AS275" s="25">
        <f t="shared" si="83"/>
        <v>0</v>
      </c>
      <c r="AT275" s="25"/>
    </row>
    <row r="276" spans="1:46" x14ac:dyDescent="0.35">
      <c r="A276" s="24">
        <f>IF(AND('TD SOP+PROFORM MOD'!A273&lt;&gt;"",'TD SOP+PROFORM MOD'!A273&lt;&gt;"TOTAL"),'TD SOP+PROFORM MOD'!A273,0)</f>
        <v>0</v>
      </c>
      <c r="C276" s="25" t="str">
        <f>IFERROR(VLOOKUP($A276,'TD SOP+PROFORM MOD'!$A$5:$AD$750,MATCH(C$4,'TD SOP+PROFORM MOD'!$B$2:$AT$2,0)+1,0),"")</f>
        <v/>
      </c>
      <c r="D276" s="25" t="str">
        <f>IFERROR(VLOOKUP($A276,'TD SOP+PROFORM MOD'!$A$5:$AD$750,MATCH(D$4,'TD SOP+PROFORM MOD'!$B$2:$AT$2,0)+1,0),"")</f>
        <v/>
      </c>
      <c r="E276" s="26" t="str">
        <f t="shared" si="69"/>
        <v/>
      </c>
      <c r="F276" s="25" t="str">
        <f>IFERROR(VLOOKUP($A276,'TD SOP+PROFORM MOD'!$A$5:$AD$750,MATCH(F$4,'TD SOP+PROFORM MOD'!$B$2:$AT$2,0)+1,0),"")</f>
        <v/>
      </c>
      <c r="G276" s="25" t="str">
        <f>IFERROR(VLOOKUP($A276,'TD SOP+PROFORM MOD'!$A$5:$AD$750,MATCH(G$4,'TD SOP+PROFORM MOD'!$B$2:$AT$2,0)+1,0),"")</f>
        <v/>
      </c>
      <c r="H276" s="26" t="str">
        <f t="shared" si="70"/>
        <v/>
      </c>
      <c r="I276" s="25" t="str">
        <f>IFERROR(VLOOKUP($A276,'TD SOP+PROFORM MOD'!$A$5:$AD$750,MATCH(I$4,'TD SOP+PROFORM MOD'!$B$2:$AT$2,0)+1,0),"")</f>
        <v/>
      </c>
      <c r="J276" s="25" t="str">
        <f>IFERROR(VLOOKUP($A276,'TD SOP+PROFORM MOD'!$A$5:$AD$750,MATCH(J$4,'TD SOP+PROFORM MOD'!$B$2:$AT$2,0)+1,0),"")</f>
        <v/>
      </c>
      <c r="K276" s="26" t="str">
        <f t="shared" si="71"/>
        <v/>
      </c>
      <c r="L276" s="25" t="str">
        <f>IFERROR(VLOOKUP($A276,'TD SOP+PROFORM MOD'!$A$5:$AD$750,MATCH(L$4,'TD SOP+PROFORM MOD'!$B$2:$AT$2,0)+1,0),"")</f>
        <v/>
      </c>
      <c r="M276" s="25" t="str">
        <f>IFERROR(VLOOKUP($A276,'TD SOP+PROFORM MOD'!$A$5:$AD$750,MATCH(M$4,'TD SOP+PROFORM MOD'!$B$2:$AT$2,0)+1,0),"")</f>
        <v/>
      </c>
      <c r="N276" s="26" t="str">
        <f t="shared" si="72"/>
        <v/>
      </c>
      <c r="O276" s="25">
        <f>IFERROR(VLOOKUP($A276,'TD SOP+PROFORM MOD'!$A$5:$AD$750,MATCH(O$4,'TD SOP+PROFORM MOD'!$B$2:$AD$2,0)+1,0),0)+IFERROR(VLOOKUP($A276,'TD SOP+PROFORM MOD'!$A$5:$AD$750,MATCH(O$2,'TD SOP+PROFORM MOD'!$B$2:$AD$2,0)+1,0),0)</f>
        <v>0</v>
      </c>
      <c r="P276" s="25">
        <f>IFERROR(VLOOKUP($A276,'TD SOP+PROFORM MOD'!$A$5:$AD$750,MATCH(P$4,'TD SOP+PROFORM MOD'!$B$2:$AD$2,0)+1,0),0)+IFERROR(VLOOKUP($A276,'TD SOP+PROFORM MOD'!$A$5:$AD$750,MATCH(P$2,'TD SOP+PROFORM MOD'!$B$2:$AD$2,0)+1,0),0)</f>
        <v>0</v>
      </c>
      <c r="Q276" s="26" t="str">
        <f t="shared" si="73"/>
        <v/>
      </c>
      <c r="R276" s="25">
        <f>IFERROR(VLOOKUP($A276,'TD SOP+PROFORM MOD'!$A$5:$AD$750,MATCH(R$4,'TD SOP+PROFORM MOD'!$B$2:$AD$2,0)+1,0),0)+IFERROR(VLOOKUP($A276,'TD SOP+PROFORM MOD'!$A$5:$AD$750,MATCH(R$2,'TD SOP+PROFORM MOD'!$B$2:$AD$2,0)+1,0),0)</f>
        <v>0</v>
      </c>
      <c r="S276" s="25">
        <f>IFERROR(VLOOKUP($A276,'TD SOP+PROFORM MOD'!$A$5:$AD$750,MATCH(S$4,'TD SOP+PROFORM MOD'!$B$2:$AD$2,0)+1,0),0)+IFERROR(VLOOKUP($A276,'TD SOP+PROFORM MOD'!$A$5:$AD$750,MATCH(S$2,'TD SOP+PROFORM MOD'!$B$2:$AD$2,0)+1,0),0)</f>
        <v>0</v>
      </c>
      <c r="T276" s="26" t="str">
        <f t="shared" si="74"/>
        <v/>
      </c>
      <c r="U276" s="25">
        <f>IFERROR(VLOOKUP($A276,'TD SOP+PROFORM MOD'!$A$5:$AD$750,MATCH(U$4,'TD SOP+PROFORM MOD'!$B$2:$AD$2,0)+1,0),0)+IFERROR(VLOOKUP($A276,'TD SOP+PROFORM MOD'!$A$5:$AD$750,MATCH(U$2,'TD SOP+PROFORM MOD'!$B$2:$AD$2,0)+1,0),0)</f>
        <v>0</v>
      </c>
      <c r="V276" s="25">
        <f>IFERROR(VLOOKUP($A276,'TD SOP+PROFORM MOD'!$A$5:$AD$750,MATCH(V$4,'TD SOP+PROFORM MOD'!$B$2:$AD$2,0)+1,0),0)+IFERROR(VLOOKUP($A276,'TD SOP+PROFORM MOD'!$A$5:$AD$750,MATCH(V$2,'TD SOP+PROFORM MOD'!$B$2:$AD$2,0)+1,0),0)</f>
        <v>0</v>
      </c>
      <c r="W276" s="26" t="str">
        <f t="shared" si="75"/>
        <v/>
      </c>
      <c r="X276" s="25">
        <f>IFERROR(VLOOKUP($A276,'TD SOP+PROFORM MOD'!$A$5:$AD$750,MATCH(X$4,'TD SOP+PROFORM MOD'!$B$2:$AD$2,0)+1,0),0)+IFERROR(VLOOKUP($A276,'TD SOP+PROFORM MOD'!$A$5:$AD$750,MATCH(X$2,'TD SOP+PROFORM MOD'!$B$2:$AD$2,0)+1,0),0)</f>
        <v>0</v>
      </c>
      <c r="Y276" s="25">
        <f>IFERROR(VLOOKUP($A276,'TD SOP+PROFORM MOD'!$A$5:$AD$750,MATCH(Y$4,'TD SOP+PROFORM MOD'!$B$2:$AD$2,0)+1,0),0)+IFERROR(VLOOKUP($A276,'TD SOP+PROFORM MOD'!$A$5:$AD$750,MATCH(Y$2,'TD SOP+PROFORM MOD'!$B$2:$AD$2,0)+1,0),0)</f>
        <v>0</v>
      </c>
      <c r="Z276" s="26" t="str">
        <f t="shared" si="76"/>
        <v/>
      </c>
      <c r="AA276" s="25">
        <f>IFERROR(VLOOKUP($A276,'TD SOP+PROFORM MOD'!$A$5:$AD$750,MATCH(AA$4,'TD SOP+PROFORM MOD'!$B$2:$AD$2,0)+1,0),0)+IFERROR(VLOOKUP($A276,'TD SOP+PROFORM MOD'!$A$5:$AD$750,MATCH(AA$2,'TD SOP+PROFORM MOD'!$B$2:$AD$2,0)+1,0),0)</f>
        <v>0</v>
      </c>
      <c r="AB276" s="25">
        <f>IFERROR(VLOOKUP($A276,'TD SOP+PROFORM MOD'!$A$5:$AD$750,MATCH(AB$4,'TD SOP+PROFORM MOD'!$B$2:$AD$2,0)+1,0),0)+IFERROR(VLOOKUP($A276,'TD SOP+PROFORM MOD'!$A$5:$AD$750,MATCH(AB$2,'TD SOP+PROFORM MOD'!$B$2:$AD$2,0)+1,0),0)</f>
        <v>0</v>
      </c>
      <c r="AC276" s="26" t="str">
        <f t="shared" si="77"/>
        <v/>
      </c>
      <c r="AD276" s="25">
        <f>IFERROR(VLOOKUP($A276,'TD SOP+PROFORM MOD'!$A$5:$AD$750,MATCH(AD$4,'TD SOP+PROFORM MOD'!$B$2:$AD$2,0)+1,0),0)+IFERROR(VLOOKUP($A276,'TD SOP+PROFORM MOD'!$A$5:$AD$750,MATCH(AD$2,'TD SOP+PROFORM MOD'!$B$2:$AD$2,0)+1,0),0)</f>
        <v>0</v>
      </c>
      <c r="AE276" s="25">
        <f>IFERROR(VLOOKUP($A276,'TD SOP+PROFORM MOD'!$A$5:$AD$750,MATCH(AE$4,'TD SOP+PROFORM MOD'!$B$2:$AD$2,0)+1,0),0)+IFERROR(VLOOKUP($A276,'TD SOP+PROFORM MOD'!$A$5:$AD$750,MATCH(AE$2,'TD SOP+PROFORM MOD'!$B$2:$AD$2,0)+1,0),0)</f>
        <v>0</v>
      </c>
      <c r="AF276" s="26" t="str">
        <f t="shared" si="78"/>
        <v/>
      </c>
      <c r="AG276" s="25">
        <f>IFERROR(VLOOKUP($A276,'TD SOP+PROFORM MOD'!$A$5:$AD$750,MATCH(AG$4,'TD SOP+PROFORM MOD'!$B$2:$AD$2,0)+1,0),0)+IFERROR(VLOOKUP($A276,'TD SOP+PROFORM MOD'!$A$5:$AD$750,MATCH(AG$2,'TD SOP+PROFORM MOD'!$B$2:$AD$2,0)+1,0),0)</f>
        <v>0</v>
      </c>
      <c r="AH276" s="25">
        <f>IFERROR(VLOOKUP($A276,'TD SOP+PROFORM MOD'!$A$5:$AD$750,MATCH(AH$4,'TD SOP+PROFORM MOD'!$B$2:$AD$2,0)+1,0),0)+IFERROR(VLOOKUP($A276,'TD SOP+PROFORM MOD'!$A$5:$AD$750,MATCH(AH$2,'TD SOP+PROFORM MOD'!$B$2:$AD$2,0)+1,0),0)</f>
        <v>0</v>
      </c>
      <c r="AI276" s="26" t="str">
        <f t="shared" si="79"/>
        <v/>
      </c>
      <c r="AJ276" s="25">
        <f>IFERROR(VLOOKUP($A276,'TD SOP+PROFORM MOD'!$A$5:$AD$750,MATCH(AJ$4,'TD SOP+PROFORM MOD'!$B$2:$AD$2,0)+1,0),0)+IFERROR(VLOOKUP($A276,'TD SOP+PROFORM MOD'!$A$5:$AD$750,MATCH(AJ$2,'TD SOP+PROFORM MOD'!$B$2:$AD$2,0)+1,0),0)</f>
        <v>0</v>
      </c>
      <c r="AK276" s="25">
        <f>IFERROR(VLOOKUP($A276,'TD SOP+PROFORM MOD'!$A$5:$AD$750,MATCH(AK$4,'TD SOP+PROFORM MOD'!$B$2:$AD$2,0)+1,0),0)+IFERROR(VLOOKUP($A276,'TD SOP+PROFORM MOD'!$A$5:$AD$750,MATCH(AK$2,'TD SOP+PROFORM MOD'!$B$2:$AD$2,0)+1,0),0)</f>
        <v>0</v>
      </c>
      <c r="AL276" s="26" t="str">
        <f t="shared" si="80"/>
        <v/>
      </c>
      <c r="AM276" s="25">
        <f t="shared" si="82"/>
        <v>0</v>
      </c>
      <c r="AN276" s="25">
        <f t="shared" si="82"/>
        <v>0</v>
      </c>
      <c r="AO276" s="26" t="str">
        <f t="shared" si="81"/>
        <v/>
      </c>
      <c r="AR276" s="25">
        <f>SUMIF('B&amp;S YTD LFY'!B:B,"="&amp;A276,'B&amp;S YTD LFY'!C:C)</f>
        <v>0</v>
      </c>
      <c r="AS276" s="25">
        <f t="shared" si="83"/>
        <v>0</v>
      </c>
      <c r="AT276" s="25"/>
    </row>
    <row r="277" spans="1:46" x14ac:dyDescent="0.35">
      <c r="A277" s="24">
        <f>IF(AND('TD SOP+PROFORM MOD'!A274&lt;&gt;"",'TD SOP+PROFORM MOD'!A274&lt;&gt;"TOTAL"),'TD SOP+PROFORM MOD'!A274,0)</f>
        <v>0</v>
      </c>
      <c r="C277" s="25" t="str">
        <f>IFERROR(VLOOKUP($A277,'TD SOP+PROFORM MOD'!$A$5:$AD$750,MATCH(C$4,'TD SOP+PROFORM MOD'!$B$2:$AT$2,0)+1,0),"")</f>
        <v/>
      </c>
      <c r="D277" s="25" t="str">
        <f>IFERROR(VLOOKUP($A277,'TD SOP+PROFORM MOD'!$A$5:$AD$750,MATCH(D$4,'TD SOP+PROFORM MOD'!$B$2:$AT$2,0)+1,0),"")</f>
        <v/>
      </c>
      <c r="E277" s="26" t="str">
        <f t="shared" si="69"/>
        <v/>
      </c>
      <c r="F277" s="25" t="str">
        <f>IFERROR(VLOOKUP($A277,'TD SOP+PROFORM MOD'!$A$5:$AD$750,MATCH(F$4,'TD SOP+PROFORM MOD'!$B$2:$AT$2,0)+1,0),"")</f>
        <v/>
      </c>
      <c r="G277" s="25" t="str">
        <f>IFERROR(VLOOKUP($A277,'TD SOP+PROFORM MOD'!$A$5:$AD$750,MATCH(G$4,'TD SOP+PROFORM MOD'!$B$2:$AT$2,0)+1,0),"")</f>
        <v/>
      </c>
      <c r="H277" s="26" t="str">
        <f t="shared" si="70"/>
        <v/>
      </c>
      <c r="I277" s="25" t="str">
        <f>IFERROR(VLOOKUP($A277,'TD SOP+PROFORM MOD'!$A$5:$AD$750,MATCH(I$4,'TD SOP+PROFORM MOD'!$B$2:$AT$2,0)+1,0),"")</f>
        <v/>
      </c>
      <c r="J277" s="25" t="str">
        <f>IFERROR(VLOOKUP($A277,'TD SOP+PROFORM MOD'!$A$5:$AD$750,MATCH(J$4,'TD SOP+PROFORM MOD'!$B$2:$AT$2,0)+1,0),"")</f>
        <v/>
      </c>
      <c r="K277" s="26" t="str">
        <f t="shared" si="71"/>
        <v/>
      </c>
      <c r="L277" s="25" t="str">
        <f>IFERROR(VLOOKUP($A277,'TD SOP+PROFORM MOD'!$A$5:$AD$750,MATCH(L$4,'TD SOP+PROFORM MOD'!$B$2:$AT$2,0)+1,0),"")</f>
        <v/>
      </c>
      <c r="M277" s="25" t="str">
        <f>IFERROR(VLOOKUP($A277,'TD SOP+PROFORM MOD'!$A$5:$AD$750,MATCH(M$4,'TD SOP+PROFORM MOD'!$B$2:$AT$2,0)+1,0),"")</f>
        <v/>
      </c>
      <c r="N277" s="26" t="str">
        <f t="shared" si="72"/>
        <v/>
      </c>
      <c r="O277" s="25">
        <f>IFERROR(VLOOKUP($A277,'TD SOP+PROFORM MOD'!$A$5:$AD$750,MATCH(O$4,'TD SOP+PROFORM MOD'!$B$2:$AD$2,0)+1,0),0)+IFERROR(VLOOKUP($A277,'TD SOP+PROFORM MOD'!$A$5:$AD$750,MATCH(O$2,'TD SOP+PROFORM MOD'!$B$2:$AD$2,0)+1,0),0)</f>
        <v>0</v>
      </c>
      <c r="P277" s="25">
        <f>IFERROR(VLOOKUP($A277,'TD SOP+PROFORM MOD'!$A$5:$AD$750,MATCH(P$4,'TD SOP+PROFORM MOD'!$B$2:$AD$2,0)+1,0),0)+IFERROR(VLOOKUP($A277,'TD SOP+PROFORM MOD'!$A$5:$AD$750,MATCH(P$2,'TD SOP+PROFORM MOD'!$B$2:$AD$2,0)+1,0),0)</f>
        <v>0</v>
      </c>
      <c r="Q277" s="26" t="str">
        <f t="shared" si="73"/>
        <v/>
      </c>
      <c r="R277" s="25">
        <f>IFERROR(VLOOKUP($A277,'TD SOP+PROFORM MOD'!$A$5:$AD$750,MATCH(R$4,'TD SOP+PROFORM MOD'!$B$2:$AD$2,0)+1,0),0)+IFERROR(VLOOKUP($A277,'TD SOP+PROFORM MOD'!$A$5:$AD$750,MATCH(R$2,'TD SOP+PROFORM MOD'!$B$2:$AD$2,0)+1,0),0)</f>
        <v>0</v>
      </c>
      <c r="S277" s="25">
        <f>IFERROR(VLOOKUP($A277,'TD SOP+PROFORM MOD'!$A$5:$AD$750,MATCH(S$4,'TD SOP+PROFORM MOD'!$B$2:$AD$2,0)+1,0),0)+IFERROR(VLOOKUP($A277,'TD SOP+PROFORM MOD'!$A$5:$AD$750,MATCH(S$2,'TD SOP+PROFORM MOD'!$B$2:$AD$2,0)+1,0),0)</f>
        <v>0</v>
      </c>
      <c r="T277" s="26" t="str">
        <f t="shared" si="74"/>
        <v/>
      </c>
      <c r="U277" s="25">
        <f>IFERROR(VLOOKUP($A277,'TD SOP+PROFORM MOD'!$A$5:$AD$750,MATCH(U$4,'TD SOP+PROFORM MOD'!$B$2:$AD$2,0)+1,0),0)+IFERROR(VLOOKUP($A277,'TD SOP+PROFORM MOD'!$A$5:$AD$750,MATCH(U$2,'TD SOP+PROFORM MOD'!$B$2:$AD$2,0)+1,0),0)</f>
        <v>0</v>
      </c>
      <c r="V277" s="25">
        <f>IFERROR(VLOOKUP($A277,'TD SOP+PROFORM MOD'!$A$5:$AD$750,MATCH(V$4,'TD SOP+PROFORM MOD'!$B$2:$AD$2,0)+1,0),0)+IFERROR(VLOOKUP($A277,'TD SOP+PROFORM MOD'!$A$5:$AD$750,MATCH(V$2,'TD SOP+PROFORM MOD'!$B$2:$AD$2,0)+1,0),0)</f>
        <v>0</v>
      </c>
      <c r="W277" s="26" t="str">
        <f t="shared" si="75"/>
        <v/>
      </c>
      <c r="X277" s="25">
        <f>IFERROR(VLOOKUP($A277,'TD SOP+PROFORM MOD'!$A$5:$AD$750,MATCH(X$4,'TD SOP+PROFORM MOD'!$B$2:$AD$2,0)+1,0),0)+IFERROR(VLOOKUP($A277,'TD SOP+PROFORM MOD'!$A$5:$AD$750,MATCH(X$2,'TD SOP+PROFORM MOD'!$B$2:$AD$2,0)+1,0),0)</f>
        <v>0</v>
      </c>
      <c r="Y277" s="25">
        <f>IFERROR(VLOOKUP($A277,'TD SOP+PROFORM MOD'!$A$5:$AD$750,MATCH(Y$4,'TD SOP+PROFORM MOD'!$B$2:$AD$2,0)+1,0),0)+IFERROR(VLOOKUP($A277,'TD SOP+PROFORM MOD'!$A$5:$AD$750,MATCH(Y$2,'TD SOP+PROFORM MOD'!$B$2:$AD$2,0)+1,0),0)</f>
        <v>0</v>
      </c>
      <c r="Z277" s="26" t="str">
        <f t="shared" si="76"/>
        <v/>
      </c>
      <c r="AA277" s="25">
        <f>IFERROR(VLOOKUP($A277,'TD SOP+PROFORM MOD'!$A$5:$AD$750,MATCH(AA$4,'TD SOP+PROFORM MOD'!$B$2:$AD$2,0)+1,0),0)+IFERROR(VLOOKUP($A277,'TD SOP+PROFORM MOD'!$A$5:$AD$750,MATCH(AA$2,'TD SOP+PROFORM MOD'!$B$2:$AD$2,0)+1,0),0)</f>
        <v>0</v>
      </c>
      <c r="AB277" s="25">
        <f>IFERROR(VLOOKUP($A277,'TD SOP+PROFORM MOD'!$A$5:$AD$750,MATCH(AB$4,'TD SOP+PROFORM MOD'!$B$2:$AD$2,0)+1,0),0)+IFERROR(VLOOKUP($A277,'TD SOP+PROFORM MOD'!$A$5:$AD$750,MATCH(AB$2,'TD SOP+PROFORM MOD'!$B$2:$AD$2,0)+1,0),0)</f>
        <v>0</v>
      </c>
      <c r="AC277" s="26" t="str">
        <f t="shared" si="77"/>
        <v/>
      </c>
      <c r="AD277" s="25">
        <f>IFERROR(VLOOKUP($A277,'TD SOP+PROFORM MOD'!$A$5:$AD$750,MATCH(AD$4,'TD SOP+PROFORM MOD'!$B$2:$AD$2,0)+1,0),0)+IFERROR(VLOOKUP($A277,'TD SOP+PROFORM MOD'!$A$5:$AD$750,MATCH(AD$2,'TD SOP+PROFORM MOD'!$B$2:$AD$2,0)+1,0),0)</f>
        <v>0</v>
      </c>
      <c r="AE277" s="25">
        <f>IFERROR(VLOOKUP($A277,'TD SOP+PROFORM MOD'!$A$5:$AD$750,MATCH(AE$4,'TD SOP+PROFORM MOD'!$B$2:$AD$2,0)+1,0),0)+IFERROR(VLOOKUP($A277,'TD SOP+PROFORM MOD'!$A$5:$AD$750,MATCH(AE$2,'TD SOP+PROFORM MOD'!$B$2:$AD$2,0)+1,0),0)</f>
        <v>0</v>
      </c>
      <c r="AF277" s="26" t="str">
        <f t="shared" si="78"/>
        <v/>
      </c>
      <c r="AG277" s="25">
        <f>IFERROR(VLOOKUP($A277,'TD SOP+PROFORM MOD'!$A$5:$AD$750,MATCH(AG$4,'TD SOP+PROFORM MOD'!$B$2:$AD$2,0)+1,0),0)+IFERROR(VLOOKUP($A277,'TD SOP+PROFORM MOD'!$A$5:$AD$750,MATCH(AG$2,'TD SOP+PROFORM MOD'!$B$2:$AD$2,0)+1,0),0)</f>
        <v>0</v>
      </c>
      <c r="AH277" s="25">
        <f>IFERROR(VLOOKUP($A277,'TD SOP+PROFORM MOD'!$A$5:$AD$750,MATCH(AH$4,'TD SOP+PROFORM MOD'!$B$2:$AD$2,0)+1,0),0)+IFERROR(VLOOKUP($A277,'TD SOP+PROFORM MOD'!$A$5:$AD$750,MATCH(AH$2,'TD SOP+PROFORM MOD'!$B$2:$AD$2,0)+1,0),0)</f>
        <v>0</v>
      </c>
      <c r="AI277" s="26" t="str">
        <f t="shared" si="79"/>
        <v/>
      </c>
      <c r="AJ277" s="25">
        <f>IFERROR(VLOOKUP($A277,'TD SOP+PROFORM MOD'!$A$5:$AD$750,MATCH(AJ$4,'TD SOP+PROFORM MOD'!$B$2:$AD$2,0)+1,0),0)+IFERROR(VLOOKUP($A277,'TD SOP+PROFORM MOD'!$A$5:$AD$750,MATCH(AJ$2,'TD SOP+PROFORM MOD'!$B$2:$AD$2,0)+1,0),0)</f>
        <v>0</v>
      </c>
      <c r="AK277" s="25">
        <f>IFERROR(VLOOKUP($A277,'TD SOP+PROFORM MOD'!$A$5:$AD$750,MATCH(AK$4,'TD SOP+PROFORM MOD'!$B$2:$AD$2,0)+1,0),0)+IFERROR(VLOOKUP($A277,'TD SOP+PROFORM MOD'!$A$5:$AD$750,MATCH(AK$2,'TD SOP+PROFORM MOD'!$B$2:$AD$2,0)+1,0),0)</f>
        <v>0</v>
      </c>
      <c r="AL277" s="26" t="str">
        <f t="shared" si="80"/>
        <v/>
      </c>
      <c r="AM277" s="25">
        <f t="shared" si="82"/>
        <v>0</v>
      </c>
      <c r="AN277" s="25">
        <f t="shared" si="82"/>
        <v>0</v>
      </c>
      <c r="AO277" s="26" t="str">
        <f t="shared" si="81"/>
        <v/>
      </c>
      <c r="AR277" s="25">
        <f>SUMIF('B&amp;S YTD LFY'!B:B,"="&amp;A277,'B&amp;S YTD LFY'!C:C)</f>
        <v>0</v>
      </c>
      <c r="AS277" s="25">
        <f t="shared" si="83"/>
        <v>0</v>
      </c>
      <c r="AT277" s="25"/>
    </row>
    <row r="278" spans="1:46" x14ac:dyDescent="0.35">
      <c r="A278" s="24">
        <f>IF(AND('TD SOP+PROFORM MOD'!A275&lt;&gt;"",'TD SOP+PROFORM MOD'!A275&lt;&gt;"TOTAL"),'TD SOP+PROFORM MOD'!A275,0)</f>
        <v>0</v>
      </c>
      <c r="C278" s="25" t="str">
        <f>IFERROR(VLOOKUP($A278,'TD SOP+PROFORM MOD'!$A$5:$AD$750,MATCH(C$4,'TD SOP+PROFORM MOD'!$B$2:$AT$2,0)+1,0),"")</f>
        <v/>
      </c>
      <c r="D278" s="25" t="str">
        <f>IFERROR(VLOOKUP($A278,'TD SOP+PROFORM MOD'!$A$5:$AD$750,MATCH(D$4,'TD SOP+PROFORM MOD'!$B$2:$AT$2,0)+1,0),"")</f>
        <v/>
      </c>
      <c r="E278" s="26" t="str">
        <f t="shared" si="69"/>
        <v/>
      </c>
      <c r="F278" s="25" t="str">
        <f>IFERROR(VLOOKUP($A278,'TD SOP+PROFORM MOD'!$A$5:$AD$750,MATCH(F$4,'TD SOP+PROFORM MOD'!$B$2:$AT$2,0)+1,0),"")</f>
        <v/>
      </c>
      <c r="G278" s="25" t="str">
        <f>IFERROR(VLOOKUP($A278,'TD SOP+PROFORM MOD'!$A$5:$AD$750,MATCH(G$4,'TD SOP+PROFORM MOD'!$B$2:$AT$2,0)+1,0),"")</f>
        <v/>
      </c>
      <c r="H278" s="26" t="str">
        <f t="shared" si="70"/>
        <v/>
      </c>
      <c r="I278" s="25" t="str">
        <f>IFERROR(VLOOKUP($A278,'TD SOP+PROFORM MOD'!$A$5:$AD$750,MATCH(I$4,'TD SOP+PROFORM MOD'!$B$2:$AT$2,0)+1,0),"")</f>
        <v/>
      </c>
      <c r="J278" s="25" t="str">
        <f>IFERROR(VLOOKUP($A278,'TD SOP+PROFORM MOD'!$A$5:$AD$750,MATCH(J$4,'TD SOP+PROFORM MOD'!$B$2:$AT$2,0)+1,0),"")</f>
        <v/>
      </c>
      <c r="K278" s="26" t="str">
        <f t="shared" si="71"/>
        <v/>
      </c>
      <c r="L278" s="25" t="str">
        <f>IFERROR(VLOOKUP($A278,'TD SOP+PROFORM MOD'!$A$5:$AD$750,MATCH(L$4,'TD SOP+PROFORM MOD'!$B$2:$AT$2,0)+1,0),"")</f>
        <v/>
      </c>
      <c r="M278" s="25" t="str">
        <f>IFERROR(VLOOKUP($A278,'TD SOP+PROFORM MOD'!$A$5:$AD$750,MATCH(M$4,'TD SOP+PROFORM MOD'!$B$2:$AT$2,0)+1,0),"")</f>
        <v/>
      </c>
      <c r="N278" s="26" t="str">
        <f t="shared" si="72"/>
        <v/>
      </c>
      <c r="O278" s="25">
        <f>IFERROR(VLOOKUP($A278,'TD SOP+PROFORM MOD'!$A$5:$AD$750,MATCH(O$4,'TD SOP+PROFORM MOD'!$B$2:$AD$2,0)+1,0),0)+IFERROR(VLOOKUP($A278,'TD SOP+PROFORM MOD'!$A$5:$AD$750,MATCH(O$2,'TD SOP+PROFORM MOD'!$B$2:$AD$2,0)+1,0),0)</f>
        <v>0</v>
      </c>
      <c r="P278" s="25">
        <f>IFERROR(VLOOKUP($A278,'TD SOP+PROFORM MOD'!$A$5:$AD$750,MATCH(P$4,'TD SOP+PROFORM MOD'!$B$2:$AD$2,0)+1,0),0)+IFERROR(VLOOKUP($A278,'TD SOP+PROFORM MOD'!$A$5:$AD$750,MATCH(P$2,'TD SOP+PROFORM MOD'!$B$2:$AD$2,0)+1,0),0)</f>
        <v>0</v>
      </c>
      <c r="Q278" s="26" t="str">
        <f t="shared" si="73"/>
        <v/>
      </c>
      <c r="R278" s="25">
        <f>IFERROR(VLOOKUP($A278,'TD SOP+PROFORM MOD'!$A$5:$AD$750,MATCH(R$4,'TD SOP+PROFORM MOD'!$B$2:$AD$2,0)+1,0),0)+IFERROR(VLOOKUP($A278,'TD SOP+PROFORM MOD'!$A$5:$AD$750,MATCH(R$2,'TD SOP+PROFORM MOD'!$B$2:$AD$2,0)+1,0),0)</f>
        <v>0</v>
      </c>
      <c r="S278" s="25">
        <f>IFERROR(VLOOKUP($A278,'TD SOP+PROFORM MOD'!$A$5:$AD$750,MATCH(S$4,'TD SOP+PROFORM MOD'!$B$2:$AD$2,0)+1,0),0)+IFERROR(VLOOKUP($A278,'TD SOP+PROFORM MOD'!$A$5:$AD$750,MATCH(S$2,'TD SOP+PROFORM MOD'!$B$2:$AD$2,0)+1,0),0)</f>
        <v>0</v>
      </c>
      <c r="T278" s="26" t="str">
        <f t="shared" si="74"/>
        <v/>
      </c>
      <c r="U278" s="25">
        <f>IFERROR(VLOOKUP($A278,'TD SOP+PROFORM MOD'!$A$5:$AD$750,MATCH(U$4,'TD SOP+PROFORM MOD'!$B$2:$AD$2,0)+1,0),0)+IFERROR(VLOOKUP($A278,'TD SOP+PROFORM MOD'!$A$5:$AD$750,MATCH(U$2,'TD SOP+PROFORM MOD'!$B$2:$AD$2,0)+1,0),0)</f>
        <v>0</v>
      </c>
      <c r="V278" s="25">
        <f>IFERROR(VLOOKUP($A278,'TD SOP+PROFORM MOD'!$A$5:$AD$750,MATCH(V$4,'TD SOP+PROFORM MOD'!$B$2:$AD$2,0)+1,0),0)+IFERROR(VLOOKUP($A278,'TD SOP+PROFORM MOD'!$A$5:$AD$750,MATCH(V$2,'TD SOP+PROFORM MOD'!$B$2:$AD$2,0)+1,0),0)</f>
        <v>0</v>
      </c>
      <c r="W278" s="26" t="str">
        <f t="shared" si="75"/>
        <v/>
      </c>
      <c r="X278" s="25">
        <f>IFERROR(VLOOKUP($A278,'TD SOP+PROFORM MOD'!$A$5:$AD$750,MATCH(X$4,'TD SOP+PROFORM MOD'!$B$2:$AD$2,0)+1,0),0)+IFERROR(VLOOKUP($A278,'TD SOP+PROFORM MOD'!$A$5:$AD$750,MATCH(X$2,'TD SOP+PROFORM MOD'!$B$2:$AD$2,0)+1,0),0)</f>
        <v>0</v>
      </c>
      <c r="Y278" s="25">
        <f>IFERROR(VLOOKUP($A278,'TD SOP+PROFORM MOD'!$A$5:$AD$750,MATCH(Y$4,'TD SOP+PROFORM MOD'!$B$2:$AD$2,0)+1,0),0)+IFERROR(VLOOKUP($A278,'TD SOP+PROFORM MOD'!$A$5:$AD$750,MATCH(Y$2,'TD SOP+PROFORM MOD'!$B$2:$AD$2,0)+1,0),0)</f>
        <v>0</v>
      </c>
      <c r="Z278" s="26" t="str">
        <f t="shared" si="76"/>
        <v/>
      </c>
      <c r="AA278" s="25">
        <f>IFERROR(VLOOKUP($A278,'TD SOP+PROFORM MOD'!$A$5:$AD$750,MATCH(AA$4,'TD SOP+PROFORM MOD'!$B$2:$AD$2,0)+1,0),0)+IFERROR(VLOOKUP($A278,'TD SOP+PROFORM MOD'!$A$5:$AD$750,MATCH(AA$2,'TD SOP+PROFORM MOD'!$B$2:$AD$2,0)+1,0),0)</f>
        <v>0</v>
      </c>
      <c r="AB278" s="25">
        <f>IFERROR(VLOOKUP($A278,'TD SOP+PROFORM MOD'!$A$5:$AD$750,MATCH(AB$4,'TD SOP+PROFORM MOD'!$B$2:$AD$2,0)+1,0),0)+IFERROR(VLOOKUP($A278,'TD SOP+PROFORM MOD'!$A$5:$AD$750,MATCH(AB$2,'TD SOP+PROFORM MOD'!$B$2:$AD$2,0)+1,0),0)</f>
        <v>0</v>
      </c>
      <c r="AC278" s="26" t="str">
        <f t="shared" si="77"/>
        <v/>
      </c>
      <c r="AD278" s="25">
        <f>IFERROR(VLOOKUP($A278,'TD SOP+PROFORM MOD'!$A$5:$AD$750,MATCH(AD$4,'TD SOP+PROFORM MOD'!$B$2:$AD$2,0)+1,0),0)+IFERROR(VLOOKUP($A278,'TD SOP+PROFORM MOD'!$A$5:$AD$750,MATCH(AD$2,'TD SOP+PROFORM MOD'!$B$2:$AD$2,0)+1,0),0)</f>
        <v>0</v>
      </c>
      <c r="AE278" s="25">
        <f>IFERROR(VLOOKUP($A278,'TD SOP+PROFORM MOD'!$A$5:$AD$750,MATCH(AE$4,'TD SOP+PROFORM MOD'!$B$2:$AD$2,0)+1,0),0)+IFERROR(VLOOKUP($A278,'TD SOP+PROFORM MOD'!$A$5:$AD$750,MATCH(AE$2,'TD SOP+PROFORM MOD'!$B$2:$AD$2,0)+1,0),0)</f>
        <v>0</v>
      </c>
      <c r="AF278" s="26" t="str">
        <f t="shared" si="78"/>
        <v/>
      </c>
      <c r="AG278" s="25">
        <f>IFERROR(VLOOKUP($A278,'TD SOP+PROFORM MOD'!$A$5:$AD$750,MATCH(AG$4,'TD SOP+PROFORM MOD'!$B$2:$AD$2,0)+1,0),0)+IFERROR(VLOOKUP($A278,'TD SOP+PROFORM MOD'!$A$5:$AD$750,MATCH(AG$2,'TD SOP+PROFORM MOD'!$B$2:$AD$2,0)+1,0),0)</f>
        <v>0</v>
      </c>
      <c r="AH278" s="25">
        <f>IFERROR(VLOOKUP($A278,'TD SOP+PROFORM MOD'!$A$5:$AD$750,MATCH(AH$4,'TD SOP+PROFORM MOD'!$B$2:$AD$2,0)+1,0),0)+IFERROR(VLOOKUP($A278,'TD SOP+PROFORM MOD'!$A$5:$AD$750,MATCH(AH$2,'TD SOP+PROFORM MOD'!$B$2:$AD$2,0)+1,0),0)</f>
        <v>0</v>
      </c>
      <c r="AI278" s="26" t="str">
        <f t="shared" si="79"/>
        <v/>
      </c>
      <c r="AJ278" s="25">
        <f>IFERROR(VLOOKUP($A278,'TD SOP+PROFORM MOD'!$A$5:$AD$750,MATCH(AJ$4,'TD SOP+PROFORM MOD'!$B$2:$AD$2,0)+1,0),0)+IFERROR(VLOOKUP($A278,'TD SOP+PROFORM MOD'!$A$5:$AD$750,MATCH(AJ$2,'TD SOP+PROFORM MOD'!$B$2:$AD$2,0)+1,0),0)</f>
        <v>0</v>
      </c>
      <c r="AK278" s="25">
        <f>IFERROR(VLOOKUP($A278,'TD SOP+PROFORM MOD'!$A$5:$AD$750,MATCH(AK$4,'TD SOP+PROFORM MOD'!$B$2:$AD$2,0)+1,0),0)+IFERROR(VLOOKUP($A278,'TD SOP+PROFORM MOD'!$A$5:$AD$750,MATCH(AK$2,'TD SOP+PROFORM MOD'!$B$2:$AD$2,0)+1,0),0)</f>
        <v>0</v>
      </c>
      <c r="AL278" s="26" t="str">
        <f t="shared" si="80"/>
        <v/>
      </c>
      <c r="AM278" s="25">
        <f t="shared" si="82"/>
        <v>0</v>
      </c>
      <c r="AN278" s="25">
        <f t="shared" si="82"/>
        <v>0</v>
      </c>
      <c r="AO278" s="26" t="str">
        <f t="shared" si="81"/>
        <v/>
      </c>
      <c r="AR278" s="25">
        <f>SUMIF('B&amp;S YTD LFY'!B:B,"="&amp;A278,'B&amp;S YTD LFY'!C:C)</f>
        <v>0</v>
      </c>
      <c r="AS278" s="25">
        <f t="shared" si="83"/>
        <v>0</v>
      </c>
      <c r="AT278" s="25"/>
    </row>
    <row r="279" spans="1:46" x14ac:dyDescent="0.35">
      <c r="A279" s="24">
        <f>IF(AND('TD SOP+PROFORM MOD'!A276&lt;&gt;"",'TD SOP+PROFORM MOD'!A276&lt;&gt;"TOTAL"),'TD SOP+PROFORM MOD'!A276,0)</f>
        <v>0</v>
      </c>
      <c r="C279" s="25" t="str">
        <f>IFERROR(VLOOKUP($A279,'TD SOP+PROFORM MOD'!$A$5:$AD$750,MATCH(C$4,'TD SOP+PROFORM MOD'!$B$2:$AT$2,0)+1,0),"")</f>
        <v/>
      </c>
      <c r="D279" s="25" t="str">
        <f>IFERROR(VLOOKUP($A279,'TD SOP+PROFORM MOD'!$A$5:$AD$750,MATCH(D$4,'TD SOP+PROFORM MOD'!$B$2:$AT$2,0)+1,0),"")</f>
        <v/>
      </c>
      <c r="E279" s="26" t="str">
        <f t="shared" si="69"/>
        <v/>
      </c>
      <c r="F279" s="25" t="str">
        <f>IFERROR(VLOOKUP($A279,'TD SOP+PROFORM MOD'!$A$5:$AD$750,MATCH(F$4,'TD SOP+PROFORM MOD'!$B$2:$AT$2,0)+1,0),"")</f>
        <v/>
      </c>
      <c r="G279" s="25" t="str">
        <f>IFERROR(VLOOKUP($A279,'TD SOP+PROFORM MOD'!$A$5:$AD$750,MATCH(G$4,'TD SOP+PROFORM MOD'!$B$2:$AT$2,0)+1,0),"")</f>
        <v/>
      </c>
      <c r="H279" s="26" t="str">
        <f t="shared" si="70"/>
        <v/>
      </c>
      <c r="I279" s="25" t="str">
        <f>IFERROR(VLOOKUP($A279,'TD SOP+PROFORM MOD'!$A$5:$AD$750,MATCH(I$4,'TD SOP+PROFORM MOD'!$B$2:$AT$2,0)+1,0),"")</f>
        <v/>
      </c>
      <c r="J279" s="25" t="str">
        <f>IFERROR(VLOOKUP($A279,'TD SOP+PROFORM MOD'!$A$5:$AD$750,MATCH(J$4,'TD SOP+PROFORM MOD'!$B$2:$AT$2,0)+1,0),"")</f>
        <v/>
      </c>
      <c r="K279" s="26" t="str">
        <f t="shared" si="71"/>
        <v/>
      </c>
      <c r="L279" s="25" t="str">
        <f>IFERROR(VLOOKUP($A279,'TD SOP+PROFORM MOD'!$A$5:$AD$750,MATCH(L$4,'TD SOP+PROFORM MOD'!$B$2:$AT$2,0)+1,0),"")</f>
        <v/>
      </c>
      <c r="M279" s="25" t="str">
        <f>IFERROR(VLOOKUP($A279,'TD SOP+PROFORM MOD'!$A$5:$AD$750,MATCH(M$4,'TD SOP+PROFORM MOD'!$B$2:$AT$2,0)+1,0),"")</f>
        <v/>
      </c>
      <c r="N279" s="26" t="str">
        <f t="shared" si="72"/>
        <v/>
      </c>
      <c r="O279" s="25">
        <f>IFERROR(VLOOKUP($A279,'TD SOP+PROFORM MOD'!$A$5:$AD$750,MATCH(O$4,'TD SOP+PROFORM MOD'!$B$2:$AD$2,0)+1,0),0)+IFERROR(VLOOKUP($A279,'TD SOP+PROFORM MOD'!$A$5:$AD$750,MATCH(O$2,'TD SOP+PROFORM MOD'!$B$2:$AD$2,0)+1,0),0)</f>
        <v>0</v>
      </c>
      <c r="P279" s="25">
        <f>IFERROR(VLOOKUP($A279,'TD SOP+PROFORM MOD'!$A$5:$AD$750,MATCH(P$4,'TD SOP+PROFORM MOD'!$B$2:$AD$2,0)+1,0),0)+IFERROR(VLOOKUP($A279,'TD SOP+PROFORM MOD'!$A$5:$AD$750,MATCH(P$2,'TD SOP+PROFORM MOD'!$B$2:$AD$2,0)+1,0),0)</f>
        <v>0</v>
      </c>
      <c r="Q279" s="26" t="str">
        <f t="shared" si="73"/>
        <v/>
      </c>
      <c r="R279" s="25">
        <f>IFERROR(VLOOKUP($A279,'TD SOP+PROFORM MOD'!$A$5:$AD$750,MATCH(R$4,'TD SOP+PROFORM MOD'!$B$2:$AD$2,0)+1,0),0)+IFERROR(VLOOKUP($A279,'TD SOP+PROFORM MOD'!$A$5:$AD$750,MATCH(R$2,'TD SOP+PROFORM MOD'!$B$2:$AD$2,0)+1,0),0)</f>
        <v>0</v>
      </c>
      <c r="S279" s="25">
        <f>IFERROR(VLOOKUP($A279,'TD SOP+PROFORM MOD'!$A$5:$AD$750,MATCH(S$4,'TD SOP+PROFORM MOD'!$B$2:$AD$2,0)+1,0),0)+IFERROR(VLOOKUP($A279,'TD SOP+PROFORM MOD'!$A$5:$AD$750,MATCH(S$2,'TD SOP+PROFORM MOD'!$B$2:$AD$2,0)+1,0),0)</f>
        <v>0</v>
      </c>
      <c r="T279" s="26" t="str">
        <f t="shared" si="74"/>
        <v/>
      </c>
      <c r="U279" s="25">
        <f>IFERROR(VLOOKUP($A279,'TD SOP+PROFORM MOD'!$A$5:$AD$750,MATCH(U$4,'TD SOP+PROFORM MOD'!$B$2:$AD$2,0)+1,0),0)+IFERROR(VLOOKUP($A279,'TD SOP+PROFORM MOD'!$A$5:$AD$750,MATCH(U$2,'TD SOP+PROFORM MOD'!$B$2:$AD$2,0)+1,0),0)</f>
        <v>0</v>
      </c>
      <c r="V279" s="25">
        <f>IFERROR(VLOOKUP($A279,'TD SOP+PROFORM MOD'!$A$5:$AD$750,MATCH(V$4,'TD SOP+PROFORM MOD'!$B$2:$AD$2,0)+1,0),0)+IFERROR(VLOOKUP($A279,'TD SOP+PROFORM MOD'!$A$5:$AD$750,MATCH(V$2,'TD SOP+PROFORM MOD'!$B$2:$AD$2,0)+1,0),0)</f>
        <v>0</v>
      </c>
      <c r="W279" s="26" t="str">
        <f t="shared" si="75"/>
        <v/>
      </c>
      <c r="X279" s="25">
        <f>IFERROR(VLOOKUP($A279,'TD SOP+PROFORM MOD'!$A$5:$AD$750,MATCH(X$4,'TD SOP+PROFORM MOD'!$B$2:$AD$2,0)+1,0),0)+IFERROR(VLOOKUP($A279,'TD SOP+PROFORM MOD'!$A$5:$AD$750,MATCH(X$2,'TD SOP+PROFORM MOD'!$B$2:$AD$2,0)+1,0),0)</f>
        <v>0</v>
      </c>
      <c r="Y279" s="25">
        <f>IFERROR(VLOOKUP($A279,'TD SOP+PROFORM MOD'!$A$5:$AD$750,MATCH(Y$4,'TD SOP+PROFORM MOD'!$B$2:$AD$2,0)+1,0),0)+IFERROR(VLOOKUP($A279,'TD SOP+PROFORM MOD'!$A$5:$AD$750,MATCH(Y$2,'TD SOP+PROFORM MOD'!$B$2:$AD$2,0)+1,0),0)</f>
        <v>0</v>
      </c>
      <c r="Z279" s="26" t="str">
        <f t="shared" si="76"/>
        <v/>
      </c>
      <c r="AA279" s="25">
        <f>IFERROR(VLOOKUP($A279,'TD SOP+PROFORM MOD'!$A$5:$AD$750,MATCH(AA$4,'TD SOP+PROFORM MOD'!$B$2:$AD$2,0)+1,0),0)+IFERROR(VLOOKUP($A279,'TD SOP+PROFORM MOD'!$A$5:$AD$750,MATCH(AA$2,'TD SOP+PROFORM MOD'!$B$2:$AD$2,0)+1,0),0)</f>
        <v>0</v>
      </c>
      <c r="AB279" s="25">
        <f>IFERROR(VLOOKUP($A279,'TD SOP+PROFORM MOD'!$A$5:$AD$750,MATCH(AB$4,'TD SOP+PROFORM MOD'!$B$2:$AD$2,0)+1,0),0)+IFERROR(VLOOKUP($A279,'TD SOP+PROFORM MOD'!$A$5:$AD$750,MATCH(AB$2,'TD SOP+PROFORM MOD'!$B$2:$AD$2,0)+1,0),0)</f>
        <v>0</v>
      </c>
      <c r="AC279" s="26" t="str">
        <f t="shared" si="77"/>
        <v/>
      </c>
      <c r="AD279" s="25">
        <f>IFERROR(VLOOKUP($A279,'TD SOP+PROFORM MOD'!$A$5:$AD$750,MATCH(AD$4,'TD SOP+PROFORM MOD'!$B$2:$AD$2,0)+1,0),0)+IFERROR(VLOOKUP($A279,'TD SOP+PROFORM MOD'!$A$5:$AD$750,MATCH(AD$2,'TD SOP+PROFORM MOD'!$B$2:$AD$2,0)+1,0),0)</f>
        <v>0</v>
      </c>
      <c r="AE279" s="25">
        <f>IFERROR(VLOOKUP($A279,'TD SOP+PROFORM MOD'!$A$5:$AD$750,MATCH(AE$4,'TD SOP+PROFORM MOD'!$B$2:$AD$2,0)+1,0),0)+IFERROR(VLOOKUP($A279,'TD SOP+PROFORM MOD'!$A$5:$AD$750,MATCH(AE$2,'TD SOP+PROFORM MOD'!$B$2:$AD$2,0)+1,0),0)</f>
        <v>0</v>
      </c>
      <c r="AF279" s="26" t="str">
        <f t="shared" si="78"/>
        <v/>
      </c>
      <c r="AG279" s="25">
        <f>IFERROR(VLOOKUP($A279,'TD SOP+PROFORM MOD'!$A$5:$AD$750,MATCH(AG$4,'TD SOP+PROFORM MOD'!$B$2:$AD$2,0)+1,0),0)+IFERROR(VLOOKUP($A279,'TD SOP+PROFORM MOD'!$A$5:$AD$750,MATCH(AG$2,'TD SOP+PROFORM MOD'!$B$2:$AD$2,0)+1,0),0)</f>
        <v>0</v>
      </c>
      <c r="AH279" s="25">
        <f>IFERROR(VLOOKUP($A279,'TD SOP+PROFORM MOD'!$A$5:$AD$750,MATCH(AH$4,'TD SOP+PROFORM MOD'!$B$2:$AD$2,0)+1,0),0)+IFERROR(VLOOKUP($A279,'TD SOP+PROFORM MOD'!$A$5:$AD$750,MATCH(AH$2,'TD SOP+PROFORM MOD'!$B$2:$AD$2,0)+1,0),0)</f>
        <v>0</v>
      </c>
      <c r="AI279" s="26" t="str">
        <f t="shared" si="79"/>
        <v/>
      </c>
      <c r="AJ279" s="25">
        <f>IFERROR(VLOOKUP($A279,'TD SOP+PROFORM MOD'!$A$5:$AD$750,MATCH(AJ$4,'TD SOP+PROFORM MOD'!$B$2:$AD$2,0)+1,0),0)+IFERROR(VLOOKUP($A279,'TD SOP+PROFORM MOD'!$A$5:$AD$750,MATCH(AJ$2,'TD SOP+PROFORM MOD'!$B$2:$AD$2,0)+1,0),0)</f>
        <v>0</v>
      </c>
      <c r="AK279" s="25">
        <f>IFERROR(VLOOKUP($A279,'TD SOP+PROFORM MOD'!$A$5:$AD$750,MATCH(AK$4,'TD SOP+PROFORM MOD'!$B$2:$AD$2,0)+1,0),0)+IFERROR(VLOOKUP($A279,'TD SOP+PROFORM MOD'!$A$5:$AD$750,MATCH(AK$2,'TD SOP+PROFORM MOD'!$B$2:$AD$2,0)+1,0),0)</f>
        <v>0</v>
      </c>
      <c r="AL279" s="26" t="str">
        <f t="shared" si="80"/>
        <v/>
      </c>
      <c r="AM279" s="25">
        <f t="shared" si="82"/>
        <v>0</v>
      </c>
      <c r="AN279" s="25">
        <f t="shared" si="82"/>
        <v>0</v>
      </c>
      <c r="AO279" s="26" t="str">
        <f t="shared" si="81"/>
        <v/>
      </c>
      <c r="AR279" s="25">
        <f>SUMIF('B&amp;S YTD LFY'!B:B,"="&amp;A279,'B&amp;S YTD LFY'!C:C)</f>
        <v>0</v>
      </c>
      <c r="AS279" s="25">
        <f t="shared" si="83"/>
        <v>0</v>
      </c>
      <c r="AT279" s="25"/>
    </row>
    <row r="280" spans="1:46" x14ac:dyDescent="0.35">
      <c r="A280" s="24">
        <f>IF(AND('TD SOP+PROFORM MOD'!A277&lt;&gt;"",'TD SOP+PROFORM MOD'!A277&lt;&gt;"TOTAL"),'TD SOP+PROFORM MOD'!A277,0)</f>
        <v>0</v>
      </c>
      <c r="C280" s="25" t="str">
        <f>IFERROR(VLOOKUP($A280,'TD SOP+PROFORM MOD'!$A$5:$AD$750,MATCH(C$4,'TD SOP+PROFORM MOD'!$B$2:$AT$2,0)+1,0),"")</f>
        <v/>
      </c>
      <c r="D280" s="25" t="str">
        <f>IFERROR(VLOOKUP($A280,'TD SOP+PROFORM MOD'!$A$5:$AD$750,MATCH(D$4,'TD SOP+PROFORM MOD'!$B$2:$AT$2,0)+1,0),"")</f>
        <v/>
      </c>
      <c r="E280" s="26" t="str">
        <f t="shared" si="69"/>
        <v/>
      </c>
      <c r="F280" s="25" t="str">
        <f>IFERROR(VLOOKUP($A280,'TD SOP+PROFORM MOD'!$A$5:$AD$750,MATCH(F$4,'TD SOP+PROFORM MOD'!$B$2:$AT$2,0)+1,0),"")</f>
        <v/>
      </c>
      <c r="G280" s="25" t="str">
        <f>IFERROR(VLOOKUP($A280,'TD SOP+PROFORM MOD'!$A$5:$AD$750,MATCH(G$4,'TD SOP+PROFORM MOD'!$B$2:$AT$2,0)+1,0),"")</f>
        <v/>
      </c>
      <c r="H280" s="26" t="str">
        <f t="shared" si="70"/>
        <v/>
      </c>
      <c r="I280" s="25" t="str">
        <f>IFERROR(VLOOKUP($A280,'TD SOP+PROFORM MOD'!$A$5:$AD$750,MATCH(I$4,'TD SOP+PROFORM MOD'!$B$2:$AT$2,0)+1,0),"")</f>
        <v/>
      </c>
      <c r="J280" s="25" t="str">
        <f>IFERROR(VLOOKUP($A280,'TD SOP+PROFORM MOD'!$A$5:$AD$750,MATCH(J$4,'TD SOP+PROFORM MOD'!$B$2:$AT$2,0)+1,0),"")</f>
        <v/>
      </c>
      <c r="K280" s="26" t="str">
        <f t="shared" si="71"/>
        <v/>
      </c>
      <c r="L280" s="25" t="str">
        <f>IFERROR(VLOOKUP($A280,'TD SOP+PROFORM MOD'!$A$5:$AD$750,MATCH(L$4,'TD SOP+PROFORM MOD'!$B$2:$AT$2,0)+1,0),"")</f>
        <v/>
      </c>
      <c r="M280" s="25" t="str">
        <f>IFERROR(VLOOKUP($A280,'TD SOP+PROFORM MOD'!$A$5:$AD$750,MATCH(M$4,'TD SOP+PROFORM MOD'!$B$2:$AT$2,0)+1,0),"")</f>
        <v/>
      </c>
      <c r="N280" s="26" t="str">
        <f t="shared" si="72"/>
        <v/>
      </c>
      <c r="O280" s="25">
        <f>IFERROR(VLOOKUP($A280,'TD SOP+PROFORM MOD'!$A$5:$AD$750,MATCH(O$4,'TD SOP+PROFORM MOD'!$B$2:$AD$2,0)+1,0),0)+IFERROR(VLOOKUP($A280,'TD SOP+PROFORM MOD'!$A$5:$AD$750,MATCH(O$2,'TD SOP+PROFORM MOD'!$B$2:$AD$2,0)+1,0),0)</f>
        <v>0</v>
      </c>
      <c r="P280" s="25">
        <f>IFERROR(VLOOKUP($A280,'TD SOP+PROFORM MOD'!$A$5:$AD$750,MATCH(P$4,'TD SOP+PROFORM MOD'!$B$2:$AD$2,0)+1,0),0)+IFERROR(VLOOKUP($A280,'TD SOP+PROFORM MOD'!$A$5:$AD$750,MATCH(P$2,'TD SOP+PROFORM MOD'!$B$2:$AD$2,0)+1,0),0)</f>
        <v>0</v>
      </c>
      <c r="Q280" s="26" t="str">
        <f t="shared" si="73"/>
        <v/>
      </c>
      <c r="R280" s="25">
        <f>IFERROR(VLOOKUP($A280,'TD SOP+PROFORM MOD'!$A$5:$AD$750,MATCH(R$4,'TD SOP+PROFORM MOD'!$B$2:$AD$2,0)+1,0),0)+IFERROR(VLOOKUP($A280,'TD SOP+PROFORM MOD'!$A$5:$AD$750,MATCH(R$2,'TD SOP+PROFORM MOD'!$B$2:$AD$2,0)+1,0),0)</f>
        <v>0</v>
      </c>
      <c r="S280" s="25">
        <f>IFERROR(VLOOKUP($A280,'TD SOP+PROFORM MOD'!$A$5:$AD$750,MATCH(S$4,'TD SOP+PROFORM MOD'!$B$2:$AD$2,0)+1,0),0)+IFERROR(VLOOKUP($A280,'TD SOP+PROFORM MOD'!$A$5:$AD$750,MATCH(S$2,'TD SOP+PROFORM MOD'!$B$2:$AD$2,0)+1,0),0)</f>
        <v>0</v>
      </c>
      <c r="T280" s="26" t="str">
        <f t="shared" si="74"/>
        <v/>
      </c>
      <c r="U280" s="25">
        <f>IFERROR(VLOOKUP($A280,'TD SOP+PROFORM MOD'!$A$5:$AD$750,MATCH(U$4,'TD SOP+PROFORM MOD'!$B$2:$AD$2,0)+1,0),0)+IFERROR(VLOOKUP($A280,'TD SOP+PROFORM MOD'!$A$5:$AD$750,MATCH(U$2,'TD SOP+PROFORM MOD'!$B$2:$AD$2,0)+1,0),0)</f>
        <v>0</v>
      </c>
      <c r="V280" s="25">
        <f>IFERROR(VLOOKUP($A280,'TD SOP+PROFORM MOD'!$A$5:$AD$750,MATCH(V$4,'TD SOP+PROFORM MOD'!$B$2:$AD$2,0)+1,0),0)+IFERROR(VLOOKUP($A280,'TD SOP+PROFORM MOD'!$A$5:$AD$750,MATCH(V$2,'TD SOP+PROFORM MOD'!$B$2:$AD$2,0)+1,0),0)</f>
        <v>0</v>
      </c>
      <c r="W280" s="26" t="str">
        <f t="shared" si="75"/>
        <v/>
      </c>
      <c r="X280" s="25">
        <f>IFERROR(VLOOKUP($A280,'TD SOP+PROFORM MOD'!$A$5:$AD$750,MATCH(X$4,'TD SOP+PROFORM MOD'!$B$2:$AD$2,0)+1,0),0)+IFERROR(VLOOKUP($A280,'TD SOP+PROFORM MOD'!$A$5:$AD$750,MATCH(X$2,'TD SOP+PROFORM MOD'!$B$2:$AD$2,0)+1,0),0)</f>
        <v>0</v>
      </c>
      <c r="Y280" s="25">
        <f>IFERROR(VLOOKUP($A280,'TD SOP+PROFORM MOD'!$A$5:$AD$750,MATCH(Y$4,'TD SOP+PROFORM MOD'!$B$2:$AD$2,0)+1,0),0)+IFERROR(VLOOKUP($A280,'TD SOP+PROFORM MOD'!$A$5:$AD$750,MATCH(Y$2,'TD SOP+PROFORM MOD'!$B$2:$AD$2,0)+1,0),0)</f>
        <v>0</v>
      </c>
      <c r="Z280" s="26" t="str">
        <f t="shared" si="76"/>
        <v/>
      </c>
      <c r="AA280" s="25">
        <f>IFERROR(VLOOKUP($A280,'TD SOP+PROFORM MOD'!$A$5:$AD$750,MATCH(AA$4,'TD SOP+PROFORM MOD'!$B$2:$AD$2,0)+1,0),0)+IFERROR(VLOOKUP($A280,'TD SOP+PROFORM MOD'!$A$5:$AD$750,MATCH(AA$2,'TD SOP+PROFORM MOD'!$B$2:$AD$2,0)+1,0),0)</f>
        <v>0</v>
      </c>
      <c r="AB280" s="25">
        <f>IFERROR(VLOOKUP($A280,'TD SOP+PROFORM MOD'!$A$5:$AD$750,MATCH(AB$4,'TD SOP+PROFORM MOD'!$B$2:$AD$2,0)+1,0),0)+IFERROR(VLOOKUP($A280,'TD SOP+PROFORM MOD'!$A$5:$AD$750,MATCH(AB$2,'TD SOP+PROFORM MOD'!$B$2:$AD$2,0)+1,0),0)</f>
        <v>0</v>
      </c>
      <c r="AC280" s="26" t="str">
        <f t="shared" si="77"/>
        <v/>
      </c>
      <c r="AD280" s="25">
        <f>IFERROR(VLOOKUP($A280,'TD SOP+PROFORM MOD'!$A$5:$AD$750,MATCH(AD$4,'TD SOP+PROFORM MOD'!$B$2:$AD$2,0)+1,0),0)+IFERROR(VLOOKUP($A280,'TD SOP+PROFORM MOD'!$A$5:$AD$750,MATCH(AD$2,'TD SOP+PROFORM MOD'!$B$2:$AD$2,0)+1,0),0)</f>
        <v>0</v>
      </c>
      <c r="AE280" s="25">
        <f>IFERROR(VLOOKUP($A280,'TD SOP+PROFORM MOD'!$A$5:$AD$750,MATCH(AE$4,'TD SOP+PROFORM MOD'!$B$2:$AD$2,0)+1,0),0)+IFERROR(VLOOKUP($A280,'TD SOP+PROFORM MOD'!$A$5:$AD$750,MATCH(AE$2,'TD SOP+PROFORM MOD'!$B$2:$AD$2,0)+1,0),0)</f>
        <v>0</v>
      </c>
      <c r="AF280" s="26" t="str">
        <f t="shared" si="78"/>
        <v/>
      </c>
      <c r="AG280" s="25">
        <f>IFERROR(VLOOKUP($A280,'TD SOP+PROFORM MOD'!$A$5:$AD$750,MATCH(AG$4,'TD SOP+PROFORM MOD'!$B$2:$AD$2,0)+1,0),0)+IFERROR(VLOOKUP($A280,'TD SOP+PROFORM MOD'!$A$5:$AD$750,MATCH(AG$2,'TD SOP+PROFORM MOD'!$B$2:$AD$2,0)+1,0),0)</f>
        <v>0</v>
      </c>
      <c r="AH280" s="25">
        <f>IFERROR(VLOOKUP($A280,'TD SOP+PROFORM MOD'!$A$5:$AD$750,MATCH(AH$4,'TD SOP+PROFORM MOD'!$B$2:$AD$2,0)+1,0),0)+IFERROR(VLOOKUP($A280,'TD SOP+PROFORM MOD'!$A$5:$AD$750,MATCH(AH$2,'TD SOP+PROFORM MOD'!$B$2:$AD$2,0)+1,0),0)</f>
        <v>0</v>
      </c>
      <c r="AI280" s="26" t="str">
        <f t="shared" si="79"/>
        <v/>
      </c>
      <c r="AJ280" s="25">
        <f>IFERROR(VLOOKUP($A280,'TD SOP+PROFORM MOD'!$A$5:$AD$750,MATCH(AJ$4,'TD SOP+PROFORM MOD'!$B$2:$AD$2,0)+1,0),0)+IFERROR(VLOOKUP($A280,'TD SOP+PROFORM MOD'!$A$5:$AD$750,MATCH(AJ$2,'TD SOP+PROFORM MOD'!$B$2:$AD$2,0)+1,0),0)</f>
        <v>0</v>
      </c>
      <c r="AK280" s="25">
        <f>IFERROR(VLOOKUP($A280,'TD SOP+PROFORM MOD'!$A$5:$AD$750,MATCH(AK$4,'TD SOP+PROFORM MOD'!$B$2:$AD$2,0)+1,0),0)+IFERROR(VLOOKUP($A280,'TD SOP+PROFORM MOD'!$A$5:$AD$750,MATCH(AK$2,'TD SOP+PROFORM MOD'!$B$2:$AD$2,0)+1,0),0)</f>
        <v>0</v>
      </c>
      <c r="AL280" s="26" t="str">
        <f t="shared" si="80"/>
        <v/>
      </c>
      <c r="AM280" s="25">
        <f t="shared" si="82"/>
        <v>0</v>
      </c>
      <c r="AN280" s="25">
        <f t="shared" si="82"/>
        <v>0</v>
      </c>
      <c r="AO280" s="26" t="str">
        <f t="shared" si="81"/>
        <v/>
      </c>
      <c r="AR280" s="25">
        <f>SUMIF('B&amp;S YTD LFY'!B:B,"="&amp;A280,'B&amp;S YTD LFY'!C:C)</f>
        <v>0</v>
      </c>
      <c r="AS280" s="25">
        <f t="shared" si="83"/>
        <v>0</v>
      </c>
      <c r="AT280" s="25"/>
    </row>
    <row r="281" spans="1:46" x14ac:dyDescent="0.35">
      <c r="A281" s="24">
        <f>IF(AND('TD SOP+PROFORM MOD'!A278&lt;&gt;"",'TD SOP+PROFORM MOD'!A278&lt;&gt;"TOTAL"),'TD SOP+PROFORM MOD'!A278,0)</f>
        <v>0</v>
      </c>
      <c r="C281" s="25" t="str">
        <f>IFERROR(VLOOKUP($A281,'TD SOP+PROFORM MOD'!$A$5:$AD$750,MATCH(C$4,'TD SOP+PROFORM MOD'!$B$2:$AT$2,0)+1,0),"")</f>
        <v/>
      </c>
      <c r="D281" s="25" t="str">
        <f>IFERROR(VLOOKUP($A281,'TD SOP+PROFORM MOD'!$A$5:$AD$750,MATCH(D$4,'TD SOP+PROFORM MOD'!$B$2:$AT$2,0)+1,0),"")</f>
        <v/>
      </c>
      <c r="E281" s="26" t="str">
        <f t="shared" si="69"/>
        <v/>
      </c>
      <c r="F281" s="25" t="str">
        <f>IFERROR(VLOOKUP($A281,'TD SOP+PROFORM MOD'!$A$5:$AD$750,MATCH(F$4,'TD SOP+PROFORM MOD'!$B$2:$AT$2,0)+1,0),"")</f>
        <v/>
      </c>
      <c r="G281" s="25" t="str">
        <f>IFERROR(VLOOKUP($A281,'TD SOP+PROFORM MOD'!$A$5:$AD$750,MATCH(G$4,'TD SOP+PROFORM MOD'!$B$2:$AT$2,0)+1,0),"")</f>
        <v/>
      </c>
      <c r="H281" s="26" t="str">
        <f t="shared" si="70"/>
        <v/>
      </c>
      <c r="I281" s="25" t="str">
        <f>IFERROR(VLOOKUP($A281,'TD SOP+PROFORM MOD'!$A$5:$AD$750,MATCH(I$4,'TD SOP+PROFORM MOD'!$B$2:$AT$2,0)+1,0),"")</f>
        <v/>
      </c>
      <c r="J281" s="25" t="str">
        <f>IFERROR(VLOOKUP($A281,'TD SOP+PROFORM MOD'!$A$5:$AD$750,MATCH(J$4,'TD SOP+PROFORM MOD'!$B$2:$AT$2,0)+1,0),"")</f>
        <v/>
      </c>
      <c r="K281" s="26" t="str">
        <f t="shared" si="71"/>
        <v/>
      </c>
      <c r="L281" s="25" t="str">
        <f>IFERROR(VLOOKUP($A281,'TD SOP+PROFORM MOD'!$A$5:$AD$750,MATCH(L$4,'TD SOP+PROFORM MOD'!$B$2:$AT$2,0)+1,0),"")</f>
        <v/>
      </c>
      <c r="M281" s="25" t="str">
        <f>IFERROR(VLOOKUP($A281,'TD SOP+PROFORM MOD'!$A$5:$AD$750,MATCH(M$4,'TD SOP+PROFORM MOD'!$B$2:$AT$2,0)+1,0),"")</f>
        <v/>
      </c>
      <c r="N281" s="26" t="str">
        <f t="shared" si="72"/>
        <v/>
      </c>
      <c r="O281" s="25">
        <f>IFERROR(VLOOKUP($A281,'TD SOP+PROFORM MOD'!$A$5:$AD$750,MATCH(O$4,'TD SOP+PROFORM MOD'!$B$2:$AD$2,0)+1,0),0)+IFERROR(VLOOKUP($A281,'TD SOP+PROFORM MOD'!$A$5:$AD$750,MATCH(O$2,'TD SOP+PROFORM MOD'!$B$2:$AD$2,0)+1,0),0)</f>
        <v>0</v>
      </c>
      <c r="P281" s="25">
        <f>IFERROR(VLOOKUP($A281,'TD SOP+PROFORM MOD'!$A$5:$AD$750,MATCH(P$4,'TD SOP+PROFORM MOD'!$B$2:$AD$2,0)+1,0),0)+IFERROR(VLOOKUP($A281,'TD SOP+PROFORM MOD'!$A$5:$AD$750,MATCH(P$2,'TD SOP+PROFORM MOD'!$B$2:$AD$2,0)+1,0),0)</f>
        <v>0</v>
      </c>
      <c r="Q281" s="26" t="str">
        <f t="shared" si="73"/>
        <v/>
      </c>
      <c r="R281" s="25">
        <f>IFERROR(VLOOKUP($A281,'TD SOP+PROFORM MOD'!$A$5:$AD$750,MATCH(R$4,'TD SOP+PROFORM MOD'!$B$2:$AD$2,0)+1,0),0)+IFERROR(VLOOKUP($A281,'TD SOP+PROFORM MOD'!$A$5:$AD$750,MATCH(R$2,'TD SOP+PROFORM MOD'!$B$2:$AD$2,0)+1,0),0)</f>
        <v>0</v>
      </c>
      <c r="S281" s="25">
        <f>IFERROR(VLOOKUP($A281,'TD SOP+PROFORM MOD'!$A$5:$AD$750,MATCH(S$4,'TD SOP+PROFORM MOD'!$B$2:$AD$2,0)+1,0),0)+IFERROR(VLOOKUP($A281,'TD SOP+PROFORM MOD'!$A$5:$AD$750,MATCH(S$2,'TD SOP+PROFORM MOD'!$B$2:$AD$2,0)+1,0),0)</f>
        <v>0</v>
      </c>
      <c r="T281" s="26" t="str">
        <f t="shared" si="74"/>
        <v/>
      </c>
      <c r="U281" s="25">
        <f>IFERROR(VLOOKUP($A281,'TD SOP+PROFORM MOD'!$A$5:$AD$750,MATCH(U$4,'TD SOP+PROFORM MOD'!$B$2:$AD$2,0)+1,0),0)+IFERROR(VLOOKUP($A281,'TD SOP+PROFORM MOD'!$A$5:$AD$750,MATCH(U$2,'TD SOP+PROFORM MOD'!$B$2:$AD$2,0)+1,0),0)</f>
        <v>0</v>
      </c>
      <c r="V281" s="25">
        <f>IFERROR(VLOOKUP($A281,'TD SOP+PROFORM MOD'!$A$5:$AD$750,MATCH(V$4,'TD SOP+PROFORM MOD'!$B$2:$AD$2,0)+1,0),0)+IFERROR(VLOOKUP($A281,'TD SOP+PROFORM MOD'!$A$5:$AD$750,MATCH(V$2,'TD SOP+PROFORM MOD'!$B$2:$AD$2,0)+1,0),0)</f>
        <v>0</v>
      </c>
      <c r="W281" s="26" t="str">
        <f t="shared" si="75"/>
        <v/>
      </c>
      <c r="X281" s="25">
        <f>IFERROR(VLOOKUP($A281,'TD SOP+PROFORM MOD'!$A$5:$AD$750,MATCH(X$4,'TD SOP+PROFORM MOD'!$B$2:$AD$2,0)+1,0),0)+IFERROR(VLOOKUP($A281,'TD SOP+PROFORM MOD'!$A$5:$AD$750,MATCH(X$2,'TD SOP+PROFORM MOD'!$B$2:$AD$2,0)+1,0),0)</f>
        <v>0</v>
      </c>
      <c r="Y281" s="25">
        <f>IFERROR(VLOOKUP($A281,'TD SOP+PROFORM MOD'!$A$5:$AD$750,MATCH(Y$4,'TD SOP+PROFORM MOD'!$B$2:$AD$2,0)+1,0),0)+IFERROR(VLOOKUP($A281,'TD SOP+PROFORM MOD'!$A$5:$AD$750,MATCH(Y$2,'TD SOP+PROFORM MOD'!$B$2:$AD$2,0)+1,0),0)</f>
        <v>0</v>
      </c>
      <c r="Z281" s="26" t="str">
        <f t="shared" si="76"/>
        <v/>
      </c>
      <c r="AA281" s="25">
        <f>IFERROR(VLOOKUP($A281,'TD SOP+PROFORM MOD'!$A$5:$AD$750,MATCH(AA$4,'TD SOP+PROFORM MOD'!$B$2:$AD$2,0)+1,0),0)+IFERROR(VLOOKUP($A281,'TD SOP+PROFORM MOD'!$A$5:$AD$750,MATCH(AA$2,'TD SOP+PROFORM MOD'!$B$2:$AD$2,0)+1,0),0)</f>
        <v>0</v>
      </c>
      <c r="AB281" s="25">
        <f>IFERROR(VLOOKUP($A281,'TD SOP+PROFORM MOD'!$A$5:$AD$750,MATCH(AB$4,'TD SOP+PROFORM MOD'!$B$2:$AD$2,0)+1,0),0)+IFERROR(VLOOKUP($A281,'TD SOP+PROFORM MOD'!$A$5:$AD$750,MATCH(AB$2,'TD SOP+PROFORM MOD'!$B$2:$AD$2,0)+1,0),0)</f>
        <v>0</v>
      </c>
      <c r="AC281" s="26" t="str">
        <f t="shared" si="77"/>
        <v/>
      </c>
      <c r="AD281" s="25">
        <f>IFERROR(VLOOKUP($A281,'TD SOP+PROFORM MOD'!$A$5:$AD$750,MATCH(AD$4,'TD SOP+PROFORM MOD'!$B$2:$AD$2,0)+1,0),0)+IFERROR(VLOOKUP($A281,'TD SOP+PROFORM MOD'!$A$5:$AD$750,MATCH(AD$2,'TD SOP+PROFORM MOD'!$B$2:$AD$2,0)+1,0),0)</f>
        <v>0</v>
      </c>
      <c r="AE281" s="25">
        <f>IFERROR(VLOOKUP($A281,'TD SOP+PROFORM MOD'!$A$5:$AD$750,MATCH(AE$4,'TD SOP+PROFORM MOD'!$B$2:$AD$2,0)+1,0),0)+IFERROR(VLOOKUP($A281,'TD SOP+PROFORM MOD'!$A$5:$AD$750,MATCH(AE$2,'TD SOP+PROFORM MOD'!$B$2:$AD$2,0)+1,0),0)</f>
        <v>0</v>
      </c>
      <c r="AF281" s="26" t="str">
        <f t="shared" si="78"/>
        <v/>
      </c>
      <c r="AG281" s="25">
        <f>IFERROR(VLOOKUP($A281,'TD SOP+PROFORM MOD'!$A$5:$AD$750,MATCH(AG$4,'TD SOP+PROFORM MOD'!$B$2:$AD$2,0)+1,0),0)+IFERROR(VLOOKUP($A281,'TD SOP+PROFORM MOD'!$A$5:$AD$750,MATCH(AG$2,'TD SOP+PROFORM MOD'!$B$2:$AD$2,0)+1,0),0)</f>
        <v>0</v>
      </c>
      <c r="AH281" s="25">
        <f>IFERROR(VLOOKUP($A281,'TD SOP+PROFORM MOD'!$A$5:$AD$750,MATCH(AH$4,'TD SOP+PROFORM MOD'!$B$2:$AD$2,0)+1,0),0)+IFERROR(VLOOKUP($A281,'TD SOP+PROFORM MOD'!$A$5:$AD$750,MATCH(AH$2,'TD SOP+PROFORM MOD'!$B$2:$AD$2,0)+1,0),0)</f>
        <v>0</v>
      </c>
      <c r="AI281" s="26" t="str">
        <f t="shared" si="79"/>
        <v/>
      </c>
      <c r="AJ281" s="25">
        <f>IFERROR(VLOOKUP($A281,'TD SOP+PROFORM MOD'!$A$5:$AD$750,MATCH(AJ$4,'TD SOP+PROFORM MOD'!$B$2:$AD$2,0)+1,0),0)+IFERROR(VLOOKUP($A281,'TD SOP+PROFORM MOD'!$A$5:$AD$750,MATCH(AJ$2,'TD SOP+PROFORM MOD'!$B$2:$AD$2,0)+1,0),0)</f>
        <v>0</v>
      </c>
      <c r="AK281" s="25">
        <f>IFERROR(VLOOKUP($A281,'TD SOP+PROFORM MOD'!$A$5:$AD$750,MATCH(AK$4,'TD SOP+PROFORM MOD'!$B$2:$AD$2,0)+1,0),0)+IFERROR(VLOOKUP($A281,'TD SOP+PROFORM MOD'!$A$5:$AD$750,MATCH(AK$2,'TD SOP+PROFORM MOD'!$B$2:$AD$2,0)+1,0),0)</f>
        <v>0</v>
      </c>
      <c r="AL281" s="26" t="str">
        <f t="shared" si="80"/>
        <v/>
      </c>
      <c r="AM281" s="25">
        <f t="shared" si="82"/>
        <v>0</v>
      </c>
      <c r="AN281" s="25">
        <f t="shared" si="82"/>
        <v>0</v>
      </c>
      <c r="AO281" s="26" t="str">
        <f t="shared" si="81"/>
        <v/>
      </c>
      <c r="AR281" s="25">
        <f>SUMIF('B&amp;S YTD LFY'!B:B,"="&amp;A281,'B&amp;S YTD LFY'!C:C)</f>
        <v>0</v>
      </c>
      <c r="AS281" s="25">
        <f t="shared" si="83"/>
        <v>0</v>
      </c>
      <c r="AT281" s="25"/>
    </row>
    <row r="282" spans="1:46" x14ac:dyDescent="0.35">
      <c r="A282" s="24">
        <f>IF(AND('TD SOP+PROFORM MOD'!A279&lt;&gt;"",'TD SOP+PROFORM MOD'!A279&lt;&gt;"TOTAL"),'TD SOP+PROFORM MOD'!A279,0)</f>
        <v>0</v>
      </c>
      <c r="C282" s="25" t="str">
        <f>IFERROR(VLOOKUP($A282,'TD SOP+PROFORM MOD'!$A$5:$AD$750,MATCH(C$4,'TD SOP+PROFORM MOD'!$B$2:$AT$2,0)+1,0),"")</f>
        <v/>
      </c>
      <c r="D282" s="25" t="str">
        <f>IFERROR(VLOOKUP($A282,'TD SOP+PROFORM MOD'!$A$5:$AD$750,MATCH(D$4,'TD SOP+PROFORM MOD'!$B$2:$AT$2,0)+1,0),"")</f>
        <v/>
      </c>
      <c r="E282" s="26" t="str">
        <f t="shared" si="69"/>
        <v/>
      </c>
      <c r="F282" s="25" t="str">
        <f>IFERROR(VLOOKUP($A282,'TD SOP+PROFORM MOD'!$A$5:$AD$750,MATCH(F$4,'TD SOP+PROFORM MOD'!$B$2:$AT$2,0)+1,0),"")</f>
        <v/>
      </c>
      <c r="G282" s="25" t="str">
        <f>IFERROR(VLOOKUP($A282,'TD SOP+PROFORM MOD'!$A$5:$AD$750,MATCH(G$4,'TD SOP+PROFORM MOD'!$B$2:$AT$2,0)+1,0),"")</f>
        <v/>
      </c>
      <c r="H282" s="26" t="str">
        <f t="shared" si="70"/>
        <v/>
      </c>
      <c r="I282" s="25" t="str">
        <f>IFERROR(VLOOKUP($A282,'TD SOP+PROFORM MOD'!$A$5:$AD$750,MATCH(I$4,'TD SOP+PROFORM MOD'!$B$2:$AT$2,0)+1,0),"")</f>
        <v/>
      </c>
      <c r="J282" s="25" t="str">
        <f>IFERROR(VLOOKUP($A282,'TD SOP+PROFORM MOD'!$A$5:$AD$750,MATCH(J$4,'TD SOP+PROFORM MOD'!$B$2:$AT$2,0)+1,0),"")</f>
        <v/>
      </c>
      <c r="K282" s="26" t="str">
        <f t="shared" si="71"/>
        <v/>
      </c>
      <c r="L282" s="25" t="str">
        <f>IFERROR(VLOOKUP($A282,'TD SOP+PROFORM MOD'!$A$5:$AD$750,MATCH(L$4,'TD SOP+PROFORM MOD'!$B$2:$AT$2,0)+1,0),"")</f>
        <v/>
      </c>
      <c r="M282" s="25" t="str">
        <f>IFERROR(VLOOKUP($A282,'TD SOP+PROFORM MOD'!$A$5:$AD$750,MATCH(M$4,'TD SOP+PROFORM MOD'!$B$2:$AT$2,0)+1,0),"")</f>
        <v/>
      </c>
      <c r="N282" s="26" t="str">
        <f t="shared" si="72"/>
        <v/>
      </c>
      <c r="O282" s="25">
        <f>IFERROR(VLOOKUP($A282,'TD SOP+PROFORM MOD'!$A$5:$AD$750,MATCH(O$4,'TD SOP+PROFORM MOD'!$B$2:$AD$2,0)+1,0),0)+IFERROR(VLOOKUP($A282,'TD SOP+PROFORM MOD'!$A$5:$AD$750,MATCH(O$2,'TD SOP+PROFORM MOD'!$B$2:$AD$2,0)+1,0),0)</f>
        <v>0</v>
      </c>
      <c r="P282" s="25">
        <f>IFERROR(VLOOKUP($A282,'TD SOP+PROFORM MOD'!$A$5:$AD$750,MATCH(P$4,'TD SOP+PROFORM MOD'!$B$2:$AD$2,0)+1,0),0)+IFERROR(VLOOKUP($A282,'TD SOP+PROFORM MOD'!$A$5:$AD$750,MATCH(P$2,'TD SOP+PROFORM MOD'!$B$2:$AD$2,0)+1,0),0)</f>
        <v>0</v>
      </c>
      <c r="Q282" s="26" t="str">
        <f t="shared" si="73"/>
        <v/>
      </c>
      <c r="R282" s="25">
        <f>IFERROR(VLOOKUP($A282,'TD SOP+PROFORM MOD'!$A$5:$AD$750,MATCH(R$4,'TD SOP+PROFORM MOD'!$B$2:$AD$2,0)+1,0),0)+IFERROR(VLOOKUP($A282,'TD SOP+PROFORM MOD'!$A$5:$AD$750,MATCH(R$2,'TD SOP+PROFORM MOD'!$B$2:$AD$2,0)+1,0),0)</f>
        <v>0</v>
      </c>
      <c r="S282" s="25">
        <f>IFERROR(VLOOKUP($A282,'TD SOP+PROFORM MOD'!$A$5:$AD$750,MATCH(S$4,'TD SOP+PROFORM MOD'!$B$2:$AD$2,0)+1,0),0)+IFERROR(VLOOKUP($A282,'TD SOP+PROFORM MOD'!$A$5:$AD$750,MATCH(S$2,'TD SOP+PROFORM MOD'!$B$2:$AD$2,0)+1,0),0)</f>
        <v>0</v>
      </c>
      <c r="T282" s="26" t="str">
        <f t="shared" si="74"/>
        <v/>
      </c>
      <c r="U282" s="25">
        <f>IFERROR(VLOOKUP($A282,'TD SOP+PROFORM MOD'!$A$5:$AD$750,MATCH(U$4,'TD SOP+PROFORM MOD'!$B$2:$AD$2,0)+1,0),0)+IFERROR(VLOOKUP($A282,'TD SOP+PROFORM MOD'!$A$5:$AD$750,MATCH(U$2,'TD SOP+PROFORM MOD'!$B$2:$AD$2,0)+1,0),0)</f>
        <v>0</v>
      </c>
      <c r="V282" s="25">
        <f>IFERROR(VLOOKUP($A282,'TD SOP+PROFORM MOD'!$A$5:$AD$750,MATCH(V$4,'TD SOP+PROFORM MOD'!$B$2:$AD$2,0)+1,0),0)+IFERROR(VLOOKUP($A282,'TD SOP+PROFORM MOD'!$A$5:$AD$750,MATCH(V$2,'TD SOP+PROFORM MOD'!$B$2:$AD$2,0)+1,0),0)</f>
        <v>0</v>
      </c>
      <c r="W282" s="26" t="str">
        <f t="shared" si="75"/>
        <v/>
      </c>
      <c r="X282" s="25">
        <f>IFERROR(VLOOKUP($A282,'TD SOP+PROFORM MOD'!$A$5:$AD$750,MATCH(X$4,'TD SOP+PROFORM MOD'!$B$2:$AD$2,0)+1,0),0)+IFERROR(VLOOKUP($A282,'TD SOP+PROFORM MOD'!$A$5:$AD$750,MATCH(X$2,'TD SOP+PROFORM MOD'!$B$2:$AD$2,0)+1,0),0)</f>
        <v>0</v>
      </c>
      <c r="Y282" s="25">
        <f>IFERROR(VLOOKUP($A282,'TD SOP+PROFORM MOD'!$A$5:$AD$750,MATCH(Y$4,'TD SOP+PROFORM MOD'!$B$2:$AD$2,0)+1,0),0)+IFERROR(VLOOKUP($A282,'TD SOP+PROFORM MOD'!$A$5:$AD$750,MATCH(Y$2,'TD SOP+PROFORM MOD'!$B$2:$AD$2,0)+1,0),0)</f>
        <v>0</v>
      </c>
      <c r="Z282" s="26" t="str">
        <f t="shared" si="76"/>
        <v/>
      </c>
      <c r="AA282" s="25">
        <f>IFERROR(VLOOKUP($A282,'TD SOP+PROFORM MOD'!$A$5:$AD$750,MATCH(AA$4,'TD SOP+PROFORM MOD'!$B$2:$AD$2,0)+1,0),0)+IFERROR(VLOOKUP($A282,'TD SOP+PROFORM MOD'!$A$5:$AD$750,MATCH(AA$2,'TD SOP+PROFORM MOD'!$B$2:$AD$2,0)+1,0),0)</f>
        <v>0</v>
      </c>
      <c r="AB282" s="25">
        <f>IFERROR(VLOOKUP($A282,'TD SOP+PROFORM MOD'!$A$5:$AD$750,MATCH(AB$4,'TD SOP+PROFORM MOD'!$B$2:$AD$2,0)+1,0),0)+IFERROR(VLOOKUP($A282,'TD SOP+PROFORM MOD'!$A$5:$AD$750,MATCH(AB$2,'TD SOP+PROFORM MOD'!$B$2:$AD$2,0)+1,0),0)</f>
        <v>0</v>
      </c>
      <c r="AC282" s="26" t="str">
        <f t="shared" si="77"/>
        <v/>
      </c>
      <c r="AD282" s="25">
        <f>IFERROR(VLOOKUP($A282,'TD SOP+PROFORM MOD'!$A$5:$AD$750,MATCH(AD$4,'TD SOP+PROFORM MOD'!$B$2:$AD$2,0)+1,0),0)+IFERROR(VLOOKUP($A282,'TD SOP+PROFORM MOD'!$A$5:$AD$750,MATCH(AD$2,'TD SOP+PROFORM MOD'!$B$2:$AD$2,0)+1,0),0)</f>
        <v>0</v>
      </c>
      <c r="AE282" s="25">
        <f>IFERROR(VLOOKUP($A282,'TD SOP+PROFORM MOD'!$A$5:$AD$750,MATCH(AE$4,'TD SOP+PROFORM MOD'!$B$2:$AD$2,0)+1,0),0)+IFERROR(VLOOKUP($A282,'TD SOP+PROFORM MOD'!$A$5:$AD$750,MATCH(AE$2,'TD SOP+PROFORM MOD'!$B$2:$AD$2,0)+1,0),0)</f>
        <v>0</v>
      </c>
      <c r="AF282" s="26" t="str">
        <f t="shared" si="78"/>
        <v/>
      </c>
      <c r="AG282" s="25">
        <f>IFERROR(VLOOKUP($A282,'TD SOP+PROFORM MOD'!$A$5:$AD$750,MATCH(AG$4,'TD SOP+PROFORM MOD'!$B$2:$AD$2,0)+1,0),0)+IFERROR(VLOOKUP($A282,'TD SOP+PROFORM MOD'!$A$5:$AD$750,MATCH(AG$2,'TD SOP+PROFORM MOD'!$B$2:$AD$2,0)+1,0),0)</f>
        <v>0</v>
      </c>
      <c r="AH282" s="25">
        <f>IFERROR(VLOOKUP($A282,'TD SOP+PROFORM MOD'!$A$5:$AD$750,MATCH(AH$4,'TD SOP+PROFORM MOD'!$B$2:$AD$2,0)+1,0),0)+IFERROR(VLOOKUP($A282,'TD SOP+PROFORM MOD'!$A$5:$AD$750,MATCH(AH$2,'TD SOP+PROFORM MOD'!$B$2:$AD$2,0)+1,0),0)</f>
        <v>0</v>
      </c>
      <c r="AI282" s="26" t="str">
        <f t="shared" si="79"/>
        <v/>
      </c>
      <c r="AJ282" s="25">
        <f>IFERROR(VLOOKUP($A282,'TD SOP+PROFORM MOD'!$A$5:$AD$750,MATCH(AJ$4,'TD SOP+PROFORM MOD'!$B$2:$AD$2,0)+1,0),0)+IFERROR(VLOOKUP($A282,'TD SOP+PROFORM MOD'!$A$5:$AD$750,MATCH(AJ$2,'TD SOP+PROFORM MOD'!$B$2:$AD$2,0)+1,0),0)</f>
        <v>0</v>
      </c>
      <c r="AK282" s="25">
        <f>IFERROR(VLOOKUP($A282,'TD SOP+PROFORM MOD'!$A$5:$AD$750,MATCH(AK$4,'TD SOP+PROFORM MOD'!$B$2:$AD$2,0)+1,0),0)+IFERROR(VLOOKUP($A282,'TD SOP+PROFORM MOD'!$A$5:$AD$750,MATCH(AK$2,'TD SOP+PROFORM MOD'!$B$2:$AD$2,0)+1,0),0)</f>
        <v>0</v>
      </c>
      <c r="AL282" s="26" t="str">
        <f t="shared" si="80"/>
        <v/>
      </c>
      <c r="AM282" s="25">
        <f t="shared" si="82"/>
        <v>0</v>
      </c>
      <c r="AN282" s="25">
        <f t="shared" si="82"/>
        <v>0</v>
      </c>
      <c r="AO282" s="26" t="str">
        <f t="shared" si="81"/>
        <v/>
      </c>
      <c r="AR282" s="25">
        <f>SUMIF('B&amp;S YTD LFY'!B:B,"="&amp;A282,'B&amp;S YTD LFY'!C:C)</f>
        <v>0</v>
      </c>
      <c r="AS282" s="25">
        <f t="shared" si="83"/>
        <v>0</v>
      </c>
      <c r="AT282" s="25"/>
    </row>
    <row r="283" spans="1:46" x14ac:dyDescent="0.35">
      <c r="A283" s="24">
        <f>IF(AND('TD SOP+PROFORM MOD'!A280&lt;&gt;"",'TD SOP+PROFORM MOD'!A280&lt;&gt;"TOTAL"),'TD SOP+PROFORM MOD'!A280,0)</f>
        <v>0</v>
      </c>
      <c r="C283" s="25" t="str">
        <f>IFERROR(VLOOKUP($A283,'TD SOP+PROFORM MOD'!$A$5:$AD$750,MATCH(C$4,'TD SOP+PROFORM MOD'!$B$2:$AT$2,0)+1,0),"")</f>
        <v/>
      </c>
      <c r="D283" s="25" t="str">
        <f>IFERROR(VLOOKUP($A283,'TD SOP+PROFORM MOD'!$A$5:$AD$750,MATCH(D$4,'TD SOP+PROFORM MOD'!$B$2:$AT$2,0)+1,0),"")</f>
        <v/>
      </c>
      <c r="E283" s="26" t="str">
        <f t="shared" si="69"/>
        <v/>
      </c>
      <c r="F283" s="25" t="str">
        <f>IFERROR(VLOOKUP($A283,'TD SOP+PROFORM MOD'!$A$5:$AD$750,MATCH(F$4,'TD SOP+PROFORM MOD'!$B$2:$AT$2,0)+1,0),"")</f>
        <v/>
      </c>
      <c r="G283" s="25" t="str">
        <f>IFERROR(VLOOKUP($A283,'TD SOP+PROFORM MOD'!$A$5:$AD$750,MATCH(G$4,'TD SOP+PROFORM MOD'!$B$2:$AT$2,0)+1,0),"")</f>
        <v/>
      </c>
      <c r="H283" s="26" t="str">
        <f t="shared" si="70"/>
        <v/>
      </c>
      <c r="I283" s="25" t="str">
        <f>IFERROR(VLOOKUP($A283,'TD SOP+PROFORM MOD'!$A$5:$AD$750,MATCH(I$4,'TD SOP+PROFORM MOD'!$B$2:$AT$2,0)+1,0),"")</f>
        <v/>
      </c>
      <c r="J283" s="25" t="str">
        <f>IFERROR(VLOOKUP($A283,'TD SOP+PROFORM MOD'!$A$5:$AD$750,MATCH(J$4,'TD SOP+PROFORM MOD'!$B$2:$AT$2,0)+1,0),"")</f>
        <v/>
      </c>
      <c r="K283" s="26" t="str">
        <f t="shared" si="71"/>
        <v/>
      </c>
      <c r="L283" s="25" t="str">
        <f>IFERROR(VLOOKUP($A283,'TD SOP+PROFORM MOD'!$A$5:$AD$750,MATCH(L$4,'TD SOP+PROFORM MOD'!$B$2:$AT$2,0)+1,0),"")</f>
        <v/>
      </c>
      <c r="M283" s="25" t="str">
        <f>IFERROR(VLOOKUP($A283,'TD SOP+PROFORM MOD'!$A$5:$AD$750,MATCH(M$4,'TD SOP+PROFORM MOD'!$B$2:$AT$2,0)+1,0),"")</f>
        <v/>
      </c>
      <c r="N283" s="26" t="str">
        <f t="shared" si="72"/>
        <v/>
      </c>
      <c r="O283" s="25">
        <f>IFERROR(VLOOKUP($A283,'TD SOP+PROFORM MOD'!$A$5:$AD$750,MATCH(O$4,'TD SOP+PROFORM MOD'!$B$2:$AD$2,0)+1,0),0)+IFERROR(VLOOKUP($A283,'TD SOP+PROFORM MOD'!$A$5:$AD$750,MATCH(O$2,'TD SOP+PROFORM MOD'!$B$2:$AD$2,0)+1,0),0)</f>
        <v>0</v>
      </c>
      <c r="P283" s="25">
        <f>IFERROR(VLOOKUP($A283,'TD SOP+PROFORM MOD'!$A$5:$AD$750,MATCH(P$4,'TD SOP+PROFORM MOD'!$B$2:$AD$2,0)+1,0),0)+IFERROR(VLOOKUP($A283,'TD SOP+PROFORM MOD'!$A$5:$AD$750,MATCH(P$2,'TD SOP+PROFORM MOD'!$B$2:$AD$2,0)+1,0),0)</f>
        <v>0</v>
      </c>
      <c r="Q283" s="26" t="str">
        <f t="shared" si="73"/>
        <v/>
      </c>
      <c r="R283" s="25">
        <f>IFERROR(VLOOKUP($A283,'TD SOP+PROFORM MOD'!$A$5:$AD$750,MATCH(R$4,'TD SOP+PROFORM MOD'!$B$2:$AD$2,0)+1,0),0)+IFERROR(VLOOKUP($A283,'TD SOP+PROFORM MOD'!$A$5:$AD$750,MATCH(R$2,'TD SOP+PROFORM MOD'!$B$2:$AD$2,0)+1,0),0)</f>
        <v>0</v>
      </c>
      <c r="S283" s="25">
        <f>IFERROR(VLOOKUP($A283,'TD SOP+PROFORM MOD'!$A$5:$AD$750,MATCH(S$4,'TD SOP+PROFORM MOD'!$B$2:$AD$2,0)+1,0),0)+IFERROR(VLOOKUP($A283,'TD SOP+PROFORM MOD'!$A$5:$AD$750,MATCH(S$2,'TD SOP+PROFORM MOD'!$B$2:$AD$2,0)+1,0),0)</f>
        <v>0</v>
      </c>
      <c r="T283" s="26" t="str">
        <f t="shared" si="74"/>
        <v/>
      </c>
      <c r="U283" s="25">
        <f>IFERROR(VLOOKUP($A283,'TD SOP+PROFORM MOD'!$A$5:$AD$750,MATCH(U$4,'TD SOP+PROFORM MOD'!$B$2:$AD$2,0)+1,0),0)+IFERROR(VLOOKUP($A283,'TD SOP+PROFORM MOD'!$A$5:$AD$750,MATCH(U$2,'TD SOP+PROFORM MOD'!$B$2:$AD$2,0)+1,0),0)</f>
        <v>0</v>
      </c>
      <c r="V283" s="25">
        <f>IFERROR(VLOOKUP($A283,'TD SOP+PROFORM MOD'!$A$5:$AD$750,MATCH(V$4,'TD SOP+PROFORM MOD'!$B$2:$AD$2,0)+1,0),0)+IFERROR(VLOOKUP($A283,'TD SOP+PROFORM MOD'!$A$5:$AD$750,MATCH(V$2,'TD SOP+PROFORM MOD'!$B$2:$AD$2,0)+1,0),0)</f>
        <v>0</v>
      </c>
      <c r="W283" s="26" t="str">
        <f t="shared" si="75"/>
        <v/>
      </c>
      <c r="X283" s="25">
        <f>IFERROR(VLOOKUP($A283,'TD SOP+PROFORM MOD'!$A$5:$AD$750,MATCH(X$4,'TD SOP+PROFORM MOD'!$B$2:$AD$2,0)+1,0),0)+IFERROR(VLOOKUP($A283,'TD SOP+PROFORM MOD'!$A$5:$AD$750,MATCH(X$2,'TD SOP+PROFORM MOD'!$B$2:$AD$2,0)+1,0),0)</f>
        <v>0</v>
      </c>
      <c r="Y283" s="25">
        <f>IFERROR(VLOOKUP($A283,'TD SOP+PROFORM MOD'!$A$5:$AD$750,MATCH(Y$4,'TD SOP+PROFORM MOD'!$B$2:$AD$2,0)+1,0),0)+IFERROR(VLOOKUP($A283,'TD SOP+PROFORM MOD'!$A$5:$AD$750,MATCH(Y$2,'TD SOP+PROFORM MOD'!$B$2:$AD$2,0)+1,0),0)</f>
        <v>0</v>
      </c>
      <c r="Z283" s="26" t="str">
        <f t="shared" si="76"/>
        <v/>
      </c>
      <c r="AA283" s="25">
        <f>IFERROR(VLOOKUP($A283,'TD SOP+PROFORM MOD'!$A$5:$AD$750,MATCH(AA$4,'TD SOP+PROFORM MOD'!$B$2:$AD$2,0)+1,0),0)+IFERROR(VLOOKUP($A283,'TD SOP+PROFORM MOD'!$A$5:$AD$750,MATCH(AA$2,'TD SOP+PROFORM MOD'!$B$2:$AD$2,0)+1,0),0)</f>
        <v>0</v>
      </c>
      <c r="AB283" s="25">
        <f>IFERROR(VLOOKUP($A283,'TD SOP+PROFORM MOD'!$A$5:$AD$750,MATCH(AB$4,'TD SOP+PROFORM MOD'!$B$2:$AD$2,0)+1,0),0)+IFERROR(VLOOKUP($A283,'TD SOP+PROFORM MOD'!$A$5:$AD$750,MATCH(AB$2,'TD SOP+PROFORM MOD'!$B$2:$AD$2,0)+1,0),0)</f>
        <v>0</v>
      </c>
      <c r="AC283" s="26" t="str">
        <f t="shared" si="77"/>
        <v/>
      </c>
      <c r="AD283" s="25">
        <f>IFERROR(VLOOKUP($A283,'TD SOP+PROFORM MOD'!$A$5:$AD$750,MATCH(AD$4,'TD SOP+PROFORM MOD'!$B$2:$AD$2,0)+1,0),0)+IFERROR(VLOOKUP($A283,'TD SOP+PROFORM MOD'!$A$5:$AD$750,MATCH(AD$2,'TD SOP+PROFORM MOD'!$B$2:$AD$2,0)+1,0),0)</f>
        <v>0</v>
      </c>
      <c r="AE283" s="25">
        <f>IFERROR(VLOOKUP($A283,'TD SOP+PROFORM MOD'!$A$5:$AD$750,MATCH(AE$4,'TD SOP+PROFORM MOD'!$B$2:$AD$2,0)+1,0),0)+IFERROR(VLOOKUP($A283,'TD SOP+PROFORM MOD'!$A$5:$AD$750,MATCH(AE$2,'TD SOP+PROFORM MOD'!$B$2:$AD$2,0)+1,0),0)</f>
        <v>0</v>
      </c>
      <c r="AF283" s="26" t="str">
        <f t="shared" si="78"/>
        <v/>
      </c>
      <c r="AG283" s="25">
        <f>IFERROR(VLOOKUP($A283,'TD SOP+PROFORM MOD'!$A$5:$AD$750,MATCH(AG$4,'TD SOP+PROFORM MOD'!$B$2:$AD$2,0)+1,0),0)+IFERROR(VLOOKUP($A283,'TD SOP+PROFORM MOD'!$A$5:$AD$750,MATCH(AG$2,'TD SOP+PROFORM MOD'!$B$2:$AD$2,0)+1,0),0)</f>
        <v>0</v>
      </c>
      <c r="AH283" s="25">
        <f>IFERROR(VLOOKUP($A283,'TD SOP+PROFORM MOD'!$A$5:$AD$750,MATCH(AH$4,'TD SOP+PROFORM MOD'!$B$2:$AD$2,0)+1,0),0)+IFERROR(VLOOKUP($A283,'TD SOP+PROFORM MOD'!$A$5:$AD$750,MATCH(AH$2,'TD SOP+PROFORM MOD'!$B$2:$AD$2,0)+1,0),0)</f>
        <v>0</v>
      </c>
      <c r="AI283" s="26" t="str">
        <f t="shared" si="79"/>
        <v/>
      </c>
      <c r="AJ283" s="25">
        <f>IFERROR(VLOOKUP($A283,'TD SOP+PROFORM MOD'!$A$5:$AD$750,MATCH(AJ$4,'TD SOP+PROFORM MOD'!$B$2:$AD$2,0)+1,0),0)+IFERROR(VLOOKUP($A283,'TD SOP+PROFORM MOD'!$A$5:$AD$750,MATCH(AJ$2,'TD SOP+PROFORM MOD'!$B$2:$AD$2,0)+1,0),0)</f>
        <v>0</v>
      </c>
      <c r="AK283" s="25">
        <f>IFERROR(VLOOKUP($A283,'TD SOP+PROFORM MOD'!$A$5:$AD$750,MATCH(AK$4,'TD SOP+PROFORM MOD'!$B$2:$AD$2,0)+1,0),0)+IFERROR(VLOOKUP($A283,'TD SOP+PROFORM MOD'!$A$5:$AD$750,MATCH(AK$2,'TD SOP+PROFORM MOD'!$B$2:$AD$2,0)+1,0),0)</f>
        <v>0</v>
      </c>
      <c r="AL283" s="26" t="str">
        <f t="shared" si="80"/>
        <v/>
      </c>
      <c r="AM283" s="25">
        <f t="shared" si="82"/>
        <v>0</v>
      </c>
      <c r="AN283" s="25">
        <f t="shared" si="82"/>
        <v>0</v>
      </c>
      <c r="AO283" s="26" t="str">
        <f t="shared" si="81"/>
        <v/>
      </c>
      <c r="AR283" s="25">
        <f>SUMIF('B&amp;S YTD LFY'!B:B,"="&amp;A283,'B&amp;S YTD LFY'!C:C)</f>
        <v>0</v>
      </c>
      <c r="AS283" s="25">
        <f t="shared" si="83"/>
        <v>0</v>
      </c>
      <c r="AT283" s="25"/>
    </row>
    <row r="284" spans="1:46" x14ac:dyDescent="0.35">
      <c r="A284" s="24">
        <f>IF(AND('TD SOP+PROFORM MOD'!A281&lt;&gt;"",'TD SOP+PROFORM MOD'!A281&lt;&gt;"TOTAL"),'TD SOP+PROFORM MOD'!A281,0)</f>
        <v>0</v>
      </c>
      <c r="C284" s="25" t="str">
        <f>IFERROR(VLOOKUP($A284,'TD SOP+PROFORM MOD'!$A$5:$AD$750,MATCH(C$4,'TD SOP+PROFORM MOD'!$B$2:$AT$2,0)+1,0),"")</f>
        <v/>
      </c>
      <c r="D284" s="25" t="str">
        <f>IFERROR(VLOOKUP($A284,'TD SOP+PROFORM MOD'!$A$5:$AD$750,MATCH(D$4,'TD SOP+PROFORM MOD'!$B$2:$AT$2,0)+1,0),"")</f>
        <v/>
      </c>
      <c r="E284" s="26" t="str">
        <f t="shared" si="69"/>
        <v/>
      </c>
      <c r="F284" s="25" t="str">
        <f>IFERROR(VLOOKUP($A284,'TD SOP+PROFORM MOD'!$A$5:$AD$750,MATCH(F$4,'TD SOP+PROFORM MOD'!$B$2:$AT$2,0)+1,0),"")</f>
        <v/>
      </c>
      <c r="G284" s="25" t="str">
        <f>IFERROR(VLOOKUP($A284,'TD SOP+PROFORM MOD'!$A$5:$AD$750,MATCH(G$4,'TD SOP+PROFORM MOD'!$B$2:$AT$2,0)+1,0),"")</f>
        <v/>
      </c>
      <c r="H284" s="26" t="str">
        <f t="shared" si="70"/>
        <v/>
      </c>
      <c r="I284" s="25" t="str">
        <f>IFERROR(VLOOKUP($A284,'TD SOP+PROFORM MOD'!$A$5:$AD$750,MATCH(I$4,'TD SOP+PROFORM MOD'!$B$2:$AT$2,0)+1,0),"")</f>
        <v/>
      </c>
      <c r="J284" s="25" t="str">
        <f>IFERROR(VLOOKUP($A284,'TD SOP+PROFORM MOD'!$A$5:$AD$750,MATCH(J$4,'TD SOP+PROFORM MOD'!$B$2:$AT$2,0)+1,0),"")</f>
        <v/>
      </c>
      <c r="K284" s="26" t="str">
        <f t="shared" si="71"/>
        <v/>
      </c>
      <c r="L284" s="25" t="str">
        <f>IFERROR(VLOOKUP($A284,'TD SOP+PROFORM MOD'!$A$5:$AD$750,MATCH(L$4,'TD SOP+PROFORM MOD'!$B$2:$AT$2,0)+1,0),"")</f>
        <v/>
      </c>
      <c r="M284" s="25" t="str">
        <f>IFERROR(VLOOKUP($A284,'TD SOP+PROFORM MOD'!$A$5:$AD$750,MATCH(M$4,'TD SOP+PROFORM MOD'!$B$2:$AT$2,0)+1,0),"")</f>
        <v/>
      </c>
      <c r="N284" s="26" t="str">
        <f t="shared" si="72"/>
        <v/>
      </c>
      <c r="O284" s="25">
        <f>IFERROR(VLOOKUP($A284,'TD SOP+PROFORM MOD'!$A$5:$AD$750,MATCH(O$4,'TD SOP+PROFORM MOD'!$B$2:$AD$2,0)+1,0),0)+IFERROR(VLOOKUP($A284,'TD SOP+PROFORM MOD'!$A$5:$AD$750,MATCH(O$2,'TD SOP+PROFORM MOD'!$B$2:$AD$2,0)+1,0),0)</f>
        <v>0</v>
      </c>
      <c r="P284" s="25">
        <f>IFERROR(VLOOKUP($A284,'TD SOP+PROFORM MOD'!$A$5:$AD$750,MATCH(P$4,'TD SOP+PROFORM MOD'!$B$2:$AD$2,0)+1,0),0)+IFERROR(VLOOKUP($A284,'TD SOP+PROFORM MOD'!$A$5:$AD$750,MATCH(P$2,'TD SOP+PROFORM MOD'!$B$2:$AD$2,0)+1,0),0)</f>
        <v>0</v>
      </c>
      <c r="Q284" s="26" t="str">
        <f t="shared" si="73"/>
        <v/>
      </c>
      <c r="R284" s="25">
        <f>IFERROR(VLOOKUP($A284,'TD SOP+PROFORM MOD'!$A$5:$AD$750,MATCH(R$4,'TD SOP+PROFORM MOD'!$B$2:$AD$2,0)+1,0),0)+IFERROR(VLOOKUP($A284,'TD SOP+PROFORM MOD'!$A$5:$AD$750,MATCH(R$2,'TD SOP+PROFORM MOD'!$B$2:$AD$2,0)+1,0),0)</f>
        <v>0</v>
      </c>
      <c r="S284" s="25">
        <f>IFERROR(VLOOKUP($A284,'TD SOP+PROFORM MOD'!$A$5:$AD$750,MATCH(S$4,'TD SOP+PROFORM MOD'!$B$2:$AD$2,0)+1,0),0)+IFERROR(VLOOKUP($A284,'TD SOP+PROFORM MOD'!$A$5:$AD$750,MATCH(S$2,'TD SOP+PROFORM MOD'!$B$2:$AD$2,0)+1,0),0)</f>
        <v>0</v>
      </c>
      <c r="T284" s="26" t="str">
        <f t="shared" si="74"/>
        <v/>
      </c>
      <c r="U284" s="25">
        <f>IFERROR(VLOOKUP($A284,'TD SOP+PROFORM MOD'!$A$5:$AD$750,MATCH(U$4,'TD SOP+PROFORM MOD'!$B$2:$AD$2,0)+1,0),0)+IFERROR(VLOOKUP($A284,'TD SOP+PROFORM MOD'!$A$5:$AD$750,MATCH(U$2,'TD SOP+PROFORM MOD'!$B$2:$AD$2,0)+1,0),0)</f>
        <v>0</v>
      </c>
      <c r="V284" s="25">
        <f>IFERROR(VLOOKUP($A284,'TD SOP+PROFORM MOD'!$A$5:$AD$750,MATCH(V$4,'TD SOP+PROFORM MOD'!$B$2:$AD$2,0)+1,0),0)+IFERROR(VLOOKUP($A284,'TD SOP+PROFORM MOD'!$A$5:$AD$750,MATCH(V$2,'TD SOP+PROFORM MOD'!$B$2:$AD$2,0)+1,0),0)</f>
        <v>0</v>
      </c>
      <c r="W284" s="26" t="str">
        <f t="shared" si="75"/>
        <v/>
      </c>
      <c r="X284" s="25">
        <f>IFERROR(VLOOKUP($A284,'TD SOP+PROFORM MOD'!$A$5:$AD$750,MATCH(X$4,'TD SOP+PROFORM MOD'!$B$2:$AD$2,0)+1,0),0)+IFERROR(VLOOKUP($A284,'TD SOP+PROFORM MOD'!$A$5:$AD$750,MATCH(X$2,'TD SOP+PROFORM MOD'!$B$2:$AD$2,0)+1,0),0)</f>
        <v>0</v>
      </c>
      <c r="Y284" s="25">
        <f>IFERROR(VLOOKUP($A284,'TD SOP+PROFORM MOD'!$A$5:$AD$750,MATCH(Y$4,'TD SOP+PROFORM MOD'!$B$2:$AD$2,0)+1,0),0)+IFERROR(VLOOKUP($A284,'TD SOP+PROFORM MOD'!$A$5:$AD$750,MATCH(Y$2,'TD SOP+PROFORM MOD'!$B$2:$AD$2,0)+1,0),0)</f>
        <v>0</v>
      </c>
      <c r="Z284" s="26" t="str">
        <f t="shared" si="76"/>
        <v/>
      </c>
      <c r="AA284" s="25">
        <f>IFERROR(VLOOKUP($A284,'TD SOP+PROFORM MOD'!$A$5:$AD$750,MATCH(AA$4,'TD SOP+PROFORM MOD'!$B$2:$AD$2,0)+1,0),0)+IFERROR(VLOOKUP($A284,'TD SOP+PROFORM MOD'!$A$5:$AD$750,MATCH(AA$2,'TD SOP+PROFORM MOD'!$B$2:$AD$2,0)+1,0),0)</f>
        <v>0</v>
      </c>
      <c r="AB284" s="25">
        <f>IFERROR(VLOOKUP($A284,'TD SOP+PROFORM MOD'!$A$5:$AD$750,MATCH(AB$4,'TD SOP+PROFORM MOD'!$B$2:$AD$2,0)+1,0),0)+IFERROR(VLOOKUP($A284,'TD SOP+PROFORM MOD'!$A$5:$AD$750,MATCH(AB$2,'TD SOP+PROFORM MOD'!$B$2:$AD$2,0)+1,0),0)</f>
        <v>0</v>
      </c>
      <c r="AC284" s="26" t="str">
        <f t="shared" si="77"/>
        <v/>
      </c>
      <c r="AD284" s="25">
        <f>IFERROR(VLOOKUP($A284,'TD SOP+PROFORM MOD'!$A$5:$AD$750,MATCH(AD$4,'TD SOP+PROFORM MOD'!$B$2:$AD$2,0)+1,0),0)+IFERROR(VLOOKUP($A284,'TD SOP+PROFORM MOD'!$A$5:$AD$750,MATCH(AD$2,'TD SOP+PROFORM MOD'!$B$2:$AD$2,0)+1,0),0)</f>
        <v>0</v>
      </c>
      <c r="AE284" s="25">
        <f>IFERROR(VLOOKUP($A284,'TD SOP+PROFORM MOD'!$A$5:$AD$750,MATCH(AE$4,'TD SOP+PROFORM MOD'!$B$2:$AD$2,0)+1,0),0)+IFERROR(VLOOKUP($A284,'TD SOP+PROFORM MOD'!$A$5:$AD$750,MATCH(AE$2,'TD SOP+PROFORM MOD'!$B$2:$AD$2,0)+1,0),0)</f>
        <v>0</v>
      </c>
      <c r="AF284" s="26" t="str">
        <f t="shared" si="78"/>
        <v/>
      </c>
      <c r="AG284" s="25">
        <f>IFERROR(VLOOKUP($A284,'TD SOP+PROFORM MOD'!$A$5:$AD$750,MATCH(AG$4,'TD SOP+PROFORM MOD'!$B$2:$AD$2,0)+1,0),0)+IFERROR(VLOOKUP($A284,'TD SOP+PROFORM MOD'!$A$5:$AD$750,MATCH(AG$2,'TD SOP+PROFORM MOD'!$B$2:$AD$2,0)+1,0),0)</f>
        <v>0</v>
      </c>
      <c r="AH284" s="25">
        <f>IFERROR(VLOOKUP($A284,'TD SOP+PROFORM MOD'!$A$5:$AD$750,MATCH(AH$4,'TD SOP+PROFORM MOD'!$B$2:$AD$2,0)+1,0),0)+IFERROR(VLOOKUP($A284,'TD SOP+PROFORM MOD'!$A$5:$AD$750,MATCH(AH$2,'TD SOP+PROFORM MOD'!$B$2:$AD$2,0)+1,0),0)</f>
        <v>0</v>
      </c>
      <c r="AI284" s="26" t="str">
        <f t="shared" si="79"/>
        <v/>
      </c>
      <c r="AJ284" s="25">
        <f>IFERROR(VLOOKUP($A284,'TD SOP+PROFORM MOD'!$A$5:$AD$750,MATCH(AJ$4,'TD SOP+PROFORM MOD'!$B$2:$AD$2,0)+1,0),0)+IFERROR(VLOOKUP($A284,'TD SOP+PROFORM MOD'!$A$5:$AD$750,MATCH(AJ$2,'TD SOP+PROFORM MOD'!$B$2:$AD$2,0)+1,0),0)</f>
        <v>0</v>
      </c>
      <c r="AK284" s="25">
        <f>IFERROR(VLOOKUP($A284,'TD SOP+PROFORM MOD'!$A$5:$AD$750,MATCH(AK$4,'TD SOP+PROFORM MOD'!$B$2:$AD$2,0)+1,0),0)+IFERROR(VLOOKUP($A284,'TD SOP+PROFORM MOD'!$A$5:$AD$750,MATCH(AK$2,'TD SOP+PROFORM MOD'!$B$2:$AD$2,0)+1,0),0)</f>
        <v>0</v>
      </c>
      <c r="AL284" s="26" t="str">
        <f t="shared" si="80"/>
        <v/>
      </c>
      <c r="AM284" s="25">
        <f t="shared" si="82"/>
        <v>0</v>
      </c>
      <c r="AN284" s="25">
        <f t="shared" si="82"/>
        <v>0</v>
      </c>
      <c r="AO284" s="26" t="str">
        <f t="shared" si="81"/>
        <v/>
      </c>
      <c r="AR284" s="25">
        <f>SUMIF('B&amp;S YTD LFY'!B:B,"="&amp;A284,'B&amp;S YTD LFY'!C:C)</f>
        <v>0</v>
      </c>
      <c r="AS284" s="25">
        <f t="shared" si="83"/>
        <v>0</v>
      </c>
      <c r="AT284" s="25"/>
    </row>
    <row r="285" spans="1:46" x14ac:dyDescent="0.35">
      <c r="A285" s="24">
        <f>IF(AND('TD SOP+PROFORM MOD'!A282&lt;&gt;"",'TD SOP+PROFORM MOD'!A282&lt;&gt;"TOTAL"),'TD SOP+PROFORM MOD'!A282,0)</f>
        <v>0</v>
      </c>
      <c r="C285" s="25" t="str">
        <f>IFERROR(VLOOKUP($A285,'TD SOP+PROFORM MOD'!$A$5:$AD$750,MATCH(C$4,'TD SOP+PROFORM MOD'!$B$2:$AT$2,0)+1,0),"")</f>
        <v/>
      </c>
      <c r="D285" s="25" t="str">
        <f>IFERROR(VLOOKUP($A285,'TD SOP+PROFORM MOD'!$A$5:$AD$750,MATCH(D$4,'TD SOP+PROFORM MOD'!$B$2:$AT$2,0)+1,0),"")</f>
        <v/>
      </c>
      <c r="E285" s="26" t="str">
        <f t="shared" si="69"/>
        <v/>
      </c>
      <c r="F285" s="25" t="str">
        <f>IFERROR(VLOOKUP($A285,'TD SOP+PROFORM MOD'!$A$5:$AD$750,MATCH(F$4,'TD SOP+PROFORM MOD'!$B$2:$AT$2,0)+1,0),"")</f>
        <v/>
      </c>
      <c r="G285" s="25" t="str">
        <f>IFERROR(VLOOKUP($A285,'TD SOP+PROFORM MOD'!$A$5:$AD$750,MATCH(G$4,'TD SOP+PROFORM MOD'!$B$2:$AT$2,0)+1,0),"")</f>
        <v/>
      </c>
      <c r="H285" s="26" t="str">
        <f t="shared" si="70"/>
        <v/>
      </c>
      <c r="I285" s="25" t="str">
        <f>IFERROR(VLOOKUP($A285,'TD SOP+PROFORM MOD'!$A$5:$AD$750,MATCH(I$4,'TD SOP+PROFORM MOD'!$B$2:$AT$2,0)+1,0),"")</f>
        <v/>
      </c>
      <c r="J285" s="25" t="str">
        <f>IFERROR(VLOOKUP($A285,'TD SOP+PROFORM MOD'!$A$5:$AD$750,MATCH(J$4,'TD SOP+PROFORM MOD'!$B$2:$AT$2,0)+1,0),"")</f>
        <v/>
      </c>
      <c r="K285" s="26" t="str">
        <f t="shared" si="71"/>
        <v/>
      </c>
      <c r="L285" s="25" t="str">
        <f>IFERROR(VLOOKUP($A285,'TD SOP+PROFORM MOD'!$A$5:$AD$750,MATCH(L$4,'TD SOP+PROFORM MOD'!$B$2:$AT$2,0)+1,0),"")</f>
        <v/>
      </c>
      <c r="M285" s="25" t="str">
        <f>IFERROR(VLOOKUP($A285,'TD SOP+PROFORM MOD'!$A$5:$AD$750,MATCH(M$4,'TD SOP+PROFORM MOD'!$B$2:$AT$2,0)+1,0),"")</f>
        <v/>
      </c>
      <c r="N285" s="26" t="str">
        <f t="shared" si="72"/>
        <v/>
      </c>
      <c r="O285" s="25">
        <f>IFERROR(VLOOKUP($A285,'TD SOP+PROFORM MOD'!$A$5:$AD$750,MATCH(O$4,'TD SOP+PROFORM MOD'!$B$2:$AD$2,0)+1,0),0)+IFERROR(VLOOKUP($A285,'TD SOP+PROFORM MOD'!$A$5:$AD$750,MATCH(O$2,'TD SOP+PROFORM MOD'!$B$2:$AD$2,0)+1,0),0)</f>
        <v>0</v>
      </c>
      <c r="P285" s="25">
        <f>IFERROR(VLOOKUP($A285,'TD SOP+PROFORM MOD'!$A$5:$AD$750,MATCH(P$4,'TD SOP+PROFORM MOD'!$B$2:$AD$2,0)+1,0),0)+IFERROR(VLOOKUP($A285,'TD SOP+PROFORM MOD'!$A$5:$AD$750,MATCH(P$2,'TD SOP+PROFORM MOD'!$B$2:$AD$2,0)+1,0),0)</f>
        <v>0</v>
      </c>
      <c r="Q285" s="26" t="str">
        <f t="shared" si="73"/>
        <v/>
      </c>
      <c r="R285" s="25">
        <f>IFERROR(VLOOKUP($A285,'TD SOP+PROFORM MOD'!$A$5:$AD$750,MATCH(R$4,'TD SOP+PROFORM MOD'!$B$2:$AD$2,0)+1,0),0)+IFERROR(VLOOKUP($A285,'TD SOP+PROFORM MOD'!$A$5:$AD$750,MATCH(R$2,'TD SOP+PROFORM MOD'!$B$2:$AD$2,0)+1,0),0)</f>
        <v>0</v>
      </c>
      <c r="S285" s="25">
        <f>IFERROR(VLOOKUP($A285,'TD SOP+PROFORM MOD'!$A$5:$AD$750,MATCH(S$4,'TD SOP+PROFORM MOD'!$B$2:$AD$2,0)+1,0),0)+IFERROR(VLOOKUP($A285,'TD SOP+PROFORM MOD'!$A$5:$AD$750,MATCH(S$2,'TD SOP+PROFORM MOD'!$B$2:$AD$2,0)+1,0),0)</f>
        <v>0</v>
      </c>
      <c r="T285" s="26" t="str">
        <f t="shared" si="74"/>
        <v/>
      </c>
      <c r="U285" s="25">
        <f>IFERROR(VLOOKUP($A285,'TD SOP+PROFORM MOD'!$A$5:$AD$750,MATCH(U$4,'TD SOP+PROFORM MOD'!$B$2:$AD$2,0)+1,0),0)+IFERROR(VLOOKUP($A285,'TD SOP+PROFORM MOD'!$A$5:$AD$750,MATCH(U$2,'TD SOP+PROFORM MOD'!$B$2:$AD$2,0)+1,0),0)</f>
        <v>0</v>
      </c>
      <c r="V285" s="25">
        <f>IFERROR(VLOOKUP($A285,'TD SOP+PROFORM MOD'!$A$5:$AD$750,MATCH(V$4,'TD SOP+PROFORM MOD'!$B$2:$AD$2,0)+1,0),0)+IFERROR(VLOOKUP($A285,'TD SOP+PROFORM MOD'!$A$5:$AD$750,MATCH(V$2,'TD SOP+PROFORM MOD'!$B$2:$AD$2,0)+1,0),0)</f>
        <v>0</v>
      </c>
      <c r="W285" s="26" t="str">
        <f t="shared" si="75"/>
        <v/>
      </c>
      <c r="X285" s="25">
        <f>IFERROR(VLOOKUP($A285,'TD SOP+PROFORM MOD'!$A$5:$AD$750,MATCH(X$4,'TD SOP+PROFORM MOD'!$B$2:$AD$2,0)+1,0),0)+IFERROR(VLOOKUP($A285,'TD SOP+PROFORM MOD'!$A$5:$AD$750,MATCH(X$2,'TD SOP+PROFORM MOD'!$B$2:$AD$2,0)+1,0),0)</f>
        <v>0</v>
      </c>
      <c r="Y285" s="25">
        <f>IFERROR(VLOOKUP($A285,'TD SOP+PROFORM MOD'!$A$5:$AD$750,MATCH(Y$4,'TD SOP+PROFORM MOD'!$B$2:$AD$2,0)+1,0),0)+IFERROR(VLOOKUP($A285,'TD SOP+PROFORM MOD'!$A$5:$AD$750,MATCH(Y$2,'TD SOP+PROFORM MOD'!$B$2:$AD$2,0)+1,0),0)</f>
        <v>0</v>
      </c>
      <c r="Z285" s="26" t="str">
        <f t="shared" si="76"/>
        <v/>
      </c>
      <c r="AA285" s="25">
        <f>IFERROR(VLOOKUP($A285,'TD SOP+PROFORM MOD'!$A$5:$AD$750,MATCH(AA$4,'TD SOP+PROFORM MOD'!$B$2:$AD$2,0)+1,0),0)+IFERROR(VLOOKUP($A285,'TD SOP+PROFORM MOD'!$A$5:$AD$750,MATCH(AA$2,'TD SOP+PROFORM MOD'!$B$2:$AD$2,0)+1,0),0)</f>
        <v>0</v>
      </c>
      <c r="AB285" s="25">
        <f>IFERROR(VLOOKUP($A285,'TD SOP+PROFORM MOD'!$A$5:$AD$750,MATCH(AB$4,'TD SOP+PROFORM MOD'!$B$2:$AD$2,0)+1,0),0)+IFERROR(VLOOKUP($A285,'TD SOP+PROFORM MOD'!$A$5:$AD$750,MATCH(AB$2,'TD SOP+PROFORM MOD'!$B$2:$AD$2,0)+1,0),0)</f>
        <v>0</v>
      </c>
      <c r="AC285" s="26" t="str">
        <f t="shared" si="77"/>
        <v/>
      </c>
      <c r="AD285" s="25">
        <f>IFERROR(VLOOKUP($A285,'TD SOP+PROFORM MOD'!$A$5:$AD$750,MATCH(AD$4,'TD SOP+PROFORM MOD'!$B$2:$AD$2,0)+1,0),0)+IFERROR(VLOOKUP($A285,'TD SOP+PROFORM MOD'!$A$5:$AD$750,MATCH(AD$2,'TD SOP+PROFORM MOD'!$B$2:$AD$2,0)+1,0),0)</f>
        <v>0</v>
      </c>
      <c r="AE285" s="25">
        <f>IFERROR(VLOOKUP($A285,'TD SOP+PROFORM MOD'!$A$5:$AD$750,MATCH(AE$4,'TD SOP+PROFORM MOD'!$B$2:$AD$2,0)+1,0),0)+IFERROR(VLOOKUP($A285,'TD SOP+PROFORM MOD'!$A$5:$AD$750,MATCH(AE$2,'TD SOP+PROFORM MOD'!$B$2:$AD$2,0)+1,0),0)</f>
        <v>0</v>
      </c>
      <c r="AF285" s="26" t="str">
        <f t="shared" si="78"/>
        <v/>
      </c>
      <c r="AG285" s="25">
        <f>IFERROR(VLOOKUP($A285,'TD SOP+PROFORM MOD'!$A$5:$AD$750,MATCH(AG$4,'TD SOP+PROFORM MOD'!$B$2:$AD$2,0)+1,0),0)+IFERROR(VLOOKUP($A285,'TD SOP+PROFORM MOD'!$A$5:$AD$750,MATCH(AG$2,'TD SOP+PROFORM MOD'!$B$2:$AD$2,0)+1,0),0)</f>
        <v>0</v>
      </c>
      <c r="AH285" s="25">
        <f>IFERROR(VLOOKUP($A285,'TD SOP+PROFORM MOD'!$A$5:$AD$750,MATCH(AH$4,'TD SOP+PROFORM MOD'!$B$2:$AD$2,0)+1,0),0)+IFERROR(VLOOKUP($A285,'TD SOP+PROFORM MOD'!$A$5:$AD$750,MATCH(AH$2,'TD SOP+PROFORM MOD'!$B$2:$AD$2,0)+1,0),0)</f>
        <v>0</v>
      </c>
      <c r="AI285" s="26" t="str">
        <f t="shared" si="79"/>
        <v/>
      </c>
      <c r="AJ285" s="25">
        <f>IFERROR(VLOOKUP($A285,'TD SOP+PROFORM MOD'!$A$5:$AD$750,MATCH(AJ$4,'TD SOP+PROFORM MOD'!$B$2:$AD$2,0)+1,0),0)+IFERROR(VLOOKUP($A285,'TD SOP+PROFORM MOD'!$A$5:$AD$750,MATCH(AJ$2,'TD SOP+PROFORM MOD'!$B$2:$AD$2,0)+1,0),0)</f>
        <v>0</v>
      </c>
      <c r="AK285" s="25">
        <f>IFERROR(VLOOKUP($A285,'TD SOP+PROFORM MOD'!$A$5:$AD$750,MATCH(AK$4,'TD SOP+PROFORM MOD'!$B$2:$AD$2,0)+1,0),0)+IFERROR(VLOOKUP($A285,'TD SOP+PROFORM MOD'!$A$5:$AD$750,MATCH(AK$2,'TD SOP+PROFORM MOD'!$B$2:$AD$2,0)+1,0),0)</f>
        <v>0</v>
      </c>
      <c r="AL285" s="26" t="str">
        <f t="shared" si="80"/>
        <v/>
      </c>
      <c r="AM285" s="25">
        <f t="shared" si="82"/>
        <v>0</v>
      </c>
      <c r="AN285" s="25">
        <f t="shared" si="82"/>
        <v>0</v>
      </c>
      <c r="AO285" s="26" t="str">
        <f t="shared" si="81"/>
        <v/>
      </c>
      <c r="AR285" s="25">
        <f>SUMIF('B&amp;S YTD LFY'!B:B,"="&amp;A285,'B&amp;S YTD LFY'!C:C)</f>
        <v>0</v>
      </c>
      <c r="AS285" s="25">
        <f t="shared" si="83"/>
        <v>0</v>
      </c>
      <c r="AT285" s="25"/>
    </row>
    <row r="286" spans="1:46" x14ac:dyDescent="0.35">
      <c r="A286" s="24">
        <f>IF(AND('TD SOP+PROFORM MOD'!A283&lt;&gt;"",'TD SOP+PROFORM MOD'!A283&lt;&gt;"TOTAL"),'TD SOP+PROFORM MOD'!A283,0)</f>
        <v>0</v>
      </c>
      <c r="C286" s="25" t="str">
        <f>IFERROR(VLOOKUP($A286,'TD SOP+PROFORM MOD'!$A$5:$AD$750,MATCH(C$4,'TD SOP+PROFORM MOD'!$B$2:$AT$2,0)+1,0),"")</f>
        <v/>
      </c>
      <c r="D286" s="25" t="str">
        <f>IFERROR(VLOOKUP($A286,'TD SOP+PROFORM MOD'!$A$5:$AD$750,MATCH(D$4,'TD SOP+PROFORM MOD'!$B$2:$AT$2,0)+1,0),"")</f>
        <v/>
      </c>
      <c r="E286" s="26" t="str">
        <f t="shared" si="69"/>
        <v/>
      </c>
      <c r="F286" s="25" t="str">
        <f>IFERROR(VLOOKUP($A286,'TD SOP+PROFORM MOD'!$A$5:$AD$750,MATCH(F$4,'TD SOP+PROFORM MOD'!$B$2:$AT$2,0)+1,0),"")</f>
        <v/>
      </c>
      <c r="G286" s="25" t="str">
        <f>IFERROR(VLOOKUP($A286,'TD SOP+PROFORM MOD'!$A$5:$AD$750,MATCH(G$4,'TD SOP+PROFORM MOD'!$B$2:$AT$2,0)+1,0),"")</f>
        <v/>
      </c>
      <c r="H286" s="26" t="str">
        <f t="shared" si="70"/>
        <v/>
      </c>
      <c r="I286" s="25" t="str">
        <f>IFERROR(VLOOKUP($A286,'TD SOP+PROFORM MOD'!$A$5:$AD$750,MATCH(I$4,'TD SOP+PROFORM MOD'!$B$2:$AT$2,0)+1,0),"")</f>
        <v/>
      </c>
      <c r="J286" s="25" t="str">
        <f>IFERROR(VLOOKUP($A286,'TD SOP+PROFORM MOD'!$A$5:$AD$750,MATCH(J$4,'TD SOP+PROFORM MOD'!$B$2:$AT$2,0)+1,0),"")</f>
        <v/>
      </c>
      <c r="K286" s="26" t="str">
        <f t="shared" si="71"/>
        <v/>
      </c>
      <c r="L286" s="25" t="str">
        <f>IFERROR(VLOOKUP($A286,'TD SOP+PROFORM MOD'!$A$5:$AD$750,MATCH(L$4,'TD SOP+PROFORM MOD'!$B$2:$AT$2,0)+1,0),"")</f>
        <v/>
      </c>
      <c r="M286" s="25" t="str">
        <f>IFERROR(VLOOKUP($A286,'TD SOP+PROFORM MOD'!$A$5:$AD$750,MATCH(M$4,'TD SOP+PROFORM MOD'!$B$2:$AT$2,0)+1,0),"")</f>
        <v/>
      </c>
      <c r="N286" s="26" t="str">
        <f t="shared" si="72"/>
        <v/>
      </c>
      <c r="O286" s="25">
        <f>IFERROR(VLOOKUP($A286,'TD SOP+PROFORM MOD'!$A$5:$AD$750,MATCH(O$4,'TD SOP+PROFORM MOD'!$B$2:$AD$2,0)+1,0),0)+IFERROR(VLOOKUP($A286,'TD SOP+PROFORM MOD'!$A$5:$AD$750,MATCH(O$2,'TD SOP+PROFORM MOD'!$B$2:$AD$2,0)+1,0),0)</f>
        <v>0</v>
      </c>
      <c r="P286" s="25">
        <f>IFERROR(VLOOKUP($A286,'TD SOP+PROFORM MOD'!$A$5:$AD$750,MATCH(P$4,'TD SOP+PROFORM MOD'!$B$2:$AD$2,0)+1,0),0)+IFERROR(VLOOKUP($A286,'TD SOP+PROFORM MOD'!$A$5:$AD$750,MATCH(P$2,'TD SOP+PROFORM MOD'!$B$2:$AD$2,0)+1,0),0)</f>
        <v>0</v>
      </c>
      <c r="Q286" s="26" t="str">
        <f t="shared" si="73"/>
        <v/>
      </c>
      <c r="R286" s="25">
        <f>IFERROR(VLOOKUP($A286,'TD SOP+PROFORM MOD'!$A$5:$AD$750,MATCH(R$4,'TD SOP+PROFORM MOD'!$B$2:$AD$2,0)+1,0),0)+IFERROR(VLOOKUP($A286,'TD SOP+PROFORM MOD'!$A$5:$AD$750,MATCH(R$2,'TD SOP+PROFORM MOD'!$B$2:$AD$2,0)+1,0),0)</f>
        <v>0</v>
      </c>
      <c r="S286" s="25">
        <f>IFERROR(VLOOKUP($A286,'TD SOP+PROFORM MOD'!$A$5:$AD$750,MATCH(S$4,'TD SOP+PROFORM MOD'!$B$2:$AD$2,0)+1,0),0)+IFERROR(VLOOKUP($A286,'TD SOP+PROFORM MOD'!$A$5:$AD$750,MATCH(S$2,'TD SOP+PROFORM MOD'!$B$2:$AD$2,0)+1,0),0)</f>
        <v>0</v>
      </c>
      <c r="T286" s="26" t="str">
        <f t="shared" si="74"/>
        <v/>
      </c>
      <c r="U286" s="25">
        <f>IFERROR(VLOOKUP($A286,'TD SOP+PROFORM MOD'!$A$5:$AD$750,MATCH(U$4,'TD SOP+PROFORM MOD'!$B$2:$AD$2,0)+1,0),0)+IFERROR(VLOOKUP($A286,'TD SOP+PROFORM MOD'!$A$5:$AD$750,MATCH(U$2,'TD SOP+PROFORM MOD'!$B$2:$AD$2,0)+1,0),0)</f>
        <v>0</v>
      </c>
      <c r="V286" s="25">
        <f>IFERROR(VLOOKUP($A286,'TD SOP+PROFORM MOD'!$A$5:$AD$750,MATCH(V$4,'TD SOP+PROFORM MOD'!$B$2:$AD$2,0)+1,0),0)+IFERROR(VLOOKUP($A286,'TD SOP+PROFORM MOD'!$A$5:$AD$750,MATCH(V$2,'TD SOP+PROFORM MOD'!$B$2:$AD$2,0)+1,0),0)</f>
        <v>0</v>
      </c>
      <c r="W286" s="26" t="str">
        <f t="shared" si="75"/>
        <v/>
      </c>
      <c r="X286" s="25">
        <f>IFERROR(VLOOKUP($A286,'TD SOP+PROFORM MOD'!$A$5:$AD$750,MATCH(X$4,'TD SOP+PROFORM MOD'!$B$2:$AD$2,0)+1,0),0)+IFERROR(VLOOKUP($A286,'TD SOP+PROFORM MOD'!$A$5:$AD$750,MATCH(X$2,'TD SOP+PROFORM MOD'!$B$2:$AD$2,0)+1,0),0)</f>
        <v>0</v>
      </c>
      <c r="Y286" s="25">
        <f>IFERROR(VLOOKUP($A286,'TD SOP+PROFORM MOD'!$A$5:$AD$750,MATCH(Y$4,'TD SOP+PROFORM MOD'!$B$2:$AD$2,0)+1,0),0)+IFERROR(VLOOKUP($A286,'TD SOP+PROFORM MOD'!$A$5:$AD$750,MATCH(Y$2,'TD SOP+PROFORM MOD'!$B$2:$AD$2,0)+1,0),0)</f>
        <v>0</v>
      </c>
      <c r="Z286" s="26" t="str">
        <f t="shared" si="76"/>
        <v/>
      </c>
      <c r="AA286" s="25">
        <f>IFERROR(VLOOKUP($A286,'TD SOP+PROFORM MOD'!$A$5:$AD$750,MATCH(AA$4,'TD SOP+PROFORM MOD'!$B$2:$AD$2,0)+1,0),0)+IFERROR(VLOOKUP($A286,'TD SOP+PROFORM MOD'!$A$5:$AD$750,MATCH(AA$2,'TD SOP+PROFORM MOD'!$B$2:$AD$2,0)+1,0),0)</f>
        <v>0</v>
      </c>
      <c r="AB286" s="25">
        <f>IFERROR(VLOOKUP($A286,'TD SOP+PROFORM MOD'!$A$5:$AD$750,MATCH(AB$4,'TD SOP+PROFORM MOD'!$B$2:$AD$2,0)+1,0),0)+IFERROR(VLOOKUP($A286,'TD SOP+PROFORM MOD'!$A$5:$AD$750,MATCH(AB$2,'TD SOP+PROFORM MOD'!$B$2:$AD$2,0)+1,0),0)</f>
        <v>0</v>
      </c>
      <c r="AC286" s="26" t="str">
        <f t="shared" si="77"/>
        <v/>
      </c>
      <c r="AD286" s="25">
        <f>IFERROR(VLOOKUP($A286,'TD SOP+PROFORM MOD'!$A$5:$AD$750,MATCH(AD$4,'TD SOP+PROFORM MOD'!$B$2:$AD$2,0)+1,0),0)+IFERROR(VLOOKUP($A286,'TD SOP+PROFORM MOD'!$A$5:$AD$750,MATCH(AD$2,'TD SOP+PROFORM MOD'!$B$2:$AD$2,0)+1,0),0)</f>
        <v>0</v>
      </c>
      <c r="AE286" s="25">
        <f>IFERROR(VLOOKUP($A286,'TD SOP+PROFORM MOD'!$A$5:$AD$750,MATCH(AE$4,'TD SOP+PROFORM MOD'!$B$2:$AD$2,0)+1,0),0)+IFERROR(VLOOKUP($A286,'TD SOP+PROFORM MOD'!$A$5:$AD$750,MATCH(AE$2,'TD SOP+PROFORM MOD'!$B$2:$AD$2,0)+1,0),0)</f>
        <v>0</v>
      </c>
      <c r="AF286" s="26" t="str">
        <f t="shared" si="78"/>
        <v/>
      </c>
      <c r="AG286" s="25">
        <f>IFERROR(VLOOKUP($A286,'TD SOP+PROFORM MOD'!$A$5:$AD$750,MATCH(AG$4,'TD SOP+PROFORM MOD'!$B$2:$AD$2,0)+1,0),0)+IFERROR(VLOOKUP($A286,'TD SOP+PROFORM MOD'!$A$5:$AD$750,MATCH(AG$2,'TD SOP+PROFORM MOD'!$B$2:$AD$2,0)+1,0),0)</f>
        <v>0</v>
      </c>
      <c r="AH286" s="25">
        <f>IFERROR(VLOOKUP($A286,'TD SOP+PROFORM MOD'!$A$5:$AD$750,MATCH(AH$4,'TD SOP+PROFORM MOD'!$B$2:$AD$2,0)+1,0),0)+IFERROR(VLOOKUP($A286,'TD SOP+PROFORM MOD'!$A$5:$AD$750,MATCH(AH$2,'TD SOP+PROFORM MOD'!$B$2:$AD$2,0)+1,0),0)</f>
        <v>0</v>
      </c>
      <c r="AI286" s="26" t="str">
        <f t="shared" si="79"/>
        <v/>
      </c>
      <c r="AJ286" s="25">
        <f>IFERROR(VLOOKUP($A286,'TD SOP+PROFORM MOD'!$A$5:$AD$750,MATCH(AJ$4,'TD SOP+PROFORM MOD'!$B$2:$AD$2,0)+1,0),0)+IFERROR(VLOOKUP($A286,'TD SOP+PROFORM MOD'!$A$5:$AD$750,MATCH(AJ$2,'TD SOP+PROFORM MOD'!$B$2:$AD$2,0)+1,0),0)</f>
        <v>0</v>
      </c>
      <c r="AK286" s="25">
        <f>IFERROR(VLOOKUP($A286,'TD SOP+PROFORM MOD'!$A$5:$AD$750,MATCH(AK$4,'TD SOP+PROFORM MOD'!$B$2:$AD$2,0)+1,0),0)+IFERROR(VLOOKUP($A286,'TD SOP+PROFORM MOD'!$A$5:$AD$750,MATCH(AK$2,'TD SOP+PROFORM MOD'!$B$2:$AD$2,0)+1,0),0)</f>
        <v>0</v>
      </c>
      <c r="AL286" s="26" t="str">
        <f t="shared" si="80"/>
        <v/>
      </c>
      <c r="AM286" s="25">
        <f t="shared" si="82"/>
        <v>0</v>
      </c>
      <c r="AN286" s="25">
        <f t="shared" si="82"/>
        <v>0</v>
      </c>
      <c r="AO286" s="26" t="str">
        <f t="shared" si="81"/>
        <v/>
      </c>
      <c r="AR286" s="25">
        <f>SUMIF('B&amp;S YTD LFY'!B:B,"="&amp;A286,'B&amp;S YTD LFY'!C:C)</f>
        <v>0</v>
      </c>
      <c r="AS286" s="25">
        <f t="shared" si="83"/>
        <v>0</v>
      </c>
      <c r="AT286" s="25"/>
    </row>
    <row r="287" spans="1:46" x14ac:dyDescent="0.35">
      <c r="A287" s="24">
        <f>IF(AND('TD SOP+PROFORM MOD'!A284&lt;&gt;"",'TD SOP+PROFORM MOD'!A284&lt;&gt;"TOTAL"),'TD SOP+PROFORM MOD'!A284,0)</f>
        <v>0</v>
      </c>
      <c r="C287" s="25" t="str">
        <f>IFERROR(VLOOKUP($A287,'TD SOP+PROFORM MOD'!$A$5:$AD$750,MATCH(C$4,'TD SOP+PROFORM MOD'!$B$2:$AT$2,0)+1,0),"")</f>
        <v/>
      </c>
      <c r="D287" s="25" t="str">
        <f>IFERROR(VLOOKUP($A287,'TD SOP+PROFORM MOD'!$A$5:$AD$750,MATCH(D$4,'TD SOP+PROFORM MOD'!$B$2:$AT$2,0)+1,0),"")</f>
        <v/>
      </c>
      <c r="E287" s="26" t="str">
        <f t="shared" si="69"/>
        <v/>
      </c>
      <c r="F287" s="25" t="str">
        <f>IFERROR(VLOOKUP($A287,'TD SOP+PROFORM MOD'!$A$5:$AD$750,MATCH(F$4,'TD SOP+PROFORM MOD'!$B$2:$AT$2,0)+1,0),"")</f>
        <v/>
      </c>
      <c r="G287" s="25" t="str">
        <f>IFERROR(VLOOKUP($A287,'TD SOP+PROFORM MOD'!$A$5:$AD$750,MATCH(G$4,'TD SOP+PROFORM MOD'!$B$2:$AT$2,0)+1,0),"")</f>
        <v/>
      </c>
      <c r="H287" s="26" t="str">
        <f t="shared" si="70"/>
        <v/>
      </c>
      <c r="I287" s="25" t="str">
        <f>IFERROR(VLOOKUP($A287,'TD SOP+PROFORM MOD'!$A$5:$AD$750,MATCH(I$4,'TD SOP+PROFORM MOD'!$B$2:$AT$2,0)+1,0),"")</f>
        <v/>
      </c>
      <c r="J287" s="25" t="str">
        <f>IFERROR(VLOOKUP($A287,'TD SOP+PROFORM MOD'!$A$5:$AD$750,MATCH(J$4,'TD SOP+PROFORM MOD'!$B$2:$AT$2,0)+1,0),"")</f>
        <v/>
      </c>
      <c r="K287" s="26" t="str">
        <f t="shared" si="71"/>
        <v/>
      </c>
      <c r="L287" s="25" t="str">
        <f>IFERROR(VLOOKUP($A287,'TD SOP+PROFORM MOD'!$A$5:$AD$750,MATCH(L$4,'TD SOP+PROFORM MOD'!$B$2:$AT$2,0)+1,0),"")</f>
        <v/>
      </c>
      <c r="M287" s="25" t="str">
        <f>IFERROR(VLOOKUP($A287,'TD SOP+PROFORM MOD'!$A$5:$AD$750,MATCH(M$4,'TD SOP+PROFORM MOD'!$B$2:$AT$2,0)+1,0),"")</f>
        <v/>
      </c>
      <c r="N287" s="26" t="str">
        <f t="shared" si="72"/>
        <v/>
      </c>
      <c r="O287" s="25">
        <f>IFERROR(VLOOKUP($A287,'TD SOP+PROFORM MOD'!$A$5:$AD$750,MATCH(O$4,'TD SOP+PROFORM MOD'!$B$2:$AD$2,0)+1,0),0)+IFERROR(VLOOKUP($A287,'TD SOP+PROFORM MOD'!$A$5:$AD$750,MATCH(O$2,'TD SOP+PROFORM MOD'!$B$2:$AD$2,0)+1,0),0)</f>
        <v>0</v>
      </c>
      <c r="P287" s="25">
        <f>IFERROR(VLOOKUP($A287,'TD SOP+PROFORM MOD'!$A$5:$AD$750,MATCH(P$4,'TD SOP+PROFORM MOD'!$B$2:$AD$2,0)+1,0),0)+IFERROR(VLOOKUP($A287,'TD SOP+PROFORM MOD'!$A$5:$AD$750,MATCH(P$2,'TD SOP+PROFORM MOD'!$B$2:$AD$2,0)+1,0),0)</f>
        <v>0</v>
      </c>
      <c r="Q287" s="26" t="str">
        <f t="shared" si="73"/>
        <v/>
      </c>
      <c r="R287" s="25">
        <f>IFERROR(VLOOKUP($A287,'TD SOP+PROFORM MOD'!$A$5:$AD$750,MATCH(R$4,'TD SOP+PROFORM MOD'!$B$2:$AD$2,0)+1,0),0)+IFERROR(VLOOKUP($A287,'TD SOP+PROFORM MOD'!$A$5:$AD$750,MATCH(R$2,'TD SOP+PROFORM MOD'!$B$2:$AD$2,0)+1,0),0)</f>
        <v>0</v>
      </c>
      <c r="S287" s="25">
        <f>IFERROR(VLOOKUP($A287,'TD SOP+PROFORM MOD'!$A$5:$AD$750,MATCH(S$4,'TD SOP+PROFORM MOD'!$B$2:$AD$2,0)+1,0),0)+IFERROR(VLOOKUP($A287,'TD SOP+PROFORM MOD'!$A$5:$AD$750,MATCH(S$2,'TD SOP+PROFORM MOD'!$B$2:$AD$2,0)+1,0),0)</f>
        <v>0</v>
      </c>
      <c r="T287" s="26" t="str">
        <f t="shared" si="74"/>
        <v/>
      </c>
      <c r="U287" s="25">
        <f>IFERROR(VLOOKUP($A287,'TD SOP+PROFORM MOD'!$A$5:$AD$750,MATCH(U$4,'TD SOP+PROFORM MOD'!$B$2:$AD$2,0)+1,0),0)+IFERROR(VLOOKUP($A287,'TD SOP+PROFORM MOD'!$A$5:$AD$750,MATCH(U$2,'TD SOP+PROFORM MOD'!$B$2:$AD$2,0)+1,0),0)</f>
        <v>0</v>
      </c>
      <c r="V287" s="25">
        <f>IFERROR(VLOOKUP($A287,'TD SOP+PROFORM MOD'!$A$5:$AD$750,MATCH(V$4,'TD SOP+PROFORM MOD'!$B$2:$AD$2,0)+1,0),0)+IFERROR(VLOOKUP($A287,'TD SOP+PROFORM MOD'!$A$5:$AD$750,MATCH(V$2,'TD SOP+PROFORM MOD'!$B$2:$AD$2,0)+1,0),0)</f>
        <v>0</v>
      </c>
      <c r="W287" s="26" t="str">
        <f t="shared" si="75"/>
        <v/>
      </c>
      <c r="X287" s="25">
        <f>IFERROR(VLOOKUP($A287,'TD SOP+PROFORM MOD'!$A$5:$AD$750,MATCH(X$4,'TD SOP+PROFORM MOD'!$B$2:$AD$2,0)+1,0),0)+IFERROR(VLOOKUP($A287,'TD SOP+PROFORM MOD'!$A$5:$AD$750,MATCH(X$2,'TD SOP+PROFORM MOD'!$B$2:$AD$2,0)+1,0),0)</f>
        <v>0</v>
      </c>
      <c r="Y287" s="25">
        <f>IFERROR(VLOOKUP($A287,'TD SOP+PROFORM MOD'!$A$5:$AD$750,MATCH(Y$4,'TD SOP+PROFORM MOD'!$B$2:$AD$2,0)+1,0),0)+IFERROR(VLOOKUP($A287,'TD SOP+PROFORM MOD'!$A$5:$AD$750,MATCH(Y$2,'TD SOP+PROFORM MOD'!$B$2:$AD$2,0)+1,0),0)</f>
        <v>0</v>
      </c>
      <c r="Z287" s="26" t="str">
        <f t="shared" si="76"/>
        <v/>
      </c>
      <c r="AA287" s="25">
        <f>IFERROR(VLOOKUP($A287,'TD SOP+PROFORM MOD'!$A$5:$AD$750,MATCH(AA$4,'TD SOP+PROFORM MOD'!$B$2:$AD$2,0)+1,0),0)+IFERROR(VLOOKUP($A287,'TD SOP+PROFORM MOD'!$A$5:$AD$750,MATCH(AA$2,'TD SOP+PROFORM MOD'!$B$2:$AD$2,0)+1,0),0)</f>
        <v>0</v>
      </c>
      <c r="AB287" s="25">
        <f>IFERROR(VLOOKUP($A287,'TD SOP+PROFORM MOD'!$A$5:$AD$750,MATCH(AB$4,'TD SOP+PROFORM MOD'!$B$2:$AD$2,0)+1,0),0)+IFERROR(VLOOKUP($A287,'TD SOP+PROFORM MOD'!$A$5:$AD$750,MATCH(AB$2,'TD SOP+PROFORM MOD'!$B$2:$AD$2,0)+1,0),0)</f>
        <v>0</v>
      </c>
      <c r="AC287" s="26" t="str">
        <f t="shared" si="77"/>
        <v/>
      </c>
      <c r="AD287" s="25">
        <f>IFERROR(VLOOKUP($A287,'TD SOP+PROFORM MOD'!$A$5:$AD$750,MATCH(AD$4,'TD SOP+PROFORM MOD'!$B$2:$AD$2,0)+1,0),0)+IFERROR(VLOOKUP($A287,'TD SOP+PROFORM MOD'!$A$5:$AD$750,MATCH(AD$2,'TD SOP+PROFORM MOD'!$B$2:$AD$2,0)+1,0),0)</f>
        <v>0</v>
      </c>
      <c r="AE287" s="25">
        <f>IFERROR(VLOOKUP($A287,'TD SOP+PROFORM MOD'!$A$5:$AD$750,MATCH(AE$4,'TD SOP+PROFORM MOD'!$B$2:$AD$2,0)+1,0),0)+IFERROR(VLOOKUP($A287,'TD SOP+PROFORM MOD'!$A$5:$AD$750,MATCH(AE$2,'TD SOP+PROFORM MOD'!$B$2:$AD$2,0)+1,0),0)</f>
        <v>0</v>
      </c>
      <c r="AF287" s="26" t="str">
        <f t="shared" si="78"/>
        <v/>
      </c>
      <c r="AG287" s="25">
        <f>IFERROR(VLOOKUP($A287,'TD SOP+PROFORM MOD'!$A$5:$AD$750,MATCH(AG$4,'TD SOP+PROFORM MOD'!$B$2:$AD$2,0)+1,0),0)+IFERROR(VLOOKUP($A287,'TD SOP+PROFORM MOD'!$A$5:$AD$750,MATCH(AG$2,'TD SOP+PROFORM MOD'!$B$2:$AD$2,0)+1,0),0)</f>
        <v>0</v>
      </c>
      <c r="AH287" s="25">
        <f>IFERROR(VLOOKUP($A287,'TD SOP+PROFORM MOD'!$A$5:$AD$750,MATCH(AH$4,'TD SOP+PROFORM MOD'!$B$2:$AD$2,0)+1,0),0)+IFERROR(VLOOKUP($A287,'TD SOP+PROFORM MOD'!$A$5:$AD$750,MATCH(AH$2,'TD SOP+PROFORM MOD'!$B$2:$AD$2,0)+1,0),0)</f>
        <v>0</v>
      </c>
      <c r="AI287" s="26" t="str">
        <f t="shared" si="79"/>
        <v/>
      </c>
      <c r="AJ287" s="25">
        <f>IFERROR(VLOOKUP($A287,'TD SOP+PROFORM MOD'!$A$5:$AD$750,MATCH(AJ$4,'TD SOP+PROFORM MOD'!$B$2:$AD$2,0)+1,0),0)+IFERROR(VLOOKUP($A287,'TD SOP+PROFORM MOD'!$A$5:$AD$750,MATCH(AJ$2,'TD SOP+PROFORM MOD'!$B$2:$AD$2,0)+1,0),0)</f>
        <v>0</v>
      </c>
      <c r="AK287" s="25">
        <f>IFERROR(VLOOKUP($A287,'TD SOP+PROFORM MOD'!$A$5:$AD$750,MATCH(AK$4,'TD SOP+PROFORM MOD'!$B$2:$AD$2,0)+1,0),0)+IFERROR(VLOOKUP($A287,'TD SOP+PROFORM MOD'!$A$5:$AD$750,MATCH(AK$2,'TD SOP+PROFORM MOD'!$B$2:$AD$2,0)+1,0),0)</f>
        <v>0</v>
      </c>
      <c r="AL287" s="26" t="str">
        <f t="shared" si="80"/>
        <v/>
      </c>
      <c r="AM287" s="25">
        <f t="shared" si="82"/>
        <v>0</v>
      </c>
      <c r="AN287" s="25">
        <f t="shared" si="82"/>
        <v>0</v>
      </c>
      <c r="AO287" s="26" t="str">
        <f t="shared" si="81"/>
        <v/>
      </c>
      <c r="AR287" s="25">
        <f>SUMIF('B&amp;S YTD LFY'!B:B,"="&amp;A287,'B&amp;S YTD LFY'!C:C)</f>
        <v>0</v>
      </c>
      <c r="AS287" s="25">
        <f t="shared" si="83"/>
        <v>0</v>
      </c>
      <c r="AT287" s="25"/>
    </row>
    <row r="288" spans="1:46" x14ac:dyDescent="0.35">
      <c r="A288" s="24">
        <f>IF(AND('TD SOP+PROFORM MOD'!A285&lt;&gt;"",'TD SOP+PROFORM MOD'!A285&lt;&gt;"TOTAL"),'TD SOP+PROFORM MOD'!A285,0)</f>
        <v>0</v>
      </c>
      <c r="C288" s="25" t="str">
        <f>IFERROR(VLOOKUP($A288,'TD SOP+PROFORM MOD'!$A$5:$AD$750,MATCH(C$4,'TD SOP+PROFORM MOD'!$B$2:$AT$2,0)+1,0),"")</f>
        <v/>
      </c>
      <c r="D288" s="25" t="str">
        <f>IFERROR(VLOOKUP($A288,'TD SOP+PROFORM MOD'!$A$5:$AD$750,MATCH(D$4,'TD SOP+PROFORM MOD'!$B$2:$AT$2,0)+1,0),"")</f>
        <v/>
      </c>
      <c r="E288" s="26" t="str">
        <f t="shared" si="69"/>
        <v/>
      </c>
      <c r="F288" s="25" t="str">
        <f>IFERROR(VLOOKUP($A288,'TD SOP+PROFORM MOD'!$A$5:$AD$750,MATCH(F$4,'TD SOP+PROFORM MOD'!$B$2:$AT$2,0)+1,0),"")</f>
        <v/>
      </c>
      <c r="G288" s="25" t="str">
        <f>IFERROR(VLOOKUP($A288,'TD SOP+PROFORM MOD'!$A$5:$AD$750,MATCH(G$4,'TD SOP+PROFORM MOD'!$B$2:$AT$2,0)+1,0),"")</f>
        <v/>
      </c>
      <c r="H288" s="26" t="str">
        <f t="shared" si="70"/>
        <v/>
      </c>
      <c r="I288" s="25" t="str">
        <f>IFERROR(VLOOKUP($A288,'TD SOP+PROFORM MOD'!$A$5:$AD$750,MATCH(I$4,'TD SOP+PROFORM MOD'!$B$2:$AT$2,0)+1,0),"")</f>
        <v/>
      </c>
      <c r="J288" s="25" t="str">
        <f>IFERROR(VLOOKUP($A288,'TD SOP+PROFORM MOD'!$A$5:$AD$750,MATCH(J$4,'TD SOP+PROFORM MOD'!$B$2:$AT$2,0)+1,0),"")</f>
        <v/>
      </c>
      <c r="K288" s="26" t="str">
        <f t="shared" si="71"/>
        <v/>
      </c>
      <c r="L288" s="25" t="str">
        <f>IFERROR(VLOOKUP($A288,'TD SOP+PROFORM MOD'!$A$5:$AD$750,MATCH(L$4,'TD SOP+PROFORM MOD'!$B$2:$AT$2,0)+1,0),"")</f>
        <v/>
      </c>
      <c r="M288" s="25" t="str">
        <f>IFERROR(VLOOKUP($A288,'TD SOP+PROFORM MOD'!$A$5:$AD$750,MATCH(M$4,'TD SOP+PROFORM MOD'!$B$2:$AT$2,0)+1,0),"")</f>
        <v/>
      </c>
      <c r="N288" s="26" t="str">
        <f t="shared" si="72"/>
        <v/>
      </c>
      <c r="O288" s="25">
        <f>IFERROR(VLOOKUP($A288,'TD SOP+PROFORM MOD'!$A$5:$AD$750,MATCH(O$4,'TD SOP+PROFORM MOD'!$B$2:$AD$2,0)+1,0),0)+IFERROR(VLOOKUP($A288,'TD SOP+PROFORM MOD'!$A$5:$AD$750,MATCH(O$2,'TD SOP+PROFORM MOD'!$B$2:$AD$2,0)+1,0),0)</f>
        <v>0</v>
      </c>
      <c r="P288" s="25">
        <f>IFERROR(VLOOKUP($A288,'TD SOP+PROFORM MOD'!$A$5:$AD$750,MATCH(P$4,'TD SOP+PROFORM MOD'!$B$2:$AD$2,0)+1,0),0)+IFERROR(VLOOKUP($A288,'TD SOP+PROFORM MOD'!$A$5:$AD$750,MATCH(P$2,'TD SOP+PROFORM MOD'!$B$2:$AD$2,0)+1,0),0)</f>
        <v>0</v>
      </c>
      <c r="Q288" s="26" t="str">
        <f t="shared" si="73"/>
        <v/>
      </c>
      <c r="R288" s="25">
        <f>IFERROR(VLOOKUP($A288,'TD SOP+PROFORM MOD'!$A$5:$AD$750,MATCH(R$4,'TD SOP+PROFORM MOD'!$B$2:$AD$2,0)+1,0),0)+IFERROR(VLOOKUP($A288,'TD SOP+PROFORM MOD'!$A$5:$AD$750,MATCH(R$2,'TD SOP+PROFORM MOD'!$B$2:$AD$2,0)+1,0),0)</f>
        <v>0</v>
      </c>
      <c r="S288" s="25">
        <f>IFERROR(VLOOKUP($A288,'TD SOP+PROFORM MOD'!$A$5:$AD$750,MATCH(S$4,'TD SOP+PROFORM MOD'!$B$2:$AD$2,0)+1,0),0)+IFERROR(VLOOKUP($A288,'TD SOP+PROFORM MOD'!$A$5:$AD$750,MATCH(S$2,'TD SOP+PROFORM MOD'!$B$2:$AD$2,0)+1,0),0)</f>
        <v>0</v>
      </c>
      <c r="T288" s="26" t="str">
        <f t="shared" si="74"/>
        <v/>
      </c>
      <c r="U288" s="25">
        <f>IFERROR(VLOOKUP($A288,'TD SOP+PROFORM MOD'!$A$5:$AD$750,MATCH(U$4,'TD SOP+PROFORM MOD'!$B$2:$AD$2,0)+1,0),0)+IFERROR(VLOOKUP($A288,'TD SOP+PROFORM MOD'!$A$5:$AD$750,MATCH(U$2,'TD SOP+PROFORM MOD'!$B$2:$AD$2,0)+1,0),0)</f>
        <v>0</v>
      </c>
      <c r="V288" s="25">
        <f>IFERROR(VLOOKUP($A288,'TD SOP+PROFORM MOD'!$A$5:$AD$750,MATCH(V$4,'TD SOP+PROFORM MOD'!$B$2:$AD$2,0)+1,0),0)+IFERROR(VLOOKUP($A288,'TD SOP+PROFORM MOD'!$A$5:$AD$750,MATCH(V$2,'TD SOP+PROFORM MOD'!$B$2:$AD$2,0)+1,0),0)</f>
        <v>0</v>
      </c>
      <c r="W288" s="26" t="str">
        <f t="shared" si="75"/>
        <v/>
      </c>
      <c r="X288" s="25">
        <f>IFERROR(VLOOKUP($A288,'TD SOP+PROFORM MOD'!$A$5:$AD$750,MATCH(X$4,'TD SOP+PROFORM MOD'!$B$2:$AD$2,0)+1,0),0)+IFERROR(VLOOKUP($A288,'TD SOP+PROFORM MOD'!$A$5:$AD$750,MATCH(X$2,'TD SOP+PROFORM MOD'!$B$2:$AD$2,0)+1,0),0)</f>
        <v>0</v>
      </c>
      <c r="Y288" s="25">
        <f>IFERROR(VLOOKUP($A288,'TD SOP+PROFORM MOD'!$A$5:$AD$750,MATCH(Y$4,'TD SOP+PROFORM MOD'!$B$2:$AD$2,0)+1,0),0)+IFERROR(VLOOKUP($A288,'TD SOP+PROFORM MOD'!$A$5:$AD$750,MATCH(Y$2,'TD SOP+PROFORM MOD'!$B$2:$AD$2,0)+1,0),0)</f>
        <v>0</v>
      </c>
      <c r="Z288" s="26" t="str">
        <f t="shared" si="76"/>
        <v/>
      </c>
      <c r="AA288" s="25">
        <f>IFERROR(VLOOKUP($A288,'TD SOP+PROFORM MOD'!$A$5:$AD$750,MATCH(AA$4,'TD SOP+PROFORM MOD'!$B$2:$AD$2,0)+1,0),0)+IFERROR(VLOOKUP($A288,'TD SOP+PROFORM MOD'!$A$5:$AD$750,MATCH(AA$2,'TD SOP+PROFORM MOD'!$B$2:$AD$2,0)+1,0),0)</f>
        <v>0</v>
      </c>
      <c r="AB288" s="25">
        <f>IFERROR(VLOOKUP($A288,'TD SOP+PROFORM MOD'!$A$5:$AD$750,MATCH(AB$4,'TD SOP+PROFORM MOD'!$B$2:$AD$2,0)+1,0),0)+IFERROR(VLOOKUP($A288,'TD SOP+PROFORM MOD'!$A$5:$AD$750,MATCH(AB$2,'TD SOP+PROFORM MOD'!$B$2:$AD$2,0)+1,0),0)</f>
        <v>0</v>
      </c>
      <c r="AC288" s="26" t="str">
        <f t="shared" si="77"/>
        <v/>
      </c>
      <c r="AD288" s="25">
        <f>IFERROR(VLOOKUP($A288,'TD SOP+PROFORM MOD'!$A$5:$AD$750,MATCH(AD$4,'TD SOP+PROFORM MOD'!$B$2:$AD$2,0)+1,0),0)+IFERROR(VLOOKUP($A288,'TD SOP+PROFORM MOD'!$A$5:$AD$750,MATCH(AD$2,'TD SOP+PROFORM MOD'!$B$2:$AD$2,0)+1,0),0)</f>
        <v>0</v>
      </c>
      <c r="AE288" s="25">
        <f>IFERROR(VLOOKUP($A288,'TD SOP+PROFORM MOD'!$A$5:$AD$750,MATCH(AE$4,'TD SOP+PROFORM MOD'!$B$2:$AD$2,0)+1,0),0)+IFERROR(VLOOKUP($A288,'TD SOP+PROFORM MOD'!$A$5:$AD$750,MATCH(AE$2,'TD SOP+PROFORM MOD'!$B$2:$AD$2,0)+1,0),0)</f>
        <v>0</v>
      </c>
      <c r="AF288" s="26" t="str">
        <f t="shared" si="78"/>
        <v/>
      </c>
      <c r="AG288" s="25">
        <f>IFERROR(VLOOKUP($A288,'TD SOP+PROFORM MOD'!$A$5:$AD$750,MATCH(AG$4,'TD SOP+PROFORM MOD'!$B$2:$AD$2,0)+1,0),0)+IFERROR(VLOOKUP($A288,'TD SOP+PROFORM MOD'!$A$5:$AD$750,MATCH(AG$2,'TD SOP+PROFORM MOD'!$B$2:$AD$2,0)+1,0),0)</f>
        <v>0</v>
      </c>
      <c r="AH288" s="25">
        <f>IFERROR(VLOOKUP($A288,'TD SOP+PROFORM MOD'!$A$5:$AD$750,MATCH(AH$4,'TD SOP+PROFORM MOD'!$B$2:$AD$2,0)+1,0),0)+IFERROR(VLOOKUP($A288,'TD SOP+PROFORM MOD'!$A$5:$AD$750,MATCH(AH$2,'TD SOP+PROFORM MOD'!$B$2:$AD$2,0)+1,0),0)</f>
        <v>0</v>
      </c>
      <c r="AI288" s="26" t="str">
        <f t="shared" si="79"/>
        <v/>
      </c>
      <c r="AJ288" s="25">
        <f>IFERROR(VLOOKUP($A288,'TD SOP+PROFORM MOD'!$A$5:$AD$750,MATCH(AJ$4,'TD SOP+PROFORM MOD'!$B$2:$AD$2,0)+1,0),0)+IFERROR(VLOOKUP($A288,'TD SOP+PROFORM MOD'!$A$5:$AD$750,MATCH(AJ$2,'TD SOP+PROFORM MOD'!$B$2:$AD$2,0)+1,0),0)</f>
        <v>0</v>
      </c>
      <c r="AK288" s="25">
        <f>IFERROR(VLOOKUP($A288,'TD SOP+PROFORM MOD'!$A$5:$AD$750,MATCH(AK$4,'TD SOP+PROFORM MOD'!$B$2:$AD$2,0)+1,0),0)+IFERROR(VLOOKUP($A288,'TD SOP+PROFORM MOD'!$A$5:$AD$750,MATCH(AK$2,'TD SOP+PROFORM MOD'!$B$2:$AD$2,0)+1,0),0)</f>
        <v>0</v>
      </c>
      <c r="AL288" s="26" t="str">
        <f t="shared" si="80"/>
        <v/>
      </c>
      <c r="AM288" s="25">
        <f t="shared" si="82"/>
        <v>0</v>
      </c>
      <c r="AN288" s="25">
        <f t="shared" si="82"/>
        <v>0</v>
      </c>
      <c r="AO288" s="26" t="str">
        <f t="shared" si="81"/>
        <v/>
      </c>
      <c r="AR288" s="25">
        <f>SUMIF('B&amp;S YTD LFY'!B:B,"="&amp;A288,'B&amp;S YTD LFY'!C:C)</f>
        <v>0</v>
      </c>
      <c r="AS288" s="25">
        <f t="shared" si="83"/>
        <v>0</v>
      </c>
      <c r="AT288" s="25"/>
    </row>
    <row r="289" spans="1:46" x14ac:dyDescent="0.35">
      <c r="A289" s="24">
        <f>IF(AND('TD SOP+PROFORM MOD'!A286&lt;&gt;"",'TD SOP+PROFORM MOD'!A286&lt;&gt;"TOTAL"),'TD SOP+PROFORM MOD'!A286,0)</f>
        <v>0</v>
      </c>
      <c r="C289" s="25" t="str">
        <f>IFERROR(VLOOKUP($A289,'TD SOP+PROFORM MOD'!$A$5:$AD$750,MATCH(C$4,'TD SOP+PROFORM MOD'!$B$2:$AT$2,0)+1,0),"")</f>
        <v/>
      </c>
      <c r="D289" s="25" t="str">
        <f>IFERROR(VLOOKUP($A289,'TD SOP+PROFORM MOD'!$A$5:$AD$750,MATCH(D$4,'TD SOP+PROFORM MOD'!$B$2:$AT$2,0)+1,0),"")</f>
        <v/>
      </c>
      <c r="E289" s="26" t="str">
        <f t="shared" si="69"/>
        <v/>
      </c>
      <c r="F289" s="25" t="str">
        <f>IFERROR(VLOOKUP($A289,'TD SOP+PROFORM MOD'!$A$5:$AD$750,MATCH(F$4,'TD SOP+PROFORM MOD'!$B$2:$AT$2,0)+1,0),"")</f>
        <v/>
      </c>
      <c r="G289" s="25" t="str">
        <f>IFERROR(VLOOKUP($A289,'TD SOP+PROFORM MOD'!$A$5:$AD$750,MATCH(G$4,'TD SOP+PROFORM MOD'!$B$2:$AT$2,0)+1,0),"")</f>
        <v/>
      </c>
      <c r="H289" s="26" t="str">
        <f t="shared" si="70"/>
        <v/>
      </c>
      <c r="I289" s="25" t="str">
        <f>IFERROR(VLOOKUP($A289,'TD SOP+PROFORM MOD'!$A$5:$AD$750,MATCH(I$4,'TD SOP+PROFORM MOD'!$B$2:$AT$2,0)+1,0),"")</f>
        <v/>
      </c>
      <c r="J289" s="25" t="str">
        <f>IFERROR(VLOOKUP($A289,'TD SOP+PROFORM MOD'!$A$5:$AD$750,MATCH(J$4,'TD SOP+PROFORM MOD'!$B$2:$AT$2,0)+1,0),"")</f>
        <v/>
      </c>
      <c r="K289" s="26" t="str">
        <f t="shared" si="71"/>
        <v/>
      </c>
      <c r="L289" s="25" t="str">
        <f>IFERROR(VLOOKUP($A289,'TD SOP+PROFORM MOD'!$A$5:$AD$750,MATCH(L$4,'TD SOP+PROFORM MOD'!$B$2:$AT$2,0)+1,0),"")</f>
        <v/>
      </c>
      <c r="M289" s="25" t="str">
        <f>IFERROR(VLOOKUP($A289,'TD SOP+PROFORM MOD'!$A$5:$AD$750,MATCH(M$4,'TD SOP+PROFORM MOD'!$B$2:$AT$2,0)+1,0),"")</f>
        <v/>
      </c>
      <c r="N289" s="26" t="str">
        <f t="shared" si="72"/>
        <v/>
      </c>
      <c r="O289" s="25">
        <f>IFERROR(VLOOKUP($A289,'TD SOP+PROFORM MOD'!$A$5:$AD$750,MATCH(O$4,'TD SOP+PROFORM MOD'!$B$2:$AD$2,0)+1,0),0)+IFERROR(VLOOKUP($A289,'TD SOP+PROFORM MOD'!$A$5:$AD$750,MATCH(O$2,'TD SOP+PROFORM MOD'!$B$2:$AD$2,0)+1,0),0)</f>
        <v>0</v>
      </c>
      <c r="P289" s="25">
        <f>IFERROR(VLOOKUP($A289,'TD SOP+PROFORM MOD'!$A$5:$AD$750,MATCH(P$4,'TD SOP+PROFORM MOD'!$B$2:$AD$2,0)+1,0),0)+IFERROR(VLOOKUP($A289,'TD SOP+PROFORM MOD'!$A$5:$AD$750,MATCH(P$2,'TD SOP+PROFORM MOD'!$B$2:$AD$2,0)+1,0),0)</f>
        <v>0</v>
      </c>
      <c r="Q289" s="26" t="str">
        <f t="shared" si="73"/>
        <v/>
      </c>
      <c r="R289" s="25">
        <f>IFERROR(VLOOKUP($A289,'TD SOP+PROFORM MOD'!$A$5:$AD$750,MATCH(R$4,'TD SOP+PROFORM MOD'!$B$2:$AD$2,0)+1,0),0)+IFERROR(VLOOKUP($A289,'TD SOP+PROFORM MOD'!$A$5:$AD$750,MATCH(R$2,'TD SOP+PROFORM MOD'!$B$2:$AD$2,0)+1,0),0)</f>
        <v>0</v>
      </c>
      <c r="S289" s="25">
        <f>IFERROR(VLOOKUP($A289,'TD SOP+PROFORM MOD'!$A$5:$AD$750,MATCH(S$4,'TD SOP+PROFORM MOD'!$B$2:$AD$2,0)+1,0),0)+IFERROR(VLOOKUP($A289,'TD SOP+PROFORM MOD'!$A$5:$AD$750,MATCH(S$2,'TD SOP+PROFORM MOD'!$B$2:$AD$2,0)+1,0),0)</f>
        <v>0</v>
      </c>
      <c r="T289" s="26" t="str">
        <f t="shared" si="74"/>
        <v/>
      </c>
      <c r="U289" s="25">
        <f>IFERROR(VLOOKUP($A289,'TD SOP+PROFORM MOD'!$A$5:$AD$750,MATCH(U$4,'TD SOP+PROFORM MOD'!$B$2:$AD$2,0)+1,0),0)+IFERROR(VLOOKUP($A289,'TD SOP+PROFORM MOD'!$A$5:$AD$750,MATCH(U$2,'TD SOP+PROFORM MOD'!$B$2:$AD$2,0)+1,0),0)</f>
        <v>0</v>
      </c>
      <c r="V289" s="25">
        <f>IFERROR(VLOOKUP($A289,'TD SOP+PROFORM MOD'!$A$5:$AD$750,MATCH(V$4,'TD SOP+PROFORM MOD'!$B$2:$AD$2,0)+1,0),0)+IFERROR(VLOOKUP($A289,'TD SOP+PROFORM MOD'!$A$5:$AD$750,MATCH(V$2,'TD SOP+PROFORM MOD'!$B$2:$AD$2,0)+1,0),0)</f>
        <v>0</v>
      </c>
      <c r="W289" s="26" t="str">
        <f t="shared" si="75"/>
        <v/>
      </c>
      <c r="X289" s="25">
        <f>IFERROR(VLOOKUP($A289,'TD SOP+PROFORM MOD'!$A$5:$AD$750,MATCH(X$4,'TD SOP+PROFORM MOD'!$B$2:$AD$2,0)+1,0),0)+IFERROR(VLOOKUP($A289,'TD SOP+PROFORM MOD'!$A$5:$AD$750,MATCH(X$2,'TD SOP+PROFORM MOD'!$B$2:$AD$2,0)+1,0),0)</f>
        <v>0</v>
      </c>
      <c r="Y289" s="25">
        <f>IFERROR(VLOOKUP($A289,'TD SOP+PROFORM MOD'!$A$5:$AD$750,MATCH(Y$4,'TD SOP+PROFORM MOD'!$B$2:$AD$2,0)+1,0),0)+IFERROR(VLOOKUP($A289,'TD SOP+PROFORM MOD'!$A$5:$AD$750,MATCH(Y$2,'TD SOP+PROFORM MOD'!$B$2:$AD$2,0)+1,0),0)</f>
        <v>0</v>
      </c>
      <c r="Z289" s="26" t="str">
        <f t="shared" si="76"/>
        <v/>
      </c>
      <c r="AA289" s="25">
        <f>IFERROR(VLOOKUP($A289,'TD SOP+PROFORM MOD'!$A$5:$AD$750,MATCH(AA$4,'TD SOP+PROFORM MOD'!$B$2:$AD$2,0)+1,0),0)+IFERROR(VLOOKUP($A289,'TD SOP+PROFORM MOD'!$A$5:$AD$750,MATCH(AA$2,'TD SOP+PROFORM MOD'!$B$2:$AD$2,0)+1,0),0)</f>
        <v>0</v>
      </c>
      <c r="AB289" s="25">
        <f>IFERROR(VLOOKUP($A289,'TD SOP+PROFORM MOD'!$A$5:$AD$750,MATCH(AB$4,'TD SOP+PROFORM MOD'!$B$2:$AD$2,0)+1,0),0)+IFERROR(VLOOKUP($A289,'TD SOP+PROFORM MOD'!$A$5:$AD$750,MATCH(AB$2,'TD SOP+PROFORM MOD'!$B$2:$AD$2,0)+1,0),0)</f>
        <v>0</v>
      </c>
      <c r="AC289" s="26" t="str">
        <f t="shared" si="77"/>
        <v/>
      </c>
      <c r="AD289" s="25">
        <f>IFERROR(VLOOKUP($A289,'TD SOP+PROFORM MOD'!$A$5:$AD$750,MATCH(AD$4,'TD SOP+PROFORM MOD'!$B$2:$AD$2,0)+1,0),0)+IFERROR(VLOOKUP($A289,'TD SOP+PROFORM MOD'!$A$5:$AD$750,MATCH(AD$2,'TD SOP+PROFORM MOD'!$B$2:$AD$2,0)+1,0),0)</f>
        <v>0</v>
      </c>
      <c r="AE289" s="25">
        <f>IFERROR(VLOOKUP($A289,'TD SOP+PROFORM MOD'!$A$5:$AD$750,MATCH(AE$4,'TD SOP+PROFORM MOD'!$B$2:$AD$2,0)+1,0),0)+IFERROR(VLOOKUP($A289,'TD SOP+PROFORM MOD'!$A$5:$AD$750,MATCH(AE$2,'TD SOP+PROFORM MOD'!$B$2:$AD$2,0)+1,0),0)</f>
        <v>0</v>
      </c>
      <c r="AF289" s="26" t="str">
        <f t="shared" si="78"/>
        <v/>
      </c>
      <c r="AG289" s="25">
        <f>IFERROR(VLOOKUP($A289,'TD SOP+PROFORM MOD'!$A$5:$AD$750,MATCH(AG$4,'TD SOP+PROFORM MOD'!$B$2:$AD$2,0)+1,0),0)+IFERROR(VLOOKUP($A289,'TD SOP+PROFORM MOD'!$A$5:$AD$750,MATCH(AG$2,'TD SOP+PROFORM MOD'!$B$2:$AD$2,0)+1,0),0)</f>
        <v>0</v>
      </c>
      <c r="AH289" s="25">
        <f>IFERROR(VLOOKUP($A289,'TD SOP+PROFORM MOD'!$A$5:$AD$750,MATCH(AH$4,'TD SOP+PROFORM MOD'!$B$2:$AD$2,0)+1,0),0)+IFERROR(VLOOKUP($A289,'TD SOP+PROFORM MOD'!$A$5:$AD$750,MATCH(AH$2,'TD SOP+PROFORM MOD'!$B$2:$AD$2,0)+1,0),0)</f>
        <v>0</v>
      </c>
      <c r="AI289" s="26" t="str">
        <f t="shared" si="79"/>
        <v/>
      </c>
      <c r="AJ289" s="25">
        <f>IFERROR(VLOOKUP($A289,'TD SOP+PROFORM MOD'!$A$5:$AD$750,MATCH(AJ$4,'TD SOP+PROFORM MOD'!$B$2:$AD$2,0)+1,0),0)+IFERROR(VLOOKUP($A289,'TD SOP+PROFORM MOD'!$A$5:$AD$750,MATCH(AJ$2,'TD SOP+PROFORM MOD'!$B$2:$AD$2,0)+1,0),0)</f>
        <v>0</v>
      </c>
      <c r="AK289" s="25">
        <f>IFERROR(VLOOKUP($A289,'TD SOP+PROFORM MOD'!$A$5:$AD$750,MATCH(AK$4,'TD SOP+PROFORM MOD'!$B$2:$AD$2,0)+1,0),0)+IFERROR(VLOOKUP($A289,'TD SOP+PROFORM MOD'!$A$5:$AD$750,MATCH(AK$2,'TD SOP+PROFORM MOD'!$B$2:$AD$2,0)+1,0),0)</f>
        <v>0</v>
      </c>
      <c r="AL289" s="26" t="str">
        <f t="shared" si="80"/>
        <v/>
      </c>
      <c r="AM289" s="25">
        <f t="shared" si="82"/>
        <v>0</v>
      </c>
      <c r="AN289" s="25">
        <f t="shared" si="82"/>
        <v>0</v>
      </c>
      <c r="AO289" s="26" t="str">
        <f t="shared" si="81"/>
        <v/>
      </c>
      <c r="AR289" s="25">
        <f>SUMIF('B&amp;S YTD LFY'!B:B,"="&amp;A289,'B&amp;S YTD LFY'!C:C)</f>
        <v>0</v>
      </c>
      <c r="AS289" s="25">
        <f t="shared" si="83"/>
        <v>0</v>
      </c>
      <c r="AT289" s="25"/>
    </row>
    <row r="290" spans="1:46" x14ac:dyDescent="0.35">
      <c r="A290" s="24">
        <f>IF(AND('TD SOP+PROFORM MOD'!A287&lt;&gt;"",'TD SOP+PROFORM MOD'!A287&lt;&gt;"TOTAL"),'TD SOP+PROFORM MOD'!A287,0)</f>
        <v>0</v>
      </c>
      <c r="C290" s="25" t="str">
        <f>IFERROR(VLOOKUP($A290,'TD SOP+PROFORM MOD'!$A$5:$AD$750,MATCH(C$4,'TD SOP+PROFORM MOD'!$B$2:$AT$2,0)+1,0),"")</f>
        <v/>
      </c>
      <c r="D290" s="25" t="str">
        <f>IFERROR(VLOOKUP($A290,'TD SOP+PROFORM MOD'!$A$5:$AD$750,MATCH(D$4,'TD SOP+PROFORM MOD'!$B$2:$AT$2,0)+1,0),"")</f>
        <v/>
      </c>
      <c r="E290" s="26" t="str">
        <f t="shared" si="69"/>
        <v/>
      </c>
      <c r="F290" s="25" t="str">
        <f>IFERROR(VLOOKUP($A290,'TD SOP+PROFORM MOD'!$A$5:$AD$750,MATCH(F$4,'TD SOP+PROFORM MOD'!$B$2:$AT$2,0)+1,0),"")</f>
        <v/>
      </c>
      <c r="G290" s="25" t="str">
        <f>IFERROR(VLOOKUP($A290,'TD SOP+PROFORM MOD'!$A$5:$AD$750,MATCH(G$4,'TD SOP+PROFORM MOD'!$B$2:$AT$2,0)+1,0),"")</f>
        <v/>
      </c>
      <c r="H290" s="26" t="str">
        <f t="shared" si="70"/>
        <v/>
      </c>
      <c r="I290" s="25" t="str">
        <f>IFERROR(VLOOKUP($A290,'TD SOP+PROFORM MOD'!$A$5:$AD$750,MATCH(I$4,'TD SOP+PROFORM MOD'!$B$2:$AT$2,0)+1,0),"")</f>
        <v/>
      </c>
      <c r="J290" s="25" t="str">
        <f>IFERROR(VLOOKUP($A290,'TD SOP+PROFORM MOD'!$A$5:$AD$750,MATCH(J$4,'TD SOP+PROFORM MOD'!$B$2:$AT$2,0)+1,0),"")</f>
        <v/>
      </c>
      <c r="K290" s="26" t="str">
        <f t="shared" si="71"/>
        <v/>
      </c>
      <c r="L290" s="25" t="str">
        <f>IFERROR(VLOOKUP($A290,'TD SOP+PROFORM MOD'!$A$5:$AD$750,MATCH(L$4,'TD SOP+PROFORM MOD'!$B$2:$AT$2,0)+1,0),"")</f>
        <v/>
      </c>
      <c r="M290" s="25" t="str">
        <f>IFERROR(VLOOKUP($A290,'TD SOP+PROFORM MOD'!$A$5:$AD$750,MATCH(M$4,'TD SOP+PROFORM MOD'!$B$2:$AT$2,0)+1,0),"")</f>
        <v/>
      </c>
      <c r="N290" s="26" t="str">
        <f t="shared" si="72"/>
        <v/>
      </c>
      <c r="O290" s="25">
        <f>IFERROR(VLOOKUP($A290,'TD SOP+PROFORM MOD'!$A$5:$AD$750,MATCH(O$4,'TD SOP+PROFORM MOD'!$B$2:$AD$2,0)+1,0),0)+IFERROR(VLOOKUP($A290,'TD SOP+PROFORM MOD'!$A$5:$AD$750,MATCH(O$2,'TD SOP+PROFORM MOD'!$B$2:$AD$2,0)+1,0),0)</f>
        <v>0</v>
      </c>
      <c r="P290" s="25">
        <f>IFERROR(VLOOKUP($A290,'TD SOP+PROFORM MOD'!$A$5:$AD$750,MATCH(P$4,'TD SOP+PROFORM MOD'!$B$2:$AD$2,0)+1,0),0)+IFERROR(VLOOKUP($A290,'TD SOP+PROFORM MOD'!$A$5:$AD$750,MATCH(P$2,'TD SOP+PROFORM MOD'!$B$2:$AD$2,0)+1,0),0)</f>
        <v>0</v>
      </c>
      <c r="Q290" s="26" t="str">
        <f t="shared" si="73"/>
        <v/>
      </c>
      <c r="R290" s="25">
        <f>IFERROR(VLOOKUP($A290,'TD SOP+PROFORM MOD'!$A$5:$AD$750,MATCH(R$4,'TD SOP+PROFORM MOD'!$B$2:$AD$2,0)+1,0),0)+IFERROR(VLOOKUP($A290,'TD SOP+PROFORM MOD'!$A$5:$AD$750,MATCH(R$2,'TD SOP+PROFORM MOD'!$B$2:$AD$2,0)+1,0),0)</f>
        <v>0</v>
      </c>
      <c r="S290" s="25">
        <f>IFERROR(VLOOKUP($A290,'TD SOP+PROFORM MOD'!$A$5:$AD$750,MATCH(S$4,'TD SOP+PROFORM MOD'!$B$2:$AD$2,0)+1,0),0)+IFERROR(VLOOKUP($A290,'TD SOP+PROFORM MOD'!$A$5:$AD$750,MATCH(S$2,'TD SOP+PROFORM MOD'!$B$2:$AD$2,0)+1,0),0)</f>
        <v>0</v>
      </c>
      <c r="T290" s="26" t="str">
        <f t="shared" si="74"/>
        <v/>
      </c>
      <c r="U290" s="25">
        <f>IFERROR(VLOOKUP($A290,'TD SOP+PROFORM MOD'!$A$5:$AD$750,MATCH(U$4,'TD SOP+PROFORM MOD'!$B$2:$AD$2,0)+1,0),0)+IFERROR(VLOOKUP($A290,'TD SOP+PROFORM MOD'!$A$5:$AD$750,MATCH(U$2,'TD SOP+PROFORM MOD'!$B$2:$AD$2,0)+1,0),0)</f>
        <v>0</v>
      </c>
      <c r="V290" s="25">
        <f>IFERROR(VLOOKUP($A290,'TD SOP+PROFORM MOD'!$A$5:$AD$750,MATCH(V$4,'TD SOP+PROFORM MOD'!$B$2:$AD$2,0)+1,0),0)+IFERROR(VLOOKUP($A290,'TD SOP+PROFORM MOD'!$A$5:$AD$750,MATCH(V$2,'TD SOP+PROFORM MOD'!$B$2:$AD$2,0)+1,0),0)</f>
        <v>0</v>
      </c>
      <c r="W290" s="26" t="str">
        <f t="shared" si="75"/>
        <v/>
      </c>
      <c r="X290" s="25">
        <f>IFERROR(VLOOKUP($A290,'TD SOP+PROFORM MOD'!$A$5:$AD$750,MATCH(X$4,'TD SOP+PROFORM MOD'!$B$2:$AD$2,0)+1,0),0)+IFERROR(VLOOKUP($A290,'TD SOP+PROFORM MOD'!$A$5:$AD$750,MATCH(X$2,'TD SOP+PROFORM MOD'!$B$2:$AD$2,0)+1,0),0)</f>
        <v>0</v>
      </c>
      <c r="Y290" s="25">
        <f>IFERROR(VLOOKUP($A290,'TD SOP+PROFORM MOD'!$A$5:$AD$750,MATCH(Y$4,'TD SOP+PROFORM MOD'!$B$2:$AD$2,0)+1,0),0)+IFERROR(VLOOKUP($A290,'TD SOP+PROFORM MOD'!$A$5:$AD$750,MATCH(Y$2,'TD SOP+PROFORM MOD'!$B$2:$AD$2,0)+1,0),0)</f>
        <v>0</v>
      </c>
      <c r="Z290" s="26" t="str">
        <f t="shared" si="76"/>
        <v/>
      </c>
      <c r="AA290" s="25">
        <f>IFERROR(VLOOKUP($A290,'TD SOP+PROFORM MOD'!$A$5:$AD$750,MATCH(AA$4,'TD SOP+PROFORM MOD'!$B$2:$AD$2,0)+1,0),0)+IFERROR(VLOOKUP($A290,'TD SOP+PROFORM MOD'!$A$5:$AD$750,MATCH(AA$2,'TD SOP+PROFORM MOD'!$B$2:$AD$2,0)+1,0),0)</f>
        <v>0</v>
      </c>
      <c r="AB290" s="25">
        <f>IFERROR(VLOOKUP($A290,'TD SOP+PROFORM MOD'!$A$5:$AD$750,MATCH(AB$4,'TD SOP+PROFORM MOD'!$B$2:$AD$2,0)+1,0),0)+IFERROR(VLOOKUP($A290,'TD SOP+PROFORM MOD'!$A$5:$AD$750,MATCH(AB$2,'TD SOP+PROFORM MOD'!$B$2:$AD$2,0)+1,0),0)</f>
        <v>0</v>
      </c>
      <c r="AC290" s="26" t="str">
        <f t="shared" si="77"/>
        <v/>
      </c>
      <c r="AD290" s="25">
        <f>IFERROR(VLOOKUP($A290,'TD SOP+PROFORM MOD'!$A$5:$AD$750,MATCH(AD$4,'TD SOP+PROFORM MOD'!$B$2:$AD$2,0)+1,0),0)+IFERROR(VLOOKUP($A290,'TD SOP+PROFORM MOD'!$A$5:$AD$750,MATCH(AD$2,'TD SOP+PROFORM MOD'!$B$2:$AD$2,0)+1,0),0)</f>
        <v>0</v>
      </c>
      <c r="AE290" s="25">
        <f>IFERROR(VLOOKUP($A290,'TD SOP+PROFORM MOD'!$A$5:$AD$750,MATCH(AE$4,'TD SOP+PROFORM MOD'!$B$2:$AD$2,0)+1,0),0)+IFERROR(VLOOKUP($A290,'TD SOP+PROFORM MOD'!$A$5:$AD$750,MATCH(AE$2,'TD SOP+PROFORM MOD'!$B$2:$AD$2,0)+1,0),0)</f>
        <v>0</v>
      </c>
      <c r="AF290" s="26" t="str">
        <f t="shared" si="78"/>
        <v/>
      </c>
      <c r="AG290" s="25">
        <f>IFERROR(VLOOKUP($A290,'TD SOP+PROFORM MOD'!$A$5:$AD$750,MATCH(AG$4,'TD SOP+PROFORM MOD'!$B$2:$AD$2,0)+1,0),0)+IFERROR(VLOOKUP($A290,'TD SOP+PROFORM MOD'!$A$5:$AD$750,MATCH(AG$2,'TD SOP+PROFORM MOD'!$B$2:$AD$2,0)+1,0),0)</f>
        <v>0</v>
      </c>
      <c r="AH290" s="25">
        <f>IFERROR(VLOOKUP($A290,'TD SOP+PROFORM MOD'!$A$5:$AD$750,MATCH(AH$4,'TD SOP+PROFORM MOD'!$B$2:$AD$2,0)+1,0),0)+IFERROR(VLOOKUP($A290,'TD SOP+PROFORM MOD'!$A$5:$AD$750,MATCH(AH$2,'TD SOP+PROFORM MOD'!$B$2:$AD$2,0)+1,0),0)</f>
        <v>0</v>
      </c>
      <c r="AI290" s="26" t="str">
        <f t="shared" si="79"/>
        <v/>
      </c>
      <c r="AJ290" s="25">
        <f>IFERROR(VLOOKUP($A290,'TD SOP+PROFORM MOD'!$A$5:$AD$750,MATCH(AJ$4,'TD SOP+PROFORM MOD'!$B$2:$AD$2,0)+1,0),0)+IFERROR(VLOOKUP($A290,'TD SOP+PROFORM MOD'!$A$5:$AD$750,MATCH(AJ$2,'TD SOP+PROFORM MOD'!$B$2:$AD$2,0)+1,0),0)</f>
        <v>0</v>
      </c>
      <c r="AK290" s="25">
        <f>IFERROR(VLOOKUP($A290,'TD SOP+PROFORM MOD'!$A$5:$AD$750,MATCH(AK$4,'TD SOP+PROFORM MOD'!$B$2:$AD$2,0)+1,0),0)+IFERROR(VLOOKUP($A290,'TD SOP+PROFORM MOD'!$A$5:$AD$750,MATCH(AK$2,'TD SOP+PROFORM MOD'!$B$2:$AD$2,0)+1,0),0)</f>
        <v>0</v>
      </c>
      <c r="AL290" s="26" t="str">
        <f t="shared" si="80"/>
        <v/>
      </c>
      <c r="AM290" s="25">
        <f t="shared" si="82"/>
        <v>0</v>
      </c>
      <c r="AN290" s="25">
        <f t="shared" si="82"/>
        <v>0</v>
      </c>
      <c r="AO290" s="26" t="str">
        <f t="shared" si="81"/>
        <v/>
      </c>
      <c r="AR290" s="25">
        <f>SUMIF('B&amp;S YTD LFY'!B:B,"="&amp;A290,'B&amp;S YTD LFY'!C:C)</f>
        <v>0</v>
      </c>
      <c r="AS290" s="25">
        <f t="shared" si="83"/>
        <v>0</v>
      </c>
      <c r="AT290" s="25"/>
    </row>
    <row r="291" spans="1:46" x14ac:dyDescent="0.35">
      <c r="A291" s="24">
        <f>IF(AND('TD SOP+PROFORM MOD'!A288&lt;&gt;"",'TD SOP+PROFORM MOD'!A288&lt;&gt;"TOTAL"),'TD SOP+PROFORM MOD'!A288,0)</f>
        <v>0</v>
      </c>
      <c r="C291" s="25" t="str">
        <f>IFERROR(VLOOKUP($A291,'TD SOP+PROFORM MOD'!$A$5:$AD$750,MATCH(C$4,'TD SOP+PROFORM MOD'!$B$2:$AT$2,0)+1,0),"")</f>
        <v/>
      </c>
      <c r="D291" s="25" t="str">
        <f>IFERROR(VLOOKUP($A291,'TD SOP+PROFORM MOD'!$A$5:$AD$750,MATCH(D$4,'TD SOP+PROFORM MOD'!$B$2:$AT$2,0)+1,0),"")</f>
        <v/>
      </c>
      <c r="E291" s="26" t="str">
        <f t="shared" si="69"/>
        <v/>
      </c>
      <c r="F291" s="25" t="str">
        <f>IFERROR(VLOOKUP($A291,'TD SOP+PROFORM MOD'!$A$5:$AD$750,MATCH(F$4,'TD SOP+PROFORM MOD'!$B$2:$AT$2,0)+1,0),"")</f>
        <v/>
      </c>
      <c r="G291" s="25" t="str">
        <f>IFERROR(VLOOKUP($A291,'TD SOP+PROFORM MOD'!$A$5:$AD$750,MATCH(G$4,'TD SOP+PROFORM MOD'!$B$2:$AT$2,0)+1,0),"")</f>
        <v/>
      </c>
      <c r="H291" s="26" t="str">
        <f t="shared" si="70"/>
        <v/>
      </c>
      <c r="I291" s="25" t="str">
        <f>IFERROR(VLOOKUP($A291,'TD SOP+PROFORM MOD'!$A$5:$AD$750,MATCH(I$4,'TD SOP+PROFORM MOD'!$B$2:$AT$2,0)+1,0),"")</f>
        <v/>
      </c>
      <c r="J291" s="25" t="str">
        <f>IFERROR(VLOOKUP($A291,'TD SOP+PROFORM MOD'!$A$5:$AD$750,MATCH(J$4,'TD SOP+PROFORM MOD'!$B$2:$AT$2,0)+1,0),"")</f>
        <v/>
      </c>
      <c r="K291" s="26" t="str">
        <f t="shared" si="71"/>
        <v/>
      </c>
      <c r="L291" s="25" t="str">
        <f>IFERROR(VLOOKUP($A291,'TD SOP+PROFORM MOD'!$A$5:$AD$750,MATCH(L$4,'TD SOP+PROFORM MOD'!$B$2:$AT$2,0)+1,0),"")</f>
        <v/>
      </c>
      <c r="M291" s="25" t="str">
        <f>IFERROR(VLOOKUP($A291,'TD SOP+PROFORM MOD'!$A$5:$AD$750,MATCH(M$4,'TD SOP+PROFORM MOD'!$B$2:$AT$2,0)+1,0),"")</f>
        <v/>
      </c>
      <c r="N291" s="26" t="str">
        <f t="shared" si="72"/>
        <v/>
      </c>
      <c r="O291" s="25">
        <f>IFERROR(VLOOKUP($A291,'TD SOP+PROFORM MOD'!$A$5:$AD$750,MATCH(O$4,'TD SOP+PROFORM MOD'!$B$2:$AD$2,0)+1,0),0)+IFERROR(VLOOKUP($A291,'TD SOP+PROFORM MOD'!$A$5:$AD$750,MATCH(O$2,'TD SOP+PROFORM MOD'!$B$2:$AD$2,0)+1,0),0)</f>
        <v>0</v>
      </c>
      <c r="P291" s="25">
        <f>IFERROR(VLOOKUP($A291,'TD SOP+PROFORM MOD'!$A$5:$AD$750,MATCH(P$4,'TD SOP+PROFORM MOD'!$B$2:$AD$2,0)+1,0),0)+IFERROR(VLOOKUP($A291,'TD SOP+PROFORM MOD'!$A$5:$AD$750,MATCH(P$2,'TD SOP+PROFORM MOD'!$B$2:$AD$2,0)+1,0),0)</f>
        <v>0</v>
      </c>
      <c r="Q291" s="26" t="str">
        <f t="shared" si="73"/>
        <v/>
      </c>
      <c r="R291" s="25">
        <f>IFERROR(VLOOKUP($A291,'TD SOP+PROFORM MOD'!$A$5:$AD$750,MATCH(R$4,'TD SOP+PROFORM MOD'!$B$2:$AD$2,0)+1,0),0)+IFERROR(VLOOKUP($A291,'TD SOP+PROFORM MOD'!$A$5:$AD$750,MATCH(R$2,'TD SOP+PROFORM MOD'!$B$2:$AD$2,0)+1,0),0)</f>
        <v>0</v>
      </c>
      <c r="S291" s="25">
        <f>IFERROR(VLOOKUP($A291,'TD SOP+PROFORM MOD'!$A$5:$AD$750,MATCH(S$4,'TD SOP+PROFORM MOD'!$B$2:$AD$2,0)+1,0),0)+IFERROR(VLOOKUP($A291,'TD SOP+PROFORM MOD'!$A$5:$AD$750,MATCH(S$2,'TD SOP+PROFORM MOD'!$B$2:$AD$2,0)+1,0),0)</f>
        <v>0</v>
      </c>
      <c r="T291" s="26" t="str">
        <f t="shared" si="74"/>
        <v/>
      </c>
      <c r="U291" s="25">
        <f>IFERROR(VLOOKUP($A291,'TD SOP+PROFORM MOD'!$A$5:$AD$750,MATCH(U$4,'TD SOP+PROFORM MOD'!$B$2:$AD$2,0)+1,0),0)+IFERROR(VLOOKUP($A291,'TD SOP+PROFORM MOD'!$A$5:$AD$750,MATCH(U$2,'TD SOP+PROFORM MOD'!$B$2:$AD$2,0)+1,0),0)</f>
        <v>0</v>
      </c>
      <c r="V291" s="25">
        <f>IFERROR(VLOOKUP($A291,'TD SOP+PROFORM MOD'!$A$5:$AD$750,MATCH(V$4,'TD SOP+PROFORM MOD'!$B$2:$AD$2,0)+1,0),0)+IFERROR(VLOOKUP($A291,'TD SOP+PROFORM MOD'!$A$5:$AD$750,MATCH(V$2,'TD SOP+PROFORM MOD'!$B$2:$AD$2,0)+1,0),0)</f>
        <v>0</v>
      </c>
      <c r="W291" s="26" t="str">
        <f t="shared" si="75"/>
        <v/>
      </c>
      <c r="X291" s="25">
        <f>IFERROR(VLOOKUP($A291,'TD SOP+PROFORM MOD'!$A$5:$AD$750,MATCH(X$4,'TD SOP+PROFORM MOD'!$B$2:$AD$2,0)+1,0),0)+IFERROR(VLOOKUP($A291,'TD SOP+PROFORM MOD'!$A$5:$AD$750,MATCH(X$2,'TD SOP+PROFORM MOD'!$B$2:$AD$2,0)+1,0),0)</f>
        <v>0</v>
      </c>
      <c r="Y291" s="25">
        <f>IFERROR(VLOOKUP($A291,'TD SOP+PROFORM MOD'!$A$5:$AD$750,MATCH(Y$4,'TD SOP+PROFORM MOD'!$B$2:$AD$2,0)+1,0),0)+IFERROR(VLOOKUP($A291,'TD SOP+PROFORM MOD'!$A$5:$AD$750,MATCH(Y$2,'TD SOP+PROFORM MOD'!$B$2:$AD$2,0)+1,0),0)</f>
        <v>0</v>
      </c>
      <c r="Z291" s="26" t="str">
        <f t="shared" si="76"/>
        <v/>
      </c>
      <c r="AA291" s="25">
        <f>IFERROR(VLOOKUP($A291,'TD SOP+PROFORM MOD'!$A$5:$AD$750,MATCH(AA$4,'TD SOP+PROFORM MOD'!$B$2:$AD$2,0)+1,0),0)+IFERROR(VLOOKUP($A291,'TD SOP+PROFORM MOD'!$A$5:$AD$750,MATCH(AA$2,'TD SOP+PROFORM MOD'!$B$2:$AD$2,0)+1,0),0)</f>
        <v>0</v>
      </c>
      <c r="AB291" s="25">
        <f>IFERROR(VLOOKUP($A291,'TD SOP+PROFORM MOD'!$A$5:$AD$750,MATCH(AB$4,'TD SOP+PROFORM MOD'!$B$2:$AD$2,0)+1,0),0)+IFERROR(VLOOKUP($A291,'TD SOP+PROFORM MOD'!$A$5:$AD$750,MATCH(AB$2,'TD SOP+PROFORM MOD'!$B$2:$AD$2,0)+1,0),0)</f>
        <v>0</v>
      </c>
      <c r="AC291" s="26" t="str">
        <f t="shared" si="77"/>
        <v/>
      </c>
      <c r="AD291" s="25">
        <f>IFERROR(VLOOKUP($A291,'TD SOP+PROFORM MOD'!$A$5:$AD$750,MATCH(AD$4,'TD SOP+PROFORM MOD'!$B$2:$AD$2,0)+1,0),0)+IFERROR(VLOOKUP($A291,'TD SOP+PROFORM MOD'!$A$5:$AD$750,MATCH(AD$2,'TD SOP+PROFORM MOD'!$B$2:$AD$2,0)+1,0),0)</f>
        <v>0</v>
      </c>
      <c r="AE291" s="25">
        <f>IFERROR(VLOOKUP($A291,'TD SOP+PROFORM MOD'!$A$5:$AD$750,MATCH(AE$4,'TD SOP+PROFORM MOD'!$B$2:$AD$2,0)+1,0),0)+IFERROR(VLOOKUP($A291,'TD SOP+PROFORM MOD'!$A$5:$AD$750,MATCH(AE$2,'TD SOP+PROFORM MOD'!$B$2:$AD$2,0)+1,0),0)</f>
        <v>0</v>
      </c>
      <c r="AF291" s="26" t="str">
        <f t="shared" si="78"/>
        <v/>
      </c>
      <c r="AG291" s="25">
        <f>IFERROR(VLOOKUP($A291,'TD SOP+PROFORM MOD'!$A$5:$AD$750,MATCH(AG$4,'TD SOP+PROFORM MOD'!$B$2:$AD$2,0)+1,0),0)+IFERROR(VLOOKUP($A291,'TD SOP+PROFORM MOD'!$A$5:$AD$750,MATCH(AG$2,'TD SOP+PROFORM MOD'!$B$2:$AD$2,0)+1,0),0)</f>
        <v>0</v>
      </c>
      <c r="AH291" s="25">
        <f>IFERROR(VLOOKUP($A291,'TD SOP+PROFORM MOD'!$A$5:$AD$750,MATCH(AH$4,'TD SOP+PROFORM MOD'!$B$2:$AD$2,0)+1,0),0)+IFERROR(VLOOKUP($A291,'TD SOP+PROFORM MOD'!$A$5:$AD$750,MATCH(AH$2,'TD SOP+PROFORM MOD'!$B$2:$AD$2,0)+1,0),0)</f>
        <v>0</v>
      </c>
      <c r="AI291" s="26" t="str">
        <f t="shared" si="79"/>
        <v/>
      </c>
      <c r="AJ291" s="25">
        <f>IFERROR(VLOOKUP($A291,'TD SOP+PROFORM MOD'!$A$5:$AD$750,MATCH(AJ$4,'TD SOP+PROFORM MOD'!$B$2:$AD$2,0)+1,0),0)+IFERROR(VLOOKUP($A291,'TD SOP+PROFORM MOD'!$A$5:$AD$750,MATCH(AJ$2,'TD SOP+PROFORM MOD'!$B$2:$AD$2,0)+1,0),0)</f>
        <v>0</v>
      </c>
      <c r="AK291" s="25">
        <f>IFERROR(VLOOKUP($A291,'TD SOP+PROFORM MOD'!$A$5:$AD$750,MATCH(AK$4,'TD SOP+PROFORM MOD'!$B$2:$AD$2,0)+1,0),0)+IFERROR(VLOOKUP($A291,'TD SOP+PROFORM MOD'!$A$5:$AD$750,MATCH(AK$2,'TD SOP+PROFORM MOD'!$B$2:$AD$2,0)+1,0),0)</f>
        <v>0</v>
      </c>
      <c r="AL291" s="26" t="str">
        <f t="shared" si="80"/>
        <v/>
      </c>
      <c r="AM291" s="25">
        <f t="shared" si="82"/>
        <v>0</v>
      </c>
      <c r="AN291" s="25">
        <f t="shared" si="82"/>
        <v>0</v>
      </c>
      <c r="AO291" s="26" t="str">
        <f t="shared" si="81"/>
        <v/>
      </c>
      <c r="AR291" s="25">
        <f>SUMIF('B&amp;S YTD LFY'!B:B,"="&amp;A291,'B&amp;S YTD LFY'!C:C)</f>
        <v>0</v>
      </c>
      <c r="AS291" s="25">
        <f t="shared" si="83"/>
        <v>0</v>
      </c>
      <c r="AT291" s="25"/>
    </row>
    <row r="292" spans="1:46" x14ac:dyDescent="0.35">
      <c r="A292" s="24">
        <f>IF(AND('TD SOP+PROFORM MOD'!A289&lt;&gt;"",'TD SOP+PROFORM MOD'!A289&lt;&gt;"TOTAL"),'TD SOP+PROFORM MOD'!A289,0)</f>
        <v>0</v>
      </c>
      <c r="C292" s="25" t="str">
        <f>IFERROR(VLOOKUP($A292,'TD SOP+PROFORM MOD'!$A$5:$AD$750,MATCH(C$4,'TD SOP+PROFORM MOD'!$B$2:$AT$2,0)+1,0),"")</f>
        <v/>
      </c>
      <c r="D292" s="25" t="str">
        <f>IFERROR(VLOOKUP($A292,'TD SOP+PROFORM MOD'!$A$5:$AD$750,MATCH(D$4,'TD SOP+PROFORM MOD'!$B$2:$AT$2,0)+1,0),"")</f>
        <v/>
      </c>
      <c r="E292" s="26" t="str">
        <f t="shared" si="69"/>
        <v/>
      </c>
      <c r="F292" s="25" t="str">
        <f>IFERROR(VLOOKUP($A292,'TD SOP+PROFORM MOD'!$A$5:$AD$750,MATCH(F$4,'TD SOP+PROFORM MOD'!$B$2:$AT$2,0)+1,0),"")</f>
        <v/>
      </c>
      <c r="G292" s="25" t="str">
        <f>IFERROR(VLOOKUP($A292,'TD SOP+PROFORM MOD'!$A$5:$AD$750,MATCH(G$4,'TD SOP+PROFORM MOD'!$B$2:$AT$2,0)+1,0),"")</f>
        <v/>
      </c>
      <c r="H292" s="26" t="str">
        <f t="shared" si="70"/>
        <v/>
      </c>
      <c r="I292" s="25" t="str">
        <f>IFERROR(VLOOKUP($A292,'TD SOP+PROFORM MOD'!$A$5:$AD$750,MATCH(I$4,'TD SOP+PROFORM MOD'!$B$2:$AT$2,0)+1,0),"")</f>
        <v/>
      </c>
      <c r="J292" s="25" t="str">
        <f>IFERROR(VLOOKUP($A292,'TD SOP+PROFORM MOD'!$A$5:$AD$750,MATCH(J$4,'TD SOP+PROFORM MOD'!$B$2:$AT$2,0)+1,0),"")</f>
        <v/>
      </c>
      <c r="K292" s="26" t="str">
        <f t="shared" si="71"/>
        <v/>
      </c>
      <c r="L292" s="25" t="str">
        <f>IFERROR(VLOOKUP($A292,'TD SOP+PROFORM MOD'!$A$5:$AD$750,MATCH(L$4,'TD SOP+PROFORM MOD'!$B$2:$AT$2,0)+1,0),"")</f>
        <v/>
      </c>
      <c r="M292" s="25" t="str">
        <f>IFERROR(VLOOKUP($A292,'TD SOP+PROFORM MOD'!$A$5:$AD$750,MATCH(M$4,'TD SOP+PROFORM MOD'!$B$2:$AT$2,0)+1,0),"")</f>
        <v/>
      </c>
      <c r="N292" s="26" t="str">
        <f t="shared" si="72"/>
        <v/>
      </c>
      <c r="O292" s="25">
        <f>IFERROR(VLOOKUP($A292,'TD SOP+PROFORM MOD'!$A$5:$AD$750,MATCH(O$4,'TD SOP+PROFORM MOD'!$B$2:$AD$2,0)+1,0),0)+IFERROR(VLOOKUP($A292,'TD SOP+PROFORM MOD'!$A$5:$AD$750,MATCH(O$2,'TD SOP+PROFORM MOD'!$B$2:$AD$2,0)+1,0),0)</f>
        <v>0</v>
      </c>
      <c r="P292" s="25">
        <f>IFERROR(VLOOKUP($A292,'TD SOP+PROFORM MOD'!$A$5:$AD$750,MATCH(P$4,'TD SOP+PROFORM MOD'!$B$2:$AD$2,0)+1,0),0)+IFERROR(VLOOKUP($A292,'TD SOP+PROFORM MOD'!$A$5:$AD$750,MATCH(P$2,'TD SOP+PROFORM MOD'!$B$2:$AD$2,0)+1,0),0)</f>
        <v>0</v>
      </c>
      <c r="Q292" s="26" t="str">
        <f t="shared" si="73"/>
        <v/>
      </c>
      <c r="R292" s="25">
        <f>IFERROR(VLOOKUP($A292,'TD SOP+PROFORM MOD'!$A$5:$AD$750,MATCH(R$4,'TD SOP+PROFORM MOD'!$B$2:$AD$2,0)+1,0),0)+IFERROR(VLOOKUP($A292,'TD SOP+PROFORM MOD'!$A$5:$AD$750,MATCH(R$2,'TD SOP+PROFORM MOD'!$B$2:$AD$2,0)+1,0),0)</f>
        <v>0</v>
      </c>
      <c r="S292" s="25">
        <f>IFERROR(VLOOKUP($A292,'TD SOP+PROFORM MOD'!$A$5:$AD$750,MATCH(S$4,'TD SOP+PROFORM MOD'!$B$2:$AD$2,0)+1,0),0)+IFERROR(VLOOKUP($A292,'TD SOP+PROFORM MOD'!$A$5:$AD$750,MATCH(S$2,'TD SOP+PROFORM MOD'!$B$2:$AD$2,0)+1,0),0)</f>
        <v>0</v>
      </c>
      <c r="T292" s="26" t="str">
        <f t="shared" si="74"/>
        <v/>
      </c>
      <c r="U292" s="25">
        <f>IFERROR(VLOOKUP($A292,'TD SOP+PROFORM MOD'!$A$5:$AD$750,MATCH(U$4,'TD SOP+PROFORM MOD'!$B$2:$AD$2,0)+1,0),0)+IFERROR(VLOOKUP($A292,'TD SOP+PROFORM MOD'!$A$5:$AD$750,MATCH(U$2,'TD SOP+PROFORM MOD'!$B$2:$AD$2,0)+1,0),0)</f>
        <v>0</v>
      </c>
      <c r="V292" s="25">
        <f>IFERROR(VLOOKUP($A292,'TD SOP+PROFORM MOD'!$A$5:$AD$750,MATCH(V$4,'TD SOP+PROFORM MOD'!$B$2:$AD$2,0)+1,0),0)+IFERROR(VLOOKUP($A292,'TD SOP+PROFORM MOD'!$A$5:$AD$750,MATCH(V$2,'TD SOP+PROFORM MOD'!$B$2:$AD$2,0)+1,0),0)</f>
        <v>0</v>
      </c>
      <c r="W292" s="26" t="str">
        <f t="shared" si="75"/>
        <v/>
      </c>
      <c r="X292" s="25">
        <f>IFERROR(VLOOKUP($A292,'TD SOP+PROFORM MOD'!$A$5:$AD$750,MATCH(X$4,'TD SOP+PROFORM MOD'!$B$2:$AD$2,0)+1,0),0)+IFERROR(VLOOKUP($A292,'TD SOP+PROFORM MOD'!$A$5:$AD$750,MATCH(X$2,'TD SOP+PROFORM MOD'!$B$2:$AD$2,0)+1,0),0)</f>
        <v>0</v>
      </c>
      <c r="Y292" s="25">
        <f>IFERROR(VLOOKUP($A292,'TD SOP+PROFORM MOD'!$A$5:$AD$750,MATCH(Y$4,'TD SOP+PROFORM MOD'!$B$2:$AD$2,0)+1,0),0)+IFERROR(VLOOKUP($A292,'TD SOP+PROFORM MOD'!$A$5:$AD$750,MATCH(Y$2,'TD SOP+PROFORM MOD'!$B$2:$AD$2,0)+1,0),0)</f>
        <v>0</v>
      </c>
      <c r="Z292" s="26" t="str">
        <f t="shared" si="76"/>
        <v/>
      </c>
      <c r="AA292" s="25">
        <f>IFERROR(VLOOKUP($A292,'TD SOP+PROFORM MOD'!$A$5:$AD$750,MATCH(AA$4,'TD SOP+PROFORM MOD'!$B$2:$AD$2,0)+1,0),0)+IFERROR(VLOOKUP($A292,'TD SOP+PROFORM MOD'!$A$5:$AD$750,MATCH(AA$2,'TD SOP+PROFORM MOD'!$B$2:$AD$2,0)+1,0),0)</f>
        <v>0</v>
      </c>
      <c r="AB292" s="25">
        <f>IFERROR(VLOOKUP($A292,'TD SOP+PROFORM MOD'!$A$5:$AD$750,MATCH(AB$4,'TD SOP+PROFORM MOD'!$B$2:$AD$2,0)+1,0),0)+IFERROR(VLOOKUP($A292,'TD SOP+PROFORM MOD'!$A$5:$AD$750,MATCH(AB$2,'TD SOP+PROFORM MOD'!$B$2:$AD$2,0)+1,0),0)</f>
        <v>0</v>
      </c>
      <c r="AC292" s="26" t="str">
        <f t="shared" si="77"/>
        <v/>
      </c>
      <c r="AD292" s="25">
        <f>IFERROR(VLOOKUP($A292,'TD SOP+PROFORM MOD'!$A$5:$AD$750,MATCH(AD$4,'TD SOP+PROFORM MOD'!$B$2:$AD$2,0)+1,0),0)+IFERROR(VLOOKUP($A292,'TD SOP+PROFORM MOD'!$A$5:$AD$750,MATCH(AD$2,'TD SOP+PROFORM MOD'!$B$2:$AD$2,0)+1,0),0)</f>
        <v>0</v>
      </c>
      <c r="AE292" s="25">
        <f>IFERROR(VLOOKUP($A292,'TD SOP+PROFORM MOD'!$A$5:$AD$750,MATCH(AE$4,'TD SOP+PROFORM MOD'!$B$2:$AD$2,0)+1,0),0)+IFERROR(VLOOKUP($A292,'TD SOP+PROFORM MOD'!$A$5:$AD$750,MATCH(AE$2,'TD SOP+PROFORM MOD'!$B$2:$AD$2,0)+1,0),0)</f>
        <v>0</v>
      </c>
      <c r="AF292" s="26" t="str">
        <f t="shared" si="78"/>
        <v/>
      </c>
      <c r="AG292" s="25">
        <f>IFERROR(VLOOKUP($A292,'TD SOP+PROFORM MOD'!$A$5:$AD$750,MATCH(AG$4,'TD SOP+PROFORM MOD'!$B$2:$AD$2,0)+1,0),0)+IFERROR(VLOOKUP($A292,'TD SOP+PROFORM MOD'!$A$5:$AD$750,MATCH(AG$2,'TD SOP+PROFORM MOD'!$B$2:$AD$2,0)+1,0),0)</f>
        <v>0</v>
      </c>
      <c r="AH292" s="25">
        <f>IFERROR(VLOOKUP($A292,'TD SOP+PROFORM MOD'!$A$5:$AD$750,MATCH(AH$4,'TD SOP+PROFORM MOD'!$B$2:$AD$2,0)+1,0),0)+IFERROR(VLOOKUP($A292,'TD SOP+PROFORM MOD'!$A$5:$AD$750,MATCH(AH$2,'TD SOP+PROFORM MOD'!$B$2:$AD$2,0)+1,0),0)</f>
        <v>0</v>
      </c>
      <c r="AI292" s="26" t="str">
        <f t="shared" si="79"/>
        <v/>
      </c>
      <c r="AJ292" s="25">
        <f>IFERROR(VLOOKUP($A292,'TD SOP+PROFORM MOD'!$A$5:$AD$750,MATCH(AJ$4,'TD SOP+PROFORM MOD'!$B$2:$AD$2,0)+1,0),0)+IFERROR(VLOOKUP($A292,'TD SOP+PROFORM MOD'!$A$5:$AD$750,MATCH(AJ$2,'TD SOP+PROFORM MOD'!$B$2:$AD$2,0)+1,0),0)</f>
        <v>0</v>
      </c>
      <c r="AK292" s="25">
        <f>IFERROR(VLOOKUP($A292,'TD SOP+PROFORM MOD'!$A$5:$AD$750,MATCH(AK$4,'TD SOP+PROFORM MOD'!$B$2:$AD$2,0)+1,0),0)+IFERROR(VLOOKUP($A292,'TD SOP+PROFORM MOD'!$A$5:$AD$750,MATCH(AK$2,'TD SOP+PROFORM MOD'!$B$2:$AD$2,0)+1,0),0)</f>
        <v>0</v>
      </c>
      <c r="AL292" s="26" t="str">
        <f t="shared" si="80"/>
        <v/>
      </c>
      <c r="AM292" s="25">
        <f t="shared" si="82"/>
        <v>0</v>
      </c>
      <c r="AN292" s="25">
        <f t="shared" si="82"/>
        <v>0</v>
      </c>
      <c r="AO292" s="26" t="str">
        <f t="shared" si="81"/>
        <v/>
      </c>
      <c r="AR292" s="25">
        <f>SUMIF('B&amp;S YTD LFY'!B:B,"="&amp;A292,'B&amp;S YTD LFY'!C:C)</f>
        <v>0</v>
      </c>
      <c r="AS292" s="25">
        <f t="shared" si="83"/>
        <v>0</v>
      </c>
      <c r="AT292" s="25"/>
    </row>
    <row r="293" spans="1:46" x14ac:dyDescent="0.35">
      <c r="A293" s="24">
        <f>IF(AND('TD SOP+PROFORM MOD'!A290&lt;&gt;"",'TD SOP+PROFORM MOD'!A290&lt;&gt;"TOTAL"),'TD SOP+PROFORM MOD'!A290,0)</f>
        <v>0</v>
      </c>
      <c r="C293" s="25" t="str">
        <f>IFERROR(VLOOKUP($A293,'TD SOP+PROFORM MOD'!$A$5:$AD$750,MATCH(C$4,'TD SOP+PROFORM MOD'!$B$2:$AT$2,0)+1,0),"")</f>
        <v/>
      </c>
      <c r="D293" s="25" t="str">
        <f>IFERROR(VLOOKUP($A293,'TD SOP+PROFORM MOD'!$A$5:$AD$750,MATCH(D$4,'TD SOP+PROFORM MOD'!$B$2:$AT$2,0)+1,0),"")</f>
        <v/>
      </c>
      <c r="E293" s="26" t="str">
        <f t="shared" si="69"/>
        <v/>
      </c>
      <c r="F293" s="25" t="str">
        <f>IFERROR(VLOOKUP($A293,'TD SOP+PROFORM MOD'!$A$5:$AD$750,MATCH(F$4,'TD SOP+PROFORM MOD'!$B$2:$AT$2,0)+1,0),"")</f>
        <v/>
      </c>
      <c r="G293" s="25" t="str">
        <f>IFERROR(VLOOKUP($A293,'TD SOP+PROFORM MOD'!$A$5:$AD$750,MATCH(G$4,'TD SOP+PROFORM MOD'!$B$2:$AT$2,0)+1,0),"")</f>
        <v/>
      </c>
      <c r="H293" s="26" t="str">
        <f t="shared" si="70"/>
        <v/>
      </c>
      <c r="I293" s="25" t="str">
        <f>IFERROR(VLOOKUP($A293,'TD SOP+PROFORM MOD'!$A$5:$AD$750,MATCH(I$4,'TD SOP+PROFORM MOD'!$B$2:$AT$2,0)+1,0),"")</f>
        <v/>
      </c>
      <c r="J293" s="25" t="str">
        <f>IFERROR(VLOOKUP($A293,'TD SOP+PROFORM MOD'!$A$5:$AD$750,MATCH(J$4,'TD SOP+PROFORM MOD'!$B$2:$AT$2,0)+1,0),"")</f>
        <v/>
      </c>
      <c r="K293" s="26" t="str">
        <f t="shared" si="71"/>
        <v/>
      </c>
      <c r="L293" s="25" t="str">
        <f>IFERROR(VLOOKUP($A293,'TD SOP+PROFORM MOD'!$A$5:$AD$750,MATCH(L$4,'TD SOP+PROFORM MOD'!$B$2:$AT$2,0)+1,0),"")</f>
        <v/>
      </c>
      <c r="M293" s="25" t="str">
        <f>IFERROR(VLOOKUP($A293,'TD SOP+PROFORM MOD'!$A$5:$AD$750,MATCH(M$4,'TD SOP+PROFORM MOD'!$B$2:$AT$2,0)+1,0),"")</f>
        <v/>
      </c>
      <c r="N293" s="26" t="str">
        <f t="shared" si="72"/>
        <v/>
      </c>
      <c r="O293" s="25">
        <f>IFERROR(VLOOKUP($A293,'TD SOP+PROFORM MOD'!$A$5:$AD$750,MATCH(O$4,'TD SOP+PROFORM MOD'!$B$2:$AD$2,0)+1,0),0)+IFERROR(VLOOKUP($A293,'TD SOP+PROFORM MOD'!$A$5:$AD$750,MATCH(O$2,'TD SOP+PROFORM MOD'!$B$2:$AD$2,0)+1,0),0)</f>
        <v>0</v>
      </c>
      <c r="P293" s="25">
        <f>IFERROR(VLOOKUP($A293,'TD SOP+PROFORM MOD'!$A$5:$AD$750,MATCH(P$4,'TD SOP+PROFORM MOD'!$B$2:$AD$2,0)+1,0),0)+IFERROR(VLOOKUP($A293,'TD SOP+PROFORM MOD'!$A$5:$AD$750,MATCH(P$2,'TD SOP+PROFORM MOD'!$B$2:$AD$2,0)+1,0),0)</f>
        <v>0</v>
      </c>
      <c r="Q293" s="26" t="str">
        <f t="shared" si="73"/>
        <v/>
      </c>
      <c r="R293" s="25">
        <f>IFERROR(VLOOKUP($A293,'TD SOP+PROFORM MOD'!$A$5:$AD$750,MATCH(R$4,'TD SOP+PROFORM MOD'!$B$2:$AD$2,0)+1,0),0)+IFERROR(VLOOKUP($A293,'TD SOP+PROFORM MOD'!$A$5:$AD$750,MATCH(R$2,'TD SOP+PROFORM MOD'!$B$2:$AD$2,0)+1,0),0)</f>
        <v>0</v>
      </c>
      <c r="S293" s="25">
        <f>IFERROR(VLOOKUP($A293,'TD SOP+PROFORM MOD'!$A$5:$AD$750,MATCH(S$4,'TD SOP+PROFORM MOD'!$B$2:$AD$2,0)+1,0),0)+IFERROR(VLOOKUP($A293,'TD SOP+PROFORM MOD'!$A$5:$AD$750,MATCH(S$2,'TD SOP+PROFORM MOD'!$B$2:$AD$2,0)+1,0),0)</f>
        <v>0</v>
      </c>
      <c r="T293" s="26" t="str">
        <f t="shared" si="74"/>
        <v/>
      </c>
      <c r="U293" s="25">
        <f>IFERROR(VLOOKUP($A293,'TD SOP+PROFORM MOD'!$A$5:$AD$750,MATCH(U$4,'TD SOP+PROFORM MOD'!$B$2:$AD$2,0)+1,0),0)+IFERROR(VLOOKUP($A293,'TD SOP+PROFORM MOD'!$A$5:$AD$750,MATCH(U$2,'TD SOP+PROFORM MOD'!$B$2:$AD$2,0)+1,0),0)</f>
        <v>0</v>
      </c>
      <c r="V293" s="25">
        <f>IFERROR(VLOOKUP($A293,'TD SOP+PROFORM MOD'!$A$5:$AD$750,MATCH(V$4,'TD SOP+PROFORM MOD'!$B$2:$AD$2,0)+1,0),0)+IFERROR(VLOOKUP($A293,'TD SOP+PROFORM MOD'!$A$5:$AD$750,MATCH(V$2,'TD SOP+PROFORM MOD'!$B$2:$AD$2,0)+1,0),0)</f>
        <v>0</v>
      </c>
      <c r="W293" s="26" t="str">
        <f t="shared" si="75"/>
        <v/>
      </c>
      <c r="X293" s="25">
        <f>IFERROR(VLOOKUP($A293,'TD SOP+PROFORM MOD'!$A$5:$AD$750,MATCH(X$4,'TD SOP+PROFORM MOD'!$B$2:$AD$2,0)+1,0),0)+IFERROR(VLOOKUP($A293,'TD SOP+PROFORM MOD'!$A$5:$AD$750,MATCH(X$2,'TD SOP+PROFORM MOD'!$B$2:$AD$2,0)+1,0),0)</f>
        <v>0</v>
      </c>
      <c r="Y293" s="25">
        <f>IFERROR(VLOOKUP($A293,'TD SOP+PROFORM MOD'!$A$5:$AD$750,MATCH(Y$4,'TD SOP+PROFORM MOD'!$B$2:$AD$2,0)+1,0),0)+IFERROR(VLOOKUP($A293,'TD SOP+PROFORM MOD'!$A$5:$AD$750,MATCH(Y$2,'TD SOP+PROFORM MOD'!$B$2:$AD$2,0)+1,0),0)</f>
        <v>0</v>
      </c>
      <c r="Z293" s="26" t="str">
        <f t="shared" si="76"/>
        <v/>
      </c>
      <c r="AA293" s="25">
        <f>IFERROR(VLOOKUP($A293,'TD SOP+PROFORM MOD'!$A$5:$AD$750,MATCH(AA$4,'TD SOP+PROFORM MOD'!$B$2:$AD$2,0)+1,0),0)+IFERROR(VLOOKUP($A293,'TD SOP+PROFORM MOD'!$A$5:$AD$750,MATCH(AA$2,'TD SOP+PROFORM MOD'!$B$2:$AD$2,0)+1,0),0)</f>
        <v>0</v>
      </c>
      <c r="AB293" s="25">
        <f>IFERROR(VLOOKUP($A293,'TD SOP+PROFORM MOD'!$A$5:$AD$750,MATCH(AB$4,'TD SOP+PROFORM MOD'!$B$2:$AD$2,0)+1,0),0)+IFERROR(VLOOKUP($A293,'TD SOP+PROFORM MOD'!$A$5:$AD$750,MATCH(AB$2,'TD SOP+PROFORM MOD'!$B$2:$AD$2,0)+1,0),0)</f>
        <v>0</v>
      </c>
      <c r="AC293" s="26" t="str">
        <f t="shared" si="77"/>
        <v/>
      </c>
      <c r="AD293" s="25">
        <f>IFERROR(VLOOKUP($A293,'TD SOP+PROFORM MOD'!$A$5:$AD$750,MATCH(AD$4,'TD SOP+PROFORM MOD'!$B$2:$AD$2,0)+1,0),0)+IFERROR(VLOOKUP($A293,'TD SOP+PROFORM MOD'!$A$5:$AD$750,MATCH(AD$2,'TD SOP+PROFORM MOD'!$B$2:$AD$2,0)+1,0),0)</f>
        <v>0</v>
      </c>
      <c r="AE293" s="25">
        <f>IFERROR(VLOOKUP($A293,'TD SOP+PROFORM MOD'!$A$5:$AD$750,MATCH(AE$4,'TD SOP+PROFORM MOD'!$B$2:$AD$2,0)+1,0),0)+IFERROR(VLOOKUP($A293,'TD SOP+PROFORM MOD'!$A$5:$AD$750,MATCH(AE$2,'TD SOP+PROFORM MOD'!$B$2:$AD$2,0)+1,0),0)</f>
        <v>0</v>
      </c>
      <c r="AF293" s="26" t="str">
        <f t="shared" si="78"/>
        <v/>
      </c>
      <c r="AG293" s="25">
        <f>IFERROR(VLOOKUP($A293,'TD SOP+PROFORM MOD'!$A$5:$AD$750,MATCH(AG$4,'TD SOP+PROFORM MOD'!$B$2:$AD$2,0)+1,0),0)+IFERROR(VLOOKUP($A293,'TD SOP+PROFORM MOD'!$A$5:$AD$750,MATCH(AG$2,'TD SOP+PROFORM MOD'!$B$2:$AD$2,0)+1,0),0)</f>
        <v>0</v>
      </c>
      <c r="AH293" s="25">
        <f>IFERROR(VLOOKUP($A293,'TD SOP+PROFORM MOD'!$A$5:$AD$750,MATCH(AH$4,'TD SOP+PROFORM MOD'!$B$2:$AD$2,0)+1,0),0)+IFERROR(VLOOKUP($A293,'TD SOP+PROFORM MOD'!$A$5:$AD$750,MATCH(AH$2,'TD SOP+PROFORM MOD'!$B$2:$AD$2,0)+1,0),0)</f>
        <v>0</v>
      </c>
      <c r="AI293" s="26" t="str">
        <f t="shared" si="79"/>
        <v/>
      </c>
      <c r="AJ293" s="25">
        <f>IFERROR(VLOOKUP($A293,'TD SOP+PROFORM MOD'!$A$5:$AD$750,MATCH(AJ$4,'TD SOP+PROFORM MOD'!$B$2:$AD$2,0)+1,0),0)+IFERROR(VLOOKUP($A293,'TD SOP+PROFORM MOD'!$A$5:$AD$750,MATCH(AJ$2,'TD SOP+PROFORM MOD'!$B$2:$AD$2,0)+1,0),0)</f>
        <v>0</v>
      </c>
      <c r="AK293" s="25">
        <f>IFERROR(VLOOKUP($A293,'TD SOP+PROFORM MOD'!$A$5:$AD$750,MATCH(AK$4,'TD SOP+PROFORM MOD'!$B$2:$AD$2,0)+1,0),0)+IFERROR(VLOOKUP($A293,'TD SOP+PROFORM MOD'!$A$5:$AD$750,MATCH(AK$2,'TD SOP+PROFORM MOD'!$B$2:$AD$2,0)+1,0),0)</f>
        <v>0</v>
      </c>
      <c r="AL293" s="26" t="str">
        <f t="shared" si="80"/>
        <v/>
      </c>
      <c r="AM293" s="25">
        <f t="shared" si="82"/>
        <v>0</v>
      </c>
      <c r="AN293" s="25">
        <f t="shared" si="82"/>
        <v>0</v>
      </c>
      <c r="AO293" s="26" t="str">
        <f t="shared" si="81"/>
        <v/>
      </c>
      <c r="AR293" s="25">
        <f>SUMIF('B&amp;S YTD LFY'!B:B,"="&amp;A293,'B&amp;S YTD LFY'!C:C)</f>
        <v>0</v>
      </c>
      <c r="AS293" s="25">
        <f t="shared" si="83"/>
        <v>0</v>
      </c>
      <c r="AT293" s="25"/>
    </row>
    <row r="294" spans="1:46" x14ac:dyDescent="0.35">
      <c r="A294" s="24">
        <f>IF(AND('TD SOP+PROFORM MOD'!A291&lt;&gt;"",'TD SOP+PROFORM MOD'!A291&lt;&gt;"TOTAL"),'TD SOP+PROFORM MOD'!A291,0)</f>
        <v>0</v>
      </c>
      <c r="C294" s="25" t="str">
        <f>IFERROR(VLOOKUP($A294,'TD SOP+PROFORM MOD'!$A$5:$AD$750,MATCH(C$4,'TD SOP+PROFORM MOD'!$B$2:$AT$2,0)+1,0),"")</f>
        <v/>
      </c>
      <c r="D294" s="25" t="str">
        <f>IFERROR(VLOOKUP($A294,'TD SOP+PROFORM MOD'!$A$5:$AD$750,MATCH(D$4,'TD SOP+PROFORM MOD'!$B$2:$AT$2,0)+1,0),"")</f>
        <v/>
      </c>
      <c r="E294" s="26" t="str">
        <f t="shared" si="69"/>
        <v/>
      </c>
      <c r="F294" s="25" t="str">
        <f>IFERROR(VLOOKUP($A294,'TD SOP+PROFORM MOD'!$A$5:$AD$750,MATCH(F$4,'TD SOP+PROFORM MOD'!$B$2:$AT$2,0)+1,0),"")</f>
        <v/>
      </c>
      <c r="G294" s="25" t="str">
        <f>IFERROR(VLOOKUP($A294,'TD SOP+PROFORM MOD'!$A$5:$AD$750,MATCH(G$4,'TD SOP+PROFORM MOD'!$B$2:$AT$2,0)+1,0),"")</f>
        <v/>
      </c>
      <c r="H294" s="26" t="str">
        <f t="shared" si="70"/>
        <v/>
      </c>
      <c r="I294" s="25" t="str">
        <f>IFERROR(VLOOKUP($A294,'TD SOP+PROFORM MOD'!$A$5:$AD$750,MATCH(I$4,'TD SOP+PROFORM MOD'!$B$2:$AT$2,0)+1,0),"")</f>
        <v/>
      </c>
      <c r="J294" s="25" t="str">
        <f>IFERROR(VLOOKUP($A294,'TD SOP+PROFORM MOD'!$A$5:$AD$750,MATCH(J$4,'TD SOP+PROFORM MOD'!$B$2:$AT$2,0)+1,0),"")</f>
        <v/>
      </c>
      <c r="K294" s="26" t="str">
        <f t="shared" si="71"/>
        <v/>
      </c>
      <c r="L294" s="25" t="str">
        <f>IFERROR(VLOOKUP($A294,'TD SOP+PROFORM MOD'!$A$5:$AD$750,MATCH(L$4,'TD SOP+PROFORM MOD'!$B$2:$AT$2,0)+1,0),"")</f>
        <v/>
      </c>
      <c r="M294" s="25" t="str">
        <f>IFERROR(VLOOKUP($A294,'TD SOP+PROFORM MOD'!$A$5:$AD$750,MATCH(M$4,'TD SOP+PROFORM MOD'!$B$2:$AT$2,0)+1,0),"")</f>
        <v/>
      </c>
      <c r="N294" s="26" t="str">
        <f t="shared" si="72"/>
        <v/>
      </c>
      <c r="O294" s="25">
        <f>IFERROR(VLOOKUP($A294,'TD SOP+PROFORM MOD'!$A$5:$AD$750,MATCH(O$4,'TD SOP+PROFORM MOD'!$B$2:$AD$2,0)+1,0),0)+IFERROR(VLOOKUP($A294,'TD SOP+PROFORM MOD'!$A$5:$AD$750,MATCH(O$2,'TD SOP+PROFORM MOD'!$B$2:$AD$2,0)+1,0),0)</f>
        <v>0</v>
      </c>
      <c r="P294" s="25">
        <f>IFERROR(VLOOKUP($A294,'TD SOP+PROFORM MOD'!$A$5:$AD$750,MATCH(P$4,'TD SOP+PROFORM MOD'!$B$2:$AD$2,0)+1,0),0)+IFERROR(VLOOKUP($A294,'TD SOP+PROFORM MOD'!$A$5:$AD$750,MATCH(P$2,'TD SOP+PROFORM MOD'!$B$2:$AD$2,0)+1,0),0)</f>
        <v>0</v>
      </c>
      <c r="Q294" s="26" t="str">
        <f t="shared" si="73"/>
        <v/>
      </c>
      <c r="R294" s="25">
        <f>IFERROR(VLOOKUP($A294,'TD SOP+PROFORM MOD'!$A$5:$AD$750,MATCH(R$4,'TD SOP+PROFORM MOD'!$B$2:$AD$2,0)+1,0),0)+IFERROR(VLOOKUP($A294,'TD SOP+PROFORM MOD'!$A$5:$AD$750,MATCH(R$2,'TD SOP+PROFORM MOD'!$B$2:$AD$2,0)+1,0),0)</f>
        <v>0</v>
      </c>
      <c r="S294" s="25">
        <f>IFERROR(VLOOKUP($A294,'TD SOP+PROFORM MOD'!$A$5:$AD$750,MATCH(S$4,'TD SOP+PROFORM MOD'!$B$2:$AD$2,0)+1,0),0)+IFERROR(VLOOKUP($A294,'TD SOP+PROFORM MOD'!$A$5:$AD$750,MATCH(S$2,'TD SOP+PROFORM MOD'!$B$2:$AD$2,0)+1,0),0)</f>
        <v>0</v>
      </c>
      <c r="T294" s="26" t="str">
        <f t="shared" si="74"/>
        <v/>
      </c>
      <c r="U294" s="25">
        <f>IFERROR(VLOOKUP($A294,'TD SOP+PROFORM MOD'!$A$5:$AD$750,MATCH(U$4,'TD SOP+PROFORM MOD'!$B$2:$AD$2,0)+1,0),0)+IFERROR(VLOOKUP($A294,'TD SOP+PROFORM MOD'!$A$5:$AD$750,MATCH(U$2,'TD SOP+PROFORM MOD'!$B$2:$AD$2,0)+1,0),0)</f>
        <v>0</v>
      </c>
      <c r="V294" s="25">
        <f>IFERROR(VLOOKUP($A294,'TD SOP+PROFORM MOD'!$A$5:$AD$750,MATCH(V$4,'TD SOP+PROFORM MOD'!$B$2:$AD$2,0)+1,0),0)+IFERROR(VLOOKUP($A294,'TD SOP+PROFORM MOD'!$A$5:$AD$750,MATCH(V$2,'TD SOP+PROFORM MOD'!$B$2:$AD$2,0)+1,0),0)</f>
        <v>0</v>
      </c>
      <c r="W294" s="26" t="str">
        <f t="shared" si="75"/>
        <v/>
      </c>
      <c r="X294" s="25">
        <f>IFERROR(VLOOKUP($A294,'TD SOP+PROFORM MOD'!$A$5:$AD$750,MATCH(X$4,'TD SOP+PROFORM MOD'!$B$2:$AD$2,0)+1,0),0)+IFERROR(VLOOKUP($A294,'TD SOP+PROFORM MOD'!$A$5:$AD$750,MATCH(X$2,'TD SOP+PROFORM MOD'!$B$2:$AD$2,0)+1,0),0)</f>
        <v>0</v>
      </c>
      <c r="Y294" s="25">
        <f>IFERROR(VLOOKUP($A294,'TD SOP+PROFORM MOD'!$A$5:$AD$750,MATCH(Y$4,'TD SOP+PROFORM MOD'!$B$2:$AD$2,0)+1,0),0)+IFERROR(VLOOKUP($A294,'TD SOP+PROFORM MOD'!$A$5:$AD$750,MATCH(Y$2,'TD SOP+PROFORM MOD'!$B$2:$AD$2,0)+1,0),0)</f>
        <v>0</v>
      </c>
      <c r="Z294" s="26" t="str">
        <f t="shared" si="76"/>
        <v/>
      </c>
      <c r="AA294" s="25">
        <f>IFERROR(VLOOKUP($A294,'TD SOP+PROFORM MOD'!$A$5:$AD$750,MATCH(AA$4,'TD SOP+PROFORM MOD'!$B$2:$AD$2,0)+1,0),0)+IFERROR(VLOOKUP($A294,'TD SOP+PROFORM MOD'!$A$5:$AD$750,MATCH(AA$2,'TD SOP+PROFORM MOD'!$B$2:$AD$2,0)+1,0),0)</f>
        <v>0</v>
      </c>
      <c r="AB294" s="25">
        <f>IFERROR(VLOOKUP($A294,'TD SOP+PROFORM MOD'!$A$5:$AD$750,MATCH(AB$4,'TD SOP+PROFORM MOD'!$B$2:$AD$2,0)+1,0),0)+IFERROR(VLOOKUP($A294,'TD SOP+PROFORM MOD'!$A$5:$AD$750,MATCH(AB$2,'TD SOP+PROFORM MOD'!$B$2:$AD$2,0)+1,0),0)</f>
        <v>0</v>
      </c>
      <c r="AC294" s="26" t="str">
        <f t="shared" si="77"/>
        <v/>
      </c>
      <c r="AD294" s="25">
        <f>IFERROR(VLOOKUP($A294,'TD SOP+PROFORM MOD'!$A$5:$AD$750,MATCH(AD$4,'TD SOP+PROFORM MOD'!$B$2:$AD$2,0)+1,0),0)+IFERROR(VLOOKUP($A294,'TD SOP+PROFORM MOD'!$A$5:$AD$750,MATCH(AD$2,'TD SOP+PROFORM MOD'!$B$2:$AD$2,0)+1,0),0)</f>
        <v>0</v>
      </c>
      <c r="AE294" s="25">
        <f>IFERROR(VLOOKUP($A294,'TD SOP+PROFORM MOD'!$A$5:$AD$750,MATCH(AE$4,'TD SOP+PROFORM MOD'!$B$2:$AD$2,0)+1,0),0)+IFERROR(VLOOKUP($A294,'TD SOP+PROFORM MOD'!$A$5:$AD$750,MATCH(AE$2,'TD SOP+PROFORM MOD'!$B$2:$AD$2,0)+1,0),0)</f>
        <v>0</v>
      </c>
      <c r="AF294" s="26" t="str">
        <f t="shared" si="78"/>
        <v/>
      </c>
      <c r="AG294" s="25">
        <f>IFERROR(VLOOKUP($A294,'TD SOP+PROFORM MOD'!$A$5:$AD$750,MATCH(AG$4,'TD SOP+PROFORM MOD'!$B$2:$AD$2,0)+1,0),0)+IFERROR(VLOOKUP($A294,'TD SOP+PROFORM MOD'!$A$5:$AD$750,MATCH(AG$2,'TD SOP+PROFORM MOD'!$B$2:$AD$2,0)+1,0),0)</f>
        <v>0</v>
      </c>
      <c r="AH294" s="25">
        <f>IFERROR(VLOOKUP($A294,'TD SOP+PROFORM MOD'!$A$5:$AD$750,MATCH(AH$4,'TD SOP+PROFORM MOD'!$B$2:$AD$2,0)+1,0),0)+IFERROR(VLOOKUP($A294,'TD SOP+PROFORM MOD'!$A$5:$AD$750,MATCH(AH$2,'TD SOP+PROFORM MOD'!$B$2:$AD$2,0)+1,0),0)</f>
        <v>0</v>
      </c>
      <c r="AI294" s="26" t="str">
        <f t="shared" si="79"/>
        <v/>
      </c>
      <c r="AJ294" s="25">
        <f>IFERROR(VLOOKUP($A294,'TD SOP+PROFORM MOD'!$A$5:$AD$750,MATCH(AJ$4,'TD SOP+PROFORM MOD'!$B$2:$AD$2,0)+1,0),0)+IFERROR(VLOOKUP($A294,'TD SOP+PROFORM MOD'!$A$5:$AD$750,MATCH(AJ$2,'TD SOP+PROFORM MOD'!$B$2:$AD$2,0)+1,0),0)</f>
        <v>0</v>
      </c>
      <c r="AK294" s="25">
        <f>IFERROR(VLOOKUP($A294,'TD SOP+PROFORM MOD'!$A$5:$AD$750,MATCH(AK$4,'TD SOP+PROFORM MOD'!$B$2:$AD$2,0)+1,0),0)+IFERROR(VLOOKUP($A294,'TD SOP+PROFORM MOD'!$A$5:$AD$750,MATCH(AK$2,'TD SOP+PROFORM MOD'!$B$2:$AD$2,0)+1,0),0)</f>
        <v>0</v>
      </c>
      <c r="AL294" s="26" t="str">
        <f t="shared" si="80"/>
        <v/>
      </c>
      <c r="AM294" s="25">
        <f t="shared" si="82"/>
        <v>0</v>
      </c>
      <c r="AN294" s="25">
        <f t="shared" si="82"/>
        <v>0</v>
      </c>
      <c r="AO294" s="26" t="str">
        <f t="shared" si="81"/>
        <v/>
      </c>
      <c r="AR294" s="25">
        <f>SUMIF('B&amp;S YTD LFY'!B:B,"="&amp;A294,'B&amp;S YTD LFY'!C:C)</f>
        <v>0</v>
      </c>
      <c r="AS294" s="25">
        <f t="shared" si="83"/>
        <v>0</v>
      </c>
      <c r="AT294" s="25"/>
    </row>
    <row r="295" spans="1:46" x14ac:dyDescent="0.35">
      <c r="A295" s="24">
        <f>IF(AND('TD SOP+PROFORM MOD'!A292&lt;&gt;"",'TD SOP+PROFORM MOD'!A292&lt;&gt;"TOTAL"),'TD SOP+PROFORM MOD'!A292,0)</f>
        <v>0</v>
      </c>
      <c r="C295" s="25" t="str">
        <f>IFERROR(VLOOKUP($A295,'TD SOP+PROFORM MOD'!$A$5:$AD$750,MATCH(C$4,'TD SOP+PROFORM MOD'!$B$2:$AT$2,0)+1,0),"")</f>
        <v/>
      </c>
      <c r="D295" s="25" t="str">
        <f>IFERROR(VLOOKUP($A295,'TD SOP+PROFORM MOD'!$A$5:$AD$750,MATCH(D$4,'TD SOP+PROFORM MOD'!$B$2:$AT$2,0)+1,0),"")</f>
        <v/>
      </c>
      <c r="E295" s="26" t="str">
        <f t="shared" si="69"/>
        <v/>
      </c>
      <c r="F295" s="25" t="str">
        <f>IFERROR(VLOOKUP($A295,'TD SOP+PROFORM MOD'!$A$5:$AD$750,MATCH(F$4,'TD SOP+PROFORM MOD'!$B$2:$AT$2,0)+1,0),"")</f>
        <v/>
      </c>
      <c r="G295" s="25" t="str">
        <f>IFERROR(VLOOKUP($A295,'TD SOP+PROFORM MOD'!$A$5:$AD$750,MATCH(G$4,'TD SOP+PROFORM MOD'!$B$2:$AT$2,0)+1,0),"")</f>
        <v/>
      </c>
      <c r="H295" s="26" t="str">
        <f t="shared" si="70"/>
        <v/>
      </c>
      <c r="I295" s="25" t="str">
        <f>IFERROR(VLOOKUP($A295,'TD SOP+PROFORM MOD'!$A$5:$AD$750,MATCH(I$4,'TD SOP+PROFORM MOD'!$B$2:$AT$2,0)+1,0),"")</f>
        <v/>
      </c>
      <c r="J295" s="25" t="str">
        <f>IFERROR(VLOOKUP($A295,'TD SOP+PROFORM MOD'!$A$5:$AD$750,MATCH(J$4,'TD SOP+PROFORM MOD'!$B$2:$AT$2,0)+1,0),"")</f>
        <v/>
      </c>
      <c r="K295" s="26" t="str">
        <f t="shared" si="71"/>
        <v/>
      </c>
      <c r="L295" s="25" t="str">
        <f>IFERROR(VLOOKUP($A295,'TD SOP+PROFORM MOD'!$A$5:$AD$750,MATCH(L$4,'TD SOP+PROFORM MOD'!$B$2:$AT$2,0)+1,0),"")</f>
        <v/>
      </c>
      <c r="M295" s="25" t="str">
        <f>IFERROR(VLOOKUP($A295,'TD SOP+PROFORM MOD'!$A$5:$AD$750,MATCH(M$4,'TD SOP+PROFORM MOD'!$B$2:$AT$2,0)+1,0),"")</f>
        <v/>
      </c>
      <c r="N295" s="26" t="str">
        <f t="shared" si="72"/>
        <v/>
      </c>
      <c r="O295" s="25">
        <f>IFERROR(VLOOKUP($A295,'TD SOP+PROFORM MOD'!$A$5:$AD$750,MATCH(O$4,'TD SOP+PROFORM MOD'!$B$2:$AD$2,0)+1,0),0)+IFERROR(VLOOKUP($A295,'TD SOP+PROFORM MOD'!$A$5:$AD$750,MATCH(O$2,'TD SOP+PROFORM MOD'!$B$2:$AD$2,0)+1,0),0)</f>
        <v>0</v>
      </c>
      <c r="P295" s="25">
        <f>IFERROR(VLOOKUP($A295,'TD SOP+PROFORM MOD'!$A$5:$AD$750,MATCH(P$4,'TD SOP+PROFORM MOD'!$B$2:$AD$2,0)+1,0),0)+IFERROR(VLOOKUP($A295,'TD SOP+PROFORM MOD'!$A$5:$AD$750,MATCH(P$2,'TD SOP+PROFORM MOD'!$B$2:$AD$2,0)+1,0),0)</f>
        <v>0</v>
      </c>
      <c r="Q295" s="26" t="str">
        <f t="shared" si="73"/>
        <v/>
      </c>
      <c r="R295" s="25">
        <f>IFERROR(VLOOKUP($A295,'TD SOP+PROFORM MOD'!$A$5:$AD$750,MATCH(R$4,'TD SOP+PROFORM MOD'!$B$2:$AD$2,0)+1,0),0)+IFERROR(VLOOKUP($A295,'TD SOP+PROFORM MOD'!$A$5:$AD$750,MATCH(R$2,'TD SOP+PROFORM MOD'!$B$2:$AD$2,0)+1,0),0)</f>
        <v>0</v>
      </c>
      <c r="S295" s="25">
        <f>IFERROR(VLOOKUP($A295,'TD SOP+PROFORM MOD'!$A$5:$AD$750,MATCH(S$4,'TD SOP+PROFORM MOD'!$B$2:$AD$2,0)+1,0),0)+IFERROR(VLOOKUP($A295,'TD SOP+PROFORM MOD'!$A$5:$AD$750,MATCH(S$2,'TD SOP+PROFORM MOD'!$B$2:$AD$2,0)+1,0),0)</f>
        <v>0</v>
      </c>
      <c r="T295" s="26" t="str">
        <f t="shared" si="74"/>
        <v/>
      </c>
      <c r="U295" s="25">
        <f>IFERROR(VLOOKUP($A295,'TD SOP+PROFORM MOD'!$A$5:$AD$750,MATCH(U$4,'TD SOP+PROFORM MOD'!$B$2:$AD$2,0)+1,0),0)+IFERROR(VLOOKUP($A295,'TD SOP+PROFORM MOD'!$A$5:$AD$750,MATCH(U$2,'TD SOP+PROFORM MOD'!$B$2:$AD$2,0)+1,0),0)</f>
        <v>0</v>
      </c>
      <c r="V295" s="25">
        <f>IFERROR(VLOOKUP($A295,'TD SOP+PROFORM MOD'!$A$5:$AD$750,MATCH(V$4,'TD SOP+PROFORM MOD'!$B$2:$AD$2,0)+1,0),0)+IFERROR(VLOOKUP($A295,'TD SOP+PROFORM MOD'!$A$5:$AD$750,MATCH(V$2,'TD SOP+PROFORM MOD'!$B$2:$AD$2,0)+1,0),0)</f>
        <v>0</v>
      </c>
      <c r="W295" s="26" t="str">
        <f t="shared" si="75"/>
        <v/>
      </c>
      <c r="X295" s="25">
        <f>IFERROR(VLOOKUP($A295,'TD SOP+PROFORM MOD'!$A$5:$AD$750,MATCH(X$4,'TD SOP+PROFORM MOD'!$B$2:$AD$2,0)+1,0),0)+IFERROR(VLOOKUP($A295,'TD SOP+PROFORM MOD'!$A$5:$AD$750,MATCH(X$2,'TD SOP+PROFORM MOD'!$B$2:$AD$2,0)+1,0),0)</f>
        <v>0</v>
      </c>
      <c r="Y295" s="25">
        <f>IFERROR(VLOOKUP($A295,'TD SOP+PROFORM MOD'!$A$5:$AD$750,MATCH(Y$4,'TD SOP+PROFORM MOD'!$B$2:$AD$2,0)+1,0),0)+IFERROR(VLOOKUP($A295,'TD SOP+PROFORM MOD'!$A$5:$AD$750,MATCH(Y$2,'TD SOP+PROFORM MOD'!$B$2:$AD$2,0)+1,0),0)</f>
        <v>0</v>
      </c>
      <c r="Z295" s="26" t="str">
        <f t="shared" si="76"/>
        <v/>
      </c>
      <c r="AA295" s="25">
        <f>IFERROR(VLOOKUP($A295,'TD SOP+PROFORM MOD'!$A$5:$AD$750,MATCH(AA$4,'TD SOP+PROFORM MOD'!$B$2:$AD$2,0)+1,0),0)+IFERROR(VLOOKUP($A295,'TD SOP+PROFORM MOD'!$A$5:$AD$750,MATCH(AA$2,'TD SOP+PROFORM MOD'!$B$2:$AD$2,0)+1,0),0)</f>
        <v>0</v>
      </c>
      <c r="AB295" s="25">
        <f>IFERROR(VLOOKUP($A295,'TD SOP+PROFORM MOD'!$A$5:$AD$750,MATCH(AB$4,'TD SOP+PROFORM MOD'!$B$2:$AD$2,0)+1,0),0)+IFERROR(VLOOKUP($A295,'TD SOP+PROFORM MOD'!$A$5:$AD$750,MATCH(AB$2,'TD SOP+PROFORM MOD'!$B$2:$AD$2,0)+1,0),0)</f>
        <v>0</v>
      </c>
      <c r="AC295" s="26" t="str">
        <f t="shared" si="77"/>
        <v/>
      </c>
      <c r="AD295" s="25">
        <f>IFERROR(VLOOKUP($A295,'TD SOP+PROFORM MOD'!$A$5:$AD$750,MATCH(AD$4,'TD SOP+PROFORM MOD'!$B$2:$AD$2,0)+1,0),0)+IFERROR(VLOOKUP($A295,'TD SOP+PROFORM MOD'!$A$5:$AD$750,MATCH(AD$2,'TD SOP+PROFORM MOD'!$B$2:$AD$2,0)+1,0),0)</f>
        <v>0</v>
      </c>
      <c r="AE295" s="25">
        <f>IFERROR(VLOOKUP($A295,'TD SOP+PROFORM MOD'!$A$5:$AD$750,MATCH(AE$4,'TD SOP+PROFORM MOD'!$B$2:$AD$2,0)+1,0),0)+IFERROR(VLOOKUP($A295,'TD SOP+PROFORM MOD'!$A$5:$AD$750,MATCH(AE$2,'TD SOP+PROFORM MOD'!$B$2:$AD$2,0)+1,0),0)</f>
        <v>0</v>
      </c>
      <c r="AF295" s="26" t="str">
        <f t="shared" si="78"/>
        <v/>
      </c>
      <c r="AG295" s="25">
        <f>IFERROR(VLOOKUP($A295,'TD SOP+PROFORM MOD'!$A$5:$AD$750,MATCH(AG$4,'TD SOP+PROFORM MOD'!$B$2:$AD$2,0)+1,0),0)+IFERROR(VLOOKUP($A295,'TD SOP+PROFORM MOD'!$A$5:$AD$750,MATCH(AG$2,'TD SOP+PROFORM MOD'!$B$2:$AD$2,0)+1,0),0)</f>
        <v>0</v>
      </c>
      <c r="AH295" s="25">
        <f>IFERROR(VLOOKUP($A295,'TD SOP+PROFORM MOD'!$A$5:$AD$750,MATCH(AH$4,'TD SOP+PROFORM MOD'!$B$2:$AD$2,0)+1,0),0)+IFERROR(VLOOKUP($A295,'TD SOP+PROFORM MOD'!$A$5:$AD$750,MATCH(AH$2,'TD SOP+PROFORM MOD'!$B$2:$AD$2,0)+1,0),0)</f>
        <v>0</v>
      </c>
      <c r="AI295" s="26" t="str">
        <f t="shared" si="79"/>
        <v/>
      </c>
      <c r="AJ295" s="25">
        <f>IFERROR(VLOOKUP($A295,'TD SOP+PROFORM MOD'!$A$5:$AD$750,MATCH(AJ$4,'TD SOP+PROFORM MOD'!$B$2:$AD$2,0)+1,0),0)+IFERROR(VLOOKUP($A295,'TD SOP+PROFORM MOD'!$A$5:$AD$750,MATCH(AJ$2,'TD SOP+PROFORM MOD'!$B$2:$AD$2,0)+1,0),0)</f>
        <v>0</v>
      </c>
      <c r="AK295" s="25">
        <f>IFERROR(VLOOKUP($A295,'TD SOP+PROFORM MOD'!$A$5:$AD$750,MATCH(AK$4,'TD SOP+PROFORM MOD'!$B$2:$AD$2,0)+1,0),0)+IFERROR(VLOOKUP($A295,'TD SOP+PROFORM MOD'!$A$5:$AD$750,MATCH(AK$2,'TD SOP+PROFORM MOD'!$B$2:$AD$2,0)+1,0),0)</f>
        <v>0</v>
      </c>
      <c r="AL295" s="26" t="str">
        <f t="shared" si="80"/>
        <v/>
      </c>
      <c r="AM295" s="25">
        <f t="shared" si="82"/>
        <v>0</v>
      </c>
      <c r="AN295" s="25">
        <f t="shared" si="82"/>
        <v>0</v>
      </c>
      <c r="AO295" s="26" t="str">
        <f t="shared" si="81"/>
        <v/>
      </c>
      <c r="AR295" s="25">
        <f>SUMIF('B&amp;S YTD LFY'!B:B,"="&amp;A295,'B&amp;S YTD LFY'!C:C)</f>
        <v>0</v>
      </c>
      <c r="AS295" s="25">
        <f t="shared" si="83"/>
        <v>0</v>
      </c>
      <c r="AT295" s="25"/>
    </row>
    <row r="296" spans="1:46" x14ac:dyDescent="0.35">
      <c r="A296" s="24">
        <f>IF(AND('TD SOP+PROFORM MOD'!A293&lt;&gt;"",'TD SOP+PROFORM MOD'!A293&lt;&gt;"TOTAL"),'TD SOP+PROFORM MOD'!A293,0)</f>
        <v>0</v>
      </c>
      <c r="C296" s="25" t="str">
        <f>IFERROR(VLOOKUP($A296,'TD SOP+PROFORM MOD'!$A$5:$AD$750,MATCH(C$4,'TD SOP+PROFORM MOD'!$B$2:$AT$2,0)+1,0),"")</f>
        <v/>
      </c>
      <c r="D296" s="25" t="str">
        <f>IFERROR(VLOOKUP($A296,'TD SOP+PROFORM MOD'!$A$5:$AD$750,MATCH(D$4,'TD SOP+PROFORM MOD'!$B$2:$AT$2,0)+1,0),"")</f>
        <v/>
      </c>
      <c r="E296" s="26" t="str">
        <f t="shared" si="69"/>
        <v/>
      </c>
      <c r="F296" s="25" t="str">
        <f>IFERROR(VLOOKUP($A296,'TD SOP+PROFORM MOD'!$A$5:$AD$750,MATCH(F$4,'TD SOP+PROFORM MOD'!$B$2:$AT$2,0)+1,0),"")</f>
        <v/>
      </c>
      <c r="G296" s="25" t="str">
        <f>IFERROR(VLOOKUP($A296,'TD SOP+PROFORM MOD'!$A$5:$AD$750,MATCH(G$4,'TD SOP+PROFORM MOD'!$B$2:$AT$2,0)+1,0),"")</f>
        <v/>
      </c>
      <c r="H296" s="26" t="str">
        <f t="shared" si="70"/>
        <v/>
      </c>
      <c r="I296" s="25" t="str">
        <f>IFERROR(VLOOKUP($A296,'TD SOP+PROFORM MOD'!$A$5:$AD$750,MATCH(I$4,'TD SOP+PROFORM MOD'!$B$2:$AT$2,0)+1,0),"")</f>
        <v/>
      </c>
      <c r="J296" s="25" t="str">
        <f>IFERROR(VLOOKUP($A296,'TD SOP+PROFORM MOD'!$A$5:$AD$750,MATCH(J$4,'TD SOP+PROFORM MOD'!$B$2:$AT$2,0)+1,0),"")</f>
        <v/>
      </c>
      <c r="K296" s="26" t="str">
        <f t="shared" si="71"/>
        <v/>
      </c>
      <c r="L296" s="25" t="str">
        <f>IFERROR(VLOOKUP($A296,'TD SOP+PROFORM MOD'!$A$5:$AD$750,MATCH(L$4,'TD SOP+PROFORM MOD'!$B$2:$AT$2,0)+1,0),"")</f>
        <v/>
      </c>
      <c r="M296" s="25" t="str">
        <f>IFERROR(VLOOKUP($A296,'TD SOP+PROFORM MOD'!$A$5:$AD$750,MATCH(M$4,'TD SOP+PROFORM MOD'!$B$2:$AT$2,0)+1,0),"")</f>
        <v/>
      </c>
      <c r="N296" s="26" t="str">
        <f t="shared" si="72"/>
        <v/>
      </c>
      <c r="O296" s="25">
        <f>IFERROR(VLOOKUP($A296,'TD SOP+PROFORM MOD'!$A$5:$AD$750,MATCH(O$4,'TD SOP+PROFORM MOD'!$B$2:$AD$2,0)+1,0),0)+IFERROR(VLOOKUP($A296,'TD SOP+PROFORM MOD'!$A$5:$AD$750,MATCH(O$2,'TD SOP+PROFORM MOD'!$B$2:$AD$2,0)+1,0),0)</f>
        <v>0</v>
      </c>
      <c r="P296" s="25">
        <f>IFERROR(VLOOKUP($A296,'TD SOP+PROFORM MOD'!$A$5:$AD$750,MATCH(P$4,'TD SOP+PROFORM MOD'!$B$2:$AD$2,0)+1,0),0)+IFERROR(VLOOKUP($A296,'TD SOP+PROFORM MOD'!$A$5:$AD$750,MATCH(P$2,'TD SOP+PROFORM MOD'!$B$2:$AD$2,0)+1,0),0)</f>
        <v>0</v>
      </c>
      <c r="Q296" s="26" t="str">
        <f t="shared" si="73"/>
        <v/>
      </c>
      <c r="R296" s="25">
        <f>IFERROR(VLOOKUP($A296,'TD SOP+PROFORM MOD'!$A$5:$AD$750,MATCH(R$4,'TD SOP+PROFORM MOD'!$B$2:$AD$2,0)+1,0),0)+IFERROR(VLOOKUP($A296,'TD SOP+PROFORM MOD'!$A$5:$AD$750,MATCH(R$2,'TD SOP+PROFORM MOD'!$B$2:$AD$2,0)+1,0),0)</f>
        <v>0</v>
      </c>
      <c r="S296" s="25">
        <f>IFERROR(VLOOKUP($A296,'TD SOP+PROFORM MOD'!$A$5:$AD$750,MATCH(S$4,'TD SOP+PROFORM MOD'!$B$2:$AD$2,0)+1,0),0)+IFERROR(VLOOKUP($A296,'TD SOP+PROFORM MOD'!$A$5:$AD$750,MATCH(S$2,'TD SOP+PROFORM MOD'!$B$2:$AD$2,0)+1,0),0)</f>
        <v>0</v>
      </c>
      <c r="T296" s="26" t="str">
        <f t="shared" si="74"/>
        <v/>
      </c>
      <c r="U296" s="25">
        <f>IFERROR(VLOOKUP($A296,'TD SOP+PROFORM MOD'!$A$5:$AD$750,MATCH(U$4,'TD SOP+PROFORM MOD'!$B$2:$AD$2,0)+1,0),0)+IFERROR(VLOOKUP($A296,'TD SOP+PROFORM MOD'!$A$5:$AD$750,MATCH(U$2,'TD SOP+PROFORM MOD'!$B$2:$AD$2,0)+1,0),0)</f>
        <v>0</v>
      </c>
      <c r="V296" s="25">
        <f>IFERROR(VLOOKUP($A296,'TD SOP+PROFORM MOD'!$A$5:$AD$750,MATCH(V$4,'TD SOP+PROFORM MOD'!$B$2:$AD$2,0)+1,0),0)+IFERROR(VLOOKUP($A296,'TD SOP+PROFORM MOD'!$A$5:$AD$750,MATCH(V$2,'TD SOP+PROFORM MOD'!$B$2:$AD$2,0)+1,0),0)</f>
        <v>0</v>
      </c>
      <c r="W296" s="26" t="str">
        <f t="shared" si="75"/>
        <v/>
      </c>
      <c r="X296" s="25">
        <f>IFERROR(VLOOKUP($A296,'TD SOP+PROFORM MOD'!$A$5:$AD$750,MATCH(X$4,'TD SOP+PROFORM MOD'!$B$2:$AD$2,0)+1,0),0)+IFERROR(VLOOKUP($A296,'TD SOP+PROFORM MOD'!$A$5:$AD$750,MATCH(X$2,'TD SOP+PROFORM MOD'!$B$2:$AD$2,0)+1,0),0)</f>
        <v>0</v>
      </c>
      <c r="Y296" s="25">
        <f>IFERROR(VLOOKUP($A296,'TD SOP+PROFORM MOD'!$A$5:$AD$750,MATCH(Y$4,'TD SOP+PROFORM MOD'!$B$2:$AD$2,0)+1,0),0)+IFERROR(VLOOKUP($A296,'TD SOP+PROFORM MOD'!$A$5:$AD$750,MATCH(Y$2,'TD SOP+PROFORM MOD'!$B$2:$AD$2,0)+1,0),0)</f>
        <v>0</v>
      </c>
      <c r="Z296" s="26" t="str">
        <f t="shared" si="76"/>
        <v/>
      </c>
      <c r="AA296" s="25">
        <f>IFERROR(VLOOKUP($A296,'TD SOP+PROFORM MOD'!$A$5:$AD$750,MATCH(AA$4,'TD SOP+PROFORM MOD'!$B$2:$AD$2,0)+1,0),0)+IFERROR(VLOOKUP($A296,'TD SOP+PROFORM MOD'!$A$5:$AD$750,MATCH(AA$2,'TD SOP+PROFORM MOD'!$B$2:$AD$2,0)+1,0),0)</f>
        <v>0</v>
      </c>
      <c r="AB296" s="25">
        <f>IFERROR(VLOOKUP($A296,'TD SOP+PROFORM MOD'!$A$5:$AD$750,MATCH(AB$4,'TD SOP+PROFORM MOD'!$B$2:$AD$2,0)+1,0),0)+IFERROR(VLOOKUP($A296,'TD SOP+PROFORM MOD'!$A$5:$AD$750,MATCH(AB$2,'TD SOP+PROFORM MOD'!$B$2:$AD$2,0)+1,0),0)</f>
        <v>0</v>
      </c>
      <c r="AC296" s="26" t="str">
        <f t="shared" si="77"/>
        <v/>
      </c>
      <c r="AD296" s="25">
        <f>IFERROR(VLOOKUP($A296,'TD SOP+PROFORM MOD'!$A$5:$AD$750,MATCH(AD$4,'TD SOP+PROFORM MOD'!$B$2:$AD$2,0)+1,0),0)+IFERROR(VLOOKUP($A296,'TD SOP+PROFORM MOD'!$A$5:$AD$750,MATCH(AD$2,'TD SOP+PROFORM MOD'!$B$2:$AD$2,0)+1,0),0)</f>
        <v>0</v>
      </c>
      <c r="AE296" s="25">
        <f>IFERROR(VLOOKUP($A296,'TD SOP+PROFORM MOD'!$A$5:$AD$750,MATCH(AE$4,'TD SOP+PROFORM MOD'!$B$2:$AD$2,0)+1,0),0)+IFERROR(VLOOKUP($A296,'TD SOP+PROFORM MOD'!$A$5:$AD$750,MATCH(AE$2,'TD SOP+PROFORM MOD'!$B$2:$AD$2,0)+1,0),0)</f>
        <v>0</v>
      </c>
      <c r="AF296" s="26" t="str">
        <f t="shared" si="78"/>
        <v/>
      </c>
      <c r="AG296" s="25">
        <f>IFERROR(VLOOKUP($A296,'TD SOP+PROFORM MOD'!$A$5:$AD$750,MATCH(AG$4,'TD SOP+PROFORM MOD'!$B$2:$AD$2,0)+1,0),0)+IFERROR(VLOOKUP($A296,'TD SOP+PROFORM MOD'!$A$5:$AD$750,MATCH(AG$2,'TD SOP+PROFORM MOD'!$B$2:$AD$2,0)+1,0),0)</f>
        <v>0</v>
      </c>
      <c r="AH296" s="25">
        <f>IFERROR(VLOOKUP($A296,'TD SOP+PROFORM MOD'!$A$5:$AD$750,MATCH(AH$4,'TD SOP+PROFORM MOD'!$B$2:$AD$2,0)+1,0),0)+IFERROR(VLOOKUP($A296,'TD SOP+PROFORM MOD'!$A$5:$AD$750,MATCH(AH$2,'TD SOP+PROFORM MOD'!$B$2:$AD$2,0)+1,0),0)</f>
        <v>0</v>
      </c>
      <c r="AI296" s="26" t="str">
        <f t="shared" si="79"/>
        <v/>
      </c>
      <c r="AJ296" s="25">
        <f>IFERROR(VLOOKUP($A296,'TD SOP+PROFORM MOD'!$A$5:$AD$750,MATCH(AJ$4,'TD SOP+PROFORM MOD'!$B$2:$AD$2,0)+1,0),0)+IFERROR(VLOOKUP($A296,'TD SOP+PROFORM MOD'!$A$5:$AD$750,MATCH(AJ$2,'TD SOP+PROFORM MOD'!$B$2:$AD$2,0)+1,0),0)</f>
        <v>0</v>
      </c>
      <c r="AK296" s="25">
        <f>IFERROR(VLOOKUP($A296,'TD SOP+PROFORM MOD'!$A$5:$AD$750,MATCH(AK$4,'TD SOP+PROFORM MOD'!$B$2:$AD$2,0)+1,0),0)+IFERROR(VLOOKUP($A296,'TD SOP+PROFORM MOD'!$A$5:$AD$750,MATCH(AK$2,'TD SOP+PROFORM MOD'!$B$2:$AD$2,0)+1,0),0)</f>
        <v>0</v>
      </c>
      <c r="AL296" s="26" t="str">
        <f t="shared" si="80"/>
        <v/>
      </c>
      <c r="AM296" s="25">
        <f t="shared" si="82"/>
        <v>0</v>
      </c>
      <c r="AN296" s="25">
        <f t="shared" si="82"/>
        <v>0</v>
      </c>
      <c r="AO296" s="26" t="str">
        <f t="shared" si="81"/>
        <v/>
      </c>
      <c r="AR296" s="25">
        <f>SUMIF('B&amp;S YTD LFY'!B:B,"="&amp;A296,'B&amp;S YTD LFY'!C:C)</f>
        <v>0</v>
      </c>
      <c r="AS296" s="25">
        <f t="shared" si="83"/>
        <v>0</v>
      </c>
      <c r="AT296" s="25"/>
    </row>
    <row r="297" spans="1:46" x14ac:dyDescent="0.35">
      <c r="A297" s="24">
        <f>IF(AND('TD SOP+PROFORM MOD'!A294&lt;&gt;"",'TD SOP+PROFORM MOD'!A294&lt;&gt;"TOTAL"),'TD SOP+PROFORM MOD'!A294,0)</f>
        <v>0</v>
      </c>
      <c r="C297" s="25" t="str">
        <f>IFERROR(VLOOKUP($A297,'TD SOP+PROFORM MOD'!$A$5:$AD$750,MATCH(C$4,'TD SOP+PROFORM MOD'!$B$2:$AT$2,0)+1,0),"")</f>
        <v/>
      </c>
      <c r="D297" s="25" t="str">
        <f>IFERROR(VLOOKUP($A297,'TD SOP+PROFORM MOD'!$A$5:$AD$750,MATCH(D$4,'TD SOP+PROFORM MOD'!$B$2:$AT$2,0)+1,0),"")</f>
        <v/>
      </c>
      <c r="E297" s="26" t="str">
        <f t="shared" si="69"/>
        <v/>
      </c>
      <c r="F297" s="25" t="str">
        <f>IFERROR(VLOOKUP($A297,'TD SOP+PROFORM MOD'!$A$5:$AD$750,MATCH(F$4,'TD SOP+PROFORM MOD'!$B$2:$AT$2,0)+1,0),"")</f>
        <v/>
      </c>
      <c r="G297" s="25" t="str">
        <f>IFERROR(VLOOKUP($A297,'TD SOP+PROFORM MOD'!$A$5:$AD$750,MATCH(G$4,'TD SOP+PROFORM MOD'!$B$2:$AT$2,0)+1,0),"")</f>
        <v/>
      </c>
      <c r="H297" s="26" t="str">
        <f t="shared" si="70"/>
        <v/>
      </c>
      <c r="I297" s="25" t="str">
        <f>IFERROR(VLOOKUP($A297,'TD SOP+PROFORM MOD'!$A$5:$AD$750,MATCH(I$4,'TD SOP+PROFORM MOD'!$B$2:$AT$2,0)+1,0),"")</f>
        <v/>
      </c>
      <c r="J297" s="25" t="str">
        <f>IFERROR(VLOOKUP($A297,'TD SOP+PROFORM MOD'!$A$5:$AD$750,MATCH(J$4,'TD SOP+PROFORM MOD'!$B$2:$AT$2,0)+1,0),"")</f>
        <v/>
      </c>
      <c r="K297" s="26" t="str">
        <f t="shared" si="71"/>
        <v/>
      </c>
      <c r="L297" s="25" t="str">
        <f>IFERROR(VLOOKUP($A297,'TD SOP+PROFORM MOD'!$A$5:$AD$750,MATCH(L$4,'TD SOP+PROFORM MOD'!$B$2:$AT$2,0)+1,0),"")</f>
        <v/>
      </c>
      <c r="M297" s="25" t="str">
        <f>IFERROR(VLOOKUP($A297,'TD SOP+PROFORM MOD'!$A$5:$AD$750,MATCH(M$4,'TD SOP+PROFORM MOD'!$B$2:$AT$2,0)+1,0),"")</f>
        <v/>
      </c>
      <c r="N297" s="26" t="str">
        <f t="shared" si="72"/>
        <v/>
      </c>
      <c r="O297" s="25">
        <f>IFERROR(VLOOKUP($A297,'TD SOP+PROFORM MOD'!$A$5:$AD$750,MATCH(O$4,'TD SOP+PROFORM MOD'!$B$2:$AD$2,0)+1,0),0)+IFERROR(VLOOKUP($A297,'TD SOP+PROFORM MOD'!$A$5:$AD$750,MATCH(O$2,'TD SOP+PROFORM MOD'!$B$2:$AD$2,0)+1,0),0)</f>
        <v>0</v>
      </c>
      <c r="P297" s="25">
        <f>IFERROR(VLOOKUP($A297,'TD SOP+PROFORM MOD'!$A$5:$AD$750,MATCH(P$4,'TD SOP+PROFORM MOD'!$B$2:$AD$2,0)+1,0),0)+IFERROR(VLOOKUP($A297,'TD SOP+PROFORM MOD'!$A$5:$AD$750,MATCH(P$2,'TD SOP+PROFORM MOD'!$B$2:$AD$2,0)+1,0),0)</f>
        <v>0</v>
      </c>
      <c r="Q297" s="26" t="str">
        <f t="shared" si="73"/>
        <v/>
      </c>
      <c r="R297" s="25">
        <f>IFERROR(VLOOKUP($A297,'TD SOP+PROFORM MOD'!$A$5:$AD$750,MATCH(R$4,'TD SOP+PROFORM MOD'!$B$2:$AD$2,0)+1,0),0)+IFERROR(VLOOKUP($A297,'TD SOP+PROFORM MOD'!$A$5:$AD$750,MATCH(R$2,'TD SOP+PROFORM MOD'!$B$2:$AD$2,0)+1,0),0)</f>
        <v>0</v>
      </c>
      <c r="S297" s="25">
        <f>IFERROR(VLOOKUP($A297,'TD SOP+PROFORM MOD'!$A$5:$AD$750,MATCH(S$4,'TD SOP+PROFORM MOD'!$B$2:$AD$2,0)+1,0),0)+IFERROR(VLOOKUP($A297,'TD SOP+PROFORM MOD'!$A$5:$AD$750,MATCH(S$2,'TD SOP+PROFORM MOD'!$B$2:$AD$2,0)+1,0),0)</f>
        <v>0</v>
      </c>
      <c r="T297" s="26" t="str">
        <f t="shared" si="74"/>
        <v/>
      </c>
      <c r="U297" s="25">
        <f>IFERROR(VLOOKUP($A297,'TD SOP+PROFORM MOD'!$A$5:$AD$750,MATCH(U$4,'TD SOP+PROFORM MOD'!$B$2:$AD$2,0)+1,0),0)+IFERROR(VLOOKUP($A297,'TD SOP+PROFORM MOD'!$A$5:$AD$750,MATCH(U$2,'TD SOP+PROFORM MOD'!$B$2:$AD$2,0)+1,0),0)</f>
        <v>0</v>
      </c>
      <c r="V297" s="25">
        <f>IFERROR(VLOOKUP($A297,'TD SOP+PROFORM MOD'!$A$5:$AD$750,MATCH(V$4,'TD SOP+PROFORM MOD'!$B$2:$AD$2,0)+1,0),0)+IFERROR(VLOOKUP($A297,'TD SOP+PROFORM MOD'!$A$5:$AD$750,MATCH(V$2,'TD SOP+PROFORM MOD'!$B$2:$AD$2,0)+1,0),0)</f>
        <v>0</v>
      </c>
      <c r="W297" s="26" t="str">
        <f t="shared" si="75"/>
        <v/>
      </c>
      <c r="X297" s="25">
        <f>IFERROR(VLOOKUP($A297,'TD SOP+PROFORM MOD'!$A$5:$AD$750,MATCH(X$4,'TD SOP+PROFORM MOD'!$B$2:$AD$2,0)+1,0),0)+IFERROR(VLOOKUP($A297,'TD SOP+PROFORM MOD'!$A$5:$AD$750,MATCH(X$2,'TD SOP+PROFORM MOD'!$B$2:$AD$2,0)+1,0),0)</f>
        <v>0</v>
      </c>
      <c r="Y297" s="25">
        <f>IFERROR(VLOOKUP($A297,'TD SOP+PROFORM MOD'!$A$5:$AD$750,MATCH(Y$4,'TD SOP+PROFORM MOD'!$B$2:$AD$2,0)+1,0),0)+IFERROR(VLOOKUP($A297,'TD SOP+PROFORM MOD'!$A$5:$AD$750,MATCH(Y$2,'TD SOP+PROFORM MOD'!$B$2:$AD$2,0)+1,0),0)</f>
        <v>0</v>
      </c>
      <c r="Z297" s="26" t="str">
        <f t="shared" si="76"/>
        <v/>
      </c>
      <c r="AA297" s="25">
        <f>IFERROR(VLOOKUP($A297,'TD SOP+PROFORM MOD'!$A$5:$AD$750,MATCH(AA$4,'TD SOP+PROFORM MOD'!$B$2:$AD$2,0)+1,0),0)+IFERROR(VLOOKUP($A297,'TD SOP+PROFORM MOD'!$A$5:$AD$750,MATCH(AA$2,'TD SOP+PROFORM MOD'!$B$2:$AD$2,0)+1,0),0)</f>
        <v>0</v>
      </c>
      <c r="AB297" s="25">
        <f>IFERROR(VLOOKUP($A297,'TD SOP+PROFORM MOD'!$A$5:$AD$750,MATCH(AB$4,'TD SOP+PROFORM MOD'!$B$2:$AD$2,0)+1,0),0)+IFERROR(VLOOKUP($A297,'TD SOP+PROFORM MOD'!$A$5:$AD$750,MATCH(AB$2,'TD SOP+PROFORM MOD'!$B$2:$AD$2,0)+1,0),0)</f>
        <v>0</v>
      </c>
      <c r="AC297" s="26" t="str">
        <f t="shared" si="77"/>
        <v/>
      </c>
      <c r="AD297" s="25">
        <f>IFERROR(VLOOKUP($A297,'TD SOP+PROFORM MOD'!$A$5:$AD$750,MATCH(AD$4,'TD SOP+PROFORM MOD'!$B$2:$AD$2,0)+1,0),0)+IFERROR(VLOOKUP($A297,'TD SOP+PROFORM MOD'!$A$5:$AD$750,MATCH(AD$2,'TD SOP+PROFORM MOD'!$B$2:$AD$2,0)+1,0),0)</f>
        <v>0</v>
      </c>
      <c r="AE297" s="25">
        <f>IFERROR(VLOOKUP($A297,'TD SOP+PROFORM MOD'!$A$5:$AD$750,MATCH(AE$4,'TD SOP+PROFORM MOD'!$B$2:$AD$2,0)+1,0),0)+IFERROR(VLOOKUP($A297,'TD SOP+PROFORM MOD'!$A$5:$AD$750,MATCH(AE$2,'TD SOP+PROFORM MOD'!$B$2:$AD$2,0)+1,0),0)</f>
        <v>0</v>
      </c>
      <c r="AF297" s="26" t="str">
        <f t="shared" si="78"/>
        <v/>
      </c>
      <c r="AG297" s="25">
        <f>IFERROR(VLOOKUP($A297,'TD SOP+PROFORM MOD'!$A$5:$AD$750,MATCH(AG$4,'TD SOP+PROFORM MOD'!$B$2:$AD$2,0)+1,0),0)+IFERROR(VLOOKUP($A297,'TD SOP+PROFORM MOD'!$A$5:$AD$750,MATCH(AG$2,'TD SOP+PROFORM MOD'!$B$2:$AD$2,0)+1,0),0)</f>
        <v>0</v>
      </c>
      <c r="AH297" s="25">
        <f>IFERROR(VLOOKUP($A297,'TD SOP+PROFORM MOD'!$A$5:$AD$750,MATCH(AH$4,'TD SOP+PROFORM MOD'!$B$2:$AD$2,0)+1,0),0)+IFERROR(VLOOKUP($A297,'TD SOP+PROFORM MOD'!$A$5:$AD$750,MATCH(AH$2,'TD SOP+PROFORM MOD'!$B$2:$AD$2,0)+1,0),0)</f>
        <v>0</v>
      </c>
      <c r="AI297" s="26" t="str">
        <f t="shared" si="79"/>
        <v/>
      </c>
      <c r="AJ297" s="25">
        <f>IFERROR(VLOOKUP($A297,'TD SOP+PROFORM MOD'!$A$5:$AD$750,MATCH(AJ$4,'TD SOP+PROFORM MOD'!$B$2:$AD$2,0)+1,0),0)+IFERROR(VLOOKUP($A297,'TD SOP+PROFORM MOD'!$A$5:$AD$750,MATCH(AJ$2,'TD SOP+PROFORM MOD'!$B$2:$AD$2,0)+1,0),0)</f>
        <v>0</v>
      </c>
      <c r="AK297" s="25">
        <f>IFERROR(VLOOKUP($A297,'TD SOP+PROFORM MOD'!$A$5:$AD$750,MATCH(AK$4,'TD SOP+PROFORM MOD'!$B$2:$AD$2,0)+1,0),0)+IFERROR(VLOOKUP($A297,'TD SOP+PROFORM MOD'!$A$5:$AD$750,MATCH(AK$2,'TD SOP+PROFORM MOD'!$B$2:$AD$2,0)+1,0),0)</f>
        <v>0</v>
      </c>
      <c r="AL297" s="26" t="str">
        <f t="shared" si="80"/>
        <v/>
      </c>
      <c r="AM297" s="25">
        <f t="shared" si="82"/>
        <v>0</v>
      </c>
      <c r="AN297" s="25">
        <f t="shared" si="82"/>
        <v>0</v>
      </c>
      <c r="AO297" s="26" t="str">
        <f t="shared" si="81"/>
        <v/>
      </c>
      <c r="AR297" s="25">
        <f>SUMIF('B&amp;S YTD LFY'!B:B,"="&amp;A297,'B&amp;S YTD LFY'!C:C)</f>
        <v>0</v>
      </c>
      <c r="AS297" s="25">
        <f t="shared" si="83"/>
        <v>0</v>
      </c>
      <c r="AT297" s="25"/>
    </row>
    <row r="298" spans="1:46" x14ac:dyDescent="0.35">
      <c r="A298" s="24">
        <f>IF(AND('TD SOP+PROFORM MOD'!A295&lt;&gt;"",'TD SOP+PROFORM MOD'!A295&lt;&gt;"TOTAL"),'TD SOP+PROFORM MOD'!A295,0)</f>
        <v>0</v>
      </c>
      <c r="C298" s="25" t="str">
        <f>IFERROR(VLOOKUP($A298,'TD SOP+PROFORM MOD'!$A$5:$AD$750,MATCH(C$4,'TD SOP+PROFORM MOD'!$B$2:$AT$2,0)+1,0),"")</f>
        <v/>
      </c>
      <c r="D298" s="25" t="str">
        <f>IFERROR(VLOOKUP($A298,'TD SOP+PROFORM MOD'!$A$5:$AD$750,MATCH(D$4,'TD SOP+PROFORM MOD'!$B$2:$AT$2,0)+1,0),"")</f>
        <v/>
      </c>
      <c r="E298" s="26" t="str">
        <f t="shared" si="69"/>
        <v/>
      </c>
      <c r="F298" s="25" t="str">
        <f>IFERROR(VLOOKUP($A298,'TD SOP+PROFORM MOD'!$A$5:$AD$750,MATCH(F$4,'TD SOP+PROFORM MOD'!$B$2:$AT$2,0)+1,0),"")</f>
        <v/>
      </c>
      <c r="G298" s="25" t="str">
        <f>IFERROR(VLOOKUP($A298,'TD SOP+PROFORM MOD'!$A$5:$AD$750,MATCH(G$4,'TD SOP+PROFORM MOD'!$B$2:$AT$2,0)+1,0),"")</f>
        <v/>
      </c>
      <c r="H298" s="26" t="str">
        <f t="shared" si="70"/>
        <v/>
      </c>
      <c r="I298" s="25" t="str">
        <f>IFERROR(VLOOKUP($A298,'TD SOP+PROFORM MOD'!$A$5:$AD$750,MATCH(I$4,'TD SOP+PROFORM MOD'!$B$2:$AT$2,0)+1,0),"")</f>
        <v/>
      </c>
      <c r="J298" s="25" t="str">
        <f>IFERROR(VLOOKUP($A298,'TD SOP+PROFORM MOD'!$A$5:$AD$750,MATCH(J$4,'TD SOP+PROFORM MOD'!$B$2:$AT$2,0)+1,0),"")</f>
        <v/>
      </c>
      <c r="K298" s="26" t="str">
        <f t="shared" si="71"/>
        <v/>
      </c>
      <c r="L298" s="25" t="str">
        <f>IFERROR(VLOOKUP($A298,'TD SOP+PROFORM MOD'!$A$5:$AD$750,MATCH(L$4,'TD SOP+PROFORM MOD'!$B$2:$AT$2,0)+1,0),"")</f>
        <v/>
      </c>
      <c r="M298" s="25" t="str">
        <f>IFERROR(VLOOKUP($A298,'TD SOP+PROFORM MOD'!$A$5:$AD$750,MATCH(M$4,'TD SOP+PROFORM MOD'!$B$2:$AT$2,0)+1,0),"")</f>
        <v/>
      </c>
      <c r="N298" s="26" t="str">
        <f t="shared" si="72"/>
        <v/>
      </c>
      <c r="O298" s="25">
        <f>IFERROR(VLOOKUP($A298,'TD SOP+PROFORM MOD'!$A$5:$AD$750,MATCH(O$4,'TD SOP+PROFORM MOD'!$B$2:$AD$2,0)+1,0),0)+IFERROR(VLOOKUP($A298,'TD SOP+PROFORM MOD'!$A$5:$AD$750,MATCH(O$2,'TD SOP+PROFORM MOD'!$B$2:$AD$2,0)+1,0),0)</f>
        <v>0</v>
      </c>
      <c r="P298" s="25">
        <f>IFERROR(VLOOKUP($A298,'TD SOP+PROFORM MOD'!$A$5:$AD$750,MATCH(P$4,'TD SOP+PROFORM MOD'!$B$2:$AD$2,0)+1,0),0)+IFERROR(VLOOKUP($A298,'TD SOP+PROFORM MOD'!$A$5:$AD$750,MATCH(P$2,'TD SOP+PROFORM MOD'!$B$2:$AD$2,0)+1,0),0)</f>
        <v>0</v>
      </c>
      <c r="Q298" s="26" t="str">
        <f t="shared" si="73"/>
        <v/>
      </c>
      <c r="R298" s="25">
        <f>IFERROR(VLOOKUP($A298,'TD SOP+PROFORM MOD'!$A$5:$AD$750,MATCH(R$4,'TD SOP+PROFORM MOD'!$B$2:$AD$2,0)+1,0),0)+IFERROR(VLOOKUP($A298,'TD SOP+PROFORM MOD'!$A$5:$AD$750,MATCH(R$2,'TD SOP+PROFORM MOD'!$B$2:$AD$2,0)+1,0),0)</f>
        <v>0</v>
      </c>
      <c r="S298" s="25">
        <f>IFERROR(VLOOKUP($A298,'TD SOP+PROFORM MOD'!$A$5:$AD$750,MATCH(S$4,'TD SOP+PROFORM MOD'!$B$2:$AD$2,0)+1,0),0)+IFERROR(VLOOKUP($A298,'TD SOP+PROFORM MOD'!$A$5:$AD$750,MATCH(S$2,'TD SOP+PROFORM MOD'!$B$2:$AD$2,0)+1,0),0)</f>
        <v>0</v>
      </c>
      <c r="T298" s="26" t="str">
        <f t="shared" si="74"/>
        <v/>
      </c>
      <c r="U298" s="25">
        <f>IFERROR(VLOOKUP($A298,'TD SOP+PROFORM MOD'!$A$5:$AD$750,MATCH(U$4,'TD SOP+PROFORM MOD'!$B$2:$AD$2,0)+1,0),0)+IFERROR(VLOOKUP($A298,'TD SOP+PROFORM MOD'!$A$5:$AD$750,MATCH(U$2,'TD SOP+PROFORM MOD'!$B$2:$AD$2,0)+1,0),0)</f>
        <v>0</v>
      </c>
      <c r="V298" s="25">
        <f>IFERROR(VLOOKUP($A298,'TD SOP+PROFORM MOD'!$A$5:$AD$750,MATCH(V$4,'TD SOP+PROFORM MOD'!$B$2:$AD$2,0)+1,0),0)+IFERROR(VLOOKUP($A298,'TD SOP+PROFORM MOD'!$A$5:$AD$750,MATCH(V$2,'TD SOP+PROFORM MOD'!$B$2:$AD$2,0)+1,0),0)</f>
        <v>0</v>
      </c>
      <c r="W298" s="26" t="str">
        <f t="shared" si="75"/>
        <v/>
      </c>
      <c r="X298" s="25">
        <f>IFERROR(VLOOKUP($A298,'TD SOP+PROFORM MOD'!$A$5:$AD$750,MATCH(X$4,'TD SOP+PROFORM MOD'!$B$2:$AD$2,0)+1,0),0)+IFERROR(VLOOKUP($A298,'TD SOP+PROFORM MOD'!$A$5:$AD$750,MATCH(X$2,'TD SOP+PROFORM MOD'!$B$2:$AD$2,0)+1,0),0)</f>
        <v>0</v>
      </c>
      <c r="Y298" s="25">
        <f>IFERROR(VLOOKUP($A298,'TD SOP+PROFORM MOD'!$A$5:$AD$750,MATCH(Y$4,'TD SOP+PROFORM MOD'!$B$2:$AD$2,0)+1,0),0)+IFERROR(VLOOKUP($A298,'TD SOP+PROFORM MOD'!$A$5:$AD$750,MATCH(Y$2,'TD SOP+PROFORM MOD'!$B$2:$AD$2,0)+1,0),0)</f>
        <v>0</v>
      </c>
      <c r="Z298" s="26" t="str">
        <f t="shared" si="76"/>
        <v/>
      </c>
      <c r="AA298" s="25">
        <f>IFERROR(VLOOKUP($A298,'TD SOP+PROFORM MOD'!$A$5:$AD$750,MATCH(AA$4,'TD SOP+PROFORM MOD'!$B$2:$AD$2,0)+1,0),0)+IFERROR(VLOOKUP($A298,'TD SOP+PROFORM MOD'!$A$5:$AD$750,MATCH(AA$2,'TD SOP+PROFORM MOD'!$B$2:$AD$2,0)+1,0),0)</f>
        <v>0</v>
      </c>
      <c r="AB298" s="25">
        <f>IFERROR(VLOOKUP($A298,'TD SOP+PROFORM MOD'!$A$5:$AD$750,MATCH(AB$4,'TD SOP+PROFORM MOD'!$B$2:$AD$2,0)+1,0),0)+IFERROR(VLOOKUP($A298,'TD SOP+PROFORM MOD'!$A$5:$AD$750,MATCH(AB$2,'TD SOP+PROFORM MOD'!$B$2:$AD$2,0)+1,0),0)</f>
        <v>0</v>
      </c>
      <c r="AC298" s="26" t="str">
        <f t="shared" si="77"/>
        <v/>
      </c>
      <c r="AD298" s="25">
        <f>IFERROR(VLOOKUP($A298,'TD SOP+PROFORM MOD'!$A$5:$AD$750,MATCH(AD$4,'TD SOP+PROFORM MOD'!$B$2:$AD$2,0)+1,0),0)+IFERROR(VLOOKUP($A298,'TD SOP+PROFORM MOD'!$A$5:$AD$750,MATCH(AD$2,'TD SOP+PROFORM MOD'!$B$2:$AD$2,0)+1,0),0)</f>
        <v>0</v>
      </c>
      <c r="AE298" s="25">
        <f>IFERROR(VLOOKUP($A298,'TD SOP+PROFORM MOD'!$A$5:$AD$750,MATCH(AE$4,'TD SOP+PROFORM MOD'!$B$2:$AD$2,0)+1,0),0)+IFERROR(VLOOKUP($A298,'TD SOP+PROFORM MOD'!$A$5:$AD$750,MATCH(AE$2,'TD SOP+PROFORM MOD'!$B$2:$AD$2,0)+1,0),0)</f>
        <v>0</v>
      </c>
      <c r="AF298" s="26" t="str">
        <f t="shared" si="78"/>
        <v/>
      </c>
      <c r="AG298" s="25">
        <f>IFERROR(VLOOKUP($A298,'TD SOP+PROFORM MOD'!$A$5:$AD$750,MATCH(AG$4,'TD SOP+PROFORM MOD'!$B$2:$AD$2,0)+1,0),0)+IFERROR(VLOOKUP($A298,'TD SOP+PROFORM MOD'!$A$5:$AD$750,MATCH(AG$2,'TD SOP+PROFORM MOD'!$B$2:$AD$2,0)+1,0),0)</f>
        <v>0</v>
      </c>
      <c r="AH298" s="25">
        <f>IFERROR(VLOOKUP($A298,'TD SOP+PROFORM MOD'!$A$5:$AD$750,MATCH(AH$4,'TD SOP+PROFORM MOD'!$B$2:$AD$2,0)+1,0),0)+IFERROR(VLOOKUP($A298,'TD SOP+PROFORM MOD'!$A$5:$AD$750,MATCH(AH$2,'TD SOP+PROFORM MOD'!$B$2:$AD$2,0)+1,0),0)</f>
        <v>0</v>
      </c>
      <c r="AI298" s="26" t="str">
        <f t="shared" si="79"/>
        <v/>
      </c>
      <c r="AJ298" s="25">
        <f>IFERROR(VLOOKUP($A298,'TD SOP+PROFORM MOD'!$A$5:$AD$750,MATCH(AJ$4,'TD SOP+PROFORM MOD'!$B$2:$AD$2,0)+1,0),0)+IFERROR(VLOOKUP($A298,'TD SOP+PROFORM MOD'!$A$5:$AD$750,MATCH(AJ$2,'TD SOP+PROFORM MOD'!$B$2:$AD$2,0)+1,0),0)</f>
        <v>0</v>
      </c>
      <c r="AK298" s="25">
        <f>IFERROR(VLOOKUP($A298,'TD SOP+PROFORM MOD'!$A$5:$AD$750,MATCH(AK$4,'TD SOP+PROFORM MOD'!$B$2:$AD$2,0)+1,0),0)+IFERROR(VLOOKUP($A298,'TD SOP+PROFORM MOD'!$A$5:$AD$750,MATCH(AK$2,'TD SOP+PROFORM MOD'!$B$2:$AD$2,0)+1,0),0)</f>
        <v>0</v>
      </c>
      <c r="AL298" s="26" t="str">
        <f t="shared" si="80"/>
        <v/>
      </c>
      <c r="AM298" s="25">
        <f t="shared" si="82"/>
        <v>0</v>
      </c>
      <c r="AN298" s="25">
        <f t="shared" si="82"/>
        <v>0</v>
      </c>
      <c r="AO298" s="26" t="str">
        <f t="shared" si="81"/>
        <v/>
      </c>
      <c r="AR298" s="25">
        <f>SUMIF('B&amp;S YTD LFY'!B:B,"="&amp;A298,'B&amp;S YTD LFY'!C:C)</f>
        <v>0</v>
      </c>
      <c r="AS298" s="25">
        <f t="shared" si="83"/>
        <v>0</v>
      </c>
      <c r="AT298" s="25"/>
    </row>
    <row r="299" spans="1:46" x14ac:dyDescent="0.35">
      <c r="A299" s="24">
        <f>IF(AND('TD SOP+PROFORM MOD'!A296&lt;&gt;"",'TD SOP+PROFORM MOD'!A296&lt;&gt;"TOTAL"),'TD SOP+PROFORM MOD'!A296,0)</f>
        <v>0</v>
      </c>
      <c r="C299" s="25" t="str">
        <f>IFERROR(VLOOKUP($A299,'TD SOP+PROFORM MOD'!$A$5:$AD$750,MATCH(C$4,'TD SOP+PROFORM MOD'!$B$2:$AT$2,0)+1,0),"")</f>
        <v/>
      </c>
      <c r="D299" s="25" t="str">
        <f>IFERROR(VLOOKUP($A299,'TD SOP+PROFORM MOD'!$A$5:$AD$750,MATCH(D$4,'TD SOP+PROFORM MOD'!$B$2:$AT$2,0)+1,0),"")</f>
        <v/>
      </c>
      <c r="E299" s="26" t="str">
        <f t="shared" si="69"/>
        <v/>
      </c>
      <c r="F299" s="25" t="str">
        <f>IFERROR(VLOOKUP($A299,'TD SOP+PROFORM MOD'!$A$5:$AD$750,MATCH(F$4,'TD SOP+PROFORM MOD'!$B$2:$AT$2,0)+1,0),"")</f>
        <v/>
      </c>
      <c r="G299" s="25" t="str">
        <f>IFERROR(VLOOKUP($A299,'TD SOP+PROFORM MOD'!$A$5:$AD$750,MATCH(G$4,'TD SOP+PROFORM MOD'!$B$2:$AT$2,0)+1,0),"")</f>
        <v/>
      </c>
      <c r="H299" s="26" t="str">
        <f t="shared" si="70"/>
        <v/>
      </c>
      <c r="I299" s="25" t="str">
        <f>IFERROR(VLOOKUP($A299,'TD SOP+PROFORM MOD'!$A$5:$AD$750,MATCH(I$4,'TD SOP+PROFORM MOD'!$B$2:$AT$2,0)+1,0),"")</f>
        <v/>
      </c>
      <c r="J299" s="25" t="str">
        <f>IFERROR(VLOOKUP($A299,'TD SOP+PROFORM MOD'!$A$5:$AD$750,MATCH(J$4,'TD SOP+PROFORM MOD'!$B$2:$AT$2,0)+1,0),"")</f>
        <v/>
      </c>
      <c r="K299" s="26" t="str">
        <f t="shared" si="71"/>
        <v/>
      </c>
      <c r="L299" s="25" t="str">
        <f>IFERROR(VLOOKUP($A299,'TD SOP+PROFORM MOD'!$A$5:$AD$750,MATCH(L$4,'TD SOP+PROFORM MOD'!$B$2:$AT$2,0)+1,0),"")</f>
        <v/>
      </c>
      <c r="M299" s="25" t="str">
        <f>IFERROR(VLOOKUP($A299,'TD SOP+PROFORM MOD'!$A$5:$AD$750,MATCH(M$4,'TD SOP+PROFORM MOD'!$B$2:$AT$2,0)+1,0),"")</f>
        <v/>
      </c>
      <c r="N299" s="26" t="str">
        <f t="shared" si="72"/>
        <v/>
      </c>
      <c r="O299" s="25">
        <f>IFERROR(VLOOKUP($A299,'TD SOP+PROFORM MOD'!$A$5:$AD$750,MATCH(O$4,'TD SOP+PROFORM MOD'!$B$2:$AD$2,0)+1,0),0)+IFERROR(VLOOKUP($A299,'TD SOP+PROFORM MOD'!$A$5:$AD$750,MATCH(O$2,'TD SOP+PROFORM MOD'!$B$2:$AD$2,0)+1,0),0)</f>
        <v>0</v>
      </c>
      <c r="P299" s="25">
        <f>IFERROR(VLOOKUP($A299,'TD SOP+PROFORM MOD'!$A$5:$AD$750,MATCH(P$4,'TD SOP+PROFORM MOD'!$B$2:$AD$2,0)+1,0),0)+IFERROR(VLOOKUP($A299,'TD SOP+PROFORM MOD'!$A$5:$AD$750,MATCH(P$2,'TD SOP+PROFORM MOD'!$B$2:$AD$2,0)+1,0),0)</f>
        <v>0</v>
      </c>
      <c r="Q299" s="26" t="str">
        <f t="shared" si="73"/>
        <v/>
      </c>
      <c r="R299" s="25">
        <f>IFERROR(VLOOKUP($A299,'TD SOP+PROFORM MOD'!$A$5:$AD$750,MATCH(R$4,'TD SOP+PROFORM MOD'!$B$2:$AD$2,0)+1,0),0)+IFERROR(VLOOKUP($A299,'TD SOP+PROFORM MOD'!$A$5:$AD$750,MATCH(R$2,'TD SOP+PROFORM MOD'!$B$2:$AD$2,0)+1,0),0)</f>
        <v>0</v>
      </c>
      <c r="S299" s="25">
        <f>IFERROR(VLOOKUP($A299,'TD SOP+PROFORM MOD'!$A$5:$AD$750,MATCH(S$4,'TD SOP+PROFORM MOD'!$B$2:$AD$2,0)+1,0),0)+IFERROR(VLOOKUP($A299,'TD SOP+PROFORM MOD'!$A$5:$AD$750,MATCH(S$2,'TD SOP+PROFORM MOD'!$B$2:$AD$2,0)+1,0),0)</f>
        <v>0</v>
      </c>
      <c r="T299" s="26" t="str">
        <f t="shared" si="74"/>
        <v/>
      </c>
      <c r="U299" s="25">
        <f>IFERROR(VLOOKUP($A299,'TD SOP+PROFORM MOD'!$A$5:$AD$750,MATCH(U$4,'TD SOP+PROFORM MOD'!$B$2:$AD$2,0)+1,0),0)+IFERROR(VLOOKUP($A299,'TD SOP+PROFORM MOD'!$A$5:$AD$750,MATCH(U$2,'TD SOP+PROFORM MOD'!$B$2:$AD$2,0)+1,0),0)</f>
        <v>0</v>
      </c>
      <c r="V299" s="25">
        <f>IFERROR(VLOOKUP($A299,'TD SOP+PROFORM MOD'!$A$5:$AD$750,MATCH(V$4,'TD SOP+PROFORM MOD'!$B$2:$AD$2,0)+1,0),0)+IFERROR(VLOOKUP($A299,'TD SOP+PROFORM MOD'!$A$5:$AD$750,MATCH(V$2,'TD SOP+PROFORM MOD'!$B$2:$AD$2,0)+1,0),0)</f>
        <v>0</v>
      </c>
      <c r="W299" s="26" t="str">
        <f t="shared" si="75"/>
        <v/>
      </c>
      <c r="X299" s="25">
        <f>IFERROR(VLOOKUP($A299,'TD SOP+PROFORM MOD'!$A$5:$AD$750,MATCH(X$4,'TD SOP+PROFORM MOD'!$B$2:$AD$2,0)+1,0),0)+IFERROR(VLOOKUP($A299,'TD SOP+PROFORM MOD'!$A$5:$AD$750,MATCH(X$2,'TD SOP+PROFORM MOD'!$B$2:$AD$2,0)+1,0),0)</f>
        <v>0</v>
      </c>
      <c r="Y299" s="25">
        <f>IFERROR(VLOOKUP($A299,'TD SOP+PROFORM MOD'!$A$5:$AD$750,MATCH(Y$4,'TD SOP+PROFORM MOD'!$B$2:$AD$2,0)+1,0),0)+IFERROR(VLOOKUP($A299,'TD SOP+PROFORM MOD'!$A$5:$AD$750,MATCH(Y$2,'TD SOP+PROFORM MOD'!$B$2:$AD$2,0)+1,0),0)</f>
        <v>0</v>
      </c>
      <c r="Z299" s="26" t="str">
        <f t="shared" si="76"/>
        <v/>
      </c>
      <c r="AA299" s="25">
        <f>IFERROR(VLOOKUP($A299,'TD SOP+PROFORM MOD'!$A$5:$AD$750,MATCH(AA$4,'TD SOP+PROFORM MOD'!$B$2:$AD$2,0)+1,0),0)+IFERROR(VLOOKUP($A299,'TD SOP+PROFORM MOD'!$A$5:$AD$750,MATCH(AA$2,'TD SOP+PROFORM MOD'!$B$2:$AD$2,0)+1,0),0)</f>
        <v>0</v>
      </c>
      <c r="AB299" s="25">
        <f>IFERROR(VLOOKUP($A299,'TD SOP+PROFORM MOD'!$A$5:$AD$750,MATCH(AB$4,'TD SOP+PROFORM MOD'!$B$2:$AD$2,0)+1,0),0)+IFERROR(VLOOKUP($A299,'TD SOP+PROFORM MOD'!$A$5:$AD$750,MATCH(AB$2,'TD SOP+PROFORM MOD'!$B$2:$AD$2,0)+1,0),0)</f>
        <v>0</v>
      </c>
      <c r="AC299" s="26" t="str">
        <f t="shared" si="77"/>
        <v/>
      </c>
      <c r="AD299" s="25">
        <f>IFERROR(VLOOKUP($A299,'TD SOP+PROFORM MOD'!$A$5:$AD$750,MATCH(AD$4,'TD SOP+PROFORM MOD'!$B$2:$AD$2,0)+1,0),0)+IFERROR(VLOOKUP($A299,'TD SOP+PROFORM MOD'!$A$5:$AD$750,MATCH(AD$2,'TD SOP+PROFORM MOD'!$B$2:$AD$2,0)+1,0),0)</f>
        <v>0</v>
      </c>
      <c r="AE299" s="25">
        <f>IFERROR(VLOOKUP($A299,'TD SOP+PROFORM MOD'!$A$5:$AD$750,MATCH(AE$4,'TD SOP+PROFORM MOD'!$B$2:$AD$2,0)+1,0),0)+IFERROR(VLOOKUP($A299,'TD SOP+PROFORM MOD'!$A$5:$AD$750,MATCH(AE$2,'TD SOP+PROFORM MOD'!$B$2:$AD$2,0)+1,0),0)</f>
        <v>0</v>
      </c>
      <c r="AF299" s="26" t="str">
        <f t="shared" si="78"/>
        <v/>
      </c>
      <c r="AG299" s="25">
        <f>IFERROR(VLOOKUP($A299,'TD SOP+PROFORM MOD'!$A$5:$AD$750,MATCH(AG$4,'TD SOP+PROFORM MOD'!$B$2:$AD$2,0)+1,0),0)+IFERROR(VLOOKUP($A299,'TD SOP+PROFORM MOD'!$A$5:$AD$750,MATCH(AG$2,'TD SOP+PROFORM MOD'!$B$2:$AD$2,0)+1,0),0)</f>
        <v>0</v>
      </c>
      <c r="AH299" s="25">
        <f>IFERROR(VLOOKUP($A299,'TD SOP+PROFORM MOD'!$A$5:$AD$750,MATCH(AH$4,'TD SOP+PROFORM MOD'!$B$2:$AD$2,0)+1,0),0)+IFERROR(VLOOKUP($A299,'TD SOP+PROFORM MOD'!$A$5:$AD$750,MATCH(AH$2,'TD SOP+PROFORM MOD'!$B$2:$AD$2,0)+1,0),0)</f>
        <v>0</v>
      </c>
      <c r="AI299" s="26" t="str">
        <f t="shared" si="79"/>
        <v/>
      </c>
      <c r="AJ299" s="25">
        <f>IFERROR(VLOOKUP($A299,'TD SOP+PROFORM MOD'!$A$5:$AD$750,MATCH(AJ$4,'TD SOP+PROFORM MOD'!$B$2:$AD$2,0)+1,0),0)+IFERROR(VLOOKUP($A299,'TD SOP+PROFORM MOD'!$A$5:$AD$750,MATCH(AJ$2,'TD SOP+PROFORM MOD'!$B$2:$AD$2,0)+1,0),0)</f>
        <v>0</v>
      </c>
      <c r="AK299" s="25">
        <f>IFERROR(VLOOKUP($A299,'TD SOP+PROFORM MOD'!$A$5:$AD$750,MATCH(AK$4,'TD SOP+PROFORM MOD'!$B$2:$AD$2,0)+1,0),0)+IFERROR(VLOOKUP($A299,'TD SOP+PROFORM MOD'!$A$5:$AD$750,MATCH(AK$2,'TD SOP+PROFORM MOD'!$B$2:$AD$2,0)+1,0),0)</f>
        <v>0</v>
      </c>
      <c r="AL299" s="26" t="str">
        <f t="shared" si="80"/>
        <v/>
      </c>
      <c r="AM299" s="25">
        <f t="shared" si="82"/>
        <v>0</v>
      </c>
      <c r="AN299" s="25">
        <f t="shared" si="82"/>
        <v>0</v>
      </c>
      <c r="AO299" s="26" t="str">
        <f t="shared" si="81"/>
        <v/>
      </c>
      <c r="AR299" s="25">
        <f>SUMIF('B&amp;S YTD LFY'!B:B,"="&amp;A299,'B&amp;S YTD LFY'!C:C)</f>
        <v>0</v>
      </c>
      <c r="AS299" s="25">
        <f t="shared" si="83"/>
        <v>0</v>
      </c>
      <c r="AT299" s="25"/>
    </row>
    <row r="300" spans="1:46" x14ac:dyDescent="0.35">
      <c r="A300" s="24">
        <f>IF(AND('TD SOP+PROFORM MOD'!A297&lt;&gt;"",'TD SOP+PROFORM MOD'!A297&lt;&gt;"TOTAL"),'TD SOP+PROFORM MOD'!A297,0)</f>
        <v>0</v>
      </c>
      <c r="C300" s="25" t="str">
        <f>IFERROR(VLOOKUP($A300,'TD SOP+PROFORM MOD'!$A$5:$AD$750,MATCH(C$4,'TD SOP+PROFORM MOD'!$B$2:$AT$2,0)+1,0),"")</f>
        <v/>
      </c>
      <c r="D300" s="25" t="str">
        <f>IFERROR(VLOOKUP($A300,'TD SOP+PROFORM MOD'!$A$5:$AD$750,MATCH(D$4,'TD SOP+PROFORM MOD'!$B$2:$AT$2,0)+1,0),"")</f>
        <v/>
      </c>
      <c r="E300" s="26" t="str">
        <f t="shared" si="69"/>
        <v/>
      </c>
      <c r="F300" s="25" t="str">
        <f>IFERROR(VLOOKUP($A300,'TD SOP+PROFORM MOD'!$A$5:$AD$750,MATCH(F$4,'TD SOP+PROFORM MOD'!$B$2:$AT$2,0)+1,0),"")</f>
        <v/>
      </c>
      <c r="G300" s="25" t="str">
        <f>IFERROR(VLOOKUP($A300,'TD SOP+PROFORM MOD'!$A$5:$AD$750,MATCH(G$4,'TD SOP+PROFORM MOD'!$B$2:$AT$2,0)+1,0),"")</f>
        <v/>
      </c>
      <c r="H300" s="26" t="str">
        <f t="shared" si="70"/>
        <v/>
      </c>
      <c r="I300" s="25" t="str">
        <f>IFERROR(VLOOKUP($A300,'TD SOP+PROFORM MOD'!$A$5:$AD$750,MATCH(I$4,'TD SOP+PROFORM MOD'!$B$2:$AT$2,0)+1,0),"")</f>
        <v/>
      </c>
      <c r="J300" s="25" t="str">
        <f>IFERROR(VLOOKUP($A300,'TD SOP+PROFORM MOD'!$A$5:$AD$750,MATCH(J$4,'TD SOP+PROFORM MOD'!$B$2:$AT$2,0)+1,0),"")</f>
        <v/>
      </c>
      <c r="K300" s="26" t="str">
        <f t="shared" si="71"/>
        <v/>
      </c>
      <c r="L300" s="25" t="str">
        <f>IFERROR(VLOOKUP($A300,'TD SOP+PROFORM MOD'!$A$5:$AD$750,MATCH(L$4,'TD SOP+PROFORM MOD'!$B$2:$AT$2,0)+1,0),"")</f>
        <v/>
      </c>
      <c r="M300" s="25" t="str">
        <f>IFERROR(VLOOKUP($A300,'TD SOP+PROFORM MOD'!$A$5:$AD$750,MATCH(M$4,'TD SOP+PROFORM MOD'!$B$2:$AT$2,0)+1,0),"")</f>
        <v/>
      </c>
      <c r="N300" s="26" t="str">
        <f t="shared" si="72"/>
        <v/>
      </c>
      <c r="O300" s="25">
        <f>IFERROR(VLOOKUP($A300,'TD SOP+PROFORM MOD'!$A$5:$AD$750,MATCH(O$4,'TD SOP+PROFORM MOD'!$B$2:$AD$2,0)+1,0),0)+IFERROR(VLOOKUP($A300,'TD SOP+PROFORM MOD'!$A$5:$AD$750,MATCH(O$2,'TD SOP+PROFORM MOD'!$B$2:$AD$2,0)+1,0),0)</f>
        <v>0</v>
      </c>
      <c r="P300" s="25">
        <f>IFERROR(VLOOKUP($A300,'TD SOP+PROFORM MOD'!$A$5:$AD$750,MATCH(P$4,'TD SOP+PROFORM MOD'!$B$2:$AD$2,0)+1,0),0)+IFERROR(VLOOKUP($A300,'TD SOP+PROFORM MOD'!$A$5:$AD$750,MATCH(P$2,'TD SOP+PROFORM MOD'!$B$2:$AD$2,0)+1,0),0)</f>
        <v>0</v>
      </c>
      <c r="Q300" s="26" t="str">
        <f t="shared" si="73"/>
        <v/>
      </c>
      <c r="R300" s="25">
        <f>IFERROR(VLOOKUP($A300,'TD SOP+PROFORM MOD'!$A$5:$AD$750,MATCH(R$4,'TD SOP+PROFORM MOD'!$B$2:$AD$2,0)+1,0),0)+IFERROR(VLOOKUP($A300,'TD SOP+PROFORM MOD'!$A$5:$AD$750,MATCH(R$2,'TD SOP+PROFORM MOD'!$B$2:$AD$2,0)+1,0),0)</f>
        <v>0</v>
      </c>
      <c r="S300" s="25">
        <f>IFERROR(VLOOKUP($A300,'TD SOP+PROFORM MOD'!$A$5:$AD$750,MATCH(S$4,'TD SOP+PROFORM MOD'!$B$2:$AD$2,0)+1,0),0)+IFERROR(VLOOKUP($A300,'TD SOP+PROFORM MOD'!$A$5:$AD$750,MATCH(S$2,'TD SOP+PROFORM MOD'!$B$2:$AD$2,0)+1,0),0)</f>
        <v>0</v>
      </c>
      <c r="T300" s="26" t="str">
        <f t="shared" si="74"/>
        <v/>
      </c>
      <c r="U300" s="25">
        <f>IFERROR(VLOOKUP($A300,'TD SOP+PROFORM MOD'!$A$5:$AD$750,MATCH(U$4,'TD SOP+PROFORM MOD'!$B$2:$AD$2,0)+1,0),0)+IFERROR(VLOOKUP($A300,'TD SOP+PROFORM MOD'!$A$5:$AD$750,MATCH(U$2,'TD SOP+PROFORM MOD'!$B$2:$AD$2,0)+1,0),0)</f>
        <v>0</v>
      </c>
      <c r="V300" s="25">
        <f>IFERROR(VLOOKUP($A300,'TD SOP+PROFORM MOD'!$A$5:$AD$750,MATCH(V$4,'TD SOP+PROFORM MOD'!$B$2:$AD$2,0)+1,0),0)+IFERROR(VLOOKUP($A300,'TD SOP+PROFORM MOD'!$A$5:$AD$750,MATCH(V$2,'TD SOP+PROFORM MOD'!$B$2:$AD$2,0)+1,0),0)</f>
        <v>0</v>
      </c>
      <c r="W300" s="26" t="str">
        <f t="shared" si="75"/>
        <v/>
      </c>
      <c r="X300" s="25">
        <f>IFERROR(VLOOKUP($A300,'TD SOP+PROFORM MOD'!$A$5:$AD$750,MATCH(X$4,'TD SOP+PROFORM MOD'!$B$2:$AD$2,0)+1,0),0)+IFERROR(VLOOKUP($A300,'TD SOP+PROFORM MOD'!$A$5:$AD$750,MATCH(X$2,'TD SOP+PROFORM MOD'!$B$2:$AD$2,0)+1,0),0)</f>
        <v>0</v>
      </c>
      <c r="Y300" s="25">
        <f>IFERROR(VLOOKUP($A300,'TD SOP+PROFORM MOD'!$A$5:$AD$750,MATCH(Y$4,'TD SOP+PROFORM MOD'!$B$2:$AD$2,0)+1,0),0)+IFERROR(VLOOKUP($A300,'TD SOP+PROFORM MOD'!$A$5:$AD$750,MATCH(Y$2,'TD SOP+PROFORM MOD'!$B$2:$AD$2,0)+1,0),0)</f>
        <v>0</v>
      </c>
      <c r="Z300" s="26" t="str">
        <f t="shared" si="76"/>
        <v/>
      </c>
      <c r="AA300" s="25">
        <f>IFERROR(VLOOKUP($A300,'TD SOP+PROFORM MOD'!$A$5:$AD$750,MATCH(AA$4,'TD SOP+PROFORM MOD'!$B$2:$AD$2,0)+1,0),0)+IFERROR(VLOOKUP($A300,'TD SOP+PROFORM MOD'!$A$5:$AD$750,MATCH(AA$2,'TD SOP+PROFORM MOD'!$B$2:$AD$2,0)+1,0),0)</f>
        <v>0</v>
      </c>
      <c r="AB300" s="25">
        <f>IFERROR(VLOOKUP($A300,'TD SOP+PROFORM MOD'!$A$5:$AD$750,MATCH(AB$4,'TD SOP+PROFORM MOD'!$B$2:$AD$2,0)+1,0),0)+IFERROR(VLOOKUP($A300,'TD SOP+PROFORM MOD'!$A$5:$AD$750,MATCH(AB$2,'TD SOP+PROFORM MOD'!$B$2:$AD$2,0)+1,0),0)</f>
        <v>0</v>
      </c>
      <c r="AC300" s="26" t="str">
        <f t="shared" si="77"/>
        <v/>
      </c>
      <c r="AD300" s="25">
        <f>IFERROR(VLOOKUP($A300,'TD SOP+PROFORM MOD'!$A$5:$AD$750,MATCH(AD$4,'TD SOP+PROFORM MOD'!$B$2:$AD$2,0)+1,0),0)+IFERROR(VLOOKUP($A300,'TD SOP+PROFORM MOD'!$A$5:$AD$750,MATCH(AD$2,'TD SOP+PROFORM MOD'!$B$2:$AD$2,0)+1,0),0)</f>
        <v>0</v>
      </c>
      <c r="AE300" s="25">
        <f>IFERROR(VLOOKUP($A300,'TD SOP+PROFORM MOD'!$A$5:$AD$750,MATCH(AE$4,'TD SOP+PROFORM MOD'!$B$2:$AD$2,0)+1,0),0)+IFERROR(VLOOKUP($A300,'TD SOP+PROFORM MOD'!$A$5:$AD$750,MATCH(AE$2,'TD SOP+PROFORM MOD'!$B$2:$AD$2,0)+1,0),0)</f>
        <v>0</v>
      </c>
      <c r="AF300" s="26" t="str">
        <f t="shared" si="78"/>
        <v/>
      </c>
      <c r="AG300" s="25">
        <f>IFERROR(VLOOKUP($A300,'TD SOP+PROFORM MOD'!$A$5:$AD$750,MATCH(AG$4,'TD SOP+PROFORM MOD'!$B$2:$AD$2,0)+1,0),0)+IFERROR(VLOOKUP($A300,'TD SOP+PROFORM MOD'!$A$5:$AD$750,MATCH(AG$2,'TD SOP+PROFORM MOD'!$B$2:$AD$2,0)+1,0),0)</f>
        <v>0</v>
      </c>
      <c r="AH300" s="25">
        <f>IFERROR(VLOOKUP($A300,'TD SOP+PROFORM MOD'!$A$5:$AD$750,MATCH(AH$4,'TD SOP+PROFORM MOD'!$B$2:$AD$2,0)+1,0),0)+IFERROR(VLOOKUP($A300,'TD SOP+PROFORM MOD'!$A$5:$AD$750,MATCH(AH$2,'TD SOP+PROFORM MOD'!$B$2:$AD$2,0)+1,0),0)</f>
        <v>0</v>
      </c>
      <c r="AI300" s="26" t="str">
        <f t="shared" si="79"/>
        <v/>
      </c>
      <c r="AJ300" s="25">
        <f>IFERROR(VLOOKUP($A300,'TD SOP+PROFORM MOD'!$A$5:$AD$750,MATCH(AJ$4,'TD SOP+PROFORM MOD'!$B$2:$AD$2,0)+1,0),0)+IFERROR(VLOOKUP($A300,'TD SOP+PROFORM MOD'!$A$5:$AD$750,MATCH(AJ$2,'TD SOP+PROFORM MOD'!$B$2:$AD$2,0)+1,0),0)</f>
        <v>0</v>
      </c>
      <c r="AK300" s="25">
        <f>IFERROR(VLOOKUP($A300,'TD SOP+PROFORM MOD'!$A$5:$AD$750,MATCH(AK$4,'TD SOP+PROFORM MOD'!$B$2:$AD$2,0)+1,0),0)+IFERROR(VLOOKUP($A300,'TD SOP+PROFORM MOD'!$A$5:$AD$750,MATCH(AK$2,'TD SOP+PROFORM MOD'!$B$2:$AD$2,0)+1,0),0)</f>
        <v>0</v>
      </c>
      <c r="AL300" s="26" t="str">
        <f t="shared" si="80"/>
        <v/>
      </c>
      <c r="AM300" s="25">
        <f t="shared" si="82"/>
        <v>0</v>
      </c>
      <c r="AN300" s="25">
        <f t="shared" si="82"/>
        <v>0</v>
      </c>
      <c r="AO300" s="26" t="str">
        <f t="shared" si="81"/>
        <v/>
      </c>
      <c r="AR300" s="25">
        <f>SUMIF('B&amp;S YTD LFY'!B:B,"="&amp;A300,'B&amp;S YTD LFY'!C:C)</f>
        <v>0</v>
      </c>
      <c r="AS300" s="25">
        <f t="shared" si="83"/>
        <v>0</v>
      </c>
      <c r="AT300" s="25"/>
    </row>
    <row r="301" spans="1:46" x14ac:dyDescent="0.35">
      <c r="A301" s="24">
        <f>IF(AND('TD SOP+PROFORM MOD'!A298&lt;&gt;"",'TD SOP+PROFORM MOD'!A298&lt;&gt;"TOTAL"),'TD SOP+PROFORM MOD'!A298,0)</f>
        <v>0</v>
      </c>
      <c r="C301" s="25" t="str">
        <f>IFERROR(VLOOKUP($A301,'TD SOP+PROFORM MOD'!$A$5:$AD$750,MATCH(C$4,'TD SOP+PROFORM MOD'!$B$2:$AT$2,0)+1,0),"")</f>
        <v/>
      </c>
      <c r="D301" s="25" t="str">
        <f>IFERROR(VLOOKUP($A301,'TD SOP+PROFORM MOD'!$A$5:$AD$750,MATCH(D$4,'TD SOP+PROFORM MOD'!$B$2:$AT$2,0)+1,0),"")</f>
        <v/>
      </c>
      <c r="E301" s="26" t="str">
        <f t="shared" si="69"/>
        <v/>
      </c>
      <c r="F301" s="25" t="str">
        <f>IFERROR(VLOOKUP($A301,'TD SOP+PROFORM MOD'!$A$5:$AD$750,MATCH(F$4,'TD SOP+PROFORM MOD'!$B$2:$AT$2,0)+1,0),"")</f>
        <v/>
      </c>
      <c r="G301" s="25" t="str">
        <f>IFERROR(VLOOKUP($A301,'TD SOP+PROFORM MOD'!$A$5:$AD$750,MATCH(G$4,'TD SOP+PROFORM MOD'!$B$2:$AT$2,0)+1,0),"")</f>
        <v/>
      </c>
      <c r="H301" s="26" t="str">
        <f t="shared" si="70"/>
        <v/>
      </c>
      <c r="I301" s="25" t="str">
        <f>IFERROR(VLOOKUP($A301,'TD SOP+PROFORM MOD'!$A$5:$AD$750,MATCH(I$4,'TD SOP+PROFORM MOD'!$B$2:$AT$2,0)+1,0),"")</f>
        <v/>
      </c>
      <c r="J301" s="25" t="str">
        <f>IFERROR(VLOOKUP($A301,'TD SOP+PROFORM MOD'!$A$5:$AD$750,MATCH(J$4,'TD SOP+PROFORM MOD'!$B$2:$AT$2,0)+1,0),"")</f>
        <v/>
      </c>
      <c r="K301" s="26" t="str">
        <f t="shared" si="71"/>
        <v/>
      </c>
      <c r="L301" s="25" t="str">
        <f>IFERROR(VLOOKUP($A301,'TD SOP+PROFORM MOD'!$A$5:$AD$750,MATCH(L$4,'TD SOP+PROFORM MOD'!$B$2:$AT$2,0)+1,0),"")</f>
        <v/>
      </c>
      <c r="M301" s="25" t="str">
        <f>IFERROR(VLOOKUP($A301,'TD SOP+PROFORM MOD'!$A$5:$AD$750,MATCH(M$4,'TD SOP+PROFORM MOD'!$B$2:$AT$2,0)+1,0),"")</f>
        <v/>
      </c>
      <c r="N301" s="26" t="str">
        <f t="shared" si="72"/>
        <v/>
      </c>
      <c r="O301" s="25">
        <f>IFERROR(VLOOKUP($A301,'TD SOP+PROFORM MOD'!$A$5:$AD$750,MATCH(O$4,'TD SOP+PROFORM MOD'!$B$2:$AD$2,0)+1,0),0)+IFERROR(VLOOKUP($A301,'TD SOP+PROFORM MOD'!$A$5:$AD$750,MATCH(O$2,'TD SOP+PROFORM MOD'!$B$2:$AD$2,0)+1,0),0)</f>
        <v>0</v>
      </c>
      <c r="P301" s="25">
        <f>IFERROR(VLOOKUP($A301,'TD SOP+PROFORM MOD'!$A$5:$AD$750,MATCH(P$4,'TD SOP+PROFORM MOD'!$B$2:$AD$2,0)+1,0),0)+IFERROR(VLOOKUP($A301,'TD SOP+PROFORM MOD'!$A$5:$AD$750,MATCH(P$2,'TD SOP+PROFORM MOD'!$B$2:$AD$2,0)+1,0),0)</f>
        <v>0</v>
      </c>
      <c r="Q301" s="26" t="str">
        <f t="shared" si="73"/>
        <v/>
      </c>
      <c r="R301" s="25">
        <f>IFERROR(VLOOKUP($A301,'TD SOP+PROFORM MOD'!$A$5:$AD$750,MATCH(R$4,'TD SOP+PROFORM MOD'!$B$2:$AD$2,0)+1,0),0)+IFERROR(VLOOKUP($A301,'TD SOP+PROFORM MOD'!$A$5:$AD$750,MATCH(R$2,'TD SOP+PROFORM MOD'!$B$2:$AD$2,0)+1,0),0)</f>
        <v>0</v>
      </c>
      <c r="S301" s="25">
        <f>IFERROR(VLOOKUP($A301,'TD SOP+PROFORM MOD'!$A$5:$AD$750,MATCH(S$4,'TD SOP+PROFORM MOD'!$B$2:$AD$2,0)+1,0),0)+IFERROR(VLOOKUP($A301,'TD SOP+PROFORM MOD'!$A$5:$AD$750,MATCH(S$2,'TD SOP+PROFORM MOD'!$B$2:$AD$2,0)+1,0),0)</f>
        <v>0</v>
      </c>
      <c r="T301" s="26" t="str">
        <f t="shared" si="74"/>
        <v/>
      </c>
      <c r="U301" s="25">
        <f>IFERROR(VLOOKUP($A301,'TD SOP+PROFORM MOD'!$A$5:$AD$750,MATCH(U$4,'TD SOP+PROFORM MOD'!$B$2:$AD$2,0)+1,0),0)+IFERROR(VLOOKUP($A301,'TD SOP+PROFORM MOD'!$A$5:$AD$750,MATCH(U$2,'TD SOP+PROFORM MOD'!$B$2:$AD$2,0)+1,0),0)</f>
        <v>0</v>
      </c>
      <c r="V301" s="25">
        <f>IFERROR(VLOOKUP($A301,'TD SOP+PROFORM MOD'!$A$5:$AD$750,MATCH(V$4,'TD SOP+PROFORM MOD'!$B$2:$AD$2,0)+1,0),0)+IFERROR(VLOOKUP($A301,'TD SOP+PROFORM MOD'!$A$5:$AD$750,MATCH(V$2,'TD SOP+PROFORM MOD'!$B$2:$AD$2,0)+1,0),0)</f>
        <v>0</v>
      </c>
      <c r="W301" s="26" t="str">
        <f t="shared" si="75"/>
        <v/>
      </c>
      <c r="X301" s="25">
        <f>IFERROR(VLOOKUP($A301,'TD SOP+PROFORM MOD'!$A$5:$AD$750,MATCH(X$4,'TD SOP+PROFORM MOD'!$B$2:$AD$2,0)+1,0),0)+IFERROR(VLOOKUP($A301,'TD SOP+PROFORM MOD'!$A$5:$AD$750,MATCH(X$2,'TD SOP+PROFORM MOD'!$B$2:$AD$2,0)+1,0),0)</f>
        <v>0</v>
      </c>
      <c r="Y301" s="25">
        <f>IFERROR(VLOOKUP($A301,'TD SOP+PROFORM MOD'!$A$5:$AD$750,MATCH(Y$4,'TD SOP+PROFORM MOD'!$B$2:$AD$2,0)+1,0),0)+IFERROR(VLOOKUP($A301,'TD SOP+PROFORM MOD'!$A$5:$AD$750,MATCH(Y$2,'TD SOP+PROFORM MOD'!$B$2:$AD$2,0)+1,0),0)</f>
        <v>0</v>
      </c>
      <c r="Z301" s="26" t="str">
        <f t="shared" si="76"/>
        <v/>
      </c>
      <c r="AA301" s="25">
        <f>IFERROR(VLOOKUP($A301,'TD SOP+PROFORM MOD'!$A$5:$AD$750,MATCH(AA$4,'TD SOP+PROFORM MOD'!$B$2:$AD$2,0)+1,0),0)+IFERROR(VLOOKUP($A301,'TD SOP+PROFORM MOD'!$A$5:$AD$750,MATCH(AA$2,'TD SOP+PROFORM MOD'!$B$2:$AD$2,0)+1,0),0)</f>
        <v>0</v>
      </c>
      <c r="AB301" s="25">
        <f>IFERROR(VLOOKUP($A301,'TD SOP+PROFORM MOD'!$A$5:$AD$750,MATCH(AB$4,'TD SOP+PROFORM MOD'!$B$2:$AD$2,0)+1,0),0)+IFERROR(VLOOKUP($A301,'TD SOP+PROFORM MOD'!$A$5:$AD$750,MATCH(AB$2,'TD SOP+PROFORM MOD'!$B$2:$AD$2,0)+1,0),0)</f>
        <v>0</v>
      </c>
      <c r="AC301" s="26" t="str">
        <f t="shared" si="77"/>
        <v/>
      </c>
      <c r="AD301" s="25">
        <f>IFERROR(VLOOKUP($A301,'TD SOP+PROFORM MOD'!$A$5:$AD$750,MATCH(AD$4,'TD SOP+PROFORM MOD'!$B$2:$AD$2,0)+1,0),0)+IFERROR(VLOOKUP($A301,'TD SOP+PROFORM MOD'!$A$5:$AD$750,MATCH(AD$2,'TD SOP+PROFORM MOD'!$B$2:$AD$2,0)+1,0),0)</f>
        <v>0</v>
      </c>
      <c r="AE301" s="25">
        <f>IFERROR(VLOOKUP($A301,'TD SOP+PROFORM MOD'!$A$5:$AD$750,MATCH(AE$4,'TD SOP+PROFORM MOD'!$B$2:$AD$2,0)+1,0),0)+IFERROR(VLOOKUP($A301,'TD SOP+PROFORM MOD'!$A$5:$AD$750,MATCH(AE$2,'TD SOP+PROFORM MOD'!$B$2:$AD$2,0)+1,0),0)</f>
        <v>0</v>
      </c>
      <c r="AF301" s="26" t="str">
        <f t="shared" si="78"/>
        <v/>
      </c>
      <c r="AG301" s="25">
        <f>IFERROR(VLOOKUP($A301,'TD SOP+PROFORM MOD'!$A$5:$AD$750,MATCH(AG$4,'TD SOP+PROFORM MOD'!$B$2:$AD$2,0)+1,0),0)+IFERROR(VLOOKUP($A301,'TD SOP+PROFORM MOD'!$A$5:$AD$750,MATCH(AG$2,'TD SOP+PROFORM MOD'!$B$2:$AD$2,0)+1,0),0)</f>
        <v>0</v>
      </c>
      <c r="AH301" s="25">
        <f>IFERROR(VLOOKUP($A301,'TD SOP+PROFORM MOD'!$A$5:$AD$750,MATCH(AH$4,'TD SOP+PROFORM MOD'!$B$2:$AD$2,0)+1,0),0)+IFERROR(VLOOKUP($A301,'TD SOP+PROFORM MOD'!$A$5:$AD$750,MATCH(AH$2,'TD SOP+PROFORM MOD'!$B$2:$AD$2,0)+1,0),0)</f>
        <v>0</v>
      </c>
      <c r="AI301" s="26" t="str">
        <f t="shared" si="79"/>
        <v/>
      </c>
      <c r="AJ301" s="25">
        <f>IFERROR(VLOOKUP($A301,'TD SOP+PROFORM MOD'!$A$5:$AD$750,MATCH(AJ$4,'TD SOP+PROFORM MOD'!$B$2:$AD$2,0)+1,0),0)+IFERROR(VLOOKUP($A301,'TD SOP+PROFORM MOD'!$A$5:$AD$750,MATCH(AJ$2,'TD SOP+PROFORM MOD'!$B$2:$AD$2,0)+1,0),0)</f>
        <v>0</v>
      </c>
      <c r="AK301" s="25">
        <f>IFERROR(VLOOKUP($A301,'TD SOP+PROFORM MOD'!$A$5:$AD$750,MATCH(AK$4,'TD SOP+PROFORM MOD'!$B$2:$AD$2,0)+1,0),0)+IFERROR(VLOOKUP($A301,'TD SOP+PROFORM MOD'!$A$5:$AD$750,MATCH(AK$2,'TD SOP+PROFORM MOD'!$B$2:$AD$2,0)+1,0),0)</f>
        <v>0</v>
      </c>
      <c r="AL301" s="26" t="str">
        <f t="shared" si="80"/>
        <v/>
      </c>
      <c r="AM301" s="25">
        <f t="shared" si="82"/>
        <v>0</v>
      </c>
      <c r="AN301" s="25">
        <f t="shared" si="82"/>
        <v>0</v>
      </c>
      <c r="AO301" s="26" t="str">
        <f t="shared" si="81"/>
        <v/>
      </c>
      <c r="AR301" s="25">
        <f>SUMIF('B&amp;S YTD LFY'!B:B,"="&amp;A301,'B&amp;S YTD LFY'!C:C)</f>
        <v>0</v>
      </c>
      <c r="AS301" s="25">
        <f t="shared" si="83"/>
        <v>0</v>
      </c>
      <c r="AT301" s="25"/>
    </row>
    <row r="302" spans="1:46" x14ac:dyDescent="0.35">
      <c r="A302" s="24">
        <f>IF(AND('TD SOP+PROFORM MOD'!A299&lt;&gt;"",'TD SOP+PROFORM MOD'!A299&lt;&gt;"TOTAL"),'TD SOP+PROFORM MOD'!A299,0)</f>
        <v>0</v>
      </c>
      <c r="C302" s="25" t="str">
        <f>IFERROR(VLOOKUP($A302,'TD SOP+PROFORM MOD'!$A$5:$AD$750,MATCH(C$4,'TD SOP+PROFORM MOD'!$B$2:$AT$2,0)+1,0),"")</f>
        <v/>
      </c>
      <c r="D302" s="25" t="str">
        <f>IFERROR(VLOOKUP($A302,'TD SOP+PROFORM MOD'!$A$5:$AD$750,MATCH(D$4,'TD SOP+PROFORM MOD'!$B$2:$AT$2,0)+1,0),"")</f>
        <v/>
      </c>
      <c r="E302" s="26" t="str">
        <f t="shared" si="69"/>
        <v/>
      </c>
      <c r="F302" s="25" t="str">
        <f>IFERROR(VLOOKUP($A302,'TD SOP+PROFORM MOD'!$A$5:$AD$750,MATCH(F$4,'TD SOP+PROFORM MOD'!$B$2:$AT$2,0)+1,0),"")</f>
        <v/>
      </c>
      <c r="G302" s="25" t="str">
        <f>IFERROR(VLOOKUP($A302,'TD SOP+PROFORM MOD'!$A$5:$AD$750,MATCH(G$4,'TD SOP+PROFORM MOD'!$B$2:$AT$2,0)+1,0),"")</f>
        <v/>
      </c>
      <c r="H302" s="26" t="str">
        <f t="shared" si="70"/>
        <v/>
      </c>
      <c r="I302" s="25" t="str">
        <f>IFERROR(VLOOKUP($A302,'TD SOP+PROFORM MOD'!$A$5:$AD$750,MATCH(I$4,'TD SOP+PROFORM MOD'!$B$2:$AT$2,0)+1,0),"")</f>
        <v/>
      </c>
      <c r="J302" s="25" t="str">
        <f>IFERROR(VLOOKUP($A302,'TD SOP+PROFORM MOD'!$A$5:$AD$750,MATCH(J$4,'TD SOP+PROFORM MOD'!$B$2:$AT$2,0)+1,0),"")</f>
        <v/>
      </c>
      <c r="K302" s="26" t="str">
        <f t="shared" si="71"/>
        <v/>
      </c>
      <c r="L302" s="25" t="str">
        <f>IFERROR(VLOOKUP($A302,'TD SOP+PROFORM MOD'!$A$5:$AD$750,MATCH(L$4,'TD SOP+PROFORM MOD'!$B$2:$AT$2,0)+1,0),"")</f>
        <v/>
      </c>
      <c r="M302" s="25" t="str">
        <f>IFERROR(VLOOKUP($A302,'TD SOP+PROFORM MOD'!$A$5:$AD$750,MATCH(M$4,'TD SOP+PROFORM MOD'!$B$2:$AT$2,0)+1,0),"")</f>
        <v/>
      </c>
      <c r="N302" s="26" t="str">
        <f t="shared" si="72"/>
        <v/>
      </c>
      <c r="O302" s="25">
        <f>IFERROR(VLOOKUP($A302,'TD SOP+PROFORM MOD'!$A$5:$AD$750,MATCH(O$4,'TD SOP+PROFORM MOD'!$B$2:$AD$2,0)+1,0),0)+IFERROR(VLOOKUP($A302,'TD SOP+PROFORM MOD'!$A$5:$AD$750,MATCH(O$2,'TD SOP+PROFORM MOD'!$B$2:$AD$2,0)+1,0),0)</f>
        <v>0</v>
      </c>
      <c r="P302" s="25">
        <f>IFERROR(VLOOKUP($A302,'TD SOP+PROFORM MOD'!$A$5:$AD$750,MATCH(P$4,'TD SOP+PROFORM MOD'!$B$2:$AD$2,0)+1,0),0)+IFERROR(VLOOKUP($A302,'TD SOP+PROFORM MOD'!$A$5:$AD$750,MATCH(P$2,'TD SOP+PROFORM MOD'!$B$2:$AD$2,0)+1,0),0)</f>
        <v>0</v>
      </c>
      <c r="Q302" s="26" t="str">
        <f t="shared" si="73"/>
        <v/>
      </c>
      <c r="R302" s="25">
        <f>IFERROR(VLOOKUP($A302,'TD SOP+PROFORM MOD'!$A$5:$AD$750,MATCH(R$4,'TD SOP+PROFORM MOD'!$B$2:$AD$2,0)+1,0),0)+IFERROR(VLOOKUP($A302,'TD SOP+PROFORM MOD'!$A$5:$AD$750,MATCH(R$2,'TD SOP+PROFORM MOD'!$B$2:$AD$2,0)+1,0),0)</f>
        <v>0</v>
      </c>
      <c r="S302" s="25">
        <f>IFERROR(VLOOKUP($A302,'TD SOP+PROFORM MOD'!$A$5:$AD$750,MATCH(S$4,'TD SOP+PROFORM MOD'!$B$2:$AD$2,0)+1,0),0)+IFERROR(VLOOKUP($A302,'TD SOP+PROFORM MOD'!$A$5:$AD$750,MATCH(S$2,'TD SOP+PROFORM MOD'!$B$2:$AD$2,0)+1,0),0)</f>
        <v>0</v>
      </c>
      <c r="T302" s="26" t="str">
        <f t="shared" si="74"/>
        <v/>
      </c>
      <c r="U302" s="25">
        <f>IFERROR(VLOOKUP($A302,'TD SOP+PROFORM MOD'!$A$5:$AD$750,MATCH(U$4,'TD SOP+PROFORM MOD'!$B$2:$AD$2,0)+1,0),0)+IFERROR(VLOOKUP($A302,'TD SOP+PROFORM MOD'!$A$5:$AD$750,MATCH(U$2,'TD SOP+PROFORM MOD'!$B$2:$AD$2,0)+1,0),0)</f>
        <v>0</v>
      </c>
      <c r="V302" s="25">
        <f>IFERROR(VLOOKUP($A302,'TD SOP+PROFORM MOD'!$A$5:$AD$750,MATCH(V$4,'TD SOP+PROFORM MOD'!$B$2:$AD$2,0)+1,0),0)+IFERROR(VLOOKUP($A302,'TD SOP+PROFORM MOD'!$A$5:$AD$750,MATCH(V$2,'TD SOP+PROFORM MOD'!$B$2:$AD$2,0)+1,0),0)</f>
        <v>0</v>
      </c>
      <c r="W302" s="26" t="str">
        <f t="shared" si="75"/>
        <v/>
      </c>
      <c r="X302" s="25">
        <f>IFERROR(VLOOKUP($A302,'TD SOP+PROFORM MOD'!$A$5:$AD$750,MATCH(X$4,'TD SOP+PROFORM MOD'!$B$2:$AD$2,0)+1,0),0)+IFERROR(VLOOKUP($A302,'TD SOP+PROFORM MOD'!$A$5:$AD$750,MATCH(X$2,'TD SOP+PROFORM MOD'!$B$2:$AD$2,0)+1,0),0)</f>
        <v>0</v>
      </c>
      <c r="Y302" s="25">
        <f>IFERROR(VLOOKUP($A302,'TD SOP+PROFORM MOD'!$A$5:$AD$750,MATCH(Y$4,'TD SOP+PROFORM MOD'!$B$2:$AD$2,0)+1,0),0)+IFERROR(VLOOKUP($A302,'TD SOP+PROFORM MOD'!$A$5:$AD$750,MATCH(Y$2,'TD SOP+PROFORM MOD'!$B$2:$AD$2,0)+1,0),0)</f>
        <v>0</v>
      </c>
      <c r="Z302" s="26" t="str">
        <f t="shared" si="76"/>
        <v/>
      </c>
      <c r="AA302" s="25">
        <f>IFERROR(VLOOKUP($A302,'TD SOP+PROFORM MOD'!$A$5:$AD$750,MATCH(AA$4,'TD SOP+PROFORM MOD'!$B$2:$AD$2,0)+1,0),0)+IFERROR(VLOOKUP($A302,'TD SOP+PROFORM MOD'!$A$5:$AD$750,MATCH(AA$2,'TD SOP+PROFORM MOD'!$B$2:$AD$2,0)+1,0),0)</f>
        <v>0</v>
      </c>
      <c r="AB302" s="25">
        <f>IFERROR(VLOOKUP($A302,'TD SOP+PROFORM MOD'!$A$5:$AD$750,MATCH(AB$4,'TD SOP+PROFORM MOD'!$B$2:$AD$2,0)+1,0),0)+IFERROR(VLOOKUP($A302,'TD SOP+PROFORM MOD'!$A$5:$AD$750,MATCH(AB$2,'TD SOP+PROFORM MOD'!$B$2:$AD$2,0)+1,0),0)</f>
        <v>0</v>
      </c>
      <c r="AC302" s="26" t="str">
        <f t="shared" si="77"/>
        <v/>
      </c>
      <c r="AD302" s="25">
        <f>IFERROR(VLOOKUP($A302,'TD SOP+PROFORM MOD'!$A$5:$AD$750,MATCH(AD$4,'TD SOP+PROFORM MOD'!$B$2:$AD$2,0)+1,0),0)+IFERROR(VLOOKUP($A302,'TD SOP+PROFORM MOD'!$A$5:$AD$750,MATCH(AD$2,'TD SOP+PROFORM MOD'!$B$2:$AD$2,0)+1,0),0)</f>
        <v>0</v>
      </c>
      <c r="AE302" s="25">
        <f>IFERROR(VLOOKUP($A302,'TD SOP+PROFORM MOD'!$A$5:$AD$750,MATCH(AE$4,'TD SOP+PROFORM MOD'!$B$2:$AD$2,0)+1,0),0)+IFERROR(VLOOKUP($A302,'TD SOP+PROFORM MOD'!$A$5:$AD$750,MATCH(AE$2,'TD SOP+PROFORM MOD'!$B$2:$AD$2,0)+1,0),0)</f>
        <v>0</v>
      </c>
      <c r="AF302" s="26" t="str">
        <f t="shared" si="78"/>
        <v/>
      </c>
      <c r="AG302" s="25">
        <f>IFERROR(VLOOKUP($A302,'TD SOP+PROFORM MOD'!$A$5:$AD$750,MATCH(AG$4,'TD SOP+PROFORM MOD'!$B$2:$AD$2,0)+1,0),0)+IFERROR(VLOOKUP($A302,'TD SOP+PROFORM MOD'!$A$5:$AD$750,MATCH(AG$2,'TD SOP+PROFORM MOD'!$B$2:$AD$2,0)+1,0),0)</f>
        <v>0</v>
      </c>
      <c r="AH302" s="25">
        <f>IFERROR(VLOOKUP($A302,'TD SOP+PROFORM MOD'!$A$5:$AD$750,MATCH(AH$4,'TD SOP+PROFORM MOD'!$B$2:$AD$2,0)+1,0),0)+IFERROR(VLOOKUP($A302,'TD SOP+PROFORM MOD'!$A$5:$AD$750,MATCH(AH$2,'TD SOP+PROFORM MOD'!$B$2:$AD$2,0)+1,0),0)</f>
        <v>0</v>
      </c>
      <c r="AI302" s="26" t="str">
        <f t="shared" si="79"/>
        <v/>
      </c>
      <c r="AJ302" s="25">
        <f>IFERROR(VLOOKUP($A302,'TD SOP+PROFORM MOD'!$A$5:$AD$750,MATCH(AJ$4,'TD SOP+PROFORM MOD'!$B$2:$AD$2,0)+1,0),0)+IFERROR(VLOOKUP($A302,'TD SOP+PROFORM MOD'!$A$5:$AD$750,MATCH(AJ$2,'TD SOP+PROFORM MOD'!$B$2:$AD$2,0)+1,0),0)</f>
        <v>0</v>
      </c>
      <c r="AK302" s="25">
        <f>IFERROR(VLOOKUP($A302,'TD SOP+PROFORM MOD'!$A$5:$AD$750,MATCH(AK$4,'TD SOP+PROFORM MOD'!$B$2:$AD$2,0)+1,0),0)+IFERROR(VLOOKUP($A302,'TD SOP+PROFORM MOD'!$A$5:$AD$750,MATCH(AK$2,'TD SOP+PROFORM MOD'!$B$2:$AD$2,0)+1,0),0)</f>
        <v>0</v>
      </c>
      <c r="AL302" s="26" t="str">
        <f t="shared" si="80"/>
        <v/>
      </c>
      <c r="AM302" s="25">
        <f t="shared" si="82"/>
        <v>0</v>
      </c>
      <c r="AN302" s="25">
        <f t="shared" si="82"/>
        <v>0</v>
      </c>
      <c r="AO302" s="26" t="str">
        <f t="shared" si="81"/>
        <v/>
      </c>
      <c r="AR302" s="25">
        <f>SUMIF('B&amp;S YTD LFY'!B:B,"="&amp;A302,'B&amp;S YTD LFY'!C:C)</f>
        <v>0</v>
      </c>
      <c r="AS302" s="25">
        <f t="shared" si="83"/>
        <v>0</v>
      </c>
      <c r="AT302" s="25"/>
    </row>
    <row r="303" spans="1:46" x14ac:dyDescent="0.35">
      <c r="A303" s="24">
        <f>IF(AND('TD SOP+PROFORM MOD'!A300&lt;&gt;"",'TD SOP+PROFORM MOD'!A300&lt;&gt;"TOTAL"),'TD SOP+PROFORM MOD'!A300,0)</f>
        <v>0</v>
      </c>
      <c r="C303" s="25" t="str">
        <f>IFERROR(VLOOKUP($A303,'TD SOP+PROFORM MOD'!$A$5:$AD$750,MATCH(C$4,'TD SOP+PROFORM MOD'!$B$2:$AT$2,0)+1,0),"")</f>
        <v/>
      </c>
      <c r="D303" s="25" t="str">
        <f>IFERROR(VLOOKUP($A303,'TD SOP+PROFORM MOD'!$A$5:$AD$750,MATCH(D$4,'TD SOP+PROFORM MOD'!$B$2:$AT$2,0)+1,0),"")</f>
        <v/>
      </c>
      <c r="E303" s="26" t="str">
        <f t="shared" si="69"/>
        <v/>
      </c>
      <c r="F303" s="25" t="str">
        <f>IFERROR(VLOOKUP($A303,'TD SOP+PROFORM MOD'!$A$5:$AD$750,MATCH(F$4,'TD SOP+PROFORM MOD'!$B$2:$AT$2,0)+1,0),"")</f>
        <v/>
      </c>
      <c r="G303" s="25" t="str">
        <f>IFERROR(VLOOKUP($A303,'TD SOP+PROFORM MOD'!$A$5:$AD$750,MATCH(G$4,'TD SOP+PROFORM MOD'!$B$2:$AT$2,0)+1,0),"")</f>
        <v/>
      </c>
      <c r="H303" s="26" t="str">
        <f t="shared" si="70"/>
        <v/>
      </c>
      <c r="I303" s="25" t="str">
        <f>IFERROR(VLOOKUP($A303,'TD SOP+PROFORM MOD'!$A$5:$AD$750,MATCH(I$4,'TD SOP+PROFORM MOD'!$B$2:$AT$2,0)+1,0),"")</f>
        <v/>
      </c>
      <c r="J303" s="25" t="str">
        <f>IFERROR(VLOOKUP($A303,'TD SOP+PROFORM MOD'!$A$5:$AD$750,MATCH(J$4,'TD SOP+PROFORM MOD'!$B$2:$AT$2,0)+1,0),"")</f>
        <v/>
      </c>
      <c r="K303" s="26" t="str">
        <f t="shared" si="71"/>
        <v/>
      </c>
      <c r="L303" s="25" t="str">
        <f>IFERROR(VLOOKUP($A303,'TD SOP+PROFORM MOD'!$A$5:$AD$750,MATCH(L$4,'TD SOP+PROFORM MOD'!$B$2:$AT$2,0)+1,0),"")</f>
        <v/>
      </c>
      <c r="M303" s="25" t="str">
        <f>IFERROR(VLOOKUP($A303,'TD SOP+PROFORM MOD'!$A$5:$AD$750,MATCH(M$4,'TD SOP+PROFORM MOD'!$B$2:$AT$2,0)+1,0),"")</f>
        <v/>
      </c>
      <c r="N303" s="26" t="str">
        <f t="shared" si="72"/>
        <v/>
      </c>
      <c r="O303" s="25">
        <f>IFERROR(VLOOKUP($A303,'TD SOP+PROFORM MOD'!$A$5:$AD$750,MATCH(O$4,'TD SOP+PROFORM MOD'!$B$2:$AD$2,0)+1,0),0)+IFERROR(VLOOKUP($A303,'TD SOP+PROFORM MOD'!$A$5:$AD$750,MATCH(O$2,'TD SOP+PROFORM MOD'!$B$2:$AD$2,0)+1,0),0)</f>
        <v>0</v>
      </c>
      <c r="P303" s="25">
        <f>IFERROR(VLOOKUP($A303,'TD SOP+PROFORM MOD'!$A$5:$AD$750,MATCH(P$4,'TD SOP+PROFORM MOD'!$B$2:$AD$2,0)+1,0),0)+IFERROR(VLOOKUP($A303,'TD SOP+PROFORM MOD'!$A$5:$AD$750,MATCH(P$2,'TD SOP+PROFORM MOD'!$B$2:$AD$2,0)+1,0),0)</f>
        <v>0</v>
      </c>
      <c r="Q303" s="26" t="str">
        <f t="shared" si="73"/>
        <v/>
      </c>
      <c r="R303" s="25">
        <f>IFERROR(VLOOKUP($A303,'TD SOP+PROFORM MOD'!$A$5:$AD$750,MATCH(R$4,'TD SOP+PROFORM MOD'!$B$2:$AD$2,0)+1,0),0)+IFERROR(VLOOKUP($A303,'TD SOP+PROFORM MOD'!$A$5:$AD$750,MATCH(R$2,'TD SOP+PROFORM MOD'!$B$2:$AD$2,0)+1,0),0)</f>
        <v>0</v>
      </c>
      <c r="S303" s="25">
        <f>IFERROR(VLOOKUP($A303,'TD SOP+PROFORM MOD'!$A$5:$AD$750,MATCH(S$4,'TD SOP+PROFORM MOD'!$B$2:$AD$2,0)+1,0),0)+IFERROR(VLOOKUP($A303,'TD SOP+PROFORM MOD'!$A$5:$AD$750,MATCH(S$2,'TD SOP+PROFORM MOD'!$B$2:$AD$2,0)+1,0),0)</f>
        <v>0</v>
      </c>
      <c r="T303" s="26" t="str">
        <f t="shared" si="74"/>
        <v/>
      </c>
      <c r="U303" s="25">
        <f>IFERROR(VLOOKUP($A303,'TD SOP+PROFORM MOD'!$A$5:$AD$750,MATCH(U$4,'TD SOP+PROFORM MOD'!$B$2:$AD$2,0)+1,0),0)+IFERROR(VLOOKUP($A303,'TD SOP+PROFORM MOD'!$A$5:$AD$750,MATCH(U$2,'TD SOP+PROFORM MOD'!$B$2:$AD$2,0)+1,0),0)</f>
        <v>0</v>
      </c>
      <c r="V303" s="25">
        <f>IFERROR(VLOOKUP($A303,'TD SOP+PROFORM MOD'!$A$5:$AD$750,MATCH(V$4,'TD SOP+PROFORM MOD'!$B$2:$AD$2,0)+1,0),0)+IFERROR(VLOOKUP($A303,'TD SOP+PROFORM MOD'!$A$5:$AD$750,MATCH(V$2,'TD SOP+PROFORM MOD'!$B$2:$AD$2,0)+1,0),0)</f>
        <v>0</v>
      </c>
      <c r="W303" s="26" t="str">
        <f t="shared" si="75"/>
        <v/>
      </c>
      <c r="X303" s="25">
        <f>IFERROR(VLOOKUP($A303,'TD SOP+PROFORM MOD'!$A$5:$AD$750,MATCH(X$4,'TD SOP+PROFORM MOD'!$B$2:$AD$2,0)+1,0),0)+IFERROR(VLOOKUP($A303,'TD SOP+PROFORM MOD'!$A$5:$AD$750,MATCH(X$2,'TD SOP+PROFORM MOD'!$B$2:$AD$2,0)+1,0),0)</f>
        <v>0</v>
      </c>
      <c r="Y303" s="25">
        <f>IFERROR(VLOOKUP($A303,'TD SOP+PROFORM MOD'!$A$5:$AD$750,MATCH(Y$4,'TD SOP+PROFORM MOD'!$B$2:$AD$2,0)+1,0),0)+IFERROR(VLOOKUP($A303,'TD SOP+PROFORM MOD'!$A$5:$AD$750,MATCH(Y$2,'TD SOP+PROFORM MOD'!$B$2:$AD$2,0)+1,0),0)</f>
        <v>0</v>
      </c>
      <c r="Z303" s="26" t="str">
        <f t="shared" si="76"/>
        <v/>
      </c>
      <c r="AA303" s="25">
        <f>IFERROR(VLOOKUP($A303,'TD SOP+PROFORM MOD'!$A$5:$AD$750,MATCH(AA$4,'TD SOP+PROFORM MOD'!$B$2:$AD$2,0)+1,0),0)+IFERROR(VLOOKUP($A303,'TD SOP+PROFORM MOD'!$A$5:$AD$750,MATCH(AA$2,'TD SOP+PROFORM MOD'!$B$2:$AD$2,0)+1,0),0)</f>
        <v>0</v>
      </c>
      <c r="AB303" s="25">
        <f>IFERROR(VLOOKUP($A303,'TD SOP+PROFORM MOD'!$A$5:$AD$750,MATCH(AB$4,'TD SOP+PROFORM MOD'!$B$2:$AD$2,0)+1,0),0)+IFERROR(VLOOKUP($A303,'TD SOP+PROFORM MOD'!$A$5:$AD$750,MATCH(AB$2,'TD SOP+PROFORM MOD'!$B$2:$AD$2,0)+1,0),0)</f>
        <v>0</v>
      </c>
      <c r="AC303" s="26" t="str">
        <f t="shared" si="77"/>
        <v/>
      </c>
      <c r="AD303" s="25">
        <f>IFERROR(VLOOKUP($A303,'TD SOP+PROFORM MOD'!$A$5:$AD$750,MATCH(AD$4,'TD SOP+PROFORM MOD'!$B$2:$AD$2,0)+1,0),0)+IFERROR(VLOOKUP($A303,'TD SOP+PROFORM MOD'!$A$5:$AD$750,MATCH(AD$2,'TD SOP+PROFORM MOD'!$B$2:$AD$2,0)+1,0),0)</f>
        <v>0</v>
      </c>
      <c r="AE303" s="25">
        <f>IFERROR(VLOOKUP($A303,'TD SOP+PROFORM MOD'!$A$5:$AD$750,MATCH(AE$4,'TD SOP+PROFORM MOD'!$B$2:$AD$2,0)+1,0),0)+IFERROR(VLOOKUP($A303,'TD SOP+PROFORM MOD'!$A$5:$AD$750,MATCH(AE$2,'TD SOP+PROFORM MOD'!$B$2:$AD$2,0)+1,0),0)</f>
        <v>0</v>
      </c>
      <c r="AF303" s="26" t="str">
        <f t="shared" si="78"/>
        <v/>
      </c>
      <c r="AG303" s="25">
        <f>IFERROR(VLOOKUP($A303,'TD SOP+PROFORM MOD'!$A$5:$AD$750,MATCH(AG$4,'TD SOP+PROFORM MOD'!$B$2:$AD$2,0)+1,0),0)+IFERROR(VLOOKUP($A303,'TD SOP+PROFORM MOD'!$A$5:$AD$750,MATCH(AG$2,'TD SOP+PROFORM MOD'!$B$2:$AD$2,0)+1,0),0)</f>
        <v>0</v>
      </c>
      <c r="AH303" s="25">
        <f>IFERROR(VLOOKUP($A303,'TD SOP+PROFORM MOD'!$A$5:$AD$750,MATCH(AH$4,'TD SOP+PROFORM MOD'!$B$2:$AD$2,0)+1,0),0)+IFERROR(VLOOKUP($A303,'TD SOP+PROFORM MOD'!$A$5:$AD$750,MATCH(AH$2,'TD SOP+PROFORM MOD'!$B$2:$AD$2,0)+1,0),0)</f>
        <v>0</v>
      </c>
      <c r="AI303" s="26" t="str">
        <f t="shared" si="79"/>
        <v/>
      </c>
      <c r="AJ303" s="25">
        <f>IFERROR(VLOOKUP($A303,'TD SOP+PROFORM MOD'!$A$5:$AD$750,MATCH(AJ$4,'TD SOP+PROFORM MOD'!$B$2:$AD$2,0)+1,0),0)+IFERROR(VLOOKUP($A303,'TD SOP+PROFORM MOD'!$A$5:$AD$750,MATCH(AJ$2,'TD SOP+PROFORM MOD'!$B$2:$AD$2,0)+1,0),0)</f>
        <v>0</v>
      </c>
      <c r="AK303" s="25">
        <f>IFERROR(VLOOKUP($A303,'TD SOP+PROFORM MOD'!$A$5:$AD$750,MATCH(AK$4,'TD SOP+PROFORM MOD'!$B$2:$AD$2,0)+1,0),0)+IFERROR(VLOOKUP($A303,'TD SOP+PROFORM MOD'!$A$5:$AD$750,MATCH(AK$2,'TD SOP+PROFORM MOD'!$B$2:$AD$2,0)+1,0),0)</f>
        <v>0</v>
      </c>
      <c r="AL303" s="26" t="str">
        <f t="shared" si="80"/>
        <v/>
      </c>
      <c r="AM303" s="25">
        <f t="shared" si="82"/>
        <v>0</v>
      </c>
      <c r="AN303" s="25">
        <f t="shared" si="82"/>
        <v>0</v>
      </c>
      <c r="AO303" s="26" t="str">
        <f t="shared" si="81"/>
        <v/>
      </c>
      <c r="AR303" s="25">
        <f>SUMIF('B&amp;S YTD LFY'!B:B,"="&amp;A303,'B&amp;S YTD LFY'!C:C)</f>
        <v>0</v>
      </c>
      <c r="AS303" s="25">
        <f t="shared" si="83"/>
        <v>0</v>
      </c>
      <c r="AT303" s="25"/>
    </row>
    <row r="304" spans="1:46" x14ac:dyDescent="0.35">
      <c r="A304" s="24">
        <f>IF(AND('TD SOP+PROFORM MOD'!A301&lt;&gt;"",'TD SOP+PROFORM MOD'!A301&lt;&gt;"TOTAL"),'TD SOP+PROFORM MOD'!A301,0)</f>
        <v>0</v>
      </c>
      <c r="C304" s="25" t="str">
        <f>IFERROR(VLOOKUP($A304,'TD SOP+PROFORM MOD'!$A$5:$AD$750,MATCH(C$4,'TD SOP+PROFORM MOD'!$B$2:$AT$2,0)+1,0),"")</f>
        <v/>
      </c>
      <c r="D304" s="25" t="str">
        <f>IFERROR(VLOOKUP($A304,'TD SOP+PROFORM MOD'!$A$5:$AD$750,MATCH(D$4,'TD SOP+PROFORM MOD'!$B$2:$AT$2,0)+1,0),"")</f>
        <v/>
      </c>
      <c r="E304" s="26" t="str">
        <f t="shared" si="69"/>
        <v/>
      </c>
      <c r="F304" s="25" t="str">
        <f>IFERROR(VLOOKUP($A304,'TD SOP+PROFORM MOD'!$A$5:$AD$750,MATCH(F$4,'TD SOP+PROFORM MOD'!$B$2:$AT$2,0)+1,0),"")</f>
        <v/>
      </c>
      <c r="G304" s="25" t="str">
        <f>IFERROR(VLOOKUP($A304,'TD SOP+PROFORM MOD'!$A$5:$AD$750,MATCH(G$4,'TD SOP+PROFORM MOD'!$B$2:$AT$2,0)+1,0),"")</f>
        <v/>
      </c>
      <c r="H304" s="26" t="str">
        <f t="shared" si="70"/>
        <v/>
      </c>
      <c r="I304" s="25" t="str">
        <f>IFERROR(VLOOKUP($A304,'TD SOP+PROFORM MOD'!$A$5:$AD$750,MATCH(I$4,'TD SOP+PROFORM MOD'!$B$2:$AT$2,0)+1,0),"")</f>
        <v/>
      </c>
      <c r="J304" s="25" t="str">
        <f>IFERROR(VLOOKUP($A304,'TD SOP+PROFORM MOD'!$A$5:$AD$750,MATCH(J$4,'TD SOP+PROFORM MOD'!$B$2:$AT$2,0)+1,0),"")</f>
        <v/>
      </c>
      <c r="K304" s="26" t="str">
        <f t="shared" si="71"/>
        <v/>
      </c>
      <c r="L304" s="25" t="str">
        <f>IFERROR(VLOOKUP($A304,'TD SOP+PROFORM MOD'!$A$5:$AD$750,MATCH(L$4,'TD SOP+PROFORM MOD'!$B$2:$AT$2,0)+1,0),"")</f>
        <v/>
      </c>
      <c r="M304" s="25" t="str">
        <f>IFERROR(VLOOKUP($A304,'TD SOP+PROFORM MOD'!$A$5:$AD$750,MATCH(M$4,'TD SOP+PROFORM MOD'!$B$2:$AT$2,0)+1,0),"")</f>
        <v/>
      </c>
      <c r="N304" s="26" t="str">
        <f t="shared" si="72"/>
        <v/>
      </c>
      <c r="O304" s="25">
        <f>IFERROR(VLOOKUP($A304,'TD SOP+PROFORM MOD'!$A$5:$AD$750,MATCH(O$4,'TD SOP+PROFORM MOD'!$B$2:$AD$2,0)+1,0),0)+IFERROR(VLOOKUP($A304,'TD SOP+PROFORM MOD'!$A$5:$AD$750,MATCH(O$2,'TD SOP+PROFORM MOD'!$B$2:$AD$2,0)+1,0),0)</f>
        <v>0</v>
      </c>
      <c r="P304" s="25">
        <f>IFERROR(VLOOKUP($A304,'TD SOP+PROFORM MOD'!$A$5:$AD$750,MATCH(P$4,'TD SOP+PROFORM MOD'!$B$2:$AD$2,0)+1,0),0)+IFERROR(VLOOKUP($A304,'TD SOP+PROFORM MOD'!$A$5:$AD$750,MATCH(P$2,'TD SOP+PROFORM MOD'!$B$2:$AD$2,0)+1,0),0)</f>
        <v>0</v>
      </c>
      <c r="Q304" s="26" t="str">
        <f t="shared" si="73"/>
        <v/>
      </c>
      <c r="R304" s="25">
        <f>IFERROR(VLOOKUP($A304,'TD SOP+PROFORM MOD'!$A$5:$AD$750,MATCH(R$4,'TD SOP+PROFORM MOD'!$B$2:$AD$2,0)+1,0),0)+IFERROR(VLOOKUP($A304,'TD SOP+PROFORM MOD'!$A$5:$AD$750,MATCH(R$2,'TD SOP+PROFORM MOD'!$B$2:$AD$2,0)+1,0),0)</f>
        <v>0</v>
      </c>
      <c r="S304" s="25">
        <f>IFERROR(VLOOKUP($A304,'TD SOP+PROFORM MOD'!$A$5:$AD$750,MATCH(S$4,'TD SOP+PROFORM MOD'!$B$2:$AD$2,0)+1,0),0)+IFERROR(VLOOKUP($A304,'TD SOP+PROFORM MOD'!$A$5:$AD$750,MATCH(S$2,'TD SOP+PROFORM MOD'!$B$2:$AD$2,0)+1,0),0)</f>
        <v>0</v>
      </c>
      <c r="T304" s="26" t="str">
        <f t="shared" si="74"/>
        <v/>
      </c>
      <c r="U304" s="25">
        <f>IFERROR(VLOOKUP($A304,'TD SOP+PROFORM MOD'!$A$5:$AD$750,MATCH(U$4,'TD SOP+PROFORM MOD'!$B$2:$AD$2,0)+1,0),0)+IFERROR(VLOOKUP($A304,'TD SOP+PROFORM MOD'!$A$5:$AD$750,MATCH(U$2,'TD SOP+PROFORM MOD'!$B$2:$AD$2,0)+1,0),0)</f>
        <v>0</v>
      </c>
      <c r="V304" s="25">
        <f>IFERROR(VLOOKUP($A304,'TD SOP+PROFORM MOD'!$A$5:$AD$750,MATCH(V$4,'TD SOP+PROFORM MOD'!$B$2:$AD$2,0)+1,0),0)+IFERROR(VLOOKUP($A304,'TD SOP+PROFORM MOD'!$A$5:$AD$750,MATCH(V$2,'TD SOP+PROFORM MOD'!$B$2:$AD$2,0)+1,0),0)</f>
        <v>0</v>
      </c>
      <c r="W304" s="26" t="str">
        <f t="shared" si="75"/>
        <v/>
      </c>
      <c r="X304" s="25">
        <f>IFERROR(VLOOKUP($A304,'TD SOP+PROFORM MOD'!$A$5:$AD$750,MATCH(X$4,'TD SOP+PROFORM MOD'!$B$2:$AD$2,0)+1,0),0)+IFERROR(VLOOKUP($A304,'TD SOP+PROFORM MOD'!$A$5:$AD$750,MATCH(X$2,'TD SOP+PROFORM MOD'!$B$2:$AD$2,0)+1,0),0)</f>
        <v>0</v>
      </c>
      <c r="Y304" s="25">
        <f>IFERROR(VLOOKUP($A304,'TD SOP+PROFORM MOD'!$A$5:$AD$750,MATCH(Y$4,'TD SOP+PROFORM MOD'!$B$2:$AD$2,0)+1,0),0)+IFERROR(VLOOKUP($A304,'TD SOP+PROFORM MOD'!$A$5:$AD$750,MATCH(Y$2,'TD SOP+PROFORM MOD'!$B$2:$AD$2,0)+1,0),0)</f>
        <v>0</v>
      </c>
      <c r="Z304" s="26" t="str">
        <f t="shared" si="76"/>
        <v/>
      </c>
      <c r="AA304" s="25">
        <f>IFERROR(VLOOKUP($A304,'TD SOP+PROFORM MOD'!$A$5:$AD$750,MATCH(AA$4,'TD SOP+PROFORM MOD'!$B$2:$AD$2,0)+1,0),0)+IFERROR(VLOOKUP($A304,'TD SOP+PROFORM MOD'!$A$5:$AD$750,MATCH(AA$2,'TD SOP+PROFORM MOD'!$B$2:$AD$2,0)+1,0),0)</f>
        <v>0</v>
      </c>
      <c r="AB304" s="25">
        <f>IFERROR(VLOOKUP($A304,'TD SOP+PROFORM MOD'!$A$5:$AD$750,MATCH(AB$4,'TD SOP+PROFORM MOD'!$B$2:$AD$2,0)+1,0),0)+IFERROR(VLOOKUP($A304,'TD SOP+PROFORM MOD'!$A$5:$AD$750,MATCH(AB$2,'TD SOP+PROFORM MOD'!$B$2:$AD$2,0)+1,0),0)</f>
        <v>0</v>
      </c>
      <c r="AC304" s="26" t="str">
        <f t="shared" si="77"/>
        <v/>
      </c>
      <c r="AD304" s="25">
        <f>IFERROR(VLOOKUP($A304,'TD SOP+PROFORM MOD'!$A$5:$AD$750,MATCH(AD$4,'TD SOP+PROFORM MOD'!$B$2:$AD$2,0)+1,0),0)+IFERROR(VLOOKUP($A304,'TD SOP+PROFORM MOD'!$A$5:$AD$750,MATCH(AD$2,'TD SOP+PROFORM MOD'!$B$2:$AD$2,0)+1,0),0)</f>
        <v>0</v>
      </c>
      <c r="AE304" s="25">
        <f>IFERROR(VLOOKUP($A304,'TD SOP+PROFORM MOD'!$A$5:$AD$750,MATCH(AE$4,'TD SOP+PROFORM MOD'!$B$2:$AD$2,0)+1,0),0)+IFERROR(VLOOKUP($A304,'TD SOP+PROFORM MOD'!$A$5:$AD$750,MATCH(AE$2,'TD SOP+PROFORM MOD'!$B$2:$AD$2,0)+1,0),0)</f>
        <v>0</v>
      </c>
      <c r="AF304" s="26" t="str">
        <f t="shared" si="78"/>
        <v/>
      </c>
      <c r="AG304" s="25">
        <f>IFERROR(VLOOKUP($A304,'TD SOP+PROFORM MOD'!$A$5:$AD$750,MATCH(AG$4,'TD SOP+PROFORM MOD'!$B$2:$AD$2,0)+1,0),0)+IFERROR(VLOOKUP($A304,'TD SOP+PROFORM MOD'!$A$5:$AD$750,MATCH(AG$2,'TD SOP+PROFORM MOD'!$B$2:$AD$2,0)+1,0),0)</f>
        <v>0</v>
      </c>
      <c r="AH304" s="25">
        <f>IFERROR(VLOOKUP($A304,'TD SOP+PROFORM MOD'!$A$5:$AD$750,MATCH(AH$4,'TD SOP+PROFORM MOD'!$B$2:$AD$2,0)+1,0),0)+IFERROR(VLOOKUP($A304,'TD SOP+PROFORM MOD'!$A$5:$AD$750,MATCH(AH$2,'TD SOP+PROFORM MOD'!$B$2:$AD$2,0)+1,0),0)</f>
        <v>0</v>
      </c>
      <c r="AI304" s="26" t="str">
        <f t="shared" si="79"/>
        <v/>
      </c>
      <c r="AJ304" s="25">
        <f>IFERROR(VLOOKUP($A304,'TD SOP+PROFORM MOD'!$A$5:$AD$750,MATCH(AJ$4,'TD SOP+PROFORM MOD'!$B$2:$AD$2,0)+1,0),0)+IFERROR(VLOOKUP($A304,'TD SOP+PROFORM MOD'!$A$5:$AD$750,MATCH(AJ$2,'TD SOP+PROFORM MOD'!$B$2:$AD$2,0)+1,0),0)</f>
        <v>0</v>
      </c>
      <c r="AK304" s="25">
        <f>IFERROR(VLOOKUP($A304,'TD SOP+PROFORM MOD'!$A$5:$AD$750,MATCH(AK$4,'TD SOP+PROFORM MOD'!$B$2:$AD$2,0)+1,0),0)+IFERROR(VLOOKUP($A304,'TD SOP+PROFORM MOD'!$A$5:$AD$750,MATCH(AK$2,'TD SOP+PROFORM MOD'!$B$2:$AD$2,0)+1,0),0)</f>
        <v>0</v>
      </c>
      <c r="AL304" s="26" t="str">
        <f t="shared" si="80"/>
        <v/>
      </c>
      <c r="AM304" s="25">
        <f t="shared" si="82"/>
        <v>0</v>
      </c>
      <c r="AN304" s="25">
        <f t="shared" si="82"/>
        <v>0</v>
      </c>
      <c r="AO304" s="26" t="str">
        <f t="shared" si="81"/>
        <v/>
      </c>
      <c r="AR304" s="25">
        <f>SUMIF('B&amp;S YTD LFY'!B:B,"="&amp;A304,'B&amp;S YTD LFY'!C:C)</f>
        <v>0</v>
      </c>
      <c r="AS304" s="25">
        <f t="shared" si="83"/>
        <v>0</v>
      </c>
      <c r="AT304" s="25"/>
    </row>
    <row r="305" spans="1:46" x14ac:dyDescent="0.35">
      <c r="A305" s="24">
        <f>IF(AND('TD SOP+PROFORM MOD'!A302&lt;&gt;"",'TD SOP+PROFORM MOD'!A302&lt;&gt;"TOTAL"),'TD SOP+PROFORM MOD'!A302,0)</f>
        <v>0</v>
      </c>
      <c r="C305" s="25" t="str">
        <f>IFERROR(VLOOKUP($A305,'TD SOP+PROFORM MOD'!$A$5:$AD$750,MATCH(C$4,'TD SOP+PROFORM MOD'!$B$2:$AT$2,0)+1,0),"")</f>
        <v/>
      </c>
      <c r="D305" s="25" t="str">
        <f>IFERROR(VLOOKUP($A305,'TD SOP+PROFORM MOD'!$A$5:$AD$750,MATCH(D$4,'TD SOP+PROFORM MOD'!$B$2:$AT$2,0)+1,0),"")</f>
        <v/>
      </c>
      <c r="E305" s="26" t="str">
        <f t="shared" si="69"/>
        <v/>
      </c>
      <c r="F305" s="25" t="str">
        <f>IFERROR(VLOOKUP($A305,'TD SOP+PROFORM MOD'!$A$5:$AD$750,MATCH(F$4,'TD SOP+PROFORM MOD'!$B$2:$AT$2,0)+1,0),"")</f>
        <v/>
      </c>
      <c r="G305" s="25" t="str">
        <f>IFERROR(VLOOKUP($A305,'TD SOP+PROFORM MOD'!$A$5:$AD$750,MATCH(G$4,'TD SOP+PROFORM MOD'!$B$2:$AT$2,0)+1,0),"")</f>
        <v/>
      </c>
      <c r="H305" s="26" t="str">
        <f t="shared" si="70"/>
        <v/>
      </c>
      <c r="I305" s="25" t="str">
        <f>IFERROR(VLOOKUP($A305,'TD SOP+PROFORM MOD'!$A$5:$AD$750,MATCH(I$4,'TD SOP+PROFORM MOD'!$B$2:$AT$2,0)+1,0),"")</f>
        <v/>
      </c>
      <c r="J305" s="25" t="str">
        <f>IFERROR(VLOOKUP($A305,'TD SOP+PROFORM MOD'!$A$5:$AD$750,MATCH(J$4,'TD SOP+PROFORM MOD'!$B$2:$AT$2,0)+1,0),"")</f>
        <v/>
      </c>
      <c r="K305" s="26" t="str">
        <f t="shared" si="71"/>
        <v/>
      </c>
      <c r="L305" s="25" t="str">
        <f>IFERROR(VLOOKUP($A305,'TD SOP+PROFORM MOD'!$A$5:$AD$750,MATCH(L$4,'TD SOP+PROFORM MOD'!$B$2:$AT$2,0)+1,0),"")</f>
        <v/>
      </c>
      <c r="M305" s="25" t="str">
        <f>IFERROR(VLOOKUP($A305,'TD SOP+PROFORM MOD'!$A$5:$AD$750,MATCH(M$4,'TD SOP+PROFORM MOD'!$B$2:$AT$2,0)+1,0),"")</f>
        <v/>
      </c>
      <c r="N305" s="26" t="str">
        <f t="shared" si="72"/>
        <v/>
      </c>
      <c r="O305" s="25">
        <f>IFERROR(VLOOKUP($A305,'TD SOP+PROFORM MOD'!$A$5:$AD$750,MATCH(O$4,'TD SOP+PROFORM MOD'!$B$2:$AD$2,0)+1,0),0)+IFERROR(VLOOKUP($A305,'TD SOP+PROFORM MOD'!$A$5:$AD$750,MATCH(O$2,'TD SOP+PROFORM MOD'!$B$2:$AD$2,0)+1,0),0)</f>
        <v>0</v>
      </c>
      <c r="P305" s="25">
        <f>IFERROR(VLOOKUP($A305,'TD SOP+PROFORM MOD'!$A$5:$AD$750,MATCH(P$4,'TD SOP+PROFORM MOD'!$B$2:$AD$2,0)+1,0),0)+IFERROR(VLOOKUP($A305,'TD SOP+PROFORM MOD'!$A$5:$AD$750,MATCH(P$2,'TD SOP+PROFORM MOD'!$B$2:$AD$2,0)+1,0),0)</f>
        <v>0</v>
      </c>
      <c r="Q305" s="26" t="str">
        <f t="shared" si="73"/>
        <v/>
      </c>
      <c r="R305" s="25">
        <f>IFERROR(VLOOKUP($A305,'TD SOP+PROFORM MOD'!$A$5:$AD$750,MATCH(R$4,'TD SOP+PROFORM MOD'!$B$2:$AD$2,0)+1,0),0)+IFERROR(VLOOKUP($A305,'TD SOP+PROFORM MOD'!$A$5:$AD$750,MATCH(R$2,'TD SOP+PROFORM MOD'!$B$2:$AD$2,0)+1,0),0)</f>
        <v>0</v>
      </c>
      <c r="S305" s="25">
        <f>IFERROR(VLOOKUP($A305,'TD SOP+PROFORM MOD'!$A$5:$AD$750,MATCH(S$4,'TD SOP+PROFORM MOD'!$B$2:$AD$2,0)+1,0),0)+IFERROR(VLOOKUP($A305,'TD SOP+PROFORM MOD'!$A$5:$AD$750,MATCH(S$2,'TD SOP+PROFORM MOD'!$B$2:$AD$2,0)+1,0),0)</f>
        <v>0</v>
      </c>
      <c r="T305" s="26" t="str">
        <f t="shared" si="74"/>
        <v/>
      </c>
      <c r="U305" s="25">
        <f>IFERROR(VLOOKUP($A305,'TD SOP+PROFORM MOD'!$A$5:$AD$750,MATCH(U$4,'TD SOP+PROFORM MOD'!$B$2:$AD$2,0)+1,0),0)+IFERROR(VLOOKUP($A305,'TD SOP+PROFORM MOD'!$A$5:$AD$750,MATCH(U$2,'TD SOP+PROFORM MOD'!$B$2:$AD$2,0)+1,0),0)</f>
        <v>0</v>
      </c>
      <c r="V305" s="25">
        <f>IFERROR(VLOOKUP($A305,'TD SOP+PROFORM MOD'!$A$5:$AD$750,MATCH(V$4,'TD SOP+PROFORM MOD'!$B$2:$AD$2,0)+1,0),0)+IFERROR(VLOOKUP($A305,'TD SOP+PROFORM MOD'!$A$5:$AD$750,MATCH(V$2,'TD SOP+PROFORM MOD'!$B$2:$AD$2,0)+1,0),0)</f>
        <v>0</v>
      </c>
      <c r="W305" s="26" t="str">
        <f t="shared" si="75"/>
        <v/>
      </c>
      <c r="X305" s="25">
        <f>IFERROR(VLOOKUP($A305,'TD SOP+PROFORM MOD'!$A$5:$AD$750,MATCH(X$4,'TD SOP+PROFORM MOD'!$B$2:$AD$2,0)+1,0),0)+IFERROR(VLOOKUP($A305,'TD SOP+PROFORM MOD'!$A$5:$AD$750,MATCH(X$2,'TD SOP+PROFORM MOD'!$B$2:$AD$2,0)+1,0),0)</f>
        <v>0</v>
      </c>
      <c r="Y305" s="25">
        <f>IFERROR(VLOOKUP($A305,'TD SOP+PROFORM MOD'!$A$5:$AD$750,MATCH(Y$4,'TD SOP+PROFORM MOD'!$B$2:$AD$2,0)+1,0),0)+IFERROR(VLOOKUP($A305,'TD SOP+PROFORM MOD'!$A$5:$AD$750,MATCH(Y$2,'TD SOP+PROFORM MOD'!$B$2:$AD$2,0)+1,0),0)</f>
        <v>0</v>
      </c>
      <c r="Z305" s="26" t="str">
        <f t="shared" si="76"/>
        <v/>
      </c>
      <c r="AA305" s="25">
        <f>IFERROR(VLOOKUP($A305,'TD SOP+PROFORM MOD'!$A$5:$AD$750,MATCH(AA$4,'TD SOP+PROFORM MOD'!$B$2:$AD$2,0)+1,0),0)+IFERROR(VLOOKUP($A305,'TD SOP+PROFORM MOD'!$A$5:$AD$750,MATCH(AA$2,'TD SOP+PROFORM MOD'!$B$2:$AD$2,0)+1,0),0)</f>
        <v>0</v>
      </c>
      <c r="AB305" s="25">
        <f>IFERROR(VLOOKUP($A305,'TD SOP+PROFORM MOD'!$A$5:$AD$750,MATCH(AB$4,'TD SOP+PROFORM MOD'!$B$2:$AD$2,0)+1,0),0)+IFERROR(VLOOKUP($A305,'TD SOP+PROFORM MOD'!$A$5:$AD$750,MATCH(AB$2,'TD SOP+PROFORM MOD'!$B$2:$AD$2,0)+1,0),0)</f>
        <v>0</v>
      </c>
      <c r="AC305" s="26" t="str">
        <f t="shared" si="77"/>
        <v/>
      </c>
      <c r="AD305" s="25">
        <f>IFERROR(VLOOKUP($A305,'TD SOP+PROFORM MOD'!$A$5:$AD$750,MATCH(AD$4,'TD SOP+PROFORM MOD'!$B$2:$AD$2,0)+1,0),0)+IFERROR(VLOOKUP($A305,'TD SOP+PROFORM MOD'!$A$5:$AD$750,MATCH(AD$2,'TD SOP+PROFORM MOD'!$B$2:$AD$2,0)+1,0),0)</f>
        <v>0</v>
      </c>
      <c r="AE305" s="25">
        <f>IFERROR(VLOOKUP($A305,'TD SOP+PROFORM MOD'!$A$5:$AD$750,MATCH(AE$4,'TD SOP+PROFORM MOD'!$B$2:$AD$2,0)+1,0),0)+IFERROR(VLOOKUP($A305,'TD SOP+PROFORM MOD'!$A$5:$AD$750,MATCH(AE$2,'TD SOP+PROFORM MOD'!$B$2:$AD$2,0)+1,0),0)</f>
        <v>0</v>
      </c>
      <c r="AF305" s="26" t="str">
        <f t="shared" si="78"/>
        <v/>
      </c>
      <c r="AG305" s="25">
        <f>IFERROR(VLOOKUP($A305,'TD SOP+PROFORM MOD'!$A$5:$AD$750,MATCH(AG$4,'TD SOP+PROFORM MOD'!$B$2:$AD$2,0)+1,0),0)+IFERROR(VLOOKUP($A305,'TD SOP+PROFORM MOD'!$A$5:$AD$750,MATCH(AG$2,'TD SOP+PROFORM MOD'!$B$2:$AD$2,0)+1,0),0)</f>
        <v>0</v>
      </c>
      <c r="AH305" s="25">
        <f>IFERROR(VLOOKUP($A305,'TD SOP+PROFORM MOD'!$A$5:$AD$750,MATCH(AH$4,'TD SOP+PROFORM MOD'!$B$2:$AD$2,0)+1,0),0)+IFERROR(VLOOKUP($A305,'TD SOP+PROFORM MOD'!$A$5:$AD$750,MATCH(AH$2,'TD SOP+PROFORM MOD'!$B$2:$AD$2,0)+1,0),0)</f>
        <v>0</v>
      </c>
      <c r="AI305" s="26" t="str">
        <f t="shared" si="79"/>
        <v/>
      </c>
      <c r="AJ305" s="25">
        <f>IFERROR(VLOOKUP($A305,'TD SOP+PROFORM MOD'!$A$5:$AD$750,MATCH(AJ$4,'TD SOP+PROFORM MOD'!$B$2:$AD$2,0)+1,0),0)+IFERROR(VLOOKUP($A305,'TD SOP+PROFORM MOD'!$A$5:$AD$750,MATCH(AJ$2,'TD SOP+PROFORM MOD'!$B$2:$AD$2,0)+1,0),0)</f>
        <v>0</v>
      </c>
      <c r="AK305" s="25">
        <f>IFERROR(VLOOKUP($A305,'TD SOP+PROFORM MOD'!$A$5:$AD$750,MATCH(AK$4,'TD SOP+PROFORM MOD'!$B$2:$AD$2,0)+1,0),0)+IFERROR(VLOOKUP($A305,'TD SOP+PROFORM MOD'!$A$5:$AD$750,MATCH(AK$2,'TD SOP+PROFORM MOD'!$B$2:$AD$2,0)+1,0),0)</f>
        <v>0</v>
      </c>
      <c r="AL305" s="26" t="str">
        <f t="shared" si="80"/>
        <v/>
      </c>
      <c r="AM305" s="25">
        <f t="shared" si="82"/>
        <v>0</v>
      </c>
      <c r="AN305" s="25">
        <f t="shared" si="82"/>
        <v>0</v>
      </c>
      <c r="AO305" s="26" t="str">
        <f t="shared" si="81"/>
        <v/>
      </c>
      <c r="AR305" s="25">
        <f>SUMIF('B&amp;S YTD LFY'!B:B,"="&amp;A305,'B&amp;S YTD LFY'!C:C)</f>
        <v>0</v>
      </c>
      <c r="AS305" s="25">
        <f t="shared" si="83"/>
        <v>0</v>
      </c>
      <c r="AT305" s="25"/>
    </row>
    <row r="306" spans="1:46" x14ac:dyDescent="0.35">
      <c r="A306" s="24">
        <f>IF(AND('TD SOP+PROFORM MOD'!A303&lt;&gt;"",'TD SOP+PROFORM MOD'!A303&lt;&gt;"TOTAL"),'TD SOP+PROFORM MOD'!A303,0)</f>
        <v>0</v>
      </c>
      <c r="C306" s="25" t="str">
        <f>IFERROR(VLOOKUP($A306,'TD SOP+PROFORM MOD'!$A$5:$AD$750,MATCH(C$4,'TD SOP+PROFORM MOD'!$B$2:$AT$2,0)+1,0),"")</f>
        <v/>
      </c>
      <c r="D306" s="25" t="str">
        <f>IFERROR(VLOOKUP($A306,'TD SOP+PROFORM MOD'!$A$5:$AD$750,MATCH(D$4,'TD SOP+PROFORM MOD'!$B$2:$AT$2,0)+1,0),"")</f>
        <v/>
      </c>
      <c r="E306" s="26" t="str">
        <f t="shared" si="69"/>
        <v/>
      </c>
      <c r="F306" s="25" t="str">
        <f>IFERROR(VLOOKUP($A306,'TD SOP+PROFORM MOD'!$A$5:$AD$750,MATCH(F$4,'TD SOP+PROFORM MOD'!$B$2:$AT$2,0)+1,0),"")</f>
        <v/>
      </c>
      <c r="G306" s="25" t="str">
        <f>IFERROR(VLOOKUP($A306,'TD SOP+PROFORM MOD'!$A$5:$AD$750,MATCH(G$4,'TD SOP+PROFORM MOD'!$B$2:$AT$2,0)+1,0),"")</f>
        <v/>
      </c>
      <c r="H306" s="26" t="str">
        <f t="shared" si="70"/>
        <v/>
      </c>
      <c r="I306" s="25" t="str">
        <f>IFERROR(VLOOKUP($A306,'TD SOP+PROFORM MOD'!$A$5:$AD$750,MATCH(I$4,'TD SOP+PROFORM MOD'!$B$2:$AT$2,0)+1,0),"")</f>
        <v/>
      </c>
      <c r="J306" s="25" t="str">
        <f>IFERROR(VLOOKUP($A306,'TD SOP+PROFORM MOD'!$A$5:$AD$750,MATCH(J$4,'TD SOP+PROFORM MOD'!$B$2:$AT$2,0)+1,0),"")</f>
        <v/>
      </c>
      <c r="K306" s="26" t="str">
        <f t="shared" si="71"/>
        <v/>
      </c>
      <c r="L306" s="25" t="str">
        <f>IFERROR(VLOOKUP($A306,'TD SOP+PROFORM MOD'!$A$5:$AD$750,MATCH(L$4,'TD SOP+PROFORM MOD'!$B$2:$AT$2,0)+1,0),"")</f>
        <v/>
      </c>
      <c r="M306" s="25" t="str">
        <f>IFERROR(VLOOKUP($A306,'TD SOP+PROFORM MOD'!$A$5:$AD$750,MATCH(M$4,'TD SOP+PROFORM MOD'!$B$2:$AT$2,0)+1,0),"")</f>
        <v/>
      </c>
      <c r="N306" s="26" t="str">
        <f t="shared" si="72"/>
        <v/>
      </c>
      <c r="O306" s="25">
        <f>IFERROR(VLOOKUP($A306,'TD SOP+PROFORM MOD'!$A$5:$AD$750,MATCH(O$4,'TD SOP+PROFORM MOD'!$B$2:$AD$2,0)+1,0),0)+IFERROR(VLOOKUP($A306,'TD SOP+PROFORM MOD'!$A$5:$AD$750,MATCH(O$2,'TD SOP+PROFORM MOD'!$B$2:$AD$2,0)+1,0),0)</f>
        <v>0</v>
      </c>
      <c r="P306" s="25">
        <f>IFERROR(VLOOKUP($A306,'TD SOP+PROFORM MOD'!$A$5:$AD$750,MATCH(P$4,'TD SOP+PROFORM MOD'!$B$2:$AD$2,0)+1,0),0)+IFERROR(VLOOKUP($A306,'TD SOP+PROFORM MOD'!$A$5:$AD$750,MATCH(P$2,'TD SOP+PROFORM MOD'!$B$2:$AD$2,0)+1,0),0)</f>
        <v>0</v>
      </c>
      <c r="Q306" s="26" t="str">
        <f t="shared" si="73"/>
        <v/>
      </c>
      <c r="R306" s="25">
        <f>IFERROR(VLOOKUP($A306,'TD SOP+PROFORM MOD'!$A$5:$AD$750,MATCH(R$4,'TD SOP+PROFORM MOD'!$B$2:$AD$2,0)+1,0),0)+IFERROR(VLOOKUP($A306,'TD SOP+PROFORM MOD'!$A$5:$AD$750,MATCH(R$2,'TD SOP+PROFORM MOD'!$B$2:$AD$2,0)+1,0),0)</f>
        <v>0</v>
      </c>
      <c r="S306" s="25">
        <f>IFERROR(VLOOKUP($A306,'TD SOP+PROFORM MOD'!$A$5:$AD$750,MATCH(S$4,'TD SOP+PROFORM MOD'!$B$2:$AD$2,0)+1,0),0)+IFERROR(VLOOKUP($A306,'TD SOP+PROFORM MOD'!$A$5:$AD$750,MATCH(S$2,'TD SOP+PROFORM MOD'!$B$2:$AD$2,0)+1,0),0)</f>
        <v>0</v>
      </c>
      <c r="T306" s="26" t="str">
        <f t="shared" si="74"/>
        <v/>
      </c>
      <c r="U306" s="25">
        <f>IFERROR(VLOOKUP($A306,'TD SOP+PROFORM MOD'!$A$5:$AD$750,MATCH(U$4,'TD SOP+PROFORM MOD'!$B$2:$AD$2,0)+1,0),0)+IFERROR(VLOOKUP($A306,'TD SOP+PROFORM MOD'!$A$5:$AD$750,MATCH(U$2,'TD SOP+PROFORM MOD'!$B$2:$AD$2,0)+1,0),0)</f>
        <v>0</v>
      </c>
      <c r="V306" s="25">
        <f>IFERROR(VLOOKUP($A306,'TD SOP+PROFORM MOD'!$A$5:$AD$750,MATCH(V$4,'TD SOP+PROFORM MOD'!$B$2:$AD$2,0)+1,0),0)+IFERROR(VLOOKUP($A306,'TD SOP+PROFORM MOD'!$A$5:$AD$750,MATCH(V$2,'TD SOP+PROFORM MOD'!$B$2:$AD$2,0)+1,0),0)</f>
        <v>0</v>
      </c>
      <c r="W306" s="26" t="str">
        <f t="shared" si="75"/>
        <v/>
      </c>
      <c r="X306" s="25">
        <f>IFERROR(VLOOKUP($A306,'TD SOP+PROFORM MOD'!$A$5:$AD$750,MATCH(X$4,'TD SOP+PROFORM MOD'!$B$2:$AD$2,0)+1,0),0)+IFERROR(VLOOKUP($A306,'TD SOP+PROFORM MOD'!$A$5:$AD$750,MATCH(X$2,'TD SOP+PROFORM MOD'!$B$2:$AD$2,0)+1,0),0)</f>
        <v>0</v>
      </c>
      <c r="Y306" s="25">
        <f>IFERROR(VLOOKUP($A306,'TD SOP+PROFORM MOD'!$A$5:$AD$750,MATCH(Y$4,'TD SOP+PROFORM MOD'!$B$2:$AD$2,0)+1,0),0)+IFERROR(VLOOKUP($A306,'TD SOP+PROFORM MOD'!$A$5:$AD$750,MATCH(Y$2,'TD SOP+PROFORM MOD'!$B$2:$AD$2,0)+1,0),0)</f>
        <v>0</v>
      </c>
      <c r="Z306" s="26" t="str">
        <f t="shared" si="76"/>
        <v/>
      </c>
      <c r="AA306" s="25">
        <f>IFERROR(VLOOKUP($A306,'TD SOP+PROFORM MOD'!$A$5:$AD$750,MATCH(AA$4,'TD SOP+PROFORM MOD'!$B$2:$AD$2,0)+1,0),0)+IFERROR(VLOOKUP($A306,'TD SOP+PROFORM MOD'!$A$5:$AD$750,MATCH(AA$2,'TD SOP+PROFORM MOD'!$B$2:$AD$2,0)+1,0),0)</f>
        <v>0</v>
      </c>
      <c r="AB306" s="25">
        <f>IFERROR(VLOOKUP($A306,'TD SOP+PROFORM MOD'!$A$5:$AD$750,MATCH(AB$4,'TD SOP+PROFORM MOD'!$B$2:$AD$2,0)+1,0),0)+IFERROR(VLOOKUP($A306,'TD SOP+PROFORM MOD'!$A$5:$AD$750,MATCH(AB$2,'TD SOP+PROFORM MOD'!$B$2:$AD$2,0)+1,0),0)</f>
        <v>0</v>
      </c>
      <c r="AC306" s="26" t="str">
        <f t="shared" si="77"/>
        <v/>
      </c>
      <c r="AD306" s="25">
        <f>IFERROR(VLOOKUP($A306,'TD SOP+PROFORM MOD'!$A$5:$AD$750,MATCH(AD$4,'TD SOP+PROFORM MOD'!$B$2:$AD$2,0)+1,0),0)+IFERROR(VLOOKUP($A306,'TD SOP+PROFORM MOD'!$A$5:$AD$750,MATCH(AD$2,'TD SOP+PROFORM MOD'!$B$2:$AD$2,0)+1,0),0)</f>
        <v>0</v>
      </c>
      <c r="AE306" s="25">
        <f>IFERROR(VLOOKUP($A306,'TD SOP+PROFORM MOD'!$A$5:$AD$750,MATCH(AE$4,'TD SOP+PROFORM MOD'!$B$2:$AD$2,0)+1,0),0)+IFERROR(VLOOKUP($A306,'TD SOP+PROFORM MOD'!$A$5:$AD$750,MATCH(AE$2,'TD SOP+PROFORM MOD'!$B$2:$AD$2,0)+1,0),0)</f>
        <v>0</v>
      </c>
      <c r="AF306" s="26" t="str">
        <f t="shared" si="78"/>
        <v/>
      </c>
      <c r="AG306" s="25">
        <f>IFERROR(VLOOKUP($A306,'TD SOP+PROFORM MOD'!$A$5:$AD$750,MATCH(AG$4,'TD SOP+PROFORM MOD'!$B$2:$AD$2,0)+1,0),0)+IFERROR(VLOOKUP($A306,'TD SOP+PROFORM MOD'!$A$5:$AD$750,MATCH(AG$2,'TD SOP+PROFORM MOD'!$B$2:$AD$2,0)+1,0),0)</f>
        <v>0</v>
      </c>
      <c r="AH306" s="25">
        <f>IFERROR(VLOOKUP($A306,'TD SOP+PROFORM MOD'!$A$5:$AD$750,MATCH(AH$4,'TD SOP+PROFORM MOD'!$B$2:$AD$2,0)+1,0),0)+IFERROR(VLOOKUP($A306,'TD SOP+PROFORM MOD'!$A$5:$AD$750,MATCH(AH$2,'TD SOP+PROFORM MOD'!$B$2:$AD$2,0)+1,0),0)</f>
        <v>0</v>
      </c>
      <c r="AI306" s="26" t="str">
        <f t="shared" si="79"/>
        <v/>
      </c>
      <c r="AJ306" s="25">
        <f>IFERROR(VLOOKUP($A306,'TD SOP+PROFORM MOD'!$A$5:$AD$750,MATCH(AJ$4,'TD SOP+PROFORM MOD'!$B$2:$AD$2,0)+1,0),0)+IFERROR(VLOOKUP($A306,'TD SOP+PROFORM MOD'!$A$5:$AD$750,MATCH(AJ$2,'TD SOP+PROFORM MOD'!$B$2:$AD$2,0)+1,0),0)</f>
        <v>0</v>
      </c>
      <c r="AK306" s="25">
        <f>IFERROR(VLOOKUP($A306,'TD SOP+PROFORM MOD'!$A$5:$AD$750,MATCH(AK$4,'TD SOP+PROFORM MOD'!$B$2:$AD$2,0)+1,0),0)+IFERROR(VLOOKUP($A306,'TD SOP+PROFORM MOD'!$A$5:$AD$750,MATCH(AK$2,'TD SOP+PROFORM MOD'!$B$2:$AD$2,0)+1,0),0)</f>
        <v>0</v>
      </c>
      <c r="AL306" s="26" t="str">
        <f t="shared" si="80"/>
        <v/>
      </c>
      <c r="AM306" s="25">
        <f t="shared" si="82"/>
        <v>0</v>
      </c>
      <c r="AN306" s="25">
        <f t="shared" si="82"/>
        <v>0</v>
      </c>
      <c r="AO306" s="26" t="str">
        <f t="shared" si="81"/>
        <v/>
      </c>
      <c r="AR306" s="25">
        <f>SUMIF('B&amp;S YTD LFY'!B:B,"="&amp;A306,'B&amp;S YTD LFY'!C:C)</f>
        <v>0</v>
      </c>
      <c r="AS306" s="25">
        <f t="shared" si="83"/>
        <v>0</v>
      </c>
      <c r="AT306" s="25"/>
    </row>
    <row r="307" spans="1:46" x14ac:dyDescent="0.35">
      <c r="A307" s="24">
        <f>IF(AND('TD SOP+PROFORM MOD'!A304&lt;&gt;"",'TD SOP+PROFORM MOD'!A304&lt;&gt;"TOTAL"),'TD SOP+PROFORM MOD'!A304,0)</f>
        <v>0</v>
      </c>
      <c r="C307" s="25" t="str">
        <f>IFERROR(VLOOKUP($A307,'TD SOP+PROFORM MOD'!$A$5:$AD$750,MATCH(C$4,'TD SOP+PROFORM MOD'!$B$2:$AT$2,0)+1,0),"")</f>
        <v/>
      </c>
      <c r="D307" s="25" t="str">
        <f>IFERROR(VLOOKUP($A307,'TD SOP+PROFORM MOD'!$A$5:$AD$750,MATCH(D$4,'TD SOP+PROFORM MOD'!$B$2:$AT$2,0)+1,0),"")</f>
        <v/>
      </c>
      <c r="E307" s="26" t="str">
        <f t="shared" si="69"/>
        <v/>
      </c>
      <c r="F307" s="25" t="str">
        <f>IFERROR(VLOOKUP($A307,'TD SOP+PROFORM MOD'!$A$5:$AD$750,MATCH(F$4,'TD SOP+PROFORM MOD'!$B$2:$AT$2,0)+1,0),"")</f>
        <v/>
      </c>
      <c r="G307" s="25" t="str">
        <f>IFERROR(VLOOKUP($A307,'TD SOP+PROFORM MOD'!$A$5:$AD$750,MATCH(G$4,'TD SOP+PROFORM MOD'!$B$2:$AT$2,0)+1,0),"")</f>
        <v/>
      </c>
      <c r="H307" s="26" t="str">
        <f t="shared" si="70"/>
        <v/>
      </c>
      <c r="I307" s="25" t="str">
        <f>IFERROR(VLOOKUP($A307,'TD SOP+PROFORM MOD'!$A$5:$AD$750,MATCH(I$4,'TD SOP+PROFORM MOD'!$B$2:$AT$2,0)+1,0),"")</f>
        <v/>
      </c>
      <c r="J307" s="25" t="str">
        <f>IFERROR(VLOOKUP($A307,'TD SOP+PROFORM MOD'!$A$5:$AD$750,MATCH(J$4,'TD SOP+PROFORM MOD'!$B$2:$AT$2,0)+1,0),"")</f>
        <v/>
      </c>
      <c r="K307" s="26" t="str">
        <f t="shared" si="71"/>
        <v/>
      </c>
      <c r="L307" s="25" t="str">
        <f>IFERROR(VLOOKUP($A307,'TD SOP+PROFORM MOD'!$A$5:$AD$750,MATCH(L$4,'TD SOP+PROFORM MOD'!$B$2:$AT$2,0)+1,0),"")</f>
        <v/>
      </c>
      <c r="M307" s="25" t="str">
        <f>IFERROR(VLOOKUP($A307,'TD SOP+PROFORM MOD'!$A$5:$AD$750,MATCH(M$4,'TD SOP+PROFORM MOD'!$B$2:$AT$2,0)+1,0),"")</f>
        <v/>
      </c>
      <c r="N307" s="26" t="str">
        <f t="shared" si="72"/>
        <v/>
      </c>
      <c r="O307" s="25">
        <f>IFERROR(VLOOKUP($A307,'TD SOP+PROFORM MOD'!$A$5:$AD$750,MATCH(O$4,'TD SOP+PROFORM MOD'!$B$2:$AD$2,0)+1,0),0)+IFERROR(VLOOKUP($A307,'TD SOP+PROFORM MOD'!$A$5:$AD$750,MATCH(O$2,'TD SOP+PROFORM MOD'!$B$2:$AD$2,0)+1,0),0)</f>
        <v>0</v>
      </c>
      <c r="P307" s="25">
        <f>IFERROR(VLOOKUP($A307,'TD SOP+PROFORM MOD'!$A$5:$AD$750,MATCH(P$4,'TD SOP+PROFORM MOD'!$B$2:$AD$2,0)+1,0),0)+IFERROR(VLOOKUP($A307,'TD SOP+PROFORM MOD'!$A$5:$AD$750,MATCH(P$2,'TD SOP+PROFORM MOD'!$B$2:$AD$2,0)+1,0),0)</f>
        <v>0</v>
      </c>
      <c r="Q307" s="26" t="str">
        <f t="shared" si="73"/>
        <v/>
      </c>
      <c r="R307" s="25">
        <f>IFERROR(VLOOKUP($A307,'TD SOP+PROFORM MOD'!$A$5:$AD$750,MATCH(R$4,'TD SOP+PROFORM MOD'!$B$2:$AD$2,0)+1,0),0)+IFERROR(VLOOKUP($A307,'TD SOP+PROFORM MOD'!$A$5:$AD$750,MATCH(R$2,'TD SOP+PROFORM MOD'!$B$2:$AD$2,0)+1,0),0)</f>
        <v>0</v>
      </c>
      <c r="S307" s="25">
        <f>IFERROR(VLOOKUP($A307,'TD SOP+PROFORM MOD'!$A$5:$AD$750,MATCH(S$4,'TD SOP+PROFORM MOD'!$B$2:$AD$2,0)+1,0),0)+IFERROR(VLOOKUP($A307,'TD SOP+PROFORM MOD'!$A$5:$AD$750,MATCH(S$2,'TD SOP+PROFORM MOD'!$B$2:$AD$2,0)+1,0),0)</f>
        <v>0</v>
      </c>
      <c r="T307" s="26" t="str">
        <f t="shared" si="74"/>
        <v/>
      </c>
      <c r="U307" s="25">
        <f>IFERROR(VLOOKUP($A307,'TD SOP+PROFORM MOD'!$A$5:$AD$750,MATCH(U$4,'TD SOP+PROFORM MOD'!$B$2:$AD$2,0)+1,0),0)+IFERROR(VLOOKUP($A307,'TD SOP+PROFORM MOD'!$A$5:$AD$750,MATCH(U$2,'TD SOP+PROFORM MOD'!$B$2:$AD$2,0)+1,0),0)</f>
        <v>0</v>
      </c>
      <c r="V307" s="25">
        <f>IFERROR(VLOOKUP($A307,'TD SOP+PROFORM MOD'!$A$5:$AD$750,MATCH(V$4,'TD SOP+PROFORM MOD'!$B$2:$AD$2,0)+1,0),0)+IFERROR(VLOOKUP($A307,'TD SOP+PROFORM MOD'!$A$5:$AD$750,MATCH(V$2,'TD SOP+PROFORM MOD'!$B$2:$AD$2,0)+1,0),0)</f>
        <v>0</v>
      </c>
      <c r="W307" s="26" t="str">
        <f t="shared" si="75"/>
        <v/>
      </c>
      <c r="X307" s="25">
        <f>IFERROR(VLOOKUP($A307,'TD SOP+PROFORM MOD'!$A$5:$AD$750,MATCH(X$4,'TD SOP+PROFORM MOD'!$B$2:$AD$2,0)+1,0),0)+IFERROR(VLOOKUP($A307,'TD SOP+PROFORM MOD'!$A$5:$AD$750,MATCH(X$2,'TD SOP+PROFORM MOD'!$B$2:$AD$2,0)+1,0),0)</f>
        <v>0</v>
      </c>
      <c r="Y307" s="25">
        <f>IFERROR(VLOOKUP($A307,'TD SOP+PROFORM MOD'!$A$5:$AD$750,MATCH(Y$4,'TD SOP+PROFORM MOD'!$B$2:$AD$2,0)+1,0),0)+IFERROR(VLOOKUP($A307,'TD SOP+PROFORM MOD'!$A$5:$AD$750,MATCH(Y$2,'TD SOP+PROFORM MOD'!$B$2:$AD$2,0)+1,0),0)</f>
        <v>0</v>
      </c>
      <c r="Z307" s="26" t="str">
        <f t="shared" si="76"/>
        <v/>
      </c>
      <c r="AA307" s="25">
        <f>IFERROR(VLOOKUP($A307,'TD SOP+PROFORM MOD'!$A$5:$AD$750,MATCH(AA$4,'TD SOP+PROFORM MOD'!$B$2:$AD$2,0)+1,0),0)+IFERROR(VLOOKUP($A307,'TD SOP+PROFORM MOD'!$A$5:$AD$750,MATCH(AA$2,'TD SOP+PROFORM MOD'!$B$2:$AD$2,0)+1,0),0)</f>
        <v>0</v>
      </c>
      <c r="AB307" s="25">
        <f>IFERROR(VLOOKUP($A307,'TD SOP+PROFORM MOD'!$A$5:$AD$750,MATCH(AB$4,'TD SOP+PROFORM MOD'!$B$2:$AD$2,0)+1,0),0)+IFERROR(VLOOKUP($A307,'TD SOP+PROFORM MOD'!$A$5:$AD$750,MATCH(AB$2,'TD SOP+PROFORM MOD'!$B$2:$AD$2,0)+1,0),0)</f>
        <v>0</v>
      </c>
      <c r="AC307" s="26" t="str">
        <f t="shared" si="77"/>
        <v/>
      </c>
      <c r="AD307" s="25">
        <f>IFERROR(VLOOKUP($A307,'TD SOP+PROFORM MOD'!$A$5:$AD$750,MATCH(AD$4,'TD SOP+PROFORM MOD'!$B$2:$AD$2,0)+1,0),0)+IFERROR(VLOOKUP($A307,'TD SOP+PROFORM MOD'!$A$5:$AD$750,MATCH(AD$2,'TD SOP+PROFORM MOD'!$B$2:$AD$2,0)+1,0),0)</f>
        <v>0</v>
      </c>
      <c r="AE307" s="25">
        <f>IFERROR(VLOOKUP($A307,'TD SOP+PROFORM MOD'!$A$5:$AD$750,MATCH(AE$4,'TD SOP+PROFORM MOD'!$B$2:$AD$2,0)+1,0),0)+IFERROR(VLOOKUP($A307,'TD SOP+PROFORM MOD'!$A$5:$AD$750,MATCH(AE$2,'TD SOP+PROFORM MOD'!$B$2:$AD$2,0)+1,0),0)</f>
        <v>0</v>
      </c>
      <c r="AF307" s="26" t="str">
        <f t="shared" si="78"/>
        <v/>
      </c>
      <c r="AG307" s="25">
        <f>IFERROR(VLOOKUP($A307,'TD SOP+PROFORM MOD'!$A$5:$AD$750,MATCH(AG$4,'TD SOP+PROFORM MOD'!$B$2:$AD$2,0)+1,0),0)+IFERROR(VLOOKUP($A307,'TD SOP+PROFORM MOD'!$A$5:$AD$750,MATCH(AG$2,'TD SOP+PROFORM MOD'!$B$2:$AD$2,0)+1,0),0)</f>
        <v>0</v>
      </c>
      <c r="AH307" s="25">
        <f>IFERROR(VLOOKUP($A307,'TD SOP+PROFORM MOD'!$A$5:$AD$750,MATCH(AH$4,'TD SOP+PROFORM MOD'!$B$2:$AD$2,0)+1,0),0)+IFERROR(VLOOKUP($A307,'TD SOP+PROFORM MOD'!$A$5:$AD$750,MATCH(AH$2,'TD SOP+PROFORM MOD'!$B$2:$AD$2,0)+1,0),0)</f>
        <v>0</v>
      </c>
      <c r="AI307" s="26" t="str">
        <f t="shared" si="79"/>
        <v/>
      </c>
      <c r="AJ307" s="25">
        <f>IFERROR(VLOOKUP($A307,'TD SOP+PROFORM MOD'!$A$5:$AD$750,MATCH(AJ$4,'TD SOP+PROFORM MOD'!$B$2:$AD$2,0)+1,0),0)+IFERROR(VLOOKUP($A307,'TD SOP+PROFORM MOD'!$A$5:$AD$750,MATCH(AJ$2,'TD SOP+PROFORM MOD'!$B$2:$AD$2,0)+1,0),0)</f>
        <v>0</v>
      </c>
      <c r="AK307" s="25">
        <f>IFERROR(VLOOKUP($A307,'TD SOP+PROFORM MOD'!$A$5:$AD$750,MATCH(AK$4,'TD SOP+PROFORM MOD'!$B$2:$AD$2,0)+1,0),0)+IFERROR(VLOOKUP($A307,'TD SOP+PROFORM MOD'!$A$5:$AD$750,MATCH(AK$2,'TD SOP+PROFORM MOD'!$B$2:$AD$2,0)+1,0),0)</f>
        <v>0</v>
      </c>
      <c r="AL307" s="26" t="str">
        <f t="shared" si="80"/>
        <v/>
      </c>
      <c r="AM307" s="25">
        <f t="shared" si="82"/>
        <v>0</v>
      </c>
      <c r="AN307" s="25">
        <f t="shared" si="82"/>
        <v>0</v>
      </c>
      <c r="AO307" s="26" t="str">
        <f t="shared" si="81"/>
        <v/>
      </c>
      <c r="AR307" s="25">
        <f>SUMIF('B&amp;S YTD LFY'!B:B,"="&amp;A307,'B&amp;S YTD LFY'!C:C)</f>
        <v>0</v>
      </c>
      <c r="AS307" s="25">
        <f t="shared" si="83"/>
        <v>0</v>
      </c>
      <c r="AT307" s="25"/>
    </row>
    <row r="308" spans="1:46" x14ac:dyDescent="0.35">
      <c r="A308" s="24">
        <f>IF(AND('TD SOP+PROFORM MOD'!A305&lt;&gt;"",'TD SOP+PROFORM MOD'!A305&lt;&gt;"TOTAL"),'TD SOP+PROFORM MOD'!A305,0)</f>
        <v>0</v>
      </c>
      <c r="C308" s="25" t="str">
        <f>IFERROR(VLOOKUP($A308,'TD SOP+PROFORM MOD'!$A$5:$AD$750,MATCH(C$4,'TD SOP+PROFORM MOD'!$B$2:$AT$2,0)+1,0),"")</f>
        <v/>
      </c>
      <c r="D308" s="25" t="str">
        <f>IFERROR(VLOOKUP($A308,'TD SOP+PROFORM MOD'!$A$5:$AD$750,MATCH(D$4,'TD SOP+PROFORM MOD'!$B$2:$AT$2,0)+1,0),"")</f>
        <v/>
      </c>
      <c r="E308" s="26" t="str">
        <f t="shared" si="69"/>
        <v/>
      </c>
      <c r="F308" s="25" t="str">
        <f>IFERROR(VLOOKUP($A308,'TD SOP+PROFORM MOD'!$A$5:$AD$750,MATCH(F$4,'TD SOP+PROFORM MOD'!$B$2:$AT$2,0)+1,0),"")</f>
        <v/>
      </c>
      <c r="G308" s="25" t="str">
        <f>IFERROR(VLOOKUP($A308,'TD SOP+PROFORM MOD'!$A$5:$AD$750,MATCH(G$4,'TD SOP+PROFORM MOD'!$B$2:$AT$2,0)+1,0),"")</f>
        <v/>
      </c>
      <c r="H308" s="26" t="str">
        <f t="shared" si="70"/>
        <v/>
      </c>
      <c r="I308" s="25" t="str">
        <f>IFERROR(VLOOKUP($A308,'TD SOP+PROFORM MOD'!$A$5:$AD$750,MATCH(I$4,'TD SOP+PROFORM MOD'!$B$2:$AT$2,0)+1,0),"")</f>
        <v/>
      </c>
      <c r="J308" s="25" t="str">
        <f>IFERROR(VLOOKUP($A308,'TD SOP+PROFORM MOD'!$A$5:$AD$750,MATCH(J$4,'TD SOP+PROFORM MOD'!$B$2:$AT$2,0)+1,0),"")</f>
        <v/>
      </c>
      <c r="K308" s="26" t="str">
        <f t="shared" si="71"/>
        <v/>
      </c>
      <c r="L308" s="25" t="str">
        <f>IFERROR(VLOOKUP($A308,'TD SOP+PROFORM MOD'!$A$5:$AD$750,MATCH(L$4,'TD SOP+PROFORM MOD'!$B$2:$AT$2,0)+1,0),"")</f>
        <v/>
      </c>
      <c r="M308" s="25" t="str">
        <f>IFERROR(VLOOKUP($A308,'TD SOP+PROFORM MOD'!$A$5:$AD$750,MATCH(M$4,'TD SOP+PROFORM MOD'!$B$2:$AT$2,0)+1,0),"")</f>
        <v/>
      </c>
      <c r="N308" s="26" t="str">
        <f t="shared" si="72"/>
        <v/>
      </c>
      <c r="O308" s="25">
        <f>IFERROR(VLOOKUP($A308,'TD SOP+PROFORM MOD'!$A$5:$AD$750,MATCH(O$4,'TD SOP+PROFORM MOD'!$B$2:$AD$2,0)+1,0),0)+IFERROR(VLOOKUP($A308,'TD SOP+PROFORM MOD'!$A$5:$AD$750,MATCH(O$2,'TD SOP+PROFORM MOD'!$B$2:$AD$2,0)+1,0),0)</f>
        <v>0</v>
      </c>
      <c r="P308" s="25">
        <f>IFERROR(VLOOKUP($A308,'TD SOP+PROFORM MOD'!$A$5:$AD$750,MATCH(P$4,'TD SOP+PROFORM MOD'!$B$2:$AD$2,0)+1,0),0)+IFERROR(VLOOKUP($A308,'TD SOP+PROFORM MOD'!$A$5:$AD$750,MATCH(P$2,'TD SOP+PROFORM MOD'!$B$2:$AD$2,0)+1,0),0)</f>
        <v>0</v>
      </c>
      <c r="Q308" s="26" t="str">
        <f t="shared" si="73"/>
        <v/>
      </c>
      <c r="R308" s="25">
        <f>IFERROR(VLOOKUP($A308,'TD SOP+PROFORM MOD'!$A$5:$AD$750,MATCH(R$4,'TD SOP+PROFORM MOD'!$B$2:$AD$2,0)+1,0),0)+IFERROR(VLOOKUP($A308,'TD SOP+PROFORM MOD'!$A$5:$AD$750,MATCH(R$2,'TD SOP+PROFORM MOD'!$B$2:$AD$2,0)+1,0),0)</f>
        <v>0</v>
      </c>
      <c r="S308" s="25">
        <f>IFERROR(VLOOKUP($A308,'TD SOP+PROFORM MOD'!$A$5:$AD$750,MATCH(S$4,'TD SOP+PROFORM MOD'!$B$2:$AD$2,0)+1,0),0)+IFERROR(VLOOKUP($A308,'TD SOP+PROFORM MOD'!$A$5:$AD$750,MATCH(S$2,'TD SOP+PROFORM MOD'!$B$2:$AD$2,0)+1,0),0)</f>
        <v>0</v>
      </c>
      <c r="T308" s="26" t="str">
        <f t="shared" si="74"/>
        <v/>
      </c>
      <c r="U308" s="25">
        <f>IFERROR(VLOOKUP($A308,'TD SOP+PROFORM MOD'!$A$5:$AD$750,MATCH(U$4,'TD SOP+PROFORM MOD'!$B$2:$AD$2,0)+1,0),0)+IFERROR(VLOOKUP($A308,'TD SOP+PROFORM MOD'!$A$5:$AD$750,MATCH(U$2,'TD SOP+PROFORM MOD'!$B$2:$AD$2,0)+1,0),0)</f>
        <v>0</v>
      </c>
      <c r="V308" s="25">
        <f>IFERROR(VLOOKUP($A308,'TD SOP+PROFORM MOD'!$A$5:$AD$750,MATCH(V$4,'TD SOP+PROFORM MOD'!$B$2:$AD$2,0)+1,0),0)+IFERROR(VLOOKUP($A308,'TD SOP+PROFORM MOD'!$A$5:$AD$750,MATCH(V$2,'TD SOP+PROFORM MOD'!$B$2:$AD$2,0)+1,0),0)</f>
        <v>0</v>
      </c>
      <c r="W308" s="26" t="str">
        <f t="shared" si="75"/>
        <v/>
      </c>
      <c r="X308" s="25">
        <f>IFERROR(VLOOKUP($A308,'TD SOP+PROFORM MOD'!$A$5:$AD$750,MATCH(X$4,'TD SOP+PROFORM MOD'!$B$2:$AD$2,0)+1,0),0)+IFERROR(VLOOKUP($A308,'TD SOP+PROFORM MOD'!$A$5:$AD$750,MATCH(X$2,'TD SOP+PROFORM MOD'!$B$2:$AD$2,0)+1,0),0)</f>
        <v>0</v>
      </c>
      <c r="Y308" s="25">
        <f>IFERROR(VLOOKUP($A308,'TD SOP+PROFORM MOD'!$A$5:$AD$750,MATCH(Y$4,'TD SOP+PROFORM MOD'!$B$2:$AD$2,0)+1,0),0)+IFERROR(VLOOKUP($A308,'TD SOP+PROFORM MOD'!$A$5:$AD$750,MATCH(Y$2,'TD SOP+PROFORM MOD'!$B$2:$AD$2,0)+1,0),0)</f>
        <v>0</v>
      </c>
      <c r="Z308" s="26" t="str">
        <f t="shared" si="76"/>
        <v/>
      </c>
      <c r="AA308" s="25">
        <f>IFERROR(VLOOKUP($A308,'TD SOP+PROFORM MOD'!$A$5:$AD$750,MATCH(AA$4,'TD SOP+PROFORM MOD'!$B$2:$AD$2,0)+1,0),0)+IFERROR(VLOOKUP($A308,'TD SOP+PROFORM MOD'!$A$5:$AD$750,MATCH(AA$2,'TD SOP+PROFORM MOD'!$B$2:$AD$2,0)+1,0),0)</f>
        <v>0</v>
      </c>
      <c r="AB308" s="25">
        <f>IFERROR(VLOOKUP($A308,'TD SOP+PROFORM MOD'!$A$5:$AD$750,MATCH(AB$4,'TD SOP+PROFORM MOD'!$B$2:$AD$2,0)+1,0),0)+IFERROR(VLOOKUP($A308,'TD SOP+PROFORM MOD'!$A$5:$AD$750,MATCH(AB$2,'TD SOP+PROFORM MOD'!$B$2:$AD$2,0)+1,0),0)</f>
        <v>0</v>
      </c>
      <c r="AC308" s="26" t="str">
        <f t="shared" si="77"/>
        <v/>
      </c>
      <c r="AD308" s="25">
        <f>IFERROR(VLOOKUP($A308,'TD SOP+PROFORM MOD'!$A$5:$AD$750,MATCH(AD$4,'TD SOP+PROFORM MOD'!$B$2:$AD$2,0)+1,0),0)+IFERROR(VLOOKUP($A308,'TD SOP+PROFORM MOD'!$A$5:$AD$750,MATCH(AD$2,'TD SOP+PROFORM MOD'!$B$2:$AD$2,0)+1,0),0)</f>
        <v>0</v>
      </c>
      <c r="AE308" s="25">
        <f>IFERROR(VLOOKUP($A308,'TD SOP+PROFORM MOD'!$A$5:$AD$750,MATCH(AE$4,'TD SOP+PROFORM MOD'!$B$2:$AD$2,0)+1,0),0)+IFERROR(VLOOKUP($A308,'TD SOP+PROFORM MOD'!$A$5:$AD$750,MATCH(AE$2,'TD SOP+PROFORM MOD'!$B$2:$AD$2,0)+1,0),0)</f>
        <v>0</v>
      </c>
      <c r="AF308" s="26" t="str">
        <f t="shared" si="78"/>
        <v/>
      </c>
      <c r="AG308" s="25">
        <f>IFERROR(VLOOKUP($A308,'TD SOP+PROFORM MOD'!$A$5:$AD$750,MATCH(AG$4,'TD SOP+PROFORM MOD'!$B$2:$AD$2,0)+1,0),0)+IFERROR(VLOOKUP($A308,'TD SOP+PROFORM MOD'!$A$5:$AD$750,MATCH(AG$2,'TD SOP+PROFORM MOD'!$B$2:$AD$2,0)+1,0),0)</f>
        <v>0</v>
      </c>
      <c r="AH308" s="25">
        <f>IFERROR(VLOOKUP($A308,'TD SOP+PROFORM MOD'!$A$5:$AD$750,MATCH(AH$4,'TD SOP+PROFORM MOD'!$B$2:$AD$2,0)+1,0),0)+IFERROR(VLOOKUP($A308,'TD SOP+PROFORM MOD'!$A$5:$AD$750,MATCH(AH$2,'TD SOP+PROFORM MOD'!$B$2:$AD$2,0)+1,0),0)</f>
        <v>0</v>
      </c>
      <c r="AI308" s="26" t="str">
        <f t="shared" si="79"/>
        <v/>
      </c>
      <c r="AJ308" s="25">
        <f>IFERROR(VLOOKUP($A308,'TD SOP+PROFORM MOD'!$A$5:$AD$750,MATCH(AJ$4,'TD SOP+PROFORM MOD'!$B$2:$AD$2,0)+1,0),0)+IFERROR(VLOOKUP($A308,'TD SOP+PROFORM MOD'!$A$5:$AD$750,MATCH(AJ$2,'TD SOP+PROFORM MOD'!$B$2:$AD$2,0)+1,0),0)</f>
        <v>0</v>
      </c>
      <c r="AK308" s="25">
        <f>IFERROR(VLOOKUP($A308,'TD SOP+PROFORM MOD'!$A$5:$AD$750,MATCH(AK$4,'TD SOP+PROFORM MOD'!$B$2:$AD$2,0)+1,0),0)+IFERROR(VLOOKUP($A308,'TD SOP+PROFORM MOD'!$A$5:$AD$750,MATCH(AK$2,'TD SOP+PROFORM MOD'!$B$2:$AD$2,0)+1,0),0)</f>
        <v>0</v>
      </c>
      <c r="AL308" s="26" t="str">
        <f t="shared" si="80"/>
        <v/>
      </c>
      <c r="AM308" s="25">
        <f t="shared" si="82"/>
        <v>0</v>
      </c>
      <c r="AN308" s="25">
        <f t="shared" si="82"/>
        <v>0</v>
      </c>
      <c r="AO308" s="26" t="str">
        <f t="shared" si="81"/>
        <v/>
      </c>
      <c r="AR308" s="25">
        <f>SUMIF('B&amp;S YTD LFY'!B:B,"="&amp;A308,'B&amp;S YTD LFY'!C:C)</f>
        <v>0</v>
      </c>
      <c r="AS308" s="25">
        <f t="shared" si="83"/>
        <v>0</v>
      </c>
      <c r="AT308" s="25"/>
    </row>
    <row r="309" spans="1:46" x14ac:dyDescent="0.35">
      <c r="A309" s="24">
        <f>IF(AND('TD SOP+PROFORM MOD'!A306&lt;&gt;"",'TD SOP+PROFORM MOD'!A306&lt;&gt;"TOTAL"),'TD SOP+PROFORM MOD'!A306,0)</f>
        <v>0</v>
      </c>
      <c r="C309" s="25" t="str">
        <f>IFERROR(VLOOKUP($A309,'TD SOP+PROFORM MOD'!$A$5:$AD$750,MATCH(C$4,'TD SOP+PROFORM MOD'!$B$2:$AT$2,0)+1,0),"")</f>
        <v/>
      </c>
      <c r="D309" s="25" t="str">
        <f>IFERROR(VLOOKUP($A309,'TD SOP+PROFORM MOD'!$A$5:$AD$750,MATCH(D$4,'TD SOP+PROFORM MOD'!$B$2:$AT$2,0)+1,0),"")</f>
        <v/>
      </c>
      <c r="E309" s="26" t="str">
        <f t="shared" si="69"/>
        <v/>
      </c>
      <c r="F309" s="25" t="str">
        <f>IFERROR(VLOOKUP($A309,'TD SOP+PROFORM MOD'!$A$5:$AD$750,MATCH(F$4,'TD SOP+PROFORM MOD'!$B$2:$AT$2,0)+1,0),"")</f>
        <v/>
      </c>
      <c r="G309" s="25" t="str">
        <f>IFERROR(VLOOKUP($A309,'TD SOP+PROFORM MOD'!$A$5:$AD$750,MATCH(G$4,'TD SOP+PROFORM MOD'!$B$2:$AT$2,0)+1,0),"")</f>
        <v/>
      </c>
      <c r="H309" s="26" t="str">
        <f t="shared" si="70"/>
        <v/>
      </c>
      <c r="I309" s="25" t="str">
        <f>IFERROR(VLOOKUP($A309,'TD SOP+PROFORM MOD'!$A$5:$AD$750,MATCH(I$4,'TD SOP+PROFORM MOD'!$B$2:$AT$2,0)+1,0),"")</f>
        <v/>
      </c>
      <c r="J309" s="25" t="str">
        <f>IFERROR(VLOOKUP($A309,'TD SOP+PROFORM MOD'!$A$5:$AD$750,MATCH(J$4,'TD SOP+PROFORM MOD'!$B$2:$AT$2,0)+1,0),"")</f>
        <v/>
      </c>
      <c r="K309" s="26" t="str">
        <f t="shared" si="71"/>
        <v/>
      </c>
      <c r="L309" s="25" t="str">
        <f>IFERROR(VLOOKUP($A309,'TD SOP+PROFORM MOD'!$A$5:$AD$750,MATCH(L$4,'TD SOP+PROFORM MOD'!$B$2:$AT$2,0)+1,0),"")</f>
        <v/>
      </c>
      <c r="M309" s="25" t="str">
        <f>IFERROR(VLOOKUP($A309,'TD SOP+PROFORM MOD'!$A$5:$AD$750,MATCH(M$4,'TD SOP+PROFORM MOD'!$B$2:$AT$2,0)+1,0),"")</f>
        <v/>
      </c>
      <c r="N309" s="26" t="str">
        <f t="shared" si="72"/>
        <v/>
      </c>
      <c r="O309" s="25">
        <f>IFERROR(VLOOKUP($A309,'TD SOP+PROFORM MOD'!$A$5:$AD$750,MATCH(O$4,'TD SOP+PROFORM MOD'!$B$2:$AD$2,0)+1,0),0)+IFERROR(VLOOKUP($A309,'TD SOP+PROFORM MOD'!$A$5:$AD$750,MATCH(O$2,'TD SOP+PROFORM MOD'!$B$2:$AD$2,0)+1,0),0)</f>
        <v>0</v>
      </c>
      <c r="P309" s="25">
        <f>IFERROR(VLOOKUP($A309,'TD SOP+PROFORM MOD'!$A$5:$AD$750,MATCH(P$4,'TD SOP+PROFORM MOD'!$B$2:$AD$2,0)+1,0),0)+IFERROR(VLOOKUP($A309,'TD SOP+PROFORM MOD'!$A$5:$AD$750,MATCH(P$2,'TD SOP+PROFORM MOD'!$B$2:$AD$2,0)+1,0),0)</f>
        <v>0</v>
      </c>
      <c r="Q309" s="26" t="str">
        <f t="shared" si="73"/>
        <v/>
      </c>
      <c r="R309" s="25">
        <f>IFERROR(VLOOKUP($A309,'TD SOP+PROFORM MOD'!$A$5:$AD$750,MATCH(R$4,'TD SOP+PROFORM MOD'!$B$2:$AD$2,0)+1,0),0)+IFERROR(VLOOKUP($A309,'TD SOP+PROFORM MOD'!$A$5:$AD$750,MATCH(R$2,'TD SOP+PROFORM MOD'!$B$2:$AD$2,0)+1,0),0)</f>
        <v>0</v>
      </c>
      <c r="S309" s="25">
        <f>IFERROR(VLOOKUP($A309,'TD SOP+PROFORM MOD'!$A$5:$AD$750,MATCH(S$4,'TD SOP+PROFORM MOD'!$B$2:$AD$2,0)+1,0),0)+IFERROR(VLOOKUP($A309,'TD SOP+PROFORM MOD'!$A$5:$AD$750,MATCH(S$2,'TD SOP+PROFORM MOD'!$B$2:$AD$2,0)+1,0),0)</f>
        <v>0</v>
      </c>
      <c r="T309" s="26" t="str">
        <f t="shared" si="74"/>
        <v/>
      </c>
      <c r="U309" s="25">
        <f>IFERROR(VLOOKUP($A309,'TD SOP+PROFORM MOD'!$A$5:$AD$750,MATCH(U$4,'TD SOP+PROFORM MOD'!$B$2:$AD$2,0)+1,0),0)+IFERROR(VLOOKUP($A309,'TD SOP+PROFORM MOD'!$A$5:$AD$750,MATCH(U$2,'TD SOP+PROFORM MOD'!$B$2:$AD$2,0)+1,0),0)</f>
        <v>0</v>
      </c>
      <c r="V309" s="25">
        <f>IFERROR(VLOOKUP($A309,'TD SOP+PROFORM MOD'!$A$5:$AD$750,MATCH(V$4,'TD SOP+PROFORM MOD'!$B$2:$AD$2,0)+1,0),0)+IFERROR(VLOOKUP($A309,'TD SOP+PROFORM MOD'!$A$5:$AD$750,MATCH(V$2,'TD SOP+PROFORM MOD'!$B$2:$AD$2,0)+1,0),0)</f>
        <v>0</v>
      </c>
      <c r="W309" s="26" t="str">
        <f t="shared" si="75"/>
        <v/>
      </c>
      <c r="X309" s="25">
        <f>IFERROR(VLOOKUP($A309,'TD SOP+PROFORM MOD'!$A$5:$AD$750,MATCH(X$4,'TD SOP+PROFORM MOD'!$B$2:$AD$2,0)+1,0),0)+IFERROR(VLOOKUP($A309,'TD SOP+PROFORM MOD'!$A$5:$AD$750,MATCH(X$2,'TD SOP+PROFORM MOD'!$B$2:$AD$2,0)+1,0),0)</f>
        <v>0</v>
      </c>
      <c r="Y309" s="25">
        <f>IFERROR(VLOOKUP($A309,'TD SOP+PROFORM MOD'!$A$5:$AD$750,MATCH(Y$4,'TD SOP+PROFORM MOD'!$B$2:$AD$2,0)+1,0),0)+IFERROR(VLOOKUP($A309,'TD SOP+PROFORM MOD'!$A$5:$AD$750,MATCH(Y$2,'TD SOP+PROFORM MOD'!$B$2:$AD$2,0)+1,0),0)</f>
        <v>0</v>
      </c>
      <c r="Z309" s="26" t="str">
        <f t="shared" si="76"/>
        <v/>
      </c>
      <c r="AA309" s="25">
        <f>IFERROR(VLOOKUP($A309,'TD SOP+PROFORM MOD'!$A$5:$AD$750,MATCH(AA$4,'TD SOP+PROFORM MOD'!$B$2:$AD$2,0)+1,0),0)+IFERROR(VLOOKUP($A309,'TD SOP+PROFORM MOD'!$A$5:$AD$750,MATCH(AA$2,'TD SOP+PROFORM MOD'!$B$2:$AD$2,0)+1,0),0)</f>
        <v>0</v>
      </c>
      <c r="AB309" s="25">
        <f>IFERROR(VLOOKUP($A309,'TD SOP+PROFORM MOD'!$A$5:$AD$750,MATCH(AB$4,'TD SOP+PROFORM MOD'!$B$2:$AD$2,0)+1,0),0)+IFERROR(VLOOKUP($A309,'TD SOP+PROFORM MOD'!$A$5:$AD$750,MATCH(AB$2,'TD SOP+PROFORM MOD'!$B$2:$AD$2,0)+1,0),0)</f>
        <v>0</v>
      </c>
      <c r="AC309" s="26" t="str">
        <f t="shared" si="77"/>
        <v/>
      </c>
      <c r="AD309" s="25">
        <f>IFERROR(VLOOKUP($A309,'TD SOP+PROFORM MOD'!$A$5:$AD$750,MATCH(AD$4,'TD SOP+PROFORM MOD'!$B$2:$AD$2,0)+1,0),0)+IFERROR(VLOOKUP($A309,'TD SOP+PROFORM MOD'!$A$5:$AD$750,MATCH(AD$2,'TD SOP+PROFORM MOD'!$B$2:$AD$2,0)+1,0),0)</f>
        <v>0</v>
      </c>
      <c r="AE309" s="25">
        <f>IFERROR(VLOOKUP($A309,'TD SOP+PROFORM MOD'!$A$5:$AD$750,MATCH(AE$4,'TD SOP+PROFORM MOD'!$B$2:$AD$2,0)+1,0),0)+IFERROR(VLOOKUP($A309,'TD SOP+PROFORM MOD'!$A$5:$AD$750,MATCH(AE$2,'TD SOP+PROFORM MOD'!$B$2:$AD$2,0)+1,0),0)</f>
        <v>0</v>
      </c>
      <c r="AF309" s="26" t="str">
        <f t="shared" si="78"/>
        <v/>
      </c>
      <c r="AG309" s="25">
        <f>IFERROR(VLOOKUP($A309,'TD SOP+PROFORM MOD'!$A$5:$AD$750,MATCH(AG$4,'TD SOP+PROFORM MOD'!$B$2:$AD$2,0)+1,0),0)+IFERROR(VLOOKUP($A309,'TD SOP+PROFORM MOD'!$A$5:$AD$750,MATCH(AG$2,'TD SOP+PROFORM MOD'!$B$2:$AD$2,0)+1,0),0)</f>
        <v>0</v>
      </c>
      <c r="AH309" s="25">
        <f>IFERROR(VLOOKUP($A309,'TD SOP+PROFORM MOD'!$A$5:$AD$750,MATCH(AH$4,'TD SOP+PROFORM MOD'!$B$2:$AD$2,0)+1,0),0)+IFERROR(VLOOKUP($A309,'TD SOP+PROFORM MOD'!$A$5:$AD$750,MATCH(AH$2,'TD SOP+PROFORM MOD'!$B$2:$AD$2,0)+1,0),0)</f>
        <v>0</v>
      </c>
      <c r="AI309" s="26" t="str">
        <f t="shared" si="79"/>
        <v/>
      </c>
      <c r="AJ309" s="25">
        <f>IFERROR(VLOOKUP($A309,'TD SOP+PROFORM MOD'!$A$5:$AD$750,MATCH(AJ$4,'TD SOP+PROFORM MOD'!$B$2:$AD$2,0)+1,0),0)+IFERROR(VLOOKUP($A309,'TD SOP+PROFORM MOD'!$A$5:$AD$750,MATCH(AJ$2,'TD SOP+PROFORM MOD'!$B$2:$AD$2,0)+1,0),0)</f>
        <v>0</v>
      </c>
      <c r="AK309" s="25">
        <f>IFERROR(VLOOKUP($A309,'TD SOP+PROFORM MOD'!$A$5:$AD$750,MATCH(AK$4,'TD SOP+PROFORM MOD'!$B$2:$AD$2,0)+1,0),0)+IFERROR(VLOOKUP($A309,'TD SOP+PROFORM MOD'!$A$5:$AD$750,MATCH(AK$2,'TD SOP+PROFORM MOD'!$B$2:$AD$2,0)+1,0),0)</f>
        <v>0</v>
      </c>
      <c r="AL309" s="26" t="str">
        <f t="shared" si="80"/>
        <v/>
      </c>
      <c r="AM309" s="25">
        <f t="shared" si="82"/>
        <v>0</v>
      </c>
      <c r="AN309" s="25">
        <f t="shared" si="82"/>
        <v>0</v>
      </c>
      <c r="AO309" s="26" t="str">
        <f t="shared" si="81"/>
        <v/>
      </c>
      <c r="AR309" s="25">
        <f>SUMIF('B&amp;S YTD LFY'!B:B,"="&amp;A309,'B&amp;S YTD LFY'!C:C)</f>
        <v>0</v>
      </c>
      <c r="AS309" s="25">
        <f t="shared" si="83"/>
        <v>0</v>
      </c>
      <c r="AT309" s="25"/>
    </row>
    <row r="310" spans="1:46" x14ac:dyDescent="0.35">
      <c r="A310" s="24">
        <f>IF(AND('TD SOP+PROFORM MOD'!A307&lt;&gt;"",'TD SOP+PROFORM MOD'!A307&lt;&gt;"TOTAL"),'TD SOP+PROFORM MOD'!A307,0)</f>
        <v>0</v>
      </c>
      <c r="C310" s="25" t="str">
        <f>IFERROR(VLOOKUP($A310,'TD SOP+PROFORM MOD'!$A$5:$AD$750,MATCH(C$4,'TD SOP+PROFORM MOD'!$B$2:$AT$2,0)+1,0),"")</f>
        <v/>
      </c>
      <c r="D310" s="25" t="str">
        <f>IFERROR(VLOOKUP($A310,'TD SOP+PROFORM MOD'!$A$5:$AD$750,MATCH(D$4,'TD SOP+PROFORM MOD'!$B$2:$AT$2,0)+1,0),"")</f>
        <v/>
      </c>
      <c r="E310" s="26" t="str">
        <f t="shared" si="69"/>
        <v/>
      </c>
      <c r="F310" s="25" t="str">
        <f>IFERROR(VLOOKUP($A310,'TD SOP+PROFORM MOD'!$A$5:$AD$750,MATCH(F$4,'TD SOP+PROFORM MOD'!$B$2:$AT$2,0)+1,0),"")</f>
        <v/>
      </c>
      <c r="G310" s="25" t="str">
        <f>IFERROR(VLOOKUP($A310,'TD SOP+PROFORM MOD'!$A$5:$AD$750,MATCH(G$4,'TD SOP+PROFORM MOD'!$B$2:$AT$2,0)+1,0),"")</f>
        <v/>
      </c>
      <c r="H310" s="26" t="str">
        <f t="shared" si="70"/>
        <v/>
      </c>
      <c r="I310" s="25" t="str">
        <f>IFERROR(VLOOKUP($A310,'TD SOP+PROFORM MOD'!$A$5:$AD$750,MATCH(I$4,'TD SOP+PROFORM MOD'!$B$2:$AT$2,0)+1,0),"")</f>
        <v/>
      </c>
      <c r="J310" s="25" t="str">
        <f>IFERROR(VLOOKUP($A310,'TD SOP+PROFORM MOD'!$A$5:$AD$750,MATCH(J$4,'TD SOP+PROFORM MOD'!$B$2:$AT$2,0)+1,0),"")</f>
        <v/>
      </c>
      <c r="K310" s="26" t="str">
        <f t="shared" si="71"/>
        <v/>
      </c>
      <c r="L310" s="25" t="str">
        <f>IFERROR(VLOOKUP($A310,'TD SOP+PROFORM MOD'!$A$5:$AD$750,MATCH(L$4,'TD SOP+PROFORM MOD'!$B$2:$AT$2,0)+1,0),"")</f>
        <v/>
      </c>
      <c r="M310" s="25" t="str">
        <f>IFERROR(VLOOKUP($A310,'TD SOP+PROFORM MOD'!$A$5:$AD$750,MATCH(M$4,'TD SOP+PROFORM MOD'!$B$2:$AT$2,0)+1,0),"")</f>
        <v/>
      </c>
      <c r="N310" s="26" t="str">
        <f t="shared" si="72"/>
        <v/>
      </c>
      <c r="O310" s="25">
        <f>IFERROR(VLOOKUP($A310,'TD SOP+PROFORM MOD'!$A$5:$AD$750,MATCH(O$4,'TD SOP+PROFORM MOD'!$B$2:$AD$2,0)+1,0),0)+IFERROR(VLOOKUP($A310,'TD SOP+PROFORM MOD'!$A$5:$AD$750,MATCH(O$2,'TD SOP+PROFORM MOD'!$B$2:$AD$2,0)+1,0),0)</f>
        <v>0</v>
      </c>
      <c r="P310" s="25">
        <f>IFERROR(VLOOKUP($A310,'TD SOP+PROFORM MOD'!$A$5:$AD$750,MATCH(P$4,'TD SOP+PROFORM MOD'!$B$2:$AD$2,0)+1,0),0)+IFERROR(VLOOKUP($A310,'TD SOP+PROFORM MOD'!$A$5:$AD$750,MATCH(P$2,'TD SOP+PROFORM MOD'!$B$2:$AD$2,0)+1,0),0)</f>
        <v>0</v>
      </c>
      <c r="Q310" s="26" t="str">
        <f t="shared" si="73"/>
        <v/>
      </c>
      <c r="R310" s="25">
        <f>IFERROR(VLOOKUP($A310,'TD SOP+PROFORM MOD'!$A$5:$AD$750,MATCH(R$4,'TD SOP+PROFORM MOD'!$B$2:$AD$2,0)+1,0),0)+IFERROR(VLOOKUP($A310,'TD SOP+PROFORM MOD'!$A$5:$AD$750,MATCH(R$2,'TD SOP+PROFORM MOD'!$B$2:$AD$2,0)+1,0),0)</f>
        <v>0</v>
      </c>
      <c r="S310" s="25">
        <f>IFERROR(VLOOKUP($A310,'TD SOP+PROFORM MOD'!$A$5:$AD$750,MATCH(S$4,'TD SOP+PROFORM MOD'!$B$2:$AD$2,0)+1,0),0)+IFERROR(VLOOKUP($A310,'TD SOP+PROFORM MOD'!$A$5:$AD$750,MATCH(S$2,'TD SOP+PROFORM MOD'!$B$2:$AD$2,0)+1,0),0)</f>
        <v>0</v>
      </c>
      <c r="T310" s="26" t="str">
        <f t="shared" si="74"/>
        <v/>
      </c>
      <c r="U310" s="25">
        <f>IFERROR(VLOOKUP($A310,'TD SOP+PROFORM MOD'!$A$5:$AD$750,MATCH(U$4,'TD SOP+PROFORM MOD'!$B$2:$AD$2,0)+1,0),0)+IFERROR(VLOOKUP($A310,'TD SOP+PROFORM MOD'!$A$5:$AD$750,MATCH(U$2,'TD SOP+PROFORM MOD'!$B$2:$AD$2,0)+1,0),0)</f>
        <v>0</v>
      </c>
      <c r="V310" s="25">
        <f>IFERROR(VLOOKUP($A310,'TD SOP+PROFORM MOD'!$A$5:$AD$750,MATCH(V$4,'TD SOP+PROFORM MOD'!$B$2:$AD$2,0)+1,0),0)+IFERROR(VLOOKUP($A310,'TD SOP+PROFORM MOD'!$A$5:$AD$750,MATCH(V$2,'TD SOP+PROFORM MOD'!$B$2:$AD$2,0)+1,0),0)</f>
        <v>0</v>
      </c>
      <c r="W310" s="26" t="str">
        <f t="shared" si="75"/>
        <v/>
      </c>
      <c r="X310" s="25">
        <f>IFERROR(VLOOKUP($A310,'TD SOP+PROFORM MOD'!$A$5:$AD$750,MATCH(X$4,'TD SOP+PROFORM MOD'!$B$2:$AD$2,0)+1,0),0)+IFERROR(VLOOKUP($A310,'TD SOP+PROFORM MOD'!$A$5:$AD$750,MATCH(X$2,'TD SOP+PROFORM MOD'!$B$2:$AD$2,0)+1,0),0)</f>
        <v>0</v>
      </c>
      <c r="Y310" s="25">
        <f>IFERROR(VLOOKUP($A310,'TD SOP+PROFORM MOD'!$A$5:$AD$750,MATCH(Y$4,'TD SOP+PROFORM MOD'!$B$2:$AD$2,0)+1,0),0)+IFERROR(VLOOKUP($A310,'TD SOP+PROFORM MOD'!$A$5:$AD$750,MATCH(Y$2,'TD SOP+PROFORM MOD'!$B$2:$AD$2,0)+1,0),0)</f>
        <v>0</v>
      </c>
      <c r="Z310" s="26" t="str">
        <f t="shared" si="76"/>
        <v/>
      </c>
      <c r="AA310" s="25">
        <f>IFERROR(VLOOKUP($A310,'TD SOP+PROFORM MOD'!$A$5:$AD$750,MATCH(AA$4,'TD SOP+PROFORM MOD'!$B$2:$AD$2,0)+1,0),0)+IFERROR(VLOOKUP($A310,'TD SOP+PROFORM MOD'!$A$5:$AD$750,MATCH(AA$2,'TD SOP+PROFORM MOD'!$B$2:$AD$2,0)+1,0),0)</f>
        <v>0</v>
      </c>
      <c r="AB310" s="25">
        <f>IFERROR(VLOOKUP($A310,'TD SOP+PROFORM MOD'!$A$5:$AD$750,MATCH(AB$4,'TD SOP+PROFORM MOD'!$B$2:$AD$2,0)+1,0),0)+IFERROR(VLOOKUP($A310,'TD SOP+PROFORM MOD'!$A$5:$AD$750,MATCH(AB$2,'TD SOP+PROFORM MOD'!$B$2:$AD$2,0)+1,0),0)</f>
        <v>0</v>
      </c>
      <c r="AC310" s="26" t="str">
        <f t="shared" si="77"/>
        <v/>
      </c>
      <c r="AD310" s="25">
        <f>IFERROR(VLOOKUP($A310,'TD SOP+PROFORM MOD'!$A$5:$AD$750,MATCH(AD$4,'TD SOP+PROFORM MOD'!$B$2:$AD$2,0)+1,0),0)+IFERROR(VLOOKUP($A310,'TD SOP+PROFORM MOD'!$A$5:$AD$750,MATCH(AD$2,'TD SOP+PROFORM MOD'!$B$2:$AD$2,0)+1,0),0)</f>
        <v>0</v>
      </c>
      <c r="AE310" s="25">
        <f>IFERROR(VLOOKUP($A310,'TD SOP+PROFORM MOD'!$A$5:$AD$750,MATCH(AE$4,'TD SOP+PROFORM MOD'!$B$2:$AD$2,0)+1,0),0)+IFERROR(VLOOKUP($A310,'TD SOP+PROFORM MOD'!$A$5:$AD$750,MATCH(AE$2,'TD SOP+PROFORM MOD'!$B$2:$AD$2,0)+1,0),0)</f>
        <v>0</v>
      </c>
      <c r="AF310" s="26" t="str">
        <f t="shared" si="78"/>
        <v/>
      </c>
      <c r="AG310" s="25">
        <f>IFERROR(VLOOKUP($A310,'TD SOP+PROFORM MOD'!$A$5:$AD$750,MATCH(AG$4,'TD SOP+PROFORM MOD'!$B$2:$AD$2,0)+1,0),0)+IFERROR(VLOOKUP($A310,'TD SOP+PROFORM MOD'!$A$5:$AD$750,MATCH(AG$2,'TD SOP+PROFORM MOD'!$B$2:$AD$2,0)+1,0),0)</f>
        <v>0</v>
      </c>
      <c r="AH310" s="25">
        <f>IFERROR(VLOOKUP($A310,'TD SOP+PROFORM MOD'!$A$5:$AD$750,MATCH(AH$4,'TD SOP+PROFORM MOD'!$B$2:$AD$2,0)+1,0),0)+IFERROR(VLOOKUP($A310,'TD SOP+PROFORM MOD'!$A$5:$AD$750,MATCH(AH$2,'TD SOP+PROFORM MOD'!$B$2:$AD$2,0)+1,0),0)</f>
        <v>0</v>
      </c>
      <c r="AI310" s="26" t="str">
        <f t="shared" si="79"/>
        <v/>
      </c>
      <c r="AJ310" s="25">
        <f>IFERROR(VLOOKUP($A310,'TD SOP+PROFORM MOD'!$A$5:$AD$750,MATCH(AJ$4,'TD SOP+PROFORM MOD'!$B$2:$AD$2,0)+1,0),0)+IFERROR(VLOOKUP($A310,'TD SOP+PROFORM MOD'!$A$5:$AD$750,MATCH(AJ$2,'TD SOP+PROFORM MOD'!$B$2:$AD$2,0)+1,0),0)</f>
        <v>0</v>
      </c>
      <c r="AK310" s="25">
        <f>IFERROR(VLOOKUP($A310,'TD SOP+PROFORM MOD'!$A$5:$AD$750,MATCH(AK$4,'TD SOP+PROFORM MOD'!$B$2:$AD$2,0)+1,0),0)+IFERROR(VLOOKUP($A310,'TD SOP+PROFORM MOD'!$A$5:$AD$750,MATCH(AK$2,'TD SOP+PROFORM MOD'!$B$2:$AD$2,0)+1,0),0)</f>
        <v>0</v>
      </c>
      <c r="AL310" s="26" t="str">
        <f t="shared" si="80"/>
        <v/>
      </c>
      <c r="AM310" s="25">
        <f t="shared" si="82"/>
        <v>0</v>
      </c>
      <c r="AN310" s="25">
        <f t="shared" si="82"/>
        <v>0</v>
      </c>
      <c r="AO310" s="26" t="str">
        <f t="shared" si="81"/>
        <v/>
      </c>
      <c r="AR310" s="25">
        <f>SUMIF('B&amp;S YTD LFY'!B:B,"="&amp;A310,'B&amp;S YTD LFY'!C:C)</f>
        <v>0</v>
      </c>
      <c r="AS310" s="25">
        <f t="shared" si="83"/>
        <v>0</v>
      </c>
      <c r="AT310" s="25"/>
    </row>
    <row r="311" spans="1:46" x14ac:dyDescent="0.35">
      <c r="A311" s="24">
        <f>IF(AND('TD SOP+PROFORM MOD'!A308&lt;&gt;"",'TD SOP+PROFORM MOD'!A308&lt;&gt;"TOTAL"),'TD SOP+PROFORM MOD'!A308,0)</f>
        <v>0</v>
      </c>
      <c r="C311" s="25" t="str">
        <f>IFERROR(VLOOKUP($A311,'TD SOP+PROFORM MOD'!$A$5:$AD$750,MATCH(C$4,'TD SOP+PROFORM MOD'!$B$2:$AT$2,0)+1,0),"")</f>
        <v/>
      </c>
      <c r="D311" s="25" t="str">
        <f>IFERROR(VLOOKUP($A311,'TD SOP+PROFORM MOD'!$A$5:$AD$750,MATCH(D$4,'TD SOP+PROFORM MOD'!$B$2:$AT$2,0)+1,0),"")</f>
        <v/>
      </c>
      <c r="E311" s="26" t="str">
        <f t="shared" si="69"/>
        <v/>
      </c>
      <c r="F311" s="25" t="str">
        <f>IFERROR(VLOOKUP($A311,'TD SOP+PROFORM MOD'!$A$5:$AD$750,MATCH(F$4,'TD SOP+PROFORM MOD'!$B$2:$AT$2,0)+1,0),"")</f>
        <v/>
      </c>
      <c r="G311" s="25" t="str">
        <f>IFERROR(VLOOKUP($A311,'TD SOP+PROFORM MOD'!$A$5:$AD$750,MATCH(G$4,'TD SOP+PROFORM MOD'!$B$2:$AT$2,0)+1,0),"")</f>
        <v/>
      </c>
      <c r="H311" s="26" t="str">
        <f t="shared" si="70"/>
        <v/>
      </c>
      <c r="I311" s="25" t="str">
        <f>IFERROR(VLOOKUP($A311,'TD SOP+PROFORM MOD'!$A$5:$AD$750,MATCH(I$4,'TD SOP+PROFORM MOD'!$B$2:$AT$2,0)+1,0),"")</f>
        <v/>
      </c>
      <c r="J311" s="25" t="str">
        <f>IFERROR(VLOOKUP($A311,'TD SOP+PROFORM MOD'!$A$5:$AD$750,MATCH(J$4,'TD SOP+PROFORM MOD'!$B$2:$AT$2,0)+1,0),"")</f>
        <v/>
      </c>
      <c r="K311" s="26" t="str">
        <f t="shared" si="71"/>
        <v/>
      </c>
      <c r="L311" s="25" t="str">
        <f>IFERROR(VLOOKUP($A311,'TD SOP+PROFORM MOD'!$A$5:$AD$750,MATCH(L$4,'TD SOP+PROFORM MOD'!$B$2:$AT$2,0)+1,0),"")</f>
        <v/>
      </c>
      <c r="M311" s="25" t="str">
        <f>IFERROR(VLOOKUP($A311,'TD SOP+PROFORM MOD'!$A$5:$AD$750,MATCH(M$4,'TD SOP+PROFORM MOD'!$B$2:$AT$2,0)+1,0),"")</f>
        <v/>
      </c>
      <c r="N311" s="26" t="str">
        <f t="shared" si="72"/>
        <v/>
      </c>
      <c r="O311" s="25">
        <f>IFERROR(VLOOKUP($A311,'TD SOP+PROFORM MOD'!$A$5:$AD$750,MATCH(O$4,'TD SOP+PROFORM MOD'!$B$2:$AD$2,0)+1,0),0)+IFERROR(VLOOKUP($A311,'TD SOP+PROFORM MOD'!$A$5:$AD$750,MATCH(O$2,'TD SOP+PROFORM MOD'!$B$2:$AD$2,0)+1,0),0)</f>
        <v>0</v>
      </c>
      <c r="P311" s="25">
        <f>IFERROR(VLOOKUP($A311,'TD SOP+PROFORM MOD'!$A$5:$AD$750,MATCH(P$4,'TD SOP+PROFORM MOD'!$B$2:$AD$2,0)+1,0),0)+IFERROR(VLOOKUP($A311,'TD SOP+PROFORM MOD'!$A$5:$AD$750,MATCH(P$2,'TD SOP+PROFORM MOD'!$B$2:$AD$2,0)+1,0),0)</f>
        <v>0</v>
      </c>
      <c r="Q311" s="26" t="str">
        <f t="shared" si="73"/>
        <v/>
      </c>
      <c r="R311" s="25">
        <f>IFERROR(VLOOKUP($A311,'TD SOP+PROFORM MOD'!$A$5:$AD$750,MATCH(R$4,'TD SOP+PROFORM MOD'!$B$2:$AD$2,0)+1,0),0)+IFERROR(VLOOKUP($A311,'TD SOP+PROFORM MOD'!$A$5:$AD$750,MATCH(R$2,'TD SOP+PROFORM MOD'!$B$2:$AD$2,0)+1,0),0)</f>
        <v>0</v>
      </c>
      <c r="S311" s="25">
        <f>IFERROR(VLOOKUP($A311,'TD SOP+PROFORM MOD'!$A$5:$AD$750,MATCH(S$4,'TD SOP+PROFORM MOD'!$B$2:$AD$2,0)+1,0),0)+IFERROR(VLOOKUP($A311,'TD SOP+PROFORM MOD'!$A$5:$AD$750,MATCH(S$2,'TD SOP+PROFORM MOD'!$B$2:$AD$2,0)+1,0),0)</f>
        <v>0</v>
      </c>
      <c r="T311" s="26" t="str">
        <f t="shared" si="74"/>
        <v/>
      </c>
      <c r="U311" s="25">
        <f>IFERROR(VLOOKUP($A311,'TD SOP+PROFORM MOD'!$A$5:$AD$750,MATCH(U$4,'TD SOP+PROFORM MOD'!$B$2:$AD$2,0)+1,0),0)+IFERROR(VLOOKUP($A311,'TD SOP+PROFORM MOD'!$A$5:$AD$750,MATCH(U$2,'TD SOP+PROFORM MOD'!$B$2:$AD$2,0)+1,0),0)</f>
        <v>0</v>
      </c>
      <c r="V311" s="25">
        <f>IFERROR(VLOOKUP($A311,'TD SOP+PROFORM MOD'!$A$5:$AD$750,MATCH(V$4,'TD SOP+PROFORM MOD'!$B$2:$AD$2,0)+1,0),0)+IFERROR(VLOOKUP($A311,'TD SOP+PROFORM MOD'!$A$5:$AD$750,MATCH(V$2,'TD SOP+PROFORM MOD'!$B$2:$AD$2,0)+1,0),0)</f>
        <v>0</v>
      </c>
      <c r="W311" s="26" t="str">
        <f t="shared" si="75"/>
        <v/>
      </c>
      <c r="X311" s="25">
        <f>IFERROR(VLOOKUP($A311,'TD SOP+PROFORM MOD'!$A$5:$AD$750,MATCH(X$4,'TD SOP+PROFORM MOD'!$B$2:$AD$2,0)+1,0),0)+IFERROR(VLOOKUP($A311,'TD SOP+PROFORM MOD'!$A$5:$AD$750,MATCH(X$2,'TD SOP+PROFORM MOD'!$B$2:$AD$2,0)+1,0),0)</f>
        <v>0</v>
      </c>
      <c r="Y311" s="25">
        <f>IFERROR(VLOOKUP($A311,'TD SOP+PROFORM MOD'!$A$5:$AD$750,MATCH(Y$4,'TD SOP+PROFORM MOD'!$B$2:$AD$2,0)+1,0),0)+IFERROR(VLOOKUP($A311,'TD SOP+PROFORM MOD'!$A$5:$AD$750,MATCH(Y$2,'TD SOP+PROFORM MOD'!$B$2:$AD$2,0)+1,0),0)</f>
        <v>0</v>
      </c>
      <c r="Z311" s="26" t="str">
        <f t="shared" si="76"/>
        <v/>
      </c>
      <c r="AA311" s="25">
        <f>IFERROR(VLOOKUP($A311,'TD SOP+PROFORM MOD'!$A$5:$AD$750,MATCH(AA$4,'TD SOP+PROFORM MOD'!$B$2:$AD$2,0)+1,0),0)+IFERROR(VLOOKUP($A311,'TD SOP+PROFORM MOD'!$A$5:$AD$750,MATCH(AA$2,'TD SOP+PROFORM MOD'!$B$2:$AD$2,0)+1,0),0)</f>
        <v>0</v>
      </c>
      <c r="AB311" s="25">
        <f>IFERROR(VLOOKUP($A311,'TD SOP+PROFORM MOD'!$A$5:$AD$750,MATCH(AB$4,'TD SOP+PROFORM MOD'!$B$2:$AD$2,0)+1,0),0)+IFERROR(VLOOKUP($A311,'TD SOP+PROFORM MOD'!$A$5:$AD$750,MATCH(AB$2,'TD SOP+PROFORM MOD'!$B$2:$AD$2,0)+1,0),0)</f>
        <v>0</v>
      </c>
      <c r="AC311" s="26" t="str">
        <f t="shared" si="77"/>
        <v/>
      </c>
      <c r="AD311" s="25">
        <f>IFERROR(VLOOKUP($A311,'TD SOP+PROFORM MOD'!$A$5:$AD$750,MATCH(AD$4,'TD SOP+PROFORM MOD'!$B$2:$AD$2,0)+1,0),0)+IFERROR(VLOOKUP($A311,'TD SOP+PROFORM MOD'!$A$5:$AD$750,MATCH(AD$2,'TD SOP+PROFORM MOD'!$B$2:$AD$2,0)+1,0),0)</f>
        <v>0</v>
      </c>
      <c r="AE311" s="25">
        <f>IFERROR(VLOOKUP($A311,'TD SOP+PROFORM MOD'!$A$5:$AD$750,MATCH(AE$4,'TD SOP+PROFORM MOD'!$B$2:$AD$2,0)+1,0),0)+IFERROR(VLOOKUP($A311,'TD SOP+PROFORM MOD'!$A$5:$AD$750,MATCH(AE$2,'TD SOP+PROFORM MOD'!$B$2:$AD$2,0)+1,0),0)</f>
        <v>0</v>
      </c>
      <c r="AF311" s="26" t="str">
        <f t="shared" si="78"/>
        <v/>
      </c>
      <c r="AG311" s="25">
        <f>IFERROR(VLOOKUP($A311,'TD SOP+PROFORM MOD'!$A$5:$AD$750,MATCH(AG$4,'TD SOP+PROFORM MOD'!$B$2:$AD$2,0)+1,0),0)+IFERROR(VLOOKUP($A311,'TD SOP+PROFORM MOD'!$A$5:$AD$750,MATCH(AG$2,'TD SOP+PROFORM MOD'!$B$2:$AD$2,0)+1,0),0)</f>
        <v>0</v>
      </c>
      <c r="AH311" s="25">
        <f>IFERROR(VLOOKUP($A311,'TD SOP+PROFORM MOD'!$A$5:$AD$750,MATCH(AH$4,'TD SOP+PROFORM MOD'!$B$2:$AD$2,0)+1,0),0)+IFERROR(VLOOKUP($A311,'TD SOP+PROFORM MOD'!$A$5:$AD$750,MATCH(AH$2,'TD SOP+PROFORM MOD'!$B$2:$AD$2,0)+1,0),0)</f>
        <v>0</v>
      </c>
      <c r="AI311" s="26" t="str">
        <f t="shared" si="79"/>
        <v/>
      </c>
      <c r="AJ311" s="25">
        <f>IFERROR(VLOOKUP($A311,'TD SOP+PROFORM MOD'!$A$5:$AD$750,MATCH(AJ$4,'TD SOP+PROFORM MOD'!$B$2:$AD$2,0)+1,0),0)+IFERROR(VLOOKUP($A311,'TD SOP+PROFORM MOD'!$A$5:$AD$750,MATCH(AJ$2,'TD SOP+PROFORM MOD'!$B$2:$AD$2,0)+1,0),0)</f>
        <v>0</v>
      </c>
      <c r="AK311" s="25">
        <f>IFERROR(VLOOKUP($A311,'TD SOP+PROFORM MOD'!$A$5:$AD$750,MATCH(AK$4,'TD SOP+PROFORM MOD'!$B$2:$AD$2,0)+1,0),0)+IFERROR(VLOOKUP($A311,'TD SOP+PROFORM MOD'!$A$5:$AD$750,MATCH(AK$2,'TD SOP+PROFORM MOD'!$B$2:$AD$2,0)+1,0),0)</f>
        <v>0</v>
      </c>
      <c r="AL311" s="26" t="str">
        <f t="shared" si="80"/>
        <v/>
      </c>
      <c r="AM311" s="25">
        <f t="shared" si="82"/>
        <v>0</v>
      </c>
      <c r="AN311" s="25">
        <f t="shared" si="82"/>
        <v>0</v>
      </c>
      <c r="AO311" s="26" t="str">
        <f t="shared" si="81"/>
        <v/>
      </c>
      <c r="AR311" s="25">
        <f>SUMIF('B&amp;S YTD LFY'!B:B,"="&amp;A311,'B&amp;S YTD LFY'!C:C)</f>
        <v>0</v>
      </c>
      <c r="AS311" s="25">
        <f t="shared" si="83"/>
        <v>0</v>
      </c>
      <c r="AT311" s="25"/>
    </row>
    <row r="312" spans="1:46" x14ac:dyDescent="0.35">
      <c r="A312" s="24">
        <f>IF(AND('TD SOP+PROFORM MOD'!A309&lt;&gt;"",'TD SOP+PROFORM MOD'!A309&lt;&gt;"TOTAL"),'TD SOP+PROFORM MOD'!A309,0)</f>
        <v>0</v>
      </c>
      <c r="C312" s="25" t="str">
        <f>IFERROR(VLOOKUP($A312,'TD SOP+PROFORM MOD'!$A$5:$AD$750,MATCH(C$4,'TD SOP+PROFORM MOD'!$B$2:$AT$2,0)+1,0),"")</f>
        <v/>
      </c>
      <c r="D312" s="25" t="str">
        <f>IFERROR(VLOOKUP($A312,'TD SOP+PROFORM MOD'!$A$5:$AD$750,MATCH(D$4,'TD SOP+PROFORM MOD'!$B$2:$AT$2,0)+1,0),"")</f>
        <v/>
      </c>
      <c r="E312" s="26" t="str">
        <f t="shared" si="69"/>
        <v/>
      </c>
      <c r="F312" s="25" t="str">
        <f>IFERROR(VLOOKUP($A312,'TD SOP+PROFORM MOD'!$A$5:$AD$750,MATCH(F$4,'TD SOP+PROFORM MOD'!$B$2:$AT$2,0)+1,0),"")</f>
        <v/>
      </c>
      <c r="G312" s="25" t="str">
        <f>IFERROR(VLOOKUP($A312,'TD SOP+PROFORM MOD'!$A$5:$AD$750,MATCH(G$4,'TD SOP+PROFORM MOD'!$B$2:$AT$2,0)+1,0),"")</f>
        <v/>
      </c>
      <c r="H312" s="26" t="str">
        <f t="shared" si="70"/>
        <v/>
      </c>
      <c r="I312" s="25" t="str">
        <f>IFERROR(VLOOKUP($A312,'TD SOP+PROFORM MOD'!$A$5:$AD$750,MATCH(I$4,'TD SOP+PROFORM MOD'!$B$2:$AT$2,0)+1,0),"")</f>
        <v/>
      </c>
      <c r="J312" s="25" t="str">
        <f>IFERROR(VLOOKUP($A312,'TD SOP+PROFORM MOD'!$A$5:$AD$750,MATCH(J$4,'TD SOP+PROFORM MOD'!$B$2:$AT$2,0)+1,0),"")</f>
        <v/>
      </c>
      <c r="K312" s="26" t="str">
        <f t="shared" si="71"/>
        <v/>
      </c>
      <c r="L312" s="25" t="str">
        <f>IFERROR(VLOOKUP($A312,'TD SOP+PROFORM MOD'!$A$5:$AD$750,MATCH(L$4,'TD SOP+PROFORM MOD'!$B$2:$AT$2,0)+1,0),"")</f>
        <v/>
      </c>
      <c r="M312" s="25" t="str">
        <f>IFERROR(VLOOKUP($A312,'TD SOP+PROFORM MOD'!$A$5:$AD$750,MATCH(M$4,'TD SOP+PROFORM MOD'!$B$2:$AT$2,0)+1,0),"")</f>
        <v/>
      </c>
      <c r="N312" s="26" t="str">
        <f t="shared" si="72"/>
        <v/>
      </c>
      <c r="O312" s="25">
        <f>IFERROR(VLOOKUP($A312,'TD SOP+PROFORM MOD'!$A$5:$AD$750,MATCH(O$4,'TD SOP+PROFORM MOD'!$B$2:$AD$2,0)+1,0),0)+IFERROR(VLOOKUP($A312,'TD SOP+PROFORM MOD'!$A$5:$AD$750,MATCH(O$2,'TD SOP+PROFORM MOD'!$B$2:$AD$2,0)+1,0),0)</f>
        <v>0</v>
      </c>
      <c r="P312" s="25">
        <f>IFERROR(VLOOKUP($A312,'TD SOP+PROFORM MOD'!$A$5:$AD$750,MATCH(P$4,'TD SOP+PROFORM MOD'!$B$2:$AD$2,0)+1,0),0)+IFERROR(VLOOKUP($A312,'TD SOP+PROFORM MOD'!$A$5:$AD$750,MATCH(P$2,'TD SOP+PROFORM MOD'!$B$2:$AD$2,0)+1,0),0)</f>
        <v>0</v>
      </c>
      <c r="Q312" s="26" t="str">
        <f t="shared" si="73"/>
        <v/>
      </c>
      <c r="R312" s="25">
        <f>IFERROR(VLOOKUP($A312,'TD SOP+PROFORM MOD'!$A$5:$AD$750,MATCH(R$4,'TD SOP+PROFORM MOD'!$B$2:$AD$2,0)+1,0),0)+IFERROR(VLOOKUP($A312,'TD SOP+PROFORM MOD'!$A$5:$AD$750,MATCH(R$2,'TD SOP+PROFORM MOD'!$B$2:$AD$2,0)+1,0),0)</f>
        <v>0</v>
      </c>
      <c r="S312" s="25">
        <f>IFERROR(VLOOKUP($A312,'TD SOP+PROFORM MOD'!$A$5:$AD$750,MATCH(S$4,'TD SOP+PROFORM MOD'!$B$2:$AD$2,0)+1,0),0)+IFERROR(VLOOKUP($A312,'TD SOP+PROFORM MOD'!$A$5:$AD$750,MATCH(S$2,'TD SOP+PROFORM MOD'!$B$2:$AD$2,0)+1,0),0)</f>
        <v>0</v>
      </c>
      <c r="T312" s="26" t="str">
        <f t="shared" si="74"/>
        <v/>
      </c>
      <c r="U312" s="25">
        <f>IFERROR(VLOOKUP($A312,'TD SOP+PROFORM MOD'!$A$5:$AD$750,MATCH(U$4,'TD SOP+PROFORM MOD'!$B$2:$AD$2,0)+1,0),0)+IFERROR(VLOOKUP($A312,'TD SOP+PROFORM MOD'!$A$5:$AD$750,MATCH(U$2,'TD SOP+PROFORM MOD'!$B$2:$AD$2,0)+1,0),0)</f>
        <v>0</v>
      </c>
      <c r="V312" s="25">
        <f>IFERROR(VLOOKUP($A312,'TD SOP+PROFORM MOD'!$A$5:$AD$750,MATCH(V$4,'TD SOP+PROFORM MOD'!$B$2:$AD$2,0)+1,0),0)+IFERROR(VLOOKUP($A312,'TD SOP+PROFORM MOD'!$A$5:$AD$750,MATCH(V$2,'TD SOP+PROFORM MOD'!$B$2:$AD$2,0)+1,0),0)</f>
        <v>0</v>
      </c>
      <c r="W312" s="26" t="str">
        <f t="shared" si="75"/>
        <v/>
      </c>
      <c r="X312" s="25">
        <f>IFERROR(VLOOKUP($A312,'TD SOP+PROFORM MOD'!$A$5:$AD$750,MATCH(X$4,'TD SOP+PROFORM MOD'!$B$2:$AD$2,0)+1,0),0)+IFERROR(VLOOKUP($A312,'TD SOP+PROFORM MOD'!$A$5:$AD$750,MATCH(X$2,'TD SOP+PROFORM MOD'!$B$2:$AD$2,0)+1,0),0)</f>
        <v>0</v>
      </c>
      <c r="Y312" s="25">
        <f>IFERROR(VLOOKUP($A312,'TD SOP+PROFORM MOD'!$A$5:$AD$750,MATCH(Y$4,'TD SOP+PROFORM MOD'!$B$2:$AD$2,0)+1,0),0)+IFERROR(VLOOKUP($A312,'TD SOP+PROFORM MOD'!$A$5:$AD$750,MATCH(Y$2,'TD SOP+PROFORM MOD'!$B$2:$AD$2,0)+1,0),0)</f>
        <v>0</v>
      </c>
      <c r="Z312" s="26" t="str">
        <f t="shared" si="76"/>
        <v/>
      </c>
      <c r="AA312" s="25">
        <f>IFERROR(VLOOKUP($A312,'TD SOP+PROFORM MOD'!$A$5:$AD$750,MATCH(AA$4,'TD SOP+PROFORM MOD'!$B$2:$AD$2,0)+1,0),0)+IFERROR(VLOOKUP($A312,'TD SOP+PROFORM MOD'!$A$5:$AD$750,MATCH(AA$2,'TD SOP+PROFORM MOD'!$B$2:$AD$2,0)+1,0),0)</f>
        <v>0</v>
      </c>
      <c r="AB312" s="25">
        <f>IFERROR(VLOOKUP($A312,'TD SOP+PROFORM MOD'!$A$5:$AD$750,MATCH(AB$4,'TD SOP+PROFORM MOD'!$B$2:$AD$2,0)+1,0),0)+IFERROR(VLOOKUP($A312,'TD SOP+PROFORM MOD'!$A$5:$AD$750,MATCH(AB$2,'TD SOP+PROFORM MOD'!$B$2:$AD$2,0)+1,0),0)</f>
        <v>0</v>
      </c>
      <c r="AC312" s="26" t="str">
        <f t="shared" si="77"/>
        <v/>
      </c>
      <c r="AD312" s="25">
        <f>IFERROR(VLOOKUP($A312,'TD SOP+PROFORM MOD'!$A$5:$AD$750,MATCH(AD$4,'TD SOP+PROFORM MOD'!$B$2:$AD$2,0)+1,0),0)+IFERROR(VLOOKUP($A312,'TD SOP+PROFORM MOD'!$A$5:$AD$750,MATCH(AD$2,'TD SOP+PROFORM MOD'!$B$2:$AD$2,0)+1,0),0)</f>
        <v>0</v>
      </c>
      <c r="AE312" s="25">
        <f>IFERROR(VLOOKUP($A312,'TD SOP+PROFORM MOD'!$A$5:$AD$750,MATCH(AE$4,'TD SOP+PROFORM MOD'!$B$2:$AD$2,0)+1,0),0)+IFERROR(VLOOKUP($A312,'TD SOP+PROFORM MOD'!$A$5:$AD$750,MATCH(AE$2,'TD SOP+PROFORM MOD'!$B$2:$AD$2,0)+1,0),0)</f>
        <v>0</v>
      </c>
      <c r="AF312" s="26" t="str">
        <f t="shared" si="78"/>
        <v/>
      </c>
      <c r="AG312" s="25">
        <f>IFERROR(VLOOKUP($A312,'TD SOP+PROFORM MOD'!$A$5:$AD$750,MATCH(AG$4,'TD SOP+PROFORM MOD'!$B$2:$AD$2,0)+1,0),0)+IFERROR(VLOOKUP($A312,'TD SOP+PROFORM MOD'!$A$5:$AD$750,MATCH(AG$2,'TD SOP+PROFORM MOD'!$B$2:$AD$2,0)+1,0),0)</f>
        <v>0</v>
      </c>
      <c r="AH312" s="25">
        <f>IFERROR(VLOOKUP($A312,'TD SOP+PROFORM MOD'!$A$5:$AD$750,MATCH(AH$4,'TD SOP+PROFORM MOD'!$B$2:$AD$2,0)+1,0),0)+IFERROR(VLOOKUP($A312,'TD SOP+PROFORM MOD'!$A$5:$AD$750,MATCH(AH$2,'TD SOP+PROFORM MOD'!$B$2:$AD$2,0)+1,0),0)</f>
        <v>0</v>
      </c>
      <c r="AI312" s="26" t="str">
        <f t="shared" si="79"/>
        <v/>
      </c>
      <c r="AJ312" s="25">
        <f>IFERROR(VLOOKUP($A312,'TD SOP+PROFORM MOD'!$A$5:$AD$750,MATCH(AJ$4,'TD SOP+PROFORM MOD'!$B$2:$AD$2,0)+1,0),0)+IFERROR(VLOOKUP($A312,'TD SOP+PROFORM MOD'!$A$5:$AD$750,MATCH(AJ$2,'TD SOP+PROFORM MOD'!$B$2:$AD$2,0)+1,0),0)</f>
        <v>0</v>
      </c>
      <c r="AK312" s="25">
        <f>IFERROR(VLOOKUP($A312,'TD SOP+PROFORM MOD'!$A$5:$AD$750,MATCH(AK$4,'TD SOP+PROFORM MOD'!$B$2:$AD$2,0)+1,0),0)+IFERROR(VLOOKUP($A312,'TD SOP+PROFORM MOD'!$A$5:$AD$750,MATCH(AK$2,'TD SOP+PROFORM MOD'!$B$2:$AD$2,0)+1,0),0)</f>
        <v>0</v>
      </c>
      <c r="AL312" s="26" t="str">
        <f t="shared" si="80"/>
        <v/>
      </c>
      <c r="AM312" s="25">
        <f t="shared" si="82"/>
        <v>0</v>
      </c>
      <c r="AN312" s="25">
        <f t="shared" si="82"/>
        <v>0</v>
      </c>
      <c r="AO312" s="26" t="str">
        <f t="shared" si="81"/>
        <v/>
      </c>
      <c r="AR312" s="25">
        <f>SUMIF('B&amp;S YTD LFY'!B:B,"="&amp;A312,'B&amp;S YTD LFY'!C:C)</f>
        <v>0</v>
      </c>
      <c r="AS312" s="25">
        <f t="shared" si="83"/>
        <v>0</v>
      </c>
      <c r="AT312" s="25"/>
    </row>
    <row r="313" spans="1:46" x14ac:dyDescent="0.35">
      <c r="A313" s="24">
        <f>IF(AND('TD SOP+PROFORM MOD'!A310&lt;&gt;"",'TD SOP+PROFORM MOD'!A310&lt;&gt;"TOTAL"),'TD SOP+PROFORM MOD'!A310,0)</f>
        <v>0</v>
      </c>
      <c r="C313" s="25" t="str">
        <f>IFERROR(VLOOKUP($A313,'TD SOP+PROFORM MOD'!$A$5:$AD$750,MATCH(C$4,'TD SOP+PROFORM MOD'!$B$2:$AT$2,0)+1,0),"")</f>
        <v/>
      </c>
      <c r="D313" s="25" t="str">
        <f>IFERROR(VLOOKUP($A313,'TD SOP+PROFORM MOD'!$A$5:$AD$750,MATCH(D$4,'TD SOP+PROFORM MOD'!$B$2:$AT$2,0)+1,0),"")</f>
        <v/>
      </c>
      <c r="E313" s="26" t="str">
        <f t="shared" si="69"/>
        <v/>
      </c>
      <c r="F313" s="25" t="str">
        <f>IFERROR(VLOOKUP($A313,'TD SOP+PROFORM MOD'!$A$5:$AD$750,MATCH(F$4,'TD SOP+PROFORM MOD'!$B$2:$AT$2,0)+1,0),"")</f>
        <v/>
      </c>
      <c r="G313" s="25" t="str">
        <f>IFERROR(VLOOKUP($A313,'TD SOP+PROFORM MOD'!$A$5:$AD$750,MATCH(G$4,'TD SOP+PROFORM MOD'!$B$2:$AT$2,0)+1,0),"")</f>
        <v/>
      </c>
      <c r="H313" s="26" t="str">
        <f t="shared" si="70"/>
        <v/>
      </c>
      <c r="I313" s="25" t="str">
        <f>IFERROR(VLOOKUP($A313,'TD SOP+PROFORM MOD'!$A$5:$AD$750,MATCH(I$4,'TD SOP+PROFORM MOD'!$B$2:$AT$2,0)+1,0),"")</f>
        <v/>
      </c>
      <c r="J313" s="25" t="str">
        <f>IFERROR(VLOOKUP($A313,'TD SOP+PROFORM MOD'!$A$5:$AD$750,MATCH(J$4,'TD SOP+PROFORM MOD'!$B$2:$AT$2,0)+1,0),"")</f>
        <v/>
      </c>
      <c r="K313" s="26" t="str">
        <f t="shared" si="71"/>
        <v/>
      </c>
      <c r="L313" s="25" t="str">
        <f>IFERROR(VLOOKUP($A313,'TD SOP+PROFORM MOD'!$A$5:$AD$750,MATCH(L$4,'TD SOP+PROFORM MOD'!$B$2:$AT$2,0)+1,0),"")</f>
        <v/>
      </c>
      <c r="M313" s="25" t="str">
        <f>IFERROR(VLOOKUP($A313,'TD SOP+PROFORM MOD'!$A$5:$AD$750,MATCH(M$4,'TD SOP+PROFORM MOD'!$B$2:$AT$2,0)+1,0),"")</f>
        <v/>
      </c>
      <c r="N313" s="26" t="str">
        <f t="shared" si="72"/>
        <v/>
      </c>
      <c r="O313" s="25">
        <f>IFERROR(VLOOKUP($A313,'TD SOP+PROFORM MOD'!$A$5:$AD$750,MATCH(O$4,'TD SOP+PROFORM MOD'!$B$2:$AD$2,0)+1,0),0)+IFERROR(VLOOKUP($A313,'TD SOP+PROFORM MOD'!$A$5:$AD$750,MATCH(O$2,'TD SOP+PROFORM MOD'!$B$2:$AD$2,0)+1,0),0)</f>
        <v>0</v>
      </c>
      <c r="P313" s="25">
        <f>IFERROR(VLOOKUP($A313,'TD SOP+PROFORM MOD'!$A$5:$AD$750,MATCH(P$4,'TD SOP+PROFORM MOD'!$B$2:$AD$2,0)+1,0),0)+IFERROR(VLOOKUP($A313,'TD SOP+PROFORM MOD'!$A$5:$AD$750,MATCH(P$2,'TD SOP+PROFORM MOD'!$B$2:$AD$2,0)+1,0),0)</f>
        <v>0</v>
      </c>
      <c r="Q313" s="26" t="str">
        <f t="shared" si="73"/>
        <v/>
      </c>
      <c r="R313" s="25">
        <f>IFERROR(VLOOKUP($A313,'TD SOP+PROFORM MOD'!$A$5:$AD$750,MATCH(R$4,'TD SOP+PROFORM MOD'!$B$2:$AD$2,0)+1,0),0)+IFERROR(VLOOKUP($A313,'TD SOP+PROFORM MOD'!$A$5:$AD$750,MATCH(R$2,'TD SOP+PROFORM MOD'!$B$2:$AD$2,0)+1,0),0)</f>
        <v>0</v>
      </c>
      <c r="S313" s="25">
        <f>IFERROR(VLOOKUP($A313,'TD SOP+PROFORM MOD'!$A$5:$AD$750,MATCH(S$4,'TD SOP+PROFORM MOD'!$B$2:$AD$2,0)+1,0),0)+IFERROR(VLOOKUP($A313,'TD SOP+PROFORM MOD'!$A$5:$AD$750,MATCH(S$2,'TD SOP+PROFORM MOD'!$B$2:$AD$2,0)+1,0),0)</f>
        <v>0</v>
      </c>
      <c r="T313" s="26" t="str">
        <f t="shared" si="74"/>
        <v/>
      </c>
      <c r="U313" s="25">
        <f>IFERROR(VLOOKUP($A313,'TD SOP+PROFORM MOD'!$A$5:$AD$750,MATCH(U$4,'TD SOP+PROFORM MOD'!$B$2:$AD$2,0)+1,0),0)+IFERROR(VLOOKUP($A313,'TD SOP+PROFORM MOD'!$A$5:$AD$750,MATCH(U$2,'TD SOP+PROFORM MOD'!$B$2:$AD$2,0)+1,0),0)</f>
        <v>0</v>
      </c>
      <c r="V313" s="25">
        <f>IFERROR(VLOOKUP($A313,'TD SOP+PROFORM MOD'!$A$5:$AD$750,MATCH(V$4,'TD SOP+PROFORM MOD'!$B$2:$AD$2,0)+1,0),0)+IFERROR(VLOOKUP($A313,'TD SOP+PROFORM MOD'!$A$5:$AD$750,MATCH(V$2,'TD SOP+PROFORM MOD'!$B$2:$AD$2,0)+1,0),0)</f>
        <v>0</v>
      </c>
      <c r="W313" s="26" t="str">
        <f t="shared" si="75"/>
        <v/>
      </c>
      <c r="X313" s="25">
        <f>IFERROR(VLOOKUP($A313,'TD SOP+PROFORM MOD'!$A$5:$AD$750,MATCH(X$4,'TD SOP+PROFORM MOD'!$B$2:$AD$2,0)+1,0),0)+IFERROR(VLOOKUP($A313,'TD SOP+PROFORM MOD'!$A$5:$AD$750,MATCH(X$2,'TD SOP+PROFORM MOD'!$B$2:$AD$2,0)+1,0),0)</f>
        <v>0</v>
      </c>
      <c r="Y313" s="25">
        <f>IFERROR(VLOOKUP($A313,'TD SOP+PROFORM MOD'!$A$5:$AD$750,MATCH(Y$4,'TD SOP+PROFORM MOD'!$B$2:$AD$2,0)+1,0),0)+IFERROR(VLOOKUP($A313,'TD SOP+PROFORM MOD'!$A$5:$AD$750,MATCH(Y$2,'TD SOP+PROFORM MOD'!$B$2:$AD$2,0)+1,0),0)</f>
        <v>0</v>
      </c>
      <c r="Z313" s="26" t="str">
        <f t="shared" si="76"/>
        <v/>
      </c>
      <c r="AA313" s="25">
        <f>IFERROR(VLOOKUP($A313,'TD SOP+PROFORM MOD'!$A$5:$AD$750,MATCH(AA$4,'TD SOP+PROFORM MOD'!$B$2:$AD$2,0)+1,0),0)+IFERROR(VLOOKUP($A313,'TD SOP+PROFORM MOD'!$A$5:$AD$750,MATCH(AA$2,'TD SOP+PROFORM MOD'!$B$2:$AD$2,0)+1,0),0)</f>
        <v>0</v>
      </c>
      <c r="AB313" s="25">
        <f>IFERROR(VLOOKUP($A313,'TD SOP+PROFORM MOD'!$A$5:$AD$750,MATCH(AB$4,'TD SOP+PROFORM MOD'!$B$2:$AD$2,0)+1,0),0)+IFERROR(VLOOKUP($A313,'TD SOP+PROFORM MOD'!$A$5:$AD$750,MATCH(AB$2,'TD SOP+PROFORM MOD'!$B$2:$AD$2,0)+1,0),0)</f>
        <v>0</v>
      </c>
      <c r="AC313" s="26" t="str">
        <f t="shared" si="77"/>
        <v/>
      </c>
      <c r="AD313" s="25">
        <f>IFERROR(VLOOKUP($A313,'TD SOP+PROFORM MOD'!$A$5:$AD$750,MATCH(AD$4,'TD SOP+PROFORM MOD'!$B$2:$AD$2,0)+1,0),0)+IFERROR(VLOOKUP($A313,'TD SOP+PROFORM MOD'!$A$5:$AD$750,MATCH(AD$2,'TD SOP+PROFORM MOD'!$B$2:$AD$2,0)+1,0),0)</f>
        <v>0</v>
      </c>
      <c r="AE313" s="25">
        <f>IFERROR(VLOOKUP($A313,'TD SOP+PROFORM MOD'!$A$5:$AD$750,MATCH(AE$4,'TD SOP+PROFORM MOD'!$B$2:$AD$2,0)+1,0),0)+IFERROR(VLOOKUP($A313,'TD SOP+PROFORM MOD'!$A$5:$AD$750,MATCH(AE$2,'TD SOP+PROFORM MOD'!$B$2:$AD$2,0)+1,0),0)</f>
        <v>0</v>
      </c>
      <c r="AF313" s="26" t="str">
        <f t="shared" si="78"/>
        <v/>
      </c>
      <c r="AG313" s="25">
        <f>IFERROR(VLOOKUP($A313,'TD SOP+PROFORM MOD'!$A$5:$AD$750,MATCH(AG$4,'TD SOP+PROFORM MOD'!$B$2:$AD$2,0)+1,0),0)+IFERROR(VLOOKUP($A313,'TD SOP+PROFORM MOD'!$A$5:$AD$750,MATCH(AG$2,'TD SOP+PROFORM MOD'!$B$2:$AD$2,0)+1,0),0)</f>
        <v>0</v>
      </c>
      <c r="AH313" s="25">
        <f>IFERROR(VLOOKUP($A313,'TD SOP+PROFORM MOD'!$A$5:$AD$750,MATCH(AH$4,'TD SOP+PROFORM MOD'!$B$2:$AD$2,0)+1,0),0)+IFERROR(VLOOKUP($A313,'TD SOP+PROFORM MOD'!$A$5:$AD$750,MATCH(AH$2,'TD SOP+PROFORM MOD'!$B$2:$AD$2,0)+1,0),0)</f>
        <v>0</v>
      </c>
      <c r="AI313" s="26" t="str">
        <f t="shared" si="79"/>
        <v/>
      </c>
      <c r="AJ313" s="25">
        <f>IFERROR(VLOOKUP($A313,'TD SOP+PROFORM MOD'!$A$5:$AD$750,MATCH(AJ$4,'TD SOP+PROFORM MOD'!$B$2:$AD$2,0)+1,0),0)+IFERROR(VLOOKUP($A313,'TD SOP+PROFORM MOD'!$A$5:$AD$750,MATCH(AJ$2,'TD SOP+PROFORM MOD'!$B$2:$AD$2,0)+1,0),0)</f>
        <v>0</v>
      </c>
      <c r="AK313" s="25">
        <f>IFERROR(VLOOKUP($A313,'TD SOP+PROFORM MOD'!$A$5:$AD$750,MATCH(AK$4,'TD SOP+PROFORM MOD'!$B$2:$AD$2,0)+1,0),0)+IFERROR(VLOOKUP($A313,'TD SOP+PROFORM MOD'!$A$5:$AD$750,MATCH(AK$2,'TD SOP+PROFORM MOD'!$B$2:$AD$2,0)+1,0),0)</f>
        <v>0</v>
      </c>
      <c r="AL313" s="26" t="str">
        <f t="shared" si="80"/>
        <v/>
      </c>
      <c r="AM313" s="25">
        <f t="shared" si="82"/>
        <v>0</v>
      </c>
      <c r="AN313" s="25">
        <f t="shared" si="82"/>
        <v>0</v>
      </c>
      <c r="AO313" s="26" t="str">
        <f t="shared" si="81"/>
        <v/>
      </c>
      <c r="AR313" s="25">
        <f>SUMIF('B&amp;S YTD LFY'!B:B,"="&amp;A313,'B&amp;S YTD LFY'!C:C)</f>
        <v>0</v>
      </c>
      <c r="AS313" s="25">
        <f t="shared" si="83"/>
        <v>0</v>
      </c>
      <c r="AT313" s="25"/>
    </row>
    <row r="314" spans="1:46" x14ac:dyDescent="0.35">
      <c r="A314" s="24">
        <f>IF(AND('TD SOP+PROFORM MOD'!A311&lt;&gt;"",'TD SOP+PROFORM MOD'!A311&lt;&gt;"TOTAL"),'TD SOP+PROFORM MOD'!A311,0)</f>
        <v>0</v>
      </c>
      <c r="C314" s="25" t="str">
        <f>IFERROR(VLOOKUP($A314,'TD SOP+PROFORM MOD'!$A$5:$AD$750,MATCH(C$4,'TD SOP+PROFORM MOD'!$B$2:$AT$2,0)+1,0),"")</f>
        <v/>
      </c>
      <c r="D314" s="25" t="str">
        <f>IFERROR(VLOOKUP($A314,'TD SOP+PROFORM MOD'!$A$5:$AD$750,MATCH(D$4,'TD SOP+PROFORM MOD'!$B$2:$AT$2,0)+1,0),"")</f>
        <v/>
      </c>
      <c r="E314" s="26" t="str">
        <f t="shared" si="69"/>
        <v/>
      </c>
      <c r="F314" s="25" t="str">
        <f>IFERROR(VLOOKUP($A314,'TD SOP+PROFORM MOD'!$A$5:$AD$750,MATCH(F$4,'TD SOP+PROFORM MOD'!$B$2:$AT$2,0)+1,0),"")</f>
        <v/>
      </c>
      <c r="G314" s="25" t="str">
        <f>IFERROR(VLOOKUP($A314,'TD SOP+PROFORM MOD'!$A$5:$AD$750,MATCH(G$4,'TD SOP+PROFORM MOD'!$B$2:$AT$2,0)+1,0),"")</f>
        <v/>
      </c>
      <c r="H314" s="26" t="str">
        <f t="shared" si="70"/>
        <v/>
      </c>
      <c r="I314" s="25" t="str">
        <f>IFERROR(VLOOKUP($A314,'TD SOP+PROFORM MOD'!$A$5:$AD$750,MATCH(I$4,'TD SOP+PROFORM MOD'!$B$2:$AT$2,0)+1,0),"")</f>
        <v/>
      </c>
      <c r="J314" s="25" t="str">
        <f>IFERROR(VLOOKUP($A314,'TD SOP+PROFORM MOD'!$A$5:$AD$750,MATCH(J$4,'TD SOP+PROFORM MOD'!$B$2:$AT$2,0)+1,0),"")</f>
        <v/>
      </c>
      <c r="K314" s="26" t="str">
        <f t="shared" si="71"/>
        <v/>
      </c>
      <c r="L314" s="25" t="str">
        <f>IFERROR(VLOOKUP($A314,'TD SOP+PROFORM MOD'!$A$5:$AD$750,MATCH(L$4,'TD SOP+PROFORM MOD'!$B$2:$AT$2,0)+1,0),"")</f>
        <v/>
      </c>
      <c r="M314" s="25" t="str">
        <f>IFERROR(VLOOKUP($A314,'TD SOP+PROFORM MOD'!$A$5:$AD$750,MATCH(M$4,'TD SOP+PROFORM MOD'!$B$2:$AT$2,0)+1,0),"")</f>
        <v/>
      </c>
      <c r="N314" s="26" t="str">
        <f t="shared" si="72"/>
        <v/>
      </c>
      <c r="O314" s="25">
        <f>IFERROR(VLOOKUP($A314,'TD SOP+PROFORM MOD'!$A$5:$AD$750,MATCH(O$4,'TD SOP+PROFORM MOD'!$B$2:$AD$2,0)+1,0),0)+IFERROR(VLOOKUP($A314,'TD SOP+PROFORM MOD'!$A$5:$AD$750,MATCH(O$2,'TD SOP+PROFORM MOD'!$B$2:$AD$2,0)+1,0),0)</f>
        <v>0</v>
      </c>
      <c r="P314" s="25">
        <f>IFERROR(VLOOKUP($A314,'TD SOP+PROFORM MOD'!$A$5:$AD$750,MATCH(P$4,'TD SOP+PROFORM MOD'!$B$2:$AD$2,0)+1,0),0)+IFERROR(VLOOKUP($A314,'TD SOP+PROFORM MOD'!$A$5:$AD$750,MATCH(P$2,'TD SOP+PROFORM MOD'!$B$2:$AD$2,0)+1,0),0)</f>
        <v>0</v>
      </c>
      <c r="Q314" s="26" t="str">
        <f t="shared" si="73"/>
        <v/>
      </c>
      <c r="R314" s="25">
        <f>IFERROR(VLOOKUP($A314,'TD SOP+PROFORM MOD'!$A$5:$AD$750,MATCH(R$4,'TD SOP+PROFORM MOD'!$B$2:$AD$2,0)+1,0),0)+IFERROR(VLOOKUP($A314,'TD SOP+PROFORM MOD'!$A$5:$AD$750,MATCH(R$2,'TD SOP+PROFORM MOD'!$B$2:$AD$2,0)+1,0),0)</f>
        <v>0</v>
      </c>
      <c r="S314" s="25">
        <f>IFERROR(VLOOKUP($A314,'TD SOP+PROFORM MOD'!$A$5:$AD$750,MATCH(S$4,'TD SOP+PROFORM MOD'!$B$2:$AD$2,0)+1,0),0)+IFERROR(VLOOKUP($A314,'TD SOP+PROFORM MOD'!$A$5:$AD$750,MATCH(S$2,'TD SOP+PROFORM MOD'!$B$2:$AD$2,0)+1,0),0)</f>
        <v>0</v>
      </c>
      <c r="T314" s="26" t="str">
        <f t="shared" si="74"/>
        <v/>
      </c>
      <c r="U314" s="25">
        <f>IFERROR(VLOOKUP($A314,'TD SOP+PROFORM MOD'!$A$5:$AD$750,MATCH(U$4,'TD SOP+PROFORM MOD'!$B$2:$AD$2,0)+1,0),0)+IFERROR(VLOOKUP($A314,'TD SOP+PROFORM MOD'!$A$5:$AD$750,MATCH(U$2,'TD SOP+PROFORM MOD'!$B$2:$AD$2,0)+1,0),0)</f>
        <v>0</v>
      </c>
      <c r="V314" s="25">
        <f>IFERROR(VLOOKUP($A314,'TD SOP+PROFORM MOD'!$A$5:$AD$750,MATCH(V$4,'TD SOP+PROFORM MOD'!$B$2:$AD$2,0)+1,0),0)+IFERROR(VLOOKUP($A314,'TD SOP+PROFORM MOD'!$A$5:$AD$750,MATCH(V$2,'TD SOP+PROFORM MOD'!$B$2:$AD$2,0)+1,0),0)</f>
        <v>0</v>
      </c>
      <c r="W314" s="26" t="str">
        <f t="shared" si="75"/>
        <v/>
      </c>
      <c r="X314" s="25">
        <f>IFERROR(VLOOKUP($A314,'TD SOP+PROFORM MOD'!$A$5:$AD$750,MATCH(X$4,'TD SOP+PROFORM MOD'!$B$2:$AD$2,0)+1,0),0)+IFERROR(VLOOKUP($A314,'TD SOP+PROFORM MOD'!$A$5:$AD$750,MATCH(X$2,'TD SOP+PROFORM MOD'!$B$2:$AD$2,0)+1,0),0)</f>
        <v>0</v>
      </c>
      <c r="Y314" s="25">
        <f>IFERROR(VLOOKUP($A314,'TD SOP+PROFORM MOD'!$A$5:$AD$750,MATCH(Y$4,'TD SOP+PROFORM MOD'!$B$2:$AD$2,0)+1,0),0)+IFERROR(VLOOKUP($A314,'TD SOP+PROFORM MOD'!$A$5:$AD$750,MATCH(Y$2,'TD SOP+PROFORM MOD'!$B$2:$AD$2,0)+1,0),0)</f>
        <v>0</v>
      </c>
      <c r="Z314" s="26" t="str">
        <f t="shared" si="76"/>
        <v/>
      </c>
      <c r="AA314" s="25">
        <f>IFERROR(VLOOKUP($A314,'TD SOP+PROFORM MOD'!$A$5:$AD$750,MATCH(AA$4,'TD SOP+PROFORM MOD'!$B$2:$AD$2,0)+1,0),0)+IFERROR(VLOOKUP($A314,'TD SOP+PROFORM MOD'!$A$5:$AD$750,MATCH(AA$2,'TD SOP+PROFORM MOD'!$B$2:$AD$2,0)+1,0),0)</f>
        <v>0</v>
      </c>
      <c r="AB314" s="25">
        <f>IFERROR(VLOOKUP($A314,'TD SOP+PROFORM MOD'!$A$5:$AD$750,MATCH(AB$4,'TD SOP+PROFORM MOD'!$B$2:$AD$2,0)+1,0),0)+IFERROR(VLOOKUP($A314,'TD SOP+PROFORM MOD'!$A$5:$AD$750,MATCH(AB$2,'TD SOP+PROFORM MOD'!$B$2:$AD$2,0)+1,0),0)</f>
        <v>0</v>
      </c>
      <c r="AC314" s="26" t="str">
        <f t="shared" si="77"/>
        <v/>
      </c>
      <c r="AD314" s="25">
        <f>IFERROR(VLOOKUP($A314,'TD SOP+PROFORM MOD'!$A$5:$AD$750,MATCH(AD$4,'TD SOP+PROFORM MOD'!$B$2:$AD$2,0)+1,0),0)+IFERROR(VLOOKUP($A314,'TD SOP+PROFORM MOD'!$A$5:$AD$750,MATCH(AD$2,'TD SOP+PROFORM MOD'!$B$2:$AD$2,0)+1,0),0)</f>
        <v>0</v>
      </c>
      <c r="AE314" s="25">
        <f>IFERROR(VLOOKUP($A314,'TD SOP+PROFORM MOD'!$A$5:$AD$750,MATCH(AE$4,'TD SOP+PROFORM MOD'!$B$2:$AD$2,0)+1,0),0)+IFERROR(VLOOKUP($A314,'TD SOP+PROFORM MOD'!$A$5:$AD$750,MATCH(AE$2,'TD SOP+PROFORM MOD'!$B$2:$AD$2,0)+1,0),0)</f>
        <v>0</v>
      </c>
      <c r="AF314" s="26" t="str">
        <f t="shared" si="78"/>
        <v/>
      </c>
      <c r="AG314" s="25">
        <f>IFERROR(VLOOKUP($A314,'TD SOP+PROFORM MOD'!$A$5:$AD$750,MATCH(AG$4,'TD SOP+PROFORM MOD'!$B$2:$AD$2,0)+1,0),0)+IFERROR(VLOOKUP($A314,'TD SOP+PROFORM MOD'!$A$5:$AD$750,MATCH(AG$2,'TD SOP+PROFORM MOD'!$B$2:$AD$2,0)+1,0),0)</f>
        <v>0</v>
      </c>
      <c r="AH314" s="25">
        <f>IFERROR(VLOOKUP($A314,'TD SOP+PROFORM MOD'!$A$5:$AD$750,MATCH(AH$4,'TD SOP+PROFORM MOD'!$B$2:$AD$2,0)+1,0),0)+IFERROR(VLOOKUP($A314,'TD SOP+PROFORM MOD'!$A$5:$AD$750,MATCH(AH$2,'TD SOP+PROFORM MOD'!$B$2:$AD$2,0)+1,0),0)</f>
        <v>0</v>
      </c>
      <c r="AI314" s="26" t="str">
        <f t="shared" si="79"/>
        <v/>
      </c>
      <c r="AJ314" s="25">
        <f>IFERROR(VLOOKUP($A314,'TD SOP+PROFORM MOD'!$A$5:$AD$750,MATCH(AJ$4,'TD SOP+PROFORM MOD'!$B$2:$AD$2,0)+1,0),0)+IFERROR(VLOOKUP($A314,'TD SOP+PROFORM MOD'!$A$5:$AD$750,MATCH(AJ$2,'TD SOP+PROFORM MOD'!$B$2:$AD$2,0)+1,0),0)</f>
        <v>0</v>
      </c>
      <c r="AK314" s="25">
        <f>IFERROR(VLOOKUP($A314,'TD SOP+PROFORM MOD'!$A$5:$AD$750,MATCH(AK$4,'TD SOP+PROFORM MOD'!$B$2:$AD$2,0)+1,0),0)+IFERROR(VLOOKUP($A314,'TD SOP+PROFORM MOD'!$A$5:$AD$750,MATCH(AK$2,'TD SOP+PROFORM MOD'!$B$2:$AD$2,0)+1,0),0)</f>
        <v>0</v>
      </c>
      <c r="AL314" s="26" t="str">
        <f t="shared" si="80"/>
        <v/>
      </c>
      <c r="AM314" s="25">
        <f t="shared" si="82"/>
        <v>0</v>
      </c>
      <c r="AN314" s="25">
        <f t="shared" si="82"/>
        <v>0</v>
      </c>
      <c r="AO314" s="26" t="str">
        <f t="shared" si="81"/>
        <v/>
      </c>
      <c r="AR314" s="25">
        <f>SUMIF('B&amp;S YTD LFY'!B:B,"="&amp;A314,'B&amp;S YTD LFY'!C:C)</f>
        <v>0</v>
      </c>
      <c r="AS314" s="25">
        <f t="shared" si="83"/>
        <v>0</v>
      </c>
      <c r="AT314" s="25"/>
    </row>
    <row r="315" spans="1:46" x14ac:dyDescent="0.35">
      <c r="A315" s="24">
        <f>IF(AND('TD SOP+PROFORM MOD'!A312&lt;&gt;"",'TD SOP+PROFORM MOD'!A312&lt;&gt;"TOTAL"),'TD SOP+PROFORM MOD'!A312,0)</f>
        <v>0</v>
      </c>
      <c r="C315" s="25" t="str">
        <f>IFERROR(VLOOKUP($A315,'TD SOP+PROFORM MOD'!$A$5:$AD$750,MATCH(C$4,'TD SOP+PROFORM MOD'!$B$2:$AT$2,0)+1,0),"")</f>
        <v/>
      </c>
      <c r="D315" s="25" t="str">
        <f>IFERROR(VLOOKUP($A315,'TD SOP+PROFORM MOD'!$A$5:$AD$750,MATCH(D$4,'TD SOP+PROFORM MOD'!$B$2:$AT$2,0)+1,0),"")</f>
        <v/>
      </c>
      <c r="E315" s="26" t="str">
        <f t="shared" si="69"/>
        <v/>
      </c>
      <c r="F315" s="25" t="str">
        <f>IFERROR(VLOOKUP($A315,'TD SOP+PROFORM MOD'!$A$5:$AD$750,MATCH(F$4,'TD SOP+PROFORM MOD'!$B$2:$AT$2,0)+1,0),"")</f>
        <v/>
      </c>
      <c r="G315" s="25" t="str">
        <f>IFERROR(VLOOKUP($A315,'TD SOP+PROFORM MOD'!$A$5:$AD$750,MATCH(G$4,'TD SOP+PROFORM MOD'!$B$2:$AT$2,0)+1,0),"")</f>
        <v/>
      </c>
      <c r="H315" s="26" t="str">
        <f t="shared" si="70"/>
        <v/>
      </c>
      <c r="I315" s="25" t="str">
        <f>IFERROR(VLOOKUP($A315,'TD SOP+PROFORM MOD'!$A$5:$AD$750,MATCH(I$4,'TD SOP+PROFORM MOD'!$B$2:$AT$2,0)+1,0),"")</f>
        <v/>
      </c>
      <c r="J315" s="25" t="str">
        <f>IFERROR(VLOOKUP($A315,'TD SOP+PROFORM MOD'!$A$5:$AD$750,MATCH(J$4,'TD SOP+PROFORM MOD'!$B$2:$AT$2,0)+1,0),"")</f>
        <v/>
      </c>
      <c r="K315" s="26" t="str">
        <f t="shared" si="71"/>
        <v/>
      </c>
      <c r="L315" s="25" t="str">
        <f>IFERROR(VLOOKUP($A315,'TD SOP+PROFORM MOD'!$A$5:$AD$750,MATCH(L$4,'TD SOP+PROFORM MOD'!$B$2:$AT$2,0)+1,0),"")</f>
        <v/>
      </c>
      <c r="M315" s="25" t="str">
        <f>IFERROR(VLOOKUP($A315,'TD SOP+PROFORM MOD'!$A$5:$AD$750,MATCH(M$4,'TD SOP+PROFORM MOD'!$B$2:$AT$2,0)+1,0),"")</f>
        <v/>
      </c>
      <c r="N315" s="26" t="str">
        <f t="shared" si="72"/>
        <v/>
      </c>
      <c r="O315" s="25">
        <f>IFERROR(VLOOKUP($A315,'TD SOP+PROFORM MOD'!$A$5:$AD$750,MATCH(O$4,'TD SOP+PROFORM MOD'!$B$2:$AD$2,0)+1,0),0)+IFERROR(VLOOKUP($A315,'TD SOP+PROFORM MOD'!$A$5:$AD$750,MATCH(O$2,'TD SOP+PROFORM MOD'!$B$2:$AD$2,0)+1,0),0)</f>
        <v>0</v>
      </c>
      <c r="P315" s="25">
        <f>IFERROR(VLOOKUP($A315,'TD SOP+PROFORM MOD'!$A$5:$AD$750,MATCH(P$4,'TD SOP+PROFORM MOD'!$B$2:$AD$2,0)+1,0),0)+IFERROR(VLOOKUP($A315,'TD SOP+PROFORM MOD'!$A$5:$AD$750,MATCH(P$2,'TD SOP+PROFORM MOD'!$B$2:$AD$2,0)+1,0),0)</f>
        <v>0</v>
      </c>
      <c r="Q315" s="26" t="str">
        <f t="shared" si="73"/>
        <v/>
      </c>
      <c r="R315" s="25">
        <f>IFERROR(VLOOKUP($A315,'TD SOP+PROFORM MOD'!$A$5:$AD$750,MATCH(R$4,'TD SOP+PROFORM MOD'!$B$2:$AD$2,0)+1,0),0)+IFERROR(VLOOKUP($A315,'TD SOP+PROFORM MOD'!$A$5:$AD$750,MATCH(R$2,'TD SOP+PROFORM MOD'!$B$2:$AD$2,0)+1,0),0)</f>
        <v>0</v>
      </c>
      <c r="S315" s="25">
        <f>IFERROR(VLOOKUP($A315,'TD SOP+PROFORM MOD'!$A$5:$AD$750,MATCH(S$4,'TD SOP+PROFORM MOD'!$B$2:$AD$2,0)+1,0),0)+IFERROR(VLOOKUP($A315,'TD SOP+PROFORM MOD'!$A$5:$AD$750,MATCH(S$2,'TD SOP+PROFORM MOD'!$B$2:$AD$2,0)+1,0),0)</f>
        <v>0</v>
      </c>
      <c r="T315" s="26" t="str">
        <f t="shared" si="74"/>
        <v/>
      </c>
      <c r="U315" s="25">
        <f>IFERROR(VLOOKUP($A315,'TD SOP+PROFORM MOD'!$A$5:$AD$750,MATCH(U$4,'TD SOP+PROFORM MOD'!$B$2:$AD$2,0)+1,0),0)+IFERROR(VLOOKUP($A315,'TD SOP+PROFORM MOD'!$A$5:$AD$750,MATCH(U$2,'TD SOP+PROFORM MOD'!$B$2:$AD$2,0)+1,0),0)</f>
        <v>0</v>
      </c>
      <c r="V315" s="25">
        <f>IFERROR(VLOOKUP($A315,'TD SOP+PROFORM MOD'!$A$5:$AD$750,MATCH(V$4,'TD SOP+PROFORM MOD'!$B$2:$AD$2,0)+1,0),0)+IFERROR(VLOOKUP($A315,'TD SOP+PROFORM MOD'!$A$5:$AD$750,MATCH(V$2,'TD SOP+PROFORM MOD'!$B$2:$AD$2,0)+1,0),0)</f>
        <v>0</v>
      </c>
      <c r="W315" s="26" t="str">
        <f t="shared" si="75"/>
        <v/>
      </c>
      <c r="X315" s="25">
        <f>IFERROR(VLOOKUP($A315,'TD SOP+PROFORM MOD'!$A$5:$AD$750,MATCH(X$4,'TD SOP+PROFORM MOD'!$B$2:$AD$2,0)+1,0),0)+IFERROR(VLOOKUP($A315,'TD SOP+PROFORM MOD'!$A$5:$AD$750,MATCH(X$2,'TD SOP+PROFORM MOD'!$B$2:$AD$2,0)+1,0),0)</f>
        <v>0</v>
      </c>
      <c r="Y315" s="25">
        <f>IFERROR(VLOOKUP($A315,'TD SOP+PROFORM MOD'!$A$5:$AD$750,MATCH(Y$4,'TD SOP+PROFORM MOD'!$B$2:$AD$2,0)+1,0),0)+IFERROR(VLOOKUP($A315,'TD SOP+PROFORM MOD'!$A$5:$AD$750,MATCH(Y$2,'TD SOP+PROFORM MOD'!$B$2:$AD$2,0)+1,0),0)</f>
        <v>0</v>
      </c>
      <c r="Z315" s="26" t="str">
        <f t="shared" si="76"/>
        <v/>
      </c>
      <c r="AA315" s="25">
        <f>IFERROR(VLOOKUP($A315,'TD SOP+PROFORM MOD'!$A$5:$AD$750,MATCH(AA$4,'TD SOP+PROFORM MOD'!$B$2:$AD$2,0)+1,0),0)+IFERROR(VLOOKUP($A315,'TD SOP+PROFORM MOD'!$A$5:$AD$750,MATCH(AA$2,'TD SOP+PROFORM MOD'!$B$2:$AD$2,0)+1,0),0)</f>
        <v>0</v>
      </c>
      <c r="AB315" s="25">
        <f>IFERROR(VLOOKUP($A315,'TD SOP+PROFORM MOD'!$A$5:$AD$750,MATCH(AB$4,'TD SOP+PROFORM MOD'!$B$2:$AD$2,0)+1,0),0)+IFERROR(VLOOKUP($A315,'TD SOP+PROFORM MOD'!$A$5:$AD$750,MATCH(AB$2,'TD SOP+PROFORM MOD'!$B$2:$AD$2,0)+1,0),0)</f>
        <v>0</v>
      </c>
      <c r="AC315" s="26" t="str">
        <f t="shared" si="77"/>
        <v/>
      </c>
      <c r="AD315" s="25">
        <f>IFERROR(VLOOKUP($A315,'TD SOP+PROFORM MOD'!$A$5:$AD$750,MATCH(AD$4,'TD SOP+PROFORM MOD'!$B$2:$AD$2,0)+1,0),0)+IFERROR(VLOOKUP($A315,'TD SOP+PROFORM MOD'!$A$5:$AD$750,MATCH(AD$2,'TD SOP+PROFORM MOD'!$B$2:$AD$2,0)+1,0),0)</f>
        <v>0</v>
      </c>
      <c r="AE315" s="25">
        <f>IFERROR(VLOOKUP($A315,'TD SOP+PROFORM MOD'!$A$5:$AD$750,MATCH(AE$4,'TD SOP+PROFORM MOD'!$B$2:$AD$2,0)+1,0),0)+IFERROR(VLOOKUP($A315,'TD SOP+PROFORM MOD'!$A$5:$AD$750,MATCH(AE$2,'TD SOP+PROFORM MOD'!$B$2:$AD$2,0)+1,0),0)</f>
        <v>0</v>
      </c>
      <c r="AF315" s="26" t="str">
        <f t="shared" si="78"/>
        <v/>
      </c>
      <c r="AG315" s="25">
        <f>IFERROR(VLOOKUP($A315,'TD SOP+PROFORM MOD'!$A$5:$AD$750,MATCH(AG$4,'TD SOP+PROFORM MOD'!$B$2:$AD$2,0)+1,0),0)+IFERROR(VLOOKUP($A315,'TD SOP+PROFORM MOD'!$A$5:$AD$750,MATCH(AG$2,'TD SOP+PROFORM MOD'!$B$2:$AD$2,0)+1,0),0)</f>
        <v>0</v>
      </c>
      <c r="AH315" s="25">
        <f>IFERROR(VLOOKUP($A315,'TD SOP+PROFORM MOD'!$A$5:$AD$750,MATCH(AH$4,'TD SOP+PROFORM MOD'!$B$2:$AD$2,0)+1,0),0)+IFERROR(VLOOKUP($A315,'TD SOP+PROFORM MOD'!$A$5:$AD$750,MATCH(AH$2,'TD SOP+PROFORM MOD'!$B$2:$AD$2,0)+1,0),0)</f>
        <v>0</v>
      </c>
      <c r="AI315" s="26" t="str">
        <f t="shared" si="79"/>
        <v/>
      </c>
      <c r="AJ315" s="25">
        <f>IFERROR(VLOOKUP($A315,'TD SOP+PROFORM MOD'!$A$5:$AD$750,MATCH(AJ$4,'TD SOP+PROFORM MOD'!$B$2:$AD$2,0)+1,0),0)+IFERROR(VLOOKUP($A315,'TD SOP+PROFORM MOD'!$A$5:$AD$750,MATCH(AJ$2,'TD SOP+PROFORM MOD'!$B$2:$AD$2,0)+1,0),0)</f>
        <v>0</v>
      </c>
      <c r="AK315" s="25">
        <f>IFERROR(VLOOKUP($A315,'TD SOP+PROFORM MOD'!$A$5:$AD$750,MATCH(AK$4,'TD SOP+PROFORM MOD'!$B$2:$AD$2,0)+1,0),0)+IFERROR(VLOOKUP($A315,'TD SOP+PROFORM MOD'!$A$5:$AD$750,MATCH(AK$2,'TD SOP+PROFORM MOD'!$B$2:$AD$2,0)+1,0),0)</f>
        <v>0</v>
      </c>
      <c r="AL315" s="26" t="str">
        <f t="shared" si="80"/>
        <v/>
      </c>
      <c r="AM315" s="25">
        <f t="shared" si="82"/>
        <v>0</v>
      </c>
      <c r="AN315" s="25">
        <f t="shared" si="82"/>
        <v>0</v>
      </c>
      <c r="AO315" s="26" t="str">
        <f t="shared" si="81"/>
        <v/>
      </c>
      <c r="AR315" s="25">
        <f>SUMIF('B&amp;S YTD LFY'!B:B,"="&amp;A315,'B&amp;S YTD LFY'!C:C)</f>
        <v>0</v>
      </c>
      <c r="AS315" s="25">
        <f t="shared" si="83"/>
        <v>0</v>
      </c>
      <c r="AT315" s="25"/>
    </row>
    <row r="316" spans="1:46" x14ac:dyDescent="0.35">
      <c r="A316" s="24">
        <f>IF(AND('TD SOP+PROFORM MOD'!A313&lt;&gt;"",'TD SOP+PROFORM MOD'!A313&lt;&gt;"TOTAL"),'TD SOP+PROFORM MOD'!A313,0)</f>
        <v>0</v>
      </c>
      <c r="C316" s="25" t="str">
        <f>IFERROR(VLOOKUP($A316,'TD SOP+PROFORM MOD'!$A$5:$AD$750,MATCH(C$4,'TD SOP+PROFORM MOD'!$B$2:$AT$2,0)+1,0),"")</f>
        <v/>
      </c>
      <c r="D316" s="25" t="str">
        <f>IFERROR(VLOOKUP($A316,'TD SOP+PROFORM MOD'!$A$5:$AD$750,MATCH(D$4,'TD SOP+PROFORM MOD'!$B$2:$AT$2,0)+1,0),"")</f>
        <v/>
      </c>
      <c r="E316" s="26" t="str">
        <f t="shared" si="69"/>
        <v/>
      </c>
      <c r="F316" s="25" t="str">
        <f>IFERROR(VLOOKUP($A316,'TD SOP+PROFORM MOD'!$A$5:$AD$750,MATCH(F$4,'TD SOP+PROFORM MOD'!$B$2:$AT$2,0)+1,0),"")</f>
        <v/>
      </c>
      <c r="G316" s="25" t="str">
        <f>IFERROR(VLOOKUP($A316,'TD SOP+PROFORM MOD'!$A$5:$AD$750,MATCH(G$4,'TD SOP+PROFORM MOD'!$B$2:$AT$2,0)+1,0),"")</f>
        <v/>
      </c>
      <c r="H316" s="26" t="str">
        <f t="shared" si="70"/>
        <v/>
      </c>
      <c r="I316" s="25" t="str">
        <f>IFERROR(VLOOKUP($A316,'TD SOP+PROFORM MOD'!$A$5:$AD$750,MATCH(I$4,'TD SOP+PROFORM MOD'!$B$2:$AT$2,0)+1,0),"")</f>
        <v/>
      </c>
      <c r="J316" s="25" t="str">
        <f>IFERROR(VLOOKUP($A316,'TD SOP+PROFORM MOD'!$A$5:$AD$750,MATCH(J$4,'TD SOP+PROFORM MOD'!$B$2:$AT$2,0)+1,0),"")</f>
        <v/>
      </c>
      <c r="K316" s="26" t="str">
        <f t="shared" si="71"/>
        <v/>
      </c>
      <c r="L316" s="25" t="str">
        <f>IFERROR(VLOOKUP($A316,'TD SOP+PROFORM MOD'!$A$5:$AD$750,MATCH(L$4,'TD SOP+PROFORM MOD'!$B$2:$AT$2,0)+1,0),"")</f>
        <v/>
      </c>
      <c r="M316" s="25" t="str">
        <f>IFERROR(VLOOKUP($A316,'TD SOP+PROFORM MOD'!$A$5:$AD$750,MATCH(M$4,'TD SOP+PROFORM MOD'!$B$2:$AT$2,0)+1,0),"")</f>
        <v/>
      </c>
      <c r="N316" s="26" t="str">
        <f t="shared" si="72"/>
        <v/>
      </c>
      <c r="O316" s="25">
        <f>IFERROR(VLOOKUP($A316,'TD SOP+PROFORM MOD'!$A$5:$AD$750,MATCH(O$4,'TD SOP+PROFORM MOD'!$B$2:$AD$2,0)+1,0),0)+IFERROR(VLOOKUP($A316,'TD SOP+PROFORM MOD'!$A$5:$AD$750,MATCH(O$2,'TD SOP+PROFORM MOD'!$B$2:$AD$2,0)+1,0),0)</f>
        <v>0</v>
      </c>
      <c r="P316" s="25">
        <f>IFERROR(VLOOKUP($A316,'TD SOP+PROFORM MOD'!$A$5:$AD$750,MATCH(P$4,'TD SOP+PROFORM MOD'!$B$2:$AD$2,0)+1,0),0)+IFERROR(VLOOKUP($A316,'TD SOP+PROFORM MOD'!$A$5:$AD$750,MATCH(P$2,'TD SOP+PROFORM MOD'!$B$2:$AD$2,0)+1,0),0)</f>
        <v>0</v>
      </c>
      <c r="Q316" s="26" t="str">
        <f t="shared" si="73"/>
        <v/>
      </c>
      <c r="R316" s="25">
        <f>IFERROR(VLOOKUP($A316,'TD SOP+PROFORM MOD'!$A$5:$AD$750,MATCH(R$4,'TD SOP+PROFORM MOD'!$B$2:$AD$2,0)+1,0),0)+IFERROR(VLOOKUP($A316,'TD SOP+PROFORM MOD'!$A$5:$AD$750,MATCH(R$2,'TD SOP+PROFORM MOD'!$B$2:$AD$2,0)+1,0),0)</f>
        <v>0</v>
      </c>
      <c r="S316" s="25">
        <f>IFERROR(VLOOKUP($A316,'TD SOP+PROFORM MOD'!$A$5:$AD$750,MATCH(S$4,'TD SOP+PROFORM MOD'!$B$2:$AD$2,0)+1,0),0)+IFERROR(VLOOKUP($A316,'TD SOP+PROFORM MOD'!$A$5:$AD$750,MATCH(S$2,'TD SOP+PROFORM MOD'!$B$2:$AD$2,0)+1,0),0)</f>
        <v>0</v>
      </c>
      <c r="T316" s="26" t="str">
        <f t="shared" si="74"/>
        <v/>
      </c>
      <c r="U316" s="25">
        <f>IFERROR(VLOOKUP($A316,'TD SOP+PROFORM MOD'!$A$5:$AD$750,MATCH(U$4,'TD SOP+PROFORM MOD'!$B$2:$AD$2,0)+1,0),0)+IFERROR(VLOOKUP($A316,'TD SOP+PROFORM MOD'!$A$5:$AD$750,MATCH(U$2,'TD SOP+PROFORM MOD'!$B$2:$AD$2,0)+1,0),0)</f>
        <v>0</v>
      </c>
      <c r="V316" s="25">
        <f>IFERROR(VLOOKUP($A316,'TD SOP+PROFORM MOD'!$A$5:$AD$750,MATCH(V$4,'TD SOP+PROFORM MOD'!$B$2:$AD$2,0)+1,0),0)+IFERROR(VLOOKUP($A316,'TD SOP+PROFORM MOD'!$A$5:$AD$750,MATCH(V$2,'TD SOP+PROFORM MOD'!$B$2:$AD$2,0)+1,0),0)</f>
        <v>0</v>
      </c>
      <c r="W316" s="26" t="str">
        <f t="shared" si="75"/>
        <v/>
      </c>
      <c r="X316" s="25">
        <f>IFERROR(VLOOKUP($A316,'TD SOP+PROFORM MOD'!$A$5:$AD$750,MATCH(X$4,'TD SOP+PROFORM MOD'!$B$2:$AD$2,0)+1,0),0)+IFERROR(VLOOKUP($A316,'TD SOP+PROFORM MOD'!$A$5:$AD$750,MATCH(X$2,'TD SOP+PROFORM MOD'!$B$2:$AD$2,0)+1,0),0)</f>
        <v>0</v>
      </c>
      <c r="Y316" s="25">
        <f>IFERROR(VLOOKUP($A316,'TD SOP+PROFORM MOD'!$A$5:$AD$750,MATCH(Y$4,'TD SOP+PROFORM MOD'!$B$2:$AD$2,0)+1,0),0)+IFERROR(VLOOKUP($A316,'TD SOP+PROFORM MOD'!$A$5:$AD$750,MATCH(Y$2,'TD SOP+PROFORM MOD'!$B$2:$AD$2,0)+1,0),0)</f>
        <v>0</v>
      </c>
      <c r="Z316" s="26" t="str">
        <f t="shared" si="76"/>
        <v/>
      </c>
      <c r="AA316" s="25">
        <f>IFERROR(VLOOKUP($A316,'TD SOP+PROFORM MOD'!$A$5:$AD$750,MATCH(AA$4,'TD SOP+PROFORM MOD'!$B$2:$AD$2,0)+1,0),0)+IFERROR(VLOOKUP($A316,'TD SOP+PROFORM MOD'!$A$5:$AD$750,MATCH(AA$2,'TD SOP+PROFORM MOD'!$B$2:$AD$2,0)+1,0),0)</f>
        <v>0</v>
      </c>
      <c r="AB316" s="25">
        <f>IFERROR(VLOOKUP($A316,'TD SOP+PROFORM MOD'!$A$5:$AD$750,MATCH(AB$4,'TD SOP+PROFORM MOD'!$B$2:$AD$2,0)+1,0),0)+IFERROR(VLOOKUP($A316,'TD SOP+PROFORM MOD'!$A$5:$AD$750,MATCH(AB$2,'TD SOP+PROFORM MOD'!$B$2:$AD$2,0)+1,0),0)</f>
        <v>0</v>
      </c>
      <c r="AC316" s="26" t="str">
        <f t="shared" si="77"/>
        <v/>
      </c>
      <c r="AD316" s="25">
        <f>IFERROR(VLOOKUP($A316,'TD SOP+PROFORM MOD'!$A$5:$AD$750,MATCH(AD$4,'TD SOP+PROFORM MOD'!$B$2:$AD$2,0)+1,0),0)+IFERROR(VLOOKUP($A316,'TD SOP+PROFORM MOD'!$A$5:$AD$750,MATCH(AD$2,'TD SOP+PROFORM MOD'!$B$2:$AD$2,0)+1,0),0)</f>
        <v>0</v>
      </c>
      <c r="AE316" s="25">
        <f>IFERROR(VLOOKUP($A316,'TD SOP+PROFORM MOD'!$A$5:$AD$750,MATCH(AE$4,'TD SOP+PROFORM MOD'!$B$2:$AD$2,0)+1,0),0)+IFERROR(VLOOKUP($A316,'TD SOP+PROFORM MOD'!$A$5:$AD$750,MATCH(AE$2,'TD SOP+PROFORM MOD'!$B$2:$AD$2,0)+1,0),0)</f>
        <v>0</v>
      </c>
      <c r="AF316" s="26" t="str">
        <f t="shared" si="78"/>
        <v/>
      </c>
      <c r="AG316" s="25">
        <f>IFERROR(VLOOKUP($A316,'TD SOP+PROFORM MOD'!$A$5:$AD$750,MATCH(AG$4,'TD SOP+PROFORM MOD'!$B$2:$AD$2,0)+1,0),0)+IFERROR(VLOOKUP($A316,'TD SOP+PROFORM MOD'!$A$5:$AD$750,MATCH(AG$2,'TD SOP+PROFORM MOD'!$B$2:$AD$2,0)+1,0),0)</f>
        <v>0</v>
      </c>
      <c r="AH316" s="25">
        <f>IFERROR(VLOOKUP($A316,'TD SOP+PROFORM MOD'!$A$5:$AD$750,MATCH(AH$4,'TD SOP+PROFORM MOD'!$B$2:$AD$2,0)+1,0),0)+IFERROR(VLOOKUP($A316,'TD SOP+PROFORM MOD'!$A$5:$AD$750,MATCH(AH$2,'TD SOP+PROFORM MOD'!$B$2:$AD$2,0)+1,0),0)</f>
        <v>0</v>
      </c>
      <c r="AI316" s="26" t="str">
        <f t="shared" si="79"/>
        <v/>
      </c>
      <c r="AJ316" s="25">
        <f>IFERROR(VLOOKUP($A316,'TD SOP+PROFORM MOD'!$A$5:$AD$750,MATCH(AJ$4,'TD SOP+PROFORM MOD'!$B$2:$AD$2,0)+1,0),0)+IFERROR(VLOOKUP($A316,'TD SOP+PROFORM MOD'!$A$5:$AD$750,MATCH(AJ$2,'TD SOP+PROFORM MOD'!$B$2:$AD$2,0)+1,0),0)</f>
        <v>0</v>
      </c>
      <c r="AK316" s="25">
        <f>IFERROR(VLOOKUP($A316,'TD SOP+PROFORM MOD'!$A$5:$AD$750,MATCH(AK$4,'TD SOP+PROFORM MOD'!$B$2:$AD$2,0)+1,0),0)+IFERROR(VLOOKUP($A316,'TD SOP+PROFORM MOD'!$A$5:$AD$750,MATCH(AK$2,'TD SOP+PROFORM MOD'!$B$2:$AD$2,0)+1,0),0)</f>
        <v>0</v>
      </c>
      <c r="AL316" s="26" t="str">
        <f t="shared" si="80"/>
        <v/>
      </c>
      <c r="AM316" s="25">
        <f t="shared" si="82"/>
        <v>0</v>
      </c>
      <c r="AN316" s="25">
        <f t="shared" si="82"/>
        <v>0</v>
      </c>
      <c r="AO316" s="26" t="str">
        <f t="shared" si="81"/>
        <v/>
      </c>
      <c r="AR316" s="25">
        <f>SUMIF('B&amp;S YTD LFY'!B:B,"="&amp;A316,'B&amp;S YTD LFY'!C:C)</f>
        <v>0</v>
      </c>
      <c r="AS316" s="25">
        <f t="shared" si="83"/>
        <v>0</v>
      </c>
      <c r="AT316" s="25"/>
    </row>
    <row r="317" spans="1:46" x14ac:dyDescent="0.35">
      <c r="A317" s="24">
        <f>IF(AND('TD SOP+PROFORM MOD'!A314&lt;&gt;"",'TD SOP+PROFORM MOD'!A314&lt;&gt;"TOTAL"),'TD SOP+PROFORM MOD'!A314,0)</f>
        <v>0</v>
      </c>
      <c r="C317" s="25" t="str">
        <f>IFERROR(VLOOKUP($A317,'TD SOP+PROFORM MOD'!$A$5:$AD$750,MATCH(C$4,'TD SOP+PROFORM MOD'!$B$2:$AT$2,0)+1,0),"")</f>
        <v/>
      </c>
      <c r="D317" s="25" t="str">
        <f>IFERROR(VLOOKUP($A317,'TD SOP+PROFORM MOD'!$A$5:$AD$750,MATCH(D$4,'TD SOP+PROFORM MOD'!$B$2:$AT$2,0)+1,0),"")</f>
        <v/>
      </c>
      <c r="E317" s="26" t="str">
        <f t="shared" si="69"/>
        <v/>
      </c>
      <c r="F317" s="25" t="str">
        <f>IFERROR(VLOOKUP($A317,'TD SOP+PROFORM MOD'!$A$5:$AD$750,MATCH(F$4,'TD SOP+PROFORM MOD'!$B$2:$AT$2,0)+1,0),"")</f>
        <v/>
      </c>
      <c r="G317" s="25" t="str">
        <f>IFERROR(VLOOKUP($A317,'TD SOP+PROFORM MOD'!$A$5:$AD$750,MATCH(G$4,'TD SOP+PROFORM MOD'!$B$2:$AT$2,0)+1,0),"")</f>
        <v/>
      </c>
      <c r="H317" s="26" t="str">
        <f t="shared" si="70"/>
        <v/>
      </c>
      <c r="I317" s="25" t="str">
        <f>IFERROR(VLOOKUP($A317,'TD SOP+PROFORM MOD'!$A$5:$AD$750,MATCH(I$4,'TD SOP+PROFORM MOD'!$B$2:$AT$2,0)+1,0),"")</f>
        <v/>
      </c>
      <c r="J317" s="25" t="str">
        <f>IFERROR(VLOOKUP($A317,'TD SOP+PROFORM MOD'!$A$5:$AD$750,MATCH(J$4,'TD SOP+PROFORM MOD'!$B$2:$AT$2,0)+1,0),"")</f>
        <v/>
      </c>
      <c r="K317" s="26" t="str">
        <f t="shared" si="71"/>
        <v/>
      </c>
      <c r="L317" s="25" t="str">
        <f>IFERROR(VLOOKUP($A317,'TD SOP+PROFORM MOD'!$A$5:$AD$750,MATCH(L$4,'TD SOP+PROFORM MOD'!$B$2:$AT$2,0)+1,0),"")</f>
        <v/>
      </c>
      <c r="M317" s="25" t="str">
        <f>IFERROR(VLOOKUP($A317,'TD SOP+PROFORM MOD'!$A$5:$AD$750,MATCH(M$4,'TD SOP+PROFORM MOD'!$B$2:$AT$2,0)+1,0),"")</f>
        <v/>
      </c>
      <c r="N317" s="26" t="str">
        <f t="shared" si="72"/>
        <v/>
      </c>
      <c r="O317" s="25">
        <f>IFERROR(VLOOKUP($A317,'TD SOP+PROFORM MOD'!$A$5:$AD$750,MATCH(O$4,'TD SOP+PROFORM MOD'!$B$2:$AD$2,0)+1,0),0)+IFERROR(VLOOKUP($A317,'TD SOP+PROFORM MOD'!$A$5:$AD$750,MATCH(O$2,'TD SOP+PROFORM MOD'!$B$2:$AD$2,0)+1,0),0)</f>
        <v>0</v>
      </c>
      <c r="P317" s="25">
        <f>IFERROR(VLOOKUP($A317,'TD SOP+PROFORM MOD'!$A$5:$AD$750,MATCH(P$4,'TD SOP+PROFORM MOD'!$B$2:$AD$2,0)+1,0),0)+IFERROR(VLOOKUP($A317,'TD SOP+PROFORM MOD'!$A$5:$AD$750,MATCH(P$2,'TD SOP+PROFORM MOD'!$B$2:$AD$2,0)+1,0),0)</f>
        <v>0</v>
      </c>
      <c r="Q317" s="26" t="str">
        <f t="shared" si="73"/>
        <v/>
      </c>
      <c r="R317" s="25">
        <f>IFERROR(VLOOKUP($A317,'TD SOP+PROFORM MOD'!$A$5:$AD$750,MATCH(R$4,'TD SOP+PROFORM MOD'!$B$2:$AD$2,0)+1,0),0)+IFERROR(VLOOKUP($A317,'TD SOP+PROFORM MOD'!$A$5:$AD$750,MATCH(R$2,'TD SOP+PROFORM MOD'!$B$2:$AD$2,0)+1,0),0)</f>
        <v>0</v>
      </c>
      <c r="S317" s="25">
        <f>IFERROR(VLOOKUP($A317,'TD SOP+PROFORM MOD'!$A$5:$AD$750,MATCH(S$4,'TD SOP+PROFORM MOD'!$B$2:$AD$2,0)+1,0),0)+IFERROR(VLOOKUP($A317,'TD SOP+PROFORM MOD'!$A$5:$AD$750,MATCH(S$2,'TD SOP+PROFORM MOD'!$B$2:$AD$2,0)+1,0),0)</f>
        <v>0</v>
      </c>
      <c r="T317" s="26" t="str">
        <f t="shared" si="74"/>
        <v/>
      </c>
      <c r="U317" s="25">
        <f>IFERROR(VLOOKUP($A317,'TD SOP+PROFORM MOD'!$A$5:$AD$750,MATCH(U$4,'TD SOP+PROFORM MOD'!$B$2:$AD$2,0)+1,0),0)+IFERROR(VLOOKUP($A317,'TD SOP+PROFORM MOD'!$A$5:$AD$750,MATCH(U$2,'TD SOP+PROFORM MOD'!$B$2:$AD$2,0)+1,0),0)</f>
        <v>0</v>
      </c>
      <c r="V317" s="25">
        <f>IFERROR(VLOOKUP($A317,'TD SOP+PROFORM MOD'!$A$5:$AD$750,MATCH(V$4,'TD SOP+PROFORM MOD'!$B$2:$AD$2,0)+1,0),0)+IFERROR(VLOOKUP($A317,'TD SOP+PROFORM MOD'!$A$5:$AD$750,MATCH(V$2,'TD SOP+PROFORM MOD'!$B$2:$AD$2,0)+1,0),0)</f>
        <v>0</v>
      </c>
      <c r="W317" s="26" t="str">
        <f t="shared" si="75"/>
        <v/>
      </c>
      <c r="X317" s="25">
        <f>IFERROR(VLOOKUP($A317,'TD SOP+PROFORM MOD'!$A$5:$AD$750,MATCH(X$4,'TD SOP+PROFORM MOD'!$B$2:$AD$2,0)+1,0),0)+IFERROR(VLOOKUP($A317,'TD SOP+PROFORM MOD'!$A$5:$AD$750,MATCH(X$2,'TD SOP+PROFORM MOD'!$B$2:$AD$2,0)+1,0),0)</f>
        <v>0</v>
      </c>
      <c r="Y317" s="25">
        <f>IFERROR(VLOOKUP($A317,'TD SOP+PROFORM MOD'!$A$5:$AD$750,MATCH(Y$4,'TD SOP+PROFORM MOD'!$B$2:$AD$2,0)+1,0),0)+IFERROR(VLOOKUP($A317,'TD SOP+PROFORM MOD'!$A$5:$AD$750,MATCH(Y$2,'TD SOP+PROFORM MOD'!$B$2:$AD$2,0)+1,0),0)</f>
        <v>0</v>
      </c>
      <c r="Z317" s="26" t="str">
        <f t="shared" si="76"/>
        <v/>
      </c>
      <c r="AA317" s="25">
        <f>IFERROR(VLOOKUP($A317,'TD SOP+PROFORM MOD'!$A$5:$AD$750,MATCH(AA$4,'TD SOP+PROFORM MOD'!$B$2:$AD$2,0)+1,0),0)+IFERROR(VLOOKUP($A317,'TD SOP+PROFORM MOD'!$A$5:$AD$750,MATCH(AA$2,'TD SOP+PROFORM MOD'!$B$2:$AD$2,0)+1,0),0)</f>
        <v>0</v>
      </c>
      <c r="AB317" s="25">
        <f>IFERROR(VLOOKUP($A317,'TD SOP+PROFORM MOD'!$A$5:$AD$750,MATCH(AB$4,'TD SOP+PROFORM MOD'!$B$2:$AD$2,0)+1,0),0)+IFERROR(VLOOKUP($A317,'TD SOP+PROFORM MOD'!$A$5:$AD$750,MATCH(AB$2,'TD SOP+PROFORM MOD'!$B$2:$AD$2,0)+1,0),0)</f>
        <v>0</v>
      </c>
      <c r="AC317" s="26" t="str">
        <f t="shared" si="77"/>
        <v/>
      </c>
      <c r="AD317" s="25">
        <f>IFERROR(VLOOKUP($A317,'TD SOP+PROFORM MOD'!$A$5:$AD$750,MATCH(AD$4,'TD SOP+PROFORM MOD'!$B$2:$AD$2,0)+1,0),0)+IFERROR(VLOOKUP($A317,'TD SOP+PROFORM MOD'!$A$5:$AD$750,MATCH(AD$2,'TD SOP+PROFORM MOD'!$B$2:$AD$2,0)+1,0),0)</f>
        <v>0</v>
      </c>
      <c r="AE317" s="25">
        <f>IFERROR(VLOOKUP($A317,'TD SOP+PROFORM MOD'!$A$5:$AD$750,MATCH(AE$4,'TD SOP+PROFORM MOD'!$B$2:$AD$2,0)+1,0),0)+IFERROR(VLOOKUP($A317,'TD SOP+PROFORM MOD'!$A$5:$AD$750,MATCH(AE$2,'TD SOP+PROFORM MOD'!$B$2:$AD$2,0)+1,0),0)</f>
        <v>0</v>
      </c>
      <c r="AF317" s="26" t="str">
        <f t="shared" si="78"/>
        <v/>
      </c>
      <c r="AG317" s="25">
        <f>IFERROR(VLOOKUP($A317,'TD SOP+PROFORM MOD'!$A$5:$AD$750,MATCH(AG$4,'TD SOP+PROFORM MOD'!$B$2:$AD$2,0)+1,0),0)+IFERROR(VLOOKUP($A317,'TD SOP+PROFORM MOD'!$A$5:$AD$750,MATCH(AG$2,'TD SOP+PROFORM MOD'!$B$2:$AD$2,0)+1,0),0)</f>
        <v>0</v>
      </c>
      <c r="AH317" s="25">
        <f>IFERROR(VLOOKUP($A317,'TD SOP+PROFORM MOD'!$A$5:$AD$750,MATCH(AH$4,'TD SOP+PROFORM MOD'!$B$2:$AD$2,0)+1,0),0)+IFERROR(VLOOKUP($A317,'TD SOP+PROFORM MOD'!$A$5:$AD$750,MATCH(AH$2,'TD SOP+PROFORM MOD'!$B$2:$AD$2,0)+1,0),0)</f>
        <v>0</v>
      </c>
      <c r="AI317" s="26" t="str">
        <f t="shared" si="79"/>
        <v/>
      </c>
      <c r="AJ317" s="25">
        <f>IFERROR(VLOOKUP($A317,'TD SOP+PROFORM MOD'!$A$5:$AD$750,MATCH(AJ$4,'TD SOP+PROFORM MOD'!$B$2:$AD$2,0)+1,0),0)+IFERROR(VLOOKUP($A317,'TD SOP+PROFORM MOD'!$A$5:$AD$750,MATCH(AJ$2,'TD SOP+PROFORM MOD'!$B$2:$AD$2,0)+1,0),0)</f>
        <v>0</v>
      </c>
      <c r="AK317" s="25">
        <f>IFERROR(VLOOKUP($A317,'TD SOP+PROFORM MOD'!$A$5:$AD$750,MATCH(AK$4,'TD SOP+PROFORM MOD'!$B$2:$AD$2,0)+1,0),0)+IFERROR(VLOOKUP($A317,'TD SOP+PROFORM MOD'!$A$5:$AD$750,MATCH(AK$2,'TD SOP+PROFORM MOD'!$B$2:$AD$2,0)+1,0),0)</f>
        <v>0</v>
      </c>
      <c r="AL317" s="26" t="str">
        <f t="shared" si="80"/>
        <v/>
      </c>
      <c r="AM317" s="25">
        <f t="shared" si="82"/>
        <v>0</v>
      </c>
      <c r="AN317" s="25">
        <f t="shared" si="82"/>
        <v>0</v>
      </c>
      <c r="AO317" s="26" t="str">
        <f t="shared" si="81"/>
        <v/>
      </c>
      <c r="AR317" s="25">
        <f>SUMIF('B&amp;S YTD LFY'!B:B,"="&amp;A317,'B&amp;S YTD LFY'!C:C)</f>
        <v>0</v>
      </c>
      <c r="AS317" s="25">
        <f t="shared" si="83"/>
        <v>0</v>
      </c>
      <c r="AT317" s="25"/>
    </row>
    <row r="318" spans="1:46" x14ac:dyDescent="0.35">
      <c r="A318" s="24">
        <f>IF(AND('TD SOP+PROFORM MOD'!A315&lt;&gt;"",'TD SOP+PROFORM MOD'!A315&lt;&gt;"TOTAL"),'TD SOP+PROFORM MOD'!A315,0)</f>
        <v>0</v>
      </c>
      <c r="C318" s="25" t="str">
        <f>IFERROR(VLOOKUP($A318,'TD SOP+PROFORM MOD'!$A$5:$AD$750,MATCH(C$4,'TD SOP+PROFORM MOD'!$B$2:$AT$2,0)+1,0),"")</f>
        <v/>
      </c>
      <c r="D318" s="25" t="str">
        <f>IFERROR(VLOOKUP($A318,'TD SOP+PROFORM MOD'!$A$5:$AD$750,MATCH(D$4,'TD SOP+PROFORM MOD'!$B$2:$AT$2,0)+1,0),"")</f>
        <v/>
      </c>
      <c r="E318" s="26" t="str">
        <f t="shared" si="69"/>
        <v/>
      </c>
      <c r="F318" s="25" t="str">
        <f>IFERROR(VLOOKUP($A318,'TD SOP+PROFORM MOD'!$A$5:$AD$750,MATCH(F$4,'TD SOP+PROFORM MOD'!$B$2:$AT$2,0)+1,0),"")</f>
        <v/>
      </c>
      <c r="G318" s="25" t="str">
        <f>IFERROR(VLOOKUP($A318,'TD SOP+PROFORM MOD'!$A$5:$AD$750,MATCH(G$4,'TD SOP+PROFORM MOD'!$B$2:$AT$2,0)+1,0),"")</f>
        <v/>
      </c>
      <c r="H318" s="26" t="str">
        <f t="shared" si="70"/>
        <v/>
      </c>
      <c r="I318" s="25" t="str">
        <f>IFERROR(VLOOKUP($A318,'TD SOP+PROFORM MOD'!$A$5:$AD$750,MATCH(I$4,'TD SOP+PROFORM MOD'!$B$2:$AT$2,0)+1,0),"")</f>
        <v/>
      </c>
      <c r="J318" s="25" t="str">
        <f>IFERROR(VLOOKUP($A318,'TD SOP+PROFORM MOD'!$A$5:$AD$750,MATCH(J$4,'TD SOP+PROFORM MOD'!$B$2:$AT$2,0)+1,0),"")</f>
        <v/>
      </c>
      <c r="K318" s="26" t="str">
        <f t="shared" si="71"/>
        <v/>
      </c>
      <c r="L318" s="25" t="str">
        <f>IFERROR(VLOOKUP($A318,'TD SOP+PROFORM MOD'!$A$5:$AD$750,MATCH(L$4,'TD SOP+PROFORM MOD'!$B$2:$AT$2,0)+1,0),"")</f>
        <v/>
      </c>
      <c r="M318" s="25" t="str">
        <f>IFERROR(VLOOKUP($A318,'TD SOP+PROFORM MOD'!$A$5:$AD$750,MATCH(M$4,'TD SOP+PROFORM MOD'!$B$2:$AT$2,0)+1,0),"")</f>
        <v/>
      </c>
      <c r="N318" s="26" t="str">
        <f t="shared" si="72"/>
        <v/>
      </c>
      <c r="O318" s="25">
        <f>IFERROR(VLOOKUP($A318,'TD SOP+PROFORM MOD'!$A$5:$AD$750,MATCH(O$4,'TD SOP+PROFORM MOD'!$B$2:$AD$2,0)+1,0),0)+IFERROR(VLOOKUP($A318,'TD SOP+PROFORM MOD'!$A$5:$AD$750,MATCH(O$2,'TD SOP+PROFORM MOD'!$B$2:$AD$2,0)+1,0),0)</f>
        <v>0</v>
      </c>
      <c r="P318" s="25">
        <f>IFERROR(VLOOKUP($A318,'TD SOP+PROFORM MOD'!$A$5:$AD$750,MATCH(P$4,'TD SOP+PROFORM MOD'!$B$2:$AD$2,0)+1,0),0)+IFERROR(VLOOKUP($A318,'TD SOP+PROFORM MOD'!$A$5:$AD$750,MATCH(P$2,'TD SOP+PROFORM MOD'!$B$2:$AD$2,0)+1,0),0)</f>
        <v>0</v>
      </c>
      <c r="Q318" s="26" t="str">
        <f t="shared" si="73"/>
        <v/>
      </c>
      <c r="R318" s="25">
        <f>IFERROR(VLOOKUP($A318,'TD SOP+PROFORM MOD'!$A$5:$AD$750,MATCH(R$4,'TD SOP+PROFORM MOD'!$B$2:$AD$2,0)+1,0),0)+IFERROR(VLOOKUP($A318,'TD SOP+PROFORM MOD'!$A$5:$AD$750,MATCH(R$2,'TD SOP+PROFORM MOD'!$B$2:$AD$2,0)+1,0),0)</f>
        <v>0</v>
      </c>
      <c r="S318" s="25">
        <f>IFERROR(VLOOKUP($A318,'TD SOP+PROFORM MOD'!$A$5:$AD$750,MATCH(S$4,'TD SOP+PROFORM MOD'!$B$2:$AD$2,0)+1,0),0)+IFERROR(VLOOKUP($A318,'TD SOP+PROFORM MOD'!$A$5:$AD$750,MATCH(S$2,'TD SOP+PROFORM MOD'!$B$2:$AD$2,0)+1,0),0)</f>
        <v>0</v>
      </c>
      <c r="T318" s="26" t="str">
        <f t="shared" si="74"/>
        <v/>
      </c>
      <c r="U318" s="25">
        <f>IFERROR(VLOOKUP($A318,'TD SOP+PROFORM MOD'!$A$5:$AD$750,MATCH(U$4,'TD SOP+PROFORM MOD'!$B$2:$AD$2,0)+1,0),0)+IFERROR(VLOOKUP($A318,'TD SOP+PROFORM MOD'!$A$5:$AD$750,MATCH(U$2,'TD SOP+PROFORM MOD'!$B$2:$AD$2,0)+1,0),0)</f>
        <v>0</v>
      </c>
      <c r="V318" s="25">
        <f>IFERROR(VLOOKUP($A318,'TD SOP+PROFORM MOD'!$A$5:$AD$750,MATCH(V$4,'TD SOP+PROFORM MOD'!$B$2:$AD$2,0)+1,0),0)+IFERROR(VLOOKUP($A318,'TD SOP+PROFORM MOD'!$A$5:$AD$750,MATCH(V$2,'TD SOP+PROFORM MOD'!$B$2:$AD$2,0)+1,0),0)</f>
        <v>0</v>
      </c>
      <c r="W318" s="26" t="str">
        <f t="shared" si="75"/>
        <v/>
      </c>
      <c r="X318" s="25">
        <f>IFERROR(VLOOKUP($A318,'TD SOP+PROFORM MOD'!$A$5:$AD$750,MATCH(X$4,'TD SOP+PROFORM MOD'!$B$2:$AD$2,0)+1,0),0)+IFERROR(VLOOKUP($A318,'TD SOP+PROFORM MOD'!$A$5:$AD$750,MATCH(X$2,'TD SOP+PROFORM MOD'!$B$2:$AD$2,0)+1,0),0)</f>
        <v>0</v>
      </c>
      <c r="Y318" s="25">
        <f>IFERROR(VLOOKUP($A318,'TD SOP+PROFORM MOD'!$A$5:$AD$750,MATCH(Y$4,'TD SOP+PROFORM MOD'!$B$2:$AD$2,0)+1,0),0)+IFERROR(VLOOKUP($A318,'TD SOP+PROFORM MOD'!$A$5:$AD$750,MATCH(Y$2,'TD SOP+PROFORM MOD'!$B$2:$AD$2,0)+1,0),0)</f>
        <v>0</v>
      </c>
      <c r="Z318" s="26" t="str">
        <f t="shared" si="76"/>
        <v/>
      </c>
      <c r="AA318" s="25">
        <f>IFERROR(VLOOKUP($A318,'TD SOP+PROFORM MOD'!$A$5:$AD$750,MATCH(AA$4,'TD SOP+PROFORM MOD'!$B$2:$AD$2,0)+1,0),0)+IFERROR(VLOOKUP($A318,'TD SOP+PROFORM MOD'!$A$5:$AD$750,MATCH(AA$2,'TD SOP+PROFORM MOD'!$B$2:$AD$2,0)+1,0),0)</f>
        <v>0</v>
      </c>
      <c r="AB318" s="25">
        <f>IFERROR(VLOOKUP($A318,'TD SOP+PROFORM MOD'!$A$5:$AD$750,MATCH(AB$4,'TD SOP+PROFORM MOD'!$B$2:$AD$2,0)+1,0),0)+IFERROR(VLOOKUP($A318,'TD SOP+PROFORM MOD'!$A$5:$AD$750,MATCH(AB$2,'TD SOP+PROFORM MOD'!$B$2:$AD$2,0)+1,0),0)</f>
        <v>0</v>
      </c>
      <c r="AC318" s="26" t="str">
        <f t="shared" si="77"/>
        <v/>
      </c>
      <c r="AD318" s="25">
        <f>IFERROR(VLOOKUP($A318,'TD SOP+PROFORM MOD'!$A$5:$AD$750,MATCH(AD$4,'TD SOP+PROFORM MOD'!$B$2:$AD$2,0)+1,0),0)+IFERROR(VLOOKUP($A318,'TD SOP+PROFORM MOD'!$A$5:$AD$750,MATCH(AD$2,'TD SOP+PROFORM MOD'!$B$2:$AD$2,0)+1,0),0)</f>
        <v>0</v>
      </c>
      <c r="AE318" s="25">
        <f>IFERROR(VLOOKUP($A318,'TD SOP+PROFORM MOD'!$A$5:$AD$750,MATCH(AE$4,'TD SOP+PROFORM MOD'!$B$2:$AD$2,0)+1,0),0)+IFERROR(VLOOKUP($A318,'TD SOP+PROFORM MOD'!$A$5:$AD$750,MATCH(AE$2,'TD SOP+PROFORM MOD'!$B$2:$AD$2,0)+1,0),0)</f>
        <v>0</v>
      </c>
      <c r="AF318" s="26" t="str">
        <f t="shared" si="78"/>
        <v/>
      </c>
      <c r="AG318" s="25">
        <f>IFERROR(VLOOKUP($A318,'TD SOP+PROFORM MOD'!$A$5:$AD$750,MATCH(AG$4,'TD SOP+PROFORM MOD'!$B$2:$AD$2,0)+1,0),0)+IFERROR(VLOOKUP($A318,'TD SOP+PROFORM MOD'!$A$5:$AD$750,MATCH(AG$2,'TD SOP+PROFORM MOD'!$B$2:$AD$2,0)+1,0),0)</f>
        <v>0</v>
      </c>
      <c r="AH318" s="25">
        <f>IFERROR(VLOOKUP($A318,'TD SOP+PROFORM MOD'!$A$5:$AD$750,MATCH(AH$4,'TD SOP+PROFORM MOD'!$B$2:$AD$2,0)+1,0),0)+IFERROR(VLOOKUP($A318,'TD SOP+PROFORM MOD'!$A$5:$AD$750,MATCH(AH$2,'TD SOP+PROFORM MOD'!$B$2:$AD$2,0)+1,0),0)</f>
        <v>0</v>
      </c>
      <c r="AI318" s="26" t="str">
        <f t="shared" si="79"/>
        <v/>
      </c>
      <c r="AJ318" s="25">
        <f>IFERROR(VLOOKUP($A318,'TD SOP+PROFORM MOD'!$A$5:$AD$750,MATCH(AJ$4,'TD SOP+PROFORM MOD'!$B$2:$AD$2,0)+1,0),0)+IFERROR(VLOOKUP($A318,'TD SOP+PROFORM MOD'!$A$5:$AD$750,MATCH(AJ$2,'TD SOP+PROFORM MOD'!$B$2:$AD$2,0)+1,0),0)</f>
        <v>0</v>
      </c>
      <c r="AK318" s="25">
        <f>IFERROR(VLOOKUP($A318,'TD SOP+PROFORM MOD'!$A$5:$AD$750,MATCH(AK$4,'TD SOP+PROFORM MOD'!$B$2:$AD$2,0)+1,0),0)+IFERROR(VLOOKUP($A318,'TD SOP+PROFORM MOD'!$A$5:$AD$750,MATCH(AK$2,'TD SOP+PROFORM MOD'!$B$2:$AD$2,0)+1,0),0)</f>
        <v>0</v>
      </c>
      <c r="AL318" s="26" t="str">
        <f t="shared" si="80"/>
        <v/>
      </c>
      <c r="AM318" s="25">
        <f t="shared" si="82"/>
        <v>0</v>
      </c>
      <c r="AN318" s="25">
        <f t="shared" si="82"/>
        <v>0</v>
      </c>
      <c r="AO318" s="26" t="str">
        <f t="shared" si="81"/>
        <v/>
      </c>
      <c r="AR318" s="25">
        <f>SUMIF('B&amp;S YTD LFY'!B:B,"="&amp;A318,'B&amp;S YTD LFY'!C:C)</f>
        <v>0</v>
      </c>
      <c r="AS318" s="25">
        <f t="shared" si="83"/>
        <v>0</v>
      </c>
      <c r="AT318" s="25"/>
    </row>
    <row r="319" spans="1:46" x14ac:dyDescent="0.35">
      <c r="A319" s="24">
        <f>IF(AND('TD SOP+PROFORM MOD'!A316&lt;&gt;"",'TD SOP+PROFORM MOD'!A316&lt;&gt;"TOTAL"),'TD SOP+PROFORM MOD'!A316,0)</f>
        <v>0</v>
      </c>
      <c r="C319" s="25" t="str">
        <f>IFERROR(VLOOKUP($A319,'TD SOP+PROFORM MOD'!$A$5:$AD$750,MATCH(C$4,'TD SOP+PROFORM MOD'!$B$2:$AT$2,0)+1,0),"")</f>
        <v/>
      </c>
      <c r="D319" s="25" t="str">
        <f>IFERROR(VLOOKUP($A319,'TD SOP+PROFORM MOD'!$A$5:$AD$750,MATCH(D$4,'TD SOP+PROFORM MOD'!$B$2:$AT$2,0)+1,0),"")</f>
        <v/>
      </c>
      <c r="E319" s="26" t="str">
        <f t="shared" si="69"/>
        <v/>
      </c>
      <c r="F319" s="25" t="str">
        <f>IFERROR(VLOOKUP($A319,'TD SOP+PROFORM MOD'!$A$5:$AD$750,MATCH(F$4,'TD SOP+PROFORM MOD'!$B$2:$AT$2,0)+1,0),"")</f>
        <v/>
      </c>
      <c r="G319" s="25" t="str">
        <f>IFERROR(VLOOKUP($A319,'TD SOP+PROFORM MOD'!$A$5:$AD$750,MATCH(G$4,'TD SOP+PROFORM MOD'!$B$2:$AT$2,0)+1,0),"")</f>
        <v/>
      </c>
      <c r="H319" s="26" t="str">
        <f t="shared" si="70"/>
        <v/>
      </c>
      <c r="I319" s="25" t="str">
        <f>IFERROR(VLOOKUP($A319,'TD SOP+PROFORM MOD'!$A$5:$AD$750,MATCH(I$4,'TD SOP+PROFORM MOD'!$B$2:$AT$2,0)+1,0),"")</f>
        <v/>
      </c>
      <c r="J319" s="25" t="str">
        <f>IFERROR(VLOOKUP($A319,'TD SOP+PROFORM MOD'!$A$5:$AD$750,MATCH(J$4,'TD SOP+PROFORM MOD'!$B$2:$AT$2,0)+1,0),"")</f>
        <v/>
      </c>
      <c r="K319" s="26" t="str">
        <f t="shared" si="71"/>
        <v/>
      </c>
      <c r="L319" s="25" t="str">
        <f>IFERROR(VLOOKUP($A319,'TD SOP+PROFORM MOD'!$A$5:$AD$750,MATCH(L$4,'TD SOP+PROFORM MOD'!$B$2:$AT$2,0)+1,0),"")</f>
        <v/>
      </c>
      <c r="M319" s="25" t="str">
        <f>IFERROR(VLOOKUP($A319,'TD SOP+PROFORM MOD'!$A$5:$AD$750,MATCH(M$4,'TD SOP+PROFORM MOD'!$B$2:$AT$2,0)+1,0),"")</f>
        <v/>
      </c>
      <c r="N319" s="26" t="str">
        <f t="shared" si="72"/>
        <v/>
      </c>
      <c r="O319" s="25">
        <f>IFERROR(VLOOKUP($A319,'TD SOP+PROFORM MOD'!$A$5:$AD$750,MATCH(O$4,'TD SOP+PROFORM MOD'!$B$2:$AD$2,0)+1,0),0)+IFERROR(VLOOKUP($A319,'TD SOP+PROFORM MOD'!$A$5:$AD$750,MATCH(O$2,'TD SOP+PROFORM MOD'!$B$2:$AD$2,0)+1,0),0)</f>
        <v>0</v>
      </c>
      <c r="P319" s="25">
        <f>IFERROR(VLOOKUP($A319,'TD SOP+PROFORM MOD'!$A$5:$AD$750,MATCH(P$4,'TD SOP+PROFORM MOD'!$B$2:$AD$2,0)+1,0),0)+IFERROR(VLOOKUP($A319,'TD SOP+PROFORM MOD'!$A$5:$AD$750,MATCH(P$2,'TD SOP+PROFORM MOD'!$B$2:$AD$2,0)+1,0),0)</f>
        <v>0</v>
      </c>
      <c r="Q319" s="26" t="str">
        <f t="shared" si="73"/>
        <v/>
      </c>
      <c r="R319" s="25">
        <f>IFERROR(VLOOKUP($A319,'TD SOP+PROFORM MOD'!$A$5:$AD$750,MATCH(R$4,'TD SOP+PROFORM MOD'!$B$2:$AD$2,0)+1,0),0)+IFERROR(VLOOKUP($A319,'TD SOP+PROFORM MOD'!$A$5:$AD$750,MATCH(R$2,'TD SOP+PROFORM MOD'!$B$2:$AD$2,0)+1,0),0)</f>
        <v>0</v>
      </c>
      <c r="S319" s="25">
        <f>IFERROR(VLOOKUP($A319,'TD SOP+PROFORM MOD'!$A$5:$AD$750,MATCH(S$4,'TD SOP+PROFORM MOD'!$B$2:$AD$2,0)+1,0),0)+IFERROR(VLOOKUP($A319,'TD SOP+PROFORM MOD'!$A$5:$AD$750,MATCH(S$2,'TD SOP+PROFORM MOD'!$B$2:$AD$2,0)+1,0),0)</f>
        <v>0</v>
      </c>
      <c r="T319" s="26" t="str">
        <f t="shared" si="74"/>
        <v/>
      </c>
      <c r="U319" s="25">
        <f>IFERROR(VLOOKUP($A319,'TD SOP+PROFORM MOD'!$A$5:$AD$750,MATCH(U$4,'TD SOP+PROFORM MOD'!$B$2:$AD$2,0)+1,0),0)+IFERROR(VLOOKUP($A319,'TD SOP+PROFORM MOD'!$A$5:$AD$750,MATCH(U$2,'TD SOP+PROFORM MOD'!$B$2:$AD$2,0)+1,0),0)</f>
        <v>0</v>
      </c>
      <c r="V319" s="25">
        <f>IFERROR(VLOOKUP($A319,'TD SOP+PROFORM MOD'!$A$5:$AD$750,MATCH(V$4,'TD SOP+PROFORM MOD'!$B$2:$AD$2,0)+1,0),0)+IFERROR(VLOOKUP($A319,'TD SOP+PROFORM MOD'!$A$5:$AD$750,MATCH(V$2,'TD SOP+PROFORM MOD'!$B$2:$AD$2,0)+1,0),0)</f>
        <v>0</v>
      </c>
      <c r="W319" s="26" t="str">
        <f t="shared" si="75"/>
        <v/>
      </c>
      <c r="X319" s="25">
        <f>IFERROR(VLOOKUP($A319,'TD SOP+PROFORM MOD'!$A$5:$AD$750,MATCH(X$4,'TD SOP+PROFORM MOD'!$B$2:$AD$2,0)+1,0),0)+IFERROR(VLOOKUP($A319,'TD SOP+PROFORM MOD'!$A$5:$AD$750,MATCH(X$2,'TD SOP+PROFORM MOD'!$B$2:$AD$2,0)+1,0),0)</f>
        <v>0</v>
      </c>
      <c r="Y319" s="25">
        <f>IFERROR(VLOOKUP($A319,'TD SOP+PROFORM MOD'!$A$5:$AD$750,MATCH(Y$4,'TD SOP+PROFORM MOD'!$B$2:$AD$2,0)+1,0),0)+IFERROR(VLOOKUP($A319,'TD SOP+PROFORM MOD'!$A$5:$AD$750,MATCH(Y$2,'TD SOP+PROFORM MOD'!$B$2:$AD$2,0)+1,0),0)</f>
        <v>0</v>
      </c>
      <c r="Z319" s="26" t="str">
        <f t="shared" si="76"/>
        <v/>
      </c>
      <c r="AA319" s="25">
        <f>IFERROR(VLOOKUP($A319,'TD SOP+PROFORM MOD'!$A$5:$AD$750,MATCH(AA$4,'TD SOP+PROFORM MOD'!$B$2:$AD$2,0)+1,0),0)+IFERROR(VLOOKUP($A319,'TD SOP+PROFORM MOD'!$A$5:$AD$750,MATCH(AA$2,'TD SOP+PROFORM MOD'!$B$2:$AD$2,0)+1,0),0)</f>
        <v>0</v>
      </c>
      <c r="AB319" s="25">
        <f>IFERROR(VLOOKUP($A319,'TD SOP+PROFORM MOD'!$A$5:$AD$750,MATCH(AB$4,'TD SOP+PROFORM MOD'!$B$2:$AD$2,0)+1,0),0)+IFERROR(VLOOKUP($A319,'TD SOP+PROFORM MOD'!$A$5:$AD$750,MATCH(AB$2,'TD SOP+PROFORM MOD'!$B$2:$AD$2,0)+1,0),0)</f>
        <v>0</v>
      </c>
      <c r="AC319" s="26" t="str">
        <f t="shared" si="77"/>
        <v/>
      </c>
      <c r="AD319" s="25">
        <f>IFERROR(VLOOKUP($A319,'TD SOP+PROFORM MOD'!$A$5:$AD$750,MATCH(AD$4,'TD SOP+PROFORM MOD'!$B$2:$AD$2,0)+1,0),0)+IFERROR(VLOOKUP($A319,'TD SOP+PROFORM MOD'!$A$5:$AD$750,MATCH(AD$2,'TD SOP+PROFORM MOD'!$B$2:$AD$2,0)+1,0),0)</f>
        <v>0</v>
      </c>
      <c r="AE319" s="25">
        <f>IFERROR(VLOOKUP($A319,'TD SOP+PROFORM MOD'!$A$5:$AD$750,MATCH(AE$4,'TD SOP+PROFORM MOD'!$B$2:$AD$2,0)+1,0),0)+IFERROR(VLOOKUP($A319,'TD SOP+PROFORM MOD'!$A$5:$AD$750,MATCH(AE$2,'TD SOP+PROFORM MOD'!$B$2:$AD$2,0)+1,0),0)</f>
        <v>0</v>
      </c>
      <c r="AF319" s="26" t="str">
        <f t="shared" si="78"/>
        <v/>
      </c>
      <c r="AG319" s="25">
        <f>IFERROR(VLOOKUP($A319,'TD SOP+PROFORM MOD'!$A$5:$AD$750,MATCH(AG$4,'TD SOP+PROFORM MOD'!$B$2:$AD$2,0)+1,0),0)+IFERROR(VLOOKUP($A319,'TD SOP+PROFORM MOD'!$A$5:$AD$750,MATCH(AG$2,'TD SOP+PROFORM MOD'!$B$2:$AD$2,0)+1,0),0)</f>
        <v>0</v>
      </c>
      <c r="AH319" s="25">
        <f>IFERROR(VLOOKUP($A319,'TD SOP+PROFORM MOD'!$A$5:$AD$750,MATCH(AH$4,'TD SOP+PROFORM MOD'!$B$2:$AD$2,0)+1,0),0)+IFERROR(VLOOKUP($A319,'TD SOP+PROFORM MOD'!$A$5:$AD$750,MATCH(AH$2,'TD SOP+PROFORM MOD'!$B$2:$AD$2,0)+1,0),0)</f>
        <v>0</v>
      </c>
      <c r="AI319" s="26" t="str">
        <f t="shared" si="79"/>
        <v/>
      </c>
      <c r="AJ319" s="25">
        <f>IFERROR(VLOOKUP($A319,'TD SOP+PROFORM MOD'!$A$5:$AD$750,MATCH(AJ$4,'TD SOP+PROFORM MOD'!$B$2:$AD$2,0)+1,0),0)+IFERROR(VLOOKUP($A319,'TD SOP+PROFORM MOD'!$A$5:$AD$750,MATCH(AJ$2,'TD SOP+PROFORM MOD'!$B$2:$AD$2,0)+1,0),0)</f>
        <v>0</v>
      </c>
      <c r="AK319" s="25">
        <f>IFERROR(VLOOKUP($A319,'TD SOP+PROFORM MOD'!$A$5:$AD$750,MATCH(AK$4,'TD SOP+PROFORM MOD'!$B$2:$AD$2,0)+1,0),0)+IFERROR(VLOOKUP($A319,'TD SOP+PROFORM MOD'!$A$5:$AD$750,MATCH(AK$2,'TD SOP+PROFORM MOD'!$B$2:$AD$2,0)+1,0),0)</f>
        <v>0</v>
      </c>
      <c r="AL319" s="26" t="str">
        <f t="shared" si="80"/>
        <v/>
      </c>
      <c r="AM319" s="25">
        <f t="shared" si="82"/>
        <v>0</v>
      </c>
      <c r="AN319" s="25">
        <f t="shared" si="82"/>
        <v>0</v>
      </c>
      <c r="AO319" s="26" t="str">
        <f t="shared" si="81"/>
        <v/>
      </c>
      <c r="AR319" s="25">
        <f>SUMIF('B&amp;S YTD LFY'!B:B,"="&amp;A319,'B&amp;S YTD LFY'!C:C)</f>
        <v>0</v>
      </c>
      <c r="AS319" s="25">
        <f t="shared" si="83"/>
        <v>0</v>
      </c>
      <c r="AT319" s="25"/>
    </row>
    <row r="320" spans="1:46" x14ac:dyDescent="0.35">
      <c r="A320" s="24">
        <f>IF(AND('TD SOP+PROFORM MOD'!A317&lt;&gt;"",'TD SOP+PROFORM MOD'!A317&lt;&gt;"TOTAL"),'TD SOP+PROFORM MOD'!A317,0)</f>
        <v>0</v>
      </c>
      <c r="C320" s="25" t="str">
        <f>IFERROR(VLOOKUP($A320,'TD SOP+PROFORM MOD'!$A$5:$AD$750,MATCH(C$4,'TD SOP+PROFORM MOD'!$B$2:$AT$2,0)+1,0),"")</f>
        <v/>
      </c>
      <c r="D320" s="25" t="str">
        <f>IFERROR(VLOOKUP($A320,'TD SOP+PROFORM MOD'!$A$5:$AD$750,MATCH(D$4,'TD SOP+PROFORM MOD'!$B$2:$AT$2,0)+1,0),"")</f>
        <v/>
      </c>
      <c r="E320" s="26" t="str">
        <f t="shared" si="69"/>
        <v/>
      </c>
      <c r="F320" s="25" t="str">
        <f>IFERROR(VLOOKUP($A320,'TD SOP+PROFORM MOD'!$A$5:$AD$750,MATCH(F$4,'TD SOP+PROFORM MOD'!$B$2:$AT$2,0)+1,0),"")</f>
        <v/>
      </c>
      <c r="G320" s="25" t="str">
        <f>IFERROR(VLOOKUP($A320,'TD SOP+PROFORM MOD'!$A$5:$AD$750,MATCH(G$4,'TD SOP+PROFORM MOD'!$B$2:$AT$2,0)+1,0),"")</f>
        <v/>
      </c>
      <c r="H320" s="26" t="str">
        <f t="shared" si="70"/>
        <v/>
      </c>
      <c r="I320" s="25" t="str">
        <f>IFERROR(VLOOKUP($A320,'TD SOP+PROFORM MOD'!$A$5:$AD$750,MATCH(I$4,'TD SOP+PROFORM MOD'!$B$2:$AT$2,0)+1,0),"")</f>
        <v/>
      </c>
      <c r="J320" s="25" t="str">
        <f>IFERROR(VLOOKUP($A320,'TD SOP+PROFORM MOD'!$A$5:$AD$750,MATCH(J$4,'TD SOP+PROFORM MOD'!$B$2:$AT$2,0)+1,0),"")</f>
        <v/>
      </c>
      <c r="K320" s="26" t="str">
        <f t="shared" si="71"/>
        <v/>
      </c>
      <c r="L320" s="25" t="str">
        <f>IFERROR(VLOOKUP($A320,'TD SOP+PROFORM MOD'!$A$5:$AD$750,MATCH(L$4,'TD SOP+PROFORM MOD'!$B$2:$AT$2,0)+1,0),"")</f>
        <v/>
      </c>
      <c r="M320" s="25" t="str">
        <f>IFERROR(VLOOKUP($A320,'TD SOP+PROFORM MOD'!$A$5:$AD$750,MATCH(M$4,'TD SOP+PROFORM MOD'!$B$2:$AT$2,0)+1,0),"")</f>
        <v/>
      </c>
      <c r="N320" s="26" t="str">
        <f t="shared" si="72"/>
        <v/>
      </c>
      <c r="O320" s="25">
        <f>IFERROR(VLOOKUP($A320,'TD SOP+PROFORM MOD'!$A$5:$AD$750,MATCH(O$4,'TD SOP+PROFORM MOD'!$B$2:$AD$2,0)+1,0),0)+IFERROR(VLOOKUP($A320,'TD SOP+PROFORM MOD'!$A$5:$AD$750,MATCH(O$2,'TD SOP+PROFORM MOD'!$B$2:$AD$2,0)+1,0),0)</f>
        <v>0</v>
      </c>
      <c r="P320" s="25">
        <f>IFERROR(VLOOKUP($A320,'TD SOP+PROFORM MOD'!$A$5:$AD$750,MATCH(P$4,'TD SOP+PROFORM MOD'!$B$2:$AD$2,0)+1,0),0)+IFERROR(VLOOKUP($A320,'TD SOP+PROFORM MOD'!$A$5:$AD$750,MATCH(P$2,'TD SOP+PROFORM MOD'!$B$2:$AD$2,0)+1,0),0)</f>
        <v>0</v>
      </c>
      <c r="Q320" s="26" t="str">
        <f t="shared" si="73"/>
        <v/>
      </c>
      <c r="R320" s="25">
        <f>IFERROR(VLOOKUP($A320,'TD SOP+PROFORM MOD'!$A$5:$AD$750,MATCH(R$4,'TD SOP+PROFORM MOD'!$B$2:$AD$2,0)+1,0),0)+IFERROR(VLOOKUP($A320,'TD SOP+PROFORM MOD'!$A$5:$AD$750,MATCH(R$2,'TD SOP+PROFORM MOD'!$B$2:$AD$2,0)+1,0),0)</f>
        <v>0</v>
      </c>
      <c r="S320" s="25">
        <f>IFERROR(VLOOKUP($A320,'TD SOP+PROFORM MOD'!$A$5:$AD$750,MATCH(S$4,'TD SOP+PROFORM MOD'!$B$2:$AD$2,0)+1,0),0)+IFERROR(VLOOKUP($A320,'TD SOP+PROFORM MOD'!$A$5:$AD$750,MATCH(S$2,'TD SOP+PROFORM MOD'!$B$2:$AD$2,0)+1,0),0)</f>
        <v>0</v>
      </c>
      <c r="T320" s="26" t="str">
        <f t="shared" si="74"/>
        <v/>
      </c>
      <c r="U320" s="25">
        <f>IFERROR(VLOOKUP($A320,'TD SOP+PROFORM MOD'!$A$5:$AD$750,MATCH(U$4,'TD SOP+PROFORM MOD'!$B$2:$AD$2,0)+1,0),0)+IFERROR(VLOOKUP($A320,'TD SOP+PROFORM MOD'!$A$5:$AD$750,MATCH(U$2,'TD SOP+PROFORM MOD'!$B$2:$AD$2,0)+1,0),0)</f>
        <v>0</v>
      </c>
      <c r="V320" s="25">
        <f>IFERROR(VLOOKUP($A320,'TD SOP+PROFORM MOD'!$A$5:$AD$750,MATCH(V$4,'TD SOP+PROFORM MOD'!$B$2:$AD$2,0)+1,0),0)+IFERROR(VLOOKUP($A320,'TD SOP+PROFORM MOD'!$A$5:$AD$750,MATCH(V$2,'TD SOP+PROFORM MOD'!$B$2:$AD$2,0)+1,0),0)</f>
        <v>0</v>
      </c>
      <c r="W320" s="26" t="str">
        <f t="shared" si="75"/>
        <v/>
      </c>
      <c r="X320" s="25">
        <f>IFERROR(VLOOKUP($A320,'TD SOP+PROFORM MOD'!$A$5:$AD$750,MATCH(X$4,'TD SOP+PROFORM MOD'!$B$2:$AD$2,0)+1,0),0)+IFERROR(VLOOKUP($A320,'TD SOP+PROFORM MOD'!$A$5:$AD$750,MATCH(X$2,'TD SOP+PROFORM MOD'!$B$2:$AD$2,0)+1,0),0)</f>
        <v>0</v>
      </c>
      <c r="Y320" s="25">
        <f>IFERROR(VLOOKUP($A320,'TD SOP+PROFORM MOD'!$A$5:$AD$750,MATCH(Y$4,'TD SOP+PROFORM MOD'!$B$2:$AD$2,0)+1,0),0)+IFERROR(VLOOKUP($A320,'TD SOP+PROFORM MOD'!$A$5:$AD$750,MATCH(Y$2,'TD SOP+PROFORM MOD'!$B$2:$AD$2,0)+1,0),0)</f>
        <v>0</v>
      </c>
      <c r="Z320" s="26" t="str">
        <f t="shared" si="76"/>
        <v/>
      </c>
      <c r="AA320" s="25">
        <f>IFERROR(VLOOKUP($A320,'TD SOP+PROFORM MOD'!$A$5:$AD$750,MATCH(AA$4,'TD SOP+PROFORM MOD'!$B$2:$AD$2,0)+1,0),0)+IFERROR(VLOOKUP($A320,'TD SOP+PROFORM MOD'!$A$5:$AD$750,MATCH(AA$2,'TD SOP+PROFORM MOD'!$B$2:$AD$2,0)+1,0),0)</f>
        <v>0</v>
      </c>
      <c r="AB320" s="25">
        <f>IFERROR(VLOOKUP($A320,'TD SOP+PROFORM MOD'!$A$5:$AD$750,MATCH(AB$4,'TD SOP+PROFORM MOD'!$B$2:$AD$2,0)+1,0),0)+IFERROR(VLOOKUP($A320,'TD SOP+PROFORM MOD'!$A$5:$AD$750,MATCH(AB$2,'TD SOP+PROFORM MOD'!$B$2:$AD$2,0)+1,0),0)</f>
        <v>0</v>
      </c>
      <c r="AC320" s="26" t="str">
        <f t="shared" si="77"/>
        <v/>
      </c>
      <c r="AD320" s="25">
        <f>IFERROR(VLOOKUP($A320,'TD SOP+PROFORM MOD'!$A$5:$AD$750,MATCH(AD$4,'TD SOP+PROFORM MOD'!$B$2:$AD$2,0)+1,0),0)+IFERROR(VLOOKUP($A320,'TD SOP+PROFORM MOD'!$A$5:$AD$750,MATCH(AD$2,'TD SOP+PROFORM MOD'!$B$2:$AD$2,0)+1,0),0)</f>
        <v>0</v>
      </c>
      <c r="AE320" s="25">
        <f>IFERROR(VLOOKUP($A320,'TD SOP+PROFORM MOD'!$A$5:$AD$750,MATCH(AE$4,'TD SOP+PROFORM MOD'!$B$2:$AD$2,0)+1,0),0)+IFERROR(VLOOKUP($A320,'TD SOP+PROFORM MOD'!$A$5:$AD$750,MATCH(AE$2,'TD SOP+PROFORM MOD'!$B$2:$AD$2,0)+1,0),0)</f>
        <v>0</v>
      </c>
      <c r="AF320" s="26" t="str">
        <f t="shared" si="78"/>
        <v/>
      </c>
      <c r="AG320" s="25">
        <f>IFERROR(VLOOKUP($A320,'TD SOP+PROFORM MOD'!$A$5:$AD$750,MATCH(AG$4,'TD SOP+PROFORM MOD'!$B$2:$AD$2,0)+1,0),0)+IFERROR(VLOOKUP($A320,'TD SOP+PROFORM MOD'!$A$5:$AD$750,MATCH(AG$2,'TD SOP+PROFORM MOD'!$B$2:$AD$2,0)+1,0),0)</f>
        <v>0</v>
      </c>
      <c r="AH320" s="25">
        <f>IFERROR(VLOOKUP($A320,'TD SOP+PROFORM MOD'!$A$5:$AD$750,MATCH(AH$4,'TD SOP+PROFORM MOD'!$B$2:$AD$2,0)+1,0),0)+IFERROR(VLOOKUP($A320,'TD SOP+PROFORM MOD'!$A$5:$AD$750,MATCH(AH$2,'TD SOP+PROFORM MOD'!$B$2:$AD$2,0)+1,0),0)</f>
        <v>0</v>
      </c>
      <c r="AI320" s="26" t="str">
        <f t="shared" si="79"/>
        <v/>
      </c>
      <c r="AJ320" s="25">
        <f>IFERROR(VLOOKUP($A320,'TD SOP+PROFORM MOD'!$A$5:$AD$750,MATCH(AJ$4,'TD SOP+PROFORM MOD'!$B$2:$AD$2,0)+1,0),0)+IFERROR(VLOOKUP($A320,'TD SOP+PROFORM MOD'!$A$5:$AD$750,MATCH(AJ$2,'TD SOP+PROFORM MOD'!$B$2:$AD$2,0)+1,0),0)</f>
        <v>0</v>
      </c>
      <c r="AK320" s="25">
        <f>IFERROR(VLOOKUP($A320,'TD SOP+PROFORM MOD'!$A$5:$AD$750,MATCH(AK$4,'TD SOP+PROFORM MOD'!$B$2:$AD$2,0)+1,0),0)+IFERROR(VLOOKUP($A320,'TD SOP+PROFORM MOD'!$A$5:$AD$750,MATCH(AK$2,'TD SOP+PROFORM MOD'!$B$2:$AD$2,0)+1,0),0)</f>
        <v>0</v>
      </c>
      <c r="AL320" s="26" t="str">
        <f t="shared" si="80"/>
        <v/>
      </c>
      <c r="AM320" s="25">
        <f t="shared" si="82"/>
        <v>0</v>
      </c>
      <c r="AN320" s="25">
        <f t="shared" si="82"/>
        <v>0</v>
      </c>
      <c r="AO320" s="26" t="str">
        <f t="shared" si="81"/>
        <v/>
      </c>
      <c r="AR320" s="25">
        <f>SUMIF('B&amp;S YTD LFY'!B:B,"="&amp;A320,'B&amp;S YTD LFY'!C:C)</f>
        <v>0</v>
      </c>
      <c r="AS320" s="25">
        <f t="shared" si="83"/>
        <v>0</v>
      </c>
      <c r="AT320" s="25"/>
    </row>
    <row r="321" spans="1:46" x14ac:dyDescent="0.35">
      <c r="A321" s="24">
        <f>IF(AND('TD SOP+PROFORM MOD'!A318&lt;&gt;"",'TD SOP+PROFORM MOD'!A318&lt;&gt;"TOTAL"),'TD SOP+PROFORM MOD'!A318,0)</f>
        <v>0</v>
      </c>
      <c r="C321" s="25" t="str">
        <f>IFERROR(VLOOKUP($A321,'TD SOP+PROFORM MOD'!$A$5:$AD$750,MATCH(C$4,'TD SOP+PROFORM MOD'!$B$2:$AT$2,0)+1,0),"")</f>
        <v/>
      </c>
      <c r="D321" s="25" t="str">
        <f>IFERROR(VLOOKUP($A321,'TD SOP+PROFORM MOD'!$A$5:$AD$750,MATCH(D$4,'TD SOP+PROFORM MOD'!$B$2:$AT$2,0)+1,0),"")</f>
        <v/>
      </c>
      <c r="E321" s="26" t="str">
        <f t="shared" si="69"/>
        <v/>
      </c>
      <c r="F321" s="25" t="str">
        <f>IFERROR(VLOOKUP($A321,'TD SOP+PROFORM MOD'!$A$5:$AD$750,MATCH(F$4,'TD SOP+PROFORM MOD'!$B$2:$AT$2,0)+1,0),"")</f>
        <v/>
      </c>
      <c r="G321" s="25" t="str">
        <f>IFERROR(VLOOKUP($A321,'TD SOP+PROFORM MOD'!$A$5:$AD$750,MATCH(G$4,'TD SOP+PROFORM MOD'!$B$2:$AT$2,0)+1,0),"")</f>
        <v/>
      </c>
      <c r="H321" s="26" t="str">
        <f t="shared" si="70"/>
        <v/>
      </c>
      <c r="I321" s="25" t="str">
        <f>IFERROR(VLOOKUP($A321,'TD SOP+PROFORM MOD'!$A$5:$AD$750,MATCH(I$4,'TD SOP+PROFORM MOD'!$B$2:$AT$2,0)+1,0),"")</f>
        <v/>
      </c>
      <c r="J321" s="25" t="str">
        <f>IFERROR(VLOOKUP($A321,'TD SOP+PROFORM MOD'!$A$5:$AD$750,MATCH(J$4,'TD SOP+PROFORM MOD'!$B$2:$AT$2,0)+1,0),"")</f>
        <v/>
      </c>
      <c r="K321" s="26" t="str">
        <f t="shared" si="71"/>
        <v/>
      </c>
      <c r="L321" s="25" t="str">
        <f>IFERROR(VLOOKUP($A321,'TD SOP+PROFORM MOD'!$A$5:$AD$750,MATCH(L$4,'TD SOP+PROFORM MOD'!$B$2:$AT$2,0)+1,0),"")</f>
        <v/>
      </c>
      <c r="M321" s="25" t="str">
        <f>IFERROR(VLOOKUP($A321,'TD SOP+PROFORM MOD'!$A$5:$AD$750,MATCH(M$4,'TD SOP+PROFORM MOD'!$B$2:$AT$2,0)+1,0),"")</f>
        <v/>
      </c>
      <c r="N321" s="26" t="str">
        <f t="shared" si="72"/>
        <v/>
      </c>
      <c r="O321" s="25">
        <f>IFERROR(VLOOKUP($A321,'TD SOP+PROFORM MOD'!$A$5:$AD$750,MATCH(O$4,'TD SOP+PROFORM MOD'!$B$2:$AD$2,0)+1,0),0)+IFERROR(VLOOKUP($A321,'TD SOP+PROFORM MOD'!$A$5:$AD$750,MATCH(O$2,'TD SOP+PROFORM MOD'!$B$2:$AD$2,0)+1,0),0)</f>
        <v>0</v>
      </c>
      <c r="P321" s="25">
        <f>IFERROR(VLOOKUP($A321,'TD SOP+PROFORM MOD'!$A$5:$AD$750,MATCH(P$4,'TD SOP+PROFORM MOD'!$B$2:$AD$2,0)+1,0),0)+IFERROR(VLOOKUP($A321,'TD SOP+PROFORM MOD'!$A$5:$AD$750,MATCH(P$2,'TD SOP+PROFORM MOD'!$B$2:$AD$2,0)+1,0),0)</f>
        <v>0</v>
      </c>
      <c r="Q321" s="26" t="str">
        <f t="shared" si="73"/>
        <v/>
      </c>
      <c r="R321" s="25">
        <f>IFERROR(VLOOKUP($A321,'TD SOP+PROFORM MOD'!$A$5:$AD$750,MATCH(R$4,'TD SOP+PROFORM MOD'!$B$2:$AD$2,0)+1,0),0)+IFERROR(VLOOKUP($A321,'TD SOP+PROFORM MOD'!$A$5:$AD$750,MATCH(R$2,'TD SOP+PROFORM MOD'!$B$2:$AD$2,0)+1,0),0)</f>
        <v>0</v>
      </c>
      <c r="S321" s="25">
        <f>IFERROR(VLOOKUP($A321,'TD SOP+PROFORM MOD'!$A$5:$AD$750,MATCH(S$4,'TD SOP+PROFORM MOD'!$B$2:$AD$2,0)+1,0),0)+IFERROR(VLOOKUP($A321,'TD SOP+PROFORM MOD'!$A$5:$AD$750,MATCH(S$2,'TD SOP+PROFORM MOD'!$B$2:$AD$2,0)+1,0),0)</f>
        <v>0</v>
      </c>
      <c r="T321" s="26" t="str">
        <f t="shared" si="74"/>
        <v/>
      </c>
      <c r="U321" s="25">
        <f>IFERROR(VLOOKUP($A321,'TD SOP+PROFORM MOD'!$A$5:$AD$750,MATCH(U$4,'TD SOP+PROFORM MOD'!$B$2:$AD$2,0)+1,0),0)+IFERROR(VLOOKUP($A321,'TD SOP+PROFORM MOD'!$A$5:$AD$750,MATCH(U$2,'TD SOP+PROFORM MOD'!$B$2:$AD$2,0)+1,0),0)</f>
        <v>0</v>
      </c>
      <c r="V321" s="25">
        <f>IFERROR(VLOOKUP($A321,'TD SOP+PROFORM MOD'!$A$5:$AD$750,MATCH(V$4,'TD SOP+PROFORM MOD'!$B$2:$AD$2,0)+1,0),0)+IFERROR(VLOOKUP($A321,'TD SOP+PROFORM MOD'!$A$5:$AD$750,MATCH(V$2,'TD SOP+PROFORM MOD'!$B$2:$AD$2,0)+1,0),0)</f>
        <v>0</v>
      </c>
      <c r="W321" s="26" t="str">
        <f t="shared" si="75"/>
        <v/>
      </c>
      <c r="X321" s="25">
        <f>IFERROR(VLOOKUP($A321,'TD SOP+PROFORM MOD'!$A$5:$AD$750,MATCH(X$4,'TD SOP+PROFORM MOD'!$B$2:$AD$2,0)+1,0),0)+IFERROR(VLOOKUP($A321,'TD SOP+PROFORM MOD'!$A$5:$AD$750,MATCH(X$2,'TD SOP+PROFORM MOD'!$B$2:$AD$2,0)+1,0),0)</f>
        <v>0</v>
      </c>
      <c r="Y321" s="25">
        <f>IFERROR(VLOOKUP($A321,'TD SOP+PROFORM MOD'!$A$5:$AD$750,MATCH(Y$4,'TD SOP+PROFORM MOD'!$B$2:$AD$2,0)+1,0),0)+IFERROR(VLOOKUP($A321,'TD SOP+PROFORM MOD'!$A$5:$AD$750,MATCH(Y$2,'TD SOP+PROFORM MOD'!$B$2:$AD$2,0)+1,0),0)</f>
        <v>0</v>
      </c>
      <c r="Z321" s="26" t="str">
        <f t="shared" si="76"/>
        <v/>
      </c>
      <c r="AA321" s="25">
        <f>IFERROR(VLOOKUP($A321,'TD SOP+PROFORM MOD'!$A$5:$AD$750,MATCH(AA$4,'TD SOP+PROFORM MOD'!$B$2:$AD$2,0)+1,0),0)+IFERROR(VLOOKUP($A321,'TD SOP+PROFORM MOD'!$A$5:$AD$750,MATCH(AA$2,'TD SOP+PROFORM MOD'!$B$2:$AD$2,0)+1,0),0)</f>
        <v>0</v>
      </c>
      <c r="AB321" s="25">
        <f>IFERROR(VLOOKUP($A321,'TD SOP+PROFORM MOD'!$A$5:$AD$750,MATCH(AB$4,'TD SOP+PROFORM MOD'!$B$2:$AD$2,0)+1,0),0)+IFERROR(VLOOKUP($A321,'TD SOP+PROFORM MOD'!$A$5:$AD$750,MATCH(AB$2,'TD SOP+PROFORM MOD'!$B$2:$AD$2,0)+1,0),0)</f>
        <v>0</v>
      </c>
      <c r="AC321" s="26" t="str">
        <f t="shared" si="77"/>
        <v/>
      </c>
      <c r="AD321" s="25">
        <f>IFERROR(VLOOKUP($A321,'TD SOP+PROFORM MOD'!$A$5:$AD$750,MATCH(AD$4,'TD SOP+PROFORM MOD'!$B$2:$AD$2,0)+1,0),0)+IFERROR(VLOOKUP($A321,'TD SOP+PROFORM MOD'!$A$5:$AD$750,MATCH(AD$2,'TD SOP+PROFORM MOD'!$B$2:$AD$2,0)+1,0),0)</f>
        <v>0</v>
      </c>
      <c r="AE321" s="25">
        <f>IFERROR(VLOOKUP($A321,'TD SOP+PROFORM MOD'!$A$5:$AD$750,MATCH(AE$4,'TD SOP+PROFORM MOD'!$B$2:$AD$2,0)+1,0),0)+IFERROR(VLOOKUP($A321,'TD SOP+PROFORM MOD'!$A$5:$AD$750,MATCH(AE$2,'TD SOP+PROFORM MOD'!$B$2:$AD$2,0)+1,0),0)</f>
        <v>0</v>
      </c>
      <c r="AF321" s="26" t="str">
        <f t="shared" si="78"/>
        <v/>
      </c>
      <c r="AG321" s="25">
        <f>IFERROR(VLOOKUP($A321,'TD SOP+PROFORM MOD'!$A$5:$AD$750,MATCH(AG$4,'TD SOP+PROFORM MOD'!$B$2:$AD$2,0)+1,0),0)+IFERROR(VLOOKUP($A321,'TD SOP+PROFORM MOD'!$A$5:$AD$750,MATCH(AG$2,'TD SOP+PROFORM MOD'!$B$2:$AD$2,0)+1,0),0)</f>
        <v>0</v>
      </c>
      <c r="AH321" s="25">
        <f>IFERROR(VLOOKUP($A321,'TD SOP+PROFORM MOD'!$A$5:$AD$750,MATCH(AH$4,'TD SOP+PROFORM MOD'!$B$2:$AD$2,0)+1,0),0)+IFERROR(VLOOKUP($A321,'TD SOP+PROFORM MOD'!$A$5:$AD$750,MATCH(AH$2,'TD SOP+PROFORM MOD'!$B$2:$AD$2,0)+1,0),0)</f>
        <v>0</v>
      </c>
      <c r="AI321" s="26" t="str">
        <f t="shared" si="79"/>
        <v/>
      </c>
      <c r="AJ321" s="25">
        <f>IFERROR(VLOOKUP($A321,'TD SOP+PROFORM MOD'!$A$5:$AD$750,MATCH(AJ$4,'TD SOP+PROFORM MOD'!$B$2:$AD$2,0)+1,0),0)+IFERROR(VLOOKUP($A321,'TD SOP+PROFORM MOD'!$A$5:$AD$750,MATCH(AJ$2,'TD SOP+PROFORM MOD'!$B$2:$AD$2,0)+1,0),0)</f>
        <v>0</v>
      </c>
      <c r="AK321" s="25">
        <f>IFERROR(VLOOKUP($A321,'TD SOP+PROFORM MOD'!$A$5:$AD$750,MATCH(AK$4,'TD SOP+PROFORM MOD'!$B$2:$AD$2,0)+1,0),0)+IFERROR(VLOOKUP($A321,'TD SOP+PROFORM MOD'!$A$5:$AD$750,MATCH(AK$2,'TD SOP+PROFORM MOD'!$B$2:$AD$2,0)+1,0),0)</f>
        <v>0</v>
      </c>
      <c r="AL321" s="26" t="str">
        <f t="shared" si="80"/>
        <v/>
      </c>
      <c r="AM321" s="25">
        <f t="shared" si="82"/>
        <v>0</v>
      </c>
      <c r="AN321" s="25">
        <f t="shared" si="82"/>
        <v>0</v>
      </c>
      <c r="AO321" s="26" t="str">
        <f t="shared" si="81"/>
        <v/>
      </c>
      <c r="AR321" s="25">
        <f>SUMIF('B&amp;S YTD LFY'!B:B,"="&amp;A321,'B&amp;S YTD LFY'!C:C)</f>
        <v>0</v>
      </c>
      <c r="AS321" s="25">
        <f t="shared" si="83"/>
        <v>0</v>
      </c>
      <c r="AT321" s="25"/>
    </row>
    <row r="322" spans="1:46" x14ac:dyDescent="0.35">
      <c r="A322" s="24">
        <f>IF(AND('TD SOP+PROFORM MOD'!A319&lt;&gt;"",'TD SOP+PROFORM MOD'!A319&lt;&gt;"TOTAL"),'TD SOP+PROFORM MOD'!A319,0)</f>
        <v>0</v>
      </c>
      <c r="C322" s="25" t="str">
        <f>IFERROR(VLOOKUP($A322,'TD SOP+PROFORM MOD'!$A$5:$AD$750,MATCH(C$4,'TD SOP+PROFORM MOD'!$B$2:$AT$2,0)+1,0),"")</f>
        <v/>
      </c>
      <c r="D322" s="25" t="str">
        <f>IFERROR(VLOOKUP($A322,'TD SOP+PROFORM MOD'!$A$5:$AD$750,MATCH(D$4,'TD SOP+PROFORM MOD'!$B$2:$AT$2,0)+1,0),"")</f>
        <v/>
      </c>
      <c r="E322" s="26" t="str">
        <f t="shared" si="69"/>
        <v/>
      </c>
      <c r="F322" s="25" t="str">
        <f>IFERROR(VLOOKUP($A322,'TD SOP+PROFORM MOD'!$A$5:$AD$750,MATCH(F$4,'TD SOP+PROFORM MOD'!$B$2:$AT$2,0)+1,0),"")</f>
        <v/>
      </c>
      <c r="G322" s="25" t="str">
        <f>IFERROR(VLOOKUP($A322,'TD SOP+PROFORM MOD'!$A$5:$AD$750,MATCH(G$4,'TD SOP+PROFORM MOD'!$B$2:$AT$2,0)+1,0),"")</f>
        <v/>
      </c>
      <c r="H322" s="26" t="str">
        <f t="shared" si="70"/>
        <v/>
      </c>
      <c r="I322" s="25" t="str">
        <f>IFERROR(VLOOKUP($A322,'TD SOP+PROFORM MOD'!$A$5:$AD$750,MATCH(I$4,'TD SOP+PROFORM MOD'!$B$2:$AT$2,0)+1,0),"")</f>
        <v/>
      </c>
      <c r="J322" s="25" t="str">
        <f>IFERROR(VLOOKUP($A322,'TD SOP+PROFORM MOD'!$A$5:$AD$750,MATCH(J$4,'TD SOP+PROFORM MOD'!$B$2:$AT$2,0)+1,0),"")</f>
        <v/>
      </c>
      <c r="K322" s="26" t="str">
        <f t="shared" si="71"/>
        <v/>
      </c>
      <c r="L322" s="25" t="str">
        <f>IFERROR(VLOOKUP($A322,'TD SOP+PROFORM MOD'!$A$5:$AD$750,MATCH(L$4,'TD SOP+PROFORM MOD'!$B$2:$AT$2,0)+1,0),"")</f>
        <v/>
      </c>
      <c r="M322" s="25" t="str">
        <f>IFERROR(VLOOKUP($A322,'TD SOP+PROFORM MOD'!$A$5:$AD$750,MATCH(M$4,'TD SOP+PROFORM MOD'!$B$2:$AT$2,0)+1,0),"")</f>
        <v/>
      </c>
      <c r="N322" s="26" t="str">
        <f t="shared" si="72"/>
        <v/>
      </c>
      <c r="O322" s="25">
        <f>IFERROR(VLOOKUP($A322,'TD SOP+PROFORM MOD'!$A$5:$AD$750,MATCH(O$4,'TD SOP+PROFORM MOD'!$B$2:$AD$2,0)+1,0),0)+IFERROR(VLOOKUP($A322,'TD SOP+PROFORM MOD'!$A$5:$AD$750,MATCH(O$2,'TD SOP+PROFORM MOD'!$B$2:$AD$2,0)+1,0),0)</f>
        <v>0</v>
      </c>
      <c r="P322" s="25">
        <f>IFERROR(VLOOKUP($A322,'TD SOP+PROFORM MOD'!$A$5:$AD$750,MATCH(P$4,'TD SOP+PROFORM MOD'!$B$2:$AD$2,0)+1,0),0)+IFERROR(VLOOKUP($A322,'TD SOP+PROFORM MOD'!$A$5:$AD$750,MATCH(P$2,'TD SOP+PROFORM MOD'!$B$2:$AD$2,0)+1,0),0)</f>
        <v>0</v>
      </c>
      <c r="Q322" s="26" t="str">
        <f t="shared" si="73"/>
        <v/>
      </c>
      <c r="R322" s="25">
        <f>IFERROR(VLOOKUP($A322,'TD SOP+PROFORM MOD'!$A$5:$AD$750,MATCH(R$4,'TD SOP+PROFORM MOD'!$B$2:$AD$2,0)+1,0),0)+IFERROR(VLOOKUP($A322,'TD SOP+PROFORM MOD'!$A$5:$AD$750,MATCH(R$2,'TD SOP+PROFORM MOD'!$B$2:$AD$2,0)+1,0),0)</f>
        <v>0</v>
      </c>
      <c r="S322" s="25">
        <f>IFERROR(VLOOKUP($A322,'TD SOP+PROFORM MOD'!$A$5:$AD$750,MATCH(S$4,'TD SOP+PROFORM MOD'!$B$2:$AD$2,0)+1,0),0)+IFERROR(VLOOKUP($A322,'TD SOP+PROFORM MOD'!$A$5:$AD$750,MATCH(S$2,'TD SOP+PROFORM MOD'!$B$2:$AD$2,0)+1,0),0)</f>
        <v>0</v>
      </c>
      <c r="T322" s="26" t="str">
        <f t="shared" si="74"/>
        <v/>
      </c>
      <c r="U322" s="25">
        <f>IFERROR(VLOOKUP($A322,'TD SOP+PROFORM MOD'!$A$5:$AD$750,MATCH(U$4,'TD SOP+PROFORM MOD'!$B$2:$AD$2,0)+1,0),0)+IFERROR(VLOOKUP($A322,'TD SOP+PROFORM MOD'!$A$5:$AD$750,MATCH(U$2,'TD SOP+PROFORM MOD'!$B$2:$AD$2,0)+1,0),0)</f>
        <v>0</v>
      </c>
      <c r="V322" s="25">
        <f>IFERROR(VLOOKUP($A322,'TD SOP+PROFORM MOD'!$A$5:$AD$750,MATCH(V$4,'TD SOP+PROFORM MOD'!$B$2:$AD$2,0)+1,0),0)+IFERROR(VLOOKUP($A322,'TD SOP+PROFORM MOD'!$A$5:$AD$750,MATCH(V$2,'TD SOP+PROFORM MOD'!$B$2:$AD$2,0)+1,0),0)</f>
        <v>0</v>
      </c>
      <c r="W322" s="26" t="str">
        <f t="shared" si="75"/>
        <v/>
      </c>
      <c r="X322" s="25">
        <f>IFERROR(VLOOKUP($A322,'TD SOP+PROFORM MOD'!$A$5:$AD$750,MATCH(X$4,'TD SOP+PROFORM MOD'!$B$2:$AD$2,0)+1,0),0)+IFERROR(VLOOKUP($A322,'TD SOP+PROFORM MOD'!$A$5:$AD$750,MATCH(X$2,'TD SOP+PROFORM MOD'!$B$2:$AD$2,0)+1,0),0)</f>
        <v>0</v>
      </c>
      <c r="Y322" s="25">
        <f>IFERROR(VLOOKUP($A322,'TD SOP+PROFORM MOD'!$A$5:$AD$750,MATCH(Y$4,'TD SOP+PROFORM MOD'!$B$2:$AD$2,0)+1,0),0)+IFERROR(VLOOKUP($A322,'TD SOP+PROFORM MOD'!$A$5:$AD$750,MATCH(Y$2,'TD SOP+PROFORM MOD'!$B$2:$AD$2,0)+1,0),0)</f>
        <v>0</v>
      </c>
      <c r="Z322" s="26" t="str">
        <f t="shared" si="76"/>
        <v/>
      </c>
      <c r="AA322" s="25">
        <f>IFERROR(VLOOKUP($A322,'TD SOP+PROFORM MOD'!$A$5:$AD$750,MATCH(AA$4,'TD SOP+PROFORM MOD'!$B$2:$AD$2,0)+1,0),0)+IFERROR(VLOOKUP($A322,'TD SOP+PROFORM MOD'!$A$5:$AD$750,MATCH(AA$2,'TD SOP+PROFORM MOD'!$B$2:$AD$2,0)+1,0),0)</f>
        <v>0</v>
      </c>
      <c r="AB322" s="25">
        <f>IFERROR(VLOOKUP($A322,'TD SOP+PROFORM MOD'!$A$5:$AD$750,MATCH(AB$4,'TD SOP+PROFORM MOD'!$B$2:$AD$2,0)+1,0),0)+IFERROR(VLOOKUP($A322,'TD SOP+PROFORM MOD'!$A$5:$AD$750,MATCH(AB$2,'TD SOP+PROFORM MOD'!$B$2:$AD$2,0)+1,0),0)</f>
        <v>0</v>
      </c>
      <c r="AC322" s="26" t="str">
        <f t="shared" si="77"/>
        <v/>
      </c>
      <c r="AD322" s="25">
        <f>IFERROR(VLOOKUP($A322,'TD SOP+PROFORM MOD'!$A$5:$AD$750,MATCH(AD$4,'TD SOP+PROFORM MOD'!$B$2:$AD$2,0)+1,0),0)+IFERROR(VLOOKUP($A322,'TD SOP+PROFORM MOD'!$A$5:$AD$750,MATCH(AD$2,'TD SOP+PROFORM MOD'!$B$2:$AD$2,0)+1,0),0)</f>
        <v>0</v>
      </c>
      <c r="AE322" s="25">
        <f>IFERROR(VLOOKUP($A322,'TD SOP+PROFORM MOD'!$A$5:$AD$750,MATCH(AE$4,'TD SOP+PROFORM MOD'!$B$2:$AD$2,0)+1,0),0)+IFERROR(VLOOKUP($A322,'TD SOP+PROFORM MOD'!$A$5:$AD$750,MATCH(AE$2,'TD SOP+PROFORM MOD'!$B$2:$AD$2,0)+1,0),0)</f>
        <v>0</v>
      </c>
      <c r="AF322" s="26" t="str">
        <f t="shared" si="78"/>
        <v/>
      </c>
      <c r="AG322" s="25">
        <f>IFERROR(VLOOKUP($A322,'TD SOP+PROFORM MOD'!$A$5:$AD$750,MATCH(AG$4,'TD SOP+PROFORM MOD'!$B$2:$AD$2,0)+1,0),0)+IFERROR(VLOOKUP($A322,'TD SOP+PROFORM MOD'!$A$5:$AD$750,MATCH(AG$2,'TD SOP+PROFORM MOD'!$B$2:$AD$2,0)+1,0),0)</f>
        <v>0</v>
      </c>
      <c r="AH322" s="25">
        <f>IFERROR(VLOOKUP($A322,'TD SOP+PROFORM MOD'!$A$5:$AD$750,MATCH(AH$4,'TD SOP+PROFORM MOD'!$B$2:$AD$2,0)+1,0),0)+IFERROR(VLOOKUP($A322,'TD SOP+PROFORM MOD'!$A$5:$AD$750,MATCH(AH$2,'TD SOP+PROFORM MOD'!$B$2:$AD$2,0)+1,0),0)</f>
        <v>0</v>
      </c>
      <c r="AI322" s="26" t="str">
        <f t="shared" si="79"/>
        <v/>
      </c>
      <c r="AJ322" s="25">
        <f>IFERROR(VLOOKUP($A322,'TD SOP+PROFORM MOD'!$A$5:$AD$750,MATCH(AJ$4,'TD SOP+PROFORM MOD'!$B$2:$AD$2,0)+1,0),0)+IFERROR(VLOOKUP($A322,'TD SOP+PROFORM MOD'!$A$5:$AD$750,MATCH(AJ$2,'TD SOP+PROFORM MOD'!$B$2:$AD$2,0)+1,0),0)</f>
        <v>0</v>
      </c>
      <c r="AK322" s="25">
        <f>IFERROR(VLOOKUP($A322,'TD SOP+PROFORM MOD'!$A$5:$AD$750,MATCH(AK$4,'TD SOP+PROFORM MOD'!$B$2:$AD$2,0)+1,0),0)+IFERROR(VLOOKUP($A322,'TD SOP+PROFORM MOD'!$A$5:$AD$750,MATCH(AK$2,'TD SOP+PROFORM MOD'!$B$2:$AD$2,0)+1,0),0)</f>
        <v>0</v>
      </c>
      <c r="AL322" s="26" t="str">
        <f t="shared" si="80"/>
        <v/>
      </c>
      <c r="AM322" s="25">
        <f t="shared" si="82"/>
        <v>0</v>
      </c>
      <c r="AN322" s="25">
        <f t="shared" si="82"/>
        <v>0</v>
      </c>
      <c r="AO322" s="26" t="str">
        <f t="shared" si="81"/>
        <v/>
      </c>
      <c r="AR322" s="25">
        <f>SUMIF('B&amp;S YTD LFY'!B:B,"="&amp;A322,'B&amp;S YTD LFY'!C:C)</f>
        <v>0</v>
      </c>
      <c r="AS322" s="25">
        <f t="shared" si="83"/>
        <v>0</v>
      </c>
      <c r="AT322" s="25"/>
    </row>
    <row r="323" spans="1:46" x14ac:dyDescent="0.35">
      <c r="A323" s="24">
        <f>IF(AND('TD SOP+PROFORM MOD'!A320&lt;&gt;"",'TD SOP+PROFORM MOD'!A320&lt;&gt;"TOTAL"),'TD SOP+PROFORM MOD'!A320,0)</f>
        <v>0</v>
      </c>
      <c r="C323" s="25" t="str">
        <f>IFERROR(VLOOKUP($A323,'TD SOP+PROFORM MOD'!$A$5:$AD$750,MATCH(C$4,'TD SOP+PROFORM MOD'!$B$2:$AT$2,0)+1,0),"")</f>
        <v/>
      </c>
      <c r="D323" s="25" t="str">
        <f>IFERROR(VLOOKUP($A323,'TD SOP+PROFORM MOD'!$A$5:$AD$750,MATCH(D$4,'TD SOP+PROFORM MOD'!$B$2:$AT$2,0)+1,0),"")</f>
        <v/>
      </c>
      <c r="E323" s="26" t="str">
        <f t="shared" si="69"/>
        <v/>
      </c>
      <c r="F323" s="25" t="str">
        <f>IFERROR(VLOOKUP($A323,'TD SOP+PROFORM MOD'!$A$5:$AD$750,MATCH(F$4,'TD SOP+PROFORM MOD'!$B$2:$AT$2,0)+1,0),"")</f>
        <v/>
      </c>
      <c r="G323" s="25" t="str">
        <f>IFERROR(VLOOKUP($A323,'TD SOP+PROFORM MOD'!$A$5:$AD$750,MATCH(G$4,'TD SOP+PROFORM MOD'!$B$2:$AT$2,0)+1,0),"")</f>
        <v/>
      </c>
      <c r="H323" s="26" t="str">
        <f t="shared" si="70"/>
        <v/>
      </c>
      <c r="I323" s="25" t="str">
        <f>IFERROR(VLOOKUP($A323,'TD SOP+PROFORM MOD'!$A$5:$AD$750,MATCH(I$4,'TD SOP+PROFORM MOD'!$B$2:$AT$2,0)+1,0),"")</f>
        <v/>
      </c>
      <c r="J323" s="25" t="str">
        <f>IFERROR(VLOOKUP($A323,'TD SOP+PROFORM MOD'!$A$5:$AD$750,MATCH(J$4,'TD SOP+PROFORM MOD'!$B$2:$AT$2,0)+1,0),"")</f>
        <v/>
      </c>
      <c r="K323" s="26" t="str">
        <f t="shared" si="71"/>
        <v/>
      </c>
      <c r="L323" s="25" t="str">
        <f>IFERROR(VLOOKUP($A323,'TD SOP+PROFORM MOD'!$A$5:$AD$750,MATCH(L$4,'TD SOP+PROFORM MOD'!$B$2:$AT$2,0)+1,0),"")</f>
        <v/>
      </c>
      <c r="M323" s="25" t="str">
        <f>IFERROR(VLOOKUP($A323,'TD SOP+PROFORM MOD'!$A$5:$AD$750,MATCH(M$4,'TD SOP+PROFORM MOD'!$B$2:$AT$2,0)+1,0),"")</f>
        <v/>
      </c>
      <c r="N323" s="26" t="str">
        <f t="shared" si="72"/>
        <v/>
      </c>
      <c r="O323" s="25">
        <f>IFERROR(VLOOKUP($A323,'TD SOP+PROFORM MOD'!$A$5:$AD$750,MATCH(O$4,'TD SOP+PROFORM MOD'!$B$2:$AD$2,0)+1,0),0)+IFERROR(VLOOKUP($A323,'TD SOP+PROFORM MOD'!$A$5:$AD$750,MATCH(O$2,'TD SOP+PROFORM MOD'!$B$2:$AD$2,0)+1,0),0)</f>
        <v>0</v>
      </c>
      <c r="P323" s="25">
        <f>IFERROR(VLOOKUP($A323,'TD SOP+PROFORM MOD'!$A$5:$AD$750,MATCH(P$4,'TD SOP+PROFORM MOD'!$B$2:$AD$2,0)+1,0),0)+IFERROR(VLOOKUP($A323,'TD SOP+PROFORM MOD'!$A$5:$AD$750,MATCH(P$2,'TD SOP+PROFORM MOD'!$B$2:$AD$2,0)+1,0),0)</f>
        <v>0</v>
      </c>
      <c r="Q323" s="26" t="str">
        <f t="shared" si="73"/>
        <v/>
      </c>
      <c r="R323" s="25">
        <f>IFERROR(VLOOKUP($A323,'TD SOP+PROFORM MOD'!$A$5:$AD$750,MATCH(R$4,'TD SOP+PROFORM MOD'!$B$2:$AD$2,0)+1,0),0)+IFERROR(VLOOKUP($A323,'TD SOP+PROFORM MOD'!$A$5:$AD$750,MATCH(R$2,'TD SOP+PROFORM MOD'!$B$2:$AD$2,0)+1,0),0)</f>
        <v>0</v>
      </c>
      <c r="S323" s="25">
        <f>IFERROR(VLOOKUP($A323,'TD SOP+PROFORM MOD'!$A$5:$AD$750,MATCH(S$4,'TD SOP+PROFORM MOD'!$B$2:$AD$2,0)+1,0),0)+IFERROR(VLOOKUP($A323,'TD SOP+PROFORM MOD'!$A$5:$AD$750,MATCH(S$2,'TD SOP+PROFORM MOD'!$B$2:$AD$2,0)+1,0),0)</f>
        <v>0</v>
      </c>
      <c r="T323" s="26" t="str">
        <f t="shared" si="74"/>
        <v/>
      </c>
      <c r="U323" s="25">
        <f>IFERROR(VLOOKUP($A323,'TD SOP+PROFORM MOD'!$A$5:$AD$750,MATCH(U$4,'TD SOP+PROFORM MOD'!$B$2:$AD$2,0)+1,0),0)+IFERROR(VLOOKUP($A323,'TD SOP+PROFORM MOD'!$A$5:$AD$750,MATCH(U$2,'TD SOP+PROFORM MOD'!$B$2:$AD$2,0)+1,0),0)</f>
        <v>0</v>
      </c>
      <c r="V323" s="25">
        <f>IFERROR(VLOOKUP($A323,'TD SOP+PROFORM MOD'!$A$5:$AD$750,MATCH(V$4,'TD SOP+PROFORM MOD'!$B$2:$AD$2,0)+1,0),0)+IFERROR(VLOOKUP($A323,'TD SOP+PROFORM MOD'!$A$5:$AD$750,MATCH(V$2,'TD SOP+PROFORM MOD'!$B$2:$AD$2,0)+1,0),0)</f>
        <v>0</v>
      </c>
      <c r="W323" s="26" t="str">
        <f t="shared" si="75"/>
        <v/>
      </c>
      <c r="X323" s="25">
        <f>IFERROR(VLOOKUP($A323,'TD SOP+PROFORM MOD'!$A$5:$AD$750,MATCH(X$4,'TD SOP+PROFORM MOD'!$B$2:$AD$2,0)+1,0),0)+IFERROR(VLOOKUP($A323,'TD SOP+PROFORM MOD'!$A$5:$AD$750,MATCH(X$2,'TD SOP+PROFORM MOD'!$B$2:$AD$2,0)+1,0),0)</f>
        <v>0</v>
      </c>
      <c r="Y323" s="25">
        <f>IFERROR(VLOOKUP($A323,'TD SOP+PROFORM MOD'!$A$5:$AD$750,MATCH(Y$4,'TD SOP+PROFORM MOD'!$B$2:$AD$2,0)+1,0),0)+IFERROR(VLOOKUP($A323,'TD SOP+PROFORM MOD'!$A$5:$AD$750,MATCH(Y$2,'TD SOP+PROFORM MOD'!$B$2:$AD$2,0)+1,0),0)</f>
        <v>0</v>
      </c>
      <c r="Z323" s="26" t="str">
        <f t="shared" si="76"/>
        <v/>
      </c>
      <c r="AA323" s="25">
        <f>IFERROR(VLOOKUP($A323,'TD SOP+PROFORM MOD'!$A$5:$AD$750,MATCH(AA$4,'TD SOP+PROFORM MOD'!$B$2:$AD$2,0)+1,0),0)+IFERROR(VLOOKUP($A323,'TD SOP+PROFORM MOD'!$A$5:$AD$750,MATCH(AA$2,'TD SOP+PROFORM MOD'!$B$2:$AD$2,0)+1,0),0)</f>
        <v>0</v>
      </c>
      <c r="AB323" s="25">
        <f>IFERROR(VLOOKUP($A323,'TD SOP+PROFORM MOD'!$A$5:$AD$750,MATCH(AB$4,'TD SOP+PROFORM MOD'!$B$2:$AD$2,0)+1,0),0)+IFERROR(VLOOKUP($A323,'TD SOP+PROFORM MOD'!$A$5:$AD$750,MATCH(AB$2,'TD SOP+PROFORM MOD'!$B$2:$AD$2,0)+1,0),0)</f>
        <v>0</v>
      </c>
      <c r="AC323" s="26" t="str">
        <f t="shared" si="77"/>
        <v/>
      </c>
      <c r="AD323" s="25">
        <f>IFERROR(VLOOKUP($A323,'TD SOP+PROFORM MOD'!$A$5:$AD$750,MATCH(AD$4,'TD SOP+PROFORM MOD'!$B$2:$AD$2,0)+1,0),0)+IFERROR(VLOOKUP($A323,'TD SOP+PROFORM MOD'!$A$5:$AD$750,MATCH(AD$2,'TD SOP+PROFORM MOD'!$B$2:$AD$2,0)+1,0),0)</f>
        <v>0</v>
      </c>
      <c r="AE323" s="25">
        <f>IFERROR(VLOOKUP($A323,'TD SOP+PROFORM MOD'!$A$5:$AD$750,MATCH(AE$4,'TD SOP+PROFORM MOD'!$B$2:$AD$2,0)+1,0),0)+IFERROR(VLOOKUP($A323,'TD SOP+PROFORM MOD'!$A$5:$AD$750,MATCH(AE$2,'TD SOP+PROFORM MOD'!$B$2:$AD$2,0)+1,0),0)</f>
        <v>0</v>
      </c>
      <c r="AF323" s="26" t="str">
        <f t="shared" si="78"/>
        <v/>
      </c>
      <c r="AG323" s="25">
        <f>IFERROR(VLOOKUP($A323,'TD SOP+PROFORM MOD'!$A$5:$AD$750,MATCH(AG$4,'TD SOP+PROFORM MOD'!$B$2:$AD$2,0)+1,0),0)+IFERROR(VLOOKUP($A323,'TD SOP+PROFORM MOD'!$A$5:$AD$750,MATCH(AG$2,'TD SOP+PROFORM MOD'!$B$2:$AD$2,0)+1,0),0)</f>
        <v>0</v>
      </c>
      <c r="AH323" s="25">
        <f>IFERROR(VLOOKUP($A323,'TD SOP+PROFORM MOD'!$A$5:$AD$750,MATCH(AH$4,'TD SOP+PROFORM MOD'!$B$2:$AD$2,0)+1,0),0)+IFERROR(VLOOKUP($A323,'TD SOP+PROFORM MOD'!$A$5:$AD$750,MATCH(AH$2,'TD SOP+PROFORM MOD'!$B$2:$AD$2,0)+1,0),0)</f>
        <v>0</v>
      </c>
      <c r="AI323" s="26" t="str">
        <f t="shared" si="79"/>
        <v/>
      </c>
      <c r="AJ323" s="25">
        <f>IFERROR(VLOOKUP($A323,'TD SOP+PROFORM MOD'!$A$5:$AD$750,MATCH(AJ$4,'TD SOP+PROFORM MOD'!$B$2:$AD$2,0)+1,0),0)+IFERROR(VLOOKUP($A323,'TD SOP+PROFORM MOD'!$A$5:$AD$750,MATCH(AJ$2,'TD SOP+PROFORM MOD'!$B$2:$AD$2,0)+1,0),0)</f>
        <v>0</v>
      </c>
      <c r="AK323" s="25">
        <f>IFERROR(VLOOKUP($A323,'TD SOP+PROFORM MOD'!$A$5:$AD$750,MATCH(AK$4,'TD SOP+PROFORM MOD'!$B$2:$AD$2,0)+1,0),0)+IFERROR(VLOOKUP($A323,'TD SOP+PROFORM MOD'!$A$5:$AD$750,MATCH(AK$2,'TD SOP+PROFORM MOD'!$B$2:$AD$2,0)+1,0),0)</f>
        <v>0</v>
      </c>
      <c r="AL323" s="26" t="str">
        <f t="shared" si="80"/>
        <v/>
      </c>
      <c r="AM323" s="25">
        <f t="shared" si="82"/>
        <v>0</v>
      </c>
      <c r="AN323" s="25">
        <f t="shared" si="82"/>
        <v>0</v>
      </c>
      <c r="AO323" s="26" t="str">
        <f t="shared" si="81"/>
        <v/>
      </c>
      <c r="AR323" s="25">
        <f>SUMIF('B&amp;S YTD LFY'!B:B,"="&amp;A323,'B&amp;S YTD LFY'!C:C)</f>
        <v>0</v>
      </c>
      <c r="AS323" s="25">
        <f t="shared" si="83"/>
        <v>0</v>
      </c>
      <c r="AT323" s="25"/>
    </row>
    <row r="324" spans="1:46" x14ac:dyDescent="0.35">
      <c r="A324" s="24">
        <f>IF(AND('TD SOP+PROFORM MOD'!A321&lt;&gt;"",'TD SOP+PROFORM MOD'!A321&lt;&gt;"TOTAL"),'TD SOP+PROFORM MOD'!A321,0)</f>
        <v>0</v>
      </c>
      <c r="C324" s="25" t="str">
        <f>IFERROR(VLOOKUP($A324,'TD SOP+PROFORM MOD'!$A$5:$AD$750,MATCH(C$4,'TD SOP+PROFORM MOD'!$B$2:$AT$2,0)+1,0),"")</f>
        <v/>
      </c>
      <c r="D324" s="25" t="str">
        <f>IFERROR(VLOOKUP($A324,'TD SOP+PROFORM MOD'!$A$5:$AD$750,MATCH(D$4,'TD SOP+PROFORM MOD'!$B$2:$AT$2,0)+1,0),"")</f>
        <v/>
      </c>
      <c r="E324" s="26" t="str">
        <f t="shared" si="69"/>
        <v/>
      </c>
      <c r="F324" s="25" t="str">
        <f>IFERROR(VLOOKUP($A324,'TD SOP+PROFORM MOD'!$A$5:$AD$750,MATCH(F$4,'TD SOP+PROFORM MOD'!$B$2:$AT$2,0)+1,0),"")</f>
        <v/>
      </c>
      <c r="G324" s="25" t="str">
        <f>IFERROR(VLOOKUP($A324,'TD SOP+PROFORM MOD'!$A$5:$AD$750,MATCH(G$4,'TD SOP+PROFORM MOD'!$B$2:$AT$2,0)+1,0),"")</f>
        <v/>
      </c>
      <c r="H324" s="26" t="str">
        <f t="shared" si="70"/>
        <v/>
      </c>
      <c r="I324" s="25" t="str">
        <f>IFERROR(VLOOKUP($A324,'TD SOP+PROFORM MOD'!$A$5:$AD$750,MATCH(I$4,'TD SOP+PROFORM MOD'!$B$2:$AT$2,0)+1,0),"")</f>
        <v/>
      </c>
      <c r="J324" s="25" t="str">
        <f>IFERROR(VLOOKUP($A324,'TD SOP+PROFORM MOD'!$A$5:$AD$750,MATCH(J$4,'TD SOP+PROFORM MOD'!$B$2:$AT$2,0)+1,0),"")</f>
        <v/>
      </c>
      <c r="K324" s="26" t="str">
        <f t="shared" si="71"/>
        <v/>
      </c>
      <c r="L324" s="25" t="str">
        <f>IFERROR(VLOOKUP($A324,'TD SOP+PROFORM MOD'!$A$5:$AD$750,MATCH(L$4,'TD SOP+PROFORM MOD'!$B$2:$AT$2,0)+1,0),"")</f>
        <v/>
      </c>
      <c r="M324" s="25" t="str">
        <f>IFERROR(VLOOKUP($A324,'TD SOP+PROFORM MOD'!$A$5:$AD$750,MATCH(M$4,'TD SOP+PROFORM MOD'!$B$2:$AT$2,0)+1,0),"")</f>
        <v/>
      </c>
      <c r="N324" s="26" t="str">
        <f t="shared" si="72"/>
        <v/>
      </c>
      <c r="O324" s="25">
        <f>IFERROR(VLOOKUP($A324,'TD SOP+PROFORM MOD'!$A$5:$AD$750,MATCH(O$4,'TD SOP+PROFORM MOD'!$B$2:$AD$2,0)+1,0),0)+IFERROR(VLOOKUP($A324,'TD SOP+PROFORM MOD'!$A$5:$AD$750,MATCH(O$2,'TD SOP+PROFORM MOD'!$B$2:$AD$2,0)+1,0),0)</f>
        <v>0</v>
      </c>
      <c r="P324" s="25">
        <f>IFERROR(VLOOKUP($A324,'TD SOP+PROFORM MOD'!$A$5:$AD$750,MATCH(P$4,'TD SOP+PROFORM MOD'!$B$2:$AD$2,0)+1,0),0)+IFERROR(VLOOKUP($A324,'TD SOP+PROFORM MOD'!$A$5:$AD$750,MATCH(P$2,'TD SOP+PROFORM MOD'!$B$2:$AD$2,0)+1,0),0)</f>
        <v>0</v>
      </c>
      <c r="Q324" s="26" t="str">
        <f t="shared" si="73"/>
        <v/>
      </c>
      <c r="R324" s="25">
        <f>IFERROR(VLOOKUP($A324,'TD SOP+PROFORM MOD'!$A$5:$AD$750,MATCH(R$4,'TD SOP+PROFORM MOD'!$B$2:$AD$2,0)+1,0),0)+IFERROR(VLOOKUP($A324,'TD SOP+PROFORM MOD'!$A$5:$AD$750,MATCH(R$2,'TD SOP+PROFORM MOD'!$B$2:$AD$2,0)+1,0),0)</f>
        <v>0</v>
      </c>
      <c r="S324" s="25">
        <f>IFERROR(VLOOKUP($A324,'TD SOP+PROFORM MOD'!$A$5:$AD$750,MATCH(S$4,'TD SOP+PROFORM MOD'!$B$2:$AD$2,0)+1,0),0)+IFERROR(VLOOKUP($A324,'TD SOP+PROFORM MOD'!$A$5:$AD$750,MATCH(S$2,'TD SOP+PROFORM MOD'!$B$2:$AD$2,0)+1,0),0)</f>
        <v>0</v>
      </c>
      <c r="T324" s="26" t="str">
        <f t="shared" si="74"/>
        <v/>
      </c>
      <c r="U324" s="25">
        <f>IFERROR(VLOOKUP($A324,'TD SOP+PROFORM MOD'!$A$5:$AD$750,MATCH(U$4,'TD SOP+PROFORM MOD'!$B$2:$AD$2,0)+1,0),0)+IFERROR(VLOOKUP($A324,'TD SOP+PROFORM MOD'!$A$5:$AD$750,MATCH(U$2,'TD SOP+PROFORM MOD'!$B$2:$AD$2,0)+1,0),0)</f>
        <v>0</v>
      </c>
      <c r="V324" s="25">
        <f>IFERROR(VLOOKUP($A324,'TD SOP+PROFORM MOD'!$A$5:$AD$750,MATCH(V$4,'TD SOP+PROFORM MOD'!$B$2:$AD$2,0)+1,0),0)+IFERROR(VLOOKUP($A324,'TD SOP+PROFORM MOD'!$A$5:$AD$750,MATCH(V$2,'TD SOP+PROFORM MOD'!$B$2:$AD$2,0)+1,0),0)</f>
        <v>0</v>
      </c>
      <c r="W324" s="26" t="str">
        <f t="shared" si="75"/>
        <v/>
      </c>
      <c r="X324" s="25">
        <f>IFERROR(VLOOKUP($A324,'TD SOP+PROFORM MOD'!$A$5:$AD$750,MATCH(X$4,'TD SOP+PROFORM MOD'!$B$2:$AD$2,0)+1,0),0)+IFERROR(VLOOKUP($A324,'TD SOP+PROFORM MOD'!$A$5:$AD$750,MATCH(X$2,'TD SOP+PROFORM MOD'!$B$2:$AD$2,0)+1,0),0)</f>
        <v>0</v>
      </c>
      <c r="Y324" s="25">
        <f>IFERROR(VLOOKUP($A324,'TD SOP+PROFORM MOD'!$A$5:$AD$750,MATCH(Y$4,'TD SOP+PROFORM MOD'!$B$2:$AD$2,0)+1,0),0)+IFERROR(VLOOKUP($A324,'TD SOP+PROFORM MOD'!$A$5:$AD$750,MATCH(Y$2,'TD SOP+PROFORM MOD'!$B$2:$AD$2,0)+1,0),0)</f>
        <v>0</v>
      </c>
      <c r="Z324" s="26" t="str">
        <f t="shared" si="76"/>
        <v/>
      </c>
      <c r="AA324" s="25">
        <f>IFERROR(VLOOKUP($A324,'TD SOP+PROFORM MOD'!$A$5:$AD$750,MATCH(AA$4,'TD SOP+PROFORM MOD'!$B$2:$AD$2,0)+1,0),0)+IFERROR(VLOOKUP($A324,'TD SOP+PROFORM MOD'!$A$5:$AD$750,MATCH(AA$2,'TD SOP+PROFORM MOD'!$B$2:$AD$2,0)+1,0),0)</f>
        <v>0</v>
      </c>
      <c r="AB324" s="25">
        <f>IFERROR(VLOOKUP($A324,'TD SOP+PROFORM MOD'!$A$5:$AD$750,MATCH(AB$4,'TD SOP+PROFORM MOD'!$B$2:$AD$2,0)+1,0),0)+IFERROR(VLOOKUP($A324,'TD SOP+PROFORM MOD'!$A$5:$AD$750,MATCH(AB$2,'TD SOP+PROFORM MOD'!$B$2:$AD$2,0)+1,0),0)</f>
        <v>0</v>
      </c>
      <c r="AC324" s="26" t="str">
        <f t="shared" si="77"/>
        <v/>
      </c>
      <c r="AD324" s="25">
        <f>IFERROR(VLOOKUP($A324,'TD SOP+PROFORM MOD'!$A$5:$AD$750,MATCH(AD$4,'TD SOP+PROFORM MOD'!$B$2:$AD$2,0)+1,0),0)+IFERROR(VLOOKUP($A324,'TD SOP+PROFORM MOD'!$A$5:$AD$750,MATCH(AD$2,'TD SOP+PROFORM MOD'!$B$2:$AD$2,0)+1,0),0)</f>
        <v>0</v>
      </c>
      <c r="AE324" s="25">
        <f>IFERROR(VLOOKUP($A324,'TD SOP+PROFORM MOD'!$A$5:$AD$750,MATCH(AE$4,'TD SOP+PROFORM MOD'!$B$2:$AD$2,0)+1,0),0)+IFERROR(VLOOKUP($A324,'TD SOP+PROFORM MOD'!$A$5:$AD$750,MATCH(AE$2,'TD SOP+PROFORM MOD'!$B$2:$AD$2,0)+1,0),0)</f>
        <v>0</v>
      </c>
      <c r="AF324" s="26" t="str">
        <f t="shared" si="78"/>
        <v/>
      </c>
      <c r="AG324" s="25">
        <f>IFERROR(VLOOKUP($A324,'TD SOP+PROFORM MOD'!$A$5:$AD$750,MATCH(AG$4,'TD SOP+PROFORM MOD'!$B$2:$AD$2,0)+1,0),0)+IFERROR(VLOOKUP($A324,'TD SOP+PROFORM MOD'!$A$5:$AD$750,MATCH(AG$2,'TD SOP+PROFORM MOD'!$B$2:$AD$2,0)+1,0),0)</f>
        <v>0</v>
      </c>
      <c r="AH324" s="25">
        <f>IFERROR(VLOOKUP($A324,'TD SOP+PROFORM MOD'!$A$5:$AD$750,MATCH(AH$4,'TD SOP+PROFORM MOD'!$B$2:$AD$2,0)+1,0),0)+IFERROR(VLOOKUP($A324,'TD SOP+PROFORM MOD'!$A$5:$AD$750,MATCH(AH$2,'TD SOP+PROFORM MOD'!$B$2:$AD$2,0)+1,0),0)</f>
        <v>0</v>
      </c>
      <c r="AI324" s="26" t="str">
        <f t="shared" si="79"/>
        <v/>
      </c>
      <c r="AJ324" s="25">
        <f>IFERROR(VLOOKUP($A324,'TD SOP+PROFORM MOD'!$A$5:$AD$750,MATCH(AJ$4,'TD SOP+PROFORM MOD'!$B$2:$AD$2,0)+1,0),0)+IFERROR(VLOOKUP($A324,'TD SOP+PROFORM MOD'!$A$5:$AD$750,MATCH(AJ$2,'TD SOP+PROFORM MOD'!$B$2:$AD$2,0)+1,0),0)</f>
        <v>0</v>
      </c>
      <c r="AK324" s="25">
        <f>IFERROR(VLOOKUP($A324,'TD SOP+PROFORM MOD'!$A$5:$AD$750,MATCH(AK$4,'TD SOP+PROFORM MOD'!$B$2:$AD$2,0)+1,0),0)+IFERROR(VLOOKUP($A324,'TD SOP+PROFORM MOD'!$A$5:$AD$750,MATCH(AK$2,'TD SOP+PROFORM MOD'!$B$2:$AD$2,0)+1,0),0)</f>
        <v>0</v>
      </c>
      <c r="AL324" s="26" t="str">
        <f t="shared" si="80"/>
        <v/>
      </c>
      <c r="AM324" s="25">
        <f t="shared" si="82"/>
        <v>0</v>
      </c>
      <c r="AN324" s="25">
        <f t="shared" si="82"/>
        <v>0</v>
      </c>
      <c r="AO324" s="26" t="str">
        <f t="shared" si="81"/>
        <v/>
      </c>
      <c r="AR324" s="25">
        <f>SUMIF('B&amp;S YTD LFY'!B:B,"="&amp;A324,'B&amp;S YTD LFY'!C:C)</f>
        <v>0</v>
      </c>
      <c r="AS324" s="25">
        <f t="shared" si="83"/>
        <v>0</v>
      </c>
      <c r="AT324" s="25"/>
    </row>
    <row r="325" spans="1:46" x14ac:dyDescent="0.35">
      <c r="A325" s="24">
        <f>IF(AND('TD SOP+PROFORM MOD'!A322&lt;&gt;"",'TD SOP+PROFORM MOD'!A322&lt;&gt;"TOTAL"),'TD SOP+PROFORM MOD'!A322,0)</f>
        <v>0</v>
      </c>
      <c r="C325" s="25" t="str">
        <f>IFERROR(VLOOKUP($A325,'TD SOP+PROFORM MOD'!$A$5:$AD$750,MATCH(C$4,'TD SOP+PROFORM MOD'!$B$2:$AT$2,0)+1,0),"")</f>
        <v/>
      </c>
      <c r="D325" s="25" t="str">
        <f>IFERROR(VLOOKUP($A325,'TD SOP+PROFORM MOD'!$A$5:$AD$750,MATCH(D$4,'TD SOP+PROFORM MOD'!$B$2:$AT$2,0)+1,0),"")</f>
        <v/>
      </c>
      <c r="E325" s="26" t="str">
        <f t="shared" si="69"/>
        <v/>
      </c>
      <c r="F325" s="25" t="str">
        <f>IFERROR(VLOOKUP($A325,'TD SOP+PROFORM MOD'!$A$5:$AD$750,MATCH(F$4,'TD SOP+PROFORM MOD'!$B$2:$AT$2,0)+1,0),"")</f>
        <v/>
      </c>
      <c r="G325" s="25" t="str">
        <f>IFERROR(VLOOKUP($A325,'TD SOP+PROFORM MOD'!$A$5:$AD$750,MATCH(G$4,'TD SOP+PROFORM MOD'!$B$2:$AT$2,0)+1,0),"")</f>
        <v/>
      </c>
      <c r="H325" s="26" t="str">
        <f t="shared" si="70"/>
        <v/>
      </c>
      <c r="I325" s="25" t="str">
        <f>IFERROR(VLOOKUP($A325,'TD SOP+PROFORM MOD'!$A$5:$AD$750,MATCH(I$4,'TD SOP+PROFORM MOD'!$B$2:$AT$2,0)+1,0),"")</f>
        <v/>
      </c>
      <c r="J325" s="25" t="str">
        <f>IFERROR(VLOOKUP($A325,'TD SOP+PROFORM MOD'!$A$5:$AD$750,MATCH(J$4,'TD SOP+PROFORM MOD'!$B$2:$AT$2,0)+1,0),"")</f>
        <v/>
      </c>
      <c r="K325" s="26" t="str">
        <f t="shared" si="71"/>
        <v/>
      </c>
      <c r="L325" s="25" t="str">
        <f>IFERROR(VLOOKUP($A325,'TD SOP+PROFORM MOD'!$A$5:$AD$750,MATCH(L$4,'TD SOP+PROFORM MOD'!$B$2:$AT$2,0)+1,0),"")</f>
        <v/>
      </c>
      <c r="M325" s="25" t="str">
        <f>IFERROR(VLOOKUP($A325,'TD SOP+PROFORM MOD'!$A$5:$AD$750,MATCH(M$4,'TD SOP+PROFORM MOD'!$B$2:$AT$2,0)+1,0),"")</f>
        <v/>
      </c>
      <c r="N325" s="26" t="str">
        <f t="shared" si="72"/>
        <v/>
      </c>
      <c r="O325" s="25">
        <f>IFERROR(VLOOKUP($A325,'TD SOP+PROFORM MOD'!$A$5:$AD$750,MATCH(O$4,'TD SOP+PROFORM MOD'!$B$2:$AD$2,0)+1,0),0)+IFERROR(VLOOKUP($A325,'TD SOP+PROFORM MOD'!$A$5:$AD$750,MATCH(O$2,'TD SOP+PROFORM MOD'!$B$2:$AD$2,0)+1,0),0)</f>
        <v>0</v>
      </c>
      <c r="P325" s="25">
        <f>IFERROR(VLOOKUP($A325,'TD SOP+PROFORM MOD'!$A$5:$AD$750,MATCH(P$4,'TD SOP+PROFORM MOD'!$B$2:$AD$2,0)+1,0),0)+IFERROR(VLOOKUP($A325,'TD SOP+PROFORM MOD'!$A$5:$AD$750,MATCH(P$2,'TD SOP+PROFORM MOD'!$B$2:$AD$2,0)+1,0),0)</f>
        <v>0</v>
      </c>
      <c r="Q325" s="26" t="str">
        <f t="shared" si="73"/>
        <v/>
      </c>
      <c r="R325" s="25">
        <f>IFERROR(VLOOKUP($A325,'TD SOP+PROFORM MOD'!$A$5:$AD$750,MATCH(R$4,'TD SOP+PROFORM MOD'!$B$2:$AD$2,0)+1,0),0)+IFERROR(VLOOKUP($A325,'TD SOP+PROFORM MOD'!$A$5:$AD$750,MATCH(R$2,'TD SOP+PROFORM MOD'!$B$2:$AD$2,0)+1,0),0)</f>
        <v>0</v>
      </c>
      <c r="S325" s="25">
        <f>IFERROR(VLOOKUP($A325,'TD SOP+PROFORM MOD'!$A$5:$AD$750,MATCH(S$4,'TD SOP+PROFORM MOD'!$B$2:$AD$2,0)+1,0),0)+IFERROR(VLOOKUP($A325,'TD SOP+PROFORM MOD'!$A$5:$AD$750,MATCH(S$2,'TD SOP+PROFORM MOD'!$B$2:$AD$2,0)+1,0),0)</f>
        <v>0</v>
      </c>
      <c r="T325" s="26" t="str">
        <f t="shared" si="74"/>
        <v/>
      </c>
      <c r="U325" s="25">
        <f>IFERROR(VLOOKUP($A325,'TD SOP+PROFORM MOD'!$A$5:$AD$750,MATCH(U$4,'TD SOP+PROFORM MOD'!$B$2:$AD$2,0)+1,0),0)+IFERROR(VLOOKUP($A325,'TD SOP+PROFORM MOD'!$A$5:$AD$750,MATCH(U$2,'TD SOP+PROFORM MOD'!$B$2:$AD$2,0)+1,0),0)</f>
        <v>0</v>
      </c>
      <c r="V325" s="25">
        <f>IFERROR(VLOOKUP($A325,'TD SOP+PROFORM MOD'!$A$5:$AD$750,MATCH(V$4,'TD SOP+PROFORM MOD'!$B$2:$AD$2,0)+1,0),0)+IFERROR(VLOOKUP($A325,'TD SOP+PROFORM MOD'!$A$5:$AD$750,MATCH(V$2,'TD SOP+PROFORM MOD'!$B$2:$AD$2,0)+1,0),0)</f>
        <v>0</v>
      </c>
      <c r="W325" s="26" t="str">
        <f t="shared" si="75"/>
        <v/>
      </c>
      <c r="X325" s="25">
        <f>IFERROR(VLOOKUP($A325,'TD SOP+PROFORM MOD'!$A$5:$AD$750,MATCH(X$4,'TD SOP+PROFORM MOD'!$B$2:$AD$2,0)+1,0),0)+IFERROR(VLOOKUP($A325,'TD SOP+PROFORM MOD'!$A$5:$AD$750,MATCH(X$2,'TD SOP+PROFORM MOD'!$B$2:$AD$2,0)+1,0),0)</f>
        <v>0</v>
      </c>
      <c r="Y325" s="25">
        <f>IFERROR(VLOOKUP($A325,'TD SOP+PROFORM MOD'!$A$5:$AD$750,MATCH(Y$4,'TD SOP+PROFORM MOD'!$B$2:$AD$2,0)+1,0),0)+IFERROR(VLOOKUP($A325,'TD SOP+PROFORM MOD'!$A$5:$AD$750,MATCH(Y$2,'TD SOP+PROFORM MOD'!$B$2:$AD$2,0)+1,0),0)</f>
        <v>0</v>
      </c>
      <c r="Z325" s="26" t="str">
        <f t="shared" si="76"/>
        <v/>
      </c>
      <c r="AA325" s="25">
        <f>IFERROR(VLOOKUP($A325,'TD SOP+PROFORM MOD'!$A$5:$AD$750,MATCH(AA$4,'TD SOP+PROFORM MOD'!$B$2:$AD$2,0)+1,0),0)+IFERROR(VLOOKUP($A325,'TD SOP+PROFORM MOD'!$A$5:$AD$750,MATCH(AA$2,'TD SOP+PROFORM MOD'!$B$2:$AD$2,0)+1,0),0)</f>
        <v>0</v>
      </c>
      <c r="AB325" s="25">
        <f>IFERROR(VLOOKUP($A325,'TD SOP+PROFORM MOD'!$A$5:$AD$750,MATCH(AB$4,'TD SOP+PROFORM MOD'!$B$2:$AD$2,0)+1,0),0)+IFERROR(VLOOKUP($A325,'TD SOP+PROFORM MOD'!$A$5:$AD$750,MATCH(AB$2,'TD SOP+PROFORM MOD'!$B$2:$AD$2,0)+1,0),0)</f>
        <v>0</v>
      </c>
      <c r="AC325" s="26" t="str">
        <f t="shared" si="77"/>
        <v/>
      </c>
      <c r="AD325" s="25">
        <f>IFERROR(VLOOKUP($A325,'TD SOP+PROFORM MOD'!$A$5:$AD$750,MATCH(AD$4,'TD SOP+PROFORM MOD'!$B$2:$AD$2,0)+1,0),0)+IFERROR(VLOOKUP($A325,'TD SOP+PROFORM MOD'!$A$5:$AD$750,MATCH(AD$2,'TD SOP+PROFORM MOD'!$B$2:$AD$2,0)+1,0),0)</f>
        <v>0</v>
      </c>
      <c r="AE325" s="25">
        <f>IFERROR(VLOOKUP($A325,'TD SOP+PROFORM MOD'!$A$5:$AD$750,MATCH(AE$4,'TD SOP+PROFORM MOD'!$B$2:$AD$2,0)+1,0),0)+IFERROR(VLOOKUP($A325,'TD SOP+PROFORM MOD'!$A$5:$AD$750,MATCH(AE$2,'TD SOP+PROFORM MOD'!$B$2:$AD$2,0)+1,0),0)</f>
        <v>0</v>
      </c>
      <c r="AF325" s="26" t="str">
        <f t="shared" si="78"/>
        <v/>
      </c>
      <c r="AG325" s="25">
        <f>IFERROR(VLOOKUP($A325,'TD SOP+PROFORM MOD'!$A$5:$AD$750,MATCH(AG$4,'TD SOP+PROFORM MOD'!$B$2:$AD$2,0)+1,0),0)+IFERROR(VLOOKUP($A325,'TD SOP+PROFORM MOD'!$A$5:$AD$750,MATCH(AG$2,'TD SOP+PROFORM MOD'!$B$2:$AD$2,0)+1,0),0)</f>
        <v>0</v>
      </c>
      <c r="AH325" s="25">
        <f>IFERROR(VLOOKUP($A325,'TD SOP+PROFORM MOD'!$A$5:$AD$750,MATCH(AH$4,'TD SOP+PROFORM MOD'!$B$2:$AD$2,0)+1,0),0)+IFERROR(VLOOKUP($A325,'TD SOP+PROFORM MOD'!$A$5:$AD$750,MATCH(AH$2,'TD SOP+PROFORM MOD'!$B$2:$AD$2,0)+1,0),0)</f>
        <v>0</v>
      </c>
      <c r="AI325" s="26" t="str">
        <f t="shared" si="79"/>
        <v/>
      </c>
      <c r="AJ325" s="25">
        <f>IFERROR(VLOOKUP($A325,'TD SOP+PROFORM MOD'!$A$5:$AD$750,MATCH(AJ$4,'TD SOP+PROFORM MOD'!$B$2:$AD$2,0)+1,0),0)+IFERROR(VLOOKUP($A325,'TD SOP+PROFORM MOD'!$A$5:$AD$750,MATCH(AJ$2,'TD SOP+PROFORM MOD'!$B$2:$AD$2,0)+1,0),0)</f>
        <v>0</v>
      </c>
      <c r="AK325" s="25">
        <f>IFERROR(VLOOKUP($A325,'TD SOP+PROFORM MOD'!$A$5:$AD$750,MATCH(AK$4,'TD SOP+PROFORM MOD'!$B$2:$AD$2,0)+1,0),0)+IFERROR(VLOOKUP($A325,'TD SOP+PROFORM MOD'!$A$5:$AD$750,MATCH(AK$2,'TD SOP+PROFORM MOD'!$B$2:$AD$2,0)+1,0),0)</f>
        <v>0</v>
      </c>
      <c r="AL325" s="26" t="str">
        <f t="shared" si="80"/>
        <v/>
      </c>
      <c r="AM325" s="25">
        <f t="shared" si="82"/>
        <v>0</v>
      </c>
      <c r="AN325" s="25">
        <f t="shared" si="82"/>
        <v>0</v>
      </c>
      <c r="AO325" s="26" t="str">
        <f t="shared" si="81"/>
        <v/>
      </c>
      <c r="AR325" s="25">
        <f>SUMIF('B&amp;S YTD LFY'!B:B,"="&amp;A325,'B&amp;S YTD LFY'!C:C)</f>
        <v>0</v>
      </c>
      <c r="AS325" s="25">
        <f t="shared" si="83"/>
        <v>0</v>
      </c>
      <c r="AT325" s="25"/>
    </row>
    <row r="326" spans="1:46" x14ac:dyDescent="0.35">
      <c r="A326" s="24">
        <f>IF(AND('TD SOP+PROFORM MOD'!A323&lt;&gt;"",'TD SOP+PROFORM MOD'!A323&lt;&gt;"TOTAL"),'TD SOP+PROFORM MOD'!A323,0)</f>
        <v>0</v>
      </c>
      <c r="C326" s="25" t="str">
        <f>IFERROR(VLOOKUP($A326,'TD SOP+PROFORM MOD'!$A$5:$AD$750,MATCH(C$4,'TD SOP+PROFORM MOD'!$B$2:$AT$2,0)+1,0),"")</f>
        <v/>
      </c>
      <c r="D326" s="25" t="str">
        <f>IFERROR(VLOOKUP($A326,'TD SOP+PROFORM MOD'!$A$5:$AD$750,MATCH(D$4,'TD SOP+PROFORM MOD'!$B$2:$AT$2,0)+1,0),"")</f>
        <v/>
      </c>
      <c r="E326" s="26" t="str">
        <f t="shared" si="69"/>
        <v/>
      </c>
      <c r="F326" s="25" t="str">
        <f>IFERROR(VLOOKUP($A326,'TD SOP+PROFORM MOD'!$A$5:$AD$750,MATCH(F$4,'TD SOP+PROFORM MOD'!$B$2:$AT$2,0)+1,0),"")</f>
        <v/>
      </c>
      <c r="G326" s="25" t="str">
        <f>IFERROR(VLOOKUP($A326,'TD SOP+PROFORM MOD'!$A$5:$AD$750,MATCH(G$4,'TD SOP+PROFORM MOD'!$B$2:$AT$2,0)+1,0),"")</f>
        <v/>
      </c>
      <c r="H326" s="26" t="str">
        <f t="shared" si="70"/>
        <v/>
      </c>
      <c r="I326" s="25" t="str">
        <f>IFERROR(VLOOKUP($A326,'TD SOP+PROFORM MOD'!$A$5:$AD$750,MATCH(I$4,'TD SOP+PROFORM MOD'!$B$2:$AT$2,0)+1,0),"")</f>
        <v/>
      </c>
      <c r="J326" s="25" t="str">
        <f>IFERROR(VLOOKUP($A326,'TD SOP+PROFORM MOD'!$A$5:$AD$750,MATCH(J$4,'TD SOP+PROFORM MOD'!$B$2:$AT$2,0)+1,0),"")</f>
        <v/>
      </c>
      <c r="K326" s="26" t="str">
        <f t="shared" si="71"/>
        <v/>
      </c>
      <c r="L326" s="25" t="str">
        <f>IFERROR(VLOOKUP($A326,'TD SOP+PROFORM MOD'!$A$5:$AD$750,MATCH(L$4,'TD SOP+PROFORM MOD'!$B$2:$AT$2,0)+1,0),"")</f>
        <v/>
      </c>
      <c r="M326" s="25" t="str">
        <f>IFERROR(VLOOKUP($A326,'TD SOP+PROFORM MOD'!$A$5:$AD$750,MATCH(M$4,'TD SOP+PROFORM MOD'!$B$2:$AT$2,0)+1,0),"")</f>
        <v/>
      </c>
      <c r="N326" s="26" t="str">
        <f t="shared" si="72"/>
        <v/>
      </c>
      <c r="O326" s="25">
        <f>IFERROR(VLOOKUP($A326,'TD SOP+PROFORM MOD'!$A$5:$AD$750,MATCH(O$4,'TD SOP+PROFORM MOD'!$B$2:$AD$2,0)+1,0),0)+IFERROR(VLOOKUP($A326,'TD SOP+PROFORM MOD'!$A$5:$AD$750,MATCH(O$2,'TD SOP+PROFORM MOD'!$B$2:$AD$2,0)+1,0),0)</f>
        <v>0</v>
      </c>
      <c r="P326" s="25">
        <f>IFERROR(VLOOKUP($A326,'TD SOP+PROFORM MOD'!$A$5:$AD$750,MATCH(P$4,'TD SOP+PROFORM MOD'!$B$2:$AD$2,0)+1,0),0)+IFERROR(VLOOKUP($A326,'TD SOP+PROFORM MOD'!$A$5:$AD$750,MATCH(P$2,'TD SOP+PROFORM MOD'!$B$2:$AD$2,0)+1,0),0)</f>
        <v>0</v>
      </c>
      <c r="Q326" s="26" t="str">
        <f t="shared" si="73"/>
        <v/>
      </c>
      <c r="R326" s="25">
        <f>IFERROR(VLOOKUP($A326,'TD SOP+PROFORM MOD'!$A$5:$AD$750,MATCH(R$4,'TD SOP+PROFORM MOD'!$B$2:$AD$2,0)+1,0),0)+IFERROR(VLOOKUP($A326,'TD SOP+PROFORM MOD'!$A$5:$AD$750,MATCH(R$2,'TD SOP+PROFORM MOD'!$B$2:$AD$2,0)+1,0),0)</f>
        <v>0</v>
      </c>
      <c r="S326" s="25">
        <f>IFERROR(VLOOKUP($A326,'TD SOP+PROFORM MOD'!$A$5:$AD$750,MATCH(S$4,'TD SOP+PROFORM MOD'!$B$2:$AD$2,0)+1,0),0)+IFERROR(VLOOKUP($A326,'TD SOP+PROFORM MOD'!$A$5:$AD$750,MATCH(S$2,'TD SOP+PROFORM MOD'!$B$2:$AD$2,0)+1,0),0)</f>
        <v>0</v>
      </c>
      <c r="T326" s="26" t="str">
        <f t="shared" si="74"/>
        <v/>
      </c>
      <c r="U326" s="25">
        <f>IFERROR(VLOOKUP($A326,'TD SOP+PROFORM MOD'!$A$5:$AD$750,MATCH(U$4,'TD SOP+PROFORM MOD'!$B$2:$AD$2,0)+1,0),0)+IFERROR(VLOOKUP($A326,'TD SOP+PROFORM MOD'!$A$5:$AD$750,MATCH(U$2,'TD SOP+PROFORM MOD'!$B$2:$AD$2,0)+1,0),0)</f>
        <v>0</v>
      </c>
      <c r="V326" s="25">
        <f>IFERROR(VLOOKUP($A326,'TD SOP+PROFORM MOD'!$A$5:$AD$750,MATCH(V$4,'TD SOP+PROFORM MOD'!$B$2:$AD$2,0)+1,0),0)+IFERROR(VLOOKUP($A326,'TD SOP+PROFORM MOD'!$A$5:$AD$750,MATCH(V$2,'TD SOP+PROFORM MOD'!$B$2:$AD$2,0)+1,0),0)</f>
        <v>0</v>
      </c>
      <c r="W326" s="26" t="str">
        <f t="shared" si="75"/>
        <v/>
      </c>
      <c r="X326" s="25">
        <f>IFERROR(VLOOKUP($A326,'TD SOP+PROFORM MOD'!$A$5:$AD$750,MATCH(X$4,'TD SOP+PROFORM MOD'!$B$2:$AD$2,0)+1,0),0)+IFERROR(VLOOKUP($A326,'TD SOP+PROFORM MOD'!$A$5:$AD$750,MATCH(X$2,'TD SOP+PROFORM MOD'!$B$2:$AD$2,0)+1,0),0)</f>
        <v>0</v>
      </c>
      <c r="Y326" s="25">
        <f>IFERROR(VLOOKUP($A326,'TD SOP+PROFORM MOD'!$A$5:$AD$750,MATCH(Y$4,'TD SOP+PROFORM MOD'!$B$2:$AD$2,0)+1,0),0)+IFERROR(VLOOKUP($A326,'TD SOP+PROFORM MOD'!$A$5:$AD$750,MATCH(Y$2,'TD SOP+PROFORM MOD'!$B$2:$AD$2,0)+1,0),0)</f>
        <v>0</v>
      </c>
      <c r="Z326" s="26" t="str">
        <f t="shared" si="76"/>
        <v/>
      </c>
      <c r="AA326" s="25">
        <f>IFERROR(VLOOKUP($A326,'TD SOP+PROFORM MOD'!$A$5:$AD$750,MATCH(AA$4,'TD SOP+PROFORM MOD'!$B$2:$AD$2,0)+1,0),0)+IFERROR(VLOOKUP($A326,'TD SOP+PROFORM MOD'!$A$5:$AD$750,MATCH(AA$2,'TD SOP+PROFORM MOD'!$B$2:$AD$2,0)+1,0),0)</f>
        <v>0</v>
      </c>
      <c r="AB326" s="25">
        <f>IFERROR(VLOOKUP($A326,'TD SOP+PROFORM MOD'!$A$5:$AD$750,MATCH(AB$4,'TD SOP+PROFORM MOD'!$B$2:$AD$2,0)+1,0),0)+IFERROR(VLOOKUP($A326,'TD SOP+PROFORM MOD'!$A$5:$AD$750,MATCH(AB$2,'TD SOP+PROFORM MOD'!$B$2:$AD$2,0)+1,0),0)</f>
        <v>0</v>
      </c>
      <c r="AC326" s="26" t="str">
        <f t="shared" si="77"/>
        <v/>
      </c>
      <c r="AD326" s="25">
        <f>IFERROR(VLOOKUP($A326,'TD SOP+PROFORM MOD'!$A$5:$AD$750,MATCH(AD$4,'TD SOP+PROFORM MOD'!$B$2:$AD$2,0)+1,0),0)+IFERROR(VLOOKUP($A326,'TD SOP+PROFORM MOD'!$A$5:$AD$750,MATCH(AD$2,'TD SOP+PROFORM MOD'!$B$2:$AD$2,0)+1,0),0)</f>
        <v>0</v>
      </c>
      <c r="AE326" s="25">
        <f>IFERROR(VLOOKUP($A326,'TD SOP+PROFORM MOD'!$A$5:$AD$750,MATCH(AE$4,'TD SOP+PROFORM MOD'!$B$2:$AD$2,0)+1,0),0)+IFERROR(VLOOKUP($A326,'TD SOP+PROFORM MOD'!$A$5:$AD$750,MATCH(AE$2,'TD SOP+PROFORM MOD'!$B$2:$AD$2,0)+1,0),0)</f>
        <v>0</v>
      </c>
      <c r="AF326" s="26" t="str">
        <f t="shared" si="78"/>
        <v/>
      </c>
      <c r="AG326" s="25">
        <f>IFERROR(VLOOKUP($A326,'TD SOP+PROFORM MOD'!$A$5:$AD$750,MATCH(AG$4,'TD SOP+PROFORM MOD'!$B$2:$AD$2,0)+1,0),0)+IFERROR(VLOOKUP($A326,'TD SOP+PROFORM MOD'!$A$5:$AD$750,MATCH(AG$2,'TD SOP+PROFORM MOD'!$B$2:$AD$2,0)+1,0),0)</f>
        <v>0</v>
      </c>
      <c r="AH326" s="25">
        <f>IFERROR(VLOOKUP($A326,'TD SOP+PROFORM MOD'!$A$5:$AD$750,MATCH(AH$4,'TD SOP+PROFORM MOD'!$B$2:$AD$2,0)+1,0),0)+IFERROR(VLOOKUP($A326,'TD SOP+PROFORM MOD'!$A$5:$AD$750,MATCH(AH$2,'TD SOP+PROFORM MOD'!$B$2:$AD$2,0)+1,0),0)</f>
        <v>0</v>
      </c>
      <c r="AI326" s="26" t="str">
        <f t="shared" si="79"/>
        <v/>
      </c>
      <c r="AJ326" s="25">
        <f>IFERROR(VLOOKUP($A326,'TD SOP+PROFORM MOD'!$A$5:$AD$750,MATCH(AJ$4,'TD SOP+PROFORM MOD'!$B$2:$AD$2,0)+1,0),0)+IFERROR(VLOOKUP($A326,'TD SOP+PROFORM MOD'!$A$5:$AD$750,MATCH(AJ$2,'TD SOP+PROFORM MOD'!$B$2:$AD$2,0)+1,0),0)</f>
        <v>0</v>
      </c>
      <c r="AK326" s="25">
        <f>IFERROR(VLOOKUP($A326,'TD SOP+PROFORM MOD'!$A$5:$AD$750,MATCH(AK$4,'TD SOP+PROFORM MOD'!$B$2:$AD$2,0)+1,0),0)+IFERROR(VLOOKUP($A326,'TD SOP+PROFORM MOD'!$A$5:$AD$750,MATCH(AK$2,'TD SOP+PROFORM MOD'!$B$2:$AD$2,0)+1,0),0)</f>
        <v>0</v>
      </c>
      <c r="AL326" s="26" t="str">
        <f t="shared" si="80"/>
        <v/>
      </c>
      <c r="AM326" s="25">
        <f t="shared" si="82"/>
        <v>0</v>
      </c>
      <c r="AN326" s="25">
        <f t="shared" si="82"/>
        <v>0</v>
      </c>
      <c r="AO326" s="26" t="str">
        <f t="shared" si="81"/>
        <v/>
      </c>
      <c r="AR326" s="25">
        <f>SUMIF('B&amp;S YTD LFY'!B:B,"="&amp;A326,'B&amp;S YTD LFY'!C:C)</f>
        <v>0</v>
      </c>
      <c r="AS326" s="25">
        <f t="shared" si="83"/>
        <v>0</v>
      </c>
      <c r="AT326" s="25"/>
    </row>
    <row r="327" spans="1:46" x14ac:dyDescent="0.35">
      <c r="A327" s="24">
        <f>IF(AND('TD SOP+PROFORM MOD'!A324&lt;&gt;"",'TD SOP+PROFORM MOD'!A324&lt;&gt;"TOTAL"),'TD SOP+PROFORM MOD'!A324,0)</f>
        <v>0</v>
      </c>
      <c r="C327" s="25" t="str">
        <f>IFERROR(VLOOKUP($A327,'TD SOP+PROFORM MOD'!$A$5:$AD$750,MATCH(C$4,'TD SOP+PROFORM MOD'!$B$2:$AT$2,0)+1,0),"")</f>
        <v/>
      </c>
      <c r="D327" s="25" t="str">
        <f>IFERROR(VLOOKUP($A327,'TD SOP+PROFORM MOD'!$A$5:$AD$750,MATCH(D$4,'TD SOP+PROFORM MOD'!$B$2:$AT$2,0)+1,0),"")</f>
        <v/>
      </c>
      <c r="E327" s="26" t="str">
        <f t="shared" si="69"/>
        <v/>
      </c>
      <c r="F327" s="25" t="str">
        <f>IFERROR(VLOOKUP($A327,'TD SOP+PROFORM MOD'!$A$5:$AD$750,MATCH(F$4,'TD SOP+PROFORM MOD'!$B$2:$AT$2,0)+1,0),"")</f>
        <v/>
      </c>
      <c r="G327" s="25" t="str">
        <f>IFERROR(VLOOKUP($A327,'TD SOP+PROFORM MOD'!$A$5:$AD$750,MATCH(G$4,'TD SOP+PROFORM MOD'!$B$2:$AT$2,0)+1,0),"")</f>
        <v/>
      </c>
      <c r="H327" s="26" t="str">
        <f t="shared" si="70"/>
        <v/>
      </c>
      <c r="I327" s="25" t="str">
        <f>IFERROR(VLOOKUP($A327,'TD SOP+PROFORM MOD'!$A$5:$AD$750,MATCH(I$4,'TD SOP+PROFORM MOD'!$B$2:$AT$2,0)+1,0),"")</f>
        <v/>
      </c>
      <c r="J327" s="25" t="str">
        <f>IFERROR(VLOOKUP($A327,'TD SOP+PROFORM MOD'!$A$5:$AD$750,MATCH(J$4,'TD SOP+PROFORM MOD'!$B$2:$AT$2,0)+1,0),"")</f>
        <v/>
      </c>
      <c r="K327" s="26" t="str">
        <f t="shared" si="71"/>
        <v/>
      </c>
      <c r="L327" s="25" t="str">
        <f>IFERROR(VLOOKUP($A327,'TD SOP+PROFORM MOD'!$A$5:$AD$750,MATCH(L$4,'TD SOP+PROFORM MOD'!$B$2:$AT$2,0)+1,0),"")</f>
        <v/>
      </c>
      <c r="M327" s="25" t="str">
        <f>IFERROR(VLOOKUP($A327,'TD SOP+PROFORM MOD'!$A$5:$AD$750,MATCH(M$4,'TD SOP+PROFORM MOD'!$B$2:$AT$2,0)+1,0),"")</f>
        <v/>
      </c>
      <c r="N327" s="26" t="str">
        <f t="shared" si="72"/>
        <v/>
      </c>
      <c r="O327" s="25">
        <f>IFERROR(VLOOKUP($A327,'TD SOP+PROFORM MOD'!$A$5:$AD$750,MATCH(O$4,'TD SOP+PROFORM MOD'!$B$2:$AD$2,0)+1,0),0)+IFERROR(VLOOKUP($A327,'TD SOP+PROFORM MOD'!$A$5:$AD$750,MATCH(O$2,'TD SOP+PROFORM MOD'!$B$2:$AD$2,0)+1,0),0)</f>
        <v>0</v>
      </c>
      <c r="P327" s="25">
        <f>IFERROR(VLOOKUP($A327,'TD SOP+PROFORM MOD'!$A$5:$AD$750,MATCH(P$4,'TD SOP+PROFORM MOD'!$B$2:$AD$2,0)+1,0),0)+IFERROR(VLOOKUP($A327,'TD SOP+PROFORM MOD'!$A$5:$AD$750,MATCH(P$2,'TD SOP+PROFORM MOD'!$B$2:$AD$2,0)+1,0),0)</f>
        <v>0</v>
      </c>
      <c r="Q327" s="26" t="str">
        <f t="shared" si="73"/>
        <v/>
      </c>
      <c r="R327" s="25">
        <f>IFERROR(VLOOKUP($A327,'TD SOP+PROFORM MOD'!$A$5:$AD$750,MATCH(R$4,'TD SOP+PROFORM MOD'!$B$2:$AD$2,0)+1,0),0)+IFERROR(VLOOKUP($A327,'TD SOP+PROFORM MOD'!$A$5:$AD$750,MATCH(R$2,'TD SOP+PROFORM MOD'!$B$2:$AD$2,0)+1,0),0)</f>
        <v>0</v>
      </c>
      <c r="S327" s="25">
        <f>IFERROR(VLOOKUP($A327,'TD SOP+PROFORM MOD'!$A$5:$AD$750,MATCH(S$4,'TD SOP+PROFORM MOD'!$B$2:$AD$2,0)+1,0),0)+IFERROR(VLOOKUP($A327,'TD SOP+PROFORM MOD'!$A$5:$AD$750,MATCH(S$2,'TD SOP+PROFORM MOD'!$B$2:$AD$2,0)+1,0),0)</f>
        <v>0</v>
      </c>
      <c r="T327" s="26" t="str">
        <f t="shared" si="74"/>
        <v/>
      </c>
      <c r="U327" s="25">
        <f>IFERROR(VLOOKUP($A327,'TD SOP+PROFORM MOD'!$A$5:$AD$750,MATCH(U$4,'TD SOP+PROFORM MOD'!$B$2:$AD$2,0)+1,0),0)+IFERROR(VLOOKUP($A327,'TD SOP+PROFORM MOD'!$A$5:$AD$750,MATCH(U$2,'TD SOP+PROFORM MOD'!$B$2:$AD$2,0)+1,0),0)</f>
        <v>0</v>
      </c>
      <c r="V327" s="25">
        <f>IFERROR(VLOOKUP($A327,'TD SOP+PROFORM MOD'!$A$5:$AD$750,MATCH(V$4,'TD SOP+PROFORM MOD'!$B$2:$AD$2,0)+1,0),0)+IFERROR(VLOOKUP($A327,'TD SOP+PROFORM MOD'!$A$5:$AD$750,MATCH(V$2,'TD SOP+PROFORM MOD'!$B$2:$AD$2,0)+1,0),0)</f>
        <v>0</v>
      </c>
      <c r="W327" s="26" t="str">
        <f t="shared" si="75"/>
        <v/>
      </c>
      <c r="X327" s="25">
        <f>IFERROR(VLOOKUP($A327,'TD SOP+PROFORM MOD'!$A$5:$AD$750,MATCH(X$4,'TD SOP+PROFORM MOD'!$B$2:$AD$2,0)+1,0),0)+IFERROR(VLOOKUP($A327,'TD SOP+PROFORM MOD'!$A$5:$AD$750,MATCH(X$2,'TD SOP+PROFORM MOD'!$B$2:$AD$2,0)+1,0),0)</f>
        <v>0</v>
      </c>
      <c r="Y327" s="25">
        <f>IFERROR(VLOOKUP($A327,'TD SOP+PROFORM MOD'!$A$5:$AD$750,MATCH(Y$4,'TD SOP+PROFORM MOD'!$B$2:$AD$2,0)+1,0),0)+IFERROR(VLOOKUP($A327,'TD SOP+PROFORM MOD'!$A$5:$AD$750,MATCH(Y$2,'TD SOP+PROFORM MOD'!$B$2:$AD$2,0)+1,0),0)</f>
        <v>0</v>
      </c>
      <c r="Z327" s="26" t="str">
        <f t="shared" si="76"/>
        <v/>
      </c>
      <c r="AA327" s="25">
        <f>IFERROR(VLOOKUP($A327,'TD SOP+PROFORM MOD'!$A$5:$AD$750,MATCH(AA$4,'TD SOP+PROFORM MOD'!$B$2:$AD$2,0)+1,0),0)+IFERROR(VLOOKUP($A327,'TD SOP+PROFORM MOD'!$A$5:$AD$750,MATCH(AA$2,'TD SOP+PROFORM MOD'!$B$2:$AD$2,0)+1,0),0)</f>
        <v>0</v>
      </c>
      <c r="AB327" s="25">
        <f>IFERROR(VLOOKUP($A327,'TD SOP+PROFORM MOD'!$A$5:$AD$750,MATCH(AB$4,'TD SOP+PROFORM MOD'!$B$2:$AD$2,0)+1,0),0)+IFERROR(VLOOKUP($A327,'TD SOP+PROFORM MOD'!$A$5:$AD$750,MATCH(AB$2,'TD SOP+PROFORM MOD'!$B$2:$AD$2,0)+1,0),0)</f>
        <v>0</v>
      </c>
      <c r="AC327" s="26" t="str">
        <f t="shared" si="77"/>
        <v/>
      </c>
      <c r="AD327" s="25">
        <f>IFERROR(VLOOKUP($A327,'TD SOP+PROFORM MOD'!$A$5:$AD$750,MATCH(AD$4,'TD SOP+PROFORM MOD'!$B$2:$AD$2,0)+1,0),0)+IFERROR(VLOOKUP($A327,'TD SOP+PROFORM MOD'!$A$5:$AD$750,MATCH(AD$2,'TD SOP+PROFORM MOD'!$B$2:$AD$2,0)+1,0),0)</f>
        <v>0</v>
      </c>
      <c r="AE327" s="25">
        <f>IFERROR(VLOOKUP($A327,'TD SOP+PROFORM MOD'!$A$5:$AD$750,MATCH(AE$4,'TD SOP+PROFORM MOD'!$B$2:$AD$2,0)+1,0),0)+IFERROR(VLOOKUP($A327,'TD SOP+PROFORM MOD'!$A$5:$AD$750,MATCH(AE$2,'TD SOP+PROFORM MOD'!$B$2:$AD$2,0)+1,0),0)</f>
        <v>0</v>
      </c>
      <c r="AF327" s="26" t="str">
        <f t="shared" si="78"/>
        <v/>
      </c>
      <c r="AG327" s="25">
        <f>IFERROR(VLOOKUP($A327,'TD SOP+PROFORM MOD'!$A$5:$AD$750,MATCH(AG$4,'TD SOP+PROFORM MOD'!$B$2:$AD$2,0)+1,0),0)+IFERROR(VLOOKUP($A327,'TD SOP+PROFORM MOD'!$A$5:$AD$750,MATCH(AG$2,'TD SOP+PROFORM MOD'!$B$2:$AD$2,0)+1,0),0)</f>
        <v>0</v>
      </c>
      <c r="AH327" s="25">
        <f>IFERROR(VLOOKUP($A327,'TD SOP+PROFORM MOD'!$A$5:$AD$750,MATCH(AH$4,'TD SOP+PROFORM MOD'!$B$2:$AD$2,0)+1,0),0)+IFERROR(VLOOKUP($A327,'TD SOP+PROFORM MOD'!$A$5:$AD$750,MATCH(AH$2,'TD SOP+PROFORM MOD'!$B$2:$AD$2,0)+1,0),0)</f>
        <v>0</v>
      </c>
      <c r="AI327" s="26" t="str">
        <f t="shared" si="79"/>
        <v/>
      </c>
      <c r="AJ327" s="25">
        <f>IFERROR(VLOOKUP($A327,'TD SOP+PROFORM MOD'!$A$5:$AD$750,MATCH(AJ$4,'TD SOP+PROFORM MOD'!$B$2:$AD$2,0)+1,0),0)+IFERROR(VLOOKUP($A327,'TD SOP+PROFORM MOD'!$A$5:$AD$750,MATCH(AJ$2,'TD SOP+PROFORM MOD'!$B$2:$AD$2,0)+1,0),0)</f>
        <v>0</v>
      </c>
      <c r="AK327" s="25">
        <f>IFERROR(VLOOKUP($A327,'TD SOP+PROFORM MOD'!$A$5:$AD$750,MATCH(AK$4,'TD SOP+PROFORM MOD'!$B$2:$AD$2,0)+1,0),0)+IFERROR(VLOOKUP($A327,'TD SOP+PROFORM MOD'!$A$5:$AD$750,MATCH(AK$2,'TD SOP+PROFORM MOD'!$B$2:$AD$2,0)+1,0),0)</f>
        <v>0</v>
      </c>
      <c r="AL327" s="26" t="str">
        <f t="shared" si="80"/>
        <v/>
      </c>
      <c r="AM327" s="25">
        <f t="shared" si="82"/>
        <v>0</v>
      </c>
      <c r="AN327" s="25">
        <f t="shared" si="82"/>
        <v>0</v>
      </c>
      <c r="AO327" s="26" t="str">
        <f t="shared" si="81"/>
        <v/>
      </c>
      <c r="AR327" s="25">
        <f>SUMIF('B&amp;S YTD LFY'!B:B,"="&amp;A327,'B&amp;S YTD LFY'!C:C)</f>
        <v>0</v>
      </c>
      <c r="AS327" s="25">
        <f t="shared" si="83"/>
        <v>0</v>
      </c>
      <c r="AT327" s="25"/>
    </row>
    <row r="328" spans="1:46" x14ac:dyDescent="0.35">
      <c r="A328" s="24">
        <f>IF(AND('TD SOP+PROFORM MOD'!A325&lt;&gt;"",'TD SOP+PROFORM MOD'!A325&lt;&gt;"TOTAL"),'TD SOP+PROFORM MOD'!A325,0)</f>
        <v>0</v>
      </c>
      <c r="C328" s="25" t="str">
        <f>IFERROR(VLOOKUP($A328,'TD SOP+PROFORM MOD'!$A$5:$AD$750,MATCH(C$4,'TD SOP+PROFORM MOD'!$B$2:$AT$2,0)+1,0),"")</f>
        <v/>
      </c>
      <c r="D328" s="25" t="str">
        <f>IFERROR(VLOOKUP($A328,'TD SOP+PROFORM MOD'!$A$5:$AD$750,MATCH(D$4,'TD SOP+PROFORM MOD'!$B$2:$AT$2,0)+1,0),"")</f>
        <v/>
      </c>
      <c r="E328" s="26" t="str">
        <f t="shared" si="69"/>
        <v/>
      </c>
      <c r="F328" s="25" t="str">
        <f>IFERROR(VLOOKUP($A328,'TD SOP+PROFORM MOD'!$A$5:$AD$750,MATCH(F$4,'TD SOP+PROFORM MOD'!$B$2:$AT$2,0)+1,0),"")</f>
        <v/>
      </c>
      <c r="G328" s="25" t="str">
        <f>IFERROR(VLOOKUP($A328,'TD SOP+PROFORM MOD'!$A$5:$AD$750,MATCH(G$4,'TD SOP+PROFORM MOD'!$B$2:$AT$2,0)+1,0),"")</f>
        <v/>
      </c>
      <c r="H328" s="26" t="str">
        <f t="shared" si="70"/>
        <v/>
      </c>
      <c r="I328" s="25" t="str">
        <f>IFERROR(VLOOKUP($A328,'TD SOP+PROFORM MOD'!$A$5:$AD$750,MATCH(I$4,'TD SOP+PROFORM MOD'!$B$2:$AT$2,0)+1,0),"")</f>
        <v/>
      </c>
      <c r="J328" s="25" t="str">
        <f>IFERROR(VLOOKUP($A328,'TD SOP+PROFORM MOD'!$A$5:$AD$750,MATCH(J$4,'TD SOP+PROFORM MOD'!$B$2:$AT$2,0)+1,0),"")</f>
        <v/>
      </c>
      <c r="K328" s="26" t="str">
        <f t="shared" si="71"/>
        <v/>
      </c>
      <c r="L328" s="25" t="str">
        <f>IFERROR(VLOOKUP($A328,'TD SOP+PROFORM MOD'!$A$5:$AD$750,MATCH(L$4,'TD SOP+PROFORM MOD'!$B$2:$AT$2,0)+1,0),"")</f>
        <v/>
      </c>
      <c r="M328" s="25" t="str">
        <f>IFERROR(VLOOKUP($A328,'TD SOP+PROFORM MOD'!$A$5:$AD$750,MATCH(M$4,'TD SOP+PROFORM MOD'!$B$2:$AT$2,0)+1,0),"")</f>
        <v/>
      </c>
      <c r="N328" s="26" t="str">
        <f t="shared" si="72"/>
        <v/>
      </c>
      <c r="O328" s="25">
        <f>IFERROR(VLOOKUP($A328,'TD SOP+PROFORM MOD'!$A$5:$AD$750,MATCH(O$4,'TD SOP+PROFORM MOD'!$B$2:$AD$2,0)+1,0),0)+IFERROR(VLOOKUP($A328,'TD SOP+PROFORM MOD'!$A$5:$AD$750,MATCH(O$2,'TD SOP+PROFORM MOD'!$B$2:$AD$2,0)+1,0),0)</f>
        <v>0</v>
      </c>
      <c r="P328" s="25">
        <f>IFERROR(VLOOKUP($A328,'TD SOP+PROFORM MOD'!$A$5:$AD$750,MATCH(P$4,'TD SOP+PROFORM MOD'!$B$2:$AD$2,0)+1,0),0)+IFERROR(VLOOKUP($A328,'TD SOP+PROFORM MOD'!$A$5:$AD$750,MATCH(P$2,'TD SOP+PROFORM MOD'!$B$2:$AD$2,0)+1,0),0)</f>
        <v>0</v>
      </c>
      <c r="Q328" s="26" t="str">
        <f t="shared" si="73"/>
        <v/>
      </c>
      <c r="R328" s="25">
        <f>IFERROR(VLOOKUP($A328,'TD SOP+PROFORM MOD'!$A$5:$AD$750,MATCH(R$4,'TD SOP+PROFORM MOD'!$B$2:$AD$2,0)+1,0),0)+IFERROR(VLOOKUP($A328,'TD SOP+PROFORM MOD'!$A$5:$AD$750,MATCH(R$2,'TD SOP+PROFORM MOD'!$B$2:$AD$2,0)+1,0),0)</f>
        <v>0</v>
      </c>
      <c r="S328" s="25">
        <f>IFERROR(VLOOKUP($A328,'TD SOP+PROFORM MOD'!$A$5:$AD$750,MATCH(S$4,'TD SOP+PROFORM MOD'!$B$2:$AD$2,0)+1,0),0)+IFERROR(VLOOKUP($A328,'TD SOP+PROFORM MOD'!$A$5:$AD$750,MATCH(S$2,'TD SOP+PROFORM MOD'!$B$2:$AD$2,0)+1,0),0)</f>
        <v>0</v>
      </c>
      <c r="T328" s="26" t="str">
        <f t="shared" si="74"/>
        <v/>
      </c>
      <c r="U328" s="25">
        <f>IFERROR(VLOOKUP($A328,'TD SOP+PROFORM MOD'!$A$5:$AD$750,MATCH(U$4,'TD SOP+PROFORM MOD'!$B$2:$AD$2,0)+1,0),0)+IFERROR(VLOOKUP($A328,'TD SOP+PROFORM MOD'!$A$5:$AD$750,MATCH(U$2,'TD SOP+PROFORM MOD'!$B$2:$AD$2,0)+1,0),0)</f>
        <v>0</v>
      </c>
      <c r="V328" s="25">
        <f>IFERROR(VLOOKUP($A328,'TD SOP+PROFORM MOD'!$A$5:$AD$750,MATCH(V$4,'TD SOP+PROFORM MOD'!$B$2:$AD$2,0)+1,0),0)+IFERROR(VLOOKUP($A328,'TD SOP+PROFORM MOD'!$A$5:$AD$750,MATCH(V$2,'TD SOP+PROFORM MOD'!$B$2:$AD$2,0)+1,0),0)</f>
        <v>0</v>
      </c>
      <c r="W328" s="26" t="str">
        <f t="shared" si="75"/>
        <v/>
      </c>
      <c r="X328" s="25">
        <f>IFERROR(VLOOKUP($A328,'TD SOP+PROFORM MOD'!$A$5:$AD$750,MATCH(X$4,'TD SOP+PROFORM MOD'!$B$2:$AD$2,0)+1,0),0)+IFERROR(VLOOKUP($A328,'TD SOP+PROFORM MOD'!$A$5:$AD$750,MATCH(X$2,'TD SOP+PROFORM MOD'!$B$2:$AD$2,0)+1,0),0)</f>
        <v>0</v>
      </c>
      <c r="Y328" s="25">
        <f>IFERROR(VLOOKUP($A328,'TD SOP+PROFORM MOD'!$A$5:$AD$750,MATCH(Y$4,'TD SOP+PROFORM MOD'!$B$2:$AD$2,0)+1,0),0)+IFERROR(VLOOKUP($A328,'TD SOP+PROFORM MOD'!$A$5:$AD$750,MATCH(Y$2,'TD SOP+PROFORM MOD'!$B$2:$AD$2,0)+1,0),0)</f>
        <v>0</v>
      </c>
      <c r="Z328" s="26" t="str">
        <f t="shared" si="76"/>
        <v/>
      </c>
      <c r="AA328" s="25">
        <f>IFERROR(VLOOKUP($A328,'TD SOP+PROFORM MOD'!$A$5:$AD$750,MATCH(AA$4,'TD SOP+PROFORM MOD'!$B$2:$AD$2,0)+1,0),0)+IFERROR(VLOOKUP($A328,'TD SOP+PROFORM MOD'!$A$5:$AD$750,MATCH(AA$2,'TD SOP+PROFORM MOD'!$B$2:$AD$2,0)+1,0),0)</f>
        <v>0</v>
      </c>
      <c r="AB328" s="25">
        <f>IFERROR(VLOOKUP($A328,'TD SOP+PROFORM MOD'!$A$5:$AD$750,MATCH(AB$4,'TD SOP+PROFORM MOD'!$B$2:$AD$2,0)+1,0),0)+IFERROR(VLOOKUP($A328,'TD SOP+PROFORM MOD'!$A$5:$AD$750,MATCH(AB$2,'TD SOP+PROFORM MOD'!$B$2:$AD$2,0)+1,0),0)</f>
        <v>0</v>
      </c>
      <c r="AC328" s="26" t="str">
        <f t="shared" si="77"/>
        <v/>
      </c>
      <c r="AD328" s="25">
        <f>IFERROR(VLOOKUP($A328,'TD SOP+PROFORM MOD'!$A$5:$AD$750,MATCH(AD$4,'TD SOP+PROFORM MOD'!$B$2:$AD$2,0)+1,0),0)+IFERROR(VLOOKUP($A328,'TD SOP+PROFORM MOD'!$A$5:$AD$750,MATCH(AD$2,'TD SOP+PROFORM MOD'!$B$2:$AD$2,0)+1,0),0)</f>
        <v>0</v>
      </c>
      <c r="AE328" s="25">
        <f>IFERROR(VLOOKUP($A328,'TD SOP+PROFORM MOD'!$A$5:$AD$750,MATCH(AE$4,'TD SOP+PROFORM MOD'!$B$2:$AD$2,0)+1,0),0)+IFERROR(VLOOKUP($A328,'TD SOP+PROFORM MOD'!$A$5:$AD$750,MATCH(AE$2,'TD SOP+PROFORM MOD'!$B$2:$AD$2,0)+1,0),0)</f>
        <v>0</v>
      </c>
      <c r="AF328" s="26" t="str">
        <f t="shared" si="78"/>
        <v/>
      </c>
      <c r="AG328" s="25">
        <f>IFERROR(VLOOKUP($A328,'TD SOP+PROFORM MOD'!$A$5:$AD$750,MATCH(AG$4,'TD SOP+PROFORM MOD'!$B$2:$AD$2,0)+1,0),0)+IFERROR(VLOOKUP($A328,'TD SOP+PROFORM MOD'!$A$5:$AD$750,MATCH(AG$2,'TD SOP+PROFORM MOD'!$B$2:$AD$2,0)+1,0),0)</f>
        <v>0</v>
      </c>
      <c r="AH328" s="25">
        <f>IFERROR(VLOOKUP($A328,'TD SOP+PROFORM MOD'!$A$5:$AD$750,MATCH(AH$4,'TD SOP+PROFORM MOD'!$B$2:$AD$2,0)+1,0),0)+IFERROR(VLOOKUP($A328,'TD SOP+PROFORM MOD'!$A$5:$AD$750,MATCH(AH$2,'TD SOP+PROFORM MOD'!$B$2:$AD$2,0)+1,0),0)</f>
        <v>0</v>
      </c>
      <c r="AI328" s="26" t="str">
        <f t="shared" si="79"/>
        <v/>
      </c>
      <c r="AJ328" s="25">
        <f>IFERROR(VLOOKUP($A328,'TD SOP+PROFORM MOD'!$A$5:$AD$750,MATCH(AJ$4,'TD SOP+PROFORM MOD'!$B$2:$AD$2,0)+1,0),0)+IFERROR(VLOOKUP($A328,'TD SOP+PROFORM MOD'!$A$5:$AD$750,MATCH(AJ$2,'TD SOP+PROFORM MOD'!$B$2:$AD$2,0)+1,0),0)</f>
        <v>0</v>
      </c>
      <c r="AK328" s="25">
        <f>IFERROR(VLOOKUP($A328,'TD SOP+PROFORM MOD'!$A$5:$AD$750,MATCH(AK$4,'TD SOP+PROFORM MOD'!$B$2:$AD$2,0)+1,0),0)+IFERROR(VLOOKUP($A328,'TD SOP+PROFORM MOD'!$A$5:$AD$750,MATCH(AK$2,'TD SOP+PROFORM MOD'!$B$2:$AD$2,0)+1,0),0)</f>
        <v>0</v>
      </c>
      <c r="AL328" s="26" t="str">
        <f t="shared" si="80"/>
        <v/>
      </c>
      <c r="AM328" s="25">
        <f t="shared" si="82"/>
        <v>0</v>
      </c>
      <c r="AN328" s="25">
        <f t="shared" si="82"/>
        <v>0</v>
      </c>
      <c r="AO328" s="26" t="str">
        <f t="shared" si="81"/>
        <v/>
      </c>
      <c r="AR328" s="25">
        <f>SUMIF('B&amp;S YTD LFY'!B:B,"="&amp;A328,'B&amp;S YTD LFY'!C:C)</f>
        <v>0</v>
      </c>
      <c r="AS328" s="25">
        <f t="shared" si="83"/>
        <v>0</v>
      </c>
      <c r="AT328" s="25"/>
    </row>
    <row r="329" spans="1:46" x14ac:dyDescent="0.35">
      <c r="A329" s="24">
        <f>IF(AND('TD SOP+PROFORM MOD'!A326&lt;&gt;"",'TD SOP+PROFORM MOD'!A326&lt;&gt;"TOTAL"),'TD SOP+PROFORM MOD'!A326,0)</f>
        <v>0</v>
      </c>
      <c r="C329" s="25" t="str">
        <f>IFERROR(VLOOKUP($A329,'TD SOP+PROFORM MOD'!$A$5:$AD$750,MATCH(C$4,'TD SOP+PROFORM MOD'!$B$2:$AT$2,0)+1,0),"")</f>
        <v/>
      </c>
      <c r="D329" s="25" t="str">
        <f>IFERROR(VLOOKUP($A329,'TD SOP+PROFORM MOD'!$A$5:$AD$750,MATCH(D$4,'TD SOP+PROFORM MOD'!$B$2:$AT$2,0)+1,0),"")</f>
        <v/>
      </c>
      <c r="E329" s="26" t="str">
        <f t="shared" ref="E329:E392" si="84">IFERROR(C329/D329-1,"")</f>
        <v/>
      </c>
      <c r="F329" s="25" t="str">
        <f>IFERROR(VLOOKUP($A329,'TD SOP+PROFORM MOD'!$A$5:$AD$750,MATCH(F$4,'TD SOP+PROFORM MOD'!$B$2:$AT$2,0)+1,0),"")</f>
        <v/>
      </c>
      <c r="G329" s="25" t="str">
        <f>IFERROR(VLOOKUP($A329,'TD SOP+PROFORM MOD'!$A$5:$AD$750,MATCH(G$4,'TD SOP+PROFORM MOD'!$B$2:$AT$2,0)+1,0),"")</f>
        <v/>
      </c>
      <c r="H329" s="26" t="str">
        <f t="shared" ref="H329:H392" si="85">IFERROR(F329/G329-1,"")</f>
        <v/>
      </c>
      <c r="I329" s="25" t="str">
        <f>IFERROR(VLOOKUP($A329,'TD SOP+PROFORM MOD'!$A$5:$AD$750,MATCH(I$4,'TD SOP+PROFORM MOD'!$B$2:$AT$2,0)+1,0),"")</f>
        <v/>
      </c>
      <c r="J329" s="25" t="str">
        <f>IFERROR(VLOOKUP($A329,'TD SOP+PROFORM MOD'!$A$5:$AD$750,MATCH(J$4,'TD SOP+PROFORM MOD'!$B$2:$AT$2,0)+1,0),"")</f>
        <v/>
      </c>
      <c r="K329" s="26" t="str">
        <f t="shared" ref="K329:K392" si="86">IFERROR(I329/J329-1,"")</f>
        <v/>
      </c>
      <c r="L329" s="25" t="str">
        <f>IFERROR(VLOOKUP($A329,'TD SOP+PROFORM MOD'!$A$5:$AD$750,MATCH(L$4,'TD SOP+PROFORM MOD'!$B$2:$AT$2,0)+1,0),"")</f>
        <v/>
      </c>
      <c r="M329" s="25" t="str">
        <f>IFERROR(VLOOKUP($A329,'TD SOP+PROFORM MOD'!$A$5:$AD$750,MATCH(M$4,'TD SOP+PROFORM MOD'!$B$2:$AT$2,0)+1,0),"")</f>
        <v/>
      </c>
      <c r="N329" s="26" t="str">
        <f t="shared" ref="N329:N392" si="87">IFERROR(L329/M329-1,"")</f>
        <v/>
      </c>
      <c r="O329" s="25">
        <f>IFERROR(VLOOKUP($A329,'TD SOP+PROFORM MOD'!$A$5:$AD$750,MATCH(O$4,'TD SOP+PROFORM MOD'!$B$2:$AD$2,0)+1,0),0)+IFERROR(VLOOKUP($A329,'TD SOP+PROFORM MOD'!$A$5:$AD$750,MATCH(O$2,'TD SOP+PROFORM MOD'!$B$2:$AD$2,0)+1,0),0)</f>
        <v>0</v>
      </c>
      <c r="P329" s="25">
        <f>IFERROR(VLOOKUP($A329,'TD SOP+PROFORM MOD'!$A$5:$AD$750,MATCH(P$4,'TD SOP+PROFORM MOD'!$B$2:$AD$2,0)+1,0),0)+IFERROR(VLOOKUP($A329,'TD SOP+PROFORM MOD'!$A$5:$AD$750,MATCH(P$2,'TD SOP+PROFORM MOD'!$B$2:$AD$2,0)+1,0),0)</f>
        <v>0</v>
      </c>
      <c r="Q329" s="26" t="str">
        <f t="shared" ref="Q329:Q392" si="88">IFERROR(O329/P329-1,"")</f>
        <v/>
      </c>
      <c r="R329" s="25">
        <f>IFERROR(VLOOKUP($A329,'TD SOP+PROFORM MOD'!$A$5:$AD$750,MATCH(R$4,'TD SOP+PROFORM MOD'!$B$2:$AD$2,0)+1,0),0)+IFERROR(VLOOKUP($A329,'TD SOP+PROFORM MOD'!$A$5:$AD$750,MATCH(R$2,'TD SOP+PROFORM MOD'!$B$2:$AD$2,0)+1,0),0)</f>
        <v>0</v>
      </c>
      <c r="S329" s="25">
        <f>IFERROR(VLOOKUP($A329,'TD SOP+PROFORM MOD'!$A$5:$AD$750,MATCH(S$4,'TD SOP+PROFORM MOD'!$B$2:$AD$2,0)+1,0),0)+IFERROR(VLOOKUP($A329,'TD SOP+PROFORM MOD'!$A$5:$AD$750,MATCH(S$2,'TD SOP+PROFORM MOD'!$B$2:$AD$2,0)+1,0),0)</f>
        <v>0</v>
      </c>
      <c r="T329" s="26" t="str">
        <f t="shared" ref="T329:T392" si="89">IFERROR(R329/S329-1,"")</f>
        <v/>
      </c>
      <c r="U329" s="25">
        <f>IFERROR(VLOOKUP($A329,'TD SOP+PROFORM MOD'!$A$5:$AD$750,MATCH(U$4,'TD SOP+PROFORM MOD'!$B$2:$AD$2,0)+1,0),0)+IFERROR(VLOOKUP($A329,'TD SOP+PROFORM MOD'!$A$5:$AD$750,MATCH(U$2,'TD SOP+PROFORM MOD'!$B$2:$AD$2,0)+1,0),0)</f>
        <v>0</v>
      </c>
      <c r="V329" s="25">
        <f>IFERROR(VLOOKUP($A329,'TD SOP+PROFORM MOD'!$A$5:$AD$750,MATCH(V$4,'TD SOP+PROFORM MOD'!$B$2:$AD$2,0)+1,0),0)+IFERROR(VLOOKUP($A329,'TD SOP+PROFORM MOD'!$A$5:$AD$750,MATCH(V$2,'TD SOP+PROFORM MOD'!$B$2:$AD$2,0)+1,0),0)</f>
        <v>0</v>
      </c>
      <c r="W329" s="26" t="str">
        <f t="shared" ref="W329:W392" si="90">IFERROR(U329/V329-1,"")</f>
        <v/>
      </c>
      <c r="X329" s="25">
        <f>IFERROR(VLOOKUP($A329,'TD SOP+PROFORM MOD'!$A$5:$AD$750,MATCH(X$4,'TD SOP+PROFORM MOD'!$B$2:$AD$2,0)+1,0),0)+IFERROR(VLOOKUP($A329,'TD SOP+PROFORM MOD'!$A$5:$AD$750,MATCH(X$2,'TD SOP+PROFORM MOD'!$B$2:$AD$2,0)+1,0),0)</f>
        <v>0</v>
      </c>
      <c r="Y329" s="25">
        <f>IFERROR(VLOOKUP($A329,'TD SOP+PROFORM MOD'!$A$5:$AD$750,MATCH(Y$4,'TD SOP+PROFORM MOD'!$B$2:$AD$2,0)+1,0),0)+IFERROR(VLOOKUP($A329,'TD SOP+PROFORM MOD'!$A$5:$AD$750,MATCH(Y$2,'TD SOP+PROFORM MOD'!$B$2:$AD$2,0)+1,0),0)</f>
        <v>0</v>
      </c>
      <c r="Z329" s="26" t="str">
        <f t="shared" ref="Z329:Z392" si="91">IFERROR(X329/Y329-1,"")</f>
        <v/>
      </c>
      <c r="AA329" s="25">
        <f>IFERROR(VLOOKUP($A329,'TD SOP+PROFORM MOD'!$A$5:$AD$750,MATCH(AA$4,'TD SOP+PROFORM MOD'!$B$2:$AD$2,0)+1,0),0)+IFERROR(VLOOKUP($A329,'TD SOP+PROFORM MOD'!$A$5:$AD$750,MATCH(AA$2,'TD SOP+PROFORM MOD'!$B$2:$AD$2,0)+1,0),0)</f>
        <v>0</v>
      </c>
      <c r="AB329" s="25">
        <f>IFERROR(VLOOKUP($A329,'TD SOP+PROFORM MOD'!$A$5:$AD$750,MATCH(AB$4,'TD SOP+PROFORM MOD'!$B$2:$AD$2,0)+1,0),0)+IFERROR(VLOOKUP($A329,'TD SOP+PROFORM MOD'!$A$5:$AD$750,MATCH(AB$2,'TD SOP+PROFORM MOD'!$B$2:$AD$2,0)+1,0),0)</f>
        <v>0</v>
      </c>
      <c r="AC329" s="26" t="str">
        <f t="shared" ref="AC329:AC392" si="92">IFERROR(AA329/AB329-1,"")</f>
        <v/>
      </c>
      <c r="AD329" s="25">
        <f>IFERROR(VLOOKUP($A329,'TD SOP+PROFORM MOD'!$A$5:$AD$750,MATCH(AD$4,'TD SOP+PROFORM MOD'!$B$2:$AD$2,0)+1,0),0)+IFERROR(VLOOKUP($A329,'TD SOP+PROFORM MOD'!$A$5:$AD$750,MATCH(AD$2,'TD SOP+PROFORM MOD'!$B$2:$AD$2,0)+1,0),0)</f>
        <v>0</v>
      </c>
      <c r="AE329" s="25">
        <f>IFERROR(VLOOKUP($A329,'TD SOP+PROFORM MOD'!$A$5:$AD$750,MATCH(AE$4,'TD SOP+PROFORM MOD'!$B$2:$AD$2,0)+1,0),0)+IFERROR(VLOOKUP($A329,'TD SOP+PROFORM MOD'!$A$5:$AD$750,MATCH(AE$2,'TD SOP+PROFORM MOD'!$B$2:$AD$2,0)+1,0),0)</f>
        <v>0</v>
      </c>
      <c r="AF329" s="26" t="str">
        <f t="shared" ref="AF329:AF392" si="93">IFERROR(AD329/AE329-1,"")</f>
        <v/>
      </c>
      <c r="AG329" s="25">
        <f>IFERROR(VLOOKUP($A329,'TD SOP+PROFORM MOD'!$A$5:$AD$750,MATCH(AG$4,'TD SOP+PROFORM MOD'!$B$2:$AD$2,0)+1,0),0)+IFERROR(VLOOKUP($A329,'TD SOP+PROFORM MOD'!$A$5:$AD$750,MATCH(AG$2,'TD SOP+PROFORM MOD'!$B$2:$AD$2,0)+1,0),0)</f>
        <v>0</v>
      </c>
      <c r="AH329" s="25">
        <f>IFERROR(VLOOKUP($A329,'TD SOP+PROFORM MOD'!$A$5:$AD$750,MATCH(AH$4,'TD SOP+PROFORM MOD'!$B$2:$AD$2,0)+1,0),0)+IFERROR(VLOOKUP($A329,'TD SOP+PROFORM MOD'!$A$5:$AD$750,MATCH(AH$2,'TD SOP+PROFORM MOD'!$B$2:$AD$2,0)+1,0),0)</f>
        <v>0</v>
      </c>
      <c r="AI329" s="26" t="str">
        <f t="shared" ref="AI329:AI392" si="94">IFERROR(AG329/AH329-1,"")</f>
        <v/>
      </c>
      <c r="AJ329" s="25">
        <f>IFERROR(VLOOKUP($A329,'TD SOP+PROFORM MOD'!$A$5:$AD$750,MATCH(AJ$4,'TD SOP+PROFORM MOD'!$B$2:$AD$2,0)+1,0),0)+IFERROR(VLOOKUP($A329,'TD SOP+PROFORM MOD'!$A$5:$AD$750,MATCH(AJ$2,'TD SOP+PROFORM MOD'!$B$2:$AD$2,0)+1,0),0)</f>
        <v>0</v>
      </c>
      <c r="AK329" s="25">
        <f>IFERROR(VLOOKUP($A329,'TD SOP+PROFORM MOD'!$A$5:$AD$750,MATCH(AK$4,'TD SOP+PROFORM MOD'!$B$2:$AD$2,0)+1,0),0)+IFERROR(VLOOKUP($A329,'TD SOP+PROFORM MOD'!$A$5:$AD$750,MATCH(AK$2,'TD SOP+PROFORM MOD'!$B$2:$AD$2,0)+1,0),0)</f>
        <v>0</v>
      </c>
      <c r="AL329" s="26" t="str">
        <f t="shared" ref="AL329:AL392" si="95">IFERROR(AJ329/AK329-1,"")</f>
        <v/>
      </c>
      <c r="AM329" s="25">
        <f t="shared" si="82"/>
        <v>0</v>
      </c>
      <c r="AN329" s="25">
        <f t="shared" si="82"/>
        <v>0</v>
      </c>
      <c r="AO329" s="26" t="str">
        <f t="shared" ref="AO329:AO392" si="96">IFERROR(AM329/AN329-1,"")</f>
        <v/>
      </c>
      <c r="AR329" s="25">
        <f>SUMIF('B&amp;S YTD LFY'!B:B,"="&amp;A329,'B&amp;S YTD LFY'!C:C)</f>
        <v>0</v>
      </c>
      <c r="AS329" s="25">
        <f t="shared" si="83"/>
        <v>0</v>
      </c>
      <c r="AT329" s="25"/>
    </row>
    <row r="330" spans="1:46" x14ac:dyDescent="0.35">
      <c r="A330" s="24">
        <f>IF(AND('TD SOP+PROFORM MOD'!A327&lt;&gt;"",'TD SOP+PROFORM MOD'!A327&lt;&gt;"TOTAL"),'TD SOP+PROFORM MOD'!A327,0)</f>
        <v>0</v>
      </c>
      <c r="C330" s="25" t="str">
        <f>IFERROR(VLOOKUP($A330,'TD SOP+PROFORM MOD'!$A$5:$AD$750,MATCH(C$4,'TD SOP+PROFORM MOD'!$B$2:$AT$2,0)+1,0),"")</f>
        <v/>
      </c>
      <c r="D330" s="25" t="str">
        <f>IFERROR(VLOOKUP($A330,'TD SOP+PROFORM MOD'!$A$5:$AD$750,MATCH(D$4,'TD SOP+PROFORM MOD'!$B$2:$AT$2,0)+1,0),"")</f>
        <v/>
      </c>
      <c r="E330" s="26" t="str">
        <f t="shared" si="84"/>
        <v/>
      </c>
      <c r="F330" s="25" t="str">
        <f>IFERROR(VLOOKUP($A330,'TD SOP+PROFORM MOD'!$A$5:$AD$750,MATCH(F$4,'TD SOP+PROFORM MOD'!$B$2:$AT$2,0)+1,0),"")</f>
        <v/>
      </c>
      <c r="G330" s="25" t="str">
        <f>IFERROR(VLOOKUP($A330,'TD SOP+PROFORM MOD'!$A$5:$AD$750,MATCH(G$4,'TD SOP+PROFORM MOD'!$B$2:$AT$2,0)+1,0),"")</f>
        <v/>
      </c>
      <c r="H330" s="26" t="str">
        <f t="shared" si="85"/>
        <v/>
      </c>
      <c r="I330" s="25" t="str">
        <f>IFERROR(VLOOKUP($A330,'TD SOP+PROFORM MOD'!$A$5:$AD$750,MATCH(I$4,'TD SOP+PROFORM MOD'!$B$2:$AT$2,0)+1,0),"")</f>
        <v/>
      </c>
      <c r="J330" s="25" t="str">
        <f>IFERROR(VLOOKUP($A330,'TD SOP+PROFORM MOD'!$A$5:$AD$750,MATCH(J$4,'TD SOP+PROFORM MOD'!$B$2:$AT$2,0)+1,0),"")</f>
        <v/>
      </c>
      <c r="K330" s="26" t="str">
        <f t="shared" si="86"/>
        <v/>
      </c>
      <c r="L330" s="25" t="str">
        <f>IFERROR(VLOOKUP($A330,'TD SOP+PROFORM MOD'!$A$5:$AD$750,MATCH(L$4,'TD SOP+PROFORM MOD'!$B$2:$AT$2,0)+1,0),"")</f>
        <v/>
      </c>
      <c r="M330" s="25" t="str">
        <f>IFERROR(VLOOKUP($A330,'TD SOP+PROFORM MOD'!$A$5:$AD$750,MATCH(M$4,'TD SOP+PROFORM MOD'!$B$2:$AT$2,0)+1,0),"")</f>
        <v/>
      </c>
      <c r="N330" s="26" t="str">
        <f t="shared" si="87"/>
        <v/>
      </c>
      <c r="O330" s="25">
        <f>IFERROR(VLOOKUP($A330,'TD SOP+PROFORM MOD'!$A$5:$AD$750,MATCH(O$4,'TD SOP+PROFORM MOD'!$B$2:$AD$2,0)+1,0),0)+IFERROR(VLOOKUP($A330,'TD SOP+PROFORM MOD'!$A$5:$AD$750,MATCH(O$2,'TD SOP+PROFORM MOD'!$B$2:$AD$2,0)+1,0),0)</f>
        <v>0</v>
      </c>
      <c r="P330" s="25">
        <f>IFERROR(VLOOKUP($A330,'TD SOP+PROFORM MOD'!$A$5:$AD$750,MATCH(P$4,'TD SOP+PROFORM MOD'!$B$2:$AD$2,0)+1,0),0)+IFERROR(VLOOKUP($A330,'TD SOP+PROFORM MOD'!$A$5:$AD$750,MATCH(P$2,'TD SOP+PROFORM MOD'!$B$2:$AD$2,0)+1,0),0)</f>
        <v>0</v>
      </c>
      <c r="Q330" s="26" t="str">
        <f t="shared" si="88"/>
        <v/>
      </c>
      <c r="R330" s="25">
        <f>IFERROR(VLOOKUP($A330,'TD SOP+PROFORM MOD'!$A$5:$AD$750,MATCH(R$4,'TD SOP+PROFORM MOD'!$B$2:$AD$2,0)+1,0),0)+IFERROR(VLOOKUP($A330,'TD SOP+PROFORM MOD'!$A$5:$AD$750,MATCH(R$2,'TD SOP+PROFORM MOD'!$B$2:$AD$2,0)+1,0),0)</f>
        <v>0</v>
      </c>
      <c r="S330" s="25">
        <f>IFERROR(VLOOKUP($A330,'TD SOP+PROFORM MOD'!$A$5:$AD$750,MATCH(S$4,'TD SOP+PROFORM MOD'!$B$2:$AD$2,0)+1,0),0)+IFERROR(VLOOKUP($A330,'TD SOP+PROFORM MOD'!$A$5:$AD$750,MATCH(S$2,'TD SOP+PROFORM MOD'!$B$2:$AD$2,0)+1,0),0)</f>
        <v>0</v>
      </c>
      <c r="T330" s="26" t="str">
        <f t="shared" si="89"/>
        <v/>
      </c>
      <c r="U330" s="25">
        <f>IFERROR(VLOOKUP($A330,'TD SOP+PROFORM MOD'!$A$5:$AD$750,MATCH(U$4,'TD SOP+PROFORM MOD'!$B$2:$AD$2,0)+1,0),0)+IFERROR(VLOOKUP($A330,'TD SOP+PROFORM MOD'!$A$5:$AD$750,MATCH(U$2,'TD SOP+PROFORM MOD'!$B$2:$AD$2,0)+1,0),0)</f>
        <v>0</v>
      </c>
      <c r="V330" s="25">
        <f>IFERROR(VLOOKUP($A330,'TD SOP+PROFORM MOD'!$A$5:$AD$750,MATCH(V$4,'TD SOP+PROFORM MOD'!$B$2:$AD$2,0)+1,0),0)+IFERROR(VLOOKUP($A330,'TD SOP+PROFORM MOD'!$A$5:$AD$750,MATCH(V$2,'TD SOP+PROFORM MOD'!$B$2:$AD$2,0)+1,0),0)</f>
        <v>0</v>
      </c>
      <c r="W330" s="26" t="str">
        <f t="shared" si="90"/>
        <v/>
      </c>
      <c r="X330" s="25">
        <f>IFERROR(VLOOKUP($A330,'TD SOP+PROFORM MOD'!$A$5:$AD$750,MATCH(X$4,'TD SOP+PROFORM MOD'!$B$2:$AD$2,0)+1,0),0)+IFERROR(VLOOKUP($A330,'TD SOP+PROFORM MOD'!$A$5:$AD$750,MATCH(X$2,'TD SOP+PROFORM MOD'!$B$2:$AD$2,0)+1,0),0)</f>
        <v>0</v>
      </c>
      <c r="Y330" s="25">
        <f>IFERROR(VLOOKUP($A330,'TD SOP+PROFORM MOD'!$A$5:$AD$750,MATCH(Y$4,'TD SOP+PROFORM MOD'!$B$2:$AD$2,0)+1,0),0)+IFERROR(VLOOKUP($A330,'TD SOP+PROFORM MOD'!$A$5:$AD$750,MATCH(Y$2,'TD SOP+PROFORM MOD'!$B$2:$AD$2,0)+1,0),0)</f>
        <v>0</v>
      </c>
      <c r="Z330" s="26" t="str">
        <f t="shared" si="91"/>
        <v/>
      </c>
      <c r="AA330" s="25">
        <f>IFERROR(VLOOKUP($A330,'TD SOP+PROFORM MOD'!$A$5:$AD$750,MATCH(AA$4,'TD SOP+PROFORM MOD'!$B$2:$AD$2,0)+1,0),0)+IFERROR(VLOOKUP($A330,'TD SOP+PROFORM MOD'!$A$5:$AD$750,MATCH(AA$2,'TD SOP+PROFORM MOD'!$B$2:$AD$2,0)+1,0),0)</f>
        <v>0</v>
      </c>
      <c r="AB330" s="25">
        <f>IFERROR(VLOOKUP($A330,'TD SOP+PROFORM MOD'!$A$5:$AD$750,MATCH(AB$4,'TD SOP+PROFORM MOD'!$B$2:$AD$2,0)+1,0),0)+IFERROR(VLOOKUP($A330,'TD SOP+PROFORM MOD'!$A$5:$AD$750,MATCH(AB$2,'TD SOP+PROFORM MOD'!$B$2:$AD$2,0)+1,0),0)</f>
        <v>0</v>
      </c>
      <c r="AC330" s="26" t="str">
        <f t="shared" si="92"/>
        <v/>
      </c>
      <c r="AD330" s="25">
        <f>IFERROR(VLOOKUP($A330,'TD SOP+PROFORM MOD'!$A$5:$AD$750,MATCH(AD$4,'TD SOP+PROFORM MOD'!$B$2:$AD$2,0)+1,0),0)+IFERROR(VLOOKUP($A330,'TD SOP+PROFORM MOD'!$A$5:$AD$750,MATCH(AD$2,'TD SOP+PROFORM MOD'!$B$2:$AD$2,0)+1,0),0)</f>
        <v>0</v>
      </c>
      <c r="AE330" s="25">
        <f>IFERROR(VLOOKUP($A330,'TD SOP+PROFORM MOD'!$A$5:$AD$750,MATCH(AE$4,'TD SOP+PROFORM MOD'!$B$2:$AD$2,0)+1,0),0)+IFERROR(VLOOKUP($A330,'TD SOP+PROFORM MOD'!$A$5:$AD$750,MATCH(AE$2,'TD SOP+PROFORM MOD'!$B$2:$AD$2,0)+1,0),0)</f>
        <v>0</v>
      </c>
      <c r="AF330" s="26" t="str">
        <f t="shared" si="93"/>
        <v/>
      </c>
      <c r="AG330" s="25">
        <f>IFERROR(VLOOKUP($A330,'TD SOP+PROFORM MOD'!$A$5:$AD$750,MATCH(AG$4,'TD SOP+PROFORM MOD'!$B$2:$AD$2,0)+1,0),0)+IFERROR(VLOOKUP($A330,'TD SOP+PROFORM MOD'!$A$5:$AD$750,MATCH(AG$2,'TD SOP+PROFORM MOD'!$B$2:$AD$2,0)+1,0),0)</f>
        <v>0</v>
      </c>
      <c r="AH330" s="25">
        <f>IFERROR(VLOOKUP($A330,'TD SOP+PROFORM MOD'!$A$5:$AD$750,MATCH(AH$4,'TD SOP+PROFORM MOD'!$B$2:$AD$2,0)+1,0),0)+IFERROR(VLOOKUP($A330,'TD SOP+PROFORM MOD'!$A$5:$AD$750,MATCH(AH$2,'TD SOP+PROFORM MOD'!$B$2:$AD$2,0)+1,0),0)</f>
        <v>0</v>
      </c>
      <c r="AI330" s="26" t="str">
        <f t="shared" si="94"/>
        <v/>
      </c>
      <c r="AJ330" s="25">
        <f>IFERROR(VLOOKUP($A330,'TD SOP+PROFORM MOD'!$A$5:$AD$750,MATCH(AJ$4,'TD SOP+PROFORM MOD'!$B$2:$AD$2,0)+1,0),0)+IFERROR(VLOOKUP($A330,'TD SOP+PROFORM MOD'!$A$5:$AD$750,MATCH(AJ$2,'TD SOP+PROFORM MOD'!$B$2:$AD$2,0)+1,0),0)</f>
        <v>0</v>
      </c>
      <c r="AK330" s="25">
        <f>IFERROR(VLOOKUP($A330,'TD SOP+PROFORM MOD'!$A$5:$AD$750,MATCH(AK$4,'TD SOP+PROFORM MOD'!$B$2:$AD$2,0)+1,0),0)+IFERROR(VLOOKUP($A330,'TD SOP+PROFORM MOD'!$A$5:$AD$750,MATCH(AK$2,'TD SOP+PROFORM MOD'!$B$2:$AD$2,0)+1,0),0)</f>
        <v>0</v>
      </c>
      <c r="AL330" s="26" t="str">
        <f t="shared" si="95"/>
        <v/>
      </c>
      <c r="AM330" s="25">
        <f t="shared" ref="AM330:AN393" si="97">SUM(C330,F330,I330,L330,O330,R330,U330,X330,AA330,AD330,AG330,AJ330)</f>
        <v>0</v>
      </c>
      <c r="AN330" s="25">
        <f t="shared" si="97"/>
        <v>0</v>
      </c>
      <c r="AO330" s="26" t="str">
        <f t="shared" si="96"/>
        <v/>
      </c>
      <c r="AR330" s="25">
        <f>SUMIF('B&amp;S YTD LFY'!B:B,"="&amp;A330,'B&amp;S YTD LFY'!C:C)</f>
        <v>0</v>
      </c>
      <c r="AS330" s="25">
        <f t="shared" ref="AS330:AS393" si="98">AM330</f>
        <v>0</v>
      </c>
      <c r="AT330" s="25"/>
    </row>
    <row r="331" spans="1:46" x14ac:dyDescent="0.35">
      <c r="A331" s="24">
        <f>IF(AND('TD SOP+PROFORM MOD'!A328&lt;&gt;"",'TD SOP+PROFORM MOD'!A328&lt;&gt;"TOTAL"),'TD SOP+PROFORM MOD'!A328,0)</f>
        <v>0</v>
      </c>
      <c r="C331" s="25" t="str">
        <f>IFERROR(VLOOKUP($A331,'TD SOP+PROFORM MOD'!$A$5:$AD$750,MATCH(C$4,'TD SOP+PROFORM MOD'!$B$2:$AT$2,0)+1,0),"")</f>
        <v/>
      </c>
      <c r="D331" s="25" t="str">
        <f>IFERROR(VLOOKUP($A331,'TD SOP+PROFORM MOD'!$A$5:$AD$750,MATCH(D$4,'TD SOP+PROFORM MOD'!$B$2:$AT$2,0)+1,0),"")</f>
        <v/>
      </c>
      <c r="E331" s="26" t="str">
        <f t="shared" si="84"/>
        <v/>
      </c>
      <c r="F331" s="25" t="str">
        <f>IFERROR(VLOOKUP($A331,'TD SOP+PROFORM MOD'!$A$5:$AD$750,MATCH(F$4,'TD SOP+PROFORM MOD'!$B$2:$AT$2,0)+1,0),"")</f>
        <v/>
      </c>
      <c r="G331" s="25" t="str">
        <f>IFERROR(VLOOKUP($A331,'TD SOP+PROFORM MOD'!$A$5:$AD$750,MATCH(G$4,'TD SOP+PROFORM MOD'!$B$2:$AT$2,0)+1,0),"")</f>
        <v/>
      </c>
      <c r="H331" s="26" t="str">
        <f t="shared" si="85"/>
        <v/>
      </c>
      <c r="I331" s="25" t="str">
        <f>IFERROR(VLOOKUP($A331,'TD SOP+PROFORM MOD'!$A$5:$AD$750,MATCH(I$4,'TD SOP+PROFORM MOD'!$B$2:$AT$2,0)+1,0),"")</f>
        <v/>
      </c>
      <c r="J331" s="25" t="str">
        <f>IFERROR(VLOOKUP($A331,'TD SOP+PROFORM MOD'!$A$5:$AD$750,MATCH(J$4,'TD SOP+PROFORM MOD'!$B$2:$AT$2,0)+1,0),"")</f>
        <v/>
      </c>
      <c r="K331" s="26" t="str">
        <f t="shared" si="86"/>
        <v/>
      </c>
      <c r="L331" s="25" t="str">
        <f>IFERROR(VLOOKUP($A331,'TD SOP+PROFORM MOD'!$A$5:$AD$750,MATCH(L$4,'TD SOP+PROFORM MOD'!$B$2:$AT$2,0)+1,0),"")</f>
        <v/>
      </c>
      <c r="M331" s="25" t="str">
        <f>IFERROR(VLOOKUP($A331,'TD SOP+PROFORM MOD'!$A$5:$AD$750,MATCH(M$4,'TD SOP+PROFORM MOD'!$B$2:$AT$2,0)+1,0),"")</f>
        <v/>
      </c>
      <c r="N331" s="26" t="str">
        <f t="shared" si="87"/>
        <v/>
      </c>
      <c r="O331" s="25">
        <f>IFERROR(VLOOKUP($A331,'TD SOP+PROFORM MOD'!$A$5:$AD$750,MATCH(O$4,'TD SOP+PROFORM MOD'!$B$2:$AD$2,0)+1,0),0)+IFERROR(VLOOKUP($A331,'TD SOP+PROFORM MOD'!$A$5:$AD$750,MATCH(O$2,'TD SOP+PROFORM MOD'!$B$2:$AD$2,0)+1,0),0)</f>
        <v>0</v>
      </c>
      <c r="P331" s="25">
        <f>IFERROR(VLOOKUP($A331,'TD SOP+PROFORM MOD'!$A$5:$AD$750,MATCH(P$4,'TD SOP+PROFORM MOD'!$B$2:$AD$2,0)+1,0),0)+IFERROR(VLOOKUP($A331,'TD SOP+PROFORM MOD'!$A$5:$AD$750,MATCH(P$2,'TD SOP+PROFORM MOD'!$B$2:$AD$2,0)+1,0),0)</f>
        <v>0</v>
      </c>
      <c r="Q331" s="26" t="str">
        <f t="shared" si="88"/>
        <v/>
      </c>
      <c r="R331" s="25">
        <f>IFERROR(VLOOKUP($A331,'TD SOP+PROFORM MOD'!$A$5:$AD$750,MATCH(R$4,'TD SOP+PROFORM MOD'!$B$2:$AD$2,0)+1,0),0)+IFERROR(VLOOKUP($A331,'TD SOP+PROFORM MOD'!$A$5:$AD$750,MATCH(R$2,'TD SOP+PROFORM MOD'!$B$2:$AD$2,0)+1,0),0)</f>
        <v>0</v>
      </c>
      <c r="S331" s="25">
        <f>IFERROR(VLOOKUP($A331,'TD SOP+PROFORM MOD'!$A$5:$AD$750,MATCH(S$4,'TD SOP+PROFORM MOD'!$B$2:$AD$2,0)+1,0),0)+IFERROR(VLOOKUP($A331,'TD SOP+PROFORM MOD'!$A$5:$AD$750,MATCH(S$2,'TD SOP+PROFORM MOD'!$B$2:$AD$2,0)+1,0),0)</f>
        <v>0</v>
      </c>
      <c r="T331" s="26" t="str">
        <f t="shared" si="89"/>
        <v/>
      </c>
      <c r="U331" s="25">
        <f>IFERROR(VLOOKUP($A331,'TD SOP+PROFORM MOD'!$A$5:$AD$750,MATCH(U$4,'TD SOP+PROFORM MOD'!$B$2:$AD$2,0)+1,0),0)+IFERROR(VLOOKUP($A331,'TD SOP+PROFORM MOD'!$A$5:$AD$750,MATCH(U$2,'TD SOP+PROFORM MOD'!$B$2:$AD$2,0)+1,0),0)</f>
        <v>0</v>
      </c>
      <c r="V331" s="25">
        <f>IFERROR(VLOOKUP($A331,'TD SOP+PROFORM MOD'!$A$5:$AD$750,MATCH(V$4,'TD SOP+PROFORM MOD'!$B$2:$AD$2,0)+1,0),0)+IFERROR(VLOOKUP($A331,'TD SOP+PROFORM MOD'!$A$5:$AD$750,MATCH(V$2,'TD SOP+PROFORM MOD'!$B$2:$AD$2,0)+1,0),0)</f>
        <v>0</v>
      </c>
      <c r="W331" s="26" t="str">
        <f t="shared" si="90"/>
        <v/>
      </c>
      <c r="X331" s="25">
        <f>IFERROR(VLOOKUP($A331,'TD SOP+PROFORM MOD'!$A$5:$AD$750,MATCH(X$4,'TD SOP+PROFORM MOD'!$B$2:$AD$2,0)+1,0),0)+IFERROR(VLOOKUP($A331,'TD SOP+PROFORM MOD'!$A$5:$AD$750,MATCH(X$2,'TD SOP+PROFORM MOD'!$B$2:$AD$2,0)+1,0),0)</f>
        <v>0</v>
      </c>
      <c r="Y331" s="25">
        <f>IFERROR(VLOOKUP($A331,'TD SOP+PROFORM MOD'!$A$5:$AD$750,MATCH(Y$4,'TD SOP+PROFORM MOD'!$B$2:$AD$2,0)+1,0),0)+IFERROR(VLOOKUP($A331,'TD SOP+PROFORM MOD'!$A$5:$AD$750,MATCH(Y$2,'TD SOP+PROFORM MOD'!$B$2:$AD$2,0)+1,0),0)</f>
        <v>0</v>
      </c>
      <c r="Z331" s="26" t="str">
        <f t="shared" si="91"/>
        <v/>
      </c>
      <c r="AA331" s="25">
        <f>IFERROR(VLOOKUP($A331,'TD SOP+PROFORM MOD'!$A$5:$AD$750,MATCH(AA$4,'TD SOP+PROFORM MOD'!$B$2:$AD$2,0)+1,0),0)+IFERROR(VLOOKUP($A331,'TD SOP+PROFORM MOD'!$A$5:$AD$750,MATCH(AA$2,'TD SOP+PROFORM MOD'!$B$2:$AD$2,0)+1,0),0)</f>
        <v>0</v>
      </c>
      <c r="AB331" s="25">
        <f>IFERROR(VLOOKUP($A331,'TD SOP+PROFORM MOD'!$A$5:$AD$750,MATCH(AB$4,'TD SOP+PROFORM MOD'!$B$2:$AD$2,0)+1,0),0)+IFERROR(VLOOKUP($A331,'TD SOP+PROFORM MOD'!$A$5:$AD$750,MATCH(AB$2,'TD SOP+PROFORM MOD'!$B$2:$AD$2,0)+1,0),0)</f>
        <v>0</v>
      </c>
      <c r="AC331" s="26" t="str">
        <f t="shared" si="92"/>
        <v/>
      </c>
      <c r="AD331" s="25">
        <f>IFERROR(VLOOKUP($A331,'TD SOP+PROFORM MOD'!$A$5:$AD$750,MATCH(AD$4,'TD SOP+PROFORM MOD'!$B$2:$AD$2,0)+1,0),0)+IFERROR(VLOOKUP($A331,'TD SOP+PROFORM MOD'!$A$5:$AD$750,MATCH(AD$2,'TD SOP+PROFORM MOD'!$B$2:$AD$2,0)+1,0),0)</f>
        <v>0</v>
      </c>
      <c r="AE331" s="25">
        <f>IFERROR(VLOOKUP($A331,'TD SOP+PROFORM MOD'!$A$5:$AD$750,MATCH(AE$4,'TD SOP+PROFORM MOD'!$B$2:$AD$2,0)+1,0),0)+IFERROR(VLOOKUP($A331,'TD SOP+PROFORM MOD'!$A$5:$AD$750,MATCH(AE$2,'TD SOP+PROFORM MOD'!$B$2:$AD$2,0)+1,0),0)</f>
        <v>0</v>
      </c>
      <c r="AF331" s="26" t="str">
        <f t="shared" si="93"/>
        <v/>
      </c>
      <c r="AG331" s="25">
        <f>IFERROR(VLOOKUP($A331,'TD SOP+PROFORM MOD'!$A$5:$AD$750,MATCH(AG$4,'TD SOP+PROFORM MOD'!$B$2:$AD$2,0)+1,0),0)+IFERROR(VLOOKUP($A331,'TD SOP+PROFORM MOD'!$A$5:$AD$750,MATCH(AG$2,'TD SOP+PROFORM MOD'!$B$2:$AD$2,0)+1,0),0)</f>
        <v>0</v>
      </c>
      <c r="AH331" s="25">
        <f>IFERROR(VLOOKUP($A331,'TD SOP+PROFORM MOD'!$A$5:$AD$750,MATCH(AH$4,'TD SOP+PROFORM MOD'!$B$2:$AD$2,0)+1,0),0)+IFERROR(VLOOKUP($A331,'TD SOP+PROFORM MOD'!$A$5:$AD$750,MATCH(AH$2,'TD SOP+PROFORM MOD'!$B$2:$AD$2,0)+1,0),0)</f>
        <v>0</v>
      </c>
      <c r="AI331" s="26" t="str">
        <f t="shared" si="94"/>
        <v/>
      </c>
      <c r="AJ331" s="25">
        <f>IFERROR(VLOOKUP($A331,'TD SOP+PROFORM MOD'!$A$5:$AD$750,MATCH(AJ$4,'TD SOP+PROFORM MOD'!$B$2:$AD$2,0)+1,0),0)+IFERROR(VLOOKUP($A331,'TD SOP+PROFORM MOD'!$A$5:$AD$750,MATCH(AJ$2,'TD SOP+PROFORM MOD'!$B$2:$AD$2,0)+1,0),0)</f>
        <v>0</v>
      </c>
      <c r="AK331" s="25">
        <f>IFERROR(VLOOKUP($A331,'TD SOP+PROFORM MOD'!$A$5:$AD$750,MATCH(AK$4,'TD SOP+PROFORM MOD'!$B$2:$AD$2,0)+1,0),0)+IFERROR(VLOOKUP($A331,'TD SOP+PROFORM MOD'!$A$5:$AD$750,MATCH(AK$2,'TD SOP+PROFORM MOD'!$B$2:$AD$2,0)+1,0),0)</f>
        <v>0</v>
      </c>
      <c r="AL331" s="26" t="str">
        <f t="shared" si="95"/>
        <v/>
      </c>
      <c r="AM331" s="25">
        <f t="shared" si="97"/>
        <v>0</v>
      </c>
      <c r="AN331" s="25">
        <f t="shared" si="97"/>
        <v>0</v>
      </c>
      <c r="AO331" s="26" t="str">
        <f t="shared" si="96"/>
        <v/>
      </c>
      <c r="AR331" s="25">
        <f>SUMIF('B&amp;S YTD LFY'!B:B,"="&amp;A331,'B&amp;S YTD LFY'!C:C)</f>
        <v>0</v>
      </c>
      <c r="AS331" s="25">
        <f t="shared" si="98"/>
        <v>0</v>
      </c>
      <c r="AT331" s="25"/>
    </row>
    <row r="332" spans="1:46" x14ac:dyDescent="0.35">
      <c r="A332" s="24">
        <f>IF(AND('TD SOP+PROFORM MOD'!A329&lt;&gt;"",'TD SOP+PROFORM MOD'!A329&lt;&gt;"TOTAL"),'TD SOP+PROFORM MOD'!A329,0)</f>
        <v>0</v>
      </c>
      <c r="C332" s="25" t="str">
        <f>IFERROR(VLOOKUP($A332,'TD SOP+PROFORM MOD'!$A$5:$AD$750,MATCH(C$4,'TD SOP+PROFORM MOD'!$B$2:$AT$2,0)+1,0),"")</f>
        <v/>
      </c>
      <c r="D332" s="25" t="str">
        <f>IFERROR(VLOOKUP($A332,'TD SOP+PROFORM MOD'!$A$5:$AD$750,MATCH(D$4,'TD SOP+PROFORM MOD'!$B$2:$AT$2,0)+1,0),"")</f>
        <v/>
      </c>
      <c r="E332" s="26" t="str">
        <f t="shared" si="84"/>
        <v/>
      </c>
      <c r="F332" s="25" t="str">
        <f>IFERROR(VLOOKUP($A332,'TD SOP+PROFORM MOD'!$A$5:$AD$750,MATCH(F$4,'TD SOP+PROFORM MOD'!$B$2:$AT$2,0)+1,0),"")</f>
        <v/>
      </c>
      <c r="G332" s="25" t="str">
        <f>IFERROR(VLOOKUP($A332,'TD SOP+PROFORM MOD'!$A$5:$AD$750,MATCH(G$4,'TD SOP+PROFORM MOD'!$B$2:$AT$2,0)+1,0),"")</f>
        <v/>
      </c>
      <c r="H332" s="26" t="str">
        <f t="shared" si="85"/>
        <v/>
      </c>
      <c r="I332" s="25" t="str">
        <f>IFERROR(VLOOKUP($A332,'TD SOP+PROFORM MOD'!$A$5:$AD$750,MATCH(I$4,'TD SOP+PROFORM MOD'!$B$2:$AT$2,0)+1,0),"")</f>
        <v/>
      </c>
      <c r="J332" s="25" t="str">
        <f>IFERROR(VLOOKUP($A332,'TD SOP+PROFORM MOD'!$A$5:$AD$750,MATCH(J$4,'TD SOP+PROFORM MOD'!$B$2:$AT$2,0)+1,0),"")</f>
        <v/>
      </c>
      <c r="K332" s="26" t="str">
        <f t="shared" si="86"/>
        <v/>
      </c>
      <c r="L332" s="25" t="str">
        <f>IFERROR(VLOOKUP($A332,'TD SOP+PROFORM MOD'!$A$5:$AD$750,MATCH(L$4,'TD SOP+PROFORM MOD'!$B$2:$AT$2,0)+1,0),"")</f>
        <v/>
      </c>
      <c r="M332" s="25" t="str">
        <f>IFERROR(VLOOKUP($A332,'TD SOP+PROFORM MOD'!$A$5:$AD$750,MATCH(M$4,'TD SOP+PROFORM MOD'!$B$2:$AT$2,0)+1,0),"")</f>
        <v/>
      </c>
      <c r="N332" s="26" t="str">
        <f t="shared" si="87"/>
        <v/>
      </c>
      <c r="O332" s="25">
        <f>IFERROR(VLOOKUP($A332,'TD SOP+PROFORM MOD'!$A$5:$AD$750,MATCH(O$4,'TD SOP+PROFORM MOD'!$B$2:$AD$2,0)+1,0),0)+IFERROR(VLOOKUP($A332,'TD SOP+PROFORM MOD'!$A$5:$AD$750,MATCH(O$2,'TD SOP+PROFORM MOD'!$B$2:$AD$2,0)+1,0),0)</f>
        <v>0</v>
      </c>
      <c r="P332" s="25">
        <f>IFERROR(VLOOKUP($A332,'TD SOP+PROFORM MOD'!$A$5:$AD$750,MATCH(P$4,'TD SOP+PROFORM MOD'!$B$2:$AD$2,0)+1,0),0)+IFERROR(VLOOKUP($A332,'TD SOP+PROFORM MOD'!$A$5:$AD$750,MATCH(P$2,'TD SOP+PROFORM MOD'!$B$2:$AD$2,0)+1,0),0)</f>
        <v>0</v>
      </c>
      <c r="Q332" s="26" t="str">
        <f t="shared" si="88"/>
        <v/>
      </c>
      <c r="R332" s="25">
        <f>IFERROR(VLOOKUP($A332,'TD SOP+PROFORM MOD'!$A$5:$AD$750,MATCH(R$4,'TD SOP+PROFORM MOD'!$B$2:$AD$2,0)+1,0),0)+IFERROR(VLOOKUP($A332,'TD SOP+PROFORM MOD'!$A$5:$AD$750,MATCH(R$2,'TD SOP+PROFORM MOD'!$B$2:$AD$2,0)+1,0),0)</f>
        <v>0</v>
      </c>
      <c r="S332" s="25">
        <f>IFERROR(VLOOKUP($A332,'TD SOP+PROFORM MOD'!$A$5:$AD$750,MATCH(S$4,'TD SOP+PROFORM MOD'!$B$2:$AD$2,0)+1,0),0)+IFERROR(VLOOKUP($A332,'TD SOP+PROFORM MOD'!$A$5:$AD$750,MATCH(S$2,'TD SOP+PROFORM MOD'!$B$2:$AD$2,0)+1,0),0)</f>
        <v>0</v>
      </c>
      <c r="T332" s="26" t="str">
        <f t="shared" si="89"/>
        <v/>
      </c>
      <c r="U332" s="25">
        <f>IFERROR(VLOOKUP($A332,'TD SOP+PROFORM MOD'!$A$5:$AD$750,MATCH(U$4,'TD SOP+PROFORM MOD'!$B$2:$AD$2,0)+1,0),0)+IFERROR(VLOOKUP($A332,'TD SOP+PROFORM MOD'!$A$5:$AD$750,MATCH(U$2,'TD SOP+PROFORM MOD'!$B$2:$AD$2,0)+1,0),0)</f>
        <v>0</v>
      </c>
      <c r="V332" s="25">
        <f>IFERROR(VLOOKUP($A332,'TD SOP+PROFORM MOD'!$A$5:$AD$750,MATCH(V$4,'TD SOP+PROFORM MOD'!$B$2:$AD$2,0)+1,0),0)+IFERROR(VLOOKUP($A332,'TD SOP+PROFORM MOD'!$A$5:$AD$750,MATCH(V$2,'TD SOP+PROFORM MOD'!$B$2:$AD$2,0)+1,0),0)</f>
        <v>0</v>
      </c>
      <c r="W332" s="26" t="str">
        <f t="shared" si="90"/>
        <v/>
      </c>
      <c r="X332" s="25">
        <f>IFERROR(VLOOKUP($A332,'TD SOP+PROFORM MOD'!$A$5:$AD$750,MATCH(X$4,'TD SOP+PROFORM MOD'!$B$2:$AD$2,0)+1,0),0)+IFERROR(VLOOKUP($A332,'TD SOP+PROFORM MOD'!$A$5:$AD$750,MATCH(X$2,'TD SOP+PROFORM MOD'!$B$2:$AD$2,0)+1,0),0)</f>
        <v>0</v>
      </c>
      <c r="Y332" s="25">
        <f>IFERROR(VLOOKUP($A332,'TD SOP+PROFORM MOD'!$A$5:$AD$750,MATCH(Y$4,'TD SOP+PROFORM MOD'!$B$2:$AD$2,0)+1,0),0)+IFERROR(VLOOKUP($A332,'TD SOP+PROFORM MOD'!$A$5:$AD$750,MATCH(Y$2,'TD SOP+PROFORM MOD'!$B$2:$AD$2,0)+1,0),0)</f>
        <v>0</v>
      </c>
      <c r="Z332" s="26" t="str">
        <f t="shared" si="91"/>
        <v/>
      </c>
      <c r="AA332" s="25">
        <f>IFERROR(VLOOKUP($A332,'TD SOP+PROFORM MOD'!$A$5:$AD$750,MATCH(AA$4,'TD SOP+PROFORM MOD'!$B$2:$AD$2,0)+1,0),0)+IFERROR(VLOOKUP($A332,'TD SOP+PROFORM MOD'!$A$5:$AD$750,MATCH(AA$2,'TD SOP+PROFORM MOD'!$B$2:$AD$2,0)+1,0),0)</f>
        <v>0</v>
      </c>
      <c r="AB332" s="25">
        <f>IFERROR(VLOOKUP($A332,'TD SOP+PROFORM MOD'!$A$5:$AD$750,MATCH(AB$4,'TD SOP+PROFORM MOD'!$B$2:$AD$2,0)+1,0),0)+IFERROR(VLOOKUP($A332,'TD SOP+PROFORM MOD'!$A$5:$AD$750,MATCH(AB$2,'TD SOP+PROFORM MOD'!$B$2:$AD$2,0)+1,0),0)</f>
        <v>0</v>
      </c>
      <c r="AC332" s="26" t="str">
        <f t="shared" si="92"/>
        <v/>
      </c>
      <c r="AD332" s="25">
        <f>IFERROR(VLOOKUP($A332,'TD SOP+PROFORM MOD'!$A$5:$AD$750,MATCH(AD$4,'TD SOP+PROFORM MOD'!$B$2:$AD$2,0)+1,0),0)+IFERROR(VLOOKUP($A332,'TD SOP+PROFORM MOD'!$A$5:$AD$750,MATCH(AD$2,'TD SOP+PROFORM MOD'!$B$2:$AD$2,0)+1,0),0)</f>
        <v>0</v>
      </c>
      <c r="AE332" s="25">
        <f>IFERROR(VLOOKUP($A332,'TD SOP+PROFORM MOD'!$A$5:$AD$750,MATCH(AE$4,'TD SOP+PROFORM MOD'!$B$2:$AD$2,0)+1,0),0)+IFERROR(VLOOKUP($A332,'TD SOP+PROFORM MOD'!$A$5:$AD$750,MATCH(AE$2,'TD SOP+PROFORM MOD'!$B$2:$AD$2,0)+1,0),0)</f>
        <v>0</v>
      </c>
      <c r="AF332" s="26" t="str">
        <f t="shared" si="93"/>
        <v/>
      </c>
      <c r="AG332" s="25">
        <f>IFERROR(VLOOKUP($A332,'TD SOP+PROFORM MOD'!$A$5:$AD$750,MATCH(AG$4,'TD SOP+PROFORM MOD'!$B$2:$AD$2,0)+1,0),0)+IFERROR(VLOOKUP($A332,'TD SOP+PROFORM MOD'!$A$5:$AD$750,MATCH(AG$2,'TD SOP+PROFORM MOD'!$B$2:$AD$2,0)+1,0),0)</f>
        <v>0</v>
      </c>
      <c r="AH332" s="25">
        <f>IFERROR(VLOOKUP($A332,'TD SOP+PROFORM MOD'!$A$5:$AD$750,MATCH(AH$4,'TD SOP+PROFORM MOD'!$B$2:$AD$2,0)+1,0),0)+IFERROR(VLOOKUP($A332,'TD SOP+PROFORM MOD'!$A$5:$AD$750,MATCH(AH$2,'TD SOP+PROFORM MOD'!$B$2:$AD$2,0)+1,0),0)</f>
        <v>0</v>
      </c>
      <c r="AI332" s="26" t="str">
        <f t="shared" si="94"/>
        <v/>
      </c>
      <c r="AJ332" s="25">
        <f>IFERROR(VLOOKUP($A332,'TD SOP+PROFORM MOD'!$A$5:$AD$750,MATCH(AJ$4,'TD SOP+PROFORM MOD'!$B$2:$AD$2,0)+1,0),0)+IFERROR(VLOOKUP($A332,'TD SOP+PROFORM MOD'!$A$5:$AD$750,MATCH(AJ$2,'TD SOP+PROFORM MOD'!$B$2:$AD$2,0)+1,0),0)</f>
        <v>0</v>
      </c>
      <c r="AK332" s="25">
        <f>IFERROR(VLOOKUP($A332,'TD SOP+PROFORM MOD'!$A$5:$AD$750,MATCH(AK$4,'TD SOP+PROFORM MOD'!$B$2:$AD$2,0)+1,0),0)+IFERROR(VLOOKUP($A332,'TD SOP+PROFORM MOD'!$A$5:$AD$750,MATCH(AK$2,'TD SOP+PROFORM MOD'!$B$2:$AD$2,0)+1,0),0)</f>
        <v>0</v>
      </c>
      <c r="AL332" s="26" t="str">
        <f t="shared" si="95"/>
        <v/>
      </c>
      <c r="AM332" s="25">
        <f t="shared" si="97"/>
        <v>0</v>
      </c>
      <c r="AN332" s="25">
        <f t="shared" si="97"/>
        <v>0</v>
      </c>
      <c r="AO332" s="26" t="str">
        <f t="shared" si="96"/>
        <v/>
      </c>
      <c r="AR332" s="25">
        <f>SUMIF('B&amp;S YTD LFY'!B:B,"="&amp;A332,'B&amp;S YTD LFY'!C:C)</f>
        <v>0</v>
      </c>
      <c r="AS332" s="25">
        <f t="shared" si="98"/>
        <v>0</v>
      </c>
      <c r="AT332" s="25"/>
    </row>
    <row r="333" spans="1:46" x14ac:dyDescent="0.35">
      <c r="A333" s="24">
        <f>IF(AND('TD SOP+PROFORM MOD'!A330&lt;&gt;"",'TD SOP+PROFORM MOD'!A330&lt;&gt;"TOTAL"),'TD SOP+PROFORM MOD'!A330,0)</f>
        <v>0</v>
      </c>
      <c r="C333" s="25" t="str">
        <f>IFERROR(VLOOKUP($A333,'TD SOP+PROFORM MOD'!$A$5:$AD$750,MATCH(C$4,'TD SOP+PROFORM MOD'!$B$2:$AT$2,0)+1,0),"")</f>
        <v/>
      </c>
      <c r="D333" s="25" t="str">
        <f>IFERROR(VLOOKUP($A333,'TD SOP+PROFORM MOD'!$A$5:$AD$750,MATCH(D$4,'TD SOP+PROFORM MOD'!$B$2:$AT$2,0)+1,0),"")</f>
        <v/>
      </c>
      <c r="E333" s="26" t="str">
        <f t="shared" si="84"/>
        <v/>
      </c>
      <c r="F333" s="25" t="str">
        <f>IFERROR(VLOOKUP($A333,'TD SOP+PROFORM MOD'!$A$5:$AD$750,MATCH(F$4,'TD SOP+PROFORM MOD'!$B$2:$AT$2,0)+1,0),"")</f>
        <v/>
      </c>
      <c r="G333" s="25" t="str">
        <f>IFERROR(VLOOKUP($A333,'TD SOP+PROFORM MOD'!$A$5:$AD$750,MATCH(G$4,'TD SOP+PROFORM MOD'!$B$2:$AT$2,0)+1,0),"")</f>
        <v/>
      </c>
      <c r="H333" s="26" t="str">
        <f t="shared" si="85"/>
        <v/>
      </c>
      <c r="I333" s="25" t="str">
        <f>IFERROR(VLOOKUP($A333,'TD SOP+PROFORM MOD'!$A$5:$AD$750,MATCH(I$4,'TD SOP+PROFORM MOD'!$B$2:$AT$2,0)+1,0),"")</f>
        <v/>
      </c>
      <c r="J333" s="25" t="str">
        <f>IFERROR(VLOOKUP($A333,'TD SOP+PROFORM MOD'!$A$5:$AD$750,MATCH(J$4,'TD SOP+PROFORM MOD'!$B$2:$AT$2,0)+1,0),"")</f>
        <v/>
      </c>
      <c r="K333" s="26" t="str">
        <f t="shared" si="86"/>
        <v/>
      </c>
      <c r="L333" s="25" t="str">
        <f>IFERROR(VLOOKUP($A333,'TD SOP+PROFORM MOD'!$A$5:$AD$750,MATCH(L$4,'TD SOP+PROFORM MOD'!$B$2:$AT$2,0)+1,0),"")</f>
        <v/>
      </c>
      <c r="M333" s="25" t="str">
        <f>IFERROR(VLOOKUP($A333,'TD SOP+PROFORM MOD'!$A$5:$AD$750,MATCH(M$4,'TD SOP+PROFORM MOD'!$B$2:$AT$2,0)+1,0),"")</f>
        <v/>
      </c>
      <c r="N333" s="26" t="str">
        <f t="shared" si="87"/>
        <v/>
      </c>
      <c r="O333" s="25">
        <f>IFERROR(VLOOKUP($A333,'TD SOP+PROFORM MOD'!$A$5:$AD$750,MATCH(O$4,'TD SOP+PROFORM MOD'!$B$2:$AD$2,0)+1,0),0)+IFERROR(VLOOKUP($A333,'TD SOP+PROFORM MOD'!$A$5:$AD$750,MATCH(O$2,'TD SOP+PROFORM MOD'!$B$2:$AD$2,0)+1,0),0)</f>
        <v>0</v>
      </c>
      <c r="P333" s="25">
        <f>IFERROR(VLOOKUP($A333,'TD SOP+PROFORM MOD'!$A$5:$AD$750,MATCH(P$4,'TD SOP+PROFORM MOD'!$B$2:$AD$2,0)+1,0),0)+IFERROR(VLOOKUP($A333,'TD SOP+PROFORM MOD'!$A$5:$AD$750,MATCH(P$2,'TD SOP+PROFORM MOD'!$B$2:$AD$2,0)+1,0),0)</f>
        <v>0</v>
      </c>
      <c r="Q333" s="26" t="str">
        <f t="shared" si="88"/>
        <v/>
      </c>
      <c r="R333" s="25">
        <f>IFERROR(VLOOKUP($A333,'TD SOP+PROFORM MOD'!$A$5:$AD$750,MATCH(R$4,'TD SOP+PROFORM MOD'!$B$2:$AD$2,0)+1,0),0)+IFERROR(VLOOKUP($A333,'TD SOP+PROFORM MOD'!$A$5:$AD$750,MATCH(R$2,'TD SOP+PROFORM MOD'!$B$2:$AD$2,0)+1,0),0)</f>
        <v>0</v>
      </c>
      <c r="S333" s="25">
        <f>IFERROR(VLOOKUP($A333,'TD SOP+PROFORM MOD'!$A$5:$AD$750,MATCH(S$4,'TD SOP+PROFORM MOD'!$B$2:$AD$2,0)+1,0),0)+IFERROR(VLOOKUP($A333,'TD SOP+PROFORM MOD'!$A$5:$AD$750,MATCH(S$2,'TD SOP+PROFORM MOD'!$B$2:$AD$2,0)+1,0),0)</f>
        <v>0</v>
      </c>
      <c r="T333" s="26" t="str">
        <f t="shared" si="89"/>
        <v/>
      </c>
      <c r="U333" s="25">
        <f>IFERROR(VLOOKUP($A333,'TD SOP+PROFORM MOD'!$A$5:$AD$750,MATCH(U$4,'TD SOP+PROFORM MOD'!$B$2:$AD$2,0)+1,0),0)+IFERROR(VLOOKUP($A333,'TD SOP+PROFORM MOD'!$A$5:$AD$750,MATCH(U$2,'TD SOP+PROFORM MOD'!$B$2:$AD$2,0)+1,0),0)</f>
        <v>0</v>
      </c>
      <c r="V333" s="25">
        <f>IFERROR(VLOOKUP($A333,'TD SOP+PROFORM MOD'!$A$5:$AD$750,MATCH(V$4,'TD SOP+PROFORM MOD'!$B$2:$AD$2,0)+1,0),0)+IFERROR(VLOOKUP($A333,'TD SOP+PROFORM MOD'!$A$5:$AD$750,MATCH(V$2,'TD SOP+PROFORM MOD'!$B$2:$AD$2,0)+1,0),0)</f>
        <v>0</v>
      </c>
      <c r="W333" s="26" t="str">
        <f t="shared" si="90"/>
        <v/>
      </c>
      <c r="X333" s="25">
        <f>IFERROR(VLOOKUP($A333,'TD SOP+PROFORM MOD'!$A$5:$AD$750,MATCH(X$4,'TD SOP+PROFORM MOD'!$B$2:$AD$2,0)+1,0),0)+IFERROR(VLOOKUP($A333,'TD SOP+PROFORM MOD'!$A$5:$AD$750,MATCH(X$2,'TD SOP+PROFORM MOD'!$B$2:$AD$2,0)+1,0),0)</f>
        <v>0</v>
      </c>
      <c r="Y333" s="25">
        <f>IFERROR(VLOOKUP($A333,'TD SOP+PROFORM MOD'!$A$5:$AD$750,MATCH(Y$4,'TD SOP+PROFORM MOD'!$B$2:$AD$2,0)+1,0),0)+IFERROR(VLOOKUP($A333,'TD SOP+PROFORM MOD'!$A$5:$AD$750,MATCH(Y$2,'TD SOP+PROFORM MOD'!$B$2:$AD$2,0)+1,0),0)</f>
        <v>0</v>
      </c>
      <c r="Z333" s="26" t="str">
        <f t="shared" si="91"/>
        <v/>
      </c>
      <c r="AA333" s="25">
        <f>IFERROR(VLOOKUP($A333,'TD SOP+PROFORM MOD'!$A$5:$AD$750,MATCH(AA$4,'TD SOP+PROFORM MOD'!$B$2:$AD$2,0)+1,0),0)+IFERROR(VLOOKUP($A333,'TD SOP+PROFORM MOD'!$A$5:$AD$750,MATCH(AA$2,'TD SOP+PROFORM MOD'!$B$2:$AD$2,0)+1,0),0)</f>
        <v>0</v>
      </c>
      <c r="AB333" s="25">
        <f>IFERROR(VLOOKUP($A333,'TD SOP+PROFORM MOD'!$A$5:$AD$750,MATCH(AB$4,'TD SOP+PROFORM MOD'!$B$2:$AD$2,0)+1,0),0)+IFERROR(VLOOKUP($A333,'TD SOP+PROFORM MOD'!$A$5:$AD$750,MATCH(AB$2,'TD SOP+PROFORM MOD'!$B$2:$AD$2,0)+1,0),0)</f>
        <v>0</v>
      </c>
      <c r="AC333" s="26" t="str">
        <f t="shared" si="92"/>
        <v/>
      </c>
      <c r="AD333" s="25">
        <f>IFERROR(VLOOKUP($A333,'TD SOP+PROFORM MOD'!$A$5:$AD$750,MATCH(AD$4,'TD SOP+PROFORM MOD'!$B$2:$AD$2,0)+1,0),0)+IFERROR(VLOOKUP($A333,'TD SOP+PROFORM MOD'!$A$5:$AD$750,MATCH(AD$2,'TD SOP+PROFORM MOD'!$B$2:$AD$2,0)+1,0),0)</f>
        <v>0</v>
      </c>
      <c r="AE333" s="25">
        <f>IFERROR(VLOOKUP($A333,'TD SOP+PROFORM MOD'!$A$5:$AD$750,MATCH(AE$4,'TD SOP+PROFORM MOD'!$B$2:$AD$2,0)+1,0),0)+IFERROR(VLOOKUP($A333,'TD SOP+PROFORM MOD'!$A$5:$AD$750,MATCH(AE$2,'TD SOP+PROFORM MOD'!$B$2:$AD$2,0)+1,0),0)</f>
        <v>0</v>
      </c>
      <c r="AF333" s="26" t="str">
        <f t="shared" si="93"/>
        <v/>
      </c>
      <c r="AG333" s="25">
        <f>IFERROR(VLOOKUP($A333,'TD SOP+PROFORM MOD'!$A$5:$AD$750,MATCH(AG$4,'TD SOP+PROFORM MOD'!$B$2:$AD$2,0)+1,0),0)+IFERROR(VLOOKUP($A333,'TD SOP+PROFORM MOD'!$A$5:$AD$750,MATCH(AG$2,'TD SOP+PROFORM MOD'!$B$2:$AD$2,0)+1,0),0)</f>
        <v>0</v>
      </c>
      <c r="AH333" s="25">
        <f>IFERROR(VLOOKUP($A333,'TD SOP+PROFORM MOD'!$A$5:$AD$750,MATCH(AH$4,'TD SOP+PROFORM MOD'!$B$2:$AD$2,0)+1,0),0)+IFERROR(VLOOKUP($A333,'TD SOP+PROFORM MOD'!$A$5:$AD$750,MATCH(AH$2,'TD SOP+PROFORM MOD'!$B$2:$AD$2,0)+1,0),0)</f>
        <v>0</v>
      </c>
      <c r="AI333" s="26" t="str">
        <f t="shared" si="94"/>
        <v/>
      </c>
      <c r="AJ333" s="25">
        <f>IFERROR(VLOOKUP($A333,'TD SOP+PROFORM MOD'!$A$5:$AD$750,MATCH(AJ$4,'TD SOP+PROFORM MOD'!$B$2:$AD$2,0)+1,0),0)+IFERROR(VLOOKUP($A333,'TD SOP+PROFORM MOD'!$A$5:$AD$750,MATCH(AJ$2,'TD SOP+PROFORM MOD'!$B$2:$AD$2,0)+1,0),0)</f>
        <v>0</v>
      </c>
      <c r="AK333" s="25">
        <f>IFERROR(VLOOKUP($A333,'TD SOP+PROFORM MOD'!$A$5:$AD$750,MATCH(AK$4,'TD SOP+PROFORM MOD'!$B$2:$AD$2,0)+1,0),0)+IFERROR(VLOOKUP($A333,'TD SOP+PROFORM MOD'!$A$5:$AD$750,MATCH(AK$2,'TD SOP+PROFORM MOD'!$B$2:$AD$2,0)+1,0),0)</f>
        <v>0</v>
      </c>
      <c r="AL333" s="26" t="str">
        <f t="shared" si="95"/>
        <v/>
      </c>
      <c r="AM333" s="25">
        <f t="shared" si="97"/>
        <v>0</v>
      </c>
      <c r="AN333" s="25">
        <f t="shared" si="97"/>
        <v>0</v>
      </c>
      <c r="AO333" s="26" t="str">
        <f t="shared" si="96"/>
        <v/>
      </c>
      <c r="AR333" s="25">
        <f>SUMIF('B&amp;S YTD LFY'!B:B,"="&amp;A333,'B&amp;S YTD LFY'!C:C)</f>
        <v>0</v>
      </c>
      <c r="AS333" s="25">
        <f t="shared" si="98"/>
        <v>0</v>
      </c>
      <c r="AT333" s="25"/>
    </row>
    <row r="334" spans="1:46" x14ac:dyDescent="0.35">
      <c r="A334" s="24">
        <f>IF(AND('TD SOP+PROFORM MOD'!A331&lt;&gt;"",'TD SOP+PROFORM MOD'!A331&lt;&gt;"TOTAL"),'TD SOP+PROFORM MOD'!A331,0)</f>
        <v>0</v>
      </c>
      <c r="C334" s="25" t="str">
        <f>IFERROR(VLOOKUP($A334,'TD SOP+PROFORM MOD'!$A$5:$AD$750,MATCH(C$4,'TD SOP+PROFORM MOD'!$B$2:$AT$2,0)+1,0),"")</f>
        <v/>
      </c>
      <c r="D334" s="25" t="str">
        <f>IFERROR(VLOOKUP($A334,'TD SOP+PROFORM MOD'!$A$5:$AD$750,MATCH(D$4,'TD SOP+PROFORM MOD'!$B$2:$AT$2,0)+1,0),"")</f>
        <v/>
      </c>
      <c r="E334" s="26" t="str">
        <f t="shared" si="84"/>
        <v/>
      </c>
      <c r="F334" s="25" t="str">
        <f>IFERROR(VLOOKUP($A334,'TD SOP+PROFORM MOD'!$A$5:$AD$750,MATCH(F$4,'TD SOP+PROFORM MOD'!$B$2:$AT$2,0)+1,0),"")</f>
        <v/>
      </c>
      <c r="G334" s="25" t="str">
        <f>IFERROR(VLOOKUP($A334,'TD SOP+PROFORM MOD'!$A$5:$AD$750,MATCH(G$4,'TD SOP+PROFORM MOD'!$B$2:$AT$2,0)+1,0),"")</f>
        <v/>
      </c>
      <c r="H334" s="26" t="str">
        <f t="shared" si="85"/>
        <v/>
      </c>
      <c r="I334" s="25" t="str">
        <f>IFERROR(VLOOKUP($A334,'TD SOP+PROFORM MOD'!$A$5:$AD$750,MATCH(I$4,'TD SOP+PROFORM MOD'!$B$2:$AT$2,0)+1,0),"")</f>
        <v/>
      </c>
      <c r="J334" s="25" t="str">
        <f>IFERROR(VLOOKUP($A334,'TD SOP+PROFORM MOD'!$A$5:$AD$750,MATCH(J$4,'TD SOP+PROFORM MOD'!$B$2:$AT$2,0)+1,0),"")</f>
        <v/>
      </c>
      <c r="K334" s="26" t="str">
        <f t="shared" si="86"/>
        <v/>
      </c>
      <c r="L334" s="25" t="str">
        <f>IFERROR(VLOOKUP($A334,'TD SOP+PROFORM MOD'!$A$5:$AD$750,MATCH(L$4,'TD SOP+PROFORM MOD'!$B$2:$AT$2,0)+1,0),"")</f>
        <v/>
      </c>
      <c r="M334" s="25" t="str">
        <f>IFERROR(VLOOKUP($A334,'TD SOP+PROFORM MOD'!$A$5:$AD$750,MATCH(M$4,'TD SOP+PROFORM MOD'!$B$2:$AT$2,0)+1,0),"")</f>
        <v/>
      </c>
      <c r="N334" s="26" t="str">
        <f t="shared" si="87"/>
        <v/>
      </c>
      <c r="O334" s="25">
        <f>IFERROR(VLOOKUP($A334,'TD SOP+PROFORM MOD'!$A$5:$AD$750,MATCH(O$4,'TD SOP+PROFORM MOD'!$B$2:$AD$2,0)+1,0),0)+IFERROR(VLOOKUP($A334,'TD SOP+PROFORM MOD'!$A$5:$AD$750,MATCH(O$2,'TD SOP+PROFORM MOD'!$B$2:$AD$2,0)+1,0),0)</f>
        <v>0</v>
      </c>
      <c r="P334" s="25">
        <f>IFERROR(VLOOKUP($A334,'TD SOP+PROFORM MOD'!$A$5:$AD$750,MATCH(P$4,'TD SOP+PROFORM MOD'!$B$2:$AD$2,0)+1,0),0)+IFERROR(VLOOKUP($A334,'TD SOP+PROFORM MOD'!$A$5:$AD$750,MATCH(P$2,'TD SOP+PROFORM MOD'!$B$2:$AD$2,0)+1,0),0)</f>
        <v>0</v>
      </c>
      <c r="Q334" s="26" t="str">
        <f t="shared" si="88"/>
        <v/>
      </c>
      <c r="R334" s="25">
        <f>IFERROR(VLOOKUP($A334,'TD SOP+PROFORM MOD'!$A$5:$AD$750,MATCH(R$4,'TD SOP+PROFORM MOD'!$B$2:$AD$2,0)+1,0),0)+IFERROR(VLOOKUP($A334,'TD SOP+PROFORM MOD'!$A$5:$AD$750,MATCH(R$2,'TD SOP+PROFORM MOD'!$B$2:$AD$2,0)+1,0),0)</f>
        <v>0</v>
      </c>
      <c r="S334" s="25">
        <f>IFERROR(VLOOKUP($A334,'TD SOP+PROFORM MOD'!$A$5:$AD$750,MATCH(S$4,'TD SOP+PROFORM MOD'!$B$2:$AD$2,0)+1,0),0)+IFERROR(VLOOKUP($A334,'TD SOP+PROFORM MOD'!$A$5:$AD$750,MATCH(S$2,'TD SOP+PROFORM MOD'!$B$2:$AD$2,0)+1,0),0)</f>
        <v>0</v>
      </c>
      <c r="T334" s="26" t="str">
        <f t="shared" si="89"/>
        <v/>
      </c>
      <c r="U334" s="25">
        <f>IFERROR(VLOOKUP($A334,'TD SOP+PROFORM MOD'!$A$5:$AD$750,MATCH(U$4,'TD SOP+PROFORM MOD'!$B$2:$AD$2,0)+1,0),0)+IFERROR(VLOOKUP($A334,'TD SOP+PROFORM MOD'!$A$5:$AD$750,MATCH(U$2,'TD SOP+PROFORM MOD'!$B$2:$AD$2,0)+1,0),0)</f>
        <v>0</v>
      </c>
      <c r="V334" s="25">
        <f>IFERROR(VLOOKUP($A334,'TD SOP+PROFORM MOD'!$A$5:$AD$750,MATCH(V$4,'TD SOP+PROFORM MOD'!$B$2:$AD$2,0)+1,0),0)+IFERROR(VLOOKUP($A334,'TD SOP+PROFORM MOD'!$A$5:$AD$750,MATCH(V$2,'TD SOP+PROFORM MOD'!$B$2:$AD$2,0)+1,0),0)</f>
        <v>0</v>
      </c>
      <c r="W334" s="26" t="str">
        <f t="shared" si="90"/>
        <v/>
      </c>
      <c r="X334" s="25">
        <f>IFERROR(VLOOKUP($A334,'TD SOP+PROFORM MOD'!$A$5:$AD$750,MATCH(X$4,'TD SOP+PROFORM MOD'!$B$2:$AD$2,0)+1,0),0)+IFERROR(VLOOKUP($A334,'TD SOP+PROFORM MOD'!$A$5:$AD$750,MATCH(X$2,'TD SOP+PROFORM MOD'!$B$2:$AD$2,0)+1,0),0)</f>
        <v>0</v>
      </c>
      <c r="Y334" s="25">
        <f>IFERROR(VLOOKUP($A334,'TD SOP+PROFORM MOD'!$A$5:$AD$750,MATCH(Y$4,'TD SOP+PROFORM MOD'!$B$2:$AD$2,0)+1,0),0)+IFERROR(VLOOKUP($A334,'TD SOP+PROFORM MOD'!$A$5:$AD$750,MATCH(Y$2,'TD SOP+PROFORM MOD'!$B$2:$AD$2,0)+1,0),0)</f>
        <v>0</v>
      </c>
      <c r="Z334" s="26" t="str">
        <f t="shared" si="91"/>
        <v/>
      </c>
      <c r="AA334" s="25">
        <f>IFERROR(VLOOKUP($A334,'TD SOP+PROFORM MOD'!$A$5:$AD$750,MATCH(AA$4,'TD SOP+PROFORM MOD'!$B$2:$AD$2,0)+1,0),0)+IFERROR(VLOOKUP($A334,'TD SOP+PROFORM MOD'!$A$5:$AD$750,MATCH(AA$2,'TD SOP+PROFORM MOD'!$B$2:$AD$2,0)+1,0),0)</f>
        <v>0</v>
      </c>
      <c r="AB334" s="25">
        <f>IFERROR(VLOOKUP($A334,'TD SOP+PROFORM MOD'!$A$5:$AD$750,MATCH(AB$4,'TD SOP+PROFORM MOD'!$B$2:$AD$2,0)+1,0),0)+IFERROR(VLOOKUP($A334,'TD SOP+PROFORM MOD'!$A$5:$AD$750,MATCH(AB$2,'TD SOP+PROFORM MOD'!$B$2:$AD$2,0)+1,0),0)</f>
        <v>0</v>
      </c>
      <c r="AC334" s="26" t="str">
        <f t="shared" si="92"/>
        <v/>
      </c>
      <c r="AD334" s="25">
        <f>IFERROR(VLOOKUP($A334,'TD SOP+PROFORM MOD'!$A$5:$AD$750,MATCH(AD$4,'TD SOP+PROFORM MOD'!$B$2:$AD$2,0)+1,0),0)+IFERROR(VLOOKUP($A334,'TD SOP+PROFORM MOD'!$A$5:$AD$750,MATCH(AD$2,'TD SOP+PROFORM MOD'!$B$2:$AD$2,0)+1,0),0)</f>
        <v>0</v>
      </c>
      <c r="AE334" s="25">
        <f>IFERROR(VLOOKUP($A334,'TD SOP+PROFORM MOD'!$A$5:$AD$750,MATCH(AE$4,'TD SOP+PROFORM MOD'!$B$2:$AD$2,0)+1,0),0)+IFERROR(VLOOKUP($A334,'TD SOP+PROFORM MOD'!$A$5:$AD$750,MATCH(AE$2,'TD SOP+PROFORM MOD'!$B$2:$AD$2,0)+1,0),0)</f>
        <v>0</v>
      </c>
      <c r="AF334" s="26" t="str">
        <f t="shared" si="93"/>
        <v/>
      </c>
      <c r="AG334" s="25">
        <f>IFERROR(VLOOKUP($A334,'TD SOP+PROFORM MOD'!$A$5:$AD$750,MATCH(AG$4,'TD SOP+PROFORM MOD'!$B$2:$AD$2,0)+1,0),0)+IFERROR(VLOOKUP($A334,'TD SOP+PROFORM MOD'!$A$5:$AD$750,MATCH(AG$2,'TD SOP+PROFORM MOD'!$B$2:$AD$2,0)+1,0),0)</f>
        <v>0</v>
      </c>
      <c r="AH334" s="25">
        <f>IFERROR(VLOOKUP($A334,'TD SOP+PROFORM MOD'!$A$5:$AD$750,MATCH(AH$4,'TD SOP+PROFORM MOD'!$B$2:$AD$2,0)+1,0),0)+IFERROR(VLOOKUP($A334,'TD SOP+PROFORM MOD'!$A$5:$AD$750,MATCH(AH$2,'TD SOP+PROFORM MOD'!$B$2:$AD$2,0)+1,0),0)</f>
        <v>0</v>
      </c>
      <c r="AI334" s="26" t="str">
        <f t="shared" si="94"/>
        <v/>
      </c>
      <c r="AJ334" s="25">
        <f>IFERROR(VLOOKUP($A334,'TD SOP+PROFORM MOD'!$A$5:$AD$750,MATCH(AJ$4,'TD SOP+PROFORM MOD'!$B$2:$AD$2,0)+1,0),0)+IFERROR(VLOOKUP($A334,'TD SOP+PROFORM MOD'!$A$5:$AD$750,MATCH(AJ$2,'TD SOP+PROFORM MOD'!$B$2:$AD$2,0)+1,0),0)</f>
        <v>0</v>
      </c>
      <c r="AK334" s="25">
        <f>IFERROR(VLOOKUP($A334,'TD SOP+PROFORM MOD'!$A$5:$AD$750,MATCH(AK$4,'TD SOP+PROFORM MOD'!$B$2:$AD$2,0)+1,0),0)+IFERROR(VLOOKUP($A334,'TD SOP+PROFORM MOD'!$A$5:$AD$750,MATCH(AK$2,'TD SOP+PROFORM MOD'!$B$2:$AD$2,0)+1,0),0)</f>
        <v>0</v>
      </c>
      <c r="AL334" s="26" t="str">
        <f t="shared" si="95"/>
        <v/>
      </c>
      <c r="AM334" s="25">
        <f t="shared" si="97"/>
        <v>0</v>
      </c>
      <c r="AN334" s="25">
        <f t="shared" si="97"/>
        <v>0</v>
      </c>
      <c r="AO334" s="26" t="str">
        <f t="shared" si="96"/>
        <v/>
      </c>
      <c r="AR334" s="25">
        <f>SUMIF('B&amp;S YTD LFY'!B:B,"="&amp;A334,'B&amp;S YTD LFY'!C:C)</f>
        <v>0</v>
      </c>
      <c r="AS334" s="25">
        <f t="shared" si="98"/>
        <v>0</v>
      </c>
      <c r="AT334" s="25"/>
    </row>
    <row r="335" spans="1:46" x14ac:dyDescent="0.35">
      <c r="A335" s="24">
        <f>IF(AND('TD SOP+PROFORM MOD'!A332&lt;&gt;"",'TD SOP+PROFORM MOD'!A332&lt;&gt;"TOTAL"),'TD SOP+PROFORM MOD'!A332,0)</f>
        <v>0</v>
      </c>
      <c r="C335" s="25" t="str">
        <f>IFERROR(VLOOKUP($A335,'TD SOP+PROFORM MOD'!$A$5:$AD$750,MATCH(C$4,'TD SOP+PROFORM MOD'!$B$2:$AT$2,0)+1,0),"")</f>
        <v/>
      </c>
      <c r="D335" s="25" t="str">
        <f>IFERROR(VLOOKUP($A335,'TD SOP+PROFORM MOD'!$A$5:$AD$750,MATCH(D$4,'TD SOP+PROFORM MOD'!$B$2:$AT$2,0)+1,0),"")</f>
        <v/>
      </c>
      <c r="E335" s="26" t="str">
        <f t="shared" si="84"/>
        <v/>
      </c>
      <c r="F335" s="25" t="str">
        <f>IFERROR(VLOOKUP($A335,'TD SOP+PROFORM MOD'!$A$5:$AD$750,MATCH(F$4,'TD SOP+PROFORM MOD'!$B$2:$AT$2,0)+1,0),"")</f>
        <v/>
      </c>
      <c r="G335" s="25" t="str">
        <f>IFERROR(VLOOKUP($A335,'TD SOP+PROFORM MOD'!$A$5:$AD$750,MATCH(G$4,'TD SOP+PROFORM MOD'!$B$2:$AT$2,0)+1,0),"")</f>
        <v/>
      </c>
      <c r="H335" s="26" t="str">
        <f t="shared" si="85"/>
        <v/>
      </c>
      <c r="I335" s="25" t="str">
        <f>IFERROR(VLOOKUP($A335,'TD SOP+PROFORM MOD'!$A$5:$AD$750,MATCH(I$4,'TD SOP+PROFORM MOD'!$B$2:$AT$2,0)+1,0),"")</f>
        <v/>
      </c>
      <c r="J335" s="25" t="str">
        <f>IFERROR(VLOOKUP($A335,'TD SOP+PROFORM MOD'!$A$5:$AD$750,MATCH(J$4,'TD SOP+PROFORM MOD'!$B$2:$AT$2,0)+1,0),"")</f>
        <v/>
      </c>
      <c r="K335" s="26" t="str">
        <f t="shared" si="86"/>
        <v/>
      </c>
      <c r="L335" s="25" t="str">
        <f>IFERROR(VLOOKUP($A335,'TD SOP+PROFORM MOD'!$A$5:$AD$750,MATCH(L$4,'TD SOP+PROFORM MOD'!$B$2:$AT$2,0)+1,0),"")</f>
        <v/>
      </c>
      <c r="M335" s="25" t="str">
        <f>IFERROR(VLOOKUP($A335,'TD SOP+PROFORM MOD'!$A$5:$AD$750,MATCH(M$4,'TD SOP+PROFORM MOD'!$B$2:$AT$2,0)+1,0),"")</f>
        <v/>
      </c>
      <c r="N335" s="26" t="str">
        <f t="shared" si="87"/>
        <v/>
      </c>
      <c r="O335" s="25">
        <f>IFERROR(VLOOKUP($A335,'TD SOP+PROFORM MOD'!$A$5:$AD$750,MATCH(O$4,'TD SOP+PROFORM MOD'!$B$2:$AD$2,0)+1,0),0)+IFERROR(VLOOKUP($A335,'TD SOP+PROFORM MOD'!$A$5:$AD$750,MATCH(O$2,'TD SOP+PROFORM MOD'!$B$2:$AD$2,0)+1,0),0)</f>
        <v>0</v>
      </c>
      <c r="P335" s="25">
        <f>IFERROR(VLOOKUP($A335,'TD SOP+PROFORM MOD'!$A$5:$AD$750,MATCH(P$4,'TD SOP+PROFORM MOD'!$B$2:$AD$2,0)+1,0),0)+IFERROR(VLOOKUP($A335,'TD SOP+PROFORM MOD'!$A$5:$AD$750,MATCH(P$2,'TD SOP+PROFORM MOD'!$B$2:$AD$2,0)+1,0),0)</f>
        <v>0</v>
      </c>
      <c r="Q335" s="26" t="str">
        <f t="shared" si="88"/>
        <v/>
      </c>
      <c r="R335" s="25">
        <f>IFERROR(VLOOKUP($A335,'TD SOP+PROFORM MOD'!$A$5:$AD$750,MATCH(R$4,'TD SOP+PROFORM MOD'!$B$2:$AD$2,0)+1,0),0)+IFERROR(VLOOKUP($A335,'TD SOP+PROFORM MOD'!$A$5:$AD$750,MATCH(R$2,'TD SOP+PROFORM MOD'!$B$2:$AD$2,0)+1,0),0)</f>
        <v>0</v>
      </c>
      <c r="S335" s="25">
        <f>IFERROR(VLOOKUP($A335,'TD SOP+PROFORM MOD'!$A$5:$AD$750,MATCH(S$4,'TD SOP+PROFORM MOD'!$B$2:$AD$2,0)+1,0),0)+IFERROR(VLOOKUP($A335,'TD SOP+PROFORM MOD'!$A$5:$AD$750,MATCH(S$2,'TD SOP+PROFORM MOD'!$B$2:$AD$2,0)+1,0),0)</f>
        <v>0</v>
      </c>
      <c r="T335" s="26" t="str">
        <f t="shared" si="89"/>
        <v/>
      </c>
      <c r="U335" s="25">
        <f>IFERROR(VLOOKUP($A335,'TD SOP+PROFORM MOD'!$A$5:$AD$750,MATCH(U$4,'TD SOP+PROFORM MOD'!$B$2:$AD$2,0)+1,0),0)+IFERROR(VLOOKUP($A335,'TD SOP+PROFORM MOD'!$A$5:$AD$750,MATCH(U$2,'TD SOP+PROFORM MOD'!$B$2:$AD$2,0)+1,0),0)</f>
        <v>0</v>
      </c>
      <c r="V335" s="25">
        <f>IFERROR(VLOOKUP($A335,'TD SOP+PROFORM MOD'!$A$5:$AD$750,MATCH(V$4,'TD SOP+PROFORM MOD'!$B$2:$AD$2,0)+1,0),0)+IFERROR(VLOOKUP($A335,'TD SOP+PROFORM MOD'!$A$5:$AD$750,MATCH(V$2,'TD SOP+PROFORM MOD'!$B$2:$AD$2,0)+1,0),0)</f>
        <v>0</v>
      </c>
      <c r="W335" s="26" t="str">
        <f t="shared" si="90"/>
        <v/>
      </c>
      <c r="X335" s="25">
        <f>IFERROR(VLOOKUP($A335,'TD SOP+PROFORM MOD'!$A$5:$AD$750,MATCH(X$4,'TD SOP+PROFORM MOD'!$B$2:$AD$2,0)+1,0),0)+IFERROR(VLOOKUP($A335,'TD SOP+PROFORM MOD'!$A$5:$AD$750,MATCH(X$2,'TD SOP+PROFORM MOD'!$B$2:$AD$2,0)+1,0),0)</f>
        <v>0</v>
      </c>
      <c r="Y335" s="25">
        <f>IFERROR(VLOOKUP($A335,'TD SOP+PROFORM MOD'!$A$5:$AD$750,MATCH(Y$4,'TD SOP+PROFORM MOD'!$B$2:$AD$2,0)+1,0),0)+IFERROR(VLOOKUP($A335,'TD SOP+PROFORM MOD'!$A$5:$AD$750,MATCH(Y$2,'TD SOP+PROFORM MOD'!$B$2:$AD$2,0)+1,0),0)</f>
        <v>0</v>
      </c>
      <c r="Z335" s="26" t="str">
        <f t="shared" si="91"/>
        <v/>
      </c>
      <c r="AA335" s="25">
        <f>IFERROR(VLOOKUP($A335,'TD SOP+PROFORM MOD'!$A$5:$AD$750,MATCH(AA$4,'TD SOP+PROFORM MOD'!$B$2:$AD$2,0)+1,0),0)+IFERROR(VLOOKUP($A335,'TD SOP+PROFORM MOD'!$A$5:$AD$750,MATCH(AA$2,'TD SOP+PROFORM MOD'!$B$2:$AD$2,0)+1,0),0)</f>
        <v>0</v>
      </c>
      <c r="AB335" s="25">
        <f>IFERROR(VLOOKUP($A335,'TD SOP+PROFORM MOD'!$A$5:$AD$750,MATCH(AB$4,'TD SOP+PROFORM MOD'!$B$2:$AD$2,0)+1,0),0)+IFERROR(VLOOKUP($A335,'TD SOP+PROFORM MOD'!$A$5:$AD$750,MATCH(AB$2,'TD SOP+PROFORM MOD'!$B$2:$AD$2,0)+1,0),0)</f>
        <v>0</v>
      </c>
      <c r="AC335" s="26" t="str">
        <f t="shared" si="92"/>
        <v/>
      </c>
      <c r="AD335" s="25">
        <f>IFERROR(VLOOKUP($A335,'TD SOP+PROFORM MOD'!$A$5:$AD$750,MATCH(AD$4,'TD SOP+PROFORM MOD'!$B$2:$AD$2,0)+1,0),0)+IFERROR(VLOOKUP($A335,'TD SOP+PROFORM MOD'!$A$5:$AD$750,MATCH(AD$2,'TD SOP+PROFORM MOD'!$B$2:$AD$2,0)+1,0),0)</f>
        <v>0</v>
      </c>
      <c r="AE335" s="25">
        <f>IFERROR(VLOOKUP($A335,'TD SOP+PROFORM MOD'!$A$5:$AD$750,MATCH(AE$4,'TD SOP+PROFORM MOD'!$B$2:$AD$2,0)+1,0),0)+IFERROR(VLOOKUP($A335,'TD SOP+PROFORM MOD'!$A$5:$AD$750,MATCH(AE$2,'TD SOP+PROFORM MOD'!$B$2:$AD$2,0)+1,0),0)</f>
        <v>0</v>
      </c>
      <c r="AF335" s="26" t="str">
        <f t="shared" si="93"/>
        <v/>
      </c>
      <c r="AG335" s="25">
        <f>IFERROR(VLOOKUP($A335,'TD SOP+PROFORM MOD'!$A$5:$AD$750,MATCH(AG$4,'TD SOP+PROFORM MOD'!$B$2:$AD$2,0)+1,0),0)+IFERROR(VLOOKUP($A335,'TD SOP+PROFORM MOD'!$A$5:$AD$750,MATCH(AG$2,'TD SOP+PROFORM MOD'!$B$2:$AD$2,0)+1,0),0)</f>
        <v>0</v>
      </c>
      <c r="AH335" s="25">
        <f>IFERROR(VLOOKUP($A335,'TD SOP+PROFORM MOD'!$A$5:$AD$750,MATCH(AH$4,'TD SOP+PROFORM MOD'!$B$2:$AD$2,0)+1,0),0)+IFERROR(VLOOKUP($A335,'TD SOP+PROFORM MOD'!$A$5:$AD$750,MATCH(AH$2,'TD SOP+PROFORM MOD'!$B$2:$AD$2,0)+1,0),0)</f>
        <v>0</v>
      </c>
      <c r="AI335" s="26" t="str">
        <f t="shared" si="94"/>
        <v/>
      </c>
      <c r="AJ335" s="25">
        <f>IFERROR(VLOOKUP($A335,'TD SOP+PROFORM MOD'!$A$5:$AD$750,MATCH(AJ$4,'TD SOP+PROFORM MOD'!$B$2:$AD$2,0)+1,0),0)+IFERROR(VLOOKUP($A335,'TD SOP+PROFORM MOD'!$A$5:$AD$750,MATCH(AJ$2,'TD SOP+PROFORM MOD'!$B$2:$AD$2,0)+1,0),0)</f>
        <v>0</v>
      </c>
      <c r="AK335" s="25">
        <f>IFERROR(VLOOKUP($A335,'TD SOP+PROFORM MOD'!$A$5:$AD$750,MATCH(AK$4,'TD SOP+PROFORM MOD'!$B$2:$AD$2,0)+1,0),0)+IFERROR(VLOOKUP($A335,'TD SOP+PROFORM MOD'!$A$5:$AD$750,MATCH(AK$2,'TD SOP+PROFORM MOD'!$B$2:$AD$2,0)+1,0),0)</f>
        <v>0</v>
      </c>
      <c r="AL335" s="26" t="str">
        <f t="shared" si="95"/>
        <v/>
      </c>
      <c r="AM335" s="25">
        <f t="shared" si="97"/>
        <v>0</v>
      </c>
      <c r="AN335" s="25">
        <f t="shared" si="97"/>
        <v>0</v>
      </c>
      <c r="AO335" s="26" t="str">
        <f t="shared" si="96"/>
        <v/>
      </c>
      <c r="AR335" s="25">
        <f>SUMIF('B&amp;S YTD LFY'!B:B,"="&amp;A335,'B&amp;S YTD LFY'!C:C)</f>
        <v>0</v>
      </c>
      <c r="AS335" s="25">
        <f t="shared" si="98"/>
        <v>0</v>
      </c>
      <c r="AT335" s="25"/>
    </row>
    <row r="336" spans="1:46" x14ac:dyDescent="0.35">
      <c r="A336" s="24">
        <f>IF(AND('TD SOP+PROFORM MOD'!A333&lt;&gt;"",'TD SOP+PROFORM MOD'!A333&lt;&gt;"TOTAL"),'TD SOP+PROFORM MOD'!A333,0)</f>
        <v>0</v>
      </c>
      <c r="C336" s="25" t="str">
        <f>IFERROR(VLOOKUP($A336,'TD SOP+PROFORM MOD'!$A$5:$AD$750,MATCH(C$4,'TD SOP+PROFORM MOD'!$B$2:$AT$2,0)+1,0),"")</f>
        <v/>
      </c>
      <c r="D336" s="25" t="str">
        <f>IFERROR(VLOOKUP($A336,'TD SOP+PROFORM MOD'!$A$5:$AD$750,MATCH(D$4,'TD SOP+PROFORM MOD'!$B$2:$AT$2,0)+1,0),"")</f>
        <v/>
      </c>
      <c r="E336" s="26" t="str">
        <f t="shared" si="84"/>
        <v/>
      </c>
      <c r="F336" s="25" t="str">
        <f>IFERROR(VLOOKUP($A336,'TD SOP+PROFORM MOD'!$A$5:$AD$750,MATCH(F$4,'TD SOP+PROFORM MOD'!$B$2:$AT$2,0)+1,0),"")</f>
        <v/>
      </c>
      <c r="G336" s="25" t="str">
        <f>IFERROR(VLOOKUP($A336,'TD SOP+PROFORM MOD'!$A$5:$AD$750,MATCH(G$4,'TD SOP+PROFORM MOD'!$B$2:$AT$2,0)+1,0),"")</f>
        <v/>
      </c>
      <c r="H336" s="26" t="str">
        <f t="shared" si="85"/>
        <v/>
      </c>
      <c r="I336" s="25" t="str">
        <f>IFERROR(VLOOKUP($A336,'TD SOP+PROFORM MOD'!$A$5:$AD$750,MATCH(I$4,'TD SOP+PROFORM MOD'!$B$2:$AT$2,0)+1,0),"")</f>
        <v/>
      </c>
      <c r="J336" s="25" t="str">
        <f>IFERROR(VLOOKUP($A336,'TD SOP+PROFORM MOD'!$A$5:$AD$750,MATCH(J$4,'TD SOP+PROFORM MOD'!$B$2:$AT$2,0)+1,0),"")</f>
        <v/>
      </c>
      <c r="K336" s="26" t="str">
        <f t="shared" si="86"/>
        <v/>
      </c>
      <c r="L336" s="25" t="str">
        <f>IFERROR(VLOOKUP($A336,'TD SOP+PROFORM MOD'!$A$5:$AD$750,MATCH(L$4,'TD SOP+PROFORM MOD'!$B$2:$AT$2,0)+1,0),"")</f>
        <v/>
      </c>
      <c r="M336" s="25" t="str">
        <f>IFERROR(VLOOKUP($A336,'TD SOP+PROFORM MOD'!$A$5:$AD$750,MATCH(M$4,'TD SOP+PROFORM MOD'!$B$2:$AT$2,0)+1,0),"")</f>
        <v/>
      </c>
      <c r="N336" s="26" t="str">
        <f t="shared" si="87"/>
        <v/>
      </c>
      <c r="O336" s="25">
        <f>IFERROR(VLOOKUP($A336,'TD SOP+PROFORM MOD'!$A$5:$AD$750,MATCH(O$4,'TD SOP+PROFORM MOD'!$B$2:$AD$2,0)+1,0),0)+IFERROR(VLOOKUP($A336,'TD SOP+PROFORM MOD'!$A$5:$AD$750,MATCH(O$2,'TD SOP+PROFORM MOD'!$B$2:$AD$2,0)+1,0),0)</f>
        <v>0</v>
      </c>
      <c r="P336" s="25">
        <f>IFERROR(VLOOKUP($A336,'TD SOP+PROFORM MOD'!$A$5:$AD$750,MATCH(P$4,'TD SOP+PROFORM MOD'!$B$2:$AD$2,0)+1,0),0)+IFERROR(VLOOKUP($A336,'TD SOP+PROFORM MOD'!$A$5:$AD$750,MATCH(P$2,'TD SOP+PROFORM MOD'!$B$2:$AD$2,0)+1,0),0)</f>
        <v>0</v>
      </c>
      <c r="Q336" s="26" t="str">
        <f t="shared" si="88"/>
        <v/>
      </c>
      <c r="R336" s="25">
        <f>IFERROR(VLOOKUP($A336,'TD SOP+PROFORM MOD'!$A$5:$AD$750,MATCH(R$4,'TD SOP+PROFORM MOD'!$B$2:$AD$2,0)+1,0),0)+IFERROR(VLOOKUP($A336,'TD SOP+PROFORM MOD'!$A$5:$AD$750,MATCH(R$2,'TD SOP+PROFORM MOD'!$B$2:$AD$2,0)+1,0),0)</f>
        <v>0</v>
      </c>
      <c r="S336" s="25">
        <f>IFERROR(VLOOKUP($A336,'TD SOP+PROFORM MOD'!$A$5:$AD$750,MATCH(S$4,'TD SOP+PROFORM MOD'!$B$2:$AD$2,0)+1,0),0)+IFERROR(VLOOKUP($A336,'TD SOP+PROFORM MOD'!$A$5:$AD$750,MATCH(S$2,'TD SOP+PROFORM MOD'!$B$2:$AD$2,0)+1,0),0)</f>
        <v>0</v>
      </c>
      <c r="T336" s="26" t="str">
        <f t="shared" si="89"/>
        <v/>
      </c>
      <c r="U336" s="25">
        <f>IFERROR(VLOOKUP($A336,'TD SOP+PROFORM MOD'!$A$5:$AD$750,MATCH(U$4,'TD SOP+PROFORM MOD'!$B$2:$AD$2,0)+1,0),0)+IFERROR(VLOOKUP($A336,'TD SOP+PROFORM MOD'!$A$5:$AD$750,MATCH(U$2,'TD SOP+PROFORM MOD'!$B$2:$AD$2,0)+1,0),0)</f>
        <v>0</v>
      </c>
      <c r="V336" s="25">
        <f>IFERROR(VLOOKUP($A336,'TD SOP+PROFORM MOD'!$A$5:$AD$750,MATCH(V$4,'TD SOP+PROFORM MOD'!$B$2:$AD$2,0)+1,0),0)+IFERROR(VLOOKUP($A336,'TD SOP+PROFORM MOD'!$A$5:$AD$750,MATCH(V$2,'TD SOP+PROFORM MOD'!$B$2:$AD$2,0)+1,0),0)</f>
        <v>0</v>
      </c>
      <c r="W336" s="26" t="str">
        <f t="shared" si="90"/>
        <v/>
      </c>
      <c r="X336" s="25">
        <f>IFERROR(VLOOKUP($A336,'TD SOP+PROFORM MOD'!$A$5:$AD$750,MATCH(X$4,'TD SOP+PROFORM MOD'!$B$2:$AD$2,0)+1,0),0)+IFERROR(VLOOKUP($A336,'TD SOP+PROFORM MOD'!$A$5:$AD$750,MATCH(X$2,'TD SOP+PROFORM MOD'!$B$2:$AD$2,0)+1,0),0)</f>
        <v>0</v>
      </c>
      <c r="Y336" s="25">
        <f>IFERROR(VLOOKUP($A336,'TD SOP+PROFORM MOD'!$A$5:$AD$750,MATCH(Y$4,'TD SOP+PROFORM MOD'!$B$2:$AD$2,0)+1,0),0)+IFERROR(VLOOKUP($A336,'TD SOP+PROFORM MOD'!$A$5:$AD$750,MATCH(Y$2,'TD SOP+PROFORM MOD'!$B$2:$AD$2,0)+1,0),0)</f>
        <v>0</v>
      </c>
      <c r="Z336" s="26" t="str">
        <f t="shared" si="91"/>
        <v/>
      </c>
      <c r="AA336" s="25">
        <f>IFERROR(VLOOKUP($A336,'TD SOP+PROFORM MOD'!$A$5:$AD$750,MATCH(AA$4,'TD SOP+PROFORM MOD'!$B$2:$AD$2,0)+1,0),0)+IFERROR(VLOOKUP($A336,'TD SOP+PROFORM MOD'!$A$5:$AD$750,MATCH(AA$2,'TD SOP+PROFORM MOD'!$B$2:$AD$2,0)+1,0),0)</f>
        <v>0</v>
      </c>
      <c r="AB336" s="25">
        <f>IFERROR(VLOOKUP($A336,'TD SOP+PROFORM MOD'!$A$5:$AD$750,MATCH(AB$4,'TD SOP+PROFORM MOD'!$B$2:$AD$2,0)+1,0),0)+IFERROR(VLOOKUP($A336,'TD SOP+PROFORM MOD'!$A$5:$AD$750,MATCH(AB$2,'TD SOP+PROFORM MOD'!$B$2:$AD$2,0)+1,0),0)</f>
        <v>0</v>
      </c>
      <c r="AC336" s="26" t="str">
        <f t="shared" si="92"/>
        <v/>
      </c>
      <c r="AD336" s="25">
        <f>IFERROR(VLOOKUP($A336,'TD SOP+PROFORM MOD'!$A$5:$AD$750,MATCH(AD$4,'TD SOP+PROFORM MOD'!$B$2:$AD$2,0)+1,0),0)+IFERROR(VLOOKUP($A336,'TD SOP+PROFORM MOD'!$A$5:$AD$750,MATCH(AD$2,'TD SOP+PROFORM MOD'!$B$2:$AD$2,0)+1,0),0)</f>
        <v>0</v>
      </c>
      <c r="AE336" s="25">
        <f>IFERROR(VLOOKUP($A336,'TD SOP+PROFORM MOD'!$A$5:$AD$750,MATCH(AE$4,'TD SOP+PROFORM MOD'!$B$2:$AD$2,0)+1,0),0)+IFERROR(VLOOKUP($A336,'TD SOP+PROFORM MOD'!$A$5:$AD$750,MATCH(AE$2,'TD SOP+PROFORM MOD'!$B$2:$AD$2,0)+1,0),0)</f>
        <v>0</v>
      </c>
      <c r="AF336" s="26" t="str">
        <f t="shared" si="93"/>
        <v/>
      </c>
      <c r="AG336" s="25">
        <f>IFERROR(VLOOKUP($A336,'TD SOP+PROFORM MOD'!$A$5:$AD$750,MATCH(AG$4,'TD SOP+PROFORM MOD'!$B$2:$AD$2,0)+1,0),0)+IFERROR(VLOOKUP($A336,'TD SOP+PROFORM MOD'!$A$5:$AD$750,MATCH(AG$2,'TD SOP+PROFORM MOD'!$B$2:$AD$2,0)+1,0),0)</f>
        <v>0</v>
      </c>
      <c r="AH336" s="25">
        <f>IFERROR(VLOOKUP($A336,'TD SOP+PROFORM MOD'!$A$5:$AD$750,MATCH(AH$4,'TD SOP+PROFORM MOD'!$B$2:$AD$2,0)+1,0),0)+IFERROR(VLOOKUP($A336,'TD SOP+PROFORM MOD'!$A$5:$AD$750,MATCH(AH$2,'TD SOP+PROFORM MOD'!$B$2:$AD$2,0)+1,0),0)</f>
        <v>0</v>
      </c>
      <c r="AI336" s="26" t="str">
        <f t="shared" si="94"/>
        <v/>
      </c>
      <c r="AJ336" s="25">
        <f>IFERROR(VLOOKUP($A336,'TD SOP+PROFORM MOD'!$A$5:$AD$750,MATCH(AJ$4,'TD SOP+PROFORM MOD'!$B$2:$AD$2,0)+1,0),0)+IFERROR(VLOOKUP($A336,'TD SOP+PROFORM MOD'!$A$5:$AD$750,MATCH(AJ$2,'TD SOP+PROFORM MOD'!$B$2:$AD$2,0)+1,0),0)</f>
        <v>0</v>
      </c>
      <c r="AK336" s="25">
        <f>IFERROR(VLOOKUP($A336,'TD SOP+PROFORM MOD'!$A$5:$AD$750,MATCH(AK$4,'TD SOP+PROFORM MOD'!$B$2:$AD$2,0)+1,0),0)+IFERROR(VLOOKUP($A336,'TD SOP+PROFORM MOD'!$A$5:$AD$750,MATCH(AK$2,'TD SOP+PROFORM MOD'!$B$2:$AD$2,0)+1,0),0)</f>
        <v>0</v>
      </c>
      <c r="AL336" s="26" t="str">
        <f t="shared" si="95"/>
        <v/>
      </c>
      <c r="AM336" s="25">
        <f t="shared" si="97"/>
        <v>0</v>
      </c>
      <c r="AN336" s="25">
        <f t="shared" si="97"/>
        <v>0</v>
      </c>
      <c r="AO336" s="26" t="str">
        <f t="shared" si="96"/>
        <v/>
      </c>
      <c r="AR336" s="25">
        <f>SUMIF('B&amp;S YTD LFY'!B:B,"="&amp;A336,'B&amp;S YTD LFY'!C:C)</f>
        <v>0</v>
      </c>
      <c r="AS336" s="25">
        <f t="shared" si="98"/>
        <v>0</v>
      </c>
      <c r="AT336" s="25"/>
    </row>
    <row r="337" spans="1:46" x14ac:dyDescent="0.35">
      <c r="A337" s="24">
        <f>IF(AND('TD SOP+PROFORM MOD'!A334&lt;&gt;"",'TD SOP+PROFORM MOD'!A334&lt;&gt;"TOTAL"),'TD SOP+PROFORM MOD'!A334,0)</f>
        <v>0</v>
      </c>
      <c r="C337" s="25" t="str">
        <f>IFERROR(VLOOKUP($A337,'TD SOP+PROFORM MOD'!$A$5:$AD$750,MATCH(C$4,'TD SOP+PROFORM MOD'!$B$2:$AT$2,0)+1,0),"")</f>
        <v/>
      </c>
      <c r="D337" s="25" t="str">
        <f>IFERROR(VLOOKUP($A337,'TD SOP+PROFORM MOD'!$A$5:$AD$750,MATCH(D$4,'TD SOP+PROFORM MOD'!$B$2:$AT$2,0)+1,0),"")</f>
        <v/>
      </c>
      <c r="E337" s="26" t="str">
        <f t="shared" si="84"/>
        <v/>
      </c>
      <c r="F337" s="25" t="str">
        <f>IFERROR(VLOOKUP($A337,'TD SOP+PROFORM MOD'!$A$5:$AD$750,MATCH(F$4,'TD SOP+PROFORM MOD'!$B$2:$AT$2,0)+1,0),"")</f>
        <v/>
      </c>
      <c r="G337" s="25" t="str">
        <f>IFERROR(VLOOKUP($A337,'TD SOP+PROFORM MOD'!$A$5:$AD$750,MATCH(G$4,'TD SOP+PROFORM MOD'!$B$2:$AT$2,0)+1,0),"")</f>
        <v/>
      </c>
      <c r="H337" s="26" t="str">
        <f t="shared" si="85"/>
        <v/>
      </c>
      <c r="I337" s="25" t="str">
        <f>IFERROR(VLOOKUP($A337,'TD SOP+PROFORM MOD'!$A$5:$AD$750,MATCH(I$4,'TD SOP+PROFORM MOD'!$B$2:$AT$2,0)+1,0),"")</f>
        <v/>
      </c>
      <c r="J337" s="25" t="str">
        <f>IFERROR(VLOOKUP($A337,'TD SOP+PROFORM MOD'!$A$5:$AD$750,MATCH(J$4,'TD SOP+PROFORM MOD'!$B$2:$AT$2,0)+1,0),"")</f>
        <v/>
      </c>
      <c r="K337" s="26" t="str">
        <f t="shared" si="86"/>
        <v/>
      </c>
      <c r="L337" s="25" t="str">
        <f>IFERROR(VLOOKUP($A337,'TD SOP+PROFORM MOD'!$A$5:$AD$750,MATCH(L$4,'TD SOP+PROFORM MOD'!$B$2:$AT$2,0)+1,0),"")</f>
        <v/>
      </c>
      <c r="M337" s="25" t="str">
        <f>IFERROR(VLOOKUP($A337,'TD SOP+PROFORM MOD'!$A$5:$AD$750,MATCH(M$4,'TD SOP+PROFORM MOD'!$B$2:$AT$2,0)+1,0),"")</f>
        <v/>
      </c>
      <c r="N337" s="26" t="str">
        <f t="shared" si="87"/>
        <v/>
      </c>
      <c r="O337" s="25">
        <f>IFERROR(VLOOKUP($A337,'TD SOP+PROFORM MOD'!$A$5:$AD$750,MATCH(O$4,'TD SOP+PROFORM MOD'!$B$2:$AD$2,0)+1,0),0)+IFERROR(VLOOKUP($A337,'TD SOP+PROFORM MOD'!$A$5:$AD$750,MATCH(O$2,'TD SOP+PROFORM MOD'!$B$2:$AD$2,0)+1,0),0)</f>
        <v>0</v>
      </c>
      <c r="P337" s="25">
        <f>IFERROR(VLOOKUP($A337,'TD SOP+PROFORM MOD'!$A$5:$AD$750,MATCH(P$4,'TD SOP+PROFORM MOD'!$B$2:$AD$2,0)+1,0),0)+IFERROR(VLOOKUP($A337,'TD SOP+PROFORM MOD'!$A$5:$AD$750,MATCH(P$2,'TD SOP+PROFORM MOD'!$B$2:$AD$2,0)+1,0),0)</f>
        <v>0</v>
      </c>
      <c r="Q337" s="26" t="str">
        <f t="shared" si="88"/>
        <v/>
      </c>
      <c r="R337" s="25">
        <f>IFERROR(VLOOKUP($A337,'TD SOP+PROFORM MOD'!$A$5:$AD$750,MATCH(R$4,'TD SOP+PROFORM MOD'!$B$2:$AD$2,0)+1,0),0)+IFERROR(VLOOKUP($A337,'TD SOP+PROFORM MOD'!$A$5:$AD$750,MATCH(R$2,'TD SOP+PROFORM MOD'!$B$2:$AD$2,0)+1,0),0)</f>
        <v>0</v>
      </c>
      <c r="S337" s="25">
        <f>IFERROR(VLOOKUP($A337,'TD SOP+PROFORM MOD'!$A$5:$AD$750,MATCH(S$4,'TD SOP+PROFORM MOD'!$B$2:$AD$2,0)+1,0),0)+IFERROR(VLOOKUP($A337,'TD SOP+PROFORM MOD'!$A$5:$AD$750,MATCH(S$2,'TD SOP+PROFORM MOD'!$B$2:$AD$2,0)+1,0),0)</f>
        <v>0</v>
      </c>
      <c r="T337" s="26" t="str">
        <f t="shared" si="89"/>
        <v/>
      </c>
      <c r="U337" s="25">
        <f>IFERROR(VLOOKUP($A337,'TD SOP+PROFORM MOD'!$A$5:$AD$750,MATCH(U$4,'TD SOP+PROFORM MOD'!$B$2:$AD$2,0)+1,0),0)+IFERROR(VLOOKUP($A337,'TD SOP+PROFORM MOD'!$A$5:$AD$750,MATCH(U$2,'TD SOP+PROFORM MOD'!$B$2:$AD$2,0)+1,0),0)</f>
        <v>0</v>
      </c>
      <c r="V337" s="25">
        <f>IFERROR(VLOOKUP($A337,'TD SOP+PROFORM MOD'!$A$5:$AD$750,MATCH(V$4,'TD SOP+PROFORM MOD'!$B$2:$AD$2,0)+1,0),0)+IFERROR(VLOOKUP($A337,'TD SOP+PROFORM MOD'!$A$5:$AD$750,MATCH(V$2,'TD SOP+PROFORM MOD'!$B$2:$AD$2,0)+1,0),0)</f>
        <v>0</v>
      </c>
      <c r="W337" s="26" t="str">
        <f t="shared" si="90"/>
        <v/>
      </c>
      <c r="X337" s="25">
        <f>IFERROR(VLOOKUP($A337,'TD SOP+PROFORM MOD'!$A$5:$AD$750,MATCH(X$4,'TD SOP+PROFORM MOD'!$B$2:$AD$2,0)+1,0),0)+IFERROR(VLOOKUP($A337,'TD SOP+PROFORM MOD'!$A$5:$AD$750,MATCH(X$2,'TD SOP+PROFORM MOD'!$B$2:$AD$2,0)+1,0),0)</f>
        <v>0</v>
      </c>
      <c r="Y337" s="25">
        <f>IFERROR(VLOOKUP($A337,'TD SOP+PROFORM MOD'!$A$5:$AD$750,MATCH(Y$4,'TD SOP+PROFORM MOD'!$B$2:$AD$2,0)+1,0),0)+IFERROR(VLOOKUP($A337,'TD SOP+PROFORM MOD'!$A$5:$AD$750,MATCH(Y$2,'TD SOP+PROFORM MOD'!$B$2:$AD$2,0)+1,0),0)</f>
        <v>0</v>
      </c>
      <c r="Z337" s="26" t="str">
        <f t="shared" si="91"/>
        <v/>
      </c>
      <c r="AA337" s="25">
        <f>IFERROR(VLOOKUP($A337,'TD SOP+PROFORM MOD'!$A$5:$AD$750,MATCH(AA$4,'TD SOP+PROFORM MOD'!$B$2:$AD$2,0)+1,0),0)+IFERROR(VLOOKUP($A337,'TD SOP+PROFORM MOD'!$A$5:$AD$750,MATCH(AA$2,'TD SOP+PROFORM MOD'!$B$2:$AD$2,0)+1,0),0)</f>
        <v>0</v>
      </c>
      <c r="AB337" s="25">
        <f>IFERROR(VLOOKUP($A337,'TD SOP+PROFORM MOD'!$A$5:$AD$750,MATCH(AB$4,'TD SOP+PROFORM MOD'!$B$2:$AD$2,0)+1,0),0)+IFERROR(VLOOKUP($A337,'TD SOP+PROFORM MOD'!$A$5:$AD$750,MATCH(AB$2,'TD SOP+PROFORM MOD'!$B$2:$AD$2,0)+1,0),0)</f>
        <v>0</v>
      </c>
      <c r="AC337" s="26" t="str">
        <f t="shared" si="92"/>
        <v/>
      </c>
      <c r="AD337" s="25">
        <f>IFERROR(VLOOKUP($A337,'TD SOP+PROFORM MOD'!$A$5:$AD$750,MATCH(AD$4,'TD SOP+PROFORM MOD'!$B$2:$AD$2,0)+1,0),0)+IFERROR(VLOOKUP($A337,'TD SOP+PROFORM MOD'!$A$5:$AD$750,MATCH(AD$2,'TD SOP+PROFORM MOD'!$B$2:$AD$2,0)+1,0),0)</f>
        <v>0</v>
      </c>
      <c r="AE337" s="25">
        <f>IFERROR(VLOOKUP($A337,'TD SOP+PROFORM MOD'!$A$5:$AD$750,MATCH(AE$4,'TD SOP+PROFORM MOD'!$B$2:$AD$2,0)+1,0),0)+IFERROR(VLOOKUP($A337,'TD SOP+PROFORM MOD'!$A$5:$AD$750,MATCH(AE$2,'TD SOP+PROFORM MOD'!$B$2:$AD$2,0)+1,0),0)</f>
        <v>0</v>
      </c>
      <c r="AF337" s="26" t="str">
        <f t="shared" si="93"/>
        <v/>
      </c>
      <c r="AG337" s="25">
        <f>IFERROR(VLOOKUP($A337,'TD SOP+PROFORM MOD'!$A$5:$AD$750,MATCH(AG$4,'TD SOP+PROFORM MOD'!$B$2:$AD$2,0)+1,0),0)+IFERROR(VLOOKUP($A337,'TD SOP+PROFORM MOD'!$A$5:$AD$750,MATCH(AG$2,'TD SOP+PROFORM MOD'!$B$2:$AD$2,0)+1,0),0)</f>
        <v>0</v>
      </c>
      <c r="AH337" s="25">
        <f>IFERROR(VLOOKUP($A337,'TD SOP+PROFORM MOD'!$A$5:$AD$750,MATCH(AH$4,'TD SOP+PROFORM MOD'!$B$2:$AD$2,0)+1,0),0)+IFERROR(VLOOKUP($A337,'TD SOP+PROFORM MOD'!$A$5:$AD$750,MATCH(AH$2,'TD SOP+PROFORM MOD'!$B$2:$AD$2,0)+1,0),0)</f>
        <v>0</v>
      </c>
      <c r="AI337" s="26" t="str">
        <f t="shared" si="94"/>
        <v/>
      </c>
      <c r="AJ337" s="25">
        <f>IFERROR(VLOOKUP($A337,'TD SOP+PROFORM MOD'!$A$5:$AD$750,MATCH(AJ$4,'TD SOP+PROFORM MOD'!$B$2:$AD$2,0)+1,0),0)+IFERROR(VLOOKUP($A337,'TD SOP+PROFORM MOD'!$A$5:$AD$750,MATCH(AJ$2,'TD SOP+PROFORM MOD'!$B$2:$AD$2,0)+1,0),0)</f>
        <v>0</v>
      </c>
      <c r="AK337" s="25">
        <f>IFERROR(VLOOKUP($A337,'TD SOP+PROFORM MOD'!$A$5:$AD$750,MATCH(AK$4,'TD SOP+PROFORM MOD'!$B$2:$AD$2,0)+1,0),0)+IFERROR(VLOOKUP($A337,'TD SOP+PROFORM MOD'!$A$5:$AD$750,MATCH(AK$2,'TD SOP+PROFORM MOD'!$B$2:$AD$2,0)+1,0),0)</f>
        <v>0</v>
      </c>
      <c r="AL337" s="26" t="str">
        <f t="shared" si="95"/>
        <v/>
      </c>
      <c r="AM337" s="25">
        <f t="shared" si="97"/>
        <v>0</v>
      </c>
      <c r="AN337" s="25">
        <f t="shared" si="97"/>
        <v>0</v>
      </c>
      <c r="AO337" s="26" t="str">
        <f t="shared" si="96"/>
        <v/>
      </c>
      <c r="AR337" s="25">
        <f>SUMIF('B&amp;S YTD LFY'!B:B,"="&amp;A337,'B&amp;S YTD LFY'!C:C)</f>
        <v>0</v>
      </c>
      <c r="AS337" s="25">
        <f t="shared" si="98"/>
        <v>0</v>
      </c>
      <c r="AT337" s="25"/>
    </row>
    <row r="338" spans="1:46" x14ac:dyDescent="0.35">
      <c r="A338" s="24">
        <f>IF(AND('TD SOP+PROFORM MOD'!A335&lt;&gt;"",'TD SOP+PROFORM MOD'!A335&lt;&gt;"TOTAL"),'TD SOP+PROFORM MOD'!A335,0)</f>
        <v>0</v>
      </c>
      <c r="C338" s="25" t="str">
        <f>IFERROR(VLOOKUP($A338,'TD SOP+PROFORM MOD'!$A$5:$AD$750,MATCH(C$4,'TD SOP+PROFORM MOD'!$B$2:$AT$2,0)+1,0),"")</f>
        <v/>
      </c>
      <c r="D338" s="25" t="str">
        <f>IFERROR(VLOOKUP($A338,'TD SOP+PROFORM MOD'!$A$5:$AD$750,MATCH(D$4,'TD SOP+PROFORM MOD'!$B$2:$AT$2,0)+1,0),"")</f>
        <v/>
      </c>
      <c r="E338" s="26" t="str">
        <f t="shared" si="84"/>
        <v/>
      </c>
      <c r="F338" s="25" t="str">
        <f>IFERROR(VLOOKUP($A338,'TD SOP+PROFORM MOD'!$A$5:$AD$750,MATCH(F$4,'TD SOP+PROFORM MOD'!$B$2:$AT$2,0)+1,0),"")</f>
        <v/>
      </c>
      <c r="G338" s="25" t="str">
        <f>IFERROR(VLOOKUP($A338,'TD SOP+PROFORM MOD'!$A$5:$AD$750,MATCH(G$4,'TD SOP+PROFORM MOD'!$B$2:$AT$2,0)+1,0),"")</f>
        <v/>
      </c>
      <c r="H338" s="26" t="str">
        <f t="shared" si="85"/>
        <v/>
      </c>
      <c r="I338" s="25" t="str">
        <f>IFERROR(VLOOKUP($A338,'TD SOP+PROFORM MOD'!$A$5:$AD$750,MATCH(I$4,'TD SOP+PROFORM MOD'!$B$2:$AT$2,0)+1,0),"")</f>
        <v/>
      </c>
      <c r="J338" s="25" t="str">
        <f>IFERROR(VLOOKUP($A338,'TD SOP+PROFORM MOD'!$A$5:$AD$750,MATCH(J$4,'TD SOP+PROFORM MOD'!$B$2:$AT$2,0)+1,0),"")</f>
        <v/>
      </c>
      <c r="K338" s="26" t="str">
        <f t="shared" si="86"/>
        <v/>
      </c>
      <c r="L338" s="25" t="str">
        <f>IFERROR(VLOOKUP($A338,'TD SOP+PROFORM MOD'!$A$5:$AD$750,MATCH(L$4,'TD SOP+PROFORM MOD'!$B$2:$AT$2,0)+1,0),"")</f>
        <v/>
      </c>
      <c r="M338" s="25" t="str">
        <f>IFERROR(VLOOKUP($A338,'TD SOP+PROFORM MOD'!$A$5:$AD$750,MATCH(M$4,'TD SOP+PROFORM MOD'!$B$2:$AT$2,0)+1,0),"")</f>
        <v/>
      </c>
      <c r="N338" s="26" t="str">
        <f t="shared" si="87"/>
        <v/>
      </c>
      <c r="O338" s="25">
        <f>IFERROR(VLOOKUP($A338,'TD SOP+PROFORM MOD'!$A$5:$AD$750,MATCH(O$4,'TD SOP+PROFORM MOD'!$B$2:$AD$2,0)+1,0),0)+IFERROR(VLOOKUP($A338,'TD SOP+PROFORM MOD'!$A$5:$AD$750,MATCH(O$2,'TD SOP+PROFORM MOD'!$B$2:$AD$2,0)+1,0),0)</f>
        <v>0</v>
      </c>
      <c r="P338" s="25">
        <f>IFERROR(VLOOKUP($A338,'TD SOP+PROFORM MOD'!$A$5:$AD$750,MATCH(P$4,'TD SOP+PROFORM MOD'!$B$2:$AD$2,0)+1,0),0)+IFERROR(VLOOKUP($A338,'TD SOP+PROFORM MOD'!$A$5:$AD$750,MATCH(P$2,'TD SOP+PROFORM MOD'!$B$2:$AD$2,0)+1,0),0)</f>
        <v>0</v>
      </c>
      <c r="Q338" s="26" t="str">
        <f t="shared" si="88"/>
        <v/>
      </c>
      <c r="R338" s="25">
        <f>IFERROR(VLOOKUP($A338,'TD SOP+PROFORM MOD'!$A$5:$AD$750,MATCH(R$4,'TD SOP+PROFORM MOD'!$B$2:$AD$2,0)+1,0),0)+IFERROR(VLOOKUP($A338,'TD SOP+PROFORM MOD'!$A$5:$AD$750,MATCH(R$2,'TD SOP+PROFORM MOD'!$B$2:$AD$2,0)+1,0),0)</f>
        <v>0</v>
      </c>
      <c r="S338" s="25">
        <f>IFERROR(VLOOKUP($A338,'TD SOP+PROFORM MOD'!$A$5:$AD$750,MATCH(S$4,'TD SOP+PROFORM MOD'!$B$2:$AD$2,0)+1,0),0)+IFERROR(VLOOKUP($A338,'TD SOP+PROFORM MOD'!$A$5:$AD$750,MATCH(S$2,'TD SOP+PROFORM MOD'!$B$2:$AD$2,0)+1,0),0)</f>
        <v>0</v>
      </c>
      <c r="T338" s="26" t="str">
        <f t="shared" si="89"/>
        <v/>
      </c>
      <c r="U338" s="25">
        <f>IFERROR(VLOOKUP($A338,'TD SOP+PROFORM MOD'!$A$5:$AD$750,MATCH(U$4,'TD SOP+PROFORM MOD'!$B$2:$AD$2,0)+1,0),0)+IFERROR(VLOOKUP($A338,'TD SOP+PROFORM MOD'!$A$5:$AD$750,MATCH(U$2,'TD SOP+PROFORM MOD'!$B$2:$AD$2,0)+1,0),0)</f>
        <v>0</v>
      </c>
      <c r="V338" s="25">
        <f>IFERROR(VLOOKUP($A338,'TD SOP+PROFORM MOD'!$A$5:$AD$750,MATCH(V$4,'TD SOP+PROFORM MOD'!$B$2:$AD$2,0)+1,0),0)+IFERROR(VLOOKUP($A338,'TD SOP+PROFORM MOD'!$A$5:$AD$750,MATCH(V$2,'TD SOP+PROFORM MOD'!$B$2:$AD$2,0)+1,0),0)</f>
        <v>0</v>
      </c>
      <c r="W338" s="26" t="str">
        <f t="shared" si="90"/>
        <v/>
      </c>
      <c r="X338" s="25">
        <f>IFERROR(VLOOKUP($A338,'TD SOP+PROFORM MOD'!$A$5:$AD$750,MATCH(X$4,'TD SOP+PROFORM MOD'!$B$2:$AD$2,0)+1,0),0)+IFERROR(VLOOKUP($A338,'TD SOP+PROFORM MOD'!$A$5:$AD$750,MATCH(X$2,'TD SOP+PROFORM MOD'!$B$2:$AD$2,0)+1,0),0)</f>
        <v>0</v>
      </c>
      <c r="Y338" s="25">
        <f>IFERROR(VLOOKUP($A338,'TD SOP+PROFORM MOD'!$A$5:$AD$750,MATCH(Y$4,'TD SOP+PROFORM MOD'!$B$2:$AD$2,0)+1,0),0)+IFERROR(VLOOKUP($A338,'TD SOP+PROFORM MOD'!$A$5:$AD$750,MATCH(Y$2,'TD SOP+PROFORM MOD'!$B$2:$AD$2,0)+1,0),0)</f>
        <v>0</v>
      </c>
      <c r="Z338" s="26" t="str">
        <f t="shared" si="91"/>
        <v/>
      </c>
      <c r="AA338" s="25">
        <f>IFERROR(VLOOKUP($A338,'TD SOP+PROFORM MOD'!$A$5:$AD$750,MATCH(AA$4,'TD SOP+PROFORM MOD'!$B$2:$AD$2,0)+1,0),0)+IFERROR(VLOOKUP($A338,'TD SOP+PROFORM MOD'!$A$5:$AD$750,MATCH(AA$2,'TD SOP+PROFORM MOD'!$B$2:$AD$2,0)+1,0),0)</f>
        <v>0</v>
      </c>
      <c r="AB338" s="25">
        <f>IFERROR(VLOOKUP($A338,'TD SOP+PROFORM MOD'!$A$5:$AD$750,MATCH(AB$4,'TD SOP+PROFORM MOD'!$B$2:$AD$2,0)+1,0),0)+IFERROR(VLOOKUP($A338,'TD SOP+PROFORM MOD'!$A$5:$AD$750,MATCH(AB$2,'TD SOP+PROFORM MOD'!$B$2:$AD$2,0)+1,0),0)</f>
        <v>0</v>
      </c>
      <c r="AC338" s="26" t="str">
        <f t="shared" si="92"/>
        <v/>
      </c>
      <c r="AD338" s="25">
        <f>IFERROR(VLOOKUP($A338,'TD SOP+PROFORM MOD'!$A$5:$AD$750,MATCH(AD$4,'TD SOP+PROFORM MOD'!$B$2:$AD$2,0)+1,0),0)+IFERROR(VLOOKUP($A338,'TD SOP+PROFORM MOD'!$A$5:$AD$750,MATCH(AD$2,'TD SOP+PROFORM MOD'!$B$2:$AD$2,0)+1,0),0)</f>
        <v>0</v>
      </c>
      <c r="AE338" s="25">
        <f>IFERROR(VLOOKUP($A338,'TD SOP+PROFORM MOD'!$A$5:$AD$750,MATCH(AE$4,'TD SOP+PROFORM MOD'!$B$2:$AD$2,0)+1,0),0)+IFERROR(VLOOKUP($A338,'TD SOP+PROFORM MOD'!$A$5:$AD$750,MATCH(AE$2,'TD SOP+PROFORM MOD'!$B$2:$AD$2,0)+1,0),0)</f>
        <v>0</v>
      </c>
      <c r="AF338" s="26" t="str">
        <f t="shared" si="93"/>
        <v/>
      </c>
      <c r="AG338" s="25">
        <f>IFERROR(VLOOKUP($A338,'TD SOP+PROFORM MOD'!$A$5:$AD$750,MATCH(AG$4,'TD SOP+PROFORM MOD'!$B$2:$AD$2,0)+1,0),0)+IFERROR(VLOOKUP($A338,'TD SOP+PROFORM MOD'!$A$5:$AD$750,MATCH(AG$2,'TD SOP+PROFORM MOD'!$B$2:$AD$2,0)+1,0),0)</f>
        <v>0</v>
      </c>
      <c r="AH338" s="25">
        <f>IFERROR(VLOOKUP($A338,'TD SOP+PROFORM MOD'!$A$5:$AD$750,MATCH(AH$4,'TD SOP+PROFORM MOD'!$B$2:$AD$2,0)+1,0),0)+IFERROR(VLOOKUP($A338,'TD SOP+PROFORM MOD'!$A$5:$AD$750,MATCH(AH$2,'TD SOP+PROFORM MOD'!$B$2:$AD$2,0)+1,0),0)</f>
        <v>0</v>
      </c>
      <c r="AI338" s="26" t="str">
        <f t="shared" si="94"/>
        <v/>
      </c>
      <c r="AJ338" s="25">
        <f>IFERROR(VLOOKUP($A338,'TD SOP+PROFORM MOD'!$A$5:$AD$750,MATCH(AJ$4,'TD SOP+PROFORM MOD'!$B$2:$AD$2,0)+1,0),0)+IFERROR(VLOOKUP($A338,'TD SOP+PROFORM MOD'!$A$5:$AD$750,MATCH(AJ$2,'TD SOP+PROFORM MOD'!$B$2:$AD$2,0)+1,0),0)</f>
        <v>0</v>
      </c>
      <c r="AK338" s="25">
        <f>IFERROR(VLOOKUP($A338,'TD SOP+PROFORM MOD'!$A$5:$AD$750,MATCH(AK$4,'TD SOP+PROFORM MOD'!$B$2:$AD$2,0)+1,0),0)+IFERROR(VLOOKUP($A338,'TD SOP+PROFORM MOD'!$A$5:$AD$750,MATCH(AK$2,'TD SOP+PROFORM MOD'!$B$2:$AD$2,0)+1,0),0)</f>
        <v>0</v>
      </c>
      <c r="AL338" s="26" t="str">
        <f t="shared" si="95"/>
        <v/>
      </c>
      <c r="AM338" s="25">
        <f t="shared" si="97"/>
        <v>0</v>
      </c>
      <c r="AN338" s="25">
        <f t="shared" si="97"/>
        <v>0</v>
      </c>
      <c r="AO338" s="26" t="str">
        <f t="shared" si="96"/>
        <v/>
      </c>
      <c r="AR338" s="25">
        <f>SUMIF('B&amp;S YTD LFY'!B:B,"="&amp;A338,'B&amp;S YTD LFY'!C:C)</f>
        <v>0</v>
      </c>
      <c r="AS338" s="25">
        <f t="shared" si="98"/>
        <v>0</v>
      </c>
      <c r="AT338" s="25"/>
    </row>
    <row r="339" spans="1:46" x14ac:dyDescent="0.35">
      <c r="A339" s="24">
        <f>IF(AND('TD SOP+PROFORM MOD'!A336&lt;&gt;"",'TD SOP+PROFORM MOD'!A336&lt;&gt;"TOTAL"),'TD SOP+PROFORM MOD'!A336,0)</f>
        <v>0</v>
      </c>
      <c r="C339" s="25" t="str">
        <f>IFERROR(VLOOKUP($A339,'TD SOP+PROFORM MOD'!$A$5:$AD$750,MATCH(C$4,'TD SOP+PROFORM MOD'!$B$2:$AT$2,0)+1,0),"")</f>
        <v/>
      </c>
      <c r="D339" s="25" t="str">
        <f>IFERROR(VLOOKUP($A339,'TD SOP+PROFORM MOD'!$A$5:$AD$750,MATCH(D$4,'TD SOP+PROFORM MOD'!$B$2:$AT$2,0)+1,0),"")</f>
        <v/>
      </c>
      <c r="E339" s="26" t="str">
        <f t="shared" si="84"/>
        <v/>
      </c>
      <c r="F339" s="25" t="str">
        <f>IFERROR(VLOOKUP($A339,'TD SOP+PROFORM MOD'!$A$5:$AD$750,MATCH(F$4,'TD SOP+PROFORM MOD'!$B$2:$AT$2,0)+1,0),"")</f>
        <v/>
      </c>
      <c r="G339" s="25" t="str">
        <f>IFERROR(VLOOKUP($A339,'TD SOP+PROFORM MOD'!$A$5:$AD$750,MATCH(G$4,'TD SOP+PROFORM MOD'!$B$2:$AT$2,0)+1,0),"")</f>
        <v/>
      </c>
      <c r="H339" s="26" t="str">
        <f t="shared" si="85"/>
        <v/>
      </c>
      <c r="I339" s="25" t="str">
        <f>IFERROR(VLOOKUP($A339,'TD SOP+PROFORM MOD'!$A$5:$AD$750,MATCH(I$4,'TD SOP+PROFORM MOD'!$B$2:$AT$2,0)+1,0),"")</f>
        <v/>
      </c>
      <c r="J339" s="25" t="str">
        <f>IFERROR(VLOOKUP($A339,'TD SOP+PROFORM MOD'!$A$5:$AD$750,MATCH(J$4,'TD SOP+PROFORM MOD'!$B$2:$AT$2,0)+1,0),"")</f>
        <v/>
      </c>
      <c r="K339" s="26" t="str">
        <f t="shared" si="86"/>
        <v/>
      </c>
      <c r="L339" s="25" t="str">
        <f>IFERROR(VLOOKUP($A339,'TD SOP+PROFORM MOD'!$A$5:$AD$750,MATCH(L$4,'TD SOP+PROFORM MOD'!$B$2:$AT$2,0)+1,0),"")</f>
        <v/>
      </c>
      <c r="M339" s="25" t="str">
        <f>IFERROR(VLOOKUP($A339,'TD SOP+PROFORM MOD'!$A$5:$AD$750,MATCH(M$4,'TD SOP+PROFORM MOD'!$B$2:$AT$2,0)+1,0),"")</f>
        <v/>
      </c>
      <c r="N339" s="26" t="str">
        <f t="shared" si="87"/>
        <v/>
      </c>
      <c r="O339" s="25">
        <f>IFERROR(VLOOKUP($A339,'TD SOP+PROFORM MOD'!$A$5:$AD$750,MATCH(O$4,'TD SOP+PROFORM MOD'!$B$2:$AD$2,0)+1,0),0)+IFERROR(VLOOKUP($A339,'TD SOP+PROFORM MOD'!$A$5:$AD$750,MATCH(O$2,'TD SOP+PROFORM MOD'!$B$2:$AD$2,0)+1,0),0)</f>
        <v>0</v>
      </c>
      <c r="P339" s="25">
        <f>IFERROR(VLOOKUP($A339,'TD SOP+PROFORM MOD'!$A$5:$AD$750,MATCH(P$4,'TD SOP+PROFORM MOD'!$B$2:$AD$2,0)+1,0),0)+IFERROR(VLOOKUP($A339,'TD SOP+PROFORM MOD'!$A$5:$AD$750,MATCH(P$2,'TD SOP+PROFORM MOD'!$B$2:$AD$2,0)+1,0),0)</f>
        <v>0</v>
      </c>
      <c r="Q339" s="26" t="str">
        <f t="shared" si="88"/>
        <v/>
      </c>
      <c r="R339" s="25">
        <f>IFERROR(VLOOKUP($A339,'TD SOP+PROFORM MOD'!$A$5:$AD$750,MATCH(R$4,'TD SOP+PROFORM MOD'!$B$2:$AD$2,0)+1,0),0)+IFERROR(VLOOKUP($A339,'TD SOP+PROFORM MOD'!$A$5:$AD$750,MATCH(R$2,'TD SOP+PROFORM MOD'!$B$2:$AD$2,0)+1,0),0)</f>
        <v>0</v>
      </c>
      <c r="S339" s="25">
        <f>IFERROR(VLOOKUP($A339,'TD SOP+PROFORM MOD'!$A$5:$AD$750,MATCH(S$4,'TD SOP+PROFORM MOD'!$B$2:$AD$2,0)+1,0),0)+IFERROR(VLOOKUP($A339,'TD SOP+PROFORM MOD'!$A$5:$AD$750,MATCH(S$2,'TD SOP+PROFORM MOD'!$B$2:$AD$2,0)+1,0),0)</f>
        <v>0</v>
      </c>
      <c r="T339" s="26" t="str">
        <f t="shared" si="89"/>
        <v/>
      </c>
      <c r="U339" s="25">
        <f>IFERROR(VLOOKUP($A339,'TD SOP+PROFORM MOD'!$A$5:$AD$750,MATCH(U$4,'TD SOP+PROFORM MOD'!$B$2:$AD$2,0)+1,0),0)+IFERROR(VLOOKUP($A339,'TD SOP+PROFORM MOD'!$A$5:$AD$750,MATCH(U$2,'TD SOP+PROFORM MOD'!$B$2:$AD$2,0)+1,0),0)</f>
        <v>0</v>
      </c>
      <c r="V339" s="25">
        <f>IFERROR(VLOOKUP($A339,'TD SOP+PROFORM MOD'!$A$5:$AD$750,MATCH(V$4,'TD SOP+PROFORM MOD'!$B$2:$AD$2,0)+1,0),0)+IFERROR(VLOOKUP($A339,'TD SOP+PROFORM MOD'!$A$5:$AD$750,MATCH(V$2,'TD SOP+PROFORM MOD'!$B$2:$AD$2,0)+1,0),0)</f>
        <v>0</v>
      </c>
      <c r="W339" s="26" t="str">
        <f t="shared" si="90"/>
        <v/>
      </c>
      <c r="X339" s="25">
        <f>IFERROR(VLOOKUP($A339,'TD SOP+PROFORM MOD'!$A$5:$AD$750,MATCH(X$4,'TD SOP+PROFORM MOD'!$B$2:$AD$2,0)+1,0),0)+IFERROR(VLOOKUP($A339,'TD SOP+PROFORM MOD'!$A$5:$AD$750,MATCH(X$2,'TD SOP+PROFORM MOD'!$B$2:$AD$2,0)+1,0),0)</f>
        <v>0</v>
      </c>
      <c r="Y339" s="25">
        <f>IFERROR(VLOOKUP($A339,'TD SOP+PROFORM MOD'!$A$5:$AD$750,MATCH(Y$4,'TD SOP+PROFORM MOD'!$B$2:$AD$2,0)+1,0),0)+IFERROR(VLOOKUP($A339,'TD SOP+PROFORM MOD'!$A$5:$AD$750,MATCH(Y$2,'TD SOP+PROFORM MOD'!$B$2:$AD$2,0)+1,0),0)</f>
        <v>0</v>
      </c>
      <c r="Z339" s="26" t="str">
        <f t="shared" si="91"/>
        <v/>
      </c>
      <c r="AA339" s="25">
        <f>IFERROR(VLOOKUP($A339,'TD SOP+PROFORM MOD'!$A$5:$AD$750,MATCH(AA$4,'TD SOP+PROFORM MOD'!$B$2:$AD$2,0)+1,0),0)+IFERROR(VLOOKUP($A339,'TD SOP+PROFORM MOD'!$A$5:$AD$750,MATCH(AA$2,'TD SOP+PROFORM MOD'!$B$2:$AD$2,0)+1,0),0)</f>
        <v>0</v>
      </c>
      <c r="AB339" s="25">
        <f>IFERROR(VLOOKUP($A339,'TD SOP+PROFORM MOD'!$A$5:$AD$750,MATCH(AB$4,'TD SOP+PROFORM MOD'!$B$2:$AD$2,0)+1,0),0)+IFERROR(VLOOKUP($A339,'TD SOP+PROFORM MOD'!$A$5:$AD$750,MATCH(AB$2,'TD SOP+PROFORM MOD'!$B$2:$AD$2,0)+1,0),0)</f>
        <v>0</v>
      </c>
      <c r="AC339" s="26" t="str">
        <f t="shared" si="92"/>
        <v/>
      </c>
      <c r="AD339" s="25">
        <f>IFERROR(VLOOKUP($A339,'TD SOP+PROFORM MOD'!$A$5:$AD$750,MATCH(AD$4,'TD SOP+PROFORM MOD'!$B$2:$AD$2,0)+1,0),0)+IFERROR(VLOOKUP($A339,'TD SOP+PROFORM MOD'!$A$5:$AD$750,MATCH(AD$2,'TD SOP+PROFORM MOD'!$B$2:$AD$2,0)+1,0),0)</f>
        <v>0</v>
      </c>
      <c r="AE339" s="25">
        <f>IFERROR(VLOOKUP($A339,'TD SOP+PROFORM MOD'!$A$5:$AD$750,MATCH(AE$4,'TD SOP+PROFORM MOD'!$B$2:$AD$2,0)+1,0),0)+IFERROR(VLOOKUP($A339,'TD SOP+PROFORM MOD'!$A$5:$AD$750,MATCH(AE$2,'TD SOP+PROFORM MOD'!$B$2:$AD$2,0)+1,0),0)</f>
        <v>0</v>
      </c>
      <c r="AF339" s="26" t="str">
        <f t="shared" si="93"/>
        <v/>
      </c>
      <c r="AG339" s="25">
        <f>IFERROR(VLOOKUP($A339,'TD SOP+PROFORM MOD'!$A$5:$AD$750,MATCH(AG$4,'TD SOP+PROFORM MOD'!$B$2:$AD$2,0)+1,0),0)+IFERROR(VLOOKUP($A339,'TD SOP+PROFORM MOD'!$A$5:$AD$750,MATCH(AG$2,'TD SOP+PROFORM MOD'!$B$2:$AD$2,0)+1,0),0)</f>
        <v>0</v>
      </c>
      <c r="AH339" s="25">
        <f>IFERROR(VLOOKUP($A339,'TD SOP+PROFORM MOD'!$A$5:$AD$750,MATCH(AH$4,'TD SOP+PROFORM MOD'!$B$2:$AD$2,0)+1,0),0)+IFERROR(VLOOKUP($A339,'TD SOP+PROFORM MOD'!$A$5:$AD$750,MATCH(AH$2,'TD SOP+PROFORM MOD'!$B$2:$AD$2,0)+1,0),0)</f>
        <v>0</v>
      </c>
      <c r="AI339" s="26" t="str">
        <f t="shared" si="94"/>
        <v/>
      </c>
      <c r="AJ339" s="25">
        <f>IFERROR(VLOOKUP($A339,'TD SOP+PROFORM MOD'!$A$5:$AD$750,MATCH(AJ$4,'TD SOP+PROFORM MOD'!$B$2:$AD$2,0)+1,0),0)+IFERROR(VLOOKUP($A339,'TD SOP+PROFORM MOD'!$A$5:$AD$750,MATCH(AJ$2,'TD SOP+PROFORM MOD'!$B$2:$AD$2,0)+1,0),0)</f>
        <v>0</v>
      </c>
      <c r="AK339" s="25">
        <f>IFERROR(VLOOKUP($A339,'TD SOP+PROFORM MOD'!$A$5:$AD$750,MATCH(AK$4,'TD SOP+PROFORM MOD'!$B$2:$AD$2,0)+1,0),0)+IFERROR(VLOOKUP($A339,'TD SOP+PROFORM MOD'!$A$5:$AD$750,MATCH(AK$2,'TD SOP+PROFORM MOD'!$B$2:$AD$2,0)+1,0),0)</f>
        <v>0</v>
      </c>
      <c r="AL339" s="26" t="str">
        <f t="shared" si="95"/>
        <v/>
      </c>
      <c r="AM339" s="25">
        <f t="shared" si="97"/>
        <v>0</v>
      </c>
      <c r="AN339" s="25">
        <f t="shared" si="97"/>
        <v>0</v>
      </c>
      <c r="AO339" s="26" t="str">
        <f t="shared" si="96"/>
        <v/>
      </c>
      <c r="AR339" s="25">
        <f>SUMIF('B&amp;S YTD LFY'!B:B,"="&amp;A339,'B&amp;S YTD LFY'!C:C)</f>
        <v>0</v>
      </c>
      <c r="AS339" s="25">
        <f t="shared" si="98"/>
        <v>0</v>
      </c>
      <c r="AT339" s="25"/>
    </row>
    <row r="340" spans="1:46" x14ac:dyDescent="0.35">
      <c r="A340" s="24">
        <f>IF(AND('TD SOP+PROFORM MOD'!A337&lt;&gt;"",'TD SOP+PROFORM MOD'!A337&lt;&gt;"TOTAL"),'TD SOP+PROFORM MOD'!A337,0)</f>
        <v>0</v>
      </c>
      <c r="C340" s="25" t="str">
        <f>IFERROR(VLOOKUP($A340,'TD SOP+PROFORM MOD'!$A$5:$AD$750,MATCH(C$4,'TD SOP+PROFORM MOD'!$B$2:$AT$2,0)+1,0),"")</f>
        <v/>
      </c>
      <c r="D340" s="25" t="str">
        <f>IFERROR(VLOOKUP($A340,'TD SOP+PROFORM MOD'!$A$5:$AD$750,MATCH(D$4,'TD SOP+PROFORM MOD'!$B$2:$AT$2,0)+1,0),"")</f>
        <v/>
      </c>
      <c r="E340" s="26" t="str">
        <f t="shared" si="84"/>
        <v/>
      </c>
      <c r="F340" s="25" t="str">
        <f>IFERROR(VLOOKUP($A340,'TD SOP+PROFORM MOD'!$A$5:$AD$750,MATCH(F$4,'TD SOP+PROFORM MOD'!$B$2:$AT$2,0)+1,0),"")</f>
        <v/>
      </c>
      <c r="G340" s="25" t="str">
        <f>IFERROR(VLOOKUP($A340,'TD SOP+PROFORM MOD'!$A$5:$AD$750,MATCH(G$4,'TD SOP+PROFORM MOD'!$B$2:$AT$2,0)+1,0),"")</f>
        <v/>
      </c>
      <c r="H340" s="26" t="str">
        <f t="shared" si="85"/>
        <v/>
      </c>
      <c r="I340" s="25" t="str">
        <f>IFERROR(VLOOKUP($A340,'TD SOP+PROFORM MOD'!$A$5:$AD$750,MATCH(I$4,'TD SOP+PROFORM MOD'!$B$2:$AT$2,0)+1,0),"")</f>
        <v/>
      </c>
      <c r="J340" s="25" t="str">
        <f>IFERROR(VLOOKUP($A340,'TD SOP+PROFORM MOD'!$A$5:$AD$750,MATCH(J$4,'TD SOP+PROFORM MOD'!$B$2:$AT$2,0)+1,0),"")</f>
        <v/>
      </c>
      <c r="K340" s="26" t="str">
        <f t="shared" si="86"/>
        <v/>
      </c>
      <c r="L340" s="25" t="str">
        <f>IFERROR(VLOOKUP($A340,'TD SOP+PROFORM MOD'!$A$5:$AD$750,MATCH(L$4,'TD SOP+PROFORM MOD'!$B$2:$AT$2,0)+1,0),"")</f>
        <v/>
      </c>
      <c r="M340" s="25" t="str">
        <f>IFERROR(VLOOKUP($A340,'TD SOP+PROFORM MOD'!$A$5:$AD$750,MATCH(M$4,'TD SOP+PROFORM MOD'!$B$2:$AT$2,0)+1,0),"")</f>
        <v/>
      </c>
      <c r="N340" s="26" t="str">
        <f t="shared" si="87"/>
        <v/>
      </c>
      <c r="O340" s="25">
        <f>IFERROR(VLOOKUP($A340,'TD SOP+PROFORM MOD'!$A$5:$AD$750,MATCH(O$4,'TD SOP+PROFORM MOD'!$B$2:$AD$2,0)+1,0),0)+IFERROR(VLOOKUP($A340,'TD SOP+PROFORM MOD'!$A$5:$AD$750,MATCH(O$2,'TD SOP+PROFORM MOD'!$B$2:$AD$2,0)+1,0),0)</f>
        <v>0</v>
      </c>
      <c r="P340" s="25">
        <f>IFERROR(VLOOKUP($A340,'TD SOP+PROFORM MOD'!$A$5:$AD$750,MATCH(P$4,'TD SOP+PROFORM MOD'!$B$2:$AD$2,0)+1,0),0)+IFERROR(VLOOKUP($A340,'TD SOP+PROFORM MOD'!$A$5:$AD$750,MATCH(P$2,'TD SOP+PROFORM MOD'!$B$2:$AD$2,0)+1,0),0)</f>
        <v>0</v>
      </c>
      <c r="Q340" s="26" t="str">
        <f t="shared" si="88"/>
        <v/>
      </c>
      <c r="R340" s="25">
        <f>IFERROR(VLOOKUP($A340,'TD SOP+PROFORM MOD'!$A$5:$AD$750,MATCH(R$4,'TD SOP+PROFORM MOD'!$B$2:$AD$2,0)+1,0),0)+IFERROR(VLOOKUP($A340,'TD SOP+PROFORM MOD'!$A$5:$AD$750,MATCH(R$2,'TD SOP+PROFORM MOD'!$B$2:$AD$2,0)+1,0),0)</f>
        <v>0</v>
      </c>
      <c r="S340" s="25">
        <f>IFERROR(VLOOKUP($A340,'TD SOP+PROFORM MOD'!$A$5:$AD$750,MATCH(S$4,'TD SOP+PROFORM MOD'!$B$2:$AD$2,0)+1,0),0)+IFERROR(VLOOKUP($A340,'TD SOP+PROFORM MOD'!$A$5:$AD$750,MATCH(S$2,'TD SOP+PROFORM MOD'!$B$2:$AD$2,0)+1,0),0)</f>
        <v>0</v>
      </c>
      <c r="T340" s="26" t="str">
        <f t="shared" si="89"/>
        <v/>
      </c>
      <c r="U340" s="25">
        <f>IFERROR(VLOOKUP($A340,'TD SOP+PROFORM MOD'!$A$5:$AD$750,MATCH(U$4,'TD SOP+PROFORM MOD'!$B$2:$AD$2,0)+1,0),0)+IFERROR(VLOOKUP($A340,'TD SOP+PROFORM MOD'!$A$5:$AD$750,MATCH(U$2,'TD SOP+PROFORM MOD'!$B$2:$AD$2,0)+1,0),0)</f>
        <v>0</v>
      </c>
      <c r="V340" s="25">
        <f>IFERROR(VLOOKUP($A340,'TD SOP+PROFORM MOD'!$A$5:$AD$750,MATCH(V$4,'TD SOP+PROFORM MOD'!$B$2:$AD$2,0)+1,0),0)+IFERROR(VLOOKUP($A340,'TD SOP+PROFORM MOD'!$A$5:$AD$750,MATCH(V$2,'TD SOP+PROFORM MOD'!$B$2:$AD$2,0)+1,0),0)</f>
        <v>0</v>
      </c>
      <c r="W340" s="26" t="str">
        <f t="shared" si="90"/>
        <v/>
      </c>
      <c r="X340" s="25">
        <f>IFERROR(VLOOKUP($A340,'TD SOP+PROFORM MOD'!$A$5:$AD$750,MATCH(X$4,'TD SOP+PROFORM MOD'!$B$2:$AD$2,0)+1,0),0)+IFERROR(VLOOKUP($A340,'TD SOP+PROFORM MOD'!$A$5:$AD$750,MATCH(X$2,'TD SOP+PROFORM MOD'!$B$2:$AD$2,0)+1,0),0)</f>
        <v>0</v>
      </c>
      <c r="Y340" s="25">
        <f>IFERROR(VLOOKUP($A340,'TD SOP+PROFORM MOD'!$A$5:$AD$750,MATCH(Y$4,'TD SOP+PROFORM MOD'!$B$2:$AD$2,0)+1,0),0)+IFERROR(VLOOKUP($A340,'TD SOP+PROFORM MOD'!$A$5:$AD$750,MATCH(Y$2,'TD SOP+PROFORM MOD'!$B$2:$AD$2,0)+1,0),0)</f>
        <v>0</v>
      </c>
      <c r="Z340" s="26" t="str">
        <f t="shared" si="91"/>
        <v/>
      </c>
      <c r="AA340" s="25">
        <f>IFERROR(VLOOKUP($A340,'TD SOP+PROFORM MOD'!$A$5:$AD$750,MATCH(AA$4,'TD SOP+PROFORM MOD'!$B$2:$AD$2,0)+1,0),0)+IFERROR(VLOOKUP($A340,'TD SOP+PROFORM MOD'!$A$5:$AD$750,MATCH(AA$2,'TD SOP+PROFORM MOD'!$B$2:$AD$2,0)+1,0),0)</f>
        <v>0</v>
      </c>
      <c r="AB340" s="25">
        <f>IFERROR(VLOOKUP($A340,'TD SOP+PROFORM MOD'!$A$5:$AD$750,MATCH(AB$4,'TD SOP+PROFORM MOD'!$B$2:$AD$2,0)+1,0),0)+IFERROR(VLOOKUP($A340,'TD SOP+PROFORM MOD'!$A$5:$AD$750,MATCH(AB$2,'TD SOP+PROFORM MOD'!$B$2:$AD$2,0)+1,0),0)</f>
        <v>0</v>
      </c>
      <c r="AC340" s="26" t="str">
        <f t="shared" si="92"/>
        <v/>
      </c>
      <c r="AD340" s="25">
        <f>IFERROR(VLOOKUP($A340,'TD SOP+PROFORM MOD'!$A$5:$AD$750,MATCH(AD$4,'TD SOP+PROFORM MOD'!$B$2:$AD$2,0)+1,0),0)+IFERROR(VLOOKUP($A340,'TD SOP+PROFORM MOD'!$A$5:$AD$750,MATCH(AD$2,'TD SOP+PROFORM MOD'!$B$2:$AD$2,0)+1,0),0)</f>
        <v>0</v>
      </c>
      <c r="AE340" s="25">
        <f>IFERROR(VLOOKUP($A340,'TD SOP+PROFORM MOD'!$A$5:$AD$750,MATCH(AE$4,'TD SOP+PROFORM MOD'!$B$2:$AD$2,0)+1,0),0)+IFERROR(VLOOKUP($A340,'TD SOP+PROFORM MOD'!$A$5:$AD$750,MATCH(AE$2,'TD SOP+PROFORM MOD'!$B$2:$AD$2,0)+1,0),0)</f>
        <v>0</v>
      </c>
      <c r="AF340" s="26" t="str">
        <f t="shared" si="93"/>
        <v/>
      </c>
      <c r="AG340" s="25">
        <f>IFERROR(VLOOKUP($A340,'TD SOP+PROFORM MOD'!$A$5:$AD$750,MATCH(AG$4,'TD SOP+PROFORM MOD'!$B$2:$AD$2,0)+1,0),0)+IFERROR(VLOOKUP($A340,'TD SOP+PROFORM MOD'!$A$5:$AD$750,MATCH(AG$2,'TD SOP+PROFORM MOD'!$B$2:$AD$2,0)+1,0),0)</f>
        <v>0</v>
      </c>
      <c r="AH340" s="25">
        <f>IFERROR(VLOOKUP($A340,'TD SOP+PROFORM MOD'!$A$5:$AD$750,MATCH(AH$4,'TD SOP+PROFORM MOD'!$B$2:$AD$2,0)+1,0),0)+IFERROR(VLOOKUP($A340,'TD SOP+PROFORM MOD'!$A$5:$AD$750,MATCH(AH$2,'TD SOP+PROFORM MOD'!$B$2:$AD$2,0)+1,0),0)</f>
        <v>0</v>
      </c>
      <c r="AI340" s="26" t="str">
        <f t="shared" si="94"/>
        <v/>
      </c>
      <c r="AJ340" s="25">
        <f>IFERROR(VLOOKUP($A340,'TD SOP+PROFORM MOD'!$A$5:$AD$750,MATCH(AJ$4,'TD SOP+PROFORM MOD'!$B$2:$AD$2,0)+1,0),0)+IFERROR(VLOOKUP($A340,'TD SOP+PROFORM MOD'!$A$5:$AD$750,MATCH(AJ$2,'TD SOP+PROFORM MOD'!$B$2:$AD$2,0)+1,0),0)</f>
        <v>0</v>
      </c>
      <c r="AK340" s="25">
        <f>IFERROR(VLOOKUP($A340,'TD SOP+PROFORM MOD'!$A$5:$AD$750,MATCH(AK$4,'TD SOP+PROFORM MOD'!$B$2:$AD$2,0)+1,0),0)+IFERROR(VLOOKUP($A340,'TD SOP+PROFORM MOD'!$A$5:$AD$750,MATCH(AK$2,'TD SOP+PROFORM MOD'!$B$2:$AD$2,0)+1,0),0)</f>
        <v>0</v>
      </c>
      <c r="AL340" s="26" t="str">
        <f t="shared" si="95"/>
        <v/>
      </c>
      <c r="AM340" s="25">
        <f t="shared" si="97"/>
        <v>0</v>
      </c>
      <c r="AN340" s="25">
        <f t="shared" si="97"/>
        <v>0</v>
      </c>
      <c r="AO340" s="26" t="str">
        <f t="shared" si="96"/>
        <v/>
      </c>
      <c r="AR340" s="25">
        <f>SUMIF('B&amp;S YTD LFY'!B:B,"="&amp;A340,'B&amp;S YTD LFY'!C:C)</f>
        <v>0</v>
      </c>
      <c r="AS340" s="25">
        <f t="shared" si="98"/>
        <v>0</v>
      </c>
      <c r="AT340" s="25"/>
    </row>
    <row r="341" spans="1:46" x14ac:dyDescent="0.35">
      <c r="A341" s="24">
        <f>IF(AND('TD SOP+PROFORM MOD'!A338&lt;&gt;"",'TD SOP+PROFORM MOD'!A338&lt;&gt;"TOTAL"),'TD SOP+PROFORM MOD'!A338,0)</f>
        <v>0</v>
      </c>
      <c r="C341" s="25" t="str">
        <f>IFERROR(VLOOKUP($A341,'TD SOP+PROFORM MOD'!$A$5:$AD$750,MATCH(C$4,'TD SOP+PROFORM MOD'!$B$2:$AT$2,0)+1,0),"")</f>
        <v/>
      </c>
      <c r="D341" s="25" t="str">
        <f>IFERROR(VLOOKUP($A341,'TD SOP+PROFORM MOD'!$A$5:$AD$750,MATCH(D$4,'TD SOP+PROFORM MOD'!$B$2:$AT$2,0)+1,0),"")</f>
        <v/>
      </c>
      <c r="E341" s="26" t="str">
        <f t="shared" si="84"/>
        <v/>
      </c>
      <c r="F341" s="25" t="str">
        <f>IFERROR(VLOOKUP($A341,'TD SOP+PROFORM MOD'!$A$5:$AD$750,MATCH(F$4,'TD SOP+PROFORM MOD'!$B$2:$AT$2,0)+1,0),"")</f>
        <v/>
      </c>
      <c r="G341" s="25" t="str">
        <f>IFERROR(VLOOKUP($A341,'TD SOP+PROFORM MOD'!$A$5:$AD$750,MATCH(G$4,'TD SOP+PROFORM MOD'!$B$2:$AT$2,0)+1,0),"")</f>
        <v/>
      </c>
      <c r="H341" s="26" t="str">
        <f t="shared" si="85"/>
        <v/>
      </c>
      <c r="I341" s="25" t="str">
        <f>IFERROR(VLOOKUP($A341,'TD SOP+PROFORM MOD'!$A$5:$AD$750,MATCH(I$4,'TD SOP+PROFORM MOD'!$B$2:$AT$2,0)+1,0),"")</f>
        <v/>
      </c>
      <c r="J341" s="25" t="str">
        <f>IFERROR(VLOOKUP($A341,'TD SOP+PROFORM MOD'!$A$5:$AD$750,MATCH(J$4,'TD SOP+PROFORM MOD'!$B$2:$AT$2,0)+1,0),"")</f>
        <v/>
      </c>
      <c r="K341" s="26" t="str">
        <f t="shared" si="86"/>
        <v/>
      </c>
      <c r="L341" s="25" t="str">
        <f>IFERROR(VLOOKUP($A341,'TD SOP+PROFORM MOD'!$A$5:$AD$750,MATCH(L$4,'TD SOP+PROFORM MOD'!$B$2:$AT$2,0)+1,0),"")</f>
        <v/>
      </c>
      <c r="M341" s="25" t="str">
        <f>IFERROR(VLOOKUP($A341,'TD SOP+PROFORM MOD'!$A$5:$AD$750,MATCH(M$4,'TD SOP+PROFORM MOD'!$B$2:$AT$2,0)+1,0),"")</f>
        <v/>
      </c>
      <c r="N341" s="26" t="str">
        <f t="shared" si="87"/>
        <v/>
      </c>
      <c r="O341" s="25">
        <f>IFERROR(VLOOKUP($A341,'TD SOP+PROFORM MOD'!$A$5:$AD$750,MATCH(O$4,'TD SOP+PROFORM MOD'!$B$2:$AD$2,0)+1,0),0)+IFERROR(VLOOKUP($A341,'TD SOP+PROFORM MOD'!$A$5:$AD$750,MATCH(O$2,'TD SOP+PROFORM MOD'!$B$2:$AD$2,0)+1,0),0)</f>
        <v>0</v>
      </c>
      <c r="P341" s="25">
        <f>IFERROR(VLOOKUP($A341,'TD SOP+PROFORM MOD'!$A$5:$AD$750,MATCH(P$4,'TD SOP+PROFORM MOD'!$B$2:$AD$2,0)+1,0),0)+IFERROR(VLOOKUP($A341,'TD SOP+PROFORM MOD'!$A$5:$AD$750,MATCH(P$2,'TD SOP+PROFORM MOD'!$B$2:$AD$2,0)+1,0),0)</f>
        <v>0</v>
      </c>
      <c r="Q341" s="26" t="str">
        <f t="shared" si="88"/>
        <v/>
      </c>
      <c r="R341" s="25">
        <f>IFERROR(VLOOKUP($A341,'TD SOP+PROFORM MOD'!$A$5:$AD$750,MATCH(R$4,'TD SOP+PROFORM MOD'!$B$2:$AD$2,0)+1,0),0)+IFERROR(VLOOKUP($A341,'TD SOP+PROFORM MOD'!$A$5:$AD$750,MATCH(R$2,'TD SOP+PROFORM MOD'!$B$2:$AD$2,0)+1,0),0)</f>
        <v>0</v>
      </c>
      <c r="S341" s="25">
        <f>IFERROR(VLOOKUP($A341,'TD SOP+PROFORM MOD'!$A$5:$AD$750,MATCH(S$4,'TD SOP+PROFORM MOD'!$B$2:$AD$2,0)+1,0),0)+IFERROR(VLOOKUP($A341,'TD SOP+PROFORM MOD'!$A$5:$AD$750,MATCH(S$2,'TD SOP+PROFORM MOD'!$B$2:$AD$2,0)+1,0),0)</f>
        <v>0</v>
      </c>
      <c r="T341" s="26" t="str">
        <f t="shared" si="89"/>
        <v/>
      </c>
      <c r="U341" s="25">
        <f>IFERROR(VLOOKUP($A341,'TD SOP+PROFORM MOD'!$A$5:$AD$750,MATCH(U$4,'TD SOP+PROFORM MOD'!$B$2:$AD$2,0)+1,0),0)+IFERROR(VLOOKUP($A341,'TD SOP+PROFORM MOD'!$A$5:$AD$750,MATCH(U$2,'TD SOP+PROFORM MOD'!$B$2:$AD$2,0)+1,0),0)</f>
        <v>0</v>
      </c>
      <c r="V341" s="25">
        <f>IFERROR(VLOOKUP($A341,'TD SOP+PROFORM MOD'!$A$5:$AD$750,MATCH(V$4,'TD SOP+PROFORM MOD'!$B$2:$AD$2,0)+1,0),0)+IFERROR(VLOOKUP($A341,'TD SOP+PROFORM MOD'!$A$5:$AD$750,MATCH(V$2,'TD SOP+PROFORM MOD'!$B$2:$AD$2,0)+1,0),0)</f>
        <v>0</v>
      </c>
      <c r="W341" s="26" t="str">
        <f t="shared" si="90"/>
        <v/>
      </c>
      <c r="X341" s="25">
        <f>IFERROR(VLOOKUP($A341,'TD SOP+PROFORM MOD'!$A$5:$AD$750,MATCH(X$4,'TD SOP+PROFORM MOD'!$B$2:$AD$2,0)+1,0),0)+IFERROR(VLOOKUP($A341,'TD SOP+PROFORM MOD'!$A$5:$AD$750,MATCH(X$2,'TD SOP+PROFORM MOD'!$B$2:$AD$2,0)+1,0),0)</f>
        <v>0</v>
      </c>
      <c r="Y341" s="25">
        <f>IFERROR(VLOOKUP($A341,'TD SOP+PROFORM MOD'!$A$5:$AD$750,MATCH(Y$4,'TD SOP+PROFORM MOD'!$B$2:$AD$2,0)+1,0),0)+IFERROR(VLOOKUP($A341,'TD SOP+PROFORM MOD'!$A$5:$AD$750,MATCH(Y$2,'TD SOP+PROFORM MOD'!$B$2:$AD$2,0)+1,0),0)</f>
        <v>0</v>
      </c>
      <c r="Z341" s="26" t="str">
        <f t="shared" si="91"/>
        <v/>
      </c>
      <c r="AA341" s="25">
        <f>IFERROR(VLOOKUP($A341,'TD SOP+PROFORM MOD'!$A$5:$AD$750,MATCH(AA$4,'TD SOP+PROFORM MOD'!$B$2:$AD$2,0)+1,0),0)+IFERROR(VLOOKUP($A341,'TD SOP+PROFORM MOD'!$A$5:$AD$750,MATCH(AA$2,'TD SOP+PROFORM MOD'!$B$2:$AD$2,0)+1,0),0)</f>
        <v>0</v>
      </c>
      <c r="AB341" s="25">
        <f>IFERROR(VLOOKUP($A341,'TD SOP+PROFORM MOD'!$A$5:$AD$750,MATCH(AB$4,'TD SOP+PROFORM MOD'!$B$2:$AD$2,0)+1,0),0)+IFERROR(VLOOKUP($A341,'TD SOP+PROFORM MOD'!$A$5:$AD$750,MATCH(AB$2,'TD SOP+PROFORM MOD'!$B$2:$AD$2,0)+1,0),0)</f>
        <v>0</v>
      </c>
      <c r="AC341" s="26" t="str">
        <f t="shared" si="92"/>
        <v/>
      </c>
      <c r="AD341" s="25">
        <f>IFERROR(VLOOKUP($A341,'TD SOP+PROFORM MOD'!$A$5:$AD$750,MATCH(AD$4,'TD SOP+PROFORM MOD'!$B$2:$AD$2,0)+1,0),0)+IFERROR(VLOOKUP($A341,'TD SOP+PROFORM MOD'!$A$5:$AD$750,MATCH(AD$2,'TD SOP+PROFORM MOD'!$B$2:$AD$2,0)+1,0),0)</f>
        <v>0</v>
      </c>
      <c r="AE341" s="25">
        <f>IFERROR(VLOOKUP($A341,'TD SOP+PROFORM MOD'!$A$5:$AD$750,MATCH(AE$4,'TD SOP+PROFORM MOD'!$B$2:$AD$2,0)+1,0),0)+IFERROR(VLOOKUP($A341,'TD SOP+PROFORM MOD'!$A$5:$AD$750,MATCH(AE$2,'TD SOP+PROFORM MOD'!$B$2:$AD$2,0)+1,0),0)</f>
        <v>0</v>
      </c>
      <c r="AF341" s="26" t="str">
        <f t="shared" si="93"/>
        <v/>
      </c>
      <c r="AG341" s="25">
        <f>IFERROR(VLOOKUP($A341,'TD SOP+PROFORM MOD'!$A$5:$AD$750,MATCH(AG$4,'TD SOP+PROFORM MOD'!$B$2:$AD$2,0)+1,0),0)+IFERROR(VLOOKUP($A341,'TD SOP+PROFORM MOD'!$A$5:$AD$750,MATCH(AG$2,'TD SOP+PROFORM MOD'!$B$2:$AD$2,0)+1,0),0)</f>
        <v>0</v>
      </c>
      <c r="AH341" s="25">
        <f>IFERROR(VLOOKUP($A341,'TD SOP+PROFORM MOD'!$A$5:$AD$750,MATCH(AH$4,'TD SOP+PROFORM MOD'!$B$2:$AD$2,0)+1,0),0)+IFERROR(VLOOKUP($A341,'TD SOP+PROFORM MOD'!$A$5:$AD$750,MATCH(AH$2,'TD SOP+PROFORM MOD'!$B$2:$AD$2,0)+1,0),0)</f>
        <v>0</v>
      </c>
      <c r="AI341" s="26" t="str">
        <f t="shared" si="94"/>
        <v/>
      </c>
      <c r="AJ341" s="25">
        <f>IFERROR(VLOOKUP($A341,'TD SOP+PROFORM MOD'!$A$5:$AD$750,MATCH(AJ$4,'TD SOP+PROFORM MOD'!$B$2:$AD$2,0)+1,0),0)+IFERROR(VLOOKUP($A341,'TD SOP+PROFORM MOD'!$A$5:$AD$750,MATCH(AJ$2,'TD SOP+PROFORM MOD'!$B$2:$AD$2,0)+1,0),0)</f>
        <v>0</v>
      </c>
      <c r="AK341" s="25">
        <f>IFERROR(VLOOKUP($A341,'TD SOP+PROFORM MOD'!$A$5:$AD$750,MATCH(AK$4,'TD SOP+PROFORM MOD'!$B$2:$AD$2,0)+1,0),0)+IFERROR(VLOOKUP($A341,'TD SOP+PROFORM MOD'!$A$5:$AD$750,MATCH(AK$2,'TD SOP+PROFORM MOD'!$B$2:$AD$2,0)+1,0),0)</f>
        <v>0</v>
      </c>
      <c r="AL341" s="26" t="str">
        <f t="shared" si="95"/>
        <v/>
      </c>
      <c r="AM341" s="25">
        <f t="shared" si="97"/>
        <v>0</v>
      </c>
      <c r="AN341" s="25">
        <f t="shared" si="97"/>
        <v>0</v>
      </c>
      <c r="AO341" s="26" t="str">
        <f t="shared" si="96"/>
        <v/>
      </c>
      <c r="AR341" s="25">
        <f>SUMIF('B&amp;S YTD LFY'!B:B,"="&amp;A341,'B&amp;S YTD LFY'!C:C)</f>
        <v>0</v>
      </c>
      <c r="AS341" s="25">
        <f t="shared" si="98"/>
        <v>0</v>
      </c>
      <c r="AT341" s="25"/>
    </row>
    <row r="342" spans="1:46" x14ac:dyDescent="0.35">
      <c r="A342" s="24">
        <f>IF(AND('TD SOP+PROFORM MOD'!A339&lt;&gt;"",'TD SOP+PROFORM MOD'!A339&lt;&gt;"TOTAL"),'TD SOP+PROFORM MOD'!A339,0)</f>
        <v>0</v>
      </c>
      <c r="C342" s="25" t="str">
        <f>IFERROR(VLOOKUP($A342,'TD SOP+PROFORM MOD'!$A$5:$AD$750,MATCH(C$4,'TD SOP+PROFORM MOD'!$B$2:$AT$2,0)+1,0),"")</f>
        <v/>
      </c>
      <c r="D342" s="25" t="str">
        <f>IFERROR(VLOOKUP($A342,'TD SOP+PROFORM MOD'!$A$5:$AD$750,MATCH(D$4,'TD SOP+PROFORM MOD'!$B$2:$AT$2,0)+1,0),"")</f>
        <v/>
      </c>
      <c r="E342" s="26" t="str">
        <f t="shared" si="84"/>
        <v/>
      </c>
      <c r="F342" s="25" t="str">
        <f>IFERROR(VLOOKUP($A342,'TD SOP+PROFORM MOD'!$A$5:$AD$750,MATCH(F$4,'TD SOP+PROFORM MOD'!$B$2:$AT$2,0)+1,0),"")</f>
        <v/>
      </c>
      <c r="G342" s="25" t="str">
        <f>IFERROR(VLOOKUP($A342,'TD SOP+PROFORM MOD'!$A$5:$AD$750,MATCH(G$4,'TD SOP+PROFORM MOD'!$B$2:$AT$2,0)+1,0),"")</f>
        <v/>
      </c>
      <c r="H342" s="26" t="str">
        <f t="shared" si="85"/>
        <v/>
      </c>
      <c r="I342" s="25" t="str">
        <f>IFERROR(VLOOKUP($A342,'TD SOP+PROFORM MOD'!$A$5:$AD$750,MATCH(I$4,'TD SOP+PROFORM MOD'!$B$2:$AT$2,0)+1,0),"")</f>
        <v/>
      </c>
      <c r="J342" s="25" t="str">
        <f>IFERROR(VLOOKUP($A342,'TD SOP+PROFORM MOD'!$A$5:$AD$750,MATCH(J$4,'TD SOP+PROFORM MOD'!$B$2:$AT$2,0)+1,0),"")</f>
        <v/>
      </c>
      <c r="K342" s="26" t="str">
        <f t="shared" si="86"/>
        <v/>
      </c>
      <c r="L342" s="25" t="str">
        <f>IFERROR(VLOOKUP($A342,'TD SOP+PROFORM MOD'!$A$5:$AD$750,MATCH(L$4,'TD SOP+PROFORM MOD'!$B$2:$AT$2,0)+1,0),"")</f>
        <v/>
      </c>
      <c r="M342" s="25" t="str">
        <f>IFERROR(VLOOKUP($A342,'TD SOP+PROFORM MOD'!$A$5:$AD$750,MATCH(M$4,'TD SOP+PROFORM MOD'!$B$2:$AT$2,0)+1,0),"")</f>
        <v/>
      </c>
      <c r="N342" s="26" t="str">
        <f t="shared" si="87"/>
        <v/>
      </c>
      <c r="O342" s="25">
        <f>IFERROR(VLOOKUP($A342,'TD SOP+PROFORM MOD'!$A$5:$AD$750,MATCH(O$4,'TD SOP+PROFORM MOD'!$B$2:$AD$2,0)+1,0),0)+IFERROR(VLOOKUP($A342,'TD SOP+PROFORM MOD'!$A$5:$AD$750,MATCH(O$2,'TD SOP+PROFORM MOD'!$B$2:$AD$2,0)+1,0),0)</f>
        <v>0</v>
      </c>
      <c r="P342" s="25">
        <f>IFERROR(VLOOKUP($A342,'TD SOP+PROFORM MOD'!$A$5:$AD$750,MATCH(P$4,'TD SOP+PROFORM MOD'!$B$2:$AD$2,0)+1,0),0)+IFERROR(VLOOKUP($A342,'TD SOP+PROFORM MOD'!$A$5:$AD$750,MATCH(P$2,'TD SOP+PROFORM MOD'!$B$2:$AD$2,0)+1,0),0)</f>
        <v>0</v>
      </c>
      <c r="Q342" s="26" t="str">
        <f t="shared" si="88"/>
        <v/>
      </c>
      <c r="R342" s="25">
        <f>IFERROR(VLOOKUP($A342,'TD SOP+PROFORM MOD'!$A$5:$AD$750,MATCH(R$4,'TD SOP+PROFORM MOD'!$B$2:$AD$2,0)+1,0),0)+IFERROR(VLOOKUP($A342,'TD SOP+PROFORM MOD'!$A$5:$AD$750,MATCH(R$2,'TD SOP+PROFORM MOD'!$B$2:$AD$2,0)+1,0),0)</f>
        <v>0</v>
      </c>
      <c r="S342" s="25">
        <f>IFERROR(VLOOKUP($A342,'TD SOP+PROFORM MOD'!$A$5:$AD$750,MATCH(S$4,'TD SOP+PROFORM MOD'!$B$2:$AD$2,0)+1,0),0)+IFERROR(VLOOKUP($A342,'TD SOP+PROFORM MOD'!$A$5:$AD$750,MATCH(S$2,'TD SOP+PROFORM MOD'!$B$2:$AD$2,0)+1,0),0)</f>
        <v>0</v>
      </c>
      <c r="T342" s="26" t="str">
        <f t="shared" si="89"/>
        <v/>
      </c>
      <c r="U342" s="25">
        <f>IFERROR(VLOOKUP($A342,'TD SOP+PROFORM MOD'!$A$5:$AD$750,MATCH(U$4,'TD SOP+PROFORM MOD'!$B$2:$AD$2,0)+1,0),0)+IFERROR(VLOOKUP($A342,'TD SOP+PROFORM MOD'!$A$5:$AD$750,MATCH(U$2,'TD SOP+PROFORM MOD'!$B$2:$AD$2,0)+1,0),0)</f>
        <v>0</v>
      </c>
      <c r="V342" s="25">
        <f>IFERROR(VLOOKUP($A342,'TD SOP+PROFORM MOD'!$A$5:$AD$750,MATCH(V$4,'TD SOP+PROFORM MOD'!$B$2:$AD$2,0)+1,0),0)+IFERROR(VLOOKUP($A342,'TD SOP+PROFORM MOD'!$A$5:$AD$750,MATCH(V$2,'TD SOP+PROFORM MOD'!$B$2:$AD$2,0)+1,0),0)</f>
        <v>0</v>
      </c>
      <c r="W342" s="26" t="str">
        <f t="shared" si="90"/>
        <v/>
      </c>
      <c r="X342" s="25">
        <f>IFERROR(VLOOKUP($A342,'TD SOP+PROFORM MOD'!$A$5:$AD$750,MATCH(X$4,'TD SOP+PROFORM MOD'!$B$2:$AD$2,0)+1,0),0)+IFERROR(VLOOKUP($A342,'TD SOP+PROFORM MOD'!$A$5:$AD$750,MATCH(X$2,'TD SOP+PROFORM MOD'!$B$2:$AD$2,0)+1,0),0)</f>
        <v>0</v>
      </c>
      <c r="Y342" s="25">
        <f>IFERROR(VLOOKUP($A342,'TD SOP+PROFORM MOD'!$A$5:$AD$750,MATCH(Y$4,'TD SOP+PROFORM MOD'!$B$2:$AD$2,0)+1,0),0)+IFERROR(VLOOKUP($A342,'TD SOP+PROFORM MOD'!$A$5:$AD$750,MATCH(Y$2,'TD SOP+PROFORM MOD'!$B$2:$AD$2,0)+1,0),0)</f>
        <v>0</v>
      </c>
      <c r="Z342" s="26" t="str">
        <f t="shared" si="91"/>
        <v/>
      </c>
      <c r="AA342" s="25">
        <f>IFERROR(VLOOKUP($A342,'TD SOP+PROFORM MOD'!$A$5:$AD$750,MATCH(AA$4,'TD SOP+PROFORM MOD'!$B$2:$AD$2,0)+1,0),0)+IFERROR(VLOOKUP($A342,'TD SOP+PROFORM MOD'!$A$5:$AD$750,MATCH(AA$2,'TD SOP+PROFORM MOD'!$B$2:$AD$2,0)+1,0),0)</f>
        <v>0</v>
      </c>
      <c r="AB342" s="25">
        <f>IFERROR(VLOOKUP($A342,'TD SOP+PROFORM MOD'!$A$5:$AD$750,MATCH(AB$4,'TD SOP+PROFORM MOD'!$B$2:$AD$2,0)+1,0),0)+IFERROR(VLOOKUP($A342,'TD SOP+PROFORM MOD'!$A$5:$AD$750,MATCH(AB$2,'TD SOP+PROFORM MOD'!$B$2:$AD$2,0)+1,0),0)</f>
        <v>0</v>
      </c>
      <c r="AC342" s="26" t="str">
        <f t="shared" si="92"/>
        <v/>
      </c>
      <c r="AD342" s="25">
        <f>IFERROR(VLOOKUP($A342,'TD SOP+PROFORM MOD'!$A$5:$AD$750,MATCH(AD$4,'TD SOP+PROFORM MOD'!$B$2:$AD$2,0)+1,0),0)+IFERROR(VLOOKUP($A342,'TD SOP+PROFORM MOD'!$A$5:$AD$750,MATCH(AD$2,'TD SOP+PROFORM MOD'!$B$2:$AD$2,0)+1,0),0)</f>
        <v>0</v>
      </c>
      <c r="AE342" s="25">
        <f>IFERROR(VLOOKUP($A342,'TD SOP+PROFORM MOD'!$A$5:$AD$750,MATCH(AE$4,'TD SOP+PROFORM MOD'!$B$2:$AD$2,0)+1,0),0)+IFERROR(VLOOKUP($A342,'TD SOP+PROFORM MOD'!$A$5:$AD$750,MATCH(AE$2,'TD SOP+PROFORM MOD'!$B$2:$AD$2,0)+1,0),0)</f>
        <v>0</v>
      </c>
      <c r="AF342" s="26" t="str">
        <f t="shared" si="93"/>
        <v/>
      </c>
      <c r="AG342" s="25">
        <f>IFERROR(VLOOKUP($A342,'TD SOP+PROFORM MOD'!$A$5:$AD$750,MATCH(AG$4,'TD SOP+PROFORM MOD'!$B$2:$AD$2,0)+1,0),0)+IFERROR(VLOOKUP($A342,'TD SOP+PROFORM MOD'!$A$5:$AD$750,MATCH(AG$2,'TD SOP+PROFORM MOD'!$B$2:$AD$2,0)+1,0),0)</f>
        <v>0</v>
      </c>
      <c r="AH342" s="25">
        <f>IFERROR(VLOOKUP($A342,'TD SOP+PROFORM MOD'!$A$5:$AD$750,MATCH(AH$4,'TD SOP+PROFORM MOD'!$B$2:$AD$2,0)+1,0),0)+IFERROR(VLOOKUP($A342,'TD SOP+PROFORM MOD'!$A$5:$AD$750,MATCH(AH$2,'TD SOP+PROFORM MOD'!$B$2:$AD$2,0)+1,0),0)</f>
        <v>0</v>
      </c>
      <c r="AI342" s="26" t="str">
        <f t="shared" si="94"/>
        <v/>
      </c>
      <c r="AJ342" s="25">
        <f>IFERROR(VLOOKUP($A342,'TD SOP+PROFORM MOD'!$A$5:$AD$750,MATCH(AJ$4,'TD SOP+PROFORM MOD'!$B$2:$AD$2,0)+1,0),0)+IFERROR(VLOOKUP($A342,'TD SOP+PROFORM MOD'!$A$5:$AD$750,MATCH(AJ$2,'TD SOP+PROFORM MOD'!$B$2:$AD$2,0)+1,0),0)</f>
        <v>0</v>
      </c>
      <c r="AK342" s="25">
        <f>IFERROR(VLOOKUP($A342,'TD SOP+PROFORM MOD'!$A$5:$AD$750,MATCH(AK$4,'TD SOP+PROFORM MOD'!$B$2:$AD$2,0)+1,0),0)+IFERROR(VLOOKUP($A342,'TD SOP+PROFORM MOD'!$A$5:$AD$750,MATCH(AK$2,'TD SOP+PROFORM MOD'!$B$2:$AD$2,0)+1,0),0)</f>
        <v>0</v>
      </c>
      <c r="AL342" s="26" t="str">
        <f t="shared" si="95"/>
        <v/>
      </c>
      <c r="AM342" s="25">
        <f t="shared" si="97"/>
        <v>0</v>
      </c>
      <c r="AN342" s="25">
        <f t="shared" si="97"/>
        <v>0</v>
      </c>
      <c r="AO342" s="26" t="str">
        <f t="shared" si="96"/>
        <v/>
      </c>
      <c r="AR342" s="25">
        <f>SUMIF('B&amp;S YTD LFY'!B:B,"="&amp;A342,'B&amp;S YTD LFY'!C:C)</f>
        <v>0</v>
      </c>
      <c r="AS342" s="25">
        <f t="shared" si="98"/>
        <v>0</v>
      </c>
      <c r="AT342" s="25"/>
    </row>
    <row r="343" spans="1:46" x14ac:dyDescent="0.35">
      <c r="A343" s="24">
        <f>IF(AND('TD SOP+PROFORM MOD'!A340&lt;&gt;"",'TD SOP+PROFORM MOD'!A340&lt;&gt;"TOTAL"),'TD SOP+PROFORM MOD'!A340,0)</f>
        <v>0</v>
      </c>
      <c r="C343" s="25" t="str">
        <f>IFERROR(VLOOKUP($A343,'TD SOP+PROFORM MOD'!$A$5:$AD$750,MATCH(C$4,'TD SOP+PROFORM MOD'!$B$2:$AT$2,0)+1,0),"")</f>
        <v/>
      </c>
      <c r="D343" s="25" t="str">
        <f>IFERROR(VLOOKUP($A343,'TD SOP+PROFORM MOD'!$A$5:$AD$750,MATCH(D$4,'TD SOP+PROFORM MOD'!$B$2:$AT$2,0)+1,0),"")</f>
        <v/>
      </c>
      <c r="E343" s="26" t="str">
        <f t="shared" si="84"/>
        <v/>
      </c>
      <c r="F343" s="25" t="str">
        <f>IFERROR(VLOOKUP($A343,'TD SOP+PROFORM MOD'!$A$5:$AD$750,MATCH(F$4,'TD SOP+PROFORM MOD'!$B$2:$AT$2,0)+1,0),"")</f>
        <v/>
      </c>
      <c r="G343" s="25" t="str">
        <f>IFERROR(VLOOKUP($A343,'TD SOP+PROFORM MOD'!$A$5:$AD$750,MATCH(G$4,'TD SOP+PROFORM MOD'!$B$2:$AT$2,0)+1,0),"")</f>
        <v/>
      </c>
      <c r="H343" s="26" t="str">
        <f t="shared" si="85"/>
        <v/>
      </c>
      <c r="I343" s="25" t="str">
        <f>IFERROR(VLOOKUP($A343,'TD SOP+PROFORM MOD'!$A$5:$AD$750,MATCH(I$4,'TD SOP+PROFORM MOD'!$B$2:$AT$2,0)+1,0),"")</f>
        <v/>
      </c>
      <c r="J343" s="25" t="str">
        <f>IFERROR(VLOOKUP($A343,'TD SOP+PROFORM MOD'!$A$5:$AD$750,MATCH(J$4,'TD SOP+PROFORM MOD'!$B$2:$AT$2,0)+1,0),"")</f>
        <v/>
      </c>
      <c r="K343" s="26" t="str">
        <f t="shared" si="86"/>
        <v/>
      </c>
      <c r="L343" s="25" t="str">
        <f>IFERROR(VLOOKUP($A343,'TD SOP+PROFORM MOD'!$A$5:$AD$750,MATCH(L$4,'TD SOP+PROFORM MOD'!$B$2:$AT$2,0)+1,0),"")</f>
        <v/>
      </c>
      <c r="M343" s="25" t="str">
        <f>IFERROR(VLOOKUP($A343,'TD SOP+PROFORM MOD'!$A$5:$AD$750,MATCH(M$4,'TD SOP+PROFORM MOD'!$B$2:$AT$2,0)+1,0),"")</f>
        <v/>
      </c>
      <c r="N343" s="26" t="str">
        <f t="shared" si="87"/>
        <v/>
      </c>
      <c r="O343" s="25">
        <f>IFERROR(VLOOKUP($A343,'TD SOP+PROFORM MOD'!$A$5:$AD$750,MATCH(O$4,'TD SOP+PROFORM MOD'!$B$2:$AD$2,0)+1,0),0)+IFERROR(VLOOKUP($A343,'TD SOP+PROFORM MOD'!$A$5:$AD$750,MATCH(O$2,'TD SOP+PROFORM MOD'!$B$2:$AD$2,0)+1,0),0)</f>
        <v>0</v>
      </c>
      <c r="P343" s="25">
        <f>IFERROR(VLOOKUP($A343,'TD SOP+PROFORM MOD'!$A$5:$AD$750,MATCH(P$4,'TD SOP+PROFORM MOD'!$B$2:$AD$2,0)+1,0),0)+IFERROR(VLOOKUP($A343,'TD SOP+PROFORM MOD'!$A$5:$AD$750,MATCH(P$2,'TD SOP+PROFORM MOD'!$B$2:$AD$2,0)+1,0),0)</f>
        <v>0</v>
      </c>
      <c r="Q343" s="26" t="str">
        <f t="shared" si="88"/>
        <v/>
      </c>
      <c r="R343" s="25">
        <f>IFERROR(VLOOKUP($A343,'TD SOP+PROFORM MOD'!$A$5:$AD$750,MATCH(R$4,'TD SOP+PROFORM MOD'!$B$2:$AD$2,0)+1,0),0)+IFERROR(VLOOKUP($A343,'TD SOP+PROFORM MOD'!$A$5:$AD$750,MATCH(R$2,'TD SOP+PROFORM MOD'!$B$2:$AD$2,0)+1,0),0)</f>
        <v>0</v>
      </c>
      <c r="S343" s="25">
        <f>IFERROR(VLOOKUP($A343,'TD SOP+PROFORM MOD'!$A$5:$AD$750,MATCH(S$4,'TD SOP+PROFORM MOD'!$B$2:$AD$2,0)+1,0),0)+IFERROR(VLOOKUP($A343,'TD SOP+PROFORM MOD'!$A$5:$AD$750,MATCH(S$2,'TD SOP+PROFORM MOD'!$B$2:$AD$2,0)+1,0),0)</f>
        <v>0</v>
      </c>
      <c r="T343" s="26" t="str">
        <f t="shared" si="89"/>
        <v/>
      </c>
      <c r="U343" s="25">
        <f>IFERROR(VLOOKUP($A343,'TD SOP+PROFORM MOD'!$A$5:$AD$750,MATCH(U$4,'TD SOP+PROFORM MOD'!$B$2:$AD$2,0)+1,0),0)+IFERROR(VLOOKUP($A343,'TD SOP+PROFORM MOD'!$A$5:$AD$750,MATCH(U$2,'TD SOP+PROFORM MOD'!$B$2:$AD$2,0)+1,0),0)</f>
        <v>0</v>
      </c>
      <c r="V343" s="25">
        <f>IFERROR(VLOOKUP($A343,'TD SOP+PROFORM MOD'!$A$5:$AD$750,MATCH(V$4,'TD SOP+PROFORM MOD'!$B$2:$AD$2,0)+1,0),0)+IFERROR(VLOOKUP($A343,'TD SOP+PROFORM MOD'!$A$5:$AD$750,MATCH(V$2,'TD SOP+PROFORM MOD'!$B$2:$AD$2,0)+1,0),0)</f>
        <v>0</v>
      </c>
      <c r="W343" s="26" t="str">
        <f t="shared" si="90"/>
        <v/>
      </c>
      <c r="X343" s="25">
        <f>IFERROR(VLOOKUP($A343,'TD SOP+PROFORM MOD'!$A$5:$AD$750,MATCH(X$4,'TD SOP+PROFORM MOD'!$B$2:$AD$2,0)+1,0),0)+IFERROR(VLOOKUP($A343,'TD SOP+PROFORM MOD'!$A$5:$AD$750,MATCH(X$2,'TD SOP+PROFORM MOD'!$B$2:$AD$2,0)+1,0),0)</f>
        <v>0</v>
      </c>
      <c r="Y343" s="25">
        <f>IFERROR(VLOOKUP($A343,'TD SOP+PROFORM MOD'!$A$5:$AD$750,MATCH(Y$4,'TD SOP+PROFORM MOD'!$B$2:$AD$2,0)+1,0),0)+IFERROR(VLOOKUP($A343,'TD SOP+PROFORM MOD'!$A$5:$AD$750,MATCH(Y$2,'TD SOP+PROFORM MOD'!$B$2:$AD$2,0)+1,0),0)</f>
        <v>0</v>
      </c>
      <c r="Z343" s="26" t="str">
        <f t="shared" si="91"/>
        <v/>
      </c>
      <c r="AA343" s="25">
        <f>IFERROR(VLOOKUP($A343,'TD SOP+PROFORM MOD'!$A$5:$AD$750,MATCH(AA$4,'TD SOP+PROFORM MOD'!$B$2:$AD$2,0)+1,0),0)+IFERROR(VLOOKUP($A343,'TD SOP+PROFORM MOD'!$A$5:$AD$750,MATCH(AA$2,'TD SOP+PROFORM MOD'!$B$2:$AD$2,0)+1,0),0)</f>
        <v>0</v>
      </c>
      <c r="AB343" s="25">
        <f>IFERROR(VLOOKUP($A343,'TD SOP+PROFORM MOD'!$A$5:$AD$750,MATCH(AB$4,'TD SOP+PROFORM MOD'!$B$2:$AD$2,0)+1,0),0)+IFERROR(VLOOKUP($A343,'TD SOP+PROFORM MOD'!$A$5:$AD$750,MATCH(AB$2,'TD SOP+PROFORM MOD'!$B$2:$AD$2,0)+1,0),0)</f>
        <v>0</v>
      </c>
      <c r="AC343" s="26" t="str">
        <f t="shared" si="92"/>
        <v/>
      </c>
      <c r="AD343" s="25">
        <f>IFERROR(VLOOKUP($A343,'TD SOP+PROFORM MOD'!$A$5:$AD$750,MATCH(AD$4,'TD SOP+PROFORM MOD'!$B$2:$AD$2,0)+1,0),0)+IFERROR(VLOOKUP($A343,'TD SOP+PROFORM MOD'!$A$5:$AD$750,MATCH(AD$2,'TD SOP+PROFORM MOD'!$B$2:$AD$2,0)+1,0),0)</f>
        <v>0</v>
      </c>
      <c r="AE343" s="25">
        <f>IFERROR(VLOOKUP($A343,'TD SOP+PROFORM MOD'!$A$5:$AD$750,MATCH(AE$4,'TD SOP+PROFORM MOD'!$B$2:$AD$2,0)+1,0),0)+IFERROR(VLOOKUP($A343,'TD SOP+PROFORM MOD'!$A$5:$AD$750,MATCH(AE$2,'TD SOP+PROFORM MOD'!$B$2:$AD$2,0)+1,0),0)</f>
        <v>0</v>
      </c>
      <c r="AF343" s="26" t="str">
        <f t="shared" si="93"/>
        <v/>
      </c>
      <c r="AG343" s="25">
        <f>IFERROR(VLOOKUP($A343,'TD SOP+PROFORM MOD'!$A$5:$AD$750,MATCH(AG$4,'TD SOP+PROFORM MOD'!$B$2:$AD$2,0)+1,0),0)+IFERROR(VLOOKUP($A343,'TD SOP+PROFORM MOD'!$A$5:$AD$750,MATCH(AG$2,'TD SOP+PROFORM MOD'!$B$2:$AD$2,0)+1,0),0)</f>
        <v>0</v>
      </c>
      <c r="AH343" s="25">
        <f>IFERROR(VLOOKUP($A343,'TD SOP+PROFORM MOD'!$A$5:$AD$750,MATCH(AH$4,'TD SOP+PROFORM MOD'!$B$2:$AD$2,0)+1,0),0)+IFERROR(VLOOKUP($A343,'TD SOP+PROFORM MOD'!$A$5:$AD$750,MATCH(AH$2,'TD SOP+PROFORM MOD'!$B$2:$AD$2,0)+1,0),0)</f>
        <v>0</v>
      </c>
      <c r="AI343" s="26" t="str">
        <f t="shared" si="94"/>
        <v/>
      </c>
      <c r="AJ343" s="25">
        <f>IFERROR(VLOOKUP($A343,'TD SOP+PROFORM MOD'!$A$5:$AD$750,MATCH(AJ$4,'TD SOP+PROFORM MOD'!$B$2:$AD$2,0)+1,0),0)+IFERROR(VLOOKUP($A343,'TD SOP+PROFORM MOD'!$A$5:$AD$750,MATCH(AJ$2,'TD SOP+PROFORM MOD'!$B$2:$AD$2,0)+1,0),0)</f>
        <v>0</v>
      </c>
      <c r="AK343" s="25">
        <f>IFERROR(VLOOKUP($A343,'TD SOP+PROFORM MOD'!$A$5:$AD$750,MATCH(AK$4,'TD SOP+PROFORM MOD'!$B$2:$AD$2,0)+1,0),0)+IFERROR(VLOOKUP($A343,'TD SOP+PROFORM MOD'!$A$5:$AD$750,MATCH(AK$2,'TD SOP+PROFORM MOD'!$B$2:$AD$2,0)+1,0),0)</f>
        <v>0</v>
      </c>
      <c r="AL343" s="26" t="str">
        <f t="shared" si="95"/>
        <v/>
      </c>
      <c r="AM343" s="25">
        <f t="shared" si="97"/>
        <v>0</v>
      </c>
      <c r="AN343" s="25">
        <f t="shared" si="97"/>
        <v>0</v>
      </c>
      <c r="AO343" s="26" t="str">
        <f t="shared" si="96"/>
        <v/>
      </c>
      <c r="AR343" s="25">
        <f>SUMIF('B&amp;S YTD LFY'!B:B,"="&amp;A343,'B&amp;S YTD LFY'!C:C)</f>
        <v>0</v>
      </c>
      <c r="AS343" s="25">
        <f t="shared" si="98"/>
        <v>0</v>
      </c>
      <c r="AT343" s="25"/>
    </row>
    <row r="344" spans="1:46" x14ac:dyDescent="0.35">
      <c r="A344" s="24">
        <f>IF(AND('TD SOP+PROFORM MOD'!A341&lt;&gt;"",'TD SOP+PROFORM MOD'!A341&lt;&gt;"TOTAL"),'TD SOP+PROFORM MOD'!A341,0)</f>
        <v>0</v>
      </c>
      <c r="C344" s="25" t="str">
        <f>IFERROR(VLOOKUP($A344,'TD SOP+PROFORM MOD'!$A$5:$AD$750,MATCH(C$4,'TD SOP+PROFORM MOD'!$B$2:$AT$2,0)+1,0),"")</f>
        <v/>
      </c>
      <c r="D344" s="25" t="str">
        <f>IFERROR(VLOOKUP($A344,'TD SOP+PROFORM MOD'!$A$5:$AD$750,MATCH(D$4,'TD SOP+PROFORM MOD'!$B$2:$AT$2,0)+1,0),"")</f>
        <v/>
      </c>
      <c r="E344" s="26" t="str">
        <f t="shared" si="84"/>
        <v/>
      </c>
      <c r="F344" s="25" t="str">
        <f>IFERROR(VLOOKUP($A344,'TD SOP+PROFORM MOD'!$A$5:$AD$750,MATCH(F$4,'TD SOP+PROFORM MOD'!$B$2:$AT$2,0)+1,0),"")</f>
        <v/>
      </c>
      <c r="G344" s="25" t="str">
        <f>IFERROR(VLOOKUP($A344,'TD SOP+PROFORM MOD'!$A$5:$AD$750,MATCH(G$4,'TD SOP+PROFORM MOD'!$B$2:$AT$2,0)+1,0),"")</f>
        <v/>
      </c>
      <c r="H344" s="26" t="str">
        <f t="shared" si="85"/>
        <v/>
      </c>
      <c r="I344" s="25" t="str">
        <f>IFERROR(VLOOKUP($A344,'TD SOP+PROFORM MOD'!$A$5:$AD$750,MATCH(I$4,'TD SOP+PROFORM MOD'!$B$2:$AT$2,0)+1,0),"")</f>
        <v/>
      </c>
      <c r="J344" s="25" t="str">
        <f>IFERROR(VLOOKUP($A344,'TD SOP+PROFORM MOD'!$A$5:$AD$750,MATCH(J$4,'TD SOP+PROFORM MOD'!$B$2:$AT$2,0)+1,0),"")</f>
        <v/>
      </c>
      <c r="K344" s="26" t="str">
        <f t="shared" si="86"/>
        <v/>
      </c>
      <c r="L344" s="25" t="str">
        <f>IFERROR(VLOOKUP($A344,'TD SOP+PROFORM MOD'!$A$5:$AD$750,MATCH(L$4,'TD SOP+PROFORM MOD'!$B$2:$AT$2,0)+1,0),"")</f>
        <v/>
      </c>
      <c r="M344" s="25" t="str">
        <f>IFERROR(VLOOKUP($A344,'TD SOP+PROFORM MOD'!$A$5:$AD$750,MATCH(M$4,'TD SOP+PROFORM MOD'!$B$2:$AT$2,0)+1,0),"")</f>
        <v/>
      </c>
      <c r="N344" s="26" t="str">
        <f t="shared" si="87"/>
        <v/>
      </c>
      <c r="O344" s="25">
        <f>IFERROR(VLOOKUP($A344,'TD SOP+PROFORM MOD'!$A$5:$AD$750,MATCH(O$4,'TD SOP+PROFORM MOD'!$B$2:$AD$2,0)+1,0),0)+IFERROR(VLOOKUP($A344,'TD SOP+PROFORM MOD'!$A$5:$AD$750,MATCH(O$2,'TD SOP+PROFORM MOD'!$B$2:$AD$2,0)+1,0),0)</f>
        <v>0</v>
      </c>
      <c r="P344" s="25">
        <f>IFERROR(VLOOKUP($A344,'TD SOP+PROFORM MOD'!$A$5:$AD$750,MATCH(P$4,'TD SOP+PROFORM MOD'!$B$2:$AD$2,0)+1,0),0)+IFERROR(VLOOKUP($A344,'TD SOP+PROFORM MOD'!$A$5:$AD$750,MATCH(P$2,'TD SOP+PROFORM MOD'!$B$2:$AD$2,0)+1,0),0)</f>
        <v>0</v>
      </c>
      <c r="Q344" s="26" t="str">
        <f t="shared" si="88"/>
        <v/>
      </c>
      <c r="R344" s="25">
        <f>IFERROR(VLOOKUP($A344,'TD SOP+PROFORM MOD'!$A$5:$AD$750,MATCH(R$4,'TD SOP+PROFORM MOD'!$B$2:$AD$2,0)+1,0),0)+IFERROR(VLOOKUP($A344,'TD SOP+PROFORM MOD'!$A$5:$AD$750,MATCH(R$2,'TD SOP+PROFORM MOD'!$B$2:$AD$2,0)+1,0),0)</f>
        <v>0</v>
      </c>
      <c r="S344" s="25">
        <f>IFERROR(VLOOKUP($A344,'TD SOP+PROFORM MOD'!$A$5:$AD$750,MATCH(S$4,'TD SOP+PROFORM MOD'!$B$2:$AD$2,0)+1,0),0)+IFERROR(VLOOKUP($A344,'TD SOP+PROFORM MOD'!$A$5:$AD$750,MATCH(S$2,'TD SOP+PROFORM MOD'!$B$2:$AD$2,0)+1,0),0)</f>
        <v>0</v>
      </c>
      <c r="T344" s="26" t="str">
        <f t="shared" si="89"/>
        <v/>
      </c>
      <c r="U344" s="25">
        <f>IFERROR(VLOOKUP($A344,'TD SOP+PROFORM MOD'!$A$5:$AD$750,MATCH(U$4,'TD SOP+PROFORM MOD'!$B$2:$AD$2,0)+1,0),0)+IFERROR(VLOOKUP($A344,'TD SOP+PROFORM MOD'!$A$5:$AD$750,MATCH(U$2,'TD SOP+PROFORM MOD'!$B$2:$AD$2,0)+1,0),0)</f>
        <v>0</v>
      </c>
      <c r="V344" s="25">
        <f>IFERROR(VLOOKUP($A344,'TD SOP+PROFORM MOD'!$A$5:$AD$750,MATCH(V$4,'TD SOP+PROFORM MOD'!$B$2:$AD$2,0)+1,0),0)+IFERROR(VLOOKUP($A344,'TD SOP+PROFORM MOD'!$A$5:$AD$750,MATCH(V$2,'TD SOP+PROFORM MOD'!$B$2:$AD$2,0)+1,0),0)</f>
        <v>0</v>
      </c>
      <c r="W344" s="26" t="str">
        <f t="shared" si="90"/>
        <v/>
      </c>
      <c r="X344" s="25">
        <f>IFERROR(VLOOKUP($A344,'TD SOP+PROFORM MOD'!$A$5:$AD$750,MATCH(X$4,'TD SOP+PROFORM MOD'!$B$2:$AD$2,0)+1,0),0)+IFERROR(VLOOKUP($A344,'TD SOP+PROFORM MOD'!$A$5:$AD$750,MATCH(X$2,'TD SOP+PROFORM MOD'!$B$2:$AD$2,0)+1,0),0)</f>
        <v>0</v>
      </c>
      <c r="Y344" s="25">
        <f>IFERROR(VLOOKUP($A344,'TD SOP+PROFORM MOD'!$A$5:$AD$750,MATCH(Y$4,'TD SOP+PROFORM MOD'!$B$2:$AD$2,0)+1,0),0)+IFERROR(VLOOKUP($A344,'TD SOP+PROFORM MOD'!$A$5:$AD$750,MATCH(Y$2,'TD SOP+PROFORM MOD'!$B$2:$AD$2,0)+1,0),0)</f>
        <v>0</v>
      </c>
      <c r="Z344" s="26" t="str">
        <f t="shared" si="91"/>
        <v/>
      </c>
      <c r="AA344" s="25">
        <f>IFERROR(VLOOKUP($A344,'TD SOP+PROFORM MOD'!$A$5:$AD$750,MATCH(AA$4,'TD SOP+PROFORM MOD'!$B$2:$AD$2,0)+1,0),0)+IFERROR(VLOOKUP($A344,'TD SOP+PROFORM MOD'!$A$5:$AD$750,MATCH(AA$2,'TD SOP+PROFORM MOD'!$B$2:$AD$2,0)+1,0),0)</f>
        <v>0</v>
      </c>
      <c r="AB344" s="25">
        <f>IFERROR(VLOOKUP($A344,'TD SOP+PROFORM MOD'!$A$5:$AD$750,MATCH(AB$4,'TD SOP+PROFORM MOD'!$B$2:$AD$2,0)+1,0),0)+IFERROR(VLOOKUP($A344,'TD SOP+PROFORM MOD'!$A$5:$AD$750,MATCH(AB$2,'TD SOP+PROFORM MOD'!$B$2:$AD$2,0)+1,0),0)</f>
        <v>0</v>
      </c>
      <c r="AC344" s="26" t="str">
        <f t="shared" si="92"/>
        <v/>
      </c>
      <c r="AD344" s="25">
        <f>IFERROR(VLOOKUP($A344,'TD SOP+PROFORM MOD'!$A$5:$AD$750,MATCH(AD$4,'TD SOP+PROFORM MOD'!$B$2:$AD$2,0)+1,0),0)+IFERROR(VLOOKUP($A344,'TD SOP+PROFORM MOD'!$A$5:$AD$750,MATCH(AD$2,'TD SOP+PROFORM MOD'!$B$2:$AD$2,0)+1,0),0)</f>
        <v>0</v>
      </c>
      <c r="AE344" s="25">
        <f>IFERROR(VLOOKUP($A344,'TD SOP+PROFORM MOD'!$A$5:$AD$750,MATCH(AE$4,'TD SOP+PROFORM MOD'!$B$2:$AD$2,0)+1,0),0)+IFERROR(VLOOKUP($A344,'TD SOP+PROFORM MOD'!$A$5:$AD$750,MATCH(AE$2,'TD SOP+PROFORM MOD'!$B$2:$AD$2,0)+1,0),0)</f>
        <v>0</v>
      </c>
      <c r="AF344" s="26" t="str">
        <f t="shared" si="93"/>
        <v/>
      </c>
      <c r="AG344" s="25">
        <f>IFERROR(VLOOKUP($A344,'TD SOP+PROFORM MOD'!$A$5:$AD$750,MATCH(AG$4,'TD SOP+PROFORM MOD'!$B$2:$AD$2,0)+1,0),0)+IFERROR(VLOOKUP($A344,'TD SOP+PROFORM MOD'!$A$5:$AD$750,MATCH(AG$2,'TD SOP+PROFORM MOD'!$B$2:$AD$2,0)+1,0),0)</f>
        <v>0</v>
      </c>
      <c r="AH344" s="25">
        <f>IFERROR(VLOOKUP($A344,'TD SOP+PROFORM MOD'!$A$5:$AD$750,MATCH(AH$4,'TD SOP+PROFORM MOD'!$B$2:$AD$2,0)+1,0),0)+IFERROR(VLOOKUP($A344,'TD SOP+PROFORM MOD'!$A$5:$AD$750,MATCH(AH$2,'TD SOP+PROFORM MOD'!$B$2:$AD$2,0)+1,0),0)</f>
        <v>0</v>
      </c>
      <c r="AI344" s="26" t="str">
        <f t="shared" si="94"/>
        <v/>
      </c>
      <c r="AJ344" s="25">
        <f>IFERROR(VLOOKUP($A344,'TD SOP+PROFORM MOD'!$A$5:$AD$750,MATCH(AJ$4,'TD SOP+PROFORM MOD'!$B$2:$AD$2,0)+1,0),0)+IFERROR(VLOOKUP($A344,'TD SOP+PROFORM MOD'!$A$5:$AD$750,MATCH(AJ$2,'TD SOP+PROFORM MOD'!$B$2:$AD$2,0)+1,0),0)</f>
        <v>0</v>
      </c>
      <c r="AK344" s="25">
        <f>IFERROR(VLOOKUP($A344,'TD SOP+PROFORM MOD'!$A$5:$AD$750,MATCH(AK$4,'TD SOP+PROFORM MOD'!$B$2:$AD$2,0)+1,0),0)+IFERROR(VLOOKUP($A344,'TD SOP+PROFORM MOD'!$A$5:$AD$750,MATCH(AK$2,'TD SOP+PROFORM MOD'!$B$2:$AD$2,0)+1,0),0)</f>
        <v>0</v>
      </c>
      <c r="AL344" s="26" t="str">
        <f t="shared" si="95"/>
        <v/>
      </c>
      <c r="AM344" s="25">
        <f t="shared" si="97"/>
        <v>0</v>
      </c>
      <c r="AN344" s="25">
        <f t="shared" si="97"/>
        <v>0</v>
      </c>
      <c r="AO344" s="26" t="str">
        <f t="shared" si="96"/>
        <v/>
      </c>
      <c r="AR344" s="25">
        <f>SUMIF('B&amp;S YTD LFY'!B:B,"="&amp;A344,'B&amp;S YTD LFY'!C:C)</f>
        <v>0</v>
      </c>
      <c r="AS344" s="25">
        <f t="shared" si="98"/>
        <v>0</v>
      </c>
      <c r="AT344" s="25"/>
    </row>
    <row r="345" spans="1:46" x14ac:dyDescent="0.35">
      <c r="A345" s="24">
        <f>IF(AND('TD SOP+PROFORM MOD'!A342&lt;&gt;"",'TD SOP+PROFORM MOD'!A342&lt;&gt;"TOTAL"),'TD SOP+PROFORM MOD'!A342,0)</f>
        <v>0</v>
      </c>
      <c r="C345" s="25" t="str">
        <f>IFERROR(VLOOKUP($A345,'TD SOP+PROFORM MOD'!$A$5:$AD$750,MATCH(C$4,'TD SOP+PROFORM MOD'!$B$2:$AT$2,0)+1,0),"")</f>
        <v/>
      </c>
      <c r="D345" s="25" t="str">
        <f>IFERROR(VLOOKUP($A345,'TD SOP+PROFORM MOD'!$A$5:$AD$750,MATCH(D$4,'TD SOP+PROFORM MOD'!$B$2:$AT$2,0)+1,0),"")</f>
        <v/>
      </c>
      <c r="E345" s="26" t="str">
        <f t="shared" si="84"/>
        <v/>
      </c>
      <c r="F345" s="25" t="str">
        <f>IFERROR(VLOOKUP($A345,'TD SOP+PROFORM MOD'!$A$5:$AD$750,MATCH(F$4,'TD SOP+PROFORM MOD'!$B$2:$AT$2,0)+1,0),"")</f>
        <v/>
      </c>
      <c r="G345" s="25" t="str">
        <f>IFERROR(VLOOKUP($A345,'TD SOP+PROFORM MOD'!$A$5:$AD$750,MATCH(G$4,'TD SOP+PROFORM MOD'!$B$2:$AT$2,0)+1,0),"")</f>
        <v/>
      </c>
      <c r="H345" s="26" t="str">
        <f t="shared" si="85"/>
        <v/>
      </c>
      <c r="I345" s="25" t="str">
        <f>IFERROR(VLOOKUP($A345,'TD SOP+PROFORM MOD'!$A$5:$AD$750,MATCH(I$4,'TD SOP+PROFORM MOD'!$B$2:$AT$2,0)+1,0),"")</f>
        <v/>
      </c>
      <c r="J345" s="25" t="str">
        <f>IFERROR(VLOOKUP($A345,'TD SOP+PROFORM MOD'!$A$5:$AD$750,MATCH(J$4,'TD SOP+PROFORM MOD'!$B$2:$AT$2,0)+1,0),"")</f>
        <v/>
      </c>
      <c r="K345" s="26" t="str">
        <f t="shared" si="86"/>
        <v/>
      </c>
      <c r="L345" s="25" t="str">
        <f>IFERROR(VLOOKUP($A345,'TD SOP+PROFORM MOD'!$A$5:$AD$750,MATCH(L$4,'TD SOP+PROFORM MOD'!$B$2:$AT$2,0)+1,0),"")</f>
        <v/>
      </c>
      <c r="M345" s="25" t="str">
        <f>IFERROR(VLOOKUP($A345,'TD SOP+PROFORM MOD'!$A$5:$AD$750,MATCH(M$4,'TD SOP+PROFORM MOD'!$B$2:$AT$2,0)+1,0),"")</f>
        <v/>
      </c>
      <c r="N345" s="26" t="str">
        <f t="shared" si="87"/>
        <v/>
      </c>
      <c r="O345" s="25">
        <f>IFERROR(VLOOKUP($A345,'TD SOP+PROFORM MOD'!$A$5:$AD$750,MATCH(O$4,'TD SOP+PROFORM MOD'!$B$2:$AD$2,0)+1,0),0)+IFERROR(VLOOKUP($A345,'TD SOP+PROFORM MOD'!$A$5:$AD$750,MATCH(O$2,'TD SOP+PROFORM MOD'!$B$2:$AD$2,0)+1,0),0)</f>
        <v>0</v>
      </c>
      <c r="P345" s="25">
        <f>IFERROR(VLOOKUP($A345,'TD SOP+PROFORM MOD'!$A$5:$AD$750,MATCH(P$4,'TD SOP+PROFORM MOD'!$B$2:$AD$2,0)+1,0),0)+IFERROR(VLOOKUP($A345,'TD SOP+PROFORM MOD'!$A$5:$AD$750,MATCH(P$2,'TD SOP+PROFORM MOD'!$B$2:$AD$2,0)+1,0),0)</f>
        <v>0</v>
      </c>
      <c r="Q345" s="26" t="str">
        <f t="shared" si="88"/>
        <v/>
      </c>
      <c r="R345" s="25">
        <f>IFERROR(VLOOKUP($A345,'TD SOP+PROFORM MOD'!$A$5:$AD$750,MATCH(R$4,'TD SOP+PROFORM MOD'!$B$2:$AD$2,0)+1,0),0)+IFERROR(VLOOKUP($A345,'TD SOP+PROFORM MOD'!$A$5:$AD$750,MATCH(R$2,'TD SOP+PROFORM MOD'!$B$2:$AD$2,0)+1,0),0)</f>
        <v>0</v>
      </c>
      <c r="S345" s="25">
        <f>IFERROR(VLOOKUP($A345,'TD SOP+PROFORM MOD'!$A$5:$AD$750,MATCH(S$4,'TD SOP+PROFORM MOD'!$B$2:$AD$2,0)+1,0),0)+IFERROR(VLOOKUP($A345,'TD SOP+PROFORM MOD'!$A$5:$AD$750,MATCH(S$2,'TD SOP+PROFORM MOD'!$B$2:$AD$2,0)+1,0),0)</f>
        <v>0</v>
      </c>
      <c r="T345" s="26" t="str">
        <f t="shared" si="89"/>
        <v/>
      </c>
      <c r="U345" s="25">
        <f>IFERROR(VLOOKUP($A345,'TD SOP+PROFORM MOD'!$A$5:$AD$750,MATCH(U$4,'TD SOP+PROFORM MOD'!$B$2:$AD$2,0)+1,0),0)+IFERROR(VLOOKUP($A345,'TD SOP+PROFORM MOD'!$A$5:$AD$750,MATCH(U$2,'TD SOP+PROFORM MOD'!$B$2:$AD$2,0)+1,0),0)</f>
        <v>0</v>
      </c>
      <c r="V345" s="25">
        <f>IFERROR(VLOOKUP($A345,'TD SOP+PROFORM MOD'!$A$5:$AD$750,MATCH(V$4,'TD SOP+PROFORM MOD'!$B$2:$AD$2,0)+1,0),0)+IFERROR(VLOOKUP($A345,'TD SOP+PROFORM MOD'!$A$5:$AD$750,MATCH(V$2,'TD SOP+PROFORM MOD'!$B$2:$AD$2,0)+1,0),0)</f>
        <v>0</v>
      </c>
      <c r="W345" s="26" t="str">
        <f t="shared" si="90"/>
        <v/>
      </c>
      <c r="X345" s="25">
        <f>IFERROR(VLOOKUP($A345,'TD SOP+PROFORM MOD'!$A$5:$AD$750,MATCH(X$4,'TD SOP+PROFORM MOD'!$B$2:$AD$2,0)+1,0),0)+IFERROR(VLOOKUP($A345,'TD SOP+PROFORM MOD'!$A$5:$AD$750,MATCH(X$2,'TD SOP+PROFORM MOD'!$B$2:$AD$2,0)+1,0),0)</f>
        <v>0</v>
      </c>
      <c r="Y345" s="25">
        <f>IFERROR(VLOOKUP($A345,'TD SOP+PROFORM MOD'!$A$5:$AD$750,MATCH(Y$4,'TD SOP+PROFORM MOD'!$B$2:$AD$2,0)+1,0),0)+IFERROR(VLOOKUP($A345,'TD SOP+PROFORM MOD'!$A$5:$AD$750,MATCH(Y$2,'TD SOP+PROFORM MOD'!$B$2:$AD$2,0)+1,0),0)</f>
        <v>0</v>
      </c>
      <c r="Z345" s="26" t="str">
        <f t="shared" si="91"/>
        <v/>
      </c>
      <c r="AA345" s="25">
        <f>IFERROR(VLOOKUP($A345,'TD SOP+PROFORM MOD'!$A$5:$AD$750,MATCH(AA$4,'TD SOP+PROFORM MOD'!$B$2:$AD$2,0)+1,0),0)+IFERROR(VLOOKUP($A345,'TD SOP+PROFORM MOD'!$A$5:$AD$750,MATCH(AA$2,'TD SOP+PROFORM MOD'!$B$2:$AD$2,0)+1,0),0)</f>
        <v>0</v>
      </c>
      <c r="AB345" s="25">
        <f>IFERROR(VLOOKUP($A345,'TD SOP+PROFORM MOD'!$A$5:$AD$750,MATCH(AB$4,'TD SOP+PROFORM MOD'!$B$2:$AD$2,0)+1,0),0)+IFERROR(VLOOKUP($A345,'TD SOP+PROFORM MOD'!$A$5:$AD$750,MATCH(AB$2,'TD SOP+PROFORM MOD'!$B$2:$AD$2,0)+1,0),0)</f>
        <v>0</v>
      </c>
      <c r="AC345" s="26" t="str">
        <f t="shared" si="92"/>
        <v/>
      </c>
      <c r="AD345" s="25">
        <f>IFERROR(VLOOKUP($A345,'TD SOP+PROFORM MOD'!$A$5:$AD$750,MATCH(AD$4,'TD SOP+PROFORM MOD'!$B$2:$AD$2,0)+1,0),0)+IFERROR(VLOOKUP($A345,'TD SOP+PROFORM MOD'!$A$5:$AD$750,MATCH(AD$2,'TD SOP+PROFORM MOD'!$B$2:$AD$2,0)+1,0),0)</f>
        <v>0</v>
      </c>
      <c r="AE345" s="25">
        <f>IFERROR(VLOOKUP($A345,'TD SOP+PROFORM MOD'!$A$5:$AD$750,MATCH(AE$4,'TD SOP+PROFORM MOD'!$B$2:$AD$2,0)+1,0),0)+IFERROR(VLOOKUP($A345,'TD SOP+PROFORM MOD'!$A$5:$AD$750,MATCH(AE$2,'TD SOP+PROFORM MOD'!$B$2:$AD$2,0)+1,0),0)</f>
        <v>0</v>
      </c>
      <c r="AF345" s="26" t="str">
        <f t="shared" si="93"/>
        <v/>
      </c>
      <c r="AG345" s="25">
        <f>IFERROR(VLOOKUP($A345,'TD SOP+PROFORM MOD'!$A$5:$AD$750,MATCH(AG$4,'TD SOP+PROFORM MOD'!$B$2:$AD$2,0)+1,0),0)+IFERROR(VLOOKUP($A345,'TD SOP+PROFORM MOD'!$A$5:$AD$750,MATCH(AG$2,'TD SOP+PROFORM MOD'!$B$2:$AD$2,0)+1,0),0)</f>
        <v>0</v>
      </c>
      <c r="AH345" s="25">
        <f>IFERROR(VLOOKUP($A345,'TD SOP+PROFORM MOD'!$A$5:$AD$750,MATCH(AH$4,'TD SOP+PROFORM MOD'!$B$2:$AD$2,0)+1,0),0)+IFERROR(VLOOKUP($A345,'TD SOP+PROFORM MOD'!$A$5:$AD$750,MATCH(AH$2,'TD SOP+PROFORM MOD'!$B$2:$AD$2,0)+1,0),0)</f>
        <v>0</v>
      </c>
      <c r="AI345" s="26" t="str">
        <f t="shared" si="94"/>
        <v/>
      </c>
      <c r="AJ345" s="25">
        <f>IFERROR(VLOOKUP($A345,'TD SOP+PROFORM MOD'!$A$5:$AD$750,MATCH(AJ$4,'TD SOP+PROFORM MOD'!$B$2:$AD$2,0)+1,0),0)+IFERROR(VLOOKUP($A345,'TD SOP+PROFORM MOD'!$A$5:$AD$750,MATCH(AJ$2,'TD SOP+PROFORM MOD'!$B$2:$AD$2,0)+1,0),0)</f>
        <v>0</v>
      </c>
      <c r="AK345" s="25">
        <f>IFERROR(VLOOKUP($A345,'TD SOP+PROFORM MOD'!$A$5:$AD$750,MATCH(AK$4,'TD SOP+PROFORM MOD'!$B$2:$AD$2,0)+1,0),0)+IFERROR(VLOOKUP($A345,'TD SOP+PROFORM MOD'!$A$5:$AD$750,MATCH(AK$2,'TD SOP+PROFORM MOD'!$B$2:$AD$2,0)+1,0),0)</f>
        <v>0</v>
      </c>
      <c r="AL345" s="26" t="str">
        <f t="shared" si="95"/>
        <v/>
      </c>
      <c r="AM345" s="25">
        <f t="shared" si="97"/>
        <v>0</v>
      </c>
      <c r="AN345" s="25">
        <f t="shared" si="97"/>
        <v>0</v>
      </c>
      <c r="AO345" s="26" t="str">
        <f t="shared" si="96"/>
        <v/>
      </c>
      <c r="AR345" s="25">
        <f>SUMIF('B&amp;S YTD LFY'!B:B,"="&amp;A345,'B&amp;S YTD LFY'!C:C)</f>
        <v>0</v>
      </c>
      <c r="AS345" s="25">
        <f t="shared" si="98"/>
        <v>0</v>
      </c>
      <c r="AT345" s="25"/>
    </row>
    <row r="346" spans="1:46" x14ac:dyDescent="0.35">
      <c r="A346" s="24">
        <f>IF(AND('TD SOP+PROFORM MOD'!A343&lt;&gt;"",'TD SOP+PROFORM MOD'!A343&lt;&gt;"TOTAL"),'TD SOP+PROFORM MOD'!A343,0)</f>
        <v>0</v>
      </c>
      <c r="C346" s="25" t="str">
        <f>IFERROR(VLOOKUP($A346,'TD SOP+PROFORM MOD'!$A$5:$AD$750,MATCH(C$4,'TD SOP+PROFORM MOD'!$B$2:$AT$2,0)+1,0),"")</f>
        <v/>
      </c>
      <c r="D346" s="25" t="str">
        <f>IFERROR(VLOOKUP($A346,'TD SOP+PROFORM MOD'!$A$5:$AD$750,MATCH(D$4,'TD SOP+PROFORM MOD'!$B$2:$AT$2,0)+1,0),"")</f>
        <v/>
      </c>
      <c r="E346" s="26" t="str">
        <f t="shared" si="84"/>
        <v/>
      </c>
      <c r="F346" s="25" t="str">
        <f>IFERROR(VLOOKUP($A346,'TD SOP+PROFORM MOD'!$A$5:$AD$750,MATCH(F$4,'TD SOP+PROFORM MOD'!$B$2:$AT$2,0)+1,0),"")</f>
        <v/>
      </c>
      <c r="G346" s="25" t="str">
        <f>IFERROR(VLOOKUP($A346,'TD SOP+PROFORM MOD'!$A$5:$AD$750,MATCH(G$4,'TD SOP+PROFORM MOD'!$B$2:$AT$2,0)+1,0),"")</f>
        <v/>
      </c>
      <c r="H346" s="26" t="str">
        <f t="shared" si="85"/>
        <v/>
      </c>
      <c r="I346" s="25" t="str">
        <f>IFERROR(VLOOKUP($A346,'TD SOP+PROFORM MOD'!$A$5:$AD$750,MATCH(I$4,'TD SOP+PROFORM MOD'!$B$2:$AT$2,0)+1,0),"")</f>
        <v/>
      </c>
      <c r="J346" s="25" t="str">
        <f>IFERROR(VLOOKUP($A346,'TD SOP+PROFORM MOD'!$A$5:$AD$750,MATCH(J$4,'TD SOP+PROFORM MOD'!$B$2:$AT$2,0)+1,0),"")</f>
        <v/>
      </c>
      <c r="K346" s="26" t="str">
        <f t="shared" si="86"/>
        <v/>
      </c>
      <c r="L346" s="25" t="str">
        <f>IFERROR(VLOOKUP($A346,'TD SOP+PROFORM MOD'!$A$5:$AD$750,MATCH(L$4,'TD SOP+PROFORM MOD'!$B$2:$AT$2,0)+1,0),"")</f>
        <v/>
      </c>
      <c r="M346" s="25" t="str">
        <f>IFERROR(VLOOKUP($A346,'TD SOP+PROFORM MOD'!$A$5:$AD$750,MATCH(M$4,'TD SOP+PROFORM MOD'!$B$2:$AT$2,0)+1,0),"")</f>
        <v/>
      </c>
      <c r="N346" s="26" t="str">
        <f t="shared" si="87"/>
        <v/>
      </c>
      <c r="O346" s="25">
        <f>IFERROR(VLOOKUP($A346,'TD SOP+PROFORM MOD'!$A$5:$AD$750,MATCH(O$4,'TD SOP+PROFORM MOD'!$B$2:$AD$2,0)+1,0),0)+IFERROR(VLOOKUP($A346,'TD SOP+PROFORM MOD'!$A$5:$AD$750,MATCH(O$2,'TD SOP+PROFORM MOD'!$B$2:$AD$2,0)+1,0),0)</f>
        <v>0</v>
      </c>
      <c r="P346" s="25">
        <f>IFERROR(VLOOKUP($A346,'TD SOP+PROFORM MOD'!$A$5:$AD$750,MATCH(P$4,'TD SOP+PROFORM MOD'!$B$2:$AD$2,0)+1,0),0)+IFERROR(VLOOKUP($A346,'TD SOP+PROFORM MOD'!$A$5:$AD$750,MATCH(P$2,'TD SOP+PROFORM MOD'!$B$2:$AD$2,0)+1,0),0)</f>
        <v>0</v>
      </c>
      <c r="Q346" s="26" t="str">
        <f t="shared" si="88"/>
        <v/>
      </c>
      <c r="R346" s="25">
        <f>IFERROR(VLOOKUP($A346,'TD SOP+PROFORM MOD'!$A$5:$AD$750,MATCH(R$4,'TD SOP+PROFORM MOD'!$B$2:$AD$2,0)+1,0),0)+IFERROR(VLOOKUP($A346,'TD SOP+PROFORM MOD'!$A$5:$AD$750,MATCH(R$2,'TD SOP+PROFORM MOD'!$B$2:$AD$2,0)+1,0),0)</f>
        <v>0</v>
      </c>
      <c r="S346" s="25">
        <f>IFERROR(VLOOKUP($A346,'TD SOP+PROFORM MOD'!$A$5:$AD$750,MATCH(S$4,'TD SOP+PROFORM MOD'!$B$2:$AD$2,0)+1,0),0)+IFERROR(VLOOKUP($A346,'TD SOP+PROFORM MOD'!$A$5:$AD$750,MATCH(S$2,'TD SOP+PROFORM MOD'!$B$2:$AD$2,0)+1,0),0)</f>
        <v>0</v>
      </c>
      <c r="T346" s="26" t="str">
        <f t="shared" si="89"/>
        <v/>
      </c>
      <c r="U346" s="25">
        <f>IFERROR(VLOOKUP($A346,'TD SOP+PROFORM MOD'!$A$5:$AD$750,MATCH(U$4,'TD SOP+PROFORM MOD'!$B$2:$AD$2,0)+1,0),0)+IFERROR(VLOOKUP($A346,'TD SOP+PROFORM MOD'!$A$5:$AD$750,MATCH(U$2,'TD SOP+PROFORM MOD'!$B$2:$AD$2,0)+1,0),0)</f>
        <v>0</v>
      </c>
      <c r="V346" s="25">
        <f>IFERROR(VLOOKUP($A346,'TD SOP+PROFORM MOD'!$A$5:$AD$750,MATCH(V$4,'TD SOP+PROFORM MOD'!$B$2:$AD$2,0)+1,0),0)+IFERROR(VLOOKUP($A346,'TD SOP+PROFORM MOD'!$A$5:$AD$750,MATCH(V$2,'TD SOP+PROFORM MOD'!$B$2:$AD$2,0)+1,0),0)</f>
        <v>0</v>
      </c>
      <c r="W346" s="26" t="str">
        <f t="shared" si="90"/>
        <v/>
      </c>
      <c r="X346" s="25">
        <f>IFERROR(VLOOKUP($A346,'TD SOP+PROFORM MOD'!$A$5:$AD$750,MATCH(X$4,'TD SOP+PROFORM MOD'!$B$2:$AD$2,0)+1,0),0)+IFERROR(VLOOKUP($A346,'TD SOP+PROFORM MOD'!$A$5:$AD$750,MATCH(X$2,'TD SOP+PROFORM MOD'!$B$2:$AD$2,0)+1,0),0)</f>
        <v>0</v>
      </c>
      <c r="Y346" s="25">
        <f>IFERROR(VLOOKUP($A346,'TD SOP+PROFORM MOD'!$A$5:$AD$750,MATCH(Y$4,'TD SOP+PROFORM MOD'!$B$2:$AD$2,0)+1,0),0)+IFERROR(VLOOKUP($A346,'TD SOP+PROFORM MOD'!$A$5:$AD$750,MATCH(Y$2,'TD SOP+PROFORM MOD'!$B$2:$AD$2,0)+1,0),0)</f>
        <v>0</v>
      </c>
      <c r="Z346" s="26" t="str">
        <f t="shared" si="91"/>
        <v/>
      </c>
      <c r="AA346" s="25">
        <f>IFERROR(VLOOKUP($A346,'TD SOP+PROFORM MOD'!$A$5:$AD$750,MATCH(AA$4,'TD SOP+PROFORM MOD'!$B$2:$AD$2,0)+1,0),0)+IFERROR(VLOOKUP($A346,'TD SOP+PROFORM MOD'!$A$5:$AD$750,MATCH(AA$2,'TD SOP+PROFORM MOD'!$B$2:$AD$2,0)+1,0),0)</f>
        <v>0</v>
      </c>
      <c r="AB346" s="25">
        <f>IFERROR(VLOOKUP($A346,'TD SOP+PROFORM MOD'!$A$5:$AD$750,MATCH(AB$4,'TD SOP+PROFORM MOD'!$B$2:$AD$2,0)+1,0),0)+IFERROR(VLOOKUP($A346,'TD SOP+PROFORM MOD'!$A$5:$AD$750,MATCH(AB$2,'TD SOP+PROFORM MOD'!$B$2:$AD$2,0)+1,0),0)</f>
        <v>0</v>
      </c>
      <c r="AC346" s="26" t="str">
        <f t="shared" si="92"/>
        <v/>
      </c>
      <c r="AD346" s="25">
        <f>IFERROR(VLOOKUP($A346,'TD SOP+PROFORM MOD'!$A$5:$AD$750,MATCH(AD$4,'TD SOP+PROFORM MOD'!$B$2:$AD$2,0)+1,0),0)+IFERROR(VLOOKUP($A346,'TD SOP+PROFORM MOD'!$A$5:$AD$750,MATCH(AD$2,'TD SOP+PROFORM MOD'!$B$2:$AD$2,0)+1,0),0)</f>
        <v>0</v>
      </c>
      <c r="AE346" s="25">
        <f>IFERROR(VLOOKUP($A346,'TD SOP+PROFORM MOD'!$A$5:$AD$750,MATCH(AE$4,'TD SOP+PROFORM MOD'!$B$2:$AD$2,0)+1,0),0)+IFERROR(VLOOKUP($A346,'TD SOP+PROFORM MOD'!$A$5:$AD$750,MATCH(AE$2,'TD SOP+PROFORM MOD'!$B$2:$AD$2,0)+1,0),0)</f>
        <v>0</v>
      </c>
      <c r="AF346" s="26" t="str">
        <f t="shared" si="93"/>
        <v/>
      </c>
      <c r="AG346" s="25">
        <f>IFERROR(VLOOKUP($A346,'TD SOP+PROFORM MOD'!$A$5:$AD$750,MATCH(AG$4,'TD SOP+PROFORM MOD'!$B$2:$AD$2,0)+1,0),0)+IFERROR(VLOOKUP($A346,'TD SOP+PROFORM MOD'!$A$5:$AD$750,MATCH(AG$2,'TD SOP+PROFORM MOD'!$B$2:$AD$2,0)+1,0),0)</f>
        <v>0</v>
      </c>
      <c r="AH346" s="25">
        <f>IFERROR(VLOOKUP($A346,'TD SOP+PROFORM MOD'!$A$5:$AD$750,MATCH(AH$4,'TD SOP+PROFORM MOD'!$B$2:$AD$2,0)+1,0),0)+IFERROR(VLOOKUP($A346,'TD SOP+PROFORM MOD'!$A$5:$AD$750,MATCH(AH$2,'TD SOP+PROFORM MOD'!$B$2:$AD$2,0)+1,0),0)</f>
        <v>0</v>
      </c>
      <c r="AI346" s="26" t="str">
        <f t="shared" si="94"/>
        <v/>
      </c>
      <c r="AJ346" s="25">
        <f>IFERROR(VLOOKUP($A346,'TD SOP+PROFORM MOD'!$A$5:$AD$750,MATCH(AJ$4,'TD SOP+PROFORM MOD'!$B$2:$AD$2,0)+1,0),0)+IFERROR(VLOOKUP($A346,'TD SOP+PROFORM MOD'!$A$5:$AD$750,MATCH(AJ$2,'TD SOP+PROFORM MOD'!$B$2:$AD$2,0)+1,0),0)</f>
        <v>0</v>
      </c>
      <c r="AK346" s="25">
        <f>IFERROR(VLOOKUP($A346,'TD SOP+PROFORM MOD'!$A$5:$AD$750,MATCH(AK$4,'TD SOP+PROFORM MOD'!$B$2:$AD$2,0)+1,0),0)+IFERROR(VLOOKUP($A346,'TD SOP+PROFORM MOD'!$A$5:$AD$750,MATCH(AK$2,'TD SOP+PROFORM MOD'!$B$2:$AD$2,0)+1,0),0)</f>
        <v>0</v>
      </c>
      <c r="AL346" s="26" t="str">
        <f t="shared" si="95"/>
        <v/>
      </c>
      <c r="AM346" s="25">
        <f t="shared" si="97"/>
        <v>0</v>
      </c>
      <c r="AN346" s="25">
        <f t="shared" si="97"/>
        <v>0</v>
      </c>
      <c r="AO346" s="26" t="str">
        <f t="shared" si="96"/>
        <v/>
      </c>
      <c r="AR346" s="25">
        <f>SUMIF('B&amp;S YTD LFY'!B:B,"="&amp;A346,'B&amp;S YTD LFY'!C:C)</f>
        <v>0</v>
      </c>
      <c r="AS346" s="25">
        <f t="shared" si="98"/>
        <v>0</v>
      </c>
      <c r="AT346" s="25"/>
    </row>
    <row r="347" spans="1:46" x14ac:dyDescent="0.35">
      <c r="A347" s="24">
        <f>IF(AND('TD SOP+PROFORM MOD'!A344&lt;&gt;"",'TD SOP+PROFORM MOD'!A344&lt;&gt;"TOTAL"),'TD SOP+PROFORM MOD'!A344,0)</f>
        <v>0</v>
      </c>
      <c r="C347" s="25" t="str">
        <f>IFERROR(VLOOKUP($A347,'TD SOP+PROFORM MOD'!$A$5:$AD$750,MATCH(C$4,'TD SOP+PROFORM MOD'!$B$2:$AT$2,0)+1,0),"")</f>
        <v/>
      </c>
      <c r="D347" s="25" t="str">
        <f>IFERROR(VLOOKUP($A347,'TD SOP+PROFORM MOD'!$A$5:$AD$750,MATCH(D$4,'TD SOP+PROFORM MOD'!$B$2:$AT$2,0)+1,0),"")</f>
        <v/>
      </c>
      <c r="E347" s="26" t="str">
        <f t="shared" si="84"/>
        <v/>
      </c>
      <c r="F347" s="25" t="str">
        <f>IFERROR(VLOOKUP($A347,'TD SOP+PROFORM MOD'!$A$5:$AD$750,MATCH(F$4,'TD SOP+PROFORM MOD'!$B$2:$AT$2,0)+1,0),"")</f>
        <v/>
      </c>
      <c r="G347" s="25" t="str">
        <f>IFERROR(VLOOKUP($A347,'TD SOP+PROFORM MOD'!$A$5:$AD$750,MATCH(G$4,'TD SOP+PROFORM MOD'!$B$2:$AT$2,0)+1,0),"")</f>
        <v/>
      </c>
      <c r="H347" s="26" t="str">
        <f t="shared" si="85"/>
        <v/>
      </c>
      <c r="I347" s="25" t="str">
        <f>IFERROR(VLOOKUP($A347,'TD SOP+PROFORM MOD'!$A$5:$AD$750,MATCH(I$4,'TD SOP+PROFORM MOD'!$B$2:$AT$2,0)+1,0),"")</f>
        <v/>
      </c>
      <c r="J347" s="25" t="str">
        <f>IFERROR(VLOOKUP($A347,'TD SOP+PROFORM MOD'!$A$5:$AD$750,MATCH(J$4,'TD SOP+PROFORM MOD'!$B$2:$AT$2,0)+1,0),"")</f>
        <v/>
      </c>
      <c r="K347" s="26" t="str">
        <f t="shared" si="86"/>
        <v/>
      </c>
      <c r="L347" s="25" t="str">
        <f>IFERROR(VLOOKUP($A347,'TD SOP+PROFORM MOD'!$A$5:$AD$750,MATCH(L$4,'TD SOP+PROFORM MOD'!$B$2:$AT$2,0)+1,0),"")</f>
        <v/>
      </c>
      <c r="M347" s="25" t="str">
        <f>IFERROR(VLOOKUP($A347,'TD SOP+PROFORM MOD'!$A$5:$AD$750,MATCH(M$4,'TD SOP+PROFORM MOD'!$B$2:$AT$2,0)+1,0),"")</f>
        <v/>
      </c>
      <c r="N347" s="26" t="str">
        <f t="shared" si="87"/>
        <v/>
      </c>
      <c r="O347" s="25">
        <f>IFERROR(VLOOKUP($A347,'TD SOP+PROFORM MOD'!$A$5:$AD$750,MATCH(O$4,'TD SOP+PROFORM MOD'!$B$2:$AD$2,0)+1,0),0)+IFERROR(VLOOKUP($A347,'TD SOP+PROFORM MOD'!$A$5:$AD$750,MATCH(O$2,'TD SOP+PROFORM MOD'!$B$2:$AD$2,0)+1,0),0)</f>
        <v>0</v>
      </c>
      <c r="P347" s="25">
        <f>IFERROR(VLOOKUP($A347,'TD SOP+PROFORM MOD'!$A$5:$AD$750,MATCH(P$4,'TD SOP+PROFORM MOD'!$B$2:$AD$2,0)+1,0),0)+IFERROR(VLOOKUP($A347,'TD SOP+PROFORM MOD'!$A$5:$AD$750,MATCH(P$2,'TD SOP+PROFORM MOD'!$B$2:$AD$2,0)+1,0),0)</f>
        <v>0</v>
      </c>
      <c r="Q347" s="26" t="str">
        <f t="shared" si="88"/>
        <v/>
      </c>
      <c r="R347" s="25">
        <f>IFERROR(VLOOKUP($A347,'TD SOP+PROFORM MOD'!$A$5:$AD$750,MATCH(R$4,'TD SOP+PROFORM MOD'!$B$2:$AD$2,0)+1,0),0)+IFERROR(VLOOKUP($A347,'TD SOP+PROFORM MOD'!$A$5:$AD$750,MATCH(R$2,'TD SOP+PROFORM MOD'!$B$2:$AD$2,0)+1,0),0)</f>
        <v>0</v>
      </c>
      <c r="S347" s="25">
        <f>IFERROR(VLOOKUP($A347,'TD SOP+PROFORM MOD'!$A$5:$AD$750,MATCH(S$4,'TD SOP+PROFORM MOD'!$B$2:$AD$2,0)+1,0),0)+IFERROR(VLOOKUP($A347,'TD SOP+PROFORM MOD'!$A$5:$AD$750,MATCH(S$2,'TD SOP+PROFORM MOD'!$B$2:$AD$2,0)+1,0),0)</f>
        <v>0</v>
      </c>
      <c r="T347" s="26" t="str">
        <f t="shared" si="89"/>
        <v/>
      </c>
      <c r="U347" s="25">
        <f>IFERROR(VLOOKUP($A347,'TD SOP+PROFORM MOD'!$A$5:$AD$750,MATCH(U$4,'TD SOP+PROFORM MOD'!$B$2:$AD$2,0)+1,0),0)+IFERROR(VLOOKUP($A347,'TD SOP+PROFORM MOD'!$A$5:$AD$750,MATCH(U$2,'TD SOP+PROFORM MOD'!$B$2:$AD$2,0)+1,0),0)</f>
        <v>0</v>
      </c>
      <c r="V347" s="25">
        <f>IFERROR(VLOOKUP($A347,'TD SOP+PROFORM MOD'!$A$5:$AD$750,MATCH(V$4,'TD SOP+PROFORM MOD'!$B$2:$AD$2,0)+1,0),0)+IFERROR(VLOOKUP($A347,'TD SOP+PROFORM MOD'!$A$5:$AD$750,MATCH(V$2,'TD SOP+PROFORM MOD'!$B$2:$AD$2,0)+1,0),0)</f>
        <v>0</v>
      </c>
      <c r="W347" s="26" t="str">
        <f t="shared" si="90"/>
        <v/>
      </c>
      <c r="X347" s="25">
        <f>IFERROR(VLOOKUP($A347,'TD SOP+PROFORM MOD'!$A$5:$AD$750,MATCH(X$4,'TD SOP+PROFORM MOD'!$B$2:$AD$2,0)+1,0),0)+IFERROR(VLOOKUP($A347,'TD SOP+PROFORM MOD'!$A$5:$AD$750,MATCH(X$2,'TD SOP+PROFORM MOD'!$B$2:$AD$2,0)+1,0),0)</f>
        <v>0</v>
      </c>
      <c r="Y347" s="25">
        <f>IFERROR(VLOOKUP($A347,'TD SOP+PROFORM MOD'!$A$5:$AD$750,MATCH(Y$4,'TD SOP+PROFORM MOD'!$B$2:$AD$2,0)+1,0),0)+IFERROR(VLOOKUP($A347,'TD SOP+PROFORM MOD'!$A$5:$AD$750,MATCH(Y$2,'TD SOP+PROFORM MOD'!$B$2:$AD$2,0)+1,0),0)</f>
        <v>0</v>
      </c>
      <c r="Z347" s="26" t="str">
        <f t="shared" si="91"/>
        <v/>
      </c>
      <c r="AA347" s="25">
        <f>IFERROR(VLOOKUP($A347,'TD SOP+PROFORM MOD'!$A$5:$AD$750,MATCH(AA$4,'TD SOP+PROFORM MOD'!$B$2:$AD$2,0)+1,0),0)+IFERROR(VLOOKUP($A347,'TD SOP+PROFORM MOD'!$A$5:$AD$750,MATCH(AA$2,'TD SOP+PROFORM MOD'!$B$2:$AD$2,0)+1,0),0)</f>
        <v>0</v>
      </c>
      <c r="AB347" s="25">
        <f>IFERROR(VLOOKUP($A347,'TD SOP+PROFORM MOD'!$A$5:$AD$750,MATCH(AB$4,'TD SOP+PROFORM MOD'!$B$2:$AD$2,0)+1,0),0)+IFERROR(VLOOKUP($A347,'TD SOP+PROFORM MOD'!$A$5:$AD$750,MATCH(AB$2,'TD SOP+PROFORM MOD'!$B$2:$AD$2,0)+1,0),0)</f>
        <v>0</v>
      </c>
      <c r="AC347" s="26" t="str">
        <f t="shared" si="92"/>
        <v/>
      </c>
      <c r="AD347" s="25">
        <f>IFERROR(VLOOKUP($A347,'TD SOP+PROFORM MOD'!$A$5:$AD$750,MATCH(AD$4,'TD SOP+PROFORM MOD'!$B$2:$AD$2,0)+1,0),0)+IFERROR(VLOOKUP($A347,'TD SOP+PROFORM MOD'!$A$5:$AD$750,MATCH(AD$2,'TD SOP+PROFORM MOD'!$B$2:$AD$2,0)+1,0),0)</f>
        <v>0</v>
      </c>
      <c r="AE347" s="25">
        <f>IFERROR(VLOOKUP($A347,'TD SOP+PROFORM MOD'!$A$5:$AD$750,MATCH(AE$4,'TD SOP+PROFORM MOD'!$B$2:$AD$2,0)+1,0),0)+IFERROR(VLOOKUP($A347,'TD SOP+PROFORM MOD'!$A$5:$AD$750,MATCH(AE$2,'TD SOP+PROFORM MOD'!$B$2:$AD$2,0)+1,0),0)</f>
        <v>0</v>
      </c>
      <c r="AF347" s="26" t="str">
        <f t="shared" si="93"/>
        <v/>
      </c>
      <c r="AG347" s="25">
        <f>IFERROR(VLOOKUP($A347,'TD SOP+PROFORM MOD'!$A$5:$AD$750,MATCH(AG$4,'TD SOP+PROFORM MOD'!$B$2:$AD$2,0)+1,0),0)+IFERROR(VLOOKUP($A347,'TD SOP+PROFORM MOD'!$A$5:$AD$750,MATCH(AG$2,'TD SOP+PROFORM MOD'!$B$2:$AD$2,0)+1,0),0)</f>
        <v>0</v>
      </c>
      <c r="AH347" s="25">
        <f>IFERROR(VLOOKUP($A347,'TD SOP+PROFORM MOD'!$A$5:$AD$750,MATCH(AH$4,'TD SOP+PROFORM MOD'!$B$2:$AD$2,0)+1,0),0)+IFERROR(VLOOKUP($A347,'TD SOP+PROFORM MOD'!$A$5:$AD$750,MATCH(AH$2,'TD SOP+PROFORM MOD'!$B$2:$AD$2,0)+1,0),0)</f>
        <v>0</v>
      </c>
      <c r="AI347" s="26" t="str">
        <f t="shared" si="94"/>
        <v/>
      </c>
      <c r="AJ347" s="25">
        <f>IFERROR(VLOOKUP($A347,'TD SOP+PROFORM MOD'!$A$5:$AD$750,MATCH(AJ$4,'TD SOP+PROFORM MOD'!$B$2:$AD$2,0)+1,0),0)+IFERROR(VLOOKUP($A347,'TD SOP+PROFORM MOD'!$A$5:$AD$750,MATCH(AJ$2,'TD SOP+PROFORM MOD'!$B$2:$AD$2,0)+1,0),0)</f>
        <v>0</v>
      </c>
      <c r="AK347" s="25">
        <f>IFERROR(VLOOKUP($A347,'TD SOP+PROFORM MOD'!$A$5:$AD$750,MATCH(AK$4,'TD SOP+PROFORM MOD'!$B$2:$AD$2,0)+1,0),0)+IFERROR(VLOOKUP($A347,'TD SOP+PROFORM MOD'!$A$5:$AD$750,MATCH(AK$2,'TD SOP+PROFORM MOD'!$B$2:$AD$2,0)+1,0),0)</f>
        <v>0</v>
      </c>
      <c r="AL347" s="26" t="str">
        <f t="shared" si="95"/>
        <v/>
      </c>
      <c r="AM347" s="25">
        <f t="shared" si="97"/>
        <v>0</v>
      </c>
      <c r="AN347" s="25">
        <f t="shared" si="97"/>
        <v>0</v>
      </c>
      <c r="AO347" s="26" t="str">
        <f t="shared" si="96"/>
        <v/>
      </c>
      <c r="AR347" s="25">
        <f>SUMIF('B&amp;S YTD LFY'!B:B,"="&amp;A347,'B&amp;S YTD LFY'!C:C)</f>
        <v>0</v>
      </c>
      <c r="AS347" s="25">
        <f t="shared" si="98"/>
        <v>0</v>
      </c>
      <c r="AT347" s="25"/>
    </row>
    <row r="348" spans="1:46" x14ac:dyDescent="0.35">
      <c r="A348" s="24">
        <f>IF(AND('TD SOP+PROFORM MOD'!A345&lt;&gt;"",'TD SOP+PROFORM MOD'!A345&lt;&gt;"TOTAL"),'TD SOP+PROFORM MOD'!A345,0)</f>
        <v>0</v>
      </c>
      <c r="C348" s="25" t="str">
        <f>IFERROR(VLOOKUP($A348,'TD SOP+PROFORM MOD'!$A$5:$AD$750,MATCH(C$4,'TD SOP+PROFORM MOD'!$B$2:$AT$2,0)+1,0),"")</f>
        <v/>
      </c>
      <c r="D348" s="25" t="str">
        <f>IFERROR(VLOOKUP($A348,'TD SOP+PROFORM MOD'!$A$5:$AD$750,MATCH(D$4,'TD SOP+PROFORM MOD'!$B$2:$AT$2,0)+1,0),"")</f>
        <v/>
      </c>
      <c r="E348" s="26" t="str">
        <f t="shared" si="84"/>
        <v/>
      </c>
      <c r="F348" s="25" t="str">
        <f>IFERROR(VLOOKUP($A348,'TD SOP+PROFORM MOD'!$A$5:$AD$750,MATCH(F$4,'TD SOP+PROFORM MOD'!$B$2:$AT$2,0)+1,0),"")</f>
        <v/>
      </c>
      <c r="G348" s="25" t="str">
        <f>IFERROR(VLOOKUP($A348,'TD SOP+PROFORM MOD'!$A$5:$AD$750,MATCH(G$4,'TD SOP+PROFORM MOD'!$B$2:$AT$2,0)+1,0),"")</f>
        <v/>
      </c>
      <c r="H348" s="26" t="str">
        <f t="shared" si="85"/>
        <v/>
      </c>
      <c r="I348" s="25" t="str">
        <f>IFERROR(VLOOKUP($A348,'TD SOP+PROFORM MOD'!$A$5:$AD$750,MATCH(I$4,'TD SOP+PROFORM MOD'!$B$2:$AT$2,0)+1,0),"")</f>
        <v/>
      </c>
      <c r="J348" s="25" t="str">
        <f>IFERROR(VLOOKUP($A348,'TD SOP+PROFORM MOD'!$A$5:$AD$750,MATCH(J$4,'TD SOP+PROFORM MOD'!$B$2:$AT$2,0)+1,0),"")</f>
        <v/>
      </c>
      <c r="K348" s="26" t="str">
        <f t="shared" si="86"/>
        <v/>
      </c>
      <c r="L348" s="25" t="str">
        <f>IFERROR(VLOOKUP($A348,'TD SOP+PROFORM MOD'!$A$5:$AD$750,MATCH(L$4,'TD SOP+PROFORM MOD'!$B$2:$AT$2,0)+1,0),"")</f>
        <v/>
      </c>
      <c r="M348" s="25" t="str">
        <f>IFERROR(VLOOKUP($A348,'TD SOP+PROFORM MOD'!$A$5:$AD$750,MATCH(M$4,'TD SOP+PROFORM MOD'!$B$2:$AT$2,0)+1,0),"")</f>
        <v/>
      </c>
      <c r="N348" s="26" t="str">
        <f t="shared" si="87"/>
        <v/>
      </c>
      <c r="O348" s="25">
        <f>IFERROR(VLOOKUP($A348,'TD SOP+PROFORM MOD'!$A$5:$AD$750,MATCH(O$4,'TD SOP+PROFORM MOD'!$B$2:$AD$2,0)+1,0),0)+IFERROR(VLOOKUP($A348,'TD SOP+PROFORM MOD'!$A$5:$AD$750,MATCH(O$2,'TD SOP+PROFORM MOD'!$B$2:$AD$2,0)+1,0),0)</f>
        <v>0</v>
      </c>
      <c r="P348" s="25">
        <f>IFERROR(VLOOKUP($A348,'TD SOP+PROFORM MOD'!$A$5:$AD$750,MATCH(P$4,'TD SOP+PROFORM MOD'!$B$2:$AD$2,0)+1,0),0)+IFERROR(VLOOKUP($A348,'TD SOP+PROFORM MOD'!$A$5:$AD$750,MATCH(P$2,'TD SOP+PROFORM MOD'!$B$2:$AD$2,0)+1,0),0)</f>
        <v>0</v>
      </c>
      <c r="Q348" s="26" t="str">
        <f t="shared" si="88"/>
        <v/>
      </c>
      <c r="R348" s="25">
        <f>IFERROR(VLOOKUP($A348,'TD SOP+PROFORM MOD'!$A$5:$AD$750,MATCH(R$4,'TD SOP+PROFORM MOD'!$B$2:$AD$2,0)+1,0),0)+IFERROR(VLOOKUP($A348,'TD SOP+PROFORM MOD'!$A$5:$AD$750,MATCH(R$2,'TD SOP+PROFORM MOD'!$B$2:$AD$2,0)+1,0),0)</f>
        <v>0</v>
      </c>
      <c r="S348" s="25">
        <f>IFERROR(VLOOKUP($A348,'TD SOP+PROFORM MOD'!$A$5:$AD$750,MATCH(S$4,'TD SOP+PROFORM MOD'!$B$2:$AD$2,0)+1,0),0)+IFERROR(VLOOKUP($A348,'TD SOP+PROFORM MOD'!$A$5:$AD$750,MATCH(S$2,'TD SOP+PROFORM MOD'!$B$2:$AD$2,0)+1,0),0)</f>
        <v>0</v>
      </c>
      <c r="T348" s="26" t="str">
        <f t="shared" si="89"/>
        <v/>
      </c>
      <c r="U348" s="25">
        <f>IFERROR(VLOOKUP($A348,'TD SOP+PROFORM MOD'!$A$5:$AD$750,MATCH(U$4,'TD SOP+PROFORM MOD'!$B$2:$AD$2,0)+1,0),0)+IFERROR(VLOOKUP($A348,'TD SOP+PROFORM MOD'!$A$5:$AD$750,MATCH(U$2,'TD SOP+PROFORM MOD'!$B$2:$AD$2,0)+1,0),0)</f>
        <v>0</v>
      </c>
      <c r="V348" s="25">
        <f>IFERROR(VLOOKUP($A348,'TD SOP+PROFORM MOD'!$A$5:$AD$750,MATCH(V$4,'TD SOP+PROFORM MOD'!$B$2:$AD$2,0)+1,0),0)+IFERROR(VLOOKUP($A348,'TD SOP+PROFORM MOD'!$A$5:$AD$750,MATCH(V$2,'TD SOP+PROFORM MOD'!$B$2:$AD$2,0)+1,0),0)</f>
        <v>0</v>
      </c>
      <c r="W348" s="26" t="str">
        <f t="shared" si="90"/>
        <v/>
      </c>
      <c r="X348" s="25">
        <f>IFERROR(VLOOKUP($A348,'TD SOP+PROFORM MOD'!$A$5:$AD$750,MATCH(X$4,'TD SOP+PROFORM MOD'!$B$2:$AD$2,0)+1,0),0)+IFERROR(VLOOKUP($A348,'TD SOP+PROFORM MOD'!$A$5:$AD$750,MATCH(X$2,'TD SOP+PROFORM MOD'!$B$2:$AD$2,0)+1,0),0)</f>
        <v>0</v>
      </c>
      <c r="Y348" s="25">
        <f>IFERROR(VLOOKUP($A348,'TD SOP+PROFORM MOD'!$A$5:$AD$750,MATCH(Y$4,'TD SOP+PROFORM MOD'!$B$2:$AD$2,0)+1,0),0)+IFERROR(VLOOKUP($A348,'TD SOP+PROFORM MOD'!$A$5:$AD$750,MATCH(Y$2,'TD SOP+PROFORM MOD'!$B$2:$AD$2,0)+1,0),0)</f>
        <v>0</v>
      </c>
      <c r="Z348" s="26" t="str">
        <f t="shared" si="91"/>
        <v/>
      </c>
      <c r="AA348" s="25">
        <f>IFERROR(VLOOKUP($A348,'TD SOP+PROFORM MOD'!$A$5:$AD$750,MATCH(AA$4,'TD SOP+PROFORM MOD'!$B$2:$AD$2,0)+1,0),0)+IFERROR(VLOOKUP($A348,'TD SOP+PROFORM MOD'!$A$5:$AD$750,MATCH(AA$2,'TD SOP+PROFORM MOD'!$B$2:$AD$2,0)+1,0),0)</f>
        <v>0</v>
      </c>
      <c r="AB348" s="25">
        <f>IFERROR(VLOOKUP($A348,'TD SOP+PROFORM MOD'!$A$5:$AD$750,MATCH(AB$4,'TD SOP+PROFORM MOD'!$B$2:$AD$2,0)+1,0),0)+IFERROR(VLOOKUP($A348,'TD SOP+PROFORM MOD'!$A$5:$AD$750,MATCH(AB$2,'TD SOP+PROFORM MOD'!$B$2:$AD$2,0)+1,0),0)</f>
        <v>0</v>
      </c>
      <c r="AC348" s="26" t="str">
        <f t="shared" si="92"/>
        <v/>
      </c>
      <c r="AD348" s="25">
        <f>IFERROR(VLOOKUP($A348,'TD SOP+PROFORM MOD'!$A$5:$AD$750,MATCH(AD$4,'TD SOP+PROFORM MOD'!$B$2:$AD$2,0)+1,0),0)+IFERROR(VLOOKUP($A348,'TD SOP+PROFORM MOD'!$A$5:$AD$750,MATCH(AD$2,'TD SOP+PROFORM MOD'!$B$2:$AD$2,0)+1,0),0)</f>
        <v>0</v>
      </c>
      <c r="AE348" s="25">
        <f>IFERROR(VLOOKUP($A348,'TD SOP+PROFORM MOD'!$A$5:$AD$750,MATCH(AE$4,'TD SOP+PROFORM MOD'!$B$2:$AD$2,0)+1,0),0)+IFERROR(VLOOKUP($A348,'TD SOP+PROFORM MOD'!$A$5:$AD$750,MATCH(AE$2,'TD SOP+PROFORM MOD'!$B$2:$AD$2,0)+1,0),0)</f>
        <v>0</v>
      </c>
      <c r="AF348" s="26" t="str">
        <f t="shared" si="93"/>
        <v/>
      </c>
      <c r="AG348" s="25">
        <f>IFERROR(VLOOKUP($A348,'TD SOP+PROFORM MOD'!$A$5:$AD$750,MATCH(AG$4,'TD SOP+PROFORM MOD'!$B$2:$AD$2,0)+1,0),0)+IFERROR(VLOOKUP($A348,'TD SOP+PROFORM MOD'!$A$5:$AD$750,MATCH(AG$2,'TD SOP+PROFORM MOD'!$B$2:$AD$2,0)+1,0),0)</f>
        <v>0</v>
      </c>
      <c r="AH348" s="25">
        <f>IFERROR(VLOOKUP($A348,'TD SOP+PROFORM MOD'!$A$5:$AD$750,MATCH(AH$4,'TD SOP+PROFORM MOD'!$B$2:$AD$2,0)+1,0),0)+IFERROR(VLOOKUP($A348,'TD SOP+PROFORM MOD'!$A$5:$AD$750,MATCH(AH$2,'TD SOP+PROFORM MOD'!$B$2:$AD$2,0)+1,0),0)</f>
        <v>0</v>
      </c>
      <c r="AI348" s="26" t="str">
        <f t="shared" si="94"/>
        <v/>
      </c>
      <c r="AJ348" s="25">
        <f>IFERROR(VLOOKUP($A348,'TD SOP+PROFORM MOD'!$A$5:$AD$750,MATCH(AJ$4,'TD SOP+PROFORM MOD'!$B$2:$AD$2,0)+1,0),0)+IFERROR(VLOOKUP($A348,'TD SOP+PROFORM MOD'!$A$5:$AD$750,MATCH(AJ$2,'TD SOP+PROFORM MOD'!$B$2:$AD$2,0)+1,0),0)</f>
        <v>0</v>
      </c>
      <c r="AK348" s="25">
        <f>IFERROR(VLOOKUP($A348,'TD SOP+PROFORM MOD'!$A$5:$AD$750,MATCH(AK$4,'TD SOP+PROFORM MOD'!$B$2:$AD$2,0)+1,0),0)+IFERROR(VLOOKUP($A348,'TD SOP+PROFORM MOD'!$A$5:$AD$750,MATCH(AK$2,'TD SOP+PROFORM MOD'!$B$2:$AD$2,0)+1,0),0)</f>
        <v>0</v>
      </c>
      <c r="AL348" s="26" t="str">
        <f t="shared" si="95"/>
        <v/>
      </c>
      <c r="AM348" s="25">
        <f t="shared" si="97"/>
        <v>0</v>
      </c>
      <c r="AN348" s="25">
        <f t="shared" si="97"/>
        <v>0</v>
      </c>
      <c r="AO348" s="26" t="str">
        <f t="shared" si="96"/>
        <v/>
      </c>
      <c r="AR348" s="25">
        <f>SUMIF('B&amp;S YTD LFY'!B:B,"="&amp;A348,'B&amp;S YTD LFY'!C:C)</f>
        <v>0</v>
      </c>
      <c r="AS348" s="25">
        <f t="shared" si="98"/>
        <v>0</v>
      </c>
      <c r="AT348" s="25"/>
    </row>
    <row r="349" spans="1:46" x14ac:dyDescent="0.35">
      <c r="A349" s="24">
        <f>IF(AND('TD SOP+PROFORM MOD'!A346&lt;&gt;"",'TD SOP+PROFORM MOD'!A346&lt;&gt;"TOTAL"),'TD SOP+PROFORM MOD'!A346,0)</f>
        <v>0</v>
      </c>
      <c r="C349" s="25" t="str">
        <f>IFERROR(VLOOKUP($A349,'TD SOP+PROFORM MOD'!$A$5:$AD$750,MATCH(C$4,'TD SOP+PROFORM MOD'!$B$2:$AT$2,0)+1,0),"")</f>
        <v/>
      </c>
      <c r="D349" s="25" t="str">
        <f>IFERROR(VLOOKUP($A349,'TD SOP+PROFORM MOD'!$A$5:$AD$750,MATCH(D$4,'TD SOP+PROFORM MOD'!$B$2:$AT$2,0)+1,0),"")</f>
        <v/>
      </c>
      <c r="E349" s="26" t="str">
        <f t="shared" si="84"/>
        <v/>
      </c>
      <c r="F349" s="25" t="str">
        <f>IFERROR(VLOOKUP($A349,'TD SOP+PROFORM MOD'!$A$5:$AD$750,MATCH(F$4,'TD SOP+PROFORM MOD'!$B$2:$AT$2,0)+1,0),"")</f>
        <v/>
      </c>
      <c r="G349" s="25" t="str">
        <f>IFERROR(VLOOKUP($A349,'TD SOP+PROFORM MOD'!$A$5:$AD$750,MATCH(G$4,'TD SOP+PROFORM MOD'!$B$2:$AT$2,0)+1,0),"")</f>
        <v/>
      </c>
      <c r="H349" s="26" t="str">
        <f t="shared" si="85"/>
        <v/>
      </c>
      <c r="I349" s="25" t="str">
        <f>IFERROR(VLOOKUP($A349,'TD SOP+PROFORM MOD'!$A$5:$AD$750,MATCH(I$4,'TD SOP+PROFORM MOD'!$B$2:$AT$2,0)+1,0),"")</f>
        <v/>
      </c>
      <c r="J349" s="25" t="str">
        <f>IFERROR(VLOOKUP($A349,'TD SOP+PROFORM MOD'!$A$5:$AD$750,MATCH(J$4,'TD SOP+PROFORM MOD'!$B$2:$AT$2,0)+1,0),"")</f>
        <v/>
      </c>
      <c r="K349" s="26" t="str">
        <f t="shared" si="86"/>
        <v/>
      </c>
      <c r="L349" s="25" t="str">
        <f>IFERROR(VLOOKUP($A349,'TD SOP+PROFORM MOD'!$A$5:$AD$750,MATCH(L$4,'TD SOP+PROFORM MOD'!$B$2:$AT$2,0)+1,0),"")</f>
        <v/>
      </c>
      <c r="M349" s="25" t="str">
        <f>IFERROR(VLOOKUP($A349,'TD SOP+PROFORM MOD'!$A$5:$AD$750,MATCH(M$4,'TD SOP+PROFORM MOD'!$B$2:$AT$2,0)+1,0),"")</f>
        <v/>
      </c>
      <c r="N349" s="26" t="str">
        <f t="shared" si="87"/>
        <v/>
      </c>
      <c r="O349" s="25">
        <f>IFERROR(VLOOKUP($A349,'TD SOP+PROFORM MOD'!$A$5:$AD$750,MATCH(O$4,'TD SOP+PROFORM MOD'!$B$2:$AD$2,0)+1,0),0)+IFERROR(VLOOKUP($A349,'TD SOP+PROFORM MOD'!$A$5:$AD$750,MATCH(O$2,'TD SOP+PROFORM MOD'!$B$2:$AD$2,0)+1,0),0)</f>
        <v>0</v>
      </c>
      <c r="P349" s="25">
        <f>IFERROR(VLOOKUP($A349,'TD SOP+PROFORM MOD'!$A$5:$AD$750,MATCH(P$4,'TD SOP+PROFORM MOD'!$B$2:$AD$2,0)+1,0),0)+IFERROR(VLOOKUP($A349,'TD SOP+PROFORM MOD'!$A$5:$AD$750,MATCH(P$2,'TD SOP+PROFORM MOD'!$B$2:$AD$2,0)+1,0),0)</f>
        <v>0</v>
      </c>
      <c r="Q349" s="26" t="str">
        <f t="shared" si="88"/>
        <v/>
      </c>
      <c r="R349" s="25">
        <f>IFERROR(VLOOKUP($A349,'TD SOP+PROFORM MOD'!$A$5:$AD$750,MATCH(R$4,'TD SOP+PROFORM MOD'!$B$2:$AD$2,0)+1,0),0)+IFERROR(VLOOKUP($A349,'TD SOP+PROFORM MOD'!$A$5:$AD$750,MATCH(R$2,'TD SOP+PROFORM MOD'!$B$2:$AD$2,0)+1,0),0)</f>
        <v>0</v>
      </c>
      <c r="S349" s="25">
        <f>IFERROR(VLOOKUP($A349,'TD SOP+PROFORM MOD'!$A$5:$AD$750,MATCH(S$4,'TD SOP+PROFORM MOD'!$B$2:$AD$2,0)+1,0),0)+IFERROR(VLOOKUP($A349,'TD SOP+PROFORM MOD'!$A$5:$AD$750,MATCH(S$2,'TD SOP+PROFORM MOD'!$B$2:$AD$2,0)+1,0),0)</f>
        <v>0</v>
      </c>
      <c r="T349" s="26" t="str">
        <f t="shared" si="89"/>
        <v/>
      </c>
      <c r="U349" s="25">
        <f>IFERROR(VLOOKUP($A349,'TD SOP+PROFORM MOD'!$A$5:$AD$750,MATCH(U$4,'TD SOP+PROFORM MOD'!$B$2:$AD$2,0)+1,0),0)+IFERROR(VLOOKUP($A349,'TD SOP+PROFORM MOD'!$A$5:$AD$750,MATCH(U$2,'TD SOP+PROFORM MOD'!$B$2:$AD$2,0)+1,0),0)</f>
        <v>0</v>
      </c>
      <c r="V349" s="25">
        <f>IFERROR(VLOOKUP($A349,'TD SOP+PROFORM MOD'!$A$5:$AD$750,MATCH(V$4,'TD SOP+PROFORM MOD'!$B$2:$AD$2,0)+1,0),0)+IFERROR(VLOOKUP($A349,'TD SOP+PROFORM MOD'!$A$5:$AD$750,MATCH(V$2,'TD SOP+PROFORM MOD'!$B$2:$AD$2,0)+1,0),0)</f>
        <v>0</v>
      </c>
      <c r="W349" s="26" t="str">
        <f t="shared" si="90"/>
        <v/>
      </c>
      <c r="X349" s="25">
        <f>IFERROR(VLOOKUP($A349,'TD SOP+PROFORM MOD'!$A$5:$AD$750,MATCH(X$4,'TD SOP+PROFORM MOD'!$B$2:$AD$2,0)+1,0),0)+IFERROR(VLOOKUP($A349,'TD SOP+PROFORM MOD'!$A$5:$AD$750,MATCH(X$2,'TD SOP+PROFORM MOD'!$B$2:$AD$2,0)+1,0),0)</f>
        <v>0</v>
      </c>
      <c r="Y349" s="25">
        <f>IFERROR(VLOOKUP($A349,'TD SOP+PROFORM MOD'!$A$5:$AD$750,MATCH(Y$4,'TD SOP+PROFORM MOD'!$B$2:$AD$2,0)+1,0),0)+IFERROR(VLOOKUP($A349,'TD SOP+PROFORM MOD'!$A$5:$AD$750,MATCH(Y$2,'TD SOP+PROFORM MOD'!$B$2:$AD$2,0)+1,0),0)</f>
        <v>0</v>
      </c>
      <c r="Z349" s="26" t="str">
        <f t="shared" si="91"/>
        <v/>
      </c>
      <c r="AA349" s="25">
        <f>IFERROR(VLOOKUP($A349,'TD SOP+PROFORM MOD'!$A$5:$AD$750,MATCH(AA$4,'TD SOP+PROFORM MOD'!$B$2:$AD$2,0)+1,0),0)+IFERROR(VLOOKUP($A349,'TD SOP+PROFORM MOD'!$A$5:$AD$750,MATCH(AA$2,'TD SOP+PROFORM MOD'!$B$2:$AD$2,0)+1,0),0)</f>
        <v>0</v>
      </c>
      <c r="AB349" s="25">
        <f>IFERROR(VLOOKUP($A349,'TD SOP+PROFORM MOD'!$A$5:$AD$750,MATCH(AB$4,'TD SOP+PROFORM MOD'!$B$2:$AD$2,0)+1,0),0)+IFERROR(VLOOKUP($A349,'TD SOP+PROFORM MOD'!$A$5:$AD$750,MATCH(AB$2,'TD SOP+PROFORM MOD'!$B$2:$AD$2,0)+1,0),0)</f>
        <v>0</v>
      </c>
      <c r="AC349" s="26" t="str">
        <f t="shared" si="92"/>
        <v/>
      </c>
      <c r="AD349" s="25">
        <f>IFERROR(VLOOKUP($A349,'TD SOP+PROFORM MOD'!$A$5:$AD$750,MATCH(AD$4,'TD SOP+PROFORM MOD'!$B$2:$AD$2,0)+1,0),0)+IFERROR(VLOOKUP($A349,'TD SOP+PROFORM MOD'!$A$5:$AD$750,MATCH(AD$2,'TD SOP+PROFORM MOD'!$B$2:$AD$2,0)+1,0),0)</f>
        <v>0</v>
      </c>
      <c r="AE349" s="25">
        <f>IFERROR(VLOOKUP($A349,'TD SOP+PROFORM MOD'!$A$5:$AD$750,MATCH(AE$4,'TD SOP+PROFORM MOD'!$B$2:$AD$2,0)+1,0),0)+IFERROR(VLOOKUP($A349,'TD SOP+PROFORM MOD'!$A$5:$AD$750,MATCH(AE$2,'TD SOP+PROFORM MOD'!$B$2:$AD$2,0)+1,0),0)</f>
        <v>0</v>
      </c>
      <c r="AF349" s="26" t="str">
        <f t="shared" si="93"/>
        <v/>
      </c>
      <c r="AG349" s="25">
        <f>IFERROR(VLOOKUP($A349,'TD SOP+PROFORM MOD'!$A$5:$AD$750,MATCH(AG$4,'TD SOP+PROFORM MOD'!$B$2:$AD$2,0)+1,0),0)+IFERROR(VLOOKUP($A349,'TD SOP+PROFORM MOD'!$A$5:$AD$750,MATCH(AG$2,'TD SOP+PROFORM MOD'!$B$2:$AD$2,0)+1,0),0)</f>
        <v>0</v>
      </c>
      <c r="AH349" s="25">
        <f>IFERROR(VLOOKUP($A349,'TD SOP+PROFORM MOD'!$A$5:$AD$750,MATCH(AH$4,'TD SOP+PROFORM MOD'!$B$2:$AD$2,0)+1,0),0)+IFERROR(VLOOKUP($A349,'TD SOP+PROFORM MOD'!$A$5:$AD$750,MATCH(AH$2,'TD SOP+PROFORM MOD'!$B$2:$AD$2,0)+1,0),0)</f>
        <v>0</v>
      </c>
      <c r="AI349" s="26" t="str">
        <f t="shared" si="94"/>
        <v/>
      </c>
      <c r="AJ349" s="25">
        <f>IFERROR(VLOOKUP($A349,'TD SOP+PROFORM MOD'!$A$5:$AD$750,MATCH(AJ$4,'TD SOP+PROFORM MOD'!$B$2:$AD$2,0)+1,0),0)+IFERROR(VLOOKUP($A349,'TD SOP+PROFORM MOD'!$A$5:$AD$750,MATCH(AJ$2,'TD SOP+PROFORM MOD'!$B$2:$AD$2,0)+1,0),0)</f>
        <v>0</v>
      </c>
      <c r="AK349" s="25">
        <f>IFERROR(VLOOKUP($A349,'TD SOP+PROFORM MOD'!$A$5:$AD$750,MATCH(AK$4,'TD SOP+PROFORM MOD'!$B$2:$AD$2,0)+1,0),0)+IFERROR(VLOOKUP($A349,'TD SOP+PROFORM MOD'!$A$5:$AD$750,MATCH(AK$2,'TD SOP+PROFORM MOD'!$B$2:$AD$2,0)+1,0),0)</f>
        <v>0</v>
      </c>
      <c r="AL349" s="26" t="str">
        <f t="shared" si="95"/>
        <v/>
      </c>
      <c r="AM349" s="25">
        <f t="shared" si="97"/>
        <v>0</v>
      </c>
      <c r="AN349" s="25">
        <f t="shared" si="97"/>
        <v>0</v>
      </c>
      <c r="AO349" s="26" t="str">
        <f t="shared" si="96"/>
        <v/>
      </c>
      <c r="AR349" s="25">
        <f>SUMIF('B&amp;S YTD LFY'!B:B,"="&amp;A349,'B&amp;S YTD LFY'!C:C)</f>
        <v>0</v>
      </c>
      <c r="AS349" s="25">
        <f t="shared" si="98"/>
        <v>0</v>
      </c>
      <c r="AT349" s="25"/>
    </row>
    <row r="350" spans="1:46" x14ac:dyDescent="0.35">
      <c r="A350" s="24">
        <f>IF(AND('TD SOP+PROFORM MOD'!A347&lt;&gt;"",'TD SOP+PROFORM MOD'!A347&lt;&gt;"TOTAL"),'TD SOP+PROFORM MOD'!A347,0)</f>
        <v>0</v>
      </c>
      <c r="C350" s="25" t="str">
        <f>IFERROR(VLOOKUP($A350,'TD SOP+PROFORM MOD'!$A$5:$AD$750,MATCH(C$4,'TD SOP+PROFORM MOD'!$B$2:$AT$2,0)+1,0),"")</f>
        <v/>
      </c>
      <c r="D350" s="25" t="str">
        <f>IFERROR(VLOOKUP($A350,'TD SOP+PROFORM MOD'!$A$5:$AD$750,MATCH(D$4,'TD SOP+PROFORM MOD'!$B$2:$AT$2,0)+1,0),"")</f>
        <v/>
      </c>
      <c r="E350" s="26" t="str">
        <f t="shared" si="84"/>
        <v/>
      </c>
      <c r="F350" s="25" t="str">
        <f>IFERROR(VLOOKUP($A350,'TD SOP+PROFORM MOD'!$A$5:$AD$750,MATCH(F$4,'TD SOP+PROFORM MOD'!$B$2:$AT$2,0)+1,0),"")</f>
        <v/>
      </c>
      <c r="G350" s="25" t="str">
        <f>IFERROR(VLOOKUP($A350,'TD SOP+PROFORM MOD'!$A$5:$AD$750,MATCH(G$4,'TD SOP+PROFORM MOD'!$B$2:$AT$2,0)+1,0),"")</f>
        <v/>
      </c>
      <c r="H350" s="26" t="str">
        <f t="shared" si="85"/>
        <v/>
      </c>
      <c r="I350" s="25" t="str">
        <f>IFERROR(VLOOKUP($A350,'TD SOP+PROFORM MOD'!$A$5:$AD$750,MATCH(I$4,'TD SOP+PROFORM MOD'!$B$2:$AT$2,0)+1,0),"")</f>
        <v/>
      </c>
      <c r="J350" s="25" t="str">
        <f>IFERROR(VLOOKUP($A350,'TD SOP+PROFORM MOD'!$A$5:$AD$750,MATCH(J$4,'TD SOP+PROFORM MOD'!$B$2:$AT$2,0)+1,0),"")</f>
        <v/>
      </c>
      <c r="K350" s="26" t="str">
        <f t="shared" si="86"/>
        <v/>
      </c>
      <c r="L350" s="25" t="str">
        <f>IFERROR(VLOOKUP($A350,'TD SOP+PROFORM MOD'!$A$5:$AD$750,MATCH(L$4,'TD SOP+PROFORM MOD'!$B$2:$AT$2,0)+1,0),"")</f>
        <v/>
      </c>
      <c r="M350" s="25" t="str">
        <f>IFERROR(VLOOKUP($A350,'TD SOP+PROFORM MOD'!$A$5:$AD$750,MATCH(M$4,'TD SOP+PROFORM MOD'!$B$2:$AT$2,0)+1,0),"")</f>
        <v/>
      </c>
      <c r="N350" s="26" t="str">
        <f t="shared" si="87"/>
        <v/>
      </c>
      <c r="O350" s="25">
        <f>IFERROR(VLOOKUP($A350,'TD SOP+PROFORM MOD'!$A$5:$AD$750,MATCH(O$4,'TD SOP+PROFORM MOD'!$B$2:$AD$2,0)+1,0),0)+IFERROR(VLOOKUP($A350,'TD SOP+PROFORM MOD'!$A$5:$AD$750,MATCH(O$2,'TD SOP+PROFORM MOD'!$B$2:$AD$2,0)+1,0),0)</f>
        <v>0</v>
      </c>
      <c r="P350" s="25">
        <f>IFERROR(VLOOKUP($A350,'TD SOP+PROFORM MOD'!$A$5:$AD$750,MATCH(P$4,'TD SOP+PROFORM MOD'!$B$2:$AD$2,0)+1,0),0)+IFERROR(VLOOKUP($A350,'TD SOP+PROFORM MOD'!$A$5:$AD$750,MATCH(P$2,'TD SOP+PROFORM MOD'!$B$2:$AD$2,0)+1,0),0)</f>
        <v>0</v>
      </c>
      <c r="Q350" s="26" t="str">
        <f t="shared" si="88"/>
        <v/>
      </c>
      <c r="R350" s="25">
        <f>IFERROR(VLOOKUP($A350,'TD SOP+PROFORM MOD'!$A$5:$AD$750,MATCH(R$4,'TD SOP+PROFORM MOD'!$B$2:$AD$2,0)+1,0),0)+IFERROR(VLOOKUP($A350,'TD SOP+PROFORM MOD'!$A$5:$AD$750,MATCH(R$2,'TD SOP+PROFORM MOD'!$B$2:$AD$2,0)+1,0),0)</f>
        <v>0</v>
      </c>
      <c r="S350" s="25">
        <f>IFERROR(VLOOKUP($A350,'TD SOP+PROFORM MOD'!$A$5:$AD$750,MATCH(S$4,'TD SOP+PROFORM MOD'!$B$2:$AD$2,0)+1,0),0)+IFERROR(VLOOKUP($A350,'TD SOP+PROFORM MOD'!$A$5:$AD$750,MATCH(S$2,'TD SOP+PROFORM MOD'!$B$2:$AD$2,0)+1,0),0)</f>
        <v>0</v>
      </c>
      <c r="T350" s="26" t="str">
        <f t="shared" si="89"/>
        <v/>
      </c>
      <c r="U350" s="25">
        <f>IFERROR(VLOOKUP($A350,'TD SOP+PROFORM MOD'!$A$5:$AD$750,MATCH(U$4,'TD SOP+PROFORM MOD'!$B$2:$AD$2,0)+1,0),0)+IFERROR(VLOOKUP($A350,'TD SOP+PROFORM MOD'!$A$5:$AD$750,MATCH(U$2,'TD SOP+PROFORM MOD'!$B$2:$AD$2,0)+1,0),0)</f>
        <v>0</v>
      </c>
      <c r="V350" s="25">
        <f>IFERROR(VLOOKUP($A350,'TD SOP+PROFORM MOD'!$A$5:$AD$750,MATCH(V$4,'TD SOP+PROFORM MOD'!$B$2:$AD$2,0)+1,0),0)+IFERROR(VLOOKUP($A350,'TD SOP+PROFORM MOD'!$A$5:$AD$750,MATCH(V$2,'TD SOP+PROFORM MOD'!$B$2:$AD$2,0)+1,0),0)</f>
        <v>0</v>
      </c>
      <c r="W350" s="26" t="str">
        <f t="shared" si="90"/>
        <v/>
      </c>
      <c r="X350" s="25">
        <f>IFERROR(VLOOKUP($A350,'TD SOP+PROFORM MOD'!$A$5:$AD$750,MATCH(X$4,'TD SOP+PROFORM MOD'!$B$2:$AD$2,0)+1,0),0)+IFERROR(VLOOKUP($A350,'TD SOP+PROFORM MOD'!$A$5:$AD$750,MATCH(X$2,'TD SOP+PROFORM MOD'!$B$2:$AD$2,0)+1,0),0)</f>
        <v>0</v>
      </c>
      <c r="Y350" s="25">
        <f>IFERROR(VLOOKUP($A350,'TD SOP+PROFORM MOD'!$A$5:$AD$750,MATCH(Y$4,'TD SOP+PROFORM MOD'!$B$2:$AD$2,0)+1,0),0)+IFERROR(VLOOKUP($A350,'TD SOP+PROFORM MOD'!$A$5:$AD$750,MATCH(Y$2,'TD SOP+PROFORM MOD'!$B$2:$AD$2,0)+1,0),0)</f>
        <v>0</v>
      </c>
      <c r="Z350" s="26" t="str">
        <f t="shared" si="91"/>
        <v/>
      </c>
      <c r="AA350" s="25">
        <f>IFERROR(VLOOKUP($A350,'TD SOP+PROFORM MOD'!$A$5:$AD$750,MATCH(AA$4,'TD SOP+PROFORM MOD'!$B$2:$AD$2,0)+1,0),0)+IFERROR(VLOOKUP($A350,'TD SOP+PROFORM MOD'!$A$5:$AD$750,MATCH(AA$2,'TD SOP+PROFORM MOD'!$B$2:$AD$2,0)+1,0),0)</f>
        <v>0</v>
      </c>
      <c r="AB350" s="25">
        <f>IFERROR(VLOOKUP($A350,'TD SOP+PROFORM MOD'!$A$5:$AD$750,MATCH(AB$4,'TD SOP+PROFORM MOD'!$B$2:$AD$2,0)+1,0),0)+IFERROR(VLOOKUP($A350,'TD SOP+PROFORM MOD'!$A$5:$AD$750,MATCH(AB$2,'TD SOP+PROFORM MOD'!$B$2:$AD$2,0)+1,0),0)</f>
        <v>0</v>
      </c>
      <c r="AC350" s="26" t="str">
        <f t="shared" si="92"/>
        <v/>
      </c>
      <c r="AD350" s="25">
        <f>IFERROR(VLOOKUP($A350,'TD SOP+PROFORM MOD'!$A$5:$AD$750,MATCH(AD$4,'TD SOP+PROFORM MOD'!$B$2:$AD$2,0)+1,0),0)+IFERROR(VLOOKUP($A350,'TD SOP+PROFORM MOD'!$A$5:$AD$750,MATCH(AD$2,'TD SOP+PROFORM MOD'!$B$2:$AD$2,0)+1,0),0)</f>
        <v>0</v>
      </c>
      <c r="AE350" s="25">
        <f>IFERROR(VLOOKUP($A350,'TD SOP+PROFORM MOD'!$A$5:$AD$750,MATCH(AE$4,'TD SOP+PROFORM MOD'!$B$2:$AD$2,0)+1,0),0)+IFERROR(VLOOKUP($A350,'TD SOP+PROFORM MOD'!$A$5:$AD$750,MATCH(AE$2,'TD SOP+PROFORM MOD'!$B$2:$AD$2,0)+1,0),0)</f>
        <v>0</v>
      </c>
      <c r="AF350" s="26" t="str">
        <f t="shared" si="93"/>
        <v/>
      </c>
      <c r="AG350" s="25">
        <f>IFERROR(VLOOKUP($A350,'TD SOP+PROFORM MOD'!$A$5:$AD$750,MATCH(AG$4,'TD SOP+PROFORM MOD'!$B$2:$AD$2,0)+1,0),0)+IFERROR(VLOOKUP($A350,'TD SOP+PROFORM MOD'!$A$5:$AD$750,MATCH(AG$2,'TD SOP+PROFORM MOD'!$B$2:$AD$2,0)+1,0),0)</f>
        <v>0</v>
      </c>
      <c r="AH350" s="25">
        <f>IFERROR(VLOOKUP($A350,'TD SOP+PROFORM MOD'!$A$5:$AD$750,MATCH(AH$4,'TD SOP+PROFORM MOD'!$B$2:$AD$2,0)+1,0),0)+IFERROR(VLOOKUP($A350,'TD SOP+PROFORM MOD'!$A$5:$AD$750,MATCH(AH$2,'TD SOP+PROFORM MOD'!$B$2:$AD$2,0)+1,0),0)</f>
        <v>0</v>
      </c>
      <c r="AI350" s="26" t="str">
        <f t="shared" si="94"/>
        <v/>
      </c>
      <c r="AJ350" s="25">
        <f>IFERROR(VLOOKUP($A350,'TD SOP+PROFORM MOD'!$A$5:$AD$750,MATCH(AJ$4,'TD SOP+PROFORM MOD'!$B$2:$AD$2,0)+1,0),0)+IFERROR(VLOOKUP($A350,'TD SOP+PROFORM MOD'!$A$5:$AD$750,MATCH(AJ$2,'TD SOP+PROFORM MOD'!$B$2:$AD$2,0)+1,0),0)</f>
        <v>0</v>
      </c>
      <c r="AK350" s="25">
        <f>IFERROR(VLOOKUP($A350,'TD SOP+PROFORM MOD'!$A$5:$AD$750,MATCH(AK$4,'TD SOP+PROFORM MOD'!$B$2:$AD$2,0)+1,0),0)+IFERROR(VLOOKUP($A350,'TD SOP+PROFORM MOD'!$A$5:$AD$750,MATCH(AK$2,'TD SOP+PROFORM MOD'!$B$2:$AD$2,0)+1,0),0)</f>
        <v>0</v>
      </c>
      <c r="AL350" s="26" t="str">
        <f t="shared" si="95"/>
        <v/>
      </c>
      <c r="AM350" s="25">
        <f t="shared" si="97"/>
        <v>0</v>
      </c>
      <c r="AN350" s="25">
        <f t="shared" si="97"/>
        <v>0</v>
      </c>
      <c r="AO350" s="26" t="str">
        <f t="shared" si="96"/>
        <v/>
      </c>
      <c r="AR350" s="25">
        <f>SUMIF('B&amp;S YTD LFY'!B:B,"="&amp;A350,'B&amp;S YTD LFY'!C:C)</f>
        <v>0</v>
      </c>
      <c r="AS350" s="25">
        <f t="shared" si="98"/>
        <v>0</v>
      </c>
      <c r="AT350" s="25"/>
    </row>
    <row r="351" spans="1:46" x14ac:dyDescent="0.35">
      <c r="A351" s="24">
        <f>IF(AND('TD SOP+PROFORM MOD'!A348&lt;&gt;"",'TD SOP+PROFORM MOD'!A348&lt;&gt;"TOTAL"),'TD SOP+PROFORM MOD'!A348,0)</f>
        <v>0</v>
      </c>
      <c r="C351" s="25" t="str">
        <f>IFERROR(VLOOKUP($A351,'TD SOP+PROFORM MOD'!$A$5:$AD$750,MATCH(C$4,'TD SOP+PROFORM MOD'!$B$2:$AT$2,0)+1,0),"")</f>
        <v/>
      </c>
      <c r="D351" s="25" t="str">
        <f>IFERROR(VLOOKUP($A351,'TD SOP+PROFORM MOD'!$A$5:$AD$750,MATCH(D$4,'TD SOP+PROFORM MOD'!$B$2:$AT$2,0)+1,0),"")</f>
        <v/>
      </c>
      <c r="E351" s="26" t="str">
        <f t="shared" si="84"/>
        <v/>
      </c>
      <c r="F351" s="25" t="str">
        <f>IFERROR(VLOOKUP($A351,'TD SOP+PROFORM MOD'!$A$5:$AD$750,MATCH(F$4,'TD SOP+PROFORM MOD'!$B$2:$AT$2,0)+1,0),"")</f>
        <v/>
      </c>
      <c r="G351" s="25" t="str">
        <f>IFERROR(VLOOKUP($A351,'TD SOP+PROFORM MOD'!$A$5:$AD$750,MATCH(G$4,'TD SOP+PROFORM MOD'!$B$2:$AT$2,0)+1,0),"")</f>
        <v/>
      </c>
      <c r="H351" s="26" t="str">
        <f t="shared" si="85"/>
        <v/>
      </c>
      <c r="I351" s="25" t="str">
        <f>IFERROR(VLOOKUP($A351,'TD SOP+PROFORM MOD'!$A$5:$AD$750,MATCH(I$4,'TD SOP+PROFORM MOD'!$B$2:$AT$2,0)+1,0),"")</f>
        <v/>
      </c>
      <c r="J351" s="25" t="str">
        <f>IFERROR(VLOOKUP($A351,'TD SOP+PROFORM MOD'!$A$5:$AD$750,MATCH(J$4,'TD SOP+PROFORM MOD'!$B$2:$AT$2,0)+1,0),"")</f>
        <v/>
      </c>
      <c r="K351" s="26" t="str">
        <f t="shared" si="86"/>
        <v/>
      </c>
      <c r="L351" s="25" t="str">
        <f>IFERROR(VLOOKUP($A351,'TD SOP+PROFORM MOD'!$A$5:$AD$750,MATCH(L$4,'TD SOP+PROFORM MOD'!$B$2:$AT$2,0)+1,0),"")</f>
        <v/>
      </c>
      <c r="M351" s="25" t="str">
        <f>IFERROR(VLOOKUP($A351,'TD SOP+PROFORM MOD'!$A$5:$AD$750,MATCH(M$4,'TD SOP+PROFORM MOD'!$B$2:$AT$2,0)+1,0),"")</f>
        <v/>
      </c>
      <c r="N351" s="26" t="str">
        <f t="shared" si="87"/>
        <v/>
      </c>
      <c r="O351" s="25">
        <f>IFERROR(VLOOKUP($A351,'TD SOP+PROFORM MOD'!$A$5:$AD$750,MATCH(O$4,'TD SOP+PROFORM MOD'!$B$2:$AD$2,0)+1,0),0)+IFERROR(VLOOKUP($A351,'TD SOP+PROFORM MOD'!$A$5:$AD$750,MATCH(O$2,'TD SOP+PROFORM MOD'!$B$2:$AD$2,0)+1,0),0)</f>
        <v>0</v>
      </c>
      <c r="P351" s="25">
        <f>IFERROR(VLOOKUP($A351,'TD SOP+PROFORM MOD'!$A$5:$AD$750,MATCH(P$4,'TD SOP+PROFORM MOD'!$B$2:$AD$2,0)+1,0),0)+IFERROR(VLOOKUP($A351,'TD SOP+PROFORM MOD'!$A$5:$AD$750,MATCH(P$2,'TD SOP+PROFORM MOD'!$B$2:$AD$2,0)+1,0),0)</f>
        <v>0</v>
      </c>
      <c r="Q351" s="26" t="str">
        <f t="shared" si="88"/>
        <v/>
      </c>
      <c r="R351" s="25">
        <f>IFERROR(VLOOKUP($A351,'TD SOP+PROFORM MOD'!$A$5:$AD$750,MATCH(R$4,'TD SOP+PROFORM MOD'!$B$2:$AD$2,0)+1,0),0)+IFERROR(VLOOKUP($A351,'TD SOP+PROFORM MOD'!$A$5:$AD$750,MATCH(R$2,'TD SOP+PROFORM MOD'!$B$2:$AD$2,0)+1,0),0)</f>
        <v>0</v>
      </c>
      <c r="S351" s="25">
        <f>IFERROR(VLOOKUP($A351,'TD SOP+PROFORM MOD'!$A$5:$AD$750,MATCH(S$4,'TD SOP+PROFORM MOD'!$B$2:$AD$2,0)+1,0),0)+IFERROR(VLOOKUP($A351,'TD SOP+PROFORM MOD'!$A$5:$AD$750,MATCH(S$2,'TD SOP+PROFORM MOD'!$B$2:$AD$2,0)+1,0),0)</f>
        <v>0</v>
      </c>
      <c r="T351" s="26" t="str">
        <f t="shared" si="89"/>
        <v/>
      </c>
      <c r="U351" s="25">
        <f>IFERROR(VLOOKUP($A351,'TD SOP+PROFORM MOD'!$A$5:$AD$750,MATCH(U$4,'TD SOP+PROFORM MOD'!$B$2:$AD$2,0)+1,0),0)+IFERROR(VLOOKUP($A351,'TD SOP+PROFORM MOD'!$A$5:$AD$750,MATCH(U$2,'TD SOP+PROFORM MOD'!$B$2:$AD$2,0)+1,0),0)</f>
        <v>0</v>
      </c>
      <c r="V351" s="25">
        <f>IFERROR(VLOOKUP($A351,'TD SOP+PROFORM MOD'!$A$5:$AD$750,MATCH(V$4,'TD SOP+PROFORM MOD'!$B$2:$AD$2,0)+1,0),0)+IFERROR(VLOOKUP($A351,'TD SOP+PROFORM MOD'!$A$5:$AD$750,MATCH(V$2,'TD SOP+PROFORM MOD'!$B$2:$AD$2,0)+1,0),0)</f>
        <v>0</v>
      </c>
      <c r="W351" s="26" t="str">
        <f t="shared" si="90"/>
        <v/>
      </c>
      <c r="X351" s="25">
        <f>IFERROR(VLOOKUP($A351,'TD SOP+PROFORM MOD'!$A$5:$AD$750,MATCH(X$4,'TD SOP+PROFORM MOD'!$B$2:$AD$2,0)+1,0),0)+IFERROR(VLOOKUP($A351,'TD SOP+PROFORM MOD'!$A$5:$AD$750,MATCH(X$2,'TD SOP+PROFORM MOD'!$B$2:$AD$2,0)+1,0),0)</f>
        <v>0</v>
      </c>
      <c r="Y351" s="25">
        <f>IFERROR(VLOOKUP($A351,'TD SOP+PROFORM MOD'!$A$5:$AD$750,MATCH(Y$4,'TD SOP+PROFORM MOD'!$B$2:$AD$2,0)+1,0),0)+IFERROR(VLOOKUP($A351,'TD SOP+PROFORM MOD'!$A$5:$AD$750,MATCH(Y$2,'TD SOP+PROFORM MOD'!$B$2:$AD$2,0)+1,0),0)</f>
        <v>0</v>
      </c>
      <c r="Z351" s="26" t="str">
        <f t="shared" si="91"/>
        <v/>
      </c>
      <c r="AA351" s="25">
        <f>IFERROR(VLOOKUP($A351,'TD SOP+PROFORM MOD'!$A$5:$AD$750,MATCH(AA$4,'TD SOP+PROFORM MOD'!$B$2:$AD$2,0)+1,0),0)+IFERROR(VLOOKUP($A351,'TD SOP+PROFORM MOD'!$A$5:$AD$750,MATCH(AA$2,'TD SOP+PROFORM MOD'!$B$2:$AD$2,0)+1,0),0)</f>
        <v>0</v>
      </c>
      <c r="AB351" s="25">
        <f>IFERROR(VLOOKUP($A351,'TD SOP+PROFORM MOD'!$A$5:$AD$750,MATCH(AB$4,'TD SOP+PROFORM MOD'!$B$2:$AD$2,0)+1,0),0)+IFERROR(VLOOKUP($A351,'TD SOP+PROFORM MOD'!$A$5:$AD$750,MATCH(AB$2,'TD SOP+PROFORM MOD'!$B$2:$AD$2,0)+1,0),0)</f>
        <v>0</v>
      </c>
      <c r="AC351" s="26" t="str">
        <f t="shared" si="92"/>
        <v/>
      </c>
      <c r="AD351" s="25">
        <f>IFERROR(VLOOKUP($A351,'TD SOP+PROFORM MOD'!$A$5:$AD$750,MATCH(AD$4,'TD SOP+PROFORM MOD'!$B$2:$AD$2,0)+1,0),0)+IFERROR(VLOOKUP($A351,'TD SOP+PROFORM MOD'!$A$5:$AD$750,MATCH(AD$2,'TD SOP+PROFORM MOD'!$B$2:$AD$2,0)+1,0),0)</f>
        <v>0</v>
      </c>
      <c r="AE351" s="25">
        <f>IFERROR(VLOOKUP($A351,'TD SOP+PROFORM MOD'!$A$5:$AD$750,MATCH(AE$4,'TD SOP+PROFORM MOD'!$B$2:$AD$2,0)+1,0),0)+IFERROR(VLOOKUP($A351,'TD SOP+PROFORM MOD'!$A$5:$AD$750,MATCH(AE$2,'TD SOP+PROFORM MOD'!$B$2:$AD$2,0)+1,0),0)</f>
        <v>0</v>
      </c>
      <c r="AF351" s="26" t="str">
        <f t="shared" si="93"/>
        <v/>
      </c>
      <c r="AG351" s="25">
        <f>IFERROR(VLOOKUP($A351,'TD SOP+PROFORM MOD'!$A$5:$AD$750,MATCH(AG$4,'TD SOP+PROFORM MOD'!$B$2:$AD$2,0)+1,0),0)+IFERROR(VLOOKUP($A351,'TD SOP+PROFORM MOD'!$A$5:$AD$750,MATCH(AG$2,'TD SOP+PROFORM MOD'!$B$2:$AD$2,0)+1,0),0)</f>
        <v>0</v>
      </c>
      <c r="AH351" s="25">
        <f>IFERROR(VLOOKUP($A351,'TD SOP+PROFORM MOD'!$A$5:$AD$750,MATCH(AH$4,'TD SOP+PROFORM MOD'!$B$2:$AD$2,0)+1,0),0)+IFERROR(VLOOKUP($A351,'TD SOP+PROFORM MOD'!$A$5:$AD$750,MATCH(AH$2,'TD SOP+PROFORM MOD'!$B$2:$AD$2,0)+1,0),0)</f>
        <v>0</v>
      </c>
      <c r="AI351" s="26" t="str">
        <f t="shared" si="94"/>
        <v/>
      </c>
      <c r="AJ351" s="25">
        <f>IFERROR(VLOOKUP($A351,'TD SOP+PROFORM MOD'!$A$5:$AD$750,MATCH(AJ$4,'TD SOP+PROFORM MOD'!$B$2:$AD$2,0)+1,0),0)+IFERROR(VLOOKUP($A351,'TD SOP+PROFORM MOD'!$A$5:$AD$750,MATCH(AJ$2,'TD SOP+PROFORM MOD'!$B$2:$AD$2,0)+1,0),0)</f>
        <v>0</v>
      </c>
      <c r="AK351" s="25">
        <f>IFERROR(VLOOKUP($A351,'TD SOP+PROFORM MOD'!$A$5:$AD$750,MATCH(AK$4,'TD SOP+PROFORM MOD'!$B$2:$AD$2,0)+1,0),0)+IFERROR(VLOOKUP($A351,'TD SOP+PROFORM MOD'!$A$5:$AD$750,MATCH(AK$2,'TD SOP+PROFORM MOD'!$B$2:$AD$2,0)+1,0),0)</f>
        <v>0</v>
      </c>
      <c r="AL351" s="26" t="str">
        <f t="shared" si="95"/>
        <v/>
      </c>
      <c r="AM351" s="25">
        <f t="shared" si="97"/>
        <v>0</v>
      </c>
      <c r="AN351" s="25">
        <f t="shared" si="97"/>
        <v>0</v>
      </c>
      <c r="AO351" s="26" t="str">
        <f t="shared" si="96"/>
        <v/>
      </c>
      <c r="AR351" s="25">
        <f>SUMIF('B&amp;S YTD LFY'!B:B,"="&amp;A351,'B&amp;S YTD LFY'!C:C)</f>
        <v>0</v>
      </c>
      <c r="AS351" s="25">
        <f t="shared" si="98"/>
        <v>0</v>
      </c>
      <c r="AT351" s="25"/>
    </row>
    <row r="352" spans="1:46" x14ac:dyDescent="0.35">
      <c r="A352" s="24">
        <f>IF(AND('TD SOP+PROFORM MOD'!A349&lt;&gt;"",'TD SOP+PROFORM MOD'!A349&lt;&gt;"TOTAL"),'TD SOP+PROFORM MOD'!A349,0)</f>
        <v>0</v>
      </c>
      <c r="C352" s="25" t="str">
        <f>IFERROR(VLOOKUP($A352,'TD SOP+PROFORM MOD'!$A$5:$AD$750,MATCH(C$4,'TD SOP+PROFORM MOD'!$B$2:$AT$2,0)+1,0),"")</f>
        <v/>
      </c>
      <c r="D352" s="25" t="str">
        <f>IFERROR(VLOOKUP($A352,'TD SOP+PROFORM MOD'!$A$5:$AD$750,MATCH(D$4,'TD SOP+PROFORM MOD'!$B$2:$AT$2,0)+1,0),"")</f>
        <v/>
      </c>
      <c r="E352" s="26" t="str">
        <f t="shared" si="84"/>
        <v/>
      </c>
      <c r="F352" s="25" t="str">
        <f>IFERROR(VLOOKUP($A352,'TD SOP+PROFORM MOD'!$A$5:$AD$750,MATCH(F$4,'TD SOP+PROFORM MOD'!$B$2:$AT$2,0)+1,0),"")</f>
        <v/>
      </c>
      <c r="G352" s="25" t="str">
        <f>IFERROR(VLOOKUP($A352,'TD SOP+PROFORM MOD'!$A$5:$AD$750,MATCH(G$4,'TD SOP+PROFORM MOD'!$B$2:$AT$2,0)+1,0),"")</f>
        <v/>
      </c>
      <c r="H352" s="26" t="str">
        <f t="shared" si="85"/>
        <v/>
      </c>
      <c r="I352" s="25" t="str">
        <f>IFERROR(VLOOKUP($A352,'TD SOP+PROFORM MOD'!$A$5:$AD$750,MATCH(I$4,'TD SOP+PROFORM MOD'!$B$2:$AT$2,0)+1,0),"")</f>
        <v/>
      </c>
      <c r="J352" s="25" t="str">
        <f>IFERROR(VLOOKUP($A352,'TD SOP+PROFORM MOD'!$A$5:$AD$750,MATCH(J$4,'TD SOP+PROFORM MOD'!$B$2:$AT$2,0)+1,0),"")</f>
        <v/>
      </c>
      <c r="K352" s="26" t="str">
        <f t="shared" si="86"/>
        <v/>
      </c>
      <c r="L352" s="25" t="str">
        <f>IFERROR(VLOOKUP($A352,'TD SOP+PROFORM MOD'!$A$5:$AD$750,MATCH(L$4,'TD SOP+PROFORM MOD'!$B$2:$AT$2,0)+1,0),"")</f>
        <v/>
      </c>
      <c r="M352" s="25" t="str">
        <f>IFERROR(VLOOKUP($A352,'TD SOP+PROFORM MOD'!$A$5:$AD$750,MATCH(M$4,'TD SOP+PROFORM MOD'!$B$2:$AT$2,0)+1,0),"")</f>
        <v/>
      </c>
      <c r="N352" s="26" t="str">
        <f t="shared" si="87"/>
        <v/>
      </c>
      <c r="O352" s="25">
        <f>IFERROR(VLOOKUP($A352,'TD SOP+PROFORM MOD'!$A$5:$AD$750,MATCH(O$4,'TD SOP+PROFORM MOD'!$B$2:$AD$2,0)+1,0),0)+IFERROR(VLOOKUP($A352,'TD SOP+PROFORM MOD'!$A$5:$AD$750,MATCH(O$2,'TD SOP+PROFORM MOD'!$B$2:$AD$2,0)+1,0),0)</f>
        <v>0</v>
      </c>
      <c r="P352" s="25">
        <f>IFERROR(VLOOKUP($A352,'TD SOP+PROFORM MOD'!$A$5:$AD$750,MATCH(P$4,'TD SOP+PROFORM MOD'!$B$2:$AD$2,0)+1,0),0)+IFERROR(VLOOKUP($A352,'TD SOP+PROFORM MOD'!$A$5:$AD$750,MATCH(P$2,'TD SOP+PROFORM MOD'!$B$2:$AD$2,0)+1,0),0)</f>
        <v>0</v>
      </c>
      <c r="Q352" s="26" t="str">
        <f t="shared" si="88"/>
        <v/>
      </c>
      <c r="R352" s="25">
        <f>IFERROR(VLOOKUP($A352,'TD SOP+PROFORM MOD'!$A$5:$AD$750,MATCH(R$4,'TD SOP+PROFORM MOD'!$B$2:$AD$2,0)+1,0),0)+IFERROR(VLOOKUP($A352,'TD SOP+PROFORM MOD'!$A$5:$AD$750,MATCH(R$2,'TD SOP+PROFORM MOD'!$B$2:$AD$2,0)+1,0),0)</f>
        <v>0</v>
      </c>
      <c r="S352" s="25">
        <f>IFERROR(VLOOKUP($A352,'TD SOP+PROFORM MOD'!$A$5:$AD$750,MATCH(S$4,'TD SOP+PROFORM MOD'!$B$2:$AD$2,0)+1,0),0)+IFERROR(VLOOKUP($A352,'TD SOP+PROFORM MOD'!$A$5:$AD$750,MATCH(S$2,'TD SOP+PROFORM MOD'!$B$2:$AD$2,0)+1,0),0)</f>
        <v>0</v>
      </c>
      <c r="T352" s="26" t="str">
        <f t="shared" si="89"/>
        <v/>
      </c>
      <c r="U352" s="25">
        <f>IFERROR(VLOOKUP($A352,'TD SOP+PROFORM MOD'!$A$5:$AD$750,MATCH(U$4,'TD SOP+PROFORM MOD'!$B$2:$AD$2,0)+1,0),0)+IFERROR(VLOOKUP($A352,'TD SOP+PROFORM MOD'!$A$5:$AD$750,MATCH(U$2,'TD SOP+PROFORM MOD'!$B$2:$AD$2,0)+1,0),0)</f>
        <v>0</v>
      </c>
      <c r="V352" s="25">
        <f>IFERROR(VLOOKUP($A352,'TD SOP+PROFORM MOD'!$A$5:$AD$750,MATCH(V$4,'TD SOP+PROFORM MOD'!$B$2:$AD$2,0)+1,0),0)+IFERROR(VLOOKUP($A352,'TD SOP+PROFORM MOD'!$A$5:$AD$750,MATCH(V$2,'TD SOP+PROFORM MOD'!$B$2:$AD$2,0)+1,0),0)</f>
        <v>0</v>
      </c>
      <c r="W352" s="26" t="str">
        <f t="shared" si="90"/>
        <v/>
      </c>
      <c r="X352" s="25">
        <f>IFERROR(VLOOKUP($A352,'TD SOP+PROFORM MOD'!$A$5:$AD$750,MATCH(X$4,'TD SOP+PROFORM MOD'!$B$2:$AD$2,0)+1,0),0)+IFERROR(VLOOKUP($A352,'TD SOP+PROFORM MOD'!$A$5:$AD$750,MATCH(X$2,'TD SOP+PROFORM MOD'!$B$2:$AD$2,0)+1,0),0)</f>
        <v>0</v>
      </c>
      <c r="Y352" s="25">
        <f>IFERROR(VLOOKUP($A352,'TD SOP+PROFORM MOD'!$A$5:$AD$750,MATCH(Y$4,'TD SOP+PROFORM MOD'!$B$2:$AD$2,0)+1,0),0)+IFERROR(VLOOKUP($A352,'TD SOP+PROFORM MOD'!$A$5:$AD$750,MATCH(Y$2,'TD SOP+PROFORM MOD'!$B$2:$AD$2,0)+1,0),0)</f>
        <v>0</v>
      </c>
      <c r="Z352" s="26" t="str">
        <f t="shared" si="91"/>
        <v/>
      </c>
      <c r="AA352" s="25">
        <f>IFERROR(VLOOKUP($A352,'TD SOP+PROFORM MOD'!$A$5:$AD$750,MATCH(AA$4,'TD SOP+PROFORM MOD'!$B$2:$AD$2,0)+1,0),0)+IFERROR(VLOOKUP($A352,'TD SOP+PROFORM MOD'!$A$5:$AD$750,MATCH(AA$2,'TD SOP+PROFORM MOD'!$B$2:$AD$2,0)+1,0),0)</f>
        <v>0</v>
      </c>
      <c r="AB352" s="25">
        <f>IFERROR(VLOOKUP($A352,'TD SOP+PROFORM MOD'!$A$5:$AD$750,MATCH(AB$4,'TD SOP+PROFORM MOD'!$B$2:$AD$2,0)+1,0),0)+IFERROR(VLOOKUP($A352,'TD SOP+PROFORM MOD'!$A$5:$AD$750,MATCH(AB$2,'TD SOP+PROFORM MOD'!$B$2:$AD$2,0)+1,0),0)</f>
        <v>0</v>
      </c>
      <c r="AC352" s="26" t="str">
        <f t="shared" si="92"/>
        <v/>
      </c>
      <c r="AD352" s="25">
        <f>IFERROR(VLOOKUP($A352,'TD SOP+PROFORM MOD'!$A$5:$AD$750,MATCH(AD$4,'TD SOP+PROFORM MOD'!$B$2:$AD$2,0)+1,0),0)+IFERROR(VLOOKUP($A352,'TD SOP+PROFORM MOD'!$A$5:$AD$750,MATCH(AD$2,'TD SOP+PROFORM MOD'!$B$2:$AD$2,0)+1,0),0)</f>
        <v>0</v>
      </c>
      <c r="AE352" s="25">
        <f>IFERROR(VLOOKUP($A352,'TD SOP+PROFORM MOD'!$A$5:$AD$750,MATCH(AE$4,'TD SOP+PROFORM MOD'!$B$2:$AD$2,0)+1,0),0)+IFERROR(VLOOKUP($A352,'TD SOP+PROFORM MOD'!$A$5:$AD$750,MATCH(AE$2,'TD SOP+PROFORM MOD'!$B$2:$AD$2,0)+1,0),0)</f>
        <v>0</v>
      </c>
      <c r="AF352" s="26" t="str">
        <f t="shared" si="93"/>
        <v/>
      </c>
      <c r="AG352" s="25">
        <f>IFERROR(VLOOKUP($A352,'TD SOP+PROFORM MOD'!$A$5:$AD$750,MATCH(AG$4,'TD SOP+PROFORM MOD'!$B$2:$AD$2,0)+1,0),0)+IFERROR(VLOOKUP($A352,'TD SOP+PROFORM MOD'!$A$5:$AD$750,MATCH(AG$2,'TD SOP+PROFORM MOD'!$B$2:$AD$2,0)+1,0),0)</f>
        <v>0</v>
      </c>
      <c r="AH352" s="25">
        <f>IFERROR(VLOOKUP($A352,'TD SOP+PROFORM MOD'!$A$5:$AD$750,MATCH(AH$4,'TD SOP+PROFORM MOD'!$B$2:$AD$2,0)+1,0),0)+IFERROR(VLOOKUP($A352,'TD SOP+PROFORM MOD'!$A$5:$AD$750,MATCH(AH$2,'TD SOP+PROFORM MOD'!$B$2:$AD$2,0)+1,0),0)</f>
        <v>0</v>
      </c>
      <c r="AI352" s="26" t="str">
        <f t="shared" si="94"/>
        <v/>
      </c>
      <c r="AJ352" s="25">
        <f>IFERROR(VLOOKUP($A352,'TD SOP+PROFORM MOD'!$A$5:$AD$750,MATCH(AJ$4,'TD SOP+PROFORM MOD'!$B$2:$AD$2,0)+1,0),0)+IFERROR(VLOOKUP($A352,'TD SOP+PROFORM MOD'!$A$5:$AD$750,MATCH(AJ$2,'TD SOP+PROFORM MOD'!$B$2:$AD$2,0)+1,0),0)</f>
        <v>0</v>
      </c>
      <c r="AK352" s="25">
        <f>IFERROR(VLOOKUP($A352,'TD SOP+PROFORM MOD'!$A$5:$AD$750,MATCH(AK$4,'TD SOP+PROFORM MOD'!$B$2:$AD$2,0)+1,0),0)+IFERROR(VLOOKUP($A352,'TD SOP+PROFORM MOD'!$A$5:$AD$750,MATCH(AK$2,'TD SOP+PROFORM MOD'!$B$2:$AD$2,0)+1,0),0)</f>
        <v>0</v>
      </c>
      <c r="AL352" s="26" t="str">
        <f t="shared" si="95"/>
        <v/>
      </c>
      <c r="AM352" s="25">
        <f t="shared" si="97"/>
        <v>0</v>
      </c>
      <c r="AN352" s="25">
        <f t="shared" si="97"/>
        <v>0</v>
      </c>
      <c r="AO352" s="26" t="str">
        <f t="shared" si="96"/>
        <v/>
      </c>
      <c r="AR352" s="25">
        <f>SUMIF('B&amp;S YTD LFY'!B:B,"="&amp;A352,'B&amp;S YTD LFY'!C:C)</f>
        <v>0</v>
      </c>
      <c r="AS352" s="25">
        <f t="shared" si="98"/>
        <v>0</v>
      </c>
      <c r="AT352" s="25"/>
    </row>
    <row r="353" spans="1:46" x14ac:dyDescent="0.35">
      <c r="A353" s="24">
        <f>IF(AND('TD SOP+PROFORM MOD'!A350&lt;&gt;"",'TD SOP+PROFORM MOD'!A350&lt;&gt;"TOTAL"),'TD SOP+PROFORM MOD'!A350,0)</f>
        <v>0</v>
      </c>
      <c r="C353" s="25" t="str">
        <f>IFERROR(VLOOKUP($A353,'TD SOP+PROFORM MOD'!$A$5:$AD$750,MATCH(C$4,'TD SOP+PROFORM MOD'!$B$2:$AT$2,0)+1,0),"")</f>
        <v/>
      </c>
      <c r="D353" s="25" t="str">
        <f>IFERROR(VLOOKUP($A353,'TD SOP+PROFORM MOD'!$A$5:$AD$750,MATCH(D$4,'TD SOP+PROFORM MOD'!$B$2:$AT$2,0)+1,0),"")</f>
        <v/>
      </c>
      <c r="E353" s="26" t="str">
        <f t="shared" si="84"/>
        <v/>
      </c>
      <c r="F353" s="25" t="str">
        <f>IFERROR(VLOOKUP($A353,'TD SOP+PROFORM MOD'!$A$5:$AD$750,MATCH(F$4,'TD SOP+PROFORM MOD'!$B$2:$AT$2,0)+1,0),"")</f>
        <v/>
      </c>
      <c r="G353" s="25" t="str">
        <f>IFERROR(VLOOKUP($A353,'TD SOP+PROFORM MOD'!$A$5:$AD$750,MATCH(G$4,'TD SOP+PROFORM MOD'!$B$2:$AT$2,0)+1,0),"")</f>
        <v/>
      </c>
      <c r="H353" s="26" t="str">
        <f t="shared" si="85"/>
        <v/>
      </c>
      <c r="I353" s="25" t="str">
        <f>IFERROR(VLOOKUP($A353,'TD SOP+PROFORM MOD'!$A$5:$AD$750,MATCH(I$4,'TD SOP+PROFORM MOD'!$B$2:$AT$2,0)+1,0),"")</f>
        <v/>
      </c>
      <c r="J353" s="25" t="str">
        <f>IFERROR(VLOOKUP($A353,'TD SOP+PROFORM MOD'!$A$5:$AD$750,MATCH(J$4,'TD SOP+PROFORM MOD'!$B$2:$AT$2,0)+1,0),"")</f>
        <v/>
      </c>
      <c r="K353" s="26" t="str">
        <f t="shared" si="86"/>
        <v/>
      </c>
      <c r="L353" s="25" t="str">
        <f>IFERROR(VLOOKUP($A353,'TD SOP+PROFORM MOD'!$A$5:$AD$750,MATCH(L$4,'TD SOP+PROFORM MOD'!$B$2:$AT$2,0)+1,0),"")</f>
        <v/>
      </c>
      <c r="M353" s="25" t="str">
        <f>IFERROR(VLOOKUP($A353,'TD SOP+PROFORM MOD'!$A$5:$AD$750,MATCH(M$4,'TD SOP+PROFORM MOD'!$B$2:$AT$2,0)+1,0),"")</f>
        <v/>
      </c>
      <c r="N353" s="26" t="str">
        <f t="shared" si="87"/>
        <v/>
      </c>
      <c r="O353" s="25">
        <f>IFERROR(VLOOKUP($A353,'TD SOP+PROFORM MOD'!$A$5:$AD$750,MATCH(O$4,'TD SOP+PROFORM MOD'!$B$2:$AD$2,0)+1,0),0)+IFERROR(VLOOKUP($A353,'TD SOP+PROFORM MOD'!$A$5:$AD$750,MATCH(O$2,'TD SOP+PROFORM MOD'!$B$2:$AD$2,0)+1,0),0)</f>
        <v>0</v>
      </c>
      <c r="P353" s="25">
        <f>IFERROR(VLOOKUP($A353,'TD SOP+PROFORM MOD'!$A$5:$AD$750,MATCH(P$4,'TD SOP+PROFORM MOD'!$B$2:$AD$2,0)+1,0),0)+IFERROR(VLOOKUP($A353,'TD SOP+PROFORM MOD'!$A$5:$AD$750,MATCH(P$2,'TD SOP+PROFORM MOD'!$B$2:$AD$2,0)+1,0),0)</f>
        <v>0</v>
      </c>
      <c r="Q353" s="26" t="str">
        <f t="shared" si="88"/>
        <v/>
      </c>
      <c r="R353" s="25">
        <f>IFERROR(VLOOKUP($A353,'TD SOP+PROFORM MOD'!$A$5:$AD$750,MATCH(R$4,'TD SOP+PROFORM MOD'!$B$2:$AD$2,0)+1,0),0)+IFERROR(VLOOKUP($A353,'TD SOP+PROFORM MOD'!$A$5:$AD$750,MATCH(R$2,'TD SOP+PROFORM MOD'!$B$2:$AD$2,0)+1,0),0)</f>
        <v>0</v>
      </c>
      <c r="S353" s="25">
        <f>IFERROR(VLOOKUP($A353,'TD SOP+PROFORM MOD'!$A$5:$AD$750,MATCH(S$4,'TD SOP+PROFORM MOD'!$B$2:$AD$2,0)+1,0),0)+IFERROR(VLOOKUP($A353,'TD SOP+PROFORM MOD'!$A$5:$AD$750,MATCH(S$2,'TD SOP+PROFORM MOD'!$B$2:$AD$2,0)+1,0),0)</f>
        <v>0</v>
      </c>
      <c r="T353" s="26" t="str">
        <f t="shared" si="89"/>
        <v/>
      </c>
      <c r="U353" s="25">
        <f>IFERROR(VLOOKUP($A353,'TD SOP+PROFORM MOD'!$A$5:$AD$750,MATCH(U$4,'TD SOP+PROFORM MOD'!$B$2:$AD$2,0)+1,0),0)+IFERROR(VLOOKUP($A353,'TD SOP+PROFORM MOD'!$A$5:$AD$750,MATCH(U$2,'TD SOP+PROFORM MOD'!$B$2:$AD$2,0)+1,0),0)</f>
        <v>0</v>
      </c>
      <c r="V353" s="25">
        <f>IFERROR(VLOOKUP($A353,'TD SOP+PROFORM MOD'!$A$5:$AD$750,MATCH(V$4,'TD SOP+PROFORM MOD'!$B$2:$AD$2,0)+1,0),0)+IFERROR(VLOOKUP($A353,'TD SOP+PROFORM MOD'!$A$5:$AD$750,MATCH(V$2,'TD SOP+PROFORM MOD'!$B$2:$AD$2,0)+1,0),0)</f>
        <v>0</v>
      </c>
      <c r="W353" s="26" t="str">
        <f t="shared" si="90"/>
        <v/>
      </c>
      <c r="X353" s="25">
        <f>IFERROR(VLOOKUP($A353,'TD SOP+PROFORM MOD'!$A$5:$AD$750,MATCH(X$4,'TD SOP+PROFORM MOD'!$B$2:$AD$2,0)+1,0),0)+IFERROR(VLOOKUP($A353,'TD SOP+PROFORM MOD'!$A$5:$AD$750,MATCH(X$2,'TD SOP+PROFORM MOD'!$B$2:$AD$2,0)+1,0),0)</f>
        <v>0</v>
      </c>
      <c r="Y353" s="25">
        <f>IFERROR(VLOOKUP($A353,'TD SOP+PROFORM MOD'!$A$5:$AD$750,MATCH(Y$4,'TD SOP+PROFORM MOD'!$B$2:$AD$2,0)+1,0),0)+IFERROR(VLOOKUP($A353,'TD SOP+PROFORM MOD'!$A$5:$AD$750,MATCH(Y$2,'TD SOP+PROFORM MOD'!$B$2:$AD$2,0)+1,0),0)</f>
        <v>0</v>
      </c>
      <c r="Z353" s="26" t="str">
        <f t="shared" si="91"/>
        <v/>
      </c>
      <c r="AA353" s="25">
        <f>IFERROR(VLOOKUP($A353,'TD SOP+PROFORM MOD'!$A$5:$AD$750,MATCH(AA$4,'TD SOP+PROFORM MOD'!$B$2:$AD$2,0)+1,0),0)+IFERROR(VLOOKUP($A353,'TD SOP+PROFORM MOD'!$A$5:$AD$750,MATCH(AA$2,'TD SOP+PROFORM MOD'!$B$2:$AD$2,0)+1,0),0)</f>
        <v>0</v>
      </c>
      <c r="AB353" s="25">
        <f>IFERROR(VLOOKUP($A353,'TD SOP+PROFORM MOD'!$A$5:$AD$750,MATCH(AB$4,'TD SOP+PROFORM MOD'!$B$2:$AD$2,0)+1,0),0)+IFERROR(VLOOKUP($A353,'TD SOP+PROFORM MOD'!$A$5:$AD$750,MATCH(AB$2,'TD SOP+PROFORM MOD'!$B$2:$AD$2,0)+1,0),0)</f>
        <v>0</v>
      </c>
      <c r="AC353" s="26" t="str">
        <f t="shared" si="92"/>
        <v/>
      </c>
      <c r="AD353" s="25">
        <f>IFERROR(VLOOKUP($A353,'TD SOP+PROFORM MOD'!$A$5:$AD$750,MATCH(AD$4,'TD SOP+PROFORM MOD'!$B$2:$AD$2,0)+1,0),0)+IFERROR(VLOOKUP($A353,'TD SOP+PROFORM MOD'!$A$5:$AD$750,MATCH(AD$2,'TD SOP+PROFORM MOD'!$B$2:$AD$2,0)+1,0),0)</f>
        <v>0</v>
      </c>
      <c r="AE353" s="25">
        <f>IFERROR(VLOOKUP($A353,'TD SOP+PROFORM MOD'!$A$5:$AD$750,MATCH(AE$4,'TD SOP+PROFORM MOD'!$B$2:$AD$2,0)+1,0),0)+IFERROR(VLOOKUP($A353,'TD SOP+PROFORM MOD'!$A$5:$AD$750,MATCH(AE$2,'TD SOP+PROFORM MOD'!$B$2:$AD$2,0)+1,0),0)</f>
        <v>0</v>
      </c>
      <c r="AF353" s="26" t="str">
        <f t="shared" si="93"/>
        <v/>
      </c>
      <c r="AG353" s="25">
        <f>IFERROR(VLOOKUP($A353,'TD SOP+PROFORM MOD'!$A$5:$AD$750,MATCH(AG$4,'TD SOP+PROFORM MOD'!$B$2:$AD$2,0)+1,0),0)+IFERROR(VLOOKUP($A353,'TD SOP+PROFORM MOD'!$A$5:$AD$750,MATCH(AG$2,'TD SOP+PROFORM MOD'!$B$2:$AD$2,0)+1,0),0)</f>
        <v>0</v>
      </c>
      <c r="AH353" s="25">
        <f>IFERROR(VLOOKUP($A353,'TD SOP+PROFORM MOD'!$A$5:$AD$750,MATCH(AH$4,'TD SOP+PROFORM MOD'!$B$2:$AD$2,0)+1,0),0)+IFERROR(VLOOKUP($A353,'TD SOP+PROFORM MOD'!$A$5:$AD$750,MATCH(AH$2,'TD SOP+PROFORM MOD'!$B$2:$AD$2,0)+1,0),0)</f>
        <v>0</v>
      </c>
      <c r="AI353" s="26" t="str">
        <f t="shared" si="94"/>
        <v/>
      </c>
      <c r="AJ353" s="25">
        <f>IFERROR(VLOOKUP($A353,'TD SOP+PROFORM MOD'!$A$5:$AD$750,MATCH(AJ$4,'TD SOP+PROFORM MOD'!$B$2:$AD$2,0)+1,0),0)+IFERROR(VLOOKUP($A353,'TD SOP+PROFORM MOD'!$A$5:$AD$750,MATCH(AJ$2,'TD SOP+PROFORM MOD'!$B$2:$AD$2,0)+1,0),0)</f>
        <v>0</v>
      </c>
      <c r="AK353" s="25">
        <f>IFERROR(VLOOKUP($A353,'TD SOP+PROFORM MOD'!$A$5:$AD$750,MATCH(AK$4,'TD SOP+PROFORM MOD'!$B$2:$AD$2,0)+1,0),0)+IFERROR(VLOOKUP($A353,'TD SOP+PROFORM MOD'!$A$5:$AD$750,MATCH(AK$2,'TD SOP+PROFORM MOD'!$B$2:$AD$2,0)+1,0),0)</f>
        <v>0</v>
      </c>
      <c r="AL353" s="26" t="str">
        <f t="shared" si="95"/>
        <v/>
      </c>
      <c r="AM353" s="25">
        <f t="shared" si="97"/>
        <v>0</v>
      </c>
      <c r="AN353" s="25">
        <f t="shared" si="97"/>
        <v>0</v>
      </c>
      <c r="AO353" s="26" t="str">
        <f t="shared" si="96"/>
        <v/>
      </c>
      <c r="AR353" s="25">
        <f>SUMIF('B&amp;S YTD LFY'!B:B,"="&amp;A353,'B&amp;S YTD LFY'!C:C)</f>
        <v>0</v>
      </c>
      <c r="AS353" s="25">
        <f t="shared" si="98"/>
        <v>0</v>
      </c>
      <c r="AT353" s="25"/>
    </row>
    <row r="354" spans="1:46" x14ac:dyDescent="0.35">
      <c r="A354" s="24">
        <f>IF(AND('TD SOP+PROFORM MOD'!A351&lt;&gt;"",'TD SOP+PROFORM MOD'!A351&lt;&gt;"TOTAL"),'TD SOP+PROFORM MOD'!A351,0)</f>
        <v>0</v>
      </c>
      <c r="C354" s="25" t="str">
        <f>IFERROR(VLOOKUP($A354,'TD SOP+PROFORM MOD'!$A$5:$AD$750,MATCH(C$4,'TD SOP+PROFORM MOD'!$B$2:$AT$2,0)+1,0),"")</f>
        <v/>
      </c>
      <c r="D354" s="25" t="str">
        <f>IFERROR(VLOOKUP($A354,'TD SOP+PROFORM MOD'!$A$5:$AD$750,MATCH(D$4,'TD SOP+PROFORM MOD'!$B$2:$AT$2,0)+1,0),"")</f>
        <v/>
      </c>
      <c r="E354" s="26" t="str">
        <f t="shared" si="84"/>
        <v/>
      </c>
      <c r="F354" s="25" t="str">
        <f>IFERROR(VLOOKUP($A354,'TD SOP+PROFORM MOD'!$A$5:$AD$750,MATCH(F$4,'TD SOP+PROFORM MOD'!$B$2:$AT$2,0)+1,0),"")</f>
        <v/>
      </c>
      <c r="G354" s="25" t="str">
        <f>IFERROR(VLOOKUP($A354,'TD SOP+PROFORM MOD'!$A$5:$AD$750,MATCH(G$4,'TD SOP+PROFORM MOD'!$B$2:$AT$2,0)+1,0),"")</f>
        <v/>
      </c>
      <c r="H354" s="26" t="str">
        <f t="shared" si="85"/>
        <v/>
      </c>
      <c r="I354" s="25" t="str">
        <f>IFERROR(VLOOKUP($A354,'TD SOP+PROFORM MOD'!$A$5:$AD$750,MATCH(I$4,'TD SOP+PROFORM MOD'!$B$2:$AT$2,0)+1,0),"")</f>
        <v/>
      </c>
      <c r="J354" s="25" t="str">
        <f>IFERROR(VLOOKUP($A354,'TD SOP+PROFORM MOD'!$A$5:$AD$750,MATCH(J$4,'TD SOP+PROFORM MOD'!$B$2:$AT$2,0)+1,0),"")</f>
        <v/>
      </c>
      <c r="K354" s="26" t="str">
        <f t="shared" si="86"/>
        <v/>
      </c>
      <c r="L354" s="25" t="str">
        <f>IFERROR(VLOOKUP($A354,'TD SOP+PROFORM MOD'!$A$5:$AD$750,MATCH(L$4,'TD SOP+PROFORM MOD'!$B$2:$AT$2,0)+1,0),"")</f>
        <v/>
      </c>
      <c r="M354" s="25" t="str">
        <f>IFERROR(VLOOKUP($A354,'TD SOP+PROFORM MOD'!$A$5:$AD$750,MATCH(M$4,'TD SOP+PROFORM MOD'!$B$2:$AT$2,0)+1,0),"")</f>
        <v/>
      </c>
      <c r="N354" s="26" t="str">
        <f t="shared" si="87"/>
        <v/>
      </c>
      <c r="O354" s="25">
        <f>IFERROR(VLOOKUP($A354,'TD SOP+PROFORM MOD'!$A$5:$AD$750,MATCH(O$4,'TD SOP+PROFORM MOD'!$B$2:$AD$2,0)+1,0),0)+IFERROR(VLOOKUP($A354,'TD SOP+PROFORM MOD'!$A$5:$AD$750,MATCH(O$2,'TD SOP+PROFORM MOD'!$B$2:$AD$2,0)+1,0),0)</f>
        <v>0</v>
      </c>
      <c r="P354" s="25">
        <f>IFERROR(VLOOKUP($A354,'TD SOP+PROFORM MOD'!$A$5:$AD$750,MATCH(P$4,'TD SOP+PROFORM MOD'!$B$2:$AD$2,0)+1,0),0)+IFERROR(VLOOKUP($A354,'TD SOP+PROFORM MOD'!$A$5:$AD$750,MATCH(P$2,'TD SOP+PROFORM MOD'!$B$2:$AD$2,0)+1,0),0)</f>
        <v>0</v>
      </c>
      <c r="Q354" s="26" t="str">
        <f t="shared" si="88"/>
        <v/>
      </c>
      <c r="R354" s="25">
        <f>IFERROR(VLOOKUP($A354,'TD SOP+PROFORM MOD'!$A$5:$AD$750,MATCH(R$4,'TD SOP+PROFORM MOD'!$B$2:$AD$2,0)+1,0),0)+IFERROR(VLOOKUP($A354,'TD SOP+PROFORM MOD'!$A$5:$AD$750,MATCH(R$2,'TD SOP+PROFORM MOD'!$B$2:$AD$2,0)+1,0),0)</f>
        <v>0</v>
      </c>
      <c r="S354" s="25">
        <f>IFERROR(VLOOKUP($A354,'TD SOP+PROFORM MOD'!$A$5:$AD$750,MATCH(S$4,'TD SOP+PROFORM MOD'!$B$2:$AD$2,0)+1,0),0)+IFERROR(VLOOKUP($A354,'TD SOP+PROFORM MOD'!$A$5:$AD$750,MATCH(S$2,'TD SOP+PROFORM MOD'!$B$2:$AD$2,0)+1,0),0)</f>
        <v>0</v>
      </c>
      <c r="T354" s="26" t="str">
        <f t="shared" si="89"/>
        <v/>
      </c>
      <c r="U354" s="25">
        <f>IFERROR(VLOOKUP($A354,'TD SOP+PROFORM MOD'!$A$5:$AD$750,MATCH(U$4,'TD SOP+PROFORM MOD'!$B$2:$AD$2,0)+1,0),0)+IFERROR(VLOOKUP($A354,'TD SOP+PROFORM MOD'!$A$5:$AD$750,MATCH(U$2,'TD SOP+PROFORM MOD'!$B$2:$AD$2,0)+1,0),0)</f>
        <v>0</v>
      </c>
      <c r="V354" s="25">
        <f>IFERROR(VLOOKUP($A354,'TD SOP+PROFORM MOD'!$A$5:$AD$750,MATCH(V$4,'TD SOP+PROFORM MOD'!$B$2:$AD$2,0)+1,0),0)+IFERROR(VLOOKUP($A354,'TD SOP+PROFORM MOD'!$A$5:$AD$750,MATCH(V$2,'TD SOP+PROFORM MOD'!$B$2:$AD$2,0)+1,0),0)</f>
        <v>0</v>
      </c>
      <c r="W354" s="26" t="str">
        <f t="shared" si="90"/>
        <v/>
      </c>
      <c r="X354" s="25">
        <f>IFERROR(VLOOKUP($A354,'TD SOP+PROFORM MOD'!$A$5:$AD$750,MATCH(X$4,'TD SOP+PROFORM MOD'!$B$2:$AD$2,0)+1,0),0)+IFERROR(VLOOKUP($A354,'TD SOP+PROFORM MOD'!$A$5:$AD$750,MATCH(X$2,'TD SOP+PROFORM MOD'!$B$2:$AD$2,0)+1,0),0)</f>
        <v>0</v>
      </c>
      <c r="Y354" s="25">
        <f>IFERROR(VLOOKUP($A354,'TD SOP+PROFORM MOD'!$A$5:$AD$750,MATCH(Y$4,'TD SOP+PROFORM MOD'!$B$2:$AD$2,0)+1,0),0)+IFERROR(VLOOKUP($A354,'TD SOP+PROFORM MOD'!$A$5:$AD$750,MATCH(Y$2,'TD SOP+PROFORM MOD'!$B$2:$AD$2,0)+1,0),0)</f>
        <v>0</v>
      </c>
      <c r="Z354" s="26" t="str">
        <f t="shared" si="91"/>
        <v/>
      </c>
      <c r="AA354" s="25">
        <f>IFERROR(VLOOKUP($A354,'TD SOP+PROFORM MOD'!$A$5:$AD$750,MATCH(AA$4,'TD SOP+PROFORM MOD'!$B$2:$AD$2,0)+1,0),0)+IFERROR(VLOOKUP($A354,'TD SOP+PROFORM MOD'!$A$5:$AD$750,MATCH(AA$2,'TD SOP+PROFORM MOD'!$B$2:$AD$2,0)+1,0),0)</f>
        <v>0</v>
      </c>
      <c r="AB354" s="25">
        <f>IFERROR(VLOOKUP($A354,'TD SOP+PROFORM MOD'!$A$5:$AD$750,MATCH(AB$4,'TD SOP+PROFORM MOD'!$B$2:$AD$2,0)+1,0),0)+IFERROR(VLOOKUP($A354,'TD SOP+PROFORM MOD'!$A$5:$AD$750,MATCH(AB$2,'TD SOP+PROFORM MOD'!$B$2:$AD$2,0)+1,0),0)</f>
        <v>0</v>
      </c>
      <c r="AC354" s="26" t="str">
        <f t="shared" si="92"/>
        <v/>
      </c>
      <c r="AD354" s="25">
        <f>IFERROR(VLOOKUP($A354,'TD SOP+PROFORM MOD'!$A$5:$AD$750,MATCH(AD$4,'TD SOP+PROFORM MOD'!$B$2:$AD$2,0)+1,0),0)+IFERROR(VLOOKUP($A354,'TD SOP+PROFORM MOD'!$A$5:$AD$750,MATCH(AD$2,'TD SOP+PROFORM MOD'!$B$2:$AD$2,0)+1,0),0)</f>
        <v>0</v>
      </c>
      <c r="AE354" s="25">
        <f>IFERROR(VLOOKUP($A354,'TD SOP+PROFORM MOD'!$A$5:$AD$750,MATCH(AE$4,'TD SOP+PROFORM MOD'!$B$2:$AD$2,0)+1,0),0)+IFERROR(VLOOKUP($A354,'TD SOP+PROFORM MOD'!$A$5:$AD$750,MATCH(AE$2,'TD SOP+PROFORM MOD'!$B$2:$AD$2,0)+1,0),0)</f>
        <v>0</v>
      </c>
      <c r="AF354" s="26" t="str">
        <f t="shared" si="93"/>
        <v/>
      </c>
      <c r="AG354" s="25">
        <f>IFERROR(VLOOKUP($A354,'TD SOP+PROFORM MOD'!$A$5:$AD$750,MATCH(AG$4,'TD SOP+PROFORM MOD'!$B$2:$AD$2,0)+1,0),0)+IFERROR(VLOOKUP($A354,'TD SOP+PROFORM MOD'!$A$5:$AD$750,MATCH(AG$2,'TD SOP+PROFORM MOD'!$B$2:$AD$2,0)+1,0),0)</f>
        <v>0</v>
      </c>
      <c r="AH354" s="25">
        <f>IFERROR(VLOOKUP($A354,'TD SOP+PROFORM MOD'!$A$5:$AD$750,MATCH(AH$4,'TD SOP+PROFORM MOD'!$B$2:$AD$2,0)+1,0),0)+IFERROR(VLOOKUP($A354,'TD SOP+PROFORM MOD'!$A$5:$AD$750,MATCH(AH$2,'TD SOP+PROFORM MOD'!$B$2:$AD$2,0)+1,0),0)</f>
        <v>0</v>
      </c>
      <c r="AI354" s="26" t="str">
        <f t="shared" si="94"/>
        <v/>
      </c>
      <c r="AJ354" s="25">
        <f>IFERROR(VLOOKUP($A354,'TD SOP+PROFORM MOD'!$A$5:$AD$750,MATCH(AJ$4,'TD SOP+PROFORM MOD'!$B$2:$AD$2,0)+1,0),0)+IFERROR(VLOOKUP($A354,'TD SOP+PROFORM MOD'!$A$5:$AD$750,MATCH(AJ$2,'TD SOP+PROFORM MOD'!$B$2:$AD$2,0)+1,0),0)</f>
        <v>0</v>
      </c>
      <c r="AK354" s="25">
        <f>IFERROR(VLOOKUP($A354,'TD SOP+PROFORM MOD'!$A$5:$AD$750,MATCH(AK$4,'TD SOP+PROFORM MOD'!$B$2:$AD$2,0)+1,0),0)+IFERROR(VLOOKUP($A354,'TD SOP+PROFORM MOD'!$A$5:$AD$750,MATCH(AK$2,'TD SOP+PROFORM MOD'!$B$2:$AD$2,0)+1,0),0)</f>
        <v>0</v>
      </c>
      <c r="AL354" s="26" t="str">
        <f t="shared" si="95"/>
        <v/>
      </c>
      <c r="AM354" s="25">
        <f t="shared" si="97"/>
        <v>0</v>
      </c>
      <c r="AN354" s="25">
        <f t="shared" si="97"/>
        <v>0</v>
      </c>
      <c r="AO354" s="26" t="str">
        <f t="shared" si="96"/>
        <v/>
      </c>
      <c r="AR354" s="25">
        <f>SUMIF('B&amp;S YTD LFY'!B:B,"="&amp;A354,'B&amp;S YTD LFY'!C:C)</f>
        <v>0</v>
      </c>
      <c r="AS354" s="25">
        <f t="shared" si="98"/>
        <v>0</v>
      </c>
      <c r="AT354" s="25"/>
    </row>
    <row r="355" spans="1:46" x14ac:dyDescent="0.35">
      <c r="A355" s="24">
        <f>IF(AND('TD SOP+PROFORM MOD'!A352&lt;&gt;"",'TD SOP+PROFORM MOD'!A352&lt;&gt;"TOTAL"),'TD SOP+PROFORM MOD'!A352,0)</f>
        <v>0</v>
      </c>
      <c r="C355" s="25" t="str">
        <f>IFERROR(VLOOKUP($A355,'TD SOP+PROFORM MOD'!$A$5:$AD$750,MATCH(C$4,'TD SOP+PROFORM MOD'!$B$2:$AT$2,0)+1,0),"")</f>
        <v/>
      </c>
      <c r="D355" s="25" t="str">
        <f>IFERROR(VLOOKUP($A355,'TD SOP+PROFORM MOD'!$A$5:$AD$750,MATCH(D$4,'TD SOP+PROFORM MOD'!$B$2:$AT$2,0)+1,0),"")</f>
        <v/>
      </c>
      <c r="E355" s="26" t="str">
        <f t="shared" si="84"/>
        <v/>
      </c>
      <c r="F355" s="25" t="str">
        <f>IFERROR(VLOOKUP($A355,'TD SOP+PROFORM MOD'!$A$5:$AD$750,MATCH(F$4,'TD SOP+PROFORM MOD'!$B$2:$AT$2,0)+1,0),"")</f>
        <v/>
      </c>
      <c r="G355" s="25" t="str">
        <f>IFERROR(VLOOKUP($A355,'TD SOP+PROFORM MOD'!$A$5:$AD$750,MATCH(G$4,'TD SOP+PROFORM MOD'!$B$2:$AT$2,0)+1,0),"")</f>
        <v/>
      </c>
      <c r="H355" s="26" t="str">
        <f t="shared" si="85"/>
        <v/>
      </c>
      <c r="I355" s="25" t="str">
        <f>IFERROR(VLOOKUP($A355,'TD SOP+PROFORM MOD'!$A$5:$AD$750,MATCH(I$4,'TD SOP+PROFORM MOD'!$B$2:$AT$2,0)+1,0),"")</f>
        <v/>
      </c>
      <c r="J355" s="25" t="str">
        <f>IFERROR(VLOOKUP($A355,'TD SOP+PROFORM MOD'!$A$5:$AD$750,MATCH(J$4,'TD SOP+PROFORM MOD'!$B$2:$AT$2,0)+1,0),"")</f>
        <v/>
      </c>
      <c r="K355" s="26" t="str">
        <f t="shared" si="86"/>
        <v/>
      </c>
      <c r="L355" s="25" t="str">
        <f>IFERROR(VLOOKUP($A355,'TD SOP+PROFORM MOD'!$A$5:$AD$750,MATCH(L$4,'TD SOP+PROFORM MOD'!$B$2:$AT$2,0)+1,0),"")</f>
        <v/>
      </c>
      <c r="M355" s="25" t="str">
        <f>IFERROR(VLOOKUP($A355,'TD SOP+PROFORM MOD'!$A$5:$AD$750,MATCH(M$4,'TD SOP+PROFORM MOD'!$B$2:$AT$2,0)+1,0),"")</f>
        <v/>
      </c>
      <c r="N355" s="26" t="str">
        <f t="shared" si="87"/>
        <v/>
      </c>
      <c r="O355" s="25">
        <f>IFERROR(VLOOKUP($A355,'TD SOP+PROFORM MOD'!$A$5:$AD$750,MATCH(O$4,'TD SOP+PROFORM MOD'!$B$2:$AD$2,0)+1,0),0)+IFERROR(VLOOKUP($A355,'TD SOP+PROFORM MOD'!$A$5:$AD$750,MATCH(O$2,'TD SOP+PROFORM MOD'!$B$2:$AD$2,0)+1,0),0)</f>
        <v>0</v>
      </c>
      <c r="P355" s="25">
        <f>IFERROR(VLOOKUP($A355,'TD SOP+PROFORM MOD'!$A$5:$AD$750,MATCH(P$4,'TD SOP+PROFORM MOD'!$B$2:$AD$2,0)+1,0),0)+IFERROR(VLOOKUP($A355,'TD SOP+PROFORM MOD'!$A$5:$AD$750,MATCH(P$2,'TD SOP+PROFORM MOD'!$B$2:$AD$2,0)+1,0),0)</f>
        <v>0</v>
      </c>
      <c r="Q355" s="26" t="str">
        <f t="shared" si="88"/>
        <v/>
      </c>
      <c r="R355" s="25">
        <f>IFERROR(VLOOKUP($A355,'TD SOP+PROFORM MOD'!$A$5:$AD$750,MATCH(R$4,'TD SOP+PROFORM MOD'!$B$2:$AD$2,0)+1,0),0)+IFERROR(VLOOKUP($A355,'TD SOP+PROFORM MOD'!$A$5:$AD$750,MATCH(R$2,'TD SOP+PROFORM MOD'!$B$2:$AD$2,0)+1,0),0)</f>
        <v>0</v>
      </c>
      <c r="S355" s="25">
        <f>IFERROR(VLOOKUP($A355,'TD SOP+PROFORM MOD'!$A$5:$AD$750,MATCH(S$4,'TD SOP+PROFORM MOD'!$B$2:$AD$2,0)+1,0),0)+IFERROR(VLOOKUP($A355,'TD SOP+PROFORM MOD'!$A$5:$AD$750,MATCH(S$2,'TD SOP+PROFORM MOD'!$B$2:$AD$2,0)+1,0),0)</f>
        <v>0</v>
      </c>
      <c r="T355" s="26" t="str">
        <f t="shared" si="89"/>
        <v/>
      </c>
      <c r="U355" s="25">
        <f>IFERROR(VLOOKUP($A355,'TD SOP+PROFORM MOD'!$A$5:$AD$750,MATCH(U$4,'TD SOP+PROFORM MOD'!$B$2:$AD$2,0)+1,0),0)+IFERROR(VLOOKUP($A355,'TD SOP+PROFORM MOD'!$A$5:$AD$750,MATCH(U$2,'TD SOP+PROFORM MOD'!$B$2:$AD$2,0)+1,0),0)</f>
        <v>0</v>
      </c>
      <c r="V355" s="25">
        <f>IFERROR(VLOOKUP($A355,'TD SOP+PROFORM MOD'!$A$5:$AD$750,MATCH(V$4,'TD SOP+PROFORM MOD'!$B$2:$AD$2,0)+1,0),0)+IFERROR(VLOOKUP($A355,'TD SOP+PROFORM MOD'!$A$5:$AD$750,MATCH(V$2,'TD SOP+PROFORM MOD'!$B$2:$AD$2,0)+1,0),0)</f>
        <v>0</v>
      </c>
      <c r="W355" s="26" t="str">
        <f t="shared" si="90"/>
        <v/>
      </c>
      <c r="X355" s="25">
        <f>IFERROR(VLOOKUP($A355,'TD SOP+PROFORM MOD'!$A$5:$AD$750,MATCH(X$4,'TD SOP+PROFORM MOD'!$B$2:$AD$2,0)+1,0),0)+IFERROR(VLOOKUP($A355,'TD SOP+PROFORM MOD'!$A$5:$AD$750,MATCH(X$2,'TD SOP+PROFORM MOD'!$B$2:$AD$2,0)+1,0),0)</f>
        <v>0</v>
      </c>
      <c r="Y355" s="25">
        <f>IFERROR(VLOOKUP($A355,'TD SOP+PROFORM MOD'!$A$5:$AD$750,MATCH(Y$4,'TD SOP+PROFORM MOD'!$B$2:$AD$2,0)+1,0),0)+IFERROR(VLOOKUP($A355,'TD SOP+PROFORM MOD'!$A$5:$AD$750,MATCH(Y$2,'TD SOP+PROFORM MOD'!$B$2:$AD$2,0)+1,0),0)</f>
        <v>0</v>
      </c>
      <c r="Z355" s="26" t="str">
        <f t="shared" si="91"/>
        <v/>
      </c>
      <c r="AA355" s="25">
        <f>IFERROR(VLOOKUP($A355,'TD SOP+PROFORM MOD'!$A$5:$AD$750,MATCH(AA$4,'TD SOP+PROFORM MOD'!$B$2:$AD$2,0)+1,0),0)+IFERROR(VLOOKUP($A355,'TD SOP+PROFORM MOD'!$A$5:$AD$750,MATCH(AA$2,'TD SOP+PROFORM MOD'!$B$2:$AD$2,0)+1,0),0)</f>
        <v>0</v>
      </c>
      <c r="AB355" s="25">
        <f>IFERROR(VLOOKUP($A355,'TD SOP+PROFORM MOD'!$A$5:$AD$750,MATCH(AB$4,'TD SOP+PROFORM MOD'!$B$2:$AD$2,0)+1,0),0)+IFERROR(VLOOKUP($A355,'TD SOP+PROFORM MOD'!$A$5:$AD$750,MATCH(AB$2,'TD SOP+PROFORM MOD'!$B$2:$AD$2,0)+1,0),0)</f>
        <v>0</v>
      </c>
      <c r="AC355" s="26" t="str">
        <f t="shared" si="92"/>
        <v/>
      </c>
      <c r="AD355" s="25">
        <f>IFERROR(VLOOKUP($A355,'TD SOP+PROFORM MOD'!$A$5:$AD$750,MATCH(AD$4,'TD SOP+PROFORM MOD'!$B$2:$AD$2,0)+1,0),0)+IFERROR(VLOOKUP($A355,'TD SOP+PROFORM MOD'!$A$5:$AD$750,MATCH(AD$2,'TD SOP+PROFORM MOD'!$B$2:$AD$2,0)+1,0),0)</f>
        <v>0</v>
      </c>
      <c r="AE355" s="25">
        <f>IFERROR(VLOOKUP($A355,'TD SOP+PROFORM MOD'!$A$5:$AD$750,MATCH(AE$4,'TD SOP+PROFORM MOD'!$B$2:$AD$2,0)+1,0),0)+IFERROR(VLOOKUP($A355,'TD SOP+PROFORM MOD'!$A$5:$AD$750,MATCH(AE$2,'TD SOP+PROFORM MOD'!$B$2:$AD$2,0)+1,0),0)</f>
        <v>0</v>
      </c>
      <c r="AF355" s="26" t="str">
        <f t="shared" si="93"/>
        <v/>
      </c>
      <c r="AG355" s="25">
        <f>IFERROR(VLOOKUP($A355,'TD SOP+PROFORM MOD'!$A$5:$AD$750,MATCH(AG$4,'TD SOP+PROFORM MOD'!$B$2:$AD$2,0)+1,0),0)+IFERROR(VLOOKUP($A355,'TD SOP+PROFORM MOD'!$A$5:$AD$750,MATCH(AG$2,'TD SOP+PROFORM MOD'!$B$2:$AD$2,0)+1,0),0)</f>
        <v>0</v>
      </c>
      <c r="AH355" s="25">
        <f>IFERROR(VLOOKUP($A355,'TD SOP+PROFORM MOD'!$A$5:$AD$750,MATCH(AH$4,'TD SOP+PROFORM MOD'!$B$2:$AD$2,0)+1,0),0)+IFERROR(VLOOKUP($A355,'TD SOP+PROFORM MOD'!$A$5:$AD$750,MATCH(AH$2,'TD SOP+PROFORM MOD'!$B$2:$AD$2,0)+1,0),0)</f>
        <v>0</v>
      </c>
      <c r="AI355" s="26" t="str">
        <f t="shared" si="94"/>
        <v/>
      </c>
      <c r="AJ355" s="25">
        <f>IFERROR(VLOOKUP($A355,'TD SOP+PROFORM MOD'!$A$5:$AD$750,MATCH(AJ$4,'TD SOP+PROFORM MOD'!$B$2:$AD$2,0)+1,0),0)+IFERROR(VLOOKUP($A355,'TD SOP+PROFORM MOD'!$A$5:$AD$750,MATCH(AJ$2,'TD SOP+PROFORM MOD'!$B$2:$AD$2,0)+1,0),0)</f>
        <v>0</v>
      </c>
      <c r="AK355" s="25">
        <f>IFERROR(VLOOKUP($A355,'TD SOP+PROFORM MOD'!$A$5:$AD$750,MATCH(AK$4,'TD SOP+PROFORM MOD'!$B$2:$AD$2,0)+1,0),0)+IFERROR(VLOOKUP($A355,'TD SOP+PROFORM MOD'!$A$5:$AD$750,MATCH(AK$2,'TD SOP+PROFORM MOD'!$B$2:$AD$2,0)+1,0),0)</f>
        <v>0</v>
      </c>
      <c r="AL355" s="26" t="str">
        <f t="shared" si="95"/>
        <v/>
      </c>
      <c r="AM355" s="25">
        <f t="shared" si="97"/>
        <v>0</v>
      </c>
      <c r="AN355" s="25">
        <f t="shared" si="97"/>
        <v>0</v>
      </c>
      <c r="AO355" s="26" t="str">
        <f t="shared" si="96"/>
        <v/>
      </c>
      <c r="AR355" s="25">
        <f>SUMIF('B&amp;S YTD LFY'!B:B,"="&amp;A355,'B&amp;S YTD LFY'!C:C)</f>
        <v>0</v>
      </c>
      <c r="AS355" s="25">
        <f t="shared" si="98"/>
        <v>0</v>
      </c>
      <c r="AT355" s="25"/>
    </row>
    <row r="356" spans="1:46" x14ac:dyDescent="0.35">
      <c r="A356" s="24">
        <f>IF(AND('TD SOP+PROFORM MOD'!A353&lt;&gt;"",'TD SOP+PROFORM MOD'!A353&lt;&gt;"TOTAL"),'TD SOP+PROFORM MOD'!A353,0)</f>
        <v>0</v>
      </c>
      <c r="C356" s="25" t="str">
        <f>IFERROR(VLOOKUP($A356,'TD SOP+PROFORM MOD'!$A$5:$AD$750,MATCH(C$4,'TD SOP+PROFORM MOD'!$B$2:$AT$2,0)+1,0),"")</f>
        <v/>
      </c>
      <c r="D356" s="25" t="str">
        <f>IFERROR(VLOOKUP($A356,'TD SOP+PROFORM MOD'!$A$5:$AD$750,MATCH(D$4,'TD SOP+PROFORM MOD'!$B$2:$AT$2,0)+1,0),"")</f>
        <v/>
      </c>
      <c r="E356" s="26" t="str">
        <f t="shared" si="84"/>
        <v/>
      </c>
      <c r="F356" s="25" t="str">
        <f>IFERROR(VLOOKUP($A356,'TD SOP+PROFORM MOD'!$A$5:$AD$750,MATCH(F$4,'TD SOP+PROFORM MOD'!$B$2:$AT$2,0)+1,0),"")</f>
        <v/>
      </c>
      <c r="G356" s="25" t="str">
        <f>IFERROR(VLOOKUP($A356,'TD SOP+PROFORM MOD'!$A$5:$AD$750,MATCH(G$4,'TD SOP+PROFORM MOD'!$B$2:$AT$2,0)+1,0),"")</f>
        <v/>
      </c>
      <c r="H356" s="26" t="str">
        <f t="shared" si="85"/>
        <v/>
      </c>
      <c r="I356" s="25" t="str">
        <f>IFERROR(VLOOKUP($A356,'TD SOP+PROFORM MOD'!$A$5:$AD$750,MATCH(I$4,'TD SOP+PROFORM MOD'!$B$2:$AT$2,0)+1,0),"")</f>
        <v/>
      </c>
      <c r="J356" s="25" t="str">
        <f>IFERROR(VLOOKUP($A356,'TD SOP+PROFORM MOD'!$A$5:$AD$750,MATCH(J$4,'TD SOP+PROFORM MOD'!$B$2:$AT$2,0)+1,0),"")</f>
        <v/>
      </c>
      <c r="K356" s="26" t="str">
        <f t="shared" si="86"/>
        <v/>
      </c>
      <c r="L356" s="25" t="str">
        <f>IFERROR(VLOOKUP($A356,'TD SOP+PROFORM MOD'!$A$5:$AD$750,MATCH(L$4,'TD SOP+PROFORM MOD'!$B$2:$AT$2,0)+1,0),"")</f>
        <v/>
      </c>
      <c r="M356" s="25" t="str">
        <f>IFERROR(VLOOKUP($A356,'TD SOP+PROFORM MOD'!$A$5:$AD$750,MATCH(M$4,'TD SOP+PROFORM MOD'!$B$2:$AT$2,0)+1,0),"")</f>
        <v/>
      </c>
      <c r="N356" s="26" t="str">
        <f t="shared" si="87"/>
        <v/>
      </c>
      <c r="O356" s="25">
        <f>IFERROR(VLOOKUP($A356,'TD SOP+PROFORM MOD'!$A$5:$AD$750,MATCH(O$4,'TD SOP+PROFORM MOD'!$B$2:$AD$2,0)+1,0),0)+IFERROR(VLOOKUP($A356,'TD SOP+PROFORM MOD'!$A$5:$AD$750,MATCH(O$2,'TD SOP+PROFORM MOD'!$B$2:$AD$2,0)+1,0),0)</f>
        <v>0</v>
      </c>
      <c r="P356" s="25">
        <f>IFERROR(VLOOKUP($A356,'TD SOP+PROFORM MOD'!$A$5:$AD$750,MATCH(P$4,'TD SOP+PROFORM MOD'!$B$2:$AD$2,0)+1,0),0)+IFERROR(VLOOKUP($A356,'TD SOP+PROFORM MOD'!$A$5:$AD$750,MATCH(P$2,'TD SOP+PROFORM MOD'!$B$2:$AD$2,0)+1,0),0)</f>
        <v>0</v>
      </c>
      <c r="Q356" s="26" t="str">
        <f t="shared" si="88"/>
        <v/>
      </c>
      <c r="R356" s="25">
        <f>IFERROR(VLOOKUP($A356,'TD SOP+PROFORM MOD'!$A$5:$AD$750,MATCH(R$4,'TD SOP+PROFORM MOD'!$B$2:$AD$2,0)+1,0),0)+IFERROR(VLOOKUP($A356,'TD SOP+PROFORM MOD'!$A$5:$AD$750,MATCH(R$2,'TD SOP+PROFORM MOD'!$B$2:$AD$2,0)+1,0),0)</f>
        <v>0</v>
      </c>
      <c r="S356" s="25">
        <f>IFERROR(VLOOKUP($A356,'TD SOP+PROFORM MOD'!$A$5:$AD$750,MATCH(S$4,'TD SOP+PROFORM MOD'!$B$2:$AD$2,0)+1,0),0)+IFERROR(VLOOKUP($A356,'TD SOP+PROFORM MOD'!$A$5:$AD$750,MATCH(S$2,'TD SOP+PROFORM MOD'!$B$2:$AD$2,0)+1,0),0)</f>
        <v>0</v>
      </c>
      <c r="T356" s="26" t="str">
        <f t="shared" si="89"/>
        <v/>
      </c>
      <c r="U356" s="25">
        <f>IFERROR(VLOOKUP($A356,'TD SOP+PROFORM MOD'!$A$5:$AD$750,MATCH(U$4,'TD SOP+PROFORM MOD'!$B$2:$AD$2,0)+1,0),0)+IFERROR(VLOOKUP($A356,'TD SOP+PROFORM MOD'!$A$5:$AD$750,MATCH(U$2,'TD SOP+PROFORM MOD'!$B$2:$AD$2,0)+1,0),0)</f>
        <v>0</v>
      </c>
      <c r="V356" s="25">
        <f>IFERROR(VLOOKUP($A356,'TD SOP+PROFORM MOD'!$A$5:$AD$750,MATCH(V$4,'TD SOP+PROFORM MOD'!$B$2:$AD$2,0)+1,0),0)+IFERROR(VLOOKUP($A356,'TD SOP+PROFORM MOD'!$A$5:$AD$750,MATCH(V$2,'TD SOP+PROFORM MOD'!$B$2:$AD$2,0)+1,0),0)</f>
        <v>0</v>
      </c>
      <c r="W356" s="26" t="str">
        <f t="shared" si="90"/>
        <v/>
      </c>
      <c r="X356" s="25">
        <f>IFERROR(VLOOKUP($A356,'TD SOP+PROFORM MOD'!$A$5:$AD$750,MATCH(X$4,'TD SOP+PROFORM MOD'!$B$2:$AD$2,0)+1,0),0)+IFERROR(VLOOKUP($A356,'TD SOP+PROFORM MOD'!$A$5:$AD$750,MATCH(X$2,'TD SOP+PROFORM MOD'!$B$2:$AD$2,0)+1,0),0)</f>
        <v>0</v>
      </c>
      <c r="Y356" s="25">
        <f>IFERROR(VLOOKUP($A356,'TD SOP+PROFORM MOD'!$A$5:$AD$750,MATCH(Y$4,'TD SOP+PROFORM MOD'!$B$2:$AD$2,0)+1,0),0)+IFERROR(VLOOKUP($A356,'TD SOP+PROFORM MOD'!$A$5:$AD$750,MATCH(Y$2,'TD SOP+PROFORM MOD'!$B$2:$AD$2,0)+1,0),0)</f>
        <v>0</v>
      </c>
      <c r="Z356" s="26" t="str">
        <f t="shared" si="91"/>
        <v/>
      </c>
      <c r="AA356" s="25">
        <f>IFERROR(VLOOKUP($A356,'TD SOP+PROFORM MOD'!$A$5:$AD$750,MATCH(AA$4,'TD SOP+PROFORM MOD'!$B$2:$AD$2,0)+1,0),0)+IFERROR(VLOOKUP($A356,'TD SOP+PROFORM MOD'!$A$5:$AD$750,MATCH(AA$2,'TD SOP+PROFORM MOD'!$B$2:$AD$2,0)+1,0),0)</f>
        <v>0</v>
      </c>
      <c r="AB356" s="25">
        <f>IFERROR(VLOOKUP($A356,'TD SOP+PROFORM MOD'!$A$5:$AD$750,MATCH(AB$4,'TD SOP+PROFORM MOD'!$B$2:$AD$2,0)+1,0),0)+IFERROR(VLOOKUP($A356,'TD SOP+PROFORM MOD'!$A$5:$AD$750,MATCH(AB$2,'TD SOP+PROFORM MOD'!$B$2:$AD$2,0)+1,0),0)</f>
        <v>0</v>
      </c>
      <c r="AC356" s="26" t="str">
        <f t="shared" si="92"/>
        <v/>
      </c>
      <c r="AD356" s="25">
        <f>IFERROR(VLOOKUP($A356,'TD SOP+PROFORM MOD'!$A$5:$AD$750,MATCH(AD$4,'TD SOP+PROFORM MOD'!$B$2:$AD$2,0)+1,0),0)+IFERROR(VLOOKUP($A356,'TD SOP+PROFORM MOD'!$A$5:$AD$750,MATCH(AD$2,'TD SOP+PROFORM MOD'!$B$2:$AD$2,0)+1,0),0)</f>
        <v>0</v>
      </c>
      <c r="AE356" s="25">
        <f>IFERROR(VLOOKUP($A356,'TD SOP+PROFORM MOD'!$A$5:$AD$750,MATCH(AE$4,'TD SOP+PROFORM MOD'!$B$2:$AD$2,0)+1,0),0)+IFERROR(VLOOKUP($A356,'TD SOP+PROFORM MOD'!$A$5:$AD$750,MATCH(AE$2,'TD SOP+PROFORM MOD'!$B$2:$AD$2,0)+1,0),0)</f>
        <v>0</v>
      </c>
      <c r="AF356" s="26" t="str">
        <f t="shared" si="93"/>
        <v/>
      </c>
      <c r="AG356" s="25">
        <f>IFERROR(VLOOKUP($A356,'TD SOP+PROFORM MOD'!$A$5:$AD$750,MATCH(AG$4,'TD SOP+PROFORM MOD'!$B$2:$AD$2,0)+1,0),0)+IFERROR(VLOOKUP($A356,'TD SOP+PROFORM MOD'!$A$5:$AD$750,MATCH(AG$2,'TD SOP+PROFORM MOD'!$B$2:$AD$2,0)+1,0),0)</f>
        <v>0</v>
      </c>
      <c r="AH356" s="25">
        <f>IFERROR(VLOOKUP($A356,'TD SOP+PROFORM MOD'!$A$5:$AD$750,MATCH(AH$4,'TD SOP+PROFORM MOD'!$B$2:$AD$2,0)+1,0),0)+IFERROR(VLOOKUP($A356,'TD SOP+PROFORM MOD'!$A$5:$AD$750,MATCH(AH$2,'TD SOP+PROFORM MOD'!$B$2:$AD$2,0)+1,0),0)</f>
        <v>0</v>
      </c>
      <c r="AI356" s="26" t="str">
        <f t="shared" si="94"/>
        <v/>
      </c>
      <c r="AJ356" s="25">
        <f>IFERROR(VLOOKUP($A356,'TD SOP+PROFORM MOD'!$A$5:$AD$750,MATCH(AJ$4,'TD SOP+PROFORM MOD'!$B$2:$AD$2,0)+1,0),0)+IFERROR(VLOOKUP($A356,'TD SOP+PROFORM MOD'!$A$5:$AD$750,MATCH(AJ$2,'TD SOP+PROFORM MOD'!$B$2:$AD$2,0)+1,0),0)</f>
        <v>0</v>
      </c>
      <c r="AK356" s="25">
        <f>IFERROR(VLOOKUP($A356,'TD SOP+PROFORM MOD'!$A$5:$AD$750,MATCH(AK$4,'TD SOP+PROFORM MOD'!$B$2:$AD$2,0)+1,0),0)+IFERROR(VLOOKUP($A356,'TD SOP+PROFORM MOD'!$A$5:$AD$750,MATCH(AK$2,'TD SOP+PROFORM MOD'!$B$2:$AD$2,0)+1,0),0)</f>
        <v>0</v>
      </c>
      <c r="AL356" s="26" t="str">
        <f t="shared" si="95"/>
        <v/>
      </c>
      <c r="AM356" s="25">
        <f t="shared" si="97"/>
        <v>0</v>
      </c>
      <c r="AN356" s="25">
        <f t="shared" si="97"/>
        <v>0</v>
      </c>
      <c r="AO356" s="26" t="str">
        <f t="shared" si="96"/>
        <v/>
      </c>
      <c r="AR356" s="25">
        <f>SUMIF('B&amp;S YTD LFY'!B:B,"="&amp;A356,'B&amp;S YTD LFY'!C:C)</f>
        <v>0</v>
      </c>
      <c r="AS356" s="25">
        <f t="shared" si="98"/>
        <v>0</v>
      </c>
      <c r="AT356" s="25"/>
    </row>
    <row r="357" spans="1:46" x14ac:dyDescent="0.35">
      <c r="A357" s="24">
        <f>IF(AND('TD SOP+PROFORM MOD'!A354&lt;&gt;"",'TD SOP+PROFORM MOD'!A354&lt;&gt;"TOTAL"),'TD SOP+PROFORM MOD'!A354,0)</f>
        <v>0</v>
      </c>
      <c r="C357" s="25" t="str">
        <f>IFERROR(VLOOKUP($A357,'TD SOP+PROFORM MOD'!$A$5:$AD$750,MATCH(C$4,'TD SOP+PROFORM MOD'!$B$2:$AT$2,0)+1,0),"")</f>
        <v/>
      </c>
      <c r="D357" s="25" t="str">
        <f>IFERROR(VLOOKUP($A357,'TD SOP+PROFORM MOD'!$A$5:$AD$750,MATCH(D$4,'TD SOP+PROFORM MOD'!$B$2:$AT$2,0)+1,0),"")</f>
        <v/>
      </c>
      <c r="E357" s="26" t="str">
        <f t="shared" si="84"/>
        <v/>
      </c>
      <c r="F357" s="25" t="str">
        <f>IFERROR(VLOOKUP($A357,'TD SOP+PROFORM MOD'!$A$5:$AD$750,MATCH(F$4,'TD SOP+PROFORM MOD'!$B$2:$AT$2,0)+1,0),"")</f>
        <v/>
      </c>
      <c r="G357" s="25" t="str">
        <f>IFERROR(VLOOKUP($A357,'TD SOP+PROFORM MOD'!$A$5:$AD$750,MATCH(G$4,'TD SOP+PROFORM MOD'!$B$2:$AT$2,0)+1,0),"")</f>
        <v/>
      </c>
      <c r="H357" s="26" t="str">
        <f t="shared" si="85"/>
        <v/>
      </c>
      <c r="I357" s="25" t="str">
        <f>IFERROR(VLOOKUP($A357,'TD SOP+PROFORM MOD'!$A$5:$AD$750,MATCH(I$4,'TD SOP+PROFORM MOD'!$B$2:$AT$2,0)+1,0),"")</f>
        <v/>
      </c>
      <c r="J357" s="25" t="str">
        <f>IFERROR(VLOOKUP($A357,'TD SOP+PROFORM MOD'!$A$5:$AD$750,MATCH(J$4,'TD SOP+PROFORM MOD'!$B$2:$AT$2,0)+1,0),"")</f>
        <v/>
      </c>
      <c r="K357" s="26" t="str">
        <f t="shared" si="86"/>
        <v/>
      </c>
      <c r="L357" s="25" t="str">
        <f>IFERROR(VLOOKUP($A357,'TD SOP+PROFORM MOD'!$A$5:$AD$750,MATCH(L$4,'TD SOP+PROFORM MOD'!$B$2:$AT$2,0)+1,0),"")</f>
        <v/>
      </c>
      <c r="M357" s="25" t="str">
        <f>IFERROR(VLOOKUP($A357,'TD SOP+PROFORM MOD'!$A$5:$AD$750,MATCH(M$4,'TD SOP+PROFORM MOD'!$B$2:$AT$2,0)+1,0),"")</f>
        <v/>
      </c>
      <c r="N357" s="26" t="str">
        <f t="shared" si="87"/>
        <v/>
      </c>
      <c r="O357" s="25">
        <f>IFERROR(VLOOKUP($A357,'TD SOP+PROFORM MOD'!$A$5:$AD$750,MATCH(O$4,'TD SOP+PROFORM MOD'!$B$2:$AD$2,0)+1,0),0)+IFERROR(VLOOKUP($A357,'TD SOP+PROFORM MOD'!$A$5:$AD$750,MATCH(O$2,'TD SOP+PROFORM MOD'!$B$2:$AD$2,0)+1,0),0)</f>
        <v>0</v>
      </c>
      <c r="P357" s="25">
        <f>IFERROR(VLOOKUP($A357,'TD SOP+PROFORM MOD'!$A$5:$AD$750,MATCH(P$4,'TD SOP+PROFORM MOD'!$B$2:$AD$2,0)+1,0),0)+IFERROR(VLOOKUP($A357,'TD SOP+PROFORM MOD'!$A$5:$AD$750,MATCH(P$2,'TD SOP+PROFORM MOD'!$B$2:$AD$2,0)+1,0),0)</f>
        <v>0</v>
      </c>
      <c r="Q357" s="26" t="str">
        <f t="shared" si="88"/>
        <v/>
      </c>
      <c r="R357" s="25">
        <f>IFERROR(VLOOKUP($A357,'TD SOP+PROFORM MOD'!$A$5:$AD$750,MATCH(R$4,'TD SOP+PROFORM MOD'!$B$2:$AD$2,0)+1,0),0)+IFERROR(VLOOKUP($A357,'TD SOP+PROFORM MOD'!$A$5:$AD$750,MATCH(R$2,'TD SOP+PROFORM MOD'!$B$2:$AD$2,0)+1,0),0)</f>
        <v>0</v>
      </c>
      <c r="S357" s="25">
        <f>IFERROR(VLOOKUP($A357,'TD SOP+PROFORM MOD'!$A$5:$AD$750,MATCH(S$4,'TD SOP+PROFORM MOD'!$B$2:$AD$2,0)+1,0),0)+IFERROR(VLOOKUP($A357,'TD SOP+PROFORM MOD'!$A$5:$AD$750,MATCH(S$2,'TD SOP+PROFORM MOD'!$B$2:$AD$2,0)+1,0),0)</f>
        <v>0</v>
      </c>
      <c r="T357" s="26" t="str">
        <f t="shared" si="89"/>
        <v/>
      </c>
      <c r="U357" s="25">
        <f>IFERROR(VLOOKUP($A357,'TD SOP+PROFORM MOD'!$A$5:$AD$750,MATCH(U$4,'TD SOP+PROFORM MOD'!$B$2:$AD$2,0)+1,0),0)+IFERROR(VLOOKUP($A357,'TD SOP+PROFORM MOD'!$A$5:$AD$750,MATCH(U$2,'TD SOP+PROFORM MOD'!$B$2:$AD$2,0)+1,0),0)</f>
        <v>0</v>
      </c>
      <c r="V357" s="25">
        <f>IFERROR(VLOOKUP($A357,'TD SOP+PROFORM MOD'!$A$5:$AD$750,MATCH(V$4,'TD SOP+PROFORM MOD'!$B$2:$AD$2,0)+1,0),0)+IFERROR(VLOOKUP($A357,'TD SOP+PROFORM MOD'!$A$5:$AD$750,MATCH(V$2,'TD SOP+PROFORM MOD'!$B$2:$AD$2,0)+1,0),0)</f>
        <v>0</v>
      </c>
      <c r="W357" s="26" t="str">
        <f t="shared" si="90"/>
        <v/>
      </c>
      <c r="X357" s="25">
        <f>IFERROR(VLOOKUP($A357,'TD SOP+PROFORM MOD'!$A$5:$AD$750,MATCH(X$4,'TD SOP+PROFORM MOD'!$B$2:$AD$2,0)+1,0),0)+IFERROR(VLOOKUP($A357,'TD SOP+PROFORM MOD'!$A$5:$AD$750,MATCH(X$2,'TD SOP+PROFORM MOD'!$B$2:$AD$2,0)+1,0),0)</f>
        <v>0</v>
      </c>
      <c r="Y357" s="25">
        <f>IFERROR(VLOOKUP($A357,'TD SOP+PROFORM MOD'!$A$5:$AD$750,MATCH(Y$4,'TD SOP+PROFORM MOD'!$B$2:$AD$2,0)+1,0),0)+IFERROR(VLOOKUP($A357,'TD SOP+PROFORM MOD'!$A$5:$AD$750,MATCH(Y$2,'TD SOP+PROFORM MOD'!$B$2:$AD$2,0)+1,0),0)</f>
        <v>0</v>
      </c>
      <c r="Z357" s="26" t="str">
        <f t="shared" si="91"/>
        <v/>
      </c>
      <c r="AA357" s="25">
        <f>IFERROR(VLOOKUP($A357,'TD SOP+PROFORM MOD'!$A$5:$AD$750,MATCH(AA$4,'TD SOP+PROFORM MOD'!$B$2:$AD$2,0)+1,0),0)+IFERROR(VLOOKUP($A357,'TD SOP+PROFORM MOD'!$A$5:$AD$750,MATCH(AA$2,'TD SOP+PROFORM MOD'!$B$2:$AD$2,0)+1,0),0)</f>
        <v>0</v>
      </c>
      <c r="AB357" s="25">
        <f>IFERROR(VLOOKUP($A357,'TD SOP+PROFORM MOD'!$A$5:$AD$750,MATCH(AB$4,'TD SOP+PROFORM MOD'!$B$2:$AD$2,0)+1,0),0)+IFERROR(VLOOKUP($A357,'TD SOP+PROFORM MOD'!$A$5:$AD$750,MATCH(AB$2,'TD SOP+PROFORM MOD'!$B$2:$AD$2,0)+1,0),0)</f>
        <v>0</v>
      </c>
      <c r="AC357" s="26" t="str">
        <f t="shared" si="92"/>
        <v/>
      </c>
      <c r="AD357" s="25">
        <f>IFERROR(VLOOKUP($A357,'TD SOP+PROFORM MOD'!$A$5:$AD$750,MATCH(AD$4,'TD SOP+PROFORM MOD'!$B$2:$AD$2,0)+1,0),0)+IFERROR(VLOOKUP($A357,'TD SOP+PROFORM MOD'!$A$5:$AD$750,MATCH(AD$2,'TD SOP+PROFORM MOD'!$B$2:$AD$2,0)+1,0),0)</f>
        <v>0</v>
      </c>
      <c r="AE357" s="25">
        <f>IFERROR(VLOOKUP($A357,'TD SOP+PROFORM MOD'!$A$5:$AD$750,MATCH(AE$4,'TD SOP+PROFORM MOD'!$B$2:$AD$2,0)+1,0),0)+IFERROR(VLOOKUP($A357,'TD SOP+PROFORM MOD'!$A$5:$AD$750,MATCH(AE$2,'TD SOP+PROFORM MOD'!$B$2:$AD$2,0)+1,0),0)</f>
        <v>0</v>
      </c>
      <c r="AF357" s="26" t="str">
        <f t="shared" si="93"/>
        <v/>
      </c>
      <c r="AG357" s="25">
        <f>IFERROR(VLOOKUP($A357,'TD SOP+PROFORM MOD'!$A$5:$AD$750,MATCH(AG$4,'TD SOP+PROFORM MOD'!$B$2:$AD$2,0)+1,0),0)+IFERROR(VLOOKUP($A357,'TD SOP+PROFORM MOD'!$A$5:$AD$750,MATCH(AG$2,'TD SOP+PROFORM MOD'!$B$2:$AD$2,0)+1,0),0)</f>
        <v>0</v>
      </c>
      <c r="AH357" s="25">
        <f>IFERROR(VLOOKUP($A357,'TD SOP+PROFORM MOD'!$A$5:$AD$750,MATCH(AH$4,'TD SOP+PROFORM MOD'!$B$2:$AD$2,0)+1,0),0)+IFERROR(VLOOKUP($A357,'TD SOP+PROFORM MOD'!$A$5:$AD$750,MATCH(AH$2,'TD SOP+PROFORM MOD'!$B$2:$AD$2,0)+1,0),0)</f>
        <v>0</v>
      </c>
      <c r="AI357" s="26" t="str">
        <f t="shared" si="94"/>
        <v/>
      </c>
      <c r="AJ357" s="25">
        <f>IFERROR(VLOOKUP($A357,'TD SOP+PROFORM MOD'!$A$5:$AD$750,MATCH(AJ$4,'TD SOP+PROFORM MOD'!$B$2:$AD$2,0)+1,0),0)+IFERROR(VLOOKUP($A357,'TD SOP+PROFORM MOD'!$A$5:$AD$750,MATCH(AJ$2,'TD SOP+PROFORM MOD'!$B$2:$AD$2,0)+1,0),0)</f>
        <v>0</v>
      </c>
      <c r="AK357" s="25">
        <f>IFERROR(VLOOKUP($A357,'TD SOP+PROFORM MOD'!$A$5:$AD$750,MATCH(AK$4,'TD SOP+PROFORM MOD'!$B$2:$AD$2,0)+1,0),0)+IFERROR(VLOOKUP($A357,'TD SOP+PROFORM MOD'!$A$5:$AD$750,MATCH(AK$2,'TD SOP+PROFORM MOD'!$B$2:$AD$2,0)+1,0),0)</f>
        <v>0</v>
      </c>
      <c r="AL357" s="26" t="str">
        <f t="shared" si="95"/>
        <v/>
      </c>
      <c r="AM357" s="25">
        <f t="shared" si="97"/>
        <v>0</v>
      </c>
      <c r="AN357" s="25">
        <f t="shared" si="97"/>
        <v>0</v>
      </c>
      <c r="AO357" s="26" t="str">
        <f t="shared" si="96"/>
        <v/>
      </c>
      <c r="AR357" s="25">
        <f>SUMIF('B&amp;S YTD LFY'!B:B,"="&amp;A357,'B&amp;S YTD LFY'!C:C)</f>
        <v>0</v>
      </c>
      <c r="AS357" s="25">
        <f t="shared" si="98"/>
        <v>0</v>
      </c>
      <c r="AT357" s="25"/>
    </row>
    <row r="358" spans="1:46" x14ac:dyDescent="0.35">
      <c r="A358" s="24">
        <f>IF(AND('TD SOP+PROFORM MOD'!A355&lt;&gt;"",'TD SOP+PROFORM MOD'!A355&lt;&gt;"TOTAL"),'TD SOP+PROFORM MOD'!A355,0)</f>
        <v>0</v>
      </c>
      <c r="C358" s="25" t="str">
        <f>IFERROR(VLOOKUP($A358,'TD SOP+PROFORM MOD'!$A$5:$AD$750,MATCH(C$4,'TD SOP+PROFORM MOD'!$B$2:$AT$2,0)+1,0),"")</f>
        <v/>
      </c>
      <c r="D358" s="25" t="str">
        <f>IFERROR(VLOOKUP($A358,'TD SOP+PROFORM MOD'!$A$5:$AD$750,MATCH(D$4,'TD SOP+PROFORM MOD'!$B$2:$AT$2,0)+1,0),"")</f>
        <v/>
      </c>
      <c r="E358" s="26" t="str">
        <f t="shared" si="84"/>
        <v/>
      </c>
      <c r="F358" s="25" t="str">
        <f>IFERROR(VLOOKUP($A358,'TD SOP+PROFORM MOD'!$A$5:$AD$750,MATCH(F$4,'TD SOP+PROFORM MOD'!$B$2:$AT$2,0)+1,0),"")</f>
        <v/>
      </c>
      <c r="G358" s="25" t="str">
        <f>IFERROR(VLOOKUP($A358,'TD SOP+PROFORM MOD'!$A$5:$AD$750,MATCH(G$4,'TD SOP+PROFORM MOD'!$B$2:$AT$2,0)+1,0),"")</f>
        <v/>
      </c>
      <c r="H358" s="26" t="str">
        <f t="shared" si="85"/>
        <v/>
      </c>
      <c r="I358" s="25" t="str">
        <f>IFERROR(VLOOKUP($A358,'TD SOP+PROFORM MOD'!$A$5:$AD$750,MATCH(I$4,'TD SOP+PROFORM MOD'!$B$2:$AT$2,0)+1,0),"")</f>
        <v/>
      </c>
      <c r="J358" s="25" t="str">
        <f>IFERROR(VLOOKUP($A358,'TD SOP+PROFORM MOD'!$A$5:$AD$750,MATCH(J$4,'TD SOP+PROFORM MOD'!$B$2:$AT$2,0)+1,0),"")</f>
        <v/>
      </c>
      <c r="K358" s="26" t="str">
        <f t="shared" si="86"/>
        <v/>
      </c>
      <c r="L358" s="25" t="str">
        <f>IFERROR(VLOOKUP($A358,'TD SOP+PROFORM MOD'!$A$5:$AD$750,MATCH(L$4,'TD SOP+PROFORM MOD'!$B$2:$AT$2,0)+1,0),"")</f>
        <v/>
      </c>
      <c r="M358" s="25" t="str">
        <f>IFERROR(VLOOKUP($A358,'TD SOP+PROFORM MOD'!$A$5:$AD$750,MATCH(M$4,'TD SOP+PROFORM MOD'!$B$2:$AT$2,0)+1,0),"")</f>
        <v/>
      </c>
      <c r="N358" s="26" t="str">
        <f t="shared" si="87"/>
        <v/>
      </c>
      <c r="O358" s="25">
        <f>IFERROR(VLOOKUP($A358,'TD SOP+PROFORM MOD'!$A$5:$AD$750,MATCH(O$4,'TD SOP+PROFORM MOD'!$B$2:$AD$2,0)+1,0),0)+IFERROR(VLOOKUP($A358,'TD SOP+PROFORM MOD'!$A$5:$AD$750,MATCH(O$2,'TD SOP+PROFORM MOD'!$B$2:$AD$2,0)+1,0),0)</f>
        <v>0</v>
      </c>
      <c r="P358" s="25">
        <f>IFERROR(VLOOKUP($A358,'TD SOP+PROFORM MOD'!$A$5:$AD$750,MATCH(P$4,'TD SOP+PROFORM MOD'!$B$2:$AD$2,0)+1,0),0)+IFERROR(VLOOKUP($A358,'TD SOP+PROFORM MOD'!$A$5:$AD$750,MATCH(P$2,'TD SOP+PROFORM MOD'!$B$2:$AD$2,0)+1,0),0)</f>
        <v>0</v>
      </c>
      <c r="Q358" s="26" t="str">
        <f t="shared" si="88"/>
        <v/>
      </c>
      <c r="R358" s="25">
        <f>IFERROR(VLOOKUP($A358,'TD SOP+PROFORM MOD'!$A$5:$AD$750,MATCH(R$4,'TD SOP+PROFORM MOD'!$B$2:$AD$2,0)+1,0),0)+IFERROR(VLOOKUP($A358,'TD SOP+PROFORM MOD'!$A$5:$AD$750,MATCH(R$2,'TD SOP+PROFORM MOD'!$B$2:$AD$2,0)+1,0),0)</f>
        <v>0</v>
      </c>
      <c r="S358" s="25">
        <f>IFERROR(VLOOKUP($A358,'TD SOP+PROFORM MOD'!$A$5:$AD$750,MATCH(S$4,'TD SOP+PROFORM MOD'!$B$2:$AD$2,0)+1,0),0)+IFERROR(VLOOKUP($A358,'TD SOP+PROFORM MOD'!$A$5:$AD$750,MATCH(S$2,'TD SOP+PROFORM MOD'!$B$2:$AD$2,0)+1,0),0)</f>
        <v>0</v>
      </c>
      <c r="T358" s="26" t="str">
        <f t="shared" si="89"/>
        <v/>
      </c>
      <c r="U358" s="25">
        <f>IFERROR(VLOOKUP($A358,'TD SOP+PROFORM MOD'!$A$5:$AD$750,MATCH(U$4,'TD SOP+PROFORM MOD'!$B$2:$AD$2,0)+1,0),0)+IFERROR(VLOOKUP($A358,'TD SOP+PROFORM MOD'!$A$5:$AD$750,MATCH(U$2,'TD SOP+PROFORM MOD'!$B$2:$AD$2,0)+1,0),0)</f>
        <v>0</v>
      </c>
      <c r="V358" s="25">
        <f>IFERROR(VLOOKUP($A358,'TD SOP+PROFORM MOD'!$A$5:$AD$750,MATCH(V$4,'TD SOP+PROFORM MOD'!$B$2:$AD$2,0)+1,0),0)+IFERROR(VLOOKUP($A358,'TD SOP+PROFORM MOD'!$A$5:$AD$750,MATCH(V$2,'TD SOP+PROFORM MOD'!$B$2:$AD$2,0)+1,0),0)</f>
        <v>0</v>
      </c>
      <c r="W358" s="26" t="str">
        <f t="shared" si="90"/>
        <v/>
      </c>
      <c r="X358" s="25">
        <f>IFERROR(VLOOKUP($A358,'TD SOP+PROFORM MOD'!$A$5:$AD$750,MATCH(X$4,'TD SOP+PROFORM MOD'!$B$2:$AD$2,0)+1,0),0)+IFERROR(VLOOKUP($A358,'TD SOP+PROFORM MOD'!$A$5:$AD$750,MATCH(X$2,'TD SOP+PROFORM MOD'!$B$2:$AD$2,0)+1,0),0)</f>
        <v>0</v>
      </c>
      <c r="Y358" s="25">
        <f>IFERROR(VLOOKUP($A358,'TD SOP+PROFORM MOD'!$A$5:$AD$750,MATCH(Y$4,'TD SOP+PROFORM MOD'!$B$2:$AD$2,0)+1,0),0)+IFERROR(VLOOKUP($A358,'TD SOP+PROFORM MOD'!$A$5:$AD$750,MATCH(Y$2,'TD SOP+PROFORM MOD'!$B$2:$AD$2,0)+1,0),0)</f>
        <v>0</v>
      </c>
      <c r="Z358" s="26" t="str">
        <f t="shared" si="91"/>
        <v/>
      </c>
      <c r="AA358" s="25">
        <f>IFERROR(VLOOKUP($A358,'TD SOP+PROFORM MOD'!$A$5:$AD$750,MATCH(AA$4,'TD SOP+PROFORM MOD'!$B$2:$AD$2,0)+1,0),0)+IFERROR(VLOOKUP($A358,'TD SOP+PROFORM MOD'!$A$5:$AD$750,MATCH(AA$2,'TD SOP+PROFORM MOD'!$B$2:$AD$2,0)+1,0),0)</f>
        <v>0</v>
      </c>
      <c r="AB358" s="25">
        <f>IFERROR(VLOOKUP($A358,'TD SOP+PROFORM MOD'!$A$5:$AD$750,MATCH(AB$4,'TD SOP+PROFORM MOD'!$B$2:$AD$2,0)+1,0),0)+IFERROR(VLOOKUP($A358,'TD SOP+PROFORM MOD'!$A$5:$AD$750,MATCH(AB$2,'TD SOP+PROFORM MOD'!$B$2:$AD$2,0)+1,0),0)</f>
        <v>0</v>
      </c>
      <c r="AC358" s="26" t="str">
        <f t="shared" si="92"/>
        <v/>
      </c>
      <c r="AD358" s="25">
        <f>IFERROR(VLOOKUP($A358,'TD SOP+PROFORM MOD'!$A$5:$AD$750,MATCH(AD$4,'TD SOP+PROFORM MOD'!$B$2:$AD$2,0)+1,0),0)+IFERROR(VLOOKUP($A358,'TD SOP+PROFORM MOD'!$A$5:$AD$750,MATCH(AD$2,'TD SOP+PROFORM MOD'!$B$2:$AD$2,0)+1,0),0)</f>
        <v>0</v>
      </c>
      <c r="AE358" s="25">
        <f>IFERROR(VLOOKUP($A358,'TD SOP+PROFORM MOD'!$A$5:$AD$750,MATCH(AE$4,'TD SOP+PROFORM MOD'!$B$2:$AD$2,0)+1,0),0)+IFERROR(VLOOKUP($A358,'TD SOP+PROFORM MOD'!$A$5:$AD$750,MATCH(AE$2,'TD SOP+PROFORM MOD'!$B$2:$AD$2,0)+1,0),0)</f>
        <v>0</v>
      </c>
      <c r="AF358" s="26" t="str">
        <f t="shared" si="93"/>
        <v/>
      </c>
      <c r="AG358" s="25">
        <f>IFERROR(VLOOKUP($A358,'TD SOP+PROFORM MOD'!$A$5:$AD$750,MATCH(AG$4,'TD SOP+PROFORM MOD'!$B$2:$AD$2,0)+1,0),0)+IFERROR(VLOOKUP($A358,'TD SOP+PROFORM MOD'!$A$5:$AD$750,MATCH(AG$2,'TD SOP+PROFORM MOD'!$B$2:$AD$2,0)+1,0),0)</f>
        <v>0</v>
      </c>
      <c r="AH358" s="25">
        <f>IFERROR(VLOOKUP($A358,'TD SOP+PROFORM MOD'!$A$5:$AD$750,MATCH(AH$4,'TD SOP+PROFORM MOD'!$B$2:$AD$2,0)+1,0),0)+IFERROR(VLOOKUP($A358,'TD SOP+PROFORM MOD'!$A$5:$AD$750,MATCH(AH$2,'TD SOP+PROFORM MOD'!$B$2:$AD$2,0)+1,0),0)</f>
        <v>0</v>
      </c>
      <c r="AI358" s="26" t="str">
        <f t="shared" si="94"/>
        <v/>
      </c>
      <c r="AJ358" s="25">
        <f>IFERROR(VLOOKUP($A358,'TD SOP+PROFORM MOD'!$A$5:$AD$750,MATCH(AJ$4,'TD SOP+PROFORM MOD'!$B$2:$AD$2,0)+1,0),0)+IFERROR(VLOOKUP($A358,'TD SOP+PROFORM MOD'!$A$5:$AD$750,MATCH(AJ$2,'TD SOP+PROFORM MOD'!$B$2:$AD$2,0)+1,0),0)</f>
        <v>0</v>
      </c>
      <c r="AK358" s="25">
        <f>IFERROR(VLOOKUP($A358,'TD SOP+PROFORM MOD'!$A$5:$AD$750,MATCH(AK$4,'TD SOP+PROFORM MOD'!$B$2:$AD$2,0)+1,0),0)+IFERROR(VLOOKUP($A358,'TD SOP+PROFORM MOD'!$A$5:$AD$750,MATCH(AK$2,'TD SOP+PROFORM MOD'!$B$2:$AD$2,0)+1,0),0)</f>
        <v>0</v>
      </c>
      <c r="AL358" s="26" t="str">
        <f t="shared" si="95"/>
        <v/>
      </c>
      <c r="AM358" s="25">
        <f t="shared" si="97"/>
        <v>0</v>
      </c>
      <c r="AN358" s="25">
        <f t="shared" si="97"/>
        <v>0</v>
      </c>
      <c r="AO358" s="26" t="str">
        <f t="shared" si="96"/>
        <v/>
      </c>
      <c r="AR358" s="25">
        <f>SUMIF('B&amp;S YTD LFY'!B:B,"="&amp;A358,'B&amp;S YTD LFY'!C:C)</f>
        <v>0</v>
      </c>
      <c r="AS358" s="25">
        <f t="shared" si="98"/>
        <v>0</v>
      </c>
      <c r="AT358" s="25"/>
    </row>
    <row r="359" spans="1:46" x14ac:dyDescent="0.35">
      <c r="A359" s="24">
        <f>IF(AND('TD SOP+PROFORM MOD'!A356&lt;&gt;"",'TD SOP+PROFORM MOD'!A356&lt;&gt;"TOTAL"),'TD SOP+PROFORM MOD'!A356,0)</f>
        <v>0</v>
      </c>
      <c r="C359" s="25" t="str">
        <f>IFERROR(VLOOKUP($A359,'TD SOP+PROFORM MOD'!$A$5:$AD$750,MATCH(C$4,'TD SOP+PROFORM MOD'!$B$2:$AT$2,0)+1,0),"")</f>
        <v/>
      </c>
      <c r="D359" s="25" t="str">
        <f>IFERROR(VLOOKUP($A359,'TD SOP+PROFORM MOD'!$A$5:$AD$750,MATCH(D$4,'TD SOP+PROFORM MOD'!$B$2:$AT$2,0)+1,0),"")</f>
        <v/>
      </c>
      <c r="E359" s="26" t="str">
        <f t="shared" si="84"/>
        <v/>
      </c>
      <c r="F359" s="25" t="str">
        <f>IFERROR(VLOOKUP($A359,'TD SOP+PROFORM MOD'!$A$5:$AD$750,MATCH(F$4,'TD SOP+PROFORM MOD'!$B$2:$AT$2,0)+1,0),"")</f>
        <v/>
      </c>
      <c r="G359" s="25" t="str">
        <f>IFERROR(VLOOKUP($A359,'TD SOP+PROFORM MOD'!$A$5:$AD$750,MATCH(G$4,'TD SOP+PROFORM MOD'!$B$2:$AT$2,0)+1,0),"")</f>
        <v/>
      </c>
      <c r="H359" s="26" t="str">
        <f t="shared" si="85"/>
        <v/>
      </c>
      <c r="I359" s="25" t="str">
        <f>IFERROR(VLOOKUP($A359,'TD SOP+PROFORM MOD'!$A$5:$AD$750,MATCH(I$4,'TD SOP+PROFORM MOD'!$B$2:$AT$2,0)+1,0),"")</f>
        <v/>
      </c>
      <c r="J359" s="25" t="str">
        <f>IFERROR(VLOOKUP($A359,'TD SOP+PROFORM MOD'!$A$5:$AD$750,MATCH(J$4,'TD SOP+PROFORM MOD'!$B$2:$AT$2,0)+1,0),"")</f>
        <v/>
      </c>
      <c r="K359" s="26" t="str">
        <f t="shared" si="86"/>
        <v/>
      </c>
      <c r="L359" s="25" t="str">
        <f>IFERROR(VLOOKUP($A359,'TD SOP+PROFORM MOD'!$A$5:$AD$750,MATCH(L$4,'TD SOP+PROFORM MOD'!$B$2:$AT$2,0)+1,0),"")</f>
        <v/>
      </c>
      <c r="M359" s="25" t="str">
        <f>IFERROR(VLOOKUP($A359,'TD SOP+PROFORM MOD'!$A$5:$AD$750,MATCH(M$4,'TD SOP+PROFORM MOD'!$B$2:$AT$2,0)+1,0),"")</f>
        <v/>
      </c>
      <c r="N359" s="26" t="str">
        <f t="shared" si="87"/>
        <v/>
      </c>
      <c r="O359" s="25">
        <f>IFERROR(VLOOKUP($A359,'TD SOP+PROFORM MOD'!$A$5:$AD$750,MATCH(O$4,'TD SOP+PROFORM MOD'!$B$2:$AD$2,0)+1,0),0)+IFERROR(VLOOKUP($A359,'TD SOP+PROFORM MOD'!$A$5:$AD$750,MATCH(O$2,'TD SOP+PROFORM MOD'!$B$2:$AD$2,0)+1,0),0)</f>
        <v>0</v>
      </c>
      <c r="P359" s="25">
        <f>IFERROR(VLOOKUP($A359,'TD SOP+PROFORM MOD'!$A$5:$AD$750,MATCH(P$4,'TD SOP+PROFORM MOD'!$B$2:$AD$2,0)+1,0),0)+IFERROR(VLOOKUP($A359,'TD SOP+PROFORM MOD'!$A$5:$AD$750,MATCH(P$2,'TD SOP+PROFORM MOD'!$B$2:$AD$2,0)+1,0),0)</f>
        <v>0</v>
      </c>
      <c r="Q359" s="26" t="str">
        <f t="shared" si="88"/>
        <v/>
      </c>
      <c r="R359" s="25">
        <f>IFERROR(VLOOKUP($A359,'TD SOP+PROFORM MOD'!$A$5:$AD$750,MATCH(R$4,'TD SOP+PROFORM MOD'!$B$2:$AD$2,0)+1,0),0)+IFERROR(VLOOKUP($A359,'TD SOP+PROFORM MOD'!$A$5:$AD$750,MATCH(R$2,'TD SOP+PROFORM MOD'!$B$2:$AD$2,0)+1,0),0)</f>
        <v>0</v>
      </c>
      <c r="S359" s="25">
        <f>IFERROR(VLOOKUP($A359,'TD SOP+PROFORM MOD'!$A$5:$AD$750,MATCH(S$4,'TD SOP+PROFORM MOD'!$B$2:$AD$2,0)+1,0),0)+IFERROR(VLOOKUP($A359,'TD SOP+PROFORM MOD'!$A$5:$AD$750,MATCH(S$2,'TD SOP+PROFORM MOD'!$B$2:$AD$2,0)+1,0),0)</f>
        <v>0</v>
      </c>
      <c r="T359" s="26" t="str">
        <f t="shared" si="89"/>
        <v/>
      </c>
      <c r="U359" s="25">
        <f>IFERROR(VLOOKUP($A359,'TD SOP+PROFORM MOD'!$A$5:$AD$750,MATCH(U$4,'TD SOP+PROFORM MOD'!$B$2:$AD$2,0)+1,0),0)+IFERROR(VLOOKUP($A359,'TD SOP+PROFORM MOD'!$A$5:$AD$750,MATCH(U$2,'TD SOP+PROFORM MOD'!$B$2:$AD$2,0)+1,0),0)</f>
        <v>0</v>
      </c>
      <c r="V359" s="25">
        <f>IFERROR(VLOOKUP($A359,'TD SOP+PROFORM MOD'!$A$5:$AD$750,MATCH(V$4,'TD SOP+PROFORM MOD'!$B$2:$AD$2,0)+1,0),0)+IFERROR(VLOOKUP($A359,'TD SOP+PROFORM MOD'!$A$5:$AD$750,MATCH(V$2,'TD SOP+PROFORM MOD'!$B$2:$AD$2,0)+1,0),0)</f>
        <v>0</v>
      </c>
      <c r="W359" s="26" t="str">
        <f t="shared" si="90"/>
        <v/>
      </c>
      <c r="X359" s="25">
        <f>IFERROR(VLOOKUP($A359,'TD SOP+PROFORM MOD'!$A$5:$AD$750,MATCH(X$4,'TD SOP+PROFORM MOD'!$B$2:$AD$2,0)+1,0),0)+IFERROR(VLOOKUP($A359,'TD SOP+PROFORM MOD'!$A$5:$AD$750,MATCH(X$2,'TD SOP+PROFORM MOD'!$B$2:$AD$2,0)+1,0),0)</f>
        <v>0</v>
      </c>
      <c r="Y359" s="25">
        <f>IFERROR(VLOOKUP($A359,'TD SOP+PROFORM MOD'!$A$5:$AD$750,MATCH(Y$4,'TD SOP+PROFORM MOD'!$B$2:$AD$2,0)+1,0),0)+IFERROR(VLOOKUP($A359,'TD SOP+PROFORM MOD'!$A$5:$AD$750,MATCH(Y$2,'TD SOP+PROFORM MOD'!$B$2:$AD$2,0)+1,0),0)</f>
        <v>0</v>
      </c>
      <c r="Z359" s="26" t="str">
        <f t="shared" si="91"/>
        <v/>
      </c>
      <c r="AA359" s="25">
        <f>IFERROR(VLOOKUP($A359,'TD SOP+PROFORM MOD'!$A$5:$AD$750,MATCH(AA$4,'TD SOP+PROFORM MOD'!$B$2:$AD$2,0)+1,0),0)+IFERROR(VLOOKUP($A359,'TD SOP+PROFORM MOD'!$A$5:$AD$750,MATCH(AA$2,'TD SOP+PROFORM MOD'!$B$2:$AD$2,0)+1,0),0)</f>
        <v>0</v>
      </c>
      <c r="AB359" s="25">
        <f>IFERROR(VLOOKUP($A359,'TD SOP+PROFORM MOD'!$A$5:$AD$750,MATCH(AB$4,'TD SOP+PROFORM MOD'!$B$2:$AD$2,0)+1,0),0)+IFERROR(VLOOKUP($A359,'TD SOP+PROFORM MOD'!$A$5:$AD$750,MATCH(AB$2,'TD SOP+PROFORM MOD'!$B$2:$AD$2,0)+1,0),0)</f>
        <v>0</v>
      </c>
      <c r="AC359" s="26" t="str">
        <f t="shared" si="92"/>
        <v/>
      </c>
      <c r="AD359" s="25">
        <f>IFERROR(VLOOKUP($A359,'TD SOP+PROFORM MOD'!$A$5:$AD$750,MATCH(AD$4,'TD SOP+PROFORM MOD'!$B$2:$AD$2,0)+1,0),0)+IFERROR(VLOOKUP($A359,'TD SOP+PROFORM MOD'!$A$5:$AD$750,MATCH(AD$2,'TD SOP+PROFORM MOD'!$B$2:$AD$2,0)+1,0),0)</f>
        <v>0</v>
      </c>
      <c r="AE359" s="25">
        <f>IFERROR(VLOOKUP($A359,'TD SOP+PROFORM MOD'!$A$5:$AD$750,MATCH(AE$4,'TD SOP+PROFORM MOD'!$B$2:$AD$2,0)+1,0),0)+IFERROR(VLOOKUP($A359,'TD SOP+PROFORM MOD'!$A$5:$AD$750,MATCH(AE$2,'TD SOP+PROFORM MOD'!$B$2:$AD$2,0)+1,0),0)</f>
        <v>0</v>
      </c>
      <c r="AF359" s="26" t="str">
        <f t="shared" si="93"/>
        <v/>
      </c>
      <c r="AG359" s="25">
        <f>IFERROR(VLOOKUP($A359,'TD SOP+PROFORM MOD'!$A$5:$AD$750,MATCH(AG$4,'TD SOP+PROFORM MOD'!$B$2:$AD$2,0)+1,0),0)+IFERROR(VLOOKUP($A359,'TD SOP+PROFORM MOD'!$A$5:$AD$750,MATCH(AG$2,'TD SOP+PROFORM MOD'!$B$2:$AD$2,0)+1,0),0)</f>
        <v>0</v>
      </c>
      <c r="AH359" s="25">
        <f>IFERROR(VLOOKUP($A359,'TD SOP+PROFORM MOD'!$A$5:$AD$750,MATCH(AH$4,'TD SOP+PROFORM MOD'!$B$2:$AD$2,0)+1,0),0)+IFERROR(VLOOKUP($A359,'TD SOP+PROFORM MOD'!$A$5:$AD$750,MATCH(AH$2,'TD SOP+PROFORM MOD'!$B$2:$AD$2,0)+1,0),0)</f>
        <v>0</v>
      </c>
      <c r="AI359" s="26" t="str">
        <f t="shared" si="94"/>
        <v/>
      </c>
      <c r="AJ359" s="25">
        <f>IFERROR(VLOOKUP($A359,'TD SOP+PROFORM MOD'!$A$5:$AD$750,MATCH(AJ$4,'TD SOP+PROFORM MOD'!$B$2:$AD$2,0)+1,0),0)+IFERROR(VLOOKUP($A359,'TD SOP+PROFORM MOD'!$A$5:$AD$750,MATCH(AJ$2,'TD SOP+PROFORM MOD'!$B$2:$AD$2,0)+1,0),0)</f>
        <v>0</v>
      </c>
      <c r="AK359" s="25">
        <f>IFERROR(VLOOKUP($A359,'TD SOP+PROFORM MOD'!$A$5:$AD$750,MATCH(AK$4,'TD SOP+PROFORM MOD'!$B$2:$AD$2,0)+1,0),0)+IFERROR(VLOOKUP($A359,'TD SOP+PROFORM MOD'!$A$5:$AD$750,MATCH(AK$2,'TD SOP+PROFORM MOD'!$B$2:$AD$2,0)+1,0),0)</f>
        <v>0</v>
      </c>
      <c r="AL359" s="26" t="str">
        <f t="shared" si="95"/>
        <v/>
      </c>
      <c r="AM359" s="25">
        <f t="shared" si="97"/>
        <v>0</v>
      </c>
      <c r="AN359" s="25">
        <f t="shared" si="97"/>
        <v>0</v>
      </c>
      <c r="AO359" s="26" t="str">
        <f t="shared" si="96"/>
        <v/>
      </c>
      <c r="AR359" s="25">
        <f>SUMIF('B&amp;S YTD LFY'!B:B,"="&amp;A359,'B&amp;S YTD LFY'!C:C)</f>
        <v>0</v>
      </c>
      <c r="AS359" s="25">
        <f t="shared" si="98"/>
        <v>0</v>
      </c>
      <c r="AT359" s="25"/>
    </row>
    <row r="360" spans="1:46" x14ac:dyDescent="0.35">
      <c r="A360" s="24">
        <f>IF(AND('TD SOP+PROFORM MOD'!A357&lt;&gt;"",'TD SOP+PROFORM MOD'!A357&lt;&gt;"TOTAL"),'TD SOP+PROFORM MOD'!A357,0)</f>
        <v>0</v>
      </c>
      <c r="C360" s="25" t="str">
        <f>IFERROR(VLOOKUP($A360,'TD SOP+PROFORM MOD'!$A$5:$AD$750,MATCH(C$4,'TD SOP+PROFORM MOD'!$B$2:$AT$2,0)+1,0),"")</f>
        <v/>
      </c>
      <c r="D360" s="25" t="str">
        <f>IFERROR(VLOOKUP($A360,'TD SOP+PROFORM MOD'!$A$5:$AD$750,MATCH(D$4,'TD SOP+PROFORM MOD'!$B$2:$AT$2,0)+1,0),"")</f>
        <v/>
      </c>
      <c r="E360" s="26" t="str">
        <f t="shared" si="84"/>
        <v/>
      </c>
      <c r="F360" s="25" t="str">
        <f>IFERROR(VLOOKUP($A360,'TD SOP+PROFORM MOD'!$A$5:$AD$750,MATCH(F$4,'TD SOP+PROFORM MOD'!$B$2:$AT$2,0)+1,0),"")</f>
        <v/>
      </c>
      <c r="G360" s="25" t="str">
        <f>IFERROR(VLOOKUP($A360,'TD SOP+PROFORM MOD'!$A$5:$AD$750,MATCH(G$4,'TD SOP+PROFORM MOD'!$B$2:$AT$2,0)+1,0),"")</f>
        <v/>
      </c>
      <c r="H360" s="26" t="str">
        <f t="shared" si="85"/>
        <v/>
      </c>
      <c r="I360" s="25" t="str">
        <f>IFERROR(VLOOKUP($A360,'TD SOP+PROFORM MOD'!$A$5:$AD$750,MATCH(I$4,'TD SOP+PROFORM MOD'!$B$2:$AT$2,0)+1,0),"")</f>
        <v/>
      </c>
      <c r="J360" s="25" t="str">
        <f>IFERROR(VLOOKUP($A360,'TD SOP+PROFORM MOD'!$A$5:$AD$750,MATCH(J$4,'TD SOP+PROFORM MOD'!$B$2:$AT$2,0)+1,0),"")</f>
        <v/>
      </c>
      <c r="K360" s="26" t="str">
        <f t="shared" si="86"/>
        <v/>
      </c>
      <c r="L360" s="25" t="str">
        <f>IFERROR(VLOOKUP($A360,'TD SOP+PROFORM MOD'!$A$5:$AD$750,MATCH(L$4,'TD SOP+PROFORM MOD'!$B$2:$AT$2,0)+1,0),"")</f>
        <v/>
      </c>
      <c r="M360" s="25" t="str">
        <f>IFERROR(VLOOKUP($A360,'TD SOP+PROFORM MOD'!$A$5:$AD$750,MATCH(M$4,'TD SOP+PROFORM MOD'!$B$2:$AT$2,0)+1,0),"")</f>
        <v/>
      </c>
      <c r="N360" s="26" t="str">
        <f t="shared" si="87"/>
        <v/>
      </c>
      <c r="O360" s="25">
        <f>IFERROR(VLOOKUP($A360,'TD SOP+PROFORM MOD'!$A$5:$AD$750,MATCH(O$4,'TD SOP+PROFORM MOD'!$B$2:$AD$2,0)+1,0),0)+IFERROR(VLOOKUP($A360,'TD SOP+PROFORM MOD'!$A$5:$AD$750,MATCH(O$2,'TD SOP+PROFORM MOD'!$B$2:$AD$2,0)+1,0),0)</f>
        <v>0</v>
      </c>
      <c r="P360" s="25">
        <f>IFERROR(VLOOKUP($A360,'TD SOP+PROFORM MOD'!$A$5:$AD$750,MATCH(P$4,'TD SOP+PROFORM MOD'!$B$2:$AD$2,0)+1,0),0)+IFERROR(VLOOKUP($A360,'TD SOP+PROFORM MOD'!$A$5:$AD$750,MATCH(P$2,'TD SOP+PROFORM MOD'!$B$2:$AD$2,0)+1,0),0)</f>
        <v>0</v>
      </c>
      <c r="Q360" s="26" t="str">
        <f t="shared" si="88"/>
        <v/>
      </c>
      <c r="R360" s="25">
        <f>IFERROR(VLOOKUP($A360,'TD SOP+PROFORM MOD'!$A$5:$AD$750,MATCH(R$4,'TD SOP+PROFORM MOD'!$B$2:$AD$2,0)+1,0),0)+IFERROR(VLOOKUP($A360,'TD SOP+PROFORM MOD'!$A$5:$AD$750,MATCH(R$2,'TD SOP+PROFORM MOD'!$B$2:$AD$2,0)+1,0),0)</f>
        <v>0</v>
      </c>
      <c r="S360" s="25">
        <f>IFERROR(VLOOKUP($A360,'TD SOP+PROFORM MOD'!$A$5:$AD$750,MATCH(S$4,'TD SOP+PROFORM MOD'!$B$2:$AD$2,0)+1,0),0)+IFERROR(VLOOKUP($A360,'TD SOP+PROFORM MOD'!$A$5:$AD$750,MATCH(S$2,'TD SOP+PROFORM MOD'!$B$2:$AD$2,0)+1,0),0)</f>
        <v>0</v>
      </c>
      <c r="T360" s="26" t="str">
        <f t="shared" si="89"/>
        <v/>
      </c>
      <c r="U360" s="25">
        <f>IFERROR(VLOOKUP($A360,'TD SOP+PROFORM MOD'!$A$5:$AD$750,MATCH(U$4,'TD SOP+PROFORM MOD'!$B$2:$AD$2,0)+1,0),0)+IFERROR(VLOOKUP($A360,'TD SOP+PROFORM MOD'!$A$5:$AD$750,MATCH(U$2,'TD SOP+PROFORM MOD'!$B$2:$AD$2,0)+1,0),0)</f>
        <v>0</v>
      </c>
      <c r="V360" s="25">
        <f>IFERROR(VLOOKUP($A360,'TD SOP+PROFORM MOD'!$A$5:$AD$750,MATCH(V$4,'TD SOP+PROFORM MOD'!$B$2:$AD$2,0)+1,0),0)+IFERROR(VLOOKUP($A360,'TD SOP+PROFORM MOD'!$A$5:$AD$750,MATCH(V$2,'TD SOP+PROFORM MOD'!$B$2:$AD$2,0)+1,0),0)</f>
        <v>0</v>
      </c>
      <c r="W360" s="26" t="str">
        <f t="shared" si="90"/>
        <v/>
      </c>
      <c r="X360" s="25">
        <f>IFERROR(VLOOKUP($A360,'TD SOP+PROFORM MOD'!$A$5:$AD$750,MATCH(X$4,'TD SOP+PROFORM MOD'!$B$2:$AD$2,0)+1,0),0)+IFERROR(VLOOKUP($A360,'TD SOP+PROFORM MOD'!$A$5:$AD$750,MATCH(X$2,'TD SOP+PROFORM MOD'!$B$2:$AD$2,0)+1,0),0)</f>
        <v>0</v>
      </c>
      <c r="Y360" s="25">
        <f>IFERROR(VLOOKUP($A360,'TD SOP+PROFORM MOD'!$A$5:$AD$750,MATCH(Y$4,'TD SOP+PROFORM MOD'!$B$2:$AD$2,0)+1,0),0)+IFERROR(VLOOKUP($A360,'TD SOP+PROFORM MOD'!$A$5:$AD$750,MATCH(Y$2,'TD SOP+PROFORM MOD'!$B$2:$AD$2,0)+1,0),0)</f>
        <v>0</v>
      </c>
      <c r="Z360" s="26" t="str">
        <f t="shared" si="91"/>
        <v/>
      </c>
      <c r="AA360" s="25">
        <f>IFERROR(VLOOKUP($A360,'TD SOP+PROFORM MOD'!$A$5:$AD$750,MATCH(AA$4,'TD SOP+PROFORM MOD'!$B$2:$AD$2,0)+1,0),0)+IFERROR(VLOOKUP($A360,'TD SOP+PROFORM MOD'!$A$5:$AD$750,MATCH(AA$2,'TD SOP+PROFORM MOD'!$B$2:$AD$2,0)+1,0),0)</f>
        <v>0</v>
      </c>
      <c r="AB360" s="25">
        <f>IFERROR(VLOOKUP($A360,'TD SOP+PROFORM MOD'!$A$5:$AD$750,MATCH(AB$4,'TD SOP+PROFORM MOD'!$B$2:$AD$2,0)+1,0),0)+IFERROR(VLOOKUP($A360,'TD SOP+PROFORM MOD'!$A$5:$AD$750,MATCH(AB$2,'TD SOP+PROFORM MOD'!$B$2:$AD$2,0)+1,0),0)</f>
        <v>0</v>
      </c>
      <c r="AC360" s="26" t="str">
        <f t="shared" si="92"/>
        <v/>
      </c>
      <c r="AD360" s="25">
        <f>IFERROR(VLOOKUP($A360,'TD SOP+PROFORM MOD'!$A$5:$AD$750,MATCH(AD$4,'TD SOP+PROFORM MOD'!$B$2:$AD$2,0)+1,0),0)+IFERROR(VLOOKUP($A360,'TD SOP+PROFORM MOD'!$A$5:$AD$750,MATCH(AD$2,'TD SOP+PROFORM MOD'!$B$2:$AD$2,0)+1,0),0)</f>
        <v>0</v>
      </c>
      <c r="AE360" s="25">
        <f>IFERROR(VLOOKUP($A360,'TD SOP+PROFORM MOD'!$A$5:$AD$750,MATCH(AE$4,'TD SOP+PROFORM MOD'!$B$2:$AD$2,0)+1,0),0)+IFERROR(VLOOKUP($A360,'TD SOP+PROFORM MOD'!$A$5:$AD$750,MATCH(AE$2,'TD SOP+PROFORM MOD'!$B$2:$AD$2,0)+1,0),0)</f>
        <v>0</v>
      </c>
      <c r="AF360" s="26" t="str">
        <f t="shared" si="93"/>
        <v/>
      </c>
      <c r="AG360" s="25">
        <f>IFERROR(VLOOKUP($A360,'TD SOP+PROFORM MOD'!$A$5:$AD$750,MATCH(AG$4,'TD SOP+PROFORM MOD'!$B$2:$AD$2,0)+1,0),0)+IFERROR(VLOOKUP($A360,'TD SOP+PROFORM MOD'!$A$5:$AD$750,MATCH(AG$2,'TD SOP+PROFORM MOD'!$B$2:$AD$2,0)+1,0),0)</f>
        <v>0</v>
      </c>
      <c r="AH360" s="25">
        <f>IFERROR(VLOOKUP($A360,'TD SOP+PROFORM MOD'!$A$5:$AD$750,MATCH(AH$4,'TD SOP+PROFORM MOD'!$B$2:$AD$2,0)+1,0),0)+IFERROR(VLOOKUP($A360,'TD SOP+PROFORM MOD'!$A$5:$AD$750,MATCH(AH$2,'TD SOP+PROFORM MOD'!$B$2:$AD$2,0)+1,0),0)</f>
        <v>0</v>
      </c>
      <c r="AI360" s="26" t="str">
        <f t="shared" si="94"/>
        <v/>
      </c>
      <c r="AJ360" s="25">
        <f>IFERROR(VLOOKUP($A360,'TD SOP+PROFORM MOD'!$A$5:$AD$750,MATCH(AJ$4,'TD SOP+PROFORM MOD'!$B$2:$AD$2,0)+1,0),0)+IFERROR(VLOOKUP($A360,'TD SOP+PROFORM MOD'!$A$5:$AD$750,MATCH(AJ$2,'TD SOP+PROFORM MOD'!$B$2:$AD$2,0)+1,0),0)</f>
        <v>0</v>
      </c>
      <c r="AK360" s="25">
        <f>IFERROR(VLOOKUP($A360,'TD SOP+PROFORM MOD'!$A$5:$AD$750,MATCH(AK$4,'TD SOP+PROFORM MOD'!$B$2:$AD$2,0)+1,0),0)+IFERROR(VLOOKUP($A360,'TD SOP+PROFORM MOD'!$A$5:$AD$750,MATCH(AK$2,'TD SOP+PROFORM MOD'!$B$2:$AD$2,0)+1,0),0)</f>
        <v>0</v>
      </c>
      <c r="AL360" s="26" t="str">
        <f t="shared" si="95"/>
        <v/>
      </c>
      <c r="AM360" s="25">
        <f t="shared" si="97"/>
        <v>0</v>
      </c>
      <c r="AN360" s="25">
        <f t="shared" si="97"/>
        <v>0</v>
      </c>
      <c r="AO360" s="26" t="str">
        <f t="shared" si="96"/>
        <v/>
      </c>
      <c r="AR360" s="25">
        <f>SUMIF('B&amp;S YTD LFY'!B:B,"="&amp;A360,'B&amp;S YTD LFY'!C:C)</f>
        <v>0</v>
      </c>
      <c r="AS360" s="25">
        <f t="shared" si="98"/>
        <v>0</v>
      </c>
      <c r="AT360" s="25"/>
    </row>
    <row r="361" spans="1:46" x14ac:dyDescent="0.35">
      <c r="A361" s="24">
        <f>IF(AND('TD SOP+PROFORM MOD'!A358&lt;&gt;"",'TD SOP+PROFORM MOD'!A358&lt;&gt;"TOTAL"),'TD SOP+PROFORM MOD'!A358,0)</f>
        <v>0</v>
      </c>
      <c r="C361" s="25" t="str">
        <f>IFERROR(VLOOKUP($A361,'TD SOP+PROFORM MOD'!$A$5:$AD$750,MATCH(C$4,'TD SOP+PROFORM MOD'!$B$2:$AT$2,0)+1,0),"")</f>
        <v/>
      </c>
      <c r="D361" s="25" t="str">
        <f>IFERROR(VLOOKUP($A361,'TD SOP+PROFORM MOD'!$A$5:$AD$750,MATCH(D$4,'TD SOP+PROFORM MOD'!$B$2:$AT$2,0)+1,0),"")</f>
        <v/>
      </c>
      <c r="E361" s="26" t="str">
        <f t="shared" si="84"/>
        <v/>
      </c>
      <c r="F361" s="25" t="str">
        <f>IFERROR(VLOOKUP($A361,'TD SOP+PROFORM MOD'!$A$5:$AD$750,MATCH(F$4,'TD SOP+PROFORM MOD'!$B$2:$AT$2,0)+1,0),"")</f>
        <v/>
      </c>
      <c r="G361" s="25" t="str">
        <f>IFERROR(VLOOKUP($A361,'TD SOP+PROFORM MOD'!$A$5:$AD$750,MATCH(G$4,'TD SOP+PROFORM MOD'!$B$2:$AT$2,0)+1,0),"")</f>
        <v/>
      </c>
      <c r="H361" s="26" t="str">
        <f t="shared" si="85"/>
        <v/>
      </c>
      <c r="I361" s="25" t="str">
        <f>IFERROR(VLOOKUP($A361,'TD SOP+PROFORM MOD'!$A$5:$AD$750,MATCH(I$4,'TD SOP+PROFORM MOD'!$B$2:$AT$2,0)+1,0),"")</f>
        <v/>
      </c>
      <c r="J361" s="25" t="str">
        <f>IFERROR(VLOOKUP($A361,'TD SOP+PROFORM MOD'!$A$5:$AD$750,MATCH(J$4,'TD SOP+PROFORM MOD'!$B$2:$AT$2,0)+1,0),"")</f>
        <v/>
      </c>
      <c r="K361" s="26" t="str">
        <f t="shared" si="86"/>
        <v/>
      </c>
      <c r="L361" s="25" t="str">
        <f>IFERROR(VLOOKUP($A361,'TD SOP+PROFORM MOD'!$A$5:$AD$750,MATCH(L$4,'TD SOP+PROFORM MOD'!$B$2:$AT$2,0)+1,0),"")</f>
        <v/>
      </c>
      <c r="M361" s="25" t="str">
        <f>IFERROR(VLOOKUP($A361,'TD SOP+PROFORM MOD'!$A$5:$AD$750,MATCH(M$4,'TD SOP+PROFORM MOD'!$B$2:$AT$2,0)+1,0),"")</f>
        <v/>
      </c>
      <c r="N361" s="26" t="str">
        <f t="shared" si="87"/>
        <v/>
      </c>
      <c r="O361" s="25">
        <f>IFERROR(VLOOKUP($A361,'TD SOP+PROFORM MOD'!$A$5:$AD$750,MATCH(O$4,'TD SOP+PROFORM MOD'!$B$2:$AD$2,0)+1,0),0)+IFERROR(VLOOKUP($A361,'TD SOP+PROFORM MOD'!$A$5:$AD$750,MATCH(O$2,'TD SOP+PROFORM MOD'!$B$2:$AD$2,0)+1,0),0)</f>
        <v>0</v>
      </c>
      <c r="P361" s="25">
        <f>IFERROR(VLOOKUP($A361,'TD SOP+PROFORM MOD'!$A$5:$AD$750,MATCH(P$4,'TD SOP+PROFORM MOD'!$B$2:$AD$2,0)+1,0),0)+IFERROR(VLOOKUP($A361,'TD SOP+PROFORM MOD'!$A$5:$AD$750,MATCH(P$2,'TD SOP+PROFORM MOD'!$B$2:$AD$2,0)+1,0),0)</f>
        <v>0</v>
      </c>
      <c r="Q361" s="26" t="str">
        <f t="shared" si="88"/>
        <v/>
      </c>
      <c r="R361" s="25">
        <f>IFERROR(VLOOKUP($A361,'TD SOP+PROFORM MOD'!$A$5:$AD$750,MATCH(R$4,'TD SOP+PROFORM MOD'!$B$2:$AD$2,0)+1,0),0)+IFERROR(VLOOKUP($A361,'TD SOP+PROFORM MOD'!$A$5:$AD$750,MATCH(R$2,'TD SOP+PROFORM MOD'!$B$2:$AD$2,0)+1,0),0)</f>
        <v>0</v>
      </c>
      <c r="S361" s="25">
        <f>IFERROR(VLOOKUP($A361,'TD SOP+PROFORM MOD'!$A$5:$AD$750,MATCH(S$4,'TD SOP+PROFORM MOD'!$B$2:$AD$2,0)+1,0),0)+IFERROR(VLOOKUP($A361,'TD SOP+PROFORM MOD'!$A$5:$AD$750,MATCH(S$2,'TD SOP+PROFORM MOD'!$B$2:$AD$2,0)+1,0),0)</f>
        <v>0</v>
      </c>
      <c r="T361" s="26" t="str">
        <f t="shared" si="89"/>
        <v/>
      </c>
      <c r="U361" s="25">
        <f>IFERROR(VLOOKUP($A361,'TD SOP+PROFORM MOD'!$A$5:$AD$750,MATCH(U$4,'TD SOP+PROFORM MOD'!$B$2:$AD$2,0)+1,0),0)+IFERROR(VLOOKUP($A361,'TD SOP+PROFORM MOD'!$A$5:$AD$750,MATCH(U$2,'TD SOP+PROFORM MOD'!$B$2:$AD$2,0)+1,0),0)</f>
        <v>0</v>
      </c>
      <c r="V361" s="25">
        <f>IFERROR(VLOOKUP($A361,'TD SOP+PROFORM MOD'!$A$5:$AD$750,MATCH(V$4,'TD SOP+PROFORM MOD'!$B$2:$AD$2,0)+1,0),0)+IFERROR(VLOOKUP($A361,'TD SOP+PROFORM MOD'!$A$5:$AD$750,MATCH(V$2,'TD SOP+PROFORM MOD'!$B$2:$AD$2,0)+1,0),0)</f>
        <v>0</v>
      </c>
      <c r="W361" s="26" t="str">
        <f t="shared" si="90"/>
        <v/>
      </c>
      <c r="X361" s="25">
        <f>IFERROR(VLOOKUP($A361,'TD SOP+PROFORM MOD'!$A$5:$AD$750,MATCH(X$4,'TD SOP+PROFORM MOD'!$B$2:$AD$2,0)+1,0),0)+IFERROR(VLOOKUP($A361,'TD SOP+PROFORM MOD'!$A$5:$AD$750,MATCH(X$2,'TD SOP+PROFORM MOD'!$B$2:$AD$2,0)+1,0),0)</f>
        <v>0</v>
      </c>
      <c r="Y361" s="25">
        <f>IFERROR(VLOOKUP($A361,'TD SOP+PROFORM MOD'!$A$5:$AD$750,MATCH(Y$4,'TD SOP+PROFORM MOD'!$B$2:$AD$2,0)+1,0),0)+IFERROR(VLOOKUP($A361,'TD SOP+PROFORM MOD'!$A$5:$AD$750,MATCH(Y$2,'TD SOP+PROFORM MOD'!$B$2:$AD$2,0)+1,0),0)</f>
        <v>0</v>
      </c>
      <c r="Z361" s="26" t="str">
        <f t="shared" si="91"/>
        <v/>
      </c>
      <c r="AA361" s="25">
        <f>IFERROR(VLOOKUP($A361,'TD SOP+PROFORM MOD'!$A$5:$AD$750,MATCH(AA$4,'TD SOP+PROFORM MOD'!$B$2:$AD$2,0)+1,0),0)+IFERROR(VLOOKUP($A361,'TD SOP+PROFORM MOD'!$A$5:$AD$750,MATCH(AA$2,'TD SOP+PROFORM MOD'!$B$2:$AD$2,0)+1,0),0)</f>
        <v>0</v>
      </c>
      <c r="AB361" s="25">
        <f>IFERROR(VLOOKUP($A361,'TD SOP+PROFORM MOD'!$A$5:$AD$750,MATCH(AB$4,'TD SOP+PROFORM MOD'!$B$2:$AD$2,0)+1,0),0)+IFERROR(VLOOKUP($A361,'TD SOP+PROFORM MOD'!$A$5:$AD$750,MATCH(AB$2,'TD SOP+PROFORM MOD'!$B$2:$AD$2,0)+1,0),0)</f>
        <v>0</v>
      </c>
      <c r="AC361" s="26" t="str">
        <f t="shared" si="92"/>
        <v/>
      </c>
      <c r="AD361" s="25">
        <f>IFERROR(VLOOKUP($A361,'TD SOP+PROFORM MOD'!$A$5:$AD$750,MATCH(AD$4,'TD SOP+PROFORM MOD'!$B$2:$AD$2,0)+1,0),0)+IFERROR(VLOOKUP($A361,'TD SOP+PROFORM MOD'!$A$5:$AD$750,MATCH(AD$2,'TD SOP+PROFORM MOD'!$B$2:$AD$2,0)+1,0),0)</f>
        <v>0</v>
      </c>
      <c r="AE361" s="25">
        <f>IFERROR(VLOOKUP($A361,'TD SOP+PROFORM MOD'!$A$5:$AD$750,MATCH(AE$4,'TD SOP+PROFORM MOD'!$B$2:$AD$2,0)+1,0),0)+IFERROR(VLOOKUP($A361,'TD SOP+PROFORM MOD'!$A$5:$AD$750,MATCH(AE$2,'TD SOP+PROFORM MOD'!$B$2:$AD$2,0)+1,0),0)</f>
        <v>0</v>
      </c>
      <c r="AF361" s="26" t="str">
        <f t="shared" si="93"/>
        <v/>
      </c>
      <c r="AG361" s="25">
        <f>IFERROR(VLOOKUP($A361,'TD SOP+PROFORM MOD'!$A$5:$AD$750,MATCH(AG$4,'TD SOP+PROFORM MOD'!$B$2:$AD$2,0)+1,0),0)+IFERROR(VLOOKUP($A361,'TD SOP+PROFORM MOD'!$A$5:$AD$750,MATCH(AG$2,'TD SOP+PROFORM MOD'!$B$2:$AD$2,0)+1,0),0)</f>
        <v>0</v>
      </c>
      <c r="AH361" s="25">
        <f>IFERROR(VLOOKUP($A361,'TD SOP+PROFORM MOD'!$A$5:$AD$750,MATCH(AH$4,'TD SOP+PROFORM MOD'!$B$2:$AD$2,0)+1,0),0)+IFERROR(VLOOKUP($A361,'TD SOP+PROFORM MOD'!$A$5:$AD$750,MATCH(AH$2,'TD SOP+PROFORM MOD'!$B$2:$AD$2,0)+1,0),0)</f>
        <v>0</v>
      </c>
      <c r="AI361" s="26" t="str">
        <f t="shared" si="94"/>
        <v/>
      </c>
      <c r="AJ361" s="25">
        <f>IFERROR(VLOOKUP($A361,'TD SOP+PROFORM MOD'!$A$5:$AD$750,MATCH(AJ$4,'TD SOP+PROFORM MOD'!$B$2:$AD$2,0)+1,0),0)+IFERROR(VLOOKUP($A361,'TD SOP+PROFORM MOD'!$A$5:$AD$750,MATCH(AJ$2,'TD SOP+PROFORM MOD'!$B$2:$AD$2,0)+1,0),0)</f>
        <v>0</v>
      </c>
      <c r="AK361" s="25">
        <f>IFERROR(VLOOKUP($A361,'TD SOP+PROFORM MOD'!$A$5:$AD$750,MATCH(AK$4,'TD SOP+PROFORM MOD'!$B$2:$AD$2,0)+1,0),0)+IFERROR(VLOOKUP($A361,'TD SOP+PROFORM MOD'!$A$5:$AD$750,MATCH(AK$2,'TD SOP+PROFORM MOD'!$B$2:$AD$2,0)+1,0),0)</f>
        <v>0</v>
      </c>
      <c r="AL361" s="26" t="str">
        <f t="shared" si="95"/>
        <v/>
      </c>
      <c r="AM361" s="25">
        <f t="shared" si="97"/>
        <v>0</v>
      </c>
      <c r="AN361" s="25">
        <f t="shared" si="97"/>
        <v>0</v>
      </c>
      <c r="AO361" s="26" t="str">
        <f t="shared" si="96"/>
        <v/>
      </c>
      <c r="AR361" s="25">
        <f>SUMIF('B&amp;S YTD LFY'!B:B,"="&amp;A361,'B&amp;S YTD LFY'!C:C)</f>
        <v>0</v>
      </c>
      <c r="AS361" s="25">
        <f t="shared" si="98"/>
        <v>0</v>
      </c>
      <c r="AT361" s="25"/>
    </row>
    <row r="362" spans="1:46" x14ac:dyDescent="0.35">
      <c r="A362" s="24">
        <f>IF(AND('TD SOP+PROFORM MOD'!A359&lt;&gt;"",'TD SOP+PROFORM MOD'!A359&lt;&gt;"TOTAL"),'TD SOP+PROFORM MOD'!A359,0)</f>
        <v>0</v>
      </c>
      <c r="C362" s="25" t="str">
        <f>IFERROR(VLOOKUP($A362,'TD SOP+PROFORM MOD'!$A$5:$AD$750,MATCH(C$4,'TD SOP+PROFORM MOD'!$B$2:$AT$2,0)+1,0),"")</f>
        <v/>
      </c>
      <c r="D362" s="25" t="str">
        <f>IFERROR(VLOOKUP($A362,'TD SOP+PROFORM MOD'!$A$5:$AD$750,MATCH(D$4,'TD SOP+PROFORM MOD'!$B$2:$AT$2,0)+1,0),"")</f>
        <v/>
      </c>
      <c r="E362" s="26" t="str">
        <f t="shared" si="84"/>
        <v/>
      </c>
      <c r="F362" s="25" t="str">
        <f>IFERROR(VLOOKUP($A362,'TD SOP+PROFORM MOD'!$A$5:$AD$750,MATCH(F$4,'TD SOP+PROFORM MOD'!$B$2:$AT$2,0)+1,0),"")</f>
        <v/>
      </c>
      <c r="G362" s="25" t="str">
        <f>IFERROR(VLOOKUP($A362,'TD SOP+PROFORM MOD'!$A$5:$AD$750,MATCH(G$4,'TD SOP+PROFORM MOD'!$B$2:$AT$2,0)+1,0),"")</f>
        <v/>
      </c>
      <c r="H362" s="26" t="str">
        <f t="shared" si="85"/>
        <v/>
      </c>
      <c r="I362" s="25" t="str">
        <f>IFERROR(VLOOKUP($A362,'TD SOP+PROFORM MOD'!$A$5:$AD$750,MATCH(I$4,'TD SOP+PROFORM MOD'!$B$2:$AT$2,0)+1,0),"")</f>
        <v/>
      </c>
      <c r="J362" s="25" t="str">
        <f>IFERROR(VLOOKUP($A362,'TD SOP+PROFORM MOD'!$A$5:$AD$750,MATCH(J$4,'TD SOP+PROFORM MOD'!$B$2:$AT$2,0)+1,0),"")</f>
        <v/>
      </c>
      <c r="K362" s="26" t="str">
        <f t="shared" si="86"/>
        <v/>
      </c>
      <c r="L362" s="25" t="str">
        <f>IFERROR(VLOOKUP($A362,'TD SOP+PROFORM MOD'!$A$5:$AD$750,MATCH(L$4,'TD SOP+PROFORM MOD'!$B$2:$AT$2,0)+1,0),"")</f>
        <v/>
      </c>
      <c r="M362" s="25" t="str">
        <f>IFERROR(VLOOKUP($A362,'TD SOP+PROFORM MOD'!$A$5:$AD$750,MATCH(M$4,'TD SOP+PROFORM MOD'!$B$2:$AT$2,0)+1,0),"")</f>
        <v/>
      </c>
      <c r="N362" s="26" t="str">
        <f t="shared" si="87"/>
        <v/>
      </c>
      <c r="O362" s="25">
        <f>IFERROR(VLOOKUP($A362,'TD SOP+PROFORM MOD'!$A$5:$AD$750,MATCH(O$4,'TD SOP+PROFORM MOD'!$B$2:$AD$2,0)+1,0),0)+IFERROR(VLOOKUP($A362,'TD SOP+PROFORM MOD'!$A$5:$AD$750,MATCH(O$2,'TD SOP+PROFORM MOD'!$B$2:$AD$2,0)+1,0),0)</f>
        <v>0</v>
      </c>
      <c r="P362" s="25">
        <f>IFERROR(VLOOKUP($A362,'TD SOP+PROFORM MOD'!$A$5:$AD$750,MATCH(P$4,'TD SOP+PROFORM MOD'!$B$2:$AD$2,0)+1,0),0)+IFERROR(VLOOKUP($A362,'TD SOP+PROFORM MOD'!$A$5:$AD$750,MATCH(P$2,'TD SOP+PROFORM MOD'!$B$2:$AD$2,0)+1,0),0)</f>
        <v>0</v>
      </c>
      <c r="Q362" s="26" t="str">
        <f t="shared" si="88"/>
        <v/>
      </c>
      <c r="R362" s="25">
        <f>IFERROR(VLOOKUP($A362,'TD SOP+PROFORM MOD'!$A$5:$AD$750,MATCH(R$4,'TD SOP+PROFORM MOD'!$B$2:$AD$2,0)+1,0),0)+IFERROR(VLOOKUP($A362,'TD SOP+PROFORM MOD'!$A$5:$AD$750,MATCH(R$2,'TD SOP+PROFORM MOD'!$B$2:$AD$2,0)+1,0),0)</f>
        <v>0</v>
      </c>
      <c r="S362" s="25">
        <f>IFERROR(VLOOKUP($A362,'TD SOP+PROFORM MOD'!$A$5:$AD$750,MATCH(S$4,'TD SOP+PROFORM MOD'!$B$2:$AD$2,0)+1,0),0)+IFERROR(VLOOKUP($A362,'TD SOP+PROFORM MOD'!$A$5:$AD$750,MATCH(S$2,'TD SOP+PROFORM MOD'!$B$2:$AD$2,0)+1,0),0)</f>
        <v>0</v>
      </c>
      <c r="T362" s="26" t="str">
        <f t="shared" si="89"/>
        <v/>
      </c>
      <c r="U362" s="25">
        <f>IFERROR(VLOOKUP($A362,'TD SOP+PROFORM MOD'!$A$5:$AD$750,MATCH(U$4,'TD SOP+PROFORM MOD'!$B$2:$AD$2,0)+1,0),0)+IFERROR(VLOOKUP($A362,'TD SOP+PROFORM MOD'!$A$5:$AD$750,MATCH(U$2,'TD SOP+PROFORM MOD'!$B$2:$AD$2,0)+1,0),0)</f>
        <v>0</v>
      </c>
      <c r="V362" s="25">
        <f>IFERROR(VLOOKUP($A362,'TD SOP+PROFORM MOD'!$A$5:$AD$750,MATCH(V$4,'TD SOP+PROFORM MOD'!$B$2:$AD$2,0)+1,0),0)+IFERROR(VLOOKUP($A362,'TD SOP+PROFORM MOD'!$A$5:$AD$750,MATCH(V$2,'TD SOP+PROFORM MOD'!$B$2:$AD$2,0)+1,0),0)</f>
        <v>0</v>
      </c>
      <c r="W362" s="26" t="str">
        <f t="shared" si="90"/>
        <v/>
      </c>
      <c r="X362" s="25">
        <f>IFERROR(VLOOKUP($A362,'TD SOP+PROFORM MOD'!$A$5:$AD$750,MATCH(X$4,'TD SOP+PROFORM MOD'!$B$2:$AD$2,0)+1,0),0)+IFERROR(VLOOKUP($A362,'TD SOP+PROFORM MOD'!$A$5:$AD$750,MATCH(X$2,'TD SOP+PROFORM MOD'!$B$2:$AD$2,0)+1,0),0)</f>
        <v>0</v>
      </c>
      <c r="Y362" s="25">
        <f>IFERROR(VLOOKUP($A362,'TD SOP+PROFORM MOD'!$A$5:$AD$750,MATCH(Y$4,'TD SOP+PROFORM MOD'!$B$2:$AD$2,0)+1,0),0)+IFERROR(VLOOKUP($A362,'TD SOP+PROFORM MOD'!$A$5:$AD$750,MATCH(Y$2,'TD SOP+PROFORM MOD'!$B$2:$AD$2,0)+1,0),0)</f>
        <v>0</v>
      </c>
      <c r="Z362" s="26" t="str">
        <f t="shared" si="91"/>
        <v/>
      </c>
      <c r="AA362" s="25">
        <f>IFERROR(VLOOKUP($A362,'TD SOP+PROFORM MOD'!$A$5:$AD$750,MATCH(AA$4,'TD SOP+PROFORM MOD'!$B$2:$AD$2,0)+1,0),0)+IFERROR(VLOOKUP($A362,'TD SOP+PROFORM MOD'!$A$5:$AD$750,MATCH(AA$2,'TD SOP+PROFORM MOD'!$B$2:$AD$2,0)+1,0),0)</f>
        <v>0</v>
      </c>
      <c r="AB362" s="25">
        <f>IFERROR(VLOOKUP($A362,'TD SOP+PROFORM MOD'!$A$5:$AD$750,MATCH(AB$4,'TD SOP+PROFORM MOD'!$B$2:$AD$2,0)+1,0),0)+IFERROR(VLOOKUP($A362,'TD SOP+PROFORM MOD'!$A$5:$AD$750,MATCH(AB$2,'TD SOP+PROFORM MOD'!$B$2:$AD$2,0)+1,0),0)</f>
        <v>0</v>
      </c>
      <c r="AC362" s="26" t="str">
        <f t="shared" si="92"/>
        <v/>
      </c>
      <c r="AD362" s="25">
        <f>IFERROR(VLOOKUP($A362,'TD SOP+PROFORM MOD'!$A$5:$AD$750,MATCH(AD$4,'TD SOP+PROFORM MOD'!$B$2:$AD$2,0)+1,0),0)+IFERROR(VLOOKUP($A362,'TD SOP+PROFORM MOD'!$A$5:$AD$750,MATCH(AD$2,'TD SOP+PROFORM MOD'!$B$2:$AD$2,0)+1,0),0)</f>
        <v>0</v>
      </c>
      <c r="AE362" s="25">
        <f>IFERROR(VLOOKUP($A362,'TD SOP+PROFORM MOD'!$A$5:$AD$750,MATCH(AE$4,'TD SOP+PROFORM MOD'!$B$2:$AD$2,0)+1,0),0)+IFERROR(VLOOKUP($A362,'TD SOP+PROFORM MOD'!$A$5:$AD$750,MATCH(AE$2,'TD SOP+PROFORM MOD'!$B$2:$AD$2,0)+1,0),0)</f>
        <v>0</v>
      </c>
      <c r="AF362" s="26" t="str">
        <f t="shared" si="93"/>
        <v/>
      </c>
      <c r="AG362" s="25">
        <f>IFERROR(VLOOKUP($A362,'TD SOP+PROFORM MOD'!$A$5:$AD$750,MATCH(AG$4,'TD SOP+PROFORM MOD'!$B$2:$AD$2,0)+1,0),0)+IFERROR(VLOOKUP($A362,'TD SOP+PROFORM MOD'!$A$5:$AD$750,MATCH(AG$2,'TD SOP+PROFORM MOD'!$B$2:$AD$2,0)+1,0),0)</f>
        <v>0</v>
      </c>
      <c r="AH362" s="25">
        <f>IFERROR(VLOOKUP($A362,'TD SOP+PROFORM MOD'!$A$5:$AD$750,MATCH(AH$4,'TD SOP+PROFORM MOD'!$B$2:$AD$2,0)+1,0),0)+IFERROR(VLOOKUP($A362,'TD SOP+PROFORM MOD'!$A$5:$AD$750,MATCH(AH$2,'TD SOP+PROFORM MOD'!$B$2:$AD$2,0)+1,0),0)</f>
        <v>0</v>
      </c>
      <c r="AI362" s="26" t="str">
        <f t="shared" si="94"/>
        <v/>
      </c>
      <c r="AJ362" s="25">
        <f>IFERROR(VLOOKUP($A362,'TD SOP+PROFORM MOD'!$A$5:$AD$750,MATCH(AJ$4,'TD SOP+PROFORM MOD'!$B$2:$AD$2,0)+1,0),0)+IFERROR(VLOOKUP($A362,'TD SOP+PROFORM MOD'!$A$5:$AD$750,MATCH(AJ$2,'TD SOP+PROFORM MOD'!$B$2:$AD$2,0)+1,0),0)</f>
        <v>0</v>
      </c>
      <c r="AK362" s="25">
        <f>IFERROR(VLOOKUP($A362,'TD SOP+PROFORM MOD'!$A$5:$AD$750,MATCH(AK$4,'TD SOP+PROFORM MOD'!$B$2:$AD$2,0)+1,0),0)+IFERROR(VLOOKUP($A362,'TD SOP+PROFORM MOD'!$A$5:$AD$750,MATCH(AK$2,'TD SOP+PROFORM MOD'!$B$2:$AD$2,0)+1,0),0)</f>
        <v>0</v>
      </c>
      <c r="AL362" s="26" t="str">
        <f t="shared" si="95"/>
        <v/>
      </c>
      <c r="AM362" s="25">
        <f t="shared" si="97"/>
        <v>0</v>
      </c>
      <c r="AN362" s="25">
        <f t="shared" si="97"/>
        <v>0</v>
      </c>
      <c r="AO362" s="26" t="str">
        <f t="shared" si="96"/>
        <v/>
      </c>
      <c r="AR362" s="25">
        <f>SUMIF('B&amp;S YTD LFY'!B:B,"="&amp;A362,'B&amp;S YTD LFY'!C:C)</f>
        <v>0</v>
      </c>
      <c r="AS362" s="25">
        <f t="shared" si="98"/>
        <v>0</v>
      </c>
      <c r="AT362" s="25"/>
    </row>
    <row r="363" spans="1:46" x14ac:dyDescent="0.35">
      <c r="A363" s="24">
        <f>IF(AND('TD SOP+PROFORM MOD'!A360&lt;&gt;"",'TD SOP+PROFORM MOD'!A360&lt;&gt;"TOTAL"),'TD SOP+PROFORM MOD'!A360,0)</f>
        <v>0</v>
      </c>
      <c r="C363" s="25" t="str">
        <f>IFERROR(VLOOKUP($A363,'TD SOP+PROFORM MOD'!$A$5:$AD$750,MATCH(C$4,'TD SOP+PROFORM MOD'!$B$2:$AT$2,0)+1,0),"")</f>
        <v/>
      </c>
      <c r="D363" s="25" t="str">
        <f>IFERROR(VLOOKUP($A363,'TD SOP+PROFORM MOD'!$A$5:$AD$750,MATCH(D$4,'TD SOP+PROFORM MOD'!$B$2:$AT$2,0)+1,0),"")</f>
        <v/>
      </c>
      <c r="E363" s="26" t="str">
        <f t="shared" si="84"/>
        <v/>
      </c>
      <c r="F363" s="25" t="str">
        <f>IFERROR(VLOOKUP($A363,'TD SOP+PROFORM MOD'!$A$5:$AD$750,MATCH(F$4,'TD SOP+PROFORM MOD'!$B$2:$AT$2,0)+1,0),"")</f>
        <v/>
      </c>
      <c r="G363" s="25" t="str">
        <f>IFERROR(VLOOKUP($A363,'TD SOP+PROFORM MOD'!$A$5:$AD$750,MATCH(G$4,'TD SOP+PROFORM MOD'!$B$2:$AT$2,0)+1,0),"")</f>
        <v/>
      </c>
      <c r="H363" s="26" t="str">
        <f t="shared" si="85"/>
        <v/>
      </c>
      <c r="I363" s="25" t="str">
        <f>IFERROR(VLOOKUP($A363,'TD SOP+PROFORM MOD'!$A$5:$AD$750,MATCH(I$4,'TD SOP+PROFORM MOD'!$B$2:$AT$2,0)+1,0),"")</f>
        <v/>
      </c>
      <c r="J363" s="25" t="str">
        <f>IFERROR(VLOOKUP($A363,'TD SOP+PROFORM MOD'!$A$5:$AD$750,MATCH(J$4,'TD SOP+PROFORM MOD'!$B$2:$AT$2,0)+1,0),"")</f>
        <v/>
      </c>
      <c r="K363" s="26" t="str">
        <f t="shared" si="86"/>
        <v/>
      </c>
      <c r="L363" s="25" t="str">
        <f>IFERROR(VLOOKUP($A363,'TD SOP+PROFORM MOD'!$A$5:$AD$750,MATCH(L$4,'TD SOP+PROFORM MOD'!$B$2:$AT$2,0)+1,0),"")</f>
        <v/>
      </c>
      <c r="M363" s="25" t="str">
        <f>IFERROR(VLOOKUP($A363,'TD SOP+PROFORM MOD'!$A$5:$AD$750,MATCH(M$4,'TD SOP+PROFORM MOD'!$B$2:$AT$2,0)+1,0),"")</f>
        <v/>
      </c>
      <c r="N363" s="26" t="str">
        <f t="shared" si="87"/>
        <v/>
      </c>
      <c r="O363" s="25">
        <f>IFERROR(VLOOKUP($A363,'TD SOP+PROFORM MOD'!$A$5:$AD$750,MATCH(O$4,'TD SOP+PROFORM MOD'!$B$2:$AD$2,0)+1,0),0)+IFERROR(VLOOKUP($A363,'TD SOP+PROFORM MOD'!$A$5:$AD$750,MATCH(O$2,'TD SOP+PROFORM MOD'!$B$2:$AD$2,0)+1,0),0)</f>
        <v>0</v>
      </c>
      <c r="P363" s="25">
        <f>IFERROR(VLOOKUP($A363,'TD SOP+PROFORM MOD'!$A$5:$AD$750,MATCH(P$4,'TD SOP+PROFORM MOD'!$B$2:$AD$2,0)+1,0),0)+IFERROR(VLOOKUP($A363,'TD SOP+PROFORM MOD'!$A$5:$AD$750,MATCH(P$2,'TD SOP+PROFORM MOD'!$B$2:$AD$2,0)+1,0),0)</f>
        <v>0</v>
      </c>
      <c r="Q363" s="26" t="str">
        <f t="shared" si="88"/>
        <v/>
      </c>
      <c r="R363" s="25">
        <f>IFERROR(VLOOKUP($A363,'TD SOP+PROFORM MOD'!$A$5:$AD$750,MATCH(R$4,'TD SOP+PROFORM MOD'!$B$2:$AD$2,0)+1,0),0)+IFERROR(VLOOKUP($A363,'TD SOP+PROFORM MOD'!$A$5:$AD$750,MATCH(R$2,'TD SOP+PROFORM MOD'!$B$2:$AD$2,0)+1,0),0)</f>
        <v>0</v>
      </c>
      <c r="S363" s="25">
        <f>IFERROR(VLOOKUP($A363,'TD SOP+PROFORM MOD'!$A$5:$AD$750,MATCH(S$4,'TD SOP+PROFORM MOD'!$B$2:$AD$2,0)+1,0),0)+IFERROR(VLOOKUP($A363,'TD SOP+PROFORM MOD'!$A$5:$AD$750,MATCH(S$2,'TD SOP+PROFORM MOD'!$B$2:$AD$2,0)+1,0),0)</f>
        <v>0</v>
      </c>
      <c r="T363" s="26" t="str">
        <f t="shared" si="89"/>
        <v/>
      </c>
      <c r="U363" s="25">
        <f>IFERROR(VLOOKUP($A363,'TD SOP+PROFORM MOD'!$A$5:$AD$750,MATCH(U$4,'TD SOP+PROFORM MOD'!$B$2:$AD$2,0)+1,0),0)+IFERROR(VLOOKUP($A363,'TD SOP+PROFORM MOD'!$A$5:$AD$750,MATCH(U$2,'TD SOP+PROFORM MOD'!$B$2:$AD$2,0)+1,0),0)</f>
        <v>0</v>
      </c>
      <c r="V363" s="25">
        <f>IFERROR(VLOOKUP($A363,'TD SOP+PROFORM MOD'!$A$5:$AD$750,MATCH(V$4,'TD SOP+PROFORM MOD'!$B$2:$AD$2,0)+1,0),0)+IFERROR(VLOOKUP($A363,'TD SOP+PROFORM MOD'!$A$5:$AD$750,MATCH(V$2,'TD SOP+PROFORM MOD'!$B$2:$AD$2,0)+1,0),0)</f>
        <v>0</v>
      </c>
      <c r="W363" s="26" t="str">
        <f t="shared" si="90"/>
        <v/>
      </c>
      <c r="X363" s="25">
        <f>IFERROR(VLOOKUP($A363,'TD SOP+PROFORM MOD'!$A$5:$AD$750,MATCH(X$4,'TD SOP+PROFORM MOD'!$B$2:$AD$2,0)+1,0),0)+IFERROR(VLOOKUP($A363,'TD SOP+PROFORM MOD'!$A$5:$AD$750,MATCH(X$2,'TD SOP+PROFORM MOD'!$B$2:$AD$2,0)+1,0),0)</f>
        <v>0</v>
      </c>
      <c r="Y363" s="25">
        <f>IFERROR(VLOOKUP($A363,'TD SOP+PROFORM MOD'!$A$5:$AD$750,MATCH(Y$4,'TD SOP+PROFORM MOD'!$B$2:$AD$2,0)+1,0),0)+IFERROR(VLOOKUP($A363,'TD SOP+PROFORM MOD'!$A$5:$AD$750,MATCH(Y$2,'TD SOP+PROFORM MOD'!$B$2:$AD$2,0)+1,0),0)</f>
        <v>0</v>
      </c>
      <c r="Z363" s="26" t="str">
        <f t="shared" si="91"/>
        <v/>
      </c>
      <c r="AA363" s="25">
        <f>IFERROR(VLOOKUP($A363,'TD SOP+PROFORM MOD'!$A$5:$AD$750,MATCH(AA$4,'TD SOP+PROFORM MOD'!$B$2:$AD$2,0)+1,0),0)+IFERROR(VLOOKUP($A363,'TD SOP+PROFORM MOD'!$A$5:$AD$750,MATCH(AA$2,'TD SOP+PROFORM MOD'!$B$2:$AD$2,0)+1,0),0)</f>
        <v>0</v>
      </c>
      <c r="AB363" s="25">
        <f>IFERROR(VLOOKUP($A363,'TD SOP+PROFORM MOD'!$A$5:$AD$750,MATCH(AB$4,'TD SOP+PROFORM MOD'!$B$2:$AD$2,0)+1,0),0)+IFERROR(VLOOKUP($A363,'TD SOP+PROFORM MOD'!$A$5:$AD$750,MATCH(AB$2,'TD SOP+PROFORM MOD'!$B$2:$AD$2,0)+1,0),0)</f>
        <v>0</v>
      </c>
      <c r="AC363" s="26" t="str">
        <f t="shared" si="92"/>
        <v/>
      </c>
      <c r="AD363" s="25">
        <f>IFERROR(VLOOKUP($A363,'TD SOP+PROFORM MOD'!$A$5:$AD$750,MATCH(AD$4,'TD SOP+PROFORM MOD'!$B$2:$AD$2,0)+1,0),0)+IFERROR(VLOOKUP($A363,'TD SOP+PROFORM MOD'!$A$5:$AD$750,MATCH(AD$2,'TD SOP+PROFORM MOD'!$B$2:$AD$2,0)+1,0),0)</f>
        <v>0</v>
      </c>
      <c r="AE363" s="25">
        <f>IFERROR(VLOOKUP($A363,'TD SOP+PROFORM MOD'!$A$5:$AD$750,MATCH(AE$4,'TD SOP+PROFORM MOD'!$B$2:$AD$2,0)+1,0),0)+IFERROR(VLOOKUP($A363,'TD SOP+PROFORM MOD'!$A$5:$AD$750,MATCH(AE$2,'TD SOP+PROFORM MOD'!$B$2:$AD$2,0)+1,0),0)</f>
        <v>0</v>
      </c>
      <c r="AF363" s="26" t="str">
        <f t="shared" si="93"/>
        <v/>
      </c>
      <c r="AG363" s="25">
        <f>IFERROR(VLOOKUP($A363,'TD SOP+PROFORM MOD'!$A$5:$AD$750,MATCH(AG$4,'TD SOP+PROFORM MOD'!$B$2:$AD$2,0)+1,0),0)+IFERROR(VLOOKUP($A363,'TD SOP+PROFORM MOD'!$A$5:$AD$750,MATCH(AG$2,'TD SOP+PROFORM MOD'!$B$2:$AD$2,0)+1,0),0)</f>
        <v>0</v>
      </c>
      <c r="AH363" s="25">
        <f>IFERROR(VLOOKUP($A363,'TD SOP+PROFORM MOD'!$A$5:$AD$750,MATCH(AH$4,'TD SOP+PROFORM MOD'!$B$2:$AD$2,0)+1,0),0)+IFERROR(VLOOKUP($A363,'TD SOP+PROFORM MOD'!$A$5:$AD$750,MATCH(AH$2,'TD SOP+PROFORM MOD'!$B$2:$AD$2,0)+1,0),0)</f>
        <v>0</v>
      </c>
      <c r="AI363" s="26" t="str">
        <f t="shared" si="94"/>
        <v/>
      </c>
      <c r="AJ363" s="25">
        <f>IFERROR(VLOOKUP($A363,'TD SOP+PROFORM MOD'!$A$5:$AD$750,MATCH(AJ$4,'TD SOP+PROFORM MOD'!$B$2:$AD$2,0)+1,0),0)+IFERROR(VLOOKUP($A363,'TD SOP+PROFORM MOD'!$A$5:$AD$750,MATCH(AJ$2,'TD SOP+PROFORM MOD'!$B$2:$AD$2,0)+1,0),0)</f>
        <v>0</v>
      </c>
      <c r="AK363" s="25">
        <f>IFERROR(VLOOKUP($A363,'TD SOP+PROFORM MOD'!$A$5:$AD$750,MATCH(AK$4,'TD SOP+PROFORM MOD'!$B$2:$AD$2,0)+1,0),0)+IFERROR(VLOOKUP($A363,'TD SOP+PROFORM MOD'!$A$5:$AD$750,MATCH(AK$2,'TD SOP+PROFORM MOD'!$B$2:$AD$2,0)+1,0),0)</f>
        <v>0</v>
      </c>
      <c r="AL363" s="26" t="str">
        <f t="shared" si="95"/>
        <v/>
      </c>
      <c r="AM363" s="25">
        <f t="shared" si="97"/>
        <v>0</v>
      </c>
      <c r="AN363" s="25">
        <f t="shared" si="97"/>
        <v>0</v>
      </c>
      <c r="AO363" s="26" t="str">
        <f t="shared" si="96"/>
        <v/>
      </c>
      <c r="AR363" s="25">
        <f>SUMIF('B&amp;S YTD LFY'!B:B,"="&amp;A363,'B&amp;S YTD LFY'!C:C)</f>
        <v>0</v>
      </c>
      <c r="AS363" s="25">
        <f t="shared" si="98"/>
        <v>0</v>
      </c>
      <c r="AT363" s="25"/>
    </row>
    <row r="364" spans="1:46" x14ac:dyDescent="0.35">
      <c r="A364" s="24">
        <f>IF(AND('TD SOP+PROFORM MOD'!A361&lt;&gt;"",'TD SOP+PROFORM MOD'!A361&lt;&gt;"TOTAL"),'TD SOP+PROFORM MOD'!A361,0)</f>
        <v>0</v>
      </c>
      <c r="C364" s="25" t="str">
        <f>IFERROR(VLOOKUP($A364,'TD SOP+PROFORM MOD'!$A$5:$AD$750,MATCH(C$4,'TD SOP+PROFORM MOD'!$B$2:$AT$2,0)+1,0),"")</f>
        <v/>
      </c>
      <c r="D364" s="25" t="str">
        <f>IFERROR(VLOOKUP($A364,'TD SOP+PROFORM MOD'!$A$5:$AD$750,MATCH(D$4,'TD SOP+PROFORM MOD'!$B$2:$AT$2,0)+1,0),"")</f>
        <v/>
      </c>
      <c r="E364" s="26" t="str">
        <f t="shared" si="84"/>
        <v/>
      </c>
      <c r="F364" s="25" t="str">
        <f>IFERROR(VLOOKUP($A364,'TD SOP+PROFORM MOD'!$A$5:$AD$750,MATCH(F$4,'TD SOP+PROFORM MOD'!$B$2:$AT$2,0)+1,0),"")</f>
        <v/>
      </c>
      <c r="G364" s="25" t="str">
        <f>IFERROR(VLOOKUP($A364,'TD SOP+PROFORM MOD'!$A$5:$AD$750,MATCH(G$4,'TD SOP+PROFORM MOD'!$B$2:$AT$2,0)+1,0),"")</f>
        <v/>
      </c>
      <c r="H364" s="26" t="str">
        <f t="shared" si="85"/>
        <v/>
      </c>
      <c r="I364" s="25" t="str">
        <f>IFERROR(VLOOKUP($A364,'TD SOP+PROFORM MOD'!$A$5:$AD$750,MATCH(I$4,'TD SOP+PROFORM MOD'!$B$2:$AT$2,0)+1,0),"")</f>
        <v/>
      </c>
      <c r="J364" s="25" t="str">
        <f>IFERROR(VLOOKUP($A364,'TD SOP+PROFORM MOD'!$A$5:$AD$750,MATCH(J$4,'TD SOP+PROFORM MOD'!$B$2:$AT$2,0)+1,0),"")</f>
        <v/>
      </c>
      <c r="K364" s="26" t="str">
        <f t="shared" si="86"/>
        <v/>
      </c>
      <c r="L364" s="25" t="str">
        <f>IFERROR(VLOOKUP($A364,'TD SOP+PROFORM MOD'!$A$5:$AD$750,MATCH(L$4,'TD SOP+PROFORM MOD'!$B$2:$AT$2,0)+1,0),"")</f>
        <v/>
      </c>
      <c r="M364" s="25" t="str">
        <f>IFERROR(VLOOKUP($A364,'TD SOP+PROFORM MOD'!$A$5:$AD$750,MATCH(M$4,'TD SOP+PROFORM MOD'!$B$2:$AT$2,0)+1,0),"")</f>
        <v/>
      </c>
      <c r="N364" s="26" t="str">
        <f t="shared" si="87"/>
        <v/>
      </c>
      <c r="O364" s="25">
        <f>IFERROR(VLOOKUP($A364,'TD SOP+PROFORM MOD'!$A$5:$AD$750,MATCH(O$4,'TD SOP+PROFORM MOD'!$B$2:$AD$2,0)+1,0),0)+IFERROR(VLOOKUP($A364,'TD SOP+PROFORM MOD'!$A$5:$AD$750,MATCH(O$2,'TD SOP+PROFORM MOD'!$B$2:$AD$2,0)+1,0),0)</f>
        <v>0</v>
      </c>
      <c r="P364" s="25">
        <f>IFERROR(VLOOKUP($A364,'TD SOP+PROFORM MOD'!$A$5:$AD$750,MATCH(P$4,'TD SOP+PROFORM MOD'!$B$2:$AD$2,0)+1,0),0)+IFERROR(VLOOKUP($A364,'TD SOP+PROFORM MOD'!$A$5:$AD$750,MATCH(P$2,'TD SOP+PROFORM MOD'!$B$2:$AD$2,0)+1,0),0)</f>
        <v>0</v>
      </c>
      <c r="Q364" s="26" t="str">
        <f t="shared" si="88"/>
        <v/>
      </c>
      <c r="R364" s="25">
        <f>IFERROR(VLOOKUP($A364,'TD SOP+PROFORM MOD'!$A$5:$AD$750,MATCH(R$4,'TD SOP+PROFORM MOD'!$B$2:$AD$2,0)+1,0),0)+IFERROR(VLOOKUP($A364,'TD SOP+PROFORM MOD'!$A$5:$AD$750,MATCH(R$2,'TD SOP+PROFORM MOD'!$B$2:$AD$2,0)+1,0),0)</f>
        <v>0</v>
      </c>
      <c r="S364" s="25">
        <f>IFERROR(VLOOKUP($A364,'TD SOP+PROFORM MOD'!$A$5:$AD$750,MATCH(S$4,'TD SOP+PROFORM MOD'!$B$2:$AD$2,0)+1,0),0)+IFERROR(VLOOKUP($A364,'TD SOP+PROFORM MOD'!$A$5:$AD$750,MATCH(S$2,'TD SOP+PROFORM MOD'!$B$2:$AD$2,0)+1,0),0)</f>
        <v>0</v>
      </c>
      <c r="T364" s="26" t="str">
        <f t="shared" si="89"/>
        <v/>
      </c>
      <c r="U364" s="25">
        <f>IFERROR(VLOOKUP($A364,'TD SOP+PROFORM MOD'!$A$5:$AD$750,MATCH(U$4,'TD SOP+PROFORM MOD'!$B$2:$AD$2,0)+1,0),0)+IFERROR(VLOOKUP($A364,'TD SOP+PROFORM MOD'!$A$5:$AD$750,MATCH(U$2,'TD SOP+PROFORM MOD'!$B$2:$AD$2,0)+1,0),0)</f>
        <v>0</v>
      </c>
      <c r="V364" s="25">
        <f>IFERROR(VLOOKUP($A364,'TD SOP+PROFORM MOD'!$A$5:$AD$750,MATCH(V$4,'TD SOP+PROFORM MOD'!$B$2:$AD$2,0)+1,0),0)+IFERROR(VLOOKUP($A364,'TD SOP+PROFORM MOD'!$A$5:$AD$750,MATCH(V$2,'TD SOP+PROFORM MOD'!$B$2:$AD$2,0)+1,0),0)</f>
        <v>0</v>
      </c>
      <c r="W364" s="26" t="str">
        <f t="shared" si="90"/>
        <v/>
      </c>
      <c r="X364" s="25">
        <f>IFERROR(VLOOKUP($A364,'TD SOP+PROFORM MOD'!$A$5:$AD$750,MATCH(X$4,'TD SOP+PROFORM MOD'!$B$2:$AD$2,0)+1,0),0)+IFERROR(VLOOKUP($A364,'TD SOP+PROFORM MOD'!$A$5:$AD$750,MATCH(X$2,'TD SOP+PROFORM MOD'!$B$2:$AD$2,0)+1,0),0)</f>
        <v>0</v>
      </c>
      <c r="Y364" s="25">
        <f>IFERROR(VLOOKUP($A364,'TD SOP+PROFORM MOD'!$A$5:$AD$750,MATCH(Y$4,'TD SOP+PROFORM MOD'!$B$2:$AD$2,0)+1,0),0)+IFERROR(VLOOKUP($A364,'TD SOP+PROFORM MOD'!$A$5:$AD$750,MATCH(Y$2,'TD SOP+PROFORM MOD'!$B$2:$AD$2,0)+1,0),0)</f>
        <v>0</v>
      </c>
      <c r="Z364" s="26" t="str">
        <f t="shared" si="91"/>
        <v/>
      </c>
      <c r="AA364" s="25">
        <f>IFERROR(VLOOKUP($A364,'TD SOP+PROFORM MOD'!$A$5:$AD$750,MATCH(AA$4,'TD SOP+PROFORM MOD'!$B$2:$AD$2,0)+1,0),0)+IFERROR(VLOOKUP($A364,'TD SOP+PROFORM MOD'!$A$5:$AD$750,MATCH(AA$2,'TD SOP+PROFORM MOD'!$B$2:$AD$2,0)+1,0),0)</f>
        <v>0</v>
      </c>
      <c r="AB364" s="25">
        <f>IFERROR(VLOOKUP($A364,'TD SOP+PROFORM MOD'!$A$5:$AD$750,MATCH(AB$4,'TD SOP+PROFORM MOD'!$B$2:$AD$2,0)+1,0),0)+IFERROR(VLOOKUP($A364,'TD SOP+PROFORM MOD'!$A$5:$AD$750,MATCH(AB$2,'TD SOP+PROFORM MOD'!$B$2:$AD$2,0)+1,0),0)</f>
        <v>0</v>
      </c>
      <c r="AC364" s="26" t="str">
        <f t="shared" si="92"/>
        <v/>
      </c>
      <c r="AD364" s="25">
        <f>IFERROR(VLOOKUP($A364,'TD SOP+PROFORM MOD'!$A$5:$AD$750,MATCH(AD$4,'TD SOP+PROFORM MOD'!$B$2:$AD$2,0)+1,0),0)+IFERROR(VLOOKUP($A364,'TD SOP+PROFORM MOD'!$A$5:$AD$750,MATCH(AD$2,'TD SOP+PROFORM MOD'!$B$2:$AD$2,0)+1,0),0)</f>
        <v>0</v>
      </c>
      <c r="AE364" s="25">
        <f>IFERROR(VLOOKUP($A364,'TD SOP+PROFORM MOD'!$A$5:$AD$750,MATCH(AE$4,'TD SOP+PROFORM MOD'!$B$2:$AD$2,0)+1,0),0)+IFERROR(VLOOKUP($A364,'TD SOP+PROFORM MOD'!$A$5:$AD$750,MATCH(AE$2,'TD SOP+PROFORM MOD'!$B$2:$AD$2,0)+1,0),0)</f>
        <v>0</v>
      </c>
      <c r="AF364" s="26" t="str">
        <f t="shared" si="93"/>
        <v/>
      </c>
      <c r="AG364" s="25">
        <f>IFERROR(VLOOKUP($A364,'TD SOP+PROFORM MOD'!$A$5:$AD$750,MATCH(AG$4,'TD SOP+PROFORM MOD'!$B$2:$AD$2,0)+1,0),0)+IFERROR(VLOOKUP($A364,'TD SOP+PROFORM MOD'!$A$5:$AD$750,MATCH(AG$2,'TD SOP+PROFORM MOD'!$B$2:$AD$2,0)+1,0),0)</f>
        <v>0</v>
      </c>
      <c r="AH364" s="25">
        <f>IFERROR(VLOOKUP($A364,'TD SOP+PROFORM MOD'!$A$5:$AD$750,MATCH(AH$4,'TD SOP+PROFORM MOD'!$B$2:$AD$2,0)+1,0),0)+IFERROR(VLOOKUP($A364,'TD SOP+PROFORM MOD'!$A$5:$AD$750,MATCH(AH$2,'TD SOP+PROFORM MOD'!$B$2:$AD$2,0)+1,0),0)</f>
        <v>0</v>
      </c>
      <c r="AI364" s="26" t="str">
        <f t="shared" si="94"/>
        <v/>
      </c>
      <c r="AJ364" s="25">
        <f>IFERROR(VLOOKUP($A364,'TD SOP+PROFORM MOD'!$A$5:$AD$750,MATCH(AJ$4,'TD SOP+PROFORM MOD'!$B$2:$AD$2,0)+1,0),0)+IFERROR(VLOOKUP($A364,'TD SOP+PROFORM MOD'!$A$5:$AD$750,MATCH(AJ$2,'TD SOP+PROFORM MOD'!$B$2:$AD$2,0)+1,0),0)</f>
        <v>0</v>
      </c>
      <c r="AK364" s="25">
        <f>IFERROR(VLOOKUP($A364,'TD SOP+PROFORM MOD'!$A$5:$AD$750,MATCH(AK$4,'TD SOP+PROFORM MOD'!$B$2:$AD$2,0)+1,0),0)+IFERROR(VLOOKUP($A364,'TD SOP+PROFORM MOD'!$A$5:$AD$750,MATCH(AK$2,'TD SOP+PROFORM MOD'!$B$2:$AD$2,0)+1,0),0)</f>
        <v>0</v>
      </c>
      <c r="AL364" s="26" t="str">
        <f t="shared" si="95"/>
        <v/>
      </c>
      <c r="AM364" s="25">
        <f t="shared" si="97"/>
        <v>0</v>
      </c>
      <c r="AN364" s="25">
        <f t="shared" si="97"/>
        <v>0</v>
      </c>
      <c r="AO364" s="26" t="str">
        <f t="shared" si="96"/>
        <v/>
      </c>
      <c r="AR364" s="25">
        <f>SUMIF('B&amp;S YTD LFY'!B:B,"="&amp;A364,'B&amp;S YTD LFY'!C:C)</f>
        <v>0</v>
      </c>
      <c r="AS364" s="25">
        <f t="shared" si="98"/>
        <v>0</v>
      </c>
      <c r="AT364" s="25"/>
    </row>
    <row r="365" spans="1:46" x14ac:dyDescent="0.35">
      <c r="A365" s="24">
        <f>IF(AND('TD SOP+PROFORM MOD'!A362&lt;&gt;"",'TD SOP+PROFORM MOD'!A362&lt;&gt;"TOTAL"),'TD SOP+PROFORM MOD'!A362,0)</f>
        <v>0</v>
      </c>
      <c r="C365" s="25" t="str">
        <f>IFERROR(VLOOKUP($A365,'TD SOP+PROFORM MOD'!$A$5:$AD$750,MATCH(C$4,'TD SOP+PROFORM MOD'!$B$2:$AT$2,0)+1,0),"")</f>
        <v/>
      </c>
      <c r="D365" s="25" t="str">
        <f>IFERROR(VLOOKUP($A365,'TD SOP+PROFORM MOD'!$A$5:$AD$750,MATCH(D$4,'TD SOP+PROFORM MOD'!$B$2:$AT$2,0)+1,0),"")</f>
        <v/>
      </c>
      <c r="E365" s="26" t="str">
        <f t="shared" si="84"/>
        <v/>
      </c>
      <c r="F365" s="25" t="str">
        <f>IFERROR(VLOOKUP($A365,'TD SOP+PROFORM MOD'!$A$5:$AD$750,MATCH(F$4,'TD SOP+PROFORM MOD'!$B$2:$AT$2,0)+1,0),"")</f>
        <v/>
      </c>
      <c r="G365" s="25" t="str">
        <f>IFERROR(VLOOKUP($A365,'TD SOP+PROFORM MOD'!$A$5:$AD$750,MATCH(G$4,'TD SOP+PROFORM MOD'!$B$2:$AT$2,0)+1,0),"")</f>
        <v/>
      </c>
      <c r="H365" s="26" t="str">
        <f t="shared" si="85"/>
        <v/>
      </c>
      <c r="I365" s="25" t="str">
        <f>IFERROR(VLOOKUP($A365,'TD SOP+PROFORM MOD'!$A$5:$AD$750,MATCH(I$4,'TD SOP+PROFORM MOD'!$B$2:$AT$2,0)+1,0),"")</f>
        <v/>
      </c>
      <c r="J365" s="25" t="str">
        <f>IFERROR(VLOOKUP($A365,'TD SOP+PROFORM MOD'!$A$5:$AD$750,MATCH(J$4,'TD SOP+PROFORM MOD'!$B$2:$AT$2,0)+1,0),"")</f>
        <v/>
      </c>
      <c r="K365" s="26" t="str">
        <f t="shared" si="86"/>
        <v/>
      </c>
      <c r="L365" s="25" t="str">
        <f>IFERROR(VLOOKUP($A365,'TD SOP+PROFORM MOD'!$A$5:$AD$750,MATCH(L$4,'TD SOP+PROFORM MOD'!$B$2:$AT$2,0)+1,0),"")</f>
        <v/>
      </c>
      <c r="M365" s="25" t="str">
        <f>IFERROR(VLOOKUP($A365,'TD SOP+PROFORM MOD'!$A$5:$AD$750,MATCH(M$4,'TD SOP+PROFORM MOD'!$B$2:$AT$2,0)+1,0),"")</f>
        <v/>
      </c>
      <c r="N365" s="26" t="str">
        <f t="shared" si="87"/>
        <v/>
      </c>
      <c r="O365" s="25">
        <f>IFERROR(VLOOKUP($A365,'TD SOP+PROFORM MOD'!$A$5:$AD$750,MATCH(O$4,'TD SOP+PROFORM MOD'!$B$2:$AD$2,0)+1,0),0)+IFERROR(VLOOKUP($A365,'TD SOP+PROFORM MOD'!$A$5:$AD$750,MATCH(O$2,'TD SOP+PROFORM MOD'!$B$2:$AD$2,0)+1,0),0)</f>
        <v>0</v>
      </c>
      <c r="P365" s="25">
        <f>IFERROR(VLOOKUP($A365,'TD SOP+PROFORM MOD'!$A$5:$AD$750,MATCH(P$4,'TD SOP+PROFORM MOD'!$B$2:$AD$2,0)+1,0),0)+IFERROR(VLOOKUP($A365,'TD SOP+PROFORM MOD'!$A$5:$AD$750,MATCH(P$2,'TD SOP+PROFORM MOD'!$B$2:$AD$2,0)+1,0),0)</f>
        <v>0</v>
      </c>
      <c r="Q365" s="26" t="str">
        <f t="shared" si="88"/>
        <v/>
      </c>
      <c r="R365" s="25">
        <f>IFERROR(VLOOKUP($A365,'TD SOP+PROFORM MOD'!$A$5:$AD$750,MATCH(R$4,'TD SOP+PROFORM MOD'!$B$2:$AD$2,0)+1,0),0)+IFERROR(VLOOKUP($A365,'TD SOP+PROFORM MOD'!$A$5:$AD$750,MATCH(R$2,'TD SOP+PROFORM MOD'!$B$2:$AD$2,0)+1,0),0)</f>
        <v>0</v>
      </c>
      <c r="S365" s="25">
        <f>IFERROR(VLOOKUP($A365,'TD SOP+PROFORM MOD'!$A$5:$AD$750,MATCH(S$4,'TD SOP+PROFORM MOD'!$B$2:$AD$2,0)+1,0),0)+IFERROR(VLOOKUP($A365,'TD SOP+PROFORM MOD'!$A$5:$AD$750,MATCH(S$2,'TD SOP+PROFORM MOD'!$B$2:$AD$2,0)+1,0),0)</f>
        <v>0</v>
      </c>
      <c r="T365" s="26" t="str">
        <f t="shared" si="89"/>
        <v/>
      </c>
      <c r="U365" s="25">
        <f>IFERROR(VLOOKUP($A365,'TD SOP+PROFORM MOD'!$A$5:$AD$750,MATCH(U$4,'TD SOP+PROFORM MOD'!$B$2:$AD$2,0)+1,0),0)+IFERROR(VLOOKUP($A365,'TD SOP+PROFORM MOD'!$A$5:$AD$750,MATCH(U$2,'TD SOP+PROFORM MOD'!$B$2:$AD$2,0)+1,0),0)</f>
        <v>0</v>
      </c>
      <c r="V365" s="25">
        <f>IFERROR(VLOOKUP($A365,'TD SOP+PROFORM MOD'!$A$5:$AD$750,MATCH(V$4,'TD SOP+PROFORM MOD'!$B$2:$AD$2,0)+1,0),0)+IFERROR(VLOOKUP($A365,'TD SOP+PROFORM MOD'!$A$5:$AD$750,MATCH(V$2,'TD SOP+PROFORM MOD'!$B$2:$AD$2,0)+1,0),0)</f>
        <v>0</v>
      </c>
      <c r="W365" s="26" t="str">
        <f t="shared" si="90"/>
        <v/>
      </c>
      <c r="X365" s="25">
        <f>IFERROR(VLOOKUP($A365,'TD SOP+PROFORM MOD'!$A$5:$AD$750,MATCH(X$4,'TD SOP+PROFORM MOD'!$B$2:$AD$2,0)+1,0),0)+IFERROR(VLOOKUP($A365,'TD SOP+PROFORM MOD'!$A$5:$AD$750,MATCH(X$2,'TD SOP+PROFORM MOD'!$B$2:$AD$2,0)+1,0),0)</f>
        <v>0</v>
      </c>
      <c r="Y365" s="25">
        <f>IFERROR(VLOOKUP($A365,'TD SOP+PROFORM MOD'!$A$5:$AD$750,MATCH(Y$4,'TD SOP+PROFORM MOD'!$B$2:$AD$2,0)+1,0),0)+IFERROR(VLOOKUP($A365,'TD SOP+PROFORM MOD'!$A$5:$AD$750,MATCH(Y$2,'TD SOP+PROFORM MOD'!$B$2:$AD$2,0)+1,0),0)</f>
        <v>0</v>
      </c>
      <c r="Z365" s="26" t="str">
        <f t="shared" si="91"/>
        <v/>
      </c>
      <c r="AA365" s="25">
        <f>IFERROR(VLOOKUP($A365,'TD SOP+PROFORM MOD'!$A$5:$AD$750,MATCH(AA$4,'TD SOP+PROFORM MOD'!$B$2:$AD$2,0)+1,0),0)+IFERROR(VLOOKUP($A365,'TD SOP+PROFORM MOD'!$A$5:$AD$750,MATCH(AA$2,'TD SOP+PROFORM MOD'!$B$2:$AD$2,0)+1,0),0)</f>
        <v>0</v>
      </c>
      <c r="AB365" s="25">
        <f>IFERROR(VLOOKUP($A365,'TD SOP+PROFORM MOD'!$A$5:$AD$750,MATCH(AB$4,'TD SOP+PROFORM MOD'!$B$2:$AD$2,0)+1,0),0)+IFERROR(VLOOKUP($A365,'TD SOP+PROFORM MOD'!$A$5:$AD$750,MATCH(AB$2,'TD SOP+PROFORM MOD'!$B$2:$AD$2,0)+1,0),0)</f>
        <v>0</v>
      </c>
      <c r="AC365" s="26" t="str">
        <f t="shared" si="92"/>
        <v/>
      </c>
      <c r="AD365" s="25">
        <f>IFERROR(VLOOKUP($A365,'TD SOP+PROFORM MOD'!$A$5:$AD$750,MATCH(AD$4,'TD SOP+PROFORM MOD'!$B$2:$AD$2,0)+1,0),0)+IFERROR(VLOOKUP($A365,'TD SOP+PROFORM MOD'!$A$5:$AD$750,MATCH(AD$2,'TD SOP+PROFORM MOD'!$B$2:$AD$2,0)+1,0),0)</f>
        <v>0</v>
      </c>
      <c r="AE365" s="25">
        <f>IFERROR(VLOOKUP($A365,'TD SOP+PROFORM MOD'!$A$5:$AD$750,MATCH(AE$4,'TD SOP+PROFORM MOD'!$B$2:$AD$2,0)+1,0),0)+IFERROR(VLOOKUP($A365,'TD SOP+PROFORM MOD'!$A$5:$AD$750,MATCH(AE$2,'TD SOP+PROFORM MOD'!$B$2:$AD$2,0)+1,0),0)</f>
        <v>0</v>
      </c>
      <c r="AF365" s="26" t="str">
        <f t="shared" si="93"/>
        <v/>
      </c>
      <c r="AG365" s="25">
        <f>IFERROR(VLOOKUP($A365,'TD SOP+PROFORM MOD'!$A$5:$AD$750,MATCH(AG$4,'TD SOP+PROFORM MOD'!$B$2:$AD$2,0)+1,0),0)+IFERROR(VLOOKUP($A365,'TD SOP+PROFORM MOD'!$A$5:$AD$750,MATCH(AG$2,'TD SOP+PROFORM MOD'!$B$2:$AD$2,0)+1,0),0)</f>
        <v>0</v>
      </c>
      <c r="AH365" s="25">
        <f>IFERROR(VLOOKUP($A365,'TD SOP+PROFORM MOD'!$A$5:$AD$750,MATCH(AH$4,'TD SOP+PROFORM MOD'!$B$2:$AD$2,0)+1,0),0)+IFERROR(VLOOKUP($A365,'TD SOP+PROFORM MOD'!$A$5:$AD$750,MATCH(AH$2,'TD SOP+PROFORM MOD'!$B$2:$AD$2,0)+1,0),0)</f>
        <v>0</v>
      </c>
      <c r="AI365" s="26" t="str">
        <f t="shared" si="94"/>
        <v/>
      </c>
      <c r="AJ365" s="25">
        <f>IFERROR(VLOOKUP($A365,'TD SOP+PROFORM MOD'!$A$5:$AD$750,MATCH(AJ$4,'TD SOP+PROFORM MOD'!$B$2:$AD$2,0)+1,0),0)+IFERROR(VLOOKUP($A365,'TD SOP+PROFORM MOD'!$A$5:$AD$750,MATCH(AJ$2,'TD SOP+PROFORM MOD'!$B$2:$AD$2,0)+1,0),0)</f>
        <v>0</v>
      </c>
      <c r="AK365" s="25">
        <f>IFERROR(VLOOKUP($A365,'TD SOP+PROFORM MOD'!$A$5:$AD$750,MATCH(AK$4,'TD SOP+PROFORM MOD'!$B$2:$AD$2,0)+1,0),0)+IFERROR(VLOOKUP($A365,'TD SOP+PROFORM MOD'!$A$5:$AD$750,MATCH(AK$2,'TD SOP+PROFORM MOD'!$B$2:$AD$2,0)+1,0),0)</f>
        <v>0</v>
      </c>
      <c r="AL365" s="26" t="str">
        <f t="shared" si="95"/>
        <v/>
      </c>
      <c r="AM365" s="25">
        <f t="shared" si="97"/>
        <v>0</v>
      </c>
      <c r="AN365" s="25">
        <f t="shared" si="97"/>
        <v>0</v>
      </c>
      <c r="AO365" s="26" t="str">
        <f t="shared" si="96"/>
        <v/>
      </c>
      <c r="AR365" s="25">
        <f>SUMIF('B&amp;S YTD LFY'!B:B,"="&amp;A365,'B&amp;S YTD LFY'!C:C)</f>
        <v>0</v>
      </c>
      <c r="AS365" s="25">
        <f t="shared" si="98"/>
        <v>0</v>
      </c>
      <c r="AT365" s="25"/>
    </row>
    <row r="366" spans="1:46" x14ac:dyDescent="0.35">
      <c r="A366" s="24">
        <f>IF(AND('TD SOP+PROFORM MOD'!A363&lt;&gt;"",'TD SOP+PROFORM MOD'!A363&lt;&gt;"TOTAL"),'TD SOP+PROFORM MOD'!A363,0)</f>
        <v>0</v>
      </c>
      <c r="C366" s="25" t="str">
        <f>IFERROR(VLOOKUP($A366,'TD SOP+PROFORM MOD'!$A$5:$AD$750,MATCH(C$4,'TD SOP+PROFORM MOD'!$B$2:$AT$2,0)+1,0),"")</f>
        <v/>
      </c>
      <c r="D366" s="25" t="str">
        <f>IFERROR(VLOOKUP($A366,'TD SOP+PROFORM MOD'!$A$5:$AD$750,MATCH(D$4,'TD SOP+PROFORM MOD'!$B$2:$AT$2,0)+1,0),"")</f>
        <v/>
      </c>
      <c r="E366" s="26" t="str">
        <f t="shared" si="84"/>
        <v/>
      </c>
      <c r="F366" s="25" t="str">
        <f>IFERROR(VLOOKUP($A366,'TD SOP+PROFORM MOD'!$A$5:$AD$750,MATCH(F$4,'TD SOP+PROFORM MOD'!$B$2:$AT$2,0)+1,0),"")</f>
        <v/>
      </c>
      <c r="G366" s="25" t="str">
        <f>IFERROR(VLOOKUP($A366,'TD SOP+PROFORM MOD'!$A$5:$AD$750,MATCH(G$4,'TD SOP+PROFORM MOD'!$B$2:$AT$2,0)+1,0),"")</f>
        <v/>
      </c>
      <c r="H366" s="26" t="str">
        <f t="shared" si="85"/>
        <v/>
      </c>
      <c r="I366" s="25" t="str">
        <f>IFERROR(VLOOKUP($A366,'TD SOP+PROFORM MOD'!$A$5:$AD$750,MATCH(I$4,'TD SOP+PROFORM MOD'!$B$2:$AT$2,0)+1,0),"")</f>
        <v/>
      </c>
      <c r="J366" s="25" t="str">
        <f>IFERROR(VLOOKUP($A366,'TD SOP+PROFORM MOD'!$A$5:$AD$750,MATCH(J$4,'TD SOP+PROFORM MOD'!$B$2:$AT$2,0)+1,0),"")</f>
        <v/>
      </c>
      <c r="K366" s="26" t="str">
        <f t="shared" si="86"/>
        <v/>
      </c>
      <c r="L366" s="25" t="str">
        <f>IFERROR(VLOOKUP($A366,'TD SOP+PROFORM MOD'!$A$5:$AD$750,MATCH(L$4,'TD SOP+PROFORM MOD'!$B$2:$AT$2,0)+1,0),"")</f>
        <v/>
      </c>
      <c r="M366" s="25" t="str">
        <f>IFERROR(VLOOKUP($A366,'TD SOP+PROFORM MOD'!$A$5:$AD$750,MATCH(M$4,'TD SOP+PROFORM MOD'!$B$2:$AT$2,0)+1,0),"")</f>
        <v/>
      </c>
      <c r="N366" s="26" t="str">
        <f t="shared" si="87"/>
        <v/>
      </c>
      <c r="O366" s="25">
        <f>IFERROR(VLOOKUP($A366,'TD SOP+PROFORM MOD'!$A$5:$AD$750,MATCH(O$4,'TD SOP+PROFORM MOD'!$B$2:$AD$2,0)+1,0),0)+IFERROR(VLOOKUP($A366,'TD SOP+PROFORM MOD'!$A$5:$AD$750,MATCH(O$2,'TD SOP+PROFORM MOD'!$B$2:$AD$2,0)+1,0),0)</f>
        <v>0</v>
      </c>
      <c r="P366" s="25">
        <f>IFERROR(VLOOKUP($A366,'TD SOP+PROFORM MOD'!$A$5:$AD$750,MATCH(P$4,'TD SOP+PROFORM MOD'!$B$2:$AD$2,0)+1,0),0)+IFERROR(VLOOKUP($A366,'TD SOP+PROFORM MOD'!$A$5:$AD$750,MATCH(P$2,'TD SOP+PROFORM MOD'!$B$2:$AD$2,0)+1,0),0)</f>
        <v>0</v>
      </c>
      <c r="Q366" s="26" t="str">
        <f t="shared" si="88"/>
        <v/>
      </c>
      <c r="R366" s="25">
        <f>IFERROR(VLOOKUP($A366,'TD SOP+PROFORM MOD'!$A$5:$AD$750,MATCH(R$4,'TD SOP+PROFORM MOD'!$B$2:$AD$2,0)+1,0),0)+IFERROR(VLOOKUP($A366,'TD SOP+PROFORM MOD'!$A$5:$AD$750,MATCH(R$2,'TD SOP+PROFORM MOD'!$B$2:$AD$2,0)+1,0),0)</f>
        <v>0</v>
      </c>
      <c r="S366" s="25">
        <f>IFERROR(VLOOKUP($A366,'TD SOP+PROFORM MOD'!$A$5:$AD$750,MATCH(S$4,'TD SOP+PROFORM MOD'!$B$2:$AD$2,0)+1,0),0)+IFERROR(VLOOKUP($A366,'TD SOP+PROFORM MOD'!$A$5:$AD$750,MATCH(S$2,'TD SOP+PROFORM MOD'!$B$2:$AD$2,0)+1,0),0)</f>
        <v>0</v>
      </c>
      <c r="T366" s="26" t="str">
        <f t="shared" si="89"/>
        <v/>
      </c>
      <c r="U366" s="25">
        <f>IFERROR(VLOOKUP($A366,'TD SOP+PROFORM MOD'!$A$5:$AD$750,MATCH(U$4,'TD SOP+PROFORM MOD'!$B$2:$AD$2,0)+1,0),0)+IFERROR(VLOOKUP($A366,'TD SOP+PROFORM MOD'!$A$5:$AD$750,MATCH(U$2,'TD SOP+PROFORM MOD'!$B$2:$AD$2,0)+1,0),0)</f>
        <v>0</v>
      </c>
      <c r="V366" s="25">
        <f>IFERROR(VLOOKUP($A366,'TD SOP+PROFORM MOD'!$A$5:$AD$750,MATCH(V$4,'TD SOP+PROFORM MOD'!$B$2:$AD$2,0)+1,0),0)+IFERROR(VLOOKUP($A366,'TD SOP+PROFORM MOD'!$A$5:$AD$750,MATCH(V$2,'TD SOP+PROFORM MOD'!$B$2:$AD$2,0)+1,0),0)</f>
        <v>0</v>
      </c>
      <c r="W366" s="26" t="str">
        <f t="shared" si="90"/>
        <v/>
      </c>
      <c r="X366" s="25">
        <f>IFERROR(VLOOKUP($A366,'TD SOP+PROFORM MOD'!$A$5:$AD$750,MATCH(X$4,'TD SOP+PROFORM MOD'!$B$2:$AD$2,0)+1,0),0)+IFERROR(VLOOKUP($A366,'TD SOP+PROFORM MOD'!$A$5:$AD$750,MATCH(X$2,'TD SOP+PROFORM MOD'!$B$2:$AD$2,0)+1,0),0)</f>
        <v>0</v>
      </c>
      <c r="Y366" s="25">
        <f>IFERROR(VLOOKUP($A366,'TD SOP+PROFORM MOD'!$A$5:$AD$750,MATCH(Y$4,'TD SOP+PROFORM MOD'!$B$2:$AD$2,0)+1,0),0)+IFERROR(VLOOKUP($A366,'TD SOP+PROFORM MOD'!$A$5:$AD$750,MATCH(Y$2,'TD SOP+PROFORM MOD'!$B$2:$AD$2,0)+1,0),0)</f>
        <v>0</v>
      </c>
      <c r="Z366" s="26" t="str">
        <f t="shared" si="91"/>
        <v/>
      </c>
      <c r="AA366" s="25">
        <f>IFERROR(VLOOKUP($A366,'TD SOP+PROFORM MOD'!$A$5:$AD$750,MATCH(AA$4,'TD SOP+PROFORM MOD'!$B$2:$AD$2,0)+1,0),0)+IFERROR(VLOOKUP($A366,'TD SOP+PROFORM MOD'!$A$5:$AD$750,MATCH(AA$2,'TD SOP+PROFORM MOD'!$B$2:$AD$2,0)+1,0),0)</f>
        <v>0</v>
      </c>
      <c r="AB366" s="25">
        <f>IFERROR(VLOOKUP($A366,'TD SOP+PROFORM MOD'!$A$5:$AD$750,MATCH(AB$4,'TD SOP+PROFORM MOD'!$B$2:$AD$2,0)+1,0),0)+IFERROR(VLOOKUP($A366,'TD SOP+PROFORM MOD'!$A$5:$AD$750,MATCH(AB$2,'TD SOP+PROFORM MOD'!$B$2:$AD$2,0)+1,0),0)</f>
        <v>0</v>
      </c>
      <c r="AC366" s="26" t="str">
        <f t="shared" si="92"/>
        <v/>
      </c>
      <c r="AD366" s="25">
        <f>IFERROR(VLOOKUP($A366,'TD SOP+PROFORM MOD'!$A$5:$AD$750,MATCH(AD$4,'TD SOP+PROFORM MOD'!$B$2:$AD$2,0)+1,0),0)+IFERROR(VLOOKUP($A366,'TD SOP+PROFORM MOD'!$A$5:$AD$750,MATCH(AD$2,'TD SOP+PROFORM MOD'!$B$2:$AD$2,0)+1,0),0)</f>
        <v>0</v>
      </c>
      <c r="AE366" s="25">
        <f>IFERROR(VLOOKUP($A366,'TD SOP+PROFORM MOD'!$A$5:$AD$750,MATCH(AE$4,'TD SOP+PROFORM MOD'!$B$2:$AD$2,0)+1,0),0)+IFERROR(VLOOKUP($A366,'TD SOP+PROFORM MOD'!$A$5:$AD$750,MATCH(AE$2,'TD SOP+PROFORM MOD'!$B$2:$AD$2,0)+1,0),0)</f>
        <v>0</v>
      </c>
      <c r="AF366" s="26" t="str">
        <f t="shared" si="93"/>
        <v/>
      </c>
      <c r="AG366" s="25">
        <f>IFERROR(VLOOKUP($A366,'TD SOP+PROFORM MOD'!$A$5:$AD$750,MATCH(AG$4,'TD SOP+PROFORM MOD'!$B$2:$AD$2,0)+1,0),0)+IFERROR(VLOOKUP($A366,'TD SOP+PROFORM MOD'!$A$5:$AD$750,MATCH(AG$2,'TD SOP+PROFORM MOD'!$B$2:$AD$2,0)+1,0),0)</f>
        <v>0</v>
      </c>
      <c r="AH366" s="25">
        <f>IFERROR(VLOOKUP($A366,'TD SOP+PROFORM MOD'!$A$5:$AD$750,MATCH(AH$4,'TD SOP+PROFORM MOD'!$B$2:$AD$2,0)+1,0),0)+IFERROR(VLOOKUP($A366,'TD SOP+PROFORM MOD'!$A$5:$AD$750,MATCH(AH$2,'TD SOP+PROFORM MOD'!$B$2:$AD$2,0)+1,0),0)</f>
        <v>0</v>
      </c>
      <c r="AI366" s="26" t="str">
        <f t="shared" si="94"/>
        <v/>
      </c>
      <c r="AJ366" s="25">
        <f>IFERROR(VLOOKUP($A366,'TD SOP+PROFORM MOD'!$A$5:$AD$750,MATCH(AJ$4,'TD SOP+PROFORM MOD'!$B$2:$AD$2,0)+1,0),0)+IFERROR(VLOOKUP($A366,'TD SOP+PROFORM MOD'!$A$5:$AD$750,MATCH(AJ$2,'TD SOP+PROFORM MOD'!$B$2:$AD$2,0)+1,0),0)</f>
        <v>0</v>
      </c>
      <c r="AK366" s="25">
        <f>IFERROR(VLOOKUP($A366,'TD SOP+PROFORM MOD'!$A$5:$AD$750,MATCH(AK$4,'TD SOP+PROFORM MOD'!$B$2:$AD$2,0)+1,0),0)+IFERROR(VLOOKUP($A366,'TD SOP+PROFORM MOD'!$A$5:$AD$750,MATCH(AK$2,'TD SOP+PROFORM MOD'!$B$2:$AD$2,0)+1,0),0)</f>
        <v>0</v>
      </c>
      <c r="AL366" s="26" t="str">
        <f t="shared" si="95"/>
        <v/>
      </c>
      <c r="AM366" s="25">
        <f t="shared" si="97"/>
        <v>0</v>
      </c>
      <c r="AN366" s="25">
        <f t="shared" si="97"/>
        <v>0</v>
      </c>
      <c r="AO366" s="26" t="str">
        <f t="shared" si="96"/>
        <v/>
      </c>
      <c r="AR366" s="25">
        <f>SUMIF('B&amp;S YTD LFY'!B:B,"="&amp;A366,'B&amp;S YTD LFY'!C:C)</f>
        <v>0</v>
      </c>
      <c r="AS366" s="25">
        <f t="shared" si="98"/>
        <v>0</v>
      </c>
      <c r="AT366" s="25"/>
    </row>
    <row r="367" spans="1:46" x14ac:dyDescent="0.35">
      <c r="A367" s="24">
        <f>IF(AND('TD SOP+PROFORM MOD'!A364&lt;&gt;"",'TD SOP+PROFORM MOD'!A364&lt;&gt;"TOTAL"),'TD SOP+PROFORM MOD'!A364,0)</f>
        <v>0</v>
      </c>
      <c r="C367" s="25" t="str">
        <f>IFERROR(VLOOKUP($A367,'TD SOP+PROFORM MOD'!$A$5:$AD$750,MATCH(C$4,'TD SOP+PROFORM MOD'!$B$2:$AT$2,0)+1,0),"")</f>
        <v/>
      </c>
      <c r="D367" s="25" t="str">
        <f>IFERROR(VLOOKUP($A367,'TD SOP+PROFORM MOD'!$A$5:$AD$750,MATCH(D$4,'TD SOP+PROFORM MOD'!$B$2:$AT$2,0)+1,0),"")</f>
        <v/>
      </c>
      <c r="E367" s="26" t="str">
        <f t="shared" si="84"/>
        <v/>
      </c>
      <c r="F367" s="25" t="str">
        <f>IFERROR(VLOOKUP($A367,'TD SOP+PROFORM MOD'!$A$5:$AD$750,MATCH(F$4,'TD SOP+PROFORM MOD'!$B$2:$AT$2,0)+1,0),"")</f>
        <v/>
      </c>
      <c r="G367" s="25" t="str">
        <f>IFERROR(VLOOKUP($A367,'TD SOP+PROFORM MOD'!$A$5:$AD$750,MATCH(G$4,'TD SOP+PROFORM MOD'!$B$2:$AT$2,0)+1,0),"")</f>
        <v/>
      </c>
      <c r="H367" s="26" t="str">
        <f t="shared" si="85"/>
        <v/>
      </c>
      <c r="I367" s="25" t="str">
        <f>IFERROR(VLOOKUP($A367,'TD SOP+PROFORM MOD'!$A$5:$AD$750,MATCH(I$4,'TD SOP+PROFORM MOD'!$B$2:$AT$2,0)+1,0),"")</f>
        <v/>
      </c>
      <c r="J367" s="25" t="str">
        <f>IFERROR(VLOOKUP($A367,'TD SOP+PROFORM MOD'!$A$5:$AD$750,MATCH(J$4,'TD SOP+PROFORM MOD'!$B$2:$AT$2,0)+1,0),"")</f>
        <v/>
      </c>
      <c r="K367" s="26" t="str">
        <f t="shared" si="86"/>
        <v/>
      </c>
      <c r="L367" s="25" t="str">
        <f>IFERROR(VLOOKUP($A367,'TD SOP+PROFORM MOD'!$A$5:$AD$750,MATCH(L$4,'TD SOP+PROFORM MOD'!$B$2:$AT$2,0)+1,0),"")</f>
        <v/>
      </c>
      <c r="M367" s="25" t="str">
        <f>IFERROR(VLOOKUP($A367,'TD SOP+PROFORM MOD'!$A$5:$AD$750,MATCH(M$4,'TD SOP+PROFORM MOD'!$B$2:$AT$2,0)+1,0),"")</f>
        <v/>
      </c>
      <c r="N367" s="26" t="str">
        <f t="shared" si="87"/>
        <v/>
      </c>
      <c r="O367" s="25">
        <f>IFERROR(VLOOKUP($A367,'TD SOP+PROFORM MOD'!$A$5:$AD$750,MATCH(O$4,'TD SOP+PROFORM MOD'!$B$2:$AD$2,0)+1,0),0)+IFERROR(VLOOKUP($A367,'TD SOP+PROFORM MOD'!$A$5:$AD$750,MATCH(O$2,'TD SOP+PROFORM MOD'!$B$2:$AD$2,0)+1,0),0)</f>
        <v>0</v>
      </c>
      <c r="P367" s="25">
        <f>IFERROR(VLOOKUP($A367,'TD SOP+PROFORM MOD'!$A$5:$AD$750,MATCH(P$4,'TD SOP+PROFORM MOD'!$B$2:$AD$2,0)+1,0),0)+IFERROR(VLOOKUP($A367,'TD SOP+PROFORM MOD'!$A$5:$AD$750,MATCH(P$2,'TD SOP+PROFORM MOD'!$B$2:$AD$2,0)+1,0),0)</f>
        <v>0</v>
      </c>
      <c r="Q367" s="26" t="str">
        <f t="shared" si="88"/>
        <v/>
      </c>
      <c r="R367" s="25">
        <f>IFERROR(VLOOKUP($A367,'TD SOP+PROFORM MOD'!$A$5:$AD$750,MATCH(R$4,'TD SOP+PROFORM MOD'!$B$2:$AD$2,0)+1,0),0)+IFERROR(VLOOKUP($A367,'TD SOP+PROFORM MOD'!$A$5:$AD$750,MATCH(R$2,'TD SOP+PROFORM MOD'!$B$2:$AD$2,0)+1,0),0)</f>
        <v>0</v>
      </c>
      <c r="S367" s="25">
        <f>IFERROR(VLOOKUP($A367,'TD SOP+PROFORM MOD'!$A$5:$AD$750,MATCH(S$4,'TD SOP+PROFORM MOD'!$B$2:$AD$2,0)+1,0),0)+IFERROR(VLOOKUP($A367,'TD SOP+PROFORM MOD'!$A$5:$AD$750,MATCH(S$2,'TD SOP+PROFORM MOD'!$B$2:$AD$2,0)+1,0),0)</f>
        <v>0</v>
      </c>
      <c r="T367" s="26" t="str">
        <f t="shared" si="89"/>
        <v/>
      </c>
      <c r="U367" s="25">
        <f>IFERROR(VLOOKUP($A367,'TD SOP+PROFORM MOD'!$A$5:$AD$750,MATCH(U$4,'TD SOP+PROFORM MOD'!$B$2:$AD$2,0)+1,0),0)+IFERROR(VLOOKUP($A367,'TD SOP+PROFORM MOD'!$A$5:$AD$750,MATCH(U$2,'TD SOP+PROFORM MOD'!$B$2:$AD$2,0)+1,0),0)</f>
        <v>0</v>
      </c>
      <c r="V367" s="25">
        <f>IFERROR(VLOOKUP($A367,'TD SOP+PROFORM MOD'!$A$5:$AD$750,MATCH(V$4,'TD SOP+PROFORM MOD'!$B$2:$AD$2,0)+1,0),0)+IFERROR(VLOOKUP($A367,'TD SOP+PROFORM MOD'!$A$5:$AD$750,MATCH(V$2,'TD SOP+PROFORM MOD'!$B$2:$AD$2,0)+1,0),0)</f>
        <v>0</v>
      </c>
      <c r="W367" s="26" t="str">
        <f t="shared" si="90"/>
        <v/>
      </c>
      <c r="X367" s="25">
        <f>IFERROR(VLOOKUP($A367,'TD SOP+PROFORM MOD'!$A$5:$AD$750,MATCH(X$4,'TD SOP+PROFORM MOD'!$B$2:$AD$2,0)+1,0),0)+IFERROR(VLOOKUP($A367,'TD SOP+PROFORM MOD'!$A$5:$AD$750,MATCH(X$2,'TD SOP+PROFORM MOD'!$B$2:$AD$2,0)+1,0),0)</f>
        <v>0</v>
      </c>
      <c r="Y367" s="25">
        <f>IFERROR(VLOOKUP($A367,'TD SOP+PROFORM MOD'!$A$5:$AD$750,MATCH(Y$4,'TD SOP+PROFORM MOD'!$B$2:$AD$2,0)+1,0),0)+IFERROR(VLOOKUP($A367,'TD SOP+PROFORM MOD'!$A$5:$AD$750,MATCH(Y$2,'TD SOP+PROFORM MOD'!$B$2:$AD$2,0)+1,0),0)</f>
        <v>0</v>
      </c>
      <c r="Z367" s="26" t="str">
        <f t="shared" si="91"/>
        <v/>
      </c>
      <c r="AA367" s="25">
        <f>IFERROR(VLOOKUP($A367,'TD SOP+PROFORM MOD'!$A$5:$AD$750,MATCH(AA$4,'TD SOP+PROFORM MOD'!$B$2:$AD$2,0)+1,0),0)+IFERROR(VLOOKUP($A367,'TD SOP+PROFORM MOD'!$A$5:$AD$750,MATCH(AA$2,'TD SOP+PROFORM MOD'!$B$2:$AD$2,0)+1,0),0)</f>
        <v>0</v>
      </c>
      <c r="AB367" s="25">
        <f>IFERROR(VLOOKUP($A367,'TD SOP+PROFORM MOD'!$A$5:$AD$750,MATCH(AB$4,'TD SOP+PROFORM MOD'!$B$2:$AD$2,0)+1,0),0)+IFERROR(VLOOKUP($A367,'TD SOP+PROFORM MOD'!$A$5:$AD$750,MATCH(AB$2,'TD SOP+PROFORM MOD'!$B$2:$AD$2,0)+1,0),0)</f>
        <v>0</v>
      </c>
      <c r="AC367" s="26" t="str">
        <f t="shared" si="92"/>
        <v/>
      </c>
      <c r="AD367" s="25">
        <f>IFERROR(VLOOKUP($A367,'TD SOP+PROFORM MOD'!$A$5:$AD$750,MATCH(AD$4,'TD SOP+PROFORM MOD'!$B$2:$AD$2,0)+1,0),0)+IFERROR(VLOOKUP($A367,'TD SOP+PROFORM MOD'!$A$5:$AD$750,MATCH(AD$2,'TD SOP+PROFORM MOD'!$B$2:$AD$2,0)+1,0),0)</f>
        <v>0</v>
      </c>
      <c r="AE367" s="25">
        <f>IFERROR(VLOOKUP($A367,'TD SOP+PROFORM MOD'!$A$5:$AD$750,MATCH(AE$4,'TD SOP+PROFORM MOD'!$B$2:$AD$2,0)+1,0),0)+IFERROR(VLOOKUP($A367,'TD SOP+PROFORM MOD'!$A$5:$AD$750,MATCH(AE$2,'TD SOP+PROFORM MOD'!$B$2:$AD$2,0)+1,0),0)</f>
        <v>0</v>
      </c>
      <c r="AF367" s="26" t="str">
        <f t="shared" si="93"/>
        <v/>
      </c>
      <c r="AG367" s="25">
        <f>IFERROR(VLOOKUP($A367,'TD SOP+PROFORM MOD'!$A$5:$AD$750,MATCH(AG$4,'TD SOP+PROFORM MOD'!$B$2:$AD$2,0)+1,0),0)+IFERROR(VLOOKUP($A367,'TD SOP+PROFORM MOD'!$A$5:$AD$750,MATCH(AG$2,'TD SOP+PROFORM MOD'!$B$2:$AD$2,0)+1,0),0)</f>
        <v>0</v>
      </c>
      <c r="AH367" s="25">
        <f>IFERROR(VLOOKUP($A367,'TD SOP+PROFORM MOD'!$A$5:$AD$750,MATCH(AH$4,'TD SOP+PROFORM MOD'!$B$2:$AD$2,0)+1,0),0)+IFERROR(VLOOKUP($A367,'TD SOP+PROFORM MOD'!$A$5:$AD$750,MATCH(AH$2,'TD SOP+PROFORM MOD'!$B$2:$AD$2,0)+1,0),0)</f>
        <v>0</v>
      </c>
      <c r="AI367" s="26" t="str">
        <f t="shared" si="94"/>
        <v/>
      </c>
      <c r="AJ367" s="25">
        <f>IFERROR(VLOOKUP($A367,'TD SOP+PROFORM MOD'!$A$5:$AD$750,MATCH(AJ$4,'TD SOP+PROFORM MOD'!$B$2:$AD$2,0)+1,0),0)+IFERROR(VLOOKUP($A367,'TD SOP+PROFORM MOD'!$A$5:$AD$750,MATCH(AJ$2,'TD SOP+PROFORM MOD'!$B$2:$AD$2,0)+1,0),0)</f>
        <v>0</v>
      </c>
      <c r="AK367" s="25">
        <f>IFERROR(VLOOKUP($A367,'TD SOP+PROFORM MOD'!$A$5:$AD$750,MATCH(AK$4,'TD SOP+PROFORM MOD'!$B$2:$AD$2,0)+1,0),0)+IFERROR(VLOOKUP($A367,'TD SOP+PROFORM MOD'!$A$5:$AD$750,MATCH(AK$2,'TD SOP+PROFORM MOD'!$B$2:$AD$2,0)+1,0),0)</f>
        <v>0</v>
      </c>
      <c r="AL367" s="26" t="str">
        <f t="shared" si="95"/>
        <v/>
      </c>
      <c r="AM367" s="25">
        <f t="shared" si="97"/>
        <v>0</v>
      </c>
      <c r="AN367" s="25">
        <f t="shared" si="97"/>
        <v>0</v>
      </c>
      <c r="AO367" s="26" t="str">
        <f t="shared" si="96"/>
        <v/>
      </c>
      <c r="AR367" s="25">
        <f>SUMIF('B&amp;S YTD LFY'!B:B,"="&amp;A367,'B&amp;S YTD LFY'!C:C)</f>
        <v>0</v>
      </c>
      <c r="AS367" s="25">
        <f t="shared" si="98"/>
        <v>0</v>
      </c>
      <c r="AT367" s="25"/>
    </row>
    <row r="368" spans="1:46" x14ac:dyDescent="0.35">
      <c r="A368" s="24">
        <f>IF(AND('TD SOP+PROFORM MOD'!A365&lt;&gt;"",'TD SOP+PROFORM MOD'!A365&lt;&gt;"TOTAL"),'TD SOP+PROFORM MOD'!A365,0)</f>
        <v>0</v>
      </c>
      <c r="C368" s="25" t="str">
        <f>IFERROR(VLOOKUP($A368,'TD SOP+PROFORM MOD'!$A$5:$AD$750,MATCH(C$4,'TD SOP+PROFORM MOD'!$B$2:$AT$2,0)+1,0),"")</f>
        <v/>
      </c>
      <c r="D368" s="25" t="str">
        <f>IFERROR(VLOOKUP($A368,'TD SOP+PROFORM MOD'!$A$5:$AD$750,MATCH(D$4,'TD SOP+PROFORM MOD'!$B$2:$AT$2,0)+1,0),"")</f>
        <v/>
      </c>
      <c r="E368" s="26" t="str">
        <f t="shared" si="84"/>
        <v/>
      </c>
      <c r="F368" s="25" t="str">
        <f>IFERROR(VLOOKUP($A368,'TD SOP+PROFORM MOD'!$A$5:$AD$750,MATCH(F$4,'TD SOP+PROFORM MOD'!$B$2:$AT$2,0)+1,0),"")</f>
        <v/>
      </c>
      <c r="G368" s="25" t="str">
        <f>IFERROR(VLOOKUP($A368,'TD SOP+PROFORM MOD'!$A$5:$AD$750,MATCH(G$4,'TD SOP+PROFORM MOD'!$B$2:$AT$2,0)+1,0),"")</f>
        <v/>
      </c>
      <c r="H368" s="26" t="str">
        <f t="shared" si="85"/>
        <v/>
      </c>
      <c r="I368" s="25" t="str">
        <f>IFERROR(VLOOKUP($A368,'TD SOP+PROFORM MOD'!$A$5:$AD$750,MATCH(I$4,'TD SOP+PROFORM MOD'!$B$2:$AT$2,0)+1,0),"")</f>
        <v/>
      </c>
      <c r="J368" s="25" t="str">
        <f>IFERROR(VLOOKUP($A368,'TD SOP+PROFORM MOD'!$A$5:$AD$750,MATCH(J$4,'TD SOP+PROFORM MOD'!$B$2:$AT$2,0)+1,0),"")</f>
        <v/>
      </c>
      <c r="K368" s="26" t="str">
        <f t="shared" si="86"/>
        <v/>
      </c>
      <c r="L368" s="25" t="str">
        <f>IFERROR(VLOOKUP($A368,'TD SOP+PROFORM MOD'!$A$5:$AD$750,MATCH(L$4,'TD SOP+PROFORM MOD'!$B$2:$AT$2,0)+1,0),"")</f>
        <v/>
      </c>
      <c r="M368" s="25" t="str">
        <f>IFERROR(VLOOKUP($A368,'TD SOP+PROFORM MOD'!$A$5:$AD$750,MATCH(M$4,'TD SOP+PROFORM MOD'!$B$2:$AT$2,0)+1,0),"")</f>
        <v/>
      </c>
      <c r="N368" s="26" t="str">
        <f t="shared" si="87"/>
        <v/>
      </c>
      <c r="O368" s="25">
        <f>IFERROR(VLOOKUP($A368,'TD SOP+PROFORM MOD'!$A$5:$AD$750,MATCH(O$4,'TD SOP+PROFORM MOD'!$B$2:$AD$2,0)+1,0),0)+IFERROR(VLOOKUP($A368,'TD SOP+PROFORM MOD'!$A$5:$AD$750,MATCH(O$2,'TD SOP+PROFORM MOD'!$B$2:$AD$2,0)+1,0),0)</f>
        <v>0</v>
      </c>
      <c r="P368" s="25">
        <f>IFERROR(VLOOKUP($A368,'TD SOP+PROFORM MOD'!$A$5:$AD$750,MATCH(P$4,'TD SOP+PROFORM MOD'!$B$2:$AD$2,0)+1,0),0)+IFERROR(VLOOKUP($A368,'TD SOP+PROFORM MOD'!$A$5:$AD$750,MATCH(P$2,'TD SOP+PROFORM MOD'!$B$2:$AD$2,0)+1,0),0)</f>
        <v>0</v>
      </c>
      <c r="Q368" s="26" t="str">
        <f t="shared" si="88"/>
        <v/>
      </c>
      <c r="R368" s="25">
        <f>IFERROR(VLOOKUP($A368,'TD SOP+PROFORM MOD'!$A$5:$AD$750,MATCH(R$4,'TD SOP+PROFORM MOD'!$B$2:$AD$2,0)+1,0),0)+IFERROR(VLOOKUP($A368,'TD SOP+PROFORM MOD'!$A$5:$AD$750,MATCH(R$2,'TD SOP+PROFORM MOD'!$B$2:$AD$2,0)+1,0),0)</f>
        <v>0</v>
      </c>
      <c r="S368" s="25">
        <f>IFERROR(VLOOKUP($A368,'TD SOP+PROFORM MOD'!$A$5:$AD$750,MATCH(S$4,'TD SOP+PROFORM MOD'!$B$2:$AD$2,0)+1,0),0)+IFERROR(VLOOKUP($A368,'TD SOP+PROFORM MOD'!$A$5:$AD$750,MATCH(S$2,'TD SOP+PROFORM MOD'!$B$2:$AD$2,0)+1,0),0)</f>
        <v>0</v>
      </c>
      <c r="T368" s="26" t="str">
        <f t="shared" si="89"/>
        <v/>
      </c>
      <c r="U368" s="25">
        <f>IFERROR(VLOOKUP($A368,'TD SOP+PROFORM MOD'!$A$5:$AD$750,MATCH(U$4,'TD SOP+PROFORM MOD'!$B$2:$AD$2,0)+1,0),0)+IFERROR(VLOOKUP($A368,'TD SOP+PROFORM MOD'!$A$5:$AD$750,MATCH(U$2,'TD SOP+PROFORM MOD'!$B$2:$AD$2,0)+1,0),0)</f>
        <v>0</v>
      </c>
      <c r="V368" s="25">
        <f>IFERROR(VLOOKUP($A368,'TD SOP+PROFORM MOD'!$A$5:$AD$750,MATCH(V$4,'TD SOP+PROFORM MOD'!$B$2:$AD$2,0)+1,0),0)+IFERROR(VLOOKUP($A368,'TD SOP+PROFORM MOD'!$A$5:$AD$750,MATCH(V$2,'TD SOP+PROFORM MOD'!$B$2:$AD$2,0)+1,0),0)</f>
        <v>0</v>
      </c>
      <c r="W368" s="26" t="str">
        <f t="shared" si="90"/>
        <v/>
      </c>
      <c r="X368" s="25">
        <f>IFERROR(VLOOKUP($A368,'TD SOP+PROFORM MOD'!$A$5:$AD$750,MATCH(X$4,'TD SOP+PROFORM MOD'!$B$2:$AD$2,0)+1,0),0)+IFERROR(VLOOKUP($A368,'TD SOP+PROFORM MOD'!$A$5:$AD$750,MATCH(X$2,'TD SOP+PROFORM MOD'!$B$2:$AD$2,0)+1,0),0)</f>
        <v>0</v>
      </c>
      <c r="Y368" s="25">
        <f>IFERROR(VLOOKUP($A368,'TD SOP+PROFORM MOD'!$A$5:$AD$750,MATCH(Y$4,'TD SOP+PROFORM MOD'!$B$2:$AD$2,0)+1,0),0)+IFERROR(VLOOKUP($A368,'TD SOP+PROFORM MOD'!$A$5:$AD$750,MATCH(Y$2,'TD SOP+PROFORM MOD'!$B$2:$AD$2,0)+1,0),0)</f>
        <v>0</v>
      </c>
      <c r="Z368" s="26" t="str">
        <f t="shared" si="91"/>
        <v/>
      </c>
      <c r="AA368" s="25">
        <f>IFERROR(VLOOKUP($A368,'TD SOP+PROFORM MOD'!$A$5:$AD$750,MATCH(AA$4,'TD SOP+PROFORM MOD'!$B$2:$AD$2,0)+1,0),0)+IFERROR(VLOOKUP($A368,'TD SOP+PROFORM MOD'!$A$5:$AD$750,MATCH(AA$2,'TD SOP+PROFORM MOD'!$B$2:$AD$2,0)+1,0),0)</f>
        <v>0</v>
      </c>
      <c r="AB368" s="25">
        <f>IFERROR(VLOOKUP($A368,'TD SOP+PROFORM MOD'!$A$5:$AD$750,MATCH(AB$4,'TD SOP+PROFORM MOD'!$B$2:$AD$2,0)+1,0),0)+IFERROR(VLOOKUP($A368,'TD SOP+PROFORM MOD'!$A$5:$AD$750,MATCH(AB$2,'TD SOP+PROFORM MOD'!$B$2:$AD$2,0)+1,0),0)</f>
        <v>0</v>
      </c>
      <c r="AC368" s="26" t="str">
        <f t="shared" si="92"/>
        <v/>
      </c>
      <c r="AD368" s="25">
        <f>IFERROR(VLOOKUP($A368,'TD SOP+PROFORM MOD'!$A$5:$AD$750,MATCH(AD$4,'TD SOP+PROFORM MOD'!$B$2:$AD$2,0)+1,0),0)+IFERROR(VLOOKUP($A368,'TD SOP+PROFORM MOD'!$A$5:$AD$750,MATCH(AD$2,'TD SOP+PROFORM MOD'!$B$2:$AD$2,0)+1,0),0)</f>
        <v>0</v>
      </c>
      <c r="AE368" s="25">
        <f>IFERROR(VLOOKUP($A368,'TD SOP+PROFORM MOD'!$A$5:$AD$750,MATCH(AE$4,'TD SOP+PROFORM MOD'!$B$2:$AD$2,0)+1,0),0)+IFERROR(VLOOKUP($A368,'TD SOP+PROFORM MOD'!$A$5:$AD$750,MATCH(AE$2,'TD SOP+PROFORM MOD'!$B$2:$AD$2,0)+1,0),0)</f>
        <v>0</v>
      </c>
      <c r="AF368" s="26" t="str">
        <f t="shared" si="93"/>
        <v/>
      </c>
      <c r="AG368" s="25">
        <f>IFERROR(VLOOKUP($A368,'TD SOP+PROFORM MOD'!$A$5:$AD$750,MATCH(AG$4,'TD SOP+PROFORM MOD'!$B$2:$AD$2,0)+1,0),0)+IFERROR(VLOOKUP($A368,'TD SOP+PROFORM MOD'!$A$5:$AD$750,MATCH(AG$2,'TD SOP+PROFORM MOD'!$B$2:$AD$2,0)+1,0),0)</f>
        <v>0</v>
      </c>
      <c r="AH368" s="25">
        <f>IFERROR(VLOOKUP($A368,'TD SOP+PROFORM MOD'!$A$5:$AD$750,MATCH(AH$4,'TD SOP+PROFORM MOD'!$B$2:$AD$2,0)+1,0),0)+IFERROR(VLOOKUP($A368,'TD SOP+PROFORM MOD'!$A$5:$AD$750,MATCH(AH$2,'TD SOP+PROFORM MOD'!$B$2:$AD$2,0)+1,0),0)</f>
        <v>0</v>
      </c>
      <c r="AI368" s="26" t="str">
        <f t="shared" si="94"/>
        <v/>
      </c>
      <c r="AJ368" s="25">
        <f>IFERROR(VLOOKUP($A368,'TD SOP+PROFORM MOD'!$A$5:$AD$750,MATCH(AJ$4,'TD SOP+PROFORM MOD'!$B$2:$AD$2,0)+1,0),0)+IFERROR(VLOOKUP($A368,'TD SOP+PROFORM MOD'!$A$5:$AD$750,MATCH(AJ$2,'TD SOP+PROFORM MOD'!$B$2:$AD$2,0)+1,0),0)</f>
        <v>0</v>
      </c>
      <c r="AK368" s="25">
        <f>IFERROR(VLOOKUP($A368,'TD SOP+PROFORM MOD'!$A$5:$AD$750,MATCH(AK$4,'TD SOP+PROFORM MOD'!$B$2:$AD$2,0)+1,0),0)+IFERROR(VLOOKUP($A368,'TD SOP+PROFORM MOD'!$A$5:$AD$750,MATCH(AK$2,'TD SOP+PROFORM MOD'!$B$2:$AD$2,0)+1,0),0)</f>
        <v>0</v>
      </c>
      <c r="AL368" s="26" t="str">
        <f t="shared" si="95"/>
        <v/>
      </c>
      <c r="AM368" s="25">
        <f t="shared" si="97"/>
        <v>0</v>
      </c>
      <c r="AN368" s="25">
        <f t="shared" si="97"/>
        <v>0</v>
      </c>
      <c r="AO368" s="26" t="str">
        <f t="shared" si="96"/>
        <v/>
      </c>
      <c r="AR368" s="25">
        <f>SUMIF('B&amp;S YTD LFY'!B:B,"="&amp;A368,'B&amp;S YTD LFY'!C:C)</f>
        <v>0</v>
      </c>
      <c r="AS368" s="25">
        <f t="shared" si="98"/>
        <v>0</v>
      </c>
      <c r="AT368" s="25"/>
    </row>
    <row r="369" spans="1:46" x14ac:dyDescent="0.35">
      <c r="A369" s="24">
        <f>IF(AND('TD SOP+PROFORM MOD'!A366&lt;&gt;"",'TD SOP+PROFORM MOD'!A366&lt;&gt;"TOTAL"),'TD SOP+PROFORM MOD'!A366,0)</f>
        <v>0</v>
      </c>
      <c r="C369" s="25" t="str">
        <f>IFERROR(VLOOKUP($A369,'TD SOP+PROFORM MOD'!$A$5:$AD$750,MATCH(C$4,'TD SOP+PROFORM MOD'!$B$2:$AT$2,0)+1,0),"")</f>
        <v/>
      </c>
      <c r="D369" s="25" t="str">
        <f>IFERROR(VLOOKUP($A369,'TD SOP+PROFORM MOD'!$A$5:$AD$750,MATCH(D$4,'TD SOP+PROFORM MOD'!$B$2:$AT$2,0)+1,0),"")</f>
        <v/>
      </c>
      <c r="E369" s="26" t="str">
        <f t="shared" si="84"/>
        <v/>
      </c>
      <c r="F369" s="25" t="str">
        <f>IFERROR(VLOOKUP($A369,'TD SOP+PROFORM MOD'!$A$5:$AD$750,MATCH(F$4,'TD SOP+PROFORM MOD'!$B$2:$AT$2,0)+1,0),"")</f>
        <v/>
      </c>
      <c r="G369" s="25" t="str">
        <f>IFERROR(VLOOKUP($A369,'TD SOP+PROFORM MOD'!$A$5:$AD$750,MATCH(G$4,'TD SOP+PROFORM MOD'!$B$2:$AT$2,0)+1,0),"")</f>
        <v/>
      </c>
      <c r="H369" s="26" t="str">
        <f t="shared" si="85"/>
        <v/>
      </c>
      <c r="I369" s="25" t="str">
        <f>IFERROR(VLOOKUP($A369,'TD SOP+PROFORM MOD'!$A$5:$AD$750,MATCH(I$4,'TD SOP+PROFORM MOD'!$B$2:$AT$2,0)+1,0),"")</f>
        <v/>
      </c>
      <c r="J369" s="25" t="str">
        <f>IFERROR(VLOOKUP($A369,'TD SOP+PROFORM MOD'!$A$5:$AD$750,MATCH(J$4,'TD SOP+PROFORM MOD'!$B$2:$AT$2,0)+1,0),"")</f>
        <v/>
      </c>
      <c r="K369" s="26" t="str">
        <f t="shared" si="86"/>
        <v/>
      </c>
      <c r="L369" s="25" t="str">
        <f>IFERROR(VLOOKUP($A369,'TD SOP+PROFORM MOD'!$A$5:$AD$750,MATCH(L$4,'TD SOP+PROFORM MOD'!$B$2:$AT$2,0)+1,0),"")</f>
        <v/>
      </c>
      <c r="M369" s="25" t="str">
        <f>IFERROR(VLOOKUP($A369,'TD SOP+PROFORM MOD'!$A$5:$AD$750,MATCH(M$4,'TD SOP+PROFORM MOD'!$B$2:$AT$2,0)+1,0),"")</f>
        <v/>
      </c>
      <c r="N369" s="26" t="str">
        <f t="shared" si="87"/>
        <v/>
      </c>
      <c r="O369" s="25">
        <f>IFERROR(VLOOKUP($A369,'TD SOP+PROFORM MOD'!$A$5:$AD$750,MATCH(O$4,'TD SOP+PROFORM MOD'!$B$2:$AD$2,0)+1,0),0)+IFERROR(VLOOKUP($A369,'TD SOP+PROFORM MOD'!$A$5:$AD$750,MATCH(O$2,'TD SOP+PROFORM MOD'!$B$2:$AD$2,0)+1,0),0)</f>
        <v>0</v>
      </c>
      <c r="P369" s="25">
        <f>IFERROR(VLOOKUP($A369,'TD SOP+PROFORM MOD'!$A$5:$AD$750,MATCH(P$4,'TD SOP+PROFORM MOD'!$B$2:$AD$2,0)+1,0),0)+IFERROR(VLOOKUP($A369,'TD SOP+PROFORM MOD'!$A$5:$AD$750,MATCH(P$2,'TD SOP+PROFORM MOD'!$B$2:$AD$2,0)+1,0),0)</f>
        <v>0</v>
      </c>
      <c r="Q369" s="26" t="str">
        <f t="shared" si="88"/>
        <v/>
      </c>
      <c r="R369" s="25">
        <f>IFERROR(VLOOKUP($A369,'TD SOP+PROFORM MOD'!$A$5:$AD$750,MATCH(R$4,'TD SOP+PROFORM MOD'!$B$2:$AD$2,0)+1,0),0)+IFERROR(VLOOKUP($A369,'TD SOP+PROFORM MOD'!$A$5:$AD$750,MATCH(R$2,'TD SOP+PROFORM MOD'!$B$2:$AD$2,0)+1,0),0)</f>
        <v>0</v>
      </c>
      <c r="S369" s="25">
        <f>IFERROR(VLOOKUP($A369,'TD SOP+PROFORM MOD'!$A$5:$AD$750,MATCH(S$4,'TD SOP+PROFORM MOD'!$B$2:$AD$2,0)+1,0),0)+IFERROR(VLOOKUP($A369,'TD SOP+PROFORM MOD'!$A$5:$AD$750,MATCH(S$2,'TD SOP+PROFORM MOD'!$B$2:$AD$2,0)+1,0),0)</f>
        <v>0</v>
      </c>
      <c r="T369" s="26" t="str">
        <f t="shared" si="89"/>
        <v/>
      </c>
      <c r="U369" s="25">
        <f>IFERROR(VLOOKUP($A369,'TD SOP+PROFORM MOD'!$A$5:$AD$750,MATCH(U$4,'TD SOP+PROFORM MOD'!$B$2:$AD$2,0)+1,0),0)+IFERROR(VLOOKUP($A369,'TD SOP+PROFORM MOD'!$A$5:$AD$750,MATCH(U$2,'TD SOP+PROFORM MOD'!$B$2:$AD$2,0)+1,0),0)</f>
        <v>0</v>
      </c>
      <c r="V369" s="25">
        <f>IFERROR(VLOOKUP($A369,'TD SOP+PROFORM MOD'!$A$5:$AD$750,MATCH(V$4,'TD SOP+PROFORM MOD'!$B$2:$AD$2,0)+1,0),0)+IFERROR(VLOOKUP($A369,'TD SOP+PROFORM MOD'!$A$5:$AD$750,MATCH(V$2,'TD SOP+PROFORM MOD'!$B$2:$AD$2,0)+1,0),0)</f>
        <v>0</v>
      </c>
      <c r="W369" s="26" t="str">
        <f t="shared" si="90"/>
        <v/>
      </c>
      <c r="X369" s="25">
        <f>IFERROR(VLOOKUP($A369,'TD SOP+PROFORM MOD'!$A$5:$AD$750,MATCH(X$4,'TD SOP+PROFORM MOD'!$B$2:$AD$2,0)+1,0),0)+IFERROR(VLOOKUP($A369,'TD SOP+PROFORM MOD'!$A$5:$AD$750,MATCH(X$2,'TD SOP+PROFORM MOD'!$B$2:$AD$2,0)+1,0),0)</f>
        <v>0</v>
      </c>
      <c r="Y369" s="25">
        <f>IFERROR(VLOOKUP($A369,'TD SOP+PROFORM MOD'!$A$5:$AD$750,MATCH(Y$4,'TD SOP+PROFORM MOD'!$B$2:$AD$2,0)+1,0),0)+IFERROR(VLOOKUP($A369,'TD SOP+PROFORM MOD'!$A$5:$AD$750,MATCH(Y$2,'TD SOP+PROFORM MOD'!$B$2:$AD$2,0)+1,0),0)</f>
        <v>0</v>
      </c>
      <c r="Z369" s="26" t="str">
        <f t="shared" si="91"/>
        <v/>
      </c>
      <c r="AA369" s="25">
        <f>IFERROR(VLOOKUP($A369,'TD SOP+PROFORM MOD'!$A$5:$AD$750,MATCH(AA$4,'TD SOP+PROFORM MOD'!$B$2:$AD$2,0)+1,0),0)+IFERROR(VLOOKUP($A369,'TD SOP+PROFORM MOD'!$A$5:$AD$750,MATCH(AA$2,'TD SOP+PROFORM MOD'!$B$2:$AD$2,0)+1,0),0)</f>
        <v>0</v>
      </c>
      <c r="AB369" s="25">
        <f>IFERROR(VLOOKUP($A369,'TD SOP+PROFORM MOD'!$A$5:$AD$750,MATCH(AB$4,'TD SOP+PROFORM MOD'!$B$2:$AD$2,0)+1,0),0)+IFERROR(VLOOKUP($A369,'TD SOP+PROFORM MOD'!$A$5:$AD$750,MATCH(AB$2,'TD SOP+PROFORM MOD'!$B$2:$AD$2,0)+1,0),0)</f>
        <v>0</v>
      </c>
      <c r="AC369" s="26" t="str">
        <f t="shared" si="92"/>
        <v/>
      </c>
      <c r="AD369" s="25">
        <f>IFERROR(VLOOKUP($A369,'TD SOP+PROFORM MOD'!$A$5:$AD$750,MATCH(AD$4,'TD SOP+PROFORM MOD'!$B$2:$AD$2,0)+1,0),0)+IFERROR(VLOOKUP($A369,'TD SOP+PROFORM MOD'!$A$5:$AD$750,MATCH(AD$2,'TD SOP+PROFORM MOD'!$B$2:$AD$2,0)+1,0),0)</f>
        <v>0</v>
      </c>
      <c r="AE369" s="25">
        <f>IFERROR(VLOOKUP($A369,'TD SOP+PROFORM MOD'!$A$5:$AD$750,MATCH(AE$4,'TD SOP+PROFORM MOD'!$B$2:$AD$2,0)+1,0),0)+IFERROR(VLOOKUP($A369,'TD SOP+PROFORM MOD'!$A$5:$AD$750,MATCH(AE$2,'TD SOP+PROFORM MOD'!$B$2:$AD$2,0)+1,0),0)</f>
        <v>0</v>
      </c>
      <c r="AF369" s="26" t="str">
        <f t="shared" si="93"/>
        <v/>
      </c>
      <c r="AG369" s="25">
        <f>IFERROR(VLOOKUP($A369,'TD SOP+PROFORM MOD'!$A$5:$AD$750,MATCH(AG$4,'TD SOP+PROFORM MOD'!$B$2:$AD$2,0)+1,0),0)+IFERROR(VLOOKUP($A369,'TD SOP+PROFORM MOD'!$A$5:$AD$750,MATCH(AG$2,'TD SOP+PROFORM MOD'!$B$2:$AD$2,0)+1,0),0)</f>
        <v>0</v>
      </c>
      <c r="AH369" s="25">
        <f>IFERROR(VLOOKUP($A369,'TD SOP+PROFORM MOD'!$A$5:$AD$750,MATCH(AH$4,'TD SOP+PROFORM MOD'!$B$2:$AD$2,0)+1,0),0)+IFERROR(VLOOKUP($A369,'TD SOP+PROFORM MOD'!$A$5:$AD$750,MATCH(AH$2,'TD SOP+PROFORM MOD'!$B$2:$AD$2,0)+1,0),0)</f>
        <v>0</v>
      </c>
      <c r="AI369" s="26" t="str">
        <f t="shared" si="94"/>
        <v/>
      </c>
      <c r="AJ369" s="25">
        <f>IFERROR(VLOOKUP($A369,'TD SOP+PROFORM MOD'!$A$5:$AD$750,MATCH(AJ$4,'TD SOP+PROFORM MOD'!$B$2:$AD$2,0)+1,0),0)+IFERROR(VLOOKUP($A369,'TD SOP+PROFORM MOD'!$A$5:$AD$750,MATCH(AJ$2,'TD SOP+PROFORM MOD'!$B$2:$AD$2,0)+1,0),0)</f>
        <v>0</v>
      </c>
      <c r="AK369" s="25">
        <f>IFERROR(VLOOKUP($A369,'TD SOP+PROFORM MOD'!$A$5:$AD$750,MATCH(AK$4,'TD SOP+PROFORM MOD'!$B$2:$AD$2,0)+1,0),0)+IFERROR(VLOOKUP($A369,'TD SOP+PROFORM MOD'!$A$5:$AD$750,MATCH(AK$2,'TD SOP+PROFORM MOD'!$B$2:$AD$2,0)+1,0),0)</f>
        <v>0</v>
      </c>
      <c r="AL369" s="26" t="str">
        <f t="shared" si="95"/>
        <v/>
      </c>
      <c r="AM369" s="25">
        <f t="shared" si="97"/>
        <v>0</v>
      </c>
      <c r="AN369" s="25">
        <f t="shared" si="97"/>
        <v>0</v>
      </c>
      <c r="AO369" s="26" t="str">
        <f t="shared" si="96"/>
        <v/>
      </c>
      <c r="AR369" s="25">
        <f>SUMIF('B&amp;S YTD LFY'!B:B,"="&amp;A369,'B&amp;S YTD LFY'!C:C)</f>
        <v>0</v>
      </c>
      <c r="AS369" s="25">
        <f t="shared" si="98"/>
        <v>0</v>
      </c>
      <c r="AT369" s="25"/>
    </row>
    <row r="370" spans="1:46" x14ac:dyDescent="0.35">
      <c r="A370" s="24">
        <f>IF(AND('TD SOP+PROFORM MOD'!A367&lt;&gt;"",'TD SOP+PROFORM MOD'!A367&lt;&gt;"TOTAL"),'TD SOP+PROFORM MOD'!A367,0)</f>
        <v>0</v>
      </c>
      <c r="C370" s="25" t="str">
        <f>IFERROR(VLOOKUP($A370,'TD SOP+PROFORM MOD'!$A$5:$AD$750,MATCH(C$4,'TD SOP+PROFORM MOD'!$B$2:$AT$2,0)+1,0),"")</f>
        <v/>
      </c>
      <c r="D370" s="25" t="str">
        <f>IFERROR(VLOOKUP($A370,'TD SOP+PROFORM MOD'!$A$5:$AD$750,MATCH(D$4,'TD SOP+PROFORM MOD'!$B$2:$AT$2,0)+1,0),"")</f>
        <v/>
      </c>
      <c r="E370" s="26" t="str">
        <f t="shared" si="84"/>
        <v/>
      </c>
      <c r="F370" s="25" t="str">
        <f>IFERROR(VLOOKUP($A370,'TD SOP+PROFORM MOD'!$A$5:$AD$750,MATCH(F$4,'TD SOP+PROFORM MOD'!$B$2:$AT$2,0)+1,0),"")</f>
        <v/>
      </c>
      <c r="G370" s="25" t="str">
        <f>IFERROR(VLOOKUP($A370,'TD SOP+PROFORM MOD'!$A$5:$AD$750,MATCH(G$4,'TD SOP+PROFORM MOD'!$B$2:$AT$2,0)+1,0),"")</f>
        <v/>
      </c>
      <c r="H370" s="26" t="str">
        <f t="shared" si="85"/>
        <v/>
      </c>
      <c r="I370" s="25" t="str">
        <f>IFERROR(VLOOKUP($A370,'TD SOP+PROFORM MOD'!$A$5:$AD$750,MATCH(I$4,'TD SOP+PROFORM MOD'!$B$2:$AT$2,0)+1,0),"")</f>
        <v/>
      </c>
      <c r="J370" s="25" t="str">
        <f>IFERROR(VLOOKUP($A370,'TD SOP+PROFORM MOD'!$A$5:$AD$750,MATCH(J$4,'TD SOP+PROFORM MOD'!$B$2:$AT$2,0)+1,0),"")</f>
        <v/>
      </c>
      <c r="K370" s="26" t="str">
        <f t="shared" si="86"/>
        <v/>
      </c>
      <c r="L370" s="25" t="str">
        <f>IFERROR(VLOOKUP($A370,'TD SOP+PROFORM MOD'!$A$5:$AD$750,MATCH(L$4,'TD SOP+PROFORM MOD'!$B$2:$AT$2,0)+1,0),"")</f>
        <v/>
      </c>
      <c r="M370" s="25" t="str">
        <f>IFERROR(VLOOKUP($A370,'TD SOP+PROFORM MOD'!$A$5:$AD$750,MATCH(M$4,'TD SOP+PROFORM MOD'!$B$2:$AT$2,0)+1,0),"")</f>
        <v/>
      </c>
      <c r="N370" s="26" t="str">
        <f t="shared" si="87"/>
        <v/>
      </c>
      <c r="O370" s="25">
        <f>IFERROR(VLOOKUP($A370,'TD SOP+PROFORM MOD'!$A$5:$AD$750,MATCH(O$4,'TD SOP+PROFORM MOD'!$B$2:$AD$2,0)+1,0),0)+IFERROR(VLOOKUP($A370,'TD SOP+PROFORM MOD'!$A$5:$AD$750,MATCH(O$2,'TD SOP+PROFORM MOD'!$B$2:$AD$2,0)+1,0),0)</f>
        <v>0</v>
      </c>
      <c r="P370" s="25">
        <f>IFERROR(VLOOKUP($A370,'TD SOP+PROFORM MOD'!$A$5:$AD$750,MATCH(P$4,'TD SOP+PROFORM MOD'!$B$2:$AD$2,0)+1,0),0)+IFERROR(VLOOKUP($A370,'TD SOP+PROFORM MOD'!$A$5:$AD$750,MATCH(P$2,'TD SOP+PROFORM MOD'!$B$2:$AD$2,0)+1,0),0)</f>
        <v>0</v>
      </c>
      <c r="Q370" s="26" t="str">
        <f t="shared" si="88"/>
        <v/>
      </c>
      <c r="R370" s="25">
        <f>IFERROR(VLOOKUP($A370,'TD SOP+PROFORM MOD'!$A$5:$AD$750,MATCH(R$4,'TD SOP+PROFORM MOD'!$B$2:$AD$2,0)+1,0),0)+IFERROR(VLOOKUP($A370,'TD SOP+PROFORM MOD'!$A$5:$AD$750,MATCH(R$2,'TD SOP+PROFORM MOD'!$B$2:$AD$2,0)+1,0),0)</f>
        <v>0</v>
      </c>
      <c r="S370" s="25">
        <f>IFERROR(VLOOKUP($A370,'TD SOP+PROFORM MOD'!$A$5:$AD$750,MATCH(S$4,'TD SOP+PROFORM MOD'!$B$2:$AD$2,0)+1,0),0)+IFERROR(VLOOKUP($A370,'TD SOP+PROFORM MOD'!$A$5:$AD$750,MATCH(S$2,'TD SOP+PROFORM MOD'!$B$2:$AD$2,0)+1,0),0)</f>
        <v>0</v>
      </c>
      <c r="T370" s="26" t="str">
        <f t="shared" si="89"/>
        <v/>
      </c>
      <c r="U370" s="25">
        <f>IFERROR(VLOOKUP($A370,'TD SOP+PROFORM MOD'!$A$5:$AD$750,MATCH(U$4,'TD SOP+PROFORM MOD'!$B$2:$AD$2,0)+1,0),0)+IFERROR(VLOOKUP($A370,'TD SOP+PROFORM MOD'!$A$5:$AD$750,MATCH(U$2,'TD SOP+PROFORM MOD'!$B$2:$AD$2,0)+1,0),0)</f>
        <v>0</v>
      </c>
      <c r="V370" s="25">
        <f>IFERROR(VLOOKUP($A370,'TD SOP+PROFORM MOD'!$A$5:$AD$750,MATCH(V$4,'TD SOP+PROFORM MOD'!$B$2:$AD$2,0)+1,0),0)+IFERROR(VLOOKUP($A370,'TD SOP+PROFORM MOD'!$A$5:$AD$750,MATCH(V$2,'TD SOP+PROFORM MOD'!$B$2:$AD$2,0)+1,0),0)</f>
        <v>0</v>
      </c>
      <c r="W370" s="26" t="str">
        <f t="shared" si="90"/>
        <v/>
      </c>
      <c r="X370" s="25">
        <f>IFERROR(VLOOKUP($A370,'TD SOP+PROFORM MOD'!$A$5:$AD$750,MATCH(X$4,'TD SOP+PROFORM MOD'!$B$2:$AD$2,0)+1,0),0)+IFERROR(VLOOKUP($A370,'TD SOP+PROFORM MOD'!$A$5:$AD$750,MATCH(X$2,'TD SOP+PROFORM MOD'!$B$2:$AD$2,0)+1,0),0)</f>
        <v>0</v>
      </c>
      <c r="Y370" s="25">
        <f>IFERROR(VLOOKUP($A370,'TD SOP+PROFORM MOD'!$A$5:$AD$750,MATCH(Y$4,'TD SOP+PROFORM MOD'!$B$2:$AD$2,0)+1,0),0)+IFERROR(VLOOKUP($A370,'TD SOP+PROFORM MOD'!$A$5:$AD$750,MATCH(Y$2,'TD SOP+PROFORM MOD'!$B$2:$AD$2,0)+1,0),0)</f>
        <v>0</v>
      </c>
      <c r="Z370" s="26" t="str">
        <f t="shared" si="91"/>
        <v/>
      </c>
      <c r="AA370" s="25">
        <f>IFERROR(VLOOKUP($A370,'TD SOP+PROFORM MOD'!$A$5:$AD$750,MATCH(AA$4,'TD SOP+PROFORM MOD'!$B$2:$AD$2,0)+1,0),0)+IFERROR(VLOOKUP($A370,'TD SOP+PROFORM MOD'!$A$5:$AD$750,MATCH(AA$2,'TD SOP+PROFORM MOD'!$B$2:$AD$2,0)+1,0),0)</f>
        <v>0</v>
      </c>
      <c r="AB370" s="25">
        <f>IFERROR(VLOOKUP($A370,'TD SOP+PROFORM MOD'!$A$5:$AD$750,MATCH(AB$4,'TD SOP+PROFORM MOD'!$B$2:$AD$2,0)+1,0),0)+IFERROR(VLOOKUP($A370,'TD SOP+PROFORM MOD'!$A$5:$AD$750,MATCH(AB$2,'TD SOP+PROFORM MOD'!$B$2:$AD$2,0)+1,0),0)</f>
        <v>0</v>
      </c>
      <c r="AC370" s="26" t="str">
        <f t="shared" si="92"/>
        <v/>
      </c>
      <c r="AD370" s="25">
        <f>IFERROR(VLOOKUP($A370,'TD SOP+PROFORM MOD'!$A$5:$AD$750,MATCH(AD$4,'TD SOP+PROFORM MOD'!$B$2:$AD$2,0)+1,0),0)+IFERROR(VLOOKUP($A370,'TD SOP+PROFORM MOD'!$A$5:$AD$750,MATCH(AD$2,'TD SOP+PROFORM MOD'!$B$2:$AD$2,0)+1,0),0)</f>
        <v>0</v>
      </c>
      <c r="AE370" s="25">
        <f>IFERROR(VLOOKUP($A370,'TD SOP+PROFORM MOD'!$A$5:$AD$750,MATCH(AE$4,'TD SOP+PROFORM MOD'!$B$2:$AD$2,0)+1,0),0)+IFERROR(VLOOKUP($A370,'TD SOP+PROFORM MOD'!$A$5:$AD$750,MATCH(AE$2,'TD SOP+PROFORM MOD'!$B$2:$AD$2,0)+1,0),0)</f>
        <v>0</v>
      </c>
      <c r="AF370" s="26" t="str">
        <f t="shared" si="93"/>
        <v/>
      </c>
      <c r="AG370" s="25">
        <f>IFERROR(VLOOKUP($A370,'TD SOP+PROFORM MOD'!$A$5:$AD$750,MATCH(AG$4,'TD SOP+PROFORM MOD'!$B$2:$AD$2,0)+1,0),0)+IFERROR(VLOOKUP($A370,'TD SOP+PROFORM MOD'!$A$5:$AD$750,MATCH(AG$2,'TD SOP+PROFORM MOD'!$B$2:$AD$2,0)+1,0),0)</f>
        <v>0</v>
      </c>
      <c r="AH370" s="25">
        <f>IFERROR(VLOOKUP($A370,'TD SOP+PROFORM MOD'!$A$5:$AD$750,MATCH(AH$4,'TD SOP+PROFORM MOD'!$B$2:$AD$2,0)+1,0),0)+IFERROR(VLOOKUP($A370,'TD SOP+PROFORM MOD'!$A$5:$AD$750,MATCH(AH$2,'TD SOP+PROFORM MOD'!$B$2:$AD$2,0)+1,0),0)</f>
        <v>0</v>
      </c>
      <c r="AI370" s="26" t="str">
        <f t="shared" si="94"/>
        <v/>
      </c>
      <c r="AJ370" s="25">
        <f>IFERROR(VLOOKUP($A370,'TD SOP+PROFORM MOD'!$A$5:$AD$750,MATCH(AJ$4,'TD SOP+PROFORM MOD'!$B$2:$AD$2,0)+1,0),0)+IFERROR(VLOOKUP($A370,'TD SOP+PROFORM MOD'!$A$5:$AD$750,MATCH(AJ$2,'TD SOP+PROFORM MOD'!$B$2:$AD$2,0)+1,0),0)</f>
        <v>0</v>
      </c>
      <c r="AK370" s="25">
        <f>IFERROR(VLOOKUP($A370,'TD SOP+PROFORM MOD'!$A$5:$AD$750,MATCH(AK$4,'TD SOP+PROFORM MOD'!$B$2:$AD$2,0)+1,0),0)+IFERROR(VLOOKUP($A370,'TD SOP+PROFORM MOD'!$A$5:$AD$750,MATCH(AK$2,'TD SOP+PROFORM MOD'!$B$2:$AD$2,0)+1,0),0)</f>
        <v>0</v>
      </c>
      <c r="AL370" s="26" t="str">
        <f t="shared" si="95"/>
        <v/>
      </c>
      <c r="AM370" s="25">
        <f t="shared" si="97"/>
        <v>0</v>
      </c>
      <c r="AN370" s="25">
        <f t="shared" si="97"/>
        <v>0</v>
      </c>
      <c r="AO370" s="26" t="str">
        <f t="shared" si="96"/>
        <v/>
      </c>
      <c r="AR370" s="25">
        <f>SUMIF('B&amp;S YTD LFY'!B:B,"="&amp;A370,'B&amp;S YTD LFY'!C:C)</f>
        <v>0</v>
      </c>
      <c r="AS370" s="25">
        <f t="shared" si="98"/>
        <v>0</v>
      </c>
      <c r="AT370" s="25"/>
    </row>
    <row r="371" spans="1:46" x14ac:dyDescent="0.35">
      <c r="A371" s="24">
        <f>IF(AND('TD SOP+PROFORM MOD'!A368&lt;&gt;"",'TD SOP+PROFORM MOD'!A368&lt;&gt;"TOTAL"),'TD SOP+PROFORM MOD'!A368,0)</f>
        <v>0</v>
      </c>
      <c r="C371" s="25" t="str">
        <f>IFERROR(VLOOKUP($A371,'TD SOP+PROFORM MOD'!$A$5:$AD$750,MATCH(C$4,'TD SOP+PROFORM MOD'!$B$2:$AT$2,0)+1,0),"")</f>
        <v/>
      </c>
      <c r="D371" s="25" t="str">
        <f>IFERROR(VLOOKUP($A371,'TD SOP+PROFORM MOD'!$A$5:$AD$750,MATCH(D$4,'TD SOP+PROFORM MOD'!$B$2:$AT$2,0)+1,0),"")</f>
        <v/>
      </c>
      <c r="E371" s="26" t="str">
        <f t="shared" si="84"/>
        <v/>
      </c>
      <c r="F371" s="25" t="str">
        <f>IFERROR(VLOOKUP($A371,'TD SOP+PROFORM MOD'!$A$5:$AD$750,MATCH(F$4,'TD SOP+PROFORM MOD'!$B$2:$AT$2,0)+1,0),"")</f>
        <v/>
      </c>
      <c r="G371" s="25" t="str">
        <f>IFERROR(VLOOKUP($A371,'TD SOP+PROFORM MOD'!$A$5:$AD$750,MATCH(G$4,'TD SOP+PROFORM MOD'!$B$2:$AT$2,0)+1,0),"")</f>
        <v/>
      </c>
      <c r="H371" s="26" t="str">
        <f t="shared" si="85"/>
        <v/>
      </c>
      <c r="I371" s="25" t="str">
        <f>IFERROR(VLOOKUP($A371,'TD SOP+PROFORM MOD'!$A$5:$AD$750,MATCH(I$4,'TD SOP+PROFORM MOD'!$B$2:$AT$2,0)+1,0),"")</f>
        <v/>
      </c>
      <c r="J371" s="25" t="str">
        <f>IFERROR(VLOOKUP($A371,'TD SOP+PROFORM MOD'!$A$5:$AD$750,MATCH(J$4,'TD SOP+PROFORM MOD'!$B$2:$AT$2,0)+1,0),"")</f>
        <v/>
      </c>
      <c r="K371" s="26" t="str">
        <f t="shared" si="86"/>
        <v/>
      </c>
      <c r="L371" s="25" t="str">
        <f>IFERROR(VLOOKUP($A371,'TD SOP+PROFORM MOD'!$A$5:$AD$750,MATCH(L$4,'TD SOP+PROFORM MOD'!$B$2:$AT$2,0)+1,0),"")</f>
        <v/>
      </c>
      <c r="M371" s="25" t="str">
        <f>IFERROR(VLOOKUP($A371,'TD SOP+PROFORM MOD'!$A$5:$AD$750,MATCH(M$4,'TD SOP+PROFORM MOD'!$B$2:$AT$2,0)+1,0),"")</f>
        <v/>
      </c>
      <c r="N371" s="26" t="str">
        <f t="shared" si="87"/>
        <v/>
      </c>
      <c r="O371" s="25">
        <f>IFERROR(VLOOKUP($A371,'TD SOP+PROFORM MOD'!$A$5:$AD$750,MATCH(O$4,'TD SOP+PROFORM MOD'!$B$2:$AD$2,0)+1,0),0)+IFERROR(VLOOKUP($A371,'TD SOP+PROFORM MOD'!$A$5:$AD$750,MATCH(O$2,'TD SOP+PROFORM MOD'!$B$2:$AD$2,0)+1,0),0)</f>
        <v>0</v>
      </c>
      <c r="P371" s="25">
        <f>IFERROR(VLOOKUP($A371,'TD SOP+PROFORM MOD'!$A$5:$AD$750,MATCH(P$4,'TD SOP+PROFORM MOD'!$B$2:$AD$2,0)+1,0),0)+IFERROR(VLOOKUP($A371,'TD SOP+PROFORM MOD'!$A$5:$AD$750,MATCH(P$2,'TD SOP+PROFORM MOD'!$B$2:$AD$2,0)+1,0),0)</f>
        <v>0</v>
      </c>
      <c r="Q371" s="26" t="str">
        <f t="shared" si="88"/>
        <v/>
      </c>
      <c r="R371" s="25">
        <f>IFERROR(VLOOKUP($A371,'TD SOP+PROFORM MOD'!$A$5:$AD$750,MATCH(R$4,'TD SOP+PROFORM MOD'!$B$2:$AD$2,0)+1,0),0)+IFERROR(VLOOKUP($A371,'TD SOP+PROFORM MOD'!$A$5:$AD$750,MATCH(R$2,'TD SOP+PROFORM MOD'!$B$2:$AD$2,0)+1,0),0)</f>
        <v>0</v>
      </c>
      <c r="S371" s="25">
        <f>IFERROR(VLOOKUP($A371,'TD SOP+PROFORM MOD'!$A$5:$AD$750,MATCH(S$4,'TD SOP+PROFORM MOD'!$B$2:$AD$2,0)+1,0),0)+IFERROR(VLOOKUP($A371,'TD SOP+PROFORM MOD'!$A$5:$AD$750,MATCH(S$2,'TD SOP+PROFORM MOD'!$B$2:$AD$2,0)+1,0),0)</f>
        <v>0</v>
      </c>
      <c r="T371" s="26" t="str">
        <f t="shared" si="89"/>
        <v/>
      </c>
      <c r="U371" s="25">
        <f>IFERROR(VLOOKUP($A371,'TD SOP+PROFORM MOD'!$A$5:$AD$750,MATCH(U$4,'TD SOP+PROFORM MOD'!$B$2:$AD$2,0)+1,0),0)+IFERROR(VLOOKUP($A371,'TD SOP+PROFORM MOD'!$A$5:$AD$750,MATCH(U$2,'TD SOP+PROFORM MOD'!$B$2:$AD$2,0)+1,0),0)</f>
        <v>0</v>
      </c>
      <c r="V371" s="25">
        <f>IFERROR(VLOOKUP($A371,'TD SOP+PROFORM MOD'!$A$5:$AD$750,MATCH(V$4,'TD SOP+PROFORM MOD'!$B$2:$AD$2,0)+1,0),0)+IFERROR(VLOOKUP($A371,'TD SOP+PROFORM MOD'!$A$5:$AD$750,MATCH(V$2,'TD SOP+PROFORM MOD'!$B$2:$AD$2,0)+1,0),0)</f>
        <v>0</v>
      </c>
      <c r="W371" s="26" t="str">
        <f t="shared" si="90"/>
        <v/>
      </c>
      <c r="X371" s="25">
        <f>IFERROR(VLOOKUP($A371,'TD SOP+PROFORM MOD'!$A$5:$AD$750,MATCH(X$4,'TD SOP+PROFORM MOD'!$B$2:$AD$2,0)+1,0),0)+IFERROR(VLOOKUP($A371,'TD SOP+PROFORM MOD'!$A$5:$AD$750,MATCH(X$2,'TD SOP+PROFORM MOD'!$B$2:$AD$2,0)+1,0),0)</f>
        <v>0</v>
      </c>
      <c r="Y371" s="25">
        <f>IFERROR(VLOOKUP($A371,'TD SOP+PROFORM MOD'!$A$5:$AD$750,MATCH(Y$4,'TD SOP+PROFORM MOD'!$B$2:$AD$2,0)+1,0),0)+IFERROR(VLOOKUP($A371,'TD SOP+PROFORM MOD'!$A$5:$AD$750,MATCH(Y$2,'TD SOP+PROFORM MOD'!$B$2:$AD$2,0)+1,0),0)</f>
        <v>0</v>
      </c>
      <c r="Z371" s="26" t="str">
        <f t="shared" si="91"/>
        <v/>
      </c>
      <c r="AA371" s="25">
        <f>IFERROR(VLOOKUP($A371,'TD SOP+PROFORM MOD'!$A$5:$AD$750,MATCH(AA$4,'TD SOP+PROFORM MOD'!$B$2:$AD$2,0)+1,0),0)+IFERROR(VLOOKUP($A371,'TD SOP+PROFORM MOD'!$A$5:$AD$750,MATCH(AA$2,'TD SOP+PROFORM MOD'!$B$2:$AD$2,0)+1,0),0)</f>
        <v>0</v>
      </c>
      <c r="AB371" s="25">
        <f>IFERROR(VLOOKUP($A371,'TD SOP+PROFORM MOD'!$A$5:$AD$750,MATCH(AB$4,'TD SOP+PROFORM MOD'!$B$2:$AD$2,0)+1,0),0)+IFERROR(VLOOKUP($A371,'TD SOP+PROFORM MOD'!$A$5:$AD$750,MATCH(AB$2,'TD SOP+PROFORM MOD'!$B$2:$AD$2,0)+1,0),0)</f>
        <v>0</v>
      </c>
      <c r="AC371" s="26" t="str">
        <f t="shared" si="92"/>
        <v/>
      </c>
      <c r="AD371" s="25">
        <f>IFERROR(VLOOKUP($A371,'TD SOP+PROFORM MOD'!$A$5:$AD$750,MATCH(AD$4,'TD SOP+PROFORM MOD'!$B$2:$AD$2,0)+1,0),0)+IFERROR(VLOOKUP($A371,'TD SOP+PROFORM MOD'!$A$5:$AD$750,MATCH(AD$2,'TD SOP+PROFORM MOD'!$B$2:$AD$2,0)+1,0),0)</f>
        <v>0</v>
      </c>
      <c r="AE371" s="25">
        <f>IFERROR(VLOOKUP($A371,'TD SOP+PROFORM MOD'!$A$5:$AD$750,MATCH(AE$4,'TD SOP+PROFORM MOD'!$B$2:$AD$2,0)+1,0),0)+IFERROR(VLOOKUP($A371,'TD SOP+PROFORM MOD'!$A$5:$AD$750,MATCH(AE$2,'TD SOP+PROFORM MOD'!$B$2:$AD$2,0)+1,0),0)</f>
        <v>0</v>
      </c>
      <c r="AF371" s="26" t="str">
        <f t="shared" si="93"/>
        <v/>
      </c>
      <c r="AG371" s="25">
        <f>IFERROR(VLOOKUP($A371,'TD SOP+PROFORM MOD'!$A$5:$AD$750,MATCH(AG$4,'TD SOP+PROFORM MOD'!$B$2:$AD$2,0)+1,0),0)+IFERROR(VLOOKUP($A371,'TD SOP+PROFORM MOD'!$A$5:$AD$750,MATCH(AG$2,'TD SOP+PROFORM MOD'!$B$2:$AD$2,0)+1,0),0)</f>
        <v>0</v>
      </c>
      <c r="AH371" s="25">
        <f>IFERROR(VLOOKUP($A371,'TD SOP+PROFORM MOD'!$A$5:$AD$750,MATCH(AH$4,'TD SOP+PROFORM MOD'!$B$2:$AD$2,0)+1,0),0)+IFERROR(VLOOKUP($A371,'TD SOP+PROFORM MOD'!$A$5:$AD$750,MATCH(AH$2,'TD SOP+PROFORM MOD'!$B$2:$AD$2,0)+1,0),0)</f>
        <v>0</v>
      </c>
      <c r="AI371" s="26" t="str">
        <f t="shared" si="94"/>
        <v/>
      </c>
      <c r="AJ371" s="25">
        <f>IFERROR(VLOOKUP($A371,'TD SOP+PROFORM MOD'!$A$5:$AD$750,MATCH(AJ$4,'TD SOP+PROFORM MOD'!$B$2:$AD$2,0)+1,0),0)+IFERROR(VLOOKUP($A371,'TD SOP+PROFORM MOD'!$A$5:$AD$750,MATCH(AJ$2,'TD SOP+PROFORM MOD'!$B$2:$AD$2,0)+1,0),0)</f>
        <v>0</v>
      </c>
      <c r="AK371" s="25">
        <f>IFERROR(VLOOKUP($A371,'TD SOP+PROFORM MOD'!$A$5:$AD$750,MATCH(AK$4,'TD SOP+PROFORM MOD'!$B$2:$AD$2,0)+1,0),0)+IFERROR(VLOOKUP($A371,'TD SOP+PROFORM MOD'!$A$5:$AD$750,MATCH(AK$2,'TD SOP+PROFORM MOD'!$B$2:$AD$2,0)+1,0),0)</f>
        <v>0</v>
      </c>
      <c r="AL371" s="26" t="str">
        <f t="shared" si="95"/>
        <v/>
      </c>
      <c r="AM371" s="25">
        <f t="shared" si="97"/>
        <v>0</v>
      </c>
      <c r="AN371" s="25">
        <f t="shared" si="97"/>
        <v>0</v>
      </c>
      <c r="AO371" s="26" t="str">
        <f t="shared" si="96"/>
        <v/>
      </c>
      <c r="AR371" s="25">
        <f>SUMIF('B&amp;S YTD LFY'!B:B,"="&amp;A371,'B&amp;S YTD LFY'!C:C)</f>
        <v>0</v>
      </c>
      <c r="AS371" s="25">
        <f t="shared" si="98"/>
        <v>0</v>
      </c>
      <c r="AT371" s="25"/>
    </row>
    <row r="372" spans="1:46" x14ac:dyDescent="0.35">
      <c r="A372" s="24">
        <f>IF(AND('TD SOP+PROFORM MOD'!A369&lt;&gt;"",'TD SOP+PROFORM MOD'!A369&lt;&gt;"TOTAL"),'TD SOP+PROFORM MOD'!A369,0)</f>
        <v>0</v>
      </c>
      <c r="C372" s="25" t="str">
        <f>IFERROR(VLOOKUP($A372,'TD SOP+PROFORM MOD'!$A$5:$AD$750,MATCH(C$4,'TD SOP+PROFORM MOD'!$B$2:$AT$2,0)+1,0),"")</f>
        <v/>
      </c>
      <c r="D372" s="25" t="str">
        <f>IFERROR(VLOOKUP($A372,'TD SOP+PROFORM MOD'!$A$5:$AD$750,MATCH(D$4,'TD SOP+PROFORM MOD'!$B$2:$AT$2,0)+1,0),"")</f>
        <v/>
      </c>
      <c r="E372" s="26" t="str">
        <f t="shared" si="84"/>
        <v/>
      </c>
      <c r="F372" s="25" t="str">
        <f>IFERROR(VLOOKUP($A372,'TD SOP+PROFORM MOD'!$A$5:$AD$750,MATCH(F$4,'TD SOP+PROFORM MOD'!$B$2:$AT$2,0)+1,0),"")</f>
        <v/>
      </c>
      <c r="G372" s="25" t="str">
        <f>IFERROR(VLOOKUP($A372,'TD SOP+PROFORM MOD'!$A$5:$AD$750,MATCH(G$4,'TD SOP+PROFORM MOD'!$B$2:$AT$2,0)+1,0),"")</f>
        <v/>
      </c>
      <c r="H372" s="26" t="str">
        <f t="shared" si="85"/>
        <v/>
      </c>
      <c r="I372" s="25" t="str">
        <f>IFERROR(VLOOKUP($A372,'TD SOP+PROFORM MOD'!$A$5:$AD$750,MATCH(I$4,'TD SOP+PROFORM MOD'!$B$2:$AT$2,0)+1,0),"")</f>
        <v/>
      </c>
      <c r="J372" s="25" t="str">
        <f>IFERROR(VLOOKUP($A372,'TD SOP+PROFORM MOD'!$A$5:$AD$750,MATCH(J$4,'TD SOP+PROFORM MOD'!$B$2:$AT$2,0)+1,0),"")</f>
        <v/>
      </c>
      <c r="K372" s="26" t="str">
        <f t="shared" si="86"/>
        <v/>
      </c>
      <c r="L372" s="25" t="str">
        <f>IFERROR(VLOOKUP($A372,'TD SOP+PROFORM MOD'!$A$5:$AD$750,MATCH(L$4,'TD SOP+PROFORM MOD'!$B$2:$AT$2,0)+1,0),"")</f>
        <v/>
      </c>
      <c r="M372" s="25" t="str">
        <f>IFERROR(VLOOKUP($A372,'TD SOP+PROFORM MOD'!$A$5:$AD$750,MATCH(M$4,'TD SOP+PROFORM MOD'!$B$2:$AT$2,0)+1,0),"")</f>
        <v/>
      </c>
      <c r="N372" s="26" t="str">
        <f t="shared" si="87"/>
        <v/>
      </c>
      <c r="O372" s="25">
        <f>IFERROR(VLOOKUP($A372,'TD SOP+PROFORM MOD'!$A$5:$AD$750,MATCH(O$4,'TD SOP+PROFORM MOD'!$B$2:$AD$2,0)+1,0),0)+IFERROR(VLOOKUP($A372,'TD SOP+PROFORM MOD'!$A$5:$AD$750,MATCH(O$2,'TD SOP+PROFORM MOD'!$B$2:$AD$2,0)+1,0),0)</f>
        <v>0</v>
      </c>
      <c r="P372" s="25">
        <f>IFERROR(VLOOKUP($A372,'TD SOP+PROFORM MOD'!$A$5:$AD$750,MATCH(P$4,'TD SOP+PROFORM MOD'!$B$2:$AD$2,0)+1,0),0)+IFERROR(VLOOKUP($A372,'TD SOP+PROFORM MOD'!$A$5:$AD$750,MATCH(P$2,'TD SOP+PROFORM MOD'!$B$2:$AD$2,0)+1,0),0)</f>
        <v>0</v>
      </c>
      <c r="Q372" s="26" t="str">
        <f t="shared" si="88"/>
        <v/>
      </c>
      <c r="R372" s="25">
        <f>IFERROR(VLOOKUP($A372,'TD SOP+PROFORM MOD'!$A$5:$AD$750,MATCH(R$4,'TD SOP+PROFORM MOD'!$B$2:$AD$2,0)+1,0),0)+IFERROR(VLOOKUP($A372,'TD SOP+PROFORM MOD'!$A$5:$AD$750,MATCH(R$2,'TD SOP+PROFORM MOD'!$B$2:$AD$2,0)+1,0),0)</f>
        <v>0</v>
      </c>
      <c r="S372" s="25">
        <f>IFERROR(VLOOKUP($A372,'TD SOP+PROFORM MOD'!$A$5:$AD$750,MATCH(S$4,'TD SOP+PROFORM MOD'!$B$2:$AD$2,0)+1,0),0)+IFERROR(VLOOKUP($A372,'TD SOP+PROFORM MOD'!$A$5:$AD$750,MATCH(S$2,'TD SOP+PROFORM MOD'!$B$2:$AD$2,0)+1,0),0)</f>
        <v>0</v>
      </c>
      <c r="T372" s="26" t="str">
        <f t="shared" si="89"/>
        <v/>
      </c>
      <c r="U372" s="25">
        <f>IFERROR(VLOOKUP($A372,'TD SOP+PROFORM MOD'!$A$5:$AD$750,MATCH(U$4,'TD SOP+PROFORM MOD'!$B$2:$AD$2,0)+1,0),0)+IFERROR(VLOOKUP($A372,'TD SOP+PROFORM MOD'!$A$5:$AD$750,MATCH(U$2,'TD SOP+PROFORM MOD'!$B$2:$AD$2,0)+1,0),0)</f>
        <v>0</v>
      </c>
      <c r="V372" s="25">
        <f>IFERROR(VLOOKUP($A372,'TD SOP+PROFORM MOD'!$A$5:$AD$750,MATCH(V$4,'TD SOP+PROFORM MOD'!$B$2:$AD$2,0)+1,0),0)+IFERROR(VLOOKUP($A372,'TD SOP+PROFORM MOD'!$A$5:$AD$750,MATCH(V$2,'TD SOP+PROFORM MOD'!$B$2:$AD$2,0)+1,0),0)</f>
        <v>0</v>
      </c>
      <c r="W372" s="26" t="str">
        <f t="shared" si="90"/>
        <v/>
      </c>
      <c r="X372" s="25">
        <f>IFERROR(VLOOKUP($A372,'TD SOP+PROFORM MOD'!$A$5:$AD$750,MATCH(X$4,'TD SOP+PROFORM MOD'!$B$2:$AD$2,0)+1,0),0)+IFERROR(VLOOKUP($A372,'TD SOP+PROFORM MOD'!$A$5:$AD$750,MATCH(X$2,'TD SOP+PROFORM MOD'!$B$2:$AD$2,0)+1,0),0)</f>
        <v>0</v>
      </c>
      <c r="Y372" s="25">
        <f>IFERROR(VLOOKUP($A372,'TD SOP+PROFORM MOD'!$A$5:$AD$750,MATCH(Y$4,'TD SOP+PROFORM MOD'!$B$2:$AD$2,0)+1,0),0)+IFERROR(VLOOKUP($A372,'TD SOP+PROFORM MOD'!$A$5:$AD$750,MATCH(Y$2,'TD SOP+PROFORM MOD'!$B$2:$AD$2,0)+1,0),0)</f>
        <v>0</v>
      </c>
      <c r="Z372" s="26" t="str">
        <f t="shared" si="91"/>
        <v/>
      </c>
      <c r="AA372" s="25">
        <f>IFERROR(VLOOKUP($A372,'TD SOP+PROFORM MOD'!$A$5:$AD$750,MATCH(AA$4,'TD SOP+PROFORM MOD'!$B$2:$AD$2,0)+1,0),0)+IFERROR(VLOOKUP($A372,'TD SOP+PROFORM MOD'!$A$5:$AD$750,MATCH(AA$2,'TD SOP+PROFORM MOD'!$B$2:$AD$2,0)+1,0),0)</f>
        <v>0</v>
      </c>
      <c r="AB372" s="25">
        <f>IFERROR(VLOOKUP($A372,'TD SOP+PROFORM MOD'!$A$5:$AD$750,MATCH(AB$4,'TD SOP+PROFORM MOD'!$B$2:$AD$2,0)+1,0),0)+IFERROR(VLOOKUP($A372,'TD SOP+PROFORM MOD'!$A$5:$AD$750,MATCH(AB$2,'TD SOP+PROFORM MOD'!$B$2:$AD$2,0)+1,0),0)</f>
        <v>0</v>
      </c>
      <c r="AC372" s="26" t="str">
        <f t="shared" si="92"/>
        <v/>
      </c>
      <c r="AD372" s="25">
        <f>IFERROR(VLOOKUP($A372,'TD SOP+PROFORM MOD'!$A$5:$AD$750,MATCH(AD$4,'TD SOP+PROFORM MOD'!$B$2:$AD$2,0)+1,0),0)+IFERROR(VLOOKUP($A372,'TD SOP+PROFORM MOD'!$A$5:$AD$750,MATCH(AD$2,'TD SOP+PROFORM MOD'!$B$2:$AD$2,0)+1,0),0)</f>
        <v>0</v>
      </c>
      <c r="AE372" s="25">
        <f>IFERROR(VLOOKUP($A372,'TD SOP+PROFORM MOD'!$A$5:$AD$750,MATCH(AE$4,'TD SOP+PROFORM MOD'!$B$2:$AD$2,0)+1,0),0)+IFERROR(VLOOKUP($A372,'TD SOP+PROFORM MOD'!$A$5:$AD$750,MATCH(AE$2,'TD SOP+PROFORM MOD'!$B$2:$AD$2,0)+1,0),0)</f>
        <v>0</v>
      </c>
      <c r="AF372" s="26" t="str">
        <f t="shared" si="93"/>
        <v/>
      </c>
      <c r="AG372" s="25">
        <f>IFERROR(VLOOKUP($A372,'TD SOP+PROFORM MOD'!$A$5:$AD$750,MATCH(AG$4,'TD SOP+PROFORM MOD'!$B$2:$AD$2,0)+1,0),0)+IFERROR(VLOOKUP($A372,'TD SOP+PROFORM MOD'!$A$5:$AD$750,MATCH(AG$2,'TD SOP+PROFORM MOD'!$B$2:$AD$2,0)+1,0),0)</f>
        <v>0</v>
      </c>
      <c r="AH372" s="25">
        <f>IFERROR(VLOOKUP($A372,'TD SOP+PROFORM MOD'!$A$5:$AD$750,MATCH(AH$4,'TD SOP+PROFORM MOD'!$B$2:$AD$2,0)+1,0),0)+IFERROR(VLOOKUP($A372,'TD SOP+PROFORM MOD'!$A$5:$AD$750,MATCH(AH$2,'TD SOP+PROFORM MOD'!$B$2:$AD$2,0)+1,0),0)</f>
        <v>0</v>
      </c>
      <c r="AI372" s="26" t="str">
        <f t="shared" si="94"/>
        <v/>
      </c>
      <c r="AJ372" s="25">
        <f>IFERROR(VLOOKUP($A372,'TD SOP+PROFORM MOD'!$A$5:$AD$750,MATCH(AJ$4,'TD SOP+PROFORM MOD'!$B$2:$AD$2,0)+1,0),0)+IFERROR(VLOOKUP($A372,'TD SOP+PROFORM MOD'!$A$5:$AD$750,MATCH(AJ$2,'TD SOP+PROFORM MOD'!$B$2:$AD$2,0)+1,0),0)</f>
        <v>0</v>
      </c>
      <c r="AK372" s="25">
        <f>IFERROR(VLOOKUP($A372,'TD SOP+PROFORM MOD'!$A$5:$AD$750,MATCH(AK$4,'TD SOP+PROFORM MOD'!$B$2:$AD$2,0)+1,0),0)+IFERROR(VLOOKUP($A372,'TD SOP+PROFORM MOD'!$A$5:$AD$750,MATCH(AK$2,'TD SOP+PROFORM MOD'!$B$2:$AD$2,0)+1,0),0)</f>
        <v>0</v>
      </c>
      <c r="AL372" s="26" t="str">
        <f t="shared" si="95"/>
        <v/>
      </c>
      <c r="AM372" s="25">
        <f t="shared" si="97"/>
        <v>0</v>
      </c>
      <c r="AN372" s="25">
        <f t="shared" si="97"/>
        <v>0</v>
      </c>
      <c r="AO372" s="26" t="str">
        <f t="shared" si="96"/>
        <v/>
      </c>
      <c r="AR372" s="25">
        <f>SUMIF('B&amp;S YTD LFY'!B:B,"="&amp;A372,'B&amp;S YTD LFY'!C:C)</f>
        <v>0</v>
      </c>
      <c r="AS372" s="25">
        <f t="shared" si="98"/>
        <v>0</v>
      </c>
      <c r="AT372" s="25"/>
    </row>
    <row r="373" spans="1:46" x14ac:dyDescent="0.35">
      <c r="A373" s="24">
        <f>IF(AND('TD SOP+PROFORM MOD'!A370&lt;&gt;"",'TD SOP+PROFORM MOD'!A370&lt;&gt;"TOTAL"),'TD SOP+PROFORM MOD'!A370,0)</f>
        <v>0</v>
      </c>
      <c r="C373" s="25" t="str">
        <f>IFERROR(VLOOKUP($A373,'TD SOP+PROFORM MOD'!$A$5:$AD$750,MATCH(C$4,'TD SOP+PROFORM MOD'!$B$2:$AT$2,0)+1,0),"")</f>
        <v/>
      </c>
      <c r="D373" s="25" t="str">
        <f>IFERROR(VLOOKUP($A373,'TD SOP+PROFORM MOD'!$A$5:$AD$750,MATCH(D$4,'TD SOP+PROFORM MOD'!$B$2:$AT$2,0)+1,0),"")</f>
        <v/>
      </c>
      <c r="E373" s="26" t="str">
        <f t="shared" si="84"/>
        <v/>
      </c>
      <c r="F373" s="25" t="str">
        <f>IFERROR(VLOOKUP($A373,'TD SOP+PROFORM MOD'!$A$5:$AD$750,MATCH(F$4,'TD SOP+PROFORM MOD'!$B$2:$AT$2,0)+1,0),"")</f>
        <v/>
      </c>
      <c r="G373" s="25" t="str">
        <f>IFERROR(VLOOKUP($A373,'TD SOP+PROFORM MOD'!$A$5:$AD$750,MATCH(G$4,'TD SOP+PROFORM MOD'!$B$2:$AT$2,0)+1,0),"")</f>
        <v/>
      </c>
      <c r="H373" s="26" t="str">
        <f t="shared" si="85"/>
        <v/>
      </c>
      <c r="I373" s="25" t="str">
        <f>IFERROR(VLOOKUP($A373,'TD SOP+PROFORM MOD'!$A$5:$AD$750,MATCH(I$4,'TD SOP+PROFORM MOD'!$B$2:$AT$2,0)+1,0),"")</f>
        <v/>
      </c>
      <c r="J373" s="25" t="str">
        <f>IFERROR(VLOOKUP($A373,'TD SOP+PROFORM MOD'!$A$5:$AD$750,MATCH(J$4,'TD SOP+PROFORM MOD'!$B$2:$AT$2,0)+1,0),"")</f>
        <v/>
      </c>
      <c r="K373" s="26" t="str">
        <f t="shared" si="86"/>
        <v/>
      </c>
      <c r="L373" s="25" t="str">
        <f>IFERROR(VLOOKUP($A373,'TD SOP+PROFORM MOD'!$A$5:$AD$750,MATCH(L$4,'TD SOP+PROFORM MOD'!$B$2:$AT$2,0)+1,0),"")</f>
        <v/>
      </c>
      <c r="M373" s="25" t="str">
        <f>IFERROR(VLOOKUP($A373,'TD SOP+PROFORM MOD'!$A$5:$AD$750,MATCH(M$4,'TD SOP+PROFORM MOD'!$B$2:$AT$2,0)+1,0),"")</f>
        <v/>
      </c>
      <c r="N373" s="26" t="str">
        <f t="shared" si="87"/>
        <v/>
      </c>
      <c r="O373" s="25">
        <f>IFERROR(VLOOKUP($A373,'TD SOP+PROFORM MOD'!$A$5:$AD$750,MATCH(O$4,'TD SOP+PROFORM MOD'!$B$2:$AD$2,0)+1,0),0)+IFERROR(VLOOKUP($A373,'TD SOP+PROFORM MOD'!$A$5:$AD$750,MATCH(O$2,'TD SOP+PROFORM MOD'!$B$2:$AD$2,0)+1,0),0)</f>
        <v>0</v>
      </c>
      <c r="P373" s="25">
        <f>IFERROR(VLOOKUP($A373,'TD SOP+PROFORM MOD'!$A$5:$AD$750,MATCH(P$4,'TD SOP+PROFORM MOD'!$B$2:$AD$2,0)+1,0),0)+IFERROR(VLOOKUP($A373,'TD SOP+PROFORM MOD'!$A$5:$AD$750,MATCH(P$2,'TD SOP+PROFORM MOD'!$B$2:$AD$2,0)+1,0),0)</f>
        <v>0</v>
      </c>
      <c r="Q373" s="26" t="str">
        <f t="shared" si="88"/>
        <v/>
      </c>
      <c r="R373" s="25">
        <f>IFERROR(VLOOKUP($A373,'TD SOP+PROFORM MOD'!$A$5:$AD$750,MATCH(R$4,'TD SOP+PROFORM MOD'!$B$2:$AD$2,0)+1,0),0)+IFERROR(VLOOKUP($A373,'TD SOP+PROFORM MOD'!$A$5:$AD$750,MATCH(R$2,'TD SOP+PROFORM MOD'!$B$2:$AD$2,0)+1,0),0)</f>
        <v>0</v>
      </c>
      <c r="S373" s="25">
        <f>IFERROR(VLOOKUP($A373,'TD SOP+PROFORM MOD'!$A$5:$AD$750,MATCH(S$4,'TD SOP+PROFORM MOD'!$B$2:$AD$2,0)+1,0),0)+IFERROR(VLOOKUP($A373,'TD SOP+PROFORM MOD'!$A$5:$AD$750,MATCH(S$2,'TD SOP+PROFORM MOD'!$B$2:$AD$2,0)+1,0),0)</f>
        <v>0</v>
      </c>
      <c r="T373" s="26" t="str">
        <f t="shared" si="89"/>
        <v/>
      </c>
      <c r="U373" s="25">
        <f>IFERROR(VLOOKUP($A373,'TD SOP+PROFORM MOD'!$A$5:$AD$750,MATCH(U$4,'TD SOP+PROFORM MOD'!$B$2:$AD$2,0)+1,0),0)+IFERROR(VLOOKUP($A373,'TD SOP+PROFORM MOD'!$A$5:$AD$750,MATCH(U$2,'TD SOP+PROFORM MOD'!$B$2:$AD$2,0)+1,0),0)</f>
        <v>0</v>
      </c>
      <c r="V373" s="25">
        <f>IFERROR(VLOOKUP($A373,'TD SOP+PROFORM MOD'!$A$5:$AD$750,MATCH(V$4,'TD SOP+PROFORM MOD'!$B$2:$AD$2,0)+1,0),0)+IFERROR(VLOOKUP($A373,'TD SOP+PROFORM MOD'!$A$5:$AD$750,MATCH(V$2,'TD SOP+PROFORM MOD'!$B$2:$AD$2,0)+1,0),0)</f>
        <v>0</v>
      </c>
      <c r="W373" s="26" t="str">
        <f t="shared" si="90"/>
        <v/>
      </c>
      <c r="X373" s="25">
        <f>IFERROR(VLOOKUP($A373,'TD SOP+PROFORM MOD'!$A$5:$AD$750,MATCH(X$4,'TD SOP+PROFORM MOD'!$B$2:$AD$2,0)+1,0),0)+IFERROR(VLOOKUP($A373,'TD SOP+PROFORM MOD'!$A$5:$AD$750,MATCH(X$2,'TD SOP+PROFORM MOD'!$B$2:$AD$2,0)+1,0),0)</f>
        <v>0</v>
      </c>
      <c r="Y373" s="25">
        <f>IFERROR(VLOOKUP($A373,'TD SOP+PROFORM MOD'!$A$5:$AD$750,MATCH(Y$4,'TD SOP+PROFORM MOD'!$B$2:$AD$2,0)+1,0),0)+IFERROR(VLOOKUP($A373,'TD SOP+PROFORM MOD'!$A$5:$AD$750,MATCH(Y$2,'TD SOP+PROFORM MOD'!$B$2:$AD$2,0)+1,0),0)</f>
        <v>0</v>
      </c>
      <c r="Z373" s="26" t="str">
        <f t="shared" si="91"/>
        <v/>
      </c>
      <c r="AA373" s="25">
        <f>IFERROR(VLOOKUP($A373,'TD SOP+PROFORM MOD'!$A$5:$AD$750,MATCH(AA$4,'TD SOP+PROFORM MOD'!$B$2:$AD$2,0)+1,0),0)+IFERROR(VLOOKUP($A373,'TD SOP+PROFORM MOD'!$A$5:$AD$750,MATCH(AA$2,'TD SOP+PROFORM MOD'!$B$2:$AD$2,0)+1,0),0)</f>
        <v>0</v>
      </c>
      <c r="AB373" s="25">
        <f>IFERROR(VLOOKUP($A373,'TD SOP+PROFORM MOD'!$A$5:$AD$750,MATCH(AB$4,'TD SOP+PROFORM MOD'!$B$2:$AD$2,0)+1,0),0)+IFERROR(VLOOKUP($A373,'TD SOP+PROFORM MOD'!$A$5:$AD$750,MATCH(AB$2,'TD SOP+PROFORM MOD'!$B$2:$AD$2,0)+1,0),0)</f>
        <v>0</v>
      </c>
      <c r="AC373" s="26" t="str">
        <f t="shared" si="92"/>
        <v/>
      </c>
      <c r="AD373" s="25">
        <f>IFERROR(VLOOKUP($A373,'TD SOP+PROFORM MOD'!$A$5:$AD$750,MATCH(AD$4,'TD SOP+PROFORM MOD'!$B$2:$AD$2,0)+1,0),0)+IFERROR(VLOOKUP($A373,'TD SOP+PROFORM MOD'!$A$5:$AD$750,MATCH(AD$2,'TD SOP+PROFORM MOD'!$B$2:$AD$2,0)+1,0),0)</f>
        <v>0</v>
      </c>
      <c r="AE373" s="25">
        <f>IFERROR(VLOOKUP($A373,'TD SOP+PROFORM MOD'!$A$5:$AD$750,MATCH(AE$4,'TD SOP+PROFORM MOD'!$B$2:$AD$2,0)+1,0),0)+IFERROR(VLOOKUP($A373,'TD SOP+PROFORM MOD'!$A$5:$AD$750,MATCH(AE$2,'TD SOP+PROFORM MOD'!$B$2:$AD$2,0)+1,0),0)</f>
        <v>0</v>
      </c>
      <c r="AF373" s="26" t="str">
        <f t="shared" si="93"/>
        <v/>
      </c>
      <c r="AG373" s="25">
        <f>IFERROR(VLOOKUP($A373,'TD SOP+PROFORM MOD'!$A$5:$AD$750,MATCH(AG$4,'TD SOP+PROFORM MOD'!$B$2:$AD$2,0)+1,0),0)+IFERROR(VLOOKUP($A373,'TD SOP+PROFORM MOD'!$A$5:$AD$750,MATCH(AG$2,'TD SOP+PROFORM MOD'!$B$2:$AD$2,0)+1,0),0)</f>
        <v>0</v>
      </c>
      <c r="AH373" s="25">
        <f>IFERROR(VLOOKUP($A373,'TD SOP+PROFORM MOD'!$A$5:$AD$750,MATCH(AH$4,'TD SOP+PROFORM MOD'!$B$2:$AD$2,0)+1,0),0)+IFERROR(VLOOKUP($A373,'TD SOP+PROFORM MOD'!$A$5:$AD$750,MATCH(AH$2,'TD SOP+PROFORM MOD'!$B$2:$AD$2,0)+1,0),0)</f>
        <v>0</v>
      </c>
      <c r="AI373" s="26" t="str">
        <f t="shared" si="94"/>
        <v/>
      </c>
      <c r="AJ373" s="25">
        <f>IFERROR(VLOOKUP($A373,'TD SOP+PROFORM MOD'!$A$5:$AD$750,MATCH(AJ$4,'TD SOP+PROFORM MOD'!$B$2:$AD$2,0)+1,0),0)+IFERROR(VLOOKUP($A373,'TD SOP+PROFORM MOD'!$A$5:$AD$750,MATCH(AJ$2,'TD SOP+PROFORM MOD'!$B$2:$AD$2,0)+1,0),0)</f>
        <v>0</v>
      </c>
      <c r="AK373" s="25">
        <f>IFERROR(VLOOKUP($A373,'TD SOP+PROFORM MOD'!$A$5:$AD$750,MATCH(AK$4,'TD SOP+PROFORM MOD'!$B$2:$AD$2,0)+1,0),0)+IFERROR(VLOOKUP($A373,'TD SOP+PROFORM MOD'!$A$5:$AD$750,MATCH(AK$2,'TD SOP+PROFORM MOD'!$B$2:$AD$2,0)+1,0),0)</f>
        <v>0</v>
      </c>
      <c r="AL373" s="26" t="str">
        <f t="shared" si="95"/>
        <v/>
      </c>
      <c r="AM373" s="25">
        <f t="shared" si="97"/>
        <v>0</v>
      </c>
      <c r="AN373" s="25">
        <f t="shared" si="97"/>
        <v>0</v>
      </c>
      <c r="AO373" s="26" t="str">
        <f t="shared" si="96"/>
        <v/>
      </c>
      <c r="AR373" s="25">
        <f>SUMIF('B&amp;S YTD LFY'!B:B,"="&amp;A373,'B&amp;S YTD LFY'!C:C)</f>
        <v>0</v>
      </c>
      <c r="AS373" s="25">
        <f t="shared" si="98"/>
        <v>0</v>
      </c>
      <c r="AT373" s="25"/>
    </row>
    <row r="374" spans="1:46" x14ac:dyDescent="0.35">
      <c r="A374" s="24">
        <f>IF(AND('TD SOP+PROFORM MOD'!A371&lt;&gt;"",'TD SOP+PROFORM MOD'!A371&lt;&gt;"TOTAL"),'TD SOP+PROFORM MOD'!A371,0)</f>
        <v>0</v>
      </c>
      <c r="C374" s="25" t="str">
        <f>IFERROR(VLOOKUP($A374,'TD SOP+PROFORM MOD'!$A$5:$AD$750,MATCH(C$4,'TD SOP+PROFORM MOD'!$B$2:$AT$2,0)+1,0),"")</f>
        <v/>
      </c>
      <c r="D374" s="25" t="str">
        <f>IFERROR(VLOOKUP($A374,'TD SOP+PROFORM MOD'!$A$5:$AD$750,MATCH(D$4,'TD SOP+PROFORM MOD'!$B$2:$AT$2,0)+1,0),"")</f>
        <v/>
      </c>
      <c r="E374" s="26" t="str">
        <f t="shared" si="84"/>
        <v/>
      </c>
      <c r="F374" s="25" t="str">
        <f>IFERROR(VLOOKUP($A374,'TD SOP+PROFORM MOD'!$A$5:$AD$750,MATCH(F$4,'TD SOP+PROFORM MOD'!$B$2:$AT$2,0)+1,0),"")</f>
        <v/>
      </c>
      <c r="G374" s="25" t="str">
        <f>IFERROR(VLOOKUP($A374,'TD SOP+PROFORM MOD'!$A$5:$AD$750,MATCH(G$4,'TD SOP+PROFORM MOD'!$B$2:$AT$2,0)+1,0),"")</f>
        <v/>
      </c>
      <c r="H374" s="26" t="str">
        <f t="shared" si="85"/>
        <v/>
      </c>
      <c r="I374" s="25" t="str">
        <f>IFERROR(VLOOKUP($A374,'TD SOP+PROFORM MOD'!$A$5:$AD$750,MATCH(I$4,'TD SOP+PROFORM MOD'!$B$2:$AT$2,0)+1,0),"")</f>
        <v/>
      </c>
      <c r="J374" s="25" t="str">
        <f>IFERROR(VLOOKUP($A374,'TD SOP+PROFORM MOD'!$A$5:$AD$750,MATCH(J$4,'TD SOP+PROFORM MOD'!$B$2:$AT$2,0)+1,0),"")</f>
        <v/>
      </c>
      <c r="K374" s="26" t="str">
        <f t="shared" si="86"/>
        <v/>
      </c>
      <c r="L374" s="25" t="str">
        <f>IFERROR(VLOOKUP($A374,'TD SOP+PROFORM MOD'!$A$5:$AD$750,MATCH(L$4,'TD SOP+PROFORM MOD'!$B$2:$AT$2,0)+1,0),"")</f>
        <v/>
      </c>
      <c r="M374" s="25" t="str">
        <f>IFERROR(VLOOKUP($A374,'TD SOP+PROFORM MOD'!$A$5:$AD$750,MATCH(M$4,'TD SOP+PROFORM MOD'!$B$2:$AT$2,0)+1,0),"")</f>
        <v/>
      </c>
      <c r="N374" s="26" t="str">
        <f t="shared" si="87"/>
        <v/>
      </c>
      <c r="O374" s="25">
        <f>IFERROR(VLOOKUP($A374,'TD SOP+PROFORM MOD'!$A$5:$AD$750,MATCH(O$4,'TD SOP+PROFORM MOD'!$B$2:$AD$2,0)+1,0),0)+IFERROR(VLOOKUP($A374,'TD SOP+PROFORM MOD'!$A$5:$AD$750,MATCH(O$2,'TD SOP+PROFORM MOD'!$B$2:$AD$2,0)+1,0),0)</f>
        <v>0</v>
      </c>
      <c r="P374" s="25">
        <f>IFERROR(VLOOKUP($A374,'TD SOP+PROFORM MOD'!$A$5:$AD$750,MATCH(P$4,'TD SOP+PROFORM MOD'!$B$2:$AD$2,0)+1,0),0)+IFERROR(VLOOKUP($A374,'TD SOP+PROFORM MOD'!$A$5:$AD$750,MATCH(P$2,'TD SOP+PROFORM MOD'!$B$2:$AD$2,0)+1,0),0)</f>
        <v>0</v>
      </c>
      <c r="Q374" s="26" t="str">
        <f t="shared" si="88"/>
        <v/>
      </c>
      <c r="R374" s="25">
        <f>IFERROR(VLOOKUP($A374,'TD SOP+PROFORM MOD'!$A$5:$AD$750,MATCH(R$4,'TD SOP+PROFORM MOD'!$B$2:$AD$2,0)+1,0),0)+IFERROR(VLOOKUP($A374,'TD SOP+PROFORM MOD'!$A$5:$AD$750,MATCH(R$2,'TD SOP+PROFORM MOD'!$B$2:$AD$2,0)+1,0),0)</f>
        <v>0</v>
      </c>
      <c r="S374" s="25">
        <f>IFERROR(VLOOKUP($A374,'TD SOP+PROFORM MOD'!$A$5:$AD$750,MATCH(S$4,'TD SOP+PROFORM MOD'!$B$2:$AD$2,0)+1,0),0)+IFERROR(VLOOKUP($A374,'TD SOP+PROFORM MOD'!$A$5:$AD$750,MATCH(S$2,'TD SOP+PROFORM MOD'!$B$2:$AD$2,0)+1,0),0)</f>
        <v>0</v>
      </c>
      <c r="T374" s="26" t="str">
        <f t="shared" si="89"/>
        <v/>
      </c>
      <c r="U374" s="25">
        <f>IFERROR(VLOOKUP($A374,'TD SOP+PROFORM MOD'!$A$5:$AD$750,MATCH(U$4,'TD SOP+PROFORM MOD'!$B$2:$AD$2,0)+1,0),0)+IFERROR(VLOOKUP($A374,'TD SOP+PROFORM MOD'!$A$5:$AD$750,MATCH(U$2,'TD SOP+PROFORM MOD'!$B$2:$AD$2,0)+1,0),0)</f>
        <v>0</v>
      </c>
      <c r="V374" s="25">
        <f>IFERROR(VLOOKUP($A374,'TD SOP+PROFORM MOD'!$A$5:$AD$750,MATCH(V$4,'TD SOP+PROFORM MOD'!$B$2:$AD$2,0)+1,0),0)+IFERROR(VLOOKUP($A374,'TD SOP+PROFORM MOD'!$A$5:$AD$750,MATCH(V$2,'TD SOP+PROFORM MOD'!$B$2:$AD$2,0)+1,0),0)</f>
        <v>0</v>
      </c>
      <c r="W374" s="26" t="str">
        <f t="shared" si="90"/>
        <v/>
      </c>
      <c r="X374" s="25">
        <f>IFERROR(VLOOKUP($A374,'TD SOP+PROFORM MOD'!$A$5:$AD$750,MATCH(X$4,'TD SOP+PROFORM MOD'!$B$2:$AD$2,0)+1,0),0)+IFERROR(VLOOKUP($A374,'TD SOP+PROFORM MOD'!$A$5:$AD$750,MATCH(X$2,'TD SOP+PROFORM MOD'!$B$2:$AD$2,0)+1,0),0)</f>
        <v>0</v>
      </c>
      <c r="Y374" s="25">
        <f>IFERROR(VLOOKUP($A374,'TD SOP+PROFORM MOD'!$A$5:$AD$750,MATCH(Y$4,'TD SOP+PROFORM MOD'!$B$2:$AD$2,0)+1,0),0)+IFERROR(VLOOKUP($A374,'TD SOP+PROFORM MOD'!$A$5:$AD$750,MATCH(Y$2,'TD SOP+PROFORM MOD'!$B$2:$AD$2,0)+1,0),0)</f>
        <v>0</v>
      </c>
      <c r="Z374" s="26" t="str">
        <f t="shared" si="91"/>
        <v/>
      </c>
      <c r="AA374" s="25">
        <f>IFERROR(VLOOKUP($A374,'TD SOP+PROFORM MOD'!$A$5:$AD$750,MATCH(AA$4,'TD SOP+PROFORM MOD'!$B$2:$AD$2,0)+1,0),0)+IFERROR(VLOOKUP($A374,'TD SOP+PROFORM MOD'!$A$5:$AD$750,MATCH(AA$2,'TD SOP+PROFORM MOD'!$B$2:$AD$2,0)+1,0),0)</f>
        <v>0</v>
      </c>
      <c r="AB374" s="25">
        <f>IFERROR(VLOOKUP($A374,'TD SOP+PROFORM MOD'!$A$5:$AD$750,MATCH(AB$4,'TD SOP+PROFORM MOD'!$B$2:$AD$2,0)+1,0),0)+IFERROR(VLOOKUP($A374,'TD SOP+PROFORM MOD'!$A$5:$AD$750,MATCH(AB$2,'TD SOP+PROFORM MOD'!$B$2:$AD$2,0)+1,0),0)</f>
        <v>0</v>
      </c>
      <c r="AC374" s="26" t="str">
        <f t="shared" si="92"/>
        <v/>
      </c>
      <c r="AD374" s="25">
        <f>IFERROR(VLOOKUP($A374,'TD SOP+PROFORM MOD'!$A$5:$AD$750,MATCH(AD$4,'TD SOP+PROFORM MOD'!$B$2:$AD$2,0)+1,0),0)+IFERROR(VLOOKUP($A374,'TD SOP+PROFORM MOD'!$A$5:$AD$750,MATCH(AD$2,'TD SOP+PROFORM MOD'!$B$2:$AD$2,0)+1,0),0)</f>
        <v>0</v>
      </c>
      <c r="AE374" s="25">
        <f>IFERROR(VLOOKUP($A374,'TD SOP+PROFORM MOD'!$A$5:$AD$750,MATCH(AE$4,'TD SOP+PROFORM MOD'!$B$2:$AD$2,0)+1,0),0)+IFERROR(VLOOKUP($A374,'TD SOP+PROFORM MOD'!$A$5:$AD$750,MATCH(AE$2,'TD SOP+PROFORM MOD'!$B$2:$AD$2,0)+1,0),0)</f>
        <v>0</v>
      </c>
      <c r="AF374" s="26" t="str">
        <f t="shared" si="93"/>
        <v/>
      </c>
      <c r="AG374" s="25">
        <f>IFERROR(VLOOKUP($A374,'TD SOP+PROFORM MOD'!$A$5:$AD$750,MATCH(AG$4,'TD SOP+PROFORM MOD'!$B$2:$AD$2,0)+1,0),0)+IFERROR(VLOOKUP($A374,'TD SOP+PROFORM MOD'!$A$5:$AD$750,MATCH(AG$2,'TD SOP+PROFORM MOD'!$B$2:$AD$2,0)+1,0),0)</f>
        <v>0</v>
      </c>
      <c r="AH374" s="25">
        <f>IFERROR(VLOOKUP($A374,'TD SOP+PROFORM MOD'!$A$5:$AD$750,MATCH(AH$4,'TD SOP+PROFORM MOD'!$B$2:$AD$2,0)+1,0),0)+IFERROR(VLOOKUP($A374,'TD SOP+PROFORM MOD'!$A$5:$AD$750,MATCH(AH$2,'TD SOP+PROFORM MOD'!$B$2:$AD$2,0)+1,0),0)</f>
        <v>0</v>
      </c>
      <c r="AI374" s="26" t="str">
        <f t="shared" si="94"/>
        <v/>
      </c>
      <c r="AJ374" s="25">
        <f>IFERROR(VLOOKUP($A374,'TD SOP+PROFORM MOD'!$A$5:$AD$750,MATCH(AJ$4,'TD SOP+PROFORM MOD'!$B$2:$AD$2,0)+1,0),0)+IFERROR(VLOOKUP($A374,'TD SOP+PROFORM MOD'!$A$5:$AD$750,MATCH(AJ$2,'TD SOP+PROFORM MOD'!$B$2:$AD$2,0)+1,0),0)</f>
        <v>0</v>
      </c>
      <c r="AK374" s="25">
        <f>IFERROR(VLOOKUP($A374,'TD SOP+PROFORM MOD'!$A$5:$AD$750,MATCH(AK$4,'TD SOP+PROFORM MOD'!$B$2:$AD$2,0)+1,0),0)+IFERROR(VLOOKUP($A374,'TD SOP+PROFORM MOD'!$A$5:$AD$750,MATCH(AK$2,'TD SOP+PROFORM MOD'!$B$2:$AD$2,0)+1,0),0)</f>
        <v>0</v>
      </c>
      <c r="AL374" s="26" t="str">
        <f t="shared" si="95"/>
        <v/>
      </c>
      <c r="AM374" s="25">
        <f t="shared" si="97"/>
        <v>0</v>
      </c>
      <c r="AN374" s="25">
        <f t="shared" si="97"/>
        <v>0</v>
      </c>
      <c r="AO374" s="26" t="str">
        <f t="shared" si="96"/>
        <v/>
      </c>
      <c r="AR374" s="25">
        <f>SUMIF('B&amp;S YTD LFY'!B:B,"="&amp;A374,'B&amp;S YTD LFY'!C:C)</f>
        <v>0</v>
      </c>
      <c r="AS374" s="25">
        <f t="shared" si="98"/>
        <v>0</v>
      </c>
      <c r="AT374" s="25"/>
    </row>
    <row r="375" spans="1:46" x14ac:dyDescent="0.35">
      <c r="A375" s="24">
        <f>IF(AND('TD SOP+PROFORM MOD'!A372&lt;&gt;"",'TD SOP+PROFORM MOD'!A372&lt;&gt;"TOTAL"),'TD SOP+PROFORM MOD'!A372,0)</f>
        <v>0</v>
      </c>
      <c r="C375" s="25" t="str">
        <f>IFERROR(VLOOKUP($A375,'TD SOP+PROFORM MOD'!$A$5:$AD$750,MATCH(C$4,'TD SOP+PROFORM MOD'!$B$2:$AT$2,0)+1,0),"")</f>
        <v/>
      </c>
      <c r="D375" s="25" t="str">
        <f>IFERROR(VLOOKUP($A375,'TD SOP+PROFORM MOD'!$A$5:$AD$750,MATCH(D$4,'TD SOP+PROFORM MOD'!$B$2:$AT$2,0)+1,0),"")</f>
        <v/>
      </c>
      <c r="E375" s="26" t="str">
        <f t="shared" si="84"/>
        <v/>
      </c>
      <c r="F375" s="25" t="str">
        <f>IFERROR(VLOOKUP($A375,'TD SOP+PROFORM MOD'!$A$5:$AD$750,MATCH(F$4,'TD SOP+PROFORM MOD'!$B$2:$AT$2,0)+1,0),"")</f>
        <v/>
      </c>
      <c r="G375" s="25" t="str">
        <f>IFERROR(VLOOKUP($A375,'TD SOP+PROFORM MOD'!$A$5:$AD$750,MATCH(G$4,'TD SOP+PROFORM MOD'!$B$2:$AT$2,0)+1,0),"")</f>
        <v/>
      </c>
      <c r="H375" s="26" t="str">
        <f t="shared" si="85"/>
        <v/>
      </c>
      <c r="I375" s="25" t="str">
        <f>IFERROR(VLOOKUP($A375,'TD SOP+PROFORM MOD'!$A$5:$AD$750,MATCH(I$4,'TD SOP+PROFORM MOD'!$B$2:$AT$2,0)+1,0),"")</f>
        <v/>
      </c>
      <c r="J375" s="25" t="str">
        <f>IFERROR(VLOOKUP($A375,'TD SOP+PROFORM MOD'!$A$5:$AD$750,MATCH(J$4,'TD SOP+PROFORM MOD'!$B$2:$AT$2,0)+1,0),"")</f>
        <v/>
      </c>
      <c r="K375" s="26" t="str">
        <f t="shared" si="86"/>
        <v/>
      </c>
      <c r="L375" s="25" t="str">
        <f>IFERROR(VLOOKUP($A375,'TD SOP+PROFORM MOD'!$A$5:$AD$750,MATCH(L$4,'TD SOP+PROFORM MOD'!$B$2:$AT$2,0)+1,0),"")</f>
        <v/>
      </c>
      <c r="M375" s="25" t="str">
        <f>IFERROR(VLOOKUP($A375,'TD SOP+PROFORM MOD'!$A$5:$AD$750,MATCH(M$4,'TD SOP+PROFORM MOD'!$B$2:$AT$2,0)+1,0),"")</f>
        <v/>
      </c>
      <c r="N375" s="26" t="str">
        <f t="shared" si="87"/>
        <v/>
      </c>
      <c r="O375" s="25">
        <f>IFERROR(VLOOKUP($A375,'TD SOP+PROFORM MOD'!$A$5:$AD$750,MATCH(O$4,'TD SOP+PROFORM MOD'!$B$2:$AD$2,0)+1,0),0)+IFERROR(VLOOKUP($A375,'TD SOP+PROFORM MOD'!$A$5:$AD$750,MATCH(O$2,'TD SOP+PROFORM MOD'!$B$2:$AD$2,0)+1,0),0)</f>
        <v>0</v>
      </c>
      <c r="P375" s="25">
        <f>IFERROR(VLOOKUP($A375,'TD SOP+PROFORM MOD'!$A$5:$AD$750,MATCH(P$4,'TD SOP+PROFORM MOD'!$B$2:$AD$2,0)+1,0),0)+IFERROR(VLOOKUP($A375,'TD SOP+PROFORM MOD'!$A$5:$AD$750,MATCH(P$2,'TD SOP+PROFORM MOD'!$B$2:$AD$2,0)+1,0),0)</f>
        <v>0</v>
      </c>
      <c r="Q375" s="26" t="str">
        <f t="shared" si="88"/>
        <v/>
      </c>
      <c r="R375" s="25">
        <f>IFERROR(VLOOKUP($A375,'TD SOP+PROFORM MOD'!$A$5:$AD$750,MATCH(R$4,'TD SOP+PROFORM MOD'!$B$2:$AD$2,0)+1,0),0)+IFERROR(VLOOKUP($A375,'TD SOP+PROFORM MOD'!$A$5:$AD$750,MATCH(R$2,'TD SOP+PROFORM MOD'!$B$2:$AD$2,0)+1,0),0)</f>
        <v>0</v>
      </c>
      <c r="S375" s="25">
        <f>IFERROR(VLOOKUP($A375,'TD SOP+PROFORM MOD'!$A$5:$AD$750,MATCH(S$4,'TD SOP+PROFORM MOD'!$B$2:$AD$2,0)+1,0),0)+IFERROR(VLOOKUP($A375,'TD SOP+PROFORM MOD'!$A$5:$AD$750,MATCH(S$2,'TD SOP+PROFORM MOD'!$B$2:$AD$2,0)+1,0),0)</f>
        <v>0</v>
      </c>
      <c r="T375" s="26" t="str">
        <f t="shared" si="89"/>
        <v/>
      </c>
      <c r="U375" s="25">
        <f>IFERROR(VLOOKUP($A375,'TD SOP+PROFORM MOD'!$A$5:$AD$750,MATCH(U$4,'TD SOP+PROFORM MOD'!$B$2:$AD$2,0)+1,0),0)+IFERROR(VLOOKUP($A375,'TD SOP+PROFORM MOD'!$A$5:$AD$750,MATCH(U$2,'TD SOP+PROFORM MOD'!$B$2:$AD$2,0)+1,0),0)</f>
        <v>0</v>
      </c>
      <c r="V375" s="25">
        <f>IFERROR(VLOOKUP($A375,'TD SOP+PROFORM MOD'!$A$5:$AD$750,MATCH(V$4,'TD SOP+PROFORM MOD'!$B$2:$AD$2,0)+1,0),0)+IFERROR(VLOOKUP($A375,'TD SOP+PROFORM MOD'!$A$5:$AD$750,MATCH(V$2,'TD SOP+PROFORM MOD'!$B$2:$AD$2,0)+1,0),0)</f>
        <v>0</v>
      </c>
      <c r="W375" s="26" t="str">
        <f t="shared" si="90"/>
        <v/>
      </c>
      <c r="X375" s="25">
        <f>IFERROR(VLOOKUP($A375,'TD SOP+PROFORM MOD'!$A$5:$AD$750,MATCH(X$4,'TD SOP+PROFORM MOD'!$B$2:$AD$2,0)+1,0),0)+IFERROR(VLOOKUP($A375,'TD SOP+PROFORM MOD'!$A$5:$AD$750,MATCH(X$2,'TD SOP+PROFORM MOD'!$B$2:$AD$2,0)+1,0),0)</f>
        <v>0</v>
      </c>
      <c r="Y375" s="25">
        <f>IFERROR(VLOOKUP($A375,'TD SOP+PROFORM MOD'!$A$5:$AD$750,MATCH(Y$4,'TD SOP+PROFORM MOD'!$B$2:$AD$2,0)+1,0),0)+IFERROR(VLOOKUP($A375,'TD SOP+PROFORM MOD'!$A$5:$AD$750,MATCH(Y$2,'TD SOP+PROFORM MOD'!$B$2:$AD$2,0)+1,0),0)</f>
        <v>0</v>
      </c>
      <c r="Z375" s="26" t="str">
        <f t="shared" si="91"/>
        <v/>
      </c>
      <c r="AA375" s="25">
        <f>IFERROR(VLOOKUP($A375,'TD SOP+PROFORM MOD'!$A$5:$AD$750,MATCH(AA$4,'TD SOP+PROFORM MOD'!$B$2:$AD$2,0)+1,0),0)+IFERROR(VLOOKUP($A375,'TD SOP+PROFORM MOD'!$A$5:$AD$750,MATCH(AA$2,'TD SOP+PROFORM MOD'!$B$2:$AD$2,0)+1,0),0)</f>
        <v>0</v>
      </c>
      <c r="AB375" s="25">
        <f>IFERROR(VLOOKUP($A375,'TD SOP+PROFORM MOD'!$A$5:$AD$750,MATCH(AB$4,'TD SOP+PROFORM MOD'!$B$2:$AD$2,0)+1,0),0)+IFERROR(VLOOKUP($A375,'TD SOP+PROFORM MOD'!$A$5:$AD$750,MATCH(AB$2,'TD SOP+PROFORM MOD'!$B$2:$AD$2,0)+1,0),0)</f>
        <v>0</v>
      </c>
      <c r="AC375" s="26" t="str">
        <f t="shared" si="92"/>
        <v/>
      </c>
      <c r="AD375" s="25">
        <f>IFERROR(VLOOKUP($A375,'TD SOP+PROFORM MOD'!$A$5:$AD$750,MATCH(AD$4,'TD SOP+PROFORM MOD'!$B$2:$AD$2,0)+1,0),0)+IFERROR(VLOOKUP($A375,'TD SOP+PROFORM MOD'!$A$5:$AD$750,MATCH(AD$2,'TD SOP+PROFORM MOD'!$B$2:$AD$2,0)+1,0),0)</f>
        <v>0</v>
      </c>
      <c r="AE375" s="25">
        <f>IFERROR(VLOOKUP($A375,'TD SOP+PROFORM MOD'!$A$5:$AD$750,MATCH(AE$4,'TD SOP+PROFORM MOD'!$B$2:$AD$2,0)+1,0),0)+IFERROR(VLOOKUP($A375,'TD SOP+PROFORM MOD'!$A$5:$AD$750,MATCH(AE$2,'TD SOP+PROFORM MOD'!$B$2:$AD$2,0)+1,0),0)</f>
        <v>0</v>
      </c>
      <c r="AF375" s="26" t="str">
        <f t="shared" si="93"/>
        <v/>
      </c>
      <c r="AG375" s="25">
        <f>IFERROR(VLOOKUP($A375,'TD SOP+PROFORM MOD'!$A$5:$AD$750,MATCH(AG$4,'TD SOP+PROFORM MOD'!$B$2:$AD$2,0)+1,0),0)+IFERROR(VLOOKUP($A375,'TD SOP+PROFORM MOD'!$A$5:$AD$750,MATCH(AG$2,'TD SOP+PROFORM MOD'!$B$2:$AD$2,0)+1,0),0)</f>
        <v>0</v>
      </c>
      <c r="AH375" s="25">
        <f>IFERROR(VLOOKUP($A375,'TD SOP+PROFORM MOD'!$A$5:$AD$750,MATCH(AH$4,'TD SOP+PROFORM MOD'!$B$2:$AD$2,0)+1,0),0)+IFERROR(VLOOKUP($A375,'TD SOP+PROFORM MOD'!$A$5:$AD$750,MATCH(AH$2,'TD SOP+PROFORM MOD'!$B$2:$AD$2,0)+1,0),0)</f>
        <v>0</v>
      </c>
      <c r="AI375" s="26" t="str">
        <f t="shared" si="94"/>
        <v/>
      </c>
      <c r="AJ375" s="25">
        <f>IFERROR(VLOOKUP($A375,'TD SOP+PROFORM MOD'!$A$5:$AD$750,MATCH(AJ$4,'TD SOP+PROFORM MOD'!$B$2:$AD$2,0)+1,0),0)+IFERROR(VLOOKUP($A375,'TD SOP+PROFORM MOD'!$A$5:$AD$750,MATCH(AJ$2,'TD SOP+PROFORM MOD'!$B$2:$AD$2,0)+1,0),0)</f>
        <v>0</v>
      </c>
      <c r="AK375" s="25">
        <f>IFERROR(VLOOKUP($A375,'TD SOP+PROFORM MOD'!$A$5:$AD$750,MATCH(AK$4,'TD SOP+PROFORM MOD'!$B$2:$AD$2,0)+1,0),0)+IFERROR(VLOOKUP($A375,'TD SOP+PROFORM MOD'!$A$5:$AD$750,MATCH(AK$2,'TD SOP+PROFORM MOD'!$B$2:$AD$2,0)+1,0),0)</f>
        <v>0</v>
      </c>
      <c r="AL375" s="26" t="str">
        <f t="shared" si="95"/>
        <v/>
      </c>
      <c r="AM375" s="25">
        <f t="shared" si="97"/>
        <v>0</v>
      </c>
      <c r="AN375" s="25">
        <f t="shared" si="97"/>
        <v>0</v>
      </c>
      <c r="AO375" s="26" t="str">
        <f t="shared" si="96"/>
        <v/>
      </c>
      <c r="AR375" s="25">
        <f>SUMIF('B&amp;S YTD LFY'!B:B,"="&amp;A375,'B&amp;S YTD LFY'!C:C)</f>
        <v>0</v>
      </c>
      <c r="AS375" s="25">
        <f t="shared" si="98"/>
        <v>0</v>
      </c>
      <c r="AT375" s="25"/>
    </row>
    <row r="376" spans="1:46" x14ac:dyDescent="0.35">
      <c r="A376" s="24">
        <f>IF(AND('TD SOP+PROFORM MOD'!A373&lt;&gt;"",'TD SOP+PROFORM MOD'!A373&lt;&gt;"TOTAL"),'TD SOP+PROFORM MOD'!A373,0)</f>
        <v>0</v>
      </c>
      <c r="C376" s="25" t="str">
        <f>IFERROR(VLOOKUP($A376,'TD SOP+PROFORM MOD'!$A$5:$AD$750,MATCH(C$4,'TD SOP+PROFORM MOD'!$B$2:$AT$2,0)+1,0),"")</f>
        <v/>
      </c>
      <c r="D376" s="25" t="str">
        <f>IFERROR(VLOOKUP($A376,'TD SOP+PROFORM MOD'!$A$5:$AD$750,MATCH(D$4,'TD SOP+PROFORM MOD'!$B$2:$AT$2,0)+1,0),"")</f>
        <v/>
      </c>
      <c r="E376" s="26" t="str">
        <f t="shared" si="84"/>
        <v/>
      </c>
      <c r="F376" s="25" t="str">
        <f>IFERROR(VLOOKUP($A376,'TD SOP+PROFORM MOD'!$A$5:$AD$750,MATCH(F$4,'TD SOP+PROFORM MOD'!$B$2:$AT$2,0)+1,0),"")</f>
        <v/>
      </c>
      <c r="G376" s="25" t="str">
        <f>IFERROR(VLOOKUP($A376,'TD SOP+PROFORM MOD'!$A$5:$AD$750,MATCH(G$4,'TD SOP+PROFORM MOD'!$B$2:$AT$2,0)+1,0),"")</f>
        <v/>
      </c>
      <c r="H376" s="26" t="str">
        <f t="shared" si="85"/>
        <v/>
      </c>
      <c r="I376" s="25" t="str">
        <f>IFERROR(VLOOKUP($A376,'TD SOP+PROFORM MOD'!$A$5:$AD$750,MATCH(I$4,'TD SOP+PROFORM MOD'!$B$2:$AT$2,0)+1,0),"")</f>
        <v/>
      </c>
      <c r="J376" s="25" t="str">
        <f>IFERROR(VLOOKUP($A376,'TD SOP+PROFORM MOD'!$A$5:$AD$750,MATCH(J$4,'TD SOP+PROFORM MOD'!$B$2:$AT$2,0)+1,0),"")</f>
        <v/>
      </c>
      <c r="K376" s="26" t="str">
        <f t="shared" si="86"/>
        <v/>
      </c>
      <c r="L376" s="25" t="str">
        <f>IFERROR(VLOOKUP($A376,'TD SOP+PROFORM MOD'!$A$5:$AD$750,MATCH(L$4,'TD SOP+PROFORM MOD'!$B$2:$AT$2,0)+1,0),"")</f>
        <v/>
      </c>
      <c r="M376" s="25" t="str">
        <f>IFERROR(VLOOKUP($A376,'TD SOP+PROFORM MOD'!$A$5:$AD$750,MATCH(M$4,'TD SOP+PROFORM MOD'!$B$2:$AT$2,0)+1,0),"")</f>
        <v/>
      </c>
      <c r="N376" s="26" t="str">
        <f t="shared" si="87"/>
        <v/>
      </c>
      <c r="O376" s="25">
        <f>IFERROR(VLOOKUP($A376,'TD SOP+PROFORM MOD'!$A$5:$AD$750,MATCH(O$4,'TD SOP+PROFORM MOD'!$B$2:$AD$2,0)+1,0),0)+IFERROR(VLOOKUP($A376,'TD SOP+PROFORM MOD'!$A$5:$AD$750,MATCH(O$2,'TD SOP+PROFORM MOD'!$B$2:$AD$2,0)+1,0),0)</f>
        <v>0</v>
      </c>
      <c r="P376" s="25">
        <f>IFERROR(VLOOKUP($A376,'TD SOP+PROFORM MOD'!$A$5:$AD$750,MATCH(P$4,'TD SOP+PROFORM MOD'!$B$2:$AD$2,0)+1,0),0)+IFERROR(VLOOKUP($A376,'TD SOP+PROFORM MOD'!$A$5:$AD$750,MATCH(P$2,'TD SOP+PROFORM MOD'!$B$2:$AD$2,0)+1,0),0)</f>
        <v>0</v>
      </c>
      <c r="Q376" s="26" t="str">
        <f t="shared" si="88"/>
        <v/>
      </c>
      <c r="R376" s="25">
        <f>IFERROR(VLOOKUP($A376,'TD SOP+PROFORM MOD'!$A$5:$AD$750,MATCH(R$4,'TD SOP+PROFORM MOD'!$B$2:$AD$2,0)+1,0),0)+IFERROR(VLOOKUP($A376,'TD SOP+PROFORM MOD'!$A$5:$AD$750,MATCH(R$2,'TD SOP+PROFORM MOD'!$B$2:$AD$2,0)+1,0),0)</f>
        <v>0</v>
      </c>
      <c r="S376" s="25">
        <f>IFERROR(VLOOKUP($A376,'TD SOP+PROFORM MOD'!$A$5:$AD$750,MATCH(S$4,'TD SOP+PROFORM MOD'!$B$2:$AD$2,0)+1,0),0)+IFERROR(VLOOKUP($A376,'TD SOP+PROFORM MOD'!$A$5:$AD$750,MATCH(S$2,'TD SOP+PROFORM MOD'!$B$2:$AD$2,0)+1,0),0)</f>
        <v>0</v>
      </c>
      <c r="T376" s="26" t="str">
        <f t="shared" si="89"/>
        <v/>
      </c>
      <c r="U376" s="25">
        <f>IFERROR(VLOOKUP($A376,'TD SOP+PROFORM MOD'!$A$5:$AD$750,MATCH(U$4,'TD SOP+PROFORM MOD'!$B$2:$AD$2,0)+1,0),0)+IFERROR(VLOOKUP($A376,'TD SOP+PROFORM MOD'!$A$5:$AD$750,MATCH(U$2,'TD SOP+PROFORM MOD'!$B$2:$AD$2,0)+1,0),0)</f>
        <v>0</v>
      </c>
      <c r="V376" s="25">
        <f>IFERROR(VLOOKUP($A376,'TD SOP+PROFORM MOD'!$A$5:$AD$750,MATCH(V$4,'TD SOP+PROFORM MOD'!$B$2:$AD$2,0)+1,0),0)+IFERROR(VLOOKUP($A376,'TD SOP+PROFORM MOD'!$A$5:$AD$750,MATCH(V$2,'TD SOP+PROFORM MOD'!$B$2:$AD$2,0)+1,0),0)</f>
        <v>0</v>
      </c>
      <c r="W376" s="26" t="str">
        <f t="shared" si="90"/>
        <v/>
      </c>
      <c r="X376" s="25">
        <f>IFERROR(VLOOKUP($A376,'TD SOP+PROFORM MOD'!$A$5:$AD$750,MATCH(X$4,'TD SOP+PROFORM MOD'!$B$2:$AD$2,0)+1,0),0)+IFERROR(VLOOKUP($A376,'TD SOP+PROFORM MOD'!$A$5:$AD$750,MATCH(X$2,'TD SOP+PROFORM MOD'!$B$2:$AD$2,0)+1,0),0)</f>
        <v>0</v>
      </c>
      <c r="Y376" s="25">
        <f>IFERROR(VLOOKUP($A376,'TD SOP+PROFORM MOD'!$A$5:$AD$750,MATCH(Y$4,'TD SOP+PROFORM MOD'!$B$2:$AD$2,0)+1,0),0)+IFERROR(VLOOKUP($A376,'TD SOP+PROFORM MOD'!$A$5:$AD$750,MATCH(Y$2,'TD SOP+PROFORM MOD'!$B$2:$AD$2,0)+1,0),0)</f>
        <v>0</v>
      </c>
      <c r="Z376" s="26" t="str">
        <f t="shared" si="91"/>
        <v/>
      </c>
      <c r="AA376" s="25">
        <f>IFERROR(VLOOKUP($A376,'TD SOP+PROFORM MOD'!$A$5:$AD$750,MATCH(AA$4,'TD SOP+PROFORM MOD'!$B$2:$AD$2,0)+1,0),0)+IFERROR(VLOOKUP($A376,'TD SOP+PROFORM MOD'!$A$5:$AD$750,MATCH(AA$2,'TD SOP+PROFORM MOD'!$B$2:$AD$2,0)+1,0),0)</f>
        <v>0</v>
      </c>
      <c r="AB376" s="25">
        <f>IFERROR(VLOOKUP($A376,'TD SOP+PROFORM MOD'!$A$5:$AD$750,MATCH(AB$4,'TD SOP+PROFORM MOD'!$B$2:$AD$2,0)+1,0),0)+IFERROR(VLOOKUP($A376,'TD SOP+PROFORM MOD'!$A$5:$AD$750,MATCH(AB$2,'TD SOP+PROFORM MOD'!$B$2:$AD$2,0)+1,0),0)</f>
        <v>0</v>
      </c>
      <c r="AC376" s="26" t="str">
        <f t="shared" si="92"/>
        <v/>
      </c>
      <c r="AD376" s="25">
        <f>IFERROR(VLOOKUP($A376,'TD SOP+PROFORM MOD'!$A$5:$AD$750,MATCH(AD$4,'TD SOP+PROFORM MOD'!$B$2:$AD$2,0)+1,0),0)+IFERROR(VLOOKUP($A376,'TD SOP+PROFORM MOD'!$A$5:$AD$750,MATCH(AD$2,'TD SOP+PROFORM MOD'!$B$2:$AD$2,0)+1,0),0)</f>
        <v>0</v>
      </c>
      <c r="AE376" s="25">
        <f>IFERROR(VLOOKUP($A376,'TD SOP+PROFORM MOD'!$A$5:$AD$750,MATCH(AE$4,'TD SOP+PROFORM MOD'!$B$2:$AD$2,0)+1,0),0)+IFERROR(VLOOKUP($A376,'TD SOP+PROFORM MOD'!$A$5:$AD$750,MATCH(AE$2,'TD SOP+PROFORM MOD'!$B$2:$AD$2,0)+1,0),0)</f>
        <v>0</v>
      </c>
      <c r="AF376" s="26" t="str">
        <f t="shared" si="93"/>
        <v/>
      </c>
      <c r="AG376" s="25">
        <f>IFERROR(VLOOKUP($A376,'TD SOP+PROFORM MOD'!$A$5:$AD$750,MATCH(AG$4,'TD SOP+PROFORM MOD'!$B$2:$AD$2,0)+1,0),0)+IFERROR(VLOOKUP($A376,'TD SOP+PROFORM MOD'!$A$5:$AD$750,MATCH(AG$2,'TD SOP+PROFORM MOD'!$B$2:$AD$2,0)+1,0),0)</f>
        <v>0</v>
      </c>
      <c r="AH376" s="25">
        <f>IFERROR(VLOOKUP($A376,'TD SOP+PROFORM MOD'!$A$5:$AD$750,MATCH(AH$4,'TD SOP+PROFORM MOD'!$B$2:$AD$2,0)+1,0),0)+IFERROR(VLOOKUP($A376,'TD SOP+PROFORM MOD'!$A$5:$AD$750,MATCH(AH$2,'TD SOP+PROFORM MOD'!$B$2:$AD$2,0)+1,0),0)</f>
        <v>0</v>
      </c>
      <c r="AI376" s="26" t="str">
        <f t="shared" si="94"/>
        <v/>
      </c>
      <c r="AJ376" s="25">
        <f>IFERROR(VLOOKUP($A376,'TD SOP+PROFORM MOD'!$A$5:$AD$750,MATCH(AJ$4,'TD SOP+PROFORM MOD'!$B$2:$AD$2,0)+1,0),0)+IFERROR(VLOOKUP($A376,'TD SOP+PROFORM MOD'!$A$5:$AD$750,MATCH(AJ$2,'TD SOP+PROFORM MOD'!$B$2:$AD$2,0)+1,0),0)</f>
        <v>0</v>
      </c>
      <c r="AK376" s="25">
        <f>IFERROR(VLOOKUP($A376,'TD SOP+PROFORM MOD'!$A$5:$AD$750,MATCH(AK$4,'TD SOP+PROFORM MOD'!$B$2:$AD$2,0)+1,0),0)+IFERROR(VLOOKUP($A376,'TD SOP+PROFORM MOD'!$A$5:$AD$750,MATCH(AK$2,'TD SOP+PROFORM MOD'!$B$2:$AD$2,0)+1,0),0)</f>
        <v>0</v>
      </c>
      <c r="AL376" s="26" t="str">
        <f t="shared" si="95"/>
        <v/>
      </c>
      <c r="AM376" s="25">
        <f t="shared" si="97"/>
        <v>0</v>
      </c>
      <c r="AN376" s="25">
        <f t="shared" si="97"/>
        <v>0</v>
      </c>
      <c r="AO376" s="26" t="str">
        <f t="shared" si="96"/>
        <v/>
      </c>
      <c r="AR376" s="25">
        <f>SUMIF('B&amp;S YTD LFY'!B:B,"="&amp;A376,'B&amp;S YTD LFY'!C:C)</f>
        <v>0</v>
      </c>
      <c r="AS376" s="25">
        <f t="shared" si="98"/>
        <v>0</v>
      </c>
      <c r="AT376" s="25"/>
    </row>
    <row r="377" spans="1:46" x14ac:dyDescent="0.35">
      <c r="A377" s="24">
        <f>IF(AND('TD SOP+PROFORM MOD'!A374&lt;&gt;"",'TD SOP+PROFORM MOD'!A374&lt;&gt;"TOTAL"),'TD SOP+PROFORM MOD'!A374,0)</f>
        <v>0</v>
      </c>
      <c r="C377" s="25" t="str">
        <f>IFERROR(VLOOKUP($A377,'TD SOP+PROFORM MOD'!$A$5:$AD$750,MATCH(C$4,'TD SOP+PROFORM MOD'!$B$2:$AT$2,0)+1,0),"")</f>
        <v/>
      </c>
      <c r="D377" s="25" t="str">
        <f>IFERROR(VLOOKUP($A377,'TD SOP+PROFORM MOD'!$A$5:$AD$750,MATCH(D$4,'TD SOP+PROFORM MOD'!$B$2:$AT$2,0)+1,0),"")</f>
        <v/>
      </c>
      <c r="E377" s="26" t="str">
        <f t="shared" si="84"/>
        <v/>
      </c>
      <c r="F377" s="25" t="str">
        <f>IFERROR(VLOOKUP($A377,'TD SOP+PROFORM MOD'!$A$5:$AD$750,MATCH(F$4,'TD SOP+PROFORM MOD'!$B$2:$AT$2,0)+1,0),"")</f>
        <v/>
      </c>
      <c r="G377" s="25" t="str">
        <f>IFERROR(VLOOKUP($A377,'TD SOP+PROFORM MOD'!$A$5:$AD$750,MATCH(G$4,'TD SOP+PROFORM MOD'!$B$2:$AT$2,0)+1,0),"")</f>
        <v/>
      </c>
      <c r="H377" s="26" t="str">
        <f t="shared" si="85"/>
        <v/>
      </c>
      <c r="I377" s="25" t="str">
        <f>IFERROR(VLOOKUP($A377,'TD SOP+PROFORM MOD'!$A$5:$AD$750,MATCH(I$4,'TD SOP+PROFORM MOD'!$B$2:$AT$2,0)+1,0),"")</f>
        <v/>
      </c>
      <c r="J377" s="25" t="str">
        <f>IFERROR(VLOOKUP($A377,'TD SOP+PROFORM MOD'!$A$5:$AD$750,MATCH(J$4,'TD SOP+PROFORM MOD'!$B$2:$AT$2,0)+1,0),"")</f>
        <v/>
      </c>
      <c r="K377" s="26" t="str">
        <f t="shared" si="86"/>
        <v/>
      </c>
      <c r="L377" s="25" t="str">
        <f>IFERROR(VLOOKUP($A377,'TD SOP+PROFORM MOD'!$A$5:$AD$750,MATCH(L$4,'TD SOP+PROFORM MOD'!$B$2:$AT$2,0)+1,0),"")</f>
        <v/>
      </c>
      <c r="M377" s="25" t="str">
        <f>IFERROR(VLOOKUP($A377,'TD SOP+PROFORM MOD'!$A$5:$AD$750,MATCH(M$4,'TD SOP+PROFORM MOD'!$B$2:$AT$2,0)+1,0),"")</f>
        <v/>
      </c>
      <c r="N377" s="26" t="str">
        <f t="shared" si="87"/>
        <v/>
      </c>
      <c r="O377" s="25">
        <f>IFERROR(VLOOKUP($A377,'TD SOP+PROFORM MOD'!$A$5:$AD$750,MATCH(O$4,'TD SOP+PROFORM MOD'!$B$2:$AD$2,0)+1,0),0)+IFERROR(VLOOKUP($A377,'TD SOP+PROFORM MOD'!$A$5:$AD$750,MATCH(O$2,'TD SOP+PROFORM MOD'!$B$2:$AD$2,0)+1,0),0)</f>
        <v>0</v>
      </c>
      <c r="P377" s="25">
        <f>IFERROR(VLOOKUP($A377,'TD SOP+PROFORM MOD'!$A$5:$AD$750,MATCH(P$4,'TD SOP+PROFORM MOD'!$B$2:$AD$2,0)+1,0),0)+IFERROR(VLOOKUP($A377,'TD SOP+PROFORM MOD'!$A$5:$AD$750,MATCH(P$2,'TD SOP+PROFORM MOD'!$B$2:$AD$2,0)+1,0),0)</f>
        <v>0</v>
      </c>
      <c r="Q377" s="26" t="str">
        <f t="shared" si="88"/>
        <v/>
      </c>
      <c r="R377" s="25">
        <f>IFERROR(VLOOKUP($A377,'TD SOP+PROFORM MOD'!$A$5:$AD$750,MATCH(R$4,'TD SOP+PROFORM MOD'!$B$2:$AD$2,0)+1,0),0)+IFERROR(VLOOKUP($A377,'TD SOP+PROFORM MOD'!$A$5:$AD$750,MATCH(R$2,'TD SOP+PROFORM MOD'!$B$2:$AD$2,0)+1,0),0)</f>
        <v>0</v>
      </c>
      <c r="S377" s="25">
        <f>IFERROR(VLOOKUP($A377,'TD SOP+PROFORM MOD'!$A$5:$AD$750,MATCH(S$4,'TD SOP+PROFORM MOD'!$B$2:$AD$2,0)+1,0),0)+IFERROR(VLOOKUP($A377,'TD SOP+PROFORM MOD'!$A$5:$AD$750,MATCH(S$2,'TD SOP+PROFORM MOD'!$B$2:$AD$2,0)+1,0),0)</f>
        <v>0</v>
      </c>
      <c r="T377" s="26" t="str">
        <f t="shared" si="89"/>
        <v/>
      </c>
      <c r="U377" s="25">
        <f>IFERROR(VLOOKUP($A377,'TD SOP+PROFORM MOD'!$A$5:$AD$750,MATCH(U$4,'TD SOP+PROFORM MOD'!$B$2:$AD$2,0)+1,0),0)+IFERROR(VLOOKUP($A377,'TD SOP+PROFORM MOD'!$A$5:$AD$750,MATCH(U$2,'TD SOP+PROFORM MOD'!$B$2:$AD$2,0)+1,0),0)</f>
        <v>0</v>
      </c>
      <c r="V377" s="25">
        <f>IFERROR(VLOOKUP($A377,'TD SOP+PROFORM MOD'!$A$5:$AD$750,MATCH(V$4,'TD SOP+PROFORM MOD'!$B$2:$AD$2,0)+1,0),0)+IFERROR(VLOOKUP($A377,'TD SOP+PROFORM MOD'!$A$5:$AD$750,MATCH(V$2,'TD SOP+PROFORM MOD'!$B$2:$AD$2,0)+1,0),0)</f>
        <v>0</v>
      </c>
      <c r="W377" s="26" t="str">
        <f t="shared" si="90"/>
        <v/>
      </c>
      <c r="X377" s="25">
        <f>IFERROR(VLOOKUP($A377,'TD SOP+PROFORM MOD'!$A$5:$AD$750,MATCH(X$4,'TD SOP+PROFORM MOD'!$B$2:$AD$2,0)+1,0),0)+IFERROR(VLOOKUP($A377,'TD SOP+PROFORM MOD'!$A$5:$AD$750,MATCH(X$2,'TD SOP+PROFORM MOD'!$B$2:$AD$2,0)+1,0),0)</f>
        <v>0</v>
      </c>
      <c r="Y377" s="25">
        <f>IFERROR(VLOOKUP($A377,'TD SOP+PROFORM MOD'!$A$5:$AD$750,MATCH(Y$4,'TD SOP+PROFORM MOD'!$B$2:$AD$2,0)+1,0),0)+IFERROR(VLOOKUP($A377,'TD SOP+PROFORM MOD'!$A$5:$AD$750,MATCH(Y$2,'TD SOP+PROFORM MOD'!$B$2:$AD$2,0)+1,0),0)</f>
        <v>0</v>
      </c>
      <c r="Z377" s="26" t="str">
        <f t="shared" si="91"/>
        <v/>
      </c>
      <c r="AA377" s="25">
        <f>IFERROR(VLOOKUP($A377,'TD SOP+PROFORM MOD'!$A$5:$AD$750,MATCH(AA$4,'TD SOP+PROFORM MOD'!$B$2:$AD$2,0)+1,0),0)+IFERROR(VLOOKUP($A377,'TD SOP+PROFORM MOD'!$A$5:$AD$750,MATCH(AA$2,'TD SOP+PROFORM MOD'!$B$2:$AD$2,0)+1,0),0)</f>
        <v>0</v>
      </c>
      <c r="AB377" s="25">
        <f>IFERROR(VLOOKUP($A377,'TD SOP+PROFORM MOD'!$A$5:$AD$750,MATCH(AB$4,'TD SOP+PROFORM MOD'!$B$2:$AD$2,0)+1,0),0)+IFERROR(VLOOKUP($A377,'TD SOP+PROFORM MOD'!$A$5:$AD$750,MATCH(AB$2,'TD SOP+PROFORM MOD'!$B$2:$AD$2,0)+1,0),0)</f>
        <v>0</v>
      </c>
      <c r="AC377" s="26" t="str">
        <f t="shared" si="92"/>
        <v/>
      </c>
      <c r="AD377" s="25">
        <f>IFERROR(VLOOKUP($A377,'TD SOP+PROFORM MOD'!$A$5:$AD$750,MATCH(AD$4,'TD SOP+PROFORM MOD'!$B$2:$AD$2,0)+1,0),0)+IFERROR(VLOOKUP($A377,'TD SOP+PROFORM MOD'!$A$5:$AD$750,MATCH(AD$2,'TD SOP+PROFORM MOD'!$B$2:$AD$2,0)+1,0),0)</f>
        <v>0</v>
      </c>
      <c r="AE377" s="25">
        <f>IFERROR(VLOOKUP($A377,'TD SOP+PROFORM MOD'!$A$5:$AD$750,MATCH(AE$4,'TD SOP+PROFORM MOD'!$B$2:$AD$2,0)+1,0),0)+IFERROR(VLOOKUP($A377,'TD SOP+PROFORM MOD'!$A$5:$AD$750,MATCH(AE$2,'TD SOP+PROFORM MOD'!$B$2:$AD$2,0)+1,0),0)</f>
        <v>0</v>
      </c>
      <c r="AF377" s="26" t="str">
        <f t="shared" si="93"/>
        <v/>
      </c>
      <c r="AG377" s="25">
        <f>IFERROR(VLOOKUP($A377,'TD SOP+PROFORM MOD'!$A$5:$AD$750,MATCH(AG$4,'TD SOP+PROFORM MOD'!$B$2:$AD$2,0)+1,0),0)+IFERROR(VLOOKUP($A377,'TD SOP+PROFORM MOD'!$A$5:$AD$750,MATCH(AG$2,'TD SOP+PROFORM MOD'!$B$2:$AD$2,0)+1,0),0)</f>
        <v>0</v>
      </c>
      <c r="AH377" s="25">
        <f>IFERROR(VLOOKUP($A377,'TD SOP+PROFORM MOD'!$A$5:$AD$750,MATCH(AH$4,'TD SOP+PROFORM MOD'!$B$2:$AD$2,0)+1,0),0)+IFERROR(VLOOKUP($A377,'TD SOP+PROFORM MOD'!$A$5:$AD$750,MATCH(AH$2,'TD SOP+PROFORM MOD'!$B$2:$AD$2,0)+1,0),0)</f>
        <v>0</v>
      </c>
      <c r="AI377" s="26" t="str">
        <f t="shared" si="94"/>
        <v/>
      </c>
      <c r="AJ377" s="25">
        <f>IFERROR(VLOOKUP($A377,'TD SOP+PROFORM MOD'!$A$5:$AD$750,MATCH(AJ$4,'TD SOP+PROFORM MOD'!$B$2:$AD$2,0)+1,0),0)+IFERROR(VLOOKUP($A377,'TD SOP+PROFORM MOD'!$A$5:$AD$750,MATCH(AJ$2,'TD SOP+PROFORM MOD'!$B$2:$AD$2,0)+1,0),0)</f>
        <v>0</v>
      </c>
      <c r="AK377" s="25">
        <f>IFERROR(VLOOKUP($A377,'TD SOP+PROFORM MOD'!$A$5:$AD$750,MATCH(AK$4,'TD SOP+PROFORM MOD'!$B$2:$AD$2,0)+1,0),0)+IFERROR(VLOOKUP($A377,'TD SOP+PROFORM MOD'!$A$5:$AD$750,MATCH(AK$2,'TD SOP+PROFORM MOD'!$B$2:$AD$2,0)+1,0),0)</f>
        <v>0</v>
      </c>
      <c r="AL377" s="26" t="str">
        <f t="shared" si="95"/>
        <v/>
      </c>
      <c r="AM377" s="25">
        <f t="shared" si="97"/>
        <v>0</v>
      </c>
      <c r="AN377" s="25">
        <f t="shared" si="97"/>
        <v>0</v>
      </c>
      <c r="AO377" s="26" t="str">
        <f t="shared" si="96"/>
        <v/>
      </c>
      <c r="AR377" s="25">
        <f>SUMIF('B&amp;S YTD LFY'!B:B,"="&amp;A377,'B&amp;S YTD LFY'!C:C)</f>
        <v>0</v>
      </c>
      <c r="AS377" s="25">
        <f t="shared" si="98"/>
        <v>0</v>
      </c>
      <c r="AT377" s="25"/>
    </row>
    <row r="378" spans="1:46" x14ac:dyDescent="0.35">
      <c r="A378" s="24">
        <f>IF(AND('TD SOP+PROFORM MOD'!A375&lt;&gt;"",'TD SOP+PROFORM MOD'!A375&lt;&gt;"TOTAL"),'TD SOP+PROFORM MOD'!A375,0)</f>
        <v>0</v>
      </c>
      <c r="C378" s="25" t="str">
        <f>IFERROR(VLOOKUP($A378,'TD SOP+PROFORM MOD'!$A$5:$AD$750,MATCH(C$4,'TD SOP+PROFORM MOD'!$B$2:$AT$2,0)+1,0),"")</f>
        <v/>
      </c>
      <c r="D378" s="25" t="str">
        <f>IFERROR(VLOOKUP($A378,'TD SOP+PROFORM MOD'!$A$5:$AD$750,MATCH(D$4,'TD SOP+PROFORM MOD'!$B$2:$AT$2,0)+1,0),"")</f>
        <v/>
      </c>
      <c r="E378" s="26" t="str">
        <f t="shared" si="84"/>
        <v/>
      </c>
      <c r="F378" s="25" t="str">
        <f>IFERROR(VLOOKUP($A378,'TD SOP+PROFORM MOD'!$A$5:$AD$750,MATCH(F$4,'TD SOP+PROFORM MOD'!$B$2:$AT$2,0)+1,0),"")</f>
        <v/>
      </c>
      <c r="G378" s="25" t="str">
        <f>IFERROR(VLOOKUP($A378,'TD SOP+PROFORM MOD'!$A$5:$AD$750,MATCH(G$4,'TD SOP+PROFORM MOD'!$B$2:$AT$2,0)+1,0),"")</f>
        <v/>
      </c>
      <c r="H378" s="26" t="str">
        <f t="shared" si="85"/>
        <v/>
      </c>
      <c r="I378" s="25" t="str">
        <f>IFERROR(VLOOKUP($A378,'TD SOP+PROFORM MOD'!$A$5:$AD$750,MATCH(I$4,'TD SOP+PROFORM MOD'!$B$2:$AT$2,0)+1,0),"")</f>
        <v/>
      </c>
      <c r="J378" s="25" t="str">
        <f>IFERROR(VLOOKUP($A378,'TD SOP+PROFORM MOD'!$A$5:$AD$750,MATCH(J$4,'TD SOP+PROFORM MOD'!$B$2:$AT$2,0)+1,0),"")</f>
        <v/>
      </c>
      <c r="K378" s="26" t="str">
        <f t="shared" si="86"/>
        <v/>
      </c>
      <c r="L378" s="25" t="str">
        <f>IFERROR(VLOOKUP($A378,'TD SOP+PROFORM MOD'!$A$5:$AD$750,MATCH(L$4,'TD SOP+PROFORM MOD'!$B$2:$AT$2,0)+1,0),"")</f>
        <v/>
      </c>
      <c r="M378" s="25" t="str">
        <f>IFERROR(VLOOKUP($A378,'TD SOP+PROFORM MOD'!$A$5:$AD$750,MATCH(M$4,'TD SOP+PROFORM MOD'!$B$2:$AT$2,0)+1,0),"")</f>
        <v/>
      </c>
      <c r="N378" s="26" t="str">
        <f t="shared" si="87"/>
        <v/>
      </c>
      <c r="O378" s="25">
        <f>IFERROR(VLOOKUP($A378,'TD SOP+PROFORM MOD'!$A$5:$AD$750,MATCH(O$4,'TD SOP+PROFORM MOD'!$B$2:$AD$2,0)+1,0),0)+IFERROR(VLOOKUP($A378,'TD SOP+PROFORM MOD'!$A$5:$AD$750,MATCH(O$2,'TD SOP+PROFORM MOD'!$B$2:$AD$2,0)+1,0),0)</f>
        <v>0</v>
      </c>
      <c r="P378" s="25">
        <f>IFERROR(VLOOKUP($A378,'TD SOP+PROFORM MOD'!$A$5:$AD$750,MATCH(P$4,'TD SOP+PROFORM MOD'!$B$2:$AD$2,0)+1,0),0)+IFERROR(VLOOKUP($A378,'TD SOP+PROFORM MOD'!$A$5:$AD$750,MATCH(P$2,'TD SOP+PROFORM MOD'!$B$2:$AD$2,0)+1,0),0)</f>
        <v>0</v>
      </c>
      <c r="Q378" s="26" t="str">
        <f t="shared" si="88"/>
        <v/>
      </c>
      <c r="R378" s="25">
        <f>IFERROR(VLOOKUP($A378,'TD SOP+PROFORM MOD'!$A$5:$AD$750,MATCH(R$4,'TD SOP+PROFORM MOD'!$B$2:$AD$2,0)+1,0),0)+IFERROR(VLOOKUP($A378,'TD SOP+PROFORM MOD'!$A$5:$AD$750,MATCH(R$2,'TD SOP+PROFORM MOD'!$B$2:$AD$2,0)+1,0),0)</f>
        <v>0</v>
      </c>
      <c r="S378" s="25">
        <f>IFERROR(VLOOKUP($A378,'TD SOP+PROFORM MOD'!$A$5:$AD$750,MATCH(S$4,'TD SOP+PROFORM MOD'!$B$2:$AD$2,0)+1,0),0)+IFERROR(VLOOKUP($A378,'TD SOP+PROFORM MOD'!$A$5:$AD$750,MATCH(S$2,'TD SOP+PROFORM MOD'!$B$2:$AD$2,0)+1,0),0)</f>
        <v>0</v>
      </c>
      <c r="T378" s="26" t="str">
        <f t="shared" si="89"/>
        <v/>
      </c>
      <c r="U378" s="25">
        <f>IFERROR(VLOOKUP($A378,'TD SOP+PROFORM MOD'!$A$5:$AD$750,MATCH(U$4,'TD SOP+PROFORM MOD'!$B$2:$AD$2,0)+1,0),0)+IFERROR(VLOOKUP($A378,'TD SOP+PROFORM MOD'!$A$5:$AD$750,MATCH(U$2,'TD SOP+PROFORM MOD'!$B$2:$AD$2,0)+1,0),0)</f>
        <v>0</v>
      </c>
      <c r="V378" s="25">
        <f>IFERROR(VLOOKUP($A378,'TD SOP+PROFORM MOD'!$A$5:$AD$750,MATCH(V$4,'TD SOP+PROFORM MOD'!$B$2:$AD$2,0)+1,0),0)+IFERROR(VLOOKUP($A378,'TD SOP+PROFORM MOD'!$A$5:$AD$750,MATCH(V$2,'TD SOP+PROFORM MOD'!$B$2:$AD$2,0)+1,0),0)</f>
        <v>0</v>
      </c>
      <c r="W378" s="26" t="str">
        <f t="shared" si="90"/>
        <v/>
      </c>
      <c r="X378" s="25">
        <f>IFERROR(VLOOKUP($A378,'TD SOP+PROFORM MOD'!$A$5:$AD$750,MATCH(X$4,'TD SOP+PROFORM MOD'!$B$2:$AD$2,0)+1,0),0)+IFERROR(VLOOKUP($A378,'TD SOP+PROFORM MOD'!$A$5:$AD$750,MATCH(X$2,'TD SOP+PROFORM MOD'!$B$2:$AD$2,0)+1,0),0)</f>
        <v>0</v>
      </c>
      <c r="Y378" s="25">
        <f>IFERROR(VLOOKUP($A378,'TD SOP+PROFORM MOD'!$A$5:$AD$750,MATCH(Y$4,'TD SOP+PROFORM MOD'!$B$2:$AD$2,0)+1,0),0)+IFERROR(VLOOKUP($A378,'TD SOP+PROFORM MOD'!$A$5:$AD$750,MATCH(Y$2,'TD SOP+PROFORM MOD'!$B$2:$AD$2,0)+1,0),0)</f>
        <v>0</v>
      </c>
      <c r="Z378" s="26" t="str">
        <f t="shared" si="91"/>
        <v/>
      </c>
      <c r="AA378" s="25">
        <f>IFERROR(VLOOKUP($A378,'TD SOP+PROFORM MOD'!$A$5:$AD$750,MATCH(AA$4,'TD SOP+PROFORM MOD'!$B$2:$AD$2,0)+1,0),0)+IFERROR(VLOOKUP($A378,'TD SOP+PROFORM MOD'!$A$5:$AD$750,MATCH(AA$2,'TD SOP+PROFORM MOD'!$B$2:$AD$2,0)+1,0),0)</f>
        <v>0</v>
      </c>
      <c r="AB378" s="25">
        <f>IFERROR(VLOOKUP($A378,'TD SOP+PROFORM MOD'!$A$5:$AD$750,MATCH(AB$4,'TD SOP+PROFORM MOD'!$B$2:$AD$2,0)+1,0),0)+IFERROR(VLOOKUP($A378,'TD SOP+PROFORM MOD'!$A$5:$AD$750,MATCH(AB$2,'TD SOP+PROFORM MOD'!$B$2:$AD$2,0)+1,0),0)</f>
        <v>0</v>
      </c>
      <c r="AC378" s="26" t="str">
        <f t="shared" si="92"/>
        <v/>
      </c>
      <c r="AD378" s="25">
        <f>IFERROR(VLOOKUP($A378,'TD SOP+PROFORM MOD'!$A$5:$AD$750,MATCH(AD$4,'TD SOP+PROFORM MOD'!$B$2:$AD$2,0)+1,0),0)+IFERROR(VLOOKUP($A378,'TD SOP+PROFORM MOD'!$A$5:$AD$750,MATCH(AD$2,'TD SOP+PROFORM MOD'!$B$2:$AD$2,0)+1,0),0)</f>
        <v>0</v>
      </c>
      <c r="AE378" s="25">
        <f>IFERROR(VLOOKUP($A378,'TD SOP+PROFORM MOD'!$A$5:$AD$750,MATCH(AE$4,'TD SOP+PROFORM MOD'!$B$2:$AD$2,0)+1,0),0)+IFERROR(VLOOKUP($A378,'TD SOP+PROFORM MOD'!$A$5:$AD$750,MATCH(AE$2,'TD SOP+PROFORM MOD'!$B$2:$AD$2,0)+1,0),0)</f>
        <v>0</v>
      </c>
      <c r="AF378" s="26" t="str">
        <f t="shared" si="93"/>
        <v/>
      </c>
      <c r="AG378" s="25">
        <f>IFERROR(VLOOKUP($A378,'TD SOP+PROFORM MOD'!$A$5:$AD$750,MATCH(AG$4,'TD SOP+PROFORM MOD'!$B$2:$AD$2,0)+1,0),0)+IFERROR(VLOOKUP($A378,'TD SOP+PROFORM MOD'!$A$5:$AD$750,MATCH(AG$2,'TD SOP+PROFORM MOD'!$B$2:$AD$2,0)+1,0),0)</f>
        <v>0</v>
      </c>
      <c r="AH378" s="25">
        <f>IFERROR(VLOOKUP($A378,'TD SOP+PROFORM MOD'!$A$5:$AD$750,MATCH(AH$4,'TD SOP+PROFORM MOD'!$B$2:$AD$2,0)+1,0),0)+IFERROR(VLOOKUP($A378,'TD SOP+PROFORM MOD'!$A$5:$AD$750,MATCH(AH$2,'TD SOP+PROFORM MOD'!$B$2:$AD$2,0)+1,0),0)</f>
        <v>0</v>
      </c>
      <c r="AI378" s="26" t="str">
        <f t="shared" si="94"/>
        <v/>
      </c>
      <c r="AJ378" s="25">
        <f>IFERROR(VLOOKUP($A378,'TD SOP+PROFORM MOD'!$A$5:$AD$750,MATCH(AJ$4,'TD SOP+PROFORM MOD'!$B$2:$AD$2,0)+1,0),0)+IFERROR(VLOOKUP($A378,'TD SOP+PROFORM MOD'!$A$5:$AD$750,MATCH(AJ$2,'TD SOP+PROFORM MOD'!$B$2:$AD$2,0)+1,0),0)</f>
        <v>0</v>
      </c>
      <c r="AK378" s="25">
        <f>IFERROR(VLOOKUP($A378,'TD SOP+PROFORM MOD'!$A$5:$AD$750,MATCH(AK$4,'TD SOP+PROFORM MOD'!$B$2:$AD$2,0)+1,0),0)+IFERROR(VLOOKUP($A378,'TD SOP+PROFORM MOD'!$A$5:$AD$750,MATCH(AK$2,'TD SOP+PROFORM MOD'!$B$2:$AD$2,0)+1,0),0)</f>
        <v>0</v>
      </c>
      <c r="AL378" s="26" t="str">
        <f t="shared" si="95"/>
        <v/>
      </c>
      <c r="AM378" s="25">
        <f t="shared" si="97"/>
        <v>0</v>
      </c>
      <c r="AN378" s="25">
        <f t="shared" si="97"/>
        <v>0</v>
      </c>
      <c r="AO378" s="26" t="str">
        <f t="shared" si="96"/>
        <v/>
      </c>
      <c r="AR378" s="25">
        <f>SUMIF('B&amp;S YTD LFY'!B:B,"="&amp;A378,'B&amp;S YTD LFY'!C:C)</f>
        <v>0</v>
      </c>
      <c r="AS378" s="25">
        <f t="shared" si="98"/>
        <v>0</v>
      </c>
      <c r="AT378" s="25"/>
    </row>
    <row r="379" spans="1:46" x14ac:dyDescent="0.35">
      <c r="A379" s="24">
        <f>IF(AND('TD SOP+PROFORM MOD'!A376&lt;&gt;"",'TD SOP+PROFORM MOD'!A376&lt;&gt;"TOTAL"),'TD SOP+PROFORM MOD'!A376,0)</f>
        <v>0</v>
      </c>
      <c r="C379" s="25" t="str">
        <f>IFERROR(VLOOKUP($A379,'TD SOP+PROFORM MOD'!$A$5:$AD$750,MATCH(C$4,'TD SOP+PROFORM MOD'!$B$2:$AT$2,0)+1,0),"")</f>
        <v/>
      </c>
      <c r="D379" s="25" t="str">
        <f>IFERROR(VLOOKUP($A379,'TD SOP+PROFORM MOD'!$A$5:$AD$750,MATCH(D$4,'TD SOP+PROFORM MOD'!$B$2:$AT$2,0)+1,0),"")</f>
        <v/>
      </c>
      <c r="E379" s="26" t="str">
        <f t="shared" si="84"/>
        <v/>
      </c>
      <c r="F379" s="25" t="str">
        <f>IFERROR(VLOOKUP($A379,'TD SOP+PROFORM MOD'!$A$5:$AD$750,MATCH(F$4,'TD SOP+PROFORM MOD'!$B$2:$AT$2,0)+1,0),"")</f>
        <v/>
      </c>
      <c r="G379" s="25" t="str">
        <f>IFERROR(VLOOKUP($A379,'TD SOP+PROFORM MOD'!$A$5:$AD$750,MATCH(G$4,'TD SOP+PROFORM MOD'!$B$2:$AT$2,0)+1,0),"")</f>
        <v/>
      </c>
      <c r="H379" s="26" t="str">
        <f t="shared" si="85"/>
        <v/>
      </c>
      <c r="I379" s="25" t="str">
        <f>IFERROR(VLOOKUP($A379,'TD SOP+PROFORM MOD'!$A$5:$AD$750,MATCH(I$4,'TD SOP+PROFORM MOD'!$B$2:$AT$2,0)+1,0),"")</f>
        <v/>
      </c>
      <c r="J379" s="25" t="str">
        <f>IFERROR(VLOOKUP($A379,'TD SOP+PROFORM MOD'!$A$5:$AD$750,MATCH(J$4,'TD SOP+PROFORM MOD'!$B$2:$AT$2,0)+1,0),"")</f>
        <v/>
      </c>
      <c r="K379" s="26" t="str">
        <f t="shared" si="86"/>
        <v/>
      </c>
      <c r="L379" s="25" t="str">
        <f>IFERROR(VLOOKUP($A379,'TD SOP+PROFORM MOD'!$A$5:$AD$750,MATCH(L$4,'TD SOP+PROFORM MOD'!$B$2:$AT$2,0)+1,0),"")</f>
        <v/>
      </c>
      <c r="M379" s="25" t="str">
        <f>IFERROR(VLOOKUP($A379,'TD SOP+PROFORM MOD'!$A$5:$AD$750,MATCH(M$4,'TD SOP+PROFORM MOD'!$B$2:$AT$2,0)+1,0),"")</f>
        <v/>
      </c>
      <c r="N379" s="26" t="str">
        <f t="shared" si="87"/>
        <v/>
      </c>
      <c r="O379" s="25">
        <f>IFERROR(VLOOKUP($A379,'TD SOP+PROFORM MOD'!$A$5:$AD$750,MATCH(O$4,'TD SOP+PROFORM MOD'!$B$2:$AD$2,0)+1,0),0)+IFERROR(VLOOKUP($A379,'TD SOP+PROFORM MOD'!$A$5:$AD$750,MATCH(O$2,'TD SOP+PROFORM MOD'!$B$2:$AD$2,0)+1,0),0)</f>
        <v>0</v>
      </c>
      <c r="P379" s="25">
        <f>IFERROR(VLOOKUP($A379,'TD SOP+PROFORM MOD'!$A$5:$AD$750,MATCH(P$4,'TD SOP+PROFORM MOD'!$B$2:$AD$2,0)+1,0),0)+IFERROR(VLOOKUP($A379,'TD SOP+PROFORM MOD'!$A$5:$AD$750,MATCH(P$2,'TD SOP+PROFORM MOD'!$B$2:$AD$2,0)+1,0),0)</f>
        <v>0</v>
      </c>
      <c r="Q379" s="26" t="str">
        <f t="shared" si="88"/>
        <v/>
      </c>
      <c r="R379" s="25">
        <f>IFERROR(VLOOKUP($A379,'TD SOP+PROFORM MOD'!$A$5:$AD$750,MATCH(R$4,'TD SOP+PROFORM MOD'!$B$2:$AD$2,0)+1,0),0)+IFERROR(VLOOKUP($A379,'TD SOP+PROFORM MOD'!$A$5:$AD$750,MATCH(R$2,'TD SOP+PROFORM MOD'!$B$2:$AD$2,0)+1,0),0)</f>
        <v>0</v>
      </c>
      <c r="S379" s="25">
        <f>IFERROR(VLOOKUP($A379,'TD SOP+PROFORM MOD'!$A$5:$AD$750,MATCH(S$4,'TD SOP+PROFORM MOD'!$B$2:$AD$2,0)+1,0),0)+IFERROR(VLOOKUP($A379,'TD SOP+PROFORM MOD'!$A$5:$AD$750,MATCH(S$2,'TD SOP+PROFORM MOD'!$B$2:$AD$2,0)+1,0),0)</f>
        <v>0</v>
      </c>
      <c r="T379" s="26" t="str">
        <f t="shared" si="89"/>
        <v/>
      </c>
      <c r="U379" s="25">
        <f>IFERROR(VLOOKUP($A379,'TD SOP+PROFORM MOD'!$A$5:$AD$750,MATCH(U$4,'TD SOP+PROFORM MOD'!$B$2:$AD$2,0)+1,0),0)+IFERROR(VLOOKUP($A379,'TD SOP+PROFORM MOD'!$A$5:$AD$750,MATCH(U$2,'TD SOP+PROFORM MOD'!$B$2:$AD$2,0)+1,0),0)</f>
        <v>0</v>
      </c>
      <c r="V379" s="25">
        <f>IFERROR(VLOOKUP($A379,'TD SOP+PROFORM MOD'!$A$5:$AD$750,MATCH(V$4,'TD SOP+PROFORM MOD'!$B$2:$AD$2,0)+1,0),0)+IFERROR(VLOOKUP($A379,'TD SOP+PROFORM MOD'!$A$5:$AD$750,MATCH(V$2,'TD SOP+PROFORM MOD'!$B$2:$AD$2,0)+1,0),0)</f>
        <v>0</v>
      </c>
      <c r="W379" s="26" t="str">
        <f t="shared" si="90"/>
        <v/>
      </c>
      <c r="X379" s="25">
        <f>IFERROR(VLOOKUP($A379,'TD SOP+PROFORM MOD'!$A$5:$AD$750,MATCH(X$4,'TD SOP+PROFORM MOD'!$B$2:$AD$2,0)+1,0),0)+IFERROR(VLOOKUP($A379,'TD SOP+PROFORM MOD'!$A$5:$AD$750,MATCH(X$2,'TD SOP+PROFORM MOD'!$B$2:$AD$2,0)+1,0),0)</f>
        <v>0</v>
      </c>
      <c r="Y379" s="25">
        <f>IFERROR(VLOOKUP($A379,'TD SOP+PROFORM MOD'!$A$5:$AD$750,MATCH(Y$4,'TD SOP+PROFORM MOD'!$B$2:$AD$2,0)+1,0),0)+IFERROR(VLOOKUP($A379,'TD SOP+PROFORM MOD'!$A$5:$AD$750,MATCH(Y$2,'TD SOP+PROFORM MOD'!$B$2:$AD$2,0)+1,0),0)</f>
        <v>0</v>
      </c>
      <c r="Z379" s="26" t="str">
        <f t="shared" si="91"/>
        <v/>
      </c>
      <c r="AA379" s="25">
        <f>IFERROR(VLOOKUP($A379,'TD SOP+PROFORM MOD'!$A$5:$AD$750,MATCH(AA$4,'TD SOP+PROFORM MOD'!$B$2:$AD$2,0)+1,0),0)+IFERROR(VLOOKUP($A379,'TD SOP+PROFORM MOD'!$A$5:$AD$750,MATCH(AA$2,'TD SOP+PROFORM MOD'!$B$2:$AD$2,0)+1,0),0)</f>
        <v>0</v>
      </c>
      <c r="AB379" s="25">
        <f>IFERROR(VLOOKUP($A379,'TD SOP+PROFORM MOD'!$A$5:$AD$750,MATCH(AB$4,'TD SOP+PROFORM MOD'!$B$2:$AD$2,0)+1,0),0)+IFERROR(VLOOKUP($A379,'TD SOP+PROFORM MOD'!$A$5:$AD$750,MATCH(AB$2,'TD SOP+PROFORM MOD'!$B$2:$AD$2,0)+1,0),0)</f>
        <v>0</v>
      </c>
      <c r="AC379" s="26" t="str">
        <f t="shared" si="92"/>
        <v/>
      </c>
      <c r="AD379" s="25">
        <f>IFERROR(VLOOKUP($A379,'TD SOP+PROFORM MOD'!$A$5:$AD$750,MATCH(AD$4,'TD SOP+PROFORM MOD'!$B$2:$AD$2,0)+1,0),0)+IFERROR(VLOOKUP($A379,'TD SOP+PROFORM MOD'!$A$5:$AD$750,MATCH(AD$2,'TD SOP+PROFORM MOD'!$B$2:$AD$2,0)+1,0),0)</f>
        <v>0</v>
      </c>
      <c r="AE379" s="25">
        <f>IFERROR(VLOOKUP($A379,'TD SOP+PROFORM MOD'!$A$5:$AD$750,MATCH(AE$4,'TD SOP+PROFORM MOD'!$B$2:$AD$2,0)+1,0),0)+IFERROR(VLOOKUP($A379,'TD SOP+PROFORM MOD'!$A$5:$AD$750,MATCH(AE$2,'TD SOP+PROFORM MOD'!$B$2:$AD$2,0)+1,0),0)</f>
        <v>0</v>
      </c>
      <c r="AF379" s="26" t="str">
        <f t="shared" si="93"/>
        <v/>
      </c>
      <c r="AG379" s="25">
        <f>IFERROR(VLOOKUP($A379,'TD SOP+PROFORM MOD'!$A$5:$AD$750,MATCH(AG$4,'TD SOP+PROFORM MOD'!$B$2:$AD$2,0)+1,0),0)+IFERROR(VLOOKUP($A379,'TD SOP+PROFORM MOD'!$A$5:$AD$750,MATCH(AG$2,'TD SOP+PROFORM MOD'!$B$2:$AD$2,0)+1,0),0)</f>
        <v>0</v>
      </c>
      <c r="AH379" s="25">
        <f>IFERROR(VLOOKUP($A379,'TD SOP+PROFORM MOD'!$A$5:$AD$750,MATCH(AH$4,'TD SOP+PROFORM MOD'!$B$2:$AD$2,0)+1,0),0)+IFERROR(VLOOKUP($A379,'TD SOP+PROFORM MOD'!$A$5:$AD$750,MATCH(AH$2,'TD SOP+PROFORM MOD'!$B$2:$AD$2,0)+1,0),0)</f>
        <v>0</v>
      </c>
      <c r="AI379" s="26" t="str">
        <f t="shared" si="94"/>
        <v/>
      </c>
      <c r="AJ379" s="25">
        <f>IFERROR(VLOOKUP($A379,'TD SOP+PROFORM MOD'!$A$5:$AD$750,MATCH(AJ$4,'TD SOP+PROFORM MOD'!$B$2:$AD$2,0)+1,0),0)+IFERROR(VLOOKUP($A379,'TD SOP+PROFORM MOD'!$A$5:$AD$750,MATCH(AJ$2,'TD SOP+PROFORM MOD'!$B$2:$AD$2,0)+1,0),0)</f>
        <v>0</v>
      </c>
      <c r="AK379" s="25">
        <f>IFERROR(VLOOKUP($A379,'TD SOP+PROFORM MOD'!$A$5:$AD$750,MATCH(AK$4,'TD SOP+PROFORM MOD'!$B$2:$AD$2,0)+1,0),0)+IFERROR(VLOOKUP($A379,'TD SOP+PROFORM MOD'!$A$5:$AD$750,MATCH(AK$2,'TD SOP+PROFORM MOD'!$B$2:$AD$2,0)+1,0),0)</f>
        <v>0</v>
      </c>
      <c r="AL379" s="26" t="str">
        <f t="shared" si="95"/>
        <v/>
      </c>
      <c r="AM379" s="25">
        <f t="shared" si="97"/>
        <v>0</v>
      </c>
      <c r="AN379" s="25">
        <f t="shared" si="97"/>
        <v>0</v>
      </c>
      <c r="AO379" s="26" t="str">
        <f t="shared" si="96"/>
        <v/>
      </c>
      <c r="AR379" s="25">
        <f>SUMIF('B&amp;S YTD LFY'!B:B,"="&amp;A379,'B&amp;S YTD LFY'!C:C)</f>
        <v>0</v>
      </c>
      <c r="AS379" s="25">
        <f t="shared" si="98"/>
        <v>0</v>
      </c>
      <c r="AT379" s="25"/>
    </row>
    <row r="380" spans="1:46" x14ac:dyDescent="0.35">
      <c r="A380" s="24">
        <f>IF(AND('TD SOP+PROFORM MOD'!A377&lt;&gt;"",'TD SOP+PROFORM MOD'!A377&lt;&gt;"TOTAL"),'TD SOP+PROFORM MOD'!A377,0)</f>
        <v>0</v>
      </c>
      <c r="C380" s="25" t="str">
        <f>IFERROR(VLOOKUP($A380,'TD SOP+PROFORM MOD'!$A$5:$AD$750,MATCH(C$4,'TD SOP+PROFORM MOD'!$B$2:$AT$2,0)+1,0),"")</f>
        <v/>
      </c>
      <c r="D380" s="25" t="str">
        <f>IFERROR(VLOOKUP($A380,'TD SOP+PROFORM MOD'!$A$5:$AD$750,MATCH(D$4,'TD SOP+PROFORM MOD'!$B$2:$AT$2,0)+1,0),"")</f>
        <v/>
      </c>
      <c r="E380" s="26" t="str">
        <f t="shared" si="84"/>
        <v/>
      </c>
      <c r="F380" s="25" t="str">
        <f>IFERROR(VLOOKUP($A380,'TD SOP+PROFORM MOD'!$A$5:$AD$750,MATCH(F$4,'TD SOP+PROFORM MOD'!$B$2:$AT$2,0)+1,0),"")</f>
        <v/>
      </c>
      <c r="G380" s="25" t="str">
        <f>IFERROR(VLOOKUP($A380,'TD SOP+PROFORM MOD'!$A$5:$AD$750,MATCH(G$4,'TD SOP+PROFORM MOD'!$B$2:$AT$2,0)+1,0),"")</f>
        <v/>
      </c>
      <c r="H380" s="26" t="str">
        <f t="shared" si="85"/>
        <v/>
      </c>
      <c r="I380" s="25" t="str">
        <f>IFERROR(VLOOKUP($A380,'TD SOP+PROFORM MOD'!$A$5:$AD$750,MATCH(I$4,'TD SOP+PROFORM MOD'!$B$2:$AT$2,0)+1,0),"")</f>
        <v/>
      </c>
      <c r="J380" s="25" t="str">
        <f>IFERROR(VLOOKUP($A380,'TD SOP+PROFORM MOD'!$A$5:$AD$750,MATCH(J$4,'TD SOP+PROFORM MOD'!$B$2:$AT$2,0)+1,0),"")</f>
        <v/>
      </c>
      <c r="K380" s="26" t="str">
        <f t="shared" si="86"/>
        <v/>
      </c>
      <c r="L380" s="25" t="str">
        <f>IFERROR(VLOOKUP($A380,'TD SOP+PROFORM MOD'!$A$5:$AD$750,MATCH(L$4,'TD SOP+PROFORM MOD'!$B$2:$AT$2,0)+1,0),"")</f>
        <v/>
      </c>
      <c r="M380" s="25" t="str">
        <f>IFERROR(VLOOKUP($A380,'TD SOP+PROFORM MOD'!$A$5:$AD$750,MATCH(M$4,'TD SOP+PROFORM MOD'!$B$2:$AT$2,0)+1,0),"")</f>
        <v/>
      </c>
      <c r="N380" s="26" t="str">
        <f t="shared" si="87"/>
        <v/>
      </c>
      <c r="O380" s="25">
        <f>IFERROR(VLOOKUP($A380,'TD SOP+PROFORM MOD'!$A$5:$AD$750,MATCH(O$4,'TD SOP+PROFORM MOD'!$B$2:$AD$2,0)+1,0),0)+IFERROR(VLOOKUP($A380,'TD SOP+PROFORM MOD'!$A$5:$AD$750,MATCH(O$2,'TD SOP+PROFORM MOD'!$B$2:$AD$2,0)+1,0),0)</f>
        <v>0</v>
      </c>
      <c r="P380" s="25">
        <f>IFERROR(VLOOKUP($A380,'TD SOP+PROFORM MOD'!$A$5:$AD$750,MATCH(P$4,'TD SOP+PROFORM MOD'!$B$2:$AD$2,0)+1,0),0)+IFERROR(VLOOKUP($A380,'TD SOP+PROFORM MOD'!$A$5:$AD$750,MATCH(P$2,'TD SOP+PROFORM MOD'!$B$2:$AD$2,0)+1,0),0)</f>
        <v>0</v>
      </c>
      <c r="Q380" s="26" t="str">
        <f t="shared" si="88"/>
        <v/>
      </c>
      <c r="R380" s="25">
        <f>IFERROR(VLOOKUP($A380,'TD SOP+PROFORM MOD'!$A$5:$AD$750,MATCH(R$4,'TD SOP+PROFORM MOD'!$B$2:$AD$2,0)+1,0),0)+IFERROR(VLOOKUP($A380,'TD SOP+PROFORM MOD'!$A$5:$AD$750,MATCH(R$2,'TD SOP+PROFORM MOD'!$B$2:$AD$2,0)+1,0),0)</f>
        <v>0</v>
      </c>
      <c r="S380" s="25">
        <f>IFERROR(VLOOKUP($A380,'TD SOP+PROFORM MOD'!$A$5:$AD$750,MATCH(S$4,'TD SOP+PROFORM MOD'!$B$2:$AD$2,0)+1,0),0)+IFERROR(VLOOKUP($A380,'TD SOP+PROFORM MOD'!$A$5:$AD$750,MATCH(S$2,'TD SOP+PROFORM MOD'!$B$2:$AD$2,0)+1,0),0)</f>
        <v>0</v>
      </c>
      <c r="T380" s="26" t="str">
        <f t="shared" si="89"/>
        <v/>
      </c>
      <c r="U380" s="25">
        <f>IFERROR(VLOOKUP($A380,'TD SOP+PROFORM MOD'!$A$5:$AD$750,MATCH(U$4,'TD SOP+PROFORM MOD'!$B$2:$AD$2,0)+1,0),0)+IFERROR(VLOOKUP($A380,'TD SOP+PROFORM MOD'!$A$5:$AD$750,MATCH(U$2,'TD SOP+PROFORM MOD'!$B$2:$AD$2,0)+1,0),0)</f>
        <v>0</v>
      </c>
      <c r="V380" s="25">
        <f>IFERROR(VLOOKUP($A380,'TD SOP+PROFORM MOD'!$A$5:$AD$750,MATCH(V$4,'TD SOP+PROFORM MOD'!$B$2:$AD$2,0)+1,0),0)+IFERROR(VLOOKUP($A380,'TD SOP+PROFORM MOD'!$A$5:$AD$750,MATCH(V$2,'TD SOP+PROFORM MOD'!$B$2:$AD$2,0)+1,0),0)</f>
        <v>0</v>
      </c>
      <c r="W380" s="26" t="str">
        <f t="shared" si="90"/>
        <v/>
      </c>
      <c r="X380" s="25">
        <f>IFERROR(VLOOKUP($A380,'TD SOP+PROFORM MOD'!$A$5:$AD$750,MATCH(X$4,'TD SOP+PROFORM MOD'!$B$2:$AD$2,0)+1,0),0)+IFERROR(VLOOKUP($A380,'TD SOP+PROFORM MOD'!$A$5:$AD$750,MATCH(X$2,'TD SOP+PROFORM MOD'!$B$2:$AD$2,0)+1,0),0)</f>
        <v>0</v>
      </c>
      <c r="Y380" s="25">
        <f>IFERROR(VLOOKUP($A380,'TD SOP+PROFORM MOD'!$A$5:$AD$750,MATCH(Y$4,'TD SOP+PROFORM MOD'!$B$2:$AD$2,0)+1,0),0)+IFERROR(VLOOKUP($A380,'TD SOP+PROFORM MOD'!$A$5:$AD$750,MATCH(Y$2,'TD SOP+PROFORM MOD'!$B$2:$AD$2,0)+1,0),0)</f>
        <v>0</v>
      </c>
      <c r="Z380" s="26" t="str">
        <f t="shared" si="91"/>
        <v/>
      </c>
      <c r="AA380" s="25">
        <f>IFERROR(VLOOKUP($A380,'TD SOP+PROFORM MOD'!$A$5:$AD$750,MATCH(AA$4,'TD SOP+PROFORM MOD'!$B$2:$AD$2,0)+1,0),0)+IFERROR(VLOOKUP($A380,'TD SOP+PROFORM MOD'!$A$5:$AD$750,MATCH(AA$2,'TD SOP+PROFORM MOD'!$B$2:$AD$2,0)+1,0),0)</f>
        <v>0</v>
      </c>
      <c r="AB380" s="25">
        <f>IFERROR(VLOOKUP($A380,'TD SOP+PROFORM MOD'!$A$5:$AD$750,MATCH(AB$4,'TD SOP+PROFORM MOD'!$B$2:$AD$2,0)+1,0),0)+IFERROR(VLOOKUP($A380,'TD SOP+PROFORM MOD'!$A$5:$AD$750,MATCH(AB$2,'TD SOP+PROFORM MOD'!$B$2:$AD$2,0)+1,0),0)</f>
        <v>0</v>
      </c>
      <c r="AC380" s="26" t="str">
        <f t="shared" si="92"/>
        <v/>
      </c>
      <c r="AD380" s="25">
        <f>IFERROR(VLOOKUP($A380,'TD SOP+PROFORM MOD'!$A$5:$AD$750,MATCH(AD$4,'TD SOP+PROFORM MOD'!$B$2:$AD$2,0)+1,0),0)+IFERROR(VLOOKUP($A380,'TD SOP+PROFORM MOD'!$A$5:$AD$750,MATCH(AD$2,'TD SOP+PROFORM MOD'!$B$2:$AD$2,0)+1,0),0)</f>
        <v>0</v>
      </c>
      <c r="AE380" s="25">
        <f>IFERROR(VLOOKUP($A380,'TD SOP+PROFORM MOD'!$A$5:$AD$750,MATCH(AE$4,'TD SOP+PROFORM MOD'!$B$2:$AD$2,0)+1,0),0)+IFERROR(VLOOKUP($A380,'TD SOP+PROFORM MOD'!$A$5:$AD$750,MATCH(AE$2,'TD SOP+PROFORM MOD'!$B$2:$AD$2,0)+1,0),0)</f>
        <v>0</v>
      </c>
      <c r="AF380" s="26" t="str">
        <f t="shared" si="93"/>
        <v/>
      </c>
      <c r="AG380" s="25">
        <f>IFERROR(VLOOKUP($A380,'TD SOP+PROFORM MOD'!$A$5:$AD$750,MATCH(AG$4,'TD SOP+PROFORM MOD'!$B$2:$AD$2,0)+1,0),0)+IFERROR(VLOOKUP($A380,'TD SOP+PROFORM MOD'!$A$5:$AD$750,MATCH(AG$2,'TD SOP+PROFORM MOD'!$B$2:$AD$2,0)+1,0),0)</f>
        <v>0</v>
      </c>
      <c r="AH380" s="25">
        <f>IFERROR(VLOOKUP($A380,'TD SOP+PROFORM MOD'!$A$5:$AD$750,MATCH(AH$4,'TD SOP+PROFORM MOD'!$B$2:$AD$2,0)+1,0),0)+IFERROR(VLOOKUP($A380,'TD SOP+PROFORM MOD'!$A$5:$AD$750,MATCH(AH$2,'TD SOP+PROFORM MOD'!$B$2:$AD$2,0)+1,0),0)</f>
        <v>0</v>
      </c>
      <c r="AI380" s="26" t="str">
        <f t="shared" si="94"/>
        <v/>
      </c>
      <c r="AJ380" s="25">
        <f>IFERROR(VLOOKUP($A380,'TD SOP+PROFORM MOD'!$A$5:$AD$750,MATCH(AJ$4,'TD SOP+PROFORM MOD'!$B$2:$AD$2,0)+1,0),0)+IFERROR(VLOOKUP($A380,'TD SOP+PROFORM MOD'!$A$5:$AD$750,MATCH(AJ$2,'TD SOP+PROFORM MOD'!$B$2:$AD$2,0)+1,0),0)</f>
        <v>0</v>
      </c>
      <c r="AK380" s="25">
        <f>IFERROR(VLOOKUP($A380,'TD SOP+PROFORM MOD'!$A$5:$AD$750,MATCH(AK$4,'TD SOP+PROFORM MOD'!$B$2:$AD$2,0)+1,0),0)+IFERROR(VLOOKUP($A380,'TD SOP+PROFORM MOD'!$A$5:$AD$750,MATCH(AK$2,'TD SOP+PROFORM MOD'!$B$2:$AD$2,0)+1,0),0)</f>
        <v>0</v>
      </c>
      <c r="AL380" s="26" t="str">
        <f t="shared" si="95"/>
        <v/>
      </c>
      <c r="AM380" s="25">
        <f t="shared" si="97"/>
        <v>0</v>
      </c>
      <c r="AN380" s="25">
        <f t="shared" si="97"/>
        <v>0</v>
      </c>
      <c r="AO380" s="26" t="str">
        <f t="shared" si="96"/>
        <v/>
      </c>
      <c r="AR380" s="25">
        <f>SUMIF('B&amp;S YTD LFY'!B:B,"="&amp;A380,'B&amp;S YTD LFY'!C:C)</f>
        <v>0</v>
      </c>
      <c r="AS380" s="25">
        <f t="shared" si="98"/>
        <v>0</v>
      </c>
      <c r="AT380" s="25"/>
    </row>
    <row r="381" spans="1:46" x14ac:dyDescent="0.35">
      <c r="A381" s="24">
        <f>IF(AND('TD SOP+PROFORM MOD'!A378&lt;&gt;"",'TD SOP+PROFORM MOD'!A378&lt;&gt;"TOTAL"),'TD SOP+PROFORM MOD'!A378,0)</f>
        <v>0</v>
      </c>
      <c r="C381" s="25" t="str">
        <f>IFERROR(VLOOKUP($A381,'TD SOP+PROFORM MOD'!$A$5:$AD$750,MATCH(C$4,'TD SOP+PROFORM MOD'!$B$2:$AT$2,0)+1,0),"")</f>
        <v/>
      </c>
      <c r="D381" s="25" t="str">
        <f>IFERROR(VLOOKUP($A381,'TD SOP+PROFORM MOD'!$A$5:$AD$750,MATCH(D$4,'TD SOP+PROFORM MOD'!$B$2:$AT$2,0)+1,0),"")</f>
        <v/>
      </c>
      <c r="E381" s="26" t="str">
        <f t="shared" si="84"/>
        <v/>
      </c>
      <c r="F381" s="25" t="str">
        <f>IFERROR(VLOOKUP($A381,'TD SOP+PROFORM MOD'!$A$5:$AD$750,MATCH(F$4,'TD SOP+PROFORM MOD'!$B$2:$AT$2,0)+1,0),"")</f>
        <v/>
      </c>
      <c r="G381" s="25" t="str">
        <f>IFERROR(VLOOKUP($A381,'TD SOP+PROFORM MOD'!$A$5:$AD$750,MATCH(G$4,'TD SOP+PROFORM MOD'!$B$2:$AT$2,0)+1,0),"")</f>
        <v/>
      </c>
      <c r="H381" s="26" t="str">
        <f t="shared" si="85"/>
        <v/>
      </c>
      <c r="I381" s="25" t="str">
        <f>IFERROR(VLOOKUP($A381,'TD SOP+PROFORM MOD'!$A$5:$AD$750,MATCH(I$4,'TD SOP+PROFORM MOD'!$B$2:$AT$2,0)+1,0),"")</f>
        <v/>
      </c>
      <c r="J381" s="25" t="str">
        <f>IFERROR(VLOOKUP($A381,'TD SOP+PROFORM MOD'!$A$5:$AD$750,MATCH(J$4,'TD SOP+PROFORM MOD'!$B$2:$AT$2,0)+1,0),"")</f>
        <v/>
      </c>
      <c r="K381" s="26" t="str">
        <f t="shared" si="86"/>
        <v/>
      </c>
      <c r="L381" s="25" t="str">
        <f>IFERROR(VLOOKUP($A381,'TD SOP+PROFORM MOD'!$A$5:$AD$750,MATCH(L$4,'TD SOP+PROFORM MOD'!$B$2:$AT$2,0)+1,0),"")</f>
        <v/>
      </c>
      <c r="M381" s="25" t="str">
        <f>IFERROR(VLOOKUP($A381,'TD SOP+PROFORM MOD'!$A$5:$AD$750,MATCH(M$4,'TD SOP+PROFORM MOD'!$B$2:$AT$2,0)+1,0),"")</f>
        <v/>
      </c>
      <c r="N381" s="26" t="str">
        <f t="shared" si="87"/>
        <v/>
      </c>
      <c r="O381" s="25">
        <f>IFERROR(VLOOKUP($A381,'TD SOP+PROFORM MOD'!$A$5:$AD$750,MATCH(O$4,'TD SOP+PROFORM MOD'!$B$2:$AD$2,0)+1,0),0)+IFERROR(VLOOKUP($A381,'TD SOP+PROFORM MOD'!$A$5:$AD$750,MATCH(O$2,'TD SOP+PROFORM MOD'!$B$2:$AD$2,0)+1,0),0)</f>
        <v>0</v>
      </c>
      <c r="P381" s="25">
        <f>IFERROR(VLOOKUP($A381,'TD SOP+PROFORM MOD'!$A$5:$AD$750,MATCH(P$4,'TD SOP+PROFORM MOD'!$B$2:$AD$2,0)+1,0),0)+IFERROR(VLOOKUP($A381,'TD SOP+PROFORM MOD'!$A$5:$AD$750,MATCH(P$2,'TD SOP+PROFORM MOD'!$B$2:$AD$2,0)+1,0),0)</f>
        <v>0</v>
      </c>
      <c r="Q381" s="26" t="str">
        <f t="shared" si="88"/>
        <v/>
      </c>
      <c r="R381" s="25">
        <f>IFERROR(VLOOKUP($A381,'TD SOP+PROFORM MOD'!$A$5:$AD$750,MATCH(R$4,'TD SOP+PROFORM MOD'!$B$2:$AD$2,0)+1,0),0)+IFERROR(VLOOKUP($A381,'TD SOP+PROFORM MOD'!$A$5:$AD$750,MATCH(R$2,'TD SOP+PROFORM MOD'!$B$2:$AD$2,0)+1,0),0)</f>
        <v>0</v>
      </c>
      <c r="S381" s="25">
        <f>IFERROR(VLOOKUP($A381,'TD SOP+PROFORM MOD'!$A$5:$AD$750,MATCH(S$4,'TD SOP+PROFORM MOD'!$B$2:$AD$2,0)+1,0),0)+IFERROR(VLOOKUP($A381,'TD SOP+PROFORM MOD'!$A$5:$AD$750,MATCH(S$2,'TD SOP+PROFORM MOD'!$B$2:$AD$2,0)+1,0),0)</f>
        <v>0</v>
      </c>
      <c r="T381" s="26" t="str">
        <f t="shared" si="89"/>
        <v/>
      </c>
      <c r="U381" s="25">
        <f>IFERROR(VLOOKUP($A381,'TD SOP+PROFORM MOD'!$A$5:$AD$750,MATCH(U$4,'TD SOP+PROFORM MOD'!$B$2:$AD$2,0)+1,0),0)+IFERROR(VLOOKUP($A381,'TD SOP+PROFORM MOD'!$A$5:$AD$750,MATCH(U$2,'TD SOP+PROFORM MOD'!$B$2:$AD$2,0)+1,0),0)</f>
        <v>0</v>
      </c>
      <c r="V381" s="25">
        <f>IFERROR(VLOOKUP($A381,'TD SOP+PROFORM MOD'!$A$5:$AD$750,MATCH(V$4,'TD SOP+PROFORM MOD'!$B$2:$AD$2,0)+1,0),0)+IFERROR(VLOOKUP($A381,'TD SOP+PROFORM MOD'!$A$5:$AD$750,MATCH(V$2,'TD SOP+PROFORM MOD'!$B$2:$AD$2,0)+1,0),0)</f>
        <v>0</v>
      </c>
      <c r="W381" s="26" t="str">
        <f t="shared" si="90"/>
        <v/>
      </c>
      <c r="X381" s="25">
        <f>IFERROR(VLOOKUP($A381,'TD SOP+PROFORM MOD'!$A$5:$AD$750,MATCH(X$4,'TD SOP+PROFORM MOD'!$B$2:$AD$2,0)+1,0),0)+IFERROR(VLOOKUP($A381,'TD SOP+PROFORM MOD'!$A$5:$AD$750,MATCH(X$2,'TD SOP+PROFORM MOD'!$B$2:$AD$2,0)+1,0),0)</f>
        <v>0</v>
      </c>
      <c r="Y381" s="25">
        <f>IFERROR(VLOOKUP($A381,'TD SOP+PROFORM MOD'!$A$5:$AD$750,MATCH(Y$4,'TD SOP+PROFORM MOD'!$B$2:$AD$2,0)+1,0),0)+IFERROR(VLOOKUP($A381,'TD SOP+PROFORM MOD'!$A$5:$AD$750,MATCH(Y$2,'TD SOP+PROFORM MOD'!$B$2:$AD$2,0)+1,0),0)</f>
        <v>0</v>
      </c>
      <c r="Z381" s="26" t="str">
        <f t="shared" si="91"/>
        <v/>
      </c>
      <c r="AA381" s="25">
        <f>IFERROR(VLOOKUP($A381,'TD SOP+PROFORM MOD'!$A$5:$AD$750,MATCH(AA$4,'TD SOP+PROFORM MOD'!$B$2:$AD$2,0)+1,0),0)+IFERROR(VLOOKUP($A381,'TD SOP+PROFORM MOD'!$A$5:$AD$750,MATCH(AA$2,'TD SOP+PROFORM MOD'!$B$2:$AD$2,0)+1,0),0)</f>
        <v>0</v>
      </c>
      <c r="AB381" s="25">
        <f>IFERROR(VLOOKUP($A381,'TD SOP+PROFORM MOD'!$A$5:$AD$750,MATCH(AB$4,'TD SOP+PROFORM MOD'!$B$2:$AD$2,0)+1,0),0)+IFERROR(VLOOKUP($A381,'TD SOP+PROFORM MOD'!$A$5:$AD$750,MATCH(AB$2,'TD SOP+PROFORM MOD'!$B$2:$AD$2,0)+1,0),0)</f>
        <v>0</v>
      </c>
      <c r="AC381" s="26" t="str">
        <f t="shared" si="92"/>
        <v/>
      </c>
      <c r="AD381" s="25">
        <f>IFERROR(VLOOKUP($A381,'TD SOP+PROFORM MOD'!$A$5:$AD$750,MATCH(AD$4,'TD SOP+PROFORM MOD'!$B$2:$AD$2,0)+1,0),0)+IFERROR(VLOOKUP($A381,'TD SOP+PROFORM MOD'!$A$5:$AD$750,MATCH(AD$2,'TD SOP+PROFORM MOD'!$B$2:$AD$2,0)+1,0),0)</f>
        <v>0</v>
      </c>
      <c r="AE381" s="25">
        <f>IFERROR(VLOOKUP($A381,'TD SOP+PROFORM MOD'!$A$5:$AD$750,MATCH(AE$4,'TD SOP+PROFORM MOD'!$B$2:$AD$2,0)+1,0),0)+IFERROR(VLOOKUP($A381,'TD SOP+PROFORM MOD'!$A$5:$AD$750,MATCH(AE$2,'TD SOP+PROFORM MOD'!$B$2:$AD$2,0)+1,0),0)</f>
        <v>0</v>
      </c>
      <c r="AF381" s="26" t="str">
        <f t="shared" si="93"/>
        <v/>
      </c>
      <c r="AG381" s="25">
        <f>IFERROR(VLOOKUP($A381,'TD SOP+PROFORM MOD'!$A$5:$AD$750,MATCH(AG$4,'TD SOP+PROFORM MOD'!$B$2:$AD$2,0)+1,0),0)+IFERROR(VLOOKUP($A381,'TD SOP+PROFORM MOD'!$A$5:$AD$750,MATCH(AG$2,'TD SOP+PROFORM MOD'!$B$2:$AD$2,0)+1,0),0)</f>
        <v>0</v>
      </c>
      <c r="AH381" s="25">
        <f>IFERROR(VLOOKUP($A381,'TD SOP+PROFORM MOD'!$A$5:$AD$750,MATCH(AH$4,'TD SOP+PROFORM MOD'!$B$2:$AD$2,0)+1,0),0)+IFERROR(VLOOKUP($A381,'TD SOP+PROFORM MOD'!$A$5:$AD$750,MATCH(AH$2,'TD SOP+PROFORM MOD'!$B$2:$AD$2,0)+1,0),0)</f>
        <v>0</v>
      </c>
      <c r="AI381" s="26" t="str">
        <f t="shared" si="94"/>
        <v/>
      </c>
      <c r="AJ381" s="25">
        <f>IFERROR(VLOOKUP($A381,'TD SOP+PROFORM MOD'!$A$5:$AD$750,MATCH(AJ$4,'TD SOP+PROFORM MOD'!$B$2:$AD$2,0)+1,0),0)+IFERROR(VLOOKUP($A381,'TD SOP+PROFORM MOD'!$A$5:$AD$750,MATCH(AJ$2,'TD SOP+PROFORM MOD'!$B$2:$AD$2,0)+1,0),0)</f>
        <v>0</v>
      </c>
      <c r="AK381" s="25">
        <f>IFERROR(VLOOKUP($A381,'TD SOP+PROFORM MOD'!$A$5:$AD$750,MATCH(AK$4,'TD SOP+PROFORM MOD'!$B$2:$AD$2,0)+1,0),0)+IFERROR(VLOOKUP($A381,'TD SOP+PROFORM MOD'!$A$5:$AD$750,MATCH(AK$2,'TD SOP+PROFORM MOD'!$B$2:$AD$2,0)+1,0),0)</f>
        <v>0</v>
      </c>
      <c r="AL381" s="26" t="str">
        <f t="shared" si="95"/>
        <v/>
      </c>
      <c r="AM381" s="25">
        <f t="shared" si="97"/>
        <v>0</v>
      </c>
      <c r="AN381" s="25">
        <f t="shared" si="97"/>
        <v>0</v>
      </c>
      <c r="AO381" s="26" t="str">
        <f t="shared" si="96"/>
        <v/>
      </c>
      <c r="AR381" s="25">
        <f>SUMIF('B&amp;S YTD LFY'!B:B,"="&amp;A381,'B&amp;S YTD LFY'!C:C)</f>
        <v>0</v>
      </c>
      <c r="AS381" s="25">
        <f t="shared" si="98"/>
        <v>0</v>
      </c>
      <c r="AT381" s="25"/>
    </row>
    <row r="382" spans="1:46" x14ac:dyDescent="0.35">
      <c r="A382" s="24">
        <f>IF(AND('TD SOP+PROFORM MOD'!A379&lt;&gt;"",'TD SOP+PROFORM MOD'!A379&lt;&gt;"TOTAL"),'TD SOP+PROFORM MOD'!A379,0)</f>
        <v>0</v>
      </c>
      <c r="C382" s="25" t="str">
        <f>IFERROR(VLOOKUP($A382,'TD SOP+PROFORM MOD'!$A$5:$AD$750,MATCH(C$4,'TD SOP+PROFORM MOD'!$B$2:$AT$2,0)+1,0),"")</f>
        <v/>
      </c>
      <c r="D382" s="25" t="str">
        <f>IFERROR(VLOOKUP($A382,'TD SOP+PROFORM MOD'!$A$5:$AD$750,MATCH(D$4,'TD SOP+PROFORM MOD'!$B$2:$AT$2,0)+1,0),"")</f>
        <v/>
      </c>
      <c r="E382" s="26" t="str">
        <f t="shared" si="84"/>
        <v/>
      </c>
      <c r="F382" s="25" t="str">
        <f>IFERROR(VLOOKUP($A382,'TD SOP+PROFORM MOD'!$A$5:$AD$750,MATCH(F$4,'TD SOP+PROFORM MOD'!$B$2:$AT$2,0)+1,0),"")</f>
        <v/>
      </c>
      <c r="G382" s="25" t="str">
        <f>IFERROR(VLOOKUP($A382,'TD SOP+PROFORM MOD'!$A$5:$AD$750,MATCH(G$4,'TD SOP+PROFORM MOD'!$B$2:$AT$2,0)+1,0),"")</f>
        <v/>
      </c>
      <c r="H382" s="26" t="str">
        <f t="shared" si="85"/>
        <v/>
      </c>
      <c r="I382" s="25" t="str">
        <f>IFERROR(VLOOKUP($A382,'TD SOP+PROFORM MOD'!$A$5:$AD$750,MATCH(I$4,'TD SOP+PROFORM MOD'!$B$2:$AT$2,0)+1,0),"")</f>
        <v/>
      </c>
      <c r="J382" s="25" t="str">
        <f>IFERROR(VLOOKUP($A382,'TD SOP+PROFORM MOD'!$A$5:$AD$750,MATCH(J$4,'TD SOP+PROFORM MOD'!$B$2:$AT$2,0)+1,0),"")</f>
        <v/>
      </c>
      <c r="K382" s="26" t="str">
        <f t="shared" si="86"/>
        <v/>
      </c>
      <c r="L382" s="25" t="str">
        <f>IFERROR(VLOOKUP($A382,'TD SOP+PROFORM MOD'!$A$5:$AD$750,MATCH(L$4,'TD SOP+PROFORM MOD'!$B$2:$AT$2,0)+1,0),"")</f>
        <v/>
      </c>
      <c r="M382" s="25" t="str">
        <f>IFERROR(VLOOKUP($A382,'TD SOP+PROFORM MOD'!$A$5:$AD$750,MATCH(M$4,'TD SOP+PROFORM MOD'!$B$2:$AT$2,0)+1,0),"")</f>
        <v/>
      </c>
      <c r="N382" s="26" t="str">
        <f t="shared" si="87"/>
        <v/>
      </c>
      <c r="O382" s="25">
        <f>IFERROR(VLOOKUP($A382,'TD SOP+PROFORM MOD'!$A$5:$AD$750,MATCH(O$4,'TD SOP+PROFORM MOD'!$B$2:$AD$2,0)+1,0),0)+IFERROR(VLOOKUP($A382,'TD SOP+PROFORM MOD'!$A$5:$AD$750,MATCH(O$2,'TD SOP+PROFORM MOD'!$B$2:$AD$2,0)+1,0),0)</f>
        <v>0</v>
      </c>
      <c r="P382" s="25">
        <f>IFERROR(VLOOKUP($A382,'TD SOP+PROFORM MOD'!$A$5:$AD$750,MATCH(P$4,'TD SOP+PROFORM MOD'!$B$2:$AD$2,0)+1,0),0)+IFERROR(VLOOKUP($A382,'TD SOP+PROFORM MOD'!$A$5:$AD$750,MATCH(P$2,'TD SOP+PROFORM MOD'!$B$2:$AD$2,0)+1,0),0)</f>
        <v>0</v>
      </c>
      <c r="Q382" s="26" t="str">
        <f t="shared" si="88"/>
        <v/>
      </c>
      <c r="R382" s="25">
        <f>IFERROR(VLOOKUP($A382,'TD SOP+PROFORM MOD'!$A$5:$AD$750,MATCH(R$4,'TD SOP+PROFORM MOD'!$B$2:$AD$2,0)+1,0),0)+IFERROR(VLOOKUP($A382,'TD SOP+PROFORM MOD'!$A$5:$AD$750,MATCH(R$2,'TD SOP+PROFORM MOD'!$B$2:$AD$2,0)+1,0),0)</f>
        <v>0</v>
      </c>
      <c r="S382" s="25">
        <f>IFERROR(VLOOKUP($A382,'TD SOP+PROFORM MOD'!$A$5:$AD$750,MATCH(S$4,'TD SOP+PROFORM MOD'!$B$2:$AD$2,0)+1,0),0)+IFERROR(VLOOKUP($A382,'TD SOP+PROFORM MOD'!$A$5:$AD$750,MATCH(S$2,'TD SOP+PROFORM MOD'!$B$2:$AD$2,0)+1,0),0)</f>
        <v>0</v>
      </c>
      <c r="T382" s="26" t="str">
        <f t="shared" si="89"/>
        <v/>
      </c>
      <c r="U382" s="25">
        <f>IFERROR(VLOOKUP($A382,'TD SOP+PROFORM MOD'!$A$5:$AD$750,MATCH(U$4,'TD SOP+PROFORM MOD'!$B$2:$AD$2,0)+1,0),0)+IFERROR(VLOOKUP($A382,'TD SOP+PROFORM MOD'!$A$5:$AD$750,MATCH(U$2,'TD SOP+PROFORM MOD'!$B$2:$AD$2,0)+1,0),0)</f>
        <v>0</v>
      </c>
      <c r="V382" s="25">
        <f>IFERROR(VLOOKUP($A382,'TD SOP+PROFORM MOD'!$A$5:$AD$750,MATCH(V$4,'TD SOP+PROFORM MOD'!$B$2:$AD$2,0)+1,0),0)+IFERROR(VLOOKUP($A382,'TD SOP+PROFORM MOD'!$A$5:$AD$750,MATCH(V$2,'TD SOP+PROFORM MOD'!$B$2:$AD$2,0)+1,0),0)</f>
        <v>0</v>
      </c>
      <c r="W382" s="26" t="str">
        <f t="shared" si="90"/>
        <v/>
      </c>
      <c r="X382" s="25">
        <f>IFERROR(VLOOKUP($A382,'TD SOP+PROFORM MOD'!$A$5:$AD$750,MATCH(X$4,'TD SOP+PROFORM MOD'!$B$2:$AD$2,0)+1,0),0)+IFERROR(VLOOKUP($A382,'TD SOP+PROFORM MOD'!$A$5:$AD$750,MATCH(X$2,'TD SOP+PROFORM MOD'!$B$2:$AD$2,0)+1,0),0)</f>
        <v>0</v>
      </c>
      <c r="Y382" s="25">
        <f>IFERROR(VLOOKUP($A382,'TD SOP+PROFORM MOD'!$A$5:$AD$750,MATCH(Y$4,'TD SOP+PROFORM MOD'!$B$2:$AD$2,0)+1,0),0)+IFERROR(VLOOKUP($A382,'TD SOP+PROFORM MOD'!$A$5:$AD$750,MATCH(Y$2,'TD SOP+PROFORM MOD'!$B$2:$AD$2,0)+1,0),0)</f>
        <v>0</v>
      </c>
      <c r="Z382" s="26" t="str">
        <f t="shared" si="91"/>
        <v/>
      </c>
      <c r="AA382" s="25">
        <f>IFERROR(VLOOKUP($A382,'TD SOP+PROFORM MOD'!$A$5:$AD$750,MATCH(AA$4,'TD SOP+PROFORM MOD'!$B$2:$AD$2,0)+1,0),0)+IFERROR(VLOOKUP($A382,'TD SOP+PROFORM MOD'!$A$5:$AD$750,MATCH(AA$2,'TD SOP+PROFORM MOD'!$B$2:$AD$2,0)+1,0),0)</f>
        <v>0</v>
      </c>
      <c r="AB382" s="25">
        <f>IFERROR(VLOOKUP($A382,'TD SOP+PROFORM MOD'!$A$5:$AD$750,MATCH(AB$4,'TD SOP+PROFORM MOD'!$B$2:$AD$2,0)+1,0),0)+IFERROR(VLOOKUP($A382,'TD SOP+PROFORM MOD'!$A$5:$AD$750,MATCH(AB$2,'TD SOP+PROFORM MOD'!$B$2:$AD$2,0)+1,0),0)</f>
        <v>0</v>
      </c>
      <c r="AC382" s="26" t="str">
        <f t="shared" si="92"/>
        <v/>
      </c>
      <c r="AD382" s="25">
        <f>IFERROR(VLOOKUP($A382,'TD SOP+PROFORM MOD'!$A$5:$AD$750,MATCH(AD$4,'TD SOP+PROFORM MOD'!$B$2:$AD$2,0)+1,0),0)+IFERROR(VLOOKUP($A382,'TD SOP+PROFORM MOD'!$A$5:$AD$750,MATCH(AD$2,'TD SOP+PROFORM MOD'!$B$2:$AD$2,0)+1,0),0)</f>
        <v>0</v>
      </c>
      <c r="AE382" s="25">
        <f>IFERROR(VLOOKUP($A382,'TD SOP+PROFORM MOD'!$A$5:$AD$750,MATCH(AE$4,'TD SOP+PROFORM MOD'!$B$2:$AD$2,0)+1,0),0)+IFERROR(VLOOKUP($A382,'TD SOP+PROFORM MOD'!$A$5:$AD$750,MATCH(AE$2,'TD SOP+PROFORM MOD'!$B$2:$AD$2,0)+1,0),0)</f>
        <v>0</v>
      </c>
      <c r="AF382" s="26" t="str">
        <f t="shared" si="93"/>
        <v/>
      </c>
      <c r="AG382" s="25">
        <f>IFERROR(VLOOKUP($A382,'TD SOP+PROFORM MOD'!$A$5:$AD$750,MATCH(AG$4,'TD SOP+PROFORM MOD'!$B$2:$AD$2,0)+1,0),0)+IFERROR(VLOOKUP($A382,'TD SOP+PROFORM MOD'!$A$5:$AD$750,MATCH(AG$2,'TD SOP+PROFORM MOD'!$B$2:$AD$2,0)+1,0),0)</f>
        <v>0</v>
      </c>
      <c r="AH382" s="25">
        <f>IFERROR(VLOOKUP($A382,'TD SOP+PROFORM MOD'!$A$5:$AD$750,MATCH(AH$4,'TD SOP+PROFORM MOD'!$B$2:$AD$2,0)+1,0),0)+IFERROR(VLOOKUP($A382,'TD SOP+PROFORM MOD'!$A$5:$AD$750,MATCH(AH$2,'TD SOP+PROFORM MOD'!$B$2:$AD$2,0)+1,0),0)</f>
        <v>0</v>
      </c>
      <c r="AI382" s="26" t="str">
        <f t="shared" si="94"/>
        <v/>
      </c>
      <c r="AJ382" s="25">
        <f>IFERROR(VLOOKUP($A382,'TD SOP+PROFORM MOD'!$A$5:$AD$750,MATCH(AJ$4,'TD SOP+PROFORM MOD'!$B$2:$AD$2,0)+1,0),0)+IFERROR(VLOOKUP($A382,'TD SOP+PROFORM MOD'!$A$5:$AD$750,MATCH(AJ$2,'TD SOP+PROFORM MOD'!$B$2:$AD$2,0)+1,0),0)</f>
        <v>0</v>
      </c>
      <c r="AK382" s="25">
        <f>IFERROR(VLOOKUP($A382,'TD SOP+PROFORM MOD'!$A$5:$AD$750,MATCH(AK$4,'TD SOP+PROFORM MOD'!$B$2:$AD$2,0)+1,0),0)+IFERROR(VLOOKUP($A382,'TD SOP+PROFORM MOD'!$A$5:$AD$750,MATCH(AK$2,'TD SOP+PROFORM MOD'!$B$2:$AD$2,0)+1,0),0)</f>
        <v>0</v>
      </c>
      <c r="AL382" s="26" t="str">
        <f t="shared" si="95"/>
        <v/>
      </c>
      <c r="AM382" s="25">
        <f t="shared" si="97"/>
        <v>0</v>
      </c>
      <c r="AN382" s="25">
        <f t="shared" si="97"/>
        <v>0</v>
      </c>
      <c r="AO382" s="26" t="str">
        <f t="shared" si="96"/>
        <v/>
      </c>
      <c r="AR382" s="25">
        <f>SUMIF('B&amp;S YTD LFY'!B:B,"="&amp;A382,'B&amp;S YTD LFY'!C:C)</f>
        <v>0</v>
      </c>
      <c r="AS382" s="25">
        <f t="shared" si="98"/>
        <v>0</v>
      </c>
      <c r="AT382" s="25"/>
    </row>
    <row r="383" spans="1:46" x14ac:dyDescent="0.35">
      <c r="A383" s="24">
        <f>IF(AND('TD SOP+PROFORM MOD'!A380&lt;&gt;"",'TD SOP+PROFORM MOD'!A380&lt;&gt;"TOTAL"),'TD SOP+PROFORM MOD'!A380,0)</f>
        <v>0</v>
      </c>
      <c r="C383" s="25" t="str">
        <f>IFERROR(VLOOKUP($A383,'TD SOP+PROFORM MOD'!$A$5:$AD$750,MATCH(C$4,'TD SOP+PROFORM MOD'!$B$2:$AT$2,0)+1,0),"")</f>
        <v/>
      </c>
      <c r="D383" s="25" t="str">
        <f>IFERROR(VLOOKUP($A383,'TD SOP+PROFORM MOD'!$A$5:$AD$750,MATCH(D$4,'TD SOP+PROFORM MOD'!$B$2:$AT$2,0)+1,0),"")</f>
        <v/>
      </c>
      <c r="E383" s="26" t="str">
        <f t="shared" si="84"/>
        <v/>
      </c>
      <c r="F383" s="25" t="str">
        <f>IFERROR(VLOOKUP($A383,'TD SOP+PROFORM MOD'!$A$5:$AD$750,MATCH(F$4,'TD SOP+PROFORM MOD'!$B$2:$AT$2,0)+1,0),"")</f>
        <v/>
      </c>
      <c r="G383" s="25" t="str">
        <f>IFERROR(VLOOKUP($A383,'TD SOP+PROFORM MOD'!$A$5:$AD$750,MATCH(G$4,'TD SOP+PROFORM MOD'!$B$2:$AT$2,0)+1,0),"")</f>
        <v/>
      </c>
      <c r="H383" s="26" t="str">
        <f t="shared" si="85"/>
        <v/>
      </c>
      <c r="I383" s="25" t="str">
        <f>IFERROR(VLOOKUP($A383,'TD SOP+PROFORM MOD'!$A$5:$AD$750,MATCH(I$4,'TD SOP+PROFORM MOD'!$B$2:$AT$2,0)+1,0),"")</f>
        <v/>
      </c>
      <c r="J383" s="25" t="str">
        <f>IFERROR(VLOOKUP($A383,'TD SOP+PROFORM MOD'!$A$5:$AD$750,MATCH(J$4,'TD SOP+PROFORM MOD'!$B$2:$AT$2,0)+1,0),"")</f>
        <v/>
      </c>
      <c r="K383" s="26" t="str">
        <f t="shared" si="86"/>
        <v/>
      </c>
      <c r="L383" s="25" t="str">
        <f>IFERROR(VLOOKUP($A383,'TD SOP+PROFORM MOD'!$A$5:$AD$750,MATCH(L$4,'TD SOP+PROFORM MOD'!$B$2:$AT$2,0)+1,0),"")</f>
        <v/>
      </c>
      <c r="M383" s="25" t="str">
        <f>IFERROR(VLOOKUP($A383,'TD SOP+PROFORM MOD'!$A$5:$AD$750,MATCH(M$4,'TD SOP+PROFORM MOD'!$B$2:$AT$2,0)+1,0),"")</f>
        <v/>
      </c>
      <c r="N383" s="26" t="str">
        <f t="shared" si="87"/>
        <v/>
      </c>
      <c r="O383" s="25">
        <f>IFERROR(VLOOKUP($A383,'TD SOP+PROFORM MOD'!$A$5:$AD$750,MATCH(O$4,'TD SOP+PROFORM MOD'!$B$2:$AD$2,0)+1,0),0)+IFERROR(VLOOKUP($A383,'TD SOP+PROFORM MOD'!$A$5:$AD$750,MATCH(O$2,'TD SOP+PROFORM MOD'!$B$2:$AD$2,0)+1,0),0)</f>
        <v>0</v>
      </c>
      <c r="P383" s="25">
        <f>IFERROR(VLOOKUP($A383,'TD SOP+PROFORM MOD'!$A$5:$AD$750,MATCH(P$4,'TD SOP+PROFORM MOD'!$B$2:$AD$2,0)+1,0),0)+IFERROR(VLOOKUP($A383,'TD SOP+PROFORM MOD'!$A$5:$AD$750,MATCH(P$2,'TD SOP+PROFORM MOD'!$B$2:$AD$2,0)+1,0),0)</f>
        <v>0</v>
      </c>
      <c r="Q383" s="26" t="str">
        <f t="shared" si="88"/>
        <v/>
      </c>
      <c r="R383" s="25">
        <f>IFERROR(VLOOKUP($A383,'TD SOP+PROFORM MOD'!$A$5:$AD$750,MATCH(R$4,'TD SOP+PROFORM MOD'!$B$2:$AD$2,0)+1,0),0)+IFERROR(VLOOKUP($A383,'TD SOP+PROFORM MOD'!$A$5:$AD$750,MATCH(R$2,'TD SOP+PROFORM MOD'!$B$2:$AD$2,0)+1,0),0)</f>
        <v>0</v>
      </c>
      <c r="S383" s="25">
        <f>IFERROR(VLOOKUP($A383,'TD SOP+PROFORM MOD'!$A$5:$AD$750,MATCH(S$4,'TD SOP+PROFORM MOD'!$B$2:$AD$2,0)+1,0),0)+IFERROR(VLOOKUP($A383,'TD SOP+PROFORM MOD'!$A$5:$AD$750,MATCH(S$2,'TD SOP+PROFORM MOD'!$B$2:$AD$2,0)+1,0),0)</f>
        <v>0</v>
      </c>
      <c r="T383" s="26" t="str">
        <f t="shared" si="89"/>
        <v/>
      </c>
      <c r="U383" s="25">
        <f>IFERROR(VLOOKUP($A383,'TD SOP+PROFORM MOD'!$A$5:$AD$750,MATCH(U$4,'TD SOP+PROFORM MOD'!$B$2:$AD$2,0)+1,0),0)+IFERROR(VLOOKUP($A383,'TD SOP+PROFORM MOD'!$A$5:$AD$750,MATCH(U$2,'TD SOP+PROFORM MOD'!$B$2:$AD$2,0)+1,0),0)</f>
        <v>0</v>
      </c>
      <c r="V383" s="25">
        <f>IFERROR(VLOOKUP($A383,'TD SOP+PROFORM MOD'!$A$5:$AD$750,MATCH(V$4,'TD SOP+PROFORM MOD'!$B$2:$AD$2,0)+1,0),0)+IFERROR(VLOOKUP($A383,'TD SOP+PROFORM MOD'!$A$5:$AD$750,MATCH(V$2,'TD SOP+PROFORM MOD'!$B$2:$AD$2,0)+1,0),0)</f>
        <v>0</v>
      </c>
      <c r="W383" s="26" t="str">
        <f t="shared" si="90"/>
        <v/>
      </c>
      <c r="X383" s="25">
        <f>IFERROR(VLOOKUP($A383,'TD SOP+PROFORM MOD'!$A$5:$AD$750,MATCH(X$4,'TD SOP+PROFORM MOD'!$B$2:$AD$2,0)+1,0),0)+IFERROR(VLOOKUP($A383,'TD SOP+PROFORM MOD'!$A$5:$AD$750,MATCH(X$2,'TD SOP+PROFORM MOD'!$B$2:$AD$2,0)+1,0),0)</f>
        <v>0</v>
      </c>
      <c r="Y383" s="25">
        <f>IFERROR(VLOOKUP($A383,'TD SOP+PROFORM MOD'!$A$5:$AD$750,MATCH(Y$4,'TD SOP+PROFORM MOD'!$B$2:$AD$2,0)+1,0),0)+IFERROR(VLOOKUP($A383,'TD SOP+PROFORM MOD'!$A$5:$AD$750,MATCH(Y$2,'TD SOP+PROFORM MOD'!$B$2:$AD$2,0)+1,0),0)</f>
        <v>0</v>
      </c>
      <c r="Z383" s="26" t="str">
        <f t="shared" si="91"/>
        <v/>
      </c>
      <c r="AA383" s="25">
        <f>IFERROR(VLOOKUP($A383,'TD SOP+PROFORM MOD'!$A$5:$AD$750,MATCH(AA$4,'TD SOP+PROFORM MOD'!$B$2:$AD$2,0)+1,0),0)+IFERROR(VLOOKUP($A383,'TD SOP+PROFORM MOD'!$A$5:$AD$750,MATCH(AA$2,'TD SOP+PROFORM MOD'!$B$2:$AD$2,0)+1,0),0)</f>
        <v>0</v>
      </c>
      <c r="AB383" s="25">
        <f>IFERROR(VLOOKUP($A383,'TD SOP+PROFORM MOD'!$A$5:$AD$750,MATCH(AB$4,'TD SOP+PROFORM MOD'!$B$2:$AD$2,0)+1,0),0)+IFERROR(VLOOKUP($A383,'TD SOP+PROFORM MOD'!$A$5:$AD$750,MATCH(AB$2,'TD SOP+PROFORM MOD'!$B$2:$AD$2,0)+1,0),0)</f>
        <v>0</v>
      </c>
      <c r="AC383" s="26" t="str">
        <f t="shared" si="92"/>
        <v/>
      </c>
      <c r="AD383" s="25">
        <f>IFERROR(VLOOKUP($A383,'TD SOP+PROFORM MOD'!$A$5:$AD$750,MATCH(AD$4,'TD SOP+PROFORM MOD'!$B$2:$AD$2,0)+1,0),0)+IFERROR(VLOOKUP($A383,'TD SOP+PROFORM MOD'!$A$5:$AD$750,MATCH(AD$2,'TD SOP+PROFORM MOD'!$B$2:$AD$2,0)+1,0),0)</f>
        <v>0</v>
      </c>
      <c r="AE383" s="25">
        <f>IFERROR(VLOOKUP($A383,'TD SOP+PROFORM MOD'!$A$5:$AD$750,MATCH(AE$4,'TD SOP+PROFORM MOD'!$B$2:$AD$2,0)+1,0),0)+IFERROR(VLOOKUP($A383,'TD SOP+PROFORM MOD'!$A$5:$AD$750,MATCH(AE$2,'TD SOP+PROFORM MOD'!$B$2:$AD$2,0)+1,0),0)</f>
        <v>0</v>
      </c>
      <c r="AF383" s="26" t="str">
        <f t="shared" si="93"/>
        <v/>
      </c>
      <c r="AG383" s="25">
        <f>IFERROR(VLOOKUP($A383,'TD SOP+PROFORM MOD'!$A$5:$AD$750,MATCH(AG$4,'TD SOP+PROFORM MOD'!$B$2:$AD$2,0)+1,0),0)+IFERROR(VLOOKUP($A383,'TD SOP+PROFORM MOD'!$A$5:$AD$750,MATCH(AG$2,'TD SOP+PROFORM MOD'!$B$2:$AD$2,0)+1,0),0)</f>
        <v>0</v>
      </c>
      <c r="AH383" s="25">
        <f>IFERROR(VLOOKUP($A383,'TD SOP+PROFORM MOD'!$A$5:$AD$750,MATCH(AH$4,'TD SOP+PROFORM MOD'!$B$2:$AD$2,0)+1,0),0)+IFERROR(VLOOKUP($A383,'TD SOP+PROFORM MOD'!$A$5:$AD$750,MATCH(AH$2,'TD SOP+PROFORM MOD'!$B$2:$AD$2,0)+1,0),0)</f>
        <v>0</v>
      </c>
      <c r="AI383" s="26" t="str">
        <f t="shared" si="94"/>
        <v/>
      </c>
      <c r="AJ383" s="25">
        <f>IFERROR(VLOOKUP($A383,'TD SOP+PROFORM MOD'!$A$5:$AD$750,MATCH(AJ$4,'TD SOP+PROFORM MOD'!$B$2:$AD$2,0)+1,0),0)+IFERROR(VLOOKUP($A383,'TD SOP+PROFORM MOD'!$A$5:$AD$750,MATCH(AJ$2,'TD SOP+PROFORM MOD'!$B$2:$AD$2,0)+1,0),0)</f>
        <v>0</v>
      </c>
      <c r="AK383" s="25">
        <f>IFERROR(VLOOKUP($A383,'TD SOP+PROFORM MOD'!$A$5:$AD$750,MATCH(AK$4,'TD SOP+PROFORM MOD'!$B$2:$AD$2,0)+1,0),0)+IFERROR(VLOOKUP($A383,'TD SOP+PROFORM MOD'!$A$5:$AD$750,MATCH(AK$2,'TD SOP+PROFORM MOD'!$B$2:$AD$2,0)+1,0),0)</f>
        <v>0</v>
      </c>
      <c r="AL383" s="26" t="str">
        <f t="shared" si="95"/>
        <v/>
      </c>
      <c r="AM383" s="25">
        <f t="shared" si="97"/>
        <v>0</v>
      </c>
      <c r="AN383" s="25">
        <f t="shared" si="97"/>
        <v>0</v>
      </c>
      <c r="AO383" s="26" t="str">
        <f t="shared" si="96"/>
        <v/>
      </c>
      <c r="AR383" s="25">
        <f>SUMIF('B&amp;S YTD LFY'!B:B,"="&amp;A383,'B&amp;S YTD LFY'!C:C)</f>
        <v>0</v>
      </c>
      <c r="AS383" s="25">
        <f t="shared" si="98"/>
        <v>0</v>
      </c>
      <c r="AT383" s="25"/>
    </row>
    <row r="384" spans="1:46" x14ac:dyDescent="0.35">
      <c r="A384" s="24">
        <f>IF(AND('TD SOP+PROFORM MOD'!A381&lt;&gt;"",'TD SOP+PROFORM MOD'!A381&lt;&gt;"TOTAL"),'TD SOP+PROFORM MOD'!A381,0)</f>
        <v>0</v>
      </c>
      <c r="C384" s="25" t="str">
        <f>IFERROR(VLOOKUP($A384,'TD SOP+PROFORM MOD'!$A$5:$AD$750,MATCH(C$4,'TD SOP+PROFORM MOD'!$B$2:$AT$2,0)+1,0),"")</f>
        <v/>
      </c>
      <c r="D384" s="25" t="str">
        <f>IFERROR(VLOOKUP($A384,'TD SOP+PROFORM MOD'!$A$5:$AD$750,MATCH(D$4,'TD SOP+PROFORM MOD'!$B$2:$AT$2,0)+1,0),"")</f>
        <v/>
      </c>
      <c r="E384" s="26" t="str">
        <f t="shared" si="84"/>
        <v/>
      </c>
      <c r="F384" s="25" t="str">
        <f>IFERROR(VLOOKUP($A384,'TD SOP+PROFORM MOD'!$A$5:$AD$750,MATCH(F$4,'TD SOP+PROFORM MOD'!$B$2:$AT$2,0)+1,0),"")</f>
        <v/>
      </c>
      <c r="G384" s="25" t="str">
        <f>IFERROR(VLOOKUP($A384,'TD SOP+PROFORM MOD'!$A$5:$AD$750,MATCH(G$4,'TD SOP+PROFORM MOD'!$B$2:$AT$2,0)+1,0),"")</f>
        <v/>
      </c>
      <c r="H384" s="26" t="str">
        <f t="shared" si="85"/>
        <v/>
      </c>
      <c r="I384" s="25" t="str">
        <f>IFERROR(VLOOKUP($A384,'TD SOP+PROFORM MOD'!$A$5:$AD$750,MATCH(I$4,'TD SOP+PROFORM MOD'!$B$2:$AT$2,0)+1,0),"")</f>
        <v/>
      </c>
      <c r="J384" s="25" t="str">
        <f>IFERROR(VLOOKUP($A384,'TD SOP+PROFORM MOD'!$A$5:$AD$750,MATCH(J$4,'TD SOP+PROFORM MOD'!$B$2:$AT$2,0)+1,0),"")</f>
        <v/>
      </c>
      <c r="K384" s="26" t="str">
        <f t="shared" si="86"/>
        <v/>
      </c>
      <c r="L384" s="25" t="str">
        <f>IFERROR(VLOOKUP($A384,'TD SOP+PROFORM MOD'!$A$5:$AD$750,MATCH(L$4,'TD SOP+PROFORM MOD'!$B$2:$AT$2,0)+1,0),"")</f>
        <v/>
      </c>
      <c r="M384" s="25" t="str">
        <f>IFERROR(VLOOKUP($A384,'TD SOP+PROFORM MOD'!$A$5:$AD$750,MATCH(M$4,'TD SOP+PROFORM MOD'!$B$2:$AT$2,0)+1,0),"")</f>
        <v/>
      </c>
      <c r="N384" s="26" t="str">
        <f t="shared" si="87"/>
        <v/>
      </c>
      <c r="O384" s="25">
        <f>IFERROR(VLOOKUP($A384,'TD SOP+PROFORM MOD'!$A$5:$AD$750,MATCH(O$4,'TD SOP+PROFORM MOD'!$B$2:$AD$2,0)+1,0),0)+IFERROR(VLOOKUP($A384,'TD SOP+PROFORM MOD'!$A$5:$AD$750,MATCH(O$2,'TD SOP+PROFORM MOD'!$B$2:$AD$2,0)+1,0),0)</f>
        <v>0</v>
      </c>
      <c r="P384" s="25">
        <f>IFERROR(VLOOKUP($A384,'TD SOP+PROFORM MOD'!$A$5:$AD$750,MATCH(P$4,'TD SOP+PROFORM MOD'!$B$2:$AD$2,0)+1,0),0)+IFERROR(VLOOKUP($A384,'TD SOP+PROFORM MOD'!$A$5:$AD$750,MATCH(P$2,'TD SOP+PROFORM MOD'!$B$2:$AD$2,0)+1,0),0)</f>
        <v>0</v>
      </c>
      <c r="Q384" s="26" t="str">
        <f t="shared" si="88"/>
        <v/>
      </c>
      <c r="R384" s="25">
        <f>IFERROR(VLOOKUP($A384,'TD SOP+PROFORM MOD'!$A$5:$AD$750,MATCH(R$4,'TD SOP+PROFORM MOD'!$B$2:$AD$2,0)+1,0),0)+IFERROR(VLOOKUP($A384,'TD SOP+PROFORM MOD'!$A$5:$AD$750,MATCH(R$2,'TD SOP+PROFORM MOD'!$B$2:$AD$2,0)+1,0),0)</f>
        <v>0</v>
      </c>
      <c r="S384" s="25">
        <f>IFERROR(VLOOKUP($A384,'TD SOP+PROFORM MOD'!$A$5:$AD$750,MATCH(S$4,'TD SOP+PROFORM MOD'!$B$2:$AD$2,0)+1,0),0)+IFERROR(VLOOKUP($A384,'TD SOP+PROFORM MOD'!$A$5:$AD$750,MATCH(S$2,'TD SOP+PROFORM MOD'!$B$2:$AD$2,0)+1,0),0)</f>
        <v>0</v>
      </c>
      <c r="T384" s="26" t="str">
        <f t="shared" si="89"/>
        <v/>
      </c>
      <c r="U384" s="25">
        <f>IFERROR(VLOOKUP($A384,'TD SOP+PROFORM MOD'!$A$5:$AD$750,MATCH(U$4,'TD SOP+PROFORM MOD'!$B$2:$AD$2,0)+1,0),0)+IFERROR(VLOOKUP($A384,'TD SOP+PROFORM MOD'!$A$5:$AD$750,MATCH(U$2,'TD SOP+PROFORM MOD'!$B$2:$AD$2,0)+1,0),0)</f>
        <v>0</v>
      </c>
      <c r="V384" s="25">
        <f>IFERROR(VLOOKUP($A384,'TD SOP+PROFORM MOD'!$A$5:$AD$750,MATCH(V$4,'TD SOP+PROFORM MOD'!$B$2:$AD$2,0)+1,0),0)+IFERROR(VLOOKUP($A384,'TD SOP+PROFORM MOD'!$A$5:$AD$750,MATCH(V$2,'TD SOP+PROFORM MOD'!$B$2:$AD$2,0)+1,0),0)</f>
        <v>0</v>
      </c>
      <c r="W384" s="26" t="str">
        <f t="shared" si="90"/>
        <v/>
      </c>
      <c r="X384" s="25">
        <f>IFERROR(VLOOKUP($A384,'TD SOP+PROFORM MOD'!$A$5:$AD$750,MATCH(X$4,'TD SOP+PROFORM MOD'!$B$2:$AD$2,0)+1,0),0)+IFERROR(VLOOKUP($A384,'TD SOP+PROFORM MOD'!$A$5:$AD$750,MATCH(X$2,'TD SOP+PROFORM MOD'!$B$2:$AD$2,0)+1,0),0)</f>
        <v>0</v>
      </c>
      <c r="Y384" s="25">
        <f>IFERROR(VLOOKUP($A384,'TD SOP+PROFORM MOD'!$A$5:$AD$750,MATCH(Y$4,'TD SOP+PROFORM MOD'!$B$2:$AD$2,0)+1,0),0)+IFERROR(VLOOKUP($A384,'TD SOP+PROFORM MOD'!$A$5:$AD$750,MATCH(Y$2,'TD SOP+PROFORM MOD'!$B$2:$AD$2,0)+1,0),0)</f>
        <v>0</v>
      </c>
      <c r="Z384" s="26" t="str">
        <f t="shared" si="91"/>
        <v/>
      </c>
      <c r="AA384" s="25">
        <f>IFERROR(VLOOKUP($A384,'TD SOP+PROFORM MOD'!$A$5:$AD$750,MATCH(AA$4,'TD SOP+PROFORM MOD'!$B$2:$AD$2,0)+1,0),0)+IFERROR(VLOOKUP($A384,'TD SOP+PROFORM MOD'!$A$5:$AD$750,MATCH(AA$2,'TD SOP+PROFORM MOD'!$B$2:$AD$2,0)+1,0),0)</f>
        <v>0</v>
      </c>
      <c r="AB384" s="25">
        <f>IFERROR(VLOOKUP($A384,'TD SOP+PROFORM MOD'!$A$5:$AD$750,MATCH(AB$4,'TD SOP+PROFORM MOD'!$B$2:$AD$2,0)+1,0),0)+IFERROR(VLOOKUP($A384,'TD SOP+PROFORM MOD'!$A$5:$AD$750,MATCH(AB$2,'TD SOP+PROFORM MOD'!$B$2:$AD$2,0)+1,0),0)</f>
        <v>0</v>
      </c>
      <c r="AC384" s="26" t="str">
        <f t="shared" si="92"/>
        <v/>
      </c>
      <c r="AD384" s="25">
        <f>IFERROR(VLOOKUP($A384,'TD SOP+PROFORM MOD'!$A$5:$AD$750,MATCH(AD$4,'TD SOP+PROFORM MOD'!$B$2:$AD$2,0)+1,0),0)+IFERROR(VLOOKUP($A384,'TD SOP+PROFORM MOD'!$A$5:$AD$750,MATCH(AD$2,'TD SOP+PROFORM MOD'!$B$2:$AD$2,0)+1,0),0)</f>
        <v>0</v>
      </c>
      <c r="AE384" s="25">
        <f>IFERROR(VLOOKUP($A384,'TD SOP+PROFORM MOD'!$A$5:$AD$750,MATCH(AE$4,'TD SOP+PROFORM MOD'!$B$2:$AD$2,0)+1,0),0)+IFERROR(VLOOKUP($A384,'TD SOP+PROFORM MOD'!$A$5:$AD$750,MATCH(AE$2,'TD SOP+PROFORM MOD'!$B$2:$AD$2,0)+1,0),0)</f>
        <v>0</v>
      </c>
      <c r="AF384" s="26" t="str">
        <f t="shared" si="93"/>
        <v/>
      </c>
      <c r="AG384" s="25">
        <f>IFERROR(VLOOKUP($A384,'TD SOP+PROFORM MOD'!$A$5:$AD$750,MATCH(AG$4,'TD SOP+PROFORM MOD'!$B$2:$AD$2,0)+1,0),0)+IFERROR(VLOOKUP($A384,'TD SOP+PROFORM MOD'!$A$5:$AD$750,MATCH(AG$2,'TD SOP+PROFORM MOD'!$B$2:$AD$2,0)+1,0),0)</f>
        <v>0</v>
      </c>
      <c r="AH384" s="25">
        <f>IFERROR(VLOOKUP($A384,'TD SOP+PROFORM MOD'!$A$5:$AD$750,MATCH(AH$4,'TD SOP+PROFORM MOD'!$B$2:$AD$2,0)+1,0),0)+IFERROR(VLOOKUP($A384,'TD SOP+PROFORM MOD'!$A$5:$AD$750,MATCH(AH$2,'TD SOP+PROFORM MOD'!$B$2:$AD$2,0)+1,0),0)</f>
        <v>0</v>
      </c>
      <c r="AI384" s="26" t="str">
        <f t="shared" si="94"/>
        <v/>
      </c>
      <c r="AJ384" s="25">
        <f>IFERROR(VLOOKUP($A384,'TD SOP+PROFORM MOD'!$A$5:$AD$750,MATCH(AJ$4,'TD SOP+PROFORM MOD'!$B$2:$AD$2,0)+1,0),0)+IFERROR(VLOOKUP($A384,'TD SOP+PROFORM MOD'!$A$5:$AD$750,MATCH(AJ$2,'TD SOP+PROFORM MOD'!$B$2:$AD$2,0)+1,0),0)</f>
        <v>0</v>
      </c>
      <c r="AK384" s="25">
        <f>IFERROR(VLOOKUP($A384,'TD SOP+PROFORM MOD'!$A$5:$AD$750,MATCH(AK$4,'TD SOP+PROFORM MOD'!$B$2:$AD$2,0)+1,0),0)+IFERROR(VLOOKUP($A384,'TD SOP+PROFORM MOD'!$A$5:$AD$750,MATCH(AK$2,'TD SOP+PROFORM MOD'!$B$2:$AD$2,0)+1,0),0)</f>
        <v>0</v>
      </c>
      <c r="AL384" s="26" t="str">
        <f t="shared" si="95"/>
        <v/>
      </c>
      <c r="AM384" s="25">
        <f t="shared" si="97"/>
        <v>0</v>
      </c>
      <c r="AN384" s="25">
        <f t="shared" si="97"/>
        <v>0</v>
      </c>
      <c r="AO384" s="26" t="str">
        <f t="shared" si="96"/>
        <v/>
      </c>
      <c r="AR384" s="25">
        <f>SUMIF('B&amp;S YTD LFY'!B:B,"="&amp;A384,'B&amp;S YTD LFY'!C:C)</f>
        <v>0</v>
      </c>
      <c r="AS384" s="25">
        <f t="shared" si="98"/>
        <v>0</v>
      </c>
      <c r="AT384" s="25"/>
    </row>
    <row r="385" spans="1:46" x14ac:dyDescent="0.35">
      <c r="A385" s="24">
        <f>IF(AND('TD SOP+PROFORM MOD'!A382&lt;&gt;"",'TD SOP+PROFORM MOD'!A382&lt;&gt;"TOTAL"),'TD SOP+PROFORM MOD'!A382,0)</f>
        <v>0</v>
      </c>
      <c r="C385" s="25" t="str">
        <f>IFERROR(VLOOKUP($A385,'TD SOP+PROFORM MOD'!$A$5:$AD$750,MATCH(C$4,'TD SOP+PROFORM MOD'!$B$2:$AT$2,0)+1,0),"")</f>
        <v/>
      </c>
      <c r="D385" s="25" t="str">
        <f>IFERROR(VLOOKUP($A385,'TD SOP+PROFORM MOD'!$A$5:$AD$750,MATCH(D$4,'TD SOP+PROFORM MOD'!$B$2:$AT$2,0)+1,0),"")</f>
        <v/>
      </c>
      <c r="E385" s="26" t="str">
        <f t="shared" si="84"/>
        <v/>
      </c>
      <c r="F385" s="25" t="str">
        <f>IFERROR(VLOOKUP($A385,'TD SOP+PROFORM MOD'!$A$5:$AD$750,MATCH(F$4,'TD SOP+PROFORM MOD'!$B$2:$AT$2,0)+1,0),"")</f>
        <v/>
      </c>
      <c r="G385" s="25" t="str">
        <f>IFERROR(VLOOKUP($A385,'TD SOP+PROFORM MOD'!$A$5:$AD$750,MATCH(G$4,'TD SOP+PROFORM MOD'!$B$2:$AT$2,0)+1,0),"")</f>
        <v/>
      </c>
      <c r="H385" s="26" t="str">
        <f t="shared" si="85"/>
        <v/>
      </c>
      <c r="I385" s="25" t="str">
        <f>IFERROR(VLOOKUP($A385,'TD SOP+PROFORM MOD'!$A$5:$AD$750,MATCH(I$4,'TD SOP+PROFORM MOD'!$B$2:$AT$2,0)+1,0),"")</f>
        <v/>
      </c>
      <c r="J385" s="25" t="str">
        <f>IFERROR(VLOOKUP($A385,'TD SOP+PROFORM MOD'!$A$5:$AD$750,MATCH(J$4,'TD SOP+PROFORM MOD'!$B$2:$AT$2,0)+1,0),"")</f>
        <v/>
      </c>
      <c r="K385" s="26" t="str">
        <f t="shared" si="86"/>
        <v/>
      </c>
      <c r="L385" s="25" t="str">
        <f>IFERROR(VLOOKUP($A385,'TD SOP+PROFORM MOD'!$A$5:$AD$750,MATCH(L$4,'TD SOP+PROFORM MOD'!$B$2:$AT$2,0)+1,0),"")</f>
        <v/>
      </c>
      <c r="M385" s="25" t="str">
        <f>IFERROR(VLOOKUP($A385,'TD SOP+PROFORM MOD'!$A$5:$AD$750,MATCH(M$4,'TD SOP+PROFORM MOD'!$B$2:$AT$2,0)+1,0),"")</f>
        <v/>
      </c>
      <c r="N385" s="26" t="str">
        <f t="shared" si="87"/>
        <v/>
      </c>
      <c r="O385" s="25">
        <f>IFERROR(VLOOKUP($A385,'TD SOP+PROFORM MOD'!$A$5:$AD$750,MATCH(O$4,'TD SOP+PROFORM MOD'!$B$2:$AD$2,0)+1,0),0)+IFERROR(VLOOKUP($A385,'TD SOP+PROFORM MOD'!$A$5:$AD$750,MATCH(O$2,'TD SOP+PROFORM MOD'!$B$2:$AD$2,0)+1,0),0)</f>
        <v>0</v>
      </c>
      <c r="P385" s="25">
        <f>IFERROR(VLOOKUP($A385,'TD SOP+PROFORM MOD'!$A$5:$AD$750,MATCH(P$4,'TD SOP+PROFORM MOD'!$B$2:$AD$2,0)+1,0),0)+IFERROR(VLOOKUP($A385,'TD SOP+PROFORM MOD'!$A$5:$AD$750,MATCH(P$2,'TD SOP+PROFORM MOD'!$B$2:$AD$2,0)+1,0),0)</f>
        <v>0</v>
      </c>
      <c r="Q385" s="26" t="str">
        <f t="shared" si="88"/>
        <v/>
      </c>
      <c r="R385" s="25">
        <f>IFERROR(VLOOKUP($A385,'TD SOP+PROFORM MOD'!$A$5:$AD$750,MATCH(R$4,'TD SOP+PROFORM MOD'!$B$2:$AD$2,0)+1,0),0)+IFERROR(VLOOKUP($A385,'TD SOP+PROFORM MOD'!$A$5:$AD$750,MATCH(R$2,'TD SOP+PROFORM MOD'!$B$2:$AD$2,0)+1,0),0)</f>
        <v>0</v>
      </c>
      <c r="S385" s="25">
        <f>IFERROR(VLOOKUP($A385,'TD SOP+PROFORM MOD'!$A$5:$AD$750,MATCH(S$4,'TD SOP+PROFORM MOD'!$B$2:$AD$2,0)+1,0),0)+IFERROR(VLOOKUP($A385,'TD SOP+PROFORM MOD'!$A$5:$AD$750,MATCH(S$2,'TD SOP+PROFORM MOD'!$B$2:$AD$2,0)+1,0),0)</f>
        <v>0</v>
      </c>
      <c r="T385" s="26" t="str">
        <f t="shared" si="89"/>
        <v/>
      </c>
      <c r="U385" s="25">
        <f>IFERROR(VLOOKUP($A385,'TD SOP+PROFORM MOD'!$A$5:$AD$750,MATCH(U$4,'TD SOP+PROFORM MOD'!$B$2:$AD$2,0)+1,0),0)+IFERROR(VLOOKUP($A385,'TD SOP+PROFORM MOD'!$A$5:$AD$750,MATCH(U$2,'TD SOP+PROFORM MOD'!$B$2:$AD$2,0)+1,0),0)</f>
        <v>0</v>
      </c>
      <c r="V385" s="25">
        <f>IFERROR(VLOOKUP($A385,'TD SOP+PROFORM MOD'!$A$5:$AD$750,MATCH(V$4,'TD SOP+PROFORM MOD'!$B$2:$AD$2,0)+1,0),0)+IFERROR(VLOOKUP($A385,'TD SOP+PROFORM MOD'!$A$5:$AD$750,MATCH(V$2,'TD SOP+PROFORM MOD'!$B$2:$AD$2,0)+1,0),0)</f>
        <v>0</v>
      </c>
      <c r="W385" s="26" t="str">
        <f t="shared" si="90"/>
        <v/>
      </c>
      <c r="X385" s="25">
        <f>IFERROR(VLOOKUP($A385,'TD SOP+PROFORM MOD'!$A$5:$AD$750,MATCH(X$4,'TD SOP+PROFORM MOD'!$B$2:$AD$2,0)+1,0),0)+IFERROR(VLOOKUP($A385,'TD SOP+PROFORM MOD'!$A$5:$AD$750,MATCH(X$2,'TD SOP+PROFORM MOD'!$B$2:$AD$2,0)+1,0),0)</f>
        <v>0</v>
      </c>
      <c r="Y385" s="25">
        <f>IFERROR(VLOOKUP($A385,'TD SOP+PROFORM MOD'!$A$5:$AD$750,MATCH(Y$4,'TD SOP+PROFORM MOD'!$B$2:$AD$2,0)+1,0),0)+IFERROR(VLOOKUP($A385,'TD SOP+PROFORM MOD'!$A$5:$AD$750,MATCH(Y$2,'TD SOP+PROFORM MOD'!$B$2:$AD$2,0)+1,0),0)</f>
        <v>0</v>
      </c>
      <c r="Z385" s="26" t="str">
        <f t="shared" si="91"/>
        <v/>
      </c>
      <c r="AA385" s="25">
        <f>IFERROR(VLOOKUP($A385,'TD SOP+PROFORM MOD'!$A$5:$AD$750,MATCH(AA$4,'TD SOP+PROFORM MOD'!$B$2:$AD$2,0)+1,0),0)+IFERROR(VLOOKUP($A385,'TD SOP+PROFORM MOD'!$A$5:$AD$750,MATCH(AA$2,'TD SOP+PROFORM MOD'!$B$2:$AD$2,0)+1,0),0)</f>
        <v>0</v>
      </c>
      <c r="AB385" s="25">
        <f>IFERROR(VLOOKUP($A385,'TD SOP+PROFORM MOD'!$A$5:$AD$750,MATCH(AB$4,'TD SOP+PROFORM MOD'!$B$2:$AD$2,0)+1,0),0)+IFERROR(VLOOKUP($A385,'TD SOP+PROFORM MOD'!$A$5:$AD$750,MATCH(AB$2,'TD SOP+PROFORM MOD'!$B$2:$AD$2,0)+1,0),0)</f>
        <v>0</v>
      </c>
      <c r="AC385" s="26" t="str">
        <f t="shared" si="92"/>
        <v/>
      </c>
      <c r="AD385" s="25">
        <f>IFERROR(VLOOKUP($A385,'TD SOP+PROFORM MOD'!$A$5:$AD$750,MATCH(AD$4,'TD SOP+PROFORM MOD'!$B$2:$AD$2,0)+1,0),0)+IFERROR(VLOOKUP($A385,'TD SOP+PROFORM MOD'!$A$5:$AD$750,MATCH(AD$2,'TD SOP+PROFORM MOD'!$B$2:$AD$2,0)+1,0),0)</f>
        <v>0</v>
      </c>
      <c r="AE385" s="25">
        <f>IFERROR(VLOOKUP($A385,'TD SOP+PROFORM MOD'!$A$5:$AD$750,MATCH(AE$4,'TD SOP+PROFORM MOD'!$B$2:$AD$2,0)+1,0),0)+IFERROR(VLOOKUP($A385,'TD SOP+PROFORM MOD'!$A$5:$AD$750,MATCH(AE$2,'TD SOP+PROFORM MOD'!$B$2:$AD$2,0)+1,0),0)</f>
        <v>0</v>
      </c>
      <c r="AF385" s="26" t="str">
        <f t="shared" si="93"/>
        <v/>
      </c>
      <c r="AG385" s="25">
        <f>IFERROR(VLOOKUP($A385,'TD SOP+PROFORM MOD'!$A$5:$AD$750,MATCH(AG$4,'TD SOP+PROFORM MOD'!$B$2:$AD$2,0)+1,0),0)+IFERROR(VLOOKUP($A385,'TD SOP+PROFORM MOD'!$A$5:$AD$750,MATCH(AG$2,'TD SOP+PROFORM MOD'!$B$2:$AD$2,0)+1,0),0)</f>
        <v>0</v>
      </c>
      <c r="AH385" s="25">
        <f>IFERROR(VLOOKUP($A385,'TD SOP+PROFORM MOD'!$A$5:$AD$750,MATCH(AH$4,'TD SOP+PROFORM MOD'!$B$2:$AD$2,0)+1,0),0)+IFERROR(VLOOKUP($A385,'TD SOP+PROFORM MOD'!$A$5:$AD$750,MATCH(AH$2,'TD SOP+PROFORM MOD'!$B$2:$AD$2,0)+1,0),0)</f>
        <v>0</v>
      </c>
      <c r="AI385" s="26" t="str">
        <f t="shared" si="94"/>
        <v/>
      </c>
      <c r="AJ385" s="25">
        <f>IFERROR(VLOOKUP($A385,'TD SOP+PROFORM MOD'!$A$5:$AD$750,MATCH(AJ$4,'TD SOP+PROFORM MOD'!$B$2:$AD$2,0)+1,0),0)+IFERROR(VLOOKUP($A385,'TD SOP+PROFORM MOD'!$A$5:$AD$750,MATCH(AJ$2,'TD SOP+PROFORM MOD'!$B$2:$AD$2,0)+1,0),0)</f>
        <v>0</v>
      </c>
      <c r="AK385" s="25">
        <f>IFERROR(VLOOKUP($A385,'TD SOP+PROFORM MOD'!$A$5:$AD$750,MATCH(AK$4,'TD SOP+PROFORM MOD'!$B$2:$AD$2,0)+1,0),0)+IFERROR(VLOOKUP($A385,'TD SOP+PROFORM MOD'!$A$5:$AD$750,MATCH(AK$2,'TD SOP+PROFORM MOD'!$B$2:$AD$2,0)+1,0),0)</f>
        <v>0</v>
      </c>
      <c r="AL385" s="26" t="str">
        <f t="shared" si="95"/>
        <v/>
      </c>
      <c r="AM385" s="25">
        <f t="shared" si="97"/>
        <v>0</v>
      </c>
      <c r="AN385" s="25">
        <f t="shared" si="97"/>
        <v>0</v>
      </c>
      <c r="AO385" s="26" t="str">
        <f t="shared" si="96"/>
        <v/>
      </c>
      <c r="AR385" s="25">
        <f>SUMIF('B&amp;S YTD LFY'!B:B,"="&amp;A385,'B&amp;S YTD LFY'!C:C)</f>
        <v>0</v>
      </c>
      <c r="AS385" s="25">
        <f t="shared" si="98"/>
        <v>0</v>
      </c>
      <c r="AT385" s="25"/>
    </row>
    <row r="386" spans="1:46" x14ac:dyDescent="0.35">
      <c r="A386" s="24">
        <f>IF(AND('TD SOP+PROFORM MOD'!A383&lt;&gt;"",'TD SOP+PROFORM MOD'!A383&lt;&gt;"TOTAL"),'TD SOP+PROFORM MOD'!A383,0)</f>
        <v>0</v>
      </c>
      <c r="C386" s="25" t="str">
        <f>IFERROR(VLOOKUP($A386,'TD SOP+PROFORM MOD'!$A$5:$AD$750,MATCH(C$4,'TD SOP+PROFORM MOD'!$B$2:$AT$2,0)+1,0),"")</f>
        <v/>
      </c>
      <c r="D386" s="25" t="str">
        <f>IFERROR(VLOOKUP($A386,'TD SOP+PROFORM MOD'!$A$5:$AD$750,MATCH(D$4,'TD SOP+PROFORM MOD'!$B$2:$AT$2,0)+1,0),"")</f>
        <v/>
      </c>
      <c r="E386" s="26" t="str">
        <f t="shared" si="84"/>
        <v/>
      </c>
      <c r="F386" s="25" t="str">
        <f>IFERROR(VLOOKUP($A386,'TD SOP+PROFORM MOD'!$A$5:$AD$750,MATCH(F$4,'TD SOP+PROFORM MOD'!$B$2:$AT$2,0)+1,0),"")</f>
        <v/>
      </c>
      <c r="G386" s="25" t="str">
        <f>IFERROR(VLOOKUP($A386,'TD SOP+PROFORM MOD'!$A$5:$AD$750,MATCH(G$4,'TD SOP+PROFORM MOD'!$B$2:$AT$2,0)+1,0),"")</f>
        <v/>
      </c>
      <c r="H386" s="26" t="str">
        <f t="shared" si="85"/>
        <v/>
      </c>
      <c r="I386" s="25" t="str">
        <f>IFERROR(VLOOKUP($A386,'TD SOP+PROFORM MOD'!$A$5:$AD$750,MATCH(I$4,'TD SOP+PROFORM MOD'!$B$2:$AT$2,0)+1,0),"")</f>
        <v/>
      </c>
      <c r="J386" s="25" t="str">
        <f>IFERROR(VLOOKUP($A386,'TD SOP+PROFORM MOD'!$A$5:$AD$750,MATCH(J$4,'TD SOP+PROFORM MOD'!$B$2:$AT$2,0)+1,0),"")</f>
        <v/>
      </c>
      <c r="K386" s="26" t="str">
        <f t="shared" si="86"/>
        <v/>
      </c>
      <c r="L386" s="25" t="str">
        <f>IFERROR(VLOOKUP($A386,'TD SOP+PROFORM MOD'!$A$5:$AD$750,MATCH(L$4,'TD SOP+PROFORM MOD'!$B$2:$AT$2,0)+1,0),"")</f>
        <v/>
      </c>
      <c r="M386" s="25" t="str">
        <f>IFERROR(VLOOKUP($A386,'TD SOP+PROFORM MOD'!$A$5:$AD$750,MATCH(M$4,'TD SOP+PROFORM MOD'!$B$2:$AT$2,0)+1,0),"")</f>
        <v/>
      </c>
      <c r="N386" s="26" t="str">
        <f t="shared" si="87"/>
        <v/>
      </c>
      <c r="O386" s="25">
        <f>IFERROR(VLOOKUP($A386,'TD SOP+PROFORM MOD'!$A$5:$AD$750,MATCH(O$4,'TD SOP+PROFORM MOD'!$B$2:$AD$2,0)+1,0),0)+IFERROR(VLOOKUP($A386,'TD SOP+PROFORM MOD'!$A$5:$AD$750,MATCH(O$2,'TD SOP+PROFORM MOD'!$B$2:$AD$2,0)+1,0),0)</f>
        <v>0</v>
      </c>
      <c r="P386" s="25">
        <f>IFERROR(VLOOKUP($A386,'TD SOP+PROFORM MOD'!$A$5:$AD$750,MATCH(P$4,'TD SOP+PROFORM MOD'!$B$2:$AD$2,0)+1,0),0)+IFERROR(VLOOKUP($A386,'TD SOP+PROFORM MOD'!$A$5:$AD$750,MATCH(P$2,'TD SOP+PROFORM MOD'!$B$2:$AD$2,0)+1,0),0)</f>
        <v>0</v>
      </c>
      <c r="Q386" s="26" t="str">
        <f t="shared" si="88"/>
        <v/>
      </c>
      <c r="R386" s="25">
        <f>IFERROR(VLOOKUP($A386,'TD SOP+PROFORM MOD'!$A$5:$AD$750,MATCH(R$4,'TD SOP+PROFORM MOD'!$B$2:$AD$2,0)+1,0),0)+IFERROR(VLOOKUP($A386,'TD SOP+PROFORM MOD'!$A$5:$AD$750,MATCH(R$2,'TD SOP+PROFORM MOD'!$B$2:$AD$2,0)+1,0),0)</f>
        <v>0</v>
      </c>
      <c r="S386" s="25">
        <f>IFERROR(VLOOKUP($A386,'TD SOP+PROFORM MOD'!$A$5:$AD$750,MATCH(S$4,'TD SOP+PROFORM MOD'!$B$2:$AD$2,0)+1,0),0)+IFERROR(VLOOKUP($A386,'TD SOP+PROFORM MOD'!$A$5:$AD$750,MATCH(S$2,'TD SOP+PROFORM MOD'!$B$2:$AD$2,0)+1,0),0)</f>
        <v>0</v>
      </c>
      <c r="T386" s="26" t="str">
        <f t="shared" si="89"/>
        <v/>
      </c>
      <c r="U386" s="25">
        <f>IFERROR(VLOOKUP($A386,'TD SOP+PROFORM MOD'!$A$5:$AD$750,MATCH(U$4,'TD SOP+PROFORM MOD'!$B$2:$AD$2,0)+1,0),0)+IFERROR(VLOOKUP($A386,'TD SOP+PROFORM MOD'!$A$5:$AD$750,MATCH(U$2,'TD SOP+PROFORM MOD'!$B$2:$AD$2,0)+1,0),0)</f>
        <v>0</v>
      </c>
      <c r="V386" s="25">
        <f>IFERROR(VLOOKUP($A386,'TD SOP+PROFORM MOD'!$A$5:$AD$750,MATCH(V$4,'TD SOP+PROFORM MOD'!$B$2:$AD$2,0)+1,0),0)+IFERROR(VLOOKUP($A386,'TD SOP+PROFORM MOD'!$A$5:$AD$750,MATCH(V$2,'TD SOP+PROFORM MOD'!$B$2:$AD$2,0)+1,0),0)</f>
        <v>0</v>
      </c>
      <c r="W386" s="26" t="str">
        <f t="shared" si="90"/>
        <v/>
      </c>
      <c r="X386" s="25">
        <f>IFERROR(VLOOKUP($A386,'TD SOP+PROFORM MOD'!$A$5:$AD$750,MATCH(X$4,'TD SOP+PROFORM MOD'!$B$2:$AD$2,0)+1,0),0)+IFERROR(VLOOKUP($A386,'TD SOP+PROFORM MOD'!$A$5:$AD$750,MATCH(X$2,'TD SOP+PROFORM MOD'!$B$2:$AD$2,0)+1,0),0)</f>
        <v>0</v>
      </c>
      <c r="Y386" s="25">
        <f>IFERROR(VLOOKUP($A386,'TD SOP+PROFORM MOD'!$A$5:$AD$750,MATCH(Y$4,'TD SOP+PROFORM MOD'!$B$2:$AD$2,0)+1,0),0)+IFERROR(VLOOKUP($A386,'TD SOP+PROFORM MOD'!$A$5:$AD$750,MATCH(Y$2,'TD SOP+PROFORM MOD'!$B$2:$AD$2,0)+1,0),0)</f>
        <v>0</v>
      </c>
      <c r="Z386" s="26" t="str">
        <f t="shared" si="91"/>
        <v/>
      </c>
      <c r="AA386" s="25">
        <f>IFERROR(VLOOKUP($A386,'TD SOP+PROFORM MOD'!$A$5:$AD$750,MATCH(AA$4,'TD SOP+PROFORM MOD'!$B$2:$AD$2,0)+1,0),0)+IFERROR(VLOOKUP($A386,'TD SOP+PROFORM MOD'!$A$5:$AD$750,MATCH(AA$2,'TD SOP+PROFORM MOD'!$B$2:$AD$2,0)+1,0),0)</f>
        <v>0</v>
      </c>
      <c r="AB386" s="25">
        <f>IFERROR(VLOOKUP($A386,'TD SOP+PROFORM MOD'!$A$5:$AD$750,MATCH(AB$4,'TD SOP+PROFORM MOD'!$B$2:$AD$2,0)+1,0),0)+IFERROR(VLOOKUP($A386,'TD SOP+PROFORM MOD'!$A$5:$AD$750,MATCH(AB$2,'TD SOP+PROFORM MOD'!$B$2:$AD$2,0)+1,0),0)</f>
        <v>0</v>
      </c>
      <c r="AC386" s="26" t="str">
        <f t="shared" si="92"/>
        <v/>
      </c>
      <c r="AD386" s="25">
        <f>IFERROR(VLOOKUP($A386,'TD SOP+PROFORM MOD'!$A$5:$AD$750,MATCH(AD$4,'TD SOP+PROFORM MOD'!$B$2:$AD$2,0)+1,0),0)+IFERROR(VLOOKUP($A386,'TD SOP+PROFORM MOD'!$A$5:$AD$750,MATCH(AD$2,'TD SOP+PROFORM MOD'!$B$2:$AD$2,0)+1,0),0)</f>
        <v>0</v>
      </c>
      <c r="AE386" s="25">
        <f>IFERROR(VLOOKUP($A386,'TD SOP+PROFORM MOD'!$A$5:$AD$750,MATCH(AE$4,'TD SOP+PROFORM MOD'!$B$2:$AD$2,0)+1,0),0)+IFERROR(VLOOKUP($A386,'TD SOP+PROFORM MOD'!$A$5:$AD$750,MATCH(AE$2,'TD SOP+PROFORM MOD'!$B$2:$AD$2,0)+1,0),0)</f>
        <v>0</v>
      </c>
      <c r="AF386" s="26" t="str">
        <f t="shared" si="93"/>
        <v/>
      </c>
      <c r="AG386" s="25">
        <f>IFERROR(VLOOKUP($A386,'TD SOP+PROFORM MOD'!$A$5:$AD$750,MATCH(AG$4,'TD SOP+PROFORM MOD'!$B$2:$AD$2,0)+1,0),0)+IFERROR(VLOOKUP($A386,'TD SOP+PROFORM MOD'!$A$5:$AD$750,MATCH(AG$2,'TD SOP+PROFORM MOD'!$B$2:$AD$2,0)+1,0),0)</f>
        <v>0</v>
      </c>
      <c r="AH386" s="25">
        <f>IFERROR(VLOOKUP($A386,'TD SOP+PROFORM MOD'!$A$5:$AD$750,MATCH(AH$4,'TD SOP+PROFORM MOD'!$B$2:$AD$2,0)+1,0),0)+IFERROR(VLOOKUP($A386,'TD SOP+PROFORM MOD'!$A$5:$AD$750,MATCH(AH$2,'TD SOP+PROFORM MOD'!$B$2:$AD$2,0)+1,0),0)</f>
        <v>0</v>
      </c>
      <c r="AI386" s="26" t="str">
        <f t="shared" si="94"/>
        <v/>
      </c>
      <c r="AJ386" s="25">
        <f>IFERROR(VLOOKUP($A386,'TD SOP+PROFORM MOD'!$A$5:$AD$750,MATCH(AJ$4,'TD SOP+PROFORM MOD'!$B$2:$AD$2,0)+1,0),0)+IFERROR(VLOOKUP($A386,'TD SOP+PROFORM MOD'!$A$5:$AD$750,MATCH(AJ$2,'TD SOP+PROFORM MOD'!$B$2:$AD$2,0)+1,0),0)</f>
        <v>0</v>
      </c>
      <c r="AK386" s="25">
        <f>IFERROR(VLOOKUP($A386,'TD SOP+PROFORM MOD'!$A$5:$AD$750,MATCH(AK$4,'TD SOP+PROFORM MOD'!$B$2:$AD$2,0)+1,0),0)+IFERROR(VLOOKUP($A386,'TD SOP+PROFORM MOD'!$A$5:$AD$750,MATCH(AK$2,'TD SOP+PROFORM MOD'!$B$2:$AD$2,0)+1,0),0)</f>
        <v>0</v>
      </c>
      <c r="AL386" s="26" t="str">
        <f t="shared" si="95"/>
        <v/>
      </c>
      <c r="AM386" s="25">
        <f t="shared" si="97"/>
        <v>0</v>
      </c>
      <c r="AN386" s="25">
        <f t="shared" si="97"/>
        <v>0</v>
      </c>
      <c r="AO386" s="26" t="str">
        <f t="shared" si="96"/>
        <v/>
      </c>
      <c r="AR386" s="25">
        <f>SUMIF('B&amp;S YTD LFY'!B:B,"="&amp;A386,'B&amp;S YTD LFY'!C:C)</f>
        <v>0</v>
      </c>
      <c r="AS386" s="25">
        <f t="shared" si="98"/>
        <v>0</v>
      </c>
      <c r="AT386" s="25"/>
    </row>
    <row r="387" spans="1:46" x14ac:dyDescent="0.35">
      <c r="A387" s="24">
        <f>IF(AND('TD SOP+PROFORM MOD'!A384&lt;&gt;"",'TD SOP+PROFORM MOD'!A384&lt;&gt;"TOTAL"),'TD SOP+PROFORM MOD'!A384,0)</f>
        <v>0</v>
      </c>
      <c r="C387" s="25" t="str">
        <f>IFERROR(VLOOKUP($A387,'TD SOP+PROFORM MOD'!$A$5:$AD$750,MATCH(C$4,'TD SOP+PROFORM MOD'!$B$2:$AT$2,0)+1,0),"")</f>
        <v/>
      </c>
      <c r="D387" s="25" t="str">
        <f>IFERROR(VLOOKUP($A387,'TD SOP+PROFORM MOD'!$A$5:$AD$750,MATCH(D$4,'TD SOP+PROFORM MOD'!$B$2:$AT$2,0)+1,0),"")</f>
        <v/>
      </c>
      <c r="E387" s="26" t="str">
        <f t="shared" si="84"/>
        <v/>
      </c>
      <c r="F387" s="25" t="str">
        <f>IFERROR(VLOOKUP($A387,'TD SOP+PROFORM MOD'!$A$5:$AD$750,MATCH(F$4,'TD SOP+PROFORM MOD'!$B$2:$AT$2,0)+1,0),"")</f>
        <v/>
      </c>
      <c r="G387" s="25" t="str">
        <f>IFERROR(VLOOKUP($A387,'TD SOP+PROFORM MOD'!$A$5:$AD$750,MATCH(G$4,'TD SOP+PROFORM MOD'!$B$2:$AT$2,0)+1,0),"")</f>
        <v/>
      </c>
      <c r="H387" s="26" t="str">
        <f t="shared" si="85"/>
        <v/>
      </c>
      <c r="I387" s="25" t="str">
        <f>IFERROR(VLOOKUP($A387,'TD SOP+PROFORM MOD'!$A$5:$AD$750,MATCH(I$4,'TD SOP+PROFORM MOD'!$B$2:$AT$2,0)+1,0),"")</f>
        <v/>
      </c>
      <c r="J387" s="25" t="str">
        <f>IFERROR(VLOOKUP($A387,'TD SOP+PROFORM MOD'!$A$5:$AD$750,MATCH(J$4,'TD SOP+PROFORM MOD'!$B$2:$AT$2,0)+1,0),"")</f>
        <v/>
      </c>
      <c r="K387" s="26" t="str">
        <f t="shared" si="86"/>
        <v/>
      </c>
      <c r="L387" s="25" t="str">
        <f>IFERROR(VLOOKUP($A387,'TD SOP+PROFORM MOD'!$A$5:$AD$750,MATCH(L$4,'TD SOP+PROFORM MOD'!$B$2:$AT$2,0)+1,0),"")</f>
        <v/>
      </c>
      <c r="M387" s="25" t="str">
        <f>IFERROR(VLOOKUP($A387,'TD SOP+PROFORM MOD'!$A$5:$AD$750,MATCH(M$4,'TD SOP+PROFORM MOD'!$B$2:$AT$2,0)+1,0),"")</f>
        <v/>
      </c>
      <c r="N387" s="26" t="str">
        <f t="shared" si="87"/>
        <v/>
      </c>
      <c r="O387" s="25">
        <f>IFERROR(VLOOKUP($A387,'TD SOP+PROFORM MOD'!$A$5:$AD$750,MATCH(O$4,'TD SOP+PROFORM MOD'!$B$2:$AD$2,0)+1,0),0)+IFERROR(VLOOKUP($A387,'TD SOP+PROFORM MOD'!$A$5:$AD$750,MATCH(O$2,'TD SOP+PROFORM MOD'!$B$2:$AD$2,0)+1,0),0)</f>
        <v>0</v>
      </c>
      <c r="P387" s="25">
        <f>IFERROR(VLOOKUP($A387,'TD SOP+PROFORM MOD'!$A$5:$AD$750,MATCH(P$4,'TD SOP+PROFORM MOD'!$B$2:$AD$2,0)+1,0),0)+IFERROR(VLOOKUP($A387,'TD SOP+PROFORM MOD'!$A$5:$AD$750,MATCH(P$2,'TD SOP+PROFORM MOD'!$B$2:$AD$2,0)+1,0),0)</f>
        <v>0</v>
      </c>
      <c r="Q387" s="26" t="str">
        <f t="shared" si="88"/>
        <v/>
      </c>
      <c r="R387" s="25">
        <f>IFERROR(VLOOKUP($A387,'TD SOP+PROFORM MOD'!$A$5:$AD$750,MATCH(R$4,'TD SOP+PROFORM MOD'!$B$2:$AD$2,0)+1,0),0)+IFERROR(VLOOKUP($A387,'TD SOP+PROFORM MOD'!$A$5:$AD$750,MATCH(R$2,'TD SOP+PROFORM MOD'!$B$2:$AD$2,0)+1,0),0)</f>
        <v>0</v>
      </c>
      <c r="S387" s="25">
        <f>IFERROR(VLOOKUP($A387,'TD SOP+PROFORM MOD'!$A$5:$AD$750,MATCH(S$4,'TD SOP+PROFORM MOD'!$B$2:$AD$2,0)+1,0),0)+IFERROR(VLOOKUP($A387,'TD SOP+PROFORM MOD'!$A$5:$AD$750,MATCH(S$2,'TD SOP+PROFORM MOD'!$B$2:$AD$2,0)+1,0),0)</f>
        <v>0</v>
      </c>
      <c r="T387" s="26" t="str">
        <f t="shared" si="89"/>
        <v/>
      </c>
      <c r="U387" s="25">
        <f>IFERROR(VLOOKUP($A387,'TD SOP+PROFORM MOD'!$A$5:$AD$750,MATCH(U$4,'TD SOP+PROFORM MOD'!$B$2:$AD$2,0)+1,0),0)+IFERROR(VLOOKUP($A387,'TD SOP+PROFORM MOD'!$A$5:$AD$750,MATCH(U$2,'TD SOP+PROFORM MOD'!$B$2:$AD$2,0)+1,0),0)</f>
        <v>0</v>
      </c>
      <c r="V387" s="25">
        <f>IFERROR(VLOOKUP($A387,'TD SOP+PROFORM MOD'!$A$5:$AD$750,MATCH(V$4,'TD SOP+PROFORM MOD'!$B$2:$AD$2,0)+1,0),0)+IFERROR(VLOOKUP($A387,'TD SOP+PROFORM MOD'!$A$5:$AD$750,MATCH(V$2,'TD SOP+PROFORM MOD'!$B$2:$AD$2,0)+1,0),0)</f>
        <v>0</v>
      </c>
      <c r="W387" s="26" t="str">
        <f t="shared" si="90"/>
        <v/>
      </c>
      <c r="X387" s="25">
        <f>IFERROR(VLOOKUP($A387,'TD SOP+PROFORM MOD'!$A$5:$AD$750,MATCH(X$4,'TD SOP+PROFORM MOD'!$B$2:$AD$2,0)+1,0),0)+IFERROR(VLOOKUP($A387,'TD SOP+PROFORM MOD'!$A$5:$AD$750,MATCH(X$2,'TD SOP+PROFORM MOD'!$B$2:$AD$2,0)+1,0),0)</f>
        <v>0</v>
      </c>
      <c r="Y387" s="25">
        <f>IFERROR(VLOOKUP($A387,'TD SOP+PROFORM MOD'!$A$5:$AD$750,MATCH(Y$4,'TD SOP+PROFORM MOD'!$B$2:$AD$2,0)+1,0),0)+IFERROR(VLOOKUP($A387,'TD SOP+PROFORM MOD'!$A$5:$AD$750,MATCH(Y$2,'TD SOP+PROFORM MOD'!$B$2:$AD$2,0)+1,0),0)</f>
        <v>0</v>
      </c>
      <c r="Z387" s="26" t="str">
        <f t="shared" si="91"/>
        <v/>
      </c>
      <c r="AA387" s="25">
        <f>IFERROR(VLOOKUP($A387,'TD SOP+PROFORM MOD'!$A$5:$AD$750,MATCH(AA$4,'TD SOP+PROFORM MOD'!$B$2:$AD$2,0)+1,0),0)+IFERROR(VLOOKUP($A387,'TD SOP+PROFORM MOD'!$A$5:$AD$750,MATCH(AA$2,'TD SOP+PROFORM MOD'!$B$2:$AD$2,0)+1,0),0)</f>
        <v>0</v>
      </c>
      <c r="AB387" s="25">
        <f>IFERROR(VLOOKUP($A387,'TD SOP+PROFORM MOD'!$A$5:$AD$750,MATCH(AB$4,'TD SOP+PROFORM MOD'!$B$2:$AD$2,0)+1,0),0)+IFERROR(VLOOKUP($A387,'TD SOP+PROFORM MOD'!$A$5:$AD$750,MATCH(AB$2,'TD SOP+PROFORM MOD'!$B$2:$AD$2,0)+1,0),0)</f>
        <v>0</v>
      </c>
      <c r="AC387" s="26" t="str">
        <f t="shared" si="92"/>
        <v/>
      </c>
      <c r="AD387" s="25">
        <f>IFERROR(VLOOKUP($A387,'TD SOP+PROFORM MOD'!$A$5:$AD$750,MATCH(AD$4,'TD SOP+PROFORM MOD'!$B$2:$AD$2,0)+1,0),0)+IFERROR(VLOOKUP($A387,'TD SOP+PROFORM MOD'!$A$5:$AD$750,MATCH(AD$2,'TD SOP+PROFORM MOD'!$B$2:$AD$2,0)+1,0),0)</f>
        <v>0</v>
      </c>
      <c r="AE387" s="25">
        <f>IFERROR(VLOOKUP($A387,'TD SOP+PROFORM MOD'!$A$5:$AD$750,MATCH(AE$4,'TD SOP+PROFORM MOD'!$B$2:$AD$2,0)+1,0),0)+IFERROR(VLOOKUP($A387,'TD SOP+PROFORM MOD'!$A$5:$AD$750,MATCH(AE$2,'TD SOP+PROFORM MOD'!$B$2:$AD$2,0)+1,0),0)</f>
        <v>0</v>
      </c>
      <c r="AF387" s="26" t="str">
        <f t="shared" si="93"/>
        <v/>
      </c>
      <c r="AG387" s="25">
        <f>IFERROR(VLOOKUP($A387,'TD SOP+PROFORM MOD'!$A$5:$AD$750,MATCH(AG$4,'TD SOP+PROFORM MOD'!$B$2:$AD$2,0)+1,0),0)+IFERROR(VLOOKUP($A387,'TD SOP+PROFORM MOD'!$A$5:$AD$750,MATCH(AG$2,'TD SOP+PROFORM MOD'!$B$2:$AD$2,0)+1,0),0)</f>
        <v>0</v>
      </c>
      <c r="AH387" s="25">
        <f>IFERROR(VLOOKUP($A387,'TD SOP+PROFORM MOD'!$A$5:$AD$750,MATCH(AH$4,'TD SOP+PROFORM MOD'!$B$2:$AD$2,0)+1,0),0)+IFERROR(VLOOKUP($A387,'TD SOP+PROFORM MOD'!$A$5:$AD$750,MATCH(AH$2,'TD SOP+PROFORM MOD'!$B$2:$AD$2,0)+1,0),0)</f>
        <v>0</v>
      </c>
      <c r="AI387" s="26" t="str">
        <f t="shared" si="94"/>
        <v/>
      </c>
      <c r="AJ387" s="25">
        <f>IFERROR(VLOOKUP($A387,'TD SOP+PROFORM MOD'!$A$5:$AD$750,MATCH(AJ$4,'TD SOP+PROFORM MOD'!$B$2:$AD$2,0)+1,0),0)+IFERROR(VLOOKUP($A387,'TD SOP+PROFORM MOD'!$A$5:$AD$750,MATCH(AJ$2,'TD SOP+PROFORM MOD'!$B$2:$AD$2,0)+1,0),0)</f>
        <v>0</v>
      </c>
      <c r="AK387" s="25">
        <f>IFERROR(VLOOKUP($A387,'TD SOP+PROFORM MOD'!$A$5:$AD$750,MATCH(AK$4,'TD SOP+PROFORM MOD'!$B$2:$AD$2,0)+1,0),0)+IFERROR(VLOOKUP($A387,'TD SOP+PROFORM MOD'!$A$5:$AD$750,MATCH(AK$2,'TD SOP+PROFORM MOD'!$B$2:$AD$2,0)+1,0),0)</f>
        <v>0</v>
      </c>
      <c r="AL387" s="26" t="str">
        <f t="shared" si="95"/>
        <v/>
      </c>
      <c r="AM387" s="25">
        <f t="shared" si="97"/>
        <v>0</v>
      </c>
      <c r="AN387" s="25">
        <f t="shared" si="97"/>
        <v>0</v>
      </c>
      <c r="AO387" s="26" t="str">
        <f t="shared" si="96"/>
        <v/>
      </c>
      <c r="AR387" s="25">
        <f>SUMIF('B&amp;S YTD LFY'!B:B,"="&amp;A387,'B&amp;S YTD LFY'!C:C)</f>
        <v>0</v>
      </c>
      <c r="AS387" s="25">
        <f t="shared" si="98"/>
        <v>0</v>
      </c>
      <c r="AT387" s="25"/>
    </row>
    <row r="388" spans="1:46" x14ac:dyDescent="0.35">
      <c r="A388" s="24">
        <f>IF(AND('TD SOP+PROFORM MOD'!A385&lt;&gt;"",'TD SOP+PROFORM MOD'!A385&lt;&gt;"TOTAL"),'TD SOP+PROFORM MOD'!A385,0)</f>
        <v>0</v>
      </c>
      <c r="C388" s="25" t="str">
        <f>IFERROR(VLOOKUP($A388,'TD SOP+PROFORM MOD'!$A$5:$AD$750,MATCH(C$4,'TD SOP+PROFORM MOD'!$B$2:$AT$2,0)+1,0),"")</f>
        <v/>
      </c>
      <c r="D388" s="25" t="str">
        <f>IFERROR(VLOOKUP($A388,'TD SOP+PROFORM MOD'!$A$5:$AD$750,MATCH(D$4,'TD SOP+PROFORM MOD'!$B$2:$AT$2,0)+1,0),"")</f>
        <v/>
      </c>
      <c r="E388" s="26" t="str">
        <f t="shared" si="84"/>
        <v/>
      </c>
      <c r="F388" s="25" t="str">
        <f>IFERROR(VLOOKUP($A388,'TD SOP+PROFORM MOD'!$A$5:$AD$750,MATCH(F$4,'TD SOP+PROFORM MOD'!$B$2:$AT$2,0)+1,0),"")</f>
        <v/>
      </c>
      <c r="G388" s="25" t="str">
        <f>IFERROR(VLOOKUP($A388,'TD SOP+PROFORM MOD'!$A$5:$AD$750,MATCH(G$4,'TD SOP+PROFORM MOD'!$B$2:$AT$2,0)+1,0),"")</f>
        <v/>
      </c>
      <c r="H388" s="26" t="str">
        <f t="shared" si="85"/>
        <v/>
      </c>
      <c r="I388" s="25" t="str">
        <f>IFERROR(VLOOKUP($A388,'TD SOP+PROFORM MOD'!$A$5:$AD$750,MATCH(I$4,'TD SOP+PROFORM MOD'!$B$2:$AT$2,0)+1,0),"")</f>
        <v/>
      </c>
      <c r="J388" s="25" t="str">
        <f>IFERROR(VLOOKUP($A388,'TD SOP+PROFORM MOD'!$A$5:$AD$750,MATCH(J$4,'TD SOP+PROFORM MOD'!$B$2:$AT$2,0)+1,0),"")</f>
        <v/>
      </c>
      <c r="K388" s="26" t="str">
        <f t="shared" si="86"/>
        <v/>
      </c>
      <c r="L388" s="25" t="str">
        <f>IFERROR(VLOOKUP($A388,'TD SOP+PROFORM MOD'!$A$5:$AD$750,MATCH(L$4,'TD SOP+PROFORM MOD'!$B$2:$AT$2,0)+1,0),"")</f>
        <v/>
      </c>
      <c r="M388" s="25" t="str">
        <f>IFERROR(VLOOKUP($A388,'TD SOP+PROFORM MOD'!$A$5:$AD$750,MATCH(M$4,'TD SOP+PROFORM MOD'!$B$2:$AT$2,0)+1,0),"")</f>
        <v/>
      </c>
      <c r="N388" s="26" t="str">
        <f t="shared" si="87"/>
        <v/>
      </c>
      <c r="O388" s="25">
        <f>IFERROR(VLOOKUP($A388,'TD SOP+PROFORM MOD'!$A$5:$AD$750,MATCH(O$4,'TD SOP+PROFORM MOD'!$B$2:$AD$2,0)+1,0),0)+IFERROR(VLOOKUP($A388,'TD SOP+PROFORM MOD'!$A$5:$AD$750,MATCH(O$2,'TD SOP+PROFORM MOD'!$B$2:$AD$2,0)+1,0),0)</f>
        <v>0</v>
      </c>
      <c r="P388" s="25">
        <f>IFERROR(VLOOKUP($A388,'TD SOP+PROFORM MOD'!$A$5:$AD$750,MATCH(P$4,'TD SOP+PROFORM MOD'!$B$2:$AD$2,0)+1,0),0)+IFERROR(VLOOKUP($A388,'TD SOP+PROFORM MOD'!$A$5:$AD$750,MATCH(P$2,'TD SOP+PROFORM MOD'!$B$2:$AD$2,0)+1,0),0)</f>
        <v>0</v>
      </c>
      <c r="Q388" s="26" t="str">
        <f t="shared" si="88"/>
        <v/>
      </c>
      <c r="R388" s="25">
        <f>IFERROR(VLOOKUP($A388,'TD SOP+PROFORM MOD'!$A$5:$AD$750,MATCH(R$4,'TD SOP+PROFORM MOD'!$B$2:$AD$2,0)+1,0),0)+IFERROR(VLOOKUP($A388,'TD SOP+PROFORM MOD'!$A$5:$AD$750,MATCH(R$2,'TD SOP+PROFORM MOD'!$B$2:$AD$2,0)+1,0),0)</f>
        <v>0</v>
      </c>
      <c r="S388" s="25">
        <f>IFERROR(VLOOKUP($A388,'TD SOP+PROFORM MOD'!$A$5:$AD$750,MATCH(S$4,'TD SOP+PROFORM MOD'!$B$2:$AD$2,0)+1,0),0)+IFERROR(VLOOKUP($A388,'TD SOP+PROFORM MOD'!$A$5:$AD$750,MATCH(S$2,'TD SOP+PROFORM MOD'!$B$2:$AD$2,0)+1,0),0)</f>
        <v>0</v>
      </c>
      <c r="T388" s="26" t="str">
        <f t="shared" si="89"/>
        <v/>
      </c>
      <c r="U388" s="25">
        <f>IFERROR(VLOOKUP($A388,'TD SOP+PROFORM MOD'!$A$5:$AD$750,MATCH(U$4,'TD SOP+PROFORM MOD'!$B$2:$AD$2,0)+1,0),0)+IFERROR(VLOOKUP($A388,'TD SOP+PROFORM MOD'!$A$5:$AD$750,MATCH(U$2,'TD SOP+PROFORM MOD'!$B$2:$AD$2,0)+1,0),0)</f>
        <v>0</v>
      </c>
      <c r="V388" s="25">
        <f>IFERROR(VLOOKUP($A388,'TD SOP+PROFORM MOD'!$A$5:$AD$750,MATCH(V$4,'TD SOP+PROFORM MOD'!$B$2:$AD$2,0)+1,0),0)+IFERROR(VLOOKUP($A388,'TD SOP+PROFORM MOD'!$A$5:$AD$750,MATCH(V$2,'TD SOP+PROFORM MOD'!$B$2:$AD$2,0)+1,0),0)</f>
        <v>0</v>
      </c>
      <c r="W388" s="26" t="str">
        <f t="shared" si="90"/>
        <v/>
      </c>
      <c r="X388" s="25">
        <f>IFERROR(VLOOKUP($A388,'TD SOP+PROFORM MOD'!$A$5:$AD$750,MATCH(X$4,'TD SOP+PROFORM MOD'!$B$2:$AD$2,0)+1,0),0)+IFERROR(VLOOKUP($A388,'TD SOP+PROFORM MOD'!$A$5:$AD$750,MATCH(X$2,'TD SOP+PROFORM MOD'!$B$2:$AD$2,0)+1,0),0)</f>
        <v>0</v>
      </c>
      <c r="Y388" s="25">
        <f>IFERROR(VLOOKUP($A388,'TD SOP+PROFORM MOD'!$A$5:$AD$750,MATCH(Y$4,'TD SOP+PROFORM MOD'!$B$2:$AD$2,0)+1,0),0)+IFERROR(VLOOKUP($A388,'TD SOP+PROFORM MOD'!$A$5:$AD$750,MATCH(Y$2,'TD SOP+PROFORM MOD'!$B$2:$AD$2,0)+1,0),0)</f>
        <v>0</v>
      </c>
      <c r="Z388" s="26" t="str">
        <f t="shared" si="91"/>
        <v/>
      </c>
      <c r="AA388" s="25">
        <f>IFERROR(VLOOKUP($A388,'TD SOP+PROFORM MOD'!$A$5:$AD$750,MATCH(AA$4,'TD SOP+PROFORM MOD'!$B$2:$AD$2,0)+1,0),0)+IFERROR(VLOOKUP($A388,'TD SOP+PROFORM MOD'!$A$5:$AD$750,MATCH(AA$2,'TD SOP+PROFORM MOD'!$B$2:$AD$2,0)+1,0),0)</f>
        <v>0</v>
      </c>
      <c r="AB388" s="25">
        <f>IFERROR(VLOOKUP($A388,'TD SOP+PROFORM MOD'!$A$5:$AD$750,MATCH(AB$4,'TD SOP+PROFORM MOD'!$B$2:$AD$2,0)+1,0),0)+IFERROR(VLOOKUP($A388,'TD SOP+PROFORM MOD'!$A$5:$AD$750,MATCH(AB$2,'TD SOP+PROFORM MOD'!$B$2:$AD$2,0)+1,0),0)</f>
        <v>0</v>
      </c>
      <c r="AC388" s="26" t="str">
        <f t="shared" si="92"/>
        <v/>
      </c>
      <c r="AD388" s="25">
        <f>IFERROR(VLOOKUP($A388,'TD SOP+PROFORM MOD'!$A$5:$AD$750,MATCH(AD$4,'TD SOP+PROFORM MOD'!$B$2:$AD$2,0)+1,0),0)+IFERROR(VLOOKUP($A388,'TD SOP+PROFORM MOD'!$A$5:$AD$750,MATCH(AD$2,'TD SOP+PROFORM MOD'!$B$2:$AD$2,0)+1,0),0)</f>
        <v>0</v>
      </c>
      <c r="AE388" s="25">
        <f>IFERROR(VLOOKUP($A388,'TD SOP+PROFORM MOD'!$A$5:$AD$750,MATCH(AE$4,'TD SOP+PROFORM MOD'!$B$2:$AD$2,0)+1,0),0)+IFERROR(VLOOKUP($A388,'TD SOP+PROFORM MOD'!$A$5:$AD$750,MATCH(AE$2,'TD SOP+PROFORM MOD'!$B$2:$AD$2,0)+1,0),0)</f>
        <v>0</v>
      </c>
      <c r="AF388" s="26" t="str">
        <f t="shared" si="93"/>
        <v/>
      </c>
      <c r="AG388" s="25">
        <f>IFERROR(VLOOKUP($A388,'TD SOP+PROFORM MOD'!$A$5:$AD$750,MATCH(AG$4,'TD SOP+PROFORM MOD'!$B$2:$AD$2,0)+1,0),0)+IFERROR(VLOOKUP($A388,'TD SOP+PROFORM MOD'!$A$5:$AD$750,MATCH(AG$2,'TD SOP+PROFORM MOD'!$B$2:$AD$2,0)+1,0),0)</f>
        <v>0</v>
      </c>
      <c r="AH388" s="25">
        <f>IFERROR(VLOOKUP($A388,'TD SOP+PROFORM MOD'!$A$5:$AD$750,MATCH(AH$4,'TD SOP+PROFORM MOD'!$B$2:$AD$2,0)+1,0),0)+IFERROR(VLOOKUP($A388,'TD SOP+PROFORM MOD'!$A$5:$AD$750,MATCH(AH$2,'TD SOP+PROFORM MOD'!$B$2:$AD$2,0)+1,0),0)</f>
        <v>0</v>
      </c>
      <c r="AI388" s="26" t="str">
        <f t="shared" si="94"/>
        <v/>
      </c>
      <c r="AJ388" s="25">
        <f>IFERROR(VLOOKUP($A388,'TD SOP+PROFORM MOD'!$A$5:$AD$750,MATCH(AJ$4,'TD SOP+PROFORM MOD'!$B$2:$AD$2,0)+1,0),0)+IFERROR(VLOOKUP($A388,'TD SOP+PROFORM MOD'!$A$5:$AD$750,MATCH(AJ$2,'TD SOP+PROFORM MOD'!$B$2:$AD$2,0)+1,0),0)</f>
        <v>0</v>
      </c>
      <c r="AK388" s="25">
        <f>IFERROR(VLOOKUP($A388,'TD SOP+PROFORM MOD'!$A$5:$AD$750,MATCH(AK$4,'TD SOP+PROFORM MOD'!$B$2:$AD$2,0)+1,0),0)+IFERROR(VLOOKUP($A388,'TD SOP+PROFORM MOD'!$A$5:$AD$750,MATCH(AK$2,'TD SOP+PROFORM MOD'!$B$2:$AD$2,0)+1,0),0)</f>
        <v>0</v>
      </c>
      <c r="AL388" s="26" t="str">
        <f t="shared" si="95"/>
        <v/>
      </c>
      <c r="AM388" s="25">
        <f t="shared" si="97"/>
        <v>0</v>
      </c>
      <c r="AN388" s="25">
        <f t="shared" si="97"/>
        <v>0</v>
      </c>
      <c r="AO388" s="26" t="str">
        <f t="shared" si="96"/>
        <v/>
      </c>
      <c r="AR388" s="25">
        <f>SUMIF('B&amp;S YTD LFY'!B:B,"="&amp;A388,'B&amp;S YTD LFY'!C:C)</f>
        <v>0</v>
      </c>
      <c r="AS388" s="25">
        <f t="shared" si="98"/>
        <v>0</v>
      </c>
      <c r="AT388" s="25"/>
    </row>
    <row r="389" spans="1:46" x14ac:dyDescent="0.35">
      <c r="A389" s="24">
        <f>IF(AND('TD SOP+PROFORM MOD'!A386&lt;&gt;"",'TD SOP+PROFORM MOD'!A386&lt;&gt;"TOTAL"),'TD SOP+PROFORM MOD'!A386,0)</f>
        <v>0</v>
      </c>
      <c r="C389" s="25" t="str">
        <f>IFERROR(VLOOKUP($A389,'TD SOP+PROFORM MOD'!$A$5:$AD$750,MATCH(C$4,'TD SOP+PROFORM MOD'!$B$2:$AT$2,0)+1,0),"")</f>
        <v/>
      </c>
      <c r="D389" s="25" t="str">
        <f>IFERROR(VLOOKUP($A389,'TD SOP+PROFORM MOD'!$A$5:$AD$750,MATCH(D$4,'TD SOP+PROFORM MOD'!$B$2:$AT$2,0)+1,0),"")</f>
        <v/>
      </c>
      <c r="E389" s="26" t="str">
        <f t="shared" si="84"/>
        <v/>
      </c>
      <c r="F389" s="25" t="str">
        <f>IFERROR(VLOOKUP($A389,'TD SOP+PROFORM MOD'!$A$5:$AD$750,MATCH(F$4,'TD SOP+PROFORM MOD'!$B$2:$AT$2,0)+1,0),"")</f>
        <v/>
      </c>
      <c r="G389" s="25" t="str">
        <f>IFERROR(VLOOKUP($A389,'TD SOP+PROFORM MOD'!$A$5:$AD$750,MATCH(G$4,'TD SOP+PROFORM MOD'!$B$2:$AT$2,0)+1,0),"")</f>
        <v/>
      </c>
      <c r="H389" s="26" t="str">
        <f t="shared" si="85"/>
        <v/>
      </c>
      <c r="I389" s="25" t="str">
        <f>IFERROR(VLOOKUP($A389,'TD SOP+PROFORM MOD'!$A$5:$AD$750,MATCH(I$4,'TD SOP+PROFORM MOD'!$B$2:$AT$2,0)+1,0),"")</f>
        <v/>
      </c>
      <c r="J389" s="25" t="str">
        <f>IFERROR(VLOOKUP($A389,'TD SOP+PROFORM MOD'!$A$5:$AD$750,MATCH(J$4,'TD SOP+PROFORM MOD'!$B$2:$AT$2,0)+1,0),"")</f>
        <v/>
      </c>
      <c r="K389" s="26" t="str">
        <f t="shared" si="86"/>
        <v/>
      </c>
      <c r="L389" s="25" t="str">
        <f>IFERROR(VLOOKUP($A389,'TD SOP+PROFORM MOD'!$A$5:$AD$750,MATCH(L$4,'TD SOP+PROFORM MOD'!$B$2:$AT$2,0)+1,0),"")</f>
        <v/>
      </c>
      <c r="M389" s="25" t="str">
        <f>IFERROR(VLOOKUP($A389,'TD SOP+PROFORM MOD'!$A$5:$AD$750,MATCH(M$4,'TD SOP+PROFORM MOD'!$B$2:$AT$2,0)+1,0),"")</f>
        <v/>
      </c>
      <c r="N389" s="26" t="str">
        <f t="shared" si="87"/>
        <v/>
      </c>
      <c r="O389" s="25">
        <f>IFERROR(VLOOKUP($A389,'TD SOP+PROFORM MOD'!$A$5:$AD$750,MATCH(O$4,'TD SOP+PROFORM MOD'!$B$2:$AD$2,0)+1,0),0)+IFERROR(VLOOKUP($A389,'TD SOP+PROFORM MOD'!$A$5:$AD$750,MATCH(O$2,'TD SOP+PROFORM MOD'!$B$2:$AD$2,0)+1,0),0)</f>
        <v>0</v>
      </c>
      <c r="P389" s="25">
        <f>IFERROR(VLOOKUP($A389,'TD SOP+PROFORM MOD'!$A$5:$AD$750,MATCH(P$4,'TD SOP+PROFORM MOD'!$B$2:$AD$2,0)+1,0),0)+IFERROR(VLOOKUP($A389,'TD SOP+PROFORM MOD'!$A$5:$AD$750,MATCH(P$2,'TD SOP+PROFORM MOD'!$B$2:$AD$2,0)+1,0),0)</f>
        <v>0</v>
      </c>
      <c r="Q389" s="26" t="str">
        <f t="shared" si="88"/>
        <v/>
      </c>
      <c r="R389" s="25">
        <f>IFERROR(VLOOKUP($A389,'TD SOP+PROFORM MOD'!$A$5:$AD$750,MATCH(R$4,'TD SOP+PROFORM MOD'!$B$2:$AD$2,0)+1,0),0)+IFERROR(VLOOKUP($A389,'TD SOP+PROFORM MOD'!$A$5:$AD$750,MATCH(R$2,'TD SOP+PROFORM MOD'!$B$2:$AD$2,0)+1,0),0)</f>
        <v>0</v>
      </c>
      <c r="S389" s="25">
        <f>IFERROR(VLOOKUP($A389,'TD SOP+PROFORM MOD'!$A$5:$AD$750,MATCH(S$4,'TD SOP+PROFORM MOD'!$B$2:$AD$2,0)+1,0),0)+IFERROR(VLOOKUP($A389,'TD SOP+PROFORM MOD'!$A$5:$AD$750,MATCH(S$2,'TD SOP+PROFORM MOD'!$B$2:$AD$2,0)+1,0),0)</f>
        <v>0</v>
      </c>
      <c r="T389" s="26" t="str">
        <f t="shared" si="89"/>
        <v/>
      </c>
      <c r="U389" s="25">
        <f>IFERROR(VLOOKUP($A389,'TD SOP+PROFORM MOD'!$A$5:$AD$750,MATCH(U$4,'TD SOP+PROFORM MOD'!$B$2:$AD$2,0)+1,0),0)+IFERROR(VLOOKUP($A389,'TD SOP+PROFORM MOD'!$A$5:$AD$750,MATCH(U$2,'TD SOP+PROFORM MOD'!$B$2:$AD$2,0)+1,0),0)</f>
        <v>0</v>
      </c>
      <c r="V389" s="25">
        <f>IFERROR(VLOOKUP($A389,'TD SOP+PROFORM MOD'!$A$5:$AD$750,MATCH(V$4,'TD SOP+PROFORM MOD'!$B$2:$AD$2,0)+1,0),0)+IFERROR(VLOOKUP($A389,'TD SOP+PROFORM MOD'!$A$5:$AD$750,MATCH(V$2,'TD SOP+PROFORM MOD'!$B$2:$AD$2,0)+1,0),0)</f>
        <v>0</v>
      </c>
      <c r="W389" s="26" t="str">
        <f t="shared" si="90"/>
        <v/>
      </c>
      <c r="X389" s="25">
        <f>IFERROR(VLOOKUP($A389,'TD SOP+PROFORM MOD'!$A$5:$AD$750,MATCH(X$4,'TD SOP+PROFORM MOD'!$B$2:$AD$2,0)+1,0),0)+IFERROR(VLOOKUP($A389,'TD SOP+PROFORM MOD'!$A$5:$AD$750,MATCH(X$2,'TD SOP+PROFORM MOD'!$B$2:$AD$2,0)+1,0),0)</f>
        <v>0</v>
      </c>
      <c r="Y389" s="25">
        <f>IFERROR(VLOOKUP($A389,'TD SOP+PROFORM MOD'!$A$5:$AD$750,MATCH(Y$4,'TD SOP+PROFORM MOD'!$B$2:$AD$2,0)+1,0),0)+IFERROR(VLOOKUP($A389,'TD SOP+PROFORM MOD'!$A$5:$AD$750,MATCH(Y$2,'TD SOP+PROFORM MOD'!$B$2:$AD$2,0)+1,0),0)</f>
        <v>0</v>
      </c>
      <c r="Z389" s="26" t="str">
        <f t="shared" si="91"/>
        <v/>
      </c>
      <c r="AA389" s="25">
        <f>IFERROR(VLOOKUP($A389,'TD SOP+PROFORM MOD'!$A$5:$AD$750,MATCH(AA$4,'TD SOP+PROFORM MOD'!$B$2:$AD$2,0)+1,0),0)+IFERROR(VLOOKUP($A389,'TD SOP+PROFORM MOD'!$A$5:$AD$750,MATCH(AA$2,'TD SOP+PROFORM MOD'!$B$2:$AD$2,0)+1,0),0)</f>
        <v>0</v>
      </c>
      <c r="AB389" s="25">
        <f>IFERROR(VLOOKUP($A389,'TD SOP+PROFORM MOD'!$A$5:$AD$750,MATCH(AB$4,'TD SOP+PROFORM MOD'!$B$2:$AD$2,0)+1,0),0)+IFERROR(VLOOKUP($A389,'TD SOP+PROFORM MOD'!$A$5:$AD$750,MATCH(AB$2,'TD SOP+PROFORM MOD'!$B$2:$AD$2,0)+1,0),0)</f>
        <v>0</v>
      </c>
      <c r="AC389" s="26" t="str">
        <f t="shared" si="92"/>
        <v/>
      </c>
      <c r="AD389" s="25">
        <f>IFERROR(VLOOKUP($A389,'TD SOP+PROFORM MOD'!$A$5:$AD$750,MATCH(AD$4,'TD SOP+PROFORM MOD'!$B$2:$AD$2,0)+1,0),0)+IFERROR(VLOOKUP($A389,'TD SOP+PROFORM MOD'!$A$5:$AD$750,MATCH(AD$2,'TD SOP+PROFORM MOD'!$B$2:$AD$2,0)+1,0),0)</f>
        <v>0</v>
      </c>
      <c r="AE389" s="25">
        <f>IFERROR(VLOOKUP($A389,'TD SOP+PROFORM MOD'!$A$5:$AD$750,MATCH(AE$4,'TD SOP+PROFORM MOD'!$B$2:$AD$2,0)+1,0),0)+IFERROR(VLOOKUP($A389,'TD SOP+PROFORM MOD'!$A$5:$AD$750,MATCH(AE$2,'TD SOP+PROFORM MOD'!$B$2:$AD$2,0)+1,0),0)</f>
        <v>0</v>
      </c>
      <c r="AF389" s="26" t="str">
        <f t="shared" si="93"/>
        <v/>
      </c>
      <c r="AG389" s="25">
        <f>IFERROR(VLOOKUP($A389,'TD SOP+PROFORM MOD'!$A$5:$AD$750,MATCH(AG$4,'TD SOP+PROFORM MOD'!$B$2:$AD$2,0)+1,0),0)+IFERROR(VLOOKUP($A389,'TD SOP+PROFORM MOD'!$A$5:$AD$750,MATCH(AG$2,'TD SOP+PROFORM MOD'!$B$2:$AD$2,0)+1,0),0)</f>
        <v>0</v>
      </c>
      <c r="AH389" s="25">
        <f>IFERROR(VLOOKUP($A389,'TD SOP+PROFORM MOD'!$A$5:$AD$750,MATCH(AH$4,'TD SOP+PROFORM MOD'!$B$2:$AD$2,0)+1,0),0)+IFERROR(VLOOKUP($A389,'TD SOP+PROFORM MOD'!$A$5:$AD$750,MATCH(AH$2,'TD SOP+PROFORM MOD'!$B$2:$AD$2,0)+1,0),0)</f>
        <v>0</v>
      </c>
      <c r="AI389" s="26" t="str">
        <f t="shared" si="94"/>
        <v/>
      </c>
      <c r="AJ389" s="25">
        <f>IFERROR(VLOOKUP($A389,'TD SOP+PROFORM MOD'!$A$5:$AD$750,MATCH(AJ$4,'TD SOP+PROFORM MOD'!$B$2:$AD$2,0)+1,0),0)+IFERROR(VLOOKUP($A389,'TD SOP+PROFORM MOD'!$A$5:$AD$750,MATCH(AJ$2,'TD SOP+PROFORM MOD'!$B$2:$AD$2,0)+1,0),0)</f>
        <v>0</v>
      </c>
      <c r="AK389" s="25">
        <f>IFERROR(VLOOKUP($A389,'TD SOP+PROFORM MOD'!$A$5:$AD$750,MATCH(AK$4,'TD SOP+PROFORM MOD'!$B$2:$AD$2,0)+1,0),0)+IFERROR(VLOOKUP($A389,'TD SOP+PROFORM MOD'!$A$5:$AD$750,MATCH(AK$2,'TD SOP+PROFORM MOD'!$B$2:$AD$2,0)+1,0),0)</f>
        <v>0</v>
      </c>
      <c r="AL389" s="26" t="str">
        <f t="shared" si="95"/>
        <v/>
      </c>
      <c r="AM389" s="25">
        <f t="shared" si="97"/>
        <v>0</v>
      </c>
      <c r="AN389" s="25">
        <f t="shared" si="97"/>
        <v>0</v>
      </c>
      <c r="AO389" s="26" t="str">
        <f t="shared" si="96"/>
        <v/>
      </c>
      <c r="AR389" s="25">
        <f>SUMIF('B&amp;S YTD LFY'!B:B,"="&amp;A389,'B&amp;S YTD LFY'!C:C)</f>
        <v>0</v>
      </c>
      <c r="AS389" s="25">
        <f t="shared" si="98"/>
        <v>0</v>
      </c>
      <c r="AT389" s="25"/>
    </row>
    <row r="390" spans="1:46" x14ac:dyDescent="0.35">
      <c r="A390" s="24">
        <f>IF(AND('TD SOP+PROFORM MOD'!A387&lt;&gt;"",'TD SOP+PROFORM MOD'!A387&lt;&gt;"TOTAL"),'TD SOP+PROFORM MOD'!A387,0)</f>
        <v>0</v>
      </c>
      <c r="C390" s="25" t="str">
        <f>IFERROR(VLOOKUP($A390,'TD SOP+PROFORM MOD'!$A$5:$AD$750,MATCH(C$4,'TD SOP+PROFORM MOD'!$B$2:$AT$2,0)+1,0),"")</f>
        <v/>
      </c>
      <c r="D390" s="25" t="str">
        <f>IFERROR(VLOOKUP($A390,'TD SOP+PROFORM MOD'!$A$5:$AD$750,MATCH(D$4,'TD SOP+PROFORM MOD'!$B$2:$AT$2,0)+1,0),"")</f>
        <v/>
      </c>
      <c r="E390" s="26" t="str">
        <f t="shared" si="84"/>
        <v/>
      </c>
      <c r="F390" s="25" t="str">
        <f>IFERROR(VLOOKUP($A390,'TD SOP+PROFORM MOD'!$A$5:$AD$750,MATCH(F$4,'TD SOP+PROFORM MOD'!$B$2:$AT$2,0)+1,0),"")</f>
        <v/>
      </c>
      <c r="G390" s="25" t="str">
        <f>IFERROR(VLOOKUP($A390,'TD SOP+PROFORM MOD'!$A$5:$AD$750,MATCH(G$4,'TD SOP+PROFORM MOD'!$B$2:$AT$2,0)+1,0),"")</f>
        <v/>
      </c>
      <c r="H390" s="26" t="str">
        <f t="shared" si="85"/>
        <v/>
      </c>
      <c r="I390" s="25" t="str">
        <f>IFERROR(VLOOKUP($A390,'TD SOP+PROFORM MOD'!$A$5:$AD$750,MATCH(I$4,'TD SOP+PROFORM MOD'!$B$2:$AT$2,0)+1,0),"")</f>
        <v/>
      </c>
      <c r="J390" s="25" t="str">
        <f>IFERROR(VLOOKUP($A390,'TD SOP+PROFORM MOD'!$A$5:$AD$750,MATCH(J$4,'TD SOP+PROFORM MOD'!$B$2:$AT$2,0)+1,0),"")</f>
        <v/>
      </c>
      <c r="K390" s="26" t="str">
        <f t="shared" si="86"/>
        <v/>
      </c>
      <c r="L390" s="25" t="str">
        <f>IFERROR(VLOOKUP($A390,'TD SOP+PROFORM MOD'!$A$5:$AD$750,MATCH(L$4,'TD SOP+PROFORM MOD'!$B$2:$AT$2,0)+1,0),"")</f>
        <v/>
      </c>
      <c r="M390" s="25" t="str">
        <f>IFERROR(VLOOKUP($A390,'TD SOP+PROFORM MOD'!$A$5:$AD$750,MATCH(M$4,'TD SOP+PROFORM MOD'!$B$2:$AT$2,0)+1,0),"")</f>
        <v/>
      </c>
      <c r="N390" s="26" t="str">
        <f t="shared" si="87"/>
        <v/>
      </c>
      <c r="O390" s="25">
        <f>IFERROR(VLOOKUP($A390,'TD SOP+PROFORM MOD'!$A$5:$AD$750,MATCH(O$4,'TD SOP+PROFORM MOD'!$B$2:$AD$2,0)+1,0),0)+IFERROR(VLOOKUP($A390,'TD SOP+PROFORM MOD'!$A$5:$AD$750,MATCH(O$2,'TD SOP+PROFORM MOD'!$B$2:$AD$2,0)+1,0),0)</f>
        <v>0</v>
      </c>
      <c r="P390" s="25">
        <f>IFERROR(VLOOKUP($A390,'TD SOP+PROFORM MOD'!$A$5:$AD$750,MATCH(P$4,'TD SOP+PROFORM MOD'!$B$2:$AD$2,0)+1,0),0)+IFERROR(VLOOKUP($A390,'TD SOP+PROFORM MOD'!$A$5:$AD$750,MATCH(P$2,'TD SOP+PROFORM MOD'!$B$2:$AD$2,0)+1,0),0)</f>
        <v>0</v>
      </c>
      <c r="Q390" s="26" t="str">
        <f t="shared" si="88"/>
        <v/>
      </c>
      <c r="R390" s="25">
        <f>IFERROR(VLOOKUP($A390,'TD SOP+PROFORM MOD'!$A$5:$AD$750,MATCH(R$4,'TD SOP+PROFORM MOD'!$B$2:$AD$2,0)+1,0),0)+IFERROR(VLOOKUP($A390,'TD SOP+PROFORM MOD'!$A$5:$AD$750,MATCH(R$2,'TD SOP+PROFORM MOD'!$B$2:$AD$2,0)+1,0),0)</f>
        <v>0</v>
      </c>
      <c r="S390" s="25">
        <f>IFERROR(VLOOKUP($A390,'TD SOP+PROFORM MOD'!$A$5:$AD$750,MATCH(S$4,'TD SOP+PROFORM MOD'!$B$2:$AD$2,0)+1,0),0)+IFERROR(VLOOKUP($A390,'TD SOP+PROFORM MOD'!$A$5:$AD$750,MATCH(S$2,'TD SOP+PROFORM MOD'!$B$2:$AD$2,0)+1,0),0)</f>
        <v>0</v>
      </c>
      <c r="T390" s="26" t="str">
        <f t="shared" si="89"/>
        <v/>
      </c>
      <c r="U390" s="25">
        <f>IFERROR(VLOOKUP($A390,'TD SOP+PROFORM MOD'!$A$5:$AD$750,MATCH(U$4,'TD SOP+PROFORM MOD'!$B$2:$AD$2,0)+1,0),0)+IFERROR(VLOOKUP($A390,'TD SOP+PROFORM MOD'!$A$5:$AD$750,MATCH(U$2,'TD SOP+PROFORM MOD'!$B$2:$AD$2,0)+1,0),0)</f>
        <v>0</v>
      </c>
      <c r="V390" s="25">
        <f>IFERROR(VLOOKUP($A390,'TD SOP+PROFORM MOD'!$A$5:$AD$750,MATCH(V$4,'TD SOP+PROFORM MOD'!$B$2:$AD$2,0)+1,0),0)+IFERROR(VLOOKUP($A390,'TD SOP+PROFORM MOD'!$A$5:$AD$750,MATCH(V$2,'TD SOP+PROFORM MOD'!$B$2:$AD$2,0)+1,0),0)</f>
        <v>0</v>
      </c>
      <c r="W390" s="26" t="str">
        <f t="shared" si="90"/>
        <v/>
      </c>
      <c r="X390" s="25">
        <f>IFERROR(VLOOKUP($A390,'TD SOP+PROFORM MOD'!$A$5:$AD$750,MATCH(X$4,'TD SOP+PROFORM MOD'!$B$2:$AD$2,0)+1,0),0)+IFERROR(VLOOKUP($A390,'TD SOP+PROFORM MOD'!$A$5:$AD$750,MATCH(X$2,'TD SOP+PROFORM MOD'!$B$2:$AD$2,0)+1,0),0)</f>
        <v>0</v>
      </c>
      <c r="Y390" s="25">
        <f>IFERROR(VLOOKUP($A390,'TD SOP+PROFORM MOD'!$A$5:$AD$750,MATCH(Y$4,'TD SOP+PROFORM MOD'!$B$2:$AD$2,0)+1,0),0)+IFERROR(VLOOKUP($A390,'TD SOP+PROFORM MOD'!$A$5:$AD$750,MATCH(Y$2,'TD SOP+PROFORM MOD'!$B$2:$AD$2,0)+1,0),0)</f>
        <v>0</v>
      </c>
      <c r="Z390" s="26" t="str">
        <f t="shared" si="91"/>
        <v/>
      </c>
      <c r="AA390" s="25">
        <f>IFERROR(VLOOKUP($A390,'TD SOP+PROFORM MOD'!$A$5:$AD$750,MATCH(AA$4,'TD SOP+PROFORM MOD'!$B$2:$AD$2,0)+1,0),0)+IFERROR(VLOOKUP($A390,'TD SOP+PROFORM MOD'!$A$5:$AD$750,MATCH(AA$2,'TD SOP+PROFORM MOD'!$B$2:$AD$2,0)+1,0),0)</f>
        <v>0</v>
      </c>
      <c r="AB390" s="25">
        <f>IFERROR(VLOOKUP($A390,'TD SOP+PROFORM MOD'!$A$5:$AD$750,MATCH(AB$4,'TD SOP+PROFORM MOD'!$B$2:$AD$2,0)+1,0),0)+IFERROR(VLOOKUP($A390,'TD SOP+PROFORM MOD'!$A$5:$AD$750,MATCH(AB$2,'TD SOP+PROFORM MOD'!$B$2:$AD$2,0)+1,0),0)</f>
        <v>0</v>
      </c>
      <c r="AC390" s="26" t="str">
        <f t="shared" si="92"/>
        <v/>
      </c>
      <c r="AD390" s="25">
        <f>IFERROR(VLOOKUP($A390,'TD SOP+PROFORM MOD'!$A$5:$AD$750,MATCH(AD$4,'TD SOP+PROFORM MOD'!$B$2:$AD$2,0)+1,0),0)+IFERROR(VLOOKUP($A390,'TD SOP+PROFORM MOD'!$A$5:$AD$750,MATCH(AD$2,'TD SOP+PROFORM MOD'!$B$2:$AD$2,0)+1,0),0)</f>
        <v>0</v>
      </c>
      <c r="AE390" s="25">
        <f>IFERROR(VLOOKUP($A390,'TD SOP+PROFORM MOD'!$A$5:$AD$750,MATCH(AE$4,'TD SOP+PROFORM MOD'!$B$2:$AD$2,0)+1,0),0)+IFERROR(VLOOKUP($A390,'TD SOP+PROFORM MOD'!$A$5:$AD$750,MATCH(AE$2,'TD SOP+PROFORM MOD'!$B$2:$AD$2,0)+1,0),0)</f>
        <v>0</v>
      </c>
      <c r="AF390" s="26" t="str">
        <f t="shared" si="93"/>
        <v/>
      </c>
      <c r="AG390" s="25">
        <f>IFERROR(VLOOKUP($A390,'TD SOP+PROFORM MOD'!$A$5:$AD$750,MATCH(AG$4,'TD SOP+PROFORM MOD'!$B$2:$AD$2,0)+1,0),0)+IFERROR(VLOOKUP($A390,'TD SOP+PROFORM MOD'!$A$5:$AD$750,MATCH(AG$2,'TD SOP+PROFORM MOD'!$B$2:$AD$2,0)+1,0),0)</f>
        <v>0</v>
      </c>
      <c r="AH390" s="25">
        <f>IFERROR(VLOOKUP($A390,'TD SOP+PROFORM MOD'!$A$5:$AD$750,MATCH(AH$4,'TD SOP+PROFORM MOD'!$B$2:$AD$2,0)+1,0),0)+IFERROR(VLOOKUP($A390,'TD SOP+PROFORM MOD'!$A$5:$AD$750,MATCH(AH$2,'TD SOP+PROFORM MOD'!$B$2:$AD$2,0)+1,0),0)</f>
        <v>0</v>
      </c>
      <c r="AI390" s="26" t="str">
        <f t="shared" si="94"/>
        <v/>
      </c>
      <c r="AJ390" s="25">
        <f>IFERROR(VLOOKUP($A390,'TD SOP+PROFORM MOD'!$A$5:$AD$750,MATCH(AJ$4,'TD SOP+PROFORM MOD'!$B$2:$AD$2,0)+1,0),0)+IFERROR(VLOOKUP($A390,'TD SOP+PROFORM MOD'!$A$5:$AD$750,MATCH(AJ$2,'TD SOP+PROFORM MOD'!$B$2:$AD$2,0)+1,0),0)</f>
        <v>0</v>
      </c>
      <c r="AK390" s="25">
        <f>IFERROR(VLOOKUP($A390,'TD SOP+PROFORM MOD'!$A$5:$AD$750,MATCH(AK$4,'TD SOP+PROFORM MOD'!$B$2:$AD$2,0)+1,0),0)+IFERROR(VLOOKUP($A390,'TD SOP+PROFORM MOD'!$A$5:$AD$750,MATCH(AK$2,'TD SOP+PROFORM MOD'!$B$2:$AD$2,0)+1,0),0)</f>
        <v>0</v>
      </c>
      <c r="AL390" s="26" t="str">
        <f t="shared" si="95"/>
        <v/>
      </c>
      <c r="AM390" s="25">
        <f t="shared" si="97"/>
        <v>0</v>
      </c>
      <c r="AN390" s="25">
        <f t="shared" si="97"/>
        <v>0</v>
      </c>
      <c r="AO390" s="26" t="str">
        <f t="shared" si="96"/>
        <v/>
      </c>
      <c r="AR390" s="25">
        <f>SUMIF('B&amp;S YTD LFY'!B:B,"="&amp;A390,'B&amp;S YTD LFY'!C:C)</f>
        <v>0</v>
      </c>
      <c r="AS390" s="25">
        <f t="shared" si="98"/>
        <v>0</v>
      </c>
      <c r="AT390" s="25"/>
    </row>
    <row r="391" spans="1:46" x14ac:dyDescent="0.35">
      <c r="A391" s="24">
        <f>IF(AND('TD SOP+PROFORM MOD'!A388&lt;&gt;"",'TD SOP+PROFORM MOD'!A388&lt;&gt;"TOTAL"),'TD SOP+PROFORM MOD'!A388,0)</f>
        <v>0</v>
      </c>
      <c r="C391" s="25" t="str">
        <f>IFERROR(VLOOKUP($A391,'TD SOP+PROFORM MOD'!$A$5:$AD$750,MATCH(C$4,'TD SOP+PROFORM MOD'!$B$2:$AT$2,0)+1,0),"")</f>
        <v/>
      </c>
      <c r="D391" s="25" t="str">
        <f>IFERROR(VLOOKUP($A391,'TD SOP+PROFORM MOD'!$A$5:$AD$750,MATCH(D$4,'TD SOP+PROFORM MOD'!$B$2:$AT$2,0)+1,0),"")</f>
        <v/>
      </c>
      <c r="E391" s="26" t="str">
        <f t="shared" si="84"/>
        <v/>
      </c>
      <c r="F391" s="25" t="str">
        <f>IFERROR(VLOOKUP($A391,'TD SOP+PROFORM MOD'!$A$5:$AD$750,MATCH(F$4,'TD SOP+PROFORM MOD'!$B$2:$AT$2,0)+1,0),"")</f>
        <v/>
      </c>
      <c r="G391" s="25" t="str">
        <f>IFERROR(VLOOKUP($A391,'TD SOP+PROFORM MOD'!$A$5:$AD$750,MATCH(G$4,'TD SOP+PROFORM MOD'!$B$2:$AT$2,0)+1,0),"")</f>
        <v/>
      </c>
      <c r="H391" s="26" t="str">
        <f t="shared" si="85"/>
        <v/>
      </c>
      <c r="I391" s="25" t="str">
        <f>IFERROR(VLOOKUP($A391,'TD SOP+PROFORM MOD'!$A$5:$AD$750,MATCH(I$4,'TD SOP+PROFORM MOD'!$B$2:$AT$2,0)+1,0),"")</f>
        <v/>
      </c>
      <c r="J391" s="25" t="str">
        <f>IFERROR(VLOOKUP($A391,'TD SOP+PROFORM MOD'!$A$5:$AD$750,MATCH(J$4,'TD SOP+PROFORM MOD'!$B$2:$AT$2,0)+1,0),"")</f>
        <v/>
      </c>
      <c r="K391" s="26" t="str">
        <f t="shared" si="86"/>
        <v/>
      </c>
      <c r="L391" s="25" t="str">
        <f>IFERROR(VLOOKUP($A391,'TD SOP+PROFORM MOD'!$A$5:$AD$750,MATCH(L$4,'TD SOP+PROFORM MOD'!$B$2:$AT$2,0)+1,0),"")</f>
        <v/>
      </c>
      <c r="M391" s="25" t="str">
        <f>IFERROR(VLOOKUP($A391,'TD SOP+PROFORM MOD'!$A$5:$AD$750,MATCH(M$4,'TD SOP+PROFORM MOD'!$B$2:$AT$2,0)+1,0),"")</f>
        <v/>
      </c>
      <c r="N391" s="26" t="str">
        <f t="shared" si="87"/>
        <v/>
      </c>
      <c r="O391" s="25">
        <f>IFERROR(VLOOKUP($A391,'TD SOP+PROFORM MOD'!$A$5:$AD$750,MATCH(O$4,'TD SOP+PROFORM MOD'!$B$2:$AD$2,0)+1,0),0)+IFERROR(VLOOKUP($A391,'TD SOP+PROFORM MOD'!$A$5:$AD$750,MATCH(O$2,'TD SOP+PROFORM MOD'!$B$2:$AD$2,0)+1,0),0)</f>
        <v>0</v>
      </c>
      <c r="P391" s="25">
        <f>IFERROR(VLOOKUP($A391,'TD SOP+PROFORM MOD'!$A$5:$AD$750,MATCH(P$4,'TD SOP+PROFORM MOD'!$B$2:$AD$2,0)+1,0),0)+IFERROR(VLOOKUP($A391,'TD SOP+PROFORM MOD'!$A$5:$AD$750,MATCH(P$2,'TD SOP+PROFORM MOD'!$B$2:$AD$2,0)+1,0),0)</f>
        <v>0</v>
      </c>
      <c r="Q391" s="26" t="str">
        <f t="shared" si="88"/>
        <v/>
      </c>
      <c r="R391" s="25">
        <f>IFERROR(VLOOKUP($A391,'TD SOP+PROFORM MOD'!$A$5:$AD$750,MATCH(R$4,'TD SOP+PROFORM MOD'!$B$2:$AD$2,0)+1,0),0)+IFERROR(VLOOKUP($A391,'TD SOP+PROFORM MOD'!$A$5:$AD$750,MATCH(R$2,'TD SOP+PROFORM MOD'!$B$2:$AD$2,0)+1,0),0)</f>
        <v>0</v>
      </c>
      <c r="S391" s="25">
        <f>IFERROR(VLOOKUP($A391,'TD SOP+PROFORM MOD'!$A$5:$AD$750,MATCH(S$4,'TD SOP+PROFORM MOD'!$B$2:$AD$2,0)+1,0),0)+IFERROR(VLOOKUP($A391,'TD SOP+PROFORM MOD'!$A$5:$AD$750,MATCH(S$2,'TD SOP+PROFORM MOD'!$B$2:$AD$2,0)+1,0),0)</f>
        <v>0</v>
      </c>
      <c r="T391" s="26" t="str">
        <f t="shared" si="89"/>
        <v/>
      </c>
      <c r="U391" s="25">
        <f>IFERROR(VLOOKUP($A391,'TD SOP+PROFORM MOD'!$A$5:$AD$750,MATCH(U$4,'TD SOP+PROFORM MOD'!$B$2:$AD$2,0)+1,0),0)+IFERROR(VLOOKUP($A391,'TD SOP+PROFORM MOD'!$A$5:$AD$750,MATCH(U$2,'TD SOP+PROFORM MOD'!$B$2:$AD$2,0)+1,0),0)</f>
        <v>0</v>
      </c>
      <c r="V391" s="25">
        <f>IFERROR(VLOOKUP($A391,'TD SOP+PROFORM MOD'!$A$5:$AD$750,MATCH(V$4,'TD SOP+PROFORM MOD'!$B$2:$AD$2,0)+1,0),0)+IFERROR(VLOOKUP($A391,'TD SOP+PROFORM MOD'!$A$5:$AD$750,MATCH(V$2,'TD SOP+PROFORM MOD'!$B$2:$AD$2,0)+1,0),0)</f>
        <v>0</v>
      </c>
      <c r="W391" s="26" t="str">
        <f t="shared" si="90"/>
        <v/>
      </c>
      <c r="X391" s="25">
        <f>IFERROR(VLOOKUP($A391,'TD SOP+PROFORM MOD'!$A$5:$AD$750,MATCH(X$4,'TD SOP+PROFORM MOD'!$B$2:$AD$2,0)+1,0),0)+IFERROR(VLOOKUP($A391,'TD SOP+PROFORM MOD'!$A$5:$AD$750,MATCH(X$2,'TD SOP+PROFORM MOD'!$B$2:$AD$2,0)+1,0),0)</f>
        <v>0</v>
      </c>
      <c r="Y391" s="25">
        <f>IFERROR(VLOOKUP($A391,'TD SOP+PROFORM MOD'!$A$5:$AD$750,MATCH(Y$4,'TD SOP+PROFORM MOD'!$B$2:$AD$2,0)+1,0),0)+IFERROR(VLOOKUP($A391,'TD SOP+PROFORM MOD'!$A$5:$AD$750,MATCH(Y$2,'TD SOP+PROFORM MOD'!$B$2:$AD$2,0)+1,0),0)</f>
        <v>0</v>
      </c>
      <c r="Z391" s="26" t="str">
        <f t="shared" si="91"/>
        <v/>
      </c>
      <c r="AA391" s="25">
        <f>IFERROR(VLOOKUP($A391,'TD SOP+PROFORM MOD'!$A$5:$AD$750,MATCH(AA$4,'TD SOP+PROFORM MOD'!$B$2:$AD$2,0)+1,0),0)+IFERROR(VLOOKUP($A391,'TD SOP+PROFORM MOD'!$A$5:$AD$750,MATCH(AA$2,'TD SOP+PROFORM MOD'!$B$2:$AD$2,0)+1,0),0)</f>
        <v>0</v>
      </c>
      <c r="AB391" s="25">
        <f>IFERROR(VLOOKUP($A391,'TD SOP+PROFORM MOD'!$A$5:$AD$750,MATCH(AB$4,'TD SOP+PROFORM MOD'!$B$2:$AD$2,0)+1,0),0)+IFERROR(VLOOKUP($A391,'TD SOP+PROFORM MOD'!$A$5:$AD$750,MATCH(AB$2,'TD SOP+PROFORM MOD'!$B$2:$AD$2,0)+1,0),0)</f>
        <v>0</v>
      </c>
      <c r="AC391" s="26" t="str">
        <f t="shared" si="92"/>
        <v/>
      </c>
      <c r="AD391" s="25">
        <f>IFERROR(VLOOKUP($A391,'TD SOP+PROFORM MOD'!$A$5:$AD$750,MATCH(AD$4,'TD SOP+PROFORM MOD'!$B$2:$AD$2,0)+1,0),0)+IFERROR(VLOOKUP($A391,'TD SOP+PROFORM MOD'!$A$5:$AD$750,MATCH(AD$2,'TD SOP+PROFORM MOD'!$B$2:$AD$2,0)+1,0),0)</f>
        <v>0</v>
      </c>
      <c r="AE391" s="25">
        <f>IFERROR(VLOOKUP($A391,'TD SOP+PROFORM MOD'!$A$5:$AD$750,MATCH(AE$4,'TD SOP+PROFORM MOD'!$B$2:$AD$2,0)+1,0),0)+IFERROR(VLOOKUP($A391,'TD SOP+PROFORM MOD'!$A$5:$AD$750,MATCH(AE$2,'TD SOP+PROFORM MOD'!$B$2:$AD$2,0)+1,0),0)</f>
        <v>0</v>
      </c>
      <c r="AF391" s="26" t="str">
        <f t="shared" si="93"/>
        <v/>
      </c>
      <c r="AG391" s="25">
        <f>IFERROR(VLOOKUP($A391,'TD SOP+PROFORM MOD'!$A$5:$AD$750,MATCH(AG$4,'TD SOP+PROFORM MOD'!$B$2:$AD$2,0)+1,0),0)+IFERROR(VLOOKUP($A391,'TD SOP+PROFORM MOD'!$A$5:$AD$750,MATCH(AG$2,'TD SOP+PROFORM MOD'!$B$2:$AD$2,0)+1,0),0)</f>
        <v>0</v>
      </c>
      <c r="AH391" s="25">
        <f>IFERROR(VLOOKUP($A391,'TD SOP+PROFORM MOD'!$A$5:$AD$750,MATCH(AH$4,'TD SOP+PROFORM MOD'!$B$2:$AD$2,0)+1,0),0)+IFERROR(VLOOKUP($A391,'TD SOP+PROFORM MOD'!$A$5:$AD$750,MATCH(AH$2,'TD SOP+PROFORM MOD'!$B$2:$AD$2,0)+1,0),0)</f>
        <v>0</v>
      </c>
      <c r="AI391" s="26" t="str">
        <f t="shared" si="94"/>
        <v/>
      </c>
      <c r="AJ391" s="25">
        <f>IFERROR(VLOOKUP($A391,'TD SOP+PROFORM MOD'!$A$5:$AD$750,MATCH(AJ$4,'TD SOP+PROFORM MOD'!$B$2:$AD$2,0)+1,0),0)+IFERROR(VLOOKUP($A391,'TD SOP+PROFORM MOD'!$A$5:$AD$750,MATCH(AJ$2,'TD SOP+PROFORM MOD'!$B$2:$AD$2,0)+1,0),0)</f>
        <v>0</v>
      </c>
      <c r="AK391" s="25">
        <f>IFERROR(VLOOKUP($A391,'TD SOP+PROFORM MOD'!$A$5:$AD$750,MATCH(AK$4,'TD SOP+PROFORM MOD'!$B$2:$AD$2,0)+1,0),0)+IFERROR(VLOOKUP($A391,'TD SOP+PROFORM MOD'!$A$5:$AD$750,MATCH(AK$2,'TD SOP+PROFORM MOD'!$B$2:$AD$2,0)+1,0),0)</f>
        <v>0</v>
      </c>
      <c r="AL391" s="26" t="str">
        <f t="shared" si="95"/>
        <v/>
      </c>
      <c r="AM391" s="25">
        <f t="shared" si="97"/>
        <v>0</v>
      </c>
      <c r="AN391" s="25">
        <f t="shared" si="97"/>
        <v>0</v>
      </c>
      <c r="AO391" s="26" t="str">
        <f t="shared" si="96"/>
        <v/>
      </c>
      <c r="AR391" s="25">
        <f>SUMIF('B&amp;S YTD LFY'!B:B,"="&amp;A391,'B&amp;S YTD LFY'!C:C)</f>
        <v>0</v>
      </c>
      <c r="AS391" s="25">
        <f t="shared" si="98"/>
        <v>0</v>
      </c>
      <c r="AT391" s="25"/>
    </row>
    <row r="392" spans="1:46" x14ac:dyDescent="0.35">
      <c r="A392" s="24">
        <f>IF(AND('TD SOP+PROFORM MOD'!A389&lt;&gt;"",'TD SOP+PROFORM MOD'!A389&lt;&gt;"TOTAL"),'TD SOP+PROFORM MOD'!A389,0)</f>
        <v>0</v>
      </c>
      <c r="C392" s="25" t="str">
        <f>IFERROR(VLOOKUP($A392,'TD SOP+PROFORM MOD'!$A$5:$AD$750,MATCH(C$4,'TD SOP+PROFORM MOD'!$B$2:$AT$2,0)+1,0),"")</f>
        <v/>
      </c>
      <c r="D392" s="25" t="str">
        <f>IFERROR(VLOOKUP($A392,'TD SOP+PROFORM MOD'!$A$5:$AD$750,MATCH(D$4,'TD SOP+PROFORM MOD'!$B$2:$AT$2,0)+1,0),"")</f>
        <v/>
      </c>
      <c r="E392" s="26" t="str">
        <f t="shared" si="84"/>
        <v/>
      </c>
      <c r="F392" s="25" t="str">
        <f>IFERROR(VLOOKUP($A392,'TD SOP+PROFORM MOD'!$A$5:$AD$750,MATCH(F$4,'TD SOP+PROFORM MOD'!$B$2:$AT$2,0)+1,0),"")</f>
        <v/>
      </c>
      <c r="G392" s="25" t="str">
        <f>IFERROR(VLOOKUP($A392,'TD SOP+PROFORM MOD'!$A$5:$AD$750,MATCH(G$4,'TD SOP+PROFORM MOD'!$B$2:$AT$2,0)+1,0),"")</f>
        <v/>
      </c>
      <c r="H392" s="26" t="str">
        <f t="shared" si="85"/>
        <v/>
      </c>
      <c r="I392" s="25" t="str">
        <f>IFERROR(VLOOKUP($A392,'TD SOP+PROFORM MOD'!$A$5:$AD$750,MATCH(I$4,'TD SOP+PROFORM MOD'!$B$2:$AT$2,0)+1,0),"")</f>
        <v/>
      </c>
      <c r="J392" s="25" t="str">
        <f>IFERROR(VLOOKUP($A392,'TD SOP+PROFORM MOD'!$A$5:$AD$750,MATCH(J$4,'TD SOP+PROFORM MOD'!$B$2:$AT$2,0)+1,0),"")</f>
        <v/>
      </c>
      <c r="K392" s="26" t="str">
        <f t="shared" si="86"/>
        <v/>
      </c>
      <c r="L392" s="25" t="str">
        <f>IFERROR(VLOOKUP($A392,'TD SOP+PROFORM MOD'!$A$5:$AD$750,MATCH(L$4,'TD SOP+PROFORM MOD'!$B$2:$AT$2,0)+1,0),"")</f>
        <v/>
      </c>
      <c r="M392" s="25" t="str">
        <f>IFERROR(VLOOKUP($A392,'TD SOP+PROFORM MOD'!$A$5:$AD$750,MATCH(M$4,'TD SOP+PROFORM MOD'!$B$2:$AT$2,0)+1,0),"")</f>
        <v/>
      </c>
      <c r="N392" s="26" t="str">
        <f t="shared" si="87"/>
        <v/>
      </c>
      <c r="O392" s="25">
        <f>IFERROR(VLOOKUP($A392,'TD SOP+PROFORM MOD'!$A$5:$AD$750,MATCH(O$4,'TD SOP+PROFORM MOD'!$B$2:$AD$2,0)+1,0),0)+IFERROR(VLOOKUP($A392,'TD SOP+PROFORM MOD'!$A$5:$AD$750,MATCH(O$2,'TD SOP+PROFORM MOD'!$B$2:$AD$2,0)+1,0),0)</f>
        <v>0</v>
      </c>
      <c r="P392" s="25">
        <f>IFERROR(VLOOKUP($A392,'TD SOP+PROFORM MOD'!$A$5:$AD$750,MATCH(P$4,'TD SOP+PROFORM MOD'!$B$2:$AD$2,0)+1,0),0)+IFERROR(VLOOKUP($A392,'TD SOP+PROFORM MOD'!$A$5:$AD$750,MATCH(P$2,'TD SOP+PROFORM MOD'!$B$2:$AD$2,0)+1,0),0)</f>
        <v>0</v>
      </c>
      <c r="Q392" s="26" t="str">
        <f t="shared" si="88"/>
        <v/>
      </c>
      <c r="R392" s="25">
        <f>IFERROR(VLOOKUP($A392,'TD SOP+PROFORM MOD'!$A$5:$AD$750,MATCH(R$4,'TD SOP+PROFORM MOD'!$B$2:$AD$2,0)+1,0),0)+IFERROR(VLOOKUP($A392,'TD SOP+PROFORM MOD'!$A$5:$AD$750,MATCH(R$2,'TD SOP+PROFORM MOD'!$B$2:$AD$2,0)+1,0),0)</f>
        <v>0</v>
      </c>
      <c r="S392" s="25">
        <f>IFERROR(VLOOKUP($A392,'TD SOP+PROFORM MOD'!$A$5:$AD$750,MATCH(S$4,'TD SOP+PROFORM MOD'!$B$2:$AD$2,0)+1,0),0)+IFERROR(VLOOKUP($A392,'TD SOP+PROFORM MOD'!$A$5:$AD$750,MATCH(S$2,'TD SOP+PROFORM MOD'!$B$2:$AD$2,0)+1,0),0)</f>
        <v>0</v>
      </c>
      <c r="T392" s="26" t="str">
        <f t="shared" si="89"/>
        <v/>
      </c>
      <c r="U392" s="25">
        <f>IFERROR(VLOOKUP($A392,'TD SOP+PROFORM MOD'!$A$5:$AD$750,MATCH(U$4,'TD SOP+PROFORM MOD'!$B$2:$AD$2,0)+1,0),0)+IFERROR(VLOOKUP($A392,'TD SOP+PROFORM MOD'!$A$5:$AD$750,MATCH(U$2,'TD SOP+PROFORM MOD'!$B$2:$AD$2,0)+1,0),0)</f>
        <v>0</v>
      </c>
      <c r="V392" s="25">
        <f>IFERROR(VLOOKUP($A392,'TD SOP+PROFORM MOD'!$A$5:$AD$750,MATCH(V$4,'TD SOP+PROFORM MOD'!$B$2:$AD$2,0)+1,0),0)+IFERROR(VLOOKUP($A392,'TD SOP+PROFORM MOD'!$A$5:$AD$750,MATCH(V$2,'TD SOP+PROFORM MOD'!$B$2:$AD$2,0)+1,0),0)</f>
        <v>0</v>
      </c>
      <c r="W392" s="26" t="str">
        <f t="shared" si="90"/>
        <v/>
      </c>
      <c r="X392" s="25">
        <f>IFERROR(VLOOKUP($A392,'TD SOP+PROFORM MOD'!$A$5:$AD$750,MATCH(X$4,'TD SOP+PROFORM MOD'!$B$2:$AD$2,0)+1,0),0)+IFERROR(VLOOKUP($A392,'TD SOP+PROFORM MOD'!$A$5:$AD$750,MATCH(X$2,'TD SOP+PROFORM MOD'!$B$2:$AD$2,0)+1,0),0)</f>
        <v>0</v>
      </c>
      <c r="Y392" s="25">
        <f>IFERROR(VLOOKUP($A392,'TD SOP+PROFORM MOD'!$A$5:$AD$750,MATCH(Y$4,'TD SOP+PROFORM MOD'!$B$2:$AD$2,0)+1,0),0)+IFERROR(VLOOKUP($A392,'TD SOP+PROFORM MOD'!$A$5:$AD$750,MATCH(Y$2,'TD SOP+PROFORM MOD'!$B$2:$AD$2,0)+1,0),0)</f>
        <v>0</v>
      </c>
      <c r="Z392" s="26" t="str">
        <f t="shared" si="91"/>
        <v/>
      </c>
      <c r="AA392" s="25">
        <f>IFERROR(VLOOKUP($A392,'TD SOP+PROFORM MOD'!$A$5:$AD$750,MATCH(AA$4,'TD SOP+PROFORM MOD'!$B$2:$AD$2,0)+1,0),0)+IFERROR(VLOOKUP($A392,'TD SOP+PROFORM MOD'!$A$5:$AD$750,MATCH(AA$2,'TD SOP+PROFORM MOD'!$B$2:$AD$2,0)+1,0),0)</f>
        <v>0</v>
      </c>
      <c r="AB392" s="25">
        <f>IFERROR(VLOOKUP($A392,'TD SOP+PROFORM MOD'!$A$5:$AD$750,MATCH(AB$4,'TD SOP+PROFORM MOD'!$B$2:$AD$2,0)+1,0),0)+IFERROR(VLOOKUP($A392,'TD SOP+PROFORM MOD'!$A$5:$AD$750,MATCH(AB$2,'TD SOP+PROFORM MOD'!$B$2:$AD$2,0)+1,0),0)</f>
        <v>0</v>
      </c>
      <c r="AC392" s="26" t="str">
        <f t="shared" si="92"/>
        <v/>
      </c>
      <c r="AD392" s="25">
        <f>IFERROR(VLOOKUP($A392,'TD SOP+PROFORM MOD'!$A$5:$AD$750,MATCH(AD$4,'TD SOP+PROFORM MOD'!$B$2:$AD$2,0)+1,0),0)+IFERROR(VLOOKUP($A392,'TD SOP+PROFORM MOD'!$A$5:$AD$750,MATCH(AD$2,'TD SOP+PROFORM MOD'!$B$2:$AD$2,0)+1,0),0)</f>
        <v>0</v>
      </c>
      <c r="AE392" s="25">
        <f>IFERROR(VLOOKUP($A392,'TD SOP+PROFORM MOD'!$A$5:$AD$750,MATCH(AE$4,'TD SOP+PROFORM MOD'!$B$2:$AD$2,0)+1,0),0)+IFERROR(VLOOKUP($A392,'TD SOP+PROFORM MOD'!$A$5:$AD$750,MATCH(AE$2,'TD SOP+PROFORM MOD'!$B$2:$AD$2,0)+1,0),0)</f>
        <v>0</v>
      </c>
      <c r="AF392" s="26" t="str">
        <f t="shared" si="93"/>
        <v/>
      </c>
      <c r="AG392" s="25">
        <f>IFERROR(VLOOKUP($A392,'TD SOP+PROFORM MOD'!$A$5:$AD$750,MATCH(AG$4,'TD SOP+PROFORM MOD'!$B$2:$AD$2,0)+1,0),0)+IFERROR(VLOOKUP($A392,'TD SOP+PROFORM MOD'!$A$5:$AD$750,MATCH(AG$2,'TD SOP+PROFORM MOD'!$B$2:$AD$2,0)+1,0),0)</f>
        <v>0</v>
      </c>
      <c r="AH392" s="25">
        <f>IFERROR(VLOOKUP($A392,'TD SOP+PROFORM MOD'!$A$5:$AD$750,MATCH(AH$4,'TD SOP+PROFORM MOD'!$B$2:$AD$2,0)+1,0),0)+IFERROR(VLOOKUP($A392,'TD SOP+PROFORM MOD'!$A$5:$AD$750,MATCH(AH$2,'TD SOP+PROFORM MOD'!$B$2:$AD$2,0)+1,0),0)</f>
        <v>0</v>
      </c>
      <c r="AI392" s="26" t="str">
        <f t="shared" si="94"/>
        <v/>
      </c>
      <c r="AJ392" s="25">
        <f>IFERROR(VLOOKUP($A392,'TD SOP+PROFORM MOD'!$A$5:$AD$750,MATCH(AJ$4,'TD SOP+PROFORM MOD'!$B$2:$AD$2,0)+1,0),0)+IFERROR(VLOOKUP($A392,'TD SOP+PROFORM MOD'!$A$5:$AD$750,MATCH(AJ$2,'TD SOP+PROFORM MOD'!$B$2:$AD$2,0)+1,0),0)</f>
        <v>0</v>
      </c>
      <c r="AK392" s="25">
        <f>IFERROR(VLOOKUP($A392,'TD SOP+PROFORM MOD'!$A$5:$AD$750,MATCH(AK$4,'TD SOP+PROFORM MOD'!$B$2:$AD$2,0)+1,0),0)+IFERROR(VLOOKUP($A392,'TD SOP+PROFORM MOD'!$A$5:$AD$750,MATCH(AK$2,'TD SOP+PROFORM MOD'!$B$2:$AD$2,0)+1,0),0)</f>
        <v>0</v>
      </c>
      <c r="AL392" s="26" t="str">
        <f t="shared" si="95"/>
        <v/>
      </c>
      <c r="AM392" s="25">
        <f t="shared" si="97"/>
        <v>0</v>
      </c>
      <c r="AN392" s="25">
        <f t="shared" si="97"/>
        <v>0</v>
      </c>
      <c r="AO392" s="26" t="str">
        <f t="shared" si="96"/>
        <v/>
      </c>
      <c r="AR392" s="25">
        <f>SUMIF('B&amp;S YTD LFY'!B:B,"="&amp;A392,'B&amp;S YTD LFY'!C:C)</f>
        <v>0</v>
      </c>
      <c r="AS392" s="25">
        <f t="shared" si="98"/>
        <v>0</v>
      </c>
      <c r="AT392" s="25"/>
    </row>
    <row r="393" spans="1:46" x14ac:dyDescent="0.35">
      <c r="A393" s="24">
        <f>IF(AND('TD SOP+PROFORM MOD'!A390&lt;&gt;"",'TD SOP+PROFORM MOD'!A390&lt;&gt;"TOTAL"),'TD SOP+PROFORM MOD'!A390,0)</f>
        <v>0</v>
      </c>
      <c r="C393" s="25" t="str">
        <f>IFERROR(VLOOKUP($A393,'TD SOP+PROFORM MOD'!$A$5:$AD$750,MATCH(C$4,'TD SOP+PROFORM MOD'!$B$2:$AT$2,0)+1,0),"")</f>
        <v/>
      </c>
      <c r="D393" s="25" t="str">
        <f>IFERROR(VLOOKUP($A393,'TD SOP+PROFORM MOD'!$A$5:$AD$750,MATCH(D$4,'TD SOP+PROFORM MOD'!$B$2:$AT$2,0)+1,0),"")</f>
        <v/>
      </c>
      <c r="E393" s="26" t="str">
        <f t="shared" ref="E393:E456" si="99">IFERROR(C393/D393-1,"")</f>
        <v/>
      </c>
      <c r="F393" s="25" t="str">
        <f>IFERROR(VLOOKUP($A393,'TD SOP+PROFORM MOD'!$A$5:$AD$750,MATCH(F$4,'TD SOP+PROFORM MOD'!$B$2:$AT$2,0)+1,0),"")</f>
        <v/>
      </c>
      <c r="G393" s="25" t="str">
        <f>IFERROR(VLOOKUP($A393,'TD SOP+PROFORM MOD'!$A$5:$AD$750,MATCH(G$4,'TD SOP+PROFORM MOD'!$B$2:$AT$2,0)+1,0),"")</f>
        <v/>
      </c>
      <c r="H393" s="26" t="str">
        <f t="shared" ref="H393:H456" si="100">IFERROR(F393/G393-1,"")</f>
        <v/>
      </c>
      <c r="I393" s="25" t="str">
        <f>IFERROR(VLOOKUP($A393,'TD SOP+PROFORM MOD'!$A$5:$AD$750,MATCH(I$4,'TD SOP+PROFORM MOD'!$B$2:$AT$2,0)+1,0),"")</f>
        <v/>
      </c>
      <c r="J393" s="25" t="str">
        <f>IFERROR(VLOOKUP($A393,'TD SOP+PROFORM MOD'!$A$5:$AD$750,MATCH(J$4,'TD SOP+PROFORM MOD'!$B$2:$AT$2,0)+1,0),"")</f>
        <v/>
      </c>
      <c r="K393" s="26" t="str">
        <f t="shared" ref="K393:K456" si="101">IFERROR(I393/J393-1,"")</f>
        <v/>
      </c>
      <c r="L393" s="25" t="str">
        <f>IFERROR(VLOOKUP($A393,'TD SOP+PROFORM MOD'!$A$5:$AD$750,MATCH(L$4,'TD SOP+PROFORM MOD'!$B$2:$AT$2,0)+1,0),"")</f>
        <v/>
      </c>
      <c r="M393" s="25" t="str">
        <f>IFERROR(VLOOKUP($A393,'TD SOP+PROFORM MOD'!$A$5:$AD$750,MATCH(M$4,'TD SOP+PROFORM MOD'!$B$2:$AT$2,0)+1,0),"")</f>
        <v/>
      </c>
      <c r="N393" s="26" t="str">
        <f t="shared" ref="N393:N456" si="102">IFERROR(L393/M393-1,"")</f>
        <v/>
      </c>
      <c r="O393" s="25">
        <f>IFERROR(VLOOKUP($A393,'TD SOP+PROFORM MOD'!$A$5:$AD$750,MATCH(O$4,'TD SOP+PROFORM MOD'!$B$2:$AD$2,0)+1,0),0)+IFERROR(VLOOKUP($A393,'TD SOP+PROFORM MOD'!$A$5:$AD$750,MATCH(O$2,'TD SOP+PROFORM MOD'!$B$2:$AD$2,0)+1,0),0)</f>
        <v>0</v>
      </c>
      <c r="P393" s="25">
        <f>IFERROR(VLOOKUP($A393,'TD SOP+PROFORM MOD'!$A$5:$AD$750,MATCH(P$4,'TD SOP+PROFORM MOD'!$B$2:$AD$2,0)+1,0),0)+IFERROR(VLOOKUP($A393,'TD SOP+PROFORM MOD'!$A$5:$AD$750,MATCH(P$2,'TD SOP+PROFORM MOD'!$B$2:$AD$2,0)+1,0),0)</f>
        <v>0</v>
      </c>
      <c r="Q393" s="26" t="str">
        <f t="shared" ref="Q393:Q456" si="103">IFERROR(O393/P393-1,"")</f>
        <v/>
      </c>
      <c r="R393" s="25">
        <f>IFERROR(VLOOKUP($A393,'TD SOP+PROFORM MOD'!$A$5:$AD$750,MATCH(R$4,'TD SOP+PROFORM MOD'!$B$2:$AD$2,0)+1,0),0)+IFERROR(VLOOKUP($A393,'TD SOP+PROFORM MOD'!$A$5:$AD$750,MATCH(R$2,'TD SOP+PROFORM MOD'!$B$2:$AD$2,0)+1,0),0)</f>
        <v>0</v>
      </c>
      <c r="S393" s="25">
        <f>IFERROR(VLOOKUP($A393,'TD SOP+PROFORM MOD'!$A$5:$AD$750,MATCH(S$4,'TD SOP+PROFORM MOD'!$B$2:$AD$2,0)+1,0),0)+IFERROR(VLOOKUP($A393,'TD SOP+PROFORM MOD'!$A$5:$AD$750,MATCH(S$2,'TD SOP+PROFORM MOD'!$B$2:$AD$2,0)+1,0),0)</f>
        <v>0</v>
      </c>
      <c r="T393" s="26" t="str">
        <f t="shared" ref="T393:T456" si="104">IFERROR(R393/S393-1,"")</f>
        <v/>
      </c>
      <c r="U393" s="25">
        <f>IFERROR(VLOOKUP($A393,'TD SOP+PROFORM MOD'!$A$5:$AD$750,MATCH(U$4,'TD SOP+PROFORM MOD'!$B$2:$AD$2,0)+1,0),0)+IFERROR(VLOOKUP($A393,'TD SOP+PROFORM MOD'!$A$5:$AD$750,MATCH(U$2,'TD SOP+PROFORM MOD'!$B$2:$AD$2,0)+1,0),0)</f>
        <v>0</v>
      </c>
      <c r="V393" s="25">
        <f>IFERROR(VLOOKUP($A393,'TD SOP+PROFORM MOD'!$A$5:$AD$750,MATCH(V$4,'TD SOP+PROFORM MOD'!$B$2:$AD$2,0)+1,0),0)+IFERROR(VLOOKUP($A393,'TD SOP+PROFORM MOD'!$A$5:$AD$750,MATCH(V$2,'TD SOP+PROFORM MOD'!$B$2:$AD$2,0)+1,0),0)</f>
        <v>0</v>
      </c>
      <c r="W393" s="26" t="str">
        <f t="shared" ref="W393:W456" si="105">IFERROR(U393/V393-1,"")</f>
        <v/>
      </c>
      <c r="X393" s="25">
        <f>IFERROR(VLOOKUP($A393,'TD SOP+PROFORM MOD'!$A$5:$AD$750,MATCH(X$4,'TD SOP+PROFORM MOD'!$B$2:$AD$2,0)+1,0),0)+IFERROR(VLOOKUP($A393,'TD SOP+PROFORM MOD'!$A$5:$AD$750,MATCH(X$2,'TD SOP+PROFORM MOD'!$B$2:$AD$2,0)+1,0),0)</f>
        <v>0</v>
      </c>
      <c r="Y393" s="25">
        <f>IFERROR(VLOOKUP($A393,'TD SOP+PROFORM MOD'!$A$5:$AD$750,MATCH(Y$4,'TD SOP+PROFORM MOD'!$B$2:$AD$2,0)+1,0),0)+IFERROR(VLOOKUP($A393,'TD SOP+PROFORM MOD'!$A$5:$AD$750,MATCH(Y$2,'TD SOP+PROFORM MOD'!$B$2:$AD$2,0)+1,0),0)</f>
        <v>0</v>
      </c>
      <c r="Z393" s="26" t="str">
        <f t="shared" ref="Z393:Z456" si="106">IFERROR(X393/Y393-1,"")</f>
        <v/>
      </c>
      <c r="AA393" s="25">
        <f>IFERROR(VLOOKUP($A393,'TD SOP+PROFORM MOD'!$A$5:$AD$750,MATCH(AA$4,'TD SOP+PROFORM MOD'!$B$2:$AD$2,0)+1,0),0)+IFERROR(VLOOKUP($A393,'TD SOP+PROFORM MOD'!$A$5:$AD$750,MATCH(AA$2,'TD SOP+PROFORM MOD'!$B$2:$AD$2,0)+1,0),0)</f>
        <v>0</v>
      </c>
      <c r="AB393" s="25">
        <f>IFERROR(VLOOKUP($A393,'TD SOP+PROFORM MOD'!$A$5:$AD$750,MATCH(AB$4,'TD SOP+PROFORM MOD'!$B$2:$AD$2,0)+1,0),0)+IFERROR(VLOOKUP($A393,'TD SOP+PROFORM MOD'!$A$5:$AD$750,MATCH(AB$2,'TD SOP+PROFORM MOD'!$B$2:$AD$2,0)+1,0),0)</f>
        <v>0</v>
      </c>
      <c r="AC393" s="26" t="str">
        <f t="shared" ref="AC393:AC456" si="107">IFERROR(AA393/AB393-1,"")</f>
        <v/>
      </c>
      <c r="AD393" s="25">
        <f>IFERROR(VLOOKUP($A393,'TD SOP+PROFORM MOD'!$A$5:$AD$750,MATCH(AD$4,'TD SOP+PROFORM MOD'!$B$2:$AD$2,0)+1,0),0)+IFERROR(VLOOKUP($A393,'TD SOP+PROFORM MOD'!$A$5:$AD$750,MATCH(AD$2,'TD SOP+PROFORM MOD'!$B$2:$AD$2,0)+1,0),0)</f>
        <v>0</v>
      </c>
      <c r="AE393" s="25">
        <f>IFERROR(VLOOKUP($A393,'TD SOP+PROFORM MOD'!$A$5:$AD$750,MATCH(AE$4,'TD SOP+PROFORM MOD'!$B$2:$AD$2,0)+1,0),0)+IFERROR(VLOOKUP($A393,'TD SOP+PROFORM MOD'!$A$5:$AD$750,MATCH(AE$2,'TD SOP+PROFORM MOD'!$B$2:$AD$2,0)+1,0),0)</f>
        <v>0</v>
      </c>
      <c r="AF393" s="26" t="str">
        <f t="shared" ref="AF393:AF456" si="108">IFERROR(AD393/AE393-1,"")</f>
        <v/>
      </c>
      <c r="AG393" s="25">
        <f>IFERROR(VLOOKUP($A393,'TD SOP+PROFORM MOD'!$A$5:$AD$750,MATCH(AG$4,'TD SOP+PROFORM MOD'!$B$2:$AD$2,0)+1,0),0)+IFERROR(VLOOKUP($A393,'TD SOP+PROFORM MOD'!$A$5:$AD$750,MATCH(AG$2,'TD SOP+PROFORM MOD'!$B$2:$AD$2,0)+1,0),0)</f>
        <v>0</v>
      </c>
      <c r="AH393" s="25">
        <f>IFERROR(VLOOKUP($A393,'TD SOP+PROFORM MOD'!$A$5:$AD$750,MATCH(AH$4,'TD SOP+PROFORM MOD'!$B$2:$AD$2,0)+1,0),0)+IFERROR(VLOOKUP($A393,'TD SOP+PROFORM MOD'!$A$5:$AD$750,MATCH(AH$2,'TD SOP+PROFORM MOD'!$B$2:$AD$2,0)+1,0),0)</f>
        <v>0</v>
      </c>
      <c r="AI393" s="26" t="str">
        <f t="shared" ref="AI393:AI456" si="109">IFERROR(AG393/AH393-1,"")</f>
        <v/>
      </c>
      <c r="AJ393" s="25">
        <f>IFERROR(VLOOKUP($A393,'TD SOP+PROFORM MOD'!$A$5:$AD$750,MATCH(AJ$4,'TD SOP+PROFORM MOD'!$B$2:$AD$2,0)+1,0),0)+IFERROR(VLOOKUP($A393,'TD SOP+PROFORM MOD'!$A$5:$AD$750,MATCH(AJ$2,'TD SOP+PROFORM MOD'!$B$2:$AD$2,0)+1,0),0)</f>
        <v>0</v>
      </c>
      <c r="AK393" s="25">
        <f>IFERROR(VLOOKUP($A393,'TD SOP+PROFORM MOD'!$A$5:$AD$750,MATCH(AK$4,'TD SOP+PROFORM MOD'!$B$2:$AD$2,0)+1,0),0)+IFERROR(VLOOKUP($A393,'TD SOP+PROFORM MOD'!$A$5:$AD$750,MATCH(AK$2,'TD SOP+PROFORM MOD'!$B$2:$AD$2,0)+1,0),0)</f>
        <v>0</v>
      </c>
      <c r="AL393" s="26" t="str">
        <f t="shared" ref="AL393:AL456" si="110">IFERROR(AJ393/AK393-1,"")</f>
        <v/>
      </c>
      <c r="AM393" s="25">
        <f t="shared" si="97"/>
        <v>0</v>
      </c>
      <c r="AN393" s="25">
        <f t="shared" si="97"/>
        <v>0</v>
      </c>
      <c r="AO393" s="26" t="str">
        <f t="shared" ref="AO393:AO456" si="111">IFERROR(AM393/AN393-1,"")</f>
        <v/>
      </c>
      <c r="AR393" s="25">
        <f>SUMIF('B&amp;S YTD LFY'!B:B,"="&amp;A393,'B&amp;S YTD LFY'!C:C)</f>
        <v>0</v>
      </c>
      <c r="AS393" s="25">
        <f t="shared" si="98"/>
        <v>0</v>
      </c>
      <c r="AT393" s="25"/>
    </row>
    <row r="394" spans="1:46" x14ac:dyDescent="0.35">
      <c r="A394" s="24">
        <f>IF(AND('TD SOP+PROFORM MOD'!A391&lt;&gt;"",'TD SOP+PROFORM MOD'!A391&lt;&gt;"TOTAL"),'TD SOP+PROFORM MOD'!A391,0)</f>
        <v>0</v>
      </c>
      <c r="C394" s="25" t="str">
        <f>IFERROR(VLOOKUP($A394,'TD SOP+PROFORM MOD'!$A$5:$AD$750,MATCH(C$4,'TD SOP+PROFORM MOD'!$B$2:$AT$2,0)+1,0),"")</f>
        <v/>
      </c>
      <c r="D394" s="25" t="str">
        <f>IFERROR(VLOOKUP($A394,'TD SOP+PROFORM MOD'!$A$5:$AD$750,MATCH(D$4,'TD SOP+PROFORM MOD'!$B$2:$AT$2,0)+1,0),"")</f>
        <v/>
      </c>
      <c r="E394" s="26" t="str">
        <f t="shared" si="99"/>
        <v/>
      </c>
      <c r="F394" s="25" t="str">
        <f>IFERROR(VLOOKUP($A394,'TD SOP+PROFORM MOD'!$A$5:$AD$750,MATCH(F$4,'TD SOP+PROFORM MOD'!$B$2:$AT$2,0)+1,0),"")</f>
        <v/>
      </c>
      <c r="G394" s="25" t="str">
        <f>IFERROR(VLOOKUP($A394,'TD SOP+PROFORM MOD'!$A$5:$AD$750,MATCH(G$4,'TD SOP+PROFORM MOD'!$B$2:$AT$2,0)+1,0),"")</f>
        <v/>
      </c>
      <c r="H394" s="26" t="str">
        <f t="shared" si="100"/>
        <v/>
      </c>
      <c r="I394" s="25" t="str">
        <f>IFERROR(VLOOKUP($A394,'TD SOP+PROFORM MOD'!$A$5:$AD$750,MATCH(I$4,'TD SOP+PROFORM MOD'!$B$2:$AT$2,0)+1,0),"")</f>
        <v/>
      </c>
      <c r="J394" s="25" t="str">
        <f>IFERROR(VLOOKUP($A394,'TD SOP+PROFORM MOD'!$A$5:$AD$750,MATCH(J$4,'TD SOP+PROFORM MOD'!$B$2:$AT$2,0)+1,0),"")</f>
        <v/>
      </c>
      <c r="K394" s="26" t="str">
        <f t="shared" si="101"/>
        <v/>
      </c>
      <c r="L394" s="25" t="str">
        <f>IFERROR(VLOOKUP($A394,'TD SOP+PROFORM MOD'!$A$5:$AD$750,MATCH(L$4,'TD SOP+PROFORM MOD'!$B$2:$AT$2,0)+1,0),"")</f>
        <v/>
      </c>
      <c r="M394" s="25" t="str">
        <f>IFERROR(VLOOKUP($A394,'TD SOP+PROFORM MOD'!$A$5:$AD$750,MATCH(M$4,'TD SOP+PROFORM MOD'!$B$2:$AT$2,0)+1,0),"")</f>
        <v/>
      </c>
      <c r="N394" s="26" t="str">
        <f t="shared" si="102"/>
        <v/>
      </c>
      <c r="O394" s="25">
        <f>IFERROR(VLOOKUP($A394,'TD SOP+PROFORM MOD'!$A$5:$AD$750,MATCH(O$4,'TD SOP+PROFORM MOD'!$B$2:$AD$2,0)+1,0),0)+IFERROR(VLOOKUP($A394,'TD SOP+PROFORM MOD'!$A$5:$AD$750,MATCH(O$2,'TD SOP+PROFORM MOD'!$B$2:$AD$2,0)+1,0),0)</f>
        <v>0</v>
      </c>
      <c r="P394" s="25">
        <f>IFERROR(VLOOKUP($A394,'TD SOP+PROFORM MOD'!$A$5:$AD$750,MATCH(P$4,'TD SOP+PROFORM MOD'!$B$2:$AD$2,0)+1,0),0)+IFERROR(VLOOKUP($A394,'TD SOP+PROFORM MOD'!$A$5:$AD$750,MATCH(P$2,'TD SOP+PROFORM MOD'!$B$2:$AD$2,0)+1,0),0)</f>
        <v>0</v>
      </c>
      <c r="Q394" s="26" t="str">
        <f t="shared" si="103"/>
        <v/>
      </c>
      <c r="R394" s="25">
        <f>IFERROR(VLOOKUP($A394,'TD SOP+PROFORM MOD'!$A$5:$AD$750,MATCH(R$4,'TD SOP+PROFORM MOD'!$B$2:$AD$2,0)+1,0),0)+IFERROR(VLOOKUP($A394,'TD SOP+PROFORM MOD'!$A$5:$AD$750,MATCH(R$2,'TD SOP+PROFORM MOD'!$B$2:$AD$2,0)+1,0),0)</f>
        <v>0</v>
      </c>
      <c r="S394" s="25">
        <f>IFERROR(VLOOKUP($A394,'TD SOP+PROFORM MOD'!$A$5:$AD$750,MATCH(S$4,'TD SOP+PROFORM MOD'!$B$2:$AD$2,0)+1,0),0)+IFERROR(VLOOKUP($A394,'TD SOP+PROFORM MOD'!$A$5:$AD$750,MATCH(S$2,'TD SOP+PROFORM MOD'!$B$2:$AD$2,0)+1,0),0)</f>
        <v>0</v>
      </c>
      <c r="T394" s="26" t="str">
        <f t="shared" si="104"/>
        <v/>
      </c>
      <c r="U394" s="25">
        <f>IFERROR(VLOOKUP($A394,'TD SOP+PROFORM MOD'!$A$5:$AD$750,MATCH(U$4,'TD SOP+PROFORM MOD'!$B$2:$AD$2,0)+1,0),0)+IFERROR(VLOOKUP($A394,'TD SOP+PROFORM MOD'!$A$5:$AD$750,MATCH(U$2,'TD SOP+PROFORM MOD'!$B$2:$AD$2,0)+1,0),0)</f>
        <v>0</v>
      </c>
      <c r="V394" s="25">
        <f>IFERROR(VLOOKUP($A394,'TD SOP+PROFORM MOD'!$A$5:$AD$750,MATCH(V$4,'TD SOP+PROFORM MOD'!$B$2:$AD$2,0)+1,0),0)+IFERROR(VLOOKUP($A394,'TD SOP+PROFORM MOD'!$A$5:$AD$750,MATCH(V$2,'TD SOP+PROFORM MOD'!$B$2:$AD$2,0)+1,0),0)</f>
        <v>0</v>
      </c>
      <c r="W394" s="26" t="str">
        <f t="shared" si="105"/>
        <v/>
      </c>
      <c r="X394" s="25">
        <f>IFERROR(VLOOKUP($A394,'TD SOP+PROFORM MOD'!$A$5:$AD$750,MATCH(X$4,'TD SOP+PROFORM MOD'!$B$2:$AD$2,0)+1,0),0)+IFERROR(VLOOKUP($A394,'TD SOP+PROFORM MOD'!$A$5:$AD$750,MATCH(X$2,'TD SOP+PROFORM MOD'!$B$2:$AD$2,0)+1,0),0)</f>
        <v>0</v>
      </c>
      <c r="Y394" s="25">
        <f>IFERROR(VLOOKUP($A394,'TD SOP+PROFORM MOD'!$A$5:$AD$750,MATCH(Y$4,'TD SOP+PROFORM MOD'!$B$2:$AD$2,0)+1,0),0)+IFERROR(VLOOKUP($A394,'TD SOP+PROFORM MOD'!$A$5:$AD$750,MATCH(Y$2,'TD SOP+PROFORM MOD'!$B$2:$AD$2,0)+1,0),0)</f>
        <v>0</v>
      </c>
      <c r="Z394" s="26" t="str">
        <f t="shared" si="106"/>
        <v/>
      </c>
      <c r="AA394" s="25">
        <f>IFERROR(VLOOKUP($A394,'TD SOP+PROFORM MOD'!$A$5:$AD$750,MATCH(AA$4,'TD SOP+PROFORM MOD'!$B$2:$AD$2,0)+1,0),0)+IFERROR(VLOOKUP($A394,'TD SOP+PROFORM MOD'!$A$5:$AD$750,MATCH(AA$2,'TD SOP+PROFORM MOD'!$B$2:$AD$2,0)+1,0),0)</f>
        <v>0</v>
      </c>
      <c r="AB394" s="25">
        <f>IFERROR(VLOOKUP($A394,'TD SOP+PROFORM MOD'!$A$5:$AD$750,MATCH(AB$4,'TD SOP+PROFORM MOD'!$B$2:$AD$2,0)+1,0),0)+IFERROR(VLOOKUP($A394,'TD SOP+PROFORM MOD'!$A$5:$AD$750,MATCH(AB$2,'TD SOP+PROFORM MOD'!$B$2:$AD$2,0)+1,0),0)</f>
        <v>0</v>
      </c>
      <c r="AC394" s="26" t="str">
        <f t="shared" si="107"/>
        <v/>
      </c>
      <c r="AD394" s="25">
        <f>IFERROR(VLOOKUP($A394,'TD SOP+PROFORM MOD'!$A$5:$AD$750,MATCH(AD$4,'TD SOP+PROFORM MOD'!$B$2:$AD$2,0)+1,0),0)+IFERROR(VLOOKUP($A394,'TD SOP+PROFORM MOD'!$A$5:$AD$750,MATCH(AD$2,'TD SOP+PROFORM MOD'!$B$2:$AD$2,0)+1,0),0)</f>
        <v>0</v>
      </c>
      <c r="AE394" s="25">
        <f>IFERROR(VLOOKUP($A394,'TD SOP+PROFORM MOD'!$A$5:$AD$750,MATCH(AE$4,'TD SOP+PROFORM MOD'!$B$2:$AD$2,0)+1,0),0)+IFERROR(VLOOKUP($A394,'TD SOP+PROFORM MOD'!$A$5:$AD$750,MATCH(AE$2,'TD SOP+PROFORM MOD'!$B$2:$AD$2,0)+1,0),0)</f>
        <v>0</v>
      </c>
      <c r="AF394" s="26" t="str">
        <f t="shared" si="108"/>
        <v/>
      </c>
      <c r="AG394" s="25">
        <f>IFERROR(VLOOKUP($A394,'TD SOP+PROFORM MOD'!$A$5:$AD$750,MATCH(AG$4,'TD SOP+PROFORM MOD'!$B$2:$AD$2,0)+1,0),0)+IFERROR(VLOOKUP($A394,'TD SOP+PROFORM MOD'!$A$5:$AD$750,MATCH(AG$2,'TD SOP+PROFORM MOD'!$B$2:$AD$2,0)+1,0),0)</f>
        <v>0</v>
      </c>
      <c r="AH394" s="25">
        <f>IFERROR(VLOOKUP($A394,'TD SOP+PROFORM MOD'!$A$5:$AD$750,MATCH(AH$4,'TD SOP+PROFORM MOD'!$B$2:$AD$2,0)+1,0),0)+IFERROR(VLOOKUP($A394,'TD SOP+PROFORM MOD'!$A$5:$AD$750,MATCH(AH$2,'TD SOP+PROFORM MOD'!$B$2:$AD$2,0)+1,0),0)</f>
        <v>0</v>
      </c>
      <c r="AI394" s="26" t="str">
        <f t="shared" si="109"/>
        <v/>
      </c>
      <c r="AJ394" s="25">
        <f>IFERROR(VLOOKUP($A394,'TD SOP+PROFORM MOD'!$A$5:$AD$750,MATCH(AJ$4,'TD SOP+PROFORM MOD'!$B$2:$AD$2,0)+1,0),0)+IFERROR(VLOOKUP($A394,'TD SOP+PROFORM MOD'!$A$5:$AD$750,MATCH(AJ$2,'TD SOP+PROFORM MOD'!$B$2:$AD$2,0)+1,0),0)</f>
        <v>0</v>
      </c>
      <c r="AK394" s="25">
        <f>IFERROR(VLOOKUP($A394,'TD SOP+PROFORM MOD'!$A$5:$AD$750,MATCH(AK$4,'TD SOP+PROFORM MOD'!$B$2:$AD$2,0)+1,0),0)+IFERROR(VLOOKUP($A394,'TD SOP+PROFORM MOD'!$A$5:$AD$750,MATCH(AK$2,'TD SOP+PROFORM MOD'!$B$2:$AD$2,0)+1,0),0)</f>
        <v>0</v>
      </c>
      <c r="AL394" s="26" t="str">
        <f t="shared" si="110"/>
        <v/>
      </c>
      <c r="AM394" s="25">
        <f t="shared" ref="AM394:AN457" si="112">SUM(C394,F394,I394,L394,O394,R394,U394,X394,AA394,AD394,AG394,AJ394)</f>
        <v>0</v>
      </c>
      <c r="AN394" s="25">
        <f t="shared" si="112"/>
        <v>0</v>
      </c>
      <c r="AO394" s="26" t="str">
        <f t="shared" si="111"/>
        <v/>
      </c>
      <c r="AR394" s="25">
        <f>SUMIF('B&amp;S YTD LFY'!B:B,"="&amp;A394,'B&amp;S YTD LFY'!C:C)</f>
        <v>0</v>
      </c>
      <c r="AS394" s="25">
        <f t="shared" ref="AS394:AS457" si="113">AM394</f>
        <v>0</v>
      </c>
      <c r="AT394" s="25"/>
    </row>
    <row r="395" spans="1:46" x14ac:dyDescent="0.35">
      <c r="A395" s="24">
        <f>IF(AND('TD SOP+PROFORM MOD'!A392&lt;&gt;"",'TD SOP+PROFORM MOD'!A392&lt;&gt;"TOTAL"),'TD SOP+PROFORM MOD'!A392,0)</f>
        <v>0</v>
      </c>
      <c r="C395" s="25" t="str">
        <f>IFERROR(VLOOKUP($A395,'TD SOP+PROFORM MOD'!$A$5:$AD$750,MATCH(C$4,'TD SOP+PROFORM MOD'!$B$2:$AT$2,0)+1,0),"")</f>
        <v/>
      </c>
      <c r="D395" s="25" t="str">
        <f>IFERROR(VLOOKUP($A395,'TD SOP+PROFORM MOD'!$A$5:$AD$750,MATCH(D$4,'TD SOP+PROFORM MOD'!$B$2:$AT$2,0)+1,0),"")</f>
        <v/>
      </c>
      <c r="E395" s="26" t="str">
        <f t="shared" si="99"/>
        <v/>
      </c>
      <c r="F395" s="25" t="str">
        <f>IFERROR(VLOOKUP($A395,'TD SOP+PROFORM MOD'!$A$5:$AD$750,MATCH(F$4,'TD SOP+PROFORM MOD'!$B$2:$AT$2,0)+1,0),"")</f>
        <v/>
      </c>
      <c r="G395" s="25" t="str">
        <f>IFERROR(VLOOKUP($A395,'TD SOP+PROFORM MOD'!$A$5:$AD$750,MATCH(G$4,'TD SOP+PROFORM MOD'!$B$2:$AT$2,0)+1,0),"")</f>
        <v/>
      </c>
      <c r="H395" s="26" t="str">
        <f t="shared" si="100"/>
        <v/>
      </c>
      <c r="I395" s="25" t="str">
        <f>IFERROR(VLOOKUP($A395,'TD SOP+PROFORM MOD'!$A$5:$AD$750,MATCH(I$4,'TD SOP+PROFORM MOD'!$B$2:$AT$2,0)+1,0),"")</f>
        <v/>
      </c>
      <c r="J395" s="25" t="str">
        <f>IFERROR(VLOOKUP($A395,'TD SOP+PROFORM MOD'!$A$5:$AD$750,MATCH(J$4,'TD SOP+PROFORM MOD'!$B$2:$AT$2,0)+1,0),"")</f>
        <v/>
      </c>
      <c r="K395" s="26" t="str">
        <f t="shared" si="101"/>
        <v/>
      </c>
      <c r="L395" s="25" t="str">
        <f>IFERROR(VLOOKUP($A395,'TD SOP+PROFORM MOD'!$A$5:$AD$750,MATCH(L$4,'TD SOP+PROFORM MOD'!$B$2:$AT$2,0)+1,0),"")</f>
        <v/>
      </c>
      <c r="M395" s="25" t="str">
        <f>IFERROR(VLOOKUP($A395,'TD SOP+PROFORM MOD'!$A$5:$AD$750,MATCH(M$4,'TD SOP+PROFORM MOD'!$B$2:$AT$2,0)+1,0),"")</f>
        <v/>
      </c>
      <c r="N395" s="26" t="str">
        <f t="shared" si="102"/>
        <v/>
      </c>
      <c r="O395" s="25">
        <f>IFERROR(VLOOKUP($A395,'TD SOP+PROFORM MOD'!$A$5:$AD$750,MATCH(O$4,'TD SOP+PROFORM MOD'!$B$2:$AD$2,0)+1,0),0)+IFERROR(VLOOKUP($A395,'TD SOP+PROFORM MOD'!$A$5:$AD$750,MATCH(O$2,'TD SOP+PROFORM MOD'!$B$2:$AD$2,0)+1,0),0)</f>
        <v>0</v>
      </c>
      <c r="P395" s="25">
        <f>IFERROR(VLOOKUP($A395,'TD SOP+PROFORM MOD'!$A$5:$AD$750,MATCH(P$4,'TD SOP+PROFORM MOD'!$B$2:$AD$2,0)+1,0),0)+IFERROR(VLOOKUP($A395,'TD SOP+PROFORM MOD'!$A$5:$AD$750,MATCH(P$2,'TD SOP+PROFORM MOD'!$B$2:$AD$2,0)+1,0),0)</f>
        <v>0</v>
      </c>
      <c r="Q395" s="26" t="str">
        <f t="shared" si="103"/>
        <v/>
      </c>
      <c r="R395" s="25">
        <f>IFERROR(VLOOKUP($A395,'TD SOP+PROFORM MOD'!$A$5:$AD$750,MATCH(R$4,'TD SOP+PROFORM MOD'!$B$2:$AD$2,0)+1,0),0)+IFERROR(VLOOKUP($A395,'TD SOP+PROFORM MOD'!$A$5:$AD$750,MATCH(R$2,'TD SOP+PROFORM MOD'!$B$2:$AD$2,0)+1,0),0)</f>
        <v>0</v>
      </c>
      <c r="S395" s="25">
        <f>IFERROR(VLOOKUP($A395,'TD SOP+PROFORM MOD'!$A$5:$AD$750,MATCH(S$4,'TD SOP+PROFORM MOD'!$B$2:$AD$2,0)+1,0),0)+IFERROR(VLOOKUP($A395,'TD SOP+PROFORM MOD'!$A$5:$AD$750,MATCH(S$2,'TD SOP+PROFORM MOD'!$B$2:$AD$2,0)+1,0),0)</f>
        <v>0</v>
      </c>
      <c r="T395" s="26" t="str">
        <f t="shared" si="104"/>
        <v/>
      </c>
      <c r="U395" s="25">
        <f>IFERROR(VLOOKUP($A395,'TD SOP+PROFORM MOD'!$A$5:$AD$750,MATCH(U$4,'TD SOP+PROFORM MOD'!$B$2:$AD$2,0)+1,0),0)+IFERROR(VLOOKUP($A395,'TD SOP+PROFORM MOD'!$A$5:$AD$750,MATCH(U$2,'TD SOP+PROFORM MOD'!$B$2:$AD$2,0)+1,0),0)</f>
        <v>0</v>
      </c>
      <c r="V395" s="25">
        <f>IFERROR(VLOOKUP($A395,'TD SOP+PROFORM MOD'!$A$5:$AD$750,MATCH(V$4,'TD SOP+PROFORM MOD'!$B$2:$AD$2,0)+1,0),0)+IFERROR(VLOOKUP($A395,'TD SOP+PROFORM MOD'!$A$5:$AD$750,MATCH(V$2,'TD SOP+PROFORM MOD'!$B$2:$AD$2,0)+1,0),0)</f>
        <v>0</v>
      </c>
      <c r="W395" s="26" t="str">
        <f t="shared" si="105"/>
        <v/>
      </c>
      <c r="X395" s="25">
        <f>IFERROR(VLOOKUP($A395,'TD SOP+PROFORM MOD'!$A$5:$AD$750,MATCH(X$4,'TD SOP+PROFORM MOD'!$B$2:$AD$2,0)+1,0),0)+IFERROR(VLOOKUP($A395,'TD SOP+PROFORM MOD'!$A$5:$AD$750,MATCH(X$2,'TD SOP+PROFORM MOD'!$B$2:$AD$2,0)+1,0),0)</f>
        <v>0</v>
      </c>
      <c r="Y395" s="25">
        <f>IFERROR(VLOOKUP($A395,'TD SOP+PROFORM MOD'!$A$5:$AD$750,MATCH(Y$4,'TD SOP+PROFORM MOD'!$B$2:$AD$2,0)+1,0),0)+IFERROR(VLOOKUP($A395,'TD SOP+PROFORM MOD'!$A$5:$AD$750,MATCH(Y$2,'TD SOP+PROFORM MOD'!$B$2:$AD$2,0)+1,0),0)</f>
        <v>0</v>
      </c>
      <c r="Z395" s="26" t="str">
        <f t="shared" si="106"/>
        <v/>
      </c>
      <c r="AA395" s="25">
        <f>IFERROR(VLOOKUP($A395,'TD SOP+PROFORM MOD'!$A$5:$AD$750,MATCH(AA$4,'TD SOP+PROFORM MOD'!$B$2:$AD$2,0)+1,0),0)+IFERROR(VLOOKUP($A395,'TD SOP+PROFORM MOD'!$A$5:$AD$750,MATCH(AA$2,'TD SOP+PROFORM MOD'!$B$2:$AD$2,0)+1,0),0)</f>
        <v>0</v>
      </c>
      <c r="AB395" s="25">
        <f>IFERROR(VLOOKUP($A395,'TD SOP+PROFORM MOD'!$A$5:$AD$750,MATCH(AB$4,'TD SOP+PROFORM MOD'!$B$2:$AD$2,0)+1,0),0)+IFERROR(VLOOKUP($A395,'TD SOP+PROFORM MOD'!$A$5:$AD$750,MATCH(AB$2,'TD SOP+PROFORM MOD'!$B$2:$AD$2,0)+1,0),0)</f>
        <v>0</v>
      </c>
      <c r="AC395" s="26" t="str">
        <f t="shared" si="107"/>
        <v/>
      </c>
      <c r="AD395" s="25">
        <f>IFERROR(VLOOKUP($A395,'TD SOP+PROFORM MOD'!$A$5:$AD$750,MATCH(AD$4,'TD SOP+PROFORM MOD'!$B$2:$AD$2,0)+1,0),0)+IFERROR(VLOOKUP($A395,'TD SOP+PROFORM MOD'!$A$5:$AD$750,MATCH(AD$2,'TD SOP+PROFORM MOD'!$B$2:$AD$2,0)+1,0),0)</f>
        <v>0</v>
      </c>
      <c r="AE395" s="25">
        <f>IFERROR(VLOOKUP($A395,'TD SOP+PROFORM MOD'!$A$5:$AD$750,MATCH(AE$4,'TD SOP+PROFORM MOD'!$B$2:$AD$2,0)+1,0),0)+IFERROR(VLOOKUP($A395,'TD SOP+PROFORM MOD'!$A$5:$AD$750,MATCH(AE$2,'TD SOP+PROFORM MOD'!$B$2:$AD$2,0)+1,0),0)</f>
        <v>0</v>
      </c>
      <c r="AF395" s="26" t="str">
        <f t="shared" si="108"/>
        <v/>
      </c>
      <c r="AG395" s="25">
        <f>IFERROR(VLOOKUP($A395,'TD SOP+PROFORM MOD'!$A$5:$AD$750,MATCH(AG$4,'TD SOP+PROFORM MOD'!$B$2:$AD$2,0)+1,0),0)+IFERROR(VLOOKUP($A395,'TD SOP+PROFORM MOD'!$A$5:$AD$750,MATCH(AG$2,'TD SOP+PROFORM MOD'!$B$2:$AD$2,0)+1,0),0)</f>
        <v>0</v>
      </c>
      <c r="AH395" s="25">
        <f>IFERROR(VLOOKUP($A395,'TD SOP+PROFORM MOD'!$A$5:$AD$750,MATCH(AH$4,'TD SOP+PROFORM MOD'!$B$2:$AD$2,0)+1,0),0)+IFERROR(VLOOKUP($A395,'TD SOP+PROFORM MOD'!$A$5:$AD$750,MATCH(AH$2,'TD SOP+PROFORM MOD'!$B$2:$AD$2,0)+1,0),0)</f>
        <v>0</v>
      </c>
      <c r="AI395" s="26" t="str">
        <f t="shared" si="109"/>
        <v/>
      </c>
      <c r="AJ395" s="25">
        <f>IFERROR(VLOOKUP($A395,'TD SOP+PROFORM MOD'!$A$5:$AD$750,MATCH(AJ$4,'TD SOP+PROFORM MOD'!$B$2:$AD$2,0)+1,0),0)+IFERROR(VLOOKUP($A395,'TD SOP+PROFORM MOD'!$A$5:$AD$750,MATCH(AJ$2,'TD SOP+PROFORM MOD'!$B$2:$AD$2,0)+1,0),0)</f>
        <v>0</v>
      </c>
      <c r="AK395" s="25">
        <f>IFERROR(VLOOKUP($A395,'TD SOP+PROFORM MOD'!$A$5:$AD$750,MATCH(AK$4,'TD SOP+PROFORM MOD'!$B$2:$AD$2,0)+1,0),0)+IFERROR(VLOOKUP($A395,'TD SOP+PROFORM MOD'!$A$5:$AD$750,MATCH(AK$2,'TD SOP+PROFORM MOD'!$B$2:$AD$2,0)+1,0),0)</f>
        <v>0</v>
      </c>
      <c r="AL395" s="26" t="str">
        <f t="shared" si="110"/>
        <v/>
      </c>
      <c r="AM395" s="25">
        <f t="shared" si="112"/>
        <v>0</v>
      </c>
      <c r="AN395" s="25">
        <f t="shared" si="112"/>
        <v>0</v>
      </c>
      <c r="AO395" s="26" t="str">
        <f t="shared" si="111"/>
        <v/>
      </c>
      <c r="AR395" s="25">
        <f>SUMIF('B&amp;S YTD LFY'!B:B,"="&amp;A395,'B&amp;S YTD LFY'!C:C)</f>
        <v>0</v>
      </c>
      <c r="AS395" s="25">
        <f t="shared" si="113"/>
        <v>0</v>
      </c>
      <c r="AT395" s="25"/>
    </row>
    <row r="396" spans="1:46" x14ac:dyDescent="0.35">
      <c r="A396" s="24">
        <f>IF(AND('TD SOP+PROFORM MOD'!A393&lt;&gt;"",'TD SOP+PROFORM MOD'!A393&lt;&gt;"TOTAL"),'TD SOP+PROFORM MOD'!A393,0)</f>
        <v>0</v>
      </c>
      <c r="C396" s="25" t="str">
        <f>IFERROR(VLOOKUP($A396,'TD SOP+PROFORM MOD'!$A$5:$AD$750,MATCH(C$4,'TD SOP+PROFORM MOD'!$B$2:$AT$2,0)+1,0),"")</f>
        <v/>
      </c>
      <c r="D396" s="25" t="str">
        <f>IFERROR(VLOOKUP($A396,'TD SOP+PROFORM MOD'!$A$5:$AD$750,MATCH(D$4,'TD SOP+PROFORM MOD'!$B$2:$AT$2,0)+1,0),"")</f>
        <v/>
      </c>
      <c r="E396" s="26" t="str">
        <f t="shared" si="99"/>
        <v/>
      </c>
      <c r="F396" s="25" t="str">
        <f>IFERROR(VLOOKUP($A396,'TD SOP+PROFORM MOD'!$A$5:$AD$750,MATCH(F$4,'TD SOP+PROFORM MOD'!$B$2:$AT$2,0)+1,0),"")</f>
        <v/>
      </c>
      <c r="G396" s="25" t="str">
        <f>IFERROR(VLOOKUP($A396,'TD SOP+PROFORM MOD'!$A$5:$AD$750,MATCH(G$4,'TD SOP+PROFORM MOD'!$B$2:$AT$2,0)+1,0),"")</f>
        <v/>
      </c>
      <c r="H396" s="26" t="str">
        <f t="shared" si="100"/>
        <v/>
      </c>
      <c r="I396" s="25" t="str">
        <f>IFERROR(VLOOKUP($A396,'TD SOP+PROFORM MOD'!$A$5:$AD$750,MATCH(I$4,'TD SOP+PROFORM MOD'!$B$2:$AT$2,0)+1,0),"")</f>
        <v/>
      </c>
      <c r="J396" s="25" t="str">
        <f>IFERROR(VLOOKUP($A396,'TD SOP+PROFORM MOD'!$A$5:$AD$750,MATCH(J$4,'TD SOP+PROFORM MOD'!$B$2:$AT$2,0)+1,0),"")</f>
        <v/>
      </c>
      <c r="K396" s="26" t="str">
        <f t="shared" si="101"/>
        <v/>
      </c>
      <c r="L396" s="25" t="str">
        <f>IFERROR(VLOOKUP($A396,'TD SOP+PROFORM MOD'!$A$5:$AD$750,MATCH(L$4,'TD SOP+PROFORM MOD'!$B$2:$AT$2,0)+1,0),"")</f>
        <v/>
      </c>
      <c r="M396" s="25" t="str">
        <f>IFERROR(VLOOKUP($A396,'TD SOP+PROFORM MOD'!$A$5:$AD$750,MATCH(M$4,'TD SOP+PROFORM MOD'!$B$2:$AT$2,0)+1,0),"")</f>
        <v/>
      </c>
      <c r="N396" s="26" t="str">
        <f t="shared" si="102"/>
        <v/>
      </c>
      <c r="O396" s="25">
        <f>IFERROR(VLOOKUP($A396,'TD SOP+PROFORM MOD'!$A$5:$AD$750,MATCH(O$4,'TD SOP+PROFORM MOD'!$B$2:$AD$2,0)+1,0),0)+IFERROR(VLOOKUP($A396,'TD SOP+PROFORM MOD'!$A$5:$AD$750,MATCH(O$2,'TD SOP+PROFORM MOD'!$B$2:$AD$2,0)+1,0),0)</f>
        <v>0</v>
      </c>
      <c r="P396" s="25">
        <f>IFERROR(VLOOKUP($A396,'TD SOP+PROFORM MOD'!$A$5:$AD$750,MATCH(P$4,'TD SOP+PROFORM MOD'!$B$2:$AD$2,0)+1,0),0)+IFERROR(VLOOKUP($A396,'TD SOP+PROFORM MOD'!$A$5:$AD$750,MATCH(P$2,'TD SOP+PROFORM MOD'!$B$2:$AD$2,0)+1,0),0)</f>
        <v>0</v>
      </c>
      <c r="Q396" s="26" t="str">
        <f t="shared" si="103"/>
        <v/>
      </c>
      <c r="R396" s="25">
        <f>IFERROR(VLOOKUP($A396,'TD SOP+PROFORM MOD'!$A$5:$AD$750,MATCH(R$4,'TD SOP+PROFORM MOD'!$B$2:$AD$2,0)+1,0),0)+IFERROR(VLOOKUP($A396,'TD SOP+PROFORM MOD'!$A$5:$AD$750,MATCH(R$2,'TD SOP+PROFORM MOD'!$B$2:$AD$2,0)+1,0),0)</f>
        <v>0</v>
      </c>
      <c r="S396" s="25">
        <f>IFERROR(VLOOKUP($A396,'TD SOP+PROFORM MOD'!$A$5:$AD$750,MATCH(S$4,'TD SOP+PROFORM MOD'!$B$2:$AD$2,0)+1,0),0)+IFERROR(VLOOKUP($A396,'TD SOP+PROFORM MOD'!$A$5:$AD$750,MATCH(S$2,'TD SOP+PROFORM MOD'!$B$2:$AD$2,0)+1,0),0)</f>
        <v>0</v>
      </c>
      <c r="T396" s="26" t="str">
        <f t="shared" si="104"/>
        <v/>
      </c>
      <c r="U396" s="25">
        <f>IFERROR(VLOOKUP($A396,'TD SOP+PROFORM MOD'!$A$5:$AD$750,MATCH(U$4,'TD SOP+PROFORM MOD'!$B$2:$AD$2,0)+1,0),0)+IFERROR(VLOOKUP($A396,'TD SOP+PROFORM MOD'!$A$5:$AD$750,MATCH(U$2,'TD SOP+PROFORM MOD'!$B$2:$AD$2,0)+1,0),0)</f>
        <v>0</v>
      </c>
      <c r="V396" s="25">
        <f>IFERROR(VLOOKUP($A396,'TD SOP+PROFORM MOD'!$A$5:$AD$750,MATCH(V$4,'TD SOP+PROFORM MOD'!$B$2:$AD$2,0)+1,0),0)+IFERROR(VLOOKUP($A396,'TD SOP+PROFORM MOD'!$A$5:$AD$750,MATCH(V$2,'TD SOP+PROFORM MOD'!$B$2:$AD$2,0)+1,0),0)</f>
        <v>0</v>
      </c>
      <c r="W396" s="26" t="str">
        <f t="shared" si="105"/>
        <v/>
      </c>
      <c r="X396" s="25">
        <f>IFERROR(VLOOKUP($A396,'TD SOP+PROFORM MOD'!$A$5:$AD$750,MATCH(X$4,'TD SOP+PROFORM MOD'!$B$2:$AD$2,0)+1,0),0)+IFERROR(VLOOKUP($A396,'TD SOP+PROFORM MOD'!$A$5:$AD$750,MATCH(X$2,'TD SOP+PROFORM MOD'!$B$2:$AD$2,0)+1,0),0)</f>
        <v>0</v>
      </c>
      <c r="Y396" s="25">
        <f>IFERROR(VLOOKUP($A396,'TD SOP+PROFORM MOD'!$A$5:$AD$750,MATCH(Y$4,'TD SOP+PROFORM MOD'!$B$2:$AD$2,0)+1,0),0)+IFERROR(VLOOKUP($A396,'TD SOP+PROFORM MOD'!$A$5:$AD$750,MATCH(Y$2,'TD SOP+PROFORM MOD'!$B$2:$AD$2,0)+1,0),0)</f>
        <v>0</v>
      </c>
      <c r="Z396" s="26" t="str">
        <f t="shared" si="106"/>
        <v/>
      </c>
      <c r="AA396" s="25">
        <f>IFERROR(VLOOKUP($A396,'TD SOP+PROFORM MOD'!$A$5:$AD$750,MATCH(AA$4,'TD SOP+PROFORM MOD'!$B$2:$AD$2,0)+1,0),0)+IFERROR(VLOOKUP($A396,'TD SOP+PROFORM MOD'!$A$5:$AD$750,MATCH(AA$2,'TD SOP+PROFORM MOD'!$B$2:$AD$2,0)+1,0),0)</f>
        <v>0</v>
      </c>
      <c r="AB396" s="25">
        <f>IFERROR(VLOOKUP($A396,'TD SOP+PROFORM MOD'!$A$5:$AD$750,MATCH(AB$4,'TD SOP+PROFORM MOD'!$B$2:$AD$2,0)+1,0),0)+IFERROR(VLOOKUP($A396,'TD SOP+PROFORM MOD'!$A$5:$AD$750,MATCH(AB$2,'TD SOP+PROFORM MOD'!$B$2:$AD$2,0)+1,0),0)</f>
        <v>0</v>
      </c>
      <c r="AC396" s="26" t="str">
        <f t="shared" si="107"/>
        <v/>
      </c>
      <c r="AD396" s="25">
        <f>IFERROR(VLOOKUP($A396,'TD SOP+PROFORM MOD'!$A$5:$AD$750,MATCH(AD$4,'TD SOP+PROFORM MOD'!$B$2:$AD$2,0)+1,0),0)+IFERROR(VLOOKUP($A396,'TD SOP+PROFORM MOD'!$A$5:$AD$750,MATCH(AD$2,'TD SOP+PROFORM MOD'!$B$2:$AD$2,0)+1,0),0)</f>
        <v>0</v>
      </c>
      <c r="AE396" s="25">
        <f>IFERROR(VLOOKUP($A396,'TD SOP+PROFORM MOD'!$A$5:$AD$750,MATCH(AE$4,'TD SOP+PROFORM MOD'!$B$2:$AD$2,0)+1,0),0)+IFERROR(VLOOKUP($A396,'TD SOP+PROFORM MOD'!$A$5:$AD$750,MATCH(AE$2,'TD SOP+PROFORM MOD'!$B$2:$AD$2,0)+1,0),0)</f>
        <v>0</v>
      </c>
      <c r="AF396" s="26" t="str">
        <f t="shared" si="108"/>
        <v/>
      </c>
      <c r="AG396" s="25">
        <f>IFERROR(VLOOKUP($A396,'TD SOP+PROFORM MOD'!$A$5:$AD$750,MATCH(AG$4,'TD SOP+PROFORM MOD'!$B$2:$AD$2,0)+1,0),0)+IFERROR(VLOOKUP($A396,'TD SOP+PROFORM MOD'!$A$5:$AD$750,MATCH(AG$2,'TD SOP+PROFORM MOD'!$B$2:$AD$2,0)+1,0),0)</f>
        <v>0</v>
      </c>
      <c r="AH396" s="25">
        <f>IFERROR(VLOOKUP($A396,'TD SOP+PROFORM MOD'!$A$5:$AD$750,MATCH(AH$4,'TD SOP+PROFORM MOD'!$B$2:$AD$2,0)+1,0),0)+IFERROR(VLOOKUP($A396,'TD SOP+PROFORM MOD'!$A$5:$AD$750,MATCH(AH$2,'TD SOP+PROFORM MOD'!$B$2:$AD$2,0)+1,0),0)</f>
        <v>0</v>
      </c>
      <c r="AI396" s="26" t="str">
        <f t="shared" si="109"/>
        <v/>
      </c>
      <c r="AJ396" s="25">
        <f>IFERROR(VLOOKUP($A396,'TD SOP+PROFORM MOD'!$A$5:$AD$750,MATCH(AJ$4,'TD SOP+PROFORM MOD'!$B$2:$AD$2,0)+1,0),0)+IFERROR(VLOOKUP($A396,'TD SOP+PROFORM MOD'!$A$5:$AD$750,MATCH(AJ$2,'TD SOP+PROFORM MOD'!$B$2:$AD$2,0)+1,0),0)</f>
        <v>0</v>
      </c>
      <c r="AK396" s="25">
        <f>IFERROR(VLOOKUP($A396,'TD SOP+PROFORM MOD'!$A$5:$AD$750,MATCH(AK$4,'TD SOP+PROFORM MOD'!$B$2:$AD$2,0)+1,0),0)+IFERROR(VLOOKUP($A396,'TD SOP+PROFORM MOD'!$A$5:$AD$750,MATCH(AK$2,'TD SOP+PROFORM MOD'!$B$2:$AD$2,0)+1,0),0)</f>
        <v>0</v>
      </c>
      <c r="AL396" s="26" t="str">
        <f t="shared" si="110"/>
        <v/>
      </c>
      <c r="AM396" s="25">
        <f t="shared" si="112"/>
        <v>0</v>
      </c>
      <c r="AN396" s="25">
        <f t="shared" si="112"/>
        <v>0</v>
      </c>
      <c r="AO396" s="26" t="str">
        <f t="shared" si="111"/>
        <v/>
      </c>
      <c r="AR396" s="25">
        <f>SUMIF('B&amp;S YTD LFY'!B:B,"="&amp;A396,'B&amp;S YTD LFY'!C:C)</f>
        <v>0</v>
      </c>
      <c r="AS396" s="25">
        <f t="shared" si="113"/>
        <v>0</v>
      </c>
      <c r="AT396" s="25"/>
    </row>
    <row r="397" spans="1:46" x14ac:dyDescent="0.35">
      <c r="A397" s="24">
        <f>IF(AND('TD SOP+PROFORM MOD'!A394&lt;&gt;"",'TD SOP+PROFORM MOD'!A394&lt;&gt;"TOTAL"),'TD SOP+PROFORM MOD'!A394,0)</f>
        <v>0</v>
      </c>
      <c r="C397" s="25" t="str">
        <f>IFERROR(VLOOKUP($A397,'TD SOP+PROFORM MOD'!$A$5:$AD$750,MATCH(C$4,'TD SOP+PROFORM MOD'!$B$2:$AT$2,0)+1,0),"")</f>
        <v/>
      </c>
      <c r="D397" s="25" t="str">
        <f>IFERROR(VLOOKUP($A397,'TD SOP+PROFORM MOD'!$A$5:$AD$750,MATCH(D$4,'TD SOP+PROFORM MOD'!$B$2:$AT$2,0)+1,0),"")</f>
        <v/>
      </c>
      <c r="E397" s="26" t="str">
        <f t="shared" si="99"/>
        <v/>
      </c>
      <c r="F397" s="25" t="str">
        <f>IFERROR(VLOOKUP($A397,'TD SOP+PROFORM MOD'!$A$5:$AD$750,MATCH(F$4,'TD SOP+PROFORM MOD'!$B$2:$AT$2,0)+1,0),"")</f>
        <v/>
      </c>
      <c r="G397" s="25" t="str">
        <f>IFERROR(VLOOKUP($A397,'TD SOP+PROFORM MOD'!$A$5:$AD$750,MATCH(G$4,'TD SOP+PROFORM MOD'!$B$2:$AT$2,0)+1,0),"")</f>
        <v/>
      </c>
      <c r="H397" s="26" t="str">
        <f t="shared" si="100"/>
        <v/>
      </c>
      <c r="I397" s="25" t="str">
        <f>IFERROR(VLOOKUP($A397,'TD SOP+PROFORM MOD'!$A$5:$AD$750,MATCH(I$4,'TD SOP+PROFORM MOD'!$B$2:$AT$2,0)+1,0),"")</f>
        <v/>
      </c>
      <c r="J397" s="25" t="str">
        <f>IFERROR(VLOOKUP($A397,'TD SOP+PROFORM MOD'!$A$5:$AD$750,MATCH(J$4,'TD SOP+PROFORM MOD'!$B$2:$AT$2,0)+1,0),"")</f>
        <v/>
      </c>
      <c r="K397" s="26" t="str">
        <f t="shared" si="101"/>
        <v/>
      </c>
      <c r="L397" s="25" t="str">
        <f>IFERROR(VLOOKUP($A397,'TD SOP+PROFORM MOD'!$A$5:$AD$750,MATCH(L$4,'TD SOP+PROFORM MOD'!$B$2:$AT$2,0)+1,0),"")</f>
        <v/>
      </c>
      <c r="M397" s="25" t="str">
        <f>IFERROR(VLOOKUP($A397,'TD SOP+PROFORM MOD'!$A$5:$AD$750,MATCH(M$4,'TD SOP+PROFORM MOD'!$B$2:$AT$2,0)+1,0),"")</f>
        <v/>
      </c>
      <c r="N397" s="26" t="str">
        <f t="shared" si="102"/>
        <v/>
      </c>
      <c r="O397" s="25">
        <f>IFERROR(VLOOKUP($A397,'TD SOP+PROFORM MOD'!$A$5:$AD$750,MATCH(O$4,'TD SOP+PROFORM MOD'!$B$2:$AD$2,0)+1,0),0)+IFERROR(VLOOKUP($A397,'TD SOP+PROFORM MOD'!$A$5:$AD$750,MATCH(O$2,'TD SOP+PROFORM MOD'!$B$2:$AD$2,0)+1,0),0)</f>
        <v>0</v>
      </c>
      <c r="P397" s="25">
        <f>IFERROR(VLOOKUP($A397,'TD SOP+PROFORM MOD'!$A$5:$AD$750,MATCH(P$4,'TD SOP+PROFORM MOD'!$B$2:$AD$2,0)+1,0),0)+IFERROR(VLOOKUP($A397,'TD SOP+PROFORM MOD'!$A$5:$AD$750,MATCH(P$2,'TD SOP+PROFORM MOD'!$B$2:$AD$2,0)+1,0),0)</f>
        <v>0</v>
      </c>
      <c r="Q397" s="26" t="str">
        <f t="shared" si="103"/>
        <v/>
      </c>
      <c r="R397" s="25">
        <f>IFERROR(VLOOKUP($A397,'TD SOP+PROFORM MOD'!$A$5:$AD$750,MATCH(R$4,'TD SOP+PROFORM MOD'!$B$2:$AD$2,0)+1,0),0)+IFERROR(VLOOKUP($A397,'TD SOP+PROFORM MOD'!$A$5:$AD$750,MATCH(R$2,'TD SOP+PROFORM MOD'!$B$2:$AD$2,0)+1,0),0)</f>
        <v>0</v>
      </c>
      <c r="S397" s="25">
        <f>IFERROR(VLOOKUP($A397,'TD SOP+PROFORM MOD'!$A$5:$AD$750,MATCH(S$4,'TD SOP+PROFORM MOD'!$B$2:$AD$2,0)+1,0),0)+IFERROR(VLOOKUP($A397,'TD SOP+PROFORM MOD'!$A$5:$AD$750,MATCH(S$2,'TD SOP+PROFORM MOD'!$B$2:$AD$2,0)+1,0),0)</f>
        <v>0</v>
      </c>
      <c r="T397" s="26" t="str">
        <f t="shared" si="104"/>
        <v/>
      </c>
      <c r="U397" s="25">
        <f>IFERROR(VLOOKUP($A397,'TD SOP+PROFORM MOD'!$A$5:$AD$750,MATCH(U$4,'TD SOP+PROFORM MOD'!$B$2:$AD$2,0)+1,0),0)+IFERROR(VLOOKUP($A397,'TD SOP+PROFORM MOD'!$A$5:$AD$750,MATCH(U$2,'TD SOP+PROFORM MOD'!$B$2:$AD$2,0)+1,0),0)</f>
        <v>0</v>
      </c>
      <c r="V397" s="25">
        <f>IFERROR(VLOOKUP($A397,'TD SOP+PROFORM MOD'!$A$5:$AD$750,MATCH(V$4,'TD SOP+PROFORM MOD'!$B$2:$AD$2,0)+1,0),0)+IFERROR(VLOOKUP($A397,'TD SOP+PROFORM MOD'!$A$5:$AD$750,MATCH(V$2,'TD SOP+PROFORM MOD'!$B$2:$AD$2,0)+1,0),0)</f>
        <v>0</v>
      </c>
      <c r="W397" s="26" t="str">
        <f t="shared" si="105"/>
        <v/>
      </c>
      <c r="X397" s="25">
        <f>IFERROR(VLOOKUP($A397,'TD SOP+PROFORM MOD'!$A$5:$AD$750,MATCH(X$4,'TD SOP+PROFORM MOD'!$B$2:$AD$2,0)+1,0),0)+IFERROR(VLOOKUP($A397,'TD SOP+PROFORM MOD'!$A$5:$AD$750,MATCH(X$2,'TD SOP+PROFORM MOD'!$B$2:$AD$2,0)+1,0),0)</f>
        <v>0</v>
      </c>
      <c r="Y397" s="25">
        <f>IFERROR(VLOOKUP($A397,'TD SOP+PROFORM MOD'!$A$5:$AD$750,MATCH(Y$4,'TD SOP+PROFORM MOD'!$B$2:$AD$2,0)+1,0),0)+IFERROR(VLOOKUP($A397,'TD SOP+PROFORM MOD'!$A$5:$AD$750,MATCH(Y$2,'TD SOP+PROFORM MOD'!$B$2:$AD$2,0)+1,0),0)</f>
        <v>0</v>
      </c>
      <c r="Z397" s="26" t="str">
        <f t="shared" si="106"/>
        <v/>
      </c>
      <c r="AA397" s="25">
        <f>IFERROR(VLOOKUP($A397,'TD SOP+PROFORM MOD'!$A$5:$AD$750,MATCH(AA$4,'TD SOP+PROFORM MOD'!$B$2:$AD$2,0)+1,0),0)+IFERROR(VLOOKUP($A397,'TD SOP+PROFORM MOD'!$A$5:$AD$750,MATCH(AA$2,'TD SOP+PROFORM MOD'!$B$2:$AD$2,0)+1,0),0)</f>
        <v>0</v>
      </c>
      <c r="AB397" s="25">
        <f>IFERROR(VLOOKUP($A397,'TD SOP+PROFORM MOD'!$A$5:$AD$750,MATCH(AB$4,'TD SOP+PROFORM MOD'!$B$2:$AD$2,0)+1,0),0)+IFERROR(VLOOKUP($A397,'TD SOP+PROFORM MOD'!$A$5:$AD$750,MATCH(AB$2,'TD SOP+PROFORM MOD'!$B$2:$AD$2,0)+1,0),0)</f>
        <v>0</v>
      </c>
      <c r="AC397" s="26" t="str">
        <f t="shared" si="107"/>
        <v/>
      </c>
      <c r="AD397" s="25">
        <f>IFERROR(VLOOKUP($A397,'TD SOP+PROFORM MOD'!$A$5:$AD$750,MATCH(AD$4,'TD SOP+PROFORM MOD'!$B$2:$AD$2,0)+1,0),0)+IFERROR(VLOOKUP($A397,'TD SOP+PROFORM MOD'!$A$5:$AD$750,MATCH(AD$2,'TD SOP+PROFORM MOD'!$B$2:$AD$2,0)+1,0),0)</f>
        <v>0</v>
      </c>
      <c r="AE397" s="25">
        <f>IFERROR(VLOOKUP($A397,'TD SOP+PROFORM MOD'!$A$5:$AD$750,MATCH(AE$4,'TD SOP+PROFORM MOD'!$B$2:$AD$2,0)+1,0),0)+IFERROR(VLOOKUP($A397,'TD SOP+PROFORM MOD'!$A$5:$AD$750,MATCH(AE$2,'TD SOP+PROFORM MOD'!$B$2:$AD$2,0)+1,0),0)</f>
        <v>0</v>
      </c>
      <c r="AF397" s="26" t="str">
        <f t="shared" si="108"/>
        <v/>
      </c>
      <c r="AG397" s="25">
        <f>IFERROR(VLOOKUP($A397,'TD SOP+PROFORM MOD'!$A$5:$AD$750,MATCH(AG$4,'TD SOP+PROFORM MOD'!$B$2:$AD$2,0)+1,0),0)+IFERROR(VLOOKUP($A397,'TD SOP+PROFORM MOD'!$A$5:$AD$750,MATCH(AG$2,'TD SOP+PROFORM MOD'!$B$2:$AD$2,0)+1,0),0)</f>
        <v>0</v>
      </c>
      <c r="AH397" s="25">
        <f>IFERROR(VLOOKUP($A397,'TD SOP+PROFORM MOD'!$A$5:$AD$750,MATCH(AH$4,'TD SOP+PROFORM MOD'!$B$2:$AD$2,0)+1,0),0)+IFERROR(VLOOKUP($A397,'TD SOP+PROFORM MOD'!$A$5:$AD$750,MATCH(AH$2,'TD SOP+PROFORM MOD'!$B$2:$AD$2,0)+1,0),0)</f>
        <v>0</v>
      </c>
      <c r="AI397" s="26" t="str">
        <f t="shared" si="109"/>
        <v/>
      </c>
      <c r="AJ397" s="25">
        <f>IFERROR(VLOOKUP($A397,'TD SOP+PROFORM MOD'!$A$5:$AD$750,MATCH(AJ$4,'TD SOP+PROFORM MOD'!$B$2:$AD$2,0)+1,0),0)+IFERROR(VLOOKUP($A397,'TD SOP+PROFORM MOD'!$A$5:$AD$750,MATCH(AJ$2,'TD SOP+PROFORM MOD'!$B$2:$AD$2,0)+1,0),0)</f>
        <v>0</v>
      </c>
      <c r="AK397" s="25">
        <f>IFERROR(VLOOKUP($A397,'TD SOP+PROFORM MOD'!$A$5:$AD$750,MATCH(AK$4,'TD SOP+PROFORM MOD'!$B$2:$AD$2,0)+1,0),0)+IFERROR(VLOOKUP($A397,'TD SOP+PROFORM MOD'!$A$5:$AD$750,MATCH(AK$2,'TD SOP+PROFORM MOD'!$B$2:$AD$2,0)+1,0),0)</f>
        <v>0</v>
      </c>
      <c r="AL397" s="26" t="str">
        <f t="shared" si="110"/>
        <v/>
      </c>
      <c r="AM397" s="25">
        <f t="shared" si="112"/>
        <v>0</v>
      </c>
      <c r="AN397" s="25">
        <f t="shared" si="112"/>
        <v>0</v>
      </c>
      <c r="AO397" s="26" t="str">
        <f t="shared" si="111"/>
        <v/>
      </c>
      <c r="AR397" s="25">
        <f>SUMIF('B&amp;S YTD LFY'!B:B,"="&amp;A397,'B&amp;S YTD LFY'!C:C)</f>
        <v>0</v>
      </c>
      <c r="AS397" s="25">
        <f t="shared" si="113"/>
        <v>0</v>
      </c>
      <c r="AT397" s="25"/>
    </row>
    <row r="398" spans="1:46" x14ac:dyDescent="0.35">
      <c r="A398" s="24">
        <f>IF(AND('TD SOP+PROFORM MOD'!A395&lt;&gt;"",'TD SOP+PROFORM MOD'!A395&lt;&gt;"TOTAL"),'TD SOP+PROFORM MOD'!A395,0)</f>
        <v>0</v>
      </c>
      <c r="C398" s="25" t="str">
        <f>IFERROR(VLOOKUP($A398,'TD SOP+PROFORM MOD'!$A$5:$AD$750,MATCH(C$4,'TD SOP+PROFORM MOD'!$B$2:$AT$2,0)+1,0),"")</f>
        <v/>
      </c>
      <c r="D398" s="25" t="str">
        <f>IFERROR(VLOOKUP($A398,'TD SOP+PROFORM MOD'!$A$5:$AD$750,MATCH(D$4,'TD SOP+PROFORM MOD'!$B$2:$AT$2,0)+1,0),"")</f>
        <v/>
      </c>
      <c r="E398" s="26" t="str">
        <f t="shared" si="99"/>
        <v/>
      </c>
      <c r="F398" s="25" t="str">
        <f>IFERROR(VLOOKUP($A398,'TD SOP+PROFORM MOD'!$A$5:$AD$750,MATCH(F$4,'TD SOP+PROFORM MOD'!$B$2:$AT$2,0)+1,0),"")</f>
        <v/>
      </c>
      <c r="G398" s="25" t="str">
        <f>IFERROR(VLOOKUP($A398,'TD SOP+PROFORM MOD'!$A$5:$AD$750,MATCH(G$4,'TD SOP+PROFORM MOD'!$B$2:$AT$2,0)+1,0),"")</f>
        <v/>
      </c>
      <c r="H398" s="26" t="str">
        <f t="shared" si="100"/>
        <v/>
      </c>
      <c r="I398" s="25" t="str">
        <f>IFERROR(VLOOKUP($A398,'TD SOP+PROFORM MOD'!$A$5:$AD$750,MATCH(I$4,'TD SOP+PROFORM MOD'!$B$2:$AT$2,0)+1,0),"")</f>
        <v/>
      </c>
      <c r="J398" s="25" t="str">
        <f>IFERROR(VLOOKUP($A398,'TD SOP+PROFORM MOD'!$A$5:$AD$750,MATCH(J$4,'TD SOP+PROFORM MOD'!$B$2:$AT$2,0)+1,0),"")</f>
        <v/>
      </c>
      <c r="K398" s="26" t="str">
        <f t="shared" si="101"/>
        <v/>
      </c>
      <c r="L398" s="25" t="str">
        <f>IFERROR(VLOOKUP($A398,'TD SOP+PROFORM MOD'!$A$5:$AD$750,MATCH(L$4,'TD SOP+PROFORM MOD'!$B$2:$AT$2,0)+1,0),"")</f>
        <v/>
      </c>
      <c r="M398" s="25" t="str">
        <f>IFERROR(VLOOKUP($A398,'TD SOP+PROFORM MOD'!$A$5:$AD$750,MATCH(M$4,'TD SOP+PROFORM MOD'!$B$2:$AT$2,0)+1,0),"")</f>
        <v/>
      </c>
      <c r="N398" s="26" t="str">
        <f t="shared" si="102"/>
        <v/>
      </c>
      <c r="O398" s="25">
        <f>IFERROR(VLOOKUP($A398,'TD SOP+PROFORM MOD'!$A$5:$AD$750,MATCH(O$4,'TD SOP+PROFORM MOD'!$B$2:$AD$2,0)+1,0),0)+IFERROR(VLOOKUP($A398,'TD SOP+PROFORM MOD'!$A$5:$AD$750,MATCH(O$2,'TD SOP+PROFORM MOD'!$B$2:$AD$2,0)+1,0),0)</f>
        <v>0</v>
      </c>
      <c r="P398" s="25">
        <f>IFERROR(VLOOKUP($A398,'TD SOP+PROFORM MOD'!$A$5:$AD$750,MATCH(P$4,'TD SOP+PROFORM MOD'!$B$2:$AD$2,0)+1,0),0)+IFERROR(VLOOKUP($A398,'TD SOP+PROFORM MOD'!$A$5:$AD$750,MATCH(P$2,'TD SOP+PROFORM MOD'!$B$2:$AD$2,0)+1,0),0)</f>
        <v>0</v>
      </c>
      <c r="Q398" s="26" t="str">
        <f t="shared" si="103"/>
        <v/>
      </c>
      <c r="R398" s="25">
        <f>IFERROR(VLOOKUP($A398,'TD SOP+PROFORM MOD'!$A$5:$AD$750,MATCH(R$4,'TD SOP+PROFORM MOD'!$B$2:$AD$2,0)+1,0),0)+IFERROR(VLOOKUP($A398,'TD SOP+PROFORM MOD'!$A$5:$AD$750,MATCH(R$2,'TD SOP+PROFORM MOD'!$B$2:$AD$2,0)+1,0),0)</f>
        <v>0</v>
      </c>
      <c r="S398" s="25">
        <f>IFERROR(VLOOKUP($A398,'TD SOP+PROFORM MOD'!$A$5:$AD$750,MATCH(S$4,'TD SOP+PROFORM MOD'!$B$2:$AD$2,0)+1,0),0)+IFERROR(VLOOKUP($A398,'TD SOP+PROFORM MOD'!$A$5:$AD$750,MATCH(S$2,'TD SOP+PROFORM MOD'!$B$2:$AD$2,0)+1,0),0)</f>
        <v>0</v>
      </c>
      <c r="T398" s="26" t="str">
        <f t="shared" si="104"/>
        <v/>
      </c>
      <c r="U398" s="25">
        <f>IFERROR(VLOOKUP($A398,'TD SOP+PROFORM MOD'!$A$5:$AD$750,MATCH(U$4,'TD SOP+PROFORM MOD'!$B$2:$AD$2,0)+1,0),0)+IFERROR(VLOOKUP($A398,'TD SOP+PROFORM MOD'!$A$5:$AD$750,MATCH(U$2,'TD SOP+PROFORM MOD'!$B$2:$AD$2,0)+1,0),0)</f>
        <v>0</v>
      </c>
      <c r="V398" s="25">
        <f>IFERROR(VLOOKUP($A398,'TD SOP+PROFORM MOD'!$A$5:$AD$750,MATCH(V$4,'TD SOP+PROFORM MOD'!$B$2:$AD$2,0)+1,0),0)+IFERROR(VLOOKUP($A398,'TD SOP+PROFORM MOD'!$A$5:$AD$750,MATCH(V$2,'TD SOP+PROFORM MOD'!$B$2:$AD$2,0)+1,0),0)</f>
        <v>0</v>
      </c>
      <c r="W398" s="26" t="str">
        <f t="shared" si="105"/>
        <v/>
      </c>
      <c r="X398" s="25">
        <f>IFERROR(VLOOKUP($A398,'TD SOP+PROFORM MOD'!$A$5:$AD$750,MATCH(X$4,'TD SOP+PROFORM MOD'!$B$2:$AD$2,0)+1,0),0)+IFERROR(VLOOKUP($A398,'TD SOP+PROFORM MOD'!$A$5:$AD$750,MATCH(X$2,'TD SOP+PROFORM MOD'!$B$2:$AD$2,0)+1,0),0)</f>
        <v>0</v>
      </c>
      <c r="Y398" s="25">
        <f>IFERROR(VLOOKUP($A398,'TD SOP+PROFORM MOD'!$A$5:$AD$750,MATCH(Y$4,'TD SOP+PROFORM MOD'!$B$2:$AD$2,0)+1,0),0)+IFERROR(VLOOKUP($A398,'TD SOP+PROFORM MOD'!$A$5:$AD$750,MATCH(Y$2,'TD SOP+PROFORM MOD'!$B$2:$AD$2,0)+1,0),0)</f>
        <v>0</v>
      </c>
      <c r="Z398" s="26" t="str">
        <f t="shared" si="106"/>
        <v/>
      </c>
      <c r="AA398" s="25">
        <f>IFERROR(VLOOKUP($A398,'TD SOP+PROFORM MOD'!$A$5:$AD$750,MATCH(AA$4,'TD SOP+PROFORM MOD'!$B$2:$AD$2,0)+1,0),0)+IFERROR(VLOOKUP($A398,'TD SOP+PROFORM MOD'!$A$5:$AD$750,MATCH(AA$2,'TD SOP+PROFORM MOD'!$B$2:$AD$2,0)+1,0),0)</f>
        <v>0</v>
      </c>
      <c r="AB398" s="25">
        <f>IFERROR(VLOOKUP($A398,'TD SOP+PROFORM MOD'!$A$5:$AD$750,MATCH(AB$4,'TD SOP+PROFORM MOD'!$B$2:$AD$2,0)+1,0),0)+IFERROR(VLOOKUP($A398,'TD SOP+PROFORM MOD'!$A$5:$AD$750,MATCH(AB$2,'TD SOP+PROFORM MOD'!$B$2:$AD$2,0)+1,0),0)</f>
        <v>0</v>
      </c>
      <c r="AC398" s="26" t="str">
        <f t="shared" si="107"/>
        <v/>
      </c>
      <c r="AD398" s="25">
        <f>IFERROR(VLOOKUP($A398,'TD SOP+PROFORM MOD'!$A$5:$AD$750,MATCH(AD$4,'TD SOP+PROFORM MOD'!$B$2:$AD$2,0)+1,0),0)+IFERROR(VLOOKUP($A398,'TD SOP+PROFORM MOD'!$A$5:$AD$750,MATCH(AD$2,'TD SOP+PROFORM MOD'!$B$2:$AD$2,0)+1,0),0)</f>
        <v>0</v>
      </c>
      <c r="AE398" s="25">
        <f>IFERROR(VLOOKUP($A398,'TD SOP+PROFORM MOD'!$A$5:$AD$750,MATCH(AE$4,'TD SOP+PROFORM MOD'!$B$2:$AD$2,0)+1,0),0)+IFERROR(VLOOKUP($A398,'TD SOP+PROFORM MOD'!$A$5:$AD$750,MATCH(AE$2,'TD SOP+PROFORM MOD'!$B$2:$AD$2,0)+1,0),0)</f>
        <v>0</v>
      </c>
      <c r="AF398" s="26" t="str">
        <f t="shared" si="108"/>
        <v/>
      </c>
      <c r="AG398" s="25">
        <f>IFERROR(VLOOKUP($A398,'TD SOP+PROFORM MOD'!$A$5:$AD$750,MATCH(AG$4,'TD SOP+PROFORM MOD'!$B$2:$AD$2,0)+1,0),0)+IFERROR(VLOOKUP($A398,'TD SOP+PROFORM MOD'!$A$5:$AD$750,MATCH(AG$2,'TD SOP+PROFORM MOD'!$B$2:$AD$2,0)+1,0),0)</f>
        <v>0</v>
      </c>
      <c r="AH398" s="25">
        <f>IFERROR(VLOOKUP($A398,'TD SOP+PROFORM MOD'!$A$5:$AD$750,MATCH(AH$4,'TD SOP+PROFORM MOD'!$B$2:$AD$2,0)+1,0),0)+IFERROR(VLOOKUP($A398,'TD SOP+PROFORM MOD'!$A$5:$AD$750,MATCH(AH$2,'TD SOP+PROFORM MOD'!$B$2:$AD$2,0)+1,0),0)</f>
        <v>0</v>
      </c>
      <c r="AI398" s="26" t="str">
        <f t="shared" si="109"/>
        <v/>
      </c>
      <c r="AJ398" s="25">
        <f>IFERROR(VLOOKUP($A398,'TD SOP+PROFORM MOD'!$A$5:$AD$750,MATCH(AJ$4,'TD SOP+PROFORM MOD'!$B$2:$AD$2,0)+1,0),0)+IFERROR(VLOOKUP($A398,'TD SOP+PROFORM MOD'!$A$5:$AD$750,MATCH(AJ$2,'TD SOP+PROFORM MOD'!$B$2:$AD$2,0)+1,0),0)</f>
        <v>0</v>
      </c>
      <c r="AK398" s="25">
        <f>IFERROR(VLOOKUP($A398,'TD SOP+PROFORM MOD'!$A$5:$AD$750,MATCH(AK$4,'TD SOP+PROFORM MOD'!$B$2:$AD$2,0)+1,0),0)+IFERROR(VLOOKUP($A398,'TD SOP+PROFORM MOD'!$A$5:$AD$750,MATCH(AK$2,'TD SOP+PROFORM MOD'!$B$2:$AD$2,0)+1,0),0)</f>
        <v>0</v>
      </c>
      <c r="AL398" s="26" t="str">
        <f t="shared" si="110"/>
        <v/>
      </c>
      <c r="AM398" s="25">
        <f t="shared" si="112"/>
        <v>0</v>
      </c>
      <c r="AN398" s="25">
        <f t="shared" si="112"/>
        <v>0</v>
      </c>
      <c r="AO398" s="26" t="str">
        <f t="shared" si="111"/>
        <v/>
      </c>
      <c r="AR398" s="25">
        <f>SUMIF('B&amp;S YTD LFY'!B:B,"="&amp;A398,'B&amp;S YTD LFY'!C:C)</f>
        <v>0</v>
      </c>
      <c r="AS398" s="25">
        <f t="shared" si="113"/>
        <v>0</v>
      </c>
      <c r="AT398" s="25"/>
    </row>
    <row r="399" spans="1:46" x14ac:dyDescent="0.35">
      <c r="A399" s="24">
        <f>IF(AND('TD SOP+PROFORM MOD'!A396&lt;&gt;"",'TD SOP+PROFORM MOD'!A396&lt;&gt;"TOTAL"),'TD SOP+PROFORM MOD'!A396,0)</f>
        <v>0</v>
      </c>
      <c r="C399" s="25" t="str">
        <f>IFERROR(VLOOKUP($A399,'TD SOP+PROFORM MOD'!$A$5:$AD$750,MATCH(C$4,'TD SOP+PROFORM MOD'!$B$2:$AT$2,0)+1,0),"")</f>
        <v/>
      </c>
      <c r="D399" s="25" t="str">
        <f>IFERROR(VLOOKUP($A399,'TD SOP+PROFORM MOD'!$A$5:$AD$750,MATCH(D$4,'TD SOP+PROFORM MOD'!$B$2:$AT$2,0)+1,0),"")</f>
        <v/>
      </c>
      <c r="E399" s="26" t="str">
        <f t="shared" si="99"/>
        <v/>
      </c>
      <c r="F399" s="25" t="str">
        <f>IFERROR(VLOOKUP($A399,'TD SOP+PROFORM MOD'!$A$5:$AD$750,MATCH(F$4,'TD SOP+PROFORM MOD'!$B$2:$AT$2,0)+1,0),"")</f>
        <v/>
      </c>
      <c r="G399" s="25" t="str">
        <f>IFERROR(VLOOKUP($A399,'TD SOP+PROFORM MOD'!$A$5:$AD$750,MATCH(G$4,'TD SOP+PROFORM MOD'!$B$2:$AT$2,0)+1,0),"")</f>
        <v/>
      </c>
      <c r="H399" s="26" t="str">
        <f t="shared" si="100"/>
        <v/>
      </c>
      <c r="I399" s="25" t="str">
        <f>IFERROR(VLOOKUP($A399,'TD SOP+PROFORM MOD'!$A$5:$AD$750,MATCH(I$4,'TD SOP+PROFORM MOD'!$B$2:$AT$2,0)+1,0),"")</f>
        <v/>
      </c>
      <c r="J399" s="25" t="str">
        <f>IFERROR(VLOOKUP($A399,'TD SOP+PROFORM MOD'!$A$5:$AD$750,MATCH(J$4,'TD SOP+PROFORM MOD'!$B$2:$AT$2,0)+1,0),"")</f>
        <v/>
      </c>
      <c r="K399" s="26" t="str">
        <f t="shared" si="101"/>
        <v/>
      </c>
      <c r="L399" s="25" t="str">
        <f>IFERROR(VLOOKUP($A399,'TD SOP+PROFORM MOD'!$A$5:$AD$750,MATCH(L$4,'TD SOP+PROFORM MOD'!$B$2:$AT$2,0)+1,0),"")</f>
        <v/>
      </c>
      <c r="M399" s="25" t="str">
        <f>IFERROR(VLOOKUP($A399,'TD SOP+PROFORM MOD'!$A$5:$AD$750,MATCH(M$4,'TD SOP+PROFORM MOD'!$B$2:$AT$2,0)+1,0),"")</f>
        <v/>
      </c>
      <c r="N399" s="26" t="str">
        <f t="shared" si="102"/>
        <v/>
      </c>
      <c r="O399" s="25">
        <f>IFERROR(VLOOKUP($A399,'TD SOP+PROFORM MOD'!$A$5:$AD$750,MATCH(O$4,'TD SOP+PROFORM MOD'!$B$2:$AD$2,0)+1,0),0)+IFERROR(VLOOKUP($A399,'TD SOP+PROFORM MOD'!$A$5:$AD$750,MATCH(O$2,'TD SOP+PROFORM MOD'!$B$2:$AD$2,0)+1,0),0)</f>
        <v>0</v>
      </c>
      <c r="P399" s="25">
        <f>IFERROR(VLOOKUP($A399,'TD SOP+PROFORM MOD'!$A$5:$AD$750,MATCH(P$4,'TD SOP+PROFORM MOD'!$B$2:$AD$2,0)+1,0),0)+IFERROR(VLOOKUP($A399,'TD SOP+PROFORM MOD'!$A$5:$AD$750,MATCH(P$2,'TD SOP+PROFORM MOD'!$B$2:$AD$2,0)+1,0),0)</f>
        <v>0</v>
      </c>
      <c r="Q399" s="26" t="str">
        <f t="shared" si="103"/>
        <v/>
      </c>
      <c r="R399" s="25">
        <f>IFERROR(VLOOKUP($A399,'TD SOP+PROFORM MOD'!$A$5:$AD$750,MATCH(R$4,'TD SOP+PROFORM MOD'!$B$2:$AD$2,0)+1,0),0)+IFERROR(VLOOKUP($A399,'TD SOP+PROFORM MOD'!$A$5:$AD$750,MATCH(R$2,'TD SOP+PROFORM MOD'!$B$2:$AD$2,0)+1,0),0)</f>
        <v>0</v>
      </c>
      <c r="S399" s="25">
        <f>IFERROR(VLOOKUP($A399,'TD SOP+PROFORM MOD'!$A$5:$AD$750,MATCH(S$4,'TD SOP+PROFORM MOD'!$B$2:$AD$2,0)+1,0),0)+IFERROR(VLOOKUP($A399,'TD SOP+PROFORM MOD'!$A$5:$AD$750,MATCH(S$2,'TD SOP+PROFORM MOD'!$B$2:$AD$2,0)+1,0),0)</f>
        <v>0</v>
      </c>
      <c r="T399" s="26" t="str">
        <f t="shared" si="104"/>
        <v/>
      </c>
      <c r="U399" s="25">
        <f>IFERROR(VLOOKUP($A399,'TD SOP+PROFORM MOD'!$A$5:$AD$750,MATCH(U$4,'TD SOP+PROFORM MOD'!$B$2:$AD$2,0)+1,0),0)+IFERROR(VLOOKUP($A399,'TD SOP+PROFORM MOD'!$A$5:$AD$750,MATCH(U$2,'TD SOP+PROFORM MOD'!$B$2:$AD$2,0)+1,0),0)</f>
        <v>0</v>
      </c>
      <c r="V399" s="25">
        <f>IFERROR(VLOOKUP($A399,'TD SOP+PROFORM MOD'!$A$5:$AD$750,MATCH(V$4,'TD SOP+PROFORM MOD'!$B$2:$AD$2,0)+1,0),0)+IFERROR(VLOOKUP($A399,'TD SOP+PROFORM MOD'!$A$5:$AD$750,MATCH(V$2,'TD SOP+PROFORM MOD'!$B$2:$AD$2,0)+1,0),0)</f>
        <v>0</v>
      </c>
      <c r="W399" s="26" t="str">
        <f t="shared" si="105"/>
        <v/>
      </c>
      <c r="X399" s="25">
        <f>IFERROR(VLOOKUP($A399,'TD SOP+PROFORM MOD'!$A$5:$AD$750,MATCH(X$4,'TD SOP+PROFORM MOD'!$B$2:$AD$2,0)+1,0),0)+IFERROR(VLOOKUP($A399,'TD SOP+PROFORM MOD'!$A$5:$AD$750,MATCH(X$2,'TD SOP+PROFORM MOD'!$B$2:$AD$2,0)+1,0),0)</f>
        <v>0</v>
      </c>
      <c r="Y399" s="25">
        <f>IFERROR(VLOOKUP($A399,'TD SOP+PROFORM MOD'!$A$5:$AD$750,MATCH(Y$4,'TD SOP+PROFORM MOD'!$B$2:$AD$2,0)+1,0),0)+IFERROR(VLOOKUP($A399,'TD SOP+PROFORM MOD'!$A$5:$AD$750,MATCH(Y$2,'TD SOP+PROFORM MOD'!$B$2:$AD$2,0)+1,0),0)</f>
        <v>0</v>
      </c>
      <c r="Z399" s="26" t="str">
        <f t="shared" si="106"/>
        <v/>
      </c>
      <c r="AA399" s="25">
        <f>IFERROR(VLOOKUP($A399,'TD SOP+PROFORM MOD'!$A$5:$AD$750,MATCH(AA$4,'TD SOP+PROFORM MOD'!$B$2:$AD$2,0)+1,0),0)+IFERROR(VLOOKUP($A399,'TD SOP+PROFORM MOD'!$A$5:$AD$750,MATCH(AA$2,'TD SOP+PROFORM MOD'!$B$2:$AD$2,0)+1,0),0)</f>
        <v>0</v>
      </c>
      <c r="AB399" s="25">
        <f>IFERROR(VLOOKUP($A399,'TD SOP+PROFORM MOD'!$A$5:$AD$750,MATCH(AB$4,'TD SOP+PROFORM MOD'!$B$2:$AD$2,0)+1,0),0)+IFERROR(VLOOKUP($A399,'TD SOP+PROFORM MOD'!$A$5:$AD$750,MATCH(AB$2,'TD SOP+PROFORM MOD'!$B$2:$AD$2,0)+1,0),0)</f>
        <v>0</v>
      </c>
      <c r="AC399" s="26" t="str">
        <f t="shared" si="107"/>
        <v/>
      </c>
      <c r="AD399" s="25">
        <f>IFERROR(VLOOKUP($A399,'TD SOP+PROFORM MOD'!$A$5:$AD$750,MATCH(AD$4,'TD SOP+PROFORM MOD'!$B$2:$AD$2,0)+1,0),0)+IFERROR(VLOOKUP($A399,'TD SOP+PROFORM MOD'!$A$5:$AD$750,MATCH(AD$2,'TD SOP+PROFORM MOD'!$B$2:$AD$2,0)+1,0),0)</f>
        <v>0</v>
      </c>
      <c r="AE399" s="25">
        <f>IFERROR(VLOOKUP($A399,'TD SOP+PROFORM MOD'!$A$5:$AD$750,MATCH(AE$4,'TD SOP+PROFORM MOD'!$B$2:$AD$2,0)+1,0),0)+IFERROR(VLOOKUP($A399,'TD SOP+PROFORM MOD'!$A$5:$AD$750,MATCH(AE$2,'TD SOP+PROFORM MOD'!$B$2:$AD$2,0)+1,0),0)</f>
        <v>0</v>
      </c>
      <c r="AF399" s="26" t="str">
        <f t="shared" si="108"/>
        <v/>
      </c>
      <c r="AG399" s="25">
        <f>IFERROR(VLOOKUP($A399,'TD SOP+PROFORM MOD'!$A$5:$AD$750,MATCH(AG$4,'TD SOP+PROFORM MOD'!$B$2:$AD$2,0)+1,0),0)+IFERROR(VLOOKUP($A399,'TD SOP+PROFORM MOD'!$A$5:$AD$750,MATCH(AG$2,'TD SOP+PROFORM MOD'!$B$2:$AD$2,0)+1,0),0)</f>
        <v>0</v>
      </c>
      <c r="AH399" s="25">
        <f>IFERROR(VLOOKUP($A399,'TD SOP+PROFORM MOD'!$A$5:$AD$750,MATCH(AH$4,'TD SOP+PROFORM MOD'!$B$2:$AD$2,0)+1,0),0)+IFERROR(VLOOKUP($A399,'TD SOP+PROFORM MOD'!$A$5:$AD$750,MATCH(AH$2,'TD SOP+PROFORM MOD'!$B$2:$AD$2,0)+1,0),0)</f>
        <v>0</v>
      </c>
      <c r="AI399" s="26" t="str">
        <f t="shared" si="109"/>
        <v/>
      </c>
      <c r="AJ399" s="25">
        <f>IFERROR(VLOOKUP($A399,'TD SOP+PROFORM MOD'!$A$5:$AD$750,MATCH(AJ$4,'TD SOP+PROFORM MOD'!$B$2:$AD$2,0)+1,0),0)+IFERROR(VLOOKUP($A399,'TD SOP+PROFORM MOD'!$A$5:$AD$750,MATCH(AJ$2,'TD SOP+PROFORM MOD'!$B$2:$AD$2,0)+1,0),0)</f>
        <v>0</v>
      </c>
      <c r="AK399" s="25">
        <f>IFERROR(VLOOKUP($A399,'TD SOP+PROFORM MOD'!$A$5:$AD$750,MATCH(AK$4,'TD SOP+PROFORM MOD'!$B$2:$AD$2,0)+1,0),0)+IFERROR(VLOOKUP($A399,'TD SOP+PROFORM MOD'!$A$5:$AD$750,MATCH(AK$2,'TD SOP+PROFORM MOD'!$B$2:$AD$2,0)+1,0),0)</f>
        <v>0</v>
      </c>
      <c r="AL399" s="26" t="str">
        <f t="shared" si="110"/>
        <v/>
      </c>
      <c r="AM399" s="25">
        <f t="shared" si="112"/>
        <v>0</v>
      </c>
      <c r="AN399" s="25">
        <f t="shared" si="112"/>
        <v>0</v>
      </c>
      <c r="AO399" s="26" t="str">
        <f t="shared" si="111"/>
        <v/>
      </c>
      <c r="AR399" s="25">
        <f>SUMIF('B&amp;S YTD LFY'!B:B,"="&amp;A399,'B&amp;S YTD LFY'!C:C)</f>
        <v>0</v>
      </c>
      <c r="AS399" s="25">
        <f t="shared" si="113"/>
        <v>0</v>
      </c>
      <c r="AT399" s="25"/>
    </row>
    <row r="400" spans="1:46" x14ac:dyDescent="0.35">
      <c r="A400" s="24">
        <f>IF(AND('TD SOP+PROFORM MOD'!A397&lt;&gt;"",'TD SOP+PROFORM MOD'!A397&lt;&gt;"TOTAL"),'TD SOP+PROFORM MOD'!A397,0)</f>
        <v>0</v>
      </c>
      <c r="C400" s="25" t="str">
        <f>IFERROR(VLOOKUP($A400,'TD SOP+PROFORM MOD'!$A$5:$AD$750,MATCH(C$4,'TD SOP+PROFORM MOD'!$B$2:$AT$2,0)+1,0),"")</f>
        <v/>
      </c>
      <c r="D400" s="25" t="str">
        <f>IFERROR(VLOOKUP($A400,'TD SOP+PROFORM MOD'!$A$5:$AD$750,MATCH(D$4,'TD SOP+PROFORM MOD'!$B$2:$AT$2,0)+1,0),"")</f>
        <v/>
      </c>
      <c r="E400" s="26" t="str">
        <f t="shared" si="99"/>
        <v/>
      </c>
      <c r="F400" s="25" t="str">
        <f>IFERROR(VLOOKUP($A400,'TD SOP+PROFORM MOD'!$A$5:$AD$750,MATCH(F$4,'TD SOP+PROFORM MOD'!$B$2:$AT$2,0)+1,0),"")</f>
        <v/>
      </c>
      <c r="G400" s="25" t="str">
        <f>IFERROR(VLOOKUP($A400,'TD SOP+PROFORM MOD'!$A$5:$AD$750,MATCH(G$4,'TD SOP+PROFORM MOD'!$B$2:$AT$2,0)+1,0),"")</f>
        <v/>
      </c>
      <c r="H400" s="26" t="str">
        <f t="shared" si="100"/>
        <v/>
      </c>
      <c r="I400" s="25" t="str">
        <f>IFERROR(VLOOKUP($A400,'TD SOP+PROFORM MOD'!$A$5:$AD$750,MATCH(I$4,'TD SOP+PROFORM MOD'!$B$2:$AT$2,0)+1,0),"")</f>
        <v/>
      </c>
      <c r="J400" s="25" t="str">
        <f>IFERROR(VLOOKUP($A400,'TD SOP+PROFORM MOD'!$A$5:$AD$750,MATCH(J$4,'TD SOP+PROFORM MOD'!$B$2:$AT$2,0)+1,0),"")</f>
        <v/>
      </c>
      <c r="K400" s="26" t="str">
        <f t="shared" si="101"/>
        <v/>
      </c>
      <c r="L400" s="25" t="str">
        <f>IFERROR(VLOOKUP($A400,'TD SOP+PROFORM MOD'!$A$5:$AD$750,MATCH(L$4,'TD SOP+PROFORM MOD'!$B$2:$AT$2,0)+1,0),"")</f>
        <v/>
      </c>
      <c r="M400" s="25" t="str">
        <f>IFERROR(VLOOKUP($A400,'TD SOP+PROFORM MOD'!$A$5:$AD$750,MATCH(M$4,'TD SOP+PROFORM MOD'!$B$2:$AT$2,0)+1,0),"")</f>
        <v/>
      </c>
      <c r="N400" s="26" t="str">
        <f t="shared" si="102"/>
        <v/>
      </c>
      <c r="O400" s="25">
        <f>IFERROR(VLOOKUP($A400,'TD SOP+PROFORM MOD'!$A$5:$AD$750,MATCH(O$4,'TD SOP+PROFORM MOD'!$B$2:$AD$2,0)+1,0),0)+IFERROR(VLOOKUP($A400,'TD SOP+PROFORM MOD'!$A$5:$AD$750,MATCH(O$2,'TD SOP+PROFORM MOD'!$B$2:$AD$2,0)+1,0),0)</f>
        <v>0</v>
      </c>
      <c r="P400" s="25">
        <f>IFERROR(VLOOKUP($A400,'TD SOP+PROFORM MOD'!$A$5:$AD$750,MATCH(P$4,'TD SOP+PROFORM MOD'!$B$2:$AD$2,0)+1,0),0)+IFERROR(VLOOKUP($A400,'TD SOP+PROFORM MOD'!$A$5:$AD$750,MATCH(P$2,'TD SOP+PROFORM MOD'!$B$2:$AD$2,0)+1,0),0)</f>
        <v>0</v>
      </c>
      <c r="Q400" s="26" t="str">
        <f t="shared" si="103"/>
        <v/>
      </c>
      <c r="R400" s="25">
        <f>IFERROR(VLOOKUP($A400,'TD SOP+PROFORM MOD'!$A$5:$AD$750,MATCH(R$4,'TD SOP+PROFORM MOD'!$B$2:$AD$2,0)+1,0),0)+IFERROR(VLOOKUP($A400,'TD SOP+PROFORM MOD'!$A$5:$AD$750,MATCH(R$2,'TD SOP+PROFORM MOD'!$B$2:$AD$2,0)+1,0),0)</f>
        <v>0</v>
      </c>
      <c r="S400" s="25">
        <f>IFERROR(VLOOKUP($A400,'TD SOP+PROFORM MOD'!$A$5:$AD$750,MATCH(S$4,'TD SOP+PROFORM MOD'!$B$2:$AD$2,0)+1,0),0)+IFERROR(VLOOKUP($A400,'TD SOP+PROFORM MOD'!$A$5:$AD$750,MATCH(S$2,'TD SOP+PROFORM MOD'!$B$2:$AD$2,0)+1,0),0)</f>
        <v>0</v>
      </c>
      <c r="T400" s="26" t="str">
        <f t="shared" si="104"/>
        <v/>
      </c>
      <c r="U400" s="25">
        <f>IFERROR(VLOOKUP($A400,'TD SOP+PROFORM MOD'!$A$5:$AD$750,MATCH(U$4,'TD SOP+PROFORM MOD'!$B$2:$AD$2,0)+1,0),0)+IFERROR(VLOOKUP($A400,'TD SOP+PROFORM MOD'!$A$5:$AD$750,MATCH(U$2,'TD SOP+PROFORM MOD'!$B$2:$AD$2,0)+1,0),0)</f>
        <v>0</v>
      </c>
      <c r="V400" s="25">
        <f>IFERROR(VLOOKUP($A400,'TD SOP+PROFORM MOD'!$A$5:$AD$750,MATCH(V$4,'TD SOP+PROFORM MOD'!$B$2:$AD$2,0)+1,0),0)+IFERROR(VLOOKUP($A400,'TD SOP+PROFORM MOD'!$A$5:$AD$750,MATCH(V$2,'TD SOP+PROFORM MOD'!$B$2:$AD$2,0)+1,0),0)</f>
        <v>0</v>
      </c>
      <c r="W400" s="26" t="str">
        <f t="shared" si="105"/>
        <v/>
      </c>
      <c r="X400" s="25">
        <f>IFERROR(VLOOKUP($A400,'TD SOP+PROFORM MOD'!$A$5:$AD$750,MATCH(X$4,'TD SOP+PROFORM MOD'!$B$2:$AD$2,0)+1,0),0)+IFERROR(VLOOKUP($A400,'TD SOP+PROFORM MOD'!$A$5:$AD$750,MATCH(X$2,'TD SOP+PROFORM MOD'!$B$2:$AD$2,0)+1,0),0)</f>
        <v>0</v>
      </c>
      <c r="Y400" s="25">
        <f>IFERROR(VLOOKUP($A400,'TD SOP+PROFORM MOD'!$A$5:$AD$750,MATCH(Y$4,'TD SOP+PROFORM MOD'!$B$2:$AD$2,0)+1,0),0)+IFERROR(VLOOKUP($A400,'TD SOP+PROFORM MOD'!$A$5:$AD$750,MATCH(Y$2,'TD SOP+PROFORM MOD'!$B$2:$AD$2,0)+1,0),0)</f>
        <v>0</v>
      </c>
      <c r="Z400" s="26" t="str">
        <f t="shared" si="106"/>
        <v/>
      </c>
      <c r="AA400" s="25">
        <f>IFERROR(VLOOKUP($A400,'TD SOP+PROFORM MOD'!$A$5:$AD$750,MATCH(AA$4,'TD SOP+PROFORM MOD'!$B$2:$AD$2,0)+1,0),0)+IFERROR(VLOOKUP($A400,'TD SOP+PROFORM MOD'!$A$5:$AD$750,MATCH(AA$2,'TD SOP+PROFORM MOD'!$B$2:$AD$2,0)+1,0),0)</f>
        <v>0</v>
      </c>
      <c r="AB400" s="25">
        <f>IFERROR(VLOOKUP($A400,'TD SOP+PROFORM MOD'!$A$5:$AD$750,MATCH(AB$4,'TD SOP+PROFORM MOD'!$B$2:$AD$2,0)+1,0),0)+IFERROR(VLOOKUP($A400,'TD SOP+PROFORM MOD'!$A$5:$AD$750,MATCH(AB$2,'TD SOP+PROFORM MOD'!$B$2:$AD$2,0)+1,0),0)</f>
        <v>0</v>
      </c>
      <c r="AC400" s="26" t="str">
        <f t="shared" si="107"/>
        <v/>
      </c>
      <c r="AD400" s="25">
        <f>IFERROR(VLOOKUP($A400,'TD SOP+PROFORM MOD'!$A$5:$AD$750,MATCH(AD$4,'TD SOP+PROFORM MOD'!$B$2:$AD$2,0)+1,0),0)+IFERROR(VLOOKUP($A400,'TD SOP+PROFORM MOD'!$A$5:$AD$750,MATCH(AD$2,'TD SOP+PROFORM MOD'!$B$2:$AD$2,0)+1,0),0)</f>
        <v>0</v>
      </c>
      <c r="AE400" s="25">
        <f>IFERROR(VLOOKUP($A400,'TD SOP+PROFORM MOD'!$A$5:$AD$750,MATCH(AE$4,'TD SOP+PROFORM MOD'!$B$2:$AD$2,0)+1,0),0)+IFERROR(VLOOKUP($A400,'TD SOP+PROFORM MOD'!$A$5:$AD$750,MATCH(AE$2,'TD SOP+PROFORM MOD'!$B$2:$AD$2,0)+1,0),0)</f>
        <v>0</v>
      </c>
      <c r="AF400" s="26" t="str">
        <f t="shared" si="108"/>
        <v/>
      </c>
      <c r="AG400" s="25">
        <f>IFERROR(VLOOKUP($A400,'TD SOP+PROFORM MOD'!$A$5:$AD$750,MATCH(AG$4,'TD SOP+PROFORM MOD'!$B$2:$AD$2,0)+1,0),0)+IFERROR(VLOOKUP($A400,'TD SOP+PROFORM MOD'!$A$5:$AD$750,MATCH(AG$2,'TD SOP+PROFORM MOD'!$B$2:$AD$2,0)+1,0),0)</f>
        <v>0</v>
      </c>
      <c r="AH400" s="25">
        <f>IFERROR(VLOOKUP($A400,'TD SOP+PROFORM MOD'!$A$5:$AD$750,MATCH(AH$4,'TD SOP+PROFORM MOD'!$B$2:$AD$2,0)+1,0),0)+IFERROR(VLOOKUP($A400,'TD SOP+PROFORM MOD'!$A$5:$AD$750,MATCH(AH$2,'TD SOP+PROFORM MOD'!$B$2:$AD$2,0)+1,0),0)</f>
        <v>0</v>
      </c>
      <c r="AI400" s="26" t="str">
        <f t="shared" si="109"/>
        <v/>
      </c>
      <c r="AJ400" s="25">
        <f>IFERROR(VLOOKUP($A400,'TD SOP+PROFORM MOD'!$A$5:$AD$750,MATCH(AJ$4,'TD SOP+PROFORM MOD'!$B$2:$AD$2,0)+1,0),0)+IFERROR(VLOOKUP($A400,'TD SOP+PROFORM MOD'!$A$5:$AD$750,MATCH(AJ$2,'TD SOP+PROFORM MOD'!$B$2:$AD$2,0)+1,0),0)</f>
        <v>0</v>
      </c>
      <c r="AK400" s="25">
        <f>IFERROR(VLOOKUP($A400,'TD SOP+PROFORM MOD'!$A$5:$AD$750,MATCH(AK$4,'TD SOP+PROFORM MOD'!$B$2:$AD$2,0)+1,0),0)+IFERROR(VLOOKUP($A400,'TD SOP+PROFORM MOD'!$A$5:$AD$750,MATCH(AK$2,'TD SOP+PROFORM MOD'!$B$2:$AD$2,0)+1,0),0)</f>
        <v>0</v>
      </c>
      <c r="AL400" s="26" t="str">
        <f t="shared" si="110"/>
        <v/>
      </c>
      <c r="AM400" s="25">
        <f t="shared" si="112"/>
        <v>0</v>
      </c>
      <c r="AN400" s="25">
        <f t="shared" si="112"/>
        <v>0</v>
      </c>
      <c r="AO400" s="26" t="str">
        <f t="shared" si="111"/>
        <v/>
      </c>
      <c r="AR400" s="25">
        <f>SUMIF('B&amp;S YTD LFY'!B:B,"="&amp;A400,'B&amp;S YTD LFY'!C:C)</f>
        <v>0</v>
      </c>
      <c r="AS400" s="25">
        <f t="shared" si="113"/>
        <v>0</v>
      </c>
      <c r="AT400" s="25"/>
    </row>
    <row r="401" spans="1:46" x14ac:dyDescent="0.35">
      <c r="A401" s="24">
        <f>IF(AND('TD SOP+PROFORM MOD'!A398&lt;&gt;"",'TD SOP+PROFORM MOD'!A398&lt;&gt;"TOTAL"),'TD SOP+PROFORM MOD'!A398,0)</f>
        <v>0</v>
      </c>
      <c r="C401" s="25" t="str">
        <f>IFERROR(VLOOKUP($A401,'TD SOP+PROFORM MOD'!$A$5:$AD$750,MATCH(C$4,'TD SOP+PROFORM MOD'!$B$2:$AT$2,0)+1,0),"")</f>
        <v/>
      </c>
      <c r="D401" s="25" t="str">
        <f>IFERROR(VLOOKUP($A401,'TD SOP+PROFORM MOD'!$A$5:$AD$750,MATCH(D$4,'TD SOP+PROFORM MOD'!$B$2:$AT$2,0)+1,0),"")</f>
        <v/>
      </c>
      <c r="E401" s="26" t="str">
        <f t="shared" si="99"/>
        <v/>
      </c>
      <c r="F401" s="25" t="str">
        <f>IFERROR(VLOOKUP($A401,'TD SOP+PROFORM MOD'!$A$5:$AD$750,MATCH(F$4,'TD SOP+PROFORM MOD'!$B$2:$AT$2,0)+1,0),"")</f>
        <v/>
      </c>
      <c r="G401" s="25" t="str">
        <f>IFERROR(VLOOKUP($A401,'TD SOP+PROFORM MOD'!$A$5:$AD$750,MATCH(G$4,'TD SOP+PROFORM MOD'!$B$2:$AT$2,0)+1,0),"")</f>
        <v/>
      </c>
      <c r="H401" s="26" t="str">
        <f t="shared" si="100"/>
        <v/>
      </c>
      <c r="I401" s="25" t="str">
        <f>IFERROR(VLOOKUP($A401,'TD SOP+PROFORM MOD'!$A$5:$AD$750,MATCH(I$4,'TD SOP+PROFORM MOD'!$B$2:$AT$2,0)+1,0),"")</f>
        <v/>
      </c>
      <c r="J401" s="25" t="str">
        <f>IFERROR(VLOOKUP($A401,'TD SOP+PROFORM MOD'!$A$5:$AD$750,MATCH(J$4,'TD SOP+PROFORM MOD'!$B$2:$AT$2,0)+1,0),"")</f>
        <v/>
      </c>
      <c r="K401" s="26" t="str">
        <f t="shared" si="101"/>
        <v/>
      </c>
      <c r="L401" s="25" t="str">
        <f>IFERROR(VLOOKUP($A401,'TD SOP+PROFORM MOD'!$A$5:$AD$750,MATCH(L$4,'TD SOP+PROFORM MOD'!$B$2:$AT$2,0)+1,0),"")</f>
        <v/>
      </c>
      <c r="M401" s="25" t="str">
        <f>IFERROR(VLOOKUP($A401,'TD SOP+PROFORM MOD'!$A$5:$AD$750,MATCH(M$4,'TD SOP+PROFORM MOD'!$B$2:$AT$2,0)+1,0),"")</f>
        <v/>
      </c>
      <c r="N401" s="26" t="str">
        <f t="shared" si="102"/>
        <v/>
      </c>
      <c r="O401" s="25">
        <f>IFERROR(VLOOKUP($A401,'TD SOP+PROFORM MOD'!$A$5:$AD$750,MATCH(O$4,'TD SOP+PROFORM MOD'!$B$2:$AD$2,0)+1,0),0)+IFERROR(VLOOKUP($A401,'TD SOP+PROFORM MOD'!$A$5:$AD$750,MATCH(O$2,'TD SOP+PROFORM MOD'!$B$2:$AD$2,0)+1,0),0)</f>
        <v>0</v>
      </c>
      <c r="P401" s="25">
        <f>IFERROR(VLOOKUP($A401,'TD SOP+PROFORM MOD'!$A$5:$AD$750,MATCH(P$4,'TD SOP+PROFORM MOD'!$B$2:$AD$2,0)+1,0),0)+IFERROR(VLOOKUP($A401,'TD SOP+PROFORM MOD'!$A$5:$AD$750,MATCH(P$2,'TD SOP+PROFORM MOD'!$B$2:$AD$2,0)+1,0),0)</f>
        <v>0</v>
      </c>
      <c r="Q401" s="26" t="str">
        <f t="shared" si="103"/>
        <v/>
      </c>
      <c r="R401" s="25">
        <f>IFERROR(VLOOKUP($A401,'TD SOP+PROFORM MOD'!$A$5:$AD$750,MATCH(R$4,'TD SOP+PROFORM MOD'!$B$2:$AD$2,0)+1,0),0)+IFERROR(VLOOKUP($A401,'TD SOP+PROFORM MOD'!$A$5:$AD$750,MATCH(R$2,'TD SOP+PROFORM MOD'!$B$2:$AD$2,0)+1,0),0)</f>
        <v>0</v>
      </c>
      <c r="S401" s="25">
        <f>IFERROR(VLOOKUP($A401,'TD SOP+PROFORM MOD'!$A$5:$AD$750,MATCH(S$4,'TD SOP+PROFORM MOD'!$B$2:$AD$2,0)+1,0),0)+IFERROR(VLOOKUP($A401,'TD SOP+PROFORM MOD'!$A$5:$AD$750,MATCH(S$2,'TD SOP+PROFORM MOD'!$B$2:$AD$2,0)+1,0),0)</f>
        <v>0</v>
      </c>
      <c r="T401" s="26" t="str">
        <f t="shared" si="104"/>
        <v/>
      </c>
      <c r="U401" s="25">
        <f>IFERROR(VLOOKUP($A401,'TD SOP+PROFORM MOD'!$A$5:$AD$750,MATCH(U$4,'TD SOP+PROFORM MOD'!$B$2:$AD$2,0)+1,0),0)+IFERROR(VLOOKUP($A401,'TD SOP+PROFORM MOD'!$A$5:$AD$750,MATCH(U$2,'TD SOP+PROFORM MOD'!$B$2:$AD$2,0)+1,0),0)</f>
        <v>0</v>
      </c>
      <c r="V401" s="25">
        <f>IFERROR(VLOOKUP($A401,'TD SOP+PROFORM MOD'!$A$5:$AD$750,MATCH(V$4,'TD SOP+PROFORM MOD'!$B$2:$AD$2,0)+1,0),0)+IFERROR(VLOOKUP($A401,'TD SOP+PROFORM MOD'!$A$5:$AD$750,MATCH(V$2,'TD SOP+PROFORM MOD'!$B$2:$AD$2,0)+1,0),0)</f>
        <v>0</v>
      </c>
      <c r="W401" s="26" t="str">
        <f t="shared" si="105"/>
        <v/>
      </c>
      <c r="X401" s="25">
        <f>IFERROR(VLOOKUP($A401,'TD SOP+PROFORM MOD'!$A$5:$AD$750,MATCH(X$4,'TD SOP+PROFORM MOD'!$B$2:$AD$2,0)+1,0),0)+IFERROR(VLOOKUP($A401,'TD SOP+PROFORM MOD'!$A$5:$AD$750,MATCH(X$2,'TD SOP+PROFORM MOD'!$B$2:$AD$2,0)+1,0),0)</f>
        <v>0</v>
      </c>
      <c r="Y401" s="25">
        <f>IFERROR(VLOOKUP($A401,'TD SOP+PROFORM MOD'!$A$5:$AD$750,MATCH(Y$4,'TD SOP+PROFORM MOD'!$B$2:$AD$2,0)+1,0),0)+IFERROR(VLOOKUP($A401,'TD SOP+PROFORM MOD'!$A$5:$AD$750,MATCH(Y$2,'TD SOP+PROFORM MOD'!$B$2:$AD$2,0)+1,0),0)</f>
        <v>0</v>
      </c>
      <c r="Z401" s="26" t="str">
        <f t="shared" si="106"/>
        <v/>
      </c>
      <c r="AA401" s="25">
        <f>IFERROR(VLOOKUP($A401,'TD SOP+PROFORM MOD'!$A$5:$AD$750,MATCH(AA$4,'TD SOP+PROFORM MOD'!$B$2:$AD$2,0)+1,0),0)+IFERROR(VLOOKUP($A401,'TD SOP+PROFORM MOD'!$A$5:$AD$750,MATCH(AA$2,'TD SOP+PROFORM MOD'!$B$2:$AD$2,0)+1,0),0)</f>
        <v>0</v>
      </c>
      <c r="AB401" s="25">
        <f>IFERROR(VLOOKUP($A401,'TD SOP+PROFORM MOD'!$A$5:$AD$750,MATCH(AB$4,'TD SOP+PROFORM MOD'!$B$2:$AD$2,0)+1,0),0)+IFERROR(VLOOKUP($A401,'TD SOP+PROFORM MOD'!$A$5:$AD$750,MATCH(AB$2,'TD SOP+PROFORM MOD'!$B$2:$AD$2,0)+1,0),0)</f>
        <v>0</v>
      </c>
      <c r="AC401" s="26" t="str">
        <f t="shared" si="107"/>
        <v/>
      </c>
      <c r="AD401" s="25">
        <f>IFERROR(VLOOKUP($A401,'TD SOP+PROFORM MOD'!$A$5:$AD$750,MATCH(AD$4,'TD SOP+PROFORM MOD'!$B$2:$AD$2,0)+1,0),0)+IFERROR(VLOOKUP($A401,'TD SOP+PROFORM MOD'!$A$5:$AD$750,MATCH(AD$2,'TD SOP+PROFORM MOD'!$B$2:$AD$2,0)+1,0),0)</f>
        <v>0</v>
      </c>
      <c r="AE401" s="25">
        <f>IFERROR(VLOOKUP($A401,'TD SOP+PROFORM MOD'!$A$5:$AD$750,MATCH(AE$4,'TD SOP+PROFORM MOD'!$B$2:$AD$2,0)+1,0),0)+IFERROR(VLOOKUP($A401,'TD SOP+PROFORM MOD'!$A$5:$AD$750,MATCH(AE$2,'TD SOP+PROFORM MOD'!$B$2:$AD$2,0)+1,0),0)</f>
        <v>0</v>
      </c>
      <c r="AF401" s="26" t="str">
        <f t="shared" si="108"/>
        <v/>
      </c>
      <c r="AG401" s="25">
        <f>IFERROR(VLOOKUP($A401,'TD SOP+PROFORM MOD'!$A$5:$AD$750,MATCH(AG$4,'TD SOP+PROFORM MOD'!$B$2:$AD$2,0)+1,0),0)+IFERROR(VLOOKUP($A401,'TD SOP+PROFORM MOD'!$A$5:$AD$750,MATCH(AG$2,'TD SOP+PROFORM MOD'!$B$2:$AD$2,0)+1,0),0)</f>
        <v>0</v>
      </c>
      <c r="AH401" s="25">
        <f>IFERROR(VLOOKUP($A401,'TD SOP+PROFORM MOD'!$A$5:$AD$750,MATCH(AH$4,'TD SOP+PROFORM MOD'!$B$2:$AD$2,0)+1,0),0)+IFERROR(VLOOKUP($A401,'TD SOP+PROFORM MOD'!$A$5:$AD$750,MATCH(AH$2,'TD SOP+PROFORM MOD'!$B$2:$AD$2,0)+1,0),0)</f>
        <v>0</v>
      </c>
      <c r="AI401" s="26" t="str">
        <f t="shared" si="109"/>
        <v/>
      </c>
      <c r="AJ401" s="25">
        <f>IFERROR(VLOOKUP($A401,'TD SOP+PROFORM MOD'!$A$5:$AD$750,MATCH(AJ$4,'TD SOP+PROFORM MOD'!$B$2:$AD$2,0)+1,0),0)+IFERROR(VLOOKUP($A401,'TD SOP+PROFORM MOD'!$A$5:$AD$750,MATCH(AJ$2,'TD SOP+PROFORM MOD'!$B$2:$AD$2,0)+1,0),0)</f>
        <v>0</v>
      </c>
      <c r="AK401" s="25">
        <f>IFERROR(VLOOKUP($A401,'TD SOP+PROFORM MOD'!$A$5:$AD$750,MATCH(AK$4,'TD SOP+PROFORM MOD'!$B$2:$AD$2,0)+1,0),0)+IFERROR(VLOOKUP($A401,'TD SOP+PROFORM MOD'!$A$5:$AD$750,MATCH(AK$2,'TD SOP+PROFORM MOD'!$B$2:$AD$2,0)+1,0),0)</f>
        <v>0</v>
      </c>
      <c r="AL401" s="26" t="str">
        <f t="shared" si="110"/>
        <v/>
      </c>
      <c r="AM401" s="25">
        <f t="shared" si="112"/>
        <v>0</v>
      </c>
      <c r="AN401" s="25">
        <f t="shared" si="112"/>
        <v>0</v>
      </c>
      <c r="AO401" s="26" t="str">
        <f t="shared" si="111"/>
        <v/>
      </c>
      <c r="AR401" s="25">
        <f>SUMIF('B&amp;S YTD LFY'!B:B,"="&amp;A401,'B&amp;S YTD LFY'!C:C)</f>
        <v>0</v>
      </c>
      <c r="AS401" s="25">
        <f t="shared" si="113"/>
        <v>0</v>
      </c>
      <c r="AT401" s="25"/>
    </row>
    <row r="402" spans="1:46" x14ac:dyDescent="0.35">
      <c r="A402" s="24">
        <f>IF(AND('TD SOP+PROFORM MOD'!A399&lt;&gt;"",'TD SOP+PROFORM MOD'!A399&lt;&gt;"TOTAL"),'TD SOP+PROFORM MOD'!A399,0)</f>
        <v>0</v>
      </c>
      <c r="C402" s="25" t="str">
        <f>IFERROR(VLOOKUP($A402,'TD SOP+PROFORM MOD'!$A$5:$AD$750,MATCH(C$4,'TD SOP+PROFORM MOD'!$B$2:$AT$2,0)+1,0),"")</f>
        <v/>
      </c>
      <c r="D402" s="25" t="str">
        <f>IFERROR(VLOOKUP($A402,'TD SOP+PROFORM MOD'!$A$5:$AD$750,MATCH(D$4,'TD SOP+PROFORM MOD'!$B$2:$AT$2,0)+1,0),"")</f>
        <v/>
      </c>
      <c r="E402" s="26" t="str">
        <f t="shared" si="99"/>
        <v/>
      </c>
      <c r="F402" s="25" t="str">
        <f>IFERROR(VLOOKUP($A402,'TD SOP+PROFORM MOD'!$A$5:$AD$750,MATCH(F$4,'TD SOP+PROFORM MOD'!$B$2:$AT$2,0)+1,0),"")</f>
        <v/>
      </c>
      <c r="G402" s="25" t="str">
        <f>IFERROR(VLOOKUP($A402,'TD SOP+PROFORM MOD'!$A$5:$AD$750,MATCH(G$4,'TD SOP+PROFORM MOD'!$B$2:$AT$2,0)+1,0),"")</f>
        <v/>
      </c>
      <c r="H402" s="26" t="str">
        <f t="shared" si="100"/>
        <v/>
      </c>
      <c r="I402" s="25" t="str">
        <f>IFERROR(VLOOKUP($A402,'TD SOP+PROFORM MOD'!$A$5:$AD$750,MATCH(I$4,'TD SOP+PROFORM MOD'!$B$2:$AT$2,0)+1,0),"")</f>
        <v/>
      </c>
      <c r="J402" s="25" t="str">
        <f>IFERROR(VLOOKUP($A402,'TD SOP+PROFORM MOD'!$A$5:$AD$750,MATCH(J$4,'TD SOP+PROFORM MOD'!$B$2:$AT$2,0)+1,0),"")</f>
        <v/>
      </c>
      <c r="K402" s="26" t="str">
        <f t="shared" si="101"/>
        <v/>
      </c>
      <c r="L402" s="25" t="str">
        <f>IFERROR(VLOOKUP($A402,'TD SOP+PROFORM MOD'!$A$5:$AD$750,MATCH(L$4,'TD SOP+PROFORM MOD'!$B$2:$AT$2,0)+1,0),"")</f>
        <v/>
      </c>
      <c r="M402" s="25" t="str">
        <f>IFERROR(VLOOKUP($A402,'TD SOP+PROFORM MOD'!$A$5:$AD$750,MATCH(M$4,'TD SOP+PROFORM MOD'!$B$2:$AT$2,0)+1,0),"")</f>
        <v/>
      </c>
      <c r="N402" s="26" t="str">
        <f t="shared" si="102"/>
        <v/>
      </c>
      <c r="O402" s="25">
        <f>IFERROR(VLOOKUP($A402,'TD SOP+PROFORM MOD'!$A$5:$AD$750,MATCH(O$4,'TD SOP+PROFORM MOD'!$B$2:$AD$2,0)+1,0),0)+IFERROR(VLOOKUP($A402,'TD SOP+PROFORM MOD'!$A$5:$AD$750,MATCH(O$2,'TD SOP+PROFORM MOD'!$B$2:$AD$2,0)+1,0),0)</f>
        <v>0</v>
      </c>
      <c r="P402" s="25">
        <f>IFERROR(VLOOKUP($A402,'TD SOP+PROFORM MOD'!$A$5:$AD$750,MATCH(P$4,'TD SOP+PROFORM MOD'!$B$2:$AD$2,0)+1,0),0)+IFERROR(VLOOKUP($A402,'TD SOP+PROFORM MOD'!$A$5:$AD$750,MATCH(P$2,'TD SOP+PROFORM MOD'!$B$2:$AD$2,0)+1,0),0)</f>
        <v>0</v>
      </c>
      <c r="Q402" s="26" t="str">
        <f t="shared" si="103"/>
        <v/>
      </c>
      <c r="R402" s="25">
        <f>IFERROR(VLOOKUP($A402,'TD SOP+PROFORM MOD'!$A$5:$AD$750,MATCH(R$4,'TD SOP+PROFORM MOD'!$B$2:$AD$2,0)+1,0),0)+IFERROR(VLOOKUP($A402,'TD SOP+PROFORM MOD'!$A$5:$AD$750,MATCH(R$2,'TD SOP+PROFORM MOD'!$B$2:$AD$2,0)+1,0),0)</f>
        <v>0</v>
      </c>
      <c r="S402" s="25">
        <f>IFERROR(VLOOKUP($A402,'TD SOP+PROFORM MOD'!$A$5:$AD$750,MATCH(S$4,'TD SOP+PROFORM MOD'!$B$2:$AD$2,0)+1,0),0)+IFERROR(VLOOKUP($A402,'TD SOP+PROFORM MOD'!$A$5:$AD$750,MATCH(S$2,'TD SOP+PROFORM MOD'!$B$2:$AD$2,0)+1,0),0)</f>
        <v>0</v>
      </c>
      <c r="T402" s="26" t="str">
        <f t="shared" si="104"/>
        <v/>
      </c>
      <c r="U402" s="25">
        <f>IFERROR(VLOOKUP($A402,'TD SOP+PROFORM MOD'!$A$5:$AD$750,MATCH(U$4,'TD SOP+PROFORM MOD'!$B$2:$AD$2,0)+1,0),0)+IFERROR(VLOOKUP($A402,'TD SOP+PROFORM MOD'!$A$5:$AD$750,MATCH(U$2,'TD SOP+PROFORM MOD'!$B$2:$AD$2,0)+1,0),0)</f>
        <v>0</v>
      </c>
      <c r="V402" s="25">
        <f>IFERROR(VLOOKUP($A402,'TD SOP+PROFORM MOD'!$A$5:$AD$750,MATCH(V$4,'TD SOP+PROFORM MOD'!$B$2:$AD$2,0)+1,0),0)+IFERROR(VLOOKUP($A402,'TD SOP+PROFORM MOD'!$A$5:$AD$750,MATCH(V$2,'TD SOP+PROFORM MOD'!$B$2:$AD$2,0)+1,0),0)</f>
        <v>0</v>
      </c>
      <c r="W402" s="26" t="str">
        <f t="shared" si="105"/>
        <v/>
      </c>
      <c r="X402" s="25">
        <f>IFERROR(VLOOKUP($A402,'TD SOP+PROFORM MOD'!$A$5:$AD$750,MATCH(X$4,'TD SOP+PROFORM MOD'!$B$2:$AD$2,0)+1,0),0)+IFERROR(VLOOKUP($A402,'TD SOP+PROFORM MOD'!$A$5:$AD$750,MATCH(X$2,'TD SOP+PROFORM MOD'!$B$2:$AD$2,0)+1,0),0)</f>
        <v>0</v>
      </c>
      <c r="Y402" s="25">
        <f>IFERROR(VLOOKUP($A402,'TD SOP+PROFORM MOD'!$A$5:$AD$750,MATCH(Y$4,'TD SOP+PROFORM MOD'!$B$2:$AD$2,0)+1,0),0)+IFERROR(VLOOKUP($A402,'TD SOP+PROFORM MOD'!$A$5:$AD$750,MATCH(Y$2,'TD SOP+PROFORM MOD'!$B$2:$AD$2,0)+1,0),0)</f>
        <v>0</v>
      </c>
      <c r="Z402" s="26" t="str">
        <f t="shared" si="106"/>
        <v/>
      </c>
      <c r="AA402" s="25">
        <f>IFERROR(VLOOKUP($A402,'TD SOP+PROFORM MOD'!$A$5:$AD$750,MATCH(AA$4,'TD SOP+PROFORM MOD'!$B$2:$AD$2,0)+1,0),0)+IFERROR(VLOOKUP($A402,'TD SOP+PROFORM MOD'!$A$5:$AD$750,MATCH(AA$2,'TD SOP+PROFORM MOD'!$B$2:$AD$2,0)+1,0),0)</f>
        <v>0</v>
      </c>
      <c r="AB402" s="25">
        <f>IFERROR(VLOOKUP($A402,'TD SOP+PROFORM MOD'!$A$5:$AD$750,MATCH(AB$4,'TD SOP+PROFORM MOD'!$B$2:$AD$2,0)+1,0),0)+IFERROR(VLOOKUP($A402,'TD SOP+PROFORM MOD'!$A$5:$AD$750,MATCH(AB$2,'TD SOP+PROFORM MOD'!$B$2:$AD$2,0)+1,0),0)</f>
        <v>0</v>
      </c>
      <c r="AC402" s="26" t="str">
        <f t="shared" si="107"/>
        <v/>
      </c>
      <c r="AD402" s="25">
        <f>IFERROR(VLOOKUP($A402,'TD SOP+PROFORM MOD'!$A$5:$AD$750,MATCH(AD$4,'TD SOP+PROFORM MOD'!$B$2:$AD$2,0)+1,0),0)+IFERROR(VLOOKUP($A402,'TD SOP+PROFORM MOD'!$A$5:$AD$750,MATCH(AD$2,'TD SOP+PROFORM MOD'!$B$2:$AD$2,0)+1,0),0)</f>
        <v>0</v>
      </c>
      <c r="AE402" s="25">
        <f>IFERROR(VLOOKUP($A402,'TD SOP+PROFORM MOD'!$A$5:$AD$750,MATCH(AE$4,'TD SOP+PROFORM MOD'!$B$2:$AD$2,0)+1,0),0)+IFERROR(VLOOKUP($A402,'TD SOP+PROFORM MOD'!$A$5:$AD$750,MATCH(AE$2,'TD SOP+PROFORM MOD'!$B$2:$AD$2,0)+1,0),0)</f>
        <v>0</v>
      </c>
      <c r="AF402" s="26" t="str">
        <f t="shared" si="108"/>
        <v/>
      </c>
      <c r="AG402" s="25">
        <f>IFERROR(VLOOKUP($A402,'TD SOP+PROFORM MOD'!$A$5:$AD$750,MATCH(AG$4,'TD SOP+PROFORM MOD'!$B$2:$AD$2,0)+1,0),0)+IFERROR(VLOOKUP($A402,'TD SOP+PROFORM MOD'!$A$5:$AD$750,MATCH(AG$2,'TD SOP+PROFORM MOD'!$B$2:$AD$2,0)+1,0),0)</f>
        <v>0</v>
      </c>
      <c r="AH402" s="25">
        <f>IFERROR(VLOOKUP($A402,'TD SOP+PROFORM MOD'!$A$5:$AD$750,MATCH(AH$4,'TD SOP+PROFORM MOD'!$B$2:$AD$2,0)+1,0),0)+IFERROR(VLOOKUP($A402,'TD SOP+PROFORM MOD'!$A$5:$AD$750,MATCH(AH$2,'TD SOP+PROFORM MOD'!$B$2:$AD$2,0)+1,0),0)</f>
        <v>0</v>
      </c>
      <c r="AI402" s="26" t="str">
        <f t="shared" si="109"/>
        <v/>
      </c>
      <c r="AJ402" s="25">
        <f>IFERROR(VLOOKUP($A402,'TD SOP+PROFORM MOD'!$A$5:$AD$750,MATCH(AJ$4,'TD SOP+PROFORM MOD'!$B$2:$AD$2,0)+1,0),0)+IFERROR(VLOOKUP($A402,'TD SOP+PROFORM MOD'!$A$5:$AD$750,MATCH(AJ$2,'TD SOP+PROFORM MOD'!$B$2:$AD$2,0)+1,0),0)</f>
        <v>0</v>
      </c>
      <c r="AK402" s="25">
        <f>IFERROR(VLOOKUP($A402,'TD SOP+PROFORM MOD'!$A$5:$AD$750,MATCH(AK$4,'TD SOP+PROFORM MOD'!$B$2:$AD$2,0)+1,0),0)+IFERROR(VLOOKUP($A402,'TD SOP+PROFORM MOD'!$A$5:$AD$750,MATCH(AK$2,'TD SOP+PROFORM MOD'!$B$2:$AD$2,0)+1,0),0)</f>
        <v>0</v>
      </c>
      <c r="AL402" s="26" t="str">
        <f t="shared" si="110"/>
        <v/>
      </c>
      <c r="AM402" s="25">
        <f t="shared" si="112"/>
        <v>0</v>
      </c>
      <c r="AN402" s="25">
        <f t="shared" si="112"/>
        <v>0</v>
      </c>
      <c r="AO402" s="26" t="str">
        <f t="shared" si="111"/>
        <v/>
      </c>
      <c r="AR402" s="25">
        <f>SUMIF('B&amp;S YTD LFY'!B:B,"="&amp;A402,'B&amp;S YTD LFY'!C:C)</f>
        <v>0</v>
      </c>
      <c r="AS402" s="25">
        <f t="shared" si="113"/>
        <v>0</v>
      </c>
      <c r="AT402" s="25"/>
    </row>
    <row r="403" spans="1:46" x14ac:dyDescent="0.35">
      <c r="A403" s="24">
        <f>IF(AND('TD SOP+PROFORM MOD'!A400&lt;&gt;"",'TD SOP+PROFORM MOD'!A400&lt;&gt;"TOTAL"),'TD SOP+PROFORM MOD'!A400,0)</f>
        <v>0</v>
      </c>
      <c r="C403" s="25" t="str">
        <f>IFERROR(VLOOKUP($A403,'TD SOP+PROFORM MOD'!$A$5:$AD$750,MATCH(C$4,'TD SOP+PROFORM MOD'!$B$2:$AT$2,0)+1,0),"")</f>
        <v/>
      </c>
      <c r="D403" s="25" t="str">
        <f>IFERROR(VLOOKUP($A403,'TD SOP+PROFORM MOD'!$A$5:$AD$750,MATCH(D$4,'TD SOP+PROFORM MOD'!$B$2:$AT$2,0)+1,0),"")</f>
        <v/>
      </c>
      <c r="E403" s="26" t="str">
        <f t="shared" si="99"/>
        <v/>
      </c>
      <c r="F403" s="25" t="str">
        <f>IFERROR(VLOOKUP($A403,'TD SOP+PROFORM MOD'!$A$5:$AD$750,MATCH(F$4,'TD SOP+PROFORM MOD'!$B$2:$AT$2,0)+1,0),"")</f>
        <v/>
      </c>
      <c r="G403" s="25" t="str">
        <f>IFERROR(VLOOKUP($A403,'TD SOP+PROFORM MOD'!$A$5:$AD$750,MATCH(G$4,'TD SOP+PROFORM MOD'!$B$2:$AT$2,0)+1,0),"")</f>
        <v/>
      </c>
      <c r="H403" s="26" t="str">
        <f t="shared" si="100"/>
        <v/>
      </c>
      <c r="I403" s="25" t="str">
        <f>IFERROR(VLOOKUP($A403,'TD SOP+PROFORM MOD'!$A$5:$AD$750,MATCH(I$4,'TD SOP+PROFORM MOD'!$B$2:$AT$2,0)+1,0),"")</f>
        <v/>
      </c>
      <c r="J403" s="25" t="str">
        <f>IFERROR(VLOOKUP($A403,'TD SOP+PROFORM MOD'!$A$5:$AD$750,MATCH(J$4,'TD SOP+PROFORM MOD'!$B$2:$AT$2,0)+1,0),"")</f>
        <v/>
      </c>
      <c r="K403" s="26" t="str">
        <f t="shared" si="101"/>
        <v/>
      </c>
      <c r="L403" s="25" t="str">
        <f>IFERROR(VLOOKUP($A403,'TD SOP+PROFORM MOD'!$A$5:$AD$750,MATCH(L$4,'TD SOP+PROFORM MOD'!$B$2:$AT$2,0)+1,0),"")</f>
        <v/>
      </c>
      <c r="M403" s="25" t="str">
        <f>IFERROR(VLOOKUP($A403,'TD SOP+PROFORM MOD'!$A$5:$AD$750,MATCH(M$4,'TD SOP+PROFORM MOD'!$B$2:$AT$2,0)+1,0),"")</f>
        <v/>
      </c>
      <c r="N403" s="26" t="str">
        <f t="shared" si="102"/>
        <v/>
      </c>
      <c r="O403" s="25">
        <f>IFERROR(VLOOKUP($A403,'TD SOP+PROFORM MOD'!$A$5:$AD$750,MATCH(O$4,'TD SOP+PROFORM MOD'!$B$2:$AD$2,0)+1,0),0)+IFERROR(VLOOKUP($A403,'TD SOP+PROFORM MOD'!$A$5:$AD$750,MATCH(O$2,'TD SOP+PROFORM MOD'!$B$2:$AD$2,0)+1,0),0)</f>
        <v>0</v>
      </c>
      <c r="P403" s="25">
        <f>IFERROR(VLOOKUP($A403,'TD SOP+PROFORM MOD'!$A$5:$AD$750,MATCH(P$4,'TD SOP+PROFORM MOD'!$B$2:$AD$2,0)+1,0),0)+IFERROR(VLOOKUP($A403,'TD SOP+PROFORM MOD'!$A$5:$AD$750,MATCH(P$2,'TD SOP+PROFORM MOD'!$B$2:$AD$2,0)+1,0),0)</f>
        <v>0</v>
      </c>
      <c r="Q403" s="26" t="str">
        <f t="shared" si="103"/>
        <v/>
      </c>
      <c r="R403" s="25">
        <f>IFERROR(VLOOKUP($A403,'TD SOP+PROFORM MOD'!$A$5:$AD$750,MATCH(R$4,'TD SOP+PROFORM MOD'!$B$2:$AD$2,0)+1,0),0)+IFERROR(VLOOKUP($A403,'TD SOP+PROFORM MOD'!$A$5:$AD$750,MATCH(R$2,'TD SOP+PROFORM MOD'!$B$2:$AD$2,0)+1,0),0)</f>
        <v>0</v>
      </c>
      <c r="S403" s="25">
        <f>IFERROR(VLOOKUP($A403,'TD SOP+PROFORM MOD'!$A$5:$AD$750,MATCH(S$4,'TD SOP+PROFORM MOD'!$B$2:$AD$2,0)+1,0),0)+IFERROR(VLOOKUP($A403,'TD SOP+PROFORM MOD'!$A$5:$AD$750,MATCH(S$2,'TD SOP+PROFORM MOD'!$B$2:$AD$2,0)+1,0),0)</f>
        <v>0</v>
      </c>
      <c r="T403" s="26" t="str">
        <f t="shared" si="104"/>
        <v/>
      </c>
      <c r="U403" s="25">
        <f>IFERROR(VLOOKUP($A403,'TD SOP+PROFORM MOD'!$A$5:$AD$750,MATCH(U$4,'TD SOP+PROFORM MOD'!$B$2:$AD$2,0)+1,0),0)+IFERROR(VLOOKUP($A403,'TD SOP+PROFORM MOD'!$A$5:$AD$750,MATCH(U$2,'TD SOP+PROFORM MOD'!$B$2:$AD$2,0)+1,0),0)</f>
        <v>0</v>
      </c>
      <c r="V403" s="25">
        <f>IFERROR(VLOOKUP($A403,'TD SOP+PROFORM MOD'!$A$5:$AD$750,MATCH(V$4,'TD SOP+PROFORM MOD'!$B$2:$AD$2,0)+1,0),0)+IFERROR(VLOOKUP($A403,'TD SOP+PROFORM MOD'!$A$5:$AD$750,MATCH(V$2,'TD SOP+PROFORM MOD'!$B$2:$AD$2,0)+1,0),0)</f>
        <v>0</v>
      </c>
      <c r="W403" s="26" t="str">
        <f t="shared" si="105"/>
        <v/>
      </c>
      <c r="X403" s="25">
        <f>IFERROR(VLOOKUP($A403,'TD SOP+PROFORM MOD'!$A$5:$AD$750,MATCH(X$4,'TD SOP+PROFORM MOD'!$B$2:$AD$2,0)+1,0),0)+IFERROR(VLOOKUP($A403,'TD SOP+PROFORM MOD'!$A$5:$AD$750,MATCH(X$2,'TD SOP+PROFORM MOD'!$B$2:$AD$2,0)+1,0),0)</f>
        <v>0</v>
      </c>
      <c r="Y403" s="25">
        <f>IFERROR(VLOOKUP($A403,'TD SOP+PROFORM MOD'!$A$5:$AD$750,MATCH(Y$4,'TD SOP+PROFORM MOD'!$B$2:$AD$2,0)+1,0),0)+IFERROR(VLOOKUP($A403,'TD SOP+PROFORM MOD'!$A$5:$AD$750,MATCH(Y$2,'TD SOP+PROFORM MOD'!$B$2:$AD$2,0)+1,0),0)</f>
        <v>0</v>
      </c>
      <c r="Z403" s="26" t="str">
        <f t="shared" si="106"/>
        <v/>
      </c>
      <c r="AA403" s="25">
        <f>IFERROR(VLOOKUP($A403,'TD SOP+PROFORM MOD'!$A$5:$AD$750,MATCH(AA$4,'TD SOP+PROFORM MOD'!$B$2:$AD$2,0)+1,0),0)+IFERROR(VLOOKUP($A403,'TD SOP+PROFORM MOD'!$A$5:$AD$750,MATCH(AA$2,'TD SOP+PROFORM MOD'!$B$2:$AD$2,0)+1,0),0)</f>
        <v>0</v>
      </c>
      <c r="AB403" s="25">
        <f>IFERROR(VLOOKUP($A403,'TD SOP+PROFORM MOD'!$A$5:$AD$750,MATCH(AB$4,'TD SOP+PROFORM MOD'!$B$2:$AD$2,0)+1,0),0)+IFERROR(VLOOKUP($A403,'TD SOP+PROFORM MOD'!$A$5:$AD$750,MATCH(AB$2,'TD SOP+PROFORM MOD'!$B$2:$AD$2,0)+1,0),0)</f>
        <v>0</v>
      </c>
      <c r="AC403" s="26" t="str">
        <f t="shared" si="107"/>
        <v/>
      </c>
      <c r="AD403" s="25">
        <f>IFERROR(VLOOKUP($A403,'TD SOP+PROFORM MOD'!$A$5:$AD$750,MATCH(AD$4,'TD SOP+PROFORM MOD'!$B$2:$AD$2,0)+1,0),0)+IFERROR(VLOOKUP($A403,'TD SOP+PROFORM MOD'!$A$5:$AD$750,MATCH(AD$2,'TD SOP+PROFORM MOD'!$B$2:$AD$2,0)+1,0),0)</f>
        <v>0</v>
      </c>
      <c r="AE403" s="25">
        <f>IFERROR(VLOOKUP($A403,'TD SOP+PROFORM MOD'!$A$5:$AD$750,MATCH(AE$4,'TD SOP+PROFORM MOD'!$B$2:$AD$2,0)+1,0),0)+IFERROR(VLOOKUP($A403,'TD SOP+PROFORM MOD'!$A$5:$AD$750,MATCH(AE$2,'TD SOP+PROFORM MOD'!$B$2:$AD$2,0)+1,0),0)</f>
        <v>0</v>
      </c>
      <c r="AF403" s="26" t="str">
        <f t="shared" si="108"/>
        <v/>
      </c>
      <c r="AG403" s="25">
        <f>IFERROR(VLOOKUP($A403,'TD SOP+PROFORM MOD'!$A$5:$AD$750,MATCH(AG$4,'TD SOP+PROFORM MOD'!$B$2:$AD$2,0)+1,0),0)+IFERROR(VLOOKUP($A403,'TD SOP+PROFORM MOD'!$A$5:$AD$750,MATCH(AG$2,'TD SOP+PROFORM MOD'!$B$2:$AD$2,0)+1,0),0)</f>
        <v>0</v>
      </c>
      <c r="AH403" s="25">
        <f>IFERROR(VLOOKUP($A403,'TD SOP+PROFORM MOD'!$A$5:$AD$750,MATCH(AH$4,'TD SOP+PROFORM MOD'!$B$2:$AD$2,0)+1,0),0)+IFERROR(VLOOKUP($A403,'TD SOP+PROFORM MOD'!$A$5:$AD$750,MATCH(AH$2,'TD SOP+PROFORM MOD'!$B$2:$AD$2,0)+1,0),0)</f>
        <v>0</v>
      </c>
      <c r="AI403" s="26" t="str">
        <f t="shared" si="109"/>
        <v/>
      </c>
      <c r="AJ403" s="25">
        <f>IFERROR(VLOOKUP($A403,'TD SOP+PROFORM MOD'!$A$5:$AD$750,MATCH(AJ$4,'TD SOP+PROFORM MOD'!$B$2:$AD$2,0)+1,0),0)+IFERROR(VLOOKUP($A403,'TD SOP+PROFORM MOD'!$A$5:$AD$750,MATCH(AJ$2,'TD SOP+PROFORM MOD'!$B$2:$AD$2,0)+1,0),0)</f>
        <v>0</v>
      </c>
      <c r="AK403" s="25">
        <f>IFERROR(VLOOKUP($A403,'TD SOP+PROFORM MOD'!$A$5:$AD$750,MATCH(AK$4,'TD SOP+PROFORM MOD'!$B$2:$AD$2,0)+1,0),0)+IFERROR(VLOOKUP($A403,'TD SOP+PROFORM MOD'!$A$5:$AD$750,MATCH(AK$2,'TD SOP+PROFORM MOD'!$B$2:$AD$2,0)+1,0),0)</f>
        <v>0</v>
      </c>
      <c r="AL403" s="26" t="str">
        <f t="shared" si="110"/>
        <v/>
      </c>
      <c r="AM403" s="25">
        <f t="shared" si="112"/>
        <v>0</v>
      </c>
      <c r="AN403" s="25">
        <f t="shared" si="112"/>
        <v>0</v>
      </c>
      <c r="AO403" s="26" t="str">
        <f t="shared" si="111"/>
        <v/>
      </c>
      <c r="AR403" s="25">
        <f>SUMIF('B&amp;S YTD LFY'!B:B,"="&amp;A403,'B&amp;S YTD LFY'!C:C)</f>
        <v>0</v>
      </c>
      <c r="AS403" s="25">
        <f t="shared" si="113"/>
        <v>0</v>
      </c>
      <c r="AT403" s="25"/>
    </row>
    <row r="404" spans="1:46" x14ac:dyDescent="0.35">
      <c r="A404" s="24">
        <f>IF(AND('TD SOP+PROFORM MOD'!A401&lt;&gt;"",'TD SOP+PROFORM MOD'!A401&lt;&gt;"TOTAL"),'TD SOP+PROFORM MOD'!A401,0)</f>
        <v>0</v>
      </c>
      <c r="C404" s="25" t="str">
        <f>IFERROR(VLOOKUP($A404,'TD SOP+PROFORM MOD'!$A$5:$AD$750,MATCH(C$4,'TD SOP+PROFORM MOD'!$B$2:$AT$2,0)+1,0),"")</f>
        <v/>
      </c>
      <c r="D404" s="25" t="str">
        <f>IFERROR(VLOOKUP($A404,'TD SOP+PROFORM MOD'!$A$5:$AD$750,MATCH(D$4,'TD SOP+PROFORM MOD'!$B$2:$AT$2,0)+1,0),"")</f>
        <v/>
      </c>
      <c r="E404" s="26" t="str">
        <f t="shared" si="99"/>
        <v/>
      </c>
      <c r="F404" s="25" t="str">
        <f>IFERROR(VLOOKUP($A404,'TD SOP+PROFORM MOD'!$A$5:$AD$750,MATCH(F$4,'TD SOP+PROFORM MOD'!$B$2:$AT$2,0)+1,0),"")</f>
        <v/>
      </c>
      <c r="G404" s="25" t="str">
        <f>IFERROR(VLOOKUP($A404,'TD SOP+PROFORM MOD'!$A$5:$AD$750,MATCH(G$4,'TD SOP+PROFORM MOD'!$B$2:$AT$2,0)+1,0),"")</f>
        <v/>
      </c>
      <c r="H404" s="26" t="str">
        <f t="shared" si="100"/>
        <v/>
      </c>
      <c r="I404" s="25" t="str">
        <f>IFERROR(VLOOKUP($A404,'TD SOP+PROFORM MOD'!$A$5:$AD$750,MATCH(I$4,'TD SOP+PROFORM MOD'!$B$2:$AT$2,0)+1,0),"")</f>
        <v/>
      </c>
      <c r="J404" s="25" t="str">
        <f>IFERROR(VLOOKUP($A404,'TD SOP+PROFORM MOD'!$A$5:$AD$750,MATCH(J$4,'TD SOP+PROFORM MOD'!$B$2:$AT$2,0)+1,0),"")</f>
        <v/>
      </c>
      <c r="K404" s="26" t="str">
        <f t="shared" si="101"/>
        <v/>
      </c>
      <c r="L404" s="25" t="str">
        <f>IFERROR(VLOOKUP($A404,'TD SOP+PROFORM MOD'!$A$5:$AD$750,MATCH(L$4,'TD SOP+PROFORM MOD'!$B$2:$AT$2,0)+1,0),"")</f>
        <v/>
      </c>
      <c r="M404" s="25" t="str">
        <f>IFERROR(VLOOKUP($A404,'TD SOP+PROFORM MOD'!$A$5:$AD$750,MATCH(M$4,'TD SOP+PROFORM MOD'!$B$2:$AT$2,0)+1,0),"")</f>
        <v/>
      </c>
      <c r="N404" s="26" t="str">
        <f t="shared" si="102"/>
        <v/>
      </c>
      <c r="O404" s="25">
        <f>IFERROR(VLOOKUP($A404,'TD SOP+PROFORM MOD'!$A$5:$AD$750,MATCH(O$4,'TD SOP+PROFORM MOD'!$B$2:$AD$2,0)+1,0),0)+IFERROR(VLOOKUP($A404,'TD SOP+PROFORM MOD'!$A$5:$AD$750,MATCH(O$2,'TD SOP+PROFORM MOD'!$B$2:$AD$2,0)+1,0),0)</f>
        <v>0</v>
      </c>
      <c r="P404" s="25">
        <f>IFERROR(VLOOKUP($A404,'TD SOP+PROFORM MOD'!$A$5:$AD$750,MATCH(P$4,'TD SOP+PROFORM MOD'!$B$2:$AD$2,0)+1,0),0)+IFERROR(VLOOKUP($A404,'TD SOP+PROFORM MOD'!$A$5:$AD$750,MATCH(P$2,'TD SOP+PROFORM MOD'!$B$2:$AD$2,0)+1,0),0)</f>
        <v>0</v>
      </c>
      <c r="Q404" s="26" t="str">
        <f t="shared" si="103"/>
        <v/>
      </c>
      <c r="R404" s="25">
        <f>IFERROR(VLOOKUP($A404,'TD SOP+PROFORM MOD'!$A$5:$AD$750,MATCH(R$4,'TD SOP+PROFORM MOD'!$B$2:$AD$2,0)+1,0),0)+IFERROR(VLOOKUP($A404,'TD SOP+PROFORM MOD'!$A$5:$AD$750,MATCH(R$2,'TD SOP+PROFORM MOD'!$B$2:$AD$2,0)+1,0),0)</f>
        <v>0</v>
      </c>
      <c r="S404" s="25">
        <f>IFERROR(VLOOKUP($A404,'TD SOP+PROFORM MOD'!$A$5:$AD$750,MATCH(S$4,'TD SOP+PROFORM MOD'!$B$2:$AD$2,0)+1,0),0)+IFERROR(VLOOKUP($A404,'TD SOP+PROFORM MOD'!$A$5:$AD$750,MATCH(S$2,'TD SOP+PROFORM MOD'!$B$2:$AD$2,0)+1,0),0)</f>
        <v>0</v>
      </c>
      <c r="T404" s="26" t="str">
        <f t="shared" si="104"/>
        <v/>
      </c>
      <c r="U404" s="25">
        <f>IFERROR(VLOOKUP($A404,'TD SOP+PROFORM MOD'!$A$5:$AD$750,MATCH(U$4,'TD SOP+PROFORM MOD'!$B$2:$AD$2,0)+1,0),0)+IFERROR(VLOOKUP($A404,'TD SOP+PROFORM MOD'!$A$5:$AD$750,MATCH(U$2,'TD SOP+PROFORM MOD'!$B$2:$AD$2,0)+1,0),0)</f>
        <v>0</v>
      </c>
      <c r="V404" s="25">
        <f>IFERROR(VLOOKUP($A404,'TD SOP+PROFORM MOD'!$A$5:$AD$750,MATCH(V$4,'TD SOP+PROFORM MOD'!$B$2:$AD$2,0)+1,0),0)+IFERROR(VLOOKUP($A404,'TD SOP+PROFORM MOD'!$A$5:$AD$750,MATCH(V$2,'TD SOP+PROFORM MOD'!$B$2:$AD$2,0)+1,0),0)</f>
        <v>0</v>
      </c>
      <c r="W404" s="26" t="str">
        <f t="shared" si="105"/>
        <v/>
      </c>
      <c r="X404" s="25">
        <f>IFERROR(VLOOKUP($A404,'TD SOP+PROFORM MOD'!$A$5:$AD$750,MATCH(X$4,'TD SOP+PROFORM MOD'!$B$2:$AD$2,0)+1,0),0)+IFERROR(VLOOKUP($A404,'TD SOP+PROFORM MOD'!$A$5:$AD$750,MATCH(X$2,'TD SOP+PROFORM MOD'!$B$2:$AD$2,0)+1,0),0)</f>
        <v>0</v>
      </c>
      <c r="Y404" s="25">
        <f>IFERROR(VLOOKUP($A404,'TD SOP+PROFORM MOD'!$A$5:$AD$750,MATCH(Y$4,'TD SOP+PROFORM MOD'!$B$2:$AD$2,0)+1,0),0)+IFERROR(VLOOKUP($A404,'TD SOP+PROFORM MOD'!$A$5:$AD$750,MATCH(Y$2,'TD SOP+PROFORM MOD'!$B$2:$AD$2,0)+1,0),0)</f>
        <v>0</v>
      </c>
      <c r="Z404" s="26" t="str">
        <f t="shared" si="106"/>
        <v/>
      </c>
      <c r="AA404" s="25">
        <f>IFERROR(VLOOKUP($A404,'TD SOP+PROFORM MOD'!$A$5:$AD$750,MATCH(AA$4,'TD SOP+PROFORM MOD'!$B$2:$AD$2,0)+1,0),0)+IFERROR(VLOOKUP($A404,'TD SOP+PROFORM MOD'!$A$5:$AD$750,MATCH(AA$2,'TD SOP+PROFORM MOD'!$B$2:$AD$2,0)+1,0),0)</f>
        <v>0</v>
      </c>
      <c r="AB404" s="25">
        <f>IFERROR(VLOOKUP($A404,'TD SOP+PROFORM MOD'!$A$5:$AD$750,MATCH(AB$4,'TD SOP+PROFORM MOD'!$B$2:$AD$2,0)+1,0),0)+IFERROR(VLOOKUP($A404,'TD SOP+PROFORM MOD'!$A$5:$AD$750,MATCH(AB$2,'TD SOP+PROFORM MOD'!$B$2:$AD$2,0)+1,0),0)</f>
        <v>0</v>
      </c>
      <c r="AC404" s="26" t="str">
        <f t="shared" si="107"/>
        <v/>
      </c>
      <c r="AD404" s="25">
        <f>IFERROR(VLOOKUP($A404,'TD SOP+PROFORM MOD'!$A$5:$AD$750,MATCH(AD$4,'TD SOP+PROFORM MOD'!$B$2:$AD$2,0)+1,0),0)+IFERROR(VLOOKUP($A404,'TD SOP+PROFORM MOD'!$A$5:$AD$750,MATCH(AD$2,'TD SOP+PROFORM MOD'!$B$2:$AD$2,0)+1,0),0)</f>
        <v>0</v>
      </c>
      <c r="AE404" s="25">
        <f>IFERROR(VLOOKUP($A404,'TD SOP+PROFORM MOD'!$A$5:$AD$750,MATCH(AE$4,'TD SOP+PROFORM MOD'!$B$2:$AD$2,0)+1,0),0)+IFERROR(VLOOKUP($A404,'TD SOP+PROFORM MOD'!$A$5:$AD$750,MATCH(AE$2,'TD SOP+PROFORM MOD'!$B$2:$AD$2,0)+1,0),0)</f>
        <v>0</v>
      </c>
      <c r="AF404" s="26" t="str">
        <f t="shared" si="108"/>
        <v/>
      </c>
      <c r="AG404" s="25">
        <f>IFERROR(VLOOKUP($A404,'TD SOP+PROFORM MOD'!$A$5:$AD$750,MATCH(AG$4,'TD SOP+PROFORM MOD'!$B$2:$AD$2,0)+1,0),0)+IFERROR(VLOOKUP($A404,'TD SOP+PROFORM MOD'!$A$5:$AD$750,MATCH(AG$2,'TD SOP+PROFORM MOD'!$B$2:$AD$2,0)+1,0),0)</f>
        <v>0</v>
      </c>
      <c r="AH404" s="25">
        <f>IFERROR(VLOOKUP($A404,'TD SOP+PROFORM MOD'!$A$5:$AD$750,MATCH(AH$4,'TD SOP+PROFORM MOD'!$B$2:$AD$2,0)+1,0),0)+IFERROR(VLOOKUP($A404,'TD SOP+PROFORM MOD'!$A$5:$AD$750,MATCH(AH$2,'TD SOP+PROFORM MOD'!$B$2:$AD$2,0)+1,0),0)</f>
        <v>0</v>
      </c>
      <c r="AI404" s="26" t="str">
        <f t="shared" si="109"/>
        <v/>
      </c>
      <c r="AJ404" s="25">
        <f>IFERROR(VLOOKUP($A404,'TD SOP+PROFORM MOD'!$A$5:$AD$750,MATCH(AJ$4,'TD SOP+PROFORM MOD'!$B$2:$AD$2,0)+1,0),0)+IFERROR(VLOOKUP($A404,'TD SOP+PROFORM MOD'!$A$5:$AD$750,MATCH(AJ$2,'TD SOP+PROFORM MOD'!$B$2:$AD$2,0)+1,0),0)</f>
        <v>0</v>
      </c>
      <c r="AK404" s="25">
        <f>IFERROR(VLOOKUP($A404,'TD SOP+PROFORM MOD'!$A$5:$AD$750,MATCH(AK$4,'TD SOP+PROFORM MOD'!$B$2:$AD$2,0)+1,0),0)+IFERROR(VLOOKUP($A404,'TD SOP+PROFORM MOD'!$A$5:$AD$750,MATCH(AK$2,'TD SOP+PROFORM MOD'!$B$2:$AD$2,0)+1,0),0)</f>
        <v>0</v>
      </c>
      <c r="AL404" s="26" t="str">
        <f t="shared" si="110"/>
        <v/>
      </c>
      <c r="AM404" s="25">
        <f t="shared" si="112"/>
        <v>0</v>
      </c>
      <c r="AN404" s="25">
        <f t="shared" si="112"/>
        <v>0</v>
      </c>
      <c r="AO404" s="26" t="str">
        <f t="shared" si="111"/>
        <v/>
      </c>
      <c r="AR404" s="25">
        <f>SUMIF('B&amp;S YTD LFY'!B:B,"="&amp;A404,'B&amp;S YTD LFY'!C:C)</f>
        <v>0</v>
      </c>
      <c r="AS404" s="25">
        <f t="shared" si="113"/>
        <v>0</v>
      </c>
      <c r="AT404" s="25"/>
    </row>
    <row r="405" spans="1:46" x14ac:dyDescent="0.35">
      <c r="A405" s="24">
        <f>IF(AND('TD SOP+PROFORM MOD'!A402&lt;&gt;"",'TD SOP+PROFORM MOD'!A402&lt;&gt;"TOTAL"),'TD SOP+PROFORM MOD'!A402,0)</f>
        <v>0</v>
      </c>
      <c r="C405" s="25" t="str">
        <f>IFERROR(VLOOKUP($A405,'TD SOP+PROFORM MOD'!$A$5:$AD$750,MATCH(C$4,'TD SOP+PROFORM MOD'!$B$2:$AT$2,0)+1,0),"")</f>
        <v/>
      </c>
      <c r="D405" s="25" t="str">
        <f>IFERROR(VLOOKUP($A405,'TD SOP+PROFORM MOD'!$A$5:$AD$750,MATCH(D$4,'TD SOP+PROFORM MOD'!$B$2:$AT$2,0)+1,0),"")</f>
        <v/>
      </c>
      <c r="E405" s="26" t="str">
        <f t="shared" si="99"/>
        <v/>
      </c>
      <c r="F405" s="25" t="str">
        <f>IFERROR(VLOOKUP($A405,'TD SOP+PROFORM MOD'!$A$5:$AD$750,MATCH(F$4,'TD SOP+PROFORM MOD'!$B$2:$AT$2,0)+1,0),"")</f>
        <v/>
      </c>
      <c r="G405" s="25" t="str">
        <f>IFERROR(VLOOKUP($A405,'TD SOP+PROFORM MOD'!$A$5:$AD$750,MATCH(G$4,'TD SOP+PROFORM MOD'!$B$2:$AT$2,0)+1,0),"")</f>
        <v/>
      </c>
      <c r="H405" s="26" t="str">
        <f t="shared" si="100"/>
        <v/>
      </c>
      <c r="I405" s="25" t="str">
        <f>IFERROR(VLOOKUP($A405,'TD SOP+PROFORM MOD'!$A$5:$AD$750,MATCH(I$4,'TD SOP+PROFORM MOD'!$B$2:$AT$2,0)+1,0),"")</f>
        <v/>
      </c>
      <c r="J405" s="25" t="str">
        <f>IFERROR(VLOOKUP($A405,'TD SOP+PROFORM MOD'!$A$5:$AD$750,MATCH(J$4,'TD SOP+PROFORM MOD'!$B$2:$AT$2,0)+1,0),"")</f>
        <v/>
      </c>
      <c r="K405" s="26" t="str">
        <f t="shared" si="101"/>
        <v/>
      </c>
      <c r="L405" s="25" t="str">
        <f>IFERROR(VLOOKUP($A405,'TD SOP+PROFORM MOD'!$A$5:$AD$750,MATCH(L$4,'TD SOP+PROFORM MOD'!$B$2:$AT$2,0)+1,0),"")</f>
        <v/>
      </c>
      <c r="M405" s="25" t="str">
        <f>IFERROR(VLOOKUP($A405,'TD SOP+PROFORM MOD'!$A$5:$AD$750,MATCH(M$4,'TD SOP+PROFORM MOD'!$B$2:$AT$2,0)+1,0),"")</f>
        <v/>
      </c>
      <c r="N405" s="26" t="str">
        <f t="shared" si="102"/>
        <v/>
      </c>
      <c r="O405" s="25">
        <f>IFERROR(VLOOKUP($A405,'TD SOP+PROFORM MOD'!$A$5:$AD$750,MATCH(O$4,'TD SOP+PROFORM MOD'!$B$2:$AD$2,0)+1,0),0)+IFERROR(VLOOKUP($A405,'TD SOP+PROFORM MOD'!$A$5:$AD$750,MATCH(O$2,'TD SOP+PROFORM MOD'!$B$2:$AD$2,0)+1,0),0)</f>
        <v>0</v>
      </c>
      <c r="P405" s="25">
        <f>IFERROR(VLOOKUP($A405,'TD SOP+PROFORM MOD'!$A$5:$AD$750,MATCH(P$4,'TD SOP+PROFORM MOD'!$B$2:$AD$2,0)+1,0),0)+IFERROR(VLOOKUP($A405,'TD SOP+PROFORM MOD'!$A$5:$AD$750,MATCH(P$2,'TD SOP+PROFORM MOD'!$B$2:$AD$2,0)+1,0),0)</f>
        <v>0</v>
      </c>
      <c r="Q405" s="26" t="str">
        <f t="shared" si="103"/>
        <v/>
      </c>
      <c r="R405" s="25">
        <f>IFERROR(VLOOKUP($A405,'TD SOP+PROFORM MOD'!$A$5:$AD$750,MATCH(R$4,'TD SOP+PROFORM MOD'!$B$2:$AD$2,0)+1,0),0)+IFERROR(VLOOKUP($A405,'TD SOP+PROFORM MOD'!$A$5:$AD$750,MATCH(R$2,'TD SOP+PROFORM MOD'!$B$2:$AD$2,0)+1,0),0)</f>
        <v>0</v>
      </c>
      <c r="S405" s="25">
        <f>IFERROR(VLOOKUP($A405,'TD SOP+PROFORM MOD'!$A$5:$AD$750,MATCH(S$4,'TD SOP+PROFORM MOD'!$B$2:$AD$2,0)+1,0),0)+IFERROR(VLOOKUP($A405,'TD SOP+PROFORM MOD'!$A$5:$AD$750,MATCH(S$2,'TD SOP+PROFORM MOD'!$B$2:$AD$2,0)+1,0),0)</f>
        <v>0</v>
      </c>
      <c r="T405" s="26" t="str">
        <f t="shared" si="104"/>
        <v/>
      </c>
      <c r="U405" s="25">
        <f>IFERROR(VLOOKUP($A405,'TD SOP+PROFORM MOD'!$A$5:$AD$750,MATCH(U$4,'TD SOP+PROFORM MOD'!$B$2:$AD$2,0)+1,0),0)+IFERROR(VLOOKUP($A405,'TD SOP+PROFORM MOD'!$A$5:$AD$750,MATCH(U$2,'TD SOP+PROFORM MOD'!$B$2:$AD$2,0)+1,0),0)</f>
        <v>0</v>
      </c>
      <c r="V405" s="25">
        <f>IFERROR(VLOOKUP($A405,'TD SOP+PROFORM MOD'!$A$5:$AD$750,MATCH(V$4,'TD SOP+PROFORM MOD'!$B$2:$AD$2,0)+1,0),0)+IFERROR(VLOOKUP($A405,'TD SOP+PROFORM MOD'!$A$5:$AD$750,MATCH(V$2,'TD SOP+PROFORM MOD'!$B$2:$AD$2,0)+1,0),0)</f>
        <v>0</v>
      </c>
      <c r="W405" s="26" t="str">
        <f t="shared" si="105"/>
        <v/>
      </c>
      <c r="X405" s="25">
        <f>IFERROR(VLOOKUP($A405,'TD SOP+PROFORM MOD'!$A$5:$AD$750,MATCH(X$4,'TD SOP+PROFORM MOD'!$B$2:$AD$2,0)+1,0),0)+IFERROR(VLOOKUP($A405,'TD SOP+PROFORM MOD'!$A$5:$AD$750,MATCH(X$2,'TD SOP+PROFORM MOD'!$B$2:$AD$2,0)+1,0),0)</f>
        <v>0</v>
      </c>
      <c r="Y405" s="25">
        <f>IFERROR(VLOOKUP($A405,'TD SOP+PROFORM MOD'!$A$5:$AD$750,MATCH(Y$4,'TD SOP+PROFORM MOD'!$B$2:$AD$2,0)+1,0),0)+IFERROR(VLOOKUP($A405,'TD SOP+PROFORM MOD'!$A$5:$AD$750,MATCH(Y$2,'TD SOP+PROFORM MOD'!$B$2:$AD$2,0)+1,0),0)</f>
        <v>0</v>
      </c>
      <c r="Z405" s="26" t="str">
        <f t="shared" si="106"/>
        <v/>
      </c>
      <c r="AA405" s="25">
        <f>IFERROR(VLOOKUP($A405,'TD SOP+PROFORM MOD'!$A$5:$AD$750,MATCH(AA$4,'TD SOP+PROFORM MOD'!$B$2:$AD$2,0)+1,0),0)+IFERROR(VLOOKUP($A405,'TD SOP+PROFORM MOD'!$A$5:$AD$750,MATCH(AA$2,'TD SOP+PROFORM MOD'!$B$2:$AD$2,0)+1,0),0)</f>
        <v>0</v>
      </c>
      <c r="AB405" s="25">
        <f>IFERROR(VLOOKUP($A405,'TD SOP+PROFORM MOD'!$A$5:$AD$750,MATCH(AB$4,'TD SOP+PROFORM MOD'!$B$2:$AD$2,0)+1,0),0)+IFERROR(VLOOKUP($A405,'TD SOP+PROFORM MOD'!$A$5:$AD$750,MATCH(AB$2,'TD SOP+PROFORM MOD'!$B$2:$AD$2,0)+1,0),0)</f>
        <v>0</v>
      </c>
      <c r="AC405" s="26" t="str">
        <f t="shared" si="107"/>
        <v/>
      </c>
      <c r="AD405" s="25">
        <f>IFERROR(VLOOKUP($A405,'TD SOP+PROFORM MOD'!$A$5:$AD$750,MATCH(AD$4,'TD SOP+PROFORM MOD'!$B$2:$AD$2,0)+1,0),0)+IFERROR(VLOOKUP($A405,'TD SOP+PROFORM MOD'!$A$5:$AD$750,MATCH(AD$2,'TD SOP+PROFORM MOD'!$B$2:$AD$2,0)+1,0),0)</f>
        <v>0</v>
      </c>
      <c r="AE405" s="25">
        <f>IFERROR(VLOOKUP($A405,'TD SOP+PROFORM MOD'!$A$5:$AD$750,MATCH(AE$4,'TD SOP+PROFORM MOD'!$B$2:$AD$2,0)+1,0),0)+IFERROR(VLOOKUP($A405,'TD SOP+PROFORM MOD'!$A$5:$AD$750,MATCH(AE$2,'TD SOP+PROFORM MOD'!$B$2:$AD$2,0)+1,0),0)</f>
        <v>0</v>
      </c>
      <c r="AF405" s="26" t="str">
        <f t="shared" si="108"/>
        <v/>
      </c>
      <c r="AG405" s="25">
        <f>IFERROR(VLOOKUP($A405,'TD SOP+PROFORM MOD'!$A$5:$AD$750,MATCH(AG$4,'TD SOP+PROFORM MOD'!$B$2:$AD$2,0)+1,0),0)+IFERROR(VLOOKUP($A405,'TD SOP+PROFORM MOD'!$A$5:$AD$750,MATCH(AG$2,'TD SOP+PROFORM MOD'!$B$2:$AD$2,0)+1,0),0)</f>
        <v>0</v>
      </c>
      <c r="AH405" s="25">
        <f>IFERROR(VLOOKUP($A405,'TD SOP+PROFORM MOD'!$A$5:$AD$750,MATCH(AH$4,'TD SOP+PROFORM MOD'!$B$2:$AD$2,0)+1,0),0)+IFERROR(VLOOKUP($A405,'TD SOP+PROFORM MOD'!$A$5:$AD$750,MATCH(AH$2,'TD SOP+PROFORM MOD'!$B$2:$AD$2,0)+1,0),0)</f>
        <v>0</v>
      </c>
      <c r="AI405" s="26" t="str">
        <f t="shared" si="109"/>
        <v/>
      </c>
      <c r="AJ405" s="25">
        <f>IFERROR(VLOOKUP($A405,'TD SOP+PROFORM MOD'!$A$5:$AD$750,MATCH(AJ$4,'TD SOP+PROFORM MOD'!$B$2:$AD$2,0)+1,0),0)+IFERROR(VLOOKUP($A405,'TD SOP+PROFORM MOD'!$A$5:$AD$750,MATCH(AJ$2,'TD SOP+PROFORM MOD'!$B$2:$AD$2,0)+1,0),0)</f>
        <v>0</v>
      </c>
      <c r="AK405" s="25">
        <f>IFERROR(VLOOKUP($A405,'TD SOP+PROFORM MOD'!$A$5:$AD$750,MATCH(AK$4,'TD SOP+PROFORM MOD'!$B$2:$AD$2,0)+1,0),0)+IFERROR(VLOOKUP($A405,'TD SOP+PROFORM MOD'!$A$5:$AD$750,MATCH(AK$2,'TD SOP+PROFORM MOD'!$B$2:$AD$2,0)+1,0),0)</f>
        <v>0</v>
      </c>
      <c r="AL405" s="26" t="str">
        <f t="shared" si="110"/>
        <v/>
      </c>
      <c r="AM405" s="25">
        <f t="shared" si="112"/>
        <v>0</v>
      </c>
      <c r="AN405" s="25">
        <f t="shared" si="112"/>
        <v>0</v>
      </c>
      <c r="AO405" s="26" t="str">
        <f t="shared" si="111"/>
        <v/>
      </c>
      <c r="AR405" s="25">
        <f>SUMIF('B&amp;S YTD LFY'!B:B,"="&amp;A405,'B&amp;S YTD LFY'!C:C)</f>
        <v>0</v>
      </c>
      <c r="AS405" s="25">
        <f t="shared" si="113"/>
        <v>0</v>
      </c>
      <c r="AT405" s="25"/>
    </row>
    <row r="406" spans="1:46" x14ac:dyDescent="0.35">
      <c r="A406" s="24">
        <f>IF(AND('TD SOP+PROFORM MOD'!A403&lt;&gt;"",'TD SOP+PROFORM MOD'!A403&lt;&gt;"TOTAL"),'TD SOP+PROFORM MOD'!A403,0)</f>
        <v>0</v>
      </c>
      <c r="C406" s="25" t="str">
        <f>IFERROR(VLOOKUP($A406,'TD SOP+PROFORM MOD'!$A$5:$AD$750,MATCH(C$4,'TD SOP+PROFORM MOD'!$B$2:$AT$2,0)+1,0),"")</f>
        <v/>
      </c>
      <c r="D406" s="25" t="str">
        <f>IFERROR(VLOOKUP($A406,'TD SOP+PROFORM MOD'!$A$5:$AD$750,MATCH(D$4,'TD SOP+PROFORM MOD'!$B$2:$AT$2,0)+1,0),"")</f>
        <v/>
      </c>
      <c r="E406" s="26" t="str">
        <f t="shared" si="99"/>
        <v/>
      </c>
      <c r="F406" s="25" t="str">
        <f>IFERROR(VLOOKUP($A406,'TD SOP+PROFORM MOD'!$A$5:$AD$750,MATCH(F$4,'TD SOP+PROFORM MOD'!$B$2:$AT$2,0)+1,0),"")</f>
        <v/>
      </c>
      <c r="G406" s="25" t="str">
        <f>IFERROR(VLOOKUP($A406,'TD SOP+PROFORM MOD'!$A$5:$AD$750,MATCH(G$4,'TD SOP+PROFORM MOD'!$B$2:$AT$2,0)+1,0),"")</f>
        <v/>
      </c>
      <c r="H406" s="26" t="str">
        <f t="shared" si="100"/>
        <v/>
      </c>
      <c r="I406" s="25" t="str">
        <f>IFERROR(VLOOKUP($A406,'TD SOP+PROFORM MOD'!$A$5:$AD$750,MATCH(I$4,'TD SOP+PROFORM MOD'!$B$2:$AT$2,0)+1,0),"")</f>
        <v/>
      </c>
      <c r="J406" s="25" t="str">
        <f>IFERROR(VLOOKUP($A406,'TD SOP+PROFORM MOD'!$A$5:$AD$750,MATCH(J$4,'TD SOP+PROFORM MOD'!$B$2:$AT$2,0)+1,0),"")</f>
        <v/>
      </c>
      <c r="K406" s="26" t="str">
        <f t="shared" si="101"/>
        <v/>
      </c>
      <c r="L406" s="25" t="str">
        <f>IFERROR(VLOOKUP($A406,'TD SOP+PROFORM MOD'!$A$5:$AD$750,MATCH(L$4,'TD SOP+PROFORM MOD'!$B$2:$AT$2,0)+1,0),"")</f>
        <v/>
      </c>
      <c r="M406" s="25" t="str">
        <f>IFERROR(VLOOKUP($A406,'TD SOP+PROFORM MOD'!$A$5:$AD$750,MATCH(M$4,'TD SOP+PROFORM MOD'!$B$2:$AT$2,0)+1,0),"")</f>
        <v/>
      </c>
      <c r="N406" s="26" t="str">
        <f t="shared" si="102"/>
        <v/>
      </c>
      <c r="O406" s="25">
        <f>IFERROR(VLOOKUP($A406,'TD SOP+PROFORM MOD'!$A$5:$AD$750,MATCH(O$4,'TD SOP+PROFORM MOD'!$B$2:$AD$2,0)+1,0),0)+IFERROR(VLOOKUP($A406,'TD SOP+PROFORM MOD'!$A$5:$AD$750,MATCH(O$2,'TD SOP+PROFORM MOD'!$B$2:$AD$2,0)+1,0),0)</f>
        <v>0</v>
      </c>
      <c r="P406" s="25">
        <f>IFERROR(VLOOKUP($A406,'TD SOP+PROFORM MOD'!$A$5:$AD$750,MATCH(P$4,'TD SOP+PROFORM MOD'!$B$2:$AD$2,0)+1,0),0)+IFERROR(VLOOKUP($A406,'TD SOP+PROFORM MOD'!$A$5:$AD$750,MATCH(P$2,'TD SOP+PROFORM MOD'!$B$2:$AD$2,0)+1,0),0)</f>
        <v>0</v>
      </c>
      <c r="Q406" s="26" t="str">
        <f t="shared" si="103"/>
        <v/>
      </c>
      <c r="R406" s="25">
        <f>IFERROR(VLOOKUP($A406,'TD SOP+PROFORM MOD'!$A$5:$AD$750,MATCH(R$4,'TD SOP+PROFORM MOD'!$B$2:$AD$2,0)+1,0),0)+IFERROR(VLOOKUP($A406,'TD SOP+PROFORM MOD'!$A$5:$AD$750,MATCH(R$2,'TD SOP+PROFORM MOD'!$B$2:$AD$2,0)+1,0),0)</f>
        <v>0</v>
      </c>
      <c r="S406" s="25">
        <f>IFERROR(VLOOKUP($A406,'TD SOP+PROFORM MOD'!$A$5:$AD$750,MATCH(S$4,'TD SOP+PROFORM MOD'!$B$2:$AD$2,0)+1,0),0)+IFERROR(VLOOKUP($A406,'TD SOP+PROFORM MOD'!$A$5:$AD$750,MATCH(S$2,'TD SOP+PROFORM MOD'!$B$2:$AD$2,0)+1,0),0)</f>
        <v>0</v>
      </c>
      <c r="T406" s="26" t="str">
        <f t="shared" si="104"/>
        <v/>
      </c>
      <c r="U406" s="25">
        <f>IFERROR(VLOOKUP($A406,'TD SOP+PROFORM MOD'!$A$5:$AD$750,MATCH(U$4,'TD SOP+PROFORM MOD'!$B$2:$AD$2,0)+1,0),0)+IFERROR(VLOOKUP($A406,'TD SOP+PROFORM MOD'!$A$5:$AD$750,MATCH(U$2,'TD SOP+PROFORM MOD'!$B$2:$AD$2,0)+1,0),0)</f>
        <v>0</v>
      </c>
      <c r="V406" s="25">
        <f>IFERROR(VLOOKUP($A406,'TD SOP+PROFORM MOD'!$A$5:$AD$750,MATCH(V$4,'TD SOP+PROFORM MOD'!$B$2:$AD$2,0)+1,0),0)+IFERROR(VLOOKUP($A406,'TD SOP+PROFORM MOD'!$A$5:$AD$750,MATCH(V$2,'TD SOP+PROFORM MOD'!$B$2:$AD$2,0)+1,0),0)</f>
        <v>0</v>
      </c>
      <c r="W406" s="26" t="str">
        <f t="shared" si="105"/>
        <v/>
      </c>
      <c r="X406" s="25">
        <f>IFERROR(VLOOKUP($A406,'TD SOP+PROFORM MOD'!$A$5:$AD$750,MATCH(X$4,'TD SOP+PROFORM MOD'!$B$2:$AD$2,0)+1,0),0)+IFERROR(VLOOKUP($A406,'TD SOP+PROFORM MOD'!$A$5:$AD$750,MATCH(X$2,'TD SOP+PROFORM MOD'!$B$2:$AD$2,0)+1,0),0)</f>
        <v>0</v>
      </c>
      <c r="Y406" s="25">
        <f>IFERROR(VLOOKUP($A406,'TD SOP+PROFORM MOD'!$A$5:$AD$750,MATCH(Y$4,'TD SOP+PROFORM MOD'!$B$2:$AD$2,0)+1,0),0)+IFERROR(VLOOKUP($A406,'TD SOP+PROFORM MOD'!$A$5:$AD$750,MATCH(Y$2,'TD SOP+PROFORM MOD'!$B$2:$AD$2,0)+1,0),0)</f>
        <v>0</v>
      </c>
      <c r="Z406" s="26" t="str">
        <f t="shared" si="106"/>
        <v/>
      </c>
      <c r="AA406" s="25">
        <f>IFERROR(VLOOKUP($A406,'TD SOP+PROFORM MOD'!$A$5:$AD$750,MATCH(AA$4,'TD SOP+PROFORM MOD'!$B$2:$AD$2,0)+1,0),0)+IFERROR(VLOOKUP($A406,'TD SOP+PROFORM MOD'!$A$5:$AD$750,MATCH(AA$2,'TD SOP+PROFORM MOD'!$B$2:$AD$2,0)+1,0),0)</f>
        <v>0</v>
      </c>
      <c r="AB406" s="25">
        <f>IFERROR(VLOOKUP($A406,'TD SOP+PROFORM MOD'!$A$5:$AD$750,MATCH(AB$4,'TD SOP+PROFORM MOD'!$B$2:$AD$2,0)+1,0),0)+IFERROR(VLOOKUP($A406,'TD SOP+PROFORM MOD'!$A$5:$AD$750,MATCH(AB$2,'TD SOP+PROFORM MOD'!$B$2:$AD$2,0)+1,0),0)</f>
        <v>0</v>
      </c>
      <c r="AC406" s="26" t="str">
        <f t="shared" si="107"/>
        <v/>
      </c>
      <c r="AD406" s="25">
        <f>IFERROR(VLOOKUP($A406,'TD SOP+PROFORM MOD'!$A$5:$AD$750,MATCH(AD$4,'TD SOP+PROFORM MOD'!$B$2:$AD$2,0)+1,0),0)+IFERROR(VLOOKUP($A406,'TD SOP+PROFORM MOD'!$A$5:$AD$750,MATCH(AD$2,'TD SOP+PROFORM MOD'!$B$2:$AD$2,0)+1,0),0)</f>
        <v>0</v>
      </c>
      <c r="AE406" s="25">
        <f>IFERROR(VLOOKUP($A406,'TD SOP+PROFORM MOD'!$A$5:$AD$750,MATCH(AE$4,'TD SOP+PROFORM MOD'!$B$2:$AD$2,0)+1,0),0)+IFERROR(VLOOKUP($A406,'TD SOP+PROFORM MOD'!$A$5:$AD$750,MATCH(AE$2,'TD SOP+PROFORM MOD'!$B$2:$AD$2,0)+1,0),0)</f>
        <v>0</v>
      </c>
      <c r="AF406" s="26" t="str">
        <f t="shared" si="108"/>
        <v/>
      </c>
      <c r="AG406" s="25">
        <f>IFERROR(VLOOKUP($A406,'TD SOP+PROFORM MOD'!$A$5:$AD$750,MATCH(AG$4,'TD SOP+PROFORM MOD'!$B$2:$AD$2,0)+1,0),0)+IFERROR(VLOOKUP($A406,'TD SOP+PROFORM MOD'!$A$5:$AD$750,MATCH(AG$2,'TD SOP+PROFORM MOD'!$B$2:$AD$2,0)+1,0),0)</f>
        <v>0</v>
      </c>
      <c r="AH406" s="25">
        <f>IFERROR(VLOOKUP($A406,'TD SOP+PROFORM MOD'!$A$5:$AD$750,MATCH(AH$4,'TD SOP+PROFORM MOD'!$B$2:$AD$2,0)+1,0),0)+IFERROR(VLOOKUP($A406,'TD SOP+PROFORM MOD'!$A$5:$AD$750,MATCH(AH$2,'TD SOP+PROFORM MOD'!$B$2:$AD$2,0)+1,0),0)</f>
        <v>0</v>
      </c>
      <c r="AI406" s="26" t="str">
        <f t="shared" si="109"/>
        <v/>
      </c>
      <c r="AJ406" s="25">
        <f>IFERROR(VLOOKUP($A406,'TD SOP+PROFORM MOD'!$A$5:$AD$750,MATCH(AJ$4,'TD SOP+PROFORM MOD'!$B$2:$AD$2,0)+1,0),0)+IFERROR(VLOOKUP($A406,'TD SOP+PROFORM MOD'!$A$5:$AD$750,MATCH(AJ$2,'TD SOP+PROFORM MOD'!$B$2:$AD$2,0)+1,0),0)</f>
        <v>0</v>
      </c>
      <c r="AK406" s="25">
        <f>IFERROR(VLOOKUP($A406,'TD SOP+PROFORM MOD'!$A$5:$AD$750,MATCH(AK$4,'TD SOP+PROFORM MOD'!$B$2:$AD$2,0)+1,0),0)+IFERROR(VLOOKUP($A406,'TD SOP+PROFORM MOD'!$A$5:$AD$750,MATCH(AK$2,'TD SOP+PROFORM MOD'!$B$2:$AD$2,0)+1,0),0)</f>
        <v>0</v>
      </c>
      <c r="AL406" s="26" t="str">
        <f t="shared" si="110"/>
        <v/>
      </c>
      <c r="AM406" s="25">
        <f t="shared" si="112"/>
        <v>0</v>
      </c>
      <c r="AN406" s="25">
        <f t="shared" si="112"/>
        <v>0</v>
      </c>
      <c r="AO406" s="26" t="str">
        <f t="shared" si="111"/>
        <v/>
      </c>
      <c r="AR406" s="25">
        <f>SUMIF('B&amp;S YTD LFY'!B:B,"="&amp;A406,'B&amp;S YTD LFY'!C:C)</f>
        <v>0</v>
      </c>
      <c r="AS406" s="25">
        <f t="shared" si="113"/>
        <v>0</v>
      </c>
      <c r="AT406" s="25"/>
    </row>
    <row r="407" spans="1:46" x14ac:dyDescent="0.35">
      <c r="A407" s="24">
        <f>IF(AND('TD SOP+PROFORM MOD'!A404&lt;&gt;"",'TD SOP+PROFORM MOD'!A404&lt;&gt;"TOTAL"),'TD SOP+PROFORM MOD'!A404,0)</f>
        <v>0</v>
      </c>
      <c r="C407" s="25" t="str">
        <f>IFERROR(VLOOKUP($A407,'TD SOP+PROFORM MOD'!$A$5:$AD$750,MATCH(C$4,'TD SOP+PROFORM MOD'!$B$2:$AT$2,0)+1,0),"")</f>
        <v/>
      </c>
      <c r="D407" s="25" t="str">
        <f>IFERROR(VLOOKUP($A407,'TD SOP+PROFORM MOD'!$A$5:$AD$750,MATCH(D$4,'TD SOP+PROFORM MOD'!$B$2:$AT$2,0)+1,0),"")</f>
        <v/>
      </c>
      <c r="E407" s="26" t="str">
        <f t="shared" si="99"/>
        <v/>
      </c>
      <c r="F407" s="25" t="str">
        <f>IFERROR(VLOOKUP($A407,'TD SOP+PROFORM MOD'!$A$5:$AD$750,MATCH(F$4,'TD SOP+PROFORM MOD'!$B$2:$AT$2,0)+1,0),"")</f>
        <v/>
      </c>
      <c r="G407" s="25" t="str">
        <f>IFERROR(VLOOKUP($A407,'TD SOP+PROFORM MOD'!$A$5:$AD$750,MATCH(G$4,'TD SOP+PROFORM MOD'!$B$2:$AT$2,0)+1,0),"")</f>
        <v/>
      </c>
      <c r="H407" s="26" t="str">
        <f t="shared" si="100"/>
        <v/>
      </c>
      <c r="I407" s="25" t="str">
        <f>IFERROR(VLOOKUP($A407,'TD SOP+PROFORM MOD'!$A$5:$AD$750,MATCH(I$4,'TD SOP+PROFORM MOD'!$B$2:$AT$2,0)+1,0),"")</f>
        <v/>
      </c>
      <c r="J407" s="25" t="str">
        <f>IFERROR(VLOOKUP($A407,'TD SOP+PROFORM MOD'!$A$5:$AD$750,MATCH(J$4,'TD SOP+PROFORM MOD'!$B$2:$AT$2,0)+1,0),"")</f>
        <v/>
      </c>
      <c r="K407" s="26" t="str">
        <f t="shared" si="101"/>
        <v/>
      </c>
      <c r="L407" s="25" t="str">
        <f>IFERROR(VLOOKUP($A407,'TD SOP+PROFORM MOD'!$A$5:$AD$750,MATCH(L$4,'TD SOP+PROFORM MOD'!$B$2:$AT$2,0)+1,0),"")</f>
        <v/>
      </c>
      <c r="M407" s="25" t="str">
        <f>IFERROR(VLOOKUP($A407,'TD SOP+PROFORM MOD'!$A$5:$AD$750,MATCH(M$4,'TD SOP+PROFORM MOD'!$B$2:$AT$2,0)+1,0),"")</f>
        <v/>
      </c>
      <c r="N407" s="26" t="str">
        <f t="shared" si="102"/>
        <v/>
      </c>
      <c r="O407" s="25">
        <f>IFERROR(VLOOKUP($A407,'TD SOP+PROFORM MOD'!$A$5:$AD$750,MATCH(O$4,'TD SOP+PROFORM MOD'!$B$2:$AD$2,0)+1,0),0)+IFERROR(VLOOKUP($A407,'TD SOP+PROFORM MOD'!$A$5:$AD$750,MATCH(O$2,'TD SOP+PROFORM MOD'!$B$2:$AD$2,0)+1,0),0)</f>
        <v>0</v>
      </c>
      <c r="P407" s="25">
        <f>IFERROR(VLOOKUP($A407,'TD SOP+PROFORM MOD'!$A$5:$AD$750,MATCH(P$4,'TD SOP+PROFORM MOD'!$B$2:$AD$2,0)+1,0),0)+IFERROR(VLOOKUP($A407,'TD SOP+PROFORM MOD'!$A$5:$AD$750,MATCH(P$2,'TD SOP+PROFORM MOD'!$B$2:$AD$2,0)+1,0),0)</f>
        <v>0</v>
      </c>
      <c r="Q407" s="26" t="str">
        <f t="shared" si="103"/>
        <v/>
      </c>
      <c r="R407" s="25">
        <f>IFERROR(VLOOKUP($A407,'TD SOP+PROFORM MOD'!$A$5:$AD$750,MATCH(R$4,'TD SOP+PROFORM MOD'!$B$2:$AD$2,0)+1,0),0)+IFERROR(VLOOKUP($A407,'TD SOP+PROFORM MOD'!$A$5:$AD$750,MATCH(R$2,'TD SOP+PROFORM MOD'!$B$2:$AD$2,0)+1,0),0)</f>
        <v>0</v>
      </c>
      <c r="S407" s="25">
        <f>IFERROR(VLOOKUP($A407,'TD SOP+PROFORM MOD'!$A$5:$AD$750,MATCH(S$4,'TD SOP+PROFORM MOD'!$B$2:$AD$2,0)+1,0),0)+IFERROR(VLOOKUP($A407,'TD SOP+PROFORM MOD'!$A$5:$AD$750,MATCH(S$2,'TD SOP+PROFORM MOD'!$B$2:$AD$2,0)+1,0),0)</f>
        <v>0</v>
      </c>
      <c r="T407" s="26" t="str">
        <f t="shared" si="104"/>
        <v/>
      </c>
      <c r="U407" s="25">
        <f>IFERROR(VLOOKUP($A407,'TD SOP+PROFORM MOD'!$A$5:$AD$750,MATCH(U$4,'TD SOP+PROFORM MOD'!$B$2:$AD$2,0)+1,0),0)+IFERROR(VLOOKUP($A407,'TD SOP+PROFORM MOD'!$A$5:$AD$750,MATCH(U$2,'TD SOP+PROFORM MOD'!$B$2:$AD$2,0)+1,0),0)</f>
        <v>0</v>
      </c>
      <c r="V407" s="25">
        <f>IFERROR(VLOOKUP($A407,'TD SOP+PROFORM MOD'!$A$5:$AD$750,MATCH(V$4,'TD SOP+PROFORM MOD'!$B$2:$AD$2,0)+1,0),0)+IFERROR(VLOOKUP($A407,'TD SOP+PROFORM MOD'!$A$5:$AD$750,MATCH(V$2,'TD SOP+PROFORM MOD'!$B$2:$AD$2,0)+1,0),0)</f>
        <v>0</v>
      </c>
      <c r="W407" s="26" t="str">
        <f t="shared" si="105"/>
        <v/>
      </c>
      <c r="X407" s="25">
        <f>IFERROR(VLOOKUP($A407,'TD SOP+PROFORM MOD'!$A$5:$AD$750,MATCH(X$4,'TD SOP+PROFORM MOD'!$B$2:$AD$2,0)+1,0),0)+IFERROR(VLOOKUP($A407,'TD SOP+PROFORM MOD'!$A$5:$AD$750,MATCH(X$2,'TD SOP+PROFORM MOD'!$B$2:$AD$2,0)+1,0),0)</f>
        <v>0</v>
      </c>
      <c r="Y407" s="25">
        <f>IFERROR(VLOOKUP($A407,'TD SOP+PROFORM MOD'!$A$5:$AD$750,MATCH(Y$4,'TD SOP+PROFORM MOD'!$B$2:$AD$2,0)+1,0),0)+IFERROR(VLOOKUP($A407,'TD SOP+PROFORM MOD'!$A$5:$AD$750,MATCH(Y$2,'TD SOP+PROFORM MOD'!$B$2:$AD$2,0)+1,0),0)</f>
        <v>0</v>
      </c>
      <c r="Z407" s="26" t="str">
        <f t="shared" si="106"/>
        <v/>
      </c>
      <c r="AA407" s="25">
        <f>IFERROR(VLOOKUP($A407,'TD SOP+PROFORM MOD'!$A$5:$AD$750,MATCH(AA$4,'TD SOP+PROFORM MOD'!$B$2:$AD$2,0)+1,0),0)+IFERROR(VLOOKUP($A407,'TD SOP+PROFORM MOD'!$A$5:$AD$750,MATCH(AA$2,'TD SOP+PROFORM MOD'!$B$2:$AD$2,0)+1,0),0)</f>
        <v>0</v>
      </c>
      <c r="AB407" s="25">
        <f>IFERROR(VLOOKUP($A407,'TD SOP+PROFORM MOD'!$A$5:$AD$750,MATCH(AB$4,'TD SOP+PROFORM MOD'!$B$2:$AD$2,0)+1,0),0)+IFERROR(VLOOKUP($A407,'TD SOP+PROFORM MOD'!$A$5:$AD$750,MATCH(AB$2,'TD SOP+PROFORM MOD'!$B$2:$AD$2,0)+1,0),0)</f>
        <v>0</v>
      </c>
      <c r="AC407" s="26" t="str">
        <f t="shared" si="107"/>
        <v/>
      </c>
      <c r="AD407" s="25">
        <f>IFERROR(VLOOKUP($A407,'TD SOP+PROFORM MOD'!$A$5:$AD$750,MATCH(AD$4,'TD SOP+PROFORM MOD'!$B$2:$AD$2,0)+1,0),0)+IFERROR(VLOOKUP($A407,'TD SOP+PROFORM MOD'!$A$5:$AD$750,MATCH(AD$2,'TD SOP+PROFORM MOD'!$B$2:$AD$2,0)+1,0),0)</f>
        <v>0</v>
      </c>
      <c r="AE407" s="25">
        <f>IFERROR(VLOOKUP($A407,'TD SOP+PROFORM MOD'!$A$5:$AD$750,MATCH(AE$4,'TD SOP+PROFORM MOD'!$B$2:$AD$2,0)+1,0),0)+IFERROR(VLOOKUP($A407,'TD SOP+PROFORM MOD'!$A$5:$AD$750,MATCH(AE$2,'TD SOP+PROFORM MOD'!$B$2:$AD$2,0)+1,0),0)</f>
        <v>0</v>
      </c>
      <c r="AF407" s="26" t="str">
        <f t="shared" si="108"/>
        <v/>
      </c>
      <c r="AG407" s="25">
        <f>IFERROR(VLOOKUP($A407,'TD SOP+PROFORM MOD'!$A$5:$AD$750,MATCH(AG$4,'TD SOP+PROFORM MOD'!$B$2:$AD$2,0)+1,0),0)+IFERROR(VLOOKUP($A407,'TD SOP+PROFORM MOD'!$A$5:$AD$750,MATCH(AG$2,'TD SOP+PROFORM MOD'!$B$2:$AD$2,0)+1,0),0)</f>
        <v>0</v>
      </c>
      <c r="AH407" s="25">
        <f>IFERROR(VLOOKUP($A407,'TD SOP+PROFORM MOD'!$A$5:$AD$750,MATCH(AH$4,'TD SOP+PROFORM MOD'!$B$2:$AD$2,0)+1,0),0)+IFERROR(VLOOKUP($A407,'TD SOP+PROFORM MOD'!$A$5:$AD$750,MATCH(AH$2,'TD SOP+PROFORM MOD'!$B$2:$AD$2,0)+1,0),0)</f>
        <v>0</v>
      </c>
      <c r="AI407" s="26" t="str">
        <f t="shared" si="109"/>
        <v/>
      </c>
      <c r="AJ407" s="25">
        <f>IFERROR(VLOOKUP($A407,'TD SOP+PROFORM MOD'!$A$5:$AD$750,MATCH(AJ$4,'TD SOP+PROFORM MOD'!$B$2:$AD$2,0)+1,0),0)+IFERROR(VLOOKUP($A407,'TD SOP+PROFORM MOD'!$A$5:$AD$750,MATCH(AJ$2,'TD SOP+PROFORM MOD'!$B$2:$AD$2,0)+1,0),0)</f>
        <v>0</v>
      </c>
      <c r="AK407" s="25">
        <f>IFERROR(VLOOKUP($A407,'TD SOP+PROFORM MOD'!$A$5:$AD$750,MATCH(AK$4,'TD SOP+PROFORM MOD'!$B$2:$AD$2,0)+1,0),0)+IFERROR(VLOOKUP($A407,'TD SOP+PROFORM MOD'!$A$5:$AD$750,MATCH(AK$2,'TD SOP+PROFORM MOD'!$B$2:$AD$2,0)+1,0),0)</f>
        <v>0</v>
      </c>
      <c r="AL407" s="26" t="str">
        <f t="shared" si="110"/>
        <v/>
      </c>
      <c r="AM407" s="25">
        <f t="shared" si="112"/>
        <v>0</v>
      </c>
      <c r="AN407" s="25">
        <f t="shared" si="112"/>
        <v>0</v>
      </c>
      <c r="AO407" s="26" t="str">
        <f t="shared" si="111"/>
        <v/>
      </c>
      <c r="AR407" s="25">
        <f>SUMIF('B&amp;S YTD LFY'!B:B,"="&amp;A407,'B&amp;S YTD LFY'!C:C)</f>
        <v>0</v>
      </c>
      <c r="AS407" s="25">
        <f t="shared" si="113"/>
        <v>0</v>
      </c>
      <c r="AT407" s="25"/>
    </row>
    <row r="408" spans="1:46" x14ac:dyDescent="0.35">
      <c r="A408" s="24">
        <f>IF(AND('TD SOP+PROFORM MOD'!A405&lt;&gt;"",'TD SOP+PROFORM MOD'!A405&lt;&gt;"TOTAL"),'TD SOP+PROFORM MOD'!A405,0)</f>
        <v>0</v>
      </c>
      <c r="C408" s="25" t="str">
        <f>IFERROR(VLOOKUP($A408,'TD SOP+PROFORM MOD'!$A$5:$AD$750,MATCH(C$4,'TD SOP+PROFORM MOD'!$B$2:$AT$2,0)+1,0),"")</f>
        <v/>
      </c>
      <c r="D408" s="25" t="str">
        <f>IFERROR(VLOOKUP($A408,'TD SOP+PROFORM MOD'!$A$5:$AD$750,MATCH(D$4,'TD SOP+PROFORM MOD'!$B$2:$AT$2,0)+1,0),"")</f>
        <v/>
      </c>
      <c r="E408" s="26" t="str">
        <f t="shared" si="99"/>
        <v/>
      </c>
      <c r="F408" s="25" t="str">
        <f>IFERROR(VLOOKUP($A408,'TD SOP+PROFORM MOD'!$A$5:$AD$750,MATCH(F$4,'TD SOP+PROFORM MOD'!$B$2:$AT$2,0)+1,0),"")</f>
        <v/>
      </c>
      <c r="G408" s="25" t="str">
        <f>IFERROR(VLOOKUP($A408,'TD SOP+PROFORM MOD'!$A$5:$AD$750,MATCH(G$4,'TD SOP+PROFORM MOD'!$B$2:$AT$2,0)+1,0),"")</f>
        <v/>
      </c>
      <c r="H408" s="26" t="str">
        <f t="shared" si="100"/>
        <v/>
      </c>
      <c r="I408" s="25" t="str">
        <f>IFERROR(VLOOKUP($A408,'TD SOP+PROFORM MOD'!$A$5:$AD$750,MATCH(I$4,'TD SOP+PROFORM MOD'!$B$2:$AT$2,0)+1,0),"")</f>
        <v/>
      </c>
      <c r="J408" s="25" t="str">
        <f>IFERROR(VLOOKUP($A408,'TD SOP+PROFORM MOD'!$A$5:$AD$750,MATCH(J$4,'TD SOP+PROFORM MOD'!$B$2:$AT$2,0)+1,0),"")</f>
        <v/>
      </c>
      <c r="K408" s="26" t="str">
        <f t="shared" si="101"/>
        <v/>
      </c>
      <c r="L408" s="25" t="str">
        <f>IFERROR(VLOOKUP($A408,'TD SOP+PROFORM MOD'!$A$5:$AD$750,MATCH(L$4,'TD SOP+PROFORM MOD'!$B$2:$AT$2,0)+1,0),"")</f>
        <v/>
      </c>
      <c r="M408" s="25" t="str">
        <f>IFERROR(VLOOKUP($A408,'TD SOP+PROFORM MOD'!$A$5:$AD$750,MATCH(M$4,'TD SOP+PROFORM MOD'!$B$2:$AT$2,0)+1,0),"")</f>
        <v/>
      </c>
      <c r="N408" s="26" t="str">
        <f t="shared" si="102"/>
        <v/>
      </c>
      <c r="O408" s="25">
        <f>IFERROR(VLOOKUP($A408,'TD SOP+PROFORM MOD'!$A$5:$AD$750,MATCH(O$4,'TD SOP+PROFORM MOD'!$B$2:$AD$2,0)+1,0),0)+IFERROR(VLOOKUP($A408,'TD SOP+PROFORM MOD'!$A$5:$AD$750,MATCH(O$2,'TD SOP+PROFORM MOD'!$B$2:$AD$2,0)+1,0),0)</f>
        <v>0</v>
      </c>
      <c r="P408" s="25">
        <f>IFERROR(VLOOKUP($A408,'TD SOP+PROFORM MOD'!$A$5:$AD$750,MATCH(P$4,'TD SOP+PROFORM MOD'!$B$2:$AD$2,0)+1,0),0)+IFERROR(VLOOKUP($A408,'TD SOP+PROFORM MOD'!$A$5:$AD$750,MATCH(P$2,'TD SOP+PROFORM MOD'!$B$2:$AD$2,0)+1,0),0)</f>
        <v>0</v>
      </c>
      <c r="Q408" s="26" t="str">
        <f t="shared" si="103"/>
        <v/>
      </c>
      <c r="R408" s="25">
        <f>IFERROR(VLOOKUP($A408,'TD SOP+PROFORM MOD'!$A$5:$AD$750,MATCH(R$4,'TD SOP+PROFORM MOD'!$B$2:$AD$2,0)+1,0),0)+IFERROR(VLOOKUP($A408,'TD SOP+PROFORM MOD'!$A$5:$AD$750,MATCH(R$2,'TD SOP+PROFORM MOD'!$B$2:$AD$2,0)+1,0),0)</f>
        <v>0</v>
      </c>
      <c r="S408" s="25">
        <f>IFERROR(VLOOKUP($A408,'TD SOP+PROFORM MOD'!$A$5:$AD$750,MATCH(S$4,'TD SOP+PROFORM MOD'!$B$2:$AD$2,0)+1,0),0)+IFERROR(VLOOKUP($A408,'TD SOP+PROFORM MOD'!$A$5:$AD$750,MATCH(S$2,'TD SOP+PROFORM MOD'!$B$2:$AD$2,0)+1,0),0)</f>
        <v>0</v>
      </c>
      <c r="T408" s="26" t="str">
        <f t="shared" si="104"/>
        <v/>
      </c>
      <c r="U408" s="25">
        <f>IFERROR(VLOOKUP($A408,'TD SOP+PROFORM MOD'!$A$5:$AD$750,MATCH(U$4,'TD SOP+PROFORM MOD'!$B$2:$AD$2,0)+1,0),0)+IFERROR(VLOOKUP($A408,'TD SOP+PROFORM MOD'!$A$5:$AD$750,MATCH(U$2,'TD SOP+PROFORM MOD'!$B$2:$AD$2,0)+1,0),0)</f>
        <v>0</v>
      </c>
      <c r="V408" s="25">
        <f>IFERROR(VLOOKUP($A408,'TD SOP+PROFORM MOD'!$A$5:$AD$750,MATCH(V$4,'TD SOP+PROFORM MOD'!$B$2:$AD$2,0)+1,0),0)+IFERROR(VLOOKUP($A408,'TD SOP+PROFORM MOD'!$A$5:$AD$750,MATCH(V$2,'TD SOP+PROFORM MOD'!$B$2:$AD$2,0)+1,0),0)</f>
        <v>0</v>
      </c>
      <c r="W408" s="26" t="str">
        <f t="shared" si="105"/>
        <v/>
      </c>
      <c r="X408" s="25">
        <f>IFERROR(VLOOKUP($A408,'TD SOP+PROFORM MOD'!$A$5:$AD$750,MATCH(X$4,'TD SOP+PROFORM MOD'!$B$2:$AD$2,0)+1,0),0)+IFERROR(VLOOKUP($A408,'TD SOP+PROFORM MOD'!$A$5:$AD$750,MATCH(X$2,'TD SOP+PROFORM MOD'!$B$2:$AD$2,0)+1,0),0)</f>
        <v>0</v>
      </c>
      <c r="Y408" s="25">
        <f>IFERROR(VLOOKUP($A408,'TD SOP+PROFORM MOD'!$A$5:$AD$750,MATCH(Y$4,'TD SOP+PROFORM MOD'!$B$2:$AD$2,0)+1,0),0)+IFERROR(VLOOKUP($A408,'TD SOP+PROFORM MOD'!$A$5:$AD$750,MATCH(Y$2,'TD SOP+PROFORM MOD'!$B$2:$AD$2,0)+1,0),0)</f>
        <v>0</v>
      </c>
      <c r="Z408" s="26" t="str">
        <f t="shared" si="106"/>
        <v/>
      </c>
      <c r="AA408" s="25">
        <f>IFERROR(VLOOKUP($A408,'TD SOP+PROFORM MOD'!$A$5:$AD$750,MATCH(AA$4,'TD SOP+PROFORM MOD'!$B$2:$AD$2,0)+1,0),0)+IFERROR(VLOOKUP($A408,'TD SOP+PROFORM MOD'!$A$5:$AD$750,MATCH(AA$2,'TD SOP+PROFORM MOD'!$B$2:$AD$2,0)+1,0),0)</f>
        <v>0</v>
      </c>
      <c r="AB408" s="25">
        <f>IFERROR(VLOOKUP($A408,'TD SOP+PROFORM MOD'!$A$5:$AD$750,MATCH(AB$4,'TD SOP+PROFORM MOD'!$B$2:$AD$2,0)+1,0),0)+IFERROR(VLOOKUP($A408,'TD SOP+PROFORM MOD'!$A$5:$AD$750,MATCH(AB$2,'TD SOP+PROFORM MOD'!$B$2:$AD$2,0)+1,0),0)</f>
        <v>0</v>
      </c>
      <c r="AC408" s="26" t="str">
        <f t="shared" si="107"/>
        <v/>
      </c>
      <c r="AD408" s="25">
        <f>IFERROR(VLOOKUP($A408,'TD SOP+PROFORM MOD'!$A$5:$AD$750,MATCH(AD$4,'TD SOP+PROFORM MOD'!$B$2:$AD$2,0)+1,0),0)+IFERROR(VLOOKUP($A408,'TD SOP+PROFORM MOD'!$A$5:$AD$750,MATCH(AD$2,'TD SOP+PROFORM MOD'!$B$2:$AD$2,0)+1,0),0)</f>
        <v>0</v>
      </c>
      <c r="AE408" s="25">
        <f>IFERROR(VLOOKUP($A408,'TD SOP+PROFORM MOD'!$A$5:$AD$750,MATCH(AE$4,'TD SOP+PROFORM MOD'!$B$2:$AD$2,0)+1,0),0)+IFERROR(VLOOKUP($A408,'TD SOP+PROFORM MOD'!$A$5:$AD$750,MATCH(AE$2,'TD SOP+PROFORM MOD'!$B$2:$AD$2,0)+1,0),0)</f>
        <v>0</v>
      </c>
      <c r="AF408" s="26" t="str">
        <f t="shared" si="108"/>
        <v/>
      </c>
      <c r="AG408" s="25">
        <f>IFERROR(VLOOKUP($A408,'TD SOP+PROFORM MOD'!$A$5:$AD$750,MATCH(AG$4,'TD SOP+PROFORM MOD'!$B$2:$AD$2,0)+1,0),0)+IFERROR(VLOOKUP($A408,'TD SOP+PROFORM MOD'!$A$5:$AD$750,MATCH(AG$2,'TD SOP+PROFORM MOD'!$B$2:$AD$2,0)+1,0),0)</f>
        <v>0</v>
      </c>
      <c r="AH408" s="25">
        <f>IFERROR(VLOOKUP($A408,'TD SOP+PROFORM MOD'!$A$5:$AD$750,MATCH(AH$4,'TD SOP+PROFORM MOD'!$B$2:$AD$2,0)+1,0),0)+IFERROR(VLOOKUP($A408,'TD SOP+PROFORM MOD'!$A$5:$AD$750,MATCH(AH$2,'TD SOP+PROFORM MOD'!$B$2:$AD$2,0)+1,0),0)</f>
        <v>0</v>
      </c>
      <c r="AI408" s="26" t="str">
        <f t="shared" si="109"/>
        <v/>
      </c>
      <c r="AJ408" s="25">
        <f>IFERROR(VLOOKUP($A408,'TD SOP+PROFORM MOD'!$A$5:$AD$750,MATCH(AJ$4,'TD SOP+PROFORM MOD'!$B$2:$AD$2,0)+1,0),0)+IFERROR(VLOOKUP($A408,'TD SOP+PROFORM MOD'!$A$5:$AD$750,MATCH(AJ$2,'TD SOP+PROFORM MOD'!$B$2:$AD$2,0)+1,0),0)</f>
        <v>0</v>
      </c>
      <c r="AK408" s="25">
        <f>IFERROR(VLOOKUP($A408,'TD SOP+PROFORM MOD'!$A$5:$AD$750,MATCH(AK$4,'TD SOP+PROFORM MOD'!$B$2:$AD$2,0)+1,0),0)+IFERROR(VLOOKUP($A408,'TD SOP+PROFORM MOD'!$A$5:$AD$750,MATCH(AK$2,'TD SOP+PROFORM MOD'!$B$2:$AD$2,0)+1,0),0)</f>
        <v>0</v>
      </c>
      <c r="AL408" s="26" t="str">
        <f t="shared" si="110"/>
        <v/>
      </c>
      <c r="AM408" s="25">
        <f t="shared" si="112"/>
        <v>0</v>
      </c>
      <c r="AN408" s="25">
        <f t="shared" si="112"/>
        <v>0</v>
      </c>
      <c r="AO408" s="26" t="str">
        <f t="shared" si="111"/>
        <v/>
      </c>
      <c r="AR408" s="25">
        <f>SUMIF('B&amp;S YTD LFY'!B:B,"="&amp;A408,'B&amp;S YTD LFY'!C:C)</f>
        <v>0</v>
      </c>
      <c r="AS408" s="25">
        <f t="shared" si="113"/>
        <v>0</v>
      </c>
      <c r="AT408" s="25"/>
    </row>
    <row r="409" spans="1:46" x14ac:dyDescent="0.35">
      <c r="A409" s="24">
        <f>IF(AND('TD SOP+PROFORM MOD'!A406&lt;&gt;"",'TD SOP+PROFORM MOD'!A406&lt;&gt;"TOTAL"),'TD SOP+PROFORM MOD'!A406,0)</f>
        <v>0</v>
      </c>
      <c r="C409" s="25" t="str">
        <f>IFERROR(VLOOKUP($A409,'TD SOP+PROFORM MOD'!$A$5:$AD$750,MATCH(C$4,'TD SOP+PROFORM MOD'!$B$2:$AT$2,0)+1,0),"")</f>
        <v/>
      </c>
      <c r="D409" s="25" t="str">
        <f>IFERROR(VLOOKUP($A409,'TD SOP+PROFORM MOD'!$A$5:$AD$750,MATCH(D$4,'TD SOP+PROFORM MOD'!$B$2:$AT$2,0)+1,0),"")</f>
        <v/>
      </c>
      <c r="E409" s="26" t="str">
        <f t="shared" si="99"/>
        <v/>
      </c>
      <c r="F409" s="25" t="str">
        <f>IFERROR(VLOOKUP($A409,'TD SOP+PROFORM MOD'!$A$5:$AD$750,MATCH(F$4,'TD SOP+PROFORM MOD'!$B$2:$AT$2,0)+1,0),"")</f>
        <v/>
      </c>
      <c r="G409" s="25" t="str">
        <f>IFERROR(VLOOKUP($A409,'TD SOP+PROFORM MOD'!$A$5:$AD$750,MATCH(G$4,'TD SOP+PROFORM MOD'!$B$2:$AT$2,0)+1,0),"")</f>
        <v/>
      </c>
      <c r="H409" s="26" t="str">
        <f t="shared" si="100"/>
        <v/>
      </c>
      <c r="I409" s="25" t="str">
        <f>IFERROR(VLOOKUP($A409,'TD SOP+PROFORM MOD'!$A$5:$AD$750,MATCH(I$4,'TD SOP+PROFORM MOD'!$B$2:$AT$2,0)+1,0),"")</f>
        <v/>
      </c>
      <c r="J409" s="25" t="str">
        <f>IFERROR(VLOOKUP($A409,'TD SOP+PROFORM MOD'!$A$5:$AD$750,MATCH(J$4,'TD SOP+PROFORM MOD'!$B$2:$AT$2,0)+1,0),"")</f>
        <v/>
      </c>
      <c r="K409" s="26" t="str">
        <f t="shared" si="101"/>
        <v/>
      </c>
      <c r="L409" s="25" t="str">
        <f>IFERROR(VLOOKUP($A409,'TD SOP+PROFORM MOD'!$A$5:$AD$750,MATCH(L$4,'TD SOP+PROFORM MOD'!$B$2:$AT$2,0)+1,0),"")</f>
        <v/>
      </c>
      <c r="M409" s="25" t="str">
        <f>IFERROR(VLOOKUP($A409,'TD SOP+PROFORM MOD'!$A$5:$AD$750,MATCH(M$4,'TD SOP+PROFORM MOD'!$B$2:$AT$2,0)+1,0),"")</f>
        <v/>
      </c>
      <c r="N409" s="26" t="str">
        <f t="shared" si="102"/>
        <v/>
      </c>
      <c r="O409" s="25">
        <f>IFERROR(VLOOKUP($A409,'TD SOP+PROFORM MOD'!$A$5:$AD$750,MATCH(O$4,'TD SOP+PROFORM MOD'!$B$2:$AD$2,0)+1,0),0)+IFERROR(VLOOKUP($A409,'TD SOP+PROFORM MOD'!$A$5:$AD$750,MATCH(O$2,'TD SOP+PROFORM MOD'!$B$2:$AD$2,0)+1,0),0)</f>
        <v>0</v>
      </c>
      <c r="P409" s="25">
        <f>IFERROR(VLOOKUP($A409,'TD SOP+PROFORM MOD'!$A$5:$AD$750,MATCH(P$4,'TD SOP+PROFORM MOD'!$B$2:$AD$2,0)+1,0),0)+IFERROR(VLOOKUP($A409,'TD SOP+PROFORM MOD'!$A$5:$AD$750,MATCH(P$2,'TD SOP+PROFORM MOD'!$B$2:$AD$2,0)+1,0),0)</f>
        <v>0</v>
      </c>
      <c r="Q409" s="26" t="str">
        <f t="shared" si="103"/>
        <v/>
      </c>
      <c r="R409" s="25">
        <f>IFERROR(VLOOKUP($A409,'TD SOP+PROFORM MOD'!$A$5:$AD$750,MATCH(R$4,'TD SOP+PROFORM MOD'!$B$2:$AD$2,0)+1,0),0)+IFERROR(VLOOKUP($A409,'TD SOP+PROFORM MOD'!$A$5:$AD$750,MATCH(R$2,'TD SOP+PROFORM MOD'!$B$2:$AD$2,0)+1,0),0)</f>
        <v>0</v>
      </c>
      <c r="S409" s="25">
        <f>IFERROR(VLOOKUP($A409,'TD SOP+PROFORM MOD'!$A$5:$AD$750,MATCH(S$4,'TD SOP+PROFORM MOD'!$B$2:$AD$2,0)+1,0),0)+IFERROR(VLOOKUP($A409,'TD SOP+PROFORM MOD'!$A$5:$AD$750,MATCH(S$2,'TD SOP+PROFORM MOD'!$B$2:$AD$2,0)+1,0),0)</f>
        <v>0</v>
      </c>
      <c r="T409" s="26" t="str">
        <f t="shared" si="104"/>
        <v/>
      </c>
      <c r="U409" s="25">
        <f>IFERROR(VLOOKUP($A409,'TD SOP+PROFORM MOD'!$A$5:$AD$750,MATCH(U$4,'TD SOP+PROFORM MOD'!$B$2:$AD$2,0)+1,0),0)+IFERROR(VLOOKUP($A409,'TD SOP+PROFORM MOD'!$A$5:$AD$750,MATCH(U$2,'TD SOP+PROFORM MOD'!$B$2:$AD$2,0)+1,0),0)</f>
        <v>0</v>
      </c>
      <c r="V409" s="25">
        <f>IFERROR(VLOOKUP($A409,'TD SOP+PROFORM MOD'!$A$5:$AD$750,MATCH(V$4,'TD SOP+PROFORM MOD'!$B$2:$AD$2,0)+1,0),0)+IFERROR(VLOOKUP($A409,'TD SOP+PROFORM MOD'!$A$5:$AD$750,MATCH(V$2,'TD SOP+PROFORM MOD'!$B$2:$AD$2,0)+1,0),0)</f>
        <v>0</v>
      </c>
      <c r="W409" s="26" t="str">
        <f t="shared" si="105"/>
        <v/>
      </c>
      <c r="X409" s="25">
        <f>IFERROR(VLOOKUP($A409,'TD SOP+PROFORM MOD'!$A$5:$AD$750,MATCH(X$4,'TD SOP+PROFORM MOD'!$B$2:$AD$2,0)+1,0),0)+IFERROR(VLOOKUP($A409,'TD SOP+PROFORM MOD'!$A$5:$AD$750,MATCH(X$2,'TD SOP+PROFORM MOD'!$B$2:$AD$2,0)+1,0),0)</f>
        <v>0</v>
      </c>
      <c r="Y409" s="25">
        <f>IFERROR(VLOOKUP($A409,'TD SOP+PROFORM MOD'!$A$5:$AD$750,MATCH(Y$4,'TD SOP+PROFORM MOD'!$B$2:$AD$2,0)+1,0),0)+IFERROR(VLOOKUP($A409,'TD SOP+PROFORM MOD'!$A$5:$AD$750,MATCH(Y$2,'TD SOP+PROFORM MOD'!$B$2:$AD$2,0)+1,0),0)</f>
        <v>0</v>
      </c>
      <c r="Z409" s="26" t="str">
        <f t="shared" si="106"/>
        <v/>
      </c>
      <c r="AA409" s="25">
        <f>IFERROR(VLOOKUP($A409,'TD SOP+PROFORM MOD'!$A$5:$AD$750,MATCH(AA$4,'TD SOP+PROFORM MOD'!$B$2:$AD$2,0)+1,0),0)+IFERROR(VLOOKUP($A409,'TD SOP+PROFORM MOD'!$A$5:$AD$750,MATCH(AA$2,'TD SOP+PROFORM MOD'!$B$2:$AD$2,0)+1,0),0)</f>
        <v>0</v>
      </c>
      <c r="AB409" s="25">
        <f>IFERROR(VLOOKUP($A409,'TD SOP+PROFORM MOD'!$A$5:$AD$750,MATCH(AB$4,'TD SOP+PROFORM MOD'!$B$2:$AD$2,0)+1,0),0)+IFERROR(VLOOKUP($A409,'TD SOP+PROFORM MOD'!$A$5:$AD$750,MATCH(AB$2,'TD SOP+PROFORM MOD'!$B$2:$AD$2,0)+1,0),0)</f>
        <v>0</v>
      </c>
      <c r="AC409" s="26" t="str">
        <f t="shared" si="107"/>
        <v/>
      </c>
      <c r="AD409" s="25">
        <f>IFERROR(VLOOKUP($A409,'TD SOP+PROFORM MOD'!$A$5:$AD$750,MATCH(AD$4,'TD SOP+PROFORM MOD'!$B$2:$AD$2,0)+1,0),0)+IFERROR(VLOOKUP($A409,'TD SOP+PROFORM MOD'!$A$5:$AD$750,MATCH(AD$2,'TD SOP+PROFORM MOD'!$B$2:$AD$2,0)+1,0),0)</f>
        <v>0</v>
      </c>
      <c r="AE409" s="25">
        <f>IFERROR(VLOOKUP($A409,'TD SOP+PROFORM MOD'!$A$5:$AD$750,MATCH(AE$4,'TD SOP+PROFORM MOD'!$B$2:$AD$2,0)+1,0),0)+IFERROR(VLOOKUP($A409,'TD SOP+PROFORM MOD'!$A$5:$AD$750,MATCH(AE$2,'TD SOP+PROFORM MOD'!$B$2:$AD$2,0)+1,0),0)</f>
        <v>0</v>
      </c>
      <c r="AF409" s="26" t="str">
        <f t="shared" si="108"/>
        <v/>
      </c>
      <c r="AG409" s="25">
        <f>IFERROR(VLOOKUP($A409,'TD SOP+PROFORM MOD'!$A$5:$AD$750,MATCH(AG$4,'TD SOP+PROFORM MOD'!$B$2:$AD$2,0)+1,0),0)+IFERROR(VLOOKUP($A409,'TD SOP+PROFORM MOD'!$A$5:$AD$750,MATCH(AG$2,'TD SOP+PROFORM MOD'!$B$2:$AD$2,0)+1,0),0)</f>
        <v>0</v>
      </c>
      <c r="AH409" s="25">
        <f>IFERROR(VLOOKUP($A409,'TD SOP+PROFORM MOD'!$A$5:$AD$750,MATCH(AH$4,'TD SOP+PROFORM MOD'!$B$2:$AD$2,0)+1,0),0)+IFERROR(VLOOKUP($A409,'TD SOP+PROFORM MOD'!$A$5:$AD$750,MATCH(AH$2,'TD SOP+PROFORM MOD'!$B$2:$AD$2,0)+1,0),0)</f>
        <v>0</v>
      </c>
      <c r="AI409" s="26" t="str">
        <f t="shared" si="109"/>
        <v/>
      </c>
      <c r="AJ409" s="25">
        <f>IFERROR(VLOOKUP($A409,'TD SOP+PROFORM MOD'!$A$5:$AD$750,MATCH(AJ$4,'TD SOP+PROFORM MOD'!$B$2:$AD$2,0)+1,0),0)+IFERROR(VLOOKUP($A409,'TD SOP+PROFORM MOD'!$A$5:$AD$750,MATCH(AJ$2,'TD SOP+PROFORM MOD'!$B$2:$AD$2,0)+1,0),0)</f>
        <v>0</v>
      </c>
      <c r="AK409" s="25">
        <f>IFERROR(VLOOKUP($A409,'TD SOP+PROFORM MOD'!$A$5:$AD$750,MATCH(AK$4,'TD SOP+PROFORM MOD'!$B$2:$AD$2,0)+1,0),0)+IFERROR(VLOOKUP($A409,'TD SOP+PROFORM MOD'!$A$5:$AD$750,MATCH(AK$2,'TD SOP+PROFORM MOD'!$B$2:$AD$2,0)+1,0),0)</f>
        <v>0</v>
      </c>
      <c r="AL409" s="26" t="str">
        <f t="shared" si="110"/>
        <v/>
      </c>
      <c r="AM409" s="25">
        <f t="shared" si="112"/>
        <v>0</v>
      </c>
      <c r="AN409" s="25">
        <f t="shared" si="112"/>
        <v>0</v>
      </c>
      <c r="AO409" s="26" t="str">
        <f t="shared" si="111"/>
        <v/>
      </c>
      <c r="AR409" s="25">
        <f>SUMIF('B&amp;S YTD LFY'!B:B,"="&amp;A409,'B&amp;S YTD LFY'!C:C)</f>
        <v>0</v>
      </c>
      <c r="AS409" s="25">
        <f t="shared" si="113"/>
        <v>0</v>
      </c>
      <c r="AT409" s="25"/>
    </row>
    <row r="410" spans="1:46" x14ac:dyDescent="0.35">
      <c r="A410" s="24">
        <f>IF(AND('TD SOP+PROFORM MOD'!A407&lt;&gt;"",'TD SOP+PROFORM MOD'!A407&lt;&gt;"TOTAL"),'TD SOP+PROFORM MOD'!A407,0)</f>
        <v>0</v>
      </c>
      <c r="C410" s="25" t="str">
        <f>IFERROR(VLOOKUP($A410,'TD SOP+PROFORM MOD'!$A$5:$AD$750,MATCH(C$4,'TD SOP+PROFORM MOD'!$B$2:$AT$2,0)+1,0),"")</f>
        <v/>
      </c>
      <c r="D410" s="25" t="str">
        <f>IFERROR(VLOOKUP($A410,'TD SOP+PROFORM MOD'!$A$5:$AD$750,MATCH(D$4,'TD SOP+PROFORM MOD'!$B$2:$AT$2,0)+1,0),"")</f>
        <v/>
      </c>
      <c r="E410" s="26" t="str">
        <f t="shared" si="99"/>
        <v/>
      </c>
      <c r="F410" s="25" t="str">
        <f>IFERROR(VLOOKUP($A410,'TD SOP+PROFORM MOD'!$A$5:$AD$750,MATCH(F$4,'TD SOP+PROFORM MOD'!$B$2:$AT$2,0)+1,0),"")</f>
        <v/>
      </c>
      <c r="G410" s="25" t="str">
        <f>IFERROR(VLOOKUP($A410,'TD SOP+PROFORM MOD'!$A$5:$AD$750,MATCH(G$4,'TD SOP+PROFORM MOD'!$B$2:$AT$2,0)+1,0),"")</f>
        <v/>
      </c>
      <c r="H410" s="26" t="str">
        <f t="shared" si="100"/>
        <v/>
      </c>
      <c r="I410" s="25" t="str">
        <f>IFERROR(VLOOKUP($A410,'TD SOP+PROFORM MOD'!$A$5:$AD$750,MATCH(I$4,'TD SOP+PROFORM MOD'!$B$2:$AT$2,0)+1,0),"")</f>
        <v/>
      </c>
      <c r="J410" s="25" t="str">
        <f>IFERROR(VLOOKUP($A410,'TD SOP+PROFORM MOD'!$A$5:$AD$750,MATCH(J$4,'TD SOP+PROFORM MOD'!$B$2:$AT$2,0)+1,0),"")</f>
        <v/>
      </c>
      <c r="K410" s="26" t="str">
        <f t="shared" si="101"/>
        <v/>
      </c>
      <c r="L410" s="25" t="str">
        <f>IFERROR(VLOOKUP($A410,'TD SOP+PROFORM MOD'!$A$5:$AD$750,MATCH(L$4,'TD SOP+PROFORM MOD'!$B$2:$AT$2,0)+1,0),"")</f>
        <v/>
      </c>
      <c r="M410" s="25" t="str">
        <f>IFERROR(VLOOKUP($A410,'TD SOP+PROFORM MOD'!$A$5:$AD$750,MATCH(M$4,'TD SOP+PROFORM MOD'!$B$2:$AT$2,0)+1,0),"")</f>
        <v/>
      </c>
      <c r="N410" s="26" t="str">
        <f t="shared" si="102"/>
        <v/>
      </c>
      <c r="O410" s="25">
        <f>IFERROR(VLOOKUP($A410,'TD SOP+PROFORM MOD'!$A$5:$AD$750,MATCH(O$4,'TD SOP+PROFORM MOD'!$B$2:$AD$2,0)+1,0),0)+IFERROR(VLOOKUP($A410,'TD SOP+PROFORM MOD'!$A$5:$AD$750,MATCH(O$2,'TD SOP+PROFORM MOD'!$B$2:$AD$2,0)+1,0),0)</f>
        <v>0</v>
      </c>
      <c r="P410" s="25">
        <f>IFERROR(VLOOKUP($A410,'TD SOP+PROFORM MOD'!$A$5:$AD$750,MATCH(P$4,'TD SOP+PROFORM MOD'!$B$2:$AD$2,0)+1,0),0)+IFERROR(VLOOKUP($A410,'TD SOP+PROFORM MOD'!$A$5:$AD$750,MATCH(P$2,'TD SOP+PROFORM MOD'!$B$2:$AD$2,0)+1,0),0)</f>
        <v>0</v>
      </c>
      <c r="Q410" s="26" t="str">
        <f t="shared" si="103"/>
        <v/>
      </c>
      <c r="R410" s="25">
        <f>IFERROR(VLOOKUP($A410,'TD SOP+PROFORM MOD'!$A$5:$AD$750,MATCH(R$4,'TD SOP+PROFORM MOD'!$B$2:$AD$2,0)+1,0),0)+IFERROR(VLOOKUP($A410,'TD SOP+PROFORM MOD'!$A$5:$AD$750,MATCH(R$2,'TD SOP+PROFORM MOD'!$B$2:$AD$2,0)+1,0),0)</f>
        <v>0</v>
      </c>
      <c r="S410" s="25">
        <f>IFERROR(VLOOKUP($A410,'TD SOP+PROFORM MOD'!$A$5:$AD$750,MATCH(S$4,'TD SOP+PROFORM MOD'!$B$2:$AD$2,0)+1,0),0)+IFERROR(VLOOKUP($A410,'TD SOP+PROFORM MOD'!$A$5:$AD$750,MATCH(S$2,'TD SOP+PROFORM MOD'!$B$2:$AD$2,0)+1,0),0)</f>
        <v>0</v>
      </c>
      <c r="T410" s="26" t="str">
        <f t="shared" si="104"/>
        <v/>
      </c>
      <c r="U410" s="25">
        <f>IFERROR(VLOOKUP($A410,'TD SOP+PROFORM MOD'!$A$5:$AD$750,MATCH(U$4,'TD SOP+PROFORM MOD'!$B$2:$AD$2,0)+1,0),0)+IFERROR(VLOOKUP($A410,'TD SOP+PROFORM MOD'!$A$5:$AD$750,MATCH(U$2,'TD SOP+PROFORM MOD'!$B$2:$AD$2,0)+1,0),0)</f>
        <v>0</v>
      </c>
      <c r="V410" s="25">
        <f>IFERROR(VLOOKUP($A410,'TD SOP+PROFORM MOD'!$A$5:$AD$750,MATCH(V$4,'TD SOP+PROFORM MOD'!$B$2:$AD$2,0)+1,0),0)+IFERROR(VLOOKUP($A410,'TD SOP+PROFORM MOD'!$A$5:$AD$750,MATCH(V$2,'TD SOP+PROFORM MOD'!$B$2:$AD$2,0)+1,0),0)</f>
        <v>0</v>
      </c>
      <c r="W410" s="26" t="str">
        <f t="shared" si="105"/>
        <v/>
      </c>
      <c r="X410" s="25">
        <f>IFERROR(VLOOKUP($A410,'TD SOP+PROFORM MOD'!$A$5:$AD$750,MATCH(X$4,'TD SOP+PROFORM MOD'!$B$2:$AD$2,0)+1,0),0)+IFERROR(VLOOKUP($A410,'TD SOP+PROFORM MOD'!$A$5:$AD$750,MATCH(X$2,'TD SOP+PROFORM MOD'!$B$2:$AD$2,0)+1,0),0)</f>
        <v>0</v>
      </c>
      <c r="Y410" s="25">
        <f>IFERROR(VLOOKUP($A410,'TD SOP+PROFORM MOD'!$A$5:$AD$750,MATCH(Y$4,'TD SOP+PROFORM MOD'!$B$2:$AD$2,0)+1,0),0)+IFERROR(VLOOKUP($A410,'TD SOP+PROFORM MOD'!$A$5:$AD$750,MATCH(Y$2,'TD SOP+PROFORM MOD'!$B$2:$AD$2,0)+1,0),0)</f>
        <v>0</v>
      </c>
      <c r="Z410" s="26" t="str">
        <f t="shared" si="106"/>
        <v/>
      </c>
      <c r="AA410" s="25">
        <f>IFERROR(VLOOKUP($A410,'TD SOP+PROFORM MOD'!$A$5:$AD$750,MATCH(AA$4,'TD SOP+PROFORM MOD'!$B$2:$AD$2,0)+1,0),0)+IFERROR(VLOOKUP($A410,'TD SOP+PROFORM MOD'!$A$5:$AD$750,MATCH(AA$2,'TD SOP+PROFORM MOD'!$B$2:$AD$2,0)+1,0),0)</f>
        <v>0</v>
      </c>
      <c r="AB410" s="25">
        <f>IFERROR(VLOOKUP($A410,'TD SOP+PROFORM MOD'!$A$5:$AD$750,MATCH(AB$4,'TD SOP+PROFORM MOD'!$B$2:$AD$2,0)+1,0),0)+IFERROR(VLOOKUP($A410,'TD SOP+PROFORM MOD'!$A$5:$AD$750,MATCH(AB$2,'TD SOP+PROFORM MOD'!$B$2:$AD$2,0)+1,0),0)</f>
        <v>0</v>
      </c>
      <c r="AC410" s="26" t="str">
        <f t="shared" si="107"/>
        <v/>
      </c>
      <c r="AD410" s="25">
        <f>IFERROR(VLOOKUP($A410,'TD SOP+PROFORM MOD'!$A$5:$AD$750,MATCH(AD$4,'TD SOP+PROFORM MOD'!$B$2:$AD$2,0)+1,0),0)+IFERROR(VLOOKUP($A410,'TD SOP+PROFORM MOD'!$A$5:$AD$750,MATCH(AD$2,'TD SOP+PROFORM MOD'!$B$2:$AD$2,0)+1,0),0)</f>
        <v>0</v>
      </c>
      <c r="AE410" s="25">
        <f>IFERROR(VLOOKUP($A410,'TD SOP+PROFORM MOD'!$A$5:$AD$750,MATCH(AE$4,'TD SOP+PROFORM MOD'!$B$2:$AD$2,0)+1,0),0)+IFERROR(VLOOKUP($A410,'TD SOP+PROFORM MOD'!$A$5:$AD$750,MATCH(AE$2,'TD SOP+PROFORM MOD'!$B$2:$AD$2,0)+1,0),0)</f>
        <v>0</v>
      </c>
      <c r="AF410" s="26" t="str">
        <f t="shared" si="108"/>
        <v/>
      </c>
      <c r="AG410" s="25">
        <f>IFERROR(VLOOKUP($A410,'TD SOP+PROFORM MOD'!$A$5:$AD$750,MATCH(AG$4,'TD SOP+PROFORM MOD'!$B$2:$AD$2,0)+1,0),0)+IFERROR(VLOOKUP($A410,'TD SOP+PROFORM MOD'!$A$5:$AD$750,MATCH(AG$2,'TD SOP+PROFORM MOD'!$B$2:$AD$2,0)+1,0),0)</f>
        <v>0</v>
      </c>
      <c r="AH410" s="25">
        <f>IFERROR(VLOOKUP($A410,'TD SOP+PROFORM MOD'!$A$5:$AD$750,MATCH(AH$4,'TD SOP+PROFORM MOD'!$B$2:$AD$2,0)+1,0),0)+IFERROR(VLOOKUP($A410,'TD SOP+PROFORM MOD'!$A$5:$AD$750,MATCH(AH$2,'TD SOP+PROFORM MOD'!$B$2:$AD$2,0)+1,0),0)</f>
        <v>0</v>
      </c>
      <c r="AI410" s="26" t="str">
        <f t="shared" si="109"/>
        <v/>
      </c>
      <c r="AJ410" s="25">
        <f>IFERROR(VLOOKUP($A410,'TD SOP+PROFORM MOD'!$A$5:$AD$750,MATCH(AJ$4,'TD SOP+PROFORM MOD'!$B$2:$AD$2,0)+1,0),0)+IFERROR(VLOOKUP($A410,'TD SOP+PROFORM MOD'!$A$5:$AD$750,MATCH(AJ$2,'TD SOP+PROFORM MOD'!$B$2:$AD$2,0)+1,0),0)</f>
        <v>0</v>
      </c>
      <c r="AK410" s="25">
        <f>IFERROR(VLOOKUP($A410,'TD SOP+PROFORM MOD'!$A$5:$AD$750,MATCH(AK$4,'TD SOP+PROFORM MOD'!$B$2:$AD$2,0)+1,0),0)+IFERROR(VLOOKUP($A410,'TD SOP+PROFORM MOD'!$A$5:$AD$750,MATCH(AK$2,'TD SOP+PROFORM MOD'!$B$2:$AD$2,0)+1,0),0)</f>
        <v>0</v>
      </c>
      <c r="AL410" s="26" t="str">
        <f t="shared" si="110"/>
        <v/>
      </c>
      <c r="AM410" s="25">
        <f t="shared" si="112"/>
        <v>0</v>
      </c>
      <c r="AN410" s="25">
        <f t="shared" si="112"/>
        <v>0</v>
      </c>
      <c r="AO410" s="26" t="str">
        <f t="shared" si="111"/>
        <v/>
      </c>
      <c r="AR410" s="25">
        <f>SUMIF('B&amp;S YTD LFY'!B:B,"="&amp;A410,'B&amp;S YTD LFY'!C:C)</f>
        <v>0</v>
      </c>
      <c r="AS410" s="25">
        <f t="shared" si="113"/>
        <v>0</v>
      </c>
      <c r="AT410" s="25"/>
    </row>
    <row r="411" spans="1:46" x14ac:dyDescent="0.35">
      <c r="A411" s="24">
        <f>IF(AND('TD SOP+PROFORM MOD'!A408&lt;&gt;"",'TD SOP+PROFORM MOD'!A408&lt;&gt;"TOTAL"),'TD SOP+PROFORM MOD'!A408,0)</f>
        <v>0</v>
      </c>
      <c r="C411" s="25" t="str">
        <f>IFERROR(VLOOKUP($A411,'TD SOP+PROFORM MOD'!$A$5:$AD$750,MATCH(C$4,'TD SOP+PROFORM MOD'!$B$2:$AT$2,0)+1,0),"")</f>
        <v/>
      </c>
      <c r="D411" s="25" t="str">
        <f>IFERROR(VLOOKUP($A411,'TD SOP+PROFORM MOD'!$A$5:$AD$750,MATCH(D$4,'TD SOP+PROFORM MOD'!$B$2:$AT$2,0)+1,0),"")</f>
        <v/>
      </c>
      <c r="E411" s="26" t="str">
        <f t="shared" si="99"/>
        <v/>
      </c>
      <c r="F411" s="25" t="str">
        <f>IFERROR(VLOOKUP($A411,'TD SOP+PROFORM MOD'!$A$5:$AD$750,MATCH(F$4,'TD SOP+PROFORM MOD'!$B$2:$AT$2,0)+1,0),"")</f>
        <v/>
      </c>
      <c r="G411" s="25" t="str">
        <f>IFERROR(VLOOKUP($A411,'TD SOP+PROFORM MOD'!$A$5:$AD$750,MATCH(G$4,'TD SOP+PROFORM MOD'!$B$2:$AT$2,0)+1,0),"")</f>
        <v/>
      </c>
      <c r="H411" s="26" t="str">
        <f t="shared" si="100"/>
        <v/>
      </c>
      <c r="I411" s="25" t="str">
        <f>IFERROR(VLOOKUP($A411,'TD SOP+PROFORM MOD'!$A$5:$AD$750,MATCH(I$4,'TD SOP+PROFORM MOD'!$B$2:$AT$2,0)+1,0),"")</f>
        <v/>
      </c>
      <c r="J411" s="25" t="str">
        <f>IFERROR(VLOOKUP($A411,'TD SOP+PROFORM MOD'!$A$5:$AD$750,MATCH(J$4,'TD SOP+PROFORM MOD'!$B$2:$AT$2,0)+1,0),"")</f>
        <v/>
      </c>
      <c r="K411" s="26" t="str">
        <f t="shared" si="101"/>
        <v/>
      </c>
      <c r="L411" s="25" t="str">
        <f>IFERROR(VLOOKUP($A411,'TD SOP+PROFORM MOD'!$A$5:$AD$750,MATCH(L$4,'TD SOP+PROFORM MOD'!$B$2:$AT$2,0)+1,0),"")</f>
        <v/>
      </c>
      <c r="M411" s="25" t="str">
        <f>IFERROR(VLOOKUP($A411,'TD SOP+PROFORM MOD'!$A$5:$AD$750,MATCH(M$4,'TD SOP+PROFORM MOD'!$B$2:$AT$2,0)+1,0),"")</f>
        <v/>
      </c>
      <c r="N411" s="26" t="str">
        <f t="shared" si="102"/>
        <v/>
      </c>
      <c r="O411" s="25">
        <f>IFERROR(VLOOKUP($A411,'TD SOP+PROFORM MOD'!$A$5:$AD$750,MATCH(O$4,'TD SOP+PROFORM MOD'!$B$2:$AD$2,0)+1,0),0)+IFERROR(VLOOKUP($A411,'TD SOP+PROFORM MOD'!$A$5:$AD$750,MATCH(O$2,'TD SOP+PROFORM MOD'!$B$2:$AD$2,0)+1,0),0)</f>
        <v>0</v>
      </c>
      <c r="P411" s="25">
        <f>IFERROR(VLOOKUP($A411,'TD SOP+PROFORM MOD'!$A$5:$AD$750,MATCH(P$4,'TD SOP+PROFORM MOD'!$B$2:$AD$2,0)+1,0),0)+IFERROR(VLOOKUP($A411,'TD SOP+PROFORM MOD'!$A$5:$AD$750,MATCH(P$2,'TD SOP+PROFORM MOD'!$B$2:$AD$2,0)+1,0),0)</f>
        <v>0</v>
      </c>
      <c r="Q411" s="26" t="str">
        <f t="shared" si="103"/>
        <v/>
      </c>
      <c r="R411" s="25">
        <f>IFERROR(VLOOKUP($A411,'TD SOP+PROFORM MOD'!$A$5:$AD$750,MATCH(R$4,'TD SOP+PROFORM MOD'!$B$2:$AD$2,0)+1,0),0)+IFERROR(VLOOKUP($A411,'TD SOP+PROFORM MOD'!$A$5:$AD$750,MATCH(R$2,'TD SOP+PROFORM MOD'!$B$2:$AD$2,0)+1,0),0)</f>
        <v>0</v>
      </c>
      <c r="S411" s="25">
        <f>IFERROR(VLOOKUP($A411,'TD SOP+PROFORM MOD'!$A$5:$AD$750,MATCH(S$4,'TD SOP+PROFORM MOD'!$B$2:$AD$2,0)+1,0),0)+IFERROR(VLOOKUP($A411,'TD SOP+PROFORM MOD'!$A$5:$AD$750,MATCH(S$2,'TD SOP+PROFORM MOD'!$B$2:$AD$2,0)+1,0),0)</f>
        <v>0</v>
      </c>
      <c r="T411" s="26" t="str">
        <f t="shared" si="104"/>
        <v/>
      </c>
      <c r="U411" s="25">
        <f>IFERROR(VLOOKUP($A411,'TD SOP+PROFORM MOD'!$A$5:$AD$750,MATCH(U$4,'TD SOP+PROFORM MOD'!$B$2:$AD$2,0)+1,0),0)+IFERROR(VLOOKUP($A411,'TD SOP+PROFORM MOD'!$A$5:$AD$750,MATCH(U$2,'TD SOP+PROFORM MOD'!$B$2:$AD$2,0)+1,0),0)</f>
        <v>0</v>
      </c>
      <c r="V411" s="25">
        <f>IFERROR(VLOOKUP($A411,'TD SOP+PROFORM MOD'!$A$5:$AD$750,MATCH(V$4,'TD SOP+PROFORM MOD'!$B$2:$AD$2,0)+1,0),0)+IFERROR(VLOOKUP($A411,'TD SOP+PROFORM MOD'!$A$5:$AD$750,MATCH(V$2,'TD SOP+PROFORM MOD'!$B$2:$AD$2,0)+1,0),0)</f>
        <v>0</v>
      </c>
      <c r="W411" s="26" t="str">
        <f t="shared" si="105"/>
        <v/>
      </c>
      <c r="X411" s="25">
        <f>IFERROR(VLOOKUP($A411,'TD SOP+PROFORM MOD'!$A$5:$AD$750,MATCH(X$4,'TD SOP+PROFORM MOD'!$B$2:$AD$2,0)+1,0),0)+IFERROR(VLOOKUP($A411,'TD SOP+PROFORM MOD'!$A$5:$AD$750,MATCH(X$2,'TD SOP+PROFORM MOD'!$B$2:$AD$2,0)+1,0),0)</f>
        <v>0</v>
      </c>
      <c r="Y411" s="25">
        <f>IFERROR(VLOOKUP($A411,'TD SOP+PROFORM MOD'!$A$5:$AD$750,MATCH(Y$4,'TD SOP+PROFORM MOD'!$B$2:$AD$2,0)+1,0),0)+IFERROR(VLOOKUP($A411,'TD SOP+PROFORM MOD'!$A$5:$AD$750,MATCH(Y$2,'TD SOP+PROFORM MOD'!$B$2:$AD$2,0)+1,0),0)</f>
        <v>0</v>
      </c>
      <c r="Z411" s="26" t="str">
        <f t="shared" si="106"/>
        <v/>
      </c>
      <c r="AA411" s="25">
        <f>IFERROR(VLOOKUP($A411,'TD SOP+PROFORM MOD'!$A$5:$AD$750,MATCH(AA$4,'TD SOP+PROFORM MOD'!$B$2:$AD$2,0)+1,0),0)+IFERROR(VLOOKUP($A411,'TD SOP+PROFORM MOD'!$A$5:$AD$750,MATCH(AA$2,'TD SOP+PROFORM MOD'!$B$2:$AD$2,0)+1,0),0)</f>
        <v>0</v>
      </c>
      <c r="AB411" s="25">
        <f>IFERROR(VLOOKUP($A411,'TD SOP+PROFORM MOD'!$A$5:$AD$750,MATCH(AB$4,'TD SOP+PROFORM MOD'!$B$2:$AD$2,0)+1,0),0)+IFERROR(VLOOKUP($A411,'TD SOP+PROFORM MOD'!$A$5:$AD$750,MATCH(AB$2,'TD SOP+PROFORM MOD'!$B$2:$AD$2,0)+1,0),0)</f>
        <v>0</v>
      </c>
      <c r="AC411" s="26" t="str">
        <f t="shared" si="107"/>
        <v/>
      </c>
      <c r="AD411" s="25">
        <f>IFERROR(VLOOKUP($A411,'TD SOP+PROFORM MOD'!$A$5:$AD$750,MATCH(AD$4,'TD SOP+PROFORM MOD'!$B$2:$AD$2,0)+1,0),0)+IFERROR(VLOOKUP($A411,'TD SOP+PROFORM MOD'!$A$5:$AD$750,MATCH(AD$2,'TD SOP+PROFORM MOD'!$B$2:$AD$2,0)+1,0),0)</f>
        <v>0</v>
      </c>
      <c r="AE411" s="25">
        <f>IFERROR(VLOOKUP($A411,'TD SOP+PROFORM MOD'!$A$5:$AD$750,MATCH(AE$4,'TD SOP+PROFORM MOD'!$B$2:$AD$2,0)+1,0),0)+IFERROR(VLOOKUP($A411,'TD SOP+PROFORM MOD'!$A$5:$AD$750,MATCH(AE$2,'TD SOP+PROFORM MOD'!$B$2:$AD$2,0)+1,0),0)</f>
        <v>0</v>
      </c>
      <c r="AF411" s="26" t="str">
        <f t="shared" si="108"/>
        <v/>
      </c>
      <c r="AG411" s="25">
        <f>IFERROR(VLOOKUP($A411,'TD SOP+PROFORM MOD'!$A$5:$AD$750,MATCH(AG$4,'TD SOP+PROFORM MOD'!$B$2:$AD$2,0)+1,0),0)+IFERROR(VLOOKUP($A411,'TD SOP+PROFORM MOD'!$A$5:$AD$750,MATCH(AG$2,'TD SOP+PROFORM MOD'!$B$2:$AD$2,0)+1,0),0)</f>
        <v>0</v>
      </c>
      <c r="AH411" s="25">
        <f>IFERROR(VLOOKUP($A411,'TD SOP+PROFORM MOD'!$A$5:$AD$750,MATCH(AH$4,'TD SOP+PROFORM MOD'!$B$2:$AD$2,0)+1,0),0)+IFERROR(VLOOKUP($A411,'TD SOP+PROFORM MOD'!$A$5:$AD$750,MATCH(AH$2,'TD SOP+PROFORM MOD'!$B$2:$AD$2,0)+1,0),0)</f>
        <v>0</v>
      </c>
      <c r="AI411" s="26" t="str">
        <f t="shared" si="109"/>
        <v/>
      </c>
      <c r="AJ411" s="25">
        <f>IFERROR(VLOOKUP($A411,'TD SOP+PROFORM MOD'!$A$5:$AD$750,MATCH(AJ$4,'TD SOP+PROFORM MOD'!$B$2:$AD$2,0)+1,0),0)+IFERROR(VLOOKUP($A411,'TD SOP+PROFORM MOD'!$A$5:$AD$750,MATCH(AJ$2,'TD SOP+PROFORM MOD'!$B$2:$AD$2,0)+1,0),0)</f>
        <v>0</v>
      </c>
      <c r="AK411" s="25">
        <f>IFERROR(VLOOKUP($A411,'TD SOP+PROFORM MOD'!$A$5:$AD$750,MATCH(AK$4,'TD SOP+PROFORM MOD'!$B$2:$AD$2,0)+1,0),0)+IFERROR(VLOOKUP($A411,'TD SOP+PROFORM MOD'!$A$5:$AD$750,MATCH(AK$2,'TD SOP+PROFORM MOD'!$B$2:$AD$2,0)+1,0),0)</f>
        <v>0</v>
      </c>
      <c r="AL411" s="26" t="str">
        <f t="shared" si="110"/>
        <v/>
      </c>
      <c r="AM411" s="25">
        <f t="shared" si="112"/>
        <v>0</v>
      </c>
      <c r="AN411" s="25">
        <f t="shared" si="112"/>
        <v>0</v>
      </c>
      <c r="AO411" s="26" t="str">
        <f t="shared" si="111"/>
        <v/>
      </c>
      <c r="AR411" s="25">
        <f>SUMIF('B&amp;S YTD LFY'!B:B,"="&amp;A411,'B&amp;S YTD LFY'!C:C)</f>
        <v>0</v>
      </c>
      <c r="AS411" s="25">
        <f t="shared" si="113"/>
        <v>0</v>
      </c>
      <c r="AT411" s="25"/>
    </row>
    <row r="412" spans="1:46" x14ac:dyDescent="0.35">
      <c r="A412" s="24">
        <f>IF(AND('TD SOP+PROFORM MOD'!A409&lt;&gt;"",'TD SOP+PROFORM MOD'!A409&lt;&gt;"TOTAL"),'TD SOP+PROFORM MOD'!A409,0)</f>
        <v>0</v>
      </c>
      <c r="C412" s="25" t="str">
        <f>IFERROR(VLOOKUP($A412,'TD SOP+PROFORM MOD'!$A$5:$AD$750,MATCH(C$4,'TD SOP+PROFORM MOD'!$B$2:$AT$2,0)+1,0),"")</f>
        <v/>
      </c>
      <c r="D412" s="25" t="str">
        <f>IFERROR(VLOOKUP($A412,'TD SOP+PROFORM MOD'!$A$5:$AD$750,MATCH(D$4,'TD SOP+PROFORM MOD'!$B$2:$AT$2,0)+1,0),"")</f>
        <v/>
      </c>
      <c r="E412" s="26" t="str">
        <f t="shared" si="99"/>
        <v/>
      </c>
      <c r="F412" s="25" t="str">
        <f>IFERROR(VLOOKUP($A412,'TD SOP+PROFORM MOD'!$A$5:$AD$750,MATCH(F$4,'TD SOP+PROFORM MOD'!$B$2:$AT$2,0)+1,0),"")</f>
        <v/>
      </c>
      <c r="G412" s="25" t="str">
        <f>IFERROR(VLOOKUP($A412,'TD SOP+PROFORM MOD'!$A$5:$AD$750,MATCH(G$4,'TD SOP+PROFORM MOD'!$B$2:$AT$2,0)+1,0),"")</f>
        <v/>
      </c>
      <c r="H412" s="26" t="str">
        <f t="shared" si="100"/>
        <v/>
      </c>
      <c r="I412" s="25" t="str">
        <f>IFERROR(VLOOKUP($A412,'TD SOP+PROFORM MOD'!$A$5:$AD$750,MATCH(I$4,'TD SOP+PROFORM MOD'!$B$2:$AT$2,0)+1,0),"")</f>
        <v/>
      </c>
      <c r="J412" s="25" t="str">
        <f>IFERROR(VLOOKUP($A412,'TD SOP+PROFORM MOD'!$A$5:$AD$750,MATCH(J$4,'TD SOP+PROFORM MOD'!$B$2:$AT$2,0)+1,0),"")</f>
        <v/>
      </c>
      <c r="K412" s="26" t="str">
        <f t="shared" si="101"/>
        <v/>
      </c>
      <c r="L412" s="25" t="str">
        <f>IFERROR(VLOOKUP($A412,'TD SOP+PROFORM MOD'!$A$5:$AD$750,MATCH(L$4,'TD SOP+PROFORM MOD'!$B$2:$AT$2,0)+1,0),"")</f>
        <v/>
      </c>
      <c r="M412" s="25" t="str">
        <f>IFERROR(VLOOKUP($A412,'TD SOP+PROFORM MOD'!$A$5:$AD$750,MATCH(M$4,'TD SOP+PROFORM MOD'!$B$2:$AT$2,0)+1,0),"")</f>
        <v/>
      </c>
      <c r="N412" s="26" t="str">
        <f t="shared" si="102"/>
        <v/>
      </c>
      <c r="O412" s="25">
        <f>IFERROR(VLOOKUP($A412,'TD SOP+PROFORM MOD'!$A$5:$AD$750,MATCH(O$4,'TD SOP+PROFORM MOD'!$B$2:$AD$2,0)+1,0),0)+IFERROR(VLOOKUP($A412,'TD SOP+PROFORM MOD'!$A$5:$AD$750,MATCH(O$2,'TD SOP+PROFORM MOD'!$B$2:$AD$2,0)+1,0),0)</f>
        <v>0</v>
      </c>
      <c r="P412" s="25">
        <f>IFERROR(VLOOKUP($A412,'TD SOP+PROFORM MOD'!$A$5:$AD$750,MATCH(P$4,'TD SOP+PROFORM MOD'!$B$2:$AD$2,0)+1,0),0)+IFERROR(VLOOKUP($A412,'TD SOP+PROFORM MOD'!$A$5:$AD$750,MATCH(P$2,'TD SOP+PROFORM MOD'!$B$2:$AD$2,0)+1,0),0)</f>
        <v>0</v>
      </c>
      <c r="Q412" s="26" t="str">
        <f t="shared" si="103"/>
        <v/>
      </c>
      <c r="R412" s="25">
        <f>IFERROR(VLOOKUP($A412,'TD SOP+PROFORM MOD'!$A$5:$AD$750,MATCH(R$4,'TD SOP+PROFORM MOD'!$B$2:$AD$2,0)+1,0),0)+IFERROR(VLOOKUP($A412,'TD SOP+PROFORM MOD'!$A$5:$AD$750,MATCH(R$2,'TD SOP+PROFORM MOD'!$B$2:$AD$2,0)+1,0),0)</f>
        <v>0</v>
      </c>
      <c r="S412" s="25">
        <f>IFERROR(VLOOKUP($A412,'TD SOP+PROFORM MOD'!$A$5:$AD$750,MATCH(S$4,'TD SOP+PROFORM MOD'!$B$2:$AD$2,0)+1,0),0)+IFERROR(VLOOKUP($A412,'TD SOP+PROFORM MOD'!$A$5:$AD$750,MATCH(S$2,'TD SOP+PROFORM MOD'!$B$2:$AD$2,0)+1,0),0)</f>
        <v>0</v>
      </c>
      <c r="T412" s="26" t="str">
        <f t="shared" si="104"/>
        <v/>
      </c>
      <c r="U412" s="25">
        <f>IFERROR(VLOOKUP($A412,'TD SOP+PROFORM MOD'!$A$5:$AD$750,MATCH(U$4,'TD SOP+PROFORM MOD'!$B$2:$AD$2,0)+1,0),0)+IFERROR(VLOOKUP($A412,'TD SOP+PROFORM MOD'!$A$5:$AD$750,MATCH(U$2,'TD SOP+PROFORM MOD'!$B$2:$AD$2,0)+1,0),0)</f>
        <v>0</v>
      </c>
      <c r="V412" s="25">
        <f>IFERROR(VLOOKUP($A412,'TD SOP+PROFORM MOD'!$A$5:$AD$750,MATCH(V$4,'TD SOP+PROFORM MOD'!$B$2:$AD$2,0)+1,0),0)+IFERROR(VLOOKUP($A412,'TD SOP+PROFORM MOD'!$A$5:$AD$750,MATCH(V$2,'TD SOP+PROFORM MOD'!$B$2:$AD$2,0)+1,0),0)</f>
        <v>0</v>
      </c>
      <c r="W412" s="26" t="str">
        <f t="shared" si="105"/>
        <v/>
      </c>
      <c r="X412" s="25">
        <f>IFERROR(VLOOKUP($A412,'TD SOP+PROFORM MOD'!$A$5:$AD$750,MATCH(X$4,'TD SOP+PROFORM MOD'!$B$2:$AD$2,0)+1,0),0)+IFERROR(VLOOKUP($A412,'TD SOP+PROFORM MOD'!$A$5:$AD$750,MATCH(X$2,'TD SOP+PROFORM MOD'!$B$2:$AD$2,0)+1,0),0)</f>
        <v>0</v>
      </c>
      <c r="Y412" s="25">
        <f>IFERROR(VLOOKUP($A412,'TD SOP+PROFORM MOD'!$A$5:$AD$750,MATCH(Y$4,'TD SOP+PROFORM MOD'!$B$2:$AD$2,0)+1,0),0)+IFERROR(VLOOKUP($A412,'TD SOP+PROFORM MOD'!$A$5:$AD$750,MATCH(Y$2,'TD SOP+PROFORM MOD'!$B$2:$AD$2,0)+1,0),0)</f>
        <v>0</v>
      </c>
      <c r="Z412" s="26" t="str">
        <f t="shared" si="106"/>
        <v/>
      </c>
      <c r="AA412" s="25">
        <f>IFERROR(VLOOKUP($A412,'TD SOP+PROFORM MOD'!$A$5:$AD$750,MATCH(AA$4,'TD SOP+PROFORM MOD'!$B$2:$AD$2,0)+1,0),0)+IFERROR(VLOOKUP($A412,'TD SOP+PROFORM MOD'!$A$5:$AD$750,MATCH(AA$2,'TD SOP+PROFORM MOD'!$B$2:$AD$2,0)+1,0),0)</f>
        <v>0</v>
      </c>
      <c r="AB412" s="25">
        <f>IFERROR(VLOOKUP($A412,'TD SOP+PROFORM MOD'!$A$5:$AD$750,MATCH(AB$4,'TD SOP+PROFORM MOD'!$B$2:$AD$2,0)+1,0),0)+IFERROR(VLOOKUP($A412,'TD SOP+PROFORM MOD'!$A$5:$AD$750,MATCH(AB$2,'TD SOP+PROFORM MOD'!$B$2:$AD$2,0)+1,0),0)</f>
        <v>0</v>
      </c>
      <c r="AC412" s="26" t="str">
        <f t="shared" si="107"/>
        <v/>
      </c>
      <c r="AD412" s="25">
        <f>IFERROR(VLOOKUP($A412,'TD SOP+PROFORM MOD'!$A$5:$AD$750,MATCH(AD$4,'TD SOP+PROFORM MOD'!$B$2:$AD$2,0)+1,0),0)+IFERROR(VLOOKUP($A412,'TD SOP+PROFORM MOD'!$A$5:$AD$750,MATCH(AD$2,'TD SOP+PROFORM MOD'!$B$2:$AD$2,0)+1,0),0)</f>
        <v>0</v>
      </c>
      <c r="AE412" s="25">
        <f>IFERROR(VLOOKUP($A412,'TD SOP+PROFORM MOD'!$A$5:$AD$750,MATCH(AE$4,'TD SOP+PROFORM MOD'!$B$2:$AD$2,0)+1,0),0)+IFERROR(VLOOKUP($A412,'TD SOP+PROFORM MOD'!$A$5:$AD$750,MATCH(AE$2,'TD SOP+PROFORM MOD'!$B$2:$AD$2,0)+1,0),0)</f>
        <v>0</v>
      </c>
      <c r="AF412" s="26" t="str">
        <f t="shared" si="108"/>
        <v/>
      </c>
      <c r="AG412" s="25">
        <f>IFERROR(VLOOKUP($A412,'TD SOP+PROFORM MOD'!$A$5:$AD$750,MATCH(AG$4,'TD SOP+PROFORM MOD'!$B$2:$AD$2,0)+1,0),0)+IFERROR(VLOOKUP($A412,'TD SOP+PROFORM MOD'!$A$5:$AD$750,MATCH(AG$2,'TD SOP+PROFORM MOD'!$B$2:$AD$2,0)+1,0),0)</f>
        <v>0</v>
      </c>
      <c r="AH412" s="25">
        <f>IFERROR(VLOOKUP($A412,'TD SOP+PROFORM MOD'!$A$5:$AD$750,MATCH(AH$4,'TD SOP+PROFORM MOD'!$B$2:$AD$2,0)+1,0),0)+IFERROR(VLOOKUP($A412,'TD SOP+PROFORM MOD'!$A$5:$AD$750,MATCH(AH$2,'TD SOP+PROFORM MOD'!$B$2:$AD$2,0)+1,0),0)</f>
        <v>0</v>
      </c>
      <c r="AI412" s="26" t="str">
        <f t="shared" si="109"/>
        <v/>
      </c>
      <c r="AJ412" s="25">
        <f>IFERROR(VLOOKUP($A412,'TD SOP+PROFORM MOD'!$A$5:$AD$750,MATCH(AJ$4,'TD SOP+PROFORM MOD'!$B$2:$AD$2,0)+1,0),0)+IFERROR(VLOOKUP($A412,'TD SOP+PROFORM MOD'!$A$5:$AD$750,MATCH(AJ$2,'TD SOP+PROFORM MOD'!$B$2:$AD$2,0)+1,0),0)</f>
        <v>0</v>
      </c>
      <c r="AK412" s="25">
        <f>IFERROR(VLOOKUP($A412,'TD SOP+PROFORM MOD'!$A$5:$AD$750,MATCH(AK$4,'TD SOP+PROFORM MOD'!$B$2:$AD$2,0)+1,0),0)+IFERROR(VLOOKUP($A412,'TD SOP+PROFORM MOD'!$A$5:$AD$750,MATCH(AK$2,'TD SOP+PROFORM MOD'!$B$2:$AD$2,0)+1,0),0)</f>
        <v>0</v>
      </c>
      <c r="AL412" s="26" t="str">
        <f t="shared" si="110"/>
        <v/>
      </c>
      <c r="AM412" s="25">
        <f t="shared" si="112"/>
        <v>0</v>
      </c>
      <c r="AN412" s="25">
        <f t="shared" si="112"/>
        <v>0</v>
      </c>
      <c r="AO412" s="26" t="str">
        <f t="shared" si="111"/>
        <v/>
      </c>
      <c r="AR412" s="25">
        <f>SUMIF('B&amp;S YTD LFY'!B:B,"="&amp;A412,'B&amp;S YTD LFY'!C:C)</f>
        <v>0</v>
      </c>
      <c r="AS412" s="25">
        <f t="shared" si="113"/>
        <v>0</v>
      </c>
      <c r="AT412" s="25"/>
    </row>
    <row r="413" spans="1:46" x14ac:dyDescent="0.35">
      <c r="A413" s="24">
        <f>IF(AND('TD SOP+PROFORM MOD'!A410&lt;&gt;"",'TD SOP+PROFORM MOD'!A410&lt;&gt;"TOTAL"),'TD SOP+PROFORM MOD'!A410,0)</f>
        <v>0</v>
      </c>
      <c r="C413" s="25" t="str">
        <f>IFERROR(VLOOKUP($A413,'TD SOP+PROFORM MOD'!$A$5:$AD$750,MATCH(C$4,'TD SOP+PROFORM MOD'!$B$2:$AT$2,0)+1,0),"")</f>
        <v/>
      </c>
      <c r="D413" s="25" t="str">
        <f>IFERROR(VLOOKUP($A413,'TD SOP+PROFORM MOD'!$A$5:$AD$750,MATCH(D$4,'TD SOP+PROFORM MOD'!$B$2:$AT$2,0)+1,0),"")</f>
        <v/>
      </c>
      <c r="E413" s="26" t="str">
        <f t="shared" si="99"/>
        <v/>
      </c>
      <c r="F413" s="25" t="str">
        <f>IFERROR(VLOOKUP($A413,'TD SOP+PROFORM MOD'!$A$5:$AD$750,MATCH(F$4,'TD SOP+PROFORM MOD'!$B$2:$AT$2,0)+1,0),"")</f>
        <v/>
      </c>
      <c r="G413" s="25" t="str">
        <f>IFERROR(VLOOKUP($A413,'TD SOP+PROFORM MOD'!$A$5:$AD$750,MATCH(G$4,'TD SOP+PROFORM MOD'!$B$2:$AT$2,0)+1,0),"")</f>
        <v/>
      </c>
      <c r="H413" s="26" t="str">
        <f t="shared" si="100"/>
        <v/>
      </c>
      <c r="I413" s="25" t="str">
        <f>IFERROR(VLOOKUP($A413,'TD SOP+PROFORM MOD'!$A$5:$AD$750,MATCH(I$4,'TD SOP+PROFORM MOD'!$B$2:$AT$2,0)+1,0),"")</f>
        <v/>
      </c>
      <c r="J413" s="25" t="str">
        <f>IFERROR(VLOOKUP($A413,'TD SOP+PROFORM MOD'!$A$5:$AD$750,MATCH(J$4,'TD SOP+PROFORM MOD'!$B$2:$AT$2,0)+1,0),"")</f>
        <v/>
      </c>
      <c r="K413" s="26" t="str">
        <f t="shared" si="101"/>
        <v/>
      </c>
      <c r="L413" s="25" t="str">
        <f>IFERROR(VLOOKUP($A413,'TD SOP+PROFORM MOD'!$A$5:$AD$750,MATCH(L$4,'TD SOP+PROFORM MOD'!$B$2:$AT$2,0)+1,0),"")</f>
        <v/>
      </c>
      <c r="M413" s="25" t="str">
        <f>IFERROR(VLOOKUP($A413,'TD SOP+PROFORM MOD'!$A$5:$AD$750,MATCH(M$4,'TD SOP+PROFORM MOD'!$B$2:$AT$2,0)+1,0),"")</f>
        <v/>
      </c>
      <c r="N413" s="26" t="str">
        <f t="shared" si="102"/>
        <v/>
      </c>
      <c r="O413" s="25">
        <f>IFERROR(VLOOKUP($A413,'TD SOP+PROFORM MOD'!$A$5:$AD$750,MATCH(O$4,'TD SOP+PROFORM MOD'!$B$2:$AD$2,0)+1,0),0)+IFERROR(VLOOKUP($A413,'TD SOP+PROFORM MOD'!$A$5:$AD$750,MATCH(O$2,'TD SOP+PROFORM MOD'!$B$2:$AD$2,0)+1,0),0)</f>
        <v>0</v>
      </c>
      <c r="P413" s="25">
        <f>IFERROR(VLOOKUP($A413,'TD SOP+PROFORM MOD'!$A$5:$AD$750,MATCH(P$4,'TD SOP+PROFORM MOD'!$B$2:$AD$2,0)+1,0),0)+IFERROR(VLOOKUP($A413,'TD SOP+PROFORM MOD'!$A$5:$AD$750,MATCH(P$2,'TD SOP+PROFORM MOD'!$B$2:$AD$2,0)+1,0),0)</f>
        <v>0</v>
      </c>
      <c r="Q413" s="26" t="str">
        <f t="shared" si="103"/>
        <v/>
      </c>
      <c r="R413" s="25">
        <f>IFERROR(VLOOKUP($A413,'TD SOP+PROFORM MOD'!$A$5:$AD$750,MATCH(R$4,'TD SOP+PROFORM MOD'!$B$2:$AD$2,0)+1,0),0)+IFERROR(VLOOKUP($A413,'TD SOP+PROFORM MOD'!$A$5:$AD$750,MATCH(R$2,'TD SOP+PROFORM MOD'!$B$2:$AD$2,0)+1,0),0)</f>
        <v>0</v>
      </c>
      <c r="S413" s="25">
        <f>IFERROR(VLOOKUP($A413,'TD SOP+PROFORM MOD'!$A$5:$AD$750,MATCH(S$4,'TD SOP+PROFORM MOD'!$B$2:$AD$2,0)+1,0),0)+IFERROR(VLOOKUP($A413,'TD SOP+PROFORM MOD'!$A$5:$AD$750,MATCH(S$2,'TD SOP+PROFORM MOD'!$B$2:$AD$2,0)+1,0),0)</f>
        <v>0</v>
      </c>
      <c r="T413" s="26" t="str">
        <f t="shared" si="104"/>
        <v/>
      </c>
      <c r="U413" s="25">
        <f>IFERROR(VLOOKUP($A413,'TD SOP+PROFORM MOD'!$A$5:$AD$750,MATCH(U$4,'TD SOP+PROFORM MOD'!$B$2:$AD$2,0)+1,0),0)+IFERROR(VLOOKUP($A413,'TD SOP+PROFORM MOD'!$A$5:$AD$750,MATCH(U$2,'TD SOP+PROFORM MOD'!$B$2:$AD$2,0)+1,0),0)</f>
        <v>0</v>
      </c>
      <c r="V413" s="25">
        <f>IFERROR(VLOOKUP($A413,'TD SOP+PROFORM MOD'!$A$5:$AD$750,MATCH(V$4,'TD SOP+PROFORM MOD'!$B$2:$AD$2,0)+1,0),0)+IFERROR(VLOOKUP($A413,'TD SOP+PROFORM MOD'!$A$5:$AD$750,MATCH(V$2,'TD SOP+PROFORM MOD'!$B$2:$AD$2,0)+1,0),0)</f>
        <v>0</v>
      </c>
      <c r="W413" s="26" t="str">
        <f t="shared" si="105"/>
        <v/>
      </c>
      <c r="X413" s="25">
        <f>IFERROR(VLOOKUP($A413,'TD SOP+PROFORM MOD'!$A$5:$AD$750,MATCH(X$4,'TD SOP+PROFORM MOD'!$B$2:$AD$2,0)+1,0),0)+IFERROR(VLOOKUP($A413,'TD SOP+PROFORM MOD'!$A$5:$AD$750,MATCH(X$2,'TD SOP+PROFORM MOD'!$B$2:$AD$2,0)+1,0),0)</f>
        <v>0</v>
      </c>
      <c r="Y413" s="25">
        <f>IFERROR(VLOOKUP($A413,'TD SOP+PROFORM MOD'!$A$5:$AD$750,MATCH(Y$4,'TD SOP+PROFORM MOD'!$B$2:$AD$2,0)+1,0),0)+IFERROR(VLOOKUP($A413,'TD SOP+PROFORM MOD'!$A$5:$AD$750,MATCH(Y$2,'TD SOP+PROFORM MOD'!$B$2:$AD$2,0)+1,0),0)</f>
        <v>0</v>
      </c>
      <c r="Z413" s="26" t="str">
        <f t="shared" si="106"/>
        <v/>
      </c>
      <c r="AA413" s="25">
        <f>IFERROR(VLOOKUP($A413,'TD SOP+PROFORM MOD'!$A$5:$AD$750,MATCH(AA$4,'TD SOP+PROFORM MOD'!$B$2:$AD$2,0)+1,0),0)+IFERROR(VLOOKUP($A413,'TD SOP+PROFORM MOD'!$A$5:$AD$750,MATCH(AA$2,'TD SOP+PROFORM MOD'!$B$2:$AD$2,0)+1,0),0)</f>
        <v>0</v>
      </c>
      <c r="AB413" s="25">
        <f>IFERROR(VLOOKUP($A413,'TD SOP+PROFORM MOD'!$A$5:$AD$750,MATCH(AB$4,'TD SOP+PROFORM MOD'!$B$2:$AD$2,0)+1,0),0)+IFERROR(VLOOKUP($A413,'TD SOP+PROFORM MOD'!$A$5:$AD$750,MATCH(AB$2,'TD SOP+PROFORM MOD'!$B$2:$AD$2,0)+1,0),0)</f>
        <v>0</v>
      </c>
      <c r="AC413" s="26" t="str">
        <f t="shared" si="107"/>
        <v/>
      </c>
      <c r="AD413" s="25">
        <f>IFERROR(VLOOKUP($A413,'TD SOP+PROFORM MOD'!$A$5:$AD$750,MATCH(AD$4,'TD SOP+PROFORM MOD'!$B$2:$AD$2,0)+1,0),0)+IFERROR(VLOOKUP($A413,'TD SOP+PROFORM MOD'!$A$5:$AD$750,MATCH(AD$2,'TD SOP+PROFORM MOD'!$B$2:$AD$2,0)+1,0),0)</f>
        <v>0</v>
      </c>
      <c r="AE413" s="25">
        <f>IFERROR(VLOOKUP($A413,'TD SOP+PROFORM MOD'!$A$5:$AD$750,MATCH(AE$4,'TD SOP+PROFORM MOD'!$B$2:$AD$2,0)+1,0),0)+IFERROR(VLOOKUP($A413,'TD SOP+PROFORM MOD'!$A$5:$AD$750,MATCH(AE$2,'TD SOP+PROFORM MOD'!$B$2:$AD$2,0)+1,0),0)</f>
        <v>0</v>
      </c>
      <c r="AF413" s="26" t="str">
        <f t="shared" si="108"/>
        <v/>
      </c>
      <c r="AG413" s="25">
        <f>IFERROR(VLOOKUP($A413,'TD SOP+PROFORM MOD'!$A$5:$AD$750,MATCH(AG$4,'TD SOP+PROFORM MOD'!$B$2:$AD$2,0)+1,0),0)+IFERROR(VLOOKUP($A413,'TD SOP+PROFORM MOD'!$A$5:$AD$750,MATCH(AG$2,'TD SOP+PROFORM MOD'!$B$2:$AD$2,0)+1,0),0)</f>
        <v>0</v>
      </c>
      <c r="AH413" s="25">
        <f>IFERROR(VLOOKUP($A413,'TD SOP+PROFORM MOD'!$A$5:$AD$750,MATCH(AH$4,'TD SOP+PROFORM MOD'!$B$2:$AD$2,0)+1,0),0)+IFERROR(VLOOKUP($A413,'TD SOP+PROFORM MOD'!$A$5:$AD$750,MATCH(AH$2,'TD SOP+PROFORM MOD'!$B$2:$AD$2,0)+1,0),0)</f>
        <v>0</v>
      </c>
      <c r="AI413" s="26" t="str">
        <f t="shared" si="109"/>
        <v/>
      </c>
      <c r="AJ413" s="25">
        <f>IFERROR(VLOOKUP($A413,'TD SOP+PROFORM MOD'!$A$5:$AD$750,MATCH(AJ$4,'TD SOP+PROFORM MOD'!$B$2:$AD$2,0)+1,0),0)+IFERROR(VLOOKUP($A413,'TD SOP+PROFORM MOD'!$A$5:$AD$750,MATCH(AJ$2,'TD SOP+PROFORM MOD'!$B$2:$AD$2,0)+1,0),0)</f>
        <v>0</v>
      </c>
      <c r="AK413" s="25">
        <f>IFERROR(VLOOKUP($A413,'TD SOP+PROFORM MOD'!$A$5:$AD$750,MATCH(AK$4,'TD SOP+PROFORM MOD'!$B$2:$AD$2,0)+1,0),0)+IFERROR(VLOOKUP($A413,'TD SOP+PROFORM MOD'!$A$5:$AD$750,MATCH(AK$2,'TD SOP+PROFORM MOD'!$B$2:$AD$2,0)+1,0),0)</f>
        <v>0</v>
      </c>
      <c r="AL413" s="26" t="str">
        <f t="shared" si="110"/>
        <v/>
      </c>
      <c r="AM413" s="25">
        <f t="shared" si="112"/>
        <v>0</v>
      </c>
      <c r="AN413" s="25">
        <f t="shared" si="112"/>
        <v>0</v>
      </c>
      <c r="AO413" s="26" t="str">
        <f t="shared" si="111"/>
        <v/>
      </c>
      <c r="AR413" s="25">
        <f>SUMIF('B&amp;S YTD LFY'!B:B,"="&amp;A413,'B&amp;S YTD LFY'!C:C)</f>
        <v>0</v>
      </c>
      <c r="AS413" s="25">
        <f t="shared" si="113"/>
        <v>0</v>
      </c>
      <c r="AT413" s="25"/>
    </row>
    <row r="414" spans="1:46" x14ac:dyDescent="0.35">
      <c r="A414" s="24">
        <f>IF(AND('TD SOP+PROFORM MOD'!A411&lt;&gt;"",'TD SOP+PROFORM MOD'!A411&lt;&gt;"TOTAL"),'TD SOP+PROFORM MOD'!A411,0)</f>
        <v>0</v>
      </c>
      <c r="C414" s="25" t="str">
        <f>IFERROR(VLOOKUP($A414,'TD SOP+PROFORM MOD'!$A$5:$AD$750,MATCH(C$4,'TD SOP+PROFORM MOD'!$B$2:$AT$2,0)+1,0),"")</f>
        <v/>
      </c>
      <c r="D414" s="25" t="str">
        <f>IFERROR(VLOOKUP($A414,'TD SOP+PROFORM MOD'!$A$5:$AD$750,MATCH(D$4,'TD SOP+PROFORM MOD'!$B$2:$AT$2,0)+1,0),"")</f>
        <v/>
      </c>
      <c r="E414" s="26" t="str">
        <f t="shared" si="99"/>
        <v/>
      </c>
      <c r="F414" s="25" t="str">
        <f>IFERROR(VLOOKUP($A414,'TD SOP+PROFORM MOD'!$A$5:$AD$750,MATCH(F$4,'TD SOP+PROFORM MOD'!$B$2:$AT$2,0)+1,0),"")</f>
        <v/>
      </c>
      <c r="G414" s="25" t="str">
        <f>IFERROR(VLOOKUP($A414,'TD SOP+PROFORM MOD'!$A$5:$AD$750,MATCH(G$4,'TD SOP+PROFORM MOD'!$B$2:$AT$2,0)+1,0),"")</f>
        <v/>
      </c>
      <c r="H414" s="26" t="str">
        <f t="shared" si="100"/>
        <v/>
      </c>
      <c r="I414" s="25" t="str">
        <f>IFERROR(VLOOKUP($A414,'TD SOP+PROFORM MOD'!$A$5:$AD$750,MATCH(I$4,'TD SOP+PROFORM MOD'!$B$2:$AT$2,0)+1,0),"")</f>
        <v/>
      </c>
      <c r="J414" s="25" t="str">
        <f>IFERROR(VLOOKUP($A414,'TD SOP+PROFORM MOD'!$A$5:$AD$750,MATCH(J$4,'TD SOP+PROFORM MOD'!$B$2:$AT$2,0)+1,0),"")</f>
        <v/>
      </c>
      <c r="K414" s="26" t="str">
        <f t="shared" si="101"/>
        <v/>
      </c>
      <c r="L414" s="25" t="str">
        <f>IFERROR(VLOOKUP($A414,'TD SOP+PROFORM MOD'!$A$5:$AD$750,MATCH(L$4,'TD SOP+PROFORM MOD'!$B$2:$AT$2,0)+1,0),"")</f>
        <v/>
      </c>
      <c r="M414" s="25" t="str">
        <f>IFERROR(VLOOKUP($A414,'TD SOP+PROFORM MOD'!$A$5:$AD$750,MATCH(M$4,'TD SOP+PROFORM MOD'!$B$2:$AT$2,0)+1,0),"")</f>
        <v/>
      </c>
      <c r="N414" s="26" t="str">
        <f t="shared" si="102"/>
        <v/>
      </c>
      <c r="O414" s="25">
        <f>IFERROR(VLOOKUP($A414,'TD SOP+PROFORM MOD'!$A$5:$AD$750,MATCH(O$4,'TD SOP+PROFORM MOD'!$B$2:$AD$2,0)+1,0),0)+IFERROR(VLOOKUP($A414,'TD SOP+PROFORM MOD'!$A$5:$AD$750,MATCH(O$2,'TD SOP+PROFORM MOD'!$B$2:$AD$2,0)+1,0),0)</f>
        <v>0</v>
      </c>
      <c r="P414" s="25">
        <f>IFERROR(VLOOKUP($A414,'TD SOP+PROFORM MOD'!$A$5:$AD$750,MATCH(P$4,'TD SOP+PROFORM MOD'!$B$2:$AD$2,0)+1,0),0)+IFERROR(VLOOKUP($A414,'TD SOP+PROFORM MOD'!$A$5:$AD$750,MATCH(P$2,'TD SOP+PROFORM MOD'!$B$2:$AD$2,0)+1,0),0)</f>
        <v>0</v>
      </c>
      <c r="Q414" s="26" t="str">
        <f t="shared" si="103"/>
        <v/>
      </c>
      <c r="R414" s="25">
        <f>IFERROR(VLOOKUP($A414,'TD SOP+PROFORM MOD'!$A$5:$AD$750,MATCH(R$4,'TD SOP+PROFORM MOD'!$B$2:$AD$2,0)+1,0),0)+IFERROR(VLOOKUP($A414,'TD SOP+PROFORM MOD'!$A$5:$AD$750,MATCH(R$2,'TD SOP+PROFORM MOD'!$B$2:$AD$2,0)+1,0),0)</f>
        <v>0</v>
      </c>
      <c r="S414" s="25">
        <f>IFERROR(VLOOKUP($A414,'TD SOP+PROFORM MOD'!$A$5:$AD$750,MATCH(S$4,'TD SOP+PROFORM MOD'!$B$2:$AD$2,0)+1,0),0)+IFERROR(VLOOKUP($A414,'TD SOP+PROFORM MOD'!$A$5:$AD$750,MATCH(S$2,'TD SOP+PROFORM MOD'!$B$2:$AD$2,0)+1,0),0)</f>
        <v>0</v>
      </c>
      <c r="T414" s="26" t="str">
        <f t="shared" si="104"/>
        <v/>
      </c>
      <c r="U414" s="25">
        <f>IFERROR(VLOOKUP($A414,'TD SOP+PROFORM MOD'!$A$5:$AD$750,MATCH(U$4,'TD SOP+PROFORM MOD'!$B$2:$AD$2,0)+1,0),0)+IFERROR(VLOOKUP($A414,'TD SOP+PROFORM MOD'!$A$5:$AD$750,MATCH(U$2,'TD SOP+PROFORM MOD'!$B$2:$AD$2,0)+1,0),0)</f>
        <v>0</v>
      </c>
      <c r="V414" s="25">
        <f>IFERROR(VLOOKUP($A414,'TD SOP+PROFORM MOD'!$A$5:$AD$750,MATCH(V$4,'TD SOP+PROFORM MOD'!$B$2:$AD$2,0)+1,0),0)+IFERROR(VLOOKUP($A414,'TD SOP+PROFORM MOD'!$A$5:$AD$750,MATCH(V$2,'TD SOP+PROFORM MOD'!$B$2:$AD$2,0)+1,0),0)</f>
        <v>0</v>
      </c>
      <c r="W414" s="26" t="str">
        <f t="shared" si="105"/>
        <v/>
      </c>
      <c r="X414" s="25">
        <f>IFERROR(VLOOKUP($A414,'TD SOP+PROFORM MOD'!$A$5:$AD$750,MATCH(X$4,'TD SOP+PROFORM MOD'!$B$2:$AD$2,0)+1,0),0)+IFERROR(VLOOKUP($A414,'TD SOP+PROFORM MOD'!$A$5:$AD$750,MATCH(X$2,'TD SOP+PROFORM MOD'!$B$2:$AD$2,0)+1,0),0)</f>
        <v>0</v>
      </c>
      <c r="Y414" s="25">
        <f>IFERROR(VLOOKUP($A414,'TD SOP+PROFORM MOD'!$A$5:$AD$750,MATCH(Y$4,'TD SOP+PROFORM MOD'!$B$2:$AD$2,0)+1,0),0)+IFERROR(VLOOKUP($A414,'TD SOP+PROFORM MOD'!$A$5:$AD$750,MATCH(Y$2,'TD SOP+PROFORM MOD'!$B$2:$AD$2,0)+1,0),0)</f>
        <v>0</v>
      </c>
      <c r="Z414" s="26" t="str">
        <f t="shared" si="106"/>
        <v/>
      </c>
      <c r="AA414" s="25">
        <f>IFERROR(VLOOKUP($A414,'TD SOP+PROFORM MOD'!$A$5:$AD$750,MATCH(AA$4,'TD SOP+PROFORM MOD'!$B$2:$AD$2,0)+1,0),0)+IFERROR(VLOOKUP($A414,'TD SOP+PROFORM MOD'!$A$5:$AD$750,MATCH(AA$2,'TD SOP+PROFORM MOD'!$B$2:$AD$2,0)+1,0),0)</f>
        <v>0</v>
      </c>
      <c r="AB414" s="25">
        <f>IFERROR(VLOOKUP($A414,'TD SOP+PROFORM MOD'!$A$5:$AD$750,MATCH(AB$4,'TD SOP+PROFORM MOD'!$B$2:$AD$2,0)+1,0),0)+IFERROR(VLOOKUP($A414,'TD SOP+PROFORM MOD'!$A$5:$AD$750,MATCH(AB$2,'TD SOP+PROFORM MOD'!$B$2:$AD$2,0)+1,0),0)</f>
        <v>0</v>
      </c>
      <c r="AC414" s="26" t="str">
        <f t="shared" si="107"/>
        <v/>
      </c>
      <c r="AD414" s="25">
        <f>IFERROR(VLOOKUP($A414,'TD SOP+PROFORM MOD'!$A$5:$AD$750,MATCH(AD$4,'TD SOP+PROFORM MOD'!$B$2:$AD$2,0)+1,0),0)+IFERROR(VLOOKUP($A414,'TD SOP+PROFORM MOD'!$A$5:$AD$750,MATCH(AD$2,'TD SOP+PROFORM MOD'!$B$2:$AD$2,0)+1,0),0)</f>
        <v>0</v>
      </c>
      <c r="AE414" s="25">
        <f>IFERROR(VLOOKUP($A414,'TD SOP+PROFORM MOD'!$A$5:$AD$750,MATCH(AE$4,'TD SOP+PROFORM MOD'!$B$2:$AD$2,0)+1,0),0)+IFERROR(VLOOKUP($A414,'TD SOP+PROFORM MOD'!$A$5:$AD$750,MATCH(AE$2,'TD SOP+PROFORM MOD'!$B$2:$AD$2,0)+1,0),0)</f>
        <v>0</v>
      </c>
      <c r="AF414" s="26" t="str">
        <f t="shared" si="108"/>
        <v/>
      </c>
      <c r="AG414" s="25">
        <f>IFERROR(VLOOKUP($A414,'TD SOP+PROFORM MOD'!$A$5:$AD$750,MATCH(AG$4,'TD SOP+PROFORM MOD'!$B$2:$AD$2,0)+1,0),0)+IFERROR(VLOOKUP($A414,'TD SOP+PROFORM MOD'!$A$5:$AD$750,MATCH(AG$2,'TD SOP+PROFORM MOD'!$B$2:$AD$2,0)+1,0),0)</f>
        <v>0</v>
      </c>
      <c r="AH414" s="25">
        <f>IFERROR(VLOOKUP($A414,'TD SOP+PROFORM MOD'!$A$5:$AD$750,MATCH(AH$4,'TD SOP+PROFORM MOD'!$B$2:$AD$2,0)+1,0),0)+IFERROR(VLOOKUP($A414,'TD SOP+PROFORM MOD'!$A$5:$AD$750,MATCH(AH$2,'TD SOP+PROFORM MOD'!$B$2:$AD$2,0)+1,0),0)</f>
        <v>0</v>
      </c>
      <c r="AI414" s="26" t="str">
        <f t="shared" si="109"/>
        <v/>
      </c>
      <c r="AJ414" s="25">
        <f>IFERROR(VLOOKUP($A414,'TD SOP+PROFORM MOD'!$A$5:$AD$750,MATCH(AJ$4,'TD SOP+PROFORM MOD'!$B$2:$AD$2,0)+1,0),0)+IFERROR(VLOOKUP($A414,'TD SOP+PROFORM MOD'!$A$5:$AD$750,MATCH(AJ$2,'TD SOP+PROFORM MOD'!$B$2:$AD$2,0)+1,0),0)</f>
        <v>0</v>
      </c>
      <c r="AK414" s="25">
        <f>IFERROR(VLOOKUP($A414,'TD SOP+PROFORM MOD'!$A$5:$AD$750,MATCH(AK$4,'TD SOP+PROFORM MOD'!$B$2:$AD$2,0)+1,0),0)+IFERROR(VLOOKUP($A414,'TD SOP+PROFORM MOD'!$A$5:$AD$750,MATCH(AK$2,'TD SOP+PROFORM MOD'!$B$2:$AD$2,0)+1,0),0)</f>
        <v>0</v>
      </c>
      <c r="AL414" s="26" t="str">
        <f t="shared" si="110"/>
        <v/>
      </c>
      <c r="AM414" s="25">
        <f t="shared" si="112"/>
        <v>0</v>
      </c>
      <c r="AN414" s="25">
        <f t="shared" si="112"/>
        <v>0</v>
      </c>
      <c r="AO414" s="26" t="str">
        <f t="shared" si="111"/>
        <v/>
      </c>
      <c r="AR414" s="25">
        <f>SUMIF('B&amp;S YTD LFY'!B:B,"="&amp;A414,'B&amp;S YTD LFY'!C:C)</f>
        <v>0</v>
      </c>
      <c r="AS414" s="25">
        <f t="shared" si="113"/>
        <v>0</v>
      </c>
      <c r="AT414" s="25"/>
    </row>
    <row r="415" spans="1:46" x14ac:dyDescent="0.35">
      <c r="A415" s="24">
        <f>IF(AND('TD SOP+PROFORM MOD'!A412&lt;&gt;"",'TD SOP+PROFORM MOD'!A412&lt;&gt;"TOTAL"),'TD SOP+PROFORM MOD'!A412,0)</f>
        <v>0</v>
      </c>
      <c r="C415" s="25" t="str">
        <f>IFERROR(VLOOKUP($A415,'TD SOP+PROFORM MOD'!$A$5:$AD$750,MATCH(C$4,'TD SOP+PROFORM MOD'!$B$2:$AT$2,0)+1,0),"")</f>
        <v/>
      </c>
      <c r="D415" s="25" t="str">
        <f>IFERROR(VLOOKUP($A415,'TD SOP+PROFORM MOD'!$A$5:$AD$750,MATCH(D$4,'TD SOP+PROFORM MOD'!$B$2:$AT$2,0)+1,0),"")</f>
        <v/>
      </c>
      <c r="E415" s="26" t="str">
        <f t="shared" si="99"/>
        <v/>
      </c>
      <c r="F415" s="25" t="str">
        <f>IFERROR(VLOOKUP($A415,'TD SOP+PROFORM MOD'!$A$5:$AD$750,MATCH(F$4,'TD SOP+PROFORM MOD'!$B$2:$AT$2,0)+1,0),"")</f>
        <v/>
      </c>
      <c r="G415" s="25" t="str">
        <f>IFERROR(VLOOKUP($A415,'TD SOP+PROFORM MOD'!$A$5:$AD$750,MATCH(G$4,'TD SOP+PROFORM MOD'!$B$2:$AT$2,0)+1,0),"")</f>
        <v/>
      </c>
      <c r="H415" s="26" t="str">
        <f t="shared" si="100"/>
        <v/>
      </c>
      <c r="I415" s="25" t="str">
        <f>IFERROR(VLOOKUP($A415,'TD SOP+PROFORM MOD'!$A$5:$AD$750,MATCH(I$4,'TD SOP+PROFORM MOD'!$B$2:$AT$2,0)+1,0),"")</f>
        <v/>
      </c>
      <c r="J415" s="25" t="str">
        <f>IFERROR(VLOOKUP($A415,'TD SOP+PROFORM MOD'!$A$5:$AD$750,MATCH(J$4,'TD SOP+PROFORM MOD'!$B$2:$AT$2,0)+1,0),"")</f>
        <v/>
      </c>
      <c r="K415" s="26" t="str">
        <f t="shared" si="101"/>
        <v/>
      </c>
      <c r="L415" s="25" t="str">
        <f>IFERROR(VLOOKUP($A415,'TD SOP+PROFORM MOD'!$A$5:$AD$750,MATCH(L$4,'TD SOP+PROFORM MOD'!$B$2:$AT$2,0)+1,0),"")</f>
        <v/>
      </c>
      <c r="M415" s="25" t="str">
        <f>IFERROR(VLOOKUP($A415,'TD SOP+PROFORM MOD'!$A$5:$AD$750,MATCH(M$4,'TD SOP+PROFORM MOD'!$B$2:$AT$2,0)+1,0),"")</f>
        <v/>
      </c>
      <c r="N415" s="26" t="str">
        <f t="shared" si="102"/>
        <v/>
      </c>
      <c r="O415" s="25">
        <f>IFERROR(VLOOKUP($A415,'TD SOP+PROFORM MOD'!$A$5:$AD$750,MATCH(O$4,'TD SOP+PROFORM MOD'!$B$2:$AD$2,0)+1,0),0)+IFERROR(VLOOKUP($A415,'TD SOP+PROFORM MOD'!$A$5:$AD$750,MATCH(O$2,'TD SOP+PROFORM MOD'!$B$2:$AD$2,0)+1,0),0)</f>
        <v>0</v>
      </c>
      <c r="P415" s="25">
        <f>IFERROR(VLOOKUP($A415,'TD SOP+PROFORM MOD'!$A$5:$AD$750,MATCH(P$4,'TD SOP+PROFORM MOD'!$B$2:$AD$2,0)+1,0),0)+IFERROR(VLOOKUP($A415,'TD SOP+PROFORM MOD'!$A$5:$AD$750,MATCH(P$2,'TD SOP+PROFORM MOD'!$B$2:$AD$2,0)+1,0),0)</f>
        <v>0</v>
      </c>
      <c r="Q415" s="26" t="str">
        <f t="shared" si="103"/>
        <v/>
      </c>
      <c r="R415" s="25">
        <f>IFERROR(VLOOKUP($A415,'TD SOP+PROFORM MOD'!$A$5:$AD$750,MATCH(R$4,'TD SOP+PROFORM MOD'!$B$2:$AD$2,0)+1,0),0)+IFERROR(VLOOKUP($A415,'TD SOP+PROFORM MOD'!$A$5:$AD$750,MATCH(R$2,'TD SOP+PROFORM MOD'!$B$2:$AD$2,0)+1,0),0)</f>
        <v>0</v>
      </c>
      <c r="S415" s="25">
        <f>IFERROR(VLOOKUP($A415,'TD SOP+PROFORM MOD'!$A$5:$AD$750,MATCH(S$4,'TD SOP+PROFORM MOD'!$B$2:$AD$2,0)+1,0),0)+IFERROR(VLOOKUP($A415,'TD SOP+PROFORM MOD'!$A$5:$AD$750,MATCH(S$2,'TD SOP+PROFORM MOD'!$B$2:$AD$2,0)+1,0),0)</f>
        <v>0</v>
      </c>
      <c r="T415" s="26" t="str">
        <f t="shared" si="104"/>
        <v/>
      </c>
      <c r="U415" s="25">
        <f>IFERROR(VLOOKUP($A415,'TD SOP+PROFORM MOD'!$A$5:$AD$750,MATCH(U$4,'TD SOP+PROFORM MOD'!$B$2:$AD$2,0)+1,0),0)+IFERROR(VLOOKUP($A415,'TD SOP+PROFORM MOD'!$A$5:$AD$750,MATCH(U$2,'TD SOP+PROFORM MOD'!$B$2:$AD$2,0)+1,0),0)</f>
        <v>0</v>
      </c>
      <c r="V415" s="25">
        <f>IFERROR(VLOOKUP($A415,'TD SOP+PROFORM MOD'!$A$5:$AD$750,MATCH(V$4,'TD SOP+PROFORM MOD'!$B$2:$AD$2,0)+1,0),0)+IFERROR(VLOOKUP($A415,'TD SOP+PROFORM MOD'!$A$5:$AD$750,MATCH(V$2,'TD SOP+PROFORM MOD'!$B$2:$AD$2,0)+1,0),0)</f>
        <v>0</v>
      </c>
      <c r="W415" s="26" t="str">
        <f t="shared" si="105"/>
        <v/>
      </c>
      <c r="X415" s="25">
        <f>IFERROR(VLOOKUP($A415,'TD SOP+PROFORM MOD'!$A$5:$AD$750,MATCH(X$4,'TD SOP+PROFORM MOD'!$B$2:$AD$2,0)+1,0),0)+IFERROR(VLOOKUP($A415,'TD SOP+PROFORM MOD'!$A$5:$AD$750,MATCH(X$2,'TD SOP+PROFORM MOD'!$B$2:$AD$2,0)+1,0),0)</f>
        <v>0</v>
      </c>
      <c r="Y415" s="25">
        <f>IFERROR(VLOOKUP($A415,'TD SOP+PROFORM MOD'!$A$5:$AD$750,MATCH(Y$4,'TD SOP+PROFORM MOD'!$B$2:$AD$2,0)+1,0),0)+IFERROR(VLOOKUP($A415,'TD SOP+PROFORM MOD'!$A$5:$AD$750,MATCH(Y$2,'TD SOP+PROFORM MOD'!$B$2:$AD$2,0)+1,0),0)</f>
        <v>0</v>
      </c>
      <c r="Z415" s="26" t="str">
        <f t="shared" si="106"/>
        <v/>
      </c>
      <c r="AA415" s="25">
        <f>IFERROR(VLOOKUP($A415,'TD SOP+PROFORM MOD'!$A$5:$AD$750,MATCH(AA$4,'TD SOP+PROFORM MOD'!$B$2:$AD$2,0)+1,0),0)+IFERROR(VLOOKUP($A415,'TD SOP+PROFORM MOD'!$A$5:$AD$750,MATCH(AA$2,'TD SOP+PROFORM MOD'!$B$2:$AD$2,0)+1,0),0)</f>
        <v>0</v>
      </c>
      <c r="AB415" s="25">
        <f>IFERROR(VLOOKUP($A415,'TD SOP+PROFORM MOD'!$A$5:$AD$750,MATCH(AB$4,'TD SOP+PROFORM MOD'!$B$2:$AD$2,0)+1,0),0)+IFERROR(VLOOKUP($A415,'TD SOP+PROFORM MOD'!$A$5:$AD$750,MATCH(AB$2,'TD SOP+PROFORM MOD'!$B$2:$AD$2,0)+1,0),0)</f>
        <v>0</v>
      </c>
      <c r="AC415" s="26" t="str">
        <f t="shared" si="107"/>
        <v/>
      </c>
      <c r="AD415" s="25">
        <f>IFERROR(VLOOKUP($A415,'TD SOP+PROFORM MOD'!$A$5:$AD$750,MATCH(AD$4,'TD SOP+PROFORM MOD'!$B$2:$AD$2,0)+1,0),0)+IFERROR(VLOOKUP($A415,'TD SOP+PROFORM MOD'!$A$5:$AD$750,MATCH(AD$2,'TD SOP+PROFORM MOD'!$B$2:$AD$2,0)+1,0),0)</f>
        <v>0</v>
      </c>
      <c r="AE415" s="25">
        <f>IFERROR(VLOOKUP($A415,'TD SOP+PROFORM MOD'!$A$5:$AD$750,MATCH(AE$4,'TD SOP+PROFORM MOD'!$B$2:$AD$2,0)+1,0),0)+IFERROR(VLOOKUP($A415,'TD SOP+PROFORM MOD'!$A$5:$AD$750,MATCH(AE$2,'TD SOP+PROFORM MOD'!$B$2:$AD$2,0)+1,0),0)</f>
        <v>0</v>
      </c>
      <c r="AF415" s="26" t="str">
        <f t="shared" si="108"/>
        <v/>
      </c>
      <c r="AG415" s="25">
        <f>IFERROR(VLOOKUP($A415,'TD SOP+PROFORM MOD'!$A$5:$AD$750,MATCH(AG$4,'TD SOP+PROFORM MOD'!$B$2:$AD$2,0)+1,0),0)+IFERROR(VLOOKUP($A415,'TD SOP+PROFORM MOD'!$A$5:$AD$750,MATCH(AG$2,'TD SOP+PROFORM MOD'!$B$2:$AD$2,0)+1,0),0)</f>
        <v>0</v>
      </c>
      <c r="AH415" s="25">
        <f>IFERROR(VLOOKUP($A415,'TD SOP+PROFORM MOD'!$A$5:$AD$750,MATCH(AH$4,'TD SOP+PROFORM MOD'!$B$2:$AD$2,0)+1,0),0)+IFERROR(VLOOKUP($A415,'TD SOP+PROFORM MOD'!$A$5:$AD$750,MATCH(AH$2,'TD SOP+PROFORM MOD'!$B$2:$AD$2,0)+1,0),0)</f>
        <v>0</v>
      </c>
      <c r="AI415" s="26" t="str">
        <f t="shared" si="109"/>
        <v/>
      </c>
      <c r="AJ415" s="25">
        <f>IFERROR(VLOOKUP($A415,'TD SOP+PROFORM MOD'!$A$5:$AD$750,MATCH(AJ$4,'TD SOP+PROFORM MOD'!$B$2:$AD$2,0)+1,0),0)+IFERROR(VLOOKUP($A415,'TD SOP+PROFORM MOD'!$A$5:$AD$750,MATCH(AJ$2,'TD SOP+PROFORM MOD'!$B$2:$AD$2,0)+1,0),0)</f>
        <v>0</v>
      </c>
      <c r="AK415" s="25">
        <f>IFERROR(VLOOKUP($A415,'TD SOP+PROFORM MOD'!$A$5:$AD$750,MATCH(AK$4,'TD SOP+PROFORM MOD'!$B$2:$AD$2,0)+1,0),0)+IFERROR(VLOOKUP($A415,'TD SOP+PROFORM MOD'!$A$5:$AD$750,MATCH(AK$2,'TD SOP+PROFORM MOD'!$B$2:$AD$2,0)+1,0),0)</f>
        <v>0</v>
      </c>
      <c r="AL415" s="26" t="str">
        <f t="shared" si="110"/>
        <v/>
      </c>
      <c r="AM415" s="25">
        <f t="shared" si="112"/>
        <v>0</v>
      </c>
      <c r="AN415" s="25">
        <f t="shared" si="112"/>
        <v>0</v>
      </c>
      <c r="AO415" s="26" t="str">
        <f t="shared" si="111"/>
        <v/>
      </c>
      <c r="AR415" s="25">
        <f>SUMIF('B&amp;S YTD LFY'!B:B,"="&amp;A415,'B&amp;S YTD LFY'!C:C)</f>
        <v>0</v>
      </c>
      <c r="AS415" s="25">
        <f t="shared" si="113"/>
        <v>0</v>
      </c>
      <c r="AT415" s="25"/>
    </row>
    <row r="416" spans="1:46" x14ac:dyDescent="0.35">
      <c r="A416" s="24">
        <f>IF(AND('TD SOP+PROFORM MOD'!A413&lt;&gt;"",'TD SOP+PROFORM MOD'!A413&lt;&gt;"TOTAL"),'TD SOP+PROFORM MOD'!A413,0)</f>
        <v>0</v>
      </c>
      <c r="C416" s="25" t="str">
        <f>IFERROR(VLOOKUP($A416,'TD SOP+PROFORM MOD'!$A$5:$AD$750,MATCH(C$4,'TD SOP+PROFORM MOD'!$B$2:$AT$2,0)+1,0),"")</f>
        <v/>
      </c>
      <c r="D416" s="25" t="str">
        <f>IFERROR(VLOOKUP($A416,'TD SOP+PROFORM MOD'!$A$5:$AD$750,MATCH(D$4,'TD SOP+PROFORM MOD'!$B$2:$AT$2,0)+1,0),"")</f>
        <v/>
      </c>
      <c r="E416" s="26" t="str">
        <f t="shared" si="99"/>
        <v/>
      </c>
      <c r="F416" s="25" t="str">
        <f>IFERROR(VLOOKUP($A416,'TD SOP+PROFORM MOD'!$A$5:$AD$750,MATCH(F$4,'TD SOP+PROFORM MOD'!$B$2:$AT$2,0)+1,0),"")</f>
        <v/>
      </c>
      <c r="G416" s="25" t="str">
        <f>IFERROR(VLOOKUP($A416,'TD SOP+PROFORM MOD'!$A$5:$AD$750,MATCH(G$4,'TD SOP+PROFORM MOD'!$B$2:$AT$2,0)+1,0),"")</f>
        <v/>
      </c>
      <c r="H416" s="26" t="str">
        <f t="shared" si="100"/>
        <v/>
      </c>
      <c r="I416" s="25" t="str">
        <f>IFERROR(VLOOKUP($A416,'TD SOP+PROFORM MOD'!$A$5:$AD$750,MATCH(I$4,'TD SOP+PROFORM MOD'!$B$2:$AT$2,0)+1,0),"")</f>
        <v/>
      </c>
      <c r="J416" s="25" t="str">
        <f>IFERROR(VLOOKUP($A416,'TD SOP+PROFORM MOD'!$A$5:$AD$750,MATCH(J$4,'TD SOP+PROFORM MOD'!$B$2:$AT$2,0)+1,0),"")</f>
        <v/>
      </c>
      <c r="K416" s="26" t="str">
        <f t="shared" si="101"/>
        <v/>
      </c>
      <c r="L416" s="25" t="str">
        <f>IFERROR(VLOOKUP($A416,'TD SOP+PROFORM MOD'!$A$5:$AD$750,MATCH(L$4,'TD SOP+PROFORM MOD'!$B$2:$AT$2,0)+1,0),"")</f>
        <v/>
      </c>
      <c r="M416" s="25" t="str">
        <f>IFERROR(VLOOKUP($A416,'TD SOP+PROFORM MOD'!$A$5:$AD$750,MATCH(M$4,'TD SOP+PROFORM MOD'!$B$2:$AT$2,0)+1,0),"")</f>
        <v/>
      </c>
      <c r="N416" s="26" t="str">
        <f t="shared" si="102"/>
        <v/>
      </c>
      <c r="O416" s="25">
        <f>IFERROR(VLOOKUP($A416,'TD SOP+PROFORM MOD'!$A$5:$AD$750,MATCH(O$4,'TD SOP+PROFORM MOD'!$B$2:$AD$2,0)+1,0),0)+IFERROR(VLOOKUP($A416,'TD SOP+PROFORM MOD'!$A$5:$AD$750,MATCH(O$2,'TD SOP+PROFORM MOD'!$B$2:$AD$2,0)+1,0),0)</f>
        <v>0</v>
      </c>
      <c r="P416" s="25">
        <f>IFERROR(VLOOKUP($A416,'TD SOP+PROFORM MOD'!$A$5:$AD$750,MATCH(P$4,'TD SOP+PROFORM MOD'!$B$2:$AD$2,0)+1,0),0)+IFERROR(VLOOKUP($A416,'TD SOP+PROFORM MOD'!$A$5:$AD$750,MATCH(P$2,'TD SOP+PROFORM MOD'!$B$2:$AD$2,0)+1,0),0)</f>
        <v>0</v>
      </c>
      <c r="Q416" s="26" t="str">
        <f t="shared" si="103"/>
        <v/>
      </c>
      <c r="R416" s="25">
        <f>IFERROR(VLOOKUP($A416,'TD SOP+PROFORM MOD'!$A$5:$AD$750,MATCH(R$4,'TD SOP+PROFORM MOD'!$B$2:$AD$2,0)+1,0),0)+IFERROR(VLOOKUP($A416,'TD SOP+PROFORM MOD'!$A$5:$AD$750,MATCH(R$2,'TD SOP+PROFORM MOD'!$B$2:$AD$2,0)+1,0),0)</f>
        <v>0</v>
      </c>
      <c r="S416" s="25">
        <f>IFERROR(VLOOKUP($A416,'TD SOP+PROFORM MOD'!$A$5:$AD$750,MATCH(S$4,'TD SOP+PROFORM MOD'!$B$2:$AD$2,0)+1,0),0)+IFERROR(VLOOKUP($A416,'TD SOP+PROFORM MOD'!$A$5:$AD$750,MATCH(S$2,'TD SOP+PROFORM MOD'!$B$2:$AD$2,0)+1,0),0)</f>
        <v>0</v>
      </c>
      <c r="T416" s="26" t="str">
        <f t="shared" si="104"/>
        <v/>
      </c>
      <c r="U416" s="25">
        <f>IFERROR(VLOOKUP($A416,'TD SOP+PROFORM MOD'!$A$5:$AD$750,MATCH(U$4,'TD SOP+PROFORM MOD'!$B$2:$AD$2,0)+1,0),0)+IFERROR(VLOOKUP($A416,'TD SOP+PROFORM MOD'!$A$5:$AD$750,MATCH(U$2,'TD SOP+PROFORM MOD'!$B$2:$AD$2,0)+1,0),0)</f>
        <v>0</v>
      </c>
      <c r="V416" s="25">
        <f>IFERROR(VLOOKUP($A416,'TD SOP+PROFORM MOD'!$A$5:$AD$750,MATCH(V$4,'TD SOP+PROFORM MOD'!$B$2:$AD$2,0)+1,0),0)+IFERROR(VLOOKUP($A416,'TD SOP+PROFORM MOD'!$A$5:$AD$750,MATCH(V$2,'TD SOP+PROFORM MOD'!$B$2:$AD$2,0)+1,0),0)</f>
        <v>0</v>
      </c>
      <c r="W416" s="26" t="str">
        <f t="shared" si="105"/>
        <v/>
      </c>
      <c r="X416" s="25">
        <f>IFERROR(VLOOKUP($A416,'TD SOP+PROFORM MOD'!$A$5:$AD$750,MATCH(X$4,'TD SOP+PROFORM MOD'!$B$2:$AD$2,0)+1,0),0)+IFERROR(VLOOKUP($A416,'TD SOP+PROFORM MOD'!$A$5:$AD$750,MATCH(X$2,'TD SOP+PROFORM MOD'!$B$2:$AD$2,0)+1,0),0)</f>
        <v>0</v>
      </c>
      <c r="Y416" s="25">
        <f>IFERROR(VLOOKUP($A416,'TD SOP+PROFORM MOD'!$A$5:$AD$750,MATCH(Y$4,'TD SOP+PROFORM MOD'!$B$2:$AD$2,0)+1,0),0)+IFERROR(VLOOKUP($A416,'TD SOP+PROFORM MOD'!$A$5:$AD$750,MATCH(Y$2,'TD SOP+PROFORM MOD'!$B$2:$AD$2,0)+1,0),0)</f>
        <v>0</v>
      </c>
      <c r="Z416" s="26" t="str">
        <f t="shared" si="106"/>
        <v/>
      </c>
      <c r="AA416" s="25">
        <f>IFERROR(VLOOKUP($A416,'TD SOP+PROFORM MOD'!$A$5:$AD$750,MATCH(AA$4,'TD SOP+PROFORM MOD'!$B$2:$AD$2,0)+1,0),0)+IFERROR(VLOOKUP($A416,'TD SOP+PROFORM MOD'!$A$5:$AD$750,MATCH(AA$2,'TD SOP+PROFORM MOD'!$B$2:$AD$2,0)+1,0),0)</f>
        <v>0</v>
      </c>
      <c r="AB416" s="25">
        <f>IFERROR(VLOOKUP($A416,'TD SOP+PROFORM MOD'!$A$5:$AD$750,MATCH(AB$4,'TD SOP+PROFORM MOD'!$B$2:$AD$2,0)+1,0),0)+IFERROR(VLOOKUP($A416,'TD SOP+PROFORM MOD'!$A$5:$AD$750,MATCH(AB$2,'TD SOP+PROFORM MOD'!$B$2:$AD$2,0)+1,0),0)</f>
        <v>0</v>
      </c>
      <c r="AC416" s="26" t="str">
        <f t="shared" si="107"/>
        <v/>
      </c>
      <c r="AD416" s="25">
        <f>IFERROR(VLOOKUP($A416,'TD SOP+PROFORM MOD'!$A$5:$AD$750,MATCH(AD$4,'TD SOP+PROFORM MOD'!$B$2:$AD$2,0)+1,0),0)+IFERROR(VLOOKUP($A416,'TD SOP+PROFORM MOD'!$A$5:$AD$750,MATCH(AD$2,'TD SOP+PROFORM MOD'!$B$2:$AD$2,0)+1,0),0)</f>
        <v>0</v>
      </c>
      <c r="AE416" s="25">
        <f>IFERROR(VLOOKUP($A416,'TD SOP+PROFORM MOD'!$A$5:$AD$750,MATCH(AE$4,'TD SOP+PROFORM MOD'!$B$2:$AD$2,0)+1,0),0)+IFERROR(VLOOKUP($A416,'TD SOP+PROFORM MOD'!$A$5:$AD$750,MATCH(AE$2,'TD SOP+PROFORM MOD'!$B$2:$AD$2,0)+1,0),0)</f>
        <v>0</v>
      </c>
      <c r="AF416" s="26" t="str">
        <f t="shared" si="108"/>
        <v/>
      </c>
      <c r="AG416" s="25">
        <f>IFERROR(VLOOKUP($A416,'TD SOP+PROFORM MOD'!$A$5:$AD$750,MATCH(AG$4,'TD SOP+PROFORM MOD'!$B$2:$AD$2,0)+1,0),0)+IFERROR(VLOOKUP($A416,'TD SOP+PROFORM MOD'!$A$5:$AD$750,MATCH(AG$2,'TD SOP+PROFORM MOD'!$B$2:$AD$2,0)+1,0),0)</f>
        <v>0</v>
      </c>
      <c r="AH416" s="25">
        <f>IFERROR(VLOOKUP($A416,'TD SOP+PROFORM MOD'!$A$5:$AD$750,MATCH(AH$4,'TD SOP+PROFORM MOD'!$B$2:$AD$2,0)+1,0),0)+IFERROR(VLOOKUP($A416,'TD SOP+PROFORM MOD'!$A$5:$AD$750,MATCH(AH$2,'TD SOP+PROFORM MOD'!$B$2:$AD$2,0)+1,0),0)</f>
        <v>0</v>
      </c>
      <c r="AI416" s="26" t="str">
        <f t="shared" si="109"/>
        <v/>
      </c>
      <c r="AJ416" s="25">
        <f>IFERROR(VLOOKUP($A416,'TD SOP+PROFORM MOD'!$A$5:$AD$750,MATCH(AJ$4,'TD SOP+PROFORM MOD'!$B$2:$AD$2,0)+1,0),0)+IFERROR(VLOOKUP($A416,'TD SOP+PROFORM MOD'!$A$5:$AD$750,MATCH(AJ$2,'TD SOP+PROFORM MOD'!$B$2:$AD$2,0)+1,0),0)</f>
        <v>0</v>
      </c>
      <c r="AK416" s="25">
        <f>IFERROR(VLOOKUP($A416,'TD SOP+PROFORM MOD'!$A$5:$AD$750,MATCH(AK$4,'TD SOP+PROFORM MOD'!$B$2:$AD$2,0)+1,0),0)+IFERROR(VLOOKUP($A416,'TD SOP+PROFORM MOD'!$A$5:$AD$750,MATCH(AK$2,'TD SOP+PROFORM MOD'!$B$2:$AD$2,0)+1,0),0)</f>
        <v>0</v>
      </c>
      <c r="AL416" s="26" t="str">
        <f t="shared" si="110"/>
        <v/>
      </c>
      <c r="AM416" s="25">
        <f t="shared" si="112"/>
        <v>0</v>
      </c>
      <c r="AN416" s="25">
        <f t="shared" si="112"/>
        <v>0</v>
      </c>
      <c r="AO416" s="26" t="str">
        <f t="shared" si="111"/>
        <v/>
      </c>
      <c r="AR416" s="25">
        <f>SUMIF('B&amp;S YTD LFY'!B:B,"="&amp;A416,'B&amp;S YTD LFY'!C:C)</f>
        <v>0</v>
      </c>
      <c r="AS416" s="25">
        <f t="shared" si="113"/>
        <v>0</v>
      </c>
      <c r="AT416" s="25"/>
    </row>
    <row r="417" spans="1:46" x14ac:dyDescent="0.35">
      <c r="A417" s="24">
        <f>IF(AND('TD SOP+PROFORM MOD'!A414&lt;&gt;"",'TD SOP+PROFORM MOD'!A414&lt;&gt;"TOTAL"),'TD SOP+PROFORM MOD'!A414,0)</f>
        <v>0</v>
      </c>
      <c r="C417" s="25" t="str">
        <f>IFERROR(VLOOKUP($A417,'TD SOP+PROFORM MOD'!$A$5:$AD$750,MATCH(C$4,'TD SOP+PROFORM MOD'!$B$2:$AT$2,0)+1,0),"")</f>
        <v/>
      </c>
      <c r="D417" s="25" t="str">
        <f>IFERROR(VLOOKUP($A417,'TD SOP+PROFORM MOD'!$A$5:$AD$750,MATCH(D$4,'TD SOP+PROFORM MOD'!$B$2:$AT$2,0)+1,0),"")</f>
        <v/>
      </c>
      <c r="E417" s="26" t="str">
        <f t="shared" si="99"/>
        <v/>
      </c>
      <c r="F417" s="25" t="str">
        <f>IFERROR(VLOOKUP($A417,'TD SOP+PROFORM MOD'!$A$5:$AD$750,MATCH(F$4,'TD SOP+PROFORM MOD'!$B$2:$AT$2,0)+1,0),"")</f>
        <v/>
      </c>
      <c r="G417" s="25" t="str">
        <f>IFERROR(VLOOKUP($A417,'TD SOP+PROFORM MOD'!$A$5:$AD$750,MATCH(G$4,'TD SOP+PROFORM MOD'!$B$2:$AT$2,0)+1,0),"")</f>
        <v/>
      </c>
      <c r="H417" s="26" t="str">
        <f t="shared" si="100"/>
        <v/>
      </c>
      <c r="I417" s="25" t="str">
        <f>IFERROR(VLOOKUP($A417,'TD SOP+PROFORM MOD'!$A$5:$AD$750,MATCH(I$4,'TD SOP+PROFORM MOD'!$B$2:$AT$2,0)+1,0),"")</f>
        <v/>
      </c>
      <c r="J417" s="25" t="str">
        <f>IFERROR(VLOOKUP($A417,'TD SOP+PROFORM MOD'!$A$5:$AD$750,MATCH(J$4,'TD SOP+PROFORM MOD'!$B$2:$AT$2,0)+1,0),"")</f>
        <v/>
      </c>
      <c r="K417" s="26" t="str">
        <f t="shared" si="101"/>
        <v/>
      </c>
      <c r="L417" s="25" t="str">
        <f>IFERROR(VLOOKUP($A417,'TD SOP+PROFORM MOD'!$A$5:$AD$750,MATCH(L$4,'TD SOP+PROFORM MOD'!$B$2:$AT$2,0)+1,0),"")</f>
        <v/>
      </c>
      <c r="M417" s="25" t="str">
        <f>IFERROR(VLOOKUP($A417,'TD SOP+PROFORM MOD'!$A$5:$AD$750,MATCH(M$4,'TD SOP+PROFORM MOD'!$B$2:$AT$2,0)+1,0),"")</f>
        <v/>
      </c>
      <c r="N417" s="26" t="str">
        <f t="shared" si="102"/>
        <v/>
      </c>
      <c r="O417" s="25">
        <f>IFERROR(VLOOKUP($A417,'TD SOP+PROFORM MOD'!$A$5:$AD$750,MATCH(O$4,'TD SOP+PROFORM MOD'!$B$2:$AD$2,0)+1,0),0)+IFERROR(VLOOKUP($A417,'TD SOP+PROFORM MOD'!$A$5:$AD$750,MATCH(O$2,'TD SOP+PROFORM MOD'!$B$2:$AD$2,0)+1,0),0)</f>
        <v>0</v>
      </c>
      <c r="P417" s="25">
        <f>IFERROR(VLOOKUP($A417,'TD SOP+PROFORM MOD'!$A$5:$AD$750,MATCH(P$4,'TD SOP+PROFORM MOD'!$B$2:$AD$2,0)+1,0),0)+IFERROR(VLOOKUP($A417,'TD SOP+PROFORM MOD'!$A$5:$AD$750,MATCH(P$2,'TD SOP+PROFORM MOD'!$B$2:$AD$2,0)+1,0),0)</f>
        <v>0</v>
      </c>
      <c r="Q417" s="26" t="str">
        <f t="shared" si="103"/>
        <v/>
      </c>
      <c r="R417" s="25">
        <f>IFERROR(VLOOKUP($A417,'TD SOP+PROFORM MOD'!$A$5:$AD$750,MATCH(R$4,'TD SOP+PROFORM MOD'!$B$2:$AD$2,0)+1,0),0)+IFERROR(VLOOKUP($A417,'TD SOP+PROFORM MOD'!$A$5:$AD$750,MATCH(R$2,'TD SOP+PROFORM MOD'!$B$2:$AD$2,0)+1,0),0)</f>
        <v>0</v>
      </c>
      <c r="S417" s="25">
        <f>IFERROR(VLOOKUP($A417,'TD SOP+PROFORM MOD'!$A$5:$AD$750,MATCH(S$4,'TD SOP+PROFORM MOD'!$B$2:$AD$2,0)+1,0),0)+IFERROR(VLOOKUP($A417,'TD SOP+PROFORM MOD'!$A$5:$AD$750,MATCH(S$2,'TD SOP+PROFORM MOD'!$B$2:$AD$2,0)+1,0),0)</f>
        <v>0</v>
      </c>
      <c r="T417" s="26" t="str">
        <f t="shared" si="104"/>
        <v/>
      </c>
      <c r="U417" s="25">
        <f>IFERROR(VLOOKUP($A417,'TD SOP+PROFORM MOD'!$A$5:$AD$750,MATCH(U$4,'TD SOP+PROFORM MOD'!$B$2:$AD$2,0)+1,0),0)+IFERROR(VLOOKUP($A417,'TD SOP+PROFORM MOD'!$A$5:$AD$750,MATCH(U$2,'TD SOP+PROFORM MOD'!$B$2:$AD$2,0)+1,0),0)</f>
        <v>0</v>
      </c>
      <c r="V417" s="25">
        <f>IFERROR(VLOOKUP($A417,'TD SOP+PROFORM MOD'!$A$5:$AD$750,MATCH(V$4,'TD SOP+PROFORM MOD'!$B$2:$AD$2,0)+1,0),0)+IFERROR(VLOOKUP($A417,'TD SOP+PROFORM MOD'!$A$5:$AD$750,MATCH(V$2,'TD SOP+PROFORM MOD'!$B$2:$AD$2,0)+1,0),0)</f>
        <v>0</v>
      </c>
      <c r="W417" s="26" t="str">
        <f t="shared" si="105"/>
        <v/>
      </c>
      <c r="X417" s="25">
        <f>IFERROR(VLOOKUP($A417,'TD SOP+PROFORM MOD'!$A$5:$AD$750,MATCH(X$4,'TD SOP+PROFORM MOD'!$B$2:$AD$2,0)+1,0),0)+IFERROR(VLOOKUP($A417,'TD SOP+PROFORM MOD'!$A$5:$AD$750,MATCH(X$2,'TD SOP+PROFORM MOD'!$B$2:$AD$2,0)+1,0),0)</f>
        <v>0</v>
      </c>
      <c r="Y417" s="25">
        <f>IFERROR(VLOOKUP($A417,'TD SOP+PROFORM MOD'!$A$5:$AD$750,MATCH(Y$4,'TD SOP+PROFORM MOD'!$B$2:$AD$2,0)+1,0),0)+IFERROR(VLOOKUP($A417,'TD SOP+PROFORM MOD'!$A$5:$AD$750,MATCH(Y$2,'TD SOP+PROFORM MOD'!$B$2:$AD$2,0)+1,0),0)</f>
        <v>0</v>
      </c>
      <c r="Z417" s="26" t="str">
        <f t="shared" si="106"/>
        <v/>
      </c>
      <c r="AA417" s="25">
        <f>IFERROR(VLOOKUP($A417,'TD SOP+PROFORM MOD'!$A$5:$AD$750,MATCH(AA$4,'TD SOP+PROFORM MOD'!$B$2:$AD$2,0)+1,0),0)+IFERROR(VLOOKUP($A417,'TD SOP+PROFORM MOD'!$A$5:$AD$750,MATCH(AA$2,'TD SOP+PROFORM MOD'!$B$2:$AD$2,0)+1,0),0)</f>
        <v>0</v>
      </c>
      <c r="AB417" s="25">
        <f>IFERROR(VLOOKUP($A417,'TD SOP+PROFORM MOD'!$A$5:$AD$750,MATCH(AB$4,'TD SOP+PROFORM MOD'!$B$2:$AD$2,0)+1,0),0)+IFERROR(VLOOKUP($A417,'TD SOP+PROFORM MOD'!$A$5:$AD$750,MATCH(AB$2,'TD SOP+PROFORM MOD'!$B$2:$AD$2,0)+1,0),0)</f>
        <v>0</v>
      </c>
      <c r="AC417" s="26" t="str">
        <f t="shared" si="107"/>
        <v/>
      </c>
      <c r="AD417" s="25">
        <f>IFERROR(VLOOKUP($A417,'TD SOP+PROFORM MOD'!$A$5:$AD$750,MATCH(AD$4,'TD SOP+PROFORM MOD'!$B$2:$AD$2,0)+1,0),0)+IFERROR(VLOOKUP($A417,'TD SOP+PROFORM MOD'!$A$5:$AD$750,MATCH(AD$2,'TD SOP+PROFORM MOD'!$B$2:$AD$2,0)+1,0),0)</f>
        <v>0</v>
      </c>
      <c r="AE417" s="25">
        <f>IFERROR(VLOOKUP($A417,'TD SOP+PROFORM MOD'!$A$5:$AD$750,MATCH(AE$4,'TD SOP+PROFORM MOD'!$B$2:$AD$2,0)+1,0),0)+IFERROR(VLOOKUP($A417,'TD SOP+PROFORM MOD'!$A$5:$AD$750,MATCH(AE$2,'TD SOP+PROFORM MOD'!$B$2:$AD$2,0)+1,0),0)</f>
        <v>0</v>
      </c>
      <c r="AF417" s="26" t="str">
        <f t="shared" si="108"/>
        <v/>
      </c>
      <c r="AG417" s="25">
        <f>IFERROR(VLOOKUP($A417,'TD SOP+PROFORM MOD'!$A$5:$AD$750,MATCH(AG$4,'TD SOP+PROFORM MOD'!$B$2:$AD$2,0)+1,0),0)+IFERROR(VLOOKUP($A417,'TD SOP+PROFORM MOD'!$A$5:$AD$750,MATCH(AG$2,'TD SOP+PROFORM MOD'!$B$2:$AD$2,0)+1,0),0)</f>
        <v>0</v>
      </c>
      <c r="AH417" s="25">
        <f>IFERROR(VLOOKUP($A417,'TD SOP+PROFORM MOD'!$A$5:$AD$750,MATCH(AH$4,'TD SOP+PROFORM MOD'!$B$2:$AD$2,0)+1,0),0)+IFERROR(VLOOKUP($A417,'TD SOP+PROFORM MOD'!$A$5:$AD$750,MATCH(AH$2,'TD SOP+PROFORM MOD'!$B$2:$AD$2,0)+1,0),0)</f>
        <v>0</v>
      </c>
      <c r="AI417" s="26" t="str">
        <f t="shared" si="109"/>
        <v/>
      </c>
      <c r="AJ417" s="25">
        <f>IFERROR(VLOOKUP($A417,'TD SOP+PROFORM MOD'!$A$5:$AD$750,MATCH(AJ$4,'TD SOP+PROFORM MOD'!$B$2:$AD$2,0)+1,0),0)+IFERROR(VLOOKUP($A417,'TD SOP+PROFORM MOD'!$A$5:$AD$750,MATCH(AJ$2,'TD SOP+PROFORM MOD'!$B$2:$AD$2,0)+1,0),0)</f>
        <v>0</v>
      </c>
      <c r="AK417" s="25">
        <f>IFERROR(VLOOKUP($A417,'TD SOP+PROFORM MOD'!$A$5:$AD$750,MATCH(AK$4,'TD SOP+PROFORM MOD'!$B$2:$AD$2,0)+1,0),0)+IFERROR(VLOOKUP($A417,'TD SOP+PROFORM MOD'!$A$5:$AD$750,MATCH(AK$2,'TD SOP+PROFORM MOD'!$B$2:$AD$2,0)+1,0),0)</f>
        <v>0</v>
      </c>
      <c r="AL417" s="26" t="str">
        <f t="shared" si="110"/>
        <v/>
      </c>
      <c r="AM417" s="25">
        <f t="shared" si="112"/>
        <v>0</v>
      </c>
      <c r="AN417" s="25">
        <f t="shared" si="112"/>
        <v>0</v>
      </c>
      <c r="AO417" s="26" t="str">
        <f t="shared" si="111"/>
        <v/>
      </c>
      <c r="AR417" s="25">
        <f>SUMIF('B&amp;S YTD LFY'!B:B,"="&amp;A417,'B&amp;S YTD LFY'!C:C)</f>
        <v>0</v>
      </c>
      <c r="AS417" s="25">
        <f t="shared" si="113"/>
        <v>0</v>
      </c>
      <c r="AT417" s="25"/>
    </row>
    <row r="418" spans="1:46" x14ac:dyDescent="0.35">
      <c r="A418" s="24">
        <f>IF(AND('TD SOP+PROFORM MOD'!A415&lt;&gt;"",'TD SOP+PROFORM MOD'!A415&lt;&gt;"TOTAL"),'TD SOP+PROFORM MOD'!A415,0)</f>
        <v>0</v>
      </c>
      <c r="C418" s="25" t="str">
        <f>IFERROR(VLOOKUP($A418,'TD SOP+PROFORM MOD'!$A$5:$AD$750,MATCH(C$4,'TD SOP+PROFORM MOD'!$B$2:$AT$2,0)+1,0),"")</f>
        <v/>
      </c>
      <c r="D418" s="25" t="str">
        <f>IFERROR(VLOOKUP($A418,'TD SOP+PROFORM MOD'!$A$5:$AD$750,MATCH(D$4,'TD SOP+PROFORM MOD'!$B$2:$AT$2,0)+1,0),"")</f>
        <v/>
      </c>
      <c r="E418" s="26" t="str">
        <f t="shared" si="99"/>
        <v/>
      </c>
      <c r="F418" s="25" t="str">
        <f>IFERROR(VLOOKUP($A418,'TD SOP+PROFORM MOD'!$A$5:$AD$750,MATCH(F$4,'TD SOP+PROFORM MOD'!$B$2:$AT$2,0)+1,0),"")</f>
        <v/>
      </c>
      <c r="G418" s="25" t="str">
        <f>IFERROR(VLOOKUP($A418,'TD SOP+PROFORM MOD'!$A$5:$AD$750,MATCH(G$4,'TD SOP+PROFORM MOD'!$B$2:$AT$2,0)+1,0),"")</f>
        <v/>
      </c>
      <c r="H418" s="26" t="str">
        <f t="shared" si="100"/>
        <v/>
      </c>
      <c r="I418" s="25" t="str">
        <f>IFERROR(VLOOKUP($A418,'TD SOP+PROFORM MOD'!$A$5:$AD$750,MATCH(I$4,'TD SOP+PROFORM MOD'!$B$2:$AT$2,0)+1,0),"")</f>
        <v/>
      </c>
      <c r="J418" s="25" t="str">
        <f>IFERROR(VLOOKUP($A418,'TD SOP+PROFORM MOD'!$A$5:$AD$750,MATCH(J$4,'TD SOP+PROFORM MOD'!$B$2:$AT$2,0)+1,0),"")</f>
        <v/>
      </c>
      <c r="K418" s="26" t="str">
        <f t="shared" si="101"/>
        <v/>
      </c>
      <c r="L418" s="25" t="str">
        <f>IFERROR(VLOOKUP($A418,'TD SOP+PROFORM MOD'!$A$5:$AD$750,MATCH(L$4,'TD SOP+PROFORM MOD'!$B$2:$AT$2,0)+1,0),"")</f>
        <v/>
      </c>
      <c r="M418" s="25" t="str">
        <f>IFERROR(VLOOKUP($A418,'TD SOP+PROFORM MOD'!$A$5:$AD$750,MATCH(M$4,'TD SOP+PROFORM MOD'!$B$2:$AT$2,0)+1,0),"")</f>
        <v/>
      </c>
      <c r="N418" s="26" t="str">
        <f t="shared" si="102"/>
        <v/>
      </c>
      <c r="O418" s="25">
        <f>IFERROR(VLOOKUP($A418,'TD SOP+PROFORM MOD'!$A$5:$AD$750,MATCH(O$4,'TD SOP+PROFORM MOD'!$B$2:$AD$2,0)+1,0),0)+IFERROR(VLOOKUP($A418,'TD SOP+PROFORM MOD'!$A$5:$AD$750,MATCH(O$2,'TD SOP+PROFORM MOD'!$B$2:$AD$2,0)+1,0),0)</f>
        <v>0</v>
      </c>
      <c r="P418" s="25">
        <f>IFERROR(VLOOKUP($A418,'TD SOP+PROFORM MOD'!$A$5:$AD$750,MATCH(P$4,'TD SOP+PROFORM MOD'!$B$2:$AD$2,0)+1,0),0)+IFERROR(VLOOKUP($A418,'TD SOP+PROFORM MOD'!$A$5:$AD$750,MATCH(P$2,'TD SOP+PROFORM MOD'!$B$2:$AD$2,0)+1,0),0)</f>
        <v>0</v>
      </c>
      <c r="Q418" s="26" t="str">
        <f t="shared" si="103"/>
        <v/>
      </c>
      <c r="R418" s="25">
        <f>IFERROR(VLOOKUP($A418,'TD SOP+PROFORM MOD'!$A$5:$AD$750,MATCH(R$4,'TD SOP+PROFORM MOD'!$B$2:$AD$2,0)+1,0),0)+IFERROR(VLOOKUP($A418,'TD SOP+PROFORM MOD'!$A$5:$AD$750,MATCH(R$2,'TD SOP+PROFORM MOD'!$B$2:$AD$2,0)+1,0),0)</f>
        <v>0</v>
      </c>
      <c r="S418" s="25">
        <f>IFERROR(VLOOKUP($A418,'TD SOP+PROFORM MOD'!$A$5:$AD$750,MATCH(S$4,'TD SOP+PROFORM MOD'!$B$2:$AD$2,0)+1,0),0)+IFERROR(VLOOKUP($A418,'TD SOP+PROFORM MOD'!$A$5:$AD$750,MATCH(S$2,'TD SOP+PROFORM MOD'!$B$2:$AD$2,0)+1,0),0)</f>
        <v>0</v>
      </c>
      <c r="T418" s="26" t="str">
        <f t="shared" si="104"/>
        <v/>
      </c>
      <c r="U418" s="25">
        <f>IFERROR(VLOOKUP($A418,'TD SOP+PROFORM MOD'!$A$5:$AD$750,MATCH(U$4,'TD SOP+PROFORM MOD'!$B$2:$AD$2,0)+1,0),0)+IFERROR(VLOOKUP($A418,'TD SOP+PROFORM MOD'!$A$5:$AD$750,MATCH(U$2,'TD SOP+PROFORM MOD'!$B$2:$AD$2,0)+1,0),0)</f>
        <v>0</v>
      </c>
      <c r="V418" s="25">
        <f>IFERROR(VLOOKUP($A418,'TD SOP+PROFORM MOD'!$A$5:$AD$750,MATCH(V$4,'TD SOP+PROFORM MOD'!$B$2:$AD$2,0)+1,0),0)+IFERROR(VLOOKUP($A418,'TD SOP+PROFORM MOD'!$A$5:$AD$750,MATCH(V$2,'TD SOP+PROFORM MOD'!$B$2:$AD$2,0)+1,0),0)</f>
        <v>0</v>
      </c>
      <c r="W418" s="26" t="str">
        <f t="shared" si="105"/>
        <v/>
      </c>
      <c r="X418" s="25">
        <f>IFERROR(VLOOKUP($A418,'TD SOP+PROFORM MOD'!$A$5:$AD$750,MATCH(X$4,'TD SOP+PROFORM MOD'!$B$2:$AD$2,0)+1,0),0)+IFERROR(VLOOKUP($A418,'TD SOP+PROFORM MOD'!$A$5:$AD$750,MATCH(X$2,'TD SOP+PROFORM MOD'!$B$2:$AD$2,0)+1,0),0)</f>
        <v>0</v>
      </c>
      <c r="Y418" s="25">
        <f>IFERROR(VLOOKUP($A418,'TD SOP+PROFORM MOD'!$A$5:$AD$750,MATCH(Y$4,'TD SOP+PROFORM MOD'!$B$2:$AD$2,0)+1,0),0)+IFERROR(VLOOKUP($A418,'TD SOP+PROFORM MOD'!$A$5:$AD$750,MATCH(Y$2,'TD SOP+PROFORM MOD'!$B$2:$AD$2,0)+1,0),0)</f>
        <v>0</v>
      </c>
      <c r="Z418" s="26" t="str">
        <f t="shared" si="106"/>
        <v/>
      </c>
      <c r="AA418" s="25">
        <f>IFERROR(VLOOKUP($A418,'TD SOP+PROFORM MOD'!$A$5:$AD$750,MATCH(AA$4,'TD SOP+PROFORM MOD'!$B$2:$AD$2,0)+1,0),0)+IFERROR(VLOOKUP($A418,'TD SOP+PROFORM MOD'!$A$5:$AD$750,MATCH(AA$2,'TD SOP+PROFORM MOD'!$B$2:$AD$2,0)+1,0),0)</f>
        <v>0</v>
      </c>
      <c r="AB418" s="25">
        <f>IFERROR(VLOOKUP($A418,'TD SOP+PROFORM MOD'!$A$5:$AD$750,MATCH(AB$4,'TD SOP+PROFORM MOD'!$B$2:$AD$2,0)+1,0),0)+IFERROR(VLOOKUP($A418,'TD SOP+PROFORM MOD'!$A$5:$AD$750,MATCH(AB$2,'TD SOP+PROFORM MOD'!$B$2:$AD$2,0)+1,0),0)</f>
        <v>0</v>
      </c>
      <c r="AC418" s="26" t="str">
        <f t="shared" si="107"/>
        <v/>
      </c>
      <c r="AD418" s="25">
        <f>IFERROR(VLOOKUP($A418,'TD SOP+PROFORM MOD'!$A$5:$AD$750,MATCH(AD$4,'TD SOP+PROFORM MOD'!$B$2:$AD$2,0)+1,0),0)+IFERROR(VLOOKUP($A418,'TD SOP+PROFORM MOD'!$A$5:$AD$750,MATCH(AD$2,'TD SOP+PROFORM MOD'!$B$2:$AD$2,0)+1,0),0)</f>
        <v>0</v>
      </c>
      <c r="AE418" s="25">
        <f>IFERROR(VLOOKUP($A418,'TD SOP+PROFORM MOD'!$A$5:$AD$750,MATCH(AE$4,'TD SOP+PROFORM MOD'!$B$2:$AD$2,0)+1,0),0)+IFERROR(VLOOKUP($A418,'TD SOP+PROFORM MOD'!$A$5:$AD$750,MATCH(AE$2,'TD SOP+PROFORM MOD'!$B$2:$AD$2,0)+1,0),0)</f>
        <v>0</v>
      </c>
      <c r="AF418" s="26" t="str">
        <f t="shared" si="108"/>
        <v/>
      </c>
      <c r="AG418" s="25">
        <f>IFERROR(VLOOKUP($A418,'TD SOP+PROFORM MOD'!$A$5:$AD$750,MATCH(AG$4,'TD SOP+PROFORM MOD'!$B$2:$AD$2,0)+1,0),0)+IFERROR(VLOOKUP($A418,'TD SOP+PROFORM MOD'!$A$5:$AD$750,MATCH(AG$2,'TD SOP+PROFORM MOD'!$B$2:$AD$2,0)+1,0),0)</f>
        <v>0</v>
      </c>
      <c r="AH418" s="25">
        <f>IFERROR(VLOOKUP($A418,'TD SOP+PROFORM MOD'!$A$5:$AD$750,MATCH(AH$4,'TD SOP+PROFORM MOD'!$B$2:$AD$2,0)+1,0),0)+IFERROR(VLOOKUP($A418,'TD SOP+PROFORM MOD'!$A$5:$AD$750,MATCH(AH$2,'TD SOP+PROFORM MOD'!$B$2:$AD$2,0)+1,0),0)</f>
        <v>0</v>
      </c>
      <c r="AI418" s="26" t="str">
        <f t="shared" si="109"/>
        <v/>
      </c>
      <c r="AJ418" s="25">
        <f>IFERROR(VLOOKUP($A418,'TD SOP+PROFORM MOD'!$A$5:$AD$750,MATCH(AJ$4,'TD SOP+PROFORM MOD'!$B$2:$AD$2,0)+1,0),0)+IFERROR(VLOOKUP($A418,'TD SOP+PROFORM MOD'!$A$5:$AD$750,MATCH(AJ$2,'TD SOP+PROFORM MOD'!$B$2:$AD$2,0)+1,0),0)</f>
        <v>0</v>
      </c>
      <c r="AK418" s="25">
        <f>IFERROR(VLOOKUP($A418,'TD SOP+PROFORM MOD'!$A$5:$AD$750,MATCH(AK$4,'TD SOP+PROFORM MOD'!$B$2:$AD$2,0)+1,0),0)+IFERROR(VLOOKUP($A418,'TD SOP+PROFORM MOD'!$A$5:$AD$750,MATCH(AK$2,'TD SOP+PROFORM MOD'!$B$2:$AD$2,0)+1,0),0)</f>
        <v>0</v>
      </c>
      <c r="AL418" s="26" t="str">
        <f t="shared" si="110"/>
        <v/>
      </c>
      <c r="AM418" s="25">
        <f t="shared" si="112"/>
        <v>0</v>
      </c>
      <c r="AN418" s="25">
        <f t="shared" si="112"/>
        <v>0</v>
      </c>
      <c r="AO418" s="26" t="str">
        <f t="shared" si="111"/>
        <v/>
      </c>
      <c r="AR418" s="25">
        <f>SUMIF('B&amp;S YTD LFY'!B:B,"="&amp;A418,'B&amp;S YTD LFY'!C:C)</f>
        <v>0</v>
      </c>
      <c r="AS418" s="25">
        <f t="shared" si="113"/>
        <v>0</v>
      </c>
      <c r="AT418" s="25"/>
    </row>
    <row r="419" spans="1:46" x14ac:dyDescent="0.35">
      <c r="A419" s="24">
        <f>IF(AND('TD SOP+PROFORM MOD'!A416&lt;&gt;"",'TD SOP+PROFORM MOD'!A416&lt;&gt;"TOTAL"),'TD SOP+PROFORM MOD'!A416,0)</f>
        <v>0</v>
      </c>
      <c r="C419" s="25" t="str">
        <f>IFERROR(VLOOKUP($A419,'TD SOP+PROFORM MOD'!$A$5:$AD$750,MATCH(C$4,'TD SOP+PROFORM MOD'!$B$2:$AT$2,0)+1,0),"")</f>
        <v/>
      </c>
      <c r="D419" s="25" t="str">
        <f>IFERROR(VLOOKUP($A419,'TD SOP+PROFORM MOD'!$A$5:$AD$750,MATCH(D$4,'TD SOP+PROFORM MOD'!$B$2:$AT$2,0)+1,0),"")</f>
        <v/>
      </c>
      <c r="E419" s="26" t="str">
        <f t="shared" si="99"/>
        <v/>
      </c>
      <c r="F419" s="25" t="str">
        <f>IFERROR(VLOOKUP($A419,'TD SOP+PROFORM MOD'!$A$5:$AD$750,MATCH(F$4,'TD SOP+PROFORM MOD'!$B$2:$AT$2,0)+1,0),"")</f>
        <v/>
      </c>
      <c r="G419" s="25" t="str">
        <f>IFERROR(VLOOKUP($A419,'TD SOP+PROFORM MOD'!$A$5:$AD$750,MATCH(G$4,'TD SOP+PROFORM MOD'!$B$2:$AT$2,0)+1,0),"")</f>
        <v/>
      </c>
      <c r="H419" s="26" t="str">
        <f t="shared" si="100"/>
        <v/>
      </c>
      <c r="I419" s="25" t="str">
        <f>IFERROR(VLOOKUP($A419,'TD SOP+PROFORM MOD'!$A$5:$AD$750,MATCH(I$4,'TD SOP+PROFORM MOD'!$B$2:$AT$2,0)+1,0),"")</f>
        <v/>
      </c>
      <c r="J419" s="25" t="str">
        <f>IFERROR(VLOOKUP($A419,'TD SOP+PROFORM MOD'!$A$5:$AD$750,MATCH(J$4,'TD SOP+PROFORM MOD'!$B$2:$AT$2,0)+1,0),"")</f>
        <v/>
      </c>
      <c r="K419" s="26" t="str">
        <f t="shared" si="101"/>
        <v/>
      </c>
      <c r="L419" s="25" t="str">
        <f>IFERROR(VLOOKUP($A419,'TD SOP+PROFORM MOD'!$A$5:$AD$750,MATCH(L$4,'TD SOP+PROFORM MOD'!$B$2:$AT$2,0)+1,0),"")</f>
        <v/>
      </c>
      <c r="M419" s="25" t="str">
        <f>IFERROR(VLOOKUP($A419,'TD SOP+PROFORM MOD'!$A$5:$AD$750,MATCH(M$4,'TD SOP+PROFORM MOD'!$B$2:$AT$2,0)+1,0),"")</f>
        <v/>
      </c>
      <c r="N419" s="26" t="str">
        <f t="shared" si="102"/>
        <v/>
      </c>
      <c r="O419" s="25">
        <f>IFERROR(VLOOKUP($A419,'TD SOP+PROFORM MOD'!$A$5:$AD$750,MATCH(O$4,'TD SOP+PROFORM MOD'!$B$2:$AD$2,0)+1,0),0)+IFERROR(VLOOKUP($A419,'TD SOP+PROFORM MOD'!$A$5:$AD$750,MATCH(O$2,'TD SOP+PROFORM MOD'!$B$2:$AD$2,0)+1,0),0)</f>
        <v>0</v>
      </c>
      <c r="P419" s="25">
        <f>IFERROR(VLOOKUP($A419,'TD SOP+PROFORM MOD'!$A$5:$AD$750,MATCH(P$4,'TD SOP+PROFORM MOD'!$B$2:$AD$2,0)+1,0),0)+IFERROR(VLOOKUP($A419,'TD SOP+PROFORM MOD'!$A$5:$AD$750,MATCH(P$2,'TD SOP+PROFORM MOD'!$B$2:$AD$2,0)+1,0),0)</f>
        <v>0</v>
      </c>
      <c r="Q419" s="26" t="str">
        <f t="shared" si="103"/>
        <v/>
      </c>
      <c r="R419" s="25">
        <f>IFERROR(VLOOKUP($A419,'TD SOP+PROFORM MOD'!$A$5:$AD$750,MATCH(R$4,'TD SOP+PROFORM MOD'!$B$2:$AD$2,0)+1,0),0)+IFERROR(VLOOKUP($A419,'TD SOP+PROFORM MOD'!$A$5:$AD$750,MATCH(R$2,'TD SOP+PROFORM MOD'!$B$2:$AD$2,0)+1,0),0)</f>
        <v>0</v>
      </c>
      <c r="S419" s="25">
        <f>IFERROR(VLOOKUP($A419,'TD SOP+PROFORM MOD'!$A$5:$AD$750,MATCH(S$4,'TD SOP+PROFORM MOD'!$B$2:$AD$2,0)+1,0),0)+IFERROR(VLOOKUP($A419,'TD SOP+PROFORM MOD'!$A$5:$AD$750,MATCH(S$2,'TD SOP+PROFORM MOD'!$B$2:$AD$2,0)+1,0),0)</f>
        <v>0</v>
      </c>
      <c r="T419" s="26" t="str">
        <f t="shared" si="104"/>
        <v/>
      </c>
      <c r="U419" s="25">
        <f>IFERROR(VLOOKUP($A419,'TD SOP+PROFORM MOD'!$A$5:$AD$750,MATCH(U$4,'TD SOP+PROFORM MOD'!$B$2:$AD$2,0)+1,0),0)+IFERROR(VLOOKUP($A419,'TD SOP+PROFORM MOD'!$A$5:$AD$750,MATCH(U$2,'TD SOP+PROFORM MOD'!$B$2:$AD$2,0)+1,0),0)</f>
        <v>0</v>
      </c>
      <c r="V419" s="25">
        <f>IFERROR(VLOOKUP($A419,'TD SOP+PROFORM MOD'!$A$5:$AD$750,MATCH(V$4,'TD SOP+PROFORM MOD'!$B$2:$AD$2,0)+1,0),0)+IFERROR(VLOOKUP($A419,'TD SOP+PROFORM MOD'!$A$5:$AD$750,MATCH(V$2,'TD SOP+PROFORM MOD'!$B$2:$AD$2,0)+1,0),0)</f>
        <v>0</v>
      </c>
      <c r="W419" s="26" t="str">
        <f t="shared" si="105"/>
        <v/>
      </c>
      <c r="X419" s="25">
        <f>IFERROR(VLOOKUP($A419,'TD SOP+PROFORM MOD'!$A$5:$AD$750,MATCH(X$4,'TD SOP+PROFORM MOD'!$B$2:$AD$2,0)+1,0),0)+IFERROR(VLOOKUP($A419,'TD SOP+PROFORM MOD'!$A$5:$AD$750,MATCH(X$2,'TD SOP+PROFORM MOD'!$B$2:$AD$2,0)+1,0),0)</f>
        <v>0</v>
      </c>
      <c r="Y419" s="25">
        <f>IFERROR(VLOOKUP($A419,'TD SOP+PROFORM MOD'!$A$5:$AD$750,MATCH(Y$4,'TD SOP+PROFORM MOD'!$B$2:$AD$2,0)+1,0),0)+IFERROR(VLOOKUP($A419,'TD SOP+PROFORM MOD'!$A$5:$AD$750,MATCH(Y$2,'TD SOP+PROFORM MOD'!$B$2:$AD$2,0)+1,0),0)</f>
        <v>0</v>
      </c>
      <c r="Z419" s="26" t="str">
        <f t="shared" si="106"/>
        <v/>
      </c>
      <c r="AA419" s="25">
        <f>IFERROR(VLOOKUP($A419,'TD SOP+PROFORM MOD'!$A$5:$AD$750,MATCH(AA$4,'TD SOP+PROFORM MOD'!$B$2:$AD$2,0)+1,0),0)+IFERROR(VLOOKUP($A419,'TD SOP+PROFORM MOD'!$A$5:$AD$750,MATCH(AA$2,'TD SOP+PROFORM MOD'!$B$2:$AD$2,0)+1,0),0)</f>
        <v>0</v>
      </c>
      <c r="AB419" s="25">
        <f>IFERROR(VLOOKUP($A419,'TD SOP+PROFORM MOD'!$A$5:$AD$750,MATCH(AB$4,'TD SOP+PROFORM MOD'!$B$2:$AD$2,0)+1,0),0)+IFERROR(VLOOKUP($A419,'TD SOP+PROFORM MOD'!$A$5:$AD$750,MATCH(AB$2,'TD SOP+PROFORM MOD'!$B$2:$AD$2,0)+1,0),0)</f>
        <v>0</v>
      </c>
      <c r="AC419" s="26" t="str">
        <f t="shared" si="107"/>
        <v/>
      </c>
      <c r="AD419" s="25">
        <f>IFERROR(VLOOKUP($A419,'TD SOP+PROFORM MOD'!$A$5:$AD$750,MATCH(AD$4,'TD SOP+PROFORM MOD'!$B$2:$AD$2,0)+1,0),0)+IFERROR(VLOOKUP($A419,'TD SOP+PROFORM MOD'!$A$5:$AD$750,MATCH(AD$2,'TD SOP+PROFORM MOD'!$B$2:$AD$2,0)+1,0),0)</f>
        <v>0</v>
      </c>
      <c r="AE419" s="25">
        <f>IFERROR(VLOOKUP($A419,'TD SOP+PROFORM MOD'!$A$5:$AD$750,MATCH(AE$4,'TD SOP+PROFORM MOD'!$B$2:$AD$2,0)+1,0),0)+IFERROR(VLOOKUP($A419,'TD SOP+PROFORM MOD'!$A$5:$AD$750,MATCH(AE$2,'TD SOP+PROFORM MOD'!$B$2:$AD$2,0)+1,0),0)</f>
        <v>0</v>
      </c>
      <c r="AF419" s="26" t="str">
        <f t="shared" si="108"/>
        <v/>
      </c>
      <c r="AG419" s="25">
        <f>IFERROR(VLOOKUP($A419,'TD SOP+PROFORM MOD'!$A$5:$AD$750,MATCH(AG$4,'TD SOP+PROFORM MOD'!$B$2:$AD$2,0)+1,0),0)+IFERROR(VLOOKUP($A419,'TD SOP+PROFORM MOD'!$A$5:$AD$750,MATCH(AG$2,'TD SOP+PROFORM MOD'!$B$2:$AD$2,0)+1,0),0)</f>
        <v>0</v>
      </c>
      <c r="AH419" s="25">
        <f>IFERROR(VLOOKUP($A419,'TD SOP+PROFORM MOD'!$A$5:$AD$750,MATCH(AH$4,'TD SOP+PROFORM MOD'!$B$2:$AD$2,0)+1,0),0)+IFERROR(VLOOKUP($A419,'TD SOP+PROFORM MOD'!$A$5:$AD$750,MATCH(AH$2,'TD SOP+PROFORM MOD'!$B$2:$AD$2,0)+1,0),0)</f>
        <v>0</v>
      </c>
      <c r="AI419" s="26" t="str">
        <f t="shared" si="109"/>
        <v/>
      </c>
      <c r="AJ419" s="25">
        <f>IFERROR(VLOOKUP($A419,'TD SOP+PROFORM MOD'!$A$5:$AD$750,MATCH(AJ$4,'TD SOP+PROFORM MOD'!$B$2:$AD$2,0)+1,0),0)+IFERROR(VLOOKUP($A419,'TD SOP+PROFORM MOD'!$A$5:$AD$750,MATCH(AJ$2,'TD SOP+PROFORM MOD'!$B$2:$AD$2,0)+1,0),0)</f>
        <v>0</v>
      </c>
      <c r="AK419" s="25">
        <f>IFERROR(VLOOKUP($A419,'TD SOP+PROFORM MOD'!$A$5:$AD$750,MATCH(AK$4,'TD SOP+PROFORM MOD'!$B$2:$AD$2,0)+1,0),0)+IFERROR(VLOOKUP($A419,'TD SOP+PROFORM MOD'!$A$5:$AD$750,MATCH(AK$2,'TD SOP+PROFORM MOD'!$B$2:$AD$2,0)+1,0),0)</f>
        <v>0</v>
      </c>
      <c r="AL419" s="26" t="str">
        <f t="shared" si="110"/>
        <v/>
      </c>
      <c r="AM419" s="25">
        <f t="shared" si="112"/>
        <v>0</v>
      </c>
      <c r="AN419" s="25">
        <f t="shared" si="112"/>
        <v>0</v>
      </c>
      <c r="AO419" s="26" t="str">
        <f t="shared" si="111"/>
        <v/>
      </c>
      <c r="AR419" s="25">
        <f>SUMIF('B&amp;S YTD LFY'!B:B,"="&amp;A419,'B&amp;S YTD LFY'!C:C)</f>
        <v>0</v>
      </c>
      <c r="AS419" s="25">
        <f t="shared" si="113"/>
        <v>0</v>
      </c>
      <c r="AT419" s="25"/>
    </row>
    <row r="420" spans="1:46" x14ac:dyDescent="0.35">
      <c r="A420" s="24">
        <f>IF(AND('TD SOP+PROFORM MOD'!A417&lt;&gt;"",'TD SOP+PROFORM MOD'!A417&lt;&gt;"TOTAL"),'TD SOP+PROFORM MOD'!A417,0)</f>
        <v>0</v>
      </c>
      <c r="C420" s="25" t="str">
        <f>IFERROR(VLOOKUP($A420,'TD SOP+PROFORM MOD'!$A$5:$AD$750,MATCH(C$4,'TD SOP+PROFORM MOD'!$B$2:$AT$2,0)+1,0),"")</f>
        <v/>
      </c>
      <c r="D420" s="25" t="str">
        <f>IFERROR(VLOOKUP($A420,'TD SOP+PROFORM MOD'!$A$5:$AD$750,MATCH(D$4,'TD SOP+PROFORM MOD'!$B$2:$AT$2,0)+1,0),"")</f>
        <v/>
      </c>
      <c r="E420" s="26" t="str">
        <f t="shared" si="99"/>
        <v/>
      </c>
      <c r="F420" s="25" t="str">
        <f>IFERROR(VLOOKUP($A420,'TD SOP+PROFORM MOD'!$A$5:$AD$750,MATCH(F$4,'TD SOP+PROFORM MOD'!$B$2:$AT$2,0)+1,0),"")</f>
        <v/>
      </c>
      <c r="G420" s="25" t="str">
        <f>IFERROR(VLOOKUP($A420,'TD SOP+PROFORM MOD'!$A$5:$AD$750,MATCH(G$4,'TD SOP+PROFORM MOD'!$B$2:$AT$2,0)+1,0),"")</f>
        <v/>
      </c>
      <c r="H420" s="26" t="str">
        <f t="shared" si="100"/>
        <v/>
      </c>
      <c r="I420" s="25" t="str">
        <f>IFERROR(VLOOKUP($A420,'TD SOP+PROFORM MOD'!$A$5:$AD$750,MATCH(I$4,'TD SOP+PROFORM MOD'!$B$2:$AT$2,0)+1,0),"")</f>
        <v/>
      </c>
      <c r="J420" s="25" t="str">
        <f>IFERROR(VLOOKUP($A420,'TD SOP+PROFORM MOD'!$A$5:$AD$750,MATCH(J$4,'TD SOP+PROFORM MOD'!$B$2:$AT$2,0)+1,0),"")</f>
        <v/>
      </c>
      <c r="K420" s="26" t="str">
        <f t="shared" si="101"/>
        <v/>
      </c>
      <c r="L420" s="25" t="str">
        <f>IFERROR(VLOOKUP($A420,'TD SOP+PROFORM MOD'!$A$5:$AD$750,MATCH(L$4,'TD SOP+PROFORM MOD'!$B$2:$AT$2,0)+1,0),"")</f>
        <v/>
      </c>
      <c r="M420" s="25" t="str">
        <f>IFERROR(VLOOKUP($A420,'TD SOP+PROFORM MOD'!$A$5:$AD$750,MATCH(M$4,'TD SOP+PROFORM MOD'!$B$2:$AT$2,0)+1,0),"")</f>
        <v/>
      </c>
      <c r="N420" s="26" t="str">
        <f t="shared" si="102"/>
        <v/>
      </c>
      <c r="O420" s="25">
        <f>IFERROR(VLOOKUP($A420,'TD SOP+PROFORM MOD'!$A$5:$AD$750,MATCH(O$4,'TD SOP+PROFORM MOD'!$B$2:$AD$2,0)+1,0),0)+IFERROR(VLOOKUP($A420,'TD SOP+PROFORM MOD'!$A$5:$AD$750,MATCH(O$2,'TD SOP+PROFORM MOD'!$B$2:$AD$2,0)+1,0),0)</f>
        <v>0</v>
      </c>
      <c r="P420" s="25">
        <f>IFERROR(VLOOKUP($A420,'TD SOP+PROFORM MOD'!$A$5:$AD$750,MATCH(P$4,'TD SOP+PROFORM MOD'!$B$2:$AD$2,0)+1,0),0)+IFERROR(VLOOKUP($A420,'TD SOP+PROFORM MOD'!$A$5:$AD$750,MATCH(P$2,'TD SOP+PROFORM MOD'!$B$2:$AD$2,0)+1,0),0)</f>
        <v>0</v>
      </c>
      <c r="Q420" s="26" t="str">
        <f t="shared" si="103"/>
        <v/>
      </c>
      <c r="R420" s="25">
        <f>IFERROR(VLOOKUP($A420,'TD SOP+PROFORM MOD'!$A$5:$AD$750,MATCH(R$4,'TD SOP+PROFORM MOD'!$B$2:$AD$2,0)+1,0),0)+IFERROR(VLOOKUP($A420,'TD SOP+PROFORM MOD'!$A$5:$AD$750,MATCH(R$2,'TD SOP+PROFORM MOD'!$B$2:$AD$2,0)+1,0),0)</f>
        <v>0</v>
      </c>
      <c r="S420" s="25">
        <f>IFERROR(VLOOKUP($A420,'TD SOP+PROFORM MOD'!$A$5:$AD$750,MATCH(S$4,'TD SOP+PROFORM MOD'!$B$2:$AD$2,0)+1,0),0)+IFERROR(VLOOKUP($A420,'TD SOP+PROFORM MOD'!$A$5:$AD$750,MATCH(S$2,'TD SOP+PROFORM MOD'!$B$2:$AD$2,0)+1,0),0)</f>
        <v>0</v>
      </c>
      <c r="T420" s="26" t="str">
        <f t="shared" si="104"/>
        <v/>
      </c>
      <c r="U420" s="25">
        <f>IFERROR(VLOOKUP($A420,'TD SOP+PROFORM MOD'!$A$5:$AD$750,MATCH(U$4,'TD SOP+PROFORM MOD'!$B$2:$AD$2,0)+1,0),0)+IFERROR(VLOOKUP($A420,'TD SOP+PROFORM MOD'!$A$5:$AD$750,MATCH(U$2,'TD SOP+PROFORM MOD'!$B$2:$AD$2,0)+1,0),0)</f>
        <v>0</v>
      </c>
      <c r="V420" s="25">
        <f>IFERROR(VLOOKUP($A420,'TD SOP+PROFORM MOD'!$A$5:$AD$750,MATCH(V$4,'TD SOP+PROFORM MOD'!$B$2:$AD$2,0)+1,0),0)+IFERROR(VLOOKUP($A420,'TD SOP+PROFORM MOD'!$A$5:$AD$750,MATCH(V$2,'TD SOP+PROFORM MOD'!$B$2:$AD$2,0)+1,0),0)</f>
        <v>0</v>
      </c>
      <c r="W420" s="26" t="str">
        <f t="shared" si="105"/>
        <v/>
      </c>
      <c r="X420" s="25">
        <f>IFERROR(VLOOKUP($A420,'TD SOP+PROFORM MOD'!$A$5:$AD$750,MATCH(X$4,'TD SOP+PROFORM MOD'!$B$2:$AD$2,0)+1,0),0)+IFERROR(VLOOKUP($A420,'TD SOP+PROFORM MOD'!$A$5:$AD$750,MATCH(X$2,'TD SOP+PROFORM MOD'!$B$2:$AD$2,0)+1,0),0)</f>
        <v>0</v>
      </c>
      <c r="Y420" s="25">
        <f>IFERROR(VLOOKUP($A420,'TD SOP+PROFORM MOD'!$A$5:$AD$750,MATCH(Y$4,'TD SOP+PROFORM MOD'!$B$2:$AD$2,0)+1,0),0)+IFERROR(VLOOKUP($A420,'TD SOP+PROFORM MOD'!$A$5:$AD$750,MATCH(Y$2,'TD SOP+PROFORM MOD'!$B$2:$AD$2,0)+1,0),0)</f>
        <v>0</v>
      </c>
      <c r="Z420" s="26" t="str">
        <f t="shared" si="106"/>
        <v/>
      </c>
      <c r="AA420" s="25">
        <f>IFERROR(VLOOKUP($A420,'TD SOP+PROFORM MOD'!$A$5:$AD$750,MATCH(AA$4,'TD SOP+PROFORM MOD'!$B$2:$AD$2,0)+1,0),0)+IFERROR(VLOOKUP($A420,'TD SOP+PROFORM MOD'!$A$5:$AD$750,MATCH(AA$2,'TD SOP+PROFORM MOD'!$B$2:$AD$2,0)+1,0),0)</f>
        <v>0</v>
      </c>
      <c r="AB420" s="25">
        <f>IFERROR(VLOOKUP($A420,'TD SOP+PROFORM MOD'!$A$5:$AD$750,MATCH(AB$4,'TD SOP+PROFORM MOD'!$B$2:$AD$2,0)+1,0),0)+IFERROR(VLOOKUP($A420,'TD SOP+PROFORM MOD'!$A$5:$AD$750,MATCH(AB$2,'TD SOP+PROFORM MOD'!$B$2:$AD$2,0)+1,0),0)</f>
        <v>0</v>
      </c>
      <c r="AC420" s="26" t="str">
        <f t="shared" si="107"/>
        <v/>
      </c>
      <c r="AD420" s="25">
        <f>IFERROR(VLOOKUP($A420,'TD SOP+PROFORM MOD'!$A$5:$AD$750,MATCH(AD$4,'TD SOP+PROFORM MOD'!$B$2:$AD$2,0)+1,0),0)+IFERROR(VLOOKUP($A420,'TD SOP+PROFORM MOD'!$A$5:$AD$750,MATCH(AD$2,'TD SOP+PROFORM MOD'!$B$2:$AD$2,0)+1,0),0)</f>
        <v>0</v>
      </c>
      <c r="AE420" s="25">
        <f>IFERROR(VLOOKUP($A420,'TD SOP+PROFORM MOD'!$A$5:$AD$750,MATCH(AE$4,'TD SOP+PROFORM MOD'!$B$2:$AD$2,0)+1,0),0)+IFERROR(VLOOKUP($A420,'TD SOP+PROFORM MOD'!$A$5:$AD$750,MATCH(AE$2,'TD SOP+PROFORM MOD'!$B$2:$AD$2,0)+1,0),0)</f>
        <v>0</v>
      </c>
      <c r="AF420" s="26" t="str">
        <f t="shared" si="108"/>
        <v/>
      </c>
      <c r="AG420" s="25">
        <f>IFERROR(VLOOKUP($A420,'TD SOP+PROFORM MOD'!$A$5:$AD$750,MATCH(AG$4,'TD SOP+PROFORM MOD'!$B$2:$AD$2,0)+1,0),0)+IFERROR(VLOOKUP($A420,'TD SOP+PROFORM MOD'!$A$5:$AD$750,MATCH(AG$2,'TD SOP+PROFORM MOD'!$B$2:$AD$2,0)+1,0),0)</f>
        <v>0</v>
      </c>
      <c r="AH420" s="25">
        <f>IFERROR(VLOOKUP($A420,'TD SOP+PROFORM MOD'!$A$5:$AD$750,MATCH(AH$4,'TD SOP+PROFORM MOD'!$B$2:$AD$2,0)+1,0),0)+IFERROR(VLOOKUP($A420,'TD SOP+PROFORM MOD'!$A$5:$AD$750,MATCH(AH$2,'TD SOP+PROFORM MOD'!$B$2:$AD$2,0)+1,0),0)</f>
        <v>0</v>
      </c>
      <c r="AI420" s="26" t="str">
        <f t="shared" si="109"/>
        <v/>
      </c>
      <c r="AJ420" s="25">
        <f>IFERROR(VLOOKUP($A420,'TD SOP+PROFORM MOD'!$A$5:$AD$750,MATCH(AJ$4,'TD SOP+PROFORM MOD'!$B$2:$AD$2,0)+1,0),0)+IFERROR(VLOOKUP($A420,'TD SOP+PROFORM MOD'!$A$5:$AD$750,MATCH(AJ$2,'TD SOP+PROFORM MOD'!$B$2:$AD$2,0)+1,0),0)</f>
        <v>0</v>
      </c>
      <c r="AK420" s="25">
        <f>IFERROR(VLOOKUP($A420,'TD SOP+PROFORM MOD'!$A$5:$AD$750,MATCH(AK$4,'TD SOP+PROFORM MOD'!$B$2:$AD$2,0)+1,0),0)+IFERROR(VLOOKUP($A420,'TD SOP+PROFORM MOD'!$A$5:$AD$750,MATCH(AK$2,'TD SOP+PROFORM MOD'!$B$2:$AD$2,0)+1,0),0)</f>
        <v>0</v>
      </c>
      <c r="AL420" s="26" t="str">
        <f t="shared" si="110"/>
        <v/>
      </c>
      <c r="AM420" s="25">
        <f t="shared" si="112"/>
        <v>0</v>
      </c>
      <c r="AN420" s="25">
        <f t="shared" si="112"/>
        <v>0</v>
      </c>
      <c r="AO420" s="26" t="str">
        <f t="shared" si="111"/>
        <v/>
      </c>
      <c r="AR420" s="25">
        <f>SUMIF('B&amp;S YTD LFY'!B:B,"="&amp;A420,'B&amp;S YTD LFY'!C:C)</f>
        <v>0</v>
      </c>
      <c r="AS420" s="25">
        <f t="shared" si="113"/>
        <v>0</v>
      </c>
      <c r="AT420" s="25"/>
    </row>
    <row r="421" spans="1:46" x14ac:dyDescent="0.35">
      <c r="A421" s="24">
        <f>IF(AND('TD SOP+PROFORM MOD'!A418&lt;&gt;"",'TD SOP+PROFORM MOD'!A418&lt;&gt;"TOTAL"),'TD SOP+PROFORM MOD'!A418,0)</f>
        <v>0</v>
      </c>
      <c r="C421" s="25" t="str">
        <f>IFERROR(VLOOKUP($A421,'TD SOP+PROFORM MOD'!$A$5:$AD$750,MATCH(C$4,'TD SOP+PROFORM MOD'!$B$2:$AT$2,0)+1,0),"")</f>
        <v/>
      </c>
      <c r="D421" s="25" t="str">
        <f>IFERROR(VLOOKUP($A421,'TD SOP+PROFORM MOD'!$A$5:$AD$750,MATCH(D$4,'TD SOP+PROFORM MOD'!$B$2:$AT$2,0)+1,0),"")</f>
        <v/>
      </c>
      <c r="E421" s="26" t="str">
        <f t="shared" si="99"/>
        <v/>
      </c>
      <c r="F421" s="25" t="str">
        <f>IFERROR(VLOOKUP($A421,'TD SOP+PROFORM MOD'!$A$5:$AD$750,MATCH(F$4,'TD SOP+PROFORM MOD'!$B$2:$AT$2,0)+1,0),"")</f>
        <v/>
      </c>
      <c r="G421" s="25" t="str">
        <f>IFERROR(VLOOKUP($A421,'TD SOP+PROFORM MOD'!$A$5:$AD$750,MATCH(G$4,'TD SOP+PROFORM MOD'!$B$2:$AT$2,0)+1,0),"")</f>
        <v/>
      </c>
      <c r="H421" s="26" t="str">
        <f t="shared" si="100"/>
        <v/>
      </c>
      <c r="I421" s="25" t="str">
        <f>IFERROR(VLOOKUP($A421,'TD SOP+PROFORM MOD'!$A$5:$AD$750,MATCH(I$4,'TD SOP+PROFORM MOD'!$B$2:$AT$2,0)+1,0),"")</f>
        <v/>
      </c>
      <c r="J421" s="25" t="str">
        <f>IFERROR(VLOOKUP($A421,'TD SOP+PROFORM MOD'!$A$5:$AD$750,MATCH(J$4,'TD SOP+PROFORM MOD'!$B$2:$AT$2,0)+1,0),"")</f>
        <v/>
      </c>
      <c r="K421" s="26" t="str">
        <f t="shared" si="101"/>
        <v/>
      </c>
      <c r="L421" s="25" t="str">
        <f>IFERROR(VLOOKUP($A421,'TD SOP+PROFORM MOD'!$A$5:$AD$750,MATCH(L$4,'TD SOP+PROFORM MOD'!$B$2:$AT$2,0)+1,0),"")</f>
        <v/>
      </c>
      <c r="M421" s="25" t="str">
        <f>IFERROR(VLOOKUP($A421,'TD SOP+PROFORM MOD'!$A$5:$AD$750,MATCH(M$4,'TD SOP+PROFORM MOD'!$B$2:$AT$2,0)+1,0),"")</f>
        <v/>
      </c>
      <c r="N421" s="26" t="str">
        <f t="shared" si="102"/>
        <v/>
      </c>
      <c r="O421" s="25">
        <f>IFERROR(VLOOKUP($A421,'TD SOP+PROFORM MOD'!$A$5:$AD$750,MATCH(O$4,'TD SOP+PROFORM MOD'!$B$2:$AD$2,0)+1,0),0)+IFERROR(VLOOKUP($A421,'TD SOP+PROFORM MOD'!$A$5:$AD$750,MATCH(O$2,'TD SOP+PROFORM MOD'!$B$2:$AD$2,0)+1,0),0)</f>
        <v>0</v>
      </c>
      <c r="P421" s="25">
        <f>IFERROR(VLOOKUP($A421,'TD SOP+PROFORM MOD'!$A$5:$AD$750,MATCH(P$4,'TD SOP+PROFORM MOD'!$B$2:$AD$2,0)+1,0),0)+IFERROR(VLOOKUP($A421,'TD SOP+PROFORM MOD'!$A$5:$AD$750,MATCH(P$2,'TD SOP+PROFORM MOD'!$B$2:$AD$2,0)+1,0),0)</f>
        <v>0</v>
      </c>
      <c r="Q421" s="26" t="str">
        <f t="shared" si="103"/>
        <v/>
      </c>
      <c r="R421" s="25">
        <f>IFERROR(VLOOKUP($A421,'TD SOP+PROFORM MOD'!$A$5:$AD$750,MATCH(R$4,'TD SOP+PROFORM MOD'!$B$2:$AD$2,0)+1,0),0)+IFERROR(VLOOKUP($A421,'TD SOP+PROFORM MOD'!$A$5:$AD$750,MATCH(R$2,'TD SOP+PROFORM MOD'!$B$2:$AD$2,0)+1,0),0)</f>
        <v>0</v>
      </c>
      <c r="S421" s="25">
        <f>IFERROR(VLOOKUP($A421,'TD SOP+PROFORM MOD'!$A$5:$AD$750,MATCH(S$4,'TD SOP+PROFORM MOD'!$B$2:$AD$2,0)+1,0),0)+IFERROR(VLOOKUP($A421,'TD SOP+PROFORM MOD'!$A$5:$AD$750,MATCH(S$2,'TD SOP+PROFORM MOD'!$B$2:$AD$2,0)+1,0),0)</f>
        <v>0</v>
      </c>
      <c r="T421" s="26" t="str">
        <f t="shared" si="104"/>
        <v/>
      </c>
      <c r="U421" s="25">
        <f>IFERROR(VLOOKUP($A421,'TD SOP+PROFORM MOD'!$A$5:$AD$750,MATCH(U$4,'TD SOP+PROFORM MOD'!$B$2:$AD$2,0)+1,0),0)+IFERROR(VLOOKUP($A421,'TD SOP+PROFORM MOD'!$A$5:$AD$750,MATCH(U$2,'TD SOP+PROFORM MOD'!$B$2:$AD$2,0)+1,0),0)</f>
        <v>0</v>
      </c>
      <c r="V421" s="25">
        <f>IFERROR(VLOOKUP($A421,'TD SOP+PROFORM MOD'!$A$5:$AD$750,MATCH(V$4,'TD SOP+PROFORM MOD'!$B$2:$AD$2,0)+1,0),0)+IFERROR(VLOOKUP($A421,'TD SOP+PROFORM MOD'!$A$5:$AD$750,MATCH(V$2,'TD SOP+PROFORM MOD'!$B$2:$AD$2,0)+1,0),0)</f>
        <v>0</v>
      </c>
      <c r="W421" s="26" t="str">
        <f t="shared" si="105"/>
        <v/>
      </c>
      <c r="X421" s="25">
        <f>IFERROR(VLOOKUP($A421,'TD SOP+PROFORM MOD'!$A$5:$AD$750,MATCH(X$4,'TD SOP+PROFORM MOD'!$B$2:$AD$2,0)+1,0),0)+IFERROR(VLOOKUP($A421,'TD SOP+PROFORM MOD'!$A$5:$AD$750,MATCH(X$2,'TD SOP+PROFORM MOD'!$B$2:$AD$2,0)+1,0),0)</f>
        <v>0</v>
      </c>
      <c r="Y421" s="25">
        <f>IFERROR(VLOOKUP($A421,'TD SOP+PROFORM MOD'!$A$5:$AD$750,MATCH(Y$4,'TD SOP+PROFORM MOD'!$B$2:$AD$2,0)+1,0),0)+IFERROR(VLOOKUP($A421,'TD SOP+PROFORM MOD'!$A$5:$AD$750,MATCH(Y$2,'TD SOP+PROFORM MOD'!$B$2:$AD$2,0)+1,0),0)</f>
        <v>0</v>
      </c>
      <c r="Z421" s="26" t="str">
        <f t="shared" si="106"/>
        <v/>
      </c>
      <c r="AA421" s="25">
        <f>IFERROR(VLOOKUP($A421,'TD SOP+PROFORM MOD'!$A$5:$AD$750,MATCH(AA$4,'TD SOP+PROFORM MOD'!$B$2:$AD$2,0)+1,0),0)+IFERROR(VLOOKUP($A421,'TD SOP+PROFORM MOD'!$A$5:$AD$750,MATCH(AA$2,'TD SOP+PROFORM MOD'!$B$2:$AD$2,0)+1,0),0)</f>
        <v>0</v>
      </c>
      <c r="AB421" s="25">
        <f>IFERROR(VLOOKUP($A421,'TD SOP+PROFORM MOD'!$A$5:$AD$750,MATCH(AB$4,'TD SOP+PROFORM MOD'!$B$2:$AD$2,0)+1,0),0)+IFERROR(VLOOKUP($A421,'TD SOP+PROFORM MOD'!$A$5:$AD$750,MATCH(AB$2,'TD SOP+PROFORM MOD'!$B$2:$AD$2,0)+1,0),0)</f>
        <v>0</v>
      </c>
      <c r="AC421" s="26" t="str">
        <f t="shared" si="107"/>
        <v/>
      </c>
      <c r="AD421" s="25">
        <f>IFERROR(VLOOKUP($A421,'TD SOP+PROFORM MOD'!$A$5:$AD$750,MATCH(AD$4,'TD SOP+PROFORM MOD'!$B$2:$AD$2,0)+1,0),0)+IFERROR(VLOOKUP($A421,'TD SOP+PROFORM MOD'!$A$5:$AD$750,MATCH(AD$2,'TD SOP+PROFORM MOD'!$B$2:$AD$2,0)+1,0),0)</f>
        <v>0</v>
      </c>
      <c r="AE421" s="25">
        <f>IFERROR(VLOOKUP($A421,'TD SOP+PROFORM MOD'!$A$5:$AD$750,MATCH(AE$4,'TD SOP+PROFORM MOD'!$B$2:$AD$2,0)+1,0),0)+IFERROR(VLOOKUP($A421,'TD SOP+PROFORM MOD'!$A$5:$AD$750,MATCH(AE$2,'TD SOP+PROFORM MOD'!$B$2:$AD$2,0)+1,0),0)</f>
        <v>0</v>
      </c>
      <c r="AF421" s="26" t="str">
        <f t="shared" si="108"/>
        <v/>
      </c>
      <c r="AG421" s="25">
        <f>IFERROR(VLOOKUP($A421,'TD SOP+PROFORM MOD'!$A$5:$AD$750,MATCH(AG$4,'TD SOP+PROFORM MOD'!$B$2:$AD$2,0)+1,0),0)+IFERROR(VLOOKUP($A421,'TD SOP+PROFORM MOD'!$A$5:$AD$750,MATCH(AG$2,'TD SOP+PROFORM MOD'!$B$2:$AD$2,0)+1,0),0)</f>
        <v>0</v>
      </c>
      <c r="AH421" s="25">
        <f>IFERROR(VLOOKUP($A421,'TD SOP+PROFORM MOD'!$A$5:$AD$750,MATCH(AH$4,'TD SOP+PROFORM MOD'!$B$2:$AD$2,0)+1,0),0)+IFERROR(VLOOKUP($A421,'TD SOP+PROFORM MOD'!$A$5:$AD$750,MATCH(AH$2,'TD SOP+PROFORM MOD'!$B$2:$AD$2,0)+1,0),0)</f>
        <v>0</v>
      </c>
      <c r="AI421" s="26" t="str">
        <f t="shared" si="109"/>
        <v/>
      </c>
      <c r="AJ421" s="25">
        <f>IFERROR(VLOOKUP($A421,'TD SOP+PROFORM MOD'!$A$5:$AD$750,MATCH(AJ$4,'TD SOP+PROFORM MOD'!$B$2:$AD$2,0)+1,0),0)+IFERROR(VLOOKUP($A421,'TD SOP+PROFORM MOD'!$A$5:$AD$750,MATCH(AJ$2,'TD SOP+PROFORM MOD'!$B$2:$AD$2,0)+1,0),0)</f>
        <v>0</v>
      </c>
      <c r="AK421" s="25">
        <f>IFERROR(VLOOKUP($A421,'TD SOP+PROFORM MOD'!$A$5:$AD$750,MATCH(AK$4,'TD SOP+PROFORM MOD'!$B$2:$AD$2,0)+1,0),0)+IFERROR(VLOOKUP($A421,'TD SOP+PROFORM MOD'!$A$5:$AD$750,MATCH(AK$2,'TD SOP+PROFORM MOD'!$B$2:$AD$2,0)+1,0),0)</f>
        <v>0</v>
      </c>
      <c r="AL421" s="26" t="str">
        <f t="shared" si="110"/>
        <v/>
      </c>
      <c r="AM421" s="25">
        <f t="shared" si="112"/>
        <v>0</v>
      </c>
      <c r="AN421" s="25">
        <f t="shared" si="112"/>
        <v>0</v>
      </c>
      <c r="AO421" s="26" t="str">
        <f t="shared" si="111"/>
        <v/>
      </c>
      <c r="AR421" s="25">
        <f>SUMIF('B&amp;S YTD LFY'!B:B,"="&amp;A421,'B&amp;S YTD LFY'!C:C)</f>
        <v>0</v>
      </c>
      <c r="AS421" s="25">
        <f t="shared" si="113"/>
        <v>0</v>
      </c>
      <c r="AT421" s="25"/>
    </row>
    <row r="422" spans="1:46" x14ac:dyDescent="0.35">
      <c r="A422" s="24">
        <f>IF(AND('TD SOP+PROFORM MOD'!A419&lt;&gt;"",'TD SOP+PROFORM MOD'!A419&lt;&gt;"TOTAL"),'TD SOP+PROFORM MOD'!A419,0)</f>
        <v>0</v>
      </c>
      <c r="C422" s="25" t="str">
        <f>IFERROR(VLOOKUP($A422,'TD SOP+PROFORM MOD'!$A$5:$AD$750,MATCH(C$4,'TD SOP+PROFORM MOD'!$B$2:$AT$2,0)+1,0),"")</f>
        <v/>
      </c>
      <c r="D422" s="25" t="str">
        <f>IFERROR(VLOOKUP($A422,'TD SOP+PROFORM MOD'!$A$5:$AD$750,MATCH(D$4,'TD SOP+PROFORM MOD'!$B$2:$AT$2,0)+1,0),"")</f>
        <v/>
      </c>
      <c r="E422" s="26" t="str">
        <f t="shared" si="99"/>
        <v/>
      </c>
      <c r="F422" s="25" t="str">
        <f>IFERROR(VLOOKUP($A422,'TD SOP+PROFORM MOD'!$A$5:$AD$750,MATCH(F$4,'TD SOP+PROFORM MOD'!$B$2:$AT$2,0)+1,0),"")</f>
        <v/>
      </c>
      <c r="G422" s="25" t="str">
        <f>IFERROR(VLOOKUP($A422,'TD SOP+PROFORM MOD'!$A$5:$AD$750,MATCH(G$4,'TD SOP+PROFORM MOD'!$B$2:$AT$2,0)+1,0),"")</f>
        <v/>
      </c>
      <c r="H422" s="26" t="str">
        <f t="shared" si="100"/>
        <v/>
      </c>
      <c r="I422" s="25" t="str">
        <f>IFERROR(VLOOKUP($A422,'TD SOP+PROFORM MOD'!$A$5:$AD$750,MATCH(I$4,'TD SOP+PROFORM MOD'!$B$2:$AT$2,0)+1,0),"")</f>
        <v/>
      </c>
      <c r="J422" s="25" t="str">
        <f>IFERROR(VLOOKUP($A422,'TD SOP+PROFORM MOD'!$A$5:$AD$750,MATCH(J$4,'TD SOP+PROFORM MOD'!$B$2:$AT$2,0)+1,0),"")</f>
        <v/>
      </c>
      <c r="K422" s="26" t="str">
        <f t="shared" si="101"/>
        <v/>
      </c>
      <c r="L422" s="25" t="str">
        <f>IFERROR(VLOOKUP($A422,'TD SOP+PROFORM MOD'!$A$5:$AD$750,MATCH(L$4,'TD SOP+PROFORM MOD'!$B$2:$AT$2,0)+1,0),"")</f>
        <v/>
      </c>
      <c r="M422" s="25" t="str">
        <f>IFERROR(VLOOKUP($A422,'TD SOP+PROFORM MOD'!$A$5:$AD$750,MATCH(M$4,'TD SOP+PROFORM MOD'!$B$2:$AT$2,0)+1,0),"")</f>
        <v/>
      </c>
      <c r="N422" s="26" t="str">
        <f t="shared" si="102"/>
        <v/>
      </c>
      <c r="O422" s="25">
        <f>IFERROR(VLOOKUP($A422,'TD SOP+PROFORM MOD'!$A$5:$AD$750,MATCH(O$4,'TD SOP+PROFORM MOD'!$B$2:$AD$2,0)+1,0),0)+IFERROR(VLOOKUP($A422,'TD SOP+PROFORM MOD'!$A$5:$AD$750,MATCH(O$2,'TD SOP+PROFORM MOD'!$B$2:$AD$2,0)+1,0),0)</f>
        <v>0</v>
      </c>
      <c r="P422" s="25">
        <f>IFERROR(VLOOKUP($A422,'TD SOP+PROFORM MOD'!$A$5:$AD$750,MATCH(P$4,'TD SOP+PROFORM MOD'!$B$2:$AD$2,0)+1,0),0)+IFERROR(VLOOKUP($A422,'TD SOP+PROFORM MOD'!$A$5:$AD$750,MATCH(P$2,'TD SOP+PROFORM MOD'!$B$2:$AD$2,0)+1,0),0)</f>
        <v>0</v>
      </c>
      <c r="Q422" s="26" t="str">
        <f t="shared" si="103"/>
        <v/>
      </c>
      <c r="R422" s="25">
        <f>IFERROR(VLOOKUP($A422,'TD SOP+PROFORM MOD'!$A$5:$AD$750,MATCH(R$4,'TD SOP+PROFORM MOD'!$B$2:$AD$2,0)+1,0),0)+IFERROR(VLOOKUP($A422,'TD SOP+PROFORM MOD'!$A$5:$AD$750,MATCH(R$2,'TD SOP+PROFORM MOD'!$B$2:$AD$2,0)+1,0),0)</f>
        <v>0</v>
      </c>
      <c r="S422" s="25">
        <f>IFERROR(VLOOKUP($A422,'TD SOP+PROFORM MOD'!$A$5:$AD$750,MATCH(S$4,'TD SOP+PROFORM MOD'!$B$2:$AD$2,0)+1,0),0)+IFERROR(VLOOKUP($A422,'TD SOP+PROFORM MOD'!$A$5:$AD$750,MATCH(S$2,'TD SOP+PROFORM MOD'!$B$2:$AD$2,0)+1,0),0)</f>
        <v>0</v>
      </c>
      <c r="T422" s="26" t="str">
        <f t="shared" si="104"/>
        <v/>
      </c>
      <c r="U422" s="25">
        <f>IFERROR(VLOOKUP($A422,'TD SOP+PROFORM MOD'!$A$5:$AD$750,MATCH(U$4,'TD SOP+PROFORM MOD'!$B$2:$AD$2,0)+1,0),0)+IFERROR(VLOOKUP($A422,'TD SOP+PROFORM MOD'!$A$5:$AD$750,MATCH(U$2,'TD SOP+PROFORM MOD'!$B$2:$AD$2,0)+1,0),0)</f>
        <v>0</v>
      </c>
      <c r="V422" s="25">
        <f>IFERROR(VLOOKUP($A422,'TD SOP+PROFORM MOD'!$A$5:$AD$750,MATCH(V$4,'TD SOP+PROFORM MOD'!$B$2:$AD$2,0)+1,0),0)+IFERROR(VLOOKUP($A422,'TD SOP+PROFORM MOD'!$A$5:$AD$750,MATCH(V$2,'TD SOP+PROFORM MOD'!$B$2:$AD$2,0)+1,0),0)</f>
        <v>0</v>
      </c>
      <c r="W422" s="26" t="str">
        <f t="shared" si="105"/>
        <v/>
      </c>
      <c r="X422" s="25">
        <f>IFERROR(VLOOKUP($A422,'TD SOP+PROFORM MOD'!$A$5:$AD$750,MATCH(X$4,'TD SOP+PROFORM MOD'!$B$2:$AD$2,0)+1,0),0)+IFERROR(VLOOKUP($A422,'TD SOP+PROFORM MOD'!$A$5:$AD$750,MATCH(X$2,'TD SOP+PROFORM MOD'!$B$2:$AD$2,0)+1,0),0)</f>
        <v>0</v>
      </c>
      <c r="Y422" s="25">
        <f>IFERROR(VLOOKUP($A422,'TD SOP+PROFORM MOD'!$A$5:$AD$750,MATCH(Y$4,'TD SOP+PROFORM MOD'!$B$2:$AD$2,0)+1,0),0)+IFERROR(VLOOKUP($A422,'TD SOP+PROFORM MOD'!$A$5:$AD$750,MATCH(Y$2,'TD SOP+PROFORM MOD'!$B$2:$AD$2,0)+1,0),0)</f>
        <v>0</v>
      </c>
      <c r="Z422" s="26" t="str">
        <f t="shared" si="106"/>
        <v/>
      </c>
      <c r="AA422" s="25">
        <f>IFERROR(VLOOKUP($A422,'TD SOP+PROFORM MOD'!$A$5:$AD$750,MATCH(AA$4,'TD SOP+PROFORM MOD'!$B$2:$AD$2,0)+1,0),0)+IFERROR(VLOOKUP($A422,'TD SOP+PROFORM MOD'!$A$5:$AD$750,MATCH(AA$2,'TD SOP+PROFORM MOD'!$B$2:$AD$2,0)+1,0),0)</f>
        <v>0</v>
      </c>
      <c r="AB422" s="25">
        <f>IFERROR(VLOOKUP($A422,'TD SOP+PROFORM MOD'!$A$5:$AD$750,MATCH(AB$4,'TD SOP+PROFORM MOD'!$B$2:$AD$2,0)+1,0),0)+IFERROR(VLOOKUP($A422,'TD SOP+PROFORM MOD'!$A$5:$AD$750,MATCH(AB$2,'TD SOP+PROFORM MOD'!$B$2:$AD$2,0)+1,0),0)</f>
        <v>0</v>
      </c>
      <c r="AC422" s="26" t="str">
        <f t="shared" si="107"/>
        <v/>
      </c>
      <c r="AD422" s="25">
        <f>IFERROR(VLOOKUP($A422,'TD SOP+PROFORM MOD'!$A$5:$AD$750,MATCH(AD$4,'TD SOP+PROFORM MOD'!$B$2:$AD$2,0)+1,0),0)+IFERROR(VLOOKUP($A422,'TD SOP+PROFORM MOD'!$A$5:$AD$750,MATCH(AD$2,'TD SOP+PROFORM MOD'!$B$2:$AD$2,0)+1,0),0)</f>
        <v>0</v>
      </c>
      <c r="AE422" s="25">
        <f>IFERROR(VLOOKUP($A422,'TD SOP+PROFORM MOD'!$A$5:$AD$750,MATCH(AE$4,'TD SOP+PROFORM MOD'!$B$2:$AD$2,0)+1,0),0)+IFERROR(VLOOKUP($A422,'TD SOP+PROFORM MOD'!$A$5:$AD$750,MATCH(AE$2,'TD SOP+PROFORM MOD'!$B$2:$AD$2,0)+1,0),0)</f>
        <v>0</v>
      </c>
      <c r="AF422" s="26" t="str">
        <f t="shared" si="108"/>
        <v/>
      </c>
      <c r="AG422" s="25">
        <f>IFERROR(VLOOKUP($A422,'TD SOP+PROFORM MOD'!$A$5:$AD$750,MATCH(AG$4,'TD SOP+PROFORM MOD'!$B$2:$AD$2,0)+1,0),0)+IFERROR(VLOOKUP($A422,'TD SOP+PROFORM MOD'!$A$5:$AD$750,MATCH(AG$2,'TD SOP+PROFORM MOD'!$B$2:$AD$2,0)+1,0),0)</f>
        <v>0</v>
      </c>
      <c r="AH422" s="25">
        <f>IFERROR(VLOOKUP($A422,'TD SOP+PROFORM MOD'!$A$5:$AD$750,MATCH(AH$4,'TD SOP+PROFORM MOD'!$B$2:$AD$2,0)+1,0),0)+IFERROR(VLOOKUP($A422,'TD SOP+PROFORM MOD'!$A$5:$AD$750,MATCH(AH$2,'TD SOP+PROFORM MOD'!$B$2:$AD$2,0)+1,0),0)</f>
        <v>0</v>
      </c>
      <c r="AI422" s="26" t="str">
        <f t="shared" si="109"/>
        <v/>
      </c>
      <c r="AJ422" s="25">
        <f>IFERROR(VLOOKUP($A422,'TD SOP+PROFORM MOD'!$A$5:$AD$750,MATCH(AJ$4,'TD SOP+PROFORM MOD'!$B$2:$AD$2,0)+1,0),0)+IFERROR(VLOOKUP($A422,'TD SOP+PROFORM MOD'!$A$5:$AD$750,MATCH(AJ$2,'TD SOP+PROFORM MOD'!$B$2:$AD$2,0)+1,0),0)</f>
        <v>0</v>
      </c>
      <c r="AK422" s="25">
        <f>IFERROR(VLOOKUP($A422,'TD SOP+PROFORM MOD'!$A$5:$AD$750,MATCH(AK$4,'TD SOP+PROFORM MOD'!$B$2:$AD$2,0)+1,0),0)+IFERROR(VLOOKUP($A422,'TD SOP+PROFORM MOD'!$A$5:$AD$750,MATCH(AK$2,'TD SOP+PROFORM MOD'!$B$2:$AD$2,0)+1,0),0)</f>
        <v>0</v>
      </c>
      <c r="AL422" s="26" t="str">
        <f t="shared" si="110"/>
        <v/>
      </c>
      <c r="AM422" s="25">
        <f t="shared" si="112"/>
        <v>0</v>
      </c>
      <c r="AN422" s="25">
        <f t="shared" si="112"/>
        <v>0</v>
      </c>
      <c r="AO422" s="26" t="str">
        <f t="shared" si="111"/>
        <v/>
      </c>
      <c r="AR422" s="25">
        <f>SUMIF('B&amp;S YTD LFY'!B:B,"="&amp;A422,'B&amp;S YTD LFY'!C:C)</f>
        <v>0</v>
      </c>
      <c r="AS422" s="25">
        <f t="shared" si="113"/>
        <v>0</v>
      </c>
      <c r="AT422" s="25"/>
    </row>
    <row r="423" spans="1:46" x14ac:dyDescent="0.35">
      <c r="A423" s="24">
        <f>IF(AND('TD SOP+PROFORM MOD'!A420&lt;&gt;"",'TD SOP+PROFORM MOD'!A420&lt;&gt;"TOTAL"),'TD SOP+PROFORM MOD'!A420,0)</f>
        <v>0</v>
      </c>
      <c r="C423" s="25" t="str">
        <f>IFERROR(VLOOKUP($A423,'TD SOP+PROFORM MOD'!$A$5:$AD$750,MATCH(C$4,'TD SOP+PROFORM MOD'!$B$2:$AT$2,0)+1,0),"")</f>
        <v/>
      </c>
      <c r="D423" s="25" t="str">
        <f>IFERROR(VLOOKUP($A423,'TD SOP+PROFORM MOD'!$A$5:$AD$750,MATCH(D$4,'TD SOP+PROFORM MOD'!$B$2:$AT$2,0)+1,0),"")</f>
        <v/>
      </c>
      <c r="E423" s="26" t="str">
        <f t="shared" si="99"/>
        <v/>
      </c>
      <c r="F423" s="25" t="str">
        <f>IFERROR(VLOOKUP($A423,'TD SOP+PROFORM MOD'!$A$5:$AD$750,MATCH(F$4,'TD SOP+PROFORM MOD'!$B$2:$AT$2,0)+1,0),"")</f>
        <v/>
      </c>
      <c r="G423" s="25" t="str">
        <f>IFERROR(VLOOKUP($A423,'TD SOP+PROFORM MOD'!$A$5:$AD$750,MATCH(G$4,'TD SOP+PROFORM MOD'!$B$2:$AT$2,0)+1,0),"")</f>
        <v/>
      </c>
      <c r="H423" s="26" t="str">
        <f t="shared" si="100"/>
        <v/>
      </c>
      <c r="I423" s="25" t="str">
        <f>IFERROR(VLOOKUP($A423,'TD SOP+PROFORM MOD'!$A$5:$AD$750,MATCH(I$4,'TD SOP+PROFORM MOD'!$B$2:$AT$2,0)+1,0),"")</f>
        <v/>
      </c>
      <c r="J423" s="25" t="str">
        <f>IFERROR(VLOOKUP($A423,'TD SOP+PROFORM MOD'!$A$5:$AD$750,MATCH(J$4,'TD SOP+PROFORM MOD'!$B$2:$AT$2,0)+1,0),"")</f>
        <v/>
      </c>
      <c r="K423" s="26" t="str">
        <f t="shared" si="101"/>
        <v/>
      </c>
      <c r="L423" s="25" t="str">
        <f>IFERROR(VLOOKUP($A423,'TD SOP+PROFORM MOD'!$A$5:$AD$750,MATCH(L$4,'TD SOP+PROFORM MOD'!$B$2:$AT$2,0)+1,0),"")</f>
        <v/>
      </c>
      <c r="M423" s="25" t="str">
        <f>IFERROR(VLOOKUP($A423,'TD SOP+PROFORM MOD'!$A$5:$AD$750,MATCH(M$4,'TD SOP+PROFORM MOD'!$B$2:$AT$2,0)+1,0),"")</f>
        <v/>
      </c>
      <c r="N423" s="26" t="str">
        <f t="shared" si="102"/>
        <v/>
      </c>
      <c r="O423" s="25">
        <f>IFERROR(VLOOKUP($A423,'TD SOP+PROFORM MOD'!$A$5:$AD$750,MATCH(O$4,'TD SOP+PROFORM MOD'!$B$2:$AD$2,0)+1,0),0)+IFERROR(VLOOKUP($A423,'TD SOP+PROFORM MOD'!$A$5:$AD$750,MATCH(O$2,'TD SOP+PROFORM MOD'!$B$2:$AD$2,0)+1,0),0)</f>
        <v>0</v>
      </c>
      <c r="P423" s="25">
        <f>IFERROR(VLOOKUP($A423,'TD SOP+PROFORM MOD'!$A$5:$AD$750,MATCH(P$4,'TD SOP+PROFORM MOD'!$B$2:$AD$2,0)+1,0),0)+IFERROR(VLOOKUP($A423,'TD SOP+PROFORM MOD'!$A$5:$AD$750,MATCH(P$2,'TD SOP+PROFORM MOD'!$B$2:$AD$2,0)+1,0),0)</f>
        <v>0</v>
      </c>
      <c r="Q423" s="26" t="str">
        <f t="shared" si="103"/>
        <v/>
      </c>
      <c r="R423" s="25">
        <f>IFERROR(VLOOKUP($A423,'TD SOP+PROFORM MOD'!$A$5:$AD$750,MATCH(R$4,'TD SOP+PROFORM MOD'!$B$2:$AD$2,0)+1,0),0)+IFERROR(VLOOKUP($A423,'TD SOP+PROFORM MOD'!$A$5:$AD$750,MATCH(R$2,'TD SOP+PROFORM MOD'!$B$2:$AD$2,0)+1,0),0)</f>
        <v>0</v>
      </c>
      <c r="S423" s="25">
        <f>IFERROR(VLOOKUP($A423,'TD SOP+PROFORM MOD'!$A$5:$AD$750,MATCH(S$4,'TD SOP+PROFORM MOD'!$B$2:$AD$2,0)+1,0),0)+IFERROR(VLOOKUP($A423,'TD SOP+PROFORM MOD'!$A$5:$AD$750,MATCH(S$2,'TD SOP+PROFORM MOD'!$B$2:$AD$2,0)+1,0),0)</f>
        <v>0</v>
      </c>
      <c r="T423" s="26" t="str">
        <f t="shared" si="104"/>
        <v/>
      </c>
      <c r="U423" s="25">
        <f>IFERROR(VLOOKUP($A423,'TD SOP+PROFORM MOD'!$A$5:$AD$750,MATCH(U$4,'TD SOP+PROFORM MOD'!$B$2:$AD$2,0)+1,0),0)+IFERROR(VLOOKUP($A423,'TD SOP+PROFORM MOD'!$A$5:$AD$750,MATCH(U$2,'TD SOP+PROFORM MOD'!$B$2:$AD$2,0)+1,0),0)</f>
        <v>0</v>
      </c>
      <c r="V423" s="25">
        <f>IFERROR(VLOOKUP($A423,'TD SOP+PROFORM MOD'!$A$5:$AD$750,MATCH(V$4,'TD SOP+PROFORM MOD'!$B$2:$AD$2,0)+1,0),0)+IFERROR(VLOOKUP($A423,'TD SOP+PROFORM MOD'!$A$5:$AD$750,MATCH(V$2,'TD SOP+PROFORM MOD'!$B$2:$AD$2,0)+1,0),0)</f>
        <v>0</v>
      </c>
      <c r="W423" s="26" t="str">
        <f t="shared" si="105"/>
        <v/>
      </c>
      <c r="X423" s="25">
        <f>IFERROR(VLOOKUP($A423,'TD SOP+PROFORM MOD'!$A$5:$AD$750,MATCH(X$4,'TD SOP+PROFORM MOD'!$B$2:$AD$2,0)+1,0),0)+IFERROR(VLOOKUP($A423,'TD SOP+PROFORM MOD'!$A$5:$AD$750,MATCH(X$2,'TD SOP+PROFORM MOD'!$B$2:$AD$2,0)+1,0),0)</f>
        <v>0</v>
      </c>
      <c r="Y423" s="25">
        <f>IFERROR(VLOOKUP($A423,'TD SOP+PROFORM MOD'!$A$5:$AD$750,MATCH(Y$4,'TD SOP+PROFORM MOD'!$B$2:$AD$2,0)+1,0),0)+IFERROR(VLOOKUP($A423,'TD SOP+PROFORM MOD'!$A$5:$AD$750,MATCH(Y$2,'TD SOP+PROFORM MOD'!$B$2:$AD$2,0)+1,0),0)</f>
        <v>0</v>
      </c>
      <c r="Z423" s="26" t="str">
        <f t="shared" si="106"/>
        <v/>
      </c>
      <c r="AA423" s="25">
        <f>IFERROR(VLOOKUP($A423,'TD SOP+PROFORM MOD'!$A$5:$AD$750,MATCH(AA$4,'TD SOP+PROFORM MOD'!$B$2:$AD$2,0)+1,0),0)+IFERROR(VLOOKUP($A423,'TD SOP+PROFORM MOD'!$A$5:$AD$750,MATCH(AA$2,'TD SOP+PROFORM MOD'!$B$2:$AD$2,0)+1,0),0)</f>
        <v>0</v>
      </c>
      <c r="AB423" s="25">
        <f>IFERROR(VLOOKUP($A423,'TD SOP+PROFORM MOD'!$A$5:$AD$750,MATCH(AB$4,'TD SOP+PROFORM MOD'!$B$2:$AD$2,0)+1,0),0)+IFERROR(VLOOKUP($A423,'TD SOP+PROFORM MOD'!$A$5:$AD$750,MATCH(AB$2,'TD SOP+PROFORM MOD'!$B$2:$AD$2,0)+1,0),0)</f>
        <v>0</v>
      </c>
      <c r="AC423" s="26" t="str">
        <f t="shared" si="107"/>
        <v/>
      </c>
      <c r="AD423" s="25">
        <f>IFERROR(VLOOKUP($A423,'TD SOP+PROFORM MOD'!$A$5:$AD$750,MATCH(AD$4,'TD SOP+PROFORM MOD'!$B$2:$AD$2,0)+1,0),0)+IFERROR(VLOOKUP($A423,'TD SOP+PROFORM MOD'!$A$5:$AD$750,MATCH(AD$2,'TD SOP+PROFORM MOD'!$B$2:$AD$2,0)+1,0),0)</f>
        <v>0</v>
      </c>
      <c r="AE423" s="25">
        <f>IFERROR(VLOOKUP($A423,'TD SOP+PROFORM MOD'!$A$5:$AD$750,MATCH(AE$4,'TD SOP+PROFORM MOD'!$B$2:$AD$2,0)+1,0),0)+IFERROR(VLOOKUP($A423,'TD SOP+PROFORM MOD'!$A$5:$AD$750,MATCH(AE$2,'TD SOP+PROFORM MOD'!$B$2:$AD$2,0)+1,0),0)</f>
        <v>0</v>
      </c>
      <c r="AF423" s="26" t="str">
        <f t="shared" si="108"/>
        <v/>
      </c>
      <c r="AG423" s="25">
        <f>IFERROR(VLOOKUP($A423,'TD SOP+PROFORM MOD'!$A$5:$AD$750,MATCH(AG$4,'TD SOP+PROFORM MOD'!$B$2:$AD$2,0)+1,0),0)+IFERROR(VLOOKUP($A423,'TD SOP+PROFORM MOD'!$A$5:$AD$750,MATCH(AG$2,'TD SOP+PROFORM MOD'!$B$2:$AD$2,0)+1,0),0)</f>
        <v>0</v>
      </c>
      <c r="AH423" s="25">
        <f>IFERROR(VLOOKUP($A423,'TD SOP+PROFORM MOD'!$A$5:$AD$750,MATCH(AH$4,'TD SOP+PROFORM MOD'!$B$2:$AD$2,0)+1,0),0)+IFERROR(VLOOKUP($A423,'TD SOP+PROFORM MOD'!$A$5:$AD$750,MATCH(AH$2,'TD SOP+PROFORM MOD'!$B$2:$AD$2,0)+1,0),0)</f>
        <v>0</v>
      </c>
      <c r="AI423" s="26" t="str">
        <f t="shared" si="109"/>
        <v/>
      </c>
      <c r="AJ423" s="25">
        <f>IFERROR(VLOOKUP($A423,'TD SOP+PROFORM MOD'!$A$5:$AD$750,MATCH(AJ$4,'TD SOP+PROFORM MOD'!$B$2:$AD$2,0)+1,0),0)+IFERROR(VLOOKUP($A423,'TD SOP+PROFORM MOD'!$A$5:$AD$750,MATCH(AJ$2,'TD SOP+PROFORM MOD'!$B$2:$AD$2,0)+1,0),0)</f>
        <v>0</v>
      </c>
      <c r="AK423" s="25">
        <f>IFERROR(VLOOKUP($A423,'TD SOP+PROFORM MOD'!$A$5:$AD$750,MATCH(AK$4,'TD SOP+PROFORM MOD'!$B$2:$AD$2,0)+1,0),0)+IFERROR(VLOOKUP($A423,'TD SOP+PROFORM MOD'!$A$5:$AD$750,MATCH(AK$2,'TD SOP+PROFORM MOD'!$B$2:$AD$2,0)+1,0),0)</f>
        <v>0</v>
      </c>
      <c r="AL423" s="26" t="str">
        <f t="shared" si="110"/>
        <v/>
      </c>
      <c r="AM423" s="25">
        <f t="shared" si="112"/>
        <v>0</v>
      </c>
      <c r="AN423" s="25">
        <f t="shared" si="112"/>
        <v>0</v>
      </c>
      <c r="AO423" s="26" t="str">
        <f t="shared" si="111"/>
        <v/>
      </c>
      <c r="AR423" s="25">
        <f>SUMIF('B&amp;S YTD LFY'!B:B,"="&amp;A423,'B&amp;S YTD LFY'!C:C)</f>
        <v>0</v>
      </c>
      <c r="AS423" s="25">
        <f t="shared" si="113"/>
        <v>0</v>
      </c>
      <c r="AT423" s="25"/>
    </row>
    <row r="424" spans="1:46" x14ac:dyDescent="0.35">
      <c r="A424" s="24">
        <f>IF(AND('TD SOP+PROFORM MOD'!A421&lt;&gt;"",'TD SOP+PROFORM MOD'!A421&lt;&gt;"TOTAL"),'TD SOP+PROFORM MOD'!A421,0)</f>
        <v>0</v>
      </c>
      <c r="C424" s="25" t="str">
        <f>IFERROR(VLOOKUP($A424,'TD SOP+PROFORM MOD'!$A$5:$AD$750,MATCH(C$4,'TD SOP+PROFORM MOD'!$B$2:$AT$2,0)+1,0),"")</f>
        <v/>
      </c>
      <c r="D424" s="25" t="str">
        <f>IFERROR(VLOOKUP($A424,'TD SOP+PROFORM MOD'!$A$5:$AD$750,MATCH(D$4,'TD SOP+PROFORM MOD'!$B$2:$AT$2,0)+1,0),"")</f>
        <v/>
      </c>
      <c r="E424" s="26" t="str">
        <f t="shared" si="99"/>
        <v/>
      </c>
      <c r="F424" s="25" t="str">
        <f>IFERROR(VLOOKUP($A424,'TD SOP+PROFORM MOD'!$A$5:$AD$750,MATCH(F$4,'TD SOP+PROFORM MOD'!$B$2:$AT$2,0)+1,0),"")</f>
        <v/>
      </c>
      <c r="G424" s="25" t="str">
        <f>IFERROR(VLOOKUP($A424,'TD SOP+PROFORM MOD'!$A$5:$AD$750,MATCH(G$4,'TD SOP+PROFORM MOD'!$B$2:$AT$2,0)+1,0),"")</f>
        <v/>
      </c>
      <c r="H424" s="26" t="str">
        <f t="shared" si="100"/>
        <v/>
      </c>
      <c r="I424" s="25" t="str">
        <f>IFERROR(VLOOKUP($A424,'TD SOP+PROFORM MOD'!$A$5:$AD$750,MATCH(I$4,'TD SOP+PROFORM MOD'!$B$2:$AT$2,0)+1,0),"")</f>
        <v/>
      </c>
      <c r="J424" s="25" t="str">
        <f>IFERROR(VLOOKUP($A424,'TD SOP+PROFORM MOD'!$A$5:$AD$750,MATCH(J$4,'TD SOP+PROFORM MOD'!$B$2:$AT$2,0)+1,0),"")</f>
        <v/>
      </c>
      <c r="K424" s="26" t="str">
        <f t="shared" si="101"/>
        <v/>
      </c>
      <c r="L424" s="25" t="str">
        <f>IFERROR(VLOOKUP($A424,'TD SOP+PROFORM MOD'!$A$5:$AD$750,MATCH(L$4,'TD SOP+PROFORM MOD'!$B$2:$AT$2,0)+1,0),"")</f>
        <v/>
      </c>
      <c r="M424" s="25" t="str">
        <f>IFERROR(VLOOKUP($A424,'TD SOP+PROFORM MOD'!$A$5:$AD$750,MATCH(M$4,'TD SOP+PROFORM MOD'!$B$2:$AT$2,0)+1,0),"")</f>
        <v/>
      </c>
      <c r="N424" s="26" t="str">
        <f t="shared" si="102"/>
        <v/>
      </c>
      <c r="O424" s="25">
        <f>IFERROR(VLOOKUP($A424,'TD SOP+PROFORM MOD'!$A$5:$AD$750,MATCH(O$4,'TD SOP+PROFORM MOD'!$B$2:$AD$2,0)+1,0),0)+IFERROR(VLOOKUP($A424,'TD SOP+PROFORM MOD'!$A$5:$AD$750,MATCH(O$2,'TD SOP+PROFORM MOD'!$B$2:$AD$2,0)+1,0),0)</f>
        <v>0</v>
      </c>
      <c r="P424" s="25">
        <f>IFERROR(VLOOKUP($A424,'TD SOP+PROFORM MOD'!$A$5:$AD$750,MATCH(P$4,'TD SOP+PROFORM MOD'!$B$2:$AD$2,0)+1,0),0)+IFERROR(VLOOKUP($A424,'TD SOP+PROFORM MOD'!$A$5:$AD$750,MATCH(P$2,'TD SOP+PROFORM MOD'!$B$2:$AD$2,0)+1,0),0)</f>
        <v>0</v>
      </c>
      <c r="Q424" s="26" t="str">
        <f t="shared" si="103"/>
        <v/>
      </c>
      <c r="R424" s="25">
        <f>IFERROR(VLOOKUP($A424,'TD SOP+PROFORM MOD'!$A$5:$AD$750,MATCH(R$4,'TD SOP+PROFORM MOD'!$B$2:$AD$2,0)+1,0),0)+IFERROR(VLOOKUP($A424,'TD SOP+PROFORM MOD'!$A$5:$AD$750,MATCH(R$2,'TD SOP+PROFORM MOD'!$B$2:$AD$2,0)+1,0),0)</f>
        <v>0</v>
      </c>
      <c r="S424" s="25">
        <f>IFERROR(VLOOKUP($A424,'TD SOP+PROFORM MOD'!$A$5:$AD$750,MATCH(S$4,'TD SOP+PROFORM MOD'!$B$2:$AD$2,0)+1,0),0)+IFERROR(VLOOKUP($A424,'TD SOP+PROFORM MOD'!$A$5:$AD$750,MATCH(S$2,'TD SOP+PROFORM MOD'!$B$2:$AD$2,0)+1,0),0)</f>
        <v>0</v>
      </c>
      <c r="T424" s="26" t="str">
        <f t="shared" si="104"/>
        <v/>
      </c>
      <c r="U424" s="25">
        <f>IFERROR(VLOOKUP($A424,'TD SOP+PROFORM MOD'!$A$5:$AD$750,MATCH(U$4,'TD SOP+PROFORM MOD'!$B$2:$AD$2,0)+1,0),0)+IFERROR(VLOOKUP($A424,'TD SOP+PROFORM MOD'!$A$5:$AD$750,MATCH(U$2,'TD SOP+PROFORM MOD'!$B$2:$AD$2,0)+1,0),0)</f>
        <v>0</v>
      </c>
      <c r="V424" s="25">
        <f>IFERROR(VLOOKUP($A424,'TD SOP+PROFORM MOD'!$A$5:$AD$750,MATCH(V$4,'TD SOP+PROFORM MOD'!$B$2:$AD$2,0)+1,0),0)+IFERROR(VLOOKUP($A424,'TD SOP+PROFORM MOD'!$A$5:$AD$750,MATCH(V$2,'TD SOP+PROFORM MOD'!$B$2:$AD$2,0)+1,0),0)</f>
        <v>0</v>
      </c>
      <c r="W424" s="26" t="str">
        <f t="shared" si="105"/>
        <v/>
      </c>
      <c r="X424" s="25">
        <f>IFERROR(VLOOKUP($A424,'TD SOP+PROFORM MOD'!$A$5:$AD$750,MATCH(X$4,'TD SOP+PROFORM MOD'!$B$2:$AD$2,0)+1,0),0)+IFERROR(VLOOKUP($A424,'TD SOP+PROFORM MOD'!$A$5:$AD$750,MATCH(X$2,'TD SOP+PROFORM MOD'!$B$2:$AD$2,0)+1,0),0)</f>
        <v>0</v>
      </c>
      <c r="Y424" s="25">
        <f>IFERROR(VLOOKUP($A424,'TD SOP+PROFORM MOD'!$A$5:$AD$750,MATCH(Y$4,'TD SOP+PROFORM MOD'!$B$2:$AD$2,0)+1,0),0)+IFERROR(VLOOKUP($A424,'TD SOP+PROFORM MOD'!$A$5:$AD$750,MATCH(Y$2,'TD SOP+PROFORM MOD'!$B$2:$AD$2,0)+1,0),0)</f>
        <v>0</v>
      </c>
      <c r="Z424" s="26" t="str">
        <f t="shared" si="106"/>
        <v/>
      </c>
      <c r="AA424" s="25">
        <f>IFERROR(VLOOKUP($A424,'TD SOP+PROFORM MOD'!$A$5:$AD$750,MATCH(AA$4,'TD SOP+PROFORM MOD'!$B$2:$AD$2,0)+1,0),0)+IFERROR(VLOOKUP($A424,'TD SOP+PROFORM MOD'!$A$5:$AD$750,MATCH(AA$2,'TD SOP+PROFORM MOD'!$B$2:$AD$2,0)+1,0),0)</f>
        <v>0</v>
      </c>
      <c r="AB424" s="25">
        <f>IFERROR(VLOOKUP($A424,'TD SOP+PROFORM MOD'!$A$5:$AD$750,MATCH(AB$4,'TD SOP+PROFORM MOD'!$B$2:$AD$2,0)+1,0),0)+IFERROR(VLOOKUP($A424,'TD SOP+PROFORM MOD'!$A$5:$AD$750,MATCH(AB$2,'TD SOP+PROFORM MOD'!$B$2:$AD$2,0)+1,0),0)</f>
        <v>0</v>
      </c>
      <c r="AC424" s="26" t="str">
        <f t="shared" si="107"/>
        <v/>
      </c>
      <c r="AD424" s="25">
        <f>IFERROR(VLOOKUP($A424,'TD SOP+PROFORM MOD'!$A$5:$AD$750,MATCH(AD$4,'TD SOP+PROFORM MOD'!$B$2:$AD$2,0)+1,0),0)+IFERROR(VLOOKUP($A424,'TD SOP+PROFORM MOD'!$A$5:$AD$750,MATCH(AD$2,'TD SOP+PROFORM MOD'!$B$2:$AD$2,0)+1,0),0)</f>
        <v>0</v>
      </c>
      <c r="AE424" s="25">
        <f>IFERROR(VLOOKUP($A424,'TD SOP+PROFORM MOD'!$A$5:$AD$750,MATCH(AE$4,'TD SOP+PROFORM MOD'!$B$2:$AD$2,0)+1,0),0)+IFERROR(VLOOKUP($A424,'TD SOP+PROFORM MOD'!$A$5:$AD$750,MATCH(AE$2,'TD SOP+PROFORM MOD'!$B$2:$AD$2,0)+1,0),0)</f>
        <v>0</v>
      </c>
      <c r="AF424" s="26" t="str">
        <f t="shared" si="108"/>
        <v/>
      </c>
      <c r="AG424" s="25">
        <f>IFERROR(VLOOKUP($A424,'TD SOP+PROFORM MOD'!$A$5:$AD$750,MATCH(AG$4,'TD SOP+PROFORM MOD'!$B$2:$AD$2,0)+1,0),0)+IFERROR(VLOOKUP($A424,'TD SOP+PROFORM MOD'!$A$5:$AD$750,MATCH(AG$2,'TD SOP+PROFORM MOD'!$B$2:$AD$2,0)+1,0),0)</f>
        <v>0</v>
      </c>
      <c r="AH424" s="25">
        <f>IFERROR(VLOOKUP($A424,'TD SOP+PROFORM MOD'!$A$5:$AD$750,MATCH(AH$4,'TD SOP+PROFORM MOD'!$B$2:$AD$2,0)+1,0),0)+IFERROR(VLOOKUP($A424,'TD SOP+PROFORM MOD'!$A$5:$AD$750,MATCH(AH$2,'TD SOP+PROFORM MOD'!$B$2:$AD$2,0)+1,0),0)</f>
        <v>0</v>
      </c>
      <c r="AI424" s="26" t="str">
        <f t="shared" si="109"/>
        <v/>
      </c>
      <c r="AJ424" s="25">
        <f>IFERROR(VLOOKUP($A424,'TD SOP+PROFORM MOD'!$A$5:$AD$750,MATCH(AJ$4,'TD SOP+PROFORM MOD'!$B$2:$AD$2,0)+1,0),0)+IFERROR(VLOOKUP($A424,'TD SOP+PROFORM MOD'!$A$5:$AD$750,MATCH(AJ$2,'TD SOP+PROFORM MOD'!$B$2:$AD$2,0)+1,0),0)</f>
        <v>0</v>
      </c>
      <c r="AK424" s="25">
        <f>IFERROR(VLOOKUP($A424,'TD SOP+PROFORM MOD'!$A$5:$AD$750,MATCH(AK$4,'TD SOP+PROFORM MOD'!$B$2:$AD$2,0)+1,0),0)+IFERROR(VLOOKUP($A424,'TD SOP+PROFORM MOD'!$A$5:$AD$750,MATCH(AK$2,'TD SOP+PROFORM MOD'!$B$2:$AD$2,0)+1,0),0)</f>
        <v>0</v>
      </c>
      <c r="AL424" s="26" t="str">
        <f t="shared" si="110"/>
        <v/>
      </c>
      <c r="AM424" s="25">
        <f t="shared" si="112"/>
        <v>0</v>
      </c>
      <c r="AN424" s="25">
        <f t="shared" si="112"/>
        <v>0</v>
      </c>
      <c r="AO424" s="26" t="str">
        <f t="shared" si="111"/>
        <v/>
      </c>
      <c r="AR424" s="25">
        <f>SUMIF('B&amp;S YTD LFY'!B:B,"="&amp;A424,'B&amp;S YTD LFY'!C:C)</f>
        <v>0</v>
      </c>
      <c r="AS424" s="25">
        <f t="shared" si="113"/>
        <v>0</v>
      </c>
      <c r="AT424" s="25"/>
    </row>
    <row r="425" spans="1:46" x14ac:dyDescent="0.35">
      <c r="A425" s="24">
        <f>IF(AND('TD SOP+PROFORM MOD'!A422&lt;&gt;"",'TD SOP+PROFORM MOD'!A422&lt;&gt;"TOTAL"),'TD SOP+PROFORM MOD'!A422,0)</f>
        <v>0</v>
      </c>
      <c r="C425" s="25" t="str">
        <f>IFERROR(VLOOKUP($A425,'TD SOP+PROFORM MOD'!$A$5:$AD$750,MATCH(C$4,'TD SOP+PROFORM MOD'!$B$2:$AT$2,0)+1,0),"")</f>
        <v/>
      </c>
      <c r="D425" s="25" t="str">
        <f>IFERROR(VLOOKUP($A425,'TD SOP+PROFORM MOD'!$A$5:$AD$750,MATCH(D$4,'TD SOP+PROFORM MOD'!$B$2:$AT$2,0)+1,0),"")</f>
        <v/>
      </c>
      <c r="E425" s="26" t="str">
        <f t="shared" si="99"/>
        <v/>
      </c>
      <c r="F425" s="25" t="str">
        <f>IFERROR(VLOOKUP($A425,'TD SOP+PROFORM MOD'!$A$5:$AD$750,MATCH(F$4,'TD SOP+PROFORM MOD'!$B$2:$AT$2,0)+1,0),"")</f>
        <v/>
      </c>
      <c r="G425" s="25" t="str">
        <f>IFERROR(VLOOKUP($A425,'TD SOP+PROFORM MOD'!$A$5:$AD$750,MATCH(G$4,'TD SOP+PROFORM MOD'!$B$2:$AT$2,0)+1,0),"")</f>
        <v/>
      </c>
      <c r="H425" s="26" t="str">
        <f t="shared" si="100"/>
        <v/>
      </c>
      <c r="I425" s="25" t="str">
        <f>IFERROR(VLOOKUP($A425,'TD SOP+PROFORM MOD'!$A$5:$AD$750,MATCH(I$4,'TD SOP+PROFORM MOD'!$B$2:$AT$2,0)+1,0),"")</f>
        <v/>
      </c>
      <c r="J425" s="25" t="str">
        <f>IFERROR(VLOOKUP($A425,'TD SOP+PROFORM MOD'!$A$5:$AD$750,MATCH(J$4,'TD SOP+PROFORM MOD'!$B$2:$AT$2,0)+1,0),"")</f>
        <v/>
      </c>
      <c r="K425" s="26" t="str">
        <f t="shared" si="101"/>
        <v/>
      </c>
      <c r="L425" s="25" t="str">
        <f>IFERROR(VLOOKUP($A425,'TD SOP+PROFORM MOD'!$A$5:$AD$750,MATCH(L$4,'TD SOP+PROFORM MOD'!$B$2:$AT$2,0)+1,0),"")</f>
        <v/>
      </c>
      <c r="M425" s="25" t="str">
        <f>IFERROR(VLOOKUP($A425,'TD SOP+PROFORM MOD'!$A$5:$AD$750,MATCH(M$4,'TD SOP+PROFORM MOD'!$B$2:$AT$2,0)+1,0),"")</f>
        <v/>
      </c>
      <c r="N425" s="26" t="str">
        <f t="shared" si="102"/>
        <v/>
      </c>
      <c r="O425" s="25">
        <f>IFERROR(VLOOKUP($A425,'TD SOP+PROFORM MOD'!$A$5:$AD$750,MATCH(O$4,'TD SOP+PROFORM MOD'!$B$2:$AD$2,0)+1,0),0)+IFERROR(VLOOKUP($A425,'TD SOP+PROFORM MOD'!$A$5:$AD$750,MATCH(O$2,'TD SOP+PROFORM MOD'!$B$2:$AD$2,0)+1,0),0)</f>
        <v>0</v>
      </c>
      <c r="P425" s="25">
        <f>IFERROR(VLOOKUP($A425,'TD SOP+PROFORM MOD'!$A$5:$AD$750,MATCH(P$4,'TD SOP+PROFORM MOD'!$B$2:$AD$2,0)+1,0),0)+IFERROR(VLOOKUP($A425,'TD SOP+PROFORM MOD'!$A$5:$AD$750,MATCH(P$2,'TD SOP+PROFORM MOD'!$B$2:$AD$2,0)+1,0),0)</f>
        <v>0</v>
      </c>
      <c r="Q425" s="26" t="str">
        <f t="shared" si="103"/>
        <v/>
      </c>
      <c r="R425" s="25">
        <f>IFERROR(VLOOKUP($A425,'TD SOP+PROFORM MOD'!$A$5:$AD$750,MATCH(R$4,'TD SOP+PROFORM MOD'!$B$2:$AD$2,0)+1,0),0)+IFERROR(VLOOKUP($A425,'TD SOP+PROFORM MOD'!$A$5:$AD$750,MATCH(R$2,'TD SOP+PROFORM MOD'!$B$2:$AD$2,0)+1,0),0)</f>
        <v>0</v>
      </c>
      <c r="S425" s="25">
        <f>IFERROR(VLOOKUP($A425,'TD SOP+PROFORM MOD'!$A$5:$AD$750,MATCH(S$4,'TD SOP+PROFORM MOD'!$B$2:$AD$2,0)+1,0),0)+IFERROR(VLOOKUP($A425,'TD SOP+PROFORM MOD'!$A$5:$AD$750,MATCH(S$2,'TD SOP+PROFORM MOD'!$B$2:$AD$2,0)+1,0),0)</f>
        <v>0</v>
      </c>
      <c r="T425" s="26" t="str">
        <f t="shared" si="104"/>
        <v/>
      </c>
      <c r="U425" s="25">
        <f>IFERROR(VLOOKUP($A425,'TD SOP+PROFORM MOD'!$A$5:$AD$750,MATCH(U$4,'TD SOP+PROFORM MOD'!$B$2:$AD$2,0)+1,0),0)+IFERROR(VLOOKUP($A425,'TD SOP+PROFORM MOD'!$A$5:$AD$750,MATCH(U$2,'TD SOP+PROFORM MOD'!$B$2:$AD$2,0)+1,0),0)</f>
        <v>0</v>
      </c>
      <c r="V425" s="25">
        <f>IFERROR(VLOOKUP($A425,'TD SOP+PROFORM MOD'!$A$5:$AD$750,MATCH(V$4,'TD SOP+PROFORM MOD'!$B$2:$AD$2,0)+1,0),0)+IFERROR(VLOOKUP($A425,'TD SOP+PROFORM MOD'!$A$5:$AD$750,MATCH(V$2,'TD SOP+PROFORM MOD'!$B$2:$AD$2,0)+1,0),0)</f>
        <v>0</v>
      </c>
      <c r="W425" s="26" t="str">
        <f t="shared" si="105"/>
        <v/>
      </c>
      <c r="X425" s="25">
        <f>IFERROR(VLOOKUP($A425,'TD SOP+PROFORM MOD'!$A$5:$AD$750,MATCH(X$4,'TD SOP+PROFORM MOD'!$B$2:$AD$2,0)+1,0),0)+IFERROR(VLOOKUP($A425,'TD SOP+PROFORM MOD'!$A$5:$AD$750,MATCH(X$2,'TD SOP+PROFORM MOD'!$B$2:$AD$2,0)+1,0),0)</f>
        <v>0</v>
      </c>
      <c r="Y425" s="25">
        <f>IFERROR(VLOOKUP($A425,'TD SOP+PROFORM MOD'!$A$5:$AD$750,MATCH(Y$4,'TD SOP+PROFORM MOD'!$B$2:$AD$2,0)+1,0),0)+IFERROR(VLOOKUP($A425,'TD SOP+PROFORM MOD'!$A$5:$AD$750,MATCH(Y$2,'TD SOP+PROFORM MOD'!$B$2:$AD$2,0)+1,0),0)</f>
        <v>0</v>
      </c>
      <c r="Z425" s="26" t="str">
        <f t="shared" si="106"/>
        <v/>
      </c>
      <c r="AA425" s="25">
        <f>IFERROR(VLOOKUP($A425,'TD SOP+PROFORM MOD'!$A$5:$AD$750,MATCH(AA$4,'TD SOP+PROFORM MOD'!$B$2:$AD$2,0)+1,0),0)+IFERROR(VLOOKUP($A425,'TD SOP+PROFORM MOD'!$A$5:$AD$750,MATCH(AA$2,'TD SOP+PROFORM MOD'!$B$2:$AD$2,0)+1,0),0)</f>
        <v>0</v>
      </c>
      <c r="AB425" s="25">
        <f>IFERROR(VLOOKUP($A425,'TD SOP+PROFORM MOD'!$A$5:$AD$750,MATCH(AB$4,'TD SOP+PROFORM MOD'!$B$2:$AD$2,0)+1,0),0)+IFERROR(VLOOKUP($A425,'TD SOP+PROFORM MOD'!$A$5:$AD$750,MATCH(AB$2,'TD SOP+PROFORM MOD'!$B$2:$AD$2,0)+1,0),0)</f>
        <v>0</v>
      </c>
      <c r="AC425" s="26" t="str">
        <f t="shared" si="107"/>
        <v/>
      </c>
      <c r="AD425" s="25">
        <f>IFERROR(VLOOKUP($A425,'TD SOP+PROFORM MOD'!$A$5:$AD$750,MATCH(AD$4,'TD SOP+PROFORM MOD'!$B$2:$AD$2,0)+1,0),0)+IFERROR(VLOOKUP($A425,'TD SOP+PROFORM MOD'!$A$5:$AD$750,MATCH(AD$2,'TD SOP+PROFORM MOD'!$B$2:$AD$2,0)+1,0),0)</f>
        <v>0</v>
      </c>
      <c r="AE425" s="25">
        <f>IFERROR(VLOOKUP($A425,'TD SOP+PROFORM MOD'!$A$5:$AD$750,MATCH(AE$4,'TD SOP+PROFORM MOD'!$B$2:$AD$2,0)+1,0),0)+IFERROR(VLOOKUP($A425,'TD SOP+PROFORM MOD'!$A$5:$AD$750,MATCH(AE$2,'TD SOP+PROFORM MOD'!$B$2:$AD$2,0)+1,0),0)</f>
        <v>0</v>
      </c>
      <c r="AF425" s="26" t="str">
        <f t="shared" si="108"/>
        <v/>
      </c>
      <c r="AG425" s="25">
        <f>IFERROR(VLOOKUP($A425,'TD SOP+PROFORM MOD'!$A$5:$AD$750,MATCH(AG$4,'TD SOP+PROFORM MOD'!$B$2:$AD$2,0)+1,0),0)+IFERROR(VLOOKUP($A425,'TD SOP+PROFORM MOD'!$A$5:$AD$750,MATCH(AG$2,'TD SOP+PROFORM MOD'!$B$2:$AD$2,0)+1,0),0)</f>
        <v>0</v>
      </c>
      <c r="AH425" s="25">
        <f>IFERROR(VLOOKUP($A425,'TD SOP+PROFORM MOD'!$A$5:$AD$750,MATCH(AH$4,'TD SOP+PROFORM MOD'!$B$2:$AD$2,0)+1,0),0)+IFERROR(VLOOKUP($A425,'TD SOP+PROFORM MOD'!$A$5:$AD$750,MATCH(AH$2,'TD SOP+PROFORM MOD'!$B$2:$AD$2,0)+1,0),0)</f>
        <v>0</v>
      </c>
      <c r="AI425" s="26" t="str">
        <f t="shared" si="109"/>
        <v/>
      </c>
      <c r="AJ425" s="25">
        <f>IFERROR(VLOOKUP($A425,'TD SOP+PROFORM MOD'!$A$5:$AD$750,MATCH(AJ$4,'TD SOP+PROFORM MOD'!$B$2:$AD$2,0)+1,0),0)+IFERROR(VLOOKUP($A425,'TD SOP+PROFORM MOD'!$A$5:$AD$750,MATCH(AJ$2,'TD SOP+PROFORM MOD'!$B$2:$AD$2,0)+1,0),0)</f>
        <v>0</v>
      </c>
      <c r="AK425" s="25">
        <f>IFERROR(VLOOKUP($A425,'TD SOP+PROFORM MOD'!$A$5:$AD$750,MATCH(AK$4,'TD SOP+PROFORM MOD'!$B$2:$AD$2,0)+1,0),0)+IFERROR(VLOOKUP($A425,'TD SOP+PROFORM MOD'!$A$5:$AD$750,MATCH(AK$2,'TD SOP+PROFORM MOD'!$B$2:$AD$2,0)+1,0),0)</f>
        <v>0</v>
      </c>
      <c r="AL425" s="26" t="str">
        <f t="shared" si="110"/>
        <v/>
      </c>
      <c r="AM425" s="25">
        <f t="shared" si="112"/>
        <v>0</v>
      </c>
      <c r="AN425" s="25">
        <f t="shared" si="112"/>
        <v>0</v>
      </c>
      <c r="AO425" s="26" t="str">
        <f t="shared" si="111"/>
        <v/>
      </c>
      <c r="AR425" s="25">
        <f>SUMIF('B&amp;S YTD LFY'!B:B,"="&amp;A425,'B&amp;S YTD LFY'!C:C)</f>
        <v>0</v>
      </c>
      <c r="AS425" s="25">
        <f t="shared" si="113"/>
        <v>0</v>
      </c>
      <c r="AT425" s="25"/>
    </row>
    <row r="426" spans="1:46" x14ac:dyDescent="0.35">
      <c r="A426" s="24">
        <f>IF(AND('TD SOP+PROFORM MOD'!A423&lt;&gt;"",'TD SOP+PROFORM MOD'!A423&lt;&gt;"TOTAL"),'TD SOP+PROFORM MOD'!A423,0)</f>
        <v>0</v>
      </c>
      <c r="C426" s="25" t="str">
        <f>IFERROR(VLOOKUP($A426,'TD SOP+PROFORM MOD'!$A$5:$AD$750,MATCH(C$4,'TD SOP+PROFORM MOD'!$B$2:$AT$2,0)+1,0),"")</f>
        <v/>
      </c>
      <c r="D426" s="25" t="str">
        <f>IFERROR(VLOOKUP($A426,'TD SOP+PROFORM MOD'!$A$5:$AD$750,MATCH(D$4,'TD SOP+PROFORM MOD'!$B$2:$AT$2,0)+1,0),"")</f>
        <v/>
      </c>
      <c r="E426" s="26" t="str">
        <f t="shared" si="99"/>
        <v/>
      </c>
      <c r="F426" s="25" t="str">
        <f>IFERROR(VLOOKUP($A426,'TD SOP+PROFORM MOD'!$A$5:$AD$750,MATCH(F$4,'TD SOP+PROFORM MOD'!$B$2:$AT$2,0)+1,0),"")</f>
        <v/>
      </c>
      <c r="G426" s="25" t="str">
        <f>IFERROR(VLOOKUP($A426,'TD SOP+PROFORM MOD'!$A$5:$AD$750,MATCH(G$4,'TD SOP+PROFORM MOD'!$B$2:$AT$2,0)+1,0),"")</f>
        <v/>
      </c>
      <c r="H426" s="26" t="str">
        <f t="shared" si="100"/>
        <v/>
      </c>
      <c r="I426" s="25" t="str">
        <f>IFERROR(VLOOKUP($A426,'TD SOP+PROFORM MOD'!$A$5:$AD$750,MATCH(I$4,'TD SOP+PROFORM MOD'!$B$2:$AT$2,0)+1,0),"")</f>
        <v/>
      </c>
      <c r="J426" s="25" t="str">
        <f>IFERROR(VLOOKUP($A426,'TD SOP+PROFORM MOD'!$A$5:$AD$750,MATCH(J$4,'TD SOP+PROFORM MOD'!$B$2:$AT$2,0)+1,0),"")</f>
        <v/>
      </c>
      <c r="K426" s="26" t="str">
        <f t="shared" si="101"/>
        <v/>
      </c>
      <c r="L426" s="25" t="str">
        <f>IFERROR(VLOOKUP($A426,'TD SOP+PROFORM MOD'!$A$5:$AD$750,MATCH(L$4,'TD SOP+PROFORM MOD'!$B$2:$AT$2,0)+1,0),"")</f>
        <v/>
      </c>
      <c r="M426" s="25" t="str">
        <f>IFERROR(VLOOKUP($A426,'TD SOP+PROFORM MOD'!$A$5:$AD$750,MATCH(M$4,'TD SOP+PROFORM MOD'!$B$2:$AT$2,0)+1,0),"")</f>
        <v/>
      </c>
      <c r="N426" s="26" t="str">
        <f t="shared" si="102"/>
        <v/>
      </c>
      <c r="O426" s="25">
        <f>IFERROR(VLOOKUP($A426,'TD SOP+PROFORM MOD'!$A$5:$AD$750,MATCH(O$4,'TD SOP+PROFORM MOD'!$B$2:$AD$2,0)+1,0),0)+IFERROR(VLOOKUP($A426,'TD SOP+PROFORM MOD'!$A$5:$AD$750,MATCH(O$2,'TD SOP+PROFORM MOD'!$B$2:$AD$2,0)+1,0),0)</f>
        <v>0</v>
      </c>
      <c r="P426" s="25">
        <f>IFERROR(VLOOKUP($A426,'TD SOP+PROFORM MOD'!$A$5:$AD$750,MATCH(P$4,'TD SOP+PROFORM MOD'!$B$2:$AD$2,0)+1,0),0)+IFERROR(VLOOKUP($A426,'TD SOP+PROFORM MOD'!$A$5:$AD$750,MATCH(P$2,'TD SOP+PROFORM MOD'!$B$2:$AD$2,0)+1,0),0)</f>
        <v>0</v>
      </c>
      <c r="Q426" s="26" t="str">
        <f t="shared" si="103"/>
        <v/>
      </c>
      <c r="R426" s="25">
        <f>IFERROR(VLOOKUP($A426,'TD SOP+PROFORM MOD'!$A$5:$AD$750,MATCH(R$4,'TD SOP+PROFORM MOD'!$B$2:$AD$2,0)+1,0),0)+IFERROR(VLOOKUP($A426,'TD SOP+PROFORM MOD'!$A$5:$AD$750,MATCH(R$2,'TD SOP+PROFORM MOD'!$B$2:$AD$2,0)+1,0),0)</f>
        <v>0</v>
      </c>
      <c r="S426" s="25">
        <f>IFERROR(VLOOKUP($A426,'TD SOP+PROFORM MOD'!$A$5:$AD$750,MATCH(S$4,'TD SOP+PROFORM MOD'!$B$2:$AD$2,0)+1,0),0)+IFERROR(VLOOKUP($A426,'TD SOP+PROFORM MOD'!$A$5:$AD$750,MATCH(S$2,'TD SOP+PROFORM MOD'!$B$2:$AD$2,0)+1,0),0)</f>
        <v>0</v>
      </c>
      <c r="T426" s="26" t="str">
        <f t="shared" si="104"/>
        <v/>
      </c>
      <c r="U426" s="25">
        <f>IFERROR(VLOOKUP($A426,'TD SOP+PROFORM MOD'!$A$5:$AD$750,MATCH(U$4,'TD SOP+PROFORM MOD'!$B$2:$AD$2,0)+1,0),0)+IFERROR(VLOOKUP($A426,'TD SOP+PROFORM MOD'!$A$5:$AD$750,MATCH(U$2,'TD SOP+PROFORM MOD'!$B$2:$AD$2,0)+1,0),0)</f>
        <v>0</v>
      </c>
      <c r="V426" s="25">
        <f>IFERROR(VLOOKUP($A426,'TD SOP+PROFORM MOD'!$A$5:$AD$750,MATCH(V$4,'TD SOP+PROFORM MOD'!$B$2:$AD$2,0)+1,0),0)+IFERROR(VLOOKUP($A426,'TD SOP+PROFORM MOD'!$A$5:$AD$750,MATCH(V$2,'TD SOP+PROFORM MOD'!$B$2:$AD$2,0)+1,0),0)</f>
        <v>0</v>
      </c>
      <c r="W426" s="26" t="str">
        <f t="shared" si="105"/>
        <v/>
      </c>
      <c r="X426" s="25">
        <f>IFERROR(VLOOKUP($A426,'TD SOP+PROFORM MOD'!$A$5:$AD$750,MATCH(X$4,'TD SOP+PROFORM MOD'!$B$2:$AD$2,0)+1,0),0)+IFERROR(VLOOKUP($A426,'TD SOP+PROFORM MOD'!$A$5:$AD$750,MATCH(X$2,'TD SOP+PROFORM MOD'!$B$2:$AD$2,0)+1,0),0)</f>
        <v>0</v>
      </c>
      <c r="Y426" s="25">
        <f>IFERROR(VLOOKUP($A426,'TD SOP+PROFORM MOD'!$A$5:$AD$750,MATCH(Y$4,'TD SOP+PROFORM MOD'!$B$2:$AD$2,0)+1,0),0)+IFERROR(VLOOKUP($A426,'TD SOP+PROFORM MOD'!$A$5:$AD$750,MATCH(Y$2,'TD SOP+PROFORM MOD'!$B$2:$AD$2,0)+1,0),0)</f>
        <v>0</v>
      </c>
      <c r="Z426" s="26" t="str">
        <f t="shared" si="106"/>
        <v/>
      </c>
      <c r="AA426" s="25">
        <f>IFERROR(VLOOKUP($A426,'TD SOP+PROFORM MOD'!$A$5:$AD$750,MATCH(AA$4,'TD SOP+PROFORM MOD'!$B$2:$AD$2,0)+1,0),0)+IFERROR(VLOOKUP($A426,'TD SOP+PROFORM MOD'!$A$5:$AD$750,MATCH(AA$2,'TD SOP+PROFORM MOD'!$B$2:$AD$2,0)+1,0),0)</f>
        <v>0</v>
      </c>
      <c r="AB426" s="25">
        <f>IFERROR(VLOOKUP($A426,'TD SOP+PROFORM MOD'!$A$5:$AD$750,MATCH(AB$4,'TD SOP+PROFORM MOD'!$B$2:$AD$2,0)+1,0),0)+IFERROR(VLOOKUP($A426,'TD SOP+PROFORM MOD'!$A$5:$AD$750,MATCH(AB$2,'TD SOP+PROFORM MOD'!$B$2:$AD$2,0)+1,0),0)</f>
        <v>0</v>
      </c>
      <c r="AC426" s="26" t="str">
        <f t="shared" si="107"/>
        <v/>
      </c>
      <c r="AD426" s="25">
        <f>IFERROR(VLOOKUP($A426,'TD SOP+PROFORM MOD'!$A$5:$AD$750,MATCH(AD$4,'TD SOP+PROFORM MOD'!$B$2:$AD$2,0)+1,0),0)+IFERROR(VLOOKUP($A426,'TD SOP+PROFORM MOD'!$A$5:$AD$750,MATCH(AD$2,'TD SOP+PROFORM MOD'!$B$2:$AD$2,0)+1,0),0)</f>
        <v>0</v>
      </c>
      <c r="AE426" s="25">
        <f>IFERROR(VLOOKUP($A426,'TD SOP+PROFORM MOD'!$A$5:$AD$750,MATCH(AE$4,'TD SOP+PROFORM MOD'!$B$2:$AD$2,0)+1,0),0)+IFERROR(VLOOKUP($A426,'TD SOP+PROFORM MOD'!$A$5:$AD$750,MATCH(AE$2,'TD SOP+PROFORM MOD'!$B$2:$AD$2,0)+1,0),0)</f>
        <v>0</v>
      </c>
      <c r="AF426" s="26" t="str">
        <f t="shared" si="108"/>
        <v/>
      </c>
      <c r="AG426" s="25">
        <f>IFERROR(VLOOKUP($A426,'TD SOP+PROFORM MOD'!$A$5:$AD$750,MATCH(AG$4,'TD SOP+PROFORM MOD'!$B$2:$AD$2,0)+1,0),0)+IFERROR(VLOOKUP($A426,'TD SOP+PROFORM MOD'!$A$5:$AD$750,MATCH(AG$2,'TD SOP+PROFORM MOD'!$B$2:$AD$2,0)+1,0),0)</f>
        <v>0</v>
      </c>
      <c r="AH426" s="25">
        <f>IFERROR(VLOOKUP($A426,'TD SOP+PROFORM MOD'!$A$5:$AD$750,MATCH(AH$4,'TD SOP+PROFORM MOD'!$B$2:$AD$2,0)+1,0),0)+IFERROR(VLOOKUP($A426,'TD SOP+PROFORM MOD'!$A$5:$AD$750,MATCH(AH$2,'TD SOP+PROFORM MOD'!$B$2:$AD$2,0)+1,0),0)</f>
        <v>0</v>
      </c>
      <c r="AI426" s="26" t="str">
        <f t="shared" si="109"/>
        <v/>
      </c>
      <c r="AJ426" s="25">
        <f>IFERROR(VLOOKUP($A426,'TD SOP+PROFORM MOD'!$A$5:$AD$750,MATCH(AJ$4,'TD SOP+PROFORM MOD'!$B$2:$AD$2,0)+1,0),0)+IFERROR(VLOOKUP($A426,'TD SOP+PROFORM MOD'!$A$5:$AD$750,MATCH(AJ$2,'TD SOP+PROFORM MOD'!$B$2:$AD$2,0)+1,0),0)</f>
        <v>0</v>
      </c>
      <c r="AK426" s="25">
        <f>IFERROR(VLOOKUP($A426,'TD SOP+PROFORM MOD'!$A$5:$AD$750,MATCH(AK$4,'TD SOP+PROFORM MOD'!$B$2:$AD$2,0)+1,0),0)+IFERROR(VLOOKUP($A426,'TD SOP+PROFORM MOD'!$A$5:$AD$750,MATCH(AK$2,'TD SOP+PROFORM MOD'!$B$2:$AD$2,0)+1,0),0)</f>
        <v>0</v>
      </c>
      <c r="AL426" s="26" t="str">
        <f t="shared" si="110"/>
        <v/>
      </c>
      <c r="AM426" s="25">
        <f t="shared" si="112"/>
        <v>0</v>
      </c>
      <c r="AN426" s="25">
        <f t="shared" si="112"/>
        <v>0</v>
      </c>
      <c r="AO426" s="26" t="str">
        <f t="shared" si="111"/>
        <v/>
      </c>
      <c r="AR426" s="25">
        <f>SUMIF('B&amp;S YTD LFY'!B:B,"="&amp;A426,'B&amp;S YTD LFY'!C:C)</f>
        <v>0</v>
      </c>
      <c r="AS426" s="25">
        <f t="shared" si="113"/>
        <v>0</v>
      </c>
      <c r="AT426" s="25"/>
    </row>
    <row r="427" spans="1:46" x14ac:dyDescent="0.35">
      <c r="A427" s="24">
        <f>IF(AND('TD SOP+PROFORM MOD'!A424&lt;&gt;"",'TD SOP+PROFORM MOD'!A424&lt;&gt;"TOTAL"),'TD SOP+PROFORM MOD'!A424,0)</f>
        <v>0</v>
      </c>
      <c r="C427" s="25" t="str">
        <f>IFERROR(VLOOKUP($A427,'TD SOP+PROFORM MOD'!$A$5:$AD$750,MATCH(C$4,'TD SOP+PROFORM MOD'!$B$2:$AT$2,0)+1,0),"")</f>
        <v/>
      </c>
      <c r="D427" s="25" t="str">
        <f>IFERROR(VLOOKUP($A427,'TD SOP+PROFORM MOD'!$A$5:$AD$750,MATCH(D$4,'TD SOP+PROFORM MOD'!$B$2:$AT$2,0)+1,0),"")</f>
        <v/>
      </c>
      <c r="E427" s="26" t="str">
        <f t="shared" si="99"/>
        <v/>
      </c>
      <c r="F427" s="25" t="str">
        <f>IFERROR(VLOOKUP($A427,'TD SOP+PROFORM MOD'!$A$5:$AD$750,MATCH(F$4,'TD SOP+PROFORM MOD'!$B$2:$AT$2,0)+1,0),"")</f>
        <v/>
      </c>
      <c r="G427" s="25" t="str">
        <f>IFERROR(VLOOKUP($A427,'TD SOP+PROFORM MOD'!$A$5:$AD$750,MATCH(G$4,'TD SOP+PROFORM MOD'!$B$2:$AT$2,0)+1,0),"")</f>
        <v/>
      </c>
      <c r="H427" s="26" t="str">
        <f t="shared" si="100"/>
        <v/>
      </c>
      <c r="I427" s="25" t="str">
        <f>IFERROR(VLOOKUP($A427,'TD SOP+PROFORM MOD'!$A$5:$AD$750,MATCH(I$4,'TD SOP+PROFORM MOD'!$B$2:$AT$2,0)+1,0),"")</f>
        <v/>
      </c>
      <c r="J427" s="25" t="str">
        <f>IFERROR(VLOOKUP($A427,'TD SOP+PROFORM MOD'!$A$5:$AD$750,MATCH(J$4,'TD SOP+PROFORM MOD'!$B$2:$AT$2,0)+1,0),"")</f>
        <v/>
      </c>
      <c r="K427" s="26" t="str">
        <f t="shared" si="101"/>
        <v/>
      </c>
      <c r="L427" s="25" t="str">
        <f>IFERROR(VLOOKUP($A427,'TD SOP+PROFORM MOD'!$A$5:$AD$750,MATCH(L$4,'TD SOP+PROFORM MOD'!$B$2:$AT$2,0)+1,0),"")</f>
        <v/>
      </c>
      <c r="M427" s="25" t="str">
        <f>IFERROR(VLOOKUP($A427,'TD SOP+PROFORM MOD'!$A$5:$AD$750,MATCH(M$4,'TD SOP+PROFORM MOD'!$B$2:$AT$2,0)+1,0),"")</f>
        <v/>
      </c>
      <c r="N427" s="26" t="str">
        <f t="shared" si="102"/>
        <v/>
      </c>
      <c r="O427" s="25">
        <f>IFERROR(VLOOKUP($A427,'TD SOP+PROFORM MOD'!$A$5:$AD$750,MATCH(O$4,'TD SOP+PROFORM MOD'!$B$2:$AD$2,0)+1,0),0)+IFERROR(VLOOKUP($A427,'TD SOP+PROFORM MOD'!$A$5:$AD$750,MATCH(O$2,'TD SOP+PROFORM MOD'!$B$2:$AD$2,0)+1,0),0)</f>
        <v>0</v>
      </c>
      <c r="P427" s="25">
        <f>IFERROR(VLOOKUP($A427,'TD SOP+PROFORM MOD'!$A$5:$AD$750,MATCH(P$4,'TD SOP+PROFORM MOD'!$B$2:$AD$2,0)+1,0),0)+IFERROR(VLOOKUP($A427,'TD SOP+PROFORM MOD'!$A$5:$AD$750,MATCH(P$2,'TD SOP+PROFORM MOD'!$B$2:$AD$2,0)+1,0),0)</f>
        <v>0</v>
      </c>
      <c r="Q427" s="26" t="str">
        <f t="shared" si="103"/>
        <v/>
      </c>
      <c r="R427" s="25">
        <f>IFERROR(VLOOKUP($A427,'TD SOP+PROFORM MOD'!$A$5:$AD$750,MATCH(R$4,'TD SOP+PROFORM MOD'!$B$2:$AD$2,0)+1,0),0)+IFERROR(VLOOKUP($A427,'TD SOP+PROFORM MOD'!$A$5:$AD$750,MATCH(R$2,'TD SOP+PROFORM MOD'!$B$2:$AD$2,0)+1,0),0)</f>
        <v>0</v>
      </c>
      <c r="S427" s="25">
        <f>IFERROR(VLOOKUP($A427,'TD SOP+PROFORM MOD'!$A$5:$AD$750,MATCH(S$4,'TD SOP+PROFORM MOD'!$B$2:$AD$2,0)+1,0),0)+IFERROR(VLOOKUP($A427,'TD SOP+PROFORM MOD'!$A$5:$AD$750,MATCH(S$2,'TD SOP+PROFORM MOD'!$B$2:$AD$2,0)+1,0),0)</f>
        <v>0</v>
      </c>
      <c r="T427" s="26" t="str">
        <f t="shared" si="104"/>
        <v/>
      </c>
      <c r="U427" s="25">
        <f>IFERROR(VLOOKUP($A427,'TD SOP+PROFORM MOD'!$A$5:$AD$750,MATCH(U$4,'TD SOP+PROFORM MOD'!$B$2:$AD$2,0)+1,0),0)+IFERROR(VLOOKUP($A427,'TD SOP+PROFORM MOD'!$A$5:$AD$750,MATCH(U$2,'TD SOP+PROFORM MOD'!$B$2:$AD$2,0)+1,0),0)</f>
        <v>0</v>
      </c>
      <c r="V427" s="25">
        <f>IFERROR(VLOOKUP($A427,'TD SOP+PROFORM MOD'!$A$5:$AD$750,MATCH(V$4,'TD SOP+PROFORM MOD'!$B$2:$AD$2,0)+1,0),0)+IFERROR(VLOOKUP($A427,'TD SOP+PROFORM MOD'!$A$5:$AD$750,MATCH(V$2,'TD SOP+PROFORM MOD'!$B$2:$AD$2,0)+1,0),0)</f>
        <v>0</v>
      </c>
      <c r="W427" s="26" t="str">
        <f t="shared" si="105"/>
        <v/>
      </c>
      <c r="X427" s="25">
        <f>IFERROR(VLOOKUP($A427,'TD SOP+PROFORM MOD'!$A$5:$AD$750,MATCH(X$4,'TD SOP+PROFORM MOD'!$B$2:$AD$2,0)+1,0),0)+IFERROR(VLOOKUP($A427,'TD SOP+PROFORM MOD'!$A$5:$AD$750,MATCH(X$2,'TD SOP+PROFORM MOD'!$B$2:$AD$2,0)+1,0),0)</f>
        <v>0</v>
      </c>
      <c r="Y427" s="25">
        <f>IFERROR(VLOOKUP($A427,'TD SOP+PROFORM MOD'!$A$5:$AD$750,MATCH(Y$4,'TD SOP+PROFORM MOD'!$B$2:$AD$2,0)+1,0),0)+IFERROR(VLOOKUP($A427,'TD SOP+PROFORM MOD'!$A$5:$AD$750,MATCH(Y$2,'TD SOP+PROFORM MOD'!$B$2:$AD$2,0)+1,0),0)</f>
        <v>0</v>
      </c>
      <c r="Z427" s="26" t="str">
        <f t="shared" si="106"/>
        <v/>
      </c>
      <c r="AA427" s="25">
        <f>IFERROR(VLOOKUP($A427,'TD SOP+PROFORM MOD'!$A$5:$AD$750,MATCH(AA$4,'TD SOP+PROFORM MOD'!$B$2:$AD$2,0)+1,0),0)+IFERROR(VLOOKUP($A427,'TD SOP+PROFORM MOD'!$A$5:$AD$750,MATCH(AA$2,'TD SOP+PROFORM MOD'!$B$2:$AD$2,0)+1,0),0)</f>
        <v>0</v>
      </c>
      <c r="AB427" s="25">
        <f>IFERROR(VLOOKUP($A427,'TD SOP+PROFORM MOD'!$A$5:$AD$750,MATCH(AB$4,'TD SOP+PROFORM MOD'!$B$2:$AD$2,0)+1,0),0)+IFERROR(VLOOKUP($A427,'TD SOP+PROFORM MOD'!$A$5:$AD$750,MATCH(AB$2,'TD SOP+PROFORM MOD'!$B$2:$AD$2,0)+1,0),0)</f>
        <v>0</v>
      </c>
      <c r="AC427" s="26" t="str">
        <f t="shared" si="107"/>
        <v/>
      </c>
      <c r="AD427" s="25">
        <f>IFERROR(VLOOKUP($A427,'TD SOP+PROFORM MOD'!$A$5:$AD$750,MATCH(AD$4,'TD SOP+PROFORM MOD'!$B$2:$AD$2,0)+1,0),0)+IFERROR(VLOOKUP($A427,'TD SOP+PROFORM MOD'!$A$5:$AD$750,MATCH(AD$2,'TD SOP+PROFORM MOD'!$B$2:$AD$2,0)+1,0),0)</f>
        <v>0</v>
      </c>
      <c r="AE427" s="25">
        <f>IFERROR(VLOOKUP($A427,'TD SOP+PROFORM MOD'!$A$5:$AD$750,MATCH(AE$4,'TD SOP+PROFORM MOD'!$B$2:$AD$2,0)+1,0),0)+IFERROR(VLOOKUP($A427,'TD SOP+PROFORM MOD'!$A$5:$AD$750,MATCH(AE$2,'TD SOP+PROFORM MOD'!$B$2:$AD$2,0)+1,0),0)</f>
        <v>0</v>
      </c>
      <c r="AF427" s="26" t="str">
        <f t="shared" si="108"/>
        <v/>
      </c>
      <c r="AG427" s="25">
        <f>IFERROR(VLOOKUP($A427,'TD SOP+PROFORM MOD'!$A$5:$AD$750,MATCH(AG$4,'TD SOP+PROFORM MOD'!$B$2:$AD$2,0)+1,0),0)+IFERROR(VLOOKUP($A427,'TD SOP+PROFORM MOD'!$A$5:$AD$750,MATCH(AG$2,'TD SOP+PROFORM MOD'!$B$2:$AD$2,0)+1,0),0)</f>
        <v>0</v>
      </c>
      <c r="AH427" s="25">
        <f>IFERROR(VLOOKUP($A427,'TD SOP+PROFORM MOD'!$A$5:$AD$750,MATCH(AH$4,'TD SOP+PROFORM MOD'!$B$2:$AD$2,0)+1,0),0)+IFERROR(VLOOKUP($A427,'TD SOP+PROFORM MOD'!$A$5:$AD$750,MATCH(AH$2,'TD SOP+PROFORM MOD'!$B$2:$AD$2,0)+1,0),0)</f>
        <v>0</v>
      </c>
      <c r="AI427" s="26" t="str">
        <f t="shared" si="109"/>
        <v/>
      </c>
      <c r="AJ427" s="25">
        <f>IFERROR(VLOOKUP($A427,'TD SOP+PROFORM MOD'!$A$5:$AD$750,MATCH(AJ$4,'TD SOP+PROFORM MOD'!$B$2:$AD$2,0)+1,0),0)+IFERROR(VLOOKUP($A427,'TD SOP+PROFORM MOD'!$A$5:$AD$750,MATCH(AJ$2,'TD SOP+PROFORM MOD'!$B$2:$AD$2,0)+1,0),0)</f>
        <v>0</v>
      </c>
      <c r="AK427" s="25">
        <f>IFERROR(VLOOKUP($A427,'TD SOP+PROFORM MOD'!$A$5:$AD$750,MATCH(AK$4,'TD SOP+PROFORM MOD'!$B$2:$AD$2,0)+1,0),0)+IFERROR(VLOOKUP($A427,'TD SOP+PROFORM MOD'!$A$5:$AD$750,MATCH(AK$2,'TD SOP+PROFORM MOD'!$B$2:$AD$2,0)+1,0),0)</f>
        <v>0</v>
      </c>
      <c r="AL427" s="26" t="str">
        <f t="shared" si="110"/>
        <v/>
      </c>
      <c r="AM427" s="25">
        <f t="shared" si="112"/>
        <v>0</v>
      </c>
      <c r="AN427" s="25">
        <f t="shared" si="112"/>
        <v>0</v>
      </c>
      <c r="AO427" s="26" t="str">
        <f t="shared" si="111"/>
        <v/>
      </c>
      <c r="AR427" s="25">
        <f>SUMIF('B&amp;S YTD LFY'!B:B,"="&amp;A427,'B&amp;S YTD LFY'!C:C)</f>
        <v>0</v>
      </c>
      <c r="AS427" s="25">
        <f t="shared" si="113"/>
        <v>0</v>
      </c>
      <c r="AT427" s="25"/>
    </row>
    <row r="428" spans="1:46" x14ac:dyDescent="0.35">
      <c r="A428" s="24">
        <f>IF(AND('TD SOP+PROFORM MOD'!A425&lt;&gt;"",'TD SOP+PROFORM MOD'!A425&lt;&gt;"TOTAL"),'TD SOP+PROFORM MOD'!A425,0)</f>
        <v>0</v>
      </c>
      <c r="C428" s="25" t="str">
        <f>IFERROR(VLOOKUP($A428,'TD SOP+PROFORM MOD'!$A$5:$AD$750,MATCH(C$4,'TD SOP+PROFORM MOD'!$B$2:$AT$2,0)+1,0),"")</f>
        <v/>
      </c>
      <c r="D428" s="25" t="str">
        <f>IFERROR(VLOOKUP($A428,'TD SOP+PROFORM MOD'!$A$5:$AD$750,MATCH(D$4,'TD SOP+PROFORM MOD'!$B$2:$AT$2,0)+1,0),"")</f>
        <v/>
      </c>
      <c r="E428" s="26" t="str">
        <f t="shared" si="99"/>
        <v/>
      </c>
      <c r="F428" s="25" t="str">
        <f>IFERROR(VLOOKUP($A428,'TD SOP+PROFORM MOD'!$A$5:$AD$750,MATCH(F$4,'TD SOP+PROFORM MOD'!$B$2:$AT$2,0)+1,0),"")</f>
        <v/>
      </c>
      <c r="G428" s="25" t="str">
        <f>IFERROR(VLOOKUP($A428,'TD SOP+PROFORM MOD'!$A$5:$AD$750,MATCH(G$4,'TD SOP+PROFORM MOD'!$B$2:$AT$2,0)+1,0),"")</f>
        <v/>
      </c>
      <c r="H428" s="26" t="str">
        <f t="shared" si="100"/>
        <v/>
      </c>
      <c r="I428" s="25" t="str">
        <f>IFERROR(VLOOKUP($A428,'TD SOP+PROFORM MOD'!$A$5:$AD$750,MATCH(I$4,'TD SOP+PROFORM MOD'!$B$2:$AT$2,0)+1,0),"")</f>
        <v/>
      </c>
      <c r="J428" s="25" t="str">
        <f>IFERROR(VLOOKUP($A428,'TD SOP+PROFORM MOD'!$A$5:$AD$750,MATCH(J$4,'TD SOP+PROFORM MOD'!$B$2:$AT$2,0)+1,0),"")</f>
        <v/>
      </c>
      <c r="K428" s="26" t="str">
        <f t="shared" si="101"/>
        <v/>
      </c>
      <c r="L428" s="25" t="str">
        <f>IFERROR(VLOOKUP($A428,'TD SOP+PROFORM MOD'!$A$5:$AD$750,MATCH(L$4,'TD SOP+PROFORM MOD'!$B$2:$AT$2,0)+1,0),"")</f>
        <v/>
      </c>
      <c r="M428" s="25" t="str">
        <f>IFERROR(VLOOKUP($A428,'TD SOP+PROFORM MOD'!$A$5:$AD$750,MATCH(M$4,'TD SOP+PROFORM MOD'!$B$2:$AT$2,0)+1,0),"")</f>
        <v/>
      </c>
      <c r="N428" s="26" t="str">
        <f t="shared" si="102"/>
        <v/>
      </c>
      <c r="O428" s="25">
        <f>IFERROR(VLOOKUP($A428,'TD SOP+PROFORM MOD'!$A$5:$AD$750,MATCH(O$4,'TD SOP+PROFORM MOD'!$B$2:$AD$2,0)+1,0),0)+IFERROR(VLOOKUP($A428,'TD SOP+PROFORM MOD'!$A$5:$AD$750,MATCH(O$2,'TD SOP+PROFORM MOD'!$B$2:$AD$2,0)+1,0),0)</f>
        <v>0</v>
      </c>
      <c r="P428" s="25">
        <f>IFERROR(VLOOKUP($A428,'TD SOP+PROFORM MOD'!$A$5:$AD$750,MATCH(P$4,'TD SOP+PROFORM MOD'!$B$2:$AD$2,0)+1,0),0)+IFERROR(VLOOKUP($A428,'TD SOP+PROFORM MOD'!$A$5:$AD$750,MATCH(P$2,'TD SOP+PROFORM MOD'!$B$2:$AD$2,0)+1,0),0)</f>
        <v>0</v>
      </c>
      <c r="Q428" s="26" t="str">
        <f t="shared" si="103"/>
        <v/>
      </c>
      <c r="R428" s="25">
        <f>IFERROR(VLOOKUP($A428,'TD SOP+PROFORM MOD'!$A$5:$AD$750,MATCH(R$4,'TD SOP+PROFORM MOD'!$B$2:$AD$2,0)+1,0),0)+IFERROR(VLOOKUP($A428,'TD SOP+PROFORM MOD'!$A$5:$AD$750,MATCH(R$2,'TD SOP+PROFORM MOD'!$B$2:$AD$2,0)+1,0),0)</f>
        <v>0</v>
      </c>
      <c r="S428" s="25">
        <f>IFERROR(VLOOKUP($A428,'TD SOP+PROFORM MOD'!$A$5:$AD$750,MATCH(S$4,'TD SOP+PROFORM MOD'!$B$2:$AD$2,0)+1,0),0)+IFERROR(VLOOKUP($A428,'TD SOP+PROFORM MOD'!$A$5:$AD$750,MATCH(S$2,'TD SOP+PROFORM MOD'!$B$2:$AD$2,0)+1,0),0)</f>
        <v>0</v>
      </c>
      <c r="T428" s="26" t="str">
        <f t="shared" si="104"/>
        <v/>
      </c>
      <c r="U428" s="25">
        <f>IFERROR(VLOOKUP($A428,'TD SOP+PROFORM MOD'!$A$5:$AD$750,MATCH(U$4,'TD SOP+PROFORM MOD'!$B$2:$AD$2,0)+1,0),0)+IFERROR(VLOOKUP($A428,'TD SOP+PROFORM MOD'!$A$5:$AD$750,MATCH(U$2,'TD SOP+PROFORM MOD'!$B$2:$AD$2,0)+1,0),0)</f>
        <v>0</v>
      </c>
      <c r="V428" s="25">
        <f>IFERROR(VLOOKUP($A428,'TD SOP+PROFORM MOD'!$A$5:$AD$750,MATCH(V$4,'TD SOP+PROFORM MOD'!$B$2:$AD$2,0)+1,0),0)+IFERROR(VLOOKUP($A428,'TD SOP+PROFORM MOD'!$A$5:$AD$750,MATCH(V$2,'TD SOP+PROFORM MOD'!$B$2:$AD$2,0)+1,0),0)</f>
        <v>0</v>
      </c>
      <c r="W428" s="26" t="str">
        <f t="shared" si="105"/>
        <v/>
      </c>
      <c r="X428" s="25">
        <f>IFERROR(VLOOKUP($A428,'TD SOP+PROFORM MOD'!$A$5:$AD$750,MATCH(X$4,'TD SOP+PROFORM MOD'!$B$2:$AD$2,0)+1,0),0)+IFERROR(VLOOKUP($A428,'TD SOP+PROFORM MOD'!$A$5:$AD$750,MATCH(X$2,'TD SOP+PROFORM MOD'!$B$2:$AD$2,0)+1,0),0)</f>
        <v>0</v>
      </c>
      <c r="Y428" s="25">
        <f>IFERROR(VLOOKUP($A428,'TD SOP+PROFORM MOD'!$A$5:$AD$750,MATCH(Y$4,'TD SOP+PROFORM MOD'!$B$2:$AD$2,0)+1,0),0)+IFERROR(VLOOKUP($A428,'TD SOP+PROFORM MOD'!$A$5:$AD$750,MATCH(Y$2,'TD SOP+PROFORM MOD'!$B$2:$AD$2,0)+1,0),0)</f>
        <v>0</v>
      </c>
      <c r="Z428" s="26" t="str">
        <f t="shared" si="106"/>
        <v/>
      </c>
      <c r="AA428" s="25">
        <f>IFERROR(VLOOKUP($A428,'TD SOP+PROFORM MOD'!$A$5:$AD$750,MATCH(AA$4,'TD SOP+PROFORM MOD'!$B$2:$AD$2,0)+1,0),0)+IFERROR(VLOOKUP($A428,'TD SOP+PROFORM MOD'!$A$5:$AD$750,MATCH(AA$2,'TD SOP+PROFORM MOD'!$B$2:$AD$2,0)+1,0),0)</f>
        <v>0</v>
      </c>
      <c r="AB428" s="25">
        <f>IFERROR(VLOOKUP($A428,'TD SOP+PROFORM MOD'!$A$5:$AD$750,MATCH(AB$4,'TD SOP+PROFORM MOD'!$B$2:$AD$2,0)+1,0),0)+IFERROR(VLOOKUP($A428,'TD SOP+PROFORM MOD'!$A$5:$AD$750,MATCH(AB$2,'TD SOP+PROFORM MOD'!$B$2:$AD$2,0)+1,0),0)</f>
        <v>0</v>
      </c>
      <c r="AC428" s="26" t="str">
        <f t="shared" si="107"/>
        <v/>
      </c>
      <c r="AD428" s="25">
        <f>IFERROR(VLOOKUP($A428,'TD SOP+PROFORM MOD'!$A$5:$AD$750,MATCH(AD$4,'TD SOP+PROFORM MOD'!$B$2:$AD$2,0)+1,0),0)+IFERROR(VLOOKUP($A428,'TD SOP+PROFORM MOD'!$A$5:$AD$750,MATCH(AD$2,'TD SOP+PROFORM MOD'!$B$2:$AD$2,0)+1,0),0)</f>
        <v>0</v>
      </c>
      <c r="AE428" s="25">
        <f>IFERROR(VLOOKUP($A428,'TD SOP+PROFORM MOD'!$A$5:$AD$750,MATCH(AE$4,'TD SOP+PROFORM MOD'!$B$2:$AD$2,0)+1,0),0)+IFERROR(VLOOKUP($A428,'TD SOP+PROFORM MOD'!$A$5:$AD$750,MATCH(AE$2,'TD SOP+PROFORM MOD'!$B$2:$AD$2,0)+1,0),0)</f>
        <v>0</v>
      </c>
      <c r="AF428" s="26" t="str">
        <f t="shared" si="108"/>
        <v/>
      </c>
      <c r="AG428" s="25">
        <f>IFERROR(VLOOKUP($A428,'TD SOP+PROFORM MOD'!$A$5:$AD$750,MATCH(AG$4,'TD SOP+PROFORM MOD'!$B$2:$AD$2,0)+1,0),0)+IFERROR(VLOOKUP($A428,'TD SOP+PROFORM MOD'!$A$5:$AD$750,MATCH(AG$2,'TD SOP+PROFORM MOD'!$B$2:$AD$2,0)+1,0),0)</f>
        <v>0</v>
      </c>
      <c r="AH428" s="25">
        <f>IFERROR(VLOOKUP($A428,'TD SOP+PROFORM MOD'!$A$5:$AD$750,MATCH(AH$4,'TD SOP+PROFORM MOD'!$B$2:$AD$2,0)+1,0),0)+IFERROR(VLOOKUP($A428,'TD SOP+PROFORM MOD'!$A$5:$AD$750,MATCH(AH$2,'TD SOP+PROFORM MOD'!$B$2:$AD$2,0)+1,0),0)</f>
        <v>0</v>
      </c>
      <c r="AI428" s="26" t="str">
        <f t="shared" si="109"/>
        <v/>
      </c>
      <c r="AJ428" s="25">
        <f>IFERROR(VLOOKUP($A428,'TD SOP+PROFORM MOD'!$A$5:$AD$750,MATCH(AJ$4,'TD SOP+PROFORM MOD'!$B$2:$AD$2,0)+1,0),0)+IFERROR(VLOOKUP($A428,'TD SOP+PROFORM MOD'!$A$5:$AD$750,MATCH(AJ$2,'TD SOP+PROFORM MOD'!$B$2:$AD$2,0)+1,0),0)</f>
        <v>0</v>
      </c>
      <c r="AK428" s="25">
        <f>IFERROR(VLOOKUP($A428,'TD SOP+PROFORM MOD'!$A$5:$AD$750,MATCH(AK$4,'TD SOP+PROFORM MOD'!$B$2:$AD$2,0)+1,0),0)+IFERROR(VLOOKUP($A428,'TD SOP+PROFORM MOD'!$A$5:$AD$750,MATCH(AK$2,'TD SOP+PROFORM MOD'!$B$2:$AD$2,0)+1,0),0)</f>
        <v>0</v>
      </c>
      <c r="AL428" s="26" t="str">
        <f t="shared" si="110"/>
        <v/>
      </c>
      <c r="AM428" s="25">
        <f t="shared" si="112"/>
        <v>0</v>
      </c>
      <c r="AN428" s="25">
        <f t="shared" si="112"/>
        <v>0</v>
      </c>
      <c r="AO428" s="26" t="str">
        <f t="shared" si="111"/>
        <v/>
      </c>
      <c r="AR428" s="25">
        <f>SUMIF('B&amp;S YTD LFY'!B:B,"="&amp;A428,'B&amp;S YTD LFY'!C:C)</f>
        <v>0</v>
      </c>
      <c r="AS428" s="25">
        <f t="shared" si="113"/>
        <v>0</v>
      </c>
      <c r="AT428" s="25"/>
    </row>
    <row r="429" spans="1:46" x14ac:dyDescent="0.35">
      <c r="A429" s="24">
        <f>IF(AND('TD SOP+PROFORM MOD'!A426&lt;&gt;"",'TD SOP+PROFORM MOD'!A426&lt;&gt;"TOTAL"),'TD SOP+PROFORM MOD'!A426,0)</f>
        <v>0</v>
      </c>
      <c r="C429" s="25" t="str">
        <f>IFERROR(VLOOKUP($A429,'TD SOP+PROFORM MOD'!$A$5:$AD$750,MATCH(C$4,'TD SOP+PROFORM MOD'!$B$2:$AT$2,0)+1,0),"")</f>
        <v/>
      </c>
      <c r="D429" s="25" t="str">
        <f>IFERROR(VLOOKUP($A429,'TD SOP+PROFORM MOD'!$A$5:$AD$750,MATCH(D$4,'TD SOP+PROFORM MOD'!$B$2:$AT$2,0)+1,0),"")</f>
        <v/>
      </c>
      <c r="E429" s="26" t="str">
        <f t="shared" si="99"/>
        <v/>
      </c>
      <c r="F429" s="25" t="str">
        <f>IFERROR(VLOOKUP($A429,'TD SOP+PROFORM MOD'!$A$5:$AD$750,MATCH(F$4,'TD SOP+PROFORM MOD'!$B$2:$AT$2,0)+1,0),"")</f>
        <v/>
      </c>
      <c r="G429" s="25" t="str">
        <f>IFERROR(VLOOKUP($A429,'TD SOP+PROFORM MOD'!$A$5:$AD$750,MATCH(G$4,'TD SOP+PROFORM MOD'!$B$2:$AT$2,0)+1,0),"")</f>
        <v/>
      </c>
      <c r="H429" s="26" t="str">
        <f t="shared" si="100"/>
        <v/>
      </c>
      <c r="I429" s="25" t="str">
        <f>IFERROR(VLOOKUP($A429,'TD SOP+PROFORM MOD'!$A$5:$AD$750,MATCH(I$4,'TD SOP+PROFORM MOD'!$B$2:$AT$2,0)+1,0),"")</f>
        <v/>
      </c>
      <c r="J429" s="25" t="str">
        <f>IFERROR(VLOOKUP($A429,'TD SOP+PROFORM MOD'!$A$5:$AD$750,MATCH(J$4,'TD SOP+PROFORM MOD'!$B$2:$AT$2,0)+1,0),"")</f>
        <v/>
      </c>
      <c r="K429" s="26" t="str">
        <f t="shared" si="101"/>
        <v/>
      </c>
      <c r="L429" s="25" t="str">
        <f>IFERROR(VLOOKUP($A429,'TD SOP+PROFORM MOD'!$A$5:$AD$750,MATCH(L$4,'TD SOP+PROFORM MOD'!$B$2:$AT$2,0)+1,0),"")</f>
        <v/>
      </c>
      <c r="M429" s="25" t="str">
        <f>IFERROR(VLOOKUP($A429,'TD SOP+PROFORM MOD'!$A$5:$AD$750,MATCH(M$4,'TD SOP+PROFORM MOD'!$B$2:$AT$2,0)+1,0),"")</f>
        <v/>
      </c>
      <c r="N429" s="26" t="str">
        <f t="shared" si="102"/>
        <v/>
      </c>
      <c r="O429" s="25">
        <f>IFERROR(VLOOKUP($A429,'TD SOP+PROFORM MOD'!$A$5:$AD$750,MATCH(O$4,'TD SOP+PROFORM MOD'!$B$2:$AD$2,0)+1,0),0)+IFERROR(VLOOKUP($A429,'TD SOP+PROFORM MOD'!$A$5:$AD$750,MATCH(O$2,'TD SOP+PROFORM MOD'!$B$2:$AD$2,0)+1,0),0)</f>
        <v>0</v>
      </c>
      <c r="P429" s="25">
        <f>IFERROR(VLOOKUP($A429,'TD SOP+PROFORM MOD'!$A$5:$AD$750,MATCH(P$4,'TD SOP+PROFORM MOD'!$B$2:$AD$2,0)+1,0),0)+IFERROR(VLOOKUP($A429,'TD SOP+PROFORM MOD'!$A$5:$AD$750,MATCH(P$2,'TD SOP+PROFORM MOD'!$B$2:$AD$2,0)+1,0),0)</f>
        <v>0</v>
      </c>
      <c r="Q429" s="26" t="str">
        <f t="shared" si="103"/>
        <v/>
      </c>
      <c r="R429" s="25">
        <f>IFERROR(VLOOKUP($A429,'TD SOP+PROFORM MOD'!$A$5:$AD$750,MATCH(R$4,'TD SOP+PROFORM MOD'!$B$2:$AD$2,0)+1,0),0)+IFERROR(VLOOKUP($A429,'TD SOP+PROFORM MOD'!$A$5:$AD$750,MATCH(R$2,'TD SOP+PROFORM MOD'!$B$2:$AD$2,0)+1,0),0)</f>
        <v>0</v>
      </c>
      <c r="S429" s="25">
        <f>IFERROR(VLOOKUP($A429,'TD SOP+PROFORM MOD'!$A$5:$AD$750,MATCH(S$4,'TD SOP+PROFORM MOD'!$B$2:$AD$2,0)+1,0),0)+IFERROR(VLOOKUP($A429,'TD SOP+PROFORM MOD'!$A$5:$AD$750,MATCH(S$2,'TD SOP+PROFORM MOD'!$B$2:$AD$2,0)+1,0),0)</f>
        <v>0</v>
      </c>
      <c r="T429" s="26" t="str">
        <f t="shared" si="104"/>
        <v/>
      </c>
      <c r="U429" s="25">
        <f>IFERROR(VLOOKUP($A429,'TD SOP+PROFORM MOD'!$A$5:$AD$750,MATCH(U$4,'TD SOP+PROFORM MOD'!$B$2:$AD$2,0)+1,0),0)+IFERROR(VLOOKUP($A429,'TD SOP+PROFORM MOD'!$A$5:$AD$750,MATCH(U$2,'TD SOP+PROFORM MOD'!$B$2:$AD$2,0)+1,0),0)</f>
        <v>0</v>
      </c>
      <c r="V429" s="25">
        <f>IFERROR(VLOOKUP($A429,'TD SOP+PROFORM MOD'!$A$5:$AD$750,MATCH(V$4,'TD SOP+PROFORM MOD'!$B$2:$AD$2,0)+1,0),0)+IFERROR(VLOOKUP($A429,'TD SOP+PROFORM MOD'!$A$5:$AD$750,MATCH(V$2,'TD SOP+PROFORM MOD'!$B$2:$AD$2,0)+1,0),0)</f>
        <v>0</v>
      </c>
      <c r="W429" s="26" t="str">
        <f t="shared" si="105"/>
        <v/>
      </c>
      <c r="X429" s="25">
        <f>IFERROR(VLOOKUP($A429,'TD SOP+PROFORM MOD'!$A$5:$AD$750,MATCH(X$4,'TD SOP+PROFORM MOD'!$B$2:$AD$2,0)+1,0),0)+IFERROR(VLOOKUP($A429,'TD SOP+PROFORM MOD'!$A$5:$AD$750,MATCH(X$2,'TD SOP+PROFORM MOD'!$B$2:$AD$2,0)+1,0),0)</f>
        <v>0</v>
      </c>
      <c r="Y429" s="25">
        <f>IFERROR(VLOOKUP($A429,'TD SOP+PROFORM MOD'!$A$5:$AD$750,MATCH(Y$4,'TD SOP+PROFORM MOD'!$B$2:$AD$2,0)+1,0),0)+IFERROR(VLOOKUP($A429,'TD SOP+PROFORM MOD'!$A$5:$AD$750,MATCH(Y$2,'TD SOP+PROFORM MOD'!$B$2:$AD$2,0)+1,0),0)</f>
        <v>0</v>
      </c>
      <c r="Z429" s="26" t="str">
        <f t="shared" si="106"/>
        <v/>
      </c>
      <c r="AA429" s="25">
        <f>IFERROR(VLOOKUP($A429,'TD SOP+PROFORM MOD'!$A$5:$AD$750,MATCH(AA$4,'TD SOP+PROFORM MOD'!$B$2:$AD$2,0)+1,0),0)+IFERROR(VLOOKUP($A429,'TD SOP+PROFORM MOD'!$A$5:$AD$750,MATCH(AA$2,'TD SOP+PROFORM MOD'!$B$2:$AD$2,0)+1,0),0)</f>
        <v>0</v>
      </c>
      <c r="AB429" s="25">
        <f>IFERROR(VLOOKUP($A429,'TD SOP+PROFORM MOD'!$A$5:$AD$750,MATCH(AB$4,'TD SOP+PROFORM MOD'!$B$2:$AD$2,0)+1,0),0)+IFERROR(VLOOKUP($A429,'TD SOP+PROFORM MOD'!$A$5:$AD$750,MATCH(AB$2,'TD SOP+PROFORM MOD'!$B$2:$AD$2,0)+1,0),0)</f>
        <v>0</v>
      </c>
      <c r="AC429" s="26" t="str">
        <f t="shared" si="107"/>
        <v/>
      </c>
      <c r="AD429" s="25">
        <f>IFERROR(VLOOKUP($A429,'TD SOP+PROFORM MOD'!$A$5:$AD$750,MATCH(AD$4,'TD SOP+PROFORM MOD'!$B$2:$AD$2,0)+1,0),0)+IFERROR(VLOOKUP($A429,'TD SOP+PROFORM MOD'!$A$5:$AD$750,MATCH(AD$2,'TD SOP+PROFORM MOD'!$B$2:$AD$2,0)+1,0),0)</f>
        <v>0</v>
      </c>
      <c r="AE429" s="25">
        <f>IFERROR(VLOOKUP($A429,'TD SOP+PROFORM MOD'!$A$5:$AD$750,MATCH(AE$4,'TD SOP+PROFORM MOD'!$B$2:$AD$2,0)+1,0),0)+IFERROR(VLOOKUP($A429,'TD SOP+PROFORM MOD'!$A$5:$AD$750,MATCH(AE$2,'TD SOP+PROFORM MOD'!$B$2:$AD$2,0)+1,0),0)</f>
        <v>0</v>
      </c>
      <c r="AF429" s="26" t="str">
        <f t="shared" si="108"/>
        <v/>
      </c>
      <c r="AG429" s="25">
        <f>IFERROR(VLOOKUP($A429,'TD SOP+PROFORM MOD'!$A$5:$AD$750,MATCH(AG$4,'TD SOP+PROFORM MOD'!$B$2:$AD$2,0)+1,0),0)+IFERROR(VLOOKUP($A429,'TD SOP+PROFORM MOD'!$A$5:$AD$750,MATCH(AG$2,'TD SOP+PROFORM MOD'!$B$2:$AD$2,0)+1,0),0)</f>
        <v>0</v>
      </c>
      <c r="AH429" s="25">
        <f>IFERROR(VLOOKUP($A429,'TD SOP+PROFORM MOD'!$A$5:$AD$750,MATCH(AH$4,'TD SOP+PROFORM MOD'!$B$2:$AD$2,0)+1,0),0)+IFERROR(VLOOKUP($A429,'TD SOP+PROFORM MOD'!$A$5:$AD$750,MATCH(AH$2,'TD SOP+PROFORM MOD'!$B$2:$AD$2,0)+1,0),0)</f>
        <v>0</v>
      </c>
      <c r="AI429" s="26" t="str">
        <f t="shared" si="109"/>
        <v/>
      </c>
      <c r="AJ429" s="25">
        <f>IFERROR(VLOOKUP($A429,'TD SOP+PROFORM MOD'!$A$5:$AD$750,MATCH(AJ$4,'TD SOP+PROFORM MOD'!$B$2:$AD$2,0)+1,0),0)+IFERROR(VLOOKUP($A429,'TD SOP+PROFORM MOD'!$A$5:$AD$750,MATCH(AJ$2,'TD SOP+PROFORM MOD'!$B$2:$AD$2,0)+1,0),0)</f>
        <v>0</v>
      </c>
      <c r="AK429" s="25">
        <f>IFERROR(VLOOKUP($A429,'TD SOP+PROFORM MOD'!$A$5:$AD$750,MATCH(AK$4,'TD SOP+PROFORM MOD'!$B$2:$AD$2,0)+1,0),0)+IFERROR(VLOOKUP($A429,'TD SOP+PROFORM MOD'!$A$5:$AD$750,MATCH(AK$2,'TD SOP+PROFORM MOD'!$B$2:$AD$2,0)+1,0),0)</f>
        <v>0</v>
      </c>
      <c r="AL429" s="26" t="str">
        <f t="shared" si="110"/>
        <v/>
      </c>
      <c r="AM429" s="25">
        <f t="shared" si="112"/>
        <v>0</v>
      </c>
      <c r="AN429" s="25">
        <f t="shared" si="112"/>
        <v>0</v>
      </c>
      <c r="AO429" s="26" t="str">
        <f t="shared" si="111"/>
        <v/>
      </c>
      <c r="AR429" s="25">
        <f>SUMIF('B&amp;S YTD LFY'!B:B,"="&amp;A429,'B&amp;S YTD LFY'!C:C)</f>
        <v>0</v>
      </c>
      <c r="AS429" s="25">
        <f t="shared" si="113"/>
        <v>0</v>
      </c>
      <c r="AT429" s="25"/>
    </row>
    <row r="430" spans="1:46" x14ac:dyDescent="0.35">
      <c r="A430" s="24">
        <f>IF(AND('TD SOP+PROFORM MOD'!A427&lt;&gt;"",'TD SOP+PROFORM MOD'!A427&lt;&gt;"TOTAL"),'TD SOP+PROFORM MOD'!A427,0)</f>
        <v>0</v>
      </c>
      <c r="C430" s="25" t="str">
        <f>IFERROR(VLOOKUP($A430,'TD SOP+PROFORM MOD'!$A$5:$AD$750,MATCH(C$4,'TD SOP+PROFORM MOD'!$B$2:$AT$2,0)+1,0),"")</f>
        <v/>
      </c>
      <c r="D430" s="25" t="str">
        <f>IFERROR(VLOOKUP($A430,'TD SOP+PROFORM MOD'!$A$5:$AD$750,MATCH(D$4,'TD SOP+PROFORM MOD'!$B$2:$AT$2,0)+1,0),"")</f>
        <v/>
      </c>
      <c r="E430" s="26" t="str">
        <f t="shared" si="99"/>
        <v/>
      </c>
      <c r="F430" s="25" t="str">
        <f>IFERROR(VLOOKUP($A430,'TD SOP+PROFORM MOD'!$A$5:$AD$750,MATCH(F$4,'TD SOP+PROFORM MOD'!$B$2:$AT$2,0)+1,0),"")</f>
        <v/>
      </c>
      <c r="G430" s="25" t="str">
        <f>IFERROR(VLOOKUP($A430,'TD SOP+PROFORM MOD'!$A$5:$AD$750,MATCH(G$4,'TD SOP+PROFORM MOD'!$B$2:$AT$2,0)+1,0),"")</f>
        <v/>
      </c>
      <c r="H430" s="26" t="str">
        <f t="shared" si="100"/>
        <v/>
      </c>
      <c r="I430" s="25" t="str">
        <f>IFERROR(VLOOKUP($A430,'TD SOP+PROFORM MOD'!$A$5:$AD$750,MATCH(I$4,'TD SOP+PROFORM MOD'!$B$2:$AT$2,0)+1,0),"")</f>
        <v/>
      </c>
      <c r="J430" s="25" t="str">
        <f>IFERROR(VLOOKUP($A430,'TD SOP+PROFORM MOD'!$A$5:$AD$750,MATCH(J$4,'TD SOP+PROFORM MOD'!$B$2:$AT$2,0)+1,0),"")</f>
        <v/>
      </c>
      <c r="K430" s="26" t="str">
        <f t="shared" si="101"/>
        <v/>
      </c>
      <c r="L430" s="25" t="str">
        <f>IFERROR(VLOOKUP($A430,'TD SOP+PROFORM MOD'!$A$5:$AD$750,MATCH(L$4,'TD SOP+PROFORM MOD'!$B$2:$AT$2,0)+1,0),"")</f>
        <v/>
      </c>
      <c r="M430" s="25" t="str">
        <f>IFERROR(VLOOKUP($A430,'TD SOP+PROFORM MOD'!$A$5:$AD$750,MATCH(M$4,'TD SOP+PROFORM MOD'!$B$2:$AT$2,0)+1,0),"")</f>
        <v/>
      </c>
      <c r="N430" s="26" t="str">
        <f t="shared" si="102"/>
        <v/>
      </c>
      <c r="O430" s="25">
        <f>IFERROR(VLOOKUP($A430,'TD SOP+PROFORM MOD'!$A$5:$AD$750,MATCH(O$4,'TD SOP+PROFORM MOD'!$B$2:$AD$2,0)+1,0),0)+IFERROR(VLOOKUP($A430,'TD SOP+PROFORM MOD'!$A$5:$AD$750,MATCH(O$2,'TD SOP+PROFORM MOD'!$B$2:$AD$2,0)+1,0),0)</f>
        <v>0</v>
      </c>
      <c r="P430" s="25">
        <f>IFERROR(VLOOKUP($A430,'TD SOP+PROFORM MOD'!$A$5:$AD$750,MATCH(P$4,'TD SOP+PROFORM MOD'!$B$2:$AD$2,0)+1,0),0)+IFERROR(VLOOKUP($A430,'TD SOP+PROFORM MOD'!$A$5:$AD$750,MATCH(P$2,'TD SOP+PROFORM MOD'!$B$2:$AD$2,0)+1,0),0)</f>
        <v>0</v>
      </c>
      <c r="Q430" s="26" t="str">
        <f t="shared" si="103"/>
        <v/>
      </c>
      <c r="R430" s="25">
        <f>IFERROR(VLOOKUP($A430,'TD SOP+PROFORM MOD'!$A$5:$AD$750,MATCH(R$4,'TD SOP+PROFORM MOD'!$B$2:$AD$2,0)+1,0),0)+IFERROR(VLOOKUP($A430,'TD SOP+PROFORM MOD'!$A$5:$AD$750,MATCH(R$2,'TD SOP+PROFORM MOD'!$B$2:$AD$2,0)+1,0),0)</f>
        <v>0</v>
      </c>
      <c r="S430" s="25">
        <f>IFERROR(VLOOKUP($A430,'TD SOP+PROFORM MOD'!$A$5:$AD$750,MATCH(S$4,'TD SOP+PROFORM MOD'!$B$2:$AD$2,0)+1,0),0)+IFERROR(VLOOKUP($A430,'TD SOP+PROFORM MOD'!$A$5:$AD$750,MATCH(S$2,'TD SOP+PROFORM MOD'!$B$2:$AD$2,0)+1,0),0)</f>
        <v>0</v>
      </c>
      <c r="T430" s="26" t="str">
        <f t="shared" si="104"/>
        <v/>
      </c>
      <c r="U430" s="25">
        <f>IFERROR(VLOOKUP($A430,'TD SOP+PROFORM MOD'!$A$5:$AD$750,MATCH(U$4,'TD SOP+PROFORM MOD'!$B$2:$AD$2,0)+1,0),0)+IFERROR(VLOOKUP($A430,'TD SOP+PROFORM MOD'!$A$5:$AD$750,MATCH(U$2,'TD SOP+PROFORM MOD'!$B$2:$AD$2,0)+1,0),0)</f>
        <v>0</v>
      </c>
      <c r="V430" s="25">
        <f>IFERROR(VLOOKUP($A430,'TD SOP+PROFORM MOD'!$A$5:$AD$750,MATCH(V$4,'TD SOP+PROFORM MOD'!$B$2:$AD$2,0)+1,0),0)+IFERROR(VLOOKUP($A430,'TD SOP+PROFORM MOD'!$A$5:$AD$750,MATCH(V$2,'TD SOP+PROFORM MOD'!$B$2:$AD$2,0)+1,0),0)</f>
        <v>0</v>
      </c>
      <c r="W430" s="26" t="str">
        <f t="shared" si="105"/>
        <v/>
      </c>
      <c r="X430" s="25">
        <f>IFERROR(VLOOKUP($A430,'TD SOP+PROFORM MOD'!$A$5:$AD$750,MATCH(X$4,'TD SOP+PROFORM MOD'!$B$2:$AD$2,0)+1,0),0)+IFERROR(VLOOKUP($A430,'TD SOP+PROFORM MOD'!$A$5:$AD$750,MATCH(X$2,'TD SOP+PROFORM MOD'!$B$2:$AD$2,0)+1,0),0)</f>
        <v>0</v>
      </c>
      <c r="Y430" s="25">
        <f>IFERROR(VLOOKUP($A430,'TD SOP+PROFORM MOD'!$A$5:$AD$750,MATCH(Y$4,'TD SOP+PROFORM MOD'!$B$2:$AD$2,0)+1,0),0)+IFERROR(VLOOKUP($A430,'TD SOP+PROFORM MOD'!$A$5:$AD$750,MATCH(Y$2,'TD SOP+PROFORM MOD'!$B$2:$AD$2,0)+1,0),0)</f>
        <v>0</v>
      </c>
      <c r="Z430" s="26" t="str">
        <f t="shared" si="106"/>
        <v/>
      </c>
      <c r="AA430" s="25">
        <f>IFERROR(VLOOKUP($A430,'TD SOP+PROFORM MOD'!$A$5:$AD$750,MATCH(AA$4,'TD SOP+PROFORM MOD'!$B$2:$AD$2,0)+1,0),0)+IFERROR(VLOOKUP($A430,'TD SOP+PROFORM MOD'!$A$5:$AD$750,MATCH(AA$2,'TD SOP+PROFORM MOD'!$B$2:$AD$2,0)+1,0),0)</f>
        <v>0</v>
      </c>
      <c r="AB430" s="25">
        <f>IFERROR(VLOOKUP($A430,'TD SOP+PROFORM MOD'!$A$5:$AD$750,MATCH(AB$4,'TD SOP+PROFORM MOD'!$B$2:$AD$2,0)+1,0),0)+IFERROR(VLOOKUP($A430,'TD SOP+PROFORM MOD'!$A$5:$AD$750,MATCH(AB$2,'TD SOP+PROFORM MOD'!$B$2:$AD$2,0)+1,0),0)</f>
        <v>0</v>
      </c>
      <c r="AC430" s="26" t="str">
        <f t="shared" si="107"/>
        <v/>
      </c>
      <c r="AD430" s="25">
        <f>IFERROR(VLOOKUP($A430,'TD SOP+PROFORM MOD'!$A$5:$AD$750,MATCH(AD$4,'TD SOP+PROFORM MOD'!$B$2:$AD$2,0)+1,0),0)+IFERROR(VLOOKUP($A430,'TD SOP+PROFORM MOD'!$A$5:$AD$750,MATCH(AD$2,'TD SOP+PROFORM MOD'!$B$2:$AD$2,0)+1,0),0)</f>
        <v>0</v>
      </c>
      <c r="AE430" s="25">
        <f>IFERROR(VLOOKUP($A430,'TD SOP+PROFORM MOD'!$A$5:$AD$750,MATCH(AE$4,'TD SOP+PROFORM MOD'!$B$2:$AD$2,0)+1,0),0)+IFERROR(VLOOKUP($A430,'TD SOP+PROFORM MOD'!$A$5:$AD$750,MATCH(AE$2,'TD SOP+PROFORM MOD'!$B$2:$AD$2,0)+1,0),0)</f>
        <v>0</v>
      </c>
      <c r="AF430" s="26" t="str">
        <f t="shared" si="108"/>
        <v/>
      </c>
      <c r="AG430" s="25">
        <f>IFERROR(VLOOKUP($A430,'TD SOP+PROFORM MOD'!$A$5:$AD$750,MATCH(AG$4,'TD SOP+PROFORM MOD'!$B$2:$AD$2,0)+1,0),0)+IFERROR(VLOOKUP($A430,'TD SOP+PROFORM MOD'!$A$5:$AD$750,MATCH(AG$2,'TD SOP+PROFORM MOD'!$B$2:$AD$2,0)+1,0),0)</f>
        <v>0</v>
      </c>
      <c r="AH430" s="25">
        <f>IFERROR(VLOOKUP($A430,'TD SOP+PROFORM MOD'!$A$5:$AD$750,MATCH(AH$4,'TD SOP+PROFORM MOD'!$B$2:$AD$2,0)+1,0),0)+IFERROR(VLOOKUP($A430,'TD SOP+PROFORM MOD'!$A$5:$AD$750,MATCH(AH$2,'TD SOP+PROFORM MOD'!$B$2:$AD$2,0)+1,0),0)</f>
        <v>0</v>
      </c>
      <c r="AI430" s="26" t="str">
        <f t="shared" si="109"/>
        <v/>
      </c>
      <c r="AJ430" s="25">
        <f>IFERROR(VLOOKUP($A430,'TD SOP+PROFORM MOD'!$A$5:$AD$750,MATCH(AJ$4,'TD SOP+PROFORM MOD'!$B$2:$AD$2,0)+1,0),0)+IFERROR(VLOOKUP($A430,'TD SOP+PROFORM MOD'!$A$5:$AD$750,MATCH(AJ$2,'TD SOP+PROFORM MOD'!$B$2:$AD$2,0)+1,0),0)</f>
        <v>0</v>
      </c>
      <c r="AK430" s="25">
        <f>IFERROR(VLOOKUP($A430,'TD SOP+PROFORM MOD'!$A$5:$AD$750,MATCH(AK$4,'TD SOP+PROFORM MOD'!$B$2:$AD$2,0)+1,0),0)+IFERROR(VLOOKUP($A430,'TD SOP+PROFORM MOD'!$A$5:$AD$750,MATCH(AK$2,'TD SOP+PROFORM MOD'!$B$2:$AD$2,0)+1,0),0)</f>
        <v>0</v>
      </c>
      <c r="AL430" s="26" t="str">
        <f t="shared" si="110"/>
        <v/>
      </c>
      <c r="AM430" s="25">
        <f t="shared" si="112"/>
        <v>0</v>
      </c>
      <c r="AN430" s="25">
        <f t="shared" si="112"/>
        <v>0</v>
      </c>
      <c r="AO430" s="26" t="str">
        <f t="shared" si="111"/>
        <v/>
      </c>
      <c r="AR430" s="25">
        <f>SUMIF('B&amp;S YTD LFY'!B:B,"="&amp;A430,'B&amp;S YTD LFY'!C:C)</f>
        <v>0</v>
      </c>
      <c r="AS430" s="25">
        <f t="shared" si="113"/>
        <v>0</v>
      </c>
      <c r="AT430" s="25"/>
    </row>
    <row r="431" spans="1:46" x14ac:dyDescent="0.35">
      <c r="A431" s="24">
        <f>IF(AND('TD SOP+PROFORM MOD'!A428&lt;&gt;"",'TD SOP+PROFORM MOD'!A428&lt;&gt;"TOTAL"),'TD SOP+PROFORM MOD'!A428,0)</f>
        <v>0</v>
      </c>
      <c r="C431" s="25" t="str">
        <f>IFERROR(VLOOKUP($A431,'TD SOP+PROFORM MOD'!$A$5:$AD$750,MATCH(C$4,'TD SOP+PROFORM MOD'!$B$2:$AT$2,0)+1,0),"")</f>
        <v/>
      </c>
      <c r="D431" s="25" t="str">
        <f>IFERROR(VLOOKUP($A431,'TD SOP+PROFORM MOD'!$A$5:$AD$750,MATCH(D$4,'TD SOP+PROFORM MOD'!$B$2:$AT$2,0)+1,0),"")</f>
        <v/>
      </c>
      <c r="E431" s="26" t="str">
        <f t="shared" si="99"/>
        <v/>
      </c>
      <c r="F431" s="25" t="str">
        <f>IFERROR(VLOOKUP($A431,'TD SOP+PROFORM MOD'!$A$5:$AD$750,MATCH(F$4,'TD SOP+PROFORM MOD'!$B$2:$AT$2,0)+1,0),"")</f>
        <v/>
      </c>
      <c r="G431" s="25" t="str">
        <f>IFERROR(VLOOKUP($A431,'TD SOP+PROFORM MOD'!$A$5:$AD$750,MATCH(G$4,'TD SOP+PROFORM MOD'!$B$2:$AT$2,0)+1,0),"")</f>
        <v/>
      </c>
      <c r="H431" s="26" t="str">
        <f t="shared" si="100"/>
        <v/>
      </c>
      <c r="I431" s="25" t="str">
        <f>IFERROR(VLOOKUP($A431,'TD SOP+PROFORM MOD'!$A$5:$AD$750,MATCH(I$4,'TD SOP+PROFORM MOD'!$B$2:$AT$2,0)+1,0),"")</f>
        <v/>
      </c>
      <c r="J431" s="25" t="str">
        <f>IFERROR(VLOOKUP($A431,'TD SOP+PROFORM MOD'!$A$5:$AD$750,MATCH(J$4,'TD SOP+PROFORM MOD'!$B$2:$AT$2,0)+1,0),"")</f>
        <v/>
      </c>
      <c r="K431" s="26" t="str">
        <f t="shared" si="101"/>
        <v/>
      </c>
      <c r="L431" s="25" t="str">
        <f>IFERROR(VLOOKUP($A431,'TD SOP+PROFORM MOD'!$A$5:$AD$750,MATCH(L$4,'TD SOP+PROFORM MOD'!$B$2:$AT$2,0)+1,0),"")</f>
        <v/>
      </c>
      <c r="M431" s="25" t="str">
        <f>IFERROR(VLOOKUP($A431,'TD SOP+PROFORM MOD'!$A$5:$AD$750,MATCH(M$4,'TD SOP+PROFORM MOD'!$B$2:$AT$2,0)+1,0),"")</f>
        <v/>
      </c>
      <c r="N431" s="26" t="str">
        <f t="shared" si="102"/>
        <v/>
      </c>
      <c r="O431" s="25">
        <f>IFERROR(VLOOKUP($A431,'TD SOP+PROFORM MOD'!$A$5:$AD$750,MATCH(O$4,'TD SOP+PROFORM MOD'!$B$2:$AD$2,0)+1,0),0)+IFERROR(VLOOKUP($A431,'TD SOP+PROFORM MOD'!$A$5:$AD$750,MATCH(O$2,'TD SOP+PROFORM MOD'!$B$2:$AD$2,0)+1,0),0)</f>
        <v>0</v>
      </c>
      <c r="P431" s="25">
        <f>IFERROR(VLOOKUP($A431,'TD SOP+PROFORM MOD'!$A$5:$AD$750,MATCH(P$4,'TD SOP+PROFORM MOD'!$B$2:$AD$2,0)+1,0),0)+IFERROR(VLOOKUP($A431,'TD SOP+PROFORM MOD'!$A$5:$AD$750,MATCH(P$2,'TD SOP+PROFORM MOD'!$B$2:$AD$2,0)+1,0),0)</f>
        <v>0</v>
      </c>
      <c r="Q431" s="26" t="str">
        <f t="shared" si="103"/>
        <v/>
      </c>
      <c r="R431" s="25">
        <f>IFERROR(VLOOKUP($A431,'TD SOP+PROFORM MOD'!$A$5:$AD$750,MATCH(R$4,'TD SOP+PROFORM MOD'!$B$2:$AD$2,0)+1,0),0)+IFERROR(VLOOKUP($A431,'TD SOP+PROFORM MOD'!$A$5:$AD$750,MATCH(R$2,'TD SOP+PROFORM MOD'!$B$2:$AD$2,0)+1,0),0)</f>
        <v>0</v>
      </c>
      <c r="S431" s="25">
        <f>IFERROR(VLOOKUP($A431,'TD SOP+PROFORM MOD'!$A$5:$AD$750,MATCH(S$4,'TD SOP+PROFORM MOD'!$B$2:$AD$2,0)+1,0),0)+IFERROR(VLOOKUP($A431,'TD SOP+PROFORM MOD'!$A$5:$AD$750,MATCH(S$2,'TD SOP+PROFORM MOD'!$B$2:$AD$2,0)+1,0),0)</f>
        <v>0</v>
      </c>
      <c r="T431" s="26" t="str">
        <f t="shared" si="104"/>
        <v/>
      </c>
      <c r="U431" s="25">
        <f>IFERROR(VLOOKUP($A431,'TD SOP+PROFORM MOD'!$A$5:$AD$750,MATCH(U$4,'TD SOP+PROFORM MOD'!$B$2:$AD$2,0)+1,0),0)+IFERROR(VLOOKUP($A431,'TD SOP+PROFORM MOD'!$A$5:$AD$750,MATCH(U$2,'TD SOP+PROFORM MOD'!$B$2:$AD$2,0)+1,0),0)</f>
        <v>0</v>
      </c>
      <c r="V431" s="25">
        <f>IFERROR(VLOOKUP($A431,'TD SOP+PROFORM MOD'!$A$5:$AD$750,MATCH(V$4,'TD SOP+PROFORM MOD'!$B$2:$AD$2,0)+1,0),0)+IFERROR(VLOOKUP($A431,'TD SOP+PROFORM MOD'!$A$5:$AD$750,MATCH(V$2,'TD SOP+PROFORM MOD'!$B$2:$AD$2,0)+1,0),0)</f>
        <v>0</v>
      </c>
      <c r="W431" s="26" t="str">
        <f t="shared" si="105"/>
        <v/>
      </c>
      <c r="X431" s="25">
        <f>IFERROR(VLOOKUP($A431,'TD SOP+PROFORM MOD'!$A$5:$AD$750,MATCH(X$4,'TD SOP+PROFORM MOD'!$B$2:$AD$2,0)+1,0),0)+IFERROR(VLOOKUP($A431,'TD SOP+PROFORM MOD'!$A$5:$AD$750,MATCH(X$2,'TD SOP+PROFORM MOD'!$B$2:$AD$2,0)+1,0),0)</f>
        <v>0</v>
      </c>
      <c r="Y431" s="25">
        <f>IFERROR(VLOOKUP($A431,'TD SOP+PROFORM MOD'!$A$5:$AD$750,MATCH(Y$4,'TD SOP+PROFORM MOD'!$B$2:$AD$2,0)+1,0),0)+IFERROR(VLOOKUP($A431,'TD SOP+PROFORM MOD'!$A$5:$AD$750,MATCH(Y$2,'TD SOP+PROFORM MOD'!$B$2:$AD$2,0)+1,0),0)</f>
        <v>0</v>
      </c>
      <c r="Z431" s="26" t="str">
        <f t="shared" si="106"/>
        <v/>
      </c>
      <c r="AA431" s="25">
        <f>IFERROR(VLOOKUP($A431,'TD SOP+PROFORM MOD'!$A$5:$AD$750,MATCH(AA$4,'TD SOP+PROFORM MOD'!$B$2:$AD$2,0)+1,0),0)+IFERROR(VLOOKUP($A431,'TD SOP+PROFORM MOD'!$A$5:$AD$750,MATCH(AA$2,'TD SOP+PROFORM MOD'!$B$2:$AD$2,0)+1,0),0)</f>
        <v>0</v>
      </c>
      <c r="AB431" s="25">
        <f>IFERROR(VLOOKUP($A431,'TD SOP+PROFORM MOD'!$A$5:$AD$750,MATCH(AB$4,'TD SOP+PROFORM MOD'!$B$2:$AD$2,0)+1,0),0)+IFERROR(VLOOKUP($A431,'TD SOP+PROFORM MOD'!$A$5:$AD$750,MATCH(AB$2,'TD SOP+PROFORM MOD'!$B$2:$AD$2,0)+1,0),0)</f>
        <v>0</v>
      </c>
      <c r="AC431" s="26" t="str">
        <f t="shared" si="107"/>
        <v/>
      </c>
      <c r="AD431" s="25">
        <f>IFERROR(VLOOKUP($A431,'TD SOP+PROFORM MOD'!$A$5:$AD$750,MATCH(AD$4,'TD SOP+PROFORM MOD'!$B$2:$AD$2,0)+1,0),0)+IFERROR(VLOOKUP($A431,'TD SOP+PROFORM MOD'!$A$5:$AD$750,MATCH(AD$2,'TD SOP+PROFORM MOD'!$B$2:$AD$2,0)+1,0),0)</f>
        <v>0</v>
      </c>
      <c r="AE431" s="25">
        <f>IFERROR(VLOOKUP($A431,'TD SOP+PROFORM MOD'!$A$5:$AD$750,MATCH(AE$4,'TD SOP+PROFORM MOD'!$B$2:$AD$2,0)+1,0),0)+IFERROR(VLOOKUP($A431,'TD SOP+PROFORM MOD'!$A$5:$AD$750,MATCH(AE$2,'TD SOP+PROFORM MOD'!$B$2:$AD$2,0)+1,0),0)</f>
        <v>0</v>
      </c>
      <c r="AF431" s="26" t="str">
        <f t="shared" si="108"/>
        <v/>
      </c>
      <c r="AG431" s="25">
        <f>IFERROR(VLOOKUP($A431,'TD SOP+PROFORM MOD'!$A$5:$AD$750,MATCH(AG$4,'TD SOP+PROFORM MOD'!$B$2:$AD$2,0)+1,0),0)+IFERROR(VLOOKUP($A431,'TD SOP+PROFORM MOD'!$A$5:$AD$750,MATCH(AG$2,'TD SOP+PROFORM MOD'!$B$2:$AD$2,0)+1,0),0)</f>
        <v>0</v>
      </c>
      <c r="AH431" s="25">
        <f>IFERROR(VLOOKUP($A431,'TD SOP+PROFORM MOD'!$A$5:$AD$750,MATCH(AH$4,'TD SOP+PROFORM MOD'!$B$2:$AD$2,0)+1,0),0)+IFERROR(VLOOKUP($A431,'TD SOP+PROFORM MOD'!$A$5:$AD$750,MATCH(AH$2,'TD SOP+PROFORM MOD'!$B$2:$AD$2,0)+1,0),0)</f>
        <v>0</v>
      </c>
      <c r="AI431" s="26" t="str">
        <f t="shared" si="109"/>
        <v/>
      </c>
      <c r="AJ431" s="25">
        <f>IFERROR(VLOOKUP($A431,'TD SOP+PROFORM MOD'!$A$5:$AD$750,MATCH(AJ$4,'TD SOP+PROFORM MOD'!$B$2:$AD$2,0)+1,0),0)+IFERROR(VLOOKUP($A431,'TD SOP+PROFORM MOD'!$A$5:$AD$750,MATCH(AJ$2,'TD SOP+PROFORM MOD'!$B$2:$AD$2,0)+1,0),0)</f>
        <v>0</v>
      </c>
      <c r="AK431" s="25">
        <f>IFERROR(VLOOKUP($A431,'TD SOP+PROFORM MOD'!$A$5:$AD$750,MATCH(AK$4,'TD SOP+PROFORM MOD'!$B$2:$AD$2,0)+1,0),0)+IFERROR(VLOOKUP($A431,'TD SOP+PROFORM MOD'!$A$5:$AD$750,MATCH(AK$2,'TD SOP+PROFORM MOD'!$B$2:$AD$2,0)+1,0),0)</f>
        <v>0</v>
      </c>
      <c r="AL431" s="26" t="str">
        <f t="shared" si="110"/>
        <v/>
      </c>
      <c r="AM431" s="25">
        <f t="shared" si="112"/>
        <v>0</v>
      </c>
      <c r="AN431" s="25">
        <f t="shared" si="112"/>
        <v>0</v>
      </c>
      <c r="AO431" s="26" t="str">
        <f t="shared" si="111"/>
        <v/>
      </c>
      <c r="AR431" s="25">
        <f>SUMIF('B&amp;S YTD LFY'!B:B,"="&amp;A431,'B&amp;S YTD LFY'!C:C)</f>
        <v>0</v>
      </c>
      <c r="AS431" s="25">
        <f t="shared" si="113"/>
        <v>0</v>
      </c>
      <c r="AT431" s="25"/>
    </row>
    <row r="432" spans="1:46" x14ac:dyDescent="0.35">
      <c r="A432" s="24">
        <f>IF(AND('TD SOP+PROFORM MOD'!A429&lt;&gt;"",'TD SOP+PROFORM MOD'!A429&lt;&gt;"TOTAL"),'TD SOP+PROFORM MOD'!A429,0)</f>
        <v>0</v>
      </c>
      <c r="C432" s="25" t="str">
        <f>IFERROR(VLOOKUP($A432,'TD SOP+PROFORM MOD'!$A$5:$AD$750,MATCH(C$4,'TD SOP+PROFORM MOD'!$B$2:$AT$2,0)+1,0),"")</f>
        <v/>
      </c>
      <c r="D432" s="25" t="str">
        <f>IFERROR(VLOOKUP($A432,'TD SOP+PROFORM MOD'!$A$5:$AD$750,MATCH(D$4,'TD SOP+PROFORM MOD'!$B$2:$AT$2,0)+1,0),"")</f>
        <v/>
      </c>
      <c r="E432" s="26" t="str">
        <f t="shared" si="99"/>
        <v/>
      </c>
      <c r="F432" s="25" t="str">
        <f>IFERROR(VLOOKUP($A432,'TD SOP+PROFORM MOD'!$A$5:$AD$750,MATCH(F$4,'TD SOP+PROFORM MOD'!$B$2:$AT$2,0)+1,0),"")</f>
        <v/>
      </c>
      <c r="G432" s="25" t="str">
        <f>IFERROR(VLOOKUP($A432,'TD SOP+PROFORM MOD'!$A$5:$AD$750,MATCH(G$4,'TD SOP+PROFORM MOD'!$B$2:$AT$2,0)+1,0),"")</f>
        <v/>
      </c>
      <c r="H432" s="26" t="str">
        <f t="shared" si="100"/>
        <v/>
      </c>
      <c r="I432" s="25" t="str">
        <f>IFERROR(VLOOKUP($A432,'TD SOP+PROFORM MOD'!$A$5:$AD$750,MATCH(I$4,'TD SOP+PROFORM MOD'!$B$2:$AT$2,0)+1,0),"")</f>
        <v/>
      </c>
      <c r="J432" s="25" t="str">
        <f>IFERROR(VLOOKUP($A432,'TD SOP+PROFORM MOD'!$A$5:$AD$750,MATCH(J$4,'TD SOP+PROFORM MOD'!$B$2:$AT$2,0)+1,0),"")</f>
        <v/>
      </c>
      <c r="K432" s="26" t="str">
        <f t="shared" si="101"/>
        <v/>
      </c>
      <c r="L432" s="25" t="str">
        <f>IFERROR(VLOOKUP($A432,'TD SOP+PROFORM MOD'!$A$5:$AD$750,MATCH(L$4,'TD SOP+PROFORM MOD'!$B$2:$AT$2,0)+1,0),"")</f>
        <v/>
      </c>
      <c r="M432" s="25" t="str">
        <f>IFERROR(VLOOKUP($A432,'TD SOP+PROFORM MOD'!$A$5:$AD$750,MATCH(M$4,'TD SOP+PROFORM MOD'!$B$2:$AT$2,0)+1,0),"")</f>
        <v/>
      </c>
      <c r="N432" s="26" t="str">
        <f t="shared" si="102"/>
        <v/>
      </c>
      <c r="O432" s="25">
        <f>IFERROR(VLOOKUP($A432,'TD SOP+PROFORM MOD'!$A$5:$AD$750,MATCH(O$4,'TD SOP+PROFORM MOD'!$B$2:$AD$2,0)+1,0),0)+IFERROR(VLOOKUP($A432,'TD SOP+PROFORM MOD'!$A$5:$AD$750,MATCH(O$2,'TD SOP+PROFORM MOD'!$B$2:$AD$2,0)+1,0),0)</f>
        <v>0</v>
      </c>
      <c r="P432" s="25">
        <f>IFERROR(VLOOKUP($A432,'TD SOP+PROFORM MOD'!$A$5:$AD$750,MATCH(P$4,'TD SOP+PROFORM MOD'!$B$2:$AD$2,0)+1,0),0)+IFERROR(VLOOKUP($A432,'TD SOP+PROFORM MOD'!$A$5:$AD$750,MATCH(P$2,'TD SOP+PROFORM MOD'!$B$2:$AD$2,0)+1,0),0)</f>
        <v>0</v>
      </c>
      <c r="Q432" s="26" t="str">
        <f t="shared" si="103"/>
        <v/>
      </c>
      <c r="R432" s="25">
        <f>IFERROR(VLOOKUP($A432,'TD SOP+PROFORM MOD'!$A$5:$AD$750,MATCH(R$4,'TD SOP+PROFORM MOD'!$B$2:$AD$2,0)+1,0),0)+IFERROR(VLOOKUP($A432,'TD SOP+PROFORM MOD'!$A$5:$AD$750,MATCH(R$2,'TD SOP+PROFORM MOD'!$B$2:$AD$2,0)+1,0),0)</f>
        <v>0</v>
      </c>
      <c r="S432" s="25">
        <f>IFERROR(VLOOKUP($A432,'TD SOP+PROFORM MOD'!$A$5:$AD$750,MATCH(S$4,'TD SOP+PROFORM MOD'!$B$2:$AD$2,0)+1,0),0)+IFERROR(VLOOKUP($A432,'TD SOP+PROFORM MOD'!$A$5:$AD$750,MATCH(S$2,'TD SOP+PROFORM MOD'!$B$2:$AD$2,0)+1,0),0)</f>
        <v>0</v>
      </c>
      <c r="T432" s="26" t="str">
        <f t="shared" si="104"/>
        <v/>
      </c>
      <c r="U432" s="25">
        <f>IFERROR(VLOOKUP($A432,'TD SOP+PROFORM MOD'!$A$5:$AD$750,MATCH(U$4,'TD SOP+PROFORM MOD'!$B$2:$AD$2,0)+1,0),0)+IFERROR(VLOOKUP($A432,'TD SOP+PROFORM MOD'!$A$5:$AD$750,MATCH(U$2,'TD SOP+PROFORM MOD'!$B$2:$AD$2,0)+1,0),0)</f>
        <v>0</v>
      </c>
      <c r="V432" s="25">
        <f>IFERROR(VLOOKUP($A432,'TD SOP+PROFORM MOD'!$A$5:$AD$750,MATCH(V$4,'TD SOP+PROFORM MOD'!$B$2:$AD$2,0)+1,0),0)+IFERROR(VLOOKUP($A432,'TD SOP+PROFORM MOD'!$A$5:$AD$750,MATCH(V$2,'TD SOP+PROFORM MOD'!$B$2:$AD$2,0)+1,0),0)</f>
        <v>0</v>
      </c>
      <c r="W432" s="26" t="str">
        <f t="shared" si="105"/>
        <v/>
      </c>
      <c r="X432" s="25">
        <f>IFERROR(VLOOKUP($A432,'TD SOP+PROFORM MOD'!$A$5:$AD$750,MATCH(X$4,'TD SOP+PROFORM MOD'!$B$2:$AD$2,0)+1,0),0)+IFERROR(VLOOKUP($A432,'TD SOP+PROFORM MOD'!$A$5:$AD$750,MATCH(X$2,'TD SOP+PROFORM MOD'!$B$2:$AD$2,0)+1,0),0)</f>
        <v>0</v>
      </c>
      <c r="Y432" s="25">
        <f>IFERROR(VLOOKUP($A432,'TD SOP+PROFORM MOD'!$A$5:$AD$750,MATCH(Y$4,'TD SOP+PROFORM MOD'!$B$2:$AD$2,0)+1,0),0)+IFERROR(VLOOKUP($A432,'TD SOP+PROFORM MOD'!$A$5:$AD$750,MATCH(Y$2,'TD SOP+PROFORM MOD'!$B$2:$AD$2,0)+1,0),0)</f>
        <v>0</v>
      </c>
      <c r="Z432" s="26" t="str">
        <f t="shared" si="106"/>
        <v/>
      </c>
      <c r="AA432" s="25">
        <f>IFERROR(VLOOKUP($A432,'TD SOP+PROFORM MOD'!$A$5:$AD$750,MATCH(AA$4,'TD SOP+PROFORM MOD'!$B$2:$AD$2,0)+1,0),0)+IFERROR(VLOOKUP($A432,'TD SOP+PROFORM MOD'!$A$5:$AD$750,MATCH(AA$2,'TD SOP+PROFORM MOD'!$B$2:$AD$2,0)+1,0),0)</f>
        <v>0</v>
      </c>
      <c r="AB432" s="25">
        <f>IFERROR(VLOOKUP($A432,'TD SOP+PROFORM MOD'!$A$5:$AD$750,MATCH(AB$4,'TD SOP+PROFORM MOD'!$B$2:$AD$2,0)+1,0),0)+IFERROR(VLOOKUP($A432,'TD SOP+PROFORM MOD'!$A$5:$AD$750,MATCH(AB$2,'TD SOP+PROFORM MOD'!$B$2:$AD$2,0)+1,0),0)</f>
        <v>0</v>
      </c>
      <c r="AC432" s="26" t="str">
        <f t="shared" si="107"/>
        <v/>
      </c>
      <c r="AD432" s="25">
        <f>IFERROR(VLOOKUP($A432,'TD SOP+PROFORM MOD'!$A$5:$AD$750,MATCH(AD$4,'TD SOP+PROFORM MOD'!$B$2:$AD$2,0)+1,0),0)+IFERROR(VLOOKUP($A432,'TD SOP+PROFORM MOD'!$A$5:$AD$750,MATCH(AD$2,'TD SOP+PROFORM MOD'!$B$2:$AD$2,0)+1,0),0)</f>
        <v>0</v>
      </c>
      <c r="AE432" s="25">
        <f>IFERROR(VLOOKUP($A432,'TD SOP+PROFORM MOD'!$A$5:$AD$750,MATCH(AE$4,'TD SOP+PROFORM MOD'!$B$2:$AD$2,0)+1,0),0)+IFERROR(VLOOKUP($A432,'TD SOP+PROFORM MOD'!$A$5:$AD$750,MATCH(AE$2,'TD SOP+PROFORM MOD'!$B$2:$AD$2,0)+1,0),0)</f>
        <v>0</v>
      </c>
      <c r="AF432" s="26" t="str">
        <f t="shared" si="108"/>
        <v/>
      </c>
      <c r="AG432" s="25">
        <f>IFERROR(VLOOKUP($A432,'TD SOP+PROFORM MOD'!$A$5:$AD$750,MATCH(AG$4,'TD SOP+PROFORM MOD'!$B$2:$AD$2,0)+1,0),0)+IFERROR(VLOOKUP($A432,'TD SOP+PROFORM MOD'!$A$5:$AD$750,MATCH(AG$2,'TD SOP+PROFORM MOD'!$B$2:$AD$2,0)+1,0),0)</f>
        <v>0</v>
      </c>
      <c r="AH432" s="25">
        <f>IFERROR(VLOOKUP($A432,'TD SOP+PROFORM MOD'!$A$5:$AD$750,MATCH(AH$4,'TD SOP+PROFORM MOD'!$B$2:$AD$2,0)+1,0),0)+IFERROR(VLOOKUP($A432,'TD SOP+PROFORM MOD'!$A$5:$AD$750,MATCH(AH$2,'TD SOP+PROFORM MOD'!$B$2:$AD$2,0)+1,0),0)</f>
        <v>0</v>
      </c>
      <c r="AI432" s="26" t="str">
        <f t="shared" si="109"/>
        <v/>
      </c>
      <c r="AJ432" s="25">
        <f>IFERROR(VLOOKUP($A432,'TD SOP+PROFORM MOD'!$A$5:$AD$750,MATCH(AJ$4,'TD SOP+PROFORM MOD'!$B$2:$AD$2,0)+1,0),0)+IFERROR(VLOOKUP($A432,'TD SOP+PROFORM MOD'!$A$5:$AD$750,MATCH(AJ$2,'TD SOP+PROFORM MOD'!$B$2:$AD$2,0)+1,0),0)</f>
        <v>0</v>
      </c>
      <c r="AK432" s="25">
        <f>IFERROR(VLOOKUP($A432,'TD SOP+PROFORM MOD'!$A$5:$AD$750,MATCH(AK$4,'TD SOP+PROFORM MOD'!$B$2:$AD$2,0)+1,0),0)+IFERROR(VLOOKUP($A432,'TD SOP+PROFORM MOD'!$A$5:$AD$750,MATCH(AK$2,'TD SOP+PROFORM MOD'!$B$2:$AD$2,0)+1,0),0)</f>
        <v>0</v>
      </c>
      <c r="AL432" s="26" t="str">
        <f t="shared" si="110"/>
        <v/>
      </c>
      <c r="AM432" s="25">
        <f t="shared" si="112"/>
        <v>0</v>
      </c>
      <c r="AN432" s="25">
        <f t="shared" si="112"/>
        <v>0</v>
      </c>
      <c r="AO432" s="26" t="str">
        <f t="shared" si="111"/>
        <v/>
      </c>
      <c r="AR432" s="25">
        <f>SUMIF('B&amp;S YTD LFY'!B:B,"="&amp;A432,'B&amp;S YTD LFY'!C:C)</f>
        <v>0</v>
      </c>
      <c r="AS432" s="25">
        <f t="shared" si="113"/>
        <v>0</v>
      </c>
      <c r="AT432" s="25"/>
    </row>
    <row r="433" spans="1:46" x14ac:dyDescent="0.35">
      <c r="A433" s="24">
        <f>IF(AND('TD SOP+PROFORM MOD'!A430&lt;&gt;"",'TD SOP+PROFORM MOD'!A430&lt;&gt;"TOTAL"),'TD SOP+PROFORM MOD'!A430,0)</f>
        <v>0</v>
      </c>
      <c r="C433" s="25" t="str">
        <f>IFERROR(VLOOKUP($A433,'TD SOP+PROFORM MOD'!$A$5:$AD$750,MATCH(C$4,'TD SOP+PROFORM MOD'!$B$2:$AT$2,0)+1,0),"")</f>
        <v/>
      </c>
      <c r="D433" s="25" t="str">
        <f>IFERROR(VLOOKUP($A433,'TD SOP+PROFORM MOD'!$A$5:$AD$750,MATCH(D$4,'TD SOP+PROFORM MOD'!$B$2:$AT$2,0)+1,0),"")</f>
        <v/>
      </c>
      <c r="E433" s="26" t="str">
        <f t="shared" si="99"/>
        <v/>
      </c>
      <c r="F433" s="25" t="str">
        <f>IFERROR(VLOOKUP($A433,'TD SOP+PROFORM MOD'!$A$5:$AD$750,MATCH(F$4,'TD SOP+PROFORM MOD'!$B$2:$AT$2,0)+1,0),"")</f>
        <v/>
      </c>
      <c r="G433" s="25" t="str">
        <f>IFERROR(VLOOKUP($A433,'TD SOP+PROFORM MOD'!$A$5:$AD$750,MATCH(G$4,'TD SOP+PROFORM MOD'!$B$2:$AT$2,0)+1,0),"")</f>
        <v/>
      </c>
      <c r="H433" s="26" t="str">
        <f t="shared" si="100"/>
        <v/>
      </c>
      <c r="I433" s="25" t="str">
        <f>IFERROR(VLOOKUP($A433,'TD SOP+PROFORM MOD'!$A$5:$AD$750,MATCH(I$4,'TD SOP+PROFORM MOD'!$B$2:$AT$2,0)+1,0),"")</f>
        <v/>
      </c>
      <c r="J433" s="25" t="str">
        <f>IFERROR(VLOOKUP($A433,'TD SOP+PROFORM MOD'!$A$5:$AD$750,MATCH(J$4,'TD SOP+PROFORM MOD'!$B$2:$AT$2,0)+1,0),"")</f>
        <v/>
      </c>
      <c r="K433" s="26" t="str">
        <f t="shared" si="101"/>
        <v/>
      </c>
      <c r="L433" s="25" t="str">
        <f>IFERROR(VLOOKUP($A433,'TD SOP+PROFORM MOD'!$A$5:$AD$750,MATCH(L$4,'TD SOP+PROFORM MOD'!$B$2:$AT$2,0)+1,0),"")</f>
        <v/>
      </c>
      <c r="M433" s="25" t="str">
        <f>IFERROR(VLOOKUP($A433,'TD SOP+PROFORM MOD'!$A$5:$AD$750,MATCH(M$4,'TD SOP+PROFORM MOD'!$B$2:$AT$2,0)+1,0),"")</f>
        <v/>
      </c>
      <c r="N433" s="26" t="str">
        <f t="shared" si="102"/>
        <v/>
      </c>
      <c r="O433" s="25">
        <f>IFERROR(VLOOKUP($A433,'TD SOP+PROFORM MOD'!$A$5:$AD$750,MATCH(O$4,'TD SOP+PROFORM MOD'!$B$2:$AD$2,0)+1,0),0)+IFERROR(VLOOKUP($A433,'TD SOP+PROFORM MOD'!$A$5:$AD$750,MATCH(O$2,'TD SOP+PROFORM MOD'!$B$2:$AD$2,0)+1,0),0)</f>
        <v>0</v>
      </c>
      <c r="P433" s="25">
        <f>IFERROR(VLOOKUP($A433,'TD SOP+PROFORM MOD'!$A$5:$AD$750,MATCH(P$4,'TD SOP+PROFORM MOD'!$B$2:$AD$2,0)+1,0),0)+IFERROR(VLOOKUP($A433,'TD SOP+PROFORM MOD'!$A$5:$AD$750,MATCH(P$2,'TD SOP+PROFORM MOD'!$B$2:$AD$2,0)+1,0),0)</f>
        <v>0</v>
      </c>
      <c r="Q433" s="26" t="str">
        <f t="shared" si="103"/>
        <v/>
      </c>
      <c r="R433" s="25">
        <f>IFERROR(VLOOKUP($A433,'TD SOP+PROFORM MOD'!$A$5:$AD$750,MATCH(R$4,'TD SOP+PROFORM MOD'!$B$2:$AD$2,0)+1,0),0)+IFERROR(VLOOKUP($A433,'TD SOP+PROFORM MOD'!$A$5:$AD$750,MATCH(R$2,'TD SOP+PROFORM MOD'!$B$2:$AD$2,0)+1,0),0)</f>
        <v>0</v>
      </c>
      <c r="S433" s="25">
        <f>IFERROR(VLOOKUP($A433,'TD SOP+PROFORM MOD'!$A$5:$AD$750,MATCH(S$4,'TD SOP+PROFORM MOD'!$B$2:$AD$2,0)+1,0),0)+IFERROR(VLOOKUP($A433,'TD SOP+PROFORM MOD'!$A$5:$AD$750,MATCH(S$2,'TD SOP+PROFORM MOD'!$B$2:$AD$2,0)+1,0),0)</f>
        <v>0</v>
      </c>
      <c r="T433" s="26" t="str">
        <f t="shared" si="104"/>
        <v/>
      </c>
      <c r="U433" s="25">
        <f>IFERROR(VLOOKUP($A433,'TD SOP+PROFORM MOD'!$A$5:$AD$750,MATCH(U$4,'TD SOP+PROFORM MOD'!$B$2:$AD$2,0)+1,0),0)+IFERROR(VLOOKUP($A433,'TD SOP+PROFORM MOD'!$A$5:$AD$750,MATCH(U$2,'TD SOP+PROFORM MOD'!$B$2:$AD$2,0)+1,0),0)</f>
        <v>0</v>
      </c>
      <c r="V433" s="25">
        <f>IFERROR(VLOOKUP($A433,'TD SOP+PROFORM MOD'!$A$5:$AD$750,MATCH(V$4,'TD SOP+PROFORM MOD'!$B$2:$AD$2,0)+1,0),0)+IFERROR(VLOOKUP($A433,'TD SOP+PROFORM MOD'!$A$5:$AD$750,MATCH(V$2,'TD SOP+PROFORM MOD'!$B$2:$AD$2,0)+1,0),0)</f>
        <v>0</v>
      </c>
      <c r="W433" s="26" t="str">
        <f t="shared" si="105"/>
        <v/>
      </c>
      <c r="X433" s="25">
        <f>IFERROR(VLOOKUP($A433,'TD SOP+PROFORM MOD'!$A$5:$AD$750,MATCH(X$4,'TD SOP+PROFORM MOD'!$B$2:$AD$2,0)+1,0),0)+IFERROR(VLOOKUP($A433,'TD SOP+PROFORM MOD'!$A$5:$AD$750,MATCH(X$2,'TD SOP+PROFORM MOD'!$B$2:$AD$2,0)+1,0),0)</f>
        <v>0</v>
      </c>
      <c r="Y433" s="25">
        <f>IFERROR(VLOOKUP($A433,'TD SOP+PROFORM MOD'!$A$5:$AD$750,MATCH(Y$4,'TD SOP+PROFORM MOD'!$B$2:$AD$2,0)+1,0),0)+IFERROR(VLOOKUP($A433,'TD SOP+PROFORM MOD'!$A$5:$AD$750,MATCH(Y$2,'TD SOP+PROFORM MOD'!$B$2:$AD$2,0)+1,0),0)</f>
        <v>0</v>
      </c>
      <c r="Z433" s="26" t="str">
        <f t="shared" si="106"/>
        <v/>
      </c>
      <c r="AA433" s="25">
        <f>IFERROR(VLOOKUP($A433,'TD SOP+PROFORM MOD'!$A$5:$AD$750,MATCH(AA$4,'TD SOP+PROFORM MOD'!$B$2:$AD$2,0)+1,0),0)+IFERROR(VLOOKUP($A433,'TD SOP+PROFORM MOD'!$A$5:$AD$750,MATCH(AA$2,'TD SOP+PROFORM MOD'!$B$2:$AD$2,0)+1,0),0)</f>
        <v>0</v>
      </c>
      <c r="AB433" s="25">
        <f>IFERROR(VLOOKUP($A433,'TD SOP+PROFORM MOD'!$A$5:$AD$750,MATCH(AB$4,'TD SOP+PROFORM MOD'!$B$2:$AD$2,0)+1,0),0)+IFERROR(VLOOKUP($A433,'TD SOP+PROFORM MOD'!$A$5:$AD$750,MATCH(AB$2,'TD SOP+PROFORM MOD'!$B$2:$AD$2,0)+1,0),0)</f>
        <v>0</v>
      </c>
      <c r="AC433" s="26" t="str">
        <f t="shared" si="107"/>
        <v/>
      </c>
      <c r="AD433" s="25">
        <f>IFERROR(VLOOKUP($A433,'TD SOP+PROFORM MOD'!$A$5:$AD$750,MATCH(AD$4,'TD SOP+PROFORM MOD'!$B$2:$AD$2,0)+1,0),0)+IFERROR(VLOOKUP($A433,'TD SOP+PROFORM MOD'!$A$5:$AD$750,MATCH(AD$2,'TD SOP+PROFORM MOD'!$B$2:$AD$2,0)+1,0),0)</f>
        <v>0</v>
      </c>
      <c r="AE433" s="25">
        <f>IFERROR(VLOOKUP($A433,'TD SOP+PROFORM MOD'!$A$5:$AD$750,MATCH(AE$4,'TD SOP+PROFORM MOD'!$B$2:$AD$2,0)+1,0),0)+IFERROR(VLOOKUP($A433,'TD SOP+PROFORM MOD'!$A$5:$AD$750,MATCH(AE$2,'TD SOP+PROFORM MOD'!$B$2:$AD$2,0)+1,0),0)</f>
        <v>0</v>
      </c>
      <c r="AF433" s="26" t="str">
        <f t="shared" si="108"/>
        <v/>
      </c>
      <c r="AG433" s="25">
        <f>IFERROR(VLOOKUP($A433,'TD SOP+PROFORM MOD'!$A$5:$AD$750,MATCH(AG$4,'TD SOP+PROFORM MOD'!$B$2:$AD$2,0)+1,0),0)+IFERROR(VLOOKUP($A433,'TD SOP+PROFORM MOD'!$A$5:$AD$750,MATCH(AG$2,'TD SOP+PROFORM MOD'!$B$2:$AD$2,0)+1,0),0)</f>
        <v>0</v>
      </c>
      <c r="AH433" s="25">
        <f>IFERROR(VLOOKUP($A433,'TD SOP+PROFORM MOD'!$A$5:$AD$750,MATCH(AH$4,'TD SOP+PROFORM MOD'!$B$2:$AD$2,0)+1,0),0)+IFERROR(VLOOKUP($A433,'TD SOP+PROFORM MOD'!$A$5:$AD$750,MATCH(AH$2,'TD SOP+PROFORM MOD'!$B$2:$AD$2,0)+1,0),0)</f>
        <v>0</v>
      </c>
      <c r="AI433" s="26" t="str">
        <f t="shared" si="109"/>
        <v/>
      </c>
      <c r="AJ433" s="25">
        <f>IFERROR(VLOOKUP($A433,'TD SOP+PROFORM MOD'!$A$5:$AD$750,MATCH(AJ$4,'TD SOP+PROFORM MOD'!$B$2:$AD$2,0)+1,0),0)+IFERROR(VLOOKUP($A433,'TD SOP+PROFORM MOD'!$A$5:$AD$750,MATCH(AJ$2,'TD SOP+PROFORM MOD'!$B$2:$AD$2,0)+1,0),0)</f>
        <v>0</v>
      </c>
      <c r="AK433" s="25">
        <f>IFERROR(VLOOKUP($A433,'TD SOP+PROFORM MOD'!$A$5:$AD$750,MATCH(AK$4,'TD SOP+PROFORM MOD'!$B$2:$AD$2,0)+1,0),0)+IFERROR(VLOOKUP($A433,'TD SOP+PROFORM MOD'!$A$5:$AD$750,MATCH(AK$2,'TD SOP+PROFORM MOD'!$B$2:$AD$2,0)+1,0),0)</f>
        <v>0</v>
      </c>
      <c r="AL433" s="26" t="str">
        <f t="shared" si="110"/>
        <v/>
      </c>
      <c r="AM433" s="25">
        <f t="shared" si="112"/>
        <v>0</v>
      </c>
      <c r="AN433" s="25">
        <f t="shared" si="112"/>
        <v>0</v>
      </c>
      <c r="AO433" s="26" t="str">
        <f t="shared" si="111"/>
        <v/>
      </c>
      <c r="AR433" s="25">
        <f>SUMIF('B&amp;S YTD LFY'!B:B,"="&amp;A433,'B&amp;S YTD LFY'!C:C)</f>
        <v>0</v>
      </c>
      <c r="AS433" s="25">
        <f t="shared" si="113"/>
        <v>0</v>
      </c>
      <c r="AT433" s="25"/>
    </row>
    <row r="434" spans="1:46" x14ac:dyDescent="0.35">
      <c r="A434" s="24">
        <f>IF(AND('TD SOP+PROFORM MOD'!A431&lt;&gt;"",'TD SOP+PROFORM MOD'!A431&lt;&gt;"TOTAL"),'TD SOP+PROFORM MOD'!A431,0)</f>
        <v>0</v>
      </c>
      <c r="C434" s="25" t="str">
        <f>IFERROR(VLOOKUP($A434,'TD SOP+PROFORM MOD'!$A$5:$AD$750,MATCH(C$4,'TD SOP+PROFORM MOD'!$B$2:$AT$2,0)+1,0),"")</f>
        <v/>
      </c>
      <c r="D434" s="25" t="str">
        <f>IFERROR(VLOOKUP($A434,'TD SOP+PROFORM MOD'!$A$5:$AD$750,MATCH(D$4,'TD SOP+PROFORM MOD'!$B$2:$AT$2,0)+1,0),"")</f>
        <v/>
      </c>
      <c r="E434" s="26" t="str">
        <f t="shared" si="99"/>
        <v/>
      </c>
      <c r="F434" s="25" t="str">
        <f>IFERROR(VLOOKUP($A434,'TD SOP+PROFORM MOD'!$A$5:$AD$750,MATCH(F$4,'TD SOP+PROFORM MOD'!$B$2:$AT$2,0)+1,0),"")</f>
        <v/>
      </c>
      <c r="G434" s="25" t="str">
        <f>IFERROR(VLOOKUP($A434,'TD SOP+PROFORM MOD'!$A$5:$AD$750,MATCH(G$4,'TD SOP+PROFORM MOD'!$B$2:$AT$2,0)+1,0),"")</f>
        <v/>
      </c>
      <c r="H434" s="26" t="str">
        <f t="shared" si="100"/>
        <v/>
      </c>
      <c r="I434" s="25" t="str">
        <f>IFERROR(VLOOKUP($A434,'TD SOP+PROFORM MOD'!$A$5:$AD$750,MATCH(I$4,'TD SOP+PROFORM MOD'!$B$2:$AT$2,0)+1,0),"")</f>
        <v/>
      </c>
      <c r="J434" s="25" t="str">
        <f>IFERROR(VLOOKUP($A434,'TD SOP+PROFORM MOD'!$A$5:$AD$750,MATCH(J$4,'TD SOP+PROFORM MOD'!$B$2:$AT$2,0)+1,0),"")</f>
        <v/>
      </c>
      <c r="K434" s="26" t="str">
        <f t="shared" si="101"/>
        <v/>
      </c>
      <c r="L434" s="25" t="str">
        <f>IFERROR(VLOOKUP($A434,'TD SOP+PROFORM MOD'!$A$5:$AD$750,MATCH(L$4,'TD SOP+PROFORM MOD'!$B$2:$AT$2,0)+1,0),"")</f>
        <v/>
      </c>
      <c r="M434" s="25" t="str">
        <f>IFERROR(VLOOKUP($A434,'TD SOP+PROFORM MOD'!$A$5:$AD$750,MATCH(M$4,'TD SOP+PROFORM MOD'!$B$2:$AT$2,0)+1,0),"")</f>
        <v/>
      </c>
      <c r="N434" s="26" t="str">
        <f t="shared" si="102"/>
        <v/>
      </c>
      <c r="O434" s="25">
        <f>IFERROR(VLOOKUP($A434,'TD SOP+PROFORM MOD'!$A$5:$AD$750,MATCH(O$4,'TD SOP+PROFORM MOD'!$B$2:$AD$2,0)+1,0),0)+IFERROR(VLOOKUP($A434,'TD SOP+PROFORM MOD'!$A$5:$AD$750,MATCH(O$2,'TD SOP+PROFORM MOD'!$B$2:$AD$2,0)+1,0),0)</f>
        <v>0</v>
      </c>
      <c r="P434" s="25">
        <f>IFERROR(VLOOKUP($A434,'TD SOP+PROFORM MOD'!$A$5:$AD$750,MATCH(P$4,'TD SOP+PROFORM MOD'!$B$2:$AD$2,0)+1,0),0)+IFERROR(VLOOKUP($A434,'TD SOP+PROFORM MOD'!$A$5:$AD$750,MATCH(P$2,'TD SOP+PROFORM MOD'!$B$2:$AD$2,0)+1,0),0)</f>
        <v>0</v>
      </c>
      <c r="Q434" s="26" t="str">
        <f t="shared" si="103"/>
        <v/>
      </c>
      <c r="R434" s="25">
        <f>IFERROR(VLOOKUP($A434,'TD SOP+PROFORM MOD'!$A$5:$AD$750,MATCH(R$4,'TD SOP+PROFORM MOD'!$B$2:$AD$2,0)+1,0),0)+IFERROR(VLOOKUP($A434,'TD SOP+PROFORM MOD'!$A$5:$AD$750,MATCH(R$2,'TD SOP+PROFORM MOD'!$B$2:$AD$2,0)+1,0),0)</f>
        <v>0</v>
      </c>
      <c r="S434" s="25">
        <f>IFERROR(VLOOKUP($A434,'TD SOP+PROFORM MOD'!$A$5:$AD$750,MATCH(S$4,'TD SOP+PROFORM MOD'!$B$2:$AD$2,0)+1,0),0)+IFERROR(VLOOKUP($A434,'TD SOP+PROFORM MOD'!$A$5:$AD$750,MATCH(S$2,'TD SOP+PROFORM MOD'!$B$2:$AD$2,0)+1,0),0)</f>
        <v>0</v>
      </c>
      <c r="T434" s="26" t="str">
        <f t="shared" si="104"/>
        <v/>
      </c>
      <c r="U434" s="25">
        <f>IFERROR(VLOOKUP($A434,'TD SOP+PROFORM MOD'!$A$5:$AD$750,MATCH(U$4,'TD SOP+PROFORM MOD'!$B$2:$AD$2,0)+1,0),0)+IFERROR(VLOOKUP($A434,'TD SOP+PROFORM MOD'!$A$5:$AD$750,MATCH(U$2,'TD SOP+PROFORM MOD'!$B$2:$AD$2,0)+1,0),0)</f>
        <v>0</v>
      </c>
      <c r="V434" s="25">
        <f>IFERROR(VLOOKUP($A434,'TD SOP+PROFORM MOD'!$A$5:$AD$750,MATCH(V$4,'TD SOP+PROFORM MOD'!$B$2:$AD$2,0)+1,0),0)+IFERROR(VLOOKUP($A434,'TD SOP+PROFORM MOD'!$A$5:$AD$750,MATCH(V$2,'TD SOP+PROFORM MOD'!$B$2:$AD$2,0)+1,0),0)</f>
        <v>0</v>
      </c>
      <c r="W434" s="26" t="str">
        <f t="shared" si="105"/>
        <v/>
      </c>
      <c r="X434" s="25">
        <f>IFERROR(VLOOKUP($A434,'TD SOP+PROFORM MOD'!$A$5:$AD$750,MATCH(X$4,'TD SOP+PROFORM MOD'!$B$2:$AD$2,0)+1,0),0)+IFERROR(VLOOKUP($A434,'TD SOP+PROFORM MOD'!$A$5:$AD$750,MATCH(X$2,'TD SOP+PROFORM MOD'!$B$2:$AD$2,0)+1,0),0)</f>
        <v>0</v>
      </c>
      <c r="Y434" s="25">
        <f>IFERROR(VLOOKUP($A434,'TD SOP+PROFORM MOD'!$A$5:$AD$750,MATCH(Y$4,'TD SOP+PROFORM MOD'!$B$2:$AD$2,0)+1,0),0)+IFERROR(VLOOKUP($A434,'TD SOP+PROFORM MOD'!$A$5:$AD$750,MATCH(Y$2,'TD SOP+PROFORM MOD'!$B$2:$AD$2,0)+1,0),0)</f>
        <v>0</v>
      </c>
      <c r="Z434" s="26" t="str">
        <f t="shared" si="106"/>
        <v/>
      </c>
      <c r="AA434" s="25">
        <f>IFERROR(VLOOKUP($A434,'TD SOP+PROFORM MOD'!$A$5:$AD$750,MATCH(AA$4,'TD SOP+PROFORM MOD'!$B$2:$AD$2,0)+1,0),0)+IFERROR(VLOOKUP($A434,'TD SOP+PROFORM MOD'!$A$5:$AD$750,MATCH(AA$2,'TD SOP+PROFORM MOD'!$B$2:$AD$2,0)+1,0),0)</f>
        <v>0</v>
      </c>
      <c r="AB434" s="25">
        <f>IFERROR(VLOOKUP($A434,'TD SOP+PROFORM MOD'!$A$5:$AD$750,MATCH(AB$4,'TD SOP+PROFORM MOD'!$B$2:$AD$2,0)+1,0),0)+IFERROR(VLOOKUP($A434,'TD SOP+PROFORM MOD'!$A$5:$AD$750,MATCH(AB$2,'TD SOP+PROFORM MOD'!$B$2:$AD$2,0)+1,0),0)</f>
        <v>0</v>
      </c>
      <c r="AC434" s="26" t="str">
        <f t="shared" si="107"/>
        <v/>
      </c>
      <c r="AD434" s="25">
        <f>IFERROR(VLOOKUP($A434,'TD SOP+PROFORM MOD'!$A$5:$AD$750,MATCH(AD$4,'TD SOP+PROFORM MOD'!$B$2:$AD$2,0)+1,0),0)+IFERROR(VLOOKUP($A434,'TD SOP+PROFORM MOD'!$A$5:$AD$750,MATCH(AD$2,'TD SOP+PROFORM MOD'!$B$2:$AD$2,0)+1,0),0)</f>
        <v>0</v>
      </c>
      <c r="AE434" s="25">
        <f>IFERROR(VLOOKUP($A434,'TD SOP+PROFORM MOD'!$A$5:$AD$750,MATCH(AE$4,'TD SOP+PROFORM MOD'!$B$2:$AD$2,0)+1,0),0)+IFERROR(VLOOKUP($A434,'TD SOP+PROFORM MOD'!$A$5:$AD$750,MATCH(AE$2,'TD SOP+PROFORM MOD'!$B$2:$AD$2,0)+1,0),0)</f>
        <v>0</v>
      </c>
      <c r="AF434" s="26" t="str">
        <f t="shared" si="108"/>
        <v/>
      </c>
      <c r="AG434" s="25">
        <f>IFERROR(VLOOKUP($A434,'TD SOP+PROFORM MOD'!$A$5:$AD$750,MATCH(AG$4,'TD SOP+PROFORM MOD'!$B$2:$AD$2,0)+1,0),0)+IFERROR(VLOOKUP($A434,'TD SOP+PROFORM MOD'!$A$5:$AD$750,MATCH(AG$2,'TD SOP+PROFORM MOD'!$B$2:$AD$2,0)+1,0),0)</f>
        <v>0</v>
      </c>
      <c r="AH434" s="25">
        <f>IFERROR(VLOOKUP($A434,'TD SOP+PROFORM MOD'!$A$5:$AD$750,MATCH(AH$4,'TD SOP+PROFORM MOD'!$B$2:$AD$2,0)+1,0),0)+IFERROR(VLOOKUP($A434,'TD SOP+PROFORM MOD'!$A$5:$AD$750,MATCH(AH$2,'TD SOP+PROFORM MOD'!$B$2:$AD$2,0)+1,0),0)</f>
        <v>0</v>
      </c>
      <c r="AI434" s="26" t="str">
        <f t="shared" si="109"/>
        <v/>
      </c>
      <c r="AJ434" s="25">
        <f>IFERROR(VLOOKUP($A434,'TD SOP+PROFORM MOD'!$A$5:$AD$750,MATCH(AJ$4,'TD SOP+PROFORM MOD'!$B$2:$AD$2,0)+1,0),0)+IFERROR(VLOOKUP($A434,'TD SOP+PROFORM MOD'!$A$5:$AD$750,MATCH(AJ$2,'TD SOP+PROFORM MOD'!$B$2:$AD$2,0)+1,0),0)</f>
        <v>0</v>
      </c>
      <c r="AK434" s="25">
        <f>IFERROR(VLOOKUP($A434,'TD SOP+PROFORM MOD'!$A$5:$AD$750,MATCH(AK$4,'TD SOP+PROFORM MOD'!$B$2:$AD$2,0)+1,0),0)+IFERROR(VLOOKUP($A434,'TD SOP+PROFORM MOD'!$A$5:$AD$750,MATCH(AK$2,'TD SOP+PROFORM MOD'!$B$2:$AD$2,0)+1,0),0)</f>
        <v>0</v>
      </c>
      <c r="AL434" s="26" t="str">
        <f t="shared" si="110"/>
        <v/>
      </c>
      <c r="AM434" s="25">
        <f t="shared" si="112"/>
        <v>0</v>
      </c>
      <c r="AN434" s="25">
        <f t="shared" si="112"/>
        <v>0</v>
      </c>
      <c r="AO434" s="26" t="str">
        <f t="shared" si="111"/>
        <v/>
      </c>
      <c r="AR434" s="25">
        <f>SUMIF('B&amp;S YTD LFY'!B:B,"="&amp;A434,'B&amp;S YTD LFY'!C:C)</f>
        <v>0</v>
      </c>
      <c r="AS434" s="25">
        <f t="shared" si="113"/>
        <v>0</v>
      </c>
      <c r="AT434" s="25"/>
    </row>
    <row r="435" spans="1:46" x14ac:dyDescent="0.35">
      <c r="A435" s="24">
        <f>IF(AND('TD SOP+PROFORM MOD'!A432&lt;&gt;"",'TD SOP+PROFORM MOD'!A432&lt;&gt;"TOTAL"),'TD SOP+PROFORM MOD'!A432,0)</f>
        <v>0</v>
      </c>
      <c r="C435" s="25" t="str">
        <f>IFERROR(VLOOKUP($A435,'TD SOP+PROFORM MOD'!$A$5:$AD$750,MATCH(C$4,'TD SOP+PROFORM MOD'!$B$2:$AT$2,0)+1,0),"")</f>
        <v/>
      </c>
      <c r="D435" s="25" t="str">
        <f>IFERROR(VLOOKUP($A435,'TD SOP+PROFORM MOD'!$A$5:$AD$750,MATCH(D$4,'TD SOP+PROFORM MOD'!$B$2:$AT$2,0)+1,0),"")</f>
        <v/>
      </c>
      <c r="E435" s="26" t="str">
        <f t="shared" si="99"/>
        <v/>
      </c>
      <c r="F435" s="25" t="str">
        <f>IFERROR(VLOOKUP($A435,'TD SOP+PROFORM MOD'!$A$5:$AD$750,MATCH(F$4,'TD SOP+PROFORM MOD'!$B$2:$AT$2,0)+1,0),"")</f>
        <v/>
      </c>
      <c r="G435" s="25" t="str">
        <f>IFERROR(VLOOKUP($A435,'TD SOP+PROFORM MOD'!$A$5:$AD$750,MATCH(G$4,'TD SOP+PROFORM MOD'!$B$2:$AT$2,0)+1,0),"")</f>
        <v/>
      </c>
      <c r="H435" s="26" t="str">
        <f t="shared" si="100"/>
        <v/>
      </c>
      <c r="I435" s="25" t="str">
        <f>IFERROR(VLOOKUP($A435,'TD SOP+PROFORM MOD'!$A$5:$AD$750,MATCH(I$4,'TD SOP+PROFORM MOD'!$B$2:$AT$2,0)+1,0),"")</f>
        <v/>
      </c>
      <c r="J435" s="25" t="str">
        <f>IFERROR(VLOOKUP($A435,'TD SOP+PROFORM MOD'!$A$5:$AD$750,MATCH(J$4,'TD SOP+PROFORM MOD'!$B$2:$AT$2,0)+1,0),"")</f>
        <v/>
      </c>
      <c r="K435" s="26" t="str">
        <f t="shared" si="101"/>
        <v/>
      </c>
      <c r="L435" s="25" t="str">
        <f>IFERROR(VLOOKUP($A435,'TD SOP+PROFORM MOD'!$A$5:$AD$750,MATCH(L$4,'TD SOP+PROFORM MOD'!$B$2:$AT$2,0)+1,0),"")</f>
        <v/>
      </c>
      <c r="M435" s="25" t="str">
        <f>IFERROR(VLOOKUP($A435,'TD SOP+PROFORM MOD'!$A$5:$AD$750,MATCH(M$4,'TD SOP+PROFORM MOD'!$B$2:$AT$2,0)+1,0),"")</f>
        <v/>
      </c>
      <c r="N435" s="26" t="str">
        <f t="shared" si="102"/>
        <v/>
      </c>
      <c r="O435" s="25">
        <f>IFERROR(VLOOKUP($A435,'TD SOP+PROFORM MOD'!$A$5:$AD$750,MATCH(O$4,'TD SOP+PROFORM MOD'!$B$2:$AD$2,0)+1,0),0)+IFERROR(VLOOKUP($A435,'TD SOP+PROFORM MOD'!$A$5:$AD$750,MATCH(O$2,'TD SOP+PROFORM MOD'!$B$2:$AD$2,0)+1,0),0)</f>
        <v>0</v>
      </c>
      <c r="P435" s="25">
        <f>IFERROR(VLOOKUP($A435,'TD SOP+PROFORM MOD'!$A$5:$AD$750,MATCH(P$4,'TD SOP+PROFORM MOD'!$B$2:$AD$2,0)+1,0),0)+IFERROR(VLOOKUP($A435,'TD SOP+PROFORM MOD'!$A$5:$AD$750,MATCH(P$2,'TD SOP+PROFORM MOD'!$B$2:$AD$2,0)+1,0),0)</f>
        <v>0</v>
      </c>
      <c r="Q435" s="26" t="str">
        <f t="shared" si="103"/>
        <v/>
      </c>
      <c r="R435" s="25">
        <f>IFERROR(VLOOKUP($A435,'TD SOP+PROFORM MOD'!$A$5:$AD$750,MATCH(R$4,'TD SOP+PROFORM MOD'!$B$2:$AD$2,0)+1,0),0)+IFERROR(VLOOKUP($A435,'TD SOP+PROFORM MOD'!$A$5:$AD$750,MATCH(R$2,'TD SOP+PROFORM MOD'!$B$2:$AD$2,0)+1,0),0)</f>
        <v>0</v>
      </c>
      <c r="S435" s="25">
        <f>IFERROR(VLOOKUP($A435,'TD SOP+PROFORM MOD'!$A$5:$AD$750,MATCH(S$4,'TD SOP+PROFORM MOD'!$B$2:$AD$2,0)+1,0),0)+IFERROR(VLOOKUP($A435,'TD SOP+PROFORM MOD'!$A$5:$AD$750,MATCH(S$2,'TD SOP+PROFORM MOD'!$B$2:$AD$2,0)+1,0),0)</f>
        <v>0</v>
      </c>
      <c r="T435" s="26" t="str">
        <f t="shared" si="104"/>
        <v/>
      </c>
      <c r="U435" s="25">
        <f>IFERROR(VLOOKUP($A435,'TD SOP+PROFORM MOD'!$A$5:$AD$750,MATCH(U$4,'TD SOP+PROFORM MOD'!$B$2:$AD$2,0)+1,0),0)+IFERROR(VLOOKUP($A435,'TD SOP+PROFORM MOD'!$A$5:$AD$750,MATCH(U$2,'TD SOP+PROFORM MOD'!$B$2:$AD$2,0)+1,0),0)</f>
        <v>0</v>
      </c>
      <c r="V435" s="25">
        <f>IFERROR(VLOOKUP($A435,'TD SOP+PROFORM MOD'!$A$5:$AD$750,MATCH(V$4,'TD SOP+PROFORM MOD'!$B$2:$AD$2,0)+1,0),0)+IFERROR(VLOOKUP($A435,'TD SOP+PROFORM MOD'!$A$5:$AD$750,MATCH(V$2,'TD SOP+PROFORM MOD'!$B$2:$AD$2,0)+1,0),0)</f>
        <v>0</v>
      </c>
      <c r="W435" s="26" t="str">
        <f t="shared" si="105"/>
        <v/>
      </c>
      <c r="X435" s="25">
        <f>IFERROR(VLOOKUP($A435,'TD SOP+PROFORM MOD'!$A$5:$AD$750,MATCH(X$4,'TD SOP+PROFORM MOD'!$B$2:$AD$2,0)+1,0),0)+IFERROR(VLOOKUP($A435,'TD SOP+PROFORM MOD'!$A$5:$AD$750,MATCH(X$2,'TD SOP+PROFORM MOD'!$B$2:$AD$2,0)+1,0),0)</f>
        <v>0</v>
      </c>
      <c r="Y435" s="25">
        <f>IFERROR(VLOOKUP($A435,'TD SOP+PROFORM MOD'!$A$5:$AD$750,MATCH(Y$4,'TD SOP+PROFORM MOD'!$B$2:$AD$2,0)+1,0),0)+IFERROR(VLOOKUP($A435,'TD SOP+PROFORM MOD'!$A$5:$AD$750,MATCH(Y$2,'TD SOP+PROFORM MOD'!$B$2:$AD$2,0)+1,0),0)</f>
        <v>0</v>
      </c>
      <c r="Z435" s="26" t="str">
        <f t="shared" si="106"/>
        <v/>
      </c>
      <c r="AA435" s="25">
        <f>IFERROR(VLOOKUP($A435,'TD SOP+PROFORM MOD'!$A$5:$AD$750,MATCH(AA$4,'TD SOP+PROFORM MOD'!$B$2:$AD$2,0)+1,0),0)+IFERROR(VLOOKUP($A435,'TD SOP+PROFORM MOD'!$A$5:$AD$750,MATCH(AA$2,'TD SOP+PROFORM MOD'!$B$2:$AD$2,0)+1,0),0)</f>
        <v>0</v>
      </c>
      <c r="AB435" s="25">
        <f>IFERROR(VLOOKUP($A435,'TD SOP+PROFORM MOD'!$A$5:$AD$750,MATCH(AB$4,'TD SOP+PROFORM MOD'!$B$2:$AD$2,0)+1,0),0)+IFERROR(VLOOKUP($A435,'TD SOP+PROFORM MOD'!$A$5:$AD$750,MATCH(AB$2,'TD SOP+PROFORM MOD'!$B$2:$AD$2,0)+1,0),0)</f>
        <v>0</v>
      </c>
      <c r="AC435" s="26" t="str">
        <f t="shared" si="107"/>
        <v/>
      </c>
      <c r="AD435" s="25">
        <f>IFERROR(VLOOKUP($A435,'TD SOP+PROFORM MOD'!$A$5:$AD$750,MATCH(AD$4,'TD SOP+PROFORM MOD'!$B$2:$AD$2,0)+1,0),0)+IFERROR(VLOOKUP($A435,'TD SOP+PROFORM MOD'!$A$5:$AD$750,MATCH(AD$2,'TD SOP+PROFORM MOD'!$B$2:$AD$2,0)+1,0),0)</f>
        <v>0</v>
      </c>
      <c r="AE435" s="25">
        <f>IFERROR(VLOOKUP($A435,'TD SOP+PROFORM MOD'!$A$5:$AD$750,MATCH(AE$4,'TD SOP+PROFORM MOD'!$B$2:$AD$2,0)+1,0),0)+IFERROR(VLOOKUP($A435,'TD SOP+PROFORM MOD'!$A$5:$AD$750,MATCH(AE$2,'TD SOP+PROFORM MOD'!$B$2:$AD$2,0)+1,0),0)</f>
        <v>0</v>
      </c>
      <c r="AF435" s="26" t="str">
        <f t="shared" si="108"/>
        <v/>
      </c>
      <c r="AG435" s="25">
        <f>IFERROR(VLOOKUP($A435,'TD SOP+PROFORM MOD'!$A$5:$AD$750,MATCH(AG$4,'TD SOP+PROFORM MOD'!$B$2:$AD$2,0)+1,0),0)+IFERROR(VLOOKUP($A435,'TD SOP+PROFORM MOD'!$A$5:$AD$750,MATCH(AG$2,'TD SOP+PROFORM MOD'!$B$2:$AD$2,0)+1,0),0)</f>
        <v>0</v>
      </c>
      <c r="AH435" s="25">
        <f>IFERROR(VLOOKUP($A435,'TD SOP+PROFORM MOD'!$A$5:$AD$750,MATCH(AH$4,'TD SOP+PROFORM MOD'!$B$2:$AD$2,0)+1,0),0)+IFERROR(VLOOKUP($A435,'TD SOP+PROFORM MOD'!$A$5:$AD$750,MATCH(AH$2,'TD SOP+PROFORM MOD'!$B$2:$AD$2,0)+1,0),0)</f>
        <v>0</v>
      </c>
      <c r="AI435" s="26" t="str">
        <f t="shared" si="109"/>
        <v/>
      </c>
      <c r="AJ435" s="25">
        <f>IFERROR(VLOOKUP($A435,'TD SOP+PROFORM MOD'!$A$5:$AD$750,MATCH(AJ$4,'TD SOP+PROFORM MOD'!$B$2:$AD$2,0)+1,0),0)+IFERROR(VLOOKUP($A435,'TD SOP+PROFORM MOD'!$A$5:$AD$750,MATCH(AJ$2,'TD SOP+PROFORM MOD'!$B$2:$AD$2,0)+1,0),0)</f>
        <v>0</v>
      </c>
      <c r="AK435" s="25">
        <f>IFERROR(VLOOKUP($A435,'TD SOP+PROFORM MOD'!$A$5:$AD$750,MATCH(AK$4,'TD SOP+PROFORM MOD'!$B$2:$AD$2,0)+1,0),0)+IFERROR(VLOOKUP($A435,'TD SOP+PROFORM MOD'!$A$5:$AD$750,MATCH(AK$2,'TD SOP+PROFORM MOD'!$B$2:$AD$2,0)+1,0),0)</f>
        <v>0</v>
      </c>
      <c r="AL435" s="26" t="str">
        <f t="shared" si="110"/>
        <v/>
      </c>
      <c r="AM435" s="25">
        <f t="shared" si="112"/>
        <v>0</v>
      </c>
      <c r="AN435" s="25">
        <f t="shared" si="112"/>
        <v>0</v>
      </c>
      <c r="AO435" s="26" t="str">
        <f t="shared" si="111"/>
        <v/>
      </c>
      <c r="AR435" s="25">
        <f>SUMIF('B&amp;S YTD LFY'!B:B,"="&amp;A435,'B&amp;S YTD LFY'!C:C)</f>
        <v>0</v>
      </c>
      <c r="AS435" s="25">
        <f t="shared" si="113"/>
        <v>0</v>
      </c>
      <c r="AT435" s="25"/>
    </row>
    <row r="436" spans="1:46" x14ac:dyDescent="0.35">
      <c r="A436" s="24">
        <f>IF(AND('TD SOP+PROFORM MOD'!A433&lt;&gt;"",'TD SOP+PROFORM MOD'!A433&lt;&gt;"TOTAL"),'TD SOP+PROFORM MOD'!A433,0)</f>
        <v>0</v>
      </c>
      <c r="C436" s="25" t="str">
        <f>IFERROR(VLOOKUP($A436,'TD SOP+PROFORM MOD'!$A$5:$AD$750,MATCH(C$4,'TD SOP+PROFORM MOD'!$B$2:$AT$2,0)+1,0),"")</f>
        <v/>
      </c>
      <c r="D436" s="25" t="str">
        <f>IFERROR(VLOOKUP($A436,'TD SOP+PROFORM MOD'!$A$5:$AD$750,MATCH(D$4,'TD SOP+PROFORM MOD'!$B$2:$AT$2,0)+1,0),"")</f>
        <v/>
      </c>
      <c r="E436" s="26" t="str">
        <f t="shared" si="99"/>
        <v/>
      </c>
      <c r="F436" s="25" t="str">
        <f>IFERROR(VLOOKUP($A436,'TD SOP+PROFORM MOD'!$A$5:$AD$750,MATCH(F$4,'TD SOP+PROFORM MOD'!$B$2:$AT$2,0)+1,0),"")</f>
        <v/>
      </c>
      <c r="G436" s="25" t="str">
        <f>IFERROR(VLOOKUP($A436,'TD SOP+PROFORM MOD'!$A$5:$AD$750,MATCH(G$4,'TD SOP+PROFORM MOD'!$B$2:$AT$2,0)+1,0),"")</f>
        <v/>
      </c>
      <c r="H436" s="26" t="str">
        <f t="shared" si="100"/>
        <v/>
      </c>
      <c r="I436" s="25" t="str">
        <f>IFERROR(VLOOKUP($A436,'TD SOP+PROFORM MOD'!$A$5:$AD$750,MATCH(I$4,'TD SOP+PROFORM MOD'!$B$2:$AT$2,0)+1,0),"")</f>
        <v/>
      </c>
      <c r="J436" s="25" t="str">
        <f>IFERROR(VLOOKUP($A436,'TD SOP+PROFORM MOD'!$A$5:$AD$750,MATCH(J$4,'TD SOP+PROFORM MOD'!$B$2:$AT$2,0)+1,0),"")</f>
        <v/>
      </c>
      <c r="K436" s="26" t="str">
        <f t="shared" si="101"/>
        <v/>
      </c>
      <c r="L436" s="25" t="str">
        <f>IFERROR(VLOOKUP($A436,'TD SOP+PROFORM MOD'!$A$5:$AD$750,MATCH(L$4,'TD SOP+PROFORM MOD'!$B$2:$AT$2,0)+1,0),"")</f>
        <v/>
      </c>
      <c r="M436" s="25" t="str">
        <f>IFERROR(VLOOKUP($A436,'TD SOP+PROFORM MOD'!$A$5:$AD$750,MATCH(M$4,'TD SOP+PROFORM MOD'!$B$2:$AT$2,0)+1,0),"")</f>
        <v/>
      </c>
      <c r="N436" s="26" t="str">
        <f t="shared" si="102"/>
        <v/>
      </c>
      <c r="O436" s="25">
        <f>IFERROR(VLOOKUP($A436,'TD SOP+PROFORM MOD'!$A$5:$AD$750,MATCH(O$4,'TD SOP+PROFORM MOD'!$B$2:$AD$2,0)+1,0),0)+IFERROR(VLOOKUP($A436,'TD SOP+PROFORM MOD'!$A$5:$AD$750,MATCH(O$2,'TD SOP+PROFORM MOD'!$B$2:$AD$2,0)+1,0),0)</f>
        <v>0</v>
      </c>
      <c r="P436" s="25">
        <f>IFERROR(VLOOKUP($A436,'TD SOP+PROFORM MOD'!$A$5:$AD$750,MATCH(P$4,'TD SOP+PROFORM MOD'!$B$2:$AD$2,0)+1,0),0)+IFERROR(VLOOKUP($A436,'TD SOP+PROFORM MOD'!$A$5:$AD$750,MATCH(P$2,'TD SOP+PROFORM MOD'!$B$2:$AD$2,0)+1,0),0)</f>
        <v>0</v>
      </c>
      <c r="Q436" s="26" t="str">
        <f t="shared" si="103"/>
        <v/>
      </c>
      <c r="R436" s="25">
        <f>IFERROR(VLOOKUP($A436,'TD SOP+PROFORM MOD'!$A$5:$AD$750,MATCH(R$4,'TD SOP+PROFORM MOD'!$B$2:$AD$2,0)+1,0),0)+IFERROR(VLOOKUP($A436,'TD SOP+PROFORM MOD'!$A$5:$AD$750,MATCH(R$2,'TD SOP+PROFORM MOD'!$B$2:$AD$2,0)+1,0),0)</f>
        <v>0</v>
      </c>
      <c r="S436" s="25">
        <f>IFERROR(VLOOKUP($A436,'TD SOP+PROFORM MOD'!$A$5:$AD$750,MATCH(S$4,'TD SOP+PROFORM MOD'!$B$2:$AD$2,0)+1,0),0)+IFERROR(VLOOKUP($A436,'TD SOP+PROFORM MOD'!$A$5:$AD$750,MATCH(S$2,'TD SOP+PROFORM MOD'!$B$2:$AD$2,0)+1,0),0)</f>
        <v>0</v>
      </c>
      <c r="T436" s="26" t="str">
        <f t="shared" si="104"/>
        <v/>
      </c>
      <c r="U436" s="25">
        <f>IFERROR(VLOOKUP($A436,'TD SOP+PROFORM MOD'!$A$5:$AD$750,MATCH(U$4,'TD SOP+PROFORM MOD'!$B$2:$AD$2,0)+1,0),0)+IFERROR(VLOOKUP($A436,'TD SOP+PROFORM MOD'!$A$5:$AD$750,MATCH(U$2,'TD SOP+PROFORM MOD'!$B$2:$AD$2,0)+1,0),0)</f>
        <v>0</v>
      </c>
      <c r="V436" s="25">
        <f>IFERROR(VLOOKUP($A436,'TD SOP+PROFORM MOD'!$A$5:$AD$750,MATCH(V$4,'TD SOP+PROFORM MOD'!$B$2:$AD$2,0)+1,0),0)+IFERROR(VLOOKUP($A436,'TD SOP+PROFORM MOD'!$A$5:$AD$750,MATCH(V$2,'TD SOP+PROFORM MOD'!$B$2:$AD$2,0)+1,0),0)</f>
        <v>0</v>
      </c>
      <c r="W436" s="26" t="str">
        <f t="shared" si="105"/>
        <v/>
      </c>
      <c r="X436" s="25">
        <f>IFERROR(VLOOKUP($A436,'TD SOP+PROFORM MOD'!$A$5:$AD$750,MATCH(X$4,'TD SOP+PROFORM MOD'!$B$2:$AD$2,0)+1,0),0)+IFERROR(VLOOKUP($A436,'TD SOP+PROFORM MOD'!$A$5:$AD$750,MATCH(X$2,'TD SOP+PROFORM MOD'!$B$2:$AD$2,0)+1,0),0)</f>
        <v>0</v>
      </c>
      <c r="Y436" s="25">
        <f>IFERROR(VLOOKUP($A436,'TD SOP+PROFORM MOD'!$A$5:$AD$750,MATCH(Y$4,'TD SOP+PROFORM MOD'!$B$2:$AD$2,0)+1,0),0)+IFERROR(VLOOKUP($A436,'TD SOP+PROFORM MOD'!$A$5:$AD$750,MATCH(Y$2,'TD SOP+PROFORM MOD'!$B$2:$AD$2,0)+1,0),0)</f>
        <v>0</v>
      </c>
      <c r="Z436" s="26" t="str">
        <f t="shared" si="106"/>
        <v/>
      </c>
      <c r="AA436" s="25">
        <f>IFERROR(VLOOKUP($A436,'TD SOP+PROFORM MOD'!$A$5:$AD$750,MATCH(AA$4,'TD SOP+PROFORM MOD'!$B$2:$AD$2,0)+1,0),0)+IFERROR(VLOOKUP($A436,'TD SOP+PROFORM MOD'!$A$5:$AD$750,MATCH(AA$2,'TD SOP+PROFORM MOD'!$B$2:$AD$2,0)+1,0),0)</f>
        <v>0</v>
      </c>
      <c r="AB436" s="25">
        <f>IFERROR(VLOOKUP($A436,'TD SOP+PROFORM MOD'!$A$5:$AD$750,MATCH(AB$4,'TD SOP+PROFORM MOD'!$B$2:$AD$2,0)+1,0),0)+IFERROR(VLOOKUP($A436,'TD SOP+PROFORM MOD'!$A$5:$AD$750,MATCH(AB$2,'TD SOP+PROFORM MOD'!$B$2:$AD$2,0)+1,0),0)</f>
        <v>0</v>
      </c>
      <c r="AC436" s="26" t="str">
        <f t="shared" si="107"/>
        <v/>
      </c>
      <c r="AD436" s="25">
        <f>IFERROR(VLOOKUP($A436,'TD SOP+PROFORM MOD'!$A$5:$AD$750,MATCH(AD$4,'TD SOP+PROFORM MOD'!$B$2:$AD$2,0)+1,0),0)+IFERROR(VLOOKUP($A436,'TD SOP+PROFORM MOD'!$A$5:$AD$750,MATCH(AD$2,'TD SOP+PROFORM MOD'!$B$2:$AD$2,0)+1,0),0)</f>
        <v>0</v>
      </c>
      <c r="AE436" s="25">
        <f>IFERROR(VLOOKUP($A436,'TD SOP+PROFORM MOD'!$A$5:$AD$750,MATCH(AE$4,'TD SOP+PROFORM MOD'!$B$2:$AD$2,0)+1,0),0)+IFERROR(VLOOKUP($A436,'TD SOP+PROFORM MOD'!$A$5:$AD$750,MATCH(AE$2,'TD SOP+PROFORM MOD'!$B$2:$AD$2,0)+1,0),0)</f>
        <v>0</v>
      </c>
      <c r="AF436" s="26" t="str">
        <f t="shared" si="108"/>
        <v/>
      </c>
      <c r="AG436" s="25">
        <f>IFERROR(VLOOKUP($A436,'TD SOP+PROFORM MOD'!$A$5:$AD$750,MATCH(AG$4,'TD SOP+PROFORM MOD'!$B$2:$AD$2,0)+1,0),0)+IFERROR(VLOOKUP($A436,'TD SOP+PROFORM MOD'!$A$5:$AD$750,MATCH(AG$2,'TD SOP+PROFORM MOD'!$B$2:$AD$2,0)+1,0),0)</f>
        <v>0</v>
      </c>
      <c r="AH436" s="25">
        <f>IFERROR(VLOOKUP($A436,'TD SOP+PROFORM MOD'!$A$5:$AD$750,MATCH(AH$4,'TD SOP+PROFORM MOD'!$B$2:$AD$2,0)+1,0),0)+IFERROR(VLOOKUP($A436,'TD SOP+PROFORM MOD'!$A$5:$AD$750,MATCH(AH$2,'TD SOP+PROFORM MOD'!$B$2:$AD$2,0)+1,0),0)</f>
        <v>0</v>
      </c>
      <c r="AI436" s="26" t="str">
        <f t="shared" si="109"/>
        <v/>
      </c>
      <c r="AJ436" s="25">
        <f>IFERROR(VLOOKUP($A436,'TD SOP+PROFORM MOD'!$A$5:$AD$750,MATCH(AJ$4,'TD SOP+PROFORM MOD'!$B$2:$AD$2,0)+1,0),0)+IFERROR(VLOOKUP($A436,'TD SOP+PROFORM MOD'!$A$5:$AD$750,MATCH(AJ$2,'TD SOP+PROFORM MOD'!$B$2:$AD$2,0)+1,0),0)</f>
        <v>0</v>
      </c>
      <c r="AK436" s="25">
        <f>IFERROR(VLOOKUP($A436,'TD SOP+PROFORM MOD'!$A$5:$AD$750,MATCH(AK$4,'TD SOP+PROFORM MOD'!$B$2:$AD$2,0)+1,0),0)+IFERROR(VLOOKUP($A436,'TD SOP+PROFORM MOD'!$A$5:$AD$750,MATCH(AK$2,'TD SOP+PROFORM MOD'!$B$2:$AD$2,0)+1,0),0)</f>
        <v>0</v>
      </c>
      <c r="AL436" s="26" t="str">
        <f t="shared" si="110"/>
        <v/>
      </c>
      <c r="AM436" s="25">
        <f t="shared" si="112"/>
        <v>0</v>
      </c>
      <c r="AN436" s="25">
        <f t="shared" si="112"/>
        <v>0</v>
      </c>
      <c r="AO436" s="26" t="str">
        <f t="shared" si="111"/>
        <v/>
      </c>
      <c r="AR436" s="25">
        <f>SUMIF('B&amp;S YTD LFY'!B:B,"="&amp;A436,'B&amp;S YTD LFY'!C:C)</f>
        <v>0</v>
      </c>
      <c r="AS436" s="25">
        <f t="shared" si="113"/>
        <v>0</v>
      </c>
      <c r="AT436" s="25"/>
    </row>
    <row r="437" spans="1:46" x14ac:dyDescent="0.35">
      <c r="A437" s="24">
        <f>IF(AND('TD SOP+PROFORM MOD'!A434&lt;&gt;"",'TD SOP+PROFORM MOD'!A434&lt;&gt;"TOTAL"),'TD SOP+PROFORM MOD'!A434,0)</f>
        <v>0</v>
      </c>
      <c r="C437" s="25" t="str">
        <f>IFERROR(VLOOKUP($A437,'TD SOP+PROFORM MOD'!$A$5:$AD$750,MATCH(C$4,'TD SOP+PROFORM MOD'!$B$2:$AT$2,0)+1,0),"")</f>
        <v/>
      </c>
      <c r="D437" s="25" t="str">
        <f>IFERROR(VLOOKUP($A437,'TD SOP+PROFORM MOD'!$A$5:$AD$750,MATCH(D$4,'TD SOP+PROFORM MOD'!$B$2:$AT$2,0)+1,0),"")</f>
        <v/>
      </c>
      <c r="E437" s="26" t="str">
        <f t="shared" si="99"/>
        <v/>
      </c>
      <c r="F437" s="25" t="str">
        <f>IFERROR(VLOOKUP($A437,'TD SOP+PROFORM MOD'!$A$5:$AD$750,MATCH(F$4,'TD SOP+PROFORM MOD'!$B$2:$AT$2,0)+1,0),"")</f>
        <v/>
      </c>
      <c r="G437" s="25" t="str">
        <f>IFERROR(VLOOKUP($A437,'TD SOP+PROFORM MOD'!$A$5:$AD$750,MATCH(G$4,'TD SOP+PROFORM MOD'!$B$2:$AT$2,0)+1,0),"")</f>
        <v/>
      </c>
      <c r="H437" s="26" t="str">
        <f t="shared" si="100"/>
        <v/>
      </c>
      <c r="I437" s="25" t="str">
        <f>IFERROR(VLOOKUP($A437,'TD SOP+PROFORM MOD'!$A$5:$AD$750,MATCH(I$4,'TD SOP+PROFORM MOD'!$B$2:$AT$2,0)+1,0),"")</f>
        <v/>
      </c>
      <c r="J437" s="25" t="str">
        <f>IFERROR(VLOOKUP($A437,'TD SOP+PROFORM MOD'!$A$5:$AD$750,MATCH(J$4,'TD SOP+PROFORM MOD'!$B$2:$AT$2,0)+1,0),"")</f>
        <v/>
      </c>
      <c r="K437" s="26" t="str">
        <f t="shared" si="101"/>
        <v/>
      </c>
      <c r="L437" s="25" t="str">
        <f>IFERROR(VLOOKUP($A437,'TD SOP+PROFORM MOD'!$A$5:$AD$750,MATCH(L$4,'TD SOP+PROFORM MOD'!$B$2:$AT$2,0)+1,0),"")</f>
        <v/>
      </c>
      <c r="M437" s="25" t="str">
        <f>IFERROR(VLOOKUP($A437,'TD SOP+PROFORM MOD'!$A$5:$AD$750,MATCH(M$4,'TD SOP+PROFORM MOD'!$B$2:$AT$2,0)+1,0),"")</f>
        <v/>
      </c>
      <c r="N437" s="26" t="str">
        <f t="shared" si="102"/>
        <v/>
      </c>
      <c r="O437" s="25">
        <f>IFERROR(VLOOKUP($A437,'TD SOP+PROFORM MOD'!$A$5:$AD$750,MATCH(O$4,'TD SOP+PROFORM MOD'!$B$2:$AD$2,0)+1,0),0)+IFERROR(VLOOKUP($A437,'TD SOP+PROFORM MOD'!$A$5:$AD$750,MATCH(O$2,'TD SOP+PROFORM MOD'!$B$2:$AD$2,0)+1,0),0)</f>
        <v>0</v>
      </c>
      <c r="P437" s="25">
        <f>IFERROR(VLOOKUP($A437,'TD SOP+PROFORM MOD'!$A$5:$AD$750,MATCH(P$4,'TD SOP+PROFORM MOD'!$B$2:$AD$2,0)+1,0),0)+IFERROR(VLOOKUP($A437,'TD SOP+PROFORM MOD'!$A$5:$AD$750,MATCH(P$2,'TD SOP+PROFORM MOD'!$B$2:$AD$2,0)+1,0),0)</f>
        <v>0</v>
      </c>
      <c r="Q437" s="26" t="str">
        <f t="shared" si="103"/>
        <v/>
      </c>
      <c r="R437" s="25">
        <f>IFERROR(VLOOKUP($A437,'TD SOP+PROFORM MOD'!$A$5:$AD$750,MATCH(R$4,'TD SOP+PROFORM MOD'!$B$2:$AD$2,0)+1,0),0)+IFERROR(VLOOKUP($A437,'TD SOP+PROFORM MOD'!$A$5:$AD$750,MATCH(R$2,'TD SOP+PROFORM MOD'!$B$2:$AD$2,0)+1,0),0)</f>
        <v>0</v>
      </c>
      <c r="S437" s="25">
        <f>IFERROR(VLOOKUP($A437,'TD SOP+PROFORM MOD'!$A$5:$AD$750,MATCH(S$4,'TD SOP+PROFORM MOD'!$B$2:$AD$2,0)+1,0),0)+IFERROR(VLOOKUP($A437,'TD SOP+PROFORM MOD'!$A$5:$AD$750,MATCH(S$2,'TD SOP+PROFORM MOD'!$B$2:$AD$2,0)+1,0),0)</f>
        <v>0</v>
      </c>
      <c r="T437" s="26" t="str">
        <f t="shared" si="104"/>
        <v/>
      </c>
      <c r="U437" s="25">
        <f>IFERROR(VLOOKUP($A437,'TD SOP+PROFORM MOD'!$A$5:$AD$750,MATCH(U$4,'TD SOP+PROFORM MOD'!$B$2:$AD$2,0)+1,0),0)+IFERROR(VLOOKUP($A437,'TD SOP+PROFORM MOD'!$A$5:$AD$750,MATCH(U$2,'TD SOP+PROFORM MOD'!$B$2:$AD$2,0)+1,0),0)</f>
        <v>0</v>
      </c>
      <c r="V437" s="25">
        <f>IFERROR(VLOOKUP($A437,'TD SOP+PROFORM MOD'!$A$5:$AD$750,MATCH(V$4,'TD SOP+PROFORM MOD'!$B$2:$AD$2,0)+1,0),0)+IFERROR(VLOOKUP($A437,'TD SOP+PROFORM MOD'!$A$5:$AD$750,MATCH(V$2,'TD SOP+PROFORM MOD'!$B$2:$AD$2,0)+1,0),0)</f>
        <v>0</v>
      </c>
      <c r="W437" s="26" t="str">
        <f t="shared" si="105"/>
        <v/>
      </c>
      <c r="X437" s="25">
        <f>IFERROR(VLOOKUP($A437,'TD SOP+PROFORM MOD'!$A$5:$AD$750,MATCH(X$4,'TD SOP+PROFORM MOD'!$B$2:$AD$2,0)+1,0),0)+IFERROR(VLOOKUP($A437,'TD SOP+PROFORM MOD'!$A$5:$AD$750,MATCH(X$2,'TD SOP+PROFORM MOD'!$B$2:$AD$2,0)+1,0),0)</f>
        <v>0</v>
      </c>
      <c r="Y437" s="25">
        <f>IFERROR(VLOOKUP($A437,'TD SOP+PROFORM MOD'!$A$5:$AD$750,MATCH(Y$4,'TD SOP+PROFORM MOD'!$B$2:$AD$2,0)+1,0),0)+IFERROR(VLOOKUP($A437,'TD SOP+PROFORM MOD'!$A$5:$AD$750,MATCH(Y$2,'TD SOP+PROFORM MOD'!$B$2:$AD$2,0)+1,0),0)</f>
        <v>0</v>
      </c>
      <c r="Z437" s="26" t="str">
        <f t="shared" si="106"/>
        <v/>
      </c>
      <c r="AA437" s="25">
        <f>IFERROR(VLOOKUP($A437,'TD SOP+PROFORM MOD'!$A$5:$AD$750,MATCH(AA$4,'TD SOP+PROFORM MOD'!$B$2:$AD$2,0)+1,0),0)+IFERROR(VLOOKUP($A437,'TD SOP+PROFORM MOD'!$A$5:$AD$750,MATCH(AA$2,'TD SOP+PROFORM MOD'!$B$2:$AD$2,0)+1,0),0)</f>
        <v>0</v>
      </c>
      <c r="AB437" s="25">
        <f>IFERROR(VLOOKUP($A437,'TD SOP+PROFORM MOD'!$A$5:$AD$750,MATCH(AB$4,'TD SOP+PROFORM MOD'!$B$2:$AD$2,0)+1,0),0)+IFERROR(VLOOKUP($A437,'TD SOP+PROFORM MOD'!$A$5:$AD$750,MATCH(AB$2,'TD SOP+PROFORM MOD'!$B$2:$AD$2,0)+1,0),0)</f>
        <v>0</v>
      </c>
      <c r="AC437" s="26" t="str">
        <f t="shared" si="107"/>
        <v/>
      </c>
      <c r="AD437" s="25">
        <f>IFERROR(VLOOKUP($A437,'TD SOP+PROFORM MOD'!$A$5:$AD$750,MATCH(AD$4,'TD SOP+PROFORM MOD'!$B$2:$AD$2,0)+1,0),0)+IFERROR(VLOOKUP($A437,'TD SOP+PROFORM MOD'!$A$5:$AD$750,MATCH(AD$2,'TD SOP+PROFORM MOD'!$B$2:$AD$2,0)+1,0),0)</f>
        <v>0</v>
      </c>
      <c r="AE437" s="25">
        <f>IFERROR(VLOOKUP($A437,'TD SOP+PROFORM MOD'!$A$5:$AD$750,MATCH(AE$4,'TD SOP+PROFORM MOD'!$B$2:$AD$2,0)+1,0),0)+IFERROR(VLOOKUP($A437,'TD SOP+PROFORM MOD'!$A$5:$AD$750,MATCH(AE$2,'TD SOP+PROFORM MOD'!$B$2:$AD$2,0)+1,0),0)</f>
        <v>0</v>
      </c>
      <c r="AF437" s="26" t="str">
        <f t="shared" si="108"/>
        <v/>
      </c>
      <c r="AG437" s="25">
        <f>IFERROR(VLOOKUP($A437,'TD SOP+PROFORM MOD'!$A$5:$AD$750,MATCH(AG$4,'TD SOP+PROFORM MOD'!$B$2:$AD$2,0)+1,0),0)+IFERROR(VLOOKUP($A437,'TD SOP+PROFORM MOD'!$A$5:$AD$750,MATCH(AG$2,'TD SOP+PROFORM MOD'!$B$2:$AD$2,0)+1,0),0)</f>
        <v>0</v>
      </c>
      <c r="AH437" s="25">
        <f>IFERROR(VLOOKUP($A437,'TD SOP+PROFORM MOD'!$A$5:$AD$750,MATCH(AH$4,'TD SOP+PROFORM MOD'!$B$2:$AD$2,0)+1,0),0)+IFERROR(VLOOKUP($A437,'TD SOP+PROFORM MOD'!$A$5:$AD$750,MATCH(AH$2,'TD SOP+PROFORM MOD'!$B$2:$AD$2,0)+1,0),0)</f>
        <v>0</v>
      </c>
      <c r="AI437" s="26" t="str">
        <f t="shared" si="109"/>
        <v/>
      </c>
      <c r="AJ437" s="25">
        <f>IFERROR(VLOOKUP($A437,'TD SOP+PROFORM MOD'!$A$5:$AD$750,MATCH(AJ$4,'TD SOP+PROFORM MOD'!$B$2:$AD$2,0)+1,0),0)+IFERROR(VLOOKUP($A437,'TD SOP+PROFORM MOD'!$A$5:$AD$750,MATCH(AJ$2,'TD SOP+PROFORM MOD'!$B$2:$AD$2,0)+1,0),0)</f>
        <v>0</v>
      </c>
      <c r="AK437" s="25">
        <f>IFERROR(VLOOKUP($A437,'TD SOP+PROFORM MOD'!$A$5:$AD$750,MATCH(AK$4,'TD SOP+PROFORM MOD'!$B$2:$AD$2,0)+1,0),0)+IFERROR(VLOOKUP($A437,'TD SOP+PROFORM MOD'!$A$5:$AD$750,MATCH(AK$2,'TD SOP+PROFORM MOD'!$B$2:$AD$2,0)+1,0),0)</f>
        <v>0</v>
      </c>
      <c r="AL437" s="26" t="str">
        <f t="shared" si="110"/>
        <v/>
      </c>
      <c r="AM437" s="25">
        <f t="shared" si="112"/>
        <v>0</v>
      </c>
      <c r="AN437" s="25">
        <f t="shared" si="112"/>
        <v>0</v>
      </c>
      <c r="AO437" s="26" t="str">
        <f t="shared" si="111"/>
        <v/>
      </c>
      <c r="AR437" s="25">
        <f>SUMIF('B&amp;S YTD LFY'!B:B,"="&amp;A437,'B&amp;S YTD LFY'!C:C)</f>
        <v>0</v>
      </c>
      <c r="AS437" s="25">
        <f t="shared" si="113"/>
        <v>0</v>
      </c>
      <c r="AT437" s="25"/>
    </row>
    <row r="438" spans="1:46" x14ac:dyDescent="0.35">
      <c r="A438" s="24">
        <f>IF(AND('TD SOP+PROFORM MOD'!A435&lt;&gt;"",'TD SOP+PROFORM MOD'!A435&lt;&gt;"TOTAL"),'TD SOP+PROFORM MOD'!A435,0)</f>
        <v>0</v>
      </c>
      <c r="C438" s="25" t="str">
        <f>IFERROR(VLOOKUP($A438,'TD SOP+PROFORM MOD'!$A$5:$AD$750,MATCH(C$4,'TD SOP+PROFORM MOD'!$B$2:$AT$2,0)+1,0),"")</f>
        <v/>
      </c>
      <c r="D438" s="25" t="str">
        <f>IFERROR(VLOOKUP($A438,'TD SOP+PROFORM MOD'!$A$5:$AD$750,MATCH(D$4,'TD SOP+PROFORM MOD'!$B$2:$AT$2,0)+1,0),"")</f>
        <v/>
      </c>
      <c r="E438" s="26" t="str">
        <f t="shared" si="99"/>
        <v/>
      </c>
      <c r="F438" s="25" t="str">
        <f>IFERROR(VLOOKUP($A438,'TD SOP+PROFORM MOD'!$A$5:$AD$750,MATCH(F$4,'TD SOP+PROFORM MOD'!$B$2:$AT$2,0)+1,0),"")</f>
        <v/>
      </c>
      <c r="G438" s="25" t="str">
        <f>IFERROR(VLOOKUP($A438,'TD SOP+PROFORM MOD'!$A$5:$AD$750,MATCH(G$4,'TD SOP+PROFORM MOD'!$B$2:$AT$2,0)+1,0),"")</f>
        <v/>
      </c>
      <c r="H438" s="26" t="str">
        <f t="shared" si="100"/>
        <v/>
      </c>
      <c r="I438" s="25" t="str">
        <f>IFERROR(VLOOKUP($A438,'TD SOP+PROFORM MOD'!$A$5:$AD$750,MATCH(I$4,'TD SOP+PROFORM MOD'!$B$2:$AT$2,0)+1,0),"")</f>
        <v/>
      </c>
      <c r="J438" s="25" t="str">
        <f>IFERROR(VLOOKUP($A438,'TD SOP+PROFORM MOD'!$A$5:$AD$750,MATCH(J$4,'TD SOP+PROFORM MOD'!$B$2:$AT$2,0)+1,0),"")</f>
        <v/>
      </c>
      <c r="K438" s="26" t="str">
        <f t="shared" si="101"/>
        <v/>
      </c>
      <c r="L438" s="25" t="str">
        <f>IFERROR(VLOOKUP($A438,'TD SOP+PROFORM MOD'!$A$5:$AD$750,MATCH(L$4,'TD SOP+PROFORM MOD'!$B$2:$AT$2,0)+1,0),"")</f>
        <v/>
      </c>
      <c r="M438" s="25" t="str">
        <f>IFERROR(VLOOKUP($A438,'TD SOP+PROFORM MOD'!$A$5:$AD$750,MATCH(M$4,'TD SOP+PROFORM MOD'!$B$2:$AT$2,0)+1,0),"")</f>
        <v/>
      </c>
      <c r="N438" s="26" t="str">
        <f t="shared" si="102"/>
        <v/>
      </c>
      <c r="O438" s="25">
        <f>IFERROR(VLOOKUP($A438,'TD SOP+PROFORM MOD'!$A$5:$AD$750,MATCH(O$4,'TD SOP+PROFORM MOD'!$B$2:$AD$2,0)+1,0),0)+IFERROR(VLOOKUP($A438,'TD SOP+PROFORM MOD'!$A$5:$AD$750,MATCH(O$2,'TD SOP+PROFORM MOD'!$B$2:$AD$2,0)+1,0),0)</f>
        <v>0</v>
      </c>
      <c r="P438" s="25">
        <f>IFERROR(VLOOKUP($A438,'TD SOP+PROFORM MOD'!$A$5:$AD$750,MATCH(P$4,'TD SOP+PROFORM MOD'!$B$2:$AD$2,0)+1,0),0)+IFERROR(VLOOKUP($A438,'TD SOP+PROFORM MOD'!$A$5:$AD$750,MATCH(P$2,'TD SOP+PROFORM MOD'!$B$2:$AD$2,0)+1,0),0)</f>
        <v>0</v>
      </c>
      <c r="Q438" s="26" t="str">
        <f t="shared" si="103"/>
        <v/>
      </c>
      <c r="R438" s="25">
        <f>IFERROR(VLOOKUP($A438,'TD SOP+PROFORM MOD'!$A$5:$AD$750,MATCH(R$4,'TD SOP+PROFORM MOD'!$B$2:$AD$2,0)+1,0),0)+IFERROR(VLOOKUP($A438,'TD SOP+PROFORM MOD'!$A$5:$AD$750,MATCH(R$2,'TD SOP+PROFORM MOD'!$B$2:$AD$2,0)+1,0),0)</f>
        <v>0</v>
      </c>
      <c r="S438" s="25">
        <f>IFERROR(VLOOKUP($A438,'TD SOP+PROFORM MOD'!$A$5:$AD$750,MATCH(S$4,'TD SOP+PROFORM MOD'!$B$2:$AD$2,0)+1,0),0)+IFERROR(VLOOKUP($A438,'TD SOP+PROFORM MOD'!$A$5:$AD$750,MATCH(S$2,'TD SOP+PROFORM MOD'!$B$2:$AD$2,0)+1,0),0)</f>
        <v>0</v>
      </c>
      <c r="T438" s="26" t="str">
        <f t="shared" si="104"/>
        <v/>
      </c>
      <c r="U438" s="25">
        <f>IFERROR(VLOOKUP($A438,'TD SOP+PROFORM MOD'!$A$5:$AD$750,MATCH(U$4,'TD SOP+PROFORM MOD'!$B$2:$AD$2,0)+1,0),0)+IFERROR(VLOOKUP($A438,'TD SOP+PROFORM MOD'!$A$5:$AD$750,MATCH(U$2,'TD SOP+PROFORM MOD'!$B$2:$AD$2,0)+1,0),0)</f>
        <v>0</v>
      </c>
      <c r="V438" s="25">
        <f>IFERROR(VLOOKUP($A438,'TD SOP+PROFORM MOD'!$A$5:$AD$750,MATCH(V$4,'TD SOP+PROFORM MOD'!$B$2:$AD$2,0)+1,0),0)+IFERROR(VLOOKUP($A438,'TD SOP+PROFORM MOD'!$A$5:$AD$750,MATCH(V$2,'TD SOP+PROFORM MOD'!$B$2:$AD$2,0)+1,0),0)</f>
        <v>0</v>
      </c>
      <c r="W438" s="26" t="str">
        <f t="shared" si="105"/>
        <v/>
      </c>
      <c r="X438" s="25">
        <f>IFERROR(VLOOKUP($A438,'TD SOP+PROFORM MOD'!$A$5:$AD$750,MATCH(X$4,'TD SOP+PROFORM MOD'!$B$2:$AD$2,0)+1,0),0)+IFERROR(VLOOKUP($A438,'TD SOP+PROFORM MOD'!$A$5:$AD$750,MATCH(X$2,'TD SOP+PROFORM MOD'!$B$2:$AD$2,0)+1,0),0)</f>
        <v>0</v>
      </c>
      <c r="Y438" s="25">
        <f>IFERROR(VLOOKUP($A438,'TD SOP+PROFORM MOD'!$A$5:$AD$750,MATCH(Y$4,'TD SOP+PROFORM MOD'!$B$2:$AD$2,0)+1,0),0)+IFERROR(VLOOKUP($A438,'TD SOP+PROFORM MOD'!$A$5:$AD$750,MATCH(Y$2,'TD SOP+PROFORM MOD'!$B$2:$AD$2,0)+1,0),0)</f>
        <v>0</v>
      </c>
      <c r="Z438" s="26" t="str">
        <f t="shared" si="106"/>
        <v/>
      </c>
      <c r="AA438" s="25">
        <f>IFERROR(VLOOKUP($A438,'TD SOP+PROFORM MOD'!$A$5:$AD$750,MATCH(AA$4,'TD SOP+PROFORM MOD'!$B$2:$AD$2,0)+1,0),0)+IFERROR(VLOOKUP($A438,'TD SOP+PROFORM MOD'!$A$5:$AD$750,MATCH(AA$2,'TD SOP+PROFORM MOD'!$B$2:$AD$2,0)+1,0),0)</f>
        <v>0</v>
      </c>
      <c r="AB438" s="25">
        <f>IFERROR(VLOOKUP($A438,'TD SOP+PROFORM MOD'!$A$5:$AD$750,MATCH(AB$4,'TD SOP+PROFORM MOD'!$B$2:$AD$2,0)+1,0),0)+IFERROR(VLOOKUP($A438,'TD SOP+PROFORM MOD'!$A$5:$AD$750,MATCH(AB$2,'TD SOP+PROFORM MOD'!$B$2:$AD$2,0)+1,0),0)</f>
        <v>0</v>
      </c>
      <c r="AC438" s="26" t="str">
        <f t="shared" si="107"/>
        <v/>
      </c>
      <c r="AD438" s="25">
        <f>IFERROR(VLOOKUP($A438,'TD SOP+PROFORM MOD'!$A$5:$AD$750,MATCH(AD$4,'TD SOP+PROFORM MOD'!$B$2:$AD$2,0)+1,0),0)+IFERROR(VLOOKUP($A438,'TD SOP+PROFORM MOD'!$A$5:$AD$750,MATCH(AD$2,'TD SOP+PROFORM MOD'!$B$2:$AD$2,0)+1,0),0)</f>
        <v>0</v>
      </c>
      <c r="AE438" s="25">
        <f>IFERROR(VLOOKUP($A438,'TD SOP+PROFORM MOD'!$A$5:$AD$750,MATCH(AE$4,'TD SOP+PROFORM MOD'!$B$2:$AD$2,0)+1,0),0)+IFERROR(VLOOKUP($A438,'TD SOP+PROFORM MOD'!$A$5:$AD$750,MATCH(AE$2,'TD SOP+PROFORM MOD'!$B$2:$AD$2,0)+1,0),0)</f>
        <v>0</v>
      </c>
      <c r="AF438" s="26" t="str">
        <f t="shared" si="108"/>
        <v/>
      </c>
      <c r="AG438" s="25">
        <f>IFERROR(VLOOKUP($A438,'TD SOP+PROFORM MOD'!$A$5:$AD$750,MATCH(AG$4,'TD SOP+PROFORM MOD'!$B$2:$AD$2,0)+1,0),0)+IFERROR(VLOOKUP($A438,'TD SOP+PROFORM MOD'!$A$5:$AD$750,MATCH(AG$2,'TD SOP+PROFORM MOD'!$B$2:$AD$2,0)+1,0),0)</f>
        <v>0</v>
      </c>
      <c r="AH438" s="25">
        <f>IFERROR(VLOOKUP($A438,'TD SOP+PROFORM MOD'!$A$5:$AD$750,MATCH(AH$4,'TD SOP+PROFORM MOD'!$B$2:$AD$2,0)+1,0),0)+IFERROR(VLOOKUP($A438,'TD SOP+PROFORM MOD'!$A$5:$AD$750,MATCH(AH$2,'TD SOP+PROFORM MOD'!$B$2:$AD$2,0)+1,0),0)</f>
        <v>0</v>
      </c>
      <c r="AI438" s="26" t="str">
        <f t="shared" si="109"/>
        <v/>
      </c>
      <c r="AJ438" s="25">
        <f>IFERROR(VLOOKUP($A438,'TD SOP+PROFORM MOD'!$A$5:$AD$750,MATCH(AJ$4,'TD SOP+PROFORM MOD'!$B$2:$AD$2,0)+1,0),0)+IFERROR(VLOOKUP($A438,'TD SOP+PROFORM MOD'!$A$5:$AD$750,MATCH(AJ$2,'TD SOP+PROFORM MOD'!$B$2:$AD$2,0)+1,0),0)</f>
        <v>0</v>
      </c>
      <c r="AK438" s="25">
        <f>IFERROR(VLOOKUP($A438,'TD SOP+PROFORM MOD'!$A$5:$AD$750,MATCH(AK$4,'TD SOP+PROFORM MOD'!$B$2:$AD$2,0)+1,0),0)+IFERROR(VLOOKUP($A438,'TD SOP+PROFORM MOD'!$A$5:$AD$750,MATCH(AK$2,'TD SOP+PROFORM MOD'!$B$2:$AD$2,0)+1,0),0)</f>
        <v>0</v>
      </c>
      <c r="AL438" s="26" t="str">
        <f t="shared" si="110"/>
        <v/>
      </c>
      <c r="AM438" s="25">
        <f t="shared" si="112"/>
        <v>0</v>
      </c>
      <c r="AN438" s="25">
        <f t="shared" si="112"/>
        <v>0</v>
      </c>
      <c r="AO438" s="26" t="str">
        <f t="shared" si="111"/>
        <v/>
      </c>
      <c r="AR438" s="25">
        <f>SUMIF('B&amp;S YTD LFY'!B:B,"="&amp;A438,'B&amp;S YTD LFY'!C:C)</f>
        <v>0</v>
      </c>
      <c r="AS438" s="25">
        <f t="shared" si="113"/>
        <v>0</v>
      </c>
      <c r="AT438" s="25"/>
    </row>
    <row r="439" spans="1:46" x14ac:dyDescent="0.35">
      <c r="A439" s="24">
        <f>IF(AND('TD SOP+PROFORM MOD'!A436&lt;&gt;"",'TD SOP+PROFORM MOD'!A436&lt;&gt;"TOTAL"),'TD SOP+PROFORM MOD'!A436,0)</f>
        <v>0</v>
      </c>
      <c r="C439" s="25" t="str">
        <f>IFERROR(VLOOKUP($A439,'TD SOP+PROFORM MOD'!$A$5:$AD$750,MATCH(C$4,'TD SOP+PROFORM MOD'!$B$2:$AT$2,0)+1,0),"")</f>
        <v/>
      </c>
      <c r="D439" s="25" t="str">
        <f>IFERROR(VLOOKUP($A439,'TD SOP+PROFORM MOD'!$A$5:$AD$750,MATCH(D$4,'TD SOP+PROFORM MOD'!$B$2:$AT$2,0)+1,0),"")</f>
        <v/>
      </c>
      <c r="E439" s="26" t="str">
        <f t="shared" si="99"/>
        <v/>
      </c>
      <c r="F439" s="25" t="str">
        <f>IFERROR(VLOOKUP($A439,'TD SOP+PROFORM MOD'!$A$5:$AD$750,MATCH(F$4,'TD SOP+PROFORM MOD'!$B$2:$AT$2,0)+1,0),"")</f>
        <v/>
      </c>
      <c r="G439" s="25" t="str">
        <f>IFERROR(VLOOKUP($A439,'TD SOP+PROFORM MOD'!$A$5:$AD$750,MATCH(G$4,'TD SOP+PROFORM MOD'!$B$2:$AT$2,0)+1,0),"")</f>
        <v/>
      </c>
      <c r="H439" s="26" t="str">
        <f t="shared" si="100"/>
        <v/>
      </c>
      <c r="I439" s="25" t="str">
        <f>IFERROR(VLOOKUP($A439,'TD SOP+PROFORM MOD'!$A$5:$AD$750,MATCH(I$4,'TD SOP+PROFORM MOD'!$B$2:$AT$2,0)+1,0),"")</f>
        <v/>
      </c>
      <c r="J439" s="25" t="str">
        <f>IFERROR(VLOOKUP($A439,'TD SOP+PROFORM MOD'!$A$5:$AD$750,MATCH(J$4,'TD SOP+PROFORM MOD'!$B$2:$AT$2,0)+1,0),"")</f>
        <v/>
      </c>
      <c r="K439" s="26" t="str">
        <f t="shared" si="101"/>
        <v/>
      </c>
      <c r="L439" s="25" t="str">
        <f>IFERROR(VLOOKUP($A439,'TD SOP+PROFORM MOD'!$A$5:$AD$750,MATCH(L$4,'TD SOP+PROFORM MOD'!$B$2:$AT$2,0)+1,0),"")</f>
        <v/>
      </c>
      <c r="M439" s="25" t="str">
        <f>IFERROR(VLOOKUP($A439,'TD SOP+PROFORM MOD'!$A$5:$AD$750,MATCH(M$4,'TD SOP+PROFORM MOD'!$B$2:$AT$2,0)+1,0),"")</f>
        <v/>
      </c>
      <c r="N439" s="26" t="str">
        <f t="shared" si="102"/>
        <v/>
      </c>
      <c r="O439" s="25">
        <f>IFERROR(VLOOKUP($A439,'TD SOP+PROFORM MOD'!$A$5:$AD$750,MATCH(O$4,'TD SOP+PROFORM MOD'!$B$2:$AD$2,0)+1,0),0)+IFERROR(VLOOKUP($A439,'TD SOP+PROFORM MOD'!$A$5:$AD$750,MATCH(O$2,'TD SOP+PROFORM MOD'!$B$2:$AD$2,0)+1,0),0)</f>
        <v>0</v>
      </c>
      <c r="P439" s="25">
        <f>IFERROR(VLOOKUP($A439,'TD SOP+PROFORM MOD'!$A$5:$AD$750,MATCH(P$4,'TD SOP+PROFORM MOD'!$B$2:$AD$2,0)+1,0),0)+IFERROR(VLOOKUP($A439,'TD SOP+PROFORM MOD'!$A$5:$AD$750,MATCH(P$2,'TD SOP+PROFORM MOD'!$B$2:$AD$2,0)+1,0),0)</f>
        <v>0</v>
      </c>
      <c r="Q439" s="26" t="str">
        <f t="shared" si="103"/>
        <v/>
      </c>
      <c r="R439" s="25">
        <f>IFERROR(VLOOKUP($A439,'TD SOP+PROFORM MOD'!$A$5:$AD$750,MATCH(R$4,'TD SOP+PROFORM MOD'!$B$2:$AD$2,0)+1,0),0)+IFERROR(VLOOKUP($A439,'TD SOP+PROFORM MOD'!$A$5:$AD$750,MATCH(R$2,'TD SOP+PROFORM MOD'!$B$2:$AD$2,0)+1,0),0)</f>
        <v>0</v>
      </c>
      <c r="S439" s="25">
        <f>IFERROR(VLOOKUP($A439,'TD SOP+PROFORM MOD'!$A$5:$AD$750,MATCH(S$4,'TD SOP+PROFORM MOD'!$B$2:$AD$2,0)+1,0),0)+IFERROR(VLOOKUP($A439,'TD SOP+PROFORM MOD'!$A$5:$AD$750,MATCH(S$2,'TD SOP+PROFORM MOD'!$B$2:$AD$2,0)+1,0),0)</f>
        <v>0</v>
      </c>
      <c r="T439" s="26" t="str">
        <f t="shared" si="104"/>
        <v/>
      </c>
      <c r="U439" s="25">
        <f>IFERROR(VLOOKUP($A439,'TD SOP+PROFORM MOD'!$A$5:$AD$750,MATCH(U$4,'TD SOP+PROFORM MOD'!$B$2:$AD$2,0)+1,0),0)+IFERROR(VLOOKUP($A439,'TD SOP+PROFORM MOD'!$A$5:$AD$750,MATCH(U$2,'TD SOP+PROFORM MOD'!$B$2:$AD$2,0)+1,0),0)</f>
        <v>0</v>
      </c>
      <c r="V439" s="25">
        <f>IFERROR(VLOOKUP($A439,'TD SOP+PROFORM MOD'!$A$5:$AD$750,MATCH(V$4,'TD SOP+PROFORM MOD'!$B$2:$AD$2,0)+1,0),0)+IFERROR(VLOOKUP($A439,'TD SOP+PROFORM MOD'!$A$5:$AD$750,MATCH(V$2,'TD SOP+PROFORM MOD'!$B$2:$AD$2,0)+1,0),0)</f>
        <v>0</v>
      </c>
      <c r="W439" s="26" t="str">
        <f t="shared" si="105"/>
        <v/>
      </c>
      <c r="X439" s="25">
        <f>IFERROR(VLOOKUP($A439,'TD SOP+PROFORM MOD'!$A$5:$AD$750,MATCH(X$4,'TD SOP+PROFORM MOD'!$B$2:$AD$2,0)+1,0),0)+IFERROR(VLOOKUP($A439,'TD SOP+PROFORM MOD'!$A$5:$AD$750,MATCH(X$2,'TD SOP+PROFORM MOD'!$B$2:$AD$2,0)+1,0),0)</f>
        <v>0</v>
      </c>
      <c r="Y439" s="25">
        <f>IFERROR(VLOOKUP($A439,'TD SOP+PROFORM MOD'!$A$5:$AD$750,MATCH(Y$4,'TD SOP+PROFORM MOD'!$B$2:$AD$2,0)+1,0),0)+IFERROR(VLOOKUP($A439,'TD SOP+PROFORM MOD'!$A$5:$AD$750,MATCH(Y$2,'TD SOP+PROFORM MOD'!$B$2:$AD$2,0)+1,0),0)</f>
        <v>0</v>
      </c>
      <c r="Z439" s="26" t="str">
        <f t="shared" si="106"/>
        <v/>
      </c>
      <c r="AA439" s="25">
        <f>IFERROR(VLOOKUP($A439,'TD SOP+PROFORM MOD'!$A$5:$AD$750,MATCH(AA$4,'TD SOP+PROFORM MOD'!$B$2:$AD$2,0)+1,0),0)+IFERROR(VLOOKUP($A439,'TD SOP+PROFORM MOD'!$A$5:$AD$750,MATCH(AA$2,'TD SOP+PROFORM MOD'!$B$2:$AD$2,0)+1,0),0)</f>
        <v>0</v>
      </c>
      <c r="AB439" s="25">
        <f>IFERROR(VLOOKUP($A439,'TD SOP+PROFORM MOD'!$A$5:$AD$750,MATCH(AB$4,'TD SOP+PROFORM MOD'!$B$2:$AD$2,0)+1,0),0)+IFERROR(VLOOKUP($A439,'TD SOP+PROFORM MOD'!$A$5:$AD$750,MATCH(AB$2,'TD SOP+PROFORM MOD'!$B$2:$AD$2,0)+1,0),0)</f>
        <v>0</v>
      </c>
      <c r="AC439" s="26" t="str">
        <f t="shared" si="107"/>
        <v/>
      </c>
      <c r="AD439" s="25">
        <f>IFERROR(VLOOKUP($A439,'TD SOP+PROFORM MOD'!$A$5:$AD$750,MATCH(AD$4,'TD SOP+PROFORM MOD'!$B$2:$AD$2,0)+1,0),0)+IFERROR(VLOOKUP($A439,'TD SOP+PROFORM MOD'!$A$5:$AD$750,MATCH(AD$2,'TD SOP+PROFORM MOD'!$B$2:$AD$2,0)+1,0),0)</f>
        <v>0</v>
      </c>
      <c r="AE439" s="25">
        <f>IFERROR(VLOOKUP($A439,'TD SOP+PROFORM MOD'!$A$5:$AD$750,MATCH(AE$4,'TD SOP+PROFORM MOD'!$B$2:$AD$2,0)+1,0),0)+IFERROR(VLOOKUP($A439,'TD SOP+PROFORM MOD'!$A$5:$AD$750,MATCH(AE$2,'TD SOP+PROFORM MOD'!$B$2:$AD$2,0)+1,0),0)</f>
        <v>0</v>
      </c>
      <c r="AF439" s="26" t="str">
        <f t="shared" si="108"/>
        <v/>
      </c>
      <c r="AG439" s="25">
        <f>IFERROR(VLOOKUP($A439,'TD SOP+PROFORM MOD'!$A$5:$AD$750,MATCH(AG$4,'TD SOP+PROFORM MOD'!$B$2:$AD$2,0)+1,0),0)+IFERROR(VLOOKUP($A439,'TD SOP+PROFORM MOD'!$A$5:$AD$750,MATCH(AG$2,'TD SOP+PROFORM MOD'!$B$2:$AD$2,0)+1,0),0)</f>
        <v>0</v>
      </c>
      <c r="AH439" s="25">
        <f>IFERROR(VLOOKUP($A439,'TD SOP+PROFORM MOD'!$A$5:$AD$750,MATCH(AH$4,'TD SOP+PROFORM MOD'!$B$2:$AD$2,0)+1,0),0)+IFERROR(VLOOKUP($A439,'TD SOP+PROFORM MOD'!$A$5:$AD$750,MATCH(AH$2,'TD SOP+PROFORM MOD'!$B$2:$AD$2,0)+1,0),0)</f>
        <v>0</v>
      </c>
      <c r="AI439" s="26" t="str">
        <f t="shared" si="109"/>
        <v/>
      </c>
      <c r="AJ439" s="25">
        <f>IFERROR(VLOOKUP($A439,'TD SOP+PROFORM MOD'!$A$5:$AD$750,MATCH(AJ$4,'TD SOP+PROFORM MOD'!$B$2:$AD$2,0)+1,0),0)+IFERROR(VLOOKUP($A439,'TD SOP+PROFORM MOD'!$A$5:$AD$750,MATCH(AJ$2,'TD SOP+PROFORM MOD'!$B$2:$AD$2,0)+1,0),0)</f>
        <v>0</v>
      </c>
      <c r="AK439" s="25">
        <f>IFERROR(VLOOKUP($A439,'TD SOP+PROFORM MOD'!$A$5:$AD$750,MATCH(AK$4,'TD SOP+PROFORM MOD'!$B$2:$AD$2,0)+1,0),0)+IFERROR(VLOOKUP($A439,'TD SOP+PROFORM MOD'!$A$5:$AD$750,MATCH(AK$2,'TD SOP+PROFORM MOD'!$B$2:$AD$2,0)+1,0),0)</f>
        <v>0</v>
      </c>
      <c r="AL439" s="26" t="str">
        <f t="shared" si="110"/>
        <v/>
      </c>
      <c r="AM439" s="25">
        <f t="shared" si="112"/>
        <v>0</v>
      </c>
      <c r="AN439" s="25">
        <f t="shared" si="112"/>
        <v>0</v>
      </c>
      <c r="AO439" s="26" t="str">
        <f t="shared" si="111"/>
        <v/>
      </c>
      <c r="AR439" s="25">
        <f>SUMIF('B&amp;S YTD LFY'!B:B,"="&amp;A439,'B&amp;S YTD LFY'!C:C)</f>
        <v>0</v>
      </c>
      <c r="AS439" s="25">
        <f t="shared" si="113"/>
        <v>0</v>
      </c>
      <c r="AT439" s="25"/>
    </row>
    <row r="440" spans="1:46" x14ac:dyDescent="0.35">
      <c r="A440" s="24">
        <f>IF(AND('TD SOP+PROFORM MOD'!A437&lt;&gt;"",'TD SOP+PROFORM MOD'!A437&lt;&gt;"TOTAL"),'TD SOP+PROFORM MOD'!A437,0)</f>
        <v>0</v>
      </c>
      <c r="C440" s="25" t="str">
        <f>IFERROR(VLOOKUP($A440,'TD SOP+PROFORM MOD'!$A$5:$AD$750,MATCH(C$4,'TD SOP+PROFORM MOD'!$B$2:$AT$2,0)+1,0),"")</f>
        <v/>
      </c>
      <c r="D440" s="25" t="str">
        <f>IFERROR(VLOOKUP($A440,'TD SOP+PROFORM MOD'!$A$5:$AD$750,MATCH(D$4,'TD SOP+PROFORM MOD'!$B$2:$AT$2,0)+1,0),"")</f>
        <v/>
      </c>
      <c r="E440" s="26" t="str">
        <f t="shared" si="99"/>
        <v/>
      </c>
      <c r="F440" s="25" t="str">
        <f>IFERROR(VLOOKUP($A440,'TD SOP+PROFORM MOD'!$A$5:$AD$750,MATCH(F$4,'TD SOP+PROFORM MOD'!$B$2:$AT$2,0)+1,0),"")</f>
        <v/>
      </c>
      <c r="G440" s="25" t="str">
        <f>IFERROR(VLOOKUP($A440,'TD SOP+PROFORM MOD'!$A$5:$AD$750,MATCH(G$4,'TD SOP+PROFORM MOD'!$B$2:$AT$2,0)+1,0),"")</f>
        <v/>
      </c>
      <c r="H440" s="26" t="str">
        <f t="shared" si="100"/>
        <v/>
      </c>
      <c r="I440" s="25" t="str">
        <f>IFERROR(VLOOKUP($A440,'TD SOP+PROFORM MOD'!$A$5:$AD$750,MATCH(I$4,'TD SOP+PROFORM MOD'!$B$2:$AT$2,0)+1,0),"")</f>
        <v/>
      </c>
      <c r="J440" s="25" t="str">
        <f>IFERROR(VLOOKUP($A440,'TD SOP+PROFORM MOD'!$A$5:$AD$750,MATCH(J$4,'TD SOP+PROFORM MOD'!$B$2:$AT$2,0)+1,0),"")</f>
        <v/>
      </c>
      <c r="K440" s="26" t="str">
        <f t="shared" si="101"/>
        <v/>
      </c>
      <c r="L440" s="25" t="str">
        <f>IFERROR(VLOOKUP($A440,'TD SOP+PROFORM MOD'!$A$5:$AD$750,MATCH(L$4,'TD SOP+PROFORM MOD'!$B$2:$AT$2,0)+1,0),"")</f>
        <v/>
      </c>
      <c r="M440" s="25" t="str">
        <f>IFERROR(VLOOKUP($A440,'TD SOP+PROFORM MOD'!$A$5:$AD$750,MATCH(M$4,'TD SOP+PROFORM MOD'!$B$2:$AT$2,0)+1,0),"")</f>
        <v/>
      </c>
      <c r="N440" s="26" t="str">
        <f t="shared" si="102"/>
        <v/>
      </c>
      <c r="O440" s="25">
        <f>IFERROR(VLOOKUP($A440,'TD SOP+PROFORM MOD'!$A$5:$AD$750,MATCH(O$4,'TD SOP+PROFORM MOD'!$B$2:$AD$2,0)+1,0),0)+IFERROR(VLOOKUP($A440,'TD SOP+PROFORM MOD'!$A$5:$AD$750,MATCH(O$2,'TD SOP+PROFORM MOD'!$B$2:$AD$2,0)+1,0),0)</f>
        <v>0</v>
      </c>
      <c r="P440" s="25">
        <f>IFERROR(VLOOKUP($A440,'TD SOP+PROFORM MOD'!$A$5:$AD$750,MATCH(P$4,'TD SOP+PROFORM MOD'!$B$2:$AD$2,0)+1,0),0)+IFERROR(VLOOKUP($A440,'TD SOP+PROFORM MOD'!$A$5:$AD$750,MATCH(P$2,'TD SOP+PROFORM MOD'!$B$2:$AD$2,0)+1,0),0)</f>
        <v>0</v>
      </c>
      <c r="Q440" s="26" t="str">
        <f t="shared" si="103"/>
        <v/>
      </c>
      <c r="R440" s="25">
        <f>IFERROR(VLOOKUP($A440,'TD SOP+PROFORM MOD'!$A$5:$AD$750,MATCH(R$4,'TD SOP+PROFORM MOD'!$B$2:$AD$2,0)+1,0),0)+IFERROR(VLOOKUP($A440,'TD SOP+PROFORM MOD'!$A$5:$AD$750,MATCH(R$2,'TD SOP+PROFORM MOD'!$B$2:$AD$2,0)+1,0),0)</f>
        <v>0</v>
      </c>
      <c r="S440" s="25">
        <f>IFERROR(VLOOKUP($A440,'TD SOP+PROFORM MOD'!$A$5:$AD$750,MATCH(S$4,'TD SOP+PROFORM MOD'!$B$2:$AD$2,0)+1,0),0)+IFERROR(VLOOKUP($A440,'TD SOP+PROFORM MOD'!$A$5:$AD$750,MATCH(S$2,'TD SOP+PROFORM MOD'!$B$2:$AD$2,0)+1,0),0)</f>
        <v>0</v>
      </c>
      <c r="T440" s="26" t="str">
        <f t="shared" si="104"/>
        <v/>
      </c>
      <c r="U440" s="25">
        <f>IFERROR(VLOOKUP($A440,'TD SOP+PROFORM MOD'!$A$5:$AD$750,MATCH(U$4,'TD SOP+PROFORM MOD'!$B$2:$AD$2,0)+1,0),0)+IFERROR(VLOOKUP($A440,'TD SOP+PROFORM MOD'!$A$5:$AD$750,MATCH(U$2,'TD SOP+PROFORM MOD'!$B$2:$AD$2,0)+1,0),0)</f>
        <v>0</v>
      </c>
      <c r="V440" s="25">
        <f>IFERROR(VLOOKUP($A440,'TD SOP+PROFORM MOD'!$A$5:$AD$750,MATCH(V$4,'TD SOP+PROFORM MOD'!$B$2:$AD$2,0)+1,0),0)+IFERROR(VLOOKUP($A440,'TD SOP+PROFORM MOD'!$A$5:$AD$750,MATCH(V$2,'TD SOP+PROFORM MOD'!$B$2:$AD$2,0)+1,0),0)</f>
        <v>0</v>
      </c>
      <c r="W440" s="26" t="str">
        <f t="shared" si="105"/>
        <v/>
      </c>
      <c r="X440" s="25">
        <f>IFERROR(VLOOKUP($A440,'TD SOP+PROFORM MOD'!$A$5:$AD$750,MATCH(X$4,'TD SOP+PROFORM MOD'!$B$2:$AD$2,0)+1,0),0)+IFERROR(VLOOKUP($A440,'TD SOP+PROFORM MOD'!$A$5:$AD$750,MATCH(X$2,'TD SOP+PROFORM MOD'!$B$2:$AD$2,0)+1,0),0)</f>
        <v>0</v>
      </c>
      <c r="Y440" s="25">
        <f>IFERROR(VLOOKUP($A440,'TD SOP+PROFORM MOD'!$A$5:$AD$750,MATCH(Y$4,'TD SOP+PROFORM MOD'!$B$2:$AD$2,0)+1,0),0)+IFERROR(VLOOKUP($A440,'TD SOP+PROFORM MOD'!$A$5:$AD$750,MATCH(Y$2,'TD SOP+PROFORM MOD'!$B$2:$AD$2,0)+1,0),0)</f>
        <v>0</v>
      </c>
      <c r="Z440" s="26" t="str">
        <f t="shared" si="106"/>
        <v/>
      </c>
      <c r="AA440" s="25">
        <f>IFERROR(VLOOKUP($A440,'TD SOP+PROFORM MOD'!$A$5:$AD$750,MATCH(AA$4,'TD SOP+PROFORM MOD'!$B$2:$AD$2,0)+1,0),0)+IFERROR(VLOOKUP($A440,'TD SOP+PROFORM MOD'!$A$5:$AD$750,MATCH(AA$2,'TD SOP+PROFORM MOD'!$B$2:$AD$2,0)+1,0),0)</f>
        <v>0</v>
      </c>
      <c r="AB440" s="25">
        <f>IFERROR(VLOOKUP($A440,'TD SOP+PROFORM MOD'!$A$5:$AD$750,MATCH(AB$4,'TD SOP+PROFORM MOD'!$B$2:$AD$2,0)+1,0),0)+IFERROR(VLOOKUP($A440,'TD SOP+PROFORM MOD'!$A$5:$AD$750,MATCH(AB$2,'TD SOP+PROFORM MOD'!$B$2:$AD$2,0)+1,0),0)</f>
        <v>0</v>
      </c>
      <c r="AC440" s="26" t="str">
        <f t="shared" si="107"/>
        <v/>
      </c>
      <c r="AD440" s="25">
        <f>IFERROR(VLOOKUP($A440,'TD SOP+PROFORM MOD'!$A$5:$AD$750,MATCH(AD$4,'TD SOP+PROFORM MOD'!$B$2:$AD$2,0)+1,0),0)+IFERROR(VLOOKUP($A440,'TD SOP+PROFORM MOD'!$A$5:$AD$750,MATCH(AD$2,'TD SOP+PROFORM MOD'!$B$2:$AD$2,0)+1,0),0)</f>
        <v>0</v>
      </c>
      <c r="AE440" s="25">
        <f>IFERROR(VLOOKUP($A440,'TD SOP+PROFORM MOD'!$A$5:$AD$750,MATCH(AE$4,'TD SOP+PROFORM MOD'!$B$2:$AD$2,0)+1,0),0)+IFERROR(VLOOKUP($A440,'TD SOP+PROFORM MOD'!$A$5:$AD$750,MATCH(AE$2,'TD SOP+PROFORM MOD'!$B$2:$AD$2,0)+1,0),0)</f>
        <v>0</v>
      </c>
      <c r="AF440" s="26" t="str">
        <f t="shared" si="108"/>
        <v/>
      </c>
      <c r="AG440" s="25">
        <f>IFERROR(VLOOKUP($A440,'TD SOP+PROFORM MOD'!$A$5:$AD$750,MATCH(AG$4,'TD SOP+PROFORM MOD'!$B$2:$AD$2,0)+1,0),0)+IFERROR(VLOOKUP($A440,'TD SOP+PROFORM MOD'!$A$5:$AD$750,MATCH(AG$2,'TD SOP+PROFORM MOD'!$B$2:$AD$2,0)+1,0),0)</f>
        <v>0</v>
      </c>
      <c r="AH440" s="25">
        <f>IFERROR(VLOOKUP($A440,'TD SOP+PROFORM MOD'!$A$5:$AD$750,MATCH(AH$4,'TD SOP+PROFORM MOD'!$B$2:$AD$2,0)+1,0),0)+IFERROR(VLOOKUP($A440,'TD SOP+PROFORM MOD'!$A$5:$AD$750,MATCH(AH$2,'TD SOP+PROFORM MOD'!$B$2:$AD$2,0)+1,0),0)</f>
        <v>0</v>
      </c>
      <c r="AI440" s="26" t="str">
        <f t="shared" si="109"/>
        <v/>
      </c>
      <c r="AJ440" s="25">
        <f>IFERROR(VLOOKUP($A440,'TD SOP+PROFORM MOD'!$A$5:$AD$750,MATCH(AJ$4,'TD SOP+PROFORM MOD'!$B$2:$AD$2,0)+1,0),0)+IFERROR(VLOOKUP($A440,'TD SOP+PROFORM MOD'!$A$5:$AD$750,MATCH(AJ$2,'TD SOP+PROFORM MOD'!$B$2:$AD$2,0)+1,0),0)</f>
        <v>0</v>
      </c>
      <c r="AK440" s="25">
        <f>IFERROR(VLOOKUP($A440,'TD SOP+PROFORM MOD'!$A$5:$AD$750,MATCH(AK$4,'TD SOP+PROFORM MOD'!$B$2:$AD$2,0)+1,0),0)+IFERROR(VLOOKUP($A440,'TD SOP+PROFORM MOD'!$A$5:$AD$750,MATCH(AK$2,'TD SOP+PROFORM MOD'!$B$2:$AD$2,0)+1,0),0)</f>
        <v>0</v>
      </c>
      <c r="AL440" s="26" t="str">
        <f t="shared" si="110"/>
        <v/>
      </c>
      <c r="AM440" s="25">
        <f t="shared" si="112"/>
        <v>0</v>
      </c>
      <c r="AN440" s="25">
        <f t="shared" si="112"/>
        <v>0</v>
      </c>
      <c r="AO440" s="26" t="str">
        <f t="shared" si="111"/>
        <v/>
      </c>
      <c r="AR440" s="25">
        <f>SUMIF('B&amp;S YTD LFY'!B:B,"="&amp;A440,'B&amp;S YTD LFY'!C:C)</f>
        <v>0</v>
      </c>
      <c r="AS440" s="25">
        <f t="shared" si="113"/>
        <v>0</v>
      </c>
      <c r="AT440" s="25"/>
    </row>
    <row r="441" spans="1:46" x14ac:dyDescent="0.35">
      <c r="A441" s="24">
        <f>IF(AND('TD SOP+PROFORM MOD'!A438&lt;&gt;"",'TD SOP+PROFORM MOD'!A438&lt;&gt;"TOTAL"),'TD SOP+PROFORM MOD'!A438,0)</f>
        <v>0</v>
      </c>
      <c r="C441" s="25" t="str">
        <f>IFERROR(VLOOKUP($A441,'TD SOP+PROFORM MOD'!$A$5:$AD$750,MATCH(C$4,'TD SOP+PROFORM MOD'!$B$2:$AT$2,0)+1,0),"")</f>
        <v/>
      </c>
      <c r="D441" s="25" t="str">
        <f>IFERROR(VLOOKUP($A441,'TD SOP+PROFORM MOD'!$A$5:$AD$750,MATCH(D$4,'TD SOP+PROFORM MOD'!$B$2:$AT$2,0)+1,0),"")</f>
        <v/>
      </c>
      <c r="E441" s="26" t="str">
        <f t="shared" si="99"/>
        <v/>
      </c>
      <c r="F441" s="25" t="str">
        <f>IFERROR(VLOOKUP($A441,'TD SOP+PROFORM MOD'!$A$5:$AD$750,MATCH(F$4,'TD SOP+PROFORM MOD'!$B$2:$AT$2,0)+1,0),"")</f>
        <v/>
      </c>
      <c r="G441" s="25" t="str">
        <f>IFERROR(VLOOKUP($A441,'TD SOP+PROFORM MOD'!$A$5:$AD$750,MATCH(G$4,'TD SOP+PROFORM MOD'!$B$2:$AT$2,0)+1,0),"")</f>
        <v/>
      </c>
      <c r="H441" s="26" t="str">
        <f t="shared" si="100"/>
        <v/>
      </c>
      <c r="I441" s="25" t="str">
        <f>IFERROR(VLOOKUP($A441,'TD SOP+PROFORM MOD'!$A$5:$AD$750,MATCH(I$4,'TD SOP+PROFORM MOD'!$B$2:$AT$2,0)+1,0),"")</f>
        <v/>
      </c>
      <c r="J441" s="25" t="str">
        <f>IFERROR(VLOOKUP($A441,'TD SOP+PROFORM MOD'!$A$5:$AD$750,MATCH(J$4,'TD SOP+PROFORM MOD'!$B$2:$AT$2,0)+1,0),"")</f>
        <v/>
      </c>
      <c r="K441" s="26" t="str">
        <f t="shared" si="101"/>
        <v/>
      </c>
      <c r="L441" s="25" t="str">
        <f>IFERROR(VLOOKUP($A441,'TD SOP+PROFORM MOD'!$A$5:$AD$750,MATCH(L$4,'TD SOP+PROFORM MOD'!$B$2:$AT$2,0)+1,0),"")</f>
        <v/>
      </c>
      <c r="M441" s="25" t="str">
        <f>IFERROR(VLOOKUP($A441,'TD SOP+PROFORM MOD'!$A$5:$AD$750,MATCH(M$4,'TD SOP+PROFORM MOD'!$B$2:$AT$2,0)+1,0),"")</f>
        <v/>
      </c>
      <c r="N441" s="26" t="str">
        <f t="shared" si="102"/>
        <v/>
      </c>
      <c r="O441" s="25">
        <f>IFERROR(VLOOKUP($A441,'TD SOP+PROFORM MOD'!$A$5:$AD$750,MATCH(O$4,'TD SOP+PROFORM MOD'!$B$2:$AD$2,0)+1,0),0)+IFERROR(VLOOKUP($A441,'TD SOP+PROFORM MOD'!$A$5:$AD$750,MATCH(O$2,'TD SOP+PROFORM MOD'!$B$2:$AD$2,0)+1,0),0)</f>
        <v>0</v>
      </c>
      <c r="P441" s="25">
        <f>IFERROR(VLOOKUP($A441,'TD SOP+PROFORM MOD'!$A$5:$AD$750,MATCH(P$4,'TD SOP+PROFORM MOD'!$B$2:$AD$2,0)+1,0),0)+IFERROR(VLOOKUP($A441,'TD SOP+PROFORM MOD'!$A$5:$AD$750,MATCH(P$2,'TD SOP+PROFORM MOD'!$B$2:$AD$2,0)+1,0),0)</f>
        <v>0</v>
      </c>
      <c r="Q441" s="26" t="str">
        <f t="shared" si="103"/>
        <v/>
      </c>
      <c r="R441" s="25">
        <f>IFERROR(VLOOKUP($A441,'TD SOP+PROFORM MOD'!$A$5:$AD$750,MATCH(R$4,'TD SOP+PROFORM MOD'!$B$2:$AD$2,0)+1,0),0)+IFERROR(VLOOKUP($A441,'TD SOP+PROFORM MOD'!$A$5:$AD$750,MATCH(R$2,'TD SOP+PROFORM MOD'!$B$2:$AD$2,0)+1,0),0)</f>
        <v>0</v>
      </c>
      <c r="S441" s="25">
        <f>IFERROR(VLOOKUP($A441,'TD SOP+PROFORM MOD'!$A$5:$AD$750,MATCH(S$4,'TD SOP+PROFORM MOD'!$B$2:$AD$2,0)+1,0),0)+IFERROR(VLOOKUP($A441,'TD SOP+PROFORM MOD'!$A$5:$AD$750,MATCH(S$2,'TD SOP+PROFORM MOD'!$B$2:$AD$2,0)+1,0),0)</f>
        <v>0</v>
      </c>
      <c r="T441" s="26" t="str">
        <f t="shared" si="104"/>
        <v/>
      </c>
      <c r="U441" s="25">
        <f>IFERROR(VLOOKUP($A441,'TD SOP+PROFORM MOD'!$A$5:$AD$750,MATCH(U$4,'TD SOP+PROFORM MOD'!$B$2:$AD$2,0)+1,0),0)+IFERROR(VLOOKUP($A441,'TD SOP+PROFORM MOD'!$A$5:$AD$750,MATCH(U$2,'TD SOP+PROFORM MOD'!$B$2:$AD$2,0)+1,0),0)</f>
        <v>0</v>
      </c>
      <c r="V441" s="25">
        <f>IFERROR(VLOOKUP($A441,'TD SOP+PROFORM MOD'!$A$5:$AD$750,MATCH(V$4,'TD SOP+PROFORM MOD'!$B$2:$AD$2,0)+1,0),0)+IFERROR(VLOOKUP($A441,'TD SOP+PROFORM MOD'!$A$5:$AD$750,MATCH(V$2,'TD SOP+PROFORM MOD'!$B$2:$AD$2,0)+1,0),0)</f>
        <v>0</v>
      </c>
      <c r="W441" s="26" t="str">
        <f t="shared" si="105"/>
        <v/>
      </c>
      <c r="X441" s="25">
        <f>IFERROR(VLOOKUP($A441,'TD SOP+PROFORM MOD'!$A$5:$AD$750,MATCH(X$4,'TD SOP+PROFORM MOD'!$B$2:$AD$2,0)+1,0),0)+IFERROR(VLOOKUP($A441,'TD SOP+PROFORM MOD'!$A$5:$AD$750,MATCH(X$2,'TD SOP+PROFORM MOD'!$B$2:$AD$2,0)+1,0),0)</f>
        <v>0</v>
      </c>
      <c r="Y441" s="25">
        <f>IFERROR(VLOOKUP($A441,'TD SOP+PROFORM MOD'!$A$5:$AD$750,MATCH(Y$4,'TD SOP+PROFORM MOD'!$B$2:$AD$2,0)+1,0),0)+IFERROR(VLOOKUP($A441,'TD SOP+PROFORM MOD'!$A$5:$AD$750,MATCH(Y$2,'TD SOP+PROFORM MOD'!$B$2:$AD$2,0)+1,0),0)</f>
        <v>0</v>
      </c>
      <c r="Z441" s="26" t="str">
        <f t="shared" si="106"/>
        <v/>
      </c>
      <c r="AA441" s="25">
        <f>IFERROR(VLOOKUP($A441,'TD SOP+PROFORM MOD'!$A$5:$AD$750,MATCH(AA$4,'TD SOP+PROFORM MOD'!$B$2:$AD$2,0)+1,0),0)+IFERROR(VLOOKUP($A441,'TD SOP+PROFORM MOD'!$A$5:$AD$750,MATCH(AA$2,'TD SOP+PROFORM MOD'!$B$2:$AD$2,0)+1,0),0)</f>
        <v>0</v>
      </c>
      <c r="AB441" s="25">
        <f>IFERROR(VLOOKUP($A441,'TD SOP+PROFORM MOD'!$A$5:$AD$750,MATCH(AB$4,'TD SOP+PROFORM MOD'!$B$2:$AD$2,0)+1,0),0)+IFERROR(VLOOKUP($A441,'TD SOP+PROFORM MOD'!$A$5:$AD$750,MATCH(AB$2,'TD SOP+PROFORM MOD'!$B$2:$AD$2,0)+1,0),0)</f>
        <v>0</v>
      </c>
      <c r="AC441" s="26" t="str">
        <f t="shared" si="107"/>
        <v/>
      </c>
      <c r="AD441" s="25">
        <f>IFERROR(VLOOKUP($A441,'TD SOP+PROFORM MOD'!$A$5:$AD$750,MATCH(AD$4,'TD SOP+PROFORM MOD'!$B$2:$AD$2,0)+1,0),0)+IFERROR(VLOOKUP($A441,'TD SOP+PROFORM MOD'!$A$5:$AD$750,MATCH(AD$2,'TD SOP+PROFORM MOD'!$B$2:$AD$2,0)+1,0),0)</f>
        <v>0</v>
      </c>
      <c r="AE441" s="25">
        <f>IFERROR(VLOOKUP($A441,'TD SOP+PROFORM MOD'!$A$5:$AD$750,MATCH(AE$4,'TD SOP+PROFORM MOD'!$B$2:$AD$2,0)+1,0),0)+IFERROR(VLOOKUP($A441,'TD SOP+PROFORM MOD'!$A$5:$AD$750,MATCH(AE$2,'TD SOP+PROFORM MOD'!$B$2:$AD$2,0)+1,0),0)</f>
        <v>0</v>
      </c>
      <c r="AF441" s="26" t="str">
        <f t="shared" si="108"/>
        <v/>
      </c>
      <c r="AG441" s="25">
        <f>IFERROR(VLOOKUP($A441,'TD SOP+PROFORM MOD'!$A$5:$AD$750,MATCH(AG$4,'TD SOP+PROFORM MOD'!$B$2:$AD$2,0)+1,0),0)+IFERROR(VLOOKUP($A441,'TD SOP+PROFORM MOD'!$A$5:$AD$750,MATCH(AG$2,'TD SOP+PROFORM MOD'!$B$2:$AD$2,0)+1,0),0)</f>
        <v>0</v>
      </c>
      <c r="AH441" s="25">
        <f>IFERROR(VLOOKUP($A441,'TD SOP+PROFORM MOD'!$A$5:$AD$750,MATCH(AH$4,'TD SOP+PROFORM MOD'!$B$2:$AD$2,0)+1,0),0)+IFERROR(VLOOKUP($A441,'TD SOP+PROFORM MOD'!$A$5:$AD$750,MATCH(AH$2,'TD SOP+PROFORM MOD'!$B$2:$AD$2,0)+1,0),0)</f>
        <v>0</v>
      </c>
      <c r="AI441" s="26" t="str">
        <f t="shared" si="109"/>
        <v/>
      </c>
      <c r="AJ441" s="25">
        <f>IFERROR(VLOOKUP($A441,'TD SOP+PROFORM MOD'!$A$5:$AD$750,MATCH(AJ$4,'TD SOP+PROFORM MOD'!$B$2:$AD$2,0)+1,0),0)+IFERROR(VLOOKUP($A441,'TD SOP+PROFORM MOD'!$A$5:$AD$750,MATCH(AJ$2,'TD SOP+PROFORM MOD'!$B$2:$AD$2,0)+1,0),0)</f>
        <v>0</v>
      </c>
      <c r="AK441" s="25">
        <f>IFERROR(VLOOKUP($A441,'TD SOP+PROFORM MOD'!$A$5:$AD$750,MATCH(AK$4,'TD SOP+PROFORM MOD'!$B$2:$AD$2,0)+1,0),0)+IFERROR(VLOOKUP($A441,'TD SOP+PROFORM MOD'!$A$5:$AD$750,MATCH(AK$2,'TD SOP+PROFORM MOD'!$B$2:$AD$2,0)+1,0),0)</f>
        <v>0</v>
      </c>
      <c r="AL441" s="26" t="str">
        <f t="shared" si="110"/>
        <v/>
      </c>
      <c r="AM441" s="25">
        <f t="shared" si="112"/>
        <v>0</v>
      </c>
      <c r="AN441" s="25">
        <f t="shared" si="112"/>
        <v>0</v>
      </c>
      <c r="AO441" s="26" t="str">
        <f t="shared" si="111"/>
        <v/>
      </c>
      <c r="AR441" s="25">
        <f>SUMIF('B&amp;S YTD LFY'!B:B,"="&amp;A441,'B&amp;S YTD LFY'!C:C)</f>
        <v>0</v>
      </c>
      <c r="AS441" s="25">
        <f t="shared" si="113"/>
        <v>0</v>
      </c>
      <c r="AT441" s="25"/>
    </row>
    <row r="442" spans="1:46" x14ac:dyDescent="0.35">
      <c r="A442" s="24">
        <f>IF(AND('TD SOP+PROFORM MOD'!A439&lt;&gt;"",'TD SOP+PROFORM MOD'!A439&lt;&gt;"TOTAL"),'TD SOP+PROFORM MOD'!A439,0)</f>
        <v>0</v>
      </c>
      <c r="C442" s="25" t="str">
        <f>IFERROR(VLOOKUP($A442,'TD SOP+PROFORM MOD'!$A$5:$AD$750,MATCH(C$4,'TD SOP+PROFORM MOD'!$B$2:$AT$2,0)+1,0),"")</f>
        <v/>
      </c>
      <c r="D442" s="25" t="str">
        <f>IFERROR(VLOOKUP($A442,'TD SOP+PROFORM MOD'!$A$5:$AD$750,MATCH(D$4,'TD SOP+PROFORM MOD'!$B$2:$AT$2,0)+1,0),"")</f>
        <v/>
      </c>
      <c r="E442" s="26" t="str">
        <f t="shared" si="99"/>
        <v/>
      </c>
      <c r="F442" s="25" t="str">
        <f>IFERROR(VLOOKUP($A442,'TD SOP+PROFORM MOD'!$A$5:$AD$750,MATCH(F$4,'TD SOP+PROFORM MOD'!$B$2:$AT$2,0)+1,0),"")</f>
        <v/>
      </c>
      <c r="G442" s="25" t="str">
        <f>IFERROR(VLOOKUP($A442,'TD SOP+PROFORM MOD'!$A$5:$AD$750,MATCH(G$4,'TD SOP+PROFORM MOD'!$B$2:$AT$2,0)+1,0),"")</f>
        <v/>
      </c>
      <c r="H442" s="26" t="str">
        <f t="shared" si="100"/>
        <v/>
      </c>
      <c r="I442" s="25" t="str">
        <f>IFERROR(VLOOKUP($A442,'TD SOP+PROFORM MOD'!$A$5:$AD$750,MATCH(I$4,'TD SOP+PROFORM MOD'!$B$2:$AT$2,0)+1,0),"")</f>
        <v/>
      </c>
      <c r="J442" s="25" t="str">
        <f>IFERROR(VLOOKUP($A442,'TD SOP+PROFORM MOD'!$A$5:$AD$750,MATCH(J$4,'TD SOP+PROFORM MOD'!$B$2:$AT$2,0)+1,0),"")</f>
        <v/>
      </c>
      <c r="K442" s="26" t="str">
        <f t="shared" si="101"/>
        <v/>
      </c>
      <c r="L442" s="25" t="str">
        <f>IFERROR(VLOOKUP($A442,'TD SOP+PROFORM MOD'!$A$5:$AD$750,MATCH(L$4,'TD SOP+PROFORM MOD'!$B$2:$AT$2,0)+1,0),"")</f>
        <v/>
      </c>
      <c r="M442" s="25" t="str">
        <f>IFERROR(VLOOKUP($A442,'TD SOP+PROFORM MOD'!$A$5:$AD$750,MATCH(M$4,'TD SOP+PROFORM MOD'!$B$2:$AT$2,0)+1,0),"")</f>
        <v/>
      </c>
      <c r="N442" s="26" t="str">
        <f t="shared" si="102"/>
        <v/>
      </c>
      <c r="O442" s="25">
        <f>IFERROR(VLOOKUP($A442,'TD SOP+PROFORM MOD'!$A$5:$AD$750,MATCH(O$4,'TD SOP+PROFORM MOD'!$B$2:$AD$2,0)+1,0),0)+IFERROR(VLOOKUP($A442,'TD SOP+PROFORM MOD'!$A$5:$AD$750,MATCH(O$2,'TD SOP+PROFORM MOD'!$B$2:$AD$2,0)+1,0),0)</f>
        <v>0</v>
      </c>
      <c r="P442" s="25">
        <f>IFERROR(VLOOKUP($A442,'TD SOP+PROFORM MOD'!$A$5:$AD$750,MATCH(P$4,'TD SOP+PROFORM MOD'!$B$2:$AD$2,0)+1,0),0)+IFERROR(VLOOKUP($A442,'TD SOP+PROFORM MOD'!$A$5:$AD$750,MATCH(P$2,'TD SOP+PROFORM MOD'!$B$2:$AD$2,0)+1,0),0)</f>
        <v>0</v>
      </c>
      <c r="Q442" s="26" t="str">
        <f t="shared" si="103"/>
        <v/>
      </c>
      <c r="R442" s="25">
        <f>IFERROR(VLOOKUP($A442,'TD SOP+PROFORM MOD'!$A$5:$AD$750,MATCH(R$4,'TD SOP+PROFORM MOD'!$B$2:$AD$2,0)+1,0),0)+IFERROR(VLOOKUP($A442,'TD SOP+PROFORM MOD'!$A$5:$AD$750,MATCH(R$2,'TD SOP+PROFORM MOD'!$B$2:$AD$2,0)+1,0),0)</f>
        <v>0</v>
      </c>
      <c r="S442" s="25">
        <f>IFERROR(VLOOKUP($A442,'TD SOP+PROFORM MOD'!$A$5:$AD$750,MATCH(S$4,'TD SOP+PROFORM MOD'!$B$2:$AD$2,0)+1,0),0)+IFERROR(VLOOKUP($A442,'TD SOP+PROFORM MOD'!$A$5:$AD$750,MATCH(S$2,'TD SOP+PROFORM MOD'!$B$2:$AD$2,0)+1,0),0)</f>
        <v>0</v>
      </c>
      <c r="T442" s="26" t="str">
        <f t="shared" si="104"/>
        <v/>
      </c>
      <c r="U442" s="25">
        <f>IFERROR(VLOOKUP($A442,'TD SOP+PROFORM MOD'!$A$5:$AD$750,MATCH(U$4,'TD SOP+PROFORM MOD'!$B$2:$AD$2,0)+1,0),0)+IFERROR(VLOOKUP($A442,'TD SOP+PROFORM MOD'!$A$5:$AD$750,MATCH(U$2,'TD SOP+PROFORM MOD'!$B$2:$AD$2,0)+1,0),0)</f>
        <v>0</v>
      </c>
      <c r="V442" s="25">
        <f>IFERROR(VLOOKUP($A442,'TD SOP+PROFORM MOD'!$A$5:$AD$750,MATCH(V$4,'TD SOP+PROFORM MOD'!$B$2:$AD$2,0)+1,0),0)+IFERROR(VLOOKUP($A442,'TD SOP+PROFORM MOD'!$A$5:$AD$750,MATCH(V$2,'TD SOP+PROFORM MOD'!$B$2:$AD$2,0)+1,0),0)</f>
        <v>0</v>
      </c>
      <c r="W442" s="26" t="str">
        <f t="shared" si="105"/>
        <v/>
      </c>
      <c r="X442" s="25">
        <f>IFERROR(VLOOKUP($A442,'TD SOP+PROFORM MOD'!$A$5:$AD$750,MATCH(X$4,'TD SOP+PROFORM MOD'!$B$2:$AD$2,0)+1,0),0)+IFERROR(VLOOKUP($A442,'TD SOP+PROFORM MOD'!$A$5:$AD$750,MATCH(X$2,'TD SOP+PROFORM MOD'!$B$2:$AD$2,0)+1,0),0)</f>
        <v>0</v>
      </c>
      <c r="Y442" s="25">
        <f>IFERROR(VLOOKUP($A442,'TD SOP+PROFORM MOD'!$A$5:$AD$750,MATCH(Y$4,'TD SOP+PROFORM MOD'!$B$2:$AD$2,0)+1,0),0)+IFERROR(VLOOKUP($A442,'TD SOP+PROFORM MOD'!$A$5:$AD$750,MATCH(Y$2,'TD SOP+PROFORM MOD'!$B$2:$AD$2,0)+1,0),0)</f>
        <v>0</v>
      </c>
      <c r="Z442" s="26" t="str">
        <f t="shared" si="106"/>
        <v/>
      </c>
      <c r="AA442" s="25">
        <f>IFERROR(VLOOKUP($A442,'TD SOP+PROFORM MOD'!$A$5:$AD$750,MATCH(AA$4,'TD SOP+PROFORM MOD'!$B$2:$AD$2,0)+1,0),0)+IFERROR(VLOOKUP($A442,'TD SOP+PROFORM MOD'!$A$5:$AD$750,MATCH(AA$2,'TD SOP+PROFORM MOD'!$B$2:$AD$2,0)+1,0),0)</f>
        <v>0</v>
      </c>
      <c r="AB442" s="25">
        <f>IFERROR(VLOOKUP($A442,'TD SOP+PROFORM MOD'!$A$5:$AD$750,MATCH(AB$4,'TD SOP+PROFORM MOD'!$B$2:$AD$2,0)+1,0),0)+IFERROR(VLOOKUP($A442,'TD SOP+PROFORM MOD'!$A$5:$AD$750,MATCH(AB$2,'TD SOP+PROFORM MOD'!$B$2:$AD$2,0)+1,0),0)</f>
        <v>0</v>
      </c>
      <c r="AC442" s="26" t="str">
        <f t="shared" si="107"/>
        <v/>
      </c>
      <c r="AD442" s="25">
        <f>IFERROR(VLOOKUP($A442,'TD SOP+PROFORM MOD'!$A$5:$AD$750,MATCH(AD$4,'TD SOP+PROFORM MOD'!$B$2:$AD$2,0)+1,0),0)+IFERROR(VLOOKUP($A442,'TD SOP+PROFORM MOD'!$A$5:$AD$750,MATCH(AD$2,'TD SOP+PROFORM MOD'!$B$2:$AD$2,0)+1,0),0)</f>
        <v>0</v>
      </c>
      <c r="AE442" s="25">
        <f>IFERROR(VLOOKUP($A442,'TD SOP+PROFORM MOD'!$A$5:$AD$750,MATCH(AE$4,'TD SOP+PROFORM MOD'!$B$2:$AD$2,0)+1,0),0)+IFERROR(VLOOKUP($A442,'TD SOP+PROFORM MOD'!$A$5:$AD$750,MATCH(AE$2,'TD SOP+PROFORM MOD'!$B$2:$AD$2,0)+1,0),0)</f>
        <v>0</v>
      </c>
      <c r="AF442" s="26" t="str">
        <f t="shared" si="108"/>
        <v/>
      </c>
      <c r="AG442" s="25">
        <f>IFERROR(VLOOKUP($A442,'TD SOP+PROFORM MOD'!$A$5:$AD$750,MATCH(AG$4,'TD SOP+PROFORM MOD'!$B$2:$AD$2,0)+1,0),0)+IFERROR(VLOOKUP($A442,'TD SOP+PROFORM MOD'!$A$5:$AD$750,MATCH(AG$2,'TD SOP+PROFORM MOD'!$B$2:$AD$2,0)+1,0),0)</f>
        <v>0</v>
      </c>
      <c r="AH442" s="25">
        <f>IFERROR(VLOOKUP($A442,'TD SOP+PROFORM MOD'!$A$5:$AD$750,MATCH(AH$4,'TD SOP+PROFORM MOD'!$B$2:$AD$2,0)+1,0),0)+IFERROR(VLOOKUP($A442,'TD SOP+PROFORM MOD'!$A$5:$AD$750,MATCH(AH$2,'TD SOP+PROFORM MOD'!$B$2:$AD$2,0)+1,0),0)</f>
        <v>0</v>
      </c>
      <c r="AI442" s="26" t="str">
        <f t="shared" si="109"/>
        <v/>
      </c>
      <c r="AJ442" s="25">
        <f>IFERROR(VLOOKUP($A442,'TD SOP+PROFORM MOD'!$A$5:$AD$750,MATCH(AJ$4,'TD SOP+PROFORM MOD'!$B$2:$AD$2,0)+1,0),0)+IFERROR(VLOOKUP($A442,'TD SOP+PROFORM MOD'!$A$5:$AD$750,MATCH(AJ$2,'TD SOP+PROFORM MOD'!$B$2:$AD$2,0)+1,0),0)</f>
        <v>0</v>
      </c>
      <c r="AK442" s="25">
        <f>IFERROR(VLOOKUP($A442,'TD SOP+PROFORM MOD'!$A$5:$AD$750,MATCH(AK$4,'TD SOP+PROFORM MOD'!$B$2:$AD$2,0)+1,0),0)+IFERROR(VLOOKUP($A442,'TD SOP+PROFORM MOD'!$A$5:$AD$750,MATCH(AK$2,'TD SOP+PROFORM MOD'!$B$2:$AD$2,0)+1,0),0)</f>
        <v>0</v>
      </c>
      <c r="AL442" s="26" t="str">
        <f t="shared" si="110"/>
        <v/>
      </c>
      <c r="AM442" s="25">
        <f t="shared" si="112"/>
        <v>0</v>
      </c>
      <c r="AN442" s="25">
        <f t="shared" si="112"/>
        <v>0</v>
      </c>
      <c r="AO442" s="26" t="str">
        <f t="shared" si="111"/>
        <v/>
      </c>
      <c r="AR442" s="25">
        <f>SUMIF('B&amp;S YTD LFY'!B:B,"="&amp;A442,'B&amp;S YTD LFY'!C:C)</f>
        <v>0</v>
      </c>
      <c r="AS442" s="25">
        <f t="shared" si="113"/>
        <v>0</v>
      </c>
      <c r="AT442" s="25"/>
    </row>
    <row r="443" spans="1:46" x14ac:dyDescent="0.35">
      <c r="A443" s="24">
        <f>IF(AND('TD SOP+PROFORM MOD'!A440&lt;&gt;"",'TD SOP+PROFORM MOD'!A440&lt;&gt;"TOTAL"),'TD SOP+PROFORM MOD'!A440,0)</f>
        <v>0</v>
      </c>
      <c r="C443" s="25" t="str">
        <f>IFERROR(VLOOKUP($A443,'TD SOP+PROFORM MOD'!$A$5:$AD$750,MATCH(C$4,'TD SOP+PROFORM MOD'!$B$2:$AT$2,0)+1,0),"")</f>
        <v/>
      </c>
      <c r="D443" s="25" t="str">
        <f>IFERROR(VLOOKUP($A443,'TD SOP+PROFORM MOD'!$A$5:$AD$750,MATCH(D$4,'TD SOP+PROFORM MOD'!$B$2:$AT$2,0)+1,0),"")</f>
        <v/>
      </c>
      <c r="E443" s="26" t="str">
        <f t="shared" si="99"/>
        <v/>
      </c>
      <c r="F443" s="25" t="str">
        <f>IFERROR(VLOOKUP($A443,'TD SOP+PROFORM MOD'!$A$5:$AD$750,MATCH(F$4,'TD SOP+PROFORM MOD'!$B$2:$AT$2,0)+1,0),"")</f>
        <v/>
      </c>
      <c r="G443" s="25" t="str">
        <f>IFERROR(VLOOKUP($A443,'TD SOP+PROFORM MOD'!$A$5:$AD$750,MATCH(G$4,'TD SOP+PROFORM MOD'!$B$2:$AT$2,0)+1,0),"")</f>
        <v/>
      </c>
      <c r="H443" s="26" t="str">
        <f t="shared" si="100"/>
        <v/>
      </c>
      <c r="I443" s="25" t="str">
        <f>IFERROR(VLOOKUP($A443,'TD SOP+PROFORM MOD'!$A$5:$AD$750,MATCH(I$4,'TD SOP+PROFORM MOD'!$B$2:$AT$2,0)+1,0),"")</f>
        <v/>
      </c>
      <c r="J443" s="25" t="str">
        <f>IFERROR(VLOOKUP($A443,'TD SOP+PROFORM MOD'!$A$5:$AD$750,MATCH(J$4,'TD SOP+PROFORM MOD'!$B$2:$AT$2,0)+1,0),"")</f>
        <v/>
      </c>
      <c r="K443" s="26" t="str">
        <f t="shared" si="101"/>
        <v/>
      </c>
      <c r="L443" s="25" t="str">
        <f>IFERROR(VLOOKUP($A443,'TD SOP+PROFORM MOD'!$A$5:$AD$750,MATCH(L$4,'TD SOP+PROFORM MOD'!$B$2:$AT$2,0)+1,0),"")</f>
        <v/>
      </c>
      <c r="M443" s="25" t="str">
        <f>IFERROR(VLOOKUP($A443,'TD SOP+PROFORM MOD'!$A$5:$AD$750,MATCH(M$4,'TD SOP+PROFORM MOD'!$B$2:$AT$2,0)+1,0),"")</f>
        <v/>
      </c>
      <c r="N443" s="26" t="str">
        <f t="shared" si="102"/>
        <v/>
      </c>
      <c r="O443" s="25">
        <f>IFERROR(VLOOKUP($A443,'TD SOP+PROFORM MOD'!$A$5:$AD$750,MATCH(O$4,'TD SOP+PROFORM MOD'!$B$2:$AD$2,0)+1,0),0)+IFERROR(VLOOKUP($A443,'TD SOP+PROFORM MOD'!$A$5:$AD$750,MATCH(O$2,'TD SOP+PROFORM MOD'!$B$2:$AD$2,0)+1,0),0)</f>
        <v>0</v>
      </c>
      <c r="P443" s="25">
        <f>IFERROR(VLOOKUP($A443,'TD SOP+PROFORM MOD'!$A$5:$AD$750,MATCH(P$4,'TD SOP+PROFORM MOD'!$B$2:$AD$2,0)+1,0),0)+IFERROR(VLOOKUP($A443,'TD SOP+PROFORM MOD'!$A$5:$AD$750,MATCH(P$2,'TD SOP+PROFORM MOD'!$B$2:$AD$2,0)+1,0),0)</f>
        <v>0</v>
      </c>
      <c r="Q443" s="26" t="str">
        <f t="shared" si="103"/>
        <v/>
      </c>
      <c r="R443" s="25">
        <f>IFERROR(VLOOKUP($A443,'TD SOP+PROFORM MOD'!$A$5:$AD$750,MATCH(R$4,'TD SOP+PROFORM MOD'!$B$2:$AD$2,0)+1,0),0)+IFERROR(VLOOKUP($A443,'TD SOP+PROFORM MOD'!$A$5:$AD$750,MATCH(R$2,'TD SOP+PROFORM MOD'!$B$2:$AD$2,0)+1,0),0)</f>
        <v>0</v>
      </c>
      <c r="S443" s="25">
        <f>IFERROR(VLOOKUP($A443,'TD SOP+PROFORM MOD'!$A$5:$AD$750,MATCH(S$4,'TD SOP+PROFORM MOD'!$B$2:$AD$2,0)+1,0),0)+IFERROR(VLOOKUP($A443,'TD SOP+PROFORM MOD'!$A$5:$AD$750,MATCH(S$2,'TD SOP+PROFORM MOD'!$B$2:$AD$2,0)+1,0),0)</f>
        <v>0</v>
      </c>
      <c r="T443" s="26" t="str">
        <f t="shared" si="104"/>
        <v/>
      </c>
      <c r="U443" s="25">
        <f>IFERROR(VLOOKUP($A443,'TD SOP+PROFORM MOD'!$A$5:$AD$750,MATCH(U$4,'TD SOP+PROFORM MOD'!$B$2:$AD$2,0)+1,0),0)+IFERROR(VLOOKUP($A443,'TD SOP+PROFORM MOD'!$A$5:$AD$750,MATCH(U$2,'TD SOP+PROFORM MOD'!$B$2:$AD$2,0)+1,0),0)</f>
        <v>0</v>
      </c>
      <c r="V443" s="25">
        <f>IFERROR(VLOOKUP($A443,'TD SOP+PROFORM MOD'!$A$5:$AD$750,MATCH(V$4,'TD SOP+PROFORM MOD'!$B$2:$AD$2,0)+1,0),0)+IFERROR(VLOOKUP($A443,'TD SOP+PROFORM MOD'!$A$5:$AD$750,MATCH(V$2,'TD SOP+PROFORM MOD'!$B$2:$AD$2,0)+1,0),0)</f>
        <v>0</v>
      </c>
      <c r="W443" s="26" t="str">
        <f t="shared" si="105"/>
        <v/>
      </c>
      <c r="X443" s="25">
        <f>IFERROR(VLOOKUP($A443,'TD SOP+PROFORM MOD'!$A$5:$AD$750,MATCH(X$4,'TD SOP+PROFORM MOD'!$B$2:$AD$2,0)+1,0),0)+IFERROR(VLOOKUP($A443,'TD SOP+PROFORM MOD'!$A$5:$AD$750,MATCH(X$2,'TD SOP+PROFORM MOD'!$B$2:$AD$2,0)+1,0),0)</f>
        <v>0</v>
      </c>
      <c r="Y443" s="25">
        <f>IFERROR(VLOOKUP($A443,'TD SOP+PROFORM MOD'!$A$5:$AD$750,MATCH(Y$4,'TD SOP+PROFORM MOD'!$B$2:$AD$2,0)+1,0),0)+IFERROR(VLOOKUP($A443,'TD SOP+PROFORM MOD'!$A$5:$AD$750,MATCH(Y$2,'TD SOP+PROFORM MOD'!$B$2:$AD$2,0)+1,0),0)</f>
        <v>0</v>
      </c>
      <c r="Z443" s="26" t="str">
        <f t="shared" si="106"/>
        <v/>
      </c>
      <c r="AA443" s="25">
        <f>IFERROR(VLOOKUP($A443,'TD SOP+PROFORM MOD'!$A$5:$AD$750,MATCH(AA$4,'TD SOP+PROFORM MOD'!$B$2:$AD$2,0)+1,0),0)+IFERROR(VLOOKUP($A443,'TD SOP+PROFORM MOD'!$A$5:$AD$750,MATCH(AA$2,'TD SOP+PROFORM MOD'!$B$2:$AD$2,0)+1,0),0)</f>
        <v>0</v>
      </c>
      <c r="AB443" s="25">
        <f>IFERROR(VLOOKUP($A443,'TD SOP+PROFORM MOD'!$A$5:$AD$750,MATCH(AB$4,'TD SOP+PROFORM MOD'!$B$2:$AD$2,0)+1,0),0)+IFERROR(VLOOKUP($A443,'TD SOP+PROFORM MOD'!$A$5:$AD$750,MATCH(AB$2,'TD SOP+PROFORM MOD'!$B$2:$AD$2,0)+1,0),0)</f>
        <v>0</v>
      </c>
      <c r="AC443" s="26" t="str">
        <f t="shared" si="107"/>
        <v/>
      </c>
      <c r="AD443" s="25">
        <f>IFERROR(VLOOKUP($A443,'TD SOP+PROFORM MOD'!$A$5:$AD$750,MATCH(AD$4,'TD SOP+PROFORM MOD'!$B$2:$AD$2,0)+1,0),0)+IFERROR(VLOOKUP($A443,'TD SOP+PROFORM MOD'!$A$5:$AD$750,MATCH(AD$2,'TD SOP+PROFORM MOD'!$B$2:$AD$2,0)+1,0),0)</f>
        <v>0</v>
      </c>
      <c r="AE443" s="25">
        <f>IFERROR(VLOOKUP($A443,'TD SOP+PROFORM MOD'!$A$5:$AD$750,MATCH(AE$4,'TD SOP+PROFORM MOD'!$B$2:$AD$2,0)+1,0),0)+IFERROR(VLOOKUP($A443,'TD SOP+PROFORM MOD'!$A$5:$AD$750,MATCH(AE$2,'TD SOP+PROFORM MOD'!$B$2:$AD$2,0)+1,0),0)</f>
        <v>0</v>
      </c>
      <c r="AF443" s="26" t="str">
        <f t="shared" si="108"/>
        <v/>
      </c>
      <c r="AG443" s="25">
        <f>IFERROR(VLOOKUP($A443,'TD SOP+PROFORM MOD'!$A$5:$AD$750,MATCH(AG$4,'TD SOP+PROFORM MOD'!$B$2:$AD$2,0)+1,0),0)+IFERROR(VLOOKUP($A443,'TD SOP+PROFORM MOD'!$A$5:$AD$750,MATCH(AG$2,'TD SOP+PROFORM MOD'!$B$2:$AD$2,0)+1,0),0)</f>
        <v>0</v>
      </c>
      <c r="AH443" s="25">
        <f>IFERROR(VLOOKUP($A443,'TD SOP+PROFORM MOD'!$A$5:$AD$750,MATCH(AH$4,'TD SOP+PROFORM MOD'!$B$2:$AD$2,0)+1,0),0)+IFERROR(VLOOKUP($A443,'TD SOP+PROFORM MOD'!$A$5:$AD$750,MATCH(AH$2,'TD SOP+PROFORM MOD'!$B$2:$AD$2,0)+1,0),0)</f>
        <v>0</v>
      </c>
      <c r="AI443" s="26" t="str">
        <f t="shared" si="109"/>
        <v/>
      </c>
      <c r="AJ443" s="25">
        <f>IFERROR(VLOOKUP($A443,'TD SOP+PROFORM MOD'!$A$5:$AD$750,MATCH(AJ$4,'TD SOP+PROFORM MOD'!$B$2:$AD$2,0)+1,0),0)+IFERROR(VLOOKUP($A443,'TD SOP+PROFORM MOD'!$A$5:$AD$750,MATCH(AJ$2,'TD SOP+PROFORM MOD'!$B$2:$AD$2,0)+1,0),0)</f>
        <v>0</v>
      </c>
      <c r="AK443" s="25">
        <f>IFERROR(VLOOKUP($A443,'TD SOP+PROFORM MOD'!$A$5:$AD$750,MATCH(AK$4,'TD SOP+PROFORM MOD'!$B$2:$AD$2,0)+1,0),0)+IFERROR(VLOOKUP($A443,'TD SOP+PROFORM MOD'!$A$5:$AD$750,MATCH(AK$2,'TD SOP+PROFORM MOD'!$B$2:$AD$2,0)+1,0),0)</f>
        <v>0</v>
      </c>
      <c r="AL443" s="26" t="str">
        <f t="shared" si="110"/>
        <v/>
      </c>
      <c r="AM443" s="25">
        <f t="shared" si="112"/>
        <v>0</v>
      </c>
      <c r="AN443" s="25">
        <f t="shared" si="112"/>
        <v>0</v>
      </c>
      <c r="AO443" s="26" t="str">
        <f t="shared" si="111"/>
        <v/>
      </c>
      <c r="AR443" s="25">
        <f>SUMIF('B&amp;S YTD LFY'!B:B,"="&amp;A443,'B&amp;S YTD LFY'!C:C)</f>
        <v>0</v>
      </c>
      <c r="AS443" s="25">
        <f t="shared" si="113"/>
        <v>0</v>
      </c>
      <c r="AT443" s="25"/>
    </row>
    <row r="444" spans="1:46" x14ac:dyDescent="0.35">
      <c r="A444" s="24">
        <f>IF(AND('TD SOP+PROFORM MOD'!A441&lt;&gt;"",'TD SOP+PROFORM MOD'!A441&lt;&gt;"TOTAL"),'TD SOP+PROFORM MOD'!A441,0)</f>
        <v>0</v>
      </c>
      <c r="C444" s="25" t="str">
        <f>IFERROR(VLOOKUP($A444,'TD SOP+PROFORM MOD'!$A$5:$AD$750,MATCH(C$4,'TD SOP+PROFORM MOD'!$B$2:$AT$2,0)+1,0),"")</f>
        <v/>
      </c>
      <c r="D444" s="25" t="str">
        <f>IFERROR(VLOOKUP($A444,'TD SOP+PROFORM MOD'!$A$5:$AD$750,MATCH(D$4,'TD SOP+PROFORM MOD'!$B$2:$AT$2,0)+1,0),"")</f>
        <v/>
      </c>
      <c r="E444" s="26" t="str">
        <f t="shared" si="99"/>
        <v/>
      </c>
      <c r="F444" s="25" t="str">
        <f>IFERROR(VLOOKUP($A444,'TD SOP+PROFORM MOD'!$A$5:$AD$750,MATCH(F$4,'TD SOP+PROFORM MOD'!$B$2:$AT$2,0)+1,0),"")</f>
        <v/>
      </c>
      <c r="G444" s="25" t="str">
        <f>IFERROR(VLOOKUP($A444,'TD SOP+PROFORM MOD'!$A$5:$AD$750,MATCH(G$4,'TD SOP+PROFORM MOD'!$B$2:$AT$2,0)+1,0),"")</f>
        <v/>
      </c>
      <c r="H444" s="26" t="str">
        <f t="shared" si="100"/>
        <v/>
      </c>
      <c r="I444" s="25" t="str">
        <f>IFERROR(VLOOKUP($A444,'TD SOP+PROFORM MOD'!$A$5:$AD$750,MATCH(I$4,'TD SOP+PROFORM MOD'!$B$2:$AT$2,0)+1,0),"")</f>
        <v/>
      </c>
      <c r="J444" s="25" t="str">
        <f>IFERROR(VLOOKUP($A444,'TD SOP+PROFORM MOD'!$A$5:$AD$750,MATCH(J$4,'TD SOP+PROFORM MOD'!$B$2:$AT$2,0)+1,0),"")</f>
        <v/>
      </c>
      <c r="K444" s="26" t="str">
        <f t="shared" si="101"/>
        <v/>
      </c>
      <c r="L444" s="25" t="str">
        <f>IFERROR(VLOOKUP($A444,'TD SOP+PROFORM MOD'!$A$5:$AD$750,MATCH(L$4,'TD SOP+PROFORM MOD'!$B$2:$AT$2,0)+1,0),"")</f>
        <v/>
      </c>
      <c r="M444" s="25" t="str">
        <f>IFERROR(VLOOKUP($A444,'TD SOP+PROFORM MOD'!$A$5:$AD$750,MATCH(M$4,'TD SOP+PROFORM MOD'!$B$2:$AT$2,0)+1,0),"")</f>
        <v/>
      </c>
      <c r="N444" s="26" t="str">
        <f t="shared" si="102"/>
        <v/>
      </c>
      <c r="O444" s="25">
        <f>IFERROR(VLOOKUP($A444,'TD SOP+PROFORM MOD'!$A$5:$AD$750,MATCH(O$4,'TD SOP+PROFORM MOD'!$B$2:$AD$2,0)+1,0),0)+IFERROR(VLOOKUP($A444,'TD SOP+PROFORM MOD'!$A$5:$AD$750,MATCH(O$2,'TD SOP+PROFORM MOD'!$B$2:$AD$2,0)+1,0),0)</f>
        <v>0</v>
      </c>
      <c r="P444" s="25">
        <f>IFERROR(VLOOKUP($A444,'TD SOP+PROFORM MOD'!$A$5:$AD$750,MATCH(P$4,'TD SOP+PROFORM MOD'!$B$2:$AD$2,0)+1,0),0)+IFERROR(VLOOKUP($A444,'TD SOP+PROFORM MOD'!$A$5:$AD$750,MATCH(P$2,'TD SOP+PROFORM MOD'!$B$2:$AD$2,0)+1,0),0)</f>
        <v>0</v>
      </c>
      <c r="Q444" s="26" t="str">
        <f t="shared" si="103"/>
        <v/>
      </c>
      <c r="R444" s="25">
        <f>IFERROR(VLOOKUP($A444,'TD SOP+PROFORM MOD'!$A$5:$AD$750,MATCH(R$4,'TD SOP+PROFORM MOD'!$B$2:$AD$2,0)+1,0),0)+IFERROR(VLOOKUP($A444,'TD SOP+PROFORM MOD'!$A$5:$AD$750,MATCH(R$2,'TD SOP+PROFORM MOD'!$B$2:$AD$2,0)+1,0),0)</f>
        <v>0</v>
      </c>
      <c r="S444" s="25">
        <f>IFERROR(VLOOKUP($A444,'TD SOP+PROFORM MOD'!$A$5:$AD$750,MATCH(S$4,'TD SOP+PROFORM MOD'!$B$2:$AD$2,0)+1,0),0)+IFERROR(VLOOKUP($A444,'TD SOP+PROFORM MOD'!$A$5:$AD$750,MATCH(S$2,'TD SOP+PROFORM MOD'!$B$2:$AD$2,0)+1,0),0)</f>
        <v>0</v>
      </c>
      <c r="T444" s="26" t="str">
        <f t="shared" si="104"/>
        <v/>
      </c>
      <c r="U444" s="25">
        <f>IFERROR(VLOOKUP($A444,'TD SOP+PROFORM MOD'!$A$5:$AD$750,MATCH(U$4,'TD SOP+PROFORM MOD'!$B$2:$AD$2,0)+1,0),0)+IFERROR(VLOOKUP($A444,'TD SOP+PROFORM MOD'!$A$5:$AD$750,MATCH(U$2,'TD SOP+PROFORM MOD'!$B$2:$AD$2,0)+1,0),0)</f>
        <v>0</v>
      </c>
      <c r="V444" s="25">
        <f>IFERROR(VLOOKUP($A444,'TD SOP+PROFORM MOD'!$A$5:$AD$750,MATCH(V$4,'TD SOP+PROFORM MOD'!$B$2:$AD$2,0)+1,0),0)+IFERROR(VLOOKUP($A444,'TD SOP+PROFORM MOD'!$A$5:$AD$750,MATCH(V$2,'TD SOP+PROFORM MOD'!$B$2:$AD$2,0)+1,0),0)</f>
        <v>0</v>
      </c>
      <c r="W444" s="26" t="str">
        <f t="shared" si="105"/>
        <v/>
      </c>
      <c r="X444" s="25">
        <f>IFERROR(VLOOKUP($A444,'TD SOP+PROFORM MOD'!$A$5:$AD$750,MATCH(X$4,'TD SOP+PROFORM MOD'!$B$2:$AD$2,0)+1,0),0)+IFERROR(VLOOKUP($A444,'TD SOP+PROFORM MOD'!$A$5:$AD$750,MATCH(X$2,'TD SOP+PROFORM MOD'!$B$2:$AD$2,0)+1,0),0)</f>
        <v>0</v>
      </c>
      <c r="Y444" s="25">
        <f>IFERROR(VLOOKUP($A444,'TD SOP+PROFORM MOD'!$A$5:$AD$750,MATCH(Y$4,'TD SOP+PROFORM MOD'!$B$2:$AD$2,0)+1,0),0)+IFERROR(VLOOKUP($A444,'TD SOP+PROFORM MOD'!$A$5:$AD$750,MATCH(Y$2,'TD SOP+PROFORM MOD'!$B$2:$AD$2,0)+1,0),0)</f>
        <v>0</v>
      </c>
      <c r="Z444" s="26" t="str">
        <f t="shared" si="106"/>
        <v/>
      </c>
      <c r="AA444" s="25">
        <f>IFERROR(VLOOKUP($A444,'TD SOP+PROFORM MOD'!$A$5:$AD$750,MATCH(AA$4,'TD SOP+PROFORM MOD'!$B$2:$AD$2,0)+1,0),0)+IFERROR(VLOOKUP($A444,'TD SOP+PROFORM MOD'!$A$5:$AD$750,MATCH(AA$2,'TD SOP+PROFORM MOD'!$B$2:$AD$2,0)+1,0),0)</f>
        <v>0</v>
      </c>
      <c r="AB444" s="25">
        <f>IFERROR(VLOOKUP($A444,'TD SOP+PROFORM MOD'!$A$5:$AD$750,MATCH(AB$4,'TD SOP+PROFORM MOD'!$B$2:$AD$2,0)+1,0),0)+IFERROR(VLOOKUP($A444,'TD SOP+PROFORM MOD'!$A$5:$AD$750,MATCH(AB$2,'TD SOP+PROFORM MOD'!$B$2:$AD$2,0)+1,0),0)</f>
        <v>0</v>
      </c>
      <c r="AC444" s="26" t="str">
        <f t="shared" si="107"/>
        <v/>
      </c>
      <c r="AD444" s="25">
        <f>IFERROR(VLOOKUP($A444,'TD SOP+PROFORM MOD'!$A$5:$AD$750,MATCH(AD$4,'TD SOP+PROFORM MOD'!$B$2:$AD$2,0)+1,0),0)+IFERROR(VLOOKUP($A444,'TD SOP+PROFORM MOD'!$A$5:$AD$750,MATCH(AD$2,'TD SOP+PROFORM MOD'!$B$2:$AD$2,0)+1,0),0)</f>
        <v>0</v>
      </c>
      <c r="AE444" s="25">
        <f>IFERROR(VLOOKUP($A444,'TD SOP+PROFORM MOD'!$A$5:$AD$750,MATCH(AE$4,'TD SOP+PROFORM MOD'!$B$2:$AD$2,0)+1,0),0)+IFERROR(VLOOKUP($A444,'TD SOP+PROFORM MOD'!$A$5:$AD$750,MATCH(AE$2,'TD SOP+PROFORM MOD'!$B$2:$AD$2,0)+1,0),0)</f>
        <v>0</v>
      </c>
      <c r="AF444" s="26" t="str">
        <f t="shared" si="108"/>
        <v/>
      </c>
      <c r="AG444" s="25">
        <f>IFERROR(VLOOKUP($A444,'TD SOP+PROFORM MOD'!$A$5:$AD$750,MATCH(AG$4,'TD SOP+PROFORM MOD'!$B$2:$AD$2,0)+1,0),0)+IFERROR(VLOOKUP($A444,'TD SOP+PROFORM MOD'!$A$5:$AD$750,MATCH(AG$2,'TD SOP+PROFORM MOD'!$B$2:$AD$2,0)+1,0),0)</f>
        <v>0</v>
      </c>
      <c r="AH444" s="25">
        <f>IFERROR(VLOOKUP($A444,'TD SOP+PROFORM MOD'!$A$5:$AD$750,MATCH(AH$4,'TD SOP+PROFORM MOD'!$B$2:$AD$2,0)+1,0),0)+IFERROR(VLOOKUP($A444,'TD SOP+PROFORM MOD'!$A$5:$AD$750,MATCH(AH$2,'TD SOP+PROFORM MOD'!$B$2:$AD$2,0)+1,0),0)</f>
        <v>0</v>
      </c>
      <c r="AI444" s="26" t="str">
        <f t="shared" si="109"/>
        <v/>
      </c>
      <c r="AJ444" s="25">
        <f>IFERROR(VLOOKUP($A444,'TD SOP+PROFORM MOD'!$A$5:$AD$750,MATCH(AJ$4,'TD SOP+PROFORM MOD'!$B$2:$AD$2,0)+1,0),0)+IFERROR(VLOOKUP($A444,'TD SOP+PROFORM MOD'!$A$5:$AD$750,MATCH(AJ$2,'TD SOP+PROFORM MOD'!$B$2:$AD$2,0)+1,0),0)</f>
        <v>0</v>
      </c>
      <c r="AK444" s="25">
        <f>IFERROR(VLOOKUP($A444,'TD SOP+PROFORM MOD'!$A$5:$AD$750,MATCH(AK$4,'TD SOP+PROFORM MOD'!$B$2:$AD$2,0)+1,0),0)+IFERROR(VLOOKUP($A444,'TD SOP+PROFORM MOD'!$A$5:$AD$750,MATCH(AK$2,'TD SOP+PROFORM MOD'!$B$2:$AD$2,0)+1,0),0)</f>
        <v>0</v>
      </c>
      <c r="AL444" s="26" t="str">
        <f t="shared" si="110"/>
        <v/>
      </c>
      <c r="AM444" s="25">
        <f t="shared" si="112"/>
        <v>0</v>
      </c>
      <c r="AN444" s="25">
        <f t="shared" si="112"/>
        <v>0</v>
      </c>
      <c r="AO444" s="26" t="str">
        <f t="shared" si="111"/>
        <v/>
      </c>
      <c r="AR444" s="25">
        <f>SUMIF('B&amp;S YTD LFY'!B:B,"="&amp;A444,'B&amp;S YTD LFY'!C:C)</f>
        <v>0</v>
      </c>
      <c r="AS444" s="25">
        <f t="shared" si="113"/>
        <v>0</v>
      </c>
      <c r="AT444" s="25"/>
    </row>
    <row r="445" spans="1:46" x14ac:dyDescent="0.35">
      <c r="A445" s="24">
        <f>IF(AND('TD SOP+PROFORM MOD'!A442&lt;&gt;"",'TD SOP+PROFORM MOD'!A442&lt;&gt;"TOTAL"),'TD SOP+PROFORM MOD'!A442,0)</f>
        <v>0</v>
      </c>
      <c r="C445" s="25" t="str">
        <f>IFERROR(VLOOKUP($A445,'TD SOP+PROFORM MOD'!$A$5:$AD$750,MATCH(C$4,'TD SOP+PROFORM MOD'!$B$2:$AT$2,0)+1,0),"")</f>
        <v/>
      </c>
      <c r="D445" s="25" t="str">
        <f>IFERROR(VLOOKUP($A445,'TD SOP+PROFORM MOD'!$A$5:$AD$750,MATCH(D$4,'TD SOP+PROFORM MOD'!$B$2:$AT$2,0)+1,0),"")</f>
        <v/>
      </c>
      <c r="E445" s="26" t="str">
        <f t="shared" si="99"/>
        <v/>
      </c>
      <c r="F445" s="25" t="str">
        <f>IFERROR(VLOOKUP($A445,'TD SOP+PROFORM MOD'!$A$5:$AD$750,MATCH(F$4,'TD SOP+PROFORM MOD'!$B$2:$AT$2,0)+1,0),"")</f>
        <v/>
      </c>
      <c r="G445" s="25" t="str">
        <f>IFERROR(VLOOKUP($A445,'TD SOP+PROFORM MOD'!$A$5:$AD$750,MATCH(G$4,'TD SOP+PROFORM MOD'!$B$2:$AT$2,0)+1,0),"")</f>
        <v/>
      </c>
      <c r="H445" s="26" t="str">
        <f t="shared" si="100"/>
        <v/>
      </c>
      <c r="I445" s="25" t="str">
        <f>IFERROR(VLOOKUP($A445,'TD SOP+PROFORM MOD'!$A$5:$AD$750,MATCH(I$4,'TD SOP+PROFORM MOD'!$B$2:$AT$2,0)+1,0),"")</f>
        <v/>
      </c>
      <c r="J445" s="25" t="str">
        <f>IFERROR(VLOOKUP($A445,'TD SOP+PROFORM MOD'!$A$5:$AD$750,MATCH(J$4,'TD SOP+PROFORM MOD'!$B$2:$AT$2,0)+1,0),"")</f>
        <v/>
      </c>
      <c r="K445" s="26" t="str">
        <f t="shared" si="101"/>
        <v/>
      </c>
      <c r="L445" s="25" t="str">
        <f>IFERROR(VLOOKUP($A445,'TD SOP+PROFORM MOD'!$A$5:$AD$750,MATCH(L$4,'TD SOP+PROFORM MOD'!$B$2:$AT$2,0)+1,0),"")</f>
        <v/>
      </c>
      <c r="M445" s="25" t="str">
        <f>IFERROR(VLOOKUP($A445,'TD SOP+PROFORM MOD'!$A$5:$AD$750,MATCH(M$4,'TD SOP+PROFORM MOD'!$B$2:$AT$2,0)+1,0),"")</f>
        <v/>
      </c>
      <c r="N445" s="26" t="str">
        <f t="shared" si="102"/>
        <v/>
      </c>
      <c r="O445" s="25">
        <f>IFERROR(VLOOKUP($A445,'TD SOP+PROFORM MOD'!$A$5:$AD$750,MATCH(O$4,'TD SOP+PROFORM MOD'!$B$2:$AD$2,0)+1,0),0)+IFERROR(VLOOKUP($A445,'TD SOP+PROFORM MOD'!$A$5:$AD$750,MATCH(O$2,'TD SOP+PROFORM MOD'!$B$2:$AD$2,0)+1,0),0)</f>
        <v>0</v>
      </c>
      <c r="P445" s="25">
        <f>IFERROR(VLOOKUP($A445,'TD SOP+PROFORM MOD'!$A$5:$AD$750,MATCH(P$4,'TD SOP+PROFORM MOD'!$B$2:$AD$2,0)+1,0),0)+IFERROR(VLOOKUP($A445,'TD SOP+PROFORM MOD'!$A$5:$AD$750,MATCH(P$2,'TD SOP+PROFORM MOD'!$B$2:$AD$2,0)+1,0),0)</f>
        <v>0</v>
      </c>
      <c r="Q445" s="26" t="str">
        <f t="shared" si="103"/>
        <v/>
      </c>
      <c r="R445" s="25">
        <f>IFERROR(VLOOKUP($A445,'TD SOP+PROFORM MOD'!$A$5:$AD$750,MATCH(R$4,'TD SOP+PROFORM MOD'!$B$2:$AD$2,0)+1,0),0)+IFERROR(VLOOKUP($A445,'TD SOP+PROFORM MOD'!$A$5:$AD$750,MATCH(R$2,'TD SOP+PROFORM MOD'!$B$2:$AD$2,0)+1,0),0)</f>
        <v>0</v>
      </c>
      <c r="S445" s="25">
        <f>IFERROR(VLOOKUP($A445,'TD SOP+PROFORM MOD'!$A$5:$AD$750,MATCH(S$4,'TD SOP+PROFORM MOD'!$B$2:$AD$2,0)+1,0),0)+IFERROR(VLOOKUP($A445,'TD SOP+PROFORM MOD'!$A$5:$AD$750,MATCH(S$2,'TD SOP+PROFORM MOD'!$B$2:$AD$2,0)+1,0),0)</f>
        <v>0</v>
      </c>
      <c r="T445" s="26" t="str">
        <f t="shared" si="104"/>
        <v/>
      </c>
      <c r="U445" s="25">
        <f>IFERROR(VLOOKUP($A445,'TD SOP+PROFORM MOD'!$A$5:$AD$750,MATCH(U$4,'TD SOP+PROFORM MOD'!$B$2:$AD$2,0)+1,0),0)+IFERROR(VLOOKUP($A445,'TD SOP+PROFORM MOD'!$A$5:$AD$750,MATCH(U$2,'TD SOP+PROFORM MOD'!$B$2:$AD$2,0)+1,0),0)</f>
        <v>0</v>
      </c>
      <c r="V445" s="25">
        <f>IFERROR(VLOOKUP($A445,'TD SOP+PROFORM MOD'!$A$5:$AD$750,MATCH(V$4,'TD SOP+PROFORM MOD'!$B$2:$AD$2,0)+1,0),0)+IFERROR(VLOOKUP($A445,'TD SOP+PROFORM MOD'!$A$5:$AD$750,MATCH(V$2,'TD SOP+PROFORM MOD'!$B$2:$AD$2,0)+1,0),0)</f>
        <v>0</v>
      </c>
      <c r="W445" s="26" t="str">
        <f t="shared" si="105"/>
        <v/>
      </c>
      <c r="X445" s="25">
        <f>IFERROR(VLOOKUP($A445,'TD SOP+PROFORM MOD'!$A$5:$AD$750,MATCH(X$4,'TD SOP+PROFORM MOD'!$B$2:$AD$2,0)+1,0),0)+IFERROR(VLOOKUP($A445,'TD SOP+PROFORM MOD'!$A$5:$AD$750,MATCH(X$2,'TD SOP+PROFORM MOD'!$B$2:$AD$2,0)+1,0),0)</f>
        <v>0</v>
      </c>
      <c r="Y445" s="25">
        <f>IFERROR(VLOOKUP($A445,'TD SOP+PROFORM MOD'!$A$5:$AD$750,MATCH(Y$4,'TD SOP+PROFORM MOD'!$B$2:$AD$2,0)+1,0),0)+IFERROR(VLOOKUP($A445,'TD SOP+PROFORM MOD'!$A$5:$AD$750,MATCH(Y$2,'TD SOP+PROFORM MOD'!$B$2:$AD$2,0)+1,0),0)</f>
        <v>0</v>
      </c>
      <c r="Z445" s="26" t="str">
        <f t="shared" si="106"/>
        <v/>
      </c>
      <c r="AA445" s="25">
        <f>IFERROR(VLOOKUP($A445,'TD SOP+PROFORM MOD'!$A$5:$AD$750,MATCH(AA$4,'TD SOP+PROFORM MOD'!$B$2:$AD$2,0)+1,0),0)+IFERROR(VLOOKUP($A445,'TD SOP+PROFORM MOD'!$A$5:$AD$750,MATCH(AA$2,'TD SOP+PROFORM MOD'!$B$2:$AD$2,0)+1,0),0)</f>
        <v>0</v>
      </c>
      <c r="AB445" s="25">
        <f>IFERROR(VLOOKUP($A445,'TD SOP+PROFORM MOD'!$A$5:$AD$750,MATCH(AB$4,'TD SOP+PROFORM MOD'!$B$2:$AD$2,0)+1,0),0)+IFERROR(VLOOKUP($A445,'TD SOP+PROFORM MOD'!$A$5:$AD$750,MATCH(AB$2,'TD SOP+PROFORM MOD'!$B$2:$AD$2,0)+1,0),0)</f>
        <v>0</v>
      </c>
      <c r="AC445" s="26" t="str">
        <f t="shared" si="107"/>
        <v/>
      </c>
      <c r="AD445" s="25">
        <f>IFERROR(VLOOKUP($A445,'TD SOP+PROFORM MOD'!$A$5:$AD$750,MATCH(AD$4,'TD SOP+PROFORM MOD'!$B$2:$AD$2,0)+1,0),0)+IFERROR(VLOOKUP($A445,'TD SOP+PROFORM MOD'!$A$5:$AD$750,MATCH(AD$2,'TD SOP+PROFORM MOD'!$B$2:$AD$2,0)+1,0),0)</f>
        <v>0</v>
      </c>
      <c r="AE445" s="25">
        <f>IFERROR(VLOOKUP($A445,'TD SOP+PROFORM MOD'!$A$5:$AD$750,MATCH(AE$4,'TD SOP+PROFORM MOD'!$B$2:$AD$2,0)+1,0),0)+IFERROR(VLOOKUP($A445,'TD SOP+PROFORM MOD'!$A$5:$AD$750,MATCH(AE$2,'TD SOP+PROFORM MOD'!$B$2:$AD$2,0)+1,0),0)</f>
        <v>0</v>
      </c>
      <c r="AF445" s="26" t="str">
        <f t="shared" si="108"/>
        <v/>
      </c>
      <c r="AG445" s="25">
        <f>IFERROR(VLOOKUP($A445,'TD SOP+PROFORM MOD'!$A$5:$AD$750,MATCH(AG$4,'TD SOP+PROFORM MOD'!$B$2:$AD$2,0)+1,0),0)+IFERROR(VLOOKUP($A445,'TD SOP+PROFORM MOD'!$A$5:$AD$750,MATCH(AG$2,'TD SOP+PROFORM MOD'!$B$2:$AD$2,0)+1,0),0)</f>
        <v>0</v>
      </c>
      <c r="AH445" s="25">
        <f>IFERROR(VLOOKUP($A445,'TD SOP+PROFORM MOD'!$A$5:$AD$750,MATCH(AH$4,'TD SOP+PROFORM MOD'!$B$2:$AD$2,0)+1,0),0)+IFERROR(VLOOKUP($A445,'TD SOP+PROFORM MOD'!$A$5:$AD$750,MATCH(AH$2,'TD SOP+PROFORM MOD'!$B$2:$AD$2,0)+1,0),0)</f>
        <v>0</v>
      </c>
      <c r="AI445" s="26" t="str">
        <f t="shared" si="109"/>
        <v/>
      </c>
      <c r="AJ445" s="25">
        <f>IFERROR(VLOOKUP($A445,'TD SOP+PROFORM MOD'!$A$5:$AD$750,MATCH(AJ$4,'TD SOP+PROFORM MOD'!$B$2:$AD$2,0)+1,0),0)+IFERROR(VLOOKUP($A445,'TD SOP+PROFORM MOD'!$A$5:$AD$750,MATCH(AJ$2,'TD SOP+PROFORM MOD'!$B$2:$AD$2,0)+1,0),0)</f>
        <v>0</v>
      </c>
      <c r="AK445" s="25">
        <f>IFERROR(VLOOKUP($A445,'TD SOP+PROFORM MOD'!$A$5:$AD$750,MATCH(AK$4,'TD SOP+PROFORM MOD'!$B$2:$AD$2,0)+1,0),0)+IFERROR(VLOOKUP($A445,'TD SOP+PROFORM MOD'!$A$5:$AD$750,MATCH(AK$2,'TD SOP+PROFORM MOD'!$B$2:$AD$2,0)+1,0),0)</f>
        <v>0</v>
      </c>
      <c r="AL445" s="26" t="str">
        <f t="shared" si="110"/>
        <v/>
      </c>
      <c r="AM445" s="25">
        <f t="shared" si="112"/>
        <v>0</v>
      </c>
      <c r="AN445" s="25">
        <f t="shared" si="112"/>
        <v>0</v>
      </c>
      <c r="AO445" s="26" t="str">
        <f t="shared" si="111"/>
        <v/>
      </c>
      <c r="AR445" s="25">
        <f>SUMIF('B&amp;S YTD LFY'!B:B,"="&amp;A445,'B&amp;S YTD LFY'!C:C)</f>
        <v>0</v>
      </c>
      <c r="AS445" s="25">
        <f t="shared" si="113"/>
        <v>0</v>
      </c>
      <c r="AT445" s="25"/>
    </row>
    <row r="446" spans="1:46" x14ac:dyDescent="0.35">
      <c r="A446" s="24">
        <f>IF(AND('TD SOP+PROFORM MOD'!A443&lt;&gt;"",'TD SOP+PROFORM MOD'!A443&lt;&gt;"TOTAL"),'TD SOP+PROFORM MOD'!A443,0)</f>
        <v>0</v>
      </c>
      <c r="C446" s="25" t="str">
        <f>IFERROR(VLOOKUP($A446,'TD SOP+PROFORM MOD'!$A$5:$AD$750,MATCH(C$4,'TD SOP+PROFORM MOD'!$B$2:$AT$2,0)+1,0),"")</f>
        <v/>
      </c>
      <c r="D446" s="25" t="str">
        <f>IFERROR(VLOOKUP($A446,'TD SOP+PROFORM MOD'!$A$5:$AD$750,MATCH(D$4,'TD SOP+PROFORM MOD'!$B$2:$AT$2,0)+1,0),"")</f>
        <v/>
      </c>
      <c r="E446" s="26" t="str">
        <f t="shared" si="99"/>
        <v/>
      </c>
      <c r="F446" s="25" t="str">
        <f>IFERROR(VLOOKUP($A446,'TD SOP+PROFORM MOD'!$A$5:$AD$750,MATCH(F$4,'TD SOP+PROFORM MOD'!$B$2:$AT$2,0)+1,0),"")</f>
        <v/>
      </c>
      <c r="G446" s="25" t="str">
        <f>IFERROR(VLOOKUP($A446,'TD SOP+PROFORM MOD'!$A$5:$AD$750,MATCH(G$4,'TD SOP+PROFORM MOD'!$B$2:$AT$2,0)+1,0),"")</f>
        <v/>
      </c>
      <c r="H446" s="26" t="str">
        <f t="shared" si="100"/>
        <v/>
      </c>
      <c r="I446" s="25" t="str">
        <f>IFERROR(VLOOKUP($A446,'TD SOP+PROFORM MOD'!$A$5:$AD$750,MATCH(I$4,'TD SOP+PROFORM MOD'!$B$2:$AT$2,0)+1,0),"")</f>
        <v/>
      </c>
      <c r="J446" s="25" t="str">
        <f>IFERROR(VLOOKUP($A446,'TD SOP+PROFORM MOD'!$A$5:$AD$750,MATCH(J$4,'TD SOP+PROFORM MOD'!$B$2:$AT$2,0)+1,0),"")</f>
        <v/>
      </c>
      <c r="K446" s="26" t="str">
        <f t="shared" si="101"/>
        <v/>
      </c>
      <c r="L446" s="25" t="str">
        <f>IFERROR(VLOOKUP($A446,'TD SOP+PROFORM MOD'!$A$5:$AD$750,MATCH(L$4,'TD SOP+PROFORM MOD'!$B$2:$AT$2,0)+1,0),"")</f>
        <v/>
      </c>
      <c r="M446" s="25" t="str">
        <f>IFERROR(VLOOKUP($A446,'TD SOP+PROFORM MOD'!$A$5:$AD$750,MATCH(M$4,'TD SOP+PROFORM MOD'!$B$2:$AT$2,0)+1,0),"")</f>
        <v/>
      </c>
      <c r="N446" s="26" t="str">
        <f t="shared" si="102"/>
        <v/>
      </c>
      <c r="O446" s="25">
        <f>IFERROR(VLOOKUP($A446,'TD SOP+PROFORM MOD'!$A$5:$AD$750,MATCH(O$4,'TD SOP+PROFORM MOD'!$B$2:$AD$2,0)+1,0),0)+IFERROR(VLOOKUP($A446,'TD SOP+PROFORM MOD'!$A$5:$AD$750,MATCH(O$2,'TD SOP+PROFORM MOD'!$B$2:$AD$2,0)+1,0),0)</f>
        <v>0</v>
      </c>
      <c r="P446" s="25">
        <f>IFERROR(VLOOKUP($A446,'TD SOP+PROFORM MOD'!$A$5:$AD$750,MATCH(P$4,'TD SOP+PROFORM MOD'!$B$2:$AD$2,0)+1,0),0)+IFERROR(VLOOKUP($A446,'TD SOP+PROFORM MOD'!$A$5:$AD$750,MATCH(P$2,'TD SOP+PROFORM MOD'!$B$2:$AD$2,0)+1,0),0)</f>
        <v>0</v>
      </c>
      <c r="Q446" s="26" t="str">
        <f t="shared" si="103"/>
        <v/>
      </c>
      <c r="R446" s="25">
        <f>IFERROR(VLOOKUP($A446,'TD SOP+PROFORM MOD'!$A$5:$AD$750,MATCH(R$4,'TD SOP+PROFORM MOD'!$B$2:$AD$2,0)+1,0),0)+IFERROR(VLOOKUP($A446,'TD SOP+PROFORM MOD'!$A$5:$AD$750,MATCH(R$2,'TD SOP+PROFORM MOD'!$B$2:$AD$2,0)+1,0),0)</f>
        <v>0</v>
      </c>
      <c r="S446" s="25">
        <f>IFERROR(VLOOKUP($A446,'TD SOP+PROFORM MOD'!$A$5:$AD$750,MATCH(S$4,'TD SOP+PROFORM MOD'!$B$2:$AD$2,0)+1,0),0)+IFERROR(VLOOKUP($A446,'TD SOP+PROFORM MOD'!$A$5:$AD$750,MATCH(S$2,'TD SOP+PROFORM MOD'!$B$2:$AD$2,0)+1,0),0)</f>
        <v>0</v>
      </c>
      <c r="T446" s="26" t="str">
        <f t="shared" si="104"/>
        <v/>
      </c>
      <c r="U446" s="25">
        <f>IFERROR(VLOOKUP($A446,'TD SOP+PROFORM MOD'!$A$5:$AD$750,MATCH(U$4,'TD SOP+PROFORM MOD'!$B$2:$AD$2,0)+1,0),0)+IFERROR(VLOOKUP($A446,'TD SOP+PROFORM MOD'!$A$5:$AD$750,MATCH(U$2,'TD SOP+PROFORM MOD'!$B$2:$AD$2,0)+1,0),0)</f>
        <v>0</v>
      </c>
      <c r="V446" s="25">
        <f>IFERROR(VLOOKUP($A446,'TD SOP+PROFORM MOD'!$A$5:$AD$750,MATCH(V$4,'TD SOP+PROFORM MOD'!$B$2:$AD$2,0)+1,0),0)+IFERROR(VLOOKUP($A446,'TD SOP+PROFORM MOD'!$A$5:$AD$750,MATCH(V$2,'TD SOP+PROFORM MOD'!$B$2:$AD$2,0)+1,0),0)</f>
        <v>0</v>
      </c>
      <c r="W446" s="26" t="str">
        <f t="shared" si="105"/>
        <v/>
      </c>
      <c r="X446" s="25">
        <f>IFERROR(VLOOKUP($A446,'TD SOP+PROFORM MOD'!$A$5:$AD$750,MATCH(X$4,'TD SOP+PROFORM MOD'!$B$2:$AD$2,0)+1,0),0)+IFERROR(VLOOKUP($A446,'TD SOP+PROFORM MOD'!$A$5:$AD$750,MATCH(X$2,'TD SOP+PROFORM MOD'!$B$2:$AD$2,0)+1,0),0)</f>
        <v>0</v>
      </c>
      <c r="Y446" s="25">
        <f>IFERROR(VLOOKUP($A446,'TD SOP+PROFORM MOD'!$A$5:$AD$750,MATCH(Y$4,'TD SOP+PROFORM MOD'!$B$2:$AD$2,0)+1,0),0)+IFERROR(VLOOKUP($A446,'TD SOP+PROFORM MOD'!$A$5:$AD$750,MATCH(Y$2,'TD SOP+PROFORM MOD'!$B$2:$AD$2,0)+1,0),0)</f>
        <v>0</v>
      </c>
      <c r="Z446" s="26" t="str">
        <f t="shared" si="106"/>
        <v/>
      </c>
      <c r="AA446" s="25">
        <f>IFERROR(VLOOKUP($A446,'TD SOP+PROFORM MOD'!$A$5:$AD$750,MATCH(AA$4,'TD SOP+PROFORM MOD'!$B$2:$AD$2,0)+1,0),0)+IFERROR(VLOOKUP($A446,'TD SOP+PROFORM MOD'!$A$5:$AD$750,MATCH(AA$2,'TD SOP+PROFORM MOD'!$B$2:$AD$2,0)+1,0),0)</f>
        <v>0</v>
      </c>
      <c r="AB446" s="25">
        <f>IFERROR(VLOOKUP($A446,'TD SOP+PROFORM MOD'!$A$5:$AD$750,MATCH(AB$4,'TD SOP+PROFORM MOD'!$B$2:$AD$2,0)+1,0),0)+IFERROR(VLOOKUP($A446,'TD SOP+PROFORM MOD'!$A$5:$AD$750,MATCH(AB$2,'TD SOP+PROFORM MOD'!$B$2:$AD$2,0)+1,0),0)</f>
        <v>0</v>
      </c>
      <c r="AC446" s="26" t="str">
        <f t="shared" si="107"/>
        <v/>
      </c>
      <c r="AD446" s="25">
        <f>IFERROR(VLOOKUP($A446,'TD SOP+PROFORM MOD'!$A$5:$AD$750,MATCH(AD$4,'TD SOP+PROFORM MOD'!$B$2:$AD$2,0)+1,0),0)+IFERROR(VLOOKUP($A446,'TD SOP+PROFORM MOD'!$A$5:$AD$750,MATCH(AD$2,'TD SOP+PROFORM MOD'!$B$2:$AD$2,0)+1,0),0)</f>
        <v>0</v>
      </c>
      <c r="AE446" s="25">
        <f>IFERROR(VLOOKUP($A446,'TD SOP+PROFORM MOD'!$A$5:$AD$750,MATCH(AE$4,'TD SOP+PROFORM MOD'!$B$2:$AD$2,0)+1,0),0)+IFERROR(VLOOKUP($A446,'TD SOP+PROFORM MOD'!$A$5:$AD$750,MATCH(AE$2,'TD SOP+PROFORM MOD'!$B$2:$AD$2,0)+1,0),0)</f>
        <v>0</v>
      </c>
      <c r="AF446" s="26" t="str">
        <f t="shared" si="108"/>
        <v/>
      </c>
      <c r="AG446" s="25">
        <f>IFERROR(VLOOKUP($A446,'TD SOP+PROFORM MOD'!$A$5:$AD$750,MATCH(AG$4,'TD SOP+PROFORM MOD'!$B$2:$AD$2,0)+1,0),0)+IFERROR(VLOOKUP($A446,'TD SOP+PROFORM MOD'!$A$5:$AD$750,MATCH(AG$2,'TD SOP+PROFORM MOD'!$B$2:$AD$2,0)+1,0),0)</f>
        <v>0</v>
      </c>
      <c r="AH446" s="25">
        <f>IFERROR(VLOOKUP($A446,'TD SOP+PROFORM MOD'!$A$5:$AD$750,MATCH(AH$4,'TD SOP+PROFORM MOD'!$B$2:$AD$2,0)+1,0),0)+IFERROR(VLOOKUP($A446,'TD SOP+PROFORM MOD'!$A$5:$AD$750,MATCH(AH$2,'TD SOP+PROFORM MOD'!$B$2:$AD$2,0)+1,0),0)</f>
        <v>0</v>
      </c>
      <c r="AI446" s="26" t="str">
        <f t="shared" si="109"/>
        <v/>
      </c>
      <c r="AJ446" s="25">
        <f>IFERROR(VLOOKUP($A446,'TD SOP+PROFORM MOD'!$A$5:$AD$750,MATCH(AJ$4,'TD SOP+PROFORM MOD'!$B$2:$AD$2,0)+1,0),0)+IFERROR(VLOOKUP($A446,'TD SOP+PROFORM MOD'!$A$5:$AD$750,MATCH(AJ$2,'TD SOP+PROFORM MOD'!$B$2:$AD$2,0)+1,0),0)</f>
        <v>0</v>
      </c>
      <c r="AK446" s="25">
        <f>IFERROR(VLOOKUP($A446,'TD SOP+PROFORM MOD'!$A$5:$AD$750,MATCH(AK$4,'TD SOP+PROFORM MOD'!$B$2:$AD$2,0)+1,0),0)+IFERROR(VLOOKUP($A446,'TD SOP+PROFORM MOD'!$A$5:$AD$750,MATCH(AK$2,'TD SOP+PROFORM MOD'!$B$2:$AD$2,0)+1,0),0)</f>
        <v>0</v>
      </c>
      <c r="AL446" s="26" t="str">
        <f t="shared" si="110"/>
        <v/>
      </c>
      <c r="AM446" s="25">
        <f t="shared" si="112"/>
        <v>0</v>
      </c>
      <c r="AN446" s="25">
        <f t="shared" si="112"/>
        <v>0</v>
      </c>
      <c r="AO446" s="26" t="str">
        <f t="shared" si="111"/>
        <v/>
      </c>
      <c r="AR446" s="25">
        <f>SUMIF('B&amp;S YTD LFY'!B:B,"="&amp;A446,'B&amp;S YTD LFY'!C:C)</f>
        <v>0</v>
      </c>
      <c r="AS446" s="25">
        <f t="shared" si="113"/>
        <v>0</v>
      </c>
      <c r="AT446" s="25"/>
    </row>
    <row r="447" spans="1:46" x14ac:dyDescent="0.35">
      <c r="A447" s="24">
        <f>IF(AND('TD SOP+PROFORM MOD'!A444&lt;&gt;"",'TD SOP+PROFORM MOD'!A444&lt;&gt;"TOTAL"),'TD SOP+PROFORM MOD'!A444,0)</f>
        <v>0</v>
      </c>
      <c r="C447" s="25" t="str">
        <f>IFERROR(VLOOKUP($A447,'TD SOP+PROFORM MOD'!$A$5:$AD$750,MATCH(C$4,'TD SOP+PROFORM MOD'!$B$2:$AT$2,0)+1,0),"")</f>
        <v/>
      </c>
      <c r="D447" s="25" t="str">
        <f>IFERROR(VLOOKUP($A447,'TD SOP+PROFORM MOD'!$A$5:$AD$750,MATCH(D$4,'TD SOP+PROFORM MOD'!$B$2:$AT$2,0)+1,0),"")</f>
        <v/>
      </c>
      <c r="E447" s="26" t="str">
        <f t="shared" si="99"/>
        <v/>
      </c>
      <c r="F447" s="25" t="str">
        <f>IFERROR(VLOOKUP($A447,'TD SOP+PROFORM MOD'!$A$5:$AD$750,MATCH(F$4,'TD SOP+PROFORM MOD'!$B$2:$AT$2,0)+1,0),"")</f>
        <v/>
      </c>
      <c r="G447" s="25" t="str">
        <f>IFERROR(VLOOKUP($A447,'TD SOP+PROFORM MOD'!$A$5:$AD$750,MATCH(G$4,'TD SOP+PROFORM MOD'!$B$2:$AT$2,0)+1,0),"")</f>
        <v/>
      </c>
      <c r="H447" s="26" t="str">
        <f t="shared" si="100"/>
        <v/>
      </c>
      <c r="I447" s="25" t="str">
        <f>IFERROR(VLOOKUP($A447,'TD SOP+PROFORM MOD'!$A$5:$AD$750,MATCH(I$4,'TD SOP+PROFORM MOD'!$B$2:$AT$2,0)+1,0),"")</f>
        <v/>
      </c>
      <c r="J447" s="25" t="str">
        <f>IFERROR(VLOOKUP($A447,'TD SOP+PROFORM MOD'!$A$5:$AD$750,MATCH(J$4,'TD SOP+PROFORM MOD'!$B$2:$AT$2,0)+1,0),"")</f>
        <v/>
      </c>
      <c r="K447" s="26" t="str">
        <f t="shared" si="101"/>
        <v/>
      </c>
      <c r="L447" s="25" t="str">
        <f>IFERROR(VLOOKUP($A447,'TD SOP+PROFORM MOD'!$A$5:$AD$750,MATCH(L$4,'TD SOP+PROFORM MOD'!$B$2:$AT$2,0)+1,0),"")</f>
        <v/>
      </c>
      <c r="M447" s="25" t="str">
        <f>IFERROR(VLOOKUP($A447,'TD SOP+PROFORM MOD'!$A$5:$AD$750,MATCH(M$4,'TD SOP+PROFORM MOD'!$B$2:$AT$2,0)+1,0),"")</f>
        <v/>
      </c>
      <c r="N447" s="26" t="str">
        <f t="shared" si="102"/>
        <v/>
      </c>
      <c r="O447" s="25">
        <f>IFERROR(VLOOKUP($A447,'TD SOP+PROFORM MOD'!$A$5:$AD$750,MATCH(O$4,'TD SOP+PROFORM MOD'!$B$2:$AD$2,0)+1,0),0)+IFERROR(VLOOKUP($A447,'TD SOP+PROFORM MOD'!$A$5:$AD$750,MATCH(O$2,'TD SOP+PROFORM MOD'!$B$2:$AD$2,0)+1,0),0)</f>
        <v>0</v>
      </c>
      <c r="P447" s="25">
        <f>IFERROR(VLOOKUP($A447,'TD SOP+PROFORM MOD'!$A$5:$AD$750,MATCH(P$4,'TD SOP+PROFORM MOD'!$B$2:$AD$2,0)+1,0),0)+IFERROR(VLOOKUP($A447,'TD SOP+PROFORM MOD'!$A$5:$AD$750,MATCH(P$2,'TD SOP+PROFORM MOD'!$B$2:$AD$2,0)+1,0),0)</f>
        <v>0</v>
      </c>
      <c r="Q447" s="26" t="str">
        <f t="shared" si="103"/>
        <v/>
      </c>
      <c r="R447" s="25">
        <f>IFERROR(VLOOKUP($A447,'TD SOP+PROFORM MOD'!$A$5:$AD$750,MATCH(R$4,'TD SOP+PROFORM MOD'!$B$2:$AD$2,0)+1,0),0)+IFERROR(VLOOKUP($A447,'TD SOP+PROFORM MOD'!$A$5:$AD$750,MATCH(R$2,'TD SOP+PROFORM MOD'!$B$2:$AD$2,0)+1,0),0)</f>
        <v>0</v>
      </c>
      <c r="S447" s="25">
        <f>IFERROR(VLOOKUP($A447,'TD SOP+PROFORM MOD'!$A$5:$AD$750,MATCH(S$4,'TD SOP+PROFORM MOD'!$B$2:$AD$2,0)+1,0),0)+IFERROR(VLOOKUP($A447,'TD SOP+PROFORM MOD'!$A$5:$AD$750,MATCH(S$2,'TD SOP+PROFORM MOD'!$B$2:$AD$2,0)+1,0),0)</f>
        <v>0</v>
      </c>
      <c r="T447" s="26" t="str">
        <f t="shared" si="104"/>
        <v/>
      </c>
      <c r="U447" s="25">
        <f>IFERROR(VLOOKUP($A447,'TD SOP+PROFORM MOD'!$A$5:$AD$750,MATCH(U$4,'TD SOP+PROFORM MOD'!$B$2:$AD$2,0)+1,0),0)+IFERROR(VLOOKUP($A447,'TD SOP+PROFORM MOD'!$A$5:$AD$750,MATCH(U$2,'TD SOP+PROFORM MOD'!$B$2:$AD$2,0)+1,0),0)</f>
        <v>0</v>
      </c>
      <c r="V447" s="25">
        <f>IFERROR(VLOOKUP($A447,'TD SOP+PROFORM MOD'!$A$5:$AD$750,MATCH(V$4,'TD SOP+PROFORM MOD'!$B$2:$AD$2,0)+1,0),0)+IFERROR(VLOOKUP($A447,'TD SOP+PROFORM MOD'!$A$5:$AD$750,MATCH(V$2,'TD SOP+PROFORM MOD'!$B$2:$AD$2,0)+1,0),0)</f>
        <v>0</v>
      </c>
      <c r="W447" s="26" t="str">
        <f t="shared" si="105"/>
        <v/>
      </c>
      <c r="X447" s="25">
        <f>IFERROR(VLOOKUP($A447,'TD SOP+PROFORM MOD'!$A$5:$AD$750,MATCH(X$4,'TD SOP+PROFORM MOD'!$B$2:$AD$2,0)+1,0),0)+IFERROR(VLOOKUP($A447,'TD SOP+PROFORM MOD'!$A$5:$AD$750,MATCH(X$2,'TD SOP+PROFORM MOD'!$B$2:$AD$2,0)+1,0),0)</f>
        <v>0</v>
      </c>
      <c r="Y447" s="25">
        <f>IFERROR(VLOOKUP($A447,'TD SOP+PROFORM MOD'!$A$5:$AD$750,MATCH(Y$4,'TD SOP+PROFORM MOD'!$B$2:$AD$2,0)+1,0),0)+IFERROR(VLOOKUP($A447,'TD SOP+PROFORM MOD'!$A$5:$AD$750,MATCH(Y$2,'TD SOP+PROFORM MOD'!$B$2:$AD$2,0)+1,0),0)</f>
        <v>0</v>
      </c>
      <c r="Z447" s="26" t="str">
        <f t="shared" si="106"/>
        <v/>
      </c>
      <c r="AA447" s="25">
        <f>IFERROR(VLOOKUP($A447,'TD SOP+PROFORM MOD'!$A$5:$AD$750,MATCH(AA$4,'TD SOP+PROFORM MOD'!$B$2:$AD$2,0)+1,0),0)+IFERROR(VLOOKUP($A447,'TD SOP+PROFORM MOD'!$A$5:$AD$750,MATCH(AA$2,'TD SOP+PROFORM MOD'!$B$2:$AD$2,0)+1,0),0)</f>
        <v>0</v>
      </c>
      <c r="AB447" s="25">
        <f>IFERROR(VLOOKUP($A447,'TD SOP+PROFORM MOD'!$A$5:$AD$750,MATCH(AB$4,'TD SOP+PROFORM MOD'!$B$2:$AD$2,0)+1,0),0)+IFERROR(VLOOKUP($A447,'TD SOP+PROFORM MOD'!$A$5:$AD$750,MATCH(AB$2,'TD SOP+PROFORM MOD'!$B$2:$AD$2,0)+1,0),0)</f>
        <v>0</v>
      </c>
      <c r="AC447" s="26" t="str">
        <f t="shared" si="107"/>
        <v/>
      </c>
      <c r="AD447" s="25">
        <f>IFERROR(VLOOKUP($A447,'TD SOP+PROFORM MOD'!$A$5:$AD$750,MATCH(AD$4,'TD SOP+PROFORM MOD'!$B$2:$AD$2,0)+1,0),0)+IFERROR(VLOOKUP($A447,'TD SOP+PROFORM MOD'!$A$5:$AD$750,MATCH(AD$2,'TD SOP+PROFORM MOD'!$B$2:$AD$2,0)+1,0),0)</f>
        <v>0</v>
      </c>
      <c r="AE447" s="25">
        <f>IFERROR(VLOOKUP($A447,'TD SOP+PROFORM MOD'!$A$5:$AD$750,MATCH(AE$4,'TD SOP+PROFORM MOD'!$B$2:$AD$2,0)+1,0),0)+IFERROR(VLOOKUP($A447,'TD SOP+PROFORM MOD'!$A$5:$AD$750,MATCH(AE$2,'TD SOP+PROFORM MOD'!$B$2:$AD$2,0)+1,0),0)</f>
        <v>0</v>
      </c>
      <c r="AF447" s="26" t="str">
        <f t="shared" si="108"/>
        <v/>
      </c>
      <c r="AG447" s="25">
        <f>IFERROR(VLOOKUP($A447,'TD SOP+PROFORM MOD'!$A$5:$AD$750,MATCH(AG$4,'TD SOP+PROFORM MOD'!$B$2:$AD$2,0)+1,0),0)+IFERROR(VLOOKUP($A447,'TD SOP+PROFORM MOD'!$A$5:$AD$750,MATCH(AG$2,'TD SOP+PROFORM MOD'!$B$2:$AD$2,0)+1,0),0)</f>
        <v>0</v>
      </c>
      <c r="AH447" s="25">
        <f>IFERROR(VLOOKUP($A447,'TD SOP+PROFORM MOD'!$A$5:$AD$750,MATCH(AH$4,'TD SOP+PROFORM MOD'!$B$2:$AD$2,0)+1,0),0)+IFERROR(VLOOKUP($A447,'TD SOP+PROFORM MOD'!$A$5:$AD$750,MATCH(AH$2,'TD SOP+PROFORM MOD'!$B$2:$AD$2,0)+1,0),0)</f>
        <v>0</v>
      </c>
      <c r="AI447" s="26" t="str">
        <f t="shared" si="109"/>
        <v/>
      </c>
      <c r="AJ447" s="25">
        <f>IFERROR(VLOOKUP($A447,'TD SOP+PROFORM MOD'!$A$5:$AD$750,MATCH(AJ$4,'TD SOP+PROFORM MOD'!$B$2:$AD$2,0)+1,0),0)+IFERROR(VLOOKUP($A447,'TD SOP+PROFORM MOD'!$A$5:$AD$750,MATCH(AJ$2,'TD SOP+PROFORM MOD'!$B$2:$AD$2,0)+1,0),0)</f>
        <v>0</v>
      </c>
      <c r="AK447" s="25">
        <f>IFERROR(VLOOKUP($A447,'TD SOP+PROFORM MOD'!$A$5:$AD$750,MATCH(AK$4,'TD SOP+PROFORM MOD'!$B$2:$AD$2,0)+1,0),0)+IFERROR(VLOOKUP($A447,'TD SOP+PROFORM MOD'!$A$5:$AD$750,MATCH(AK$2,'TD SOP+PROFORM MOD'!$B$2:$AD$2,0)+1,0),0)</f>
        <v>0</v>
      </c>
      <c r="AL447" s="26" t="str">
        <f t="shared" si="110"/>
        <v/>
      </c>
      <c r="AM447" s="25">
        <f t="shared" si="112"/>
        <v>0</v>
      </c>
      <c r="AN447" s="25">
        <f t="shared" si="112"/>
        <v>0</v>
      </c>
      <c r="AO447" s="26" t="str">
        <f t="shared" si="111"/>
        <v/>
      </c>
      <c r="AR447" s="25">
        <f>SUMIF('B&amp;S YTD LFY'!B:B,"="&amp;A447,'B&amp;S YTD LFY'!C:C)</f>
        <v>0</v>
      </c>
      <c r="AS447" s="25">
        <f t="shared" si="113"/>
        <v>0</v>
      </c>
      <c r="AT447" s="25"/>
    </row>
    <row r="448" spans="1:46" x14ac:dyDescent="0.35">
      <c r="A448" s="24">
        <f>IF(AND('TD SOP+PROFORM MOD'!A445&lt;&gt;"",'TD SOP+PROFORM MOD'!A445&lt;&gt;"TOTAL"),'TD SOP+PROFORM MOD'!A445,0)</f>
        <v>0</v>
      </c>
      <c r="C448" s="25" t="str">
        <f>IFERROR(VLOOKUP($A448,'TD SOP+PROFORM MOD'!$A$5:$AD$750,MATCH(C$4,'TD SOP+PROFORM MOD'!$B$2:$AT$2,0)+1,0),"")</f>
        <v/>
      </c>
      <c r="D448" s="25" t="str">
        <f>IFERROR(VLOOKUP($A448,'TD SOP+PROFORM MOD'!$A$5:$AD$750,MATCH(D$4,'TD SOP+PROFORM MOD'!$B$2:$AT$2,0)+1,0),"")</f>
        <v/>
      </c>
      <c r="E448" s="26" t="str">
        <f t="shared" si="99"/>
        <v/>
      </c>
      <c r="F448" s="25" t="str">
        <f>IFERROR(VLOOKUP($A448,'TD SOP+PROFORM MOD'!$A$5:$AD$750,MATCH(F$4,'TD SOP+PROFORM MOD'!$B$2:$AT$2,0)+1,0),"")</f>
        <v/>
      </c>
      <c r="G448" s="25" t="str">
        <f>IFERROR(VLOOKUP($A448,'TD SOP+PROFORM MOD'!$A$5:$AD$750,MATCH(G$4,'TD SOP+PROFORM MOD'!$B$2:$AT$2,0)+1,0),"")</f>
        <v/>
      </c>
      <c r="H448" s="26" t="str">
        <f t="shared" si="100"/>
        <v/>
      </c>
      <c r="I448" s="25" t="str">
        <f>IFERROR(VLOOKUP($A448,'TD SOP+PROFORM MOD'!$A$5:$AD$750,MATCH(I$4,'TD SOP+PROFORM MOD'!$B$2:$AT$2,0)+1,0),"")</f>
        <v/>
      </c>
      <c r="J448" s="25" t="str">
        <f>IFERROR(VLOOKUP($A448,'TD SOP+PROFORM MOD'!$A$5:$AD$750,MATCH(J$4,'TD SOP+PROFORM MOD'!$B$2:$AT$2,0)+1,0),"")</f>
        <v/>
      </c>
      <c r="K448" s="26" t="str">
        <f t="shared" si="101"/>
        <v/>
      </c>
      <c r="L448" s="25" t="str">
        <f>IFERROR(VLOOKUP($A448,'TD SOP+PROFORM MOD'!$A$5:$AD$750,MATCH(L$4,'TD SOP+PROFORM MOD'!$B$2:$AT$2,0)+1,0),"")</f>
        <v/>
      </c>
      <c r="M448" s="25" t="str">
        <f>IFERROR(VLOOKUP($A448,'TD SOP+PROFORM MOD'!$A$5:$AD$750,MATCH(M$4,'TD SOP+PROFORM MOD'!$B$2:$AT$2,0)+1,0),"")</f>
        <v/>
      </c>
      <c r="N448" s="26" t="str">
        <f t="shared" si="102"/>
        <v/>
      </c>
      <c r="O448" s="25">
        <f>IFERROR(VLOOKUP($A448,'TD SOP+PROFORM MOD'!$A$5:$AD$750,MATCH(O$4,'TD SOP+PROFORM MOD'!$B$2:$AD$2,0)+1,0),0)+IFERROR(VLOOKUP($A448,'TD SOP+PROFORM MOD'!$A$5:$AD$750,MATCH(O$2,'TD SOP+PROFORM MOD'!$B$2:$AD$2,0)+1,0),0)</f>
        <v>0</v>
      </c>
      <c r="P448" s="25">
        <f>IFERROR(VLOOKUP($A448,'TD SOP+PROFORM MOD'!$A$5:$AD$750,MATCH(P$4,'TD SOP+PROFORM MOD'!$B$2:$AD$2,0)+1,0),0)+IFERROR(VLOOKUP($A448,'TD SOP+PROFORM MOD'!$A$5:$AD$750,MATCH(P$2,'TD SOP+PROFORM MOD'!$B$2:$AD$2,0)+1,0),0)</f>
        <v>0</v>
      </c>
      <c r="Q448" s="26" t="str">
        <f t="shared" si="103"/>
        <v/>
      </c>
      <c r="R448" s="25">
        <f>IFERROR(VLOOKUP($A448,'TD SOP+PROFORM MOD'!$A$5:$AD$750,MATCH(R$4,'TD SOP+PROFORM MOD'!$B$2:$AD$2,0)+1,0),0)+IFERROR(VLOOKUP($A448,'TD SOP+PROFORM MOD'!$A$5:$AD$750,MATCH(R$2,'TD SOP+PROFORM MOD'!$B$2:$AD$2,0)+1,0),0)</f>
        <v>0</v>
      </c>
      <c r="S448" s="25">
        <f>IFERROR(VLOOKUP($A448,'TD SOP+PROFORM MOD'!$A$5:$AD$750,MATCH(S$4,'TD SOP+PROFORM MOD'!$B$2:$AD$2,0)+1,0),0)+IFERROR(VLOOKUP($A448,'TD SOP+PROFORM MOD'!$A$5:$AD$750,MATCH(S$2,'TD SOP+PROFORM MOD'!$B$2:$AD$2,0)+1,0),0)</f>
        <v>0</v>
      </c>
      <c r="T448" s="26" t="str">
        <f t="shared" si="104"/>
        <v/>
      </c>
      <c r="U448" s="25">
        <f>IFERROR(VLOOKUP($A448,'TD SOP+PROFORM MOD'!$A$5:$AD$750,MATCH(U$4,'TD SOP+PROFORM MOD'!$B$2:$AD$2,0)+1,0),0)+IFERROR(VLOOKUP($A448,'TD SOP+PROFORM MOD'!$A$5:$AD$750,MATCH(U$2,'TD SOP+PROFORM MOD'!$B$2:$AD$2,0)+1,0),0)</f>
        <v>0</v>
      </c>
      <c r="V448" s="25">
        <f>IFERROR(VLOOKUP($A448,'TD SOP+PROFORM MOD'!$A$5:$AD$750,MATCH(V$4,'TD SOP+PROFORM MOD'!$B$2:$AD$2,0)+1,0),0)+IFERROR(VLOOKUP($A448,'TD SOP+PROFORM MOD'!$A$5:$AD$750,MATCH(V$2,'TD SOP+PROFORM MOD'!$B$2:$AD$2,0)+1,0),0)</f>
        <v>0</v>
      </c>
      <c r="W448" s="26" t="str">
        <f t="shared" si="105"/>
        <v/>
      </c>
      <c r="X448" s="25">
        <f>IFERROR(VLOOKUP($A448,'TD SOP+PROFORM MOD'!$A$5:$AD$750,MATCH(X$4,'TD SOP+PROFORM MOD'!$B$2:$AD$2,0)+1,0),0)+IFERROR(VLOOKUP($A448,'TD SOP+PROFORM MOD'!$A$5:$AD$750,MATCH(X$2,'TD SOP+PROFORM MOD'!$B$2:$AD$2,0)+1,0),0)</f>
        <v>0</v>
      </c>
      <c r="Y448" s="25">
        <f>IFERROR(VLOOKUP($A448,'TD SOP+PROFORM MOD'!$A$5:$AD$750,MATCH(Y$4,'TD SOP+PROFORM MOD'!$B$2:$AD$2,0)+1,0),0)+IFERROR(VLOOKUP($A448,'TD SOP+PROFORM MOD'!$A$5:$AD$750,MATCH(Y$2,'TD SOP+PROFORM MOD'!$B$2:$AD$2,0)+1,0),0)</f>
        <v>0</v>
      </c>
      <c r="Z448" s="26" t="str">
        <f t="shared" si="106"/>
        <v/>
      </c>
      <c r="AA448" s="25">
        <f>IFERROR(VLOOKUP($A448,'TD SOP+PROFORM MOD'!$A$5:$AD$750,MATCH(AA$4,'TD SOP+PROFORM MOD'!$B$2:$AD$2,0)+1,0),0)+IFERROR(VLOOKUP($A448,'TD SOP+PROFORM MOD'!$A$5:$AD$750,MATCH(AA$2,'TD SOP+PROFORM MOD'!$B$2:$AD$2,0)+1,0),0)</f>
        <v>0</v>
      </c>
      <c r="AB448" s="25">
        <f>IFERROR(VLOOKUP($A448,'TD SOP+PROFORM MOD'!$A$5:$AD$750,MATCH(AB$4,'TD SOP+PROFORM MOD'!$B$2:$AD$2,0)+1,0),0)+IFERROR(VLOOKUP($A448,'TD SOP+PROFORM MOD'!$A$5:$AD$750,MATCH(AB$2,'TD SOP+PROFORM MOD'!$B$2:$AD$2,0)+1,0),0)</f>
        <v>0</v>
      </c>
      <c r="AC448" s="26" t="str">
        <f t="shared" si="107"/>
        <v/>
      </c>
      <c r="AD448" s="25">
        <f>IFERROR(VLOOKUP($A448,'TD SOP+PROFORM MOD'!$A$5:$AD$750,MATCH(AD$4,'TD SOP+PROFORM MOD'!$B$2:$AD$2,0)+1,0),0)+IFERROR(VLOOKUP($A448,'TD SOP+PROFORM MOD'!$A$5:$AD$750,MATCH(AD$2,'TD SOP+PROFORM MOD'!$B$2:$AD$2,0)+1,0),0)</f>
        <v>0</v>
      </c>
      <c r="AE448" s="25">
        <f>IFERROR(VLOOKUP($A448,'TD SOP+PROFORM MOD'!$A$5:$AD$750,MATCH(AE$4,'TD SOP+PROFORM MOD'!$B$2:$AD$2,0)+1,0),0)+IFERROR(VLOOKUP($A448,'TD SOP+PROFORM MOD'!$A$5:$AD$750,MATCH(AE$2,'TD SOP+PROFORM MOD'!$B$2:$AD$2,0)+1,0),0)</f>
        <v>0</v>
      </c>
      <c r="AF448" s="26" t="str">
        <f t="shared" si="108"/>
        <v/>
      </c>
      <c r="AG448" s="25">
        <f>IFERROR(VLOOKUP($A448,'TD SOP+PROFORM MOD'!$A$5:$AD$750,MATCH(AG$4,'TD SOP+PROFORM MOD'!$B$2:$AD$2,0)+1,0),0)+IFERROR(VLOOKUP($A448,'TD SOP+PROFORM MOD'!$A$5:$AD$750,MATCH(AG$2,'TD SOP+PROFORM MOD'!$B$2:$AD$2,0)+1,0),0)</f>
        <v>0</v>
      </c>
      <c r="AH448" s="25">
        <f>IFERROR(VLOOKUP($A448,'TD SOP+PROFORM MOD'!$A$5:$AD$750,MATCH(AH$4,'TD SOP+PROFORM MOD'!$B$2:$AD$2,0)+1,0),0)+IFERROR(VLOOKUP($A448,'TD SOP+PROFORM MOD'!$A$5:$AD$750,MATCH(AH$2,'TD SOP+PROFORM MOD'!$B$2:$AD$2,0)+1,0),0)</f>
        <v>0</v>
      </c>
      <c r="AI448" s="26" t="str">
        <f t="shared" si="109"/>
        <v/>
      </c>
      <c r="AJ448" s="25">
        <f>IFERROR(VLOOKUP($A448,'TD SOP+PROFORM MOD'!$A$5:$AD$750,MATCH(AJ$4,'TD SOP+PROFORM MOD'!$B$2:$AD$2,0)+1,0),0)+IFERROR(VLOOKUP($A448,'TD SOP+PROFORM MOD'!$A$5:$AD$750,MATCH(AJ$2,'TD SOP+PROFORM MOD'!$B$2:$AD$2,0)+1,0),0)</f>
        <v>0</v>
      </c>
      <c r="AK448" s="25">
        <f>IFERROR(VLOOKUP($A448,'TD SOP+PROFORM MOD'!$A$5:$AD$750,MATCH(AK$4,'TD SOP+PROFORM MOD'!$B$2:$AD$2,0)+1,0),0)+IFERROR(VLOOKUP($A448,'TD SOP+PROFORM MOD'!$A$5:$AD$750,MATCH(AK$2,'TD SOP+PROFORM MOD'!$B$2:$AD$2,0)+1,0),0)</f>
        <v>0</v>
      </c>
      <c r="AL448" s="26" t="str">
        <f t="shared" si="110"/>
        <v/>
      </c>
      <c r="AM448" s="25">
        <f t="shared" si="112"/>
        <v>0</v>
      </c>
      <c r="AN448" s="25">
        <f t="shared" si="112"/>
        <v>0</v>
      </c>
      <c r="AO448" s="26" t="str">
        <f t="shared" si="111"/>
        <v/>
      </c>
      <c r="AR448" s="25">
        <f>SUMIF('B&amp;S YTD LFY'!B:B,"="&amp;A448,'B&amp;S YTD LFY'!C:C)</f>
        <v>0</v>
      </c>
      <c r="AS448" s="25">
        <f t="shared" si="113"/>
        <v>0</v>
      </c>
      <c r="AT448" s="25"/>
    </row>
    <row r="449" spans="1:46" x14ac:dyDescent="0.35">
      <c r="A449" s="24">
        <f>IF(AND('TD SOP+PROFORM MOD'!A446&lt;&gt;"",'TD SOP+PROFORM MOD'!A446&lt;&gt;"TOTAL"),'TD SOP+PROFORM MOD'!A446,0)</f>
        <v>0</v>
      </c>
      <c r="C449" s="25" t="str">
        <f>IFERROR(VLOOKUP($A449,'TD SOP+PROFORM MOD'!$A$5:$AD$750,MATCH(C$4,'TD SOP+PROFORM MOD'!$B$2:$AT$2,0)+1,0),"")</f>
        <v/>
      </c>
      <c r="D449" s="25" t="str">
        <f>IFERROR(VLOOKUP($A449,'TD SOP+PROFORM MOD'!$A$5:$AD$750,MATCH(D$4,'TD SOP+PROFORM MOD'!$B$2:$AT$2,0)+1,0),"")</f>
        <v/>
      </c>
      <c r="E449" s="26" t="str">
        <f t="shared" si="99"/>
        <v/>
      </c>
      <c r="F449" s="25" t="str">
        <f>IFERROR(VLOOKUP($A449,'TD SOP+PROFORM MOD'!$A$5:$AD$750,MATCH(F$4,'TD SOP+PROFORM MOD'!$B$2:$AT$2,0)+1,0),"")</f>
        <v/>
      </c>
      <c r="G449" s="25" t="str">
        <f>IFERROR(VLOOKUP($A449,'TD SOP+PROFORM MOD'!$A$5:$AD$750,MATCH(G$4,'TD SOP+PROFORM MOD'!$B$2:$AT$2,0)+1,0),"")</f>
        <v/>
      </c>
      <c r="H449" s="26" t="str">
        <f t="shared" si="100"/>
        <v/>
      </c>
      <c r="I449" s="25" t="str">
        <f>IFERROR(VLOOKUP($A449,'TD SOP+PROFORM MOD'!$A$5:$AD$750,MATCH(I$4,'TD SOP+PROFORM MOD'!$B$2:$AT$2,0)+1,0),"")</f>
        <v/>
      </c>
      <c r="J449" s="25" t="str">
        <f>IFERROR(VLOOKUP($A449,'TD SOP+PROFORM MOD'!$A$5:$AD$750,MATCH(J$4,'TD SOP+PROFORM MOD'!$B$2:$AT$2,0)+1,0),"")</f>
        <v/>
      </c>
      <c r="K449" s="26" t="str">
        <f t="shared" si="101"/>
        <v/>
      </c>
      <c r="L449" s="25" t="str">
        <f>IFERROR(VLOOKUP($A449,'TD SOP+PROFORM MOD'!$A$5:$AD$750,MATCH(L$4,'TD SOP+PROFORM MOD'!$B$2:$AT$2,0)+1,0),"")</f>
        <v/>
      </c>
      <c r="M449" s="25" t="str">
        <f>IFERROR(VLOOKUP($A449,'TD SOP+PROFORM MOD'!$A$5:$AD$750,MATCH(M$4,'TD SOP+PROFORM MOD'!$B$2:$AT$2,0)+1,0),"")</f>
        <v/>
      </c>
      <c r="N449" s="26" t="str">
        <f t="shared" si="102"/>
        <v/>
      </c>
      <c r="O449" s="25">
        <f>IFERROR(VLOOKUP($A449,'TD SOP+PROFORM MOD'!$A$5:$AD$750,MATCH(O$4,'TD SOP+PROFORM MOD'!$B$2:$AD$2,0)+1,0),0)+IFERROR(VLOOKUP($A449,'TD SOP+PROFORM MOD'!$A$5:$AD$750,MATCH(O$2,'TD SOP+PROFORM MOD'!$B$2:$AD$2,0)+1,0),0)</f>
        <v>0</v>
      </c>
      <c r="P449" s="25">
        <f>IFERROR(VLOOKUP($A449,'TD SOP+PROFORM MOD'!$A$5:$AD$750,MATCH(P$4,'TD SOP+PROFORM MOD'!$B$2:$AD$2,0)+1,0),0)+IFERROR(VLOOKUP($A449,'TD SOP+PROFORM MOD'!$A$5:$AD$750,MATCH(P$2,'TD SOP+PROFORM MOD'!$B$2:$AD$2,0)+1,0),0)</f>
        <v>0</v>
      </c>
      <c r="Q449" s="26" t="str">
        <f t="shared" si="103"/>
        <v/>
      </c>
      <c r="R449" s="25">
        <f>IFERROR(VLOOKUP($A449,'TD SOP+PROFORM MOD'!$A$5:$AD$750,MATCH(R$4,'TD SOP+PROFORM MOD'!$B$2:$AD$2,0)+1,0),0)+IFERROR(VLOOKUP($A449,'TD SOP+PROFORM MOD'!$A$5:$AD$750,MATCH(R$2,'TD SOP+PROFORM MOD'!$B$2:$AD$2,0)+1,0),0)</f>
        <v>0</v>
      </c>
      <c r="S449" s="25">
        <f>IFERROR(VLOOKUP($A449,'TD SOP+PROFORM MOD'!$A$5:$AD$750,MATCH(S$4,'TD SOP+PROFORM MOD'!$B$2:$AD$2,0)+1,0),0)+IFERROR(VLOOKUP($A449,'TD SOP+PROFORM MOD'!$A$5:$AD$750,MATCH(S$2,'TD SOP+PROFORM MOD'!$B$2:$AD$2,0)+1,0),0)</f>
        <v>0</v>
      </c>
      <c r="T449" s="26" t="str">
        <f t="shared" si="104"/>
        <v/>
      </c>
      <c r="U449" s="25">
        <f>IFERROR(VLOOKUP($A449,'TD SOP+PROFORM MOD'!$A$5:$AD$750,MATCH(U$4,'TD SOP+PROFORM MOD'!$B$2:$AD$2,0)+1,0),0)+IFERROR(VLOOKUP($A449,'TD SOP+PROFORM MOD'!$A$5:$AD$750,MATCH(U$2,'TD SOP+PROFORM MOD'!$B$2:$AD$2,0)+1,0),0)</f>
        <v>0</v>
      </c>
      <c r="V449" s="25">
        <f>IFERROR(VLOOKUP($A449,'TD SOP+PROFORM MOD'!$A$5:$AD$750,MATCH(V$4,'TD SOP+PROFORM MOD'!$B$2:$AD$2,0)+1,0),0)+IFERROR(VLOOKUP($A449,'TD SOP+PROFORM MOD'!$A$5:$AD$750,MATCH(V$2,'TD SOP+PROFORM MOD'!$B$2:$AD$2,0)+1,0),0)</f>
        <v>0</v>
      </c>
      <c r="W449" s="26" t="str">
        <f t="shared" si="105"/>
        <v/>
      </c>
      <c r="X449" s="25">
        <f>IFERROR(VLOOKUP($A449,'TD SOP+PROFORM MOD'!$A$5:$AD$750,MATCH(X$4,'TD SOP+PROFORM MOD'!$B$2:$AD$2,0)+1,0),0)+IFERROR(VLOOKUP($A449,'TD SOP+PROFORM MOD'!$A$5:$AD$750,MATCH(X$2,'TD SOP+PROFORM MOD'!$B$2:$AD$2,0)+1,0),0)</f>
        <v>0</v>
      </c>
      <c r="Y449" s="25">
        <f>IFERROR(VLOOKUP($A449,'TD SOP+PROFORM MOD'!$A$5:$AD$750,MATCH(Y$4,'TD SOP+PROFORM MOD'!$B$2:$AD$2,0)+1,0),0)+IFERROR(VLOOKUP($A449,'TD SOP+PROFORM MOD'!$A$5:$AD$750,MATCH(Y$2,'TD SOP+PROFORM MOD'!$B$2:$AD$2,0)+1,0),0)</f>
        <v>0</v>
      </c>
      <c r="Z449" s="26" t="str">
        <f t="shared" si="106"/>
        <v/>
      </c>
      <c r="AA449" s="25">
        <f>IFERROR(VLOOKUP($A449,'TD SOP+PROFORM MOD'!$A$5:$AD$750,MATCH(AA$4,'TD SOP+PROFORM MOD'!$B$2:$AD$2,0)+1,0),0)+IFERROR(VLOOKUP($A449,'TD SOP+PROFORM MOD'!$A$5:$AD$750,MATCH(AA$2,'TD SOP+PROFORM MOD'!$B$2:$AD$2,0)+1,0),0)</f>
        <v>0</v>
      </c>
      <c r="AB449" s="25">
        <f>IFERROR(VLOOKUP($A449,'TD SOP+PROFORM MOD'!$A$5:$AD$750,MATCH(AB$4,'TD SOP+PROFORM MOD'!$B$2:$AD$2,0)+1,0),0)+IFERROR(VLOOKUP($A449,'TD SOP+PROFORM MOD'!$A$5:$AD$750,MATCH(AB$2,'TD SOP+PROFORM MOD'!$B$2:$AD$2,0)+1,0),0)</f>
        <v>0</v>
      </c>
      <c r="AC449" s="26" t="str">
        <f t="shared" si="107"/>
        <v/>
      </c>
      <c r="AD449" s="25">
        <f>IFERROR(VLOOKUP($A449,'TD SOP+PROFORM MOD'!$A$5:$AD$750,MATCH(AD$4,'TD SOP+PROFORM MOD'!$B$2:$AD$2,0)+1,0),0)+IFERROR(VLOOKUP($A449,'TD SOP+PROFORM MOD'!$A$5:$AD$750,MATCH(AD$2,'TD SOP+PROFORM MOD'!$B$2:$AD$2,0)+1,0),0)</f>
        <v>0</v>
      </c>
      <c r="AE449" s="25">
        <f>IFERROR(VLOOKUP($A449,'TD SOP+PROFORM MOD'!$A$5:$AD$750,MATCH(AE$4,'TD SOP+PROFORM MOD'!$B$2:$AD$2,0)+1,0),0)+IFERROR(VLOOKUP($A449,'TD SOP+PROFORM MOD'!$A$5:$AD$750,MATCH(AE$2,'TD SOP+PROFORM MOD'!$B$2:$AD$2,0)+1,0),0)</f>
        <v>0</v>
      </c>
      <c r="AF449" s="26" t="str">
        <f t="shared" si="108"/>
        <v/>
      </c>
      <c r="AG449" s="25">
        <f>IFERROR(VLOOKUP($A449,'TD SOP+PROFORM MOD'!$A$5:$AD$750,MATCH(AG$4,'TD SOP+PROFORM MOD'!$B$2:$AD$2,0)+1,0),0)+IFERROR(VLOOKUP($A449,'TD SOP+PROFORM MOD'!$A$5:$AD$750,MATCH(AG$2,'TD SOP+PROFORM MOD'!$B$2:$AD$2,0)+1,0),0)</f>
        <v>0</v>
      </c>
      <c r="AH449" s="25">
        <f>IFERROR(VLOOKUP($A449,'TD SOP+PROFORM MOD'!$A$5:$AD$750,MATCH(AH$4,'TD SOP+PROFORM MOD'!$B$2:$AD$2,0)+1,0),0)+IFERROR(VLOOKUP($A449,'TD SOP+PROFORM MOD'!$A$5:$AD$750,MATCH(AH$2,'TD SOP+PROFORM MOD'!$B$2:$AD$2,0)+1,0),0)</f>
        <v>0</v>
      </c>
      <c r="AI449" s="26" t="str">
        <f t="shared" si="109"/>
        <v/>
      </c>
      <c r="AJ449" s="25">
        <f>IFERROR(VLOOKUP($A449,'TD SOP+PROFORM MOD'!$A$5:$AD$750,MATCH(AJ$4,'TD SOP+PROFORM MOD'!$B$2:$AD$2,0)+1,0),0)+IFERROR(VLOOKUP($A449,'TD SOP+PROFORM MOD'!$A$5:$AD$750,MATCH(AJ$2,'TD SOP+PROFORM MOD'!$B$2:$AD$2,0)+1,0),0)</f>
        <v>0</v>
      </c>
      <c r="AK449" s="25">
        <f>IFERROR(VLOOKUP($A449,'TD SOP+PROFORM MOD'!$A$5:$AD$750,MATCH(AK$4,'TD SOP+PROFORM MOD'!$B$2:$AD$2,0)+1,0),0)+IFERROR(VLOOKUP($A449,'TD SOP+PROFORM MOD'!$A$5:$AD$750,MATCH(AK$2,'TD SOP+PROFORM MOD'!$B$2:$AD$2,0)+1,0),0)</f>
        <v>0</v>
      </c>
      <c r="AL449" s="26" t="str">
        <f t="shared" si="110"/>
        <v/>
      </c>
      <c r="AM449" s="25">
        <f t="shared" si="112"/>
        <v>0</v>
      </c>
      <c r="AN449" s="25">
        <f t="shared" si="112"/>
        <v>0</v>
      </c>
      <c r="AO449" s="26" t="str">
        <f t="shared" si="111"/>
        <v/>
      </c>
      <c r="AR449" s="25">
        <f>SUMIF('B&amp;S YTD LFY'!B:B,"="&amp;A449,'B&amp;S YTD LFY'!C:C)</f>
        <v>0</v>
      </c>
      <c r="AS449" s="25">
        <f t="shared" si="113"/>
        <v>0</v>
      </c>
      <c r="AT449" s="25"/>
    </row>
    <row r="450" spans="1:46" x14ac:dyDescent="0.35">
      <c r="A450" s="24">
        <f>IF(AND('TD SOP+PROFORM MOD'!A447&lt;&gt;"",'TD SOP+PROFORM MOD'!A447&lt;&gt;"TOTAL"),'TD SOP+PROFORM MOD'!A447,0)</f>
        <v>0</v>
      </c>
      <c r="C450" s="25" t="str">
        <f>IFERROR(VLOOKUP($A450,'TD SOP+PROFORM MOD'!$A$5:$AD$750,MATCH(C$4,'TD SOP+PROFORM MOD'!$B$2:$AT$2,0)+1,0),"")</f>
        <v/>
      </c>
      <c r="D450" s="25" t="str">
        <f>IFERROR(VLOOKUP($A450,'TD SOP+PROFORM MOD'!$A$5:$AD$750,MATCH(D$4,'TD SOP+PROFORM MOD'!$B$2:$AT$2,0)+1,0),"")</f>
        <v/>
      </c>
      <c r="E450" s="26" t="str">
        <f t="shared" si="99"/>
        <v/>
      </c>
      <c r="F450" s="25" t="str">
        <f>IFERROR(VLOOKUP($A450,'TD SOP+PROFORM MOD'!$A$5:$AD$750,MATCH(F$4,'TD SOP+PROFORM MOD'!$B$2:$AT$2,0)+1,0),"")</f>
        <v/>
      </c>
      <c r="G450" s="25" t="str">
        <f>IFERROR(VLOOKUP($A450,'TD SOP+PROFORM MOD'!$A$5:$AD$750,MATCH(G$4,'TD SOP+PROFORM MOD'!$B$2:$AT$2,0)+1,0),"")</f>
        <v/>
      </c>
      <c r="H450" s="26" t="str">
        <f t="shared" si="100"/>
        <v/>
      </c>
      <c r="I450" s="25" t="str">
        <f>IFERROR(VLOOKUP($A450,'TD SOP+PROFORM MOD'!$A$5:$AD$750,MATCH(I$4,'TD SOP+PROFORM MOD'!$B$2:$AT$2,0)+1,0),"")</f>
        <v/>
      </c>
      <c r="J450" s="25" t="str">
        <f>IFERROR(VLOOKUP($A450,'TD SOP+PROFORM MOD'!$A$5:$AD$750,MATCH(J$4,'TD SOP+PROFORM MOD'!$B$2:$AT$2,0)+1,0),"")</f>
        <v/>
      </c>
      <c r="K450" s="26" t="str">
        <f t="shared" si="101"/>
        <v/>
      </c>
      <c r="L450" s="25" t="str">
        <f>IFERROR(VLOOKUP($A450,'TD SOP+PROFORM MOD'!$A$5:$AD$750,MATCH(L$4,'TD SOP+PROFORM MOD'!$B$2:$AT$2,0)+1,0),"")</f>
        <v/>
      </c>
      <c r="M450" s="25" t="str">
        <f>IFERROR(VLOOKUP($A450,'TD SOP+PROFORM MOD'!$A$5:$AD$750,MATCH(M$4,'TD SOP+PROFORM MOD'!$B$2:$AT$2,0)+1,0),"")</f>
        <v/>
      </c>
      <c r="N450" s="26" t="str">
        <f t="shared" si="102"/>
        <v/>
      </c>
      <c r="O450" s="25">
        <f>IFERROR(VLOOKUP($A450,'TD SOP+PROFORM MOD'!$A$5:$AD$750,MATCH(O$4,'TD SOP+PROFORM MOD'!$B$2:$AD$2,0)+1,0),0)+IFERROR(VLOOKUP($A450,'TD SOP+PROFORM MOD'!$A$5:$AD$750,MATCH(O$2,'TD SOP+PROFORM MOD'!$B$2:$AD$2,0)+1,0),0)</f>
        <v>0</v>
      </c>
      <c r="P450" s="25">
        <f>IFERROR(VLOOKUP($A450,'TD SOP+PROFORM MOD'!$A$5:$AD$750,MATCH(P$4,'TD SOP+PROFORM MOD'!$B$2:$AD$2,0)+1,0),0)+IFERROR(VLOOKUP($A450,'TD SOP+PROFORM MOD'!$A$5:$AD$750,MATCH(P$2,'TD SOP+PROFORM MOD'!$B$2:$AD$2,0)+1,0),0)</f>
        <v>0</v>
      </c>
      <c r="Q450" s="26" t="str">
        <f t="shared" si="103"/>
        <v/>
      </c>
      <c r="R450" s="25">
        <f>IFERROR(VLOOKUP($A450,'TD SOP+PROFORM MOD'!$A$5:$AD$750,MATCH(R$4,'TD SOP+PROFORM MOD'!$B$2:$AD$2,0)+1,0),0)+IFERROR(VLOOKUP($A450,'TD SOP+PROFORM MOD'!$A$5:$AD$750,MATCH(R$2,'TD SOP+PROFORM MOD'!$B$2:$AD$2,0)+1,0),0)</f>
        <v>0</v>
      </c>
      <c r="S450" s="25">
        <f>IFERROR(VLOOKUP($A450,'TD SOP+PROFORM MOD'!$A$5:$AD$750,MATCH(S$4,'TD SOP+PROFORM MOD'!$B$2:$AD$2,0)+1,0),0)+IFERROR(VLOOKUP($A450,'TD SOP+PROFORM MOD'!$A$5:$AD$750,MATCH(S$2,'TD SOP+PROFORM MOD'!$B$2:$AD$2,0)+1,0),0)</f>
        <v>0</v>
      </c>
      <c r="T450" s="26" t="str">
        <f t="shared" si="104"/>
        <v/>
      </c>
      <c r="U450" s="25">
        <f>IFERROR(VLOOKUP($A450,'TD SOP+PROFORM MOD'!$A$5:$AD$750,MATCH(U$4,'TD SOP+PROFORM MOD'!$B$2:$AD$2,0)+1,0),0)+IFERROR(VLOOKUP($A450,'TD SOP+PROFORM MOD'!$A$5:$AD$750,MATCH(U$2,'TD SOP+PROFORM MOD'!$B$2:$AD$2,0)+1,0),0)</f>
        <v>0</v>
      </c>
      <c r="V450" s="25">
        <f>IFERROR(VLOOKUP($A450,'TD SOP+PROFORM MOD'!$A$5:$AD$750,MATCH(V$4,'TD SOP+PROFORM MOD'!$B$2:$AD$2,0)+1,0),0)+IFERROR(VLOOKUP($A450,'TD SOP+PROFORM MOD'!$A$5:$AD$750,MATCH(V$2,'TD SOP+PROFORM MOD'!$B$2:$AD$2,0)+1,0),0)</f>
        <v>0</v>
      </c>
      <c r="W450" s="26" t="str">
        <f t="shared" si="105"/>
        <v/>
      </c>
      <c r="X450" s="25">
        <f>IFERROR(VLOOKUP($A450,'TD SOP+PROFORM MOD'!$A$5:$AD$750,MATCH(X$4,'TD SOP+PROFORM MOD'!$B$2:$AD$2,0)+1,0),0)+IFERROR(VLOOKUP($A450,'TD SOP+PROFORM MOD'!$A$5:$AD$750,MATCH(X$2,'TD SOP+PROFORM MOD'!$B$2:$AD$2,0)+1,0),0)</f>
        <v>0</v>
      </c>
      <c r="Y450" s="25">
        <f>IFERROR(VLOOKUP($A450,'TD SOP+PROFORM MOD'!$A$5:$AD$750,MATCH(Y$4,'TD SOP+PROFORM MOD'!$B$2:$AD$2,0)+1,0),0)+IFERROR(VLOOKUP($A450,'TD SOP+PROFORM MOD'!$A$5:$AD$750,MATCH(Y$2,'TD SOP+PROFORM MOD'!$B$2:$AD$2,0)+1,0),0)</f>
        <v>0</v>
      </c>
      <c r="Z450" s="26" t="str">
        <f t="shared" si="106"/>
        <v/>
      </c>
      <c r="AA450" s="25">
        <f>IFERROR(VLOOKUP($A450,'TD SOP+PROFORM MOD'!$A$5:$AD$750,MATCH(AA$4,'TD SOP+PROFORM MOD'!$B$2:$AD$2,0)+1,0),0)+IFERROR(VLOOKUP($A450,'TD SOP+PROFORM MOD'!$A$5:$AD$750,MATCH(AA$2,'TD SOP+PROFORM MOD'!$B$2:$AD$2,0)+1,0),0)</f>
        <v>0</v>
      </c>
      <c r="AB450" s="25">
        <f>IFERROR(VLOOKUP($A450,'TD SOP+PROFORM MOD'!$A$5:$AD$750,MATCH(AB$4,'TD SOP+PROFORM MOD'!$B$2:$AD$2,0)+1,0),0)+IFERROR(VLOOKUP($A450,'TD SOP+PROFORM MOD'!$A$5:$AD$750,MATCH(AB$2,'TD SOP+PROFORM MOD'!$B$2:$AD$2,0)+1,0),0)</f>
        <v>0</v>
      </c>
      <c r="AC450" s="26" t="str">
        <f t="shared" si="107"/>
        <v/>
      </c>
      <c r="AD450" s="25">
        <f>IFERROR(VLOOKUP($A450,'TD SOP+PROFORM MOD'!$A$5:$AD$750,MATCH(AD$4,'TD SOP+PROFORM MOD'!$B$2:$AD$2,0)+1,0),0)+IFERROR(VLOOKUP($A450,'TD SOP+PROFORM MOD'!$A$5:$AD$750,MATCH(AD$2,'TD SOP+PROFORM MOD'!$B$2:$AD$2,0)+1,0),0)</f>
        <v>0</v>
      </c>
      <c r="AE450" s="25">
        <f>IFERROR(VLOOKUP($A450,'TD SOP+PROFORM MOD'!$A$5:$AD$750,MATCH(AE$4,'TD SOP+PROFORM MOD'!$B$2:$AD$2,0)+1,0),0)+IFERROR(VLOOKUP($A450,'TD SOP+PROFORM MOD'!$A$5:$AD$750,MATCH(AE$2,'TD SOP+PROFORM MOD'!$B$2:$AD$2,0)+1,0),0)</f>
        <v>0</v>
      </c>
      <c r="AF450" s="26" t="str">
        <f t="shared" si="108"/>
        <v/>
      </c>
      <c r="AG450" s="25">
        <f>IFERROR(VLOOKUP($A450,'TD SOP+PROFORM MOD'!$A$5:$AD$750,MATCH(AG$4,'TD SOP+PROFORM MOD'!$B$2:$AD$2,0)+1,0),0)+IFERROR(VLOOKUP($A450,'TD SOP+PROFORM MOD'!$A$5:$AD$750,MATCH(AG$2,'TD SOP+PROFORM MOD'!$B$2:$AD$2,0)+1,0),0)</f>
        <v>0</v>
      </c>
      <c r="AH450" s="25">
        <f>IFERROR(VLOOKUP($A450,'TD SOP+PROFORM MOD'!$A$5:$AD$750,MATCH(AH$4,'TD SOP+PROFORM MOD'!$B$2:$AD$2,0)+1,0),0)+IFERROR(VLOOKUP($A450,'TD SOP+PROFORM MOD'!$A$5:$AD$750,MATCH(AH$2,'TD SOP+PROFORM MOD'!$B$2:$AD$2,0)+1,0),0)</f>
        <v>0</v>
      </c>
      <c r="AI450" s="26" t="str">
        <f t="shared" si="109"/>
        <v/>
      </c>
      <c r="AJ450" s="25">
        <f>IFERROR(VLOOKUP($A450,'TD SOP+PROFORM MOD'!$A$5:$AD$750,MATCH(AJ$4,'TD SOP+PROFORM MOD'!$B$2:$AD$2,0)+1,0),0)+IFERROR(VLOOKUP($A450,'TD SOP+PROFORM MOD'!$A$5:$AD$750,MATCH(AJ$2,'TD SOP+PROFORM MOD'!$B$2:$AD$2,0)+1,0),0)</f>
        <v>0</v>
      </c>
      <c r="AK450" s="25">
        <f>IFERROR(VLOOKUP($A450,'TD SOP+PROFORM MOD'!$A$5:$AD$750,MATCH(AK$4,'TD SOP+PROFORM MOD'!$B$2:$AD$2,0)+1,0),0)+IFERROR(VLOOKUP($A450,'TD SOP+PROFORM MOD'!$A$5:$AD$750,MATCH(AK$2,'TD SOP+PROFORM MOD'!$B$2:$AD$2,0)+1,0),0)</f>
        <v>0</v>
      </c>
      <c r="AL450" s="26" t="str">
        <f t="shared" si="110"/>
        <v/>
      </c>
      <c r="AM450" s="25">
        <f t="shared" si="112"/>
        <v>0</v>
      </c>
      <c r="AN450" s="25">
        <f t="shared" si="112"/>
        <v>0</v>
      </c>
      <c r="AO450" s="26" t="str">
        <f t="shared" si="111"/>
        <v/>
      </c>
      <c r="AR450" s="25">
        <f>SUMIF('B&amp;S YTD LFY'!B:B,"="&amp;A450,'B&amp;S YTD LFY'!C:C)</f>
        <v>0</v>
      </c>
      <c r="AS450" s="25">
        <f t="shared" si="113"/>
        <v>0</v>
      </c>
      <c r="AT450" s="25"/>
    </row>
    <row r="451" spans="1:46" x14ac:dyDescent="0.35">
      <c r="A451" s="24">
        <f>IF(AND('TD SOP+PROFORM MOD'!A448&lt;&gt;"",'TD SOP+PROFORM MOD'!A448&lt;&gt;"TOTAL"),'TD SOP+PROFORM MOD'!A448,0)</f>
        <v>0</v>
      </c>
      <c r="C451" s="25" t="str">
        <f>IFERROR(VLOOKUP($A451,'TD SOP+PROFORM MOD'!$A$5:$AD$750,MATCH(C$4,'TD SOP+PROFORM MOD'!$B$2:$AT$2,0)+1,0),"")</f>
        <v/>
      </c>
      <c r="D451" s="25" t="str">
        <f>IFERROR(VLOOKUP($A451,'TD SOP+PROFORM MOD'!$A$5:$AD$750,MATCH(D$4,'TD SOP+PROFORM MOD'!$B$2:$AT$2,0)+1,0),"")</f>
        <v/>
      </c>
      <c r="E451" s="26" t="str">
        <f t="shared" si="99"/>
        <v/>
      </c>
      <c r="F451" s="25" t="str">
        <f>IFERROR(VLOOKUP($A451,'TD SOP+PROFORM MOD'!$A$5:$AD$750,MATCH(F$4,'TD SOP+PROFORM MOD'!$B$2:$AT$2,0)+1,0),"")</f>
        <v/>
      </c>
      <c r="G451" s="25" t="str">
        <f>IFERROR(VLOOKUP($A451,'TD SOP+PROFORM MOD'!$A$5:$AD$750,MATCH(G$4,'TD SOP+PROFORM MOD'!$B$2:$AT$2,0)+1,0),"")</f>
        <v/>
      </c>
      <c r="H451" s="26" t="str">
        <f t="shared" si="100"/>
        <v/>
      </c>
      <c r="I451" s="25" t="str">
        <f>IFERROR(VLOOKUP($A451,'TD SOP+PROFORM MOD'!$A$5:$AD$750,MATCH(I$4,'TD SOP+PROFORM MOD'!$B$2:$AT$2,0)+1,0),"")</f>
        <v/>
      </c>
      <c r="J451" s="25" t="str">
        <f>IFERROR(VLOOKUP($A451,'TD SOP+PROFORM MOD'!$A$5:$AD$750,MATCH(J$4,'TD SOP+PROFORM MOD'!$B$2:$AT$2,0)+1,0),"")</f>
        <v/>
      </c>
      <c r="K451" s="26" t="str">
        <f t="shared" si="101"/>
        <v/>
      </c>
      <c r="L451" s="25" t="str">
        <f>IFERROR(VLOOKUP($A451,'TD SOP+PROFORM MOD'!$A$5:$AD$750,MATCH(L$4,'TD SOP+PROFORM MOD'!$B$2:$AT$2,0)+1,0),"")</f>
        <v/>
      </c>
      <c r="M451" s="25" t="str">
        <f>IFERROR(VLOOKUP($A451,'TD SOP+PROFORM MOD'!$A$5:$AD$750,MATCH(M$4,'TD SOP+PROFORM MOD'!$B$2:$AT$2,0)+1,0),"")</f>
        <v/>
      </c>
      <c r="N451" s="26" t="str">
        <f t="shared" si="102"/>
        <v/>
      </c>
      <c r="O451" s="25">
        <f>IFERROR(VLOOKUP($A451,'TD SOP+PROFORM MOD'!$A$5:$AD$750,MATCH(O$4,'TD SOP+PROFORM MOD'!$B$2:$AD$2,0)+1,0),0)+IFERROR(VLOOKUP($A451,'TD SOP+PROFORM MOD'!$A$5:$AD$750,MATCH(O$2,'TD SOP+PROFORM MOD'!$B$2:$AD$2,0)+1,0),0)</f>
        <v>0</v>
      </c>
      <c r="P451" s="25">
        <f>IFERROR(VLOOKUP($A451,'TD SOP+PROFORM MOD'!$A$5:$AD$750,MATCH(P$4,'TD SOP+PROFORM MOD'!$B$2:$AD$2,0)+1,0),0)+IFERROR(VLOOKUP($A451,'TD SOP+PROFORM MOD'!$A$5:$AD$750,MATCH(P$2,'TD SOP+PROFORM MOD'!$B$2:$AD$2,0)+1,0),0)</f>
        <v>0</v>
      </c>
      <c r="Q451" s="26" t="str">
        <f t="shared" si="103"/>
        <v/>
      </c>
      <c r="R451" s="25">
        <f>IFERROR(VLOOKUP($A451,'TD SOP+PROFORM MOD'!$A$5:$AD$750,MATCH(R$4,'TD SOP+PROFORM MOD'!$B$2:$AD$2,0)+1,0),0)+IFERROR(VLOOKUP($A451,'TD SOP+PROFORM MOD'!$A$5:$AD$750,MATCH(R$2,'TD SOP+PROFORM MOD'!$B$2:$AD$2,0)+1,0),0)</f>
        <v>0</v>
      </c>
      <c r="S451" s="25">
        <f>IFERROR(VLOOKUP($A451,'TD SOP+PROFORM MOD'!$A$5:$AD$750,MATCH(S$4,'TD SOP+PROFORM MOD'!$B$2:$AD$2,0)+1,0),0)+IFERROR(VLOOKUP($A451,'TD SOP+PROFORM MOD'!$A$5:$AD$750,MATCH(S$2,'TD SOP+PROFORM MOD'!$B$2:$AD$2,0)+1,0),0)</f>
        <v>0</v>
      </c>
      <c r="T451" s="26" t="str">
        <f t="shared" si="104"/>
        <v/>
      </c>
      <c r="U451" s="25">
        <f>IFERROR(VLOOKUP($A451,'TD SOP+PROFORM MOD'!$A$5:$AD$750,MATCH(U$4,'TD SOP+PROFORM MOD'!$B$2:$AD$2,0)+1,0),0)+IFERROR(VLOOKUP($A451,'TD SOP+PROFORM MOD'!$A$5:$AD$750,MATCH(U$2,'TD SOP+PROFORM MOD'!$B$2:$AD$2,0)+1,0),0)</f>
        <v>0</v>
      </c>
      <c r="V451" s="25">
        <f>IFERROR(VLOOKUP($A451,'TD SOP+PROFORM MOD'!$A$5:$AD$750,MATCH(V$4,'TD SOP+PROFORM MOD'!$B$2:$AD$2,0)+1,0),0)+IFERROR(VLOOKUP($A451,'TD SOP+PROFORM MOD'!$A$5:$AD$750,MATCH(V$2,'TD SOP+PROFORM MOD'!$B$2:$AD$2,0)+1,0),0)</f>
        <v>0</v>
      </c>
      <c r="W451" s="26" t="str">
        <f t="shared" si="105"/>
        <v/>
      </c>
      <c r="X451" s="25">
        <f>IFERROR(VLOOKUP($A451,'TD SOP+PROFORM MOD'!$A$5:$AD$750,MATCH(X$4,'TD SOP+PROFORM MOD'!$B$2:$AD$2,0)+1,0),0)+IFERROR(VLOOKUP($A451,'TD SOP+PROFORM MOD'!$A$5:$AD$750,MATCH(X$2,'TD SOP+PROFORM MOD'!$B$2:$AD$2,0)+1,0),0)</f>
        <v>0</v>
      </c>
      <c r="Y451" s="25">
        <f>IFERROR(VLOOKUP($A451,'TD SOP+PROFORM MOD'!$A$5:$AD$750,MATCH(Y$4,'TD SOP+PROFORM MOD'!$B$2:$AD$2,0)+1,0),0)+IFERROR(VLOOKUP($A451,'TD SOP+PROFORM MOD'!$A$5:$AD$750,MATCH(Y$2,'TD SOP+PROFORM MOD'!$B$2:$AD$2,0)+1,0),0)</f>
        <v>0</v>
      </c>
      <c r="Z451" s="26" t="str">
        <f t="shared" si="106"/>
        <v/>
      </c>
      <c r="AA451" s="25">
        <f>IFERROR(VLOOKUP($A451,'TD SOP+PROFORM MOD'!$A$5:$AD$750,MATCH(AA$4,'TD SOP+PROFORM MOD'!$B$2:$AD$2,0)+1,0),0)+IFERROR(VLOOKUP($A451,'TD SOP+PROFORM MOD'!$A$5:$AD$750,MATCH(AA$2,'TD SOP+PROFORM MOD'!$B$2:$AD$2,0)+1,0),0)</f>
        <v>0</v>
      </c>
      <c r="AB451" s="25">
        <f>IFERROR(VLOOKUP($A451,'TD SOP+PROFORM MOD'!$A$5:$AD$750,MATCH(AB$4,'TD SOP+PROFORM MOD'!$B$2:$AD$2,0)+1,0),0)+IFERROR(VLOOKUP($A451,'TD SOP+PROFORM MOD'!$A$5:$AD$750,MATCH(AB$2,'TD SOP+PROFORM MOD'!$B$2:$AD$2,0)+1,0),0)</f>
        <v>0</v>
      </c>
      <c r="AC451" s="26" t="str">
        <f t="shared" si="107"/>
        <v/>
      </c>
      <c r="AD451" s="25">
        <f>IFERROR(VLOOKUP($A451,'TD SOP+PROFORM MOD'!$A$5:$AD$750,MATCH(AD$4,'TD SOP+PROFORM MOD'!$B$2:$AD$2,0)+1,0),0)+IFERROR(VLOOKUP($A451,'TD SOP+PROFORM MOD'!$A$5:$AD$750,MATCH(AD$2,'TD SOP+PROFORM MOD'!$B$2:$AD$2,0)+1,0),0)</f>
        <v>0</v>
      </c>
      <c r="AE451" s="25">
        <f>IFERROR(VLOOKUP($A451,'TD SOP+PROFORM MOD'!$A$5:$AD$750,MATCH(AE$4,'TD SOP+PROFORM MOD'!$B$2:$AD$2,0)+1,0),0)+IFERROR(VLOOKUP($A451,'TD SOP+PROFORM MOD'!$A$5:$AD$750,MATCH(AE$2,'TD SOP+PROFORM MOD'!$B$2:$AD$2,0)+1,0),0)</f>
        <v>0</v>
      </c>
      <c r="AF451" s="26" t="str">
        <f t="shared" si="108"/>
        <v/>
      </c>
      <c r="AG451" s="25">
        <f>IFERROR(VLOOKUP($A451,'TD SOP+PROFORM MOD'!$A$5:$AD$750,MATCH(AG$4,'TD SOP+PROFORM MOD'!$B$2:$AD$2,0)+1,0),0)+IFERROR(VLOOKUP($A451,'TD SOP+PROFORM MOD'!$A$5:$AD$750,MATCH(AG$2,'TD SOP+PROFORM MOD'!$B$2:$AD$2,0)+1,0),0)</f>
        <v>0</v>
      </c>
      <c r="AH451" s="25">
        <f>IFERROR(VLOOKUP($A451,'TD SOP+PROFORM MOD'!$A$5:$AD$750,MATCH(AH$4,'TD SOP+PROFORM MOD'!$B$2:$AD$2,0)+1,0),0)+IFERROR(VLOOKUP($A451,'TD SOP+PROFORM MOD'!$A$5:$AD$750,MATCH(AH$2,'TD SOP+PROFORM MOD'!$B$2:$AD$2,0)+1,0),0)</f>
        <v>0</v>
      </c>
      <c r="AI451" s="26" t="str">
        <f t="shared" si="109"/>
        <v/>
      </c>
      <c r="AJ451" s="25">
        <f>IFERROR(VLOOKUP($A451,'TD SOP+PROFORM MOD'!$A$5:$AD$750,MATCH(AJ$4,'TD SOP+PROFORM MOD'!$B$2:$AD$2,0)+1,0),0)+IFERROR(VLOOKUP($A451,'TD SOP+PROFORM MOD'!$A$5:$AD$750,MATCH(AJ$2,'TD SOP+PROFORM MOD'!$B$2:$AD$2,0)+1,0),0)</f>
        <v>0</v>
      </c>
      <c r="AK451" s="25">
        <f>IFERROR(VLOOKUP($A451,'TD SOP+PROFORM MOD'!$A$5:$AD$750,MATCH(AK$4,'TD SOP+PROFORM MOD'!$B$2:$AD$2,0)+1,0),0)+IFERROR(VLOOKUP($A451,'TD SOP+PROFORM MOD'!$A$5:$AD$750,MATCH(AK$2,'TD SOP+PROFORM MOD'!$B$2:$AD$2,0)+1,0),0)</f>
        <v>0</v>
      </c>
      <c r="AL451" s="26" t="str">
        <f t="shared" si="110"/>
        <v/>
      </c>
      <c r="AM451" s="25">
        <f t="shared" si="112"/>
        <v>0</v>
      </c>
      <c r="AN451" s="25">
        <f t="shared" si="112"/>
        <v>0</v>
      </c>
      <c r="AO451" s="26" t="str">
        <f t="shared" si="111"/>
        <v/>
      </c>
      <c r="AR451" s="25">
        <f>SUMIF('B&amp;S YTD LFY'!B:B,"="&amp;A451,'B&amp;S YTD LFY'!C:C)</f>
        <v>0</v>
      </c>
      <c r="AS451" s="25">
        <f t="shared" si="113"/>
        <v>0</v>
      </c>
      <c r="AT451" s="25"/>
    </row>
    <row r="452" spans="1:46" x14ac:dyDescent="0.35">
      <c r="A452" s="24">
        <f>IF(AND('TD SOP+PROFORM MOD'!A449&lt;&gt;"",'TD SOP+PROFORM MOD'!A449&lt;&gt;"TOTAL"),'TD SOP+PROFORM MOD'!A449,0)</f>
        <v>0</v>
      </c>
      <c r="C452" s="25" t="str">
        <f>IFERROR(VLOOKUP($A452,'TD SOP+PROFORM MOD'!$A$5:$AD$750,MATCH(C$4,'TD SOP+PROFORM MOD'!$B$2:$AT$2,0)+1,0),"")</f>
        <v/>
      </c>
      <c r="D452" s="25" t="str">
        <f>IFERROR(VLOOKUP($A452,'TD SOP+PROFORM MOD'!$A$5:$AD$750,MATCH(D$4,'TD SOP+PROFORM MOD'!$B$2:$AT$2,0)+1,0),"")</f>
        <v/>
      </c>
      <c r="E452" s="26" t="str">
        <f t="shared" si="99"/>
        <v/>
      </c>
      <c r="F452" s="25" t="str">
        <f>IFERROR(VLOOKUP($A452,'TD SOP+PROFORM MOD'!$A$5:$AD$750,MATCH(F$4,'TD SOP+PROFORM MOD'!$B$2:$AT$2,0)+1,0),"")</f>
        <v/>
      </c>
      <c r="G452" s="25" t="str">
        <f>IFERROR(VLOOKUP($A452,'TD SOP+PROFORM MOD'!$A$5:$AD$750,MATCH(G$4,'TD SOP+PROFORM MOD'!$B$2:$AT$2,0)+1,0),"")</f>
        <v/>
      </c>
      <c r="H452" s="26" t="str">
        <f t="shared" si="100"/>
        <v/>
      </c>
      <c r="I452" s="25" t="str">
        <f>IFERROR(VLOOKUP($A452,'TD SOP+PROFORM MOD'!$A$5:$AD$750,MATCH(I$4,'TD SOP+PROFORM MOD'!$B$2:$AT$2,0)+1,0),"")</f>
        <v/>
      </c>
      <c r="J452" s="25" t="str">
        <f>IFERROR(VLOOKUP($A452,'TD SOP+PROFORM MOD'!$A$5:$AD$750,MATCH(J$4,'TD SOP+PROFORM MOD'!$B$2:$AT$2,0)+1,0),"")</f>
        <v/>
      </c>
      <c r="K452" s="26" t="str">
        <f t="shared" si="101"/>
        <v/>
      </c>
      <c r="L452" s="25" t="str">
        <f>IFERROR(VLOOKUP($A452,'TD SOP+PROFORM MOD'!$A$5:$AD$750,MATCH(L$4,'TD SOP+PROFORM MOD'!$B$2:$AT$2,0)+1,0),"")</f>
        <v/>
      </c>
      <c r="M452" s="25" t="str">
        <f>IFERROR(VLOOKUP($A452,'TD SOP+PROFORM MOD'!$A$5:$AD$750,MATCH(M$4,'TD SOP+PROFORM MOD'!$B$2:$AT$2,0)+1,0),"")</f>
        <v/>
      </c>
      <c r="N452" s="26" t="str">
        <f t="shared" si="102"/>
        <v/>
      </c>
      <c r="O452" s="25">
        <f>IFERROR(VLOOKUP($A452,'TD SOP+PROFORM MOD'!$A$5:$AD$750,MATCH(O$4,'TD SOP+PROFORM MOD'!$B$2:$AD$2,0)+1,0),0)+IFERROR(VLOOKUP($A452,'TD SOP+PROFORM MOD'!$A$5:$AD$750,MATCH(O$2,'TD SOP+PROFORM MOD'!$B$2:$AD$2,0)+1,0),0)</f>
        <v>0</v>
      </c>
      <c r="P452" s="25">
        <f>IFERROR(VLOOKUP($A452,'TD SOP+PROFORM MOD'!$A$5:$AD$750,MATCH(P$4,'TD SOP+PROFORM MOD'!$B$2:$AD$2,0)+1,0),0)+IFERROR(VLOOKUP($A452,'TD SOP+PROFORM MOD'!$A$5:$AD$750,MATCH(P$2,'TD SOP+PROFORM MOD'!$B$2:$AD$2,0)+1,0),0)</f>
        <v>0</v>
      </c>
      <c r="Q452" s="26" t="str">
        <f t="shared" si="103"/>
        <v/>
      </c>
      <c r="R452" s="25">
        <f>IFERROR(VLOOKUP($A452,'TD SOP+PROFORM MOD'!$A$5:$AD$750,MATCH(R$4,'TD SOP+PROFORM MOD'!$B$2:$AD$2,0)+1,0),0)+IFERROR(VLOOKUP($A452,'TD SOP+PROFORM MOD'!$A$5:$AD$750,MATCH(R$2,'TD SOP+PROFORM MOD'!$B$2:$AD$2,0)+1,0),0)</f>
        <v>0</v>
      </c>
      <c r="S452" s="25">
        <f>IFERROR(VLOOKUP($A452,'TD SOP+PROFORM MOD'!$A$5:$AD$750,MATCH(S$4,'TD SOP+PROFORM MOD'!$B$2:$AD$2,0)+1,0),0)+IFERROR(VLOOKUP($A452,'TD SOP+PROFORM MOD'!$A$5:$AD$750,MATCH(S$2,'TD SOP+PROFORM MOD'!$B$2:$AD$2,0)+1,0),0)</f>
        <v>0</v>
      </c>
      <c r="T452" s="26" t="str">
        <f t="shared" si="104"/>
        <v/>
      </c>
      <c r="U452" s="25">
        <f>IFERROR(VLOOKUP($A452,'TD SOP+PROFORM MOD'!$A$5:$AD$750,MATCH(U$4,'TD SOP+PROFORM MOD'!$B$2:$AD$2,0)+1,0),0)+IFERROR(VLOOKUP($A452,'TD SOP+PROFORM MOD'!$A$5:$AD$750,MATCH(U$2,'TD SOP+PROFORM MOD'!$B$2:$AD$2,0)+1,0),0)</f>
        <v>0</v>
      </c>
      <c r="V452" s="25">
        <f>IFERROR(VLOOKUP($A452,'TD SOP+PROFORM MOD'!$A$5:$AD$750,MATCH(V$4,'TD SOP+PROFORM MOD'!$B$2:$AD$2,0)+1,0),0)+IFERROR(VLOOKUP($A452,'TD SOP+PROFORM MOD'!$A$5:$AD$750,MATCH(V$2,'TD SOP+PROFORM MOD'!$B$2:$AD$2,0)+1,0),0)</f>
        <v>0</v>
      </c>
      <c r="W452" s="26" t="str">
        <f t="shared" si="105"/>
        <v/>
      </c>
      <c r="X452" s="25">
        <f>IFERROR(VLOOKUP($A452,'TD SOP+PROFORM MOD'!$A$5:$AD$750,MATCH(X$4,'TD SOP+PROFORM MOD'!$B$2:$AD$2,0)+1,0),0)+IFERROR(VLOOKUP($A452,'TD SOP+PROFORM MOD'!$A$5:$AD$750,MATCH(X$2,'TD SOP+PROFORM MOD'!$B$2:$AD$2,0)+1,0),0)</f>
        <v>0</v>
      </c>
      <c r="Y452" s="25">
        <f>IFERROR(VLOOKUP($A452,'TD SOP+PROFORM MOD'!$A$5:$AD$750,MATCH(Y$4,'TD SOP+PROFORM MOD'!$B$2:$AD$2,0)+1,0),0)+IFERROR(VLOOKUP($A452,'TD SOP+PROFORM MOD'!$A$5:$AD$750,MATCH(Y$2,'TD SOP+PROFORM MOD'!$B$2:$AD$2,0)+1,0),0)</f>
        <v>0</v>
      </c>
      <c r="Z452" s="26" t="str">
        <f t="shared" si="106"/>
        <v/>
      </c>
      <c r="AA452" s="25">
        <f>IFERROR(VLOOKUP($A452,'TD SOP+PROFORM MOD'!$A$5:$AD$750,MATCH(AA$4,'TD SOP+PROFORM MOD'!$B$2:$AD$2,0)+1,0),0)+IFERROR(VLOOKUP($A452,'TD SOP+PROFORM MOD'!$A$5:$AD$750,MATCH(AA$2,'TD SOP+PROFORM MOD'!$B$2:$AD$2,0)+1,0),0)</f>
        <v>0</v>
      </c>
      <c r="AB452" s="25">
        <f>IFERROR(VLOOKUP($A452,'TD SOP+PROFORM MOD'!$A$5:$AD$750,MATCH(AB$4,'TD SOP+PROFORM MOD'!$B$2:$AD$2,0)+1,0),0)+IFERROR(VLOOKUP($A452,'TD SOP+PROFORM MOD'!$A$5:$AD$750,MATCH(AB$2,'TD SOP+PROFORM MOD'!$B$2:$AD$2,0)+1,0),0)</f>
        <v>0</v>
      </c>
      <c r="AC452" s="26" t="str">
        <f t="shared" si="107"/>
        <v/>
      </c>
      <c r="AD452" s="25">
        <f>IFERROR(VLOOKUP($A452,'TD SOP+PROFORM MOD'!$A$5:$AD$750,MATCH(AD$4,'TD SOP+PROFORM MOD'!$B$2:$AD$2,0)+1,0),0)+IFERROR(VLOOKUP($A452,'TD SOP+PROFORM MOD'!$A$5:$AD$750,MATCH(AD$2,'TD SOP+PROFORM MOD'!$B$2:$AD$2,0)+1,0),0)</f>
        <v>0</v>
      </c>
      <c r="AE452" s="25">
        <f>IFERROR(VLOOKUP($A452,'TD SOP+PROFORM MOD'!$A$5:$AD$750,MATCH(AE$4,'TD SOP+PROFORM MOD'!$B$2:$AD$2,0)+1,0),0)+IFERROR(VLOOKUP($A452,'TD SOP+PROFORM MOD'!$A$5:$AD$750,MATCH(AE$2,'TD SOP+PROFORM MOD'!$B$2:$AD$2,0)+1,0),0)</f>
        <v>0</v>
      </c>
      <c r="AF452" s="26" t="str">
        <f t="shared" si="108"/>
        <v/>
      </c>
      <c r="AG452" s="25">
        <f>IFERROR(VLOOKUP($A452,'TD SOP+PROFORM MOD'!$A$5:$AD$750,MATCH(AG$4,'TD SOP+PROFORM MOD'!$B$2:$AD$2,0)+1,0),0)+IFERROR(VLOOKUP($A452,'TD SOP+PROFORM MOD'!$A$5:$AD$750,MATCH(AG$2,'TD SOP+PROFORM MOD'!$B$2:$AD$2,0)+1,0),0)</f>
        <v>0</v>
      </c>
      <c r="AH452" s="25">
        <f>IFERROR(VLOOKUP($A452,'TD SOP+PROFORM MOD'!$A$5:$AD$750,MATCH(AH$4,'TD SOP+PROFORM MOD'!$B$2:$AD$2,0)+1,0),0)+IFERROR(VLOOKUP($A452,'TD SOP+PROFORM MOD'!$A$5:$AD$750,MATCH(AH$2,'TD SOP+PROFORM MOD'!$B$2:$AD$2,0)+1,0),0)</f>
        <v>0</v>
      </c>
      <c r="AI452" s="26" t="str">
        <f t="shared" si="109"/>
        <v/>
      </c>
      <c r="AJ452" s="25">
        <f>IFERROR(VLOOKUP($A452,'TD SOP+PROFORM MOD'!$A$5:$AD$750,MATCH(AJ$4,'TD SOP+PROFORM MOD'!$B$2:$AD$2,0)+1,0),0)+IFERROR(VLOOKUP($A452,'TD SOP+PROFORM MOD'!$A$5:$AD$750,MATCH(AJ$2,'TD SOP+PROFORM MOD'!$B$2:$AD$2,0)+1,0),0)</f>
        <v>0</v>
      </c>
      <c r="AK452" s="25">
        <f>IFERROR(VLOOKUP($A452,'TD SOP+PROFORM MOD'!$A$5:$AD$750,MATCH(AK$4,'TD SOP+PROFORM MOD'!$B$2:$AD$2,0)+1,0),0)+IFERROR(VLOOKUP($A452,'TD SOP+PROFORM MOD'!$A$5:$AD$750,MATCH(AK$2,'TD SOP+PROFORM MOD'!$B$2:$AD$2,0)+1,0),0)</f>
        <v>0</v>
      </c>
      <c r="AL452" s="26" t="str">
        <f t="shared" si="110"/>
        <v/>
      </c>
      <c r="AM452" s="25">
        <f t="shared" si="112"/>
        <v>0</v>
      </c>
      <c r="AN452" s="25">
        <f t="shared" si="112"/>
        <v>0</v>
      </c>
      <c r="AO452" s="26" t="str">
        <f t="shared" si="111"/>
        <v/>
      </c>
      <c r="AR452" s="25">
        <f>SUMIF('B&amp;S YTD LFY'!B:B,"="&amp;A452,'B&amp;S YTD LFY'!C:C)</f>
        <v>0</v>
      </c>
      <c r="AS452" s="25">
        <f t="shared" si="113"/>
        <v>0</v>
      </c>
      <c r="AT452" s="25"/>
    </row>
    <row r="453" spans="1:46" x14ac:dyDescent="0.35">
      <c r="A453" s="24">
        <f>IF(AND('TD SOP+PROFORM MOD'!A450&lt;&gt;"",'TD SOP+PROFORM MOD'!A450&lt;&gt;"TOTAL"),'TD SOP+PROFORM MOD'!A450,0)</f>
        <v>0</v>
      </c>
      <c r="C453" s="25" t="str">
        <f>IFERROR(VLOOKUP($A453,'TD SOP+PROFORM MOD'!$A$5:$AD$750,MATCH(C$4,'TD SOP+PROFORM MOD'!$B$2:$AT$2,0)+1,0),"")</f>
        <v/>
      </c>
      <c r="D453" s="25" t="str">
        <f>IFERROR(VLOOKUP($A453,'TD SOP+PROFORM MOD'!$A$5:$AD$750,MATCH(D$4,'TD SOP+PROFORM MOD'!$B$2:$AT$2,0)+1,0),"")</f>
        <v/>
      </c>
      <c r="E453" s="26" t="str">
        <f t="shared" si="99"/>
        <v/>
      </c>
      <c r="F453" s="25" t="str">
        <f>IFERROR(VLOOKUP($A453,'TD SOP+PROFORM MOD'!$A$5:$AD$750,MATCH(F$4,'TD SOP+PROFORM MOD'!$B$2:$AT$2,0)+1,0),"")</f>
        <v/>
      </c>
      <c r="G453" s="25" t="str">
        <f>IFERROR(VLOOKUP($A453,'TD SOP+PROFORM MOD'!$A$5:$AD$750,MATCH(G$4,'TD SOP+PROFORM MOD'!$B$2:$AT$2,0)+1,0),"")</f>
        <v/>
      </c>
      <c r="H453" s="26" t="str">
        <f t="shared" si="100"/>
        <v/>
      </c>
      <c r="I453" s="25" t="str">
        <f>IFERROR(VLOOKUP($A453,'TD SOP+PROFORM MOD'!$A$5:$AD$750,MATCH(I$4,'TD SOP+PROFORM MOD'!$B$2:$AT$2,0)+1,0),"")</f>
        <v/>
      </c>
      <c r="J453" s="25" t="str">
        <f>IFERROR(VLOOKUP($A453,'TD SOP+PROFORM MOD'!$A$5:$AD$750,MATCH(J$4,'TD SOP+PROFORM MOD'!$B$2:$AT$2,0)+1,0),"")</f>
        <v/>
      </c>
      <c r="K453" s="26" t="str">
        <f t="shared" si="101"/>
        <v/>
      </c>
      <c r="L453" s="25" t="str">
        <f>IFERROR(VLOOKUP($A453,'TD SOP+PROFORM MOD'!$A$5:$AD$750,MATCH(L$4,'TD SOP+PROFORM MOD'!$B$2:$AT$2,0)+1,0),"")</f>
        <v/>
      </c>
      <c r="M453" s="25" t="str">
        <f>IFERROR(VLOOKUP($A453,'TD SOP+PROFORM MOD'!$A$5:$AD$750,MATCH(M$4,'TD SOP+PROFORM MOD'!$B$2:$AT$2,0)+1,0),"")</f>
        <v/>
      </c>
      <c r="N453" s="26" t="str">
        <f t="shared" si="102"/>
        <v/>
      </c>
      <c r="O453" s="25">
        <f>IFERROR(VLOOKUP($A453,'TD SOP+PROFORM MOD'!$A$5:$AD$750,MATCH(O$4,'TD SOP+PROFORM MOD'!$B$2:$AD$2,0)+1,0),0)+IFERROR(VLOOKUP($A453,'TD SOP+PROFORM MOD'!$A$5:$AD$750,MATCH(O$2,'TD SOP+PROFORM MOD'!$B$2:$AD$2,0)+1,0),0)</f>
        <v>0</v>
      </c>
      <c r="P453" s="25">
        <f>IFERROR(VLOOKUP($A453,'TD SOP+PROFORM MOD'!$A$5:$AD$750,MATCH(P$4,'TD SOP+PROFORM MOD'!$B$2:$AD$2,0)+1,0),0)+IFERROR(VLOOKUP($A453,'TD SOP+PROFORM MOD'!$A$5:$AD$750,MATCH(P$2,'TD SOP+PROFORM MOD'!$B$2:$AD$2,0)+1,0),0)</f>
        <v>0</v>
      </c>
      <c r="Q453" s="26" t="str">
        <f t="shared" si="103"/>
        <v/>
      </c>
      <c r="R453" s="25">
        <f>IFERROR(VLOOKUP($A453,'TD SOP+PROFORM MOD'!$A$5:$AD$750,MATCH(R$4,'TD SOP+PROFORM MOD'!$B$2:$AD$2,0)+1,0),0)+IFERROR(VLOOKUP($A453,'TD SOP+PROFORM MOD'!$A$5:$AD$750,MATCH(R$2,'TD SOP+PROFORM MOD'!$B$2:$AD$2,0)+1,0),0)</f>
        <v>0</v>
      </c>
      <c r="S453" s="25">
        <f>IFERROR(VLOOKUP($A453,'TD SOP+PROFORM MOD'!$A$5:$AD$750,MATCH(S$4,'TD SOP+PROFORM MOD'!$B$2:$AD$2,0)+1,0),0)+IFERROR(VLOOKUP($A453,'TD SOP+PROFORM MOD'!$A$5:$AD$750,MATCH(S$2,'TD SOP+PROFORM MOD'!$B$2:$AD$2,0)+1,0),0)</f>
        <v>0</v>
      </c>
      <c r="T453" s="26" t="str">
        <f t="shared" si="104"/>
        <v/>
      </c>
      <c r="U453" s="25">
        <f>IFERROR(VLOOKUP($A453,'TD SOP+PROFORM MOD'!$A$5:$AD$750,MATCH(U$4,'TD SOP+PROFORM MOD'!$B$2:$AD$2,0)+1,0),0)+IFERROR(VLOOKUP($A453,'TD SOP+PROFORM MOD'!$A$5:$AD$750,MATCH(U$2,'TD SOP+PROFORM MOD'!$B$2:$AD$2,0)+1,0),0)</f>
        <v>0</v>
      </c>
      <c r="V453" s="25">
        <f>IFERROR(VLOOKUP($A453,'TD SOP+PROFORM MOD'!$A$5:$AD$750,MATCH(V$4,'TD SOP+PROFORM MOD'!$B$2:$AD$2,0)+1,0),0)+IFERROR(VLOOKUP($A453,'TD SOP+PROFORM MOD'!$A$5:$AD$750,MATCH(V$2,'TD SOP+PROFORM MOD'!$B$2:$AD$2,0)+1,0),0)</f>
        <v>0</v>
      </c>
      <c r="W453" s="26" t="str">
        <f t="shared" si="105"/>
        <v/>
      </c>
      <c r="X453" s="25">
        <f>IFERROR(VLOOKUP($A453,'TD SOP+PROFORM MOD'!$A$5:$AD$750,MATCH(X$4,'TD SOP+PROFORM MOD'!$B$2:$AD$2,0)+1,0),0)+IFERROR(VLOOKUP($A453,'TD SOP+PROFORM MOD'!$A$5:$AD$750,MATCH(X$2,'TD SOP+PROFORM MOD'!$B$2:$AD$2,0)+1,0),0)</f>
        <v>0</v>
      </c>
      <c r="Y453" s="25">
        <f>IFERROR(VLOOKUP($A453,'TD SOP+PROFORM MOD'!$A$5:$AD$750,MATCH(Y$4,'TD SOP+PROFORM MOD'!$B$2:$AD$2,0)+1,0),0)+IFERROR(VLOOKUP($A453,'TD SOP+PROFORM MOD'!$A$5:$AD$750,MATCH(Y$2,'TD SOP+PROFORM MOD'!$B$2:$AD$2,0)+1,0),0)</f>
        <v>0</v>
      </c>
      <c r="Z453" s="26" t="str">
        <f t="shared" si="106"/>
        <v/>
      </c>
      <c r="AA453" s="25">
        <f>IFERROR(VLOOKUP($A453,'TD SOP+PROFORM MOD'!$A$5:$AD$750,MATCH(AA$4,'TD SOP+PROFORM MOD'!$B$2:$AD$2,0)+1,0),0)+IFERROR(VLOOKUP($A453,'TD SOP+PROFORM MOD'!$A$5:$AD$750,MATCH(AA$2,'TD SOP+PROFORM MOD'!$B$2:$AD$2,0)+1,0),0)</f>
        <v>0</v>
      </c>
      <c r="AB453" s="25">
        <f>IFERROR(VLOOKUP($A453,'TD SOP+PROFORM MOD'!$A$5:$AD$750,MATCH(AB$4,'TD SOP+PROFORM MOD'!$B$2:$AD$2,0)+1,0),0)+IFERROR(VLOOKUP($A453,'TD SOP+PROFORM MOD'!$A$5:$AD$750,MATCH(AB$2,'TD SOP+PROFORM MOD'!$B$2:$AD$2,0)+1,0),0)</f>
        <v>0</v>
      </c>
      <c r="AC453" s="26" t="str">
        <f t="shared" si="107"/>
        <v/>
      </c>
      <c r="AD453" s="25">
        <f>IFERROR(VLOOKUP($A453,'TD SOP+PROFORM MOD'!$A$5:$AD$750,MATCH(AD$4,'TD SOP+PROFORM MOD'!$B$2:$AD$2,0)+1,0),0)+IFERROR(VLOOKUP($A453,'TD SOP+PROFORM MOD'!$A$5:$AD$750,MATCH(AD$2,'TD SOP+PROFORM MOD'!$B$2:$AD$2,0)+1,0),0)</f>
        <v>0</v>
      </c>
      <c r="AE453" s="25">
        <f>IFERROR(VLOOKUP($A453,'TD SOP+PROFORM MOD'!$A$5:$AD$750,MATCH(AE$4,'TD SOP+PROFORM MOD'!$B$2:$AD$2,0)+1,0),0)+IFERROR(VLOOKUP($A453,'TD SOP+PROFORM MOD'!$A$5:$AD$750,MATCH(AE$2,'TD SOP+PROFORM MOD'!$B$2:$AD$2,0)+1,0),0)</f>
        <v>0</v>
      </c>
      <c r="AF453" s="26" t="str">
        <f t="shared" si="108"/>
        <v/>
      </c>
      <c r="AG453" s="25">
        <f>IFERROR(VLOOKUP($A453,'TD SOP+PROFORM MOD'!$A$5:$AD$750,MATCH(AG$4,'TD SOP+PROFORM MOD'!$B$2:$AD$2,0)+1,0),0)+IFERROR(VLOOKUP($A453,'TD SOP+PROFORM MOD'!$A$5:$AD$750,MATCH(AG$2,'TD SOP+PROFORM MOD'!$B$2:$AD$2,0)+1,0),0)</f>
        <v>0</v>
      </c>
      <c r="AH453" s="25">
        <f>IFERROR(VLOOKUP($A453,'TD SOP+PROFORM MOD'!$A$5:$AD$750,MATCH(AH$4,'TD SOP+PROFORM MOD'!$B$2:$AD$2,0)+1,0),0)+IFERROR(VLOOKUP($A453,'TD SOP+PROFORM MOD'!$A$5:$AD$750,MATCH(AH$2,'TD SOP+PROFORM MOD'!$B$2:$AD$2,0)+1,0),0)</f>
        <v>0</v>
      </c>
      <c r="AI453" s="26" t="str">
        <f t="shared" si="109"/>
        <v/>
      </c>
      <c r="AJ453" s="25">
        <f>IFERROR(VLOOKUP($A453,'TD SOP+PROFORM MOD'!$A$5:$AD$750,MATCH(AJ$4,'TD SOP+PROFORM MOD'!$B$2:$AD$2,0)+1,0),0)+IFERROR(VLOOKUP($A453,'TD SOP+PROFORM MOD'!$A$5:$AD$750,MATCH(AJ$2,'TD SOP+PROFORM MOD'!$B$2:$AD$2,0)+1,0),0)</f>
        <v>0</v>
      </c>
      <c r="AK453" s="25">
        <f>IFERROR(VLOOKUP($A453,'TD SOP+PROFORM MOD'!$A$5:$AD$750,MATCH(AK$4,'TD SOP+PROFORM MOD'!$B$2:$AD$2,0)+1,0),0)+IFERROR(VLOOKUP($A453,'TD SOP+PROFORM MOD'!$A$5:$AD$750,MATCH(AK$2,'TD SOP+PROFORM MOD'!$B$2:$AD$2,0)+1,0),0)</f>
        <v>0</v>
      </c>
      <c r="AL453" s="26" t="str">
        <f t="shared" si="110"/>
        <v/>
      </c>
      <c r="AM453" s="25">
        <f t="shared" si="112"/>
        <v>0</v>
      </c>
      <c r="AN453" s="25">
        <f t="shared" si="112"/>
        <v>0</v>
      </c>
      <c r="AO453" s="26" t="str">
        <f t="shared" si="111"/>
        <v/>
      </c>
      <c r="AR453" s="25">
        <f>SUMIF('B&amp;S YTD LFY'!B:B,"="&amp;A453,'B&amp;S YTD LFY'!C:C)</f>
        <v>0</v>
      </c>
      <c r="AS453" s="25">
        <f t="shared" si="113"/>
        <v>0</v>
      </c>
      <c r="AT453" s="25"/>
    </row>
    <row r="454" spans="1:46" x14ac:dyDescent="0.35">
      <c r="A454" s="24">
        <f>IF(AND('TD SOP+PROFORM MOD'!A451&lt;&gt;"",'TD SOP+PROFORM MOD'!A451&lt;&gt;"TOTAL"),'TD SOP+PROFORM MOD'!A451,0)</f>
        <v>0</v>
      </c>
      <c r="C454" s="25" t="str">
        <f>IFERROR(VLOOKUP($A454,'TD SOP+PROFORM MOD'!$A$5:$AD$750,MATCH(C$4,'TD SOP+PROFORM MOD'!$B$2:$AT$2,0)+1,0),"")</f>
        <v/>
      </c>
      <c r="D454" s="25" t="str">
        <f>IFERROR(VLOOKUP($A454,'TD SOP+PROFORM MOD'!$A$5:$AD$750,MATCH(D$4,'TD SOP+PROFORM MOD'!$B$2:$AT$2,0)+1,0),"")</f>
        <v/>
      </c>
      <c r="E454" s="26" t="str">
        <f t="shared" si="99"/>
        <v/>
      </c>
      <c r="F454" s="25" t="str">
        <f>IFERROR(VLOOKUP($A454,'TD SOP+PROFORM MOD'!$A$5:$AD$750,MATCH(F$4,'TD SOP+PROFORM MOD'!$B$2:$AT$2,0)+1,0),"")</f>
        <v/>
      </c>
      <c r="G454" s="25" t="str">
        <f>IFERROR(VLOOKUP($A454,'TD SOP+PROFORM MOD'!$A$5:$AD$750,MATCH(G$4,'TD SOP+PROFORM MOD'!$B$2:$AT$2,0)+1,0),"")</f>
        <v/>
      </c>
      <c r="H454" s="26" t="str">
        <f t="shared" si="100"/>
        <v/>
      </c>
      <c r="I454" s="25" t="str">
        <f>IFERROR(VLOOKUP($A454,'TD SOP+PROFORM MOD'!$A$5:$AD$750,MATCH(I$4,'TD SOP+PROFORM MOD'!$B$2:$AT$2,0)+1,0),"")</f>
        <v/>
      </c>
      <c r="J454" s="25" t="str">
        <f>IFERROR(VLOOKUP($A454,'TD SOP+PROFORM MOD'!$A$5:$AD$750,MATCH(J$4,'TD SOP+PROFORM MOD'!$B$2:$AT$2,0)+1,0),"")</f>
        <v/>
      </c>
      <c r="K454" s="26" t="str">
        <f t="shared" si="101"/>
        <v/>
      </c>
      <c r="L454" s="25" t="str">
        <f>IFERROR(VLOOKUP($A454,'TD SOP+PROFORM MOD'!$A$5:$AD$750,MATCH(L$4,'TD SOP+PROFORM MOD'!$B$2:$AT$2,0)+1,0),"")</f>
        <v/>
      </c>
      <c r="M454" s="25" t="str">
        <f>IFERROR(VLOOKUP($A454,'TD SOP+PROFORM MOD'!$A$5:$AD$750,MATCH(M$4,'TD SOP+PROFORM MOD'!$B$2:$AT$2,0)+1,0),"")</f>
        <v/>
      </c>
      <c r="N454" s="26" t="str">
        <f t="shared" si="102"/>
        <v/>
      </c>
      <c r="O454" s="25">
        <f>IFERROR(VLOOKUP($A454,'TD SOP+PROFORM MOD'!$A$5:$AD$750,MATCH(O$4,'TD SOP+PROFORM MOD'!$B$2:$AD$2,0)+1,0),0)+IFERROR(VLOOKUP($A454,'TD SOP+PROFORM MOD'!$A$5:$AD$750,MATCH(O$2,'TD SOP+PROFORM MOD'!$B$2:$AD$2,0)+1,0),0)</f>
        <v>0</v>
      </c>
      <c r="P454" s="25">
        <f>IFERROR(VLOOKUP($A454,'TD SOP+PROFORM MOD'!$A$5:$AD$750,MATCH(P$4,'TD SOP+PROFORM MOD'!$B$2:$AD$2,0)+1,0),0)+IFERROR(VLOOKUP($A454,'TD SOP+PROFORM MOD'!$A$5:$AD$750,MATCH(P$2,'TD SOP+PROFORM MOD'!$B$2:$AD$2,0)+1,0),0)</f>
        <v>0</v>
      </c>
      <c r="Q454" s="26" t="str">
        <f t="shared" si="103"/>
        <v/>
      </c>
      <c r="R454" s="25">
        <f>IFERROR(VLOOKUP($A454,'TD SOP+PROFORM MOD'!$A$5:$AD$750,MATCH(R$4,'TD SOP+PROFORM MOD'!$B$2:$AD$2,0)+1,0),0)+IFERROR(VLOOKUP($A454,'TD SOP+PROFORM MOD'!$A$5:$AD$750,MATCH(R$2,'TD SOP+PROFORM MOD'!$B$2:$AD$2,0)+1,0),0)</f>
        <v>0</v>
      </c>
      <c r="S454" s="25">
        <f>IFERROR(VLOOKUP($A454,'TD SOP+PROFORM MOD'!$A$5:$AD$750,MATCH(S$4,'TD SOP+PROFORM MOD'!$B$2:$AD$2,0)+1,0),0)+IFERROR(VLOOKUP($A454,'TD SOP+PROFORM MOD'!$A$5:$AD$750,MATCH(S$2,'TD SOP+PROFORM MOD'!$B$2:$AD$2,0)+1,0),0)</f>
        <v>0</v>
      </c>
      <c r="T454" s="26" t="str">
        <f t="shared" si="104"/>
        <v/>
      </c>
      <c r="U454" s="25">
        <f>IFERROR(VLOOKUP($A454,'TD SOP+PROFORM MOD'!$A$5:$AD$750,MATCH(U$4,'TD SOP+PROFORM MOD'!$B$2:$AD$2,0)+1,0),0)+IFERROR(VLOOKUP($A454,'TD SOP+PROFORM MOD'!$A$5:$AD$750,MATCH(U$2,'TD SOP+PROFORM MOD'!$B$2:$AD$2,0)+1,0),0)</f>
        <v>0</v>
      </c>
      <c r="V454" s="25">
        <f>IFERROR(VLOOKUP($A454,'TD SOP+PROFORM MOD'!$A$5:$AD$750,MATCH(V$4,'TD SOP+PROFORM MOD'!$B$2:$AD$2,0)+1,0),0)+IFERROR(VLOOKUP($A454,'TD SOP+PROFORM MOD'!$A$5:$AD$750,MATCH(V$2,'TD SOP+PROFORM MOD'!$B$2:$AD$2,0)+1,0),0)</f>
        <v>0</v>
      </c>
      <c r="W454" s="26" t="str">
        <f t="shared" si="105"/>
        <v/>
      </c>
      <c r="X454" s="25">
        <f>IFERROR(VLOOKUP($A454,'TD SOP+PROFORM MOD'!$A$5:$AD$750,MATCH(X$4,'TD SOP+PROFORM MOD'!$B$2:$AD$2,0)+1,0),0)+IFERROR(VLOOKUP($A454,'TD SOP+PROFORM MOD'!$A$5:$AD$750,MATCH(X$2,'TD SOP+PROFORM MOD'!$B$2:$AD$2,0)+1,0),0)</f>
        <v>0</v>
      </c>
      <c r="Y454" s="25">
        <f>IFERROR(VLOOKUP($A454,'TD SOP+PROFORM MOD'!$A$5:$AD$750,MATCH(Y$4,'TD SOP+PROFORM MOD'!$B$2:$AD$2,0)+1,0),0)+IFERROR(VLOOKUP($A454,'TD SOP+PROFORM MOD'!$A$5:$AD$750,MATCH(Y$2,'TD SOP+PROFORM MOD'!$B$2:$AD$2,0)+1,0),0)</f>
        <v>0</v>
      </c>
      <c r="Z454" s="26" t="str">
        <f t="shared" si="106"/>
        <v/>
      </c>
      <c r="AA454" s="25">
        <f>IFERROR(VLOOKUP($A454,'TD SOP+PROFORM MOD'!$A$5:$AD$750,MATCH(AA$4,'TD SOP+PROFORM MOD'!$B$2:$AD$2,0)+1,0),0)+IFERROR(VLOOKUP($A454,'TD SOP+PROFORM MOD'!$A$5:$AD$750,MATCH(AA$2,'TD SOP+PROFORM MOD'!$B$2:$AD$2,0)+1,0),0)</f>
        <v>0</v>
      </c>
      <c r="AB454" s="25">
        <f>IFERROR(VLOOKUP($A454,'TD SOP+PROFORM MOD'!$A$5:$AD$750,MATCH(AB$4,'TD SOP+PROFORM MOD'!$B$2:$AD$2,0)+1,0),0)+IFERROR(VLOOKUP($A454,'TD SOP+PROFORM MOD'!$A$5:$AD$750,MATCH(AB$2,'TD SOP+PROFORM MOD'!$B$2:$AD$2,0)+1,0),0)</f>
        <v>0</v>
      </c>
      <c r="AC454" s="26" t="str">
        <f t="shared" si="107"/>
        <v/>
      </c>
      <c r="AD454" s="25">
        <f>IFERROR(VLOOKUP($A454,'TD SOP+PROFORM MOD'!$A$5:$AD$750,MATCH(AD$4,'TD SOP+PROFORM MOD'!$B$2:$AD$2,0)+1,0),0)+IFERROR(VLOOKUP($A454,'TD SOP+PROFORM MOD'!$A$5:$AD$750,MATCH(AD$2,'TD SOP+PROFORM MOD'!$B$2:$AD$2,0)+1,0),0)</f>
        <v>0</v>
      </c>
      <c r="AE454" s="25">
        <f>IFERROR(VLOOKUP($A454,'TD SOP+PROFORM MOD'!$A$5:$AD$750,MATCH(AE$4,'TD SOP+PROFORM MOD'!$B$2:$AD$2,0)+1,0),0)+IFERROR(VLOOKUP($A454,'TD SOP+PROFORM MOD'!$A$5:$AD$750,MATCH(AE$2,'TD SOP+PROFORM MOD'!$B$2:$AD$2,0)+1,0),0)</f>
        <v>0</v>
      </c>
      <c r="AF454" s="26" t="str">
        <f t="shared" si="108"/>
        <v/>
      </c>
      <c r="AG454" s="25">
        <f>IFERROR(VLOOKUP($A454,'TD SOP+PROFORM MOD'!$A$5:$AD$750,MATCH(AG$4,'TD SOP+PROFORM MOD'!$B$2:$AD$2,0)+1,0),0)+IFERROR(VLOOKUP($A454,'TD SOP+PROFORM MOD'!$A$5:$AD$750,MATCH(AG$2,'TD SOP+PROFORM MOD'!$B$2:$AD$2,0)+1,0),0)</f>
        <v>0</v>
      </c>
      <c r="AH454" s="25">
        <f>IFERROR(VLOOKUP($A454,'TD SOP+PROFORM MOD'!$A$5:$AD$750,MATCH(AH$4,'TD SOP+PROFORM MOD'!$B$2:$AD$2,0)+1,0),0)+IFERROR(VLOOKUP($A454,'TD SOP+PROFORM MOD'!$A$5:$AD$750,MATCH(AH$2,'TD SOP+PROFORM MOD'!$B$2:$AD$2,0)+1,0),0)</f>
        <v>0</v>
      </c>
      <c r="AI454" s="26" t="str">
        <f t="shared" si="109"/>
        <v/>
      </c>
      <c r="AJ454" s="25">
        <f>IFERROR(VLOOKUP($A454,'TD SOP+PROFORM MOD'!$A$5:$AD$750,MATCH(AJ$4,'TD SOP+PROFORM MOD'!$B$2:$AD$2,0)+1,0),0)+IFERROR(VLOOKUP($A454,'TD SOP+PROFORM MOD'!$A$5:$AD$750,MATCH(AJ$2,'TD SOP+PROFORM MOD'!$B$2:$AD$2,0)+1,0),0)</f>
        <v>0</v>
      </c>
      <c r="AK454" s="25">
        <f>IFERROR(VLOOKUP($A454,'TD SOP+PROFORM MOD'!$A$5:$AD$750,MATCH(AK$4,'TD SOP+PROFORM MOD'!$B$2:$AD$2,0)+1,0),0)+IFERROR(VLOOKUP($A454,'TD SOP+PROFORM MOD'!$A$5:$AD$750,MATCH(AK$2,'TD SOP+PROFORM MOD'!$B$2:$AD$2,0)+1,0),0)</f>
        <v>0</v>
      </c>
      <c r="AL454" s="26" t="str">
        <f t="shared" si="110"/>
        <v/>
      </c>
      <c r="AM454" s="25">
        <f t="shared" si="112"/>
        <v>0</v>
      </c>
      <c r="AN454" s="25">
        <f t="shared" si="112"/>
        <v>0</v>
      </c>
      <c r="AO454" s="26" t="str">
        <f t="shared" si="111"/>
        <v/>
      </c>
      <c r="AR454" s="25">
        <f>SUMIF('B&amp;S YTD LFY'!B:B,"="&amp;A454,'B&amp;S YTD LFY'!C:C)</f>
        <v>0</v>
      </c>
      <c r="AS454" s="25">
        <f t="shared" si="113"/>
        <v>0</v>
      </c>
      <c r="AT454" s="25"/>
    </row>
    <row r="455" spans="1:46" x14ac:dyDescent="0.35">
      <c r="A455" s="24">
        <f>IF(AND('TD SOP+PROFORM MOD'!A452&lt;&gt;"",'TD SOP+PROFORM MOD'!A452&lt;&gt;"TOTAL"),'TD SOP+PROFORM MOD'!A452,0)</f>
        <v>0</v>
      </c>
      <c r="C455" s="25" t="str">
        <f>IFERROR(VLOOKUP($A455,'TD SOP+PROFORM MOD'!$A$5:$AD$750,MATCH(C$4,'TD SOP+PROFORM MOD'!$B$2:$AT$2,0)+1,0),"")</f>
        <v/>
      </c>
      <c r="D455" s="25" t="str">
        <f>IFERROR(VLOOKUP($A455,'TD SOP+PROFORM MOD'!$A$5:$AD$750,MATCH(D$4,'TD SOP+PROFORM MOD'!$B$2:$AT$2,0)+1,0),"")</f>
        <v/>
      </c>
      <c r="E455" s="26" t="str">
        <f t="shared" si="99"/>
        <v/>
      </c>
      <c r="F455" s="25" t="str">
        <f>IFERROR(VLOOKUP($A455,'TD SOP+PROFORM MOD'!$A$5:$AD$750,MATCH(F$4,'TD SOP+PROFORM MOD'!$B$2:$AT$2,0)+1,0),"")</f>
        <v/>
      </c>
      <c r="G455" s="25" t="str">
        <f>IFERROR(VLOOKUP($A455,'TD SOP+PROFORM MOD'!$A$5:$AD$750,MATCH(G$4,'TD SOP+PROFORM MOD'!$B$2:$AT$2,0)+1,0),"")</f>
        <v/>
      </c>
      <c r="H455" s="26" t="str">
        <f t="shared" si="100"/>
        <v/>
      </c>
      <c r="I455" s="25" t="str">
        <f>IFERROR(VLOOKUP($A455,'TD SOP+PROFORM MOD'!$A$5:$AD$750,MATCH(I$4,'TD SOP+PROFORM MOD'!$B$2:$AT$2,0)+1,0),"")</f>
        <v/>
      </c>
      <c r="J455" s="25" t="str">
        <f>IFERROR(VLOOKUP($A455,'TD SOP+PROFORM MOD'!$A$5:$AD$750,MATCH(J$4,'TD SOP+PROFORM MOD'!$B$2:$AT$2,0)+1,0),"")</f>
        <v/>
      </c>
      <c r="K455" s="26" t="str">
        <f t="shared" si="101"/>
        <v/>
      </c>
      <c r="L455" s="25" t="str">
        <f>IFERROR(VLOOKUP($A455,'TD SOP+PROFORM MOD'!$A$5:$AD$750,MATCH(L$4,'TD SOP+PROFORM MOD'!$B$2:$AT$2,0)+1,0),"")</f>
        <v/>
      </c>
      <c r="M455" s="25" t="str">
        <f>IFERROR(VLOOKUP($A455,'TD SOP+PROFORM MOD'!$A$5:$AD$750,MATCH(M$4,'TD SOP+PROFORM MOD'!$B$2:$AT$2,0)+1,0),"")</f>
        <v/>
      </c>
      <c r="N455" s="26" t="str">
        <f t="shared" si="102"/>
        <v/>
      </c>
      <c r="O455" s="25">
        <f>IFERROR(VLOOKUP($A455,'TD SOP+PROFORM MOD'!$A$5:$AD$750,MATCH(O$4,'TD SOP+PROFORM MOD'!$B$2:$AD$2,0)+1,0),0)+IFERROR(VLOOKUP($A455,'TD SOP+PROFORM MOD'!$A$5:$AD$750,MATCH(O$2,'TD SOP+PROFORM MOD'!$B$2:$AD$2,0)+1,0),0)</f>
        <v>0</v>
      </c>
      <c r="P455" s="25">
        <f>IFERROR(VLOOKUP($A455,'TD SOP+PROFORM MOD'!$A$5:$AD$750,MATCH(P$4,'TD SOP+PROFORM MOD'!$B$2:$AD$2,0)+1,0),0)+IFERROR(VLOOKUP($A455,'TD SOP+PROFORM MOD'!$A$5:$AD$750,MATCH(P$2,'TD SOP+PROFORM MOD'!$B$2:$AD$2,0)+1,0),0)</f>
        <v>0</v>
      </c>
      <c r="Q455" s="26" t="str">
        <f t="shared" si="103"/>
        <v/>
      </c>
      <c r="R455" s="25">
        <f>IFERROR(VLOOKUP($A455,'TD SOP+PROFORM MOD'!$A$5:$AD$750,MATCH(R$4,'TD SOP+PROFORM MOD'!$B$2:$AD$2,0)+1,0),0)+IFERROR(VLOOKUP($A455,'TD SOP+PROFORM MOD'!$A$5:$AD$750,MATCH(R$2,'TD SOP+PROFORM MOD'!$B$2:$AD$2,0)+1,0),0)</f>
        <v>0</v>
      </c>
      <c r="S455" s="25">
        <f>IFERROR(VLOOKUP($A455,'TD SOP+PROFORM MOD'!$A$5:$AD$750,MATCH(S$4,'TD SOP+PROFORM MOD'!$B$2:$AD$2,0)+1,0),0)+IFERROR(VLOOKUP($A455,'TD SOP+PROFORM MOD'!$A$5:$AD$750,MATCH(S$2,'TD SOP+PROFORM MOD'!$B$2:$AD$2,0)+1,0),0)</f>
        <v>0</v>
      </c>
      <c r="T455" s="26" t="str">
        <f t="shared" si="104"/>
        <v/>
      </c>
      <c r="U455" s="25">
        <f>IFERROR(VLOOKUP($A455,'TD SOP+PROFORM MOD'!$A$5:$AD$750,MATCH(U$4,'TD SOP+PROFORM MOD'!$B$2:$AD$2,0)+1,0),0)+IFERROR(VLOOKUP($A455,'TD SOP+PROFORM MOD'!$A$5:$AD$750,MATCH(U$2,'TD SOP+PROFORM MOD'!$B$2:$AD$2,0)+1,0),0)</f>
        <v>0</v>
      </c>
      <c r="V455" s="25">
        <f>IFERROR(VLOOKUP($A455,'TD SOP+PROFORM MOD'!$A$5:$AD$750,MATCH(V$4,'TD SOP+PROFORM MOD'!$B$2:$AD$2,0)+1,0),0)+IFERROR(VLOOKUP($A455,'TD SOP+PROFORM MOD'!$A$5:$AD$750,MATCH(V$2,'TD SOP+PROFORM MOD'!$B$2:$AD$2,0)+1,0),0)</f>
        <v>0</v>
      </c>
      <c r="W455" s="26" t="str">
        <f t="shared" si="105"/>
        <v/>
      </c>
      <c r="X455" s="25">
        <f>IFERROR(VLOOKUP($A455,'TD SOP+PROFORM MOD'!$A$5:$AD$750,MATCH(X$4,'TD SOP+PROFORM MOD'!$B$2:$AD$2,0)+1,0),0)+IFERROR(VLOOKUP($A455,'TD SOP+PROFORM MOD'!$A$5:$AD$750,MATCH(X$2,'TD SOP+PROFORM MOD'!$B$2:$AD$2,0)+1,0),0)</f>
        <v>0</v>
      </c>
      <c r="Y455" s="25">
        <f>IFERROR(VLOOKUP($A455,'TD SOP+PROFORM MOD'!$A$5:$AD$750,MATCH(Y$4,'TD SOP+PROFORM MOD'!$B$2:$AD$2,0)+1,0),0)+IFERROR(VLOOKUP($A455,'TD SOP+PROFORM MOD'!$A$5:$AD$750,MATCH(Y$2,'TD SOP+PROFORM MOD'!$B$2:$AD$2,0)+1,0),0)</f>
        <v>0</v>
      </c>
      <c r="Z455" s="26" t="str">
        <f t="shared" si="106"/>
        <v/>
      </c>
      <c r="AA455" s="25">
        <f>IFERROR(VLOOKUP($A455,'TD SOP+PROFORM MOD'!$A$5:$AD$750,MATCH(AA$4,'TD SOP+PROFORM MOD'!$B$2:$AD$2,0)+1,0),0)+IFERROR(VLOOKUP($A455,'TD SOP+PROFORM MOD'!$A$5:$AD$750,MATCH(AA$2,'TD SOP+PROFORM MOD'!$B$2:$AD$2,0)+1,0),0)</f>
        <v>0</v>
      </c>
      <c r="AB455" s="25">
        <f>IFERROR(VLOOKUP($A455,'TD SOP+PROFORM MOD'!$A$5:$AD$750,MATCH(AB$4,'TD SOP+PROFORM MOD'!$B$2:$AD$2,0)+1,0),0)+IFERROR(VLOOKUP($A455,'TD SOP+PROFORM MOD'!$A$5:$AD$750,MATCH(AB$2,'TD SOP+PROFORM MOD'!$B$2:$AD$2,0)+1,0),0)</f>
        <v>0</v>
      </c>
      <c r="AC455" s="26" t="str">
        <f t="shared" si="107"/>
        <v/>
      </c>
      <c r="AD455" s="25">
        <f>IFERROR(VLOOKUP($A455,'TD SOP+PROFORM MOD'!$A$5:$AD$750,MATCH(AD$4,'TD SOP+PROFORM MOD'!$B$2:$AD$2,0)+1,0),0)+IFERROR(VLOOKUP($A455,'TD SOP+PROFORM MOD'!$A$5:$AD$750,MATCH(AD$2,'TD SOP+PROFORM MOD'!$B$2:$AD$2,0)+1,0),0)</f>
        <v>0</v>
      </c>
      <c r="AE455" s="25">
        <f>IFERROR(VLOOKUP($A455,'TD SOP+PROFORM MOD'!$A$5:$AD$750,MATCH(AE$4,'TD SOP+PROFORM MOD'!$B$2:$AD$2,0)+1,0),0)+IFERROR(VLOOKUP($A455,'TD SOP+PROFORM MOD'!$A$5:$AD$750,MATCH(AE$2,'TD SOP+PROFORM MOD'!$B$2:$AD$2,0)+1,0),0)</f>
        <v>0</v>
      </c>
      <c r="AF455" s="26" t="str">
        <f t="shared" si="108"/>
        <v/>
      </c>
      <c r="AG455" s="25">
        <f>IFERROR(VLOOKUP($A455,'TD SOP+PROFORM MOD'!$A$5:$AD$750,MATCH(AG$4,'TD SOP+PROFORM MOD'!$B$2:$AD$2,0)+1,0),0)+IFERROR(VLOOKUP($A455,'TD SOP+PROFORM MOD'!$A$5:$AD$750,MATCH(AG$2,'TD SOP+PROFORM MOD'!$B$2:$AD$2,0)+1,0),0)</f>
        <v>0</v>
      </c>
      <c r="AH455" s="25">
        <f>IFERROR(VLOOKUP($A455,'TD SOP+PROFORM MOD'!$A$5:$AD$750,MATCH(AH$4,'TD SOP+PROFORM MOD'!$B$2:$AD$2,0)+1,0),0)+IFERROR(VLOOKUP($A455,'TD SOP+PROFORM MOD'!$A$5:$AD$750,MATCH(AH$2,'TD SOP+PROFORM MOD'!$B$2:$AD$2,0)+1,0),0)</f>
        <v>0</v>
      </c>
      <c r="AI455" s="26" t="str">
        <f t="shared" si="109"/>
        <v/>
      </c>
      <c r="AJ455" s="25">
        <f>IFERROR(VLOOKUP($A455,'TD SOP+PROFORM MOD'!$A$5:$AD$750,MATCH(AJ$4,'TD SOP+PROFORM MOD'!$B$2:$AD$2,0)+1,0),0)+IFERROR(VLOOKUP($A455,'TD SOP+PROFORM MOD'!$A$5:$AD$750,MATCH(AJ$2,'TD SOP+PROFORM MOD'!$B$2:$AD$2,0)+1,0),0)</f>
        <v>0</v>
      </c>
      <c r="AK455" s="25">
        <f>IFERROR(VLOOKUP($A455,'TD SOP+PROFORM MOD'!$A$5:$AD$750,MATCH(AK$4,'TD SOP+PROFORM MOD'!$B$2:$AD$2,0)+1,0),0)+IFERROR(VLOOKUP($A455,'TD SOP+PROFORM MOD'!$A$5:$AD$750,MATCH(AK$2,'TD SOP+PROFORM MOD'!$B$2:$AD$2,0)+1,0),0)</f>
        <v>0</v>
      </c>
      <c r="AL455" s="26" t="str">
        <f t="shared" si="110"/>
        <v/>
      </c>
      <c r="AM455" s="25">
        <f t="shared" si="112"/>
        <v>0</v>
      </c>
      <c r="AN455" s="25">
        <f t="shared" si="112"/>
        <v>0</v>
      </c>
      <c r="AO455" s="26" t="str">
        <f t="shared" si="111"/>
        <v/>
      </c>
      <c r="AR455" s="25">
        <f>SUMIF('B&amp;S YTD LFY'!B:B,"="&amp;A455,'B&amp;S YTD LFY'!C:C)</f>
        <v>0</v>
      </c>
      <c r="AS455" s="25">
        <f t="shared" si="113"/>
        <v>0</v>
      </c>
      <c r="AT455" s="25"/>
    </row>
    <row r="456" spans="1:46" x14ac:dyDescent="0.35">
      <c r="A456" s="24">
        <f>IF(AND('TD SOP+PROFORM MOD'!A453&lt;&gt;"",'TD SOP+PROFORM MOD'!A453&lt;&gt;"TOTAL"),'TD SOP+PROFORM MOD'!A453,0)</f>
        <v>0</v>
      </c>
      <c r="C456" s="25" t="str">
        <f>IFERROR(VLOOKUP($A456,'TD SOP+PROFORM MOD'!$A$5:$AD$750,MATCH(C$4,'TD SOP+PROFORM MOD'!$B$2:$AT$2,0)+1,0),"")</f>
        <v/>
      </c>
      <c r="D456" s="25" t="str">
        <f>IFERROR(VLOOKUP($A456,'TD SOP+PROFORM MOD'!$A$5:$AD$750,MATCH(D$4,'TD SOP+PROFORM MOD'!$B$2:$AT$2,0)+1,0),"")</f>
        <v/>
      </c>
      <c r="E456" s="26" t="str">
        <f t="shared" si="99"/>
        <v/>
      </c>
      <c r="F456" s="25" t="str">
        <f>IFERROR(VLOOKUP($A456,'TD SOP+PROFORM MOD'!$A$5:$AD$750,MATCH(F$4,'TD SOP+PROFORM MOD'!$B$2:$AT$2,0)+1,0),"")</f>
        <v/>
      </c>
      <c r="G456" s="25" t="str">
        <f>IFERROR(VLOOKUP($A456,'TD SOP+PROFORM MOD'!$A$5:$AD$750,MATCH(G$4,'TD SOP+PROFORM MOD'!$B$2:$AT$2,0)+1,0),"")</f>
        <v/>
      </c>
      <c r="H456" s="26" t="str">
        <f t="shared" si="100"/>
        <v/>
      </c>
      <c r="I456" s="25" t="str">
        <f>IFERROR(VLOOKUP($A456,'TD SOP+PROFORM MOD'!$A$5:$AD$750,MATCH(I$4,'TD SOP+PROFORM MOD'!$B$2:$AT$2,0)+1,0),"")</f>
        <v/>
      </c>
      <c r="J456" s="25" t="str">
        <f>IFERROR(VLOOKUP($A456,'TD SOP+PROFORM MOD'!$A$5:$AD$750,MATCH(J$4,'TD SOP+PROFORM MOD'!$B$2:$AT$2,0)+1,0),"")</f>
        <v/>
      </c>
      <c r="K456" s="26" t="str">
        <f t="shared" si="101"/>
        <v/>
      </c>
      <c r="L456" s="25" t="str">
        <f>IFERROR(VLOOKUP($A456,'TD SOP+PROFORM MOD'!$A$5:$AD$750,MATCH(L$4,'TD SOP+PROFORM MOD'!$B$2:$AT$2,0)+1,0),"")</f>
        <v/>
      </c>
      <c r="M456" s="25" t="str">
        <f>IFERROR(VLOOKUP($A456,'TD SOP+PROFORM MOD'!$A$5:$AD$750,MATCH(M$4,'TD SOP+PROFORM MOD'!$B$2:$AT$2,0)+1,0),"")</f>
        <v/>
      </c>
      <c r="N456" s="26" t="str">
        <f t="shared" si="102"/>
        <v/>
      </c>
      <c r="O456" s="25">
        <f>IFERROR(VLOOKUP($A456,'TD SOP+PROFORM MOD'!$A$5:$AD$750,MATCH(O$4,'TD SOP+PROFORM MOD'!$B$2:$AD$2,0)+1,0),0)+IFERROR(VLOOKUP($A456,'TD SOP+PROFORM MOD'!$A$5:$AD$750,MATCH(O$2,'TD SOP+PROFORM MOD'!$B$2:$AD$2,0)+1,0),0)</f>
        <v>0</v>
      </c>
      <c r="P456" s="25">
        <f>IFERROR(VLOOKUP($A456,'TD SOP+PROFORM MOD'!$A$5:$AD$750,MATCH(P$4,'TD SOP+PROFORM MOD'!$B$2:$AD$2,0)+1,0),0)+IFERROR(VLOOKUP($A456,'TD SOP+PROFORM MOD'!$A$5:$AD$750,MATCH(P$2,'TD SOP+PROFORM MOD'!$B$2:$AD$2,0)+1,0),0)</f>
        <v>0</v>
      </c>
      <c r="Q456" s="26" t="str">
        <f t="shared" si="103"/>
        <v/>
      </c>
      <c r="R456" s="25">
        <f>IFERROR(VLOOKUP($A456,'TD SOP+PROFORM MOD'!$A$5:$AD$750,MATCH(R$4,'TD SOP+PROFORM MOD'!$B$2:$AD$2,0)+1,0),0)+IFERROR(VLOOKUP($A456,'TD SOP+PROFORM MOD'!$A$5:$AD$750,MATCH(R$2,'TD SOP+PROFORM MOD'!$B$2:$AD$2,0)+1,0),0)</f>
        <v>0</v>
      </c>
      <c r="S456" s="25">
        <f>IFERROR(VLOOKUP($A456,'TD SOP+PROFORM MOD'!$A$5:$AD$750,MATCH(S$4,'TD SOP+PROFORM MOD'!$B$2:$AD$2,0)+1,0),0)+IFERROR(VLOOKUP($A456,'TD SOP+PROFORM MOD'!$A$5:$AD$750,MATCH(S$2,'TD SOP+PROFORM MOD'!$B$2:$AD$2,0)+1,0),0)</f>
        <v>0</v>
      </c>
      <c r="T456" s="26" t="str">
        <f t="shared" si="104"/>
        <v/>
      </c>
      <c r="U456" s="25">
        <f>IFERROR(VLOOKUP($A456,'TD SOP+PROFORM MOD'!$A$5:$AD$750,MATCH(U$4,'TD SOP+PROFORM MOD'!$B$2:$AD$2,0)+1,0),0)+IFERROR(VLOOKUP($A456,'TD SOP+PROFORM MOD'!$A$5:$AD$750,MATCH(U$2,'TD SOP+PROFORM MOD'!$B$2:$AD$2,0)+1,0),0)</f>
        <v>0</v>
      </c>
      <c r="V456" s="25">
        <f>IFERROR(VLOOKUP($A456,'TD SOP+PROFORM MOD'!$A$5:$AD$750,MATCH(V$4,'TD SOP+PROFORM MOD'!$B$2:$AD$2,0)+1,0),0)+IFERROR(VLOOKUP($A456,'TD SOP+PROFORM MOD'!$A$5:$AD$750,MATCH(V$2,'TD SOP+PROFORM MOD'!$B$2:$AD$2,0)+1,0),0)</f>
        <v>0</v>
      </c>
      <c r="W456" s="26" t="str">
        <f t="shared" si="105"/>
        <v/>
      </c>
      <c r="X456" s="25">
        <f>IFERROR(VLOOKUP($A456,'TD SOP+PROFORM MOD'!$A$5:$AD$750,MATCH(X$4,'TD SOP+PROFORM MOD'!$B$2:$AD$2,0)+1,0),0)+IFERROR(VLOOKUP($A456,'TD SOP+PROFORM MOD'!$A$5:$AD$750,MATCH(X$2,'TD SOP+PROFORM MOD'!$B$2:$AD$2,0)+1,0),0)</f>
        <v>0</v>
      </c>
      <c r="Y456" s="25">
        <f>IFERROR(VLOOKUP($A456,'TD SOP+PROFORM MOD'!$A$5:$AD$750,MATCH(Y$4,'TD SOP+PROFORM MOD'!$B$2:$AD$2,0)+1,0),0)+IFERROR(VLOOKUP($A456,'TD SOP+PROFORM MOD'!$A$5:$AD$750,MATCH(Y$2,'TD SOP+PROFORM MOD'!$B$2:$AD$2,0)+1,0),0)</f>
        <v>0</v>
      </c>
      <c r="Z456" s="26" t="str">
        <f t="shared" si="106"/>
        <v/>
      </c>
      <c r="AA456" s="25">
        <f>IFERROR(VLOOKUP($A456,'TD SOP+PROFORM MOD'!$A$5:$AD$750,MATCH(AA$4,'TD SOP+PROFORM MOD'!$B$2:$AD$2,0)+1,0),0)+IFERROR(VLOOKUP($A456,'TD SOP+PROFORM MOD'!$A$5:$AD$750,MATCH(AA$2,'TD SOP+PROFORM MOD'!$B$2:$AD$2,0)+1,0),0)</f>
        <v>0</v>
      </c>
      <c r="AB456" s="25">
        <f>IFERROR(VLOOKUP($A456,'TD SOP+PROFORM MOD'!$A$5:$AD$750,MATCH(AB$4,'TD SOP+PROFORM MOD'!$B$2:$AD$2,0)+1,0),0)+IFERROR(VLOOKUP($A456,'TD SOP+PROFORM MOD'!$A$5:$AD$750,MATCH(AB$2,'TD SOP+PROFORM MOD'!$B$2:$AD$2,0)+1,0),0)</f>
        <v>0</v>
      </c>
      <c r="AC456" s="26" t="str">
        <f t="shared" si="107"/>
        <v/>
      </c>
      <c r="AD456" s="25">
        <f>IFERROR(VLOOKUP($A456,'TD SOP+PROFORM MOD'!$A$5:$AD$750,MATCH(AD$4,'TD SOP+PROFORM MOD'!$B$2:$AD$2,0)+1,0),0)+IFERROR(VLOOKUP($A456,'TD SOP+PROFORM MOD'!$A$5:$AD$750,MATCH(AD$2,'TD SOP+PROFORM MOD'!$B$2:$AD$2,0)+1,0),0)</f>
        <v>0</v>
      </c>
      <c r="AE456" s="25">
        <f>IFERROR(VLOOKUP($A456,'TD SOP+PROFORM MOD'!$A$5:$AD$750,MATCH(AE$4,'TD SOP+PROFORM MOD'!$B$2:$AD$2,0)+1,0),0)+IFERROR(VLOOKUP($A456,'TD SOP+PROFORM MOD'!$A$5:$AD$750,MATCH(AE$2,'TD SOP+PROFORM MOD'!$B$2:$AD$2,0)+1,0),0)</f>
        <v>0</v>
      </c>
      <c r="AF456" s="26" t="str">
        <f t="shared" si="108"/>
        <v/>
      </c>
      <c r="AG456" s="25">
        <f>IFERROR(VLOOKUP($A456,'TD SOP+PROFORM MOD'!$A$5:$AD$750,MATCH(AG$4,'TD SOP+PROFORM MOD'!$B$2:$AD$2,0)+1,0),0)+IFERROR(VLOOKUP($A456,'TD SOP+PROFORM MOD'!$A$5:$AD$750,MATCH(AG$2,'TD SOP+PROFORM MOD'!$B$2:$AD$2,0)+1,0),0)</f>
        <v>0</v>
      </c>
      <c r="AH456" s="25">
        <f>IFERROR(VLOOKUP($A456,'TD SOP+PROFORM MOD'!$A$5:$AD$750,MATCH(AH$4,'TD SOP+PROFORM MOD'!$B$2:$AD$2,0)+1,0),0)+IFERROR(VLOOKUP($A456,'TD SOP+PROFORM MOD'!$A$5:$AD$750,MATCH(AH$2,'TD SOP+PROFORM MOD'!$B$2:$AD$2,0)+1,0),0)</f>
        <v>0</v>
      </c>
      <c r="AI456" s="26" t="str">
        <f t="shared" si="109"/>
        <v/>
      </c>
      <c r="AJ456" s="25">
        <f>IFERROR(VLOOKUP($A456,'TD SOP+PROFORM MOD'!$A$5:$AD$750,MATCH(AJ$4,'TD SOP+PROFORM MOD'!$B$2:$AD$2,0)+1,0),0)+IFERROR(VLOOKUP($A456,'TD SOP+PROFORM MOD'!$A$5:$AD$750,MATCH(AJ$2,'TD SOP+PROFORM MOD'!$B$2:$AD$2,0)+1,0),0)</f>
        <v>0</v>
      </c>
      <c r="AK456" s="25">
        <f>IFERROR(VLOOKUP($A456,'TD SOP+PROFORM MOD'!$A$5:$AD$750,MATCH(AK$4,'TD SOP+PROFORM MOD'!$B$2:$AD$2,0)+1,0),0)+IFERROR(VLOOKUP($A456,'TD SOP+PROFORM MOD'!$A$5:$AD$750,MATCH(AK$2,'TD SOP+PROFORM MOD'!$B$2:$AD$2,0)+1,0),0)</f>
        <v>0</v>
      </c>
      <c r="AL456" s="26" t="str">
        <f t="shared" si="110"/>
        <v/>
      </c>
      <c r="AM456" s="25">
        <f t="shared" si="112"/>
        <v>0</v>
      </c>
      <c r="AN456" s="25">
        <f t="shared" si="112"/>
        <v>0</v>
      </c>
      <c r="AO456" s="26" t="str">
        <f t="shared" si="111"/>
        <v/>
      </c>
      <c r="AR456" s="25">
        <f>SUMIF('B&amp;S YTD LFY'!B:B,"="&amp;A456,'B&amp;S YTD LFY'!C:C)</f>
        <v>0</v>
      </c>
      <c r="AS456" s="25">
        <f t="shared" si="113"/>
        <v>0</v>
      </c>
      <c r="AT456" s="25"/>
    </row>
    <row r="457" spans="1:46" x14ac:dyDescent="0.35">
      <c r="A457" s="24">
        <f>IF(AND('TD SOP+PROFORM MOD'!A454&lt;&gt;"",'TD SOP+PROFORM MOD'!A454&lt;&gt;"TOTAL"),'TD SOP+PROFORM MOD'!A454,0)</f>
        <v>0</v>
      </c>
      <c r="C457" s="25" t="str">
        <f>IFERROR(VLOOKUP($A457,'TD SOP+PROFORM MOD'!$A$5:$AD$750,MATCH(C$4,'TD SOP+PROFORM MOD'!$B$2:$AT$2,0)+1,0),"")</f>
        <v/>
      </c>
      <c r="D457" s="25" t="str">
        <f>IFERROR(VLOOKUP($A457,'TD SOP+PROFORM MOD'!$A$5:$AD$750,MATCH(D$4,'TD SOP+PROFORM MOD'!$B$2:$AT$2,0)+1,0),"")</f>
        <v/>
      </c>
      <c r="E457" s="26" t="str">
        <f t="shared" ref="E457:E520" si="114">IFERROR(C457/D457-1,"")</f>
        <v/>
      </c>
      <c r="F457" s="25" t="str">
        <f>IFERROR(VLOOKUP($A457,'TD SOP+PROFORM MOD'!$A$5:$AD$750,MATCH(F$4,'TD SOP+PROFORM MOD'!$B$2:$AT$2,0)+1,0),"")</f>
        <v/>
      </c>
      <c r="G457" s="25" t="str">
        <f>IFERROR(VLOOKUP($A457,'TD SOP+PROFORM MOD'!$A$5:$AD$750,MATCH(G$4,'TD SOP+PROFORM MOD'!$B$2:$AT$2,0)+1,0),"")</f>
        <v/>
      </c>
      <c r="H457" s="26" t="str">
        <f t="shared" ref="H457:H520" si="115">IFERROR(F457/G457-1,"")</f>
        <v/>
      </c>
      <c r="I457" s="25" t="str">
        <f>IFERROR(VLOOKUP($A457,'TD SOP+PROFORM MOD'!$A$5:$AD$750,MATCH(I$4,'TD SOP+PROFORM MOD'!$B$2:$AT$2,0)+1,0),"")</f>
        <v/>
      </c>
      <c r="J457" s="25" t="str">
        <f>IFERROR(VLOOKUP($A457,'TD SOP+PROFORM MOD'!$A$5:$AD$750,MATCH(J$4,'TD SOP+PROFORM MOD'!$B$2:$AT$2,0)+1,0),"")</f>
        <v/>
      </c>
      <c r="K457" s="26" t="str">
        <f t="shared" ref="K457:K520" si="116">IFERROR(I457/J457-1,"")</f>
        <v/>
      </c>
      <c r="L457" s="25" t="str">
        <f>IFERROR(VLOOKUP($A457,'TD SOP+PROFORM MOD'!$A$5:$AD$750,MATCH(L$4,'TD SOP+PROFORM MOD'!$B$2:$AT$2,0)+1,0),"")</f>
        <v/>
      </c>
      <c r="M457" s="25" t="str">
        <f>IFERROR(VLOOKUP($A457,'TD SOP+PROFORM MOD'!$A$5:$AD$750,MATCH(M$4,'TD SOP+PROFORM MOD'!$B$2:$AT$2,0)+1,0),"")</f>
        <v/>
      </c>
      <c r="N457" s="26" t="str">
        <f t="shared" ref="N457:N520" si="117">IFERROR(L457/M457-1,"")</f>
        <v/>
      </c>
      <c r="O457" s="25">
        <f>IFERROR(VLOOKUP($A457,'TD SOP+PROFORM MOD'!$A$5:$AD$750,MATCH(O$4,'TD SOP+PROFORM MOD'!$B$2:$AD$2,0)+1,0),0)+IFERROR(VLOOKUP($A457,'TD SOP+PROFORM MOD'!$A$5:$AD$750,MATCH(O$2,'TD SOP+PROFORM MOD'!$B$2:$AD$2,0)+1,0),0)</f>
        <v>0</v>
      </c>
      <c r="P457" s="25">
        <f>IFERROR(VLOOKUP($A457,'TD SOP+PROFORM MOD'!$A$5:$AD$750,MATCH(P$4,'TD SOP+PROFORM MOD'!$B$2:$AD$2,0)+1,0),0)+IFERROR(VLOOKUP($A457,'TD SOP+PROFORM MOD'!$A$5:$AD$750,MATCH(P$2,'TD SOP+PROFORM MOD'!$B$2:$AD$2,0)+1,0),0)</f>
        <v>0</v>
      </c>
      <c r="Q457" s="26" t="str">
        <f t="shared" ref="Q457:Q520" si="118">IFERROR(O457/P457-1,"")</f>
        <v/>
      </c>
      <c r="R457" s="25">
        <f>IFERROR(VLOOKUP($A457,'TD SOP+PROFORM MOD'!$A$5:$AD$750,MATCH(R$4,'TD SOP+PROFORM MOD'!$B$2:$AD$2,0)+1,0),0)+IFERROR(VLOOKUP($A457,'TD SOP+PROFORM MOD'!$A$5:$AD$750,MATCH(R$2,'TD SOP+PROFORM MOD'!$B$2:$AD$2,0)+1,0),0)</f>
        <v>0</v>
      </c>
      <c r="S457" s="25">
        <f>IFERROR(VLOOKUP($A457,'TD SOP+PROFORM MOD'!$A$5:$AD$750,MATCH(S$4,'TD SOP+PROFORM MOD'!$B$2:$AD$2,0)+1,0),0)+IFERROR(VLOOKUP($A457,'TD SOP+PROFORM MOD'!$A$5:$AD$750,MATCH(S$2,'TD SOP+PROFORM MOD'!$B$2:$AD$2,0)+1,0),0)</f>
        <v>0</v>
      </c>
      <c r="T457" s="26" t="str">
        <f t="shared" ref="T457:T520" si="119">IFERROR(R457/S457-1,"")</f>
        <v/>
      </c>
      <c r="U457" s="25">
        <f>IFERROR(VLOOKUP($A457,'TD SOP+PROFORM MOD'!$A$5:$AD$750,MATCH(U$4,'TD SOP+PROFORM MOD'!$B$2:$AD$2,0)+1,0),0)+IFERROR(VLOOKUP($A457,'TD SOP+PROFORM MOD'!$A$5:$AD$750,MATCH(U$2,'TD SOP+PROFORM MOD'!$B$2:$AD$2,0)+1,0),0)</f>
        <v>0</v>
      </c>
      <c r="V457" s="25">
        <f>IFERROR(VLOOKUP($A457,'TD SOP+PROFORM MOD'!$A$5:$AD$750,MATCH(V$4,'TD SOP+PROFORM MOD'!$B$2:$AD$2,0)+1,0),0)+IFERROR(VLOOKUP($A457,'TD SOP+PROFORM MOD'!$A$5:$AD$750,MATCH(V$2,'TD SOP+PROFORM MOD'!$B$2:$AD$2,0)+1,0),0)</f>
        <v>0</v>
      </c>
      <c r="W457" s="26" t="str">
        <f t="shared" ref="W457:W520" si="120">IFERROR(U457/V457-1,"")</f>
        <v/>
      </c>
      <c r="X457" s="25">
        <f>IFERROR(VLOOKUP($A457,'TD SOP+PROFORM MOD'!$A$5:$AD$750,MATCH(X$4,'TD SOP+PROFORM MOD'!$B$2:$AD$2,0)+1,0),0)+IFERROR(VLOOKUP($A457,'TD SOP+PROFORM MOD'!$A$5:$AD$750,MATCH(X$2,'TD SOP+PROFORM MOD'!$B$2:$AD$2,0)+1,0),0)</f>
        <v>0</v>
      </c>
      <c r="Y457" s="25">
        <f>IFERROR(VLOOKUP($A457,'TD SOP+PROFORM MOD'!$A$5:$AD$750,MATCH(Y$4,'TD SOP+PROFORM MOD'!$B$2:$AD$2,0)+1,0),0)+IFERROR(VLOOKUP($A457,'TD SOP+PROFORM MOD'!$A$5:$AD$750,MATCH(Y$2,'TD SOP+PROFORM MOD'!$B$2:$AD$2,0)+1,0),0)</f>
        <v>0</v>
      </c>
      <c r="Z457" s="26" t="str">
        <f t="shared" ref="Z457:Z520" si="121">IFERROR(X457/Y457-1,"")</f>
        <v/>
      </c>
      <c r="AA457" s="25">
        <f>IFERROR(VLOOKUP($A457,'TD SOP+PROFORM MOD'!$A$5:$AD$750,MATCH(AA$4,'TD SOP+PROFORM MOD'!$B$2:$AD$2,0)+1,0),0)+IFERROR(VLOOKUP($A457,'TD SOP+PROFORM MOD'!$A$5:$AD$750,MATCH(AA$2,'TD SOP+PROFORM MOD'!$B$2:$AD$2,0)+1,0),0)</f>
        <v>0</v>
      </c>
      <c r="AB457" s="25">
        <f>IFERROR(VLOOKUP($A457,'TD SOP+PROFORM MOD'!$A$5:$AD$750,MATCH(AB$4,'TD SOP+PROFORM MOD'!$B$2:$AD$2,0)+1,0),0)+IFERROR(VLOOKUP($A457,'TD SOP+PROFORM MOD'!$A$5:$AD$750,MATCH(AB$2,'TD SOP+PROFORM MOD'!$B$2:$AD$2,0)+1,0),0)</f>
        <v>0</v>
      </c>
      <c r="AC457" s="26" t="str">
        <f t="shared" ref="AC457:AC520" si="122">IFERROR(AA457/AB457-1,"")</f>
        <v/>
      </c>
      <c r="AD457" s="25">
        <f>IFERROR(VLOOKUP($A457,'TD SOP+PROFORM MOD'!$A$5:$AD$750,MATCH(AD$4,'TD SOP+PROFORM MOD'!$B$2:$AD$2,0)+1,0),0)+IFERROR(VLOOKUP($A457,'TD SOP+PROFORM MOD'!$A$5:$AD$750,MATCH(AD$2,'TD SOP+PROFORM MOD'!$B$2:$AD$2,0)+1,0),0)</f>
        <v>0</v>
      </c>
      <c r="AE457" s="25">
        <f>IFERROR(VLOOKUP($A457,'TD SOP+PROFORM MOD'!$A$5:$AD$750,MATCH(AE$4,'TD SOP+PROFORM MOD'!$B$2:$AD$2,0)+1,0),0)+IFERROR(VLOOKUP($A457,'TD SOP+PROFORM MOD'!$A$5:$AD$750,MATCH(AE$2,'TD SOP+PROFORM MOD'!$B$2:$AD$2,0)+1,0),0)</f>
        <v>0</v>
      </c>
      <c r="AF457" s="26" t="str">
        <f t="shared" ref="AF457:AF520" si="123">IFERROR(AD457/AE457-1,"")</f>
        <v/>
      </c>
      <c r="AG457" s="25">
        <f>IFERROR(VLOOKUP($A457,'TD SOP+PROFORM MOD'!$A$5:$AD$750,MATCH(AG$4,'TD SOP+PROFORM MOD'!$B$2:$AD$2,0)+1,0),0)+IFERROR(VLOOKUP($A457,'TD SOP+PROFORM MOD'!$A$5:$AD$750,MATCH(AG$2,'TD SOP+PROFORM MOD'!$B$2:$AD$2,0)+1,0),0)</f>
        <v>0</v>
      </c>
      <c r="AH457" s="25">
        <f>IFERROR(VLOOKUP($A457,'TD SOP+PROFORM MOD'!$A$5:$AD$750,MATCH(AH$4,'TD SOP+PROFORM MOD'!$B$2:$AD$2,0)+1,0),0)+IFERROR(VLOOKUP($A457,'TD SOP+PROFORM MOD'!$A$5:$AD$750,MATCH(AH$2,'TD SOP+PROFORM MOD'!$B$2:$AD$2,0)+1,0),0)</f>
        <v>0</v>
      </c>
      <c r="AI457" s="26" t="str">
        <f t="shared" ref="AI457:AI520" si="124">IFERROR(AG457/AH457-1,"")</f>
        <v/>
      </c>
      <c r="AJ457" s="25">
        <f>IFERROR(VLOOKUP($A457,'TD SOP+PROFORM MOD'!$A$5:$AD$750,MATCH(AJ$4,'TD SOP+PROFORM MOD'!$B$2:$AD$2,0)+1,0),0)+IFERROR(VLOOKUP($A457,'TD SOP+PROFORM MOD'!$A$5:$AD$750,MATCH(AJ$2,'TD SOP+PROFORM MOD'!$B$2:$AD$2,0)+1,0),0)</f>
        <v>0</v>
      </c>
      <c r="AK457" s="25">
        <f>IFERROR(VLOOKUP($A457,'TD SOP+PROFORM MOD'!$A$5:$AD$750,MATCH(AK$4,'TD SOP+PROFORM MOD'!$B$2:$AD$2,0)+1,0),0)+IFERROR(VLOOKUP($A457,'TD SOP+PROFORM MOD'!$A$5:$AD$750,MATCH(AK$2,'TD SOP+PROFORM MOD'!$B$2:$AD$2,0)+1,0),0)</f>
        <v>0</v>
      </c>
      <c r="AL457" s="26" t="str">
        <f t="shared" ref="AL457:AL520" si="125">IFERROR(AJ457/AK457-1,"")</f>
        <v/>
      </c>
      <c r="AM457" s="25">
        <f t="shared" si="112"/>
        <v>0</v>
      </c>
      <c r="AN457" s="25">
        <f t="shared" si="112"/>
        <v>0</v>
      </c>
      <c r="AO457" s="26" t="str">
        <f t="shared" ref="AO457:AO520" si="126">IFERROR(AM457/AN457-1,"")</f>
        <v/>
      </c>
      <c r="AR457" s="25">
        <f>SUMIF('B&amp;S YTD LFY'!B:B,"="&amp;A457,'B&amp;S YTD LFY'!C:C)</f>
        <v>0</v>
      </c>
      <c r="AS457" s="25">
        <f t="shared" si="113"/>
        <v>0</v>
      </c>
      <c r="AT457" s="25"/>
    </row>
    <row r="458" spans="1:46" x14ac:dyDescent="0.35">
      <c r="A458" s="24">
        <f>IF(AND('TD SOP+PROFORM MOD'!A455&lt;&gt;"",'TD SOP+PROFORM MOD'!A455&lt;&gt;"TOTAL"),'TD SOP+PROFORM MOD'!A455,0)</f>
        <v>0</v>
      </c>
      <c r="C458" s="25" t="str">
        <f>IFERROR(VLOOKUP($A458,'TD SOP+PROFORM MOD'!$A$5:$AD$750,MATCH(C$4,'TD SOP+PROFORM MOD'!$B$2:$AT$2,0)+1,0),"")</f>
        <v/>
      </c>
      <c r="D458" s="25" t="str">
        <f>IFERROR(VLOOKUP($A458,'TD SOP+PROFORM MOD'!$A$5:$AD$750,MATCH(D$4,'TD SOP+PROFORM MOD'!$B$2:$AT$2,0)+1,0),"")</f>
        <v/>
      </c>
      <c r="E458" s="26" t="str">
        <f t="shared" si="114"/>
        <v/>
      </c>
      <c r="F458" s="25" t="str">
        <f>IFERROR(VLOOKUP($A458,'TD SOP+PROFORM MOD'!$A$5:$AD$750,MATCH(F$4,'TD SOP+PROFORM MOD'!$B$2:$AT$2,0)+1,0),"")</f>
        <v/>
      </c>
      <c r="G458" s="25" t="str">
        <f>IFERROR(VLOOKUP($A458,'TD SOP+PROFORM MOD'!$A$5:$AD$750,MATCH(G$4,'TD SOP+PROFORM MOD'!$B$2:$AT$2,0)+1,0),"")</f>
        <v/>
      </c>
      <c r="H458" s="26" t="str">
        <f t="shared" si="115"/>
        <v/>
      </c>
      <c r="I458" s="25" t="str">
        <f>IFERROR(VLOOKUP($A458,'TD SOP+PROFORM MOD'!$A$5:$AD$750,MATCH(I$4,'TD SOP+PROFORM MOD'!$B$2:$AT$2,0)+1,0),"")</f>
        <v/>
      </c>
      <c r="J458" s="25" t="str">
        <f>IFERROR(VLOOKUP($A458,'TD SOP+PROFORM MOD'!$A$5:$AD$750,MATCH(J$4,'TD SOP+PROFORM MOD'!$B$2:$AT$2,0)+1,0),"")</f>
        <v/>
      </c>
      <c r="K458" s="26" t="str">
        <f t="shared" si="116"/>
        <v/>
      </c>
      <c r="L458" s="25" t="str">
        <f>IFERROR(VLOOKUP($A458,'TD SOP+PROFORM MOD'!$A$5:$AD$750,MATCH(L$4,'TD SOP+PROFORM MOD'!$B$2:$AT$2,0)+1,0),"")</f>
        <v/>
      </c>
      <c r="M458" s="25" t="str">
        <f>IFERROR(VLOOKUP($A458,'TD SOP+PROFORM MOD'!$A$5:$AD$750,MATCH(M$4,'TD SOP+PROFORM MOD'!$B$2:$AT$2,0)+1,0),"")</f>
        <v/>
      </c>
      <c r="N458" s="26" t="str">
        <f t="shared" si="117"/>
        <v/>
      </c>
      <c r="O458" s="25">
        <f>IFERROR(VLOOKUP($A458,'TD SOP+PROFORM MOD'!$A$5:$AD$750,MATCH(O$4,'TD SOP+PROFORM MOD'!$B$2:$AD$2,0)+1,0),0)+IFERROR(VLOOKUP($A458,'TD SOP+PROFORM MOD'!$A$5:$AD$750,MATCH(O$2,'TD SOP+PROFORM MOD'!$B$2:$AD$2,0)+1,0),0)</f>
        <v>0</v>
      </c>
      <c r="P458" s="25">
        <f>IFERROR(VLOOKUP($A458,'TD SOP+PROFORM MOD'!$A$5:$AD$750,MATCH(P$4,'TD SOP+PROFORM MOD'!$B$2:$AD$2,0)+1,0),0)+IFERROR(VLOOKUP($A458,'TD SOP+PROFORM MOD'!$A$5:$AD$750,MATCH(P$2,'TD SOP+PROFORM MOD'!$B$2:$AD$2,0)+1,0),0)</f>
        <v>0</v>
      </c>
      <c r="Q458" s="26" t="str">
        <f t="shared" si="118"/>
        <v/>
      </c>
      <c r="R458" s="25">
        <f>IFERROR(VLOOKUP($A458,'TD SOP+PROFORM MOD'!$A$5:$AD$750,MATCH(R$4,'TD SOP+PROFORM MOD'!$B$2:$AD$2,0)+1,0),0)+IFERROR(VLOOKUP($A458,'TD SOP+PROFORM MOD'!$A$5:$AD$750,MATCH(R$2,'TD SOP+PROFORM MOD'!$B$2:$AD$2,0)+1,0),0)</f>
        <v>0</v>
      </c>
      <c r="S458" s="25">
        <f>IFERROR(VLOOKUP($A458,'TD SOP+PROFORM MOD'!$A$5:$AD$750,MATCH(S$4,'TD SOP+PROFORM MOD'!$B$2:$AD$2,0)+1,0),0)+IFERROR(VLOOKUP($A458,'TD SOP+PROFORM MOD'!$A$5:$AD$750,MATCH(S$2,'TD SOP+PROFORM MOD'!$B$2:$AD$2,0)+1,0),0)</f>
        <v>0</v>
      </c>
      <c r="T458" s="26" t="str">
        <f t="shared" si="119"/>
        <v/>
      </c>
      <c r="U458" s="25">
        <f>IFERROR(VLOOKUP($A458,'TD SOP+PROFORM MOD'!$A$5:$AD$750,MATCH(U$4,'TD SOP+PROFORM MOD'!$B$2:$AD$2,0)+1,0),0)+IFERROR(VLOOKUP($A458,'TD SOP+PROFORM MOD'!$A$5:$AD$750,MATCH(U$2,'TD SOP+PROFORM MOD'!$B$2:$AD$2,0)+1,0),0)</f>
        <v>0</v>
      </c>
      <c r="V458" s="25">
        <f>IFERROR(VLOOKUP($A458,'TD SOP+PROFORM MOD'!$A$5:$AD$750,MATCH(V$4,'TD SOP+PROFORM MOD'!$B$2:$AD$2,0)+1,0),0)+IFERROR(VLOOKUP($A458,'TD SOP+PROFORM MOD'!$A$5:$AD$750,MATCH(V$2,'TD SOP+PROFORM MOD'!$B$2:$AD$2,0)+1,0),0)</f>
        <v>0</v>
      </c>
      <c r="W458" s="26" t="str">
        <f t="shared" si="120"/>
        <v/>
      </c>
      <c r="X458" s="25">
        <f>IFERROR(VLOOKUP($A458,'TD SOP+PROFORM MOD'!$A$5:$AD$750,MATCH(X$4,'TD SOP+PROFORM MOD'!$B$2:$AD$2,0)+1,0),0)+IFERROR(VLOOKUP($A458,'TD SOP+PROFORM MOD'!$A$5:$AD$750,MATCH(X$2,'TD SOP+PROFORM MOD'!$B$2:$AD$2,0)+1,0),0)</f>
        <v>0</v>
      </c>
      <c r="Y458" s="25">
        <f>IFERROR(VLOOKUP($A458,'TD SOP+PROFORM MOD'!$A$5:$AD$750,MATCH(Y$4,'TD SOP+PROFORM MOD'!$B$2:$AD$2,0)+1,0),0)+IFERROR(VLOOKUP($A458,'TD SOP+PROFORM MOD'!$A$5:$AD$750,MATCH(Y$2,'TD SOP+PROFORM MOD'!$B$2:$AD$2,0)+1,0),0)</f>
        <v>0</v>
      </c>
      <c r="Z458" s="26" t="str">
        <f t="shared" si="121"/>
        <v/>
      </c>
      <c r="AA458" s="25">
        <f>IFERROR(VLOOKUP($A458,'TD SOP+PROFORM MOD'!$A$5:$AD$750,MATCH(AA$4,'TD SOP+PROFORM MOD'!$B$2:$AD$2,0)+1,0),0)+IFERROR(VLOOKUP($A458,'TD SOP+PROFORM MOD'!$A$5:$AD$750,MATCH(AA$2,'TD SOP+PROFORM MOD'!$B$2:$AD$2,0)+1,0),0)</f>
        <v>0</v>
      </c>
      <c r="AB458" s="25">
        <f>IFERROR(VLOOKUP($A458,'TD SOP+PROFORM MOD'!$A$5:$AD$750,MATCH(AB$4,'TD SOP+PROFORM MOD'!$B$2:$AD$2,0)+1,0),0)+IFERROR(VLOOKUP($A458,'TD SOP+PROFORM MOD'!$A$5:$AD$750,MATCH(AB$2,'TD SOP+PROFORM MOD'!$B$2:$AD$2,0)+1,0),0)</f>
        <v>0</v>
      </c>
      <c r="AC458" s="26" t="str">
        <f t="shared" si="122"/>
        <v/>
      </c>
      <c r="AD458" s="25">
        <f>IFERROR(VLOOKUP($A458,'TD SOP+PROFORM MOD'!$A$5:$AD$750,MATCH(AD$4,'TD SOP+PROFORM MOD'!$B$2:$AD$2,0)+1,0),0)+IFERROR(VLOOKUP($A458,'TD SOP+PROFORM MOD'!$A$5:$AD$750,MATCH(AD$2,'TD SOP+PROFORM MOD'!$B$2:$AD$2,0)+1,0),0)</f>
        <v>0</v>
      </c>
      <c r="AE458" s="25">
        <f>IFERROR(VLOOKUP($A458,'TD SOP+PROFORM MOD'!$A$5:$AD$750,MATCH(AE$4,'TD SOP+PROFORM MOD'!$B$2:$AD$2,0)+1,0),0)+IFERROR(VLOOKUP($A458,'TD SOP+PROFORM MOD'!$A$5:$AD$750,MATCH(AE$2,'TD SOP+PROFORM MOD'!$B$2:$AD$2,0)+1,0),0)</f>
        <v>0</v>
      </c>
      <c r="AF458" s="26" t="str">
        <f t="shared" si="123"/>
        <v/>
      </c>
      <c r="AG458" s="25">
        <f>IFERROR(VLOOKUP($A458,'TD SOP+PROFORM MOD'!$A$5:$AD$750,MATCH(AG$4,'TD SOP+PROFORM MOD'!$B$2:$AD$2,0)+1,0),0)+IFERROR(VLOOKUP($A458,'TD SOP+PROFORM MOD'!$A$5:$AD$750,MATCH(AG$2,'TD SOP+PROFORM MOD'!$B$2:$AD$2,0)+1,0),0)</f>
        <v>0</v>
      </c>
      <c r="AH458" s="25">
        <f>IFERROR(VLOOKUP($A458,'TD SOP+PROFORM MOD'!$A$5:$AD$750,MATCH(AH$4,'TD SOP+PROFORM MOD'!$B$2:$AD$2,0)+1,0),0)+IFERROR(VLOOKUP($A458,'TD SOP+PROFORM MOD'!$A$5:$AD$750,MATCH(AH$2,'TD SOP+PROFORM MOD'!$B$2:$AD$2,0)+1,0),0)</f>
        <v>0</v>
      </c>
      <c r="AI458" s="26" t="str">
        <f t="shared" si="124"/>
        <v/>
      </c>
      <c r="AJ458" s="25">
        <f>IFERROR(VLOOKUP($A458,'TD SOP+PROFORM MOD'!$A$5:$AD$750,MATCH(AJ$4,'TD SOP+PROFORM MOD'!$B$2:$AD$2,0)+1,0),0)+IFERROR(VLOOKUP($A458,'TD SOP+PROFORM MOD'!$A$5:$AD$750,MATCH(AJ$2,'TD SOP+PROFORM MOD'!$B$2:$AD$2,0)+1,0),0)</f>
        <v>0</v>
      </c>
      <c r="AK458" s="25">
        <f>IFERROR(VLOOKUP($A458,'TD SOP+PROFORM MOD'!$A$5:$AD$750,MATCH(AK$4,'TD SOP+PROFORM MOD'!$B$2:$AD$2,0)+1,0),0)+IFERROR(VLOOKUP($A458,'TD SOP+PROFORM MOD'!$A$5:$AD$750,MATCH(AK$2,'TD SOP+PROFORM MOD'!$B$2:$AD$2,0)+1,0),0)</f>
        <v>0</v>
      </c>
      <c r="AL458" s="26" t="str">
        <f t="shared" si="125"/>
        <v/>
      </c>
      <c r="AM458" s="25">
        <f t="shared" ref="AM458:AN521" si="127">SUM(C458,F458,I458,L458,O458,R458,U458,X458,AA458,AD458,AG458,AJ458)</f>
        <v>0</v>
      </c>
      <c r="AN458" s="25">
        <f t="shared" si="127"/>
        <v>0</v>
      </c>
      <c r="AO458" s="26" t="str">
        <f t="shared" si="126"/>
        <v/>
      </c>
      <c r="AR458" s="25">
        <f>SUMIF('B&amp;S YTD LFY'!B:B,"="&amp;A458,'B&amp;S YTD LFY'!C:C)</f>
        <v>0</v>
      </c>
      <c r="AS458" s="25">
        <f t="shared" ref="AS458:AS521" si="128">AM458</f>
        <v>0</v>
      </c>
      <c r="AT458" s="25"/>
    </row>
    <row r="459" spans="1:46" x14ac:dyDescent="0.35">
      <c r="A459" s="24">
        <f>IF(AND('TD SOP+PROFORM MOD'!A456&lt;&gt;"",'TD SOP+PROFORM MOD'!A456&lt;&gt;"TOTAL"),'TD SOP+PROFORM MOD'!A456,0)</f>
        <v>0</v>
      </c>
      <c r="C459" s="25" t="str">
        <f>IFERROR(VLOOKUP($A459,'TD SOP+PROFORM MOD'!$A$5:$AD$750,MATCH(C$4,'TD SOP+PROFORM MOD'!$B$2:$AT$2,0)+1,0),"")</f>
        <v/>
      </c>
      <c r="D459" s="25" t="str">
        <f>IFERROR(VLOOKUP($A459,'TD SOP+PROFORM MOD'!$A$5:$AD$750,MATCH(D$4,'TD SOP+PROFORM MOD'!$B$2:$AT$2,0)+1,0),"")</f>
        <v/>
      </c>
      <c r="E459" s="26" t="str">
        <f t="shared" si="114"/>
        <v/>
      </c>
      <c r="F459" s="25" t="str">
        <f>IFERROR(VLOOKUP($A459,'TD SOP+PROFORM MOD'!$A$5:$AD$750,MATCH(F$4,'TD SOP+PROFORM MOD'!$B$2:$AT$2,0)+1,0),"")</f>
        <v/>
      </c>
      <c r="G459" s="25" t="str">
        <f>IFERROR(VLOOKUP($A459,'TD SOP+PROFORM MOD'!$A$5:$AD$750,MATCH(G$4,'TD SOP+PROFORM MOD'!$B$2:$AT$2,0)+1,0),"")</f>
        <v/>
      </c>
      <c r="H459" s="26" t="str">
        <f t="shared" si="115"/>
        <v/>
      </c>
      <c r="I459" s="25" t="str">
        <f>IFERROR(VLOOKUP($A459,'TD SOP+PROFORM MOD'!$A$5:$AD$750,MATCH(I$4,'TD SOP+PROFORM MOD'!$B$2:$AT$2,0)+1,0),"")</f>
        <v/>
      </c>
      <c r="J459" s="25" t="str">
        <f>IFERROR(VLOOKUP($A459,'TD SOP+PROFORM MOD'!$A$5:$AD$750,MATCH(J$4,'TD SOP+PROFORM MOD'!$B$2:$AT$2,0)+1,0),"")</f>
        <v/>
      </c>
      <c r="K459" s="26" t="str">
        <f t="shared" si="116"/>
        <v/>
      </c>
      <c r="L459" s="25" t="str">
        <f>IFERROR(VLOOKUP($A459,'TD SOP+PROFORM MOD'!$A$5:$AD$750,MATCH(L$4,'TD SOP+PROFORM MOD'!$B$2:$AT$2,0)+1,0),"")</f>
        <v/>
      </c>
      <c r="M459" s="25" t="str">
        <f>IFERROR(VLOOKUP($A459,'TD SOP+PROFORM MOD'!$A$5:$AD$750,MATCH(M$4,'TD SOP+PROFORM MOD'!$B$2:$AT$2,0)+1,0),"")</f>
        <v/>
      </c>
      <c r="N459" s="26" t="str">
        <f t="shared" si="117"/>
        <v/>
      </c>
      <c r="O459" s="25">
        <f>IFERROR(VLOOKUP($A459,'TD SOP+PROFORM MOD'!$A$5:$AD$750,MATCH(O$4,'TD SOP+PROFORM MOD'!$B$2:$AD$2,0)+1,0),0)+IFERROR(VLOOKUP($A459,'TD SOP+PROFORM MOD'!$A$5:$AD$750,MATCH(O$2,'TD SOP+PROFORM MOD'!$B$2:$AD$2,0)+1,0),0)</f>
        <v>0</v>
      </c>
      <c r="P459" s="25">
        <f>IFERROR(VLOOKUP($A459,'TD SOP+PROFORM MOD'!$A$5:$AD$750,MATCH(P$4,'TD SOP+PROFORM MOD'!$B$2:$AD$2,0)+1,0),0)+IFERROR(VLOOKUP($A459,'TD SOP+PROFORM MOD'!$A$5:$AD$750,MATCH(P$2,'TD SOP+PROFORM MOD'!$B$2:$AD$2,0)+1,0),0)</f>
        <v>0</v>
      </c>
      <c r="Q459" s="26" t="str">
        <f t="shared" si="118"/>
        <v/>
      </c>
      <c r="R459" s="25">
        <f>IFERROR(VLOOKUP($A459,'TD SOP+PROFORM MOD'!$A$5:$AD$750,MATCH(R$4,'TD SOP+PROFORM MOD'!$B$2:$AD$2,0)+1,0),0)+IFERROR(VLOOKUP($A459,'TD SOP+PROFORM MOD'!$A$5:$AD$750,MATCH(R$2,'TD SOP+PROFORM MOD'!$B$2:$AD$2,0)+1,0),0)</f>
        <v>0</v>
      </c>
      <c r="S459" s="25">
        <f>IFERROR(VLOOKUP($A459,'TD SOP+PROFORM MOD'!$A$5:$AD$750,MATCH(S$4,'TD SOP+PROFORM MOD'!$B$2:$AD$2,0)+1,0),0)+IFERROR(VLOOKUP($A459,'TD SOP+PROFORM MOD'!$A$5:$AD$750,MATCH(S$2,'TD SOP+PROFORM MOD'!$B$2:$AD$2,0)+1,0),0)</f>
        <v>0</v>
      </c>
      <c r="T459" s="26" t="str">
        <f t="shared" si="119"/>
        <v/>
      </c>
      <c r="U459" s="25">
        <f>IFERROR(VLOOKUP($A459,'TD SOP+PROFORM MOD'!$A$5:$AD$750,MATCH(U$4,'TD SOP+PROFORM MOD'!$B$2:$AD$2,0)+1,0),0)+IFERROR(VLOOKUP($A459,'TD SOP+PROFORM MOD'!$A$5:$AD$750,MATCH(U$2,'TD SOP+PROFORM MOD'!$B$2:$AD$2,0)+1,0),0)</f>
        <v>0</v>
      </c>
      <c r="V459" s="25">
        <f>IFERROR(VLOOKUP($A459,'TD SOP+PROFORM MOD'!$A$5:$AD$750,MATCH(V$4,'TD SOP+PROFORM MOD'!$B$2:$AD$2,0)+1,0),0)+IFERROR(VLOOKUP($A459,'TD SOP+PROFORM MOD'!$A$5:$AD$750,MATCH(V$2,'TD SOP+PROFORM MOD'!$B$2:$AD$2,0)+1,0),0)</f>
        <v>0</v>
      </c>
      <c r="W459" s="26" t="str">
        <f t="shared" si="120"/>
        <v/>
      </c>
      <c r="X459" s="25">
        <f>IFERROR(VLOOKUP($A459,'TD SOP+PROFORM MOD'!$A$5:$AD$750,MATCH(X$4,'TD SOP+PROFORM MOD'!$B$2:$AD$2,0)+1,0),0)+IFERROR(VLOOKUP($A459,'TD SOP+PROFORM MOD'!$A$5:$AD$750,MATCH(X$2,'TD SOP+PROFORM MOD'!$B$2:$AD$2,0)+1,0),0)</f>
        <v>0</v>
      </c>
      <c r="Y459" s="25">
        <f>IFERROR(VLOOKUP($A459,'TD SOP+PROFORM MOD'!$A$5:$AD$750,MATCH(Y$4,'TD SOP+PROFORM MOD'!$B$2:$AD$2,0)+1,0),0)+IFERROR(VLOOKUP($A459,'TD SOP+PROFORM MOD'!$A$5:$AD$750,MATCH(Y$2,'TD SOP+PROFORM MOD'!$B$2:$AD$2,0)+1,0),0)</f>
        <v>0</v>
      </c>
      <c r="Z459" s="26" t="str">
        <f t="shared" si="121"/>
        <v/>
      </c>
      <c r="AA459" s="25">
        <f>IFERROR(VLOOKUP($A459,'TD SOP+PROFORM MOD'!$A$5:$AD$750,MATCH(AA$4,'TD SOP+PROFORM MOD'!$B$2:$AD$2,0)+1,0),0)+IFERROR(VLOOKUP($A459,'TD SOP+PROFORM MOD'!$A$5:$AD$750,MATCH(AA$2,'TD SOP+PROFORM MOD'!$B$2:$AD$2,0)+1,0),0)</f>
        <v>0</v>
      </c>
      <c r="AB459" s="25">
        <f>IFERROR(VLOOKUP($A459,'TD SOP+PROFORM MOD'!$A$5:$AD$750,MATCH(AB$4,'TD SOP+PROFORM MOD'!$B$2:$AD$2,0)+1,0),0)+IFERROR(VLOOKUP($A459,'TD SOP+PROFORM MOD'!$A$5:$AD$750,MATCH(AB$2,'TD SOP+PROFORM MOD'!$B$2:$AD$2,0)+1,0),0)</f>
        <v>0</v>
      </c>
      <c r="AC459" s="26" t="str">
        <f t="shared" si="122"/>
        <v/>
      </c>
      <c r="AD459" s="25">
        <f>IFERROR(VLOOKUP($A459,'TD SOP+PROFORM MOD'!$A$5:$AD$750,MATCH(AD$4,'TD SOP+PROFORM MOD'!$B$2:$AD$2,0)+1,0),0)+IFERROR(VLOOKUP($A459,'TD SOP+PROFORM MOD'!$A$5:$AD$750,MATCH(AD$2,'TD SOP+PROFORM MOD'!$B$2:$AD$2,0)+1,0),0)</f>
        <v>0</v>
      </c>
      <c r="AE459" s="25">
        <f>IFERROR(VLOOKUP($A459,'TD SOP+PROFORM MOD'!$A$5:$AD$750,MATCH(AE$4,'TD SOP+PROFORM MOD'!$B$2:$AD$2,0)+1,0),0)+IFERROR(VLOOKUP($A459,'TD SOP+PROFORM MOD'!$A$5:$AD$750,MATCH(AE$2,'TD SOP+PROFORM MOD'!$B$2:$AD$2,0)+1,0),0)</f>
        <v>0</v>
      </c>
      <c r="AF459" s="26" t="str">
        <f t="shared" si="123"/>
        <v/>
      </c>
      <c r="AG459" s="25">
        <f>IFERROR(VLOOKUP($A459,'TD SOP+PROFORM MOD'!$A$5:$AD$750,MATCH(AG$4,'TD SOP+PROFORM MOD'!$B$2:$AD$2,0)+1,0),0)+IFERROR(VLOOKUP($A459,'TD SOP+PROFORM MOD'!$A$5:$AD$750,MATCH(AG$2,'TD SOP+PROFORM MOD'!$B$2:$AD$2,0)+1,0),0)</f>
        <v>0</v>
      </c>
      <c r="AH459" s="25">
        <f>IFERROR(VLOOKUP($A459,'TD SOP+PROFORM MOD'!$A$5:$AD$750,MATCH(AH$4,'TD SOP+PROFORM MOD'!$B$2:$AD$2,0)+1,0),0)+IFERROR(VLOOKUP($A459,'TD SOP+PROFORM MOD'!$A$5:$AD$750,MATCH(AH$2,'TD SOP+PROFORM MOD'!$B$2:$AD$2,0)+1,0),0)</f>
        <v>0</v>
      </c>
      <c r="AI459" s="26" t="str">
        <f t="shared" si="124"/>
        <v/>
      </c>
      <c r="AJ459" s="25">
        <f>IFERROR(VLOOKUP($A459,'TD SOP+PROFORM MOD'!$A$5:$AD$750,MATCH(AJ$4,'TD SOP+PROFORM MOD'!$B$2:$AD$2,0)+1,0),0)+IFERROR(VLOOKUP($A459,'TD SOP+PROFORM MOD'!$A$5:$AD$750,MATCH(AJ$2,'TD SOP+PROFORM MOD'!$B$2:$AD$2,0)+1,0),0)</f>
        <v>0</v>
      </c>
      <c r="AK459" s="25">
        <f>IFERROR(VLOOKUP($A459,'TD SOP+PROFORM MOD'!$A$5:$AD$750,MATCH(AK$4,'TD SOP+PROFORM MOD'!$B$2:$AD$2,0)+1,0),0)+IFERROR(VLOOKUP($A459,'TD SOP+PROFORM MOD'!$A$5:$AD$750,MATCH(AK$2,'TD SOP+PROFORM MOD'!$B$2:$AD$2,0)+1,0),0)</f>
        <v>0</v>
      </c>
      <c r="AL459" s="26" t="str">
        <f t="shared" si="125"/>
        <v/>
      </c>
      <c r="AM459" s="25">
        <f t="shared" si="127"/>
        <v>0</v>
      </c>
      <c r="AN459" s="25">
        <f t="shared" si="127"/>
        <v>0</v>
      </c>
      <c r="AO459" s="26" t="str">
        <f t="shared" si="126"/>
        <v/>
      </c>
      <c r="AR459" s="25">
        <f>SUMIF('B&amp;S YTD LFY'!B:B,"="&amp;A459,'B&amp;S YTD LFY'!C:C)</f>
        <v>0</v>
      </c>
      <c r="AS459" s="25">
        <f t="shared" si="128"/>
        <v>0</v>
      </c>
      <c r="AT459" s="25"/>
    </row>
    <row r="460" spans="1:46" x14ac:dyDescent="0.35">
      <c r="A460" s="24">
        <f>IF(AND('TD SOP+PROFORM MOD'!A457&lt;&gt;"",'TD SOP+PROFORM MOD'!A457&lt;&gt;"TOTAL"),'TD SOP+PROFORM MOD'!A457,0)</f>
        <v>0</v>
      </c>
      <c r="C460" s="25" t="str">
        <f>IFERROR(VLOOKUP($A460,'TD SOP+PROFORM MOD'!$A$5:$AD$750,MATCH(C$4,'TD SOP+PROFORM MOD'!$B$2:$AT$2,0)+1,0),"")</f>
        <v/>
      </c>
      <c r="D460" s="25" t="str">
        <f>IFERROR(VLOOKUP($A460,'TD SOP+PROFORM MOD'!$A$5:$AD$750,MATCH(D$4,'TD SOP+PROFORM MOD'!$B$2:$AT$2,0)+1,0),"")</f>
        <v/>
      </c>
      <c r="E460" s="26" t="str">
        <f t="shared" si="114"/>
        <v/>
      </c>
      <c r="F460" s="25" t="str">
        <f>IFERROR(VLOOKUP($A460,'TD SOP+PROFORM MOD'!$A$5:$AD$750,MATCH(F$4,'TD SOP+PROFORM MOD'!$B$2:$AT$2,0)+1,0),"")</f>
        <v/>
      </c>
      <c r="G460" s="25" t="str">
        <f>IFERROR(VLOOKUP($A460,'TD SOP+PROFORM MOD'!$A$5:$AD$750,MATCH(G$4,'TD SOP+PROFORM MOD'!$B$2:$AT$2,0)+1,0),"")</f>
        <v/>
      </c>
      <c r="H460" s="26" t="str">
        <f t="shared" si="115"/>
        <v/>
      </c>
      <c r="I460" s="25" t="str">
        <f>IFERROR(VLOOKUP($A460,'TD SOP+PROFORM MOD'!$A$5:$AD$750,MATCH(I$4,'TD SOP+PROFORM MOD'!$B$2:$AT$2,0)+1,0),"")</f>
        <v/>
      </c>
      <c r="J460" s="25" t="str">
        <f>IFERROR(VLOOKUP($A460,'TD SOP+PROFORM MOD'!$A$5:$AD$750,MATCH(J$4,'TD SOP+PROFORM MOD'!$B$2:$AT$2,0)+1,0),"")</f>
        <v/>
      </c>
      <c r="K460" s="26" t="str">
        <f t="shared" si="116"/>
        <v/>
      </c>
      <c r="L460" s="25" t="str">
        <f>IFERROR(VLOOKUP($A460,'TD SOP+PROFORM MOD'!$A$5:$AD$750,MATCH(L$4,'TD SOP+PROFORM MOD'!$B$2:$AT$2,0)+1,0),"")</f>
        <v/>
      </c>
      <c r="M460" s="25" t="str">
        <f>IFERROR(VLOOKUP($A460,'TD SOP+PROFORM MOD'!$A$5:$AD$750,MATCH(M$4,'TD SOP+PROFORM MOD'!$B$2:$AT$2,0)+1,0),"")</f>
        <v/>
      </c>
      <c r="N460" s="26" t="str">
        <f t="shared" si="117"/>
        <v/>
      </c>
      <c r="O460" s="25">
        <f>IFERROR(VLOOKUP($A460,'TD SOP+PROFORM MOD'!$A$5:$AD$750,MATCH(O$4,'TD SOP+PROFORM MOD'!$B$2:$AD$2,0)+1,0),0)+IFERROR(VLOOKUP($A460,'TD SOP+PROFORM MOD'!$A$5:$AD$750,MATCH(O$2,'TD SOP+PROFORM MOD'!$B$2:$AD$2,0)+1,0),0)</f>
        <v>0</v>
      </c>
      <c r="P460" s="25">
        <f>IFERROR(VLOOKUP($A460,'TD SOP+PROFORM MOD'!$A$5:$AD$750,MATCH(P$4,'TD SOP+PROFORM MOD'!$B$2:$AD$2,0)+1,0),0)+IFERROR(VLOOKUP($A460,'TD SOP+PROFORM MOD'!$A$5:$AD$750,MATCH(P$2,'TD SOP+PROFORM MOD'!$B$2:$AD$2,0)+1,0),0)</f>
        <v>0</v>
      </c>
      <c r="Q460" s="26" t="str">
        <f t="shared" si="118"/>
        <v/>
      </c>
      <c r="R460" s="25">
        <f>IFERROR(VLOOKUP($A460,'TD SOP+PROFORM MOD'!$A$5:$AD$750,MATCH(R$4,'TD SOP+PROFORM MOD'!$B$2:$AD$2,0)+1,0),0)+IFERROR(VLOOKUP($A460,'TD SOP+PROFORM MOD'!$A$5:$AD$750,MATCH(R$2,'TD SOP+PROFORM MOD'!$B$2:$AD$2,0)+1,0),0)</f>
        <v>0</v>
      </c>
      <c r="S460" s="25">
        <f>IFERROR(VLOOKUP($A460,'TD SOP+PROFORM MOD'!$A$5:$AD$750,MATCH(S$4,'TD SOP+PROFORM MOD'!$B$2:$AD$2,0)+1,0),0)+IFERROR(VLOOKUP($A460,'TD SOP+PROFORM MOD'!$A$5:$AD$750,MATCH(S$2,'TD SOP+PROFORM MOD'!$B$2:$AD$2,0)+1,0),0)</f>
        <v>0</v>
      </c>
      <c r="T460" s="26" t="str">
        <f t="shared" si="119"/>
        <v/>
      </c>
      <c r="U460" s="25">
        <f>IFERROR(VLOOKUP($A460,'TD SOP+PROFORM MOD'!$A$5:$AD$750,MATCH(U$4,'TD SOP+PROFORM MOD'!$B$2:$AD$2,0)+1,0),0)+IFERROR(VLOOKUP($A460,'TD SOP+PROFORM MOD'!$A$5:$AD$750,MATCH(U$2,'TD SOP+PROFORM MOD'!$B$2:$AD$2,0)+1,0),0)</f>
        <v>0</v>
      </c>
      <c r="V460" s="25">
        <f>IFERROR(VLOOKUP($A460,'TD SOP+PROFORM MOD'!$A$5:$AD$750,MATCH(V$4,'TD SOP+PROFORM MOD'!$B$2:$AD$2,0)+1,0),0)+IFERROR(VLOOKUP($A460,'TD SOP+PROFORM MOD'!$A$5:$AD$750,MATCH(V$2,'TD SOP+PROFORM MOD'!$B$2:$AD$2,0)+1,0),0)</f>
        <v>0</v>
      </c>
      <c r="W460" s="26" t="str">
        <f t="shared" si="120"/>
        <v/>
      </c>
      <c r="X460" s="25">
        <f>IFERROR(VLOOKUP($A460,'TD SOP+PROFORM MOD'!$A$5:$AD$750,MATCH(X$4,'TD SOP+PROFORM MOD'!$B$2:$AD$2,0)+1,0),0)+IFERROR(VLOOKUP($A460,'TD SOP+PROFORM MOD'!$A$5:$AD$750,MATCH(X$2,'TD SOP+PROFORM MOD'!$B$2:$AD$2,0)+1,0),0)</f>
        <v>0</v>
      </c>
      <c r="Y460" s="25">
        <f>IFERROR(VLOOKUP($A460,'TD SOP+PROFORM MOD'!$A$5:$AD$750,MATCH(Y$4,'TD SOP+PROFORM MOD'!$B$2:$AD$2,0)+1,0),0)+IFERROR(VLOOKUP($A460,'TD SOP+PROFORM MOD'!$A$5:$AD$750,MATCH(Y$2,'TD SOP+PROFORM MOD'!$B$2:$AD$2,0)+1,0),0)</f>
        <v>0</v>
      </c>
      <c r="Z460" s="26" t="str">
        <f t="shared" si="121"/>
        <v/>
      </c>
      <c r="AA460" s="25">
        <f>IFERROR(VLOOKUP($A460,'TD SOP+PROFORM MOD'!$A$5:$AD$750,MATCH(AA$4,'TD SOP+PROFORM MOD'!$B$2:$AD$2,0)+1,0),0)+IFERROR(VLOOKUP($A460,'TD SOP+PROFORM MOD'!$A$5:$AD$750,MATCH(AA$2,'TD SOP+PROFORM MOD'!$B$2:$AD$2,0)+1,0),0)</f>
        <v>0</v>
      </c>
      <c r="AB460" s="25">
        <f>IFERROR(VLOOKUP($A460,'TD SOP+PROFORM MOD'!$A$5:$AD$750,MATCH(AB$4,'TD SOP+PROFORM MOD'!$B$2:$AD$2,0)+1,0),0)+IFERROR(VLOOKUP($A460,'TD SOP+PROFORM MOD'!$A$5:$AD$750,MATCH(AB$2,'TD SOP+PROFORM MOD'!$B$2:$AD$2,0)+1,0),0)</f>
        <v>0</v>
      </c>
      <c r="AC460" s="26" t="str">
        <f t="shared" si="122"/>
        <v/>
      </c>
      <c r="AD460" s="25">
        <f>IFERROR(VLOOKUP($A460,'TD SOP+PROFORM MOD'!$A$5:$AD$750,MATCH(AD$4,'TD SOP+PROFORM MOD'!$B$2:$AD$2,0)+1,0),0)+IFERROR(VLOOKUP($A460,'TD SOP+PROFORM MOD'!$A$5:$AD$750,MATCH(AD$2,'TD SOP+PROFORM MOD'!$B$2:$AD$2,0)+1,0),0)</f>
        <v>0</v>
      </c>
      <c r="AE460" s="25">
        <f>IFERROR(VLOOKUP($A460,'TD SOP+PROFORM MOD'!$A$5:$AD$750,MATCH(AE$4,'TD SOP+PROFORM MOD'!$B$2:$AD$2,0)+1,0),0)+IFERROR(VLOOKUP($A460,'TD SOP+PROFORM MOD'!$A$5:$AD$750,MATCH(AE$2,'TD SOP+PROFORM MOD'!$B$2:$AD$2,0)+1,0),0)</f>
        <v>0</v>
      </c>
      <c r="AF460" s="26" t="str">
        <f t="shared" si="123"/>
        <v/>
      </c>
      <c r="AG460" s="25">
        <f>IFERROR(VLOOKUP($A460,'TD SOP+PROFORM MOD'!$A$5:$AD$750,MATCH(AG$4,'TD SOP+PROFORM MOD'!$B$2:$AD$2,0)+1,0),0)+IFERROR(VLOOKUP($A460,'TD SOP+PROFORM MOD'!$A$5:$AD$750,MATCH(AG$2,'TD SOP+PROFORM MOD'!$B$2:$AD$2,0)+1,0),0)</f>
        <v>0</v>
      </c>
      <c r="AH460" s="25">
        <f>IFERROR(VLOOKUP($A460,'TD SOP+PROFORM MOD'!$A$5:$AD$750,MATCH(AH$4,'TD SOP+PROFORM MOD'!$B$2:$AD$2,0)+1,0),0)+IFERROR(VLOOKUP($A460,'TD SOP+PROFORM MOD'!$A$5:$AD$750,MATCH(AH$2,'TD SOP+PROFORM MOD'!$B$2:$AD$2,0)+1,0),0)</f>
        <v>0</v>
      </c>
      <c r="AI460" s="26" t="str">
        <f t="shared" si="124"/>
        <v/>
      </c>
      <c r="AJ460" s="25">
        <f>IFERROR(VLOOKUP($A460,'TD SOP+PROFORM MOD'!$A$5:$AD$750,MATCH(AJ$4,'TD SOP+PROFORM MOD'!$B$2:$AD$2,0)+1,0),0)+IFERROR(VLOOKUP($A460,'TD SOP+PROFORM MOD'!$A$5:$AD$750,MATCH(AJ$2,'TD SOP+PROFORM MOD'!$B$2:$AD$2,0)+1,0),0)</f>
        <v>0</v>
      </c>
      <c r="AK460" s="25">
        <f>IFERROR(VLOOKUP($A460,'TD SOP+PROFORM MOD'!$A$5:$AD$750,MATCH(AK$4,'TD SOP+PROFORM MOD'!$B$2:$AD$2,0)+1,0),0)+IFERROR(VLOOKUP($A460,'TD SOP+PROFORM MOD'!$A$5:$AD$750,MATCH(AK$2,'TD SOP+PROFORM MOD'!$B$2:$AD$2,0)+1,0),0)</f>
        <v>0</v>
      </c>
      <c r="AL460" s="26" t="str">
        <f t="shared" si="125"/>
        <v/>
      </c>
      <c r="AM460" s="25">
        <f t="shared" si="127"/>
        <v>0</v>
      </c>
      <c r="AN460" s="25">
        <f t="shared" si="127"/>
        <v>0</v>
      </c>
      <c r="AO460" s="26" t="str">
        <f t="shared" si="126"/>
        <v/>
      </c>
      <c r="AR460" s="25">
        <f>SUMIF('B&amp;S YTD LFY'!B:B,"="&amp;A460,'B&amp;S YTD LFY'!C:C)</f>
        <v>0</v>
      </c>
      <c r="AS460" s="25">
        <f t="shared" si="128"/>
        <v>0</v>
      </c>
      <c r="AT460" s="25"/>
    </row>
    <row r="461" spans="1:46" x14ac:dyDescent="0.35">
      <c r="A461" s="24">
        <f>IF(AND('TD SOP+PROFORM MOD'!A458&lt;&gt;"",'TD SOP+PROFORM MOD'!A458&lt;&gt;"TOTAL"),'TD SOP+PROFORM MOD'!A458,0)</f>
        <v>0</v>
      </c>
      <c r="C461" s="25" t="str">
        <f>IFERROR(VLOOKUP($A461,'TD SOP+PROFORM MOD'!$A$5:$AD$750,MATCH(C$4,'TD SOP+PROFORM MOD'!$B$2:$AT$2,0)+1,0),"")</f>
        <v/>
      </c>
      <c r="D461" s="25" t="str">
        <f>IFERROR(VLOOKUP($A461,'TD SOP+PROFORM MOD'!$A$5:$AD$750,MATCH(D$4,'TD SOP+PROFORM MOD'!$B$2:$AT$2,0)+1,0),"")</f>
        <v/>
      </c>
      <c r="E461" s="26" t="str">
        <f t="shared" si="114"/>
        <v/>
      </c>
      <c r="F461" s="25" t="str">
        <f>IFERROR(VLOOKUP($A461,'TD SOP+PROFORM MOD'!$A$5:$AD$750,MATCH(F$4,'TD SOP+PROFORM MOD'!$B$2:$AT$2,0)+1,0),"")</f>
        <v/>
      </c>
      <c r="G461" s="25" t="str">
        <f>IFERROR(VLOOKUP($A461,'TD SOP+PROFORM MOD'!$A$5:$AD$750,MATCH(G$4,'TD SOP+PROFORM MOD'!$B$2:$AT$2,0)+1,0),"")</f>
        <v/>
      </c>
      <c r="H461" s="26" t="str">
        <f t="shared" si="115"/>
        <v/>
      </c>
      <c r="I461" s="25" t="str">
        <f>IFERROR(VLOOKUP($A461,'TD SOP+PROFORM MOD'!$A$5:$AD$750,MATCH(I$4,'TD SOP+PROFORM MOD'!$B$2:$AT$2,0)+1,0),"")</f>
        <v/>
      </c>
      <c r="J461" s="25" t="str">
        <f>IFERROR(VLOOKUP($A461,'TD SOP+PROFORM MOD'!$A$5:$AD$750,MATCH(J$4,'TD SOP+PROFORM MOD'!$B$2:$AT$2,0)+1,0),"")</f>
        <v/>
      </c>
      <c r="K461" s="26" t="str">
        <f t="shared" si="116"/>
        <v/>
      </c>
      <c r="L461" s="25" t="str">
        <f>IFERROR(VLOOKUP($A461,'TD SOP+PROFORM MOD'!$A$5:$AD$750,MATCH(L$4,'TD SOP+PROFORM MOD'!$B$2:$AT$2,0)+1,0),"")</f>
        <v/>
      </c>
      <c r="M461" s="25" t="str">
        <f>IFERROR(VLOOKUP($A461,'TD SOP+PROFORM MOD'!$A$5:$AD$750,MATCH(M$4,'TD SOP+PROFORM MOD'!$B$2:$AT$2,0)+1,0),"")</f>
        <v/>
      </c>
      <c r="N461" s="26" t="str">
        <f t="shared" si="117"/>
        <v/>
      </c>
      <c r="O461" s="25">
        <f>IFERROR(VLOOKUP($A461,'TD SOP+PROFORM MOD'!$A$5:$AD$750,MATCH(O$4,'TD SOP+PROFORM MOD'!$B$2:$AD$2,0)+1,0),0)+IFERROR(VLOOKUP($A461,'TD SOP+PROFORM MOD'!$A$5:$AD$750,MATCH(O$2,'TD SOP+PROFORM MOD'!$B$2:$AD$2,0)+1,0),0)</f>
        <v>0</v>
      </c>
      <c r="P461" s="25">
        <f>IFERROR(VLOOKUP($A461,'TD SOP+PROFORM MOD'!$A$5:$AD$750,MATCH(P$4,'TD SOP+PROFORM MOD'!$B$2:$AD$2,0)+1,0),0)+IFERROR(VLOOKUP($A461,'TD SOP+PROFORM MOD'!$A$5:$AD$750,MATCH(P$2,'TD SOP+PROFORM MOD'!$B$2:$AD$2,0)+1,0),0)</f>
        <v>0</v>
      </c>
      <c r="Q461" s="26" t="str">
        <f t="shared" si="118"/>
        <v/>
      </c>
      <c r="R461" s="25">
        <f>IFERROR(VLOOKUP($A461,'TD SOP+PROFORM MOD'!$A$5:$AD$750,MATCH(R$4,'TD SOP+PROFORM MOD'!$B$2:$AD$2,0)+1,0),0)+IFERROR(VLOOKUP($A461,'TD SOP+PROFORM MOD'!$A$5:$AD$750,MATCH(R$2,'TD SOP+PROFORM MOD'!$B$2:$AD$2,0)+1,0),0)</f>
        <v>0</v>
      </c>
      <c r="S461" s="25">
        <f>IFERROR(VLOOKUP($A461,'TD SOP+PROFORM MOD'!$A$5:$AD$750,MATCH(S$4,'TD SOP+PROFORM MOD'!$B$2:$AD$2,0)+1,0),0)+IFERROR(VLOOKUP($A461,'TD SOP+PROFORM MOD'!$A$5:$AD$750,MATCH(S$2,'TD SOP+PROFORM MOD'!$B$2:$AD$2,0)+1,0),0)</f>
        <v>0</v>
      </c>
      <c r="T461" s="26" t="str">
        <f t="shared" si="119"/>
        <v/>
      </c>
      <c r="U461" s="25">
        <f>IFERROR(VLOOKUP($A461,'TD SOP+PROFORM MOD'!$A$5:$AD$750,MATCH(U$4,'TD SOP+PROFORM MOD'!$B$2:$AD$2,0)+1,0),0)+IFERROR(VLOOKUP($A461,'TD SOP+PROFORM MOD'!$A$5:$AD$750,MATCH(U$2,'TD SOP+PROFORM MOD'!$B$2:$AD$2,0)+1,0),0)</f>
        <v>0</v>
      </c>
      <c r="V461" s="25">
        <f>IFERROR(VLOOKUP($A461,'TD SOP+PROFORM MOD'!$A$5:$AD$750,MATCH(V$4,'TD SOP+PROFORM MOD'!$B$2:$AD$2,0)+1,0),0)+IFERROR(VLOOKUP($A461,'TD SOP+PROFORM MOD'!$A$5:$AD$750,MATCH(V$2,'TD SOP+PROFORM MOD'!$B$2:$AD$2,0)+1,0),0)</f>
        <v>0</v>
      </c>
      <c r="W461" s="26" t="str">
        <f t="shared" si="120"/>
        <v/>
      </c>
      <c r="X461" s="25">
        <f>IFERROR(VLOOKUP($A461,'TD SOP+PROFORM MOD'!$A$5:$AD$750,MATCH(X$4,'TD SOP+PROFORM MOD'!$B$2:$AD$2,0)+1,0),0)+IFERROR(VLOOKUP($A461,'TD SOP+PROFORM MOD'!$A$5:$AD$750,MATCH(X$2,'TD SOP+PROFORM MOD'!$B$2:$AD$2,0)+1,0),0)</f>
        <v>0</v>
      </c>
      <c r="Y461" s="25">
        <f>IFERROR(VLOOKUP($A461,'TD SOP+PROFORM MOD'!$A$5:$AD$750,MATCH(Y$4,'TD SOP+PROFORM MOD'!$B$2:$AD$2,0)+1,0),0)+IFERROR(VLOOKUP($A461,'TD SOP+PROFORM MOD'!$A$5:$AD$750,MATCH(Y$2,'TD SOP+PROFORM MOD'!$B$2:$AD$2,0)+1,0),0)</f>
        <v>0</v>
      </c>
      <c r="Z461" s="26" t="str">
        <f t="shared" si="121"/>
        <v/>
      </c>
      <c r="AA461" s="25">
        <f>IFERROR(VLOOKUP($A461,'TD SOP+PROFORM MOD'!$A$5:$AD$750,MATCH(AA$4,'TD SOP+PROFORM MOD'!$B$2:$AD$2,0)+1,0),0)+IFERROR(VLOOKUP($A461,'TD SOP+PROFORM MOD'!$A$5:$AD$750,MATCH(AA$2,'TD SOP+PROFORM MOD'!$B$2:$AD$2,0)+1,0),0)</f>
        <v>0</v>
      </c>
      <c r="AB461" s="25">
        <f>IFERROR(VLOOKUP($A461,'TD SOP+PROFORM MOD'!$A$5:$AD$750,MATCH(AB$4,'TD SOP+PROFORM MOD'!$B$2:$AD$2,0)+1,0),0)+IFERROR(VLOOKUP($A461,'TD SOP+PROFORM MOD'!$A$5:$AD$750,MATCH(AB$2,'TD SOP+PROFORM MOD'!$B$2:$AD$2,0)+1,0),0)</f>
        <v>0</v>
      </c>
      <c r="AC461" s="26" t="str">
        <f t="shared" si="122"/>
        <v/>
      </c>
      <c r="AD461" s="25">
        <f>IFERROR(VLOOKUP($A461,'TD SOP+PROFORM MOD'!$A$5:$AD$750,MATCH(AD$4,'TD SOP+PROFORM MOD'!$B$2:$AD$2,0)+1,0),0)+IFERROR(VLOOKUP($A461,'TD SOP+PROFORM MOD'!$A$5:$AD$750,MATCH(AD$2,'TD SOP+PROFORM MOD'!$B$2:$AD$2,0)+1,0),0)</f>
        <v>0</v>
      </c>
      <c r="AE461" s="25">
        <f>IFERROR(VLOOKUP($A461,'TD SOP+PROFORM MOD'!$A$5:$AD$750,MATCH(AE$4,'TD SOP+PROFORM MOD'!$B$2:$AD$2,0)+1,0),0)+IFERROR(VLOOKUP($A461,'TD SOP+PROFORM MOD'!$A$5:$AD$750,MATCH(AE$2,'TD SOP+PROFORM MOD'!$B$2:$AD$2,0)+1,0),0)</f>
        <v>0</v>
      </c>
      <c r="AF461" s="26" t="str">
        <f t="shared" si="123"/>
        <v/>
      </c>
      <c r="AG461" s="25">
        <f>IFERROR(VLOOKUP($A461,'TD SOP+PROFORM MOD'!$A$5:$AD$750,MATCH(AG$4,'TD SOP+PROFORM MOD'!$B$2:$AD$2,0)+1,0),0)+IFERROR(VLOOKUP($A461,'TD SOP+PROFORM MOD'!$A$5:$AD$750,MATCH(AG$2,'TD SOP+PROFORM MOD'!$B$2:$AD$2,0)+1,0),0)</f>
        <v>0</v>
      </c>
      <c r="AH461" s="25">
        <f>IFERROR(VLOOKUP($A461,'TD SOP+PROFORM MOD'!$A$5:$AD$750,MATCH(AH$4,'TD SOP+PROFORM MOD'!$B$2:$AD$2,0)+1,0),0)+IFERROR(VLOOKUP($A461,'TD SOP+PROFORM MOD'!$A$5:$AD$750,MATCH(AH$2,'TD SOP+PROFORM MOD'!$B$2:$AD$2,0)+1,0),0)</f>
        <v>0</v>
      </c>
      <c r="AI461" s="26" t="str">
        <f t="shared" si="124"/>
        <v/>
      </c>
      <c r="AJ461" s="25">
        <f>IFERROR(VLOOKUP($A461,'TD SOP+PROFORM MOD'!$A$5:$AD$750,MATCH(AJ$4,'TD SOP+PROFORM MOD'!$B$2:$AD$2,0)+1,0),0)+IFERROR(VLOOKUP($A461,'TD SOP+PROFORM MOD'!$A$5:$AD$750,MATCH(AJ$2,'TD SOP+PROFORM MOD'!$B$2:$AD$2,0)+1,0),0)</f>
        <v>0</v>
      </c>
      <c r="AK461" s="25">
        <f>IFERROR(VLOOKUP($A461,'TD SOP+PROFORM MOD'!$A$5:$AD$750,MATCH(AK$4,'TD SOP+PROFORM MOD'!$B$2:$AD$2,0)+1,0),0)+IFERROR(VLOOKUP($A461,'TD SOP+PROFORM MOD'!$A$5:$AD$750,MATCH(AK$2,'TD SOP+PROFORM MOD'!$B$2:$AD$2,0)+1,0),0)</f>
        <v>0</v>
      </c>
      <c r="AL461" s="26" t="str">
        <f t="shared" si="125"/>
        <v/>
      </c>
      <c r="AM461" s="25">
        <f t="shared" si="127"/>
        <v>0</v>
      </c>
      <c r="AN461" s="25">
        <f t="shared" si="127"/>
        <v>0</v>
      </c>
      <c r="AO461" s="26" t="str">
        <f t="shared" si="126"/>
        <v/>
      </c>
      <c r="AR461" s="25">
        <f>SUMIF('B&amp;S YTD LFY'!B:B,"="&amp;A461,'B&amp;S YTD LFY'!C:C)</f>
        <v>0</v>
      </c>
      <c r="AS461" s="25">
        <f t="shared" si="128"/>
        <v>0</v>
      </c>
      <c r="AT461" s="25"/>
    </row>
    <row r="462" spans="1:46" x14ac:dyDescent="0.35">
      <c r="A462" s="24">
        <f>IF(AND('TD SOP+PROFORM MOD'!A459&lt;&gt;"",'TD SOP+PROFORM MOD'!A459&lt;&gt;"TOTAL"),'TD SOP+PROFORM MOD'!A459,0)</f>
        <v>0</v>
      </c>
      <c r="C462" s="25" t="str">
        <f>IFERROR(VLOOKUP($A462,'TD SOP+PROFORM MOD'!$A$5:$AD$750,MATCH(C$4,'TD SOP+PROFORM MOD'!$B$2:$AT$2,0)+1,0),"")</f>
        <v/>
      </c>
      <c r="D462" s="25" t="str">
        <f>IFERROR(VLOOKUP($A462,'TD SOP+PROFORM MOD'!$A$5:$AD$750,MATCH(D$4,'TD SOP+PROFORM MOD'!$B$2:$AT$2,0)+1,0),"")</f>
        <v/>
      </c>
      <c r="E462" s="26" t="str">
        <f t="shared" si="114"/>
        <v/>
      </c>
      <c r="F462" s="25" t="str">
        <f>IFERROR(VLOOKUP($A462,'TD SOP+PROFORM MOD'!$A$5:$AD$750,MATCH(F$4,'TD SOP+PROFORM MOD'!$B$2:$AT$2,0)+1,0),"")</f>
        <v/>
      </c>
      <c r="G462" s="25" t="str">
        <f>IFERROR(VLOOKUP($A462,'TD SOP+PROFORM MOD'!$A$5:$AD$750,MATCH(G$4,'TD SOP+PROFORM MOD'!$B$2:$AT$2,0)+1,0),"")</f>
        <v/>
      </c>
      <c r="H462" s="26" t="str">
        <f t="shared" si="115"/>
        <v/>
      </c>
      <c r="I462" s="25" t="str">
        <f>IFERROR(VLOOKUP($A462,'TD SOP+PROFORM MOD'!$A$5:$AD$750,MATCH(I$4,'TD SOP+PROFORM MOD'!$B$2:$AT$2,0)+1,0),"")</f>
        <v/>
      </c>
      <c r="J462" s="25" t="str">
        <f>IFERROR(VLOOKUP($A462,'TD SOP+PROFORM MOD'!$A$5:$AD$750,MATCH(J$4,'TD SOP+PROFORM MOD'!$B$2:$AT$2,0)+1,0),"")</f>
        <v/>
      </c>
      <c r="K462" s="26" t="str">
        <f t="shared" si="116"/>
        <v/>
      </c>
      <c r="L462" s="25" t="str">
        <f>IFERROR(VLOOKUP($A462,'TD SOP+PROFORM MOD'!$A$5:$AD$750,MATCH(L$4,'TD SOP+PROFORM MOD'!$B$2:$AT$2,0)+1,0),"")</f>
        <v/>
      </c>
      <c r="M462" s="25" t="str">
        <f>IFERROR(VLOOKUP($A462,'TD SOP+PROFORM MOD'!$A$5:$AD$750,MATCH(M$4,'TD SOP+PROFORM MOD'!$B$2:$AT$2,0)+1,0),"")</f>
        <v/>
      </c>
      <c r="N462" s="26" t="str">
        <f t="shared" si="117"/>
        <v/>
      </c>
      <c r="O462" s="25">
        <f>IFERROR(VLOOKUP($A462,'TD SOP+PROFORM MOD'!$A$5:$AD$750,MATCH(O$4,'TD SOP+PROFORM MOD'!$B$2:$AD$2,0)+1,0),0)+IFERROR(VLOOKUP($A462,'TD SOP+PROFORM MOD'!$A$5:$AD$750,MATCH(O$2,'TD SOP+PROFORM MOD'!$B$2:$AD$2,0)+1,0),0)</f>
        <v>0</v>
      </c>
      <c r="P462" s="25">
        <f>IFERROR(VLOOKUP($A462,'TD SOP+PROFORM MOD'!$A$5:$AD$750,MATCH(P$4,'TD SOP+PROFORM MOD'!$B$2:$AD$2,0)+1,0),0)+IFERROR(VLOOKUP($A462,'TD SOP+PROFORM MOD'!$A$5:$AD$750,MATCH(P$2,'TD SOP+PROFORM MOD'!$B$2:$AD$2,0)+1,0),0)</f>
        <v>0</v>
      </c>
      <c r="Q462" s="26" t="str">
        <f t="shared" si="118"/>
        <v/>
      </c>
      <c r="R462" s="25">
        <f>IFERROR(VLOOKUP($A462,'TD SOP+PROFORM MOD'!$A$5:$AD$750,MATCH(R$4,'TD SOP+PROFORM MOD'!$B$2:$AD$2,0)+1,0),0)+IFERROR(VLOOKUP($A462,'TD SOP+PROFORM MOD'!$A$5:$AD$750,MATCH(R$2,'TD SOP+PROFORM MOD'!$B$2:$AD$2,0)+1,0),0)</f>
        <v>0</v>
      </c>
      <c r="S462" s="25">
        <f>IFERROR(VLOOKUP($A462,'TD SOP+PROFORM MOD'!$A$5:$AD$750,MATCH(S$4,'TD SOP+PROFORM MOD'!$B$2:$AD$2,0)+1,0),0)+IFERROR(VLOOKUP($A462,'TD SOP+PROFORM MOD'!$A$5:$AD$750,MATCH(S$2,'TD SOP+PROFORM MOD'!$B$2:$AD$2,0)+1,0),0)</f>
        <v>0</v>
      </c>
      <c r="T462" s="26" t="str">
        <f t="shared" si="119"/>
        <v/>
      </c>
      <c r="U462" s="25">
        <f>IFERROR(VLOOKUP($A462,'TD SOP+PROFORM MOD'!$A$5:$AD$750,MATCH(U$4,'TD SOP+PROFORM MOD'!$B$2:$AD$2,0)+1,0),0)+IFERROR(VLOOKUP($A462,'TD SOP+PROFORM MOD'!$A$5:$AD$750,MATCH(U$2,'TD SOP+PROFORM MOD'!$B$2:$AD$2,0)+1,0),0)</f>
        <v>0</v>
      </c>
      <c r="V462" s="25">
        <f>IFERROR(VLOOKUP($A462,'TD SOP+PROFORM MOD'!$A$5:$AD$750,MATCH(V$4,'TD SOP+PROFORM MOD'!$B$2:$AD$2,0)+1,0),0)+IFERROR(VLOOKUP($A462,'TD SOP+PROFORM MOD'!$A$5:$AD$750,MATCH(V$2,'TD SOP+PROFORM MOD'!$B$2:$AD$2,0)+1,0),0)</f>
        <v>0</v>
      </c>
      <c r="W462" s="26" t="str">
        <f t="shared" si="120"/>
        <v/>
      </c>
      <c r="X462" s="25">
        <f>IFERROR(VLOOKUP($A462,'TD SOP+PROFORM MOD'!$A$5:$AD$750,MATCH(X$4,'TD SOP+PROFORM MOD'!$B$2:$AD$2,0)+1,0),0)+IFERROR(VLOOKUP($A462,'TD SOP+PROFORM MOD'!$A$5:$AD$750,MATCH(X$2,'TD SOP+PROFORM MOD'!$B$2:$AD$2,0)+1,0),0)</f>
        <v>0</v>
      </c>
      <c r="Y462" s="25">
        <f>IFERROR(VLOOKUP($A462,'TD SOP+PROFORM MOD'!$A$5:$AD$750,MATCH(Y$4,'TD SOP+PROFORM MOD'!$B$2:$AD$2,0)+1,0),0)+IFERROR(VLOOKUP($A462,'TD SOP+PROFORM MOD'!$A$5:$AD$750,MATCH(Y$2,'TD SOP+PROFORM MOD'!$B$2:$AD$2,0)+1,0),0)</f>
        <v>0</v>
      </c>
      <c r="Z462" s="26" t="str">
        <f t="shared" si="121"/>
        <v/>
      </c>
      <c r="AA462" s="25">
        <f>IFERROR(VLOOKUP($A462,'TD SOP+PROFORM MOD'!$A$5:$AD$750,MATCH(AA$4,'TD SOP+PROFORM MOD'!$B$2:$AD$2,0)+1,0),0)+IFERROR(VLOOKUP($A462,'TD SOP+PROFORM MOD'!$A$5:$AD$750,MATCH(AA$2,'TD SOP+PROFORM MOD'!$B$2:$AD$2,0)+1,0),0)</f>
        <v>0</v>
      </c>
      <c r="AB462" s="25">
        <f>IFERROR(VLOOKUP($A462,'TD SOP+PROFORM MOD'!$A$5:$AD$750,MATCH(AB$4,'TD SOP+PROFORM MOD'!$B$2:$AD$2,0)+1,0),0)+IFERROR(VLOOKUP($A462,'TD SOP+PROFORM MOD'!$A$5:$AD$750,MATCH(AB$2,'TD SOP+PROFORM MOD'!$B$2:$AD$2,0)+1,0),0)</f>
        <v>0</v>
      </c>
      <c r="AC462" s="26" t="str">
        <f t="shared" si="122"/>
        <v/>
      </c>
      <c r="AD462" s="25">
        <f>IFERROR(VLOOKUP($A462,'TD SOP+PROFORM MOD'!$A$5:$AD$750,MATCH(AD$4,'TD SOP+PROFORM MOD'!$B$2:$AD$2,0)+1,0),0)+IFERROR(VLOOKUP($A462,'TD SOP+PROFORM MOD'!$A$5:$AD$750,MATCH(AD$2,'TD SOP+PROFORM MOD'!$B$2:$AD$2,0)+1,0),0)</f>
        <v>0</v>
      </c>
      <c r="AE462" s="25">
        <f>IFERROR(VLOOKUP($A462,'TD SOP+PROFORM MOD'!$A$5:$AD$750,MATCH(AE$4,'TD SOP+PROFORM MOD'!$B$2:$AD$2,0)+1,0),0)+IFERROR(VLOOKUP($A462,'TD SOP+PROFORM MOD'!$A$5:$AD$750,MATCH(AE$2,'TD SOP+PROFORM MOD'!$B$2:$AD$2,0)+1,0),0)</f>
        <v>0</v>
      </c>
      <c r="AF462" s="26" t="str">
        <f t="shared" si="123"/>
        <v/>
      </c>
      <c r="AG462" s="25">
        <f>IFERROR(VLOOKUP($A462,'TD SOP+PROFORM MOD'!$A$5:$AD$750,MATCH(AG$4,'TD SOP+PROFORM MOD'!$B$2:$AD$2,0)+1,0),0)+IFERROR(VLOOKUP($A462,'TD SOP+PROFORM MOD'!$A$5:$AD$750,MATCH(AG$2,'TD SOP+PROFORM MOD'!$B$2:$AD$2,0)+1,0),0)</f>
        <v>0</v>
      </c>
      <c r="AH462" s="25">
        <f>IFERROR(VLOOKUP($A462,'TD SOP+PROFORM MOD'!$A$5:$AD$750,MATCH(AH$4,'TD SOP+PROFORM MOD'!$B$2:$AD$2,0)+1,0),0)+IFERROR(VLOOKUP($A462,'TD SOP+PROFORM MOD'!$A$5:$AD$750,MATCH(AH$2,'TD SOP+PROFORM MOD'!$B$2:$AD$2,0)+1,0),0)</f>
        <v>0</v>
      </c>
      <c r="AI462" s="26" t="str">
        <f t="shared" si="124"/>
        <v/>
      </c>
      <c r="AJ462" s="25">
        <f>IFERROR(VLOOKUP($A462,'TD SOP+PROFORM MOD'!$A$5:$AD$750,MATCH(AJ$4,'TD SOP+PROFORM MOD'!$B$2:$AD$2,0)+1,0),0)+IFERROR(VLOOKUP($A462,'TD SOP+PROFORM MOD'!$A$5:$AD$750,MATCH(AJ$2,'TD SOP+PROFORM MOD'!$B$2:$AD$2,0)+1,0),0)</f>
        <v>0</v>
      </c>
      <c r="AK462" s="25">
        <f>IFERROR(VLOOKUP($A462,'TD SOP+PROFORM MOD'!$A$5:$AD$750,MATCH(AK$4,'TD SOP+PROFORM MOD'!$B$2:$AD$2,0)+1,0),0)+IFERROR(VLOOKUP($A462,'TD SOP+PROFORM MOD'!$A$5:$AD$750,MATCH(AK$2,'TD SOP+PROFORM MOD'!$B$2:$AD$2,0)+1,0),0)</f>
        <v>0</v>
      </c>
      <c r="AL462" s="26" t="str">
        <f t="shared" si="125"/>
        <v/>
      </c>
      <c r="AM462" s="25">
        <f t="shared" si="127"/>
        <v>0</v>
      </c>
      <c r="AN462" s="25">
        <f t="shared" si="127"/>
        <v>0</v>
      </c>
      <c r="AO462" s="26" t="str">
        <f t="shared" si="126"/>
        <v/>
      </c>
      <c r="AR462" s="25">
        <f>SUMIF('B&amp;S YTD LFY'!B:B,"="&amp;A462,'B&amp;S YTD LFY'!C:C)</f>
        <v>0</v>
      </c>
      <c r="AS462" s="25">
        <f t="shared" si="128"/>
        <v>0</v>
      </c>
      <c r="AT462" s="25"/>
    </row>
    <row r="463" spans="1:46" x14ac:dyDescent="0.35">
      <c r="A463" s="24">
        <f>IF(AND('TD SOP+PROFORM MOD'!A460&lt;&gt;"",'TD SOP+PROFORM MOD'!A460&lt;&gt;"TOTAL"),'TD SOP+PROFORM MOD'!A460,0)</f>
        <v>0</v>
      </c>
      <c r="C463" s="25" t="str">
        <f>IFERROR(VLOOKUP($A463,'TD SOP+PROFORM MOD'!$A$5:$AD$750,MATCH(C$4,'TD SOP+PROFORM MOD'!$B$2:$AT$2,0)+1,0),"")</f>
        <v/>
      </c>
      <c r="D463" s="25" t="str">
        <f>IFERROR(VLOOKUP($A463,'TD SOP+PROFORM MOD'!$A$5:$AD$750,MATCH(D$4,'TD SOP+PROFORM MOD'!$B$2:$AT$2,0)+1,0),"")</f>
        <v/>
      </c>
      <c r="E463" s="26" t="str">
        <f t="shared" si="114"/>
        <v/>
      </c>
      <c r="F463" s="25" t="str">
        <f>IFERROR(VLOOKUP($A463,'TD SOP+PROFORM MOD'!$A$5:$AD$750,MATCH(F$4,'TD SOP+PROFORM MOD'!$B$2:$AT$2,0)+1,0),"")</f>
        <v/>
      </c>
      <c r="G463" s="25" t="str">
        <f>IFERROR(VLOOKUP($A463,'TD SOP+PROFORM MOD'!$A$5:$AD$750,MATCH(G$4,'TD SOP+PROFORM MOD'!$B$2:$AT$2,0)+1,0),"")</f>
        <v/>
      </c>
      <c r="H463" s="26" t="str">
        <f t="shared" si="115"/>
        <v/>
      </c>
      <c r="I463" s="25" t="str">
        <f>IFERROR(VLOOKUP($A463,'TD SOP+PROFORM MOD'!$A$5:$AD$750,MATCH(I$4,'TD SOP+PROFORM MOD'!$B$2:$AT$2,0)+1,0),"")</f>
        <v/>
      </c>
      <c r="J463" s="25" t="str">
        <f>IFERROR(VLOOKUP($A463,'TD SOP+PROFORM MOD'!$A$5:$AD$750,MATCH(J$4,'TD SOP+PROFORM MOD'!$B$2:$AT$2,0)+1,0),"")</f>
        <v/>
      </c>
      <c r="K463" s="26" t="str">
        <f t="shared" si="116"/>
        <v/>
      </c>
      <c r="L463" s="25" t="str">
        <f>IFERROR(VLOOKUP($A463,'TD SOP+PROFORM MOD'!$A$5:$AD$750,MATCH(L$4,'TD SOP+PROFORM MOD'!$B$2:$AT$2,0)+1,0),"")</f>
        <v/>
      </c>
      <c r="M463" s="25" t="str">
        <f>IFERROR(VLOOKUP($A463,'TD SOP+PROFORM MOD'!$A$5:$AD$750,MATCH(M$4,'TD SOP+PROFORM MOD'!$B$2:$AT$2,0)+1,0),"")</f>
        <v/>
      </c>
      <c r="N463" s="26" t="str">
        <f t="shared" si="117"/>
        <v/>
      </c>
      <c r="O463" s="25">
        <f>IFERROR(VLOOKUP($A463,'TD SOP+PROFORM MOD'!$A$5:$AD$750,MATCH(O$4,'TD SOP+PROFORM MOD'!$B$2:$AD$2,0)+1,0),0)+IFERROR(VLOOKUP($A463,'TD SOP+PROFORM MOD'!$A$5:$AD$750,MATCH(O$2,'TD SOP+PROFORM MOD'!$B$2:$AD$2,0)+1,0),0)</f>
        <v>0</v>
      </c>
      <c r="P463" s="25">
        <f>IFERROR(VLOOKUP($A463,'TD SOP+PROFORM MOD'!$A$5:$AD$750,MATCH(P$4,'TD SOP+PROFORM MOD'!$B$2:$AD$2,0)+1,0),0)+IFERROR(VLOOKUP($A463,'TD SOP+PROFORM MOD'!$A$5:$AD$750,MATCH(P$2,'TD SOP+PROFORM MOD'!$B$2:$AD$2,0)+1,0),0)</f>
        <v>0</v>
      </c>
      <c r="Q463" s="26" t="str">
        <f t="shared" si="118"/>
        <v/>
      </c>
      <c r="R463" s="25">
        <f>IFERROR(VLOOKUP($A463,'TD SOP+PROFORM MOD'!$A$5:$AD$750,MATCH(R$4,'TD SOP+PROFORM MOD'!$B$2:$AD$2,0)+1,0),0)+IFERROR(VLOOKUP($A463,'TD SOP+PROFORM MOD'!$A$5:$AD$750,MATCH(R$2,'TD SOP+PROFORM MOD'!$B$2:$AD$2,0)+1,0),0)</f>
        <v>0</v>
      </c>
      <c r="S463" s="25">
        <f>IFERROR(VLOOKUP($A463,'TD SOP+PROFORM MOD'!$A$5:$AD$750,MATCH(S$4,'TD SOP+PROFORM MOD'!$B$2:$AD$2,0)+1,0),0)+IFERROR(VLOOKUP($A463,'TD SOP+PROFORM MOD'!$A$5:$AD$750,MATCH(S$2,'TD SOP+PROFORM MOD'!$B$2:$AD$2,0)+1,0),0)</f>
        <v>0</v>
      </c>
      <c r="T463" s="26" t="str">
        <f t="shared" si="119"/>
        <v/>
      </c>
      <c r="U463" s="25">
        <f>IFERROR(VLOOKUP($A463,'TD SOP+PROFORM MOD'!$A$5:$AD$750,MATCH(U$4,'TD SOP+PROFORM MOD'!$B$2:$AD$2,0)+1,0),0)+IFERROR(VLOOKUP($A463,'TD SOP+PROFORM MOD'!$A$5:$AD$750,MATCH(U$2,'TD SOP+PROFORM MOD'!$B$2:$AD$2,0)+1,0),0)</f>
        <v>0</v>
      </c>
      <c r="V463" s="25">
        <f>IFERROR(VLOOKUP($A463,'TD SOP+PROFORM MOD'!$A$5:$AD$750,MATCH(V$4,'TD SOP+PROFORM MOD'!$B$2:$AD$2,0)+1,0),0)+IFERROR(VLOOKUP($A463,'TD SOP+PROFORM MOD'!$A$5:$AD$750,MATCH(V$2,'TD SOP+PROFORM MOD'!$B$2:$AD$2,0)+1,0),0)</f>
        <v>0</v>
      </c>
      <c r="W463" s="26" t="str">
        <f t="shared" si="120"/>
        <v/>
      </c>
      <c r="X463" s="25">
        <f>IFERROR(VLOOKUP($A463,'TD SOP+PROFORM MOD'!$A$5:$AD$750,MATCH(X$4,'TD SOP+PROFORM MOD'!$B$2:$AD$2,0)+1,0),0)+IFERROR(VLOOKUP($A463,'TD SOP+PROFORM MOD'!$A$5:$AD$750,MATCH(X$2,'TD SOP+PROFORM MOD'!$B$2:$AD$2,0)+1,0),0)</f>
        <v>0</v>
      </c>
      <c r="Y463" s="25">
        <f>IFERROR(VLOOKUP($A463,'TD SOP+PROFORM MOD'!$A$5:$AD$750,MATCH(Y$4,'TD SOP+PROFORM MOD'!$B$2:$AD$2,0)+1,0),0)+IFERROR(VLOOKUP($A463,'TD SOP+PROFORM MOD'!$A$5:$AD$750,MATCH(Y$2,'TD SOP+PROFORM MOD'!$B$2:$AD$2,0)+1,0),0)</f>
        <v>0</v>
      </c>
      <c r="Z463" s="26" t="str">
        <f t="shared" si="121"/>
        <v/>
      </c>
      <c r="AA463" s="25">
        <f>IFERROR(VLOOKUP($A463,'TD SOP+PROFORM MOD'!$A$5:$AD$750,MATCH(AA$4,'TD SOP+PROFORM MOD'!$B$2:$AD$2,0)+1,0),0)+IFERROR(VLOOKUP($A463,'TD SOP+PROFORM MOD'!$A$5:$AD$750,MATCH(AA$2,'TD SOP+PROFORM MOD'!$B$2:$AD$2,0)+1,0),0)</f>
        <v>0</v>
      </c>
      <c r="AB463" s="25">
        <f>IFERROR(VLOOKUP($A463,'TD SOP+PROFORM MOD'!$A$5:$AD$750,MATCH(AB$4,'TD SOP+PROFORM MOD'!$B$2:$AD$2,0)+1,0),0)+IFERROR(VLOOKUP($A463,'TD SOP+PROFORM MOD'!$A$5:$AD$750,MATCH(AB$2,'TD SOP+PROFORM MOD'!$B$2:$AD$2,0)+1,0),0)</f>
        <v>0</v>
      </c>
      <c r="AC463" s="26" t="str">
        <f t="shared" si="122"/>
        <v/>
      </c>
      <c r="AD463" s="25">
        <f>IFERROR(VLOOKUP($A463,'TD SOP+PROFORM MOD'!$A$5:$AD$750,MATCH(AD$4,'TD SOP+PROFORM MOD'!$B$2:$AD$2,0)+1,0),0)+IFERROR(VLOOKUP($A463,'TD SOP+PROFORM MOD'!$A$5:$AD$750,MATCH(AD$2,'TD SOP+PROFORM MOD'!$B$2:$AD$2,0)+1,0),0)</f>
        <v>0</v>
      </c>
      <c r="AE463" s="25">
        <f>IFERROR(VLOOKUP($A463,'TD SOP+PROFORM MOD'!$A$5:$AD$750,MATCH(AE$4,'TD SOP+PROFORM MOD'!$B$2:$AD$2,0)+1,0),0)+IFERROR(VLOOKUP($A463,'TD SOP+PROFORM MOD'!$A$5:$AD$750,MATCH(AE$2,'TD SOP+PROFORM MOD'!$B$2:$AD$2,0)+1,0),0)</f>
        <v>0</v>
      </c>
      <c r="AF463" s="26" t="str">
        <f t="shared" si="123"/>
        <v/>
      </c>
      <c r="AG463" s="25">
        <f>IFERROR(VLOOKUP($A463,'TD SOP+PROFORM MOD'!$A$5:$AD$750,MATCH(AG$4,'TD SOP+PROFORM MOD'!$B$2:$AD$2,0)+1,0),0)+IFERROR(VLOOKUP($A463,'TD SOP+PROFORM MOD'!$A$5:$AD$750,MATCH(AG$2,'TD SOP+PROFORM MOD'!$B$2:$AD$2,0)+1,0),0)</f>
        <v>0</v>
      </c>
      <c r="AH463" s="25">
        <f>IFERROR(VLOOKUP($A463,'TD SOP+PROFORM MOD'!$A$5:$AD$750,MATCH(AH$4,'TD SOP+PROFORM MOD'!$B$2:$AD$2,0)+1,0),0)+IFERROR(VLOOKUP($A463,'TD SOP+PROFORM MOD'!$A$5:$AD$750,MATCH(AH$2,'TD SOP+PROFORM MOD'!$B$2:$AD$2,0)+1,0),0)</f>
        <v>0</v>
      </c>
      <c r="AI463" s="26" t="str">
        <f t="shared" si="124"/>
        <v/>
      </c>
      <c r="AJ463" s="25">
        <f>IFERROR(VLOOKUP($A463,'TD SOP+PROFORM MOD'!$A$5:$AD$750,MATCH(AJ$4,'TD SOP+PROFORM MOD'!$B$2:$AD$2,0)+1,0),0)+IFERROR(VLOOKUP($A463,'TD SOP+PROFORM MOD'!$A$5:$AD$750,MATCH(AJ$2,'TD SOP+PROFORM MOD'!$B$2:$AD$2,0)+1,0),0)</f>
        <v>0</v>
      </c>
      <c r="AK463" s="25">
        <f>IFERROR(VLOOKUP($A463,'TD SOP+PROFORM MOD'!$A$5:$AD$750,MATCH(AK$4,'TD SOP+PROFORM MOD'!$B$2:$AD$2,0)+1,0),0)+IFERROR(VLOOKUP($A463,'TD SOP+PROFORM MOD'!$A$5:$AD$750,MATCH(AK$2,'TD SOP+PROFORM MOD'!$B$2:$AD$2,0)+1,0),0)</f>
        <v>0</v>
      </c>
      <c r="AL463" s="26" t="str">
        <f t="shared" si="125"/>
        <v/>
      </c>
      <c r="AM463" s="25">
        <f t="shared" si="127"/>
        <v>0</v>
      </c>
      <c r="AN463" s="25">
        <f t="shared" si="127"/>
        <v>0</v>
      </c>
      <c r="AO463" s="26" t="str">
        <f t="shared" si="126"/>
        <v/>
      </c>
      <c r="AR463" s="25">
        <f>SUMIF('B&amp;S YTD LFY'!B:B,"="&amp;A463,'B&amp;S YTD LFY'!C:C)</f>
        <v>0</v>
      </c>
      <c r="AS463" s="25">
        <f t="shared" si="128"/>
        <v>0</v>
      </c>
      <c r="AT463" s="25"/>
    </row>
    <row r="464" spans="1:46" x14ac:dyDescent="0.35">
      <c r="A464" s="24">
        <f>IF(AND('TD SOP+PROFORM MOD'!A461&lt;&gt;"",'TD SOP+PROFORM MOD'!A461&lt;&gt;"TOTAL"),'TD SOP+PROFORM MOD'!A461,0)</f>
        <v>0</v>
      </c>
      <c r="C464" s="25" t="str">
        <f>IFERROR(VLOOKUP($A464,'TD SOP+PROFORM MOD'!$A$5:$AD$750,MATCH(C$4,'TD SOP+PROFORM MOD'!$B$2:$AT$2,0)+1,0),"")</f>
        <v/>
      </c>
      <c r="D464" s="25" t="str">
        <f>IFERROR(VLOOKUP($A464,'TD SOP+PROFORM MOD'!$A$5:$AD$750,MATCH(D$4,'TD SOP+PROFORM MOD'!$B$2:$AT$2,0)+1,0),"")</f>
        <v/>
      </c>
      <c r="E464" s="26" t="str">
        <f t="shared" si="114"/>
        <v/>
      </c>
      <c r="F464" s="25" t="str">
        <f>IFERROR(VLOOKUP($A464,'TD SOP+PROFORM MOD'!$A$5:$AD$750,MATCH(F$4,'TD SOP+PROFORM MOD'!$B$2:$AT$2,0)+1,0),"")</f>
        <v/>
      </c>
      <c r="G464" s="25" t="str">
        <f>IFERROR(VLOOKUP($A464,'TD SOP+PROFORM MOD'!$A$5:$AD$750,MATCH(G$4,'TD SOP+PROFORM MOD'!$B$2:$AT$2,0)+1,0),"")</f>
        <v/>
      </c>
      <c r="H464" s="26" t="str">
        <f t="shared" si="115"/>
        <v/>
      </c>
      <c r="I464" s="25" t="str">
        <f>IFERROR(VLOOKUP($A464,'TD SOP+PROFORM MOD'!$A$5:$AD$750,MATCH(I$4,'TD SOP+PROFORM MOD'!$B$2:$AT$2,0)+1,0),"")</f>
        <v/>
      </c>
      <c r="J464" s="25" t="str">
        <f>IFERROR(VLOOKUP($A464,'TD SOP+PROFORM MOD'!$A$5:$AD$750,MATCH(J$4,'TD SOP+PROFORM MOD'!$B$2:$AT$2,0)+1,0),"")</f>
        <v/>
      </c>
      <c r="K464" s="26" t="str">
        <f t="shared" si="116"/>
        <v/>
      </c>
      <c r="L464" s="25" t="str">
        <f>IFERROR(VLOOKUP($A464,'TD SOP+PROFORM MOD'!$A$5:$AD$750,MATCH(L$4,'TD SOP+PROFORM MOD'!$B$2:$AT$2,0)+1,0),"")</f>
        <v/>
      </c>
      <c r="M464" s="25" t="str">
        <f>IFERROR(VLOOKUP($A464,'TD SOP+PROFORM MOD'!$A$5:$AD$750,MATCH(M$4,'TD SOP+PROFORM MOD'!$B$2:$AT$2,0)+1,0),"")</f>
        <v/>
      </c>
      <c r="N464" s="26" t="str">
        <f t="shared" si="117"/>
        <v/>
      </c>
      <c r="O464" s="25">
        <f>IFERROR(VLOOKUP($A464,'TD SOP+PROFORM MOD'!$A$5:$AD$750,MATCH(O$4,'TD SOP+PROFORM MOD'!$B$2:$AD$2,0)+1,0),0)+IFERROR(VLOOKUP($A464,'TD SOP+PROFORM MOD'!$A$5:$AD$750,MATCH(O$2,'TD SOP+PROFORM MOD'!$B$2:$AD$2,0)+1,0),0)</f>
        <v>0</v>
      </c>
      <c r="P464" s="25">
        <f>IFERROR(VLOOKUP($A464,'TD SOP+PROFORM MOD'!$A$5:$AD$750,MATCH(P$4,'TD SOP+PROFORM MOD'!$B$2:$AD$2,0)+1,0),0)+IFERROR(VLOOKUP($A464,'TD SOP+PROFORM MOD'!$A$5:$AD$750,MATCH(P$2,'TD SOP+PROFORM MOD'!$B$2:$AD$2,0)+1,0),0)</f>
        <v>0</v>
      </c>
      <c r="Q464" s="26" t="str">
        <f t="shared" si="118"/>
        <v/>
      </c>
      <c r="R464" s="25">
        <f>IFERROR(VLOOKUP($A464,'TD SOP+PROFORM MOD'!$A$5:$AD$750,MATCH(R$4,'TD SOP+PROFORM MOD'!$B$2:$AD$2,0)+1,0),0)+IFERROR(VLOOKUP($A464,'TD SOP+PROFORM MOD'!$A$5:$AD$750,MATCH(R$2,'TD SOP+PROFORM MOD'!$B$2:$AD$2,0)+1,0),0)</f>
        <v>0</v>
      </c>
      <c r="S464" s="25">
        <f>IFERROR(VLOOKUP($A464,'TD SOP+PROFORM MOD'!$A$5:$AD$750,MATCH(S$4,'TD SOP+PROFORM MOD'!$B$2:$AD$2,0)+1,0),0)+IFERROR(VLOOKUP($A464,'TD SOP+PROFORM MOD'!$A$5:$AD$750,MATCH(S$2,'TD SOP+PROFORM MOD'!$B$2:$AD$2,0)+1,0),0)</f>
        <v>0</v>
      </c>
      <c r="T464" s="26" t="str">
        <f t="shared" si="119"/>
        <v/>
      </c>
      <c r="U464" s="25">
        <f>IFERROR(VLOOKUP($A464,'TD SOP+PROFORM MOD'!$A$5:$AD$750,MATCH(U$4,'TD SOP+PROFORM MOD'!$B$2:$AD$2,0)+1,0),0)+IFERROR(VLOOKUP($A464,'TD SOP+PROFORM MOD'!$A$5:$AD$750,MATCH(U$2,'TD SOP+PROFORM MOD'!$B$2:$AD$2,0)+1,0),0)</f>
        <v>0</v>
      </c>
      <c r="V464" s="25">
        <f>IFERROR(VLOOKUP($A464,'TD SOP+PROFORM MOD'!$A$5:$AD$750,MATCH(V$4,'TD SOP+PROFORM MOD'!$B$2:$AD$2,0)+1,0),0)+IFERROR(VLOOKUP($A464,'TD SOP+PROFORM MOD'!$A$5:$AD$750,MATCH(V$2,'TD SOP+PROFORM MOD'!$B$2:$AD$2,0)+1,0),0)</f>
        <v>0</v>
      </c>
      <c r="W464" s="26" t="str">
        <f t="shared" si="120"/>
        <v/>
      </c>
      <c r="X464" s="25">
        <f>IFERROR(VLOOKUP($A464,'TD SOP+PROFORM MOD'!$A$5:$AD$750,MATCH(X$4,'TD SOP+PROFORM MOD'!$B$2:$AD$2,0)+1,0),0)+IFERROR(VLOOKUP($A464,'TD SOP+PROFORM MOD'!$A$5:$AD$750,MATCH(X$2,'TD SOP+PROFORM MOD'!$B$2:$AD$2,0)+1,0),0)</f>
        <v>0</v>
      </c>
      <c r="Y464" s="25">
        <f>IFERROR(VLOOKUP($A464,'TD SOP+PROFORM MOD'!$A$5:$AD$750,MATCH(Y$4,'TD SOP+PROFORM MOD'!$B$2:$AD$2,0)+1,0),0)+IFERROR(VLOOKUP($A464,'TD SOP+PROFORM MOD'!$A$5:$AD$750,MATCH(Y$2,'TD SOP+PROFORM MOD'!$B$2:$AD$2,0)+1,0),0)</f>
        <v>0</v>
      </c>
      <c r="Z464" s="26" t="str">
        <f t="shared" si="121"/>
        <v/>
      </c>
      <c r="AA464" s="25">
        <f>IFERROR(VLOOKUP($A464,'TD SOP+PROFORM MOD'!$A$5:$AD$750,MATCH(AA$4,'TD SOP+PROFORM MOD'!$B$2:$AD$2,0)+1,0),0)+IFERROR(VLOOKUP($A464,'TD SOP+PROFORM MOD'!$A$5:$AD$750,MATCH(AA$2,'TD SOP+PROFORM MOD'!$B$2:$AD$2,0)+1,0),0)</f>
        <v>0</v>
      </c>
      <c r="AB464" s="25">
        <f>IFERROR(VLOOKUP($A464,'TD SOP+PROFORM MOD'!$A$5:$AD$750,MATCH(AB$4,'TD SOP+PROFORM MOD'!$B$2:$AD$2,0)+1,0),0)+IFERROR(VLOOKUP($A464,'TD SOP+PROFORM MOD'!$A$5:$AD$750,MATCH(AB$2,'TD SOP+PROFORM MOD'!$B$2:$AD$2,0)+1,0),0)</f>
        <v>0</v>
      </c>
      <c r="AC464" s="26" t="str">
        <f t="shared" si="122"/>
        <v/>
      </c>
      <c r="AD464" s="25">
        <f>IFERROR(VLOOKUP($A464,'TD SOP+PROFORM MOD'!$A$5:$AD$750,MATCH(AD$4,'TD SOP+PROFORM MOD'!$B$2:$AD$2,0)+1,0),0)+IFERROR(VLOOKUP($A464,'TD SOP+PROFORM MOD'!$A$5:$AD$750,MATCH(AD$2,'TD SOP+PROFORM MOD'!$B$2:$AD$2,0)+1,0),0)</f>
        <v>0</v>
      </c>
      <c r="AE464" s="25">
        <f>IFERROR(VLOOKUP($A464,'TD SOP+PROFORM MOD'!$A$5:$AD$750,MATCH(AE$4,'TD SOP+PROFORM MOD'!$B$2:$AD$2,0)+1,0),0)+IFERROR(VLOOKUP($A464,'TD SOP+PROFORM MOD'!$A$5:$AD$750,MATCH(AE$2,'TD SOP+PROFORM MOD'!$B$2:$AD$2,0)+1,0),0)</f>
        <v>0</v>
      </c>
      <c r="AF464" s="26" t="str">
        <f t="shared" si="123"/>
        <v/>
      </c>
      <c r="AG464" s="25">
        <f>IFERROR(VLOOKUP($A464,'TD SOP+PROFORM MOD'!$A$5:$AD$750,MATCH(AG$4,'TD SOP+PROFORM MOD'!$B$2:$AD$2,0)+1,0),0)+IFERROR(VLOOKUP($A464,'TD SOP+PROFORM MOD'!$A$5:$AD$750,MATCH(AG$2,'TD SOP+PROFORM MOD'!$B$2:$AD$2,0)+1,0),0)</f>
        <v>0</v>
      </c>
      <c r="AH464" s="25">
        <f>IFERROR(VLOOKUP($A464,'TD SOP+PROFORM MOD'!$A$5:$AD$750,MATCH(AH$4,'TD SOP+PROFORM MOD'!$B$2:$AD$2,0)+1,0),0)+IFERROR(VLOOKUP($A464,'TD SOP+PROFORM MOD'!$A$5:$AD$750,MATCH(AH$2,'TD SOP+PROFORM MOD'!$B$2:$AD$2,0)+1,0),0)</f>
        <v>0</v>
      </c>
      <c r="AI464" s="26" t="str">
        <f t="shared" si="124"/>
        <v/>
      </c>
      <c r="AJ464" s="25">
        <f>IFERROR(VLOOKUP($A464,'TD SOP+PROFORM MOD'!$A$5:$AD$750,MATCH(AJ$4,'TD SOP+PROFORM MOD'!$B$2:$AD$2,0)+1,0),0)+IFERROR(VLOOKUP($A464,'TD SOP+PROFORM MOD'!$A$5:$AD$750,MATCH(AJ$2,'TD SOP+PROFORM MOD'!$B$2:$AD$2,0)+1,0),0)</f>
        <v>0</v>
      </c>
      <c r="AK464" s="25">
        <f>IFERROR(VLOOKUP($A464,'TD SOP+PROFORM MOD'!$A$5:$AD$750,MATCH(AK$4,'TD SOP+PROFORM MOD'!$B$2:$AD$2,0)+1,0),0)+IFERROR(VLOOKUP($A464,'TD SOP+PROFORM MOD'!$A$5:$AD$750,MATCH(AK$2,'TD SOP+PROFORM MOD'!$B$2:$AD$2,0)+1,0),0)</f>
        <v>0</v>
      </c>
      <c r="AL464" s="26" t="str">
        <f t="shared" si="125"/>
        <v/>
      </c>
      <c r="AM464" s="25">
        <f t="shared" si="127"/>
        <v>0</v>
      </c>
      <c r="AN464" s="25">
        <f t="shared" si="127"/>
        <v>0</v>
      </c>
      <c r="AO464" s="26" t="str">
        <f t="shared" si="126"/>
        <v/>
      </c>
      <c r="AR464" s="25">
        <f>SUMIF('B&amp;S YTD LFY'!B:B,"="&amp;A464,'B&amp;S YTD LFY'!C:C)</f>
        <v>0</v>
      </c>
      <c r="AS464" s="25">
        <f t="shared" si="128"/>
        <v>0</v>
      </c>
      <c r="AT464" s="25"/>
    </row>
    <row r="465" spans="1:46" x14ac:dyDescent="0.35">
      <c r="A465" s="24">
        <f>IF(AND('TD SOP+PROFORM MOD'!A462&lt;&gt;"",'TD SOP+PROFORM MOD'!A462&lt;&gt;"TOTAL"),'TD SOP+PROFORM MOD'!A462,0)</f>
        <v>0</v>
      </c>
      <c r="C465" s="25" t="str">
        <f>IFERROR(VLOOKUP($A465,'TD SOP+PROFORM MOD'!$A$5:$AD$750,MATCH(C$4,'TD SOP+PROFORM MOD'!$B$2:$AT$2,0)+1,0),"")</f>
        <v/>
      </c>
      <c r="D465" s="25" t="str">
        <f>IFERROR(VLOOKUP($A465,'TD SOP+PROFORM MOD'!$A$5:$AD$750,MATCH(D$4,'TD SOP+PROFORM MOD'!$B$2:$AT$2,0)+1,0),"")</f>
        <v/>
      </c>
      <c r="E465" s="26" t="str">
        <f t="shared" si="114"/>
        <v/>
      </c>
      <c r="F465" s="25" t="str">
        <f>IFERROR(VLOOKUP($A465,'TD SOP+PROFORM MOD'!$A$5:$AD$750,MATCH(F$4,'TD SOP+PROFORM MOD'!$B$2:$AT$2,0)+1,0),"")</f>
        <v/>
      </c>
      <c r="G465" s="25" t="str">
        <f>IFERROR(VLOOKUP($A465,'TD SOP+PROFORM MOD'!$A$5:$AD$750,MATCH(G$4,'TD SOP+PROFORM MOD'!$B$2:$AT$2,0)+1,0),"")</f>
        <v/>
      </c>
      <c r="H465" s="26" t="str">
        <f t="shared" si="115"/>
        <v/>
      </c>
      <c r="I465" s="25" t="str">
        <f>IFERROR(VLOOKUP($A465,'TD SOP+PROFORM MOD'!$A$5:$AD$750,MATCH(I$4,'TD SOP+PROFORM MOD'!$B$2:$AT$2,0)+1,0),"")</f>
        <v/>
      </c>
      <c r="J465" s="25" t="str">
        <f>IFERROR(VLOOKUP($A465,'TD SOP+PROFORM MOD'!$A$5:$AD$750,MATCH(J$4,'TD SOP+PROFORM MOD'!$B$2:$AT$2,0)+1,0),"")</f>
        <v/>
      </c>
      <c r="K465" s="26" t="str">
        <f t="shared" si="116"/>
        <v/>
      </c>
      <c r="L465" s="25" t="str">
        <f>IFERROR(VLOOKUP($A465,'TD SOP+PROFORM MOD'!$A$5:$AD$750,MATCH(L$4,'TD SOP+PROFORM MOD'!$B$2:$AT$2,0)+1,0),"")</f>
        <v/>
      </c>
      <c r="M465" s="25" t="str">
        <f>IFERROR(VLOOKUP($A465,'TD SOP+PROFORM MOD'!$A$5:$AD$750,MATCH(M$4,'TD SOP+PROFORM MOD'!$B$2:$AT$2,0)+1,0),"")</f>
        <v/>
      </c>
      <c r="N465" s="26" t="str">
        <f t="shared" si="117"/>
        <v/>
      </c>
      <c r="O465" s="25">
        <f>IFERROR(VLOOKUP($A465,'TD SOP+PROFORM MOD'!$A$5:$AD$750,MATCH(O$4,'TD SOP+PROFORM MOD'!$B$2:$AD$2,0)+1,0),0)+IFERROR(VLOOKUP($A465,'TD SOP+PROFORM MOD'!$A$5:$AD$750,MATCH(O$2,'TD SOP+PROFORM MOD'!$B$2:$AD$2,0)+1,0),0)</f>
        <v>0</v>
      </c>
      <c r="P465" s="25">
        <f>IFERROR(VLOOKUP($A465,'TD SOP+PROFORM MOD'!$A$5:$AD$750,MATCH(P$4,'TD SOP+PROFORM MOD'!$B$2:$AD$2,0)+1,0),0)+IFERROR(VLOOKUP($A465,'TD SOP+PROFORM MOD'!$A$5:$AD$750,MATCH(P$2,'TD SOP+PROFORM MOD'!$B$2:$AD$2,0)+1,0),0)</f>
        <v>0</v>
      </c>
      <c r="Q465" s="26" t="str">
        <f t="shared" si="118"/>
        <v/>
      </c>
      <c r="R465" s="25">
        <f>IFERROR(VLOOKUP($A465,'TD SOP+PROFORM MOD'!$A$5:$AD$750,MATCH(R$4,'TD SOP+PROFORM MOD'!$B$2:$AD$2,0)+1,0),0)+IFERROR(VLOOKUP($A465,'TD SOP+PROFORM MOD'!$A$5:$AD$750,MATCH(R$2,'TD SOP+PROFORM MOD'!$B$2:$AD$2,0)+1,0),0)</f>
        <v>0</v>
      </c>
      <c r="S465" s="25">
        <f>IFERROR(VLOOKUP($A465,'TD SOP+PROFORM MOD'!$A$5:$AD$750,MATCH(S$4,'TD SOP+PROFORM MOD'!$B$2:$AD$2,0)+1,0),0)+IFERROR(VLOOKUP($A465,'TD SOP+PROFORM MOD'!$A$5:$AD$750,MATCH(S$2,'TD SOP+PROFORM MOD'!$B$2:$AD$2,0)+1,0),0)</f>
        <v>0</v>
      </c>
      <c r="T465" s="26" t="str">
        <f t="shared" si="119"/>
        <v/>
      </c>
      <c r="U465" s="25">
        <f>IFERROR(VLOOKUP($A465,'TD SOP+PROFORM MOD'!$A$5:$AD$750,MATCH(U$4,'TD SOP+PROFORM MOD'!$B$2:$AD$2,0)+1,0),0)+IFERROR(VLOOKUP($A465,'TD SOP+PROFORM MOD'!$A$5:$AD$750,MATCH(U$2,'TD SOP+PROFORM MOD'!$B$2:$AD$2,0)+1,0),0)</f>
        <v>0</v>
      </c>
      <c r="V465" s="25">
        <f>IFERROR(VLOOKUP($A465,'TD SOP+PROFORM MOD'!$A$5:$AD$750,MATCH(V$4,'TD SOP+PROFORM MOD'!$B$2:$AD$2,0)+1,0),0)+IFERROR(VLOOKUP($A465,'TD SOP+PROFORM MOD'!$A$5:$AD$750,MATCH(V$2,'TD SOP+PROFORM MOD'!$B$2:$AD$2,0)+1,0),0)</f>
        <v>0</v>
      </c>
      <c r="W465" s="26" t="str">
        <f t="shared" si="120"/>
        <v/>
      </c>
      <c r="X465" s="25">
        <f>IFERROR(VLOOKUP($A465,'TD SOP+PROFORM MOD'!$A$5:$AD$750,MATCH(X$4,'TD SOP+PROFORM MOD'!$B$2:$AD$2,0)+1,0),0)+IFERROR(VLOOKUP($A465,'TD SOP+PROFORM MOD'!$A$5:$AD$750,MATCH(X$2,'TD SOP+PROFORM MOD'!$B$2:$AD$2,0)+1,0),0)</f>
        <v>0</v>
      </c>
      <c r="Y465" s="25">
        <f>IFERROR(VLOOKUP($A465,'TD SOP+PROFORM MOD'!$A$5:$AD$750,MATCH(Y$4,'TD SOP+PROFORM MOD'!$B$2:$AD$2,0)+1,0),0)+IFERROR(VLOOKUP($A465,'TD SOP+PROFORM MOD'!$A$5:$AD$750,MATCH(Y$2,'TD SOP+PROFORM MOD'!$B$2:$AD$2,0)+1,0),0)</f>
        <v>0</v>
      </c>
      <c r="Z465" s="26" t="str">
        <f t="shared" si="121"/>
        <v/>
      </c>
      <c r="AA465" s="25">
        <f>IFERROR(VLOOKUP($A465,'TD SOP+PROFORM MOD'!$A$5:$AD$750,MATCH(AA$4,'TD SOP+PROFORM MOD'!$B$2:$AD$2,0)+1,0),0)+IFERROR(VLOOKUP($A465,'TD SOP+PROFORM MOD'!$A$5:$AD$750,MATCH(AA$2,'TD SOP+PROFORM MOD'!$B$2:$AD$2,0)+1,0),0)</f>
        <v>0</v>
      </c>
      <c r="AB465" s="25">
        <f>IFERROR(VLOOKUP($A465,'TD SOP+PROFORM MOD'!$A$5:$AD$750,MATCH(AB$4,'TD SOP+PROFORM MOD'!$B$2:$AD$2,0)+1,0),0)+IFERROR(VLOOKUP($A465,'TD SOP+PROFORM MOD'!$A$5:$AD$750,MATCH(AB$2,'TD SOP+PROFORM MOD'!$B$2:$AD$2,0)+1,0),0)</f>
        <v>0</v>
      </c>
      <c r="AC465" s="26" t="str">
        <f t="shared" si="122"/>
        <v/>
      </c>
      <c r="AD465" s="25">
        <f>IFERROR(VLOOKUP($A465,'TD SOP+PROFORM MOD'!$A$5:$AD$750,MATCH(AD$4,'TD SOP+PROFORM MOD'!$B$2:$AD$2,0)+1,0),0)+IFERROR(VLOOKUP($A465,'TD SOP+PROFORM MOD'!$A$5:$AD$750,MATCH(AD$2,'TD SOP+PROFORM MOD'!$B$2:$AD$2,0)+1,0),0)</f>
        <v>0</v>
      </c>
      <c r="AE465" s="25">
        <f>IFERROR(VLOOKUP($A465,'TD SOP+PROFORM MOD'!$A$5:$AD$750,MATCH(AE$4,'TD SOP+PROFORM MOD'!$B$2:$AD$2,0)+1,0),0)+IFERROR(VLOOKUP($A465,'TD SOP+PROFORM MOD'!$A$5:$AD$750,MATCH(AE$2,'TD SOP+PROFORM MOD'!$B$2:$AD$2,0)+1,0),0)</f>
        <v>0</v>
      </c>
      <c r="AF465" s="26" t="str">
        <f t="shared" si="123"/>
        <v/>
      </c>
      <c r="AG465" s="25">
        <f>IFERROR(VLOOKUP($A465,'TD SOP+PROFORM MOD'!$A$5:$AD$750,MATCH(AG$4,'TD SOP+PROFORM MOD'!$B$2:$AD$2,0)+1,0),0)+IFERROR(VLOOKUP($A465,'TD SOP+PROFORM MOD'!$A$5:$AD$750,MATCH(AG$2,'TD SOP+PROFORM MOD'!$B$2:$AD$2,0)+1,0),0)</f>
        <v>0</v>
      </c>
      <c r="AH465" s="25">
        <f>IFERROR(VLOOKUP($A465,'TD SOP+PROFORM MOD'!$A$5:$AD$750,MATCH(AH$4,'TD SOP+PROFORM MOD'!$B$2:$AD$2,0)+1,0),0)+IFERROR(VLOOKUP($A465,'TD SOP+PROFORM MOD'!$A$5:$AD$750,MATCH(AH$2,'TD SOP+PROFORM MOD'!$B$2:$AD$2,0)+1,0),0)</f>
        <v>0</v>
      </c>
      <c r="AI465" s="26" t="str">
        <f t="shared" si="124"/>
        <v/>
      </c>
      <c r="AJ465" s="25">
        <f>IFERROR(VLOOKUP($A465,'TD SOP+PROFORM MOD'!$A$5:$AD$750,MATCH(AJ$4,'TD SOP+PROFORM MOD'!$B$2:$AD$2,0)+1,0),0)+IFERROR(VLOOKUP($A465,'TD SOP+PROFORM MOD'!$A$5:$AD$750,MATCH(AJ$2,'TD SOP+PROFORM MOD'!$B$2:$AD$2,0)+1,0),0)</f>
        <v>0</v>
      </c>
      <c r="AK465" s="25">
        <f>IFERROR(VLOOKUP($A465,'TD SOP+PROFORM MOD'!$A$5:$AD$750,MATCH(AK$4,'TD SOP+PROFORM MOD'!$B$2:$AD$2,0)+1,0),0)+IFERROR(VLOOKUP($A465,'TD SOP+PROFORM MOD'!$A$5:$AD$750,MATCH(AK$2,'TD SOP+PROFORM MOD'!$B$2:$AD$2,0)+1,0),0)</f>
        <v>0</v>
      </c>
      <c r="AL465" s="26" t="str">
        <f t="shared" si="125"/>
        <v/>
      </c>
      <c r="AM465" s="25">
        <f t="shared" si="127"/>
        <v>0</v>
      </c>
      <c r="AN465" s="25">
        <f t="shared" si="127"/>
        <v>0</v>
      </c>
      <c r="AO465" s="26" t="str">
        <f t="shared" si="126"/>
        <v/>
      </c>
      <c r="AR465" s="25">
        <f>SUMIF('B&amp;S YTD LFY'!B:B,"="&amp;A465,'B&amp;S YTD LFY'!C:C)</f>
        <v>0</v>
      </c>
      <c r="AS465" s="25">
        <f t="shared" si="128"/>
        <v>0</v>
      </c>
      <c r="AT465" s="25"/>
    </row>
    <row r="466" spans="1:46" x14ac:dyDescent="0.35">
      <c r="A466" s="24">
        <f>IF(AND('TD SOP+PROFORM MOD'!A463&lt;&gt;"",'TD SOP+PROFORM MOD'!A463&lt;&gt;"TOTAL"),'TD SOP+PROFORM MOD'!A463,0)</f>
        <v>0</v>
      </c>
      <c r="C466" s="25" t="str">
        <f>IFERROR(VLOOKUP($A466,'TD SOP+PROFORM MOD'!$A$5:$AD$750,MATCH(C$4,'TD SOP+PROFORM MOD'!$B$2:$AT$2,0)+1,0),"")</f>
        <v/>
      </c>
      <c r="D466" s="25" t="str">
        <f>IFERROR(VLOOKUP($A466,'TD SOP+PROFORM MOD'!$A$5:$AD$750,MATCH(D$4,'TD SOP+PROFORM MOD'!$B$2:$AT$2,0)+1,0),"")</f>
        <v/>
      </c>
      <c r="E466" s="26" t="str">
        <f t="shared" si="114"/>
        <v/>
      </c>
      <c r="F466" s="25" t="str">
        <f>IFERROR(VLOOKUP($A466,'TD SOP+PROFORM MOD'!$A$5:$AD$750,MATCH(F$4,'TD SOP+PROFORM MOD'!$B$2:$AT$2,0)+1,0),"")</f>
        <v/>
      </c>
      <c r="G466" s="25" t="str">
        <f>IFERROR(VLOOKUP($A466,'TD SOP+PROFORM MOD'!$A$5:$AD$750,MATCH(G$4,'TD SOP+PROFORM MOD'!$B$2:$AT$2,0)+1,0),"")</f>
        <v/>
      </c>
      <c r="H466" s="26" t="str">
        <f t="shared" si="115"/>
        <v/>
      </c>
      <c r="I466" s="25" t="str">
        <f>IFERROR(VLOOKUP($A466,'TD SOP+PROFORM MOD'!$A$5:$AD$750,MATCH(I$4,'TD SOP+PROFORM MOD'!$B$2:$AT$2,0)+1,0),"")</f>
        <v/>
      </c>
      <c r="J466" s="25" t="str">
        <f>IFERROR(VLOOKUP($A466,'TD SOP+PROFORM MOD'!$A$5:$AD$750,MATCH(J$4,'TD SOP+PROFORM MOD'!$B$2:$AT$2,0)+1,0),"")</f>
        <v/>
      </c>
      <c r="K466" s="26" t="str">
        <f t="shared" si="116"/>
        <v/>
      </c>
      <c r="L466" s="25" t="str">
        <f>IFERROR(VLOOKUP($A466,'TD SOP+PROFORM MOD'!$A$5:$AD$750,MATCH(L$4,'TD SOP+PROFORM MOD'!$B$2:$AT$2,0)+1,0),"")</f>
        <v/>
      </c>
      <c r="M466" s="25" t="str">
        <f>IFERROR(VLOOKUP($A466,'TD SOP+PROFORM MOD'!$A$5:$AD$750,MATCH(M$4,'TD SOP+PROFORM MOD'!$B$2:$AT$2,0)+1,0),"")</f>
        <v/>
      </c>
      <c r="N466" s="26" t="str">
        <f t="shared" si="117"/>
        <v/>
      </c>
      <c r="O466" s="25">
        <f>IFERROR(VLOOKUP($A466,'TD SOP+PROFORM MOD'!$A$5:$AD$750,MATCH(O$4,'TD SOP+PROFORM MOD'!$B$2:$AD$2,0)+1,0),0)+IFERROR(VLOOKUP($A466,'TD SOP+PROFORM MOD'!$A$5:$AD$750,MATCH(O$2,'TD SOP+PROFORM MOD'!$B$2:$AD$2,0)+1,0),0)</f>
        <v>0</v>
      </c>
      <c r="P466" s="25">
        <f>IFERROR(VLOOKUP($A466,'TD SOP+PROFORM MOD'!$A$5:$AD$750,MATCH(P$4,'TD SOP+PROFORM MOD'!$B$2:$AD$2,0)+1,0),0)+IFERROR(VLOOKUP($A466,'TD SOP+PROFORM MOD'!$A$5:$AD$750,MATCH(P$2,'TD SOP+PROFORM MOD'!$B$2:$AD$2,0)+1,0),0)</f>
        <v>0</v>
      </c>
      <c r="Q466" s="26" t="str">
        <f t="shared" si="118"/>
        <v/>
      </c>
      <c r="R466" s="25">
        <f>IFERROR(VLOOKUP($A466,'TD SOP+PROFORM MOD'!$A$5:$AD$750,MATCH(R$4,'TD SOP+PROFORM MOD'!$B$2:$AD$2,0)+1,0),0)+IFERROR(VLOOKUP($A466,'TD SOP+PROFORM MOD'!$A$5:$AD$750,MATCH(R$2,'TD SOP+PROFORM MOD'!$B$2:$AD$2,0)+1,0),0)</f>
        <v>0</v>
      </c>
      <c r="S466" s="25">
        <f>IFERROR(VLOOKUP($A466,'TD SOP+PROFORM MOD'!$A$5:$AD$750,MATCH(S$4,'TD SOP+PROFORM MOD'!$B$2:$AD$2,0)+1,0),0)+IFERROR(VLOOKUP($A466,'TD SOP+PROFORM MOD'!$A$5:$AD$750,MATCH(S$2,'TD SOP+PROFORM MOD'!$B$2:$AD$2,0)+1,0),0)</f>
        <v>0</v>
      </c>
      <c r="T466" s="26" t="str">
        <f t="shared" si="119"/>
        <v/>
      </c>
      <c r="U466" s="25">
        <f>IFERROR(VLOOKUP($A466,'TD SOP+PROFORM MOD'!$A$5:$AD$750,MATCH(U$4,'TD SOP+PROFORM MOD'!$B$2:$AD$2,0)+1,0),0)+IFERROR(VLOOKUP($A466,'TD SOP+PROFORM MOD'!$A$5:$AD$750,MATCH(U$2,'TD SOP+PROFORM MOD'!$B$2:$AD$2,0)+1,0),0)</f>
        <v>0</v>
      </c>
      <c r="V466" s="25">
        <f>IFERROR(VLOOKUP($A466,'TD SOP+PROFORM MOD'!$A$5:$AD$750,MATCH(V$4,'TD SOP+PROFORM MOD'!$B$2:$AD$2,0)+1,0),0)+IFERROR(VLOOKUP($A466,'TD SOP+PROFORM MOD'!$A$5:$AD$750,MATCH(V$2,'TD SOP+PROFORM MOD'!$B$2:$AD$2,0)+1,0),0)</f>
        <v>0</v>
      </c>
      <c r="W466" s="26" t="str">
        <f t="shared" si="120"/>
        <v/>
      </c>
      <c r="X466" s="25">
        <f>IFERROR(VLOOKUP($A466,'TD SOP+PROFORM MOD'!$A$5:$AD$750,MATCH(X$4,'TD SOP+PROFORM MOD'!$B$2:$AD$2,0)+1,0),0)+IFERROR(VLOOKUP($A466,'TD SOP+PROFORM MOD'!$A$5:$AD$750,MATCH(X$2,'TD SOP+PROFORM MOD'!$B$2:$AD$2,0)+1,0),0)</f>
        <v>0</v>
      </c>
      <c r="Y466" s="25">
        <f>IFERROR(VLOOKUP($A466,'TD SOP+PROFORM MOD'!$A$5:$AD$750,MATCH(Y$4,'TD SOP+PROFORM MOD'!$B$2:$AD$2,0)+1,0),0)+IFERROR(VLOOKUP($A466,'TD SOP+PROFORM MOD'!$A$5:$AD$750,MATCH(Y$2,'TD SOP+PROFORM MOD'!$B$2:$AD$2,0)+1,0),0)</f>
        <v>0</v>
      </c>
      <c r="Z466" s="26" t="str">
        <f t="shared" si="121"/>
        <v/>
      </c>
      <c r="AA466" s="25">
        <f>IFERROR(VLOOKUP($A466,'TD SOP+PROFORM MOD'!$A$5:$AD$750,MATCH(AA$4,'TD SOP+PROFORM MOD'!$B$2:$AD$2,0)+1,0),0)+IFERROR(VLOOKUP($A466,'TD SOP+PROFORM MOD'!$A$5:$AD$750,MATCH(AA$2,'TD SOP+PROFORM MOD'!$B$2:$AD$2,0)+1,0),0)</f>
        <v>0</v>
      </c>
      <c r="AB466" s="25">
        <f>IFERROR(VLOOKUP($A466,'TD SOP+PROFORM MOD'!$A$5:$AD$750,MATCH(AB$4,'TD SOP+PROFORM MOD'!$B$2:$AD$2,0)+1,0),0)+IFERROR(VLOOKUP($A466,'TD SOP+PROFORM MOD'!$A$5:$AD$750,MATCH(AB$2,'TD SOP+PROFORM MOD'!$B$2:$AD$2,0)+1,0),0)</f>
        <v>0</v>
      </c>
      <c r="AC466" s="26" t="str">
        <f t="shared" si="122"/>
        <v/>
      </c>
      <c r="AD466" s="25">
        <f>IFERROR(VLOOKUP($A466,'TD SOP+PROFORM MOD'!$A$5:$AD$750,MATCH(AD$4,'TD SOP+PROFORM MOD'!$B$2:$AD$2,0)+1,0),0)+IFERROR(VLOOKUP($A466,'TD SOP+PROFORM MOD'!$A$5:$AD$750,MATCH(AD$2,'TD SOP+PROFORM MOD'!$B$2:$AD$2,0)+1,0),0)</f>
        <v>0</v>
      </c>
      <c r="AE466" s="25">
        <f>IFERROR(VLOOKUP($A466,'TD SOP+PROFORM MOD'!$A$5:$AD$750,MATCH(AE$4,'TD SOP+PROFORM MOD'!$B$2:$AD$2,0)+1,0),0)+IFERROR(VLOOKUP($A466,'TD SOP+PROFORM MOD'!$A$5:$AD$750,MATCH(AE$2,'TD SOP+PROFORM MOD'!$B$2:$AD$2,0)+1,0),0)</f>
        <v>0</v>
      </c>
      <c r="AF466" s="26" t="str">
        <f t="shared" si="123"/>
        <v/>
      </c>
      <c r="AG466" s="25">
        <f>IFERROR(VLOOKUP($A466,'TD SOP+PROFORM MOD'!$A$5:$AD$750,MATCH(AG$4,'TD SOP+PROFORM MOD'!$B$2:$AD$2,0)+1,0),0)+IFERROR(VLOOKUP($A466,'TD SOP+PROFORM MOD'!$A$5:$AD$750,MATCH(AG$2,'TD SOP+PROFORM MOD'!$B$2:$AD$2,0)+1,0),0)</f>
        <v>0</v>
      </c>
      <c r="AH466" s="25">
        <f>IFERROR(VLOOKUP($A466,'TD SOP+PROFORM MOD'!$A$5:$AD$750,MATCH(AH$4,'TD SOP+PROFORM MOD'!$B$2:$AD$2,0)+1,0),0)+IFERROR(VLOOKUP($A466,'TD SOP+PROFORM MOD'!$A$5:$AD$750,MATCH(AH$2,'TD SOP+PROFORM MOD'!$B$2:$AD$2,0)+1,0),0)</f>
        <v>0</v>
      </c>
      <c r="AI466" s="26" t="str">
        <f t="shared" si="124"/>
        <v/>
      </c>
      <c r="AJ466" s="25">
        <f>IFERROR(VLOOKUP($A466,'TD SOP+PROFORM MOD'!$A$5:$AD$750,MATCH(AJ$4,'TD SOP+PROFORM MOD'!$B$2:$AD$2,0)+1,0),0)+IFERROR(VLOOKUP($A466,'TD SOP+PROFORM MOD'!$A$5:$AD$750,MATCH(AJ$2,'TD SOP+PROFORM MOD'!$B$2:$AD$2,0)+1,0),0)</f>
        <v>0</v>
      </c>
      <c r="AK466" s="25">
        <f>IFERROR(VLOOKUP($A466,'TD SOP+PROFORM MOD'!$A$5:$AD$750,MATCH(AK$4,'TD SOP+PROFORM MOD'!$B$2:$AD$2,0)+1,0),0)+IFERROR(VLOOKUP($A466,'TD SOP+PROFORM MOD'!$A$5:$AD$750,MATCH(AK$2,'TD SOP+PROFORM MOD'!$B$2:$AD$2,0)+1,0),0)</f>
        <v>0</v>
      </c>
      <c r="AL466" s="26" t="str">
        <f t="shared" si="125"/>
        <v/>
      </c>
      <c r="AM466" s="25">
        <f t="shared" si="127"/>
        <v>0</v>
      </c>
      <c r="AN466" s="25">
        <f t="shared" si="127"/>
        <v>0</v>
      </c>
      <c r="AO466" s="26" t="str">
        <f t="shared" si="126"/>
        <v/>
      </c>
      <c r="AR466" s="25">
        <f>SUMIF('B&amp;S YTD LFY'!B:B,"="&amp;A466,'B&amp;S YTD LFY'!C:C)</f>
        <v>0</v>
      </c>
      <c r="AS466" s="25">
        <f t="shared" si="128"/>
        <v>0</v>
      </c>
      <c r="AT466" s="25"/>
    </row>
    <row r="467" spans="1:46" x14ac:dyDescent="0.35">
      <c r="A467" s="24">
        <f>IF(AND('TD SOP+PROFORM MOD'!A464&lt;&gt;"",'TD SOP+PROFORM MOD'!A464&lt;&gt;"TOTAL"),'TD SOP+PROFORM MOD'!A464,0)</f>
        <v>0</v>
      </c>
      <c r="C467" s="25" t="str">
        <f>IFERROR(VLOOKUP($A467,'TD SOP+PROFORM MOD'!$A$5:$AD$750,MATCH(C$4,'TD SOP+PROFORM MOD'!$B$2:$AT$2,0)+1,0),"")</f>
        <v/>
      </c>
      <c r="D467" s="25" t="str">
        <f>IFERROR(VLOOKUP($A467,'TD SOP+PROFORM MOD'!$A$5:$AD$750,MATCH(D$4,'TD SOP+PROFORM MOD'!$B$2:$AT$2,0)+1,0),"")</f>
        <v/>
      </c>
      <c r="E467" s="26" t="str">
        <f t="shared" si="114"/>
        <v/>
      </c>
      <c r="F467" s="25" t="str">
        <f>IFERROR(VLOOKUP($A467,'TD SOP+PROFORM MOD'!$A$5:$AD$750,MATCH(F$4,'TD SOP+PROFORM MOD'!$B$2:$AT$2,0)+1,0),"")</f>
        <v/>
      </c>
      <c r="G467" s="25" t="str">
        <f>IFERROR(VLOOKUP($A467,'TD SOP+PROFORM MOD'!$A$5:$AD$750,MATCH(G$4,'TD SOP+PROFORM MOD'!$B$2:$AT$2,0)+1,0),"")</f>
        <v/>
      </c>
      <c r="H467" s="26" t="str">
        <f t="shared" si="115"/>
        <v/>
      </c>
      <c r="I467" s="25" t="str">
        <f>IFERROR(VLOOKUP($A467,'TD SOP+PROFORM MOD'!$A$5:$AD$750,MATCH(I$4,'TD SOP+PROFORM MOD'!$B$2:$AT$2,0)+1,0),"")</f>
        <v/>
      </c>
      <c r="J467" s="25" t="str">
        <f>IFERROR(VLOOKUP($A467,'TD SOP+PROFORM MOD'!$A$5:$AD$750,MATCH(J$4,'TD SOP+PROFORM MOD'!$B$2:$AT$2,0)+1,0),"")</f>
        <v/>
      </c>
      <c r="K467" s="26" t="str">
        <f t="shared" si="116"/>
        <v/>
      </c>
      <c r="L467" s="25" t="str">
        <f>IFERROR(VLOOKUP($A467,'TD SOP+PROFORM MOD'!$A$5:$AD$750,MATCH(L$4,'TD SOP+PROFORM MOD'!$B$2:$AT$2,0)+1,0),"")</f>
        <v/>
      </c>
      <c r="M467" s="25" t="str">
        <f>IFERROR(VLOOKUP($A467,'TD SOP+PROFORM MOD'!$A$5:$AD$750,MATCH(M$4,'TD SOP+PROFORM MOD'!$B$2:$AT$2,0)+1,0),"")</f>
        <v/>
      </c>
      <c r="N467" s="26" t="str">
        <f t="shared" si="117"/>
        <v/>
      </c>
      <c r="O467" s="25">
        <f>IFERROR(VLOOKUP($A467,'TD SOP+PROFORM MOD'!$A$5:$AD$750,MATCH(O$4,'TD SOP+PROFORM MOD'!$B$2:$AD$2,0)+1,0),0)+IFERROR(VLOOKUP($A467,'TD SOP+PROFORM MOD'!$A$5:$AD$750,MATCH(O$2,'TD SOP+PROFORM MOD'!$B$2:$AD$2,0)+1,0),0)</f>
        <v>0</v>
      </c>
      <c r="P467" s="25">
        <f>IFERROR(VLOOKUP($A467,'TD SOP+PROFORM MOD'!$A$5:$AD$750,MATCH(P$4,'TD SOP+PROFORM MOD'!$B$2:$AD$2,0)+1,0),0)+IFERROR(VLOOKUP($A467,'TD SOP+PROFORM MOD'!$A$5:$AD$750,MATCH(P$2,'TD SOP+PROFORM MOD'!$B$2:$AD$2,0)+1,0),0)</f>
        <v>0</v>
      </c>
      <c r="Q467" s="26" t="str">
        <f t="shared" si="118"/>
        <v/>
      </c>
      <c r="R467" s="25">
        <f>IFERROR(VLOOKUP($A467,'TD SOP+PROFORM MOD'!$A$5:$AD$750,MATCH(R$4,'TD SOP+PROFORM MOD'!$B$2:$AD$2,0)+1,0),0)+IFERROR(VLOOKUP($A467,'TD SOP+PROFORM MOD'!$A$5:$AD$750,MATCH(R$2,'TD SOP+PROFORM MOD'!$B$2:$AD$2,0)+1,0),0)</f>
        <v>0</v>
      </c>
      <c r="S467" s="25">
        <f>IFERROR(VLOOKUP($A467,'TD SOP+PROFORM MOD'!$A$5:$AD$750,MATCH(S$4,'TD SOP+PROFORM MOD'!$B$2:$AD$2,0)+1,0),0)+IFERROR(VLOOKUP($A467,'TD SOP+PROFORM MOD'!$A$5:$AD$750,MATCH(S$2,'TD SOP+PROFORM MOD'!$B$2:$AD$2,0)+1,0),0)</f>
        <v>0</v>
      </c>
      <c r="T467" s="26" t="str">
        <f t="shared" si="119"/>
        <v/>
      </c>
      <c r="U467" s="25">
        <f>IFERROR(VLOOKUP($A467,'TD SOP+PROFORM MOD'!$A$5:$AD$750,MATCH(U$4,'TD SOP+PROFORM MOD'!$B$2:$AD$2,0)+1,0),0)+IFERROR(VLOOKUP($A467,'TD SOP+PROFORM MOD'!$A$5:$AD$750,MATCH(U$2,'TD SOP+PROFORM MOD'!$B$2:$AD$2,0)+1,0),0)</f>
        <v>0</v>
      </c>
      <c r="V467" s="25">
        <f>IFERROR(VLOOKUP($A467,'TD SOP+PROFORM MOD'!$A$5:$AD$750,MATCH(V$4,'TD SOP+PROFORM MOD'!$B$2:$AD$2,0)+1,0),0)+IFERROR(VLOOKUP($A467,'TD SOP+PROFORM MOD'!$A$5:$AD$750,MATCH(V$2,'TD SOP+PROFORM MOD'!$B$2:$AD$2,0)+1,0),0)</f>
        <v>0</v>
      </c>
      <c r="W467" s="26" t="str">
        <f t="shared" si="120"/>
        <v/>
      </c>
      <c r="X467" s="25">
        <f>IFERROR(VLOOKUP($A467,'TD SOP+PROFORM MOD'!$A$5:$AD$750,MATCH(X$4,'TD SOP+PROFORM MOD'!$B$2:$AD$2,0)+1,0),0)+IFERROR(VLOOKUP($A467,'TD SOP+PROFORM MOD'!$A$5:$AD$750,MATCH(X$2,'TD SOP+PROFORM MOD'!$B$2:$AD$2,0)+1,0),0)</f>
        <v>0</v>
      </c>
      <c r="Y467" s="25">
        <f>IFERROR(VLOOKUP($A467,'TD SOP+PROFORM MOD'!$A$5:$AD$750,MATCH(Y$4,'TD SOP+PROFORM MOD'!$B$2:$AD$2,0)+1,0),0)+IFERROR(VLOOKUP($A467,'TD SOP+PROFORM MOD'!$A$5:$AD$750,MATCH(Y$2,'TD SOP+PROFORM MOD'!$B$2:$AD$2,0)+1,0),0)</f>
        <v>0</v>
      </c>
      <c r="Z467" s="26" t="str">
        <f t="shared" si="121"/>
        <v/>
      </c>
      <c r="AA467" s="25">
        <f>IFERROR(VLOOKUP($A467,'TD SOP+PROFORM MOD'!$A$5:$AD$750,MATCH(AA$4,'TD SOP+PROFORM MOD'!$B$2:$AD$2,0)+1,0),0)+IFERROR(VLOOKUP($A467,'TD SOP+PROFORM MOD'!$A$5:$AD$750,MATCH(AA$2,'TD SOP+PROFORM MOD'!$B$2:$AD$2,0)+1,0),0)</f>
        <v>0</v>
      </c>
      <c r="AB467" s="25">
        <f>IFERROR(VLOOKUP($A467,'TD SOP+PROFORM MOD'!$A$5:$AD$750,MATCH(AB$4,'TD SOP+PROFORM MOD'!$B$2:$AD$2,0)+1,0),0)+IFERROR(VLOOKUP($A467,'TD SOP+PROFORM MOD'!$A$5:$AD$750,MATCH(AB$2,'TD SOP+PROFORM MOD'!$B$2:$AD$2,0)+1,0),0)</f>
        <v>0</v>
      </c>
      <c r="AC467" s="26" t="str">
        <f t="shared" si="122"/>
        <v/>
      </c>
      <c r="AD467" s="25">
        <f>IFERROR(VLOOKUP($A467,'TD SOP+PROFORM MOD'!$A$5:$AD$750,MATCH(AD$4,'TD SOP+PROFORM MOD'!$B$2:$AD$2,0)+1,0),0)+IFERROR(VLOOKUP($A467,'TD SOP+PROFORM MOD'!$A$5:$AD$750,MATCH(AD$2,'TD SOP+PROFORM MOD'!$B$2:$AD$2,0)+1,0),0)</f>
        <v>0</v>
      </c>
      <c r="AE467" s="25">
        <f>IFERROR(VLOOKUP($A467,'TD SOP+PROFORM MOD'!$A$5:$AD$750,MATCH(AE$4,'TD SOP+PROFORM MOD'!$B$2:$AD$2,0)+1,0),0)+IFERROR(VLOOKUP($A467,'TD SOP+PROFORM MOD'!$A$5:$AD$750,MATCH(AE$2,'TD SOP+PROFORM MOD'!$B$2:$AD$2,0)+1,0),0)</f>
        <v>0</v>
      </c>
      <c r="AF467" s="26" t="str">
        <f t="shared" si="123"/>
        <v/>
      </c>
      <c r="AG467" s="25">
        <f>IFERROR(VLOOKUP($A467,'TD SOP+PROFORM MOD'!$A$5:$AD$750,MATCH(AG$4,'TD SOP+PROFORM MOD'!$B$2:$AD$2,0)+1,0),0)+IFERROR(VLOOKUP($A467,'TD SOP+PROFORM MOD'!$A$5:$AD$750,MATCH(AG$2,'TD SOP+PROFORM MOD'!$B$2:$AD$2,0)+1,0),0)</f>
        <v>0</v>
      </c>
      <c r="AH467" s="25">
        <f>IFERROR(VLOOKUP($A467,'TD SOP+PROFORM MOD'!$A$5:$AD$750,MATCH(AH$4,'TD SOP+PROFORM MOD'!$B$2:$AD$2,0)+1,0),0)+IFERROR(VLOOKUP($A467,'TD SOP+PROFORM MOD'!$A$5:$AD$750,MATCH(AH$2,'TD SOP+PROFORM MOD'!$B$2:$AD$2,0)+1,0),0)</f>
        <v>0</v>
      </c>
      <c r="AI467" s="26" t="str">
        <f t="shared" si="124"/>
        <v/>
      </c>
      <c r="AJ467" s="25">
        <f>IFERROR(VLOOKUP($A467,'TD SOP+PROFORM MOD'!$A$5:$AD$750,MATCH(AJ$4,'TD SOP+PROFORM MOD'!$B$2:$AD$2,0)+1,0),0)+IFERROR(VLOOKUP($A467,'TD SOP+PROFORM MOD'!$A$5:$AD$750,MATCH(AJ$2,'TD SOP+PROFORM MOD'!$B$2:$AD$2,0)+1,0),0)</f>
        <v>0</v>
      </c>
      <c r="AK467" s="25">
        <f>IFERROR(VLOOKUP($A467,'TD SOP+PROFORM MOD'!$A$5:$AD$750,MATCH(AK$4,'TD SOP+PROFORM MOD'!$B$2:$AD$2,0)+1,0),0)+IFERROR(VLOOKUP($A467,'TD SOP+PROFORM MOD'!$A$5:$AD$750,MATCH(AK$2,'TD SOP+PROFORM MOD'!$B$2:$AD$2,0)+1,0),0)</f>
        <v>0</v>
      </c>
      <c r="AL467" s="26" t="str">
        <f t="shared" si="125"/>
        <v/>
      </c>
      <c r="AM467" s="25">
        <f t="shared" si="127"/>
        <v>0</v>
      </c>
      <c r="AN467" s="25">
        <f t="shared" si="127"/>
        <v>0</v>
      </c>
      <c r="AO467" s="26" t="str">
        <f t="shared" si="126"/>
        <v/>
      </c>
      <c r="AR467" s="25">
        <f>SUMIF('B&amp;S YTD LFY'!B:B,"="&amp;A467,'B&amp;S YTD LFY'!C:C)</f>
        <v>0</v>
      </c>
      <c r="AS467" s="25">
        <f t="shared" si="128"/>
        <v>0</v>
      </c>
      <c r="AT467" s="25"/>
    </row>
    <row r="468" spans="1:46" x14ac:dyDescent="0.35">
      <c r="A468" s="24">
        <f>IF(AND('TD SOP+PROFORM MOD'!A465&lt;&gt;"",'TD SOP+PROFORM MOD'!A465&lt;&gt;"TOTAL"),'TD SOP+PROFORM MOD'!A465,0)</f>
        <v>0</v>
      </c>
      <c r="C468" s="25" t="str">
        <f>IFERROR(VLOOKUP($A468,'TD SOP+PROFORM MOD'!$A$5:$AD$750,MATCH(C$4,'TD SOP+PROFORM MOD'!$B$2:$AT$2,0)+1,0),"")</f>
        <v/>
      </c>
      <c r="D468" s="25" t="str">
        <f>IFERROR(VLOOKUP($A468,'TD SOP+PROFORM MOD'!$A$5:$AD$750,MATCH(D$4,'TD SOP+PROFORM MOD'!$B$2:$AT$2,0)+1,0),"")</f>
        <v/>
      </c>
      <c r="E468" s="26" t="str">
        <f t="shared" si="114"/>
        <v/>
      </c>
      <c r="F468" s="25" t="str">
        <f>IFERROR(VLOOKUP($A468,'TD SOP+PROFORM MOD'!$A$5:$AD$750,MATCH(F$4,'TD SOP+PROFORM MOD'!$B$2:$AT$2,0)+1,0),"")</f>
        <v/>
      </c>
      <c r="G468" s="25" t="str">
        <f>IFERROR(VLOOKUP($A468,'TD SOP+PROFORM MOD'!$A$5:$AD$750,MATCH(G$4,'TD SOP+PROFORM MOD'!$B$2:$AT$2,0)+1,0),"")</f>
        <v/>
      </c>
      <c r="H468" s="26" t="str">
        <f t="shared" si="115"/>
        <v/>
      </c>
      <c r="I468" s="25" t="str">
        <f>IFERROR(VLOOKUP($A468,'TD SOP+PROFORM MOD'!$A$5:$AD$750,MATCH(I$4,'TD SOP+PROFORM MOD'!$B$2:$AT$2,0)+1,0),"")</f>
        <v/>
      </c>
      <c r="J468" s="25" t="str">
        <f>IFERROR(VLOOKUP($A468,'TD SOP+PROFORM MOD'!$A$5:$AD$750,MATCH(J$4,'TD SOP+PROFORM MOD'!$B$2:$AT$2,0)+1,0),"")</f>
        <v/>
      </c>
      <c r="K468" s="26" t="str">
        <f t="shared" si="116"/>
        <v/>
      </c>
      <c r="L468" s="25" t="str">
        <f>IFERROR(VLOOKUP($A468,'TD SOP+PROFORM MOD'!$A$5:$AD$750,MATCH(L$4,'TD SOP+PROFORM MOD'!$B$2:$AT$2,0)+1,0),"")</f>
        <v/>
      </c>
      <c r="M468" s="25" t="str">
        <f>IFERROR(VLOOKUP($A468,'TD SOP+PROFORM MOD'!$A$5:$AD$750,MATCH(M$4,'TD SOP+PROFORM MOD'!$B$2:$AT$2,0)+1,0),"")</f>
        <v/>
      </c>
      <c r="N468" s="26" t="str">
        <f t="shared" si="117"/>
        <v/>
      </c>
      <c r="O468" s="25">
        <f>IFERROR(VLOOKUP($A468,'TD SOP+PROFORM MOD'!$A$5:$AD$750,MATCH(O$4,'TD SOP+PROFORM MOD'!$B$2:$AD$2,0)+1,0),0)+IFERROR(VLOOKUP($A468,'TD SOP+PROFORM MOD'!$A$5:$AD$750,MATCH(O$2,'TD SOP+PROFORM MOD'!$B$2:$AD$2,0)+1,0),0)</f>
        <v>0</v>
      </c>
      <c r="P468" s="25">
        <f>IFERROR(VLOOKUP($A468,'TD SOP+PROFORM MOD'!$A$5:$AD$750,MATCH(P$4,'TD SOP+PROFORM MOD'!$B$2:$AD$2,0)+1,0),0)+IFERROR(VLOOKUP($A468,'TD SOP+PROFORM MOD'!$A$5:$AD$750,MATCH(P$2,'TD SOP+PROFORM MOD'!$B$2:$AD$2,0)+1,0),0)</f>
        <v>0</v>
      </c>
      <c r="Q468" s="26" t="str">
        <f t="shared" si="118"/>
        <v/>
      </c>
      <c r="R468" s="25">
        <f>IFERROR(VLOOKUP($A468,'TD SOP+PROFORM MOD'!$A$5:$AD$750,MATCH(R$4,'TD SOP+PROFORM MOD'!$B$2:$AD$2,0)+1,0),0)+IFERROR(VLOOKUP($A468,'TD SOP+PROFORM MOD'!$A$5:$AD$750,MATCH(R$2,'TD SOP+PROFORM MOD'!$B$2:$AD$2,0)+1,0),0)</f>
        <v>0</v>
      </c>
      <c r="S468" s="25">
        <f>IFERROR(VLOOKUP($A468,'TD SOP+PROFORM MOD'!$A$5:$AD$750,MATCH(S$4,'TD SOP+PROFORM MOD'!$B$2:$AD$2,0)+1,0),0)+IFERROR(VLOOKUP($A468,'TD SOP+PROFORM MOD'!$A$5:$AD$750,MATCH(S$2,'TD SOP+PROFORM MOD'!$B$2:$AD$2,0)+1,0),0)</f>
        <v>0</v>
      </c>
      <c r="T468" s="26" t="str">
        <f t="shared" si="119"/>
        <v/>
      </c>
      <c r="U468" s="25">
        <f>IFERROR(VLOOKUP($A468,'TD SOP+PROFORM MOD'!$A$5:$AD$750,MATCH(U$4,'TD SOP+PROFORM MOD'!$B$2:$AD$2,0)+1,0),0)+IFERROR(VLOOKUP($A468,'TD SOP+PROFORM MOD'!$A$5:$AD$750,MATCH(U$2,'TD SOP+PROFORM MOD'!$B$2:$AD$2,0)+1,0),0)</f>
        <v>0</v>
      </c>
      <c r="V468" s="25">
        <f>IFERROR(VLOOKUP($A468,'TD SOP+PROFORM MOD'!$A$5:$AD$750,MATCH(V$4,'TD SOP+PROFORM MOD'!$B$2:$AD$2,0)+1,0),0)+IFERROR(VLOOKUP($A468,'TD SOP+PROFORM MOD'!$A$5:$AD$750,MATCH(V$2,'TD SOP+PROFORM MOD'!$B$2:$AD$2,0)+1,0),0)</f>
        <v>0</v>
      </c>
      <c r="W468" s="26" t="str">
        <f t="shared" si="120"/>
        <v/>
      </c>
      <c r="X468" s="25">
        <f>IFERROR(VLOOKUP($A468,'TD SOP+PROFORM MOD'!$A$5:$AD$750,MATCH(X$4,'TD SOP+PROFORM MOD'!$B$2:$AD$2,0)+1,0),0)+IFERROR(VLOOKUP($A468,'TD SOP+PROFORM MOD'!$A$5:$AD$750,MATCH(X$2,'TD SOP+PROFORM MOD'!$B$2:$AD$2,0)+1,0),0)</f>
        <v>0</v>
      </c>
      <c r="Y468" s="25">
        <f>IFERROR(VLOOKUP($A468,'TD SOP+PROFORM MOD'!$A$5:$AD$750,MATCH(Y$4,'TD SOP+PROFORM MOD'!$B$2:$AD$2,0)+1,0),0)+IFERROR(VLOOKUP($A468,'TD SOP+PROFORM MOD'!$A$5:$AD$750,MATCH(Y$2,'TD SOP+PROFORM MOD'!$B$2:$AD$2,0)+1,0),0)</f>
        <v>0</v>
      </c>
      <c r="Z468" s="26" t="str">
        <f t="shared" si="121"/>
        <v/>
      </c>
      <c r="AA468" s="25">
        <f>IFERROR(VLOOKUP($A468,'TD SOP+PROFORM MOD'!$A$5:$AD$750,MATCH(AA$4,'TD SOP+PROFORM MOD'!$B$2:$AD$2,0)+1,0),0)+IFERROR(VLOOKUP($A468,'TD SOP+PROFORM MOD'!$A$5:$AD$750,MATCH(AA$2,'TD SOP+PROFORM MOD'!$B$2:$AD$2,0)+1,0),0)</f>
        <v>0</v>
      </c>
      <c r="AB468" s="25">
        <f>IFERROR(VLOOKUP($A468,'TD SOP+PROFORM MOD'!$A$5:$AD$750,MATCH(AB$4,'TD SOP+PROFORM MOD'!$B$2:$AD$2,0)+1,0),0)+IFERROR(VLOOKUP($A468,'TD SOP+PROFORM MOD'!$A$5:$AD$750,MATCH(AB$2,'TD SOP+PROFORM MOD'!$B$2:$AD$2,0)+1,0),0)</f>
        <v>0</v>
      </c>
      <c r="AC468" s="26" t="str">
        <f t="shared" si="122"/>
        <v/>
      </c>
      <c r="AD468" s="25">
        <f>IFERROR(VLOOKUP($A468,'TD SOP+PROFORM MOD'!$A$5:$AD$750,MATCH(AD$4,'TD SOP+PROFORM MOD'!$B$2:$AD$2,0)+1,0),0)+IFERROR(VLOOKUP($A468,'TD SOP+PROFORM MOD'!$A$5:$AD$750,MATCH(AD$2,'TD SOP+PROFORM MOD'!$B$2:$AD$2,0)+1,0),0)</f>
        <v>0</v>
      </c>
      <c r="AE468" s="25">
        <f>IFERROR(VLOOKUP($A468,'TD SOP+PROFORM MOD'!$A$5:$AD$750,MATCH(AE$4,'TD SOP+PROFORM MOD'!$B$2:$AD$2,0)+1,0),0)+IFERROR(VLOOKUP($A468,'TD SOP+PROFORM MOD'!$A$5:$AD$750,MATCH(AE$2,'TD SOP+PROFORM MOD'!$B$2:$AD$2,0)+1,0),0)</f>
        <v>0</v>
      </c>
      <c r="AF468" s="26" t="str">
        <f t="shared" si="123"/>
        <v/>
      </c>
      <c r="AG468" s="25">
        <f>IFERROR(VLOOKUP($A468,'TD SOP+PROFORM MOD'!$A$5:$AD$750,MATCH(AG$4,'TD SOP+PROFORM MOD'!$B$2:$AD$2,0)+1,0),0)+IFERROR(VLOOKUP($A468,'TD SOP+PROFORM MOD'!$A$5:$AD$750,MATCH(AG$2,'TD SOP+PROFORM MOD'!$B$2:$AD$2,0)+1,0),0)</f>
        <v>0</v>
      </c>
      <c r="AH468" s="25">
        <f>IFERROR(VLOOKUP($A468,'TD SOP+PROFORM MOD'!$A$5:$AD$750,MATCH(AH$4,'TD SOP+PROFORM MOD'!$B$2:$AD$2,0)+1,0),0)+IFERROR(VLOOKUP($A468,'TD SOP+PROFORM MOD'!$A$5:$AD$750,MATCH(AH$2,'TD SOP+PROFORM MOD'!$B$2:$AD$2,0)+1,0),0)</f>
        <v>0</v>
      </c>
      <c r="AI468" s="26" t="str">
        <f t="shared" si="124"/>
        <v/>
      </c>
      <c r="AJ468" s="25">
        <f>IFERROR(VLOOKUP($A468,'TD SOP+PROFORM MOD'!$A$5:$AD$750,MATCH(AJ$4,'TD SOP+PROFORM MOD'!$B$2:$AD$2,0)+1,0),0)+IFERROR(VLOOKUP($A468,'TD SOP+PROFORM MOD'!$A$5:$AD$750,MATCH(AJ$2,'TD SOP+PROFORM MOD'!$B$2:$AD$2,0)+1,0),0)</f>
        <v>0</v>
      </c>
      <c r="AK468" s="25">
        <f>IFERROR(VLOOKUP($A468,'TD SOP+PROFORM MOD'!$A$5:$AD$750,MATCH(AK$4,'TD SOP+PROFORM MOD'!$B$2:$AD$2,0)+1,0),0)+IFERROR(VLOOKUP($A468,'TD SOP+PROFORM MOD'!$A$5:$AD$750,MATCH(AK$2,'TD SOP+PROFORM MOD'!$B$2:$AD$2,0)+1,0),0)</f>
        <v>0</v>
      </c>
      <c r="AL468" s="26" t="str">
        <f t="shared" si="125"/>
        <v/>
      </c>
      <c r="AM468" s="25">
        <f t="shared" si="127"/>
        <v>0</v>
      </c>
      <c r="AN468" s="25">
        <f t="shared" si="127"/>
        <v>0</v>
      </c>
      <c r="AO468" s="26" t="str">
        <f t="shared" si="126"/>
        <v/>
      </c>
      <c r="AR468" s="25">
        <f>SUMIF('B&amp;S YTD LFY'!B:B,"="&amp;A468,'B&amp;S YTD LFY'!C:C)</f>
        <v>0</v>
      </c>
      <c r="AS468" s="25">
        <f t="shared" si="128"/>
        <v>0</v>
      </c>
      <c r="AT468" s="25"/>
    </row>
    <row r="469" spans="1:46" x14ac:dyDescent="0.35">
      <c r="A469" s="24">
        <f>IF(AND('TD SOP+PROFORM MOD'!A466&lt;&gt;"",'TD SOP+PROFORM MOD'!A466&lt;&gt;"TOTAL"),'TD SOP+PROFORM MOD'!A466,0)</f>
        <v>0</v>
      </c>
      <c r="C469" s="25" t="str">
        <f>IFERROR(VLOOKUP($A469,'TD SOP+PROFORM MOD'!$A$5:$AD$750,MATCH(C$4,'TD SOP+PROFORM MOD'!$B$2:$AT$2,0)+1,0),"")</f>
        <v/>
      </c>
      <c r="D469" s="25" t="str">
        <f>IFERROR(VLOOKUP($A469,'TD SOP+PROFORM MOD'!$A$5:$AD$750,MATCH(D$4,'TD SOP+PROFORM MOD'!$B$2:$AT$2,0)+1,0),"")</f>
        <v/>
      </c>
      <c r="E469" s="26" t="str">
        <f t="shared" si="114"/>
        <v/>
      </c>
      <c r="F469" s="25" t="str">
        <f>IFERROR(VLOOKUP($A469,'TD SOP+PROFORM MOD'!$A$5:$AD$750,MATCH(F$4,'TD SOP+PROFORM MOD'!$B$2:$AT$2,0)+1,0),"")</f>
        <v/>
      </c>
      <c r="G469" s="25" t="str">
        <f>IFERROR(VLOOKUP($A469,'TD SOP+PROFORM MOD'!$A$5:$AD$750,MATCH(G$4,'TD SOP+PROFORM MOD'!$B$2:$AT$2,0)+1,0),"")</f>
        <v/>
      </c>
      <c r="H469" s="26" t="str">
        <f t="shared" si="115"/>
        <v/>
      </c>
      <c r="I469" s="25" t="str">
        <f>IFERROR(VLOOKUP($A469,'TD SOP+PROFORM MOD'!$A$5:$AD$750,MATCH(I$4,'TD SOP+PROFORM MOD'!$B$2:$AT$2,0)+1,0),"")</f>
        <v/>
      </c>
      <c r="J469" s="25" t="str">
        <f>IFERROR(VLOOKUP($A469,'TD SOP+PROFORM MOD'!$A$5:$AD$750,MATCH(J$4,'TD SOP+PROFORM MOD'!$B$2:$AT$2,0)+1,0),"")</f>
        <v/>
      </c>
      <c r="K469" s="26" t="str">
        <f t="shared" si="116"/>
        <v/>
      </c>
      <c r="L469" s="25" t="str">
        <f>IFERROR(VLOOKUP($A469,'TD SOP+PROFORM MOD'!$A$5:$AD$750,MATCH(L$4,'TD SOP+PROFORM MOD'!$B$2:$AT$2,0)+1,0),"")</f>
        <v/>
      </c>
      <c r="M469" s="25" t="str">
        <f>IFERROR(VLOOKUP($A469,'TD SOP+PROFORM MOD'!$A$5:$AD$750,MATCH(M$4,'TD SOP+PROFORM MOD'!$B$2:$AT$2,0)+1,0),"")</f>
        <v/>
      </c>
      <c r="N469" s="26" t="str">
        <f t="shared" si="117"/>
        <v/>
      </c>
      <c r="O469" s="25">
        <f>IFERROR(VLOOKUP($A469,'TD SOP+PROFORM MOD'!$A$5:$AD$750,MATCH(O$4,'TD SOP+PROFORM MOD'!$B$2:$AD$2,0)+1,0),0)+IFERROR(VLOOKUP($A469,'TD SOP+PROFORM MOD'!$A$5:$AD$750,MATCH(O$2,'TD SOP+PROFORM MOD'!$B$2:$AD$2,0)+1,0),0)</f>
        <v>0</v>
      </c>
      <c r="P469" s="25">
        <f>IFERROR(VLOOKUP($A469,'TD SOP+PROFORM MOD'!$A$5:$AD$750,MATCH(P$4,'TD SOP+PROFORM MOD'!$B$2:$AD$2,0)+1,0),0)+IFERROR(VLOOKUP($A469,'TD SOP+PROFORM MOD'!$A$5:$AD$750,MATCH(P$2,'TD SOP+PROFORM MOD'!$B$2:$AD$2,0)+1,0),0)</f>
        <v>0</v>
      </c>
      <c r="Q469" s="26" t="str">
        <f t="shared" si="118"/>
        <v/>
      </c>
      <c r="R469" s="25">
        <f>IFERROR(VLOOKUP($A469,'TD SOP+PROFORM MOD'!$A$5:$AD$750,MATCH(R$4,'TD SOP+PROFORM MOD'!$B$2:$AD$2,0)+1,0),0)+IFERROR(VLOOKUP($A469,'TD SOP+PROFORM MOD'!$A$5:$AD$750,MATCH(R$2,'TD SOP+PROFORM MOD'!$B$2:$AD$2,0)+1,0),0)</f>
        <v>0</v>
      </c>
      <c r="S469" s="25">
        <f>IFERROR(VLOOKUP($A469,'TD SOP+PROFORM MOD'!$A$5:$AD$750,MATCH(S$4,'TD SOP+PROFORM MOD'!$B$2:$AD$2,0)+1,0),0)+IFERROR(VLOOKUP($A469,'TD SOP+PROFORM MOD'!$A$5:$AD$750,MATCH(S$2,'TD SOP+PROFORM MOD'!$B$2:$AD$2,0)+1,0),0)</f>
        <v>0</v>
      </c>
      <c r="T469" s="26" t="str">
        <f t="shared" si="119"/>
        <v/>
      </c>
      <c r="U469" s="25">
        <f>IFERROR(VLOOKUP($A469,'TD SOP+PROFORM MOD'!$A$5:$AD$750,MATCH(U$4,'TD SOP+PROFORM MOD'!$B$2:$AD$2,0)+1,0),0)+IFERROR(VLOOKUP($A469,'TD SOP+PROFORM MOD'!$A$5:$AD$750,MATCH(U$2,'TD SOP+PROFORM MOD'!$B$2:$AD$2,0)+1,0),0)</f>
        <v>0</v>
      </c>
      <c r="V469" s="25">
        <f>IFERROR(VLOOKUP($A469,'TD SOP+PROFORM MOD'!$A$5:$AD$750,MATCH(V$4,'TD SOP+PROFORM MOD'!$B$2:$AD$2,0)+1,0),0)+IFERROR(VLOOKUP($A469,'TD SOP+PROFORM MOD'!$A$5:$AD$750,MATCH(V$2,'TD SOP+PROFORM MOD'!$B$2:$AD$2,0)+1,0),0)</f>
        <v>0</v>
      </c>
      <c r="W469" s="26" t="str">
        <f t="shared" si="120"/>
        <v/>
      </c>
      <c r="X469" s="25">
        <f>IFERROR(VLOOKUP($A469,'TD SOP+PROFORM MOD'!$A$5:$AD$750,MATCH(X$4,'TD SOP+PROFORM MOD'!$B$2:$AD$2,0)+1,0),0)+IFERROR(VLOOKUP($A469,'TD SOP+PROFORM MOD'!$A$5:$AD$750,MATCH(X$2,'TD SOP+PROFORM MOD'!$B$2:$AD$2,0)+1,0),0)</f>
        <v>0</v>
      </c>
      <c r="Y469" s="25">
        <f>IFERROR(VLOOKUP($A469,'TD SOP+PROFORM MOD'!$A$5:$AD$750,MATCH(Y$4,'TD SOP+PROFORM MOD'!$B$2:$AD$2,0)+1,0),0)+IFERROR(VLOOKUP($A469,'TD SOP+PROFORM MOD'!$A$5:$AD$750,MATCH(Y$2,'TD SOP+PROFORM MOD'!$B$2:$AD$2,0)+1,0),0)</f>
        <v>0</v>
      </c>
      <c r="Z469" s="26" t="str">
        <f t="shared" si="121"/>
        <v/>
      </c>
      <c r="AA469" s="25">
        <f>IFERROR(VLOOKUP($A469,'TD SOP+PROFORM MOD'!$A$5:$AD$750,MATCH(AA$4,'TD SOP+PROFORM MOD'!$B$2:$AD$2,0)+1,0),0)+IFERROR(VLOOKUP($A469,'TD SOP+PROFORM MOD'!$A$5:$AD$750,MATCH(AA$2,'TD SOP+PROFORM MOD'!$B$2:$AD$2,0)+1,0),0)</f>
        <v>0</v>
      </c>
      <c r="AB469" s="25">
        <f>IFERROR(VLOOKUP($A469,'TD SOP+PROFORM MOD'!$A$5:$AD$750,MATCH(AB$4,'TD SOP+PROFORM MOD'!$B$2:$AD$2,0)+1,0),0)+IFERROR(VLOOKUP($A469,'TD SOP+PROFORM MOD'!$A$5:$AD$750,MATCH(AB$2,'TD SOP+PROFORM MOD'!$B$2:$AD$2,0)+1,0),0)</f>
        <v>0</v>
      </c>
      <c r="AC469" s="26" t="str">
        <f t="shared" si="122"/>
        <v/>
      </c>
      <c r="AD469" s="25">
        <f>IFERROR(VLOOKUP($A469,'TD SOP+PROFORM MOD'!$A$5:$AD$750,MATCH(AD$4,'TD SOP+PROFORM MOD'!$B$2:$AD$2,0)+1,0),0)+IFERROR(VLOOKUP($A469,'TD SOP+PROFORM MOD'!$A$5:$AD$750,MATCH(AD$2,'TD SOP+PROFORM MOD'!$B$2:$AD$2,0)+1,0),0)</f>
        <v>0</v>
      </c>
      <c r="AE469" s="25">
        <f>IFERROR(VLOOKUP($A469,'TD SOP+PROFORM MOD'!$A$5:$AD$750,MATCH(AE$4,'TD SOP+PROFORM MOD'!$B$2:$AD$2,0)+1,0),0)+IFERROR(VLOOKUP($A469,'TD SOP+PROFORM MOD'!$A$5:$AD$750,MATCH(AE$2,'TD SOP+PROFORM MOD'!$B$2:$AD$2,0)+1,0),0)</f>
        <v>0</v>
      </c>
      <c r="AF469" s="26" t="str">
        <f t="shared" si="123"/>
        <v/>
      </c>
      <c r="AG469" s="25">
        <f>IFERROR(VLOOKUP($A469,'TD SOP+PROFORM MOD'!$A$5:$AD$750,MATCH(AG$4,'TD SOP+PROFORM MOD'!$B$2:$AD$2,0)+1,0),0)+IFERROR(VLOOKUP($A469,'TD SOP+PROFORM MOD'!$A$5:$AD$750,MATCH(AG$2,'TD SOP+PROFORM MOD'!$B$2:$AD$2,0)+1,0),0)</f>
        <v>0</v>
      </c>
      <c r="AH469" s="25">
        <f>IFERROR(VLOOKUP($A469,'TD SOP+PROFORM MOD'!$A$5:$AD$750,MATCH(AH$4,'TD SOP+PROFORM MOD'!$B$2:$AD$2,0)+1,0),0)+IFERROR(VLOOKUP($A469,'TD SOP+PROFORM MOD'!$A$5:$AD$750,MATCH(AH$2,'TD SOP+PROFORM MOD'!$B$2:$AD$2,0)+1,0),0)</f>
        <v>0</v>
      </c>
      <c r="AI469" s="26" t="str">
        <f t="shared" si="124"/>
        <v/>
      </c>
      <c r="AJ469" s="25">
        <f>IFERROR(VLOOKUP($A469,'TD SOP+PROFORM MOD'!$A$5:$AD$750,MATCH(AJ$4,'TD SOP+PROFORM MOD'!$B$2:$AD$2,0)+1,0),0)+IFERROR(VLOOKUP($A469,'TD SOP+PROFORM MOD'!$A$5:$AD$750,MATCH(AJ$2,'TD SOP+PROFORM MOD'!$B$2:$AD$2,0)+1,0),0)</f>
        <v>0</v>
      </c>
      <c r="AK469" s="25">
        <f>IFERROR(VLOOKUP($A469,'TD SOP+PROFORM MOD'!$A$5:$AD$750,MATCH(AK$4,'TD SOP+PROFORM MOD'!$B$2:$AD$2,0)+1,0),0)+IFERROR(VLOOKUP($A469,'TD SOP+PROFORM MOD'!$A$5:$AD$750,MATCH(AK$2,'TD SOP+PROFORM MOD'!$B$2:$AD$2,0)+1,0),0)</f>
        <v>0</v>
      </c>
      <c r="AL469" s="26" t="str">
        <f t="shared" si="125"/>
        <v/>
      </c>
      <c r="AM469" s="25">
        <f t="shared" si="127"/>
        <v>0</v>
      </c>
      <c r="AN469" s="25">
        <f t="shared" si="127"/>
        <v>0</v>
      </c>
      <c r="AO469" s="26" t="str">
        <f t="shared" si="126"/>
        <v/>
      </c>
      <c r="AR469" s="25">
        <f>SUMIF('B&amp;S YTD LFY'!B:B,"="&amp;A469,'B&amp;S YTD LFY'!C:C)</f>
        <v>0</v>
      </c>
      <c r="AS469" s="25">
        <f t="shared" si="128"/>
        <v>0</v>
      </c>
      <c r="AT469" s="25"/>
    </row>
    <row r="470" spans="1:46" x14ac:dyDescent="0.35">
      <c r="A470" s="24">
        <f>IF(AND('TD SOP+PROFORM MOD'!A467&lt;&gt;"",'TD SOP+PROFORM MOD'!A467&lt;&gt;"TOTAL"),'TD SOP+PROFORM MOD'!A467,0)</f>
        <v>0</v>
      </c>
      <c r="C470" s="25" t="str">
        <f>IFERROR(VLOOKUP($A470,'TD SOP+PROFORM MOD'!$A$5:$AD$750,MATCH(C$4,'TD SOP+PROFORM MOD'!$B$2:$AT$2,0)+1,0),"")</f>
        <v/>
      </c>
      <c r="D470" s="25" t="str">
        <f>IFERROR(VLOOKUP($A470,'TD SOP+PROFORM MOD'!$A$5:$AD$750,MATCH(D$4,'TD SOP+PROFORM MOD'!$B$2:$AT$2,0)+1,0),"")</f>
        <v/>
      </c>
      <c r="E470" s="26" t="str">
        <f t="shared" si="114"/>
        <v/>
      </c>
      <c r="F470" s="25" t="str">
        <f>IFERROR(VLOOKUP($A470,'TD SOP+PROFORM MOD'!$A$5:$AD$750,MATCH(F$4,'TD SOP+PROFORM MOD'!$B$2:$AT$2,0)+1,0),"")</f>
        <v/>
      </c>
      <c r="G470" s="25" t="str">
        <f>IFERROR(VLOOKUP($A470,'TD SOP+PROFORM MOD'!$A$5:$AD$750,MATCH(G$4,'TD SOP+PROFORM MOD'!$B$2:$AT$2,0)+1,0),"")</f>
        <v/>
      </c>
      <c r="H470" s="26" t="str">
        <f t="shared" si="115"/>
        <v/>
      </c>
      <c r="I470" s="25" t="str">
        <f>IFERROR(VLOOKUP($A470,'TD SOP+PROFORM MOD'!$A$5:$AD$750,MATCH(I$4,'TD SOP+PROFORM MOD'!$B$2:$AT$2,0)+1,0),"")</f>
        <v/>
      </c>
      <c r="J470" s="25" t="str">
        <f>IFERROR(VLOOKUP($A470,'TD SOP+PROFORM MOD'!$A$5:$AD$750,MATCH(J$4,'TD SOP+PROFORM MOD'!$B$2:$AT$2,0)+1,0),"")</f>
        <v/>
      </c>
      <c r="K470" s="26" t="str">
        <f t="shared" si="116"/>
        <v/>
      </c>
      <c r="L470" s="25" t="str">
        <f>IFERROR(VLOOKUP($A470,'TD SOP+PROFORM MOD'!$A$5:$AD$750,MATCH(L$4,'TD SOP+PROFORM MOD'!$B$2:$AT$2,0)+1,0),"")</f>
        <v/>
      </c>
      <c r="M470" s="25" t="str">
        <f>IFERROR(VLOOKUP($A470,'TD SOP+PROFORM MOD'!$A$5:$AD$750,MATCH(M$4,'TD SOP+PROFORM MOD'!$B$2:$AT$2,0)+1,0),"")</f>
        <v/>
      </c>
      <c r="N470" s="26" t="str">
        <f t="shared" si="117"/>
        <v/>
      </c>
      <c r="O470" s="25">
        <f>IFERROR(VLOOKUP($A470,'TD SOP+PROFORM MOD'!$A$5:$AD$750,MATCH(O$4,'TD SOP+PROFORM MOD'!$B$2:$AD$2,0)+1,0),0)+IFERROR(VLOOKUP($A470,'TD SOP+PROFORM MOD'!$A$5:$AD$750,MATCH(O$2,'TD SOP+PROFORM MOD'!$B$2:$AD$2,0)+1,0),0)</f>
        <v>0</v>
      </c>
      <c r="P470" s="25">
        <f>IFERROR(VLOOKUP($A470,'TD SOP+PROFORM MOD'!$A$5:$AD$750,MATCH(P$4,'TD SOP+PROFORM MOD'!$B$2:$AD$2,0)+1,0),0)+IFERROR(VLOOKUP($A470,'TD SOP+PROFORM MOD'!$A$5:$AD$750,MATCH(P$2,'TD SOP+PROFORM MOD'!$B$2:$AD$2,0)+1,0),0)</f>
        <v>0</v>
      </c>
      <c r="Q470" s="26" t="str">
        <f t="shared" si="118"/>
        <v/>
      </c>
      <c r="R470" s="25">
        <f>IFERROR(VLOOKUP($A470,'TD SOP+PROFORM MOD'!$A$5:$AD$750,MATCH(R$4,'TD SOP+PROFORM MOD'!$B$2:$AD$2,0)+1,0),0)+IFERROR(VLOOKUP($A470,'TD SOP+PROFORM MOD'!$A$5:$AD$750,MATCH(R$2,'TD SOP+PROFORM MOD'!$B$2:$AD$2,0)+1,0),0)</f>
        <v>0</v>
      </c>
      <c r="S470" s="25">
        <f>IFERROR(VLOOKUP($A470,'TD SOP+PROFORM MOD'!$A$5:$AD$750,MATCH(S$4,'TD SOP+PROFORM MOD'!$B$2:$AD$2,0)+1,0),0)+IFERROR(VLOOKUP($A470,'TD SOP+PROFORM MOD'!$A$5:$AD$750,MATCH(S$2,'TD SOP+PROFORM MOD'!$B$2:$AD$2,0)+1,0),0)</f>
        <v>0</v>
      </c>
      <c r="T470" s="26" t="str">
        <f t="shared" si="119"/>
        <v/>
      </c>
      <c r="U470" s="25">
        <f>IFERROR(VLOOKUP($A470,'TD SOP+PROFORM MOD'!$A$5:$AD$750,MATCH(U$4,'TD SOP+PROFORM MOD'!$B$2:$AD$2,0)+1,0),0)+IFERROR(VLOOKUP($A470,'TD SOP+PROFORM MOD'!$A$5:$AD$750,MATCH(U$2,'TD SOP+PROFORM MOD'!$B$2:$AD$2,0)+1,0),0)</f>
        <v>0</v>
      </c>
      <c r="V470" s="25">
        <f>IFERROR(VLOOKUP($A470,'TD SOP+PROFORM MOD'!$A$5:$AD$750,MATCH(V$4,'TD SOP+PROFORM MOD'!$B$2:$AD$2,0)+1,0),0)+IFERROR(VLOOKUP($A470,'TD SOP+PROFORM MOD'!$A$5:$AD$750,MATCH(V$2,'TD SOP+PROFORM MOD'!$B$2:$AD$2,0)+1,0),0)</f>
        <v>0</v>
      </c>
      <c r="W470" s="26" t="str">
        <f t="shared" si="120"/>
        <v/>
      </c>
      <c r="X470" s="25">
        <f>IFERROR(VLOOKUP($A470,'TD SOP+PROFORM MOD'!$A$5:$AD$750,MATCH(X$4,'TD SOP+PROFORM MOD'!$B$2:$AD$2,0)+1,0),0)+IFERROR(VLOOKUP($A470,'TD SOP+PROFORM MOD'!$A$5:$AD$750,MATCH(X$2,'TD SOP+PROFORM MOD'!$B$2:$AD$2,0)+1,0),0)</f>
        <v>0</v>
      </c>
      <c r="Y470" s="25">
        <f>IFERROR(VLOOKUP($A470,'TD SOP+PROFORM MOD'!$A$5:$AD$750,MATCH(Y$4,'TD SOP+PROFORM MOD'!$B$2:$AD$2,0)+1,0),0)+IFERROR(VLOOKUP($A470,'TD SOP+PROFORM MOD'!$A$5:$AD$750,MATCH(Y$2,'TD SOP+PROFORM MOD'!$B$2:$AD$2,0)+1,0),0)</f>
        <v>0</v>
      </c>
      <c r="Z470" s="26" t="str">
        <f t="shared" si="121"/>
        <v/>
      </c>
      <c r="AA470" s="25">
        <f>IFERROR(VLOOKUP($A470,'TD SOP+PROFORM MOD'!$A$5:$AD$750,MATCH(AA$4,'TD SOP+PROFORM MOD'!$B$2:$AD$2,0)+1,0),0)+IFERROR(VLOOKUP($A470,'TD SOP+PROFORM MOD'!$A$5:$AD$750,MATCH(AA$2,'TD SOP+PROFORM MOD'!$B$2:$AD$2,0)+1,0),0)</f>
        <v>0</v>
      </c>
      <c r="AB470" s="25">
        <f>IFERROR(VLOOKUP($A470,'TD SOP+PROFORM MOD'!$A$5:$AD$750,MATCH(AB$4,'TD SOP+PROFORM MOD'!$B$2:$AD$2,0)+1,0),0)+IFERROR(VLOOKUP($A470,'TD SOP+PROFORM MOD'!$A$5:$AD$750,MATCH(AB$2,'TD SOP+PROFORM MOD'!$B$2:$AD$2,0)+1,0),0)</f>
        <v>0</v>
      </c>
      <c r="AC470" s="26" t="str">
        <f t="shared" si="122"/>
        <v/>
      </c>
      <c r="AD470" s="25">
        <f>IFERROR(VLOOKUP($A470,'TD SOP+PROFORM MOD'!$A$5:$AD$750,MATCH(AD$4,'TD SOP+PROFORM MOD'!$B$2:$AD$2,0)+1,0),0)+IFERROR(VLOOKUP($A470,'TD SOP+PROFORM MOD'!$A$5:$AD$750,MATCH(AD$2,'TD SOP+PROFORM MOD'!$B$2:$AD$2,0)+1,0),0)</f>
        <v>0</v>
      </c>
      <c r="AE470" s="25">
        <f>IFERROR(VLOOKUP($A470,'TD SOP+PROFORM MOD'!$A$5:$AD$750,MATCH(AE$4,'TD SOP+PROFORM MOD'!$B$2:$AD$2,0)+1,0),0)+IFERROR(VLOOKUP($A470,'TD SOP+PROFORM MOD'!$A$5:$AD$750,MATCH(AE$2,'TD SOP+PROFORM MOD'!$B$2:$AD$2,0)+1,0),0)</f>
        <v>0</v>
      </c>
      <c r="AF470" s="26" t="str">
        <f t="shared" si="123"/>
        <v/>
      </c>
      <c r="AG470" s="25">
        <f>IFERROR(VLOOKUP($A470,'TD SOP+PROFORM MOD'!$A$5:$AD$750,MATCH(AG$4,'TD SOP+PROFORM MOD'!$B$2:$AD$2,0)+1,0),0)+IFERROR(VLOOKUP($A470,'TD SOP+PROFORM MOD'!$A$5:$AD$750,MATCH(AG$2,'TD SOP+PROFORM MOD'!$B$2:$AD$2,0)+1,0),0)</f>
        <v>0</v>
      </c>
      <c r="AH470" s="25">
        <f>IFERROR(VLOOKUP($A470,'TD SOP+PROFORM MOD'!$A$5:$AD$750,MATCH(AH$4,'TD SOP+PROFORM MOD'!$B$2:$AD$2,0)+1,0),0)+IFERROR(VLOOKUP($A470,'TD SOP+PROFORM MOD'!$A$5:$AD$750,MATCH(AH$2,'TD SOP+PROFORM MOD'!$B$2:$AD$2,0)+1,0),0)</f>
        <v>0</v>
      </c>
      <c r="AI470" s="26" t="str">
        <f t="shared" si="124"/>
        <v/>
      </c>
      <c r="AJ470" s="25">
        <f>IFERROR(VLOOKUP($A470,'TD SOP+PROFORM MOD'!$A$5:$AD$750,MATCH(AJ$4,'TD SOP+PROFORM MOD'!$B$2:$AD$2,0)+1,0),0)+IFERROR(VLOOKUP($A470,'TD SOP+PROFORM MOD'!$A$5:$AD$750,MATCH(AJ$2,'TD SOP+PROFORM MOD'!$B$2:$AD$2,0)+1,0),0)</f>
        <v>0</v>
      </c>
      <c r="AK470" s="25">
        <f>IFERROR(VLOOKUP($A470,'TD SOP+PROFORM MOD'!$A$5:$AD$750,MATCH(AK$4,'TD SOP+PROFORM MOD'!$B$2:$AD$2,0)+1,0),0)+IFERROR(VLOOKUP($A470,'TD SOP+PROFORM MOD'!$A$5:$AD$750,MATCH(AK$2,'TD SOP+PROFORM MOD'!$B$2:$AD$2,0)+1,0),0)</f>
        <v>0</v>
      </c>
      <c r="AL470" s="26" t="str">
        <f t="shared" si="125"/>
        <v/>
      </c>
      <c r="AM470" s="25">
        <f t="shared" si="127"/>
        <v>0</v>
      </c>
      <c r="AN470" s="25">
        <f t="shared" si="127"/>
        <v>0</v>
      </c>
      <c r="AO470" s="26" t="str">
        <f t="shared" si="126"/>
        <v/>
      </c>
      <c r="AR470" s="25">
        <f>SUMIF('B&amp;S YTD LFY'!B:B,"="&amp;A470,'B&amp;S YTD LFY'!C:C)</f>
        <v>0</v>
      </c>
      <c r="AS470" s="25">
        <f t="shared" si="128"/>
        <v>0</v>
      </c>
      <c r="AT470" s="25"/>
    </row>
    <row r="471" spans="1:46" x14ac:dyDescent="0.35">
      <c r="A471" s="24">
        <f>IF(AND('TD SOP+PROFORM MOD'!A468&lt;&gt;"",'TD SOP+PROFORM MOD'!A468&lt;&gt;"TOTAL"),'TD SOP+PROFORM MOD'!A468,0)</f>
        <v>0</v>
      </c>
      <c r="C471" s="25" t="str">
        <f>IFERROR(VLOOKUP($A471,'TD SOP+PROFORM MOD'!$A$5:$AD$750,MATCH(C$4,'TD SOP+PROFORM MOD'!$B$2:$AT$2,0)+1,0),"")</f>
        <v/>
      </c>
      <c r="D471" s="25" t="str">
        <f>IFERROR(VLOOKUP($A471,'TD SOP+PROFORM MOD'!$A$5:$AD$750,MATCH(D$4,'TD SOP+PROFORM MOD'!$B$2:$AT$2,0)+1,0),"")</f>
        <v/>
      </c>
      <c r="E471" s="26" t="str">
        <f t="shared" si="114"/>
        <v/>
      </c>
      <c r="F471" s="25" t="str">
        <f>IFERROR(VLOOKUP($A471,'TD SOP+PROFORM MOD'!$A$5:$AD$750,MATCH(F$4,'TD SOP+PROFORM MOD'!$B$2:$AT$2,0)+1,0),"")</f>
        <v/>
      </c>
      <c r="G471" s="25" t="str">
        <f>IFERROR(VLOOKUP($A471,'TD SOP+PROFORM MOD'!$A$5:$AD$750,MATCH(G$4,'TD SOP+PROFORM MOD'!$B$2:$AT$2,0)+1,0),"")</f>
        <v/>
      </c>
      <c r="H471" s="26" t="str">
        <f t="shared" si="115"/>
        <v/>
      </c>
      <c r="I471" s="25" t="str">
        <f>IFERROR(VLOOKUP($A471,'TD SOP+PROFORM MOD'!$A$5:$AD$750,MATCH(I$4,'TD SOP+PROFORM MOD'!$B$2:$AT$2,0)+1,0),"")</f>
        <v/>
      </c>
      <c r="J471" s="25" t="str">
        <f>IFERROR(VLOOKUP($A471,'TD SOP+PROFORM MOD'!$A$5:$AD$750,MATCH(J$4,'TD SOP+PROFORM MOD'!$B$2:$AT$2,0)+1,0),"")</f>
        <v/>
      </c>
      <c r="K471" s="26" t="str">
        <f t="shared" si="116"/>
        <v/>
      </c>
      <c r="L471" s="25" t="str">
        <f>IFERROR(VLOOKUP($A471,'TD SOP+PROFORM MOD'!$A$5:$AD$750,MATCH(L$4,'TD SOP+PROFORM MOD'!$B$2:$AT$2,0)+1,0),"")</f>
        <v/>
      </c>
      <c r="M471" s="25" t="str">
        <f>IFERROR(VLOOKUP($A471,'TD SOP+PROFORM MOD'!$A$5:$AD$750,MATCH(M$4,'TD SOP+PROFORM MOD'!$B$2:$AT$2,0)+1,0),"")</f>
        <v/>
      </c>
      <c r="N471" s="26" t="str">
        <f t="shared" si="117"/>
        <v/>
      </c>
      <c r="O471" s="25">
        <f>IFERROR(VLOOKUP($A471,'TD SOP+PROFORM MOD'!$A$5:$AD$750,MATCH(O$4,'TD SOP+PROFORM MOD'!$B$2:$AD$2,0)+1,0),0)+IFERROR(VLOOKUP($A471,'TD SOP+PROFORM MOD'!$A$5:$AD$750,MATCH(O$2,'TD SOP+PROFORM MOD'!$B$2:$AD$2,0)+1,0),0)</f>
        <v>0</v>
      </c>
      <c r="P471" s="25">
        <f>IFERROR(VLOOKUP($A471,'TD SOP+PROFORM MOD'!$A$5:$AD$750,MATCH(P$4,'TD SOP+PROFORM MOD'!$B$2:$AD$2,0)+1,0),0)+IFERROR(VLOOKUP($A471,'TD SOP+PROFORM MOD'!$A$5:$AD$750,MATCH(P$2,'TD SOP+PROFORM MOD'!$B$2:$AD$2,0)+1,0),0)</f>
        <v>0</v>
      </c>
      <c r="Q471" s="26" t="str">
        <f t="shared" si="118"/>
        <v/>
      </c>
      <c r="R471" s="25">
        <f>IFERROR(VLOOKUP($A471,'TD SOP+PROFORM MOD'!$A$5:$AD$750,MATCH(R$4,'TD SOP+PROFORM MOD'!$B$2:$AD$2,0)+1,0),0)+IFERROR(VLOOKUP($A471,'TD SOP+PROFORM MOD'!$A$5:$AD$750,MATCH(R$2,'TD SOP+PROFORM MOD'!$B$2:$AD$2,0)+1,0),0)</f>
        <v>0</v>
      </c>
      <c r="S471" s="25">
        <f>IFERROR(VLOOKUP($A471,'TD SOP+PROFORM MOD'!$A$5:$AD$750,MATCH(S$4,'TD SOP+PROFORM MOD'!$B$2:$AD$2,0)+1,0),0)+IFERROR(VLOOKUP($A471,'TD SOP+PROFORM MOD'!$A$5:$AD$750,MATCH(S$2,'TD SOP+PROFORM MOD'!$B$2:$AD$2,0)+1,0),0)</f>
        <v>0</v>
      </c>
      <c r="T471" s="26" t="str">
        <f t="shared" si="119"/>
        <v/>
      </c>
      <c r="U471" s="25">
        <f>IFERROR(VLOOKUP($A471,'TD SOP+PROFORM MOD'!$A$5:$AD$750,MATCH(U$4,'TD SOP+PROFORM MOD'!$B$2:$AD$2,0)+1,0),0)+IFERROR(VLOOKUP($A471,'TD SOP+PROFORM MOD'!$A$5:$AD$750,MATCH(U$2,'TD SOP+PROFORM MOD'!$B$2:$AD$2,0)+1,0),0)</f>
        <v>0</v>
      </c>
      <c r="V471" s="25">
        <f>IFERROR(VLOOKUP($A471,'TD SOP+PROFORM MOD'!$A$5:$AD$750,MATCH(V$4,'TD SOP+PROFORM MOD'!$B$2:$AD$2,0)+1,0),0)+IFERROR(VLOOKUP($A471,'TD SOP+PROFORM MOD'!$A$5:$AD$750,MATCH(V$2,'TD SOP+PROFORM MOD'!$B$2:$AD$2,0)+1,0),0)</f>
        <v>0</v>
      </c>
      <c r="W471" s="26" t="str">
        <f t="shared" si="120"/>
        <v/>
      </c>
      <c r="X471" s="25">
        <f>IFERROR(VLOOKUP($A471,'TD SOP+PROFORM MOD'!$A$5:$AD$750,MATCH(X$4,'TD SOP+PROFORM MOD'!$B$2:$AD$2,0)+1,0),0)+IFERROR(VLOOKUP($A471,'TD SOP+PROFORM MOD'!$A$5:$AD$750,MATCH(X$2,'TD SOP+PROFORM MOD'!$B$2:$AD$2,0)+1,0),0)</f>
        <v>0</v>
      </c>
      <c r="Y471" s="25">
        <f>IFERROR(VLOOKUP($A471,'TD SOP+PROFORM MOD'!$A$5:$AD$750,MATCH(Y$4,'TD SOP+PROFORM MOD'!$B$2:$AD$2,0)+1,0),0)+IFERROR(VLOOKUP($A471,'TD SOP+PROFORM MOD'!$A$5:$AD$750,MATCH(Y$2,'TD SOP+PROFORM MOD'!$B$2:$AD$2,0)+1,0),0)</f>
        <v>0</v>
      </c>
      <c r="Z471" s="26" t="str">
        <f t="shared" si="121"/>
        <v/>
      </c>
      <c r="AA471" s="25">
        <f>IFERROR(VLOOKUP($A471,'TD SOP+PROFORM MOD'!$A$5:$AD$750,MATCH(AA$4,'TD SOP+PROFORM MOD'!$B$2:$AD$2,0)+1,0),0)+IFERROR(VLOOKUP($A471,'TD SOP+PROFORM MOD'!$A$5:$AD$750,MATCH(AA$2,'TD SOP+PROFORM MOD'!$B$2:$AD$2,0)+1,0),0)</f>
        <v>0</v>
      </c>
      <c r="AB471" s="25">
        <f>IFERROR(VLOOKUP($A471,'TD SOP+PROFORM MOD'!$A$5:$AD$750,MATCH(AB$4,'TD SOP+PROFORM MOD'!$B$2:$AD$2,0)+1,0),0)+IFERROR(VLOOKUP($A471,'TD SOP+PROFORM MOD'!$A$5:$AD$750,MATCH(AB$2,'TD SOP+PROFORM MOD'!$B$2:$AD$2,0)+1,0),0)</f>
        <v>0</v>
      </c>
      <c r="AC471" s="26" t="str">
        <f t="shared" si="122"/>
        <v/>
      </c>
      <c r="AD471" s="25">
        <f>IFERROR(VLOOKUP($A471,'TD SOP+PROFORM MOD'!$A$5:$AD$750,MATCH(AD$4,'TD SOP+PROFORM MOD'!$B$2:$AD$2,0)+1,0),0)+IFERROR(VLOOKUP($A471,'TD SOP+PROFORM MOD'!$A$5:$AD$750,MATCH(AD$2,'TD SOP+PROFORM MOD'!$B$2:$AD$2,0)+1,0),0)</f>
        <v>0</v>
      </c>
      <c r="AE471" s="25">
        <f>IFERROR(VLOOKUP($A471,'TD SOP+PROFORM MOD'!$A$5:$AD$750,MATCH(AE$4,'TD SOP+PROFORM MOD'!$B$2:$AD$2,0)+1,0),0)+IFERROR(VLOOKUP($A471,'TD SOP+PROFORM MOD'!$A$5:$AD$750,MATCH(AE$2,'TD SOP+PROFORM MOD'!$B$2:$AD$2,0)+1,0),0)</f>
        <v>0</v>
      </c>
      <c r="AF471" s="26" t="str">
        <f t="shared" si="123"/>
        <v/>
      </c>
      <c r="AG471" s="25">
        <f>IFERROR(VLOOKUP($A471,'TD SOP+PROFORM MOD'!$A$5:$AD$750,MATCH(AG$4,'TD SOP+PROFORM MOD'!$B$2:$AD$2,0)+1,0),0)+IFERROR(VLOOKUP($A471,'TD SOP+PROFORM MOD'!$A$5:$AD$750,MATCH(AG$2,'TD SOP+PROFORM MOD'!$B$2:$AD$2,0)+1,0),0)</f>
        <v>0</v>
      </c>
      <c r="AH471" s="25">
        <f>IFERROR(VLOOKUP($A471,'TD SOP+PROFORM MOD'!$A$5:$AD$750,MATCH(AH$4,'TD SOP+PROFORM MOD'!$B$2:$AD$2,0)+1,0),0)+IFERROR(VLOOKUP($A471,'TD SOP+PROFORM MOD'!$A$5:$AD$750,MATCH(AH$2,'TD SOP+PROFORM MOD'!$B$2:$AD$2,0)+1,0),0)</f>
        <v>0</v>
      </c>
      <c r="AI471" s="26" t="str">
        <f t="shared" si="124"/>
        <v/>
      </c>
      <c r="AJ471" s="25">
        <f>IFERROR(VLOOKUP($A471,'TD SOP+PROFORM MOD'!$A$5:$AD$750,MATCH(AJ$4,'TD SOP+PROFORM MOD'!$B$2:$AD$2,0)+1,0),0)+IFERROR(VLOOKUP($A471,'TD SOP+PROFORM MOD'!$A$5:$AD$750,MATCH(AJ$2,'TD SOP+PROFORM MOD'!$B$2:$AD$2,0)+1,0),0)</f>
        <v>0</v>
      </c>
      <c r="AK471" s="25">
        <f>IFERROR(VLOOKUP($A471,'TD SOP+PROFORM MOD'!$A$5:$AD$750,MATCH(AK$4,'TD SOP+PROFORM MOD'!$B$2:$AD$2,0)+1,0),0)+IFERROR(VLOOKUP($A471,'TD SOP+PROFORM MOD'!$A$5:$AD$750,MATCH(AK$2,'TD SOP+PROFORM MOD'!$B$2:$AD$2,0)+1,0),0)</f>
        <v>0</v>
      </c>
      <c r="AL471" s="26" t="str">
        <f t="shared" si="125"/>
        <v/>
      </c>
      <c r="AM471" s="25">
        <f t="shared" si="127"/>
        <v>0</v>
      </c>
      <c r="AN471" s="25">
        <f t="shared" si="127"/>
        <v>0</v>
      </c>
      <c r="AO471" s="26" t="str">
        <f t="shared" si="126"/>
        <v/>
      </c>
      <c r="AR471" s="25">
        <f>SUMIF('B&amp;S YTD LFY'!B:B,"="&amp;A471,'B&amp;S YTD LFY'!C:C)</f>
        <v>0</v>
      </c>
      <c r="AS471" s="25">
        <f t="shared" si="128"/>
        <v>0</v>
      </c>
      <c r="AT471" s="25"/>
    </row>
    <row r="472" spans="1:46" x14ac:dyDescent="0.35">
      <c r="A472" s="24">
        <f>IF(AND('TD SOP+PROFORM MOD'!A469&lt;&gt;"",'TD SOP+PROFORM MOD'!A469&lt;&gt;"TOTAL"),'TD SOP+PROFORM MOD'!A469,0)</f>
        <v>0</v>
      </c>
      <c r="C472" s="25" t="str">
        <f>IFERROR(VLOOKUP($A472,'TD SOP+PROFORM MOD'!$A$5:$AD$750,MATCH(C$4,'TD SOP+PROFORM MOD'!$B$2:$AT$2,0)+1,0),"")</f>
        <v/>
      </c>
      <c r="D472" s="25" t="str">
        <f>IFERROR(VLOOKUP($A472,'TD SOP+PROFORM MOD'!$A$5:$AD$750,MATCH(D$4,'TD SOP+PROFORM MOD'!$B$2:$AT$2,0)+1,0),"")</f>
        <v/>
      </c>
      <c r="E472" s="26" t="str">
        <f t="shared" si="114"/>
        <v/>
      </c>
      <c r="F472" s="25" t="str">
        <f>IFERROR(VLOOKUP($A472,'TD SOP+PROFORM MOD'!$A$5:$AD$750,MATCH(F$4,'TD SOP+PROFORM MOD'!$B$2:$AT$2,0)+1,0),"")</f>
        <v/>
      </c>
      <c r="G472" s="25" t="str">
        <f>IFERROR(VLOOKUP($A472,'TD SOP+PROFORM MOD'!$A$5:$AD$750,MATCH(G$4,'TD SOP+PROFORM MOD'!$B$2:$AT$2,0)+1,0),"")</f>
        <v/>
      </c>
      <c r="H472" s="26" t="str">
        <f t="shared" si="115"/>
        <v/>
      </c>
      <c r="I472" s="25" t="str">
        <f>IFERROR(VLOOKUP($A472,'TD SOP+PROFORM MOD'!$A$5:$AD$750,MATCH(I$4,'TD SOP+PROFORM MOD'!$B$2:$AT$2,0)+1,0),"")</f>
        <v/>
      </c>
      <c r="J472" s="25" t="str">
        <f>IFERROR(VLOOKUP($A472,'TD SOP+PROFORM MOD'!$A$5:$AD$750,MATCH(J$4,'TD SOP+PROFORM MOD'!$B$2:$AT$2,0)+1,0),"")</f>
        <v/>
      </c>
      <c r="K472" s="26" t="str">
        <f t="shared" si="116"/>
        <v/>
      </c>
      <c r="L472" s="25" t="str">
        <f>IFERROR(VLOOKUP($A472,'TD SOP+PROFORM MOD'!$A$5:$AD$750,MATCH(L$4,'TD SOP+PROFORM MOD'!$B$2:$AT$2,0)+1,0),"")</f>
        <v/>
      </c>
      <c r="M472" s="25" t="str">
        <f>IFERROR(VLOOKUP($A472,'TD SOP+PROFORM MOD'!$A$5:$AD$750,MATCH(M$4,'TD SOP+PROFORM MOD'!$B$2:$AT$2,0)+1,0),"")</f>
        <v/>
      </c>
      <c r="N472" s="26" t="str">
        <f t="shared" si="117"/>
        <v/>
      </c>
      <c r="O472" s="25">
        <f>IFERROR(VLOOKUP($A472,'TD SOP+PROFORM MOD'!$A$5:$AD$750,MATCH(O$4,'TD SOP+PROFORM MOD'!$B$2:$AD$2,0)+1,0),0)+IFERROR(VLOOKUP($A472,'TD SOP+PROFORM MOD'!$A$5:$AD$750,MATCH(O$2,'TD SOP+PROFORM MOD'!$B$2:$AD$2,0)+1,0),0)</f>
        <v>0</v>
      </c>
      <c r="P472" s="25">
        <f>IFERROR(VLOOKUP($A472,'TD SOP+PROFORM MOD'!$A$5:$AD$750,MATCH(P$4,'TD SOP+PROFORM MOD'!$B$2:$AD$2,0)+1,0),0)+IFERROR(VLOOKUP($A472,'TD SOP+PROFORM MOD'!$A$5:$AD$750,MATCH(P$2,'TD SOP+PROFORM MOD'!$B$2:$AD$2,0)+1,0),0)</f>
        <v>0</v>
      </c>
      <c r="Q472" s="26" t="str">
        <f t="shared" si="118"/>
        <v/>
      </c>
      <c r="R472" s="25">
        <f>IFERROR(VLOOKUP($A472,'TD SOP+PROFORM MOD'!$A$5:$AD$750,MATCH(R$4,'TD SOP+PROFORM MOD'!$B$2:$AD$2,0)+1,0),0)+IFERROR(VLOOKUP($A472,'TD SOP+PROFORM MOD'!$A$5:$AD$750,MATCH(R$2,'TD SOP+PROFORM MOD'!$B$2:$AD$2,0)+1,0),0)</f>
        <v>0</v>
      </c>
      <c r="S472" s="25">
        <f>IFERROR(VLOOKUP($A472,'TD SOP+PROFORM MOD'!$A$5:$AD$750,MATCH(S$4,'TD SOP+PROFORM MOD'!$B$2:$AD$2,0)+1,0),0)+IFERROR(VLOOKUP($A472,'TD SOP+PROFORM MOD'!$A$5:$AD$750,MATCH(S$2,'TD SOP+PROFORM MOD'!$B$2:$AD$2,0)+1,0),0)</f>
        <v>0</v>
      </c>
      <c r="T472" s="26" t="str">
        <f t="shared" si="119"/>
        <v/>
      </c>
      <c r="U472" s="25">
        <f>IFERROR(VLOOKUP($A472,'TD SOP+PROFORM MOD'!$A$5:$AD$750,MATCH(U$4,'TD SOP+PROFORM MOD'!$B$2:$AD$2,0)+1,0),0)+IFERROR(VLOOKUP($A472,'TD SOP+PROFORM MOD'!$A$5:$AD$750,MATCH(U$2,'TD SOP+PROFORM MOD'!$B$2:$AD$2,0)+1,0),0)</f>
        <v>0</v>
      </c>
      <c r="V472" s="25">
        <f>IFERROR(VLOOKUP($A472,'TD SOP+PROFORM MOD'!$A$5:$AD$750,MATCH(V$4,'TD SOP+PROFORM MOD'!$B$2:$AD$2,0)+1,0),0)+IFERROR(VLOOKUP($A472,'TD SOP+PROFORM MOD'!$A$5:$AD$750,MATCH(V$2,'TD SOP+PROFORM MOD'!$B$2:$AD$2,0)+1,0),0)</f>
        <v>0</v>
      </c>
      <c r="W472" s="26" t="str">
        <f t="shared" si="120"/>
        <v/>
      </c>
      <c r="X472" s="25">
        <f>IFERROR(VLOOKUP($A472,'TD SOP+PROFORM MOD'!$A$5:$AD$750,MATCH(X$4,'TD SOP+PROFORM MOD'!$B$2:$AD$2,0)+1,0),0)+IFERROR(VLOOKUP($A472,'TD SOP+PROFORM MOD'!$A$5:$AD$750,MATCH(X$2,'TD SOP+PROFORM MOD'!$B$2:$AD$2,0)+1,0),0)</f>
        <v>0</v>
      </c>
      <c r="Y472" s="25">
        <f>IFERROR(VLOOKUP($A472,'TD SOP+PROFORM MOD'!$A$5:$AD$750,MATCH(Y$4,'TD SOP+PROFORM MOD'!$B$2:$AD$2,0)+1,0),0)+IFERROR(VLOOKUP($A472,'TD SOP+PROFORM MOD'!$A$5:$AD$750,MATCH(Y$2,'TD SOP+PROFORM MOD'!$B$2:$AD$2,0)+1,0),0)</f>
        <v>0</v>
      </c>
      <c r="Z472" s="26" t="str">
        <f t="shared" si="121"/>
        <v/>
      </c>
      <c r="AA472" s="25">
        <f>IFERROR(VLOOKUP($A472,'TD SOP+PROFORM MOD'!$A$5:$AD$750,MATCH(AA$4,'TD SOP+PROFORM MOD'!$B$2:$AD$2,0)+1,0),0)+IFERROR(VLOOKUP($A472,'TD SOP+PROFORM MOD'!$A$5:$AD$750,MATCH(AA$2,'TD SOP+PROFORM MOD'!$B$2:$AD$2,0)+1,0),0)</f>
        <v>0</v>
      </c>
      <c r="AB472" s="25">
        <f>IFERROR(VLOOKUP($A472,'TD SOP+PROFORM MOD'!$A$5:$AD$750,MATCH(AB$4,'TD SOP+PROFORM MOD'!$B$2:$AD$2,0)+1,0),0)+IFERROR(VLOOKUP($A472,'TD SOP+PROFORM MOD'!$A$5:$AD$750,MATCH(AB$2,'TD SOP+PROFORM MOD'!$B$2:$AD$2,0)+1,0),0)</f>
        <v>0</v>
      </c>
      <c r="AC472" s="26" t="str">
        <f t="shared" si="122"/>
        <v/>
      </c>
      <c r="AD472" s="25">
        <f>IFERROR(VLOOKUP($A472,'TD SOP+PROFORM MOD'!$A$5:$AD$750,MATCH(AD$4,'TD SOP+PROFORM MOD'!$B$2:$AD$2,0)+1,0),0)+IFERROR(VLOOKUP($A472,'TD SOP+PROFORM MOD'!$A$5:$AD$750,MATCH(AD$2,'TD SOP+PROFORM MOD'!$B$2:$AD$2,0)+1,0),0)</f>
        <v>0</v>
      </c>
      <c r="AE472" s="25">
        <f>IFERROR(VLOOKUP($A472,'TD SOP+PROFORM MOD'!$A$5:$AD$750,MATCH(AE$4,'TD SOP+PROFORM MOD'!$B$2:$AD$2,0)+1,0),0)+IFERROR(VLOOKUP($A472,'TD SOP+PROFORM MOD'!$A$5:$AD$750,MATCH(AE$2,'TD SOP+PROFORM MOD'!$B$2:$AD$2,0)+1,0),0)</f>
        <v>0</v>
      </c>
      <c r="AF472" s="26" t="str">
        <f t="shared" si="123"/>
        <v/>
      </c>
      <c r="AG472" s="25">
        <f>IFERROR(VLOOKUP($A472,'TD SOP+PROFORM MOD'!$A$5:$AD$750,MATCH(AG$4,'TD SOP+PROFORM MOD'!$B$2:$AD$2,0)+1,0),0)+IFERROR(VLOOKUP($A472,'TD SOP+PROFORM MOD'!$A$5:$AD$750,MATCH(AG$2,'TD SOP+PROFORM MOD'!$B$2:$AD$2,0)+1,0),0)</f>
        <v>0</v>
      </c>
      <c r="AH472" s="25">
        <f>IFERROR(VLOOKUP($A472,'TD SOP+PROFORM MOD'!$A$5:$AD$750,MATCH(AH$4,'TD SOP+PROFORM MOD'!$B$2:$AD$2,0)+1,0),0)+IFERROR(VLOOKUP($A472,'TD SOP+PROFORM MOD'!$A$5:$AD$750,MATCH(AH$2,'TD SOP+PROFORM MOD'!$B$2:$AD$2,0)+1,0),0)</f>
        <v>0</v>
      </c>
      <c r="AI472" s="26" t="str">
        <f t="shared" si="124"/>
        <v/>
      </c>
      <c r="AJ472" s="25">
        <f>IFERROR(VLOOKUP($A472,'TD SOP+PROFORM MOD'!$A$5:$AD$750,MATCH(AJ$4,'TD SOP+PROFORM MOD'!$B$2:$AD$2,0)+1,0),0)+IFERROR(VLOOKUP($A472,'TD SOP+PROFORM MOD'!$A$5:$AD$750,MATCH(AJ$2,'TD SOP+PROFORM MOD'!$B$2:$AD$2,0)+1,0),0)</f>
        <v>0</v>
      </c>
      <c r="AK472" s="25">
        <f>IFERROR(VLOOKUP($A472,'TD SOP+PROFORM MOD'!$A$5:$AD$750,MATCH(AK$4,'TD SOP+PROFORM MOD'!$B$2:$AD$2,0)+1,0),0)+IFERROR(VLOOKUP($A472,'TD SOP+PROFORM MOD'!$A$5:$AD$750,MATCH(AK$2,'TD SOP+PROFORM MOD'!$B$2:$AD$2,0)+1,0),0)</f>
        <v>0</v>
      </c>
      <c r="AL472" s="26" t="str">
        <f t="shared" si="125"/>
        <v/>
      </c>
      <c r="AM472" s="25">
        <f t="shared" si="127"/>
        <v>0</v>
      </c>
      <c r="AN472" s="25">
        <f t="shared" si="127"/>
        <v>0</v>
      </c>
      <c r="AO472" s="26" t="str">
        <f t="shared" si="126"/>
        <v/>
      </c>
      <c r="AR472" s="25">
        <f>SUMIF('B&amp;S YTD LFY'!B:B,"="&amp;A472,'B&amp;S YTD LFY'!C:C)</f>
        <v>0</v>
      </c>
      <c r="AS472" s="25">
        <f t="shared" si="128"/>
        <v>0</v>
      </c>
      <c r="AT472" s="25"/>
    </row>
    <row r="473" spans="1:46" x14ac:dyDescent="0.35">
      <c r="A473" s="24">
        <f>IF(AND('TD SOP+PROFORM MOD'!A470&lt;&gt;"",'TD SOP+PROFORM MOD'!A470&lt;&gt;"TOTAL"),'TD SOP+PROFORM MOD'!A470,0)</f>
        <v>0</v>
      </c>
      <c r="C473" s="25" t="str">
        <f>IFERROR(VLOOKUP($A473,'TD SOP+PROFORM MOD'!$A$5:$AD$750,MATCH(C$4,'TD SOP+PROFORM MOD'!$B$2:$AT$2,0)+1,0),"")</f>
        <v/>
      </c>
      <c r="D473" s="25" t="str">
        <f>IFERROR(VLOOKUP($A473,'TD SOP+PROFORM MOD'!$A$5:$AD$750,MATCH(D$4,'TD SOP+PROFORM MOD'!$B$2:$AT$2,0)+1,0),"")</f>
        <v/>
      </c>
      <c r="E473" s="26" t="str">
        <f t="shared" si="114"/>
        <v/>
      </c>
      <c r="F473" s="25" t="str">
        <f>IFERROR(VLOOKUP($A473,'TD SOP+PROFORM MOD'!$A$5:$AD$750,MATCH(F$4,'TD SOP+PROFORM MOD'!$B$2:$AT$2,0)+1,0),"")</f>
        <v/>
      </c>
      <c r="G473" s="25" t="str">
        <f>IFERROR(VLOOKUP($A473,'TD SOP+PROFORM MOD'!$A$5:$AD$750,MATCH(G$4,'TD SOP+PROFORM MOD'!$B$2:$AT$2,0)+1,0),"")</f>
        <v/>
      </c>
      <c r="H473" s="26" t="str">
        <f t="shared" si="115"/>
        <v/>
      </c>
      <c r="I473" s="25" t="str">
        <f>IFERROR(VLOOKUP($A473,'TD SOP+PROFORM MOD'!$A$5:$AD$750,MATCH(I$4,'TD SOP+PROFORM MOD'!$B$2:$AT$2,0)+1,0),"")</f>
        <v/>
      </c>
      <c r="J473" s="25" t="str">
        <f>IFERROR(VLOOKUP($A473,'TD SOP+PROFORM MOD'!$A$5:$AD$750,MATCH(J$4,'TD SOP+PROFORM MOD'!$B$2:$AT$2,0)+1,0),"")</f>
        <v/>
      </c>
      <c r="K473" s="26" t="str">
        <f t="shared" si="116"/>
        <v/>
      </c>
      <c r="L473" s="25" t="str">
        <f>IFERROR(VLOOKUP($A473,'TD SOP+PROFORM MOD'!$A$5:$AD$750,MATCH(L$4,'TD SOP+PROFORM MOD'!$B$2:$AT$2,0)+1,0),"")</f>
        <v/>
      </c>
      <c r="M473" s="25" t="str">
        <f>IFERROR(VLOOKUP($A473,'TD SOP+PROFORM MOD'!$A$5:$AD$750,MATCH(M$4,'TD SOP+PROFORM MOD'!$B$2:$AT$2,0)+1,0),"")</f>
        <v/>
      </c>
      <c r="N473" s="26" t="str">
        <f t="shared" si="117"/>
        <v/>
      </c>
      <c r="O473" s="25">
        <f>IFERROR(VLOOKUP($A473,'TD SOP+PROFORM MOD'!$A$5:$AD$750,MATCH(O$4,'TD SOP+PROFORM MOD'!$B$2:$AD$2,0)+1,0),0)+IFERROR(VLOOKUP($A473,'TD SOP+PROFORM MOD'!$A$5:$AD$750,MATCH(O$2,'TD SOP+PROFORM MOD'!$B$2:$AD$2,0)+1,0),0)</f>
        <v>0</v>
      </c>
      <c r="P473" s="25">
        <f>IFERROR(VLOOKUP($A473,'TD SOP+PROFORM MOD'!$A$5:$AD$750,MATCH(P$4,'TD SOP+PROFORM MOD'!$B$2:$AD$2,0)+1,0),0)+IFERROR(VLOOKUP($A473,'TD SOP+PROFORM MOD'!$A$5:$AD$750,MATCH(P$2,'TD SOP+PROFORM MOD'!$B$2:$AD$2,0)+1,0),0)</f>
        <v>0</v>
      </c>
      <c r="Q473" s="26" t="str">
        <f t="shared" si="118"/>
        <v/>
      </c>
      <c r="R473" s="25">
        <f>IFERROR(VLOOKUP($A473,'TD SOP+PROFORM MOD'!$A$5:$AD$750,MATCH(R$4,'TD SOP+PROFORM MOD'!$B$2:$AD$2,0)+1,0),0)+IFERROR(VLOOKUP($A473,'TD SOP+PROFORM MOD'!$A$5:$AD$750,MATCH(R$2,'TD SOP+PROFORM MOD'!$B$2:$AD$2,0)+1,0),0)</f>
        <v>0</v>
      </c>
      <c r="S473" s="25">
        <f>IFERROR(VLOOKUP($A473,'TD SOP+PROFORM MOD'!$A$5:$AD$750,MATCH(S$4,'TD SOP+PROFORM MOD'!$B$2:$AD$2,0)+1,0),0)+IFERROR(VLOOKUP($A473,'TD SOP+PROFORM MOD'!$A$5:$AD$750,MATCH(S$2,'TD SOP+PROFORM MOD'!$B$2:$AD$2,0)+1,0),0)</f>
        <v>0</v>
      </c>
      <c r="T473" s="26" t="str">
        <f t="shared" si="119"/>
        <v/>
      </c>
      <c r="U473" s="25">
        <f>IFERROR(VLOOKUP($A473,'TD SOP+PROFORM MOD'!$A$5:$AD$750,MATCH(U$4,'TD SOP+PROFORM MOD'!$B$2:$AD$2,0)+1,0),0)+IFERROR(VLOOKUP($A473,'TD SOP+PROFORM MOD'!$A$5:$AD$750,MATCH(U$2,'TD SOP+PROFORM MOD'!$B$2:$AD$2,0)+1,0),0)</f>
        <v>0</v>
      </c>
      <c r="V473" s="25">
        <f>IFERROR(VLOOKUP($A473,'TD SOP+PROFORM MOD'!$A$5:$AD$750,MATCH(V$4,'TD SOP+PROFORM MOD'!$B$2:$AD$2,0)+1,0),0)+IFERROR(VLOOKUP($A473,'TD SOP+PROFORM MOD'!$A$5:$AD$750,MATCH(V$2,'TD SOP+PROFORM MOD'!$B$2:$AD$2,0)+1,0),0)</f>
        <v>0</v>
      </c>
      <c r="W473" s="26" t="str">
        <f t="shared" si="120"/>
        <v/>
      </c>
      <c r="X473" s="25">
        <f>IFERROR(VLOOKUP($A473,'TD SOP+PROFORM MOD'!$A$5:$AD$750,MATCH(X$4,'TD SOP+PROFORM MOD'!$B$2:$AD$2,0)+1,0),0)+IFERROR(VLOOKUP($A473,'TD SOP+PROFORM MOD'!$A$5:$AD$750,MATCH(X$2,'TD SOP+PROFORM MOD'!$B$2:$AD$2,0)+1,0),0)</f>
        <v>0</v>
      </c>
      <c r="Y473" s="25">
        <f>IFERROR(VLOOKUP($A473,'TD SOP+PROFORM MOD'!$A$5:$AD$750,MATCH(Y$4,'TD SOP+PROFORM MOD'!$B$2:$AD$2,0)+1,0),0)+IFERROR(VLOOKUP($A473,'TD SOP+PROFORM MOD'!$A$5:$AD$750,MATCH(Y$2,'TD SOP+PROFORM MOD'!$B$2:$AD$2,0)+1,0),0)</f>
        <v>0</v>
      </c>
      <c r="Z473" s="26" t="str">
        <f t="shared" si="121"/>
        <v/>
      </c>
      <c r="AA473" s="25">
        <f>IFERROR(VLOOKUP($A473,'TD SOP+PROFORM MOD'!$A$5:$AD$750,MATCH(AA$4,'TD SOP+PROFORM MOD'!$B$2:$AD$2,0)+1,0),0)+IFERROR(VLOOKUP($A473,'TD SOP+PROFORM MOD'!$A$5:$AD$750,MATCH(AA$2,'TD SOP+PROFORM MOD'!$B$2:$AD$2,0)+1,0),0)</f>
        <v>0</v>
      </c>
      <c r="AB473" s="25">
        <f>IFERROR(VLOOKUP($A473,'TD SOP+PROFORM MOD'!$A$5:$AD$750,MATCH(AB$4,'TD SOP+PROFORM MOD'!$B$2:$AD$2,0)+1,0),0)+IFERROR(VLOOKUP($A473,'TD SOP+PROFORM MOD'!$A$5:$AD$750,MATCH(AB$2,'TD SOP+PROFORM MOD'!$B$2:$AD$2,0)+1,0),0)</f>
        <v>0</v>
      </c>
      <c r="AC473" s="26" t="str">
        <f t="shared" si="122"/>
        <v/>
      </c>
      <c r="AD473" s="25">
        <f>IFERROR(VLOOKUP($A473,'TD SOP+PROFORM MOD'!$A$5:$AD$750,MATCH(AD$4,'TD SOP+PROFORM MOD'!$B$2:$AD$2,0)+1,0),0)+IFERROR(VLOOKUP($A473,'TD SOP+PROFORM MOD'!$A$5:$AD$750,MATCH(AD$2,'TD SOP+PROFORM MOD'!$B$2:$AD$2,0)+1,0),0)</f>
        <v>0</v>
      </c>
      <c r="AE473" s="25">
        <f>IFERROR(VLOOKUP($A473,'TD SOP+PROFORM MOD'!$A$5:$AD$750,MATCH(AE$4,'TD SOP+PROFORM MOD'!$B$2:$AD$2,0)+1,0),0)+IFERROR(VLOOKUP($A473,'TD SOP+PROFORM MOD'!$A$5:$AD$750,MATCH(AE$2,'TD SOP+PROFORM MOD'!$B$2:$AD$2,0)+1,0),0)</f>
        <v>0</v>
      </c>
      <c r="AF473" s="26" t="str">
        <f t="shared" si="123"/>
        <v/>
      </c>
      <c r="AG473" s="25">
        <f>IFERROR(VLOOKUP($A473,'TD SOP+PROFORM MOD'!$A$5:$AD$750,MATCH(AG$4,'TD SOP+PROFORM MOD'!$B$2:$AD$2,0)+1,0),0)+IFERROR(VLOOKUP($A473,'TD SOP+PROFORM MOD'!$A$5:$AD$750,MATCH(AG$2,'TD SOP+PROFORM MOD'!$B$2:$AD$2,0)+1,0),0)</f>
        <v>0</v>
      </c>
      <c r="AH473" s="25">
        <f>IFERROR(VLOOKUP($A473,'TD SOP+PROFORM MOD'!$A$5:$AD$750,MATCH(AH$4,'TD SOP+PROFORM MOD'!$B$2:$AD$2,0)+1,0),0)+IFERROR(VLOOKUP($A473,'TD SOP+PROFORM MOD'!$A$5:$AD$750,MATCH(AH$2,'TD SOP+PROFORM MOD'!$B$2:$AD$2,0)+1,0),0)</f>
        <v>0</v>
      </c>
      <c r="AI473" s="26" t="str">
        <f t="shared" si="124"/>
        <v/>
      </c>
      <c r="AJ473" s="25">
        <f>IFERROR(VLOOKUP($A473,'TD SOP+PROFORM MOD'!$A$5:$AD$750,MATCH(AJ$4,'TD SOP+PROFORM MOD'!$B$2:$AD$2,0)+1,0),0)+IFERROR(VLOOKUP($A473,'TD SOP+PROFORM MOD'!$A$5:$AD$750,MATCH(AJ$2,'TD SOP+PROFORM MOD'!$B$2:$AD$2,0)+1,0),0)</f>
        <v>0</v>
      </c>
      <c r="AK473" s="25">
        <f>IFERROR(VLOOKUP($A473,'TD SOP+PROFORM MOD'!$A$5:$AD$750,MATCH(AK$4,'TD SOP+PROFORM MOD'!$B$2:$AD$2,0)+1,0),0)+IFERROR(VLOOKUP($A473,'TD SOP+PROFORM MOD'!$A$5:$AD$750,MATCH(AK$2,'TD SOP+PROFORM MOD'!$B$2:$AD$2,0)+1,0),0)</f>
        <v>0</v>
      </c>
      <c r="AL473" s="26" t="str">
        <f t="shared" si="125"/>
        <v/>
      </c>
      <c r="AM473" s="25">
        <f t="shared" si="127"/>
        <v>0</v>
      </c>
      <c r="AN473" s="25">
        <f t="shared" si="127"/>
        <v>0</v>
      </c>
      <c r="AO473" s="26" t="str">
        <f t="shared" si="126"/>
        <v/>
      </c>
      <c r="AR473" s="25">
        <f>SUMIF('B&amp;S YTD LFY'!B:B,"="&amp;A473,'B&amp;S YTD LFY'!C:C)</f>
        <v>0</v>
      </c>
      <c r="AS473" s="25">
        <f t="shared" si="128"/>
        <v>0</v>
      </c>
      <c r="AT473" s="25"/>
    </row>
    <row r="474" spans="1:46" x14ac:dyDescent="0.35">
      <c r="A474" s="24">
        <f>IF(AND('TD SOP+PROFORM MOD'!A471&lt;&gt;"",'TD SOP+PROFORM MOD'!A471&lt;&gt;"TOTAL"),'TD SOP+PROFORM MOD'!A471,0)</f>
        <v>0</v>
      </c>
      <c r="C474" s="25" t="str">
        <f>IFERROR(VLOOKUP($A474,'TD SOP+PROFORM MOD'!$A$5:$AD$750,MATCH(C$4,'TD SOP+PROFORM MOD'!$B$2:$AT$2,0)+1,0),"")</f>
        <v/>
      </c>
      <c r="D474" s="25" t="str">
        <f>IFERROR(VLOOKUP($A474,'TD SOP+PROFORM MOD'!$A$5:$AD$750,MATCH(D$4,'TD SOP+PROFORM MOD'!$B$2:$AT$2,0)+1,0),"")</f>
        <v/>
      </c>
      <c r="E474" s="26" t="str">
        <f t="shared" si="114"/>
        <v/>
      </c>
      <c r="F474" s="25" t="str">
        <f>IFERROR(VLOOKUP($A474,'TD SOP+PROFORM MOD'!$A$5:$AD$750,MATCH(F$4,'TD SOP+PROFORM MOD'!$B$2:$AT$2,0)+1,0),"")</f>
        <v/>
      </c>
      <c r="G474" s="25" t="str">
        <f>IFERROR(VLOOKUP($A474,'TD SOP+PROFORM MOD'!$A$5:$AD$750,MATCH(G$4,'TD SOP+PROFORM MOD'!$B$2:$AT$2,0)+1,0),"")</f>
        <v/>
      </c>
      <c r="H474" s="26" t="str">
        <f t="shared" si="115"/>
        <v/>
      </c>
      <c r="I474" s="25" t="str">
        <f>IFERROR(VLOOKUP($A474,'TD SOP+PROFORM MOD'!$A$5:$AD$750,MATCH(I$4,'TD SOP+PROFORM MOD'!$B$2:$AT$2,0)+1,0),"")</f>
        <v/>
      </c>
      <c r="J474" s="25" t="str">
        <f>IFERROR(VLOOKUP($A474,'TD SOP+PROFORM MOD'!$A$5:$AD$750,MATCH(J$4,'TD SOP+PROFORM MOD'!$B$2:$AT$2,0)+1,0),"")</f>
        <v/>
      </c>
      <c r="K474" s="26" t="str">
        <f t="shared" si="116"/>
        <v/>
      </c>
      <c r="L474" s="25" t="str">
        <f>IFERROR(VLOOKUP($A474,'TD SOP+PROFORM MOD'!$A$5:$AD$750,MATCH(L$4,'TD SOP+PROFORM MOD'!$B$2:$AT$2,0)+1,0),"")</f>
        <v/>
      </c>
      <c r="M474" s="25" t="str">
        <f>IFERROR(VLOOKUP($A474,'TD SOP+PROFORM MOD'!$A$5:$AD$750,MATCH(M$4,'TD SOP+PROFORM MOD'!$B$2:$AT$2,0)+1,0),"")</f>
        <v/>
      </c>
      <c r="N474" s="26" t="str">
        <f t="shared" si="117"/>
        <v/>
      </c>
      <c r="O474" s="25">
        <f>IFERROR(VLOOKUP($A474,'TD SOP+PROFORM MOD'!$A$5:$AD$750,MATCH(O$4,'TD SOP+PROFORM MOD'!$B$2:$AD$2,0)+1,0),0)+IFERROR(VLOOKUP($A474,'TD SOP+PROFORM MOD'!$A$5:$AD$750,MATCH(O$2,'TD SOP+PROFORM MOD'!$B$2:$AD$2,0)+1,0),0)</f>
        <v>0</v>
      </c>
      <c r="P474" s="25">
        <f>IFERROR(VLOOKUP($A474,'TD SOP+PROFORM MOD'!$A$5:$AD$750,MATCH(P$4,'TD SOP+PROFORM MOD'!$B$2:$AD$2,0)+1,0),0)+IFERROR(VLOOKUP($A474,'TD SOP+PROFORM MOD'!$A$5:$AD$750,MATCH(P$2,'TD SOP+PROFORM MOD'!$B$2:$AD$2,0)+1,0),0)</f>
        <v>0</v>
      </c>
      <c r="Q474" s="26" t="str">
        <f t="shared" si="118"/>
        <v/>
      </c>
      <c r="R474" s="25">
        <f>IFERROR(VLOOKUP($A474,'TD SOP+PROFORM MOD'!$A$5:$AD$750,MATCH(R$4,'TD SOP+PROFORM MOD'!$B$2:$AD$2,0)+1,0),0)+IFERROR(VLOOKUP($A474,'TD SOP+PROFORM MOD'!$A$5:$AD$750,MATCH(R$2,'TD SOP+PROFORM MOD'!$B$2:$AD$2,0)+1,0),0)</f>
        <v>0</v>
      </c>
      <c r="S474" s="25">
        <f>IFERROR(VLOOKUP($A474,'TD SOP+PROFORM MOD'!$A$5:$AD$750,MATCH(S$4,'TD SOP+PROFORM MOD'!$B$2:$AD$2,0)+1,0),0)+IFERROR(VLOOKUP($A474,'TD SOP+PROFORM MOD'!$A$5:$AD$750,MATCH(S$2,'TD SOP+PROFORM MOD'!$B$2:$AD$2,0)+1,0),0)</f>
        <v>0</v>
      </c>
      <c r="T474" s="26" t="str">
        <f t="shared" si="119"/>
        <v/>
      </c>
      <c r="U474" s="25">
        <f>IFERROR(VLOOKUP($A474,'TD SOP+PROFORM MOD'!$A$5:$AD$750,MATCH(U$4,'TD SOP+PROFORM MOD'!$B$2:$AD$2,0)+1,0),0)+IFERROR(VLOOKUP($A474,'TD SOP+PROFORM MOD'!$A$5:$AD$750,MATCH(U$2,'TD SOP+PROFORM MOD'!$B$2:$AD$2,0)+1,0),0)</f>
        <v>0</v>
      </c>
      <c r="V474" s="25">
        <f>IFERROR(VLOOKUP($A474,'TD SOP+PROFORM MOD'!$A$5:$AD$750,MATCH(V$4,'TD SOP+PROFORM MOD'!$B$2:$AD$2,0)+1,0),0)+IFERROR(VLOOKUP($A474,'TD SOP+PROFORM MOD'!$A$5:$AD$750,MATCH(V$2,'TD SOP+PROFORM MOD'!$B$2:$AD$2,0)+1,0),0)</f>
        <v>0</v>
      </c>
      <c r="W474" s="26" t="str">
        <f t="shared" si="120"/>
        <v/>
      </c>
      <c r="X474" s="25">
        <f>IFERROR(VLOOKUP($A474,'TD SOP+PROFORM MOD'!$A$5:$AD$750,MATCH(X$4,'TD SOP+PROFORM MOD'!$B$2:$AD$2,0)+1,0),0)+IFERROR(VLOOKUP($A474,'TD SOP+PROFORM MOD'!$A$5:$AD$750,MATCH(X$2,'TD SOP+PROFORM MOD'!$B$2:$AD$2,0)+1,0),0)</f>
        <v>0</v>
      </c>
      <c r="Y474" s="25">
        <f>IFERROR(VLOOKUP($A474,'TD SOP+PROFORM MOD'!$A$5:$AD$750,MATCH(Y$4,'TD SOP+PROFORM MOD'!$B$2:$AD$2,0)+1,0),0)+IFERROR(VLOOKUP($A474,'TD SOP+PROFORM MOD'!$A$5:$AD$750,MATCH(Y$2,'TD SOP+PROFORM MOD'!$B$2:$AD$2,0)+1,0),0)</f>
        <v>0</v>
      </c>
      <c r="Z474" s="26" t="str">
        <f t="shared" si="121"/>
        <v/>
      </c>
      <c r="AA474" s="25">
        <f>IFERROR(VLOOKUP($A474,'TD SOP+PROFORM MOD'!$A$5:$AD$750,MATCH(AA$4,'TD SOP+PROFORM MOD'!$B$2:$AD$2,0)+1,0),0)+IFERROR(VLOOKUP($A474,'TD SOP+PROFORM MOD'!$A$5:$AD$750,MATCH(AA$2,'TD SOP+PROFORM MOD'!$B$2:$AD$2,0)+1,0),0)</f>
        <v>0</v>
      </c>
      <c r="AB474" s="25">
        <f>IFERROR(VLOOKUP($A474,'TD SOP+PROFORM MOD'!$A$5:$AD$750,MATCH(AB$4,'TD SOP+PROFORM MOD'!$B$2:$AD$2,0)+1,0),0)+IFERROR(VLOOKUP($A474,'TD SOP+PROFORM MOD'!$A$5:$AD$750,MATCH(AB$2,'TD SOP+PROFORM MOD'!$B$2:$AD$2,0)+1,0),0)</f>
        <v>0</v>
      </c>
      <c r="AC474" s="26" t="str">
        <f t="shared" si="122"/>
        <v/>
      </c>
      <c r="AD474" s="25">
        <f>IFERROR(VLOOKUP($A474,'TD SOP+PROFORM MOD'!$A$5:$AD$750,MATCH(AD$4,'TD SOP+PROFORM MOD'!$B$2:$AD$2,0)+1,0),0)+IFERROR(VLOOKUP($A474,'TD SOP+PROFORM MOD'!$A$5:$AD$750,MATCH(AD$2,'TD SOP+PROFORM MOD'!$B$2:$AD$2,0)+1,0),0)</f>
        <v>0</v>
      </c>
      <c r="AE474" s="25">
        <f>IFERROR(VLOOKUP($A474,'TD SOP+PROFORM MOD'!$A$5:$AD$750,MATCH(AE$4,'TD SOP+PROFORM MOD'!$B$2:$AD$2,0)+1,0),0)+IFERROR(VLOOKUP($A474,'TD SOP+PROFORM MOD'!$A$5:$AD$750,MATCH(AE$2,'TD SOP+PROFORM MOD'!$B$2:$AD$2,0)+1,0),0)</f>
        <v>0</v>
      </c>
      <c r="AF474" s="26" t="str">
        <f t="shared" si="123"/>
        <v/>
      </c>
      <c r="AG474" s="25">
        <f>IFERROR(VLOOKUP($A474,'TD SOP+PROFORM MOD'!$A$5:$AD$750,MATCH(AG$4,'TD SOP+PROFORM MOD'!$B$2:$AD$2,0)+1,0),0)+IFERROR(VLOOKUP($A474,'TD SOP+PROFORM MOD'!$A$5:$AD$750,MATCH(AG$2,'TD SOP+PROFORM MOD'!$B$2:$AD$2,0)+1,0),0)</f>
        <v>0</v>
      </c>
      <c r="AH474" s="25">
        <f>IFERROR(VLOOKUP($A474,'TD SOP+PROFORM MOD'!$A$5:$AD$750,MATCH(AH$4,'TD SOP+PROFORM MOD'!$B$2:$AD$2,0)+1,0),0)+IFERROR(VLOOKUP($A474,'TD SOP+PROFORM MOD'!$A$5:$AD$750,MATCH(AH$2,'TD SOP+PROFORM MOD'!$B$2:$AD$2,0)+1,0),0)</f>
        <v>0</v>
      </c>
      <c r="AI474" s="26" t="str">
        <f t="shared" si="124"/>
        <v/>
      </c>
      <c r="AJ474" s="25">
        <f>IFERROR(VLOOKUP($A474,'TD SOP+PROFORM MOD'!$A$5:$AD$750,MATCH(AJ$4,'TD SOP+PROFORM MOD'!$B$2:$AD$2,0)+1,0),0)+IFERROR(VLOOKUP($A474,'TD SOP+PROFORM MOD'!$A$5:$AD$750,MATCH(AJ$2,'TD SOP+PROFORM MOD'!$B$2:$AD$2,0)+1,0),0)</f>
        <v>0</v>
      </c>
      <c r="AK474" s="25">
        <f>IFERROR(VLOOKUP($A474,'TD SOP+PROFORM MOD'!$A$5:$AD$750,MATCH(AK$4,'TD SOP+PROFORM MOD'!$B$2:$AD$2,0)+1,0),0)+IFERROR(VLOOKUP($A474,'TD SOP+PROFORM MOD'!$A$5:$AD$750,MATCH(AK$2,'TD SOP+PROFORM MOD'!$B$2:$AD$2,0)+1,0),0)</f>
        <v>0</v>
      </c>
      <c r="AL474" s="26" t="str">
        <f t="shared" si="125"/>
        <v/>
      </c>
      <c r="AM474" s="25">
        <f t="shared" si="127"/>
        <v>0</v>
      </c>
      <c r="AN474" s="25">
        <f t="shared" si="127"/>
        <v>0</v>
      </c>
      <c r="AO474" s="26" t="str">
        <f t="shared" si="126"/>
        <v/>
      </c>
      <c r="AR474" s="25">
        <f>SUMIF('B&amp;S YTD LFY'!B:B,"="&amp;A474,'B&amp;S YTD LFY'!C:C)</f>
        <v>0</v>
      </c>
      <c r="AS474" s="25">
        <f t="shared" si="128"/>
        <v>0</v>
      </c>
      <c r="AT474" s="25"/>
    </row>
    <row r="475" spans="1:46" x14ac:dyDescent="0.35">
      <c r="A475" s="24">
        <f>IF(AND('TD SOP+PROFORM MOD'!A472&lt;&gt;"",'TD SOP+PROFORM MOD'!A472&lt;&gt;"TOTAL"),'TD SOP+PROFORM MOD'!A472,0)</f>
        <v>0</v>
      </c>
      <c r="C475" s="25" t="str">
        <f>IFERROR(VLOOKUP($A475,'TD SOP+PROFORM MOD'!$A$5:$AD$750,MATCH(C$4,'TD SOP+PROFORM MOD'!$B$2:$AT$2,0)+1,0),"")</f>
        <v/>
      </c>
      <c r="D475" s="25" t="str">
        <f>IFERROR(VLOOKUP($A475,'TD SOP+PROFORM MOD'!$A$5:$AD$750,MATCH(D$4,'TD SOP+PROFORM MOD'!$B$2:$AT$2,0)+1,0),"")</f>
        <v/>
      </c>
      <c r="E475" s="26" t="str">
        <f t="shared" si="114"/>
        <v/>
      </c>
      <c r="F475" s="25" t="str">
        <f>IFERROR(VLOOKUP($A475,'TD SOP+PROFORM MOD'!$A$5:$AD$750,MATCH(F$4,'TD SOP+PROFORM MOD'!$B$2:$AT$2,0)+1,0),"")</f>
        <v/>
      </c>
      <c r="G475" s="25" t="str">
        <f>IFERROR(VLOOKUP($A475,'TD SOP+PROFORM MOD'!$A$5:$AD$750,MATCH(G$4,'TD SOP+PROFORM MOD'!$B$2:$AT$2,0)+1,0),"")</f>
        <v/>
      </c>
      <c r="H475" s="26" t="str">
        <f t="shared" si="115"/>
        <v/>
      </c>
      <c r="I475" s="25" t="str">
        <f>IFERROR(VLOOKUP($A475,'TD SOP+PROFORM MOD'!$A$5:$AD$750,MATCH(I$4,'TD SOP+PROFORM MOD'!$B$2:$AT$2,0)+1,0),"")</f>
        <v/>
      </c>
      <c r="J475" s="25" t="str">
        <f>IFERROR(VLOOKUP($A475,'TD SOP+PROFORM MOD'!$A$5:$AD$750,MATCH(J$4,'TD SOP+PROFORM MOD'!$B$2:$AT$2,0)+1,0),"")</f>
        <v/>
      </c>
      <c r="K475" s="26" t="str">
        <f t="shared" si="116"/>
        <v/>
      </c>
      <c r="L475" s="25" t="str">
        <f>IFERROR(VLOOKUP($A475,'TD SOP+PROFORM MOD'!$A$5:$AD$750,MATCH(L$4,'TD SOP+PROFORM MOD'!$B$2:$AT$2,0)+1,0),"")</f>
        <v/>
      </c>
      <c r="M475" s="25" t="str">
        <f>IFERROR(VLOOKUP($A475,'TD SOP+PROFORM MOD'!$A$5:$AD$750,MATCH(M$4,'TD SOP+PROFORM MOD'!$B$2:$AT$2,0)+1,0),"")</f>
        <v/>
      </c>
      <c r="N475" s="26" t="str">
        <f t="shared" si="117"/>
        <v/>
      </c>
      <c r="O475" s="25">
        <f>IFERROR(VLOOKUP($A475,'TD SOP+PROFORM MOD'!$A$5:$AD$750,MATCH(O$4,'TD SOP+PROFORM MOD'!$B$2:$AD$2,0)+1,0),0)+IFERROR(VLOOKUP($A475,'TD SOP+PROFORM MOD'!$A$5:$AD$750,MATCH(O$2,'TD SOP+PROFORM MOD'!$B$2:$AD$2,0)+1,0),0)</f>
        <v>0</v>
      </c>
      <c r="P475" s="25">
        <f>IFERROR(VLOOKUP($A475,'TD SOP+PROFORM MOD'!$A$5:$AD$750,MATCH(P$4,'TD SOP+PROFORM MOD'!$B$2:$AD$2,0)+1,0),0)+IFERROR(VLOOKUP($A475,'TD SOP+PROFORM MOD'!$A$5:$AD$750,MATCH(P$2,'TD SOP+PROFORM MOD'!$B$2:$AD$2,0)+1,0),0)</f>
        <v>0</v>
      </c>
      <c r="Q475" s="26" t="str">
        <f t="shared" si="118"/>
        <v/>
      </c>
      <c r="R475" s="25">
        <f>IFERROR(VLOOKUP($A475,'TD SOP+PROFORM MOD'!$A$5:$AD$750,MATCH(R$4,'TD SOP+PROFORM MOD'!$B$2:$AD$2,0)+1,0),0)+IFERROR(VLOOKUP($A475,'TD SOP+PROFORM MOD'!$A$5:$AD$750,MATCH(R$2,'TD SOP+PROFORM MOD'!$B$2:$AD$2,0)+1,0),0)</f>
        <v>0</v>
      </c>
      <c r="S475" s="25">
        <f>IFERROR(VLOOKUP($A475,'TD SOP+PROFORM MOD'!$A$5:$AD$750,MATCH(S$4,'TD SOP+PROFORM MOD'!$B$2:$AD$2,0)+1,0),0)+IFERROR(VLOOKUP($A475,'TD SOP+PROFORM MOD'!$A$5:$AD$750,MATCH(S$2,'TD SOP+PROFORM MOD'!$B$2:$AD$2,0)+1,0),0)</f>
        <v>0</v>
      </c>
      <c r="T475" s="26" t="str">
        <f t="shared" si="119"/>
        <v/>
      </c>
      <c r="U475" s="25">
        <f>IFERROR(VLOOKUP($A475,'TD SOP+PROFORM MOD'!$A$5:$AD$750,MATCH(U$4,'TD SOP+PROFORM MOD'!$B$2:$AD$2,0)+1,0),0)+IFERROR(VLOOKUP($A475,'TD SOP+PROFORM MOD'!$A$5:$AD$750,MATCH(U$2,'TD SOP+PROFORM MOD'!$B$2:$AD$2,0)+1,0),0)</f>
        <v>0</v>
      </c>
      <c r="V475" s="25">
        <f>IFERROR(VLOOKUP($A475,'TD SOP+PROFORM MOD'!$A$5:$AD$750,MATCH(V$4,'TD SOP+PROFORM MOD'!$B$2:$AD$2,0)+1,0),0)+IFERROR(VLOOKUP($A475,'TD SOP+PROFORM MOD'!$A$5:$AD$750,MATCH(V$2,'TD SOP+PROFORM MOD'!$B$2:$AD$2,0)+1,0),0)</f>
        <v>0</v>
      </c>
      <c r="W475" s="26" t="str">
        <f t="shared" si="120"/>
        <v/>
      </c>
      <c r="X475" s="25">
        <f>IFERROR(VLOOKUP($A475,'TD SOP+PROFORM MOD'!$A$5:$AD$750,MATCH(X$4,'TD SOP+PROFORM MOD'!$B$2:$AD$2,0)+1,0),0)+IFERROR(VLOOKUP($A475,'TD SOP+PROFORM MOD'!$A$5:$AD$750,MATCH(X$2,'TD SOP+PROFORM MOD'!$B$2:$AD$2,0)+1,0),0)</f>
        <v>0</v>
      </c>
      <c r="Y475" s="25">
        <f>IFERROR(VLOOKUP($A475,'TD SOP+PROFORM MOD'!$A$5:$AD$750,MATCH(Y$4,'TD SOP+PROFORM MOD'!$B$2:$AD$2,0)+1,0),0)+IFERROR(VLOOKUP($A475,'TD SOP+PROFORM MOD'!$A$5:$AD$750,MATCH(Y$2,'TD SOP+PROFORM MOD'!$B$2:$AD$2,0)+1,0),0)</f>
        <v>0</v>
      </c>
      <c r="Z475" s="26" t="str">
        <f t="shared" si="121"/>
        <v/>
      </c>
      <c r="AA475" s="25">
        <f>IFERROR(VLOOKUP($A475,'TD SOP+PROFORM MOD'!$A$5:$AD$750,MATCH(AA$4,'TD SOP+PROFORM MOD'!$B$2:$AD$2,0)+1,0),0)+IFERROR(VLOOKUP($A475,'TD SOP+PROFORM MOD'!$A$5:$AD$750,MATCH(AA$2,'TD SOP+PROFORM MOD'!$B$2:$AD$2,0)+1,0),0)</f>
        <v>0</v>
      </c>
      <c r="AB475" s="25">
        <f>IFERROR(VLOOKUP($A475,'TD SOP+PROFORM MOD'!$A$5:$AD$750,MATCH(AB$4,'TD SOP+PROFORM MOD'!$B$2:$AD$2,0)+1,0),0)+IFERROR(VLOOKUP($A475,'TD SOP+PROFORM MOD'!$A$5:$AD$750,MATCH(AB$2,'TD SOP+PROFORM MOD'!$B$2:$AD$2,0)+1,0),0)</f>
        <v>0</v>
      </c>
      <c r="AC475" s="26" t="str">
        <f t="shared" si="122"/>
        <v/>
      </c>
      <c r="AD475" s="25">
        <f>IFERROR(VLOOKUP($A475,'TD SOP+PROFORM MOD'!$A$5:$AD$750,MATCH(AD$4,'TD SOP+PROFORM MOD'!$B$2:$AD$2,0)+1,0),0)+IFERROR(VLOOKUP($A475,'TD SOP+PROFORM MOD'!$A$5:$AD$750,MATCH(AD$2,'TD SOP+PROFORM MOD'!$B$2:$AD$2,0)+1,0),0)</f>
        <v>0</v>
      </c>
      <c r="AE475" s="25">
        <f>IFERROR(VLOOKUP($A475,'TD SOP+PROFORM MOD'!$A$5:$AD$750,MATCH(AE$4,'TD SOP+PROFORM MOD'!$B$2:$AD$2,0)+1,0),0)+IFERROR(VLOOKUP($A475,'TD SOP+PROFORM MOD'!$A$5:$AD$750,MATCH(AE$2,'TD SOP+PROFORM MOD'!$B$2:$AD$2,0)+1,0),0)</f>
        <v>0</v>
      </c>
      <c r="AF475" s="26" t="str">
        <f t="shared" si="123"/>
        <v/>
      </c>
      <c r="AG475" s="25">
        <f>IFERROR(VLOOKUP($A475,'TD SOP+PROFORM MOD'!$A$5:$AD$750,MATCH(AG$4,'TD SOP+PROFORM MOD'!$B$2:$AD$2,0)+1,0),0)+IFERROR(VLOOKUP($A475,'TD SOP+PROFORM MOD'!$A$5:$AD$750,MATCH(AG$2,'TD SOP+PROFORM MOD'!$B$2:$AD$2,0)+1,0),0)</f>
        <v>0</v>
      </c>
      <c r="AH475" s="25">
        <f>IFERROR(VLOOKUP($A475,'TD SOP+PROFORM MOD'!$A$5:$AD$750,MATCH(AH$4,'TD SOP+PROFORM MOD'!$B$2:$AD$2,0)+1,0),0)+IFERROR(VLOOKUP($A475,'TD SOP+PROFORM MOD'!$A$5:$AD$750,MATCH(AH$2,'TD SOP+PROFORM MOD'!$B$2:$AD$2,0)+1,0),0)</f>
        <v>0</v>
      </c>
      <c r="AI475" s="26" t="str">
        <f t="shared" si="124"/>
        <v/>
      </c>
      <c r="AJ475" s="25">
        <f>IFERROR(VLOOKUP($A475,'TD SOP+PROFORM MOD'!$A$5:$AD$750,MATCH(AJ$4,'TD SOP+PROFORM MOD'!$B$2:$AD$2,0)+1,0),0)+IFERROR(VLOOKUP($A475,'TD SOP+PROFORM MOD'!$A$5:$AD$750,MATCH(AJ$2,'TD SOP+PROFORM MOD'!$B$2:$AD$2,0)+1,0),0)</f>
        <v>0</v>
      </c>
      <c r="AK475" s="25">
        <f>IFERROR(VLOOKUP($A475,'TD SOP+PROFORM MOD'!$A$5:$AD$750,MATCH(AK$4,'TD SOP+PROFORM MOD'!$B$2:$AD$2,0)+1,0),0)+IFERROR(VLOOKUP($A475,'TD SOP+PROFORM MOD'!$A$5:$AD$750,MATCH(AK$2,'TD SOP+PROFORM MOD'!$B$2:$AD$2,0)+1,0),0)</f>
        <v>0</v>
      </c>
      <c r="AL475" s="26" t="str">
        <f t="shared" si="125"/>
        <v/>
      </c>
      <c r="AM475" s="25">
        <f t="shared" si="127"/>
        <v>0</v>
      </c>
      <c r="AN475" s="25">
        <f t="shared" si="127"/>
        <v>0</v>
      </c>
      <c r="AO475" s="26" t="str">
        <f t="shared" si="126"/>
        <v/>
      </c>
      <c r="AR475" s="25">
        <f>SUMIF('B&amp;S YTD LFY'!B:B,"="&amp;A475,'B&amp;S YTD LFY'!C:C)</f>
        <v>0</v>
      </c>
      <c r="AS475" s="25">
        <f t="shared" si="128"/>
        <v>0</v>
      </c>
      <c r="AT475" s="25"/>
    </row>
    <row r="476" spans="1:46" x14ac:dyDescent="0.35">
      <c r="A476" s="24">
        <f>IF(AND('TD SOP+PROFORM MOD'!A473&lt;&gt;"",'TD SOP+PROFORM MOD'!A473&lt;&gt;"TOTAL"),'TD SOP+PROFORM MOD'!A473,0)</f>
        <v>0</v>
      </c>
      <c r="C476" s="25" t="str">
        <f>IFERROR(VLOOKUP($A476,'TD SOP+PROFORM MOD'!$A$5:$AD$750,MATCH(C$4,'TD SOP+PROFORM MOD'!$B$2:$AT$2,0)+1,0),"")</f>
        <v/>
      </c>
      <c r="D476" s="25" t="str">
        <f>IFERROR(VLOOKUP($A476,'TD SOP+PROFORM MOD'!$A$5:$AD$750,MATCH(D$4,'TD SOP+PROFORM MOD'!$B$2:$AT$2,0)+1,0),"")</f>
        <v/>
      </c>
      <c r="E476" s="26" t="str">
        <f t="shared" si="114"/>
        <v/>
      </c>
      <c r="F476" s="25" t="str">
        <f>IFERROR(VLOOKUP($A476,'TD SOP+PROFORM MOD'!$A$5:$AD$750,MATCH(F$4,'TD SOP+PROFORM MOD'!$B$2:$AT$2,0)+1,0),"")</f>
        <v/>
      </c>
      <c r="G476" s="25" t="str">
        <f>IFERROR(VLOOKUP($A476,'TD SOP+PROFORM MOD'!$A$5:$AD$750,MATCH(G$4,'TD SOP+PROFORM MOD'!$B$2:$AT$2,0)+1,0),"")</f>
        <v/>
      </c>
      <c r="H476" s="26" t="str">
        <f t="shared" si="115"/>
        <v/>
      </c>
      <c r="I476" s="25" t="str">
        <f>IFERROR(VLOOKUP($A476,'TD SOP+PROFORM MOD'!$A$5:$AD$750,MATCH(I$4,'TD SOP+PROFORM MOD'!$B$2:$AT$2,0)+1,0),"")</f>
        <v/>
      </c>
      <c r="J476" s="25" t="str">
        <f>IFERROR(VLOOKUP($A476,'TD SOP+PROFORM MOD'!$A$5:$AD$750,MATCH(J$4,'TD SOP+PROFORM MOD'!$B$2:$AT$2,0)+1,0),"")</f>
        <v/>
      </c>
      <c r="K476" s="26" t="str">
        <f t="shared" si="116"/>
        <v/>
      </c>
      <c r="L476" s="25" t="str">
        <f>IFERROR(VLOOKUP($A476,'TD SOP+PROFORM MOD'!$A$5:$AD$750,MATCH(L$4,'TD SOP+PROFORM MOD'!$B$2:$AT$2,0)+1,0),"")</f>
        <v/>
      </c>
      <c r="M476" s="25" t="str">
        <f>IFERROR(VLOOKUP($A476,'TD SOP+PROFORM MOD'!$A$5:$AD$750,MATCH(M$4,'TD SOP+PROFORM MOD'!$B$2:$AT$2,0)+1,0),"")</f>
        <v/>
      </c>
      <c r="N476" s="26" t="str">
        <f t="shared" si="117"/>
        <v/>
      </c>
      <c r="O476" s="25">
        <f>IFERROR(VLOOKUP($A476,'TD SOP+PROFORM MOD'!$A$5:$AD$750,MATCH(O$4,'TD SOP+PROFORM MOD'!$B$2:$AD$2,0)+1,0),0)+IFERROR(VLOOKUP($A476,'TD SOP+PROFORM MOD'!$A$5:$AD$750,MATCH(O$2,'TD SOP+PROFORM MOD'!$B$2:$AD$2,0)+1,0),0)</f>
        <v>0</v>
      </c>
      <c r="P476" s="25">
        <f>IFERROR(VLOOKUP($A476,'TD SOP+PROFORM MOD'!$A$5:$AD$750,MATCH(P$4,'TD SOP+PROFORM MOD'!$B$2:$AD$2,0)+1,0),0)+IFERROR(VLOOKUP($A476,'TD SOP+PROFORM MOD'!$A$5:$AD$750,MATCH(P$2,'TD SOP+PROFORM MOD'!$B$2:$AD$2,0)+1,0),0)</f>
        <v>0</v>
      </c>
      <c r="Q476" s="26" t="str">
        <f t="shared" si="118"/>
        <v/>
      </c>
      <c r="R476" s="25">
        <f>IFERROR(VLOOKUP($A476,'TD SOP+PROFORM MOD'!$A$5:$AD$750,MATCH(R$4,'TD SOP+PROFORM MOD'!$B$2:$AD$2,0)+1,0),0)+IFERROR(VLOOKUP($A476,'TD SOP+PROFORM MOD'!$A$5:$AD$750,MATCH(R$2,'TD SOP+PROFORM MOD'!$B$2:$AD$2,0)+1,0),0)</f>
        <v>0</v>
      </c>
      <c r="S476" s="25">
        <f>IFERROR(VLOOKUP($A476,'TD SOP+PROFORM MOD'!$A$5:$AD$750,MATCH(S$4,'TD SOP+PROFORM MOD'!$B$2:$AD$2,0)+1,0),0)+IFERROR(VLOOKUP($A476,'TD SOP+PROFORM MOD'!$A$5:$AD$750,MATCH(S$2,'TD SOP+PROFORM MOD'!$B$2:$AD$2,0)+1,0),0)</f>
        <v>0</v>
      </c>
      <c r="T476" s="26" t="str">
        <f t="shared" si="119"/>
        <v/>
      </c>
      <c r="U476" s="25">
        <f>IFERROR(VLOOKUP($A476,'TD SOP+PROFORM MOD'!$A$5:$AD$750,MATCH(U$4,'TD SOP+PROFORM MOD'!$B$2:$AD$2,0)+1,0),0)+IFERROR(VLOOKUP($A476,'TD SOP+PROFORM MOD'!$A$5:$AD$750,MATCH(U$2,'TD SOP+PROFORM MOD'!$B$2:$AD$2,0)+1,0),0)</f>
        <v>0</v>
      </c>
      <c r="V476" s="25">
        <f>IFERROR(VLOOKUP($A476,'TD SOP+PROFORM MOD'!$A$5:$AD$750,MATCH(V$4,'TD SOP+PROFORM MOD'!$B$2:$AD$2,0)+1,0),0)+IFERROR(VLOOKUP($A476,'TD SOP+PROFORM MOD'!$A$5:$AD$750,MATCH(V$2,'TD SOP+PROFORM MOD'!$B$2:$AD$2,0)+1,0),0)</f>
        <v>0</v>
      </c>
      <c r="W476" s="26" t="str">
        <f t="shared" si="120"/>
        <v/>
      </c>
      <c r="X476" s="25">
        <f>IFERROR(VLOOKUP($A476,'TD SOP+PROFORM MOD'!$A$5:$AD$750,MATCH(X$4,'TD SOP+PROFORM MOD'!$B$2:$AD$2,0)+1,0),0)+IFERROR(VLOOKUP($A476,'TD SOP+PROFORM MOD'!$A$5:$AD$750,MATCH(X$2,'TD SOP+PROFORM MOD'!$B$2:$AD$2,0)+1,0),0)</f>
        <v>0</v>
      </c>
      <c r="Y476" s="25">
        <f>IFERROR(VLOOKUP($A476,'TD SOP+PROFORM MOD'!$A$5:$AD$750,MATCH(Y$4,'TD SOP+PROFORM MOD'!$B$2:$AD$2,0)+1,0),0)+IFERROR(VLOOKUP($A476,'TD SOP+PROFORM MOD'!$A$5:$AD$750,MATCH(Y$2,'TD SOP+PROFORM MOD'!$B$2:$AD$2,0)+1,0),0)</f>
        <v>0</v>
      </c>
      <c r="Z476" s="26" t="str">
        <f t="shared" si="121"/>
        <v/>
      </c>
      <c r="AA476" s="25">
        <f>IFERROR(VLOOKUP($A476,'TD SOP+PROFORM MOD'!$A$5:$AD$750,MATCH(AA$4,'TD SOP+PROFORM MOD'!$B$2:$AD$2,0)+1,0),0)+IFERROR(VLOOKUP($A476,'TD SOP+PROFORM MOD'!$A$5:$AD$750,MATCH(AA$2,'TD SOP+PROFORM MOD'!$B$2:$AD$2,0)+1,0),0)</f>
        <v>0</v>
      </c>
      <c r="AB476" s="25">
        <f>IFERROR(VLOOKUP($A476,'TD SOP+PROFORM MOD'!$A$5:$AD$750,MATCH(AB$4,'TD SOP+PROFORM MOD'!$B$2:$AD$2,0)+1,0),0)+IFERROR(VLOOKUP($A476,'TD SOP+PROFORM MOD'!$A$5:$AD$750,MATCH(AB$2,'TD SOP+PROFORM MOD'!$B$2:$AD$2,0)+1,0),0)</f>
        <v>0</v>
      </c>
      <c r="AC476" s="26" t="str">
        <f t="shared" si="122"/>
        <v/>
      </c>
      <c r="AD476" s="25">
        <f>IFERROR(VLOOKUP($A476,'TD SOP+PROFORM MOD'!$A$5:$AD$750,MATCH(AD$4,'TD SOP+PROFORM MOD'!$B$2:$AD$2,0)+1,0),0)+IFERROR(VLOOKUP($A476,'TD SOP+PROFORM MOD'!$A$5:$AD$750,MATCH(AD$2,'TD SOP+PROFORM MOD'!$B$2:$AD$2,0)+1,0),0)</f>
        <v>0</v>
      </c>
      <c r="AE476" s="25">
        <f>IFERROR(VLOOKUP($A476,'TD SOP+PROFORM MOD'!$A$5:$AD$750,MATCH(AE$4,'TD SOP+PROFORM MOD'!$B$2:$AD$2,0)+1,0),0)+IFERROR(VLOOKUP($A476,'TD SOP+PROFORM MOD'!$A$5:$AD$750,MATCH(AE$2,'TD SOP+PROFORM MOD'!$B$2:$AD$2,0)+1,0),0)</f>
        <v>0</v>
      </c>
      <c r="AF476" s="26" t="str">
        <f t="shared" si="123"/>
        <v/>
      </c>
      <c r="AG476" s="25">
        <f>IFERROR(VLOOKUP($A476,'TD SOP+PROFORM MOD'!$A$5:$AD$750,MATCH(AG$4,'TD SOP+PROFORM MOD'!$B$2:$AD$2,0)+1,0),0)+IFERROR(VLOOKUP($A476,'TD SOP+PROFORM MOD'!$A$5:$AD$750,MATCH(AG$2,'TD SOP+PROFORM MOD'!$B$2:$AD$2,0)+1,0),0)</f>
        <v>0</v>
      </c>
      <c r="AH476" s="25">
        <f>IFERROR(VLOOKUP($A476,'TD SOP+PROFORM MOD'!$A$5:$AD$750,MATCH(AH$4,'TD SOP+PROFORM MOD'!$B$2:$AD$2,0)+1,0),0)+IFERROR(VLOOKUP($A476,'TD SOP+PROFORM MOD'!$A$5:$AD$750,MATCH(AH$2,'TD SOP+PROFORM MOD'!$B$2:$AD$2,0)+1,0),0)</f>
        <v>0</v>
      </c>
      <c r="AI476" s="26" t="str">
        <f t="shared" si="124"/>
        <v/>
      </c>
      <c r="AJ476" s="25">
        <f>IFERROR(VLOOKUP($A476,'TD SOP+PROFORM MOD'!$A$5:$AD$750,MATCH(AJ$4,'TD SOP+PROFORM MOD'!$B$2:$AD$2,0)+1,0),0)+IFERROR(VLOOKUP($A476,'TD SOP+PROFORM MOD'!$A$5:$AD$750,MATCH(AJ$2,'TD SOP+PROFORM MOD'!$B$2:$AD$2,0)+1,0),0)</f>
        <v>0</v>
      </c>
      <c r="AK476" s="25">
        <f>IFERROR(VLOOKUP($A476,'TD SOP+PROFORM MOD'!$A$5:$AD$750,MATCH(AK$4,'TD SOP+PROFORM MOD'!$B$2:$AD$2,0)+1,0),0)+IFERROR(VLOOKUP($A476,'TD SOP+PROFORM MOD'!$A$5:$AD$750,MATCH(AK$2,'TD SOP+PROFORM MOD'!$B$2:$AD$2,0)+1,0),0)</f>
        <v>0</v>
      </c>
      <c r="AL476" s="26" t="str">
        <f t="shared" si="125"/>
        <v/>
      </c>
      <c r="AM476" s="25">
        <f t="shared" si="127"/>
        <v>0</v>
      </c>
      <c r="AN476" s="25">
        <f t="shared" si="127"/>
        <v>0</v>
      </c>
      <c r="AO476" s="26" t="str">
        <f t="shared" si="126"/>
        <v/>
      </c>
      <c r="AR476" s="25">
        <f>SUMIF('B&amp;S YTD LFY'!B:B,"="&amp;A476,'B&amp;S YTD LFY'!C:C)</f>
        <v>0</v>
      </c>
      <c r="AS476" s="25">
        <f t="shared" si="128"/>
        <v>0</v>
      </c>
      <c r="AT476" s="25"/>
    </row>
    <row r="477" spans="1:46" x14ac:dyDescent="0.35">
      <c r="A477" s="24">
        <f>IF(AND('TD SOP+PROFORM MOD'!A474&lt;&gt;"",'TD SOP+PROFORM MOD'!A474&lt;&gt;"TOTAL"),'TD SOP+PROFORM MOD'!A474,0)</f>
        <v>0</v>
      </c>
      <c r="C477" s="25" t="str">
        <f>IFERROR(VLOOKUP($A477,'TD SOP+PROFORM MOD'!$A$5:$AD$750,MATCH(C$4,'TD SOP+PROFORM MOD'!$B$2:$AT$2,0)+1,0),"")</f>
        <v/>
      </c>
      <c r="D477" s="25" t="str">
        <f>IFERROR(VLOOKUP($A477,'TD SOP+PROFORM MOD'!$A$5:$AD$750,MATCH(D$4,'TD SOP+PROFORM MOD'!$B$2:$AT$2,0)+1,0),"")</f>
        <v/>
      </c>
      <c r="E477" s="26" t="str">
        <f t="shared" si="114"/>
        <v/>
      </c>
      <c r="F477" s="25" t="str">
        <f>IFERROR(VLOOKUP($A477,'TD SOP+PROFORM MOD'!$A$5:$AD$750,MATCH(F$4,'TD SOP+PROFORM MOD'!$B$2:$AT$2,0)+1,0),"")</f>
        <v/>
      </c>
      <c r="G477" s="25" t="str">
        <f>IFERROR(VLOOKUP($A477,'TD SOP+PROFORM MOD'!$A$5:$AD$750,MATCH(G$4,'TD SOP+PROFORM MOD'!$B$2:$AT$2,0)+1,0),"")</f>
        <v/>
      </c>
      <c r="H477" s="26" t="str">
        <f t="shared" si="115"/>
        <v/>
      </c>
      <c r="I477" s="25" t="str">
        <f>IFERROR(VLOOKUP($A477,'TD SOP+PROFORM MOD'!$A$5:$AD$750,MATCH(I$4,'TD SOP+PROFORM MOD'!$B$2:$AT$2,0)+1,0),"")</f>
        <v/>
      </c>
      <c r="J477" s="25" t="str">
        <f>IFERROR(VLOOKUP($A477,'TD SOP+PROFORM MOD'!$A$5:$AD$750,MATCH(J$4,'TD SOP+PROFORM MOD'!$B$2:$AT$2,0)+1,0),"")</f>
        <v/>
      </c>
      <c r="K477" s="26" t="str">
        <f t="shared" si="116"/>
        <v/>
      </c>
      <c r="L477" s="25" t="str">
        <f>IFERROR(VLOOKUP($A477,'TD SOP+PROFORM MOD'!$A$5:$AD$750,MATCH(L$4,'TD SOP+PROFORM MOD'!$B$2:$AT$2,0)+1,0),"")</f>
        <v/>
      </c>
      <c r="M477" s="25" t="str">
        <f>IFERROR(VLOOKUP($A477,'TD SOP+PROFORM MOD'!$A$5:$AD$750,MATCH(M$4,'TD SOP+PROFORM MOD'!$B$2:$AT$2,0)+1,0),"")</f>
        <v/>
      </c>
      <c r="N477" s="26" t="str">
        <f t="shared" si="117"/>
        <v/>
      </c>
      <c r="O477" s="25">
        <f>IFERROR(VLOOKUP($A477,'TD SOP+PROFORM MOD'!$A$5:$AD$750,MATCH(O$4,'TD SOP+PROFORM MOD'!$B$2:$AD$2,0)+1,0),0)+IFERROR(VLOOKUP($A477,'TD SOP+PROFORM MOD'!$A$5:$AD$750,MATCH(O$2,'TD SOP+PROFORM MOD'!$B$2:$AD$2,0)+1,0),0)</f>
        <v>0</v>
      </c>
      <c r="P477" s="25">
        <f>IFERROR(VLOOKUP($A477,'TD SOP+PROFORM MOD'!$A$5:$AD$750,MATCH(P$4,'TD SOP+PROFORM MOD'!$B$2:$AD$2,0)+1,0),0)+IFERROR(VLOOKUP($A477,'TD SOP+PROFORM MOD'!$A$5:$AD$750,MATCH(P$2,'TD SOP+PROFORM MOD'!$B$2:$AD$2,0)+1,0),0)</f>
        <v>0</v>
      </c>
      <c r="Q477" s="26" t="str">
        <f t="shared" si="118"/>
        <v/>
      </c>
      <c r="R477" s="25">
        <f>IFERROR(VLOOKUP($A477,'TD SOP+PROFORM MOD'!$A$5:$AD$750,MATCH(R$4,'TD SOP+PROFORM MOD'!$B$2:$AD$2,0)+1,0),0)+IFERROR(VLOOKUP($A477,'TD SOP+PROFORM MOD'!$A$5:$AD$750,MATCH(R$2,'TD SOP+PROFORM MOD'!$B$2:$AD$2,0)+1,0),0)</f>
        <v>0</v>
      </c>
      <c r="S477" s="25">
        <f>IFERROR(VLOOKUP($A477,'TD SOP+PROFORM MOD'!$A$5:$AD$750,MATCH(S$4,'TD SOP+PROFORM MOD'!$B$2:$AD$2,0)+1,0),0)+IFERROR(VLOOKUP($A477,'TD SOP+PROFORM MOD'!$A$5:$AD$750,MATCH(S$2,'TD SOP+PROFORM MOD'!$B$2:$AD$2,0)+1,0),0)</f>
        <v>0</v>
      </c>
      <c r="T477" s="26" t="str">
        <f t="shared" si="119"/>
        <v/>
      </c>
      <c r="U477" s="25">
        <f>IFERROR(VLOOKUP($A477,'TD SOP+PROFORM MOD'!$A$5:$AD$750,MATCH(U$4,'TD SOP+PROFORM MOD'!$B$2:$AD$2,0)+1,0),0)+IFERROR(VLOOKUP($A477,'TD SOP+PROFORM MOD'!$A$5:$AD$750,MATCH(U$2,'TD SOP+PROFORM MOD'!$B$2:$AD$2,0)+1,0),0)</f>
        <v>0</v>
      </c>
      <c r="V477" s="25">
        <f>IFERROR(VLOOKUP($A477,'TD SOP+PROFORM MOD'!$A$5:$AD$750,MATCH(V$4,'TD SOP+PROFORM MOD'!$B$2:$AD$2,0)+1,0),0)+IFERROR(VLOOKUP($A477,'TD SOP+PROFORM MOD'!$A$5:$AD$750,MATCH(V$2,'TD SOP+PROFORM MOD'!$B$2:$AD$2,0)+1,0),0)</f>
        <v>0</v>
      </c>
      <c r="W477" s="26" t="str">
        <f t="shared" si="120"/>
        <v/>
      </c>
      <c r="X477" s="25">
        <f>IFERROR(VLOOKUP($A477,'TD SOP+PROFORM MOD'!$A$5:$AD$750,MATCH(X$4,'TD SOP+PROFORM MOD'!$B$2:$AD$2,0)+1,0),0)+IFERROR(VLOOKUP($A477,'TD SOP+PROFORM MOD'!$A$5:$AD$750,MATCH(X$2,'TD SOP+PROFORM MOD'!$B$2:$AD$2,0)+1,0),0)</f>
        <v>0</v>
      </c>
      <c r="Y477" s="25">
        <f>IFERROR(VLOOKUP($A477,'TD SOP+PROFORM MOD'!$A$5:$AD$750,MATCH(Y$4,'TD SOP+PROFORM MOD'!$B$2:$AD$2,0)+1,0),0)+IFERROR(VLOOKUP($A477,'TD SOP+PROFORM MOD'!$A$5:$AD$750,MATCH(Y$2,'TD SOP+PROFORM MOD'!$B$2:$AD$2,0)+1,0),0)</f>
        <v>0</v>
      </c>
      <c r="Z477" s="26" t="str">
        <f t="shared" si="121"/>
        <v/>
      </c>
      <c r="AA477" s="25">
        <f>IFERROR(VLOOKUP($A477,'TD SOP+PROFORM MOD'!$A$5:$AD$750,MATCH(AA$4,'TD SOP+PROFORM MOD'!$B$2:$AD$2,0)+1,0),0)+IFERROR(VLOOKUP($A477,'TD SOP+PROFORM MOD'!$A$5:$AD$750,MATCH(AA$2,'TD SOP+PROFORM MOD'!$B$2:$AD$2,0)+1,0),0)</f>
        <v>0</v>
      </c>
      <c r="AB477" s="25">
        <f>IFERROR(VLOOKUP($A477,'TD SOP+PROFORM MOD'!$A$5:$AD$750,MATCH(AB$4,'TD SOP+PROFORM MOD'!$B$2:$AD$2,0)+1,0),0)+IFERROR(VLOOKUP($A477,'TD SOP+PROFORM MOD'!$A$5:$AD$750,MATCH(AB$2,'TD SOP+PROFORM MOD'!$B$2:$AD$2,0)+1,0),0)</f>
        <v>0</v>
      </c>
      <c r="AC477" s="26" t="str">
        <f t="shared" si="122"/>
        <v/>
      </c>
      <c r="AD477" s="25">
        <f>IFERROR(VLOOKUP($A477,'TD SOP+PROFORM MOD'!$A$5:$AD$750,MATCH(AD$4,'TD SOP+PROFORM MOD'!$B$2:$AD$2,0)+1,0),0)+IFERROR(VLOOKUP($A477,'TD SOP+PROFORM MOD'!$A$5:$AD$750,MATCH(AD$2,'TD SOP+PROFORM MOD'!$B$2:$AD$2,0)+1,0),0)</f>
        <v>0</v>
      </c>
      <c r="AE477" s="25">
        <f>IFERROR(VLOOKUP($A477,'TD SOP+PROFORM MOD'!$A$5:$AD$750,MATCH(AE$4,'TD SOP+PROFORM MOD'!$B$2:$AD$2,0)+1,0),0)+IFERROR(VLOOKUP($A477,'TD SOP+PROFORM MOD'!$A$5:$AD$750,MATCH(AE$2,'TD SOP+PROFORM MOD'!$B$2:$AD$2,0)+1,0),0)</f>
        <v>0</v>
      </c>
      <c r="AF477" s="26" t="str">
        <f t="shared" si="123"/>
        <v/>
      </c>
      <c r="AG477" s="25">
        <f>IFERROR(VLOOKUP($A477,'TD SOP+PROFORM MOD'!$A$5:$AD$750,MATCH(AG$4,'TD SOP+PROFORM MOD'!$B$2:$AD$2,0)+1,0),0)+IFERROR(VLOOKUP($A477,'TD SOP+PROFORM MOD'!$A$5:$AD$750,MATCH(AG$2,'TD SOP+PROFORM MOD'!$B$2:$AD$2,0)+1,0),0)</f>
        <v>0</v>
      </c>
      <c r="AH477" s="25">
        <f>IFERROR(VLOOKUP($A477,'TD SOP+PROFORM MOD'!$A$5:$AD$750,MATCH(AH$4,'TD SOP+PROFORM MOD'!$B$2:$AD$2,0)+1,0),0)+IFERROR(VLOOKUP($A477,'TD SOP+PROFORM MOD'!$A$5:$AD$750,MATCH(AH$2,'TD SOP+PROFORM MOD'!$B$2:$AD$2,0)+1,0),0)</f>
        <v>0</v>
      </c>
      <c r="AI477" s="26" t="str">
        <f t="shared" si="124"/>
        <v/>
      </c>
      <c r="AJ477" s="25">
        <f>IFERROR(VLOOKUP($A477,'TD SOP+PROFORM MOD'!$A$5:$AD$750,MATCH(AJ$4,'TD SOP+PROFORM MOD'!$B$2:$AD$2,0)+1,0),0)+IFERROR(VLOOKUP($A477,'TD SOP+PROFORM MOD'!$A$5:$AD$750,MATCH(AJ$2,'TD SOP+PROFORM MOD'!$B$2:$AD$2,0)+1,0),0)</f>
        <v>0</v>
      </c>
      <c r="AK477" s="25">
        <f>IFERROR(VLOOKUP($A477,'TD SOP+PROFORM MOD'!$A$5:$AD$750,MATCH(AK$4,'TD SOP+PROFORM MOD'!$B$2:$AD$2,0)+1,0),0)+IFERROR(VLOOKUP($A477,'TD SOP+PROFORM MOD'!$A$5:$AD$750,MATCH(AK$2,'TD SOP+PROFORM MOD'!$B$2:$AD$2,0)+1,0),0)</f>
        <v>0</v>
      </c>
      <c r="AL477" s="26" t="str">
        <f t="shared" si="125"/>
        <v/>
      </c>
      <c r="AM477" s="25">
        <f t="shared" si="127"/>
        <v>0</v>
      </c>
      <c r="AN477" s="25">
        <f t="shared" si="127"/>
        <v>0</v>
      </c>
      <c r="AO477" s="26" t="str">
        <f t="shared" si="126"/>
        <v/>
      </c>
      <c r="AR477" s="25">
        <f>SUMIF('B&amp;S YTD LFY'!B:B,"="&amp;A477,'B&amp;S YTD LFY'!C:C)</f>
        <v>0</v>
      </c>
      <c r="AS477" s="25">
        <f t="shared" si="128"/>
        <v>0</v>
      </c>
      <c r="AT477" s="25"/>
    </row>
    <row r="478" spans="1:46" x14ac:dyDescent="0.35">
      <c r="A478" s="24">
        <f>IF(AND('TD SOP+PROFORM MOD'!A475&lt;&gt;"",'TD SOP+PROFORM MOD'!A475&lt;&gt;"TOTAL"),'TD SOP+PROFORM MOD'!A475,0)</f>
        <v>0</v>
      </c>
      <c r="C478" s="25" t="str">
        <f>IFERROR(VLOOKUP($A478,'TD SOP+PROFORM MOD'!$A$5:$AD$750,MATCH(C$4,'TD SOP+PROFORM MOD'!$B$2:$AT$2,0)+1,0),"")</f>
        <v/>
      </c>
      <c r="D478" s="25" t="str">
        <f>IFERROR(VLOOKUP($A478,'TD SOP+PROFORM MOD'!$A$5:$AD$750,MATCH(D$4,'TD SOP+PROFORM MOD'!$B$2:$AT$2,0)+1,0),"")</f>
        <v/>
      </c>
      <c r="E478" s="26" t="str">
        <f t="shared" si="114"/>
        <v/>
      </c>
      <c r="F478" s="25" t="str">
        <f>IFERROR(VLOOKUP($A478,'TD SOP+PROFORM MOD'!$A$5:$AD$750,MATCH(F$4,'TD SOP+PROFORM MOD'!$B$2:$AT$2,0)+1,0),"")</f>
        <v/>
      </c>
      <c r="G478" s="25" t="str">
        <f>IFERROR(VLOOKUP($A478,'TD SOP+PROFORM MOD'!$A$5:$AD$750,MATCH(G$4,'TD SOP+PROFORM MOD'!$B$2:$AT$2,0)+1,0),"")</f>
        <v/>
      </c>
      <c r="H478" s="26" t="str">
        <f t="shared" si="115"/>
        <v/>
      </c>
      <c r="I478" s="25" t="str">
        <f>IFERROR(VLOOKUP($A478,'TD SOP+PROFORM MOD'!$A$5:$AD$750,MATCH(I$4,'TD SOP+PROFORM MOD'!$B$2:$AT$2,0)+1,0),"")</f>
        <v/>
      </c>
      <c r="J478" s="25" t="str">
        <f>IFERROR(VLOOKUP($A478,'TD SOP+PROFORM MOD'!$A$5:$AD$750,MATCH(J$4,'TD SOP+PROFORM MOD'!$B$2:$AT$2,0)+1,0),"")</f>
        <v/>
      </c>
      <c r="K478" s="26" t="str">
        <f t="shared" si="116"/>
        <v/>
      </c>
      <c r="L478" s="25" t="str">
        <f>IFERROR(VLOOKUP($A478,'TD SOP+PROFORM MOD'!$A$5:$AD$750,MATCH(L$4,'TD SOP+PROFORM MOD'!$B$2:$AT$2,0)+1,0),"")</f>
        <v/>
      </c>
      <c r="M478" s="25" t="str">
        <f>IFERROR(VLOOKUP($A478,'TD SOP+PROFORM MOD'!$A$5:$AD$750,MATCH(M$4,'TD SOP+PROFORM MOD'!$B$2:$AT$2,0)+1,0),"")</f>
        <v/>
      </c>
      <c r="N478" s="26" t="str">
        <f t="shared" si="117"/>
        <v/>
      </c>
      <c r="O478" s="25">
        <f>IFERROR(VLOOKUP($A478,'TD SOP+PROFORM MOD'!$A$5:$AD$750,MATCH(O$4,'TD SOP+PROFORM MOD'!$B$2:$AD$2,0)+1,0),0)+IFERROR(VLOOKUP($A478,'TD SOP+PROFORM MOD'!$A$5:$AD$750,MATCH(O$2,'TD SOP+PROFORM MOD'!$B$2:$AD$2,0)+1,0),0)</f>
        <v>0</v>
      </c>
      <c r="P478" s="25">
        <f>IFERROR(VLOOKUP($A478,'TD SOP+PROFORM MOD'!$A$5:$AD$750,MATCH(P$4,'TD SOP+PROFORM MOD'!$B$2:$AD$2,0)+1,0),0)+IFERROR(VLOOKUP($A478,'TD SOP+PROFORM MOD'!$A$5:$AD$750,MATCH(P$2,'TD SOP+PROFORM MOD'!$B$2:$AD$2,0)+1,0),0)</f>
        <v>0</v>
      </c>
      <c r="Q478" s="26" t="str">
        <f t="shared" si="118"/>
        <v/>
      </c>
      <c r="R478" s="25">
        <f>IFERROR(VLOOKUP($A478,'TD SOP+PROFORM MOD'!$A$5:$AD$750,MATCH(R$4,'TD SOP+PROFORM MOD'!$B$2:$AD$2,0)+1,0),0)+IFERROR(VLOOKUP($A478,'TD SOP+PROFORM MOD'!$A$5:$AD$750,MATCH(R$2,'TD SOP+PROFORM MOD'!$B$2:$AD$2,0)+1,0),0)</f>
        <v>0</v>
      </c>
      <c r="S478" s="25">
        <f>IFERROR(VLOOKUP($A478,'TD SOP+PROFORM MOD'!$A$5:$AD$750,MATCH(S$4,'TD SOP+PROFORM MOD'!$B$2:$AD$2,0)+1,0),0)+IFERROR(VLOOKUP($A478,'TD SOP+PROFORM MOD'!$A$5:$AD$750,MATCH(S$2,'TD SOP+PROFORM MOD'!$B$2:$AD$2,0)+1,0),0)</f>
        <v>0</v>
      </c>
      <c r="T478" s="26" t="str">
        <f t="shared" si="119"/>
        <v/>
      </c>
      <c r="U478" s="25">
        <f>IFERROR(VLOOKUP($A478,'TD SOP+PROFORM MOD'!$A$5:$AD$750,MATCH(U$4,'TD SOP+PROFORM MOD'!$B$2:$AD$2,0)+1,0),0)+IFERROR(VLOOKUP($A478,'TD SOP+PROFORM MOD'!$A$5:$AD$750,MATCH(U$2,'TD SOP+PROFORM MOD'!$B$2:$AD$2,0)+1,0),0)</f>
        <v>0</v>
      </c>
      <c r="V478" s="25">
        <f>IFERROR(VLOOKUP($A478,'TD SOP+PROFORM MOD'!$A$5:$AD$750,MATCH(V$4,'TD SOP+PROFORM MOD'!$B$2:$AD$2,0)+1,0),0)+IFERROR(VLOOKUP($A478,'TD SOP+PROFORM MOD'!$A$5:$AD$750,MATCH(V$2,'TD SOP+PROFORM MOD'!$B$2:$AD$2,0)+1,0),0)</f>
        <v>0</v>
      </c>
      <c r="W478" s="26" t="str">
        <f t="shared" si="120"/>
        <v/>
      </c>
      <c r="X478" s="25">
        <f>IFERROR(VLOOKUP($A478,'TD SOP+PROFORM MOD'!$A$5:$AD$750,MATCH(X$4,'TD SOP+PROFORM MOD'!$B$2:$AD$2,0)+1,0),0)+IFERROR(VLOOKUP($A478,'TD SOP+PROFORM MOD'!$A$5:$AD$750,MATCH(X$2,'TD SOP+PROFORM MOD'!$B$2:$AD$2,0)+1,0),0)</f>
        <v>0</v>
      </c>
      <c r="Y478" s="25">
        <f>IFERROR(VLOOKUP($A478,'TD SOP+PROFORM MOD'!$A$5:$AD$750,MATCH(Y$4,'TD SOP+PROFORM MOD'!$B$2:$AD$2,0)+1,0),0)+IFERROR(VLOOKUP($A478,'TD SOP+PROFORM MOD'!$A$5:$AD$750,MATCH(Y$2,'TD SOP+PROFORM MOD'!$B$2:$AD$2,0)+1,0),0)</f>
        <v>0</v>
      </c>
      <c r="Z478" s="26" t="str">
        <f t="shared" si="121"/>
        <v/>
      </c>
      <c r="AA478" s="25">
        <f>IFERROR(VLOOKUP($A478,'TD SOP+PROFORM MOD'!$A$5:$AD$750,MATCH(AA$4,'TD SOP+PROFORM MOD'!$B$2:$AD$2,0)+1,0),0)+IFERROR(VLOOKUP($A478,'TD SOP+PROFORM MOD'!$A$5:$AD$750,MATCH(AA$2,'TD SOP+PROFORM MOD'!$B$2:$AD$2,0)+1,0),0)</f>
        <v>0</v>
      </c>
      <c r="AB478" s="25">
        <f>IFERROR(VLOOKUP($A478,'TD SOP+PROFORM MOD'!$A$5:$AD$750,MATCH(AB$4,'TD SOP+PROFORM MOD'!$B$2:$AD$2,0)+1,0),0)+IFERROR(VLOOKUP($A478,'TD SOP+PROFORM MOD'!$A$5:$AD$750,MATCH(AB$2,'TD SOP+PROFORM MOD'!$B$2:$AD$2,0)+1,0),0)</f>
        <v>0</v>
      </c>
      <c r="AC478" s="26" t="str">
        <f t="shared" si="122"/>
        <v/>
      </c>
      <c r="AD478" s="25">
        <f>IFERROR(VLOOKUP($A478,'TD SOP+PROFORM MOD'!$A$5:$AD$750,MATCH(AD$4,'TD SOP+PROFORM MOD'!$B$2:$AD$2,0)+1,0),0)+IFERROR(VLOOKUP($A478,'TD SOP+PROFORM MOD'!$A$5:$AD$750,MATCH(AD$2,'TD SOP+PROFORM MOD'!$B$2:$AD$2,0)+1,0),0)</f>
        <v>0</v>
      </c>
      <c r="AE478" s="25">
        <f>IFERROR(VLOOKUP($A478,'TD SOP+PROFORM MOD'!$A$5:$AD$750,MATCH(AE$4,'TD SOP+PROFORM MOD'!$B$2:$AD$2,0)+1,0),0)+IFERROR(VLOOKUP($A478,'TD SOP+PROFORM MOD'!$A$5:$AD$750,MATCH(AE$2,'TD SOP+PROFORM MOD'!$B$2:$AD$2,0)+1,0),0)</f>
        <v>0</v>
      </c>
      <c r="AF478" s="26" t="str">
        <f t="shared" si="123"/>
        <v/>
      </c>
      <c r="AG478" s="25">
        <f>IFERROR(VLOOKUP($A478,'TD SOP+PROFORM MOD'!$A$5:$AD$750,MATCH(AG$4,'TD SOP+PROFORM MOD'!$B$2:$AD$2,0)+1,0),0)+IFERROR(VLOOKUP($A478,'TD SOP+PROFORM MOD'!$A$5:$AD$750,MATCH(AG$2,'TD SOP+PROFORM MOD'!$B$2:$AD$2,0)+1,0),0)</f>
        <v>0</v>
      </c>
      <c r="AH478" s="25">
        <f>IFERROR(VLOOKUP($A478,'TD SOP+PROFORM MOD'!$A$5:$AD$750,MATCH(AH$4,'TD SOP+PROFORM MOD'!$B$2:$AD$2,0)+1,0),0)+IFERROR(VLOOKUP($A478,'TD SOP+PROFORM MOD'!$A$5:$AD$750,MATCH(AH$2,'TD SOP+PROFORM MOD'!$B$2:$AD$2,0)+1,0),0)</f>
        <v>0</v>
      </c>
      <c r="AI478" s="26" t="str">
        <f t="shared" si="124"/>
        <v/>
      </c>
      <c r="AJ478" s="25">
        <f>IFERROR(VLOOKUP($A478,'TD SOP+PROFORM MOD'!$A$5:$AD$750,MATCH(AJ$4,'TD SOP+PROFORM MOD'!$B$2:$AD$2,0)+1,0),0)+IFERROR(VLOOKUP($A478,'TD SOP+PROFORM MOD'!$A$5:$AD$750,MATCH(AJ$2,'TD SOP+PROFORM MOD'!$B$2:$AD$2,0)+1,0),0)</f>
        <v>0</v>
      </c>
      <c r="AK478" s="25">
        <f>IFERROR(VLOOKUP($A478,'TD SOP+PROFORM MOD'!$A$5:$AD$750,MATCH(AK$4,'TD SOP+PROFORM MOD'!$B$2:$AD$2,0)+1,0),0)+IFERROR(VLOOKUP($A478,'TD SOP+PROFORM MOD'!$A$5:$AD$750,MATCH(AK$2,'TD SOP+PROFORM MOD'!$B$2:$AD$2,0)+1,0),0)</f>
        <v>0</v>
      </c>
      <c r="AL478" s="26" t="str">
        <f t="shared" si="125"/>
        <v/>
      </c>
      <c r="AM478" s="25">
        <f t="shared" si="127"/>
        <v>0</v>
      </c>
      <c r="AN478" s="25">
        <f t="shared" si="127"/>
        <v>0</v>
      </c>
      <c r="AO478" s="26" t="str">
        <f t="shared" si="126"/>
        <v/>
      </c>
      <c r="AR478" s="25">
        <f>SUMIF('B&amp;S YTD LFY'!B:B,"="&amp;A478,'B&amp;S YTD LFY'!C:C)</f>
        <v>0</v>
      </c>
      <c r="AS478" s="25">
        <f t="shared" si="128"/>
        <v>0</v>
      </c>
      <c r="AT478" s="25"/>
    </row>
    <row r="479" spans="1:46" x14ac:dyDescent="0.35">
      <c r="A479" s="24">
        <f>IF(AND('TD SOP+PROFORM MOD'!A476&lt;&gt;"",'TD SOP+PROFORM MOD'!A476&lt;&gt;"TOTAL"),'TD SOP+PROFORM MOD'!A476,0)</f>
        <v>0</v>
      </c>
      <c r="C479" s="25" t="str">
        <f>IFERROR(VLOOKUP($A479,'TD SOP+PROFORM MOD'!$A$5:$AD$750,MATCH(C$4,'TD SOP+PROFORM MOD'!$B$2:$AT$2,0)+1,0),"")</f>
        <v/>
      </c>
      <c r="D479" s="25" t="str">
        <f>IFERROR(VLOOKUP($A479,'TD SOP+PROFORM MOD'!$A$5:$AD$750,MATCH(D$4,'TD SOP+PROFORM MOD'!$B$2:$AT$2,0)+1,0),"")</f>
        <v/>
      </c>
      <c r="E479" s="26" t="str">
        <f t="shared" si="114"/>
        <v/>
      </c>
      <c r="F479" s="25" t="str">
        <f>IFERROR(VLOOKUP($A479,'TD SOP+PROFORM MOD'!$A$5:$AD$750,MATCH(F$4,'TD SOP+PROFORM MOD'!$B$2:$AT$2,0)+1,0),"")</f>
        <v/>
      </c>
      <c r="G479" s="25" t="str">
        <f>IFERROR(VLOOKUP($A479,'TD SOP+PROFORM MOD'!$A$5:$AD$750,MATCH(G$4,'TD SOP+PROFORM MOD'!$B$2:$AT$2,0)+1,0),"")</f>
        <v/>
      </c>
      <c r="H479" s="26" t="str">
        <f t="shared" si="115"/>
        <v/>
      </c>
      <c r="I479" s="25" t="str">
        <f>IFERROR(VLOOKUP($A479,'TD SOP+PROFORM MOD'!$A$5:$AD$750,MATCH(I$4,'TD SOP+PROFORM MOD'!$B$2:$AT$2,0)+1,0),"")</f>
        <v/>
      </c>
      <c r="J479" s="25" t="str">
        <f>IFERROR(VLOOKUP($A479,'TD SOP+PROFORM MOD'!$A$5:$AD$750,MATCH(J$4,'TD SOP+PROFORM MOD'!$B$2:$AT$2,0)+1,0),"")</f>
        <v/>
      </c>
      <c r="K479" s="26" t="str">
        <f t="shared" si="116"/>
        <v/>
      </c>
      <c r="L479" s="25" t="str">
        <f>IFERROR(VLOOKUP($A479,'TD SOP+PROFORM MOD'!$A$5:$AD$750,MATCH(L$4,'TD SOP+PROFORM MOD'!$B$2:$AT$2,0)+1,0),"")</f>
        <v/>
      </c>
      <c r="M479" s="25" t="str">
        <f>IFERROR(VLOOKUP($A479,'TD SOP+PROFORM MOD'!$A$5:$AD$750,MATCH(M$4,'TD SOP+PROFORM MOD'!$B$2:$AT$2,0)+1,0),"")</f>
        <v/>
      </c>
      <c r="N479" s="26" t="str">
        <f t="shared" si="117"/>
        <v/>
      </c>
      <c r="O479" s="25">
        <f>IFERROR(VLOOKUP($A479,'TD SOP+PROFORM MOD'!$A$5:$AD$750,MATCH(O$4,'TD SOP+PROFORM MOD'!$B$2:$AD$2,0)+1,0),0)+IFERROR(VLOOKUP($A479,'TD SOP+PROFORM MOD'!$A$5:$AD$750,MATCH(O$2,'TD SOP+PROFORM MOD'!$B$2:$AD$2,0)+1,0),0)</f>
        <v>0</v>
      </c>
      <c r="P479" s="25">
        <f>IFERROR(VLOOKUP($A479,'TD SOP+PROFORM MOD'!$A$5:$AD$750,MATCH(P$4,'TD SOP+PROFORM MOD'!$B$2:$AD$2,0)+1,0),0)+IFERROR(VLOOKUP($A479,'TD SOP+PROFORM MOD'!$A$5:$AD$750,MATCH(P$2,'TD SOP+PROFORM MOD'!$B$2:$AD$2,0)+1,0),0)</f>
        <v>0</v>
      </c>
      <c r="Q479" s="26" t="str">
        <f t="shared" si="118"/>
        <v/>
      </c>
      <c r="R479" s="25">
        <f>IFERROR(VLOOKUP($A479,'TD SOP+PROFORM MOD'!$A$5:$AD$750,MATCH(R$4,'TD SOP+PROFORM MOD'!$B$2:$AD$2,0)+1,0),0)+IFERROR(VLOOKUP($A479,'TD SOP+PROFORM MOD'!$A$5:$AD$750,MATCH(R$2,'TD SOP+PROFORM MOD'!$B$2:$AD$2,0)+1,0),0)</f>
        <v>0</v>
      </c>
      <c r="S479" s="25">
        <f>IFERROR(VLOOKUP($A479,'TD SOP+PROFORM MOD'!$A$5:$AD$750,MATCH(S$4,'TD SOP+PROFORM MOD'!$B$2:$AD$2,0)+1,0),0)+IFERROR(VLOOKUP($A479,'TD SOP+PROFORM MOD'!$A$5:$AD$750,MATCH(S$2,'TD SOP+PROFORM MOD'!$B$2:$AD$2,0)+1,0),0)</f>
        <v>0</v>
      </c>
      <c r="T479" s="26" t="str">
        <f t="shared" si="119"/>
        <v/>
      </c>
      <c r="U479" s="25">
        <f>IFERROR(VLOOKUP($A479,'TD SOP+PROFORM MOD'!$A$5:$AD$750,MATCH(U$4,'TD SOP+PROFORM MOD'!$B$2:$AD$2,0)+1,0),0)+IFERROR(VLOOKUP($A479,'TD SOP+PROFORM MOD'!$A$5:$AD$750,MATCH(U$2,'TD SOP+PROFORM MOD'!$B$2:$AD$2,0)+1,0),0)</f>
        <v>0</v>
      </c>
      <c r="V479" s="25">
        <f>IFERROR(VLOOKUP($A479,'TD SOP+PROFORM MOD'!$A$5:$AD$750,MATCH(V$4,'TD SOP+PROFORM MOD'!$B$2:$AD$2,0)+1,0),0)+IFERROR(VLOOKUP($A479,'TD SOP+PROFORM MOD'!$A$5:$AD$750,MATCH(V$2,'TD SOP+PROFORM MOD'!$B$2:$AD$2,0)+1,0),0)</f>
        <v>0</v>
      </c>
      <c r="W479" s="26" t="str">
        <f t="shared" si="120"/>
        <v/>
      </c>
      <c r="X479" s="25">
        <f>IFERROR(VLOOKUP($A479,'TD SOP+PROFORM MOD'!$A$5:$AD$750,MATCH(X$4,'TD SOP+PROFORM MOD'!$B$2:$AD$2,0)+1,0),0)+IFERROR(VLOOKUP($A479,'TD SOP+PROFORM MOD'!$A$5:$AD$750,MATCH(X$2,'TD SOP+PROFORM MOD'!$B$2:$AD$2,0)+1,0),0)</f>
        <v>0</v>
      </c>
      <c r="Y479" s="25">
        <f>IFERROR(VLOOKUP($A479,'TD SOP+PROFORM MOD'!$A$5:$AD$750,MATCH(Y$4,'TD SOP+PROFORM MOD'!$B$2:$AD$2,0)+1,0),0)+IFERROR(VLOOKUP($A479,'TD SOP+PROFORM MOD'!$A$5:$AD$750,MATCH(Y$2,'TD SOP+PROFORM MOD'!$B$2:$AD$2,0)+1,0),0)</f>
        <v>0</v>
      </c>
      <c r="Z479" s="26" t="str">
        <f t="shared" si="121"/>
        <v/>
      </c>
      <c r="AA479" s="25">
        <f>IFERROR(VLOOKUP($A479,'TD SOP+PROFORM MOD'!$A$5:$AD$750,MATCH(AA$4,'TD SOP+PROFORM MOD'!$B$2:$AD$2,0)+1,0),0)+IFERROR(VLOOKUP($A479,'TD SOP+PROFORM MOD'!$A$5:$AD$750,MATCH(AA$2,'TD SOP+PROFORM MOD'!$B$2:$AD$2,0)+1,0),0)</f>
        <v>0</v>
      </c>
      <c r="AB479" s="25">
        <f>IFERROR(VLOOKUP($A479,'TD SOP+PROFORM MOD'!$A$5:$AD$750,MATCH(AB$4,'TD SOP+PROFORM MOD'!$B$2:$AD$2,0)+1,0),0)+IFERROR(VLOOKUP($A479,'TD SOP+PROFORM MOD'!$A$5:$AD$750,MATCH(AB$2,'TD SOP+PROFORM MOD'!$B$2:$AD$2,0)+1,0),0)</f>
        <v>0</v>
      </c>
      <c r="AC479" s="26" t="str">
        <f t="shared" si="122"/>
        <v/>
      </c>
      <c r="AD479" s="25">
        <f>IFERROR(VLOOKUP($A479,'TD SOP+PROFORM MOD'!$A$5:$AD$750,MATCH(AD$4,'TD SOP+PROFORM MOD'!$B$2:$AD$2,0)+1,0),0)+IFERROR(VLOOKUP($A479,'TD SOP+PROFORM MOD'!$A$5:$AD$750,MATCH(AD$2,'TD SOP+PROFORM MOD'!$B$2:$AD$2,0)+1,0),0)</f>
        <v>0</v>
      </c>
      <c r="AE479" s="25">
        <f>IFERROR(VLOOKUP($A479,'TD SOP+PROFORM MOD'!$A$5:$AD$750,MATCH(AE$4,'TD SOP+PROFORM MOD'!$B$2:$AD$2,0)+1,0),0)+IFERROR(VLOOKUP($A479,'TD SOP+PROFORM MOD'!$A$5:$AD$750,MATCH(AE$2,'TD SOP+PROFORM MOD'!$B$2:$AD$2,0)+1,0),0)</f>
        <v>0</v>
      </c>
      <c r="AF479" s="26" t="str">
        <f t="shared" si="123"/>
        <v/>
      </c>
      <c r="AG479" s="25">
        <f>IFERROR(VLOOKUP($A479,'TD SOP+PROFORM MOD'!$A$5:$AD$750,MATCH(AG$4,'TD SOP+PROFORM MOD'!$B$2:$AD$2,0)+1,0),0)+IFERROR(VLOOKUP($A479,'TD SOP+PROFORM MOD'!$A$5:$AD$750,MATCH(AG$2,'TD SOP+PROFORM MOD'!$B$2:$AD$2,0)+1,0),0)</f>
        <v>0</v>
      </c>
      <c r="AH479" s="25">
        <f>IFERROR(VLOOKUP($A479,'TD SOP+PROFORM MOD'!$A$5:$AD$750,MATCH(AH$4,'TD SOP+PROFORM MOD'!$B$2:$AD$2,0)+1,0),0)+IFERROR(VLOOKUP($A479,'TD SOP+PROFORM MOD'!$A$5:$AD$750,MATCH(AH$2,'TD SOP+PROFORM MOD'!$B$2:$AD$2,0)+1,0),0)</f>
        <v>0</v>
      </c>
      <c r="AI479" s="26" t="str">
        <f t="shared" si="124"/>
        <v/>
      </c>
      <c r="AJ479" s="25">
        <f>IFERROR(VLOOKUP($A479,'TD SOP+PROFORM MOD'!$A$5:$AD$750,MATCH(AJ$4,'TD SOP+PROFORM MOD'!$B$2:$AD$2,0)+1,0),0)+IFERROR(VLOOKUP($A479,'TD SOP+PROFORM MOD'!$A$5:$AD$750,MATCH(AJ$2,'TD SOP+PROFORM MOD'!$B$2:$AD$2,0)+1,0),0)</f>
        <v>0</v>
      </c>
      <c r="AK479" s="25">
        <f>IFERROR(VLOOKUP($A479,'TD SOP+PROFORM MOD'!$A$5:$AD$750,MATCH(AK$4,'TD SOP+PROFORM MOD'!$B$2:$AD$2,0)+1,0),0)+IFERROR(VLOOKUP($A479,'TD SOP+PROFORM MOD'!$A$5:$AD$750,MATCH(AK$2,'TD SOP+PROFORM MOD'!$B$2:$AD$2,0)+1,0),0)</f>
        <v>0</v>
      </c>
      <c r="AL479" s="26" t="str">
        <f t="shared" si="125"/>
        <v/>
      </c>
      <c r="AM479" s="25">
        <f t="shared" si="127"/>
        <v>0</v>
      </c>
      <c r="AN479" s="25">
        <f t="shared" si="127"/>
        <v>0</v>
      </c>
      <c r="AO479" s="26" t="str">
        <f t="shared" si="126"/>
        <v/>
      </c>
      <c r="AR479" s="25">
        <f>SUMIF('B&amp;S YTD LFY'!B:B,"="&amp;A479,'B&amp;S YTD LFY'!C:C)</f>
        <v>0</v>
      </c>
      <c r="AS479" s="25">
        <f t="shared" si="128"/>
        <v>0</v>
      </c>
      <c r="AT479" s="25"/>
    </row>
    <row r="480" spans="1:46" x14ac:dyDescent="0.35">
      <c r="A480" s="24">
        <f>IF(AND('TD SOP+PROFORM MOD'!A477&lt;&gt;"",'TD SOP+PROFORM MOD'!A477&lt;&gt;"TOTAL"),'TD SOP+PROFORM MOD'!A477,0)</f>
        <v>0</v>
      </c>
      <c r="C480" s="25" t="str">
        <f>IFERROR(VLOOKUP($A480,'TD SOP+PROFORM MOD'!$A$5:$AD$750,MATCH(C$4,'TD SOP+PROFORM MOD'!$B$2:$AT$2,0)+1,0),"")</f>
        <v/>
      </c>
      <c r="D480" s="25" t="str">
        <f>IFERROR(VLOOKUP($A480,'TD SOP+PROFORM MOD'!$A$5:$AD$750,MATCH(D$4,'TD SOP+PROFORM MOD'!$B$2:$AT$2,0)+1,0),"")</f>
        <v/>
      </c>
      <c r="E480" s="26" t="str">
        <f t="shared" si="114"/>
        <v/>
      </c>
      <c r="F480" s="25" t="str">
        <f>IFERROR(VLOOKUP($A480,'TD SOP+PROFORM MOD'!$A$5:$AD$750,MATCH(F$4,'TD SOP+PROFORM MOD'!$B$2:$AT$2,0)+1,0),"")</f>
        <v/>
      </c>
      <c r="G480" s="25" t="str">
        <f>IFERROR(VLOOKUP($A480,'TD SOP+PROFORM MOD'!$A$5:$AD$750,MATCH(G$4,'TD SOP+PROFORM MOD'!$B$2:$AT$2,0)+1,0),"")</f>
        <v/>
      </c>
      <c r="H480" s="26" t="str">
        <f t="shared" si="115"/>
        <v/>
      </c>
      <c r="I480" s="25" t="str">
        <f>IFERROR(VLOOKUP($A480,'TD SOP+PROFORM MOD'!$A$5:$AD$750,MATCH(I$4,'TD SOP+PROFORM MOD'!$B$2:$AT$2,0)+1,0),"")</f>
        <v/>
      </c>
      <c r="J480" s="25" t="str">
        <f>IFERROR(VLOOKUP($A480,'TD SOP+PROFORM MOD'!$A$5:$AD$750,MATCH(J$4,'TD SOP+PROFORM MOD'!$B$2:$AT$2,0)+1,0),"")</f>
        <v/>
      </c>
      <c r="K480" s="26" t="str">
        <f t="shared" si="116"/>
        <v/>
      </c>
      <c r="L480" s="25" t="str">
        <f>IFERROR(VLOOKUP($A480,'TD SOP+PROFORM MOD'!$A$5:$AD$750,MATCH(L$4,'TD SOP+PROFORM MOD'!$B$2:$AT$2,0)+1,0),"")</f>
        <v/>
      </c>
      <c r="M480" s="25" t="str">
        <f>IFERROR(VLOOKUP($A480,'TD SOP+PROFORM MOD'!$A$5:$AD$750,MATCH(M$4,'TD SOP+PROFORM MOD'!$B$2:$AT$2,0)+1,0),"")</f>
        <v/>
      </c>
      <c r="N480" s="26" t="str">
        <f t="shared" si="117"/>
        <v/>
      </c>
      <c r="O480" s="25">
        <f>IFERROR(VLOOKUP($A480,'TD SOP+PROFORM MOD'!$A$5:$AD$750,MATCH(O$4,'TD SOP+PROFORM MOD'!$B$2:$AD$2,0)+1,0),0)+IFERROR(VLOOKUP($A480,'TD SOP+PROFORM MOD'!$A$5:$AD$750,MATCH(O$2,'TD SOP+PROFORM MOD'!$B$2:$AD$2,0)+1,0),0)</f>
        <v>0</v>
      </c>
      <c r="P480" s="25">
        <f>IFERROR(VLOOKUP($A480,'TD SOP+PROFORM MOD'!$A$5:$AD$750,MATCH(P$4,'TD SOP+PROFORM MOD'!$B$2:$AD$2,0)+1,0),0)+IFERROR(VLOOKUP($A480,'TD SOP+PROFORM MOD'!$A$5:$AD$750,MATCH(P$2,'TD SOP+PROFORM MOD'!$B$2:$AD$2,0)+1,0),0)</f>
        <v>0</v>
      </c>
      <c r="Q480" s="26" t="str">
        <f t="shared" si="118"/>
        <v/>
      </c>
      <c r="R480" s="25">
        <f>IFERROR(VLOOKUP($A480,'TD SOP+PROFORM MOD'!$A$5:$AD$750,MATCH(R$4,'TD SOP+PROFORM MOD'!$B$2:$AD$2,0)+1,0),0)+IFERROR(VLOOKUP($A480,'TD SOP+PROFORM MOD'!$A$5:$AD$750,MATCH(R$2,'TD SOP+PROFORM MOD'!$B$2:$AD$2,0)+1,0),0)</f>
        <v>0</v>
      </c>
      <c r="S480" s="25">
        <f>IFERROR(VLOOKUP($A480,'TD SOP+PROFORM MOD'!$A$5:$AD$750,MATCH(S$4,'TD SOP+PROFORM MOD'!$B$2:$AD$2,0)+1,0),0)+IFERROR(VLOOKUP($A480,'TD SOP+PROFORM MOD'!$A$5:$AD$750,MATCH(S$2,'TD SOP+PROFORM MOD'!$B$2:$AD$2,0)+1,0),0)</f>
        <v>0</v>
      </c>
      <c r="T480" s="26" t="str">
        <f t="shared" si="119"/>
        <v/>
      </c>
      <c r="U480" s="25">
        <f>IFERROR(VLOOKUP($A480,'TD SOP+PROFORM MOD'!$A$5:$AD$750,MATCH(U$4,'TD SOP+PROFORM MOD'!$B$2:$AD$2,0)+1,0),0)+IFERROR(VLOOKUP($A480,'TD SOP+PROFORM MOD'!$A$5:$AD$750,MATCH(U$2,'TD SOP+PROFORM MOD'!$B$2:$AD$2,0)+1,0),0)</f>
        <v>0</v>
      </c>
      <c r="V480" s="25">
        <f>IFERROR(VLOOKUP($A480,'TD SOP+PROFORM MOD'!$A$5:$AD$750,MATCH(V$4,'TD SOP+PROFORM MOD'!$B$2:$AD$2,0)+1,0),0)+IFERROR(VLOOKUP($A480,'TD SOP+PROFORM MOD'!$A$5:$AD$750,MATCH(V$2,'TD SOP+PROFORM MOD'!$B$2:$AD$2,0)+1,0),0)</f>
        <v>0</v>
      </c>
      <c r="W480" s="26" t="str">
        <f t="shared" si="120"/>
        <v/>
      </c>
      <c r="X480" s="25">
        <f>IFERROR(VLOOKUP($A480,'TD SOP+PROFORM MOD'!$A$5:$AD$750,MATCH(X$4,'TD SOP+PROFORM MOD'!$B$2:$AD$2,0)+1,0),0)+IFERROR(VLOOKUP($A480,'TD SOP+PROFORM MOD'!$A$5:$AD$750,MATCH(X$2,'TD SOP+PROFORM MOD'!$B$2:$AD$2,0)+1,0),0)</f>
        <v>0</v>
      </c>
      <c r="Y480" s="25">
        <f>IFERROR(VLOOKUP($A480,'TD SOP+PROFORM MOD'!$A$5:$AD$750,MATCH(Y$4,'TD SOP+PROFORM MOD'!$B$2:$AD$2,0)+1,0),0)+IFERROR(VLOOKUP($A480,'TD SOP+PROFORM MOD'!$A$5:$AD$750,MATCH(Y$2,'TD SOP+PROFORM MOD'!$B$2:$AD$2,0)+1,0),0)</f>
        <v>0</v>
      </c>
      <c r="Z480" s="26" t="str">
        <f t="shared" si="121"/>
        <v/>
      </c>
      <c r="AA480" s="25">
        <f>IFERROR(VLOOKUP($A480,'TD SOP+PROFORM MOD'!$A$5:$AD$750,MATCH(AA$4,'TD SOP+PROFORM MOD'!$B$2:$AD$2,0)+1,0),0)+IFERROR(VLOOKUP($A480,'TD SOP+PROFORM MOD'!$A$5:$AD$750,MATCH(AA$2,'TD SOP+PROFORM MOD'!$B$2:$AD$2,0)+1,0),0)</f>
        <v>0</v>
      </c>
      <c r="AB480" s="25">
        <f>IFERROR(VLOOKUP($A480,'TD SOP+PROFORM MOD'!$A$5:$AD$750,MATCH(AB$4,'TD SOP+PROFORM MOD'!$B$2:$AD$2,0)+1,0),0)+IFERROR(VLOOKUP($A480,'TD SOP+PROFORM MOD'!$A$5:$AD$750,MATCH(AB$2,'TD SOP+PROFORM MOD'!$B$2:$AD$2,0)+1,0),0)</f>
        <v>0</v>
      </c>
      <c r="AC480" s="26" t="str">
        <f t="shared" si="122"/>
        <v/>
      </c>
      <c r="AD480" s="25">
        <f>IFERROR(VLOOKUP($A480,'TD SOP+PROFORM MOD'!$A$5:$AD$750,MATCH(AD$4,'TD SOP+PROFORM MOD'!$B$2:$AD$2,0)+1,0),0)+IFERROR(VLOOKUP($A480,'TD SOP+PROFORM MOD'!$A$5:$AD$750,MATCH(AD$2,'TD SOP+PROFORM MOD'!$B$2:$AD$2,0)+1,0),0)</f>
        <v>0</v>
      </c>
      <c r="AE480" s="25">
        <f>IFERROR(VLOOKUP($A480,'TD SOP+PROFORM MOD'!$A$5:$AD$750,MATCH(AE$4,'TD SOP+PROFORM MOD'!$B$2:$AD$2,0)+1,0),0)+IFERROR(VLOOKUP($A480,'TD SOP+PROFORM MOD'!$A$5:$AD$750,MATCH(AE$2,'TD SOP+PROFORM MOD'!$B$2:$AD$2,0)+1,0),0)</f>
        <v>0</v>
      </c>
      <c r="AF480" s="26" t="str">
        <f t="shared" si="123"/>
        <v/>
      </c>
      <c r="AG480" s="25">
        <f>IFERROR(VLOOKUP($A480,'TD SOP+PROFORM MOD'!$A$5:$AD$750,MATCH(AG$4,'TD SOP+PROFORM MOD'!$B$2:$AD$2,0)+1,0),0)+IFERROR(VLOOKUP($A480,'TD SOP+PROFORM MOD'!$A$5:$AD$750,MATCH(AG$2,'TD SOP+PROFORM MOD'!$B$2:$AD$2,0)+1,0),0)</f>
        <v>0</v>
      </c>
      <c r="AH480" s="25">
        <f>IFERROR(VLOOKUP($A480,'TD SOP+PROFORM MOD'!$A$5:$AD$750,MATCH(AH$4,'TD SOP+PROFORM MOD'!$B$2:$AD$2,0)+1,0),0)+IFERROR(VLOOKUP($A480,'TD SOP+PROFORM MOD'!$A$5:$AD$750,MATCH(AH$2,'TD SOP+PROFORM MOD'!$B$2:$AD$2,0)+1,0),0)</f>
        <v>0</v>
      </c>
      <c r="AI480" s="26" t="str">
        <f t="shared" si="124"/>
        <v/>
      </c>
      <c r="AJ480" s="25">
        <f>IFERROR(VLOOKUP($A480,'TD SOP+PROFORM MOD'!$A$5:$AD$750,MATCH(AJ$4,'TD SOP+PROFORM MOD'!$B$2:$AD$2,0)+1,0),0)+IFERROR(VLOOKUP($A480,'TD SOP+PROFORM MOD'!$A$5:$AD$750,MATCH(AJ$2,'TD SOP+PROFORM MOD'!$B$2:$AD$2,0)+1,0),0)</f>
        <v>0</v>
      </c>
      <c r="AK480" s="25">
        <f>IFERROR(VLOOKUP($A480,'TD SOP+PROFORM MOD'!$A$5:$AD$750,MATCH(AK$4,'TD SOP+PROFORM MOD'!$B$2:$AD$2,0)+1,0),0)+IFERROR(VLOOKUP($A480,'TD SOP+PROFORM MOD'!$A$5:$AD$750,MATCH(AK$2,'TD SOP+PROFORM MOD'!$B$2:$AD$2,0)+1,0),0)</f>
        <v>0</v>
      </c>
      <c r="AL480" s="26" t="str">
        <f t="shared" si="125"/>
        <v/>
      </c>
      <c r="AM480" s="25">
        <f t="shared" si="127"/>
        <v>0</v>
      </c>
      <c r="AN480" s="25">
        <f t="shared" si="127"/>
        <v>0</v>
      </c>
      <c r="AO480" s="26" t="str">
        <f t="shared" si="126"/>
        <v/>
      </c>
      <c r="AR480" s="25">
        <f>SUMIF('B&amp;S YTD LFY'!B:B,"="&amp;A480,'B&amp;S YTD LFY'!C:C)</f>
        <v>0</v>
      </c>
      <c r="AS480" s="25">
        <f t="shared" si="128"/>
        <v>0</v>
      </c>
      <c r="AT480" s="25"/>
    </row>
    <row r="481" spans="1:46" x14ac:dyDescent="0.35">
      <c r="A481" s="24">
        <f>IF(AND('TD SOP+PROFORM MOD'!A478&lt;&gt;"",'TD SOP+PROFORM MOD'!A478&lt;&gt;"TOTAL"),'TD SOP+PROFORM MOD'!A478,0)</f>
        <v>0</v>
      </c>
      <c r="C481" s="25" t="str">
        <f>IFERROR(VLOOKUP($A481,'TD SOP+PROFORM MOD'!$A$5:$AD$750,MATCH(C$4,'TD SOP+PROFORM MOD'!$B$2:$AT$2,0)+1,0),"")</f>
        <v/>
      </c>
      <c r="D481" s="25" t="str">
        <f>IFERROR(VLOOKUP($A481,'TD SOP+PROFORM MOD'!$A$5:$AD$750,MATCH(D$4,'TD SOP+PROFORM MOD'!$B$2:$AT$2,0)+1,0),"")</f>
        <v/>
      </c>
      <c r="E481" s="26" t="str">
        <f t="shared" si="114"/>
        <v/>
      </c>
      <c r="F481" s="25" t="str">
        <f>IFERROR(VLOOKUP($A481,'TD SOP+PROFORM MOD'!$A$5:$AD$750,MATCH(F$4,'TD SOP+PROFORM MOD'!$B$2:$AT$2,0)+1,0),"")</f>
        <v/>
      </c>
      <c r="G481" s="25" t="str">
        <f>IFERROR(VLOOKUP($A481,'TD SOP+PROFORM MOD'!$A$5:$AD$750,MATCH(G$4,'TD SOP+PROFORM MOD'!$B$2:$AT$2,0)+1,0),"")</f>
        <v/>
      </c>
      <c r="H481" s="26" t="str">
        <f t="shared" si="115"/>
        <v/>
      </c>
      <c r="I481" s="25" t="str">
        <f>IFERROR(VLOOKUP($A481,'TD SOP+PROFORM MOD'!$A$5:$AD$750,MATCH(I$4,'TD SOP+PROFORM MOD'!$B$2:$AT$2,0)+1,0),"")</f>
        <v/>
      </c>
      <c r="J481" s="25" t="str">
        <f>IFERROR(VLOOKUP($A481,'TD SOP+PROFORM MOD'!$A$5:$AD$750,MATCH(J$4,'TD SOP+PROFORM MOD'!$B$2:$AT$2,0)+1,0),"")</f>
        <v/>
      </c>
      <c r="K481" s="26" t="str">
        <f t="shared" si="116"/>
        <v/>
      </c>
      <c r="L481" s="25" t="str">
        <f>IFERROR(VLOOKUP($A481,'TD SOP+PROFORM MOD'!$A$5:$AD$750,MATCH(L$4,'TD SOP+PROFORM MOD'!$B$2:$AT$2,0)+1,0),"")</f>
        <v/>
      </c>
      <c r="M481" s="25" t="str">
        <f>IFERROR(VLOOKUP($A481,'TD SOP+PROFORM MOD'!$A$5:$AD$750,MATCH(M$4,'TD SOP+PROFORM MOD'!$B$2:$AT$2,0)+1,0),"")</f>
        <v/>
      </c>
      <c r="N481" s="26" t="str">
        <f t="shared" si="117"/>
        <v/>
      </c>
      <c r="O481" s="25">
        <f>IFERROR(VLOOKUP($A481,'TD SOP+PROFORM MOD'!$A$5:$AD$750,MATCH(O$4,'TD SOP+PROFORM MOD'!$B$2:$AD$2,0)+1,0),0)+IFERROR(VLOOKUP($A481,'TD SOP+PROFORM MOD'!$A$5:$AD$750,MATCH(O$2,'TD SOP+PROFORM MOD'!$B$2:$AD$2,0)+1,0),0)</f>
        <v>0</v>
      </c>
      <c r="P481" s="25">
        <f>IFERROR(VLOOKUP($A481,'TD SOP+PROFORM MOD'!$A$5:$AD$750,MATCH(P$4,'TD SOP+PROFORM MOD'!$B$2:$AD$2,0)+1,0),0)+IFERROR(VLOOKUP($A481,'TD SOP+PROFORM MOD'!$A$5:$AD$750,MATCH(P$2,'TD SOP+PROFORM MOD'!$B$2:$AD$2,0)+1,0),0)</f>
        <v>0</v>
      </c>
      <c r="Q481" s="26" t="str">
        <f t="shared" si="118"/>
        <v/>
      </c>
      <c r="R481" s="25">
        <f>IFERROR(VLOOKUP($A481,'TD SOP+PROFORM MOD'!$A$5:$AD$750,MATCH(R$4,'TD SOP+PROFORM MOD'!$B$2:$AD$2,0)+1,0),0)+IFERROR(VLOOKUP($A481,'TD SOP+PROFORM MOD'!$A$5:$AD$750,MATCH(R$2,'TD SOP+PROFORM MOD'!$B$2:$AD$2,0)+1,0),0)</f>
        <v>0</v>
      </c>
      <c r="S481" s="25">
        <f>IFERROR(VLOOKUP($A481,'TD SOP+PROFORM MOD'!$A$5:$AD$750,MATCH(S$4,'TD SOP+PROFORM MOD'!$B$2:$AD$2,0)+1,0),0)+IFERROR(VLOOKUP($A481,'TD SOP+PROFORM MOD'!$A$5:$AD$750,MATCH(S$2,'TD SOP+PROFORM MOD'!$B$2:$AD$2,0)+1,0),0)</f>
        <v>0</v>
      </c>
      <c r="T481" s="26" t="str">
        <f t="shared" si="119"/>
        <v/>
      </c>
      <c r="U481" s="25">
        <f>IFERROR(VLOOKUP($A481,'TD SOP+PROFORM MOD'!$A$5:$AD$750,MATCH(U$4,'TD SOP+PROFORM MOD'!$B$2:$AD$2,0)+1,0),0)+IFERROR(VLOOKUP($A481,'TD SOP+PROFORM MOD'!$A$5:$AD$750,MATCH(U$2,'TD SOP+PROFORM MOD'!$B$2:$AD$2,0)+1,0),0)</f>
        <v>0</v>
      </c>
      <c r="V481" s="25">
        <f>IFERROR(VLOOKUP($A481,'TD SOP+PROFORM MOD'!$A$5:$AD$750,MATCH(V$4,'TD SOP+PROFORM MOD'!$B$2:$AD$2,0)+1,0),0)+IFERROR(VLOOKUP($A481,'TD SOP+PROFORM MOD'!$A$5:$AD$750,MATCH(V$2,'TD SOP+PROFORM MOD'!$B$2:$AD$2,0)+1,0),0)</f>
        <v>0</v>
      </c>
      <c r="W481" s="26" t="str">
        <f t="shared" si="120"/>
        <v/>
      </c>
      <c r="X481" s="25">
        <f>IFERROR(VLOOKUP($A481,'TD SOP+PROFORM MOD'!$A$5:$AD$750,MATCH(X$4,'TD SOP+PROFORM MOD'!$B$2:$AD$2,0)+1,0),0)+IFERROR(VLOOKUP($A481,'TD SOP+PROFORM MOD'!$A$5:$AD$750,MATCH(X$2,'TD SOP+PROFORM MOD'!$B$2:$AD$2,0)+1,0),0)</f>
        <v>0</v>
      </c>
      <c r="Y481" s="25">
        <f>IFERROR(VLOOKUP($A481,'TD SOP+PROFORM MOD'!$A$5:$AD$750,MATCH(Y$4,'TD SOP+PROFORM MOD'!$B$2:$AD$2,0)+1,0),0)+IFERROR(VLOOKUP($A481,'TD SOP+PROFORM MOD'!$A$5:$AD$750,MATCH(Y$2,'TD SOP+PROFORM MOD'!$B$2:$AD$2,0)+1,0),0)</f>
        <v>0</v>
      </c>
      <c r="Z481" s="26" t="str">
        <f t="shared" si="121"/>
        <v/>
      </c>
      <c r="AA481" s="25">
        <f>IFERROR(VLOOKUP($A481,'TD SOP+PROFORM MOD'!$A$5:$AD$750,MATCH(AA$4,'TD SOP+PROFORM MOD'!$B$2:$AD$2,0)+1,0),0)+IFERROR(VLOOKUP($A481,'TD SOP+PROFORM MOD'!$A$5:$AD$750,MATCH(AA$2,'TD SOP+PROFORM MOD'!$B$2:$AD$2,0)+1,0),0)</f>
        <v>0</v>
      </c>
      <c r="AB481" s="25">
        <f>IFERROR(VLOOKUP($A481,'TD SOP+PROFORM MOD'!$A$5:$AD$750,MATCH(AB$4,'TD SOP+PROFORM MOD'!$B$2:$AD$2,0)+1,0),0)+IFERROR(VLOOKUP($A481,'TD SOP+PROFORM MOD'!$A$5:$AD$750,MATCH(AB$2,'TD SOP+PROFORM MOD'!$B$2:$AD$2,0)+1,0),0)</f>
        <v>0</v>
      </c>
      <c r="AC481" s="26" t="str">
        <f t="shared" si="122"/>
        <v/>
      </c>
      <c r="AD481" s="25">
        <f>IFERROR(VLOOKUP($A481,'TD SOP+PROFORM MOD'!$A$5:$AD$750,MATCH(AD$4,'TD SOP+PROFORM MOD'!$B$2:$AD$2,0)+1,0),0)+IFERROR(VLOOKUP($A481,'TD SOP+PROFORM MOD'!$A$5:$AD$750,MATCH(AD$2,'TD SOP+PROFORM MOD'!$B$2:$AD$2,0)+1,0),0)</f>
        <v>0</v>
      </c>
      <c r="AE481" s="25">
        <f>IFERROR(VLOOKUP($A481,'TD SOP+PROFORM MOD'!$A$5:$AD$750,MATCH(AE$4,'TD SOP+PROFORM MOD'!$B$2:$AD$2,0)+1,0),0)+IFERROR(VLOOKUP($A481,'TD SOP+PROFORM MOD'!$A$5:$AD$750,MATCH(AE$2,'TD SOP+PROFORM MOD'!$B$2:$AD$2,0)+1,0),0)</f>
        <v>0</v>
      </c>
      <c r="AF481" s="26" t="str">
        <f t="shared" si="123"/>
        <v/>
      </c>
      <c r="AG481" s="25">
        <f>IFERROR(VLOOKUP($A481,'TD SOP+PROFORM MOD'!$A$5:$AD$750,MATCH(AG$4,'TD SOP+PROFORM MOD'!$B$2:$AD$2,0)+1,0),0)+IFERROR(VLOOKUP($A481,'TD SOP+PROFORM MOD'!$A$5:$AD$750,MATCH(AG$2,'TD SOP+PROFORM MOD'!$B$2:$AD$2,0)+1,0),0)</f>
        <v>0</v>
      </c>
      <c r="AH481" s="25">
        <f>IFERROR(VLOOKUP($A481,'TD SOP+PROFORM MOD'!$A$5:$AD$750,MATCH(AH$4,'TD SOP+PROFORM MOD'!$B$2:$AD$2,0)+1,0),0)+IFERROR(VLOOKUP($A481,'TD SOP+PROFORM MOD'!$A$5:$AD$750,MATCH(AH$2,'TD SOP+PROFORM MOD'!$B$2:$AD$2,0)+1,0),0)</f>
        <v>0</v>
      </c>
      <c r="AI481" s="26" t="str">
        <f t="shared" si="124"/>
        <v/>
      </c>
      <c r="AJ481" s="25">
        <f>IFERROR(VLOOKUP($A481,'TD SOP+PROFORM MOD'!$A$5:$AD$750,MATCH(AJ$4,'TD SOP+PROFORM MOD'!$B$2:$AD$2,0)+1,0),0)+IFERROR(VLOOKUP($A481,'TD SOP+PROFORM MOD'!$A$5:$AD$750,MATCH(AJ$2,'TD SOP+PROFORM MOD'!$B$2:$AD$2,0)+1,0),0)</f>
        <v>0</v>
      </c>
      <c r="AK481" s="25">
        <f>IFERROR(VLOOKUP($A481,'TD SOP+PROFORM MOD'!$A$5:$AD$750,MATCH(AK$4,'TD SOP+PROFORM MOD'!$B$2:$AD$2,0)+1,0),0)+IFERROR(VLOOKUP($A481,'TD SOP+PROFORM MOD'!$A$5:$AD$750,MATCH(AK$2,'TD SOP+PROFORM MOD'!$B$2:$AD$2,0)+1,0),0)</f>
        <v>0</v>
      </c>
      <c r="AL481" s="26" t="str">
        <f t="shared" si="125"/>
        <v/>
      </c>
      <c r="AM481" s="25">
        <f t="shared" si="127"/>
        <v>0</v>
      </c>
      <c r="AN481" s="25">
        <f t="shared" si="127"/>
        <v>0</v>
      </c>
      <c r="AO481" s="26" t="str">
        <f t="shared" si="126"/>
        <v/>
      </c>
      <c r="AR481" s="25">
        <f>SUMIF('B&amp;S YTD LFY'!B:B,"="&amp;A481,'B&amp;S YTD LFY'!C:C)</f>
        <v>0</v>
      </c>
      <c r="AS481" s="25">
        <f t="shared" si="128"/>
        <v>0</v>
      </c>
      <c r="AT481" s="25"/>
    </row>
    <row r="482" spans="1:46" x14ac:dyDescent="0.35">
      <c r="A482" s="24">
        <f>IF(AND('TD SOP+PROFORM MOD'!A479&lt;&gt;"",'TD SOP+PROFORM MOD'!A479&lt;&gt;"TOTAL"),'TD SOP+PROFORM MOD'!A479,0)</f>
        <v>0</v>
      </c>
      <c r="C482" s="25" t="str">
        <f>IFERROR(VLOOKUP($A482,'TD SOP+PROFORM MOD'!$A$5:$AD$750,MATCH(C$4,'TD SOP+PROFORM MOD'!$B$2:$AT$2,0)+1,0),"")</f>
        <v/>
      </c>
      <c r="D482" s="25" t="str">
        <f>IFERROR(VLOOKUP($A482,'TD SOP+PROFORM MOD'!$A$5:$AD$750,MATCH(D$4,'TD SOP+PROFORM MOD'!$B$2:$AT$2,0)+1,0),"")</f>
        <v/>
      </c>
      <c r="E482" s="26" t="str">
        <f t="shared" si="114"/>
        <v/>
      </c>
      <c r="F482" s="25" t="str">
        <f>IFERROR(VLOOKUP($A482,'TD SOP+PROFORM MOD'!$A$5:$AD$750,MATCH(F$4,'TD SOP+PROFORM MOD'!$B$2:$AT$2,0)+1,0),"")</f>
        <v/>
      </c>
      <c r="G482" s="25" t="str">
        <f>IFERROR(VLOOKUP($A482,'TD SOP+PROFORM MOD'!$A$5:$AD$750,MATCH(G$4,'TD SOP+PROFORM MOD'!$B$2:$AT$2,0)+1,0),"")</f>
        <v/>
      </c>
      <c r="H482" s="26" t="str">
        <f t="shared" si="115"/>
        <v/>
      </c>
      <c r="I482" s="25" t="str">
        <f>IFERROR(VLOOKUP($A482,'TD SOP+PROFORM MOD'!$A$5:$AD$750,MATCH(I$4,'TD SOP+PROFORM MOD'!$B$2:$AT$2,0)+1,0),"")</f>
        <v/>
      </c>
      <c r="J482" s="25" t="str">
        <f>IFERROR(VLOOKUP($A482,'TD SOP+PROFORM MOD'!$A$5:$AD$750,MATCH(J$4,'TD SOP+PROFORM MOD'!$B$2:$AT$2,0)+1,0),"")</f>
        <v/>
      </c>
      <c r="K482" s="26" t="str">
        <f t="shared" si="116"/>
        <v/>
      </c>
      <c r="L482" s="25" t="str">
        <f>IFERROR(VLOOKUP($A482,'TD SOP+PROFORM MOD'!$A$5:$AD$750,MATCH(L$4,'TD SOP+PROFORM MOD'!$B$2:$AT$2,0)+1,0),"")</f>
        <v/>
      </c>
      <c r="M482" s="25" t="str">
        <f>IFERROR(VLOOKUP($A482,'TD SOP+PROFORM MOD'!$A$5:$AD$750,MATCH(M$4,'TD SOP+PROFORM MOD'!$B$2:$AT$2,0)+1,0),"")</f>
        <v/>
      </c>
      <c r="N482" s="26" t="str">
        <f t="shared" si="117"/>
        <v/>
      </c>
      <c r="O482" s="25">
        <f>IFERROR(VLOOKUP($A482,'TD SOP+PROFORM MOD'!$A$5:$AD$750,MATCH(O$4,'TD SOP+PROFORM MOD'!$B$2:$AD$2,0)+1,0),0)+IFERROR(VLOOKUP($A482,'TD SOP+PROFORM MOD'!$A$5:$AD$750,MATCH(O$2,'TD SOP+PROFORM MOD'!$B$2:$AD$2,0)+1,0),0)</f>
        <v>0</v>
      </c>
      <c r="P482" s="25">
        <f>IFERROR(VLOOKUP($A482,'TD SOP+PROFORM MOD'!$A$5:$AD$750,MATCH(P$4,'TD SOP+PROFORM MOD'!$B$2:$AD$2,0)+1,0),0)+IFERROR(VLOOKUP($A482,'TD SOP+PROFORM MOD'!$A$5:$AD$750,MATCH(P$2,'TD SOP+PROFORM MOD'!$B$2:$AD$2,0)+1,0),0)</f>
        <v>0</v>
      </c>
      <c r="Q482" s="26" t="str">
        <f t="shared" si="118"/>
        <v/>
      </c>
      <c r="R482" s="25">
        <f>IFERROR(VLOOKUP($A482,'TD SOP+PROFORM MOD'!$A$5:$AD$750,MATCH(R$4,'TD SOP+PROFORM MOD'!$B$2:$AD$2,0)+1,0),0)+IFERROR(VLOOKUP($A482,'TD SOP+PROFORM MOD'!$A$5:$AD$750,MATCH(R$2,'TD SOP+PROFORM MOD'!$B$2:$AD$2,0)+1,0),0)</f>
        <v>0</v>
      </c>
      <c r="S482" s="25">
        <f>IFERROR(VLOOKUP($A482,'TD SOP+PROFORM MOD'!$A$5:$AD$750,MATCH(S$4,'TD SOP+PROFORM MOD'!$B$2:$AD$2,0)+1,0),0)+IFERROR(VLOOKUP($A482,'TD SOP+PROFORM MOD'!$A$5:$AD$750,MATCH(S$2,'TD SOP+PROFORM MOD'!$B$2:$AD$2,0)+1,0),0)</f>
        <v>0</v>
      </c>
      <c r="T482" s="26" t="str">
        <f t="shared" si="119"/>
        <v/>
      </c>
      <c r="U482" s="25">
        <f>IFERROR(VLOOKUP($A482,'TD SOP+PROFORM MOD'!$A$5:$AD$750,MATCH(U$4,'TD SOP+PROFORM MOD'!$B$2:$AD$2,0)+1,0),0)+IFERROR(VLOOKUP($A482,'TD SOP+PROFORM MOD'!$A$5:$AD$750,MATCH(U$2,'TD SOP+PROFORM MOD'!$B$2:$AD$2,0)+1,0),0)</f>
        <v>0</v>
      </c>
      <c r="V482" s="25">
        <f>IFERROR(VLOOKUP($A482,'TD SOP+PROFORM MOD'!$A$5:$AD$750,MATCH(V$4,'TD SOP+PROFORM MOD'!$B$2:$AD$2,0)+1,0),0)+IFERROR(VLOOKUP($A482,'TD SOP+PROFORM MOD'!$A$5:$AD$750,MATCH(V$2,'TD SOP+PROFORM MOD'!$B$2:$AD$2,0)+1,0),0)</f>
        <v>0</v>
      </c>
      <c r="W482" s="26" t="str">
        <f t="shared" si="120"/>
        <v/>
      </c>
      <c r="X482" s="25">
        <f>IFERROR(VLOOKUP($A482,'TD SOP+PROFORM MOD'!$A$5:$AD$750,MATCH(X$4,'TD SOP+PROFORM MOD'!$B$2:$AD$2,0)+1,0),0)+IFERROR(VLOOKUP($A482,'TD SOP+PROFORM MOD'!$A$5:$AD$750,MATCH(X$2,'TD SOP+PROFORM MOD'!$B$2:$AD$2,0)+1,0),0)</f>
        <v>0</v>
      </c>
      <c r="Y482" s="25">
        <f>IFERROR(VLOOKUP($A482,'TD SOP+PROFORM MOD'!$A$5:$AD$750,MATCH(Y$4,'TD SOP+PROFORM MOD'!$B$2:$AD$2,0)+1,0),0)+IFERROR(VLOOKUP($A482,'TD SOP+PROFORM MOD'!$A$5:$AD$750,MATCH(Y$2,'TD SOP+PROFORM MOD'!$B$2:$AD$2,0)+1,0),0)</f>
        <v>0</v>
      </c>
      <c r="Z482" s="26" t="str">
        <f t="shared" si="121"/>
        <v/>
      </c>
      <c r="AA482" s="25">
        <f>IFERROR(VLOOKUP($A482,'TD SOP+PROFORM MOD'!$A$5:$AD$750,MATCH(AA$4,'TD SOP+PROFORM MOD'!$B$2:$AD$2,0)+1,0),0)+IFERROR(VLOOKUP($A482,'TD SOP+PROFORM MOD'!$A$5:$AD$750,MATCH(AA$2,'TD SOP+PROFORM MOD'!$B$2:$AD$2,0)+1,0),0)</f>
        <v>0</v>
      </c>
      <c r="AB482" s="25">
        <f>IFERROR(VLOOKUP($A482,'TD SOP+PROFORM MOD'!$A$5:$AD$750,MATCH(AB$4,'TD SOP+PROFORM MOD'!$B$2:$AD$2,0)+1,0),0)+IFERROR(VLOOKUP($A482,'TD SOP+PROFORM MOD'!$A$5:$AD$750,MATCH(AB$2,'TD SOP+PROFORM MOD'!$B$2:$AD$2,0)+1,0),0)</f>
        <v>0</v>
      </c>
      <c r="AC482" s="26" t="str">
        <f t="shared" si="122"/>
        <v/>
      </c>
      <c r="AD482" s="25">
        <f>IFERROR(VLOOKUP($A482,'TD SOP+PROFORM MOD'!$A$5:$AD$750,MATCH(AD$4,'TD SOP+PROFORM MOD'!$B$2:$AD$2,0)+1,0),0)+IFERROR(VLOOKUP($A482,'TD SOP+PROFORM MOD'!$A$5:$AD$750,MATCH(AD$2,'TD SOP+PROFORM MOD'!$B$2:$AD$2,0)+1,0),0)</f>
        <v>0</v>
      </c>
      <c r="AE482" s="25">
        <f>IFERROR(VLOOKUP($A482,'TD SOP+PROFORM MOD'!$A$5:$AD$750,MATCH(AE$4,'TD SOP+PROFORM MOD'!$B$2:$AD$2,0)+1,0),0)+IFERROR(VLOOKUP($A482,'TD SOP+PROFORM MOD'!$A$5:$AD$750,MATCH(AE$2,'TD SOP+PROFORM MOD'!$B$2:$AD$2,0)+1,0),0)</f>
        <v>0</v>
      </c>
      <c r="AF482" s="26" t="str">
        <f t="shared" si="123"/>
        <v/>
      </c>
      <c r="AG482" s="25">
        <f>IFERROR(VLOOKUP($A482,'TD SOP+PROFORM MOD'!$A$5:$AD$750,MATCH(AG$4,'TD SOP+PROFORM MOD'!$B$2:$AD$2,0)+1,0),0)+IFERROR(VLOOKUP($A482,'TD SOP+PROFORM MOD'!$A$5:$AD$750,MATCH(AG$2,'TD SOP+PROFORM MOD'!$B$2:$AD$2,0)+1,0),0)</f>
        <v>0</v>
      </c>
      <c r="AH482" s="25">
        <f>IFERROR(VLOOKUP($A482,'TD SOP+PROFORM MOD'!$A$5:$AD$750,MATCH(AH$4,'TD SOP+PROFORM MOD'!$B$2:$AD$2,0)+1,0),0)+IFERROR(VLOOKUP($A482,'TD SOP+PROFORM MOD'!$A$5:$AD$750,MATCH(AH$2,'TD SOP+PROFORM MOD'!$B$2:$AD$2,0)+1,0),0)</f>
        <v>0</v>
      </c>
      <c r="AI482" s="26" t="str">
        <f t="shared" si="124"/>
        <v/>
      </c>
      <c r="AJ482" s="25">
        <f>IFERROR(VLOOKUP($A482,'TD SOP+PROFORM MOD'!$A$5:$AD$750,MATCH(AJ$4,'TD SOP+PROFORM MOD'!$B$2:$AD$2,0)+1,0),0)+IFERROR(VLOOKUP($A482,'TD SOP+PROFORM MOD'!$A$5:$AD$750,MATCH(AJ$2,'TD SOP+PROFORM MOD'!$B$2:$AD$2,0)+1,0),0)</f>
        <v>0</v>
      </c>
      <c r="AK482" s="25">
        <f>IFERROR(VLOOKUP($A482,'TD SOP+PROFORM MOD'!$A$5:$AD$750,MATCH(AK$4,'TD SOP+PROFORM MOD'!$B$2:$AD$2,0)+1,0),0)+IFERROR(VLOOKUP($A482,'TD SOP+PROFORM MOD'!$A$5:$AD$750,MATCH(AK$2,'TD SOP+PROFORM MOD'!$B$2:$AD$2,0)+1,0),0)</f>
        <v>0</v>
      </c>
      <c r="AL482" s="26" t="str">
        <f t="shared" si="125"/>
        <v/>
      </c>
      <c r="AM482" s="25">
        <f t="shared" si="127"/>
        <v>0</v>
      </c>
      <c r="AN482" s="25">
        <f t="shared" si="127"/>
        <v>0</v>
      </c>
      <c r="AO482" s="26" t="str">
        <f t="shared" si="126"/>
        <v/>
      </c>
      <c r="AR482" s="25">
        <f>SUMIF('B&amp;S YTD LFY'!B:B,"="&amp;A482,'B&amp;S YTD LFY'!C:C)</f>
        <v>0</v>
      </c>
      <c r="AS482" s="25">
        <f t="shared" si="128"/>
        <v>0</v>
      </c>
      <c r="AT482" s="25"/>
    </row>
    <row r="483" spans="1:46" x14ac:dyDescent="0.35">
      <c r="A483" s="24">
        <f>IF(AND('TD SOP+PROFORM MOD'!A480&lt;&gt;"",'TD SOP+PROFORM MOD'!A480&lt;&gt;"TOTAL"),'TD SOP+PROFORM MOD'!A480,0)</f>
        <v>0</v>
      </c>
      <c r="C483" s="25" t="str">
        <f>IFERROR(VLOOKUP($A483,'TD SOP+PROFORM MOD'!$A$5:$AD$750,MATCH(C$4,'TD SOP+PROFORM MOD'!$B$2:$AT$2,0)+1,0),"")</f>
        <v/>
      </c>
      <c r="D483" s="25" t="str">
        <f>IFERROR(VLOOKUP($A483,'TD SOP+PROFORM MOD'!$A$5:$AD$750,MATCH(D$4,'TD SOP+PROFORM MOD'!$B$2:$AT$2,0)+1,0),"")</f>
        <v/>
      </c>
      <c r="E483" s="26" t="str">
        <f t="shared" si="114"/>
        <v/>
      </c>
      <c r="F483" s="25" t="str">
        <f>IFERROR(VLOOKUP($A483,'TD SOP+PROFORM MOD'!$A$5:$AD$750,MATCH(F$4,'TD SOP+PROFORM MOD'!$B$2:$AT$2,0)+1,0),"")</f>
        <v/>
      </c>
      <c r="G483" s="25" t="str">
        <f>IFERROR(VLOOKUP($A483,'TD SOP+PROFORM MOD'!$A$5:$AD$750,MATCH(G$4,'TD SOP+PROFORM MOD'!$B$2:$AT$2,0)+1,0),"")</f>
        <v/>
      </c>
      <c r="H483" s="26" t="str">
        <f t="shared" si="115"/>
        <v/>
      </c>
      <c r="I483" s="25" t="str">
        <f>IFERROR(VLOOKUP($A483,'TD SOP+PROFORM MOD'!$A$5:$AD$750,MATCH(I$4,'TD SOP+PROFORM MOD'!$B$2:$AT$2,0)+1,0),"")</f>
        <v/>
      </c>
      <c r="J483" s="25" t="str">
        <f>IFERROR(VLOOKUP($A483,'TD SOP+PROFORM MOD'!$A$5:$AD$750,MATCH(J$4,'TD SOP+PROFORM MOD'!$B$2:$AT$2,0)+1,0),"")</f>
        <v/>
      </c>
      <c r="K483" s="26" t="str">
        <f t="shared" si="116"/>
        <v/>
      </c>
      <c r="L483" s="25" t="str">
        <f>IFERROR(VLOOKUP($A483,'TD SOP+PROFORM MOD'!$A$5:$AD$750,MATCH(L$4,'TD SOP+PROFORM MOD'!$B$2:$AT$2,0)+1,0),"")</f>
        <v/>
      </c>
      <c r="M483" s="25" t="str">
        <f>IFERROR(VLOOKUP($A483,'TD SOP+PROFORM MOD'!$A$5:$AD$750,MATCH(M$4,'TD SOP+PROFORM MOD'!$B$2:$AT$2,0)+1,0),"")</f>
        <v/>
      </c>
      <c r="N483" s="26" t="str">
        <f t="shared" si="117"/>
        <v/>
      </c>
      <c r="O483" s="25">
        <f>IFERROR(VLOOKUP($A483,'TD SOP+PROFORM MOD'!$A$5:$AD$750,MATCH(O$4,'TD SOP+PROFORM MOD'!$B$2:$AD$2,0)+1,0),0)+IFERROR(VLOOKUP($A483,'TD SOP+PROFORM MOD'!$A$5:$AD$750,MATCH(O$2,'TD SOP+PROFORM MOD'!$B$2:$AD$2,0)+1,0),0)</f>
        <v>0</v>
      </c>
      <c r="P483" s="25">
        <f>IFERROR(VLOOKUP($A483,'TD SOP+PROFORM MOD'!$A$5:$AD$750,MATCH(P$4,'TD SOP+PROFORM MOD'!$B$2:$AD$2,0)+1,0),0)+IFERROR(VLOOKUP($A483,'TD SOP+PROFORM MOD'!$A$5:$AD$750,MATCH(P$2,'TD SOP+PROFORM MOD'!$B$2:$AD$2,0)+1,0),0)</f>
        <v>0</v>
      </c>
      <c r="Q483" s="26" t="str">
        <f t="shared" si="118"/>
        <v/>
      </c>
      <c r="R483" s="25">
        <f>IFERROR(VLOOKUP($A483,'TD SOP+PROFORM MOD'!$A$5:$AD$750,MATCH(R$4,'TD SOP+PROFORM MOD'!$B$2:$AD$2,0)+1,0),0)+IFERROR(VLOOKUP($A483,'TD SOP+PROFORM MOD'!$A$5:$AD$750,MATCH(R$2,'TD SOP+PROFORM MOD'!$B$2:$AD$2,0)+1,0),0)</f>
        <v>0</v>
      </c>
      <c r="S483" s="25">
        <f>IFERROR(VLOOKUP($A483,'TD SOP+PROFORM MOD'!$A$5:$AD$750,MATCH(S$4,'TD SOP+PROFORM MOD'!$B$2:$AD$2,0)+1,0),0)+IFERROR(VLOOKUP($A483,'TD SOP+PROFORM MOD'!$A$5:$AD$750,MATCH(S$2,'TD SOP+PROFORM MOD'!$B$2:$AD$2,0)+1,0),0)</f>
        <v>0</v>
      </c>
      <c r="T483" s="26" t="str">
        <f t="shared" si="119"/>
        <v/>
      </c>
      <c r="U483" s="25">
        <f>IFERROR(VLOOKUP($A483,'TD SOP+PROFORM MOD'!$A$5:$AD$750,MATCH(U$4,'TD SOP+PROFORM MOD'!$B$2:$AD$2,0)+1,0),0)+IFERROR(VLOOKUP($A483,'TD SOP+PROFORM MOD'!$A$5:$AD$750,MATCH(U$2,'TD SOP+PROFORM MOD'!$B$2:$AD$2,0)+1,0),0)</f>
        <v>0</v>
      </c>
      <c r="V483" s="25">
        <f>IFERROR(VLOOKUP($A483,'TD SOP+PROFORM MOD'!$A$5:$AD$750,MATCH(V$4,'TD SOP+PROFORM MOD'!$B$2:$AD$2,0)+1,0),0)+IFERROR(VLOOKUP($A483,'TD SOP+PROFORM MOD'!$A$5:$AD$750,MATCH(V$2,'TD SOP+PROFORM MOD'!$B$2:$AD$2,0)+1,0),0)</f>
        <v>0</v>
      </c>
      <c r="W483" s="26" t="str">
        <f t="shared" si="120"/>
        <v/>
      </c>
      <c r="X483" s="25">
        <f>IFERROR(VLOOKUP($A483,'TD SOP+PROFORM MOD'!$A$5:$AD$750,MATCH(X$4,'TD SOP+PROFORM MOD'!$B$2:$AD$2,0)+1,0),0)+IFERROR(VLOOKUP($A483,'TD SOP+PROFORM MOD'!$A$5:$AD$750,MATCH(X$2,'TD SOP+PROFORM MOD'!$B$2:$AD$2,0)+1,0),0)</f>
        <v>0</v>
      </c>
      <c r="Y483" s="25">
        <f>IFERROR(VLOOKUP($A483,'TD SOP+PROFORM MOD'!$A$5:$AD$750,MATCH(Y$4,'TD SOP+PROFORM MOD'!$B$2:$AD$2,0)+1,0),0)+IFERROR(VLOOKUP($A483,'TD SOP+PROFORM MOD'!$A$5:$AD$750,MATCH(Y$2,'TD SOP+PROFORM MOD'!$B$2:$AD$2,0)+1,0),0)</f>
        <v>0</v>
      </c>
      <c r="Z483" s="26" t="str">
        <f t="shared" si="121"/>
        <v/>
      </c>
      <c r="AA483" s="25">
        <f>IFERROR(VLOOKUP($A483,'TD SOP+PROFORM MOD'!$A$5:$AD$750,MATCH(AA$4,'TD SOP+PROFORM MOD'!$B$2:$AD$2,0)+1,0),0)+IFERROR(VLOOKUP($A483,'TD SOP+PROFORM MOD'!$A$5:$AD$750,MATCH(AA$2,'TD SOP+PROFORM MOD'!$B$2:$AD$2,0)+1,0),0)</f>
        <v>0</v>
      </c>
      <c r="AB483" s="25">
        <f>IFERROR(VLOOKUP($A483,'TD SOP+PROFORM MOD'!$A$5:$AD$750,MATCH(AB$4,'TD SOP+PROFORM MOD'!$B$2:$AD$2,0)+1,0),0)+IFERROR(VLOOKUP($A483,'TD SOP+PROFORM MOD'!$A$5:$AD$750,MATCH(AB$2,'TD SOP+PROFORM MOD'!$B$2:$AD$2,0)+1,0),0)</f>
        <v>0</v>
      </c>
      <c r="AC483" s="26" t="str">
        <f t="shared" si="122"/>
        <v/>
      </c>
      <c r="AD483" s="25">
        <f>IFERROR(VLOOKUP($A483,'TD SOP+PROFORM MOD'!$A$5:$AD$750,MATCH(AD$4,'TD SOP+PROFORM MOD'!$B$2:$AD$2,0)+1,0),0)+IFERROR(VLOOKUP($A483,'TD SOP+PROFORM MOD'!$A$5:$AD$750,MATCH(AD$2,'TD SOP+PROFORM MOD'!$B$2:$AD$2,0)+1,0),0)</f>
        <v>0</v>
      </c>
      <c r="AE483" s="25">
        <f>IFERROR(VLOOKUP($A483,'TD SOP+PROFORM MOD'!$A$5:$AD$750,MATCH(AE$4,'TD SOP+PROFORM MOD'!$B$2:$AD$2,0)+1,0),0)+IFERROR(VLOOKUP($A483,'TD SOP+PROFORM MOD'!$A$5:$AD$750,MATCH(AE$2,'TD SOP+PROFORM MOD'!$B$2:$AD$2,0)+1,0),0)</f>
        <v>0</v>
      </c>
      <c r="AF483" s="26" t="str">
        <f t="shared" si="123"/>
        <v/>
      </c>
      <c r="AG483" s="25">
        <f>IFERROR(VLOOKUP($A483,'TD SOP+PROFORM MOD'!$A$5:$AD$750,MATCH(AG$4,'TD SOP+PROFORM MOD'!$B$2:$AD$2,0)+1,0),0)+IFERROR(VLOOKUP($A483,'TD SOP+PROFORM MOD'!$A$5:$AD$750,MATCH(AG$2,'TD SOP+PROFORM MOD'!$B$2:$AD$2,0)+1,0),0)</f>
        <v>0</v>
      </c>
      <c r="AH483" s="25">
        <f>IFERROR(VLOOKUP($A483,'TD SOP+PROFORM MOD'!$A$5:$AD$750,MATCH(AH$4,'TD SOP+PROFORM MOD'!$B$2:$AD$2,0)+1,0),0)+IFERROR(VLOOKUP($A483,'TD SOP+PROFORM MOD'!$A$5:$AD$750,MATCH(AH$2,'TD SOP+PROFORM MOD'!$B$2:$AD$2,0)+1,0),0)</f>
        <v>0</v>
      </c>
      <c r="AI483" s="26" t="str">
        <f t="shared" si="124"/>
        <v/>
      </c>
      <c r="AJ483" s="25">
        <f>IFERROR(VLOOKUP($A483,'TD SOP+PROFORM MOD'!$A$5:$AD$750,MATCH(AJ$4,'TD SOP+PROFORM MOD'!$B$2:$AD$2,0)+1,0),0)+IFERROR(VLOOKUP($A483,'TD SOP+PROFORM MOD'!$A$5:$AD$750,MATCH(AJ$2,'TD SOP+PROFORM MOD'!$B$2:$AD$2,0)+1,0),0)</f>
        <v>0</v>
      </c>
      <c r="AK483" s="25">
        <f>IFERROR(VLOOKUP($A483,'TD SOP+PROFORM MOD'!$A$5:$AD$750,MATCH(AK$4,'TD SOP+PROFORM MOD'!$B$2:$AD$2,0)+1,0),0)+IFERROR(VLOOKUP($A483,'TD SOP+PROFORM MOD'!$A$5:$AD$750,MATCH(AK$2,'TD SOP+PROFORM MOD'!$B$2:$AD$2,0)+1,0),0)</f>
        <v>0</v>
      </c>
      <c r="AL483" s="26" t="str">
        <f t="shared" si="125"/>
        <v/>
      </c>
      <c r="AM483" s="25">
        <f t="shared" si="127"/>
        <v>0</v>
      </c>
      <c r="AN483" s="25">
        <f t="shared" si="127"/>
        <v>0</v>
      </c>
      <c r="AO483" s="26" t="str">
        <f t="shared" si="126"/>
        <v/>
      </c>
      <c r="AR483" s="25">
        <f>SUMIF('B&amp;S YTD LFY'!B:B,"="&amp;A483,'B&amp;S YTD LFY'!C:C)</f>
        <v>0</v>
      </c>
      <c r="AS483" s="25">
        <f t="shared" si="128"/>
        <v>0</v>
      </c>
      <c r="AT483" s="25"/>
    </row>
    <row r="484" spans="1:46" x14ac:dyDescent="0.35">
      <c r="A484" s="24">
        <f>IF(AND('TD SOP+PROFORM MOD'!A481&lt;&gt;"",'TD SOP+PROFORM MOD'!A481&lt;&gt;"TOTAL"),'TD SOP+PROFORM MOD'!A481,0)</f>
        <v>0</v>
      </c>
      <c r="C484" s="25" t="str">
        <f>IFERROR(VLOOKUP($A484,'TD SOP+PROFORM MOD'!$A$5:$AD$750,MATCH(C$4,'TD SOP+PROFORM MOD'!$B$2:$AT$2,0)+1,0),"")</f>
        <v/>
      </c>
      <c r="D484" s="25" t="str">
        <f>IFERROR(VLOOKUP($A484,'TD SOP+PROFORM MOD'!$A$5:$AD$750,MATCH(D$4,'TD SOP+PROFORM MOD'!$B$2:$AT$2,0)+1,0),"")</f>
        <v/>
      </c>
      <c r="E484" s="26" t="str">
        <f t="shared" si="114"/>
        <v/>
      </c>
      <c r="F484" s="25" t="str">
        <f>IFERROR(VLOOKUP($A484,'TD SOP+PROFORM MOD'!$A$5:$AD$750,MATCH(F$4,'TD SOP+PROFORM MOD'!$B$2:$AT$2,0)+1,0),"")</f>
        <v/>
      </c>
      <c r="G484" s="25" t="str">
        <f>IFERROR(VLOOKUP($A484,'TD SOP+PROFORM MOD'!$A$5:$AD$750,MATCH(G$4,'TD SOP+PROFORM MOD'!$B$2:$AT$2,0)+1,0),"")</f>
        <v/>
      </c>
      <c r="H484" s="26" t="str">
        <f t="shared" si="115"/>
        <v/>
      </c>
      <c r="I484" s="25" t="str">
        <f>IFERROR(VLOOKUP($A484,'TD SOP+PROFORM MOD'!$A$5:$AD$750,MATCH(I$4,'TD SOP+PROFORM MOD'!$B$2:$AT$2,0)+1,0),"")</f>
        <v/>
      </c>
      <c r="J484" s="25" t="str">
        <f>IFERROR(VLOOKUP($A484,'TD SOP+PROFORM MOD'!$A$5:$AD$750,MATCH(J$4,'TD SOP+PROFORM MOD'!$B$2:$AT$2,0)+1,0),"")</f>
        <v/>
      </c>
      <c r="K484" s="26" t="str">
        <f t="shared" si="116"/>
        <v/>
      </c>
      <c r="L484" s="25" t="str">
        <f>IFERROR(VLOOKUP($A484,'TD SOP+PROFORM MOD'!$A$5:$AD$750,MATCH(L$4,'TD SOP+PROFORM MOD'!$B$2:$AT$2,0)+1,0),"")</f>
        <v/>
      </c>
      <c r="M484" s="25" t="str">
        <f>IFERROR(VLOOKUP($A484,'TD SOP+PROFORM MOD'!$A$5:$AD$750,MATCH(M$4,'TD SOP+PROFORM MOD'!$B$2:$AT$2,0)+1,0),"")</f>
        <v/>
      </c>
      <c r="N484" s="26" t="str">
        <f t="shared" si="117"/>
        <v/>
      </c>
      <c r="O484" s="25">
        <f>IFERROR(VLOOKUP($A484,'TD SOP+PROFORM MOD'!$A$5:$AD$750,MATCH(O$4,'TD SOP+PROFORM MOD'!$B$2:$AD$2,0)+1,0),0)+IFERROR(VLOOKUP($A484,'TD SOP+PROFORM MOD'!$A$5:$AD$750,MATCH(O$2,'TD SOP+PROFORM MOD'!$B$2:$AD$2,0)+1,0),0)</f>
        <v>0</v>
      </c>
      <c r="P484" s="25">
        <f>IFERROR(VLOOKUP($A484,'TD SOP+PROFORM MOD'!$A$5:$AD$750,MATCH(P$4,'TD SOP+PROFORM MOD'!$B$2:$AD$2,0)+1,0),0)+IFERROR(VLOOKUP($A484,'TD SOP+PROFORM MOD'!$A$5:$AD$750,MATCH(P$2,'TD SOP+PROFORM MOD'!$B$2:$AD$2,0)+1,0),0)</f>
        <v>0</v>
      </c>
      <c r="Q484" s="26" t="str">
        <f t="shared" si="118"/>
        <v/>
      </c>
      <c r="R484" s="25">
        <f>IFERROR(VLOOKUP($A484,'TD SOP+PROFORM MOD'!$A$5:$AD$750,MATCH(R$4,'TD SOP+PROFORM MOD'!$B$2:$AD$2,0)+1,0),0)+IFERROR(VLOOKUP($A484,'TD SOP+PROFORM MOD'!$A$5:$AD$750,MATCH(R$2,'TD SOP+PROFORM MOD'!$B$2:$AD$2,0)+1,0),0)</f>
        <v>0</v>
      </c>
      <c r="S484" s="25">
        <f>IFERROR(VLOOKUP($A484,'TD SOP+PROFORM MOD'!$A$5:$AD$750,MATCH(S$4,'TD SOP+PROFORM MOD'!$B$2:$AD$2,0)+1,0),0)+IFERROR(VLOOKUP($A484,'TD SOP+PROFORM MOD'!$A$5:$AD$750,MATCH(S$2,'TD SOP+PROFORM MOD'!$B$2:$AD$2,0)+1,0),0)</f>
        <v>0</v>
      </c>
      <c r="T484" s="26" t="str">
        <f t="shared" si="119"/>
        <v/>
      </c>
      <c r="U484" s="25">
        <f>IFERROR(VLOOKUP($A484,'TD SOP+PROFORM MOD'!$A$5:$AD$750,MATCH(U$4,'TD SOP+PROFORM MOD'!$B$2:$AD$2,0)+1,0),0)+IFERROR(VLOOKUP($A484,'TD SOP+PROFORM MOD'!$A$5:$AD$750,MATCH(U$2,'TD SOP+PROFORM MOD'!$B$2:$AD$2,0)+1,0),0)</f>
        <v>0</v>
      </c>
      <c r="V484" s="25">
        <f>IFERROR(VLOOKUP($A484,'TD SOP+PROFORM MOD'!$A$5:$AD$750,MATCH(V$4,'TD SOP+PROFORM MOD'!$B$2:$AD$2,0)+1,0),0)+IFERROR(VLOOKUP($A484,'TD SOP+PROFORM MOD'!$A$5:$AD$750,MATCH(V$2,'TD SOP+PROFORM MOD'!$B$2:$AD$2,0)+1,0),0)</f>
        <v>0</v>
      </c>
      <c r="W484" s="26" t="str">
        <f t="shared" si="120"/>
        <v/>
      </c>
      <c r="X484" s="25">
        <f>IFERROR(VLOOKUP($A484,'TD SOP+PROFORM MOD'!$A$5:$AD$750,MATCH(X$4,'TD SOP+PROFORM MOD'!$B$2:$AD$2,0)+1,0),0)+IFERROR(VLOOKUP($A484,'TD SOP+PROFORM MOD'!$A$5:$AD$750,MATCH(X$2,'TD SOP+PROFORM MOD'!$B$2:$AD$2,0)+1,0),0)</f>
        <v>0</v>
      </c>
      <c r="Y484" s="25">
        <f>IFERROR(VLOOKUP($A484,'TD SOP+PROFORM MOD'!$A$5:$AD$750,MATCH(Y$4,'TD SOP+PROFORM MOD'!$B$2:$AD$2,0)+1,0),0)+IFERROR(VLOOKUP($A484,'TD SOP+PROFORM MOD'!$A$5:$AD$750,MATCH(Y$2,'TD SOP+PROFORM MOD'!$B$2:$AD$2,0)+1,0),0)</f>
        <v>0</v>
      </c>
      <c r="Z484" s="26" t="str">
        <f t="shared" si="121"/>
        <v/>
      </c>
      <c r="AA484" s="25">
        <f>IFERROR(VLOOKUP($A484,'TD SOP+PROFORM MOD'!$A$5:$AD$750,MATCH(AA$4,'TD SOP+PROFORM MOD'!$B$2:$AD$2,0)+1,0),0)+IFERROR(VLOOKUP($A484,'TD SOP+PROFORM MOD'!$A$5:$AD$750,MATCH(AA$2,'TD SOP+PROFORM MOD'!$B$2:$AD$2,0)+1,0),0)</f>
        <v>0</v>
      </c>
      <c r="AB484" s="25">
        <f>IFERROR(VLOOKUP($A484,'TD SOP+PROFORM MOD'!$A$5:$AD$750,MATCH(AB$4,'TD SOP+PROFORM MOD'!$B$2:$AD$2,0)+1,0),0)+IFERROR(VLOOKUP($A484,'TD SOP+PROFORM MOD'!$A$5:$AD$750,MATCH(AB$2,'TD SOP+PROFORM MOD'!$B$2:$AD$2,0)+1,0),0)</f>
        <v>0</v>
      </c>
      <c r="AC484" s="26" t="str">
        <f t="shared" si="122"/>
        <v/>
      </c>
      <c r="AD484" s="25">
        <f>IFERROR(VLOOKUP($A484,'TD SOP+PROFORM MOD'!$A$5:$AD$750,MATCH(AD$4,'TD SOP+PROFORM MOD'!$B$2:$AD$2,0)+1,0),0)+IFERROR(VLOOKUP($A484,'TD SOP+PROFORM MOD'!$A$5:$AD$750,MATCH(AD$2,'TD SOP+PROFORM MOD'!$B$2:$AD$2,0)+1,0),0)</f>
        <v>0</v>
      </c>
      <c r="AE484" s="25">
        <f>IFERROR(VLOOKUP($A484,'TD SOP+PROFORM MOD'!$A$5:$AD$750,MATCH(AE$4,'TD SOP+PROFORM MOD'!$B$2:$AD$2,0)+1,0),0)+IFERROR(VLOOKUP($A484,'TD SOP+PROFORM MOD'!$A$5:$AD$750,MATCH(AE$2,'TD SOP+PROFORM MOD'!$B$2:$AD$2,0)+1,0),0)</f>
        <v>0</v>
      </c>
      <c r="AF484" s="26" t="str">
        <f t="shared" si="123"/>
        <v/>
      </c>
      <c r="AG484" s="25">
        <f>IFERROR(VLOOKUP($A484,'TD SOP+PROFORM MOD'!$A$5:$AD$750,MATCH(AG$4,'TD SOP+PROFORM MOD'!$B$2:$AD$2,0)+1,0),0)+IFERROR(VLOOKUP($A484,'TD SOP+PROFORM MOD'!$A$5:$AD$750,MATCH(AG$2,'TD SOP+PROFORM MOD'!$B$2:$AD$2,0)+1,0),0)</f>
        <v>0</v>
      </c>
      <c r="AH484" s="25">
        <f>IFERROR(VLOOKUP($A484,'TD SOP+PROFORM MOD'!$A$5:$AD$750,MATCH(AH$4,'TD SOP+PROFORM MOD'!$B$2:$AD$2,0)+1,0),0)+IFERROR(VLOOKUP($A484,'TD SOP+PROFORM MOD'!$A$5:$AD$750,MATCH(AH$2,'TD SOP+PROFORM MOD'!$B$2:$AD$2,0)+1,0),0)</f>
        <v>0</v>
      </c>
      <c r="AI484" s="26" t="str">
        <f t="shared" si="124"/>
        <v/>
      </c>
      <c r="AJ484" s="25">
        <f>IFERROR(VLOOKUP($A484,'TD SOP+PROFORM MOD'!$A$5:$AD$750,MATCH(AJ$4,'TD SOP+PROFORM MOD'!$B$2:$AD$2,0)+1,0),0)+IFERROR(VLOOKUP($A484,'TD SOP+PROFORM MOD'!$A$5:$AD$750,MATCH(AJ$2,'TD SOP+PROFORM MOD'!$B$2:$AD$2,0)+1,0),0)</f>
        <v>0</v>
      </c>
      <c r="AK484" s="25">
        <f>IFERROR(VLOOKUP($A484,'TD SOP+PROFORM MOD'!$A$5:$AD$750,MATCH(AK$4,'TD SOP+PROFORM MOD'!$B$2:$AD$2,0)+1,0),0)+IFERROR(VLOOKUP($A484,'TD SOP+PROFORM MOD'!$A$5:$AD$750,MATCH(AK$2,'TD SOP+PROFORM MOD'!$B$2:$AD$2,0)+1,0),0)</f>
        <v>0</v>
      </c>
      <c r="AL484" s="26" t="str">
        <f t="shared" si="125"/>
        <v/>
      </c>
      <c r="AM484" s="25">
        <f t="shared" si="127"/>
        <v>0</v>
      </c>
      <c r="AN484" s="25">
        <f t="shared" si="127"/>
        <v>0</v>
      </c>
      <c r="AO484" s="26" t="str">
        <f t="shared" si="126"/>
        <v/>
      </c>
      <c r="AR484" s="25">
        <f>SUMIF('B&amp;S YTD LFY'!B:B,"="&amp;A484,'B&amp;S YTD LFY'!C:C)</f>
        <v>0</v>
      </c>
      <c r="AS484" s="25">
        <f t="shared" si="128"/>
        <v>0</v>
      </c>
      <c r="AT484" s="25"/>
    </row>
    <row r="485" spans="1:46" x14ac:dyDescent="0.35">
      <c r="A485" s="24">
        <f>IF(AND('TD SOP+PROFORM MOD'!A482&lt;&gt;"",'TD SOP+PROFORM MOD'!A482&lt;&gt;"TOTAL"),'TD SOP+PROFORM MOD'!A482,0)</f>
        <v>0</v>
      </c>
      <c r="C485" s="25" t="str">
        <f>IFERROR(VLOOKUP($A485,'TD SOP+PROFORM MOD'!$A$5:$AD$750,MATCH(C$4,'TD SOP+PROFORM MOD'!$B$2:$AT$2,0)+1,0),"")</f>
        <v/>
      </c>
      <c r="D485" s="25" t="str">
        <f>IFERROR(VLOOKUP($A485,'TD SOP+PROFORM MOD'!$A$5:$AD$750,MATCH(D$4,'TD SOP+PROFORM MOD'!$B$2:$AT$2,0)+1,0),"")</f>
        <v/>
      </c>
      <c r="E485" s="26" t="str">
        <f t="shared" si="114"/>
        <v/>
      </c>
      <c r="F485" s="25" t="str">
        <f>IFERROR(VLOOKUP($A485,'TD SOP+PROFORM MOD'!$A$5:$AD$750,MATCH(F$4,'TD SOP+PROFORM MOD'!$B$2:$AT$2,0)+1,0),"")</f>
        <v/>
      </c>
      <c r="G485" s="25" t="str">
        <f>IFERROR(VLOOKUP($A485,'TD SOP+PROFORM MOD'!$A$5:$AD$750,MATCH(G$4,'TD SOP+PROFORM MOD'!$B$2:$AT$2,0)+1,0),"")</f>
        <v/>
      </c>
      <c r="H485" s="26" t="str">
        <f t="shared" si="115"/>
        <v/>
      </c>
      <c r="I485" s="25" t="str">
        <f>IFERROR(VLOOKUP($A485,'TD SOP+PROFORM MOD'!$A$5:$AD$750,MATCH(I$4,'TD SOP+PROFORM MOD'!$B$2:$AT$2,0)+1,0),"")</f>
        <v/>
      </c>
      <c r="J485" s="25" t="str">
        <f>IFERROR(VLOOKUP($A485,'TD SOP+PROFORM MOD'!$A$5:$AD$750,MATCH(J$4,'TD SOP+PROFORM MOD'!$B$2:$AT$2,0)+1,0),"")</f>
        <v/>
      </c>
      <c r="K485" s="26" t="str">
        <f t="shared" si="116"/>
        <v/>
      </c>
      <c r="L485" s="25" t="str">
        <f>IFERROR(VLOOKUP($A485,'TD SOP+PROFORM MOD'!$A$5:$AD$750,MATCH(L$4,'TD SOP+PROFORM MOD'!$B$2:$AT$2,0)+1,0),"")</f>
        <v/>
      </c>
      <c r="M485" s="25" t="str">
        <f>IFERROR(VLOOKUP($A485,'TD SOP+PROFORM MOD'!$A$5:$AD$750,MATCH(M$4,'TD SOP+PROFORM MOD'!$B$2:$AT$2,0)+1,0),"")</f>
        <v/>
      </c>
      <c r="N485" s="26" t="str">
        <f t="shared" si="117"/>
        <v/>
      </c>
      <c r="O485" s="25">
        <f>IFERROR(VLOOKUP($A485,'TD SOP+PROFORM MOD'!$A$5:$AD$750,MATCH(O$4,'TD SOP+PROFORM MOD'!$B$2:$AD$2,0)+1,0),0)+IFERROR(VLOOKUP($A485,'TD SOP+PROFORM MOD'!$A$5:$AD$750,MATCH(O$2,'TD SOP+PROFORM MOD'!$B$2:$AD$2,0)+1,0),0)</f>
        <v>0</v>
      </c>
      <c r="P485" s="25">
        <f>IFERROR(VLOOKUP($A485,'TD SOP+PROFORM MOD'!$A$5:$AD$750,MATCH(P$4,'TD SOP+PROFORM MOD'!$B$2:$AD$2,0)+1,0),0)+IFERROR(VLOOKUP($A485,'TD SOP+PROFORM MOD'!$A$5:$AD$750,MATCH(P$2,'TD SOP+PROFORM MOD'!$B$2:$AD$2,0)+1,0),0)</f>
        <v>0</v>
      </c>
      <c r="Q485" s="26" t="str">
        <f t="shared" si="118"/>
        <v/>
      </c>
      <c r="R485" s="25">
        <f>IFERROR(VLOOKUP($A485,'TD SOP+PROFORM MOD'!$A$5:$AD$750,MATCH(R$4,'TD SOP+PROFORM MOD'!$B$2:$AD$2,0)+1,0),0)+IFERROR(VLOOKUP($A485,'TD SOP+PROFORM MOD'!$A$5:$AD$750,MATCH(R$2,'TD SOP+PROFORM MOD'!$B$2:$AD$2,0)+1,0),0)</f>
        <v>0</v>
      </c>
      <c r="S485" s="25">
        <f>IFERROR(VLOOKUP($A485,'TD SOP+PROFORM MOD'!$A$5:$AD$750,MATCH(S$4,'TD SOP+PROFORM MOD'!$B$2:$AD$2,0)+1,0),0)+IFERROR(VLOOKUP($A485,'TD SOP+PROFORM MOD'!$A$5:$AD$750,MATCH(S$2,'TD SOP+PROFORM MOD'!$B$2:$AD$2,0)+1,0),0)</f>
        <v>0</v>
      </c>
      <c r="T485" s="26" t="str">
        <f t="shared" si="119"/>
        <v/>
      </c>
      <c r="U485" s="25">
        <f>IFERROR(VLOOKUP($A485,'TD SOP+PROFORM MOD'!$A$5:$AD$750,MATCH(U$4,'TD SOP+PROFORM MOD'!$B$2:$AD$2,0)+1,0),0)+IFERROR(VLOOKUP($A485,'TD SOP+PROFORM MOD'!$A$5:$AD$750,MATCH(U$2,'TD SOP+PROFORM MOD'!$B$2:$AD$2,0)+1,0),0)</f>
        <v>0</v>
      </c>
      <c r="V485" s="25">
        <f>IFERROR(VLOOKUP($A485,'TD SOP+PROFORM MOD'!$A$5:$AD$750,MATCH(V$4,'TD SOP+PROFORM MOD'!$B$2:$AD$2,0)+1,0),0)+IFERROR(VLOOKUP($A485,'TD SOP+PROFORM MOD'!$A$5:$AD$750,MATCH(V$2,'TD SOP+PROFORM MOD'!$B$2:$AD$2,0)+1,0),0)</f>
        <v>0</v>
      </c>
      <c r="W485" s="26" t="str">
        <f t="shared" si="120"/>
        <v/>
      </c>
      <c r="X485" s="25">
        <f>IFERROR(VLOOKUP($A485,'TD SOP+PROFORM MOD'!$A$5:$AD$750,MATCH(X$4,'TD SOP+PROFORM MOD'!$B$2:$AD$2,0)+1,0),0)+IFERROR(VLOOKUP($A485,'TD SOP+PROFORM MOD'!$A$5:$AD$750,MATCH(X$2,'TD SOP+PROFORM MOD'!$B$2:$AD$2,0)+1,0),0)</f>
        <v>0</v>
      </c>
      <c r="Y485" s="25">
        <f>IFERROR(VLOOKUP($A485,'TD SOP+PROFORM MOD'!$A$5:$AD$750,MATCH(Y$4,'TD SOP+PROFORM MOD'!$B$2:$AD$2,0)+1,0),0)+IFERROR(VLOOKUP($A485,'TD SOP+PROFORM MOD'!$A$5:$AD$750,MATCH(Y$2,'TD SOP+PROFORM MOD'!$B$2:$AD$2,0)+1,0),0)</f>
        <v>0</v>
      </c>
      <c r="Z485" s="26" t="str">
        <f t="shared" si="121"/>
        <v/>
      </c>
      <c r="AA485" s="25">
        <f>IFERROR(VLOOKUP($A485,'TD SOP+PROFORM MOD'!$A$5:$AD$750,MATCH(AA$4,'TD SOP+PROFORM MOD'!$B$2:$AD$2,0)+1,0),0)+IFERROR(VLOOKUP($A485,'TD SOP+PROFORM MOD'!$A$5:$AD$750,MATCH(AA$2,'TD SOP+PROFORM MOD'!$B$2:$AD$2,0)+1,0),0)</f>
        <v>0</v>
      </c>
      <c r="AB485" s="25">
        <f>IFERROR(VLOOKUP($A485,'TD SOP+PROFORM MOD'!$A$5:$AD$750,MATCH(AB$4,'TD SOP+PROFORM MOD'!$B$2:$AD$2,0)+1,0),0)+IFERROR(VLOOKUP($A485,'TD SOP+PROFORM MOD'!$A$5:$AD$750,MATCH(AB$2,'TD SOP+PROFORM MOD'!$B$2:$AD$2,0)+1,0),0)</f>
        <v>0</v>
      </c>
      <c r="AC485" s="26" t="str">
        <f t="shared" si="122"/>
        <v/>
      </c>
      <c r="AD485" s="25">
        <f>IFERROR(VLOOKUP($A485,'TD SOP+PROFORM MOD'!$A$5:$AD$750,MATCH(AD$4,'TD SOP+PROFORM MOD'!$B$2:$AD$2,0)+1,0),0)+IFERROR(VLOOKUP($A485,'TD SOP+PROFORM MOD'!$A$5:$AD$750,MATCH(AD$2,'TD SOP+PROFORM MOD'!$B$2:$AD$2,0)+1,0),0)</f>
        <v>0</v>
      </c>
      <c r="AE485" s="25">
        <f>IFERROR(VLOOKUP($A485,'TD SOP+PROFORM MOD'!$A$5:$AD$750,MATCH(AE$4,'TD SOP+PROFORM MOD'!$B$2:$AD$2,0)+1,0),0)+IFERROR(VLOOKUP($A485,'TD SOP+PROFORM MOD'!$A$5:$AD$750,MATCH(AE$2,'TD SOP+PROFORM MOD'!$B$2:$AD$2,0)+1,0),0)</f>
        <v>0</v>
      </c>
      <c r="AF485" s="26" t="str">
        <f t="shared" si="123"/>
        <v/>
      </c>
      <c r="AG485" s="25">
        <f>IFERROR(VLOOKUP($A485,'TD SOP+PROFORM MOD'!$A$5:$AD$750,MATCH(AG$4,'TD SOP+PROFORM MOD'!$B$2:$AD$2,0)+1,0),0)+IFERROR(VLOOKUP($A485,'TD SOP+PROFORM MOD'!$A$5:$AD$750,MATCH(AG$2,'TD SOP+PROFORM MOD'!$B$2:$AD$2,0)+1,0),0)</f>
        <v>0</v>
      </c>
      <c r="AH485" s="25">
        <f>IFERROR(VLOOKUP($A485,'TD SOP+PROFORM MOD'!$A$5:$AD$750,MATCH(AH$4,'TD SOP+PROFORM MOD'!$B$2:$AD$2,0)+1,0),0)+IFERROR(VLOOKUP($A485,'TD SOP+PROFORM MOD'!$A$5:$AD$750,MATCH(AH$2,'TD SOP+PROFORM MOD'!$B$2:$AD$2,0)+1,0),0)</f>
        <v>0</v>
      </c>
      <c r="AI485" s="26" t="str">
        <f t="shared" si="124"/>
        <v/>
      </c>
      <c r="AJ485" s="25">
        <f>IFERROR(VLOOKUP($A485,'TD SOP+PROFORM MOD'!$A$5:$AD$750,MATCH(AJ$4,'TD SOP+PROFORM MOD'!$B$2:$AD$2,0)+1,0),0)+IFERROR(VLOOKUP($A485,'TD SOP+PROFORM MOD'!$A$5:$AD$750,MATCH(AJ$2,'TD SOP+PROFORM MOD'!$B$2:$AD$2,0)+1,0),0)</f>
        <v>0</v>
      </c>
      <c r="AK485" s="25">
        <f>IFERROR(VLOOKUP($A485,'TD SOP+PROFORM MOD'!$A$5:$AD$750,MATCH(AK$4,'TD SOP+PROFORM MOD'!$B$2:$AD$2,0)+1,0),0)+IFERROR(VLOOKUP($A485,'TD SOP+PROFORM MOD'!$A$5:$AD$750,MATCH(AK$2,'TD SOP+PROFORM MOD'!$B$2:$AD$2,0)+1,0),0)</f>
        <v>0</v>
      </c>
      <c r="AL485" s="26" t="str">
        <f t="shared" si="125"/>
        <v/>
      </c>
      <c r="AM485" s="25">
        <f t="shared" si="127"/>
        <v>0</v>
      </c>
      <c r="AN485" s="25">
        <f t="shared" si="127"/>
        <v>0</v>
      </c>
      <c r="AO485" s="26" t="str">
        <f t="shared" si="126"/>
        <v/>
      </c>
      <c r="AR485" s="25">
        <f>SUMIF('B&amp;S YTD LFY'!B:B,"="&amp;A485,'B&amp;S YTD LFY'!C:C)</f>
        <v>0</v>
      </c>
      <c r="AS485" s="25">
        <f t="shared" si="128"/>
        <v>0</v>
      </c>
      <c r="AT485" s="25"/>
    </row>
    <row r="486" spans="1:46" x14ac:dyDescent="0.35">
      <c r="A486" s="24">
        <f>IF(AND('TD SOP+PROFORM MOD'!A483&lt;&gt;"",'TD SOP+PROFORM MOD'!A483&lt;&gt;"TOTAL"),'TD SOP+PROFORM MOD'!A483,0)</f>
        <v>0</v>
      </c>
      <c r="C486" s="25" t="str">
        <f>IFERROR(VLOOKUP($A486,'TD SOP+PROFORM MOD'!$A$5:$AD$750,MATCH(C$4,'TD SOP+PROFORM MOD'!$B$2:$AT$2,0)+1,0),"")</f>
        <v/>
      </c>
      <c r="D486" s="25" t="str">
        <f>IFERROR(VLOOKUP($A486,'TD SOP+PROFORM MOD'!$A$5:$AD$750,MATCH(D$4,'TD SOP+PROFORM MOD'!$B$2:$AT$2,0)+1,0),"")</f>
        <v/>
      </c>
      <c r="E486" s="26" t="str">
        <f t="shared" si="114"/>
        <v/>
      </c>
      <c r="F486" s="25" t="str">
        <f>IFERROR(VLOOKUP($A486,'TD SOP+PROFORM MOD'!$A$5:$AD$750,MATCH(F$4,'TD SOP+PROFORM MOD'!$B$2:$AT$2,0)+1,0),"")</f>
        <v/>
      </c>
      <c r="G486" s="25" t="str">
        <f>IFERROR(VLOOKUP($A486,'TD SOP+PROFORM MOD'!$A$5:$AD$750,MATCH(G$4,'TD SOP+PROFORM MOD'!$B$2:$AT$2,0)+1,0),"")</f>
        <v/>
      </c>
      <c r="H486" s="26" t="str">
        <f t="shared" si="115"/>
        <v/>
      </c>
      <c r="I486" s="25" t="str">
        <f>IFERROR(VLOOKUP($A486,'TD SOP+PROFORM MOD'!$A$5:$AD$750,MATCH(I$4,'TD SOP+PROFORM MOD'!$B$2:$AT$2,0)+1,0),"")</f>
        <v/>
      </c>
      <c r="J486" s="25" t="str">
        <f>IFERROR(VLOOKUP($A486,'TD SOP+PROFORM MOD'!$A$5:$AD$750,MATCH(J$4,'TD SOP+PROFORM MOD'!$B$2:$AT$2,0)+1,0),"")</f>
        <v/>
      </c>
      <c r="K486" s="26" t="str">
        <f t="shared" si="116"/>
        <v/>
      </c>
      <c r="L486" s="25" t="str">
        <f>IFERROR(VLOOKUP($A486,'TD SOP+PROFORM MOD'!$A$5:$AD$750,MATCH(L$4,'TD SOP+PROFORM MOD'!$B$2:$AT$2,0)+1,0),"")</f>
        <v/>
      </c>
      <c r="M486" s="25" t="str">
        <f>IFERROR(VLOOKUP($A486,'TD SOP+PROFORM MOD'!$A$5:$AD$750,MATCH(M$4,'TD SOP+PROFORM MOD'!$B$2:$AT$2,0)+1,0),"")</f>
        <v/>
      </c>
      <c r="N486" s="26" t="str">
        <f t="shared" si="117"/>
        <v/>
      </c>
      <c r="O486" s="25">
        <f>IFERROR(VLOOKUP($A486,'TD SOP+PROFORM MOD'!$A$5:$AD$750,MATCH(O$4,'TD SOP+PROFORM MOD'!$B$2:$AD$2,0)+1,0),0)+IFERROR(VLOOKUP($A486,'TD SOP+PROFORM MOD'!$A$5:$AD$750,MATCH(O$2,'TD SOP+PROFORM MOD'!$B$2:$AD$2,0)+1,0),0)</f>
        <v>0</v>
      </c>
      <c r="P486" s="25">
        <f>IFERROR(VLOOKUP($A486,'TD SOP+PROFORM MOD'!$A$5:$AD$750,MATCH(P$4,'TD SOP+PROFORM MOD'!$B$2:$AD$2,0)+1,0),0)+IFERROR(VLOOKUP($A486,'TD SOP+PROFORM MOD'!$A$5:$AD$750,MATCH(P$2,'TD SOP+PROFORM MOD'!$B$2:$AD$2,0)+1,0),0)</f>
        <v>0</v>
      </c>
      <c r="Q486" s="26" t="str">
        <f t="shared" si="118"/>
        <v/>
      </c>
      <c r="R486" s="25">
        <f>IFERROR(VLOOKUP($A486,'TD SOP+PROFORM MOD'!$A$5:$AD$750,MATCH(R$4,'TD SOP+PROFORM MOD'!$B$2:$AD$2,0)+1,0),0)+IFERROR(VLOOKUP($A486,'TD SOP+PROFORM MOD'!$A$5:$AD$750,MATCH(R$2,'TD SOP+PROFORM MOD'!$B$2:$AD$2,0)+1,0),0)</f>
        <v>0</v>
      </c>
      <c r="S486" s="25">
        <f>IFERROR(VLOOKUP($A486,'TD SOP+PROFORM MOD'!$A$5:$AD$750,MATCH(S$4,'TD SOP+PROFORM MOD'!$B$2:$AD$2,0)+1,0),0)+IFERROR(VLOOKUP($A486,'TD SOP+PROFORM MOD'!$A$5:$AD$750,MATCH(S$2,'TD SOP+PROFORM MOD'!$B$2:$AD$2,0)+1,0),0)</f>
        <v>0</v>
      </c>
      <c r="T486" s="26" t="str">
        <f t="shared" si="119"/>
        <v/>
      </c>
      <c r="U486" s="25">
        <f>IFERROR(VLOOKUP($A486,'TD SOP+PROFORM MOD'!$A$5:$AD$750,MATCH(U$4,'TD SOP+PROFORM MOD'!$B$2:$AD$2,0)+1,0),0)+IFERROR(VLOOKUP($A486,'TD SOP+PROFORM MOD'!$A$5:$AD$750,MATCH(U$2,'TD SOP+PROFORM MOD'!$B$2:$AD$2,0)+1,0),0)</f>
        <v>0</v>
      </c>
      <c r="V486" s="25">
        <f>IFERROR(VLOOKUP($A486,'TD SOP+PROFORM MOD'!$A$5:$AD$750,MATCH(V$4,'TD SOP+PROFORM MOD'!$B$2:$AD$2,0)+1,0),0)+IFERROR(VLOOKUP($A486,'TD SOP+PROFORM MOD'!$A$5:$AD$750,MATCH(V$2,'TD SOP+PROFORM MOD'!$B$2:$AD$2,0)+1,0),0)</f>
        <v>0</v>
      </c>
      <c r="W486" s="26" t="str">
        <f t="shared" si="120"/>
        <v/>
      </c>
      <c r="X486" s="25">
        <f>IFERROR(VLOOKUP($A486,'TD SOP+PROFORM MOD'!$A$5:$AD$750,MATCH(X$4,'TD SOP+PROFORM MOD'!$B$2:$AD$2,0)+1,0),0)+IFERROR(VLOOKUP($A486,'TD SOP+PROFORM MOD'!$A$5:$AD$750,MATCH(X$2,'TD SOP+PROFORM MOD'!$B$2:$AD$2,0)+1,0),0)</f>
        <v>0</v>
      </c>
      <c r="Y486" s="25">
        <f>IFERROR(VLOOKUP($A486,'TD SOP+PROFORM MOD'!$A$5:$AD$750,MATCH(Y$4,'TD SOP+PROFORM MOD'!$B$2:$AD$2,0)+1,0),0)+IFERROR(VLOOKUP($A486,'TD SOP+PROFORM MOD'!$A$5:$AD$750,MATCH(Y$2,'TD SOP+PROFORM MOD'!$B$2:$AD$2,0)+1,0),0)</f>
        <v>0</v>
      </c>
      <c r="Z486" s="26" t="str">
        <f t="shared" si="121"/>
        <v/>
      </c>
      <c r="AA486" s="25">
        <f>IFERROR(VLOOKUP($A486,'TD SOP+PROFORM MOD'!$A$5:$AD$750,MATCH(AA$4,'TD SOP+PROFORM MOD'!$B$2:$AD$2,0)+1,0),0)+IFERROR(VLOOKUP($A486,'TD SOP+PROFORM MOD'!$A$5:$AD$750,MATCH(AA$2,'TD SOP+PROFORM MOD'!$B$2:$AD$2,0)+1,0),0)</f>
        <v>0</v>
      </c>
      <c r="AB486" s="25">
        <f>IFERROR(VLOOKUP($A486,'TD SOP+PROFORM MOD'!$A$5:$AD$750,MATCH(AB$4,'TD SOP+PROFORM MOD'!$B$2:$AD$2,0)+1,0),0)+IFERROR(VLOOKUP($A486,'TD SOP+PROFORM MOD'!$A$5:$AD$750,MATCH(AB$2,'TD SOP+PROFORM MOD'!$B$2:$AD$2,0)+1,0),0)</f>
        <v>0</v>
      </c>
      <c r="AC486" s="26" t="str">
        <f t="shared" si="122"/>
        <v/>
      </c>
      <c r="AD486" s="25">
        <f>IFERROR(VLOOKUP($A486,'TD SOP+PROFORM MOD'!$A$5:$AD$750,MATCH(AD$4,'TD SOP+PROFORM MOD'!$B$2:$AD$2,0)+1,0),0)+IFERROR(VLOOKUP($A486,'TD SOP+PROFORM MOD'!$A$5:$AD$750,MATCH(AD$2,'TD SOP+PROFORM MOD'!$B$2:$AD$2,0)+1,0),0)</f>
        <v>0</v>
      </c>
      <c r="AE486" s="25">
        <f>IFERROR(VLOOKUP($A486,'TD SOP+PROFORM MOD'!$A$5:$AD$750,MATCH(AE$4,'TD SOP+PROFORM MOD'!$B$2:$AD$2,0)+1,0),0)+IFERROR(VLOOKUP($A486,'TD SOP+PROFORM MOD'!$A$5:$AD$750,MATCH(AE$2,'TD SOP+PROFORM MOD'!$B$2:$AD$2,0)+1,0),0)</f>
        <v>0</v>
      </c>
      <c r="AF486" s="26" t="str">
        <f t="shared" si="123"/>
        <v/>
      </c>
      <c r="AG486" s="25">
        <f>IFERROR(VLOOKUP($A486,'TD SOP+PROFORM MOD'!$A$5:$AD$750,MATCH(AG$4,'TD SOP+PROFORM MOD'!$B$2:$AD$2,0)+1,0),0)+IFERROR(VLOOKUP($A486,'TD SOP+PROFORM MOD'!$A$5:$AD$750,MATCH(AG$2,'TD SOP+PROFORM MOD'!$B$2:$AD$2,0)+1,0),0)</f>
        <v>0</v>
      </c>
      <c r="AH486" s="25">
        <f>IFERROR(VLOOKUP($A486,'TD SOP+PROFORM MOD'!$A$5:$AD$750,MATCH(AH$4,'TD SOP+PROFORM MOD'!$B$2:$AD$2,0)+1,0),0)+IFERROR(VLOOKUP($A486,'TD SOP+PROFORM MOD'!$A$5:$AD$750,MATCH(AH$2,'TD SOP+PROFORM MOD'!$B$2:$AD$2,0)+1,0),0)</f>
        <v>0</v>
      </c>
      <c r="AI486" s="26" t="str">
        <f t="shared" si="124"/>
        <v/>
      </c>
      <c r="AJ486" s="25">
        <f>IFERROR(VLOOKUP($A486,'TD SOP+PROFORM MOD'!$A$5:$AD$750,MATCH(AJ$4,'TD SOP+PROFORM MOD'!$B$2:$AD$2,0)+1,0),0)+IFERROR(VLOOKUP($A486,'TD SOP+PROFORM MOD'!$A$5:$AD$750,MATCH(AJ$2,'TD SOP+PROFORM MOD'!$B$2:$AD$2,0)+1,0),0)</f>
        <v>0</v>
      </c>
      <c r="AK486" s="25">
        <f>IFERROR(VLOOKUP($A486,'TD SOP+PROFORM MOD'!$A$5:$AD$750,MATCH(AK$4,'TD SOP+PROFORM MOD'!$B$2:$AD$2,0)+1,0),0)+IFERROR(VLOOKUP($A486,'TD SOP+PROFORM MOD'!$A$5:$AD$750,MATCH(AK$2,'TD SOP+PROFORM MOD'!$B$2:$AD$2,0)+1,0),0)</f>
        <v>0</v>
      </c>
      <c r="AL486" s="26" t="str">
        <f t="shared" si="125"/>
        <v/>
      </c>
      <c r="AM486" s="25">
        <f t="shared" si="127"/>
        <v>0</v>
      </c>
      <c r="AN486" s="25">
        <f t="shared" si="127"/>
        <v>0</v>
      </c>
      <c r="AO486" s="26" t="str">
        <f t="shared" si="126"/>
        <v/>
      </c>
      <c r="AR486" s="25">
        <f>SUMIF('B&amp;S YTD LFY'!B:B,"="&amp;A486,'B&amp;S YTD LFY'!C:C)</f>
        <v>0</v>
      </c>
      <c r="AS486" s="25">
        <f t="shared" si="128"/>
        <v>0</v>
      </c>
      <c r="AT486" s="25"/>
    </row>
    <row r="487" spans="1:46" x14ac:dyDescent="0.35">
      <c r="A487" s="24">
        <f>IF(AND('TD SOP+PROFORM MOD'!A484&lt;&gt;"",'TD SOP+PROFORM MOD'!A484&lt;&gt;"TOTAL"),'TD SOP+PROFORM MOD'!A484,0)</f>
        <v>0</v>
      </c>
      <c r="C487" s="25" t="str">
        <f>IFERROR(VLOOKUP($A487,'TD SOP+PROFORM MOD'!$A$5:$AD$750,MATCH(C$4,'TD SOP+PROFORM MOD'!$B$2:$AT$2,0)+1,0),"")</f>
        <v/>
      </c>
      <c r="D487" s="25" t="str">
        <f>IFERROR(VLOOKUP($A487,'TD SOP+PROFORM MOD'!$A$5:$AD$750,MATCH(D$4,'TD SOP+PROFORM MOD'!$B$2:$AT$2,0)+1,0),"")</f>
        <v/>
      </c>
      <c r="E487" s="26" t="str">
        <f t="shared" si="114"/>
        <v/>
      </c>
      <c r="F487" s="25" t="str">
        <f>IFERROR(VLOOKUP($A487,'TD SOP+PROFORM MOD'!$A$5:$AD$750,MATCH(F$4,'TD SOP+PROFORM MOD'!$B$2:$AT$2,0)+1,0),"")</f>
        <v/>
      </c>
      <c r="G487" s="25" t="str">
        <f>IFERROR(VLOOKUP($A487,'TD SOP+PROFORM MOD'!$A$5:$AD$750,MATCH(G$4,'TD SOP+PROFORM MOD'!$B$2:$AT$2,0)+1,0),"")</f>
        <v/>
      </c>
      <c r="H487" s="26" t="str">
        <f t="shared" si="115"/>
        <v/>
      </c>
      <c r="I487" s="25" t="str">
        <f>IFERROR(VLOOKUP($A487,'TD SOP+PROFORM MOD'!$A$5:$AD$750,MATCH(I$4,'TD SOP+PROFORM MOD'!$B$2:$AT$2,0)+1,0),"")</f>
        <v/>
      </c>
      <c r="J487" s="25" t="str">
        <f>IFERROR(VLOOKUP($A487,'TD SOP+PROFORM MOD'!$A$5:$AD$750,MATCH(J$4,'TD SOP+PROFORM MOD'!$B$2:$AT$2,0)+1,0),"")</f>
        <v/>
      </c>
      <c r="K487" s="26" t="str">
        <f t="shared" si="116"/>
        <v/>
      </c>
      <c r="L487" s="25" t="str">
        <f>IFERROR(VLOOKUP($A487,'TD SOP+PROFORM MOD'!$A$5:$AD$750,MATCH(L$4,'TD SOP+PROFORM MOD'!$B$2:$AT$2,0)+1,0),"")</f>
        <v/>
      </c>
      <c r="M487" s="25" t="str">
        <f>IFERROR(VLOOKUP($A487,'TD SOP+PROFORM MOD'!$A$5:$AD$750,MATCH(M$4,'TD SOP+PROFORM MOD'!$B$2:$AT$2,0)+1,0),"")</f>
        <v/>
      </c>
      <c r="N487" s="26" t="str">
        <f t="shared" si="117"/>
        <v/>
      </c>
      <c r="O487" s="25">
        <f>IFERROR(VLOOKUP($A487,'TD SOP+PROFORM MOD'!$A$5:$AD$750,MATCH(O$4,'TD SOP+PROFORM MOD'!$B$2:$AD$2,0)+1,0),0)+IFERROR(VLOOKUP($A487,'TD SOP+PROFORM MOD'!$A$5:$AD$750,MATCH(O$2,'TD SOP+PROFORM MOD'!$B$2:$AD$2,0)+1,0),0)</f>
        <v>0</v>
      </c>
      <c r="P487" s="25">
        <f>IFERROR(VLOOKUP($A487,'TD SOP+PROFORM MOD'!$A$5:$AD$750,MATCH(P$4,'TD SOP+PROFORM MOD'!$B$2:$AD$2,0)+1,0),0)+IFERROR(VLOOKUP($A487,'TD SOP+PROFORM MOD'!$A$5:$AD$750,MATCH(P$2,'TD SOP+PROFORM MOD'!$B$2:$AD$2,0)+1,0),0)</f>
        <v>0</v>
      </c>
      <c r="Q487" s="26" t="str">
        <f t="shared" si="118"/>
        <v/>
      </c>
      <c r="R487" s="25">
        <f>IFERROR(VLOOKUP($A487,'TD SOP+PROFORM MOD'!$A$5:$AD$750,MATCH(R$4,'TD SOP+PROFORM MOD'!$B$2:$AD$2,0)+1,0),0)+IFERROR(VLOOKUP($A487,'TD SOP+PROFORM MOD'!$A$5:$AD$750,MATCH(R$2,'TD SOP+PROFORM MOD'!$B$2:$AD$2,0)+1,0),0)</f>
        <v>0</v>
      </c>
      <c r="S487" s="25">
        <f>IFERROR(VLOOKUP($A487,'TD SOP+PROFORM MOD'!$A$5:$AD$750,MATCH(S$4,'TD SOP+PROFORM MOD'!$B$2:$AD$2,0)+1,0),0)+IFERROR(VLOOKUP($A487,'TD SOP+PROFORM MOD'!$A$5:$AD$750,MATCH(S$2,'TD SOP+PROFORM MOD'!$B$2:$AD$2,0)+1,0),0)</f>
        <v>0</v>
      </c>
      <c r="T487" s="26" t="str">
        <f t="shared" si="119"/>
        <v/>
      </c>
      <c r="U487" s="25">
        <f>IFERROR(VLOOKUP($A487,'TD SOP+PROFORM MOD'!$A$5:$AD$750,MATCH(U$4,'TD SOP+PROFORM MOD'!$B$2:$AD$2,0)+1,0),0)+IFERROR(VLOOKUP($A487,'TD SOP+PROFORM MOD'!$A$5:$AD$750,MATCH(U$2,'TD SOP+PROFORM MOD'!$B$2:$AD$2,0)+1,0),0)</f>
        <v>0</v>
      </c>
      <c r="V487" s="25">
        <f>IFERROR(VLOOKUP($A487,'TD SOP+PROFORM MOD'!$A$5:$AD$750,MATCH(V$4,'TD SOP+PROFORM MOD'!$B$2:$AD$2,0)+1,0),0)+IFERROR(VLOOKUP($A487,'TD SOP+PROFORM MOD'!$A$5:$AD$750,MATCH(V$2,'TD SOP+PROFORM MOD'!$B$2:$AD$2,0)+1,0),0)</f>
        <v>0</v>
      </c>
      <c r="W487" s="26" t="str">
        <f t="shared" si="120"/>
        <v/>
      </c>
      <c r="X487" s="25">
        <f>IFERROR(VLOOKUP($A487,'TD SOP+PROFORM MOD'!$A$5:$AD$750,MATCH(X$4,'TD SOP+PROFORM MOD'!$B$2:$AD$2,0)+1,0),0)+IFERROR(VLOOKUP($A487,'TD SOP+PROFORM MOD'!$A$5:$AD$750,MATCH(X$2,'TD SOP+PROFORM MOD'!$B$2:$AD$2,0)+1,0),0)</f>
        <v>0</v>
      </c>
      <c r="Y487" s="25">
        <f>IFERROR(VLOOKUP($A487,'TD SOP+PROFORM MOD'!$A$5:$AD$750,MATCH(Y$4,'TD SOP+PROFORM MOD'!$B$2:$AD$2,0)+1,0),0)+IFERROR(VLOOKUP($A487,'TD SOP+PROFORM MOD'!$A$5:$AD$750,MATCH(Y$2,'TD SOP+PROFORM MOD'!$B$2:$AD$2,0)+1,0),0)</f>
        <v>0</v>
      </c>
      <c r="Z487" s="26" t="str">
        <f t="shared" si="121"/>
        <v/>
      </c>
      <c r="AA487" s="25">
        <f>IFERROR(VLOOKUP($A487,'TD SOP+PROFORM MOD'!$A$5:$AD$750,MATCH(AA$4,'TD SOP+PROFORM MOD'!$B$2:$AD$2,0)+1,0),0)+IFERROR(VLOOKUP($A487,'TD SOP+PROFORM MOD'!$A$5:$AD$750,MATCH(AA$2,'TD SOP+PROFORM MOD'!$B$2:$AD$2,0)+1,0),0)</f>
        <v>0</v>
      </c>
      <c r="AB487" s="25">
        <f>IFERROR(VLOOKUP($A487,'TD SOP+PROFORM MOD'!$A$5:$AD$750,MATCH(AB$4,'TD SOP+PROFORM MOD'!$B$2:$AD$2,0)+1,0),0)+IFERROR(VLOOKUP($A487,'TD SOP+PROFORM MOD'!$A$5:$AD$750,MATCH(AB$2,'TD SOP+PROFORM MOD'!$B$2:$AD$2,0)+1,0),0)</f>
        <v>0</v>
      </c>
      <c r="AC487" s="26" t="str">
        <f t="shared" si="122"/>
        <v/>
      </c>
      <c r="AD487" s="25">
        <f>IFERROR(VLOOKUP($A487,'TD SOP+PROFORM MOD'!$A$5:$AD$750,MATCH(AD$4,'TD SOP+PROFORM MOD'!$B$2:$AD$2,0)+1,0),0)+IFERROR(VLOOKUP($A487,'TD SOP+PROFORM MOD'!$A$5:$AD$750,MATCH(AD$2,'TD SOP+PROFORM MOD'!$B$2:$AD$2,0)+1,0),0)</f>
        <v>0</v>
      </c>
      <c r="AE487" s="25">
        <f>IFERROR(VLOOKUP($A487,'TD SOP+PROFORM MOD'!$A$5:$AD$750,MATCH(AE$4,'TD SOP+PROFORM MOD'!$B$2:$AD$2,0)+1,0),0)+IFERROR(VLOOKUP($A487,'TD SOP+PROFORM MOD'!$A$5:$AD$750,MATCH(AE$2,'TD SOP+PROFORM MOD'!$B$2:$AD$2,0)+1,0),0)</f>
        <v>0</v>
      </c>
      <c r="AF487" s="26" t="str">
        <f t="shared" si="123"/>
        <v/>
      </c>
      <c r="AG487" s="25">
        <f>IFERROR(VLOOKUP($A487,'TD SOP+PROFORM MOD'!$A$5:$AD$750,MATCH(AG$4,'TD SOP+PROFORM MOD'!$B$2:$AD$2,0)+1,0),0)+IFERROR(VLOOKUP($A487,'TD SOP+PROFORM MOD'!$A$5:$AD$750,MATCH(AG$2,'TD SOP+PROFORM MOD'!$B$2:$AD$2,0)+1,0),0)</f>
        <v>0</v>
      </c>
      <c r="AH487" s="25">
        <f>IFERROR(VLOOKUP($A487,'TD SOP+PROFORM MOD'!$A$5:$AD$750,MATCH(AH$4,'TD SOP+PROFORM MOD'!$B$2:$AD$2,0)+1,0),0)+IFERROR(VLOOKUP($A487,'TD SOP+PROFORM MOD'!$A$5:$AD$750,MATCH(AH$2,'TD SOP+PROFORM MOD'!$B$2:$AD$2,0)+1,0),0)</f>
        <v>0</v>
      </c>
      <c r="AI487" s="26" t="str">
        <f t="shared" si="124"/>
        <v/>
      </c>
      <c r="AJ487" s="25">
        <f>IFERROR(VLOOKUP($A487,'TD SOP+PROFORM MOD'!$A$5:$AD$750,MATCH(AJ$4,'TD SOP+PROFORM MOD'!$B$2:$AD$2,0)+1,0),0)+IFERROR(VLOOKUP($A487,'TD SOP+PROFORM MOD'!$A$5:$AD$750,MATCH(AJ$2,'TD SOP+PROFORM MOD'!$B$2:$AD$2,0)+1,0),0)</f>
        <v>0</v>
      </c>
      <c r="AK487" s="25">
        <f>IFERROR(VLOOKUP($A487,'TD SOP+PROFORM MOD'!$A$5:$AD$750,MATCH(AK$4,'TD SOP+PROFORM MOD'!$B$2:$AD$2,0)+1,0),0)+IFERROR(VLOOKUP($A487,'TD SOP+PROFORM MOD'!$A$5:$AD$750,MATCH(AK$2,'TD SOP+PROFORM MOD'!$B$2:$AD$2,0)+1,0),0)</f>
        <v>0</v>
      </c>
      <c r="AL487" s="26" t="str">
        <f t="shared" si="125"/>
        <v/>
      </c>
      <c r="AM487" s="25">
        <f t="shared" si="127"/>
        <v>0</v>
      </c>
      <c r="AN487" s="25">
        <f t="shared" si="127"/>
        <v>0</v>
      </c>
      <c r="AO487" s="26" t="str">
        <f t="shared" si="126"/>
        <v/>
      </c>
      <c r="AR487" s="25">
        <f>SUMIF('B&amp;S YTD LFY'!B:B,"="&amp;A487,'B&amp;S YTD LFY'!C:C)</f>
        <v>0</v>
      </c>
      <c r="AS487" s="25">
        <f t="shared" si="128"/>
        <v>0</v>
      </c>
      <c r="AT487" s="25"/>
    </row>
    <row r="488" spans="1:46" x14ac:dyDescent="0.35">
      <c r="A488" s="24">
        <f>IF(AND('TD SOP+PROFORM MOD'!A485&lt;&gt;"",'TD SOP+PROFORM MOD'!A485&lt;&gt;"TOTAL"),'TD SOP+PROFORM MOD'!A485,0)</f>
        <v>0</v>
      </c>
      <c r="C488" s="25" t="str">
        <f>IFERROR(VLOOKUP($A488,'TD SOP+PROFORM MOD'!$A$5:$AD$750,MATCH(C$4,'TD SOP+PROFORM MOD'!$B$2:$AT$2,0)+1,0),"")</f>
        <v/>
      </c>
      <c r="D488" s="25" t="str">
        <f>IFERROR(VLOOKUP($A488,'TD SOP+PROFORM MOD'!$A$5:$AD$750,MATCH(D$4,'TD SOP+PROFORM MOD'!$B$2:$AT$2,0)+1,0),"")</f>
        <v/>
      </c>
      <c r="E488" s="26" t="str">
        <f t="shared" si="114"/>
        <v/>
      </c>
      <c r="F488" s="25" t="str">
        <f>IFERROR(VLOOKUP($A488,'TD SOP+PROFORM MOD'!$A$5:$AD$750,MATCH(F$4,'TD SOP+PROFORM MOD'!$B$2:$AT$2,0)+1,0),"")</f>
        <v/>
      </c>
      <c r="G488" s="25" t="str">
        <f>IFERROR(VLOOKUP($A488,'TD SOP+PROFORM MOD'!$A$5:$AD$750,MATCH(G$4,'TD SOP+PROFORM MOD'!$B$2:$AT$2,0)+1,0),"")</f>
        <v/>
      </c>
      <c r="H488" s="26" t="str">
        <f t="shared" si="115"/>
        <v/>
      </c>
      <c r="I488" s="25" t="str">
        <f>IFERROR(VLOOKUP($A488,'TD SOP+PROFORM MOD'!$A$5:$AD$750,MATCH(I$4,'TD SOP+PROFORM MOD'!$B$2:$AT$2,0)+1,0),"")</f>
        <v/>
      </c>
      <c r="J488" s="25" t="str">
        <f>IFERROR(VLOOKUP($A488,'TD SOP+PROFORM MOD'!$A$5:$AD$750,MATCH(J$4,'TD SOP+PROFORM MOD'!$B$2:$AT$2,0)+1,0),"")</f>
        <v/>
      </c>
      <c r="K488" s="26" t="str">
        <f t="shared" si="116"/>
        <v/>
      </c>
      <c r="L488" s="25" t="str">
        <f>IFERROR(VLOOKUP($A488,'TD SOP+PROFORM MOD'!$A$5:$AD$750,MATCH(L$4,'TD SOP+PROFORM MOD'!$B$2:$AT$2,0)+1,0),"")</f>
        <v/>
      </c>
      <c r="M488" s="25" t="str">
        <f>IFERROR(VLOOKUP($A488,'TD SOP+PROFORM MOD'!$A$5:$AD$750,MATCH(M$4,'TD SOP+PROFORM MOD'!$B$2:$AT$2,0)+1,0),"")</f>
        <v/>
      </c>
      <c r="N488" s="26" t="str">
        <f t="shared" si="117"/>
        <v/>
      </c>
      <c r="O488" s="25">
        <f>IFERROR(VLOOKUP($A488,'TD SOP+PROFORM MOD'!$A$5:$AD$750,MATCH(O$4,'TD SOP+PROFORM MOD'!$B$2:$AD$2,0)+1,0),0)+IFERROR(VLOOKUP($A488,'TD SOP+PROFORM MOD'!$A$5:$AD$750,MATCH(O$2,'TD SOP+PROFORM MOD'!$B$2:$AD$2,0)+1,0),0)</f>
        <v>0</v>
      </c>
      <c r="P488" s="25">
        <f>IFERROR(VLOOKUP($A488,'TD SOP+PROFORM MOD'!$A$5:$AD$750,MATCH(P$4,'TD SOP+PROFORM MOD'!$B$2:$AD$2,0)+1,0),0)+IFERROR(VLOOKUP($A488,'TD SOP+PROFORM MOD'!$A$5:$AD$750,MATCH(P$2,'TD SOP+PROFORM MOD'!$B$2:$AD$2,0)+1,0),0)</f>
        <v>0</v>
      </c>
      <c r="Q488" s="26" t="str">
        <f t="shared" si="118"/>
        <v/>
      </c>
      <c r="R488" s="25">
        <f>IFERROR(VLOOKUP($A488,'TD SOP+PROFORM MOD'!$A$5:$AD$750,MATCH(R$4,'TD SOP+PROFORM MOD'!$B$2:$AD$2,0)+1,0),0)+IFERROR(VLOOKUP($A488,'TD SOP+PROFORM MOD'!$A$5:$AD$750,MATCH(R$2,'TD SOP+PROFORM MOD'!$B$2:$AD$2,0)+1,0),0)</f>
        <v>0</v>
      </c>
      <c r="S488" s="25">
        <f>IFERROR(VLOOKUP($A488,'TD SOP+PROFORM MOD'!$A$5:$AD$750,MATCH(S$4,'TD SOP+PROFORM MOD'!$B$2:$AD$2,0)+1,0),0)+IFERROR(VLOOKUP($A488,'TD SOP+PROFORM MOD'!$A$5:$AD$750,MATCH(S$2,'TD SOP+PROFORM MOD'!$B$2:$AD$2,0)+1,0),0)</f>
        <v>0</v>
      </c>
      <c r="T488" s="26" t="str">
        <f t="shared" si="119"/>
        <v/>
      </c>
      <c r="U488" s="25">
        <f>IFERROR(VLOOKUP($A488,'TD SOP+PROFORM MOD'!$A$5:$AD$750,MATCH(U$4,'TD SOP+PROFORM MOD'!$B$2:$AD$2,0)+1,0),0)+IFERROR(VLOOKUP($A488,'TD SOP+PROFORM MOD'!$A$5:$AD$750,MATCH(U$2,'TD SOP+PROFORM MOD'!$B$2:$AD$2,0)+1,0),0)</f>
        <v>0</v>
      </c>
      <c r="V488" s="25">
        <f>IFERROR(VLOOKUP($A488,'TD SOP+PROFORM MOD'!$A$5:$AD$750,MATCH(V$4,'TD SOP+PROFORM MOD'!$B$2:$AD$2,0)+1,0),0)+IFERROR(VLOOKUP($A488,'TD SOP+PROFORM MOD'!$A$5:$AD$750,MATCH(V$2,'TD SOP+PROFORM MOD'!$B$2:$AD$2,0)+1,0),0)</f>
        <v>0</v>
      </c>
      <c r="W488" s="26" t="str">
        <f t="shared" si="120"/>
        <v/>
      </c>
      <c r="X488" s="25">
        <f>IFERROR(VLOOKUP($A488,'TD SOP+PROFORM MOD'!$A$5:$AD$750,MATCH(X$4,'TD SOP+PROFORM MOD'!$B$2:$AD$2,0)+1,0),0)+IFERROR(VLOOKUP($A488,'TD SOP+PROFORM MOD'!$A$5:$AD$750,MATCH(X$2,'TD SOP+PROFORM MOD'!$B$2:$AD$2,0)+1,0),0)</f>
        <v>0</v>
      </c>
      <c r="Y488" s="25">
        <f>IFERROR(VLOOKUP($A488,'TD SOP+PROFORM MOD'!$A$5:$AD$750,MATCH(Y$4,'TD SOP+PROFORM MOD'!$B$2:$AD$2,0)+1,0),0)+IFERROR(VLOOKUP($A488,'TD SOP+PROFORM MOD'!$A$5:$AD$750,MATCH(Y$2,'TD SOP+PROFORM MOD'!$B$2:$AD$2,0)+1,0),0)</f>
        <v>0</v>
      </c>
      <c r="Z488" s="26" t="str">
        <f t="shared" si="121"/>
        <v/>
      </c>
      <c r="AA488" s="25">
        <f>IFERROR(VLOOKUP($A488,'TD SOP+PROFORM MOD'!$A$5:$AD$750,MATCH(AA$4,'TD SOP+PROFORM MOD'!$B$2:$AD$2,0)+1,0),0)+IFERROR(VLOOKUP($A488,'TD SOP+PROFORM MOD'!$A$5:$AD$750,MATCH(AA$2,'TD SOP+PROFORM MOD'!$B$2:$AD$2,0)+1,0),0)</f>
        <v>0</v>
      </c>
      <c r="AB488" s="25">
        <f>IFERROR(VLOOKUP($A488,'TD SOP+PROFORM MOD'!$A$5:$AD$750,MATCH(AB$4,'TD SOP+PROFORM MOD'!$B$2:$AD$2,0)+1,0),0)+IFERROR(VLOOKUP($A488,'TD SOP+PROFORM MOD'!$A$5:$AD$750,MATCH(AB$2,'TD SOP+PROFORM MOD'!$B$2:$AD$2,0)+1,0),0)</f>
        <v>0</v>
      </c>
      <c r="AC488" s="26" t="str">
        <f t="shared" si="122"/>
        <v/>
      </c>
      <c r="AD488" s="25">
        <f>IFERROR(VLOOKUP($A488,'TD SOP+PROFORM MOD'!$A$5:$AD$750,MATCH(AD$4,'TD SOP+PROFORM MOD'!$B$2:$AD$2,0)+1,0),0)+IFERROR(VLOOKUP($A488,'TD SOP+PROFORM MOD'!$A$5:$AD$750,MATCH(AD$2,'TD SOP+PROFORM MOD'!$B$2:$AD$2,0)+1,0),0)</f>
        <v>0</v>
      </c>
      <c r="AE488" s="25">
        <f>IFERROR(VLOOKUP($A488,'TD SOP+PROFORM MOD'!$A$5:$AD$750,MATCH(AE$4,'TD SOP+PROFORM MOD'!$B$2:$AD$2,0)+1,0),0)+IFERROR(VLOOKUP($A488,'TD SOP+PROFORM MOD'!$A$5:$AD$750,MATCH(AE$2,'TD SOP+PROFORM MOD'!$B$2:$AD$2,0)+1,0),0)</f>
        <v>0</v>
      </c>
      <c r="AF488" s="26" t="str">
        <f t="shared" si="123"/>
        <v/>
      </c>
      <c r="AG488" s="25">
        <f>IFERROR(VLOOKUP($A488,'TD SOP+PROFORM MOD'!$A$5:$AD$750,MATCH(AG$4,'TD SOP+PROFORM MOD'!$B$2:$AD$2,0)+1,0),0)+IFERROR(VLOOKUP($A488,'TD SOP+PROFORM MOD'!$A$5:$AD$750,MATCH(AG$2,'TD SOP+PROFORM MOD'!$B$2:$AD$2,0)+1,0),0)</f>
        <v>0</v>
      </c>
      <c r="AH488" s="25">
        <f>IFERROR(VLOOKUP($A488,'TD SOP+PROFORM MOD'!$A$5:$AD$750,MATCH(AH$4,'TD SOP+PROFORM MOD'!$B$2:$AD$2,0)+1,0),0)+IFERROR(VLOOKUP($A488,'TD SOP+PROFORM MOD'!$A$5:$AD$750,MATCH(AH$2,'TD SOP+PROFORM MOD'!$B$2:$AD$2,0)+1,0),0)</f>
        <v>0</v>
      </c>
      <c r="AI488" s="26" t="str">
        <f t="shared" si="124"/>
        <v/>
      </c>
      <c r="AJ488" s="25">
        <f>IFERROR(VLOOKUP($A488,'TD SOP+PROFORM MOD'!$A$5:$AD$750,MATCH(AJ$4,'TD SOP+PROFORM MOD'!$B$2:$AD$2,0)+1,0),0)+IFERROR(VLOOKUP($A488,'TD SOP+PROFORM MOD'!$A$5:$AD$750,MATCH(AJ$2,'TD SOP+PROFORM MOD'!$B$2:$AD$2,0)+1,0),0)</f>
        <v>0</v>
      </c>
      <c r="AK488" s="25">
        <f>IFERROR(VLOOKUP($A488,'TD SOP+PROFORM MOD'!$A$5:$AD$750,MATCH(AK$4,'TD SOP+PROFORM MOD'!$B$2:$AD$2,0)+1,0),0)+IFERROR(VLOOKUP($A488,'TD SOP+PROFORM MOD'!$A$5:$AD$750,MATCH(AK$2,'TD SOP+PROFORM MOD'!$B$2:$AD$2,0)+1,0),0)</f>
        <v>0</v>
      </c>
      <c r="AL488" s="26" t="str">
        <f t="shared" si="125"/>
        <v/>
      </c>
      <c r="AM488" s="25">
        <f t="shared" si="127"/>
        <v>0</v>
      </c>
      <c r="AN488" s="25">
        <f t="shared" si="127"/>
        <v>0</v>
      </c>
      <c r="AO488" s="26" t="str">
        <f t="shared" si="126"/>
        <v/>
      </c>
      <c r="AR488" s="25">
        <f>SUMIF('B&amp;S YTD LFY'!B:B,"="&amp;A488,'B&amp;S YTD LFY'!C:C)</f>
        <v>0</v>
      </c>
      <c r="AS488" s="25">
        <f t="shared" si="128"/>
        <v>0</v>
      </c>
      <c r="AT488" s="25"/>
    </row>
    <row r="489" spans="1:46" x14ac:dyDescent="0.35">
      <c r="A489" s="24">
        <f>IF(AND('TD SOP+PROFORM MOD'!A486&lt;&gt;"",'TD SOP+PROFORM MOD'!A486&lt;&gt;"TOTAL"),'TD SOP+PROFORM MOD'!A486,0)</f>
        <v>0</v>
      </c>
      <c r="C489" s="25" t="str">
        <f>IFERROR(VLOOKUP($A489,'TD SOP+PROFORM MOD'!$A$5:$AD$750,MATCH(C$4,'TD SOP+PROFORM MOD'!$B$2:$AT$2,0)+1,0),"")</f>
        <v/>
      </c>
      <c r="D489" s="25" t="str">
        <f>IFERROR(VLOOKUP($A489,'TD SOP+PROFORM MOD'!$A$5:$AD$750,MATCH(D$4,'TD SOP+PROFORM MOD'!$B$2:$AT$2,0)+1,0),"")</f>
        <v/>
      </c>
      <c r="E489" s="26" t="str">
        <f t="shared" si="114"/>
        <v/>
      </c>
      <c r="F489" s="25" t="str">
        <f>IFERROR(VLOOKUP($A489,'TD SOP+PROFORM MOD'!$A$5:$AD$750,MATCH(F$4,'TD SOP+PROFORM MOD'!$B$2:$AT$2,0)+1,0),"")</f>
        <v/>
      </c>
      <c r="G489" s="25" t="str">
        <f>IFERROR(VLOOKUP($A489,'TD SOP+PROFORM MOD'!$A$5:$AD$750,MATCH(G$4,'TD SOP+PROFORM MOD'!$B$2:$AT$2,0)+1,0),"")</f>
        <v/>
      </c>
      <c r="H489" s="26" t="str">
        <f t="shared" si="115"/>
        <v/>
      </c>
      <c r="I489" s="25" t="str">
        <f>IFERROR(VLOOKUP($A489,'TD SOP+PROFORM MOD'!$A$5:$AD$750,MATCH(I$4,'TD SOP+PROFORM MOD'!$B$2:$AT$2,0)+1,0),"")</f>
        <v/>
      </c>
      <c r="J489" s="25" t="str">
        <f>IFERROR(VLOOKUP($A489,'TD SOP+PROFORM MOD'!$A$5:$AD$750,MATCH(J$4,'TD SOP+PROFORM MOD'!$B$2:$AT$2,0)+1,0),"")</f>
        <v/>
      </c>
      <c r="K489" s="26" t="str">
        <f t="shared" si="116"/>
        <v/>
      </c>
      <c r="L489" s="25" t="str">
        <f>IFERROR(VLOOKUP($A489,'TD SOP+PROFORM MOD'!$A$5:$AD$750,MATCH(L$4,'TD SOP+PROFORM MOD'!$B$2:$AT$2,0)+1,0),"")</f>
        <v/>
      </c>
      <c r="M489" s="25" t="str">
        <f>IFERROR(VLOOKUP($A489,'TD SOP+PROFORM MOD'!$A$5:$AD$750,MATCH(M$4,'TD SOP+PROFORM MOD'!$B$2:$AT$2,0)+1,0),"")</f>
        <v/>
      </c>
      <c r="N489" s="26" t="str">
        <f t="shared" si="117"/>
        <v/>
      </c>
      <c r="O489" s="25">
        <f>IFERROR(VLOOKUP($A489,'TD SOP+PROFORM MOD'!$A$5:$AD$750,MATCH(O$4,'TD SOP+PROFORM MOD'!$B$2:$AD$2,0)+1,0),0)+IFERROR(VLOOKUP($A489,'TD SOP+PROFORM MOD'!$A$5:$AD$750,MATCH(O$2,'TD SOP+PROFORM MOD'!$B$2:$AD$2,0)+1,0),0)</f>
        <v>0</v>
      </c>
      <c r="P489" s="25">
        <f>IFERROR(VLOOKUP($A489,'TD SOP+PROFORM MOD'!$A$5:$AD$750,MATCH(P$4,'TD SOP+PROFORM MOD'!$B$2:$AD$2,0)+1,0),0)+IFERROR(VLOOKUP($A489,'TD SOP+PROFORM MOD'!$A$5:$AD$750,MATCH(P$2,'TD SOP+PROFORM MOD'!$B$2:$AD$2,0)+1,0),0)</f>
        <v>0</v>
      </c>
      <c r="Q489" s="26" t="str">
        <f t="shared" si="118"/>
        <v/>
      </c>
      <c r="R489" s="25">
        <f>IFERROR(VLOOKUP($A489,'TD SOP+PROFORM MOD'!$A$5:$AD$750,MATCH(R$4,'TD SOP+PROFORM MOD'!$B$2:$AD$2,0)+1,0),0)+IFERROR(VLOOKUP($A489,'TD SOP+PROFORM MOD'!$A$5:$AD$750,MATCH(R$2,'TD SOP+PROFORM MOD'!$B$2:$AD$2,0)+1,0),0)</f>
        <v>0</v>
      </c>
      <c r="S489" s="25">
        <f>IFERROR(VLOOKUP($A489,'TD SOP+PROFORM MOD'!$A$5:$AD$750,MATCH(S$4,'TD SOP+PROFORM MOD'!$B$2:$AD$2,0)+1,0),0)+IFERROR(VLOOKUP($A489,'TD SOP+PROFORM MOD'!$A$5:$AD$750,MATCH(S$2,'TD SOP+PROFORM MOD'!$B$2:$AD$2,0)+1,0),0)</f>
        <v>0</v>
      </c>
      <c r="T489" s="26" t="str">
        <f t="shared" si="119"/>
        <v/>
      </c>
      <c r="U489" s="25">
        <f>IFERROR(VLOOKUP($A489,'TD SOP+PROFORM MOD'!$A$5:$AD$750,MATCH(U$4,'TD SOP+PROFORM MOD'!$B$2:$AD$2,0)+1,0),0)+IFERROR(VLOOKUP($A489,'TD SOP+PROFORM MOD'!$A$5:$AD$750,MATCH(U$2,'TD SOP+PROFORM MOD'!$B$2:$AD$2,0)+1,0),0)</f>
        <v>0</v>
      </c>
      <c r="V489" s="25">
        <f>IFERROR(VLOOKUP($A489,'TD SOP+PROFORM MOD'!$A$5:$AD$750,MATCH(V$4,'TD SOP+PROFORM MOD'!$B$2:$AD$2,0)+1,0),0)+IFERROR(VLOOKUP($A489,'TD SOP+PROFORM MOD'!$A$5:$AD$750,MATCH(V$2,'TD SOP+PROFORM MOD'!$B$2:$AD$2,0)+1,0),0)</f>
        <v>0</v>
      </c>
      <c r="W489" s="26" t="str">
        <f t="shared" si="120"/>
        <v/>
      </c>
      <c r="X489" s="25">
        <f>IFERROR(VLOOKUP($A489,'TD SOP+PROFORM MOD'!$A$5:$AD$750,MATCH(X$4,'TD SOP+PROFORM MOD'!$B$2:$AD$2,0)+1,0),0)+IFERROR(VLOOKUP($A489,'TD SOP+PROFORM MOD'!$A$5:$AD$750,MATCH(X$2,'TD SOP+PROFORM MOD'!$B$2:$AD$2,0)+1,0),0)</f>
        <v>0</v>
      </c>
      <c r="Y489" s="25">
        <f>IFERROR(VLOOKUP($A489,'TD SOP+PROFORM MOD'!$A$5:$AD$750,MATCH(Y$4,'TD SOP+PROFORM MOD'!$B$2:$AD$2,0)+1,0),0)+IFERROR(VLOOKUP($A489,'TD SOP+PROFORM MOD'!$A$5:$AD$750,MATCH(Y$2,'TD SOP+PROFORM MOD'!$B$2:$AD$2,0)+1,0),0)</f>
        <v>0</v>
      </c>
      <c r="Z489" s="26" t="str">
        <f t="shared" si="121"/>
        <v/>
      </c>
      <c r="AA489" s="25">
        <f>IFERROR(VLOOKUP($A489,'TD SOP+PROFORM MOD'!$A$5:$AD$750,MATCH(AA$4,'TD SOP+PROFORM MOD'!$B$2:$AD$2,0)+1,0),0)+IFERROR(VLOOKUP($A489,'TD SOP+PROFORM MOD'!$A$5:$AD$750,MATCH(AA$2,'TD SOP+PROFORM MOD'!$B$2:$AD$2,0)+1,0),0)</f>
        <v>0</v>
      </c>
      <c r="AB489" s="25">
        <f>IFERROR(VLOOKUP($A489,'TD SOP+PROFORM MOD'!$A$5:$AD$750,MATCH(AB$4,'TD SOP+PROFORM MOD'!$B$2:$AD$2,0)+1,0),0)+IFERROR(VLOOKUP($A489,'TD SOP+PROFORM MOD'!$A$5:$AD$750,MATCH(AB$2,'TD SOP+PROFORM MOD'!$B$2:$AD$2,0)+1,0),0)</f>
        <v>0</v>
      </c>
      <c r="AC489" s="26" t="str">
        <f t="shared" si="122"/>
        <v/>
      </c>
      <c r="AD489" s="25">
        <f>IFERROR(VLOOKUP($A489,'TD SOP+PROFORM MOD'!$A$5:$AD$750,MATCH(AD$4,'TD SOP+PROFORM MOD'!$B$2:$AD$2,0)+1,0),0)+IFERROR(VLOOKUP($A489,'TD SOP+PROFORM MOD'!$A$5:$AD$750,MATCH(AD$2,'TD SOP+PROFORM MOD'!$B$2:$AD$2,0)+1,0),0)</f>
        <v>0</v>
      </c>
      <c r="AE489" s="25">
        <f>IFERROR(VLOOKUP($A489,'TD SOP+PROFORM MOD'!$A$5:$AD$750,MATCH(AE$4,'TD SOP+PROFORM MOD'!$B$2:$AD$2,0)+1,0),0)+IFERROR(VLOOKUP($A489,'TD SOP+PROFORM MOD'!$A$5:$AD$750,MATCH(AE$2,'TD SOP+PROFORM MOD'!$B$2:$AD$2,0)+1,0),0)</f>
        <v>0</v>
      </c>
      <c r="AF489" s="26" t="str">
        <f t="shared" si="123"/>
        <v/>
      </c>
      <c r="AG489" s="25">
        <f>IFERROR(VLOOKUP($A489,'TD SOP+PROFORM MOD'!$A$5:$AD$750,MATCH(AG$4,'TD SOP+PROFORM MOD'!$B$2:$AD$2,0)+1,0),0)+IFERROR(VLOOKUP($A489,'TD SOP+PROFORM MOD'!$A$5:$AD$750,MATCH(AG$2,'TD SOP+PROFORM MOD'!$B$2:$AD$2,0)+1,0),0)</f>
        <v>0</v>
      </c>
      <c r="AH489" s="25">
        <f>IFERROR(VLOOKUP($A489,'TD SOP+PROFORM MOD'!$A$5:$AD$750,MATCH(AH$4,'TD SOP+PROFORM MOD'!$B$2:$AD$2,0)+1,0),0)+IFERROR(VLOOKUP($A489,'TD SOP+PROFORM MOD'!$A$5:$AD$750,MATCH(AH$2,'TD SOP+PROFORM MOD'!$B$2:$AD$2,0)+1,0),0)</f>
        <v>0</v>
      </c>
      <c r="AI489" s="26" t="str">
        <f t="shared" si="124"/>
        <v/>
      </c>
      <c r="AJ489" s="25">
        <f>IFERROR(VLOOKUP($A489,'TD SOP+PROFORM MOD'!$A$5:$AD$750,MATCH(AJ$4,'TD SOP+PROFORM MOD'!$B$2:$AD$2,0)+1,0),0)+IFERROR(VLOOKUP($A489,'TD SOP+PROFORM MOD'!$A$5:$AD$750,MATCH(AJ$2,'TD SOP+PROFORM MOD'!$B$2:$AD$2,0)+1,0),0)</f>
        <v>0</v>
      </c>
      <c r="AK489" s="25">
        <f>IFERROR(VLOOKUP($A489,'TD SOP+PROFORM MOD'!$A$5:$AD$750,MATCH(AK$4,'TD SOP+PROFORM MOD'!$B$2:$AD$2,0)+1,0),0)+IFERROR(VLOOKUP($A489,'TD SOP+PROFORM MOD'!$A$5:$AD$750,MATCH(AK$2,'TD SOP+PROFORM MOD'!$B$2:$AD$2,0)+1,0),0)</f>
        <v>0</v>
      </c>
      <c r="AL489" s="26" t="str">
        <f t="shared" si="125"/>
        <v/>
      </c>
      <c r="AM489" s="25">
        <f t="shared" si="127"/>
        <v>0</v>
      </c>
      <c r="AN489" s="25">
        <f t="shared" si="127"/>
        <v>0</v>
      </c>
      <c r="AO489" s="26" t="str">
        <f t="shared" si="126"/>
        <v/>
      </c>
      <c r="AR489" s="25">
        <f>SUMIF('B&amp;S YTD LFY'!B:B,"="&amp;A489,'B&amp;S YTD LFY'!C:C)</f>
        <v>0</v>
      </c>
      <c r="AS489" s="25">
        <f t="shared" si="128"/>
        <v>0</v>
      </c>
      <c r="AT489" s="25"/>
    </row>
    <row r="490" spans="1:46" x14ac:dyDescent="0.35">
      <c r="A490" s="24">
        <f>IF(AND('TD SOP+PROFORM MOD'!A487&lt;&gt;"",'TD SOP+PROFORM MOD'!A487&lt;&gt;"TOTAL"),'TD SOP+PROFORM MOD'!A487,0)</f>
        <v>0</v>
      </c>
      <c r="C490" s="25" t="str">
        <f>IFERROR(VLOOKUP($A490,'TD SOP+PROFORM MOD'!$A$5:$AD$750,MATCH(C$4,'TD SOP+PROFORM MOD'!$B$2:$AT$2,0)+1,0),"")</f>
        <v/>
      </c>
      <c r="D490" s="25" t="str">
        <f>IFERROR(VLOOKUP($A490,'TD SOP+PROFORM MOD'!$A$5:$AD$750,MATCH(D$4,'TD SOP+PROFORM MOD'!$B$2:$AT$2,0)+1,0),"")</f>
        <v/>
      </c>
      <c r="E490" s="26" t="str">
        <f t="shared" si="114"/>
        <v/>
      </c>
      <c r="F490" s="25" t="str">
        <f>IFERROR(VLOOKUP($A490,'TD SOP+PROFORM MOD'!$A$5:$AD$750,MATCH(F$4,'TD SOP+PROFORM MOD'!$B$2:$AT$2,0)+1,0),"")</f>
        <v/>
      </c>
      <c r="G490" s="25" t="str">
        <f>IFERROR(VLOOKUP($A490,'TD SOP+PROFORM MOD'!$A$5:$AD$750,MATCH(G$4,'TD SOP+PROFORM MOD'!$B$2:$AT$2,0)+1,0),"")</f>
        <v/>
      </c>
      <c r="H490" s="26" t="str">
        <f t="shared" si="115"/>
        <v/>
      </c>
      <c r="I490" s="25" t="str">
        <f>IFERROR(VLOOKUP($A490,'TD SOP+PROFORM MOD'!$A$5:$AD$750,MATCH(I$4,'TD SOP+PROFORM MOD'!$B$2:$AT$2,0)+1,0),"")</f>
        <v/>
      </c>
      <c r="J490" s="25" t="str">
        <f>IFERROR(VLOOKUP($A490,'TD SOP+PROFORM MOD'!$A$5:$AD$750,MATCH(J$4,'TD SOP+PROFORM MOD'!$B$2:$AT$2,0)+1,0),"")</f>
        <v/>
      </c>
      <c r="K490" s="26" t="str">
        <f t="shared" si="116"/>
        <v/>
      </c>
      <c r="L490" s="25" t="str">
        <f>IFERROR(VLOOKUP($A490,'TD SOP+PROFORM MOD'!$A$5:$AD$750,MATCH(L$4,'TD SOP+PROFORM MOD'!$B$2:$AT$2,0)+1,0),"")</f>
        <v/>
      </c>
      <c r="M490" s="25" t="str">
        <f>IFERROR(VLOOKUP($A490,'TD SOP+PROFORM MOD'!$A$5:$AD$750,MATCH(M$4,'TD SOP+PROFORM MOD'!$B$2:$AT$2,0)+1,0),"")</f>
        <v/>
      </c>
      <c r="N490" s="26" t="str">
        <f t="shared" si="117"/>
        <v/>
      </c>
      <c r="O490" s="25">
        <f>IFERROR(VLOOKUP($A490,'TD SOP+PROFORM MOD'!$A$5:$AD$750,MATCH(O$4,'TD SOP+PROFORM MOD'!$B$2:$AD$2,0)+1,0),0)+IFERROR(VLOOKUP($A490,'TD SOP+PROFORM MOD'!$A$5:$AD$750,MATCH(O$2,'TD SOP+PROFORM MOD'!$B$2:$AD$2,0)+1,0),0)</f>
        <v>0</v>
      </c>
      <c r="P490" s="25">
        <f>IFERROR(VLOOKUP($A490,'TD SOP+PROFORM MOD'!$A$5:$AD$750,MATCH(P$4,'TD SOP+PROFORM MOD'!$B$2:$AD$2,0)+1,0),0)+IFERROR(VLOOKUP($A490,'TD SOP+PROFORM MOD'!$A$5:$AD$750,MATCH(P$2,'TD SOP+PROFORM MOD'!$B$2:$AD$2,0)+1,0),0)</f>
        <v>0</v>
      </c>
      <c r="Q490" s="26" t="str">
        <f t="shared" si="118"/>
        <v/>
      </c>
      <c r="R490" s="25">
        <f>IFERROR(VLOOKUP($A490,'TD SOP+PROFORM MOD'!$A$5:$AD$750,MATCH(R$4,'TD SOP+PROFORM MOD'!$B$2:$AD$2,0)+1,0),0)+IFERROR(VLOOKUP($A490,'TD SOP+PROFORM MOD'!$A$5:$AD$750,MATCH(R$2,'TD SOP+PROFORM MOD'!$B$2:$AD$2,0)+1,0),0)</f>
        <v>0</v>
      </c>
      <c r="S490" s="25">
        <f>IFERROR(VLOOKUP($A490,'TD SOP+PROFORM MOD'!$A$5:$AD$750,MATCH(S$4,'TD SOP+PROFORM MOD'!$B$2:$AD$2,0)+1,0),0)+IFERROR(VLOOKUP($A490,'TD SOP+PROFORM MOD'!$A$5:$AD$750,MATCH(S$2,'TD SOP+PROFORM MOD'!$B$2:$AD$2,0)+1,0),0)</f>
        <v>0</v>
      </c>
      <c r="T490" s="26" t="str">
        <f t="shared" si="119"/>
        <v/>
      </c>
      <c r="U490" s="25">
        <f>IFERROR(VLOOKUP($A490,'TD SOP+PROFORM MOD'!$A$5:$AD$750,MATCH(U$4,'TD SOP+PROFORM MOD'!$B$2:$AD$2,0)+1,0),0)+IFERROR(VLOOKUP($A490,'TD SOP+PROFORM MOD'!$A$5:$AD$750,MATCH(U$2,'TD SOP+PROFORM MOD'!$B$2:$AD$2,0)+1,0),0)</f>
        <v>0</v>
      </c>
      <c r="V490" s="25">
        <f>IFERROR(VLOOKUP($A490,'TD SOP+PROFORM MOD'!$A$5:$AD$750,MATCH(V$4,'TD SOP+PROFORM MOD'!$B$2:$AD$2,0)+1,0),0)+IFERROR(VLOOKUP($A490,'TD SOP+PROFORM MOD'!$A$5:$AD$750,MATCH(V$2,'TD SOP+PROFORM MOD'!$B$2:$AD$2,0)+1,0),0)</f>
        <v>0</v>
      </c>
      <c r="W490" s="26" t="str">
        <f t="shared" si="120"/>
        <v/>
      </c>
      <c r="X490" s="25">
        <f>IFERROR(VLOOKUP($A490,'TD SOP+PROFORM MOD'!$A$5:$AD$750,MATCH(X$4,'TD SOP+PROFORM MOD'!$B$2:$AD$2,0)+1,0),0)+IFERROR(VLOOKUP($A490,'TD SOP+PROFORM MOD'!$A$5:$AD$750,MATCH(X$2,'TD SOP+PROFORM MOD'!$B$2:$AD$2,0)+1,0),0)</f>
        <v>0</v>
      </c>
      <c r="Y490" s="25">
        <f>IFERROR(VLOOKUP($A490,'TD SOP+PROFORM MOD'!$A$5:$AD$750,MATCH(Y$4,'TD SOP+PROFORM MOD'!$B$2:$AD$2,0)+1,0),0)+IFERROR(VLOOKUP($A490,'TD SOP+PROFORM MOD'!$A$5:$AD$750,MATCH(Y$2,'TD SOP+PROFORM MOD'!$B$2:$AD$2,0)+1,0),0)</f>
        <v>0</v>
      </c>
      <c r="Z490" s="26" t="str">
        <f t="shared" si="121"/>
        <v/>
      </c>
      <c r="AA490" s="25">
        <f>IFERROR(VLOOKUP($A490,'TD SOP+PROFORM MOD'!$A$5:$AD$750,MATCH(AA$4,'TD SOP+PROFORM MOD'!$B$2:$AD$2,0)+1,0),0)+IFERROR(VLOOKUP($A490,'TD SOP+PROFORM MOD'!$A$5:$AD$750,MATCH(AA$2,'TD SOP+PROFORM MOD'!$B$2:$AD$2,0)+1,0),0)</f>
        <v>0</v>
      </c>
      <c r="AB490" s="25">
        <f>IFERROR(VLOOKUP($A490,'TD SOP+PROFORM MOD'!$A$5:$AD$750,MATCH(AB$4,'TD SOP+PROFORM MOD'!$B$2:$AD$2,0)+1,0),0)+IFERROR(VLOOKUP($A490,'TD SOP+PROFORM MOD'!$A$5:$AD$750,MATCH(AB$2,'TD SOP+PROFORM MOD'!$B$2:$AD$2,0)+1,0),0)</f>
        <v>0</v>
      </c>
      <c r="AC490" s="26" t="str">
        <f t="shared" si="122"/>
        <v/>
      </c>
      <c r="AD490" s="25">
        <f>IFERROR(VLOOKUP($A490,'TD SOP+PROFORM MOD'!$A$5:$AD$750,MATCH(AD$4,'TD SOP+PROFORM MOD'!$B$2:$AD$2,0)+1,0),0)+IFERROR(VLOOKUP($A490,'TD SOP+PROFORM MOD'!$A$5:$AD$750,MATCH(AD$2,'TD SOP+PROFORM MOD'!$B$2:$AD$2,0)+1,0),0)</f>
        <v>0</v>
      </c>
      <c r="AE490" s="25">
        <f>IFERROR(VLOOKUP($A490,'TD SOP+PROFORM MOD'!$A$5:$AD$750,MATCH(AE$4,'TD SOP+PROFORM MOD'!$B$2:$AD$2,0)+1,0),0)+IFERROR(VLOOKUP($A490,'TD SOP+PROFORM MOD'!$A$5:$AD$750,MATCH(AE$2,'TD SOP+PROFORM MOD'!$B$2:$AD$2,0)+1,0),0)</f>
        <v>0</v>
      </c>
      <c r="AF490" s="26" t="str">
        <f t="shared" si="123"/>
        <v/>
      </c>
      <c r="AG490" s="25">
        <f>IFERROR(VLOOKUP($A490,'TD SOP+PROFORM MOD'!$A$5:$AD$750,MATCH(AG$4,'TD SOP+PROFORM MOD'!$B$2:$AD$2,0)+1,0),0)+IFERROR(VLOOKUP($A490,'TD SOP+PROFORM MOD'!$A$5:$AD$750,MATCH(AG$2,'TD SOP+PROFORM MOD'!$B$2:$AD$2,0)+1,0),0)</f>
        <v>0</v>
      </c>
      <c r="AH490" s="25">
        <f>IFERROR(VLOOKUP($A490,'TD SOP+PROFORM MOD'!$A$5:$AD$750,MATCH(AH$4,'TD SOP+PROFORM MOD'!$B$2:$AD$2,0)+1,0),0)+IFERROR(VLOOKUP($A490,'TD SOP+PROFORM MOD'!$A$5:$AD$750,MATCH(AH$2,'TD SOP+PROFORM MOD'!$B$2:$AD$2,0)+1,0),0)</f>
        <v>0</v>
      </c>
      <c r="AI490" s="26" t="str">
        <f t="shared" si="124"/>
        <v/>
      </c>
      <c r="AJ490" s="25">
        <f>IFERROR(VLOOKUP($A490,'TD SOP+PROFORM MOD'!$A$5:$AD$750,MATCH(AJ$4,'TD SOP+PROFORM MOD'!$B$2:$AD$2,0)+1,0),0)+IFERROR(VLOOKUP($A490,'TD SOP+PROFORM MOD'!$A$5:$AD$750,MATCH(AJ$2,'TD SOP+PROFORM MOD'!$B$2:$AD$2,0)+1,0),0)</f>
        <v>0</v>
      </c>
      <c r="AK490" s="25">
        <f>IFERROR(VLOOKUP($A490,'TD SOP+PROFORM MOD'!$A$5:$AD$750,MATCH(AK$4,'TD SOP+PROFORM MOD'!$B$2:$AD$2,0)+1,0),0)+IFERROR(VLOOKUP($A490,'TD SOP+PROFORM MOD'!$A$5:$AD$750,MATCH(AK$2,'TD SOP+PROFORM MOD'!$B$2:$AD$2,0)+1,0),0)</f>
        <v>0</v>
      </c>
      <c r="AL490" s="26" t="str">
        <f t="shared" si="125"/>
        <v/>
      </c>
      <c r="AM490" s="25">
        <f t="shared" si="127"/>
        <v>0</v>
      </c>
      <c r="AN490" s="25">
        <f t="shared" si="127"/>
        <v>0</v>
      </c>
      <c r="AO490" s="26" t="str">
        <f t="shared" si="126"/>
        <v/>
      </c>
      <c r="AR490" s="25">
        <f>SUMIF('B&amp;S YTD LFY'!B:B,"="&amp;A490,'B&amp;S YTD LFY'!C:C)</f>
        <v>0</v>
      </c>
      <c r="AS490" s="25">
        <f t="shared" si="128"/>
        <v>0</v>
      </c>
      <c r="AT490" s="25"/>
    </row>
    <row r="491" spans="1:46" x14ac:dyDescent="0.35">
      <c r="A491" s="24">
        <f>IF(AND('TD SOP+PROFORM MOD'!A488&lt;&gt;"",'TD SOP+PROFORM MOD'!A488&lt;&gt;"TOTAL"),'TD SOP+PROFORM MOD'!A488,0)</f>
        <v>0</v>
      </c>
      <c r="C491" s="25" t="str">
        <f>IFERROR(VLOOKUP($A491,'TD SOP+PROFORM MOD'!$A$5:$AD$750,MATCH(C$4,'TD SOP+PROFORM MOD'!$B$2:$AT$2,0)+1,0),"")</f>
        <v/>
      </c>
      <c r="D491" s="25" t="str">
        <f>IFERROR(VLOOKUP($A491,'TD SOP+PROFORM MOD'!$A$5:$AD$750,MATCH(D$4,'TD SOP+PROFORM MOD'!$B$2:$AT$2,0)+1,0),"")</f>
        <v/>
      </c>
      <c r="E491" s="26" t="str">
        <f t="shared" si="114"/>
        <v/>
      </c>
      <c r="F491" s="25" t="str">
        <f>IFERROR(VLOOKUP($A491,'TD SOP+PROFORM MOD'!$A$5:$AD$750,MATCH(F$4,'TD SOP+PROFORM MOD'!$B$2:$AT$2,0)+1,0),"")</f>
        <v/>
      </c>
      <c r="G491" s="25" t="str">
        <f>IFERROR(VLOOKUP($A491,'TD SOP+PROFORM MOD'!$A$5:$AD$750,MATCH(G$4,'TD SOP+PROFORM MOD'!$B$2:$AT$2,0)+1,0),"")</f>
        <v/>
      </c>
      <c r="H491" s="26" t="str">
        <f t="shared" si="115"/>
        <v/>
      </c>
      <c r="I491" s="25" t="str">
        <f>IFERROR(VLOOKUP($A491,'TD SOP+PROFORM MOD'!$A$5:$AD$750,MATCH(I$4,'TD SOP+PROFORM MOD'!$B$2:$AT$2,0)+1,0),"")</f>
        <v/>
      </c>
      <c r="J491" s="25" t="str">
        <f>IFERROR(VLOOKUP($A491,'TD SOP+PROFORM MOD'!$A$5:$AD$750,MATCH(J$4,'TD SOP+PROFORM MOD'!$B$2:$AT$2,0)+1,0),"")</f>
        <v/>
      </c>
      <c r="K491" s="26" t="str">
        <f t="shared" si="116"/>
        <v/>
      </c>
      <c r="L491" s="25" t="str">
        <f>IFERROR(VLOOKUP($A491,'TD SOP+PROFORM MOD'!$A$5:$AD$750,MATCH(L$4,'TD SOP+PROFORM MOD'!$B$2:$AT$2,0)+1,0),"")</f>
        <v/>
      </c>
      <c r="M491" s="25" t="str">
        <f>IFERROR(VLOOKUP($A491,'TD SOP+PROFORM MOD'!$A$5:$AD$750,MATCH(M$4,'TD SOP+PROFORM MOD'!$B$2:$AT$2,0)+1,0),"")</f>
        <v/>
      </c>
      <c r="N491" s="26" t="str">
        <f t="shared" si="117"/>
        <v/>
      </c>
      <c r="O491" s="25">
        <f>IFERROR(VLOOKUP($A491,'TD SOP+PROFORM MOD'!$A$5:$AD$750,MATCH(O$4,'TD SOP+PROFORM MOD'!$B$2:$AD$2,0)+1,0),0)+IFERROR(VLOOKUP($A491,'TD SOP+PROFORM MOD'!$A$5:$AD$750,MATCH(O$2,'TD SOP+PROFORM MOD'!$B$2:$AD$2,0)+1,0),0)</f>
        <v>0</v>
      </c>
      <c r="P491" s="25">
        <f>IFERROR(VLOOKUP($A491,'TD SOP+PROFORM MOD'!$A$5:$AD$750,MATCH(P$4,'TD SOP+PROFORM MOD'!$B$2:$AD$2,0)+1,0),0)+IFERROR(VLOOKUP($A491,'TD SOP+PROFORM MOD'!$A$5:$AD$750,MATCH(P$2,'TD SOP+PROFORM MOD'!$B$2:$AD$2,0)+1,0),0)</f>
        <v>0</v>
      </c>
      <c r="Q491" s="26" t="str">
        <f t="shared" si="118"/>
        <v/>
      </c>
      <c r="R491" s="25">
        <f>IFERROR(VLOOKUP($A491,'TD SOP+PROFORM MOD'!$A$5:$AD$750,MATCH(R$4,'TD SOP+PROFORM MOD'!$B$2:$AD$2,0)+1,0),0)+IFERROR(VLOOKUP($A491,'TD SOP+PROFORM MOD'!$A$5:$AD$750,MATCH(R$2,'TD SOP+PROFORM MOD'!$B$2:$AD$2,0)+1,0),0)</f>
        <v>0</v>
      </c>
      <c r="S491" s="25">
        <f>IFERROR(VLOOKUP($A491,'TD SOP+PROFORM MOD'!$A$5:$AD$750,MATCH(S$4,'TD SOP+PROFORM MOD'!$B$2:$AD$2,0)+1,0),0)+IFERROR(VLOOKUP($A491,'TD SOP+PROFORM MOD'!$A$5:$AD$750,MATCH(S$2,'TD SOP+PROFORM MOD'!$B$2:$AD$2,0)+1,0),0)</f>
        <v>0</v>
      </c>
      <c r="T491" s="26" t="str">
        <f t="shared" si="119"/>
        <v/>
      </c>
      <c r="U491" s="25">
        <f>IFERROR(VLOOKUP($A491,'TD SOP+PROFORM MOD'!$A$5:$AD$750,MATCH(U$4,'TD SOP+PROFORM MOD'!$B$2:$AD$2,0)+1,0),0)+IFERROR(VLOOKUP($A491,'TD SOP+PROFORM MOD'!$A$5:$AD$750,MATCH(U$2,'TD SOP+PROFORM MOD'!$B$2:$AD$2,0)+1,0),0)</f>
        <v>0</v>
      </c>
      <c r="V491" s="25">
        <f>IFERROR(VLOOKUP($A491,'TD SOP+PROFORM MOD'!$A$5:$AD$750,MATCH(V$4,'TD SOP+PROFORM MOD'!$B$2:$AD$2,0)+1,0),0)+IFERROR(VLOOKUP($A491,'TD SOP+PROFORM MOD'!$A$5:$AD$750,MATCH(V$2,'TD SOP+PROFORM MOD'!$B$2:$AD$2,0)+1,0),0)</f>
        <v>0</v>
      </c>
      <c r="W491" s="26" t="str">
        <f t="shared" si="120"/>
        <v/>
      </c>
      <c r="X491" s="25">
        <f>IFERROR(VLOOKUP($A491,'TD SOP+PROFORM MOD'!$A$5:$AD$750,MATCH(X$4,'TD SOP+PROFORM MOD'!$B$2:$AD$2,0)+1,0),0)+IFERROR(VLOOKUP($A491,'TD SOP+PROFORM MOD'!$A$5:$AD$750,MATCH(X$2,'TD SOP+PROFORM MOD'!$B$2:$AD$2,0)+1,0),0)</f>
        <v>0</v>
      </c>
      <c r="Y491" s="25">
        <f>IFERROR(VLOOKUP($A491,'TD SOP+PROFORM MOD'!$A$5:$AD$750,MATCH(Y$4,'TD SOP+PROFORM MOD'!$B$2:$AD$2,0)+1,0),0)+IFERROR(VLOOKUP($A491,'TD SOP+PROFORM MOD'!$A$5:$AD$750,MATCH(Y$2,'TD SOP+PROFORM MOD'!$B$2:$AD$2,0)+1,0),0)</f>
        <v>0</v>
      </c>
      <c r="Z491" s="26" t="str">
        <f t="shared" si="121"/>
        <v/>
      </c>
      <c r="AA491" s="25">
        <f>IFERROR(VLOOKUP($A491,'TD SOP+PROFORM MOD'!$A$5:$AD$750,MATCH(AA$4,'TD SOP+PROFORM MOD'!$B$2:$AD$2,0)+1,0),0)+IFERROR(VLOOKUP($A491,'TD SOP+PROFORM MOD'!$A$5:$AD$750,MATCH(AA$2,'TD SOP+PROFORM MOD'!$B$2:$AD$2,0)+1,0),0)</f>
        <v>0</v>
      </c>
      <c r="AB491" s="25">
        <f>IFERROR(VLOOKUP($A491,'TD SOP+PROFORM MOD'!$A$5:$AD$750,MATCH(AB$4,'TD SOP+PROFORM MOD'!$B$2:$AD$2,0)+1,0),0)+IFERROR(VLOOKUP($A491,'TD SOP+PROFORM MOD'!$A$5:$AD$750,MATCH(AB$2,'TD SOP+PROFORM MOD'!$B$2:$AD$2,0)+1,0),0)</f>
        <v>0</v>
      </c>
      <c r="AC491" s="26" t="str">
        <f t="shared" si="122"/>
        <v/>
      </c>
      <c r="AD491" s="25">
        <f>IFERROR(VLOOKUP($A491,'TD SOP+PROFORM MOD'!$A$5:$AD$750,MATCH(AD$4,'TD SOP+PROFORM MOD'!$B$2:$AD$2,0)+1,0),0)+IFERROR(VLOOKUP($A491,'TD SOP+PROFORM MOD'!$A$5:$AD$750,MATCH(AD$2,'TD SOP+PROFORM MOD'!$B$2:$AD$2,0)+1,0),0)</f>
        <v>0</v>
      </c>
      <c r="AE491" s="25">
        <f>IFERROR(VLOOKUP($A491,'TD SOP+PROFORM MOD'!$A$5:$AD$750,MATCH(AE$4,'TD SOP+PROFORM MOD'!$B$2:$AD$2,0)+1,0),0)+IFERROR(VLOOKUP($A491,'TD SOP+PROFORM MOD'!$A$5:$AD$750,MATCH(AE$2,'TD SOP+PROFORM MOD'!$B$2:$AD$2,0)+1,0),0)</f>
        <v>0</v>
      </c>
      <c r="AF491" s="26" t="str">
        <f t="shared" si="123"/>
        <v/>
      </c>
      <c r="AG491" s="25">
        <f>IFERROR(VLOOKUP($A491,'TD SOP+PROFORM MOD'!$A$5:$AD$750,MATCH(AG$4,'TD SOP+PROFORM MOD'!$B$2:$AD$2,0)+1,0),0)+IFERROR(VLOOKUP($A491,'TD SOP+PROFORM MOD'!$A$5:$AD$750,MATCH(AG$2,'TD SOP+PROFORM MOD'!$B$2:$AD$2,0)+1,0),0)</f>
        <v>0</v>
      </c>
      <c r="AH491" s="25">
        <f>IFERROR(VLOOKUP($A491,'TD SOP+PROFORM MOD'!$A$5:$AD$750,MATCH(AH$4,'TD SOP+PROFORM MOD'!$B$2:$AD$2,0)+1,0),0)+IFERROR(VLOOKUP($A491,'TD SOP+PROFORM MOD'!$A$5:$AD$750,MATCH(AH$2,'TD SOP+PROFORM MOD'!$B$2:$AD$2,0)+1,0),0)</f>
        <v>0</v>
      </c>
      <c r="AI491" s="26" t="str">
        <f t="shared" si="124"/>
        <v/>
      </c>
      <c r="AJ491" s="25">
        <f>IFERROR(VLOOKUP($A491,'TD SOP+PROFORM MOD'!$A$5:$AD$750,MATCH(AJ$4,'TD SOP+PROFORM MOD'!$B$2:$AD$2,0)+1,0),0)+IFERROR(VLOOKUP($A491,'TD SOP+PROFORM MOD'!$A$5:$AD$750,MATCH(AJ$2,'TD SOP+PROFORM MOD'!$B$2:$AD$2,0)+1,0),0)</f>
        <v>0</v>
      </c>
      <c r="AK491" s="25">
        <f>IFERROR(VLOOKUP($A491,'TD SOP+PROFORM MOD'!$A$5:$AD$750,MATCH(AK$4,'TD SOP+PROFORM MOD'!$B$2:$AD$2,0)+1,0),0)+IFERROR(VLOOKUP($A491,'TD SOP+PROFORM MOD'!$A$5:$AD$750,MATCH(AK$2,'TD SOP+PROFORM MOD'!$B$2:$AD$2,0)+1,0),0)</f>
        <v>0</v>
      </c>
      <c r="AL491" s="26" t="str">
        <f t="shared" si="125"/>
        <v/>
      </c>
      <c r="AM491" s="25">
        <f t="shared" si="127"/>
        <v>0</v>
      </c>
      <c r="AN491" s="25">
        <f t="shared" si="127"/>
        <v>0</v>
      </c>
      <c r="AO491" s="26" t="str">
        <f t="shared" si="126"/>
        <v/>
      </c>
      <c r="AR491" s="25">
        <f>SUMIF('B&amp;S YTD LFY'!B:B,"="&amp;A491,'B&amp;S YTD LFY'!C:C)</f>
        <v>0</v>
      </c>
      <c r="AS491" s="25">
        <f t="shared" si="128"/>
        <v>0</v>
      </c>
      <c r="AT491" s="25"/>
    </row>
    <row r="492" spans="1:46" x14ac:dyDescent="0.35">
      <c r="A492" s="24">
        <f>IF(AND('TD SOP+PROFORM MOD'!A489&lt;&gt;"",'TD SOP+PROFORM MOD'!A489&lt;&gt;"TOTAL"),'TD SOP+PROFORM MOD'!A489,0)</f>
        <v>0</v>
      </c>
      <c r="C492" s="25" t="str">
        <f>IFERROR(VLOOKUP($A492,'TD SOP+PROFORM MOD'!$A$5:$AD$750,MATCH(C$4,'TD SOP+PROFORM MOD'!$B$2:$AT$2,0)+1,0),"")</f>
        <v/>
      </c>
      <c r="D492" s="25" t="str">
        <f>IFERROR(VLOOKUP($A492,'TD SOP+PROFORM MOD'!$A$5:$AD$750,MATCH(D$4,'TD SOP+PROFORM MOD'!$B$2:$AT$2,0)+1,0),"")</f>
        <v/>
      </c>
      <c r="E492" s="26" t="str">
        <f t="shared" si="114"/>
        <v/>
      </c>
      <c r="F492" s="25" t="str">
        <f>IFERROR(VLOOKUP($A492,'TD SOP+PROFORM MOD'!$A$5:$AD$750,MATCH(F$4,'TD SOP+PROFORM MOD'!$B$2:$AT$2,0)+1,0),"")</f>
        <v/>
      </c>
      <c r="G492" s="25" t="str">
        <f>IFERROR(VLOOKUP($A492,'TD SOP+PROFORM MOD'!$A$5:$AD$750,MATCH(G$4,'TD SOP+PROFORM MOD'!$B$2:$AT$2,0)+1,0),"")</f>
        <v/>
      </c>
      <c r="H492" s="26" t="str">
        <f t="shared" si="115"/>
        <v/>
      </c>
      <c r="I492" s="25" t="str">
        <f>IFERROR(VLOOKUP($A492,'TD SOP+PROFORM MOD'!$A$5:$AD$750,MATCH(I$4,'TD SOP+PROFORM MOD'!$B$2:$AT$2,0)+1,0),"")</f>
        <v/>
      </c>
      <c r="J492" s="25" t="str">
        <f>IFERROR(VLOOKUP($A492,'TD SOP+PROFORM MOD'!$A$5:$AD$750,MATCH(J$4,'TD SOP+PROFORM MOD'!$B$2:$AT$2,0)+1,0),"")</f>
        <v/>
      </c>
      <c r="K492" s="26" t="str">
        <f t="shared" si="116"/>
        <v/>
      </c>
      <c r="L492" s="25" t="str">
        <f>IFERROR(VLOOKUP($A492,'TD SOP+PROFORM MOD'!$A$5:$AD$750,MATCH(L$4,'TD SOP+PROFORM MOD'!$B$2:$AT$2,0)+1,0),"")</f>
        <v/>
      </c>
      <c r="M492" s="25" t="str">
        <f>IFERROR(VLOOKUP($A492,'TD SOP+PROFORM MOD'!$A$5:$AD$750,MATCH(M$4,'TD SOP+PROFORM MOD'!$B$2:$AT$2,0)+1,0),"")</f>
        <v/>
      </c>
      <c r="N492" s="26" t="str">
        <f t="shared" si="117"/>
        <v/>
      </c>
      <c r="O492" s="25">
        <f>IFERROR(VLOOKUP($A492,'TD SOP+PROFORM MOD'!$A$5:$AD$750,MATCH(O$4,'TD SOP+PROFORM MOD'!$B$2:$AD$2,0)+1,0),0)+IFERROR(VLOOKUP($A492,'TD SOP+PROFORM MOD'!$A$5:$AD$750,MATCH(O$2,'TD SOP+PROFORM MOD'!$B$2:$AD$2,0)+1,0),0)</f>
        <v>0</v>
      </c>
      <c r="P492" s="25">
        <f>IFERROR(VLOOKUP($A492,'TD SOP+PROFORM MOD'!$A$5:$AD$750,MATCH(P$4,'TD SOP+PROFORM MOD'!$B$2:$AD$2,0)+1,0),0)+IFERROR(VLOOKUP($A492,'TD SOP+PROFORM MOD'!$A$5:$AD$750,MATCH(P$2,'TD SOP+PROFORM MOD'!$B$2:$AD$2,0)+1,0),0)</f>
        <v>0</v>
      </c>
      <c r="Q492" s="26" t="str">
        <f t="shared" si="118"/>
        <v/>
      </c>
      <c r="R492" s="25">
        <f>IFERROR(VLOOKUP($A492,'TD SOP+PROFORM MOD'!$A$5:$AD$750,MATCH(R$4,'TD SOP+PROFORM MOD'!$B$2:$AD$2,0)+1,0),0)+IFERROR(VLOOKUP($A492,'TD SOP+PROFORM MOD'!$A$5:$AD$750,MATCH(R$2,'TD SOP+PROFORM MOD'!$B$2:$AD$2,0)+1,0),0)</f>
        <v>0</v>
      </c>
      <c r="S492" s="25">
        <f>IFERROR(VLOOKUP($A492,'TD SOP+PROFORM MOD'!$A$5:$AD$750,MATCH(S$4,'TD SOP+PROFORM MOD'!$B$2:$AD$2,0)+1,0),0)+IFERROR(VLOOKUP($A492,'TD SOP+PROFORM MOD'!$A$5:$AD$750,MATCH(S$2,'TD SOP+PROFORM MOD'!$B$2:$AD$2,0)+1,0),0)</f>
        <v>0</v>
      </c>
      <c r="T492" s="26" t="str">
        <f t="shared" si="119"/>
        <v/>
      </c>
      <c r="U492" s="25">
        <f>IFERROR(VLOOKUP($A492,'TD SOP+PROFORM MOD'!$A$5:$AD$750,MATCH(U$4,'TD SOP+PROFORM MOD'!$B$2:$AD$2,0)+1,0),0)+IFERROR(VLOOKUP($A492,'TD SOP+PROFORM MOD'!$A$5:$AD$750,MATCH(U$2,'TD SOP+PROFORM MOD'!$B$2:$AD$2,0)+1,0),0)</f>
        <v>0</v>
      </c>
      <c r="V492" s="25">
        <f>IFERROR(VLOOKUP($A492,'TD SOP+PROFORM MOD'!$A$5:$AD$750,MATCH(V$4,'TD SOP+PROFORM MOD'!$B$2:$AD$2,0)+1,0),0)+IFERROR(VLOOKUP($A492,'TD SOP+PROFORM MOD'!$A$5:$AD$750,MATCH(V$2,'TD SOP+PROFORM MOD'!$B$2:$AD$2,0)+1,0),0)</f>
        <v>0</v>
      </c>
      <c r="W492" s="26" t="str">
        <f t="shared" si="120"/>
        <v/>
      </c>
      <c r="X492" s="25">
        <f>IFERROR(VLOOKUP($A492,'TD SOP+PROFORM MOD'!$A$5:$AD$750,MATCH(X$4,'TD SOP+PROFORM MOD'!$B$2:$AD$2,0)+1,0),0)+IFERROR(VLOOKUP($A492,'TD SOP+PROFORM MOD'!$A$5:$AD$750,MATCH(X$2,'TD SOP+PROFORM MOD'!$B$2:$AD$2,0)+1,0),0)</f>
        <v>0</v>
      </c>
      <c r="Y492" s="25">
        <f>IFERROR(VLOOKUP($A492,'TD SOP+PROFORM MOD'!$A$5:$AD$750,MATCH(Y$4,'TD SOP+PROFORM MOD'!$B$2:$AD$2,0)+1,0),0)+IFERROR(VLOOKUP($A492,'TD SOP+PROFORM MOD'!$A$5:$AD$750,MATCH(Y$2,'TD SOP+PROFORM MOD'!$B$2:$AD$2,0)+1,0),0)</f>
        <v>0</v>
      </c>
      <c r="Z492" s="26" t="str">
        <f t="shared" si="121"/>
        <v/>
      </c>
      <c r="AA492" s="25">
        <f>IFERROR(VLOOKUP($A492,'TD SOP+PROFORM MOD'!$A$5:$AD$750,MATCH(AA$4,'TD SOP+PROFORM MOD'!$B$2:$AD$2,0)+1,0),0)+IFERROR(VLOOKUP($A492,'TD SOP+PROFORM MOD'!$A$5:$AD$750,MATCH(AA$2,'TD SOP+PROFORM MOD'!$B$2:$AD$2,0)+1,0),0)</f>
        <v>0</v>
      </c>
      <c r="AB492" s="25">
        <f>IFERROR(VLOOKUP($A492,'TD SOP+PROFORM MOD'!$A$5:$AD$750,MATCH(AB$4,'TD SOP+PROFORM MOD'!$B$2:$AD$2,0)+1,0),0)+IFERROR(VLOOKUP($A492,'TD SOP+PROFORM MOD'!$A$5:$AD$750,MATCH(AB$2,'TD SOP+PROFORM MOD'!$B$2:$AD$2,0)+1,0),0)</f>
        <v>0</v>
      </c>
      <c r="AC492" s="26" t="str">
        <f t="shared" si="122"/>
        <v/>
      </c>
      <c r="AD492" s="25">
        <f>IFERROR(VLOOKUP($A492,'TD SOP+PROFORM MOD'!$A$5:$AD$750,MATCH(AD$4,'TD SOP+PROFORM MOD'!$B$2:$AD$2,0)+1,0),0)+IFERROR(VLOOKUP($A492,'TD SOP+PROFORM MOD'!$A$5:$AD$750,MATCH(AD$2,'TD SOP+PROFORM MOD'!$B$2:$AD$2,0)+1,0),0)</f>
        <v>0</v>
      </c>
      <c r="AE492" s="25">
        <f>IFERROR(VLOOKUP($A492,'TD SOP+PROFORM MOD'!$A$5:$AD$750,MATCH(AE$4,'TD SOP+PROFORM MOD'!$B$2:$AD$2,0)+1,0),0)+IFERROR(VLOOKUP($A492,'TD SOP+PROFORM MOD'!$A$5:$AD$750,MATCH(AE$2,'TD SOP+PROFORM MOD'!$B$2:$AD$2,0)+1,0),0)</f>
        <v>0</v>
      </c>
      <c r="AF492" s="26" t="str">
        <f t="shared" si="123"/>
        <v/>
      </c>
      <c r="AG492" s="25">
        <f>IFERROR(VLOOKUP($A492,'TD SOP+PROFORM MOD'!$A$5:$AD$750,MATCH(AG$4,'TD SOP+PROFORM MOD'!$B$2:$AD$2,0)+1,0),0)+IFERROR(VLOOKUP($A492,'TD SOP+PROFORM MOD'!$A$5:$AD$750,MATCH(AG$2,'TD SOP+PROFORM MOD'!$B$2:$AD$2,0)+1,0),0)</f>
        <v>0</v>
      </c>
      <c r="AH492" s="25">
        <f>IFERROR(VLOOKUP($A492,'TD SOP+PROFORM MOD'!$A$5:$AD$750,MATCH(AH$4,'TD SOP+PROFORM MOD'!$B$2:$AD$2,0)+1,0),0)+IFERROR(VLOOKUP($A492,'TD SOP+PROFORM MOD'!$A$5:$AD$750,MATCH(AH$2,'TD SOP+PROFORM MOD'!$B$2:$AD$2,0)+1,0),0)</f>
        <v>0</v>
      </c>
      <c r="AI492" s="26" t="str">
        <f t="shared" si="124"/>
        <v/>
      </c>
      <c r="AJ492" s="25">
        <f>IFERROR(VLOOKUP($A492,'TD SOP+PROFORM MOD'!$A$5:$AD$750,MATCH(AJ$4,'TD SOP+PROFORM MOD'!$B$2:$AD$2,0)+1,0),0)+IFERROR(VLOOKUP($A492,'TD SOP+PROFORM MOD'!$A$5:$AD$750,MATCH(AJ$2,'TD SOP+PROFORM MOD'!$B$2:$AD$2,0)+1,0),0)</f>
        <v>0</v>
      </c>
      <c r="AK492" s="25">
        <f>IFERROR(VLOOKUP($A492,'TD SOP+PROFORM MOD'!$A$5:$AD$750,MATCH(AK$4,'TD SOP+PROFORM MOD'!$B$2:$AD$2,0)+1,0),0)+IFERROR(VLOOKUP($A492,'TD SOP+PROFORM MOD'!$A$5:$AD$750,MATCH(AK$2,'TD SOP+PROFORM MOD'!$B$2:$AD$2,0)+1,0),0)</f>
        <v>0</v>
      </c>
      <c r="AL492" s="26" t="str">
        <f t="shared" si="125"/>
        <v/>
      </c>
      <c r="AM492" s="25">
        <f t="shared" si="127"/>
        <v>0</v>
      </c>
      <c r="AN492" s="25">
        <f t="shared" si="127"/>
        <v>0</v>
      </c>
      <c r="AO492" s="26" t="str">
        <f t="shared" si="126"/>
        <v/>
      </c>
      <c r="AR492" s="25">
        <f>SUMIF('B&amp;S YTD LFY'!B:B,"="&amp;A492,'B&amp;S YTD LFY'!C:C)</f>
        <v>0</v>
      </c>
      <c r="AS492" s="25">
        <f t="shared" si="128"/>
        <v>0</v>
      </c>
      <c r="AT492" s="25"/>
    </row>
    <row r="493" spans="1:46" x14ac:dyDescent="0.35">
      <c r="A493" s="24">
        <f>IF(AND('TD SOP+PROFORM MOD'!A490&lt;&gt;"",'TD SOP+PROFORM MOD'!A490&lt;&gt;"TOTAL"),'TD SOP+PROFORM MOD'!A490,0)</f>
        <v>0</v>
      </c>
      <c r="C493" s="25" t="str">
        <f>IFERROR(VLOOKUP($A493,'TD SOP+PROFORM MOD'!$A$5:$AD$750,MATCH(C$4,'TD SOP+PROFORM MOD'!$B$2:$AT$2,0)+1,0),"")</f>
        <v/>
      </c>
      <c r="D493" s="25" t="str">
        <f>IFERROR(VLOOKUP($A493,'TD SOP+PROFORM MOD'!$A$5:$AD$750,MATCH(D$4,'TD SOP+PROFORM MOD'!$B$2:$AT$2,0)+1,0),"")</f>
        <v/>
      </c>
      <c r="E493" s="26" t="str">
        <f t="shared" si="114"/>
        <v/>
      </c>
      <c r="F493" s="25" t="str">
        <f>IFERROR(VLOOKUP($A493,'TD SOP+PROFORM MOD'!$A$5:$AD$750,MATCH(F$4,'TD SOP+PROFORM MOD'!$B$2:$AT$2,0)+1,0),"")</f>
        <v/>
      </c>
      <c r="G493" s="25" t="str">
        <f>IFERROR(VLOOKUP($A493,'TD SOP+PROFORM MOD'!$A$5:$AD$750,MATCH(G$4,'TD SOP+PROFORM MOD'!$B$2:$AT$2,0)+1,0),"")</f>
        <v/>
      </c>
      <c r="H493" s="26" t="str">
        <f t="shared" si="115"/>
        <v/>
      </c>
      <c r="I493" s="25" t="str">
        <f>IFERROR(VLOOKUP($A493,'TD SOP+PROFORM MOD'!$A$5:$AD$750,MATCH(I$4,'TD SOP+PROFORM MOD'!$B$2:$AT$2,0)+1,0),"")</f>
        <v/>
      </c>
      <c r="J493" s="25" t="str">
        <f>IFERROR(VLOOKUP($A493,'TD SOP+PROFORM MOD'!$A$5:$AD$750,MATCH(J$4,'TD SOP+PROFORM MOD'!$B$2:$AT$2,0)+1,0),"")</f>
        <v/>
      </c>
      <c r="K493" s="26" t="str">
        <f t="shared" si="116"/>
        <v/>
      </c>
      <c r="L493" s="25" t="str">
        <f>IFERROR(VLOOKUP($A493,'TD SOP+PROFORM MOD'!$A$5:$AD$750,MATCH(L$4,'TD SOP+PROFORM MOD'!$B$2:$AT$2,0)+1,0),"")</f>
        <v/>
      </c>
      <c r="M493" s="25" t="str">
        <f>IFERROR(VLOOKUP($A493,'TD SOP+PROFORM MOD'!$A$5:$AD$750,MATCH(M$4,'TD SOP+PROFORM MOD'!$B$2:$AT$2,0)+1,0),"")</f>
        <v/>
      </c>
      <c r="N493" s="26" t="str">
        <f t="shared" si="117"/>
        <v/>
      </c>
      <c r="O493" s="25">
        <f>IFERROR(VLOOKUP($A493,'TD SOP+PROFORM MOD'!$A$5:$AD$750,MATCH(O$4,'TD SOP+PROFORM MOD'!$B$2:$AD$2,0)+1,0),0)+IFERROR(VLOOKUP($A493,'TD SOP+PROFORM MOD'!$A$5:$AD$750,MATCH(O$2,'TD SOP+PROFORM MOD'!$B$2:$AD$2,0)+1,0),0)</f>
        <v>0</v>
      </c>
      <c r="P493" s="25">
        <f>IFERROR(VLOOKUP($A493,'TD SOP+PROFORM MOD'!$A$5:$AD$750,MATCH(P$4,'TD SOP+PROFORM MOD'!$B$2:$AD$2,0)+1,0),0)+IFERROR(VLOOKUP($A493,'TD SOP+PROFORM MOD'!$A$5:$AD$750,MATCH(P$2,'TD SOP+PROFORM MOD'!$B$2:$AD$2,0)+1,0),0)</f>
        <v>0</v>
      </c>
      <c r="Q493" s="26" t="str">
        <f t="shared" si="118"/>
        <v/>
      </c>
      <c r="R493" s="25">
        <f>IFERROR(VLOOKUP($A493,'TD SOP+PROFORM MOD'!$A$5:$AD$750,MATCH(R$4,'TD SOP+PROFORM MOD'!$B$2:$AD$2,0)+1,0),0)+IFERROR(VLOOKUP($A493,'TD SOP+PROFORM MOD'!$A$5:$AD$750,MATCH(R$2,'TD SOP+PROFORM MOD'!$B$2:$AD$2,0)+1,0),0)</f>
        <v>0</v>
      </c>
      <c r="S493" s="25">
        <f>IFERROR(VLOOKUP($A493,'TD SOP+PROFORM MOD'!$A$5:$AD$750,MATCH(S$4,'TD SOP+PROFORM MOD'!$B$2:$AD$2,0)+1,0),0)+IFERROR(VLOOKUP($A493,'TD SOP+PROFORM MOD'!$A$5:$AD$750,MATCH(S$2,'TD SOP+PROFORM MOD'!$B$2:$AD$2,0)+1,0),0)</f>
        <v>0</v>
      </c>
      <c r="T493" s="26" t="str">
        <f t="shared" si="119"/>
        <v/>
      </c>
      <c r="U493" s="25">
        <f>IFERROR(VLOOKUP($A493,'TD SOP+PROFORM MOD'!$A$5:$AD$750,MATCH(U$4,'TD SOP+PROFORM MOD'!$B$2:$AD$2,0)+1,0),0)+IFERROR(VLOOKUP($A493,'TD SOP+PROFORM MOD'!$A$5:$AD$750,MATCH(U$2,'TD SOP+PROFORM MOD'!$B$2:$AD$2,0)+1,0),0)</f>
        <v>0</v>
      </c>
      <c r="V493" s="25">
        <f>IFERROR(VLOOKUP($A493,'TD SOP+PROFORM MOD'!$A$5:$AD$750,MATCH(V$4,'TD SOP+PROFORM MOD'!$B$2:$AD$2,0)+1,0),0)+IFERROR(VLOOKUP($A493,'TD SOP+PROFORM MOD'!$A$5:$AD$750,MATCH(V$2,'TD SOP+PROFORM MOD'!$B$2:$AD$2,0)+1,0),0)</f>
        <v>0</v>
      </c>
      <c r="W493" s="26" t="str">
        <f t="shared" si="120"/>
        <v/>
      </c>
      <c r="X493" s="25">
        <f>IFERROR(VLOOKUP($A493,'TD SOP+PROFORM MOD'!$A$5:$AD$750,MATCH(X$4,'TD SOP+PROFORM MOD'!$B$2:$AD$2,0)+1,0),0)+IFERROR(VLOOKUP($A493,'TD SOP+PROFORM MOD'!$A$5:$AD$750,MATCH(X$2,'TD SOP+PROFORM MOD'!$B$2:$AD$2,0)+1,0),0)</f>
        <v>0</v>
      </c>
      <c r="Y493" s="25">
        <f>IFERROR(VLOOKUP($A493,'TD SOP+PROFORM MOD'!$A$5:$AD$750,MATCH(Y$4,'TD SOP+PROFORM MOD'!$B$2:$AD$2,0)+1,0),0)+IFERROR(VLOOKUP($A493,'TD SOP+PROFORM MOD'!$A$5:$AD$750,MATCH(Y$2,'TD SOP+PROFORM MOD'!$B$2:$AD$2,0)+1,0),0)</f>
        <v>0</v>
      </c>
      <c r="Z493" s="26" t="str">
        <f t="shared" si="121"/>
        <v/>
      </c>
      <c r="AA493" s="25">
        <f>IFERROR(VLOOKUP($A493,'TD SOP+PROFORM MOD'!$A$5:$AD$750,MATCH(AA$4,'TD SOP+PROFORM MOD'!$B$2:$AD$2,0)+1,0),0)+IFERROR(VLOOKUP($A493,'TD SOP+PROFORM MOD'!$A$5:$AD$750,MATCH(AA$2,'TD SOP+PROFORM MOD'!$B$2:$AD$2,0)+1,0),0)</f>
        <v>0</v>
      </c>
      <c r="AB493" s="25">
        <f>IFERROR(VLOOKUP($A493,'TD SOP+PROFORM MOD'!$A$5:$AD$750,MATCH(AB$4,'TD SOP+PROFORM MOD'!$B$2:$AD$2,0)+1,0),0)+IFERROR(VLOOKUP($A493,'TD SOP+PROFORM MOD'!$A$5:$AD$750,MATCH(AB$2,'TD SOP+PROFORM MOD'!$B$2:$AD$2,0)+1,0),0)</f>
        <v>0</v>
      </c>
      <c r="AC493" s="26" t="str">
        <f t="shared" si="122"/>
        <v/>
      </c>
      <c r="AD493" s="25">
        <f>IFERROR(VLOOKUP($A493,'TD SOP+PROFORM MOD'!$A$5:$AD$750,MATCH(AD$4,'TD SOP+PROFORM MOD'!$B$2:$AD$2,0)+1,0),0)+IFERROR(VLOOKUP($A493,'TD SOP+PROFORM MOD'!$A$5:$AD$750,MATCH(AD$2,'TD SOP+PROFORM MOD'!$B$2:$AD$2,0)+1,0),0)</f>
        <v>0</v>
      </c>
      <c r="AE493" s="25">
        <f>IFERROR(VLOOKUP($A493,'TD SOP+PROFORM MOD'!$A$5:$AD$750,MATCH(AE$4,'TD SOP+PROFORM MOD'!$B$2:$AD$2,0)+1,0),0)+IFERROR(VLOOKUP($A493,'TD SOP+PROFORM MOD'!$A$5:$AD$750,MATCH(AE$2,'TD SOP+PROFORM MOD'!$B$2:$AD$2,0)+1,0),0)</f>
        <v>0</v>
      </c>
      <c r="AF493" s="26" t="str">
        <f t="shared" si="123"/>
        <v/>
      </c>
      <c r="AG493" s="25">
        <f>IFERROR(VLOOKUP($A493,'TD SOP+PROFORM MOD'!$A$5:$AD$750,MATCH(AG$4,'TD SOP+PROFORM MOD'!$B$2:$AD$2,0)+1,0),0)+IFERROR(VLOOKUP($A493,'TD SOP+PROFORM MOD'!$A$5:$AD$750,MATCH(AG$2,'TD SOP+PROFORM MOD'!$B$2:$AD$2,0)+1,0),0)</f>
        <v>0</v>
      </c>
      <c r="AH493" s="25">
        <f>IFERROR(VLOOKUP($A493,'TD SOP+PROFORM MOD'!$A$5:$AD$750,MATCH(AH$4,'TD SOP+PROFORM MOD'!$B$2:$AD$2,0)+1,0),0)+IFERROR(VLOOKUP($A493,'TD SOP+PROFORM MOD'!$A$5:$AD$750,MATCH(AH$2,'TD SOP+PROFORM MOD'!$B$2:$AD$2,0)+1,0),0)</f>
        <v>0</v>
      </c>
      <c r="AI493" s="26" t="str">
        <f t="shared" si="124"/>
        <v/>
      </c>
      <c r="AJ493" s="25">
        <f>IFERROR(VLOOKUP($A493,'TD SOP+PROFORM MOD'!$A$5:$AD$750,MATCH(AJ$4,'TD SOP+PROFORM MOD'!$B$2:$AD$2,0)+1,0),0)+IFERROR(VLOOKUP($A493,'TD SOP+PROFORM MOD'!$A$5:$AD$750,MATCH(AJ$2,'TD SOP+PROFORM MOD'!$B$2:$AD$2,0)+1,0),0)</f>
        <v>0</v>
      </c>
      <c r="AK493" s="25">
        <f>IFERROR(VLOOKUP($A493,'TD SOP+PROFORM MOD'!$A$5:$AD$750,MATCH(AK$4,'TD SOP+PROFORM MOD'!$B$2:$AD$2,0)+1,0),0)+IFERROR(VLOOKUP($A493,'TD SOP+PROFORM MOD'!$A$5:$AD$750,MATCH(AK$2,'TD SOP+PROFORM MOD'!$B$2:$AD$2,0)+1,0),0)</f>
        <v>0</v>
      </c>
      <c r="AL493" s="26" t="str">
        <f t="shared" si="125"/>
        <v/>
      </c>
      <c r="AM493" s="25">
        <f t="shared" si="127"/>
        <v>0</v>
      </c>
      <c r="AN493" s="25">
        <f t="shared" si="127"/>
        <v>0</v>
      </c>
      <c r="AO493" s="26" t="str">
        <f t="shared" si="126"/>
        <v/>
      </c>
      <c r="AR493" s="25">
        <f>SUMIF('B&amp;S YTD LFY'!B:B,"="&amp;A493,'B&amp;S YTD LFY'!C:C)</f>
        <v>0</v>
      </c>
      <c r="AS493" s="25">
        <f t="shared" si="128"/>
        <v>0</v>
      </c>
      <c r="AT493" s="25"/>
    </row>
    <row r="494" spans="1:46" x14ac:dyDescent="0.35">
      <c r="A494" s="24">
        <f>IF(AND('TD SOP+PROFORM MOD'!A491&lt;&gt;"",'TD SOP+PROFORM MOD'!A491&lt;&gt;"TOTAL"),'TD SOP+PROFORM MOD'!A491,0)</f>
        <v>0</v>
      </c>
      <c r="C494" s="25" t="str">
        <f>IFERROR(VLOOKUP($A494,'TD SOP+PROFORM MOD'!$A$5:$AD$750,MATCH(C$4,'TD SOP+PROFORM MOD'!$B$2:$AT$2,0)+1,0),"")</f>
        <v/>
      </c>
      <c r="D494" s="25" t="str">
        <f>IFERROR(VLOOKUP($A494,'TD SOP+PROFORM MOD'!$A$5:$AD$750,MATCH(D$4,'TD SOP+PROFORM MOD'!$B$2:$AT$2,0)+1,0),"")</f>
        <v/>
      </c>
      <c r="E494" s="26" t="str">
        <f t="shared" si="114"/>
        <v/>
      </c>
      <c r="F494" s="25" t="str">
        <f>IFERROR(VLOOKUP($A494,'TD SOP+PROFORM MOD'!$A$5:$AD$750,MATCH(F$4,'TD SOP+PROFORM MOD'!$B$2:$AT$2,0)+1,0),"")</f>
        <v/>
      </c>
      <c r="G494" s="25" t="str">
        <f>IFERROR(VLOOKUP($A494,'TD SOP+PROFORM MOD'!$A$5:$AD$750,MATCH(G$4,'TD SOP+PROFORM MOD'!$B$2:$AT$2,0)+1,0),"")</f>
        <v/>
      </c>
      <c r="H494" s="26" t="str">
        <f t="shared" si="115"/>
        <v/>
      </c>
      <c r="I494" s="25" t="str">
        <f>IFERROR(VLOOKUP($A494,'TD SOP+PROFORM MOD'!$A$5:$AD$750,MATCH(I$4,'TD SOP+PROFORM MOD'!$B$2:$AT$2,0)+1,0),"")</f>
        <v/>
      </c>
      <c r="J494" s="25" t="str">
        <f>IFERROR(VLOOKUP($A494,'TD SOP+PROFORM MOD'!$A$5:$AD$750,MATCH(J$4,'TD SOP+PROFORM MOD'!$B$2:$AT$2,0)+1,0),"")</f>
        <v/>
      </c>
      <c r="K494" s="26" t="str">
        <f t="shared" si="116"/>
        <v/>
      </c>
      <c r="L494" s="25" t="str">
        <f>IFERROR(VLOOKUP($A494,'TD SOP+PROFORM MOD'!$A$5:$AD$750,MATCH(L$4,'TD SOP+PROFORM MOD'!$B$2:$AT$2,0)+1,0),"")</f>
        <v/>
      </c>
      <c r="M494" s="25" t="str">
        <f>IFERROR(VLOOKUP($A494,'TD SOP+PROFORM MOD'!$A$5:$AD$750,MATCH(M$4,'TD SOP+PROFORM MOD'!$B$2:$AT$2,0)+1,0),"")</f>
        <v/>
      </c>
      <c r="N494" s="26" t="str">
        <f t="shared" si="117"/>
        <v/>
      </c>
      <c r="O494" s="25">
        <f>IFERROR(VLOOKUP($A494,'TD SOP+PROFORM MOD'!$A$5:$AD$750,MATCH(O$4,'TD SOP+PROFORM MOD'!$B$2:$AD$2,0)+1,0),0)+IFERROR(VLOOKUP($A494,'TD SOP+PROFORM MOD'!$A$5:$AD$750,MATCH(O$2,'TD SOP+PROFORM MOD'!$B$2:$AD$2,0)+1,0),0)</f>
        <v>0</v>
      </c>
      <c r="P494" s="25">
        <f>IFERROR(VLOOKUP($A494,'TD SOP+PROFORM MOD'!$A$5:$AD$750,MATCH(P$4,'TD SOP+PROFORM MOD'!$B$2:$AD$2,0)+1,0),0)+IFERROR(VLOOKUP($A494,'TD SOP+PROFORM MOD'!$A$5:$AD$750,MATCH(P$2,'TD SOP+PROFORM MOD'!$B$2:$AD$2,0)+1,0),0)</f>
        <v>0</v>
      </c>
      <c r="Q494" s="26" t="str">
        <f t="shared" si="118"/>
        <v/>
      </c>
      <c r="R494" s="25">
        <f>IFERROR(VLOOKUP($A494,'TD SOP+PROFORM MOD'!$A$5:$AD$750,MATCH(R$4,'TD SOP+PROFORM MOD'!$B$2:$AD$2,0)+1,0),0)+IFERROR(VLOOKUP($A494,'TD SOP+PROFORM MOD'!$A$5:$AD$750,MATCH(R$2,'TD SOP+PROFORM MOD'!$B$2:$AD$2,0)+1,0),0)</f>
        <v>0</v>
      </c>
      <c r="S494" s="25">
        <f>IFERROR(VLOOKUP($A494,'TD SOP+PROFORM MOD'!$A$5:$AD$750,MATCH(S$4,'TD SOP+PROFORM MOD'!$B$2:$AD$2,0)+1,0),0)+IFERROR(VLOOKUP($A494,'TD SOP+PROFORM MOD'!$A$5:$AD$750,MATCH(S$2,'TD SOP+PROFORM MOD'!$B$2:$AD$2,0)+1,0),0)</f>
        <v>0</v>
      </c>
      <c r="T494" s="26" t="str">
        <f t="shared" si="119"/>
        <v/>
      </c>
      <c r="U494" s="25">
        <f>IFERROR(VLOOKUP($A494,'TD SOP+PROFORM MOD'!$A$5:$AD$750,MATCH(U$4,'TD SOP+PROFORM MOD'!$B$2:$AD$2,0)+1,0),0)+IFERROR(VLOOKUP($A494,'TD SOP+PROFORM MOD'!$A$5:$AD$750,MATCH(U$2,'TD SOP+PROFORM MOD'!$B$2:$AD$2,0)+1,0),0)</f>
        <v>0</v>
      </c>
      <c r="V494" s="25">
        <f>IFERROR(VLOOKUP($A494,'TD SOP+PROFORM MOD'!$A$5:$AD$750,MATCH(V$4,'TD SOP+PROFORM MOD'!$B$2:$AD$2,0)+1,0),0)+IFERROR(VLOOKUP($A494,'TD SOP+PROFORM MOD'!$A$5:$AD$750,MATCH(V$2,'TD SOP+PROFORM MOD'!$B$2:$AD$2,0)+1,0),0)</f>
        <v>0</v>
      </c>
      <c r="W494" s="26" t="str">
        <f t="shared" si="120"/>
        <v/>
      </c>
      <c r="X494" s="25">
        <f>IFERROR(VLOOKUP($A494,'TD SOP+PROFORM MOD'!$A$5:$AD$750,MATCH(X$4,'TD SOP+PROFORM MOD'!$B$2:$AD$2,0)+1,0),0)+IFERROR(VLOOKUP($A494,'TD SOP+PROFORM MOD'!$A$5:$AD$750,MATCH(X$2,'TD SOP+PROFORM MOD'!$B$2:$AD$2,0)+1,0),0)</f>
        <v>0</v>
      </c>
      <c r="Y494" s="25">
        <f>IFERROR(VLOOKUP($A494,'TD SOP+PROFORM MOD'!$A$5:$AD$750,MATCH(Y$4,'TD SOP+PROFORM MOD'!$B$2:$AD$2,0)+1,0),0)+IFERROR(VLOOKUP($A494,'TD SOP+PROFORM MOD'!$A$5:$AD$750,MATCH(Y$2,'TD SOP+PROFORM MOD'!$B$2:$AD$2,0)+1,0),0)</f>
        <v>0</v>
      </c>
      <c r="Z494" s="26" t="str">
        <f t="shared" si="121"/>
        <v/>
      </c>
      <c r="AA494" s="25">
        <f>IFERROR(VLOOKUP($A494,'TD SOP+PROFORM MOD'!$A$5:$AD$750,MATCH(AA$4,'TD SOP+PROFORM MOD'!$B$2:$AD$2,0)+1,0),0)+IFERROR(VLOOKUP($A494,'TD SOP+PROFORM MOD'!$A$5:$AD$750,MATCH(AA$2,'TD SOP+PROFORM MOD'!$B$2:$AD$2,0)+1,0),0)</f>
        <v>0</v>
      </c>
      <c r="AB494" s="25">
        <f>IFERROR(VLOOKUP($A494,'TD SOP+PROFORM MOD'!$A$5:$AD$750,MATCH(AB$4,'TD SOP+PROFORM MOD'!$B$2:$AD$2,0)+1,0),0)+IFERROR(VLOOKUP($A494,'TD SOP+PROFORM MOD'!$A$5:$AD$750,MATCH(AB$2,'TD SOP+PROFORM MOD'!$B$2:$AD$2,0)+1,0),0)</f>
        <v>0</v>
      </c>
      <c r="AC494" s="26" t="str">
        <f t="shared" si="122"/>
        <v/>
      </c>
      <c r="AD494" s="25">
        <f>IFERROR(VLOOKUP($A494,'TD SOP+PROFORM MOD'!$A$5:$AD$750,MATCH(AD$4,'TD SOP+PROFORM MOD'!$B$2:$AD$2,0)+1,0),0)+IFERROR(VLOOKUP($A494,'TD SOP+PROFORM MOD'!$A$5:$AD$750,MATCH(AD$2,'TD SOP+PROFORM MOD'!$B$2:$AD$2,0)+1,0),0)</f>
        <v>0</v>
      </c>
      <c r="AE494" s="25">
        <f>IFERROR(VLOOKUP($A494,'TD SOP+PROFORM MOD'!$A$5:$AD$750,MATCH(AE$4,'TD SOP+PROFORM MOD'!$B$2:$AD$2,0)+1,0),0)+IFERROR(VLOOKUP($A494,'TD SOP+PROFORM MOD'!$A$5:$AD$750,MATCH(AE$2,'TD SOP+PROFORM MOD'!$B$2:$AD$2,0)+1,0),0)</f>
        <v>0</v>
      </c>
      <c r="AF494" s="26" t="str">
        <f t="shared" si="123"/>
        <v/>
      </c>
      <c r="AG494" s="25">
        <f>IFERROR(VLOOKUP($A494,'TD SOP+PROFORM MOD'!$A$5:$AD$750,MATCH(AG$4,'TD SOP+PROFORM MOD'!$B$2:$AD$2,0)+1,0),0)+IFERROR(VLOOKUP($A494,'TD SOP+PROFORM MOD'!$A$5:$AD$750,MATCH(AG$2,'TD SOP+PROFORM MOD'!$B$2:$AD$2,0)+1,0),0)</f>
        <v>0</v>
      </c>
      <c r="AH494" s="25">
        <f>IFERROR(VLOOKUP($A494,'TD SOP+PROFORM MOD'!$A$5:$AD$750,MATCH(AH$4,'TD SOP+PROFORM MOD'!$B$2:$AD$2,0)+1,0),0)+IFERROR(VLOOKUP($A494,'TD SOP+PROFORM MOD'!$A$5:$AD$750,MATCH(AH$2,'TD SOP+PROFORM MOD'!$B$2:$AD$2,0)+1,0),0)</f>
        <v>0</v>
      </c>
      <c r="AI494" s="26" t="str">
        <f t="shared" si="124"/>
        <v/>
      </c>
      <c r="AJ494" s="25">
        <f>IFERROR(VLOOKUP($A494,'TD SOP+PROFORM MOD'!$A$5:$AD$750,MATCH(AJ$4,'TD SOP+PROFORM MOD'!$B$2:$AD$2,0)+1,0),0)+IFERROR(VLOOKUP($A494,'TD SOP+PROFORM MOD'!$A$5:$AD$750,MATCH(AJ$2,'TD SOP+PROFORM MOD'!$B$2:$AD$2,0)+1,0),0)</f>
        <v>0</v>
      </c>
      <c r="AK494" s="25">
        <f>IFERROR(VLOOKUP($A494,'TD SOP+PROFORM MOD'!$A$5:$AD$750,MATCH(AK$4,'TD SOP+PROFORM MOD'!$B$2:$AD$2,0)+1,0),0)+IFERROR(VLOOKUP($A494,'TD SOP+PROFORM MOD'!$A$5:$AD$750,MATCH(AK$2,'TD SOP+PROFORM MOD'!$B$2:$AD$2,0)+1,0),0)</f>
        <v>0</v>
      </c>
      <c r="AL494" s="26" t="str">
        <f t="shared" si="125"/>
        <v/>
      </c>
      <c r="AM494" s="25">
        <f t="shared" si="127"/>
        <v>0</v>
      </c>
      <c r="AN494" s="25">
        <f t="shared" si="127"/>
        <v>0</v>
      </c>
      <c r="AO494" s="26" t="str">
        <f t="shared" si="126"/>
        <v/>
      </c>
      <c r="AR494" s="25">
        <f>SUMIF('B&amp;S YTD LFY'!B:B,"="&amp;A494,'B&amp;S YTD LFY'!C:C)</f>
        <v>0</v>
      </c>
      <c r="AS494" s="25">
        <f t="shared" si="128"/>
        <v>0</v>
      </c>
      <c r="AT494" s="25"/>
    </row>
    <row r="495" spans="1:46" x14ac:dyDescent="0.35">
      <c r="A495" s="24">
        <f>IF(AND('TD SOP+PROFORM MOD'!A492&lt;&gt;"",'TD SOP+PROFORM MOD'!A492&lt;&gt;"TOTAL"),'TD SOP+PROFORM MOD'!A492,0)</f>
        <v>0</v>
      </c>
      <c r="C495" s="25" t="str">
        <f>IFERROR(VLOOKUP($A495,'TD SOP+PROFORM MOD'!$A$5:$AD$750,MATCH(C$4,'TD SOP+PROFORM MOD'!$B$2:$AT$2,0)+1,0),"")</f>
        <v/>
      </c>
      <c r="D495" s="25" t="str">
        <f>IFERROR(VLOOKUP($A495,'TD SOP+PROFORM MOD'!$A$5:$AD$750,MATCH(D$4,'TD SOP+PROFORM MOD'!$B$2:$AT$2,0)+1,0),"")</f>
        <v/>
      </c>
      <c r="E495" s="26" t="str">
        <f t="shared" si="114"/>
        <v/>
      </c>
      <c r="F495" s="25" t="str">
        <f>IFERROR(VLOOKUP($A495,'TD SOP+PROFORM MOD'!$A$5:$AD$750,MATCH(F$4,'TD SOP+PROFORM MOD'!$B$2:$AT$2,0)+1,0),"")</f>
        <v/>
      </c>
      <c r="G495" s="25" t="str">
        <f>IFERROR(VLOOKUP($A495,'TD SOP+PROFORM MOD'!$A$5:$AD$750,MATCH(G$4,'TD SOP+PROFORM MOD'!$B$2:$AT$2,0)+1,0),"")</f>
        <v/>
      </c>
      <c r="H495" s="26" t="str">
        <f t="shared" si="115"/>
        <v/>
      </c>
      <c r="I495" s="25" t="str">
        <f>IFERROR(VLOOKUP($A495,'TD SOP+PROFORM MOD'!$A$5:$AD$750,MATCH(I$4,'TD SOP+PROFORM MOD'!$B$2:$AT$2,0)+1,0),"")</f>
        <v/>
      </c>
      <c r="J495" s="25" t="str">
        <f>IFERROR(VLOOKUP($A495,'TD SOP+PROFORM MOD'!$A$5:$AD$750,MATCH(J$4,'TD SOP+PROFORM MOD'!$B$2:$AT$2,0)+1,0),"")</f>
        <v/>
      </c>
      <c r="K495" s="26" t="str">
        <f t="shared" si="116"/>
        <v/>
      </c>
      <c r="L495" s="25" t="str">
        <f>IFERROR(VLOOKUP($A495,'TD SOP+PROFORM MOD'!$A$5:$AD$750,MATCH(L$4,'TD SOP+PROFORM MOD'!$B$2:$AT$2,0)+1,0),"")</f>
        <v/>
      </c>
      <c r="M495" s="25" t="str">
        <f>IFERROR(VLOOKUP($A495,'TD SOP+PROFORM MOD'!$A$5:$AD$750,MATCH(M$4,'TD SOP+PROFORM MOD'!$B$2:$AT$2,0)+1,0),"")</f>
        <v/>
      </c>
      <c r="N495" s="26" t="str">
        <f t="shared" si="117"/>
        <v/>
      </c>
      <c r="O495" s="25">
        <f>IFERROR(VLOOKUP($A495,'TD SOP+PROFORM MOD'!$A$5:$AD$750,MATCH(O$4,'TD SOP+PROFORM MOD'!$B$2:$AD$2,0)+1,0),0)+IFERROR(VLOOKUP($A495,'TD SOP+PROFORM MOD'!$A$5:$AD$750,MATCH(O$2,'TD SOP+PROFORM MOD'!$B$2:$AD$2,0)+1,0),0)</f>
        <v>0</v>
      </c>
      <c r="P495" s="25">
        <f>IFERROR(VLOOKUP($A495,'TD SOP+PROFORM MOD'!$A$5:$AD$750,MATCH(P$4,'TD SOP+PROFORM MOD'!$B$2:$AD$2,0)+1,0),0)+IFERROR(VLOOKUP($A495,'TD SOP+PROFORM MOD'!$A$5:$AD$750,MATCH(P$2,'TD SOP+PROFORM MOD'!$B$2:$AD$2,0)+1,0),0)</f>
        <v>0</v>
      </c>
      <c r="Q495" s="26" t="str">
        <f t="shared" si="118"/>
        <v/>
      </c>
      <c r="R495" s="25">
        <f>IFERROR(VLOOKUP($A495,'TD SOP+PROFORM MOD'!$A$5:$AD$750,MATCH(R$4,'TD SOP+PROFORM MOD'!$B$2:$AD$2,0)+1,0),0)+IFERROR(VLOOKUP($A495,'TD SOP+PROFORM MOD'!$A$5:$AD$750,MATCH(R$2,'TD SOP+PROFORM MOD'!$B$2:$AD$2,0)+1,0),0)</f>
        <v>0</v>
      </c>
      <c r="S495" s="25">
        <f>IFERROR(VLOOKUP($A495,'TD SOP+PROFORM MOD'!$A$5:$AD$750,MATCH(S$4,'TD SOP+PROFORM MOD'!$B$2:$AD$2,0)+1,0),0)+IFERROR(VLOOKUP($A495,'TD SOP+PROFORM MOD'!$A$5:$AD$750,MATCH(S$2,'TD SOP+PROFORM MOD'!$B$2:$AD$2,0)+1,0),0)</f>
        <v>0</v>
      </c>
      <c r="T495" s="26" t="str">
        <f t="shared" si="119"/>
        <v/>
      </c>
      <c r="U495" s="25">
        <f>IFERROR(VLOOKUP($A495,'TD SOP+PROFORM MOD'!$A$5:$AD$750,MATCH(U$4,'TD SOP+PROFORM MOD'!$B$2:$AD$2,0)+1,0),0)+IFERROR(VLOOKUP($A495,'TD SOP+PROFORM MOD'!$A$5:$AD$750,MATCH(U$2,'TD SOP+PROFORM MOD'!$B$2:$AD$2,0)+1,0),0)</f>
        <v>0</v>
      </c>
      <c r="V495" s="25">
        <f>IFERROR(VLOOKUP($A495,'TD SOP+PROFORM MOD'!$A$5:$AD$750,MATCH(V$4,'TD SOP+PROFORM MOD'!$B$2:$AD$2,0)+1,0),0)+IFERROR(VLOOKUP($A495,'TD SOP+PROFORM MOD'!$A$5:$AD$750,MATCH(V$2,'TD SOP+PROFORM MOD'!$B$2:$AD$2,0)+1,0),0)</f>
        <v>0</v>
      </c>
      <c r="W495" s="26" t="str">
        <f t="shared" si="120"/>
        <v/>
      </c>
      <c r="X495" s="25">
        <f>IFERROR(VLOOKUP($A495,'TD SOP+PROFORM MOD'!$A$5:$AD$750,MATCH(X$4,'TD SOP+PROFORM MOD'!$B$2:$AD$2,0)+1,0),0)+IFERROR(VLOOKUP($A495,'TD SOP+PROFORM MOD'!$A$5:$AD$750,MATCH(X$2,'TD SOP+PROFORM MOD'!$B$2:$AD$2,0)+1,0),0)</f>
        <v>0</v>
      </c>
      <c r="Y495" s="25">
        <f>IFERROR(VLOOKUP($A495,'TD SOP+PROFORM MOD'!$A$5:$AD$750,MATCH(Y$4,'TD SOP+PROFORM MOD'!$B$2:$AD$2,0)+1,0),0)+IFERROR(VLOOKUP($A495,'TD SOP+PROFORM MOD'!$A$5:$AD$750,MATCH(Y$2,'TD SOP+PROFORM MOD'!$B$2:$AD$2,0)+1,0),0)</f>
        <v>0</v>
      </c>
      <c r="Z495" s="26" t="str">
        <f t="shared" si="121"/>
        <v/>
      </c>
      <c r="AA495" s="25">
        <f>IFERROR(VLOOKUP($A495,'TD SOP+PROFORM MOD'!$A$5:$AD$750,MATCH(AA$4,'TD SOP+PROFORM MOD'!$B$2:$AD$2,0)+1,0),0)+IFERROR(VLOOKUP($A495,'TD SOP+PROFORM MOD'!$A$5:$AD$750,MATCH(AA$2,'TD SOP+PROFORM MOD'!$B$2:$AD$2,0)+1,0),0)</f>
        <v>0</v>
      </c>
      <c r="AB495" s="25">
        <f>IFERROR(VLOOKUP($A495,'TD SOP+PROFORM MOD'!$A$5:$AD$750,MATCH(AB$4,'TD SOP+PROFORM MOD'!$B$2:$AD$2,0)+1,0),0)+IFERROR(VLOOKUP($A495,'TD SOP+PROFORM MOD'!$A$5:$AD$750,MATCH(AB$2,'TD SOP+PROFORM MOD'!$B$2:$AD$2,0)+1,0),0)</f>
        <v>0</v>
      </c>
      <c r="AC495" s="26" t="str">
        <f t="shared" si="122"/>
        <v/>
      </c>
      <c r="AD495" s="25">
        <f>IFERROR(VLOOKUP($A495,'TD SOP+PROFORM MOD'!$A$5:$AD$750,MATCH(AD$4,'TD SOP+PROFORM MOD'!$B$2:$AD$2,0)+1,0),0)+IFERROR(VLOOKUP($A495,'TD SOP+PROFORM MOD'!$A$5:$AD$750,MATCH(AD$2,'TD SOP+PROFORM MOD'!$B$2:$AD$2,0)+1,0),0)</f>
        <v>0</v>
      </c>
      <c r="AE495" s="25">
        <f>IFERROR(VLOOKUP($A495,'TD SOP+PROFORM MOD'!$A$5:$AD$750,MATCH(AE$4,'TD SOP+PROFORM MOD'!$B$2:$AD$2,0)+1,0),0)+IFERROR(VLOOKUP($A495,'TD SOP+PROFORM MOD'!$A$5:$AD$750,MATCH(AE$2,'TD SOP+PROFORM MOD'!$B$2:$AD$2,0)+1,0),0)</f>
        <v>0</v>
      </c>
      <c r="AF495" s="26" t="str">
        <f t="shared" si="123"/>
        <v/>
      </c>
      <c r="AG495" s="25">
        <f>IFERROR(VLOOKUP($A495,'TD SOP+PROFORM MOD'!$A$5:$AD$750,MATCH(AG$4,'TD SOP+PROFORM MOD'!$B$2:$AD$2,0)+1,0),0)+IFERROR(VLOOKUP($A495,'TD SOP+PROFORM MOD'!$A$5:$AD$750,MATCH(AG$2,'TD SOP+PROFORM MOD'!$B$2:$AD$2,0)+1,0),0)</f>
        <v>0</v>
      </c>
      <c r="AH495" s="25">
        <f>IFERROR(VLOOKUP($A495,'TD SOP+PROFORM MOD'!$A$5:$AD$750,MATCH(AH$4,'TD SOP+PROFORM MOD'!$B$2:$AD$2,0)+1,0),0)+IFERROR(VLOOKUP($A495,'TD SOP+PROFORM MOD'!$A$5:$AD$750,MATCH(AH$2,'TD SOP+PROFORM MOD'!$B$2:$AD$2,0)+1,0),0)</f>
        <v>0</v>
      </c>
      <c r="AI495" s="26" t="str">
        <f t="shared" si="124"/>
        <v/>
      </c>
      <c r="AJ495" s="25">
        <f>IFERROR(VLOOKUP($A495,'TD SOP+PROFORM MOD'!$A$5:$AD$750,MATCH(AJ$4,'TD SOP+PROFORM MOD'!$B$2:$AD$2,0)+1,0),0)+IFERROR(VLOOKUP($A495,'TD SOP+PROFORM MOD'!$A$5:$AD$750,MATCH(AJ$2,'TD SOP+PROFORM MOD'!$B$2:$AD$2,0)+1,0),0)</f>
        <v>0</v>
      </c>
      <c r="AK495" s="25">
        <f>IFERROR(VLOOKUP($A495,'TD SOP+PROFORM MOD'!$A$5:$AD$750,MATCH(AK$4,'TD SOP+PROFORM MOD'!$B$2:$AD$2,0)+1,0),0)+IFERROR(VLOOKUP($A495,'TD SOP+PROFORM MOD'!$A$5:$AD$750,MATCH(AK$2,'TD SOP+PROFORM MOD'!$B$2:$AD$2,0)+1,0),0)</f>
        <v>0</v>
      </c>
      <c r="AL495" s="26" t="str">
        <f t="shared" si="125"/>
        <v/>
      </c>
      <c r="AM495" s="25">
        <f t="shared" si="127"/>
        <v>0</v>
      </c>
      <c r="AN495" s="25">
        <f t="shared" si="127"/>
        <v>0</v>
      </c>
      <c r="AO495" s="26" t="str">
        <f t="shared" si="126"/>
        <v/>
      </c>
      <c r="AR495" s="25">
        <f>SUMIF('B&amp;S YTD LFY'!B:B,"="&amp;A495,'B&amp;S YTD LFY'!C:C)</f>
        <v>0</v>
      </c>
      <c r="AS495" s="25">
        <f t="shared" si="128"/>
        <v>0</v>
      </c>
      <c r="AT495" s="25"/>
    </row>
    <row r="496" spans="1:46" x14ac:dyDescent="0.35">
      <c r="A496" s="24">
        <f>IF(AND('TD SOP+PROFORM MOD'!A493&lt;&gt;"",'TD SOP+PROFORM MOD'!A493&lt;&gt;"TOTAL"),'TD SOP+PROFORM MOD'!A493,0)</f>
        <v>0</v>
      </c>
      <c r="C496" s="25" t="str">
        <f>IFERROR(VLOOKUP($A496,'TD SOP+PROFORM MOD'!$A$5:$AD$750,MATCH(C$4,'TD SOP+PROFORM MOD'!$B$2:$AT$2,0)+1,0),"")</f>
        <v/>
      </c>
      <c r="D496" s="25" t="str">
        <f>IFERROR(VLOOKUP($A496,'TD SOP+PROFORM MOD'!$A$5:$AD$750,MATCH(D$4,'TD SOP+PROFORM MOD'!$B$2:$AT$2,0)+1,0),"")</f>
        <v/>
      </c>
      <c r="E496" s="26" t="str">
        <f t="shared" si="114"/>
        <v/>
      </c>
      <c r="F496" s="25" t="str">
        <f>IFERROR(VLOOKUP($A496,'TD SOP+PROFORM MOD'!$A$5:$AD$750,MATCH(F$4,'TD SOP+PROFORM MOD'!$B$2:$AT$2,0)+1,0),"")</f>
        <v/>
      </c>
      <c r="G496" s="25" t="str">
        <f>IFERROR(VLOOKUP($A496,'TD SOP+PROFORM MOD'!$A$5:$AD$750,MATCH(G$4,'TD SOP+PROFORM MOD'!$B$2:$AT$2,0)+1,0),"")</f>
        <v/>
      </c>
      <c r="H496" s="26" t="str">
        <f t="shared" si="115"/>
        <v/>
      </c>
      <c r="I496" s="25" t="str">
        <f>IFERROR(VLOOKUP($A496,'TD SOP+PROFORM MOD'!$A$5:$AD$750,MATCH(I$4,'TD SOP+PROFORM MOD'!$B$2:$AT$2,0)+1,0),"")</f>
        <v/>
      </c>
      <c r="J496" s="25" t="str">
        <f>IFERROR(VLOOKUP($A496,'TD SOP+PROFORM MOD'!$A$5:$AD$750,MATCH(J$4,'TD SOP+PROFORM MOD'!$B$2:$AT$2,0)+1,0),"")</f>
        <v/>
      </c>
      <c r="K496" s="26" t="str">
        <f t="shared" si="116"/>
        <v/>
      </c>
      <c r="L496" s="25" t="str">
        <f>IFERROR(VLOOKUP($A496,'TD SOP+PROFORM MOD'!$A$5:$AD$750,MATCH(L$4,'TD SOP+PROFORM MOD'!$B$2:$AT$2,0)+1,0),"")</f>
        <v/>
      </c>
      <c r="M496" s="25" t="str">
        <f>IFERROR(VLOOKUP($A496,'TD SOP+PROFORM MOD'!$A$5:$AD$750,MATCH(M$4,'TD SOP+PROFORM MOD'!$B$2:$AT$2,0)+1,0),"")</f>
        <v/>
      </c>
      <c r="N496" s="26" t="str">
        <f t="shared" si="117"/>
        <v/>
      </c>
      <c r="O496" s="25">
        <f>IFERROR(VLOOKUP($A496,'TD SOP+PROFORM MOD'!$A$5:$AD$750,MATCH(O$4,'TD SOP+PROFORM MOD'!$B$2:$AD$2,0)+1,0),0)+IFERROR(VLOOKUP($A496,'TD SOP+PROFORM MOD'!$A$5:$AD$750,MATCH(O$2,'TD SOP+PROFORM MOD'!$B$2:$AD$2,0)+1,0),0)</f>
        <v>0</v>
      </c>
      <c r="P496" s="25">
        <f>IFERROR(VLOOKUP($A496,'TD SOP+PROFORM MOD'!$A$5:$AD$750,MATCH(P$4,'TD SOP+PROFORM MOD'!$B$2:$AD$2,0)+1,0),0)+IFERROR(VLOOKUP($A496,'TD SOP+PROFORM MOD'!$A$5:$AD$750,MATCH(P$2,'TD SOP+PROFORM MOD'!$B$2:$AD$2,0)+1,0),0)</f>
        <v>0</v>
      </c>
      <c r="Q496" s="26" t="str">
        <f t="shared" si="118"/>
        <v/>
      </c>
      <c r="R496" s="25">
        <f>IFERROR(VLOOKUP($A496,'TD SOP+PROFORM MOD'!$A$5:$AD$750,MATCH(R$4,'TD SOP+PROFORM MOD'!$B$2:$AD$2,0)+1,0),0)+IFERROR(VLOOKUP($A496,'TD SOP+PROFORM MOD'!$A$5:$AD$750,MATCH(R$2,'TD SOP+PROFORM MOD'!$B$2:$AD$2,0)+1,0),0)</f>
        <v>0</v>
      </c>
      <c r="S496" s="25">
        <f>IFERROR(VLOOKUP($A496,'TD SOP+PROFORM MOD'!$A$5:$AD$750,MATCH(S$4,'TD SOP+PROFORM MOD'!$B$2:$AD$2,0)+1,0),0)+IFERROR(VLOOKUP($A496,'TD SOP+PROFORM MOD'!$A$5:$AD$750,MATCH(S$2,'TD SOP+PROFORM MOD'!$B$2:$AD$2,0)+1,0),0)</f>
        <v>0</v>
      </c>
      <c r="T496" s="26" t="str">
        <f t="shared" si="119"/>
        <v/>
      </c>
      <c r="U496" s="25">
        <f>IFERROR(VLOOKUP($A496,'TD SOP+PROFORM MOD'!$A$5:$AD$750,MATCH(U$4,'TD SOP+PROFORM MOD'!$B$2:$AD$2,0)+1,0),0)+IFERROR(VLOOKUP($A496,'TD SOP+PROFORM MOD'!$A$5:$AD$750,MATCH(U$2,'TD SOP+PROFORM MOD'!$B$2:$AD$2,0)+1,0),0)</f>
        <v>0</v>
      </c>
      <c r="V496" s="25">
        <f>IFERROR(VLOOKUP($A496,'TD SOP+PROFORM MOD'!$A$5:$AD$750,MATCH(V$4,'TD SOP+PROFORM MOD'!$B$2:$AD$2,0)+1,0),0)+IFERROR(VLOOKUP($A496,'TD SOP+PROFORM MOD'!$A$5:$AD$750,MATCH(V$2,'TD SOP+PROFORM MOD'!$B$2:$AD$2,0)+1,0),0)</f>
        <v>0</v>
      </c>
      <c r="W496" s="26" t="str">
        <f t="shared" si="120"/>
        <v/>
      </c>
      <c r="X496" s="25">
        <f>IFERROR(VLOOKUP($A496,'TD SOP+PROFORM MOD'!$A$5:$AD$750,MATCH(X$4,'TD SOP+PROFORM MOD'!$B$2:$AD$2,0)+1,0),0)+IFERROR(VLOOKUP($A496,'TD SOP+PROFORM MOD'!$A$5:$AD$750,MATCH(X$2,'TD SOP+PROFORM MOD'!$B$2:$AD$2,0)+1,0),0)</f>
        <v>0</v>
      </c>
      <c r="Y496" s="25">
        <f>IFERROR(VLOOKUP($A496,'TD SOP+PROFORM MOD'!$A$5:$AD$750,MATCH(Y$4,'TD SOP+PROFORM MOD'!$B$2:$AD$2,0)+1,0),0)+IFERROR(VLOOKUP($A496,'TD SOP+PROFORM MOD'!$A$5:$AD$750,MATCH(Y$2,'TD SOP+PROFORM MOD'!$B$2:$AD$2,0)+1,0),0)</f>
        <v>0</v>
      </c>
      <c r="Z496" s="26" t="str">
        <f t="shared" si="121"/>
        <v/>
      </c>
      <c r="AA496" s="25">
        <f>IFERROR(VLOOKUP($A496,'TD SOP+PROFORM MOD'!$A$5:$AD$750,MATCH(AA$4,'TD SOP+PROFORM MOD'!$B$2:$AD$2,0)+1,0),0)+IFERROR(VLOOKUP($A496,'TD SOP+PROFORM MOD'!$A$5:$AD$750,MATCH(AA$2,'TD SOP+PROFORM MOD'!$B$2:$AD$2,0)+1,0),0)</f>
        <v>0</v>
      </c>
      <c r="AB496" s="25">
        <f>IFERROR(VLOOKUP($A496,'TD SOP+PROFORM MOD'!$A$5:$AD$750,MATCH(AB$4,'TD SOP+PROFORM MOD'!$B$2:$AD$2,0)+1,0),0)+IFERROR(VLOOKUP($A496,'TD SOP+PROFORM MOD'!$A$5:$AD$750,MATCH(AB$2,'TD SOP+PROFORM MOD'!$B$2:$AD$2,0)+1,0),0)</f>
        <v>0</v>
      </c>
      <c r="AC496" s="26" t="str">
        <f t="shared" si="122"/>
        <v/>
      </c>
      <c r="AD496" s="25">
        <f>IFERROR(VLOOKUP($A496,'TD SOP+PROFORM MOD'!$A$5:$AD$750,MATCH(AD$4,'TD SOP+PROFORM MOD'!$B$2:$AD$2,0)+1,0),0)+IFERROR(VLOOKUP($A496,'TD SOP+PROFORM MOD'!$A$5:$AD$750,MATCH(AD$2,'TD SOP+PROFORM MOD'!$B$2:$AD$2,0)+1,0),0)</f>
        <v>0</v>
      </c>
      <c r="AE496" s="25">
        <f>IFERROR(VLOOKUP($A496,'TD SOP+PROFORM MOD'!$A$5:$AD$750,MATCH(AE$4,'TD SOP+PROFORM MOD'!$B$2:$AD$2,0)+1,0),0)+IFERROR(VLOOKUP($A496,'TD SOP+PROFORM MOD'!$A$5:$AD$750,MATCH(AE$2,'TD SOP+PROFORM MOD'!$B$2:$AD$2,0)+1,0),0)</f>
        <v>0</v>
      </c>
      <c r="AF496" s="26" t="str">
        <f t="shared" si="123"/>
        <v/>
      </c>
      <c r="AG496" s="25">
        <f>IFERROR(VLOOKUP($A496,'TD SOP+PROFORM MOD'!$A$5:$AD$750,MATCH(AG$4,'TD SOP+PROFORM MOD'!$B$2:$AD$2,0)+1,0),0)+IFERROR(VLOOKUP($A496,'TD SOP+PROFORM MOD'!$A$5:$AD$750,MATCH(AG$2,'TD SOP+PROFORM MOD'!$B$2:$AD$2,0)+1,0),0)</f>
        <v>0</v>
      </c>
      <c r="AH496" s="25">
        <f>IFERROR(VLOOKUP($A496,'TD SOP+PROFORM MOD'!$A$5:$AD$750,MATCH(AH$4,'TD SOP+PROFORM MOD'!$B$2:$AD$2,0)+1,0),0)+IFERROR(VLOOKUP($A496,'TD SOP+PROFORM MOD'!$A$5:$AD$750,MATCH(AH$2,'TD SOP+PROFORM MOD'!$B$2:$AD$2,0)+1,0),0)</f>
        <v>0</v>
      </c>
      <c r="AI496" s="26" t="str">
        <f t="shared" si="124"/>
        <v/>
      </c>
      <c r="AJ496" s="25">
        <f>IFERROR(VLOOKUP($A496,'TD SOP+PROFORM MOD'!$A$5:$AD$750,MATCH(AJ$4,'TD SOP+PROFORM MOD'!$B$2:$AD$2,0)+1,0),0)+IFERROR(VLOOKUP($A496,'TD SOP+PROFORM MOD'!$A$5:$AD$750,MATCH(AJ$2,'TD SOP+PROFORM MOD'!$B$2:$AD$2,0)+1,0),0)</f>
        <v>0</v>
      </c>
      <c r="AK496" s="25">
        <f>IFERROR(VLOOKUP($A496,'TD SOP+PROFORM MOD'!$A$5:$AD$750,MATCH(AK$4,'TD SOP+PROFORM MOD'!$B$2:$AD$2,0)+1,0),0)+IFERROR(VLOOKUP($A496,'TD SOP+PROFORM MOD'!$A$5:$AD$750,MATCH(AK$2,'TD SOP+PROFORM MOD'!$B$2:$AD$2,0)+1,0),0)</f>
        <v>0</v>
      </c>
      <c r="AL496" s="26" t="str">
        <f t="shared" si="125"/>
        <v/>
      </c>
      <c r="AM496" s="25">
        <f t="shared" si="127"/>
        <v>0</v>
      </c>
      <c r="AN496" s="25">
        <f t="shared" si="127"/>
        <v>0</v>
      </c>
      <c r="AO496" s="26" t="str">
        <f t="shared" si="126"/>
        <v/>
      </c>
      <c r="AR496" s="25">
        <f>SUMIF('B&amp;S YTD LFY'!B:B,"="&amp;A496,'B&amp;S YTD LFY'!C:C)</f>
        <v>0</v>
      </c>
      <c r="AS496" s="25">
        <f t="shared" si="128"/>
        <v>0</v>
      </c>
      <c r="AT496" s="25"/>
    </row>
    <row r="497" spans="1:46" x14ac:dyDescent="0.35">
      <c r="A497" s="24">
        <f>IF(AND('TD SOP+PROFORM MOD'!A494&lt;&gt;"",'TD SOP+PROFORM MOD'!A494&lt;&gt;"TOTAL"),'TD SOP+PROFORM MOD'!A494,0)</f>
        <v>0</v>
      </c>
      <c r="C497" s="25" t="str">
        <f>IFERROR(VLOOKUP($A497,'TD SOP+PROFORM MOD'!$A$5:$AD$750,MATCH(C$4,'TD SOP+PROFORM MOD'!$B$2:$AT$2,0)+1,0),"")</f>
        <v/>
      </c>
      <c r="D497" s="25" t="str">
        <f>IFERROR(VLOOKUP($A497,'TD SOP+PROFORM MOD'!$A$5:$AD$750,MATCH(D$4,'TD SOP+PROFORM MOD'!$B$2:$AT$2,0)+1,0),"")</f>
        <v/>
      </c>
      <c r="E497" s="26" t="str">
        <f t="shared" si="114"/>
        <v/>
      </c>
      <c r="F497" s="25" t="str">
        <f>IFERROR(VLOOKUP($A497,'TD SOP+PROFORM MOD'!$A$5:$AD$750,MATCH(F$4,'TD SOP+PROFORM MOD'!$B$2:$AT$2,0)+1,0),"")</f>
        <v/>
      </c>
      <c r="G497" s="25" t="str">
        <f>IFERROR(VLOOKUP($A497,'TD SOP+PROFORM MOD'!$A$5:$AD$750,MATCH(G$4,'TD SOP+PROFORM MOD'!$B$2:$AT$2,0)+1,0),"")</f>
        <v/>
      </c>
      <c r="H497" s="26" t="str">
        <f t="shared" si="115"/>
        <v/>
      </c>
      <c r="I497" s="25" t="str">
        <f>IFERROR(VLOOKUP($A497,'TD SOP+PROFORM MOD'!$A$5:$AD$750,MATCH(I$4,'TD SOP+PROFORM MOD'!$B$2:$AT$2,0)+1,0),"")</f>
        <v/>
      </c>
      <c r="J497" s="25" t="str">
        <f>IFERROR(VLOOKUP($A497,'TD SOP+PROFORM MOD'!$A$5:$AD$750,MATCH(J$4,'TD SOP+PROFORM MOD'!$B$2:$AT$2,0)+1,0),"")</f>
        <v/>
      </c>
      <c r="K497" s="26" t="str">
        <f t="shared" si="116"/>
        <v/>
      </c>
      <c r="L497" s="25" t="str">
        <f>IFERROR(VLOOKUP($A497,'TD SOP+PROFORM MOD'!$A$5:$AD$750,MATCH(L$4,'TD SOP+PROFORM MOD'!$B$2:$AT$2,0)+1,0),"")</f>
        <v/>
      </c>
      <c r="M497" s="25" t="str">
        <f>IFERROR(VLOOKUP($A497,'TD SOP+PROFORM MOD'!$A$5:$AD$750,MATCH(M$4,'TD SOP+PROFORM MOD'!$B$2:$AT$2,0)+1,0),"")</f>
        <v/>
      </c>
      <c r="N497" s="26" t="str">
        <f t="shared" si="117"/>
        <v/>
      </c>
      <c r="O497" s="25">
        <f>IFERROR(VLOOKUP($A497,'TD SOP+PROFORM MOD'!$A$5:$AD$750,MATCH(O$4,'TD SOP+PROFORM MOD'!$B$2:$AD$2,0)+1,0),0)+IFERROR(VLOOKUP($A497,'TD SOP+PROFORM MOD'!$A$5:$AD$750,MATCH(O$2,'TD SOP+PROFORM MOD'!$B$2:$AD$2,0)+1,0),0)</f>
        <v>0</v>
      </c>
      <c r="P497" s="25">
        <f>IFERROR(VLOOKUP($A497,'TD SOP+PROFORM MOD'!$A$5:$AD$750,MATCH(P$4,'TD SOP+PROFORM MOD'!$B$2:$AD$2,0)+1,0),0)+IFERROR(VLOOKUP($A497,'TD SOP+PROFORM MOD'!$A$5:$AD$750,MATCH(P$2,'TD SOP+PROFORM MOD'!$B$2:$AD$2,0)+1,0),0)</f>
        <v>0</v>
      </c>
      <c r="Q497" s="26" t="str">
        <f t="shared" si="118"/>
        <v/>
      </c>
      <c r="R497" s="25">
        <f>IFERROR(VLOOKUP($A497,'TD SOP+PROFORM MOD'!$A$5:$AD$750,MATCH(R$4,'TD SOP+PROFORM MOD'!$B$2:$AD$2,0)+1,0),0)+IFERROR(VLOOKUP($A497,'TD SOP+PROFORM MOD'!$A$5:$AD$750,MATCH(R$2,'TD SOP+PROFORM MOD'!$B$2:$AD$2,0)+1,0),0)</f>
        <v>0</v>
      </c>
      <c r="S497" s="25">
        <f>IFERROR(VLOOKUP($A497,'TD SOP+PROFORM MOD'!$A$5:$AD$750,MATCH(S$4,'TD SOP+PROFORM MOD'!$B$2:$AD$2,0)+1,0),0)+IFERROR(VLOOKUP($A497,'TD SOP+PROFORM MOD'!$A$5:$AD$750,MATCH(S$2,'TD SOP+PROFORM MOD'!$B$2:$AD$2,0)+1,0),0)</f>
        <v>0</v>
      </c>
      <c r="T497" s="26" t="str">
        <f t="shared" si="119"/>
        <v/>
      </c>
      <c r="U497" s="25">
        <f>IFERROR(VLOOKUP($A497,'TD SOP+PROFORM MOD'!$A$5:$AD$750,MATCH(U$4,'TD SOP+PROFORM MOD'!$B$2:$AD$2,0)+1,0),0)+IFERROR(VLOOKUP($A497,'TD SOP+PROFORM MOD'!$A$5:$AD$750,MATCH(U$2,'TD SOP+PROFORM MOD'!$B$2:$AD$2,0)+1,0),0)</f>
        <v>0</v>
      </c>
      <c r="V497" s="25">
        <f>IFERROR(VLOOKUP($A497,'TD SOP+PROFORM MOD'!$A$5:$AD$750,MATCH(V$4,'TD SOP+PROFORM MOD'!$B$2:$AD$2,0)+1,0),0)+IFERROR(VLOOKUP($A497,'TD SOP+PROFORM MOD'!$A$5:$AD$750,MATCH(V$2,'TD SOP+PROFORM MOD'!$B$2:$AD$2,0)+1,0),0)</f>
        <v>0</v>
      </c>
      <c r="W497" s="26" t="str">
        <f t="shared" si="120"/>
        <v/>
      </c>
      <c r="X497" s="25">
        <f>IFERROR(VLOOKUP($A497,'TD SOP+PROFORM MOD'!$A$5:$AD$750,MATCH(X$4,'TD SOP+PROFORM MOD'!$B$2:$AD$2,0)+1,0),0)+IFERROR(VLOOKUP($A497,'TD SOP+PROFORM MOD'!$A$5:$AD$750,MATCH(X$2,'TD SOP+PROFORM MOD'!$B$2:$AD$2,0)+1,0),0)</f>
        <v>0</v>
      </c>
      <c r="Y497" s="25">
        <f>IFERROR(VLOOKUP($A497,'TD SOP+PROFORM MOD'!$A$5:$AD$750,MATCH(Y$4,'TD SOP+PROFORM MOD'!$B$2:$AD$2,0)+1,0),0)+IFERROR(VLOOKUP($A497,'TD SOP+PROFORM MOD'!$A$5:$AD$750,MATCH(Y$2,'TD SOP+PROFORM MOD'!$B$2:$AD$2,0)+1,0),0)</f>
        <v>0</v>
      </c>
      <c r="Z497" s="26" t="str">
        <f t="shared" si="121"/>
        <v/>
      </c>
      <c r="AA497" s="25">
        <f>IFERROR(VLOOKUP($A497,'TD SOP+PROFORM MOD'!$A$5:$AD$750,MATCH(AA$4,'TD SOP+PROFORM MOD'!$B$2:$AD$2,0)+1,0),0)+IFERROR(VLOOKUP($A497,'TD SOP+PROFORM MOD'!$A$5:$AD$750,MATCH(AA$2,'TD SOP+PROFORM MOD'!$B$2:$AD$2,0)+1,0),0)</f>
        <v>0</v>
      </c>
      <c r="AB497" s="25">
        <f>IFERROR(VLOOKUP($A497,'TD SOP+PROFORM MOD'!$A$5:$AD$750,MATCH(AB$4,'TD SOP+PROFORM MOD'!$B$2:$AD$2,0)+1,0),0)+IFERROR(VLOOKUP($A497,'TD SOP+PROFORM MOD'!$A$5:$AD$750,MATCH(AB$2,'TD SOP+PROFORM MOD'!$B$2:$AD$2,0)+1,0),0)</f>
        <v>0</v>
      </c>
      <c r="AC497" s="26" t="str">
        <f t="shared" si="122"/>
        <v/>
      </c>
      <c r="AD497" s="25">
        <f>IFERROR(VLOOKUP($A497,'TD SOP+PROFORM MOD'!$A$5:$AD$750,MATCH(AD$4,'TD SOP+PROFORM MOD'!$B$2:$AD$2,0)+1,0),0)+IFERROR(VLOOKUP($A497,'TD SOP+PROFORM MOD'!$A$5:$AD$750,MATCH(AD$2,'TD SOP+PROFORM MOD'!$B$2:$AD$2,0)+1,0),0)</f>
        <v>0</v>
      </c>
      <c r="AE497" s="25">
        <f>IFERROR(VLOOKUP($A497,'TD SOP+PROFORM MOD'!$A$5:$AD$750,MATCH(AE$4,'TD SOP+PROFORM MOD'!$B$2:$AD$2,0)+1,0),0)+IFERROR(VLOOKUP($A497,'TD SOP+PROFORM MOD'!$A$5:$AD$750,MATCH(AE$2,'TD SOP+PROFORM MOD'!$B$2:$AD$2,0)+1,0),0)</f>
        <v>0</v>
      </c>
      <c r="AF497" s="26" t="str">
        <f t="shared" si="123"/>
        <v/>
      </c>
      <c r="AG497" s="25">
        <f>IFERROR(VLOOKUP($A497,'TD SOP+PROFORM MOD'!$A$5:$AD$750,MATCH(AG$4,'TD SOP+PROFORM MOD'!$B$2:$AD$2,0)+1,0),0)+IFERROR(VLOOKUP($A497,'TD SOP+PROFORM MOD'!$A$5:$AD$750,MATCH(AG$2,'TD SOP+PROFORM MOD'!$B$2:$AD$2,0)+1,0),0)</f>
        <v>0</v>
      </c>
      <c r="AH497" s="25">
        <f>IFERROR(VLOOKUP($A497,'TD SOP+PROFORM MOD'!$A$5:$AD$750,MATCH(AH$4,'TD SOP+PROFORM MOD'!$B$2:$AD$2,0)+1,0),0)+IFERROR(VLOOKUP($A497,'TD SOP+PROFORM MOD'!$A$5:$AD$750,MATCH(AH$2,'TD SOP+PROFORM MOD'!$B$2:$AD$2,0)+1,0),0)</f>
        <v>0</v>
      </c>
      <c r="AI497" s="26" t="str">
        <f t="shared" si="124"/>
        <v/>
      </c>
      <c r="AJ497" s="25">
        <f>IFERROR(VLOOKUP($A497,'TD SOP+PROFORM MOD'!$A$5:$AD$750,MATCH(AJ$4,'TD SOP+PROFORM MOD'!$B$2:$AD$2,0)+1,0),0)+IFERROR(VLOOKUP($A497,'TD SOP+PROFORM MOD'!$A$5:$AD$750,MATCH(AJ$2,'TD SOP+PROFORM MOD'!$B$2:$AD$2,0)+1,0),0)</f>
        <v>0</v>
      </c>
      <c r="AK497" s="25">
        <f>IFERROR(VLOOKUP($A497,'TD SOP+PROFORM MOD'!$A$5:$AD$750,MATCH(AK$4,'TD SOP+PROFORM MOD'!$B$2:$AD$2,0)+1,0),0)+IFERROR(VLOOKUP($A497,'TD SOP+PROFORM MOD'!$A$5:$AD$750,MATCH(AK$2,'TD SOP+PROFORM MOD'!$B$2:$AD$2,0)+1,0),0)</f>
        <v>0</v>
      </c>
      <c r="AL497" s="26" t="str">
        <f t="shared" si="125"/>
        <v/>
      </c>
      <c r="AM497" s="25">
        <f t="shared" si="127"/>
        <v>0</v>
      </c>
      <c r="AN497" s="25">
        <f t="shared" si="127"/>
        <v>0</v>
      </c>
      <c r="AO497" s="26" t="str">
        <f t="shared" si="126"/>
        <v/>
      </c>
      <c r="AR497" s="25">
        <f>SUMIF('B&amp;S YTD LFY'!B:B,"="&amp;A497,'B&amp;S YTD LFY'!C:C)</f>
        <v>0</v>
      </c>
      <c r="AS497" s="25">
        <f t="shared" si="128"/>
        <v>0</v>
      </c>
      <c r="AT497" s="25"/>
    </row>
    <row r="498" spans="1:46" x14ac:dyDescent="0.35">
      <c r="A498" s="24">
        <f>IF(AND('TD SOP+PROFORM MOD'!A495&lt;&gt;"",'TD SOP+PROFORM MOD'!A495&lt;&gt;"TOTAL"),'TD SOP+PROFORM MOD'!A495,0)</f>
        <v>0</v>
      </c>
      <c r="C498" s="25" t="str">
        <f>IFERROR(VLOOKUP($A498,'TD SOP+PROFORM MOD'!$A$5:$AD$750,MATCH(C$4,'TD SOP+PROFORM MOD'!$B$2:$AT$2,0)+1,0),"")</f>
        <v/>
      </c>
      <c r="D498" s="25" t="str">
        <f>IFERROR(VLOOKUP($A498,'TD SOP+PROFORM MOD'!$A$5:$AD$750,MATCH(D$4,'TD SOP+PROFORM MOD'!$B$2:$AT$2,0)+1,0),"")</f>
        <v/>
      </c>
      <c r="E498" s="26" t="str">
        <f t="shared" si="114"/>
        <v/>
      </c>
      <c r="F498" s="25" t="str">
        <f>IFERROR(VLOOKUP($A498,'TD SOP+PROFORM MOD'!$A$5:$AD$750,MATCH(F$4,'TD SOP+PROFORM MOD'!$B$2:$AT$2,0)+1,0),"")</f>
        <v/>
      </c>
      <c r="G498" s="25" t="str">
        <f>IFERROR(VLOOKUP($A498,'TD SOP+PROFORM MOD'!$A$5:$AD$750,MATCH(G$4,'TD SOP+PROFORM MOD'!$B$2:$AT$2,0)+1,0),"")</f>
        <v/>
      </c>
      <c r="H498" s="26" t="str">
        <f t="shared" si="115"/>
        <v/>
      </c>
      <c r="I498" s="25" t="str">
        <f>IFERROR(VLOOKUP($A498,'TD SOP+PROFORM MOD'!$A$5:$AD$750,MATCH(I$4,'TD SOP+PROFORM MOD'!$B$2:$AT$2,0)+1,0),"")</f>
        <v/>
      </c>
      <c r="J498" s="25" t="str">
        <f>IFERROR(VLOOKUP($A498,'TD SOP+PROFORM MOD'!$A$5:$AD$750,MATCH(J$4,'TD SOP+PROFORM MOD'!$B$2:$AT$2,0)+1,0),"")</f>
        <v/>
      </c>
      <c r="K498" s="26" t="str">
        <f t="shared" si="116"/>
        <v/>
      </c>
      <c r="L498" s="25" t="str">
        <f>IFERROR(VLOOKUP($A498,'TD SOP+PROFORM MOD'!$A$5:$AD$750,MATCH(L$4,'TD SOP+PROFORM MOD'!$B$2:$AT$2,0)+1,0),"")</f>
        <v/>
      </c>
      <c r="M498" s="25" t="str">
        <f>IFERROR(VLOOKUP($A498,'TD SOP+PROFORM MOD'!$A$5:$AD$750,MATCH(M$4,'TD SOP+PROFORM MOD'!$B$2:$AT$2,0)+1,0),"")</f>
        <v/>
      </c>
      <c r="N498" s="26" t="str">
        <f t="shared" si="117"/>
        <v/>
      </c>
      <c r="O498" s="25">
        <f>IFERROR(VLOOKUP($A498,'TD SOP+PROFORM MOD'!$A$5:$AD$750,MATCH(O$4,'TD SOP+PROFORM MOD'!$B$2:$AD$2,0)+1,0),0)+IFERROR(VLOOKUP($A498,'TD SOP+PROFORM MOD'!$A$5:$AD$750,MATCH(O$2,'TD SOP+PROFORM MOD'!$B$2:$AD$2,0)+1,0),0)</f>
        <v>0</v>
      </c>
      <c r="P498" s="25">
        <f>IFERROR(VLOOKUP($A498,'TD SOP+PROFORM MOD'!$A$5:$AD$750,MATCH(P$4,'TD SOP+PROFORM MOD'!$B$2:$AD$2,0)+1,0),0)+IFERROR(VLOOKUP($A498,'TD SOP+PROFORM MOD'!$A$5:$AD$750,MATCH(P$2,'TD SOP+PROFORM MOD'!$B$2:$AD$2,0)+1,0),0)</f>
        <v>0</v>
      </c>
      <c r="Q498" s="26" t="str">
        <f t="shared" si="118"/>
        <v/>
      </c>
      <c r="R498" s="25">
        <f>IFERROR(VLOOKUP($A498,'TD SOP+PROFORM MOD'!$A$5:$AD$750,MATCH(R$4,'TD SOP+PROFORM MOD'!$B$2:$AD$2,0)+1,0),0)+IFERROR(VLOOKUP($A498,'TD SOP+PROFORM MOD'!$A$5:$AD$750,MATCH(R$2,'TD SOP+PROFORM MOD'!$B$2:$AD$2,0)+1,0),0)</f>
        <v>0</v>
      </c>
      <c r="S498" s="25">
        <f>IFERROR(VLOOKUP($A498,'TD SOP+PROFORM MOD'!$A$5:$AD$750,MATCH(S$4,'TD SOP+PROFORM MOD'!$B$2:$AD$2,0)+1,0),0)+IFERROR(VLOOKUP($A498,'TD SOP+PROFORM MOD'!$A$5:$AD$750,MATCH(S$2,'TD SOP+PROFORM MOD'!$B$2:$AD$2,0)+1,0),0)</f>
        <v>0</v>
      </c>
      <c r="T498" s="26" t="str">
        <f t="shared" si="119"/>
        <v/>
      </c>
      <c r="U498" s="25">
        <f>IFERROR(VLOOKUP($A498,'TD SOP+PROFORM MOD'!$A$5:$AD$750,MATCH(U$4,'TD SOP+PROFORM MOD'!$B$2:$AD$2,0)+1,0),0)+IFERROR(VLOOKUP($A498,'TD SOP+PROFORM MOD'!$A$5:$AD$750,MATCH(U$2,'TD SOP+PROFORM MOD'!$B$2:$AD$2,0)+1,0),0)</f>
        <v>0</v>
      </c>
      <c r="V498" s="25">
        <f>IFERROR(VLOOKUP($A498,'TD SOP+PROFORM MOD'!$A$5:$AD$750,MATCH(V$4,'TD SOP+PROFORM MOD'!$B$2:$AD$2,0)+1,0),0)+IFERROR(VLOOKUP($A498,'TD SOP+PROFORM MOD'!$A$5:$AD$750,MATCH(V$2,'TD SOP+PROFORM MOD'!$B$2:$AD$2,0)+1,0),0)</f>
        <v>0</v>
      </c>
      <c r="W498" s="26" t="str">
        <f t="shared" si="120"/>
        <v/>
      </c>
      <c r="X498" s="25">
        <f>IFERROR(VLOOKUP($A498,'TD SOP+PROFORM MOD'!$A$5:$AD$750,MATCH(X$4,'TD SOP+PROFORM MOD'!$B$2:$AD$2,0)+1,0),0)+IFERROR(VLOOKUP($A498,'TD SOP+PROFORM MOD'!$A$5:$AD$750,MATCH(X$2,'TD SOP+PROFORM MOD'!$B$2:$AD$2,0)+1,0),0)</f>
        <v>0</v>
      </c>
      <c r="Y498" s="25">
        <f>IFERROR(VLOOKUP($A498,'TD SOP+PROFORM MOD'!$A$5:$AD$750,MATCH(Y$4,'TD SOP+PROFORM MOD'!$B$2:$AD$2,0)+1,0),0)+IFERROR(VLOOKUP($A498,'TD SOP+PROFORM MOD'!$A$5:$AD$750,MATCH(Y$2,'TD SOP+PROFORM MOD'!$B$2:$AD$2,0)+1,0),0)</f>
        <v>0</v>
      </c>
      <c r="Z498" s="26" t="str">
        <f t="shared" si="121"/>
        <v/>
      </c>
      <c r="AA498" s="25">
        <f>IFERROR(VLOOKUP($A498,'TD SOP+PROFORM MOD'!$A$5:$AD$750,MATCH(AA$4,'TD SOP+PROFORM MOD'!$B$2:$AD$2,0)+1,0),0)+IFERROR(VLOOKUP($A498,'TD SOP+PROFORM MOD'!$A$5:$AD$750,MATCH(AA$2,'TD SOP+PROFORM MOD'!$B$2:$AD$2,0)+1,0),0)</f>
        <v>0</v>
      </c>
      <c r="AB498" s="25">
        <f>IFERROR(VLOOKUP($A498,'TD SOP+PROFORM MOD'!$A$5:$AD$750,MATCH(AB$4,'TD SOP+PROFORM MOD'!$B$2:$AD$2,0)+1,0),0)+IFERROR(VLOOKUP($A498,'TD SOP+PROFORM MOD'!$A$5:$AD$750,MATCH(AB$2,'TD SOP+PROFORM MOD'!$B$2:$AD$2,0)+1,0),0)</f>
        <v>0</v>
      </c>
      <c r="AC498" s="26" t="str">
        <f t="shared" si="122"/>
        <v/>
      </c>
      <c r="AD498" s="25">
        <f>IFERROR(VLOOKUP($A498,'TD SOP+PROFORM MOD'!$A$5:$AD$750,MATCH(AD$4,'TD SOP+PROFORM MOD'!$B$2:$AD$2,0)+1,0),0)+IFERROR(VLOOKUP($A498,'TD SOP+PROFORM MOD'!$A$5:$AD$750,MATCH(AD$2,'TD SOP+PROFORM MOD'!$B$2:$AD$2,0)+1,0),0)</f>
        <v>0</v>
      </c>
      <c r="AE498" s="25">
        <f>IFERROR(VLOOKUP($A498,'TD SOP+PROFORM MOD'!$A$5:$AD$750,MATCH(AE$4,'TD SOP+PROFORM MOD'!$B$2:$AD$2,0)+1,0),0)+IFERROR(VLOOKUP($A498,'TD SOP+PROFORM MOD'!$A$5:$AD$750,MATCH(AE$2,'TD SOP+PROFORM MOD'!$B$2:$AD$2,0)+1,0),0)</f>
        <v>0</v>
      </c>
      <c r="AF498" s="26" t="str">
        <f t="shared" si="123"/>
        <v/>
      </c>
      <c r="AG498" s="25">
        <f>IFERROR(VLOOKUP($A498,'TD SOP+PROFORM MOD'!$A$5:$AD$750,MATCH(AG$4,'TD SOP+PROFORM MOD'!$B$2:$AD$2,0)+1,0),0)+IFERROR(VLOOKUP($A498,'TD SOP+PROFORM MOD'!$A$5:$AD$750,MATCH(AG$2,'TD SOP+PROFORM MOD'!$B$2:$AD$2,0)+1,0),0)</f>
        <v>0</v>
      </c>
      <c r="AH498" s="25">
        <f>IFERROR(VLOOKUP($A498,'TD SOP+PROFORM MOD'!$A$5:$AD$750,MATCH(AH$4,'TD SOP+PROFORM MOD'!$B$2:$AD$2,0)+1,0),0)+IFERROR(VLOOKUP($A498,'TD SOP+PROFORM MOD'!$A$5:$AD$750,MATCH(AH$2,'TD SOP+PROFORM MOD'!$B$2:$AD$2,0)+1,0),0)</f>
        <v>0</v>
      </c>
      <c r="AI498" s="26" t="str">
        <f t="shared" si="124"/>
        <v/>
      </c>
      <c r="AJ498" s="25">
        <f>IFERROR(VLOOKUP($A498,'TD SOP+PROFORM MOD'!$A$5:$AD$750,MATCH(AJ$4,'TD SOP+PROFORM MOD'!$B$2:$AD$2,0)+1,0),0)+IFERROR(VLOOKUP($A498,'TD SOP+PROFORM MOD'!$A$5:$AD$750,MATCH(AJ$2,'TD SOP+PROFORM MOD'!$B$2:$AD$2,0)+1,0),0)</f>
        <v>0</v>
      </c>
      <c r="AK498" s="25">
        <f>IFERROR(VLOOKUP($A498,'TD SOP+PROFORM MOD'!$A$5:$AD$750,MATCH(AK$4,'TD SOP+PROFORM MOD'!$B$2:$AD$2,0)+1,0),0)+IFERROR(VLOOKUP($A498,'TD SOP+PROFORM MOD'!$A$5:$AD$750,MATCH(AK$2,'TD SOP+PROFORM MOD'!$B$2:$AD$2,0)+1,0),0)</f>
        <v>0</v>
      </c>
      <c r="AL498" s="26" t="str">
        <f t="shared" si="125"/>
        <v/>
      </c>
      <c r="AM498" s="25">
        <f t="shared" si="127"/>
        <v>0</v>
      </c>
      <c r="AN498" s="25">
        <f t="shared" si="127"/>
        <v>0</v>
      </c>
      <c r="AO498" s="26" t="str">
        <f t="shared" si="126"/>
        <v/>
      </c>
      <c r="AR498" s="25">
        <f>SUMIF('B&amp;S YTD LFY'!B:B,"="&amp;A498,'B&amp;S YTD LFY'!C:C)</f>
        <v>0</v>
      </c>
      <c r="AS498" s="25">
        <f t="shared" si="128"/>
        <v>0</v>
      </c>
      <c r="AT498" s="25"/>
    </row>
    <row r="499" spans="1:46" x14ac:dyDescent="0.35">
      <c r="A499" s="24">
        <f>IF(AND('TD SOP+PROFORM MOD'!A496&lt;&gt;"",'TD SOP+PROFORM MOD'!A496&lt;&gt;"TOTAL"),'TD SOP+PROFORM MOD'!A496,0)</f>
        <v>0</v>
      </c>
      <c r="C499" s="25" t="str">
        <f>IFERROR(VLOOKUP($A499,'TD SOP+PROFORM MOD'!$A$5:$AD$750,MATCH(C$4,'TD SOP+PROFORM MOD'!$B$2:$AT$2,0)+1,0),"")</f>
        <v/>
      </c>
      <c r="D499" s="25" t="str">
        <f>IFERROR(VLOOKUP($A499,'TD SOP+PROFORM MOD'!$A$5:$AD$750,MATCH(D$4,'TD SOP+PROFORM MOD'!$B$2:$AT$2,0)+1,0),"")</f>
        <v/>
      </c>
      <c r="E499" s="26" t="str">
        <f t="shared" si="114"/>
        <v/>
      </c>
      <c r="F499" s="25" t="str">
        <f>IFERROR(VLOOKUP($A499,'TD SOP+PROFORM MOD'!$A$5:$AD$750,MATCH(F$4,'TD SOP+PROFORM MOD'!$B$2:$AT$2,0)+1,0),"")</f>
        <v/>
      </c>
      <c r="G499" s="25" t="str">
        <f>IFERROR(VLOOKUP($A499,'TD SOP+PROFORM MOD'!$A$5:$AD$750,MATCH(G$4,'TD SOP+PROFORM MOD'!$B$2:$AT$2,0)+1,0),"")</f>
        <v/>
      </c>
      <c r="H499" s="26" t="str">
        <f t="shared" si="115"/>
        <v/>
      </c>
      <c r="I499" s="25" t="str">
        <f>IFERROR(VLOOKUP($A499,'TD SOP+PROFORM MOD'!$A$5:$AD$750,MATCH(I$4,'TD SOP+PROFORM MOD'!$B$2:$AT$2,0)+1,0),"")</f>
        <v/>
      </c>
      <c r="J499" s="25" t="str">
        <f>IFERROR(VLOOKUP($A499,'TD SOP+PROFORM MOD'!$A$5:$AD$750,MATCH(J$4,'TD SOP+PROFORM MOD'!$B$2:$AT$2,0)+1,0),"")</f>
        <v/>
      </c>
      <c r="K499" s="26" t="str">
        <f t="shared" si="116"/>
        <v/>
      </c>
      <c r="L499" s="25" t="str">
        <f>IFERROR(VLOOKUP($A499,'TD SOP+PROFORM MOD'!$A$5:$AD$750,MATCH(L$4,'TD SOP+PROFORM MOD'!$B$2:$AT$2,0)+1,0),"")</f>
        <v/>
      </c>
      <c r="M499" s="25" t="str">
        <f>IFERROR(VLOOKUP($A499,'TD SOP+PROFORM MOD'!$A$5:$AD$750,MATCH(M$4,'TD SOP+PROFORM MOD'!$B$2:$AT$2,0)+1,0),"")</f>
        <v/>
      </c>
      <c r="N499" s="26" t="str">
        <f t="shared" si="117"/>
        <v/>
      </c>
      <c r="O499" s="25">
        <f>IFERROR(VLOOKUP($A499,'TD SOP+PROFORM MOD'!$A$5:$AD$750,MATCH(O$4,'TD SOP+PROFORM MOD'!$B$2:$AD$2,0)+1,0),0)+IFERROR(VLOOKUP($A499,'TD SOP+PROFORM MOD'!$A$5:$AD$750,MATCH(O$2,'TD SOP+PROFORM MOD'!$B$2:$AD$2,0)+1,0),0)</f>
        <v>0</v>
      </c>
      <c r="P499" s="25">
        <f>IFERROR(VLOOKUP($A499,'TD SOP+PROFORM MOD'!$A$5:$AD$750,MATCH(P$4,'TD SOP+PROFORM MOD'!$B$2:$AD$2,0)+1,0),0)+IFERROR(VLOOKUP($A499,'TD SOP+PROFORM MOD'!$A$5:$AD$750,MATCH(P$2,'TD SOP+PROFORM MOD'!$B$2:$AD$2,0)+1,0),0)</f>
        <v>0</v>
      </c>
      <c r="Q499" s="26" t="str">
        <f t="shared" si="118"/>
        <v/>
      </c>
      <c r="R499" s="25">
        <f>IFERROR(VLOOKUP($A499,'TD SOP+PROFORM MOD'!$A$5:$AD$750,MATCH(R$4,'TD SOP+PROFORM MOD'!$B$2:$AD$2,0)+1,0),0)+IFERROR(VLOOKUP($A499,'TD SOP+PROFORM MOD'!$A$5:$AD$750,MATCH(R$2,'TD SOP+PROFORM MOD'!$B$2:$AD$2,0)+1,0),0)</f>
        <v>0</v>
      </c>
      <c r="S499" s="25">
        <f>IFERROR(VLOOKUP($A499,'TD SOP+PROFORM MOD'!$A$5:$AD$750,MATCH(S$4,'TD SOP+PROFORM MOD'!$B$2:$AD$2,0)+1,0),0)+IFERROR(VLOOKUP($A499,'TD SOP+PROFORM MOD'!$A$5:$AD$750,MATCH(S$2,'TD SOP+PROFORM MOD'!$B$2:$AD$2,0)+1,0),0)</f>
        <v>0</v>
      </c>
      <c r="T499" s="26" t="str">
        <f t="shared" si="119"/>
        <v/>
      </c>
      <c r="U499" s="25">
        <f>IFERROR(VLOOKUP($A499,'TD SOP+PROFORM MOD'!$A$5:$AD$750,MATCH(U$4,'TD SOP+PROFORM MOD'!$B$2:$AD$2,0)+1,0),0)+IFERROR(VLOOKUP($A499,'TD SOP+PROFORM MOD'!$A$5:$AD$750,MATCH(U$2,'TD SOP+PROFORM MOD'!$B$2:$AD$2,0)+1,0),0)</f>
        <v>0</v>
      </c>
      <c r="V499" s="25">
        <f>IFERROR(VLOOKUP($A499,'TD SOP+PROFORM MOD'!$A$5:$AD$750,MATCH(V$4,'TD SOP+PROFORM MOD'!$B$2:$AD$2,0)+1,0),0)+IFERROR(VLOOKUP($A499,'TD SOP+PROFORM MOD'!$A$5:$AD$750,MATCH(V$2,'TD SOP+PROFORM MOD'!$B$2:$AD$2,0)+1,0),0)</f>
        <v>0</v>
      </c>
      <c r="W499" s="26" t="str">
        <f t="shared" si="120"/>
        <v/>
      </c>
      <c r="X499" s="25">
        <f>IFERROR(VLOOKUP($A499,'TD SOP+PROFORM MOD'!$A$5:$AD$750,MATCH(X$4,'TD SOP+PROFORM MOD'!$B$2:$AD$2,0)+1,0),0)+IFERROR(VLOOKUP($A499,'TD SOP+PROFORM MOD'!$A$5:$AD$750,MATCH(X$2,'TD SOP+PROFORM MOD'!$B$2:$AD$2,0)+1,0),0)</f>
        <v>0</v>
      </c>
      <c r="Y499" s="25">
        <f>IFERROR(VLOOKUP($A499,'TD SOP+PROFORM MOD'!$A$5:$AD$750,MATCH(Y$4,'TD SOP+PROFORM MOD'!$B$2:$AD$2,0)+1,0),0)+IFERROR(VLOOKUP($A499,'TD SOP+PROFORM MOD'!$A$5:$AD$750,MATCH(Y$2,'TD SOP+PROFORM MOD'!$B$2:$AD$2,0)+1,0),0)</f>
        <v>0</v>
      </c>
      <c r="Z499" s="26" t="str">
        <f t="shared" si="121"/>
        <v/>
      </c>
      <c r="AA499" s="25">
        <f>IFERROR(VLOOKUP($A499,'TD SOP+PROFORM MOD'!$A$5:$AD$750,MATCH(AA$4,'TD SOP+PROFORM MOD'!$B$2:$AD$2,0)+1,0),0)+IFERROR(VLOOKUP($A499,'TD SOP+PROFORM MOD'!$A$5:$AD$750,MATCH(AA$2,'TD SOP+PROFORM MOD'!$B$2:$AD$2,0)+1,0),0)</f>
        <v>0</v>
      </c>
      <c r="AB499" s="25">
        <f>IFERROR(VLOOKUP($A499,'TD SOP+PROFORM MOD'!$A$5:$AD$750,MATCH(AB$4,'TD SOP+PROFORM MOD'!$B$2:$AD$2,0)+1,0),0)+IFERROR(VLOOKUP($A499,'TD SOP+PROFORM MOD'!$A$5:$AD$750,MATCH(AB$2,'TD SOP+PROFORM MOD'!$B$2:$AD$2,0)+1,0),0)</f>
        <v>0</v>
      </c>
      <c r="AC499" s="26" t="str">
        <f t="shared" si="122"/>
        <v/>
      </c>
      <c r="AD499" s="25">
        <f>IFERROR(VLOOKUP($A499,'TD SOP+PROFORM MOD'!$A$5:$AD$750,MATCH(AD$4,'TD SOP+PROFORM MOD'!$B$2:$AD$2,0)+1,0),0)+IFERROR(VLOOKUP($A499,'TD SOP+PROFORM MOD'!$A$5:$AD$750,MATCH(AD$2,'TD SOP+PROFORM MOD'!$B$2:$AD$2,0)+1,0),0)</f>
        <v>0</v>
      </c>
      <c r="AE499" s="25">
        <f>IFERROR(VLOOKUP($A499,'TD SOP+PROFORM MOD'!$A$5:$AD$750,MATCH(AE$4,'TD SOP+PROFORM MOD'!$B$2:$AD$2,0)+1,0),0)+IFERROR(VLOOKUP($A499,'TD SOP+PROFORM MOD'!$A$5:$AD$750,MATCH(AE$2,'TD SOP+PROFORM MOD'!$B$2:$AD$2,0)+1,0),0)</f>
        <v>0</v>
      </c>
      <c r="AF499" s="26" t="str">
        <f t="shared" si="123"/>
        <v/>
      </c>
      <c r="AG499" s="25">
        <f>IFERROR(VLOOKUP($A499,'TD SOP+PROFORM MOD'!$A$5:$AD$750,MATCH(AG$4,'TD SOP+PROFORM MOD'!$B$2:$AD$2,0)+1,0),0)+IFERROR(VLOOKUP($A499,'TD SOP+PROFORM MOD'!$A$5:$AD$750,MATCH(AG$2,'TD SOP+PROFORM MOD'!$B$2:$AD$2,0)+1,0),0)</f>
        <v>0</v>
      </c>
      <c r="AH499" s="25">
        <f>IFERROR(VLOOKUP($A499,'TD SOP+PROFORM MOD'!$A$5:$AD$750,MATCH(AH$4,'TD SOP+PROFORM MOD'!$B$2:$AD$2,0)+1,0),0)+IFERROR(VLOOKUP($A499,'TD SOP+PROFORM MOD'!$A$5:$AD$750,MATCH(AH$2,'TD SOP+PROFORM MOD'!$B$2:$AD$2,0)+1,0),0)</f>
        <v>0</v>
      </c>
      <c r="AI499" s="26" t="str">
        <f t="shared" si="124"/>
        <v/>
      </c>
      <c r="AJ499" s="25">
        <f>IFERROR(VLOOKUP($A499,'TD SOP+PROFORM MOD'!$A$5:$AD$750,MATCH(AJ$4,'TD SOP+PROFORM MOD'!$B$2:$AD$2,0)+1,0),0)+IFERROR(VLOOKUP($A499,'TD SOP+PROFORM MOD'!$A$5:$AD$750,MATCH(AJ$2,'TD SOP+PROFORM MOD'!$B$2:$AD$2,0)+1,0),0)</f>
        <v>0</v>
      </c>
      <c r="AK499" s="25">
        <f>IFERROR(VLOOKUP($A499,'TD SOP+PROFORM MOD'!$A$5:$AD$750,MATCH(AK$4,'TD SOP+PROFORM MOD'!$B$2:$AD$2,0)+1,0),0)+IFERROR(VLOOKUP($A499,'TD SOP+PROFORM MOD'!$A$5:$AD$750,MATCH(AK$2,'TD SOP+PROFORM MOD'!$B$2:$AD$2,0)+1,0),0)</f>
        <v>0</v>
      </c>
      <c r="AL499" s="26" t="str">
        <f t="shared" si="125"/>
        <v/>
      </c>
      <c r="AM499" s="25">
        <f t="shared" si="127"/>
        <v>0</v>
      </c>
      <c r="AN499" s="25">
        <f t="shared" si="127"/>
        <v>0</v>
      </c>
      <c r="AO499" s="26" t="str">
        <f t="shared" si="126"/>
        <v/>
      </c>
      <c r="AR499" s="25">
        <f>SUMIF('B&amp;S YTD LFY'!B:B,"="&amp;A499,'B&amp;S YTD LFY'!C:C)</f>
        <v>0</v>
      </c>
      <c r="AS499" s="25">
        <f t="shared" si="128"/>
        <v>0</v>
      </c>
      <c r="AT499" s="25"/>
    </row>
    <row r="500" spans="1:46" x14ac:dyDescent="0.35">
      <c r="A500" s="24">
        <f>IF(AND('TD SOP+PROFORM MOD'!A497&lt;&gt;"",'TD SOP+PROFORM MOD'!A497&lt;&gt;"TOTAL"),'TD SOP+PROFORM MOD'!A497,0)</f>
        <v>0</v>
      </c>
      <c r="C500" s="25" t="str">
        <f>IFERROR(VLOOKUP($A500,'TD SOP+PROFORM MOD'!$A$5:$AD$750,MATCH(C$4,'TD SOP+PROFORM MOD'!$B$2:$AT$2,0)+1,0),"")</f>
        <v/>
      </c>
      <c r="D500" s="25" t="str">
        <f>IFERROR(VLOOKUP($A500,'TD SOP+PROFORM MOD'!$A$5:$AD$750,MATCH(D$4,'TD SOP+PROFORM MOD'!$B$2:$AT$2,0)+1,0),"")</f>
        <v/>
      </c>
      <c r="E500" s="26" t="str">
        <f t="shared" si="114"/>
        <v/>
      </c>
      <c r="F500" s="25" t="str">
        <f>IFERROR(VLOOKUP($A500,'TD SOP+PROFORM MOD'!$A$5:$AD$750,MATCH(F$4,'TD SOP+PROFORM MOD'!$B$2:$AT$2,0)+1,0),"")</f>
        <v/>
      </c>
      <c r="G500" s="25" t="str">
        <f>IFERROR(VLOOKUP($A500,'TD SOP+PROFORM MOD'!$A$5:$AD$750,MATCH(G$4,'TD SOP+PROFORM MOD'!$B$2:$AT$2,0)+1,0),"")</f>
        <v/>
      </c>
      <c r="H500" s="26" t="str">
        <f t="shared" si="115"/>
        <v/>
      </c>
      <c r="I500" s="25" t="str">
        <f>IFERROR(VLOOKUP($A500,'TD SOP+PROFORM MOD'!$A$5:$AD$750,MATCH(I$4,'TD SOP+PROFORM MOD'!$B$2:$AT$2,0)+1,0),"")</f>
        <v/>
      </c>
      <c r="J500" s="25" t="str">
        <f>IFERROR(VLOOKUP($A500,'TD SOP+PROFORM MOD'!$A$5:$AD$750,MATCH(J$4,'TD SOP+PROFORM MOD'!$B$2:$AT$2,0)+1,0),"")</f>
        <v/>
      </c>
      <c r="K500" s="26" t="str">
        <f t="shared" si="116"/>
        <v/>
      </c>
      <c r="L500" s="25" t="str">
        <f>IFERROR(VLOOKUP($A500,'TD SOP+PROFORM MOD'!$A$5:$AD$750,MATCH(L$4,'TD SOP+PROFORM MOD'!$B$2:$AT$2,0)+1,0),"")</f>
        <v/>
      </c>
      <c r="M500" s="25" t="str">
        <f>IFERROR(VLOOKUP($A500,'TD SOP+PROFORM MOD'!$A$5:$AD$750,MATCH(M$4,'TD SOP+PROFORM MOD'!$B$2:$AT$2,0)+1,0),"")</f>
        <v/>
      </c>
      <c r="N500" s="26" t="str">
        <f t="shared" si="117"/>
        <v/>
      </c>
      <c r="O500" s="25">
        <f>IFERROR(VLOOKUP($A500,'TD SOP+PROFORM MOD'!$A$5:$AD$750,MATCH(O$4,'TD SOP+PROFORM MOD'!$B$2:$AD$2,0)+1,0),0)+IFERROR(VLOOKUP($A500,'TD SOP+PROFORM MOD'!$A$5:$AD$750,MATCH(O$2,'TD SOP+PROFORM MOD'!$B$2:$AD$2,0)+1,0),0)</f>
        <v>0</v>
      </c>
      <c r="P500" s="25">
        <f>IFERROR(VLOOKUP($A500,'TD SOP+PROFORM MOD'!$A$5:$AD$750,MATCH(P$4,'TD SOP+PROFORM MOD'!$B$2:$AD$2,0)+1,0),0)+IFERROR(VLOOKUP($A500,'TD SOP+PROFORM MOD'!$A$5:$AD$750,MATCH(P$2,'TD SOP+PROFORM MOD'!$B$2:$AD$2,0)+1,0),0)</f>
        <v>0</v>
      </c>
      <c r="Q500" s="26" t="str">
        <f t="shared" si="118"/>
        <v/>
      </c>
      <c r="R500" s="25">
        <f>IFERROR(VLOOKUP($A500,'TD SOP+PROFORM MOD'!$A$5:$AD$750,MATCH(R$4,'TD SOP+PROFORM MOD'!$B$2:$AD$2,0)+1,0),0)+IFERROR(VLOOKUP($A500,'TD SOP+PROFORM MOD'!$A$5:$AD$750,MATCH(R$2,'TD SOP+PROFORM MOD'!$B$2:$AD$2,0)+1,0),0)</f>
        <v>0</v>
      </c>
      <c r="S500" s="25">
        <f>IFERROR(VLOOKUP($A500,'TD SOP+PROFORM MOD'!$A$5:$AD$750,MATCH(S$4,'TD SOP+PROFORM MOD'!$B$2:$AD$2,0)+1,0),0)+IFERROR(VLOOKUP($A500,'TD SOP+PROFORM MOD'!$A$5:$AD$750,MATCH(S$2,'TD SOP+PROFORM MOD'!$B$2:$AD$2,0)+1,0),0)</f>
        <v>0</v>
      </c>
      <c r="T500" s="26" t="str">
        <f t="shared" si="119"/>
        <v/>
      </c>
      <c r="U500" s="25">
        <f>IFERROR(VLOOKUP($A500,'TD SOP+PROFORM MOD'!$A$5:$AD$750,MATCH(U$4,'TD SOP+PROFORM MOD'!$B$2:$AD$2,0)+1,0),0)+IFERROR(VLOOKUP($A500,'TD SOP+PROFORM MOD'!$A$5:$AD$750,MATCH(U$2,'TD SOP+PROFORM MOD'!$B$2:$AD$2,0)+1,0),0)</f>
        <v>0</v>
      </c>
      <c r="V500" s="25">
        <f>IFERROR(VLOOKUP($A500,'TD SOP+PROFORM MOD'!$A$5:$AD$750,MATCH(V$4,'TD SOP+PROFORM MOD'!$B$2:$AD$2,0)+1,0),0)+IFERROR(VLOOKUP($A500,'TD SOP+PROFORM MOD'!$A$5:$AD$750,MATCH(V$2,'TD SOP+PROFORM MOD'!$B$2:$AD$2,0)+1,0),0)</f>
        <v>0</v>
      </c>
      <c r="W500" s="26" t="str">
        <f t="shared" si="120"/>
        <v/>
      </c>
      <c r="X500" s="25">
        <f>IFERROR(VLOOKUP($A500,'TD SOP+PROFORM MOD'!$A$5:$AD$750,MATCH(X$4,'TD SOP+PROFORM MOD'!$B$2:$AD$2,0)+1,0),0)+IFERROR(VLOOKUP($A500,'TD SOP+PROFORM MOD'!$A$5:$AD$750,MATCH(X$2,'TD SOP+PROFORM MOD'!$B$2:$AD$2,0)+1,0),0)</f>
        <v>0</v>
      </c>
      <c r="Y500" s="25">
        <f>IFERROR(VLOOKUP($A500,'TD SOP+PROFORM MOD'!$A$5:$AD$750,MATCH(Y$4,'TD SOP+PROFORM MOD'!$B$2:$AD$2,0)+1,0),0)+IFERROR(VLOOKUP($A500,'TD SOP+PROFORM MOD'!$A$5:$AD$750,MATCH(Y$2,'TD SOP+PROFORM MOD'!$B$2:$AD$2,0)+1,0),0)</f>
        <v>0</v>
      </c>
      <c r="Z500" s="26" t="str">
        <f t="shared" si="121"/>
        <v/>
      </c>
      <c r="AA500" s="25">
        <f>IFERROR(VLOOKUP($A500,'TD SOP+PROFORM MOD'!$A$5:$AD$750,MATCH(AA$4,'TD SOP+PROFORM MOD'!$B$2:$AD$2,0)+1,0),0)+IFERROR(VLOOKUP($A500,'TD SOP+PROFORM MOD'!$A$5:$AD$750,MATCH(AA$2,'TD SOP+PROFORM MOD'!$B$2:$AD$2,0)+1,0),0)</f>
        <v>0</v>
      </c>
      <c r="AB500" s="25">
        <f>IFERROR(VLOOKUP($A500,'TD SOP+PROFORM MOD'!$A$5:$AD$750,MATCH(AB$4,'TD SOP+PROFORM MOD'!$B$2:$AD$2,0)+1,0),0)+IFERROR(VLOOKUP($A500,'TD SOP+PROFORM MOD'!$A$5:$AD$750,MATCH(AB$2,'TD SOP+PROFORM MOD'!$B$2:$AD$2,0)+1,0),0)</f>
        <v>0</v>
      </c>
      <c r="AC500" s="26" t="str">
        <f t="shared" si="122"/>
        <v/>
      </c>
      <c r="AD500" s="25">
        <f>IFERROR(VLOOKUP($A500,'TD SOP+PROFORM MOD'!$A$5:$AD$750,MATCH(AD$4,'TD SOP+PROFORM MOD'!$B$2:$AD$2,0)+1,0),0)+IFERROR(VLOOKUP($A500,'TD SOP+PROFORM MOD'!$A$5:$AD$750,MATCH(AD$2,'TD SOP+PROFORM MOD'!$B$2:$AD$2,0)+1,0),0)</f>
        <v>0</v>
      </c>
      <c r="AE500" s="25">
        <f>IFERROR(VLOOKUP($A500,'TD SOP+PROFORM MOD'!$A$5:$AD$750,MATCH(AE$4,'TD SOP+PROFORM MOD'!$B$2:$AD$2,0)+1,0),0)+IFERROR(VLOOKUP($A500,'TD SOP+PROFORM MOD'!$A$5:$AD$750,MATCH(AE$2,'TD SOP+PROFORM MOD'!$B$2:$AD$2,0)+1,0),0)</f>
        <v>0</v>
      </c>
      <c r="AF500" s="26" t="str">
        <f t="shared" si="123"/>
        <v/>
      </c>
      <c r="AG500" s="25">
        <f>IFERROR(VLOOKUP($A500,'TD SOP+PROFORM MOD'!$A$5:$AD$750,MATCH(AG$4,'TD SOP+PROFORM MOD'!$B$2:$AD$2,0)+1,0),0)+IFERROR(VLOOKUP($A500,'TD SOP+PROFORM MOD'!$A$5:$AD$750,MATCH(AG$2,'TD SOP+PROFORM MOD'!$B$2:$AD$2,0)+1,0),0)</f>
        <v>0</v>
      </c>
      <c r="AH500" s="25">
        <f>IFERROR(VLOOKUP($A500,'TD SOP+PROFORM MOD'!$A$5:$AD$750,MATCH(AH$4,'TD SOP+PROFORM MOD'!$B$2:$AD$2,0)+1,0),0)+IFERROR(VLOOKUP($A500,'TD SOP+PROFORM MOD'!$A$5:$AD$750,MATCH(AH$2,'TD SOP+PROFORM MOD'!$B$2:$AD$2,0)+1,0),0)</f>
        <v>0</v>
      </c>
      <c r="AI500" s="26" t="str">
        <f t="shared" si="124"/>
        <v/>
      </c>
      <c r="AJ500" s="25">
        <f>IFERROR(VLOOKUP($A500,'TD SOP+PROFORM MOD'!$A$5:$AD$750,MATCH(AJ$4,'TD SOP+PROFORM MOD'!$B$2:$AD$2,0)+1,0),0)+IFERROR(VLOOKUP($A500,'TD SOP+PROFORM MOD'!$A$5:$AD$750,MATCH(AJ$2,'TD SOP+PROFORM MOD'!$B$2:$AD$2,0)+1,0),0)</f>
        <v>0</v>
      </c>
      <c r="AK500" s="25">
        <f>IFERROR(VLOOKUP($A500,'TD SOP+PROFORM MOD'!$A$5:$AD$750,MATCH(AK$4,'TD SOP+PROFORM MOD'!$B$2:$AD$2,0)+1,0),0)+IFERROR(VLOOKUP($A500,'TD SOP+PROFORM MOD'!$A$5:$AD$750,MATCH(AK$2,'TD SOP+PROFORM MOD'!$B$2:$AD$2,0)+1,0),0)</f>
        <v>0</v>
      </c>
      <c r="AL500" s="26" t="str">
        <f t="shared" si="125"/>
        <v/>
      </c>
      <c r="AM500" s="25">
        <f t="shared" si="127"/>
        <v>0</v>
      </c>
      <c r="AN500" s="25">
        <f t="shared" si="127"/>
        <v>0</v>
      </c>
      <c r="AO500" s="26" t="str">
        <f t="shared" si="126"/>
        <v/>
      </c>
      <c r="AR500" s="25">
        <f>SUMIF('B&amp;S YTD LFY'!B:B,"="&amp;A500,'B&amp;S YTD LFY'!C:C)</f>
        <v>0</v>
      </c>
      <c r="AS500" s="25">
        <f t="shared" si="128"/>
        <v>0</v>
      </c>
      <c r="AT500" s="25"/>
    </row>
    <row r="501" spans="1:46" x14ac:dyDescent="0.35">
      <c r="A501" s="24">
        <f>IF(AND('TD SOP+PROFORM MOD'!A498&lt;&gt;"",'TD SOP+PROFORM MOD'!A498&lt;&gt;"TOTAL"),'TD SOP+PROFORM MOD'!A498,0)</f>
        <v>0</v>
      </c>
      <c r="C501" s="25" t="str">
        <f>IFERROR(VLOOKUP($A501,'TD SOP+PROFORM MOD'!$A$5:$AD$750,MATCH(C$4,'TD SOP+PROFORM MOD'!$B$2:$AT$2,0)+1,0),"")</f>
        <v/>
      </c>
      <c r="D501" s="25" t="str">
        <f>IFERROR(VLOOKUP($A501,'TD SOP+PROFORM MOD'!$A$5:$AD$750,MATCH(D$4,'TD SOP+PROFORM MOD'!$B$2:$AT$2,0)+1,0),"")</f>
        <v/>
      </c>
      <c r="E501" s="26" t="str">
        <f t="shared" si="114"/>
        <v/>
      </c>
      <c r="F501" s="25" t="str">
        <f>IFERROR(VLOOKUP($A501,'TD SOP+PROFORM MOD'!$A$5:$AD$750,MATCH(F$4,'TD SOP+PROFORM MOD'!$B$2:$AT$2,0)+1,0),"")</f>
        <v/>
      </c>
      <c r="G501" s="25" t="str">
        <f>IFERROR(VLOOKUP($A501,'TD SOP+PROFORM MOD'!$A$5:$AD$750,MATCH(G$4,'TD SOP+PROFORM MOD'!$B$2:$AT$2,0)+1,0),"")</f>
        <v/>
      </c>
      <c r="H501" s="26" t="str">
        <f t="shared" si="115"/>
        <v/>
      </c>
      <c r="I501" s="25" t="str">
        <f>IFERROR(VLOOKUP($A501,'TD SOP+PROFORM MOD'!$A$5:$AD$750,MATCH(I$4,'TD SOP+PROFORM MOD'!$B$2:$AT$2,0)+1,0),"")</f>
        <v/>
      </c>
      <c r="J501" s="25" t="str">
        <f>IFERROR(VLOOKUP($A501,'TD SOP+PROFORM MOD'!$A$5:$AD$750,MATCH(J$4,'TD SOP+PROFORM MOD'!$B$2:$AT$2,0)+1,0),"")</f>
        <v/>
      </c>
      <c r="K501" s="26" t="str">
        <f t="shared" si="116"/>
        <v/>
      </c>
      <c r="L501" s="25" t="str">
        <f>IFERROR(VLOOKUP($A501,'TD SOP+PROFORM MOD'!$A$5:$AD$750,MATCH(L$4,'TD SOP+PROFORM MOD'!$B$2:$AT$2,0)+1,0),"")</f>
        <v/>
      </c>
      <c r="M501" s="25" t="str">
        <f>IFERROR(VLOOKUP($A501,'TD SOP+PROFORM MOD'!$A$5:$AD$750,MATCH(M$4,'TD SOP+PROFORM MOD'!$B$2:$AT$2,0)+1,0),"")</f>
        <v/>
      </c>
      <c r="N501" s="26" t="str">
        <f t="shared" si="117"/>
        <v/>
      </c>
      <c r="O501" s="25">
        <f>IFERROR(VLOOKUP($A501,'TD SOP+PROFORM MOD'!$A$5:$AD$750,MATCH(O$4,'TD SOP+PROFORM MOD'!$B$2:$AD$2,0)+1,0),0)+IFERROR(VLOOKUP($A501,'TD SOP+PROFORM MOD'!$A$5:$AD$750,MATCH(O$2,'TD SOP+PROFORM MOD'!$B$2:$AD$2,0)+1,0),0)</f>
        <v>0</v>
      </c>
      <c r="P501" s="25">
        <f>IFERROR(VLOOKUP($A501,'TD SOP+PROFORM MOD'!$A$5:$AD$750,MATCH(P$4,'TD SOP+PROFORM MOD'!$B$2:$AD$2,0)+1,0),0)+IFERROR(VLOOKUP($A501,'TD SOP+PROFORM MOD'!$A$5:$AD$750,MATCH(P$2,'TD SOP+PROFORM MOD'!$B$2:$AD$2,0)+1,0),0)</f>
        <v>0</v>
      </c>
      <c r="Q501" s="26" t="str">
        <f t="shared" si="118"/>
        <v/>
      </c>
      <c r="R501" s="25">
        <f>IFERROR(VLOOKUP($A501,'TD SOP+PROFORM MOD'!$A$5:$AD$750,MATCH(R$4,'TD SOP+PROFORM MOD'!$B$2:$AD$2,0)+1,0),0)+IFERROR(VLOOKUP($A501,'TD SOP+PROFORM MOD'!$A$5:$AD$750,MATCH(R$2,'TD SOP+PROFORM MOD'!$B$2:$AD$2,0)+1,0),0)</f>
        <v>0</v>
      </c>
      <c r="S501" s="25">
        <f>IFERROR(VLOOKUP($A501,'TD SOP+PROFORM MOD'!$A$5:$AD$750,MATCH(S$4,'TD SOP+PROFORM MOD'!$B$2:$AD$2,0)+1,0),0)+IFERROR(VLOOKUP($A501,'TD SOP+PROFORM MOD'!$A$5:$AD$750,MATCH(S$2,'TD SOP+PROFORM MOD'!$B$2:$AD$2,0)+1,0),0)</f>
        <v>0</v>
      </c>
      <c r="T501" s="26" t="str">
        <f t="shared" si="119"/>
        <v/>
      </c>
      <c r="U501" s="25">
        <f>IFERROR(VLOOKUP($A501,'TD SOP+PROFORM MOD'!$A$5:$AD$750,MATCH(U$4,'TD SOP+PROFORM MOD'!$B$2:$AD$2,0)+1,0),0)+IFERROR(VLOOKUP($A501,'TD SOP+PROFORM MOD'!$A$5:$AD$750,MATCH(U$2,'TD SOP+PROFORM MOD'!$B$2:$AD$2,0)+1,0),0)</f>
        <v>0</v>
      </c>
      <c r="V501" s="25">
        <f>IFERROR(VLOOKUP($A501,'TD SOP+PROFORM MOD'!$A$5:$AD$750,MATCH(V$4,'TD SOP+PROFORM MOD'!$B$2:$AD$2,0)+1,0),0)+IFERROR(VLOOKUP($A501,'TD SOP+PROFORM MOD'!$A$5:$AD$750,MATCH(V$2,'TD SOP+PROFORM MOD'!$B$2:$AD$2,0)+1,0),0)</f>
        <v>0</v>
      </c>
      <c r="W501" s="26" t="str">
        <f t="shared" si="120"/>
        <v/>
      </c>
      <c r="X501" s="25">
        <f>IFERROR(VLOOKUP($A501,'TD SOP+PROFORM MOD'!$A$5:$AD$750,MATCH(X$4,'TD SOP+PROFORM MOD'!$B$2:$AD$2,0)+1,0),0)+IFERROR(VLOOKUP($A501,'TD SOP+PROFORM MOD'!$A$5:$AD$750,MATCH(X$2,'TD SOP+PROFORM MOD'!$B$2:$AD$2,0)+1,0),0)</f>
        <v>0</v>
      </c>
      <c r="Y501" s="25">
        <f>IFERROR(VLOOKUP($A501,'TD SOP+PROFORM MOD'!$A$5:$AD$750,MATCH(Y$4,'TD SOP+PROFORM MOD'!$B$2:$AD$2,0)+1,0),0)+IFERROR(VLOOKUP($A501,'TD SOP+PROFORM MOD'!$A$5:$AD$750,MATCH(Y$2,'TD SOP+PROFORM MOD'!$B$2:$AD$2,0)+1,0),0)</f>
        <v>0</v>
      </c>
      <c r="Z501" s="26" t="str">
        <f t="shared" si="121"/>
        <v/>
      </c>
      <c r="AA501" s="25">
        <f>IFERROR(VLOOKUP($A501,'TD SOP+PROFORM MOD'!$A$5:$AD$750,MATCH(AA$4,'TD SOP+PROFORM MOD'!$B$2:$AD$2,0)+1,0),0)+IFERROR(VLOOKUP($A501,'TD SOP+PROFORM MOD'!$A$5:$AD$750,MATCH(AA$2,'TD SOP+PROFORM MOD'!$B$2:$AD$2,0)+1,0),0)</f>
        <v>0</v>
      </c>
      <c r="AB501" s="25">
        <f>IFERROR(VLOOKUP($A501,'TD SOP+PROFORM MOD'!$A$5:$AD$750,MATCH(AB$4,'TD SOP+PROFORM MOD'!$B$2:$AD$2,0)+1,0),0)+IFERROR(VLOOKUP($A501,'TD SOP+PROFORM MOD'!$A$5:$AD$750,MATCH(AB$2,'TD SOP+PROFORM MOD'!$B$2:$AD$2,0)+1,0),0)</f>
        <v>0</v>
      </c>
      <c r="AC501" s="26" t="str">
        <f t="shared" si="122"/>
        <v/>
      </c>
      <c r="AD501" s="25">
        <f>IFERROR(VLOOKUP($A501,'TD SOP+PROFORM MOD'!$A$5:$AD$750,MATCH(AD$4,'TD SOP+PROFORM MOD'!$B$2:$AD$2,0)+1,0),0)+IFERROR(VLOOKUP($A501,'TD SOP+PROFORM MOD'!$A$5:$AD$750,MATCH(AD$2,'TD SOP+PROFORM MOD'!$B$2:$AD$2,0)+1,0),0)</f>
        <v>0</v>
      </c>
      <c r="AE501" s="25">
        <f>IFERROR(VLOOKUP($A501,'TD SOP+PROFORM MOD'!$A$5:$AD$750,MATCH(AE$4,'TD SOP+PROFORM MOD'!$B$2:$AD$2,0)+1,0),0)+IFERROR(VLOOKUP($A501,'TD SOP+PROFORM MOD'!$A$5:$AD$750,MATCH(AE$2,'TD SOP+PROFORM MOD'!$B$2:$AD$2,0)+1,0),0)</f>
        <v>0</v>
      </c>
      <c r="AF501" s="26" t="str">
        <f t="shared" si="123"/>
        <v/>
      </c>
      <c r="AG501" s="25">
        <f>IFERROR(VLOOKUP($A501,'TD SOP+PROFORM MOD'!$A$5:$AD$750,MATCH(AG$4,'TD SOP+PROFORM MOD'!$B$2:$AD$2,0)+1,0),0)+IFERROR(VLOOKUP($A501,'TD SOP+PROFORM MOD'!$A$5:$AD$750,MATCH(AG$2,'TD SOP+PROFORM MOD'!$B$2:$AD$2,0)+1,0),0)</f>
        <v>0</v>
      </c>
      <c r="AH501" s="25">
        <f>IFERROR(VLOOKUP($A501,'TD SOP+PROFORM MOD'!$A$5:$AD$750,MATCH(AH$4,'TD SOP+PROFORM MOD'!$B$2:$AD$2,0)+1,0),0)+IFERROR(VLOOKUP($A501,'TD SOP+PROFORM MOD'!$A$5:$AD$750,MATCH(AH$2,'TD SOP+PROFORM MOD'!$B$2:$AD$2,0)+1,0),0)</f>
        <v>0</v>
      </c>
      <c r="AI501" s="26" t="str">
        <f t="shared" si="124"/>
        <v/>
      </c>
      <c r="AJ501" s="25">
        <f>IFERROR(VLOOKUP($A501,'TD SOP+PROFORM MOD'!$A$5:$AD$750,MATCH(AJ$4,'TD SOP+PROFORM MOD'!$B$2:$AD$2,0)+1,0),0)+IFERROR(VLOOKUP($A501,'TD SOP+PROFORM MOD'!$A$5:$AD$750,MATCH(AJ$2,'TD SOP+PROFORM MOD'!$B$2:$AD$2,0)+1,0),0)</f>
        <v>0</v>
      </c>
      <c r="AK501" s="25">
        <f>IFERROR(VLOOKUP($A501,'TD SOP+PROFORM MOD'!$A$5:$AD$750,MATCH(AK$4,'TD SOP+PROFORM MOD'!$B$2:$AD$2,0)+1,0),0)+IFERROR(VLOOKUP($A501,'TD SOP+PROFORM MOD'!$A$5:$AD$750,MATCH(AK$2,'TD SOP+PROFORM MOD'!$B$2:$AD$2,0)+1,0),0)</f>
        <v>0</v>
      </c>
      <c r="AL501" s="26" t="str">
        <f t="shared" si="125"/>
        <v/>
      </c>
      <c r="AM501" s="25">
        <f t="shared" si="127"/>
        <v>0</v>
      </c>
      <c r="AN501" s="25">
        <f t="shared" si="127"/>
        <v>0</v>
      </c>
      <c r="AO501" s="26" t="str">
        <f t="shared" si="126"/>
        <v/>
      </c>
      <c r="AR501" s="25">
        <f>SUMIF('B&amp;S YTD LFY'!B:B,"="&amp;A501,'B&amp;S YTD LFY'!C:C)</f>
        <v>0</v>
      </c>
      <c r="AS501" s="25">
        <f t="shared" si="128"/>
        <v>0</v>
      </c>
      <c r="AT501" s="25"/>
    </row>
    <row r="502" spans="1:46" x14ac:dyDescent="0.35">
      <c r="A502" s="24">
        <f>IF(AND('TD SOP+PROFORM MOD'!A499&lt;&gt;"",'TD SOP+PROFORM MOD'!A499&lt;&gt;"TOTAL"),'TD SOP+PROFORM MOD'!A499,0)</f>
        <v>0</v>
      </c>
      <c r="C502" s="25" t="str">
        <f>IFERROR(VLOOKUP($A502,'TD SOP+PROFORM MOD'!$A$5:$AD$750,MATCH(C$4,'TD SOP+PROFORM MOD'!$B$2:$AT$2,0)+1,0),"")</f>
        <v/>
      </c>
      <c r="D502" s="25" t="str">
        <f>IFERROR(VLOOKUP($A502,'TD SOP+PROFORM MOD'!$A$5:$AD$750,MATCH(D$4,'TD SOP+PROFORM MOD'!$B$2:$AT$2,0)+1,0),"")</f>
        <v/>
      </c>
      <c r="E502" s="26" t="str">
        <f t="shared" si="114"/>
        <v/>
      </c>
      <c r="F502" s="25" t="str">
        <f>IFERROR(VLOOKUP($A502,'TD SOP+PROFORM MOD'!$A$5:$AD$750,MATCH(F$4,'TD SOP+PROFORM MOD'!$B$2:$AT$2,0)+1,0),"")</f>
        <v/>
      </c>
      <c r="G502" s="25" t="str">
        <f>IFERROR(VLOOKUP($A502,'TD SOP+PROFORM MOD'!$A$5:$AD$750,MATCH(G$4,'TD SOP+PROFORM MOD'!$B$2:$AT$2,0)+1,0),"")</f>
        <v/>
      </c>
      <c r="H502" s="26" t="str">
        <f t="shared" si="115"/>
        <v/>
      </c>
      <c r="I502" s="25" t="str">
        <f>IFERROR(VLOOKUP($A502,'TD SOP+PROFORM MOD'!$A$5:$AD$750,MATCH(I$4,'TD SOP+PROFORM MOD'!$B$2:$AT$2,0)+1,0),"")</f>
        <v/>
      </c>
      <c r="J502" s="25" t="str">
        <f>IFERROR(VLOOKUP($A502,'TD SOP+PROFORM MOD'!$A$5:$AD$750,MATCH(J$4,'TD SOP+PROFORM MOD'!$B$2:$AT$2,0)+1,0),"")</f>
        <v/>
      </c>
      <c r="K502" s="26" t="str">
        <f t="shared" si="116"/>
        <v/>
      </c>
      <c r="L502" s="25" t="str">
        <f>IFERROR(VLOOKUP($A502,'TD SOP+PROFORM MOD'!$A$5:$AD$750,MATCH(L$4,'TD SOP+PROFORM MOD'!$B$2:$AT$2,0)+1,0),"")</f>
        <v/>
      </c>
      <c r="M502" s="25" t="str">
        <f>IFERROR(VLOOKUP($A502,'TD SOP+PROFORM MOD'!$A$5:$AD$750,MATCH(M$4,'TD SOP+PROFORM MOD'!$B$2:$AT$2,0)+1,0),"")</f>
        <v/>
      </c>
      <c r="N502" s="26" t="str">
        <f t="shared" si="117"/>
        <v/>
      </c>
      <c r="O502" s="25">
        <f>IFERROR(VLOOKUP($A502,'TD SOP+PROFORM MOD'!$A$5:$AD$750,MATCH(O$4,'TD SOP+PROFORM MOD'!$B$2:$AD$2,0)+1,0),0)+IFERROR(VLOOKUP($A502,'TD SOP+PROFORM MOD'!$A$5:$AD$750,MATCH(O$2,'TD SOP+PROFORM MOD'!$B$2:$AD$2,0)+1,0),0)</f>
        <v>0</v>
      </c>
      <c r="P502" s="25">
        <f>IFERROR(VLOOKUP($A502,'TD SOP+PROFORM MOD'!$A$5:$AD$750,MATCH(P$4,'TD SOP+PROFORM MOD'!$B$2:$AD$2,0)+1,0),0)+IFERROR(VLOOKUP($A502,'TD SOP+PROFORM MOD'!$A$5:$AD$750,MATCH(P$2,'TD SOP+PROFORM MOD'!$B$2:$AD$2,0)+1,0),0)</f>
        <v>0</v>
      </c>
      <c r="Q502" s="26" t="str">
        <f t="shared" si="118"/>
        <v/>
      </c>
      <c r="R502" s="25">
        <f>IFERROR(VLOOKUP($A502,'TD SOP+PROFORM MOD'!$A$5:$AD$750,MATCH(R$4,'TD SOP+PROFORM MOD'!$B$2:$AD$2,0)+1,0),0)+IFERROR(VLOOKUP($A502,'TD SOP+PROFORM MOD'!$A$5:$AD$750,MATCH(R$2,'TD SOP+PROFORM MOD'!$B$2:$AD$2,0)+1,0),0)</f>
        <v>0</v>
      </c>
      <c r="S502" s="25">
        <f>IFERROR(VLOOKUP($A502,'TD SOP+PROFORM MOD'!$A$5:$AD$750,MATCH(S$4,'TD SOP+PROFORM MOD'!$B$2:$AD$2,0)+1,0),0)+IFERROR(VLOOKUP($A502,'TD SOP+PROFORM MOD'!$A$5:$AD$750,MATCH(S$2,'TD SOP+PROFORM MOD'!$B$2:$AD$2,0)+1,0),0)</f>
        <v>0</v>
      </c>
      <c r="T502" s="26" t="str">
        <f t="shared" si="119"/>
        <v/>
      </c>
      <c r="U502" s="25">
        <f>IFERROR(VLOOKUP($A502,'TD SOP+PROFORM MOD'!$A$5:$AD$750,MATCH(U$4,'TD SOP+PROFORM MOD'!$B$2:$AD$2,0)+1,0),0)+IFERROR(VLOOKUP($A502,'TD SOP+PROFORM MOD'!$A$5:$AD$750,MATCH(U$2,'TD SOP+PROFORM MOD'!$B$2:$AD$2,0)+1,0),0)</f>
        <v>0</v>
      </c>
      <c r="V502" s="25">
        <f>IFERROR(VLOOKUP($A502,'TD SOP+PROFORM MOD'!$A$5:$AD$750,MATCH(V$4,'TD SOP+PROFORM MOD'!$B$2:$AD$2,0)+1,0),0)+IFERROR(VLOOKUP($A502,'TD SOP+PROFORM MOD'!$A$5:$AD$750,MATCH(V$2,'TD SOP+PROFORM MOD'!$B$2:$AD$2,0)+1,0),0)</f>
        <v>0</v>
      </c>
      <c r="W502" s="26" t="str">
        <f t="shared" si="120"/>
        <v/>
      </c>
      <c r="X502" s="25">
        <f>IFERROR(VLOOKUP($A502,'TD SOP+PROFORM MOD'!$A$5:$AD$750,MATCH(X$4,'TD SOP+PROFORM MOD'!$B$2:$AD$2,0)+1,0),0)+IFERROR(VLOOKUP($A502,'TD SOP+PROFORM MOD'!$A$5:$AD$750,MATCH(X$2,'TD SOP+PROFORM MOD'!$B$2:$AD$2,0)+1,0),0)</f>
        <v>0</v>
      </c>
      <c r="Y502" s="25">
        <f>IFERROR(VLOOKUP($A502,'TD SOP+PROFORM MOD'!$A$5:$AD$750,MATCH(Y$4,'TD SOP+PROFORM MOD'!$B$2:$AD$2,0)+1,0),0)+IFERROR(VLOOKUP($A502,'TD SOP+PROFORM MOD'!$A$5:$AD$750,MATCH(Y$2,'TD SOP+PROFORM MOD'!$B$2:$AD$2,0)+1,0),0)</f>
        <v>0</v>
      </c>
      <c r="Z502" s="26" t="str">
        <f t="shared" si="121"/>
        <v/>
      </c>
      <c r="AA502" s="25">
        <f>IFERROR(VLOOKUP($A502,'TD SOP+PROFORM MOD'!$A$5:$AD$750,MATCH(AA$4,'TD SOP+PROFORM MOD'!$B$2:$AD$2,0)+1,0),0)+IFERROR(VLOOKUP($A502,'TD SOP+PROFORM MOD'!$A$5:$AD$750,MATCH(AA$2,'TD SOP+PROFORM MOD'!$B$2:$AD$2,0)+1,0),0)</f>
        <v>0</v>
      </c>
      <c r="AB502" s="25">
        <f>IFERROR(VLOOKUP($A502,'TD SOP+PROFORM MOD'!$A$5:$AD$750,MATCH(AB$4,'TD SOP+PROFORM MOD'!$B$2:$AD$2,0)+1,0),0)+IFERROR(VLOOKUP($A502,'TD SOP+PROFORM MOD'!$A$5:$AD$750,MATCH(AB$2,'TD SOP+PROFORM MOD'!$B$2:$AD$2,0)+1,0),0)</f>
        <v>0</v>
      </c>
      <c r="AC502" s="26" t="str">
        <f t="shared" si="122"/>
        <v/>
      </c>
      <c r="AD502" s="25">
        <f>IFERROR(VLOOKUP($A502,'TD SOP+PROFORM MOD'!$A$5:$AD$750,MATCH(AD$4,'TD SOP+PROFORM MOD'!$B$2:$AD$2,0)+1,0),0)+IFERROR(VLOOKUP($A502,'TD SOP+PROFORM MOD'!$A$5:$AD$750,MATCH(AD$2,'TD SOP+PROFORM MOD'!$B$2:$AD$2,0)+1,0),0)</f>
        <v>0</v>
      </c>
      <c r="AE502" s="25">
        <f>IFERROR(VLOOKUP($A502,'TD SOP+PROFORM MOD'!$A$5:$AD$750,MATCH(AE$4,'TD SOP+PROFORM MOD'!$B$2:$AD$2,0)+1,0),0)+IFERROR(VLOOKUP($A502,'TD SOP+PROFORM MOD'!$A$5:$AD$750,MATCH(AE$2,'TD SOP+PROFORM MOD'!$B$2:$AD$2,0)+1,0),0)</f>
        <v>0</v>
      </c>
      <c r="AF502" s="26" t="str">
        <f t="shared" si="123"/>
        <v/>
      </c>
      <c r="AG502" s="25">
        <f>IFERROR(VLOOKUP($A502,'TD SOP+PROFORM MOD'!$A$5:$AD$750,MATCH(AG$4,'TD SOP+PROFORM MOD'!$B$2:$AD$2,0)+1,0),0)+IFERROR(VLOOKUP($A502,'TD SOP+PROFORM MOD'!$A$5:$AD$750,MATCH(AG$2,'TD SOP+PROFORM MOD'!$B$2:$AD$2,0)+1,0),0)</f>
        <v>0</v>
      </c>
      <c r="AH502" s="25">
        <f>IFERROR(VLOOKUP($A502,'TD SOP+PROFORM MOD'!$A$5:$AD$750,MATCH(AH$4,'TD SOP+PROFORM MOD'!$B$2:$AD$2,0)+1,0),0)+IFERROR(VLOOKUP($A502,'TD SOP+PROFORM MOD'!$A$5:$AD$750,MATCH(AH$2,'TD SOP+PROFORM MOD'!$B$2:$AD$2,0)+1,0),0)</f>
        <v>0</v>
      </c>
      <c r="AI502" s="26" t="str">
        <f t="shared" si="124"/>
        <v/>
      </c>
      <c r="AJ502" s="25">
        <f>IFERROR(VLOOKUP($A502,'TD SOP+PROFORM MOD'!$A$5:$AD$750,MATCH(AJ$4,'TD SOP+PROFORM MOD'!$B$2:$AD$2,0)+1,0),0)+IFERROR(VLOOKUP($A502,'TD SOP+PROFORM MOD'!$A$5:$AD$750,MATCH(AJ$2,'TD SOP+PROFORM MOD'!$B$2:$AD$2,0)+1,0),0)</f>
        <v>0</v>
      </c>
      <c r="AK502" s="25">
        <f>IFERROR(VLOOKUP($A502,'TD SOP+PROFORM MOD'!$A$5:$AD$750,MATCH(AK$4,'TD SOP+PROFORM MOD'!$B$2:$AD$2,0)+1,0),0)+IFERROR(VLOOKUP($A502,'TD SOP+PROFORM MOD'!$A$5:$AD$750,MATCH(AK$2,'TD SOP+PROFORM MOD'!$B$2:$AD$2,0)+1,0),0)</f>
        <v>0</v>
      </c>
      <c r="AL502" s="26" t="str">
        <f t="shared" si="125"/>
        <v/>
      </c>
      <c r="AM502" s="25">
        <f t="shared" si="127"/>
        <v>0</v>
      </c>
      <c r="AN502" s="25">
        <f t="shared" si="127"/>
        <v>0</v>
      </c>
      <c r="AO502" s="26" t="str">
        <f t="shared" si="126"/>
        <v/>
      </c>
      <c r="AR502" s="25">
        <f>SUMIF('B&amp;S YTD LFY'!B:B,"="&amp;A502,'B&amp;S YTD LFY'!C:C)</f>
        <v>0</v>
      </c>
      <c r="AS502" s="25">
        <f t="shared" si="128"/>
        <v>0</v>
      </c>
      <c r="AT502" s="25"/>
    </row>
    <row r="503" spans="1:46" x14ac:dyDescent="0.35">
      <c r="A503" s="24">
        <f>IF(AND('TD SOP+PROFORM MOD'!A500&lt;&gt;"",'TD SOP+PROFORM MOD'!A500&lt;&gt;"TOTAL"),'TD SOP+PROFORM MOD'!A500,0)</f>
        <v>0</v>
      </c>
      <c r="C503" s="25" t="str">
        <f>IFERROR(VLOOKUP($A503,'TD SOP+PROFORM MOD'!$A$5:$AD$750,MATCH(C$4,'TD SOP+PROFORM MOD'!$B$2:$AT$2,0)+1,0),"")</f>
        <v/>
      </c>
      <c r="D503" s="25" t="str">
        <f>IFERROR(VLOOKUP($A503,'TD SOP+PROFORM MOD'!$A$5:$AD$750,MATCH(D$4,'TD SOP+PROFORM MOD'!$B$2:$AT$2,0)+1,0),"")</f>
        <v/>
      </c>
      <c r="E503" s="26" t="str">
        <f t="shared" si="114"/>
        <v/>
      </c>
      <c r="F503" s="25" t="str">
        <f>IFERROR(VLOOKUP($A503,'TD SOP+PROFORM MOD'!$A$5:$AD$750,MATCH(F$4,'TD SOP+PROFORM MOD'!$B$2:$AT$2,0)+1,0),"")</f>
        <v/>
      </c>
      <c r="G503" s="25" t="str">
        <f>IFERROR(VLOOKUP($A503,'TD SOP+PROFORM MOD'!$A$5:$AD$750,MATCH(G$4,'TD SOP+PROFORM MOD'!$B$2:$AT$2,0)+1,0),"")</f>
        <v/>
      </c>
      <c r="H503" s="26" t="str">
        <f t="shared" si="115"/>
        <v/>
      </c>
      <c r="I503" s="25" t="str">
        <f>IFERROR(VLOOKUP($A503,'TD SOP+PROFORM MOD'!$A$5:$AD$750,MATCH(I$4,'TD SOP+PROFORM MOD'!$B$2:$AT$2,0)+1,0),"")</f>
        <v/>
      </c>
      <c r="J503" s="25" t="str">
        <f>IFERROR(VLOOKUP($A503,'TD SOP+PROFORM MOD'!$A$5:$AD$750,MATCH(J$4,'TD SOP+PROFORM MOD'!$B$2:$AT$2,0)+1,0),"")</f>
        <v/>
      </c>
      <c r="K503" s="26" t="str">
        <f t="shared" si="116"/>
        <v/>
      </c>
      <c r="L503" s="25" t="str">
        <f>IFERROR(VLOOKUP($A503,'TD SOP+PROFORM MOD'!$A$5:$AD$750,MATCH(L$4,'TD SOP+PROFORM MOD'!$B$2:$AT$2,0)+1,0),"")</f>
        <v/>
      </c>
      <c r="M503" s="25" t="str">
        <f>IFERROR(VLOOKUP($A503,'TD SOP+PROFORM MOD'!$A$5:$AD$750,MATCH(M$4,'TD SOP+PROFORM MOD'!$B$2:$AT$2,0)+1,0),"")</f>
        <v/>
      </c>
      <c r="N503" s="26" t="str">
        <f t="shared" si="117"/>
        <v/>
      </c>
      <c r="O503" s="25">
        <f>IFERROR(VLOOKUP($A503,'TD SOP+PROFORM MOD'!$A$5:$AD$750,MATCH(O$4,'TD SOP+PROFORM MOD'!$B$2:$AD$2,0)+1,0),0)+IFERROR(VLOOKUP($A503,'TD SOP+PROFORM MOD'!$A$5:$AD$750,MATCH(O$2,'TD SOP+PROFORM MOD'!$B$2:$AD$2,0)+1,0),0)</f>
        <v>0</v>
      </c>
      <c r="P503" s="25">
        <f>IFERROR(VLOOKUP($A503,'TD SOP+PROFORM MOD'!$A$5:$AD$750,MATCH(P$4,'TD SOP+PROFORM MOD'!$B$2:$AD$2,0)+1,0),0)+IFERROR(VLOOKUP($A503,'TD SOP+PROFORM MOD'!$A$5:$AD$750,MATCH(P$2,'TD SOP+PROFORM MOD'!$B$2:$AD$2,0)+1,0),0)</f>
        <v>0</v>
      </c>
      <c r="Q503" s="26" t="str">
        <f t="shared" si="118"/>
        <v/>
      </c>
      <c r="R503" s="25">
        <f>IFERROR(VLOOKUP($A503,'TD SOP+PROFORM MOD'!$A$5:$AD$750,MATCH(R$4,'TD SOP+PROFORM MOD'!$B$2:$AD$2,0)+1,0),0)+IFERROR(VLOOKUP($A503,'TD SOP+PROFORM MOD'!$A$5:$AD$750,MATCH(R$2,'TD SOP+PROFORM MOD'!$B$2:$AD$2,0)+1,0),0)</f>
        <v>0</v>
      </c>
      <c r="S503" s="25">
        <f>IFERROR(VLOOKUP($A503,'TD SOP+PROFORM MOD'!$A$5:$AD$750,MATCH(S$4,'TD SOP+PROFORM MOD'!$B$2:$AD$2,0)+1,0),0)+IFERROR(VLOOKUP($A503,'TD SOP+PROFORM MOD'!$A$5:$AD$750,MATCH(S$2,'TD SOP+PROFORM MOD'!$B$2:$AD$2,0)+1,0),0)</f>
        <v>0</v>
      </c>
      <c r="T503" s="26" t="str">
        <f t="shared" si="119"/>
        <v/>
      </c>
      <c r="U503" s="25">
        <f>IFERROR(VLOOKUP($A503,'TD SOP+PROFORM MOD'!$A$5:$AD$750,MATCH(U$4,'TD SOP+PROFORM MOD'!$B$2:$AD$2,0)+1,0),0)+IFERROR(VLOOKUP($A503,'TD SOP+PROFORM MOD'!$A$5:$AD$750,MATCH(U$2,'TD SOP+PROFORM MOD'!$B$2:$AD$2,0)+1,0),0)</f>
        <v>0</v>
      </c>
      <c r="V503" s="25">
        <f>IFERROR(VLOOKUP($A503,'TD SOP+PROFORM MOD'!$A$5:$AD$750,MATCH(V$4,'TD SOP+PROFORM MOD'!$B$2:$AD$2,0)+1,0),0)+IFERROR(VLOOKUP($A503,'TD SOP+PROFORM MOD'!$A$5:$AD$750,MATCH(V$2,'TD SOP+PROFORM MOD'!$B$2:$AD$2,0)+1,0),0)</f>
        <v>0</v>
      </c>
      <c r="W503" s="26" t="str">
        <f t="shared" si="120"/>
        <v/>
      </c>
      <c r="X503" s="25">
        <f>IFERROR(VLOOKUP($A503,'TD SOP+PROFORM MOD'!$A$5:$AD$750,MATCH(X$4,'TD SOP+PROFORM MOD'!$B$2:$AD$2,0)+1,0),0)+IFERROR(VLOOKUP($A503,'TD SOP+PROFORM MOD'!$A$5:$AD$750,MATCH(X$2,'TD SOP+PROFORM MOD'!$B$2:$AD$2,0)+1,0),0)</f>
        <v>0</v>
      </c>
      <c r="Y503" s="25">
        <f>IFERROR(VLOOKUP($A503,'TD SOP+PROFORM MOD'!$A$5:$AD$750,MATCH(Y$4,'TD SOP+PROFORM MOD'!$B$2:$AD$2,0)+1,0),0)+IFERROR(VLOOKUP($A503,'TD SOP+PROFORM MOD'!$A$5:$AD$750,MATCH(Y$2,'TD SOP+PROFORM MOD'!$B$2:$AD$2,0)+1,0),0)</f>
        <v>0</v>
      </c>
      <c r="Z503" s="26" t="str">
        <f t="shared" si="121"/>
        <v/>
      </c>
      <c r="AA503" s="25">
        <f>IFERROR(VLOOKUP($A503,'TD SOP+PROFORM MOD'!$A$5:$AD$750,MATCH(AA$4,'TD SOP+PROFORM MOD'!$B$2:$AD$2,0)+1,0),0)+IFERROR(VLOOKUP($A503,'TD SOP+PROFORM MOD'!$A$5:$AD$750,MATCH(AA$2,'TD SOP+PROFORM MOD'!$B$2:$AD$2,0)+1,0),0)</f>
        <v>0</v>
      </c>
      <c r="AB503" s="25">
        <f>IFERROR(VLOOKUP($A503,'TD SOP+PROFORM MOD'!$A$5:$AD$750,MATCH(AB$4,'TD SOP+PROFORM MOD'!$B$2:$AD$2,0)+1,0),0)+IFERROR(VLOOKUP($A503,'TD SOP+PROFORM MOD'!$A$5:$AD$750,MATCH(AB$2,'TD SOP+PROFORM MOD'!$B$2:$AD$2,0)+1,0),0)</f>
        <v>0</v>
      </c>
      <c r="AC503" s="26" t="str">
        <f t="shared" si="122"/>
        <v/>
      </c>
      <c r="AD503" s="25">
        <f>IFERROR(VLOOKUP($A503,'TD SOP+PROFORM MOD'!$A$5:$AD$750,MATCH(AD$4,'TD SOP+PROFORM MOD'!$B$2:$AD$2,0)+1,0),0)+IFERROR(VLOOKUP($A503,'TD SOP+PROFORM MOD'!$A$5:$AD$750,MATCH(AD$2,'TD SOP+PROFORM MOD'!$B$2:$AD$2,0)+1,0),0)</f>
        <v>0</v>
      </c>
      <c r="AE503" s="25">
        <f>IFERROR(VLOOKUP($A503,'TD SOP+PROFORM MOD'!$A$5:$AD$750,MATCH(AE$4,'TD SOP+PROFORM MOD'!$B$2:$AD$2,0)+1,0),0)+IFERROR(VLOOKUP($A503,'TD SOP+PROFORM MOD'!$A$5:$AD$750,MATCH(AE$2,'TD SOP+PROFORM MOD'!$B$2:$AD$2,0)+1,0),0)</f>
        <v>0</v>
      </c>
      <c r="AF503" s="26" t="str">
        <f t="shared" si="123"/>
        <v/>
      </c>
      <c r="AG503" s="25">
        <f>IFERROR(VLOOKUP($A503,'TD SOP+PROFORM MOD'!$A$5:$AD$750,MATCH(AG$4,'TD SOP+PROFORM MOD'!$B$2:$AD$2,0)+1,0),0)+IFERROR(VLOOKUP($A503,'TD SOP+PROFORM MOD'!$A$5:$AD$750,MATCH(AG$2,'TD SOP+PROFORM MOD'!$B$2:$AD$2,0)+1,0),0)</f>
        <v>0</v>
      </c>
      <c r="AH503" s="25">
        <f>IFERROR(VLOOKUP($A503,'TD SOP+PROFORM MOD'!$A$5:$AD$750,MATCH(AH$4,'TD SOP+PROFORM MOD'!$B$2:$AD$2,0)+1,0),0)+IFERROR(VLOOKUP($A503,'TD SOP+PROFORM MOD'!$A$5:$AD$750,MATCH(AH$2,'TD SOP+PROFORM MOD'!$B$2:$AD$2,0)+1,0),0)</f>
        <v>0</v>
      </c>
      <c r="AI503" s="26" t="str">
        <f t="shared" si="124"/>
        <v/>
      </c>
      <c r="AJ503" s="25">
        <f>IFERROR(VLOOKUP($A503,'TD SOP+PROFORM MOD'!$A$5:$AD$750,MATCH(AJ$4,'TD SOP+PROFORM MOD'!$B$2:$AD$2,0)+1,0),0)+IFERROR(VLOOKUP($A503,'TD SOP+PROFORM MOD'!$A$5:$AD$750,MATCH(AJ$2,'TD SOP+PROFORM MOD'!$B$2:$AD$2,0)+1,0),0)</f>
        <v>0</v>
      </c>
      <c r="AK503" s="25">
        <f>IFERROR(VLOOKUP($A503,'TD SOP+PROFORM MOD'!$A$5:$AD$750,MATCH(AK$4,'TD SOP+PROFORM MOD'!$B$2:$AD$2,0)+1,0),0)+IFERROR(VLOOKUP($A503,'TD SOP+PROFORM MOD'!$A$5:$AD$750,MATCH(AK$2,'TD SOP+PROFORM MOD'!$B$2:$AD$2,0)+1,0),0)</f>
        <v>0</v>
      </c>
      <c r="AL503" s="26" t="str">
        <f t="shared" si="125"/>
        <v/>
      </c>
      <c r="AM503" s="25">
        <f t="shared" si="127"/>
        <v>0</v>
      </c>
      <c r="AN503" s="25">
        <f t="shared" si="127"/>
        <v>0</v>
      </c>
      <c r="AO503" s="26" t="str">
        <f t="shared" si="126"/>
        <v/>
      </c>
      <c r="AR503" s="25">
        <f>SUMIF('B&amp;S YTD LFY'!B:B,"="&amp;A503,'B&amp;S YTD LFY'!C:C)</f>
        <v>0</v>
      </c>
      <c r="AS503" s="25">
        <f t="shared" si="128"/>
        <v>0</v>
      </c>
      <c r="AT503" s="25"/>
    </row>
    <row r="504" spans="1:46" x14ac:dyDescent="0.35">
      <c r="A504" s="24">
        <f>IF(AND('TD SOP+PROFORM MOD'!A501&lt;&gt;"",'TD SOP+PROFORM MOD'!A501&lt;&gt;"TOTAL"),'TD SOP+PROFORM MOD'!A501,0)</f>
        <v>0</v>
      </c>
      <c r="C504" s="25" t="str">
        <f>IFERROR(VLOOKUP($A504,'TD SOP+PROFORM MOD'!$A$5:$AD$750,MATCH(C$4,'TD SOP+PROFORM MOD'!$B$2:$AT$2,0)+1,0),"")</f>
        <v/>
      </c>
      <c r="D504" s="25" t="str">
        <f>IFERROR(VLOOKUP($A504,'TD SOP+PROFORM MOD'!$A$5:$AD$750,MATCH(D$4,'TD SOP+PROFORM MOD'!$B$2:$AT$2,0)+1,0),"")</f>
        <v/>
      </c>
      <c r="E504" s="26" t="str">
        <f t="shared" si="114"/>
        <v/>
      </c>
      <c r="F504" s="25" t="str">
        <f>IFERROR(VLOOKUP($A504,'TD SOP+PROFORM MOD'!$A$5:$AD$750,MATCH(F$4,'TD SOP+PROFORM MOD'!$B$2:$AT$2,0)+1,0),"")</f>
        <v/>
      </c>
      <c r="G504" s="25" t="str">
        <f>IFERROR(VLOOKUP($A504,'TD SOP+PROFORM MOD'!$A$5:$AD$750,MATCH(G$4,'TD SOP+PROFORM MOD'!$B$2:$AT$2,0)+1,0),"")</f>
        <v/>
      </c>
      <c r="H504" s="26" t="str">
        <f t="shared" si="115"/>
        <v/>
      </c>
      <c r="I504" s="25" t="str">
        <f>IFERROR(VLOOKUP($A504,'TD SOP+PROFORM MOD'!$A$5:$AD$750,MATCH(I$4,'TD SOP+PROFORM MOD'!$B$2:$AT$2,0)+1,0),"")</f>
        <v/>
      </c>
      <c r="J504" s="25" t="str">
        <f>IFERROR(VLOOKUP($A504,'TD SOP+PROFORM MOD'!$A$5:$AD$750,MATCH(J$4,'TD SOP+PROFORM MOD'!$B$2:$AT$2,0)+1,0),"")</f>
        <v/>
      </c>
      <c r="K504" s="26" t="str">
        <f t="shared" si="116"/>
        <v/>
      </c>
      <c r="L504" s="25" t="str">
        <f>IFERROR(VLOOKUP($A504,'TD SOP+PROFORM MOD'!$A$5:$AD$750,MATCH(L$4,'TD SOP+PROFORM MOD'!$B$2:$AT$2,0)+1,0),"")</f>
        <v/>
      </c>
      <c r="M504" s="25" t="str">
        <f>IFERROR(VLOOKUP($A504,'TD SOP+PROFORM MOD'!$A$5:$AD$750,MATCH(M$4,'TD SOP+PROFORM MOD'!$B$2:$AT$2,0)+1,0),"")</f>
        <v/>
      </c>
      <c r="N504" s="26" t="str">
        <f t="shared" si="117"/>
        <v/>
      </c>
      <c r="O504" s="25">
        <f>IFERROR(VLOOKUP($A504,'TD SOP+PROFORM MOD'!$A$5:$AD$750,MATCH(O$4,'TD SOP+PROFORM MOD'!$B$2:$AD$2,0)+1,0),0)+IFERROR(VLOOKUP($A504,'TD SOP+PROFORM MOD'!$A$5:$AD$750,MATCH(O$2,'TD SOP+PROFORM MOD'!$B$2:$AD$2,0)+1,0),0)</f>
        <v>0</v>
      </c>
      <c r="P504" s="25">
        <f>IFERROR(VLOOKUP($A504,'TD SOP+PROFORM MOD'!$A$5:$AD$750,MATCH(P$4,'TD SOP+PROFORM MOD'!$B$2:$AD$2,0)+1,0),0)+IFERROR(VLOOKUP($A504,'TD SOP+PROFORM MOD'!$A$5:$AD$750,MATCH(P$2,'TD SOP+PROFORM MOD'!$B$2:$AD$2,0)+1,0),0)</f>
        <v>0</v>
      </c>
      <c r="Q504" s="26" t="str">
        <f t="shared" si="118"/>
        <v/>
      </c>
      <c r="R504" s="25">
        <f>IFERROR(VLOOKUP($A504,'TD SOP+PROFORM MOD'!$A$5:$AD$750,MATCH(R$4,'TD SOP+PROFORM MOD'!$B$2:$AD$2,0)+1,0),0)+IFERROR(VLOOKUP($A504,'TD SOP+PROFORM MOD'!$A$5:$AD$750,MATCH(R$2,'TD SOP+PROFORM MOD'!$B$2:$AD$2,0)+1,0),0)</f>
        <v>0</v>
      </c>
      <c r="S504" s="25">
        <f>IFERROR(VLOOKUP($A504,'TD SOP+PROFORM MOD'!$A$5:$AD$750,MATCH(S$4,'TD SOP+PROFORM MOD'!$B$2:$AD$2,0)+1,0),0)+IFERROR(VLOOKUP($A504,'TD SOP+PROFORM MOD'!$A$5:$AD$750,MATCH(S$2,'TD SOP+PROFORM MOD'!$B$2:$AD$2,0)+1,0),0)</f>
        <v>0</v>
      </c>
      <c r="T504" s="26" t="str">
        <f t="shared" si="119"/>
        <v/>
      </c>
      <c r="U504" s="25">
        <f>IFERROR(VLOOKUP($A504,'TD SOP+PROFORM MOD'!$A$5:$AD$750,MATCH(U$4,'TD SOP+PROFORM MOD'!$B$2:$AD$2,0)+1,0),0)+IFERROR(VLOOKUP($A504,'TD SOP+PROFORM MOD'!$A$5:$AD$750,MATCH(U$2,'TD SOP+PROFORM MOD'!$B$2:$AD$2,0)+1,0),0)</f>
        <v>0</v>
      </c>
      <c r="V504" s="25">
        <f>IFERROR(VLOOKUP($A504,'TD SOP+PROFORM MOD'!$A$5:$AD$750,MATCH(V$4,'TD SOP+PROFORM MOD'!$B$2:$AD$2,0)+1,0),0)+IFERROR(VLOOKUP($A504,'TD SOP+PROFORM MOD'!$A$5:$AD$750,MATCH(V$2,'TD SOP+PROFORM MOD'!$B$2:$AD$2,0)+1,0),0)</f>
        <v>0</v>
      </c>
      <c r="W504" s="26" t="str">
        <f t="shared" si="120"/>
        <v/>
      </c>
      <c r="X504" s="25">
        <f>IFERROR(VLOOKUP($A504,'TD SOP+PROFORM MOD'!$A$5:$AD$750,MATCH(X$4,'TD SOP+PROFORM MOD'!$B$2:$AD$2,0)+1,0),0)+IFERROR(VLOOKUP($A504,'TD SOP+PROFORM MOD'!$A$5:$AD$750,MATCH(X$2,'TD SOP+PROFORM MOD'!$B$2:$AD$2,0)+1,0),0)</f>
        <v>0</v>
      </c>
      <c r="Y504" s="25">
        <f>IFERROR(VLOOKUP($A504,'TD SOP+PROFORM MOD'!$A$5:$AD$750,MATCH(Y$4,'TD SOP+PROFORM MOD'!$B$2:$AD$2,0)+1,0),0)+IFERROR(VLOOKUP($A504,'TD SOP+PROFORM MOD'!$A$5:$AD$750,MATCH(Y$2,'TD SOP+PROFORM MOD'!$B$2:$AD$2,0)+1,0),0)</f>
        <v>0</v>
      </c>
      <c r="Z504" s="26" t="str">
        <f t="shared" si="121"/>
        <v/>
      </c>
      <c r="AA504" s="25">
        <f>IFERROR(VLOOKUP($A504,'TD SOP+PROFORM MOD'!$A$5:$AD$750,MATCH(AA$4,'TD SOP+PROFORM MOD'!$B$2:$AD$2,0)+1,0),0)+IFERROR(VLOOKUP($A504,'TD SOP+PROFORM MOD'!$A$5:$AD$750,MATCH(AA$2,'TD SOP+PROFORM MOD'!$B$2:$AD$2,0)+1,0),0)</f>
        <v>0</v>
      </c>
      <c r="AB504" s="25">
        <f>IFERROR(VLOOKUP($A504,'TD SOP+PROFORM MOD'!$A$5:$AD$750,MATCH(AB$4,'TD SOP+PROFORM MOD'!$B$2:$AD$2,0)+1,0),0)+IFERROR(VLOOKUP($A504,'TD SOP+PROFORM MOD'!$A$5:$AD$750,MATCH(AB$2,'TD SOP+PROFORM MOD'!$B$2:$AD$2,0)+1,0),0)</f>
        <v>0</v>
      </c>
      <c r="AC504" s="26" t="str">
        <f t="shared" si="122"/>
        <v/>
      </c>
      <c r="AD504" s="25">
        <f>IFERROR(VLOOKUP($A504,'TD SOP+PROFORM MOD'!$A$5:$AD$750,MATCH(AD$4,'TD SOP+PROFORM MOD'!$B$2:$AD$2,0)+1,0),0)+IFERROR(VLOOKUP($A504,'TD SOP+PROFORM MOD'!$A$5:$AD$750,MATCH(AD$2,'TD SOP+PROFORM MOD'!$B$2:$AD$2,0)+1,0),0)</f>
        <v>0</v>
      </c>
      <c r="AE504" s="25">
        <f>IFERROR(VLOOKUP($A504,'TD SOP+PROFORM MOD'!$A$5:$AD$750,MATCH(AE$4,'TD SOP+PROFORM MOD'!$B$2:$AD$2,0)+1,0),0)+IFERROR(VLOOKUP($A504,'TD SOP+PROFORM MOD'!$A$5:$AD$750,MATCH(AE$2,'TD SOP+PROFORM MOD'!$B$2:$AD$2,0)+1,0),0)</f>
        <v>0</v>
      </c>
      <c r="AF504" s="26" t="str">
        <f t="shared" si="123"/>
        <v/>
      </c>
      <c r="AG504" s="25">
        <f>IFERROR(VLOOKUP($A504,'TD SOP+PROFORM MOD'!$A$5:$AD$750,MATCH(AG$4,'TD SOP+PROFORM MOD'!$B$2:$AD$2,0)+1,0),0)+IFERROR(VLOOKUP($A504,'TD SOP+PROFORM MOD'!$A$5:$AD$750,MATCH(AG$2,'TD SOP+PROFORM MOD'!$B$2:$AD$2,0)+1,0),0)</f>
        <v>0</v>
      </c>
      <c r="AH504" s="25">
        <f>IFERROR(VLOOKUP($A504,'TD SOP+PROFORM MOD'!$A$5:$AD$750,MATCH(AH$4,'TD SOP+PROFORM MOD'!$B$2:$AD$2,0)+1,0),0)+IFERROR(VLOOKUP($A504,'TD SOP+PROFORM MOD'!$A$5:$AD$750,MATCH(AH$2,'TD SOP+PROFORM MOD'!$B$2:$AD$2,0)+1,0),0)</f>
        <v>0</v>
      </c>
      <c r="AI504" s="26" t="str">
        <f t="shared" si="124"/>
        <v/>
      </c>
      <c r="AJ504" s="25">
        <f>IFERROR(VLOOKUP($A504,'TD SOP+PROFORM MOD'!$A$5:$AD$750,MATCH(AJ$4,'TD SOP+PROFORM MOD'!$B$2:$AD$2,0)+1,0),0)+IFERROR(VLOOKUP($A504,'TD SOP+PROFORM MOD'!$A$5:$AD$750,MATCH(AJ$2,'TD SOP+PROFORM MOD'!$B$2:$AD$2,0)+1,0),0)</f>
        <v>0</v>
      </c>
      <c r="AK504" s="25">
        <f>IFERROR(VLOOKUP($A504,'TD SOP+PROFORM MOD'!$A$5:$AD$750,MATCH(AK$4,'TD SOP+PROFORM MOD'!$B$2:$AD$2,0)+1,0),0)+IFERROR(VLOOKUP($A504,'TD SOP+PROFORM MOD'!$A$5:$AD$750,MATCH(AK$2,'TD SOP+PROFORM MOD'!$B$2:$AD$2,0)+1,0),0)</f>
        <v>0</v>
      </c>
      <c r="AL504" s="26" t="str">
        <f t="shared" si="125"/>
        <v/>
      </c>
      <c r="AM504" s="25">
        <f t="shared" si="127"/>
        <v>0</v>
      </c>
      <c r="AN504" s="25">
        <f t="shared" si="127"/>
        <v>0</v>
      </c>
      <c r="AO504" s="26" t="str">
        <f t="shared" si="126"/>
        <v/>
      </c>
      <c r="AR504" s="25">
        <f>SUMIF('B&amp;S YTD LFY'!B:B,"="&amp;A504,'B&amp;S YTD LFY'!C:C)</f>
        <v>0</v>
      </c>
      <c r="AS504" s="25">
        <f t="shared" si="128"/>
        <v>0</v>
      </c>
      <c r="AT504" s="25"/>
    </row>
    <row r="505" spans="1:46" x14ac:dyDescent="0.35">
      <c r="A505" s="24">
        <f>IF(AND('TD SOP+PROFORM MOD'!A502&lt;&gt;"",'TD SOP+PROFORM MOD'!A502&lt;&gt;"TOTAL"),'TD SOP+PROFORM MOD'!A502,0)</f>
        <v>0</v>
      </c>
      <c r="C505" s="25" t="str">
        <f>IFERROR(VLOOKUP($A505,'TD SOP+PROFORM MOD'!$A$5:$AD$750,MATCH(C$4,'TD SOP+PROFORM MOD'!$B$2:$AT$2,0)+1,0),"")</f>
        <v/>
      </c>
      <c r="D505" s="25" t="str">
        <f>IFERROR(VLOOKUP($A505,'TD SOP+PROFORM MOD'!$A$5:$AD$750,MATCH(D$4,'TD SOP+PROFORM MOD'!$B$2:$AT$2,0)+1,0),"")</f>
        <v/>
      </c>
      <c r="E505" s="26" t="str">
        <f t="shared" si="114"/>
        <v/>
      </c>
      <c r="F505" s="25" t="str">
        <f>IFERROR(VLOOKUP($A505,'TD SOP+PROFORM MOD'!$A$5:$AD$750,MATCH(F$4,'TD SOP+PROFORM MOD'!$B$2:$AT$2,0)+1,0),"")</f>
        <v/>
      </c>
      <c r="G505" s="25" t="str">
        <f>IFERROR(VLOOKUP($A505,'TD SOP+PROFORM MOD'!$A$5:$AD$750,MATCH(G$4,'TD SOP+PROFORM MOD'!$B$2:$AT$2,0)+1,0),"")</f>
        <v/>
      </c>
      <c r="H505" s="26" t="str">
        <f t="shared" si="115"/>
        <v/>
      </c>
      <c r="I505" s="25" t="str">
        <f>IFERROR(VLOOKUP($A505,'TD SOP+PROFORM MOD'!$A$5:$AD$750,MATCH(I$4,'TD SOP+PROFORM MOD'!$B$2:$AT$2,0)+1,0),"")</f>
        <v/>
      </c>
      <c r="J505" s="25" t="str">
        <f>IFERROR(VLOOKUP($A505,'TD SOP+PROFORM MOD'!$A$5:$AD$750,MATCH(J$4,'TD SOP+PROFORM MOD'!$B$2:$AT$2,0)+1,0),"")</f>
        <v/>
      </c>
      <c r="K505" s="26" t="str">
        <f t="shared" si="116"/>
        <v/>
      </c>
      <c r="L505" s="25" t="str">
        <f>IFERROR(VLOOKUP($A505,'TD SOP+PROFORM MOD'!$A$5:$AD$750,MATCH(L$4,'TD SOP+PROFORM MOD'!$B$2:$AT$2,0)+1,0),"")</f>
        <v/>
      </c>
      <c r="M505" s="25" t="str">
        <f>IFERROR(VLOOKUP($A505,'TD SOP+PROFORM MOD'!$A$5:$AD$750,MATCH(M$4,'TD SOP+PROFORM MOD'!$B$2:$AT$2,0)+1,0),"")</f>
        <v/>
      </c>
      <c r="N505" s="26" t="str">
        <f t="shared" si="117"/>
        <v/>
      </c>
      <c r="O505" s="25">
        <f>IFERROR(VLOOKUP($A505,'TD SOP+PROFORM MOD'!$A$5:$AD$750,MATCH(O$4,'TD SOP+PROFORM MOD'!$B$2:$AD$2,0)+1,0),0)+IFERROR(VLOOKUP($A505,'TD SOP+PROFORM MOD'!$A$5:$AD$750,MATCH(O$2,'TD SOP+PROFORM MOD'!$B$2:$AD$2,0)+1,0),0)</f>
        <v>0</v>
      </c>
      <c r="P505" s="25">
        <f>IFERROR(VLOOKUP($A505,'TD SOP+PROFORM MOD'!$A$5:$AD$750,MATCH(P$4,'TD SOP+PROFORM MOD'!$B$2:$AD$2,0)+1,0),0)+IFERROR(VLOOKUP($A505,'TD SOP+PROFORM MOD'!$A$5:$AD$750,MATCH(P$2,'TD SOP+PROFORM MOD'!$B$2:$AD$2,0)+1,0),0)</f>
        <v>0</v>
      </c>
      <c r="Q505" s="26" t="str">
        <f t="shared" si="118"/>
        <v/>
      </c>
      <c r="R505" s="25">
        <f>IFERROR(VLOOKUP($A505,'TD SOP+PROFORM MOD'!$A$5:$AD$750,MATCH(R$4,'TD SOP+PROFORM MOD'!$B$2:$AD$2,0)+1,0),0)+IFERROR(VLOOKUP($A505,'TD SOP+PROFORM MOD'!$A$5:$AD$750,MATCH(R$2,'TD SOP+PROFORM MOD'!$B$2:$AD$2,0)+1,0),0)</f>
        <v>0</v>
      </c>
      <c r="S505" s="25">
        <f>IFERROR(VLOOKUP($A505,'TD SOP+PROFORM MOD'!$A$5:$AD$750,MATCH(S$4,'TD SOP+PROFORM MOD'!$B$2:$AD$2,0)+1,0),0)+IFERROR(VLOOKUP($A505,'TD SOP+PROFORM MOD'!$A$5:$AD$750,MATCH(S$2,'TD SOP+PROFORM MOD'!$B$2:$AD$2,0)+1,0),0)</f>
        <v>0</v>
      </c>
      <c r="T505" s="26" t="str">
        <f t="shared" si="119"/>
        <v/>
      </c>
      <c r="U505" s="25">
        <f>IFERROR(VLOOKUP($A505,'TD SOP+PROFORM MOD'!$A$5:$AD$750,MATCH(U$4,'TD SOP+PROFORM MOD'!$B$2:$AD$2,0)+1,0),0)+IFERROR(VLOOKUP($A505,'TD SOP+PROFORM MOD'!$A$5:$AD$750,MATCH(U$2,'TD SOP+PROFORM MOD'!$B$2:$AD$2,0)+1,0),0)</f>
        <v>0</v>
      </c>
      <c r="V505" s="25">
        <f>IFERROR(VLOOKUP($A505,'TD SOP+PROFORM MOD'!$A$5:$AD$750,MATCH(V$4,'TD SOP+PROFORM MOD'!$B$2:$AD$2,0)+1,0),0)+IFERROR(VLOOKUP($A505,'TD SOP+PROFORM MOD'!$A$5:$AD$750,MATCH(V$2,'TD SOP+PROFORM MOD'!$B$2:$AD$2,0)+1,0),0)</f>
        <v>0</v>
      </c>
      <c r="W505" s="26" t="str">
        <f t="shared" si="120"/>
        <v/>
      </c>
      <c r="X505" s="25">
        <f>IFERROR(VLOOKUP($A505,'TD SOP+PROFORM MOD'!$A$5:$AD$750,MATCH(X$4,'TD SOP+PROFORM MOD'!$B$2:$AD$2,0)+1,0),0)+IFERROR(VLOOKUP($A505,'TD SOP+PROFORM MOD'!$A$5:$AD$750,MATCH(X$2,'TD SOP+PROFORM MOD'!$B$2:$AD$2,0)+1,0),0)</f>
        <v>0</v>
      </c>
      <c r="Y505" s="25">
        <f>IFERROR(VLOOKUP($A505,'TD SOP+PROFORM MOD'!$A$5:$AD$750,MATCH(Y$4,'TD SOP+PROFORM MOD'!$B$2:$AD$2,0)+1,0),0)+IFERROR(VLOOKUP($A505,'TD SOP+PROFORM MOD'!$A$5:$AD$750,MATCH(Y$2,'TD SOP+PROFORM MOD'!$B$2:$AD$2,0)+1,0),0)</f>
        <v>0</v>
      </c>
      <c r="Z505" s="26" t="str">
        <f t="shared" si="121"/>
        <v/>
      </c>
      <c r="AA505" s="25">
        <f>IFERROR(VLOOKUP($A505,'TD SOP+PROFORM MOD'!$A$5:$AD$750,MATCH(AA$4,'TD SOP+PROFORM MOD'!$B$2:$AD$2,0)+1,0),0)+IFERROR(VLOOKUP($A505,'TD SOP+PROFORM MOD'!$A$5:$AD$750,MATCH(AA$2,'TD SOP+PROFORM MOD'!$B$2:$AD$2,0)+1,0),0)</f>
        <v>0</v>
      </c>
      <c r="AB505" s="25">
        <f>IFERROR(VLOOKUP($A505,'TD SOP+PROFORM MOD'!$A$5:$AD$750,MATCH(AB$4,'TD SOP+PROFORM MOD'!$B$2:$AD$2,0)+1,0),0)+IFERROR(VLOOKUP($A505,'TD SOP+PROFORM MOD'!$A$5:$AD$750,MATCH(AB$2,'TD SOP+PROFORM MOD'!$B$2:$AD$2,0)+1,0),0)</f>
        <v>0</v>
      </c>
      <c r="AC505" s="26" t="str">
        <f t="shared" si="122"/>
        <v/>
      </c>
      <c r="AD505" s="25">
        <f>IFERROR(VLOOKUP($A505,'TD SOP+PROFORM MOD'!$A$5:$AD$750,MATCH(AD$4,'TD SOP+PROFORM MOD'!$B$2:$AD$2,0)+1,0),0)+IFERROR(VLOOKUP($A505,'TD SOP+PROFORM MOD'!$A$5:$AD$750,MATCH(AD$2,'TD SOP+PROFORM MOD'!$B$2:$AD$2,0)+1,0),0)</f>
        <v>0</v>
      </c>
      <c r="AE505" s="25">
        <f>IFERROR(VLOOKUP($A505,'TD SOP+PROFORM MOD'!$A$5:$AD$750,MATCH(AE$4,'TD SOP+PROFORM MOD'!$B$2:$AD$2,0)+1,0),0)+IFERROR(VLOOKUP($A505,'TD SOP+PROFORM MOD'!$A$5:$AD$750,MATCH(AE$2,'TD SOP+PROFORM MOD'!$B$2:$AD$2,0)+1,0),0)</f>
        <v>0</v>
      </c>
      <c r="AF505" s="26" t="str">
        <f t="shared" si="123"/>
        <v/>
      </c>
      <c r="AG505" s="25">
        <f>IFERROR(VLOOKUP($A505,'TD SOP+PROFORM MOD'!$A$5:$AD$750,MATCH(AG$4,'TD SOP+PROFORM MOD'!$B$2:$AD$2,0)+1,0),0)+IFERROR(VLOOKUP($A505,'TD SOP+PROFORM MOD'!$A$5:$AD$750,MATCH(AG$2,'TD SOP+PROFORM MOD'!$B$2:$AD$2,0)+1,0),0)</f>
        <v>0</v>
      </c>
      <c r="AH505" s="25">
        <f>IFERROR(VLOOKUP($A505,'TD SOP+PROFORM MOD'!$A$5:$AD$750,MATCH(AH$4,'TD SOP+PROFORM MOD'!$B$2:$AD$2,0)+1,0),0)+IFERROR(VLOOKUP($A505,'TD SOP+PROFORM MOD'!$A$5:$AD$750,MATCH(AH$2,'TD SOP+PROFORM MOD'!$B$2:$AD$2,0)+1,0),0)</f>
        <v>0</v>
      </c>
      <c r="AI505" s="26" t="str">
        <f t="shared" si="124"/>
        <v/>
      </c>
      <c r="AJ505" s="25">
        <f>IFERROR(VLOOKUP($A505,'TD SOP+PROFORM MOD'!$A$5:$AD$750,MATCH(AJ$4,'TD SOP+PROFORM MOD'!$B$2:$AD$2,0)+1,0),0)+IFERROR(VLOOKUP($A505,'TD SOP+PROFORM MOD'!$A$5:$AD$750,MATCH(AJ$2,'TD SOP+PROFORM MOD'!$B$2:$AD$2,0)+1,0),0)</f>
        <v>0</v>
      </c>
      <c r="AK505" s="25">
        <f>IFERROR(VLOOKUP($A505,'TD SOP+PROFORM MOD'!$A$5:$AD$750,MATCH(AK$4,'TD SOP+PROFORM MOD'!$B$2:$AD$2,0)+1,0),0)+IFERROR(VLOOKUP($A505,'TD SOP+PROFORM MOD'!$A$5:$AD$750,MATCH(AK$2,'TD SOP+PROFORM MOD'!$B$2:$AD$2,0)+1,0),0)</f>
        <v>0</v>
      </c>
      <c r="AL505" s="26" t="str">
        <f t="shared" si="125"/>
        <v/>
      </c>
      <c r="AM505" s="25">
        <f t="shared" si="127"/>
        <v>0</v>
      </c>
      <c r="AN505" s="25">
        <f t="shared" si="127"/>
        <v>0</v>
      </c>
      <c r="AO505" s="26" t="str">
        <f t="shared" si="126"/>
        <v/>
      </c>
      <c r="AR505" s="25">
        <f>SUMIF('B&amp;S YTD LFY'!B:B,"="&amp;A505,'B&amp;S YTD LFY'!C:C)</f>
        <v>0</v>
      </c>
      <c r="AS505" s="25">
        <f t="shared" si="128"/>
        <v>0</v>
      </c>
      <c r="AT505" s="25"/>
    </row>
    <row r="506" spans="1:46" x14ac:dyDescent="0.35">
      <c r="A506" s="24">
        <f>IF(AND('TD SOP+PROFORM MOD'!A503&lt;&gt;"",'TD SOP+PROFORM MOD'!A503&lt;&gt;"TOTAL"),'TD SOP+PROFORM MOD'!A503,0)</f>
        <v>0</v>
      </c>
      <c r="C506" s="25" t="str">
        <f>IFERROR(VLOOKUP($A506,'TD SOP+PROFORM MOD'!$A$5:$AD$750,MATCH(C$4,'TD SOP+PROFORM MOD'!$B$2:$AT$2,0)+1,0),"")</f>
        <v/>
      </c>
      <c r="D506" s="25" t="str">
        <f>IFERROR(VLOOKUP($A506,'TD SOP+PROFORM MOD'!$A$5:$AD$750,MATCH(D$4,'TD SOP+PROFORM MOD'!$B$2:$AT$2,0)+1,0),"")</f>
        <v/>
      </c>
      <c r="E506" s="26" t="str">
        <f t="shared" si="114"/>
        <v/>
      </c>
      <c r="F506" s="25" t="str">
        <f>IFERROR(VLOOKUP($A506,'TD SOP+PROFORM MOD'!$A$5:$AD$750,MATCH(F$4,'TD SOP+PROFORM MOD'!$B$2:$AT$2,0)+1,0),"")</f>
        <v/>
      </c>
      <c r="G506" s="25" t="str">
        <f>IFERROR(VLOOKUP($A506,'TD SOP+PROFORM MOD'!$A$5:$AD$750,MATCH(G$4,'TD SOP+PROFORM MOD'!$B$2:$AT$2,0)+1,0),"")</f>
        <v/>
      </c>
      <c r="H506" s="26" t="str">
        <f t="shared" si="115"/>
        <v/>
      </c>
      <c r="I506" s="25" t="str">
        <f>IFERROR(VLOOKUP($A506,'TD SOP+PROFORM MOD'!$A$5:$AD$750,MATCH(I$4,'TD SOP+PROFORM MOD'!$B$2:$AT$2,0)+1,0),"")</f>
        <v/>
      </c>
      <c r="J506" s="25" t="str">
        <f>IFERROR(VLOOKUP($A506,'TD SOP+PROFORM MOD'!$A$5:$AD$750,MATCH(J$4,'TD SOP+PROFORM MOD'!$B$2:$AT$2,0)+1,0),"")</f>
        <v/>
      </c>
      <c r="K506" s="26" t="str">
        <f t="shared" si="116"/>
        <v/>
      </c>
      <c r="L506" s="25" t="str">
        <f>IFERROR(VLOOKUP($A506,'TD SOP+PROFORM MOD'!$A$5:$AD$750,MATCH(L$4,'TD SOP+PROFORM MOD'!$B$2:$AT$2,0)+1,0),"")</f>
        <v/>
      </c>
      <c r="M506" s="25" t="str">
        <f>IFERROR(VLOOKUP($A506,'TD SOP+PROFORM MOD'!$A$5:$AD$750,MATCH(M$4,'TD SOP+PROFORM MOD'!$B$2:$AT$2,0)+1,0),"")</f>
        <v/>
      </c>
      <c r="N506" s="26" t="str">
        <f t="shared" si="117"/>
        <v/>
      </c>
      <c r="O506" s="25">
        <f>IFERROR(VLOOKUP($A506,'TD SOP+PROFORM MOD'!$A$5:$AD$750,MATCH(O$4,'TD SOP+PROFORM MOD'!$B$2:$AD$2,0)+1,0),0)+IFERROR(VLOOKUP($A506,'TD SOP+PROFORM MOD'!$A$5:$AD$750,MATCH(O$2,'TD SOP+PROFORM MOD'!$B$2:$AD$2,0)+1,0),0)</f>
        <v>0</v>
      </c>
      <c r="P506" s="25">
        <f>IFERROR(VLOOKUP($A506,'TD SOP+PROFORM MOD'!$A$5:$AD$750,MATCH(P$4,'TD SOP+PROFORM MOD'!$B$2:$AD$2,0)+1,0),0)+IFERROR(VLOOKUP($A506,'TD SOP+PROFORM MOD'!$A$5:$AD$750,MATCH(P$2,'TD SOP+PROFORM MOD'!$B$2:$AD$2,0)+1,0),0)</f>
        <v>0</v>
      </c>
      <c r="Q506" s="26" t="str">
        <f t="shared" si="118"/>
        <v/>
      </c>
      <c r="R506" s="25">
        <f>IFERROR(VLOOKUP($A506,'TD SOP+PROFORM MOD'!$A$5:$AD$750,MATCH(R$4,'TD SOP+PROFORM MOD'!$B$2:$AD$2,0)+1,0),0)+IFERROR(VLOOKUP($A506,'TD SOP+PROFORM MOD'!$A$5:$AD$750,MATCH(R$2,'TD SOP+PROFORM MOD'!$B$2:$AD$2,0)+1,0),0)</f>
        <v>0</v>
      </c>
      <c r="S506" s="25">
        <f>IFERROR(VLOOKUP($A506,'TD SOP+PROFORM MOD'!$A$5:$AD$750,MATCH(S$4,'TD SOP+PROFORM MOD'!$B$2:$AD$2,0)+1,0),0)+IFERROR(VLOOKUP($A506,'TD SOP+PROFORM MOD'!$A$5:$AD$750,MATCH(S$2,'TD SOP+PROFORM MOD'!$B$2:$AD$2,0)+1,0),0)</f>
        <v>0</v>
      </c>
      <c r="T506" s="26" t="str">
        <f t="shared" si="119"/>
        <v/>
      </c>
      <c r="U506" s="25">
        <f>IFERROR(VLOOKUP($A506,'TD SOP+PROFORM MOD'!$A$5:$AD$750,MATCH(U$4,'TD SOP+PROFORM MOD'!$B$2:$AD$2,0)+1,0),0)+IFERROR(VLOOKUP($A506,'TD SOP+PROFORM MOD'!$A$5:$AD$750,MATCH(U$2,'TD SOP+PROFORM MOD'!$B$2:$AD$2,0)+1,0),0)</f>
        <v>0</v>
      </c>
      <c r="V506" s="25">
        <f>IFERROR(VLOOKUP($A506,'TD SOP+PROFORM MOD'!$A$5:$AD$750,MATCH(V$4,'TD SOP+PROFORM MOD'!$B$2:$AD$2,0)+1,0),0)+IFERROR(VLOOKUP($A506,'TD SOP+PROFORM MOD'!$A$5:$AD$750,MATCH(V$2,'TD SOP+PROFORM MOD'!$B$2:$AD$2,0)+1,0),0)</f>
        <v>0</v>
      </c>
      <c r="W506" s="26" t="str">
        <f t="shared" si="120"/>
        <v/>
      </c>
      <c r="X506" s="25">
        <f>IFERROR(VLOOKUP($A506,'TD SOP+PROFORM MOD'!$A$5:$AD$750,MATCH(X$4,'TD SOP+PROFORM MOD'!$B$2:$AD$2,0)+1,0),0)+IFERROR(VLOOKUP($A506,'TD SOP+PROFORM MOD'!$A$5:$AD$750,MATCH(X$2,'TD SOP+PROFORM MOD'!$B$2:$AD$2,0)+1,0),0)</f>
        <v>0</v>
      </c>
      <c r="Y506" s="25">
        <f>IFERROR(VLOOKUP($A506,'TD SOP+PROFORM MOD'!$A$5:$AD$750,MATCH(Y$4,'TD SOP+PROFORM MOD'!$B$2:$AD$2,0)+1,0),0)+IFERROR(VLOOKUP($A506,'TD SOP+PROFORM MOD'!$A$5:$AD$750,MATCH(Y$2,'TD SOP+PROFORM MOD'!$B$2:$AD$2,0)+1,0),0)</f>
        <v>0</v>
      </c>
      <c r="Z506" s="26" t="str">
        <f t="shared" si="121"/>
        <v/>
      </c>
      <c r="AA506" s="25">
        <f>IFERROR(VLOOKUP($A506,'TD SOP+PROFORM MOD'!$A$5:$AD$750,MATCH(AA$4,'TD SOP+PROFORM MOD'!$B$2:$AD$2,0)+1,0),0)+IFERROR(VLOOKUP($A506,'TD SOP+PROFORM MOD'!$A$5:$AD$750,MATCH(AA$2,'TD SOP+PROFORM MOD'!$B$2:$AD$2,0)+1,0),0)</f>
        <v>0</v>
      </c>
      <c r="AB506" s="25">
        <f>IFERROR(VLOOKUP($A506,'TD SOP+PROFORM MOD'!$A$5:$AD$750,MATCH(AB$4,'TD SOP+PROFORM MOD'!$B$2:$AD$2,0)+1,0),0)+IFERROR(VLOOKUP($A506,'TD SOP+PROFORM MOD'!$A$5:$AD$750,MATCH(AB$2,'TD SOP+PROFORM MOD'!$B$2:$AD$2,0)+1,0),0)</f>
        <v>0</v>
      </c>
      <c r="AC506" s="26" t="str">
        <f t="shared" si="122"/>
        <v/>
      </c>
      <c r="AD506" s="25">
        <f>IFERROR(VLOOKUP($A506,'TD SOP+PROFORM MOD'!$A$5:$AD$750,MATCH(AD$4,'TD SOP+PROFORM MOD'!$B$2:$AD$2,0)+1,0),0)+IFERROR(VLOOKUP($A506,'TD SOP+PROFORM MOD'!$A$5:$AD$750,MATCH(AD$2,'TD SOP+PROFORM MOD'!$B$2:$AD$2,0)+1,0),0)</f>
        <v>0</v>
      </c>
      <c r="AE506" s="25">
        <f>IFERROR(VLOOKUP($A506,'TD SOP+PROFORM MOD'!$A$5:$AD$750,MATCH(AE$4,'TD SOP+PROFORM MOD'!$B$2:$AD$2,0)+1,0),0)+IFERROR(VLOOKUP($A506,'TD SOP+PROFORM MOD'!$A$5:$AD$750,MATCH(AE$2,'TD SOP+PROFORM MOD'!$B$2:$AD$2,0)+1,0),0)</f>
        <v>0</v>
      </c>
      <c r="AF506" s="26" t="str">
        <f t="shared" si="123"/>
        <v/>
      </c>
      <c r="AG506" s="25">
        <f>IFERROR(VLOOKUP($A506,'TD SOP+PROFORM MOD'!$A$5:$AD$750,MATCH(AG$4,'TD SOP+PROFORM MOD'!$B$2:$AD$2,0)+1,0),0)+IFERROR(VLOOKUP($A506,'TD SOP+PROFORM MOD'!$A$5:$AD$750,MATCH(AG$2,'TD SOP+PROFORM MOD'!$B$2:$AD$2,0)+1,0),0)</f>
        <v>0</v>
      </c>
      <c r="AH506" s="25">
        <f>IFERROR(VLOOKUP($A506,'TD SOP+PROFORM MOD'!$A$5:$AD$750,MATCH(AH$4,'TD SOP+PROFORM MOD'!$B$2:$AD$2,0)+1,0),0)+IFERROR(VLOOKUP($A506,'TD SOP+PROFORM MOD'!$A$5:$AD$750,MATCH(AH$2,'TD SOP+PROFORM MOD'!$B$2:$AD$2,0)+1,0),0)</f>
        <v>0</v>
      </c>
      <c r="AI506" s="26" t="str">
        <f t="shared" si="124"/>
        <v/>
      </c>
      <c r="AJ506" s="25">
        <f>IFERROR(VLOOKUP($A506,'TD SOP+PROFORM MOD'!$A$5:$AD$750,MATCH(AJ$4,'TD SOP+PROFORM MOD'!$B$2:$AD$2,0)+1,0),0)+IFERROR(VLOOKUP($A506,'TD SOP+PROFORM MOD'!$A$5:$AD$750,MATCH(AJ$2,'TD SOP+PROFORM MOD'!$B$2:$AD$2,0)+1,0),0)</f>
        <v>0</v>
      </c>
      <c r="AK506" s="25">
        <f>IFERROR(VLOOKUP($A506,'TD SOP+PROFORM MOD'!$A$5:$AD$750,MATCH(AK$4,'TD SOP+PROFORM MOD'!$B$2:$AD$2,0)+1,0),0)+IFERROR(VLOOKUP($A506,'TD SOP+PROFORM MOD'!$A$5:$AD$750,MATCH(AK$2,'TD SOP+PROFORM MOD'!$B$2:$AD$2,0)+1,0),0)</f>
        <v>0</v>
      </c>
      <c r="AL506" s="26" t="str">
        <f t="shared" si="125"/>
        <v/>
      </c>
      <c r="AM506" s="25">
        <f t="shared" si="127"/>
        <v>0</v>
      </c>
      <c r="AN506" s="25">
        <f t="shared" si="127"/>
        <v>0</v>
      </c>
      <c r="AO506" s="26" t="str">
        <f t="shared" si="126"/>
        <v/>
      </c>
      <c r="AR506" s="25">
        <f>SUMIF('B&amp;S YTD LFY'!B:B,"="&amp;A506,'B&amp;S YTD LFY'!C:C)</f>
        <v>0</v>
      </c>
      <c r="AS506" s="25">
        <f t="shared" si="128"/>
        <v>0</v>
      </c>
      <c r="AT506" s="25"/>
    </row>
    <row r="507" spans="1:46" x14ac:dyDescent="0.35">
      <c r="A507" s="24">
        <f>IF(AND('TD SOP+PROFORM MOD'!A504&lt;&gt;"",'TD SOP+PROFORM MOD'!A504&lt;&gt;"TOTAL"),'TD SOP+PROFORM MOD'!A504,0)</f>
        <v>0</v>
      </c>
      <c r="C507" s="25" t="str">
        <f>IFERROR(VLOOKUP($A507,'TD SOP+PROFORM MOD'!$A$5:$AD$750,MATCH(C$4,'TD SOP+PROFORM MOD'!$B$2:$AT$2,0)+1,0),"")</f>
        <v/>
      </c>
      <c r="D507" s="25" t="str">
        <f>IFERROR(VLOOKUP($A507,'TD SOP+PROFORM MOD'!$A$5:$AD$750,MATCH(D$4,'TD SOP+PROFORM MOD'!$B$2:$AT$2,0)+1,0),"")</f>
        <v/>
      </c>
      <c r="E507" s="26" t="str">
        <f t="shared" si="114"/>
        <v/>
      </c>
      <c r="F507" s="25" t="str">
        <f>IFERROR(VLOOKUP($A507,'TD SOP+PROFORM MOD'!$A$5:$AD$750,MATCH(F$4,'TD SOP+PROFORM MOD'!$B$2:$AT$2,0)+1,0),"")</f>
        <v/>
      </c>
      <c r="G507" s="25" t="str">
        <f>IFERROR(VLOOKUP($A507,'TD SOP+PROFORM MOD'!$A$5:$AD$750,MATCH(G$4,'TD SOP+PROFORM MOD'!$B$2:$AT$2,0)+1,0),"")</f>
        <v/>
      </c>
      <c r="H507" s="26" t="str">
        <f t="shared" si="115"/>
        <v/>
      </c>
      <c r="I507" s="25" t="str">
        <f>IFERROR(VLOOKUP($A507,'TD SOP+PROFORM MOD'!$A$5:$AD$750,MATCH(I$4,'TD SOP+PROFORM MOD'!$B$2:$AT$2,0)+1,0),"")</f>
        <v/>
      </c>
      <c r="J507" s="25" t="str">
        <f>IFERROR(VLOOKUP($A507,'TD SOP+PROFORM MOD'!$A$5:$AD$750,MATCH(J$4,'TD SOP+PROFORM MOD'!$B$2:$AT$2,0)+1,0),"")</f>
        <v/>
      </c>
      <c r="K507" s="26" t="str">
        <f t="shared" si="116"/>
        <v/>
      </c>
      <c r="L507" s="25" t="str">
        <f>IFERROR(VLOOKUP($A507,'TD SOP+PROFORM MOD'!$A$5:$AD$750,MATCH(L$4,'TD SOP+PROFORM MOD'!$B$2:$AT$2,0)+1,0),"")</f>
        <v/>
      </c>
      <c r="M507" s="25" t="str">
        <f>IFERROR(VLOOKUP($A507,'TD SOP+PROFORM MOD'!$A$5:$AD$750,MATCH(M$4,'TD SOP+PROFORM MOD'!$B$2:$AT$2,0)+1,0),"")</f>
        <v/>
      </c>
      <c r="N507" s="26" t="str">
        <f t="shared" si="117"/>
        <v/>
      </c>
      <c r="O507" s="25">
        <f>IFERROR(VLOOKUP($A507,'TD SOP+PROFORM MOD'!$A$5:$AD$750,MATCH(O$4,'TD SOP+PROFORM MOD'!$B$2:$AD$2,0)+1,0),0)+IFERROR(VLOOKUP($A507,'TD SOP+PROFORM MOD'!$A$5:$AD$750,MATCH(O$2,'TD SOP+PROFORM MOD'!$B$2:$AD$2,0)+1,0),0)</f>
        <v>0</v>
      </c>
      <c r="P507" s="25">
        <f>IFERROR(VLOOKUP($A507,'TD SOP+PROFORM MOD'!$A$5:$AD$750,MATCH(P$4,'TD SOP+PROFORM MOD'!$B$2:$AD$2,0)+1,0),0)+IFERROR(VLOOKUP($A507,'TD SOP+PROFORM MOD'!$A$5:$AD$750,MATCH(P$2,'TD SOP+PROFORM MOD'!$B$2:$AD$2,0)+1,0),0)</f>
        <v>0</v>
      </c>
      <c r="Q507" s="26" t="str">
        <f t="shared" si="118"/>
        <v/>
      </c>
      <c r="R507" s="25">
        <f>IFERROR(VLOOKUP($A507,'TD SOP+PROFORM MOD'!$A$5:$AD$750,MATCH(R$4,'TD SOP+PROFORM MOD'!$B$2:$AD$2,0)+1,0),0)+IFERROR(VLOOKUP($A507,'TD SOP+PROFORM MOD'!$A$5:$AD$750,MATCH(R$2,'TD SOP+PROFORM MOD'!$B$2:$AD$2,0)+1,0),0)</f>
        <v>0</v>
      </c>
      <c r="S507" s="25">
        <f>IFERROR(VLOOKUP($A507,'TD SOP+PROFORM MOD'!$A$5:$AD$750,MATCH(S$4,'TD SOP+PROFORM MOD'!$B$2:$AD$2,0)+1,0),0)+IFERROR(VLOOKUP($A507,'TD SOP+PROFORM MOD'!$A$5:$AD$750,MATCH(S$2,'TD SOP+PROFORM MOD'!$B$2:$AD$2,0)+1,0),0)</f>
        <v>0</v>
      </c>
      <c r="T507" s="26" t="str">
        <f t="shared" si="119"/>
        <v/>
      </c>
      <c r="U507" s="25">
        <f>IFERROR(VLOOKUP($A507,'TD SOP+PROFORM MOD'!$A$5:$AD$750,MATCH(U$4,'TD SOP+PROFORM MOD'!$B$2:$AD$2,0)+1,0),0)+IFERROR(VLOOKUP($A507,'TD SOP+PROFORM MOD'!$A$5:$AD$750,MATCH(U$2,'TD SOP+PROFORM MOD'!$B$2:$AD$2,0)+1,0),0)</f>
        <v>0</v>
      </c>
      <c r="V507" s="25">
        <f>IFERROR(VLOOKUP($A507,'TD SOP+PROFORM MOD'!$A$5:$AD$750,MATCH(V$4,'TD SOP+PROFORM MOD'!$B$2:$AD$2,0)+1,0),0)+IFERROR(VLOOKUP($A507,'TD SOP+PROFORM MOD'!$A$5:$AD$750,MATCH(V$2,'TD SOP+PROFORM MOD'!$B$2:$AD$2,0)+1,0),0)</f>
        <v>0</v>
      </c>
      <c r="W507" s="26" t="str">
        <f t="shared" si="120"/>
        <v/>
      </c>
      <c r="X507" s="25">
        <f>IFERROR(VLOOKUP($A507,'TD SOP+PROFORM MOD'!$A$5:$AD$750,MATCH(X$4,'TD SOP+PROFORM MOD'!$B$2:$AD$2,0)+1,0),0)+IFERROR(VLOOKUP($A507,'TD SOP+PROFORM MOD'!$A$5:$AD$750,MATCH(X$2,'TD SOP+PROFORM MOD'!$B$2:$AD$2,0)+1,0),0)</f>
        <v>0</v>
      </c>
      <c r="Y507" s="25">
        <f>IFERROR(VLOOKUP($A507,'TD SOP+PROFORM MOD'!$A$5:$AD$750,MATCH(Y$4,'TD SOP+PROFORM MOD'!$B$2:$AD$2,0)+1,0),0)+IFERROR(VLOOKUP($A507,'TD SOP+PROFORM MOD'!$A$5:$AD$750,MATCH(Y$2,'TD SOP+PROFORM MOD'!$B$2:$AD$2,0)+1,0),0)</f>
        <v>0</v>
      </c>
      <c r="Z507" s="26" t="str">
        <f t="shared" si="121"/>
        <v/>
      </c>
      <c r="AA507" s="25">
        <f>IFERROR(VLOOKUP($A507,'TD SOP+PROFORM MOD'!$A$5:$AD$750,MATCH(AA$4,'TD SOP+PROFORM MOD'!$B$2:$AD$2,0)+1,0),0)+IFERROR(VLOOKUP($A507,'TD SOP+PROFORM MOD'!$A$5:$AD$750,MATCH(AA$2,'TD SOP+PROFORM MOD'!$B$2:$AD$2,0)+1,0),0)</f>
        <v>0</v>
      </c>
      <c r="AB507" s="25">
        <f>IFERROR(VLOOKUP($A507,'TD SOP+PROFORM MOD'!$A$5:$AD$750,MATCH(AB$4,'TD SOP+PROFORM MOD'!$B$2:$AD$2,0)+1,0),0)+IFERROR(VLOOKUP($A507,'TD SOP+PROFORM MOD'!$A$5:$AD$750,MATCH(AB$2,'TD SOP+PROFORM MOD'!$B$2:$AD$2,0)+1,0),0)</f>
        <v>0</v>
      </c>
      <c r="AC507" s="26" t="str">
        <f t="shared" si="122"/>
        <v/>
      </c>
      <c r="AD507" s="25">
        <f>IFERROR(VLOOKUP($A507,'TD SOP+PROFORM MOD'!$A$5:$AD$750,MATCH(AD$4,'TD SOP+PROFORM MOD'!$B$2:$AD$2,0)+1,0),0)+IFERROR(VLOOKUP($A507,'TD SOP+PROFORM MOD'!$A$5:$AD$750,MATCH(AD$2,'TD SOP+PROFORM MOD'!$B$2:$AD$2,0)+1,0),0)</f>
        <v>0</v>
      </c>
      <c r="AE507" s="25">
        <f>IFERROR(VLOOKUP($A507,'TD SOP+PROFORM MOD'!$A$5:$AD$750,MATCH(AE$4,'TD SOP+PROFORM MOD'!$B$2:$AD$2,0)+1,0),0)+IFERROR(VLOOKUP($A507,'TD SOP+PROFORM MOD'!$A$5:$AD$750,MATCH(AE$2,'TD SOP+PROFORM MOD'!$B$2:$AD$2,0)+1,0),0)</f>
        <v>0</v>
      </c>
      <c r="AF507" s="26" t="str">
        <f t="shared" si="123"/>
        <v/>
      </c>
      <c r="AG507" s="25">
        <f>IFERROR(VLOOKUP($A507,'TD SOP+PROFORM MOD'!$A$5:$AD$750,MATCH(AG$4,'TD SOP+PROFORM MOD'!$B$2:$AD$2,0)+1,0),0)+IFERROR(VLOOKUP($A507,'TD SOP+PROFORM MOD'!$A$5:$AD$750,MATCH(AG$2,'TD SOP+PROFORM MOD'!$B$2:$AD$2,0)+1,0),0)</f>
        <v>0</v>
      </c>
      <c r="AH507" s="25">
        <f>IFERROR(VLOOKUP($A507,'TD SOP+PROFORM MOD'!$A$5:$AD$750,MATCH(AH$4,'TD SOP+PROFORM MOD'!$B$2:$AD$2,0)+1,0),0)+IFERROR(VLOOKUP($A507,'TD SOP+PROFORM MOD'!$A$5:$AD$750,MATCH(AH$2,'TD SOP+PROFORM MOD'!$B$2:$AD$2,0)+1,0),0)</f>
        <v>0</v>
      </c>
      <c r="AI507" s="26" t="str">
        <f t="shared" si="124"/>
        <v/>
      </c>
      <c r="AJ507" s="25">
        <f>IFERROR(VLOOKUP($A507,'TD SOP+PROFORM MOD'!$A$5:$AD$750,MATCH(AJ$4,'TD SOP+PROFORM MOD'!$B$2:$AD$2,0)+1,0),0)+IFERROR(VLOOKUP($A507,'TD SOP+PROFORM MOD'!$A$5:$AD$750,MATCH(AJ$2,'TD SOP+PROFORM MOD'!$B$2:$AD$2,0)+1,0),0)</f>
        <v>0</v>
      </c>
      <c r="AK507" s="25">
        <f>IFERROR(VLOOKUP($A507,'TD SOP+PROFORM MOD'!$A$5:$AD$750,MATCH(AK$4,'TD SOP+PROFORM MOD'!$B$2:$AD$2,0)+1,0),0)+IFERROR(VLOOKUP($A507,'TD SOP+PROFORM MOD'!$A$5:$AD$750,MATCH(AK$2,'TD SOP+PROFORM MOD'!$B$2:$AD$2,0)+1,0),0)</f>
        <v>0</v>
      </c>
      <c r="AL507" s="26" t="str">
        <f t="shared" si="125"/>
        <v/>
      </c>
      <c r="AM507" s="25">
        <f t="shared" si="127"/>
        <v>0</v>
      </c>
      <c r="AN507" s="25">
        <f t="shared" si="127"/>
        <v>0</v>
      </c>
      <c r="AO507" s="26" t="str">
        <f t="shared" si="126"/>
        <v/>
      </c>
      <c r="AR507" s="25">
        <f>SUMIF('B&amp;S YTD LFY'!B:B,"="&amp;A507,'B&amp;S YTD LFY'!C:C)</f>
        <v>0</v>
      </c>
      <c r="AS507" s="25">
        <f t="shared" si="128"/>
        <v>0</v>
      </c>
      <c r="AT507" s="25"/>
    </row>
    <row r="508" spans="1:46" x14ac:dyDescent="0.35">
      <c r="A508" s="24">
        <f>IF(AND('TD SOP+PROFORM MOD'!A505&lt;&gt;"",'TD SOP+PROFORM MOD'!A505&lt;&gt;"TOTAL"),'TD SOP+PROFORM MOD'!A505,0)</f>
        <v>0</v>
      </c>
      <c r="C508" s="25" t="str">
        <f>IFERROR(VLOOKUP($A508,'TD SOP+PROFORM MOD'!$A$5:$AD$750,MATCH(C$4,'TD SOP+PROFORM MOD'!$B$2:$AT$2,0)+1,0),"")</f>
        <v/>
      </c>
      <c r="D508" s="25" t="str">
        <f>IFERROR(VLOOKUP($A508,'TD SOP+PROFORM MOD'!$A$5:$AD$750,MATCH(D$4,'TD SOP+PROFORM MOD'!$B$2:$AT$2,0)+1,0),"")</f>
        <v/>
      </c>
      <c r="E508" s="26" t="str">
        <f t="shared" si="114"/>
        <v/>
      </c>
      <c r="F508" s="25" t="str">
        <f>IFERROR(VLOOKUP($A508,'TD SOP+PROFORM MOD'!$A$5:$AD$750,MATCH(F$4,'TD SOP+PROFORM MOD'!$B$2:$AT$2,0)+1,0),"")</f>
        <v/>
      </c>
      <c r="G508" s="25" t="str">
        <f>IFERROR(VLOOKUP($A508,'TD SOP+PROFORM MOD'!$A$5:$AD$750,MATCH(G$4,'TD SOP+PROFORM MOD'!$B$2:$AT$2,0)+1,0),"")</f>
        <v/>
      </c>
      <c r="H508" s="26" t="str">
        <f t="shared" si="115"/>
        <v/>
      </c>
      <c r="I508" s="25" t="str">
        <f>IFERROR(VLOOKUP($A508,'TD SOP+PROFORM MOD'!$A$5:$AD$750,MATCH(I$4,'TD SOP+PROFORM MOD'!$B$2:$AT$2,0)+1,0),"")</f>
        <v/>
      </c>
      <c r="J508" s="25" t="str">
        <f>IFERROR(VLOOKUP($A508,'TD SOP+PROFORM MOD'!$A$5:$AD$750,MATCH(J$4,'TD SOP+PROFORM MOD'!$B$2:$AT$2,0)+1,0),"")</f>
        <v/>
      </c>
      <c r="K508" s="26" t="str">
        <f t="shared" si="116"/>
        <v/>
      </c>
      <c r="L508" s="25" t="str">
        <f>IFERROR(VLOOKUP($A508,'TD SOP+PROFORM MOD'!$A$5:$AD$750,MATCH(L$4,'TD SOP+PROFORM MOD'!$B$2:$AT$2,0)+1,0),"")</f>
        <v/>
      </c>
      <c r="M508" s="25" t="str">
        <f>IFERROR(VLOOKUP($A508,'TD SOP+PROFORM MOD'!$A$5:$AD$750,MATCH(M$4,'TD SOP+PROFORM MOD'!$B$2:$AT$2,0)+1,0),"")</f>
        <v/>
      </c>
      <c r="N508" s="26" t="str">
        <f t="shared" si="117"/>
        <v/>
      </c>
      <c r="O508" s="25">
        <f>IFERROR(VLOOKUP($A508,'TD SOP+PROFORM MOD'!$A$5:$AD$750,MATCH(O$4,'TD SOP+PROFORM MOD'!$B$2:$AD$2,0)+1,0),0)+IFERROR(VLOOKUP($A508,'TD SOP+PROFORM MOD'!$A$5:$AD$750,MATCH(O$2,'TD SOP+PROFORM MOD'!$B$2:$AD$2,0)+1,0),0)</f>
        <v>0</v>
      </c>
      <c r="P508" s="25">
        <f>IFERROR(VLOOKUP($A508,'TD SOP+PROFORM MOD'!$A$5:$AD$750,MATCH(P$4,'TD SOP+PROFORM MOD'!$B$2:$AD$2,0)+1,0),0)+IFERROR(VLOOKUP($A508,'TD SOP+PROFORM MOD'!$A$5:$AD$750,MATCH(P$2,'TD SOP+PROFORM MOD'!$B$2:$AD$2,0)+1,0),0)</f>
        <v>0</v>
      </c>
      <c r="Q508" s="26" t="str">
        <f t="shared" si="118"/>
        <v/>
      </c>
      <c r="R508" s="25">
        <f>IFERROR(VLOOKUP($A508,'TD SOP+PROFORM MOD'!$A$5:$AD$750,MATCH(R$4,'TD SOP+PROFORM MOD'!$B$2:$AD$2,0)+1,0),0)+IFERROR(VLOOKUP($A508,'TD SOP+PROFORM MOD'!$A$5:$AD$750,MATCH(R$2,'TD SOP+PROFORM MOD'!$B$2:$AD$2,0)+1,0),0)</f>
        <v>0</v>
      </c>
      <c r="S508" s="25">
        <f>IFERROR(VLOOKUP($A508,'TD SOP+PROFORM MOD'!$A$5:$AD$750,MATCH(S$4,'TD SOP+PROFORM MOD'!$B$2:$AD$2,0)+1,0),0)+IFERROR(VLOOKUP($A508,'TD SOP+PROFORM MOD'!$A$5:$AD$750,MATCH(S$2,'TD SOP+PROFORM MOD'!$B$2:$AD$2,0)+1,0),0)</f>
        <v>0</v>
      </c>
      <c r="T508" s="26" t="str">
        <f t="shared" si="119"/>
        <v/>
      </c>
      <c r="U508" s="25">
        <f>IFERROR(VLOOKUP($A508,'TD SOP+PROFORM MOD'!$A$5:$AD$750,MATCH(U$4,'TD SOP+PROFORM MOD'!$B$2:$AD$2,0)+1,0),0)+IFERROR(VLOOKUP($A508,'TD SOP+PROFORM MOD'!$A$5:$AD$750,MATCH(U$2,'TD SOP+PROFORM MOD'!$B$2:$AD$2,0)+1,0),0)</f>
        <v>0</v>
      </c>
      <c r="V508" s="25">
        <f>IFERROR(VLOOKUP($A508,'TD SOP+PROFORM MOD'!$A$5:$AD$750,MATCH(V$4,'TD SOP+PROFORM MOD'!$B$2:$AD$2,0)+1,0),0)+IFERROR(VLOOKUP($A508,'TD SOP+PROFORM MOD'!$A$5:$AD$750,MATCH(V$2,'TD SOP+PROFORM MOD'!$B$2:$AD$2,0)+1,0),0)</f>
        <v>0</v>
      </c>
      <c r="W508" s="26" t="str">
        <f t="shared" si="120"/>
        <v/>
      </c>
      <c r="X508" s="25">
        <f>IFERROR(VLOOKUP($A508,'TD SOP+PROFORM MOD'!$A$5:$AD$750,MATCH(X$4,'TD SOP+PROFORM MOD'!$B$2:$AD$2,0)+1,0),0)+IFERROR(VLOOKUP($A508,'TD SOP+PROFORM MOD'!$A$5:$AD$750,MATCH(X$2,'TD SOP+PROFORM MOD'!$B$2:$AD$2,0)+1,0),0)</f>
        <v>0</v>
      </c>
      <c r="Y508" s="25">
        <f>IFERROR(VLOOKUP($A508,'TD SOP+PROFORM MOD'!$A$5:$AD$750,MATCH(Y$4,'TD SOP+PROFORM MOD'!$B$2:$AD$2,0)+1,0),0)+IFERROR(VLOOKUP($A508,'TD SOP+PROFORM MOD'!$A$5:$AD$750,MATCH(Y$2,'TD SOP+PROFORM MOD'!$B$2:$AD$2,0)+1,0),0)</f>
        <v>0</v>
      </c>
      <c r="Z508" s="26" t="str">
        <f t="shared" si="121"/>
        <v/>
      </c>
      <c r="AA508" s="25">
        <f>IFERROR(VLOOKUP($A508,'TD SOP+PROFORM MOD'!$A$5:$AD$750,MATCH(AA$4,'TD SOP+PROFORM MOD'!$B$2:$AD$2,0)+1,0),0)+IFERROR(VLOOKUP($A508,'TD SOP+PROFORM MOD'!$A$5:$AD$750,MATCH(AA$2,'TD SOP+PROFORM MOD'!$B$2:$AD$2,0)+1,0),0)</f>
        <v>0</v>
      </c>
      <c r="AB508" s="25">
        <f>IFERROR(VLOOKUP($A508,'TD SOP+PROFORM MOD'!$A$5:$AD$750,MATCH(AB$4,'TD SOP+PROFORM MOD'!$B$2:$AD$2,0)+1,0),0)+IFERROR(VLOOKUP($A508,'TD SOP+PROFORM MOD'!$A$5:$AD$750,MATCH(AB$2,'TD SOP+PROFORM MOD'!$B$2:$AD$2,0)+1,0),0)</f>
        <v>0</v>
      </c>
      <c r="AC508" s="26" t="str">
        <f t="shared" si="122"/>
        <v/>
      </c>
      <c r="AD508" s="25">
        <f>IFERROR(VLOOKUP($A508,'TD SOP+PROFORM MOD'!$A$5:$AD$750,MATCH(AD$4,'TD SOP+PROFORM MOD'!$B$2:$AD$2,0)+1,0),0)+IFERROR(VLOOKUP($A508,'TD SOP+PROFORM MOD'!$A$5:$AD$750,MATCH(AD$2,'TD SOP+PROFORM MOD'!$B$2:$AD$2,0)+1,0),0)</f>
        <v>0</v>
      </c>
      <c r="AE508" s="25">
        <f>IFERROR(VLOOKUP($A508,'TD SOP+PROFORM MOD'!$A$5:$AD$750,MATCH(AE$4,'TD SOP+PROFORM MOD'!$B$2:$AD$2,0)+1,0),0)+IFERROR(VLOOKUP($A508,'TD SOP+PROFORM MOD'!$A$5:$AD$750,MATCH(AE$2,'TD SOP+PROFORM MOD'!$B$2:$AD$2,0)+1,0),0)</f>
        <v>0</v>
      </c>
      <c r="AF508" s="26" t="str">
        <f t="shared" si="123"/>
        <v/>
      </c>
      <c r="AG508" s="25">
        <f>IFERROR(VLOOKUP($A508,'TD SOP+PROFORM MOD'!$A$5:$AD$750,MATCH(AG$4,'TD SOP+PROFORM MOD'!$B$2:$AD$2,0)+1,0),0)+IFERROR(VLOOKUP($A508,'TD SOP+PROFORM MOD'!$A$5:$AD$750,MATCH(AG$2,'TD SOP+PROFORM MOD'!$B$2:$AD$2,0)+1,0),0)</f>
        <v>0</v>
      </c>
      <c r="AH508" s="25">
        <f>IFERROR(VLOOKUP($A508,'TD SOP+PROFORM MOD'!$A$5:$AD$750,MATCH(AH$4,'TD SOP+PROFORM MOD'!$B$2:$AD$2,0)+1,0),0)+IFERROR(VLOOKUP($A508,'TD SOP+PROFORM MOD'!$A$5:$AD$750,MATCH(AH$2,'TD SOP+PROFORM MOD'!$B$2:$AD$2,0)+1,0),0)</f>
        <v>0</v>
      </c>
      <c r="AI508" s="26" t="str">
        <f t="shared" si="124"/>
        <v/>
      </c>
      <c r="AJ508" s="25">
        <f>IFERROR(VLOOKUP($A508,'TD SOP+PROFORM MOD'!$A$5:$AD$750,MATCH(AJ$4,'TD SOP+PROFORM MOD'!$B$2:$AD$2,0)+1,0),0)+IFERROR(VLOOKUP($A508,'TD SOP+PROFORM MOD'!$A$5:$AD$750,MATCH(AJ$2,'TD SOP+PROFORM MOD'!$B$2:$AD$2,0)+1,0),0)</f>
        <v>0</v>
      </c>
      <c r="AK508" s="25">
        <f>IFERROR(VLOOKUP($A508,'TD SOP+PROFORM MOD'!$A$5:$AD$750,MATCH(AK$4,'TD SOP+PROFORM MOD'!$B$2:$AD$2,0)+1,0),0)+IFERROR(VLOOKUP($A508,'TD SOP+PROFORM MOD'!$A$5:$AD$750,MATCH(AK$2,'TD SOP+PROFORM MOD'!$B$2:$AD$2,0)+1,0),0)</f>
        <v>0</v>
      </c>
      <c r="AL508" s="26" t="str">
        <f t="shared" si="125"/>
        <v/>
      </c>
      <c r="AM508" s="25">
        <f t="shared" si="127"/>
        <v>0</v>
      </c>
      <c r="AN508" s="25">
        <f t="shared" si="127"/>
        <v>0</v>
      </c>
      <c r="AO508" s="26" t="str">
        <f t="shared" si="126"/>
        <v/>
      </c>
      <c r="AR508" s="25">
        <f>SUMIF('B&amp;S YTD LFY'!B:B,"="&amp;A508,'B&amp;S YTD LFY'!C:C)</f>
        <v>0</v>
      </c>
      <c r="AS508" s="25">
        <f t="shared" si="128"/>
        <v>0</v>
      </c>
      <c r="AT508" s="25"/>
    </row>
    <row r="509" spans="1:46" x14ac:dyDescent="0.35">
      <c r="A509" s="24">
        <f>IF(AND('TD SOP+PROFORM MOD'!A506&lt;&gt;"",'TD SOP+PROFORM MOD'!A506&lt;&gt;"TOTAL"),'TD SOP+PROFORM MOD'!A506,0)</f>
        <v>0</v>
      </c>
      <c r="C509" s="25" t="str">
        <f>IFERROR(VLOOKUP($A509,'TD SOP+PROFORM MOD'!$A$5:$AD$750,MATCH(C$4,'TD SOP+PROFORM MOD'!$B$2:$AT$2,0)+1,0),"")</f>
        <v/>
      </c>
      <c r="D509" s="25" t="str">
        <f>IFERROR(VLOOKUP($A509,'TD SOP+PROFORM MOD'!$A$5:$AD$750,MATCH(D$4,'TD SOP+PROFORM MOD'!$B$2:$AT$2,0)+1,0),"")</f>
        <v/>
      </c>
      <c r="E509" s="26" t="str">
        <f t="shared" si="114"/>
        <v/>
      </c>
      <c r="F509" s="25" t="str">
        <f>IFERROR(VLOOKUP($A509,'TD SOP+PROFORM MOD'!$A$5:$AD$750,MATCH(F$4,'TD SOP+PROFORM MOD'!$B$2:$AT$2,0)+1,0),"")</f>
        <v/>
      </c>
      <c r="G509" s="25" t="str">
        <f>IFERROR(VLOOKUP($A509,'TD SOP+PROFORM MOD'!$A$5:$AD$750,MATCH(G$4,'TD SOP+PROFORM MOD'!$B$2:$AT$2,0)+1,0),"")</f>
        <v/>
      </c>
      <c r="H509" s="26" t="str">
        <f t="shared" si="115"/>
        <v/>
      </c>
      <c r="I509" s="25" t="str">
        <f>IFERROR(VLOOKUP($A509,'TD SOP+PROFORM MOD'!$A$5:$AD$750,MATCH(I$4,'TD SOP+PROFORM MOD'!$B$2:$AT$2,0)+1,0),"")</f>
        <v/>
      </c>
      <c r="J509" s="25" t="str">
        <f>IFERROR(VLOOKUP($A509,'TD SOP+PROFORM MOD'!$A$5:$AD$750,MATCH(J$4,'TD SOP+PROFORM MOD'!$B$2:$AT$2,0)+1,0),"")</f>
        <v/>
      </c>
      <c r="K509" s="26" t="str">
        <f t="shared" si="116"/>
        <v/>
      </c>
      <c r="L509" s="25" t="str">
        <f>IFERROR(VLOOKUP($A509,'TD SOP+PROFORM MOD'!$A$5:$AD$750,MATCH(L$4,'TD SOP+PROFORM MOD'!$B$2:$AT$2,0)+1,0),"")</f>
        <v/>
      </c>
      <c r="M509" s="25" t="str">
        <f>IFERROR(VLOOKUP($A509,'TD SOP+PROFORM MOD'!$A$5:$AD$750,MATCH(M$4,'TD SOP+PROFORM MOD'!$B$2:$AT$2,0)+1,0),"")</f>
        <v/>
      </c>
      <c r="N509" s="26" t="str">
        <f t="shared" si="117"/>
        <v/>
      </c>
      <c r="O509" s="25">
        <f>IFERROR(VLOOKUP($A509,'TD SOP+PROFORM MOD'!$A$5:$AD$750,MATCH(O$4,'TD SOP+PROFORM MOD'!$B$2:$AD$2,0)+1,0),0)+IFERROR(VLOOKUP($A509,'TD SOP+PROFORM MOD'!$A$5:$AD$750,MATCH(O$2,'TD SOP+PROFORM MOD'!$B$2:$AD$2,0)+1,0),0)</f>
        <v>0</v>
      </c>
      <c r="P509" s="25">
        <f>IFERROR(VLOOKUP($A509,'TD SOP+PROFORM MOD'!$A$5:$AD$750,MATCH(P$4,'TD SOP+PROFORM MOD'!$B$2:$AD$2,0)+1,0),0)+IFERROR(VLOOKUP($A509,'TD SOP+PROFORM MOD'!$A$5:$AD$750,MATCH(P$2,'TD SOP+PROFORM MOD'!$B$2:$AD$2,0)+1,0),0)</f>
        <v>0</v>
      </c>
      <c r="Q509" s="26" t="str">
        <f t="shared" si="118"/>
        <v/>
      </c>
      <c r="R509" s="25">
        <f>IFERROR(VLOOKUP($A509,'TD SOP+PROFORM MOD'!$A$5:$AD$750,MATCH(R$4,'TD SOP+PROFORM MOD'!$B$2:$AD$2,0)+1,0),0)+IFERROR(VLOOKUP($A509,'TD SOP+PROFORM MOD'!$A$5:$AD$750,MATCH(R$2,'TD SOP+PROFORM MOD'!$B$2:$AD$2,0)+1,0),0)</f>
        <v>0</v>
      </c>
      <c r="S509" s="25">
        <f>IFERROR(VLOOKUP($A509,'TD SOP+PROFORM MOD'!$A$5:$AD$750,MATCH(S$4,'TD SOP+PROFORM MOD'!$B$2:$AD$2,0)+1,0),0)+IFERROR(VLOOKUP($A509,'TD SOP+PROFORM MOD'!$A$5:$AD$750,MATCH(S$2,'TD SOP+PROFORM MOD'!$B$2:$AD$2,0)+1,0),0)</f>
        <v>0</v>
      </c>
      <c r="T509" s="26" t="str">
        <f t="shared" si="119"/>
        <v/>
      </c>
      <c r="U509" s="25">
        <f>IFERROR(VLOOKUP($A509,'TD SOP+PROFORM MOD'!$A$5:$AD$750,MATCH(U$4,'TD SOP+PROFORM MOD'!$B$2:$AD$2,0)+1,0),0)+IFERROR(VLOOKUP($A509,'TD SOP+PROFORM MOD'!$A$5:$AD$750,MATCH(U$2,'TD SOP+PROFORM MOD'!$B$2:$AD$2,0)+1,0),0)</f>
        <v>0</v>
      </c>
      <c r="V509" s="25">
        <f>IFERROR(VLOOKUP($A509,'TD SOP+PROFORM MOD'!$A$5:$AD$750,MATCH(V$4,'TD SOP+PROFORM MOD'!$B$2:$AD$2,0)+1,0),0)+IFERROR(VLOOKUP($A509,'TD SOP+PROFORM MOD'!$A$5:$AD$750,MATCH(V$2,'TD SOP+PROFORM MOD'!$B$2:$AD$2,0)+1,0),0)</f>
        <v>0</v>
      </c>
      <c r="W509" s="26" t="str">
        <f t="shared" si="120"/>
        <v/>
      </c>
      <c r="X509" s="25">
        <f>IFERROR(VLOOKUP($A509,'TD SOP+PROFORM MOD'!$A$5:$AD$750,MATCH(X$4,'TD SOP+PROFORM MOD'!$B$2:$AD$2,0)+1,0),0)+IFERROR(VLOOKUP($A509,'TD SOP+PROFORM MOD'!$A$5:$AD$750,MATCH(X$2,'TD SOP+PROFORM MOD'!$B$2:$AD$2,0)+1,0),0)</f>
        <v>0</v>
      </c>
      <c r="Y509" s="25">
        <f>IFERROR(VLOOKUP($A509,'TD SOP+PROFORM MOD'!$A$5:$AD$750,MATCH(Y$4,'TD SOP+PROFORM MOD'!$B$2:$AD$2,0)+1,0),0)+IFERROR(VLOOKUP($A509,'TD SOP+PROFORM MOD'!$A$5:$AD$750,MATCH(Y$2,'TD SOP+PROFORM MOD'!$B$2:$AD$2,0)+1,0),0)</f>
        <v>0</v>
      </c>
      <c r="Z509" s="26" t="str">
        <f t="shared" si="121"/>
        <v/>
      </c>
      <c r="AA509" s="25">
        <f>IFERROR(VLOOKUP($A509,'TD SOP+PROFORM MOD'!$A$5:$AD$750,MATCH(AA$4,'TD SOP+PROFORM MOD'!$B$2:$AD$2,0)+1,0),0)+IFERROR(VLOOKUP($A509,'TD SOP+PROFORM MOD'!$A$5:$AD$750,MATCH(AA$2,'TD SOP+PROFORM MOD'!$B$2:$AD$2,0)+1,0),0)</f>
        <v>0</v>
      </c>
      <c r="AB509" s="25">
        <f>IFERROR(VLOOKUP($A509,'TD SOP+PROFORM MOD'!$A$5:$AD$750,MATCH(AB$4,'TD SOP+PROFORM MOD'!$B$2:$AD$2,0)+1,0),0)+IFERROR(VLOOKUP($A509,'TD SOP+PROFORM MOD'!$A$5:$AD$750,MATCH(AB$2,'TD SOP+PROFORM MOD'!$B$2:$AD$2,0)+1,0),0)</f>
        <v>0</v>
      </c>
      <c r="AC509" s="26" t="str">
        <f t="shared" si="122"/>
        <v/>
      </c>
      <c r="AD509" s="25">
        <f>IFERROR(VLOOKUP($A509,'TD SOP+PROFORM MOD'!$A$5:$AD$750,MATCH(AD$4,'TD SOP+PROFORM MOD'!$B$2:$AD$2,0)+1,0),0)+IFERROR(VLOOKUP($A509,'TD SOP+PROFORM MOD'!$A$5:$AD$750,MATCH(AD$2,'TD SOP+PROFORM MOD'!$B$2:$AD$2,0)+1,0),0)</f>
        <v>0</v>
      </c>
      <c r="AE509" s="25">
        <f>IFERROR(VLOOKUP($A509,'TD SOP+PROFORM MOD'!$A$5:$AD$750,MATCH(AE$4,'TD SOP+PROFORM MOD'!$B$2:$AD$2,0)+1,0),0)+IFERROR(VLOOKUP($A509,'TD SOP+PROFORM MOD'!$A$5:$AD$750,MATCH(AE$2,'TD SOP+PROFORM MOD'!$B$2:$AD$2,0)+1,0),0)</f>
        <v>0</v>
      </c>
      <c r="AF509" s="26" t="str">
        <f t="shared" si="123"/>
        <v/>
      </c>
      <c r="AG509" s="25">
        <f>IFERROR(VLOOKUP($A509,'TD SOP+PROFORM MOD'!$A$5:$AD$750,MATCH(AG$4,'TD SOP+PROFORM MOD'!$B$2:$AD$2,0)+1,0),0)+IFERROR(VLOOKUP($A509,'TD SOP+PROFORM MOD'!$A$5:$AD$750,MATCH(AG$2,'TD SOP+PROFORM MOD'!$B$2:$AD$2,0)+1,0),0)</f>
        <v>0</v>
      </c>
      <c r="AH509" s="25">
        <f>IFERROR(VLOOKUP($A509,'TD SOP+PROFORM MOD'!$A$5:$AD$750,MATCH(AH$4,'TD SOP+PROFORM MOD'!$B$2:$AD$2,0)+1,0),0)+IFERROR(VLOOKUP($A509,'TD SOP+PROFORM MOD'!$A$5:$AD$750,MATCH(AH$2,'TD SOP+PROFORM MOD'!$B$2:$AD$2,0)+1,0),0)</f>
        <v>0</v>
      </c>
      <c r="AI509" s="26" t="str">
        <f t="shared" si="124"/>
        <v/>
      </c>
      <c r="AJ509" s="25">
        <f>IFERROR(VLOOKUP($A509,'TD SOP+PROFORM MOD'!$A$5:$AD$750,MATCH(AJ$4,'TD SOP+PROFORM MOD'!$B$2:$AD$2,0)+1,0),0)+IFERROR(VLOOKUP($A509,'TD SOP+PROFORM MOD'!$A$5:$AD$750,MATCH(AJ$2,'TD SOP+PROFORM MOD'!$B$2:$AD$2,0)+1,0),0)</f>
        <v>0</v>
      </c>
      <c r="AK509" s="25">
        <f>IFERROR(VLOOKUP($A509,'TD SOP+PROFORM MOD'!$A$5:$AD$750,MATCH(AK$4,'TD SOP+PROFORM MOD'!$B$2:$AD$2,0)+1,0),0)+IFERROR(VLOOKUP($A509,'TD SOP+PROFORM MOD'!$A$5:$AD$750,MATCH(AK$2,'TD SOP+PROFORM MOD'!$B$2:$AD$2,0)+1,0),0)</f>
        <v>0</v>
      </c>
      <c r="AL509" s="26" t="str">
        <f t="shared" si="125"/>
        <v/>
      </c>
      <c r="AM509" s="25">
        <f t="shared" si="127"/>
        <v>0</v>
      </c>
      <c r="AN509" s="25">
        <f t="shared" si="127"/>
        <v>0</v>
      </c>
      <c r="AO509" s="26" t="str">
        <f t="shared" si="126"/>
        <v/>
      </c>
      <c r="AR509" s="25">
        <f>SUMIF('B&amp;S YTD LFY'!B:B,"="&amp;A509,'B&amp;S YTD LFY'!C:C)</f>
        <v>0</v>
      </c>
      <c r="AS509" s="25">
        <f t="shared" si="128"/>
        <v>0</v>
      </c>
      <c r="AT509" s="25"/>
    </row>
    <row r="510" spans="1:46" x14ac:dyDescent="0.35">
      <c r="A510" s="24">
        <f>IF(AND('TD SOP+PROFORM MOD'!A507&lt;&gt;"",'TD SOP+PROFORM MOD'!A507&lt;&gt;"TOTAL"),'TD SOP+PROFORM MOD'!A507,0)</f>
        <v>0</v>
      </c>
      <c r="C510" s="25" t="str">
        <f>IFERROR(VLOOKUP($A510,'TD SOP+PROFORM MOD'!$A$5:$AD$750,MATCH(C$4,'TD SOP+PROFORM MOD'!$B$2:$AT$2,0)+1,0),"")</f>
        <v/>
      </c>
      <c r="D510" s="25" t="str">
        <f>IFERROR(VLOOKUP($A510,'TD SOP+PROFORM MOD'!$A$5:$AD$750,MATCH(D$4,'TD SOP+PROFORM MOD'!$B$2:$AT$2,0)+1,0),"")</f>
        <v/>
      </c>
      <c r="E510" s="26" t="str">
        <f t="shared" si="114"/>
        <v/>
      </c>
      <c r="F510" s="25" t="str">
        <f>IFERROR(VLOOKUP($A510,'TD SOP+PROFORM MOD'!$A$5:$AD$750,MATCH(F$4,'TD SOP+PROFORM MOD'!$B$2:$AT$2,0)+1,0),"")</f>
        <v/>
      </c>
      <c r="G510" s="25" t="str">
        <f>IFERROR(VLOOKUP($A510,'TD SOP+PROFORM MOD'!$A$5:$AD$750,MATCH(G$4,'TD SOP+PROFORM MOD'!$B$2:$AT$2,0)+1,0),"")</f>
        <v/>
      </c>
      <c r="H510" s="26" t="str">
        <f t="shared" si="115"/>
        <v/>
      </c>
      <c r="I510" s="25" t="str">
        <f>IFERROR(VLOOKUP($A510,'TD SOP+PROFORM MOD'!$A$5:$AD$750,MATCH(I$4,'TD SOP+PROFORM MOD'!$B$2:$AT$2,0)+1,0),"")</f>
        <v/>
      </c>
      <c r="J510" s="25" t="str">
        <f>IFERROR(VLOOKUP($A510,'TD SOP+PROFORM MOD'!$A$5:$AD$750,MATCH(J$4,'TD SOP+PROFORM MOD'!$B$2:$AT$2,0)+1,0),"")</f>
        <v/>
      </c>
      <c r="K510" s="26" t="str">
        <f t="shared" si="116"/>
        <v/>
      </c>
      <c r="L510" s="25" t="str">
        <f>IFERROR(VLOOKUP($A510,'TD SOP+PROFORM MOD'!$A$5:$AD$750,MATCH(L$4,'TD SOP+PROFORM MOD'!$B$2:$AT$2,0)+1,0),"")</f>
        <v/>
      </c>
      <c r="M510" s="25" t="str">
        <f>IFERROR(VLOOKUP($A510,'TD SOP+PROFORM MOD'!$A$5:$AD$750,MATCH(M$4,'TD SOP+PROFORM MOD'!$B$2:$AT$2,0)+1,0),"")</f>
        <v/>
      </c>
      <c r="N510" s="26" t="str">
        <f t="shared" si="117"/>
        <v/>
      </c>
      <c r="O510" s="25">
        <f>IFERROR(VLOOKUP($A510,'TD SOP+PROFORM MOD'!$A$5:$AD$750,MATCH(O$4,'TD SOP+PROFORM MOD'!$B$2:$AD$2,0)+1,0),0)+IFERROR(VLOOKUP($A510,'TD SOP+PROFORM MOD'!$A$5:$AD$750,MATCH(O$2,'TD SOP+PROFORM MOD'!$B$2:$AD$2,0)+1,0),0)</f>
        <v>0</v>
      </c>
      <c r="P510" s="25">
        <f>IFERROR(VLOOKUP($A510,'TD SOP+PROFORM MOD'!$A$5:$AD$750,MATCH(P$4,'TD SOP+PROFORM MOD'!$B$2:$AD$2,0)+1,0),0)+IFERROR(VLOOKUP($A510,'TD SOP+PROFORM MOD'!$A$5:$AD$750,MATCH(P$2,'TD SOP+PROFORM MOD'!$B$2:$AD$2,0)+1,0),0)</f>
        <v>0</v>
      </c>
      <c r="Q510" s="26" t="str">
        <f t="shared" si="118"/>
        <v/>
      </c>
      <c r="R510" s="25">
        <f>IFERROR(VLOOKUP($A510,'TD SOP+PROFORM MOD'!$A$5:$AD$750,MATCH(R$4,'TD SOP+PROFORM MOD'!$B$2:$AD$2,0)+1,0),0)+IFERROR(VLOOKUP($A510,'TD SOP+PROFORM MOD'!$A$5:$AD$750,MATCH(R$2,'TD SOP+PROFORM MOD'!$B$2:$AD$2,0)+1,0),0)</f>
        <v>0</v>
      </c>
      <c r="S510" s="25">
        <f>IFERROR(VLOOKUP($A510,'TD SOP+PROFORM MOD'!$A$5:$AD$750,MATCH(S$4,'TD SOP+PROFORM MOD'!$B$2:$AD$2,0)+1,0),0)+IFERROR(VLOOKUP($A510,'TD SOP+PROFORM MOD'!$A$5:$AD$750,MATCH(S$2,'TD SOP+PROFORM MOD'!$B$2:$AD$2,0)+1,0),0)</f>
        <v>0</v>
      </c>
      <c r="T510" s="26" t="str">
        <f t="shared" si="119"/>
        <v/>
      </c>
      <c r="U510" s="25">
        <f>IFERROR(VLOOKUP($A510,'TD SOP+PROFORM MOD'!$A$5:$AD$750,MATCH(U$4,'TD SOP+PROFORM MOD'!$B$2:$AD$2,0)+1,0),0)+IFERROR(VLOOKUP($A510,'TD SOP+PROFORM MOD'!$A$5:$AD$750,MATCH(U$2,'TD SOP+PROFORM MOD'!$B$2:$AD$2,0)+1,0),0)</f>
        <v>0</v>
      </c>
      <c r="V510" s="25">
        <f>IFERROR(VLOOKUP($A510,'TD SOP+PROFORM MOD'!$A$5:$AD$750,MATCH(V$4,'TD SOP+PROFORM MOD'!$B$2:$AD$2,0)+1,0),0)+IFERROR(VLOOKUP($A510,'TD SOP+PROFORM MOD'!$A$5:$AD$750,MATCH(V$2,'TD SOP+PROFORM MOD'!$B$2:$AD$2,0)+1,0),0)</f>
        <v>0</v>
      </c>
      <c r="W510" s="26" t="str">
        <f t="shared" si="120"/>
        <v/>
      </c>
      <c r="X510" s="25">
        <f>IFERROR(VLOOKUP($A510,'TD SOP+PROFORM MOD'!$A$5:$AD$750,MATCH(X$4,'TD SOP+PROFORM MOD'!$B$2:$AD$2,0)+1,0),0)+IFERROR(VLOOKUP($A510,'TD SOP+PROFORM MOD'!$A$5:$AD$750,MATCH(X$2,'TD SOP+PROFORM MOD'!$B$2:$AD$2,0)+1,0),0)</f>
        <v>0</v>
      </c>
      <c r="Y510" s="25">
        <f>IFERROR(VLOOKUP($A510,'TD SOP+PROFORM MOD'!$A$5:$AD$750,MATCH(Y$4,'TD SOP+PROFORM MOD'!$B$2:$AD$2,0)+1,0),0)+IFERROR(VLOOKUP($A510,'TD SOP+PROFORM MOD'!$A$5:$AD$750,MATCH(Y$2,'TD SOP+PROFORM MOD'!$B$2:$AD$2,0)+1,0),0)</f>
        <v>0</v>
      </c>
      <c r="Z510" s="26" t="str">
        <f t="shared" si="121"/>
        <v/>
      </c>
      <c r="AA510" s="25">
        <f>IFERROR(VLOOKUP($A510,'TD SOP+PROFORM MOD'!$A$5:$AD$750,MATCH(AA$4,'TD SOP+PROFORM MOD'!$B$2:$AD$2,0)+1,0),0)+IFERROR(VLOOKUP($A510,'TD SOP+PROFORM MOD'!$A$5:$AD$750,MATCH(AA$2,'TD SOP+PROFORM MOD'!$B$2:$AD$2,0)+1,0),0)</f>
        <v>0</v>
      </c>
      <c r="AB510" s="25">
        <f>IFERROR(VLOOKUP($A510,'TD SOP+PROFORM MOD'!$A$5:$AD$750,MATCH(AB$4,'TD SOP+PROFORM MOD'!$B$2:$AD$2,0)+1,0),0)+IFERROR(VLOOKUP($A510,'TD SOP+PROFORM MOD'!$A$5:$AD$750,MATCH(AB$2,'TD SOP+PROFORM MOD'!$B$2:$AD$2,0)+1,0),0)</f>
        <v>0</v>
      </c>
      <c r="AC510" s="26" t="str">
        <f t="shared" si="122"/>
        <v/>
      </c>
      <c r="AD510" s="25">
        <f>IFERROR(VLOOKUP($A510,'TD SOP+PROFORM MOD'!$A$5:$AD$750,MATCH(AD$4,'TD SOP+PROFORM MOD'!$B$2:$AD$2,0)+1,0),0)+IFERROR(VLOOKUP($A510,'TD SOP+PROFORM MOD'!$A$5:$AD$750,MATCH(AD$2,'TD SOP+PROFORM MOD'!$B$2:$AD$2,0)+1,0),0)</f>
        <v>0</v>
      </c>
      <c r="AE510" s="25">
        <f>IFERROR(VLOOKUP($A510,'TD SOP+PROFORM MOD'!$A$5:$AD$750,MATCH(AE$4,'TD SOP+PROFORM MOD'!$B$2:$AD$2,0)+1,0),0)+IFERROR(VLOOKUP($A510,'TD SOP+PROFORM MOD'!$A$5:$AD$750,MATCH(AE$2,'TD SOP+PROFORM MOD'!$B$2:$AD$2,0)+1,0),0)</f>
        <v>0</v>
      </c>
      <c r="AF510" s="26" t="str">
        <f t="shared" si="123"/>
        <v/>
      </c>
      <c r="AG510" s="25">
        <f>IFERROR(VLOOKUP($A510,'TD SOP+PROFORM MOD'!$A$5:$AD$750,MATCH(AG$4,'TD SOP+PROFORM MOD'!$B$2:$AD$2,0)+1,0),0)+IFERROR(VLOOKUP($A510,'TD SOP+PROFORM MOD'!$A$5:$AD$750,MATCH(AG$2,'TD SOP+PROFORM MOD'!$B$2:$AD$2,0)+1,0),0)</f>
        <v>0</v>
      </c>
      <c r="AH510" s="25">
        <f>IFERROR(VLOOKUP($A510,'TD SOP+PROFORM MOD'!$A$5:$AD$750,MATCH(AH$4,'TD SOP+PROFORM MOD'!$B$2:$AD$2,0)+1,0),0)+IFERROR(VLOOKUP($A510,'TD SOP+PROFORM MOD'!$A$5:$AD$750,MATCH(AH$2,'TD SOP+PROFORM MOD'!$B$2:$AD$2,0)+1,0),0)</f>
        <v>0</v>
      </c>
      <c r="AI510" s="26" t="str">
        <f t="shared" si="124"/>
        <v/>
      </c>
      <c r="AJ510" s="25">
        <f>IFERROR(VLOOKUP($A510,'TD SOP+PROFORM MOD'!$A$5:$AD$750,MATCH(AJ$4,'TD SOP+PROFORM MOD'!$B$2:$AD$2,0)+1,0),0)+IFERROR(VLOOKUP($A510,'TD SOP+PROFORM MOD'!$A$5:$AD$750,MATCH(AJ$2,'TD SOP+PROFORM MOD'!$B$2:$AD$2,0)+1,0),0)</f>
        <v>0</v>
      </c>
      <c r="AK510" s="25">
        <f>IFERROR(VLOOKUP($A510,'TD SOP+PROFORM MOD'!$A$5:$AD$750,MATCH(AK$4,'TD SOP+PROFORM MOD'!$B$2:$AD$2,0)+1,0),0)+IFERROR(VLOOKUP($A510,'TD SOP+PROFORM MOD'!$A$5:$AD$750,MATCH(AK$2,'TD SOP+PROFORM MOD'!$B$2:$AD$2,0)+1,0),0)</f>
        <v>0</v>
      </c>
      <c r="AL510" s="26" t="str">
        <f t="shared" si="125"/>
        <v/>
      </c>
      <c r="AM510" s="25">
        <f t="shared" si="127"/>
        <v>0</v>
      </c>
      <c r="AN510" s="25">
        <f t="shared" si="127"/>
        <v>0</v>
      </c>
      <c r="AO510" s="26" t="str">
        <f t="shared" si="126"/>
        <v/>
      </c>
      <c r="AR510" s="25">
        <f>SUMIF('B&amp;S YTD LFY'!B:B,"="&amp;A510,'B&amp;S YTD LFY'!C:C)</f>
        <v>0</v>
      </c>
      <c r="AS510" s="25">
        <f t="shared" si="128"/>
        <v>0</v>
      </c>
      <c r="AT510" s="25"/>
    </row>
    <row r="511" spans="1:46" x14ac:dyDescent="0.35">
      <c r="A511" s="24">
        <f>IF(AND('TD SOP+PROFORM MOD'!A508&lt;&gt;"",'TD SOP+PROFORM MOD'!A508&lt;&gt;"TOTAL"),'TD SOP+PROFORM MOD'!A508,0)</f>
        <v>0</v>
      </c>
      <c r="C511" s="25" t="str">
        <f>IFERROR(VLOOKUP($A511,'TD SOP+PROFORM MOD'!$A$5:$AD$750,MATCH(C$4,'TD SOP+PROFORM MOD'!$B$2:$AT$2,0)+1,0),"")</f>
        <v/>
      </c>
      <c r="D511" s="25" t="str">
        <f>IFERROR(VLOOKUP($A511,'TD SOP+PROFORM MOD'!$A$5:$AD$750,MATCH(D$4,'TD SOP+PROFORM MOD'!$B$2:$AT$2,0)+1,0),"")</f>
        <v/>
      </c>
      <c r="E511" s="26" t="str">
        <f t="shared" si="114"/>
        <v/>
      </c>
      <c r="F511" s="25" t="str">
        <f>IFERROR(VLOOKUP($A511,'TD SOP+PROFORM MOD'!$A$5:$AD$750,MATCH(F$4,'TD SOP+PROFORM MOD'!$B$2:$AT$2,0)+1,0),"")</f>
        <v/>
      </c>
      <c r="G511" s="25" t="str">
        <f>IFERROR(VLOOKUP($A511,'TD SOP+PROFORM MOD'!$A$5:$AD$750,MATCH(G$4,'TD SOP+PROFORM MOD'!$B$2:$AT$2,0)+1,0),"")</f>
        <v/>
      </c>
      <c r="H511" s="26" t="str">
        <f t="shared" si="115"/>
        <v/>
      </c>
      <c r="I511" s="25" t="str">
        <f>IFERROR(VLOOKUP($A511,'TD SOP+PROFORM MOD'!$A$5:$AD$750,MATCH(I$4,'TD SOP+PROFORM MOD'!$B$2:$AT$2,0)+1,0),"")</f>
        <v/>
      </c>
      <c r="J511" s="25" t="str">
        <f>IFERROR(VLOOKUP($A511,'TD SOP+PROFORM MOD'!$A$5:$AD$750,MATCH(J$4,'TD SOP+PROFORM MOD'!$B$2:$AT$2,0)+1,0),"")</f>
        <v/>
      </c>
      <c r="K511" s="26" t="str">
        <f t="shared" si="116"/>
        <v/>
      </c>
      <c r="L511" s="25" t="str">
        <f>IFERROR(VLOOKUP($A511,'TD SOP+PROFORM MOD'!$A$5:$AD$750,MATCH(L$4,'TD SOP+PROFORM MOD'!$B$2:$AT$2,0)+1,0),"")</f>
        <v/>
      </c>
      <c r="M511" s="25" t="str">
        <f>IFERROR(VLOOKUP($A511,'TD SOP+PROFORM MOD'!$A$5:$AD$750,MATCH(M$4,'TD SOP+PROFORM MOD'!$B$2:$AT$2,0)+1,0),"")</f>
        <v/>
      </c>
      <c r="N511" s="26" t="str">
        <f t="shared" si="117"/>
        <v/>
      </c>
      <c r="O511" s="25">
        <f>IFERROR(VLOOKUP($A511,'TD SOP+PROFORM MOD'!$A$5:$AD$750,MATCH(O$4,'TD SOP+PROFORM MOD'!$B$2:$AD$2,0)+1,0),0)+IFERROR(VLOOKUP($A511,'TD SOP+PROFORM MOD'!$A$5:$AD$750,MATCH(O$2,'TD SOP+PROFORM MOD'!$B$2:$AD$2,0)+1,0),0)</f>
        <v>0</v>
      </c>
      <c r="P511" s="25">
        <f>IFERROR(VLOOKUP($A511,'TD SOP+PROFORM MOD'!$A$5:$AD$750,MATCH(P$4,'TD SOP+PROFORM MOD'!$B$2:$AD$2,0)+1,0),0)+IFERROR(VLOOKUP($A511,'TD SOP+PROFORM MOD'!$A$5:$AD$750,MATCH(P$2,'TD SOP+PROFORM MOD'!$B$2:$AD$2,0)+1,0),0)</f>
        <v>0</v>
      </c>
      <c r="Q511" s="26" t="str">
        <f t="shared" si="118"/>
        <v/>
      </c>
      <c r="R511" s="25">
        <f>IFERROR(VLOOKUP($A511,'TD SOP+PROFORM MOD'!$A$5:$AD$750,MATCH(R$4,'TD SOP+PROFORM MOD'!$B$2:$AD$2,0)+1,0),0)+IFERROR(VLOOKUP($A511,'TD SOP+PROFORM MOD'!$A$5:$AD$750,MATCH(R$2,'TD SOP+PROFORM MOD'!$B$2:$AD$2,0)+1,0),0)</f>
        <v>0</v>
      </c>
      <c r="S511" s="25">
        <f>IFERROR(VLOOKUP($A511,'TD SOP+PROFORM MOD'!$A$5:$AD$750,MATCH(S$4,'TD SOP+PROFORM MOD'!$B$2:$AD$2,0)+1,0),0)+IFERROR(VLOOKUP($A511,'TD SOP+PROFORM MOD'!$A$5:$AD$750,MATCH(S$2,'TD SOP+PROFORM MOD'!$B$2:$AD$2,0)+1,0),0)</f>
        <v>0</v>
      </c>
      <c r="T511" s="26" t="str">
        <f t="shared" si="119"/>
        <v/>
      </c>
      <c r="U511" s="25">
        <f>IFERROR(VLOOKUP($A511,'TD SOP+PROFORM MOD'!$A$5:$AD$750,MATCH(U$4,'TD SOP+PROFORM MOD'!$B$2:$AD$2,0)+1,0),0)+IFERROR(VLOOKUP($A511,'TD SOP+PROFORM MOD'!$A$5:$AD$750,MATCH(U$2,'TD SOP+PROFORM MOD'!$B$2:$AD$2,0)+1,0),0)</f>
        <v>0</v>
      </c>
      <c r="V511" s="25">
        <f>IFERROR(VLOOKUP($A511,'TD SOP+PROFORM MOD'!$A$5:$AD$750,MATCH(V$4,'TD SOP+PROFORM MOD'!$B$2:$AD$2,0)+1,0),0)+IFERROR(VLOOKUP($A511,'TD SOP+PROFORM MOD'!$A$5:$AD$750,MATCH(V$2,'TD SOP+PROFORM MOD'!$B$2:$AD$2,0)+1,0),0)</f>
        <v>0</v>
      </c>
      <c r="W511" s="26" t="str">
        <f t="shared" si="120"/>
        <v/>
      </c>
      <c r="X511" s="25">
        <f>IFERROR(VLOOKUP($A511,'TD SOP+PROFORM MOD'!$A$5:$AD$750,MATCH(X$4,'TD SOP+PROFORM MOD'!$B$2:$AD$2,0)+1,0),0)+IFERROR(VLOOKUP($A511,'TD SOP+PROFORM MOD'!$A$5:$AD$750,MATCH(X$2,'TD SOP+PROFORM MOD'!$B$2:$AD$2,0)+1,0),0)</f>
        <v>0</v>
      </c>
      <c r="Y511" s="25">
        <f>IFERROR(VLOOKUP($A511,'TD SOP+PROFORM MOD'!$A$5:$AD$750,MATCH(Y$4,'TD SOP+PROFORM MOD'!$B$2:$AD$2,0)+1,0),0)+IFERROR(VLOOKUP($A511,'TD SOP+PROFORM MOD'!$A$5:$AD$750,MATCH(Y$2,'TD SOP+PROFORM MOD'!$B$2:$AD$2,0)+1,0),0)</f>
        <v>0</v>
      </c>
      <c r="Z511" s="26" t="str">
        <f t="shared" si="121"/>
        <v/>
      </c>
      <c r="AA511" s="25">
        <f>IFERROR(VLOOKUP($A511,'TD SOP+PROFORM MOD'!$A$5:$AD$750,MATCH(AA$4,'TD SOP+PROFORM MOD'!$B$2:$AD$2,0)+1,0),0)+IFERROR(VLOOKUP($A511,'TD SOP+PROFORM MOD'!$A$5:$AD$750,MATCH(AA$2,'TD SOP+PROFORM MOD'!$B$2:$AD$2,0)+1,0),0)</f>
        <v>0</v>
      </c>
      <c r="AB511" s="25">
        <f>IFERROR(VLOOKUP($A511,'TD SOP+PROFORM MOD'!$A$5:$AD$750,MATCH(AB$4,'TD SOP+PROFORM MOD'!$B$2:$AD$2,0)+1,0),0)+IFERROR(VLOOKUP($A511,'TD SOP+PROFORM MOD'!$A$5:$AD$750,MATCH(AB$2,'TD SOP+PROFORM MOD'!$B$2:$AD$2,0)+1,0),0)</f>
        <v>0</v>
      </c>
      <c r="AC511" s="26" t="str">
        <f t="shared" si="122"/>
        <v/>
      </c>
      <c r="AD511" s="25">
        <f>IFERROR(VLOOKUP($A511,'TD SOP+PROFORM MOD'!$A$5:$AD$750,MATCH(AD$4,'TD SOP+PROFORM MOD'!$B$2:$AD$2,0)+1,0),0)+IFERROR(VLOOKUP($A511,'TD SOP+PROFORM MOD'!$A$5:$AD$750,MATCH(AD$2,'TD SOP+PROFORM MOD'!$B$2:$AD$2,0)+1,0),0)</f>
        <v>0</v>
      </c>
      <c r="AE511" s="25">
        <f>IFERROR(VLOOKUP($A511,'TD SOP+PROFORM MOD'!$A$5:$AD$750,MATCH(AE$4,'TD SOP+PROFORM MOD'!$B$2:$AD$2,0)+1,0),0)+IFERROR(VLOOKUP($A511,'TD SOP+PROFORM MOD'!$A$5:$AD$750,MATCH(AE$2,'TD SOP+PROFORM MOD'!$B$2:$AD$2,0)+1,0),0)</f>
        <v>0</v>
      </c>
      <c r="AF511" s="26" t="str">
        <f t="shared" si="123"/>
        <v/>
      </c>
      <c r="AG511" s="25">
        <f>IFERROR(VLOOKUP($A511,'TD SOP+PROFORM MOD'!$A$5:$AD$750,MATCH(AG$4,'TD SOP+PROFORM MOD'!$B$2:$AD$2,0)+1,0),0)+IFERROR(VLOOKUP($A511,'TD SOP+PROFORM MOD'!$A$5:$AD$750,MATCH(AG$2,'TD SOP+PROFORM MOD'!$B$2:$AD$2,0)+1,0),0)</f>
        <v>0</v>
      </c>
      <c r="AH511" s="25">
        <f>IFERROR(VLOOKUP($A511,'TD SOP+PROFORM MOD'!$A$5:$AD$750,MATCH(AH$4,'TD SOP+PROFORM MOD'!$B$2:$AD$2,0)+1,0),0)+IFERROR(VLOOKUP($A511,'TD SOP+PROFORM MOD'!$A$5:$AD$750,MATCH(AH$2,'TD SOP+PROFORM MOD'!$B$2:$AD$2,0)+1,0),0)</f>
        <v>0</v>
      </c>
      <c r="AI511" s="26" t="str">
        <f t="shared" si="124"/>
        <v/>
      </c>
      <c r="AJ511" s="25">
        <f>IFERROR(VLOOKUP($A511,'TD SOP+PROFORM MOD'!$A$5:$AD$750,MATCH(AJ$4,'TD SOP+PROFORM MOD'!$B$2:$AD$2,0)+1,0),0)+IFERROR(VLOOKUP($A511,'TD SOP+PROFORM MOD'!$A$5:$AD$750,MATCH(AJ$2,'TD SOP+PROFORM MOD'!$B$2:$AD$2,0)+1,0),0)</f>
        <v>0</v>
      </c>
      <c r="AK511" s="25">
        <f>IFERROR(VLOOKUP($A511,'TD SOP+PROFORM MOD'!$A$5:$AD$750,MATCH(AK$4,'TD SOP+PROFORM MOD'!$B$2:$AD$2,0)+1,0),0)+IFERROR(VLOOKUP($A511,'TD SOP+PROFORM MOD'!$A$5:$AD$750,MATCH(AK$2,'TD SOP+PROFORM MOD'!$B$2:$AD$2,0)+1,0),0)</f>
        <v>0</v>
      </c>
      <c r="AL511" s="26" t="str">
        <f t="shared" si="125"/>
        <v/>
      </c>
      <c r="AM511" s="25">
        <f t="shared" si="127"/>
        <v>0</v>
      </c>
      <c r="AN511" s="25">
        <f t="shared" si="127"/>
        <v>0</v>
      </c>
      <c r="AO511" s="26" t="str">
        <f t="shared" si="126"/>
        <v/>
      </c>
      <c r="AR511" s="25">
        <f>SUMIF('B&amp;S YTD LFY'!B:B,"="&amp;A511,'B&amp;S YTD LFY'!C:C)</f>
        <v>0</v>
      </c>
      <c r="AS511" s="25">
        <f t="shared" si="128"/>
        <v>0</v>
      </c>
      <c r="AT511" s="25"/>
    </row>
    <row r="512" spans="1:46" x14ac:dyDescent="0.35">
      <c r="A512" s="24">
        <f>IF(AND('TD SOP+PROFORM MOD'!A509&lt;&gt;"",'TD SOP+PROFORM MOD'!A509&lt;&gt;"TOTAL"),'TD SOP+PROFORM MOD'!A509,0)</f>
        <v>0</v>
      </c>
      <c r="C512" s="25" t="str">
        <f>IFERROR(VLOOKUP($A512,'TD SOP+PROFORM MOD'!$A$5:$AD$750,MATCH(C$4,'TD SOP+PROFORM MOD'!$B$2:$AT$2,0)+1,0),"")</f>
        <v/>
      </c>
      <c r="D512" s="25" t="str">
        <f>IFERROR(VLOOKUP($A512,'TD SOP+PROFORM MOD'!$A$5:$AD$750,MATCH(D$4,'TD SOP+PROFORM MOD'!$B$2:$AT$2,0)+1,0),"")</f>
        <v/>
      </c>
      <c r="E512" s="26" t="str">
        <f t="shared" si="114"/>
        <v/>
      </c>
      <c r="F512" s="25" t="str">
        <f>IFERROR(VLOOKUP($A512,'TD SOP+PROFORM MOD'!$A$5:$AD$750,MATCH(F$4,'TD SOP+PROFORM MOD'!$B$2:$AT$2,0)+1,0),"")</f>
        <v/>
      </c>
      <c r="G512" s="25" t="str">
        <f>IFERROR(VLOOKUP($A512,'TD SOP+PROFORM MOD'!$A$5:$AD$750,MATCH(G$4,'TD SOP+PROFORM MOD'!$B$2:$AT$2,0)+1,0),"")</f>
        <v/>
      </c>
      <c r="H512" s="26" t="str">
        <f t="shared" si="115"/>
        <v/>
      </c>
      <c r="I512" s="25" t="str">
        <f>IFERROR(VLOOKUP($A512,'TD SOP+PROFORM MOD'!$A$5:$AD$750,MATCH(I$4,'TD SOP+PROFORM MOD'!$B$2:$AT$2,0)+1,0),"")</f>
        <v/>
      </c>
      <c r="J512" s="25" t="str">
        <f>IFERROR(VLOOKUP($A512,'TD SOP+PROFORM MOD'!$A$5:$AD$750,MATCH(J$4,'TD SOP+PROFORM MOD'!$B$2:$AT$2,0)+1,0),"")</f>
        <v/>
      </c>
      <c r="K512" s="26" t="str">
        <f t="shared" si="116"/>
        <v/>
      </c>
      <c r="L512" s="25" t="str">
        <f>IFERROR(VLOOKUP($A512,'TD SOP+PROFORM MOD'!$A$5:$AD$750,MATCH(L$4,'TD SOP+PROFORM MOD'!$B$2:$AT$2,0)+1,0),"")</f>
        <v/>
      </c>
      <c r="M512" s="25" t="str">
        <f>IFERROR(VLOOKUP($A512,'TD SOP+PROFORM MOD'!$A$5:$AD$750,MATCH(M$4,'TD SOP+PROFORM MOD'!$B$2:$AT$2,0)+1,0),"")</f>
        <v/>
      </c>
      <c r="N512" s="26" t="str">
        <f t="shared" si="117"/>
        <v/>
      </c>
      <c r="O512" s="25">
        <f>IFERROR(VLOOKUP($A512,'TD SOP+PROFORM MOD'!$A$5:$AD$750,MATCH(O$4,'TD SOP+PROFORM MOD'!$B$2:$AD$2,0)+1,0),0)+IFERROR(VLOOKUP($A512,'TD SOP+PROFORM MOD'!$A$5:$AD$750,MATCH(O$2,'TD SOP+PROFORM MOD'!$B$2:$AD$2,0)+1,0),0)</f>
        <v>0</v>
      </c>
      <c r="P512" s="25">
        <f>IFERROR(VLOOKUP($A512,'TD SOP+PROFORM MOD'!$A$5:$AD$750,MATCH(P$4,'TD SOP+PROFORM MOD'!$B$2:$AD$2,0)+1,0),0)+IFERROR(VLOOKUP($A512,'TD SOP+PROFORM MOD'!$A$5:$AD$750,MATCH(P$2,'TD SOP+PROFORM MOD'!$B$2:$AD$2,0)+1,0),0)</f>
        <v>0</v>
      </c>
      <c r="Q512" s="26" t="str">
        <f t="shared" si="118"/>
        <v/>
      </c>
      <c r="R512" s="25">
        <f>IFERROR(VLOOKUP($A512,'TD SOP+PROFORM MOD'!$A$5:$AD$750,MATCH(R$4,'TD SOP+PROFORM MOD'!$B$2:$AD$2,0)+1,0),0)+IFERROR(VLOOKUP($A512,'TD SOP+PROFORM MOD'!$A$5:$AD$750,MATCH(R$2,'TD SOP+PROFORM MOD'!$B$2:$AD$2,0)+1,0),0)</f>
        <v>0</v>
      </c>
      <c r="S512" s="25">
        <f>IFERROR(VLOOKUP($A512,'TD SOP+PROFORM MOD'!$A$5:$AD$750,MATCH(S$4,'TD SOP+PROFORM MOD'!$B$2:$AD$2,0)+1,0),0)+IFERROR(VLOOKUP($A512,'TD SOP+PROFORM MOD'!$A$5:$AD$750,MATCH(S$2,'TD SOP+PROFORM MOD'!$B$2:$AD$2,0)+1,0),0)</f>
        <v>0</v>
      </c>
      <c r="T512" s="26" t="str">
        <f t="shared" si="119"/>
        <v/>
      </c>
      <c r="U512" s="25">
        <f>IFERROR(VLOOKUP($A512,'TD SOP+PROFORM MOD'!$A$5:$AD$750,MATCH(U$4,'TD SOP+PROFORM MOD'!$B$2:$AD$2,0)+1,0),0)+IFERROR(VLOOKUP($A512,'TD SOP+PROFORM MOD'!$A$5:$AD$750,MATCH(U$2,'TD SOP+PROFORM MOD'!$B$2:$AD$2,0)+1,0),0)</f>
        <v>0</v>
      </c>
      <c r="V512" s="25">
        <f>IFERROR(VLOOKUP($A512,'TD SOP+PROFORM MOD'!$A$5:$AD$750,MATCH(V$4,'TD SOP+PROFORM MOD'!$B$2:$AD$2,0)+1,0),0)+IFERROR(VLOOKUP($A512,'TD SOP+PROFORM MOD'!$A$5:$AD$750,MATCH(V$2,'TD SOP+PROFORM MOD'!$B$2:$AD$2,0)+1,0),0)</f>
        <v>0</v>
      </c>
      <c r="W512" s="26" t="str">
        <f t="shared" si="120"/>
        <v/>
      </c>
      <c r="X512" s="25">
        <f>IFERROR(VLOOKUP($A512,'TD SOP+PROFORM MOD'!$A$5:$AD$750,MATCH(X$4,'TD SOP+PROFORM MOD'!$B$2:$AD$2,0)+1,0),0)+IFERROR(VLOOKUP($A512,'TD SOP+PROFORM MOD'!$A$5:$AD$750,MATCH(X$2,'TD SOP+PROFORM MOD'!$B$2:$AD$2,0)+1,0),0)</f>
        <v>0</v>
      </c>
      <c r="Y512" s="25">
        <f>IFERROR(VLOOKUP($A512,'TD SOP+PROFORM MOD'!$A$5:$AD$750,MATCH(Y$4,'TD SOP+PROFORM MOD'!$B$2:$AD$2,0)+1,0),0)+IFERROR(VLOOKUP($A512,'TD SOP+PROFORM MOD'!$A$5:$AD$750,MATCH(Y$2,'TD SOP+PROFORM MOD'!$B$2:$AD$2,0)+1,0),0)</f>
        <v>0</v>
      </c>
      <c r="Z512" s="26" t="str">
        <f t="shared" si="121"/>
        <v/>
      </c>
      <c r="AA512" s="25">
        <f>IFERROR(VLOOKUP($A512,'TD SOP+PROFORM MOD'!$A$5:$AD$750,MATCH(AA$4,'TD SOP+PROFORM MOD'!$B$2:$AD$2,0)+1,0),0)+IFERROR(VLOOKUP($A512,'TD SOP+PROFORM MOD'!$A$5:$AD$750,MATCH(AA$2,'TD SOP+PROFORM MOD'!$B$2:$AD$2,0)+1,0),0)</f>
        <v>0</v>
      </c>
      <c r="AB512" s="25">
        <f>IFERROR(VLOOKUP($A512,'TD SOP+PROFORM MOD'!$A$5:$AD$750,MATCH(AB$4,'TD SOP+PROFORM MOD'!$B$2:$AD$2,0)+1,0),0)+IFERROR(VLOOKUP($A512,'TD SOP+PROFORM MOD'!$A$5:$AD$750,MATCH(AB$2,'TD SOP+PROFORM MOD'!$B$2:$AD$2,0)+1,0),0)</f>
        <v>0</v>
      </c>
      <c r="AC512" s="26" t="str">
        <f t="shared" si="122"/>
        <v/>
      </c>
      <c r="AD512" s="25">
        <f>IFERROR(VLOOKUP($A512,'TD SOP+PROFORM MOD'!$A$5:$AD$750,MATCH(AD$4,'TD SOP+PROFORM MOD'!$B$2:$AD$2,0)+1,0),0)+IFERROR(VLOOKUP($A512,'TD SOP+PROFORM MOD'!$A$5:$AD$750,MATCH(AD$2,'TD SOP+PROFORM MOD'!$B$2:$AD$2,0)+1,0),0)</f>
        <v>0</v>
      </c>
      <c r="AE512" s="25">
        <f>IFERROR(VLOOKUP($A512,'TD SOP+PROFORM MOD'!$A$5:$AD$750,MATCH(AE$4,'TD SOP+PROFORM MOD'!$B$2:$AD$2,0)+1,0),0)+IFERROR(VLOOKUP($A512,'TD SOP+PROFORM MOD'!$A$5:$AD$750,MATCH(AE$2,'TD SOP+PROFORM MOD'!$B$2:$AD$2,0)+1,0),0)</f>
        <v>0</v>
      </c>
      <c r="AF512" s="26" t="str">
        <f t="shared" si="123"/>
        <v/>
      </c>
      <c r="AG512" s="25">
        <f>IFERROR(VLOOKUP($A512,'TD SOP+PROFORM MOD'!$A$5:$AD$750,MATCH(AG$4,'TD SOP+PROFORM MOD'!$B$2:$AD$2,0)+1,0),0)+IFERROR(VLOOKUP($A512,'TD SOP+PROFORM MOD'!$A$5:$AD$750,MATCH(AG$2,'TD SOP+PROFORM MOD'!$B$2:$AD$2,0)+1,0),0)</f>
        <v>0</v>
      </c>
      <c r="AH512" s="25">
        <f>IFERROR(VLOOKUP($A512,'TD SOP+PROFORM MOD'!$A$5:$AD$750,MATCH(AH$4,'TD SOP+PROFORM MOD'!$B$2:$AD$2,0)+1,0),0)+IFERROR(VLOOKUP($A512,'TD SOP+PROFORM MOD'!$A$5:$AD$750,MATCH(AH$2,'TD SOP+PROFORM MOD'!$B$2:$AD$2,0)+1,0),0)</f>
        <v>0</v>
      </c>
      <c r="AI512" s="26" t="str">
        <f t="shared" si="124"/>
        <v/>
      </c>
      <c r="AJ512" s="25">
        <f>IFERROR(VLOOKUP($A512,'TD SOP+PROFORM MOD'!$A$5:$AD$750,MATCH(AJ$4,'TD SOP+PROFORM MOD'!$B$2:$AD$2,0)+1,0),0)+IFERROR(VLOOKUP($A512,'TD SOP+PROFORM MOD'!$A$5:$AD$750,MATCH(AJ$2,'TD SOP+PROFORM MOD'!$B$2:$AD$2,0)+1,0),0)</f>
        <v>0</v>
      </c>
      <c r="AK512" s="25">
        <f>IFERROR(VLOOKUP($A512,'TD SOP+PROFORM MOD'!$A$5:$AD$750,MATCH(AK$4,'TD SOP+PROFORM MOD'!$B$2:$AD$2,0)+1,0),0)+IFERROR(VLOOKUP($A512,'TD SOP+PROFORM MOD'!$A$5:$AD$750,MATCH(AK$2,'TD SOP+PROFORM MOD'!$B$2:$AD$2,0)+1,0),0)</f>
        <v>0</v>
      </c>
      <c r="AL512" s="26" t="str">
        <f t="shared" si="125"/>
        <v/>
      </c>
      <c r="AM512" s="25">
        <f t="shared" si="127"/>
        <v>0</v>
      </c>
      <c r="AN512" s="25">
        <f t="shared" si="127"/>
        <v>0</v>
      </c>
      <c r="AO512" s="26" t="str">
        <f t="shared" si="126"/>
        <v/>
      </c>
      <c r="AR512" s="25">
        <f>SUMIF('B&amp;S YTD LFY'!B:B,"="&amp;A512,'B&amp;S YTD LFY'!C:C)</f>
        <v>0</v>
      </c>
      <c r="AS512" s="25">
        <f t="shared" si="128"/>
        <v>0</v>
      </c>
      <c r="AT512" s="25"/>
    </row>
    <row r="513" spans="1:46" x14ac:dyDescent="0.35">
      <c r="A513" s="24">
        <f>IF(AND('TD SOP+PROFORM MOD'!A510&lt;&gt;"",'TD SOP+PROFORM MOD'!A510&lt;&gt;"TOTAL"),'TD SOP+PROFORM MOD'!A510,0)</f>
        <v>0</v>
      </c>
      <c r="C513" s="25" t="str">
        <f>IFERROR(VLOOKUP($A513,'TD SOP+PROFORM MOD'!$A$5:$AD$750,MATCH(C$4,'TD SOP+PROFORM MOD'!$B$2:$AT$2,0)+1,0),"")</f>
        <v/>
      </c>
      <c r="D513" s="25" t="str">
        <f>IFERROR(VLOOKUP($A513,'TD SOP+PROFORM MOD'!$A$5:$AD$750,MATCH(D$4,'TD SOP+PROFORM MOD'!$B$2:$AT$2,0)+1,0),"")</f>
        <v/>
      </c>
      <c r="E513" s="26" t="str">
        <f t="shared" si="114"/>
        <v/>
      </c>
      <c r="F513" s="25" t="str">
        <f>IFERROR(VLOOKUP($A513,'TD SOP+PROFORM MOD'!$A$5:$AD$750,MATCH(F$4,'TD SOP+PROFORM MOD'!$B$2:$AT$2,0)+1,0),"")</f>
        <v/>
      </c>
      <c r="G513" s="25" t="str">
        <f>IFERROR(VLOOKUP($A513,'TD SOP+PROFORM MOD'!$A$5:$AD$750,MATCH(G$4,'TD SOP+PROFORM MOD'!$B$2:$AT$2,0)+1,0),"")</f>
        <v/>
      </c>
      <c r="H513" s="26" t="str">
        <f t="shared" si="115"/>
        <v/>
      </c>
      <c r="I513" s="25" t="str">
        <f>IFERROR(VLOOKUP($A513,'TD SOP+PROFORM MOD'!$A$5:$AD$750,MATCH(I$4,'TD SOP+PROFORM MOD'!$B$2:$AT$2,0)+1,0),"")</f>
        <v/>
      </c>
      <c r="J513" s="25" t="str">
        <f>IFERROR(VLOOKUP($A513,'TD SOP+PROFORM MOD'!$A$5:$AD$750,MATCH(J$4,'TD SOP+PROFORM MOD'!$B$2:$AT$2,0)+1,0),"")</f>
        <v/>
      </c>
      <c r="K513" s="26" t="str">
        <f t="shared" si="116"/>
        <v/>
      </c>
      <c r="L513" s="25" t="str">
        <f>IFERROR(VLOOKUP($A513,'TD SOP+PROFORM MOD'!$A$5:$AD$750,MATCH(L$4,'TD SOP+PROFORM MOD'!$B$2:$AT$2,0)+1,0),"")</f>
        <v/>
      </c>
      <c r="M513" s="25" t="str">
        <f>IFERROR(VLOOKUP($A513,'TD SOP+PROFORM MOD'!$A$5:$AD$750,MATCH(M$4,'TD SOP+PROFORM MOD'!$B$2:$AT$2,0)+1,0),"")</f>
        <v/>
      </c>
      <c r="N513" s="26" t="str">
        <f t="shared" si="117"/>
        <v/>
      </c>
      <c r="O513" s="25">
        <f>IFERROR(VLOOKUP($A513,'TD SOP+PROFORM MOD'!$A$5:$AD$750,MATCH(O$4,'TD SOP+PROFORM MOD'!$B$2:$AD$2,0)+1,0),0)+IFERROR(VLOOKUP($A513,'TD SOP+PROFORM MOD'!$A$5:$AD$750,MATCH(O$2,'TD SOP+PROFORM MOD'!$B$2:$AD$2,0)+1,0),0)</f>
        <v>0</v>
      </c>
      <c r="P513" s="25">
        <f>IFERROR(VLOOKUP($A513,'TD SOP+PROFORM MOD'!$A$5:$AD$750,MATCH(P$4,'TD SOP+PROFORM MOD'!$B$2:$AD$2,0)+1,0),0)+IFERROR(VLOOKUP($A513,'TD SOP+PROFORM MOD'!$A$5:$AD$750,MATCH(P$2,'TD SOP+PROFORM MOD'!$B$2:$AD$2,0)+1,0),0)</f>
        <v>0</v>
      </c>
      <c r="Q513" s="26" t="str">
        <f t="shared" si="118"/>
        <v/>
      </c>
      <c r="R513" s="25">
        <f>IFERROR(VLOOKUP($A513,'TD SOP+PROFORM MOD'!$A$5:$AD$750,MATCH(R$4,'TD SOP+PROFORM MOD'!$B$2:$AD$2,0)+1,0),0)+IFERROR(VLOOKUP($A513,'TD SOP+PROFORM MOD'!$A$5:$AD$750,MATCH(R$2,'TD SOP+PROFORM MOD'!$B$2:$AD$2,0)+1,0),0)</f>
        <v>0</v>
      </c>
      <c r="S513" s="25">
        <f>IFERROR(VLOOKUP($A513,'TD SOP+PROFORM MOD'!$A$5:$AD$750,MATCH(S$4,'TD SOP+PROFORM MOD'!$B$2:$AD$2,0)+1,0),0)+IFERROR(VLOOKUP($A513,'TD SOP+PROFORM MOD'!$A$5:$AD$750,MATCH(S$2,'TD SOP+PROFORM MOD'!$B$2:$AD$2,0)+1,0),0)</f>
        <v>0</v>
      </c>
      <c r="T513" s="26" t="str">
        <f t="shared" si="119"/>
        <v/>
      </c>
      <c r="U513" s="25">
        <f>IFERROR(VLOOKUP($A513,'TD SOP+PROFORM MOD'!$A$5:$AD$750,MATCH(U$4,'TD SOP+PROFORM MOD'!$B$2:$AD$2,0)+1,0),0)+IFERROR(VLOOKUP($A513,'TD SOP+PROFORM MOD'!$A$5:$AD$750,MATCH(U$2,'TD SOP+PROFORM MOD'!$B$2:$AD$2,0)+1,0),0)</f>
        <v>0</v>
      </c>
      <c r="V513" s="25">
        <f>IFERROR(VLOOKUP($A513,'TD SOP+PROFORM MOD'!$A$5:$AD$750,MATCH(V$4,'TD SOP+PROFORM MOD'!$B$2:$AD$2,0)+1,0),0)+IFERROR(VLOOKUP($A513,'TD SOP+PROFORM MOD'!$A$5:$AD$750,MATCH(V$2,'TD SOP+PROFORM MOD'!$B$2:$AD$2,0)+1,0),0)</f>
        <v>0</v>
      </c>
      <c r="W513" s="26" t="str">
        <f t="shared" si="120"/>
        <v/>
      </c>
      <c r="X513" s="25">
        <f>IFERROR(VLOOKUP($A513,'TD SOP+PROFORM MOD'!$A$5:$AD$750,MATCH(X$4,'TD SOP+PROFORM MOD'!$B$2:$AD$2,0)+1,0),0)+IFERROR(VLOOKUP($A513,'TD SOP+PROFORM MOD'!$A$5:$AD$750,MATCH(X$2,'TD SOP+PROFORM MOD'!$B$2:$AD$2,0)+1,0),0)</f>
        <v>0</v>
      </c>
      <c r="Y513" s="25">
        <f>IFERROR(VLOOKUP($A513,'TD SOP+PROFORM MOD'!$A$5:$AD$750,MATCH(Y$4,'TD SOP+PROFORM MOD'!$B$2:$AD$2,0)+1,0),0)+IFERROR(VLOOKUP($A513,'TD SOP+PROFORM MOD'!$A$5:$AD$750,MATCH(Y$2,'TD SOP+PROFORM MOD'!$B$2:$AD$2,0)+1,0),0)</f>
        <v>0</v>
      </c>
      <c r="Z513" s="26" t="str">
        <f t="shared" si="121"/>
        <v/>
      </c>
      <c r="AA513" s="25">
        <f>IFERROR(VLOOKUP($A513,'TD SOP+PROFORM MOD'!$A$5:$AD$750,MATCH(AA$4,'TD SOP+PROFORM MOD'!$B$2:$AD$2,0)+1,0),0)+IFERROR(VLOOKUP($A513,'TD SOP+PROFORM MOD'!$A$5:$AD$750,MATCH(AA$2,'TD SOP+PROFORM MOD'!$B$2:$AD$2,0)+1,0),0)</f>
        <v>0</v>
      </c>
      <c r="AB513" s="25">
        <f>IFERROR(VLOOKUP($A513,'TD SOP+PROFORM MOD'!$A$5:$AD$750,MATCH(AB$4,'TD SOP+PROFORM MOD'!$B$2:$AD$2,0)+1,0),0)+IFERROR(VLOOKUP($A513,'TD SOP+PROFORM MOD'!$A$5:$AD$750,MATCH(AB$2,'TD SOP+PROFORM MOD'!$B$2:$AD$2,0)+1,0),0)</f>
        <v>0</v>
      </c>
      <c r="AC513" s="26" t="str">
        <f t="shared" si="122"/>
        <v/>
      </c>
      <c r="AD513" s="25">
        <f>IFERROR(VLOOKUP($A513,'TD SOP+PROFORM MOD'!$A$5:$AD$750,MATCH(AD$4,'TD SOP+PROFORM MOD'!$B$2:$AD$2,0)+1,0),0)+IFERROR(VLOOKUP($A513,'TD SOP+PROFORM MOD'!$A$5:$AD$750,MATCH(AD$2,'TD SOP+PROFORM MOD'!$B$2:$AD$2,0)+1,0),0)</f>
        <v>0</v>
      </c>
      <c r="AE513" s="25">
        <f>IFERROR(VLOOKUP($A513,'TD SOP+PROFORM MOD'!$A$5:$AD$750,MATCH(AE$4,'TD SOP+PROFORM MOD'!$B$2:$AD$2,0)+1,0),0)+IFERROR(VLOOKUP($A513,'TD SOP+PROFORM MOD'!$A$5:$AD$750,MATCH(AE$2,'TD SOP+PROFORM MOD'!$B$2:$AD$2,0)+1,0),0)</f>
        <v>0</v>
      </c>
      <c r="AF513" s="26" t="str">
        <f t="shared" si="123"/>
        <v/>
      </c>
      <c r="AG513" s="25">
        <f>IFERROR(VLOOKUP($A513,'TD SOP+PROFORM MOD'!$A$5:$AD$750,MATCH(AG$4,'TD SOP+PROFORM MOD'!$B$2:$AD$2,0)+1,0),0)+IFERROR(VLOOKUP($A513,'TD SOP+PROFORM MOD'!$A$5:$AD$750,MATCH(AG$2,'TD SOP+PROFORM MOD'!$B$2:$AD$2,0)+1,0),0)</f>
        <v>0</v>
      </c>
      <c r="AH513" s="25">
        <f>IFERROR(VLOOKUP($A513,'TD SOP+PROFORM MOD'!$A$5:$AD$750,MATCH(AH$4,'TD SOP+PROFORM MOD'!$B$2:$AD$2,0)+1,0),0)+IFERROR(VLOOKUP($A513,'TD SOP+PROFORM MOD'!$A$5:$AD$750,MATCH(AH$2,'TD SOP+PROFORM MOD'!$B$2:$AD$2,0)+1,0),0)</f>
        <v>0</v>
      </c>
      <c r="AI513" s="26" t="str">
        <f t="shared" si="124"/>
        <v/>
      </c>
      <c r="AJ513" s="25">
        <f>IFERROR(VLOOKUP($A513,'TD SOP+PROFORM MOD'!$A$5:$AD$750,MATCH(AJ$4,'TD SOP+PROFORM MOD'!$B$2:$AD$2,0)+1,0),0)+IFERROR(VLOOKUP($A513,'TD SOP+PROFORM MOD'!$A$5:$AD$750,MATCH(AJ$2,'TD SOP+PROFORM MOD'!$B$2:$AD$2,0)+1,0),0)</f>
        <v>0</v>
      </c>
      <c r="AK513" s="25">
        <f>IFERROR(VLOOKUP($A513,'TD SOP+PROFORM MOD'!$A$5:$AD$750,MATCH(AK$4,'TD SOP+PROFORM MOD'!$B$2:$AD$2,0)+1,0),0)+IFERROR(VLOOKUP($A513,'TD SOP+PROFORM MOD'!$A$5:$AD$750,MATCH(AK$2,'TD SOP+PROFORM MOD'!$B$2:$AD$2,0)+1,0),0)</f>
        <v>0</v>
      </c>
      <c r="AL513" s="26" t="str">
        <f t="shared" si="125"/>
        <v/>
      </c>
      <c r="AM513" s="25">
        <f t="shared" si="127"/>
        <v>0</v>
      </c>
      <c r="AN513" s="25">
        <f t="shared" si="127"/>
        <v>0</v>
      </c>
      <c r="AO513" s="26" t="str">
        <f t="shared" si="126"/>
        <v/>
      </c>
      <c r="AR513" s="25">
        <f>SUMIF('B&amp;S YTD LFY'!B:B,"="&amp;A513,'B&amp;S YTD LFY'!C:C)</f>
        <v>0</v>
      </c>
      <c r="AS513" s="25">
        <f t="shared" si="128"/>
        <v>0</v>
      </c>
      <c r="AT513" s="25"/>
    </row>
    <row r="514" spans="1:46" x14ac:dyDescent="0.35">
      <c r="A514" s="24">
        <f>IF(AND('TD SOP+PROFORM MOD'!A511&lt;&gt;"",'TD SOP+PROFORM MOD'!A511&lt;&gt;"TOTAL"),'TD SOP+PROFORM MOD'!A511,0)</f>
        <v>0</v>
      </c>
      <c r="C514" s="25" t="str">
        <f>IFERROR(VLOOKUP($A514,'TD SOP+PROFORM MOD'!$A$5:$AD$750,MATCH(C$4,'TD SOP+PROFORM MOD'!$B$2:$AT$2,0)+1,0),"")</f>
        <v/>
      </c>
      <c r="D514" s="25" t="str">
        <f>IFERROR(VLOOKUP($A514,'TD SOP+PROFORM MOD'!$A$5:$AD$750,MATCH(D$4,'TD SOP+PROFORM MOD'!$B$2:$AT$2,0)+1,0),"")</f>
        <v/>
      </c>
      <c r="E514" s="26" t="str">
        <f t="shared" si="114"/>
        <v/>
      </c>
      <c r="F514" s="25" t="str">
        <f>IFERROR(VLOOKUP($A514,'TD SOP+PROFORM MOD'!$A$5:$AD$750,MATCH(F$4,'TD SOP+PROFORM MOD'!$B$2:$AT$2,0)+1,0),"")</f>
        <v/>
      </c>
      <c r="G514" s="25" t="str">
        <f>IFERROR(VLOOKUP($A514,'TD SOP+PROFORM MOD'!$A$5:$AD$750,MATCH(G$4,'TD SOP+PROFORM MOD'!$B$2:$AT$2,0)+1,0),"")</f>
        <v/>
      </c>
      <c r="H514" s="26" t="str">
        <f t="shared" si="115"/>
        <v/>
      </c>
      <c r="I514" s="25" t="str">
        <f>IFERROR(VLOOKUP($A514,'TD SOP+PROFORM MOD'!$A$5:$AD$750,MATCH(I$4,'TD SOP+PROFORM MOD'!$B$2:$AT$2,0)+1,0),"")</f>
        <v/>
      </c>
      <c r="J514" s="25" t="str">
        <f>IFERROR(VLOOKUP($A514,'TD SOP+PROFORM MOD'!$A$5:$AD$750,MATCH(J$4,'TD SOP+PROFORM MOD'!$B$2:$AT$2,0)+1,0),"")</f>
        <v/>
      </c>
      <c r="K514" s="26" t="str">
        <f t="shared" si="116"/>
        <v/>
      </c>
      <c r="L514" s="25" t="str">
        <f>IFERROR(VLOOKUP($A514,'TD SOP+PROFORM MOD'!$A$5:$AD$750,MATCH(L$4,'TD SOP+PROFORM MOD'!$B$2:$AT$2,0)+1,0),"")</f>
        <v/>
      </c>
      <c r="M514" s="25" t="str">
        <f>IFERROR(VLOOKUP($A514,'TD SOP+PROFORM MOD'!$A$5:$AD$750,MATCH(M$4,'TD SOP+PROFORM MOD'!$B$2:$AT$2,0)+1,0),"")</f>
        <v/>
      </c>
      <c r="N514" s="26" t="str">
        <f t="shared" si="117"/>
        <v/>
      </c>
      <c r="O514" s="25">
        <f>IFERROR(VLOOKUP($A514,'TD SOP+PROFORM MOD'!$A$5:$AD$750,MATCH(O$4,'TD SOP+PROFORM MOD'!$B$2:$AD$2,0)+1,0),0)+IFERROR(VLOOKUP($A514,'TD SOP+PROFORM MOD'!$A$5:$AD$750,MATCH(O$2,'TD SOP+PROFORM MOD'!$B$2:$AD$2,0)+1,0),0)</f>
        <v>0</v>
      </c>
      <c r="P514" s="25">
        <f>IFERROR(VLOOKUP($A514,'TD SOP+PROFORM MOD'!$A$5:$AD$750,MATCH(P$4,'TD SOP+PROFORM MOD'!$B$2:$AD$2,0)+1,0),0)+IFERROR(VLOOKUP($A514,'TD SOP+PROFORM MOD'!$A$5:$AD$750,MATCH(P$2,'TD SOP+PROFORM MOD'!$B$2:$AD$2,0)+1,0),0)</f>
        <v>0</v>
      </c>
      <c r="Q514" s="26" t="str">
        <f t="shared" si="118"/>
        <v/>
      </c>
      <c r="R514" s="25">
        <f>IFERROR(VLOOKUP($A514,'TD SOP+PROFORM MOD'!$A$5:$AD$750,MATCH(R$4,'TD SOP+PROFORM MOD'!$B$2:$AD$2,0)+1,0),0)+IFERROR(VLOOKUP($A514,'TD SOP+PROFORM MOD'!$A$5:$AD$750,MATCH(R$2,'TD SOP+PROFORM MOD'!$B$2:$AD$2,0)+1,0),0)</f>
        <v>0</v>
      </c>
      <c r="S514" s="25">
        <f>IFERROR(VLOOKUP($A514,'TD SOP+PROFORM MOD'!$A$5:$AD$750,MATCH(S$4,'TD SOP+PROFORM MOD'!$B$2:$AD$2,0)+1,0),0)+IFERROR(VLOOKUP($A514,'TD SOP+PROFORM MOD'!$A$5:$AD$750,MATCH(S$2,'TD SOP+PROFORM MOD'!$B$2:$AD$2,0)+1,0),0)</f>
        <v>0</v>
      </c>
      <c r="T514" s="26" t="str">
        <f t="shared" si="119"/>
        <v/>
      </c>
      <c r="U514" s="25">
        <f>IFERROR(VLOOKUP($A514,'TD SOP+PROFORM MOD'!$A$5:$AD$750,MATCH(U$4,'TD SOP+PROFORM MOD'!$B$2:$AD$2,0)+1,0),0)+IFERROR(VLOOKUP($A514,'TD SOP+PROFORM MOD'!$A$5:$AD$750,MATCH(U$2,'TD SOP+PROFORM MOD'!$B$2:$AD$2,0)+1,0),0)</f>
        <v>0</v>
      </c>
      <c r="V514" s="25">
        <f>IFERROR(VLOOKUP($A514,'TD SOP+PROFORM MOD'!$A$5:$AD$750,MATCH(V$4,'TD SOP+PROFORM MOD'!$B$2:$AD$2,0)+1,0),0)+IFERROR(VLOOKUP($A514,'TD SOP+PROFORM MOD'!$A$5:$AD$750,MATCH(V$2,'TD SOP+PROFORM MOD'!$B$2:$AD$2,0)+1,0),0)</f>
        <v>0</v>
      </c>
      <c r="W514" s="26" t="str">
        <f t="shared" si="120"/>
        <v/>
      </c>
      <c r="X514" s="25">
        <f>IFERROR(VLOOKUP($A514,'TD SOP+PROFORM MOD'!$A$5:$AD$750,MATCH(X$4,'TD SOP+PROFORM MOD'!$B$2:$AD$2,0)+1,0),0)+IFERROR(VLOOKUP($A514,'TD SOP+PROFORM MOD'!$A$5:$AD$750,MATCH(X$2,'TD SOP+PROFORM MOD'!$B$2:$AD$2,0)+1,0),0)</f>
        <v>0</v>
      </c>
      <c r="Y514" s="25">
        <f>IFERROR(VLOOKUP($A514,'TD SOP+PROFORM MOD'!$A$5:$AD$750,MATCH(Y$4,'TD SOP+PROFORM MOD'!$B$2:$AD$2,0)+1,0),0)+IFERROR(VLOOKUP($A514,'TD SOP+PROFORM MOD'!$A$5:$AD$750,MATCH(Y$2,'TD SOP+PROFORM MOD'!$B$2:$AD$2,0)+1,0),0)</f>
        <v>0</v>
      </c>
      <c r="Z514" s="26" t="str">
        <f t="shared" si="121"/>
        <v/>
      </c>
      <c r="AA514" s="25">
        <f>IFERROR(VLOOKUP($A514,'TD SOP+PROFORM MOD'!$A$5:$AD$750,MATCH(AA$4,'TD SOP+PROFORM MOD'!$B$2:$AD$2,0)+1,0),0)+IFERROR(VLOOKUP($A514,'TD SOP+PROFORM MOD'!$A$5:$AD$750,MATCH(AA$2,'TD SOP+PROFORM MOD'!$B$2:$AD$2,0)+1,0),0)</f>
        <v>0</v>
      </c>
      <c r="AB514" s="25">
        <f>IFERROR(VLOOKUP($A514,'TD SOP+PROFORM MOD'!$A$5:$AD$750,MATCH(AB$4,'TD SOP+PROFORM MOD'!$B$2:$AD$2,0)+1,0),0)+IFERROR(VLOOKUP($A514,'TD SOP+PROFORM MOD'!$A$5:$AD$750,MATCH(AB$2,'TD SOP+PROFORM MOD'!$B$2:$AD$2,0)+1,0),0)</f>
        <v>0</v>
      </c>
      <c r="AC514" s="26" t="str">
        <f t="shared" si="122"/>
        <v/>
      </c>
      <c r="AD514" s="25">
        <f>IFERROR(VLOOKUP($A514,'TD SOP+PROFORM MOD'!$A$5:$AD$750,MATCH(AD$4,'TD SOP+PROFORM MOD'!$B$2:$AD$2,0)+1,0),0)+IFERROR(VLOOKUP($A514,'TD SOP+PROFORM MOD'!$A$5:$AD$750,MATCH(AD$2,'TD SOP+PROFORM MOD'!$B$2:$AD$2,0)+1,0),0)</f>
        <v>0</v>
      </c>
      <c r="AE514" s="25">
        <f>IFERROR(VLOOKUP($A514,'TD SOP+PROFORM MOD'!$A$5:$AD$750,MATCH(AE$4,'TD SOP+PROFORM MOD'!$B$2:$AD$2,0)+1,0),0)+IFERROR(VLOOKUP($A514,'TD SOP+PROFORM MOD'!$A$5:$AD$750,MATCH(AE$2,'TD SOP+PROFORM MOD'!$B$2:$AD$2,0)+1,0),0)</f>
        <v>0</v>
      </c>
      <c r="AF514" s="26" t="str">
        <f t="shared" si="123"/>
        <v/>
      </c>
      <c r="AG514" s="25">
        <f>IFERROR(VLOOKUP($A514,'TD SOP+PROFORM MOD'!$A$5:$AD$750,MATCH(AG$4,'TD SOP+PROFORM MOD'!$B$2:$AD$2,0)+1,0),0)+IFERROR(VLOOKUP($A514,'TD SOP+PROFORM MOD'!$A$5:$AD$750,MATCH(AG$2,'TD SOP+PROFORM MOD'!$B$2:$AD$2,0)+1,0),0)</f>
        <v>0</v>
      </c>
      <c r="AH514" s="25">
        <f>IFERROR(VLOOKUP($A514,'TD SOP+PROFORM MOD'!$A$5:$AD$750,MATCH(AH$4,'TD SOP+PROFORM MOD'!$B$2:$AD$2,0)+1,0),0)+IFERROR(VLOOKUP($A514,'TD SOP+PROFORM MOD'!$A$5:$AD$750,MATCH(AH$2,'TD SOP+PROFORM MOD'!$B$2:$AD$2,0)+1,0),0)</f>
        <v>0</v>
      </c>
      <c r="AI514" s="26" t="str">
        <f t="shared" si="124"/>
        <v/>
      </c>
      <c r="AJ514" s="25">
        <f>IFERROR(VLOOKUP($A514,'TD SOP+PROFORM MOD'!$A$5:$AD$750,MATCH(AJ$4,'TD SOP+PROFORM MOD'!$B$2:$AD$2,0)+1,0),0)+IFERROR(VLOOKUP($A514,'TD SOP+PROFORM MOD'!$A$5:$AD$750,MATCH(AJ$2,'TD SOP+PROFORM MOD'!$B$2:$AD$2,0)+1,0),0)</f>
        <v>0</v>
      </c>
      <c r="AK514" s="25">
        <f>IFERROR(VLOOKUP($A514,'TD SOP+PROFORM MOD'!$A$5:$AD$750,MATCH(AK$4,'TD SOP+PROFORM MOD'!$B$2:$AD$2,0)+1,0),0)+IFERROR(VLOOKUP($A514,'TD SOP+PROFORM MOD'!$A$5:$AD$750,MATCH(AK$2,'TD SOP+PROFORM MOD'!$B$2:$AD$2,0)+1,0),0)</f>
        <v>0</v>
      </c>
      <c r="AL514" s="26" t="str">
        <f t="shared" si="125"/>
        <v/>
      </c>
      <c r="AM514" s="25">
        <f t="shared" si="127"/>
        <v>0</v>
      </c>
      <c r="AN514" s="25">
        <f t="shared" si="127"/>
        <v>0</v>
      </c>
      <c r="AO514" s="26" t="str">
        <f t="shared" si="126"/>
        <v/>
      </c>
      <c r="AR514" s="25">
        <f>SUMIF('B&amp;S YTD LFY'!B:B,"="&amp;A514,'B&amp;S YTD LFY'!C:C)</f>
        <v>0</v>
      </c>
      <c r="AS514" s="25">
        <f t="shared" si="128"/>
        <v>0</v>
      </c>
      <c r="AT514" s="25"/>
    </row>
    <row r="515" spans="1:46" x14ac:dyDescent="0.35">
      <c r="A515" s="24">
        <f>IF(AND('TD SOP+PROFORM MOD'!A512&lt;&gt;"",'TD SOP+PROFORM MOD'!A512&lt;&gt;"TOTAL"),'TD SOP+PROFORM MOD'!A512,0)</f>
        <v>0</v>
      </c>
      <c r="C515" s="25" t="str">
        <f>IFERROR(VLOOKUP($A515,'TD SOP+PROFORM MOD'!$A$5:$AD$750,MATCH(C$4,'TD SOP+PROFORM MOD'!$B$2:$AT$2,0)+1,0),"")</f>
        <v/>
      </c>
      <c r="D515" s="25" t="str">
        <f>IFERROR(VLOOKUP($A515,'TD SOP+PROFORM MOD'!$A$5:$AD$750,MATCH(D$4,'TD SOP+PROFORM MOD'!$B$2:$AT$2,0)+1,0),"")</f>
        <v/>
      </c>
      <c r="E515" s="26" t="str">
        <f t="shared" si="114"/>
        <v/>
      </c>
      <c r="F515" s="25" t="str">
        <f>IFERROR(VLOOKUP($A515,'TD SOP+PROFORM MOD'!$A$5:$AD$750,MATCH(F$4,'TD SOP+PROFORM MOD'!$B$2:$AT$2,0)+1,0),"")</f>
        <v/>
      </c>
      <c r="G515" s="25" t="str">
        <f>IFERROR(VLOOKUP($A515,'TD SOP+PROFORM MOD'!$A$5:$AD$750,MATCH(G$4,'TD SOP+PROFORM MOD'!$B$2:$AT$2,0)+1,0),"")</f>
        <v/>
      </c>
      <c r="H515" s="26" t="str">
        <f t="shared" si="115"/>
        <v/>
      </c>
      <c r="I515" s="25" t="str">
        <f>IFERROR(VLOOKUP($A515,'TD SOP+PROFORM MOD'!$A$5:$AD$750,MATCH(I$4,'TD SOP+PROFORM MOD'!$B$2:$AT$2,0)+1,0),"")</f>
        <v/>
      </c>
      <c r="J515" s="25" t="str">
        <f>IFERROR(VLOOKUP($A515,'TD SOP+PROFORM MOD'!$A$5:$AD$750,MATCH(J$4,'TD SOP+PROFORM MOD'!$B$2:$AT$2,0)+1,0),"")</f>
        <v/>
      </c>
      <c r="K515" s="26" t="str">
        <f t="shared" si="116"/>
        <v/>
      </c>
      <c r="L515" s="25" t="str">
        <f>IFERROR(VLOOKUP($A515,'TD SOP+PROFORM MOD'!$A$5:$AD$750,MATCH(L$4,'TD SOP+PROFORM MOD'!$B$2:$AT$2,0)+1,0),"")</f>
        <v/>
      </c>
      <c r="M515" s="25" t="str">
        <f>IFERROR(VLOOKUP($A515,'TD SOP+PROFORM MOD'!$A$5:$AD$750,MATCH(M$4,'TD SOP+PROFORM MOD'!$B$2:$AT$2,0)+1,0),"")</f>
        <v/>
      </c>
      <c r="N515" s="26" t="str">
        <f t="shared" si="117"/>
        <v/>
      </c>
      <c r="O515" s="25">
        <f>IFERROR(VLOOKUP($A515,'TD SOP+PROFORM MOD'!$A$5:$AD$750,MATCH(O$4,'TD SOP+PROFORM MOD'!$B$2:$AD$2,0)+1,0),0)+IFERROR(VLOOKUP($A515,'TD SOP+PROFORM MOD'!$A$5:$AD$750,MATCH(O$2,'TD SOP+PROFORM MOD'!$B$2:$AD$2,0)+1,0),0)</f>
        <v>0</v>
      </c>
      <c r="P515" s="25">
        <f>IFERROR(VLOOKUP($A515,'TD SOP+PROFORM MOD'!$A$5:$AD$750,MATCH(P$4,'TD SOP+PROFORM MOD'!$B$2:$AD$2,0)+1,0),0)+IFERROR(VLOOKUP($A515,'TD SOP+PROFORM MOD'!$A$5:$AD$750,MATCH(P$2,'TD SOP+PROFORM MOD'!$B$2:$AD$2,0)+1,0),0)</f>
        <v>0</v>
      </c>
      <c r="Q515" s="26" t="str">
        <f t="shared" si="118"/>
        <v/>
      </c>
      <c r="R515" s="25">
        <f>IFERROR(VLOOKUP($A515,'TD SOP+PROFORM MOD'!$A$5:$AD$750,MATCH(R$4,'TD SOP+PROFORM MOD'!$B$2:$AD$2,0)+1,0),0)+IFERROR(VLOOKUP($A515,'TD SOP+PROFORM MOD'!$A$5:$AD$750,MATCH(R$2,'TD SOP+PROFORM MOD'!$B$2:$AD$2,0)+1,0),0)</f>
        <v>0</v>
      </c>
      <c r="S515" s="25">
        <f>IFERROR(VLOOKUP($A515,'TD SOP+PROFORM MOD'!$A$5:$AD$750,MATCH(S$4,'TD SOP+PROFORM MOD'!$B$2:$AD$2,0)+1,0),0)+IFERROR(VLOOKUP($A515,'TD SOP+PROFORM MOD'!$A$5:$AD$750,MATCH(S$2,'TD SOP+PROFORM MOD'!$B$2:$AD$2,0)+1,0),0)</f>
        <v>0</v>
      </c>
      <c r="T515" s="26" t="str">
        <f t="shared" si="119"/>
        <v/>
      </c>
      <c r="U515" s="25">
        <f>IFERROR(VLOOKUP($A515,'TD SOP+PROFORM MOD'!$A$5:$AD$750,MATCH(U$4,'TD SOP+PROFORM MOD'!$B$2:$AD$2,0)+1,0),0)+IFERROR(VLOOKUP($A515,'TD SOP+PROFORM MOD'!$A$5:$AD$750,MATCH(U$2,'TD SOP+PROFORM MOD'!$B$2:$AD$2,0)+1,0),0)</f>
        <v>0</v>
      </c>
      <c r="V515" s="25">
        <f>IFERROR(VLOOKUP($A515,'TD SOP+PROFORM MOD'!$A$5:$AD$750,MATCH(V$4,'TD SOP+PROFORM MOD'!$B$2:$AD$2,0)+1,0),0)+IFERROR(VLOOKUP($A515,'TD SOP+PROFORM MOD'!$A$5:$AD$750,MATCH(V$2,'TD SOP+PROFORM MOD'!$B$2:$AD$2,0)+1,0),0)</f>
        <v>0</v>
      </c>
      <c r="W515" s="26" t="str">
        <f t="shared" si="120"/>
        <v/>
      </c>
      <c r="X515" s="25">
        <f>IFERROR(VLOOKUP($A515,'TD SOP+PROFORM MOD'!$A$5:$AD$750,MATCH(X$4,'TD SOP+PROFORM MOD'!$B$2:$AD$2,0)+1,0),0)+IFERROR(VLOOKUP($A515,'TD SOP+PROFORM MOD'!$A$5:$AD$750,MATCH(X$2,'TD SOP+PROFORM MOD'!$B$2:$AD$2,0)+1,0),0)</f>
        <v>0</v>
      </c>
      <c r="Y515" s="25">
        <f>IFERROR(VLOOKUP($A515,'TD SOP+PROFORM MOD'!$A$5:$AD$750,MATCH(Y$4,'TD SOP+PROFORM MOD'!$B$2:$AD$2,0)+1,0),0)+IFERROR(VLOOKUP($A515,'TD SOP+PROFORM MOD'!$A$5:$AD$750,MATCH(Y$2,'TD SOP+PROFORM MOD'!$B$2:$AD$2,0)+1,0),0)</f>
        <v>0</v>
      </c>
      <c r="Z515" s="26" t="str">
        <f t="shared" si="121"/>
        <v/>
      </c>
      <c r="AA515" s="25">
        <f>IFERROR(VLOOKUP($A515,'TD SOP+PROFORM MOD'!$A$5:$AD$750,MATCH(AA$4,'TD SOP+PROFORM MOD'!$B$2:$AD$2,0)+1,0),0)+IFERROR(VLOOKUP($A515,'TD SOP+PROFORM MOD'!$A$5:$AD$750,MATCH(AA$2,'TD SOP+PROFORM MOD'!$B$2:$AD$2,0)+1,0),0)</f>
        <v>0</v>
      </c>
      <c r="AB515" s="25">
        <f>IFERROR(VLOOKUP($A515,'TD SOP+PROFORM MOD'!$A$5:$AD$750,MATCH(AB$4,'TD SOP+PROFORM MOD'!$B$2:$AD$2,0)+1,0),0)+IFERROR(VLOOKUP($A515,'TD SOP+PROFORM MOD'!$A$5:$AD$750,MATCH(AB$2,'TD SOP+PROFORM MOD'!$B$2:$AD$2,0)+1,0),0)</f>
        <v>0</v>
      </c>
      <c r="AC515" s="26" t="str">
        <f t="shared" si="122"/>
        <v/>
      </c>
      <c r="AD515" s="25">
        <f>IFERROR(VLOOKUP($A515,'TD SOP+PROFORM MOD'!$A$5:$AD$750,MATCH(AD$4,'TD SOP+PROFORM MOD'!$B$2:$AD$2,0)+1,0),0)+IFERROR(VLOOKUP($A515,'TD SOP+PROFORM MOD'!$A$5:$AD$750,MATCH(AD$2,'TD SOP+PROFORM MOD'!$B$2:$AD$2,0)+1,0),0)</f>
        <v>0</v>
      </c>
      <c r="AE515" s="25">
        <f>IFERROR(VLOOKUP($A515,'TD SOP+PROFORM MOD'!$A$5:$AD$750,MATCH(AE$4,'TD SOP+PROFORM MOD'!$B$2:$AD$2,0)+1,0),0)+IFERROR(VLOOKUP($A515,'TD SOP+PROFORM MOD'!$A$5:$AD$750,MATCH(AE$2,'TD SOP+PROFORM MOD'!$B$2:$AD$2,0)+1,0),0)</f>
        <v>0</v>
      </c>
      <c r="AF515" s="26" t="str">
        <f t="shared" si="123"/>
        <v/>
      </c>
      <c r="AG515" s="25">
        <f>IFERROR(VLOOKUP($A515,'TD SOP+PROFORM MOD'!$A$5:$AD$750,MATCH(AG$4,'TD SOP+PROFORM MOD'!$B$2:$AD$2,0)+1,0),0)+IFERROR(VLOOKUP($A515,'TD SOP+PROFORM MOD'!$A$5:$AD$750,MATCH(AG$2,'TD SOP+PROFORM MOD'!$B$2:$AD$2,0)+1,0),0)</f>
        <v>0</v>
      </c>
      <c r="AH515" s="25">
        <f>IFERROR(VLOOKUP($A515,'TD SOP+PROFORM MOD'!$A$5:$AD$750,MATCH(AH$4,'TD SOP+PROFORM MOD'!$B$2:$AD$2,0)+1,0),0)+IFERROR(VLOOKUP($A515,'TD SOP+PROFORM MOD'!$A$5:$AD$750,MATCH(AH$2,'TD SOP+PROFORM MOD'!$B$2:$AD$2,0)+1,0),0)</f>
        <v>0</v>
      </c>
      <c r="AI515" s="26" t="str">
        <f t="shared" si="124"/>
        <v/>
      </c>
      <c r="AJ515" s="25">
        <f>IFERROR(VLOOKUP($A515,'TD SOP+PROFORM MOD'!$A$5:$AD$750,MATCH(AJ$4,'TD SOP+PROFORM MOD'!$B$2:$AD$2,0)+1,0),0)+IFERROR(VLOOKUP($A515,'TD SOP+PROFORM MOD'!$A$5:$AD$750,MATCH(AJ$2,'TD SOP+PROFORM MOD'!$B$2:$AD$2,0)+1,0),0)</f>
        <v>0</v>
      </c>
      <c r="AK515" s="25">
        <f>IFERROR(VLOOKUP($A515,'TD SOP+PROFORM MOD'!$A$5:$AD$750,MATCH(AK$4,'TD SOP+PROFORM MOD'!$B$2:$AD$2,0)+1,0),0)+IFERROR(VLOOKUP($A515,'TD SOP+PROFORM MOD'!$A$5:$AD$750,MATCH(AK$2,'TD SOP+PROFORM MOD'!$B$2:$AD$2,0)+1,0),0)</f>
        <v>0</v>
      </c>
      <c r="AL515" s="26" t="str">
        <f t="shared" si="125"/>
        <v/>
      </c>
      <c r="AM515" s="25">
        <f t="shared" si="127"/>
        <v>0</v>
      </c>
      <c r="AN515" s="25">
        <f t="shared" si="127"/>
        <v>0</v>
      </c>
      <c r="AO515" s="26" t="str">
        <f t="shared" si="126"/>
        <v/>
      </c>
      <c r="AR515" s="25">
        <f>SUMIF('B&amp;S YTD LFY'!B:B,"="&amp;A515,'B&amp;S YTD LFY'!C:C)</f>
        <v>0</v>
      </c>
      <c r="AS515" s="25">
        <f t="shared" si="128"/>
        <v>0</v>
      </c>
      <c r="AT515" s="25"/>
    </row>
    <row r="516" spans="1:46" x14ac:dyDescent="0.35">
      <c r="A516" s="24">
        <f>IF(AND('TD SOP+PROFORM MOD'!A513&lt;&gt;"",'TD SOP+PROFORM MOD'!A513&lt;&gt;"TOTAL"),'TD SOP+PROFORM MOD'!A513,0)</f>
        <v>0</v>
      </c>
      <c r="C516" s="25" t="str">
        <f>IFERROR(VLOOKUP($A516,'TD SOP+PROFORM MOD'!$A$5:$AD$750,MATCH(C$4,'TD SOP+PROFORM MOD'!$B$2:$AT$2,0)+1,0),"")</f>
        <v/>
      </c>
      <c r="D516" s="25" t="str">
        <f>IFERROR(VLOOKUP($A516,'TD SOP+PROFORM MOD'!$A$5:$AD$750,MATCH(D$4,'TD SOP+PROFORM MOD'!$B$2:$AT$2,0)+1,0),"")</f>
        <v/>
      </c>
      <c r="E516" s="26" t="str">
        <f t="shared" si="114"/>
        <v/>
      </c>
      <c r="F516" s="25" t="str">
        <f>IFERROR(VLOOKUP($A516,'TD SOP+PROFORM MOD'!$A$5:$AD$750,MATCH(F$4,'TD SOP+PROFORM MOD'!$B$2:$AT$2,0)+1,0),"")</f>
        <v/>
      </c>
      <c r="G516" s="25" t="str">
        <f>IFERROR(VLOOKUP($A516,'TD SOP+PROFORM MOD'!$A$5:$AD$750,MATCH(G$4,'TD SOP+PROFORM MOD'!$B$2:$AT$2,0)+1,0),"")</f>
        <v/>
      </c>
      <c r="H516" s="26" t="str">
        <f t="shared" si="115"/>
        <v/>
      </c>
      <c r="I516" s="25" t="str">
        <f>IFERROR(VLOOKUP($A516,'TD SOP+PROFORM MOD'!$A$5:$AD$750,MATCH(I$4,'TD SOP+PROFORM MOD'!$B$2:$AT$2,0)+1,0),"")</f>
        <v/>
      </c>
      <c r="J516" s="25" t="str">
        <f>IFERROR(VLOOKUP($A516,'TD SOP+PROFORM MOD'!$A$5:$AD$750,MATCH(J$4,'TD SOP+PROFORM MOD'!$B$2:$AT$2,0)+1,0),"")</f>
        <v/>
      </c>
      <c r="K516" s="26" t="str">
        <f t="shared" si="116"/>
        <v/>
      </c>
      <c r="L516" s="25" t="str">
        <f>IFERROR(VLOOKUP($A516,'TD SOP+PROFORM MOD'!$A$5:$AD$750,MATCH(L$4,'TD SOP+PROFORM MOD'!$B$2:$AT$2,0)+1,0),"")</f>
        <v/>
      </c>
      <c r="M516" s="25" t="str">
        <f>IFERROR(VLOOKUP($A516,'TD SOP+PROFORM MOD'!$A$5:$AD$750,MATCH(M$4,'TD SOP+PROFORM MOD'!$B$2:$AT$2,0)+1,0),"")</f>
        <v/>
      </c>
      <c r="N516" s="26" t="str">
        <f t="shared" si="117"/>
        <v/>
      </c>
      <c r="O516" s="25">
        <f>IFERROR(VLOOKUP($A516,'TD SOP+PROFORM MOD'!$A$5:$AD$750,MATCH(O$4,'TD SOP+PROFORM MOD'!$B$2:$AD$2,0)+1,0),0)+IFERROR(VLOOKUP($A516,'TD SOP+PROFORM MOD'!$A$5:$AD$750,MATCH(O$2,'TD SOP+PROFORM MOD'!$B$2:$AD$2,0)+1,0),0)</f>
        <v>0</v>
      </c>
      <c r="P516" s="25">
        <f>IFERROR(VLOOKUP($A516,'TD SOP+PROFORM MOD'!$A$5:$AD$750,MATCH(P$4,'TD SOP+PROFORM MOD'!$B$2:$AD$2,0)+1,0),0)+IFERROR(VLOOKUP($A516,'TD SOP+PROFORM MOD'!$A$5:$AD$750,MATCH(P$2,'TD SOP+PROFORM MOD'!$B$2:$AD$2,0)+1,0),0)</f>
        <v>0</v>
      </c>
      <c r="Q516" s="26" t="str">
        <f t="shared" si="118"/>
        <v/>
      </c>
      <c r="R516" s="25">
        <f>IFERROR(VLOOKUP($A516,'TD SOP+PROFORM MOD'!$A$5:$AD$750,MATCH(R$4,'TD SOP+PROFORM MOD'!$B$2:$AD$2,0)+1,0),0)+IFERROR(VLOOKUP($A516,'TD SOP+PROFORM MOD'!$A$5:$AD$750,MATCH(R$2,'TD SOP+PROFORM MOD'!$B$2:$AD$2,0)+1,0),0)</f>
        <v>0</v>
      </c>
      <c r="S516" s="25">
        <f>IFERROR(VLOOKUP($A516,'TD SOP+PROFORM MOD'!$A$5:$AD$750,MATCH(S$4,'TD SOP+PROFORM MOD'!$B$2:$AD$2,0)+1,0),0)+IFERROR(VLOOKUP($A516,'TD SOP+PROFORM MOD'!$A$5:$AD$750,MATCH(S$2,'TD SOP+PROFORM MOD'!$B$2:$AD$2,0)+1,0),0)</f>
        <v>0</v>
      </c>
      <c r="T516" s="26" t="str">
        <f t="shared" si="119"/>
        <v/>
      </c>
      <c r="U516" s="25">
        <f>IFERROR(VLOOKUP($A516,'TD SOP+PROFORM MOD'!$A$5:$AD$750,MATCH(U$4,'TD SOP+PROFORM MOD'!$B$2:$AD$2,0)+1,0),0)+IFERROR(VLOOKUP($A516,'TD SOP+PROFORM MOD'!$A$5:$AD$750,MATCH(U$2,'TD SOP+PROFORM MOD'!$B$2:$AD$2,0)+1,0),0)</f>
        <v>0</v>
      </c>
      <c r="V516" s="25">
        <f>IFERROR(VLOOKUP($A516,'TD SOP+PROFORM MOD'!$A$5:$AD$750,MATCH(V$4,'TD SOP+PROFORM MOD'!$B$2:$AD$2,0)+1,0),0)+IFERROR(VLOOKUP($A516,'TD SOP+PROFORM MOD'!$A$5:$AD$750,MATCH(V$2,'TD SOP+PROFORM MOD'!$B$2:$AD$2,0)+1,0),0)</f>
        <v>0</v>
      </c>
      <c r="W516" s="26" t="str">
        <f t="shared" si="120"/>
        <v/>
      </c>
      <c r="X516" s="25">
        <f>IFERROR(VLOOKUP($A516,'TD SOP+PROFORM MOD'!$A$5:$AD$750,MATCH(X$4,'TD SOP+PROFORM MOD'!$B$2:$AD$2,0)+1,0),0)+IFERROR(VLOOKUP($A516,'TD SOP+PROFORM MOD'!$A$5:$AD$750,MATCH(X$2,'TD SOP+PROFORM MOD'!$B$2:$AD$2,0)+1,0),0)</f>
        <v>0</v>
      </c>
      <c r="Y516" s="25">
        <f>IFERROR(VLOOKUP($A516,'TD SOP+PROFORM MOD'!$A$5:$AD$750,MATCH(Y$4,'TD SOP+PROFORM MOD'!$B$2:$AD$2,0)+1,0),0)+IFERROR(VLOOKUP($A516,'TD SOP+PROFORM MOD'!$A$5:$AD$750,MATCH(Y$2,'TD SOP+PROFORM MOD'!$B$2:$AD$2,0)+1,0),0)</f>
        <v>0</v>
      </c>
      <c r="Z516" s="26" t="str">
        <f t="shared" si="121"/>
        <v/>
      </c>
      <c r="AA516" s="25">
        <f>IFERROR(VLOOKUP($A516,'TD SOP+PROFORM MOD'!$A$5:$AD$750,MATCH(AA$4,'TD SOP+PROFORM MOD'!$B$2:$AD$2,0)+1,0),0)+IFERROR(VLOOKUP($A516,'TD SOP+PROFORM MOD'!$A$5:$AD$750,MATCH(AA$2,'TD SOP+PROFORM MOD'!$B$2:$AD$2,0)+1,0),0)</f>
        <v>0</v>
      </c>
      <c r="AB516" s="25">
        <f>IFERROR(VLOOKUP($A516,'TD SOP+PROFORM MOD'!$A$5:$AD$750,MATCH(AB$4,'TD SOP+PROFORM MOD'!$B$2:$AD$2,0)+1,0),0)+IFERROR(VLOOKUP($A516,'TD SOP+PROFORM MOD'!$A$5:$AD$750,MATCH(AB$2,'TD SOP+PROFORM MOD'!$B$2:$AD$2,0)+1,0),0)</f>
        <v>0</v>
      </c>
      <c r="AC516" s="26" t="str">
        <f t="shared" si="122"/>
        <v/>
      </c>
      <c r="AD516" s="25">
        <f>IFERROR(VLOOKUP($A516,'TD SOP+PROFORM MOD'!$A$5:$AD$750,MATCH(AD$4,'TD SOP+PROFORM MOD'!$B$2:$AD$2,0)+1,0),0)+IFERROR(VLOOKUP($A516,'TD SOP+PROFORM MOD'!$A$5:$AD$750,MATCH(AD$2,'TD SOP+PROFORM MOD'!$B$2:$AD$2,0)+1,0),0)</f>
        <v>0</v>
      </c>
      <c r="AE516" s="25">
        <f>IFERROR(VLOOKUP($A516,'TD SOP+PROFORM MOD'!$A$5:$AD$750,MATCH(AE$4,'TD SOP+PROFORM MOD'!$B$2:$AD$2,0)+1,0),0)+IFERROR(VLOOKUP($A516,'TD SOP+PROFORM MOD'!$A$5:$AD$750,MATCH(AE$2,'TD SOP+PROFORM MOD'!$B$2:$AD$2,0)+1,0),0)</f>
        <v>0</v>
      </c>
      <c r="AF516" s="26" t="str">
        <f t="shared" si="123"/>
        <v/>
      </c>
      <c r="AG516" s="25">
        <f>IFERROR(VLOOKUP($A516,'TD SOP+PROFORM MOD'!$A$5:$AD$750,MATCH(AG$4,'TD SOP+PROFORM MOD'!$B$2:$AD$2,0)+1,0),0)+IFERROR(VLOOKUP($A516,'TD SOP+PROFORM MOD'!$A$5:$AD$750,MATCH(AG$2,'TD SOP+PROFORM MOD'!$B$2:$AD$2,0)+1,0),0)</f>
        <v>0</v>
      </c>
      <c r="AH516" s="25">
        <f>IFERROR(VLOOKUP($A516,'TD SOP+PROFORM MOD'!$A$5:$AD$750,MATCH(AH$4,'TD SOP+PROFORM MOD'!$B$2:$AD$2,0)+1,0),0)+IFERROR(VLOOKUP($A516,'TD SOP+PROFORM MOD'!$A$5:$AD$750,MATCH(AH$2,'TD SOP+PROFORM MOD'!$B$2:$AD$2,0)+1,0),0)</f>
        <v>0</v>
      </c>
      <c r="AI516" s="26" t="str">
        <f t="shared" si="124"/>
        <v/>
      </c>
      <c r="AJ516" s="25">
        <f>IFERROR(VLOOKUP($A516,'TD SOP+PROFORM MOD'!$A$5:$AD$750,MATCH(AJ$4,'TD SOP+PROFORM MOD'!$B$2:$AD$2,0)+1,0),0)+IFERROR(VLOOKUP($A516,'TD SOP+PROFORM MOD'!$A$5:$AD$750,MATCH(AJ$2,'TD SOP+PROFORM MOD'!$B$2:$AD$2,0)+1,0),0)</f>
        <v>0</v>
      </c>
      <c r="AK516" s="25">
        <f>IFERROR(VLOOKUP($A516,'TD SOP+PROFORM MOD'!$A$5:$AD$750,MATCH(AK$4,'TD SOP+PROFORM MOD'!$B$2:$AD$2,0)+1,0),0)+IFERROR(VLOOKUP($A516,'TD SOP+PROFORM MOD'!$A$5:$AD$750,MATCH(AK$2,'TD SOP+PROFORM MOD'!$B$2:$AD$2,0)+1,0),0)</f>
        <v>0</v>
      </c>
      <c r="AL516" s="26" t="str">
        <f t="shared" si="125"/>
        <v/>
      </c>
      <c r="AM516" s="25">
        <f t="shared" si="127"/>
        <v>0</v>
      </c>
      <c r="AN516" s="25">
        <f t="shared" si="127"/>
        <v>0</v>
      </c>
      <c r="AO516" s="26" t="str">
        <f t="shared" si="126"/>
        <v/>
      </c>
      <c r="AR516" s="25">
        <f>SUMIF('B&amp;S YTD LFY'!B:B,"="&amp;A516,'B&amp;S YTD LFY'!C:C)</f>
        <v>0</v>
      </c>
      <c r="AS516" s="25">
        <f t="shared" si="128"/>
        <v>0</v>
      </c>
      <c r="AT516" s="25"/>
    </row>
    <row r="517" spans="1:46" x14ac:dyDescent="0.35">
      <c r="A517" s="24">
        <f>IF(AND('TD SOP+PROFORM MOD'!A514&lt;&gt;"",'TD SOP+PROFORM MOD'!A514&lt;&gt;"TOTAL"),'TD SOP+PROFORM MOD'!A514,0)</f>
        <v>0</v>
      </c>
      <c r="C517" s="25" t="str">
        <f>IFERROR(VLOOKUP($A517,'TD SOP+PROFORM MOD'!$A$5:$AD$750,MATCH(C$4,'TD SOP+PROFORM MOD'!$B$2:$AT$2,0)+1,0),"")</f>
        <v/>
      </c>
      <c r="D517" s="25" t="str">
        <f>IFERROR(VLOOKUP($A517,'TD SOP+PROFORM MOD'!$A$5:$AD$750,MATCH(D$4,'TD SOP+PROFORM MOD'!$B$2:$AT$2,0)+1,0),"")</f>
        <v/>
      </c>
      <c r="E517" s="26" t="str">
        <f t="shared" si="114"/>
        <v/>
      </c>
      <c r="F517" s="25" t="str">
        <f>IFERROR(VLOOKUP($A517,'TD SOP+PROFORM MOD'!$A$5:$AD$750,MATCH(F$4,'TD SOP+PROFORM MOD'!$B$2:$AT$2,0)+1,0),"")</f>
        <v/>
      </c>
      <c r="G517" s="25" t="str">
        <f>IFERROR(VLOOKUP($A517,'TD SOP+PROFORM MOD'!$A$5:$AD$750,MATCH(G$4,'TD SOP+PROFORM MOD'!$B$2:$AT$2,0)+1,0),"")</f>
        <v/>
      </c>
      <c r="H517" s="26" t="str">
        <f t="shared" si="115"/>
        <v/>
      </c>
      <c r="I517" s="25" t="str">
        <f>IFERROR(VLOOKUP($A517,'TD SOP+PROFORM MOD'!$A$5:$AD$750,MATCH(I$4,'TD SOP+PROFORM MOD'!$B$2:$AT$2,0)+1,0),"")</f>
        <v/>
      </c>
      <c r="J517" s="25" t="str">
        <f>IFERROR(VLOOKUP($A517,'TD SOP+PROFORM MOD'!$A$5:$AD$750,MATCH(J$4,'TD SOP+PROFORM MOD'!$B$2:$AT$2,0)+1,0),"")</f>
        <v/>
      </c>
      <c r="K517" s="26" t="str">
        <f t="shared" si="116"/>
        <v/>
      </c>
      <c r="L517" s="25" t="str">
        <f>IFERROR(VLOOKUP($A517,'TD SOP+PROFORM MOD'!$A$5:$AD$750,MATCH(L$4,'TD SOP+PROFORM MOD'!$B$2:$AT$2,0)+1,0),"")</f>
        <v/>
      </c>
      <c r="M517" s="25" t="str">
        <f>IFERROR(VLOOKUP($A517,'TD SOP+PROFORM MOD'!$A$5:$AD$750,MATCH(M$4,'TD SOP+PROFORM MOD'!$B$2:$AT$2,0)+1,0),"")</f>
        <v/>
      </c>
      <c r="N517" s="26" t="str">
        <f t="shared" si="117"/>
        <v/>
      </c>
      <c r="O517" s="25">
        <f>IFERROR(VLOOKUP($A517,'TD SOP+PROFORM MOD'!$A$5:$AD$750,MATCH(O$4,'TD SOP+PROFORM MOD'!$B$2:$AD$2,0)+1,0),0)+IFERROR(VLOOKUP($A517,'TD SOP+PROFORM MOD'!$A$5:$AD$750,MATCH(O$2,'TD SOP+PROFORM MOD'!$B$2:$AD$2,0)+1,0),0)</f>
        <v>0</v>
      </c>
      <c r="P517" s="25">
        <f>IFERROR(VLOOKUP($A517,'TD SOP+PROFORM MOD'!$A$5:$AD$750,MATCH(P$4,'TD SOP+PROFORM MOD'!$B$2:$AD$2,0)+1,0),0)+IFERROR(VLOOKUP($A517,'TD SOP+PROFORM MOD'!$A$5:$AD$750,MATCH(P$2,'TD SOP+PROFORM MOD'!$B$2:$AD$2,0)+1,0),0)</f>
        <v>0</v>
      </c>
      <c r="Q517" s="26" t="str">
        <f t="shared" si="118"/>
        <v/>
      </c>
      <c r="R517" s="25">
        <f>IFERROR(VLOOKUP($A517,'TD SOP+PROFORM MOD'!$A$5:$AD$750,MATCH(R$4,'TD SOP+PROFORM MOD'!$B$2:$AD$2,0)+1,0),0)+IFERROR(VLOOKUP($A517,'TD SOP+PROFORM MOD'!$A$5:$AD$750,MATCH(R$2,'TD SOP+PROFORM MOD'!$B$2:$AD$2,0)+1,0),0)</f>
        <v>0</v>
      </c>
      <c r="S517" s="25">
        <f>IFERROR(VLOOKUP($A517,'TD SOP+PROFORM MOD'!$A$5:$AD$750,MATCH(S$4,'TD SOP+PROFORM MOD'!$B$2:$AD$2,0)+1,0),0)+IFERROR(VLOOKUP($A517,'TD SOP+PROFORM MOD'!$A$5:$AD$750,MATCH(S$2,'TD SOP+PROFORM MOD'!$B$2:$AD$2,0)+1,0),0)</f>
        <v>0</v>
      </c>
      <c r="T517" s="26" t="str">
        <f t="shared" si="119"/>
        <v/>
      </c>
      <c r="U517" s="25">
        <f>IFERROR(VLOOKUP($A517,'TD SOP+PROFORM MOD'!$A$5:$AD$750,MATCH(U$4,'TD SOP+PROFORM MOD'!$B$2:$AD$2,0)+1,0),0)+IFERROR(VLOOKUP($A517,'TD SOP+PROFORM MOD'!$A$5:$AD$750,MATCH(U$2,'TD SOP+PROFORM MOD'!$B$2:$AD$2,0)+1,0),0)</f>
        <v>0</v>
      </c>
      <c r="V517" s="25">
        <f>IFERROR(VLOOKUP($A517,'TD SOP+PROFORM MOD'!$A$5:$AD$750,MATCH(V$4,'TD SOP+PROFORM MOD'!$B$2:$AD$2,0)+1,0),0)+IFERROR(VLOOKUP($A517,'TD SOP+PROFORM MOD'!$A$5:$AD$750,MATCH(V$2,'TD SOP+PROFORM MOD'!$B$2:$AD$2,0)+1,0),0)</f>
        <v>0</v>
      </c>
      <c r="W517" s="26" t="str">
        <f t="shared" si="120"/>
        <v/>
      </c>
      <c r="X517" s="25">
        <f>IFERROR(VLOOKUP($A517,'TD SOP+PROFORM MOD'!$A$5:$AD$750,MATCH(X$4,'TD SOP+PROFORM MOD'!$B$2:$AD$2,0)+1,0),0)+IFERROR(VLOOKUP($A517,'TD SOP+PROFORM MOD'!$A$5:$AD$750,MATCH(X$2,'TD SOP+PROFORM MOD'!$B$2:$AD$2,0)+1,0),0)</f>
        <v>0</v>
      </c>
      <c r="Y517" s="25">
        <f>IFERROR(VLOOKUP($A517,'TD SOP+PROFORM MOD'!$A$5:$AD$750,MATCH(Y$4,'TD SOP+PROFORM MOD'!$B$2:$AD$2,0)+1,0),0)+IFERROR(VLOOKUP($A517,'TD SOP+PROFORM MOD'!$A$5:$AD$750,MATCH(Y$2,'TD SOP+PROFORM MOD'!$B$2:$AD$2,0)+1,0),0)</f>
        <v>0</v>
      </c>
      <c r="Z517" s="26" t="str">
        <f t="shared" si="121"/>
        <v/>
      </c>
      <c r="AA517" s="25">
        <f>IFERROR(VLOOKUP($A517,'TD SOP+PROFORM MOD'!$A$5:$AD$750,MATCH(AA$4,'TD SOP+PROFORM MOD'!$B$2:$AD$2,0)+1,0),0)+IFERROR(VLOOKUP($A517,'TD SOP+PROFORM MOD'!$A$5:$AD$750,MATCH(AA$2,'TD SOP+PROFORM MOD'!$B$2:$AD$2,0)+1,0),0)</f>
        <v>0</v>
      </c>
      <c r="AB517" s="25">
        <f>IFERROR(VLOOKUP($A517,'TD SOP+PROFORM MOD'!$A$5:$AD$750,MATCH(AB$4,'TD SOP+PROFORM MOD'!$B$2:$AD$2,0)+1,0),0)+IFERROR(VLOOKUP($A517,'TD SOP+PROFORM MOD'!$A$5:$AD$750,MATCH(AB$2,'TD SOP+PROFORM MOD'!$B$2:$AD$2,0)+1,0),0)</f>
        <v>0</v>
      </c>
      <c r="AC517" s="26" t="str">
        <f t="shared" si="122"/>
        <v/>
      </c>
      <c r="AD517" s="25">
        <f>IFERROR(VLOOKUP($A517,'TD SOP+PROFORM MOD'!$A$5:$AD$750,MATCH(AD$4,'TD SOP+PROFORM MOD'!$B$2:$AD$2,0)+1,0),0)+IFERROR(VLOOKUP($A517,'TD SOP+PROFORM MOD'!$A$5:$AD$750,MATCH(AD$2,'TD SOP+PROFORM MOD'!$B$2:$AD$2,0)+1,0),0)</f>
        <v>0</v>
      </c>
      <c r="AE517" s="25">
        <f>IFERROR(VLOOKUP($A517,'TD SOP+PROFORM MOD'!$A$5:$AD$750,MATCH(AE$4,'TD SOP+PROFORM MOD'!$B$2:$AD$2,0)+1,0),0)+IFERROR(VLOOKUP($A517,'TD SOP+PROFORM MOD'!$A$5:$AD$750,MATCH(AE$2,'TD SOP+PROFORM MOD'!$B$2:$AD$2,0)+1,0),0)</f>
        <v>0</v>
      </c>
      <c r="AF517" s="26" t="str">
        <f t="shared" si="123"/>
        <v/>
      </c>
      <c r="AG517" s="25">
        <f>IFERROR(VLOOKUP($A517,'TD SOP+PROFORM MOD'!$A$5:$AD$750,MATCH(AG$4,'TD SOP+PROFORM MOD'!$B$2:$AD$2,0)+1,0),0)+IFERROR(VLOOKUP($A517,'TD SOP+PROFORM MOD'!$A$5:$AD$750,MATCH(AG$2,'TD SOP+PROFORM MOD'!$B$2:$AD$2,0)+1,0),0)</f>
        <v>0</v>
      </c>
      <c r="AH517" s="25">
        <f>IFERROR(VLOOKUP($A517,'TD SOP+PROFORM MOD'!$A$5:$AD$750,MATCH(AH$4,'TD SOP+PROFORM MOD'!$B$2:$AD$2,0)+1,0),0)+IFERROR(VLOOKUP($A517,'TD SOP+PROFORM MOD'!$A$5:$AD$750,MATCH(AH$2,'TD SOP+PROFORM MOD'!$B$2:$AD$2,0)+1,0),0)</f>
        <v>0</v>
      </c>
      <c r="AI517" s="26" t="str">
        <f t="shared" si="124"/>
        <v/>
      </c>
      <c r="AJ517" s="25">
        <f>IFERROR(VLOOKUP($A517,'TD SOP+PROFORM MOD'!$A$5:$AD$750,MATCH(AJ$4,'TD SOP+PROFORM MOD'!$B$2:$AD$2,0)+1,0),0)+IFERROR(VLOOKUP($A517,'TD SOP+PROFORM MOD'!$A$5:$AD$750,MATCH(AJ$2,'TD SOP+PROFORM MOD'!$B$2:$AD$2,0)+1,0),0)</f>
        <v>0</v>
      </c>
      <c r="AK517" s="25">
        <f>IFERROR(VLOOKUP($A517,'TD SOP+PROFORM MOD'!$A$5:$AD$750,MATCH(AK$4,'TD SOP+PROFORM MOD'!$B$2:$AD$2,0)+1,0),0)+IFERROR(VLOOKUP($A517,'TD SOP+PROFORM MOD'!$A$5:$AD$750,MATCH(AK$2,'TD SOP+PROFORM MOD'!$B$2:$AD$2,0)+1,0),0)</f>
        <v>0</v>
      </c>
      <c r="AL517" s="26" t="str">
        <f t="shared" si="125"/>
        <v/>
      </c>
      <c r="AM517" s="25">
        <f t="shared" si="127"/>
        <v>0</v>
      </c>
      <c r="AN517" s="25">
        <f t="shared" si="127"/>
        <v>0</v>
      </c>
      <c r="AO517" s="26" t="str">
        <f t="shared" si="126"/>
        <v/>
      </c>
      <c r="AR517" s="25">
        <f>SUMIF('B&amp;S YTD LFY'!B:B,"="&amp;A517,'B&amp;S YTD LFY'!C:C)</f>
        <v>0</v>
      </c>
      <c r="AS517" s="25">
        <f t="shared" si="128"/>
        <v>0</v>
      </c>
      <c r="AT517" s="25"/>
    </row>
    <row r="518" spans="1:46" x14ac:dyDescent="0.35">
      <c r="A518" s="24">
        <f>IF(AND('TD SOP+PROFORM MOD'!A515&lt;&gt;"",'TD SOP+PROFORM MOD'!A515&lt;&gt;"TOTAL"),'TD SOP+PROFORM MOD'!A515,0)</f>
        <v>0</v>
      </c>
      <c r="C518" s="25" t="str">
        <f>IFERROR(VLOOKUP($A518,'TD SOP+PROFORM MOD'!$A$5:$AD$750,MATCH(C$4,'TD SOP+PROFORM MOD'!$B$2:$AT$2,0)+1,0),"")</f>
        <v/>
      </c>
      <c r="D518" s="25" t="str">
        <f>IFERROR(VLOOKUP($A518,'TD SOP+PROFORM MOD'!$A$5:$AD$750,MATCH(D$4,'TD SOP+PROFORM MOD'!$B$2:$AT$2,0)+1,0),"")</f>
        <v/>
      </c>
      <c r="E518" s="26" t="str">
        <f t="shared" si="114"/>
        <v/>
      </c>
      <c r="F518" s="25" t="str">
        <f>IFERROR(VLOOKUP($A518,'TD SOP+PROFORM MOD'!$A$5:$AD$750,MATCH(F$4,'TD SOP+PROFORM MOD'!$B$2:$AT$2,0)+1,0),"")</f>
        <v/>
      </c>
      <c r="G518" s="25" t="str">
        <f>IFERROR(VLOOKUP($A518,'TD SOP+PROFORM MOD'!$A$5:$AD$750,MATCH(G$4,'TD SOP+PROFORM MOD'!$B$2:$AT$2,0)+1,0),"")</f>
        <v/>
      </c>
      <c r="H518" s="26" t="str">
        <f t="shared" si="115"/>
        <v/>
      </c>
      <c r="I518" s="25" t="str">
        <f>IFERROR(VLOOKUP($A518,'TD SOP+PROFORM MOD'!$A$5:$AD$750,MATCH(I$4,'TD SOP+PROFORM MOD'!$B$2:$AT$2,0)+1,0),"")</f>
        <v/>
      </c>
      <c r="J518" s="25" t="str">
        <f>IFERROR(VLOOKUP($A518,'TD SOP+PROFORM MOD'!$A$5:$AD$750,MATCH(J$4,'TD SOP+PROFORM MOD'!$B$2:$AT$2,0)+1,0),"")</f>
        <v/>
      </c>
      <c r="K518" s="26" t="str">
        <f t="shared" si="116"/>
        <v/>
      </c>
      <c r="L518" s="25" t="str">
        <f>IFERROR(VLOOKUP($A518,'TD SOP+PROFORM MOD'!$A$5:$AD$750,MATCH(L$4,'TD SOP+PROFORM MOD'!$B$2:$AT$2,0)+1,0),"")</f>
        <v/>
      </c>
      <c r="M518" s="25" t="str">
        <f>IFERROR(VLOOKUP($A518,'TD SOP+PROFORM MOD'!$A$5:$AD$750,MATCH(M$4,'TD SOP+PROFORM MOD'!$B$2:$AT$2,0)+1,0),"")</f>
        <v/>
      </c>
      <c r="N518" s="26" t="str">
        <f t="shared" si="117"/>
        <v/>
      </c>
      <c r="O518" s="25">
        <f>IFERROR(VLOOKUP($A518,'TD SOP+PROFORM MOD'!$A$5:$AD$750,MATCH(O$4,'TD SOP+PROFORM MOD'!$B$2:$AD$2,0)+1,0),0)+IFERROR(VLOOKUP($A518,'TD SOP+PROFORM MOD'!$A$5:$AD$750,MATCH(O$2,'TD SOP+PROFORM MOD'!$B$2:$AD$2,0)+1,0),0)</f>
        <v>0</v>
      </c>
      <c r="P518" s="25">
        <f>IFERROR(VLOOKUP($A518,'TD SOP+PROFORM MOD'!$A$5:$AD$750,MATCH(P$4,'TD SOP+PROFORM MOD'!$B$2:$AD$2,0)+1,0),0)+IFERROR(VLOOKUP($A518,'TD SOP+PROFORM MOD'!$A$5:$AD$750,MATCH(P$2,'TD SOP+PROFORM MOD'!$B$2:$AD$2,0)+1,0),0)</f>
        <v>0</v>
      </c>
      <c r="Q518" s="26" t="str">
        <f t="shared" si="118"/>
        <v/>
      </c>
      <c r="R518" s="25">
        <f>IFERROR(VLOOKUP($A518,'TD SOP+PROFORM MOD'!$A$5:$AD$750,MATCH(R$4,'TD SOP+PROFORM MOD'!$B$2:$AD$2,0)+1,0),0)+IFERROR(VLOOKUP($A518,'TD SOP+PROFORM MOD'!$A$5:$AD$750,MATCH(R$2,'TD SOP+PROFORM MOD'!$B$2:$AD$2,0)+1,0),0)</f>
        <v>0</v>
      </c>
      <c r="S518" s="25">
        <f>IFERROR(VLOOKUP($A518,'TD SOP+PROFORM MOD'!$A$5:$AD$750,MATCH(S$4,'TD SOP+PROFORM MOD'!$B$2:$AD$2,0)+1,0),0)+IFERROR(VLOOKUP($A518,'TD SOP+PROFORM MOD'!$A$5:$AD$750,MATCH(S$2,'TD SOP+PROFORM MOD'!$B$2:$AD$2,0)+1,0),0)</f>
        <v>0</v>
      </c>
      <c r="T518" s="26" t="str">
        <f t="shared" si="119"/>
        <v/>
      </c>
      <c r="U518" s="25">
        <f>IFERROR(VLOOKUP($A518,'TD SOP+PROFORM MOD'!$A$5:$AD$750,MATCH(U$4,'TD SOP+PROFORM MOD'!$B$2:$AD$2,0)+1,0),0)+IFERROR(VLOOKUP($A518,'TD SOP+PROFORM MOD'!$A$5:$AD$750,MATCH(U$2,'TD SOP+PROFORM MOD'!$B$2:$AD$2,0)+1,0),0)</f>
        <v>0</v>
      </c>
      <c r="V518" s="25">
        <f>IFERROR(VLOOKUP($A518,'TD SOP+PROFORM MOD'!$A$5:$AD$750,MATCH(V$4,'TD SOP+PROFORM MOD'!$B$2:$AD$2,0)+1,0),0)+IFERROR(VLOOKUP($A518,'TD SOP+PROFORM MOD'!$A$5:$AD$750,MATCH(V$2,'TD SOP+PROFORM MOD'!$B$2:$AD$2,0)+1,0),0)</f>
        <v>0</v>
      </c>
      <c r="W518" s="26" t="str">
        <f t="shared" si="120"/>
        <v/>
      </c>
      <c r="X518" s="25">
        <f>IFERROR(VLOOKUP($A518,'TD SOP+PROFORM MOD'!$A$5:$AD$750,MATCH(X$4,'TD SOP+PROFORM MOD'!$B$2:$AD$2,0)+1,0),0)+IFERROR(VLOOKUP($A518,'TD SOP+PROFORM MOD'!$A$5:$AD$750,MATCH(X$2,'TD SOP+PROFORM MOD'!$B$2:$AD$2,0)+1,0),0)</f>
        <v>0</v>
      </c>
      <c r="Y518" s="25">
        <f>IFERROR(VLOOKUP($A518,'TD SOP+PROFORM MOD'!$A$5:$AD$750,MATCH(Y$4,'TD SOP+PROFORM MOD'!$B$2:$AD$2,0)+1,0),0)+IFERROR(VLOOKUP($A518,'TD SOP+PROFORM MOD'!$A$5:$AD$750,MATCH(Y$2,'TD SOP+PROFORM MOD'!$B$2:$AD$2,0)+1,0),0)</f>
        <v>0</v>
      </c>
      <c r="Z518" s="26" t="str">
        <f t="shared" si="121"/>
        <v/>
      </c>
      <c r="AA518" s="25">
        <f>IFERROR(VLOOKUP($A518,'TD SOP+PROFORM MOD'!$A$5:$AD$750,MATCH(AA$4,'TD SOP+PROFORM MOD'!$B$2:$AD$2,0)+1,0),0)+IFERROR(VLOOKUP($A518,'TD SOP+PROFORM MOD'!$A$5:$AD$750,MATCH(AA$2,'TD SOP+PROFORM MOD'!$B$2:$AD$2,0)+1,0),0)</f>
        <v>0</v>
      </c>
      <c r="AB518" s="25">
        <f>IFERROR(VLOOKUP($A518,'TD SOP+PROFORM MOD'!$A$5:$AD$750,MATCH(AB$4,'TD SOP+PROFORM MOD'!$B$2:$AD$2,0)+1,0),0)+IFERROR(VLOOKUP($A518,'TD SOP+PROFORM MOD'!$A$5:$AD$750,MATCH(AB$2,'TD SOP+PROFORM MOD'!$B$2:$AD$2,0)+1,0),0)</f>
        <v>0</v>
      </c>
      <c r="AC518" s="26" t="str">
        <f t="shared" si="122"/>
        <v/>
      </c>
      <c r="AD518" s="25">
        <f>IFERROR(VLOOKUP($A518,'TD SOP+PROFORM MOD'!$A$5:$AD$750,MATCH(AD$4,'TD SOP+PROFORM MOD'!$B$2:$AD$2,0)+1,0),0)+IFERROR(VLOOKUP($A518,'TD SOP+PROFORM MOD'!$A$5:$AD$750,MATCH(AD$2,'TD SOP+PROFORM MOD'!$B$2:$AD$2,0)+1,0),0)</f>
        <v>0</v>
      </c>
      <c r="AE518" s="25">
        <f>IFERROR(VLOOKUP($A518,'TD SOP+PROFORM MOD'!$A$5:$AD$750,MATCH(AE$4,'TD SOP+PROFORM MOD'!$B$2:$AD$2,0)+1,0),0)+IFERROR(VLOOKUP($A518,'TD SOP+PROFORM MOD'!$A$5:$AD$750,MATCH(AE$2,'TD SOP+PROFORM MOD'!$B$2:$AD$2,0)+1,0),0)</f>
        <v>0</v>
      </c>
      <c r="AF518" s="26" t="str">
        <f t="shared" si="123"/>
        <v/>
      </c>
      <c r="AG518" s="25">
        <f>IFERROR(VLOOKUP($A518,'TD SOP+PROFORM MOD'!$A$5:$AD$750,MATCH(AG$4,'TD SOP+PROFORM MOD'!$B$2:$AD$2,0)+1,0),0)+IFERROR(VLOOKUP($A518,'TD SOP+PROFORM MOD'!$A$5:$AD$750,MATCH(AG$2,'TD SOP+PROFORM MOD'!$B$2:$AD$2,0)+1,0),0)</f>
        <v>0</v>
      </c>
      <c r="AH518" s="25">
        <f>IFERROR(VLOOKUP($A518,'TD SOP+PROFORM MOD'!$A$5:$AD$750,MATCH(AH$4,'TD SOP+PROFORM MOD'!$B$2:$AD$2,0)+1,0),0)+IFERROR(VLOOKUP($A518,'TD SOP+PROFORM MOD'!$A$5:$AD$750,MATCH(AH$2,'TD SOP+PROFORM MOD'!$B$2:$AD$2,0)+1,0),0)</f>
        <v>0</v>
      </c>
      <c r="AI518" s="26" t="str">
        <f t="shared" si="124"/>
        <v/>
      </c>
      <c r="AJ518" s="25">
        <f>IFERROR(VLOOKUP($A518,'TD SOP+PROFORM MOD'!$A$5:$AD$750,MATCH(AJ$4,'TD SOP+PROFORM MOD'!$B$2:$AD$2,0)+1,0),0)+IFERROR(VLOOKUP($A518,'TD SOP+PROFORM MOD'!$A$5:$AD$750,MATCH(AJ$2,'TD SOP+PROFORM MOD'!$B$2:$AD$2,0)+1,0),0)</f>
        <v>0</v>
      </c>
      <c r="AK518" s="25">
        <f>IFERROR(VLOOKUP($A518,'TD SOP+PROFORM MOD'!$A$5:$AD$750,MATCH(AK$4,'TD SOP+PROFORM MOD'!$B$2:$AD$2,0)+1,0),0)+IFERROR(VLOOKUP($A518,'TD SOP+PROFORM MOD'!$A$5:$AD$750,MATCH(AK$2,'TD SOP+PROFORM MOD'!$B$2:$AD$2,0)+1,0),0)</f>
        <v>0</v>
      </c>
      <c r="AL518" s="26" t="str">
        <f t="shared" si="125"/>
        <v/>
      </c>
      <c r="AM518" s="25">
        <f t="shared" si="127"/>
        <v>0</v>
      </c>
      <c r="AN518" s="25">
        <f t="shared" si="127"/>
        <v>0</v>
      </c>
      <c r="AO518" s="26" t="str">
        <f t="shared" si="126"/>
        <v/>
      </c>
      <c r="AR518" s="25">
        <f>SUMIF('B&amp;S YTD LFY'!B:B,"="&amp;A518,'B&amp;S YTD LFY'!C:C)</f>
        <v>0</v>
      </c>
      <c r="AS518" s="25">
        <f t="shared" si="128"/>
        <v>0</v>
      </c>
      <c r="AT518" s="25"/>
    </row>
    <row r="519" spans="1:46" x14ac:dyDescent="0.35">
      <c r="A519" s="24">
        <f>IF(AND('TD SOP+PROFORM MOD'!A516&lt;&gt;"",'TD SOP+PROFORM MOD'!A516&lt;&gt;"TOTAL"),'TD SOP+PROFORM MOD'!A516,0)</f>
        <v>0</v>
      </c>
      <c r="C519" s="25" t="str">
        <f>IFERROR(VLOOKUP($A519,'TD SOP+PROFORM MOD'!$A$5:$AD$750,MATCH(C$4,'TD SOP+PROFORM MOD'!$B$2:$AT$2,0)+1,0),"")</f>
        <v/>
      </c>
      <c r="D519" s="25" t="str">
        <f>IFERROR(VLOOKUP($A519,'TD SOP+PROFORM MOD'!$A$5:$AD$750,MATCH(D$4,'TD SOP+PROFORM MOD'!$B$2:$AT$2,0)+1,0),"")</f>
        <v/>
      </c>
      <c r="E519" s="26" t="str">
        <f t="shared" si="114"/>
        <v/>
      </c>
      <c r="F519" s="25" t="str">
        <f>IFERROR(VLOOKUP($A519,'TD SOP+PROFORM MOD'!$A$5:$AD$750,MATCH(F$4,'TD SOP+PROFORM MOD'!$B$2:$AT$2,0)+1,0),"")</f>
        <v/>
      </c>
      <c r="G519" s="25" t="str">
        <f>IFERROR(VLOOKUP($A519,'TD SOP+PROFORM MOD'!$A$5:$AD$750,MATCH(G$4,'TD SOP+PROFORM MOD'!$B$2:$AT$2,0)+1,0),"")</f>
        <v/>
      </c>
      <c r="H519" s="26" t="str">
        <f t="shared" si="115"/>
        <v/>
      </c>
      <c r="I519" s="25" t="str">
        <f>IFERROR(VLOOKUP($A519,'TD SOP+PROFORM MOD'!$A$5:$AD$750,MATCH(I$4,'TD SOP+PROFORM MOD'!$B$2:$AT$2,0)+1,0),"")</f>
        <v/>
      </c>
      <c r="J519" s="25" t="str">
        <f>IFERROR(VLOOKUP($A519,'TD SOP+PROFORM MOD'!$A$5:$AD$750,MATCH(J$4,'TD SOP+PROFORM MOD'!$B$2:$AT$2,0)+1,0),"")</f>
        <v/>
      </c>
      <c r="K519" s="26" t="str">
        <f t="shared" si="116"/>
        <v/>
      </c>
      <c r="L519" s="25" t="str">
        <f>IFERROR(VLOOKUP($A519,'TD SOP+PROFORM MOD'!$A$5:$AD$750,MATCH(L$4,'TD SOP+PROFORM MOD'!$B$2:$AT$2,0)+1,0),"")</f>
        <v/>
      </c>
      <c r="M519" s="25" t="str">
        <f>IFERROR(VLOOKUP($A519,'TD SOP+PROFORM MOD'!$A$5:$AD$750,MATCH(M$4,'TD SOP+PROFORM MOD'!$B$2:$AT$2,0)+1,0),"")</f>
        <v/>
      </c>
      <c r="N519" s="26" t="str">
        <f t="shared" si="117"/>
        <v/>
      </c>
      <c r="O519" s="25">
        <f>IFERROR(VLOOKUP($A519,'TD SOP+PROFORM MOD'!$A$5:$AD$750,MATCH(O$4,'TD SOP+PROFORM MOD'!$B$2:$AD$2,0)+1,0),0)+IFERROR(VLOOKUP($A519,'TD SOP+PROFORM MOD'!$A$5:$AD$750,MATCH(O$2,'TD SOP+PROFORM MOD'!$B$2:$AD$2,0)+1,0),0)</f>
        <v>0</v>
      </c>
      <c r="P519" s="25">
        <f>IFERROR(VLOOKUP($A519,'TD SOP+PROFORM MOD'!$A$5:$AD$750,MATCH(P$4,'TD SOP+PROFORM MOD'!$B$2:$AD$2,0)+1,0),0)+IFERROR(VLOOKUP($A519,'TD SOP+PROFORM MOD'!$A$5:$AD$750,MATCH(P$2,'TD SOP+PROFORM MOD'!$B$2:$AD$2,0)+1,0),0)</f>
        <v>0</v>
      </c>
      <c r="Q519" s="26" t="str">
        <f t="shared" si="118"/>
        <v/>
      </c>
      <c r="R519" s="25">
        <f>IFERROR(VLOOKUP($A519,'TD SOP+PROFORM MOD'!$A$5:$AD$750,MATCH(R$4,'TD SOP+PROFORM MOD'!$B$2:$AD$2,0)+1,0),0)+IFERROR(VLOOKUP($A519,'TD SOP+PROFORM MOD'!$A$5:$AD$750,MATCH(R$2,'TD SOP+PROFORM MOD'!$B$2:$AD$2,0)+1,0),0)</f>
        <v>0</v>
      </c>
      <c r="S519" s="25">
        <f>IFERROR(VLOOKUP($A519,'TD SOP+PROFORM MOD'!$A$5:$AD$750,MATCH(S$4,'TD SOP+PROFORM MOD'!$B$2:$AD$2,0)+1,0),0)+IFERROR(VLOOKUP($A519,'TD SOP+PROFORM MOD'!$A$5:$AD$750,MATCH(S$2,'TD SOP+PROFORM MOD'!$B$2:$AD$2,0)+1,0),0)</f>
        <v>0</v>
      </c>
      <c r="T519" s="26" t="str">
        <f t="shared" si="119"/>
        <v/>
      </c>
      <c r="U519" s="25">
        <f>IFERROR(VLOOKUP($A519,'TD SOP+PROFORM MOD'!$A$5:$AD$750,MATCH(U$4,'TD SOP+PROFORM MOD'!$B$2:$AD$2,0)+1,0),0)+IFERROR(VLOOKUP($A519,'TD SOP+PROFORM MOD'!$A$5:$AD$750,MATCH(U$2,'TD SOP+PROFORM MOD'!$B$2:$AD$2,0)+1,0),0)</f>
        <v>0</v>
      </c>
      <c r="V519" s="25">
        <f>IFERROR(VLOOKUP($A519,'TD SOP+PROFORM MOD'!$A$5:$AD$750,MATCH(V$4,'TD SOP+PROFORM MOD'!$B$2:$AD$2,0)+1,0),0)+IFERROR(VLOOKUP($A519,'TD SOP+PROFORM MOD'!$A$5:$AD$750,MATCH(V$2,'TD SOP+PROFORM MOD'!$B$2:$AD$2,0)+1,0),0)</f>
        <v>0</v>
      </c>
      <c r="W519" s="26" t="str">
        <f t="shared" si="120"/>
        <v/>
      </c>
      <c r="X519" s="25">
        <f>IFERROR(VLOOKUP($A519,'TD SOP+PROFORM MOD'!$A$5:$AD$750,MATCH(X$4,'TD SOP+PROFORM MOD'!$B$2:$AD$2,0)+1,0),0)+IFERROR(VLOOKUP($A519,'TD SOP+PROFORM MOD'!$A$5:$AD$750,MATCH(X$2,'TD SOP+PROFORM MOD'!$B$2:$AD$2,0)+1,0),0)</f>
        <v>0</v>
      </c>
      <c r="Y519" s="25">
        <f>IFERROR(VLOOKUP($A519,'TD SOP+PROFORM MOD'!$A$5:$AD$750,MATCH(Y$4,'TD SOP+PROFORM MOD'!$B$2:$AD$2,0)+1,0),0)+IFERROR(VLOOKUP($A519,'TD SOP+PROFORM MOD'!$A$5:$AD$750,MATCH(Y$2,'TD SOP+PROFORM MOD'!$B$2:$AD$2,0)+1,0),0)</f>
        <v>0</v>
      </c>
      <c r="Z519" s="26" t="str">
        <f t="shared" si="121"/>
        <v/>
      </c>
      <c r="AA519" s="25">
        <f>IFERROR(VLOOKUP($A519,'TD SOP+PROFORM MOD'!$A$5:$AD$750,MATCH(AA$4,'TD SOP+PROFORM MOD'!$B$2:$AD$2,0)+1,0),0)+IFERROR(VLOOKUP($A519,'TD SOP+PROFORM MOD'!$A$5:$AD$750,MATCH(AA$2,'TD SOP+PROFORM MOD'!$B$2:$AD$2,0)+1,0),0)</f>
        <v>0</v>
      </c>
      <c r="AB519" s="25">
        <f>IFERROR(VLOOKUP($A519,'TD SOP+PROFORM MOD'!$A$5:$AD$750,MATCH(AB$4,'TD SOP+PROFORM MOD'!$B$2:$AD$2,0)+1,0),0)+IFERROR(VLOOKUP($A519,'TD SOP+PROFORM MOD'!$A$5:$AD$750,MATCH(AB$2,'TD SOP+PROFORM MOD'!$B$2:$AD$2,0)+1,0),0)</f>
        <v>0</v>
      </c>
      <c r="AC519" s="26" t="str">
        <f t="shared" si="122"/>
        <v/>
      </c>
      <c r="AD519" s="25">
        <f>IFERROR(VLOOKUP($A519,'TD SOP+PROFORM MOD'!$A$5:$AD$750,MATCH(AD$4,'TD SOP+PROFORM MOD'!$B$2:$AD$2,0)+1,0),0)+IFERROR(VLOOKUP($A519,'TD SOP+PROFORM MOD'!$A$5:$AD$750,MATCH(AD$2,'TD SOP+PROFORM MOD'!$B$2:$AD$2,0)+1,0),0)</f>
        <v>0</v>
      </c>
      <c r="AE519" s="25">
        <f>IFERROR(VLOOKUP($A519,'TD SOP+PROFORM MOD'!$A$5:$AD$750,MATCH(AE$4,'TD SOP+PROFORM MOD'!$B$2:$AD$2,0)+1,0),0)+IFERROR(VLOOKUP($A519,'TD SOP+PROFORM MOD'!$A$5:$AD$750,MATCH(AE$2,'TD SOP+PROFORM MOD'!$B$2:$AD$2,0)+1,0),0)</f>
        <v>0</v>
      </c>
      <c r="AF519" s="26" t="str">
        <f t="shared" si="123"/>
        <v/>
      </c>
      <c r="AG519" s="25">
        <f>IFERROR(VLOOKUP($A519,'TD SOP+PROFORM MOD'!$A$5:$AD$750,MATCH(AG$4,'TD SOP+PROFORM MOD'!$B$2:$AD$2,0)+1,0),0)+IFERROR(VLOOKUP($A519,'TD SOP+PROFORM MOD'!$A$5:$AD$750,MATCH(AG$2,'TD SOP+PROFORM MOD'!$B$2:$AD$2,0)+1,0),0)</f>
        <v>0</v>
      </c>
      <c r="AH519" s="25">
        <f>IFERROR(VLOOKUP($A519,'TD SOP+PROFORM MOD'!$A$5:$AD$750,MATCH(AH$4,'TD SOP+PROFORM MOD'!$B$2:$AD$2,0)+1,0),0)+IFERROR(VLOOKUP($A519,'TD SOP+PROFORM MOD'!$A$5:$AD$750,MATCH(AH$2,'TD SOP+PROFORM MOD'!$B$2:$AD$2,0)+1,0),0)</f>
        <v>0</v>
      </c>
      <c r="AI519" s="26" t="str">
        <f t="shared" si="124"/>
        <v/>
      </c>
      <c r="AJ519" s="25">
        <f>IFERROR(VLOOKUP($A519,'TD SOP+PROFORM MOD'!$A$5:$AD$750,MATCH(AJ$4,'TD SOP+PROFORM MOD'!$B$2:$AD$2,0)+1,0),0)+IFERROR(VLOOKUP($A519,'TD SOP+PROFORM MOD'!$A$5:$AD$750,MATCH(AJ$2,'TD SOP+PROFORM MOD'!$B$2:$AD$2,0)+1,0),0)</f>
        <v>0</v>
      </c>
      <c r="AK519" s="25">
        <f>IFERROR(VLOOKUP($A519,'TD SOP+PROFORM MOD'!$A$5:$AD$750,MATCH(AK$4,'TD SOP+PROFORM MOD'!$B$2:$AD$2,0)+1,0),0)+IFERROR(VLOOKUP($A519,'TD SOP+PROFORM MOD'!$A$5:$AD$750,MATCH(AK$2,'TD SOP+PROFORM MOD'!$B$2:$AD$2,0)+1,0),0)</f>
        <v>0</v>
      </c>
      <c r="AL519" s="26" t="str">
        <f t="shared" si="125"/>
        <v/>
      </c>
      <c r="AM519" s="25">
        <f t="shared" si="127"/>
        <v>0</v>
      </c>
      <c r="AN519" s="25">
        <f t="shared" si="127"/>
        <v>0</v>
      </c>
      <c r="AO519" s="26" t="str">
        <f t="shared" si="126"/>
        <v/>
      </c>
      <c r="AR519" s="25">
        <f>SUMIF('B&amp;S YTD LFY'!B:B,"="&amp;A519,'B&amp;S YTD LFY'!C:C)</f>
        <v>0</v>
      </c>
      <c r="AS519" s="25">
        <f t="shared" si="128"/>
        <v>0</v>
      </c>
      <c r="AT519" s="25"/>
    </row>
    <row r="520" spans="1:46" x14ac:dyDescent="0.35">
      <c r="A520" s="24">
        <f>IF(AND('TD SOP+PROFORM MOD'!A517&lt;&gt;"",'TD SOP+PROFORM MOD'!A517&lt;&gt;"TOTAL"),'TD SOP+PROFORM MOD'!A517,0)</f>
        <v>0</v>
      </c>
      <c r="C520" s="25" t="str">
        <f>IFERROR(VLOOKUP($A520,'TD SOP+PROFORM MOD'!$A$5:$AD$750,MATCH(C$4,'TD SOP+PROFORM MOD'!$B$2:$AT$2,0)+1,0),"")</f>
        <v/>
      </c>
      <c r="D520" s="25" t="str">
        <f>IFERROR(VLOOKUP($A520,'TD SOP+PROFORM MOD'!$A$5:$AD$750,MATCH(D$4,'TD SOP+PROFORM MOD'!$B$2:$AT$2,0)+1,0),"")</f>
        <v/>
      </c>
      <c r="E520" s="26" t="str">
        <f t="shared" si="114"/>
        <v/>
      </c>
      <c r="F520" s="25" t="str">
        <f>IFERROR(VLOOKUP($A520,'TD SOP+PROFORM MOD'!$A$5:$AD$750,MATCH(F$4,'TD SOP+PROFORM MOD'!$B$2:$AT$2,0)+1,0),"")</f>
        <v/>
      </c>
      <c r="G520" s="25" t="str">
        <f>IFERROR(VLOOKUP($A520,'TD SOP+PROFORM MOD'!$A$5:$AD$750,MATCH(G$4,'TD SOP+PROFORM MOD'!$B$2:$AT$2,0)+1,0),"")</f>
        <v/>
      </c>
      <c r="H520" s="26" t="str">
        <f t="shared" si="115"/>
        <v/>
      </c>
      <c r="I520" s="25" t="str">
        <f>IFERROR(VLOOKUP($A520,'TD SOP+PROFORM MOD'!$A$5:$AD$750,MATCH(I$4,'TD SOP+PROFORM MOD'!$B$2:$AT$2,0)+1,0),"")</f>
        <v/>
      </c>
      <c r="J520" s="25" t="str">
        <f>IFERROR(VLOOKUP($A520,'TD SOP+PROFORM MOD'!$A$5:$AD$750,MATCH(J$4,'TD SOP+PROFORM MOD'!$B$2:$AT$2,0)+1,0),"")</f>
        <v/>
      </c>
      <c r="K520" s="26" t="str">
        <f t="shared" si="116"/>
        <v/>
      </c>
      <c r="L520" s="25" t="str">
        <f>IFERROR(VLOOKUP($A520,'TD SOP+PROFORM MOD'!$A$5:$AD$750,MATCH(L$4,'TD SOP+PROFORM MOD'!$B$2:$AT$2,0)+1,0),"")</f>
        <v/>
      </c>
      <c r="M520" s="25" t="str">
        <f>IFERROR(VLOOKUP($A520,'TD SOP+PROFORM MOD'!$A$5:$AD$750,MATCH(M$4,'TD SOP+PROFORM MOD'!$B$2:$AT$2,0)+1,0),"")</f>
        <v/>
      </c>
      <c r="N520" s="26" t="str">
        <f t="shared" si="117"/>
        <v/>
      </c>
      <c r="O520" s="25">
        <f>IFERROR(VLOOKUP($A520,'TD SOP+PROFORM MOD'!$A$5:$AD$750,MATCH(O$4,'TD SOP+PROFORM MOD'!$B$2:$AD$2,0)+1,0),0)+IFERROR(VLOOKUP($A520,'TD SOP+PROFORM MOD'!$A$5:$AD$750,MATCH(O$2,'TD SOP+PROFORM MOD'!$B$2:$AD$2,0)+1,0),0)</f>
        <v>0</v>
      </c>
      <c r="P520" s="25">
        <f>IFERROR(VLOOKUP($A520,'TD SOP+PROFORM MOD'!$A$5:$AD$750,MATCH(P$4,'TD SOP+PROFORM MOD'!$B$2:$AD$2,0)+1,0),0)+IFERROR(VLOOKUP($A520,'TD SOP+PROFORM MOD'!$A$5:$AD$750,MATCH(P$2,'TD SOP+PROFORM MOD'!$B$2:$AD$2,0)+1,0),0)</f>
        <v>0</v>
      </c>
      <c r="Q520" s="26" t="str">
        <f t="shared" si="118"/>
        <v/>
      </c>
      <c r="R520" s="25">
        <f>IFERROR(VLOOKUP($A520,'TD SOP+PROFORM MOD'!$A$5:$AD$750,MATCH(R$4,'TD SOP+PROFORM MOD'!$B$2:$AD$2,0)+1,0),0)+IFERROR(VLOOKUP($A520,'TD SOP+PROFORM MOD'!$A$5:$AD$750,MATCH(R$2,'TD SOP+PROFORM MOD'!$B$2:$AD$2,0)+1,0),0)</f>
        <v>0</v>
      </c>
      <c r="S520" s="25">
        <f>IFERROR(VLOOKUP($A520,'TD SOP+PROFORM MOD'!$A$5:$AD$750,MATCH(S$4,'TD SOP+PROFORM MOD'!$B$2:$AD$2,0)+1,0),0)+IFERROR(VLOOKUP($A520,'TD SOP+PROFORM MOD'!$A$5:$AD$750,MATCH(S$2,'TD SOP+PROFORM MOD'!$B$2:$AD$2,0)+1,0),0)</f>
        <v>0</v>
      </c>
      <c r="T520" s="26" t="str">
        <f t="shared" si="119"/>
        <v/>
      </c>
      <c r="U520" s="25">
        <f>IFERROR(VLOOKUP($A520,'TD SOP+PROFORM MOD'!$A$5:$AD$750,MATCH(U$4,'TD SOP+PROFORM MOD'!$B$2:$AD$2,0)+1,0),0)+IFERROR(VLOOKUP($A520,'TD SOP+PROFORM MOD'!$A$5:$AD$750,MATCH(U$2,'TD SOP+PROFORM MOD'!$B$2:$AD$2,0)+1,0),0)</f>
        <v>0</v>
      </c>
      <c r="V520" s="25">
        <f>IFERROR(VLOOKUP($A520,'TD SOP+PROFORM MOD'!$A$5:$AD$750,MATCH(V$4,'TD SOP+PROFORM MOD'!$B$2:$AD$2,0)+1,0),0)+IFERROR(VLOOKUP($A520,'TD SOP+PROFORM MOD'!$A$5:$AD$750,MATCH(V$2,'TD SOP+PROFORM MOD'!$B$2:$AD$2,0)+1,0),0)</f>
        <v>0</v>
      </c>
      <c r="W520" s="26" t="str">
        <f t="shared" si="120"/>
        <v/>
      </c>
      <c r="X520" s="25">
        <f>IFERROR(VLOOKUP($A520,'TD SOP+PROFORM MOD'!$A$5:$AD$750,MATCH(X$4,'TD SOP+PROFORM MOD'!$B$2:$AD$2,0)+1,0),0)+IFERROR(VLOOKUP($A520,'TD SOP+PROFORM MOD'!$A$5:$AD$750,MATCH(X$2,'TD SOP+PROFORM MOD'!$B$2:$AD$2,0)+1,0),0)</f>
        <v>0</v>
      </c>
      <c r="Y520" s="25">
        <f>IFERROR(VLOOKUP($A520,'TD SOP+PROFORM MOD'!$A$5:$AD$750,MATCH(Y$4,'TD SOP+PROFORM MOD'!$B$2:$AD$2,0)+1,0),0)+IFERROR(VLOOKUP($A520,'TD SOP+PROFORM MOD'!$A$5:$AD$750,MATCH(Y$2,'TD SOP+PROFORM MOD'!$B$2:$AD$2,0)+1,0),0)</f>
        <v>0</v>
      </c>
      <c r="Z520" s="26" t="str">
        <f t="shared" si="121"/>
        <v/>
      </c>
      <c r="AA520" s="25">
        <f>IFERROR(VLOOKUP($A520,'TD SOP+PROFORM MOD'!$A$5:$AD$750,MATCH(AA$4,'TD SOP+PROFORM MOD'!$B$2:$AD$2,0)+1,0),0)+IFERROR(VLOOKUP($A520,'TD SOP+PROFORM MOD'!$A$5:$AD$750,MATCH(AA$2,'TD SOP+PROFORM MOD'!$B$2:$AD$2,0)+1,0),0)</f>
        <v>0</v>
      </c>
      <c r="AB520" s="25">
        <f>IFERROR(VLOOKUP($A520,'TD SOP+PROFORM MOD'!$A$5:$AD$750,MATCH(AB$4,'TD SOP+PROFORM MOD'!$B$2:$AD$2,0)+1,0),0)+IFERROR(VLOOKUP($A520,'TD SOP+PROFORM MOD'!$A$5:$AD$750,MATCH(AB$2,'TD SOP+PROFORM MOD'!$B$2:$AD$2,0)+1,0),0)</f>
        <v>0</v>
      </c>
      <c r="AC520" s="26" t="str">
        <f t="shared" si="122"/>
        <v/>
      </c>
      <c r="AD520" s="25">
        <f>IFERROR(VLOOKUP($A520,'TD SOP+PROFORM MOD'!$A$5:$AD$750,MATCH(AD$4,'TD SOP+PROFORM MOD'!$B$2:$AD$2,0)+1,0),0)+IFERROR(VLOOKUP($A520,'TD SOP+PROFORM MOD'!$A$5:$AD$750,MATCH(AD$2,'TD SOP+PROFORM MOD'!$B$2:$AD$2,0)+1,0),0)</f>
        <v>0</v>
      </c>
      <c r="AE520" s="25">
        <f>IFERROR(VLOOKUP($A520,'TD SOP+PROFORM MOD'!$A$5:$AD$750,MATCH(AE$4,'TD SOP+PROFORM MOD'!$B$2:$AD$2,0)+1,0),0)+IFERROR(VLOOKUP($A520,'TD SOP+PROFORM MOD'!$A$5:$AD$750,MATCH(AE$2,'TD SOP+PROFORM MOD'!$B$2:$AD$2,0)+1,0),0)</f>
        <v>0</v>
      </c>
      <c r="AF520" s="26" t="str">
        <f t="shared" si="123"/>
        <v/>
      </c>
      <c r="AG520" s="25">
        <f>IFERROR(VLOOKUP($A520,'TD SOP+PROFORM MOD'!$A$5:$AD$750,MATCH(AG$4,'TD SOP+PROFORM MOD'!$B$2:$AD$2,0)+1,0),0)+IFERROR(VLOOKUP($A520,'TD SOP+PROFORM MOD'!$A$5:$AD$750,MATCH(AG$2,'TD SOP+PROFORM MOD'!$B$2:$AD$2,0)+1,0),0)</f>
        <v>0</v>
      </c>
      <c r="AH520" s="25">
        <f>IFERROR(VLOOKUP($A520,'TD SOP+PROFORM MOD'!$A$5:$AD$750,MATCH(AH$4,'TD SOP+PROFORM MOD'!$B$2:$AD$2,0)+1,0),0)+IFERROR(VLOOKUP($A520,'TD SOP+PROFORM MOD'!$A$5:$AD$750,MATCH(AH$2,'TD SOP+PROFORM MOD'!$B$2:$AD$2,0)+1,0),0)</f>
        <v>0</v>
      </c>
      <c r="AI520" s="26" t="str">
        <f t="shared" si="124"/>
        <v/>
      </c>
      <c r="AJ520" s="25">
        <f>IFERROR(VLOOKUP($A520,'TD SOP+PROFORM MOD'!$A$5:$AD$750,MATCH(AJ$4,'TD SOP+PROFORM MOD'!$B$2:$AD$2,0)+1,0),0)+IFERROR(VLOOKUP($A520,'TD SOP+PROFORM MOD'!$A$5:$AD$750,MATCH(AJ$2,'TD SOP+PROFORM MOD'!$B$2:$AD$2,0)+1,0),0)</f>
        <v>0</v>
      </c>
      <c r="AK520" s="25">
        <f>IFERROR(VLOOKUP($A520,'TD SOP+PROFORM MOD'!$A$5:$AD$750,MATCH(AK$4,'TD SOP+PROFORM MOD'!$B$2:$AD$2,0)+1,0),0)+IFERROR(VLOOKUP($A520,'TD SOP+PROFORM MOD'!$A$5:$AD$750,MATCH(AK$2,'TD SOP+PROFORM MOD'!$B$2:$AD$2,0)+1,0),0)</f>
        <v>0</v>
      </c>
      <c r="AL520" s="26" t="str">
        <f t="shared" si="125"/>
        <v/>
      </c>
      <c r="AM520" s="25">
        <f t="shared" si="127"/>
        <v>0</v>
      </c>
      <c r="AN520" s="25">
        <f t="shared" si="127"/>
        <v>0</v>
      </c>
      <c r="AO520" s="26" t="str">
        <f t="shared" si="126"/>
        <v/>
      </c>
      <c r="AR520" s="25">
        <f>SUMIF('B&amp;S YTD LFY'!B:B,"="&amp;A520,'B&amp;S YTD LFY'!C:C)</f>
        <v>0</v>
      </c>
      <c r="AS520" s="25">
        <f t="shared" si="128"/>
        <v>0</v>
      </c>
      <c r="AT520" s="25"/>
    </row>
    <row r="521" spans="1:46" x14ac:dyDescent="0.35">
      <c r="A521" s="24">
        <f>IF(AND('TD SOP+PROFORM MOD'!A518&lt;&gt;"",'TD SOP+PROFORM MOD'!A518&lt;&gt;"TOTAL"),'TD SOP+PROFORM MOD'!A518,0)</f>
        <v>0</v>
      </c>
      <c r="C521" s="25" t="str">
        <f>IFERROR(VLOOKUP($A521,'TD SOP+PROFORM MOD'!$A$5:$AD$750,MATCH(C$4,'TD SOP+PROFORM MOD'!$B$2:$AT$2,0)+1,0),"")</f>
        <v/>
      </c>
      <c r="D521" s="25" t="str">
        <f>IFERROR(VLOOKUP($A521,'TD SOP+PROFORM MOD'!$A$5:$AD$750,MATCH(D$4,'TD SOP+PROFORM MOD'!$B$2:$AT$2,0)+1,0),"")</f>
        <v/>
      </c>
      <c r="E521" s="26" t="str">
        <f t="shared" ref="E521:E584" si="129">IFERROR(C521/D521-1,"")</f>
        <v/>
      </c>
      <c r="F521" s="25" t="str">
        <f>IFERROR(VLOOKUP($A521,'TD SOP+PROFORM MOD'!$A$5:$AD$750,MATCH(F$4,'TD SOP+PROFORM MOD'!$B$2:$AT$2,0)+1,0),"")</f>
        <v/>
      </c>
      <c r="G521" s="25" t="str">
        <f>IFERROR(VLOOKUP($A521,'TD SOP+PROFORM MOD'!$A$5:$AD$750,MATCH(G$4,'TD SOP+PROFORM MOD'!$B$2:$AT$2,0)+1,0),"")</f>
        <v/>
      </c>
      <c r="H521" s="26" t="str">
        <f t="shared" ref="H521:H584" si="130">IFERROR(F521/G521-1,"")</f>
        <v/>
      </c>
      <c r="I521" s="25" t="str">
        <f>IFERROR(VLOOKUP($A521,'TD SOP+PROFORM MOD'!$A$5:$AD$750,MATCH(I$4,'TD SOP+PROFORM MOD'!$B$2:$AT$2,0)+1,0),"")</f>
        <v/>
      </c>
      <c r="J521" s="25" t="str">
        <f>IFERROR(VLOOKUP($A521,'TD SOP+PROFORM MOD'!$A$5:$AD$750,MATCH(J$4,'TD SOP+PROFORM MOD'!$B$2:$AT$2,0)+1,0),"")</f>
        <v/>
      </c>
      <c r="K521" s="26" t="str">
        <f t="shared" ref="K521:K584" si="131">IFERROR(I521/J521-1,"")</f>
        <v/>
      </c>
      <c r="L521" s="25" t="str">
        <f>IFERROR(VLOOKUP($A521,'TD SOP+PROFORM MOD'!$A$5:$AD$750,MATCH(L$4,'TD SOP+PROFORM MOD'!$B$2:$AT$2,0)+1,0),"")</f>
        <v/>
      </c>
      <c r="M521" s="25" t="str">
        <f>IFERROR(VLOOKUP($A521,'TD SOP+PROFORM MOD'!$A$5:$AD$750,MATCH(M$4,'TD SOP+PROFORM MOD'!$B$2:$AT$2,0)+1,0),"")</f>
        <v/>
      </c>
      <c r="N521" s="26" t="str">
        <f t="shared" ref="N521:N584" si="132">IFERROR(L521/M521-1,"")</f>
        <v/>
      </c>
      <c r="O521" s="25">
        <f>IFERROR(VLOOKUP($A521,'TD SOP+PROFORM MOD'!$A$5:$AD$750,MATCH(O$4,'TD SOP+PROFORM MOD'!$B$2:$AD$2,0)+1,0),0)+IFERROR(VLOOKUP($A521,'TD SOP+PROFORM MOD'!$A$5:$AD$750,MATCH(O$2,'TD SOP+PROFORM MOD'!$B$2:$AD$2,0)+1,0),0)</f>
        <v>0</v>
      </c>
      <c r="P521" s="25">
        <f>IFERROR(VLOOKUP($A521,'TD SOP+PROFORM MOD'!$A$5:$AD$750,MATCH(P$4,'TD SOP+PROFORM MOD'!$B$2:$AD$2,0)+1,0),0)+IFERROR(VLOOKUP($A521,'TD SOP+PROFORM MOD'!$A$5:$AD$750,MATCH(P$2,'TD SOP+PROFORM MOD'!$B$2:$AD$2,0)+1,0),0)</f>
        <v>0</v>
      </c>
      <c r="Q521" s="26" t="str">
        <f t="shared" ref="Q521:Q584" si="133">IFERROR(O521/P521-1,"")</f>
        <v/>
      </c>
      <c r="R521" s="25">
        <f>IFERROR(VLOOKUP($A521,'TD SOP+PROFORM MOD'!$A$5:$AD$750,MATCH(R$4,'TD SOP+PROFORM MOD'!$B$2:$AD$2,0)+1,0),0)+IFERROR(VLOOKUP($A521,'TD SOP+PROFORM MOD'!$A$5:$AD$750,MATCH(R$2,'TD SOP+PROFORM MOD'!$B$2:$AD$2,0)+1,0),0)</f>
        <v>0</v>
      </c>
      <c r="S521" s="25">
        <f>IFERROR(VLOOKUP($A521,'TD SOP+PROFORM MOD'!$A$5:$AD$750,MATCH(S$4,'TD SOP+PROFORM MOD'!$B$2:$AD$2,0)+1,0),0)+IFERROR(VLOOKUP($A521,'TD SOP+PROFORM MOD'!$A$5:$AD$750,MATCH(S$2,'TD SOP+PROFORM MOD'!$B$2:$AD$2,0)+1,0),0)</f>
        <v>0</v>
      </c>
      <c r="T521" s="26" t="str">
        <f t="shared" ref="T521:T584" si="134">IFERROR(R521/S521-1,"")</f>
        <v/>
      </c>
      <c r="U521" s="25">
        <f>IFERROR(VLOOKUP($A521,'TD SOP+PROFORM MOD'!$A$5:$AD$750,MATCH(U$4,'TD SOP+PROFORM MOD'!$B$2:$AD$2,0)+1,0),0)+IFERROR(VLOOKUP($A521,'TD SOP+PROFORM MOD'!$A$5:$AD$750,MATCH(U$2,'TD SOP+PROFORM MOD'!$B$2:$AD$2,0)+1,0),0)</f>
        <v>0</v>
      </c>
      <c r="V521" s="25">
        <f>IFERROR(VLOOKUP($A521,'TD SOP+PROFORM MOD'!$A$5:$AD$750,MATCH(V$4,'TD SOP+PROFORM MOD'!$B$2:$AD$2,0)+1,0),0)+IFERROR(VLOOKUP($A521,'TD SOP+PROFORM MOD'!$A$5:$AD$750,MATCH(V$2,'TD SOP+PROFORM MOD'!$B$2:$AD$2,0)+1,0),0)</f>
        <v>0</v>
      </c>
      <c r="W521" s="26" t="str">
        <f t="shared" ref="W521:W584" si="135">IFERROR(U521/V521-1,"")</f>
        <v/>
      </c>
      <c r="X521" s="25">
        <f>IFERROR(VLOOKUP($A521,'TD SOP+PROFORM MOD'!$A$5:$AD$750,MATCH(X$4,'TD SOP+PROFORM MOD'!$B$2:$AD$2,0)+1,0),0)+IFERROR(VLOOKUP($A521,'TD SOP+PROFORM MOD'!$A$5:$AD$750,MATCH(X$2,'TD SOP+PROFORM MOD'!$B$2:$AD$2,0)+1,0),0)</f>
        <v>0</v>
      </c>
      <c r="Y521" s="25">
        <f>IFERROR(VLOOKUP($A521,'TD SOP+PROFORM MOD'!$A$5:$AD$750,MATCH(Y$4,'TD SOP+PROFORM MOD'!$B$2:$AD$2,0)+1,0),0)+IFERROR(VLOOKUP($A521,'TD SOP+PROFORM MOD'!$A$5:$AD$750,MATCH(Y$2,'TD SOP+PROFORM MOD'!$B$2:$AD$2,0)+1,0),0)</f>
        <v>0</v>
      </c>
      <c r="Z521" s="26" t="str">
        <f t="shared" ref="Z521:Z584" si="136">IFERROR(X521/Y521-1,"")</f>
        <v/>
      </c>
      <c r="AA521" s="25">
        <f>IFERROR(VLOOKUP($A521,'TD SOP+PROFORM MOD'!$A$5:$AD$750,MATCH(AA$4,'TD SOP+PROFORM MOD'!$B$2:$AD$2,0)+1,0),0)+IFERROR(VLOOKUP($A521,'TD SOP+PROFORM MOD'!$A$5:$AD$750,MATCH(AA$2,'TD SOP+PROFORM MOD'!$B$2:$AD$2,0)+1,0),0)</f>
        <v>0</v>
      </c>
      <c r="AB521" s="25">
        <f>IFERROR(VLOOKUP($A521,'TD SOP+PROFORM MOD'!$A$5:$AD$750,MATCH(AB$4,'TD SOP+PROFORM MOD'!$B$2:$AD$2,0)+1,0),0)+IFERROR(VLOOKUP($A521,'TD SOP+PROFORM MOD'!$A$5:$AD$750,MATCH(AB$2,'TD SOP+PROFORM MOD'!$B$2:$AD$2,0)+1,0),0)</f>
        <v>0</v>
      </c>
      <c r="AC521" s="26" t="str">
        <f t="shared" ref="AC521:AC584" si="137">IFERROR(AA521/AB521-1,"")</f>
        <v/>
      </c>
      <c r="AD521" s="25">
        <f>IFERROR(VLOOKUP($A521,'TD SOP+PROFORM MOD'!$A$5:$AD$750,MATCH(AD$4,'TD SOP+PROFORM MOD'!$B$2:$AD$2,0)+1,0),0)+IFERROR(VLOOKUP($A521,'TD SOP+PROFORM MOD'!$A$5:$AD$750,MATCH(AD$2,'TD SOP+PROFORM MOD'!$B$2:$AD$2,0)+1,0),0)</f>
        <v>0</v>
      </c>
      <c r="AE521" s="25">
        <f>IFERROR(VLOOKUP($A521,'TD SOP+PROFORM MOD'!$A$5:$AD$750,MATCH(AE$4,'TD SOP+PROFORM MOD'!$B$2:$AD$2,0)+1,0),0)+IFERROR(VLOOKUP($A521,'TD SOP+PROFORM MOD'!$A$5:$AD$750,MATCH(AE$2,'TD SOP+PROFORM MOD'!$B$2:$AD$2,0)+1,0),0)</f>
        <v>0</v>
      </c>
      <c r="AF521" s="26" t="str">
        <f t="shared" ref="AF521:AF584" si="138">IFERROR(AD521/AE521-1,"")</f>
        <v/>
      </c>
      <c r="AG521" s="25">
        <f>IFERROR(VLOOKUP($A521,'TD SOP+PROFORM MOD'!$A$5:$AD$750,MATCH(AG$4,'TD SOP+PROFORM MOD'!$B$2:$AD$2,0)+1,0),0)+IFERROR(VLOOKUP($A521,'TD SOP+PROFORM MOD'!$A$5:$AD$750,MATCH(AG$2,'TD SOP+PROFORM MOD'!$B$2:$AD$2,0)+1,0),0)</f>
        <v>0</v>
      </c>
      <c r="AH521" s="25">
        <f>IFERROR(VLOOKUP($A521,'TD SOP+PROFORM MOD'!$A$5:$AD$750,MATCH(AH$4,'TD SOP+PROFORM MOD'!$B$2:$AD$2,0)+1,0),0)+IFERROR(VLOOKUP($A521,'TD SOP+PROFORM MOD'!$A$5:$AD$750,MATCH(AH$2,'TD SOP+PROFORM MOD'!$B$2:$AD$2,0)+1,0),0)</f>
        <v>0</v>
      </c>
      <c r="AI521" s="26" t="str">
        <f t="shared" ref="AI521:AI584" si="139">IFERROR(AG521/AH521-1,"")</f>
        <v/>
      </c>
      <c r="AJ521" s="25">
        <f>IFERROR(VLOOKUP($A521,'TD SOP+PROFORM MOD'!$A$5:$AD$750,MATCH(AJ$4,'TD SOP+PROFORM MOD'!$B$2:$AD$2,0)+1,0),0)+IFERROR(VLOOKUP($A521,'TD SOP+PROFORM MOD'!$A$5:$AD$750,MATCH(AJ$2,'TD SOP+PROFORM MOD'!$B$2:$AD$2,0)+1,0),0)</f>
        <v>0</v>
      </c>
      <c r="AK521" s="25">
        <f>IFERROR(VLOOKUP($A521,'TD SOP+PROFORM MOD'!$A$5:$AD$750,MATCH(AK$4,'TD SOP+PROFORM MOD'!$B$2:$AD$2,0)+1,0),0)+IFERROR(VLOOKUP($A521,'TD SOP+PROFORM MOD'!$A$5:$AD$750,MATCH(AK$2,'TD SOP+PROFORM MOD'!$B$2:$AD$2,0)+1,0),0)</f>
        <v>0</v>
      </c>
      <c r="AL521" s="26" t="str">
        <f t="shared" ref="AL521:AL584" si="140">IFERROR(AJ521/AK521-1,"")</f>
        <v/>
      </c>
      <c r="AM521" s="25">
        <f t="shared" si="127"/>
        <v>0</v>
      </c>
      <c r="AN521" s="25">
        <f t="shared" si="127"/>
        <v>0</v>
      </c>
      <c r="AO521" s="26" t="str">
        <f t="shared" ref="AO521:AO584" si="141">IFERROR(AM521/AN521-1,"")</f>
        <v/>
      </c>
      <c r="AR521" s="25">
        <f>SUMIF('B&amp;S YTD LFY'!B:B,"="&amp;A521,'B&amp;S YTD LFY'!C:C)</f>
        <v>0</v>
      </c>
      <c r="AS521" s="25">
        <f t="shared" si="128"/>
        <v>0</v>
      </c>
      <c r="AT521" s="25"/>
    </row>
    <row r="522" spans="1:46" x14ac:dyDescent="0.35">
      <c r="A522" s="24">
        <f>IF(AND('TD SOP+PROFORM MOD'!A519&lt;&gt;"",'TD SOP+PROFORM MOD'!A519&lt;&gt;"TOTAL"),'TD SOP+PROFORM MOD'!A519,0)</f>
        <v>0</v>
      </c>
      <c r="C522" s="25" t="str">
        <f>IFERROR(VLOOKUP($A522,'TD SOP+PROFORM MOD'!$A$5:$AD$750,MATCH(C$4,'TD SOP+PROFORM MOD'!$B$2:$AT$2,0)+1,0),"")</f>
        <v/>
      </c>
      <c r="D522" s="25" t="str">
        <f>IFERROR(VLOOKUP($A522,'TD SOP+PROFORM MOD'!$A$5:$AD$750,MATCH(D$4,'TD SOP+PROFORM MOD'!$B$2:$AT$2,0)+1,0),"")</f>
        <v/>
      </c>
      <c r="E522" s="26" t="str">
        <f t="shared" si="129"/>
        <v/>
      </c>
      <c r="F522" s="25" t="str">
        <f>IFERROR(VLOOKUP($A522,'TD SOP+PROFORM MOD'!$A$5:$AD$750,MATCH(F$4,'TD SOP+PROFORM MOD'!$B$2:$AT$2,0)+1,0),"")</f>
        <v/>
      </c>
      <c r="G522" s="25" t="str">
        <f>IFERROR(VLOOKUP($A522,'TD SOP+PROFORM MOD'!$A$5:$AD$750,MATCH(G$4,'TD SOP+PROFORM MOD'!$B$2:$AT$2,0)+1,0),"")</f>
        <v/>
      </c>
      <c r="H522" s="26" t="str">
        <f t="shared" si="130"/>
        <v/>
      </c>
      <c r="I522" s="25" t="str">
        <f>IFERROR(VLOOKUP($A522,'TD SOP+PROFORM MOD'!$A$5:$AD$750,MATCH(I$4,'TD SOP+PROFORM MOD'!$B$2:$AT$2,0)+1,0),"")</f>
        <v/>
      </c>
      <c r="J522" s="25" t="str">
        <f>IFERROR(VLOOKUP($A522,'TD SOP+PROFORM MOD'!$A$5:$AD$750,MATCH(J$4,'TD SOP+PROFORM MOD'!$B$2:$AT$2,0)+1,0),"")</f>
        <v/>
      </c>
      <c r="K522" s="26" t="str">
        <f t="shared" si="131"/>
        <v/>
      </c>
      <c r="L522" s="25" t="str">
        <f>IFERROR(VLOOKUP($A522,'TD SOP+PROFORM MOD'!$A$5:$AD$750,MATCH(L$4,'TD SOP+PROFORM MOD'!$B$2:$AT$2,0)+1,0),"")</f>
        <v/>
      </c>
      <c r="M522" s="25" t="str">
        <f>IFERROR(VLOOKUP($A522,'TD SOP+PROFORM MOD'!$A$5:$AD$750,MATCH(M$4,'TD SOP+PROFORM MOD'!$B$2:$AT$2,0)+1,0),"")</f>
        <v/>
      </c>
      <c r="N522" s="26" t="str">
        <f t="shared" si="132"/>
        <v/>
      </c>
      <c r="O522" s="25">
        <f>IFERROR(VLOOKUP($A522,'TD SOP+PROFORM MOD'!$A$5:$AD$750,MATCH(O$4,'TD SOP+PROFORM MOD'!$B$2:$AD$2,0)+1,0),0)+IFERROR(VLOOKUP($A522,'TD SOP+PROFORM MOD'!$A$5:$AD$750,MATCH(O$2,'TD SOP+PROFORM MOD'!$B$2:$AD$2,0)+1,0),0)</f>
        <v>0</v>
      </c>
      <c r="P522" s="25">
        <f>IFERROR(VLOOKUP($A522,'TD SOP+PROFORM MOD'!$A$5:$AD$750,MATCH(P$4,'TD SOP+PROFORM MOD'!$B$2:$AD$2,0)+1,0),0)+IFERROR(VLOOKUP($A522,'TD SOP+PROFORM MOD'!$A$5:$AD$750,MATCH(P$2,'TD SOP+PROFORM MOD'!$B$2:$AD$2,0)+1,0),0)</f>
        <v>0</v>
      </c>
      <c r="Q522" s="26" t="str">
        <f t="shared" si="133"/>
        <v/>
      </c>
      <c r="R522" s="25">
        <f>IFERROR(VLOOKUP($A522,'TD SOP+PROFORM MOD'!$A$5:$AD$750,MATCH(R$4,'TD SOP+PROFORM MOD'!$B$2:$AD$2,0)+1,0),0)+IFERROR(VLOOKUP($A522,'TD SOP+PROFORM MOD'!$A$5:$AD$750,MATCH(R$2,'TD SOP+PROFORM MOD'!$B$2:$AD$2,0)+1,0),0)</f>
        <v>0</v>
      </c>
      <c r="S522" s="25">
        <f>IFERROR(VLOOKUP($A522,'TD SOP+PROFORM MOD'!$A$5:$AD$750,MATCH(S$4,'TD SOP+PROFORM MOD'!$B$2:$AD$2,0)+1,0),0)+IFERROR(VLOOKUP($A522,'TD SOP+PROFORM MOD'!$A$5:$AD$750,MATCH(S$2,'TD SOP+PROFORM MOD'!$B$2:$AD$2,0)+1,0),0)</f>
        <v>0</v>
      </c>
      <c r="T522" s="26" t="str">
        <f t="shared" si="134"/>
        <v/>
      </c>
      <c r="U522" s="25">
        <f>IFERROR(VLOOKUP($A522,'TD SOP+PROFORM MOD'!$A$5:$AD$750,MATCH(U$4,'TD SOP+PROFORM MOD'!$B$2:$AD$2,0)+1,0),0)+IFERROR(VLOOKUP($A522,'TD SOP+PROFORM MOD'!$A$5:$AD$750,MATCH(U$2,'TD SOP+PROFORM MOD'!$B$2:$AD$2,0)+1,0),0)</f>
        <v>0</v>
      </c>
      <c r="V522" s="25">
        <f>IFERROR(VLOOKUP($A522,'TD SOP+PROFORM MOD'!$A$5:$AD$750,MATCH(V$4,'TD SOP+PROFORM MOD'!$B$2:$AD$2,0)+1,0),0)+IFERROR(VLOOKUP($A522,'TD SOP+PROFORM MOD'!$A$5:$AD$750,MATCH(V$2,'TD SOP+PROFORM MOD'!$B$2:$AD$2,0)+1,0),0)</f>
        <v>0</v>
      </c>
      <c r="W522" s="26" t="str">
        <f t="shared" si="135"/>
        <v/>
      </c>
      <c r="X522" s="25">
        <f>IFERROR(VLOOKUP($A522,'TD SOP+PROFORM MOD'!$A$5:$AD$750,MATCH(X$4,'TD SOP+PROFORM MOD'!$B$2:$AD$2,0)+1,0),0)+IFERROR(VLOOKUP($A522,'TD SOP+PROFORM MOD'!$A$5:$AD$750,MATCH(X$2,'TD SOP+PROFORM MOD'!$B$2:$AD$2,0)+1,0),0)</f>
        <v>0</v>
      </c>
      <c r="Y522" s="25">
        <f>IFERROR(VLOOKUP($A522,'TD SOP+PROFORM MOD'!$A$5:$AD$750,MATCH(Y$4,'TD SOP+PROFORM MOD'!$B$2:$AD$2,0)+1,0),0)+IFERROR(VLOOKUP($A522,'TD SOP+PROFORM MOD'!$A$5:$AD$750,MATCH(Y$2,'TD SOP+PROFORM MOD'!$B$2:$AD$2,0)+1,0),0)</f>
        <v>0</v>
      </c>
      <c r="Z522" s="26" t="str">
        <f t="shared" si="136"/>
        <v/>
      </c>
      <c r="AA522" s="25">
        <f>IFERROR(VLOOKUP($A522,'TD SOP+PROFORM MOD'!$A$5:$AD$750,MATCH(AA$4,'TD SOP+PROFORM MOD'!$B$2:$AD$2,0)+1,0),0)+IFERROR(VLOOKUP($A522,'TD SOP+PROFORM MOD'!$A$5:$AD$750,MATCH(AA$2,'TD SOP+PROFORM MOD'!$B$2:$AD$2,0)+1,0),0)</f>
        <v>0</v>
      </c>
      <c r="AB522" s="25">
        <f>IFERROR(VLOOKUP($A522,'TD SOP+PROFORM MOD'!$A$5:$AD$750,MATCH(AB$4,'TD SOP+PROFORM MOD'!$B$2:$AD$2,0)+1,0),0)+IFERROR(VLOOKUP($A522,'TD SOP+PROFORM MOD'!$A$5:$AD$750,MATCH(AB$2,'TD SOP+PROFORM MOD'!$B$2:$AD$2,0)+1,0),0)</f>
        <v>0</v>
      </c>
      <c r="AC522" s="26" t="str">
        <f t="shared" si="137"/>
        <v/>
      </c>
      <c r="AD522" s="25">
        <f>IFERROR(VLOOKUP($A522,'TD SOP+PROFORM MOD'!$A$5:$AD$750,MATCH(AD$4,'TD SOP+PROFORM MOD'!$B$2:$AD$2,0)+1,0),0)+IFERROR(VLOOKUP($A522,'TD SOP+PROFORM MOD'!$A$5:$AD$750,MATCH(AD$2,'TD SOP+PROFORM MOD'!$B$2:$AD$2,0)+1,0),0)</f>
        <v>0</v>
      </c>
      <c r="AE522" s="25">
        <f>IFERROR(VLOOKUP($A522,'TD SOP+PROFORM MOD'!$A$5:$AD$750,MATCH(AE$4,'TD SOP+PROFORM MOD'!$B$2:$AD$2,0)+1,0),0)+IFERROR(VLOOKUP($A522,'TD SOP+PROFORM MOD'!$A$5:$AD$750,MATCH(AE$2,'TD SOP+PROFORM MOD'!$B$2:$AD$2,0)+1,0),0)</f>
        <v>0</v>
      </c>
      <c r="AF522" s="26" t="str">
        <f t="shared" si="138"/>
        <v/>
      </c>
      <c r="AG522" s="25">
        <f>IFERROR(VLOOKUP($A522,'TD SOP+PROFORM MOD'!$A$5:$AD$750,MATCH(AG$4,'TD SOP+PROFORM MOD'!$B$2:$AD$2,0)+1,0),0)+IFERROR(VLOOKUP($A522,'TD SOP+PROFORM MOD'!$A$5:$AD$750,MATCH(AG$2,'TD SOP+PROFORM MOD'!$B$2:$AD$2,0)+1,0),0)</f>
        <v>0</v>
      </c>
      <c r="AH522" s="25">
        <f>IFERROR(VLOOKUP($A522,'TD SOP+PROFORM MOD'!$A$5:$AD$750,MATCH(AH$4,'TD SOP+PROFORM MOD'!$B$2:$AD$2,0)+1,0),0)+IFERROR(VLOOKUP($A522,'TD SOP+PROFORM MOD'!$A$5:$AD$750,MATCH(AH$2,'TD SOP+PROFORM MOD'!$B$2:$AD$2,0)+1,0),0)</f>
        <v>0</v>
      </c>
      <c r="AI522" s="26" t="str">
        <f t="shared" si="139"/>
        <v/>
      </c>
      <c r="AJ522" s="25">
        <f>IFERROR(VLOOKUP($A522,'TD SOP+PROFORM MOD'!$A$5:$AD$750,MATCH(AJ$4,'TD SOP+PROFORM MOD'!$B$2:$AD$2,0)+1,0),0)+IFERROR(VLOOKUP($A522,'TD SOP+PROFORM MOD'!$A$5:$AD$750,MATCH(AJ$2,'TD SOP+PROFORM MOD'!$B$2:$AD$2,0)+1,0),0)</f>
        <v>0</v>
      </c>
      <c r="AK522" s="25">
        <f>IFERROR(VLOOKUP($A522,'TD SOP+PROFORM MOD'!$A$5:$AD$750,MATCH(AK$4,'TD SOP+PROFORM MOD'!$B$2:$AD$2,0)+1,0),0)+IFERROR(VLOOKUP($A522,'TD SOP+PROFORM MOD'!$A$5:$AD$750,MATCH(AK$2,'TD SOP+PROFORM MOD'!$B$2:$AD$2,0)+1,0),0)</f>
        <v>0</v>
      </c>
      <c r="AL522" s="26" t="str">
        <f t="shared" si="140"/>
        <v/>
      </c>
      <c r="AM522" s="25">
        <f t="shared" ref="AM522:AN585" si="142">SUM(C522,F522,I522,L522,O522,R522,U522,X522,AA522,AD522,AG522,AJ522)</f>
        <v>0</v>
      </c>
      <c r="AN522" s="25">
        <f t="shared" si="142"/>
        <v>0</v>
      </c>
      <c r="AO522" s="26" t="str">
        <f t="shared" si="141"/>
        <v/>
      </c>
      <c r="AR522" s="25">
        <f>SUMIF('B&amp;S YTD LFY'!B:B,"="&amp;A522,'B&amp;S YTD LFY'!C:C)</f>
        <v>0</v>
      </c>
      <c r="AS522" s="25">
        <f t="shared" ref="AS522:AS585" si="143">AM522</f>
        <v>0</v>
      </c>
      <c r="AT522" s="25"/>
    </row>
    <row r="523" spans="1:46" x14ac:dyDescent="0.35">
      <c r="A523" s="24">
        <f>IF(AND('TD SOP+PROFORM MOD'!A520&lt;&gt;"",'TD SOP+PROFORM MOD'!A520&lt;&gt;"TOTAL"),'TD SOP+PROFORM MOD'!A520,0)</f>
        <v>0</v>
      </c>
      <c r="C523" s="25" t="str">
        <f>IFERROR(VLOOKUP($A523,'TD SOP+PROFORM MOD'!$A$5:$AD$750,MATCH(C$4,'TD SOP+PROFORM MOD'!$B$2:$AT$2,0)+1,0),"")</f>
        <v/>
      </c>
      <c r="D523" s="25" t="str">
        <f>IFERROR(VLOOKUP($A523,'TD SOP+PROFORM MOD'!$A$5:$AD$750,MATCH(D$4,'TD SOP+PROFORM MOD'!$B$2:$AT$2,0)+1,0),"")</f>
        <v/>
      </c>
      <c r="E523" s="26" t="str">
        <f t="shared" si="129"/>
        <v/>
      </c>
      <c r="F523" s="25" t="str">
        <f>IFERROR(VLOOKUP($A523,'TD SOP+PROFORM MOD'!$A$5:$AD$750,MATCH(F$4,'TD SOP+PROFORM MOD'!$B$2:$AT$2,0)+1,0),"")</f>
        <v/>
      </c>
      <c r="G523" s="25" t="str">
        <f>IFERROR(VLOOKUP($A523,'TD SOP+PROFORM MOD'!$A$5:$AD$750,MATCH(G$4,'TD SOP+PROFORM MOD'!$B$2:$AT$2,0)+1,0),"")</f>
        <v/>
      </c>
      <c r="H523" s="26" t="str">
        <f t="shared" si="130"/>
        <v/>
      </c>
      <c r="I523" s="25" t="str">
        <f>IFERROR(VLOOKUP($A523,'TD SOP+PROFORM MOD'!$A$5:$AD$750,MATCH(I$4,'TD SOP+PROFORM MOD'!$B$2:$AT$2,0)+1,0),"")</f>
        <v/>
      </c>
      <c r="J523" s="25" t="str">
        <f>IFERROR(VLOOKUP($A523,'TD SOP+PROFORM MOD'!$A$5:$AD$750,MATCH(J$4,'TD SOP+PROFORM MOD'!$B$2:$AT$2,0)+1,0),"")</f>
        <v/>
      </c>
      <c r="K523" s="26" t="str">
        <f t="shared" si="131"/>
        <v/>
      </c>
      <c r="L523" s="25" t="str">
        <f>IFERROR(VLOOKUP($A523,'TD SOP+PROFORM MOD'!$A$5:$AD$750,MATCH(L$4,'TD SOP+PROFORM MOD'!$B$2:$AT$2,0)+1,0),"")</f>
        <v/>
      </c>
      <c r="M523" s="25" t="str">
        <f>IFERROR(VLOOKUP($A523,'TD SOP+PROFORM MOD'!$A$5:$AD$750,MATCH(M$4,'TD SOP+PROFORM MOD'!$B$2:$AT$2,0)+1,0),"")</f>
        <v/>
      </c>
      <c r="N523" s="26" t="str">
        <f t="shared" si="132"/>
        <v/>
      </c>
      <c r="O523" s="25">
        <f>IFERROR(VLOOKUP($A523,'TD SOP+PROFORM MOD'!$A$5:$AD$750,MATCH(O$4,'TD SOP+PROFORM MOD'!$B$2:$AD$2,0)+1,0),0)+IFERROR(VLOOKUP($A523,'TD SOP+PROFORM MOD'!$A$5:$AD$750,MATCH(O$2,'TD SOP+PROFORM MOD'!$B$2:$AD$2,0)+1,0),0)</f>
        <v>0</v>
      </c>
      <c r="P523" s="25">
        <f>IFERROR(VLOOKUP($A523,'TD SOP+PROFORM MOD'!$A$5:$AD$750,MATCH(P$4,'TD SOP+PROFORM MOD'!$B$2:$AD$2,0)+1,0),0)+IFERROR(VLOOKUP($A523,'TD SOP+PROFORM MOD'!$A$5:$AD$750,MATCH(P$2,'TD SOP+PROFORM MOD'!$B$2:$AD$2,0)+1,0),0)</f>
        <v>0</v>
      </c>
      <c r="Q523" s="26" t="str">
        <f t="shared" si="133"/>
        <v/>
      </c>
      <c r="R523" s="25">
        <f>IFERROR(VLOOKUP($A523,'TD SOP+PROFORM MOD'!$A$5:$AD$750,MATCH(R$4,'TD SOP+PROFORM MOD'!$B$2:$AD$2,0)+1,0),0)+IFERROR(VLOOKUP($A523,'TD SOP+PROFORM MOD'!$A$5:$AD$750,MATCH(R$2,'TD SOP+PROFORM MOD'!$B$2:$AD$2,0)+1,0),0)</f>
        <v>0</v>
      </c>
      <c r="S523" s="25">
        <f>IFERROR(VLOOKUP($A523,'TD SOP+PROFORM MOD'!$A$5:$AD$750,MATCH(S$4,'TD SOP+PROFORM MOD'!$B$2:$AD$2,0)+1,0),0)+IFERROR(VLOOKUP($A523,'TD SOP+PROFORM MOD'!$A$5:$AD$750,MATCH(S$2,'TD SOP+PROFORM MOD'!$B$2:$AD$2,0)+1,0),0)</f>
        <v>0</v>
      </c>
      <c r="T523" s="26" t="str">
        <f t="shared" si="134"/>
        <v/>
      </c>
      <c r="U523" s="25">
        <f>IFERROR(VLOOKUP($A523,'TD SOP+PROFORM MOD'!$A$5:$AD$750,MATCH(U$4,'TD SOP+PROFORM MOD'!$B$2:$AD$2,0)+1,0),0)+IFERROR(VLOOKUP($A523,'TD SOP+PROFORM MOD'!$A$5:$AD$750,MATCH(U$2,'TD SOP+PROFORM MOD'!$B$2:$AD$2,0)+1,0),0)</f>
        <v>0</v>
      </c>
      <c r="V523" s="25">
        <f>IFERROR(VLOOKUP($A523,'TD SOP+PROFORM MOD'!$A$5:$AD$750,MATCH(V$4,'TD SOP+PROFORM MOD'!$B$2:$AD$2,0)+1,0),0)+IFERROR(VLOOKUP($A523,'TD SOP+PROFORM MOD'!$A$5:$AD$750,MATCH(V$2,'TD SOP+PROFORM MOD'!$B$2:$AD$2,0)+1,0),0)</f>
        <v>0</v>
      </c>
      <c r="W523" s="26" t="str">
        <f t="shared" si="135"/>
        <v/>
      </c>
      <c r="X523" s="25">
        <f>IFERROR(VLOOKUP($A523,'TD SOP+PROFORM MOD'!$A$5:$AD$750,MATCH(X$4,'TD SOP+PROFORM MOD'!$B$2:$AD$2,0)+1,0),0)+IFERROR(VLOOKUP($A523,'TD SOP+PROFORM MOD'!$A$5:$AD$750,MATCH(X$2,'TD SOP+PROFORM MOD'!$B$2:$AD$2,0)+1,0),0)</f>
        <v>0</v>
      </c>
      <c r="Y523" s="25">
        <f>IFERROR(VLOOKUP($A523,'TD SOP+PROFORM MOD'!$A$5:$AD$750,MATCH(Y$4,'TD SOP+PROFORM MOD'!$B$2:$AD$2,0)+1,0),0)+IFERROR(VLOOKUP($A523,'TD SOP+PROFORM MOD'!$A$5:$AD$750,MATCH(Y$2,'TD SOP+PROFORM MOD'!$B$2:$AD$2,0)+1,0),0)</f>
        <v>0</v>
      </c>
      <c r="Z523" s="26" t="str">
        <f t="shared" si="136"/>
        <v/>
      </c>
      <c r="AA523" s="25">
        <f>IFERROR(VLOOKUP($A523,'TD SOP+PROFORM MOD'!$A$5:$AD$750,MATCH(AA$4,'TD SOP+PROFORM MOD'!$B$2:$AD$2,0)+1,0),0)+IFERROR(VLOOKUP($A523,'TD SOP+PROFORM MOD'!$A$5:$AD$750,MATCH(AA$2,'TD SOP+PROFORM MOD'!$B$2:$AD$2,0)+1,0),0)</f>
        <v>0</v>
      </c>
      <c r="AB523" s="25">
        <f>IFERROR(VLOOKUP($A523,'TD SOP+PROFORM MOD'!$A$5:$AD$750,MATCH(AB$4,'TD SOP+PROFORM MOD'!$B$2:$AD$2,0)+1,0),0)+IFERROR(VLOOKUP($A523,'TD SOP+PROFORM MOD'!$A$5:$AD$750,MATCH(AB$2,'TD SOP+PROFORM MOD'!$B$2:$AD$2,0)+1,0),0)</f>
        <v>0</v>
      </c>
      <c r="AC523" s="26" t="str">
        <f t="shared" si="137"/>
        <v/>
      </c>
      <c r="AD523" s="25">
        <f>IFERROR(VLOOKUP($A523,'TD SOP+PROFORM MOD'!$A$5:$AD$750,MATCH(AD$4,'TD SOP+PROFORM MOD'!$B$2:$AD$2,0)+1,0),0)+IFERROR(VLOOKUP($A523,'TD SOP+PROFORM MOD'!$A$5:$AD$750,MATCH(AD$2,'TD SOP+PROFORM MOD'!$B$2:$AD$2,0)+1,0),0)</f>
        <v>0</v>
      </c>
      <c r="AE523" s="25">
        <f>IFERROR(VLOOKUP($A523,'TD SOP+PROFORM MOD'!$A$5:$AD$750,MATCH(AE$4,'TD SOP+PROFORM MOD'!$B$2:$AD$2,0)+1,0),0)+IFERROR(VLOOKUP($A523,'TD SOP+PROFORM MOD'!$A$5:$AD$750,MATCH(AE$2,'TD SOP+PROFORM MOD'!$B$2:$AD$2,0)+1,0),0)</f>
        <v>0</v>
      </c>
      <c r="AF523" s="26" t="str">
        <f t="shared" si="138"/>
        <v/>
      </c>
      <c r="AG523" s="25">
        <f>IFERROR(VLOOKUP($A523,'TD SOP+PROFORM MOD'!$A$5:$AD$750,MATCH(AG$4,'TD SOP+PROFORM MOD'!$B$2:$AD$2,0)+1,0),0)+IFERROR(VLOOKUP($A523,'TD SOP+PROFORM MOD'!$A$5:$AD$750,MATCH(AG$2,'TD SOP+PROFORM MOD'!$B$2:$AD$2,0)+1,0),0)</f>
        <v>0</v>
      </c>
      <c r="AH523" s="25">
        <f>IFERROR(VLOOKUP($A523,'TD SOP+PROFORM MOD'!$A$5:$AD$750,MATCH(AH$4,'TD SOP+PROFORM MOD'!$B$2:$AD$2,0)+1,0),0)+IFERROR(VLOOKUP($A523,'TD SOP+PROFORM MOD'!$A$5:$AD$750,MATCH(AH$2,'TD SOP+PROFORM MOD'!$B$2:$AD$2,0)+1,0),0)</f>
        <v>0</v>
      </c>
      <c r="AI523" s="26" t="str">
        <f t="shared" si="139"/>
        <v/>
      </c>
      <c r="AJ523" s="25">
        <f>IFERROR(VLOOKUP($A523,'TD SOP+PROFORM MOD'!$A$5:$AD$750,MATCH(AJ$4,'TD SOP+PROFORM MOD'!$B$2:$AD$2,0)+1,0),0)+IFERROR(VLOOKUP($A523,'TD SOP+PROFORM MOD'!$A$5:$AD$750,MATCH(AJ$2,'TD SOP+PROFORM MOD'!$B$2:$AD$2,0)+1,0),0)</f>
        <v>0</v>
      </c>
      <c r="AK523" s="25">
        <f>IFERROR(VLOOKUP($A523,'TD SOP+PROFORM MOD'!$A$5:$AD$750,MATCH(AK$4,'TD SOP+PROFORM MOD'!$B$2:$AD$2,0)+1,0),0)+IFERROR(VLOOKUP($A523,'TD SOP+PROFORM MOD'!$A$5:$AD$750,MATCH(AK$2,'TD SOP+PROFORM MOD'!$B$2:$AD$2,0)+1,0),0)</f>
        <v>0</v>
      </c>
      <c r="AL523" s="26" t="str">
        <f t="shared" si="140"/>
        <v/>
      </c>
      <c r="AM523" s="25">
        <f t="shared" si="142"/>
        <v>0</v>
      </c>
      <c r="AN523" s="25">
        <f t="shared" si="142"/>
        <v>0</v>
      </c>
      <c r="AO523" s="26" t="str">
        <f t="shared" si="141"/>
        <v/>
      </c>
      <c r="AR523" s="25">
        <f>SUMIF('B&amp;S YTD LFY'!B:B,"="&amp;A523,'B&amp;S YTD LFY'!C:C)</f>
        <v>0</v>
      </c>
      <c r="AS523" s="25">
        <f t="shared" si="143"/>
        <v>0</v>
      </c>
      <c r="AT523" s="25"/>
    </row>
    <row r="524" spans="1:46" x14ac:dyDescent="0.35">
      <c r="A524" s="24">
        <f>IF(AND('TD SOP+PROFORM MOD'!A521&lt;&gt;"",'TD SOP+PROFORM MOD'!A521&lt;&gt;"TOTAL"),'TD SOP+PROFORM MOD'!A521,0)</f>
        <v>0</v>
      </c>
      <c r="C524" s="25" t="str">
        <f>IFERROR(VLOOKUP($A524,'TD SOP+PROFORM MOD'!$A$5:$AD$750,MATCH(C$4,'TD SOP+PROFORM MOD'!$B$2:$AT$2,0)+1,0),"")</f>
        <v/>
      </c>
      <c r="D524" s="25" t="str">
        <f>IFERROR(VLOOKUP($A524,'TD SOP+PROFORM MOD'!$A$5:$AD$750,MATCH(D$4,'TD SOP+PROFORM MOD'!$B$2:$AT$2,0)+1,0),"")</f>
        <v/>
      </c>
      <c r="E524" s="26" t="str">
        <f t="shared" si="129"/>
        <v/>
      </c>
      <c r="F524" s="25" t="str">
        <f>IFERROR(VLOOKUP($A524,'TD SOP+PROFORM MOD'!$A$5:$AD$750,MATCH(F$4,'TD SOP+PROFORM MOD'!$B$2:$AT$2,0)+1,0),"")</f>
        <v/>
      </c>
      <c r="G524" s="25" t="str">
        <f>IFERROR(VLOOKUP($A524,'TD SOP+PROFORM MOD'!$A$5:$AD$750,MATCH(G$4,'TD SOP+PROFORM MOD'!$B$2:$AT$2,0)+1,0),"")</f>
        <v/>
      </c>
      <c r="H524" s="26" t="str">
        <f t="shared" si="130"/>
        <v/>
      </c>
      <c r="I524" s="25" t="str">
        <f>IFERROR(VLOOKUP($A524,'TD SOP+PROFORM MOD'!$A$5:$AD$750,MATCH(I$4,'TD SOP+PROFORM MOD'!$B$2:$AT$2,0)+1,0),"")</f>
        <v/>
      </c>
      <c r="J524" s="25" t="str">
        <f>IFERROR(VLOOKUP($A524,'TD SOP+PROFORM MOD'!$A$5:$AD$750,MATCH(J$4,'TD SOP+PROFORM MOD'!$B$2:$AT$2,0)+1,0),"")</f>
        <v/>
      </c>
      <c r="K524" s="26" t="str">
        <f t="shared" si="131"/>
        <v/>
      </c>
      <c r="L524" s="25" t="str">
        <f>IFERROR(VLOOKUP($A524,'TD SOP+PROFORM MOD'!$A$5:$AD$750,MATCH(L$4,'TD SOP+PROFORM MOD'!$B$2:$AT$2,0)+1,0),"")</f>
        <v/>
      </c>
      <c r="M524" s="25" t="str">
        <f>IFERROR(VLOOKUP($A524,'TD SOP+PROFORM MOD'!$A$5:$AD$750,MATCH(M$4,'TD SOP+PROFORM MOD'!$B$2:$AT$2,0)+1,0),"")</f>
        <v/>
      </c>
      <c r="N524" s="26" t="str">
        <f t="shared" si="132"/>
        <v/>
      </c>
      <c r="O524" s="25">
        <f>IFERROR(VLOOKUP($A524,'TD SOP+PROFORM MOD'!$A$5:$AD$750,MATCH(O$4,'TD SOP+PROFORM MOD'!$B$2:$AD$2,0)+1,0),0)+IFERROR(VLOOKUP($A524,'TD SOP+PROFORM MOD'!$A$5:$AD$750,MATCH(O$2,'TD SOP+PROFORM MOD'!$B$2:$AD$2,0)+1,0),0)</f>
        <v>0</v>
      </c>
      <c r="P524" s="25">
        <f>IFERROR(VLOOKUP($A524,'TD SOP+PROFORM MOD'!$A$5:$AD$750,MATCH(P$4,'TD SOP+PROFORM MOD'!$B$2:$AD$2,0)+1,0),0)+IFERROR(VLOOKUP($A524,'TD SOP+PROFORM MOD'!$A$5:$AD$750,MATCH(P$2,'TD SOP+PROFORM MOD'!$B$2:$AD$2,0)+1,0),0)</f>
        <v>0</v>
      </c>
      <c r="Q524" s="26" t="str">
        <f t="shared" si="133"/>
        <v/>
      </c>
      <c r="R524" s="25">
        <f>IFERROR(VLOOKUP($A524,'TD SOP+PROFORM MOD'!$A$5:$AD$750,MATCH(R$4,'TD SOP+PROFORM MOD'!$B$2:$AD$2,0)+1,0),0)+IFERROR(VLOOKUP($A524,'TD SOP+PROFORM MOD'!$A$5:$AD$750,MATCH(R$2,'TD SOP+PROFORM MOD'!$B$2:$AD$2,0)+1,0),0)</f>
        <v>0</v>
      </c>
      <c r="S524" s="25">
        <f>IFERROR(VLOOKUP($A524,'TD SOP+PROFORM MOD'!$A$5:$AD$750,MATCH(S$4,'TD SOP+PROFORM MOD'!$B$2:$AD$2,0)+1,0),0)+IFERROR(VLOOKUP($A524,'TD SOP+PROFORM MOD'!$A$5:$AD$750,MATCH(S$2,'TD SOP+PROFORM MOD'!$B$2:$AD$2,0)+1,0),0)</f>
        <v>0</v>
      </c>
      <c r="T524" s="26" t="str">
        <f t="shared" si="134"/>
        <v/>
      </c>
      <c r="U524" s="25">
        <f>IFERROR(VLOOKUP($A524,'TD SOP+PROFORM MOD'!$A$5:$AD$750,MATCH(U$4,'TD SOP+PROFORM MOD'!$B$2:$AD$2,0)+1,0),0)+IFERROR(VLOOKUP($A524,'TD SOP+PROFORM MOD'!$A$5:$AD$750,MATCH(U$2,'TD SOP+PROFORM MOD'!$B$2:$AD$2,0)+1,0),0)</f>
        <v>0</v>
      </c>
      <c r="V524" s="25">
        <f>IFERROR(VLOOKUP($A524,'TD SOP+PROFORM MOD'!$A$5:$AD$750,MATCH(V$4,'TD SOP+PROFORM MOD'!$B$2:$AD$2,0)+1,0),0)+IFERROR(VLOOKUP($A524,'TD SOP+PROFORM MOD'!$A$5:$AD$750,MATCH(V$2,'TD SOP+PROFORM MOD'!$B$2:$AD$2,0)+1,0),0)</f>
        <v>0</v>
      </c>
      <c r="W524" s="26" t="str">
        <f t="shared" si="135"/>
        <v/>
      </c>
      <c r="X524" s="25">
        <f>IFERROR(VLOOKUP($A524,'TD SOP+PROFORM MOD'!$A$5:$AD$750,MATCH(X$4,'TD SOP+PROFORM MOD'!$B$2:$AD$2,0)+1,0),0)+IFERROR(VLOOKUP($A524,'TD SOP+PROFORM MOD'!$A$5:$AD$750,MATCH(X$2,'TD SOP+PROFORM MOD'!$B$2:$AD$2,0)+1,0),0)</f>
        <v>0</v>
      </c>
      <c r="Y524" s="25">
        <f>IFERROR(VLOOKUP($A524,'TD SOP+PROFORM MOD'!$A$5:$AD$750,MATCH(Y$4,'TD SOP+PROFORM MOD'!$B$2:$AD$2,0)+1,0),0)+IFERROR(VLOOKUP($A524,'TD SOP+PROFORM MOD'!$A$5:$AD$750,MATCH(Y$2,'TD SOP+PROFORM MOD'!$B$2:$AD$2,0)+1,0),0)</f>
        <v>0</v>
      </c>
      <c r="Z524" s="26" t="str">
        <f t="shared" si="136"/>
        <v/>
      </c>
      <c r="AA524" s="25">
        <f>IFERROR(VLOOKUP($A524,'TD SOP+PROFORM MOD'!$A$5:$AD$750,MATCH(AA$4,'TD SOP+PROFORM MOD'!$B$2:$AD$2,0)+1,0),0)+IFERROR(VLOOKUP($A524,'TD SOP+PROFORM MOD'!$A$5:$AD$750,MATCH(AA$2,'TD SOP+PROFORM MOD'!$B$2:$AD$2,0)+1,0),0)</f>
        <v>0</v>
      </c>
      <c r="AB524" s="25">
        <f>IFERROR(VLOOKUP($A524,'TD SOP+PROFORM MOD'!$A$5:$AD$750,MATCH(AB$4,'TD SOP+PROFORM MOD'!$B$2:$AD$2,0)+1,0),0)+IFERROR(VLOOKUP($A524,'TD SOP+PROFORM MOD'!$A$5:$AD$750,MATCH(AB$2,'TD SOP+PROFORM MOD'!$B$2:$AD$2,0)+1,0),0)</f>
        <v>0</v>
      </c>
      <c r="AC524" s="26" t="str">
        <f t="shared" si="137"/>
        <v/>
      </c>
      <c r="AD524" s="25">
        <f>IFERROR(VLOOKUP($A524,'TD SOP+PROFORM MOD'!$A$5:$AD$750,MATCH(AD$4,'TD SOP+PROFORM MOD'!$B$2:$AD$2,0)+1,0),0)+IFERROR(VLOOKUP($A524,'TD SOP+PROFORM MOD'!$A$5:$AD$750,MATCH(AD$2,'TD SOP+PROFORM MOD'!$B$2:$AD$2,0)+1,0),0)</f>
        <v>0</v>
      </c>
      <c r="AE524" s="25">
        <f>IFERROR(VLOOKUP($A524,'TD SOP+PROFORM MOD'!$A$5:$AD$750,MATCH(AE$4,'TD SOP+PROFORM MOD'!$B$2:$AD$2,0)+1,0),0)+IFERROR(VLOOKUP($A524,'TD SOP+PROFORM MOD'!$A$5:$AD$750,MATCH(AE$2,'TD SOP+PROFORM MOD'!$B$2:$AD$2,0)+1,0),0)</f>
        <v>0</v>
      </c>
      <c r="AF524" s="26" t="str">
        <f t="shared" si="138"/>
        <v/>
      </c>
      <c r="AG524" s="25">
        <f>IFERROR(VLOOKUP($A524,'TD SOP+PROFORM MOD'!$A$5:$AD$750,MATCH(AG$4,'TD SOP+PROFORM MOD'!$B$2:$AD$2,0)+1,0),0)+IFERROR(VLOOKUP($A524,'TD SOP+PROFORM MOD'!$A$5:$AD$750,MATCH(AG$2,'TD SOP+PROFORM MOD'!$B$2:$AD$2,0)+1,0),0)</f>
        <v>0</v>
      </c>
      <c r="AH524" s="25">
        <f>IFERROR(VLOOKUP($A524,'TD SOP+PROFORM MOD'!$A$5:$AD$750,MATCH(AH$4,'TD SOP+PROFORM MOD'!$B$2:$AD$2,0)+1,0),0)+IFERROR(VLOOKUP($A524,'TD SOP+PROFORM MOD'!$A$5:$AD$750,MATCH(AH$2,'TD SOP+PROFORM MOD'!$B$2:$AD$2,0)+1,0),0)</f>
        <v>0</v>
      </c>
      <c r="AI524" s="26" t="str">
        <f t="shared" si="139"/>
        <v/>
      </c>
      <c r="AJ524" s="25">
        <f>IFERROR(VLOOKUP($A524,'TD SOP+PROFORM MOD'!$A$5:$AD$750,MATCH(AJ$4,'TD SOP+PROFORM MOD'!$B$2:$AD$2,0)+1,0),0)+IFERROR(VLOOKUP($A524,'TD SOP+PROFORM MOD'!$A$5:$AD$750,MATCH(AJ$2,'TD SOP+PROFORM MOD'!$B$2:$AD$2,0)+1,0),0)</f>
        <v>0</v>
      </c>
      <c r="AK524" s="25">
        <f>IFERROR(VLOOKUP($A524,'TD SOP+PROFORM MOD'!$A$5:$AD$750,MATCH(AK$4,'TD SOP+PROFORM MOD'!$B$2:$AD$2,0)+1,0),0)+IFERROR(VLOOKUP($A524,'TD SOP+PROFORM MOD'!$A$5:$AD$750,MATCH(AK$2,'TD SOP+PROFORM MOD'!$B$2:$AD$2,0)+1,0),0)</f>
        <v>0</v>
      </c>
      <c r="AL524" s="26" t="str">
        <f t="shared" si="140"/>
        <v/>
      </c>
      <c r="AM524" s="25">
        <f t="shared" si="142"/>
        <v>0</v>
      </c>
      <c r="AN524" s="25">
        <f t="shared" si="142"/>
        <v>0</v>
      </c>
      <c r="AO524" s="26" t="str">
        <f t="shared" si="141"/>
        <v/>
      </c>
      <c r="AR524" s="25">
        <f>SUMIF('B&amp;S YTD LFY'!B:B,"="&amp;A524,'B&amp;S YTD LFY'!C:C)</f>
        <v>0</v>
      </c>
      <c r="AS524" s="25">
        <f t="shared" si="143"/>
        <v>0</v>
      </c>
      <c r="AT524" s="25"/>
    </row>
    <row r="525" spans="1:46" x14ac:dyDescent="0.35">
      <c r="A525" s="24">
        <f>IF(AND('TD SOP+PROFORM MOD'!A522&lt;&gt;"",'TD SOP+PROFORM MOD'!A522&lt;&gt;"TOTAL"),'TD SOP+PROFORM MOD'!A522,0)</f>
        <v>0</v>
      </c>
      <c r="C525" s="25" t="str">
        <f>IFERROR(VLOOKUP($A525,'TD SOP+PROFORM MOD'!$A$5:$AD$750,MATCH(C$4,'TD SOP+PROFORM MOD'!$B$2:$AT$2,0)+1,0),"")</f>
        <v/>
      </c>
      <c r="D525" s="25" t="str">
        <f>IFERROR(VLOOKUP($A525,'TD SOP+PROFORM MOD'!$A$5:$AD$750,MATCH(D$4,'TD SOP+PROFORM MOD'!$B$2:$AT$2,0)+1,0),"")</f>
        <v/>
      </c>
      <c r="E525" s="26" t="str">
        <f t="shared" si="129"/>
        <v/>
      </c>
      <c r="F525" s="25" t="str">
        <f>IFERROR(VLOOKUP($A525,'TD SOP+PROFORM MOD'!$A$5:$AD$750,MATCH(F$4,'TD SOP+PROFORM MOD'!$B$2:$AT$2,0)+1,0),"")</f>
        <v/>
      </c>
      <c r="G525" s="25" t="str">
        <f>IFERROR(VLOOKUP($A525,'TD SOP+PROFORM MOD'!$A$5:$AD$750,MATCH(G$4,'TD SOP+PROFORM MOD'!$B$2:$AT$2,0)+1,0),"")</f>
        <v/>
      </c>
      <c r="H525" s="26" t="str">
        <f t="shared" si="130"/>
        <v/>
      </c>
      <c r="I525" s="25" t="str">
        <f>IFERROR(VLOOKUP($A525,'TD SOP+PROFORM MOD'!$A$5:$AD$750,MATCH(I$4,'TD SOP+PROFORM MOD'!$B$2:$AT$2,0)+1,0),"")</f>
        <v/>
      </c>
      <c r="J525" s="25" t="str">
        <f>IFERROR(VLOOKUP($A525,'TD SOP+PROFORM MOD'!$A$5:$AD$750,MATCH(J$4,'TD SOP+PROFORM MOD'!$B$2:$AT$2,0)+1,0),"")</f>
        <v/>
      </c>
      <c r="K525" s="26" t="str">
        <f t="shared" si="131"/>
        <v/>
      </c>
      <c r="L525" s="25" t="str">
        <f>IFERROR(VLOOKUP($A525,'TD SOP+PROFORM MOD'!$A$5:$AD$750,MATCH(L$4,'TD SOP+PROFORM MOD'!$B$2:$AT$2,0)+1,0),"")</f>
        <v/>
      </c>
      <c r="M525" s="25" t="str">
        <f>IFERROR(VLOOKUP($A525,'TD SOP+PROFORM MOD'!$A$5:$AD$750,MATCH(M$4,'TD SOP+PROFORM MOD'!$B$2:$AT$2,0)+1,0),"")</f>
        <v/>
      </c>
      <c r="N525" s="26" t="str">
        <f t="shared" si="132"/>
        <v/>
      </c>
      <c r="O525" s="25">
        <f>IFERROR(VLOOKUP($A525,'TD SOP+PROFORM MOD'!$A$5:$AD$750,MATCH(O$4,'TD SOP+PROFORM MOD'!$B$2:$AD$2,0)+1,0),0)+IFERROR(VLOOKUP($A525,'TD SOP+PROFORM MOD'!$A$5:$AD$750,MATCH(O$2,'TD SOP+PROFORM MOD'!$B$2:$AD$2,0)+1,0),0)</f>
        <v>0</v>
      </c>
      <c r="P525" s="25">
        <f>IFERROR(VLOOKUP($A525,'TD SOP+PROFORM MOD'!$A$5:$AD$750,MATCH(P$4,'TD SOP+PROFORM MOD'!$B$2:$AD$2,0)+1,0),0)+IFERROR(VLOOKUP($A525,'TD SOP+PROFORM MOD'!$A$5:$AD$750,MATCH(P$2,'TD SOP+PROFORM MOD'!$B$2:$AD$2,0)+1,0),0)</f>
        <v>0</v>
      </c>
      <c r="Q525" s="26" t="str">
        <f t="shared" si="133"/>
        <v/>
      </c>
      <c r="R525" s="25">
        <f>IFERROR(VLOOKUP($A525,'TD SOP+PROFORM MOD'!$A$5:$AD$750,MATCH(R$4,'TD SOP+PROFORM MOD'!$B$2:$AD$2,0)+1,0),0)+IFERROR(VLOOKUP($A525,'TD SOP+PROFORM MOD'!$A$5:$AD$750,MATCH(R$2,'TD SOP+PROFORM MOD'!$B$2:$AD$2,0)+1,0),0)</f>
        <v>0</v>
      </c>
      <c r="S525" s="25">
        <f>IFERROR(VLOOKUP($A525,'TD SOP+PROFORM MOD'!$A$5:$AD$750,MATCH(S$4,'TD SOP+PROFORM MOD'!$B$2:$AD$2,0)+1,0),0)+IFERROR(VLOOKUP($A525,'TD SOP+PROFORM MOD'!$A$5:$AD$750,MATCH(S$2,'TD SOP+PROFORM MOD'!$B$2:$AD$2,0)+1,0),0)</f>
        <v>0</v>
      </c>
      <c r="T525" s="26" t="str">
        <f t="shared" si="134"/>
        <v/>
      </c>
      <c r="U525" s="25">
        <f>IFERROR(VLOOKUP($A525,'TD SOP+PROFORM MOD'!$A$5:$AD$750,MATCH(U$4,'TD SOP+PROFORM MOD'!$B$2:$AD$2,0)+1,0),0)+IFERROR(VLOOKUP($A525,'TD SOP+PROFORM MOD'!$A$5:$AD$750,MATCH(U$2,'TD SOP+PROFORM MOD'!$B$2:$AD$2,0)+1,0),0)</f>
        <v>0</v>
      </c>
      <c r="V525" s="25">
        <f>IFERROR(VLOOKUP($A525,'TD SOP+PROFORM MOD'!$A$5:$AD$750,MATCH(V$4,'TD SOP+PROFORM MOD'!$B$2:$AD$2,0)+1,0),0)+IFERROR(VLOOKUP($A525,'TD SOP+PROFORM MOD'!$A$5:$AD$750,MATCH(V$2,'TD SOP+PROFORM MOD'!$B$2:$AD$2,0)+1,0),0)</f>
        <v>0</v>
      </c>
      <c r="W525" s="26" t="str">
        <f t="shared" si="135"/>
        <v/>
      </c>
      <c r="X525" s="25">
        <f>IFERROR(VLOOKUP($A525,'TD SOP+PROFORM MOD'!$A$5:$AD$750,MATCH(X$4,'TD SOP+PROFORM MOD'!$B$2:$AD$2,0)+1,0),0)+IFERROR(VLOOKUP($A525,'TD SOP+PROFORM MOD'!$A$5:$AD$750,MATCH(X$2,'TD SOP+PROFORM MOD'!$B$2:$AD$2,0)+1,0),0)</f>
        <v>0</v>
      </c>
      <c r="Y525" s="25">
        <f>IFERROR(VLOOKUP($A525,'TD SOP+PROFORM MOD'!$A$5:$AD$750,MATCH(Y$4,'TD SOP+PROFORM MOD'!$B$2:$AD$2,0)+1,0),0)+IFERROR(VLOOKUP($A525,'TD SOP+PROFORM MOD'!$A$5:$AD$750,MATCH(Y$2,'TD SOP+PROFORM MOD'!$B$2:$AD$2,0)+1,0),0)</f>
        <v>0</v>
      </c>
      <c r="Z525" s="26" t="str">
        <f t="shared" si="136"/>
        <v/>
      </c>
      <c r="AA525" s="25">
        <f>IFERROR(VLOOKUP($A525,'TD SOP+PROFORM MOD'!$A$5:$AD$750,MATCH(AA$4,'TD SOP+PROFORM MOD'!$B$2:$AD$2,0)+1,0),0)+IFERROR(VLOOKUP($A525,'TD SOP+PROFORM MOD'!$A$5:$AD$750,MATCH(AA$2,'TD SOP+PROFORM MOD'!$B$2:$AD$2,0)+1,0),0)</f>
        <v>0</v>
      </c>
      <c r="AB525" s="25">
        <f>IFERROR(VLOOKUP($A525,'TD SOP+PROFORM MOD'!$A$5:$AD$750,MATCH(AB$4,'TD SOP+PROFORM MOD'!$B$2:$AD$2,0)+1,0),0)+IFERROR(VLOOKUP($A525,'TD SOP+PROFORM MOD'!$A$5:$AD$750,MATCH(AB$2,'TD SOP+PROFORM MOD'!$B$2:$AD$2,0)+1,0),0)</f>
        <v>0</v>
      </c>
      <c r="AC525" s="26" t="str">
        <f t="shared" si="137"/>
        <v/>
      </c>
      <c r="AD525" s="25">
        <f>IFERROR(VLOOKUP($A525,'TD SOP+PROFORM MOD'!$A$5:$AD$750,MATCH(AD$4,'TD SOP+PROFORM MOD'!$B$2:$AD$2,0)+1,0),0)+IFERROR(VLOOKUP($A525,'TD SOP+PROFORM MOD'!$A$5:$AD$750,MATCH(AD$2,'TD SOP+PROFORM MOD'!$B$2:$AD$2,0)+1,0),0)</f>
        <v>0</v>
      </c>
      <c r="AE525" s="25">
        <f>IFERROR(VLOOKUP($A525,'TD SOP+PROFORM MOD'!$A$5:$AD$750,MATCH(AE$4,'TD SOP+PROFORM MOD'!$B$2:$AD$2,0)+1,0),0)+IFERROR(VLOOKUP($A525,'TD SOP+PROFORM MOD'!$A$5:$AD$750,MATCH(AE$2,'TD SOP+PROFORM MOD'!$B$2:$AD$2,0)+1,0),0)</f>
        <v>0</v>
      </c>
      <c r="AF525" s="26" t="str">
        <f t="shared" si="138"/>
        <v/>
      </c>
      <c r="AG525" s="25">
        <f>IFERROR(VLOOKUP($A525,'TD SOP+PROFORM MOD'!$A$5:$AD$750,MATCH(AG$4,'TD SOP+PROFORM MOD'!$B$2:$AD$2,0)+1,0),0)+IFERROR(VLOOKUP($A525,'TD SOP+PROFORM MOD'!$A$5:$AD$750,MATCH(AG$2,'TD SOP+PROFORM MOD'!$B$2:$AD$2,0)+1,0),0)</f>
        <v>0</v>
      </c>
      <c r="AH525" s="25">
        <f>IFERROR(VLOOKUP($A525,'TD SOP+PROFORM MOD'!$A$5:$AD$750,MATCH(AH$4,'TD SOP+PROFORM MOD'!$B$2:$AD$2,0)+1,0),0)+IFERROR(VLOOKUP($A525,'TD SOP+PROFORM MOD'!$A$5:$AD$750,MATCH(AH$2,'TD SOP+PROFORM MOD'!$B$2:$AD$2,0)+1,0),0)</f>
        <v>0</v>
      </c>
      <c r="AI525" s="26" t="str">
        <f t="shared" si="139"/>
        <v/>
      </c>
      <c r="AJ525" s="25">
        <f>IFERROR(VLOOKUP($A525,'TD SOP+PROFORM MOD'!$A$5:$AD$750,MATCH(AJ$4,'TD SOP+PROFORM MOD'!$B$2:$AD$2,0)+1,0),0)+IFERROR(VLOOKUP($A525,'TD SOP+PROFORM MOD'!$A$5:$AD$750,MATCH(AJ$2,'TD SOP+PROFORM MOD'!$B$2:$AD$2,0)+1,0),0)</f>
        <v>0</v>
      </c>
      <c r="AK525" s="25">
        <f>IFERROR(VLOOKUP($A525,'TD SOP+PROFORM MOD'!$A$5:$AD$750,MATCH(AK$4,'TD SOP+PROFORM MOD'!$B$2:$AD$2,0)+1,0),0)+IFERROR(VLOOKUP($A525,'TD SOP+PROFORM MOD'!$A$5:$AD$750,MATCH(AK$2,'TD SOP+PROFORM MOD'!$B$2:$AD$2,0)+1,0),0)</f>
        <v>0</v>
      </c>
      <c r="AL525" s="26" t="str">
        <f t="shared" si="140"/>
        <v/>
      </c>
      <c r="AM525" s="25">
        <f t="shared" si="142"/>
        <v>0</v>
      </c>
      <c r="AN525" s="25">
        <f t="shared" si="142"/>
        <v>0</v>
      </c>
      <c r="AO525" s="26" t="str">
        <f t="shared" si="141"/>
        <v/>
      </c>
      <c r="AR525" s="25">
        <f>SUMIF('B&amp;S YTD LFY'!B:B,"="&amp;A525,'B&amp;S YTD LFY'!C:C)</f>
        <v>0</v>
      </c>
      <c r="AS525" s="25">
        <f t="shared" si="143"/>
        <v>0</v>
      </c>
      <c r="AT525" s="25"/>
    </row>
    <row r="526" spans="1:46" x14ac:dyDescent="0.35">
      <c r="A526" s="24">
        <f>IF(AND('TD SOP+PROFORM MOD'!A523&lt;&gt;"",'TD SOP+PROFORM MOD'!A523&lt;&gt;"TOTAL"),'TD SOP+PROFORM MOD'!A523,0)</f>
        <v>0</v>
      </c>
      <c r="C526" s="25" t="str">
        <f>IFERROR(VLOOKUP($A526,'TD SOP+PROFORM MOD'!$A$5:$AD$750,MATCH(C$4,'TD SOP+PROFORM MOD'!$B$2:$AT$2,0)+1,0),"")</f>
        <v/>
      </c>
      <c r="D526" s="25" t="str">
        <f>IFERROR(VLOOKUP($A526,'TD SOP+PROFORM MOD'!$A$5:$AD$750,MATCH(D$4,'TD SOP+PROFORM MOD'!$B$2:$AT$2,0)+1,0),"")</f>
        <v/>
      </c>
      <c r="E526" s="26" t="str">
        <f t="shared" si="129"/>
        <v/>
      </c>
      <c r="F526" s="25" t="str">
        <f>IFERROR(VLOOKUP($A526,'TD SOP+PROFORM MOD'!$A$5:$AD$750,MATCH(F$4,'TD SOP+PROFORM MOD'!$B$2:$AT$2,0)+1,0),"")</f>
        <v/>
      </c>
      <c r="G526" s="25" t="str">
        <f>IFERROR(VLOOKUP($A526,'TD SOP+PROFORM MOD'!$A$5:$AD$750,MATCH(G$4,'TD SOP+PROFORM MOD'!$B$2:$AT$2,0)+1,0),"")</f>
        <v/>
      </c>
      <c r="H526" s="26" t="str">
        <f t="shared" si="130"/>
        <v/>
      </c>
      <c r="I526" s="25" t="str">
        <f>IFERROR(VLOOKUP($A526,'TD SOP+PROFORM MOD'!$A$5:$AD$750,MATCH(I$4,'TD SOP+PROFORM MOD'!$B$2:$AT$2,0)+1,0),"")</f>
        <v/>
      </c>
      <c r="J526" s="25" t="str">
        <f>IFERROR(VLOOKUP($A526,'TD SOP+PROFORM MOD'!$A$5:$AD$750,MATCH(J$4,'TD SOP+PROFORM MOD'!$B$2:$AT$2,0)+1,0),"")</f>
        <v/>
      </c>
      <c r="K526" s="26" t="str">
        <f t="shared" si="131"/>
        <v/>
      </c>
      <c r="L526" s="25" t="str">
        <f>IFERROR(VLOOKUP($A526,'TD SOP+PROFORM MOD'!$A$5:$AD$750,MATCH(L$4,'TD SOP+PROFORM MOD'!$B$2:$AT$2,0)+1,0),"")</f>
        <v/>
      </c>
      <c r="M526" s="25" t="str">
        <f>IFERROR(VLOOKUP($A526,'TD SOP+PROFORM MOD'!$A$5:$AD$750,MATCH(M$4,'TD SOP+PROFORM MOD'!$B$2:$AT$2,0)+1,0),"")</f>
        <v/>
      </c>
      <c r="N526" s="26" t="str">
        <f t="shared" si="132"/>
        <v/>
      </c>
      <c r="O526" s="25">
        <f>IFERROR(VLOOKUP($A526,'TD SOP+PROFORM MOD'!$A$5:$AD$750,MATCH(O$4,'TD SOP+PROFORM MOD'!$B$2:$AD$2,0)+1,0),0)+IFERROR(VLOOKUP($A526,'TD SOP+PROFORM MOD'!$A$5:$AD$750,MATCH(O$2,'TD SOP+PROFORM MOD'!$B$2:$AD$2,0)+1,0),0)</f>
        <v>0</v>
      </c>
      <c r="P526" s="25">
        <f>IFERROR(VLOOKUP($A526,'TD SOP+PROFORM MOD'!$A$5:$AD$750,MATCH(P$4,'TD SOP+PROFORM MOD'!$B$2:$AD$2,0)+1,0),0)+IFERROR(VLOOKUP($A526,'TD SOP+PROFORM MOD'!$A$5:$AD$750,MATCH(P$2,'TD SOP+PROFORM MOD'!$B$2:$AD$2,0)+1,0),0)</f>
        <v>0</v>
      </c>
      <c r="Q526" s="26" t="str">
        <f t="shared" si="133"/>
        <v/>
      </c>
      <c r="R526" s="25">
        <f>IFERROR(VLOOKUP($A526,'TD SOP+PROFORM MOD'!$A$5:$AD$750,MATCH(R$4,'TD SOP+PROFORM MOD'!$B$2:$AD$2,0)+1,0),0)+IFERROR(VLOOKUP($A526,'TD SOP+PROFORM MOD'!$A$5:$AD$750,MATCH(R$2,'TD SOP+PROFORM MOD'!$B$2:$AD$2,0)+1,0),0)</f>
        <v>0</v>
      </c>
      <c r="S526" s="25">
        <f>IFERROR(VLOOKUP($A526,'TD SOP+PROFORM MOD'!$A$5:$AD$750,MATCH(S$4,'TD SOP+PROFORM MOD'!$B$2:$AD$2,0)+1,0),0)+IFERROR(VLOOKUP($A526,'TD SOP+PROFORM MOD'!$A$5:$AD$750,MATCH(S$2,'TD SOP+PROFORM MOD'!$B$2:$AD$2,0)+1,0),0)</f>
        <v>0</v>
      </c>
      <c r="T526" s="26" t="str">
        <f t="shared" si="134"/>
        <v/>
      </c>
      <c r="U526" s="25">
        <f>IFERROR(VLOOKUP($A526,'TD SOP+PROFORM MOD'!$A$5:$AD$750,MATCH(U$4,'TD SOP+PROFORM MOD'!$B$2:$AD$2,0)+1,0),0)+IFERROR(VLOOKUP($A526,'TD SOP+PROFORM MOD'!$A$5:$AD$750,MATCH(U$2,'TD SOP+PROFORM MOD'!$B$2:$AD$2,0)+1,0),0)</f>
        <v>0</v>
      </c>
      <c r="V526" s="25">
        <f>IFERROR(VLOOKUP($A526,'TD SOP+PROFORM MOD'!$A$5:$AD$750,MATCH(V$4,'TD SOP+PROFORM MOD'!$B$2:$AD$2,0)+1,0),0)+IFERROR(VLOOKUP($A526,'TD SOP+PROFORM MOD'!$A$5:$AD$750,MATCH(V$2,'TD SOP+PROFORM MOD'!$B$2:$AD$2,0)+1,0),0)</f>
        <v>0</v>
      </c>
      <c r="W526" s="26" t="str">
        <f t="shared" si="135"/>
        <v/>
      </c>
      <c r="X526" s="25">
        <f>IFERROR(VLOOKUP($A526,'TD SOP+PROFORM MOD'!$A$5:$AD$750,MATCH(X$4,'TD SOP+PROFORM MOD'!$B$2:$AD$2,0)+1,0),0)+IFERROR(VLOOKUP($A526,'TD SOP+PROFORM MOD'!$A$5:$AD$750,MATCH(X$2,'TD SOP+PROFORM MOD'!$B$2:$AD$2,0)+1,0),0)</f>
        <v>0</v>
      </c>
      <c r="Y526" s="25">
        <f>IFERROR(VLOOKUP($A526,'TD SOP+PROFORM MOD'!$A$5:$AD$750,MATCH(Y$4,'TD SOP+PROFORM MOD'!$B$2:$AD$2,0)+1,0),0)+IFERROR(VLOOKUP($A526,'TD SOP+PROFORM MOD'!$A$5:$AD$750,MATCH(Y$2,'TD SOP+PROFORM MOD'!$B$2:$AD$2,0)+1,0),0)</f>
        <v>0</v>
      </c>
      <c r="Z526" s="26" t="str">
        <f t="shared" si="136"/>
        <v/>
      </c>
      <c r="AA526" s="25">
        <f>IFERROR(VLOOKUP($A526,'TD SOP+PROFORM MOD'!$A$5:$AD$750,MATCH(AA$4,'TD SOP+PROFORM MOD'!$B$2:$AD$2,0)+1,0),0)+IFERROR(VLOOKUP($A526,'TD SOP+PROFORM MOD'!$A$5:$AD$750,MATCH(AA$2,'TD SOP+PROFORM MOD'!$B$2:$AD$2,0)+1,0),0)</f>
        <v>0</v>
      </c>
      <c r="AB526" s="25">
        <f>IFERROR(VLOOKUP($A526,'TD SOP+PROFORM MOD'!$A$5:$AD$750,MATCH(AB$4,'TD SOP+PROFORM MOD'!$B$2:$AD$2,0)+1,0),0)+IFERROR(VLOOKUP($A526,'TD SOP+PROFORM MOD'!$A$5:$AD$750,MATCH(AB$2,'TD SOP+PROFORM MOD'!$B$2:$AD$2,0)+1,0),0)</f>
        <v>0</v>
      </c>
      <c r="AC526" s="26" t="str">
        <f t="shared" si="137"/>
        <v/>
      </c>
      <c r="AD526" s="25">
        <f>IFERROR(VLOOKUP($A526,'TD SOP+PROFORM MOD'!$A$5:$AD$750,MATCH(AD$4,'TD SOP+PROFORM MOD'!$B$2:$AD$2,0)+1,0),0)+IFERROR(VLOOKUP($A526,'TD SOP+PROFORM MOD'!$A$5:$AD$750,MATCH(AD$2,'TD SOP+PROFORM MOD'!$B$2:$AD$2,0)+1,0),0)</f>
        <v>0</v>
      </c>
      <c r="AE526" s="25">
        <f>IFERROR(VLOOKUP($A526,'TD SOP+PROFORM MOD'!$A$5:$AD$750,MATCH(AE$4,'TD SOP+PROFORM MOD'!$B$2:$AD$2,0)+1,0),0)+IFERROR(VLOOKUP($A526,'TD SOP+PROFORM MOD'!$A$5:$AD$750,MATCH(AE$2,'TD SOP+PROFORM MOD'!$B$2:$AD$2,0)+1,0),0)</f>
        <v>0</v>
      </c>
      <c r="AF526" s="26" t="str">
        <f t="shared" si="138"/>
        <v/>
      </c>
      <c r="AG526" s="25">
        <f>IFERROR(VLOOKUP($A526,'TD SOP+PROFORM MOD'!$A$5:$AD$750,MATCH(AG$4,'TD SOP+PROFORM MOD'!$B$2:$AD$2,0)+1,0),0)+IFERROR(VLOOKUP($A526,'TD SOP+PROFORM MOD'!$A$5:$AD$750,MATCH(AG$2,'TD SOP+PROFORM MOD'!$B$2:$AD$2,0)+1,0),0)</f>
        <v>0</v>
      </c>
      <c r="AH526" s="25">
        <f>IFERROR(VLOOKUP($A526,'TD SOP+PROFORM MOD'!$A$5:$AD$750,MATCH(AH$4,'TD SOP+PROFORM MOD'!$B$2:$AD$2,0)+1,0),0)+IFERROR(VLOOKUP($A526,'TD SOP+PROFORM MOD'!$A$5:$AD$750,MATCH(AH$2,'TD SOP+PROFORM MOD'!$B$2:$AD$2,0)+1,0),0)</f>
        <v>0</v>
      </c>
      <c r="AI526" s="26" t="str">
        <f t="shared" si="139"/>
        <v/>
      </c>
      <c r="AJ526" s="25">
        <f>IFERROR(VLOOKUP($A526,'TD SOP+PROFORM MOD'!$A$5:$AD$750,MATCH(AJ$4,'TD SOP+PROFORM MOD'!$B$2:$AD$2,0)+1,0),0)+IFERROR(VLOOKUP($A526,'TD SOP+PROFORM MOD'!$A$5:$AD$750,MATCH(AJ$2,'TD SOP+PROFORM MOD'!$B$2:$AD$2,0)+1,0),0)</f>
        <v>0</v>
      </c>
      <c r="AK526" s="25">
        <f>IFERROR(VLOOKUP($A526,'TD SOP+PROFORM MOD'!$A$5:$AD$750,MATCH(AK$4,'TD SOP+PROFORM MOD'!$B$2:$AD$2,0)+1,0),0)+IFERROR(VLOOKUP($A526,'TD SOP+PROFORM MOD'!$A$5:$AD$750,MATCH(AK$2,'TD SOP+PROFORM MOD'!$B$2:$AD$2,0)+1,0),0)</f>
        <v>0</v>
      </c>
      <c r="AL526" s="26" t="str">
        <f t="shared" si="140"/>
        <v/>
      </c>
      <c r="AM526" s="25">
        <f t="shared" si="142"/>
        <v>0</v>
      </c>
      <c r="AN526" s="25">
        <f t="shared" si="142"/>
        <v>0</v>
      </c>
      <c r="AO526" s="26" t="str">
        <f t="shared" si="141"/>
        <v/>
      </c>
      <c r="AR526" s="25">
        <f>SUMIF('B&amp;S YTD LFY'!B:B,"="&amp;A526,'B&amp;S YTD LFY'!C:C)</f>
        <v>0</v>
      </c>
      <c r="AS526" s="25">
        <f t="shared" si="143"/>
        <v>0</v>
      </c>
      <c r="AT526" s="25"/>
    </row>
    <row r="527" spans="1:46" x14ac:dyDescent="0.35">
      <c r="A527" s="24">
        <f>IF(AND('TD SOP+PROFORM MOD'!A524&lt;&gt;"",'TD SOP+PROFORM MOD'!A524&lt;&gt;"TOTAL"),'TD SOP+PROFORM MOD'!A524,0)</f>
        <v>0</v>
      </c>
      <c r="C527" s="25" t="str">
        <f>IFERROR(VLOOKUP($A527,'TD SOP+PROFORM MOD'!$A$5:$AD$750,MATCH(C$4,'TD SOP+PROFORM MOD'!$B$2:$AT$2,0)+1,0),"")</f>
        <v/>
      </c>
      <c r="D527" s="25" t="str">
        <f>IFERROR(VLOOKUP($A527,'TD SOP+PROFORM MOD'!$A$5:$AD$750,MATCH(D$4,'TD SOP+PROFORM MOD'!$B$2:$AT$2,0)+1,0),"")</f>
        <v/>
      </c>
      <c r="E527" s="26" t="str">
        <f t="shared" si="129"/>
        <v/>
      </c>
      <c r="F527" s="25" t="str">
        <f>IFERROR(VLOOKUP($A527,'TD SOP+PROFORM MOD'!$A$5:$AD$750,MATCH(F$4,'TD SOP+PROFORM MOD'!$B$2:$AT$2,0)+1,0),"")</f>
        <v/>
      </c>
      <c r="G527" s="25" t="str">
        <f>IFERROR(VLOOKUP($A527,'TD SOP+PROFORM MOD'!$A$5:$AD$750,MATCH(G$4,'TD SOP+PROFORM MOD'!$B$2:$AT$2,0)+1,0),"")</f>
        <v/>
      </c>
      <c r="H527" s="26" t="str">
        <f t="shared" si="130"/>
        <v/>
      </c>
      <c r="I527" s="25" t="str">
        <f>IFERROR(VLOOKUP($A527,'TD SOP+PROFORM MOD'!$A$5:$AD$750,MATCH(I$4,'TD SOP+PROFORM MOD'!$B$2:$AT$2,0)+1,0),"")</f>
        <v/>
      </c>
      <c r="J527" s="25" t="str">
        <f>IFERROR(VLOOKUP($A527,'TD SOP+PROFORM MOD'!$A$5:$AD$750,MATCH(J$4,'TD SOP+PROFORM MOD'!$B$2:$AT$2,0)+1,0),"")</f>
        <v/>
      </c>
      <c r="K527" s="26" t="str">
        <f t="shared" si="131"/>
        <v/>
      </c>
      <c r="L527" s="25" t="str">
        <f>IFERROR(VLOOKUP($A527,'TD SOP+PROFORM MOD'!$A$5:$AD$750,MATCH(L$4,'TD SOP+PROFORM MOD'!$B$2:$AT$2,0)+1,0),"")</f>
        <v/>
      </c>
      <c r="M527" s="25" t="str">
        <f>IFERROR(VLOOKUP($A527,'TD SOP+PROFORM MOD'!$A$5:$AD$750,MATCH(M$4,'TD SOP+PROFORM MOD'!$B$2:$AT$2,0)+1,0),"")</f>
        <v/>
      </c>
      <c r="N527" s="26" t="str">
        <f t="shared" si="132"/>
        <v/>
      </c>
      <c r="O527" s="25">
        <f>IFERROR(VLOOKUP($A527,'TD SOP+PROFORM MOD'!$A$5:$AD$750,MATCH(O$4,'TD SOP+PROFORM MOD'!$B$2:$AD$2,0)+1,0),0)+IFERROR(VLOOKUP($A527,'TD SOP+PROFORM MOD'!$A$5:$AD$750,MATCH(O$2,'TD SOP+PROFORM MOD'!$B$2:$AD$2,0)+1,0),0)</f>
        <v>0</v>
      </c>
      <c r="P527" s="25">
        <f>IFERROR(VLOOKUP($A527,'TD SOP+PROFORM MOD'!$A$5:$AD$750,MATCH(P$4,'TD SOP+PROFORM MOD'!$B$2:$AD$2,0)+1,0),0)+IFERROR(VLOOKUP($A527,'TD SOP+PROFORM MOD'!$A$5:$AD$750,MATCH(P$2,'TD SOP+PROFORM MOD'!$B$2:$AD$2,0)+1,0),0)</f>
        <v>0</v>
      </c>
      <c r="Q527" s="26" t="str">
        <f t="shared" si="133"/>
        <v/>
      </c>
      <c r="R527" s="25">
        <f>IFERROR(VLOOKUP($A527,'TD SOP+PROFORM MOD'!$A$5:$AD$750,MATCH(R$4,'TD SOP+PROFORM MOD'!$B$2:$AD$2,0)+1,0),0)+IFERROR(VLOOKUP($A527,'TD SOP+PROFORM MOD'!$A$5:$AD$750,MATCH(R$2,'TD SOP+PROFORM MOD'!$B$2:$AD$2,0)+1,0),0)</f>
        <v>0</v>
      </c>
      <c r="S527" s="25">
        <f>IFERROR(VLOOKUP($A527,'TD SOP+PROFORM MOD'!$A$5:$AD$750,MATCH(S$4,'TD SOP+PROFORM MOD'!$B$2:$AD$2,0)+1,0),0)+IFERROR(VLOOKUP($A527,'TD SOP+PROFORM MOD'!$A$5:$AD$750,MATCH(S$2,'TD SOP+PROFORM MOD'!$B$2:$AD$2,0)+1,0),0)</f>
        <v>0</v>
      </c>
      <c r="T527" s="26" t="str">
        <f t="shared" si="134"/>
        <v/>
      </c>
      <c r="U527" s="25">
        <f>IFERROR(VLOOKUP($A527,'TD SOP+PROFORM MOD'!$A$5:$AD$750,MATCH(U$4,'TD SOP+PROFORM MOD'!$B$2:$AD$2,0)+1,0),0)+IFERROR(VLOOKUP($A527,'TD SOP+PROFORM MOD'!$A$5:$AD$750,MATCH(U$2,'TD SOP+PROFORM MOD'!$B$2:$AD$2,0)+1,0),0)</f>
        <v>0</v>
      </c>
      <c r="V527" s="25">
        <f>IFERROR(VLOOKUP($A527,'TD SOP+PROFORM MOD'!$A$5:$AD$750,MATCH(V$4,'TD SOP+PROFORM MOD'!$B$2:$AD$2,0)+1,0),0)+IFERROR(VLOOKUP($A527,'TD SOP+PROFORM MOD'!$A$5:$AD$750,MATCH(V$2,'TD SOP+PROFORM MOD'!$B$2:$AD$2,0)+1,0),0)</f>
        <v>0</v>
      </c>
      <c r="W527" s="26" t="str">
        <f t="shared" si="135"/>
        <v/>
      </c>
      <c r="X527" s="25">
        <f>IFERROR(VLOOKUP($A527,'TD SOP+PROFORM MOD'!$A$5:$AD$750,MATCH(X$4,'TD SOP+PROFORM MOD'!$B$2:$AD$2,0)+1,0),0)+IFERROR(VLOOKUP($A527,'TD SOP+PROFORM MOD'!$A$5:$AD$750,MATCH(X$2,'TD SOP+PROFORM MOD'!$B$2:$AD$2,0)+1,0),0)</f>
        <v>0</v>
      </c>
      <c r="Y527" s="25">
        <f>IFERROR(VLOOKUP($A527,'TD SOP+PROFORM MOD'!$A$5:$AD$750,MATCH(Y$4,'TD SOP+PROFORM MOD'!$B$2:$AD$2,0)+1,0),0)+IFERROR(VLOOKUP($A527,'TD SOP+PROFORM MOD'!$A$5:$AD$750,MATCH(Y$2,'TD SOP+PROFORM MOD'!$B$2:$AD$2,0)+1,0),0)</f>
        <v>0</v>
      </c>
      <c r="Z527" s="26" t="str">
        <f t="shared" si="136"/>
        <v/>
      </c>
      <c r="AA527" s="25">
        <f>IFERROR(VLOOKUP($A527,'TD SOP+PROFORM MOD'!$A$5:$AD$750,MATCH(AA$4,'TD SOP+PROFORM MOD'!$B$2:$AD$2,0)+1,0),0)+IFERROR(VLOOKUP($A527,'TD SOP+PROFORM MOD'!$A$5:$AD$750,MATCH(AA$2,'TD SOP+PROFORM MOD'!$B$2:$AD$2,0)+1,0),0)</f>
        <v>0</v>
      </c>
      <c r="AB527" s="25">
        <f>IFERROR(VLOOKUP($A527,'TD SOP+PROFORM MOD'!$A$5:$AD$750,MATCH(AB$4,'TD SOP+PROFORM MOD'!$B$2:$AD$2,0)+1,0),0)+IFERROR(VLOOKUP($A527,'TD SOP+PROFORM MOD'!$A$5:$AD$750,MATCH(AB$2,'TD SOP+PROFORM MOD'!$B$2:$AD$2,0)+1,0),0)</f>
        <v>0</v>
      </c>
      <c r="AC527" s="26" t="str">
        <f t="shared" si="137"/>
        <v/>
      </c>
      <c r="AD527" s="25">
        <f>IFERROR(VLOOKUP($A527,'TD SOP+PROFORM MOD'!$A$5:$AD$750,MATCH(AD$4,'TD SOP+PROFORM MOD'!$B$2:$AD$2,0)+1,0),0)+IFERROR(VLOOKUP($A527,'TD SOP+PROFORM MOD'!$A$5:$AD$750,MATCH(AD$2,'TD SOP+PROFORM MOD'!$B$2:$AD$2,0)+1,0),0)</f>
        <v>0</v>
      </c>
      <c r="AE527" s="25">
        <f>IFERROR(VLOOKUP($A527,'TD SOP+PROFORM MOD'!$A$5:$AD$750,MATCH(AE$4,'TD SOP+PROFORM MOD'!$B$2:$AD$2,0)+1,0),0)+IFERROR(VLOOKUP($A527,'TD SOP+PROFORM MOD'!$A$5:$AD$750,MATCH(AE$2,'TD SOP+PROFORM MOD'!$B$2:$AD$2,0)+1,0),0)</f>
        <v>0</v>
      </c>
      <c r="AF527" s="26" t="str">
        <f t="shared" si="138"/>
        <v/>
      </c>
      <c r="AG527" s="25">
        <f>IFERROR(VLOOKUP($A527,'TD SOP+PROFORM MOD'!$A$5:$AD$750,MATCH(AG$4,'TD SOP+PROFORM MOD'!$B$2:$AD$2,0)+1,0),0)+IFERROR(VLOOKUP($A527,'TD SOP+PROFORM MOD'!$A$5:$AD$750,MATCH(AG$2,'TD SOP+PROFORM MOD'!$B$2:$AD$2,0)+1,0),0)</f>
        <v>0</v>
      </c>
      <c r="AH527" s="25">
        <f>IFERROR(VLOOKUP($A527,'TD SOP+PROFORM MOD'!$A$5:$AD$750,MATCH(AH$4,'TD SOP+PROFORM MOD'!$B$2:$AD$2,0)+1,0),0)+IFERROR(VLOOKUP($A527,'TD SOP+PROFORM MOD'!$A$5:$AD$750,MATCH(AH$2,'TD SOP+PROFORM MOD'!$B$2:$AD$2,0)+1,0),0)</f>
        <v>0</v>
      </c>
      <c r="AI527" s="26" t="str">
        <f t="shared" si="139"/>
        <v/>
      </c>
      <c r="AJ527" s="25">
        <f>IFERROR(VLOOKUP($A527,'TD SOP+PROFORM MOD'!$A$5:$AD$750,MATCH(AJ$4,'TD SOP+PROFORM MOD'!$B$2:$AD$2,0)+1,0),0)+IFERROR(VLOOKUP($A527,'TD SOP+PROFORM MOD'!$A$5:$AD$750,MATCH(AJ$2,'TD SOP+PROFORM MOD'!$B$2:$AD$2,0)+1,0),0)</f>
        <v>0</v>
      </c>
      <c r="AK527" s="25">
        <f>IFERROR(VLOOKUP($A527,'TD SOP+PROFORM MOD'!$A$5:$AD$750,MATCH(AK$4,'TD SOP+PROFORM MOD'!$B$2:$AD$2,0)+1,0),0)+IFERROR(VLOOKUP($A527,'TD SOP+PROFORM MOD'!$A$5:$AD$750,MATCH(AK$2,'TD SOP+PROFORM MOD'!$B$2:$AD$2,0)+1,0),0)</f>
        <v>0</v>
      </c>
      <c r="AL527" s="26" t="str">
        <f t="shared" si="140"/>
        <v/>
      </c>
      <c r="AM527" s="25">
        <f t="shared" si="142"/>
        <v>0</v>
      </c>
      <c r="AN527" s="25">
        <f t="shared" si="142"/>
        <v>0</v>
      </c>
      <c r="AO527" s="26" t="str">
        <f t="shared" si="141"/>
        <v/>
      </c>
      <c r="AR527" s="25">
        <f>SUMIF('B&amp;S YTD LFY'!B:B,"="&amp;A527,'B&amp;S YTD LFY'!C:C)</f>
        <v>0</v>
      </c>
      <c r="AS527" s="25">
        <f t="shared" si="143"/>
        <v>0</v>
      </c>
      <c r="AT527" s="25"/>
    </row>
    <row r="528" spans="1:46" x14ac:dyDescent="0.35">
      <c r="A528" s="24">
        <f>IF(AND('TD SOP+PROFORM MOD'!A525&lt;&gt;"",'TD SOP+PROFORM MOD'!A525&lt;&gt;"TOTAL"),'TD SOP+PROFORM MOD'!A525,0)</f>
        <v>0</v>
      </c>
      <c r="C528" s="25" t="str">
        <f>IFERROR(VLOOKUP($A528,'TD SOP+PROFORM MOD'!$A$5:$AD$750,MATCH(C$4,'TD SOP+PROFORM MOD'!$B$2:$AT$2,0)+1,0),"")</f>
        <v/>
      </c>
      <c r="D528" s="25" t="str">
        <f>IFERROR(VLOOKUP($A528,'TD SOP+PROFORM MOD'!$A$5:$AD$750,MATCH(D$4,'TD SOP+PROFORM MOD'!$B$2:$AT$2,0)+1,0),"")</f>
        <v/>
      </c>
      <c r="E528" s="26" t="str">
        <f t="shared" si="129"/>
        <v/>
      </c>
      <c r="F528" s="25" t="str">
        <f>IFERROR(VLOOKUP($A528,'TD SOP+PROFORM MOD'!$A$5:$AD$750,MATCH(F$4,'TD SOP+PROFORM MOD'!$B$2:$AT$2,0)+1,0),"")</f>
        <v/>
      </c>
      <c r="G528" s="25" t="str">
        <f>IFERROR(VLOOKUP($A528,'TD SOP+PROFORM MOD'!$A$5:$AD$750,MATCH(G$4,'TD SOP+PROFORM MOD'!$B$2:$AT$2,0)+1,0),"")</f>
        <v/>
      </c>
      <c r="H528" s="26" t="str">
        <f t="shared" si="130"/>
        <v/>
      </c>
      <c r="I528" s="25" t="str">
        <f>IFERROR(VLOOKUP($A528,'TD SOP+PROFORM MOD'!$A$5:$AD$750,MATCH(I$4,'TD SOP+PROFORM MOD'!$B$2:$AT$2,0)+1,0),"")</f>
        <v/>
      </c>
      <c r="J528" s="25" t="str">
        <f>IFERROR(VLOOKUP($A528,'TD SOP+PROFORM MOD'!$A$5:$AD$750,MATCH(J$4,'TD SOP+PROFORM MOD'!$B$2:$AT$2,0)+1,0),"")</f>
        <v/>
      </c>
      <c r="K528" s="26" t="str">
        <f t="shared" si="131"/>
        <v/>
      </c>
      <c r="L528" s="25" t="str">
        <f>IFERROR(VLOOKUP($A528,'TD SOP+PROFORM MOD'!$A$5:$AD$750,MATCH(L$4,'TD SOP+PROFORM MOD'!$B$2:$AT$2,0)+1,0),"")</f>
        <v/>
      </c>
      <c r="M528" s="25" t="str">
        <f>IFERROR(VLOOKUP($A528,'TD SOP+PROFORM MOD'!$A$5:$AD$750,MATCH(M$4,'TD SOP+PROFORM MOD'!$B$2:$AT$2,0)+1,0),"")</f>
        <v/>
      </c>
      <c r="N528" s="26" t="str">
        <f t="shared" si="132"/>
        <v/>
      </c>
      <c r="O528" s="25">
        <f>IFERROR(VLOOKUP($A528,'TD SOP+PROFORM MOD'!$A$5:$AD$750,MATCH(O$4,'TD SOP+PROFORM MOD'!$B$2:$AD$2,0)+1,0),0)+IFERROR(VLOOKUP($A528,'TD SOP+PROFORM MOD'!$A$5:$AD$750,MATCH(O$2,'TD SOP+PROFORM MOD'!$B$2:$AD$2,0)+1,0),0)</f>
        <v>0</v>
      </c>
      <c r="P528" s="25">
        <f>IFERROR(VLOOKUP($A528,'TD SOP+PROFORM MOD'!$A$5:$AD$750,MATCH(P$4,'TD SOP+PROFORM MOD'!$B$2:$AD$2,0)+1,0),0)+IFERROR(VLOOKUP($A528,'TD SOP+PROFORM MOD'!$A$5:$AD$750,MATCH(P$2,'TD SOP+PROFORM MOD'!$B$2:$AD$2,0)+1,0),0)</f>
        <v>0</v>
      </c>
      <c r="Q528" s="26" t="str">
        <f t="shared" si="133"/>
        <v/>
      </c>
      <c r="R528" s="25">
        <f>IFERROR(VLOOKUP($A528,'TD SOP+PROFORM MOD'!$A$5:$AD$750,MATCH(R$4,'TD SOP+PROFORM MOD'!$B$2:$AD$2,0)+1,0),0)+IFERROR(VLOOKUP($A528,'TD SOP+PROFORM MOD'!$A$5:$AD$750,MATCH(R$2,'TD SOP+PROFORM MOD'!$B$2:$AD$2,0)+1,0),0)</f>
        <v>0</v>
      </c>
      <c r="S528" s="25">
        <f>IFERROR(VLOOKUP($A528,'TD SOP+PROFORM MOD'!$A$5:$AD$750,MATCH(S$4,'TD SOP+PROFORM MOD'!$B$2:$AD$2,0)+1,0),0)+IFERROR(VLOOKUP($A528,'TD SOP+PROFORM MOD'!$A$5:$AD$750,MATCH(S$2,'TD SOP+PROFORM MOD'!$B$2:$AD$2,0)+1,0),0)</f>
        <v>0</v>
      </c>
      <c r="T528" s="26" t="str">
        <f t="shared" si="134"/>
        <v/>
      </c>
      <c r="U528" s="25">
        <f>IFERROR(VLOOKUP($A528,'TD SOP+PROFORM MOD'!$A$5:$AD$750,MATCH(U$4,'TD SOP+PROFORM MOD'!$B$2:$AD$2,0)+1,0),0)+IFERROR(VLOOKUP($A528,'TD SOP+PROFORM MOD'!$A$5:$AD$750,MATCH(U$2,'TD SOP+PROFORM MOD'!$B$2:$AD$2,0)+1,0),0)</f>
        <v>0</v>
      </c>
      <c r="V528" s="25">
        <f>IFERROR(VLOOKUP($A528,'TD SOP+PROFORM MOD'!$A$5:$AD$750,MATCH(V$4,'TD SOP+PROFORM MOD'!$B$2:$AD$2,0)+1,0),0)+IFERROR(VLOOKUP($A528,'TD SOP+PROFORM MOD'!$A$5:$AD$750,MATCH(V$2,'TD SOP+PROFORM MOD'!$B$2:$AD$2,0)+1,0),0)</f>
        <v>0</v>
      </c>
      <c r="W528" s="26" t="str">
        <f t="shared" si="135"/>
        <v/>
      </c>
      <c r="X528" s="25">
        <f>IFERROR(VLOOKUP($A528,'TD SOP+PROFORM MOD'!$A$5:$AD$750,MATCH(X$4,'TD SOP+PROFORM MOD'!$B$2:$AD$2,0)+1,0),0)+IFERROR(VLOOKUP($A528,'TD SOP+PROFORM MOD'!$A$5:$AD$750,MATCH(X$2,'TD SOP+PROFORM MOD'!$B$2:$AD$2,0)+1,0),0)</f>
        <v>0</v>
      </c>
      <c r="Y528" s="25">
        <f>IFERROR(VLOOKUP($A528,'TD SOP+PROFORM MOD'!$A$5:$AD$750,MATCH(Y$4,'TD SOP+PROFORM MOD'!$B$2:$AD$2,0)+1,0),0)+IFERROR(VLOOKUP($A528,'TD SOP+PROFORM MOD'!$A$5:$AD$750,MATCH(Y$2,'TD SOP+PROFORM MOD'!$B$2:$AD$2,0)+1,0),0)</f>
        <v>0</v>
      </c>
      <c r="Z528" s="26" t="str">
        <f t="shared" si="136"/>
        <v/>
      </c>
      <c r="AA528" s="25">
        <f>IFERROR(VLOOKUP($A528,'TD SOP+PROFORM MOD'!$A$5:$AD$750,MATCH(AA$4,'TD SOP+PROFORM MOD'!$B$2:$AD$2,0)+1,0),0)+IFERROR(VLOOKUP($A528,'TD SOP+PROFORM MOD'!$A$5:$AD$750,MATCH(AA$2,'TD SOP+PROFORM MOD'!$B$2:$AD$2,0)+1,0),0)</f>
        <v>0</v>
      </c>
      <c r="AB528" s="25">
        <f>IFERROR(VLOOKUP($A528,'TD SOP+PROFORM MOD'!$A$5:$AD$750,MATCH(AB$4,'TD SOP+PROFORM MOD'!$B$2:$AD$2,0)+1,0),0)+IFERROR(VLOOKUP($A528,'TD SOP+PROFORM MOD'!$A$5:$AD$750,MATCH(AB$2,'TD SOP+PROFORM MOD'!$B$2:$AD$2,0)+1,0),0)</f>
        <v>0</v>
      </c>
      <c r="AC528" s="26" t="str">
        <f t="shared" si="137"/>
        <v/>
      </c>
      <c r="AD528" s="25">
        <f>IFERROR(VLOOKUP($A528,'TD SOP+PROFORM MOD'!$A$5:$AD$750,MATCH(AD$4,'TD SOP+PROFORM MOD'!$B$2:$AD$2,0)+1,0),0)+IFERROR(VLOOKUP($A528,'TD SOP+PROFORM MOD'!$A$5:$AD$750,MATCH(AD$2,'TD SOP+PROFORM MOD'!$B$2:$AD$2,0)+1,0),0)</f>
        <v>0</v>
      </c>
      <c r="AE528" s="25">
        <f>IFERROR(VLOOKUP($A528,'TD SOP+PROFORM MOD'!$A$5:$AD$750,MATCH(AE$4,'TD SOP+PROFORM MOD'!$B$2:$AD$2,0)+1,0),0)+IFERROR(VLOOKUP($A528,'TD SOP+PROFORM MOD'!$A$5:$AD$750,MATCH(AE$2,'TD SOP+PROFORM MOD'!$B$2:$AD$2,0)+1,0),0)</f>
        <v>0</v>
      </c>
      <c r="AF528" s="26" t="str">
        <f t="shared" si="138"/>
        <v/>
      </c>
      <c r="AG528" s="25">
        <f>IFERROR(VLOOKUP($A528,'TD SOP+PROFORM MOD'!$A$5:$AD$750,MATCH(AG$4,'TD SOP+PROFORM MOD'!$B$2:$AD$2,0)+1,0),0)+IFERROR(VLOOKUP($A528,'TD SOP+PROFORM MOD'!$A$5:$AD$750,MATCH(AG$2,'TD SOP+PROFORM MOD'!$B$2:$AD$2,0)+1,0),0)</f>
        <v>0</v>
      </c>
      <c r="AH528" s="25">
        <f>IFERROR(VLOOKUP($A528,'TD SOP+PROFORM MOD'!$A$5:$AD$750,MATCH(AH$4,'TD SOP+PROFORM MOD'!$B$2:$AD$2,0)+1,0),0)+IFERROR(VLOOKUP($A528,'TD SOP+PROFORM MOD'!$A$5:$AD$750,MATCH(AH$2,'TD SOP+PROFORM MOD'!$B$2:$AD$2,0)+1,0),0)</f>
        <v>0</v>
      </c>
      <c r="AI528" s="26" t="str">
        <f t="shared" si="139"/>
        <v/>
      </c>
      <c r="AJ528" s="25">
        <f>IFERROR(VLOOKUP($A528,'TD SOP+PROFORM MOD'!$A$5:$AD$750,MATCH(AJ$4,'TD SOP+PROFORM MOD'!$B$2:$AD$2,0)+1,0),0)+IFERROR(VLOOKUP($A528,'TD SOP+PROFORM MOD'!$A$5:$AD$750,MATCH(AJ$2,'TD SOP+PROFORM MOD'!$B$2:$AD$2,0)+1,0),0)</f>
        <v>0</v>
      </c>
      <c r="AK528" s="25">
        <f>IFERROR(VLOOKUP($A528,'TD SOP+PROFORM MOD'!$A$5:$AD$750,MATCH(AK$4,'TD SOP+PROFORM MOD'!$B$2:$AD$2,0)+1,0),0)+IFERROR(VLOOKUP($A528,'TD SOP+PROFORM MOD'!$A$5:$AD$750,MATCH(AK$2,'TD SOP+PROFORM MOD'!$B$2:$AD$2,0)+1,0),0)</f>
        <v>0</v>
      </c>
      <c r="AL528" s="26" t="str">
        <f t="shared" si="140"/>
        <v/>
      </c>
      <c r="AM528" s="25">
        <f t="shared" si="142"/>
        <v>0</v>
      </c>
      <c r="AN528" s="25">
        <f t="shared" si="142"/>
        <v>0</v>
      </c>
      <c r="AO528" s="26" t="str">
        <f t="shared" si="141"/>
        <v/>
      </c>
      <c r="AR528" s="25">
        <f>SUMIF('B&amp;S YTD LFY'!B:B,"="&amp;A528,'B&amp;S YTD LFY'!C:C)</f>
        <v>0</v>
      </c>
      <c r="AS528" s="25">
        <f t="shared" si="143"/>
        <v>0</v>
      </c>
      <c r="AT528" s="25"/>
    </row>
    <row r="529" spans="1:46" x14ac:dyDescent="0.35">
      <c r="A529" s="24">
        <f>IF(AND('TD SOP+PROFORM MOD'!A526&lt;&gt;"",'TD SOP+PROFORM MOD'!A526&lt;&gt;"TOTAL"),'TD SOP+PROFORM MOD'!A526,0)</f>
        <v>0</v>
      </c>
      <c r="C529" s="25" t="str">
        <f>IFERROR(VLOOKUP($A529,'TD SOP+PROFORM MOD'!$A$5:$AD$750,MATCH(C$4,'TD SOP+PROFORM MOD'!$B$2:$AT$2,0)+1,0),"")</f>
        <v/>
      </c>
      <c r="D529" s="25" t="str">
        <f>IFERROR(VLOOKUP($A529,'TD SOP+PROFORM MOD'!$A$5:$AD$750,MATCH(D$4,'TD SOP+PROFORM MOD'!$B$2:$AT$2,0)+1,0),"")</f>
        <v/>
      </c>
      <c r="E529" s="26" t="str">
        <f t="shared" si="129"/>
        <v/>
      </c>
      <c r="F529" s="25" t="str">
        <f>IFERROR(VLOOKUP($A529,'TD SOP+PROFORM MOD'!$A$5:$AD$750,MATCH(F$4,'TD SOP+PROFORM MOD'!$B$2:$AT$2,0)+1,0),"")</f>
        <v/>
      </c>
      <c r="G529" s="25" t="str">
        <f>IFERROR(VLOOKUP($A529,'TD SOP+PROFORM MOD'!$A$5:$AD$750,MATCH(G$4,'TD SOP+PROFORM MOD'!$B$2:$AT$2,0)+1,0),"")</f>
        <v/>
      </c>
      <c r="H529" s="26" t="str">
        <f t="shared" si="130"/>
        <v/>
      </c>
      <c r="I529" s="25" t="str">
        <f>IFERROR(VLOOKUP($A529,'TD SOP+PROFORM MOD'!$A$5:$AD$750,MATCH(I$4,'TD SOP+PROFORM MOD'!$B$2:$AT$2,0)+1,0),"")</f>
        <v/>
      </c>
      <c r="J529" s="25" t="str">
        <f>IFERROR(VLOOKUP($A529,'TD SOP+PROFORM MOD'!$A$5:$AD$750,MATCH(J$4,'TD SOP+PROFORM MOD'!$B$2:$AT$2,0)+1,0),"")</f>
        <v/>
      </c>
      <c r="K529" s="26" t="str">
        <f t="shared" si="131"/>
        <v/>
      </c>
      <c r="L529" s="25" t="str">
        <f>IFERROR(VLOOKUP($A529,'TD SOP+PROFORM MOD'!$A$5:$AD$750,MATCH(L$4,'TD SOP+PROFORM MOD'!$B$2:$AT$2,0)+1,0),"")</f>
        <v/>
      </c>
      <c r="M529" s="25" t="str">
        <f>IFERROR(VLOOKUP($A529,'TD SOP+PROFORM MOD'!$A$5:$AD$750,MATCH(M$4,'TD SOP+PROFORM MOD'!$B$2:$AT$2,0)+1,0),"")</f>
        <v/>
      </c>
      <c r="N529" s="26" t="str">
        <f t="shared" si="132"/>
        <v/>
      </c>
      <c r="O529" s="25">
        <f>IFERROR(VLOOKUP($A529,'TD SOP+PROFORM MOD'!$A$5:$AD$750,MATCH(O$4,'TD SOP+PROFORM MOD'!$B$2:$AD$2,0)+1,0),0)+IFERROR(VLOOKUP($A529,'TD SOP+PROFORM MOD'!$A$5:$AD$750,MATCH(O$2,'TD SOP+PROFORM MOD'!$B$2:$AD$2,0)+1,0),0)</f>
        <v>0</v>
      </c>
      <c r="P529" s="25">
        <f>IFERROR(VLOOKUP($A529,'TD SOP+PROFORM MOD'!$A$5:$AD$750,MATCH(P$4,'TD SOP+PROFORM MOD'!$B$2:$AD$2,0)+1,0),0)+IFERROR(VLOOKUP($A529,'TD SOP+PROFORM MOD'!$A$5:$AD$750,MATCH(P$2,'TD SOP+PROFORM MOD'!$B$2:$AD$2,0)+1,0),0)</f>
        <v>0</v>
      </c>
      <c r="Q529" s="26" t="str">
        <f t="shared" si="133"/>
        <v/>
      </c>
      <c r="R529" s="25">
        <f>IFERROR(VLOOKUP($A529,'TD SOP+PROFORM MOD'!$A$5:$AD$750,MATCH(R$4,'TD SOP+PROFORM MOD'!$B$2:$AD$2,0)+1,0),0)+IFERROR(VLOOKUP($A529,'TD SOP+PROFORM MOD'!$A$5:$AD$750,MATCH(R$2,'TD SOP+PROFORM MOD'!$B$2:$AD$2,0)+1,0),0)</f>
        <v>0</v>
      </c>
      <c r="S529" s="25">
        <f>IFERROR(VLOOKUP($A529,'TD SOP+PROFORM MOD'!$A$5:$AD$750,MATCH(S$4,'TD SOP+PROFORM MOD'!$B$2:$AD$2,0)+1,0),0)+IFERROR(VLOOKUP($A529,'TD SOP+PROFORM MOD'!$A$5:$AD$750,MATCH(S$2,'TD SOP+PROFORM MOD'!$B$2:$AD$2,0)+1,0),0)</f>
        <v>0</v>
      </c>
      <c r="T529" s="26" t="str">
        <f t="shared" si="134"/>
        <v/>
      </c>
      <c r="U529" s="25">
        <f>IFERROR(VLOOKUP($A529,'TD SOP+PROFORM MOD'!$A$5:$AD$750,MATCH(U$4,'TD SOP+PROFORM MOD'!$B$2:$AD$2,0)+1,0),0)+IFERROR(VLOOKUP($A529,'TD SOP+PROFORM MOD'!$A$5:$AD$750,MATCH(U$2,'TD SOP+PROFORM MOD'!$B$2:$AD$2,0)+1,0),0)</f>
        <v>0</v>
      </c>
      <c r="V529" s="25">
        <f>IFERROR(VLOOKUP($A529,'TD SOP+PROFORM MOD'!$A$5:$AD$750,MATCH(V$4,'TD SOP+PROFORM MOD'!$B$2:$AD$2,0)+1,0),0)+IFERROR(VLOOKUP($A529,'TD SOP+PROFORM MOD'!$A$5:$AD$750,MATCH(V$2,'TD SOP+PROFORM MOD'!$B$2:$AD$2,0)+1,0),0)</f>
        <v>0</v>
      </c>
      <c r="W529" s="26" t="str">
        <f t="shared" si="135"/>
        <v/>
      </c>
      <c r="X529" s="25">
        <f>IFERROR(VLOOKUP($A529,'TD SOP+PROFORM MOD'!$A$5:$AD$750,MATCH(X$4,'TD SOP+PROFORM MOD'!$B$2:$AD$2,0)+1,0),0)+IFERROR(VLOOKUP($A529,'TD SOP+PROFORM MOD'!$A$5:$AD$750,MATCH(X$2,'TD SOP+PROFORM MOD'!$B$2:$AD$2,0)+1,0),0)</f>
        <v>0</v>
      </c>
      <c r="Y529" s="25">
        <f>IFERROR(VLOOKUP($A529,'TD SOP+PROFORM MOD'!$A$5:$AD$750,MATCH(Y$4,'TD SOP+PROFORM MOD'!$B$2:$AD$2,0)+1,0),0)+IFERROR(VLOOKUP($A529,'TD SOP+PROFORM MOD'!$A$5:$AD$750,MATCH(Y$2,'TD SOP+PROFORM MOD'!$B$2:$AD$2,0)+1,0),0)</f>
        <v>0</v>
      </c>
      <c r="Z529" s="26" t="str">
        <f t="shared" si="136"/>
        <v/>
      </c>
      <c r="AA529" s="25">
        <f>IFERROR(VLOOKUP($A529,'TD SOP+PROFORM MOD'!$A$5:$AD$750,MATCH(AA$4,'TD SOP+PROFORM MOD'!$B$2:$AD$2,0)+1,0),0)+IFERROR(VLOOKUP($A529,'TD SOP+PROFORM MOD'!$A$5:$AD$750,MATCH(AA$2,'TD SOP+PROFORM MOD'!$B$2:$AD$2,0)+1,0),0)</f>
        <v>0</v>
      </c>
      <c r="AB529" s="25">
        <f>IFERROR(VLOOKUP($A529,'TD SOP+PROFORM MOD'!$A$5:$AD$750,MATCH(AB$4,'TD SOP+PROFORM MOD'!$B$2:$AD$2,0)+1,0),0)+IFERROR(VLOOKUP($A529,'TD SOP+PROFORM MOD'!$A$5:$AD$750,MATCH(AB$2,'TD SOP+PROFORM MOD'!$B$2:$AD$2,0)+1,0),0)</f>
        <v>0</v>
      </c>
      <c r="AC529" s="26" t="str">
        <f t="shared" si="137"/>
        <v/>
      </c>
      <c r="AD529" s="25">
        <f>IFERROR(VLOOKUP($A529,'TD SOP+PROFORM MOD'!$A$5:$AD$750,MATCH(AD$4,'TD SOP+PROFORM MOD'!$B$2:$AD$2,0)+1,0),0)+IFERROR(VLOOKUP($A529,'TD SOP+PROFORM MOD'!$A$5:$AD$750,MATCH(AD$2,'TD SOP+PROFORM MOD'!$B$2:$AD$2,0)+1,0),0)</f>
        <v>0</v>
      </c>
      <c r="AE529" s="25">
        <f>IFERROR(VLOOKUP($A529,'TD SOP+PROFORM MOD'!$A$5:$AD$750,MATCH(AE$4,'TD SOP+PROFORM MOD'!$B$2:$AD$2,0)+1,0),0)+IFERROR(VLOOKUP($A529,'TD SOP+PROFORM MOD'!$A$5:$AD$750,MATCH(AE$2,'TD SOP+PROFORM MOD'!$B$2:$AD$2,0)+1,0),0)</f>
        <v>0</v>
      </c>
      <c r="AF529" s="26" t="str">
        <f t="shared" si="138"/>
        <v/>
      </c>
      <c r="AG529" s="25">
        <f>IFERROR(VLOOKUP($A529,'TD SOP+PROFORM MOD'!$A$5:$AD$750,MATCH(AG$4,'TD SOP+PROFORM MOD'!$B$2:$AD$2,0)+1,0),0)+IFERROR(VLOOKUP($A529,'TD SOP+PROFORM MOD'!$A$5:$AD$750,MATCH(AG$2,'TD SOP+PROFORM MOD'!$B$2:$AD$2,0)+1,0),0)</f>
        <v>0</v>
      </c>
      <c r="AH529" s="25">
        <f>IFERROR(VLOOKUP($A529,'TD SOP+PROFORM MOD'!$A$5:$AD$750,MATCH(AH$4,'TD SOP+PROFORM MOD'!$B$2:$AD$2,0)+1,0),0)+IFERROR(VLOOKUP($A529,'TD SOP+PROFORM MOD'!$A$5:$AD$750,MATCH(AH$2,'TD SOP+PROFORM MOD'!$B$2:$AD$2,0)+1,0),0)</f>
        <v>0</v>
      </c>
      <c r="AI529" s="26" t="str">
        <f t="shared" si="139"/>
        <v/>
      </c>
      <c r="AJ529" s="25">
        <f>IFERROR(VLOOKUP($A529,'TD SOP+PROFORM MOD'!$A$5:$AD$750,MATCH(AJ$4,'TD SOP+PROFORM MOD'!$B$2:$AD$2,0)+1,0),0)+IFERROR(VLOOKUP($A529,'TD SOP+PROFORM MOD'!$A$5:$AD$750,MATCH(AJ$2,'TD SOP+PROFORM MOD'!$B$2:$AD$2,0)+1,0),0)</f>
        <v>0</v>
      </c>
      <c r="AK529" s="25">
        <f>IFERROR(VLOOKUP($A529,'TD SOP+PROFORM MOD'!$A$5:$AD$750,MATCH(AK$4,'TD SOP+PROFORM MOD'!$B$2:$AD$2,0)+1,0),0)+IFERROR(VLOOKUP($A529,'TD SOP+PROFORM MOD'!$A$5:$AD$750,MATCH(AK$2,'TD SOP+PROFORM MOD'!$B$2:$AD$2,0)+1,0),0)</f>
        <v>0</v>
      </c>
      <c r="AL529" s="26" t="str">
        <f t="shared" si="140"/>
        <v/>
      </c>
      <c r="AM529" s="25">
        <f t="shared" si="142"/>
        <v>0</v>
      </c>
      <c r="AN529" s="25">
        <f t="shared" si="142"/>
        <v>0</v>
      </c>
      <c r="AO529" s="26" t="str">
        <f t="shared" si="141"/>
        <v/>
      </c>
      <c r="AR529" s="25">
        <f>SUMIF('B&amp;S YTD LFY'!B:B,"="&amp;A529,'B&amp;S YTD LFY'!C:C)</f>
        <v>0</v>
      </c>
      <c r="AS529" s="25">
        <f t="shared" si="143"/>
        <v>0</v>
      </c>
      <c r="AT529" s="25"/>
    </row>
    <row r="530" spans="1:46" x14ac:dyDescent="0.35">
      <c r="A530" s="24">
        <f>IF(AND('TD SOP+PROFORM MOD'!A527&lt;&gt;"",'TD SOP+PROFORM MOD'!A527&lt;&gt;"TOTAL"),'TD SOP+PROFORM MOD'!A527,0)</f>
        <v>0</v>
      </c>
      <c r="C530" s="25" t="str">
        <f>IFERROR(VLOOKUP($A530,'TD SOP+PROFORM MOD'!$A$5:$AD$750,MATCH(C$4,'TD SOP+PROFORM MOD'!$B$2:$AT$2,0)+1,0),"")</f>
        <v/>
      </c>
      <c r="D530" s="25" t="str">
        <f>IFERROR(VLOOKUP($A530,'TD SOP+PROFORM MOD'!$A$5:$AD$750,MATCH(D$4,'TD SOP+PROFORM MOD'!$B$2:$AT$2,0)+1,0),"")</f>
        <v/>
      </c>
      <c r="E530" s="26" t="str">
        <f t="shared" si="129"/>
        <v/>
      </c>
      <c r="F530" s="25" t="str">
        <f>IFERROR(VLOOKUP($A530,'TD SOP+PROFORM MOD'!$A$5:$AD$750,MATCH(F$4,'TD SOP+PROFORM MOD'!$B$2:$AT$2,0)+1,0),"")</f>
        <v/>
      </c>
      <c r="G530" s="25" t="str">
        <f>IFERROR(VLOOKUP($A530,'TD SOP+PROFORM MOD'!$A$5:$AD$750,MATCH(G$4,'TD SOP+PROFORM MOD'!$B$2:$AT$2,0)+1,0),"")</f>
        <v/>
      </c>
      <c r="H530" s="26" t="str">
        <f t="shared" si="130"/>
        <v/>
      </c>
      <c r="I530" s="25" t="str">
        <f>IFERROR(VLOOKUP($A530,'TD SOP+PROFORM MOD'!$A$5:$AD$750,MATCH(I$4,'TD SOP+PROFORM MOD'!$B$2:$AT$2,0)+1,0),"")</f>
        <v/>
      </c>
      <c r="J530" s="25" t="str">
        <f>IFERROR(VLOOKUP($A530,'TD SOP+PROFORM MOD'!$A$5:$AD$750,MATCH(J$4,'TD SOP+PROFORM MOD'!$B$2:$AT$2,0)+1,0),"")</f>
        <v/>
      </c>
      <c r="K530" s="26" t="str">
        <f t="shared" si="131"/>
        <v/>
      </c>
      <c r="L530" s="25" t="str">
        <f>IFERROR(VLOOKUP($A530,'TD SOP+PROFORM MOD'!$A$5:$AD$750,MATCH(L$4,'TD SOP+PROFORM MOD'!$B$2:$AT$2,0)+1,0),"")</f>
        <v/>
      </c>
      <c r="M530" s="25" t="str">
        <f>IFERROR(VLOOKUP($A530,'TD SOP+PROFORM MOD'!$A$5:$AD$750,MATCH(M$4,'TD SOP+PROFORM MOD'!$B$2:$AT$2,0)+1,0),"")</f>
        <v/>
      </c>
      <c r="N530" s="26" t="str">
        <f t="shared" si="132"/>
        <v/>
      </c>
      <c r="O530" s="25">
        <f>IFERROR(VLOOKUP($A530,'TD SOP+PROFORM MOD'!$A$5:$AD$750,MATCH(O$4,'TD SOP+PROFORM MOD'!$B$2:$AD$2,0)+1,0),0)+IFERROR(VLOOKUP($A530,'TD SOP+PROFORM MOD'!$A$5:$AD$750,MATCH(O$2,'TD SOP+PROFORM MOD'!$B$2:$AD$2,0)+1,0),0)</f>
        <v>0</v>
      </c>
      <c r="P530" s="25">
        <f>IFERROR(VLOOKUP($A530,'TD SOP+PROFORM MOD'!$A$5:$AD$750,MATCH(P$4,'TD SOP+PROFORM MOD'!$B$2:$AD$2,0)+1,0),0)+IFERROR(VLOOKUP($A530,'TD SOP+PROFORM MOD'!$A$5:$AD$750,MATCH(P$2,'TD SOP+PROFORM MOD'!$B$2:$AD$2,0)+1,0),0)</f>
        <v>0</v>
      </c>
      <c r="Q530" s="26" t="str">
        <f t="shared" si="133"/>
        <v/>
      </c>
      <c r="R530" s="25">
        <f>IFERROR(VLOOKUP($A530,'TD SOP+PROFORM MOD'!$A$5:$AD$750,MATCH(R$4,'TD SOP+PROFORM MOD'!$B$2:$AD$2,0)+1,0),0)+IFERROR(VLOOKUP($A530,'TD SOP+PROFORM MOD'!$A$5:$AD$750,MATCH(R$2,'TD SOP+PROFORM MOD'!$B$2:$AD$2,0)+1,0),0)</f>
        <v>0</v>
      </c>
      <c r="S530" s="25">
        <f>IFERROR(VLOOKUP($A530,'TD SOP+PROFORM MOD'!$A$5:$AD$750,MATCH(S$4,'TD SOP+PROFORM MOD'!$B$2:$AD$2,0)+1,0),0)+IFERROR(VLOOKUP($A530,'TD SOP+PROFORM MOD'!$A$5:$AD$750,MATCH(S$2,'TD SOP+PROFORM MOD'!$B$2:$AD$2,0)+1,0),0)</f>
        <v>0</v>
      </c>
      <c r="T530" s="26" t="str">
        <f t="shared" si="134"/>
        <v/>
      </c>
      <c r="U530" s="25">
        <f>IFERROR(VLOOKUP($A530,'TD SOP+PROFORM MOD'!$A$5:$AD$750,MATCH(U$4,'TD SOP+PROFORM MOD'!$B$2:$AD$2,0)+1,0),0)+IFERROR(VLOOKUP($A530,'TD SOP+PROFORM MOD'!$A$5:$AD$750,MATCH(U$2,'TD SOP+PROFORM MOD'!$B$2:$AD$2,0)+1,0),0)</f>
        <v>0</v>
      </c>
      <c r="V530" s="25">
        <f>IFERROR(VLOOKUP($A530,'TD SOP+PROFORM MOD'!$A$5:$AD$750,MATCH(V$4,'TD SOP+PROFORM MOD'!$B$2:$AD$2,0)+1,0),0)+IFERROR(VLOOKUP($A530,'TD SOP+PROFORM MOD'!$A$5:$AD$750,MATCH(V$2,'TD SOP+PROFORM MOD'!$B$2:$AD$2,0)+1,0),0)</f>
        <v>0</v>
      </c>
      <c r="W530" s="26" t="str">
        <f t="shared" si="135"/>
        <v/>
      </c>
      <c r="X530" s="25">
        <f>IFERROR(VLOOKUP($A530,'TD SOP+PROFORM MOD'!$A$5:$AD$750,MATCH(X$4,'TD SOP+PROFORM MOD'!$B$2:$AD$2,0)+1,0),0)+IFERROR(VLOOKUP($A530,'TD SOP+PROFORM MOD'!$A$5:$AD$750,MATCH(X$2,'TD SOP+PROFORM MOD'!$B$2:$AD$2,0)+1,0),0)</f>
        <v>0</v>
      </c>
      <c r="Y530" s="25">
        <f>IFERROR(VLOOKUP($A530,'TD SOP+PROFORM MOD'!$A$5:$AD$750,MATCH(Y$4,'TD SOP+PROFORM MOD'!$B$2:$AD$2,0)+1,0),0)+IFERROR(VLOOKUP($A530,'TD SOP+PROFORM MOD'!$A$5:$AD$750,MATCH(Y$2,'TD SOP+PROFORM MOD'!$B$2:$AD$2,0)+1,0),0)</f>
        <v>0</v>
      </c>
      <c r="Z530" s="26" t="str">
        <f t="shared" si="136"/>
        <v/>
      </c>
      <c r="AA530" s="25">
        <f>IFERROR(VLOOKUP($A530,'TD SOP+PROFORM MOD'!$A$5:$AD$750,MATCH(AA$4,'TD SOP+PROFORM MOD'!$B$2:$AD$2,0)+1,0),0)+IFERROR(VLOOKUP($A530,'TD SOP+PROFORM MOD'!$A$5:$AD$750,MATCH(AA$2,'TD SOP+PROFORM MOD'!$B$2:$AD$2,0)+1,0),0)</f>
        <v>0</v>
      </c>
      <c r="AB530" s="25">
        <f>IFERROR(VLOOKUP($A530,'TD SOP+PROFORM MOD'!$A$5:$AD$750,MATCH(AB$4,'TD SOP+PROFORM MOD'!$B$2:$AD$2,0)+1,0),0)+IFERROR(VLOOKUP($A530,'TD SOP+PROFORM MOD'!$A$5:$AD$750,MATCH(AB$2,'TD SOP+PROFORM MOD'!$B$2:$AD$2,0)+1,0),0)</f>
        <v>0</v>
      </c>
      <c r="AC530" s="26" t="str">
        <f t="shared" si="137"/>
        <v/>
      </c>
      <c r="AD530" s="25">
        <f>IFERROR(VLOOKUP($A530,'TD SOP+PROFORM MOD'!$A$5:$AD$750,MATCH(AD$4,'TD SOP+PROFORM MOD'!$B$2:$AD$2,0)+1,0),0)+IFERROR(VLOOKUP($A530,'TD SOP+PROFORM MOD'!$A$5:$AD$750,MATCH(AD$2,'TD SOP+PROFORM MOD'!$B$2:$AD$2,0)+1,0),0)</f>
        <v>0</v>
      </c>
      <c r="AE530" s="25">
        <f>IFERROR(VLOOKUP($A530,'TD SOP+PROFORM MOD'!$A$5:$AD$750,MATCH(AE$4,'TD SOP+PROFORM MOD'!$B$2:$AD$2,0)+1,0),0)+IFERROR(VLOOKUP($A530,'TD SOP+PROFORM MOD'!$A$5:$AD$750,MATCH(AE$2,'TD SOP+PROFORM MOD'!$B$2:$AD$2,0)+1,0),0)</f>
        <v>0</v>
      </c>
      <c r="AF530" s="26" t="str">
        <f t="shared" si="138"/>
        <v/>
      </c>
      <c r="AG530" s="25">
        <f>IFERROR(VLOOKUP($A530,'TD SOP+PROFORM MOD'!$A$5:$AD$750,MATCH(AG$4,'TD SOP+PROFORM MOD'!$B$2:$AD$2,0)+1,0),0)+IFERROR(VLOOKUP($A530,'TD SOP+PROFORM MOD'!$A$5:$AD$750,MATCH(AG$2,'TD SOP+PROFORM MOD'!$B$2:$AD$2,0)+1,0),0)</f>
        <v>0</v>
      </c>
      <c r="AH530" s="25">
        <f>IFERROR(VLOOKUP($A530,'TD SOP+PROFORM MOD'!$A$5:$AD$750,MATCH(AH$4,'TD SOP+PROFORM MOD'!$B$2:$AD$2,0)+1,0),0)+IFERROR(VLOOKUP($A530,'TD SOP+PROFORM MOD'!$A$5:$AD$750,MATCH(AH$2,'TD SOP+PROFORM MOD'!$B$2:$AD$2,0)+1,0),0)</f>
        <v>0</v>
      </c>
      <c r="AI530" s="26" t="str">
        <f t="shared" si="139"/>
        <v/>
      </c>
      <c r="AJ530" s="25">
        <f>IFERROR(VLOOKUP($A530,'TD SOP+PROFORM MOD'!$A$5:$AD$750,MATCH(AJ$4,'TD SOP+PROFORM MOD'!$B$2:$AD$2,0)+1,0),0)+IFERROR(VLOOKUP($A530,'TD SOP+PROFORM MOD'!$A$5:$AD$750,MATCH(AJ$2,'TD SOP+PROFORM MOD'!$B$2:$AD$2,0)+1,0),0)</f>
        <v>0</v>
      </c>
      <c r="AK530" s="25">
        <f>IFERROR(VLOOKUP($A530,'TD SOP+PROFORM MOD'!$A$5:$AD$750,MATCH(AK$4,'TD SOP+PROFORM MOD'!$B$2:$AD$2,0)+1,0),0)+IFERROR(VLOOKUP($A530,'TD SOP+PROFORM MOD'!$A$5:$AD$750,MATCH(AK$2,'TD SOP+PROFORM MOD'!$B$2:$AD$2,0)+1,0),0)</f>
        <v>0</v>
      </c>
      <c r="AL530" s="26" t="str">
        <f t="shared" si="140"/>
        <v/>
      </c>
      <c r="AM530" s="25">
        <f t="shared" si="142"/>
        <v>0</v>
      </c>
      <c r="AN530" s="25">
        <f t="shared" si="142"/>
        <v>0</v>
      </c>
      <c r="AO530" s="26" t="str">
        <f t="shared" si="141"/>
        <v/>
      </c>
      <c r="AR530" s="25">
        <f>SUMIF('B&amp;S YTD LFY'!B:B,"="&amp;A530,'B&amp;S YTD LFY'!C:C)</f>
        <v>0</v>
      </c>
      <c r="AS530" s="25">
        <f t="shared" si="143"/>
        <v>0</v>
      </c>
      <c r="AT530" s="25"/>
    </row>
    <row r="531" spans="1:46" x14ac:dyDescent="0.35">
      <c r="A531" s="24">
        <f>IF(AND('TD SOP+PROFORM MOD'!A528&lt;&gt;"",'TD SOP+PROFORM MOD'!A528&lt;&gt;"TOTAL"),'TD SOP+PROFORM MOD'!A528,0)</f>
        <v>0</v>
      </c>
      <c r="C531" s="25" t="str">
        <f>IFERROR(VLOOKUP($A531,'TD SOP+PROFORM MOD'!$A$5:$AD$750,MATCH(C$4,'TD SOP+PROFORM MOD'!$B$2:$AT$2,0)+1,0),"")</f>
        <v/>
      </c>
      <c r="D531" s="25" t="str">
        <f>IFERROR(VLOOKUP($A531,'TD SOP+PROFORM MOD'!$A$5:$AD$750,MATCH(D$4,'TD SOP+PROFORM MOD'!$B$2:$AT$2,0)+1,0),"")</f>
        <v/>
      </c>
      <c r="E531" s="26" t="str">
        <f t="shared" si="129"/>
        <v/>
      </c>
      <c r="F531" s="25" t="str">
        <f>IFERROR(VLOOKUP($A531,'TD SOP+PROFORM MOD'!$A$5:$AD$750,MATCH(F$4,'TD SOP+PROFORM MOD'!$B$2:$AT$2,0)+1,0),"")</f>
        <v/>
      </c>
      <c r="G531" s="25" t="str">
        <f>IFERROR(VLOOKUP($A531,'TD SOP+PROFORM MOD'!$A$5:$AD$750,MATCH(G$4,'TD SOP+PROFORM MOD'!$B$2:$AT$2,0)+1,0),"")</f>
        <v/>
      </c>
      <c r="H531" s="26" t="str">
        <f t="shared" si="130"/>
        <v/>
      </c>
      <c r="I531" s="25" t="str">
        <f>IFERROR(VLOOKUP($A531,'TD SOP+PROFORM MOD'!$A$5:$AD$750,MATCH(I$4,'TD SOP+PROFORM MOD'!$B$2:$AT$2,0)+1,0),"")</f>
        <v/>
      </c>
      <c r="J531" s="25" t="str">
        <f>IFERROR(VLOOKUP($A531,'TD SOP+PROFORM MOD'!$A$5:$AD$750,MATCH(J$4,'TD SOP+PROFORM MOD'!$B$2:$AT$2,0)+1,0),"")</f>
        <v/>
      </c>
      <c r="K531" s="26" t="str">
        <f t="shared" si="131"/>
        <v/>
      </c>
      <c r="L531" s="25" t="str">
        <f>IFERROR(VLOOKUP($A531,'TD SOP+PROFORM MOD'!$A$5:$AD$750,MATCH(L$4,'TD SOP+PROFORM MOD'!$B$2:$AT$2,0)+1,0),"")</f>
        <v/>
      </c>
      <c r="M531" s="25" t="str">
        <f>IFERROR(VLOOKUP($A531,'TD SOP+PROFORM MOD'!$A$5:$AD$750,MATCH(M$4,'TD SOP+PROFORM MOD'!$B$2:$AT$2,0)+1,0),"")</f>
        <v/>
      </c>
      <c r="N531" s="26" t="str">
        <f t="shared" si="132"/>
        <v/>
      </c>
      <c r="O531" s="25">
        <f>IFERROR(VLOOKUP($A531,'TD SOP+PROFORM MOD'!$A$5:$AD$750,MATCH(O$4,'TD SOP+PROFORM MOD'!$B$2:$AD$2,0)+1,0),0)+IFERROR(VLOOKUP($A531,'TD SOP+PROFORM MOD'!$A$5:$AD$750,MATCH(O$2,'TD SOP+PROFORM MOD'!$B$2:$AD$2,0)+1,0),0)</f>
        <v>0</v>
      </c>
      <c r="P531" s="25">
        <f>IFERROR(VLOOKUP($A531,'TD SOP+PROFORM MOD'!$A$5:$AD$750,MATCH(P$4,'TD SOP+PROFORM MOD'!$B$2:$AD$2,0)+1,0),0)+IFERROR(VLOOKUP($A531,'TD SOP+PROFORM MOD'!$A$5:$AD$750,MATCH(P$2,'TD SOP+PROFORM MOD'!$B$2:$AD$2,0)+1,0),0)</f>
        <v>0</v>
      </c>
      <c r="Q531" s="26" t="str">
        <f t="shared" si="133"/>
        <v/>
      </c>
      <c r="R531" s="25">
        <f>IFERROR(VLOOKUP($A531,'TD SOP+PROFORM MOD'!$A$5:$AD$750,MATCH(R$4,'TD SOP+PROFORM MOD'!$B$2:$AD$2,0)+1,0),0)+IFERROR(VLOOKUP($A531,'TD SOP+PROFORM MOD'!$A$5:$AD$750,MATCH(R$2,'TD SOP+PROFORM MOD'!$B$2:$AD$2,0)+1,0),0)</f>
        <v>0</v>
      </c>
      <c r="S531" s="25">
        <f>IFERROR(VLOOKUP($A531,'TD SOP+PROFORM MOD'!$A$5:$AD$750,MATCH(S$4,'TD SOP+PROFORM MOD'!$B$2:$AD$2,0)+1,0),0)+IFERROR(VLOOKUP($A531,'TD SOP+PROFORM MOD'!$A$5:$AD$750,MATCH(S$2,'TD SOP+PROFORM MOD'!$B$2:$AD$2,0)+1,0),0)</f>
        <v>0</v>
      </c>
      <c r="T531" s="26" t="str">
        <f t="shared" si="134"/>
        <v/>
      </c>
      <c r="U531" s="25">
        <f>IFERROR(VLOOKUP($A531,'TD SOP+PROFORM MOD'!$A$5:$AD$750,MATCH(U$4,'TD SOP+PROFORM MOD'!$B$2:$AD$2,0)+1,0),0)+IFERROR(VLOOKUP($A531,'TD SOP+PROFORM MOD'!$A$5:$AD$750,MATCH(U$2,'TD SOP+PROFORM MOD'!$B$2:$AD$2,0)+1,0),0)</f>
        <v>0</v>
      </c>
      <c r="V531" s="25">
        <f>IFERROR(VLOOKUP($A531,'TD SOP+PROFORM MOD'!$A$5:$AD$750,MATCH(V$4,'TD SOP+PROFORM MOD'!$B$2:$AD$2,0)+1,0),0)+IFERROR(VLOOKUP($A531,'TD SOP+PROFORM MOD'!$A$5:$AD$750,MATCH(V$2,'TD SOP+PROFORM MOD'!$B$2:$AD$2,0)+1,0),0)</f>
        <v>0</v>
      </c>
      <c r="W531" s="26" t="str">
        <f t="shared" si="135"/>
        <v/>
      </c>
      <c r="X531" s="25">
        <f>IFERROR(VLOOKUP($A531,'TD SOP+PROFORM MOD'!$A$5:$AD$750,MATCH(X$4,'TD SOP+PROFORM MOD'!$B$2:$AD$2,0)+1,0),0)+IFERROR(VLOOKUP($A531,'TD SOP+PROFORM MOD'!$A$5:$AD$750,MATCH(X$2,'TD SOP+PROFORM MOD'!$B$2:$AD$2,0)+1,0),0)</f>
        <v>0</v>
      </c>
      <c r="Y531" s="25">
        <f>IFERROR(VLOOKUP($A531,'TD SOP+PROFORM MOD'!$A$5:$AD$750,MATCH(Y$4,'TD SOP+PROFORM MOD'!$B$2:$AD$2,0)+1,0),0)+IFERROR(VLOOKUP($A531,'TD SOP+PROFORM MOD'!$A$5:$AD$750,MATCH(Y$2,'TD SOP+PROFORM MOD'!$B$2:$AD$2,0)+1,0),0)</f>
        <v>0</v>
      </c>
      <c r="Z531" s="26" t="str">
        <f t="shared" si="136"/>
        <v/>
      </c>
      <c r="AA531" s="25">
        <f>IFERROR(VLOOKUP($A531,'TD SOP+PROFORM MOD'!$A$5:$AD$750,MATCH(AA$4,'TD SOP+PROFORM MOD'!$B$2:$AD$2,0)+1,0),0)+IFERROR(VLOOKUP($A531,'TD SOP+PROFORM MOD'!$A$5:$AD$750,MATCH(AA$2,'TD SOP+PROFORM MOD'!$B$2:$AD$2,0)+1,0),0)</f>
        <v>0</v>
      </c>
      <c r="AB531" s="25">
        <f>IFERROR(VLOOKUP($A531,'TD SOP+PROFORM MOD'!$A$5:$AD$750,MATCH(AB$4,'TD SOP+PROFORM MOD'!$B$2:$AD$2,0)+1,0),0)+IFERROR(VLOOKUP($A531,'TD SOP+PROFORM MOD'!$A$5:$AD$750,MATCH(AB$2,'TD SOP+PROFORM MOD'!$B$2:$AD$2,0)+1,0),0)</f>
        <v>0</v>
      </c>
      <c r="AC531" s="26" t="str">
        <f t="shared" si="137"/>
        <v/>
      </c>
      <c r="AD531" s="25">
        <f>IFERROR(VLOOKUP($A531,'TD SOP+PROFORM MOD'!$A$5:$AD$750,MATCH(AD$4,'TD SOP+PROFORM MOD'!$B$2:$AD$2,0)+1,0),0)+IFERROR(VLOOKUP($A531,'TD SOP+PROFORM MOD'!$A$5:$AD$750,MATCH(AD$2,'TD SOP+PROFORM MOD'!$B$2:$AD$2,0)+1,0),0)</f>
        <v>0</v>
      </c>
      <c r="AE531" s="25">
        <f>IFERROR(VLOOKUP($A531,'TD SOP+PROFORM MOD'!$A$5:$AD$750,MATCH(AE$4,'TD SOP+PROFORM MOD'!$B$2:$AD$2,0)+1,0),0)+IFERROR(VLOOKUP($A531,'TD SOP+PROFORM MOD'!$A$5:$AD$750,MATCH(AE$2,'TD SOP+PROFORM MOD'!$B$2:$AD$2,0)+1,0),0)</f>
        <v>0</v>
      </c>
      <c r="AF531" s="26" t="str">
        <f t="shared" si="138"/>
        <v/>
      </c>
      <c r="AG531" s="25">
        <f>IFERROR(VLOOKUP($A531,'TD SOP+PROFORM MOD'!$A$5:$AD$750,MATCH(AG$4,'TD SOP+PROFORM MOD'!$B$2:$AD$2,0)+1,0),0)+IFERROR(VLOOKUP($A531,'TD SOP+PROFORM MOD'!$A$5:$AD$750,MATCH(AG$2,'TD SOP+PROFORM MOD'!$B$2:$AD$2,0)+1,0),0)</f>
        <v>0</v>
      </c>
      <c r="AH531" s="25">
        <f>IFERROR(VLOOKUP($A531,'TD SOP+PROFORM MOD'!$A$5:$AD$750,MATCH(AH$4,'TD SOP+PROFORM MOD'!$B$2:$AD$2,0)+1,0),0)+IFERROR(VLOOKUP($A531,'TD SOP+PROFORM MOD'!$A$5:$AD$750,MATCH(AH$2,'TD SOP+PROFORM MOD'!$B$2:$AD$2,0)+1,0),0)</f>
        <v>0</v>
      </c>
      <c r="AI531" s="26" t="str">
        <f t="shared" si="139"/>
        <v/>
      </c>
      <c r="AJ531" s="25">
        <f>IFERROR(VLOOKUP($A531,'TD SOP+PROFORM MOD'!$A$5:$AD$750,MATCH(AJ$4,'TD SOP+PROFORM MOD'!$B$2:$AD$2,0)+1,0),0)+IFERROR(VLOOKUP($A531,'TD SOP+PROFORM MOD'!$A$5:$AD$750,MATCH(AJ$2,'TD SOP+PROFORM MOD'!$B$2:$AD$2,0)+1,0),0)</f>
        <v>0</v>
      </c>
      <c r="AK531" s="25">
        <f>IFERROR(VLOOKUP($A531,'TD SOP+PROFORM MOD'!$A$5:$AD$750,MATCH(AK$4,'TD SOP+PROFORM MOD'!$B$2:$AD$2,0)+1,0),0)+IFERROR(VLOOKUP($A531,'TD SOP+PROFORM MOD'!$A$5:$AD$750,MATCH(AK$2,'TD SOP+PROFORM MOD'!$B$2:$AD$2,0)+1,0),0)</f>
        <v>0</v>
      </c>
      <c r="AL531" s="26" t="str">
        <f t="shared" si="140"/>
        <v/>
      </c>
      <c r="AM531" s="25">
        <f t="shared" si="142"/>
        <v>0</v>
      </c>
      <c r="AN531" s="25">
        <f t="shared" si="142"/>
        <v>0</v>
      </c>
      <c r="AO531" s="26" t="str">
        <f t="shared" si="141"/>
        <v/>
      </c>
      <c r="AR531" s="25">
        <f>SUMIF('B&amp;S YTD LFY'!B:B,"="&amp;A531,'B&amp;S YTD LFY'!C:C)</f>
        <v>0</v>
      </c>
      <c r="AS531" s="25">
        <f t="shared" si="143"/>
        <v>0</v>
      </c>
      <c r="AT531" s="25"/>
    </row>
    <row r="532" spans="1:46" x14ac:dyDescent="0.35">
      <c r="A532" s="24">
        <f>IF(AND('TD SOP+PROFORM MOD'!A529&lt;&gt;"",'TD SOP+PROFORM MOD'!A529&lt;&gt;"TOTAL"),'TD SOP+PROFORM MOD'!A529,0)</f>
        <v>0</v>
      </c>
      <c r="C532" s="25" t="str">
        <f>IFERROR(VLOOKUP($A532,'TD SOP+PROFORM MOD'!$A$5:$AD$750,MATCH(C$4,'TD SOP+PROFORM MOD'!$B$2:$AT$2,0)+1,0),"")</f>
        <v/>
      </c>
      <c r="D532" s="25" t="str">
        <f>IFERROR(VLOOKUP($A532,'TD SOP+PROFORM MOD'!$A$5:$AD$750,MATCH(D$4,'TD SOP+PROFORM MOD'!$B$2:$AT$2,0)+1,0),"")</f>
        <v/>
      </c>
      <c r="E532" s="26" t="str">
        <f t="shared" si="129"/>
        <v/>
      </c>
      <c r="F532" s="25" t="str">
        <f>IFERROR(VLOOKUP($A532,'TD SOP+PROFORM MOD'!$A$5:$AD$750,MATCH(F$4,'TD SOP+PROFORM MOD'!$B$2:$AT$2,0)+1,0),"")</f>
        <v/>
      </c>
      <c r="G532" s="25" t="str">
        <f>IFERROR(VLOOKUP($A532,'TD SOP+PROFORM MOD'!$A$5:$AD$750,MATCH(G$4,'TD SOP+PROFORM MOD'!$B$2:$AT$2,0)+1,0),"")</f>
        <v/>
      </c>
      <c r="H532" s="26" t="str">
        <f t="shared" si="130"/>
        <v/>
      </c>
      <c r="I532" s="25" t="str">
        <f>IFERROR(VLOOKUP($A532,'TD SOP+PROFORM MOD'!$A$5:$AD$750,MATCH(I$4,'TD SOP+PROFORM MOD'!$B$2:$AT$2,0)+1,0),"")</f>
        <v/>
      </c>
      <c r="J532" s="25" t="str">
        <f>IFERROR(VLOOKUP($A532,'TD SOP+PROFORM MOD'!$A$5:$AD$750,MATCH(J$4,'TD SOP+PROFORM MOD'!$B$2:$AT$2,0)+1,0),"")</f>
        <v/>
      </c>
      <c r="K532" s="26" t="str">
        <f t="shared" si="131"/>
        <v/>
      </c>
      <c r="L532" s="25" t="str">
        <f>IFERROR(VLOOKUP($A532,'TD SOP+PROFORM MOD'!$A$5:$AD$750,MATCH(L$4,'TD SOP+PROFORM MOD'!$B$2:$AT$2,0)+1,0),"")</f>
        <v/>
      </c>
      <c r="M532" s="25" t="str">
        <f>IFERROR(VLOOKUP($A532,'TD SOP+PROFORM MOD'!$A$5:$AD$750,MATCH(M$4,'TD SOP+PROFORM MOD'!$B$2:$AT$2,0)+1,0),"")</f>
        <v/>
      </c>
      <c r="N532" s="26" t="str">
        <f t="shared" si="132"/>
        <v/>
      </c>
      <c r="O532" s="25">
        <f>IFERROR(VLOOKUP($A532,'TD SOP+PROFORM MOD'!$A$5:$AD$750,MATCH(O$4,'TD SOP+PROFORM MOD'!$B$2:$AD$2,0)+1,0),0)+IFERROR(VLOOKUP($A532,'TD SOP+PROFORM MOD'!$A$5:$AD$750,MATCH(O$2,'TD SOP+PROFORM MOD'!$B$2:$AD$2,0)+1,0),0)</f>
        <v>0</v>
      </c>
      <c r="P532" s="25">
        <f>IFERROR(VLOOKUP($A532,'TD SOP+PROFORM MOD'!$A$5:$AD$750,MATCH(P$4,'TD SOP+PROFORM MOD'!$B$2:$AD$2,0)+1,0),0)+IFERROR(VLOOKUP($A532,'TD SOP+PROFORM MOD'!$A$5:$AD$750,MATCH(P$2,'TD SOP+PROFORM MOD'!$B$2:$AD$2,0)+1,0),0)</f>
        <v>0</v>
      </c>
      <c r="Q532" s="26" t="str">
        <f t="shared" si="133"/>
        <v/>
      </c>
      <c r="R532" s="25">
        <f>IFERROR(VLOOKUP($A532,'TD SOP+PROFORM MOD'!$A$5:$AD$750,MATCH(R$4,'TD SOP+PROFORM MOD'!$B$2:$AD$2,0)+1,0),0)+IFERROR(VLOOKUP($A532,'TD SOP+PROFORM MOD'!$A$5:$AD$750,MATCH(R$2,'TD SOP+PROFORM MOD'!$B$2:$AD$2,0)+1,0),0)</f>
        <v>0</v>
      </c>
      <c r="S532" s="25">
        <f>IFERROR(VLOOKUP($A532,'TD SOP+PROFORM MOD'!$A$5:$AD$750,MATCH(S$4,'TD SOP+PROFORM MOD'!$B$2:$AD$2,0)+1,0),0)+IFERROR(VLOOKUP($A532,'TD SOP+PROFORM MOD'!$A$5:$AD$750,MATCH(S$2,'TD SOP+PROFORM MOD'!$B$2:$AD$2,0)+1,0),0)</f>
        <v>0</v>
      </c>
      <c r="T532" s="26" t="str">
        <f t="shared" si="134"/>
        <v/>
      </c>
      <c r="U532" s="25">
        <f>IFERROR(VLOOKUP($A532,'TD SOP+PROFORM MOD'!$A$5:$AD$750,MATCH(U$4,'TD SOP+PROFORM MOD'!$B$2:$AD$2,0)+1,0),0)+IFERROR(VLOOKUP($A532,'TD SOP+PROFORM MOD'!$A$5:$AD$750,MATCH(U$2,'TD SOP+PROFORM MOD'!$B$2:$AD$2,0)+1,0),0)</f>
        <v>0</v>
      </c>
      <c r="V532" s="25">
        <f>IFERROR(VLOOKUP($A532,'TD SOP+PROFORM MOD'!$A$5:$AD$750,MATCH(V$4,'TD SOP+PROFORM MOD'!$B$2:$AD$2,0)+1,0),0)+IFERROR(VLOOKUP($A532,'TD SOP+PROFORM MOD'!$A$5:$AD$750,MATCH(V$2,'TD SOP+PROFORM MOD'!$B$2:$AD$2,0)+1,0),0)</f>
        <v>0</v>
      </c>
      <c r="W532" s="26" t="str">
        <f t="shared" si="135"/>
        <v/>
      </c>
      <c r="X532" s="25">
        <f>IFERROR(VLOOKUP($A532,'TD SOP+PROFORM MOD'!$A$5:$AD$750,MATCH(X$4,'TD SOP+PROFORM MOD'!$B$2:$AD$2,0)+1,0),0)+IFERROR(VLOOKUP($A532,'TD SOP+PROFORM MOD'!$A$5:$AD$750,MATCH(X$2,'TD SOP+PROFORM MOD'!$B$2:$AD$2,0)+1,0),0)</f>
        <v>0</v>
      </c>
      <c r="Y532" s="25">
        <f>IFERROR(VLOOKUP($A532,'TD SOP+PROFORM MOD'!$A$5:$AD$750,MATCH(Y$4,'TD SOP+PROFORM MOD'!$B$2:$AD$2,0)+1,0),0)+IFERROR(VLOOKUP($A532,'TD SOP+PROFORM MOD'!$A$5:$AD$750,MATCH(Y$2,'TD SOP+PROFORM MOD'!$B$2:$AD$2,0)+1,0),0)</f>
        <v>0</v>
      </c>
      <c r="Z532" s="26" t="str">
        <f t="shared" si="136"/>
        <v/>
      </c>
      <c r="AA532" s="25">
        <f>IFERROR(VLOOKUP($A532,'TD SOP+PROFORM MOD'!$A$5:$AD$750,MATCH(AA$4,'TD SOP+PROFORM MOD'!$B$2:$AD$2,0)+1,0),0)+IFERROR(VLOOKUP($A532,'TD SOP+PROFORM MOD'!$A$5:$AD$750,MATCH(AA$2,'TD SOP+PROFORM MOD'!$B$2:$AD$2,0)+1,0),0)</f>
        <v>0</v>
      </c>
      <c r="AB532" s="25">
        <f>IFERROR(VLOOKUP($A532,'TD SOP+PROFORM MOD'!$A$5:$AD$750,MATCH(AB$4,'TD SOP+PROFORM MOD'!$B$2:$AD$2,0)+1,0),0)+IFERROR(VLOOKUP($A532,'TD SOP+PROFORM MOD'!$A$5:$AD$750,MATCH(AB$2,'TD SOP+PROFORM MOD'!$B$2:$AD$2,0)+1,0),0)</f>
        <v>0</v>
      </c>
      <c r="AC532" s="26" t="str">
        <f t="shared" si="137"/>
        <v/>
      </c>
      <c r="AD532" s="25">
        <f>IFERROR(VLOOKUP($A532,'TD SOP+PROFORM MOD'!$A$5:$AD$750,MATCH(AD$4,'TD SOP+PROFORM MOD'!$B$2:$AD$2,0)+1,0),0)+IFERROR(VLOOKUP($A532,'TD SOP+PROFORM MOD'!$A$5:$AD$750,MATCH(AD$2,'TD SOP+PROFORM MOD'!$B$2:$AD$2,0)+1,0),0)</f>
        <v>0</v>
      </c>
      <c r="AE532" s="25">
        <f>IFERROR(VLOOKUP($A532,'TD SOP+PROFORM MOD'!$A$5:$AD$750,MATCH(AE$4,'TD SOP+PROFORM MOD'!$B$2:$AD$2,0)+1,0),0)+IFERROR(VLOOKUP($A532,'TD SOP+PROFORM MOD'!$A$5:$AD$750,MATCH(AE$2,'TD SOP+PROFORM MOD'!$B$2:$AD$2,0)+1,0),0)</f>
        <v>0</v>
      </c>
      <c r="AF532" s="26" t="str">
        <f t="shared" si="138"/>
        <v/>
      </c>
      <c r="AG532" s="25">
        <f>IFERROR(VLOOKUP($A532,'TD SOP+PROFORM MOD'!$A$5:$AD$750,MATCH(AG$4,'TD SOP+PROFORM MOD'!$B$2:$AD$2,0)+1,0),0)+IFERROR(VLOOKUP($A532,'TD SOP+PROFORM MOD'!$A$5:$AD$750,MATCH(AG$2,'TD SOP+PROFORM MOD'!$B$2:$AD$2,0)+1,0),0)</f>
        <v>0</v>
      </c>
      <c r="AH532" s="25">
        <f>IFERROR(VLOOKUP($A532,'TD SOP+PROFORM MOD'!$A$5:$AD$750,MATCH(AH$4,'TD SOP+PROFORM MOD'!$B$2:$AD$2,0)+1,0),0)+IFERROR(VLOOKUP($A532,'TD SOP+PROFORM MOD'!$A$5:$AD$750,MATCH(AH$2,'TD SOP+PROFORM MOD'!$B$2:$AD$2,0)+1,0),0)</f>
        <v>0</v>
      </c>
      <c r="AI532" s="26" t="str">
        <f t="shared" si="139"/>
        <v/>
      </c>
      <c r="AJ532" s="25">
        <f>IFERROR(VLOOKUP($A532,'TD SOP+PROFORM MOD'!$A$5:$AD$750,MATCH(AJ$4,'TD SOP+PROFORM MOD'!$B$2:$AD$2,0)+1,0),0)+IFERROR(VLOOKUP($A532,'TD SOP+PROFORM MOD'!$A$5:$AD$750,MATCH(AJ$2,'TD SOP+PROFORM MOD'!$B$2:$AD$2,0)+1,0),0)</f>
        <v>0</v>
      </c>
      <c r="AK532" s="25">
        <f>IFERROR(VLOOKUP($A532,'TD SOP+PROFORM MOD'!$A$5:$AD$750,MATCH(AK$4,'TD SOP+PROFORM MOD'!$B$2:$AD$2,0)+1,0),0)+IFERROR(VLOOKUP($A532,'TD SOP+PROFORM MOD'!$A$5:$AD$750,MATCH(AK$2,'TD SOP+PROFORM MOD'!$B$2:$AD$2,0)+1,0),0)</f>
        <v>0</v>
      </c>
      <c r="AL532" s="26" t="str">
        <f t="shared" si="140"/>
        <v/>
      </c>
      <c r="AM532" s="25">
        <f t="shared" si="142"/>
        <v>0</v>
      </c>
      <c r="AN532" s="25">
        <f t="shared" si="142"/>
        <v>0</v>
      </c>
      <c r="AO532" s="26" t="str">
        <f t="shared" si="141"/>
        <v/>
      </c>
      <c r="AR532" s="25">
        <f>SUMIF('B&amp;S YTD LFY'!B:B,"="&amp;A532,'B&amp;S YTD LFY'!C:C)</f>
        <v>0</v>
      </c>
      <c r="AS532" s="25">
        <f t="shared" si="143"/>
        <v>0</v>
      </c>
      <c r="AT532" s="25"/>
    </row>
    <row r="533" spans="1:46" x14ac:dyDescent="0.35">
      <c r="A533" s="24">
        <f>IF(AND('TD SOP+PROFORM MOD'!A530&lt;&gt;"",'TD SOP+PROFORM MOD'!A530&lt;&gt;"TOTAL"),'TD SOP+PROFORM MOD'!A530,0)</f>
        <v>0</v>
      </c>
      <c r="C533" s="25" t="str">
        <f>IFERROR(VLOOKUP($A533,'TD SOP+PROFORM MOD'!$A$5:$AD$750,MATCH(C$4,'TD SOP+PROFORM MOD'!$B$2:$AT$2,0)+1,0),"")</f>
        <v/>
      </c>
      <c r="D533" s="25" t="str">
        <f>IFERROR(VLOOKUP($A533,'TD SOP+PROFORM MOD'!$A$5:$AD$750,MATCH(D$4,'TD SOP+PROFORM MOD'!$B$2:$AT$2,0)+1,0),"")</f>
        <v/>
      </c>
      <c r="E533" s="26" t="str">
        <f t="shared" si="129"/>
        <v/>
      </c>
      <c r="F533" s="25" t="str">
        <f>IFERROR(VLOOKUP($A533,'TD SOP+PROFORM MOD'!$A$5:$AD$750,MATCH(F$4,'TD SOP+PROFORM MOD'!$B$2:$AT$2,0)+1,0),"")</f>
        <v/>
      </c>
      <c r="G533" s="25" t="str">
        <f>IFERROR(VLOOKUP($A533,'TD SOP+PROFORM MOD'!$A$5:$AD$750,MATCH(G$4,'TD SOP+PROFORM MOD'!$B$2:$AT$2,0)+1,0),"")</f>
        <v/>
      </c>
      <c r="H533" s="26" t="str">
        <f t="shared" si="130"/>
        <v/>
      </c>
      <c r="I533" s="25" t="str">
        <f>IFERROR(VLOOKUP($A533,'TD SOP+PROFORM MOD'!$A$5:$AD$750,MATCH(I$4,'TD SOP+PROFORM MOD'!$B$2:$AT$2,0)+1,0),"")</f>
        <v/>
      </c>
      <c r="J533" s="25" t="str">
        <f>IFERROR(VLOOKUP($A533,'TD SOP+PROFORM MOD'!$A$5:$AD$750,MATCH(J$4,'TD SOP+PROFORM MOD'!$B$2:$AT$2,0)+1,0),"")</f>
        <v/>
      </c>
      <c r="K533" s="26" t="str">
        <f t="shared" si="131"/>
        <v/>
      </c>
      <c r="L533" s="25" t="str">
        <f>IFERROR(VLOOKUP($A533,'TD SOP+PROFORM MOD'!$A$5:$AD$750,MATCH(L$4,'TD SOP+PROFORM MOD'!$B$2:$AT$2,0)+1,0),"")</f>
        <v/>
      </c>
      <c r="M533" s="25" t="str">
        <f>IFERROR(VLOOKUP($A533,'TD SOP+PROFORM MOD'!$A$5:$AD$750,MATCH(M$4,'TD SOP+PROFORM MOD'!$B$2:$AT$2,0)+1,0),"")</f>
        <v/>
      </c>
      <c r="N533" s="26" t="str">
        <f t="shared" si="132"/>
        <v/>
      </c>
      <c r="O533" s="25">
        <f>IFERROR(VLOOKUP($A533,'TD SOP+PROFORM MOD'!$A$5:$AD$750,MATCH(O$4,'TD SOP+PROFORM MOD'!$B$2:$AD$2,0)+1,0),0)+IFERROR(VLOOKUP($A533,'TD SOP+PROFORM MOD'!$A$5:$AD$750,MATCH(O$2,'TD SOP+PROFORM MOD'!$B$2:$AD$2,0)+1,0),0)</f>
        <v>0</v>
      </c>
      <c r="P533" s="25">
        <f>IFERROR(VLOOKUP($A533,'TD SOP+PROFORM MOD'!$A$5:$AD$750,MATCH(P$4,'TD SOP+PROFORM MOD'!$B$2:$AD$2,0)+1,0),0)+IFERROR(VLOOKUP($A533,'TD SOP+PROFORM MOD'!$A$5:$AD$750,MATCH(P$2,'TD SOP+PROFORM MOD'!$B$2:$AD$2,0)+1,0),0)</f>
        <v>0</v>
      </c>
      <c r="Q533" s="26" t="str">
        <f t="shared" si="133"/>
        <v/>
      </c>
      <c r="R533" s="25">
        <f>IFERROR(VLOOKUP($A533,'TD SOP+PROFORM MOD'!$A$5:$AD$750,MATCH(R$4,'TD SOP+PROFORM MOD'!$B$2:$AD$2,0)+1,0),0)+IFERROR(VLOOKUP($A533,'TD SOP+PROFORM MOD'!$A$5:$AD$750,MATCH(R$2,'TD SOP+PROFORM MOD'!$B$2:$AD$2,0)+1,0),0)</f>
        <v>0</v>
      </c>
      <c r="S533" s="25">
        <f>IFERROR(VLOOKUP($A533,'TD SOP+PROFORM MOD'!$A$5:$AD$750,MATCH(S$4,'TD SOP+PROFORM MOD'!$B$2:$AD$2,0)+1,0),0)+IFERROR(VLOOKUP($A533,'TD SOP+PROFORM MOD'!$A$5:$AD$750,MATCH(S$2,'TD SOP+PROFORM MOD'!$B$2:$AD$2,0)+1,0),0)</f>
        <v>0</v>
      </c>
      <c r="T533" s="26" t="str">
        <f t="shared" si="134"/>
        <v/>
      </c>
      <c r="U533" s="25">
        <f>IFERROR(VLOOKUP($A533,'TD SOP+PROFORM MOD'!$A$5:$AD$750,MATCH(U$4,'TD SOP+PROFORM MOD'!$B$2:$AD$2,0)+1,0),0)+IFERROR(VLOOKUP($A533,'TD SOP+PROFORM MOD'!$A$5:$AD$750,MATCH(U$2,'TD SOP+PROFORM MOD'!$B$2:$AD$2,0)+1,0),0)</f>
        <v>0</v>
      </c>
      <c r="V533" s="25">
        <f>IFERROR(VLOOKUP($A533,'TD SOP+PROFORM MOD'!$A$5:$AD$750,MATCH(V$4,'TD SOP+PROFORM MOD'!$B$2:$AD$2,0)+1,0),0)+IFERROR(VLOOKUP($A533,'TD SOP+PROFORM MOD'!$A$5:$AD$750,MATCH(V$2,'TD SOP+PROFORM MOD'!$B$2:$AD$2,0)+1,0),0)</f>
        <v>0</v>
      </c>
      <c r="W533" s="26" t="str">
        <f t="shared" si="135"/>
        <v/>
      </c>
      <c r="X533" s="25">
        <f>IFERROR(VLOOKUP($A533,'TD SOP+PROFORM MOD'!$A$5:$AD$750,MATCH(X$4,'TD SOP+PROFORM MOD'!$B$2:$AD$2,0)+1,0),0)+IFERROR(VLOOKUP($A533,'TD SOP+PROFORM MOD'!$A$5:$AD$750,MATCH(X$2,'TD SOP+PROFORM MOD'!$B$2:$AD$2,0)+1,0),0)</f>
        <v>0</v>
      </c>
      <c r="Y533" s="25">
        <f>IFERROR(VLOOKUP($A533,'TD SOP+PROFORM MOD'!$A$5:$AD$750,MATCH(Y$4,'TD SOP+PROFORM MOD'!$B$2:$AD$2,0)+1,0),0)+IFERROR(VLOOKUP($A533,'TD SOP+PROFORM MOD'!$A$5:$AD$750,MATCH(Y$2,'TD SOP+PROFORM MOD'!$B$2:$AD$2,0)+1,0),0)</f>
        <v>0</v>
      </c>
      <c r="Z533" s="26" t="str">
        <f t="shared" si="136"/>
        <v/>
      </c>
      <c r="AA533" s="25">
        <f>IFERROR(VLOOKUP($A533,'TD SOP+PROFORM MOD'!$A$5:$AD$750,MATCH(AA$4,'TD SOP+PROFORM MOD'!$B$2:$AD$2,0)+1,0),0)+IFERROR(VLOOKUP($A533,'TD SOP+PROFORM MOD'!$A$5:$AD$750,MATCH(AA$2,'TD SOP+PROFORM MOD'!$B$2:$AD$2,0)+1,0),0)</f>
        <v>0</v>
      </c>
      <c r="AB533" s="25">
        <f>IFERROR(VLOOKUP($A533,'TD SOP+PROFORM MOD'!$A$5:$AD$750,MATCH(AB$4,'TD SOP+PROFORM MOD'!$B$2:$AD$2,0)+1,0),0)+IFERROR(VLOOKUP($A533,'TD SOP+PROFORM MOD'!$A$5:$AD$750,MATCH(AB$2,'TD SOP+PROFORM MOD'!$B$2:$AD$2,0)+1,0),0)</f>
        <v>0</v>
      </c>
      <c r="AC533" s="26" t="str">
        <f t="shared" si="137"/>
        <v/>
      </c>
      <c r="AD533" s="25">
        <f>IFERROR(VLOOKUP($A533,'TD SOP+PROFORM MOD'!$A$5:$AD$750,MATCH(AD$4,'TD SOP+PROFORM MOD'!$B$2:$AD$2,0)+1,0),0)+IFERROR(VLOOKUP($A533,'TD SOP+PROFORM MOD'!$A$5:$AD$750,MATCH(AD$2,'TD SOP+PROFORM MOD'!$B$2:$AD$2,0)+1,0),0)</f>
        <v>0</v>
      </c>
      <c r="AE533" s="25">
        <f>IFERROR(VLOOKUP($A533,'TD SOP+PROFORM MOD'!$A$5:$AD$750,MATCH(AE$4,'TD SOP+PROFORM MOD'!$B$2:$AD$2,0)+1,0),0)+IFERROR(VLOOKUP($A533,'TD SOP+PROFORM MOD'!$A$5:$AD$750,MATCH(AE$2,'TD SOP+PROFORM MOD'!$B$2:$AD$2,0)+1,0),0)</f>
        <v>0</v>
      </c>
      <c r="AF533" s="26" t="str">
        <f t="shared" si="138"/>
        <v/>
      </c>
      <c r="AG533" s="25">
        <f>IFERROR(VLOOKUP($A533,'TD SOP+PROFORM MOD'!$A$5:$AD$750,MATCH(AG$4,'TD SOP+PROFORM MOD'!$B$2:$AD$2,0)+1,0),0)+IFERROR(VLOOKUP($A533,'TD SOP+PROFORM MOD'!$A$5:$AD$750,MATCH(AG$2,'TD SOP+PROFORM MOD'!$B$2:$AD$2,0)+1,0),0)</f>
        <v>0</v>
      </c>
      <c r="AH533" s="25">
        <f>IFERROR(VLOOKUP($A533,'TD SOP+PROFORM MOD'!$A$5:$AD$750,MATCH(AH$4,'TD SOP+PROFORM MOD'!$B$2:$AD$2,0)+1,0),0)+IFERROR(VLOOKUP($A533,'TD SOP+PROFORM MOD'!$A$5:$AD$750,MATCH(AH$2,'TD SOP+PROFORM MOD'!$B$2:$AD$2,0)+1,0),0)</f>
        <v>0</v>
      </c>
      <c r="AI533" s="26" t="str">
        <f t="shared" si="139"/>
        <v/>
      </c>
      <c r="AJ533" s="25">
        <f>IFERROR(VLOOKUP($A533,'TD SOP+PROFORM MOD'!$A$5:$AD$750,MATCH(AJ$4,'TD SOP+PROFORM MOD'!$B$2:$AD$2,0)+1,0),0)+IFERROR(VLOOKUP($A533,'TD SOP+PROFORM MOD'!$A$5:$AD$750,MATCH(AJ$2,'TD SOP+PROFORM MOD'!$B$2:$AD$2,0)+1,0),0)</f>
        <v>0</v>
      </c>
      <c r="AK533" s="25">
        <f>IFERROR(VLOOKUP($A533,'TD SOP+PROFORM MOD'!$A$5:$AD$750,MATCH(AK$4,'TD SOP+PROFORM MOD'!$B$2:$AD$2,0)+1,0),0)+IFERROR(VLOOKUP($A533,'TD SOP+PROFORM MOD'!$A$5:$AD$750,MATCH(AK$2,'TD SOP+PROFORM MOD'!$B$2:$AD$2,0)+1,0),0)</f>
        <v>0</v>
      </c>
      <c r="AL533" s="26" t="str">
        <f t="shared" si="140"/>
        <v/>
      </c>
      <c r="AM533" s="25">
        <f t="shared" si="142"/>
        <v>0</v>
      </c>
      <c r="AN533" s="25">
        <f t="shared" si="142"/>
        <v>0</v>
      </c>
      <c r="AO533" s="26" t="str">
        <f t="shared" si="141"/>
        <v/>
      </c>
      <c r="AR533" s="25">
        <f>SUMIF('B&amp;S YTD LFY'!B:B,"="&amp;A533,'B&amp;S YTD LFY'!C:C)</f>
        <v>0</v>
      </c>
      <c r="AS533" s="25">
        <f t="shared" si="143"/>
        <v>0</v>
      </c>
      <c r="AT533" s="25"/>
    </row>
    <row r="534" spans="1:46" x14ac:dyDescent="0.35">
      <c r="A534" s="24">
        <f>IF(AND('TD SOP+PROFORM MOD'!A531&lt;&gt;"",'TD SOP+PROFORM MOD'!A531&lt;&gt;"TOTAL"),'TD SOP+PROFORM MOD'!A531,0)</f>
        <v>0</v>
      </c>
      <c r="C534" s="25" t="str">
        <f>IFERROR(VLOOKUP($A534,'TD SOP+PROFORM MOD'!$A$5:$AD$750,MATCH(C$4,'TD SOP+PROFORM MOD'!$B$2:$AT$2,0)+1,0),"")</f>
        <v/>
      </c>
      <c r="D534" s="25" t="str">
        <f>IFERROR(VLOOKUP($A534,'TD SOP+PROFORM MOD'!$A$5:$AD$750,MATCH(D$4,'TD SOP+PROFORM MOD'!$B$2:$AT$2,0)+1,0),"")</f>
        <v/>
      </c>
      <c r="E534" s="26" t="str">
        <f t="shared" si="129"/>
        <v/>
      </c>
      <c r="F534" s="25" t="str">
        <f>IFERROR(VLOOKUP($A534,'TD SOP+PROFORM MOD'!$A$5:$AD$750,MATCH(F$4,'TD SOP+PROFORM MOD'!$B$2:$AT$2,0)+1,0),"")</f>
        <v/>
      </c>
      <c r="G534" s="25" t="str">
        <f>IFERROR(VLOOKUP($A534,'TD SOP+PROFORM MOD'!$A$5:$AD$750,MATCH(G$4,'TD SOP+PROFORM MOD'!$B$2:$AT$2,0)+1,0),"")</f>
        <v/>
      </c>
      <c r="H534" s="26" t="str">
        <f t="shared" si="130"/>
        <v/>
      </c>
      <c r="I534" s="25" t="str">
        <f>IFERROR(VLOOKUP($A534,'TD SOP+PROFORM MOD'!$A$5:$AD$750,MATCH(I$4,'TD SOP+PROFORM MOD'!$B$2:$AT$2,0)+1,0),"")</f>
        <v/>
      </c>
      <c r="J534" s="25" t="str">
        <f>IFERROR(VLOOKUP($A534,'TD SOP+PROFORM MOD'!$A$5:$AD$750,MATCH(J$4,'TD SOP+PROFORM MOD'!$B$2:$AT$2,0)+1,0),"")</f>
        <v/>
      </c>
      <c r="K534" s="26" t="str">
        <f t="shared" si="131"/>
        <v/>
      </c>
      <c r="L534" s="25" t="str">
        <f>IFERROR(VLOOKUP($A534,'TD SOP+PROFORM MOD'!$A$5:$AD$750,MATCH(L$4,'TD SOP+PROFORM MOD'!$B$2:$AT$2,0)+1,0),"")</f>
        <v/>
      </c>
      <c r="M534" s="25" t="str">
        <f>IFERROR(VLOOKUP($A534,'TD SOP+PROFORM MOD'!$A$5:$AD$750,MATCH(M$4,'TD SOP+PROFORM MOD'!$B$2:$AT$2,0)+1,0),"")</f>
        <v/>
      </c>
      <c r="N534" s="26" t="str">
        <f t="shared" si="132"/>
        <v/>
      </c>
      <c r="O534" s="25">
        <f>IFERROR(VLOOKUP($A534,'TD SOP+PROFORM MOD'!$A$5:$AD$750,MATCH(O$4,'TD SOP+PROFORM MOD'!$B$2:$AD$2,0)+1,0),0)+IFERROR(VLOOKUP($A534,'TD SOP+PROFORM MOD'!$A$5:$AD$750,MATCH(O$2,'TD SOP+PROFORM MOD'!$B$2:$AD$2,0)+1,0),0)</f>
        <v>0</v>
      </c>
      <c r="P534" s="25">
        <f>IFERROR(VLOOKUP($A534,'TD SOP+PROFORM MOD'!$A$5:$AD$750,MATCH(P$4,'TD SOP+PROFORM MOD'!$B$2:$AD$2,0)+1,0),0)+IFERROR(VLOOKUP($A534,'TD SOP+PROFORM MOD'!$A$5:$AD$750,MATCH(P$2,'TD SOP+PROFORM MOD'!$B$2:$AD$2,0)+1,0),0)</f>
        <v>0</v>
      </c>
      <c r="Q534" s="26" t="str">
        <f t="shared" si="133"/>
        <v/>
      </c>
      <c r="R534" s="25">
        <f>IFERROR(VLOOKUP($A534,'TD SOP+PROFORM MOD'!$A$5:$AD$750,MATCH(R$4,'TD SOP+PROFORM MOD'!$B$2:$AD$2,0)+1,0),0)+IFERROR(VLOOKUP($A534,'TD SOP+PROFORM MOD'!$A$5:$AD$750,MATCH(R$2,'TD SOP+PROFORM MOD'!$B$2:$AD$2,0)+1,0),0)</f>
        <v>0</v>
      </c>
      <c r="S534" s="25">
        <f>IFERROR(VLOOKUP($A534,'TD SOP+PROFORM MOD'!$A$5:$AD$750,MATCH(S$4,'TD SOP+PROFORM MOD'!$B$2:$AD$2,0)+1,0),0)+IFERROR(VLOOKUP($A534,'TD SOP+PROFORM MOD'!$A$5:$AD$750,MATCH(S$2,'TD SOP+PROFORM MOD'!$B$2:$AD$2,0)+1,0),0)</f>
        <v>0</v>
      </c>
      <c r="T534" s="26" t="str">
        <f t="shared" si="134"/>
        <v/>
      </c>
      <c r="U534" s="25">
        <f>IFERROR(VLOOKUP($A534,'TD SOP+PROFORM MOD'!$A$5:$AD$750,MATCH(U$4,'TD SOP+PROFORM MOD'!$B$2:$AD$2,0)+1,0),0)+IFERROR(VLOOKUP($A534,'TD SOP+PROFORM MOD'!$A$5:$AD$750,MATCH(U$2,'TD SOP+PROFORM MOD'!$B$2:$AD$2,0)+1,0),0)</f>
        <v>0</v>
      </c>
      <c r="V534" s="25">
        <f>IFERROR(VLOOKUP($A534,'TD SOP+PROFORM MOD'!$A$5:$AD$750,MATCH(V$4,'TD SOP+PROFORM MOD'!$B$2:$AD$2,0)+1,0),0)+IFERROR(VLOOKUP($A534,'TD SOP+PROFORM MOD'!$A$5:$AD$750,MATCH(V$2,'TD SOP+PROFORM MOD'!$B$2:$AD$2,0)+1,0),0)</f>
        <v>0</v>
      </c>
      <c r="W534" s="26" t="str">
        <f t="shared" si="135"/>
        <v/>
      </c>
      <c r="X534" s="25">
        <f>IFERROR(VLOOKUP($A534,'TD SOP+PROFORM MOD'!$A$5:$AD$750,MATCH(X$4,'TD SOP+PROFORM MOD'!$B$2:$AD$2,0)+1,0),0)+IFERROR(VLOOKUP($A534,'TD SOP+PROFORM MOD'!$A$5:$AD$750,MATCH(X$2,'TD SOP+PROFORM MOD'!$B$2:$AD$2,0)+1,0),0)</f>
        <v>0</v>
      </c>
      <c r="Y534" s="25">
        <f>IFERROR(VLOOKUP($A534,'TD SOP+PROFORM MOD'!$A$5:$AD$750,MATCH(Y$4,'TD SOP+PROFORM MOD'!$B$2:$AD$2,0)+1,0),0)+IFERROR(VLOOKUP($A534,'TD SOP+PROFORM MOD'!$A$5:$AD$750,MATCH(Y$2,'TD SOP+PROFORM MOD'!$B$2:$AD$2,0)+1,0),0)</f>
        <v>0</v>
      </c>
      <c r="Z534" s="26" t="str">
        <f t="shared" si="136"/>
        <v/>
      </c>
      <c r="AA534" s="25">
        <f>IFERROR(VLOOKUP($A534,'TD SOP+PROFORM MOD'!$A$5:$AD$750,MATCH(AA$4,'TD SOP+PROFORM MOD'!$B$2:$AD$2,0)+1,0),0)+IFERROR(VLOOKUP($A534,'TD SOP+PROFORM MOD'!$A$5:$AD$750,MATCH(AA$2,'TD SOP+PROFORM MOD'!$B$2:$AD$2,0)+1,0),0)</f>
        <v>0</v>
      </c>
      <c r="AB534" s="25">
        <f>IFERROR(VLOOKUP($A534,'TD SOP+PROFORM MOD'!$A$5:$AD$750,MATCH(AB$4,'TD SOP+PROFORM MOD'!$B$2:$AD$2,0)+1,0),0)+IFERROR(VLOOKUP($A534,'TD SOP+PROFORM MOD'!$A$5:$AD$750,MATCH(AB$2,'TD SOP+PROFORM MOD'!$B$2:$AD$2,0)+1,0),0)</f>
        <v>0</v>
      </c>
      <c r="AC534" s="26" t="str">
        <f t="shared" si="137"/>
        <v/>
      </c>
      <c r="AD534" s="25">
        <f>IFERROR(VLOOKUP($A534,'TD SOP+PROFORM MOD'!$A$5:$AD$750,MATCH(AD$4,'TD SOP+PROFORM MOD'!$B$2:$AD$2,0)+1,0),0)+IFERROR(VLOOKUP($A534,'TD SOP+PROFORM MOD'!$A$5:$AD$750,MATCH(AD$2,'TD SOP+PROFORM MOD'!$B$2:$AD$2,0)+1,0),0)</f>
        <v>0</v>
      </c>
      <c r="AE534" s="25">
        <f>IFERROR(VLOOKUP($A534,'TD SOP+PROFORM MOD'!$A$5:$AD$750,MATCH(AE$4,'TD SOP+PROFORM MOD'!$B$2:$AD$2,0)+1,0),0)+IFERROR(VLOOKUP($A534,'TD SOP+PROFORM MOD'!$A$5:$AD$750,MATCH(AE$2,'TD SOP+PROFORM MOD'!$B$2:$AD$2,0)+1,0),0)</f>
        <v>0</v>
      </c>
      <c r="AF534" s="26" t="str">
        <f t="shared" si="138"/>
        <v/>
      </c>
      <c r="AG534" s="25">
        <f>IFERROR(VLOOKUP($A534,'TD SOP+PROFORM MOD'!$A$5:$AD$750,MATCH(AG$4,'TD SOP+PROFORM MOD'!$B$2:$AD$2,0)+1,0),0)+IFERROR(VLOOKUP($A534,'TD SOP+PROFORM MOD'!$A$5:$AD$750,MATCH(AG$2,'TD SOP+PROFORM MOD'!$B$2:$AD$2,0)+1,0),0)</f>
        <v>0</v>
      </c>
      <c r="AH534" s="25">
        <f>IFERROR(VLOOKUP($A534,'TD SOP+PROFORM MOD'!$A$5:$AD$750,MATCH(AH$4,'TD SOP+PROFORM MOD'!$B$2:$AD$2,0)+1,0),0)+IFERROR(VLOOKUP($A534,'TD SOP+PROFORM MOD'!$A$5:$AD$750,MATCH(AH$2,'TD SOP+PROFORM MOD'!$B$2:$AD$2,0)+1,0),0)</f>
        <v>0</v>
      </c>
      <c r="AI534" s="26" t="str">
        <f t="shared" si="139"/>
        <v/>
      </c>
      <c r="AJ534" s="25">
        <f>IFERROR(VLOOKUP($A534,'TD SOP+PROFORM MOD'!$A$5:$AD$750,MATCH(AJ$4,'TD SOP+PROFORM MOD'!$B$2:$AD$2,0)+1,0),0)+IFERROR(VLOOKUP($A534,'TD SOP+PROFORM MOD'!$A$5:$AD$750,MATCH(AJ$2,'TD SOP+PROFORM MOD'!$B$2:$AD$2,0)+1,0),0)</f>
        <v>0</v>
      </c>
      <c r="AK534" s="25">
        <f>IFERROR(VLOOKUP($A534,'TD SOP+PROFORM MOD'!$A$5:$AD$750,MATCH(AK$4,'TD SOP+PROFORM MOD'!$B$2:$AD$2,0)+1,0),0)+IFERROR(VLOOKUP($A534,'TD SOP+PROFORM MOD'!$A$5:$AD$750,MATCH(AK$2,'TD SOP+PROFORM MOD'!$B$2:$AD$2,0)+1,0),0)</f>
        <v>0</v>
      </c>
      <c r="AL534" s="26" t="str">
        <f t="shared" si="140"/>
        <v/>
      </c>
      <c r="AM534" s="25">
        <f t="shared" si="142"/>
        <v>0</v>
      </c>
      <c r="AN534" s="25">
        <f t="shared" si="142"/>
        <v>0</v>
      </c>
      <c r="AO534" s="26" t="str">
        <f t="shared" si="141"/>
        <v/>
      </c>
      <c r="AR534" s="25">
        <f>SUMIF('B&amp;S YTD LFY'!B:B,"="&amp;A534,'B&amp;S YTD LFY'!C:C)</f>
        <v>0</v>
      </c>
      <c r="AS534" s="25">
        <f t="shared" si="143"/>
        <v>0</v>
      </c>
      <c r="AT534" s="25"/>
    </row>
    <row r="535" spans="1:46" x14ac:dyDescent="0.35">
      <c r="A535" s="24">
        <f>IF(AND('TD SOP+PROFORM MOD'!A532&lt;&gt;"",'TD SOP+PROFORM MOD'!A532&lt;&gt;"TOTAL"),'TD SOP+PROFORM MOD'!A532,0)</f>
        <v>0</v>
      </c>
      <c r="C535" s="25" t="str">
        <f>IFERROR(VLOOKUP($A535,'TD SOP+PROFORM MOD'!$A$5:$AD$750,MATCH(C$4,'TD SOP+PROFORM MOD'!$B$2:$AT$2,0)+1,0),"")</f>
        <v/>
      </c>
      <c r="D535" s="25" t="str">
        <f>IFERROR(VLOOKUP($A535,'TD SOP+PROFORM MOD'!$A$5:$AD$750,MATCH(D$4,'TD SOP+PROFORM MOD'!$B$2:$AT$2,0)+1,0),"")</f>
        <v/>
      </c>
      <c r="E535" s="26" t="str">
        <f t="shared" si="129"/>
        <v/>
      </c>
      <c r="F535" s="25" t="str">
        <f>IFERROR(VLOOKUP($A535,'TD SOP+PROFORM MOD'!$A$5:$AD$750,MATCH(F$4,'TD SOP+PROFORM MOD'!$B$2:$AT$2,0)+1,0),"")</f>
        <v/>
      </c>
      <c r="G535" s="25" t="str">
        <f>IFERROR(VLOOKUP($A535,'TD SOP+PROFORM MOD'!$A$5:$AD$750,MATCH(G$4,'TD SOP+PROFORM MOD'!$B$2:$AT$2,0)+1,0),"")</f>
        <v/>
      </c>
      <c r="H535" s="26" t="str">
        <f t="shared" si="130"/>
        <v/>
      </c>
      <c r="I535" s="25" t="str">
        <f>IFERROR(VLOOKUP($A535,'TD SOP+PROFORM MOD'!$A$5:$AD$750,MATCH(I$4,'TD SOP+PROFORM MOD'!$B$2:$AT$2,0)+1,0),"")</f>
        <v/>
      </c>
      <c r="J535" s="25" t="str">
        <f>IFERROR(VLOOKUP($A535,'TD SOP+PROFORM MOD'!$A$5:$AD$750,MATCH(J$4,'TD SOP+PROFORM MOD'!$B$2:$AT$2,0)+1,0),"")</f>
        <v/>
      </c>
      <c r="K535" s="26" t="str">
        <f t="shared" si="131"/>
        <v/>
      </c>
      <c r="L535" s="25" t="str">
        <f>IFERROR(VLOOKUP($A535,'TD SOP+PROFORM MOD'!$A$5:$AD$750,MATCH(L$4,'TD SOP+PROFORM MOD'!$B$2:$AT$2,0)+1,0),"")</f>
        <v/>
      </c>
      <c r="M535" s="25" t="str">
        <f>IFERROR(VLOOKUP($A535,'TD SOP+PROFORM MOD'!$A$5:$AD$750,MATCH(M$4,'TD SOP+PROFORM MOD'!$B$2:$AT$2,0)+1,0),"")</f>
        <v/>
      </c>
      <c r="N535" s="26" t="str">
        <f t="shared" si="132"/>
        <v/>
      </c>
      <c r="O535" s="25">
        <f>IFERROR(VLOOKUP($A535,'TD SOP+PROFORM MOD'!$A$5:$AD$750,MATCH(O$4,'TD SOP+PROFORM MOD'!$B$2:$AD$2,0)+1,0),0)+IFERROR(VLOOKUP($A535,'TD SOP+PROFORM MOD'!$A$5:$AD$750,MATCH(O$2,'TD SOP+PROFORM MOD'!$B$2:$AD$2,0)+1,0),0)</f>
        <v>0</v>
      </c>
      <c r="P535" s="25">
        <f>IFERROR(VLOOKUP($A535,'TD SOP+PROFORM MOD'!$A$5:$AD$750,MATCH(P$4,'TD SOP+PROFORM MOD'!$B$2:$AD$2,0)+1,0),0)+IFERROR(VLOOKUP($A535,'TD SOP+PROFORM MOD'!$A$5:$AD$750,MATCH(P$2,'TD SOP+PROFORM MOD'!$B$2:$AD$2,0)+1,0),0)</f>
        <v>0</v>
      </c>
      <c r="Q535" s="26" t="str">
        <f t="shared" si="133"/>
        <v/>
      </c>
      <c r="R535" s="25">
        <f>IFERROR(VLOOKUP($A535,'TD SOP+PROFORM MOD'!$A$5:$AD$750,MATCH(R$4,'TD SOP+PROFORM MOD'!$B$2:$AD$2,0)+1,0),0)+IFERROR(VLOOKUP($A535,'TD SOP+PROFORM MOD'!$A$5:$AD$750,MATCH(R$2,'TD SOP+PROFORM MOD'!$B$2:$AD$2,0)+1,0),0)</f>
        <v>0</v>
      </c>
      <c r="S535" s="25">
        <f>IFERROR(VLOOKUP($A535,'TD SOP+PROFORM MOD'!$A$5:$AD$750,MATCH(S$4,'TD SOP+PROFORM MOD'!$B$2:$AD$2,0)+1,0),0)+IFERROR(VLOOKUP($A535,'TD SOP+PROFORM MOD'!$A$5:$AD$750,MATCH(S$2,'TD SOP+PROFORM MOD'!$B$2:$AD$2,0)+1,0),0)</f>
        <v>0</v>
      </c>
      <c r="T535" s="26" t="str">
        <f t="shared" si="134"/>
        <v/>
      </c>
      <c r="U535" s="25">
        <f>IFERROR(VLOOKUP($A535,'TD SOP+PROFORM MOD'!$A$5:$AD$750,MATCH(U$4,'TD SOP+PROFORM MOD'!$B$2:$AD$2,0)+1,0),0)+IFERROR(VLOOKUP($A535,'TD SOP+PROFORM MOD'!$A$5:$AD$750,MATCH(U$2,'TD SOP+PROFORM MOD'!$B$2:$AD$2,0)+1,0),0)</f>
        <v>0</v>
      </c>
      <c r="V535" s="25">
        <f>IFERROR(VLOOKUP($A535,'TD SOP+PROFORM MOD'!$A$5:$AD$750,MATCH(V$4,'TD SOP+PROFORM MOD'!$B$2:$AD$2,0)+1,0),0)+IFERROR(VLOOKUP($A535,'TD SOP+PROFORM MOD'!$A$5:$AD$750,MATCH(V$2,'TD SOP+PROFORM MOD'!$B$2:$AD$2,0)+1,0),0)</f>
        <v>0</v>
      </c>
      <c r="W535" s="26" t="str">
        <f t="shared" si="135"/>
        <v/>
      </c>
      <c r="X535" s="25">
        <f>IFERROR(VLOOKUP($A535,'TD SOP+PROFORM MOD'!$A$5:$AD$750,MATCH(X$4,'TD SOP+PROFORM MOD'!$B$2:$AD$2,0)+1,0),0)+IFERROR(VLOOKUP($A535,'TD SOP+PROFORM MOD'!$A$5:$AD$750,MATCH(X$2,'TD SOP+PROFORM MOD'!$B$2:$AD$2,0)+1,0),0)</f>
        <v>0</v>
      </c>
      <c r="Y535" s="25">
        <f>IFERROR(VLOOKUP($A535,'TD SOP+PROFORM MOD'!$A$5:$AD$750,MATCH(Y$4,'TD SOP+PROFORM MOD'!$B$2:$AD$2,0)+1,0),0)+IFERROR(VLOOKUP($A535,'TD SOP+PROFORM MOD'!$A$5:$AD$750,MATCH(Y$2,'TD SOP+PROFORM MOD'!$B$2:$AD$2,0)+1,0),0)</f>
        <v>0</v>
      </c>
      <c r="Z535" s="26" t="str">
        <f t="shared" si="136"/>
        <v/>
      </c>
      <c r="AA535" s="25">
        <f>IFERROR(VLOOKUP($A535,'TD SOP+PROFORM MOD'!$A$5:$AD$750,MATCH(AA$4,'TD SOP+PROFORM MOD'!$B$2:$AD$2,0)+1,0),0)+IFERROR(VLOOKUP($A535,'TD SOP+PROFORM MOD'!$A$5:$AD$750,MATCH(AA$2,'TD SOP+PROFORM MOD'!$B$2:$AD$2,0)+1,0),0)</f>
        <v>0</v>
      </c>
      <c r="AB535" s="25">
        <f>IFERROR(VLOOKUP($A535,'TD SOP+PROFORM MOD'!$A$5:$AD$750,MATCH(AB$4,'TD SOP+PROFORM MOD'!$B$2:$AD$2,0)+1,0),0)+IFERROR(VLOOKUP($A535,'TD SOP+PROFORM MOD'!$A$5:$AD$750,MATCH(AB$2,'TD SOP+PROFORM MOD'!$B$2:$AD$2,0)+1,0),0)</f>
        <v>0</v>
      </c>
      <c r="AC535" s="26" t="str">
        <f t="shared" si="137"/>
        <v/>
      </c>
      <c r="AD535" s="25">
        <f>IFERROR(VLOOKUP($A535,'TD SOP+PROFORM MOD'!$A$5:$AD$750,MATCH(AD$4,'TD SOP+PROFORM MOD'!$B$2:$AD$2,0)+1,0),0)+IFERROR(VLOOKUP($A535,'TD SOP+PROFORM MOD'!$A$5:$AD$750,MATCH(AD$2,'TD SOP+PROFORM MOD'!$B$2:$AD$2,0)+1,0),0)</f>
        <v>0</v>
      </c>
      <c r="AE535" s="25">
        <f>IFERROR(VLOOKUP($A535,'TD SOP+PROFORM MOD'!$A$5:$AD$750,MATCH(AE$4,'TD SOP+PROFORM MOD'!$B$2:$AD$2,0)+1,0),0)+IFERROR(VLOOKUP($A535,'TD SOP+PROFORM MOD'!$A$5:$AD$750,MATCH(AE$2,'TD SOP+PROFORM MOD'!$B$2:$AD$2,0)+1,0),0)</f>
        <v>0</v>
      </c>
      <c r="AF535" s="26" t="str">
        <f t="shared" si="138"/>
        <v/>
      </c>
      <c r="AG535" s="25">
        <f>IFERROR(VLOOKUP($A535,'TD SOP+PROFORM MOD'!$A$5:$AD$750,MATCH(AG$4,'TD SOP+PROFORM MOD'!$B$2:$AD$2,0)+1,0),0)+IFERROR(VLOOKUP($A535,'TD SOP+PROFORM MOD'!$A$5:$AD$750,MATCH(AG$2,'TD SOP+PROFORM MOD'!$B$2:$AD$2,0)+1,0),0)</f>
        <v>0</v>
      </c>
      <c r="AH535" s="25">
        <f>IFERROR(VLOOKUP($A535,'TD SOP+PROFORM MOD'!$A$5:$AD$750,MATCH(AH$4,'TD SOP+PROFORM MOD'!$B$2:$AD$2,0)+1,0),0)+IFERROR(VLOOKUP($A535,'TD SOP+PROFORM MOD'!$A$5:$AD$750,MATCH(AH$2,'TD SOP+PROFORM MOD'!$B$2:$AD$2,0)+1,0),0)</f>
        <v>0</v>
      </c>
      <c r="AI535" s="26" t="str">
        <f t="shared" si="139"/>
        <v/>
      </c>
      <c r="AJ535" s="25">
        <f>IFERROR(VLOOKUP($A535,'TD SOP+PROFORM MOD'!$A$5:$AD$750,MATCH(AJ$4,'TD SOP+PROFORM MOD'!$B$2:$AD$2,0)+1,0),0)+IFERROR(VLOOKUP($A535,'TD SOP+PROFORM MOD'!$A$5:$AD$750,MATCH(AJ$2,'TD SOP+PROFORM MOD'!$B$2:$AD$2,0)+1,0),0)</f>
        <v>0</v>
      </c>
      <c r="AK535" s="25">
        <f>IFERROR(VLOOKUP($A535,'TD SOP+PROFORM MOD'!$A$5:$AD$750,MATCH(AK$4,'TD SOP+PROFORM MOD'!$B$2:$AD$2,0)+1,0),0)+IFERROR(VLOOKUP($A535,'TD SOP+PROFORM MOD'!$A$5:$AD$750,MATCH(AK$2,'TD SOP+PROFORM MOD'!$B$2:$AD$2,0)+1,0),0)</f>
        <v>0</v>
      </c>
      <c r="AL535" s="26" t="str">
        <f t="shared" si="140"/>
        <v/>
      </c>
      <c r="AM535" s="25">
        <f t="shared" si="142"/>
        <v>0</v>
      </c>
      <c r="AN535" s="25">
        <f t="shared" si="142"/>
        <v>0</v>
      </c>
      <c r="AO535" s="26" t="str">
        <f t="shared" si="141"/>
        <v/>
      </c>
      <c r="AR535" s="25">
        <f>SUMIF('B&amp;S YTD LFY'!B:B,"="&amp;A535,'B&amp;S YTD LFY'!C:C)</f>
        <v>0</v>
      </c>
      <c r="AS535" s="25">
        <f t="shared" si="143"/>
        <v>0</v>
      </c>
      <c r="AT535" s="25"/>
    </row>
    <row r="536" spans="1:46" x14ac:dyDescent="0.35">
      <c r="A536" s="24">
        <f>IF(AND('TD SOP+PROFORM MOD'!A533&lt;&gt;"",'TD SOP+PROFORM MOD'!A533&lt;&gt;"TOTAL"),'TD SOP+PROFORM MOD'!A533,0)</f>
        <v>0</v>
      </c>
      <c r="C536" s="25" t="str">
        <f>IFERROR(VLOOKUP($A536,'TD SOP+PROFORM MOD'!$A$5:$AD$750,MATCH(C$4,'TD SOP+PROFORM MOD'!$B$2:$AT$2,0)+1,0),"")</f>
        <v/>
      </c>
      <c r="D536" s="25" t="str">
        <f>IFERROR(VLOOKUP($A536,'TD SOP+PROFORM MOD'!$A$5:$AD$750,MATCH(D$4,'TD SOP+PROFORM MOD'!$B$2:$AT$2,0)+1,0),"")</f>
        <v/>
      </c>
      <c r="E536" s="26" t="str">
        <f t="shared" si="129"/>
        <v/>
      </c>
      <c r="F536" s="25" t="str">
        <f>IFERROR(VLOOKUP($A536,'TD SOP+PROFORM MOD'!$A$5:$AD$750,MATCH(F$4,'TD SOP+PROFORM MOD'!$B$2:$AT$2,0)+1,0),"")</f>
        <v/>
      </c>
      <c r="G536" s="25" t="str">
        <f>IFERROR(VLOOKUP($A536,'TD SOP+PROFORM MOD'!$A$5:$AD$750,MATCH(G$4,'TD SOP+PROFORM MOD'!$B$2:$AT$2,0)+1,0),"")</f>
        <v/>
      </c>
      <c r="H536" s="26" t="str">
        <f t="shared" si="130"/>
        <v/>
      </c>
      <c r="I536" s="25" t="str">
        <f>IFERROR(VLOOKUP($A536,'TD SOP+PROFORM MOD'!$A$5:$AD$750,MATCH(I$4,'TD SOP+PROFORM MOD'!$B$2:$AT$2,0)+1,0),"")</f>
        <v/>
      </c>
      <c r="J536" s="25" t="str">
        <f>IFERROR(VLOOKUP($A536,'TD SOP+PROFORM MOD'!$A$5:$AD$750,MATCH(J$4,'TD SOP+PROFORM MOD'!$B$2:$AT$2,0)+1,0),"")</f>
        <v/>
      </c>
      <c r="K536" s="26" t="str">
        <f t="shared" si="131"/>
        <v/>
      </c>
      <c r="L536" s="25" t="str">
        <f>IFERROR(VLOOKUP($A536,'TD SOP+PROFORM MOD'!$A$5:$AD$750,MATCH(L$4,'TD SOP+PROFORM MOD'!$B$2:$AT$2,0)+1,0),"")</f>
        <v/>
      </c>
      <c r="M536" s="25" t="str">
        <f>IFERROR(VLOOKUP($A536,'TD SOP+PROFORM MOD'!$A$5:$AD$750,MATCH(M$4,'TD SOP+PROFORM MOD'!$B$2:$AT$2,0)+1,0),"")</f>
        <v/>
      </c>
      <c r="N536" s="26" t="str">
        <f t="shared" si="132"/>
        <v/>
      </c>
      <c r="O536" s="25">
        <f>IFERROR(VLOOKUP($A536,'TD SOP+PROFORM MOD'!$A$5:$AD$750,MATCH(O$4,'TD SOP+PROFORM MOD'!$B$2:$AD$2,0)+1,0),0)+IFERROR(VLOOKUP($A536,'TD SOP+PROFORM MOD'!$A$5:$AD$750,MATCH(O$2,'TD SOP+PROFORM MOD'!$B$2:$AD$2,0)+1,0),0)</f>
        <v>0</v>
      </c>
      <c r="P536" s="25">
        <f>IFERROR(VLOOKUP($A536,'TD SOP+PROFORM MOD'!$A$5:$AD$750,MATCH(P$4,'TD SOP+PROFORM MOD'!$B$2:$AD$2,0)+1,0),0)+IFERROR(VLOOKUP($A536,'TD SOP+PROFORM MOD'!$A$5:$AD$750,MATCH(P$2,'TD SOP+PROFORM MOD'!$B$2:$AD$2,0)+1,0),0)</f>
        <v>0</v>
      </c>
      <c r="Q536" s="26" t="str">
        <f t="shared" si="133"/>
        <v/>
      </c>
      <c r="R536" s="25">
        <f>IFERROR(VLOOKUP($A536,'TD SOP+PROFORM MOD'!$A$5:$AD$750,MATCH(R$4,'TD SOP+PROFORM MOD'!$B$2:$AD$2,0)+1,0),0)+IFERROR(VLOOKUP($A536,'TD SOP+PROFORM MOD'!$A$5:$AD$750,MATCH(R$2,'TD SOP+PROFORM MOD'!$B$2:$AD$2,0)+1,0),0)</f>
        <v>0</v>
      </c>
      <c r="S536" s="25">
        <f>IFERROR(VLOOKUP($A536,'TD SOP+PROFORM MOD'!$A$5:$AD$750,MATCH(S$4,'TD SOP+PROFORM MOD'!$B$2:$AD$2,0)+1,0),0)+IFERROR(VLOOKUP($A536,'TD SOP+PROFORM MOD'!$A$5:$AD$750,MATCH(S$2,'TD SOP+PROFORM MOD'!$B$2:$AD$2,0)+1,0),0)</f>
        <v>0</v>
      </c>
      <c r="T536" s="26" t="str">
        <f t="shared" si="134"/>
        <v/>
      </c>
      <c r="U536" s="25">
        <f>IFERROR(VLOOKUP($A536,'TD SOP+PROFORM MOD'!$A$5:$AD$750,MATCH(U$4,'TD SOP+PROFORM MOD'!$B$2:$AD$2,0)+1,0),0)+IFERROR(VLOOKUP($A536,'TD SOP+PROFORM MOD'!$A$5:$AD$750,MATCH(U$2,'TD SOP+PROFORM MOD'!$B$2:$AD$2,0)+1,0),0)</f>
        <v>0</v>
      </c>
      <c r="V536" s="25">
        <f>IFERROR(VLOOKUP($A536,'TD SOP+PROFORM MOD'!$A$5:$AD$750,MATCH(V$4,'TD SOP+PROFORM MOD'!$B$2:$AD$2,0)+1,0),0)+IFERROR(VLOOKUP($A536,'TD SOP+PROFORM MOD'!$A$5:$AD$750,MATCH(V$2,'TD SOP+PROFORM MOD'!$B$2:$AD$2,0)+1,0),0)</f>
        <v>0</v>
      </c>
      <c r="W536" s="26" t="str">
        <f t="shared" si="135"/>
        <v/>
      </c>
      <c r="X536" s="25">
        <f>IFERROR(VLOOKUP($A536,'TD SOP+PROFORM MOD'!$A$5:$AD$750,MATCH(X$4,'TD SOP+PROFORM MOD'!$B$2:$AD$2,0)+1,0),0)+IFERROR(VLOOKUP($A536,'TD SOP+PROFORM MOD'!$A$5:$AD$750,MATCH(X$2,'TD SOP+PROFORM MOD'!$B$2:$AD$2,0)+1,0),0)</f>
        <v>0</v>
      </c>
      <c r="Y536" s="25">
        <f>IFERROR(VLOOKUP($A536,'TD SOP+PROFORM MOD'!$A$5:$AD$750,MATCH(Y$4,'TD SOP+PROFORM MOD'!$B$2:$AD$2,0)+1,0),0)+IFERROR(VLOOKUP($A536,'TD SOP+PROFORM MOD'!$A$5:$AD$750,MATCH(Y$2,'TD SOP+PROFORM MOD'!$B$2:$AD$2,0)+1,0),0)</f>
        <v>0</v>
      </c>
      <c r="Z536" s="26" t="str">
        <f t="shared" si="136"/>
        <v/>
      </c>
      <c r="AA536" s="25">
        <f>IFERROR(VLOOKUP($A536,'TD SOP+PROFORM MOD'!$A$5:$AD$750,MATCH(AA$4,'TD SOP+PROFORM MOD'!$B$2:$AD$2,0)+1,0),0)+IFERROR(VLOOKUP($A536,'TD SOP+PROFORM MOD'!$A$5:$AD$750,MATCH(AA$2,'TD SOP+PROFORM MOD'!$B$2:$AD$2,0)+1,0),0)</f>
        <v>0</v>
      </c>
      <c r="AB536" s="25">
        <f>IFERROR(VLOOKUP($A536,'TD SOP+PROFORM MOD'!$A$5:$AD$750,MATCH(AB$4,'TD SOP+PROFORM MOD'!$B$2:$AD$2,0)+1,0),0)+IFERROR(VLOOKUP($A536,'TD SOP+PROFORM MOD'!$A$5:$AD$750,MATCH(AB$2,'TD SOP+PROFORM MOD'!$B$2:$AD$2,0)+1,0),0)</f>
        <v>0</v>
      </c>
      <c r="AC536" s="26" t="str">
        <f t="shared" si="137"/>
        <v/>
      </c>
      <c r="AD536" s="25">
        <f>IFERROR(VLOOKUP($A536,'TD SOP+PROFORM MOD'!$A$5:$AD$750,MATCH(AD$4,'TD SOP+PROFORM MOD'!$B$2:$AD$2,0)+1,0),0)+IFERROR(VLOOKUP($A536,'TD SOP+PROFORM MOD'!$A$5:$AD$750,MATCH(AD$2,'TD SOP+PROFORM MOD'!$B$2:$AD$2,0)+1,0),0)</f>
        <v>0</v>
      </c>
      <c r="AE536" s="25">
        <f>IFERROR(VLOOKUP($A536,'TD SOP+PROFORM MOD'!$A$5:$AD$750,MATCH(AE$4,'TD SOP+PROFORM MOD'!$B$2:$AD$2,0)+1,0),0)+IFERROR(VLOOKUP($A536,'TD SOP+PROFORM MOD'!$A$5:$AD$750,MATCH(AE$2,'TD SOP+PROFORM MOD'!$B$2:$AD$2,0)+1,0),0)</f>
        <v>0</v>
      </c>
      <c r="AF536" s="26" t="str">
        <f t="shared" si="138"/>
        <v/>
      </c>
      <c r="AG536" s="25">
        <f>IFERROR(VLOOKUP($A536,'TD SOP+PROFORM MOD'!$A$5:$AD$750,MATCH(AG$4,'TD SOP+PROFORM MOD'!$B$2:$AD$2,0)+1,0),0)+IFERROR(VLOOKUP($A536,'TD SOP+PROFORM MOD'!$A$5:$AD$750,MATCH(AG$2,'TD SOP+PROFORM MOD'!$B$2:$AD$2,0)+1,0),0)</f>
        <v>0</v>
      </c>
      <c r="AH536" s="25">
        <f>IFERROR(VLOOKUP($A536,'TD SOP+PROFORM MOD'!$A$5:$AD$750,MATCH(AH$4,'TD SOP+PROFORM MOD'!$B$2:$AD$2,0)+1,0),0)+IFERROR(VLOOKUP($A536,'TD SOP+PROFORM MOD'!$A$5:$AD$750,MATCH(AH$2,'TD SOP+PROFORM MOD'!$B$2:$AD$2,0)+1,0),0)</f>
        <v>0</v>
      </c>
      <c r="AI536" s="26" t="str">
        <f t="shared" si="139"/>
        <v/>
      </c>
      <c r="AJ536" s="25">
        <f>IFERROR(VLOOKUP($A536,'TD SOP+PROFORM MOD'!$A$5:$AD$750,MATCH(AJ$4,'TD SOP+PROFORM MOD'!$B$2:$AD$2,0)+1,0),0)+IFERROR(VLOOKUP($A536,'TD SOP+PROFORM MOD'!$A$5:$AD$750,MATCH(AJ$2,'TD SOP+PROFORM MOD'!$B$2:$AD$2,0)+1,0),0)</f>
        <v>0</v>
      </c>
      <c r="AK536" s="25">
        <f>IFERROR(VLOOKUP($A536,'TD SOP+PROFORM MOD'!$A$5:$AD$750,MATCH(AK$4,'TD SOP+PROFORM MOD'!$B$2:$AD$2,0)+1,0),0)+IFERROR(VLOOKUP($A536,'TD SOP+PROFORM MOD'!$A$5:$AD$750,MATCH(AK$2,'TD SOP+PROFORM MOD'!$B$2:$AD$2,0)+1,0),0)</f>
        <v>0</v>
      </c>
      <c r="AL536" s="26" t="str">
        <f t="shared" si="140"/>
        <v/>
      </c>
      <c r="AM536" s="25">
        <f t="shared" si="142"/>
        <v>0</v>
      </c>
      <c r="AN536" s="25">
        <f t="shared" si="142"/>
        <v>0</v>
      </c>
      <c r="AO536" s="26" t="str">
        <f t="shared" si="141"/>
        <v/>
      </c>
      <c r="AR536" s="25">
        <f>SUMIF('B&amp;S YTD LFY'!B:B,"="&amp;A536,'B&amp;S YTD LFY'!C:C)</f>
        <v>0</v>
      </c>
      <c r="AS536" s="25">
        <f t="shared" si="143"/>
        <v>0</v>
      </c>
      <c r="AT536" s="25"/>
    </row>
    <row r="537" spans="1:46" x14ac:dyDescent="0.35">
      <c r="A537" s="24">
        <f>IF(AND('TD SOP+PROFORM MOD'!A534&lt;&gt;"",'TD SOP+PROFORM MOD'!A534&lt;&gt;"TOTAL"),'TD SOP+PROFORM MOD'!A534,0)</f>
        <v>0</v>
      </c>
      <c r="C537" s="25" t="str">
        <f>IFERROR(VLOOKUP($A537,'TD SOP+PROFORM MOD'!$A$5:$AD$750,MATCH(C$4,'TD SOP+PROFORM MOD'!$B$2:$AT$2,0)+1,0),"")</f>
        <v/>
      </c>
      <c r="D537" s="25" t="str">
        <f>IFERROR(VLOOKUP($A537,'TD SOP+PROFORM MOD'!$A$5:$AD$750,MATCH(D$4,'TD SOP+PROFORM MOD'!$B$2:$AT$2,0)+1,0),"")</f>
        <v/>
      </c>
      <c r="E537" s="26" t="str">
        <f t="shared" si="129"/>
        <v/>
      </c>
      <c r="F537" s="25" t="str">
        <f>IFERROR(VLOOKUP($A537,'TD SOP+PROFORM MOD'!$A$5:$AD$750,MATCH(F$4,'TD SOP+PROFORM MOD'!$B$2:$AT$2,0)+1,0),"")</f>
        <v/>
      </c>
      <c r="G537" s="25" t="str">
        <f>IFERROR(VLOOKUP($A537,'TD SOP+PROFORM MOD'!$A$5:$AD$750,MATCH(G$4,'TD SOP+PROFORM MOD'!$B$2:$AT$2,0)+1,0),"")</f>
        <v/>
      </c>
      <c r="H537" s="26" t="str">
        <f t="shared" si="130"/>
        <v/>
      </c>
      <c r="I537" s="25" t="str">
        <f>IFERROR(VLOOKUP($A537,'TD SOP+PROFORM MOD'!$A$5:$AD$750,MATCH(I$4,'TD SOP+PROFORM MOD'!$B$2:$AT$2,0)+1,0),"")</f>
        <v/>
      </c>
      <c r="J537" s="25" t="str">
        <f>IFERROR(VLOOKUP($A537,'TD SOP+PROFORM MOD'!$A$5:$AD$750,MATCH(J$4,'TD SOP+PROFORM MOD'!$B$2:$AT$2,0)+1,0),"")</f>
        <v/>
      </c>
      <c r="K537" s="26" t="str">
        <f t="shared" si="131"/>
        <v/>
      </c>
      <c r="L537" s="25" t="str">
        <f>IFERROR(VLOOKUP($A537,'TD SOP+PROFORM MOD'!$A$5:$AD$750,MATCH(L$4,'TD SOP+PROFORM MOD'!$B$2:$AT$2,0)+1,0),"")</f>
        <v/>
      </c>
      <c r="M537" s="25" t="str">
        <f>IFERROR(VLOOKUP($A537,'TD SOP+PROFORM MOD'!$A$5:$AD$750,MATCH(M$4,'TD SOP+PROFORM MOD'!$B$2:$AT$2,0)+1,0),"")</f>
        <v/>
      </c>
      <c r="N537" s="26" t="str">
        <f t="shared" si="132"/>
        <v/>
      </c>
      <c r="O537" s="25">
        <f>IFERROR(VLOOKUP($A537,'TD SOP+PROFORM MOD'!$A$5:$AD$750,MATCH(O$4,'TD SOP+PROFORM MOD'!$B$2:$AD$2,0)+1,0),0)+IFERROR(VLOOKUP($A537,'TD SOP+PROFORM MOD'!$A$5:$AD$750,MATCH(O$2,'TD SOP+PROFORM MOD'!$B$2:$AD$2,0)+1,0),0)</f>
        <v>0</v>
      </c>
      <c r="P537" s="25">
        <f>IFERROR(VLOOKUP($A537,'TD SOP+PROFORM MOD'!$A$5:$AD$750,MATCH(P$4,'TD SOP+PROFORM MOD'!$B$2:$AD$2,0)+1,0),0)+IFERROR(VLOOKUP($A537,'TD SOP+PROFORM MOD'!$A$5:$AD$750,MATCH(P$2,'TD SOP+PROFORM MOD'!$B$2:$AD$2,0)+1,0),0)</f>
        <v>0</v>
      </c>
      <c r="Q537" s="26" t="str">
        <f t="shared" si="133"/>
        <v/>
      </c>
      <c r="R537" s="25">
        <f>IFERROR(VLOOKUP($A537,'TD SOP+PROFORM MOD'!$A$5:$AD$750,MATCH(R$4,'TD SOP+PROFORM MOD'!$B$2:$AD$2,0)+1,0),0)+IFERROR(VLOOKUP($A537,'TD SOP+PROFORM MOD'!$A$5:$AD$750,MATCH(R$2,'TD SOP+PROFORM MOD'!$B$2:$AD$2,0)+1,0),0)</f>
        <v>0</v>
      </c>
      <c r="S537" s="25">
        <f>IFERROR(VLOOKUP($A537,'TD SOP+PROFORM MOD'!$A$5:$AD$750,MATCH(S$4,'TD SOP+PROFORM MOD'!$B$2:$AD$2,0)+1,0),0)+IFERROR(VLOOKUP($A537,'TD SOP+PROFORM MOD'!$A$5:$AD$750,MATCH(S$2,'TD SOP+PROFORM MOD'!$B$2:$AD$2,0)+1,0),0)</f>
        <v>0</v>
      </c>
      <c r="T537" s="26" t="str">
        <f t="shared" si="134"/>
        <v/>
      </c>
      <c r="U537" s="25">
        <f>IFERROR(VLOOKUP($A537,'TD SOP+PROFORM MOD'!$A$5:$AD$750,MATCH(U$4,'TD SOP+PROFORM MOD'!$B$2:$AD$2,0)+1,0),0)+IFERROR(VLOOKUP($A537,'TD SOP+PROFORM MOD'!$A$5:$AD$750,MATCH(U$2,'TD SOP+PROFORM MOD'!$B$2:$AD$2,0)+1,0),0)</f>
        <v>0</v>
      </c>
      <c r="V537" s="25">
        <f>IFERROR(VLOOKUP($A537,'TD SOP+PROFORM MOD'!$A$5:$AD$750,MATCH(V$4,'TD SOP+PROFORM MOD'!$B$2:$AD$2,0)+1,0),0)+IFERROR(VLOOKUP($A537,'TD SOP+PROFORM MOD'!$A$5:$AD$750,MATCH(V$2,'TD SOP+PROFORM MOD'!$B$2:$AD$2,0)+1,0),0)</f>
        <v>0</v>
      </c>
      <c r="W537" s="26" t="str">
        <f t="shared" si="135"/>
        <v/>
      </c>
      <c r="X537" s="25">
        <f>IFERROR(VLOOKUP($A537,'TD SOP+PROFORM MOD'!$A$5:$AD$750,MATCH(X$4,'TD SOP+PROFORM MOD'!$B$2:$AD$2,0)+1,0),0)+IFERROR(VLOOKUP($A537,'TD SOP+PROFORM MOD'!$A$5:$AD$750,MATCH(X$2,'TD SOP+PROFORM MOD'!$B$2:$AD$2,0)+1,0),0)</f>
        <v>0</v>
      </c>
      <c r="Y537" s="25">
        <f>IFERROR(VLOOKUP($A537,'TD SOP+PROFORM MOD'!$A$5:$AD$750,MATCH(Y$4,'TD SOP+PROFORM MOD'!$B$2:$AD$2,0)+1,0),0)+IFERROR(VLOOKUP($A537,'TD SOP+PROFORM MOD'!$A$5:$AD$750,MATCH(Y$2,'TD SOP+PROFORM MOD'!$B$2:$AD$2,0)+1,0),0)</f>
        <v>0</v>
      </c>
      <c r="Z537" s="26" t="str">
        <f t="shared" si="136"/>
        <v/>
      </c>
      <c r="AA537" s="25">
        <f>IFERROR(VLOOKUP($A537,'TD SOP+PROFORM MOD'!$A$5:$AD$750,MATCH(AA$4,'TD SOP+PROFORM MOD'!$B$2:$AD$2,0)+1,0),0)+IFERROR(VLOOKUP($A537,'TD SOP+PROFORM MOD'!$A$5:$AD$750,MATCH(AA$2,'TD SOP+PROFORM MOD'!$B$2:$AD$2,0)+1,0),0)</f>
        <v>0</v>
      </c>
      <c r="AB537" s="25">
        <f>IFERROR(VLOOKUP($A537,'TD SOP+PROFORM MOD'!$A$5:$AD$750,MATCH(AB$4,'TD SOP+PROFORM MOD'!$B$2:$AD$2,0)+1,0),0)+IFERROR(VLOOKUP($A537,'TD SOP+PROFORM MOD'!$A$5:$AD$750,MATCH(AB$2,'TD SOP+PROFORM MOD'!$B$2:$AD$2,0)+1,0),0)</f>
        <v>0</v>
      </c>
      <c r="AC537" s="26" t="str">
        <f t="shared" si="137"/>
        <v/>
      </c>
      <c r="AD537" s="25">
        <f>IFERROR(VLOOKUP($A537,'TD SOP+PROFORM MOD'!$A$5:$AD$750,MATCH(AD$4,'TD SOP+PROFORM MOD'!$B$2:$AD$2,0)+1,0),0)+IFERROR(VLOOKUP($A537,'TD SOP+PROFORM MOD'!$A$5:$AD$750,MATCH(AD$2,'TD SOP+PROFORM MOD'!$B$2:$AD$2,0)+1,0),0)</f>
        <v>0</v>
      </c>
      <c r="AE537" s="25">
        <f>IFERROR(VLOOKUP($A537,'TD SOP+PROFORM MOD'!$A$5:$AD$750,MATCH(AE$4,'TD SOP+PROFORM MOD'!$B$2:$AD$2,0)+1,0),0)+IFERROR(VLOOKUP($A537,'TD SOP+PROFORM MOD'!$A$5:$AD$750,MATCH(AE$2,'TD SOP+PROFORM MOD'!$B$2:$AD$2,0)+1,0),0)</f>
        <v>0</v>
      </c>
      <c r="AF537" s="26" t="str">
        <f t="shared" si="138"/>
        <v/>
      </c>
      <c r="AG537" s="25">
        <f>IFERROR(VLOOKUP($A537,'TD SOP+PROFORM MOD'!$A$5:$AD$750,MATCH(AG$4,'TD SOP+PROFORM MOD'!$B$2:$AD$2,0)+1,0),0)+IFERROR(VLOOKUP($A537,'TD SOP+PROFORM MOD'!$A$5:$AD$750,MATCH(AG$2,'TD SOP+PROFORM MOD'!$B$2:$AD$2,0)+1,0),0)</f>
        <v>0</v>
      </c>
      <c r="AH537" s="25">
        <f>IFERROR(VLOOKUP($A537,'TD SOP+PROFORM MOD'!$A$5:$AD$750,MATCH(AH$4,'TD SOP+PROFORM MOD'!$B$2:$AD$2,0)+1,0),0)+IFERROR(VLOOKUP($A537,'TD SOP+PROFORM MOD'!$A$5:$AD$750,MATCH(AH$2,'TD SOP+PROFORM MOD'!$B$2:$AD$2,0)+1,0),0)</f>
        <v>0</v>
      </c>
      <c r="AI537" s="26" t="str">
        <f t="shared" si="139"/>
        <v/>
      </c>
      <c r="AJ537" s="25">
        <f>IFERROR(VLOOKUP($A537,'TD SOP+PROFORM MOD'!$A$5:$AD$750,MATCH(AJ$4,'TD SOP+PROFORM MOD'!$B$2:$AD$2,0)+1,0),0)+IFERROR(VLOOKUP($A537,'TD SOP+PROFORM MOD'!$A$5:$AD$750,MATCH(AJ$2,'TD SOP+PROFORM MOD'!$B$2:$AD$2,0)+1,0),0)</f>
        <v>0</v>
      </c>
      <c r="AK537" s="25">
        <f>IFERROR(VLOOKUP($A537,'TD SOP+PROFORM MOD'!$A$5:$AD$750,MATCH(AK$4,'TD SOP+PROFORM MOD'!$B$2:$AD$2,0)+1,0),0)+IFERROR(VLOOKUP($A537,'TD SOP+PROFORM MOD'!$A$5:$AD$750,MATCH(AK$2,'TD SOP+PROFORM MOD'!$B$2:$AD$2,0)+1,0),0)</f>
        <v>0</v>
      </c>
      <c r="AL537" s="26" t="str">
        <f t="shared" si="140"/>
        <v/>
      </c>
      <c r="AM537" s="25">
        <f t="shared" si="142"/>
        <v>0</v>
      </c>
      <c r="AN537" s="25">
        <f t="shared" si="142"/>
        <v>0</v>
      </c>
      <c r="AO537" s="26" t="str">
        <f t="shared" si="141"/>
        <v/>
      </c>
      <c r="AR537" s="25">
        <f>SUMIF('B&amp;S YTD LFY'!B:B,"="&amp;A537,'B&amp;S YTD LFY'!C:C)</f>
        <v>0</v>
      </c>
      <c r="AS537" s="25">
        <f t="shared" si="143"/>
        <v>0</v>
      </c>
      <c r="AT537" s="25"/>
    </row>
    <row r="538" spans="1:46" x14ac:dyDescent="0.35">
      <c r="A538" s="24">
        <f>IF(AND('TD SOP+PROFORM MOD'!A535&lt;&gt;"",'TD SOP+PROFORM MOD'!A535&lt;&gt;"TOTAL"),'TD SOP+PROFORM MOD'!A535,0)</f>
        <v>0</v>
      </c>
      <c r="C538" s="25" t="str">
        <f>IFERROR(VLOOKUP($A538,'TD SOP+PROFORM MOD'!$A$5:$AD$750,MATCH(C$4,'TD SOP+PROFORM MOD'!$B$2:$AT$2,0)+1,0),"")</f>
        <v/>
      </c>
      <c r="D538" s="25" t="str">
        <f>IFERROR(VLOOKUP($A538,'TD SOP+PROFORM MOD'!$A$5:$AD$750,MATCH(D$4,'TD SOP+PROFORM MOD'!$B$2:$AT$2,0)+1,0),"")</f>
        <v/>
      </c>
      <c r="E538" s="26" t="str">
        <f t="shared" si="129"/>
        <v/>
      </c>
      <c r="F538" s="25" t="str">
        <f>IFERROR(VLOOKUP($A538,'TD SOP+PROFORM MOD'!$A$5:$AD$750,MATCH(F$4,'TD SOP+PROFORM MOD'!$B$2:$AT$2,0)+1,0),"")</f>
        <v/>
      </c>
      <c r="G538" s="25" t="str">
        <f>IFERROR(VLOOKUP($A538,'TD SOP+PROFORM MOD'!$A$5:$AD$750,MATCH(G$4,'TD SOP+PROFORM MOD'!$B$2:$AT$2,0)+1,0),"")</f>
        <v/>
      </c>
      <c r="H538" s="26" t="str">
        <f t="shared" si="130"/>
        <v/>
      </c>
      <c r="I538" s="25" t="str">
        <f>IFERROR(VLOOKUP($A538,'TD SOP+PROFORM MOD'!$A$5:$AD$750,MATCH(I$4,'TD SOP+PROFORM MOD'!$B$2:$AT$2,0)+1,0),"")</f>
        <v/>
      </c>
      <c r="J538" s="25" t="str">
        <f>IFERROR(VLOOKUP($A538,'TD SOP+PROFORM MOD'!$A$5:$AD$750,MATCH(J$4,'TD SOP+PROFORM MOD'!$B$2:$AT$2,0)+1,0),"")</f>
        <v/>
      </c>
      <c r="K538" s="26" t="str">
        <f t="shared" si="131"/>
        <v/>
      </c>
      <c r="L538" s="25" t="str">
        <f>IFERROR(VLOOKUP($A538,'TD SOP+PROFORM MOD'!$A$5:$AD$750,MATCH(L$4,'TD SOP+PROFORM MOD'!$B$2:$AT$2,0)+1,0),"")</f>
        <v/>
      </c>
      <c r="M538" s="25" t="str">
        <f>IFERROR(VLOOKUP($A538,'TD SOP+PROFORM MOD'!$A$5:$AD$750,MATCH(M$4,'TD SOP+PROFORM MOD'!$B$2:$AT$2,0)+1,0),"")</f>
        <v/>
      </c>
      <c r="N538" s="26" t="str">
        <f t="shared" si="132"/>
        <v/>
      </c>
      <c r="O538" s="25">
        <f>IFERROR(VLOOKUP($A538,'TD SOP+PROFORM MOD'!$A$5:$AD$750,MATCH(O$4,'TD SOP+PROFORM MOD'!$B$2:$AD$2,0)+1,0),0)+IFERROR(VLOOKUP($A538,'TD SOP+PROFORM MOD'!$A$5:$AD$750,MATCH(O$2,'TD SOP+PROFORM MOD'!$B$2:$AD$2,0)+1,0),0)</f>
        <v>0</v>
      </c>
      <c r="P538" s="25">
        <f>IFERROR(VLOOKUP($A538,'TD SOP+PROFORM MOD'!$A$5:$AD$750,MATCH(P$4,'TD SOP+PROFORM MOD'!$B$2:$AD$2,0)+1,0),0)+IFERROR(VLOOKUP($A538,'TD SOP+PROFORM MOD'!$A$5:$AD$750,MATCH(P$2,'TD SOP+PROFORM MOD'!$B$2:$AD$2,0)+1,0),0)</f>
        <v>0</v>
      </c>
      <c r="Q538" s="26" t="str">
        <f t="shared" si="133"/>
        <v/>
      </c>
      <c r="R538" s="25">
        <f>IFERROR(VLOOKUP($A538,'TD SOP+PROFORM MOD'!$A$5:$AD$750,MATCH(R$4,'TD SOP+PROFORM MOD'!$B$2:$AD$2,0)+1,0),0)+IFERROR(VLOOKUP($A538,'TD SOP+PROFORM MOD'!$A$5:$AD$750,MATCH(R$2,'TD SOP+PROFORM MOD'!$B$2:$AD$2,0)+1,0),0)</f>
        <v>0</v>
      </c>
      <c r="S538" s="25">
        <f>IFERROR(VLOOKUP($A538,'TD SOP+PROFORM MOD'!$A$5:$AD$750,MATCH(S$4,'TD SOP+PROFORM MOD'!$B$2:$AD$2,0)+1,0),0)+IFERROR(VLOOKUP($A538,'TD SOP+PROFORM MOD'!$A$5:$AD$750,MATCH(S$2,'TD SOP+PROFORM MOD'!$B$2:$AD$2,0)+1,0),0)</f>
        <v>0</v>
      </c>
      <c r="T538" s="26" t="str">
        <f t="shared" si="134"/>
        <v/>
      </c>
      <c r="U538" s="25">
        <f>IFERROR(VLOOKUP($A538,'TD SOP+PROFORM MOD'!$A$5:$AD$750,MATCH(U$4,'TD SOP+PROFORM MOD'!$B$2:$AD$2,0)+1,0),0)+IFERROR(VLOOKUP($A538,'TD SOP+PROFORM MOD'!$A$5:$AD$750,MATCH(U$2,'TD SOP+PROFORM MOD'!$B$2:$AD$2,0)+1,0),0)</f>
        <v>0</v>
      </c>
      <c r="V538" s="25">
        <f>IFERROR(VLOOKUP($A538,'TD SOP+PROFORM MOD'!$A$5:$AD$750,MATCH(V$4,'TD SOP+PROFORM MOD'!$B$2:$AD$2,0)+1,0),0)+IFERROR(VLOOKUP($A538,'TD SOP+PROFORM MOD'!$A$5:$AD$750,MATCH(V$2,'TD SOP+PROFORM MOD'!$B$2:$AD$2,0)+1,0),0)</f>
        <v>0</v>
      </c>
      <c r="W538" s="26" t="str">
        <f t="shared" si="135"/>
        <v/>
      </c>
      <c r="X538" s="25">
        <f>IFERROR(VLOOKUP($A538,'TD SOP+PROFORM MOD'!$A$5:$AD$750,MATCH(X$4,'TD SOP+PROFORM MOD'!$B$2:$AD$2,0)+1,0),0)+IFERROR(VLOOKUP($A538,'TD SOP+PROFORM MOD'!$A$5:$AD$750,MATCH(X$2,'TD SOP+PROFORM MOD'!$B$2:$AD$2,0)+1,0),0)</f>
        <v>0</v>
      </c>
      <c r="Y538" s="25">
        <f>IFERROR(VLOOKUP($A538,'TD SOP+PROFORM MOD'!$A$5:$AD$750,MATCH(Y$4,'TD SOP+PROFORM MOD'!$B$2:$AD$2,0)+1,0),0)+IFERROR(VLOOKUP($A538,'TD SOP+PROFORM MOD'!$A$5:$AD$750,MATCH(Y$2,'TD SOP+PROFORM MOD'!$B$2:$AD$2,0)+1,0),0)</f>
        <v>0</v>
      </c>
      <c r="Z538" s="26" t="str">
        <f t="shared" si="136"/>
        <v/>
      </c>
      <c r="AA538" s="25">
        <f>IFERROR(VLOOKUP($A538,'TD SOP+PROFORM MOD'!$A$5:$AD$750,MATCH(AA$4,'TD SOP+PROFORM MOD'!$B$2:$AD$2,0)+1,0),0)+IFERROR(VLOOKUP($A538,'TD SOP+PROFORM MOD'!$A$5:$AD$750,MATCH(AA$2,'TD SOP+PROFORM MOD'!$B$2:$AD$2,0)+1,0),0)</f>
        <v>0</v>
      </c>
      <c r="AB538" s="25">
        <f>IFERROR(VLOOKUP($A538,'TD SOP+PROFORM MOD'!$A$5:$AD$750,MATCH(AB$4,'TD SOP+PROFORM MOD'!$B$2:$AD$2,0)+1,0),0)+IFERROR(VLOOKUP($A538,'TD SOP+PROFORM MOD'!$A$5:$AD$750,MATCH(AB$2,'TD SOP+PROFORM MOD'!$B$2:$AD$2,0)+1,0),0)</f>
        <v>0</v>
      </c>
      <c r="AC538" s="26" t="str">
        <f t="shared" si="137"/>
        <v/>
      </c>
      <c r="AD538" s="25">
        <f>IFERROR(VLOOKUP($A538,'TD SOP+PROFORM MOD'!$A$5:$AD$750,MATCH(AD$4,'TD SOP+PROFORM MOD'!$B$2:$AD$2,0)+1,0),0)+IFERROR(VLOOKUP($A538,'TD SOP+PROFORM MOD'!$A$5:$AD$750,MATCH(AD$2,'TD SOP+PROFORM MOD'!$B$2:$AD$2,0)+1,0),0)</f>
        <v>0</v>
      </c>
      <c r="AE538" s="25">
        <f>IFERROR(VLOOKUP($A538,'TD SOP+PROFORM MOD'!$A$5:$AD$750,MATCH(AE$4,'TD SOP+PROFORM MOD'!$B$2:$AD$2,0)+1,0),0)+IFERROR(VLOOKUP($A538,'TD SOP+PROFORM MOD'!$A$5:$AD$750,MATCH(AE$2,'TD SOP+PROFORM MOD'!$B$2:$AD$2,0)+1,0),0)</f>
        <v>0</v>
      </c>
      <c r="AF538" s="26" t="str">
        <f t="shared" si="138"/>
        <v/>
      </c>
      <c r="AG538" s="25">
        <f>IFERROR(VLOOKUP($A538,'TD SOP+PROFORM MOD'!$A$5:$AD$750,MATCH(AG$4,'TD SOP+PROFORM MOD'!$B$2:$AD$2,0)+1,0),0)+IFERROR(VLOOKUP($A538,'TD SOP+PROFORM MOD'!$A$5:$AD$750,MATCH(AG$2,'TD SOP+PROFORM MOD'!$B$2:$AD$2,0)+1,0),0)</f>
        <v>0</v>
      </c>
      <c r="AH538" s="25">
        <f>IFERROR(VLOOKUP($A538,'TD SOP+PROFORM MOD'!$A$5:$AD$750,MATCH(AH$4,'TD SOP+PROFORM MOD'!$B$2:$AD$2,0)+1,0),0)+IFERROR(VLOOKUP($A538,'TD SOP+PROFORM MOD'!$A$5:$AD$750,MATCH(AH$2,'TD SOP+PROFORM MOD'!$B$2:$AD$2,0)+1,0),0)</f>
        <v>0</v>
      </c>
      <c r="AI538" s="26" t="str">
        <f t="shared" si="139"/>
        <v/>
      </c>
      <c r="AJ538" s="25">
        <f>IFERROR(VLOOKUP($A538,'TD SOP+PROFORM MOD'!$A$5:$AD$750,MATCH(AJ$4,'TD SOP+PROFORM MOD'!$B$2:$AD$2,0)+1,0),0)+IFERROR(VLOOKUP($A538,'TD SOP+PROFORM MOD'!$A$5:$AD$750,MATCH(AJ$2,'TD SOP+PROFORM MOD'!$B$2:$AD$2,0)+1,0),0)</f>
        <v>0</v>
      </c>
      <c r="AK538" s="25">
        <f>IFERROR(VLOOKUP($A538,'TD SOP+PROFORM MOD'!$A$5:$AD$750,MATCH(AK$4,'TD SOP+PROFORM MOD'!$B$2:$AD$2,0)+1,0),0)+IFERROR(VLOOKUP($A538,'TD SOP+PROFORM MOD'!$A$5:$AD$750,MATCH(AK$2,'TD SOP+PROFORM MOD'!$B$2:$AD$2,0)+1,0),0)</f>
        <v>0</v>
      </c>
      <c r="AL538" s="26" t="str">
        <f t="shared" si="140"/>
        <v/>
      </c>
      <c r="AM538" s="25">
        <f t="shared" si="142"/>
        <v>0</v>
      </c>
      <c r="AN538" s="25">
        <f t="shared" si="142"/>
        <v>0</v>
      </c>
      <c r="AO538" s="26" t="str">
        <f t="shared" si="141"/>
        <v/>
      </c>
      <c r="AR538" s="25">
        <f>SUMIF('B&amp;S YTD LFY'!B:B,"="&amp;A538,'B&amp;S YTD LFY'!C:C)</f>
        <v>0</v>
      </c>
      <c r="AS538" s="25">
        <f t="shared" si="143"/>
        <v>0</v>
      </c>
      <c r="AT538" s="25"/>
    </row>
    <row r="539" spans="1:46" x14ac:dyDescent="0.35">
      <c r="A539" s="24">
        <f>IF(AND('TD SOP+PROFORM MOD'!A536&lt;&gt;"",'TD SOP+PROFORM MOD'!A536&lt;&gt;"TOTAL"),'TD SOP+PROFORM MOD'!A536,0)</f>
        <v>0</v>
      </c>
      <c r="C539" s="25" t="str">
        <f>IFERROR(VLOOKUP($A539,'TD SOP+PROFORM MOD'!$A$5:$AD$750,MATCH(C$4,'TD SOP+PROFORM MOD'!$B$2:$AT$2,0)+1,0),"")</f>
        <v/>
      </c>
      <c r="D539" s="25" t="str">
        <f>IFERROR(VLOOKUP($A539,'TD SOP+PROFORM MOD'!$A$5:$AD$750,MATCH(D$4,'TD SOP+PROFORM MOD'!$B$2:$AT$2,0)+1,0),"")</f>
        <v/>
      </c>
      <c r="E539" s="26" t="str">
        <f t="shared" si="129"/>
        <v/>
      </c>
      <c r="F539" s="25" t="str">
        <f>IFERROR(VLOOKUP($A539,'TD SOP+PROFORM MOD'!$A$5:$AD$750,MATCH(F$4,'TD SOP+PROFORM MOD'!$B$2:$AT$2,0)+1,0),"")</f>
        <v/>
      </c>
      <c r="G539" s="25" t="str">
        <f>IFERROR(VLOOKUP($A539,'TD SOP+PROFORM MOD'!$A$5:$AD$750,MATCH(G$4,'TD SOP+PROFORM MOD'!$B$2:$AT$2,0)+1,0),"")</f>
        <v/>
      </c>
      <c r="H539" s="26" t="str">
        <f t="shared" si="130"/>
        <v/>
      </c>
      <c r="I539" s="25" t="str">
        <f>IFERROR(VLOOKUP($A539,'TD SOP+PROFORM MOD'!$A$5:$AD$750,MATCH(I$4,'TD SOP+PROFORM MOD'!$B$2:$AT$2,0)+1,0),"")</f>
        <v/>
      </c>
      <c r="J539" s="25" t="str">
        <f>IFERROR(VLOOKUP($A539,'TD SOP+PROFORM MOD'!$A$5:$AD$750,MATCH(J$4,'TD SOP+PROFORM MOD'!$B$2:$AT$2,0)+1,0),"")</f>
        <v/>
      </c>
      <c r="K539" s="26" t="str">
        <f t="shared" si="131"/>
        <v/>
      </c>
      <c r="L539" s="25" t="str">
        <f>IFERROR(VLOOKUP($A539,'TD SOP+PROFORM MOD'!$A$5:$AD$750,MATCH(L$4,'TD SOP+PROFORM MOD'!$B$2:$AT$2,0)+1,0),"")</f>
        <v/>
      </c>
      <c r="M539" s="25" t="str">
        <f>IFERROR(VLOOKUP($A539,'TD SOP+PROFORM MOD'!$A$5:$AD$750,MATCH(M$4,'TD SOP+PROFORM MOD'!$B$2:$AT$2,0)+1,0),"")</f>
        <v/>
      </c>
      <c r="N539" s="26" t="str">
        <f t="shared" si="132"/>
        <v/>
      </c>
      <c r="O539" s="25">
        <f>IFERROR(VLOOKUP($A539,'TD SOP+PROFORM MOD'!$A$5:$AD$750,MATCH(O$4,'TD SOP+PROFORM MOD'!$B$2:$AD$2,0)+1,0),0)+IFERROR(VLOOKUP($A539,'TD SOP+PROFORM MOD'!$A$5:$AD$750,MATCH(O$2,'TD SOP+PROFORM MOD'!$B$2:$AD$2,0)+1,0),0)</f>
        <v>0</v>
      </c>
      <c r="P539" s="25">
        <f>IFERROR(VLOOKUP($A539,'TD SOP+PROFORM MOD'!$A$5:$AD$750,MATCH(P$4,'TD SOP+PROFORM MOD'!$B$2:$AD$2,0)+1,0),0)+IFERROR(VLOOKUP($A539,'TD SOP+PROFORM MOD'!$A$5:$AD$750,MATCH(P$2,'TD SOP+PROFORM MOD'!$B$2:$AD$2,0)+1,0),0)</f>
        <v>0</v>
      </c>
      <c r="Q539" s="26" t="str">
        <f t="shared" si="133"/>
        <v/>
      </c>
      <c r="R539" s="25">
        <f>IFERROR(VLOOKUP($A539,'TD SOP+PROFORM MOD'!$A$5:$AD$750,MATCH(R$4,'TD SOP+PROFORM MOD'!$B$2:$AD$2,0)+1,0),0)+IFERROR(VLOOKUP($A539,'TD SOP+PROFORM MOD'!$A$5:$AD$750,MATCH(R$2,'TD SOP+PROFORM MOD'!$B$2:$AD$2,0)+1,0),0)</f>
        <v>0</v>
      </c>
      <c r="S539" s="25">
        <f>IFERROR(VLOOKUP($A539,'TD SOP+PROFORM MOD'!$A$5:$AD$750,MATCH(S$4,'TD SOP+PROFORM MOD'!$B$2:$AD$2,0)+1,0),0)+IFERROR(VLOOKUP($A539,'TD SOP+PROFORM MOD'!$A$5:$AD$750,MATCH(S$2,'TD SOP+PROFORM MOD'!$B$2:$AD$2,0)+1,0),0)</f>
        <v>0</v>
      </c>
      <c r="T539" s="26" t="str">
        <f t="shared" si="134"/>
        <v/>
      </c>
      <c r="U539" s="25">
        <f>IFERROR(VLOOKUP($A539,'TD SOP+PROFORM MOD'!$A$5:$AD$750,MATCH(U$4,'TD SOP+PROFORM MOD'!$B$2:$AD$2,0)+1,0),0)+IFERROR(VLOOKUP($A539,'TD SOP+PROFORM MOD'!$A$5:$AD$750,MATCH(U$2,'TD SOP+PROFORM MOD'!$B$2:$AD$2,0)+1,0),0)</f>
        <v>0</v>
      </c>
      <c r="V539" s="25">
        <f>IFERROR(VLOOKUP($A539,'TD SOP+PROFORM MOD'!$A$5:$AD$750,MATCH(V$4,'TD SOP+PROFORM MOD'!$B$2:$AD$2,0)+1,0),0)+IFERROR(VLOOKUP($A539,'TD SOP+PROFORM MOD'!$A$5:$AD$750,MATCH(V$2,'TD SOP+PROFORM MOD'!$B$2:$AD$2,0)+1,0),0)</f>
        <v>0</v>
      </c>
      <c r="W539" s="26" t="str">
        <f t="shared" si="135"/>
        <v/>
      </c>
      <c r="X539" s="25">
        <f>IFERROR(VLOOKUP($A539,'TD SOP+PROFORM MOD'!$A$5:$AD$750,MATCH(X$4,'TD SOP+PROFORM MOD'!$B$2:$AD$2,0)+1,0),0)+IFERROR(VLOOKUP($A539,'TD SOP+PROFORM MOD'!$A$5:$AD$750,MATCH(X$2,'TD SOP+PROFORM MOD'!$B$2:$AD$2,0)+1,0),0)</f>
        <v>0</v>
      </c>
      <c r="Y539" s="25">
        <f>IFERROR(VLOOKUP($A539,'TD SOP+PROFORM MOD'!$A$5:$AD$750,MATCH(Y$4,'TD SOP+PROFORM MOD'!$B$2:$AD$2,0)+1,0),0)+IFERROR(VLOOKUP($A539,'TD SOP+PROFORM MOD'!$A$5:$AD$750,MATCH(Y$2,'TD SOP+PROFORM MOD'!$B$2:$AD$2,0)+1,0),0)</f>
        <v>0</v>
      </c>
      <c r="Z539" s="26" t="str">
        <f t="shared" si="136"/>
        <v/>
      </c>
      <c r="AA539" s="25">
        <f>IFERROR(VLOOKUP($A539,'TD SOP+PROFORM MOD'!$A$5:$AD$750,MATCH(AA$4,'TD SOP+PROFORM MOD'!$B$2:$AD$2,0)+1,0),0)+IFERROR(VLOOKUP($A539,'TD SOP+PROFORM MOD'!$A$5:$AD$750,MATCH(AA$2,'TD SOP+PROFORM MOD'!$B$2:$AD$2,0)+1,0),0)</f>
        <v>0</v>
      </c>
      <c r="AB539" s="25">
        <f>IFERROR(VLOOKUP($A539,'TD SOP+PROFORM MOD'!$A$5:$AD$750,MATCH(AB$4,'TD SOP+PROFORM MOD'!$B$2:$AD$2,0)+1,0),0)+IFERROR(VLOOKUP($A539,'TD SOP+PROFORM MOD'!$A$5:$AD$750,MATCH(AB$2,'TD SOP+PROFORM MOD'!$B$2:$AD$2,0)+1,0),0)</f>
        <v>0</v>
      </c>
      <c r="AC539" s="26" t="str">
        <f t="shared" si="137"/>
        <v/>
      </c>
      <c r="AD539" s="25">
        <f>IFERROR(VLOOKUP($A539,'TD SOP+PROFORM MOD'!$A$5:$AD$750,MATCH(AD$4,'TD SOP+PROFORM MOD'!$B$2:$AD$2,0)+1,0),0)+IFERROR(VLOOKUP($A539,'TD SOP+PROFORM MOD'!$A$5:$AD$750,MATCH(AD$2,'TD SOP+PROFORM MOD'!$B$2:$AD$2,0)+1,0),0)</f>
        <v>0</v>
      </c>
      <c r="AE539" s="25">
        <f>IFERROR(VLOOKUP($A539,'TD SOP+PROFORM MOD'!$A$5:$AD$750,MATCH(AE$4,'TD SOP+PROFORM MOD'!$B$2:$AD$2,0)+1,0),0)+IFERROR(VLOOKUP($A539,'TD SOP+PROFORM MOD'!$A$5:$AD$750,MATCH(AE$2,'TD SOP+PROFORM MOD'!$B$2:$AD$2,0)+1,0),0)</f>
        <v>0</v>
      </c>
      <c r="AF539" s="26" t="str">
        <f t="shared" si="138"/>
        <v/>
      </c>
      <c r="AG539" s="25">
        <f>IFERROR(VLOOKUP($A539,'TD SOP+PROFORM MOD'!$A$5:$AD$750,MATCH(AG$4,'TD SOP+PROFORM MOD'!$B$2:$AD$2,0)+1,0),0)+IFERROR(VLOOKUP($A539,'TD SOP+PROFORM MOD'!$A$5:$AD$750,MATCH(AG$2,'TD SOP+PROFORM MOD'!$B$2:$AD$2,0)+1,0),0)</f>
        <v>0</v>
      </c>
      <c r="AH539" s="25">
        <f>IFERROR(VLOOKUP($A539,'TD SOP+PROFORM MOD'!$A$5:$AD$750,MATCH(AH$4,'TD SOP+PROFORM MOD'!$B$2:$AD$2,0)+1,0),0)+IFERROR(VLOOKUP($A539,'TD SOP+PROFORM MOD'!$A$5:$AD$750,MATCH(AH$2,'TD SOP+PROFORM MOD'!$B$2:$AD$2,0)+1,0),0)</f>
        <v>0</v>
      </c>
      <c r="AI539" s="26" t="str">
        <f t="shared" si="139"/>
        <v/>
      </c>
      <c r="AJ539" s="25">
        <f>IFERROR(VLOOKUP($A539,'TD SOP+PROFORM MOD'!$A$5:$AD$750,MATCH(AJ$4,'TD SOP+PROFORM MOD'!$B$2:$AD$2,0)+1,0),0)+IFERROR(VLOOKUP($A539,'TD SOP+PROFORM MOD'!$A$5:$AD$750,MATCH(AJ$2,'TD SOP+PROFORM MOD'!$B$2:$AD$2,0)+1,0),0)</f>
        <v>0</v>
      </c>
      <c r="AK539" s="25">
        <f>IFERROR(VLOOKUP($A539,'TD SOP+PROFORM MOD'!$A$5:$AD$750,MATCH(AK$4,'TD SOP+PROFORM MOD'!$B$2:$AD$2,0)+1,0),0)+IFERROR(VLOOKUP($A539,'TD SOP+PROFORM MOD'!$A$5:$AD$750,MATCH(AK$2,'TD SOP+PROFORM MOD'!$B$2:$AD$2,0)+1,0),0)</f>
        <v>0</v>
      </c>
      <c r="AL539" s="26" t="str">
        <f t="shared" si="140"/>
        <v/>
      </c>
      <c r="AM539" s="25">
        <f t="shared" si="142"/>
        <v>0</v>
      </c>
      <c r="AN539" s="25">
        <f t="shared" si="142"/>
        <v>0</v>
      </c>
      <c r="AO539" s="26" t="str">
        <f t="shared" si="141"/>
        <v/>
      </c>
      <c r="AR539" s="25">
        <f>SUMIF('B&amp;S YTD LFY'!B:B,"="&amp;A539,'B&amp;S YTD LFY'!C:C)</f>
        <v>0</v>
      </c>
      <c r="AS539" s="25">
        <f t="shared" si="143"/>
        <v>0</v>
      </c>
      <c r="AT539" s="25"/>
    </row>
    <row r="540" spans="1:46" x14ac:dyDescent="0.35">
      <c r="A540" s="24">
        <f>IF(AND('TD SOP+PROFORM MOD'!A537&lt;&gt;"",'TD SOP+PROFORM MOD'!A537&lt;&gt;"TOTAL"),'TD SOP+PROFORM MOD'!A537,0)</f>
        <v>0</v>
      </c>
      <c r="C540" s="25" t="str">
        <f>IFERROR(VLOOKUP($A540,'TD SOP+PROFORM MOD'!$A$5:$AD$750,MATCH(C$4,'TD SOP+PROFORM MOD'!$B$2:$AT$2,0)+1,0),"")</f>
        <v/>
      </c>
      <c r="D540" s="25" t="str">
        <f>IFERROR(VLOOKUP($A540,'TD SOP+PROFORM MOD'!$A$5:$AD$750,MATCH(D$4,'TD SOP+PROFORM MOD'!$B$2:$AT$2,0)+1,0),"")</f>
        <v/>
      </c>
      <c r="E540" s="26" t="str">
        <f t="shared" si="129"/>
        <v/>
      </c>
      <c r="F540" s="25" t="str">
        <f>IFERROR(VLOOKUP($A540,'TD SOP+PROFORM MOD'!$A$5:$AD$750,MATCH(F$4,'TD SOP+PROFORM MOD'!$B$2:$AT$2,0)+1,0),"")</f>
        <v/>
      </c>
      <c r="G540" s="25" t="str">
        <f>IFERROR(VLOOKUP($A540,'TD SOP+PROFORM MOD'!$A$5:$AD$750,MATCH(G$4,'TD SOP+PROFORM MOD'!$B$2:$AT$2,0)+1,0),"")</f>
        <v/>
      </c>
      <c r="H540" s="26" t="str">
        <f t="shared" si="130"/>
        <v/>
      </c>
      <c r="I540" s="25" t="str">
        <f>IFERROR(VLOOKUP($A540,'TD SOP+PROFORM MOD'!$A$5:$AD$750,MATCH(I$4,'TD SOP+PROFORM MOD'!$B$2:$AT$2,0)+1,0),"")</f>
        <v/>
      </c>
      <c r="J540" s="25" t="str">
        <f>IFERROR(VLOOKUP($A540,'TD SOP+PROFORM MOD'!$A$5:$AD$750,MATCH(J$4,'TD SOP+PROFORM MOD'!$B$2:$AT$2,0)+1,0),"")</f>
        <v/>
      </c>
      <c r="K540" s="26" t="str">
        <f t="shared" si="131"/>
        <v/>
      </c>
      <c r="L540" s="25" t="str">
        <f>IFERROR(VLOOKUP($A540,'TD SOP+PROFORM MOD'!$A$5:$AD$750,MATCH(L$4,'TD SOP+PROFORM MOD'!$B$2:$AT$2,0)+1,0),"")</f>
        <v/>
      </c>
      <c r="M540" s="25" t="str">
        <f>IFERROR(VLOOKUP($A540,'TD SOP+PROFORM MOD'!$A$5:$AD$750,MATCH(M$4,'TD SOP+PROFORM MOD'!$B$2:$AT$2,0)+1,0),"")</f>
        <v/>
      </c>
      <c r="N540" s="26" t="str">
        <f t="shared" si="132"/>
        <v/>
      </c>
      <c r="O540" s="25">
        <f>IFERROR(VLOOKUP($A540,'TD SOP+PROFORM MOD'!$A$5:$AD$750,MATCH(O$4,'TD SOP+PROFORM MOD'!$B$2:$AD$2,0)+1,0),0)+IFERROR(VLOOKUP($A540,'TD SOP+PROFORM MOD'!$A$5:$AD$750,MATCH(O$2,'TD SOP+PROFORM MOD'!$B$2:$AD$2,0)+1,0),0)</f>
        <v>0</v>
      </c>
      <c r="P540" s="25">
        <f>IFERROR(VLOOKUP($A540,'TD SOP+PROFORM MOD'!$A$5:$AD$750,MATCH(P$4,'TD SOP+PROFORM MOD'!$B$2:$AD$2,0)+1,0),0)+IFERROR(VLOOKUP($A540,'TD SOP+PROFORM MOD'!$A$5:$AD$750,MATCH(P$2,'TD SOP+PROFORM MOD'!$B$2:$AD$2,0)+1,0),0)</f>
        <v>0</v>
      </c>
      <c r="Q540" s="26" t="str">
        <f t="shared" si="133"/>
        <v/>
      </c>
      <c r="R540" s="25">
        <f>IFERROR(VLOOKUP($A540,'TD SOP+PROFORM MOD'!$A$5:$AD$750,MATCH(R$4,'TD SOP+PROFORM MOD'!$B$2:$AD$2,0)+1,0),0)+IFERROR(VLOOKUP($A540,'TD SOP+PROFORM MOD'!$A$5:$AD$750,MATCH(R$2,'TD SOP+PROFORM MOD'!$B$2:$AD$2,0)+1,0),0)</f>
        <v>0</v>
      </c>
      <c r="S540" s="25">
        <f>IFERROR(VLOOKUP($A540,'TD SOP+PROFORM MOD'!$A$5:$AD$750,MATCH(S$4,'TD SOP+PROFORM MOD'!$B$2:$AD$2,0)+1,0),0)+IFERROR(VLOOKUP($A540,'TD SOP+PROFORM MOD'!$A$5:$AD$750,MATCH(S$2,'TD SOP+PROFORM MOD'!$B$2:$AD$2,0)+1,0),0)</f>
        <v>0</v>
      </c>
      <c r="T540" s="26" t="str">
        <f t="shared" si="134"/>
        <v/>
      </c>
      <c r="U540" s="25">
        <f>IFERROR(VLOOKUP($A540,'TD SOP+PROFORM MOD'!$A$5:$AD$750,MATCH(U$4,'TD SOP+PROFORM MOD'!$B$2:$AD$2,0)+1,0),0)+IFERROR(VLOOKUP($A540,'TD SOP+PROFORM MOD'!$A$5:$AD$750,MATCH(U$2,'TD SOP+PROFORM MOD'!$B$2:$AD$2,0)+1,0),0)</f>
        <v>0</v>
      </c>
      <c r="V540" s="25">
        <f>IFERROR(VLOOKUP($A540,'TD SOP+PROFORM MOD'!$A$5:$AD$750,MATCH(V$4,'TD SOP+PROFORM MOD'!$B$2:$AD$2,0)+1,0),0)+IFERROR(VLOOKUP($A540,'TD SOP+PROFORM MOD'!$A$5:$AD$750,MATCH(V$2,'TD SOP+PROFORM MOD'!$B$2:$AD$2,0)+1,0),0)</f>
        <v>0</v>
      </c>
      <c r="W540" s="26" t="str">
        <f t="shared" si="135"/>
        <v/>
      </c>
      <c r="X540" s="25">
        <f>IFERROR(VLOOKUP($A540,'TD SOP+PROFORM MOD'!$A$5:$AD$750,MATCH(X$4,'TD SOP+PROFORM MOD'!$B$2:$AD$2,0)+1,0),0)+IFERROR(VLOOKUP($A540,'TD SOP+PROFORM MOD'!$A$5:$AD$750,MATCH(X$2,'TD SOP+PROFORM MOD'!$B$2:$AD$2,0)+1,0),0)</f>
        <v>0</v>
      </c>
      <c r="Y540" s="25">
        <f>IFERROR(VLOOKUP($A540,'TD SOP+PROFORM MOD'!$A$5:$AD$750,MATCH(Y$4,'TD SOP+PROFORM MOD'!$B$2:$AD$2,0)+1,0),0)+IFERROR(VLOOKUP($A540,'TD SOP+PROFORM MOD'!$A$5:$AD$750,MATCH(Y$2,'TD SOP+PROFORM MOD'!$B$2:$AD$2,0)+1,0),0)</f>
        <v>0</v>
      </c>
      <c r="Z540" s="26" t="str">
        <f t="shared" si="136"/>
        <v/>
      </c>
      <c r="AA540" s="25">
        <f>IFERROR(VLOOKUP($A540,'TD SOP+PROFORM MOD'!$A$5:$AD$750,MATCH(AA$4,'TD SOP+PROFORM MOD'!$B$2:$AD$2,0)+1,0),0)+IFERROR(VLOOKUP($A540,'TD SOP+PROFORM MOD'!$A$5:$AD$750,MATCH(AA$2,'TD SOP+PROFORM MOD'!$B$2:$AD$2,0)+1,0),0)</f>
        <v>0</v>
      </c>
      <c r="AB540" s="25">
        <f>IFERROR(VLOOKUP($A540,'TD SOP+PROFORM MOD'!$A$5:$AD$750,MATCH(AB$4,'TD SOP+PROFORM MOD'!$B$2:$AD$2,0)+1,0),0)+IFERROR(VLOOKUP($A540,'TD SOP+PROFORM MOD'!$A$5:$AD$750,MATCH(AB$2,'TD SOP+PROFORM MOD'!$B$2:$AD$2,0)+1,0),0)</f>
        <v>0</v>
      </c>
      <c r="AC540" s="26" t="str">
        <f t="shared" si="137"/>
        <v/>
      </c>
      <c r="AD540" s="25">
        <f>IFERROR(VLOOKUP($A540,'TD SOP+PROFORM MOD'!$A$5:$AD$750,MATCH(AD$4,'TD SOP+PROFORM MOD'!$B$2:$AD$2,0)+1,0),0)+IFERROR(VLOOKUP($A540,'TD SOP+PROFORM MOD'!$A$5:$AD$750,MATCH(AD$2,'TD SOP+PROFORM MOD'!$B$2:$AD$2,0)+1,0),0)</f>
        <v>0</v>
      </c>
      <c r="AE540" s="25">
        <f>IFERROR(VLOOKUP($A540,'TD SOP+PROFORM MOD'!$A$5:$AD$750,MATCH(AE$4,'TD SOP+PROFORM MOD'!$B$2:$AD$2,0)+1,0),0)+IFERROR(VLOOKUP($A540,'TD SOP+PROFORM MOD'!$A$5:$AD$750,MATCH(AE$2,'TD SOP+PROFORM MOD'!$B$2:$AD$2,0)+1,0),0)</f>
        <v>0</v>
      </c>
      <c r="AF540" s="26" t="str">
        <f t="shared" si="138"/>
        <v/>
      </c>
      <c r="AG540" s="25">
        <f>IFERROR(VLOOKUP($A540,'TD SOP+PROFORM MOD'!$A$5:$AD$750,MATCH(AG$4,'TD SOP+PROFORM MOD'!$B$2:$AD$2,0)+1,0),0)+IFERROR(VLOOKUP($A540,'TD SOP+PROFORM MOD'!$A$5:$AD$750,MATCH(AG$2,'TD SOP+PROFORM MOD'!$B$2:$AD$2,0)+1,0),0)</f>
        <v>0</v>
      </c>
      <c r="AH540" s="25">
        <f>IFERROR(VLOOKUP($A540,'TD SOP+PROFORM MOD'!$A$5:$AD$750,MATCH(AH$4,'TD SOP+PROFORM MOD'!$B$2:$AD$2,0)+1,0),0)+IFERROR(VLOOKUP($A540,'TD SOP+PROFORM MOD'!$A$5:$AD$750,MATCH(AH$2,'TD SOP+PROFORM MOD'!$B$2:$AD$2,0)+1,0),0)</f>
        <v>0</v>
      </c>
      <c r="AI540" s="26" t="str">
        <f t="shared" si="139"/>
        <v/>
      </c>
      <c r="AJ540" s="25">
        <f>IFERROR(VLOOKUP($A540,'TD SOP+PROFORM MOD'!$A$5:$AD$750,MATCH(AJ$4,'TD SOP+PROFORM MOD'!$B$2:$AD$2,0)+1,0),0)+IFERROR(VLOOKUP($A540,'TD SOP+PROFORM MOD'!$A$5:$AD$750,MATCH(AJ$2,'TD SOP+PROFORM MOD'!$B$2:$AD$2,0)+1,0),0)</f>
        <v>0</v>
      </c>
      <c r="AK540" s="25">
        <f>IFERROR(VLOOKUP($A540,'TD SOP+PROFORM MOD'!$A$5:$AD$750,MATCH(AK$4,'TD SOP+PROFORM MOD'!$B$2:$AD$2,0)+1,0),0)+IFERROR(VLOOKUP($A540,'TD SOP+PROFORM MOD'!$A$5:$AD$750,MATCH(AK$2,'TD SOP+PROFORM MOD'!$B$2:$AD$2,0)+1,0),0)</f>
        <v>0</v>
      </c>
      <c r="AL540" s="26" t="str">
        <f t="shared" si="140"/>
        <v/>
      </c>
      <c r="AM540" s="25">
        <f t="shared" si="142"/>
        <v>0</v>
      </c>
      <c r="AN540" s="25">
        <f t="shared" si="142"/>
        <v>0</v>
      </c>
      <c r="AO540" s="26" t="str">
        <f t="shared" si="141"/>
        <v/>
      </c>
      <c r="AR540" s="25">
        <f>SUMIF('B&amp;S YTD LFY'!B:B,"="&amp;A540,'B&amp;S YTD LFY'!C:C)</f>
        <v>0</v>
      </c>
      <c r="AS540" s="25">
        <f t="shared" si="143"/>
        <v>0</v>
      </c>
      <c r="AT540" s="25"/>
    </row>
    <row r="541" spans="1:46" x14ac:dyDescent="0.35">
      <c r="A541" s="24">
        <f>IF(AND('TD SOP+PROFORM MOD'!A538&lt;&gt;"",'TD SOP+PROFORM MOD'!A538&lt;&gt;"TOTAL"),'TD SOP+PROFORM MOD'!A538,0)</f>
        <v>0</v>
      </c>
      <c r="C541" s="25" t="str">
        <f>IFERROR(VLOOKUP($A541,'TD SOP+PROFORM MOD'!$A$5:$AD$750,MATCH(C$4,'TD SOP+PROFORM MOD'!$B$2:$AT$2,0)+1,0),"")</f>
        <v/>
      </c>
      <c r="D541" s="25" t="str">
        <f>IFERROR(VLOOKUP($A541,'TD SOP+PROFORM MOD'!$A$5:$AD$750,MATCH(D$4,'TD SOP+PROFORM MOD'!$B$2:$AT$2,0)+1,0),"")</f>
        <v/>
      </c>
      <c r="E541" s="26" t="str">
        <f t="shared" si="129"/>
        <v/>
      </c>
      <c r="F541" s="25" t="str">
        <f>IFERROR(VLOOKUP($A541,'TD SOP+PROFORM MOD'!$A$5:$AD$750,MATCH(F$4,'TD SOP+PROFORM MOD'!$B$2:$AT$2,0)+1,0),"")</f>
        <v/>
      </c>
      <c r="G541" s="25" t="str">
        <f>IFERROR(VLOOKUP($A541,'TD SOP+PROFORM MOD'!$A$5:$AD$750,MATCH(G$4,'TD SOP+PROFORM MOD'!$B$2:$AT$2,0)+1,0),"")</f>
        <v/>
      </c>
      <c r="H541" s="26" t="str">
        <f t="shared" si="130"/>
        <v/>
      </c>
      <c r="I541" s="25" t="str">
        <f>IFERROR(VLOOKUP($A541,'TD SOP+PROFORM MOD'!$A$5:$AD$750,MATCH(I$4,'TD SOP+PROFORM MOD'!$B$2:$AT$2,0)+1,0),"")</f>
        <v/>
      </c>
      <c r="J541" s="25" t="str">
        <f>IFERROR(VLOOKUP($A541,'TD SOP+PROFORM MOD'!$A$5:$AD$750,MATCH(J$4,'TD SOP+PROFORM MOD'!$B$2:$AT$2,0)+1,0),"")</f>
        <v/>
      </c>
      <c r="K541" s="26" t="str">
        <f t="shared" si="131"/>
        <v/>
      </c>
      <c r="L541" s="25" t="str">
        <f>IFERROR(VLOOKUP($A541,'TD SOP+PROFORM MOD'!$A$5:$AD$750,MATCH(L$4,'TD SOP+PROFORM MOD'!$B$2:$AT$2,0)+1,0),"")</f>
        <v/>
      </c>
      <c r="M541" s="25" t="str">
        <f>IFERROR(VLOOKUP($A541,'TD SOP+PROFORM MOD'!$A$5:$AD$750,MATCH(M$4,'TD SOP+PROFORM MOD'!$B$2:$AT$2,0)+1,0),"")</f>
        <v/>
      </c>
      <c r="N541" s="26" t="str">
        <f t="shared" si="132"/>
        <v/>
      </c>
      <c r="O541" s="25">
        <f>IFERROR(VLOOKUP($A541,'TD SOP+PROFORM MOD'!$A$5:$AD$750,MATCH(O$4,'TD SOP+PROFORM MOD'!$B$2:$AD$2,0)+1,0),0)+IFERROR(VLOOKUP($A541,'TD SOP+PROFORM MOD'!$A$5:$AD$750,MATCH(O$2,'TD SOP+PROFORM MOD'!$B$2:$AD$2,0)+1,0),0)</f>
        <v>0</v>
      </c>
      <c r="P541" s="25">
        <f>IFERROR(VLOOKUP($A541,'TD SOP+PROFORM MOD'!$A$5:$AD$750,MATCH(P$4,'TD SOP+PROFORM MOD'!$B$2:$AD$2,0)+1,0),0)+IFERROR(VLOOKUP($A541,'TD SOP+PROFORM MOD'!$A$5:$AD$750,MATCH(P$2,'TD SOP+PROFORM MOD'!$B$2:$AD$2,0)+1,0),0)</f>
        <v>0</v>
      </c>
      <c r="Q541" s="26" t="str">
        <f t="shared" si="133"/>
        <v/>
      </c>
      <c r="R541" s="25">
        <f>IFERROR(VLOOKUP($A541,'TD SOP+PROFORM MOD'!$A$5:$AD$750,MATCH(R$4,'TD SOP+PROFORM MOD'!$B$2:$AD$2,0)+1,0),0)+IFERROR(VLOOKUP($A541,'TD SOP+PROFORM MOD'!$A$5:$AD$750,MATCH(R$2,'TD SOP+PROFORM MOD'!$B$2:$AD$2,0)+1,0),0)</f>
        <v>0</v>
      </c>
      <c r="S541" s="25">
        <f>IFERROR(VLOOKUP($A541,'TD SOP+PROFORM MOD'!$A$5:$AD$750,MATCH(S$4,'TD SOP+PROFORM MOD'!$B$2:$AD$2,0)+1,0),0)+IFERROR(VLOOKUP($A541,'TD SOP+PROFORM MOD'!$A$5:$AD$750,MATCH(S$2,'TD SOP+PROFORM MOD'!$B$2:$AD$2,0)+1,0),0)</f>
        <v>0</v>
      </c>
      <c r="T541" s="26" t="str">
        <f t="shared" si="134"/>
        <v/>
      </c>
      <c r="U541" s="25">
        <f>IFERROR(VLOOKUP($A541,'TD SOP+PROFORM MOD'!$A$5:$AD$750,MATCH(U$4,'TD SOP+PROFORM MOD'!$B$2:$AD$2,0)+1,0),0)+IFERROR(VLOOKUP($A541,'TD SOP+PROFORM MOD'!$A$5:$AD$750,MATCH(U$2,'TD SOP+PROFORM MOD'!$B$2:$AD$2,0)+1,0),0)</f>
        <v>0</v>
      </c>
      <c r="V541" s="25">
        <f>IFERROR(VLOOKUP($A541,'TD SOP+PROFORM MOD'!$A$5:$AD$750,MATCH(V$4,'TD SOP+PROFORM MOD'!$B$2:$AD$2,0)+1,0),0)+IFERROR(VLOOKUP($A541,'TD SOP+PROFORM MOD'!$A$5:$AD$750,MATCH(V$2,'TD SOP+PROFORM MOD'!$B$2:$AD$2,0)+1,0),0)</f>
        <v>0</v>
      </c>
      <c r="W541" s="26" t="str">
        <f t="shared" si="135"/>
        <v/>
      </c>
      <c r="X541" s="25">
        <f>IFERROR(VLOOKUP($A541,'TD SOP+PROFORM MOD'!$A$5:$AD$750,MATCH(X$4,'TD SOP+PROFORM MOD'!$B$2:$AD$2,0)+1,0),0)+IFERROR(VLOOKUP($A541,'TD SOP+PROFORM MOD'!$A$5:$AD$750,MATCH(X$2,'TD SOP+PROFORM MOD'!$B$2:$AD$2,0)+1,0),0)</f>
        <v>0</v>
      </c>
      <c r="Y541" s="25">
        <f>IFERROR(VLOOKUP($A541,'TD SOP+PROFORM MOD'!$A$5:$AD$750,MATCH(Y$4,'TD SOP+PROFORM MOD'!$B$2:$AD$2,0)+1,0),0)+IFERROR(VLOOKUP($A541,'TD SOP+PROFORM MOD'!$A$5:$AD$750,MATCH(Y$2,'TD SOP+PROFORM MOD'!$B$2:$AD$2,0)+1,0),0)</f>
        <v>0</v>
      </c>
      <c r="Z541" s="26" t="str">
        <f t="shared" si="136"/>
        <v/>
      </c>
      <c r="AA541" s="25">
        <f>IFERROR(VLOOKUP($A541,'TD SOP+PROFORM MOD'!$A$5:$AD$750,MATCH(AA$4,'TD SOP+PROFORM MOD'!$B$2:$AD$2,0)+1,0),0)+IFERROR(VLOOKUP($A541,'TD SOP+PROFORM MOD'!$A$5:$AD$750,MATCH(AA$2,'TD SOP+PROFORM MOD'!$B$2:$AD$2,0)+1,0),0)</f>
        <v>0</v>
      </c>
      <c r="AB541" s="25">
        <f>IFERROR(VLOOKUP($A541,'TD SOP+PROFORM MOD'!$A$5:$AD$750,MATCH(AB$4,'TD SOP+PROFORM MOD'!$B$2:$AD$2,0)+1,0),0)+IFERROR(VLOOKUP($A541,'TD SOP+PROFORM MOD'!$A$5:$AD$750,MATCH(AB$2,'TD SOP+PROFORM MOD'!$B$2:$AD$2,0)+1,0),0)</f>
        <v>0</v>
      </c>
      <c r="AC541" s="26" t="str">
        <f t="shared" si="137"/>
        <v/>
      </c>
      <c r="AD541" s="25">
        <f>IFERROR(VLOOKUP($A541,'TD SOP+PROFORM MOD'!$A$5:$AD$750,MATCH(AD$4,'TD SOP+PROFORM MOD'!$B$2:$AD$2,0)+1,0),0)+IFERROR(VLOOKUP($A541,'TD SOP+PROFORM MOD'!$A$5:$AD$750,MATCH(AD$2,'TD SOP+PROFORM MOD'!$B$2:$AD$2,0)+1,0),0)</f>
        <v>0</v>
      </c>
      <c r="AE541" s="25">
        <f>IFERROR(VLOOKUP($A541,'TD SOP+PROFORM MOD'!$A$5:$AD$750,MATCH(AE$4,'TD SOP+PROFORM MOD'!$B$2:$AD$2,0)+1,0),0)+IFERROR(VLOOKUP($A541,'TD SOP+PROFORM MOD'!$A$5:$AD$750,MATCH(AE$2,'TD SOP+PROFORM MOD'!$B$2:$AD$2,0)+1,0),0)</f>
        <v>0</v>
      </c>
      <c r="AF541" s="26" t="str">
        <f t="shared" si="138"/>
        <v/>
      </c>
      <c r="AG541" s="25">
        <f>IFERROR(VLOOKUP($A541,'TD SOP+PROFORM MOD'!$A$5:$AD$750,MATCH(AG$4,'TD SOP+PROFORM MOD'!$B$2:$AD$2,0)+1,0),0)+IFERROR(VLOOKUP($A541,'TD SOP+PROFORM MOD'!$A$5:$AD$750,MATCH(AG$2,'TD SOP+PROFORM MOD'!$B$2:$AD$2,0)+1,0),0)</f>
        <v>0</v>
      </c>
      <c r="AH541" s="25">
        <f>IFERROR(VLOOKUP($A541,'TD SOP+PROFORM MOD'!$A$5:$AD$750,MATCH(AH$4,'TD SOP+PROFORM MOD'!$B$2:$AD$2,0)+1,0),0)+IFERROR(VLOOKUP($A541,'TD SOP+PROFORM MOD'!$A$5:$AD$750,MATCH(AH$2,'TD SOP+PROFORM MOD'!$B$2:$AD$2,0)+1,0),0)</f>
        <v>0</v>
      </c>
      <c r="AI541" s="26" t="str">
        <f t="shared" si="139"/>
        <v/>
      </c>
      <c r="AJ541" s="25">
        <f>IFERROR(VLOOKUP($A541,'TD SOP+PROFORM MOD'!$A$5:$AD$750,MATCH(AJ$4,'TD SOP+PROFORM MOD'!$B$2:$AD$2,0)+1,0),0)+IFERROR(VLOOKUP($A541,'TD SOP+PROFORM MOD'!$A$5:$AD$750,MATCH(AJ$2,'TD SOP+PROFORM MOD'!$B$2:$AD$2,0)+1,0),0)</f>
        <v>0</v>
      </c>
      <c r="AK541" s="25">
        <f>IFERROR(VLOOKUP($A541,'TD SOP+PROFORM MOD'!$A$5:$AD$750,MATCH(AK$4,'TD SOP+PROFORM MOD'!$B$2:$AD$2,0)+1,0),0)+IFERROR(VLOOKUP($A541,'TD SOP+PROFORM MOD'!$A$5:$AD$750,MATCH(AK$2,'TD SOP+PROFORM MOD'!$B$2:$AD$2,0)+1,0),0)</f>
        <v>0</v>
      </c>
      <c r="AL541" s="26" t="str">
        <f t="shared" si="140"/>
        <v/>
      </c>
      <c r="AM541" s="25">
        <f t="shared" si="142"/>
        <v>0</v>
      </c>
      <c r="AN541" s="25">
        <f t="shared" si="142"/>
        <v>0</v>
      </c>
      <c r="AO541" s="26" t="str">
        <f t="shared" si="141"/>
        <v/>
      </c>
      <c r="AR541" s="25">
        <f>SUMIF('B&amp;S YTD LFY'!B:B,"="&amp;A541,'B&amp;S YTD LFY'!C:C)</f>
        <v>0</v>
      </c>
      <c r="AS541" s="25">
        <f t="shared" si="143"/>
        <v>0</v>
      </c>
      <c r="AT541" s="25"/>
    </row>
    <row r="542" spans="1:46" x14ac:dyDescent="0.35">
      <c r="A542" s="24">
        <f>IF(AND('TD SOP+PROFORM MOD'!A539&lt;&gt;"",'TD SOP+PROFORM MOD'!A539&lt;&gt;"TOTAL"),'TD SOP+PROFORM MOD'!A539,0)</f>
        <v>0</v>
      </c>
      <c r="C542" s="25" t="str">
        <f>IFERROR(VLOOKUP($A542,'TD SOP+PROFORM MOD'!$A$5:$AD$750,MATCH(C$4,'TD SOP+PROFORM MOD'!$B$2:$AT$2,0)+1,0),"")</f>
        <v/>
      </c>
      <c r="D542" s="25" t="str">
        <f>IFERROR(VLOOKUP($A542,'TD SOP+PROFORM MOD'!$A$5:$AD$750,MATCH(D$4,'TD SOP+PROFORM MOD'!$B$2:$AT$2,0)+1,0),"")</f>
        <v/>
      </c>
      <c r="E542" s="26" t="str">
        <f t="shared" si="129"/>
        <v/>
      </c>
      <c r="F542" s="25" t="str">
        <f>IFERROR(VLOOKUP($A542,'TD SOP+PROFORM MOD'!$A$5:$AD$750,MATCH(F$4,'TD SOP+PROFORM MOD'!$B$2:$AT$2,0)+1,0),"")</f>
        <v/>
      </c>
      <c r="G542" s="25" t="str">
        <f>IFERROR(VLOOKUP($A542,'TD SOP+PROFORM MOD'!$A$5:$AD$750,MATCH(G$4,'TD SOP+PROFORM MOD'!$B$2:$AT$2,0)+1,0),"")</f>
        <v/>
      </c>
      <c r="H542" s="26" t="str">
        <f t="shared" si="130"/>
        <v/>
      </c>
      <c r="I542" s="25" t="str">
        <f>IFERROR(VLOOKUP($A542,'TD SOP+PROFORM MOD'!$A$5:$AD$750,MATCH(I$4,'TD SOP+PROFORM MOD'!$B$2:$AT$2,0)+1,0),"")</f>
        <v/>
      </c>
      <c r="J542" s="25" t="str">
        <f>IFERROR(VLOOKUP($A542,'TD SOP+PROFORM MOD'!$A$5:$AD$750,MATCH(J$4,'TD SOP+PROFORM MOD'!$B$2:$AT$2,0)+1,0),"")</f>
        <v/>
      </c>
      <c r="K542" s="26" t="str">
        <f t="shared" si="131"/>
        <v/>
      </c>
      <c r="L542" s="25" t="str">
        <f>IFERROR(VLOOKUP($A542,'TD SOP+PROFORM MOD'!$A$5:$AD$750,MATCH(L$4,'TD SOP+PROFORM MOD'!$B$2:$AT$2,0)+1,0),"")</f>
        <v/>
      </c>
      <c r="M542" s="25" t="str">
        <f>IFERROR(VLOOKUP($A542,'TD SOP+PROFORM MOD'!$A$5:$AD$750,MATCH(M$4,'TD SOP+PROFORM MOD'!$B$2:$AT$2,0)+1,0),"")</f>
        <v/>
      </c>
      <c r="N542" s="26" t="str">
        <f t="shared" si="132"/>
        <v/>
      </c>
      <c r="O542" s="25">
        <f>IFERROR(VLOOKUP($A542,'TD SOP+PROFORM MOD'!$A$5:$AD$750,MATCH(O$4,'TD SOP+PROFORM MOD'!$B$2:$AD$2,0)+1,0),0)+IFERROR(VLOOKUP($A542,'TD SOP+PROFORM MOD'!$A$5:$AD$750,MATCH(O$2,'TD SOP+PROFORM MOD'!$B$2:$AD$2,0)+1,0),0)</f>
        <v>0</v>
      </c>
      <c r="P542" s="25">
        <f>IFERROR(VLOOKUP($A542,'TD SOP+PROFORM MOD'!$A$5:$AD$750,MATCH(P$4,'TD SOP+PROFORM MOD'!$B$2:$AD$2,0)+1,0),0)+IFERROR(VLOOKUP($A542,'TD SOP+PROFORM MOD'!$A$5:$AD$750,MATCH(P$2,'TD SOP+PROFORM MOD'!$B$2:$AD$2,0)+1,0),0)</f>
        <v>0</v>
      </c>
      <c r="Q542" s="26" t="str">
        <f t="shared" si="133"/>
        <v/>
      </c>
      <c r="R542" s="25">
        <f>IFERROR(VLOOKUP($A542,'TD SOP+PROFORM MOD'!$A$5:$AD$750,MATCH(R$4,'TD SOP+PROFORM MOD'!$B$2:$AD$2,0)+1,0),0)+IFERROR(VLOOKUP($A542,'TD SOP+PROFORM MOD'!$A$5:$AD$750,MATCH(R$2,'TD SOP+PROFORM MOD'!$B$2:$AD$2,0)+1,0),0)</f>
        <v>0</v>
      </c>
      <c r="S542" s="25">
        <f>IFERROR(VLOOKUP($A542,'TD SOP+PROFORM MOD'!$A$5:$AD$750,MATCH(S$4,'TD SOP+PROFORM MOD'!$B$2:$AD$2,0)+1,0),0)+IFERROR(VLOOKUP($A542,'TD SOP+PROFORM MOD'!$A$5:$AD$750,MATCH(S$2,'TD SOP+PROFORM MOD'!$B$2:$AD$2,0)+1,0),0)</f>
        <v>0</v>
      </c>
      <c r="T542" s="26" t="str">
        <f t="shared" si="134"/>
        <v/>
      </c>
      <c r="U542" s="25">
        <f>IFERROR(VLOOKUP($A542,'TD SOP+PROFORM MOD'!$A$5:$AD$750,MATCH(U$4,'TD SOP+PROFORM MOD'!$B$2:$AD$2,0)+1,0),0)+IFERROR(VLOOKUP($A542,'TD SOP+PROFORM MOD'!$A$5:$AD$750,MATCH(U$2,'TD SOP+PROFORM MOD'!$B$2:$AD$2,0)+1,0),0)</f>
        <v>0</v>
      </c>
      <c r="V542" s="25">
        <f>IFERROR(VLOOKUP($A542,'TD SOP+PROFORM MOD'!$A$5:$AD$750,MATCH(V$4,'TD SOP+PROFORM MOD'!$B$2:$AD$2,0)+1,0),0)+IFERROR(VLOOKUP($A542,'TD SOP+PROFORM MOD'!$A$5:$AD$750,MATCH(V$2,'TD SOP+PROFORM MOD'!$B$2:$AD$2,0)+1,0),0)</f>
        <v>0</v>
      </c>
      <c r="W542" s="26" t="str">
        <f t="shared" si="135"/>
        <v/>
      </c>
      <c r="X542" s="25">
        <f>IFERROR(VLOOKUP($A542,'TD SOP+PROFORM MOD'!$A$5:$AD$750,MATCH(X$4,'TD SOP+PROFORM MOD'!$B$2:$AD$2,0)+1,0),0)+IFERROR(VLOOKUP($A542,'TD SOP+PROFORM MOD'!$A$5:$AD$750,MATCH(X$2,'TD SOP+PROFORM MOD'!$B$2:$AD$2,0)+1,0),0)</f>
        <v>0</v>
      </c>
      <c r="Y542" s="25">
        <f>IFERROR(VLOOKUP($A542,'TD SOP+PROFORM MOD'!$A$5:$AD$750,MATCH(Y$4,'TD SOP+PROFORM MOD'!$B$2:$AD$2,0)+1,0),0)+IFERROR(VLOOKUP($A542,'TD SOP+PROFORM MOD'!$A$5:$AD$750,MATCH(Y$2,'TD SOP+PROFORM MOD'!$B$2:$AD$2,0)+1,0),0)</f>
        <v>0</v>
      </c>
      <c r="Z542" s="26" t="str">
        <f t="shared" si="136"/>
        <v/>
      </c>
      <c r="AA542" s="25">
        <f>IFERROR(VLOOKUP($A542,'TD SOP+PROFORM MOD'!$A$5:$AD$750,MATCH(AA$4,'TD SOP+PROFORM MOD'!$B$2:$AD$2,0)+1,0),0)+IFERROR(VLOOKUP($A542,'TD SOP+PROFORM MOD'!$A$5:$AD$750,MATCH(AA$2,'TD SOP+PROFORM MOD'!$B$2:$AD$2,0)+1,0),0)</f>
        <v>0</v>
      </c>
      <c r="AB542" s="25">
        <f>IFERROR(VLOOKUP($A542,'TD SOP+PROFORM MOD'!$A$5:$AD$750,MATCH(AB$4,'TD SOP+PROFORM MOD'!$B$2:$AD$2,0)+1,0),0)+IFERROR(VLOOKUP($A542,'TD SOP+PROFORM MOD'!$A$5:$AD$750,MATCH(AB$2,'TD SOP+PROFORM MOD'!$B$2:$AD$2,0)+1,0),0)</f>
        <v>0</v>
      </c>
      <c r="AC542" s="26" t="str">
        <f t="shared" si="137"/>
        <v/>
      </c>
      <c r="AD542" s="25">
        <f>IFERROR(VLOOKUP($A542,'TD SOP+PROFORM MOD'!$A$5:$AD$750,MATCH(AD$4,'TD SOP+PROFORM MOD'!$B$2:$AD$2,0)+1,0),0)+IFERROR(VLOOKUP($A542,'TD SOP+PROFORM MOD'!$A$5:$AD$750,MATCH(AD$2,'TD SOP+PROFORM MOD'!$B$2:$AD$2,0)+1,0),0)</f>
        <v>0</v>
      </c>
      <c r="AE542" s="25">
        <f>IFERROR(VLOOKUP($A542,'TD SOP+PROFORM MOD'!$A$5:$AD$750,MATCH(AE$4,'TD SOP+PROFORM MOD'!$B$2:$AD$2,0)+1,0),0)+IFERROR(VLOOKUP($A542,'TD SOP+PROFORM MOD'!$A$5:$AD$750,MATCH(AE$2,'TD SOP+PROFORM MOD'!$B$2:$AD$2,0)+1,0),0)</f>
        <v>0</v>
      </c>
      <c r="AF542" s="26" t="str">
        <f t="shared" si="138"/>
        <v/>
      </c>
      <c r="AG542" s="25">
        <f>IFERROR(VLOOKUP($A542,'TD SOP+PROFORM MOD'!$A$5:$AD$750,MATCH(AG$4,'TD SOP+PROFORM MOD'!$B$2:$AD$2,0)+1,0),0)+IFERROR(VLOOKUP($A542,'TD SOP+PROFORM MOD'!$A$5:$AD$750,MATCH(AG$2,'TD SOP+PROFORM MOD'!$B$2:$AD$2,0)+1,0),0)</f>
        <v>0</v>
      </c>
      <c r="AH542" s="25">
        <f>IFERROR(VLOOKUP($A542,'TD SOP+PROFORM MOD'!$A$5:$AD$750,MATCH(AH$4,'TD SOP+PROFORM MOD'!$B$2:$AD$2,0)+1,0),0)+IFERROR(VLOOKUP($A542,'TD SOP+PROFORM MOD'!$A$5:$AD$750,MATCH(AH$2,'TD SOP+PROFORM MOD'!$B$2:$AD$2,0)+1,0),0)</f>
        <v>0</v>
      </c>
      <c r="AI542" s="26" t="str">
        <f t="shared" si="139"/>
        <v/>
      </c>
      <c r="AJ542" s="25">
        <f>IFERROR(VLOOKUP($A542,'TD SOP+PROFORM MOD'!$A$5:$AD$750,MATCH(AJ$4,'TD SOP+PROFORM MOD'!$B$2:$AD$2,0)+1,0),0)+IFERROR(VLOOKUP($A542,'TD SOP+PROFORM MOD'!$A$5:$AD$750,MATCH(AJ$2,'TD SOP+PROFORM MOD'!$B$2:$AD$2,0)+1,0),0)</f>
        <v>0</v>
      </c>
      <c r="AK542" s="25">
        <f>IFERROR(VLOOKUP($A542,'TD SOP+PROFORM MOD'!$A$5:$AD$750,MATCH(AK$4,'TD SOP+PROFORM MOD'!$B$2:$AD$2,0)+1,0),0)+IFERROR(VLOOKUP($A542,'TD SOP+PROFORM MOD'!$A$5:$AD$750,MATCH(AK$2,'TD SOP+PROFORM MOD'!$B$2:$AD$2,0)+1,0),0)</f>
        <v>0</v>
      </c>
      <c r="AL542" s="26" t="str">
        <f t="shared" si="140"/>
        <v/>
      </c>
      <c r="AM542" s="25">
        <f t="shared" si="142"/>
        <v>0</v>
      </c>
      <c r="AN542" s="25">
        <f t="shared" si="142"/>
        <v>0</v>
      </c>
      <c r="AO542" s="26" t="str">
        <f t="shared" si="141"/>
        <v/>
      </c>
      <c r="AR542" s="25">
        <f>SUMIF('B&amp;S YTD LFY'!B:B,"="&amp;A542,'B&amp;S YTD LFY'!C:C)</f>
        <v>0</v>
      </c>
      <c r="AS542" s="25">
        <f t="shared" si="143"/>
        <v>0</v>
      </c>
      <c r="AT542" s="25"/>
    </row>
    <row r="543" spans="1:46" x14ac:dyDescent="0.35">
      <c r="A543" s="24">
        <f>IF(AND('TD SOP+PROFORM MOD'!A540&lt;&gt;"",'TD SOP+PROFORM MOD'!A540&lt;&gt;"TOTAL"),'TD SOP+PROFORM MOD'!A540,0)</f>
        <v>0</v>
      </c>
      <c r="C543" s="25" t="str">
        <f>IFERROR(VLOOKUP($A543,'TD SOP+PROFORM MOD'!$A$5:$AD$750,MATCH(C$4,'TD SOP+PROFORM MOD'!$B$2:$AT$2,0)+1,0),"")</f>
        <v/>
      </c>
      <c r="D543" s="25" t="str">
        <f>IFERROR(VLOOKUP($A543,'TD SOP+PROFORM MOD'!$A$5:$AD$750,MATCH(D$4,'TD SOP+PROFORM MOD'!$B$2:$AT$2,0)+1,0),"")</f>
        <v/>
      </c>
      <c r="E543" s="26" t="str">
        <f t="shared" si="129"/>
        <v/>
      </c>
      <c r="F543" s="25" t="str">
        <f>IFERROR(VLOOKUP($A543,'TD SOP+PROFORM MOD'!$A$5:$AD$750,MATCH(F$4,'TD SOP+PROFORM MOD'!$B$2:$AT$2,0)+1,0),"")</f>
        <v/>
      </c>
      <c r="G543" s="25" t="str">
        <f>IFERROR(VLOOKUP($A543,'TD SOP+PROFORM MOD'!$A$5:$AD$750,MATCH(G$4,'TD SOP+PROFORM MOD'!$B$2:$AT$2,0)+1,0),"")</f>
        <v/>
      </c>
      <c r="H543" s="26" t="str">
        <f t="shared" si="130"/>
        <v/>
      </c>
      <c r="I543" s="25" t="str">
        <f>IFERROR(VLOOKUP($A543,'TD SOP+PROFORM MOD'!$A$5:$AD$750,MATCH(I$4,'TD SOP+PROFORM MOD'!$B$2:$AT$2,0)+1,0),"")</f>
        <v/>
      </c>
      <c r="J543" s="25" t="str">
        <f>IFERROR(VLOOKUP($A543,'TD SOP+PROFORM MOD'!$A$5:$AD$750,MATCH(J$4,'TD SOP+PROFORM MOD'!$B$2:$AT$2,0)+1,0),"")</f>
        <v/>
      </c>
      <c r="K543" s="26" t="str">
        <f t="shared" si="131"/>
        <v/>
      </c>
      <c r="L543" s="25" t="str">
        <f>IFERROR(VLOOKUP($A543,'TD SOP+PROFORM MOD'!$A$5:$AD$750,MATCH(L$4,'TD SOP+PROFORM MOD'!$B$2:$AT$2,0)+1,0),"")</f>
        <v/>
      </c>
      <c r="M543" s="25" t="str">
        <f>IFERROR(VLOOKUP($A543,'TD SOP+PROFORM MOD'!$A$5:$AD$750,MATCH(M$4,'TD SOP+PROFORM MOD'!$B$2:$AT$2,0)+1,0),"")</f>
        <v/>
      </c>
      <c r="N543" s="26" t="str">
        <f t="shared" si="132"/>
        <v/>
      </c>
      <c r="O543" s="25">
        <f>IFERROR(VLOOKUP($A543,'TD SOP+PROFORM MOD'!$A$5:$AD$750,MATCH(O$4,'TD SOP+PROFORM MOD'!$B$2:$AD$2,0)+1,0),0)+IFERROR(VLOOKUP($A543,'TD SOP+PROFORM MOD'!$A$5:$AD$750,MATCH(O$2,'TD SOP+PROFORM MOD'!$B$2:$AD$2,0)+1,0),0)</f>
        <v>0</v>
      </c>
      <c r="P543" s="25">
        <f>IFERROR(VLOOKUP($A543,'TD SOP+PROFORM MOD'!$A$5:$AD$750,MATCH(P$4,'TD SOP+PROFORM MOD'!$B$2:$AD$2,0)+1,0),0)+IFERROR(VLOOKUP($A543,'TD SOP+PROFORM MOD'!$A$5:$AD$750,MATCH(P$2,'TD SOP+PROFORM MOD'!$B$2:$AD$2,0)+1,0),0)</f>
        <v>0</v>
      </c>
      <c r="Q543" s="26" t="str">
        <f t="shared" si="133"/>
        <v/>
      </c>
      <c r="R543" s="25">
        <f>IFERROR(VLOOKUP($A543,'TD SOP+PROFORM MOD'!$A$5:$AD$750,MATCH(R$4,'TD SOP+PROFORM MOD'!$B$2:$AD$2,0)+1,0),0)+IFERROR(VLOOKUP($A543,'TD SOP+PROFORM MOD'!$A$5:$AD$750,MATCH(R$2,'TD SOP+PROFORM MOD'!$B$2:$AD$2,0)+1,0),0)</f>
        <v>0</v>
      </c>
      <c r="S543" s="25">
        <f>IFERROR(VLOOKUP($A543,'TD SOP+PROFORM MOD'!$A$5:$AD$750,MATCH(S$4,'TD SOP+PROFORM MOD'!$B$2:$AD$2,0)+1,0),0)+IFERROR(VLOOKUP($A543,'TD SOP+PROFORM MOD'!$A$5:$AD$750,MATCH(S$2,'TD SOP+PROFORM MOD'!$B$2:$AD$2,0)+1,0),0)</f>
        <v>0</v>
      </c>
      <c r="T543" s="26" t="str">
        <f t="shared" si="134"/>
        <v/>
      </c>
      <c r="U543" s="25">
        <f>IFERROR(VLOOKUP($A543,'TD SOP+PROFORM MOD'!$A$5:$AD$750,MATCH(U$4,'TD SOP+PROFORM MOD'!$B$2:$AD$2,0)+1,0),0)+IFERROR(VLOOKUP($A543,'TD SOP+PROFORM MOD'!$A$5:$AD$750,MATCH(U$2,'TD SOP+PROFORM MOD'!$B$2:$AD$2,0)+1,0),0)</f>
        <v>0</v>
      </c>
      <c r="V543" s="25">
        <f>IFERROR(VLOOKUP($A543,'TD SOP+PROFORM MOD'!$A$5:$AD$750,MATCH(V$4,'TD SOP+PROFORM MOD'!$B$2:$AD$2,0)+1,0),0)+IFERROR(VLOOKUP($A543,'TD SOP+PROFORM MOD'!$A$5:$AD$750,MATCH(V$2,'TD SOP+PROFORM MOD'!$B$2:$AD$2,0)+1,0),0)</f>
        <v>0</v>
      </c>
      <c r="W543" s="26" t="str">
        <f t="shared" si="135"/>
        <v/>
      </c>
      <c r="X543" s="25">
        <f>IFERROR(VLOOKUP($A543,'TD SOP+PROFORM MOD'!$A$5:$AD$750,MATCH(X$4,'TD SOP+PROFORM MOD'!$B$2:$AD$2,0)+1,0),0)+IFERROR(VLOOKUP($A543,'TD SOP+PROFORM MOD'!$A$5:$AD$750,MATCH(X$2,'TD SOP+PROFORM MOD'!$B$2:$AD$2,0)+1,0),0)</f>
        <v>0</v>
      </c>
      <c r="Y543" s="25">
        <f>IFERROR(VLOOKUP($A543,'TD SOP+PROFORM MOD'!$A$5:$AD$750,MATCH(Y$4,'TD SOP+PROFORM MOD'!$B$2:$AD$2,0)+1,0),0)+IFERROR(VLOOKUP($A543,'TD SOP+PROFORM MOD'!$A$5:$AD$750,MATCH(Y$2,'TD SOP+PROFORM MOD'!$B$2:$AD$2,0)+1,0),0)</f>
        <v>0</v>
      </c>
      <c r="Z543" s="26" t="str">
        <f t="shared" si="136"/>
        <v/>
      </c>
      <c r="AA543" s="25">
        <f>IFERROR(VLOOKUP($A543,'TD SOP+PROFORM MOD'!$A$5:$AD$750,MATCH(AA$4,'TD SOP+PROFORM MOD'!$B$2:$AD$2,0)+1,0),0)+IFERROR(VLOOKUP($A543,'TD SOP+PROFORM MOD'!$A$5:$AD$750,MATCH(AA$2,'TD SOP+PROFORM MOD'!$B$2:$AD$2,0)+1,0),0)</f>
        <v>0</v>
      </c>
      <c r="AB543" s="25">
        <f>IFERROR(VLOOKUP($A543,'TD SOP+PROFORM MOD'!$A$5:$AD$750,MATCH(AB$4,'TD SOP+PROFORM MOD'!$B$2:$AD$2,0)+1,0),0)+IFERROR(VLOOKUP($A543,'TD SOP+PROFORM MOD'!$A$5:$AD$750,MATCH(AB$2,'TD SOP+PROFORM MOD'!$B$2:$AD$2,0)+1,0),0)</f>
        <v>0</v>
      </c>
      <c r="AC543" s="26" t="str">
        <f t="shared" si="137"/>
        <v/>
      </c>
      <c r="AD543" s="25">
        <f>IFERROR(VLOOKUP($A543,'TD SOP+PROFORM MOD'!$A$5:$AD$750,MATCH(AD$4,'TD SOP+PROFORM MOD'!$B$2:$AD$2,0)+1,0),0)+IFERROR(VLOOKUP($A543,'TD SOP+PROFORM MOD'!$A$5:$AD$750,MATCH(AD$2,'TD SOP+PROFORM MOD'!$B$2:$AD$2,0)+1,0),0)</f>
        <v>0</v>
      </c>
      <c r="AE543" s="25">
        <f>IFERROR(VLOOKUP($A543,'TD SOP+PROFORM MOD'!$A$5:$AD$750,MATCH(AE$4,'TD SOP+PROFORM MOD'!$B$2:$AD$2,0)+1,0),0)+IFERROR(VLOOKUP($A543,'TD SOP+PROFORM MOD'!$A$5:$AD$750,MATCH(AE$2,'TD SOP+PROFORM MOD'!$B$2:$AD$2,0)+1,0),0)</f>
        <v>0</v>
      </c>
      <c r="AF543" s="26" t="str">
        <f t="shared" si="138"/>
        <v/>
      </c>
      <c r="AG543" s="25">
        <f>IFERROR(VLOOKUP($A543,'TD SOP+PROFORM MOD'!$A$5:$AD$750,MATCH(AG$4,'TD SOP+PROFORM MOD'!$B$2:$AD$2,0)+1,0),0)+IFERROR(VLOOKUP($A543,'TD SOP+PROFORM MOD'!$A$5:$AD$750,MATCH(AG$2,'TD SOP+PROFORM MOD'!$B$2:$AD$2,0)+1,0),0)</f>
        <v>0</v>
      </c>
      <c r="AH543" s="25">
        <f>IFERROR(VLOOKUP($A543,'TD SOP+PROFORM MOD'!$A$5:$AD$750,MATCH(AH$4,'TD SOP+PROFORM MOD'!$B$2:$AD$2,0)+1,0),0)+IFERROR(VLOOKUP($A543,'TD SOP+PROFORM MOD'!$A$5:$AD$750,MATCH(AH$2,'TD SOP+PROFORM MOD'!$B$2:$AD$2,0)+1,0),0)</f>
        <v>0</v>
      </c>
      <c r="AI543" s="26" t="str">
        <f t="shared" si="139"/>
        <v/>
      </c>
      <c r="AJ543" s="25">
        <f>IFERROR(VLOOKUP($A543,'TD SOP+PROFORM MOD'!$A$5:$AD$750,MATCH(AJ$4,'TD SOP+PROFORM MOD'!$B$2:$AD$2,0)+1,0),0)+IFERROR(VLOOKUP($A543,'TD SOP+PROFORM MOD'!$A$5:$AD$750,MATCH(AJ$2,'TD SOP+PROFORM MOD'!$B$2:$AD$2,0)+1,0),0)</f>
        <v>0</v>
      </c>
      <c r="AK543" s="25">
        <f>IFERROR(VLOOKUP($A543,'TD SOP+PROFORM MOD'!$A$5:$AD$750,MATCH(AK$4,'TD SOP+PROFORM MOD'!$B$2:$AD$2,0)+1,0),0)+IFERROR(VLOOKUP($A543,'TD SOP+PROFORM MOD'!$A$5:$AD$750,MATCH(AK$2,'TD SOP+PROFORM MOD'!$B$2:$AD$2,0)+1,0),0)</f>
        <v>0</v>
      </c>
      <c r="AL543" s="26" t="str">
        <f t="shared" si="140"/>
        <v/>
      </c>
      <c r="AM543" s="25">
        <f t="shared" si="142"/>
        <v>0</v>
      </c>
      <c r="AN543" s="25">
        <f t="shared" si="142"/>
        <v>0</v>
      </c>
      <c r="AO543" s="26" t="str">
        <f t="shared" si="141"/>
        <v/>
      </c>
      <c r="AR543" s="25">
        <f>SUMIF('B&amp;S YTD LFY'!B:B,"="&amp;A543,'B&amp;S YTD LFY'!C:C)</f>
        <v>0</v>
      </c>
      <c r="AS543" s="25">
        <f t="shared" si="143"/>
        <v>0</v>
      </c>
      <c r="AT543" s="25"/>
    </row>
    <row r="544" spans="1:46" x14ac:dyDescent="0.35">
      <c r="A544" s="24">
        <f>IF(AND('TD SOP+PROFORM MOD'!A541&lt;&gt;"",'TD SOP+PROFORM MOD'!A541&lt;&gt;"TOTAL"),'TD SOP+PROFORM MOD'!A541,0)</f>
        <v>0</v>
      </c>
      <c r="C544" s="25" t="str">
        <f>IFERROR(VLOOKUP($A544,'TD SOP+PROFORM MOD'!$A$5:$AD$750,MATCH(C$4,'TD SOP+PROFORM MOD'!$B$2:$AT$2,0)+1,0),"")</f>
        <v/>
      </c>
      <c r="D544" s="25" t="str">
        <f>IFERROR(VLOOKUP($A544,'TD SOP+PROFORM MOD'!$A$5:$AD$750,MATCH(D$4,'TD SOP+PROFORM MOD'!$B$2:$AT$2,0)+1,0),"")</f>
        <v/>
      </c>
      <c r="E544" s="26" t="str">
        <f t="shared" si="129"/>
        <v/>
      </c>
      <c r="F544" s="25" t="str">
        <f>IFERROR(VLOOKUP($A544,'TD SOP+PROFORM MOD'!$A$5:$AD$750,MATCH(F$4,'TD SOP+PROFORM MOD'!$B$2:$AT$2,0)+1,0),"")</f>
        <v/>
      </c>
      <c r="G544" s="25" t="str">
        <f>IFERROR(VLOOKUP($A544,'TD SOP+PROFORM MOD'!$A$5:$AD$750,MATCH(G$4,'TD SOP+PROFORM MOD'!$B$2:$AT$2,0)+1,0),"")</f>
        <v/>
      </c>
      <c r="H544" s="26" t="str">
        <f t="shared" si="130"/>
        <v/>
      </c>
      <c r="I544" s="25" t="str">
        <f>IFERROR(VLOOKUP($A544,'TD SOP+PROFORM MOD'!$A$5:$AD$750,MATCH(I$4,'TD SOP+PROFORM MOD'!$B$2:$AT$2,0)+1,0),"")</f>
        <v/>
      </c>
      <c r="J544" s="25" t="str">
        <f>IFERROR(VLOOKUP($A544,'TD SOP+PROFORM MOD'!$A$5:$AD$750,MATCH(J$4,'TD SOP+PROFORM MOD'!$B$2:$AT$2,0)+1,0),"")</f>
        <v/>
      </c>
      <c r="K544" s="26" t="str">
        <f t="shared" si="131"/>
        <v/>
      </c>
      <c r="L544" s="25" t="str">
        <f>IFERROR(VLOOKUP($A544,'TD SOP+PROFORM MOD'!$A$5:$AD$750,MATCH(L$4,'TD SOP+PROFORM MOD'!$B$2:$AT$2,0)+1,0),"")</f>
        <v/>
      </c>
      <c r="M544" s="25" t="str">
        <f>IFERROR(VLOOKUP($A544,'TD SOP+PROFORM MOD'!$A$5:$AD$750,MATCH(M$4,'TD SOP+PROFORM MOD'!$B$2:$AT$2,0)+1,0),"")</f>
        <v/>
      </c>
      <c r="N544" s="26" t="str">
        <f t="shared" si="132"/>
        <v/>
      </c>
      <c r="O544" s="25">
        <f>IFERROR(VLOOKUP($A544,'TD SOP+PROFORM MOD'!$A$5:$AD$750,MATCH(O$4,'TD SOP+PROFORM MOD'!$B$2:$AD$2,0)+1,0),0)+IFERROR(VLOOKUP($A544,'TD SOP+PROFORM MOD'!$A$5:$AD$750,MATCH(O$2,'TD SOP+PROFORM MOD'!$B$2:$AD$2,0)+1,0),0)</f>
        <v>0</v>
      </c>
      <c r="P544" s="25">
        <f>IFERROR(VLOOKUP($A544,'TD SOP+PROFORM MOD'!$A$5:$AD$750,MATCH(P$4,'TD SOP+PROFORM MOD'!$B$2:$AD$2,0)+1,0),0)+IFERROR(VLOOKUP($A544,'TD SOP+PROFORM MOD'!$A$5:$AD$750,MATCH(P$2,'TD SOP+PROFORM MOD'!$B$2:$AD$2,0)+1,0),0)</f>
        <v>0</v>
      </c>
      <c r="Q544" s="26" t="str">
        <f t="shared" si="133"/>
        <v/>
      </c>
      <c r="R544" s="25">
        <f>IFERROR(VLOOKUP($A544,'TD SOP+PROFORM MOD'!$A$5:$AD$750,MATCH(R$4,'TD SOP+PROFORM MOD'!$B$2:$AD$2,0)+1,0),0)+IFERROR(VLOOKUP($A544,'TD SOP+PROFORM MOD'!$A$5:$AD$750,MATCH(R$2,'TD SOP+PROFORM MOD'!$B$2:$AD$2,0)+1,0),0)</f>
        <v>0</v>
      </c>
      <c r="S544" s="25">
        <f>IFERROR(VLOOKUP($A544,'TD SOP+PROFORM MOD'!$A$5:$AD$750,MATCH(S$4,'TD SOP+PROFORM MOD'!$B$2:$AD$2,0)+1,0),0)+IFERROR(VLOOKUP($A544,'TD SOP+PROFORM MOD'!$A$5:$AD$750,MATCH(S$2,'TD SOP+PROFORM MOD'!$B$2:$AD$2,0)+1,0),0)</f>
        <v>0</v>
      </c>
      <c r="T544" s="26" t="str">
        <f t="shared" si="134"/>
        <v/>
      </c>
      <c r="U544" s="25">
        <f>IFERROR(VLOOKUP($A544,'TD SOP+PROFORM MOD'!$A$5:$AD$750,MATCH(U$4,'TD SOP+PROFORM MOD'!$B$2:$AD$2,0)+1,0),0)+IFERROR(VLOOKUP($A544,'TD SOP+PROFORM MOD'!$A$5:$AD$750,MATCH(U$2,'TD SOP+PROFORM MOD'!$B$2:$AD$2,0)+1,0),0)</f>
        <v>0</v>
      </c>
      <c r="V544" s="25">
        <f>IFERROR(VLOOKUP($A544,'TD SOP+PROFORM MOD'!$A$5:$AD$750,MATCH(V$4,'TD SOP+PROFORM MOD'!$B$2:$AD$2,0)+1,0),0)+IFERROR(VLOOKUP($A544,'TD SOP+PROFORM MOD'!$A$5:$AD$750,MATCH(V$2,'TD SOP+PROFORM MOD'!$B$2:$AD$2,0)+1,0),0)</f>
        <v>0</v>
      </c>
      <c r="W544" s="26" t="str">
        <f t="shared" si="135"/>
        <v/>
      </c>
      <c r="X544" s="25">
        <f>IFERROR(VLOOKUP($A544,'TD SOP+PROFORM MOD'!$A$5:$AD$750,MATCH(X$4,'TD SOP+PROFORM MOD'!$B$2:$AD$2,0)+1,0),0)+IFERROR(VLOOKUP($A544,'TD SOP+PROFORM MOD'!$A$5:$AD$750,MATCH(X$2,'TD SOP+PROFORM MOD'!$B$2:$AD$2,0)+1,0),0)</f>
        <v>0</v>
      </c>
      <c r="Y544" s="25">
        <f>IFERROR(VLOOKUP($A544,'TD SOP+PROFORM MOD'!$A$5:$AD$750,MATCH(Y$4,'TD SOP+PROFORM MOD'!$B$2:$AD$2,0)+1,0),0)+IFERROR(VLOOKUP($A544,'TD SOP+PROFORM MOD'!$A$5:$AD$750,MATCH(Y$2,'TD SOP+PROFORM MOD'!$B$2:$AD$2,0)+1,0),0)</f>
        <v>0</v>
      </c>
      <c r="Z544" s="26" t="str">
        <f t="shared" si="136"/>
        <v/>
      </c>
      <c r="AA544" s="25">
        <f>IFERROR(VLOOKUP($A544,'TD SOP+PROFORM MOD'!$A$5:$AD$750,MATCH(AA$4,'TD SOP+PROFORM MOD'!$B$2:$AD$2,0)+1,0),0)+IFERROR(VLOOKUP($A544,'TD SOP+PROFORM MOD'!$A$5:$AD$750,MATCH(AA$2,'TD SOP+PROFORM MOD'!$B$2:$AD$2,0)+1,0),0)</f>
        <v>0</v>
      </c>
      <c r="AB544" s="25">
        <f>IFERROR(VLOOKUP($A544,'TD SOP+PROFORM MOD'!$A$5:$AD$750,MATCH(AB$4,'TD SOP+PROFORM MOD'!$B$2:$AD$2,0)+1,0),0)+IFERROR(VLOOKUP($A544,'TD SOP+PROFORM MOD'!$A$5:$AD$750,MATCH(AB$2,'TD SOP+PROFORM MOD'!$B$2:$AD$2,0)+1,0),0)</f>
        <v>0</v>
      </c>
      <c r="AC544" s="26" t="str">
        <f t="shared" si="137"/>
        <v/>
      </c>
      <c r="AD544" s="25">
        <f>IFERROR(VLOOKUP($A544,'TD SOP+PROFORM MOD'!$A$5:$AD$750,MATCH(AD$4,'TD SOP+PROFORM MOD'!$B$2:$AD$2,0)+1,0),0)+IFERROR(VLOOKUP($A544,'TD SOP+PROFORM MOD'!$A$5:$AD$750,MATCH(AD$2,'TD SOP+PROFORM MOD'!$B$2:$AD$2,0)+1,0),0)</f>
        <v>0</v>
      </c>
      <c r="AE544" s="25">
        <f>IFERROR(VLOOKUP($A544,'TD SOP+PROFORM MOD'!$A$5:$AD$750,MATCH(AE$4,'TD SOP+PROFORM MOD'!$B$2:$AD$2,0)+1,0),0)+IFERROR(VLOOKUP($A544,'TD SOP+PROFORM MOD'!$A$5:$AD$750,MATCH(AE$2,'TD SOP+PROFORM MOD'!$B$2:$AD$2,0)+1,0),0)</f>
        <v>0</v>
      </c>
      <c r="AF544" s="26" t="str">
        <f t="shared" si="138"/>
        <v/>
      </c>
      <c r="AG544" s="25">
        <f>IFERROR(VLOOKUP($A544,'TD SOP+PROFORM MOD'!$A$5:$AD$750,MATCH(AG$4,'TD SOP+PROFORM MOD'!$B$2:$AD$2,0)+1,0),0)+IFERROR(VLOOKUP($A544,'TD SOP+PROFORM MOD'!$A$5:$AD$750,MATCH(AG$2,'TD SOP+PROFORM MOD'!$B$2:$AD$2,0)+1,0),0)</f>
        <v>0</v>
      </c>
      <c r="AH544" s="25">
        <f>IFERROR(VLOOKUP($A544,'TD SOP+PROFORM MOD'!$A$5:$AD$750,MATCH(AH$4,'TD SOP+PROFORM MOD'!$B$2:$AD$2,0)+1,0),0)+IFERROR(VLOOKUP($A544,'TD SOP+PROFORM MOD'!$A$5:$AD$750,MATCH(AH$2,'TD SOP+PROFORM MOD'!$B$2:$AD$2,0)+1,0),0)</f>
        <v>0</v>
      </c>
      <c r="AI544" s="26" t="str">
        <f t="shared" si="139"/>
        <v/>
      </c>
      <c r="AJ544" s="25">
        <f>IFERROR(VLOOKUP($A544,'TD SOP+PROFORM MOD'!$A$5:$AD$750,MATCH(AJ$4,'TD SOP+PROFORM MOD'!$B$2:$AD$2,0)+1,0),0)+IFERROR(VLOOKUP($A544,'TD SOP+PROFORM MOD'!$A$5:$AD$750,MATCH(AJ$2,'TD SOP+PROFORM MOD'!$B$2:$AD$2,0)+1,0),0)</f>
        <v>0</v>
      </c>
      <c r="AK544" s="25">
        <f>IFERROR(VLOOKUP($A544,'TD SOP+PROFORM MOD'!$A$5:$AD$750,MATCH(AK$4,'TD SOP+PROFORM MOD'!$B$2:$AD$2,0)+1,0),0)+IFERROR(VLOOKUP($A544,'TD SOP+PROFORM MOD'!$A$5:$AD$750,MATCH(AK$2,'TD SOP+PROFORM MOD'!$B$2:$AD$2,0)+1,0),0)</f>
        <v>0</v>
      </c>
      <c r="AL544" s="26" t="str">
        <f t="shared" si="140"/>
        <v/>
      </c>
      <c r="AM544" s="25">
        <f t="shared" si="142"/>
        <v>0</v>
      </c>
      <c r="AN544" s="25">
        <f t="shared" si="142"/>
        <v>0</v>
      </c>
      <c r="AO544" s="26" t="str">
        <f t="shared" si="141"/>
        <v/>
      </c>
      <c r="AR544" s="25">
        <f>SUMIF('B&amp;S YTD LFY'!B:B,"="&amp;A544,'B&amp;S YTD LFY'!C:C)</f>
        <v>0</v>
      </c>
      <c r="AS544" s="25">
        <f t="shared" si="143"/>
        <v>0</v>
      </c>
      <c r="AT544" s="25"/>
    </row>
    <row r="545" spans="1:46" x14ac:dyDescent="0.35">
      <c r="A545" s="24">
        <f>IF(AND('TD SOP+PROFORM MOD'!A542&lt;&gt;"",'TD SOP+PROFORM MOD'!A542&lt;&gt;"TOTAL"),'TD SOP+PROFORM MOD'!A542,0)</f>
        <v>0</v>
      </c>
      <c r="C545" s="25" t="str">
        <f>IFERROR(VLOOKUP($A545,'TD SOP+PROFORM MOD'!$A$5:$AD$750,MATCH(C$4,'TD SOP+PROFORM MOD'!$B$2:$AT$2,0)+1,0),"")</f>
        <v/>
      </c>
      <c r="D545" s="25" t="str">
        <f>IFERROR(VLOOKUP($A545,'TD SOP+PROFORM MOD'!$A$5:$AD$750,MATCH(D$4,'TD SOP+PROFORM MOD'!$B$2:$AT$2,0)+1,0),"")</f>
        <v/>
      </c>
      <c r="E545" s="26" t="str">
        <f t="shared" si="129"/>
        <v/>
      </c>
      <c r="F545" s="25" t="str">
        <f>IFERROR(VLOOKUP($A545,'TD SOP+PROFORM MOD'!$A$5:$AD$750,MATCH(F$4,'TD SOP+PROFORM MOD'!$B$2:$AT$2,0)+1,0),"")</f>
        <v/>
      </c>
      <c r="G545" s="25" t="str">
        <f>IFERROR(VLOOKUP($A545,'TD SOP+PROFORM MOD'!$A$5:$AD$750,MATCH(G$4,'TD SOP+PROFORM MOD'!$B$2:$AT$2,0)+1,0),"")</f>
        <v/>
      </c>
      <c r="H545" s="26" t="str">
        <f t="shared" si="130"/>
        <v/>
      </c>
      <c r="I545" s="25" t="str">
        <f>IFERROR(VLOOKUP($A545,'TD SOP+PROFORM MOD'!$A$5:$AD$750,MATCH(I$4,'TD SOP+PROFORM MOD'!$B$2:$AT$2,0)+1,0),"")</f>
        <v/>
      </c>
      <c r="J545" s="25" t="str">
        <f>IFERROR(VLOOKUP($A545,'TD SOP+PROFORM MOD'!$A$5:$AD$750,MATCH(J$4,'TD SOP+PROFORM MOD'!$B$2:$AT$2,0)+1,0),"")</f>
        <v/>
      </c>
      <c r="K545" s="26" t="str">
        <f t="shared" si="131"/>
        <v/>
      </c>
      <c r="L545" s="25" t="str">
        <f>IFERROR(VLOOKUP($A545,'TD SOP+PROFORM MOD'!$A$5:$AD$750,MATCH(L$4,'TD SOP+PROFORM MOD'!$B$2:$AT$2,0)+1,0),"")</f>
        <v/>
      </c>
      <c r="M545" s="25" t="str">
        <f>IFERROR(VLOOKUP($A545,'TD SOP+PROFORM MOD'!$A$5:$AD$750,MATCH(M$4,'TD SOP+PROFORM MOD'!$B$2:$AT$2,0)+1,0),"")</f>
        <v/>
      </c>
      <c r="N545" s="26" t="str">
        <f t="shared" si="132"/>
        <v/>
      </c>
      <c r="O545" s="25">
        <f>IFERROR(VLOOKUP($A545,'TD SOP+PROFORM MOD'!$A$5:$AD$750,MATCH(O$4,'TD SOP+PROFORM MOD'!$B$2:$AD$2,0)+1,0),0)+IFERROR(VLOOKUP($A545,'TD SOP+PROFORM MOD'!$A$5:$AD$750,MATCH(O$2,'TD SOP+PROFORM MOD'!$B$2:$AD$2,0)+1,0),0)</f>
        <v>0</v>
      </c>
      <c r="P545" s="25">
        <f>IFERROR(VLOOKUP($A545,'TD SOP+PROFORM MOD'!$A$5:$AD$750,MATCH(P$4,'TD SOP+PROFORM MOD'!$B$2:$AD$2,0)+1,0),0)+IFERROR(VLOOKUP($A545,'TD SOP+PROFORM MOD'!$A$5:$AD$750,MATCH(P$2,'TD SOP+PROFORM MOD'!$B$2:$AD$2,0)+1,0),0)</f>
        <v>0</v>
      </c>
      <c r="Q545" s="26" t="str">
        <f t="shared" si="133"/>
        <v/>
      </c>
      <c r="R545" s="25">
        <f>IFERROR(VLOOKUP($A545,'TD SOP+PROFORM MOD'!$A$5:$AD$750,MATCH(R$4,'TD SOP+PROFORM MOD'!$B$2:$AD$2,0)+1,0),0)+IFERROR(VLOOKUP($A545,'TD SOP+PROFORM MOD'!$A$5:$AD$750,MATCH(R$2,'TD SOP+PROFORM MOD'!$B$2:$AD$2,0)+1,0),0)</f>
        <v>0</v>
      </c>
      <c r="S545" s="25">
        <f>IFERROR(VLOOKUP($A545,'TD SOP+PROFORM MOD'!$A$5:$AD$750,MATCH(S$4,'TD SOP+PROFORM MOD'!$B$2:$AD$2,0)+1,0),0)+IFERROR(VLOOKUP($A545,'TD SOP+PROFORM MOD'!$A$5:$AD$750,MATCH(S$2,'TD SOP+PROFORM MOD'!$B$2:$AD$2,0)+1,0),0)</f>
        <v>0</v>
      </c>
      <c r="T545" s="26" t="str">
        <f t="shared" si="134"/>
        <v/>
      </c>
      <c r="U545" s="25">
        <f>IFERROR(VLOOKUP($A545,'TD SOP+PROFORM MOD'!$A$5:$AD$750,MATCH(U$4,'TD SOP+PROFORM MOD'!$B$2:$AD$2,0)+1,0),0)+IFERROR(VLOOKUP($A545,'TD SOP+PROFORM MOD'!$A$5:$AD$750,MATCH(U$2,'TD SOP+PROFORM MOD'!$B$2:$AD$2,0)+1,0),0)</f>
        <v>0</v>
      </c>
      <c r="V545" s="25">
        <f>IFERROR(VLOOKUP($A545,'TD SOP+PROFORM MOD'!$A$5:$AD$750,MATCH(V$4,'TD SOP+PROFORM MOD'!$B$2:$AD$2,0)+1,0),0)+IFERROR(VLOOKUP($A545,'TD SOP+PROFORM MOD'!$A$5:$AD$750,MATCH(V$2,'TD SOP+PROFORM MOD'!$B$2:$AD$2,0)+1,0),0)</f>
        <v>0</v>
      </c>
      <c r="W545" s="26" t="str">
        <f t="shared" si="135"/>
        <v/>
      </c>
      <c r="X545" s="25">
        <f>IFERROR(VLOOKUP($A545,'TD SOP+PROFORM MOD'!$A$5:$AD$750,MATCH(X$4,'TD SOP+PROFORM MOD'!$B$2:$AD$2,0)+1,0),0)+IFERROR(VLOOKUP($A545,'TD SOP+PROFORM MOD'!$A$5:$AD$750,MATCH(X$2,'TD SOP+PROFORM MOD'!$B$2:$AD$2,0)+1,0),0)</f>
        <v>0</v>
      </c>
      <c r="Y545" s="25">
        <f>IFERROR(VLOOKUP($A545,'TD SOP+PROFORM MOD'!$A$5:$AD$750,MATCH(Y$4,'TD SOP+PROFORM MOD'!$B$2:$AD$2,0)+1,0),0)+IFERROR(VLOOKUP($A545,'TD SOP+PROFORM MOD'!$A$5:$AD$750,MATCH(Y$2,'TD SOP+PROFORM MOD'!$B$2:$AD$2,0)+1,0),0)</f>
        <v>0</v>
      </c>
      <c r="Z545" s="26" t="str">
        <f t="shared" si="136"/>
        <v/>
      </c>
      <c r="AA545" s="25">
        <f>IFERROR(VLOOKUP($A545,'TD SOP+PROFORM MOD'!$A$5:$AD$750,MATCH(AA$4,'TD SOP+PROFORM MOD'!$B$2:$AD$2,0)+1,0),0)+IFERROR(VLOOKUP($A545,'TD SOP+PROFORM MOD'!$A$5:$AD$750,MATCH(AA$2,'TD SOP+PROFORM MOD'!$B$2:$AD$2,0)+1,0),0)</f>
        <v>0</v>
      </c>
      <c r="AB545" s="25">
        <f>IFERROR(VLOOKUP($A545,'TD SOP+PROFORM MOD'!$A$5:$AD$750,MATCH(AB$4,'TD SOP+PROFORM MOD'!$B$2:$AD$2,0)+1,0),0)+IFERROR(VLOOKUP($A545,'TD SOP+PROFORM MOD'!$A$5:$AD$750,MATCH(AB$2,'TD SOP+PROFORM MOD'!$B$2:$AD$2,0)+1,0),0)</f>
        <v>0</v>
      </c>
      <c r="AC545" s="26" t="str">
        <f t="shared" si="137"/>
        <v/>
      </c>
      <c r="AD545" s="25">
        <f>IFERROR(VLOOKUP($A545,'TD SOP+PROFORM MOD'!$A$5:$AD$750,MATCH(AD$4,'TD SOP+PROFORM MOD'!$B$2:$AD$2,0)+1,0),0)+IFERROR(VLOOKUP($A545,'TD SOP+PROFORM MOD'!$A$5:$AD$750,MATCH(AD$2,'TD SOP+PROFORM MOD'!$B$2:$AD$2,0)+1,0),0)</f>
        <v>0</v>
      </c>
      <c r="AE545" s="25">
        <f>IFERROR(VLOOKUP($A545,'TD SOP+PROFORM MOD'!$A$5:$AD$750,MATCH(AE$4,'TD SOP+PROFORM MOD'!$B$2:$AD$2,0)+1,0),0)+IFERROR(VLOOKUP($A545,'TD SOP+PROFORM MOD'!$A$5:$AD$750,MATCH(AE$2,'TD SOP+PROFORM MOD'!$B$2:$AD$2,0)+1,0),0)</f>
        <v>0</v>
      </c>
      <c r="AF545" s="26" t="str">
        <f t="shared" si="138"/>
        <v/>
      </c>
      <c r="AG545" s="25">
        <f>IFERROR(VLOOKUP($A545,'TD SOP+PROFORM MOD'!$A$5:$AD$750,MATCH(AG$4,'TD SOP+PROFORM MOD'!$B$2:$AD$2,0)+1,0),0)+IFERROR(VLOOKUP($A545,'TD SOP+PROFORM MOD'!$A$5:$AD$750,MATCH(AG$2,'TD SOP+PROFORM MOD'!$B$2:$AD$2,0)+1,0),0)</f>
        <v>0</v>
      </c>
      <c r="AH545" s="25">
        <f>IFERROR(VLOOKUP($A545,'TD SOP+PROFORM MOD'!$A$5:$AD$750,MATCH(AH$4,'TD SOP+PROFORM MOD'!$B$2:$AD$2,0)+1,0),0)+IFERROR(VLOOKUP($A545,'TD SOP+PROFORM MOD'!$A$5:$AD$750,MATCH(AH$2,'TD SOP+PROFORM MOD'!$B$2:$AD$2,0)+1,0),0)</f>
        <v>0</v>
      </c>
      <c r="AI545" s="26" t="str">
        <f t="shared" si="139"/>
        <v/>
      </c>
      <c r="AJ545" s="25">
        <f>IFERROR(VLOOKUP($A545,'TD SOP+PROFORM MOD'!$A$5:$AD$750,MATCH(AJ$4,'TD SOP+PROFORM MOD'!$B$2:$AD$2,0)+1,0),0)+IFERROR(VLOOKUP($A545,'TD SOP+PROFORM MOD'!$A$5:$AD$750,MATCH(AJ$2,'TD SOP+PROFORM MOD'!$B$2:$AD$2,0)+1,0),0)</f>
        <v>0</v>
      </c>
      <c r="AK545" s="25">
        <f>IFERROR(VLOOKUP($A545,'TD SOP+PROFORM MOD'!$A$5:$AD$750,MATCH(AK$4,'TD SOP+PROFORM MOD'!$B$2:$AD$2,0)+1,0),0)+IFERROR(VLOOKUP($A545,'TD SOP+PROFORM MOD'!$A$5:$AD$750,MATCH(AK$2,'TD SOP+PROFORM MOD'!$B$2:$AD$2,0)+1,0),0)</f>
        <v>0</v>
      </c>
      <c r="AL545" s="26" t="str">
        <f t="shared" si="140"/>
        <v/>
      </c>
      <c r="AM545" s="25">
        <f t="shared" si="142"/>
        <v>0</v>
      </c>
      <c r="AN545" s="25">
        <f t="shared" si="142"/>
        <v>0</v>
      </c>
      <c r="AO545" s="26" t="str">
        <f t="shared" si="141"/>
        <v/>
      </c>
      <c r="AR545" s="25">
        <f>SUMIF('B&amp;S YTD LFY'!B:B,"="&amp;A545,'B&amp;S YTD LFY'!C:C)</f>
        <v>0</v>
      </c>
      <c r="AS545" s="25">
        <f t="shared" si="143"/>
        <v>0</v>
      </c>
      <c r="AT545" s="25"/>
    </row>
    <row r="546" spans="1:46" x14ac:dyDescent="0.35">
      <c r="A546" s="24">
        <f>IF(AND('TD SOP+PROFORM MOD'!A543&lt;&gt;"",'TD SOP+PROFORM MOD'!A543&lt;&gt;"TOTAL"),'TD SOP+PROFORM MOD'!A543,0)</f>
        <v>0</v>
      </c>
      <c r="C546" s="25" t="str">
        <f>IFERROR(VLOOKUP($A546,'TD SOP+PROFORM MOD'!$A$5:$AD$750,MATCH(C$4,'TD SOP+PROFORM MOD'!$B$2:$AT$2,0)+1,0),"")</f>
        <v/>
      </c>
      <c r="D546" s="25" t="str">
        <f>IFERROR(VLOOKUP($A546,'TD SOP+PROFORM MOD'!$A$5:$AD$750,MATCH(D$4,'TD SOP+PROFORM MOD'!$B$2:$AT$2,0)+1,0),"")</f>
        <v/>
      </c>
      <c r="E546" s="26" t="str">
        <f t="shared" si="129"/>
        <v/>
      </c>
      <c r="F546" s="25" t="str">
        <f>IFERROR(VLOOKUP($A546,'TD SOP+PROFORM MOD'!$A$5:$AD$750,MATCH(F$4,'TD SOP+PROFORM MOD'!$B$2:$AT$2,0)+1,0),"")</f>
        <v/>
      </c>
      <c r="G546" s="25" t="str">
        <f>IFERROR(VLOOKUP($A546,'TD SOP+PROFORM MOD'!$A$5:$AD$750,MATCH(G$4,'TD SOP+PROFORM MOD'!$B$2:$AT$2,0)+1,0),"")</f>
        <v/>
      </c>
      <c r="H546" s="26" t="str">
        <f t="shared" si="130"/>
        <v/>
      </c>
      <c r="I546" s="25" t="str">
        <f>IFERROR(VLOOKUP($A546,'TD SOP+PROFORM MOD'!$A$5:$AD$750,MATCH(I$4,'TD SOP+PROFORM MOD'!$B$2:$AT$2,0)+1,0),"")</f>
        <v/>
      </c>
      <c r="J546" s="25" t="str">
        <f>IFERROR(VLOOKUP($A546,'TD SOP+PROFORM MOD'!$A$5:$AD$750,MATCH(J$4,'TD SOP+PROFORM MOD'!$B$2:$AT$2,0)+1,0),"")</f>
        <v/>
      </c>
      <c r="K546" s="26" t="str">
        <f t="shared" si="131"/>
        <v/>
      </c>
      <c r="L546" s="25" t="str">
        <f>IFERROR(VLOOKUP($A546,'TD SOP+PROFORM MOD'!$A$5:$AD$750,MATCH(L$4,'TD SOP+PROFORM MOD'!$B$2:$AT$2,0)+1,0),"")</f>
        <v/>
      </c>
      <c r="M546" s="25" t="str">
        <f>IFERROR(VLOOKUP($A546,'TD SOP+PROFORM MOD'!$A$5:$AD$750,MATCH(M$4,'TD SOP+PROFORM MOD'!$B$2:$AT$2,0)+1,0),"")</f>
        <v/>
      </c>
      <c r="N546" s="26" t="str">
        <f t="shared" si="132"/>
        <v/>
      </c>
      <c r="O546" s="25">
        <f>IFERROR(VLOOKUP($A546,'TD SOP+PROFORM MOD'!$A$5:$AD$750,MATCH(O$4,'TD SOP+PROFORM MOD'!$B$2:$AD$2,0)+1,0),0)+IFERROR(VLOOKUP($A546,'TD SOP+PROFORM MOD'!$A$5:$AD$750,MATCH(O$2,'TD SOP+PROFORM MOD'!$B$2:$AD$2,0)+1,0),0)</f>
        <v>0</v>
      </c>
      <c r="P546" s="25">
        <f>IFERROR(VLOOKUP($A546,'TD SOP+PROFORM MOD'!$A$5:$AD$750,MATCH(P$4,'TD SOP+PROFORM MOD'!$B$2:$AD$2,0)+1,0),0)+IFERROR(VLOOKUP($A546,'TD SOP+PROFORM MOD'!$A$5:$AD$750,MATCH(P$2,'TD SOP+PROFORM MOD'!$B$2:$AD$2,0)+1,0),0)</f>
        <v>0</v>
      </c>
      <c r="Q546" s="26" t="str">
        <f t="shared" si="133"/>
        <v/>
      </c>
      <c r="R546" s="25">
        <f>IFERROR(VLOOKUP($A546,'TD SOP+PROFORM MOD'!$A$5:$AD$750,MATCH(R$4,'TD SOP+PROFORM MOD'!$B$2:$AD$2,0)+1,0),0)+IFERROR(VLOOKUP($A546,'TD SOP+PROFORM MOD'!$A$5:$AD$750,MATCH(R$2,'TD SOP+PROFORM MOD'!$B$2:$AD$2,0)+1,0),0)</f>
        <v>0</v>
      </c>
      <c r="S546" s="25">
        <f>IFERROR(VLOOKUP($A546,'TD SOP+PROFORM MOD'!$A$5:$AD$750,MATCH(S$4,'TD SOP+PROFORM MOD'!$B$2:$AD$2,0)+1,0),0)+IFERROR(VLOOKUP($A546,'TD SOP+PROFORM MOD'!$A$5:$AD$750,MATCH(S$2,'TD SOP+PROFORM MOD'!$B$2:$AD$2,0)+1,0),0)</f>
        <v>0</v>
      </c>
      <c r="T546" s="26" t="str">
        <f t="shared" si="134"/>
        <v/>
      </c>
      <c r="U546" s="25">
        <f>IFERROR(VLOOKUP($A546,'TD SOP+PROFORM MOD'!$A$5:$AD$750,MATCH(U$4,'TD SOP+PROFORM MOD'!$B$2:$AD$2,0)+1,0),0)+IFERROR(VLOOKUP($A546,'TD SOP+PROFORM MOD'!$A$5:$AD$750,MATCH(U$2,'TD SOP+PROFORM MOD'!$B$2:$AD$2,0)+1,0),0)</f>
        <v>0</v>
      </c>
      <c r="V546" s="25">
        <f>IFERROR(VLOOKUP($A546,'TD SOP+PROFORM MOD'!$A$5:$AD$750,MATCH(V$4,'TD SOP+PROFORM MOD'!$B$2:$AD$2,0)+1,0),0)+IFERROR(VLOOKUP($A546,'TD SOP+PROFORM MOD'!$A$5:$AD$750,MATCH(V$2,'TD SOP+PROFORM MOD'!$B$2:$AD$2,0)+1,0),0)</f>
        <v>0</v>
      </c>
      <c r="W546" s="26" t="str">
        <f t="shared" si="135"/>
        <v/>
      </c>
      <c r="X546" s="25">
        <f>IFERROR(VLOOKUP($A546,'TD SOP+PROFORM MOD'!$A$5:$AD$750,MATCH(X$4,'TD SOP+PROFORM MOD'!$B$2:$AD$2,0)+1,0),0)+IFERROR(VLOOKUP($A546,'TD SOP+PROFORM MOD'!$A$5:$AD$750,MATCH(X$2,'TD SOP+PROFORM MOD'!$B$2:$AD$2,0)+1,0),0)</f>
        <v>0</v>
      </c>
      <c r="Y546" s="25">
        <f>IFERROR(VLOOKUP($A546,'TD SOP+PROFORM MOD'!$A$5:$AD$750,MATCH(Y$4,'TD SOP+PROFORM MOD'!$B$2:$AD$2,0)+1,0),0)+IFERROR(VLOOKUP($A546,'TD SOP+PROFORM MOD'!$A$5:$AD$750,MATCH(Y$2,'TD SOP+PROFORM MOD'!$B$2:$AD$2,0)+1,0),0)</f>
        <v>0</v>
      </c>
      <c r="Z546" s="26" t="str">
        <f t="shared" si="136"/>
        <v/>
      </c>
      <c r="AA546" s="25">
        <f>IFERROR(VLOOKUP($A546,'TD SOP+PROFORM MOD'!$A$5:$AD$750,MATCH(AA$4,'TD SOP+PROFORM MOD'!$B$2:$AD$2,0)+1,0),0)+IFERROR(VLOOKUP($A546,'TD SOP+PROFORM MOD'!$A$5:$AD$750,MATCH(AA$2,'TD SOP+PROFORM MOD'!$B$2:$AD$2,0)+1,0),0)</f>
        <v>0</v>
      </c>
      <c r="AB546" s="25">
        <f>IFERROR(VLOOKUP($A546,'TD SOP+PROFORM MOD'!$A$5:$AD$750,MATCH(AB$4,'TD SOP+PROFORM MOD'!$B$2:$AD$2,0)+1,0),0)+IFERROR(VLOOKUP($A546,'TD SOP+PROFORM MOD'!$A$5:$AD$750,MATCH(AB$2,'TD SOP+PROFORM MOD'!$B$2:$AD$2,0)+1,0),0)</f>
        <v>0</v>
      </c>
      <c r="AC546" s="26" t="str">
        <f t="shared" si="137"/>
        <v/>
      </c>
      <c r="AD546" s="25">
        <f>IFERROR(VLOOKUP($A546,'TD SOP+PROFORM MOD'!$A$5:$AD$750,MATCH(AD$4,'TD SOP+PROFORM MOD'!$B$2:$AD$2,0)+1,0),0)+IFERROR(VLOOKUP($A546,'TD SOP+PROFORM MOD'!$A$5:$AD$750,MATCH(AD$2,'TD SOP+PROFORM MOD'!$B$2:$AD$2,0)+1,0),0)</f>
        <v>0</v>
      </c>
      <c r="AE546" s="25">
        <f>IFERROR(VLOOKUP($A546,'TD SOP+PROFORM MOD'!$A$5:$AD$750,MATCH(AE$4,'TD SOP+PROFORM MOD'!$B$2:$AD$2,0)+1,0),0)+IFERROR(VLOOKUP($A546,'TD SOP+PROFORM MOD'!$A$5:$AD$750,MATCH(AE$2,'TD SOP+PROFORM MOD'!$B$2:$AD$2,0)+1,0),0)</f>
        <v>0</v>
      </c>
      <c r="AF546" s="26" t="str">
        <f t="shared" si="138"/>
        <v/>
      </c>
      <c r="AG546" s="25">
        <f>IFERROR(VLOOKUP($A546,'TD SOP+PROFORM MOD'!$A$5:$AD$750,MATCH(AG$4,'TD SOP+PROFORM MOD'!$B$2:$AD$2,0)+1,0),0)+IFERROR(VLOOKUP($A546,'TD SOP+PROFORM MOD'!$A$5:$AD$750,MATCH(AG$2,'TD SOP+PROFORM MOD'!$B$2:$AD$2,0)+1,0),0)</f>
        <v>0</v>
      </c>
      <c r="AH546" s="25">
        <f>IFERROR(VLOOKUP($A546,'TD SOP+PROFORM MOD'!$A$5:$AD$750,MATCH(AH$4,'TD SOP+PROFORM MOD'!$B$2:$AD$2,0)+1,0),0)+IFERROR(VLOOKUP($A546,'TD SOP+PROFORM MOD'!$A$5:$AD$750,MATCH(AH$2,'TD SOP+PROFORM MOD'!$B$2:$AD$2,0)+1,0),0)</f>
        <v>0</v>
      </c>
      <c r="AI546" s="26" t="str">
        <f t="shared" si="139"/>
        <v/>
      </c>
      <c r="AJ546" s="25">
        <f>IFERROR(VLOOKUP($A546,'TD SOP+PROFORM MOD'!$A$5:$AD$750,MATCH(AJ$4,'TD SOP+PROFORM MOD'!$B$2:$AD$2,0)+1,0),0)+IFERROR(VLOOKUP($A546,'TD SOP+PROFORM MOD'!$A$5:$AD$750,MATCH(AJ$2,'TD SOP+PROFORM MOD'!$B$2:$AD$2,0)+1,0),0)</f>
        <v>0</v>
      </c>
      <c r="AK546" s="25">
        <f>IFERROR(VLOOKUP($A546,'TD SOP+PROFORM MOD'!$A$5:$AD$750,MATCH(AK$4,'TD SOP+PROFORM MOD'!$B$2:$AD$2,0)+1,0),0)+IFERROR(VLOOKUP($A546,'TD SOP+PROFORM MOD'!$A$5:$AD$750,MATCH(AK$2,'TD SOP+PROFORM MOD'!$B$2:$AD$2,0)+1,0),0)</f>
        <v>0</v>
      </c>
      <c r="AL546" s="26" t="str">
        <f t="shared" si="140"/>
        <v/>
      </c>
      <c r="AM546" s="25">
        <f t="shared" si="142"/>
        <v>0</v>
      </c>
      <c r="AN546" s="25">
        <f t="shared" si="142"/>
        <v>0</v>
      </c>
      <c r="AO546" s="26" t="str">
        <f t="shared" si="141"/>
        <v/>
      </c>
      <c r="AR546" s="25">
        <f>SUMIF('B&amp;S YTD LFY'!B:B,"="&amp;A546,'B&amp;S YTD LFY'!C:C)</f>
        <v>0</v>
      </c>
      <c r="AS546" s="25">
        <f t="shared" si="143"/>
        <v>0</v>
      </c>
      <c r="AT546" s="25"/>
    </row>
    <row r="547" spans="1:46" x14ac:dyDescent="0.35">
      <c r="A547" s="24">
        <f>IF(AND('TD SOP+PROFORM MOD'!A544&lt;&gt;"",'TD SOP+PROFORM MOD'!A544&lt;&gt;"TOTAL"),'TD SOP+PROFORM MOD'!A544,0)</f>
        <v>0</v>
      </c>
      <c r="C547" s="25" t="str">
        <f>IFERROR(VLOOKUP($A547,'TD SOP+PROFORM MOD'!$A$5:$AD$750,MATCH(C$4,'TD SOP+PROFORM MOD'!$B$2:$AT$2,0)+1,0),"")</f>
        <v/>
      </c>
      <c r="D547" s="25" t="str">
        <f>IFERROR(VLOOKUP($A547,'TD SOP+PROFORM MOD'!$A$5:$AD$750,MATCH(D$4,'TD SOP+PROFORM MOD'!$B$2:$AT$2,0)+1,0),"")</f>
        <v/>
      </c>
      <c r="E547" s="26" t="str">
        <f t="shared" si="129"/>
        <v/>
      </c>
      <c r="F547" s="25" t="str">
        <f>IFERROR(VLOOKUP($A547,'TD SOP+PROFORM MOD'!$A$5:$AD$750,MATCH(F$4,'TD SOP+PROFORM MOD'!$B$2:$AT$2,0)+1,0),"")</f>
        <v/>
      </c>
      <c r="G547" s="25" t="str">
        <f>IFERROR(VLOOKUP($A547,'TD SOP+PROFORM MOD'!$A$5:$AD$750,MATCH(G$4,'TD SOP+PROFORM MOD'!$B$2:$AT$2,0)+1,0),"")</f>
        <v/>
      </c>
      <c r="H547" s="26" t="str">
        <f t="shared" si="130"/>
        <v/>
      </c>
      <c r="I547" s="25" t="str">
        <f>IFERROR(VLOOKUP($A547,'TD SOP+PROFORM MOD'!$A$5:$AD$750,MATCH(I$4,'TD SOP+PROFORM MOD'!$B$2:$AT$2,0)+1,0),"")</f>
        <v/>
      </c>
      <c r="J547" s="25" t="str">
        <f>IFERROR(VLOOKUP($A547,'TD SOP+PROFORM MOD'!$A$5:$AD$750,MATCH(J$4,'TD SOP+PROFORM MOD'!$B$2:$AT$2,0)+1,0),"")</f>
        <v/>
      </c>
      <c r="K547" s="26" t="str">
        <f t="shared" si="131"/>
        <v/>
      </c>
      <c r="L547" s="25" t="str">
        <f>IFERROR(VLOOKUP($A547,'TD SOP+PROFORM MOD'!$A$5:$AD$750,MATCH(L$4,'TD SOP+PROFORM MOD'!$B$2:$AT$2,0)+1,0),"")</f>
        <v/>
      </c>
      <c r="M547" s="25" t="str">
        <f>IFERROR(VLOOKUP($A547,'TD SOP+PROFORM MOD'!$A$5:$AD$750,MATCH(M$4,'TD SOP+PROFORM MOD'!$B$2:$AT$2,0)+1,0),"")</f>
        <v/>
      </c>
      <c r="N547" s="26" t="str">
        <f t="shared" si="132"/>
        <v/>
      </c>
      <c r="O547" s="25">
        <f>IFERROR(VLOOKUP($A547,'TD SOP+PROFORM MOD'!$A$5:$AD$750,MATCH(O$4,'TD SOP+PROFORM MOD'!$B$2:$AD$2,0)+1,0),0)+IFERROR(VLOOKUP($A547,'TD SOP+PROFORM MOD'!$A$5:$AD$750,MATCH(O$2,'TD SOP+PROFORM MOD'!$B$2:$AD$2,0)+1,0),0)</f>
        <v>0</v>
      </c>
      <c r="P547" s="25">
        <f>IFERROR(VLOOKUP($A547,'TD SOP+PROFORM MOD'!$A$5:$AD$750,MATCH(P$4,'TD SOP+PROFORM MOD'!$B$2:$AD$2,0)+1,0),0)+IFERROR(VLOOKUP($A547,'TD SOP+PROFORM MOD'!$A$5:$AD$750,MATCH(P$2,'TD SOP+PROFORM MOD'!$B$2:$AD$2,0)+1,0),0)</f>
        <v>0</v>
      </c>
      <c r="Q547" s="26" t="str">
        <f t="shared" si="133"/>
        <v/>
      </c>
      <c r="R547" s="25">
        <f>IFERROR(VLOOKUP($A547,'TD SOP+PROFORM MOD'!$A$5:$AD$750,MATCH(R$4,'TD SOP+PROFORM MOD'!$B$2:$AD$2,0)+1,0),0)+IFERROR(VLOOKUP($A547,'TD SOP+PROFORM MOD'!$A$5:$AD$750,MATCH(R$2,'TD SOP+PROFORM MOD'!$B$2:$AD$2,0)+1,0),0)</f>
        <v>0</v>
      </c>
      <c r="S547" s="25">
        <f>IFERROR(VLOOKUP($A547,'TD SOP+PROFORM MOD'!$A$5:$AD$750,MATCH(S$4,'TD SOP+PROFORM MOD'!$B$2:$AD$2,0)+1,0),0)+IFERROR(VLOOKUP($A547,'TD SOP+PROFORM MOD'!$A$5:$AD$750,MATCH(S$2,'TD SOP+PROFORM MOD'!$B$2:$AD$2,0)+1,0),0)</f>
        <v>0</v>
      </c>
      <c r="T547" s="26" t="str">
        <f t="shared" si="134"/>
        <v/>
      </c>
      <c r="U547" s="25">
        <f>IFERROR(VLOOKUP($A547,'TD SOP+PROFORM MOD'!$A$5:$AD$750,MATCH(U$4,'TD SOP+PROFORM MOD'!$B$2:$AD$2,0)+1,0),0)+IFERROR(VLOOKUP($A547,'TD SOP+PROFORM MOD'!$A$5:$AD$750,MATCH(U$2,'TD SOP+PROFORM MOD'!$B$2:$AD$2,0)+1,0),0)</f>
        <v>0</v>
      </c>
      <c r="V547" s="25">
        <f>IFERROR(VLOOKUP($A547,'TD SOP+PROFORM MOD'!$A$5:$AD$750,MATCH(V$4,'TD SOP+PROFORM MOD'!$B$2:$AD$2,0)+1,0),0)+IFERROR(VLOOKUP($A547,'TD SOP+PROFORM MOD'!$A$5:$AD$750,MATCH(V$2,'TD SOP+PROFORM MOD'!$B$2:$AD$2,0)+1,0),0)</f>
        <v>0</v>
      </c>
      <c r="W547" s="26" t="str">
        <f t="shared" si="135"/>
        <v/>
      </c>
      <c r="X547" s="25">
        <f>IFERROR(VLOOKUP($A547,'TD SOP+PROFORM MOD'!$A$5:$AD$750,MATCH(X$4,'TD SOP+PROFORM MOD'!$B$2:$AD$2,0)+1,0),0)+IFERROR(VLOOKUP($A547,'TD SOP+PROFORM MOD'!$A$5:$AD$750,MATCH(X$2,'TD SOP+PROFORM MOD'!$B$2:$AD$2,0)+1,0),0)</f>
        <v>0</v>
      </c>
      <c r="Y547" s="25">
        <f>IFERROR(VLOOKUP($A547,'TD SOP+PROFORM MOD'!$A$5:$AD$750,MATCH(Y$4,'TD SOP+PROFORM MOD'!$B$2:$AD$2,0)+1,0),0)+IFERROR(VLOOKUP($A547,'TD SOP+PROFORM MOD'!$A$5:$AD$750,MATCH(Y$2,'TD SOP+PROFORM MOD'!$B$2:$AD$2,0)+1,0),0)</f>
        <v>0</v>
      </c>
      <c r="Z547" s="26" t="str">
        <f t="shared" si="136"/>
        <v/>
      </c>
      <c r="AA547" s="25">
        <f>IFERROR(VLOOKUP($A547,'TD SOP+PROFORM MOD'!$A$5:$AD$750,MATCH(AA$4,'TD SOP+PROFORM MOD'!$B$2:$AD$2,0)+1,0),0)+IFERROR(VLOOKUP($A547,'TD SOP+PROFORM MOD'!$A$5:$AD$750,MATCH(AA$2,'TD SOP+PROFORM MOD'!$B$2:$AD$2,0)+1,0),0)</f>
        <v>0</v>
      </c>
      <c r="AB547" s="25">
        <f>IFERROR(VLOOKUP($A547,'TD SOP+PROFORM MOD'!$A$5:$AD$750,MATCH(AB$4,'TD SOP+PROFORM MOD'!$B$2:$AD$2,0)+1,0),0)+IFERROR(VLOOKUP($A547,'TD SOP+PROFORM MOD'!$A$5:$AD$750,MATCH(AB$2,'TD SOP+PROFORM MOD'!$B$2:$AD$2,0)+1,0),0)</f>
        <v>0</v>
      </c>
      <c r="AC547" s="26" t="str">
        <f t="shared" si="137"/>
        <v/>
      </c>
      <c r="AD547" s="25">
        <f>IFERROR(VLOOKUP($A547,'TD SOP+PROFORM MOD'!$A$5:$AD$750,MATCH(AD$4,'TD SOP+PROFORM MOD'!$B$2:$AD$2,0)+1,0),0)+IFERROR(VLOOKUP($A547,'TD SOP+PROFORM MOD'!$A$5:$AD$750,MATCH(AD$2,'TD SOP+PROFORM MOD'!$B$2:$AD$2,0)+1,0),0)</f>
        <v>0</v>
      </c>
      <c r="AE547" s="25">
        <f>IFERROR(VLOOKUP($A547,'TD SOP+PROFORM MOD'!$A$5:$AD$750,MATCH(AE$4,'TD SOP+PROFORM MOD'!$B$2:$AD$2,0)+1,0),0)+IFERROR(VLOOKUP($A547,'TD SOP+PROFORM MOD'!$A$5:$AD$750,MATCH(AE$2,'TD SOP+PROFORM MOD'!$B$2:$AD$2,0)+1,0),0)</f>
        <v>0</v>
      </c>
      <c r="AF547" s="26" t="str">
        <f t="shared" si="138"/>
        <v/>
      </c>
      <c r="AG547" s="25">
        <f>IFERROR(VLOOKUP($A547,'TD SOP+PROFORM MOD'!$A$5:$AD$750,MATCH(AG$4,'TD SOP+PROFORM MOD'!$B$2:$AD$2,0)+1,0),0)+IFERROR(VLOOKUP($A547,'TD SOP+PROFORM MOD'!$A$5:$AD$750,MATCH(AG$2,'TD SOP+PROFORM MOD'!$B$2:$AD$2,0)+1,0),0)</f>
        <v>0</v>
      </c>
      <c r="AH547" s="25">
        <f>IFERROR(VLOOKUP($A547,'TD SOP+PROFORM MOD'!$A$5:$AD$750,MATCH(AH$4,'TD SOP+PROFORM MOD'!$B$2:$AD$2,0)+1,0),0)+IFERROR(VLOOKUP($A547,'TD SOP+PROFORM MOD'!$A$5:$AD$750,MATCH(AH$2,'TD SOP+PROFORM MOD'!$B$2:$AD$2,0)+1,0),0)</f>
        <v>0</v>
      </c>
      <c r="AI547" s="26" t="str">
        <f t="shared" si="139"/>
        <v/>
      </c>
      <c r="AJ547" s="25">
        <f>IFERROR(VLOOKUP($A547,'TD SOP+PROFORM MOD'!$A$5:$AD$750,MATCH(AJ$4,'TD SOP+PROFORM MOD'!$B$2:$AD$2,0)+1,0),0)+IFERROR(VLOOKUP($A547,'TD SOP+PROFORM MOD'!$A$5:$AD$750,MATCH(AJ$2,'TD SOP+PROFORM MOD'!$B$2:$AD$2,0)+1,0),0)</f>
        <v>0</v>
      </c>
      <c r="AK547" s="25">
        <f>IFERROR(VLOOKUP($A547,'TD SOP+PROFORM MOD'!$A$5:$AD$750,MATCH(AK$4,'TD SOP+PROFORM MOD'!$B$2:$AD$2,0)+1,0),0)+IFERROR(VLOOKUP($A547,'TD SOP+PROFORM MOD'!$A$5:$AD$750,MATCH(AK$2,'TD SOP+PROFORM MOD'!$B$2:$AD$2,0)+1,0),0)</f>
        <v>0</v>
      </c>
      <c r="AL547" s="26" t="str">
        <f t="shared" si="140"/>
        <v/>
      </c>
      <c r="AM547" s="25">
        <f t="shared" si="142"/>
        <v>0</v>
      </c>
      <c r="AN547" s="25">
        <f t="shared" si="142"/>
        <v>0</v>
      </c>
      <c r="AO547" s="26" t="str">
        <f t="shared" si="141"/>
        <v/>
      </c>
      <c r="AR547" s="25">
        <f>SUMIF('B&amp;S YTD LFY'!B:B,"="&amp;A547,'B&amp;S YTD LFY'!C:C)</f>
        <v>0</v>
      </c>
      <c r="AS547" s="25">
        <f t="shared" si="143"/>
        <v>0</v>
      </c>
      <c r="AT547" s="25"/>
    </row>
    <row r="548" spans="1:46" x14ac:dyDescent="0.35">
      <c r="A548" s="24">
        <f>IF(AND('TD SOP+PROFORM MOD'!A545&lt;&gt;"",'TD SOP+PROFORM MOD'!A545&lt;&gt;"TOTAL"),'TD SOP+PROFORM MOD'!A545,0)</f>
        <v>0</v>
      </c>
      <c r="C548" s="25" t="str">
        <f>IFERROR(VLOOKUP($A548,'TD SOP+PROFORM MOD'!$A$5:$AD$750,MATCH(C$4,'TD SOP+PROFORM MOD'!$B$2:$AT$2,0)+1,0),"")</f>
        <v/>
      </c>
      <c r="D548" s="25" t="str">
        <f>IFERROR(VLOOKUP($A548,'TD SOP+PROFORM MOD'!$A$5:$AD$750,MATCH(D$4,'TD SOP+PROFORM MOD'!$B$2:$AT$2,0)+1,0),"")</f>
        <v/>
      </c>
      <c r="E548" s="26" t="str">
        <f t="shared" si="129"/>
        <v/>
      </c>
      <c r="F548" s="25" t="str">
        <f>IFERROR(VLOOKUP($A548,'TD SOP+PROFORM MOD'!$A$5:$AD$750,MATCH(F$4,'TD SOP+PROFORM MOD'!$B$2:$AT$2,0)+1,0),"")</f>
        <v/>
      </c>
      <c r="G548" s="25" t="str">
        <f>IFERROR(VLOOKUP($A548,'TD SOP+PROFORM MOD'!$A$5:$AD$750,MATCH(G$4,'TD SOP+PROFORM MOD'!$B$2:$AT$2,0)+1,0),"")</f>
        <v/>
      </c>
      <c r="H548" s="26" t="str">
        <f t="shared" si="130"/>
        <v/>
      </c>
      <c r="I548" s="25" t="str">
        <f>IFERROR(VLOOKUP($A548,'TD SOP+PROFORM MOD'!$A$5:$AD$750,MATCH(I$4,'TD SOP+PROFORM MOD'!$B$2:$AT$2,0)+1,0),"")</f>
        <v/>
      </c>
      <c r="J548" s="25" t="str">
        <f>IFERROR(VLOOKUP($A548,'TD SOP+PROFORM MOD'!$A$5:$AD$750,MATCH(J$4,'TD SOP+PROFORM MOD'!$B$2:$AT$2,0)+1,0),"")</f>
        <v/>
      </c>
      <c r="K548" s="26" t="str">
        <f t="shared" si="131"/>
        <v/>
      </c>
      <c r="L548" s="25" t="str">
        <f>IFERROR(VLOOKUP($A548,'TD SOP+PROFORM MOD'!$A$5:$AD$750,MATCH(L$4,'TD SOP+PROFORM MOD'!$B$2:$AT$2,0)+1,0),"")</f>
        <v/>
      </c>
      <c r="M548" s="25" t="str">
        <f>IFERROR(VLOOKUP($A548,'TD SOP+PROFORM MOD'!$A$5:$AD$750,MATCH(M$4,'TD SOP+PROFORM MOD'!$B$2:$AT$2,0)+1,0),"")</f>
        <v/>
      </c>
      <c r="N548" s="26" t="str">
        <f t="shared" si="132"/>
        <v/>
      </c>
      <c r="O548" s="25">
        <f>IFERROR(VLOOKUP($A548,'TD SOP+PROFORM MOD'!$A$5:$AD$750,MATCH(O$4,'TD SOP+PROFORM MOD'!$B$2:$AD$2,0)+1,0),0)+IFERROR(VLOOKUP($A548,'TD SOP+PROFORM MOD'!$A$5:$AD$750,MATCH(O$2,'TD SOP+PROFORM MOD'!$B$2:$AD$2,0)+1,0),0)</f>
        <v>0</v>
      </c>
      <c r="P548" s="25">
        <f>IFERROR(VLOOKUP($A548,'TD SOP+PROFORM MOD'!$A$5:$AD$750,MATCH(P$4,'TD SOP+PROFORM MOD'!$B$2:$AD$2,0)+1,0),0)+IFERROR(VLOOKUP($A548,'TD SOP+PROFORM MOD'!$A$5:$AD$750,MATCH(P$2,'TD SOP+PROFORM MOD'!$B$2:$AD$2,0)+1,0),0)</f>
        <v>0</v>
      </c>
      <c r="Q548" s="26" t="str">
        <f t="shared" si="133"/>
        <v/>
      </c>
      <c r="R548" s="25">
        <f>IFERROR(VLOOKUP($A548,'TD SOP+PROFORM MOD'!$A$5:$AD$750,MATCH(R$4,'TD SOP+PROFORM MOD'!$B$2:$AD$2,0)+1,0),0)+IFERROR(VLOOKUP($A548,'TD SOP+PROFORM MOD'!$A$5:$AD$750,MATCH(R$2,'TD SOP+PROFORM MOD'!$B$2:$AD$2,0)+1,0),0)</f>
        <v>0</v>
      </c>
      <c r="S548" s="25">
        <f>IFERROR(VLOOKUP($A548,'TD SOP+PROFORM MOD'!$A$5:$AD$750,MATCH(S$4,'TD SOP+PROFORM MOD'!$B$2:$AD$2,0)+1,0),0)+IFERROR(VLOOKUP($A548,'TD SOP+PROFORM MOD'!$A$5:$AD$750,MATCH(S$2,'TD SOP+PROFORM MOD'!$B$2:$AD$2,0)+1,0),0)</f>
        <v>0</v>
      </c>
      <c r="T548" s="26" t="str">
        <f t="shared" si="134"/>
        <v/>
      </c>
      <c r="U548" s="25">
        <f>IFERROR(VLOOKUP($A548,'TD SOP+PROFORM MOD'!$A$5:$AD$750,MATCH(U$4,'TD SOP+PROFORM MOD'!$B$2:$AD$2,0)+1,0),0)+IFERROR(VLOOKUP($A548,'TD SOP+PROFORM MOD'!$A$5:$AD$750,MATCH(U$2,'TD SOP+PROFORM MOD'!$B$2:$AD$2,0)+1,0),0)</f>
        <v>0</v>
      </c>
      <c r="V548" s="25">
        <f>IFERROR(VLOOKUP($A548,'TD SOP+PROFORM MOD'!$A$5:$AD$750,MATCH(V$4,'TD SOP+PROFORM MOD'!$B$2:$AD$2,0)+1,0),0)+IFERROR(VLOOKUP($A548,'TD SOP+PROFORM MOD'!$A$5:$AD$750,MATCH(V$2,'TD SOP+PROFORM MOD'!$B$2:$AD$2,0)+1,0),0)</f>
        <v>0</v>
      </c>
      <c r="W548" s="26" t="str">
        <f t="shared" si="135"/>
        <v/>
      </c>
      <c r="X548" s="25">
        <f>IFERROR(VLOOKUP($A548,'TD SOP+PROFORM MOD'!$A$5:$AD$750,MATCH(X$4,'TD SOP+PROFORM MOD'!$B$2:$AD$2,0)+1,0),0)+IFERROR(VLOOKUP($A548,'TD SOP+PROFORM MOD'!$A$5:$AD$750,MATCH(X$2,'TD SOP+PROFORM MOD'!$B$2:$AD$2,0)+1,0),0)</f>
        <v>0</v>
      </c>
      <c r="Y548" s="25">
        <f>IFERROR(VLOOKUP($A548,'TD SOP+PROFORM MOD'!$A$5:$AD$750,MATCH(Y$4,'TD SOP+PROFORM MOD'!$B$2:$AD$2,0)+1,0),0)+IFERROR(VLOOKUP($A548,'TD SOP+PROFORM MOD'!$A$5:$AD$750,MATCH(Y$2,'TD SOP+PROFORM MOD'!$B$2:$AD$2,0)+1,0),0)</f>
        <v>0</v>
      </c>
      <c r="Z548" s="26" t="str">
        <f t="shared" si="136"/>
        <v/>
      </c>
      <c r="AA548" s="25">
        <f>IFERROR(VLOOKUP($A548,'TD SOP+PROFORM MOD'!$A$5:$AD$750,MATCH(AA$4,'TD SOP+PROFORM MOD'!$B$2:$AD$2,0)+1,0),0)+IFERROR(VLOOKUP($A548,'TD SOP+PROFORM MOD'!$A$5:$AD$750,MATCH(AA$2,'TD SOP+PROFORM MOD'!$B$2:$AD$2,0)+1,0),0)</f>
        <v>0</v>
      </c>
      <c r="AB548" s="25">
        <f>IFERROR(VLOOKUP($A548,'TD SOP+PROFORM MOD'!$A$5:$AD$750,MATCH(AB$4,'TD SOP+PROFORM MOD'!$B$2:$AD$2,0)+1,0),0)+IFERROR(VLOOKUP($A548,'TD SOP+PROFORM MOD'!$A$5:$AD$750,MATCH(AB$2,'TD SOP+PROFORM MOD'!$B$2:$AD$2,0)+1,0),0)</f>
        <v>0</v>
      </c>
      <c r="AC548" s="26" t="str">
        <f t="shared" si="137"/>
        <v/>
      </c>
      <c r="AD548" s="25">
        <f>IFERROR(VLOOKUP($A548,'TD SOP+PROFORM MOD'!$A$5:$AD$750,MATCH(AD$4,'TD SOP+PROFORM MOD'!$B$2:$AD$2,0)+1,0),0)+IFERROR(VLOOKUP($A548,'TD SOP+PROFORM MOD'!$A$5:$AD$750,MATCH(AD$2,'TD SOP+PROFORM MOD'!$B$2:$AD$2,0)+1,0),0)</f>
        <v>0</v>
      </c>
      <c r="AE548" s="25">
        <f>IFERROR(VLOOKUP($A548,'TD SOP+PROFORM MOD'!$A$5:$AD$750,MATCH(AE$4,'TD SOP+PROFORM MOD'!$B$2:$AD$2,0)+1,0),0)+IFERROR(VLOOKUP($A548,'TD SOP+PROFORM MOD'!$A$5:$AD$750,MATCH(AE$2,'TD SOP+PROFORM MOD'!$B$2:$AD$2,0)+1,0),0)</f>
        <v>0</v>
      </c>
      <c r="AF548" s="26" t="str">
        <f t="shared" si="138"/>
        <v/>
      </c>
      <c r="AG548" s="25">
        <f>IFERROR(VLOOKUP($A548,'TD SOP+PROFORM MOD'!$A$5:$AD$750,MATCH(AG$4,'TD SOP+PROFORM MOD'!$B$2:$AD$2,0)+1,0),0)+IFERROR(VLOOKUP($A548,'TD SOP+PROFORM MOD'!$A$5:$AD$750,MATCH(AG$2,'TD SOP+PROFORM MOD'!$B$2:$AD$2,0)+1,0),0)</f>
        <v>0</v>
      </c>
      <c r="AH548" s="25">
        <f>IFERROR(VLOOKUP($A548,'TD SOP+PROFORM MOD'!$A$5:$AD$750,MATCH(AH$4,'TD SOP+PROFORM MOD'!$B$2:$AD$2,0)+1,0),0)+IFERROR(VLOOKUP($A548,'TD SOP+PROFORM MOD'!$A$5:$AD$750,MATCH(AH$2,'TD SOP+PROFORM MOD'!$B$2:$AD$2,0)+1,0),0)</f>
        <v>0</v>
      </c>
      <c r="AI548" s="26" t="str">
        <f t="shared" si="139"/>
        <v/>
      </c>
      <c r="AJ548" s="25">
        <f>IFERROR(VLOOKUP($A548,'TD SOP+PROFORM MOD'!$A$5:$AD$750,MATCH(AJ$4,'TD SOP+PROFORM MOD'!$B$2:$AD$2,0)+1,0),0)+IFERROR(VLOOKUP($A548,'TD SOP+PROFORM MOD'!$A$5:$AD$750,MATCH(AJ$2,'TD SOP+PROFORM MOD'!$B$2:$AD$2,0)+1,0),0)</f>
        <v>0</v>
      </c>
      <c r="AK548" s="25">
        <f>IFERROR(VLOOKUP($A548,'TD SOP+PROFORM MOD'!$A$5:$AD$750,MATCH(AK$4,'TD SOP+PROFORM MOD'!$B$2:$AD$2,0)+1,0),0)+IFERROR(VLOOKUP($A548,'TD SOP+PROFORM MOD'!$A$5:$AD$750,MATCH(AK$2,'TD SOP+PROFORM MOD'!$B$2:$AD$2,0)+1,0),0)</f>
        <v>0</v>
      </c>
      <c r="AL548" s="26" t="str">
        <f t="shared" si="140"/>
        <v/>
      </c>
      <c r="AM548" s="25">
        <f t="shared" si="142"/>
        <v>0</v>
      </c>
      <c r="AN548" s="25">
        <f t="shared" si="142"/>
        <v>0</v>
      </c>
      <c r="AO548" s="26" t="str">
        <f t="shared" si="141"/>
        <v/>
      </c>
      <c r="AR548" s="25">
        <f>SUMIF('B&amp;S YTD LFY'!B:B,"="&amp;A548,'B&amp;S YTD LFY'!C:C)</f>
        <v>0</v>
      </c>
      <c r="AS548" s="25">
        <f t="shared" si="143"/>
        <v>0</v>
      </c>
      <c r="AT548" s="25"/>
    </row>
    <row r="549" spans="1:46" x14ac:dyDescent="0.35">
      <c r="A549" s="24">
        <f>IF(AND('TD SOP+PROFORM MOD'!A546&lt;&gt;"",'TD SOP+PROFORM MOD'!A546&lt;&gt;"TOTAL"),'TD SOP+PROFORM MOD'!A546,0)</f>
        <v>0</v>
      </c>
      <c r="C549" s="25" t="str">
        <f>IFERROR(VLOOKUP($A549,'TD SOP+PROFORM MOD'!$A$5:$AD$750,MATCH(C$4,'TD SOP+PROFORM MOD'!$B$2:$AT$2,0)+1,0),"")</f>
        <v/>
      </c>
      <c r="D549" s="25" t="str">
        <f>IFERROR(VLOOKUP($A549,'TD SOP+PROFORM MOD'!$A$5:$AD$750,MATCH(D$4,'TD SOP+PROFORM MOD'!$B$2:$AT$2,0)+1,0),"")</f>
        <v/>
      </c>
      <c r="E549" s="26" t="str">
        <f t="shared" si="129"/>
        <v/>
      </c>
      <c r="F549" s="25" t="str">
        <f>IFERROR(VLOOKUP($A549,'TD SOP+PROFORM MOD'!$A$5:$AD$750,MATCH(F$4,'TD SOP+PROFORM MOD'!$B$2:$AT$2,0)+1,0),"")</f>
        <v/>
      </c>
      <c r="G549" s="25" t="str">
        <f>IFERROR(VLOOKUP($A549,'TD SOP+PROFORM MOD'!$A$5:$AD$750,MATCH(G$4,'TD SOP+PROFORM MOD'!$B$2:$AT$2,0)+1,0),"")</f>
        <v/>
      </c>
      <c r="H549" s="26" t="str">
        <f t="shared" si="130"/>
        <v/>
      </c>
      <c r="I549" s="25" t="str">
        <f>IFERROR(VLOOKUP($A549,'TD SOP+PROFORM MOD'!$A$5:$AD$750,MATCH(I$4,'TD SOP+PROFORM MOD'!$B$2:$AT$2,0)+1,0),"")</f>
        <v/>
      </c>
      <c r="J549" s="25" t="str">
        <f>IFERROR(VLOOKUP($A549,'TD SOP+PROFORM MOD'!$A$5:$AD$750,MATCH(J$4,'TD SOP+PROFORM MOD'!$B$2:$AT$2,0)+1,0),"")</f>
        <v/>
      </c>
      <c r="K549" s="26" t="str">
        <f t="shared" si="131"/>
        <v/>
      </c>
      <c r="L549" s="25" t="str">
        <f>IFERROR(VLOOKUP($A549,'TD SOP+PROFORM MOD'!$A$5:$AD$750,MATCH(L$4,'TD SOP+PROFORM MOD'!$B$2:$AT$2,0)+1,0),"")</f>
        <v/>
      </c>
      <c r="M549" s="25" t="str">
        <f>IFERROR(VLOOKUP($A549,'TD SOP+PROFORM MOD'!$A$5:$AD$750,MATCH(M$4,'TD SOP+PROFORM MOD'!$B$2:$AT$2,0)+1,0),"")</f>
        <v/>
      </c>
      <c r="N549" s="26" t="str">
        <f t="shared" si="132"/>
        <v/>
      </c>
      <c r="O549" s="25">
        <f>IFERROR(VLOOKUP($A549,'TD SOP+PROFORM MOD'!$A$5:$AD$750,MATCH(O$4,'TD SOP+PROFORM MOD'!$B$2:$AD$2,0)+1,0),0)+IFERROR(VLOOKUP($A549,'TD SOP+PROFORM MOD'!$A$5:$AD$750,MATCH(O$2,'TD SOP+PROFORM MOD'!$B$2:$AD$2,0)+1,0),0)</f>
        <v>0</v>
      </c>
      <c r="P549" s="25">
        <f>IFERROR(VLOOKUP($A549,'TD SOP+PROFORM MOD'!$A$5:$AD$750,MATCH(P$4,'TD SOP+PROFORM MOD'!$B$2:$AD$2,0)+1,0),0)+IFERROR(VLOOKUP($A549,'TD SOP+PROFORM MOD'!$A$5:$AD$750,MATCH(P$2,'TD SOP+PROFORM MOD'!$B$2:$AD$2,0)+1,0),0)</f>
        <v>0</v>
      </c>
      <c r="Q549" s="26" t="str">
        <f t="shared" si="133"/>
        <v/>
      </c>
      <c r="R549" s="25">
        <f>IFERROR(VLOOKUP($A549,'TD SOP+PROFORM MOD'!$A$5:$AD$750,MATCH(R$4,'TD SOP+PROFORM MOD'!$B$2:$AD$2,0)+1,0),0)+IFERROR(VLOOKUP($A549,'TD SOP+PROFORM MOD'!$A$5:$AD$750,MATCH(R$2,'TD SOP+PROFORM MOD'!$B$2:$AD$2,0)+1,0),0)</f>
        <v>0</v>
      </c>
      <c r="S549" s="25">
        <f>IFERROR(VLOOKUP($A549,'TD SOP+PROFORM MOD'!$A$5:$AD$750,MATCH(S$4,'TD SOP+PROFORM MOD'!$B$2:$AD$2,0)+1,0),0)+IFERROR(VLOOKUP($A549,'TD SOP+PROFORM MOD'!$A$5:$AD$750,MATCH(S$2,'TD SOP+PROFORM MOD'!$B$2:$AD$2,0)+1,0),0)</f>
        <v>0</v>
      </c>
      <c r="T549" s="26" t="str">
        <f t="shared" si="134"/>
        <v/>
      </c>
      <c r="U549" s="25">
        <f>IFERROR(VLOOKUP($A549,'TD SOP+PROFORM MOD'!$A$5:$AD$750,MATCH(U$4,'TD SOP+PROFORM MOD'!$B$2:$AD$2,0)+1,0),0)+IFERROR(VLOOKUP($A549,'TD SOP+PROFORM MOD'!$A$5:$AD$750,MATCH(U$2,'TD SOP+PROFORM MOD'!$B$2:$AD$2,0)+1,0),0)</f>
        <v>0</v>
      </c>
      <c r="V549" s="25">
        <f>IFERROR(VLOOKUP($A549,'TD SOP+PROFORM MOD'!$A$5:$AD$750,MATCH(V$4,'TD SOP+PROFORM MOD'!$B$2:$AD$2,0)+1,0),0)+IFERROR(VLOOKUP($A549,'TD SOP+PROFORM MOD'!$A$5:$AD$750,MATCH(V$2,'TD SOP+PROFORM MOD'!$B$2:$AD$2,0)+1,0),0)</f>
        <v>0</v>
      </c>
      <c r="W549" s="26" t="str">
        <f t="shared" si="135"/>
        <v/>
      </c>
      <c r="X549" s="25">
        <f>IFERROR(VLOOKUP($A549,'TD SOP+PROFORM MOD'!$A$5:$AD$750,MATCH(X$4,'TD SOP+PROFORM MOD'!$B$2:$AD$2,0)+1,0),0)+IFERROR(VLOOKUP($A549,'TD SOP+PROFORM MOD'!$A$5:$AD$750,MATCH(X$2,'TD SOP+PROFORM MOD'!$B$2:$AD$2,0)+1,0),0)</f>
        <v>0</v>
      </c>
      <c r="Y549" s="25">
        <f>IFERROR(VLOOKUP($A549,'TD SOP+PROFORM MOD'!$A$5:$AD$750,MATCH(Y$4,'TD SOP+PROFORM MOD'!$B$2:$AD$2,0)+1,0),0)+IFERROR(VLOOKUP($A549,'TD SOP+PROFORM MOD'!$A$5:$AD$750,MATCH(Y$2,'TD SOP+PROFORM MOD'!$B$2:$AD$2,0)+1,0),0)</f>
        <v>0</v>
      </c>
      <c r="Z549" s="26" t="str">
        <f t="shared" si="136"/>
        <v/>
      </c>
      <c r="AA549" s="25">
        <f>IFERROR(VLOOKUP($A549,'TD SOP+PROFORM MOD'!$A$5:$AD$750,MATCH(AA$4,'TD SOP+PROFORM MOD'!$B$2:$AD$2,0)+1,0),0)+IFERROR(VLOOKUP($A549,'TD SOP+PROFORM MOD'!$A$5:$AD$750,MATCH(AA$2,'TD SOP+PROFORM MOD'!$B$2:$AD$2,0)+1,0),0)</f>
        <v>0</v>
      </c>
      <c r="AB549" s="25">
        <f>IFERROR(VLOOKUP($A549,'TD SOP+PROFORM MOD'!$A$5:$AD$750,MATCH(AB$4,'TD SOP+PROFORM MOD'!$B$2:$AD$2,0)+1,0),0)+IFERROR(VLOOKUP($A549,'TD SOP+PROFORM MOD'!$A$5:$AD$750,MATCH(AB$2,'TD SOP+PROFORM MOD'!$B$2:$AD$2,0)+1,0),0)</f>
        <v>0</v>
      </c>
      <c r="AC549" s="26" t="str">
        <f t="shared" si="137"/>
        <v/>
      </c>
      <c r="AD549" s="25">
        <f>IFERROR(VLOOKUP($A549,'TD SOP+PROFORM MOD'!$A$5:$AD$750,MATCH(AD$4,'TD SOP+PROFORM MOD'!$B$2:$AD$2,0)+1,0),0)+IFERROR(VLOOKUP($A549,'TD SOP+PROFORM MOD'!$A$5:$AD$750,MATCH(AD$2,'TD SOP+PROFORM MOD'!$B$2:$AD$2,0)+1,0),0)</f>
        <v>0</v>
      </c>
      <c r="AE549" s="25">
        <f>IFERROR(VLOOKUP($A549,'TD SOP+PROFORM MOD'!$A$5:$AD$750,MATCH(AE$4,'TD SOP+PROFORM MOD'!$B$2:$AD$2,0)+1,0),0)+IFERROR(VLOOKUP($A549,'TD SOP+PROFORM MOD'!$A$5:$AD$750,MATCH(AE$2,'TD SOP+PROFORM MOD'!$B$2:$AD$2,0)+1,0),0)</f>
        <v>0</v>
      </c>
      <c r="AF549" s="26" t="str">
        <f t="shared" si="138"/>
        <v/>
      </c>
      <c r="AG549" s="25">
        <f>IFERROR(VLOOKUP($A549,'TD SOP+PROFORM MOD'!$A$5:$AD$750,MATCH(AG$4,'TD SOP+PROFORM MOD'!$B$2:$AD$2,0)+1,0),0)+IFERROR(VLOOKUP($A549,'TD SOP+PROFORM MOD'!$A$5:$AD$750,MATCH(AG$2,'TD SOP+PROFORM MOD'!$B$2:$AD$2,0)+1,0),0)</f>
        <v>0</v>
      </c>
      <c r="AH549" s="25">
        <f>IFERROR(VLOOKUP($A549,'TD SOP+PROFORM MOD'!$A$5:$AD$750,MATCH(AH$4,'TD SOP+PROFORM MOD'!$B$2:$AD$2,0)+1,0),0)+IFERROR(VLOOKUP($A549,'TD SOP+PROFORM MOD'!$A$5:$AD$750,MATCH(AH$2,'TD SOP+PROFORM MOD'!$B$2:$AD$2,0)+1,0),0)</f>
        <v>0</v>
      </c>
      <c r="AI549" s="26" t="str">
        <f t="shared" si="139"/>
        <v/>
      </c>
      <c r="AJ549" s="25">
        <f>IFERROR(VLOOKUP($A549,'TD SOP+PROFORM MOD'!$A$5:$AD$750,MATCH(AJ$4,'TD SOP+PROFORM MOD'!$B$2:$AD$2,0)+1,0),0)+IFERROR(VLOOKUP($A549,'TD SOP+PROFORM MOD'!$A$5:$AD$750,MATCH(AJ$2,'TD SOP+PROFORM MOD'!$B$2:$AD$2,0)+1,0),0)</f>
        <v>0</v>
      </c>
      <c r="AK549" s="25">
        <f>IFERROR(VLOOKUP($A549,'TD SOP+PROFORM MOD'!$A$5:$AD$750,MATCH(AK$4,'TD SOP+PROFORM MOD'!$B$2:$AD$2,0)+1,0),0)+IFERROR(VLOOKUP($A549,'TD SOP+PROFORM MOD'!$A$5:$AD$750,MATCH(AK$2,'TD SOP+PROFORM MOD'!$B$2:$AD$2,0)+1,0),0)</f>
        <v>0</v>
      </c>
      <c r="AL549" s="26" t="str">
        <f t="shared" si="140"/>
        <v/>
      </c>
      <c r="AM549" s="25">
        <f t="shared" si="142"/>
        <v>0</v>
      </c>
      <c r="AN549" s="25">
        <f t="shared" si="142"/>
        <v>0</v>
      </c>
      <c r="AO549" s="26" t="str">
        <f t="shared" si="141"/>
        <v/>
      </c>
      <c r="AR549" s="25">
        <f>SUMIF('B&amp;S YTD LFY'!B:B,"="&amp;A549,'B&amp;S YTD LFY'!C:C)</f>
        <v>0</v>
      </c>
      <c r="AS549" s="25">
        <f t="shared" si="143"/>
        <v>0</v>
      </c>
      <c r="AT549" s="25"/>
    </row>
    <row r="550" spans="1:46" x14ac:dyDescent="0.35">
      <c r="A550" s="24">
        <f>IF(AND('TD SOP+PROFORM MOD'!A547&lt;&gt;"",'TD SOP+PROFORM MOD'!A547&lt;&gt;"TOTAL"),'TD SOP+PROFORM MOD'!A547,0)</f>
        <v>0</v>
      </c>
      <c r="C550" s="25" t="str">
        <f>IFERROR(VLOOKUP($A550,'TD SOP+PROFORM MOD'!$A$5:$AD$750,MATCH(C$4,'TD SOP+PROFORM MOD'!$B$2:$AT$2,0)+1,0),"")</f>
        <v/>
      </c>
      <c r="D550" s="25" t="str">
        <f>IFERROR(VLOOKUP($A550,'TD SOP+PROFORM MOD'!$A$5:$AD$750,MATCH(D$4,'TD SOP+PROFORM MOD'!$B$2:$AT$2,0)+1,0),"")</f>
        <v/>
      </c>
      <c r="E550" s="26" t="str">
        <f t="shared" si="129"/>
        <v/>
      </c>
      <c r="F550" s="25" t="str">
        <f>IFERROR(VLOOKUP($A550,'TD SOP+PROFORM MOD'!$A$5:$AD$750,MATCH(F$4,'TD SOP+PROFORM MOD'!$B$2:$AT$2,0)+1,0),"")</f>
        <v/>
      </c>
      <c r="G550" s="25" t="str">
        <f>IFERROR(VLOOKUP($A550,'TD SOP+PROFORM MOD'!$A$5:$AD$750,MATCH(G$4,'TD SOP+PROFORM MOD'!$B$2:$AT$2,0)+1,0),"")</f>
        <v/>
      </c>
      <c r="H550" s="26" t="str">
        <f t="shared" si="130"/>
        <v/>
      </c>
      <c r="I550" s="25" t="str">
        <f>IFERROR(VLOOKUP($A550,'TD SOP+PROFORM MOD'!$A$5:$AD$750,MATCH(I$4,'TD SOP+PROFORM MOD'!$B$2:$AT$2,0)+1,0),"")</f>
        <v/>
      </c>
      <c r="J550" s="25" t="str">
        <f>IFERROR(VLOOKUP($A550,'TD SOP+PROFORM MOD'!$A$5:$AD$750,MATCH(J$4,'TD SOP+PROFORM MOD'!$B$2:$AT$2,0)+1,0),"")</f>
        <v/>
      </c>
      <c r="K550" s="26" t="str">
        <f t="shared" si="131"/>
        <v/>
      </c>
      <c r="L550" s="25" t="str">
        <f>IFERROR(VLOOKUP($A550,'TD SOP+PROFORM MOD'!$A$5:$AD$750,MATCH(L$4,'TD SOP+PROFORM MOD'!$B$2:$AT$2,0)+1,0),"")</f>
        <v/>
      </c>
      <c r="M550" s="25" t="str">
        <f>IFERROR(VLOOKUP($A550,'TD SOP+PROFORM MOD'!$A$5:$AD$750,MATCH(M$4,'TD SOP+PROFORM MOD'!$B$2:$AT$2,0)+1,0),"")</f>
        <v/>
      </c>
      <c r="N550" s="26" t="str">
        <f t="shared" si="132"/>
        <v/>
      </c>
      <c r="O550" s="25">
        <f>IFERROR(VLOOKUP($A550,'TD SOP+PROFORM MOD'!$A$5:$AD$750,MATCH(O$4,'TD SOP+PROFORM MOD'!$B$2:$AD$2,0)+1,0),0)+IFERROR(VLOOKUP($A550,'TD SOP+PROFORM MOD'!$A$5:$AD$750,MATCH(O$2,'TD SOP+PROFORM MOD'!$B$2:$AD$2,0)+1,0),0)</f>
        <v>0</v>
      </c>
      <c r="P550" s="25">
        <f>IFERROR(VLOOKUP($A550,'TD SOP+PROFORM MOD'!$A$5:$AD$750,MATCH(P$4,'TD SOP+PROFORM MOD'!$B$2:$AD$2,0)+1,0),0)+IFERROR(VLOOKUP($A550,'TD SOP+PROFORM MOD'!$A$5:$AD$750,MATCH(P$2,'TD SOP+PROFORM MOD'!$B$2:$AD$2,0)+1,0),0)</f>
        <v>0</v>
      </c>
      <c r="Q550" s="26" t="str">
        <f t="shared" si="133"/>
        <v/>
      </c>
      <c r="R550" s="25">
        <f>IFERROR(VLOOKUP($A550,'TD SOP+PROFORM MOD'!$A$5:$AD$750,MATCH(R$4,'TD SOP+PROFORM MOD'!$B$2:$AD$2,0)+1,0),0)+IFERROR(VLOOKUP($A550,'TD SOP+PROFORM MOD'!$A$5:$AD$750,MATCH(R$2,'TD SOP+PROFORM MOD'!$B$2:$AD$2,0)+1,0),0)</f>
        <v>0</v>
      </c>
      <c r="S550" s="25">
        <f>IFERROR(VLOOKUP($A550,'TD SOP+PROFORM MOD'!$A$5:$AD$750,MATCH(S$4,'TD SOP+PROFORM MOD'!$B$2:$AD$2,0)+1,0),0)+IFERROR(VLOOKUP($A550,'TD SOP+PROFORM MOD'!$A$5:$AD$750,MATCH(S$2,'TD SOP+PROFORM MOD'!$B$2:$AD$2,0)+1,0),0)</f>
        <v>0</v>
      </c>
      <c r="T550" s="26" t="str">
        <f t="shared" si="134"/>
        <v/>
      </c>
      <c r="U550" s="25">
        <f>IFERROR(VLOOKUP($A550,'TD SOP+PROFORM MOD'!$A$5:$AD$750,MATCH(U$4,'TD SOP+PROFORM MOD'!$B$2:$AD$2,0)+1,0),0)+IFERROR(VLOOKUP($A550,'TD SOP+PROFORM MOD'!$A$5:$AD$750,MATCH(U$2,'TD SOP+PROFORM MOD'!$B$2:$AD$2,0)+1,0),0)</f>
        <v>0</v>
      </c>
      <c r="V550" s="25">
        <f>IFERROR(VLOOKUP($A550,'TD SOP+PROFORM MOD'!$A$5:$AD$750,MATCH(V$4,'TD SOP+PROFORM MOD'!$B$2:$AD$2,0)+1,0),0)+IFERROR(VLOOKUP($A550,'TD SOP+PROFORM MOD'!$A$5:$AD$750,MATCH(V$2,'TD SOP+PROFORM MOD'!$B$2:$AD$2,0)+1,0),0)</f>
        <v>0</v>
      </c>
      <c r="W550" s="26" t="str">
        <f t="shared" si="135"/>
        <v/>
      </c>
      <c r="X550" s="25">
        <f>IFERROR(VLOOKUP($A550,'TD SOP+PROFORM MOD'!$A$5:$AD$750,MATCH(X$4,'TD SOP+PROFORM MOD'!$B$2:$AD$2,0)+1,0),0)+IFERROR(VLOOKUP($A550,'TD SOP+PROFORM MOD'!$A$5:$AD$750,MATCH(X$2,'TD SOP+PROFORM MOD'!$B$2:$AD$2,0)+1,0),0)</f>
        <v>0</v>
      </c>
      <c r="Y550" s="25">
        <f>IFERROR(VLOOKUP($A550,'TD SOP+PROFORM MOD'!$A$5:$AD$750,MATCH(Y$4,'TD SOP+PROFORM MOD'!$B$2:$AD$2,0)+1,0),0)+IFERROR(VLOOKUP($A550,'TD SOP+PROFORM MOD'!$A$5:$AD$750,MATCH(Y$2,'TD SOP+PROFORM MOD'!$B$2:$AD$2,0)+1,0),0)</f>
        <v>0</v>
      </c>
      <c r="Z550" s="26" t="str">
        <f t="shared" si="136"/>
        <v/>
      </c>
      <c r="AA550" s="25">
        <f>IFERROR(VLOOKUP($A550,'TD SOP+PROFORM MOD'!$A$5:$AD$750,MATCH(AA$4,'TD SOP+PROFORM MOD'!$B$2:$AD$2,0)+1,0),0)+IFERROR(VLOOKUP($A550,'TD SOP+PROFORM MOD'!$A$5:$AD$750,MATCH(AA$2,'TD SOP+PROFORM MOD'!$B$2:$AD$2,0)+1,0),0)</f>
        <v>0</v>
      </c>
      <c r="AB550" s="25">
        <f>IFERROR(VLOOKUP($A550,'TD SOP+PROFORM MOD'!$A$5:$AD$750,MATCH(AB$4,'TD SOP+PROFORM MOD'!$B$2:$AD$2,0)+1,0),0)+IFERROR(VLOOKUP($A550,'TD SOP+PROFORM MOD'!$A$5:$AD$750,MATCH(AB$2,'TD SOP+PROFORM MOD'!$B$2:$AD$2,0)+1,0),0)</f>
        <v>0</v>
      </c>
      <c r="AC550" s="26" t="str">
        <f t="shared" si="137"/>
        <v/>
      </c>
      <c r="AD550" s="25">
        <f>IFERROR(VLOOKUP($A550,'TD SOP+PROFORM MOD'!$A$5:$AD$750,MATCH(AD$4,'TD SOP+PROFORM MOD'!$B$2:$AD$2,0)+1,0),0)+IFERROR(VLOOKUP($A550,'TD SOP+PROFORM MOD'!$A$5:$AD$750,MATCH(AD$2,'TD SOP+PROFORM MOD'!$B$2:$AD$2,0)+1,0),0)</f>
        <v>0</v>
      </c>
      <c r="AE550" s="25">
        <f>IFERROR(VLOOKUP($A550,'TD SOP+PROFORM MOD'!$A$5:$AD$750,MATCH(AE$4,'TD SOP+PROFORM MOD'!$B$2:$AD$2,0)+1,0),0)+IFERROR(VLOOKUP($A550,'TD SOP+PROFORM MOD'!$A$5:$AD$750,MATCH(AE$2,'TD SOP+PROFORM MOD'!$B$2:$AD$2,0)+1,0),0)</f>
        <v>0</v>
      </c>
      <c r="AF550" s="26" t="str">
        <f t="shared" si="138"/>
        <v/>
      </c>
      <c r="AG550" s="25">
        <f>IFERROR(VLOOKUP($A550,'TD SOP+PROFORM MOD'!$A$5:$AD$750,MATCH(AG$4,'TD SOP+PROFORM MOD'!$B$2:$AD$2,0)+1,0),0)+IFERROR(VLOOKUP($A550,'TD SOP+PROFORM MOD'!$A$5:$AD$750,MATCH(AG$2,'TD SOP+PROFORM MOD'!$B$2:$AD$2,0)+1,0),0)</f>
        <v>0</v>
      </c>
      <c r="AH550" s="25">
        <f>IFERROR(VLOOKUP($A550,'TD SOP+PROFORM MOD'!$A$5:$AD$750,MATCH(AH$4,'TD SOP+PROFORM MOD'!$B$2:$AD$2,0)+1,0),0)+IFERROR(VLOOKUP($A550,'TD SOP+PROFORM MOD'!$A$5:$AD$750,MATCH(AH$2,'TD SOP+PROFORM MOD'!$B$2:$AD$2,0)+1,0),0)</f>
        <v>0</v>
      </c>
      <c r="AI550" s="26" t="str">
        <f t="shared" si="139"/>
        <v/>
      </c>
      <c r="AJ550" s="25">
        <f>IFERROR(VLOOKUP($A550,'TD SOP+PROFORM MOD'!$A$5:$AD$750,MATCH(AJ$4,'TD SOP+PROFORM MOD'!$B$2:$AD$2,0)+1,0),0)+IFERROR(VLOOKUP($A550,'TD SOP+PROFORM MOD'!$A$5:$AD$750,MATCH(AJ$2,'TD SOP+PROFORM MOD'!$B$2:$AD$2,0)+1,0),0)</f>
        <v>0</v>
      </c>
      <c r="AK550" s="25">
        <f>IFERROR(VLOOKUP($A550,'TD SOP+PROFORM MOD'!$A$5:$AD$750,MATCH(AK$4,'TD SOP+PROFORM MOD'!$B$2:$AD$2,0)+1,0),0)+IFERROR(VLOOKUP($A550,'TD SOP+PROFORM MOD'!$A$5:$AD$750,MATCH(AK$2,'TD SOP+PROFORM MOD'!$B$2:$AD$2,0)+1,0),0)</f>
        <v>0</v>
      </c>
      <c r="AL550" s="26" t="str">
        <f t="shared" si="140"/>
        <v/>
      </c>
      <c r="AM550" s="25">
        <f t="shared" si="142"/>
        <v>0</v>
      </c>
      <c r="AN550" s="25">
        <f t="shared" si="142"/>
        <v>0</v>
      </c>
      <c r="AO550" s="26" t="str">
        <f t="shared" si="141"/>
        <v/>
      </c>
      <c r="AR550" s="25">
        <f>SUMIF('B&amp;S YTD LFY'!B:B,"="&amp;A550,'B&amp;S YTD LFY'!C:C)</f>
        <v>0</v>
      </c>
      <c r="AS550" s="25">
        <f t="shared" si="143"/>
        <v>0</v>
      </c>
      <c r="AT550" s="25"/>
    </row>
    <row r="551" spans="1:46" x14ac:dyDescent="0.35">
      <c r="A551" s="24">
        <f>IF(AND('TD SOP+PROFORM MOD'!A548&lt;&gt;"",'TD SOP+PROFORM MOD'!A548&lt;&gt;"TOTAL"),'TD SOP+PROFORM MOD'!A548,0)</f>
        <v>0</v>
      </c>
      <c r="C551" s="25" t="str">
        <f>IFERROR(VLOOKUP($A551,'TD SOP+PROFORM MOD'!$A$5:$AD$750,MATCH(C$4,'TD SOP+PROFORM MOD'!$B$2:$AT$2,0)+1,0),"")</f>
        <v/>
      </c>
      <c r="D551" s="25" t="str">
        <f>IFERROR(VLOOKUP($A551,'TD SOP+PROFORM MOD'!$A$5:$AD$750,MATCH(D$4,'TD SOP+PROFORM MOD'!$B$2:$AT$2,0)+1,0),"")</f>
        <v/>
      </c>
      <c r="E551" s="26" t="str">
        <f t="shared" si="129"/>
        <v/>
      </c>
      <c r="F551" s="25" t="str">
        <f>IFERROR(VLOOKUP($A551,'TD SOP+PROFORM MOD'!$A$5:$AD$750,MATCH(F$4,'TD SOP+PROFORM MOD'!$B$2:$AT$2,0)+1,0),"")</f>
        <v/>
      </c>
      <c r="G551" s="25" t="str">
        <f>IFERROR(VLOOKUP($A551,'TD SOP+PROFORM MOD'!$A$5:$AD$750,MATCH(G$4,'TD SOP+PROFORM MOD'!$B$2:$AT$2,0)+1,0),"")</f>
        <v/>
      </c>
      <c r="H551" s="26" t="str">
        <f t="shared" si="130"/>
        <v/>
      </c>
      <c r="I551" s="25" t="str">
        <f>IFERROR(VLOOKUP($A551,'TD SOP+PROFORM MOD'!$A$5:$AD$750,MATCH(I$4,'TD SOP+PROFORM MOD'!$B$2:$AT$2,0)+1,0),"")</f>
        <v/>
      </c>
      <c r="J551" s="25" t="str">
        <f>IFERROR(VLOOKUP($A551,'TD SOP+PROFORM MOD'!$A$5:$AD$750,MATCH(J$4,'TD SOP+PROFORM MOD'!$B$2:$AT$2,0)+1,0),"")</f>
        <v/>
      </c>
      <c r="K551" s="26" t="str">
        <f t="shared" si="131"/>
        <v/>
      </c>
      <c r="L551" s="25" t="str">
        <f>IFERROR(VLOOKUP($A551,'TD SOP+PROFORM MOD'!$A$5:$AD$750,MATCH(L$4,'TD SOP+PROFORM MOD'!$B$2:$AT$2,0)+1,0),"")</f>
        <v/>
      </c>
      <c r="M551" s="25" t="str">
        <f>IFERROR(VLOOKUP($A551,'TD SOP+PROFORM MOD'!$A$5:$AD$750,MATCH(M$4,'TD SOP+PROFORM MOD'!$B$2:$AT$2,0)+1,0),"")</f>
        <v/>
      </c>
      <c r="N551" s="26" t="str">
        <f t="shared" si="132"/>
        <v/>
      </c>
      <c r="O551" s="25">
        <f>IFERROR(VLOOKUP($A551,'TD SOP+PROFORM MOD'!$A$5:$AD$750,MATCH(O$4,'TD SOP+PROFORM MOD'!$B$2:$AD$2,0)+1,0),0)+IFERROR(VLOOKUP($A551,'TD SOP+PROFORM MOD'!$A$5:$AD$750,MATCH(O$2,'TD SOP+PROFORM MOD'!$B$2:$AD$2,0)+1,0),0)</f>
        <v>0</v>
      </c>
      <c r="P551" s="25">
        <f>IFERROR(VLOOKUP($A551,'TD SOP+PROFORM MOD'!$A$5:$AD$750,MATCH(P$4,'TD SOP+PROFORM MOD'!$B$2:$AD$2,0)+1,0),0)+IFERROR(VLOOKUP($A551,'TD SOP+PROFORM MOD'!$A$5:$AD$750,MATCH(P$2,'TD SOP+PROFORM MOD'!$B$2:$AD$2,0)+1,0),0)</f>
        <v>0</v>
      </c>
      <c r="Q551" s="26" t="str">
        <f t="shared" si="133"/>
        <v/>
      </c>
      <c r="R551" s="25">
        <f>IFERROR(VLOOKUP($A551,'TD SOP+PROFORM MOD'!$A$5:$AD$750,MATCH(R$4,'TD SOP+PROFORM MOD'!$B$2:$AD$2,0)+1,0),0)+IFERROR(VLOOKUP($A551,'TD SOP+PROFORM MOD'!$A$5:$AD$750,MATCH(R$2,'TD SOP+PROFORM MOD'!$B$2:$AD$2,0)+1,0),0)</f>
        <v>0</v>
      </c>
      <c r="S551" s="25">
        <f>IFERROR(VLOOKUP($A551,'TD SOP+PROFORM MOD'!$A$5:$AD$750,MATCH(S$4,'TD SOP+PROFORM MOD'!$B$2:$AD$2,0)+1,0),0)+IFERROR(VLOOKUP($A551,'TD SOP+PROFORM MOD'!$A$5:$AD$750,MATCH(S$2,'TD SOP+PROFORM MOD'!$B$2:$AD$2,0)+1,0),0)</f>
        <v>0</v>
      </c>
      <c r="T551" s="26" t="str">
        <f t="shared" si="134"/>
        <v/>
      </c>
      <c r="U551" s="25">
        <f>IFERROR(VLOOKUP($A551,'TD SOP+PROFORM MOD'!$A$5:$AD$750,MATCH(U$4,'TD SOP+PROFORM MOD'!$B$2:$AD$2,0)+1,0),0)+IFERROR(VLOOKUP($A551,'TD SOP+PROFORM MOD'!$A$5:$AD$750,MATCH(U$2,'TD SOP+PROFORM MOD'!$B$2:$AD$2,0)+1,0),0)</f>
        <v>0</v>
      </c>
      <c r="V551" s="25">
        <f>IFERROR(VLOOKUP($A551,'TD SOP+PROFORM MOD'!$A$5:$AD$750,MATCH(V$4,'TD SOP+PROFORM MOD'!$B$2:$AD$2,0)+1,0),0)+IFERROR(VLOOKUP($A551,'TD SOP+PROFORM MOD'!$A$5:$AD$750,MATCH(V$2,'TD SOP+PROFORM MOD'!$B$2:$AD$2,0)+1,0),0)</f>
        <v>0</v>
      </c>
      <c r="W551" s="26" t="str">
        <f t="shared" si="135"/>
        <v/>
      </c>
      <c r="X551" s="25">
        <f>IFERROR(VLOOKUP($A551,'TD SOP+PROFORM MOD'!$A$5:$AD$750,MATCH(X$4,'TD SOP+PROFORM MOD'!$B$2:$AD$2,0)+1,0),0)+IFERROR(VLOOKUP($A551,'TD SOP+PROFORM MOD'!$A$5:$AD$750,MATCH(X$2,'TD SOP+PROFORM MOD'!$B$2:$AD$2,0)+1,0),0)</f>
        <v>0</v>
      </c>
      <c r="Y551" s="25">
        <f>IFERROR(VLOOKUP($A551,'TD SOP+PROFORM MOD'!$A$5:$AD$750,MATCH(Y$4,'TD SOP+PROFORM MOD'!$B$2:$AD$2,0)+1,0),0)+IFERROR(VLOOKUP($A551,'TD SOP+PROFORM MOD'!$A$5:$AD$750,MATCH(Y$2,'TD SOP+PROFORM MOD'!$B$2:$AD$2,0)+1,0),0)</f>
        <v>0</v>
      </c>
      <c r="Z551" s="26" t="str">
        <f t="shared" si="136"/>
        <v/>
      </c>
      <c r="AA551" s="25">
        <f>IFERROR(VLOOKUP($A551,'TD SOP+PROFORM MOD'!$A$5:$AD$750,MATCH(AA$4,'TD SOP+PROFORM MOD'!$B$2:$AD$2,0)+1,0),0)+IFERROR(VLOOKUP($A551,'TD SOP+PROFORM MOD'!$A$5:$AD$750,MATCH(AA$2,'TD SOP+PROFORM MOD'!$B$2:$AD$2,0)+1,0),0)</f>
        <v>0</v>
      </c>
      <c r="AB551" s="25">
        <f>IFERROR(VLOOKUP($A551,'TD SOP+PROFORM MOD'!$A$5:$AD$750,MATCH(AB$4,'TD SOP+PROFORM MOD'!$B$2:$AD$2,0)+1,0),0)+IFERROR(VLOOKUP($A551,'TD SOP+PROFORM MOD'!$A$5:$AD$750,MATCH(AB$2,'TD SOP+PROFORM MOD'!$B$2:$AD$2,0)+1,0),0)</f>
        <v>0</v>
      </c>
      <c r="AC551" s="26" t="str">
        <f t="shared" si="137"/>
        <v/>
      </c>
      <c r="AD551" s="25">
        <f>IFERROR(VLOOKUP($A551,'TD SOP+PROFORM MOD'!$A$5:$AD$750,MATCH(AD$4,'TD SOP+PROFORM MOD'!$B$2:$AD$2,0)+1,0),0)+IFERROR(VLOOKUP($A551,'TD SOP+PROFORM MOD'!$A$5:$AD$750,MATCH(AD$2,'TD SOP+PROFORM MOD'!$B$2:$AD$2,0)+1,0),0)</f>
        <v>0</v>
      </c>
      <c r="AE551" s="25">
        <f>IFERROR(VLOOKUP($A551,'TD SOP+PROFORM MOD'!$A$5:$AD$750,MATCH(AE$4,'TD SOP+PROFORM MOD'!$B$2:$AD$2,0)+1,0),0)+IFERROR(VLOOKUP($A551,'TD SOP+PROFORM MOD'!$A$5:$AD$750,MATCH(AE$2,'TD SOP+PROFORM MOD'!$B$2:$AD$2,0)+1,0),0)</f>
        <v>0</v>
      </c>
      <c r="AF551" s="26" t="str">
        <f t="shared" si="138"/>
        <v/>
      </c>
      <c r="AG551" s="25">
        <f>IFERROR(VLOOKUP($A551,'TD SOP+PROFORM MOD'!$A$5:$AD$750,MATCH(AG$4,'TD SOP+PROFORM MOD'!$B$2:$AD$2,0)+1,0),0)+IFERROR(VLOOKUP($A551,'TD SOP+PROFORM MOD'!$A$5:$AD$750,MATCH(AG$2,'TD SOP+PROFORM MOD'!$B$2:$AD$2,0)+1,0),0)</f>
        <v>0</v>
      </c>
      <c r="AH551" s="25">
        <f>IFERROR(VLOOKUP($A551,'TD SOP+PROFORM MOD'!$A$5:$AD$750,MATCH(AH$4,'TD SOP+PROFORM MOD'!$B$2:$AD$2,0)+1,0),0)+IFERROR(VLOOKUP($A551,'TD SOP+PROFORM MOD'!$A$5:$AD$750,MATCH(AH$2,'TD SOP+PROFORM MOD'!$B$2:$AD$2,0)+1,0),0)</f>
        <v>0</v>
      </c>
      <c r="AI551" s="26" t="str">
        <f t="shared" si="139"/>
        <v/>
      </c>
      <c r="AJ551" s="25">
        <f>IFERROR(VLOOKUP($A551,'TD SOP+PROFORM MOD'!$A$5:$AD$750,MATCH(AJ$4,'TD SOP+PROFORM MOD'!$B$2:$AD$2,0)+1,0),0)+IFERROR(VLOOKUP($A551,'TD SOP+PROFORM MOD'!$A$5:$AD$750,MATCH(AJ$2,'TD SOP+PROFORM MOD'!$B$2:$AD$2,0)+1,0),0)</f>
        <v>0</v>
      </c>
      <c r="AK551" s="25">
        <f>IFERROR(VLOOKUP($A551,'TD SOP+PROFORM MOD'!$A$5:$AD$750,MATCH(AK$4,'TD SOP+PROFORM MOD'!$B$2:$AD$2,0)+1,0),0)+IFERROR(VLOOKUP($A551,'TD SOP+PROFORM MOD'!$A$5:$AD$750,MATCH(AK$2,'TD SOP+PROFORM MOD'!$B$2:$AD$2,0)+1,0),0)</f>
        <v>0</v>
      </c>
      <c r="AL551" s="26" t="str">
        <f t="shared" si="140"/>
        <v/>
      </c>
      <c r="AM551" s="25">
        <f t="shared" si="142"/>
        <v>0</v>
      </c>
      <c r="AN551" s="25">
        <f t="shared" si="142"/>
        <v>0</v>
      </c>
      <c r="AO551" s="26" t="str">
        <f t="shared" si="141"/>
        <v/>
      </c>
      <c r="AR551" s="25">
        <f>SUMIF('B&amp;S YTD LFY'!B:B,"="&amp;A551,'B&amp;S YTD LFY'!C:C)</f>
        <v>0</v>
      </c>
      <c r="AS551" s="25">
        <f t="shared" si="143"/>
        <v>0</v>
      </c>
      <c r="AT551" s="25"/>
    </row>
    <row r="552" spans="1:46" x14ac:dyDescent="0.35">
      <c r="A552" s="24">
        <f>IF(AND('TD SOP+PROFORM MOD'!A549&lt;&gt;"",'TD SOP+PROFORM MOD'!A549&lt;&gt;"TOTAL"),'TD SOP+PROFORM MOD'!A549,0)</f>
        <v>0</v>
      </c>
      <c r="C552" s="25" t="str">
        <f>IFERROR(VLOOKUP($A552,'TD SOP+PROFORM MOD'!$A$5:$AD$750,MATCH(C$4,'TD SOP+PROFORM MOD'!$B$2:$AT$2,0)+1,0),"")</f>
        <v/>
      </c>
      <c r="D552" s="25" t="str">
        <f>IFERROR(VLOOKUP($A552,'TD SOP+PROFORM MOD'!$A$5:$AD$750,MATCH(D$4,'TD SOP+PROFORM MOD'!$B$2:$AT$2,0)+1,0),"")</f>
        <v/>
      </c>
      <c r="E552" s="26" t="str">
        <f t="shared" si="129"/>
        <v/>
      </c>
      <c r="F552" s="25" t="str">
        <f>IFERROR(VLOOKUP($A552,'TD SOP+PROFORM MOD'!$A$5:$AD$750,MATCH(F$4,'TD SOP+PROFORM MOD'!$B$2:$AT$2,0)+1,0),"")</f>
        <v/>
      </c>
      <c r="G552" s="25" t="str">
        <f>IFERROR(VLOOKUP($A552,'TD SOP+PROFORM MOD'!$A$5:$AD$750,MATCH(G$4,'TD SOP+PROFORM MOD'!$B$2:$AT$2,0)+1,0),"")</f>
        <v/>
      </c>
      <c r="H552" s="26" t="str">
        <f t="shared" si="130"/>
        <v/>
      </c>
      <c r="I552" s="25" t="str">
        <f>IFERROR(VLOOKUP($A552,'TD SOP+PROFORM MOD'!$A$5:$AD$750,MATCH(I$4,'TD SOP+PROFORM MOD'!$B$2:$AT$2,0)+1,0),"")</f>
        <v/>
      </c>
      <c r="J552" s="25" t="str">
        <f>IFERROR(VLOOKUP($A552,'TD SOP+PROFORM MOD'!$A$5:$AD$750,MATCH(J$4,'TD SOP+PROFORM MOD'!$B$2:$AT$2,0)+1,0),"")</f>
        <v/>
      </c>
      <c r="K552" s="26" t="str">
        <f t="shared" si="131"/>
        <v/>
      </c>
      <c r="L552" s="25" t="str">
        <f>IFERROR(VLOOKUP($A552,'TD SOP+PROFORM MOD'!$A$5:$AD$750,MATCH(L$4,'TD SOP+PROFORM MOD'!$B$2:$AT$2,0)+1,0),"")</f>
        <v/>
      </c>
      <c r="M552" s="25" t="str">
        <f>IFERROR(VLOOKUP($A552,'TD SOP+PROFORM MOD'!$A$5:$AD$750,MATCH(M$4,'TD SOP+PROFORM MOD'!$B$2:$AT$2,0)+1,0),"")</f>
        <v/>
      </c>
      <c r="N552" s="26" t="str">
        <f t="shared" si="132"/>
        <v/>
      </c>
      <c r="O552" s="25">
        <f>IFERROR(VLOOKUP($A552,'TD SOP+PROFORM MOD'!$A$5:$AD$750,MATCH(O$4,'TD SOP+PROFORM MOD'!$B$2:$AD$2,0)+1,0),0)+IFERROR(VLOOKUP($A552,'TD SOP+PROFORM MOD'!$A$5:$AD$750,MATCH(O$2,'TD SOP+PROFORM MOD'!$B$2:$AD$2,0)+1,0),0)</f>
        <v>0</v>
      </c>
      <c r="P552" s="25">
        <f>IFERROR(VLOOKUP($A552,'TD SOP+PROFORM MOD'!$A$5:$AD$750,MATCH(P$4,'TD SOP+PROFORM MOD'!$B$2:$AD$2,0)+1,0),0)+IFERROR(VLOOKUP($A552,'TD SOP+PROFORM MOD'!$A$5:$AD$750,MATCH(P$2,'TD SOP+PROFORM MOD'!$B$2:$AD$2,0)+1,0),0)</f>
        <v>0</v>
      </c>
      <c r="Q552" s="26" t="str">
        <f t="shared" si="133"/>
        <v/>
      </c>
      <c r="R552" s="25">
        <f>IFERROR(VLOOKUP($A552,'TD SOP+PROFORM MOD'!$A$5:$AD$750,MATCH(R$4,'TD SOP+PROFORM MOD'!$B$2:$AD$2,0)+1,0),0)+IFERROR(VLOOKUP($A552,'TD SOP+PROFORM MOD'!$A$5:$AD$750,MATCH(R$2,'TD SOP+PROFORM MOD'!$B$2:$AD$2,0)+1,0),0)</f>
        <v>0</v>
      </c>
      <c r="S552" s="25">
        <f>IFERROR(VLOOKUP($A552,'TD SOP+PROFORM MOD'!$A$5:$AD$750,MATCH(S$4,'TD SOP+PROFORM MOD'!$B$2:$AD$2,0)+1,0),0)+IFERROR(VLOOKUP($A552,'TD SOP+PROFORM MOD'!$A$5:$AD$750,MATCH(S$2,'TD SOP+PROFORM MOD'!$B$2:$AD$2,0)+1,0),0)</f>
        <v>0</v>
      </c>
      <c r="T552" s="26" t="str">
        <f t="shared" si="134"/>
        <v/>
      </c>
      <c r="U552" s="25">
        <f>IFERROR(VLOOKUP($A552,'TD SOP+PROFORM MOD'!$A$5:$AD$750,MATCH(U$4,'TD SOP+PROFORM MOD'!$B$2:$AD$2,0)+1,0),0)+IFERROR(VLOOKUP($A552,'TD SOP+PROFORM MOD'!$A$5:$AD$750,MATCH(U$2,'TD SOP+PROFORM MOD'!$B$2:$AD$2,0)+1,0),0)</f>
        <v>0</v>
      </c>
      <c r="V552" s="25">
        <f>IFERROR(VLOOKUP($A552,'TD SOP+PROFORM MOD'!$A$5:$AD$750,MATCH(V$4,'TD SOP+PROFORM MOD'!$B$2:$AD$2,0)+1,0),0)+IFERROR(VLOOKUP($A552,'TD SOP+PROFORM MOD'!$A$5:$AD$750,MATCH(V$2,'TD SOP+PROFORM MOD'!$B$2:$AD$2,0)+1,0),0)</f>
        <v>0</v>
      </c>
      <c r="W552" s="26" t="str">
        <f t="shared" si="135"/>
        <v/>
      </c>
      <c r="X552" s="25">
        <f>IFERROR(VLOOKUP($A552,'TD SOP+PROFORM MOD'!$A$5:$AD$750,MATCH(X$4,'TD SOP+PROFORM MOD'!$B$2:$AD$2,0)+1,0),0)+IFERROR(VLOOKUP($A552,'TD SOP+PROFORM MOD'!$A$5:$AD$750,MATCH(X$2,'TD SOP+PROFORM MOD'!$B$2:$AD$2,0)+1,0),0)</f>
        <v>0</v>
      </c>
      <c r="Y552" s="25">
        <f>IFERROR(VLOOKUP($A552,'TD SOP+PROFORM MOD'!$A$5:$AD$750,MATCH(Y$4,'TD SOP+PROFORM MOD'!$B$2:$AD$2,0)+1,0),0)+IFERROR(VLOOKUP($A552,'TD SOP+PROFORM MOD'!$A$5:$AD$750,MATCH(Y$2,'TD SOP+PROFORM MOD'!$B$2:$AD$2,0)+1,0),0)</f>
        <v>0</v>
      </c>
      <c r="Z552" s="26" t="str">
        <f t="shared" si="136"/>
        <v/>
      </c>
      <c r="AA552" s="25">
        <f>IFERROR(VLOOKUP($A552,'TD SOP+PROFORM MOD'!$A$5:$AD$750,MATCH(AA$4,'TD SOP+PROFORM MOD'!$B$2:$AD$2,0)+1,0),0)+IFERROR(VLOOKUP($A552,'TD SOP+PROFORM MOD'!$A$5:$AD$750,MATCH(AA$2,'TD SOP+PROFORM MOD'!$B$2:$AD$2,0)+1,0),0)</f>
        <v>0</v>
      </c>
      <c r="AB552" s="25">
        <f>IFERROR(VLOOKUP($A552,'TD SOP+PROFORM MOD'!$A$5:$AD$750,MATCH(AB$4,'TD SOP+PROFORM MOD'!$B$2:$AD$2,0)+1,0),0)+IFERROR(VLOOKUP($A552,'TD SOP+PROFORM MOD'!$A$5:$AD$750,MATCH(AB$2,'TD SOP+PROFORM MOD'!$B$2:$AD$2,0)+1,0),0)</f>
        <v>0</v>
      </c>
      <c r="AC552" s="26" t="str">
        <f t="shared" si="137"/>
        <v/>
      </c>
      <c r="AD552" s="25">
        <f>IFERROR(VLOOKUP($A552,'TD SOP+PROFORM MOD'!$A$5:$AD$750,MATCH(AD$4,'TD SOP+PROFORM MOD'!$B$2:$AD$2,0)+1,0),0)+IFERROR(VLOOKUP($A552,'TD SOP+PROFORM MOD'!$A$5:$AD$750,MATCH(AD$2,'TD SOP+PROFORM MOD'!$B$2:$AD$2,0)+1,0),0)</f>
        <v>0</v>
      </c>
      <c r="AE552" s="25">
        <f>IFERROR(VLOOKUP($A552,'TD SOP+PROFORM MOD'!$A$5:$AD$750,MATCH(AE$4,'TD SOP+PROFORM MOD'!$B$2:$AD$2,0)+1,0),0)+IFERROR(VLOOKUP($A552,'TD SOP+PROFORM MOD'!$A$5:$AD$750,MATCH(AE$2,'TD SOP+PROFORM MOD'!$B$2:$AD$2,0)+1,0),0)</f>
        <v>0</v>
      </c>
      <c r="AF552" s="26" t="str">
        <f t="shared" si="138"/>
        <v/>
      </c>
      <c r="AG552" s="25">
        <f>IFERROR(VLOOKUP($A552,'TD SOP+PROFORM MOD'!$A$5:$AD$750,MATCH(AG$4,'TD SOP+PROFORM MOD'!$B$2:$AD$2,0)+1,0),0)+IFERROR(VLOOKUP($A552,'TD SOP+PROFORM MOD'!$A$5:$AD$750,MATCH(AG$2,'TD SOP+PROFORM MOD'!$B$2:$AD$2,0)+1,0),0)</f>
        <v>0</v>
      </c>
      <c r="AH552" s="25">
        <f>IFERROR(VLOOKUP($A552,'TD SOP+PROFORM MOD'!$A$5:$AD$750,MATCH(AH$4,'TD SOP+PROFORM MOD'!$B$2:$AD$2,0)+1,0),0)+IFERROR(VLOOKUP($A552,'TD SOP+PROFORM MOD'!$A$5:$AD$750,MATCH(AH$2,'TD SOP+PROFORM MOD'!$B$2:$AD$2,0)+1,0),0)</f>
        <v>0</v>
      </c>
      <c r="AI552" s="26" t="str">
        <f t="shared" si="139"/>
        <v/>
      </c>
      <c r="AJ552" s="25">
        <f>IFERROR(VLOOKUP($A552,'TD SOP+PROFORM MOD'!$A$5:$AD$750,MATCH(AJ$4,'TD SOP+PROFORM MOD'!$B$2:$AD$2,0)+1,0),0)+IFERROR(VLOOKUP($A552,'TD SOP+PROFORM MOD'!$A$5:$AD$750,MATCH(AJ$2,'TD SOP+PROFORM MOD'!$B$2:$AD$2,0)+1,0),0)</f>
        <v>0</v>
      </c>
      <c r="AK552" s="25">
        <f>IFERROR(VLOOKUP($A552,'TD SOP+PROFORM MOD'!$A$5:$AD$750,MATCH(AK$4,'TD SOP+PROFORM MOD'!$B$2:$AD$2,0)+1,0),0)+IFERROR(VLOOKUP($A552,'TD SOP+PROFORM MOD'!$A$5:$AD$750,MATCH(AK$2,'TD SOP+PROFORM MOD'!$B$2:$AD$2,0)+1,0),0)</f>
        <v>0</v>
      </c>
      <c r="AL552" s="26" t="str">
        <f t="shared" si="140"/>
        <v/>
      </c>
      <c r="AM552" s="25">
        <f t="shared" si="142"/>
        <v>0</v>
      </c>
      <c r="AN552" s="25">
        <f t="shared" si="142"/>
        <v>0</v>
      </c>
      <c r="AO552" s="26" t="str">
        <f t="shared" si="141"/>
        <v/>
      </c>
      <c r="AR552" s="25">
        <f>SUMIF('B&amp;S YTD LFY'!B:B,"="&amp;A552,'B&amp;S YTD LFY'!C:C)</f>
        <v>0</v>
      </c>
      <c r="AS552" s="25">
        <f t="shared" si="143"/>
        <v>0</v>
      </c>
      <c r="AT552" s="25"/>
    </row>
    <row r="553" spans="1:46" x14ac:dyDescent="0.35">
      <c r="A553" s="24">
        <f>IF(AND('TD SOP+PROFORM MOD'!A550&lt;&gt;"",'TD SOP+PROFORM MOD'!A550&lt;&gt;"TOTAL"),'TD SOP+PROFORM MOD'!A550,0)</f>
        <v>0</v>
      </c>
      <c r="C553" s="25" t="str">
        <f>IFERROR(VLOOKUP($A553,'TD SOP+PROFORM MOD'!$A$5:$AD$750,MATCH(C$4,'TD SOP+PROFORM MOD'!$B$2:$AT$2,0)+1,0),"")</f>
        <v/>
      </c>
      <c r="D553" s="25" t="str">
        <f>IFERROR(VLOOKUP($A553,'TD SOP+PROFORM MOD'!$A$5:$AD$750,MATCH(D$4,'TD SOP+PROFORM MOD'!$B$2:$AT$2,0)+1,0),"")</f>
        <v/>
      </c>
      <c r="E553" s="26" t="str">
        <f t="shared" si="129"/>
        <v/>
      </c>
      <c r="F553" s="25" t="str">
        <f>IFERROR(VLOOKUP($A553,'TD SOP+PROFORM MOD'!$A$5:$AD$750,MATCH(F$4,'TD SOP+PROFORM MOD'!$B$2:$AT$2,0)+1,0),"")</f>
        <v/>
      </c>
      <c r="G553" s="25" t="str">
        <f>IFERROR(VLOOKUP($A553,'TD SOP+PROFORM MOD'!$A$5:$AD$750,MATCH(G$4,'TD SOP+PROFORM MOD'!$B$2:$AT$2,0)+1,0),"")</f>
        <v/>
      </c>
      <c r="H553" s="26" t="str">
        <f t="shared" si="130"/>
        <v/>
      </c>
      <c r="I553" s="25" t="str">
        <f>IFERROR(VLOOKUP($A553,'TD SOP+PROFORM MOD'!$A$5:$AD$750,MATCH(I$4,'TD SOP+PROFORM MOD'!$B$2:$AT$2,0)+1,0),"")</f>
        <v/>
      </c>
      <c r="J553" s="25" t="str">
        <f>IFERROR(VLOOKUP($A553,'TD SOP+PROFORM MOD'!$A$5:$AD$750,MATCH(J$4,'TD SOP+PROFORM MOD'!$B$2:$AT$2,0)+1,0),"")</f>
        <v/>
      </c>
      <c r="K553" s="26" t="str">
        <f t="shared" si="131"/>
        <v/>
      </c>
      <c r="L553" s="25" t="str">
        <f>IFERROR(VLOOKUP($A553,'TD SOP+PROFORM MOD'!$A$5:$AD$750,MATCH(L$4,'TD SOP+PROFORM MOD'!$B$2:$AT$2,0)+1,0),"")</f>
        <v/>
      </c>
      <c r="M553" s="25" t="str">
        <f>IFERROR(VLOOKUP($A553,'TD SOP+PROFORM MOD'!$A$5:$AD$750,MATCH(M$4,'TD SOP+PROFORM MOD'!$B$2:$AT$2,0)+1,0),"")</f>
        <v/>
      </c>
      <c r="N553" s="26" t="str">
        <f t="shared" si="132"/>
        <v/>
      </c>
      <c r="O553" s="25">
        <f>IFERROR(VLOOKUP($A553,'TD SOP+PROFORM MOD'!$A$5:$AD$750,MATCH(O$4,'TD SOP+PROFORM MOD'!$B$2:$AD$2,0)+1,0),0)+IFERROR(VLOOKUP($A553,'TD SOP+PROFORM MOD'!$A$5:$AD$750,MATCH(O$2,'TD SOP+PROFORM MOD'!$B$2:$AD$2,0)+1,0),0)</f>
        <v>0</v>
      </c>
      <c r="P553" s="25">
        <f>IFERROR(VLOOKUP($A553,'TD SOP+PROFORM MOD'!$A$5:$AD$750,MATCH(P$4,'TD SOP+PROFORM MOD'!$B$2:$AD$2,0)+1,0),0)+IFERROR(VLOOKUP($A553,'TD SOP+PROFORM MOD'!$A$5:$AD$750,MATCH(P$2,'TD SOP+PROFORM MOD'!$B$2:$AD$2,0)+1,0),0)</f>
        <v>0</v>
      </c>
      <c r="Q553" s="26" t="str">
        <f t="shared" si="133"/>
        <v/>
      </c>
      <c r="R553" s="25">
        <f>IFERROR(VLOOKUP($A553,'TD SOP+PROFORM MOD'!$A$5:$AD$750,MATCH(R$4,'TD SOP+PROFORM MOD'!$B$2:$AD$2,0)+1,0),0)+IFERROR(VLOOKUP($A553,'TD SOP+PROFORM MOD'!$A$5:$AD$750,MATCH(R$2,'TD SOP+PROFORM MOD'!$B$2:$AD$2,0)+1,0),0)</f>
        <v>0</v>
      </c>
      <c r="S553" s="25">
        <f>IFERROR(VLOOKUP($A553,'TD SOP+PROFORM MOD'!$A$5:$AD$750,MATCH(S$4,'TD SOP+PROFORM MOD'!$B$2:$AD$2,0)+1,0),0)+IFERROR(VLOOKUP($A553,'TD SOP+PROFORM MOD'!$A$5:$AD$750,MATCH(S$2,'TD SOP+PROFORM MOD'!$B$2:$AD$2,0)+1,0),0)</f>
        <v>0</v>
      </c>
      <c r="T553" s="26" t="str">
        <f t="shared" si="134"/>
        <v/>
      </c>
      <c r="U553" s="25">
        <f>IFERROR(VLOOKUP($A553,'TD SOP+PROFORM MOD'!$A$5:$AD$750,MATCH(U$4,'TD SOP+PROFORM MOD'!$B$2:$AD$2,0)+1,0),0)+IFERROR(VLOOKUP($A553,'TD SOP+PROFORM MOD'!$A$5:$AD$750,MATCH(U$2,'TD SOP+PROFORM MOD'!$B$2:$AD$2,0)+1,0),0)</f>
        <v>0</v>
      </c>
      <c r="V553" s="25">
        <f>IFERROR(VLOOKUP($A553,'TD SOP+PROFORM MOD'!$A$5:$AD$750,MATCH(V$4,'TD SOP+PROFORM MOD'!$B$2:$AD$2,0)+1,0),0)+IFERROR(VLOOKUP($A553,'TD SOP+PROFORM MOD'!$A$5:$AD$750,MATCH(V$2,'TD SOP+PROFORM MOD'!$B$2:$AD$2,0)+1,0),0)</f>
        <v>0</v>
      </c>
      <c r="W553" s="26" t="str">
        <f t="shared" si="135"/>
        <v/>
      </c>
      <c r="X553" s="25">
        <f>IFERROR(VLOOKUP($A553,'TD SOP+PROFORM MOD'!$A$5:$AD$750,MATCH(X$4,'TD SOP+PROFORM MOD'!$B$2:$AD$2,0)+1,0),0)+IFERROR(VLOOKUP($A553,'TD SOP+PROFORM MOD'!$A$5:$AD$750,MATCH(X$2,'TD SOP+PROFORM MOD'!$B$2:$AD$2,0)+1,0),0)</f>
        <v>0</v>
      </c>
      <c r="Y553" s="25">
        <f>IFERROR(VLOOKUP($A553,'TD SOP+PROFORM MOD'!$A$5:$AD$750,MATCH(Y$4,'TD SOP+PROFORM MOD'!$B$2:$AD$2,0)+1,0),0)+IFERROR(VLOOKUP($A553,'TD SOP+PROFORM MOD'!$A$5:$AD$750,MATCH(Y$2,'TD SOP+PROFORM MOD'!$B$2:$AD$2,0)+1,0),0)</f>
        <v>0</v>
      </c>
      <c r="Z553" s="26" t="str">
        <f t="shared" si="136"/>
        <v/>
      </c>
      <c r="AA553" s="25">
        <f>IFERROR(VLOOKUP($A553,'TD SOP+PROFORM MOD'!$A$5:$AD$750,MATCH(AA$4,'TD SOP+PROFORM MOD'!$B$2:$AD$2,0)+1,0),0)+IFERROR(VLOOKUP($A553,'TD SOP+PROFORM MOD'!$A$5:$AD$750,MATCH(AA$2,'TD SOP+PROFORM MOD'!$B$2:$AD$2,0)+1,0),0)</f>
        <v>0</v>
      </c>
      <c r="AB553" s="25">
        <f>IFERROR(VLOOKUP($A553,'TD SOP+PROFORM MOD'!$A$5:$AD$750,MATCH(AB$4,'TD SOP+PROFORM MOD'!$B$2:$AD$2,0)+1,0),0)+IFERROR(VLOOKUP($A553,'TD SOP+PROFORM MOD'!$A$5:$AD$750,MATCH(AB$2,'TD SOP+PROFORM MOD'!$B$2:$AD$2,0)+1,0),0)</f>
        <v>0</v>
      </c>
      <c r="AC553" s="26" t="str">
        <f t="shared" si="137"/>
        <v/>
      </c>
      <c r="AD553" s="25">
        <f>IFERROR(VLOOKUP($A553,'TD SOP+PROFORM MOD'!$A$5:$AD$750,MATCH(AD$4,'TD SOP+PROFORM MOD'!$B$2:$AD$2,0)+1,0),0)+IFERROR(VLOOKUP($A553,'TD SOP+PROFORM MOD'!$A$5:$AD$750,MATCH(AD$2,'TD SOP+PROFORM MOD'!$B$2:$AD$2,0)+1,0),0)</f>
        <v>0</v>
      </c>
      <c r="AE553" s="25">
        <f>IFERROR(VLOOKUP($A553,'TD SOP+PROFORM MOD'!$A$5:$AD$750,MATCH(AE$4,'TD SOP+PROFORM MOD'!$B$2:$AD$2,0)+1,0),0)+IFERROR(VLOOKUP($A553,'TD SOP+PROFORM MOD'!$A$5:$AD$750,MATCH(AE$2,'TD SOP+PROFORM MOD'!$B$2:$AD$2,0)+1,0),0)</f>
        <v>0</v>
      </c>
      <c r="AF553" s="26" t="str">
        <f t="shared" si="138"/>
        <v/>
      </c>
      <c r="AG553" s="25">
        <f>IFERROR(VLOOKUP($A553,'TD SOP+PROFORM MOD'!$A$5:$AD$750,MATCH(AG$4,'TD SOP+PROFORM MOD'!$B$2:$AD$2,0)+1,0),0)+IFERROR(VLOOKUP($A553,'TD SOP+PROFORM MOD'!$A$5:$AD$750,MATCH(AG$2,'TD SOP+PROFORM MOD'!$B$2:$AD$2,0)+1,0),0)</f>
        <v>0</v>
      </c>
      <c r="AH553" s="25">
        <f>IFERROR(VLOOKUP($A553,'TD SOP+PROFORM MOD'!$A$5:$AD$750,MATCH(AH$4,'TD SOP+PROFORM MOD'!$B$2:$AD$2,0)+1,0),0)+IFERROR(VLOOKUP($A553,'TD SOP+PROFORM MOD'!$A$5:$AD$750,MATCH(AH$2,'TD SOP+PROFORM MOD'!$B$2:$AD$2,0)+1,0),0)</f>
        <v>0</v>
      </c>
      <c r="AI553" s="26" t="str">
        <f t="shared" si="139"/>
        <v/>
      </c>
      <c r="AJ553" s="25">
        <f>IFERROR(VLOOKUP($A553,'TD SOP+PROFORM MOD'!$A$5:$AD$750,MATCH(AJ$4,'TD SOP+PROFORM MOD'!$B$2:$AD$2,0)+1,0),0)+IFERROR(VLOOKUP($A553,'TD SOP+PROFORM MOD'!$A$5:$AD$750,MATCH(AJ$2,'TD SOP+PROFORM MOD'!$B$2:$AD$2,0)+1,0),0)</f>
        <v>0</v>
      </c>
      <c r="AK553" s="25">
        <f>IFERROR(VLOOKUP($A553,'TD SOP+PROFORM MOD'!$A$5:$AD$750,MATCH(AK$4,'TD SOP+PROFORM MOD'!$B$2:$AD$2,0)+1,0),0)+IFERROR(VLOOKUP($A553,'TD SOP+PROFORM MOD'!$A$5:$AD$750,MATCH(AK$2,'TD SOP+PROFORM MOD'!$B$2:$AD$2,0)+1,0),0)</f>
        <v>0</v>
      </c>
      <c r="AL553" s="26" t="str">
        <f t="shared" si="140"/>
        <v/>
      </c>
      <c r="AM553" s="25">
        <f t="shared" si="142"/>
        <v>0</v>
      </c>
      <c r="AN553" s="25">
        <f t="shared" si="142"/>
        <v>0</v>
      </c>
      <c r="AO553" s="26" t="str">
        <f t="shared" si="141"/>
        <v/>
      </c>
      <c r="AR553" s="25">
        <f>SUMIF('B&amp;S YTD LFY'!B:B,"="&amp;A553,'B&amp;S YTD LFY'!C:C)</f>
        <v>0</v>
      </c>
      <c r="AS553" s="25">
        <f t="shared" si="143"/>
        <v>0</v>
      </c>
      <c r="AT553" s="25"/>
    </row>
    <row r="554" spans="1:46" x14ac:dyDescent="0.35">
      <c r="A554" s="24">
        <f>IF(AND('TD SOP+PROFORM MOD'!A551&lt;&gt;"",'TD SOP+PROFORM MOD'!A551&lt;&gt;"TOTAL"),'TD SOP+PROFORM MOD'!A551,0)</f>
        <v>0</v>
      </c>
      <c r="C554" s="25" t="str">
        <f>IFERROR(VLOOKUP($A554,'TD SOP+PROFORM MOD'!$A$5:$AD$750,MATCH(C$4,'TD SOP+PROFORM MOD'!$B$2:$AT$2,0)+1,0),"")</f>
        <v/>
      </c>
      <c r="D554" s="25" t="str">
        <f>IFERROR(VLOOKUP($A554,'TD SOP+PROFORM MOD'!$A$5:$AD$750,MATCH(D$4,'TD SOP+PROFORM MOD'!$B$2:$AT$2,0)+1,0),"")</f>
        <v/>
      </c>
      <c r="E554" s="26" t="str">
        <f t="shared" si="129"/>
        <v/>
      </c>
      <c r="F554" s="25" t="str">
        <f>IFERROR(VLOOKUP($A554,'TD SOP+PROFORM MOD'!$A$5:$AD$750,MATCH(F$4,'TD SOP+PROFORM MOD'!$B$2:$AT$2,0)+1,0),"")</f>
        <v/>
      </c>
      <c r="G554" s="25" t="str">
        <f>IFERROR(VLOOKUP($A554,'TD SOP+PROFORM MOD'!$A$5:$AD$750,MATCH(G$4,'TD SOP+PROFORM MOD'!$B$2:$AT$2,0)+1,0),"")</f>
        <v/>
      </c>
      <c r="H554" s="26" t="str">
        <f t="shared" si="130"/>
        <v/>
      </c>
      <c r="I554" s="25" t="str">
        <f>IFERROR(VLOOKUP($A554,'TD SOP+PROFORM MOD'!$A$5:$AD$750,MATCH(I$4,'TD SOP+PROFORM MOD'!$B$2:$AT$2,0)+1,0),"")</f>
        <v/>
      </c>
      <c r="J554" s="25" t="str">
        <f>IFERROR(VLOOKUP($A554,'TD SOP+PROFORM MOD'!$A$5:$AD$750,MATCH(J$4,'TD SOP+PROFORM MOD'!$B$2:$AT$2,0)+1,0),"")</f>
        <v/>
      </c>
      <c r="K554" s="26" t="str">
        <f t="shared" si="131"/>
        <v/>
      </c>
      <c r="L554" s="25" t="str">
        <f>IFERROR(VLOOKUP($A554,'TD SOP+PROFORM MOD'!$A$5:$AD$750,MATCH(L$4,'TD SOP+PROFORM MOD'!$B$2:$AT$2,0)+1,0),"")</f>
        <v/>
      </c>
      <c r="M554" s="25" t="str">
        <f>IFERROR(VLOOKUP($A554,'TD SOP+PROFORM MOD'!$A$5:$AD$750,MATCH(M$4,'TD SOP+PROFORM MOD'!$B$2:$AT$2,0)+1,0),"")</f>
        <v/>
      </c>
      <c r="N554" s="26" t="str">
        <f t="shared" si="132"/>
        <v/>
      </c>
      <c r="O554" s="25">
        <f>IFERROR(VLOOKUP($A554,'TD SOP+PROFORM MOD'!$A$5:$AD$750,MATCH(O$4,'TD SOP+PROFORM MOD'!$B$2:$AD$2,0)+1,0),0)+IFERROR(VLOOKUP($A554,'TD SOP+PROFORM MOD'!$A$5:$AD$750,MATCH(O$2,'TD SOP+PROFORM MOD'!$B$2:$AD$2,0)+1,0),0)</f>
        <v>0</v>
      </c>
      <c r="P554" s="25">
        <f>IFERROR(VLOOKUP($A554,'TD SOP+PROFORM MOD'!$A$5:$AD$750,MATCH(P$4,'TD SOP+PROFORM MOD'!$B$2:$AD$2,0)+1,0),0)+IFERROR(VLOOKUP($A554,'TD SOP+PROFORM MOD'!$A$5:$AD$750,MATCH(P$2,'TD SOP+PROFORM MOD'!$B$2:$AD$2,0)+1,0),0)</f>
        <v>0</v>
      </c>
      <c r="Q554" s="26" t="str">
        <f t="shared" si="133"/>
        <v/>
      </c>
      <c r="R554" s="25">
        <f>IFERROR(VLOOKUP($A554,'TD SOP+PROFORM MOD'!$A$5:$AD$750,MATCH(R$4,'TD SOP+PROFORM MOD'!$B$2:$AD$2,0)+1,0),0)+IFERROR(VLOOKUP($A554,'TD SOP+PROFORM MOD'!$A$5:$AD$750,MATCH(R$2,'TD SOP+PROFORM MOD'!$B$2:$AD$2,0)+1,0),0)</f>
        <v>0</v>
      </c>
      <c r="S554" s="25">
        <f>IFERROR(VLOOKUP($A554,'TD SOP+PROFORM MOD'!$A$5:$AD$750,MATCH(S$4,'TD SOP+PROFORM MOD'!$B$2:$AD$2,0)+1,0),0)+IFERROR(VLOOKUP($A554,'TD SOP+PROFORM MOD'!$A$5:$AD$750,MATCH(S$2,'TD SOP+PROFORM MOD'!$B$2:$AD$2,0)+1,0),0)</f>
        <v>0</v>
      </c>
      <c r="T554" s="26" t="str">
        <f t="shared" si="134"/>
        <v/>
      </c>
      <c r="U554" s="25">
        <f>IFERROR(VLOOKUP($A554,'TD SOP+PROFORM MOD'!$A$5:$AD$750,MATCH(U$4,'TD SOP+PROFORM MOD'!$B$2:$AD$2,0)+1,0),0)+IFERROR(VLOOKUP($A554,'TD SOP+PROFORM MOD'!$A$5:$AD$750,MATCH(U$2,'TD SOP+PROFORM MOD'!$B$2:$AD$2,0)+1,0),0)</f>
        <v>0</v>
      </c>
      <c r="V554" s="25">
        <f>IFERROR(VLOOKUP($A554,'TD SOP+PROFORM MOD'!$A$5:$AD$750,MATCH(V$4,'TD SOP+PROFORM MOD'!$B$2:$AD$2,0)+1,0),0)+IFERROR(VLOOKUP($A554,'TD SOP+PROFORM MOD'!$A$5:$AD$750,MATCH(V$2,'TD SOP+PROFORM MOD'!$B$2:$AD$2,0)+1,0),0)</f>
        <v>0</v>
      </c>
      <c r="W554" s="26" t="str">
        <f t="shared" si="135"/>
        <v/>
      </c>
      <c r="X554" s="25">
        <f>IFERROR(VLOOKUP($A554,'TD SOP+PROFORM MOD'!$A$5:$AD$750,MATCH(X$4,'TD SOP+PROFORM MOD'!$B$2:$AD$2,0)+1,0),0)+IFERROR(VLOOKUP($A554,'TD SOP+PROFORM MOD'!$A$5:$AD$750,MATCH(X$2,'TD SOP+PROFORM MOD'!$B$2:$AD$2,0)+1,0),0)</f>
        <v>0</v>
      </c>
      <c r="Y554" s="25">
        <f>IFERROR(VLOOKUP($A554,'TD SOP+PROFORM MOD'!$A$5:$AD$750,MATCH(Y$4,'TD SOP+PROFORM MOD'!$B$2:$AD$2,0)+1,0),0)+IFERROR(VLOOKUP($A554,'TD SOP+PROFORM MOD'!$A$5:$AD$750,MATCH(Y$2,'TD SOP+PROFORM MOD'!$B$2:$AD$2,0)+1,0),0)</f>
        <v>0</v>
      </c>
      <c r="Z554" s="26" t="str">
        <f t="shared" si="136"/>
        <v/>
      </c>
      <c r="AA554" s="25">
        <f>IFERROR(VLOOKUP($A554,'TD SOP+PROFORM MOD'!$A$5:$AD$750,MATCH(AA$4,'TD SOP+PROFORM MOD'!$B$2:$AD$2,0)+1,0),0)+IFERROR(VLOOKUP($A554,'TD SOP+PROFORM MOD'!$A$5:$AD$750,MATCH(AA$2,'TD SOP+PROFORM MOD'!$B$2:$AD$2,0)+1,0),0)</f>
        <v>0</v>
      </c>
      <c r="AB554" s="25">
        <f>IFERROR(VLOOKUP($A554,'TD SOP+PROFORM MOD'!$A$5:$AD$750,MATCH(AB$4,'TD SOP+PROFORM MOD'!$B$2:$AD$2,0)+1,0),0)+IFERROR(VLOOKUP($A554,'TD SOP+PROFORM MOD'!$A$5:$AD$750,MATCH(AB$2,'TD SOP+PROFORM MOD'!$B$2:$AD$2,0)+1,0),0)</f>
        <v>0</v>
      </c>
      <c r="AC554" s="26" t="str">
        <f t="shared" si="137"/>
        <v/>
      </c>
      <c r="AD554" s="25">
        <f>IFERROR(VLOOKUP($A554,'TD SOP+PROFORM MOD'!$A$5:$AD$750,MATCH(AD$4,'TD SOP+PROFORM MOD'!$B$2:$AD$2,0)+1,0),0)+IFERROR(VLOOKUP($A554,'TD SOP+PROFORM MOD'!$A$5:$AD$750,MATCH(AD$2,'TD SOP+PROFORM MOD'!$B$2:$AD$2,0)+1,0),0)</f>
        <v>0</v>
      </c>
      <c r="AE554" s="25">
        <f>IFERROR(VLOOKUP($A554,'TD SOP+PROFORM MOD'!$A$5:$AD$750,MATCH(AE$4,'TD SOP+PROFORM MOD'!$B$2:$AD$2,0)+1,0),0)+IFERROR(VLOOKUP($A554,'TD SOP+PROFORM MOD'!$A$5:$AD$750,MATCH(AE$2,'TD SOP+PROFORM MOD'!$B$2:$AD$2,0)+1,0),0)</f>
        <v>0</v>
      </c>
      <c r="AF554" s="26" t="str">
        <f t="shared" si="138"/>
        <v/>
      </c>
      <c r="AG554" s="25">
        <f>IFERROR(VLOOKUP($A554,'TD SOP+PROFORM MOD'!$A$5:$AD$750,MATCH(AG$4,'TD SOP+PROFORM MOD'!$B$2:$AD$2,0)+1,0),0)+IFERROR(VLOOKUP($A554,'TD SOP+PROFORM MOD'!$A$5:$AD$750,MATCH(AG$2,'TD SOP+PROFORM MOD'!$B$2:$AD$2,0)+1,0),0)</f>
        <v>0</v>
      </c>
      <c r="AH554" s="25">
        <f>IFERROR(VLOOKUP($A554,'TD SOP+PROFORM MOD'!$A$5:$AD$750,MATCH(AH$4,'TD SOP+PROFORM MOD'!$B$2:$AD$2,0)+1,0),0)+IFERROR(VLOOKUP($A554,'TD SOP+PROFORM MOD'!$A$5:$AD$750,MATCH(AH$2,'TD SOP+PROFORM MOD'!$B$2:$AD$2,0)+1,0),0)</f>
        <v>0</v>
      </c>
      <c r="AI554" s="26" t="str">
        <f t="shared" si="139"/>
        <v/>
      </c>
      <c r="AJ554" s="25">
        <f>IFERROR(VLOOKUP($A554,'TD SOP+PROFORM MOD'!$A$5:$AD$750,MATCH(AJ$4,'TD SOP+PROFORM MOD'!$B$2:$AD$2,0)+1,0),0)+IFERROR(VLOOKUP($A554,'TD SOP+PROFORM MOD'!$A$5:$AD$750,MATCH(AJ$2,'TD SOP+PROFORM MOD'!$B$2:$AD$2,0)+1,0),0)</f>
        <v>0</v>
      </c>
      <c r="AK554" s="25">
        <f>IFERROR(VLOOKUP($A554,'TD SOP+PROFORM MOD'!$A$5:$AD$750,MATCH(AK$4,'TD SOP+PROFORM MOD'!$B$2:$AD$2,0)+1,0),0)+IFERROR(VLOOKUP($A554,'TD SOP+PROFORM MOD'!$A$5:$AD$750,MATCH(AK$2,'TD SOP+PROFORM MOD'!$B$2:$AD$2,0)+1,0),0)</f>
        <v>0</v>
      </c>
      <c r="AL554" s="26" t="str">
        <f t="shared" si="140"/>
        <v/>
      </c>
      <c r="AM554" s="25">
        <f t="shared" si="142"/>
        <v>0</v>
      </c>
      <c r="AN554" s="25">
        <f t="shared" si="142"/>
        <v>0</v>
      </c>
      <c r="AO554" s="26" t="str">
        <f t="shared" si="141"/>
        <v/>
      </c>
      <c r="AR554" s="25">
        <f>SUMIF('B&amp;S YTD LFY'!B:B,"="&amp;A554,'B&amp;S YTD LFY'!C:C)</f>
        <v>0</v>
      </c>
      <c r="AS554" s="25">
        <f t="shared" si="143"/>
        <v>0</v>
      </c>
      <c r="AT554" s="25"/>
    </row>
    <row r="555" spans="1:46" x14ac:dyDescent="0.35">
      <c r="A555" s="24">
        <f>IF(AND('TD SOP+PROFORM MOD'!A552&lt;&gt;"",'TD SOP+PROFORM MOD'!A552&lt;&gt;"TOTAL"),'TD SOP+PROFORM MOD'!A552,0)</f>
        <v>0</v>
      </c>
      <c r="C555" s="25" t="str">
        <f>IFERROR(VLOOKUP($A555,'TD SOP+PROFORM MOD'!$A$5:$AD$750,MATCH(C$4,'TD SOP+PROFORM MOD'!$B$2:$AT$2,0)+1,0),"")</f>
        <v/>
      </c>
      <c r="D555" s="25" t="str">
        <f>IFERROR(VLOOKUP($A555,'TD SOP+PROFORM MOD'!$A$5:$AD$750,MATCH(D$4,'TD SOP+PROFORM MOD'!$B$2:$AT$2,0)+1,0),"")</f>
        <v/>
      </c>
      <c r="E555" s="26" t="str">
        <f t="shared" si="129"/>
        <v/>
      </c>
      <c r="F555" s="25" t="str">
        <f>IFERROR(VLOOKUP($A555,'TD SOP+PROFORM MOD'!$A$5:$AD$750,MATCH(F$4,'TD SOP+PROFORM MOD'!$B$2:$AT$2,0)+1,0),"")</f>
        <v/>
      </c>
      <c r="G555" s="25" t="str">
        <f>IFERROR(VLOOKUP($A555,'TD SOP+PROFORM MOD'!$A$5:$AD$750,MATCH(G$4,'TD SOP+PROFORM MOD'!$B$2:$AT$2,0)+1,0),"")</f>
        <v/>
      </c>
      <c r="H555" s="26" t="str">
        <f t="shared" si="130"/>
        <v/>
      </c>
      <c r="I555" s="25" t="str">
        <f>IFERROR(VLOOKUP($A555,'TD SOP+PROFORM MOD'!$A$5:$AD$750,MATCH(I$4,'TD SOP+PROFORM MOD'!$B$2:$AT$2,0)+1,0),"")</f>
        <v/>
      </c>
      <c r="J555" s="25" t="str">
        <f>IFERROR(VLOOKUP($A555,'TD SOP+PROFORM MOD'!$A$5:$AD$750,MATCH(J$4,'TD SOP+PROFORM MOD'!$B$2:$AT$2,0)+1,0),"")</f>
        <v/>
      </c>
      <c r="K555" s="26" t="str">
        <f t="shared" si="131"/>
        <v/>
      </c>
      <c r="L555" s="25" t="str">
        <f>IFERROR(VLOOKUP($A555,'TD SOP+PROFORM MOD'!$A$5:$AD$750,MATCH(L$4,'TD SOP+PROFORM MOD'!$B$2:$AT$2,0)+1,0),"")</f>
        <v/>
      </c>
      <c r="M555" s="25" t="str">
        <f>IFERROR(VLOOKUP($A555,'TD SOP+PROFORM MOD'!$A$5:$AD$750,MATCH(M$4,'TD SOP+PROFORM MOD'!$B$2:$AT$2,0)+1,0),"")</f>
        <v/>
      </c>
      <c r="N555" s="26" t="str">
        <f t="shared" si="132"/>
        <v/>
      </c>
      <c r="O555" s="25">
        <f>IFERROR(VLOOKUP($A555,'TD SOP+PROFORM MOD'!$A$5:$AD$750,MATCH(O$4,'TD SOP+PROFORM MOD'!$B$2:$AD$2,0)+1,0),0)+IFERROR(VLOOKUP($A555,'TD SOP+PROFORM MOD'!$A$5:$AD$750,MATCH(O$2,'TD SOP+PROFORM MOD'!$B$2:$AD$2,0)+1,0),0)</f>
        <v>0</v>
      </c>
      <c r="P555" s="25">
        <f>IFERROR(VLOOKUP($A555,'TD SOP+PROFORM MOD'!$A$5:$AD$750,MATCH(P$4,'TD SOP+PROFORM MOD'!$B$2:$AD$2,0)+1,0),0)+IFERROR(VLOOKUP($A555,'TD SOP+PROFORM MOD'!$A$5:$AD$750,MATCH(P$2,'TD SOP+PROFORM MOD'!$B$2:$AD$2,0)+1,0),0)</f>
        <v>0</v>
      </c>
      <c r="Q555" s="26" t="str">
        <f t="shared" si="133"/>
        <v/>
      </c>
      <c r="R555" s="25">
        <f>IFERROR(VLOOKUP($A555,'TD SOP+PROFORM MOD'!$A$5:$AD$750,MATCH(R$4,'TD SOP+PROFORM MOD'!$B$2:$AD$2,0)+1,0),0)+IFERROR(VLOOKUP($A555,'TD SOP+PROFORM MOD'!$A$5:$AD$750,MATCH(R$2,'TD SOP+PROFORM MOD'!$B$2:$AD$2,0)+1,0),0)</f>
        <v>0</v>
      </c>
      <c r="S555" s="25">
        <f>IFERROR(VLOOKUP($A555,'TD SOP+PROFORM MOD'!$A$5:$AD$750,MATCH(S$4,'TD SOP+PROFORM MOD'!$B$2:$AD$2,0)+1,0),0)+IFERROR(VLOOKUP($A555,'TD SOP+PROFORM MOD'!$A$5:$AD$750,MATCH(S$2,'TD SOP+PROFORM MOD'!$B$2:$AD$2,0)+1,0),0)</f>
        <v>0</v>
      </c>
      <c r="T555" s="26" t="str">
        <f t="shared" si="134"/>
        <v/>
      </c>
      <c r="U555" s="25">
        <f>IFERROR(VLOOKUP($A555,'TD SOP+PROFORM MOD'!$A$5:$AD$750,MATCH(U$4,'TD SOP+PROFORM MOD'!$B$2:$AD$2,0)+1,0),0)+IFERROR(VLOOKUP($A555,'TD SOP+PROFORM MOD'!$A$5:$AD$750,MATCH(U$2,'TD SOP+PROFORM MOD'!$B$2:$AD$2,0)+1,0),0)</f>
        <v>0</v>
      </c>
      <c r="V555" s="25">
        <f>IFERROR(VLOOKUP($A555,'TD SOP+PROFORM MOD'!$A$5:$AD$750,MATCH(V$4,'TD SOP+PROFORM MOD'!$B$2:$AD$2,0)+1,0),0)+IFERROR(VLOOKUP($A555,'TD SOP+PROFORM MOD'!$A$5:$AD$750,MATCH(V$2,'TD SOP+PROFORM MOD'!$B$2:$AD$2,0)+1,0),0)</f>
        <v>0</v>
      </c>
      <c r="W555" s="26" t="str">
        <f t="shared" si="135"/>
        <v/>
      </c>
      <c r="X555" s="25">
        <f>IFERROR(VLOOKUP($A555,'TD SOP+PROFORM MOD'!$A$5:$AD$750,MATCH(X$4,'TD SOP+PROFORM MOD'!$B$2:$AD$2,0)+1,0),0)+IFERROR(VLOOKUP($A555,'TD SOP+PROFORM MOD'!$A$5:$AD$750,MATCH(X$2,'TD SOP+PROFORM MOD'!$B$2:$AD$2,0)+1,0),0)</f>
        <v>0</v>
      </c>
      <c r="Y555" s="25">
        <f>IFERROR(VLOOKUP($A555,'TD SOP+PROFORM MOD'!$A$5:$AD$750,MATCH(Y$4,'TD SOP+PROFORM MOD'!$B$2:$AD$2,0)+1,0),0)+IFERROR(VLOOKUP($A555,'TD SOP+PROFORM MOD'!$A$5:$AD$750,MATCH(Y$2,'TD SOP+PROFORM MOD'!$B$2:$AD$2,0)+1,0),0)</f>
        <v>0</v>
      </c>
      <c r="Z555" s="26" t="str">
        <f t="shared" si="136"/>
        <v/>
      </c>
      <c r="AA555" s="25">
        <f>IFERROR(VLOOKUP($A555,'TD SOP+PROFORM MOD'!$A$5:$AD$750,MATCH(AA$4,'TD SOP+PROFORM MOD'!$B$2:$AD$2,0)+1,0),0)+IFERROR(VLOOKUP($A555,'TD SOP+PROFORM MOD'!$A$5:$AD$750,MATCH(AA$2,'TD SOP+PROFORM MOD'!$B$2:$AD$2,0)+1,0),0)</f>
        <v>0</v>
      </c>
      <c r="AB555" s="25">
        <f>IFERROR(VLOOKUP($A555,'TD SOP+PROFORM MOD'!$A$5:$AD$750,MATCH(AB$4,'TD SOP+PROFORM MOD'!$B$2:$AD$2,0)+1,0),0)+IFERROR(VLOOKUP($A555,'TD SOP+PROFORM MOD'!$A$5:$AD$750,MATCH(AB$2,'TD SOP+PROFORM MOD'!$B$2:$AD$2,0)+1,0),0)</f>
        <v>0</v>
      </c>
      <c r="AC555" s="26" t="str">
        <f t="shared" si="137"/>
        <v/>
      </c>
      <c r="AD555" s="25">
        <f>IFERROR(VLOOKUP($A555,'TD SOP+PROFORM MOD'!$A$5:$AD$750,MATCH(AD$4,'TD SOP+PROFORM MOD'!$B$2:$AD$2,0)+1,0),0)+IFERROR(VLOOKUP($A555,'TD SOP+PROFORM MOD'!$A$5:$AD$750,MATCH(AD$2,'TD SOP+PROFORM MOD'!$B$2:$AD$2,0)+1,0),0)</f>
        <v>0</v>
      </c>
      <c r="AE555" s="25">
        <f>IFERROR(VLOOKUP($A555,'TD SOP+PROFORM MOD'!$A$5:$AD$750,MATCH(AE$4,'TD SOP+PROFORM MOD'!$B$2:$AD$2,0)+1,0),0)+IFERROR(VLOOKUP($A555,'TD SOP+PROFORM MOD'!$A$5:$AD$750,MATCH(AE$2,'TD SOP+PROFORM MOD'!$B$2:$AD$2,0)+1,0),0)</f>
        <v>0</v>
      </c>
      <c r="AF555" s="26" t="str">
        <f t="shared" si="138"/>
        <v/>
      </c>
      <c r="AG555" s="25">
        <f>IFERROR(VLOOKUP($A555,'TD SOP+PROFORM MOD'!$A$5:$AD$750,MATCH(AG$4,'TD SOP+PROFORM MOD'!$B$2:$AD$2,0)+1,0),0)+IFERROR(VLOOKUP($A555,'TD SOP+PROFORM MOD'!$A$5:$AD$750,MATCH(AG$2,'TD SOP+PROFORM MOD'!$B$2:$AD$2,0)+1,0),0)</f>
        <v>0</v>
      </c>
      <c r="AH555" s="25">
        <f>IFERROR(VLOOKUP($A555,'TD SOP+PROFORM MOD'!$A$5:$AD$750,MATCH(AH$4,'TD SOP+PROFORM MOD'!$B$2:$AD$2,0)+1,0),0)+IFERROR(VLOOKUP($A555,'TD SOP+PROFORM MOD'!$A$5:$AD$750,MATCH(AH$2,'TD SOP+PROFORM MOD'!$B$2:$AD$2,0)+1,0),0)</f>
        <v>0</v>
      </c>
      <c r="AI555" s="26" t="str">
        <f t="shared" si="139"/>
        <v/>
      </c>
      <c r="AJ555" s="25">
        <f>IFERROR(VLOOKUP($A555,'TD SOP+PROFORM MOD'!$A$5:$AD$750,MATCH(AJ$4,'TD SOP+PROFORM MOD'!$B$2:$AD$2,0)+1,0),0)+IFERROR(VLOOKUP($A555,'TD SOP+PROFORM MOD'!$A$5:$AD$750,MATCH(AJ$2,'TD SOP+PROFORM MOD'!$B$2:$AD$2,0)+1,0),0)</f>
        <v>0</v>
      </c>
      <c r="AK555" s="25">
        <f>IFERROR(VLOOKUP($A555,'TD SOP+PROFORM MOD'!$A$5:$AD$750,MATCH(AK$4,'TD SOP+PROFORM MOD'!$B$2:$AD$2,0)+1,0),0)+IFERROR(VLOOKUP($A555,'TD SOP+PROFORM MOD'!$A$5:$AD$750,MATCH(AK$2,'TD SOP+PROFORM MOD'!$B$2:$AD$2,0)+1,0),0)</f>
        <v>0</v>
      </c>
      <c r="AL555" s="26" t="str">
        <f t="shared" si="140"/>
        <v/>
      </c>
      <c r="AM555" s="25">
        <f t="shared" si="142"/>
        <v>0</v>
      </c>
      <c r="AN555" s="25">
        <f t="shared" si="142"/>
        <v>0</v>
      </c>
      <c r="AO555" s="26" t="str">
        <f t="shared" si="141"/>
        <v/>
      </c>
      <c r="AR555" s="25">
        <f>SUMIF('B&amp;S YTD LFY'!B:B,"="&amp;A555,'B&amp;S YTD LFY'!C:C)</f>
        <v>0</v>
      </c>
      <c r="AS555" s="25">
        <f t="shared" si="143"/>
        <v>0</v>
      </c>
      <c r="AT555" s="25"/>
    </row>
    <row r="556" spans="1:46" x14ac:dyDescent="0.35">
      <c r="A556" s="24">
        <f>IF(AND('TD SOP+PROFORM MOD'!A553&lt;&gt;"",'TD SOP+PROFORM MOD'!A553&lt;&gt;"TOTAL"),'TD SOP+PROFORM MOD'!A553,0)</f>
        <v>0</v>
      </c>
      <c r="C556" s="25" t="str">
        <f>IFERROR(VLOOKUP($A556,'TD SOP+PROFORM MOD'!$A$5:$AD$750,MATCH(C$4,'TD SOP+PROFORM MOD'!$B$2:$AT$2,0)+1,0),"")</f>
        <v/>
      </c>
      <c r="D556" s="25" t="str">
        <f>IFERROR(VLOOKUP($A556,'TD SOP+PROFORM MOD'!$A$5:$AD$750,MATCH(D$4,'TD SOP+PROFORM MOD'!$B$2:$AT$2,0)+1,0),"")</f>
        <v/>
      </c>
      <c r="E556" s="26" t="str">
        <f t="shared" si="129"/>
        <v/>
      </c>
      <c r="F556" s="25" t="str">
        <f>IFERROR(VLOOKUP($A556,'TD SOP+PROFORM MOD'!$A$5:$AD$750,MATCH(F$4,'TD SOP+PROFORM MOD'!$B$2:$AT$2,0)+1,0),"")</f>
        <v/>
      </c>
      <c r="G556" s="25" t="str">
        <f>IFERROR(VLOOKUP($A556,'TD SOP+PROFORM MOD'!$A$5:$AD$750,MATCH(G$4,'TD SOP+PROFORM MOD'!$B$2:$AT$2,0)+1,0),"")</f>
        <v/>
      </c>
      <c r="H556" s="26" t="str">
        <f t="shared" si="130"/>
        <v/>
      </c>
      <c r="I556" s="25" t="str">
        <f>IFERROR(VLOOKUP($A556,'TD SOP+PROFORM MOD'!$A$5:$AD$750,MATCH(I$4,'TD SOP+PROFORM MOD'!$B$2:$AT$2,0)+1,0),"")</f>
        <v/>
      </c>
      <c r="J556" s="25" t="str">
        <f>IFERROR(VLOOKUP($A556,'TD SOP+PROFORM MOD'!$A$5:$AD$750,MATCH(J$4,'TD SOP+PROFORM MOD'!$B$2:$AT$2,0)+1,0),"")</f>
        <v/>
      </c>
      <c r="K556" s="26" t="str">
        <f t="shared" si="131"/>
        <v/>
      </c>
      <c r="L556" s="25" t="str">
        <f>IFERROR(VLOOKUP($A556,'TD SOP+PROFORM MOD'!$A$5:$AD$750,MATCH(L$4,'TD SOP+PROFORM MOD'!$B$2:$AT$2,0)+1,0),"")</f>
        <v/>
      </c>
      <c r="M556" s="25" t="str">
        <f>IFERROR(VLOOKUP($A556,'TD SOP+PROFORM MOD'!$A$5:$AD$750,MATCH(M$4,'TD SOP+PROFORM MOD'!$B$2:$AT$2,0)+1,0),"")</f>
        <v/>
      </c>
      <c r="N556" s="26" t="str">
        <f t="shared" si="132"/>
        <v/>
      </c>
      <c r="O556" s="25">
        <f>IFERROR(VLOOKUP($A556,'TD SOP+PROFORM MOD'!$A$5:$AD$750,MATCH(O$4,'TD SOP+PROFORM MOD'!$B$2:$AD$2,0)+1,0),0)+IFERROR(VLOOKUP($A556,'TD SOP+PROFORM MOD'!$A$5:$AD$750,MATCH(O$2,'TD SOP+PROFORM MOD'!$B$2:$AD$2,0)+1,0),0)</f>
        <v>0</v>
      </c>
      <c r="P556" s="25">
        <f>IFERROR(VLOOKUP($A556,'TD SOP+PROFORM MOD'!$A$5:$AD$750,MATCH(P$4,'TD SOP+PROFORM MOD'!$B$2:$AD$2,0)+1,0),0)+IFERROR(VLOOKUP($A556,'TD SOP+PROFORM MOD'!$A$5:$AD$750,MATCH(P$2,'TD SOP+PROFORM MOD'!$B$2:$AD$2,0)+1,0),0)</f>
        <v>0</v>
      </c>
      <c r="Q556" s="26" t="str">
        <f t="shared" si="133"/>
        <v/>
      </c>
      <c r="R556" s="25">
        <f>IFERROR(VLOOKUP($A556,'TD SOP+PROFORM MOD'!$A$5:$AD$750,MATCH(R$4,'TD SOP+PROFORM MOD'!$B$2:$AD$2,0)+1,0),0)+IFERROR(VLOOKUP($A556,'TD SOP+PROFORM MOD'!$A$5:$AD$750,MATCH(R$2,'TD SOP+PROFORM MOD'!$B$2:$AD$2,0)+1,0),0)</f>
        <v>0</v>
      </c>
      <c r="S556" s="25">
        <f>IFERROR(VLOOKUP($A556,'TD SOP+PROFORM MOD'!$A$5:$AD$750,MATCH(S$4,'TD SOP+PROFORM MOD'!$B$2:$AD$2,0)+1,0),0)+IFERROR(VLOOKUP($A556,'TD SOP+PROFORM MOD'!$A$5:$AD$750,MATCH(S$2,'TD SOP+PROFORM MOD'!$B$2:$AD$2,0)+1,0),0)</f>
        <v>0</v>
      </c>
      <c r="T556" s="26" t="str">
        <f t="shared" si="134"/>
        <v/>
      </c>
      <c r="U556" s="25">
        <f>IFERROR(VLOOKUP($A556,'TD SOP+PROFORM MOD'!$A$5:$AD$750,MATCH(U$4,'TD SOP+PROFORM MOD'!$B$2:$AD$2,0)+1,0),0)+IFERROR(VLOOKUP($A556,'TD SOP+PROFORM MOD'!$A$5:$AD$750,MATCH(U$2,'TD SOP+PROFORM MOD'!$B$2:$AD$2,0)+1,0),0)</f>
        <v>0</v>
      </c>
      <c r="V556" s="25">
        <f>IFERROR(VLOOKUP($A556,'TD SOP+PROFORM MOD'!$A$5:$AD$750,MATCH(V$4,'TD SOP+PROFORM MOD'!$B$2:$AD$2,0)+1,0),0)+IFERROR(VLOOKUP($A556,'TD SOP+PROFORM MOD'!$A$5:$AD$750,MATCH(V$2,'TD SOP+PROFORM MOD'!$B$2:$AD$2,0)+1,0),0)</f>
        <v>0</v>
      </c>
      <c r="W556" s="26" t="str">
        <f t="shared" si="135"/>
        <v/>
      </c>
      <c r="X556" s="25">
        <f>IFERROR(VLOOKUP($A556,'TD SOP+PROFORM MOD'!$A$5:$AD$750,MATCH(X$4,'TD SOP+PROFORM MOD'!$B$2:$AD$2,0)+1,0),0)+IFERROR(VLOOKUP($A556,'TD SOP+PROFORM MOD'!$A$5:$AD$750,MATCH(X$2,'TD SOP+PROFORM MOD'!$B$2:$AD$2,0)+1,0),0)</f>
        <v>0</v>
      </c>
      <c r="Y556" s="25">
        <f>IFERROR(VLOOKUP($A556,'TD SOP+PROFORM MOD'!$A$5:$AD$750,MATCH(Y$4,'TD SOP+PROFORM MOD'!$B$2:$AD$2,0)+1,0),0)+IFERROR(VLOOKUP($A556,'TD SOP+PROFORM MOD'!$A$5:$AD$750,MATCH(Y$2,'TD SOP+PROFORM MOD'!$B$2:$AD$2,0)+1,0),0)</f>
        <v>0</v>
      </c>
      <c r="Z556" s="26" t="str">
        <f t="shared" si="136"/>
        <v/>
      </c>
      <c r="AA556" s="25">
        <f>IFERROR(VLOOKUP($A556,'TD SOP+PROFORM MOD'!$A$5:$AD$750,MATCH(AA$4,'TD SOP+PROFORM MOD'!$B$2:$AD$2,0)+1,0),0)+IFERROR(VLOOKUP($A556,'TD SOP+PROFORM MOD'!$A$5:$AD$750,MATCH(AA$2,'TD SOP+PROFORM MOD'!$B$2:$AD$2,0)+1,0),0)</f>
        <v>0</v>
      </c>
      <c r="AB556" s="25">
        <f>IFERROR(VLOOKUP($A556,'TD SOP+PROFORM MOD'!$A$5:$AD$750,MATCH(AB$4,'TD SOP+PROFORM MOD'!$B$2:$AD$2,0)+1,0),0)+IFERROR(VLOOKUP($A556,'TD SOP+PROFORM MOD'!$A$5:$AD$750,MATCH(AB$2,'TD SOP+PROFORM MOD'!$B$2:$AD$2,0)+1,0),0)</f>
        <v>0</v>
      </c>
      <c r="AC556" s="26" t="str">
        <f t="shared" si="137"/>
        <v/>
      </c>
      <c r="AD556" s="25">
        <f>IFERROR(VLOOKUP($A556,'TD SOP+PROFORM MOD'!$A$5:$AD$750,MATCH(AD$4,'TD SOP+PROFORM MOD'!$B$2:$AD$2,0)+1,0),0)+IFERROR(VLOOKUP($A556,'TD SOP+PROFORM MOD'!$A$5:$AD$750,MATCH(AD$2,'TD SOP+PROFORM MOD'!$B$2:$AD$2,0)+1,0),0)</f>
        <v>0</v>
      </c>
      <c r="AE556" s="25">
        <f>IFERROR(VLOOKUP($A556,'TD SOP+PROFORM MOD'!$A$5:$AD$750,MATCH(AE$4,'TD SOP+PROFORM MOD'!$B$2:$AD$2,0)+1,0),0)+IFERROR(VLOOKUP($A556,'TD SOP+PROFORM MOD'!$A$5:$AD$750,MATCH(AE$2,'TD SOP+PROFORM MOD'!$B$2:$AD$2,0)+1,0),0)</f>
        <v>0</v>
      </c>
      <c r="AF556" s="26" t="str">
        <f t="shared" si="138"/>
        <v/>
      </c>
      <c r="AG556" s="25">
        <f>IFERROR(VLOOKUP($A556,'TD SOP+PROFORM MOD'!$A$5:$AD$750,MATCH(AG$4,'TD SOP+PROFORM MOD'!$B$2:$AD$2,0)+1,0),0)+IFERROR(VLOOKUP($A556,'TD SOP+PROFORM MOD'!$A$5:$AD$750,MATCH(AG$2,'TD SOP+PROFORM MOD'!$B$2:$AD$2,0)+1,0),0)</f>
        <v>0</v>
      </c>
      <c r="AH556" s="25">
        <f>IFERROR(VLOOKUP($A556,'TD SOP+PROFORM MOD'!$A$5:$AD$750,MATCH(AH$4,'TD SOP+PROFORM MOD'!$B$2:$AD$2,0)+1,0),0)+IFERROR(VLOOKUP($A556,'TD SOP+PROFORM MOD'!$A$5:$AD$750,MATCH(AH$2,'TD SOP+PROFORM MOD'!$B$2:$AD$2,0)+1,0),0)</f>
        <v>0</v>
      </c>
      <c r="AI556" s="26" t="str">
        <f t="shared" si="139"/>
        <v/>
      </c>
      <c r="AJ556" s="25">
        <f>IFERROR(VLOOKUP($A556,'TD SOP+PROFORM MOD'!$A$5:$AD$750,MATCH(AJ$4,'TD SOP+PROFORM MOD'!$B$2:$AD$2,0)+1,0),0)+IFERROR(VLOOKUP($A556,'TD SOP+PROFORM MOD'!$A$5:$AD$750,MATCH(AJ$2,'TD SOP+PROFORM MOD'!$B$2:$AD$2,0)+1,0),0)</f>
        <v>0</v>
      </c>
      <c r="AK556" s="25">
        <f>IFERROR(VLOOKUP($A556,'TD SOP+PROFORM MOD'!$A$5:$AD$750,MATCH(AK$4,'TD SOP+PROFORM MOD'!$B$2:$AD$2,0)+1,0),0)+IFERROR(VLOOKUP($A556,'TD SOP+PROFORM MOD'!$A$5:$AD$750,MATCH(AK$2,'TD SOP+PROFORM MOD'!$B$2:$AD$2,0)+1,0),0)</f>
        <v>0</v>
      </c>
      <c r="AL556" s="26" t="str">
        <f t="shared" si="140"/>
        <v/>
      </c>
      <c r="AM556" s="25">
        <f t="shared" si="142"/>
        <v>0</v>
      </c>
      <c r="AN556" s="25">
        <f t="shared" si="142"/>
        <v>0</v>
      </c>
      <c r="AO556" s="26" t="str">
        <f t="shared" si="141"/>
        <v/>
      </c>
      <c r="AR556" s="25">
        <f>SUMIF('B&amp;S YTD LFY'!B:B,"="&amp;A556,'B&amp;S YTD LFY'!C:C)</f>
        <v>0</v>
      </c>
      <c r="AS556" s="25">
        <f t="shared" si="143"/>
        <v>0</v>
      </c>
      <c r="AT556" s="25"/>
    </row>
    <row r="557" spans="1:46" x14ac:dyDescent="0.35">
      <c r="A557" s="24">
        <f>IF(AND('TD SOP+PROFORM MOD'!A554&lt;&gt;"",'TD SOP+PROFORM MOD'!A554&lt;&gt;"TOTAL"),'TD SOP+PROFORM MOD'!A554,0)</f>
        <v>0</v>
      </c>
      <c r="C557" s="25" t="str">
        <f>IFERROR(VLOOKUP($A557,'TD SOP+PROFORM MOD'!$A$5:$AD$750,MATCH(C$4,'TD SOP+PROFORM MOD'!$B$2:$AT$2,0)+1,0),"")</f>
        <v/>
      </c>
      <c r="D557" s="25" t="str">
        <f>IFERROR(VLOOKUP($A557,'TD SOP+PROFORM MOD'!$A$5:$AD$750,MATCH(D$4,'TD SOP+PROFORM MOD'!$B$2:$AT$2,0)+1,0),"")</f>
        <v/>
      </c>
      <c r="E557" s="26" t="str">
        <f t="shared" si="129"/>
        <v/>
      </c>
      <c r="F557" s="25" t="str">
        <f>IFERROR(VLOOKUP($A557,'TD SOP+PROFORM MOD'!$A$5:$AD$750,MATCH(F$4,'TD SOP+PROFORM MOD'!$B$2:$AT$2,0)+1,0),"")</f>
        <v/>
      </c>
      <c r="G557" s="25" t="str">
        <f>IFERROR(VLOOKUP($A557,'TD SOP+PROFORM MOD'!$A$5:$AD$750,MATCH(G$4,'TD SOP+PROFORM MOD'!$B$2:$AT$2,0)+1,0),"")</f>
        <v/>
      </c>
      <c r="H557" s="26" t="str">
        <f t="shared" si="130"/>
        <v/>
      </c>
      <c r="I557" s="25" t="str">
        <f>IFERROR(VLOOKUP($A557,'TD SOP+PROFORM MOD'!$A$5:$AD$750,MATCH(I$4,'TD SOP+PROFORM MOD'!$B$2:$AT$2,0)+1,0),"")</f>
        <v/>
      </c>
      <c r="J557" s="25" t="str">
        <f>IFERROR(VLOOKUP($A557,'TD SOP+PROFORM MOD'!$A$5:$AD$750,MATCH(J$4,'TD SOP+PROFORM MOD'!$B$2:$AT$2,0)+1,0),"")</f>
        <v/>
      </c>
      <c r="K557" s="26" t="str">
        <f t="shared" si="131"/>
        <v/>
      </c>
      <c r="L557" s="25" t="str">
        <f>IFERROR(VLOOKUP($A557,'TD SOP+PROFORM MOD'!$A$5:$AD$750,MATCH(L$4,'TD SOP+PROFORM MOD'!$B$2:$AT$2,0)+1,0),"")</f>
        <v/>
      </c>
      <c r="M557" s="25" t="str">
        <f>IFERROR(VLOOKUP($A557,'TD SOP+PROFORM MOD'!$A$5:$AD$750,MATCH(M$4,'TD SOP+PROFORM MOD'!$B$2:$AT$2,0)+1,0),"")</f>
        <v/>
      </c>
      <c r="N557" s="26" t="str">
        <f t="shared" si="132"/>
        <v/>
      </c>
      <c r="O557" s="25">
        <f>IFERROR(VLOOKUP($A557,'TD SOP+PROFORM MOD'!$A$5:$AD$750,MATCH(O$4,'TD SOP+PROFORM MOD'!$B$2:$AD$2,0)+1,0),0)+IFERROR(VLOOKUP($A557,'TD SOP+PROFORM MOD'!$A$5:$AD$750,MATCH(O$2,'TD SOP+PROFORM MOD'!$B$2:$AD$2,0)+1,0),0)</f>
        <v>0</v>
      </c>
      <c r="P557" s="25">
        <f>IFERROR(VLOOKUP($A557,'TD SOP+PROFORM MOD'!$A$5:$AD$750,MATCH(P$4,'TD SOP+PROFORM MOD'!$B$2:$AD$2,0)+1,0),0)+IFERROR(VLOOKUP($A557,'TD SOP+PROFORM MOD'!$A$5:$AD$750,MATCH(P$2,'TD SOP+PROFORM MOD'!$B$2:$AD$2,0)+1,0),0)</f>
        <v>0</v>
      </c>
      <c r="Q557" s="26" t="str">
        <f t="shared" si="133"/>
        <v/>
      </c>
      <c r="R557" s="25">
        <f>IFERROR(VLOOKUP($A557,'TD SOP+PROFORM MOD'!$A$5:$AD$750,MATCH(R$4,'TD SOP+PROFORM MOD'!$B$2:$AD$2,0)+1,0),0)+IFERROR(VLOOKUP($A557,'TD SOP+PROFORM MOD'!$A$5:$AD$750,MATCH(R$2,'TD SOP+PROFORM MOD'!$B$2:$AD$2,0)+1,0),0)</f>
        <v>0</v>
      </c>
      <c r="S557" s="25">
        <f>IFERROR(VLOOKUP($A557,'TD SOP+PROFORM MOD'!$A$5:$AD$750,MATCH(S$4,'TD SOP+PROFORM MOD'!$B$2:$AD$2,0)+1,0),0)+IFERROR(VLOOKUP($A557,'TD SOP+PROFORM MOD'!$A$5:$AD$750,MATCH(S$2,'TD SOP+PROFORM MOD'!$B$2:$AD$2,0)+1,0),0)</f>
        <v>0</v>
      </c>
      <c r="T557" s="26" t="str">
        <f t="shared" si="134"/>
        <v/>
      </c>
      <c r="U557" s="25">
        <f>IFERROR(VLOOKUP($A557,'TD SOP+PROFORM MOD'!$A$5:$AD$750,MATCH(U$4,'TD SOP+PROFORM MOD'!$B$2:$AD$2,0)+1,0),0)+IFERROR(VLOOKUP($A557,'TD SOP+PROFORM MOD'!$A$5:$AD$750,MATCH(U$2,'TD SOP+PROFORM MOD'!$B$2:$AD$2,0)+1,0),0)</f>
        <v>0</v>
      </c>
      <c r="V557" s="25">
        <f>IFERROR(VLOOKUP($A557,'TD SOP+PROFORM MOD'!$A$5:$AD$750,MATCH(V$4,'TD SOP+PROFORM MOD'!$B$2:$AD$2,0)+1,0),0)+IFERROR(VLOOKUP($A557,'TD SOP+PROFORM MOD'!$A$5:$AD$750,MATCH(V$2,'TD SOP+PROFORM MOD'!$B$2:$AD$2,0)+1,0),0)</f>
        <v>0</v>
      </c>
      <c r="W557" s="26" t="str">
        <f t="shared" si="135"/>
        <v/>
      </c>
      <c r="X557" s="25">
        <f>IFERROR(VLOOKUP($A557,'TD SOP+PROFORM MOD'!$A$5:$AD$750,MATCH(X$4,'TD SOP+PROFORM MOD'!$B$2:$AD$2,0)+1,0),0)+IFERROR(VLOOKUP($A557,'TD SOP+PROFORM MOD'!$A$5:$AD$750,MATCH(X$2,'TD SOP+PROFORM MOD'!$B$2:$AD$2,0)+1,0),0)</f>
        <v>0</v>
      </c>
      <c r="Y557" s="25">
        <f>IFERROR(VLOOKUP($A557,'TD SOP+PROFORM MOD'!$A$5:$AD$750,MATCH(Y$4,'TD SOP+PROFORM MOD'!$B$2:$AD$2,0)+1,0),0)+IFERROR(VLOOKUP($A557,'TD SOP+PROFORM MOD'!$A$5:$AD$750,MATCH(Y$2,'TD SOP+PROFORM MOD'!$B$2:$AD$2,0)+1,0),0)</f>
        <v>0</v>
      </c>
      <c r="Z557" s="26" t="str">
        <f t="shared" si="136"/>
        <v/>
      </c>
      <c r="AA557" s="25">
        <f>IFERROR(VLOOKUP($A557,'TD SOP+PROFORM MOD'!$A$5:$AD$750,MATCH(AA$4,'TD SOP+PROFORM MOD'!$B$2:$AD$2,0)+1,0),0)+IFERROR(VLOOKUP($A557,'TD SOP+PROFORM MOD'!$A$5:$AD$750,MATCH(AA$2,'TD SOP+PROFORM MOD'!$B$2:$AD$2,0)+1,0),0)</f>
        <v>0</v>
      </c>
      <c r="AB557" s="25">
        <f>IFERROR(VLOOKUP($A557,'TD SOP+PROFORM MOD'!$A$5:$AD$750,MATCH(AB$4,'TD SOP+PROFORM MOD'!$B$2:$AD$2,0)+1,0),0)+IFERROR(VLOOKUP($A557,'TD SOP+PROFORM MOD'!$A$5:$AD$750,MATCH(AB$2,'TD SOP+PROFORM MOD'!$B$2:$AD$2,0)+1,0),0)</f>
        <v>0</v>
      </c>
      <c r="AC557" s="26" t="str">
        <f t="shared" si="137"/>
        <v/>
      </c>
      <c r="AD557" s="25">
        <f>IFERROR(VLOOKUP($A557,'TD SOP+PROFORM MOD'!$A$5:$AD$750,MATCH(AD$4,'TD SOP+PROFORM MOD'!$B$2:$AD$2,0)+1,0),0)+IFERROR(VLOOKUP($A557,'TD SOP+PROFORM MOD'!$A$5:$AD$750,MATCH(AD$2,'TD SOP+PROFORM MOD'!$B$2:$AD$2,0)+1,0),0)</f>
        <v>0</v>
      </c>
      <c r="AE557" s="25">
        <f>IFERROR(VLOOKUP($A557,'TD SOP+PROFORM MOD'!$A$5:$AD$750,MATCH(AE$4,'TD SOP+PROFORM MOD'!$B$2:$AD$2,0)+1,0),0)+IFERROR(VLOOKUP($A557,'TD SOP+PROFORM MOD'!$A$5:$AD$750,MATCH(AE$2,'TD SOP+PROFORM MOD'!$B$2:$AD$2,0)+1,0),0)</f>
        <v>0</v>
      </c>
      <c r="AF557" s="26" t="str">
        <f t="shared" si="138"/>
        <v/>
      </c>
      <c r="AG557" s="25">
        <f>IFERROR(VLOOKUP($A557,'TD SOP+PROFORM MOD'!$A$5:$AD$750,MATCH(AG$4,'TD SOP+PROFORM MOD'!$B$2:$AD$2,0)+1,0),0)+IFERROR(VLOOKUP($A557,'TD SOP+PROFORM MOD'!$A$5:$AD$750,MATCH(AG$2,'TD SOP+PROFORM MOD'!$B$2:$AD$2,0)+1,0),0)</f>
        <v>0</v>
      </c>
      <c r="AH557" s="25">
        <f>IFERROR(VLOOKUP($A557,'TD SOP+PROFORM MOD'!$A$5:$AD$750,MATCH(AH$4,'TD SOP+PROFORM MOD'!$B$2:$AD$2,0)+1,0),0)+IFERROR(VLOOKUP($A557,'TD SOP+PROFORM MOD'!$A$5:$AD$750,MATCH(AH$2,'TD SOP+PROFORM MOD'!$B$2:$AD$2,0)+1,0),0)</f>
        <v>0</v>
      </c>
      <c r="AI557" s="26" t="str">
        <f t="shared" si="139"/>
        <v/>
      </c>
      <c r="AJ557" s="25">
        <f>IFERROR(VLOOKUP($A557,'TD SOP+PROFORM MOD'!$A$5:$AD$750,MATCH(AJ$4,'TD SOP+PROFORM MOD'!$B$2:$AD$2,0)+1,0),0)+IFERROR(VLOOKUP($A557,'TD SOP+PROFORM MOD'!$A$5:$AD$750,MATCH(AJ$2,'TD SOP+PROFORM MOD'!$B$2:$AD$2,0)+1,0),0)</f>
        <v>0</v>
      </c>
      <c r="AK557" s="25">
        <f>IFERROR(VLOOKUP($A557,'TD SOP+PROFORM MOD'!$A$5:$AD$750,MATCH(AK$4,'TD SOP+PROFORM MOD'!$B$2:$AD$2,0)+1,0),0)+IFERROR(VLOOKUP($A557,'TD SOP+PROFORM MOD'!$A$5:$AD$750,MATCH(AK$2,'TD SOP+PROFORM MOD'!$B$2:$AD$2,0)+1,0),0)</f>
        <v>0</v>
      </c>
      <c r="AL557" s="26" t="str">
        <f t="shared" si="140"/>
        <v/>
      </c>
      <c r="AM557" s="25">
        <f t="shared" si="142"/>
        <v>0</v>
      </c>
      <c r="AN557" s="25">
        <f t="shared" si="142"/>
        <v>0</v>
      </c>
      <c r="AO557" s="26" t="str">
        <f t="shared" si="141"/>
        <v/>
      </c>
      <c r="AR557" s="25">
        <f>SUMIF('B&amp;S YTD LFY'!B:B,"="&amp;A557,'B&amp;S YTD LFY'!C:C)</f>
        <v>0</v>
      </c>
      <c r="AS557" s="25">
        <f t="shared" si="143"/>
        <v>0</v>
      </c>
      <c r="AT557" s="25"/>
    </row>
    <row r="558" spans="1:46" x14ac:dyDescent="0.35">
      <c r="A558" s="24">
        <f>IF(AND('TD SOP+PROFORM MOD'!A555&lt;&gt;"",'TD SOP+PROFORM MOD'!A555&lt;&gt;"TOTAL"),'TD SOP+PROFORM MOD'!A555,0)</f>
        <v>0</v>
      </c>
      <c r="C558" s="25" t="str">
        <f>IFERROR(VLOOKUP($A558,'TD SOP+PROFORM MOD'!$A$5:$AD$750,MATCH(C$4,'TD SOP+PROFORM MOD'!$B$2:$AT$2,0)+1,0),"")</f>
        <v/>
      </c>
      <c r="D558" s="25" t="str">
        <f>IFERROR(VLOOKUP($A558,'TD SOP+PROFORM MOD'!$A$5:$AD$750,MATCH(D$4,'TD SOP+PROFORM MOD'!$B$2:$AT$2,0)+1,0),"")</f>
        <v/>
      </c>
      <c r="E558" s="26" t="str">
        <f t="shared" si="129"/>
        <v/>
      </c>
      <c r="F558" s="25" t="str">
        <f>IFERROR(VLOOKUP($A558,'TD SOP+PROFORM MOD'!$A$5:$AD$750,MATCH(F$4,'TD SOP+PROFORM MOD'!$B$2:$AT$2,0)+1,0),"")</f>
        <v/>
      </c>
      <c r="G558" s="25" t="str">
        <f>IFERROR(VLOOKUP($A558,'TD SOP+PROFORM MOD'!$A$5:$AD$750,MATCH(G$4,'TD SOP+PROFORM MOD'!$B$2:$AT$2,0)+1,0),"")</f>
        <v/>
      </c>
      <c r="H558" s="26" t="str">
        <f t="shared" si="130"/>
        <v/>
      </c>
      <c r="I558" s="25" t="str">
        <f>IFERROR(VLOOKUP($A558,'TD SOP+PROFORM MOD'!$A$5:$AD$750,MATCH(I$4,'TD SOP+PROFORM MOD'!$B$2:$AT$2,0)+1,0),"")</f>
        <v/>
      </c>
      <c r="J558" s="25" t="str">
        <f>IFERROR(VLOOKUP($A558,'TD SOP+PROFORM MOD'!$A$5:$AD$750,MATCH(J$4,'TD SOP+PROFORM MOD'!$B$2:$AT$2,0)+1,0),"")</f>
        <v/>
      </c>
      <c r="K558" s="26" t="str">
        <f t="shared" si="131"/>
        <v/>
      </c>
      <c r="L558" s="25" t="str">
        <f>IFERROR(VLOOKUP($A558,'TD SOP+PROFORM MOD'!$A$5:$AD$750,MATCH(L$4,'TD SOP+PROFORM MOD'!$B$2:$AT$2,0)+1,0),"")</f>
        <v/>
      </c>
      <c r="M558" s="25" t="str">
        <f>IFERROR(VLOOKUP($A558,'TD SOP+PROFORM MOD'!$A$5:$AD$750,MATCH(M$4,'TD SOP+PROFORM MOD'!$B$2:$AT$2,0)+1,0),"")</f>
        <v/>
      </c>
      <c r="N558" s="26" t="str">
        <f t="shared" si="132"/>
        <v/>
      </c>
      <c r="O558" s="25">
        <f>IFERROR(VLOOKUP($A558,'TD SOP+PROFORM MOD'!$A$5:$AD$750,MATCH(O$4,'TD SOP+PROFORM MOD'!$B$2:$AD$2,0)+1,0),0)+IFERROR(VLOOKUP($A558,'TD SOP+PROFORM MOD'!$A$5:$AD$750,MATCH(O$2,'TD SOP+PROFORM MOD'!$B$2:$AD$2,0)+1,0),0)</f>
        <v>0</v>
      </c>
      <c r="P558" s="25">
        <f>IFERROR(VLOOKUP($A558,'TD SOP+PROFORM MOD'!$A$5:$AD$750,MATCH(P$4,'TD SOP+PROFORM MOD'!$B$2:$AD$2,0)+1,0),0)+IFERROR(VLOOKUP($A558,'TD SOP+PROFORM MOD'!$A$5:$AD$750,MATCH(P$2,'TD SOP+PROFORM MOD'!$B$2:$AD$2,0)+1,0),0)</f>
        <v>0</v>
      </c>
      <c r="Q558" s="26" t="str">
        <f t="shared" si="133"/>
        <v/>
      </c>
      <c r="R558" s="25">
        <f>IFERROR(VLOOKUP($A558,'TD SOP+PROFORM MOD'!$A$5:$AD$750,MATCH(R$4,'TD SOP+PROFORM MOD'!$B$2:$AD$2,0)+1,0),0)+IFERROR(VLOOKUP($A558,'TD SOP+PROFORM MOD'!$A$5:$AD$750,MATCH(R$2,'TD SOP+PROFORM MOD'!$B$2:$AD$2,0)+1,0),0)</f>
        <v>0</v>
      </c>
      <c r="S558" s="25">
        <f>IFERROR(VLOOKUP($A558,'TD SOP+PROFORM MOD'!$A$5:$AD$750,MATCH(S$4,'TD SOP+PROFORM MOD'!$B$2:$AD$2,0)+1,0),0)+IFERROR(VLOOKUP($A558,'TD SOP+PROFORM MOD'!$A$5:$AD$750,MATCH(S$2,'TD SOP+PROFORM MOD'!$B$2:$AD$2,0)+1,0),0)</f>
        <v>0</v>
      </c>
      <c r="T558" s="26" t="str">
        <f t="shared" si="134"/>
        <v/>
      </c>
      <c r="U558" s="25">
        <f>IFERROR(VLOOKUP($A558,'TD SOP+PROFORM MOD'!$A$5:$AD$750,MATCH(U$4,'TD SOP+PROFORM MOD'!$B$2:$AD$2,0)+1,0),0)+IFERROR(VLOOKUP($A558,'TD SOP+PROFORM MOD'!$A$5:$AD$750,MATCH(U$2,'TD SOP+PROFORM MOD'!$B$2:$AD$2,0)+1,0),0)</f>
        <v>0</v>
      </c>
      <c r="V558" s="25">
        <f>IFERROR(VLOOKUP($A558,'TD SOP+PROFORM MOD'!$A$5:$AD$750,MATCH(V$4,'TD SOP+PROFORM MOD'!$B$2:$AD$2,0)+1,0),0)+IFERROR(VLOOKUP($A558,'TD SOP+PROFORM MOD'!$A$5:$AD$750,MATCH(V$2,'TD SOP+PROFORM MOD'!$B$2:$AD$2,0)+1,0),0)</f>
        <v>0</v>
      </c>
      <c r="W558" s="26" t="str">
        <f t="shared" si="135"/>
        <v/>
      </c>
      <c r="X558" s="25">
        <f>IFERROR(VLOOKUP($A558,'TD SOP+PROFORM MOD'!$A$5:$AD$750,MATCH(X$4,'TD SOP+PROFORM MOD'!$B$2:$AD$2,0)+1,0),0)+IFERROR(VLOOKUP($A558,'TD SOP+PROFORM MOD'!$A$5:$AD$750,MATCH(X$2,'TD SOP+PROFORM MOD'!$B$2:$AD$2,0)+1,0),0)</f>
        <v>0</v>
      </c>
      <c r="Y558" s="25">
        <f>IFERROR(VLOOKUP($A558,'TD SOP+PROFORM MOD'!$A$5:$AD$750,MATCH(Y$4,'TD SOP+PROFORM MOD'!$B$2:$AD$2,0)+1,0),0)+IFERROR(VLOOKUP($A558,'TD SOP+PROFORM MOD'!$A$5:$AD$750,MATCH(Y$2,'TD SOP+PROFORM MOD'!$B$2:$AD$2,0)+1,0),0)</f>
        <v>0</v>
      </c>
      <c r="Z558" s="26" t="str">
        <f t="shared" si="136"/>
        <v/>
      </c>
      <c r="AA558" s="25">
        <f>IFERROR(VLOOKUP($A558,'TD SOP+PROFORM MOD'!$A$5:$AD$750,MATCH(AA$4,'TD SOP+PROFORM MOD'!$B$2:$AD$2,0)+1,0),0)+IFERROR(VLOOKUP($A558,'TD SOP+PROFORM MOD'!$A$5:$AD$750,MATCH(AA$2,'TD SOP+PROFORM MOD'!$B$2:$AD$2,0)+1,0),0)</f>
        <v>0</v>
      </c>
      <c r="AB558" s="25">
        <f>IFERROR(VLOOKUP($A558,'TD SOP+PROFORM MOD'!$A$5:$AD$750,MATCH(AB$4,'TD SOP+PROFORM MOD'!$B$2:$AD$2,0)+1,0),0)+IFERROR(VLOOKUP($A558,'TD SOP+PROFORM MOD'!$A$5:$AD$750,MATCH(AB$2,'TD SOP+PROFORM MOD'!$B$2:$AD$2,0)+1,0),0)</f>
        <v>0</v>
      </c>
      <c r="AC558" s="26" t="str">
        <f t="shared" si="137"/>
        <v/>
      </c>
      <c r="AD558" s="25">
        <f>IFERROR(VLOOKUP($A558,'TD SOP+PROFORM MOD'!$A$5:$AD$750,MATCH(AD$4,'TD SOP+PROFORM MOD'!$B$2:$AD$2,0)+1,0),0)+IFERROR(VLOOKUP($A558,'TD SOP+PROFORM MOD'!$A$5:$AD$750,MATCH(AD$2,'TD SOP+PROFORM MOD'!$B$2:$AD$2,0)+1,0),0)</f>
        <v>0</v>
      </c>
      <c r="AE558" s="25">
        <f>IFERROR(VLOOKUP($A558,'TD SOP+PROFORM MOD'!$A$5:$AD$750,MATCH(AE$4,'TD SOP+PROFORM MOD'!$B$2:$AD$2,0)+1,0),0)+IFERROR(VLOOKUP($A558,'TD SOP+PROFORM MOD'!$A$5:$AD$750,MATCH(AE$2,'TD SOP+PROFORM MOD'!$B$2:$AD$2,0)+1,0),0)</f>
        <v>0</v>
      </c>
      <c r="AF558" s="26" t="str">
        <f t="shared" si="138"/>
        <v/>
      </c>
      <c r="AG558" s="25">
        <f>IFERROR(VLOOKUP($A558,'TD SOP+PROFORM MOD'!$A$5:$AD$750,MATCH(AG$4,'TD SOP+PROFORM MOD'!$B$2:$AD$2,0)+1,0),0)+IFERROR(VLOOKUP($A558,'TD SOP+PROFORM MOD'!$A$5:$AD$750,MATCH(AG$2,'TD SOP+PROFORM MOD'!$B$2:$AD$2,0)+1,0),0)</f>
        <v>0</v>
      </c>
      <c r="AH558" s="25">
        <f>IFERROR(VLOOKUP($A558,'TD SOP+PROFORM MOD'!$A$5:$AD$750,MATCH(AH$4,'TD SOP+PROFORM MOD'!$B$2:$AD$2,0)+1,0),0)+IFERROR(VLOOKUP($A558,'TD SOP+PROFORM MOD'!$A$5:$AD$750,MATCH(AH$2,'TD SOP+PROFORM MOD'!$B$2:$AD$2,0)+1,0),0)</f>
        <v>0</v>
      </c>
      <c r="AI558" s="26" t="str">
        <f t="shared" si="139"/>
        <v/>
      </c>
      <c r="AJ558" s="25">
        <f>IFERROR(VLOOKUP($A558,'TD SOP+PROFORM MOD'!$A$5:$AD$750,MATCH(AJ$4,'TD SOP+PROFORM MOD'!$B$2:$AD$2,0)+1,0),0)+IFERROR(VLOOKUP($A558,'TD SOP+PROFORM MOD'!$A$5:$AD$750,MATCH(AJ$2,'TD SOP+PROFORM MOD'!$B$2:$AD$2,0)+1,0),0)</f>
        <v>0</v>
      </c>
      <c r="AK558" s="25">
        <f>IFERROR(VLOOKUP($A558,'TD SOP+PROFORM MOD'!$A$5:$AD$750,MATCH(AK$4,'TD SOP+PROFORM MOD'!$B$2:$AD$2,0)+1,0),0)+IFERROR(VLOOKUP($A558,'TD SOP+PROFORM MOD'!$A$5:$AD$750,MATCH(AK$2,'TD SOP+PROFORM MOD'!$B$2:$AD$2,0)+1,0),0)</f>
        <v>0</v>
      </c>
      <c r="AL558" s="26" t="str">
        <f t="shared" si="140"/>
        <v/>
      </c>
      <c r="AM558" s="25">
        <f t="shared" si="142"/>
        <v>0</v>
      </c>
      <c r="AN558" s="25">
        <f t="shared" si="142"/>
        <v>0</v>
      </c>
      <c r="AO558" s="26" t="str">
        <f t="shared" si="141"/>
        <v/>
      </c>
      <c r="AR558" s="25">
        <f>SUMIF('B&amp;S YTD LFY'!B:B,"="&amp;A558,'B&amp;S YTD LFY'!C:C)</f>
        <v>0</v>
      </c>
      <c r="AS558" s="25">
        <f t="shared" si="143"/>
        <v>0</v>
      </c>
      <c r="AT558" s="25"/>
    </row>
    <row r="559" spans="1:46" x14ac:dyDescent="0.35">
      <c r="A559" s="24">
        <f>IF(AND('TD SOP+PROFORM MOD'!A556&lt;&gt;"",'TD SOP+PROFORM MOD'!A556&lt;&gt;"TOTAL"),'TD SOP+PROFORM MOD'!A556,0)</f>
        <v>0</v>
      </c>
      <c r="C559" s="25" t="str">
        <f>IFERROR(VLOOKUP($A559,'TD SOP+PROFORM MOD'!$A$5:$AD$750,MATCH(C$4,'TD SOP+PROFORM MOD'!$B$2:$AT$2,0)+1,0),"")</f>
        <v/>
      </c>
      <c r="D559" s="25" t="str">
        <f>IFERROR(VLOOKUP($A559,'TD SOP+PROFORM MOD'!$A$5:$AD$750,MATCH(D$4,'TD SOP+PROFORM MOD'!$B$2:$AT$2,0)+1,0),"")</f>
        <v/>
      </c>
      <c r="E559" s="26" t="str">
        <f t="shared" si="129"/>
        <v/>
      </c>
      <c r="F559" s="25" t="str">
        <f>IFERROR(VLOOKUP($A559,'TD SOP+PROFORM MOD'!$A$5:$AD$750,MATCH(F$4,'TD SOP+PROFORM MOD'!$B$2:$AT$2,0)+1,0),"")</f>
        <v/>
      </c>
      <c r="G559" s="25" t="str">
        <f>IFERROR(VLOOKUP($A559,'TD SOP+PROFORM MOD'!$A$5:$AD$750,MATCH(G$4,'TD SOP+PROFORM MOD'!$B$2:$AT$2,0)+1,0),"")</f>
        <v/>
      </c>
      <c r="H559" s="26" t="str">
        <f t="shared" si="130"/>
        <v/>
      </c>
      <c r="I559" s="25" t="str">
        <f>IFERROR(VLOOKUP($A559,'TD SOP+PROFORM MOD'!$A$5:$AD$750,MATCH(I$4,'TD SOP+PROFORM MOD'!$B$2:$AT$2,0)+1,0),"")</f>
        <v/>
      </c>
      <c r="J559" s="25" t="str">
        <f>IFERROR(VLOOKUP($A559,'TD SOP+PROFORM MOD'!$A$5:$AD$750,MATCH(J$4,'TD SOP+PROFORM MOD'!$B$2:$AT$2,0)+1,0),"")</f>
        <v/>
      </c>
      <c r="K559" s="26" t="str">
        <f t="shared" si="131"/>
        <v/>
      </c>
      <c r="L559" s="25" t="str">
        <f>IFERROR(VLOOKUP($A559,'TD SOP+PROFORM MOD'!$A$5:$AD$750,MATCH(L$4,'TD SOP+PROFORM MOD'!$B$2:$AT$2,0)+1,0),"")</f>
        <v/>
      </c>
      <c r="M559" s="25" t="str">
        <f>IFERROR(VLOOKUP($A559,'TD SOP+PROFORM MOD'!$A$5:$AD$750,MATCH(M$4,'TD SOP+PROFORM MOD'!$B$2:$AT$2,0)+1,0),"")</f>
        <v/>
      </c>
      <c r="N559" s="26" t="str">
        <f t="shared" si="132"/>
        <v/>
      </c>
      <c r="O559" s="25">
        <f>IFERROR(VLOOKUP($A559,'TD SOP+PROFORM MOD'!$A$5:$AD$750,MATCH(O$4,'TD SOP+PROFORM MOD'!$B$2:$AD$2,0)+1,0),0)+IFERROR(VLOOKUP($A559,'TD SOP+PROFORM MOD'!$A$5:$AD$750,MATCH(O$2,'TD SOP+PROFORM MOD'!$B$2:$AD$2,0)+1,0),0)</f>
        <v>0</v>
      </c>
      <c r="P559" s="25">
        <f>IFERROR(VLOOKUP($A559,'TD SOP+PROFORM MOD'!$A$5:$AD$750,MATCH(P$4,'TD SOP+PROFORM MOD'!$B$2:$AD$2,0)+1,0),0)+IFERROR(VLOOKUP($A559,'TD SOP+PROFORM MOD'!$A$5:$AD$750,MATCH(P$2,'TD SOP+PROFORM MOD'!$B$2:$AD$2,0)+1,0),0)</f>
        <v>0</v>
      </c>
      <c r="Q559" s="26" t="str">
        <f t="shared" si="133"/>
        <v/>
      </c>
      <c r="R559" s="25">
        <f>IFERROR(VLOOKUP($A559,'TD SOP+PROFORM MOD'!$A$5:$AD$750,MATCH(R$4,'TD SOP+PROFORM MOD'!$B$2:$AD$2,0)+1,0),0)+IFERROR(VLOOKUP($A559,'TD SOP+PROFORM MOD'!$A$5:$AD$750,MATCH(R$2,'TD SOP+PROFORM MOD'!$B$2:$AD$2,0)+1,0),0)</f>
        <v>0</v>
      </c>
      <c r="S559" s="25">
        <f>IFERROR(VLOOKUP($A559,'TD SOP+PROFORM MOD'!$A$5:$AD$750,MATCH(S$4,'TD SOP+PROFORM MOD'!$B$2:$AD$2,0)+1,0),0)+IFERROR(VLOOKUP($A559,'TD SOP+PROFORM MOD'!$A$5:$AD$750,MATCH(S$2,'TD SOP+PROFORM MOD'!$B$2:$AD$2,0)+1,0),0)</f>
        <v>0</v>
      </c>
      <c r="T559" s="26" t="str">
        <f t="shared" si="134"/>
        <v/>
      </c>
      <c r="U559" s="25">
        <f>IFERROR(VLOOKUP($A559,'TD SOP+PROFORM MOD'!$A$5:$AD$750,MATCH(U$4,'TD SOP+PROFORM MOD'!$B$2:$AD$2,0)+1,0),0)+IFERROR(VLOOKUP($A559,'TD SOP+PROFORM MOD'!$A$5:$AD$750,MATCH(U$2,'TD SOP+PROFORM MOD'!$B$2:$AD$2,0)+1,0),0)</f>
        <v>0</v>
      </c>
      <c r="V559" s="25">
        <f>IFERROR(VLOOKUP($A559,'TD SOP+PROFORM MOD'!$A$5:$AD$750,MATCH(V$4,'TD SOP+PROFORM MOD'!$B$2:$AD$2,0)+1,0),0)+IFERROR(VLOOKUP($A559,'TD SOP+PROFORM MOD'!$A$5:$AD$750,MATCH(V$2,'TD SOP+PROFORM MOD'!$B$2:$AD$2,0)+1,0),0)</f>
        <v>0</v>
      </c>
      <c r="W559" s="26" t="str">
        <f t="shared" si="135"/>
        <v/>
      </c>
      <c r="X559" s="25">
        <f>IFERROR(VLOOKUP($A559,'TD SOP+PROFORM MOD'!$A$5:$AD$750,MATCH(X$4,'TD SOP+PROFORM MOD'!$B$2:$AD$2,0)+1,0),0)+IFERROR(VLOOKUP($A559,'TD SOP+PROFORM MOD'!$A$5:$AD$750,MATCH(X$2,'TD SOP+PROFORM MOD'!$B$2:$AD$2,0)+1,0),0)</f>
        <v>0</v>
      </c>
      <c r="Y559" s="25">
        <f>IFERROR(VLOOKUP($A559,'TD SOP+PROFORM MOD'!$A$5:$AD$750,MATCH(Y$4,'TD SOP+PROFORM MOD'!$B$2:$AD$2,0)+1,0),0)+IFERROR(VLOOKUP($A559,'TD SOP+PROFORM MOD'!$A$5:$AD$750,MATCH(Y$2,'TD SOP+PROFORM MOD'!$B$2:$AD$2,0)+1,0),0)</f>
        <v>0</v>
      </c>
      <c r="Z559" s="26" t="str">
        <f t="shared" si="136"/>
        <v/>
      </c>
      <c r="AA559" s="25">
        <f>IFERROR(VLOOKUP($A559,'TD SOP+PROFORM MOD'!$A$5:$AD$750,MATCH(AA$4,'TD SOP+PROFORM MOD'!$B$2:$AD$2,0)+1,0),0)+IFERROR(VLOOKUP($A559,'TD SOP+PROFORM MOD'!$A$5:$AD$750,MATCH(AA$2,'TD SOP+PROFORM MOD'!$B$2:$AD$2,0)+1,0),0)</f>
        <v>0</v>
      </c>
      <c r="AB559" s="25">
        <f>IFERROR(VLOOKUP($A559,'TD SOP+PROFORM MOD'!$A$5:$AD$750,MATCH(AB$4,'TD SOP+PROFORM MOD'!$B$2:$AD$2,0)+1,0),0)+IFERROR(VLOOKUP($A559,'TD SOP+PROFORM MOD'!$A$5:$AD$750,MATCH(AB$2,'TD SOP+PROFORM MOD'!$B$2:$AD$2,0)+1,0),0)</f>
        <v>0</v>
      </c>
      <c r="AC559" s="26" t="str">
        <f t="shared" si="137"/>
        <v/>
      </c>
      <c r="AD559" s="25">
        <f>IFERROR(VLOOKUP($A559,'TD SOP+PROFORM MOD'!$A$5:$AD$750,MATCH(AD$4,'TD SOP+PROFORM MOD'!$B$2:$AD$2,0)+1,0),0)+IFERROR(VLOOKUP($A559,'TD SOP+PROFORM MOD'!$A$5:$AD$750,MATCH(AD$2,'TD SOP+PROFORM MOD'!$B$2:$AD$2,0)+1,0),0)</f>
        <v>0</v>
      </c>
      <c r="AE559" s="25">
        <f>IFERROR(VLOOKUP($A559,'TD SOP+PROFORM MOD'!$A$5:$AD$750,MATCH(AE$4,'TD SOP+PROFORM MOD'!$B$2:$AD$2,0)+1,0),0)+IFERROR(VLOOKUP($A559,'TD SOP+PROFORM MOD'!$A$5:$AD$750,MATCH(AE$2,'TD SOP+PROFORM MOD'!$B$2:$AD$2,0)+1,0),0)</f>
        <v>0</v>
      </c>
      <c r="AF559" s="26" t="str">
        <f t="shared" si="138"/>
        <v/>
      </c>
      <c r="AG559" s="25">
        <f>IFERROR(VLOOKUP($A559,'TD SOP+PROFORM MOD'!$A$5:$AD$750,MATCH(AG$4,'TD SOP+PROFORM MOD'!$B$2:$AD$2,0)+1,0),0)+IFERROR(VLOOKUP($A559,'TD SOP+PROFORM MOD'!$A$5:$AD$750,MATCH(AG$2,'TD SOP+PROFORM MOD'!$B$2:$AD$2,0)+1,0),0)</f>
        <v>0</v>
      </c>
      <c r="AH559" s="25">
        <f>IFERROR(VLOOKUP($A559,'TD SOP+PROFORM MOD'!$A$5:$AD$750,MATCH(AH$4,'TD SOP+PROFORM MOD'!$B$2:$AD$2,0)+1,0),0)+IFERROR(VLOOKUP($A559,'TD SOP+PROFORM MOD'!$A$5:$AD$750,MATCH(AH$2,'TD SOP+PROFORM MOD'!$B$2:$AD$2,0)+1,0),0)</f>
        <v>0</v>
      </c>
      <c r="AI559" s="26" t="str">
        <f t="shared" si="139"/>
        <v/>
      </c>
      <c r="AJ559" s="25">
        <f>IFERROR(VLOOKUP($A559,'TD SOP+PROFORM MOD'!$A$5:$AD$750,MATCH(AJ$4,'TD SOP+PROFORM MOD'!$B$2:$AD$2,0)+1,0),0)+IFERROR(VLOOKUP($A559,'TD SOP+PROFORM MOD'!$A$5:$AD$750,MATCH(AJ$2,'TD SOP+PROFORM MOD'!$B$2:$AD$2,0)+1,0),0)</f>
        <v>0</v>
      </c>
      <c r="AK559" s="25">
        <f>IFERROR(VLOOKUP($A559,'TD SOP+PROFORM MOD'!$A$5:$AD$750,MATCH(AK$4,'TD SOP+PROFORM MOD'!$B$2:$AD$2,0)+1,0),0)+IFERROR(VLOOKUP($A559,'TD SOP+PROFORM MOD'!$A$5:$AD$750,MATCH(AK$2,'TD SOP+PROFORM MOD'!$B$2:$AD$2,0)+1,0),0)</f>
        <v>0</v>
      </c>
      <c r="AL559" s="26" t="str">
        <f t="shared" si="140"/>
        <v/>
      </c>
      <c r="AM559" s="25">
        <f t="shared" si="142"/>
        <v>0</v>
      </c>
      <c r="AN559" s="25">
        <f t="shared" si="142"/>
        <v>0</v>
      </c>
      <c r="AO559" s="26" t="str">
        <f t="shared" si="141"/>
        <v/>
      </c>
      <c r="AR559" s="25">
        <f>SUMIF('B&amp;S YTD LFY'!B:B,"="&amp;A559,'B&amp;S YTD LFY'!C:C)</f>
        <v>0</v>
      </c>
      <c r="AS559" s="25">
        <f t="shared" si="143"/>
        <v>0</v>
      </c>
      <c r="AT559" s="25"/>
    </row>
    <row r="560" spans="1:46" x14ac:dyDescent="0.35">
      <c r="A560" s="24">
        <f>IF(AND('TD SOP+PROFORM MOD'!A557&lt;&gt;"",'TD SOP+PROFORM MOD'!A557&lt;&gt;"TOTAL"),'TD SOP+PROFORM MOD'!A557,0)</f>
        <v>0</v>
      </c>
      <c r="C560" s="25" t="str">
        <f>IFERROR(VLOOKUP($A560,'TD SOP+PROFORM MOD'!$A$5:$AD$750,MATCH(C$4,'TD SOP+PROFORM MOD'!$B$2:$AT$2,0)+1,0),"")</f>
        <v/>
      </c>
      <c r="D560" s="25" t="str">
        <f>IFERROR(VLOOKUP($A560,'TD SOP+PROFORM MOD'!$A$5:$AD$750,MATCH(D$4,'TD SOP+PROFORM MOD'!$B$2:$AT$2,0)+1,0),"")</f>
        <v/>
      </c>
      <c r="E560" s="26" t="str">
        <f t="shared" si="129"/>
        <v/>
      </c>
      <c r="F560" s="25" t="str">
        <f>IFERROR(VLOOKUP($A560,'TD SOP+PROFORM MOD'!$A$5:$AD$750,MATCH(F$4,'TD SOP+PROFORM MOD'!$B$2:$AT$2,0)+1,0),"")</f>
        <v/>
      </c>
      <c r="G560" s="25" t="str">
        <f>IFERROR(VLOOKUP($A560,'TD SOP+PROFORM MOD'!$A$5:$AD$750,MATCH(G$4,'TD SOP+PROFORM MOD'!$B$2:$AT$2,0)+1,0),"")</f>
        <v/>
      </c>
      <c r="H560" s="26" t="str">
        <f t="shared" si="130"/>
        <v/>
      </c>
      <c r="I560" s="25" t="str">
        <f>IFERROR(VLOOKUP($A560,'TD SOP+PROFORM MOD'!$A$5:$AD$750,MATCH(I$4,'TD SOP+PROFORM MOD'!$B$2:$AT$2,0)+1,0),"")</f>
        <v/>
      </c>
      <c r="J560" s="25" t="str">
        <f>IFERROR(VLOOKUP($A560,'TD SOP+PROFORM MOD'!$A$5:$AD$750,MATCH(J$4,'TD SOP+PROFORM MOD'!$B$2:$AT$2,0)+1,0),"")</f>
        <v/>
      </c>
      <c r="K560" s="26" t="str">
        <f t="shared" si="131"/>
        <v/>
      </c>
      <c r="L560" s="25" t="str">
        <f>IFERROR(VLOOKUP($A560,'TD SOP+PROFORM MOD'!$A$5:$AD$750,MATCH(L$4,'TD SOP+PROFORM MOD'!$B$2:$AT$2,0)+1,0),"")</f>
        <v/>
      </c>
      <c r="M560" s="25" t="str">
        <f>IFERROR(VLOOKUP($A560,'TD SOP+PROFORM MOD'!$A$5:$AD$750,MATCH(M$4,'TD SOP+PROFORM MOD'!$B$2:$AT$2,0)+1,0),"")</f>
        <v/>
      </c>
      <c r="N560" s="26" t="str">
        <f t="shared" si="132"/>
        <v/>
      </c>
      <c r="O560" s="25">
        <f>IFERROR(VLOOKUP($A560,'TD SOP+PROFORM MOD'!$A$5:$AD$750,MATCH(O$4,'TD SOP+PROFORM MOD'!$B$2:$AD$2,0)+1,0),0)+IFERROR(VLOOKUP($A560,'TD SOP+PROFORM MOD'!$A$5:$AD$750,MATCH(O$2,'TD SOP+PROFORM MOD'!$B$2:$AD$2,0)+1,0),0)</f>
        <v>0</v>
      </c>
      <c r="P560" s="25">
        <f>IFERROR(VLOOKUP($A560,'TD SOP+PROFORM MOD'!$A$5:$AD$750,MATCH(P$4,'TD SOP+PROFORM MOD'!$B$2:$AD$2,0)+1,0),0)+IFERROR(VLOOKUP($A560,'TD SOP+PROFORM MOD'!$A$5:$AD$750,MATCH(P$2,'TD SOP+PROFORM MOD'!$B$2:$AD$2,0)+1,0),0)</f>
        <v>0</v>
      </c>
      <c r="Q560" s="26" t="str">
        <f t="shared" si="133"/>
        <v/>
      </c>
      <c r="R560" s="25">
        <f>IFERROR(VLOOKUP($A560,'TD SOP+PROFORM MOD'!$A$5:$AD$750,MATCH(R$4,'TD SOP+PROFORM MOD'!$B$2:$AD$2,0)+1,0),0)+IFERROR(VLOOKUP($A560,'TD SOP+PROFORM MOD'!$A$5:$AD$750,MATCH(R$2,'TD SOP+PROFORM MOD'!$B$2:$AD$2,0)+1,0),0)</f>
        <v>0</v>
      </c>
      <c r="S560" s="25">
        <f>IFERROR(VLOOKUP($A560,'TD SOP+PROFORM MOD'!$A$5:$AD$750,MATCH(S$4,'TD SOP+PROFORM MOD'!$B$2:$AD$2,0)+1,0),0)+IFERROR(VLOOKUP($A560,'TD SOP+PROFORM MOD'!$A$5:$AD$750,MATCH(S$2,'TD SOP+PROFORM MOD'!$B$2:$AD$2,0)+1,0),0)</f>
        <v>0</v>
      </c>
      <c r="T560" s="26" t="str">
        <f t="shared" si="134"/>
        <v/>
      </c>
      <c r="U560" s="25">
        <f>IFERROR(VLOOKUP($A560,'TD SOP+PROFORM MOD'!$A$5:$AD$750,MATCH(U$4,'TD SOP+PROFORM MOD'!$B$2:$AD$2,0)+1,0),0)+IFERROR(VLOOKUP($A560,'TD SOP+PROFORM MOD'!$A$5:$AD$750,MATCH(U$2,'TD SOP+PROFORM MOD'!$B$2:$AD$2,0)+1,0),0)</f>
        <v>0</v>
      </c>
      <c r="V560" s="25">
        <f>IFERROR(VLOOKUP($A560,'TD SOP+PROFORM MOD'!$A$5:$AD$750,MATCH(V$4,'TD SOP+PROFORM MOD'!$B$2:$AD$2,0)+1,0),0)+IFERROR(VLOOKUP($A560,'TD SOP+PROFORM MOD'!$A$5:$AD$750,MATCH(V$2,'TD SOP+PROFORM MOD'!$B$2:$AD$2,0)+1,0),0)</f>
        <v>0</v>
      </c>
      <c r="W560" s="26" t="str">
        <f t="shared" si="135"/>
        <v/>
      </c>
      <c r="X560" s="25">
        <f>IFERROR(VLOOKUP($A560,'TD SOP+PROFORM MOD'!$A$5:$AD$750,MATCH(X$4,'TD SOP+PROFORM MOD'!$B$2:$AD$2,0)+1,0),0)+IFERROR(VLOOKUP($A560,'TD SOP+PROFORM MOD'!$A$5:$AD$750,MATCH(X$2,'TD SOP+PROFORM MOD'!$B$2:$AD$2,0)+1,0),0)</f>
        <v>0</v>
      </c>
      <c r="Y560" s="25">
        <f>IFERROR(VLOOKUP($A560,'TD SOP+PROFORM MOD'!$A$5:$AD$750,MATCH(Y$4,'TD SOP+PROFORM MOD'!$B$2:$AD$2,0)+1,0),0)+IFERROR(VLOOKUP($A560,'TD SOP+PROFORM MOD'!$A$5:$AD$750,MATCH(Y$2,'TD SOP+PROFORM MOD'!$B$2:$AD$2,0)+1,0),0)</f>
        <v>0</v>
      </c>
      <c r="Z560" s="26" t="str">
        <f t="shared" si="136"/>
        <v/>
      </c>
      <c r="AA560" s="25">
        <f>IFERROR(VLOOKUP($A560,'TD SOP+PROFORM MOD'!$A$5:$AD$750,MATCH(AA$4,'TD SOP+PROFORM MOD'!$B$2:$AD$2,0)+1,0),0)+IFERROR(VLOOKUP($A560,'TD SOP+PROFORM MOD'!$A$5:$AD$750,MATCH(AA$2,'TD SOP+PROFORM MOD'!$B$2:$AD$2,0)+1,0),0)</f>
        <v>0</v>
      </c>
      <c r="AB560" s="25">
        <f>IFERROR(VLOOKUP($A560,'TD SOP+PROFORM MOD'!$A$5:$AD$750,MATCH(AB$4,'TD SOP+PROFORM MOD'!$B$2:$AD$2,0)+1,0),0)+IFERROR(VLOOKUP($A560,'TD SOP+PROFORM MOD'!$A$5:$AD$750,MATCH(AB$2,'TD SOP+PROFORM MOD'!$B$2:$AD$2,0)+1,0),0)</f>
        <v>0</v>
      </c>
      <c r="AC560" s="26" t="str">
        <f t="shared" si="137"/>
        <v/>
      </c>
      <c r="AD560" s="25">
        <f>IFERROR(VLOOKUP($A560,'TD SOP+PROFORM MOD'!$A$5:$AD$750,MATCH(AD$4,'TD SOP+PROFORM MOD'!$B$2:$AD$2,0)+1,0),0)+IFERROR(VLOOKUP($A560,'TD SOP+PROFORM MOD'!$A$5:$AD$750,MATCH(AD$2,'TD SOP+PROFORM MOD'!$B$2:$AD$2,0)+1,0),0)</f>
        <v>0</v>
      </c>
      <c r="AE560" s="25">
        <f>IFERROR(VLOOKUP($A560,'TD SOP+PROFORM MOD'!$A$5:$AD$750,MATCH(AE$4,'TD SOP+PROFORM MOD'!$B$2:$AD$2,0)+1,0),0)+IFERROR(VLOOKUP($A560,'TD SOP+PROFORM MOD'!$A$5:$AD$750,MATCH(AE$2,'TD SOP+PROFORM MOD'!$B$2:$AD$2,0)+1,0),0)</f>
        <v>0</v>
      </c>
      <c r="AF560" s="26" t="str">
        <f t="shared" si="138"/>
        <v/>
      </c>
      <c r="AG560" s="25">
        <f>IFERROR(VLOOKUP($A560,'TD SOP+PROFORM MOD'!$A$5:$AD$750,MATCH(AG$4,'TD SOP+PROFORM MOD'!$B$2:$AD$2,0)+1,0),0)+IFERROR(VLOOKUP($A560,'TD SOP+PROFORM MOD'!$A$5:$AD$750,MATCH(AG$2,'TD SOP+PROFORM MOD'!$B$2:$AD$2,0)+1,0),0)</f>
        <v>0</v>
      </c>
      <c r="AH560" s="25">
        <f>IFERROR(VLOOKUP($A560,'TD SOP+PROFORM MOD'!$A$5:$AD$750,MATCH(AH$4,'TD SOP+PROFORM MOD'!$B$2:$AD$2,0)+1,0),0)+IFERROR(VLOOKUP($A560,'TD SOP+PROFORM MOD'!$A$5:$AD$750,MATCH(AH$2,'TD SOP+PROFORM MOD'!$B$2:$AD$2,0)+1,0),0)</f>
        <v>0</v>
      </c>
      <c r="AI560" s="26" t="str">
        <f t="shared" si="139"/>
        <v/>
      </c>
      <c r="AJ560" s="25">
        <f>IFERROR(VLOOKUP($A560,'TD SOP+PROFORM MOD'!$A$5:$AD$750,MATCH(AJ$4,'TD SOP+PROFORM MOD'!$B$2:$AD$2,0)+1,0),0)+IFERROR(VLOOKUP($A560,'TD SOP+PROFORM MOD'!$A$5:$AD$750,MATCH(AJ$2,'TD SOP+PROFORM MOD'!$B$2:$AD$2,0)+1,0),0)</f>
        <v>0</v>
      </c>
      <c r="AK560" s="25">
        <f>IFERROR(VLOOKUP($A560,'TD SOP+PROFORM MOD'!$A$5:$AD$750,MATCH(AK$4,'TD SOP+PROFORM MOD'!$B$2:$AD$2,0)+1,0),0)+IFERROR(VLOOKUP($A560,'TD SOP+PROFORM MOD'!$A$5:$AD$750,MATCH(AK$2,'TD SOP+PROFORM MOD'!$B$2:$AD$2,0)+1,0),0)</f>
        <v>0</v>
      </c>
      <c r="AL560" s="26" t="str">
        <f t="shared" si="140"/>
        <v/>
      </c>
      <c r="AM560" s="25">
        <f t="shared" si="142"/>
        <v>0</v>
      </c>
      <c r="AN560" s="25">
        <f t="shared" si="142"/>
        <v>0</v>
      </c>
      <c r="AO560" s="26" t="str">
        <f t="shared" si="141"/>
        <v/>
      </c>
      <c r="AR560" s="25">
        <f>SUMIF('B&amp;S YTD LFY'!B:B,"="&amp;A560,'B&amp;S YTD LFY'!C:C)</f>
        <v>0</v>
      </c>
      <c r="AS560" s="25">
        <f t="shared" si="143"/>
        <v>0</v>
      </c>
      <c r="AT560" s="25"/>
    </row>
    <row r="561" spans="1:46" x14ac:dyDescent="0.35">
      <c r="A561" s="24">
        <f>IF(AND('TD SOP+PROFORM MOD'!A558&lt;&gt;"",'TD SOP+PROFORM MOD'!A558&lt;&gt;"TOTAL"),'TD SOP+PROFORM MOD'!A558,0)</f>
        <v>0</v>
      </c>
      <c r="C561" s="25" t="str">
        <f>IFERROR(VLOOKUP($A561,'TD SOP+PROFORM MOD'!$A$5:$AD$750,MATCH(C$4,'TD SOP+PROFORM MOD'!$B$2:$AT$2,0)+1,0),"")</f>
        <v/>
      </c>
      <c r="D561" s="25" t="str">
        <f>IFERROR(VLOOKUP($A561,'TD SOP+PROFORM MOD'!$A$5:$AD$750,MATCH(D$4,'TD SOP+PROFORM MOD'!$B$2:$AT$2,0)+1,0),"")</f>
        <v/>
      </c>
      <c r="E561" s="26" t="str">
        <f t="shared" si="129"/>
        <v/>
      </c>
      <c r="F561" s="25" t="str">
        <f>IFERROR(VLOOKUP($A561,'TD SOP+PROFORM MOD'!$A$5:$AD$750,MATCH(F$4,'TD SOP+PROFORM MOD'!$B$2:$AT$2,0)+1,0),"")</f>
        <v/>
      </c>
      <c r="G561" s="25" t="str">
        <f>IFERROR(VLOOKUP($A561,'TD SOP+PROFORM MOD'!$A$5:$AD$750,MATCH(G$4,'TD SOP+PROFORM MOD'!$B$2:$AT$2,0)+1,0),"")</f>
        <v/>
      </c>
      <c r="H561" s="26" t="str">
        <f t="shared" si="130"/>
        <v/>
      </c>
      <c r="I561" s="25" t="str">
        <f>IFERROR(VLOOKUP($A561,'TD SOP+PROFORM MOD'!$A$5:$AD$750,MATCH(I$4,'TD SOP+PROFORM MOD'!$B$2:$AT$2,0)+1,0),"")</f>
        <v/>
      </c>
      <c r="J561" s="25" t="str">
        <f>IFERROR(VLOOKUP($A561,'TD SOP+PROFORM MOD'!$A$5:$AD$750,MATCH(J$4,'TD SOP+PROFORM MOD'!$B$2:$AT$2,0)+1,0),"")</f>
        <v/>
      </c>
      <c r="K561" s="26" t="str">
        <f t="shared" si="131"/>
        <v/>
      </c>
      <c r="L561" s="25" t="str">
        <f>IFERROR(VLOOKUP($A561,'TD SOP+PROFORM MOD'!$A$5:$AD$750,MATCH(L$4,'TD SOP+PROFORM MOD'!$B$2:$AT$2,0)+1,0),"")</f>
        <v/>
      </c>
      <c r="M561" s="25" t="str">
        <f>IFERROR(VLOOKUP($A561,'TD SOP+PROFORM MOD'!$A$5:$AD$750,MATCH(M$4,'TD SOP+PROFORM MOD'!$B$2:$AT$2,0)+1,0),"")</f>
        <v/>
      </c>
      <c r="N561" s="26" t="str">
        <f t="shared" si="132"/>
        <v/>
      </c>
      <c r="O561" s="25">
        <f>IFERROR(VLOOKUP($A561,'TD SOP+PROFORM MOD'!$A$5:$AD$750,MATCH(O$4,'TD SOP+PROFORM MOD'!$B$2:$AD$2,0)+1,0),0)+IFERROR(VLOOKUP($A561,'TD SOP+PROFORM MOD'!$A$5:$AD$750,MATCH(O$2,'TD SOP+PROFORM MOD'!$B$2:$AD$2,0)+1,0),0)</f>
        <v>0</v>
      </c>
      <c r="P561" s="25">
        <f>IFERROR(VLOOKUP($A561,'TD SOP+PROFORM MOD'!$A$5:$AD$750,MATCH(P$4,'TD SOP+PROFORM MOD'!$B$2:$AD$2,0)+1,0),0)+IFERROR(VLOOKUP($A561,'TD SOP+PROFORM MOD'!$A$5:$AD$750,MATCH(P$2,'TD SOP+PROFORM MOD'!$B$2:$AD$2,0)+1,0),0)</f>
        <v>0</v>
      </c>
      <c r="Q561" s="26" t="str">
        <f t="shared" si="133"/>
        <v/>
      </c>
      <c r="R561" s="25">
        <f>IFERROR(VLOOKUP($A561,'TD SOP+PROFORM MOD'!$A$5:$AD$750,MATCH(R$4,'TD SOP+PROFORM MOD'!$B$2:$AD$2,0)+1,0),0)+IFERROR(VLOOKUP($A561,'TD SOP+PROFORM MOD'!$A$5:$AD$750,MATCH(R$2,'TD SOP+PROFORM MOD'!$B$2:$AD$2,0)+1,0),0)</f>
        <v>0</v>
      </c>
      <c r="S561" s="25">
        <f>IFERROR(VLOOKUP($A561,'TD SOP+PROFORM MOD'!$A$5:$AD$750,MATCH(S$4,'TD SOP+PROFORM MOD'!$B$2:$AD$2,0)+1,0),0)+IFERROR(VLOOKUP($A561,'TD SOP+PROFORM MOD'!$A$5:$AD$750,MATCH(S$2,'TD SOP+PROFORM MOD'!$B$2:$AD$2,0)+1,0),0)</f>
        <v>0</v>
      </c>
      <c r="T561" s="26" t="str">
        <f t="shared" si="134"/>
        <v/>
      </c>
      <c r="U561" s="25">
        <f>IFERROR(VLOOKUP($A561,'TD SOP+PROFORM MOD'!$A$5:$AD$750,MATCH(U$4,'TD SOP+PROFORM MOD'!$B$2:$AD$2,0)+1,0),0)+IFERROR(VLOOKUP($A561,'TD SOP+PROFORM MOD'!$A$5:$AD$750,MATCH(U$2,'TD SOP+PROFORM MOD'!$B$2:$AD$2,0)+1,0),0)</f>
        <v>0</v>
      </c>
      <c r="V561" s="25">
        <f>IFERROR(VLOOKUP($A561,'TD SOP+PROFORM MOD'!$A$5:$AD$750,MATCH(V$4,'TD SOP+PROFORM MOD'!$B$2:$AD$2,0)+1,0),0)+IFERROR(VLOOKUP($A561,'TD SOP+PROFORM MOD'!$A$5:$AD$750,MATCH(V$2,'TD SOP+PROFORM MOD'!$B$2:$AD$2,0)+1,0),0)</f>
        <v>0</v>
      </c>
      <c r="W561" s="26" t="str">
        <f t="shared" si="135"/>
        <v/>
      </c>
      <c r="X561" s="25">
        <f>IFERROR(VLOOKUP($A561,'TD SOP+PROFORM MOD'!$A$5:$AD$750,MATCH(X$4,'TD SOP+PROFORM MOD'!$B$2:$AD$2,0)+1,0),0)+IFERROR(VLOOKUP($A561,'TD SOP+PROFORM MOD'!$A$5:$AD$750,MATCH(X$2,'TD SOP+PROFORM MOD'!$B$2:$AD$2,0)+1,0),0)</f>
        <v>0</v>
      </c>
      <c r="Y561" s="25">
        <f>IFERROR(VLOOKUP($A561,'TD SOP+PROFORM MOD'!$A$5:$AD$750,MATCH(Y$4,'TD SOP+PROFORM MOD'!$B$2:$AD$2,0)+1,0),0)+IFERROR(VLOOKUP($A561,'TD SOP+PROFORM MOD'!$A$5:$AD$750,MATCH(Y$2,'TD SOP+PROFORM MOD'!$B$2:$AD$2,0)+1,0),0)</f>
        <v>0</v>
      </c>
      <c r="Z561" s="26" t="str">
        <f t="shared" si="136"/>
        <v/>
      </c>
      <c r="AA561" s="25">
        <f>IFERROR(VLOOKUP($A561,'TD SOP+PROFORM MOD'!$A$5:$AD$750,MATCH(AA$4,'TD SOP+PROFORM MOD'!$B$2:$AD$2,0)+1,0),0)+IFERROR(VLOOKUP($A561,'TD SOP+PROFORM MOD'!$A$5:$AD$750,MATCH(AA$2,'TD SOP+PROFORM MOD'!$B$2:$AD$2,0)+1,0),0)</f>
        <v>0</v>
      </c>
      <c r="AB561" s="25">
        <f>IFERROR(VLOOKUP($A561,'TD SOP+PROFORM MOD'!$A$5:$AD$750,MATCH(AB$4,'TD SOP+PROFORM MOD'!$B$2:$AD$2,0)+1,0),0)+IFERROR(VLOOKUP($A561,'TD SOP+PROFORM MOD'!$A$5:$AD$750,MATCH(AB$2,'TD SOP+PROFORM MOD'!$B$2:$AD$2,0)+1,0),0)</f>
        <v>0</v>
      </c>
      <c r="AC561" s="26" t="str">
        <f t="shared" si="137"/>
        <v/>
      </c>
      <c r="AD561" s="25">
        <f>IFERROR(VLOOKUP($A561,'TD SOP+PROFORM MOD'!$A$5:$AD$750,MATCH(AD$4,'TD SOP+PROFORM MOD'!$B$2:$AD$2,0)+1,0),0)+IFERROR(VLOOKUP($A561,'TD SOP+PROFORM MOD'!$A$5:$AD$750,MATCH(AD$2,'TD SOP+PROFORM MOD'!$B$2:$AD$2,0)+1,0),0)</f>
        <v>0</v>
      </c>
      <c r="AE561" s="25">
        <f>IFERROR(VLOOKUP($A561,'TD SOP+PROFORM MOD'!$A$5:$AD$750,MATCH(AE$4,'TD SOP+PROFORM MOD'!$B$2:$AD$2,0)+1,0),0)+IFERROR(VLOOKUP($A561,'TD SOP+PROFORM MOD'!$A$5:$AD$750,MATCH(AE$2,'TD SOP+PROFORM MOD'!$B$2:$AD$2,0)+1,0),0)</f>
        <v>0</v>
      </c>
      <c r="AF561" s="26" t="str">
        <f t="shared" si="138"/>
        <v/>
      </c>
      <c r="AG561" s="25">
        <f>IFERROR(VLOOKUP($A561,'TD SOP+PROFORM MOD'!$A$5:$AD$750,MATCH(AG$4,'TD SOP+PROFORM MOD'!$B$2:$AD$2,0)+1,0),0)+IFERROR(VLOOKUP($A561,'TD SOP+PROFORM MOD'!$A$5:$AD$750,MATCH(AG$2,'TD SOP+PROFORM MOD'!$B$2:$AD$2,0)+1,0),0)</f>
        <v>0</v>
      </c>
      <c r="AH561" s="25">
        <f>IFERROR(VLOOKUP($A561,'TD SOP+PROFORM MOD'!$A$5:$AD$750,MATCH(AH$4,'TD SOP+PROFORM MOD'!$B$2:$AD$2,0)+1,0),0)+IFERROR(VLOOKUP($A561,'TD SOP+PROFORM MOD'!$A$5:$AD$750,MATCH(AH$2,'TD SOP+PROFORM MOD'!$B$2:$AD$2,0)+1,0),0)</f>
        <v>0</v>
      </c>
      <c r="AI561" s="26" t="str">
        <f t="shared" si="139"/>
        <v/>
      </c>
      <c r="AJ561" s="25">
        <f>IFERROR(VLOOKUP($A561,'TD SOP+PROFORM MOD'!$A$5:$AD$750,MATCH(AJ$4,'TD SOP+PROFORM MOD'!$B$2:$AD$2,0)+1,0),0)+IFERROR(VLOOKUP($A561,'TD SOP+PROFORM MOD'!$A$5:$AD$750,MATCH(AJ$2,'TD SOP+PROFORM MOD'!$B$2:$AD$2,0)+1,0),0)</f>
        <v>0</v>
      </c>
      <c r="AK561" s="25">
        <f>IFERROR(VLOOKUP($A561,'TD SOP+PROFORM MOD'!$A$5:$AD$750,MATCH(AK$4,'TD SOP+PROFORM MOD'!$B$2:$AD$2,0)+1,0),0)+IFERROR(VLOOKUP($A561,'TD SOP+PROFORM MOD'!$A$5:$AD$750,MATCH(AK$2,'TD SOP+PROFORM MOD'!$B$2:$AD$2,0)+1,0),0)</f>
        <v>0</v>
      </c>
      <c r="AL561" s="26" t="str">
        <f t="shared" si="140"/>
        <v/>
      </c>
      <c r="AM561" s="25">
        <f t="shared" si="142"/>
        <v>0</v>
      </c>
      <c r="AN561" s="25">
        <f t="shared" si="142"/>
        <v>0</v>
      </c>
      <c r="AO561" s="26" t="str">
        <f t="shared" si="141"/>
        <v/>
      </c>
      <c r="AR561" s="25">
        <f>SUMIF('B&amp;S YTD LFY'!B:B,"="&amp;A561,'B&amp;S YTD LFY'!C:C)</f>
        <v>0</v>
      </c>
      <c r="AS561" s="25">
        <f t="shared" si="143"/>
        <v>0</v>
      </c>
      <c r="AT561" s="25"/>
    </row>
    <row r="562" spans="1:46" x14ac:dyDescent="0.35">
      <c r="A562" s="24">
        <f>IF(AND('TD SOP+PROFORM MOD'!A559&lt;&gt;"",'TD SOP+PROFORM MOD'!A559&lt;&gt;"TOTAL"),'TD SOP+PROFORM MOD'!A559,0)</f>
        <v>0</v>
      </c>
      <c r="C562" s="25" t="str">
        <f>IFERROR(VLOOKUP($A562,'TD SOP+PROFORM MOD'!$A$5:$AD$750,MATCH(C$4,'TD SOP+PROFORM MOD'!$B$2:$AT$2,0)+1,0),"")</f>
        <v/>
      </c>
      <c r="D562" s="25" t="str">
        <f>IFERROR(VLOOKUP($A562,'TD SOP+PROFORM MOD'!$A$5:$AD$750,MATCH(D$4,'TD SOP+PROFORM MOD'!$B$2:$AT$2,0)+1,0),"")</f>
        <v/>
      </c>
      <c r="E562" s="26" t="str">
        <f t="shared" si="129"/>
        <v/>
      </c>
      <c r="F562" s="25" t="str">
        <f>IFERROR(VLOOKUP($A562,'TD SOP+PROFORM MOD'!$A$5:$AD$750,MATCH(F$4,'TD SOP+PROFORM MOD'!$B$2:$AT$2,0)+1,0),"")</f>
        <v/>
      </c>
      <c r="G562" s="25" t="str">
        <f>IFERROR(VLOOKUP($A562,'TD SOP+PROFORM MOD'!$A$5:$AD$750,MATCH(G$4,'TD SOP+PROFORM MOD'!$B$2:$AT$2,0)+1,0),"")</f>
        <v/>
      </c>
      <c r="H562" s="26" t="str">
        <f t="shared" si="130"/>
        <v/>
      </c>
      <c r="I562" s="25" t="str">
        <f>IFERROR(VLOOKUP($A562,'TD SOP+PROFORM MOD'!$A$5:$AD$750,MATCH(I$4,'TD SOP+PROFORM MOD'!$B$2:$AT$2,0)+1,0),"")</f>
        <v/>
      </c>
      <c r="J562" s="25" t="str">
        <f>IFERROR(VLOOKUP($A562,'TD SOP+PROFORM MOD'!$A$5:$AD$750,MATCH(J$4,'TD SOP+PROFORM MOD'!$B$2:$AT$2,0)+1,0),"")</f>
        <v/>
      </c>
      <c r="K562" s="26" t="str">
        <f t="shared" si="131"/>
        <v/>
      </c>
      <c r="L562" s="25" t="str">
        <f>IFERROR(VLOOKUP($A562,'TD SOP+PROFORM MOD'!$A$5:$AD$750,MATCH(L$4,'TD SOP+PROFORM MOD'!$B$2:$AT$2,0)+1,0),"")</f>
        <v/>
      </c>
      <c r="M562" s="25" t="str">
        <f>IFERROR(VLOOKUP($A562,'TD SOP+PROFORM MOD'!$A$5:$AD$750,MATCH(M$4,'TD SOP+PROFORM MOD'!$B$2:$AT$2,0)+1,0),"")</f>
        <v/>
      </c>
      <c r="N562" s="26" t="str">
        <f t="shared" si="132"/>
        <v/>
      </c>
      <c r="O562" s="25">
        <f>IFERROR(VLOOKUP($A562,'TD SOP+PROFORM MOD'!$A$5:$AD$750,MATCH(O$4,'TD SOP+PROFORM MOD'!$B$2:$AD$2,0)+1,0),0)+IFERROR(VLOOKUP($A562,'TD SOP+PROFORM MOD'!$A$5:$AD$750,MATCH(O$2,'TD SOP+PROFORM MOD'!$B$2:$AD$2,0)+1,0),0)</f>
        <v>0</v>
      </c>
      <c r="P562" s="25">
        <f>IFERROR(VLOOKUP($A562,'TD SOP+PROFORM MOD'!$A$5:$AD$750,MATCH(P$4,'TD SOP+PROFORM MOD'!$B$2:$AD$2,0)+1,0),0)+IFERROR(VLOOKUP($A562,'TD SOP+PROFORM MOD'!$A$5:$AD$750,MATCH(P$2,'TD SOP+PROFORM MOD'!$B$2:$AD$2,0)+1,0),0)</f>
        <v>0</v>
      </c>
      <c r="Q562" s="26" t="str">
        <f t="shared" si="133"/>
        <v/>
      </c>
      <c r="R562" s="25">
        <f>IFERROR(VLOOKUP($A562,'TD SOP+PROFORM MOD'!$A$5:$AD$750,MATCH(R$4,'TD SOP+PROFORM MOD'!$B$2:$AD$2,0)+1,0),0)+IFERROR(VLOOKUP($A562,'TD SOP+PROFORM MOD'!$A$5:$AD$750,MATCH(R$2,'TD SOP+PROFORM MOD'!$B$2:$AD$2,0)+1,0),0)</f>
        <v>0</v>
      </c>
      <c r="S562" s="25">
        <f>IFERROR(VLOOKUP($A562,'TD SOP+PROFORM MOD'!$A$5:$AD$750,MATCH(S$4,'TD SOP+PROFORM MOD'!$B$2:$AD$2,0)+1,0),0)+IFERROR(VLOOKUP($A562,'TD SOP+PROFORM MOD'!$A$5:$AD$750,MATCH(S$2,'TD SOP+PROFORM MOD'!$B$2:$AD$2,0)+1,0),0)</f>
        <v>0</v>
      </c>
      <c r="T562" s="26" t="str">
        <f t="shared" si="134"/>
        <v/>
      </c>
      <c r="U562" s="25">
        <f>IFERROR(VLOOKUP($A562,'TD SOP+PROFORM MOD'!$A$5:$AD$750,MATCH(U$4,'TD SOP+PROFORM MOD'!$B$2:$AD$2,0)+1,0),0)+IFERROR(VLOOKUP($A562,'TD SOP+PROFORM MOD'!$A$5:$AD$750,MATCH(U$2,'TD SOP+PROFORM MOD'!$B$2:$AD$2,0)+1,0),0)</f>
        <v>0</v>
      </c>
      <c r="V562" s="25">
        <f>IFERROR(VLOOKUP($A562,'TD SOP+PROFORM MOD'!$A$5:$AD$750,MATCH(V$4,'TD SOP+PROFORM MOD'!$B$2:$AD$2,0)+1,0),0)+IFERROR(VLOOKUP($A562,'TD SOP+PROFORM MOD'!$A$5:$AD$750,MATCH(V$2,'TD SOP+PROFORM MOD'!$B$2:$AD$2,0)+1,0),0)</f>
        <v>0</v>
      </c>
      <c r="W562" s="26" t="str">
        <f t="shared" si="135"/>
        <v/>
      </c>
      <c r="X562" s="25">
        <f>IFERROR(VLOOKUP($A562,'TD SOP+PROFORM MOD'!$A$5:$AD$750,MATCH(X$4,'TD SOP+PROFORM MOD'!$B$2:$AD$2,0)+1,0),0)+IFERROR(VLOOKUP($A562,'TD SOP+PROFORM MOD'!$A$5:$AD$750,MATCH(X$2,'TD SOP+PROFORM MOD'!$B$2:$AD$2,0)+1,0),0)</f>
        <v>0</v>
      </c>
      <c r="Y562" s="25">
        <f>IFERROR(VLOOKUP($A562,'TD SOP+PROFORM MOD'!$A$5:$AD$750,MATCH(Y$4,'TD SOP+PROFORM MOD'!$B$2:$AD$2,0)+1,0),0)+IFERROR(VLOOKUP($A562,'TD SOP+PROFORM MOD'!$A$5:$AD$750,MATCH(Y$2,'TD SOP+PROFORM MOD'!$B$2:$AD$2,0)+1,0),0)</f>
        <v>0</v>
      </c>
      <c r="Z562" s="26" t="str">
        <f t="shared" si="136"/>
        <v/>
      </c>
      <c r="AA562" s="25">
        <f>IFERROR(VLOOKUP($A562,'TD SOP+PROFORM MOD'!$A$5:$AD$750,MATCH(AA$4,'TD SOP+PROFORM MOD'!$B$2:$AD$2,0)+1,0),0)+IFERROR(VLOOKUP($A562,'TD SOP+PROFORM MOD'!$A$5:$AD$750,MATCH(AA$2,'TD SOP+PROFORM MOD'!$B$2:$AD$2,0)+1,0),0)</f>
        <v>0</v>
      </c>
      <c r="AB562" s="25">
        <f>IFERROR(VLOOKUP($A562,'TD SOP+PROFORM MOD'!$A$5:$AD$750,MATCH(AB$4,'TD SOP+PROFORM MOD'!$B$2:$AD$2,0)+1,0),0)+IFERROR(VLOOKUP($A562,'TD SOP+PROFORM MOD'!$A$5:$AD$750,MATCH(AB$2,'TD SOP+PROFORM MOD'!$B$2:$AD$2,0)+1,0),0)</f>
        <v>0</v>
      </c>
      <c r="AC562" s="26" t="str">
        <f t="shared" si="137"/>
        <v/>
      </c>
      <c r="AD562" s="25">
        <f>IFERROR(VLOOKUP($A562,'TD SOP+PROFORM MOD'!$A$5:$AD$750,MATCH(AD$4,'TD SOP+PROFORM MOD'!$B$2:$AD$2,0)+1,0),0)+IFERROR(VLOOKUP($A562,'TD SOP+PROFORM MOD'!$A$5:$AD$750,MATCH(AD$2,'TD SOP+PROFORM MOD'!$B$2:$AD$2,0)+1,0),0)</f>
        <v>0</v>
      </c>
      <c r="AE562" s="25">
        <f>IFERROR(VLOOKUP($A562,'TD SOP+PROFORM MOD'!$A$5:$AD$750,MATCH(AE$4,'TD SOP+PROFORM MOD'!$B$2:$AD$2,0)+1,0),0)+IFERROR(VLOOKUP($A562,'TD SOP+PROFORM MOD'!$A$5:$AD$750,MATCH(AE$2,'TD SOP+PROFORM MOD'!$B$2:$AD$2,0)+1,0),0)</f>
        <v>0</v>
      </c>
      <c r="AF562" s="26" t="str">
        <f t="shared" si="138"/>
        <v/>
      </c>
      <c r="AG562" s="25">
        <f>IFERROR(VLOOKUP($A562,'TD SOP+PROFORM MOD'!$A$5:$AD$750,MATCH(AG$4,'TD SOP+PROFORM MOD'!$B$2:$AD$2,0)+1,0),0)+IFERROR(VLOOKUP($A562,'TD SOP+PROFORM MOD'!$A$5:$AD$750,MATCH(AG$2,'TD SOP+PROFORM MOD'!$B$2:$AD$2,0)+1,0),0)</f>
        <v>0</v>
      </c>
      <c r="AH562" s="25">
        <f>IFERROR(VLOOKUP($A562,'TD SOP+PROFORM MOD'!$A$5:$AD$750,MATCH(AH$4,'TD SOP+PROFORM MOD'!$B$2:$AD$2,0)+1,0),0)+IFERROR(VLOOKUP($A562,'TD SOP+PROFORM MOD'!$A$5:$AD$750,MATCH(AH$2,'TD SOP+PROFORM MOD'!$B$2:$AD$2,0)+1,0),0)</f>
        <v>0</v>
      </c>
      <c r="AI562" s="26" t="str">
        <f t="shared" si="139"/>
        <v/>
      </c>
      <c r="AJ562" s="25">
        <f>IFERROR(VLOOKUP($A562,'TD SOP+PROFORM MOD'!$A$5:$AD$750,MATCH(AJ$4,'TD SOP+PROFORM MOD'!$B$2:$AD$2,0)+1,0),0)+IFERROR(VLOOKUP($A562,'TD SOP+PROFORM MOD'!$A$5:$AD$750,MATCH(AJ$2,'TD SOP+PROFORM MOD'!$B$2:$AD$2,0)+1,0),0)</f>
        <v>0</v>
      </c>
      <c r="AK562" s="25">
        <f>IFERROR(VLOOKUP($A562,'TD SOP+PROFORM MOD'!$A$5:$AD$750,MATCH(AK$4,'TD SOP+PROFORM MOD'!$B$2:$AD$2,0)+1,0),0)+IFERROR(VLOOKUP($A562,'TD SOP+PROFORM MOD'!$A$5:$AD$750,MATCH(AK$2,'TD SOP+PROFORM MOD'!$B$2:$AD$2,0)+1,0),0)</f>
        <v>0</v>
      </c>
      <c r="AL562" s="26" t="str">
        <f t="shared" si="140"/>
        <v/>
      </c>
      <c r="AM562" s="25">
        <f t="shared" si="142"/>
        <v>0</v>
      </c>
      <c r="AN562" s="25">
        <f t="shared" si="142"/>
        <v>0</v>
      </c>
      <c r="AO562" s="26" t="str">
        <f t="shared" si="141"/>
        <v/>
      </c>
      <c r="AR562" s="25">
        <f>SUMIF('B&amp;S YTD LFY'!B:B,"="&amp;A562,'B&amp;S YTD LFY'!C:C)</f>
        <v>0</v>
      </c>
      <c r="AS562" s="25">
        <f t="shared" si="143"/>
        <v>0</v>
      </c>
      <c r="AT562" s="25"/>
    </row>
    <row r="563" spans="1:46" x14ac:dyDescent="0.35">
      <c r="A563" s="24">
        <f>IF(AND('TD SOP+PROFORM MOD'!A560&lt;&gt;"",'TD SOP+PROFORM MOD'!A560&lt;&gt;"TOTAL"),'TD SOP+PROFORM MOD'!A560,0)</f>
        <v>0</v>
      </c>
      <c r="C563" s="25" t="str">
        <f>IFERROR(VLOOKUP($A563,'TD SOP+PROFORM MOD'!$A$5:$AD$750,MATCH(C$4,'TD SOP+PROFORM MOD'!$B$2:$AT$2,0)+1,0),"")</f>
        <v/>
      </c>
      <c r="D563" s="25" t="str">
        <f>IFERROR(VLOOKUP($A563,'TD SOP+PROFORM MOD'!$A$5:$AD$750,MATCH(D$4,'TD SOP+PROFORM MOD'!$B$2:$AT$2,0)+1,0),"")</f>
        <v/>
      </c>
      <c r="E563" s="26" t="str">
        <f t="shared" si="129"/>
        <v/>
      </c>
      <c r="F563" s="25" t="str">
        <f>IFERROR(VLOOKUP($A563,'TD SOP+PROFORM MOD'!$A$5:$AD$750,MATCH(F$4,'TD SOP+PROFORM MOD'!$B$2:$AT$2,0)+1,0),"")</f>
        <v/>
      </c>
      <c r="G563" s="25" t="str">
        <f>IFERROR(VLOOKUP($A563,'TD SOP+PROFORM MOD'!$A$5:$AD$750,MATCH(G$4,'TD SOP+PROFORM MOD'!$B$2:$AT$2,0)+1,0),"")</f>
        <v/>
      </c>
      <c r="H563" s="26" t="str">
        <f t="shared" si="130"/>
        <v/>
      </c>
      <c r="I563" s="25" t="str">
        <f>IFERROR(VLOOKUP($A563,'TD SOP+PROFORM MOD'!$A$5:$AD$750,MATCH(I$4,'TD SOP+PROFORM MOD'!$B$2:$AT$2,0)+1,0),"")</f>
        <v/>
      </c>
      <c r="J563" s="25" t="str">
        <f>IFERROR(VLOOKUP($A563,'TD SOP+PROFORM MOD'!$A$5:$AD$750,MATCH(J$4,'TD SOP+PROFORM MOD'!$B$2:$AT$2,0)+1,0),"")</f>
        <v/>
      </c>
      <c r="K563" s="26" t="str">
        <f t="shared" si="131"/>
        <v/>
      </c>
      <c r="L563" s="25" t="str">
        <f>IFERROR(VLOOKUP($A563,'TD SOP+PROFORM MOD'!$A$5:$AD$750,MATCH(L$4,'TD SOP+PROFORM MOD'!$B$2:$AT$2,0)+1,0),"")</f>
        <v/>
      </c>
      <c r="M563" s="25" t="str">
        <f>IFERROR(VLOOKUP($A563,'TD SOP+PROFORM MOD'!$A$5:$AD$750,MATCH(M$4,'TD SOP+PROFORM MOD'!$B$2:$AT$2,0)+1,0),"")</f>
        <v/>
      </c>
      <c r="N563" s="26" t="str">
        <f t="shared" si="132"/>
        <v/>
      </c>
      <c r="O563" s="25">
        <f>IFERROR(VLOOKUP($A563,'TD SOP+PROFORM MOD'!$A$5:$AD$750,MATCH(O$4,'TD SOP+PROFORM MOD'!$B$2:$AD$2,0)+1,0),0)+IFERROR(VLOOKUP($A563,'TD SOP+PROFORM MOD'!$A$5:$AD$750,MATCH(O$2,'TD SOP+PROFORM MOD'!$B$2:$AD$2,0)+1,0),0)</f>
        <v>0</v>
      </c>
      <c r="P563" s="25">
        <f>IFERROR(VLOOKUP($A563,'TD SOP+PROFORM MOD'!$A$5:$AD$750,MATCH(P$4,'TD SOP+PROFORM MOD'!$B$2:$AD$2,0)+1,0),0)+IFERROR(VLOOKUP($A563,'TD SOP+PROFORM MOD'!$A$5:$AD$750,MATCH(P$2,'TD SOP+PROFORM MOD'!$B$2:$AD$2,0)+1,0),0)</f>
        <v>0</v>
      </c>
      <c r="Q563" s="26" t="str">
        <f t="shared" si="133"/>
        <v/>
      </c>
      <c r="R563" s="25">
        <f>IFERROR(VLOOKUP($A563,'TD SOP+PROFORM MOD'!$A$5:$AD$750,MATCH(R$4,'TD SOP+PROFORM MOD'!$B$2:$AD$2,0)+1,0),0)+IFERROR(VLOOKUP($A563,'TD SOP+PROFORM MOD'!$A$5:$AD$750,MATCH(R$2,'TD SOP+PROFORM MOD'!$B$2:$AD$2,0)+1,0),0)</f>
        <v>0</v>
      </c>
      <c r="S563" s="25">
        <f>IFERROR(VLOOKUP($A563,'TD SOP+PROFORM MOD'!$A$5:$AD$750,MATCH(S$4,'TD SOP+PROFORM MOD'!$B$2:$AD$2,0)+1,0),0)+IFERROR(VLOOKUP($A563,'TD SOP+PROFORM MOD'!$A$5:$AD$750,MATCH(S$2,'TD SOP+PROFORM MOD'!$B$2:$AD$2,0)+1,0),0)</f>
        <v>0</v>
      </c>
      <c r="T563" s="26" t="str">
        <f t="shared" si="134"/>
        <v/>
      </c>
      <c r="U563" s="25">
        <f>IFERROR(VLOOKUP($A563,'TD SOP+PROFORM MOD'!$A$5:$AD$750,MATCH(U$4,'TD SOP+PROFORM MOD'!$B$2:$AD$2,0)+1,0),0)+IFERROR(VLOOKUP($A563,'TD SOP+PROFORM MOD'!$A$5:$AD$750,MATCH(U$2,'TD SOP+PROFORM MOD'!$B$2:$AD$2,0)+1,0),0)</f>
        <v>0</v>
      </c>
      <c r="V563" s="25">
        <f>IFERROR(VLOOKUP($A563,'TD SOP+PROFORM MOD'!$A$5:$AD$750,MATCH(V$4,'TD SOP+PROFORM MOD'!$B$2:$AD$2,0)+1,0),0)+IFERROR(VLOOKUP($A563,'TD SOP+PROFORM MOD'!$A$5:$AD$750,MATCH(V$2,'TD SOP+PROFORM MOD'!$B$2:$AD$2,0)+1,0),0)</f>
        <v>0</v>
      </c>
      <c r="W563" s="26" t="str">
        <f t="shared" si="135"/>
        <v/>
      </c>
      <c r="X563" s="25">
        <f>IFERROR(VLOOKUP($A563,'TD SOP+PROFORM MOD'!$A$5:$AD$750,MATCH(X$4,'TD SOP+PROFORM MOD'!$B$2:$AD$2,0)+1,0),0)+IFERROR(VLOOKUP($A563,'TD SOP+PROFORM MOD'!$A$5:$AD$750,MATCH(X$2,'TD SOP+PROFORM MOD'!$B$2:$AD$2,0)+1,0),0)</f>
        <v>0</v>
      </c>
      <c r="Y563" s="25">
        <f>IFERROR(VLOOKUP($A563,'TD SOP+PROFORM MOD'!$A$5:$AD$750,MATCH(Y$4,'TD SOP+PROFORM MOD'!$B$2:$AD$2,0)+1,0),0)+IFERROR(VLOOKUP($A563,'TD SOP+PROFORM MOD'!$A$5:$AD$750,MATCH(Y$2,'TD SOP+PROFORM MOD'!$B$2:$AD$2,0)+1,0),0)</f>
        <v>0</v>
      </c>
      <c r="Z563" s="26" t="str">
        <f t="shared" si="136"/>
        <v/>
      </c>
      <c r="AA563" s="25">
        <f>IFERROR(VLOOKUP($A563,'TD SOP+PROFORM MOD'!$A$5:$AD$750,MATCH(AA$4,'TD SOP+PROFORM MOD'!$B$2:$AD$2,0)+1,0),0)+IFERROR(VLOOKUP($A563,'TD SOP+PROFORM MOD'!$A$5:$AD$750,MATCH(AA$2,'TD SOP+PROFORM MOD'!$B$2:$AD$2,0)+1,0),0)</f>
        <v>0</v>
      </c>
      <c r="AB563" s="25">
        <f>IFERROR(VLOOKUP($A563,'TD SOP+PROFORM MOD'!$A$5:$AD$750,MATCH(AB$4,'TD SOP+PROFORM MOD'!$B$2:$AD$2,0)+1,0),0)+IFERROR(VLOOKUP($A563,'TD SOP+PROFORM MOD'!$A$5:$AD$750,MATCH(AB$2,'TD SOP+PROFORM MOD'!$B$2:$AD$2,0)+1,0),0)</f>
        <v>0</v>
      </c>
      <c r="AC563" s="26" t="str">
        <f t="shared" si="137"/>
        <v/>
      </c>
      <c r="AD563" s="25">
        <f>IFERROR(VLOOKUP($A563,'TD SOP+PROFORM MOD'!$A$5:$AD$750,MATCH(AD$4,'TD SOP+PROFORM MOD'!$B$2:$AD$2,0)+1,0),0)+IFERROR(VLOOKUP($A563,'TD SOP+PROFORM MOD'!$A$5:$AD$750,MATCH(AD$2,'TD SOP+PROFORM MOD'!$B$2:$AD$2,0)+1,0),0)</f>
        <v>0</v>
      </c>
      <c r="AE563" s="25">
        <f>IFERROR(VLOOKUP($A563,'TD SOP+PROFORM MOD'!$A$5:$AD$750,MATCH(AE$4,'TD SOP+PROFORM MOD'!$B$2:$AD$2,0)+1,0),0)+IFERROR(VLOOKUP($A563,'TD SOP+PROFORM MOD'!$A$5:$AD$750,MATCH(AE$2,'TD SOP+PROFORM MOD'!$B$2:$AD$2,0)+1,0),0)</f>
        <v>0</v>
      </c>
      <c r="AF563" s="26" t="str">
        <f t="shared" si="138"/>
        <v/>
      </c>
      <c r="AG563" s="25">
        <f>IFERROR(VLOOKUP($A563,'TD SOP+PROFORM MOD'!$A$5:$AD$750,MATCH(AG$4,'TD SOP+PROFORM MOD'!$B$2:$AD$2,0)+1,0),0)+IFERROR(VLOOKUP($A563,'TD SOP+PROFORM MOD'!$A$5:$AD$750,MATCH(AG$2,'TD SOP+PROFORM MOD'!$B$2:$AD$2,0)+1,0),0)</f>
        <v>0</v>
      </c>
      <c r="AH563" s="25">
        <f>IFERROR(VLOOKUP($A563,'TD SOP+PROFORM MOD'!$A$5:$AD$750,MATCH(AH$4,'TD SOP+PROFORM MOD'!$B$2:$AD$2,0)+1,0),0)+IFERROR(VLOOKUP($A563,'TD SOP+PROFORM MOD'!$A$5:$AD$750,MATCH(AH$2,'TD SOP+PROFORM MOD'!$B$2:$AD$2,0)+1,0),0)</f>
        <v>0</v>
      </c>
      <c r="AI563" s="26" t="str">
        <f t="shared" si="139"/>
        <v/>
      </c>
      <c r="AJ563" s="25">
        <f>IFERROR(VLOOKUP($A563,'TD SOP+PROFORM MOD'!$A$5:$AD$750,MATCH(AJ$4,'TD SOP+PROFORM MOD'!$B$2:$AD$2,0)+1,0),0)+IFERROR(VLOOKUP($A563,'TD SOP+PROFORM MOD'!$A$5:$AD$750,MATCH(AJ$2,'TD SOP+PROFORM MOD'!$B$2:$AD$2,0)+1,0),0)</f>
        <v>0</v>
      </c>
      <c r="AK563" s="25">
        <f>IFERROR(VLOOKUP($A563,'TD SOP+PROFORM MOD'!$A$5:$AD$750,MATCH(AK$4,'TD SOP+PROFORM MOD'!$B$2:$AD$2,0)+1,0),0)+IFERROR(VLOOKUP($A563,'TD SOP+PROFORM MOD'!$A$5:$AD$750,MATCH(AK$2,'TD SOP+PROFORM MOD'!$B$2:$AD$2,0)+1,0),0)</f>
        <v>0</v>
      </c>
      <c r="AL563" s="26" t="str">
        <f t="shared" si="140"/>
        <v/>
      </c>
      <c r="AM563" s="25">
        <f t="shared" si="142"/>
        <v>0</v>
      </c>
      <c r="AN563" s="25">
        <f t="shared" si="142"/>
        <v>0</v>
      </c>
      <c r="AO563" s="26" t="str">
        <f t="shared" si="141"/>
        <v/>
      </c>
      <c r="AR563" s="25">
        <f>SUMIF('B&amp;S YTD LFY'!B:B,"="&amp;A563,'B&amp;S YTD LFY'!C:C)</f>
        <v>0</v>
      </c>
      <c r="AS563" s="25">
        <f t="shared" si="143"/>
        <v>0</v>
      </c>
      <c r="AT563" s="25"/>
    </row>
    <row r="564" spans="1:46" x14ac:dyDescent="0.35">
      <c r="A564" s="24">
        <f>IF(AND('TD SOP+PROFORM MOD'!A561&lt;&gt;"",'TD SOP+PROFORM MOD'!A561&lt;&gt;"TOTAL"),'TD SOP+PROFORM MOD'!A561,0)</f>
        <v>0</v>
      </c>
      <c r="C564" s="25" t="str">
        <f>IFERROR(VLOOKUP($A564,'TD SOP+PROFORM MOD'!$A$5:$AD$750,MATCH(C$4,'TD SOP+PROFORM MOD'!$B$2:$AT$2,0)+1,0),"")</f>
        <v/>
      </c>
      <c r="D564" s="25" t="str">
        <f>IFERROR(VLOOKUP($A564,'TD SOP+PROFORM MOD'!$A$5:$AD$750,MATCH(D$4,'TD SOP+PROFORM MOD'!$B$2:$AT$2,0)+1,0),"")</f>
        <v/>
      </c>
      <c r="E564" s="26" t="str">
        <f t="shared" si="129"/>
        <v/>
      </c>
      <c r="F564" s="25" t="str">
        <f>IFERROR(VLOOKUP($A564,'TD SOP+PROFORM MOD'!$A$5:$AD$750,MATCH(F$4,'TD SOP+PROFORM MOD'!$B$2:$AT$2,0)+1,0),"")</f>
        <v/>
      </c>
      <c r="G564" s="25" t="str">
        <f>IFERROR(VLOOKUP($A564,'TD SOP+PROFORM MOD'!$A$5:$AD$750,MATCH(G$4,'TD SOP+PROFORM MOD'!$B$2:$AT$2,0)+1,0),"")</f>
        <v/>
      </c>
      <c r="H564" s="26" t="str">
        <f t="shared" si="130"/>
        <v/>
      </c>
      <c r="I564" s="25" t="str">
        <f>IFERROR(VLOOKUP($A564,'TD SOP+PROFORM MOD'!$A$5:$AD$750,MATCH(I$4,'TD SOP+PROFORM MOD'!$B$2:$AT$2,0)+1,0),"")</f>
        <v/>
      </c>
      <c r="J564" s="25" t="str">
        <f>IFERROR(VLOOKUP($A564,'TD SOP+PROFORM MOD'!$A$5:$AD$750,MATCH(J$4,'TD SOP+PROFORM MOD'!$B$2:$AT$2,0)+1,0),"")</f>
        <v/>
      </c>
      <c r="K564" s="26" t="str">
        <f t="shared" si="131"/>
        <v/>
      </c>
      <c r="L564" s="25" t="str">
        <f>IFERROR(VLOOKUP($A564,'TD SOP+PROFORM MOD'!$A$5:$AD$750,MATCH(L$4,'TD SOP+PROFORM MOD'!$B$2:$AT$2,0)+1,0),"")</f>
        <v/>
      </c>
      <c r="M564" s="25" t="str">
        <f>IFERROR(VLOOKUP($A564,'TD SOP+PROFORM MOD'!$A$5:$AD$750,MATCH(M$4,'TD SOP+PROFORM MOD'!$B$2:$AT$2,0)+1,0),"")</f>
        <v/>
      </c>
      <c r="N564" s="26" t="str">
        <f t="shared" si="132"/>
        <v/>
      </c>
      <c r="O564" s="25">
        <f>IFERROR(VLOOKUP($A564,'TD SOP+PROFORM MOD'!$A$5:$AD$750,MATCH(O$4,'TD SOP+PROFORM MOD'!$B$2:$AD$2,0)+1,0),0)+IFERROR(VLOOKUP($A564,'TD SOP+PROFORM MOD'!$A$5:$AD$750,MATCH(O$2,'TD SOP+PROFORM MOD'!$B$2:$AD$2,0)+1,0),0)</f>
        <v>0</v>
      </c>
      <c r="P564" s="25">
        <f>IFERROR(VLOOKUP($A564,'TD SOP+PROFORM MOD'!$A$5:$AD$750,MATCH(P$4,'TD SOP+PROFORM MOD'!$B$2:$AD$2,0)+1,0),0)+IFERROR(VLOOKUP($A564,'TD SOP+PROFORM MOD'!$A$5:$AD$750,MATCH(P$2,'TD SOP+PROFORM MOD'!$B$2:$AD$2,0)+1,0),0)</f>
        <v>0</v>
      </c>
      <c r="Q564" s="26" t="str">
        <f t="shared" si="133"/>
        <v/>
      </c>
      <c r="R564" s="25">
        <f>IFERROR(VLOOKUP($A564,'TD SOP+PROFORM MOD'!$A$5:$AD$750,MATCH(R$4,'TD SOP+PROFORM MOD'!$B$2:$AD$2,0)+1,0),0)+IFERROR(VLOOKUP($A564,'TD SOP+PROFORM MOD'!$A$5:$AD$750,MATCH(R$2,'TD SOP+PROFORM MOD'!$B$2:$AD$2,0)+1,0),0)</f>
        <v>0</v>
      </c>
      <c r="S564" s="25">
        <f>IFERROR(VLOOKUP($A564,'TD SOP+PROFORM MOD'!$A$5:$AD$750,MATCH(S$4,'TD SOP+PROFORM MOD'!$B$2:$AD$2,0)+1,0),0)+IFERROR(VLOOKUP($A564,'TD SOP+PROFORM MOD'!$A$5:$AD$750,MATCH(S$2,'TD SOP+PROFORM MOD'!$B$2:$AD$2,0)+1,0),0)</f>
        <v>0</v>
      </c>
      <c r="T564" s="26" t="str">
        <f t="shared" si="134"/>
        <v/>
      </c>
      <c r="U564" s="25">
        <f>IFERROR(VLOOKUP($A564,'TD SOP+PROFORM MOD'!$A$5:$AD$750,MATCH(U$4,'TD SOP+PROFORM MOD'!$B$2:$AD$2,0)+1,0),0)+IFERROR(VLOOKUP($A564,'TD SOP+PROFORM MOD'!$A$5:$AD$750,MATCH(U$2,'TD SOP+PROFORM MOD'!$B$2:$AD$2,0)+1,0),0)</f>
        <v>0</v>
      </c>
      <c r="V564" s="25">
        <f>IFERROR(VLOOKUP($A564,'TD SOP+PROFORM MOD'!$A$5:$AD$750,MATCH(V$4,'TD SOP+PROFORM MOD'!$B$2:$AD$2,0)+1,0),0)+IFERROR(VLOOKUP($A564,'TD SOP+PROFORM MOD'!$A$5:$AD$750,MATCH(V$2,'TD SOP+PROFORM MOD'!$B$2:$AD$2,0)+1,0),0)</f>
        <v>0</v>
      </c>
      <c r="W564" s="26" t="str">
        <f t="shared" si="135"/>
        <v/>
      </c>
      <c r="X564" s="25">
        <f>IFERROR(VLOOKUP($A564,'TD SOP+PROFORM MOD'!$A$5:$AD$750,MATCH(X$4,'TD SOP+PROFORM MOD'!$B$2:$AD$2,0)+1,0),0)+IFERROR(VLOOKUP($A564,'TD SOP+PROFORM MOD'!$A$5:$AD$750,MATCH(X$2,'TD SOP+PROFORM MOD'!$B$2:$AD$2,0)+1,0),0)</f>
        <v>0</v>
      </c>
      <c r="Y564" s="25">
        <f>IFERROR(VLOOKUP($A564,'TD SOP+PROFORM MOD'!$A$5:$AD$750,MATCH(Y$4,'TD SOP+PROFORM MOD'!$B$2:$AD$2,0)+1,0),0)+IFERROR(VLOOKUP($A564,'TD SOP+PROFORM MOD'!$A$5:$AD$750,MATCH(Y$2,'TD SOP+PROFORM MOD'!$B$2:$AD$2,0)+1,0),0)</f>
        <v>0</v>
      </c>
      <c r="Z564" s="26" t="str">
        <f t="shared" si="136"/>
        <v/>
      </c>
      <c r="AA564" s="25">
        <f>IFERROR(VLOOKUP($A564,'TD SOP+PROFORM MOD'!$A$5:$AD$750,MATCH(AA$4,'TD SOP+PROFORM MOD'!$B$2:$AD$2,0)+1,0),0)+IFERROR(VLOOKUP($A564,'TD SOP+PROFORM MOD'!$A$5:$AD$750,MATCH(AA$2,'TD SOP+PROFORM MOD'!$B$2:$AD$2,0)+1,0),0)</f>
        <v>0</v>
      </c>
      <c r="AB564" s="25">
        <f>IFERROR(VLOOKUP($A564,'TD SOP+PROFORM MOD'!$A$5:$AD$750,MATCH(AB$4,'TD SOP+PROFORM MOD'!$B$2:$AD$2,0)+1,0),0)+IFERROR(VLOOKUP($A564,'TD SOP+PROFORM MOD'!$A$5:$AD$750,MATCH(AB$2,'TD SOP+PROFORM MOD'!$B$2:$AD$2,0)+1,0),0)</f>
        <v>0</v>
      </c>
      <c r="AC564" s="26" t="str">
        <f t="shared" si="137"/>
        <v/>
      </c>
      <c r="AD564" s="25">
        <f>IFERROR(VLOOKUP($A564,'TD SOP+PROFORM MOD'!$A$5:$AD$750,MATCH(AD$4,'TD SOP+PROFORM MOD'!$B$2:$AD$2,0)+1,0),0)+IFERROR(VLOOKUP($A564,'TD SOP+PROFORM MOD'!$A$5:$AD$750,MATCH(AD$2,'TD SOP+PROFORM MOD'!$B$2:$AD$2,0)+1,0),0)</f>
        <v>0</v>
      </c>
      <c r="AE564" s="25">
        <f>IFERROR(VLOOKUP($A564,'TD SOP+PROFORM MOD'!$A$5:$AD$750,MATCH(AE$4,'TD SOP+PROFORM MOD'!$B$2:$AD$2,0)+1,0),0)+IFERROR(VLOOKUP($A564,'TD SOP+PROFORM MOD'!$A$5:$AD$750,MATCH(AE$2,'TD SOP+PROFORM MOD'!$B$2:$AD$2,0)+1,0),0)</f>
        <v>0</v>
      </c>
      <c r="AF564" s="26" t="str">
        <f t="shared" si="138"/>
        <v/>
      </c>
      <c r="AG564" s="25">
        <f>IFERROR(VLOOKUP($A564,'TD SOP+PROFORM MOD'!$A$5:$AD$750,MATCH(AG$4,'TD SOP+PROFORM MOD'!$B$2:$AD$2,0)+1,0),0)+IFERROR(VLOOKUP($A564,'TD SOP+PROFORM MOD'!$A$5:$AD$750,MATCH(AG$2,'TD SOP+PROFORM MOD'!$B$2:$AD$2,0)+1,0),0)</f>
        <v>0</v>
      </c>
      <c r="AH564" s="25">
        <f>IFERROR(VLOOKUP($A564,'TD SOP+PROFORM MOD'!$A$5:$AD$750,MATCH(AH$4,'TD SOP+PROFORM MOD'!$B$2:$AD$2,0)+1,0),0)+IFERROR(VLOOKUP($A564,'TD SOP+PROFORM MOD'!$A$5:$AD$750,MATCH(AH$2,'TD SOP+PROFORM MOD'!$B$2:$AD$2,0)+1,0),0)</f>
        <v>0</v>
      </c>
      <c r="AI564" s="26" t="str">
        <f t="shared" si="139"/>
        <v/>
      </c>
      <c r="AJ564" s="25">
        <f>IFERROR(VLOOKUP($A564,'TD SOP+PROFORM MOD'!$A$5:$AD$750,MATCH(AJ$4,'TD SOP+PROFORM MOD'!$B$2:$AD$2,0)+1,0),0)+IFERROR(VLOOKUP($A564,'TD SOP+PROFORM MOD'!$A$5:$AD$750,MATCH(AJ$2,'TD SOP+PROFORM MOD'!$B$2:$AD$2,0)+1,0),0)</f>
        <v>0</v>
      </c>
      <c r="AK564" s="25">
        <f>IFERROR(VLOOKUP($A564,'TD SOP+PROFORM MOD'!$A$5:$AD$750,MATCH(AK$4,'TD SOP+PROFORM MOD'!$B$2:$AD$2,0)+1,0),0)+IFERROR(VLOOKUP($A564,'TD SOP+PROFORM MOD'!$A$5:$AD$750,MATCH(AK$2,'TD SOP+PROFORM MOD'!$B$2:$AD$2,0)+1,0),0)</f>
        <v>0</v>
      </c>
      <c r="AL564" s="26" t="str">
        <f t="shared" si="140"/>
        <v/>
      </c>
      <c r="AM564" s="25">
        <f t="shared" si="142"/>
        <v>0</v>
      </c>
      <c r="AN564" s="25">
        <f t="shared" si="142"/>
        <v>0</v>
      </c>
      <c r="AO564" s="26" t="str">
        <f t="shared" si="141"/>
        <v/>
      </c>
      <c r="AR564" s="25">
        <f>SUMIF('B&amp;S YTD LFY'!B:B,"="&amp;A564,'B&amp;S YTD LFY'!C:C)</f>
        <v>0</v>
      </c>
      <c r="AS564" s="25">
        <f t="shared" si="143"/>
        <v>0</v>
      </c>
      <c r="AT564" s="25"/>
    </row>
    <row r="565" spans="1:46" x14ac:dyDescent="0.35">
      <c r="A565" s="24">
        <f>IF(AND('TD SOP+PROFORM MOD'!A562&lt;&gt;"",'TD SOP+PROFORM MOD'!A562&lt;&gt;"TOTAL"),'TD SOP+PROFORM MOD'!A562,0)</f>
        <v>0</v>
      </c>
      <c r="C565" s="25" t="str">
        <f>IFERROR(VLOOKUP($A565,'TD SOP+PROFORM MOD'!$A$5:$AD$750,MATCH(C$4,'TD SOP+PROFORM MOD'!$B$2:$AT$2,0)+1,0),"")</f>
        <v/>
      </c>
      <c r="D565" s="25" t="str">
        <f>IFERROR(VLOOKUP($A565,'TD SOP+PROFORM MOD'!$A$5:$AD$750,MATCH(D$4,'TD SOP+PROFORM MOD'!$B$2:$AT$2,0)+1,0),"")</f>
        <v/>
      </c>
      <c r="E565" s="26" t="str">
        <f t="shared" si="129"/>
        <v/>
      </c>
      <c r="F565" s="25" t="str">
        <f>IFERROR(VLOOKUP($A565,'TD SOP+PROFORM MOD'!$A$5:$AD$750,MATCH(F$4,'TD SOP+PROFORM MOD'!$B$2:$AT$2,0)+1,0),"")</f>
        <v/>
      </c>
      <c r="G565" s="25" t="str">
        <f>IFERROR(VLOOKUP($A565,'TD SOP+PROFORM MOD'!$A$5:$AD$750,MATCH(G$4,'TD SOP+PROFORM MOD'!$B$2:$AT$2,0)+1,0),"")</f>
        <v/>
      </c>
      <c r="H565" s="26" t="str">
        <f t="shared" si="130"/>
        <v/>
      </c>
      <c r="I565" s="25" t="str">
        <f>IFERROR(VLOOKUP($A565,'TD SOP+PROFORM MOD'!$A$5:$AD$750,MATCH(I$4,'TD SOP+PROFORM MOD'!$B$2:$AT$2,0)+1,0),"")</f>
        <v/>
      </c>
      <c r="J565" s="25" t="str">
        <f>IFERROR(VLOOKUP($A565,'TD SOP+PROFORM MOD'!$A$5:$AD$750,MATCH(J$4,'TD SOP+PROFORM MOD'!$B$2:$AT$2,0)+1,0),"")</f>
        <v/>
      </c>
      <c r="K565" s="26" t="str">
        <f t="shared" si="131"/>
        <v/>
      </c>
      <c r="L565" s="25" t="str">
        <f>IFERROR(VLOOKUP($A565,'TD SOP+PROFORM MOD'!$A$5:$AD$750,MATCH(L$4,'TD SOP+PROFORM MOD'!$B$2:$AT$2,0)+1,0),"")</f>
        <v/>
      </c>
      <c r="M565" s="25" t="str">
        <f>IFERROR(VLOOKUP($A565,'TD SOP+PROFORM MOD'!$A$5:$AD$750,MATCH(M$4,'TD SOP+PROFORM MOD'!$B$2:$AT$2,0)+1,0),"")</f>
        <v/>
      </c>
      <c r="N565" s="26" t="str">
        <f t="shared" si="132"/>
        <v/>
      </c>
      <c r="O565" s="25">
        <f>IFERROR(VLOOKUP($A565,'TD SOP+PROFORM MOD'!$A$5:$AD$750,MATCH(O$4,'TD SOP+PROFORM MOD'!$B$2:$AD$2,0)+1,0),0)+IFERROR(VLOOKUP($A565,'TD SOP+PROFORM MOD'!$A$5:$AD$750,MATCH(O$2,'TD SOP+PROFORM MOD'!$B$2:$AD$2,0)+1,0),0)</f>
        <v>0</v>
      </c>
      <c r="P565" s="25">
        <f>IFERROR(VLOOKUP($A565,'TD SOP+PROFORM MOD'!$A$5:$AD$750,MATCH(P$4,'TD SOP+PROFORM MOD'!$B$2:$AD$2,0)+1,0),0)+IFERROR(VLOOKUP($A565,'TD SOP+PROFORM MOD'!$A$5:$AD$750,MATCH(P$2,'TD SOP+PROFORM MOD'!$B$2:$AD$2,0)+1,0),0)</f>
        <v>0</v>
      </c>
      <c r="Q565" s="26" t="str">
        <f t="shared" si="133"/>
        <v/>
      </c>
      <c r="R565" s="25">
        <f>IFERROR(VLOOKUP($A565,'TD SOP+PROFORM MOD'!$A$5:$AD$750,MATCH(R$4,'TD SOP+PROFORM MOD'!$B$2:$AD$2,0)+1,0),0)+IFERROR(VLOOKUP($A565,'TD SOP+PROFORM MOD'!$A$5:$AD$750,MATCH(R$2,'TD SOP+PROFORM MOD'!$B$2:$AD$2,0)+1,0),0)</f>
        <v>0</v>
      </c>
      <c r="S565" s="25">
        <f>IFERROR(VLOOKUP($A565,'TD SOP+PROFORM MOD'!$A$5:$AD$750,MATCH(S$4,'TD SOP+PROFORM MOD'!$B$2:$AD$2,0)+1,0),0)+IFERROR(VLOOKUP($A565,'TD SOP+PROFORM MOD'!$A$5:$AD$750,MATCH(S$2,'TD SOP+PROFORM MOD'!$B$2:$AD$2,0)+1,0),0)</f>
        <v>0</v>
      </c>
      <c r="T565" s="26" t="str">
        <f t="shared" si="134"/>
        <v/>
      </c>
      <c r="U565" s="25">
        <f>IFERROR(VLOOKUP($A565,'TD SOP+PROFORM MOD'!$A$5:$AD$750,MATCH(U$4,'TD SOP+PROFORM MOD'!$B$2:$AD$2,0)+1,0),0)+IFERROR(VLOOKUP($A565,'TD SOP+PROFORM MOD'!$A$5:$AD$750,MATCH(U$2,'TD SOP+PROFORM MOD'!$B$2:$AD$2,0)+1,0),0)</f>
        <v>0</v>
      </c>
      <c r="V565" s="25">
        <f>IFERROR(VLOOKUP($A565,'TD SOP+PROFORM MOD'!$A$5:$AD$750,MATCH(V$4,'TD SOP+PROFORM MOD'!$B$2:$AD$2,0)+1,0),0)+IFERROR(VLOOKUP($A565,'TD SOP+PROFORM MOD'!$A$5:$AD$750,MATCH(V$2,'TD SOP+PROFORM MOD'!$B$2:$AD$2,0)+1,0),0)</f>
        <v>0</v>
      </c>
      <c r="W565" s="26" t="str">
        <f t="shared" si="135"/>
        <v/>
      </c>
      <c r="X565" s="25">
        <f>IFERROR(VLOOKUP($A565,'TD SOP+PROFORM MOD'!$A$5:$AD$750,MATCH(X$4,'TD SOP+PROFORM MOD'!$B$2:$AD$2,0)+1,0),0)+IFERROR(VLOOKUP($A565,'TD SOP+PROFORM MOD'!$A$5:$AD$750,MATCH(X$2,'TD SOP+PROFORM MOD'!$B$2:$AD$2,0)+1,0),0)</f>
        <v>0</v>
      </c>
      <c r="Y565" s="25">
        <f>IFERROR(VLOOKUP($A565,'TD SOP+PROFORM MOD'!$A$5:$AD$750,MATCH(Y$4,'TD SOP+PROFORM MOD'!$B$2:$AD$2,0)+1,0),0)+IFERROR(VLOOKUP($A565,'TD SOP+PROFORM MOD'!$A$5:$AD$750,MATCH(Y$2,'TD SOP+PROFORM MOD'!$B$2:$AD$2,0)+1,0),0)</f>
        <v>0</v>
      </c>
      <c r="Z565" s="26" t="str">
        <f t="shared" si="136"/>
        <v/>
      </c>
      <c r="AA565" s="25">
        <f>IFERROR(VLOOKUP($A565,'TD SOP+PROFORM MOD'!$A$5:$AD$750,MATCH(AA$4,'TD SOP+PROFORM MOD'!$B$2:$AD$2,0)+1,0),0)+IFERROR(VLOOKUP($A565,'TD SOP+PROFORM MOD'!$A$5:$AD$750,MATCH(AA$2,'TD SOP+PROFORM MOD'!$B$2:$AD$2,0)+1,0),0)</f>
        <v>0</v>
      </c>
      <c r="AB565" s="25">
        <f>IFERROR(VLOOKUP($A565,'TD SOP+PROFORM MOD'!$A$5:$AD$750,MATCH(AB$4,'TD SOP+PROFORM MOD'!$B$2:$AD$2,0)+1,0),0)+IFERROR(VLOOKUP($A565,'TD SOP+PROFORM MOD'!$A$5:$AD$750,MATCH(AB$2,'TD SOP+PROFORM MOD'!$B$2:$AD$2,0)+1,0),0)</f>
        <v>0</v>
      </c>
      <c r="AC565" s="26" t="str">
        <f t="shared" si="137"/>
        <v/>
      </c>
      <c r="AD565" s="25">
        <f>IFERROR(VLOOKUP($A565,'TD SOP+PROFORM MOD'!$A$5:$AD$750,MATCH(AD$4,'TD SOP+PROFORM MOD'!$B$2:$AD$2,0)+1,0),0)+IFERROR(VLOOKUP($A565,'TD SOP+PROFORM MOD'!$A$5:$AD$750,MATCH(AD$2,'TD SOP+PROFORM MOD'!$B$2:$AD$2,0)+1,0),0)</f>
        <v>0</v>
      </c>
      <c r="AE565" s="25">
        <f>IFERROR(VLOOKUP($A565,'TD SOP+PROFORM MOD'!$A$5:$AD$750,MATCH(AE$4,'TD SOP+PROFORM MOD'!$B$2:$AD$2,0)+1,0),0)+IFERROR(VLOOKUP($A565,'TD SOP+PROFORM MOD'!$A$5:$AD$750,MATCH(AE$2,'TD SOP+PROFORM MOD'!$B$2:$AD$2,0)+1,0),0)</f>
        <v>0</v>
      </c>
      <c r="AF565" s="26" t="str">
        <f t="shared" si="138"/>
        <v/>
      </c>
      <c r="AG565" s="25">
        <f>IFERROR(VLOOKUP($A565,'TD SOP+PROFORM MOD'!$A$5:$AD$750,MATCH(AG$4,'TD SOP+PROFORM MOD'!$B$2:$AD$2,0)+1,0),0)+IFERROR(VLOOKUP($A565,'TD SOP+PROFORM MOD'!$A$5:$AD$750,MATCH(AG$2,'TD SOP+PROFORM MOD'!$B$2:$AD$2,0)+1,0),0)</f>
        <v>0</v>
      </c>
      <c r="AH565" s="25">
        <f>IFERROR(VLOOKUP($A565,'TD SOP+PROFORM MOD'!$A$5:$AD$750,MATCH(AH$4,'TD SOP+PROFORM MOD'!$B$2:$AD$2,0)+1,0),0)+IFERROR(VLOOKUP($A565,'TD SOP+PROFORM MOD'!$A$5:$AD$750,MATCH(AH$2,'TD SOP+PROFORM MOD'!$B$2:$AD$2,0)+1,0),0)</f>
        <v>0</v>
      </c>
      <c r="AI565" s="26" t="str">
        <f t="shared" si="139"/>
        <v/>
      </c>
      <c r="AJ565" s="25">
        <f>IFERROR(VLOOKUP($A565,'TD SOP+PROFORM MOD'!$A$5:$AD$750,MATCH(AJ$4,'TD SOP+PROFORM MOD'!$B$2:$AD$2,0)+1,0),0)+IFERROR(VLOOKUP($A565,'TD SOP+PROFORM MOD'!$A$5:$AD$750,MATCH(AJ$2,'TD SOP+PROFORM MOD'!$B$2:$AD$2,0)+1,0),0)</f>
        <v>0</v>
      </c>
      <c r="AK565" s="25">
        <f>IFERROR(VLOOKUP($A565,'TD SOP+PROFORM MOD'!$A$5:$AD$750,MATCH(AK$4,'TD SOP+PROFORM MOD'!$B$2:$AD$2,0)+1,0),0)+IFERROR(VLOOKUP($A565,'TD SOP+PROFORM MOD'!$A$5:$AD$750,MATCH(AK$2,'TD SOP+PROFORM MOD'!$B$2:$AD$2,0)+1,0),0)</f>
        <v>0</v>
      </c>
      <c r="AL565" s="26" t="str">
        <f t="shared" si="140"/>
        <v/>
      </c>
      <c r="AM565" s="25">
        <f t="shared" si="142"/>
        <v>0</v>
      </c>
      <c r="AN565" s="25">
        <f t="shared" si="142"/>
        <v>0</v>
      </c>
      <c r="AO565" s="26" t="str">
        <f t="shared" si="141"/>
        <v/>
      </c>
      <c r="AR565" s="25">
        <f>SUMIF('B&amp;S YTD LFY'!B:B,"="&amp;A565,'B&amp;S YTD LFY'!C:C)</f>
        <v>0</v>
      </c>
      <c r="AS565" s="25">
        <f t="shared" si="143"/>
        <v>0</v>
      </c>
      <c r="AT565" s="25"/>
    </row>
    <row r="566" spans="1:46" x14ac:dyDescent="0.35">
      <c r="A566" s="24">
        <f>IF(AND('TD SOP+PROFORM MOD'!A563&lt;&gt;"",'TD SOP+PROFORM MOD'!A563&lt;&gt;"TOTAL"),'TD SOP+PROFORM MOD'!A563,0)</f>
        <v>0</v>
      </c>
      <c r="C566" s="25" t="str">
        <f>IFERROR(VLOOKUP($A566,'TD SOP+PROFORM MOD'!$A$5:$AD$750,MATCH(C$4,'TD SOP+PROFORM MOD'!$B$2:$AT$2,0)+1,0),"")</f>
        <v/>
      </c>
      <c r="D566" s="25" t="str">
        <f>IFERROR(VLOOKUP($A566,'TD SOP+PROFORM MOD'!$A$5:$AD$750,MATCH(D$4,'TD SOP+PROFORM MOD'!$B$2:$AT$2,0)+1,0),"")</f>
        <v/>
      </c>
      <c r="E566" s="26" t="str">
        <f t="shared" si="129"/>
        <v/>
      </c>
      <c r="F566" s="25" t="str">
        <f>IFERROR(VLOOKUP($A566,'TD SOP+PROFORM MOD'!$A$5:$AD$750,MATCH(F$4,'TD SOP+PROFORM MOD'!$B$2:$AT$2,0)+1,0),"")</f>
        <v/>
      </c>
      <c r="G566" s="25" t="str">
        <f>IFERROR(VLOOKUP($A566,'TD SOP+PROFORM MOD'!$A$5:$AD$750,MATCH(G$4,'TD SOP+PROFORM MOD'!$B$2:$AT$2,0)+1,0),"")</f>
        <v/>
      </c>
      <c r="H566" s="26" t="str">
        <f t="shared" si="130"/>
        <v/>
      </c>
      <c r="I566" s="25" t="str">
        <f>IFERROR(VLOOKUP($A566,'TD SOP+PROFORM MOD'!$A$5:$AD$750,MATCH(I$4,'TD SOP+PROFORM MOD'!$B$2:$AT$2,0)+1,0),"")</f>
        <v/>
      </c>
      <c r="J566" s="25" t="str">
        <f>IFERROR(VLOOKUP($A566,'TD SOP+PROFORM MOD'!$A$5:$AD$750,MATCH(J$4,'TD SOP+PROFORM MOD'!$B$2:$AT$2,0)+1,0),"")</f>
        <v/>
      </c>
      <c r="K566" s="26" t="str">
        <f t="shared" si="131"/>
        <v/>
      </c>
      <c r="L566" s="25" t="str">
        <f>IFERROR(VLOOKUP($A566,'TD SOP+PROFORM MOD'!$A$5:$AD$750,MATCH(L$4,'TD SOP+PROFORM MOD'!$B$2:$AT$2,0)+1,0),"")</f>
        <v/>
      </c>
      <c r="M566" s="25" t="str">
        <f>IFERROR(VLOOKUP($A566,'TD SOP+PROFORM MOD'!$A$5:$AD$750,MATCH(M$4,'TD SOP+PROFORM MOD'!$B$2:$AT$2,0)+1,0),"")</f>
        <v/>
      </c>
      <c r="N566" s="26" t="str">
        <f t="shared" si="132"/>
        <v/>
      </c>
      <c r="O566" s="25">
        <f>IFERROR(VLOOKUP($A566,'TD SOP+PROFORM MOD'!$A$5:$AD$750,MATCH(O$4,'TD SOP+PROFORM MOD'!$B$2:$AD$2,0)+1,0),0)+IFERROR(VLOOKUP($A566,'TD SOP+PROFORM MOD'!$A$5:$AD$750,MATCH(O$2,'TD SOP+PROFORM MOD'!$B$2:$AD$2,0)+1,0),0)</f>
        <v>0</v>
      </c>
      <c r="P566" s="25">
        <f>IFERROR(VLOOKUP($A566,'TD SOP+PROFORM MOD'!$A$5:$AD$750,MATCH(P$4,'TD SOP+PROFORM MOD'!$B$2:$AD$2,0)+1,0),0)+IFERROR(VLOOKUP($A566,'TD SOP+PROFORM MOD'!$A$5:$AD$750,MATCH(P$2,'TD SOP+PROFORM MOD'!$B$2:$AD$2,0)+1,0),0)</f>
        <v>0</v>
      </c>
      <c r="Q566" s="26" t="str">
        <f t="shared" si="133"/>
        <v/>
      </c>
      <c r="R566" s="25">
        <f>IFERROR(VLOOKUP($A566,'TD SOP+PROFORM MOD'!$A$5:$AD$750,MATCH(R$4,'TD SOP+PROFORM MOD'!$B$2:$AD$2,0)+1,0),0)+IFERROR(VLOOKUP($A566,'TD SOP+PROFORM MOD'!$A$5:$AD$750,MATCH(R$2,'TD SOP+PROFORM MOD'!$B$2:$AD$2,0)+1,0),0)</f>
        <v>0</v>
      </c>
      <c r="S566" s="25">
        <f>IFERROR(VLOOKUP($A566,'TD SOP+PROFORM MOD'!$A$5:$AD$750,MATCH(S$4,'TD SOP+PROFORM MOD'!$B$2:$AD$2,0)+1,0),0)+IFERROR(VLOOKUP($A566,'TD SOP+PROFORM MOD'!$A$5:$AD$750,MATCH(S$2,'TD SOP+PROFORM MOD'!$B$2:$AD$2,0)+1,0),0)</f>
        <v>0</v>
      </c>
      <c r="T566" s="26" t="str">
        <f t="shared" si="134"/>
        <v/>
      </c>
      <c r="U566" s="25">
        <f>IFERROR(VLOOKUP($A566,'TD SOP+PROFORM MOD'!$A$5:$AD$750,MATCH(U$4,'TD SOP+PROFORM MOD'!$B$2:$AD$2,0)+1,0),0)+IFERROR(VLOOKUP($A566,'TD SOP+PROFORM MOD'!$A$5:$AD$750,MATCH(U$2,'TD SOP+PROFORM MOD'!$B$2:$AD$2,0)+1,0),0)</f>
        <v>0</v>
      </c>
      <c r="V566" s="25">
        <f>IFERROR(VLOOKUP($A566,'TD SOP+PROFORM MOD'!$A$5:$AD$750,MATCH(V$4,'TD SOP+PROFORM MOD'!$B$2:$AD$2,0)+1,0),0)+IFERROR(VLOOKUP($A566,'TD SOP+PROFORM MOD'!$A$5:$AD$750,MATCH(V$2,'TD SOP+PROFORM MOD'!$B$2:$AD$2,0)+1,0),0)</f>
        <v>0</v>
      </c>
      <c r="W566" s="26" t="str">
        <f t="shared" si="135"/>
        <v/>
      </c>
      <c r="X566" s="25">
        <f>IFERROR(VLOOKUP($A566,'TD SOP+PROFORM MOD'!$A$5:$AD$750,MATCH(X$4,'TD SOP+PROFORM MOD'!$B$2:$AD$2,0)+1,0),0)+IFERROR(VLOOKUP($A566,'TD SOP+PROFORM MOD'!$A$5:$AD$750,MATCH(X$2,'TD SOP+PROFORM MOD'!$B$2:$AD$2,0)+1,0),0)</f>
        <v>0</v>
      </c>
      <c r="Y566" s="25">
        <f>IFERROR(VLOOKUP($A566,'TD SOP+PROFORM MOD'!$A$5:$AD$750,MATCH(Y$4,'TD SOP+PROFORM MOD'!$B$2:$AD$2,0)+1,0),0)+IFERROR(VLOOKUP($A566,'TD SOP+PROFORM MOD'!$A$5:$AD$750,MATCH(Y$2,'TD SOP+PROFORM MOD'!$B$2:$AD$2,0)+1,0),0)</f>
        <v>0</v>
      </c>
      <c r="Z566" s="26" t="str">
        <f t="shared" si="136"/>
        <v/>
      </c>
      <c r="AA566" s="25">
        <f>IFERROR(VLOOKUP($A566,'TD SOP+PROFORM MOD'!$A$5:$AD$750,MATCH(AA$4,'TD SOP+PROFORM MOD'!$B$2:$AD$2,0)+1,0),0)+IFERROR(VLOOKUP($A566,'TD SOP+PROFORM MOD'!$A$5:$AD$750,MATCH(AA$2,'TD SOP+PROFORM MOD'!$B$2:$AD$2,0)+1,0),0)</f>
        <v>0</v>
      </c>
      <c r="AB566" s="25">
        <f>IFERROR(VLOOKUP($A566,'TD SOP+PROFORM MOD'!$A$5:$AD$750,MATCH(AB$4,'TD SOP+PROFORM MOD'!$B$2:$AD$2,0)+1,0),0)+IFERROR(VLOOKUP($A566,'TD SOP+PROFORM MOD'!$A$5:$AD$750,MATCH(AB$2,'TD SOP+PROFORM MOD'!$B$2:$AD$2,0)+1,0),0)</f>
        <v>0</v>
      </c>
      <c r="AC566" s="26" t="str">
        <f t="shared" si="137"/>
        <v/>
      </c>
      <c r="AD566" s="25">
        <f>IFERROR(VLOOKUP($A566,'TD SOP+PROFORM MOD'!$A$5:$AD$750,MATCH(AD$4,'TD SOP+PROFORM MOD'!$B$2:$AD$2,0)+1,0),0)+IFERROR(VLOOKUP($A566,'TD SOP+PROFORM MOD'!$A$5:$AD$750,MATCH(AD$2,'TD SOP+PROFORM MOD'!$B$2:$AD$2,0)+1,0),0)</f>
        <v>0</v>
      </c>
      <c r="AE566" s="25">
        <f>IFERROR(VLOOKUP($A566,'TD SOP+PROFORM MOD'!$A$5:$AD$750,MATCH(AE$4,'TD SOP+PROFORM MOD'!$B$2:$AD$2,0)+1,0),0)+IFERROR(VLOOKUP($A566,'TD SOP+PROFORM MOD'!$A$5:$AD$750,MATCH(AE$2,'TD SOP+PROFORM MOD'!$B$2:$AD$2,0)+1,0),0)</f>
        <v>0</v>
      </c>
      <c r="AF566" s="26" t="str">
        <f t="shared" si="138"/>
        <v/>
      </c>
      <c r="AG566" s="25">
        <f>IFERROR(VLOOKUP($A566,'TD SOP+PROFORM MOD'!$A$5:$AD$750,MATCH(AG$4,'TD SOP+PROFORM MOD'!$B$2:$AD$2,0)+1,0),0)+IFERROR(VLOOKUP($A566,'TD SOP+PROFORM MOD'!$A$5:$AD$750,MATCH(AG$2,'TD SOP+PROFORM MOD'!$B$2:$AD$2,0)+1,0),0)</f>
        <v>0</v>
      </c>
      <c r="AH566" s="25">
        <f>IFERROR(VLOOKUP($A566,'TD SOP+PROFORM MOD'!$A$5:$AD$750,MATCH(AH$4,'TD SOP+PROFORM MOD'!$B$2:$AD$2,0)+1,0),0)+IFERROR(VLOOKUP($A566,'TD SOP+PROFORM MOD'!$A$5:$AD$750,MATCH(AH$2,'TD SOP+PROFORM MOD'!$B$2:$AD$2,0)+1,0),0)</f>
        <v>0</v>
      </c>
      <c r="AI566" s="26" t="str">
        <f t="shared" si="139"/>
        <v/>
      </c>
      <c r="AJ566" s="25">
        <f>IFERROR(VLOOKUP($A566,'TD SOP+PROFORM MOD'!$A$5:$AD$750,MATCH(AJ$4,'TD SOP+PROFORM MOD'!$B$2:$AD$2,0)+1,0),0)+IFERROR(VLOOKUP($A566,'TD SOP+PROFORM MOD'!$A$5:$AD$750,MATCH(AJ$2,'TD SOP+PROFORM MOD'!$B$2:$AD$2,0)+1,0),0)</f>
        <v>0</v>
      </c>
      <c r="AK566" s="25">
        <f>IFERROR(VLOOKUP($A566,'TD SOP+PROFORM MOD'!$A$5:$AD$750,MATCH(AK$4,'TD SOP+PROFORM MOD'!$B$2:$AD$2,0)+1,0),0)+IFERROR(VLOOKUP($A566,'TD SOP+PROFORM MOD'!$A$5:$AD$750,MATCH(AK$2,'TD SOP+PROFORM MOD'!$B$2:$AD$2,0)+1,0),0)</f>
        <v>0</v>
      </c>
      <c r="AL566" s="26" t="str">
        <f t="shared" si="140"/>
        <v/>
      </c>
      <c r="AM566" s="25">
        <f t="shared" si="142"/>
        <v>0</v>
      </c>
      <c r="AN566" s="25">
        <f t="shared" si="142"/>
        <v>0</v>
      </c>
      <c r="AO566" s="26" t="str">
        <f t="shared" si="141"/>
        <v/>
      </c>
      <c r="AR566" s="25">
        <f>SUMIF('B&amp;S YTD LFY'!B:B,"="&amp;A566,'B&amp;S YTD LFY'!C:C)</f>
        <v>0</v>
      </c>
      <c r="AS566" s="25">
        <f t="shared" si="143"/>
        <v>0</v>
      </c>
      <c r="AT566" s="25"/>
    </row>
    <row r="567" spans="1:46" x14ac:dyDescent="0.35">
      <c r="A567" s="24">
        <f>IF(AND('TD SOP+PROFORM MOD'!A564&lt;&gt;"",'TD SOP+PROFORM MOD'!A564&lt;&gt;"TOTAL"),'TD SOP+PROFORM MOD'!A564,0)</f>
        <v>0</v>
      </c>
      <c r="C567" s="25" t="str">
        <f>IFERROR(VLOOKUP($A567,'TD SOP+PROFORM MOD'!$A$5:$AD$750,MATCH(C$4,'TD SOP+PROFORM MOD'!$B$2:$AT$2,0)+1,0),"")</f>
        <v/>
      </c>
      <c r="D567" s="25" t="str">
        <f>IFERROR(VLOOKUP($A567,'TD SOP+PROFORM MOD'!$A$5:$AD$750,MATCH(D$4,'TD SOP+PROFORM MOD'!$B$2:$AT$2,0)+1,0),"")</f>
        <v/>
      </c>
      <c r="E567" s="26" t="str">
        <f t="shared" si="129"/>
        <v/>
      </c>
      <c r="F567" s="25" t="str">
        <f>IFERROR(VLOOKUP($A567,'TD SOP+PROFORM MOD'!$A$5:$AD$750,MATCH(F$4,'TD SOP+PROFORM MOD'!$B$2:$AT$2,0)+1,0),"")</f>
        <v/>
      </c>
      <c r="G567" s="25" t="str">
        <f>IFERROR(VLOOKUP($A567,'TD SOP+PROFORM MOD'!$A$5:$AD$750,MATCH(G$4,'TD SOP+PROFORM MOD'!$B$2:$AT$2,0)+1,0),"")</f>
        <v/>
      </c>
      <c r="H567" s="26" t="str">
        <f t="shared" si="130"/>
        <v/>
      </c>
      <c r="I567" s="25" t="str">
        <f>IFERROR(VLOOKUP($A567,'TD SOP+PROFORM MOD'!$A$5:$AD$750,MATCH(I$4,'TD SOP+PROFORM MOD'!$B$2:$AT$2,0)+1,0),"")</f>
        <v/>
      </c>
      <c r="J567" s="25" t="str">
        <f>IFERROR(VLOOKUP($A567,'TD SOP+PROFORM MOD'!$A$5:$AD$750,MATCH(J$4,'TD SOP+PROFORM MOD'!$B$2:$AT$2,0)+1,0),"")</f>
        <v/>
      </c>
      <c r="K567" s="26" t="str">
        <f t="shared" si="131"/>
        <v/>
      </c>
      <c r="L567" s="25" t="str">
        <f>IFERROR(VLOOKUP($A567,'TD SOP+PROFORM MOD'!$A$5:$AD$750,MATCH(L$4,'TD SOP+PROFORM MOD'!$B$2:$AT$2,0)+1,0),"")</f>
        <v/>
      </c>
      <c r="M567" s="25" t="str">
        <f>IFERROR(VLOOKUP($A567,'TD SOP+PROFORM MOD'!$A$5:$AD$750,MATCH(M$4,'TD SOP+PROFORM MOD'!$B$2:$AT$2,0)+1,0),"")</f>
        <v/>
      </c>
      <c r="N567" s="26" t="str">
        <f t="shared" si="132"/>
        <v/>
      </c>
      <c r="O567" s="25">
        <f>IFERROR(VLOOKUP($A567,'TD SOP+PROFORM MOD'!$A$5:$AD$750,MATCH(O$4,'TD SOP+PROFORM MOD'!$B$2:$AD$2,0)+1,0),0)+IFERROR(VLOOKUP($A567,'TD SOP+PROFORM MOD'!$A$5:$AD$750,MATCH(O$2,'TD SOP+PROFORM MOD'!$B$2:$AD$2,0)+1,0),0)</f>
        <v>0</v>
      </c>
      <c r="P567" s="25">
        <f>IFERROR(VLOOKUP($A567,'TD SOP+PROFORM MOD'!$A$5:$AD$750,MATCH(P$4,'TD SOP+PROFORM MOD'!$B$2:$AD$2,0)+1,0),0)+IFERROR(VLOOKUP($A567,'TD SOP+PROFORM MOD'!$A$5:$AD$750,MATCH(P$2,'TD SOP+PROFORM MOD'!$B$2:$AD$2,0)+1,0),0)</f>
        <v>0</v>
      </c>
      <c r="Q567" s="26" t="str">
        <f t="shared" si="133"/>
        <v/>
      </c>
      <c r="R567" s="25">
        <f>IFERROR(VLOOKUP($A567,'TD SOP+PROFORM MOD'!$A$5:$AD$750,MATCH(R$4,'TD SOP+PROFORM MOD'!$B$2:$AD$2,0)+1,0),0)+IFERROR(VLOOKUP($A567,'TD SOP+PROFORM MOD'!$A$5:$AD$750,MATCH(R$2,'TD SOP+PROFORM MOD'!$B$2:$AD$2,0)+1,0),0)</f>
        <v>0</v>
      </c>
      <c r="S567" s="25">
        <f>IFERROR(VLOOKUP($A567,'TD SOP+PROFORM MOD'!$A$5:$AD$750,MATCH(S$4,'TD SOP+PROFORM MOD'!$B$2:$AD$2,0)+1,0),0)+IFERROR(VLOOKUP($A567,'TD SOP+PROFORM MOD'!$A$5:$AD$750,MATCH(S$2,'TD SOP+PROFORM MOD'!$B$2:$AD$2,0)+1,0),0)</f>
        <v>0</v>
      </c>
      <c r="T567" s="26" t="str">
        <f t="shared" si="134"/>
        <v/>
      </c>
      <c r="U567" s="25">
        <f>IFERROR(VLOOKUP($A567,'TD SOP+PROFORM MOD'!$A$5:$AD$750,MATCH(U$4,'TD SOP+PROFORM MOD'!$B$2:$AD$2,0)+1,0),0)+IFERROR(VLOOKUP($A567,'TD SOP+PROFORM MOD'!$A$5:$AD$750,MATCH(U$2,'TD SOP+PROFORM MOD'!$B$2:$AD$2,0)+1,0),0)</f>
        <v>0</v>
      </c>
      <c r="V567" s="25">
        <f>IFERROR(VLOOKUP($A567,'TD SOP+PROFORM MOD'!$A$5:$AD$750,MATCH(V$4,'TD SOP+PROFORM MOD'!$B$2:$AD$2,0)+1,0),0)+IFERROR(VLOOKUP($A567,'TD SOP+PROFORM MOD'!$A$5:$AD$750,MATCH(V$2,'TD SOP+PROFORM MOD'!$B$2:$AD$2,0)+1,0),0)</f>
        <v>0</v>
      </c>
      <c r="W567" s="26" t="str">
        <f t="shared" si="135"/>
        <v/>
      </c>
      <c r="X567" s="25">
        <f>IFERROR(VLOOKUP($A567,'TD SOP+PROFORM MOD'!$A$5:$AD$750,MATCH(X$4,'TD SOP+PROFORM MOD'!$B$2:$AD$2,0)+1,0),0)+IFERROR(VLOOKUP($A567,'TD SOP+PROFORM MOD'!$A$5:$AD$750,MATCH(X$2,'TD SOP+PROFORM MOD'!$B$2:$AD$2,0)+1,0),0)</f>
        <v>0</v>
      </c>
      <c r="Y567" s="25">
        <f>IFERROR(VLOOKUP($A567,'TD SOP+PROFORM MOD'!$A$5:$AD$750,MATCH(Y$4,'TD SOP+PROFORM MOD'!$B$2:$AD$2,0)+1,0),0)+IFERROR(VLOOKUP($A567,'TD SOP+PROFORM MOD'!$A$5:$AD$750,MATCH(Y$2,'TD SOP+PROFORM MOD'!$B$2:$AD$2,0)+1,0),0)</f>
        <v>0</v>
      </c>
      <c r="Z567" s="26" t="str">
        <f t="shared" si="136"/>
        <v/>
      </c>
      <c r="AA567" s="25">
        <f>IFERROR(VLOOKUP($A567,'TD SOP+PROFORM MOD'!$A$5:$AD$750,MATCH(AA$4,'TD SOP+PROFORM MOD'!$B$2:$AD$2,0)+1,0),0)+IFERROR(VLOOKUP($A567,'TD SOP+PROFORM MOD'!$A$5:$AD$750,MATCH(AA$2,'TD SOP+PROFORM MOD'!$B$2:$AD$2,0)+1,0),0)</f>
        <v>0</v>
      </c>
      <c r="AB567" s="25">
        <f>IFERROR(VLOOKUP($A567,'TD SOP+PROFORM MOD'!$A$5:$AD$750,MATCH(AB$4,'TD SOP+PROFORM MOD'!$B$2:$AD$2,0)+1,0),0)+IFERROR(VLOOKUP($A567,'TD SOP+PROFORM MOD'!$A$5:$AD$750,MATCH(AB$2,'TD SOP+PROFORM MOD'!$B$2:$AD$2,0)+1,0),0)</f>
        <v>0</v>
      </c>
      <c r="AC567" s="26" t="str">
        <f t="shared" si="137"/>
        <v/>
      </c>
      <c r="AD567" s="25">
        <f>IFERROR(VLOOKUP($A567,'TD SOP+PROFORM MOD'!$A$5:$AD$750,MATCH(AD$4,'TD SOP+PROFORM MOD'!$B$2:$AD$2,0)+1,0),0)+IFERROR(VLOOKUP($A567,'TD SOP+PROFORM MOD'!$A$5:$AD$750,MATCH(AD$2,'TD SOP+PROFORM MOD'!$B$2:$AD$2,0)+1,0),0)</f>
        <v>0</v>
      </c>
      <c r="AE567" s="25">
        <f>IFERROR(VLOOKUP($A567,'TD SOP+PROFORM MOD'!$A$5:$AD$750,MATCH(AE$4,'TD SOP+PROFORM MOD'!$B$2:$AD$2,0)+1,0),0)+IFERROR(VLOOKUP($A567,'TD SOP+PROFORM MOD'!$A$5:$AD$750,MATCH(AE$2,'TD SOP+PROFORM MOD'!$B$2:$AD$2,0)+1,0),0)</f>
        <v>0</v>
      </c>
      <c r="AF567" s="26" t="str">
        <f t="shared" si="138"/>
        <v/>
      </c>
      <c r="AG567" s="25">
        <f>IFERROR(VLOOKUP($A567,'TD SOP+PROFORM MOD'!$A$5:$AD$750,MATCH(AG$4,'TD SOP+PROFORM MOD'!$B$2:$AD$2,0)+1,0),0)+IFERROR(VLOOKUP($A567,'TD SOP+PROFORM MOD'!$A$5:$AD$750,MATCH(AG$2,'TD SOP+PROFORM MOD'!$B$2:$AD$2,0)+1,0),0)</f>
        <v>0</v>
      </c>
      <c r="AH567" s="25">
        <f>IFERROR(VLOOKUP($A567,'TD SOP+PROFORM MOD'!$A$5:$AD$750,MATCH(AH$4,'TD SOP+PROFORM MOD'!$B$2:$AD$2,0)+1,0),0)+IFERROR(VLOOKUP($A567,'TD SOP+PROFORM MOD'!$A$5:$AD$750,MATCH(AH$2,'TD SOP+PROFORM MOD'!$B$2:$AD$2,0)+1,0),0)</f>
        <v>0</v>
      </c>
      <c r="AI567" s="26" t="str">
        <f t="shared" si="139"/>
        <v/>
      </c>
      <c r="AJ567" s="25">
        <f>IFERROR(VLOOKUP($A567,'TD SOP+PROFORM MOD'!$A$5:$AD$750,MATCH(AJ$4,'TD SOP+PROFORM MOD'!$B$2:$AD$2,0)+1,0),0)+IFERROR(VLOOKUP($A567,'TD SOP+PROFORM MOD'!$A$5:$AD$750,MATCH(AJ$2,'TD SOP+PROFORM MOD'!$B$2:$AD$2,0)+1,0),0)</f>
        <v>0</v>
      </c>
      <c r="AK567" s="25">
        <f>IFERROR(VLOOKUP($A567,'TD SOP+PROFORM MOD'!$A$5:$AD$750,MATCH(AK$4,'TD SOP+PROFORM MOD'!$B$2:$AD$2,0)+1,0),0)+IFERROR(VLOOKUP($A567,'TD SOP+PROFORM MOD'!$A$5:$AD$750,MATCH(AK$2,'TD SOP+PROFORM MOD'!$B$2:$AD$2,0)+1,0),0)</f>
        <v>0</v>
      </c>
      <c r="AL567" s="26" t="str">
        <f t="shared" si="140"/>
        <v/>
      </c>
      <c r="AM567" s="25">
        <f t="shared" si="142"/>
        <v>0</v>
      </c>
      <c r="AN567" s="25">
        <f t="shared" si="142"/>
        <v>0</v>
      </c>
      <c r="AO567" s="26" t="str">
        <f t="shared" si="141"/>
        <v/>
      </c>
      <c r="AR567" s="25">
        <f>SUMIF('B&amp;S YTD LFY'!B:B,"="&amp;A567,'B&amp;S YTD LFY'!C:C)</f>
        <v>0</v>
      </c>
      <c r="AS567" s="25">
        <f t="shared" si="143"/>
        <v>0</v>
      </c>
      <c r="AT567" s="25"/>
    </row>
    <row r="568" spans="1:46" x14ac:dyDescent="0.35">
      <c r="A568" s="24">
        <f>IF(AND('TD SOP+PROFORM MOD'!A565&lt;&gt;"",'TD SOP+PROFORM MOD'!A565&lt;&gt;"TOTAL"),'TD SOP+PROFORM MOD'!A565,0)</f>
        <v>0</v>
      </c>
      <c r="C568" s="25" t="str">
        <f>IFERROR(VLOOKUP($A568,'TD SOP+PROFORM MOD'!$A$5:$AD$750,MATCH(C$4,'TD SOP+PROFORM MOD'!$B$2:$AT$2,0)+1,0),"")</f>
        <v/>
      </c>
      <c r="D568" s="25" t="str">
        <f>IFERROR(VLOOKUP($A568,'TD SOP+PROFORM MOD'!$A$5:$AD$750,MATCH(D$4,'TD SOP+PROFORM MOD'!$B$2:$AT$2,0)+1,0),"")</f>
        <v/>
      </c>
      <c r="E568" s="26" t="str">
        <f t="shared" si="129"/>
        <v/>
      </c>
      <c r="F568" s="25" t="str">
        <f>IFERROR(VLOOKUP($A568,'TD SOP+PROFORM MOD'!$A$5:$AD$750,MATCH(F$4,'TD SOP+PROFORM MOD'!$B$2:$AT$2,0)+1,0),"")</f>
        <v/>
      </c>
      <c r="G568" s="25" t="str">
        <f>IFERROR(VLOOKUP($A568,'TD SOP+PROFORM MOD'!$A$5:$AD$750,MATCH(G$4,'TD SOP+PROFORM MOD'!$B$2:$AT$2,0)+1,0),"")</f>
        <v/>
      </c>
      <c r="H568" s="26" t="str">
        <f t="shared" si="130"/>
        <v/>
      </c>
      <c r="I568" s="25" t="str">
        <f>IFERROR(VLOOKUP($A568,'TD SOP+PROFORM MOD'!$A$5:$AD$750,MATCH(I$4,'TD SOP+PROFORM MOD'!$B$2:$AT$2,0)+1,0),"")</f>
        <v/>
      </c>
      <c r="J568" s="25" t="str">
        <f>IFERROR(VLOOKUP($A568,'TD SOP+PROFORM MOD'!$A$5:$AD$750,MATCH(J$4,'TD SOP+PROFORM MOD'!$B$2:$AT$2,0)+1,0),"")</f>
        <v/>
      </c>
      <c r="K568" s="26" t="str">
        <f t="shared" si="131"/>
        <v/>
      </c>
      <c r="L568" s="25" t="str">
        <f>IFERROR(VLOOKUP($A568,'TD SOP+PROFORM MOD'!$A$5:$AD$750,MATCH(L$4,'TD SOP+PROFORM MOD'!$B$2:$AT$2,0)+1,0),"")</f>
        <v/>
      </c>
      <c r="M568" s="25" t="str">
        <f>IFERROR(VLOOKUP($A568,'TD SOP+PROFORM MOD'!$A$5:$AD$750,MATCH(M$4,'TD SOP+PROFORM MOD'!$B$2:$AT$2,0)+1,0),"")</f>
        <v/>
      </c>
      <c r="N568" s="26" t="str">
        <f t="shared" si="132"/>
        <v/>
      </c>
      <c r="O568" s="25">
        <f>IFERROR(VLOOKUP($A568,'TD SOP+PROFORM MOD'!$A$5:$AD$750,MATCH(O$4,'TD SOP+PROFORM MOD'!$B$2:$AD$2,0)+1,0),0)+IFERROR(VLOOKUP($A568,'TD SOP+PROFORM MOD'!$A$5:$AD$750,MATCH(O$2,'TD SOP+PROFORM MOD'!$B$2:$AD$2,0)+1,0),0)</f>
        <v>0</v>
      </c>
      <c r="P568" s="25">
        <f>IFERROR(VLOOKUP($A568,'TD SOP+PROFORM MOD'!$A$5:$AD$750,MATCH(P$4,'TD SOP+PROFORM MOD'!$B$2:$AD$2,0)+1,0),0)+IFERROR(VLOOKUP($A568,'TD SOP+PROFORM MOD'!$A$5:$AD$750,MATCH(P$2,'TD SOP+PROFORM MOD'!$B$2:$AD$2,0)+1,0),0)</f>
        <v>0</v>
      </c>
      <c r="Q568" s="26" t="str">
        <f t="shared" si="133"/>
        <v/>
      </c>
      <c r="R568" s="25">
        <f>IFERROR(VLOOKUP($A568,'TD SOP+PROFORM MOD'!$A$5:$AD$750,MATCH(R$4,'TD SOP+PROFORM MOD'!$B$2:$AD$2,0)+1,0),0)+IFERROR(VLOOKUP($A568,'TD SOP+PROFORM MOD'!$A$5:$AD$750,MATCH(R$2,'TD SOP+PROFORM MOD'!$B$2:$AD$2,0)+1,0),0)</f>
        <v>0</v>
      </c>
      <c r="S568" s="25">
        <f>IFERROR(VLOOKUP($A568,'TD SOP+PROFORM MOD'!$A$5:$AD$750,MATCH(S$4,'TD SOP+PROFORM MOD'!$B$2:$AD$2,0)+1,0),0)+IFERROR(VLOOKUP($A568,'TD SOP+PROFORM MOD'!$A$5:$AD$750,MATCH(S$2,'TD SOP+PROFORM MOD'!$B$2:$AD$2,0)+1,0),0)</f>
        <v>0</v>
      </c>
      <c r="T568" s="26" t="str">
        <f t="shared" si="134"/>
        <v/>
      </c>
      <c r="U568" s="25">
        <f>IFERROR(VLOOKUP($A568,'TD SOP+PROFORM MOD'!$A$5:$AD$750,MATCH(U$4,'TD SOP+PROFORM MOD'!$B$2:$AD$2,0)+1,0),0)+IFERROR(VLOOKUP($A568,'TD SOP+PROFORM MOD'!$A$5:$AD$750,MATCH(U$2,'TD SOP+PROFORM MOD'!$B$2:$AD$2,0)+1,0),0)</f>
        <v>0</v>
      </c>
      <c r="V568" s="25">
        <f>IFERROR(VLOOKUP($A568,'TD SOP+PROFORM MOD'!$A$5:$AD$750,MATCH(V$4,'TD SOP+PROFORM MOD'!$B$2:$AD$2,0)+1,0),0)+IFERROR(VLOOKUP($A568,'TD SOP+PROFORM MOD'!$A$5:$AD$750,MATCH(V$2,'TD SOP+PROFORM MOD'!$B$2:$AD$2,0)+1,0),0)</f>
        <v>0</v>
      </c>
      <c r="W568" s="26" t="str">
        <f t="shared" si="135"/>
        <v/>
      </c>
      <c r="X568" s="25">
        <f>IFERROR(VLOOKUP($A568,'TD SOP+PROFORM MOD'!$A$5:$AD$750,MATCH(X$4,'TD SOP+PROFORM MOD'!$B$2:$AD$2,0)+1,0),0)+IFERROR(VLOOKUP($A568,'TD SOP+PROFORM MOD'!$A$5:$AD$750,MATCH(X$2,'TD SOP+PROFORM MOD'!$B$2:$AD$2,0)+1,0),0)</f>
        <v>0</v>
      </c>
      <c r="Y568" s="25">
        <f>IFERROR(VLOOKUP($A568,'TD SOP+PROFORM MOD'!$A$5:$AD$750,MATCH(Y$4,'TD SOP+PROFORM MOD'!$B$2:$AD$2,0)+1,0),0)+IFERROR(VLOOKUP($A568,'TD SOP+PROFORM MOD'!$A$5:$AD$750,MATCH(Y$2,'TD SOP+PROFORM MOD'!$B$2:$AD$2,0)+1,0),0)</f>
        <v>0</v>
      </c>
      <c r="Z568" s="26" t="str">
        <f t="shared" si="136"/>
        <v/>
      </c>
      <c r="AA568" s="25">
        <f>IFERROR(VLOOKUP($A568,'TD SOP+PROFORM MOD'!$A$5:$AD$750,MATCH(AA$4,'TD SOP+PROFORM MOD'!$B$2:$AD$2,0)+1,0),0)+IFERROR(VLOOKUP($A568,'TD SOP+PROFORM MOD'!$A$5:$AD$750,MATCH(AA$2,'TD SOP+PROFORM MOD'!$B$2:$AD$2,0)+1,0),0)</f>
        <v>0</v>
      </c>
      <c r="AB568" s="25">
        <f>IFERROR(VLOOKUP($A568,'TD SOP+PROFORM MOD'!$A$5:$AD$750,MATCH(AB$4,'TD SOP+PROFORM MOD'!$B$2:$AD$2,0)+1,0),0)+IFERROR(VLOOKUP($A568,'TD SOP+PROFORM MOD'!$A$5:$AD$750,MATCH(AB$2,'TD SOP+PROFORM MOD'!$B$2:$AD$2,0)+1,0),0)</f>
        <v>0</v>
      </c>
      <c r="AC568" s="26" t="str">
        <f t="shared" si="137"/>
        <v/>
      </c>
      <c r="AD568" s="25">
        <f>IFERROR(VLOOKUP($A568,'TD SOP+PROFORM MOD'!$A$5:$AD$750,MATCH(AD$4,'TD SOP+PROFORM MOD'!$B$2:$AD$2,0)+1,0),0)+IFERROR(VLOOKUP($A568,'TD SOP+PROFORM MOD'!$A$5:$AD$750,MATCH(AD$2,'TD SOP+PROFORM MOD'!$B$2:$AD$2,0)+1,0),0)</f>
        <v>0</v>
      </c>
      <c r="AE568" s="25">
        <f>IFERROR(VLOOKUP($A568,'TD SOP+PROFORM MOD'!$A$5:$AD$750,MATCH(AE$4,'TD SOP+PROFORM MOD'!$B$2:$AD$2,0)+1,0),0)+IFERROR(VLOOKUP($A568,'TD SOP+PROFORM MOD'!$A$5:$AD$750,MATCH(AE$2,'TD SOP+PROFORM MOD'!$B$2:$AD$2,0)+1,0),0)</f>
        <v>0</v>
      </c>
      <c r="AF568" s="26" t="str">
        <f t="shared" si="138"/>
        <v/>
      </c>
      <c r="AG568" s="25">
        <f>IFERROR(VLOOKUP($A568,'TD SOP+PROFORM MOD'!$A$5:$AD$750,MATCH(AG$4,'TD SOP+PROFORM MOD'!$B$2:$AD$2,0)+1,0),0)+IFERROR(VLOOKUP($A568,'TD SOP+PROFORM MOD'!$A$5:$AD$750,MATCH(AG$2,'TD SOP+PROFORM MOD'!$B$2:$AD$2,0)+1,0),0)</f>
        <v>0</v>
      </c>
      <c r="AH568" s="25">
        <f>IFERROR(VLOOKUP($A568,'TD SOP+PROFORM MOD'!$A$5:$AD$750,MATCH(AH$4,'TD SOP+PROFORM MOD'!$B$2:$AD$2,0)+1,0),0)+IFERROR(VLOOKUP($A568,'TD SOP+PROFORM MOD'!$A$5:$AD$750,MATCH(AH$2,'TD SOP+PROFORM MOD'!$B$2:$AD$2,0)+1,0),0)</f>
        <v>0</v>
      </c>
      <c r="AI568" s="26" t="str">
        <f t="shared" si="139"/>
        <v/>
      </c>
      <c r="AJ568" s="25">
        <f>IFERROR(VLOOKUP($A568,'TD SOP+PROFORM MOD'!$A$5:$AD$750,MATCH(AJ$4,'TD SOP+PROFORM MOD'!$B$2:$AD$2,0)+1,0),0)+IFERROR(VLOOKUP($A568,'TD SOP+PROFORM MOD'!$A$5:$AD$750,MATCH(AJ$2,'TD SOP+PROFORM MOD'!$B$2:$AD$2,0)+1,0),0)</f>
        <v>0</v>
      </c>
      <c r="AK568" s="25">
        <f>IFERROR(VLOOKUP($A568,'TD SOP+PROFORM MOD'!$A$5:$AD$750,MATCH(AK$4,'TD SOP+PROFORM MOD'!$B$2:$AD$2,0)+1,0),0)+IFERROR(VLOOKUP($A568,'TD SOP+PROFORM MOD'!$A$5:$AD$750,MATCH(AK$2,'TD SOP+PROFORM MOD'!$B$2:$AD$2,0)+1,0),0)</f>
        <v>0</v>
      </c>
      <c r="AL568" s="26" t="str">
        <f t="shared" si="140"/>
        <v/>
      </c>
      <c r="AM568" s="25">
        <f t="shared" si="142"/>
        <v>0</v>
      </c>
      <c r="AN568" s="25">
        <f t="shared" si="142"/>
        <v>0</v>
      </c>
      <c r="AO568" s="26" t="str">
        <f t="shared" si="141"/>
        <v/>
      </c>
      <c r="AR568" s="25">
        <f>SUMIF('B&amp;S YTD LFY'!B:B,"="&amp;A568,'B&amp;S YTD LFY'!C:C)</f>
        <v>0</v>
      </c>
      <c r="AS568" s="25">
        <f t="shared" si="143"/>
        <v>0</v>
      </c>
      <c r="AT568" s="25"/>
    </row>
    <row r="569" spans="1:46" x14ac:dyDescent="0.35">
      <c r="A569" s="24">
        <f>IF(AND('TD SOP+PROFORM MOD'!A566&lt;&gt;"",'TD SOP+PROFORM MOD'!A566&lt;&gt;"TOTAL"),'TD SOP+PROFORM MOD'!A566,0)</f>
        <v>0</v>
      </c>
      <c r="C569" s="25" t="str">
        <f>IFERROR(VLOOKUP($A569,'TD SOP+PROFORM MOD'!$A$5:$AD$750,MATCH(C$4,'TD SOP+PROFORM MOD'!$B$2:$AT$2,0)+1,0),"")</f>
        <v/>
      </c>
      <c r="D569" s="25" t="str">
        <f>IFERROR(VLOOKUP($A569,'TD SOP+PROFORM MOD'!$A$5:$AD$750,MATCH(D$4,'TD SOP+PROFORM MOD'!$B$2:$AT$2,0)+1,0),"")</f>
        <v/>
      </c>
      <c r="E569" s="26" t="str">
        <f t="shared" si="129"/>
        <v/>
      </c>
      <c r="F569" s="25" t="str">
        <f>IFERROR(VLOOKUP($A569,'TD SOP+PROFORM MOD'!$A$5:$AD$750,MATCH(F$4,'TD SOP+PROFORM MOD'!$B$2:$AT$2,0)+1,0),"")</f>
        <v/>
      </c>
      <c r="G569" s="25" t="str">
        <f>IFERROR(VLOOKUP($A569,'TD SOP+PROFORM MOD'!$A$5:$AD$750,MATCH(G$4,'TD SOP+PROFORM MOD'!$B$2:$AT$2,0)+1,0),"")</f>
        <v/>
      </c>
      <c r="H569" s="26" t="str">
        <f t="shared" si="130"/>
        <v/>
      </c>
      <c r="I569" s="25" t="str">
        <f>IFERROR(VLOOKUP($A569,'TD SOP+PROFORM MOD'!$A$5:$AD$750,MATCH(I$4,'TD SOP+PROFORM MOD'!$B$2:$AT$2,0)+1,0),"")</f>
        <v/>
      </c>
      <c r="J569" s="25" t="str">
        <f>IFERROR(VLOOKUP($A569,'TD SOP+PROFORM MOD'!$A$5:$AD$750,MATCH(J$4,'TD SOP+PROFORM MOD'!$B$2:$AT$2,0)+1,0),"")</f>
        <v/>
      </c>
      <c r="K569" s="26" t="str">
        <f t="shared" si="131"/>
        <v/>
      </c>
      <c r="L569" s="25" t="str">
        <f>IFERROR(VLOOKUP($A569,'TD SOP+PROFORM MOD'!$A$5:$AD$750,MATCH(L$4,'TD SOP+PROFORM MOD'!$B$2:$AT$2,0)+1,0),"")</f>
        <v/>
      </c>
      <c r="M569" s="25" t="str">
        <f>IFERROR(VLOOKUP($A569,'TD SOP+PROFORM MOD'!$A$5:$AD$750,MATCH(M$4,'TD SOP+PROFORM MOD'!$B$2:$AT$2,0)+1,0),"")</f>
        <v/>
      </c>
      <c r="N569" s="26" t="str">
        <f t="shared" si="132"/>
        <v/>
      </c>
      <c r="O569" s="25">
        <f>IFERROR(VLOOKUP($A569,'TD SOP+PROFORM MOD'!$A$5:$AD$750,MATCH(O$4,'TD SOP+PROFORM MOD'!$B$2:$AD$2,0)+1,0),0)+IFERROR(VLOOKUP($A569,'TD SOP+PROFORM MOD'!$A$5:$AD$750,MATCH(O$2,'TD SOP+PROFORM MOD'!$B$2:$AD$2,0)+1,0),0)</f>
        <v>0</v>
      </c>
      <c r="P569" s="25">
        <f>IFERROR(VLOOKUP($A569,'TD SOP+PROFORM MOD'!$A$5:$AD$750,MATCH(P$4,'TD SOP+PROFORM MOD'!$B$2:$AD$2,0)+1,0),0)+IFERROR(VLOOKUP($A569,'TD SOP+PROFORM MOD'!$A$5:$AD$750,MATCH(P$2,'TD SOP+PROFORM MOD'!$B$2:$AD$2,0)+1,0),0)</f>
        <v>0</v>
      </c>
      <c r="Q569" s="26" t="str">
        <f t="shared" si="133"/>
        <v/>
      </c>
      <c r="R569" s="25">
        <f>IFERROR(VLOOKUP($A569,'TD SOP+PROFORM MOD'!$A$5:$AD$750,MATCH(R$4,'TD SOP+PROFORM MOD'!$B$2:$AD$2,0)+1,0),0)+IFERROR(VLOOKUP($A569,'TD SOP+PROFORM MOD'!$A$5:$AD$750,MATCH(R$2,'TD SOP+PROFORM MOD'!$B$2:$AD$2,0)+1,0),0)</f>
        <v>0</v>
      </c>
      <c r="S569" s="25">
        <f>IFERROR(VLOOKUP($A569,'TD SOP+PROFORM MOD'!$A$5:$AD$750,MATCH(S$4,'TD SOP+PROFORM MOD'!$B$2:$AD$2,0)+1,0),0)+IFERROR(VLOOKUP($A569,'TD SOP+PROFORM MOD'!$A$5:$AD$750,MATCH(S$2,'TD SOP+PROFORM MOD'!$B$2:$AD$2,0)+1,0),0)</f>
        <v>0</v>
      </c>
      <c r="T569" s="26" t="str">
        <f t="shared" si="134"/>
        <v/>
      </c>
      <c r="U569" s="25">
        <f>IFERROR(VLOOKUP($A569,'TD SOP+PROFORM MOD'!$A$5:$AD$750,MATCH(U$4,'TD SOP+PROFORM MOD'!$B$2:$AD$2,0)+1,0),0)+IFERROR(VLOOKUP($A569,'TD SOP+PROFORM MOD'!$A$5:$AD$750,MATCH(U$2,'TD SOP+PROFORM MOD'!$B$2:$AD$2,0)+1,0),0)</f>
        <v>0</v>
      </c>
      <c r="V569" s="25">
        <f>IFERROR(VLOOKUP($A569,'TD SOP+PROFORM MOD'!$A$5:$AD$750,MATCH(V$4,'TD SOP+PROFORM MOD'!$B$2:$AD$2,0)+1,0),0)+IFERROR(VLOOKUP($A569,'TD SOP+PROFORM MOD'!$A$5:$AD$750,MATCH(V$2,'TD SOP+PROFORM MOD'!$B$2:$AD$2,0)+1,0),0)</f>
        <v>0</v>
      </c>
      <c r="W569" s="26" t="str">
        <f t="shared" si="135"/>
        <v/>
      </c>
      <c r="X569" s="25">
        <f>IFERROR(VLOOKUP($A569,'TD SOP+PROFORM MOD'!$A$5:$AD$750,MATCH(X$4,'TD SOP+PROFORM MOD'!$B$2:$AD$2,0)+1,0),0)+IFERROR(VLOOKUP($A569,'TD SOP+PROFORM MOD'!$A$5:$AD$750,MATCH(X$2,'TD SOP+PROFORM MOD'!$B$2:$AD$2,0)+1,0),0)</f>
        <v>0</v>
      </c>
      <c r="Y569" s="25">
        <f>IFERROR(VLOOKUP($A569,'TD SOP+PROFORM MOD'!$A$5:$AD$750,MATCH(Y$4,'TD SOP+PROFORM MOD'!$B$2:$AD$2,0)+1,0),0)+IFERROR(VLOOKUP($A569,'TD SOP+PROFORM MOD'!$A$5:$AD$750,MATCH(Y$2,'TD SOP+PROFORM MOD'!$B$2:$AD$2,0)+1,0),0)</f>
        <v>0</v>
      </c>
      <c r="Z569" s="26" t="str">
        <f t="shared" si="136"/>
        <v/>
      </c>
      <c r="AA569" s="25">
        <f>IFERROR(VLOOKUP($A569,'TD SOP+PROFORM MOD'!$A$5:$AD$750,MATCH(AA$4,'TD SOP+PROFORM MOD'!$B$2:$AD$2,0)+1,0),0)+IFERROR(VLOOKUP($A569,'TD SOP+PROFORM MOD'!$A$5:$AD$750,MATCH(AA$2,'TD SOP+PROFORM MOD'!$B$2:$AD$2,0)+1,0),0)</f>
        <v>0</v>
      </c>
      <c r="AB569" s="25">
        <f>IFERROR(VLOOKUP($A569,'TD SOP+PROFORM MOD'!$A$5:$AD$750,MATCH(AB$4,'TD SOP+PROFORM MOD'!$B$2:$AD$2,0)+1,0),0)+IFERROR(VLOOKUP($A569,'TD SOP+PROFORM MOD'!$A$5:$AD$750,MATCH(AB$2,'TD SOP+PROFORM MOD'!$B$2:$AD$2,0)+1,0),0)</f>
        <v>0</v>
      </c>
      <c r="AC569" s="26" t="str">
        <f t="shared" si="137"/>
        <v/>
      </c>
      <c r="AD569" s="25">
        <f>IFERROR(VLOOKUP($A569,'TD SOP+PROFORM MOD'!$A$5:$AD$750,MATCH(AD$4,'TD SOP+PROFORM MOD'!$B$2:$AD$2,0)+1,0),0)+IFERROR(VLOOKUP($A569,'TD SOP+PROFORM MOD'!$A$5:$AD$750,MATCH(AD$2,'TD SOP+PROFORM MOD'!$B$2:$AD$2,0)+1,0),0)</f>
        <v>0</v>
      </c>
      <c r="AE569" s="25">
        <f>IFERROR(VLOOKUP($A569,'TD SOP+PROFORM MOD'!$A$5:$AD$750,MATCH(AE$4,'TD SOP+PROFORM MOD'!$B$2:$AD$2,0)+1,0),0)+IFERROR(VLOOKUP($A569,'TD SOP+PROFORM MOD'!$A$5:$AD$750,MATCH(AE$2,'TD SOP+PROFORM MOD'!$B$2:$AD$2,0)+1,0),0)</f>
        <v>0</v>
      </c>
      <c r="AF569" s="26" t="str">
        <f t="shared" si="138"/>
        <v/>
      </c>
      <c r="AG569" s="25">
        <f>IFERROR(VLOOKUP($A569,'TD SOP+PROFORM MOD'!$A$5:$AD$750,MATCH(AG$4,'TD SOP+PROFORM MOD'!$B$2:$AD$2,0)+1,0),0)+IFERROR(VLOOKUP($A569,'TD SOP+PROFORM MOD'!$A$5:$AD$750,MATCH(AG$2,'TD SOP+PROFORM MOD'!$B$2:$AD$2,0)+1,0),0)</f>
        <v>0</v>
      </c>
      <c r="AH569" s="25">
        <f>IFERROR(VLOOKUP($A569,'TD SOP+PROFORM MOD'!$A$5:$AD$750,MATCH(AH$4,'TD SOP+PROFORM MOD'!$B$2:$AD$2,0)+1,0),0)+IFERROR(VLOOKUP($A569,'TD SOP+PROFORM MOD'!$A$5:$AD$750,MATCH(AH$2,'TD SOP+PROFORM MOD'!$B$2:$AD$2,0)+1,0),0)</f>
        <v>0</v>
      </c>
      <c r="AI569" s="26" t="str">
        <f t="shared" si="139"/>
        <v/>
      </c>
      <c r="AJ569" s="25">
        <f>IFERROR(VLOOKUP($A569,'TD SOP+PROFORM MOD'!$A$5:$AD$750,MATCH(AJ$4,'TD SOP+PROFORM MOD'!$B$2:$AD$2,0)+1,0),0)+IFERROR(VLOOKUP($A569,'TD SOP+PROFORM MOD'!$A$5:$AD$750,MATCH(AJ$2,'TD SOP+PROFORM MOD'!$B$2:$AD$2,0)+1,0),0)</f>
        <v>0</v>
      </c>
      <c r="AK569" s="25">
        <f>IFERROR(VLOOKUP($A569,'TD SOP+PROFORM MOD'!$A$5:$AD$750,MATCH(AK$4,'TD SOP+PROFORM MOD'!$B$2:$AD$2,0)+1,0),0)+IFERROR(VLOOKUP($A569,'TD SOP+PROFORM MOD'!$A$5:$AD$750,MATCH(AK$2,'TD SOP+PROFORM MOD'!$B$2:$AD$2,0)+1,0),0)</f>
        <v>0</v>
      </c>
      <c r="AL569" s="26" t="str">
        <f t="shared" si="140"/>
        <v/>
      </c>
      <c r="AM569" s="25">
        <f t="shared" si="142"/>
        <v>0</v>
      </c>
      <c r="AN569" s="25">
        <f t="shared" si="142"/>
        <v>0</v>
      </c>
      <c r="AO569" s="26" t="str">
        <f t="shared" si="141"/>
        <v/>
      </c>
      <c r="AR569" s="25">
        <f>SUMIF('B&amp;S YTD LFY'!B:B,"="&amp;A569,'B&amp;S YTD LFY'!C:C)</f>
        <v>0</v>
      </c>
      <c r="AS569" s="25">
        <f t="shared" si="143"/>
        <v>0</v>
      </c>
      <c r="AT569" s="25"/>
    </row>
    <row r="570" spans="1:46" x14ac:dyDescent="0.35">
      <c r="A570" s="24">
        <f>IF(AND('TD SOP+PROFORM MOD'!A567&lt;&gt;"",'TD SOP+PROFORM MOD'!A567&lt;&gt;"TOTAL"),'TD SOP+PROFORM MOD'!A567,0)</f>
        <v>0</v>
      </c>
      <c r="C570" s="25" t="str">
        <f>IFERROR(VLOOKUP($A570,'TD SOP+PROFORM MOD'!$A$5:$AD$750,MATCH(C$4,'TD SOP+PROFORM MOD'!$B$2:$AT$2,0)+1,0),"")</f>
        <v/>
      </c>
      <c r="D570" s="25" t="str">
        <f>IFERROR(VLOOKUP($A570,'TD SOP+PROFORM MOD'!$A$5:$AD$750,MATCH(D$4,'TD SOP+PROFORM MOD'!$B$2:$AT$2,0)+1,0),"")</f>
        <v/>
      </c>
      <c r="E570" s="26" t="str">
        <f t="shared" si="129"/>
        <v/>
      </c>
      <c r="F570" s="25" t="str">
        <f>IFERROR(VLOOKUP($A570,'TD SOP+PROFORM MOD'!$A$5:$AD$750,MATCH(F$4,'TD SOP+PROFORM MOD'!$B$2:$AT$2,0)+1,0),"")</f>
        <v/>
      </c>
      <c r="G570" s="25" t="str">
        <f>IFERROR(VLOOKUP($A570,'TD SOP+PROFORM MOD'!$A$5:$AD$750,MATCH(G$4,'TD SOP+PROFORM MOD'!$B$2:$AT$2,0)+1,0),"")</f>
        <v/>
      </c>
      <c r="H570" s="26" t="str">
        <f t="shared" si="130"/>
        <v/>
      </c>
      <c r="I570" s="25" t="str">
        <f>IFERROR(VLOOKUP($A570,'TD SOP+PROFORM MOD'!$A$5:$AD$750,MATCH(I$4,'TD SOP+PROFORM MOD'!$B$2:$AT$2,0)+1,0),"")</f>
        <v/>
      </c>
      <c r="J570" s="25" t="str">
        <f>IFERROR(VLOOKUP($A570,'TD SOP+PROFORM MOD'!$A$5:$AD$750,MATCH(J$4,'TD SOP+PROFORM MOD'!$B$2:$AT$2,0)+1,0),"")</f>
        <v/>
      </c>
      <c r="K570" s="26" t="str">
        <f t="shared" si="131"/>
        <v/>
      </c>
      <c r="L570" s="25" t="str">
        <f>IFERROR(VLOOKUP($A570,'TD SOP+PROFORM MOD'!$A$5:$AD$750,MATCH(L$4,'TD SOP+PROFORM MOD'!$B$2:$AT$2,0)+1,0),"")</f>
        <v/>
      </c>
      <c r="M570" s="25" t="str">
        <f>IFERROR(VLOOKUP($A570,'TD SOP+PROFORM MOD'!$A$5:$AD$750,MATCH(M$4,'TD SOP+PROFORM MOD'!$B$2:$AT$2,0)+1,0),"")</f>
        <v/>
      </c>
      <c r="N570" s="26" t="str">
        <f t="shared" si="132"/>
        <v/>
      </c>
      <c r="O570" s="25">
        <f>IFERROR(VLOOKUP($A570,'TD SOP+PROFORM MOD'!$A$5:$AD$750,MATCH(O$4,'TD SOP+PROFORM MOD'!$B$2:$AD$2,0)+1,0),0)+IFERROR(VLOOKUP($A570,'TD SOP+PROFORM MOD'!$A$5:$AD$750,MATCH(O$2,'TD SOP+PROFORM MOD'!$B$2:$AD$2,0)+1,0),0)</f>
        <v>0</v>
      </c>
      <c r="P570" s="25">
        <f>IFERROR(VLOOKUP($A570,'TD SOP+PROFORM MOD'!$A$5:$AD$750,MATCH(P$4,'TD SOP+PROFORM MOD'!$B$2:$AD$2,0)+1,0),0)+IFERROR(VLOOKUP($A570,'TD SOP+PROFORM MOD'!$A$5:$AD$750,MATCH(P$2,'TD SOP+PROFORM MOD'!$B$2:$AD$2,0)+1,0),0)</f>
        <v>0</v>
      </c>
      <c r="Q570" s="26" t="str">
        <f t="shared" si="133"/>
        <v/>
      </c>
      <c r="R570" s="25">
        <f>IFERROR(VLOOKUP($A570,'TD SOP+PROFORM MOD'!$A$5:$AD$750,MATCH(R$4,'TD SOP+PROFORM MOD'!$B$2:$AD$2,0)+1,0),0)+IFERROR(VLOOKUP($A570,'TD SOP+PROFORM MOD'!$A$5:$AD$750,MATCH(R$2,'TD SOP+PROFORM MOD'!$B$2:$AD$2,0)+1,0),0)</f>
        <v>0</v>
      </c>
      <c r="S570" s="25">
        <f>IFERROR(VLOOKUP($A570,'TD SOP+PROFORM MOD'!$A$5:$AD$750,MATCH(S$4,'TD SOP+PROFORM MOD'!$B$2:$AD$2,0)+1,0),0)+IFERROR(VLOOKUP($A570,'TD SOP+PROFORM MOD'!$A$5:$AD$750,MATCH(S$2,'TD SOP+PROFORM MOD'!$B$2:$AD$2,0)+1,0),0)</f>
        <v>0</v>
      </c>
      <c r="T570" s="26" t="str">
        <f t="shared" si="134"/>
        <v/>
      </c>
      <c r="U570" s="25">
        <f>IFERROR(VLOOKUP($A570,'TD SOP+PROFORM MOD'!$A$5:$AD$750,MATCH(U$4,'TD SOP+PROFORM MOD'!$B$2:$AD$2,0)+1,0),0)+IFERROR(VLOOKUP($A570,'TD SOP+PROFORM MOD'!$A$5:$AD$750,MATCH(U$2,'TD SOP+PROFORM MOD'!$B$2:$AD$2,0)+1,0),0)</f>
        <v>0</v>
      </c>
      <c r="V570" s="25">
        <f>IFERROR(VLOOKUP($A570,'TD SOP+PROFORM MOD'!$A$5:$AD$750,MATCH(V$4,'TD SOP+PROFORM MOD'!$B$2:$AD$2,0)+1,0),0)+IFERROR(VLOOKUP($A570,'TD SOP+PROFORM MOD'!$A$5:$AD$750,MATCH(V$2,'TD SOP+PROFORM MOD'!$B$2:$AD$2,0)+1,0),0)</f>
        <v>0</v>
      </c>
      <c r="W570" s="26" t="str">
        <f t="shared" si="135"/>
        <v/>
      </c>
      <c r="X570" s="25">
        <f>IFERROR(VLOOKUP($A570,'TD SOP+PROFORM MOD'!$A$5:$AD$750,MATCH(X$4,'TD SOP+PROFORM MOD'!$B$2:$AD$2,0)+1,0),0)+IFERROR(VLOOKUP($A570,'TD SOP+PROFORM MOD'!$A$5:$AD$750,MATCH(X$2,'TD SOP+PROFORM MOD'!$B$2:$AD$2,0)+1,0),0)</f>
        <v>0</v>
      </c>
      <c r="Y570" s="25">
        <f>IFERROR(VLOOKUP($A570,'TD SOP+PROFORM MOD'!$A$5:$AD$750,MATCH(Y$4,'TD SOP+PROFORM MOD'!$B$2:$AD$2,0)+1,0),0)+IFERROR(VLOOKUP($A570,'TD SOP+PROFORM MOD'!$A$5:$AD$750,MATCH(Y$2,'TD SOP+PROFORM MOD'!$B$2:$AD$2,0)+1,0),0)</f>
        <v>0</v>
      </c>
      <c r="Z570" s="26" t="str">
        <f t="shared" si="136"/>
        <v/>
      </c>
      <c r="AA570" s="25">
        <f>IFERROR(VLOOKUP($A570,'TD SOP+PROFORM MOD'!$A$5:$AD$750,MATCH(AA$4,'TD SOP+PROFORM MOD'!$B$2:$AD$2,0)+1,0),0)+IFERROR(VLOOKUP($A570,'TD SOP+PROFORM MOD'!$A$5:$AD$750,MATCH(AA$2,'TD SOP+PROFORM MOD'!$B$2:$AD$2,0)+1,0),0)</f>
        <v>0</v>
      </c>
      <c r="AB570" s="25">
        <f>IFERROR(VLOOKUP($A570,'TD SOP+PROFORM MOD'!$A$5:$AD$750,MATCH(AB$4,'TD SOP+PROFORM MOD'!$B$2:$AD$2,0)+1,0),0)+IFERROR(VLOOKUP($A570,'TD SOP+PROFORM MOD'!$A$5:$AD$750,MATCH(AB$2,'TD SOP+PROFORM MOD'!$B$2:$AD$2,0)+1,0),0)</f>
        <v>0</v>
      </c>
      <c r="AC570" s="26" t="str">
        <f t="shared" si="137"/>
        <v/>
      </c>
      <c r="AD570" s="25">
        <f>IFERROR(VLOOKUP($A570,'TD SOP+PROFORM MOD'!$A$5:$AD$750,MATCH(AD$4,'TD SOP+PROFORM MOD'!$B$2:$AD$2,0)+1,0),0)+IFERROR(VLOOKUP($A570,'TD SOP+PROFORM MOD'!$A$5:$AD$750,MATCH(AD$2,'TD SOP+PROFORM MOD'!$B$2:$AD$2,0)+1,0),0)</f>
        <v>0</v>
      </c>
      <c r="AE570" s="25">
        <f>IFERROR(VLOOKUP($A570,'TD SOP+PROFORM MOD'!$A$5:$AD$750,MATCH(AE$4,'TD SOP+PROFORM MOD'!$B$2:$AD$2,0)+1,0),0)+IFERROR(VLOOKUP($A570,'TD SOP+PROFORM MOD'!$A$5:$AD$750,MATCH(AE$2,'TD SOP+PROFORM MOD'!$B$2:$AD$2,0)+1,0),0)</f>
        <v>0</v>
      </c>
      <c r="AF570" s="26" t="str">
        <f t="shared" si="138"/>
        <v/>
      </c>
      <c r="AG570" s="25">
        <f>IFERROR(VLOOKUP($A570,'TD SOP+PROFORM MOD'!$A$5:$AD$750,MATCH(AG$4,'TD SOP+PROFORM MOD'!$B$2:$AD$2,0)+1,0),0)+IFERROR(VLOOKUP($A570,'TD SOP+PROFORM MOD'!$A$5:$AD$750,MATCH(AG$2,'TD SOP+PROFORM MOD'!$B$2:$AD$2,0)+1,0),0)</f>
        <v>0</v>
      </c>
      <c r="AH570" s="25">
        <f>IFERROR(VLOOKUP($A570,'TD SOP+PROFORM MOD'!$A$5:$AD$750,MATCH(AH$4,'TD SOP+PROFORM MOD'!$B$2:$AD$2,0)+1,0),0)+IFERROR(VLOOKUP($A570,'TD SOP+PROFORM MOD'!$A$5:$AD$750,MATCH(AH$2,'TD SOP+PROFORM MOD'!$B$2:$AD$2,0)+1,0),0)</f>
        <v>0</v>
      </c>
      <c r="AI570" s="26" t="str">
        <f t="shared" si="139"/>
        <v/>
      </c>
      <c r="AJ570" s="25">
        <f>IFERROR(VLOOKUP($A570,'TD SOP+PROFORM MOD'!$A$5:$AD$750,MATCH(AJ$4,'TD SOP+PROFORM MOD'!$B$2:$AD$2,0)+1,0),0)+IFERROR(VLOOKUP($A570,'TD SOP+PROFORM MOD'!$A$5:$AD$750,MATCH(AJ$2,'TD SOP+PROFORM MOD'!$B$2:$AD$2,0)+1,0),0)</f>
        <v>0</v>
      </c>
      <c r="AK570" s="25">
        <f>IFERROR(VLOOKUP($A570,'TD SOP+PROFORM MOD'!$A$5:$AD$750,MATCH(AK$4,'TD SOP+PROFORM MOD'!$B$2:$AD$2,0)+1,0),0)+IFERROR(VLOOKUP($A570,'TD SOP+PROFORM MOD'!$A$5:$AD$750,MATCH(AK$2,'TD SOP+PROFORM MOD'!$B$2:$AD$2,0)+1,0),0)</f>
        <v>0</v>
      </c>
      <c r="AL570" s="26" t="str">
        <f t="shared" si="140"/>
        <v/>
      </c>
      <c r="AM570" s="25">
        <f t="shared" si="142"/>
        <v>0</v>
      </c>
      <c r="AN570" s="25">
        <f t="shared" si="142"/>
        <v>0</v>
      </c>
      <c r="AO570" s="26" t="str">
        <f t="shared" si="141"/>
        <v/>
      </c>
      <c r="AR570" s="25">
        <f>SUMIF('B&amp;S YTD LFY'!B:B,"="&amp;A570,'B&amp;S YTD LFY'!C:C)</f>
        <v>0</v>
      </c>
      <c r="AS570" s="25">
        <f t="shared" si="143"/>
        <v>0</v>
      </c>
      <c r="AT570" s="25"/>
    </row>
    <row r="571" spans="1:46" x14ac:dyDescent="0.35">
      <c r="A571" s="24">
        <f>IF(AND('TD SOP+PROFORM MOD'!A568&lt;&gt;"",'TD SOP+PROFORM MOD'!A568&lt;&gt;"TOTAL"),'TD SOP+PROFORM MOD'!A568,0)</f>
        <v>0</v>
      </c>
      <c r="C571" s="25" t="str">
        <f>IFERROR(VLOOKUP($A571,'TD SOP+PROFORM MOD'!$A$5:$AD$750,MATCH(C$4,'TD SOP+PROFORM MOD'!$B$2:$AT$2,0)+1,0),"")</f>
        <v/>
      </c>
      <c r="D571" s="25" t="str">
        <f>IFERROR(VLOOKUP($A571,'TD SOP+PROFORM MOD'!$A$5:$AD$750,MATCH(D$4,'TD SOP+PROFORM MOD'!$B$2:$AT$2,0)+1,0),"")</f>
        <v/>
      </c>
      <c r="E571" s="26" t="str">
        <f t="shared" si="129"/>
        <v/>
      </c>
      <c r="F571" s="25" t="str">
        <f>IFERROR(VLOOKUP($A571,'TD SOP+PROFORM MOD'!$A$5:$AD$750,MATCH(F$4,'TD SOP+PROFORM MOD'!$B$2:$AT$2,0)+1,0),"")</f>
        <v/>
      </c>
      <c r="G571" s="25" t="str">
        <f>IFERROR(VLOOKUP($A571,'TD SOP+PROFORM MOD'!$A$5:$AD$750,MATCH(G$4,'TD SOP+PROFORM MOD'!$B$2:$AT$2,0)+1,0),"")</f>
        <v/>
      </c>
      <c r="H571" s="26" t="str">
        <f t="shared" si="130"/>
        <v/>
      </c>
      <c r="I571" s="25" t="str">
        <f>IFERROR(VLOOKUP($A571,'TD SOP+PROFORM MOD'!$A$5:$AD$750,MATCH(I$4,'TD SOP+PROFORM MOD'!$B$2:$AT$2,0)+1,0),"")</f>
        <v/>
      </c>
      <c r="J571" s="25" t="str">
        <f>IFERROR(VLOOKUP($A571,'TD SOP+PROFORM MOD'!$A$5:$AD$750,MATCH(J$4,'TD SOP+PROFORM MOD'!$B$2:$AT$2,0)+1,0),"")</f>
        <v/>
      </c>
      <c r="K571" s="26" t="str">
        <f t="shared" si="131"/>
        <v/>
      </c>
      <c r="L571" s="25" t="str">
        <f>IFERROR(VLOOKUP($A571,'TD SOP+PROFORM MOD'!$A$5:$AD$750,MATCH(L$4,'TD SOP+PROFORM MOD'!$B$2:$AT$2,0)+1,0),"")</f>
        <v/>
      </c>
      <c r="M571" s="25" t="str">
        <f>IFERROR(VLOOKUP($A571,'TD SOP+PROFORM MOD'!$A$5:$AD$750,MATCH(M$4,'TD SOP+PROFORM MOD'!$B$2:$AT$2,0)+1,0),"")</f>
        <v/>
      </c>
      <c r="N571" s="26" t="str">
        <f t="shared" si="132"/>
        <v/>
      </c>
      <c r="O571" s="25">
        <f>IFERROR(VLOOKUP($A571,'TD SOP+PROFORM MOD'!$A$5:$AD$750,MATCH(O$4,'TD SOP+PROFORM MOD'!$B$2:$AD$2,0)+1,0),0)+IFERROR(VLOOKUP($A571,'TD SOP+PROFORM MOD'!$A$5:$AD$750,MATCH(O$2,'TD SOP+PROFORM MOD'!$B$2:$AD$2,0)+1,0),0)</f>
        <v>0</v>
      </c>
      <c r="P571" s="25">
        <f>IFERROR(VLOOKUP($A571,'TD SOP+PROFORM MOD'!$A$5:$AD$750,MATCH(P$4,'TD SOP+PROFORM MOD'!$B$2:$AD$2,0)+1,0),0)+IFERROR(VLOOKUP($A571,'TD SOP+PROFORM MOD'!$A$5:$AD$750,MATCH(P$2,'TD SOP+PROFORM MOD'!$B$2:$AD$2,0)+1,0),0)</f>
        <v>0</v>
      </c>
      <c r="Q571" s="26" t="str">
        <f t="shared" si="133"/>
        <v/>
      </c>
      <c r="R571" s="25">
        <f>IFERROR(VLOOKUP($A571,'TD SOP+PROFORM MOD'!$A$5:$AD$750,MATCH(R$4,'TD SOP+PROFORM MOD'!$B$2:$AD$2,0)+1,0),0)+IFERROR(VLOOKUP($A571,'TD SOP+PROFORM MOD'!$A$5:$AD$750,MATCH(R$2,'TD SOP+PROFORM MOD'!$B$2:$AD$2,0)+1,0),0)</f>
        <v>0</v>
      </c>
      <c r="S571" s="25">
        <f>IFERROR(VLOOKUP($A571,'TD SOP+PROFORM MOD'!$A$5:$AD$750,MATCH(S$4,'TD SOP+PROFORM MOD'!$B$2:$AD$2,0)+1,0),0)+IFERROR(VLOOKUP($A571,'TD SOP+PROFORM MOD'!$A$5:$AD$750,MATCH(S$2,'TD SOP+PROFORM MOD'!$B$2:$AD$2,0)+1,0),0)</f>
        <v>0</v>
      </c>
      <c r="T571" s="26" t="str">
        <f t="shared" si="134"/>
        <v/>
      </c>
      <c r="U571" s="25">
        <f>IFERROR(VLOOKUP($A571,'TD SOP+PROFORM MOD'!$A$5:$AD$750,MATCH(U$4,'TD SOP+PROFORM MOD'!$B$2:$AD$2,0)+1,0),0)+IFERROR(VLOOKUP($A571,'TD SOP+PROFORM MOD'!$A$5:$AD$750,MATCH(U$2,'TD SOP+PROFORM MOD'!$B$2:$AD$2,0)+1,0),0)</f>
        <v>0</v>
      </c>
      <c r="V571" s="25">
        <f>IFERROR(VLOOKUP($A571,'TD SOP+PROFORM MOD'!$A$5:$AD$750,MATCH(V$4,'TD SOP+PROFORM MOD'!$B$2:$AD$2,0)+1,0),0)+IFERROR(VLOOKUP($A571,'TD SOP+PROFORM MOD'!$A$5:$AD$750,MATCH(V$2,'TD SOP+PROFORM MOD'!$B$2:$AD$2,0)+1,0),0)</f>
        <v>0</v>
      </c>
      <c r="W571" s="26" t="str">
        <f t="shared" si="135"/>
        <v/>
      </c>
      <c r="X571" s="25">
        <f>IFERROR(VLOOKUP($A571,'TD SOP+PROFORM MOD'!$A$5:$AD$750,MATCH(X$4,'TD SOP+PROFORM MOD'!$B$2:$AD$2,0)+1,0),0)+IFERROR(VLOOKUP($A571,'TD SOP+PROFORM MOD'!$A$5:$AD$750,MATCH(X$2,'TD SOP+PROFORM MOD'!$B$2:$AD$2,0)+1,0),0)</f>
        <v>0</v>
      </c>
      <c r="Y571" s="25">
        <f>IFERROR(VLOOKUP($A571,'TD SOP+PROFORM MOD'!$A$5:$AD$750,MATCH(Y$4,'TD SOP+PROFORM MOD'!$B$2:$AD$2,0)+1,0),0)+IFERROR(VLOOKUP($A571,'TD SOP+PROFORM MOD'!$A$5:$AD$750,MATCH(Y$2,'TD SOP+PROFORM MOD'!$B$2:$AD$2,0)+1,0),0)</f>
        <v>0</v>
      </c>
      <c r="Z571" s="26" t="str">
        <f t="shared" si="136"/>
        <v/>
      </c>
      <c r="AA571" s="25">
        <f>IFERROR(VLOOKUP($A571,'TD SOP+PROFORM MOD'!$A$5:$AD$750,MATCH(AA$4,'TD SOP+PROFORM MOD'!$B$2:$AD$2,0)+1,0),0)+IFERROR(VLOOKUP($A571,'TD SOP+PROFORM MOD'!$A$5:$AD$750,MATCH(AA$2,'TD SOP+PROFORM MOD'!$B$2:$AD$2,0)+1,0),0)</f>
        <v>0</v>
      </c>
      <c r="AB571" s="25">
        <f>IFERROR(VLOOKUP($A571,'TD SOP+PROFORM MOD'!$A$5:$AD$750,MATCH(AB$4,'TD SOP+PROFORM MOD'!$B$2:$AD$2,0)+1,0),0)+IFERROR(VLOOKUP($A571,'TD SOP+PROFORM MOD'!$A$5:$AD$750,MATCH(AB$2,'TD SOP+PROFORM MOD'!$B$2:$AD$2,0)+1,0),0)</f>
        <v>0</v>
      </c>
      <c r="AC571" s="26" t="str">
        <f t="shared" si="137"/>
        <v/>
      </c>
      <c r="AD571" s="25">
        <f>IFERROR(VLOOKUP($A571,'TD SOP+PROFORM MOD'!$A$5:$AD$750,MATCH(AD$4,'TD SOP+PROFORM MOD'!$B$2:$AD$2,0)+1,0),0)+IFERROR(VLOOKUP($A571,'TD SOP+PROFORM MOD'!$A$5:$AD$750,MATCH(AD$2,'TD SOP+PROFORM MOD'!$B$2:$AD$2,0)+1,0),0)</f>
        <v>0</v>
      </c>
      <c r="AE571" s="25">
        <f>IFERROR(VLOOKUP($A571,'TD SOP+PROFORM MOD'!$A$5:$AD$750,MATCH(AE$4,'TD SOP+PROFORM MOD'!$B$2:$AD$2,0)+1,0),0)+IFERROR(VLOOKUP($A571,'TD SOP+PROFORM MOD'!$A$5:$AD$750,MATCH(AE$2,'TD SOP+PROFORM MOD'!$B$2:$AD$2,0)+1,0),0)</f>
        <v>0</v>
      </c>
      <c r="AF571" s="26" t="str">
        <f t="shared" si="138"/>
        <v/>
      </c>
      <c r="AG571" s="25">
        <f>IFERROR(VLOOKUP($A571,'TD SOP+PROFORM MOD'!$A$5:$AD$750,MATCH(AG$4,'TD SOP+PROFORM MOD'!$B$2:$AD$2,0)+1,0),0)+IFERROR(VLOOKUP($A571,'TD SOP+PROFORM MOD'!$A$5:$AD$750,MATCH(AG$2,'TD SOP+PROFORM MOD'!$B$2:$AD$2,0)+1,0),0)</f>
        <v>0</v>
      </c>
      <c r="AH571" s="25">
        <f>IFERROR(VLOOKUP($A571,'TD SOP+PROFORM MOD'!$A$5:$AD$750,MATCH(AH$4,'TD SOP+PROFORM MOD'!$B$2:$AD$2,0)+1,0),0)+IFERROR(VLOOKUP($A571,'TD SOP+PROFORM MOD'!$A$5:$AD$750,MATCH(AH$2,'TD SOP+PROFORM MOD'!$B$2:$AD$2,0)+1,0),0)</f>
        <v>0</v>
      </c>
      <c r="AI571" s="26" t="str">
        <f t="shared" si="139"/>
        <v/>
      </c>
      <c r="AJ571" s="25">
        <f>IFERROR(VLOOKUP($A571,'TD SOP+PROFORM MOD'!$A$5:$AD$750,MATCH(AJ$4,'TD SOP+PROFORM MOD'!$B$2:$AD$2,0)+1,0),0)+IFERROR(VLOOKUP($A571,'TD SOP+PROFORM MOD'!$A$5:$AD$750,MATCH(AJ$2,'TD SOP+PROFORM MOD'!$B$2:$AD$2,0)+1,0),0)</f>
        <v>0</v>
      </c>
      <c r="AK571" s="25">
        <f>IFERROR(VLOOKUP($A571,'TD SOP+PROFORM MOD'!$A$5:$AD$750,MATCH(AK$4,'TD SOP+PROFORM MOD'!$B$2:$AD$2,0)+1,0),0)+IFERROR(VLOOKUP($A571,'TD SOP+PROFORM MOD'!$A$5:$AD$750,MATCH(AK$2,'TD SOP+PROFORM MOD'!$B$2:$AD$2,0)+1,0),0)</f>
        <v>0</v>
      </c>
      <c r="AL571" s="26" t="str">
        <f t="shared" si="140"/>
        <v/>
      </c>
      <c r="AM571" s="25">
        <f t="shared" si="142"/>
        <v>0</v>
      </c>
      <c r="AN571" s="25">
        <f t="shared" si="142"/>
        <v>0</v>
      </c>
      <c r="AO571" s="26" t="str">
        <f t="shared" si="141"/>
        <v/>
      </c>
      <c r="AR571" s="25">
        <f>SUMIF('B&amp;S YTD LFY'!B:B,"="&amp;A571,'B&amp;S YTD LFY'!C:C)</f>
        <v>0</v>
      </c>
      <c r="AS571" s="25">
        <f t="shared" si="143"/>
        <v>0</v>
      </c>
      <c r="AT571" s="25"/>
    </row>
    <row r="572" spans="1:46" x14ac:dyDescent="0.35">
      <c r="A572" s="24">
        <f>IF(AND('TD SOP+PROFORM MOD'!A569&lt;&gt;"",'TD SOP+PROFORM MOD'!A569&lt;&gt;"TOTAL"),'TD SOP+PROFORM MOD'!A569,0)</f>
        <v>0</v>
      </c>
      <c r="C572" s="25" t="str">
        <f>IFERROR(VLOOKUP($A572,'TD SOP+PROFORM MOD'!$A$5:$AD$750,MATCH(C$4,'TD SOP+PROFORM MOD'!$B$2:$AT$2,0)+1,0),"")</f>
        <v/>
      </c>
      <c r="D572" s="25" t="str">
        <f>IFERROR(VLOOKUP($A572,'TD SOP+PROFORM MOD'!$A$5:$AD$750,MATCH(D$4,'TD SOP+PROFORM MOD'!$B$2:$AT$2,0)+1,0),"")</f>
        <v/>
      </c>
      <c r="E572" s="26" t="str">
        <f t="shared" si="129"/>
        <v/>
      </c>
      <c r="F572" s="25" t="str">
        <f>IFERROR(VLOOKUP($A572,'TD SOP+PROFORM MOD'!$A$5:$AD$750,MATCH(F$4,'TD SOP+PROFORM MOD'!$B$2:$AT$2,0)+1,0),"")</f>
        <v/>
      </c>
      <c r="G572" s="25" t="str">
        <f>IFERROR(VLOOKUP($A572,'TD SOP+PROFORM MOD'!$A$5:$AD$750,MATCH(G$4,'TD SOP+PROFORM MOD'!$B$2:$AT$2,0)+1,0),"")</f>
        <v/>
      </c>
      <c r="H572" s="26" t="str">
        <f t="shared" si="130"/>
        <v/>
      </c>
      <c r="I572" s="25" t="str">
        <f>IFERROR(VLOOKUP($A572,'TD SOP+PROFORM MOD'!$A$5:$AD$750,MATCH(I$4,'TD SOP+PROFORM MOD'!$B$2:$AT$2,0)+1,0),"")</f>
        <v/>
      </c>
      <c r="J572" s="25" t="str">
        <f>IFERROR(VLOOKUP($A572,'TD SOP+PROFORM MOD'!$A$5:$AD$750,MATCH(J$4,'TD SOP+PROFORM MOD'!$B$2:$AT$2,0)+1,0),"")</f>
        <v/>
      </c>
      <c r="K572" s="26" t="str">
        <f t="shared" si="131"/>
        <v/>
      </c>
      <c r="L572" s="25" t="str">
        <f>IFERROR(VLOOKUP($A572,'TD SOP+PROFORM MOD'!$A$5:$AD$750,MATCH(L$4,'TD SOP+PROFORM MOD'!$B$2:$AT$2,0)+1,0),"")</f>
        <v/>
      </c>
      <c r="M572" s="25" t="str">
        <f>IFERROR(VLOOKUP($A572,'TD SOP+PROFORM MOD'!$A$5:$AD$750,MATCH(M$4,'TD SOP+PROFORM MOD'!$B$2:$AT$2,0)+1,0),"")</f>
        <v/>
      </c>
      <c r="N572" s="26" t="str">
        <f t="shared" si="132"/>
        <v/>
      </c>
      <c r="O572" s="25">
        <f>IFERROR(VLOOKUP($A572,'TD SOP+PROFORM MOD'!$A$5:$AD$750,MATCH(O$4,'TD SOP+PROFORM MOD'!$B$2:$AD$2,0)+1,0),0)+IFERROR(VLOOKUP($A572,'TD SOP+PROFORM MOD'!$A$5:$AD$750,MATCH(O$2,'TD SOP+PROFORM MOD'!$B$2:$AD$2,0)+1,0),0)</f>
        <v>0</v>
      </c>
      <c r="P572" s="25">
        <f>IFERROR(VLOOKUP($A572,'TD SOP+PROFORM MOD'!$A$5:$AD$750,MATCH(P$4,'TD SOP+PROFORM MOD'!$B$2:$AD$2,0)+1,0),0)+IFERROR(VLOOKUP($A572,'TD SOP+PROFORM MOD'!$A$5:$AD$750,MATCH(P$2,'TD SOP+PROFORM MOD'!$B$2:$AD$2,0)+1,0),0)</f>
        <v>0</v>
      </c>
      <c r="Q572" s="26" t="str">
        <f t="shared" si="133"/>
        <v/>
      </c>
      <c r="R572" s="25">
        <f>IFERROR(VLOOKUP($A572,'TD SOP+PROFORM MOD'!$A$5:$AD$750,MATCH(R$4,'TD SOP+PROFORM MOD'!$B$2:$AD$2,0)+1,0),0)+IFERROR(VLOOKUP($A572,'TD SOP+PROFORM MOD'!$A$5:$AD$750,MATCH(R$2,'TD SOP+PROFORM MOD'!$B$2:$AD$2,0)+1,0),0)</f>
        <v>0</v>
      </c>
      <c r="S572" s="25">
        <f>IFERROR(VLOOKUP($A572,'TD SOP+PROFORM MOD'!$A$5:$AD$750,MATCH(S$4,'TD SOP+PROFORM MOD'!$B$2:$AD$2,0)+1,0),0)+IFERROR(VLOOKUP($A572,'TD SOP+PROFORM MOD'!$A$5:$AD$750,MATCH(S$2,'TD SOP+PROFORM MOD'!$B$2:$AD$2,0)+1,0),0)</f>
        <v>0</v>
      </c>
      <c r="T572" s="26" t="str">
        <f t="shared" si="134"/>
        <v/>
      </c>
      <c r="U572" s="25">
        <f>IFERROR(VLOOKUP($A572,'TD SOP+PROFORM MOD'!$A$5:$AD$750,MATCH(U$4,'TD SOP+PROFORM MOD'!$B$2:$AD$2,0)+1,0),0)+IFERROR(VLOOKUP($A572,'TD SOP+PROFORM MOD'!$A$5:$AD$750,MATCH(U$2,'TD SOP+PROFORM MOD'!$B$2:$AD$2,0)+1,0),0)</f>
        <v>0</v>
      </c>
      <c r="V572" s="25">
        <f>IFERROR(VLOOKUP($A572,'TD SOP+PROFORM MOD'!$A$5:$AD$750,MATCH(V$4,'TD SOP+PROFORM MOD'!$B$2:$AD$2,0)+1,0),0)+IFERROR(VLOOKUP($A572,'TD SOP+PROFORM MOD'!$A$5:$AD$750,MATCH(V$2,'TD SOP+PROFORM MOD'!$B$2:$AD$2,0)+1,0),0)</f>
        <v>0</v>
      </c>
      <c r="W572" s="26" t="str">
        <f t="shared" si="135"/>
        <v/>
      </c>
      <c r="X572" s="25">
        <f>IFERROR(VLOOKUP($A572,'TD SOP+PROFORM MOD'!$A$5:$AD$750,MATCH(X$4,'TD SOP+PROFORM MOD'!$B$2:$AD$2,0)+1,0),0)+IFERROR(VLOOKUP($A572,'TD SOP+PROFORM MOD'!$A$5:$AD$750,MATCH(X$2,'TD SOP+PROFORM MOD'!$B$2:$AD$2,0)+1,0),0)</f>
        <v>0</v>
      </c>
      <c r="Y572" s="25">
        <f>IFERROR(VLOOKUP($A572,'TD SOP+PROFORM MOD'!$A$5:$AD$750,MATCH(Y$4,'TD SOP+PROFORM MOD'!$B$2:$AD$2,0)+1,0),0)+IFERROR(VLOOKUP($A572,'TD SOP+PROFORM MOD'!$A$5:$AD$750,MATCH(Y$2,'TD SOP+PROFORM MOD'!$B$2:$AD$2,0)+1,0),0)</f>
        <v>0</v>
      </c>
      <c r="Z572" s="26" t="str">
        <f t="shared" si="136"/>
        <v/>
      </c>
      <c r="AA572" s="25">
        <f>IFERROR(VLOOKUP($A572,'TD SOP+PROFORM MOD'!$A$5:$AD$750,MATCH(AA$4,'TD SOP+PROFORM MOD'!$B$2:$AD$2,0)+1,0),0)+IFERROR(VLOOKUP($A572,'TD SOP+PROFORM MOD'!$A$5:$AD$750,MATCH(AA$2,'TD SOP+PROFORM MOD'!$B$2:$AD$2,0)+1,0),0)</f>
        <v>0</v>
      </c>
      <c r="AB572" s="25">
        <f>IFERROR(VLOOKUP($A572,'TD SOP+PROFORM MOD'!$A$5:$AD$750,MATCH(AB$4,'TD SOP+PROFORM MOD'!$B$2:$AD$2,0)+1,0),0)+IFERROR(VLOOKUP($A572,'TD SOP+PROFORM MOD'!$A$5:$AD$750,MATCH(AB$2,'TD SOP+PROFORM MOD'!$B$2:$AD$2,0)+1,0),0)</f>
        <v>0</v>
      </c>
      <c r="AC572" s="26" t="str">
        <f t="shared" si="137"/>
        <v/>
      </c>
      <c r="AD572" s="25">
        <f>IFERROR(VLOOKUP($A572,'TD SOP+PROFORM MOD'!$A$5:$AD$750,MATCH(AD$4,'TD SOP+PROFORM MOD'!$B$2:$AD$2,0)+1,0),0)+IFERROR(VLOOKUP($A572,'TD SOP+PROFORM MOD'!$A$5:$AD$750,MATCH(AD$2,'TD SOP+PROFORM MOD'!$B$2:$AD$2,0)+1,0),0)</f>
        <v>0</v>
      </c>
      <c r="AE572" s="25">
        <f>IFERROR(VLOOKUP($A572,'TD SOP+PROFORM MOD'!$A$5:$AD$750,MATCH(AE$4,'TD SOP+PROFORM MOD'!$B$2:$AD$2,0)+1,0),0)+IFERROR(VLOOKUP($A572,'TD SOP+PROFORM MOD'!$A$5:$AD$750,MATCH(AE$2,'TD SOP+PROFORM MOD'!$B$2:$AD$2,0)+1,0),0)</f>
        <v>0</v>
      </c>
      <c r="AF572" s="26" t="str">
        <f t="shared" si="138"/>
        <v/>
      </c>
      <c r="AG572" s="25">
        <f>IFERROR(VLOOKUP($A572,'TD SOP+PROFORM MOD'!$A$5:$AD$750,MATCH(AG$4,'TD SOP+PROFORM MOD'!$B$2:$AD$2,0)+1,0),0)+IFERROR(VLOOKUP($A572,'TD SOP+PROFORM MOD'!$A$5:$AD$750,MATCH(AG$2,'TD SOP+PROFORM MOD'!$B$2:$AD$2,0)+1,0),0)</f>
        <v>0</v>
      </c>
      <c r="AH572" s="25">
        <f>IFERROR(VLOOKUP($A572,'TD SOP+PROFORM MOD'!$A$5:$AD$750,MATCH(AH$4,'TD SOP+PROFORM MOD'!$B$2:$AD$2,0)+1,0),0)+IFERROR(VLOOKUP($A572,'TD SOP+PROFORM MOD'!$A$5:$AD$750,MATCH(AH$2,'TD SOP+PROFORM MOD'!$B$2:$AD$2,0)+1,0),0)</f>
        <v>0</v>
      </c>
      <c r="AI572" s="26" t="str">
        <f t="shared" si="139"/>
        <v/>
      </c>
      <c r="AJ572" s="25">
        <f>IFERROR(VLOOKUP($A572,'TD SOP+PROFORM MOD'!$A$5:$AD$750,MATCH(AJ$4,'TD SOP+PROFORM MOD'!$B$2:$AD$2,0)+1,0),0)+IFERROR(VLOOKUP($A572,'TD SOP+PROFORM MOD'!$A$5:$AD$750,MATCH(AJ$2,'TD SOP+PROFORM MOD'!$B$2:$AD$2,0)+1,0),0)</f>
        <v>0</v>
      </c>
      <c r="AK572" s="25">
        <f>IFERROR(VLOOKUP($A572,'TD SOP+PROFORM MOD'!$A$5:$AD$750,MATCH(AK$4,'TD SOP+PROFORM MOD'!$B$2:$AD$2,0)+1,0),0)+IFERROR(VLOOKUP($A572,'TD SOP+PROFORM MOD'!$A$5:$AD$750,MATCH(AK$2,'TD SOP+PROFORM MOD'!$B$2:$AD$2,0)+1,0),0)</f>
        <v>0</v>
      </c>
      <c r="AL572" s="26" t="str">
        <f t="shared" si="140"/>
        <v/>
      </c>
      <c r="AM572" s="25">
        <f t="shared" si="142"/>
        <v>0</v>
      </c>
      <c r="AN572" s="25">
        <f t="shared" si="142"/>
        <v>0</v>
      </c>
      <c r="AO572" s="26" t="str">
        <f t="shared" si="141"/>
        <v/>
      </c>
      <c r="AR572" s="25">
        <f>SUMIF('B&amp;S YTD LFY'!B:B,"="&amp;A572,'B&amp;S YTD LFY'!C:C)</f>
        <v>0</v>
      </c>
      <c r="AS572" s="25">
        <f t="shared" si="143"/>
        <v>0</v>
      </c>
      <c r="AT572" s="25"/>
    </row>
    <row r="573" spans="1:46" x14ac:dyDescent="0.35">
      <c r="A573" s="24">
        <f>IF(AND('TD SOP+PROFORM MOD'!A570&lt;&gt;"",'TD SOP+PROFORM MOD'!A570&lt;&gt;"TOTAL"),'TD SOP+PROFORM MOD'!A570,0)</f>
        <v>0</v>
      </c>
      <c r="C573" s="25" t="str">
        <f>IFERROR(VLOOKUP($A573,'TD SOP+PROFORM MOD'!$A$5:$AD$750,MATCH(C$4,'TD SOP+PROFORM MOD'!$B$2:$AT$2,0)+1,0),"")</f>
        <v/>
      </c>
      <c r="D573" s="25" t="str">
        <f>IFERROR(VLOOKUP($A573,'TD SOP+PROFORM MOD'!$A$5:$AD$750,MATCH(D$4,'TD SOP+PROFORM MOD'!$B$2:$AT$2,0)+1,0),"")</f>
        <v/>
      </c>
      <c r="E573" s="26" t="str">
        <f t="shared" si="129"/>
        <v/>
      </c>
      <c r="F573" s="25" t="str">
        <f>IFERROR(VLOOKUP($A573,'TD SOP+PROFORM MOD'!$A$5:$AD$750,MATCH(F$4,'TD SOP+PROFORM MOD'!$B$2:$AT$2,0)+1,0),"")</f>
        <v/>
      </c>
      <c r="G573" s="25" t="str">
        <f>IFERROR(VLOOKUP($A573,'TD SOP+PROFORM MOD'!$A$5:$AD$750,MATCH(G$4,'TD SOP+PROFORM MOD'!$B$2:$AT$2,0)+1,0),"")</f>
        <v/>
      </c>
      <c r="H573" s="26" t="str">
        <f t="shared" si="130"/>
        <v/>
      </c>
      <c r="I573" s="25" t="str">
        <f>IFERROR(VLOOKUP($A573,'TD SOP+PROFORM MOD'!$A$5:$AD$750,MATCH(I$4,'TD SOP+PROFORM MOD'!$B$2:$AT$2,0)+1,0),"")</f>
        <v/>
      </c>
      <c r="J573" s="25" t="str">
        <f>IFERROR(VLOOKUP($A573,'TD SOP+PROFORM MOD'!$A$5:$AD$750,MATCH(J$4,'TD SOP+PROFORM MOD'!$B$2:$AT$2,0)+1,0),"")</f>
        <v/>
      </c>
      <c r="K573" s="26" t="str">
        <f t="shared" si="131"/>
        <v/>
      </c>
      <c r="L573" s="25" t="str">
        <f>IFERROR(VLOOKUP($A573,'TD SOP+PROFORM MOD'!$A$5:$AD$750,MATCH(L$4,'TD SOP+PROFORM MOD'!$B$2:$AT$2,0)+1,0),"")</f>
        <v/>
      </c>
      <c r="M573" s="25" t="str">
        <f>IFERROR(VLOOKUP($A573,'TD SOP+PROFORM MOD'!$A$5:$AD$750,MATCH(M$4,'TD SOP+PROFORM MOD'!$B$2:$AT$2,0)+1,0),"")</f>
        <v/>
      </c>
      <c r="N573" s="26" t="str">
        <f t="shared" si="132"/>
        <v/>
      </c>
      <c r="O573" s="25">
        <f>IFERROR(VLOOKUP($A573,'TD SOP+PROFORM MOD'!$A$5:$AD$750,MATCH(O$4,'TD SOP+PROFORM MOD'!$B$2:$AD$2,0)+1,0),0)+IFERROR(VLOOKUP($A573,'TD SOP+PROFORM MOD'!$A$5:$AD$750,MATCH(O$2,'TD SOP+PROFORM MOD'!$B$2:$AD$2,0)+1,0),0)</f>
        <v>0</v>
      </c>
      <c r="P573" s="25">
        <f>IFERROR(VLOOKUP($A573,'TD SOP+PROFORM MOD'!$A$5:$AD$750,MATCH(P$4,'TD SOP+PROFORM MOD'!$B$2:$AD$2,0)+1,0),0)+IFERROR(VLOOKUP($A573,'TD SOP+PROFORM MOD'!$A$5:$AD$750,MATCH(P$2,'TD SOP+PROFORM MOD'!$B$2:$AD$2,0)+1,0),0)</f>
        <v>0</v>
      </c>
      <c r="Q573" s="26" t="str">
        <f t="shared" si="133"/>
        <v/>
      </c>
      <c r="R573" s="25">
        <f>IFERROR(VLOOKUP($A573,'TD SOP+PROFORM MOD'!$A$5:$AD$750,MATCH(R$4,'TD SOP+PROFORM MOD'!$B$2:$AD$2,0)+1,0),0)+IFERROR(VLOOKUP($A573,'TD SOP+PROFORM MOD'!$A$5:$AD$750,MATCH(R$2,'TD SOP+PROFORM MOD'!$B$2:$AD$2,0)+1,0),0)</f>
        <v>0</v>
      </c>
      <c r="S573" s="25">
        <f>IFERROR(VLOOKUP($A573,'TD SOP+PROFORM MOD'!$A$5:$AD$750,MATCH(S$4,'TD SOP+PROFORM MOD'!$B$2:$AD$2,0)+1,0),0)+IFERROR(VLOOKUP($A573,'TD SOP+PROFORM MOD'!$A$5:$AD$750,MATCH(S$2,'TD SOP+PROFORM MOD'!$B$2:$AD$2,0)+1,0),0)</f>
        <v>0</v>
      </c>
      <c r="T573" s="26" t="str">
        <f t="shared" si="134"/>
        <v/>
      </c>
      <c r="U573" s="25">
        <f>IFERROR(VLOOKUP($A573,'TD SOP+PROFORM MOD'!$A$5:$AD$750,MATCH(U$4,'TD SOP+PROFORM MOD'!$B$2:$AD$2,0)+1,0),0)+IFERROR(VLOOKUP($A573,'TD SOP+PROFORM MOD'!$A$5:$AD$750,MATCH(U$2,'TD SOP+PROFORM MOD'!$B$2:$AD$2,0)+1,0),0)</f>
        <v>0</v>
      </c>
      <c r="V573" s="25">
        <f>IFERROR(VLOOKUP($A573,'TD SOP+PROFORM MOD'!$A$5:$AD$750,MATCH(V$4,'TD SOP+PROFORM MOD'!$B$2:$AD$2,0)+1,0),0)+IFERROR(VLOOKUP($A573,'TD SOP+PROFORM MOD'!$A$5:$AD$750,MATCH(V$2,'TD SOP+PROFORM MOD'!$B$2:$AD$2,0)+1,0),0)</f>
        <v>0</v>
      </c>
      <c r="W573" s="26" t="str">
        <f t="shared" si="135"/>
        <v/>
      </c>
      <c r="X573" s="25">
        <f>IFERROR(VLOOKUP($A573,'TD SOP+PROFORM MOD'!$A$5:$AD$750,MATCH(X$4,'TD SOP+PROFORM MOD'!$B$2:$AD$2,0)+1,0),0)+IFERROR(VLOOKUP($A573,'TD SOP+PROFORM MOD'!$A$5:$AD$750,MATCH(X$2,'TD SOP+PROFORM MOD'!$B$2:$AD$2,0)+1,0),0)</f>
        <v>0</v>
      </c>
      <c r="Y573" s="25">
        <f>IFERROR(VLOOKUP($A573,'TD SOP+PROFORM MOD'!$A$5:$AD$750,MATCH(Y$4,'TD SOP+PROFORM MOD'!$B$2:$AD$2,0)+1,0),0)+IFERROR(VLOOKUP($A573,'TD SOP+PROFORM MOD'!$A$5:$AD$750,MATCH(Y$2,'TD SOP+PROFORM MOD'!$B$2:$AD$2,0)+1,0),0)</f>
        <v>0</v>
      </c>
      <c r="Z573" s="26" t="str">
        <f t="shared" si="136"/>
        <v/>
      </c>
      <c r="AA573" s="25">
        <f>IFERROR(VLOOKUP($A573,'TD SOP+PROFORM MOD'!$A$5:$AD$750,MATCH(AA$4,'TD SOP+PROFORM MOD'!$B$2:$AD$2,0)+1,0),0)+IFERROR(VLOOKUP($A573,'TD SOP+PROFORM MOD'!$A$5:$AD$750,MATCH(AA$2,'TD SOP+PROFORM MOD'!$B$2:$AD$2,0)+1,0),0)</f>
        <v>0</v>
      </c>
      <c r="AB573" s="25">
        <f>IFERROR(VLOOKUP($A573,'TD SOP+PROFORM MOD'!$A$5:$AD$750,MATCH(AB$4,'TD SOP+PROFORM MOD'!$B$2:$AD$2,0)+1,0),0)+IFERROR(VLOOKUP($A573,'TD SOP+PROFORM MOD'!$A$5:$AD$750,MATCH(AB$2,'TD SOP+PROFORM MOD'!$B$2:$AD$2,0)+1,0),0)</f>
        <v>0</v>
      </c>
      <c r="AC573" s="26" t="str">
        <f t="shared" si="137"/>
        <v/>
      </c>
      <c r="AD573" s="25">
        <f>IFERROR(VLOOKUP($A573,'TD SOP+PROFORM MOD'!$A$5:$AD$750,MATCH(AD$4,'TD SOP+PROFORM MOD'!$B$2:$AD$2,0)+1,0),0)+IFERROR(VLOOKUP($A573,'TD SOP+PROFORM MOD'!$A$5:$AD$750,MATCH(AD$2,'TD SOP+PROFORM MOD'!$B$2:$AD$2,0)+1,0),0)</f>
        <v>0</v>
      </c>
      <c r="AE573" s="25">
        <f>IFERROR(VLOOKUP($A573,'TD SOP+PROFORM MOD'!$A$5:$AD$750,MATCH(AE$4,'TD SOP+PROFORM MOD'!$B$2:$AD$2,0)+1,0),0)+IFERROR(VLOOKUP($A573,'TD SOP+PROFORM MOD'!$A$5:$AD$750,MATCH(AE$2,'TD SOP+PROFORM MOD'!$B$2:$AD$2,0)+1,0),0)</f>
        <v>0</v>
      </c>
      <c r="AF573" s="26" t="str">
        <f t="shared" si="138"/>
        <v/>
      </c>
      <c r="AG573" s="25">
        <f>IFERROR(VLOOKUP($A573,'TD SOP+PROFORM MOD'!$A$5:$AD$750,MATCH(AG$4,'TD SOP+PROFORM MOD'!$B$2:$AD$2,0)+1,0),0)+IFERROR(VLOOKUP($A573,'TD SOP+PROFORM MOD'!$A$5:$AD$750,MATCH(AG$2,'TD SOP+PROFORM MOD'!$B$2:$AD$2,0)+1,0),0)</f>
        <v>0</v>
      </c>
      <c r="AH573" s="25">
        <f>IFERROR(VLOOKUP($A573,'TD SOP+PROFORM MOD'!$A$5:$AD$750,MATCH(AH$4,'TD SOP+PROFORM MOD'!$B$2:$AD$2,0)+1,0),0)+IFERROR(VLOOKUP($A573,'TD SOP+PROFORM MOD'!$A$5:$AD$750,MATCH(AH$2,'TD SOP+PROFORM MOD'!$B$2:$AD$2,0)+1,0),0)</f>
        <v>0</v>
      </c>
      <c r="AI573" s="26" t="str">
        <f t="shared" si="139"/>
        <v/>
      </c>
      <c r="AJ573" s="25">
        <f>IFERROR(VLOOKUP($A573,'TD SOP+PROFORM MOD'!$A$5:$AD$750,MATCH(AJ$4,'TD SOP+PROFORM MOD'!$B$2:$AD$2,0)+1,0),0)+IFERROR(VLOOKUP($A573,'TD SOP+PROFORM MOD'!$A$5:$AD$750,MATCH(AJ$2,'TD SOP+PROFORM MOD'!$B$2:$AD$2,0)+1,0),0)</f>
        <v>0</v>
      </c>
      <c r="AK573" s="25">
        <f>IFERROR(VLOOKUP($A573,'TD SOP+PROFORM MOD'!$A$5:$AD$750,MATCH(AK$4,'TD SOP+PROFORM MOD'!$B$2:$AD$2,0)+1,0),0)+IFERROR(VLOOKUP($A573,'TD SOP+PROFORM MOD'!$A$5:$AD$750,MATCH(AK$2,'TD SOP+PROFORM MOD'!$B$2:$AD$2,0)+1,0),0)</f>
        <v>0</v>
      </c>
      <c r="AL573" s="26" t="str">
        <f t="shared" si="140"/>
        <v/>
      </c>
      <c r="AM573" s="25">
        <f t="shared" si="142"/>
        <v>0</v>
      </c>
      <c r="AN573" s="25">
        <f t="shared" si="142"/>
        <v>0</v>
      </c>
      <c r="AO573" s="26" t="str">
        <f t="shared" si="141"/>
        <v/>
      </c>
      <c r="AR573" s="25">
        <f>SUMIF('B&amp;S YTD LFY'!B:B,"="&amp;A573,'B&amp;S YTD LFY'!C:C)</f>
        <v>0</v>
      </c>
      <c r="AS573" s="25">
        <f t="shared" si="143"/>
        <v>0</v>
      </c>
      <c r="AT573" s="25"/>
    </row>
    <row r="574" spans="1:46" x14ac:dyDescent="0.35">
      <c r="A574" s="24">
        <f>IF(AND('TD SOP+PROFORM MOD'!A571&lt;&gt;"",'TD SOP+PROFORM MOD'!A571&lt;&gt;"TOTAL"),'TD SOP+PROFORM MOD'!A571,0)</f>
        <v>0</v>
      </c>
      <c r="C574" s="25" t="str">
        <f>IFERROR(VLOOKUP($A574,'TD SOP+PROFORM MOD'!$A$5:$AD$750,MATCH(C$4,'TD SOP+PROFORM MOD'!$B$2:$AT$2,0)+1,0),"")</f>
        <v/>
      </c>
      <c r="D574" s="25" t="str">
        <f>IFERROR(VLOOKUP($A574,'TD SOP+PROFORM MOD'!$A$5:$AD$750,MATCH(D$4,'TD SOP+PROFORM MOD'!$B$2:$AT$2,0)+1,0),"")</f>
        <v/>
      </c>
      <c r="E574" s="26" t="str">
        <f t="shared" si="129"/>
        <v/>
      </c>
      <c r="F574" s="25" t="str">
        <f>IFERROR(VLOOKUP($A574,'TD SOP+PROFORM MOD'!$A$5:$AD$750,MATCH(F$4,'TD SOP+PROFORM MOD'!$B$2:$AT$2,0)+1,0),"")</f>
        <v/>
      </c>
      <c r="G574" s="25" t="str">
        <f>IFERROR(VLOOKUP($A574,'TD SOP+PROFORM MOD'!$A$5:$AD$750,MATCH(G$4,'TD SOP+PROFORM MOD'!$B$2:$AT$2,0)+1,0),"")</f>
        <v/>
      </c>
      <c r="H574" s="26" t="str">
        <f t="shared" si="130"/>
        <v/>
      </c>
      <c r="I574" s="25" t="str">
        <f>IFERROR(VLOOKUP($A574,'TD SOP+PROFORM MOD'!$A$5:$AD$750,MATCH(I$4,'TD SOP+PROFORM MOD'!$B$2:$AT$2,0)+1,0),"")</f>
        <v/>
      </c>
      <c r="J574" s="25" t="str">
        <f>IFERROR(VLOOKUP($A574,'TD SOP+PROFORM MOD'!$A$5:$AD$750,MATCH(J$4,'TD SOP+PROFORM MOD'!$B$2:$AT$2,0)+1,0),"")</f>
        <v/>
      </c>
      <c r="K574" s="26" t="str">
        <f t="shared" si="131"/>
        <v/>
      </c>
      <c r="L574" s="25" t="str">
        <f>IFERROR(VLOOKUP($A574,'TD SOP+PROFORM MOD'!$A$5:$AD$750,MATCH(L$4,'TD SOP+PROFORM MOD'!$B$2:$AT$2,0)+1,0),"")</f>
        <v/>
      </c>
      <c r="M574" s="25" t="str">
        <f>IFERROR(VLOOKUP($A574,'TD SOP+PROFORM MOD'!$A$5:$AD$750,MATCH(M$4,'TD SOP+PROFORM MOD'!$B$2:$AT$2,0)+1,0),"")</f>
        <v/>
      </c>
      <c r="N574" s="26" t="str">
        <f t="shared" si="132"/>
        <v/>
      </c>
      <c r="O574" s="25">
        <f>IFERROR(VLOOKUP($A574,'TD SOP+PROFORM MOD'!$A$5:$AD$750,MATCH(O$4,'TD SOP+PROFORM MOD'!$B$2:$AD$2,0)+1,0),0)+IFERROR(VLOOKUP($A574,'TD SOP+PROFORM MOD'!$A$5:$AD$750,MATCH(O$2,'TD SOP+PROFORM MOD'!$B$2:$AD$2,0)+1,0),0)</f>
        <v>0</v>
      </c>
      <c r="P574" s="25">
        <f>IFERROR(VLOOKUP($A574,'TD SOP+PROFORM MOD'!$A$5:$AD$750,MATCH(P$4,'TD SOP+PROFORM MOD'!$B$2:$AD$2,0)+1,0),0)+IFERROR(VLOOKUP($A574,'TD SOP+PROFORM MOD'!$A$5:$AD$750,MATCH(P$2,'TD SOP+PROFORM MOD'!$B$2:$AD$2,0)+1,0),0)</f>
        <v>0</v>
      </c>
      <c r="Q574" s="26" t="str">
        <f t="shared" si="133"/>
        <v/>
      </c>
      <c r="R574" s="25">
        <f>IFERROR(VLOOKUP($A574,'TD SOP+PROFORM MOD'!$A$5:$AD$750,MATCH(R$4,'TD SOP+PROFORM MOD'!$B$2:$AD$2,0)+1,0),0)+IFERROR(VLOOKUP($A574,'TD SOP+PROFORM MOD'!$A$5:$AD$750,MATCH(R$2,'TD SOP+PROFORM MOD'!$B$2:$AD$2,0)+1,0),0)</f>
        <v>0</v>
      </c>
      <c r="S574" s="25">
        <f>IFERROR(VLOOKUP($A574,'TD SOP+PROFORM MOD'!$A$5:$AD$750,MATCH(S$4,'TD SOP+PROFORM MOD'!$B$2:$AD$2,0)+1,0),0)+IFERROR(VLOOKUP($A574,'TD SOP+PROFORM MOD'!$A$5:$AD$750,MATCH(S$2,'TD SOP+PROFORM MOD'!$B$2:$AD$2,0)+1,0),0)</f>
        <v>0</v>
      </c>
      <c r="T574" s="26" t="str">
        <f t="shared" si="134"/>
        <v/>
      </c>
      <c r="U574" s="25">
        <f>IFERROR(VLOOKUP($A574,'TD SOP+PROFORM MOD'!$A$5:$AD$750,MATCH(U$4,'TD SOP+PROFORM MOD'!$B$2:$AD$2,0)+1,0),0)+IFERROR(VLOOKUP($A574,'TD SOP+PROFORM MOD'!$A$5:$AD$750,MATCH(U$2,'TD SOP+PROFORM MOD'!$B$2:$AD$2,0)+1,0),0)</f>
        <v>0</v>
      </c>
      <c r="V574" s="25">
        <f>IFERROR(VLOOKUP($A574,'TD SOP+PROFORM MOD'!$A$5:$AD$750,MATCH(V$4,'TD SOP+PROFORM MOD'!$B$2:$AD$2,0)+1,0),0)+IFERROR(VLOOKUP($A574,'TD SOP+PROFORM MOD'!$A$5:$AD$750,MATCH(V$2,'TD SOP+PROFORM MOD'!$B$2:$AD$2,0)+1,0),0)</f>
        <v>0</v>
      </c>
      <c r="W574" s="26" t="str">
        <f t="shared" si="135"/>
        <v/>
      </c>
      <c r="X574" s="25">
        <f>IFERROR(VLOOKUP($A574,'TD SOP+PROFORM MOD'!$A$5:$AD$750,MATCH(X$4,'TD SOP+PROFORM MOD'!$B$2:$AD$2,0)+1,0),0)+IFERROR(VLOOKUP($A574,'TD SOP+PROFORM MOD'!$A$5:$AD$750,MATCH(X$2,'TD SOP+PROFORM MOD'!$B$2:$AD$2,0)+1,0),0)</f>
        <v>0</v>
      </c>
      <c r="Y574" s="25">
        <f>IFERROR(VLOOKUP($A574,'TD SOP+PROFORM MOD'!$A$5:$AD$750,MATCH(Y$4,'TD SOP+PROFORM MOD'!$B$2:$AD$2,0)+1,0),0)+IFERROR(VLOOKUP($A574,'TD SOP+PROFORM MOD'!$A$5:$AD$750,MATCH(Y$2,'TD SOP+PROFORM MOD'!$B$2:$AD$2,0)+1,0),0)</f>
        <v>0</v>
      </c>
      <c r="Z574" s="26" t="str">
        <f t="shared" si="136"/>
        <v/>
      </c>
      <c r="AA574" s="25">
        <f>IFERROR(VLOOKUP($A574,'TD SOP+PROFORM MOD'!$A$5:$AD$750,MATCH(AA$4,'TD SOP+PROFORM MOD'!$B$2:$AD$2,0)+1,0),0)+IFERROR(VLOOKUP($A574,'TD SOP+PROFORM MOD'!$A$5:$AD$750,MATCH(AA$2,'TD SOP+PROFORM MOD'!$B$2:$AD$2,0)+1,0),0)</f>
        <v>0</v>
      </c>
      <c r="AB574" s="25">
        <f>IFERROR(VLOOKUP($A574,'TD SOP+PROFORM MOD'!$A$5:$AD$750,MATCH(AB$4,'TD SOP+PROFORM MOD'!$B$2:$AD$2,0)+1,0),0)+IFERROR(VLOOKUP($A574,'TD SOP+PROFORM MOD'!$A$5:$AD$750,MATCH(AB$2,'TD SOP+PROFORM MOD'!$B$2:$AD$2,0)+1,0),0)</f>
        <v>0</v>
      </c>
      <c r="AC574" s="26" t="str">
        <f t="shared" si="137"/>
        <v/>
      </c>
      <c r="AD574" s="25">
        <f>IFERROR(VLOOKUP($A574,'TD SOP+PROFORM MOD'!$A$5:$AD$750,MATCH(AD$4,'TD SOP+PROFORM MOD'!$B$2:$AD$2,0)+1,0),0)+IFERROR(VLOOKUP($A574,'TD SOP+PROFORM MOD'!$A$5:$AD$750,MATCH(AD$2,'TD SOP+PROFORM MOD'!$B$2:$AD$2,0)+1,0),0)</f>
        <v>0</v>
      </c>
      <c r="AE574" s="25">
        <f>IFERROR(VLOOKUP($A574,'TD SOP+PROFORM MOD'!$A$5:$AD$750,MATCH(AE$4,'TD SOP+PROFORM MOD'!$B$2:$AD$2,0)+1,0),0)+IFERROR(VLOOKUP($A574,'TD SOP+PROFORM MOD'!$A$5:$AD$750,MATCH(AE$2,'TD SOP+PROFORM MOD'!$B$2:$AD$2,0)+1,0),0)</f>
        <v>0</v>
      </c>
      <c r="AF574" s="26" t="str">
        <f t="shared" si="138"/>
        <v/>
      </c>
      <c r="AG574" s="25">
        <f>IFERROR(VLOOKUP($A574,'TD SOP+PROFORM MOD'!$A$5:$AD$750,MATCH(AG$4,'TD SOP+PROFORM MOD'!$B$2:$AD$2,0)+1,0),0)+IFERROR(VLOOKUP($A574,'TD SOP+PROFORM MOD'!$A$5:$AD$750,MATCH(AG$2,'TD SOP+PROFORM MOD'!$B$2:$AD$2,0)+1,0),0)</f>
        <v>0</v>
      </c>
      <c r="AH574" s="25">
        <f>IFERROR(VLOOKUP($A574,'TD SOP+PROFORM MOD'!$A$5:$AD$750,MATCH(AH$4,'TD SOP+PROFORM MOD'!$B$2:$AD$2,0)+1,0),0)+IFERROR(VLOOKUP($A574,'TD SOP+PROFORM MOD'!$A$5:$AD$750,MATCH(AH$2,'TD SOP+PROFORM MOD'!$B$2:$AD$2,0)+1,0),0)</f>
        <v>0</v>
      </c>
      <c r="AI574" s="26" t="str">
        <f t="shared" si="139"/>
        <v/>
      </c>
      <c r="AJ574" s="25">
        <f>IFERROR(VLOOKUP($A574,'TD SOP+PROFORM MOD'!$A$5:$AD$750,MATCH(AJ$4,'TD SOP+PROFORM MOD'!$B$2:$AD$2,0)+1,0),0)+IFERROR(VLOOKUP($A574,'TD SOP+PROFORM MOD'!$A$5:$AD$750,MATCH(AJ$2,'TD SOP+PROFORM MOD'!$B$2:$AD$2,0)+1,0),0)</f>
        <v>0</v>
      </c>
      <c r="AK574" s="25">
        <f>IFERROR(VLOOKUP($A574,'TD SOP+PROFORM MOD'!$A$5:$AD$750,MATCH(AK$4,'TD SOP+PROFORM MOD'!$B$2:$AD$2,0)+1,0),0)+IFERROR(VLOOKUP($A574,'TD SOP+PROFORM MOD'!$A$5:$AD$750,MATCH(AK$2,'TD SOP+PROFORM MOD'!$B$2:$AD$2,0)+1,0),0)</f>
        <v>0</v>
      </c>
      <c r="AL574" s="26" t="str">
        <f t="shared" si="140"/>
        <v/>
      </c>
      <c r="AM574" s="25">
        <f t="shared" si="142"/>
        <v>0</v>
      </c>
      <c r="AN574" s="25">
        <f t="shared" si="142"/>
        <v>0</v>
      </c>
      <c r="AO574" s="26" t="str">
        <f t="shared" si="141"/>
        <v/>
      </c>
      <c r="AR574" s="25">
        <f>SUMIF('B&amp;S YTD LFY'!B:B,"="&amp;A574,'B&amp;S YTD LFY'!C:C)</f>
        <v>0</v>
      </c>
      <c r="AS574" s="25">
        <f t="shared" si="143"/>
        <v>0</v>
      </c>
      <c r="AT574" s="25"/>
    </row>
    <row r="575" spans="1:46" x14ac:dyDescent="0.35">
      <c r="A575" s="24">
        <f>IF(AND('TD SOP+PROFORM MOD'!A572&lt;&gt;"",'TD SOP+PROFORM MOD'!A572&lt;&gt;"TOTAL"),'TD SOP+PROFORM MOD'!A572,0)</f>
        <v>0</v>
      </c>
      <c r="C575" s="25" t="str">
        <f>IFERROR(VLOOKUP($A575,'TD SOP+PROFORM MOD'!$A$5:$AD$750,MATCH(C$4,'TD SOP+PROFORM MOD'!$B$2:$AT$2,0)+1,0),"")</f>
        <v/>
      </c>
      <c r="D575" s="25" t="str">
        <f>IFERROR(VLOOKUP($A575,'TD SOP+PROFORM MOD'!$A$5:$AD$750,MATCH(D$4,'TD SOP+PROFORM MOD'!$B$2:$AT$2,0)+1,0),"")</f>
        <v/>
      </c>
      <c r="E575" s="26" t="str">
        <f t="shared" si="129"/>
        <v/>
      </c>
      <c r="F575" s="25" t="str">
        <f>IFERROR(VLOOKUP($A575,'TD SOP+PROFORM MOD'!$A$5:$AD$750,MATCH(F$4,'TD SOP+PROFORM MOD'!$B$2:$AT$2,0)+1,0),"")</f>
        <v/>
      </c>
      <c r="G575" s="25" t="str">
        <f>IFERROR(VLOOKUP($A575,'TD SOP+PROFORM MOD'!$A$5:$AD$750,MATCH(G$4,'TD SOP+PROFORM MOD'!$B$2:$AT$2,0)+1,0),"")</f>
        <v/>
      </c>
      <c r="H575" s="26" t="str">
        <f t="shared" si="130"/>
        <v/>
      </c>
      <c r="I575" s="25" t="str">
        <f>IFERROR(VLOOKUP($A575,'TD SOP+PROFORM MOD'!$A$5:$AD$750,MATCH(I$4,'TD SOP+PROFORM MOD'!$B$2:$AT$2,0)+1,0),"")</f>
        <v/>
      </c>
      <c r="J575" s="25" t="str">
        <f>IFERROR(VLOOKUP($A575,'TD SOP+PROFORM MOD'!$A$5:$AD$750,MATCH(J$4,'TD SOP+PROFORM MOD'!$B$2:$AT$2,0)+1,0),"")</f>
        <v/>
      </c>
      <c r="K575" s="26" t="str">
        <f t="shared" si="131"/>
        <v/>
      </c>
      <c r="L575" s="25" t="str">
        <f>IFERROR(VLOOKUP($A575,'TD SOP+PROFORM MOD'!$A$5:$AD$750,MATCH(L$4,'TD SOP+PROFORM MOD'!$B$2:$AT$2,0)+1,0),"")</f>
        <v/>
      </c>
      <c r="M575" s="25" t="str">
        <f>IFERROR(VLOOKUP($A575,'TD SOP+PROFORM MOD'!$A$5:$AD$750,MATCH(M$4,'TD SOP+PROFORM MOD'!$B$2:$AT$2,0)+1,0),"")</f>
        <v/>
      </c>
      <c r="N575" s="26" t="str">
        <f t="shared" si="132"/>
        <v/>
      </c>
      <c r="O575" s="25">
        <f>IFERROR(VLOOKUP($A575,'TD SOP+PROFORM MOD'!$A$5:$AD$750,MATCH(O$4,'TD SOP+PROFORM MOD'!$B$2:$AD$2,0)+1,0),0)+IFERROR(VLOOKUP($A575,'TD SOP+PROFORM MOD'!$A$5:$AD$750,MATCH(O$2,'TD SOP+PROFORM MOD'!$B$2:$AD$2,0)+1,0),0)</f>
        <v>0</v>
      </c>
      <c r="P575" s="25">
        <f>IFERROR(VLOOKUP($A575,'TD SOP+PROFORM MOD'!$A$5:$AD$750,MATCH(P$4,'TD SOP+PROFORM MOD'!$B$2:$AD$2,0)+1,0),0)+IFERROR(VLOOKUP($A575,'TD SOP+PROFORM MOD'!$A$5:$AD$750,MATCH(P$2,'TD SOP+PROFORM MOD'!$B$2:$AD$2,0)+1,0),0)</f>
        <v>0</v>
      </c>
      <c r="Q575" s="26" t="str">
        <f t="shared" si="133"/>
        <v/>
      </c>
      <c r="R575" s="25">
        <f>IFERROR(VLOOKUP($A575,'TD SOP+PROFORM MOD'!$A$5:$AD$750,MATCH(R$4,'TD SOP+PROFORM MOD'!$B$2:$AD$2,0)+1,0),0)+IFERROR(VLOOKUP($A575,'TD SOP+PROFORM MOD'!$A$5:$AD$750,MATCH(R$2,'TD SOP+PROFORM MOD'!$B$2:$AD$2,0)+1,0),0)</f>
        <v>0</v>
      </c>
      <c r="S575" s="25">
        <f>IFERROR(VLOOKUP($A575,'TD SOP+PROFORM MOD'!$A$5:$AD$750,MATCH(S$4,'TD SOP+PROFORM MOD'!$B$2:$AD$2,0)+1,0),0)+IFERROR(VLOOKUP($A575,'TD SOP+PROFORM MOD'!$A$5:$AD$750,MATCH(S$2,'TD SOP+PROFORM MOD'!$B$2:$AD$2,0)+1,0),0)</f>
        <v>0</v>
      </c>
      <c r="T575" s="26" t="str">
        <f t="shared" si="134"/>
        <v/>
      </c>
      <c r="U575" s="25">
        <f>IFERROR(VLOOKUP($A575,'TD SOP+PROFORM MOD'!$A$5:$AD$750,MATCH(U$4,'TD SOP+PROFORM MOD'!$B$2:$AD$2,0)+1,0),0)+IFERROR(VLOOKUP($A575,'TD SOP+PROFORM MOD'!$A$5:$AD$750,MATCH(U$2,'TD SOP+PROFORM MOD'!$B$2:$AD$2,0)+1,0),0)</f>
        <v>0</v>
      </c>
      <c r="V575" s="25">
        <f>IFERROR(VLOOKUP($A575,'TD SOP+PROFORM MOD'!$A$5:$AD$750,MATCH(V$4,'TD SOP+PROFORM MOD'!$B$2:$AD$2,0)+1,0),0)+IFERROR(VLOOKUP($A575,'TD SOP+PROFORM MOD'!$A$5:$AD$750,MATCH(V$2,'TD SOP+PROFORM MOD'!$B$2:$AD$2,0)+1,0),0)</f>
        <v>0</v>
      </c>
      <c r="W575" s="26" t="str">
        <f t="shared" si="135"/>
        <v/>
      </c>
      <c r="X575" s="25">
        <f>IFERROR(VLOOKUP($A575,'TD SOP+PROFORM MOD'!$A$5:$AD$750,MATCH(X$4,'TD SOP+PROFORM MOD'!$B$2:$AD$2,0)+1,0),0)+IFERROR(VLOOKUP($A575,'TD SOP+PROFORM MOD'!$A$5:$AD$750,MATCH(X$2,'TD SOP+PROFORM MOD'!$B$2:$AD$2,0)+1,0),0)</f>
        <v>0</v>
      </c>
      <c r="Y575" s="25">
        <f>IFERROR(VLOOKUP($A575,'TD SOP+PROFORM MOD'!$A$5:$AD$750,MATCH(Y$4,'TD SOP+PROFORM MOD'!$B$2:$AD$2,0)+1,0),0)+IFERROR(VLOOKUP($A575,'TD SOP+PROFORM MOD'!$A$5:$AD$750,MATCH(Y$2,'TD SOP+PROFORM MOD'!$B$2:$AD$2,0)+1,0),0)</f>
        <v>0</v>
      </c>
      <c r="Z575" s="26" t="str">
        <f t="shared" si="136"/>
        <v/>
      </c>
      <c r="AA575" s="25">
        <f>IFERROR(VLOOKUP($A575,'TD SOP+PROFORM MOD'!$A$5:$AD$750,MATCH(AA$4,'TD SOP+PROFORM MOD'!$B$2:$AD$2,0)+1,0),0)+IFERROR(VLOOKUP($A575,'TD SOP+PROFORM MOD'!$A$5:$AD$750,MATCH(AA$2,'TD SOP+PROFORM MOD'!$B$2:$AD$2,0)+1,0),0)</f>
        <v>0</v>
      </c>
      <c r="AB575" s="25">
        <f>IFERROR(VLOOKUP($A575,'TD SOP+PROFORM MOD'!$A$5:$AD$750,MATCH(AB$4,'TD SOP+PROFORM MOD'!$B$2:$AD$2,0)+1,0),0)+IFERROR(VLOOKUP($A575,'TD SOP+PROFORM MOD'!$A$5:$AD$750,MATCH(AB$2,'TD SOP+PROFORM MOD'!$B$2:$AD$2,0)+1,0),0)</f>
        <v>0</v>
      </c>
      <c r="AC575" s="26" t="str">
        <f t="shared" si="137"/>
        <v/>
      </c>
      <c r="AD575" s="25">
        <f>IFERROR(VLOOKUP($A575,'TD SOP+PROFORM MOD'!$A$5:$AD$750,MATCH(AD$4,'TD SOP+PROFORM MOD'!$B$2:$AD$2,0)+1,0),0)+IFERROR(VLOOKUP($A575,'TD SOP+PROFORM MOD'!$A$5:$AD$750,MATCH(AD$2,'TD SOP+PROFORM MOD'!$B$2:$AD$2,0)+1,0),0)</f>
        <v>0</v>
      </c>
      <c r="AE575" s="25">
        <f>IFERROR(VLOOKUP($A575,'TD SOP+PROFORM MOD'!$A$5:$AD$750,MATCH(AE$4,'TD SOP+PROFORM MOD'!$B$2:$AD$2,0)+1,0),0)+IFERROR(VLOOKUP($A575,'TD SOP+PROFORM MOD'!$A$5:$AD$750,MATCH(AE$2,'TD SOP+PROFORM MOD'!$B$2:$AD$2,0)+1,0),0)</f>
        <v>0</v>
      </c>
      <c r="AF575" s="26" t="str">
        <f t="shared" si="138"/>
        <v/>
      </c>
      <c r="AG575" s="25">
        <f>IFERROR(VLOOKUP($A575,'TD SOP+PROFORM MOD'!$A$5:$AD$750,MATCH(AG$4,'TD SOP+PROFORM MOD'!$B$2:$AD$2,0)+1,0),0)+IFERROR(VLOOKUP($A575,'TD SOP+PROFORM MOD'!$A$5:$AD$750,MATCH(AG$2,'TD SOP+PROFORM MOD'!$B$2:$AD$2,0)+1,0),0)</f>
        <v>0</v>
      </c>
      <c r="AH575" s="25">
        <f>IFERROR(VLOOKUP($A575,'TD SOP+PROFORM MOD'!$A$5:$AD$750,MATCH(AH$4,'TD SOP+PROFORM MOD'!$B$2:$AD$2,0)+1,0),0)+IFERROR(VLOOKUP($A575,'TD SOP+PROFORM MOD'!$A$5:$AD$750,MATCH(AH$2,'TD SOP+PROFORM MOD'!$B$2:$AD$2,0)+1,0),0)</f>
        <v>0</v>
      </c>
      <c r="AI575" s="26" t="str">
        <f t="shared" si="139"/>
        <v/>
      </c>
      <c r="AJ575" s="25">
        <f>IFERROR(VLOOKUP($A575,'TD SOP+PROFORM MOD'!$A$5:$AD$750,MATCH(AJ$4,'TD SOP+PROFORM MOD'!$B$2:$AD$2,0)+1,0),0)+IFERROR(VLOOKUP($A575,'TD SOP+PROFORM MOD'!$A$5:$AD$750,MATCH(AJ$2,'TD SOP+PROFORM MOD'!$B$2:$AD$2,0)+1,0),0)</f>
        <v>0</v>
      </c>
      <c r="AK575" s="25">
        <f>IFERROR(VLOOKUP($A575,'TD SOP+PROFORM MOD'!$A$5:$AD$750,MATCH(AK$4,'TD SOP+PROFORM MOD'!$B$2:$AD$2,0)+1,0),0)+IFERROR(VLOOKUP($A575,'TD SOP+PROFORM MOD'!$A$5:$AD$750,MATCH(AK$2,'TD SOP+PROFORM MOD'!$B$2:$AD$2,0)+1,0),0)</f>
        <v>0</v>
      </c>
      <c r="AL575" s="26" t="str">
        <f t="shared" si="140"/>
        <v/>
      </c>
      <c r="AM575" s="25">
        <f t="shared" si="142"/>
        <v>0</v>
      </c>
      <c r="AN575" s="25">
        <f t="shared" si="142"/>
        <v>0</v>
      </c>
      <c r="AO575" s="26" t="str">
        <f t="shared" si="141"/>
        <v/>
      </c>
      <c r="AR575" s="25">
        <f>SUMIF('B&amp;S YTD LFY'!B:B,"="&amp;A575,'B&amp;S YTD LFY'!C:C)</f>
        <v>0</v>
      </c>
      <c r="AS575" s="25">
        <f t="shared" si="143"/>
        <v>0</v>
      </c>
      <c r="AT575" s="25"/>
    </row>
    <row r="576" spans="1:46" x14ac:dyDescent="0.35">
      <c r="A576" s="24">
        <f>IF(AND('TD SOP+PROFORM MOD'!A573&lt;&gt;"",'TD SOP+PROFORM MOD'!A573&lt;&gt;"TOTAL"),'TD SOP+PROFORM MOD'!A573,0)</f>
        <v>0</v>
      </c>
      <c r="C576" s="25" t="str">
        <f>IFERROR(VLOOKUP($A576,'TD SOP+PROFORM MOD'!$A$5:$AD$750,MATCH(C$4,'TD SOP+PROFORM MOD'!$B$2:$AT$2,0)+1,0),"")</f>
        <v/>
      </c>
      <c r="D576" s="25" t="str">
        <f>IFERROR(VLOOKUP($A576,'TD SOP+PROFORM MOD'!$A$5:$AD$750,MATCH(D$4,'TD SOP+PROFORM MOD'!$B$2:$AT$2,0)+1,0),"")</f>
        <v/>
      </c>
      <c r="E576" s="26" t="str">
        <f t="shared" si="129"/>
        <v/>
      </c>
      <c r="F576" s="25" t="str">
        <f>IFERROR(VLOOKUP($A576,'TD SOP+PROFORM MOD'!$A$5:$AD$750,MATCH(F$4,'TD SOP+PROFORM MOD'!$B$2:$AT$2,0)+1,0),"")</f>
        <v/>
      </c>
      <c r="G576" s="25" t="str">
        <f>IFERROR(VLOOKUP($A576,'TD SOP+PROFORM MOD'!$A$5:$AD$750,MATCH(G$4,'TD SOP+PROFORM MOD'!$B$2:$AT$2,0)+1,0),"")</f>
        <v/>
      </c>
      <c r="H576" s="26" t="str">
        <f t="shared" si="130"/>
        <v/>
      </c>
      <c r="I576" s="25" t="str">
        <f>IFERROR(VLOOKUP($A576,'TD SOP+PROFORM MOD'!$A$5:$AD$750,MATCH(I$4,'TD SOP+PROFORM MOD'!$B$2:$AT$2,0)+1,0),"")</f>
        <v/>
      </c>
      <c r="J576" s="25" t="str">
        <f>IFERROR(VLOOKUP($A576,'TD SOP+PROFORM MOD'!$A$5:$AD$750,MATCH(J$4,'TD SOP+PROFORM MOD'!$B$2:$AT$2,0)+1,0),"")</f>
        <v/>
      </c>
      <c r="K576" s="26" t="str">
        <f t="shared" si="131"/>
        <v/>
      </c>
      <c r="L576" s="25" t="str">
        <f>IFERROR(VLOOKUP($A576,'TD SOP+PROFORM MOD'!$A$5:$AD$750,MATCH(L$4,'TD SOP+PROFORM MOD'!$B$2:$AT$2,0)+1,0),"")</f>
        <v/>
      </c>
      <c r="M576" s="25" t="str">
        <f>IFERROR(VLOOKUP($A576,'TD SOP+PROFORM MOD'!$A$5:$AD$750,MATCH(M$4,'TD SOP+PROFORM MOD'!$B$2:$AT$2,0)+1,0),"")</f>
        <v/>
      </c>
      <c r="N576" s="26" t="str">
        <f t="shared" si="132"/>
        <v/>
      </c>
      <c r="O576" s="25">
        <f>IFERROR(VLOOKUP($A576,'TD SOP+PROFORM MOD'!$A$5:$AD$750,MATCH(O$4,'TD SOP+PROFORM MOD'!$B$2:$AD$2,0)+1,0),0)+IFERROR(VLOOKUP($A576,'TD SOP+PROFORM MOD'!$A$5:$AD$750,MATCH(O$2,'TD SOP+PROFORM MOD'!$B$2:$AD$2,0)+1,0),0)</f>
        <v>0</v>
      </c>
      <c r="P576" s="25">
        <f>IFERROR(VLOOKUP($A576,'TD SOP+PROFORM MOD'!$A$5:$AD$750,MATCH(P$4,'TD SOP+PROFORM MOD'!$B$2:$AD$2,0)+1,0),0)+IFERROR(VLOOKUP($A576,'TD SOP+PROFORM MOD'!$A$5:$AD$750,MATCH(P$2,'TD SOP+PROFORM MOD'!$B$2:$AD$2,0)+1,0),0)</f>
        <v>0</v>
      </c>
      <c r="Q576" s="26" t="str">
        <f t="shared" si="133"/>
        <v/>
      </c>
      <c r="R576" s="25">
        <f>IFERROR(VLOOKUP($A576,'TD SOP+PROFORM MOD'!$A$5:$AD$750,MATCH(R$4,'TD SOP+PROFORM MOD'!$B$2:$AD$2,0)+1,0),0)+IFERROR(VLOOKUP($A576,'TD SOP+PROFORM MOD'!$A$5:$AD$750,MATCH(R$2,'TD SOP+PROFORM MOD'!$B$2:$AD$2,0)+1,0),0)</f>
        <v>0</v>
      </c>
      <c r="S576" s="25">
        <f>IFERROR(VLOOKUP($A576,'TD SOP+PROFORM MOD'!$A$5:$AD$750,MATCH(S$4,'TD SOP+PROFORM MOD'!$B$2:$AD$2,0)+1,0),0)+IFERROR(VLOOKUP($A576,'TD SOP+PROFORM MOD'!$A$5:$AD$750,MATCH(S$2,'TD SOP+PROFORM MOD'!$B$2:$AD$2,0)+1,0),0)</f>
        <v>0</v>
      </c>
      <c r="T576" s="26" t="str">
        <f t="shared" si="134"/>
        <v/>
      </c>
      <c r="U576" s="25">
        <f>IFERROR(VLOOKUP($A576,'TD SOP+PROFORM MOD'!$A$5:$AD$750,MATCH(U$4,'TD SOP+PROFORM MOD'!$B$2:$AD$2,0)+1,0),0)+IFERROR(VLOOKUP($A576,'TD SOP+PROFORM MOD'!$A$5:$AD$750,MATCH(U$2,'TD SOP+PROFORM MOD'!$B$2:$AD$2,0)+1,0),0)</f>
        <v>0</v>
      </c>
      <c r="V576" s="25">
        <f>IFERROR(VLOOKUP($A576,'TD SOP+PROFORM MOD'!$A$5:$AD$750,MATCH(V$4,'TD SOP+PROFORM MOD'!$B$2:$AD$2,0)+1,0),0)+IFERROR(VLOOKUP($A576,'TD SOP+PROFORM MOD'!$A$5:$AD$750,MATCH(V$2,'TD SOP+PROFORM MOD'!$B$2:$AD$2,0)+1,0),0)</f>
        <v>0</v>
      </c>
      <c r="W576" s="26" t="str">
        <f t="shared" si="135"/>
        <v/>
      </c>
      <c r="X576" s="25">
        <f>IFERROR(VLOOKUP($A576,'TD SOP+PROFORM MOD'!$A$5:$AD$750,MATCH(X$4,'TD SOP+PROFORM MOD'!$B$2:$AD$2,0)+1,0),0)+IFERROR(VLOOKUP($A576,'TD SOP+PROFORM MOD'!$A$5:$AD$750,MATCH(X$2,'TD SOP+PROFORM MOD'!$B$2:$AD$2,0)+1,0),0)</f>
        <v>0</v>
      </c>
      <c r="Y576" s="25">
        <f>IFERROR(VLOOKUP($A576,'TD SOP+PROFORM MOD'!$A$5:$AD$750,MATCH(Y$4,'TD SOP+PROFORM MOD'!$B$2:$AD$2,0)+1,0),0)+IFERROR(VLOOKUP($A576,'TD SOP+PROFORM MOD'!$A$5:$AD$750,MATCH(Y$2,'TD SOP+PROFORM MOD'!$B$2:$AD$2,0)+1,0),0)</f>
        <v>0</v>
      </c>
      <c r="Z576" s="26" t="str">
        <f t="shared" si="136"/>
        <v/>
      </c>
      <c r="AA576" s="25">
        <f>IFERROR(VLOOKUP($A576,'TD SOP+PROFORM MOD'!$A$5:$AD$750,MATCH(AA$4,'TD SOP+PROFORM MOD'!$B$2:$AD$2,0)+1,0),0)+IFERROR(VLOOKUP($A576,'TD SOP+PROFORM MOD'!$A$5:$AD$750,MATCH(AA$2,'TD SOP+PROFORM MOD'!$B$2:$AD$2,0)+1,0),0)</f>
        <v>0</v>
      </c>
      <c r="AB576" s="25">
        <f>IFERROR(VLOOKUP($A576,'TD SOP+PROFORM MOD'!$A$5:$AD$750,MATCH(AB$4,'TD SOP+PROFORM MOD'!$B$2:$AD$2,0)+1,0),0)+IFERROR(VLOOKUP($A576,'TD SOP+PROFORM MOD'!$A$5:$AD$750,MATCH(AB$2,'TD SOP+PROFORM MOD'!$B$2:$AD$2,0)+1,0),0)</f>
        <v>0</v>
      </c>
      <c r="AC576" s="26" t="str">
        <f t="shared" si="137"/>
        <v/>
      </c>
      <c r="AD576" s="25">
        <f>IFERROR(VLOOKUP($A576,'TD SOP+PROFORM MOD'!$A$5:$AD$750,MATCH(AD$4,'TD SOP+PROFORM MOD'!$B$2:$AD$2,0)+1,0),0)+IFERROR(VLOOKUP($A576,'TD SOP+PROFORM MOD'!$A$5:$AD$750,MATCH(AD$2,'TD SOP+PROFORM MOD'!$B$2:$AD$2,0)+1,0),0)</f>
        <v>0</v>
      </c>
      <c r="AE576" s="25">
        <f>IFERROR(VLOOKUP($A576,'TD SOP+PROFORM MOD'!$A$5:$AD$750,MATCH(AE$4,'TD SOP+PROFORM MOD'!$B$2:$AD$2,0)+1,0),0)+IFERROR(VLOOKUP($A576,'TD SOP+PROFORM MOD'!$A$5:$AD$750,MATCH(AE$2,'TD SOP+PROFORM MOD'!$B$2:$AD$2,0)+1,0),0)</f>
        <v>0</v>
      </c>
      <c r="AF576" s="26" t="str">
        <f t="shared" si="138"/>
        <v/>
      </c>
      <c r="AG576" s="25">
        <f>IFERROR(VLOOKUP($A576,'TD SOP+PROFORM MOD'!$A$5:$AD$750,MATCH(AG$4,'TD SOP+PROFORM MOD'!$B$2:$AD$2,0)+1,0),0)+IFERROR(VLOOKUP($A576,'TD SOP+PROFORM MOD'!$A$5:$AD$750,MATCH(AG$2,'TD SOP+PROFORM MOD'!$B$2:$AD$2,0)+1,0),0)</f>
        <v>0</v>
      </c>
      <c r="AH576" s="25">
        <f>IFERROR(VLOOKUP($A576,'TD SOP+PROFORM MOD'!$A$5:$AD$750,MATCH(AH$4,'TD SOP+PROFORM MOD'!$B$2:$AD$2,0)+1,0),0)+IFERROR(VLOOKUP($A576,'TD SOP+PROFORM MOD'!$A$5:$AD$750,MATCH(AH$2,'TD SOP+PROFORM MOD'!$B$2:$AD$2,0)+1,0),0)</f>
        <v>0</v>
      </c>
      <c r="AI576" s="26" t="str">
        <f t="shared" si="139"/>
        <v/>
      </c>
      <c r="AJ576" s="25">
        <f>IFERROR(VLOOKUP($A576,'TD SOP+PROFORM MOD'!$A$5:$AD$750,MATCH(AJ$4,'TD SOP+PROFORM MOD'!$B$2:$AD$2,0)+1,0),0)+IFERROR(VLOOKUP($A576,'TD SOP+PROFORM MOD'!$A$5:$AD$750,MATCH(AJ$2,'TD SOP+PROFORM MOD'!$B$2:$AD$2,0)+1,0),0)</f>
        <v>0</v>
      </c>
      <c r="AK576" s="25">
        <f>IFERROR(VLOOKUP($A576,'TD SOP+PROFORM MOD'!$A$5:$AD$750,MATCH(AK$4,'TD SOP+PROFORM MOD'!$B$2:$AD$2,0)+1,0),0)+IFERROR(VLOOKUP($A576,'TD SOP+PROFORM MOD'!$A$5:$AD$750,MATCH(AK$2,'TD SOP+PROFORM MOD'!$B$2:$AD$2,0)+1,0),0)</f>
        <v>0</v>
      </c>
      <c r="AL576" s="26" t="str">
        <f t="shared" si="140"/>
        <v/>
      </c>
      <c r="AM576" s="25">
        <f t="shared" si="142"/>
        <v>0</v>
      </c>
      <c r="AN576" s="25">
        <f t="shared" si="142"/>
        <v>0</v>
      </c>
      <c r="AO576" s="26" t="str">
        <f t="shared" si="141"/>
        <v/>
      </c>
      <c r="AR576" s="25">
        <f>SUMIF('B&amp;S YTD LFY'!B:B,"="&amp;A576,'B&amp;S YTD LFY'!C:C)</f>
        <v>0</v>
      </c>
      <c r="AS576" s="25">
        <f t="shared" si="143"/>
        <v>0</v>
      </c>
      <c r="AT576" s="25"/>
    </row>
    <row r="577" spans="1:46" x14ac:dyDescent="0.35">
      <c r="A577" s="24">
        <f>IF(AND('TD SOP+PROFORM MOD'!A574&lt;&gt;"",'TD SOP+PROFORM MOD'!A574&lt;&gt;"TOTAL"),'TD SOP+PROFORM MOD'!A574,0)</f>
        <v>0</v>
      </c>
      <c r="C577" s="25" t="str">
        <f>IFERROR(VLOOKUP($A577,'TD SOP+PROFORM MOD'!$A$5:$AD$750,MATCH(C$4,'TD SOP+PROFORM MOD'!$B$2:$AT$2,0)+1,0),"")</f>
        <v/>
      </c>
      <c r="D577" s="25" t="str">
        <f>IFERROR(VLOOKUP($A577,'TD SOP+PROFORM MOD'!$A$5:$AD$750,MATCH(D$4,'TD SOP+PROFORM MOD'!$B$2:$AT$2,0)+1,0),"")</f>
        <v/>
      </c>
      <c r="E577" s="26" t="str">
        <f t="shared" si="129"/>
        <v/>
      </c>
      <c r="F577" s="25" t="str">
        <f>IFERROR(VLOOKUP($A577,'TD SOP+PROFORM MOD'!$A$5:$AD$750,MATCH(F$4,'TD SOP+PROFORM MOD'!$B$2:$AT$2,0)+1,0),"")</f>
        <v/>
      </c>
      <c r="G577" s="25" t="str">
        <f>IFERROR(VLOOKUP($A577,'TD SOP+PROFORM MOD'!$A$5:$AD$750,MATCH(G$4,'TD SOP+PROFORM MOD'!$B$2:$AT$2,0)+1,0),"")</f>
        <v/>
      </c>
      <c r="H577" s="26" t="str">
        <f t="shared" si="130"/>
        <v/>
      </c>
      <c r="I577" s="25" t="str">
        <f>IFERROR(VLOOKUP($A577,'TD SOP+PROFORM MOD'!$A$5:$AD$750,MATCH(I$4,'TD SOP+PROFORM MOD'!$B$2:$AT$2,0)+1,0),"")</f>
        <v/>
      </c>
      <c r="J577" s="25" t="str">
        <f>IFERROR(VLOOKUP($A577,'TD SOP+PROFORM MOD'!$A$5:$AD$750,MATCH(J$4,'TD SOP+PROFORM MOD'!$B$2:$AT$2,0)+1,0),"")</f>
        <v/>
      </c>
      <c r="K577" s="26" t="str">
        <f t="shared" si="131"/>
        <v/>
      </c>
      <c r="L577" s="25" t="str">
        <f>IFERROR(VLOOKUP($A577,'TD SOP+PROFORM MOD'!$A$5:$AD$750,MATCH(L$4,'TD SOP+PROFORM MOD'!$B$2:$AT$2,0)+1,0),"")</f>
        <v/>
      </c>
      <c r="M577" s="25" t="str">
        <f>IFERROR(VLOOKUP($A577,'TD SOP+PROFORM MOD'!$A$5:$AD$750,MATCH(M$4,'TD SOP+PROFORM MOD'!$B$2:$AT$2,0)+1,0),"")</f>
        <v/>
      </c>
      <c r="N577" s="26" t="str">
        <f t="shared" si="132"/>
        <v/>
      </c>
      <c r="O577" s="25">
        <f>IFERROR(VLOOKUP($A577,'TD SOP+PROFORM MOD'!$A$5:$AD$750,MATCH(O$4,'TD SOP+PROFORM MOD'!$B$2:$AD$2,0)+1,0),0)+IFERROR(VLOOKUP($A577,'TD SOP+PROFORM MOD'!$A$5:$AD$750,MATCH(O$2,'TD SOP+PROFORM MOD'!$B$2:$AD$2,0)+1,0),0)</f>
        <v>0</v>
      </c>
      <c r="P577" s="25">
        <f>IFERROR(VLOOKUP($A577,'TD SOP+PROFORM MOD'!$A$5:$AD$750,MATCH(P$4,'TD SOP+PROFORM MOD'!$B$2:$AD$2,0)+1,0),0)+IFERROR(VLOOKUP($A577,'TD SOP+PROFORM MOD'!$A$5:$AD$750,MATCH(P$2,'TD SOP+PROFORM MOD'!$B$2:$AD$2,0)+1,0),0)</f>
        <v>0</v>
      </c>
      <c r="Q577" s="26" t="str">
        <f t="shared" si="133"/>
        <v/>
      </c>
      <c r="R577" s="25">
        <f>IFERROR(VLOOKUP($A577,'TD SOP+PROFORM MOD'!$A$5:$AD$750,MATCH(R$4,'TD SOP+PROFORM MOD'!$B$2:$AD$2,0)+1,0),0)+IFERROR(VLOOKUP($A577,'TD SOP+PROFORM MOD'!$A$5:$AD$750,MATCH(R$2,'TD SOP+PROFORM MOD'!$B$2:$AD$2,0)+1,0),0)</f>
        <v>0</v>
      </c>
      <c r="S577" s="25">
        <f>IFERROR(VLOOKUP($A577,'TD SOP+PROFORM MOD'!$A$5:$AD$750,MATCH(S$4,'TD SOP+PROFORM MOD'!$B$2:$AD$2,0)+1,0),0)+IFERROR(VLOOKUP($A577,'TD SOP+PROFORM MOD'!$A$5:$AD$750,MATCH(S$2,'TD SOP+PROFORM MOD'!$B$2:$AD$2,0)+1,0),0)</f>
        <v>0</v>
      </c>
      <c r="T577" s="26" t="str">
        <f t="shared" si="134"/>
        <v/>
      </c>
      <c r="U577" s="25">
        <f>IFERROR(VLOOKUP($A577,'TD SOP+PROFORM MOD'!$A$5:$AD$750,MATCH(U$4,'TD SOP+PROFORM MOD'!$B$2:$AD$2,0)+1,0),0)+IFERROR(VLOOKUP($A577,'TD SOP+PROFORM MOD'!$A$5:$AD$750,MATCH(U$2,'TD SOP+PROFORM MOD'!$B$2:$AD$2,0)+1,0),0)</f>
        <v>0</v>
      </c>
      <c r="V577" s="25">
        <f>IFERROR(VLOOKUP($A577,'TD SOP+PROFORM MOD'!$A$5:$AD$750,MATCH(V$4,'TD SOP+PROFORM MOD'!$B$2:$AD$2,0)+1,0),0)+IFERROR(VLOOKUP($A577,'TD SOP+PROFORM MOD'!$A$5:$AD$750,MATCH(V$2,'TD SOP+PROFORM MOD'!$B$2:$AD$2,0)+1,0),0)</f>
        <v>0</v>
      </c>
      <c r="W577" s="26" t="str">
        <f t="shared" si="135"/>
        <v/>
      </c>
      <c r="X577" s="25">
        <f>IFERROR(VLOOKUP($A577,'TD SOP+PROFORM MOD'!$A$5:$AD$750,MATCH(X$4,'TD SOP+PROFORM MOD'!$B$2:$AD$2,0)+1,0),0)+IFERROR(VLOOKUP($A577,'TD SOP+PROFORM MOD'!$A$5:$AD$750,MATCH(X$2,'TD SOP+PROFORM MOD'!$B$2:$AD$2,0)+1,0),0)</f>
        <v>0</v>
      </c>
      <c r="Y577" s="25">
        <f>IFERROR(VLOOKUP($A577,'TD SOP+PROFORM MOD'!$A$5:$AD$750,MATCH(Y$4,'TD SOP+PROFORM MOD'!$B$2:$AD$2,0)+1,0),0)+IFERROR(VLOOKUP($A577,'TD SOP+PROFORM MOD'!$A$5:$AD$750,MATCH(Y$2,'TD SOP+PROFORM MOD'!$B$2:$AD$2,0)+1,0),0)</f>
        <v>0</v>
      </c>
      <c r="Z577" s="26" t="str">
        <f t="shared" si="136"/>
        <v/>
      </c>
      <c r="AA577" s="25">
        <f>IFERROR(VLOOKUP($A577,'TD SOP+PROFORM MOD'!$A$5:$AD$750,MATCH(AA$4,'TD SOP+PROFORM MOD'!$B$2:$AD$2,0)+1,0),0)+IFERROR(VLOOKUP($A577,'TD SOP+PROFORM MOD'!$A$5:$AD$750,MATCH(AA$2,'TD SOP+PROFORM MOD'!$B$2:$AD$2,0)+1,0),0)</f>
        <v>0</v>
      </c>
      <c r="AB577" s="25">
        <f>IFERROR(VLOOKUP($A577,'TD SOP+PROFORM MOD'!$A$5:$AD$750,MATCH(AB$4,'TD SOP+PROFORM MOD'!$B$2:$AD$2,0)+1,0),0)+IFERROR(VLOOKUP($A577,'TD SOP+PROFORM MOD'!$A$5:$AD$750,MATCH(AB$2,'TD SOP+PROFORM MOD'!$B$2:$AD$2,0)+1,0),0)</f>
        <v>0</v>
      </c>
      <c r="AC577" s="26" t="str">
        <f t="shared" si="137"/>
        <v/>
      </c>
      <c r="AD577" s="25">
        <f>IFERROR(VLOOKUP($A577,'TD SOP+PROFORM MOD'!$A$5:$AD$750,MATCH(AD$4,'TD SOP+PROFORM MOD'!$B$2:$AD$2,0)+1,0),0)+IFERROR(VLOOKUP($A577,'TD SOP+PROFORM MOD'!$A$5:$AD$750,MATCH(AD$2,'TD SOP+PROFORM MOD'!$B$2:$AD$2,0)+1,0),0)</f>
        <v>0</v>
      </c>
      <c r="AE577" s="25">
        <f>IFERROR(VLOOKUP($A577,'TD SOP+PROFORM MOD'!$A$5:$AD$750,MATCH(AE$4,'TD SOP+PROFORM MOD'!$B$2:$AD$2,0)+1,0),0)+IFERROR(VLOOKUP($A577,'TD SOP+PROFORM MOD'!$A$5:$AD$750,MATCH(AE$2,'TD SOP+PROFORM MOD'!$B$2:$AD$2,0)+1,0),0)</f>
        <v>0</v>
      </c>
      <c r="AF577" s="26" t="str">
        <f t="shared" si="138"/>
        <v/>
      </c>
      <c r="AG577" s="25">
        <f>IFERROR(VLOOKUP($A577,'TD SOP+PROFORM MOD'!$A$5:$AD$750,MATCH(AG$4,'TD SOP+PROFORM MOD'!$B$2:$AD$2,0)+1,0),0)+IFERROR(VLOOKUP($A577,'TD SOP+PROFORM MOD'!$A$5:$AD$750,MATCH(AG$2,'TD SOP+PROFORM MOD'!$B$2:$AD$2,0)+1,0),0)</f>
        <v>0</v>
      </c>
      <c r="AH577" s="25">
        <f>IFERROR(VLOOKUP($A577,'TD SOP+PROFORM MOD'!$A$5:$AD$750,MATCH(AH$4,'TD SOP+PROFORM MOD'!$B$2:$AD$2,0)+1,0),0)+IFERROR(VLOOKUP($A577,'TD SOP+PROFORM MOD'!$A$5:$AD$750,MATCH(AH$2,'TD SOP+PROFORM MOD'!$B$2:$AD$2,0)+1,0),0)</f>
        <v>0</v>
      </c>
      <c r="AI577" s="26" t="str">
        <f t="shared" si="139"/>
        <v/>
      </c>
      <c r="AJ577" s="25">
        <f>IFERROR(VLOOKUP($A577,'TD SOP+PROFORM MOD'!$A$5:$AD$750,MATCH(AJ$4,'TD SOP+PROFORM MOD'!$B$2:$AD$2,0)+1,0),0)+IFERROR(VLOOKUP($A577,'TD SOP+PROFORM MOD'!$A$5:$AD$750,MATCH(AJ$2,'TD SOP+PROFORM MOD'!$B$2:$AD$2,0)+1,0),0)</f>
        <v>0</v>
      </c>
      <c r="AK577" s="25">
        <f>IFERROR(VLOOKUP($A577,'TD SOP+PROFORM MOD'!$A$5:$AD$750,MATCH(AK$4,'TD SOP+PROFORM MOD'!$B$2:$AD$2,0)+1,0),0)+IFERROR(VLOOKUP($A577,'TD SOP+PROFORM MOD'!$A$5:$AD$750,MATCH(AK$2,'TD SOP+PROFORM MOD'!$B$2:$AD$2,0)+1,0),0)</f>
        <v>0</v>
      </c>
      <c r="AL577" s="26" t="str">
        <f t="shared" si="140"/>
        <v/>
      </c>
      <c r="AM577" s="25">
        <f t="shared" si="142"/>
        <v>0</v>
      </c>
      <c r="AN577" s="25">
        <f t="shared" si="142"/>
        <v>0</v>
      </c>
      <c r="AO577" s="26" t="str">
        <f t="shared" si="141"/>
        <v/>
      </c>
      <c r="AR577" s="25">
        <f>SUMIF('B&amp;S YTD LFY'!B:B,"="&amp;A577,'B&amp;S YTD LFY'!C:C)</f>
        <v>0</v>
      </c>
      <c r="AS577" s="25">
        <f t="shared" si="143"/>
        <v>0</v>
      </c>
      <c r="AT577" s="25"/>
    </row>
    <row r="578" spans="1:46" x14ac:dyDescent="0.35">
      <c r="A578" s="24">
        <f>IF(AND('TD SOP+PROFORM MOD'!A575&lt;&gt;"",'TD SOP+PROFORM MOD'!A575&lt;&gt;"TOTAL"),'TD SOP+PROFORM MOD'!A575,0)</f>
        <v>0</v>
      </c>
      <c r="C578" s="25" t="str">
        <f>IFERROR(VLOOKUP($A578,'TD SOP+PROFORM MOD'!$A$5:$AD$750,MATCH(C$4,'TD SOP+PROFORM MOD'!$B$2:$AT$2,0)+1,0),"")</f>
        <v/>
      </c>
      <c r="D578" s="25" t="str">
        <f>IFERROR(VLOOKUP($A578,'TD SOP+PROFORM MOD'!$A$5:$AD$750,MATCH(D$4,'TD SOP+PROFORM MOD'!$B$2:$AT$2,0)+1,0),"")</f>
        <v/>
      </c>
      <c r="E578" s="26" t="str">
        <f t="shared" si="129"/>
        <v/>
      </c>
      <c r="F578" s="25" t="str">
        <f>IFERROR(VLOOKUP($A578,'TD SOP+PROFORM MOD'!$A$5:$AD$750,MATCH(F$4,'TD SOP+PROFORM MOD'!$B$2:$AT$2,0)+1,0),"")</f>
        <v/>
      </c>
      <c r="G578" s="25" t="str">
        <f>IFERROR(VLOOKUP($A578,'TD SOP+PROFORM MOD'!$A$5:$AD$750,MATCH(G$4,'TD SOP+PROFORM MOD'!$B$2:$AT$2,0)+1,0),"")</f>
        <v/>
      </c>
      <c r="H578" s="26" t="str">
        <f t="shared" si="130"/>
        <v/>
      </c>
      <c r="I578" s="25" t="str">
        <f>IFERROR(VLOOKUP($A578,'TD SOP+PROFORM MOD'!$A$5:$AD$750,MATCH(I$4,'TD SOP+PROFORM MOD'!$B$2:$AT$2,0)+1,0),"")</f>
        <v/>
      </c>
      <c r="J578" s="25" t="str">
        <f>IFERROR(VLOOKUP($A578,'TD SOP+PROFORM MOD'!$A$5:$AD$750,MATCH(J$4,'TD SOP+PROFORM MOD'!$B$2:$AT$2,0)+1,0),"")</f>
        <v/>
      </c>
      <c r="K578" s="26" t="str">
        <f t="shared" si="131"/>
        <v/>
      </c>
      <c r="L578" s="25" t="str">
        <f>IFERROR(VLOOKUP($A578,'TD SOP+PROFORM MOD'!$A$5:$AD$750,MATCH(L$4,'TD SOP+PROFORM MOD'!$B$2:$AT$2,0)+1,0),"")</f>
        <v/>
      </c>
      <c r="M578" s="25" t="str">
        <f>IFERROR(VLOOKUP($A578,'TD SOP+PROFORM MOD'!$A$5:$AD$750,MATCH(M$4,'TD SOP+PROFORM MOD'!$B$2:$AT$2,0)+1,0),"")</f>
        <v/>
      </c>
      <c r="N578" s="26" t="str">
        <f t="shared" si="132"/>
        <v/>
      </c>
      <c r="O578" s="25">
        <f>IFERROR(VLOOKUP($A578,'TD SOP+PROFORM MOD'!$A$5:$AD$750,MATCH(O$4,'TD SOP+PROFORM MOD'!$B$2:$AD$2,0)+1,0),0)+IFERROR(VLOOKUP($A578,'TD SOP+PROFORM MOD'!$A$5:$AD$750,MATCH(O$2,'TD SOP+PROFORM MOD'!$B$2:$AD$2,0)+1,0),0)</f>
        <v>0</v>
      </c>
      <c r="P578" s="25">
        <f>IFERROR(VLOOKUP($A578,'TD SOP+PROFORM MOD'!$A$5:$AD$750,MATCH(P$4,'TD SOP+PROFORM MOD'!$B$2:$AD$2,0)+1,0),0)+IFERROR(VLOOKUP($A578,'TD SOP+PROFORM MOD'!$A$5:$AD$750,MATCH(P$2,'TD SOP+PROFORM MOD'!$B$2:$AD$2,0)+1,0),0)</f>
        <v>0</v>
      </c>
      <c r="Q578" s="26" t="str">
        <f t="shared" si="133"/>
        <v/>
      </c>
      <c r="R578" s="25">
        <f>IFERROR(VLOOKUP($A578,'TD SOP+PROFORM MOD'!$A$5:$AD$750,MATCH(R$4,'TD SOP+PROFORM MOD'!$B$2:$AD$2,0)+1,0),0)+IFERROR(VLOOKUP($A578,'TD SOP+PROFORM MOD'!$A$5:$AD$750,MATCH(R$2,'TD SOP+PROFORM MOD'!$B$2:$AD$2,0)+1,0),0)</f>
        <v>0</v>
      </c>
      <c r="S578" s="25">
        <f>IFERROR(VLOOKUP($A578,'TD SOP+PROFORM MOD'!$A$5:$AD$750,MATCH(S$4,'TD SOP+PROFORM MOD'!$B$2:$AD$2,0)+1,0),0)+IFERROR(VLOOKUP($A578,'TD SOP+PROFORM MOD'!$A$5:$AD$750,MATCH(S$2,'TD SOP+PROFORM MOD'!$B$2:$AD$2,0)+1,0),0)</f>
        <v>0</v>
      </c>
      <c r="T578" s="26" t="str">
        <f t="shared" si="134"/>
        <v/>
      </c>
      <c r="U578" s="25">
        <f>IFERROR(VLOOKUP($A578,'TD SOP+PROFORM MOD'!$A$5:$AD$750,MATCH(U$4,'TD SOP+PROFORM MOD'!$B$2:$AD$2,0)+1,0),0)+IFERROR(VLOOKUP($A578,'TD SOP+PROFORM MOD'!$A$5:$AD$750,MATCH(U$2,'TD SOP+PROFORM MOD'!$B$2:$AD$2,0)+1,0),0)</f>
        <v>0</v>
      </c>
      <c r="V578" s="25">
        <f>IFERROR(VLOOKUP($A578,'TD SOP+PROFORM MOD'!$A$5:$AD$750,MATCH(V$4,'TD SOP+PROFORM MOD'!$B$2:$AD$2,0)+1,0),0)+IFERROR(VLOOKUP($A578,'TD SOP+PROFORM MOD'!$A$5:$AD$750,MATCH(V$2,'TD SOP+PROFORM MOD'!$B$2:$AD$2,0)+1,0),0)</f>
        <v>0</v>
      </c>
      <c r="W578" s="26" t="str">
        <f t="shared" si="135"/>
        <v/>
      </c>
      <c r="X578" s="25">
        <f>IFERROR(VLOOKUP($A578,'TD SOP+PROFORM MOD'!$A$5:$AD$750,MATCH(X$4,'TD SOP+PROFORM MOD'!$B$2:$AD$2,0)+1,0),0)+IFERROR(VLOOKUP($A578,'TD SOP+PROFORM MOD'!$A$5:$AD$750,MATCH(X$2,'TD SOP+PROFORM MOD'!$B$2:$AD$2,0)+1,0),0)</f>
        <v>0</v>
      </c>
      <c r="Y578" s="25">
        <f>IFERROR(VLOOKUP($A578,'TD SOP+PROFORM MOD'!$A$5:$AD$750,MATCH(Y$4,'TD SOP+PROFORM MOD'!$B$2:$AD$2,0)+1,0),0)+IFERROR(VLOOKUP($A578,'TD SOP+PROFORM MOD'!$A$5:$AD$750,MATCH(Y$2,'TD SOP+PROFORM MOD'!$B$2:$AD$2,0)+1,0),0)</f>
        <v>0</v>
      </c>
      <c r="Z578" s="26" t="str">
        <f t="shared" si="136"/>
        <v/>
      </c>
      <c r="AA578" s="25">
        <f>IFERROR(VLOOKUP($A578,'TD SOP+PROFORM MOD'!$A$5:$AD$750,MATCH(AA$4,'TD SOP+PROFORM MOD'!$B$2:$AD$2,0)+1,0),0)+IFERROR(VLOOKUP($A578,'TD SOP+PROFORM MOD'!$A$5:$AD$750,MATCH(AA$2,'TD SOP+PROFORM MOD'!$B$2:$AD$2,0)+1,0),0)</f>
        <v>0</v>
      </c>
      <c r="AB578" s="25">
        <f>IFERROR(VLOOKUP($A578,'TD SOP+PROFORM MOD'!$A$5:$AD$750,MATCH(AB$4,'TD SOP+PROFORM MOD'!$B$2:$AD$2,0)+1,0),0)+IFERROR(VLOOKUP($A578,'TD SOP+PROFORM MOD'!$A$5:$AD$750,MATCH(AB$2,'TD SOP+PROFORM MOD'!$B$2:$AD$2,0)+1,0),0)</f>
        <v>0</v>
      </c>
      <c r="AC578" s="26" t="str">
        <f t="shared" si="137"/>
        <v/>
      </c>
      <c r="AD578" s="25">
        <f>IFERROR(VLOOKUP($A578,'TD SOP+PROFORM MOD'!$A$5:$AD$750,MATCH(AD$4,'TD SOP+PROFORM MOD'!$B$2:$AD$2,0)+1,0),0)+IFERROR(VLOOKUP($A578,'TD SOP+PROFORM MOD'!$A$5:$AD$750,MATCH(AD$2,'TD SOP+PROFORM MOD'!$B$2:$AD$2,0)+1,0),0)</f>
        <v>0</v>
      </c>
      <c r="AE578" s="25">
        <f>IFERROR(VLOOKUP($A578,'TD SOP+PROFORM MOD'!$A$5:$AD$750,MATCH(AE$4,'TD SOP+PROFORM MOD'!$B$2:$AD$2,0)+1,0),0)+IFERROR(VLOOKUP($A578,'TD SOP+PROFORM MOD'!$A$5:$AD$750,MATCH(AE$2,'TD SOP+PROFORM MOD'!$B$2:$AD$2,0)+1,0),0)</f>
        <v>0</v>
      </c>
      <c r="AF578" s="26" t="str">
        <f t="shared" si="138"/>
        <v/>
      </c>
      <c r="AG578" s="25">
        <f>IFERROR(VLOOKUP($A578,'TD SOP+PROFORM MOD'!$A$5:$AD$750,MATCH(AG$4,'TD SOP+PROFORM MOD'!$B$2:$AD$2,0)+1,0),0)+IFERROR(VLOOKUP($A578,'TD SOP+PROFORM MOD'!$A$5:$AD$750,MATCH(AG$2,'TD SOP+PROFORM MOD'!$B$2:$AD$2,0)+1,0),0)</f>
        <v>0</v>
      </c>
      <c r="AH578" s="25">
        <f>IFERROR(VLOOKUP($A578,'TD SOP+PROFORM MOD'!$A$5:$AD$750,MATCH(AH$4,'TD SOP+PROFORM MOD'!$B$2:$AD$2,0)+1,0),0)+IFERROR(VLOOKUP($A578,'TD SOP+PROFORM MOD'!$A$5:$AD$750,MATCH(AH$2,'TD SOP+PROFORM MOD'!$B$2:$AD$2,0)+1,0),0)</f>
        <v>0</v>
      </c>
      <c r="AI578" s="26" t="str">
        <f t="shared" si="139"/>
        <v/>
      </c>
      <c r="AJ578" s="25">
        <f>IFERROR(VLOOKUP($A578,'TD SOP+PROFORM MOD'!$A$5:$AD$750,MATCH(AJ$4,'TD SOP+PROFORM MOD'!$B$2:$AD$2,0)+1,0),0)+IFERROR(VLOOKUP($A578,'TD SOP+PROFORM MOD'!$A$5:$AD$750,MATCH(AJ$2,'TD SOP+PROFORM MOD'!$B$2:$AD$2,0)+1,0),0)</f>
        <v>0</v>
      </c>
      <c r="AK578" s="25">
        <f>IFERROR(VLOOKUP($A578,'TD SOP+PROFORM MOD'!$A$5:$AD$750,MATCH(AK$4,'TD SOP+PROFORM MOD'!$B$2:$AD$2,0)+1,0),0)+IFERROR(VLOOKUP($A578,'TD SOP+PROFORM MOD'!$A$5:$AD$750,MATCH(AK$2,'TD SOP+PROFORM MOD'!$B$2:$AD$2,0)+1,0),0)</f>
        <v>0</v>
      </c>
      <c r="AL578" s="26" t="str">
        <f t="shared" si="140"/>
        <v/>
      </c>
      <c r="AM578" s="25">
        <f t="shared" si="142"/>
        <v>0</v>
      </c>
      <c r="AN578" s="25">
        <f t="shared" si="142"/>
        <v>0</v>
      </c>
      <c r="AO578" s="26" t="str">
        <f t="shared" si="141"/>
        <v/>
      </c>
      <c r="AR578" s="25">
        <f>SUMIF('B&amp;S YTD LFY'!B:B,"="&amp;A578,'B&amp;S YTD LFY'!C:C)</f>
        <v>0</v>
      </c>
      <c r="AS578" s="25">
        <f t="shared" si="143"/>
        <v>0</v>
      </c>
      <c r="AT578" s="25"/>
    </row>
    <row r="579" spans="1:46" x14ac:dyDescent="0.35">
      <c r="A579" s="24">
        <f>IF(AND('TD SOP+PROFORM MOD'!A576&lt;&gt;"",'TD SOP+PROFORM MOD'!A576&lt;&gt;"TOTAL"),'TD SOP+PROFORM MOD'!A576,0)</f>
        <v>0</v>
      </c>
      <c r="C579" s="25" t="str">
        <f>IFERROR(VLOOKUP($A579,'TD SOP+PROFORM MOD'!$A$5:$AD$750,MATCH(C$4,'TD SOP+PROFORM MOD'!$B$2:$AT$2,0)+1,0),"")</f>
        <v/>
      </c>
      <c r="D579" s="25" t="str">
        <f>IFERROR(VLOOKUP($A579,'TD SOP+PROFORM MOD'!$A$5:$AD$750,MATCH(D$4,'TD SOP+PROFORM MOD'!$B$2:$AT$2,0)+1,0),"")</f>
        <v/>
      </c>
      <c r="E579" s="26" t="str">
        <f t="shared" si="129"/>
        <v/>
      </c>
      <c r="F579" s="25" t="str">
        <f>IFERROR(VLOOKUP($A579,'TD SOP+PROFORM MOD'!$A$5:$AD$750,MATCH(F$4,'TD SOP+PROFORM MOD'!$B$2:$AT$2,0)+1,0),"")</f>
        <v/>
      </c>
      <c r="G579" s="25" t="str">
        <f>IFERROR(VLOOKUP($A579,'TD SOP+PROFORM MOD'!$A$5:$AD$750,MATCH(G$4,'TD SOP+PROFORM MOD'!$B$2:$AT$2,0)+1,0),"")</f>
        <v/>
      </c>
      <c r="H579" s="26" t="str">
        <f t="shared" si="130"/>
        <v/>
      </c>
      <c r="I579" s="25" t="str">
        <f>IFERROR(VLOOKUP($A579,'TD SOP+PROFORM MOD'!$A$5:$AD$750,MATCH(I$4,'TD SOP+PROFORM MOD'!$B$2:$AT$2,0)+1,0),"")</f>
        <v/>
      </c>
      <c r="J579" s="25" t="str">
        <f>IFERROR(VLOOKUP($A579,'TD SOP+PROFORM MOD'!$A$5:$AD$750,MATCH(J$4,'TD SOP+PROFORM MOD'!$B$2:$AT$2,0)+1,0),"")</f>
        <v/>
      </c>
      <c r="K579" s="26" t="str">
        <f t="shared" si="131"/>
        <v/>
      </c>
      <c r="L579" s="25" t="str">
        <f>IFERROR(VLOOKUP($A579,'TD SOP+PROFORM MOD'!$A$5:$AD$750,MATCH(L$4,'TD SOP+PROFORM MOD'!$B$2:$AT$2,0)+1,0),"")</f>
        <v/>
      </c>
      <c r="M579" s="25" t="str">
        <f>IFERROR(VLOOKUP($A579,'TD SOP+PROFORM MOD'!$A$5:$AD$750,MATCH(M$4,'TD SOP+PROFORM MOD'!$B$2:$AT$2,0)+1,0),"")</f>
        <v/>
      </c>
      <c r="N579" s="26" t="str">
        <f t="shared" si="132"/>
        <v/>
      </c>
      <c r="O579" s="25">
        <f>IFERROR(VLOOKUP($A579,'TD SOP+PROFORM MOD'!$A$5:$AD$750,MATCH(O$4,'TD SOP+PROFORM MOD'!$B$2:$AD$2,0)+1,0),0)+IFERROR(VLOOKUP($A579,'TD SOP+PROFORM MOD'!$A$5:$AD$750,MATCH(O$2,'TD SOP+PROFORM MOD'!$B$2:$AD$2,0)+1,0),0)</f>
        <v>0</v>
      </c>
      <c r="P579" s="25">
        <f>IFERROR(VLOOKUP($A579,'TD SOP+PROFORM MOD'!$A$5:$AD$750,MATCH(P$4,'TD SOP+PROFORM MOD'!$B$2:$AD$2,0)+1,0),0)+IFERROR(VLOOKUP($A579,'TD SOP+PROFORM MOD'!$A$5:$AD$750,MATCH(P$2,'TD SOP+PROFORM MOD'!$B$2:$AD$2,0)+1,0),0)</f>
        <v>0</v>
      </c>
      <c r="Q579" s="26" t="str">
        <f t="shared" si="133"/>
        <v/>
      </c>
      <c r="R579" s="25">
        <f>IFERROR(VLOOKUP($A579,'TD SOP+PROFORM MOD'!$A$5:$AD$750,MATCH(R$4,'TD SOP+PROFORM MOD'!$B$2:$AD$2,0)+1,0),0)+IFERROR(VLOOKUP($A579,'TD SOP+PROFORM MOD'!$A$5:$AD$750,MATCH(R$2,'TD SOP+PROFORM MOD'!$B$2:$AD$2,0)+1,0),0)</f>
        <v>0</v>
      </c>
      <c r="S579" s="25">
        <f>IFERROR(VLOOKUP($A579,'TD SOP+PROFORM MOD'!$A$5:$AD$750,MATCH(S$4,'TD SOP+PROFORM MOD'!$B$2:$AD$2,0)+1,0),0)+IFERROR(VLOOKUP($A579,'TD SOP+PROFORM MOD'!$A$5:$AD$750,MATCH(S$2,'TD SOP+PROFORM MOD'!$B$2:$AD$2,0)+1,0),0)</f>
        <v>0</v>
      </c>
      <c r="T579" s="26" t="str">
        <f t="shared" si="134"/>
        <v/>
      </c>
      <c r="U579" s="25">
        <f>IFERROR(VLOOKUP($A579,'TD SOP+PROFORM MOD'!$A$5:$AD$750,MATCH(U$4,'TD SOP+PROFORM MOD'!$B$2:$AD$2,0)+1,0),0)+IFERROR(VLOOKUP($A579,'TD SOP+PROFORM MOD'!$A$5:$AD$750,MATCH(U$2,'TD SOP+PROFORM MOD'!$B$2:$AD$2,0)+1,0),0)</f>
        <v>0</v>
      </c>
      <c r="V579" s="25">
        <f>IFERROR(VLOOKUP($A579,'TD SOP+PROFORM MOD'!$A$5:$AD$750,MATCH(V$4,'TD SOP+PROFORM MOD'!$B$2:$AD$2,0)+1,0),0)+IFERROR(VLOOKUP($A579,'TD SOP+PROFORM MOD'!$A$5:$AD$750,MATCH(V$2,'TD SOP+PROFORM MOD'!$B$2:$AD$2,0)+1,0),0)</f>
        <v>0</v>
      </c>
      <c r="W579" s="26" t="str">
        <f t="shared" si="135"/>
        <v/>
      </c>
      <c r="X579" s="25">
        <f>IFERROR(VLOOKUP($A579,'TD SOP+PROFORM MOD'!$A$5:$AD$750,MATCH(X$4,'TD SOP+PROFORM MOD'!$B$2:$AD$2,0)+1,0),0)+IFERROR(VLOOKUP($A579,'TD SOP+PROFORM MOD'!$A$5:$AD$750,MATCH(X$2,'TD SOP+PROFORM MOD'!$B$2:$AD$2,0)+1,0),0)</f>
        <v>0</v>
      </c>
      <c r="Y579" s="25">
        <f>IFERROR(VLOOKUP($A579,'TD SOP+PROFORM MOD'!$A$5:$AD$750,MATCH(Y$4,'TD SOP+PROFORM MOD'!$B$2:$AD$2,0)+1,0),0)+IFERROR(VLOOKUP($A579,'TD SOP+PROFORM MOD'!$A$5:$AD$750,MATCH(Y$2,'TD SOP+PROFORM MOD'!$B$2:$AD$2,0)+1,0),0)</f>
        <v>0</v>
      </c>
      <c r="Z579" s="26" t="str">
        <f t="shared" si="136"/>
        <v/>
      </c>
      <c r="AA579" s="25">
        <f>IFERROR(VLOOKUP($A579,'TD SOP+PROFORM MOD'!$A$5:$AD$750,MATCH(AA$4,'TD SOP+PROFORM MOD'!$B$2:$AD$2,0)+1,0),0)+IFERROR(VLOOKUP($A579,'TD SOP+PROFORM MOD'!$A$5:$AD$750,MATCH(AA$2,'TD SOP+PROFORM MOD'!$B$2:$AD$2,0)+1,0),0)</f>
        <v>0</v>
      </c>
      <c r="AB579" s="25">
        <f>IFERROR(VLOOKUP($A579,'TD SOP+PROFORM MOD'!$A$5:$AD$750,MATCH(AB$4,'TD SOP+PROFORM MOD'!$B$2:$AD$2,0)+1,0),0)+IFERROR(VLOOKUP($A579,'TD SOP+PROFORM MOD'!$A$5:$AD$750,MATCH(AB$2,'TD SOP+PROFORM MOD'!$B$2:$AD$2,0)+1,0),0)</f>
        <v>0</v>
      </c>
      <c r="AC579" s="26" t="str">
        <f t="shared" si="137"/>
        <v/>
      </c>
      <c r="AD579" s="25">
        <f>IFERROR(VLOOKUP($A579,'TD SOP+PROFORM MOD'!$A$5:$AD$750,MATCH(AD$4,'TD SOP+PROFORM MOD'!$B$2:$AD$2,0)+1,0),0)+IFERROR(VLOOKUP($A579,'TD SOP+PROFORM MOD'!$A$5:$AD$750,MATCH(AD$2,'TD SOP+PROFORM MOD'!$B$2:$AD$2,0)+1,0),0)</f>
        <v>0</v>
      </c>
      <c r="AE579" s="25">
        <f>IFERROR(VLOOKUP($A579,'TD SOP+PROFORM MOD'!$A$5:$AD$750,MATCH(AE$4,'TD SOP+PROFORM MOD'!$B$2:$AD$2,0)+1,0),0)+IFERROR(VLOOKUP($A579,'TD SOP+PROFORM MOD'!$A$5:$AD$750,MATCH(AE$2,'TD SOP+PROFORM MOD'!$B$2:$AD$2,0)+1,0),0)</f>
        <v>0</v>
      </c>
      <c r="AF579" s="26" t="str">
        <f t="shared" si="138"/>
        <v/>
      </c>
      <c r="AG579" s="25">
        <f>IFERROR(VLOOKUP($A579,'TD SOP+PROFORM MOD'!$A$5:$AD$750,MATCH(AG$4,'TD SOP+PROFORM MOD'!$B$2:$AD$2,0)+1,0),0)+IFERROR(VLOOKUP($A579,'TD SOP+PROFORM MOD'!$A$5:$AD$750,MATCH(AG$2,'TD SOP+PROFORM MOD'!$B$2:$AD$2,0)+1,0),0)</f>
        <v>0</v>
      </c>
      <c r="AH579" s="25">
        <f>IFERROR(VLOOKUP($A579,'TD SOP+PROFORM MOD'!$A$5:$AD$750,MATCH(AH$4,'TD SOP+PROFORM MOD'!$B$2:$AD$2,0)+1,0),0)+IFERROR(VLOOKUP($A579,'TD SOP+PROFORM MOD'!$A$5:$AD$750,MATCH(AH$2,'TD SOP+PROFORM MOD'!$B$2:$AD$2,0)+1,0),0)</f>
        <v>0</v>
      </c>
      <c r="AI579" s="26" t="str">
        <f t="shared" si="139"/>
        <v/>
      </c>
      <c r="AJ579" s="25">
        <f>IFERROR(VLOOKUP($A579,'TD SOP+PROFORM MOD'!$A$5:$AD$750,MATCH(AJ$4,'TD SOP+PROFORM MOD'!$B$2:$AD$2,0)+1,0),0)+IFERROR(VLOOKUP($A579,'TD SOP+PROFORM MOD'!$A$5:$AD$750,MATCH(AJ$2,'TD SOP+PROFORM MOD'!$B$2:$AD$2,0)+1,0),0)</f>
        <v>0</v>
      </c>
      <c r="AK579" s="25">
        <f>IFERROR(VLOOKUP($A579,'TD SOP+PROFORM MOD'!$A$5:$AD$750,MATCH(AK$4,'TD SOP+PROFORM MOD'!$B$2:$AD$2,0)+1,0),0)+IFERROR(VLOOKUP($A579,'TD SOP+PROFORM MOD'!$A$5:$AD$750,MATCH(AK$2,'TD SOP+PROFORM MOD'!$B$2:$AD$2,0)+1,0),0)</f>
        <v>0</v>
      </c>
      <c r="AL579" s="26" t="str">
        <f t="shared" si="140"/>
        <v/>
      </c>
      <c r="AM579" s="25">
        <f t="shared" si="142"/>
        <v>0</v>
      </c>
      <c r="AN579" s="25">
        <f t="shared" si="142"/>
        <v>0</v>
      </c>
      <c r="AO579" s="26" t="str">
        <f t="shared" si="141"/>
        <v/>
      </c>
      <c r="AR579" s="25">
        <f>SUMIF('B&amp;S YTD LFY'!B:B,"="&amp;A579,'B&amp;S YTD LFY'!C:C)</f>
        <v>0</v>
      </c>
      <c r="AS579" s="25">
        <f t="shared" si="143"/>
        <v>0</v>
      </c>
      <c r="AT579" s="25"/>
    </row>
    <row r="580" spans="1:46" x14ac:dyDescent="0.35">
      <c r="A580" s="24">
        <f>IF(AND('TD SOP+PROFORM MOD'!A577&lt;&gt;"",'TD SOP+PROFORM MOD'!A577&lt;&gt;"TOTAL"),'TD SOP+PROFORM MOD'!A577,0)</f>
        <v>0</v>
      </c>
      <c r="C580" s="25" t="str">
        <f>IFERROR(VLOOKUP($A580,'TD SOP+PROFORM MOD'!$A$5:$AD$750,MATCH(C$4,'TD SOP+PROFORM MOD'!$B$2:$AT$2,0)+1,0),"")</f>
        <v/>
      </c>
      <c r="D580" s="25" t="str">
        <f>IFERROR(VLOOKUP($A580,'TD SOP+PROFORM MOD'!$A$5:$AD$750,MATCH(D$4,'TD SOP+PROFORM MOD'!$B$2:$AT$2,0)+1,0),"")</f>
        <v/>
      </c>
      <c r="E580" s="26" t="str">
        <f t="shared" si="129"/>
        <v/>
      </c>
      <c r="F580" s="25" t="str">
        <f>IFERROR(VLOOKUP($A580,'TD SOP+PROFORM MOD'!$A$5:$AD$750,MATCH(F$4,'TD SOP+PROFORM MOD'!$B$2:$AT$2,0)+1,0),"")</f>
        <v/>
      </c>
      <c r="G580" s="25" t="str">
        <f>IFERROR(VLOOKUP($A580,'TD SOP+PROFORM MOD'!$A$5:$AD$750,MATCH(G$4,'TD SOP+PROFORM MOD'!$B$2:$AT$2,0)+1,0),"")</f>
        <v/>
      </c>
      <c r="H580" s="26" t="str">
        <f t="shared" si="130"/>
        <v/>
      </c>
      <c r="I580" s="25" t="str">
        <f>IFERROR(VLOOKUP($A580,'TD SOP+PROFORM MOD'!$A$5:$AD$750,MATCH(I$4,'TD SOP+PROFORM MOD'!$B$2:$AT$2,0)+1,0),"")</f>
        <v/>
      </c>
      <c r="J580" s="25" t="str">
        <f>IFERROR(VLOOKUP($A580,'TD SOP+PROFORM MOD'!$A$5:$AD$750,MATCH(J$4,'TD SOP+PROFORM MOD'!$B$2:$AT$2,0)+1,0),"")</f>
        <v/>
      </c>
      <c r="K580" s="26" t="str">
        <f t="shared" si="131"/>
        <v/>
      </c>
      <c r="L580" s="25" t="str">
        <f>IFERROR(VLOOKUP($A580,'TD SOP+PROFORM MOD'!$A$5:$AD$750,MATCH(L$4,'TD SOP+PROFORM MOD'!$B$2:$AT$2,0)+1,0),"")</f>
        <v/>
      </c>
      <c r="M580" s="25" t="str">
        <f>IFERROR(VLOOKUP($A580,'TD SOP+PROFORM MOD'!$A$5:$AD$750,MATCH(M$4,'TD SOP+PROFORM MOD'!$B$2:$AT$2,0)+1,0),"")</f>
        <v/>
      </c>
      <c r="N580" s="26" t="str">
        <f t="shared" si="132"/>
        <v/>
      </c>
      <c r="O580" s="25">
        <f>IFERROR(VLOOKUP($A580,'TD SOP+PROFORM MOD'!$A$5:$AD$750,MATCH(O$4,'TD SOP+PROFORM MOD'!$B$2:$AD$2,0)+1,0),0)+IFERROR(VLOOKUP($A580,'TD SOP+PROFORM MOD'!$A$5:$AD$750,MATCH(O$2,'TD SOP+PROFORM MOD'!$B$2:$AD$2,0)+1,0),0)</f>
        <v>0</v>
      </c>
      <c r="P580" s="25">
        <f>IFERROR(VLOOKUP($A580,'TD SOP+PROFORM MOD'!$A$5:$AD$750,MATCH(P$4,'TD SOP+PROFORM MOD'!$B$2:$AD$2,0)+1,0),0)+IFERROR(VLOOKUP($A580,'TD SOP+PROFORM MOD'!$A$5:$AD$750,MATCH(P$2,'TD SOP+PROFORM MOD'!$B$2:$AD$2,0)+1,0),0)</f>
        <v>0</v>
      </c>
      <c r="Q580" s="26" t="str">
        <f t="shared" si="133"/>
        <v/>
      </c>
      <c r="R580" s="25">
        <f>IFERROR(VLOOKUP($A580,'TD SOP+PROFORM MOD'!$A$5:$AD$750,MATCH(R$4,'TD SOP+PROFORM MOD'!$B$2:$AD$2,0)+1,0),0)+IFERROR(VLOOKUP($A580,'TD SOP+PROFORM MOD'!$A$5:$AD$750,MATCH(R$2,'TD SOP+PROFORM MOD'!$B$2:$AD$2,0)+1,0),0)</f>
        <v>0</v>
      </c>
      <c r="S580" s="25">
        <f>IFERROR(VLOOKUP($A580,'TD SOP+PROFORM MOD'!$A$5:$AD$750,MATCH(S$4,'TD SOP+PROFORM MOD'!$B$2:$AD$2,0)+1,0),0)+IFERROR(VLOOKUP($A580,'TD SOP+PROFORM MOD'!$A$5:$AD$750,MATCH(S$2,'TD SOP+PROFORM MOD'!$B$2:$AD$2,0)+1,0),0)</f>
        <v>0</v>
      </c>
      <c r="T580" s="26" t="str">
        <f t="shared" si="134"/>
        <v/>
      </c>
      <c r="U580" s="25">
        <f>IFERROR(VLOOKUP($A580,'TD SOP+PROFORM MOD'!$A$5:$AD$750,MATCH(U$4,'TD SOP+PROFORM MOD'!$B$2:$AD$2,0)+1,0),0)+IFERROR(VLOOKUP($A580,'TD SOP+PROFORM MOD'!$A$5:$AD$750,MATCH(U$2,'TD SOP+PROFORM MOD'!$B$2:$AD$2,0)+1,0),0)</f>
        <v>0</v>
      </c>
      <c r="V580" s="25">
        <f>IFERROR(VLOOKUP($A580,'TD SOP+PROFORM MOD'!$A$5:$AD$750,MATCH(V$4,'TD SOP+PROFORM MOD'!$B$2:$AD$2,0)+1,0),0)+IFERROR(VLOOKUP($A580,'TD SOP+PROFORM MOD'!$A$5:$AD$750,MATCH(V$2,'TD SOP+PROFORM MOD'!$B$2:$AD$2,0)+1,0),0)</f>
        <v>0</v>
      </c>
      <c r="W580" s="26" t="str">
        <f t="shared" si="135"/>
        <v/>
      </c>
      <c r="X580" s="25">
        <f>IFERROR(VLOOKUP($A580,'TD SOP+PROFORM MOD'!$A$5:$AD$750,MATCH(X$4,'TD SOP+PROFORM MOD'!$B$2:$AD$2,0)+1,0),0)+IFERROR(VLOOKUP($A580,'TD SOP+PROFORM MOD'!$A$5:$AD$750,MATCH(X$2,'TD SOP+PROFORM MOD'!$B$2:$AD$2,0)+1,0),0)</f>
        <v>0</v>
      </c>
      <c r="Y580" s="25">
        <f>IFERROR(VLOOKUP($A580,'TD SOP+PROFORM MOD'!$A$5:$AD$750,MATCH(Y$4,'TD SOP+PROFORM MOD'!$B$2:$AD$2,0)+1,0),0)+IFERROR(VLOOKUP($A580,'TD SOP+PROFORM MOD'!$A$5:$AD$750,MATCH(Y$2,'TD SOP+PROFORM MOD'!$B$2:$AD$2,0)+1,0),0)</f>
        <v>0</v>
      </c>
      <c r="Z580" s="26" t="str">
        <f t="shared" si="136"/>
        <v/>
      </c>
      <c r="AA580" s="25">
        <f>IFERROR(VLOOKUP($A580,'TD SOP+PROFORM MOD'!$A$5:$AD$750,MATCH(AA$4,'TD SOP+PROFORM MOD'!$B$2:$AD$2,0)+1,0),0)+IFERROR(VLOOKUP($A580,'TD SOP+PROFORM MOD'!$A$5:$AD$750,MATCH(AA$2,'TD SOP+PROFORM MOD'!$B$2:$AD$2,0)+1,0),0)</f>
        <v>0</v>
      </c>
      <c r="AB580" s="25">
        <f>IFERROR(VLOOKUP($A580,'TD SOP+PROFORM MOD'!$A$5:$AD$750,MATCH(AB$4,'TD SOP+PROFORM MOD'!$B$2:$AD$2,0)+1,0),0)+IFERROR(VLOOKUP($A580,'TD SOP+PROFORM MOD'!$A$5:$AD$750,MATCH(AB$2,'TD SOP+PROFORM MOD'!$B$2:$AD$2,0)+1,0),0)</f>
        <v>0</v>
      </c>
      <c r="AC580" s="26" t="str">
        <f t="shared" si="137"/>
        <v/>
      </c>
      <c r="AD580" s="25">
        <f>IFERROR(VLOOKUP($A580,'TD SOP+PROFORM MOD'!$A$5:$AD$750,MATCH(AD$4,'TD SOP+PROFORM MOD'!$B$2:$AD$2,0)+1,0),0)+IFERROR(VLOOKUP($A580,'TD SOP+PROFORM MOD'!$A$5:$AD$750,MATCH(AD$2,'TD SOP+PROFORM MOD'!$B$2:$AD$2,0)+1,0),0)</f>
        <v>0</v>
      </c>
      <c r="AE580" s="25">
        <f>IFERROR(VLOOKUP($A580,'TD SOP+PROFORM MOD'!$A$5:$AD$750,MATCH(AE$4,'TD SOP+PROFORM MOD'!$B$2:$AD$2,0)+1,0),0)+IFERROR(VLOOKUP($A580,'TD SOP+PROFORM MOD'!$A$5:$AD$750,MATCH(AE$2,'TD SOP+PROFORM MOD'!$B$2:$AD$2,0)+1,0),0)</f>
        <v>0</v>
      </c>
      <c r="AF580" s="26" t="str">
        <f t="shared" si="138"/>
        <v/>
      </c>
      <c r="AG580" s="25">
        <f>IFERROR(VLOOKUP($A580,'TD SOP+PROFORM MOD'!$A$5:$AD$750,MATCH(AG$4,'TD SOP+PROFORM MOD'!$B$2:$AD$2,0)+1,0),0)+IFERROR(VLOOKUP($A580,'TD SOP+PROFORM MOD'!$A$5:$AD$750,MATCH(AG$2,'TD SOP+PROFORM MOD'!$B$2:$AD$2,0)+1,0),0)</f>
        <v>0</v>
      </c>
      <c r="AH580" s="25">
        <f>IFERROR(VLOOKUP($A580,'TD SOP+PROFORM MOD'!$A$5:$AD$750,MATCH(AH$4,'TD SOP+PROFORM MOD'!$B$2:$AD$2,0)+1,0),0)+IFERROR(VLOOKUP($A580,'TD SOP+PROFORM MOD'!$A$5:$AD$750,MATCH(AH$2,'TD SOP+PROFORM MOD'!$B$2:$AD$2,0)+1,0),0)</f>
        <v>0</v>
      </c>
      <c r="AI580" s="26" t="str">
        <f t="shared" si="139"/>
        <v/>
      </c>
      <c r="AJ580" s="25">
        <f>IFERROR(VLOOKUP($A580,'TD SOP+PROFORM MOD'!$A$5:$AD$750,MATCH(AJ$4,'TD SOP+PROFORM MOD'!$B$2:$AD$2,0)+1,0),0)+IFERROR(VLOOKUP($A580,'TD SOP+PROFORM MOD'!$A$5:$AD$750,MATCH(AJ$2,'TD SOP+PROFORM MOD'!$B$2:$AD$2,0)+1,0),0)</f>
        <v>0</v>
      </c>
      <c r="AK580" s="25">
        <f>IFERROR(VLOOKUP($A580,'TD SOP+PROFORM MOD'!$A$5:$AD$750,MATCH(AK$4,'TD SOP+PROFORM MOD'!$B$2:$AD$2,0)+1,0),0)+IFERROR(VLOOKUP($A580,'TD SOP+PROFORM MOD'!$A$5:$AD$750,MATCH(AK$2,'TD SOP+PROFORM MOD'!$B$2:$AD$2,0)+1,0),0)</f>
        <v>0</v>
      </c>
      <c r="AL580" s="26" t="str">
        <f t="shared" si="140"/>
        <v/>
      </c>
      <c r="AM580" s="25">
        <f t="shared" si="142"/>
        <v>0</v>
      </c>
      <c r="AN580" s="25">
        <f t="shared" si="142"/>
        <v>0</v>
      </c>
      <c r="AO580" s="26" t="str">
        <f t="shared" si="141"/>
        <v/>
      </c>
      <c r="AR580" s="25">
        <f>SUMIF('B&amp;S YTD LFY'!B:B,"="&amp;A580,'B&amp;S YTD LFY'!C:C)</f>
        <v>0</v>
      </c>
      <c r="AS580" s="25">
        <f t="shared" si="143"/>
        <v>0</v>
      </c>
      <c r="AT580" s="25"/>
    </row>
    <row r="581" spans="1:46" x14ac:dyDescent="0.35">
      <c r="A581" s="24">
        <f>IF(AND('TD SOP+PROFORM MOD'!A578&lt;&gt;"",'TD SOP+PROFORM MOD'!A578&lt;&gt;"TOTAL"),'TD SOP+PROFORM MOD'!A578,0)</f>
        <v>0</v>
      </c>
      <c r="C581" s="25" t="str">
        <f>IFERROR(VLOOKUP($A581,'TD SOP+PROFORM MOD'!$A$5:$AD$750,MATCH(C$4,'TD SOP+PROFORM MOD'!$B$2:$AT$2,0)+1,0),"")</f>
        <v/>
      </c>
      <c r="D581" s="25" t="str">
        <f>IFERROR(VLOOKUP($A581,'TD SOP+PROFORM MOD'!$A$5:$AD$750,MATCH(D$4,'TD SOP+PROFORM MOD'!$B$2:$AT$2,0)+1,0),"")</f>
        <v/>
      </c>
      <c r="E581" s="26" t="str">
        <f t="shared" si="129"/>
        <v/>
      </c>
      <c r="F581" s="25" t="str">
        <f>IFERROR(VLOOKUP($A581,'TD SOP+PROFORM MOD'!$A$5:$AD$750,MATCH(F$4,'TD SOP+PROFORM MOD'!$B$2:$AT$2,0)+1,0),"")</f>
        <v/>
      </c>
      <c r="G581" s="25" t="str">
        <f>IFERROR(VLOOKUP($A581,'TD SOP+PROFORM MOD'!$A$5:$AD$750,MATCH(G$4,'TD SOP+PROFORM MOD'!$B$2:$AT$2,0)+1,0),"")</f>
        <v/>
      </c>
      <c r="H581" s="26" t="str">
        <f t="shared" si="130"/>
        <v/>
      </c>
      <c r="I581" s="25" t="str">
        <f>IFERROR(VLOOKUP($A581,'TD SOP+PROFORM MOD'!$A$5:$AD$750,MATCH(I$4,'TD SOP+PROFORM MOD'!$B$2:$AT$2,0)+1,0),"")</f>
        <v/>
      </c>
      <c r="J581" s="25" t="str">
        <f>IFERROR(VLOOKUP($A581,'TD SOP+PROFORM MOD'!$A$5:$AD$750,MATCH(J$4,'TD SOP+PROFORM MOD'!$B$2:$AT$2,0)+1,0),"")</f>
        <v/>
      </c>
      <c r="K581" s="26" t="str">
        <f t="shared" si="131"/>
        <v/>
      </c>
      <c r="L581" s="25" t="str">
        <f>IFERROR(VLOOKUP($A581,'TD SOP+PROFORM MOD'!$A$5:$AD$750,MATCH(L$4,'TD SOP+PROFORM MOD'!$B$2:$AT$2,0)+1,0),"")</f>
        <v/>
      </c>
      <c r="M581" s="25" t="str">
        <f>IFERROR(VLOOKUP($A581,'TD SOP+PROFORM MOD'!$A$5:$AD$750,MATCH(M$4,'TD SOP+PROFORM MOD'!$B$2:$AT$2,0)+1,0),"")</f>
        <v/>
      </c>
      <c r="N581" s="26" t="str">
        <f t="shared" si="132"/>
        <v/>
      </c>
      <c r="O581" s="25">
        <f>IFERROR(VLOOKUP($A581,'TD SOP+PROFORM MOD'!$A$5:$AD$750,MATCH(O$4,'TD SOP+PROFORM MOD'!$B$2:$AD$2,0)+1,0),0)+IFERROR(VLOOKUP($A581,'TD SOP+PROFORM MOD'!$A$5:$AD$750,MATCH(O$2,'TD SOP+PROFORM MOD'!$B$2:$AD$2,0)+1,0),0)</f>
        <v>0</v>
      </c>
      <c r="P581" s="25">
        <f>IFERROR(VLOOKUP($A581,'TD SOP+PROFORM MOD'!$A$5:$AD$750,MATCH(P$4,'TD SOP+PROFORM MOD'!$B$2:$AD$2,0)+1,0),0)+IFERROR(VLOOKUP($A581,'TD SOP+PROFORM MOD'!$A$5:$AD$750,MATCH(P$2,'TD SOP+PROFORM MOD'!$B$2:$AD$2,0)+1,0),0)</f>
        <v>0</v>
      </c>
      <c r="Q581" s="26" t="str">
        <f t="shared" si="133"/>
        <v/>
      </c>
      <c r="R581" s="25">
        <f>IFERROR(VLOOKUP($A581,'TD SOP+PROFORM MOD'!$A$5:$AD$750,MATCH(R$4,'TD SOP+PROFORM MOD'!$B$2:$AD$2,0)+1,0),0)+IFERROR(VLOOKUP($A581,'TD SOP+PROFORM MOD'!$A$5:$AD$750,MATCH(R$2,'TD SOP+PROFORM MOD'!$B$2:$AD$2,0)+1,0),0)</f>
        <v>0</v>
      </c>
      <c r="S581" s="25">
        <f>IFERROR(VLOOKUP($A581,'TD SOP+PROFORM MOD'!$A$5:$AD$750,MATCH(S$4,'TD SOP+PROFORM MOD'!$B$2:$AD$2,0)+1,0),0)+IFERROR(VLOOKUP($A581,'TD SOP+PROFORM MOD'!$A$5:$AD$750,MATCH(S$2,'TD SOP+PROFORM MOD'!$B$2:$AD$2,0)+1,0),0)</f>
        <v>0</v>
      </c>
      <c r="T581" s="26" t="str">
        <f t="shared" si="134"/>
        <v/>
      </c>
      <c r="U581" s="25">
        <f>IFERROR(VLOOKUP($A581,'TD SOP+PROFORM MOD'!$A$5:$AD$750,MATCH(U$4,'TD SOP+PROFORM MOD'!$B$2:$AD$2,0)+1,0),0)+IFERROR(VLOOKUP($A581,'TD SOP+PROFORM MOD'!$A$5:$AD$750,MATCH(U$2,'TD SOP+PROFORM MOD'!$B$2:$AD$2,0)+1,0),0)</f>
        <v>0</v>
      </c>
      <c r="V581" s="25">
        <f>IFERROR(VLOOKUP($A581,'TD SOP+PROFORM MOD'!$A$5:$AD$750,MATCH(V$4,'TD SOP+PROFORM MOD'!$B$2:$AD$2,0)+1,0),0)+IFERROR(VLOOKUP($A581,'TD SOP+PROFORM MOD'!$A$5:$AD$750,MATCH(V$2,'TD SOP+PROFORM MOD'!$B$2:$AD$2,0)+1,0),0)</f>
        <v>0</v>
      </c>
      <c r="W581" s="26" t="str">
        <f t="shared" si="135"/>
        <v/>
      </c>
      <c r="X581" s="25">
        <f>IFERROR(VLOOKUP($A581,'TD SOP+PROFORM MOD'!$A$5:$AD$750,MATCH(X$4,'TD SOP+PROFORM MOD'!$B$2:$AD$2,0)+1,0),0)+IFERROR(VLOOKUP($A581,'TD SOP+PROFORM MOD'!$A$5:$AD$750,MATCH(X$2,'TD SOP+PROFORM MOD'!$B$2:$AD$2,0)+1,0),0)</f>
        <v>0</v>
      </c>
      <c r="Y581" s="25">
        <f>IFERROR(VLOOKUP($A581,'TD SOP+PROFORM MOD'!$A$5:$AD$750,MATCH(Y$4,'TD SOP+PROFORM MOD'!$B$2:$AD$2,0)+1,0),0)+IFERROR(VLOOKUP($A581,'TD SOP+PROFORM MOD'!$A$5:$AD$750,MATCH(Y$2,'TD SOP+PROFORM MOD'!$B$2:$AD$2,0)+1,0),0)</f>
        <v>0</v>
      </c>
      <c r="Z581" s="26" t="str">
        <f t="shared" si="136"/>
        <v/>
      </c>
      <c r="AA581" s="25">
        <f>IFERROR(VLOOKUP($A581,'TD SOP+PROFORM MOD'!$A$5:$AD$750,MATCH(AA$4,'TD SOP+PROFORM MOD'!$B$2:$AD$2,0)+1,0),0)+IFERROR(VLOOKUP($A581,'TD SOP+PROFORM MOD'!$A$5:$AD$750,MATCH(AA$2,'TD SOP+PROFORM MOD'!$B$2:$AD$2,0)+1,0),0)</f>
        <v>0</v>
      </c>
      <c r="AB581" s="25">
        <f>IFERROR(VLOOKUP($A581,'TD SOP+PROFORM MOD'!$A$5:$AD$750,MATCH(AB$4,'TD SOP+PROFORM MOD'!$B$2:$AD$2,0)+1,0),0)+IFERROR(VLOOKUP($A581,'TD SOP+PROFORM MOD'!$A$5:$AD$750,MATCH(AB$2,'TD SOP+PROFORM MOD'!$B$2:$AD$2,0)+1,0),0)</f>
        <v>0</v>
      </c>
      <c r="AC581" s="26" t="str">
        <f t="shared" si="137"/>
        <v/>
      </c>
      <c r="AD581" s="25">
        <f>IFERROR(VLOOKUP($A581,'TD SOP+PROFORM MOD'!$A$5:$AD$750,MATCH(AD$4,'TD SOP+PROFORM MOD'!$B$2:$AD$2,0)+1,0),0)+IFERROR(VLOOKUP($A581,'TD SOP+PROFORM MOD'!$A$5:$AD$750,MATCH(AD$2,'TD SOP+PROFORM MOD'!$B$2:$AD$2,0)+1,0),0)</f>
        <v>0</v>
      </c>
      <c r="AE581" s="25">
        <f>IFERROR(VLOOKUP($A581,'TD SOP+PROFORM MOD'!$A$5:$AD$750,MATCH(AE$4,'TD SOP+PROFORM MOD'!$B$2:$AD$2,0)+1,0),0)+IFERROR(VLOOKUP($A581,'TD SOP+PROFORM MOD'!$A$5:$AD$750,MATCH(AE$2,'TD SOP+PROFORM MOD'!$B$2:$AD$2,0)+1,0),0)</f>
        <v>0</v>
      </c>
      <c r="AF581" s="26" t="str">
        <f t="shared" si="138"/>
        <v/>
      </c>
      <c r="AG581" s="25">
        <f>IFERROR(VLOOKUP($A581,'TD SOP+PROFORM MOD'!$A$5:$AD$750,MATCH(AG$4,'TD SOP+PROFORM MOD'!$B$2:$AD$2,0)+1,0),0)+IFERROR(VLOOKUP($A581,'TD SOP+PROFORM MOD'!$A$5:$AD$750,MATCH(AG$2,'TD SOP+PROFORM MOD'!$B$2:$AD$2,0)+1,0),0)</f>
        <v>0</v>
      </c>
      <c r="AH581" s="25">
        <f>IFERROR(VLOOKUP($A581,'TD SOP+PROFORM MOD'!$A$5:$AD$750,MATCH(AH$4,'TD SOP+PROFORM MOD'!$B$2:$AD$2,0)+1,0),0)+IFERROR(VLOOKUP($A581,'TD SOP+PROFORM MOD'!$A$5:$AD$750,MATCH(AH$2,'TD SOP+PROFORM MOD'!$B$2:$AD$2,0)+1,0),0)</f>
        <v>0</v>
      </c>
      <c r="AI581" s="26" t="str">
        <f t="shared" si="139"/>
        <v/>
      </c>
      <c r="AJ581" s="25">
        <f>IFERROR(VLOOKUP($A581,'TD SOP+PROFORM MOD'!$A$5:$AD$750,MATCH(AJ$4,'TD SOP+PROFORM MOD'!$B$2:$AD$2,0)+1,0),0)+IFERROR(VLOOKUP($A581,'TD SOP+PROFORM MOD'!$A$5:$AD$750,MATCH(AJ$2,'TD SOP+PROFORM MOD'!$B$2:$AD$2,0)+1,0),0)</f>
        <v>0</v>
      </c>
      <c r="AK581" s="25">
        <f>IFERROR(VLOOKUP($A581,'TD SOP+PROFORM MOD'!$A$5:$AD$750,MATCH(AK$4,'TD SOP+PROFORM MOD'!$B$2:$AD$2,0)+1,0),0)+IFERROR(VLOOKUP($A581,'TD SOP+PROFORM MOD'!$A$5:$AD$750,MATCH(AK$2,'TD SOP+PROFORM MOD'!$B$2:$AD$2,0)+1,0),0)</f>
        <v>0</v>
      </c>
      <c r="AL581" s="26" t="str">
        <f t="shared" si="140"/>
        <v/>
      </c>
      <c r="AM581" s="25">
        <f t="shared" si="142"/>
        <v>0</v>
      </c>
      <c r="AN581" s="25">
        <f t="shared" si="142"/>
        <v>0</v>
      </c>
      <c r="AO581" s="26" t="str">
        <f t="shared" si="141"/>
        <v/>
      </c>
      <c r="AR581" s="25">
        <f>SUMIF('B&amp;S YTD LFY'!B:B,"="&amp;A581,'B&amp;S YTD LFY'!C:C)</f>
        <v>0</v>
      </c>
      <c r="AS581" s="25">
        <f t="shared" si="143"/>
        <v>0</v>
      </c>
      <c r="AT581" s="25"/>
    </row>
    <row r="582" spans="1:46" x14ac:dyDescent="0.35">
      <c r="A582" s="24">
        <f>IF(AND('TD SOP+PROFORM MOD'!A579&lt;&gt;"",'TD SOP+PROFORM MOD'!A579&lt;&gt;"TOTAL"),'TD SOP+PROFORM MOD'!A579,0)</f>
        <v>0</v>
      </c>
      <c r="C582" s="25" t="str">
        <f>IFERROR(VLOOKUP($A582,'TD SOP+PROFORM MOD'!$A$5:$AD$750,MATCH(C$4,'TD SOP+PROFORM MOD'!$B$2:$AT$2,0)+1,0),"")</f>
        <v/>
      </c>
      <c r="D582" s="25" t="str">
        <f>IFERROR(VLOOKUP($A582,'TD SOP+PROFORM MOD'!$A$5:$AD$750,MATCH(D$4,'TD SOP+PROFORM MOD'!$B$2:$AT$2,0)+1,0),"")</f>
        <v/>
      </c>
      <c r="E582" s="26" t="str">
        <f t="shared" si="129"/>
        <v/>
      </c>
      <c r="F582" s="25" t="str">
        <f>IFERROR(VLOOKUP($A582,'TD SOP+PROFORM MOD'!$A$5:$AD$750,MATCH(F$4,'TD SOP+PROFORM MOD'!$B$2:$AT$2,0)+1,0),"")</f>
        <v/>
      </c>
      <c r="G582" s="25" t="str">
        <f>IFERROR(VLOOKUP($A582,'TD SOP+PROFORM MOD'!$A$5:$AD$750,MATCH(G$4,'TD SOP+PROFORM MOD'!$B$2:$AT$2,0)+1,0),"")</f>
        <v/>
      </c>
      <c r="H582" s="26" t="str">
        <f t="shared" si="130"/>
        <v/>
      </c>
      <c r="I582" s="25" t="str">
        <f>IFERROR(VLOOKUP($A582,'TD SOP+PROFORM MOD'!$A$5:$AD$750,MATCH(I$4,'TD SOP+PROFORM MOD'!$B$2:$AT$2,0)+1,0),"")</f>
        <v/>
      </c>
      <c r="J582" s="25" t="str">
        <f>IFERROR(VLOOKUP($A582,'TD SOP+PROFORM MOD'!$A$5:$AD$750,MATCH(J$4,'TD SOP+PROFORM MOD'!$B$2:$AT$2,0)+1,0),"")</f>
        <v/>
      </c>
      <c r="K582" s="26" t="str">
        <f t="shared" si="131"/>
        <v/>
      </c>
      <c r="L582" s="25" t="str">
        <f>IFERROR(VLOOKUP($A582,'TD SOP+PROFORM MOD'!$A$5:$AD$750,MATCH(L$4,'TD SOP+PROFORM MOD'!$B$2:$AT$2,0)+1,0),"")</f>
        <v/>
      </c>
      <c r="M582" s="25" t="str">
        <f>IFERROR(VLOOKUP($A582,'TD SOP+PROFORM MOD'!$A$5:$AD$750,MATCH(M$4,'TD SOP+PROFORM MOD'!$B$2:$AT$2,0)+1,0),"")</f>
        <v/>
      </c>
      <c r="N582" s="26" t="str">
        <f t="shared" si="132"/>
        <v/>
      </c>
      <c r="O582" s="25">
        <f>IFERROR(VLOOKUP($A582,'TD SOP+PROFORM MOD'!$A$5:$AD$750,MATCH(O$4,'TD SOP+PROFORM MOD'!$B$2:$AD$2,0)+1,0),0)+IFERROR(VLOOKUP($A582,'TD SOP+PROFORM MOD'!$A$5:$AD$750,MATCH(O$2,'TD SOP+PROFORM MOD'!$B$2:$AD$2,0)+1,0),0)</f>
        <v>0</v>
      </c>
      <c r="P582" s="25">
        <f>IFERROR(VLOOKUP($A582,'TD SOP+PROFORM MOD'!$A$5:$AD$750,MATCH(P$4,'TD SOP+PROFORM MOD'!$B$2:$AD$2,0)+1,0),0)+IFERROR(VLOOKUP($A582,'TD SOP+PROFORM MOD'!$A$5:$AD$750,MATCH(P$2,'TD SOP+PROFORM MOD'!$B$2:$AD$2,0)+1,0),0)</f>
        <v>0</v>
      </c>
      <c r="Q582" s="26" t="str">
        <f t="shared" si="133"/>
        <v/>
      </c>
      <c r="R582" s="25">
        <f>IFERROR(VLOOKUP($A582,'TD SOP+PROFORM MOD'!$A$5:$AD$750,MATCH(R$4,'TD SOP+PROFORM MOD'!$B$2:$AD$2,0)+1,0),0)+IFERROR(VLOOKUP($A582,'TD SOP+PROFORM MOD'!$A$5:$AD$750,MATCH(R$2,'TD SOP+PROFORM MOD'!$B$2:$AD$2,0)+1,0),0)</f>
        <v>0</v>
      </c>
      <c r="S582" s="25">
        <f>IFERROR(VLOOKUP($A582,'TD SOP+PROFORM MOD'!$A$5:$AD$750,MATCH(S$4,'TD SOP+PROFORM MOD'!$B$2:$AD$2,0)+1,0),0)+IFERROR(VLOOKUP($A582,'TD SOP+PROFORM MOD'!$A$5:$AD$750,MATCH(S$2,'TD SOP+PROFORM MOD'!$B$2:$AD$2,0)+1,0),0)</f>
        <v>0</v>
      </c>
      <c r="T582" s="26" t="str">
        <f t="shared" si="134"/>
        <v/>
      </c>
      <c r="U582" s="25">
        <f>IFERROR(VLOOKUP($A582,'TD SOP+PROFORM MOD'!$A$5:$AD$750,MATCH(U$4,'TD SOP+PROFORM MOD'!$B$2:$AD$2,0)+1,0),0)+IFERROR(VLOOKUP($A582,'TD SOP+PROFORM MOD'!$A$5:$AD$750,MATCH(U$2,'TD SOP+PROFORM MOD'!$B$2:$AD$2,0)+1,0),0)</f>
        <v>0</v>
      </c>
      <c r="V582" s="25">
        <f>IFERROR(VLOOKUP($A582,'TD SOP+PROFORM MOD'!$A$5:$AD$750,MATCH(V$4,'TD SOP+PROFORM MOD'!$B$2:$AD$2,0)+1,0),0)+IFERROR(VLOOKUP($A582,'TD SOP+PROFORM MOD'!$A$5:$AD$750,MATCH(V$2,'TD SOP+PROFORM MOD'!$B$2:$AD$2,0)+1,0),0)</f>
        <v>0</v>
      </c>
      <c r="W582" s="26" t="str">
        <f t="shared" si="135"/>
        <v/>
      </c>
      <c r="X582" s="25">
        <f>IFERROR(VLOOKUP($A582,'TD SOP+PROFORM MOD'!$A$5:$AD$750,MATCH(X$4,'TD SOP+PROFORM MOD'!$B$2:$AD$2,0)+1,0),0)+IFERROR(VLOOKUP($A582,'TD SOP+PROFORM MOD'!$A$5:$AD$750,MATCH(X$2,'TD SOP+PROFORM MOD'!$B$2:$AD$2,0)+1,0),0)</f>
        <v>0</v>
      </c>
      <c r="Y582" s="25">
        <f>IFERROR(VLOOKUP($A582,'TD SOP+PROFORM MOD'!$A$5:$AD$750,MATCH(Y$4,'TD SOP+PROFORM MOD'!$B$2:$AD$2,0)+1,0),0)+IFERROR(VLOOKUP($A582,'TD SOP+PROFORM MOD'!$A$5:$AD$750,MATCH(Y$2,'TD SOP+PROFORM MOD'!$B$2:$AD$2,0)+1,0),0)</f>
        <v>0</v>
      </c>
      <c r="Z582" s="26" t="str">
        <f t="shared" si="136"/>
        <v/>
      </c>
      <c r="AA582" s="25">
        <f>IFERROR(VLOOKUP($A582,'TD SOP+PROFORM MOD'!$A$5:$AD$750,MATCH(AA$4,'TD SOP+PROFORM MOD'!$B$2:$AD$2,0)+1,0),0)+IFERROR(VLOOKUP($A582,'TD SOP+PROFORM MOD'!$A$5:$AD$750,MATCH(AA$2,'TD SOP+PROFORM MOD'!$B$2:$AD$2,0)+1,0),0)</f>
        <v>0</v>
      </c>
      <c r="AB582" s="25">
        <f>IFERROR(VLOOKUP($A582,'TD SOP+PROFORM MOD'!$A$5:$AD$750,MATCH(AB$4,'TD SOP+PROFORM MOD'!$B$2:$AD$2,0)+1,0),0)+IFERROR(VLOOKUP($A582,'TD SOP+PROFORM MOD'!$A$5:$AD$750,MATCH(AB$2,'TD SOP+PROFORM MOD'!$B$2:$AD$2,0)+1,0),0)</f>
        <v>0</v>
      </c>
      <c r="AC582" s="26" t="str">
        <f t="shared" si="137"/>
        <v/>
      </c>
      <c r="AD582" s="25">
        <f>IFERROR(VLOOKUP($A582,'TD SOP+PROFORM MOD'!$A$5:$AD$750,MATCH(AD$4,'TD SOP+PROFORM MOD'!$B$2:$AD$2,0)+1,0),0)+IFERROR(VLOOKUP($A582,'TD SOP+PROFORM MOD'!$A$5:$AD$750,MATCH(AD$2,'TD SOP+PROFORM MOD'!$B$2:$AD$2,0)+1,0),0)</f>
        <v>0</v>
      </c>
      <c r="AE582" s="25">
        <f>IFERROR(VLOOKUP($A582,'TD SOP+PROFORM MOD'!$A$5:$AD$750,MATCH(AE$4,'TD SOP+PROFORM MOD'!$B$2:$AD$2,0)+1,0),0)+IFERROR(VLOOKUP($A582,'TD SOP+PROFORM MOD'!$A$5:$AD$750,MATCH(AE$2,'TD SOP+PROFORM MOD'!$B$2:$AD$2,0)+1,0),0)</f>
        <v>0</v>
      </c>
      <c r="AF582" s="26" t="str">
        <f t="shared" si="138"/>
        <v/>
      </c>
      <c r="AG582" s="25">
        <f>IFERROR(VLOOKUP($A582,'TD SOP+PROFORM MOD'!$A$5:$AD$750,MATCH(AG$4,'TD SOP+PROFORM MOD'!$B$2:$AD$2,0)+1,0),0)+IFERROR(VLOOKUP($A582,'TD SOP+PROFORM MOD'!$A$5:$AD$750,MATCH(AG$2,'TD SOP+PROFORM MOD'!$B$2:$AD$2,0)+1,0),0)</f>
        <v>0</v>
      </c>
      <c r="AH582" s="25">
        <f>IFERROR(VLOOKUP($A582,'TD SOP+PROFORM MOD'!$A$5:$AD$750,MATCH(AH$4,'TD SOP+PROFORM MOD'!$B$2:$AD$2,0)+1,0),0)+IFERROR(VLOOKUP($A582,'TD SOP+PROFORM MOD'!$A$5:$AD$750,MATCH(AH$2,'TD SOP+PROFORM MOD'!$B$2:$AD$2,0)+1,0),0)</f>
        <v>0</v>
      </c>
      <c r="AI582" s="26" t="str">
        <f t="shared" si="139"/>
        <v/>
      </c>
      <c r="AJ582" s="25">
        <f>IFERROR(VLOOKUP($A582,'TD SOP+PROFORM MOD'!$A$5:$AD$750,MATCH(AJ$4,'TD SOP+PROFORM MOD'!$B$2:$AD$2,0)+1,0),0)+IFERROR(VLOOKUP($A582,'TD SOP+PROFORM MOD'!$A$5:$AD$750,MATCH(AJ$2,'TD SOP+PROFORM MOD'!$B$2:$AD$2,0)+1,0),0)</f>
        <v>0</v>
      </c>
      <c r="AK582" s="25">
        <f>IFERROR(VLOOKUP($A582,'TD SOP+PROFORM MOD'!$A$5:$AD$750,MATCH(AK$4,'TD SOP+PROFORM MOD'!$B$2:$AD$2,0)+1,0),0)+IFERROR(VLOOKUP($A582,'TD SOP+PROFORM MOD'!$A$5:$AD$750,MATCH(AK$2,'TD SOP+PROFORM MOD'!$B$2:$AD$2,0)+1,0),0)</f>
        <v>0</v>
      </c>
      <c r="AL582" s="26" t="str">
        <f t="shared" si="140"/>
        <v/>
      </c>
      <c r="AM582" s="25">
        <f t="shared" si="142"/>
        <v>0</v>
      </c>
      <c r="AN582" s="25">
        <f t="shared" si="142"/>
        <v>0</v>
      </c>
      <c r="AO582" s="26" t="str">
        <f t="shared" si="141"/>
        <v/>
      </c>
      <c r="AR582" s="25">
        <f>SUMIF('B&amp;S YTD LFY'!B:B,"="&amp;A582,'B&amp;S YTD LFY'!C:C)</f>
        <v>0</v>
      </c>
      <c r="AS582" s="25">
        <f t="shared" si="143"/>
        <v>0</v>
      </c>
      <c r="AT582" s="25"/>
    </row>
    <row r="583" spans="1:46" x14ac:dyDescent="0.35">
      <c r="A583" s="24">
        <f>IF(AND('TD SOP+PROFORM MOD'!A580&lt;&gt;"",'TD SOP+PROFORM MOD'!A580&lt;&gt;"TOTAL"),'TD SOP+PROFORM MOD'!A580,0)</f>
        <v>0</v>
      </c>
      <c r="C583" s="25" t="str">
        <f>IFERROR(VLOOKUP($A583,'TD SOP+PROFORM MOD'!$A$5:$AD$750,MATCH(C$4,'TD SOP+PROFORM MOD'!$B$2:$AT$2,0)+1,0),"")</f>
        <v/>
      </c>
      <c r="D583" s="25" t="str">
        <f>IFERROR(VLOOKUP($A583,'TD SOP+PROFORM MOD'!$A$5:$AD$750,MATCH(D$4,'TD SOP+PROFORM MOD'!$B$2:$AT$2,0)+1,0),"")</f>
        <v/>
      </c>
      <c r="E583" s="26" t="str">
        <f t="shared" si="129"/>
        <v/>
      </c>
      <c r="F583" s="25" t="str">
        <f>IFERROR(VLOOKUP($A583,'TD SOP+PROFORM MOD'!$A$5:$AD$750,MATCH(F$4,'TD SOP+PROFORM MOD'!$B$2:$AT$2,0)+1,0),"")</f>
        <v/>
      </c>
      <c r="G583" s="25" t="str">
        <f>IFERROR(VLOOKUP($A583,'TD SOP+PROFORM MOD'!$A$5:$AD$750,MATCH(G$4,'TD SOP+PROFORM MOD'!$B$2:$AT$2,0)+1,0),"")</f>
        <v/>
      </c>
      <c r="H583" s="26" t="str">
        <f t="shared" si="130"/>
        <v/>
      </c>
      <c r="I583" s="25" t="str">
        <f>IFERROR(VLOOKUP($A583,'TD SOP+PROFORM MOD'!$A$5:$AD$750,MATCH(I$4,'TD SOP+PROFORM MOD'!$B$2:$AT$2,0)+1,0),"")</f>
        <v/>
      </c>
      <c r="J583" s="25" t="str">
        <f>IFERROR(VLOOKUP($A583,'TD SOP+PROFORM MOD'!$A$5:$AD$750,MATCH(J$4,'TD SOP+PROFORM MOD'!$B$2:$AT$2,0)+1,0),"")</f>
        <v/>
      </c>
      <c r="K583" s="26" t="str">
        <f t="shared" si="131"/>
        <v/>
      </c>
      <c r="L583" s="25" t="str">
        <f>IFERROR(VLOOKUP($A583,'TD SOP+PROFORM MOD'!$A$5:$AD$750,MATCH(L$4,'TD SOP+PROFORM MOD'!$B$2:$AT$2,0)+1,0),"")</f>
        <v/>
      </c>
      <c r="M583" s="25" t="str">
        <f>IFERROR(VLOOKUP($A583,'TD SOP+PROFORM MOD'!$A$5:$AD$750,MATCH(M$4,'TD SOP+PROFORM MOD'!$B$2:$AT$2,0)+1,0),"")</f>
        <v/>
      </c>
      <c r="N583" s="26" t="str">
        <f t="shared" si="132"/>
        <v/>
      </c>
      <c r="O583" s="25">
        <f>IFERROR(VLOOKUP($A583,'TD SOP+PROFORM MOD'!$A$5:$AD$750,MATCH(O$4,'TD SOP+PROFORM MOD'!$B$2:$AD$2,0)+1,0),0)+IFERROR(VLOOKUP($A583,'TD SOP+PROFORM MOD'!$A$5:$AD$750,MATCH(O$2,'TD SOP+PROFORM MOD'!$B$2:$AD$2,0)+1,0),0)</f>
        <v>0</v>
      </c>
      <c r="P583" s="25">
        <f>IFERROR(VLOOKUP($A583,'TD SOP+PROFORM MOD'!$A$5:$AD$750,MATCH(P$4,'TD SOP+PROFORM MOD'!$B$2:$AD$2,0)+1,0),0)+IFERROR(VLOOKUP($A583,'TD SOP+PROFORM MOD'!$A$5:$AD$750,MATCH(P$2,'TD SOP+PROFORM MOD'!$B$2:$AD$2,0)+1,0),0)</f>
        <v>0</v>
      </c>
      <c r="Q583" s="26" t="str">
        <f t="shared" si="133"/>
        <v/>
      </c>
      <c r="R583" s="25">
        <f>IFERROR(VLOOKUP($A583,'TD SOP+PROFORM MOD'!$A$5:$AD$750,MATCH(R$4,'TD SOP+PROFORM MOD'!$B$2:$AD$2,0)+1,0),0)+IFERROR(VLOOKUP($A583,'TD SOP+PROFORM MOD'!$A$5:$AD$750,MATCH(R$2,'TD SOP+PROFORM MOD'!$B$2:$AD$2,0)+1,0),0)</f>
        <v>0</v>
      </c>
      <c r="S583" s="25">
        <f>IFERROR(VLOOKUP($A583,'TD SOP+PROFORM MOD'!$A$5:$AD$750,MATCH(S$4,'TD SOP+PROFORM MOD'!$B$2:$AD$2,0)+1,0),0)+IFERROR(VLOOKUP($A583,'TD SOP+PROFORM MOD'!$A$5:$AD$750,MATCH(S$2,'TD SOP+PROFORM MOD'!$B$2:$AD$2,0)+1,0),0)</f>
        <v>0</v>
      </c>
      <c r="T583" s="26" t="str">
        <f t="shared" si="134"/>
        <v/>
      </c>
      <c r="U583" s="25">
        <f>IFERROR(VLOOKUP($A583,'TD SOP+PROFORM MOD'!$A$5:$AD$750,MATCH(U$4,'TD SOP+PROFORM MOD'!$B$2:$AD$2,0)+1,0),0)+IFERROR(VLOOKUP($A583,'TD SOP+PROFORM MOD'!$A$5:$AD$750,MATCH(U$2,'TD SOP+PROFORM MOD'!$B$2:$AD$2,0)+1,0),0)</f>
        <v>0</v>
      </c>
      <c r="V583" s="25">
        <f>IFERROR(VLOOKUP($A583,'TD SOP+PROFORM MOD'!$A$5:$AD$750,MATCH(V$4,'TD SOP+PROFORM MOD'!$B$2:$AD$2,0)+1,0),0)+IFERROR(VLOOKUP($A583,'TD SOP+PROFORM MOD'!$A$5:$AD$750,MATCH(V$2,'TD SOP+PROFORM MOD'!$B$2:$AD$2,0)+1,0),0)</f>
        <v>0</v>
      </c>
      <c r="W583" s="26" t="str">
        <f t="shared" si="135"/>
        <v/>
      </c>
      <c r="X583" s="25">
        <f>IFERROR(VLOOKUP($A583,'TD SOP+PROFORM MOD'!$A$5:$AD$750,MATCH(X$4,'TD SOP+PROFORM MOD'!$B$2:$AD$2,0)+1,0),0)+IFERROR(VLOOKUP($A583,'TD SOP+PROFORM MOD'!$A$5:$AD$750,MATCH(X$2,'TD SOP+PROFORM MOD'!$B$2:$AD$2,0)+1,0),0)</f>
        <v>0</v>
      </c>
      <c r="Y583" s="25">
        <f>IFERROR(VLOOKUP($A583,'TD SOP+PROFORM MOD'!$A$5:$AD$750,MATCH(Y$4,'TD SOP+PROFORM MOD'!$B$2:$AD$2,0)+1,0),0)+IFERROR(VLOOKUP($A583,'TD SOP+PROFORM MOD'!$A$5:$AD$750,MATCH(Y$2,'TD SOP+PROFORM MOD'!$B$2:$AD$2,0)+1,0),0)</f>
        <v>0</v>
      </c>
      <c r="Z583" s="26" t="str">
        <f t="shared" si="136"/>
        <v/>
      </c>
      <c r="AA583" s="25">
        <f>IFERROR(VLOOKUP($A583,'TD SOP+PROFORM MOD'!$A$5:$AD$750,MATCH(AA$4,'TD SOP+PROFORM MOD'!$B$2:$AD$2,0)+1,0),0)+IFERROR(VLOOKUP($A583,'TD SOP+PROFORM MOD'!$A$5:$AD$750,MATCH(AA$2,'TD SOP+PROFORM MOD'!$B$2:$AD$2,0)+1,0),0)</f>
        <v>0</v>
      </c>
      <c r="AB583" s="25">
        <f>IFERROR(VLOOKUP($A583,'TD SOP+PROFORM MOD'!$A$5:$AD$750,MATCH(AB$4,'TD SOP+PROFORM MOD'!$B$2:$AD$2,0)+1,0),0)+IFERROR(VLOOKUP($A583,'TD SOP+PROFORM MOD'!$A$5:$AD$750,MATCH(AB$2,'TD SOP+PROFORM MOD'!$B$2:$AD$2,0)+1,0),0)</f>
        <v>0</v>
      </c>
      <c r="AC583" s="26" t="str">
        <f t="shared" si="137"/>
        <v/>
      </c>
      <c r="AD583" s="25">
        <f>IFERROR(VLOOKUP($A583,'TD SOP+PROFORM MOD'!$A$5:$AD$750,MATCH(AD$4,'TD SOP+PROFORM MOD'!$B$2:$AD$2,0)+1,0),0)+IFERROR(VLOOKUP($A583,'TD SOP+PROFORM MOD'!$A$5:$AD$750,MATCH(AD$2,'TD SOP+PROFORM MOD'!$B$2:$AD$2,0)+1,0),0)</f>
        <v>0</v>
      </c>
      <c r="AE583" s="25">
        <f>IFERROR(VLOOKUP($A583,'TD SOP+PROFORM MOD'!$A$5:$AD$750,MATCH(AE$4,'TD SOP+PROFORM MOD'!$B$2:$AD$2,0)+1,0),0)+IFERROR(VLOOKUP($A583,'TD SOP+PROFORM MOD'!$A$5:$AD$750,MATCH(AE$2,'TD SOP+PROFORM MOD'!$B$2:$AD$2,0)+1,0),0)</f>
        <v>0</v>
      </c>
      <c r="AF583" s="26" t="str">
        <f t="shared" si="138"/>
        <v/>
      </c>
      <c r="AG583" s="25">
        <f>IFERROR(VLOOKUP($A583,'TD SOP+PROFORM MOD'!$A$5:$AD$750,MATCH(AG$4,'TD SOP+PROFORM MOD'!$B$2:$AD$2,0)+1,0),0)+IFERROR(VLOOKUP($A583,'TD SOP+PROFORM MOD'!$A$5:$AD$750,MATCH(AG$2,'TD SOP+PROFORM MOD'!$B$2:$AD$2,0)+1,0),0)</f>
        <v>0</v>
      </c>
      <c r="AH583" s="25">
        <f>IFERROR(VLOOKUP($A583,'TD SOP+PROFORM MOD'!$A$5:$AD$750,MATCH(AH$4,'TD SOP+PROFORM MOD'!$B$2:$AD$2,0)+1,0),0)+IFERROR(VLOOKUP($A583,'TD SOP+PROFORM MOD'!$A$5:$AD$750,MATCH(AH$2,'TD SOP+PROFORM MOD'!$B$2:$AD$2,0)+1,0),0)</f>
        <v>0</v>
      </c>
      <c r="AI583" s="26" t="str">
        <f t="shared" si="139"/>
        <v/>
      </c>
      <c r="AJ583" s="25">
        <f>IFERROR(VLOOKUP($A583,'TD SOP+PROFORM MOD'!$A$5:$AD$750,MATCH(AJ$4,'TD SOP+PROFORM MOD'!$B$2:$AD$2,0)+1,0),0)+IFERROR(VLOOKUP($A583,'TD SOP+PROFORM MOD'!$A$5:$AD$750,MATCH(AJ$2,'TD SOP+PROFORM MOD'!$B$2:$AD$2,0)+1,0),0)</f>
        <v>0</v>
      </c>
      <c r="AK583" s="25">
        <f>IFERROR(VLOOKUP($A583,'TD SOP+PROFORM MOD'!$A$5:$AD$750,MATCH(AK$4,'TD SOP+PROFORM MOD'!$B$2:$AD$2,0)+1,0),0)+IFERROR(VLOOKUP($A583,'TD SOP+PROFORM MOD'!$A$5:$AD$750,MATCH(AK$2,'TD SOP+PROFORM MOD'!$B$2:$AD$2,0)+1,0),0)</f>
        <v>0</v>
      </c>
      <c r="AL583" s="26" t="str">
        <f t="shared" si="140"/>
        <v/>
      </c>
      <c r="AM583" s="25">
        <f t="shared" si="142"/>
        <v>0</v>
      </c>
      <c r="AN583" s="25">
        <f t="shared" si="142"/>
        <v>0</v>
      </c>
      <c r="AO583" s="26" t="str">
        <f t="shared" si="141"/>
        <v/>
      </c>
      <c r="AR583" s="25">
        <f>SUMIF('B&amp;S YTD LFY'!B:B,"="&amp;A583,'B&amp;S YTD LFY'!C:C)</f>
        <v>0</v>
      </c>
      <c r="AS583" s="25">
        <f t="shared" si="143"/>
        <v>0</v>
      </c>
      <c r="AT583" s="25"/>
    </row>
    <row r="584" spans="1:46" x14ac:dyDescent="0.35">
      <c r="A584" s="24">
        <f>IF(AND('TD SOP+PROFORM MOD'!A581&lt;&gt;"",'TD SOP+PROFORM MOD'!A581&lt;&gt;"TOTAL"),'TD SOP+PROFORM MOD'!A581,0)</f>
        <v>0</v>
      </c>
      <c r="C584" s="25" t="str">
        <f>IFERROR(VLOOKUP($A584,'TD SOP+PROFORM MOD'!$A$5:$AD$750,MATCH(C$4,'TD SOP+PROFORM MOD'!$B$2:$AT$2,0)+1,0),"")</f>
        <v/>
      </c>
      <c r="D584" s="25" t="str">
        <f>IFERROR(VLOOKUP($A584,'TD SOP+PROFORM MOD'!$A$5:$AD$750,MATCH(D$4,'TD SOP+PROFORM MOD'!$B$2:$AT$2,0)+1,0),"")</f>
        <v/>
      </c>
      <c r="E584" s="26" t="str">
        <f t="shared" si="129"/>
        <v/>
      </c>
      <c r="F584" s="25" t="str">
        <f>IFERROR(VLOOKUP($A584,'TD SOP+PROFORM MOD'!$A$5:$AD$750,MATCH(F$4,'TD SOP+PROFORM MOD'!$B$2:$AT$2,0)+1,0),"")</f>
        <v/>
      </c>
      <c r="G584" s="25" t="str">
        <f>IFERROR(VLOOKUP($A584,'TD SOP+PROFORM MOD'!$A$5:$AD$750,MATCH(G$4,'TD SOP+PROFORM MOD'!$B$2:$AT$2,0)+1,0),"")</f>
        <v/>
      </c>
      <c r="H584" s="26" t="str">
        <f t="shared" si="130"/>
        <v/>
      </c>
      <c r="I584" s="25" t="str">
        <f>IFERROR(VLOOKUP($A584,'TD SOP+PROFORM MOD'!$A$5:$AD$750,MATCH(I$4,'TD SOP+PROFORM MOD'!$B$2:$AT$2,0)+1,0),"")</f>
        <v/>
      </c>
      <c r="J584" s="25" t="str">
        <f>IFERROR(VLOOKUP($A584,'TD SOP+PROFORM MOD'!$A$5:$AD$750,MATCH(J$4,'TD SOP+PROFORM MOD'!$B$2:$AT$2,0)+1,0),"")</f>
        <v/>
      </c>
      <c r="K584" s="26" t="str">
        <f t="shared" si="131"/>
        <v/>
      </c>
      <c r="L584" s="25" t="str">
        <f>IFERROR(VLOOKUP($A584,'TD SOP+PROFORM MOD'!$A$5:$AD$750,MATCH(L$4,'TD SOP+PROFORM MOD'!$B$2:$AT$2,0)+1,0),"")</f>
        <v/>
      </c>
      <c r="M584" s="25" t="str">
        <f>IFERROR(VLOOKUP($A584,'TD SOP+PROFORM MOD'!$A$5:$AD$750,MATCH(M$4,'TD SOP+PROFORM MOD'!$B$2:$AT$2,0)+1,0),"")</f>
        <v/>
      </c>
      <c r="N584" s="26" t="str">
        <f t="shared" si="132"/>
        <v/>
      </c>
      <c r="O584" s="25">
        <f>IFERROR(VLOOKUP($A584,'TD SOP+PROFORM MOD'!$A$5:$AD$750,MATCH(O$4,'TD SOP+PROFORM MOD'!$B$2:$AD$2,0)+1,0),0)+IFERROR(VLOOKUP($A584,'TD SOP+PROFORM MOD'!$A$5:$AD$750,MATCH(O$2,'TD SOP+PROFORM MOD'!$B$2:$AD$2,0)+1,0),0)</f>
        <v>0</v>
      </c>
      <c r="P584" s="25">
        <f>IFERROR(VLOOKUP($A584,'TD SOP+PROFORM MOD'!$A$5:$AD$750,MATCH(P$4,'TD SOP+PROFORM MOD'!$B$2:$AD$2,0)+1,0),0)+IFERROR(VLOOKUP($A584,'TD SOP+PROFORM MOD'!$A$5:$AD$750,MATCH(P$2,'TD SOP+PROFORM MOD'!$B$2:$AD$2,0)+1,0),0)</f>
        <v>0</v>
      </c>
      <c r="Q584" s="26" t="str">
        <f t="shared" si="133"/>
        <v/>
      </c>
      <c r="R584" s="25">
        <f>IFERROR(VLOOKUP($A584,'TD SOP+PROFORM MOD'!$A$5:$AD$750,MATCH(R$4,'TD SOP+PROFORM MOD'!$B$2:$AD$2,0)+1,0),0)+IFERROR(VLOOKUP($A584,'TD SOP+PROFORM MOD'!$A$5:$AD$750,MATCH(R$2,'TD SOP+PROFORM MOD'!$B$2:$AD$2,0)+1,0),0)</f>
        <v>0</v>
      </c>
      <c r="S584" s="25">
        <f>IFERROR(VLOOKUP($A584,'TD SOP+PROFORM MOD'!$A$5:$AD$750,MATCH(S$4,'TD SOP+PROFORM MOD'!$B$2:$AD$2,0)+1,0),0)+IFERROR(VLOOKUP($A584,'TD SOP+PROFORM MOD'!$A$5:$AD$750,MATCH(S$2,'TD SOP+PROFORM MOD'!$B$2:$AD$2,0)+1,0),0)</f>
        <v>0</v>
      </c>
      <c r="T584" s="26" t="str">
        <f t="shared" si="134"/>
        <v/>
      </c>
      <c r="U584" s="25">
        <f>IFERROR(VLOOKUP($A584,'TD SOP+PROFORM MOD'!$A$5:$AD$750,MATCH(U$4,'TD SOP+PROFORM MOD'!$B$2:$AD$2,0)+1,0),0)+IFERROR(VLOOKUP($A584,'TD SOP+PROFORM MOD'!$A$5:$AD$750,MATCH(U$2,'TD SOP+PROFORM MOD'!$B$2:$AD$2,0)+1,0),0)</f>
        <v>0</v>
      </c>
      <c r="V584" s="25">
        <f>IFERROR(VLOOKUP($A584,'TD SOP+PROFORM MOD'!$A$5:$AD$750,MATCH(V$4,'TD SOP+PROFORM MOD'!$B$2:$AD$2,0)+1,0),0)+IFERROR(VLOOKUP($A584,'TD SOP+PROFORM MOD'!$A$5:$AD$750,MATCH(V$2,'TD SOP+PROFORM MOD'!$B$2:$AD$2,0)+1,0),0)</f>
        <v>0</v>
      </c>
      <c r="W584" s="26" t="str">
        <f t="shared" si="135"/>
        <v/>
      </c>
      <c r="X584" s="25">
        <f>IFERROR(VLOOKUP($A584,'TD SOP+PROFORM MOD'!$A$5:$AD$750,MATCH(X$4,'TD SOP+PROFORM MOD'!$B$2:$AD$2,0)+1,0),0)+IFERROR(VLOOKUP($A584,'TD SOP+PROFORM MOD'!$A$5:$AD$750,MATCH(X$2,'TD SOP+PROFORM MOD'!$B$2:$AD$2,0)+1,0),0)</f>
        <v>0</v>
      </c>
      <c r="Y584" s="25">
        <f>IFERROR(VLOOKUP($A584,'TD SOP+PROFORM MOD'!$A$5:$AD$750,MATCH(Y$4,'TD SOP+PROFORM MOD'!$B$2:$AD$2,0)+1,0),0)+IFERROR(VLOOKUP($A584,'TD SOP+PROFORM MOD'!$A$5:$AD$750,MATCH(Y$2,'TD SOP+PROFORM MOD'!$B$2:$AD$2,0)+1,0),0)</f>
        <v>0</v>
      </c>
      <c r="Z584" s="26" t="str">
        <f t="shared" si="136"/>
        <v/>
      </c>
      <c r="AA584" s="25">
        <f>IFERROR(VLOOKUP($A584,'TD SOP+PROFORM MOD'!$A$5:$AD$750,MATCH(AA$4,'TD SOP+PROFORM MOD'!$B$2:$AD$2,0)+1,0),0)+IFERROR(VLOOKUP($A584,'TD SOP+PROFORM MOD'!$A$5:$AD$750,MATCH(AA$2,'TD SOP+PROFORM MOD'!$B$2:$AD$2,0)+1,0),0)</f>
        <v>0</v>
      </c>
      <c r="AB584" s="25">
        <f>IFERROR(VLOOKUP($A584,'TD SOP+PROFORM MOD'!$A$5:$AD$750,MATCH(AB$4,'TD SOP+PROFORM MOD'!$B$2:$AD$2,0)+1,0),0)+IFERROR(VLOOKUP($A584,'TD SOP+PROFORM MOD'!$A$5:$AD$750,MATCH(AB$2,'TD SOP+PROFORM MOD'!$B$2:$AD$2,0)+1,0),0)</f>
        <v>0</v>
      </c>
      <c r="AC584" s="26" t="str">
        <f t="shared" si="137"/>
        <v/>
      </c>
      <c r="AD584" s="25">
        <f>IFERROR(VLOOKUP($A584,'TD SOP+PROFORM MOD'!$A$5:$AD$750,MATCH(AD$4,'TD SOP+PROFORM MOD'!$B$2:$AD$2,0)+1,0),0)+IFERROR(VLOOKUP($A584,'TD SOP+PROFORM MOD'!$A$5:$AD$750,MATCH(AD$2,'TD SOP+PROFORM MOD'!$B$2:$AD$2,0)+1,0),0)</f>
        <v>0</v>
      </c>
      <c r="AE584" s="25">
        <f>IFERROR(VLOOKUP($A584,'TD SOP+PROFORM MOD'!$A$5:$AD$750,MATCH(AE$4,'TD SOP+PROFORM MOD'!$B$2:$AD$2,0)+1,0),0)+IFERROR(VLOOKUP($A584,'TD SOP+PROFORM MOD'!$A$5:$AD$750,MATCH(AE$2,'TD SOP+PROFORM MOD'!$B$2:$AD$2,0)+1,0),0)</f>
        <v>0</v>
      </c>
      <c r="AF584" s="26" t="str">
        <f t="shared" si="138"/>
        <v/>
      </c>
      <c r="AG584" s="25">
        <f>IFERROR(VLOOKUP($A584,'TD SOP+PROFORM MOD'!$A$5:$AD$750,MATCH(AG$4,'TD SOP+PROFORM MOD'!$B$2:$AD$2,0)+1,0),0)+IFERROR(VLOOKUP($A584,'TD SOP+PROFORM MOD'!$A$5:$AD$750,MATCH(AG$2,'TD SOP+PROFORM MOD'!$B$2:$AD$2,0)+1,0),0)</f>
        <v>0</v>
      </c>
      <c r="AH584" s="25">
        <f>IFERROR(VLOOKUP($A584,'TD SOP+PROFORM MOD'!$A$5:$AD$750,MATCH(AH$4,'TD SOP+PROFORM MOD'!$B$2:$AD$2,0)+1,0),0)+IFERROR(VLOOKUP($A584,'TD SOP+PROFORM MOD'!$A$5:$AD$750,MATCH(AH$2,'TD SOP+PROFORM MOD'!$B$2:$AD$2,0)+1,0),0)</f>
        <v>0</v>
      </c>
      <c r="AI584" s="26" t="str">
        <f t="shared" si="139"/>
        <v/>
      </c>
      <c r="AJ584" s="25">
        <f>IFERROR(VLOOKUP($A584,'TD SOP+PROFORM MOD'!$A$5:$AD$750,MATCH(AJ$4,'TD SOP+PROFORM MOD'!$B$2:$AD$2,0)+1,0),0)+IFERROR(VLOOKUP($A584,'TD SOP+PROFORM MOD'!$A$5:$AD$750,MATCH(AJ$2,'TD SOP+PROFORM MOD'!$B$2:$AD$2,0)+1,0),0)</f>
        <v>0</v>
      </c>
      <c r="AK584" s="25">
        <f>IFERROR(VLOOKUP($A584,'TD SOP+PROFORM MOD'!$A$5:$AD$750,MATCH(AK$4,'TD SOP+PROFORM MOD'!$B$2:$AD$2,0)+1,0),0)+IFERROR(VLOOKUP($A584,'TD SOP+PROFORM MOD'!$A$5:$AD$750,MATCH(AK$2,'TD SOP+PROFORM MOD'!$B$2:$AD$2,0)+1,0),0)</f>
        <v>0</v>
      </c>
      <c r="AL584" s="26" t="str">
        <f t="shared" si="140"/>
        <v/>
      </c>
      <c r="AM584" s="25">
        <f t="shared" si="142"/>
        <v>0</v>
      </c>
      <c r="AN584" s="25">
        <f t="shared" si="142"/>
        <v>0</v>
      </c>
      <c r="AO584" s="26" t="str">
        <f t="shared" si="141"/>
        <v/>
      </c>
      <c r="AR584" s="25">
        <f>SUMIF('B&amp;S YTD LFY'!B:B,"="&amp;A584,'B&amp;S YTD LFY'!C:C)</f>
        <v>0</v>
      </c>
      <c r="AS584" s="25">
        <f t="shared" si="143"/>
        <v>0</v>
      </c>
      <c r="AT584" s="25"/>
    </row>
    <row r="585" spans="1:46" x14ac:dyDescent="0.35">
      <c r="A585" s="24">
        <f>IF(AND('TD SOP+PROFORM MOD'!A582&lt;&gt;"",'TD SOP+PROFORM MOD'!A582&lt;&gt;"TOTAL"),'TD SOP+PROFORM MOD'!A582,0)</f>
        <v>0</v>
      </c>
      <c r="C585" s="25" t="str">
        <f>IFERROR(VLOOKUP($A585,'TD SOP+PROFORM MOD'!$A$5:$AD$750,MATCH(C$4,'TD SOP+PROFORM MOD'!$B$2:$AT$2,0)+1,0),"")</f>
        <v/>
      </c>
      <c r="D585" s="25" t="str">
        <f>IFERROR(VLOOKUP($A585,'TD SOP+PROFORM MOD'!$A$5:$AD$750,MATCH(D$4,'TD SOP+PROFORM MOD'!$B$2:$AT$2,0)+1,0),"")</f>
        <v/>
      </c>
      <c r="E585" s="26" t="str">
        <f t="shared" ref="E585:E636" si="144">IFERROR(C585/D585-1,"")</f>
        <v/>
      </c>
      <c r="F585" s="25" t="str">
        <f>IFERROR(VLOOKUP($A585,'TD SOP+PROFORM MOD'!$A$5:$AD$750,MATCH(F$4,'TD SOP+PROFORM MOD'!$B$2:$AT$2,0)+1,0),"")</f>
        <v/>
      </c>
      <c r="G585" s="25" t="str">
        <f>IFERROR(VLOOKUP($A585,'TD SOP+PROFORM MOD'!$A$5:$AD$750,MATCH(G$4,'TD SOP+PROFORM MOD'!$B$2:$AT$2,0)+1,0),"")</f>
        <v/>
      </c>
      <c r="H585" s="26" t="str">
        <f t="shared" ref="H585:H636" si="145">IFERROR(F585/G585-1,"")</f>
        <v/>
      </c>
      <c r="I585" s="25" t="str">
        <f>IFERROR(VLOOKUP($A585,'TD SOP+PROFORM MOD'!$A$5:$AD$750,MATCH(I$4,'TD SOP+PROFORM MOD'!$B$2:$AT$2,0)+1,0),"")</f>
        <v/>
      </c>
      <c r="J585" s="25" t="str">
        <f>IFERROR(VLOOKUP($A585,'TD SOP+PROFORM MOD'!$A$5:$AD$750,MATCH(J$4,'TD SOP+PROFORM MOD'!$B$2:$AT$2,0)+1,0),"")</f>
        <v/>
      </c>
      <c r="K585" s="26" t="str">
        <f t="shared" ref="K585:K636" si="146">IFERROR(I585/J585-1,"")</f>
        <v/>
      </c>
      <c r="L585" s="25" t="str">
        <f>IFERROR(VLOOKUP($A585,'TD SOP+PROFORM MOD'!$A$5:$AD$750,MATCH(L$4,'TD SOP+PROFORM MOD'!$B$2:$AT$2,0)+1,0),"")</f>
        <v/>
      </c>
      <c r="M585" s="25" t="str">
        <f>IFERROR(VLOOKUP($A585,'TD SOP+PROFORM MOD'!$A$5:$AD$750,MATCH(M$4,'TD SOP+PROFORM MOD'!$B$2:$AT$2,0)+1,0),"")</f>
        <v/>
      </c>
      <c r="N585" s="26" t="str">
        <f t="shared" ref="N585:N636" si="147">IFERROR(L585/M585-1,"")</f>
        <v/>
      </c>
      <c r="O585" s="25">
        <f>IFERROR(VLOOKUP($A585,'TD SOP+PROFORM MOD'!$A$5:$AD$750,MATCH(O$4,'TD SOP+PROFORM MOD'!$B$2:$AD$2,0)+1,0),0)+IFERROR(VLOOKUP($A585,'TD SOP+PROFORM MOD'!$A$5:$AD$750,MATCH(O$2,'TD SOP+PROFORM MOD'!$B$2:$AD$2,0)+1,0),0)</f>
        <v>0</v>
      </c>
      <c r="P585" s="25">
        <f>IFERROR(VLOOKUP($A585,'TD SOP+PROFORM MOD'!$A$5:$AD$750,MATCH(P$4,'TD SOP+PROFORM MOD'!$B$2:$AD$2,0)+1,0),0)+IFERROR(VLOOKUP($A585,'TD SOP+PROFORM MOD'!$A$5:$AD$750,MATCH(P$2,'TD SOP+PROFORM MOD'!$B$2:$AD$2,0)+1,0),0)</f>
        <v>0</v>
      </c>
      <c r="Q585" s="26" t="str">
        <f t="shared" ref="Q585:Q636" si="148">IFERROR(O585/P585-1,"")</f>
        <v/>
      </c>
      <c r="R585" s="25">
        <f>IFERROR(VLOOKUP($A585,'TD SOP+PROFORM MOD'!$A$5:$AD$750,MATCH(R$4,'TD SOP+PROFORM MOD'!$B$2:$AD$2,0)+1,0),0)+IFERROR(VLOOKUP($A585,'TD SOP+PROFORM MOD'!$A$5:$AD$750,MATCH(R$2,'TD SOP+PROFORM MOD'!$B$2:$AD$2,0)+1,0),0)</f>
        <v>0</v>
      </c>
      <c r="S585" s="25">
        <f>IFERROR(VLOOKUP($A585,'TD SOP+PROFORM MOD'!$A$5:$AD$750,MATCH(S$4,'TD SOP+PROFORM MOD'!$B$2:$AD$2,0)+1,0),0)+IFERROR(VLOOKUP($A585,'TD SOP+PROFORM MOD'!$A$5:$AD$750,MATCH(S$2,'TD SOP+PROFORM MOD'!$B$2:$AD$2,0)+1,0),0)</f>
        <v>0</v>
      </c>
      <c r="T585" s="26" t="str">
        <f t="shared" ref="T585:T636" si="149">IFERROR(R585/S585-1,"")</f>
        <v/>
      </c>
      <c r="U585" s="25">
        <f>IFERROR(VLOOKUP($A585,'TD SOP+PROFORM MOD'!$A$5:$AD$750,MATCH(U$4,'TD SOP+PROFORM MOD'!$B$2:$AD$2,0)+1,0),0)+IFERROR(VLOOKUP($A585,'TD SOP+PROFORM MOD'!$A$5:$AD$750,MATCH(U$2,'TD SOP+PROFORM MOD'!$B$2:$AD$2,0)+1,0),0)</f>
        <v>0</v>
      </c>
      <c r="V585" s="25">
        <f>IFERROR(VLOOKUP($A585,'TD SOP+PROFORM MOD'!$A$5:$AD$750,MATCH(V$4,'TD SOP+PROFORM MOD'!$B$2:$AD$2,0)+1,0),0)+IFERROR(VLOOKUP($A585,'TD SOP+PROFORM MOD'!$A$5:$AD$750,MATCH(V$2,'TD SOP+PROFORM MOD'!$B$2:$AD$2,0)+1,0),0)</f>
        <v>0</v>
      </c>
      <c r="W585" s="26" t="str">
        <f t="shared" ref="W585:W636" si="150">IFERROR(U585/V585-1,"")</f>
        <v/>
      </c>
      <c r="X585" s="25">
        <f>IFERROR(VLOOKUP($A585,'TD SOP+PROFORM MOD'!$A$5:$AD$750,MATCH(X$4,'TD SOP+PROFORM MOD'!$B$2:$AD$2,0)+1,0),0)+IFERROR(VLOOKUP($A585,'TD SOP+PROFORM MOD'!$A$5:$AD$750,MATCH(X$2,'TD SOP+PROFORM MOD'!$B$2:$AD$2,0)+1,0),0)</f>
        <v>0</v>
      </c>
      <c r="Y585" s="25">
        <f>IFERROR(VLOOKUP($A585,'TD SOP+PROFORM MOD'!$A$5:$AD$750,MATCH(Y$4,'TD SOP+PROFORM MOD'!$B$2:$AD$2,0)+1,0),0)+IFERROR(VLOOKUP($A585,'TD SOP+PROFORM MOD'!$A$5:$AD$750,MATCH(Y$2,'TD SOP+PROFORM MOD'!$B$2:$AD$2,0)+1,0),0)</f>
        <v>0</v>
      </c>
      <c r="Z585" s="26" t="str">
        <f t="shared" ref="Z585:Z636" si="151">IFERROR(X585/Y585-1,"")</f>
        <v/>
      </c>
      <c r="AA585" s="25">
        <f>IFERROR(VLOOKUP($A585,'TD SOP+PROFORM MOD'!$A$5:$AD$750,MATCH(AA$4,'TD SOP+PROFORM MOD'!$B$2:$AD$2,0)+1,0),0)+IFERROR(VLOOKUP($A585,'TD SOP+PROFORM MOD'!$A$5:$AD$750,MATCH(AA$2,'TD SOP+PROFORM MOD'!$B$2:$AD$2,0)+1,0),0)</f>
        <v>0</v>
      </c>
      <c r="AB585" s="25">
        <f>IFERROR(VLOOKUP($A585,'TD SOP+PROFORM MOD'!$A$5:$AD$750,MATCH(AB$4,'TD SOP+PROFORM MOD'!$B$2:$AD$2,0)+1,0),0)+IFERROR(VLOOKUP($A585,'TD SOP+PROFORM MOD'!$A$5:$AD$750,MATCH(AB$2,'TD SOP+PROFORM MOD'!$B$2:$AD$2,0)+1,0),0)</f>
        <v>0</v>
      </c>
      <c r="AC585" s="26" t="str">
        <f t="shared" ref="AC585:AC636" si="152">IFERROR(AA585/AB585-1,"")</f>
        <v/>
      </c>
      <c r="AD585" s="25">
        <f>IFERROR(VLOOKUP($A585,'TD SOP+PROFORM MOD'!$A$5:$AD$750,MATCH(AD$4,'TD SOP+PROFORM MOD'!$B$2:$AD$2,0)+1,0),0)+IFERROR(VLOOKUP($A585,'TD SOP+PROFORM MOD'!$A$5:$AD$750,MATCH(AD$2,'TD SOP+PROFORM MOD'!$B$2:$AD$2,0)+1,0),0)</f>
        <v>0</v>
      </c>
      <c r="AE585" s="25">
        <f>IFERROR(VLOOKUP($A585,'TD SOP+PROFORM MOD'!$A$5:$AD$750,MATCH(AE$4,'TD SOP+PROFORM MOD'!$B$2:$AD$2,0)+1,0),0)+IFERROR(VLOOKUP($A585,'TD SOP+PROFORM MOD'!$A$5:$AD$750,MATCH(AE$2,'TD SOP+PROFORM MOD'!$B$2:$AD$2,0)+1,0),0)</f>
        <v>0</v>
      </c>
      <c r="AF585" s="26" t="str">
        <f t="shared" ref="AF585:AF636" si="153">IFERROR(AD585/AE585-1,"")</f>
        <v/>
      </c>
      <c r="AG585" s="25">
        <f>IFERROR(VLOOKUP($A585,'TD SOP+PROFORM MOD'!$A$5:$AD$750,MATCH(AG$4,'TD SOP+PROFORM MOD'!$B$2:$AD$2,0)+1,0),0)+IFERROR(VLOOKUP($A585,'TD SOP+PROFORM MOD'!$A$5:$AD$750,MATCH(AG$2,'TD SOP+PROFORM MOD'!$B$2:$AD$2,0)+1,0),0)</f>
        <v>0</v>
      </c>
      <c r="AH585" s="25">
        <f>IFERROR(VLOOKUP($A585,'TD SOP+PROFORM MOD'!$A$5:$AD$750,MATCH(AH$4,'TD SOP+PROFORM MOD'!$B$2:$AD$2,0)+1,0),0)+IFERROR(VLOOKUP($A585,'TD SOP+PROFORM MOD'!$A$5:$AD$750,MATCH(AH$2,'TD SOP+PROFORM MOD'!$B$2:$AD$2,0)+1,0),0)</f>
        <v>0</v>
      </c>
      <c r="AI585" s="26" t="str">
        <f t="shared" ref="AI585:AI636" si="154">IFERROR(AG585/AH585-1,"")</f>
        <v/>
      </c>
      <c r="AJ585" s="25">
        <f>IFERROR(VLOOKUP($A585,'TD SOP+PROFORM MOD'!$A$5:$AD$750,MATCH(AJ$4,'TD SOP+PROFORM MOD'!$B$2:$AD$2,0)+1,0),0)+IFERROR(VLOOKUP($A585,'TD SOP+PROFORM MOD'!$A$5:$AD$750,MATCH(AJ$2,'TD SOP+PROFORM MOD'!$B$2:$AD$2,0)+1,0),0)</f>
        <v>0</v>
      </c>
      <c r="AK585" s="25">
        <f>IFERROR(VLOOKUP($A585,'TD SOP+PROFORM MOD'!$A$5:$AD$750,MATCH(AK$4,'TD SOP+PROFORM MOD'!$B$2:$AD$2,0)+1,0),0)+IFERROR(VLOOKUP($A585,'TD SOP+PROFORM MOD'!$A$5:$AD$750,MATCH(AK$2,'TD SOP+PROFORM MOD'!$B$2:$AD$2,0)+1,0),0)</f>
        <v>0</v>
      </c>
      <c r="AL585" s="26" t="str">
        <f t="shared" ref="AL585:AL636" si="155">IFERROR(AJ585/AK585-1,"")</f>
        <v/>
      </c>
      <c r="AM585" s="25">
        <f t="shared" si="142"/>
        <v>0</v>
      </c>
      <c r="AN585" s="25">
        <f t="shared" si="142"/>
        <v>0</v>
      </c>
      <c r="AO585" s="26" t="str">
        <f t="shared" ref="AO585:AO636" si="156">IFERROR(AM585/AN585-1,"")</f>
        <v/>
      </c>
      <c r="AR585" s="25">
        <f>SUMIF('B&amp;S YTD LFY'!B:B,"="&amp;A585,'B&amp;S YTD LFY'!C:C)</f>
        <v>0</v>
      </c>
      <c r="AS585" s="25">
        <f t="shared" si="143"/>
        <v>0</v>
      </c>
      <c r="AT585" s="25"/>
    </row>
    <row r="586" spans="1:46" x14ac:dyDescent="0.35">
      <c r="A586" s="24">
        <f>IF(AND('TD SOP+PROFORM MOD'!A583&lt;&gt;"",'TD SOP+PROFORM MOD'!A583&lt;&gt;"TOTAL"),'TD SOP+PROFORM MOD'!A583,0)</f>
        <v>0</v>
      </c>
      <c r="C586" s="25" t="str">
        <f>IFERROR(VLOOKUP($A586,'TD SOP+PROFORM MOD'!$A$5:$AD$750,MATCH(C$4,'TD SOP+PROFORM MOD'!$B$2:$AT$2,0)+1,0),"")</f>
        <v/>
      </c>
      <c r="D586" s="25" t="str">
        <f>IFERROR(VLOOKUP($A586,'TD SOP+PROFORM MOD'!$A$5:$AD$750,MATCH(D$4,'TD SOP+PROFORM MOD'!$B$2:$AT$2,0)+1,0),"")</f>
        <v/>
      </c>
      <c r="E586" s="26" t="str">
        <f t="shared" si="144"/>
        <v/>
      </c>
      <c r="F586" s="25" t="str">
        <f>IFERROR(VLOOKUP($A586,'TD SOP+PROFORM MOD'!$A$5:$AD$750,MATCH(F$4,'TD SOP+PROFORM MOD'!$B$2:$AT$2,0)+1,0),"")</f>
        <v/>
      </c>
      <c r="G586" s="25" t="str">
        <f>IFERROR(VLOOKUP($A586,'TD SOP+PROFORM MOD'!$A$5:$AD$750,MATCH(G$4,'TD SOP+PROFORM MOD'!$B$2:$AT$2,0)+1,0),"")</f>
        <v/>
      </c>
      <c r="H586" s="26" t="str">
        <f t="shared" si="145"/>
        <v/>
      </c>
      <c r="I586" s="25" t="str">
        <f>IFERROR(VLOOKUP($A586,'TD SOP+PROFORM MOD'!$A$5:$AD$750,MATCH(I$4,'TD SOP+PROFORM MOD'!$B$2:$AT$2,0)+1,0),"")</f>
        <v/>
      </c>
      <c r="J586" s="25" t="str">
        <f>IFERROR(VLOOKUP($A586,'TD SOP+PROFORM MOD'!$A$5:$AD$750,MATCH(J$4,'TD SOP+PROFORM MOD'!$B$2:$AT$2,0)+1,0),"")</f>
        <v/>
      </c>
      <c r="K586" s="26" t="str">
        <f t="shared" si="146"/>
        <v/>
      </c>
      <c r="L586" s="25" t="str">
        <f>IFERROR(VLOOKUP($A586,'TD SOP+PROFORM MOD'!$A$5:$AD$750,MATCH(L$4,'TD SOP+PROFORM MOD'!$B$2:$AT$2,0)+1,0),"")</f>
        <v/>
      </c>
      <c r="M586" s="25" t="str">
        <f>IFERROR(VLOOKUP($A586,'TD SOP+PROFORM MOD'!$A$5:$AD$750,MATCH(M$4,'TD SOP+PROFORM MOD'!$B$2:$AT$2,0)+1,0),"")</f>
        <v/>
      </c>
      <c r="N586" s="26" t="str">
        <f t="shared" si="147"/>
        <v/>
      </c>
      <c r="O586" s="25">
        <f>IFERROR(VLOOKUP($A586,'TD SOP+PROFORM MOD'!$A$5:$AD$750,MATCH(O$4,'TD SOP+PROFORM MOD'!$B$2:$AD$2,0)+1,0),0)+IFERROR(VLOOKUP($A586,'TD SOP+PROFORM MOD'!$A$5:$AD$750,MATCH(O$2,'TD SOP+PROFORM MOD'!$B$2:$AD$2,0)+1,0),0)</f>
        <v>0</v>
      </c>
      <c r="P586" s="25">
        <f>IFERROR(VLOOKUP($A586,'TD SOP+PROFORM MOD'!$A$5:$AD$750,MATCH(P$4,'TD SOP+PROFORM MOD'!$B$2:$AD$2,0)+1,0),0)+IFERROR(VLOOKUP($A586,'TD SOP+PROFORM MOD'!$A$5:$AD$750,MATCH(P$2,'TD SOP+PROFORM MOD'!$B$2:$AD$2,0)+1,0),0)</f>
        <v>0</v>
      </c>
      <c r="Q586" s="26" t="str">
        <f t="shared" si="148"/>
        <v/>
      </c>
      <c r="R586" s="25">
        <f>IFERROR(VLOOKUP($A586,'TD SOP+PROFORM MOD'!$A$5:$AD$750,MATCH(R$4,'TD SOP+PROFORM MOD'!$B$2:$AD$2,0)+1,0),0)+IFERROR(VLOOKUP($A586,'TD SOP+PROFORM MOD'!$A$5:$AD$750,MATCH(R$2,'TD SOP+PROFORM MOD'!$B$2:$AD$2,0)+1,0),0)</f>
        <v>0</v>
      </c>
      <c r="S586" s="25">
        <f>IFERROR(VLOOKUP($A586,'TD SOP+PROFORM MOD'!$A$5:$AD$750,MATCH(S$4,'TD SOP+PROFORM MOD'!$B$2:$AD$2,0)+1,0),0)+IFERROR(VLOOKUP($A586,'TD SOP+PROFORM MOD'!$A$5:$AD$750,MATCH(S$2,'TD SOP+PROFORM MOD'!$B$2:$AD$2,0)+1,0),0)</f>
        <v>0</v>
      </c>
      <c r="T586" s="26" t="str">
        <f t="shared" si="149"/>
        <v/>
      </c>
      <c r="U586" s="25">
        <f>IFERROR(VLOOKUP($A586,'TD SOP+PROFORM MOD'!$A$5:$AD$750,MATCH(U$4,'TD SOP+PROFORM MOD'!$B$2:$AD$2,0)+1,0),0)+IFERROR(VLOOKUP($A586,'TD SOP+PROFORM MOD'!$A$5:$AD$750,MATCH(U$2,'TD SOP+PROFORM MOD'!$B$2:$AD$2,0)+1,0),0)</f>
        <v>0</v>
      </c>
      <c r="V586" s="25">
        <f>IFERROR(VLOOKUP($A586,'TD SOP+PROFORM MOD'!$A$5:$AD$750,MATCH(V$4,'TD SOP+PROFORM MOD'!$B$2:$AD$2,0)+1,0),0)+IFERROR(VLOOKUP($A586,'TD SOP+PROFORM MOD'!$A$5:$AD$750,MATCH(V$2,'TD SOP+PROFORM MOD'!$B$2:$AD$2,0)+1,0),0)</f>
        <v>0</v>
      </c>
      <c r="W586" s="26" t="str">
        <f t="shared" si="150"/>
        <v/>
      </c>
      <c r="X586" s="25">
        <f>IFERROR(VLOOKUP($A586,'TD SOP+PROFORM MOD'!$A$5:$AD$750,MATCH(X$4,'TD SOP+PROFORM MOD'!$B$2:$AD$2,0)+1,0),0)+IFERROR(VLOOKUP($A586,'TD SOP+PROFORM MOD'!$A$5:$AD$750,MATCH(X$2,'TD SOP+PROFORM MOD'!$B$2:$AD$2,0)+1,0),0)</f>
        <v>0</v>
      </c>
      <c r="Y586" s="25">
        <f>IFERROR(VLOOKUP($A586,'TD SOP+PROFORM MOD'!$A$5:$AD$750,MATCH(Y$4,'TD SOP+PROFORM MOD'!$B$2:$AD$2,0)+1,0),0)+IFERROR(VLOOKUP($A586,'TD SOP+PROFORM MOD'!$A$5:$AD$750,MATCH(Y$2,'TD SOP+PROFORM MOD'!$B$2:$AD$2,0)+1,0),0)</f>
        <v>0</v>
      </c>
      <c r="Z586" s="26" t="str">
        <f t="shared" si="151"/>
        <v/>
      </c>
      <c r="AA586" s="25">
        <f>IFERROR(VLOOKUP($A586,'TD SOP+PROFORM MOD'!$A$5:$AD$750,MATCH(AA$4,'TD SOP+PROFORM MOD'!$B$2:$AD$2,0)+1,0),0)+IFERROR(VLOOKUP($A586,'TD SOP+PROFORM MOD'!$A$5:$AD$750,MATCH(AA$2,'TD SOP+PROFORM MOD'!$B$2:$AD$2,0)+1,0),0)</f>
        <v>0</v>
      </c>
      <c r="AB586" s="25">
        <f>IFERROR(VLOOKUP($A586,'TD SOP+PROFORM MOD'!$A$5:$AD$750,MATCH(AB$4,'TD SOP+PROFORM MOD'!$B$2:$AD$2,0)+1,0),0)+IFERROR(VLOOKUP($A586,'TD SOP+PROFORM MOD'!$A$5:$AD$750,MATCH(AB$2,'TD SOP+PROFORM MOD'!$B$2:$AD$2,0)+1,0),0)</f>
        <v>0</v>
      </c>
      <c r="AC586" s="26" t="str">
        <f t="shared" si="152"/>
        <v/>
      </c>
      <c r="AD586" s="25">
        <f>IFERROR(VLOOKUP($A586,'TD SOP+PROFORM MOD'!$A$5:$AD$750,MATCH(AD$4,'TD SOP+PROFORM MOD'!$B$2:$AD$2,0)+1,0),0)+IFERROR(VLOOKUP($A586,'TD SOP+PROFORM MOD'!$A$5:$AD$750,MATCH(AD$2,'TD SOP+PROFORM MOD'!$B$2:$AD$2,0)+1,0),0)</f>
        <v>0</v>
      </c>
      <c r="AE586" s="25">
        <f>IFERROR(VLOOKUP($A586,'TD SOP+PROFORM MOD'!$A$5:$AD$750,MATCH(AE$4,'TD SOP+PROFORM MOD'!$B$2:$AD$2,0)+1,0),0)+IFERROR(VLOOKUP($A586,'TD SOP+PROFORM MOD'!$A$5:$AD$750,MATCH(AE$2,'TD SOP+PROFORM MOD'!$B$2:$AD$2,0)+1,0),0)</f>
        <v>0</v>
      </c>
      <c r="AF586" s="26" t="str">
        <f t="shared" si="153"/>
        <v/>
      </c>
      <c r="AG586" s="25">
        <f>IFERROR(VLOOKUP($A586,'TD SOP+PROFORM MOD'!$A$5:$AD$750,MATCH(AG$4,'TD SOP+PROFORM MOD'!$B$2:$AD$2,0)+1,0),0)+IFERROR(VLOOKUP($A586,'TD SOP+PROFORM MOD'!$A$5:$AD$750,MATCH(AG$2,'TD SOP+PROFORM MOD'!$B$2:$AD$2,0)+1,0),0)</f>
        <v>0</v>
      </c>
      <c r="AH586" s="25">
        <f>IFERROR(VLOOKUP($A586,'TD SOP+PROFORM MOD'!$A$5:$AD$750,MATCH(AH$4,'TD SOP+PROFORM MOD'!$B$2:$AD$2,0)+1,0),0)+IFERROR(VLOOKUP($A586,'TD SOP+PROFORM MOD'!$A$5:$AD$750,MATCH(AH$2,'TD SOP+PROFORM MOD'!$B$2:$AD$2,0)+1,0),0)</f>
        <v>0</v>
      </c>
      <c r="AI586" s="26" t="str">
        <f t="shared" si="154"/>
        <v/>
      </c>
      <c r="AJ586" s="25">
        <f>IFERROR(VLOOKUP($A586,'TD SOP+PROFORM MOD'!$A$5:$AD$750,MATCH(AJ$4,'TD SOP+PROFORM MOD'!$B$2:$AD$2,0)+1,0),0)+IFERROR(VLOOKUP($A586,'TD SOP+PROFORM MOD'!$A$5:$AD$750,MATCH(AJ$2,'TD SOP+PROFORM MOD'!$B$2:$AD$2,0)+1,0),0)</f>
        <v>0</v>
      </c>
      <c r="AK586" s="25">
        <f>IFERROR(VLOOKUP($A586,'TD SOP+PROFORM MOD'!$A$5:$AD$750,MATCH(AK$4,'TD SOP+PROFORM MOD'!$B$2:$AD$2,0)+1,0),0)+IFERROR(VLOOKUP($A586,'TD SOP+PROFORM MOD'!$A$5:$AD$750,MATCH(AK$2,'TD SOP+PROFORM MOD'!$B$2:$AD$2,0)+1,0),0)</f>
        <v>0</v>
      </c>
      <c r="AL586" s="26" t="str">
        <f t="shared" si="155"/>
        <v/>
      </c>
      <c r="AM586" s="25">
        <f t="shared" ref="AM586:AN618" si="157">SUM(C586,F586,I586,L586,O586,R586,U586,X586,AA586,AD586,AG586,AJ586)</f>
        <v>0</v>
      </c>
      <c r="AN586" s="25">
        <f t="shared" si="157"/>
        <v>0</v>
      </c>
      <c r="AO586" s="26" t="str">
        <f t="shared" si="156"/>
        <v/>
      </c>
      <c r="AR586" s="25">
        <f>SUMIF('B&amp;S YTD LFY'!B:B,"="&amp;A586,'B&amp;S YTD LFY'!C:C)</f>
        <v>0</v>
      </c>
      <c r="AS586" s="25">
        <f t="shared" ref="AS586:AS636" si="158">AM586</f>
        <v>0</v>
      </c>
      <c r="AT586" s="25"/>
    </row>
    <row r="587" spans="1:46" x14ac:dyDescent="0.35">
      <c r="A587" s="24">
        <f>IF(AND('TD SOP+PROFORM MOD'!A584&lt;&gt;"",'TD SOP+PROFORM MOD'!A584&lt;&gt;"TOTAL"),'TD SOP+PROFORM MOD'!A584,0)</f>
        <v>0</v>
      </c>
      <c r="C587" s="25" t="str">
        <f>IFERROR(VLOOKUP($A587,'TD SOP+PROFORM MOD'!$A$5:$AD$750,MATCH(C$4,'TD SOP+PROFORM MOD'!$B$2:$AT$2,0)+1,0),"")</f>
        <v/>
      </c>
      <c r="D587" s="25" t="str">
        <f>IFERROR(VLOOKUP($A587,'TD SOP+PROFORM MOD'!$A$5:$AD$750,MATCH(D$4,'TD SOP+PROFORM MOD'!$B$2:$AT$2,0)+1,0),"")</f>
        <v/>
      </c>
      <c r="E587" s="26" t="str">
        <f t="shared" si="144"/>
        <v/>
      </c>
      <c r="F587" s="25" t="str">
        <f>IFERROR(VLOOKUP($A587,'TD SOP+PROFORM MOD'!$A$5:$AD$750,MATCH(F$4,'TD SOP+PROFORM MOD'!$B$2:$AT$2,0)+1,0),"")</f>
        <v/>
      </c>
      <c r="G587" s="25" t="str">
        <f>IFERROR(VLOOKUP($A587,'TD SOP+PROFORM MOD'!$A$5:$AD$750,MATCH(G$4,'TD SOP+PROFORM MOD'!$B$2:$AT$2,0)+1,0),"")</f>
        <v/>
      </c>
      <c r="H587" s="26" t="str">
        <f t="shared" si="145"/>
        <v/>
      </c>
      <c r="I587" s="25" t="str">
        <f>IFERROR(VLOOKUP($A587,'TD SOP+PROFORM MOD'!$A$5:$AD$750,MATCH(I$4,'TD SOP+PROFORM MOD'!$B$2:$AT$2,0)+1,0),"")</f>
        <v/>
      </c>
      <c r="J587" s="25" t="str">
        <f>IFERROR(VLOOKUP($A587,'TD SOP+PROFORM MOD'!$A$5:$AD$750,MATCH(J$4,'TD SOP+PROFORM MOD'!$B$2:$AT$2,0)+1,0),"")</f>
        <v/>
      </c>
      <c r="K587" s="26" t="str">
        <f t="shared" si="146"/>
        <v/>
      </c>
      <c r="L587" s="25" t="str">
        <f>IFERROR(VLOOKUP($A587,'TD SOP+PROFORM MOD'!$A$5:$AD$750,MATCH(L$4,'TD SOP+PROFORM MOD'!$B$2:$AT$2,0)+1,0),"")</f>
        <v/>
      </c>
      <c r="M587" s="25" t="str">
        <f>IFERROR(VLOOKUP($A587,'TD SOP+PROFORM MOD'!$A$5:$AD$750,MATCH(M$4,'TD SOP+PROFORM MOD'!$B$2:$AT$2,0)+1,0),"")</f>
        <v/>
      </c>
      <c r="N587" s="26" t="str">
        <f t="shared" si="147"/>
        <v/>
      </c>
      <c r="O587" s="25">
        <f>IFERROR(VLOOKUP($A587,'TD SOP+PROFORM MOD'!$A$5:$AD$750,MATCH(O$4,'TD SOP+PROFORM MOD'!$B$2:$AD$2,0)+1,0),0)+IFERROR(VLOOKUP($A587,'TD SOP+PROFORM MOD'!$A$5:$AD$750,MATCH(O$2,'TD SOP+PROFORM MOD'!$B$2:$AD$2,0)+1,0),0)</f>
        <v>0</v>
      </c>
      <c r="P587" s="25">
        <f>IFERROR(VLOOKUP($A587,'TD SOP+PROFORM MOD'!$A$5:$AD$750,MATCH(P$4,'TD SOP+PROFORM MOD'!$B$2:$AD$2,0)+1,0),0)+IFERROR(VLOOKUP($A587,'TD SOP+PROFORM MOD'!$A$5:$AD$750,MATCH(P$2,'TD SOP+PROFORM MOD'!$B$2:$AD$2,0)+1,0),0)</f>
        <v>0</v>
      </c>
      <c r="Q587" s="26" t="str">
        <f t="shared" si="148"/>
        <v/>
      </c>
      <c r="R587" s="25">
        <f>IFERROR(VLOOKUP($A587,'TD SOP+PROFORM MOD'!$A$5:$AD$750,MATCH(R$4,'TD SOP+PROFORM MOD'!$B$2:$AD$2,0)+1,0),0)+IFERROR(VLOOKUP($A587,'TD SOP+PROFORM MOD'!$A$5:$AD$750,MATCH(R$2,'TD SOP+PROFORM MOD'!$B$2:$AD$2,0)+1,0),0)</f>
        <v>0</v>
      </c>
      <c r="S587" s="25">
        <f>IFERROR(VLOOKUP($A587,'TD SOP+PROFORM MOD'!$A$5:$AD$750,MATCH(S$4,'TD SOP+PROFORM MOD'!$B$2:$AD$2,0)+1,0),0)+IFERROR(VLOOKUP($A587,'TD SOP+PROFORM MOD'!$A$5:$AD$750,MATCH(S$2,'TD SOP+PROFORM MOD'!$B$2:$AD$2,0)+1,0),0)</f>
        <v>0</v>
      </c>
      <c r="T587" s="26" t="str">
        <f t="shared" si="149"/>
        <v/>
      </c>
      <c r="U587" s="25">
        <f>IFERROR(VLOOKUP($A587,'TD SOP+PROFORM MOD'!$A$5:$AD$750,MATCH(U$4,'TD SOP+PROFORM MOD'!$B$2:$AD$2,0)+1,0),0)+IFERROR(VLOOKUP($A587,'TD SOP+PROFORM MOD'!$A$5:$AD$750,MATCH(U$2,'TD SOP+PROFORM MOD'!$B$2:$AD$2,0)+1,0),0)</f>
        <v>0</v>
      </c>
      <c r="V587" s="25">
        <f>IFERROR(VLOOKUP($A587,'TD SOP+PROFORM MOD'!$A$5:$AD$750,MATCH(V$4,'TD SOP+PROFORM MOD'!$B$2:$AD$2,0)+1,0),0)+IFERROR(VLOOKUP($A587,'TD SOP+PROFORM MOD'!$A$5:$AD$750,MATCH(V$2,'TD SOP+PROFORM MOD'!$B$2:$AD$2,0)+1,0),0)</f>
        <v>0</v>
      </c>
      <c r="W587" s="26" t="str">
        <f t="shared" si="150"/>
        <v/>
      </c>
      <c r="X587" s="25">
        <f>IFERROR(VLOOKUP($A587,'TD SOP+PROFORM MOD'!$A$5:$AD$750,MATCH(X$4,'TD SOP+PROFORM MOD'!$B$2:$AD$2,0)+1,0),0)+IFERROR(VLOOKUP($A587,'TD SOP+PROFORM MOD'!$A$5:$AD$750,MATCH(X$2,'TD SOP+PROFORM MOD'!$B$2:$AD$2,0)+1,0),0)</f>
        <v>0</v>
      </c>
      <c r="Y587" s="25">
        <f>IFERROR(VLOOKUP($A587,'TD SOP+PROFORM MOD'!$A$5:$AD$750,MATCH(Y$4,'TD SOP+PROFORM MOD'!$B$2:$AD$2,0)+1,0),0)+IFERROR(VLOOKUP($A587,'TD SOP+PROFORM MOD'!$A$5:$AD$750,MATCH(Y$2,'TD SOP+PROFORM MOD'!$B$2:$AD$2,0)+1,0),0)</f>
        <v>0</v>
      </c>
      <c r="Z587" s="26" t="str">
        <f t="shared" si="151"/>
        <v/>
      </c>
      <c r="AA587" s="25">
        <f>IFERROR(VLOOKUP($A587,'TD SOP+PROFORM MOD'!$A$5:$AD$750,MATCH(AA$4,'TD SOP+PROFORM MOD'!$B$2:$AD$2,0)+1,0),0)+IFERROR(VLOOKUP($A587,'TD SOP+PROFORM MOD'!$A$5:$AD$750,MATCH(AA$2,'TD SOP+PROFORM MOD'!$B$2:$AD$2,0)+1,0),0)</f>
        <v>0</v>
      </c>
      <c r="AB587" s="25">
        <f>IFERROR(VLOOKUP($A587,'TD SOP+PROFORM MOD'!$A$5:$AD$750,MATCH(AB$4,'TD SOP+PROFORM MOD'!$B$2:$AD$2,0)+1,0),0)+IFERROR(VLOOKUP($A587,'TD SOP+PROFORM MOD'!$A$5:$AD$750,MATCH(AB$2,'TD SOP+PROFORM MOD'!$B$2:$AD$2,0)+1,0),0)</f>
        <v>0</v>
      </c>
      <c r="AC587" s="26" t="str">
        <f t="shared" si="152"/>
        <v/>
      </c>
      <c r="AD587" s="25">
        <f>IFERROR(VLOOKUP($A587,'TD SOP+PROFORM MOD'!$A$5:$AD$750,MATCH(AD$4,'TD SOP+PROFORM MOD'!$B$2:$AD$2,0)+1,0),0)+IFERROR(VLOOKUP($A587,'TD SOP+PROFORM MOD'!$A$5:$AD$750,MATCH(AD$2,'TD SOP+PROFORM MOD'!$B$2:$AD$2,0)+1,0),0)</f>
        <v>0</v>
      </c>
      <c r="AE587" s="25">
        <f>IFERROR(VLOOKUP($A587,'TD SOP+PROFORM MOD'!$A$5:$AD$750,MATCH(AE$4,'TD SOP+PROFORM MOD'!$B$2:$AD$2,0)+1,0),0)+IFERROR(VLOOKUP($A587,'TD SOP+PROFORM MOD'!$A$5:$AD$750,MATCH(AE$2,'TD SOP+PROFORM MOD'!$B$2:$AD$2,0)+1,0),0)</f>
        <v>0</v>
      </c>
      <c r="AF587" s="26" t="str">
        <f t="shared" si="153"/>
        <v/>
      </c>
      <c r="AG587" s="25">
        <f>IFERROR(VLOOKUP($A587,'TD SOP+PROFORM MOD'!$A$5:$AD$750,MATCH(AG$4,'TD SOP+PROFORM MOD'!$B$2:$AD$2,0)+1,0),0)+IFERROR(VLOOKUP($A587,'TD SOP+PROFORM MOD'!$A$5:$AD$750,MATCH(AG$2,'TD SOP+PROFORM MOD'!$B$2:$AD$2,0)+1,0),0)</f>
        <v>0</v>
      </c>
      <c r="AH587" s="25">
        <f>IFERROR(VLOOKUP($A587,'TD SOP+PROFORM MOD'!$A$5:$AD$750,MATCH(AH$4,'TD SOP+PROFORM MOD'!$B$2:$AD$2,0)+1,0),0)+IFERROR(VLOOKUP($A587,'TD SOP+PROFORM MOD'!$A$5:$AD$750,MATCH(AH$2,'TD SOP+PROFORM MOD'!$B$2:$AD$2,0)+1,0),0)</f>
        <v>0</v>
      </c>
      <c r="AI587" s="26" t="str">
        <f t="shared" si="154"/>
        <v/>
      </c>
      <c r="AJ587" s="25">
        <f>IFERROR(VLOOKUP($A587,'TD SOP+PROFORM MOD'!$A$5:$AD$750,MATCH(AJ$4,'TD SOP+PROFORM MOD'!$B$2:$AD$2,0)+1,0),0)+IFERROR(VLOOKUP($A587,'TD SOP+PROFORM MOD'!$A$5:$AD$750,MATCH(AJ$2,'TD SOP+PROFORM MOD'!$B$2:$AD$2,0)+1,0),0)</f>
        <v>0</v>
      </c>
      <c r="AK587" s="25">
        <f>IFERROR(VLOOKUP($A587,'TD SOP+PROFORM MOD'!$A$5:$AD$750,MATCH(AK$4,'TD SOP+PROFORM MOD'!$B$2:$AD$2,0)+1,0),0)+IFERROR(VLOOKUP($A587,'TD SOP+PROFORM MOD'!$A$5:$AD$750,MATCH(AK$2,'TD SOP+PROFORM MOD'!$B$2:$AD$2,0)+1,0),0)</f>
        <v>0</v>
      </c>
      <c r="AL587" s="26" t="str">
        <f t="shared" si="155"/>
        <v/>
      </c>
      <c r="AM587" s="25">
        <f t="shared" si="157"/>
        <v>0</v>
      </c>
      <c r="AN587" s="25">
        <f t="shared" si="157"/>
        <v>0</v>
      </c>
      <c r="AO587" s="26" t="str">
        <f t="shared" si="156"/>
        <v/>
      </c>
      <c r="AR587" s="25">
        <f>SUMIF('B&amp;S YTD LFY'!B:B,"="&amp;A587,'B&amp;S YTD LFY'!C:C)</f>
        <v>0</v>
      </c>
      <c r="AS587" s="25">
        <f t="shared" si="158"/>
        <v>0</v>
      </c>
      <c r="AT587" s="25"/>
    </row>
    <row r="588" spans="1:46" x14ac:dyDescent="0.35">
      <c r="A588" s="24">
        <f>IF(AND('TD SOP+PROFORM MOD'!A585&lt;&gt;"",'TD SOP+PROFORM MOD'!A585&lt;&gt;"TOTAL"),'TD SOP+PROFORM MOD'!A585,0)</f>
        <v>0</v>
      </c>
      <c r="C588" s="25" t="str">
        <f>IFERROR(VLOOKUP($A588,'TD SOP+PROFORM MOD'!$A$5:$AD$750,MATCH(C$4,'TD SOP+PROFORM MOD'!$B$2:$AT$2,0)+1,0),"")</f>
        <v/>
      </c>
      <c r="D588" s="25" t="str">
        <f>IFERROR(VLOOKUP($A588,'TD SOP+PROFORM MOD'!$A$5:$AD$750,MATCH(D$4,'TD SOP+PROFORM MOD'!$B$2:$AT$2,0)+1,0),"")</f>
        <v/>
      </c>
      <c r="E588" s="26" t="str">
        <f t="shared" si="144"/>
        <v/>
      </c>
      <c r="F588" s="25" t="str">
        <f>IFERROR(VLOOKUP($A588,'TD SOP+PROFORM MOD'!$A$5:$AD$750,MATCH(F$4,'TD SOP+PROFORM MOD'!$B$2:$AT$2,0)+1,0),"")</f>
        <v/>
      </c>
      <c r="G588" s="25" t="str">
        <f>IFERROR(VLOOKUP($A588,'TD SOP+PROFORM MOD'!$A$5:$AD$750,MATCH(G$4,'TD SOP+PROFORM MOD'!$B$2:$AT$2,0)+1,0),"")</f>
        <v/>
      </c>
      <c r="H588" s="26" t="str">
        <f t="shared" si="145"/>
        <v/>
      </c>
      <c r="I588" s="25" t="str">
        <f>IFERROR(VLOOKUP($A588,'TD SOP+PROFORM MOD'!$A$5:$AD$750,MATCH(I$4,'TD SOP+PROFORM MOD'!$B$2:$AT$2,0)+1,0),"")</f>
        <v/>
      </c>
      <c r="J588" s="25" t="str">
        <f>IFERROR(VLOOKUP($A588,'TD SOP+PROFORM MOD'!$A$5:$AD$750,MATCH(J$4,'TD SOP+PROFORM MOD'!$B$2:$AT$2,0)+1,0),"")</f>
        <v/>
      </c>
      <c r="K588" s="26" t="str">
        <f t="shared" si="146"/>
        <v/>
      </c>
      <c r="L588" s="25" t="str">
        <f>IFERROR(VLOOKUP($A588,'TD SOP+PROFORM MOD'!$A$5:$AD$750,MATCH(L$4,'TD SOP+PROFORM MOD'!$B$2:$AT$2,0)+1,0),"")</f>
        <v/>
      </c>
      <c r="M588" s="25" t="str">
        <f>IFERROR(VLOOKUP($A588,'TD SOP+PROFORM MOD'!$A$5:$AD$750,MATCH(M$4,'TD SOP+PROFORM MOD'!$B$2:$AT$2,0)+1,0),"")</f>
        <v/>
      </c>
      <c r="N588" s="26" t="str">
        <f t="shared" si="147"/>
        <v/>
      </c>
      <c r="O588" s="25">
        <f>IFERROR(VLOOKUP($A588,'TD SOP+PROFORM MOD'!$A$5:$AD$750,MATCH(O$4,'TD SOP+PROFORM MOD'!$B$2:$AD$2,0)+1,0),0)+IFERROR(VLOOKUP($A588,'TD SOP+PROFORM MOD'!$A$5:$AD$750,MATCH(O$2,'TD SOP+PROFORM MOD'!$B$2:$AD$2,0)+1,0),0)</f>
        <v>0</v>
      </c>
      <c r="P588" s="25">
        <f>IFERROR(VLOOKUP($A588,'TD SOP+PROFORM MOD'!$A$5:$AD$750,MATCH(P$4,'TD SOP+PROFORM MOD'!$B$2:$AD$2,0)+1,0),0)+IFERROR(VLOOKUP($A588,'TD SOP+PROFORM MOD'!$A$5:$AD$750,MATCH(P$2,'TD SOP+PROFORM MOD'!$B$2:$AD$2,0)+1,0),0)</f>
        <v>0</v>
      </c>
      <c r="Q588" s="26" t="str">
        <f t="shared" si="148"/>
        <v/>
      </c>
      <c r="R588" s="25">
        <f>IFERROR(VLOOKUP($A588,'TD SOP+PROFORM MOD'!$A$5:$AD$750,MATCH(R$4,'TD SOP+PROFORM MOD'!$B$2:$AD$2,0)+1,0),0)+IFERROR(VLOOKUP($A588,'TD SOP+PROFORM MOD'!$A$5:$AD$750,MATCH(R$2,'TD SOP+PROFORM MOD'!$B$2:$AD$2,0)+1,0),0)</f>
        <v>0</v>
      </c>
      <c r="S588" s="25">
        <f>IFERROR(VLOOKUP($A588,'TD SOP+PROFORM MOD'!$A$5:$AD$750,MATCH(S$4,'TD SOP+PROFORM MOD'!$B$2:$AD$2,0)+1,0),0)+IFERROR(VLOOKUP($A588,'TD SOP+PROFORM MOD'!$A$5:$AD$750,MATCH(S$2,'TD SOP+PROFORM MOD'!$B$2:$AD$2,0)+1,0),0)</f>
        <v>0</v>
      </c>
      <c r="T588" s="26" t="str">
        <f t="shared" si="149"/>
        <v/>
      </c>
      <c r="U588" s="25">
        <f>IFERROR(VLOOKUP($A588,'TD SOP+PROFORM MOD'!$A$5:$AD$750,MATCH(U$4,'TD SOP+PROFORM MOD'!$B$2:$AD$2,0)+1,0),0)+IFERROR(VLOOKUP($A588,'TD SOP+PROFORM MOD'!$A$5:$AD$750,MATCH(U$2,'TD SOP+PROFORM MOD'!$B$2:$AD$2,0)+1,0),0)</f>
        <v>0</v>
      </c>
      <c r="V588" s="25">
        <f>IFERROR(VLOOKUP($A588,'TD SOP+PROFORM MOD'!$A$5:$AD$750,MATCH(V$4,'TD SOP+PROFORM MOD'!$B$2:$AD$2,0)+1,0),0)+IFERROR(VLOOKUP($A588,'TD SOP+PROFORM MOD'!$A$5:$AD$750,MATCH(V$2,'TD SOP+PROFORM MOD'!$B$2:$AD$2,0)+1,0),0)</f>
        <v>0</v>
      </c>
      <c r="W588" s="26" t="str">
        <f t="shared" si="150"/>
        <v/>
      </c>
      <c r="X588" s="25">
        <f>IFERROR(VLOOKUP($A588,'TD SOP+PROFORM MOD'!$A$5:$AD$750,MATCH(X$4,'TD SOP+PROFORM MOD'!$B$2:$AD$2,0)+1,0),0)+IFERROR(VLOOKUP($A588,'TD SOP+PROFORM MOD'!$A$5:$AD$750,MATCH(X$2,'TD SOP+PROFORM MOD'!$B$2:$AD$2,0)+1,0),0)</f>
        <v>0</v>
      </c>
      <c r="Y588" s="25">
        <f>IFERROR(VLOOKUP($A588,'TD SOP+PROFORM MOD'!$A$5:$AD$750,MATCH(Y$4,'TD SOP+PROFORM MOD'!$B$2:$AD$2,0)+1,0),0)+IFERROR(VLOOKUP($A588,'TD SOP+PROFORM MOD'!$A$5:$AD$750,MATCH(Y$2,'TD SOP+PROFORM MOD'!$B$2:$AD$2,0)+1,0),0)</f>
        <v>0</v>
      </c>
      <c r="Z588" s="26" t="str">
        <f t="shared" si="151"/>
        <v/>
      </c>
      <c r="AA588" s="25">
        <f>IFERROR(VLOOKUP($A588,'TD SOP+PROFORM MOD'!$A$5:$AD$750,MATCH(AA$4,'TD SOP+PROFORM MOD'!$B$2:$AD$2,0)+1,0),0)+IFERROR(VLOOKUP($A588,'TD SOP+PROFORM MOD'!$A$5:$AD$750,MATCH(AA$2,'TD SOP+PROFORM MOD'!$B$2:$AD$2,0)+1,0),0)</f>
        <v>0</v>
      </c>
      <c r="AB588" s="25">
        <f>IFERROR(VLOOKUP($A588,'TD SOP+PROFORM MOD'!$A$5:$AD$750,MATCH(AB$4,'TD SOP+PROFORM MOD'!$B$2:$AD$2,0)+1,0),0)+IFERROR(VLOOKUP($A588,'TD SOP+PROFORM MOD'!$A$5:$AD$750,MATCH(AB$2,'TD SOP+PROFORM MOD'!$B$2:$AD$2,0)+1,0),0)</f>
        <v>0</v>
      </c>
      <c r="AC588" s="26" t="str">
        <f t="shared" si="152"/>
        <v/>
      </c>
      <c r="AD588" s="25">
        <f>IFERROR(VLOOKUP($A588,'TD SOP+PROFORM MOD'!$A$5:$AD$750,MATCH(AD$4,'TD SOP+PROFORM MOD'!$B$2:$AD$2,0)+1,0),0)+IFERROR(VLOOKUP($A588,'TD SOP+PROFORM MOD'!$A$5:$AD$750,MATCH(AD$2,'TD SOP+PROFORM MOD'!$B$2:$AD$2,0)+1,0),0)</f>
        <v>0</v>
      </c>
      <c r="AE588" s="25">
        <f>IFERROR(VLOOKUP($A588,'TD SOP+PROFORM MOD'!$A$5:$AD$750,MATCH(AE$4,'TD SOP+PROFORM MOD'!$B$2:$AD$2,0)+1,0),0)+IFERROR(VLOOKUP($A588,'TD SOP+PROFORM MOD'!$A$5:$AD$750,MATCH(AE$2,'TD SOP+PROFORM MOD'!$B$2:$AD$2,0)+1,0),0)</f>
        <v>0</v>
      </c>
      <c r="AF588" s="26" t="str">
        <f t="shared" si="153"/>
        <v/>
      </c>
      <c r="AG588" s="25">
        <f>IFERROR(VLOOKUP($A588,'TD SOP+PROFORM MOD'!$A$5:$AD$750,MATCH(AG$4,'TD SOP+PROFORM MOD'!$B$2:$AD$2,0)+1,0),0)+IFERROR(VLOOKUP($A588,'TD SOP+PROFORM MOD'!$A$5:$AD$750,MATCH(AG$2,'TD SOP+PROFORM MOD'!$B$2:$AD$2,0)+1,0),0)</f>
        <v>0</v>
      </c>
      <c r="AH588" s="25">
        <f>IFERROR(VLOOKUP($A588,'TD SOP+PROFORM MOD'!$A$5:$AD$750,MATCH(AH$4,'TD SOP+PROFORM MOD'!$B$2:$AD$2,0)+1,0),0)+IFERROR(VLOOKUP($A588,'TD SOP+PROFORM MOD'!$A$5:$AD$750,MATCH(AH$2,'TD SOP+PROFORM MOD'!$B$2:$AD$2,0)+1,0),0)</f>
        <v>0</v>
      </c>
      <c r="AI588" s="26" t="str">
        <f t="shared" si="154"/>
        <v/>
      </c>
      <c r="AJ588" s="25">
        <f>IFERROR(VLOOKUP($A588,'TD SOP+PROFORM MOD'!$A$5:$AD$750,MATCH(AJ$4,'TD SOP+PROFORM MOD'!$B$2:$AD$2,0)+1,0),0)+IFERROR(VLOOKUP($A588,'TD SOP+PROFORM MOD'!$A$5:$AD$750,MATCH(AJ$2,'TD SOP+PROFORM MOD'!$B$2:$AD$2,0)+1,0),0)</f>
        <v>0</v>
      </c>
      <c r="AK588" s="25">
        <f>IFERROR(VLOOKUP($A588,'TD SOP+PROFORM MOD'!$A$5:$AD$750,MATCH(AK$4,'TD SOP+PROFORM MOD'!$B$2:$AD$2,0)+1,0),0)+IFERROR(VLOOKUP($A588,'TD SOP+PROFORM MOD'!$A$5:$AD$750,MATCH(AK$2,'TD SOP+PROFORM MOD'!$B$2:$AD$2,0)+1,0),0)</f>
        <v>0</v>
      </c>
      <c r="AL588" s="26" t="str">
        <f t="shared" si="155"/>
        <v/>
      </c>
      <c r="AM588" s="25">
        <f t="shared" si="157"/>
        <v>0</v>
      </c>
      <c r="AN588" s="25">
        <f t="shared" si="157"/>
        <v>0</v>
      </c>
      <c r="AO588" s="26" t="str">
        <f t="shared" si="156"/>
        <v/>
      </c>
      <c r="AR588" s="25">
        <f>SUMIF('B&amp;S YTD LFY'!B:B,"="&amp;A588,'B&amp;S YTD LFY'!C:C)</f>
        <v>0</v>
      </c>
      <c r="AS588" s="25">
        <f t="shared" si="158"/>
        <v>0</v>
      </c>
      <c r="AT588" s="25"/>
    </row>
    <row r="589" spans="1:46" x14ac:dyDescent="0.35">
      <c r="A589" s="24">
        <f>IF(AND('TD SOP+PROFORM MOD'!A586&lt;&gt;"",'TD SOP+PROFORM MOD'!A586&lt;&gt;"TOTAL"),'TD SOP+PROFORM MOD'!A586,0)</f>
        <v>0</v>
      </c>
      <c r="C589" s="25" t="str">
        <f>IFERROR(VLOOKUP($A589,'TD SOP+PROFORM MOD'!$A$5:$AD$750,MATCH(C$4,'TD SOP+PROFORM MOD'!$B$2:$AT$2,0)+1,0),"")</f>
        <v/>
      </c>
      <c r="D589" s="25" t="str">
        <f>IFERROR(VLOOKUP($A589,'TD SOP+PROFORM MOD'!$A$5:$AD$750,MATCH(D$4,'TD SOP+PROFORM MOD'!$B$2:$AT$2,0)+1,0),"")</f>
        <v/>
      </c>
      <c r="E589" s="26" t="str">
        <f t="shared" si="144"/>
        <v/>
      </c>
      <c r="F589" s="25" t="str">
        <f>IFERROR(VLOOKUP($A589,'TD SOP+PROFORM MOD'!$A$5:$AD$750,MATCH(F$4,'TD SOP+PROFORM MOD'!$B$2:$AT$2,0)+1,0),"")</f>
        <v/>
      </c>
      <c r="G589" s="25" t="str">
        <f>IFERROR(VLOOKUP($A589,'TD SOP+PROFORM MOD'!$A$5:$AD$750,MATCH(G$4,'TD SOP+PROFORM MOD'!$B$2:$AT$2,0)+1,0),"")</f>
        <v/>
      </c>
      <c r="H589" s="26" t="str">
        <f t="shared" si="145"/>
        <v/>
      </c>
      <c r="I589" s="25" t="str">
        <f>IFERROR(VLOOKUP($A589,'TD SOP+PROFORM MOD'!$A$5:$AD$750,MATCH(I$4,'TD SOP+PROFORM MOD'!$B$2:$AT$2,0)+1,0),"")</f>
        <v/>
      </c>
      <c r="J589" s="25" t="str">
        <f>IFERROR(VLOOKUP($A589,'TD SOP+PROFORM MOD'!$A$5:$AD$750,MATCH(J$4,'TD SOP+PROFORM MOD'!$B$2:$AT$2,0)+1,0),"")</f>
        <v/>
      </c>
      <c r="K589" s="26" t="str">
        <f t="shared" si="146"/>
        <v/>
      </c>
      <c r="L589" s="25" t="str">
        <f>IFERROR(VLOOKUP($A589,'TD SOP+PROFORM MOD'!$A$5:$AD$750,MATCH(L$4,'TD SOP+PROFORM MOD'!$B$2:$AT$2,0)+1,0),"")</f>
        <v/>
      </c>
      <c r="M589" s="25" t="str">
        <f>IFERROR(VLOOKUP($A589,'TD SOP+PROFORM MOD'!$A$5:$AD$750,MATCH(M$4,'TD SOP+PROFORM MOD'!$B$2:$AT$2,0)+1,0),"")</f>
        <v/>
      </c>
      <c r="N589" s="26" t="str">
        <f t="shared" si="147"/>
        <v/>
      </c>
      <c r="O589" s="25">
        <f>IFERROR(VLOOKUP($A589,'TD SOP+PROFORM MOD'!$A$5:$AD$750,MATCH(O$4,'TD SOP+PROFORM MOD'!$B$2:$AD$2,0)+1,0),0)+IFERROR(VLOOKUP($A589,'TD SOP+PROFORM MOD'!$A$5:$AD$750,MATCH(O$2,'TD SOP+PROFORM MOD'!$B$2:$AD$2,0)+1,0),0)</f>
        <v>0</v>
      </c>
      <c r="P589" s="25">
        <f>IFERROR(VLOOKUP($A589,'TD SOP+PROFORM MOD'!$A$5:$AD$750,MATCH(P$4,'TD SOP+PROFORM MOD'!$B$2:$AD$2,0)+1,0),0)+IFERROR(VLOOKUP($A589,'TD SOP+PROFORM MOD'!$A$5:$AD$750,MATCH(P$2,'TD SOP+PROFORM MOD'!$B$2:$AD$2,0)+1,0),0)</f>
        <v>0</v>
      </c>
      <c r="Q589" s="26" t="str">
        <f t="shared" si="148"/>
        <v/>
      </c>
      <c r="R589" s="25">
        <f>IFERROR(VLOOKUP($A589,'TD SOP+PROFORM MOD'!$A$5:$AD$750,MATCH(R$4,'TD SOP+PROFORM MOD'!$B$2:$AD$2,0)+1,0),0)+IFERROR(VLOOKUP($A589,'TD SOP+PROFORM MOD'!$A$5:$AD$750,MATCH(R$2,'TD SOP+PROFORM MOD'!$B$2:$AD$2,0)+1,0),0)</f>
        <v>0</v>
      </c>
      <c r="S589" s="25">
        <f>IFERROR(VLOOKUP($A589,'TD SOP+PROFORM MOD'!$A$5:$AD$750,MATCH(S$4,'TD SOP+PROFORM MOD'!$B$2:$AD$2,0)+1,0),0)+IFERROR(VLOOKUP($A589,'TD SOP+PROFORM MOD'!$A$5:$AD$750,MATCH(S$2,'TD SOP+PROFORM MOD'!$B$2:$AD$2,0)+1,0),0)</f>
        <v>0</v>
      </c>
      <c r="T589" s="26" t="str">
        <f t="shared" si="149"/>
        <v/>
      </c>
      <c r="U589" s="25">
        <f>IFERROR(VLOOKUP($A589,'TD SOP+PROFORM MOD'!$A$5:$AD$750,MATCH(U$4,'TD SOP+PROFORM MOD'!$B$2:$AD$2,0)+1,0),0)+IFERROR(VLOOKUP($A589,'TD SOP+PROFORM MOD'!$A$5:$AD$750,MATCH(U$2,'TD SOP+PROFORM MOD'!$B$2:$AD$2,0)+1,0),0)</f>
        <v>0</v>
      </c>
      <c r="V589" s="25">
        <f>IFERROR(VLOOKUP($A589,'TD SOP+PROFORM MOD'!$A$5:$AD$750,MATCH(V$4,'TD SOP+PROFORM MOD'!$B$2:$AD$2,0)+1,0),0)+IFERROR(VLOOKUP($A589,'TD SOP+PROFORM MOD'!$A$5:$AD$750,MATCH(V$2,'TD SOP+PROFORM MOD'!$B$2:$AD$2,0)+1,0),0)</f>
        <v>0</v>
      </c>
      <c r="W589" s="26" t="str">
        <f t="shared" si="150"/>
        <v/>
      </c>
      <c r="X589" s="25">
        <f>IFERROR(VLOOKUP($A589,'TD SOP+PROFORM MOD'!$A$5:$AD$750,MATCH(X$4,'TD SOP+PROFORM MOD'!$B$2:$AD$2,0)+1,0),0)+IFERROR(VLOOKUP($A589,'TD SOP+PROFORM MOD'!$A$5:$AD$750,MATCH(X$2,'TD SOP+PROFORM MOD'!$B$2:$AD$2,0)+1,0),0)</f>
        <v>0</v>
      </c>
      <c r="Y589" s="25">
        <f>IFERROR(VLOOKUP($A589,'TD SOP+PROFORM MOD'!$A$5:$AD$750,MATCH(Y$4,'TD SOP+PROFORM MOD'!$B$2:$AD$2,0)+1,0),0)+IFERROR(VLOOKUP($A589,'TD SOP+PROFORM MOD'!$A$5:$AD$750,MATCH(Y$2,'TD SOP+PROFORM MOD'!$B$2:$AD$2,0)+1,0),0)</f>
        <v>0</v>
      </c>
      <c r="Z589" s="26" t="str">
        <f t="shared" si="151"/>
        <v/>
      </c>
      <c r="AA589" s="25">
        <f>IFERROR(VLOOKUP($A589,'TD SOP+PROFORM MOD'!$A$5:$AD$750,MATCH(AA$4,'TD SOP+PROFORM MOD'!$B$2:$AD$2,0)+1,0),0)+IFERROR(VLOOKUP($A589,'TD SOP+PROFORM MOD'!$A$5:$AD$750,MATCH(AA$2,'TD SOP+PROFORM MOD'!$B$2:$AD$2,0)+1,0),0)</f>
        <v>0</v>
      </c>
      <c r="AB589" s="25">
        <f>IFERROR(VLOOKUP($A589,'TD SOP+PROFORM MOD'!$A$5:$AD$750,MATCH(AB$4,'TD SOP+PROFORM MOD'!$B$2:$AD$2,0)+1,0),0)+IFERROR(VLOOKUP($A589,'TD SOP+PROFORM MOD'!$A$5:$AD$750,MATCH(AB$2,'TD SOP+PROFORM MOD'!$B$2:$AD$2,0)+1,0),0)</f>
        <v>0</v>
      </c>
      <c r="AC589" s="26" t="str">
        <f t="shared" si="152"/>
        <v/>
      </c>
      <c r="AD589" s="25">
        <f>IFERROR(VLOOKUP($A589,'TD SOP+PROFORM MOD'!$A$5:$AD$750,MATCH(AD$4,'TD SOP+PROFORM MOD'!$B$2:$AD$2,0)+1,0),0)+IFERROR(VLOOKUP($A589,'TD SOP+PROFORM MOD'!$A$5:$AD$750,MATCH(AD$2,'TD SOP+PROFORM MOD'!$B$2:$AD$2,0)+1,0),0)</f>
        <v>0</v>
      </c>
      <c r="AE589" s="25">
        <f>IFERROR(VLOOKUP($A589,'TD SOP+PROFORM MOD'!$A$5:$AD$750,MATCH(AE$4,'TD SOP+PROFORM MOD'!$B$2:$AD$2,0)+1,0),0)+IFERROR(VLOOKUP($A589,'TD SOP+PROFORM MOD'!$A$5:$AD$750,MATCH(AE$2,'TD SOP+PROFORM MOD'!$B$2:$AD$2,0)+1,0),0)</f>
        <v>0</v>
      </c>
      <c r="AF589" s="26" t="str">
        <f t="shared" si="153"/>
        <v/>
      </c>
      <c r="AG589" s="25">
        <f>IFERROR(VLOOKUP($A589,'TD SOP+PROFORM MOD'!$A$5:$AD$750,MATCH(AG$4,'TD SOP+PROFORM MOD'!$B$2:$AD$2,0)+1,0),0)+IFERROR(VLOOKUP($A589,'TD SOP+PROFORM MOD'!$A$5:$AD$750,MATCH(AG$2,'TD SOP+PROFORM MOD'!$B$2:$AD$2,0)+1,0),0)</f>
        <v>0</v>
      </c>
      <c r="AH589" s="25">
        <f>IFERROR(VLOOKUP($A589,'TD SOP+PROFORM MOD'!$A$5:$AD$750,MATCH(AH$4,'TD SOP+PROFORM MOD'!$B$2:$AD$2,0)+1,0),0)+IFERROR(VLOOKUP($A589,'TD SOP+PROFORM MOD'!$A$5:$AD$750,MATCH(AH$2,'TD SOP+PROFORM MOD'!$B$2:$AD$2,0)+1,0),0)</f>
        <v>0</v>
      </c>
      <c r="AI589" s="26" t="str">
        <f t="shared" si="154"/>
        <v/>
      </c>
      <c r="AJ589" s="25">
        <f>IFERROR(VLOOKUP($A589,'TD SOP+PROFORM MOD'!$A$5:$AD$750,MATCH(AJ$4,'TD SOP+PROFORM MOD'!$B$2:$AD$2,0)+1,0),0)+IFERROR(VLOOKUP($A589,'TD SOP+PROFORM MOD'!$A$5:$AD$750,MATCH(AJ$2,'TD SOP+PROFORM MOD'!$B$2:$AD$2,0)+1,0),0)</f>
        <v>0</v>
      </c>
      <c r="AK589" s="25">
        <f>IFERROR(VLOOKUP($A589,'TD SOP+PROFORM MOD'!$A$5:$AD$750,MATCH(AK$4,'TD SOP+PROFORM MOD'!$B$2:$AD$2,0)+1,0),0)+IFERROR(VLOOKUP($A589,'TD SOP+PROFORM MOD'!$A$5:$AD$750,MATCH(AK$2,'TD SOP+PROFORM MOD'!$B$2:$AD$2,0)+1,0),0)</f>
        <v>0</v>
      </c>
      <c r="AL589" s="26" t="str">
        <f t="shared" si="155"/>
        <v/>
      </c>
      <c r="AM589" s="25">
        <f t="shared" si="157"/>
        <v>0</v>
      </c>
      <c r="AN589" s="25">
        <f t="shared" si="157"/>
        <v>0</v>
      </c>
      <c r="AO589" s="26" t="str">
        <f t="shared" si="156"/>
        <v/>
      </c>
      <c r="AR589" s="25">
        <f>SUMIF('B&amp;S YTD LFY'!B:B,"="&amp;A589,'B&amp;S YTD LFY'!C:C)</f>
        <v>0</v>
      </c>
      <c r="AS589" s="25">
        <f t="shared" si="158"/>
        <v>0</v>
      </c>
      <c r="AT589" s="25"/>
    </row>
    <row r="590" spans="1:46" x14ac:dyDescent="0.35">
      <c r="A590" s="24">
        <f>IF(AND('TD SOP+PROFORM MOD'!A587&lt;&gt;"",'TD SOP+PROFORM MOD'!A587&lt;&gt;"TOTAL"),'TD SOP+PROFORM MOD'!A587,0)</f>
        <v>0</v>
      </c>
      <c r="C590" s="25" t="str">
        <f>IFERROR(VLOOKUP($A590,'TD SOP+PROFORM MOD'!$A$5:$AD$750,MATCH(C$4,'TD SOP+PROFORM MOD'!$B$2:$AT$2,0)+1,0),"")</f>
        <v/>
      </c>
      <c r="D590" s="25" t="str">
        <f>IFERROR(VLOOKUP($A590,'TD SOP+PROFORM MOD'!$A$5:$AD$750,MATCH(D$4,'TD SOP+PROFORM MOD'!$B$2:$AT$2,0)+1,0),"")</f>
        <v/>
      </c>
      <c r="E590" s="26" t="str">
        <f t="shared" si="144"/>
        <v/>
      </c>
      <c r="F590" s="25" t="str">
        <f>IFERROR(VLOOKUP($A590,'TD SOP+PROFORM MOD'!$A$5:$AD$750,MATCH(F$4,'TD SOP+PROFORM MOD'!$B$2:$AT$2,0)+1,0),"")</f>
        <v/>
      </c>
      <c r="G590" s="25" t="str">
        <f>IFERROR(VLOOKUP($A590,'TD SOP+PROFORM MOD'!$A$5:$AD$750,MATCH(G$4,'TD SOP+PROFORM MOD'!$B$2:$AT$2,0)+1,0),"")</f>
        <v/>
      </c>
      <c r="H590" s="26" t="str">
        <f t="shared" si="145"/>
        <v/>
      </c>
      <c r="I590" s="25" t="str">
        <f>IFERROR(VLOOKUP($A590,'TD SOP+PROFORM MOD'!$A$5:$AD$750,MATCH(I$4,'TD SOP+PROFORM MOD'!$B$2:$AT$2,0)+1,0),"")</f>
        <v/>
      </c>
      <c r="J590" s="25" t="str">
        <f>IFERROR(VLOOKUP($A590,'TD SOP+PROFORM MOD'!$A$5:$AD$750,MATCH(J$4,'TD SOP+PROFORM MOD'!$B$2:$AT$2,0)+1,0),"")</f>
        <v/>
      </c>
      <c r="K590" s="26" t="str">
        <f t="shared" si="146"/>
        <v/>
      </c>
      <c r="L590" s="25" t="str">
        <f>IFERROR(VLOOKUP($A590,'TD SOP+PROFORM MOD'!$A$5:$AD$750,MATCH(L$4,'TD SOP+PROFORM MOD'!$B$2:$AT$2,0)+1,0),"")</f>
        <v/>
      </c>
      <c r="M590" s="25" t="str">
        <f>IFERROR(VLOOKUP($A590,'TD SOP+PROFORM MOD'!$A$5:$AD$750,MATCH(M$4,'TD SOP+PROFORM MOD'!$B$2:$AT$2,0)+1,0),"")</f>
        <v/>
      </c>
      <c r="N590" s="26" t="str">
        <f t="shared" si="147"/>
        <v/>
      </c>
      <c r="O590" s="25">
        <f>IFERROR(VLOOKUP($A590,'TD SOP+PROFORM MOD'!$A$5:$AD$750,MATCH(O$4,'TD SOP+PROFORM MOD'!$B$2:$AD$2,0)+1,0),0)+IFERROR(VLOOKUP($A590,'TD SOP+PROFORM MOD'!$A$5:$AD$750,MATCH(O$2,'TD SOP+PROFORM MOD'!$B$2:$AD$2,0)+1,0),0)</f>
        <v>0</v>
      </c>
      <c r="P590" s="25">
        <f>IFERROR(VLOOKUP($A590,'TD SOP+PROFORM MOD'!$A$5:$AD$750,MATCH(P$4,'TD SOP+PROFORM MOD'!$B$2:$AD$2,0)+1,0),0)+IFERROR(VLOOKUP($A590,'TD SOP+PROFORM MOD'!$A$5:$AD$750,MATCH(P$2,'TD SOP+PROFORM MOD'!$B$2:$AD$2,0)+1,0),0)</f>
        <v>0</v>
      </c>
      <c r="Q590" s="26" t="str">
        <f t="shared" si="148"/>
        <v/>
      </c>
      <c r="R590" s="25">
        <f>IFERROR(VLOOKUP($A590,'TD SOP+PROFORM MOD'!$A$5:$AD$750,MATCH(R$4,'TD SOP+PROFORM MOD'!$B$2:$AD$2,0)+1,0),0)+IFERROR(VLOOKUP($A590,'TD SOP+PROFORM MOD'!$A$5:$AD$750,MATCH(R$2,'TD SOP+PROFORM MOD'!$B$2:$AD$2,0)+1,0),0)</f>
        <v>0</v>
      </c>
      <c r="S590" s="25">
        <f>IFERROR(VLOOKUP($A590,'TD SOP+PROFORM MOD'!$A$5:$AD$750,MATCH(S$4,'TD SOP+PROFORM MOD'!$B$2:$AD$2,0)+1,0),0)+IFERROR(VLOOKUP($A590,'TD SOP+PROFORM MOD'!$A$5:$AD$750,MATCH(S$2,'TD SOP+PROFORM MOD'!$B$2:$AD$2,0)+1,0),0)</f>
        <v>0</v>
      </c>
      <c r="T590" s="26" t="str">
        <f t="shared" si="149"/>
        <v/>
      </c>
      <c r="U590" s="25">
        <f>IFERROR(VLOOKUP($A590,'TD SOP+PROFORM MOD'!$A$5:$AD$750,MATCH(U$4,'TD SOP+PROFORM MOD'!$B$2:$AD$2,0)+1,0),0)+IFERROR(VLOOKUP($A590,'TD SOP+PROFORM MOD'!$A$5:$AD$750,MATCH(U$2,'TD SOP+PROFORM MOD'!$B$2:$AD$2,0)+1,0),0)</f>
        <v>0</v>
      </c>
      <c r="V590" s="25">
        <f>IFERROR(VLOOKUP($A590,'TD SOP+PROFORM MOD'!$A$5:$AD$750,MATCH(V$4,'TD SOP+PROFORM MOD'!$B$2:$AD$2,0)+1,0),0)+IFERROR(VLOOKUP($A590,'TD SOP+PROFORM MOD'!$A$5:$AD$750,MATCH(V$2,'TD SOP+PROFORM MOD'!$B$2:$AD$2,0)+1,0),0)</f>
        <v>0</v>
      </c>
      <c r="W590" s="26" t="str">
        <f t="shared" si="150"/>
        <v/>
      </c>
      <c r="X590" s="25">
        <f>IFERROR(VLOOKUP($A590,'TD SOP+PROFORM MOD'!$A$5:$AD$750,MATCH(X$4,'TD SOP+PROFORM MOD'!$B$2:$AD$2,0)+1,0),0)+IFERROR(VLOOKUP($A590,'TD SOP+PROFORM MOD'!$A$5:$AD$750,MATCH(X$2,'TD SOP+PROFORM MOD'!$B$2:$AD$2,0)+1,0),0)</f>
        <v>0</v>
      </c>
      <c r="Y590" s="25">
        <f>IFERROR(VLOOKUP($A590,'TD SOP+PROFORM MOD'!$A$5:$AD$750,MATCH(Y$4,'TD SOP+PROFORM MOD'!$B$2:$AD$2,0)+1,0),0)+IFERROR(VLOOKUP($A590,'TD SOP+PROFORM MOD'!$A$5:$AD$750,MATCH(Y$2,'TD SOP+PROFORM MOD'!$B$2:$AD$2,0)+1,0),0)</f>
        <v>0</v>
      </c>
      <c r="Z590" s="26" t="str">
        <f t="shared" si="151"/>
        <v/>
      </c>
      <c r="AA590" s="25">
        <f>IFERROR(VLOOKUP($A590,'TD SOP+PROFORM MOD'!$A$5:$AD$750,MATCH(AA$4,'TD SOP+PROFORM MOD'!$B$2:$AD$2,0)+1,0),0)+IFERROR(VLOOKUP($A590,'TD SOP+PROFORM MOD'!$A$5:$AD$750,MATCH(AA$2,'TD SOP+PROFORM MOD'!$B$2:$AD$2,0)+1,0),0)</f>
        <v>0</v>
      </c>
      <c r="AB590" s="25">
        <f>IFERROR(VLOOKUP($A590,'TD SOP+PROFORM MOD'!$A$5:$AD$750,MATCH(AB$4,'TD SOP+PROFORM MOD'!$B$2:$AD$2,0)+1,0),0)+IFERROR(VLOOKUP($A590,'TD SOP+PROFORM MOD'!$A$5:$AD$750,MATCH(AB$2,'TD SOP+PROFORM MOD'!$B$2:$AD$2,0)+1,0),0)</f>
        <v>0</v>
      </c>
      <c r="AC590" s="26" t="str">
        <f t="shared" si="152"/>
        <v/>
      </c>
      <c r="AD590" s="25">
        <f>IFERROR(VLOOKUP($A590,'TD SOP+PROFORM MOD'!$A$5:$AD$750,MATCH(AD$4,'TD SOP+PROFORM MOD'!$B$2:$AD$2,0)+1,0),0)+IFERROR(VLOOKUP($A590,'TD SOP+PROFORM MOD'!$A$5:$AD$750,MATCH(AD$2,'TD SOP+PROFORM MOD'!$B$2:$AD$2,0)+1,0),0)</f>
        <v>0</v>
      </c>
      <c r="AE590" s="25">
        <f>IFERROR(VLOOKUP($A590,'TD SOP+PROFORM MOD'!$A$5:$AD$750,MATCH(AE$4,'TD SOP+PROFORM MOD'!$B$2:$AD$2,0)+1,0),0)+IFERROR(VLOOKUP($A590,'TD SOP+PROFORM MOD'!$A$5:$AD$750,MATCH(AE$2,'TD SOP+PROFORM MOD'!$B$2:$AD$2,0)+1,0),0)</f>
        <v>0</v>
      </c>
      <c r="AF590" s="26" t="str">
        <f t="shared" si="153"/>
        <v/>
      </c>
      <c r="AG590" s="25">
        <f>IFERROR(VLOOKUP($A590,'TD SOP+PROFORM MOD'!$A$5:$AD$750,MATCH(AG$4,'TD SOP+PROFORM MOD'!$B$2:$AD$2,0)+1,0),0)+IFERROR(VLOOKUP($A590,'TD SOP+PROFORM MOD'!$A$5:$AD$750,MATCH(AG$2,'TD SOP+PROFORM MOD'!$B$2:$AD$2,0)+1,0),0)</f>
        <v>0</v>
      </c>
      <c r="AH590" s="25">
        <f>IFERROR(VLOOKUP($A590,'TD SOP+PROFORM MOD'!$A$5:$AD$750,MATCH(AH$4,'TD SOP+PROFORM MOD'!$B$2:$AD$2,0)+1,0),0)+IFERROR(VLOOKUP($A590,'TD SOP+PROFORM MOD'!$A$5:$AD$750,MATCH(AH$2,'TD SOP+PROFORM MOD'!$B$2:$AD$2,0)+1,0),0)</f>
        <v>0</v>
      </c>
      <c r="AI590" s="26" t="str">
        <f t="shared" si="154"/>
        <v/>
      </c>
      <c r="AJ590" s="25">
        <f>IFERROR(VLOOKUP($A590,'TD SOP+PROFORM MOD'!$A$5:$AD$750,MATCH(AJ$4,'TD SOP+PROFORM MOD'!$B$2:$AD$2,0)+1,0),0)+IFERROR(VLOOKUP($A590,'TD SOP+PROFORM MOD'!$A$5:$AD$750,MATCH(AJ$2,'TD SOP+PROFORM MOD'!$B$2:$AD$2,0)+1,0),0)</f>
        <v>0</v>
      </c>
      <c r="AK590" s="25">
        <f>IFERROR(VLOOKUP($A590,'TD SOP+PROFORM MOD'!$A$5:$AD$750,MATCH(AK$4,'TD SOP+PROFORM MOD'!$B$2:$AD$2,0)+1,0),0)+IFERROR(VLOOKUP($A590,'TD SOP+PROFORM MOD'!$A$5:$AD$750,MATCH(AK$2,'TD SOP+PROFORM MOD'!$B$2:$AD$2,0)+1,0),0)</f>
        <v>0</v>
      </c>
      <c r="AL590" s="26" t="str">
        <f t="shared" si="155"/>
        <v/>
      </c>
      <c r="AM590" s="25">
        <f t="shared" si="157"/>
        <v>0</v>
      </c>
      <c r="AN590" s="25">
        <f t="shared" si="157"/>
        <v>0</v>
      </c>
      <c r="AO590" s="26" t="str">
        <f t="shared" si="156"/>
        <v/>
      </c>
      <c r="AR590" s="25">
        <f>SUMIF('B&amp;S YTD LFY'!B:B,"="&amp;A590,'B&amp;S YTD LFY'!C:C)</f>
        <v>0</v>
      </c>
      <c r="AS590" s="25">
        <f t="shared" si="158"/>
        <v>0</v>
      </c>
      <c r="AT590" s="25"/>
    </row>
    <row r="591" spans="1:46" x14ac:dyDescent="0.35">
      <c r="A591" s="24">
        <f>IF(AND('TD SOP+PROFORM MOD'!A588&lt;&gt;"",'TD SOP+PROFORM MOD'!A588&lt;&gt;"TOTAL"),'TD SOP+PROFORM MOD'!A588,0)</f>
        <v>0</v>
      </c>
      <c r="C591" s="25" t="str">
        <f>IFERROR(VLOOKUP($A591,'TD SOP+PROFORM MOD'!$A$5:$AD$750,MATCH(C$4,'TD SOP+PROFORM MOD'!$B$2:$AT$2,0)+1,0),"")</f>
        <v/>
      </c>
      <c r="D591" s="25" t="str">
        <f>IFERROR(VLOOKUP($A591,'TD SOP+PROFORM MOD'!$A$5:$AD$750,MATCH(D$4,'TD SOP+PROFORM MOD'!$B$2:$AT$2,0)+1,0),"")</f>
        <v/>
      </c>
      <c r="E591" s="26" t="str">
        <f t="shared" si="144"/>
        <v/>
      </c>
      <c r="F591" s="25" t="str">
        <f>IFERROR(VLOOKUP($A591,'TD SOP+PROFORM MOD'!$A$5:$AD$750,MATCH(F$4,'TD SOP+PROFORM MOD'!$B$2:$AT$2,0)+1,0),"")</f>
        <v/>
      </c>
      <c r="G591" s="25" t="str">
        <f>IFERROR(VLOOKUP($A591,'TD SOP+PROFORM MOD'!$A$5:$AD$750,MATCH(G$4,'TD SOP+PROFORM MOD'!$B$2:$AT$2,0)+1,0),"")</f>
        <v/>
      </c>
      <c r="H591" s="26" t="str">
        <f t="shared" si="145"/>
        <v/>
      </c>
      <c r="I591" s="25" t="str">
        <f>IFERROR(VLOOKUP($A591,'TD SOP+PROFORM MOD'!$A$5:$AD$750,MATCH(I$4,'TD SOP+PROFORM MOD'!$B$2:$AT$2,0)+1,0),"")</f>
        <v/>
      </c>
      <c r="J591" s="25" t="str">
        <f>IFERROR(VLOOKUP($A591,'TD SOP+PROFORM MOD'!$A$5:$AD$750,MATCH(J$4,'TD SOP+PROFORM MOD'!$B$2:$AT$2,0)+1,0),"")</f>
        <v/>
      </c>
      <c r="K591" s="26" t="str">
        <f t="shared" si="146"/>
        <v/>
      </c>
      <c r="L591" s="25" t="str">
        <f>IFERROR(VLOOKUP($A591,'TD SOP+PROFORM MOD'!$A$5:$AD$750,MATCH(L$4,'TD SOP+PROFORM MOD'!$B$2:$AT$2,0)+1,0),"")</f>
        <v/>
      </c>
      <c r="M591" s="25" t="str">
        <f>IFERROR(VLOOKUP($A591,'TD SOP+PROFORM MOD'!$A$5:$AD$750,MATCH(M$4,'TD SOP+PROFORM MOD'!$B$2:$AT$2,0)+1,0),"")</f>
        <v/>
      </c>
      <c r="N591" s="26" t="str">
        <f t="shared" si="147"/>
        <v/>
      </c>
      <c r="O591" s="25">
        <f>IFERROR(VLOOKUP($A591,'TD SOP+PROFORM MOD'!$A$5:$AD$750,MATCH(O$4,'TD SOP+PROFORM MOD'!$B$2:$AD$2,0)+1,0),0)+IFERROR(VLOOKUP($A591,'TD SOP+PROFORM MOD'!$A$5:$AD$750,MATCH(O$2,'TD SOP+PROFORM MOD'!$B$2:$AD$2,0)+1,0),0)</f>
        <v>0</v>
      </c>
      <c r="P591" s="25">
        <f>IFERROR(VLOOKUP($A591,'TD SOP+PROFORM MOD'!$A$5:$AD$750,MATCH(P$4,'TD SOP+PROFORM MOD'!$B$2:$AD$2,0)+1,0),0)+IFERROR(VLOOKUP($A591,'TD SOP+PROFORM MOD'!$A$5:$AD$750,MATCH(P$2,'TD SOP+PROFORM MOD'!$B$2:$AD$2,0)+1,0),0)</f>
        <v>0</v>
      </c>
      <c r="Q591" s="26" t="str">
        <f t="shared" si="148"/>
        <v/>
      </c>
      <c r="R591" s="25">
        <f>IFERROR(VLOOKUP($A591,'TD SOP+PROFORM MOD'!$A$5:$AD$750,MATCH(R$4,'TD SOP+PROFORM MOD'!$B$2:$AD$2,0)+1,0),0)+IFERROR(VLOOKUP($A591,'TD SOP+PROFORM MOD'!$A$5:$AD$750,MATCH(R$2,'TD SOP+PROFORM MOD'!$B$2:$AD$2,0)+1,0),0)</f>
        <v>0</v>
      </c>
      <c r="S591" s="25">
        <f>IFERROR(VLOOKUP($A591,'TD SOP+PROFORM MOD'!$A$5:$AD$750,MATCH(S$4,'TD SOP+PROFORM MOD'!$B$2:$AD$2,0)+1,0),0)+IFERROR(VLOOKUP($A591,'TD SOP+PROFORM MOD'!$A$5:$AD$750,MATCH(S$2,'TD SOP+PROFORM MOD'!$B$2:$AD$2,0)+1,0),0)</f>
        <v>0</v>
      </c>
      <c r="T591" s="26" t="str">
        <f t="shared" si="149"/>
        <v/>
      </c>
      <c r="U591" s="25">
        <f>IFERROR(VLOOKUP($A591,'TD SOP+PROFORM MOD'!$A$5:$AD$750,MATCH(U$4,'TD SOP+PROFORM MOD'!$B$2:$AD$2,0)+1,0),0)+IFERROR(VLOOKUP($A591,'TD SOP+PROFORM MOD'!$A$5:$AD$750,MATCH(U$2,'TD SOP+PROFORM MOD'!$B$2:$AD$2,0)+1,0),0)</f>
        <v>0</v>
      </c>
      <c r="V591" s="25">
        <f>IFERROR(VLOOKUP($A591,'TD SOP+PROFORM MOD'!$A$5:$AD$750,MATCH(V$4,'TD SOP+PROFORM MOD'!$B$2:$AD$2,0)+1,0),0)+IFERROR(VLOOKUP($A591,'TD SOP+PROFORM MOD'!$A$5:$AD$750,MATCH(V$2,'TD SOP+PROFORM MOD'!$B$2:$AD$2,0)+1,0),0)</f>
        <v>0</v>
      </c>
      <c r="W591" s="26" t="str">
        <f t="shared" si="150"/>
        <v/>
      </c>
      <c r="X591" s="25">
        <f>IFERROR(VLOOKUP($A591,'TD SOP+PROFORM MOD'!$A$5:$AD$750,MATCH(X$4,'TD SOP+PROFORM MOD'!$B$2:$AD$2,0)+1,0),0)+IFERROR(VLOOKUP($A591,'TD SOP+PROFORM MOD'!$A$5:$AD$750,MATCH(X$2,'TD SOP+PROFORM MOD'!$B$2:$AD$2,0)+1,0),0)</f>
        <v>0</v>
      </c>
      <c r="Y591" s="25">
        <f>IFERROR(VLOOKUP($A591,'TD SOP+PROFORM MOD'!$A$5:$AD$750,MATCH(Y$4,'TD SOP+PROFORM MOD'!$B$2:$AD$2,0)+1,0),0)+IFERROR(VLOOKUP($A591,'TD SOP+PROFORM MOD'!$A$5:$AD$750,MATCH(Y$2,'TD SOP+PROFORM MOD'!$B$2:$AD$2,0)+1,0),0)</f>
        <v>0</v>
      </c>
      <c r="Z591" s="26" t="str">
        <f t="shared" si="151"/>
        <v/>
      </c>
      <c r="AA591" s="25">
        <f>IFERROR(VLOOKUP($A591,'TD SOP+PROFORM MOD'!$A$5:$AD$750,MATCH(AA$4,'TD SOP+PROFORM MOD'!$B$2:$AD$2,0)+1,0),0)+IFERROR(VLOOKUP($A591,'TD SOP+PROFORM MOD'!$A$5:$AD$750,MATCH(AA$2,'TD SOP+PROFORM MOD'!$B$2:$AD$2,0)+1,0),0)</f>
        <v>0</v>
      </c>
      <c r="AB591" s="25">
        <f>IFERROR(VLOOKUP($A591,'TD SOP+PROFORM MOD'!$A$5:$AD$750,MATCH(AB$4,'TD SOP+PROFORM MOD'!$B$2:$AD$2,0)+1,0),0)+IFERROR(VLOOKUP($A591,'TD SOP+PROFORM MOD'!$A$5:$AD$750,MATCH(AB$2,'TD SOP+PROFORM MOD'!$B$2:$AD$2,0)+1,0),0)</f>
        <v>0</v>
      </c>
      <c r="AC591" s="26" t="str">
        <f t="shared" si="152"/>
        <v/>
      </c>
      <c r="AD591" s="25">
        <f>IFERROR(VLOOKUP($A591,'TD SOP+PROFORM MOD'!$A$5:$AD$750,MATCH(AD$4,'TD SOP+PROFORM MOD'!$B$2:$AD$2,0)+1,0),0)+IFERROR(VLOOKUP($A591,'TD SOP+PROFORM MOD'!$A$5:$AD$750,MATCH(AD$2,'TD SOP+PROFORM MOD'!$B$2:$AD$2,0)+1,0),0)</f>
        <v>0</v>
      </c>
      <c r="AE591" s="25">
        <f>IFERROR(VLOOKUP($A591,'TD SOP+PROFORM MOD'!$A$5:$AD$750,MATCH(AE$4,'TD SOP+PROFORM MOD'!$B$2:$AD$2,0)+1,0),0)+IFERROR(VLOOKUP($A591,'TD SOP+PROFORM MOD'!$A$5:$AD$750,MATCH(AE$2,'TD SOP+PROFORM MOD'!$B$2:$AD$2,0)+1,0),0)</f>
        <v>0</v>
      </c>
      <c r="AF591" s="26" t="str">
        <f t="shared" si="153"/>
        <v/>
      </c>
      <c r="AG591" s="25">
        <f>IFERROR(VLOOKUP($A591,'TD SOP+PROFORM MOD'!$A$5:$AD$750,MATCH(AG$4,'TD SOP+PROFORM MOD'!$B$2:$AD$2,0)+1,0),0)+IFERROR(VLOOKUP($A591,'TD SOP+PROFORM MOD'!$A$5:$AD$750,MATCH(AG$2,'TD SOP+PROFORM MOD'!$B$2:$AD$2,0)+1,0),0)</f>
        <v>0</v>
      </c>
      <c r="AH591" s="25">
        <f>IFERROR(VLOOKUP($A591,'TD SOP+PROFORM MOD'!$A$5:$AD$750,MATCH(AH$4,'TD SOP+PROFORM MOD'!$B$2:$AD$2,0)+1,0),0)+IFERROR(VLOOKUP($A591,'TD SOP+PROFORM MOD'!$A$5:$AD$750,MATCH(AH$2,'TD SOP+PROFORM MOD'!$B$2:$AD$2,0)+1,0),0)</f>
        <v>0</v>
      </c>
      <c r="AI591" s="26" t="str">
        <f t="shared" si="154"/>
        <v/>
      </c>
      <c r="AJ591" s="25">
        <f>IFERROR(VLOOKUP($A591,'TD SOP+PROFORM MOD'!$A$5:$AD$750,MATCH(AJ$4,'TD SOP+PROFORM MOD'!$B$2:$AD$2,0)+1,0),0)+IFERROR(VLOOKUP($A591,'TD SOP+PROFORM MOD'!$A$5:$AD$750,MATCH(AJ$2,'TD SOP+PROFORM MOD'!$B$2:$AD$2,0)+1,0),0)</f>
        <v>0</v>
      </c>
      <c r="AK591" s="25">
        <f>IFERROR(VLOOKUP($A591,'TD SOP+PROFORM MOD'!$A$5:$AD$750,MATCH(AK$4,'TD SOP+PROFORM MOD'!$B$2:$AD$2,0)+1,0),0)+IFERROR(VLOOKUP($A591,'TD SOP+PROFORM MOD'!$A$5:$AD$750,MATCH(AK$2,'TD SOP+PROFORM MOD'!$B$2:$AD$2,0)+1,0),0)</f>
        <v>0</v>
      </c>
      <c r="AL591" s="26" t="str">
        <f t="shared" si="155"/>
        <v/>
      </c>
      <c r="AM591" s="25">
        <f t="shared" si="157"/>
        <v>0</v>
      </c>
      <c r="AN591" s="25">
        <f t="shared" si="157"/>
        <v>0</v>
      </c>
      <c r="AO591" s="26" t="str">
        <f t="shared" si="156"/>
        <v/>
      </c>
      <c r="AR591" s="25">
        <f>SUMIF('B&amp;S YTD LFY'!B:B,"="&amp;A591,'B&amp;S YTD LFY'!C:C)</f>
        <v>0</v>
      </c>
      <c r="AS591" s="25">
        <f t="shared" si="158"/>
        <v>0</v>
      </c>
      <c r="AT591" s="25"/>
    </row>
    <row r="592" spans="1:46" x14ac:dyDescent="0.35">
      <c r="A592" s="24">
        <f>IF(AND('TD SOP+PROFORM MOD'!A589&lt;&gt;"",'TD SOP+PROFORM MOD'!A589&lt;&gt;"TOTAL"),'TD SOP+PROFORM MOD'!A589,0)</f>
        <v>0</v>
      </c>
      <c r="C592" s="25" t="str">
        <f>IFERROR(VLOOKUP($A592,'TD SOP+PROFORM MOD'!$A$5:$AD$750,MATCH(C$4,'TD SOP+PROFORM MOD'!$B$2:$AT$2,0)+1,0),"")</f>
        <v/>
      </c>
      <c r="D592" s="25" t="str">
        <f>IFERROR(VLOOKUP($A592,'TD SOP+PROFORM MOD'!$A$5:$AD$750,MATCH(D$4,'TD SOP+PROFORM MOD'!$B$2:$AT$2,0)+1,0),"")</f>
        <v/>
      </c>
      <c r="E592" s="26" t="str">
        <f t="shared" si="144"/>
        <v/>
      </c>
      <c r="F592" s="25" t="str">
        <f>IFERROR(VLOOKUP($A592,'TD SOP+PROFORM MOD'!$A$5:$AD$750,MATCH(F$4,'TD SOP+PROFORM MOD'!$B$2:$AT$2,0)+1,0),"")</f>
        <v/>
      </c>
      <c r="G592" s="25" t="str">
        <f>IFERROR(VLOOKUP($A592,'TD SOP+PROFORM MOD'!$A$5:$AD$750,MATCH(G$4,'TD SOP+PROFORM MOD'!$B$2:$AT$2,0)+1,0),"")</f>
        <v/>
      </c>
      <c r="H592" s="26" t="str">
        <f t="shared" si="145"/>
        <v/>
      </c>
      <c r="I592" s="25" t="str">
        <f>IFERROR(VLOOKUP($A592,'TD SOP+PROFORM MOD'!$A$5:$AD$750,MATCH(I$4,'TD SOP+PROFORM MOD'!$B$2:$AT$2,0)+1,0),"")</f>
        <v/>
      </c>
      <c r="J592" s="25" t="str">
        <f>IFERROR(VLOOKUP($A592,'TD SOP+PROFORM MOD'!$A$5:$AD$750,MATCH(J$4,'TD SOP+PROFORM MOD'!$B$2:$AT$2,0)+1,0),"")</f>
        <v/>
      </c>
      <c r="K592" s="26" t="str">
        <f t="shared" si="146"/>
        <v/>
      </c>
      <c r="L592" s="25" t="str">
        <f>IFERROR(VLOOKUP($A592,'TD SOP+PROFORM MOD'!$A$5:$AD$750,MATCH(L$4,'TD SOP+PROFORM MOD'!$B$2:$AT$2,0)+1,0),"")</f>
        <v/>
      </c>
      <c r="M592" s="25" t="str">
        <f>IFERROR(VLOOKUP($A592,'TD SOP+PROFORM MOD'!$A$5:$AD$750,MATCH(M$4,'TD SOP+PROFORM MOD'!$B$2:$AT$2,0)+1,0),"")</f>
        <v/>
      </c>
      <c r="N592" s="26" t="str">
        <f t="shared" si="147"/>
        <v/>
      </c>
      <c r="O592" s="25">
        <f>IFERROR(VLOOKUP($A592,'TD SOP+PROFORM MOD'!$A$5:$AD$750,MATCH(O$4,'TD SOP+PROFORM MOD'!$B$2:$AD$2,0)+1,0),0)+IFERROR(VLOOKUP($A592,'TD SOP+PROFORM MOD'!$A$5:$AD$750,MATCH(O$2,'TD SOP+PROFORM MOD'!$B$2:$AD$2,0)+1,0),0)</f>
        <v>0</v>
      </c>
      <c r="P592" s="25">
        <f>IFERROR(VLOOKUP($A592,'TD SOP+PROFORM MOD'!$A$5:$AD$750,MATCH(P$4,'TD SOP+PROFORM MOD'!$B$2:$AD$2,0)+1,0),0)+IFERROR(VLOOKUP($A592,'TD SOP+PROFORM MOD'!$A$5:$AD$750,MATCH(P$2,'TD SOP+PROFORM MOD'!$B$2:$AD$2,0)+1,0),0)</f>
        <v>0</v>
      </c>
      <c r="Q592" s="26" t="str">
        <f t="shared" si="148"/>
        <v/>
      </c>
      <c r="R592" s="25">
        <f>IFERROR(VLOOKUP($A592,'TD SOP+PROFORM MOD'!$A$5:$AD$750,MATCH(R$4,'TD SOP+PROFORM MOD'!$B$2:$AD$2,0)+1,0),0)+IFERROR(VLOOKUP($A592,'TD SOP+PROFORM MOD'!$A$5:$AD$750,MATCH(R$2,'TD SOP+PROFORM MOD'!$B$2:$AD$2,0)+1,0),0)</f>
        <v>0</v>
      </c>
      <c r="S592" s="25">
        <f>IFERROR(VLOOKUP($A592,'TD SOP+PROFORM MOD'!$A$5:$AD$750,MATCH(S$4,'TD SOP+PROFORM MOD'!$B$2:$AD$2,0)+1,0),0)+IFERROR(VLOOKUP($A592,'TD SOP+PROFORM MOD'!$A$5:$AD$750,MATCH(S$2,'TD SOP+PROFORM MOD'!$B$2:$AD$2,0)+1,0),0)</f>
        <v>0</v>
      </c>
      <c r="T592" s="26" t="str">
        <f t="shared" si="149"/>
        <v/>
      </c>
      <c r="U592" s="25">
        <f>IFERROR(VLOOKUP($A592,'TD SOP+PROFORM MOD'!$A$5:$AD$750,MATCH(U$4,'TD SOP+PROFORM MOD'!$B$2:$AD$2,0)+1,0),0)+IFERROR(VLOOKUP($A592,'TD SOP+PROFORM MOD'!$A$5:$AD$750,MATCH(U$2,'TD SOP+PROFORM MOD'!$B$2:$AD$2,0)+1,0),0)</f>
        <v>0</v>
      </c>
      <c r="V592" s="25">
        <f>IFERROR(VLOOKUP($A592,'TD SOP+PROFORM MOD'!$A$5:$AD$750,MATCH(V$4,'TD SOP+PROFORM MOD'!$B$2:$AD$2,0)+1,0),0)+IFERROR(VLOOKUP($A592,'TD SOP+PROFORM MOD'!$A$5:$AD$750,MATCH(V$2,'TD SOP+PROFORM MOD'!$B$2:$AD$2,0)+1,0),0)</f>
        <v>0</v>
      </c>
      <c r="W592" s="26" t="str">
        <f t="shared" si="150"/>
        <v/>
      </c>
      <c r="X592" s="25">
        <f>IFERROR(VLOOKUP($A592,'TD SOP+PROFORM MOD'!$A$5:$AD$750,MATCH(X$4,'TD SOP+PROFORM MOD'!$B$2:$AD$2,0)+1,0),0)+IFERROR(VLOOKUP($A592,'TD SOP+PROFORM MOD'!$A$5:$AD$750,MATCH(X$2,'TD SOP+PROFORM MOD'!$B$2:$AD$2,0)+1,0),0)</f>
        <v>0</v>
      </c>
      <c r="Y592" s="25">
        <f>IFERROR(VLOOKUP($A592,'TD SOP+PROFORM MOD'!$A$5:$AD$750,MATCH(Y$4,'TD SOP+PROFORM MOD'!$B$2:$AD$2,0)+1,0),0)+IFERROR(VLOOKUP($A592,'TD SOP+PROFORM MOD'!$A$5:$AD$750,MATCH(Y$2,'TD SOP+PROFORM MOD'!$B$2:$AD$2,0)+1,0),0)</f>
        <v>0</v>
      </c>
      <c r="Z592" s="26" t="str">
        <f t="shared" si="151"/>
        <v/>
      </c>
      <c r="AA592" s="25">
        <f>IFERROR(VLOOKUP($A592,'TD SOP+PROFORM MOD'!$A$5:$AD$750,MATCH(AA$4,'TD SOP+PROFORM MOD'!$B$2:$AD$2,0)+1,0),0)+IFERROR(VLOOKUP($A592,'TD SOP+PROFORM MOD'!$A$5:$AD$750,MATCH(AA$2,'TD SOP+PROFORM MOD'!$B$2:$AD$2,0)+1,0),0)</f>
        <v>0</v>
      </c>
      <c r="AB592" s="25">
        <f>IFERROR(VLOOKUP($A592,'TD SOP+PROFORM MOD'!$A$5:$AD$750,MATCH(AB$4,'TD SOP+PROFORM MOD'!$B$2:$AD$2,0)+1,0),0)+IFERROR(VLOOKUP($A592,'TD SOP+PROFORM MOD'!$A$5:$AD$750,MATCH(AB$2,'TD SOP+PROFORM MOD'!$B$2:$AD$2,0)+1,0),0)</f>
        <v>0</v>
      </c>
      <c r="AC592" s="26" t="str">
        <f t="shared" si="152"/>
        <v/>
      </c>
      <c r="AD592" s="25">
        <f>IFERROR(VLOOKUP($A592,'TD SOP+PROFORM MOD'!$A$5:$AD$750,MATCH(AD$4,'TD SOP+PROFORM MOD'!$B$2:$AD$2,0)+1,0),0)+IFERROR(VLOOKUP($A592,'TD SOP+PROFORM MOD'!$A$5:$AD$750,MATCH(AD$2,'TD SOP+PROFORM MOD'!$B$2:$AD$2,0)+1,0),0)</f>
        <v>0</v>
      </c>
      <c r="AE592" s="25">
        <f>IFERROR(VLOOKUP($A592,'TD SOP+PROFORM MOD'!$A$5:$AD$750,MATCH(AE$4,'TD SOP+PROFORM MOD'!$B$2:$AD$2,0)+1,0),0)+IFERROR(VLOOKUP($A592,'TD SOP+PROFORM MOD'!$A$5:$AD$750,MATCH(AE$2,'TD SOP+PROFORM MOD'!$B$2:$AD$2,0)+1,0),0)</f>
        <v>0</v>
      </c>
      <c r="AF592" s="26" t="str">
        <f t="shared" si="153"/>
        <v/>
      </c>
      <c r="AG592" s="25">
        <f>IFERROR(VLOOKUP($A592,'TD SOP+PROFORM MOD'!$A$5:$AD$750,MATCH(AG$4,'TD SOP+PROFORM MOD'!$B$2:$AD$2,0)+1,0),0)+IFERROR(VLOOKUP($A592,'TD SOP+PROFORM MOD'!$A$5:$AD$750,MATCH(AG$2,'TD SOP+PROFORM MOD'!$B$2:$AD$2,0)+1,0),0)</f>
        <v>0</v>
      </c>
      <c r="AH592" s="25">
        <f>IFERROR(VLOOKUP($A592,'TD SOP+PROFORM MOD'!$A$5:$AD$750,MATCH(AH$4,'TD SOP+PROFORM MOD'!$B$2:$AD$2,0)+1,0),0)+IFERROR(VLOOKUP($A592,'TD SOP+PROFORM MOD'!$A$5:$AD$750,MATCH(AH$2,'TD SOP+PROFORM MOD'!$B$2:$AD$2,0)+1,0),0)</f>
        <v>0</v>
      </c>
      <c r="AI592" s="26" t="str">
        <f t="shared" si="154"/>
        <v/>
      </c>
      <c r="AJ592" s="25">
        <f>IFERROR(VLOOKUP($A592,'TD SOP+PROFORM MOD'!$A$5:$AD$750,MATCH(AJ$4,'TD SOP+PROFORM MOD'!$B$2:$AD$2,0)+1,0),0)+IFERROR(VLOOKUP($A592,'TD SOP+PROFORM MOD'!$A$5:$AD$750,MATCH(AJ$2,'TD SOP+PROFORM MOD'!$B$2:$AD$2,0)+1,0),0)</f>
        <v>0</v>
      </c>
      <c r="AK592" s="25">
        <f>IFERROR(VLOOKUP($A592,'TD SOP+PROFORM MOD'!$A$5:$AD$750,MATCH(AK$4,'TD SOP+PROFORM MOD'!$B$2:$AD$2,0)+1,0),0)+IFERROR(VLOOKUP($A592,'TD SOP+PROFORM MOD'!$A$5:$AD$750,MATCH(AK$2,'TD SOP+PROFORM MOD'!$B$2:$AD$2,0)+1,0),0)</f>
        <v>0</v>
      </c>
      <c r="AL592" s="26" t="str">
        <f t="shared" si="155"/>
        <v/>
      </c>
      <c r="AM592" s="25">
        <f t="shared" si="157"/>
        <v>0</v>
      </c>
      <c r="AN592" s="25">
        <f t="shared" si="157"/>
        <v>0</v>
      </c>
      <c r="AO592" s="26" t="str">
        <f t="shared" si="156"/>
        <v/>
      </c>
      <c r="AR592" s="25">
        <f>SUMIF('B&amp;S YTD LFY'!B:B,"="&amp;A592,'B&amp;S YTD LFY'!C:C)</f>
        <v>0</v>
      </c>
      <c r="AS592" s="25">
        <f t="shared" si="158"/>
        <v>0</v>
      </c>
      <c r="AT592" s="25"/>
    </row>
    <row r="593" spans="1:46" x14ac:dyDescent="0.35">
      <c r="A593" s="24">
        <f>IF(AND('TD SOP+PROFORM MOD'!A590&lt;&gt;"",'TD SOP+PROFORM MOD'!A590&lt;&gt;"TOTAL"),'TD SOP+PROFORM MOD'!A590,0)</f>
        <v>0</v>
      </c>
      <c r="C593" s="25" t="str">
        <f>IFERROR(VLOOKUP($A593,'TD SOP+PROFORM MOD'!$A$5:$AD$750,MATCH(C$4,'TD SOP+PROFORM MOD'!$B$2:$AT$2,0)+1,0),"")</f>
        <v/>
      </c>
      <c r="D593" s="25" t="str">
        <f>IFERROR(VLOOKUP($A593,'TD SOP+PROFORM MOD'!$A$5:$AD$750,MATCH(D$4,'TD SOP+PROFORM MOD'!$B$2:$AT$2,0)+1,0),"")</f>
        <v/>
      </c>
      <c r="E593" s="26" t="str">
        <f t="shared" si="144"/>
        <v/>
      </c>
      <c r="F593" s="25" t="str">
        <f>IFERROR(VLOOKUP($A593,'TD SOP+PROFORM MOD'!$A$5:$AD$750,MATCH(F$4,'TD SOP+PROFORM MOD'!$B$2:$AT$2,0)+1,0),"")</f>
        <v/>
      </c>
      <c r="G593" s="25" t="str">
        <f>IFERROR(VLOOKUP($A593,'TD SOP+PROFORM MOD'!$A$5:$AD$750,MATCH(G$4,'TD SOP+PROFORM MOD'!$B$2:$AT$2,0)+1,0),"")</f>
        <v/>
      </c>
      <c r="H593" s="26" t="str">
        <f t="shared" si="145"/>
        <v/>
      </c>
      <c r="I593" s="25" t="str">
        <f>IFERROR(VLOOKUP($A593,'TD SOP+PROFORM MOD'!$A$5:$AD$750,MATCH(I$4,'TD SOP+PROFORM MOD'!$B$2:$AT$2,0)+1,0),"")</f>
        <v/>
      </c>
      <c r="J593" s="25" t="str">
        <f>IFERROR(VLOOKUP($A593,'TD SOP+PROFORM MOD'!$A$5:$AD$750,MATCH(J$4,'TD SOP+PROFORM MOD'!$B$2:$AT$2,0)+1,0),"")</f>
        <v/>
      </c>
      <c r="K593" s="26" t="str">
        <f t="shared" si="146"/>
        <v/>
      </c>
      <c r="L593" s="25" t="str">
        <f>IFERROR(VLOOKUP($A593,'TD SOP+PROFORM MOD'!$A$5:$AD$750,MATCH(L$4,'TD SOP+PROFORM MOD'!$B$2:$AT$2,0)+1,0),"")</f>
        <v/>
      </c>
      <c r="M593" s="25" t="str">
        <f>IFERROR(VLOOKUP($A593,'TD SOP+PROFORM MOD'!$A$5:$AD$750,MATCH(M$4,'TD SOP+PROFORM MOD'!$B$2:$AT$2,0)+1,0),"")</f>
        <v/>
      </c>
      <c r="N593" s="26" t="str">
        <f t="shared" si="147"/>
        <v/>
      </c>
      <c r="O593" s="25">
        <f>IFERROR(VLOOKUP($A593,'TD SOP+PROFORM MOD'!$A$5:$AD$750,MATCH(O$4,'TD SOP+PROFORM MOD'!$B$2:$AD$2,0)+1,0),0)+IFERROR(VLOOKUP($A593,'TD SOP+PROFORM MOD'!$A$5:$AD$750,MATCH(O$2,'TD SOP+PROFORM MOD'!$B$2:$AD$2,0)+1,0),0)</f>
        <v>0</v>
      </c>
      <c r="P593" s="25">
        <f>IFERROR(VLOOKUP($A593,'TD SOP+PROFORM MOD'!$A$5:$AD$750,MATCH(P$4,'TD SOP+PROFORM MOD'!$B$2:$AD$2,0)+1,0),0)+IFERROR(VLOOKUP($A593,'TD SOP+PROFORM MOD'!$A$5:$AD$750,MATCH(P$2,'TD SOP+PROFORM MOD'!$B$2:$AD$2,0)+1,0),0)</f>
        <v>0</v>
      </c>
      <c r="Q593" s="26" t="str">
        <f t="shared" si="148"/>
        <v/>
      </c>
      <c r="R593" s="25">
        <f>IFERROR(VLOOKUP($A593,'TD SOP+PROFORM MOD'!$A$5:$AD$750,MATCH(R$4,'TD SOP+PROFORM MOD'!$B$2:$AD$2,0)+1,0),0)+IFERROR(VLOOKUP($A593,'TD SOP+PROFORM MOD'!$A$5:$AD$750,MATCH(R$2,'TD SOP+PROFORM MOD'!$B$2:$AD$2,0)+1,0),0)</f>
        <v>0</v>
      </c>
      <c r="S593" s="25">
        <f>IFERROR(VLOOKUP($A593,'TD SOP+PROFORM MOD'!$A$5:$AD$750,MATCH(S$4,'TD SOP+PROFORM MOD'!$B$2:$AD$2,0)+1,0),0)+IFERROR(VLOOKUP($A593,'TD SOP+PROFORM MOD'!$A$5:$AD$750,MATCH(S$2,'TD SOP+PROFORM MOD'!$B$2:$AD$2,0)+1,0),0)</f>
        <v>0</v>
      </c>
      <c r="T593" s="26" t="str">
        <f t="shared" si="149"/>
        <v/>
      </c>
      <c r="U593" s="25">
        <f>IFERROR(VLOOKUP($A593,'TD SOP+PROFORM MOD'!$A$5:$AD$750,MATCH(U$4,'TD SOP+PROFORM MOD'!$B$2:$AD$2,0)+1,0),0)+IFERROR(VLOOKUP($A593,'TD SOP+PROFORM MOD'!$A$5:$AD$750,MATCH(U$2,'TD SOP+PROFORM MOD'!$B$2:$AD$2,0)+1,0),0)</f>
        <v>0</v>
      </c>
      <c r="V593" s="25">
        <f>IFERROR(VLOOKUP($A593,'TD SOP+PROFORM MOD'!$A$5:$AD$750,MATCH(V$4,'TD SOP+PROFORM MOD'!$B$2:$AD$2,0)+1,0),0)+IFERROR(VLOOKUP($A593,'TD SOP+PROFORM MOD'!$A$5:$AD$750,MATCH(V$2,'TD SOP+PROFORM MOD'!$B$2:$AD$2,0)+1,0),0)</f>
        <v>0</v>
      </c>
      <c r="W593" s="26" t="str">
        <f t="shared" si="150"/>
        <v/>
      </c>
      <c r="X593" s="25">
        <f>IFERROR(VLOOKUP($A593,'TD SOP+PROFORM MOD'!$A$5:$AD$750,MATCH(X$4,'TD SOP+PROFORM MOD'!$B$2:$AD$2,0)+1,0),0)+IFERROR(VLOOKUP($A593,'TD SOP+PROFORM MOD'!$A$5:$AD$750,MATCH(X$2,'TD SOP+PROFORM MOD'!$B$2:$AD$2,0)+1,0),0)</f>
        <v>0</v>
      </c>
      <c r="Y593" s="25">
        <f>IFERROR(VLOOKUP($A593,'TD SOP+PROFORM MOD'!$A$5:$AD$750,MATCH(Y$4,'TD SOP+PROFORM MOD'!$B$2:$AD$2,0)+1,0),0)+IFERROR(VLOOKUP($A593,'TD SOP+PROFORM MOD'!$A$5:$AD$750,MATCH(Y$2,'TD SOP+PROFORM MOD'!$B$2:$AD$2,0)+1,0),0)</f>
        <v>0</v>
      </c>
      <c r="Z593" s="26" t="str">
        <f t="shared" si="151"/>
        <v/>
      </c>
      <c r="AA593" s="25">
        <f>IFERROR(VLOOKUP($A593,'TD SOP+PROFORM MOD'!$A$5:$AD$750,MATCH(AA$4,'TD SOP+PROFORM MOD'!$B$2:$AD$2,0)+1,0),0)+IFERROR(VLOOKUP($A593,'TD SOP+PROFORM MOD'!$A$5:$AD$750,MATCH(AA$2,'TD SOP+PROFORM MOD'!$B$2:$AD$2,0)+1,0),0)</f>
        <v>0</v>
      </c>
      <c r="AB593" s="25">
        <f>IFERROR(VLOOKUP($A593,'TD SOP+PROFORM MOD'!$A$5:$AD$750,MATCH(AB$4,'TD SOP+PROFORM MOD'!$B$2:$AD$2,0)+1,0),0)+IFERROR(VLOOKUP($A593,'TD SOP+PROFORM MOD'!$A$5:$AD$750,MATCH(AB$2,'TD SOP+PROFORM MOD'!$B$2:$AD$2,0)+1,0),0)</f>
        <v>0</v>
      </c>
      <c r="AC593" s="26" t="str">
        <f t="shared" si="152"/>
        <v/>
      </c>
      <c r="AD593" s="25">
        <f>IFERROR(VLOOKUP($A593,'TD SOP+PROFORM MOD'!$A$5:$AD$750,MATCH(AD$4,'TD SOP+PROFORM MOD'!$B$2:$AD$2,0)+1,0),0)+IFERROR(VLOOKUP($A593,'TD SOP+PROFORM MOD'!$A$5:$AD$750,MATCH(AD$2,'TD SOP+PROFORM MOD'!$B$2:$AD$2,0)+1,0),0)</f>
        <v>0</v>
      </c>
      <c r="AE593" s="25">
        <f>IFERROR(VLOOKUP($A593,'TD SOP+PROFORM MOD'!$A$5:$AD$750,MATCH(AE$4,'TD SOP+PROFORM MOD'!$B$2:$AD$2,0)+1,0),0)+IFERROR(VLOOKUP($A593,'TD SOP+PROFORM MOD'!$A$5:$AD$750,MATCH(AE$2,'TD SOP+PROFORM MOD'!$B$2:$AD$2,0)+1,0),0)</f>
        <v>0</v>
      </c>
      <c r="AF593" s="26" t="str">
        <f t="shared" si="153"/>
        <v/>
      </c>
      <c r="AG593" s="25">
        <f>IFERROR(VLOOKUP($A593,'TD SOP+PROFORM MOD'!$A$5:$AD$750,MATCH(AG$4,'TD SOP+PROFORM MOD'!$B$2:$AD$2,0)+1,0),0)+IFERROR(VLOOKUP($A593,'TD SOP+PROFORM MOD'!$A$5:$AD$750,MATCH(AG$2,'TD SOP+PROFORM MOD'!$B$2:$AD$2,0)+1,0),0)</f>
        <v>0</v>
      </c>
      <c r="AH593" s="25">
        <f>IFERROR(VLOOKUP($A593,'TD SOP+PROFORM MOD'!$A$5:$AD$750,MATCH(AH$4,'TD SOP+PROFORM MOD'!$B$2:$AD$2,0)+1,0),0)+IFERROR(VLOOKUP($A593,'TD SOP+PROFORM MOD'!$A$5:$AD$750,MATCH(AH$2,'TD SOP+PROFORM MOD'!$B$2:$AD$2,0)+1,0),0)</f>
        <v>0</v>
      </c>
      <c r="AI593" s="26" t="str">
        <f t="shared" si="154"/>
        <v/>
      </c>
      <c r="AJ593" s="25">
        <f>IFERROR(VLOOKUP($A593,'TD SOP+PROFORM MOD'!$A$5:$AD$750,MATCH(AJ$4,'TD SOP+PROFORM MOD'!$B$2:$AD$2,0)+1,0),0)+IFERROR(VLOOKUP($A593,'TD SOP+PROFORM MOD'!$A$5:$AD$750,MATCH(AJ$2,'TD SOP+PROFORM MOD'!$B$2:$AD$2,0)+1,0),0)</f>
        <v>0</v>
      </c>
      <c r="AK593" s="25">
        <f>IFERROR(VLOOKUP($A593,'TD SOP+PROFORM MOD'!$A$5:$AD$750,MATCH(AK$4,'TD SOP+PROFORM MOD'!$B$2:$AD$2,0)+1,0),0)+IFERROR(VLOOKUP($A593,'TD SOP+PROFORM MOD'!$A$5:$AD$750,MATCH(AK$2,'TD SOP+PROFORM MOD'!$B$2:$AD$2,0)+1,0),0)</f>
        <v>0</v>
      </c>
      <c r="AL593" s="26" t="str">
        <f t="shared" si="155"/>
        <v/>
      </c>
      <c r="AM593" s="25">
        <f t="shared" si="157"/>
        <v>0</v>
      </c>
      <c r="AN593" s="25">
        <f t="shared" si="157"/>
        <v>0</v>
      </c>
      <c r="AO593" s="26" t="str">
        <f t="shared" si="156"/>
        <v/>
      </c>
      <c r="AR593" s="25">
        <f>SUMIF('B&amp;S YTD LFY'!B:B,"="&amp;A593,'B&amp;S YTD LFY'!C:C)</f>
        <v>0</v>
      </c>
      <c r="AS593" s="25">
        <f t="shared" si="158"/>
        <v>0</v>
      </c>
      <c r="AT593" s="25"/>
    </row>
    <row r="594" spans="1:46" x14ac:dyDescent="0.35">
      <c r="A594" s="24">
        <f>IF(AND('TD SOP+PROFORM MOD'!A591&lt;&gt;"",'TD SOP+PROFORM MOD'!A591&lt;&gt;"TOTAL"),'TD SOP+PROFORM MOD'!A591,0)</f>
        <v>0</v>
      </c>
      <c r="C594" s="25" t="str">
        <f>IFERROR(VLOOKUP($A594,'TD SOP+PROFORM MOD'!$A$5:$AD$750,MATCH(C$4,'TD SOP+PROFORM MOD'!$B$2:$AT$2,0)+1,0),"")</f>
        <v/>
      </c>
      <c r="D594" s="25" t="str">
        <f>IFERROR(VLOOKUP($A594,'TD SOP+PROFORM MOD'!$A$5:$AD$750,MATCH(D$4,'TD SOP+PROFORM MOD'!$B$2:$AT$2,0)+1,0),"")</f>
        <v/>
      </c>
      <c r="E594" s="26" t="str">
        <f t="shared" si="144"/>
        <v/>
      </c>
      <c r="F594" s="25" t="str">
        <f>IFERROR(VLOOKUP($A594,'TD SOP+PROFORM MOD'!$A$5:$AD$750,MATCH(F$4,'TD SOP+PROFORM MOD'!$B$2:$AT$2,0)+1,0),"")</f>
        <v/>
      </c>
      <c r="G594" s="25" t="str">
        <f>IFERROR(VLOOKUP($A594,'TD SOP+PROFORM MOD'!$A$5:$AD$750,MATCH(G$4,'TD SOP+PROFORM MOD'!$B$2:$AT$2,0)+1,0),"")</f>
        <v/>
      </c>
      <c r="H594" s="26" t="str">
        <f t="shared" si="145"/>
        <v/>
      </c>
      <c r="I594" s="25" t="str">
        <f>IFERROR(VLOOKUP($A594,'TD SOP+PROFORM MOD'!$A$5:$AD$750,MATCH(I$4,'TD SOP+PROFORM MOD'!$B$2:$AT$2,0)+1,0),"")</f>
        <v/>
      </c>
      <c r="J594" s="25" t="str">
        <f>IFERROR(VLOOKUP($A594,'TD SOP+PROFORM MOD'!$A$5:$AD$750,MATCH(J$4,'TD SOP+PROFORM MOD'!$B$2:$AT$2,0)+1,0),"")</f>
        <v/>
      </c>
      <c r="K594" s="26" t="str">
        <f t="shared" si="146"/>
        <v/>
      </c>
      <c r="L594" s="25" t="str">
        <f>IFERROR(VLOOKUP($A594,'TD SOP+PROFORM MOD'!$A$5:$AD$750,MATCH(L$4,'TD SOP+PROFORM MOD'!$B$2:$AT$2,0)+1,0),"")</f>
        <v/>
      </c>
      <c r="M594" s="25" t="str">
        <f>IFERROR(VLOOKUP($A594,'TD SOP+PROFORM MOD'!$A$5:$AD$750,MATCH(M$4,'TD SOP+PROFORM MOD'!$B$2:$AT$2,0)+1,0),"")</f>
        <v/>
      </c>
      <c r="N594" s="26" t="str">
        <f t="shared" si="147"/>
        <v/>
      </c>
      <c r="O594" s="25">
        <f>IFERROR(VLOOKUP($A594,'TD SOP+PROFORM MOD'!$A$5:$AD$750,MATCH(O$4,'TD SOP+PROFORM MOD'!$B$2:$AD$2,0)+1,0),0)+IFERROR(VLOOKUP($A594,'TD SOP+PROFORM MOD'!$A$5:$AD$750,MATCH(O$2,'TD SOP+PROFORM MOD'!$B$2:$AD$2,0)+1,0),0)</f>
        <v>0</v>
      </c>
      <c r="P594" s="25">
        <f>IFERROR(VLOOKUP($A594,'TD SOP+PROFORM MOD'!$A$5:$AD$750,MATCH(P$4,'TD SOP+PROFORM MOD'!$B$2:$AD$2,0)+1,0),0)+IFERROR(VLOOKUP($A594,'TD SOP+PROFORM MOD'!$A$5:$AD$750,MATCH(P$2,'TD SOP+PROFORM MOD'!$B$2:$AD$2,0)+1,0),0)</f>
        <v>0</v>
      </c>
      <c r="Q594" s="26" t="str">
        <f t="shared" si="148"/>
        <v/>
      </c>
      <c r="R594" s="25">
        <f>IFERROR(VLOOKUP($A594,'TD SOP+PROFORM MOD'!$A$5:$AD$750,MATCH(R$4,'TD SOP+PROFORM MOD'!$B$2:$AD$2,0)+1,0),0)+IFERROR(VLOOKUP($A594,'TD SOP+PROFORM MOD'!$A$5:$AD$750,MATCH(R$2,'TD SOP+PROFORM MOD'!$B$2:$AD$2,0)+1,0),0)</f>
        <v>0</v>
      </c>
      <c r="S594" s="25">
        <f>IFERROR(VLOOKUP($A594,'TD SOP+PROFORM MOD'!$A$5:$AD$750,MATCH(S$4,'TD SOP+PROFORM MOD'!$B$2:$AD$2,0)+1,0),0)+IFERROR(VLOOKUP($A594,'TD SOP+PROFORM MOD'!$A$5:$AD$750,MATCH(S$2,'TD SOP+PROFORM MOD'!$B$2:$AD$2,0)+1,0),0)</f>
        <v>0</v>
      </c>
      <c r="T594" s="26" t="str">
        <f t="shared" si="149"/>
        <v/>
      </c>
      <c r="U594" s="25">
        <f>IFERROR(VLOOKUP($A594,'TD SOP+PROFORM MOD'!$A$5:$AD$750,MATCH(U$4,'TD SOP+PROFORM MOD'!$B$2:$AD$2,0)+1,0),0)+IFERROR(VLOOKUP($A594,'TD SOP+PROFORM MOD'!$A$5:$AD$750,MATCH(U$2,'TD SOP+PROFORM MOD'!$B$2:$AD$2,0)+1,0),0)</f>
        <v>0</v>
      </c>
      <c r="V594" s="25">
        <f>IFERROR(VLOOKUP($A594,'TD SOP+PROFORM MOD'!$A$5:$AD$750,MATCH(V$4,'TD SOP+PROFORM MOD'!$B$2:$AD$2,0)+1,0),0)+IFERROR(VLOOKUP($A594,'TD SOP+PROFORM MOD'!$A$5:$AD$750,MATCH(V$2,'TD SOP+PROFORM MOD'!$B$2:$AD$2,0)+1,0),0)</f>
        <v>0</v>
      </c>
      <c r="W594" s="26" t="str">
        <f t="shared" si="150"/>
        <v/>
      </c>
      <c r="X594" s="25">
        <f>IFERROR(VLOOKUP($A594,'TD SOP+PROFORM MOD'!$A$5:$AD$750,MATCH(X$4,'TD SOP+PROFORM MOD'!$B$2:$AD$2,0)+1,0),0)+IFERROR(VLOOKUP($A594,'TD SOP+PROFORM MOD'!$A$5:$AD$750,MATCH(X$2,'TD SOP+PROFORM MOD'!$B$2:$AD$2,0)+1,0),0)</f>
        <v>0</v>
      </c>
      <c r="Y594" s="25">
        <f>IFERROR(VLOOKUP($A594,'TD SOP+PROFORM MOD'!$A$5:$AD$750,MATCH(Y$4,'TD SOP+PROFORM MOD'!$B$2:$AD$2,0)+1,0),0)+IFERROR(VLOOKUP($A594,'TD SOP+PROFORM MOD'!$A$5:$AD$750,MATCH(Y$2,'TD SOP+PROFORM MOD'!$B$2:$AD$2,0)+1,0),0)</f>
        <v>0</v>
      </c>
      <c r="Z594" s="26" t="str">
        <f t="shared" si="151"/>
        <v/>
      </c>
      <c r="AA594" s="25">
        <f>IFERROR(VLOOKUP($A594,'TD SOP+PROFORM MOD'!$A$5:$AD$750,MATCH(AA$4,'TD SOP+PROFORM MOD'!$B$2:$AD$2,0)+1,0),0)+IFERROR(VLOOKUP($A594,'TD SOP+PROFORM MOD'!$A$5:$AD$750,MATCH(AA$2,'TD SOP+PROFORM MOD'!$B$2:$AD$2,0)+1,0),0)</f>
        <v>0</v>
      </c>
      <c r="AB594" s="25">
        <f>IFERROR(VLOOKUP($A594,'TD SOP+PROFORM MOD'!$A$5:$AD$750,MATCH(AB$4,'TD SOP+PROFORM MOD'!$B$2:$AD$2,0)+1,0),0)+IFERROR(VLOOKUP($A594,'TD SOP+PROFORM MOD'!$A$5:$AD$750,MATCH(AB$2,'TD SOP+PROFORM MOD'!$B$2:$AD$2,0)+1,0),0)</f>
        <v>0</v>
      </c>
      <c r="AC594" s="26" t="str">
        <f t="shared" si="152"/>
        <v/>
      </c>
      <c r="AD594" s="25">
        <f>IFERROR(VLOOKUP($A594,'TD SOP+PROFORM MOD'!$A$5:$AD$750,MATCH(AD$4,'TD SOP+PROFORM MOD'!$B$2:$AD$2,0)+1,0),0)+IFERROR(VLOOKUP($A594,'TD SOP+PROFORM MOD'!$A$5:$AD$750,MATCH(AD$2,'TD SOP+PROFORM MOD'!$B$2:$AD$2,0)+1,0),0)</f>
        <v>0</v>
      </c>
      <c r="AE594" s="25">
        <f>IFERROR(VLOOKUP($A594,'TD SOP+PROFORM MOD'!$A$5:$AD$750,MATCH(AE$4,'TD SOP+PROFORM MOD'!$B$2:$AD$2,0)+1,0),0)+IFERROR(VLOOKUP($A594,'TD SOP+PROFORM MOD'!$A$5:$AD$750,MATCH(AE$2,'TD SOP+PROFORM MOD'!$B$2:$AD$2,0)+1,0),0)</f>
        <v>0</v>
      </c>
      <c r="AF594" s="26" t="str">
        <f t="shared" si="153"/>
        <v/>
      </c>
      <c r="AG594" s="25">
        <f>IFERROR(VLOOKUP($A594,'TD SOP+PROFORM MOD'!$A$5:$AD$750,MATCH(AG$4,'TD SOP+PROFORM MOD'!$B$2:$AD$2,0)+1,0),0)+IFERROR(VLOOKUP($A594,'TD SOP+PROFORM MOD'!$A$5:$AD$750,MATCH(AG$2,'TD SOP+PROFORM MOD'!$B$2:$AD$2,0)+1,0),0)</f>
        <v>0</v>
      </c>
      <c r="AH594" s="25">
        <f>IFERROR(VLOOKUP($A594,'TD SOP+PROFORM MOD'!$A$5:$AD$750,MATCH(AH$4,'TD SOP+PROFORM MOD'!$B$2:$AD$2,0)+1,0),0)+IFERROR(VLOOKUP($A594,'TD SOP+PROFORM MOD'!$A$5:$AD$750,MATCH(AH$2,'TD SOP+PROFORM MOD'!$B$2:$AD$2,0)+1,0),0)</f>
        <v>0</v>
      </c>
      <c r="AI594" s="26" t="str">
        <f t="shared" si="154"/>
        <v/>
      </c>
      <c r="AJ594" s="25">
        <f>IFERROR(VLOOKUP($A594,'TD SOP+PROFORM MOD'!$A$5:$AD$750,MATCH(AJ$4,'TD SOP+PROFORM MOD'!$B$2:$AD$2,0)+1,0),0)+IFERROR(VLOOKUP($A594,'TD SOP+PROFORM MOD'!$A$5:$AD$750,MATCH(AJ$2,'TD SOP+PROFORM MOD'!$B$2:$AD$2,0)+1,0),0)</f>
        <v>0</v>
      </c>
      <c r="AK594" s="25">
        <f>IFERROR(VLOOKUP($A594,'TD SOP+PROFORM MOD'!$A$5:$AD$750,MATCH(AK$4,'TD SOP+PROFORM MOD'!$B$2:$AD$2,0)+1,0),0)+IFERROR(VLOOKUP($A594,'TD SOP+PROFORM MOD'!$A$5:$AD$750,MATCH(AK$2,'TD SOP+PROFORM MOD'!$B$2:$AD$2,0)+1,0),0)</f>
        <v>0</v>
      </c>
      <c r="AL594" s="26" t="str">
        <f t="shared" si="155"/>
        <v/>
      </c>
      <c r="AM594" s="25">
        <f t="shared" si="157"/>
        <v>0</v>
      </c>
      <c r="AN594" s="25">
        <f t="shared" si="157"/>
        <v>0</v>
      </c>
      <c r="AO594" s="26" t="str">
        <f t="shared" si="156"/>
        <v/>
      </c>
      <c r="AR594" s="25">
        <f>SUMIF('B&amp;S YTD LFY'!B:B,"="&amp;A594,'B&amp;S YTD LFY'!C:C)</f>
        <v>0</v>
      </c>
      <c r="AS594" s="25">
        <f t="shared" si="158"/>
        <v>0</v>
      </c>
      <c r="AT594" s="25"/>
    </row>
    <row r="595" spans="1:46" x14ac:dyDescent="0.35">
      <c r="A595" s="24">
        <f>IF(AND('TD SOP+PROFORM MOD'!A592&lt;&gt;"",'TD SOP+PROFORM MOD'!A592&lt;&gt;"TOTAL"),'TD SOP+PROFORM MOD'!A592,0)</f>
        <v>0</v>
      </c>
      <c r="C595" s="25" t="str">
        <f>IFERROR(VLOOKUP($A595,'TD SOP+PROFORM MOD'!$A$5:$AD$750,MATCH(C$4,'TD SOP+PROFORM MOD'!$B$2:$AT$2,0)+1,0),"")</f>
        <v/>
      </c>
      <c r="D595" s="25" t="str">
        <f>IFERROR(VLOOKUP($A595,'TD SOP+PROFORM MOD'!$A$5:$AD$750,MATCH(D$4,'TD SOP+PROFORM MOD'!$B$2:$AT$2,0)+1,0),"")</f>
        <v/>
      </c>
      <c r="E595" s="26" t="str">
        <f t="shared" si="144"/>
        <v/>
      </c>
      <c r="F595" s="25" t="str">
        <f>IFERROR(VLOOKUP($A595,'TD SOP+PROFORM MOD'!$A$5:$AD$750,MATCH(F$4,'TD SOP+PROFORM MOD'!$B$2:$AT$2,0)+1,0),"")</f>
        <v/>
      </c>
      <c r="G595" s="25" t="str">
        <f>IFERROR(VLOOKUP($A595,'TD SOP+PROFORM MOD'!$A$5:$AD$750,MATCH(G$4,'TD SOP+PROFORM MOD'!$B$2:$AT$2,0)+1,0),"")</f>
        <v/>
      </c>
      <c r="H595" s="26" t="str">
        <f t="shared" si="145"/>
        <v/>
      </c>
      <c r="I595" s="25" t="str">
        <f>IFERROR(VLOOKUP($A595,'TD SOP+PROFORM MOD'!$A$5:$AD$750,MATCH(I$4,'TD SOP+PROFORM MOD'!$B$2:$AT$2,0)+1,0),"")</f>
        <v/>
      </c>
      <c r="J595" s="25" t="str">
        <f>IFERROR(VLOOKUP($A595,'TD SOP+PROFORM MOD'!$A$5:$AD$750,MATCH(J$4,'TD SOP+PROFORM MOD'!$B$2:$AT$2,0)+1,0),"")</f>
        <v/>
      </c>
      <c r="K595" s="26" t="str">
        <f t="shared" si="146"/>
        <v/>
      </c>
      <c r="L595" s="25" t="str">
        <f>IFERROR(VLOOKUP($A595,'TD SOP+PROFORM MOD'!$A$5:$AD$750,MATCH(L$4,'TD SOP+PROFORM MOD'!$B$2:$AT$2,0)+1,0),"")</f>
        <v/>
      </c>
      <c r="M595" s="25" t="str">
        <f>IFERROR(VLOOKUP($A595,'TD SOP+PROFORM MOD'!$A$5:$AD$750,MATCH(M$4,'TD SOP+PROFORM MOD'!$B$2:$AT$2,0)+1,0),"")</f>
        <v/>
      </c>
      <c r="N595" s="26" t="str">
        <f t="shared" si="147"/>
        <v/>
      </c>
      <c r="O595" s="25">
        <f>IFERROR(VLOOKUP($A595,'TD SOP+PROFORM MOD'!$A$5:$AD$750,MATCH(O$4,'TD SOP+PROFORM MOD'!$B$2:$AD$2,0)+1,0),0)+IFERROR(VLOOKUP($A595,'TD SOP+PROFORM MOD'!$A$5:$AD$750,MATCH(O$2,'TD SOP+PROFORM MOD'!$B$2:$AD$2,0)+1,0),0)</f>
        <v>0</v>
      </c>
      <c r="P595" s="25">
        <f>IFERROR(VLOOKUP($A595,'TD SOP+PROFORM MOD'!$A$5:$AD$750,MATCH(P$4,'TD SOP+PROFORM MOD'!$B$2:$AD$2,0)+1,0),0)+IFERROR(VLOOKUP($A595,'TD SOP+PROFORM MOD'!$A$5:$AD$750,MATCH(P$2,'TD SOP+PROFORM MOD'!$B$2:$AD$2,0)+1,0),0)</f>
        <v>0</v>
      </c>
      <c r="Q595" s="26" t="str">
        <f t="shared" si="148"/>
        <v/>
      </c>
      <c r="R595" s="25">
        <f>IFERROR(VLOOKUP($A595,'TD SOP+PROFORM MOD'!$A$5:$AD$750,MATCH(R$4,'TD SOP+PROFORM MOD'!$B$2:$AD$2,0)+1,0),0)+IFERROR(VLOOKUP($A595,'TD SOP+PROFORM MOD'!$A$5:$AD$750,MATCH(R$2,'TD SOP+PROFORM MOD'!$B$2:$AD$2,0)+1,0),0)</f>
        <v>0</v>
      </c>
      <c r="S595" s="25">
        <f>IFERROR(VLOOKUP($A595,'TD SOP+PROFORM MOD'!$A$5:$AD$750,MATCH(S$4,'TD SOP+PROFORM MOD'!$B$2:$AD$2,0)+1,0),0)+IFERROR(VLOOKUP($A595,'TD SOP+PROFORM MOD'!$A$5:$AD$750,MATCH(S$2,'TD SOP+PROFORM MOD'!$B$2:$AD$2,0)+1,0),0)</f>
        <v>0</v>
      </c>
      <c r="T595" s="26" t="str">
        <f t="shared" si="149"/>
        <v/>
      </c>
      <c r="U595" s="25">
        <f>IFERROR(VLOOKUP($A595,'TD SOP+PROFORM MOD'!$A$5:$AD$750,MATCH(U$4,'TD SOP+PROFORM MOD'!$B$2:$AD$2,0)+1,0),0)+IFERROR(VLOOKUP($A595,'TD SOP+PROFORM MOD'!$A$5:$AD$750,MATCH(U$2,'TD SOP+PROFORM MOD'!$B$2:$AD$2,0)+1,0),0)</f>
        <v>0</v>
      </c>
      <c r="V595" s="25">
        <f>IFERROR(VLOOKUP($A595,'TD SOP+PROFORM MOD'!$A$5:$AD$750,MATCH(V$4,'TD SOP+PROFORM MOD'!$B$2:$AD$2,0)+1,0),0)+IFERROR(VLOOKUP($A595,'TD SOP+PROFORM MOD'!$A$5:$AD$750,MATCH(V$2,'TD SOP+PROFORM MOD'!$B$2:$AD$2,0)+1,0),0)</f>
        <v>0</v>
      </c>
      <c r="W595" s="26" t="str">
        <f t="shared" si="150"/>
        <v/>
      </c>
      <c r="X595" s="25">
        <f>IFERROR(VLOOKUP($A595,'TD SOP+PROFORM MOD'!$A$5:$AD$750,MATCH(X$4,'TD SOP+PROFORM MOD'!$B$2:$AD$2,0)+1,0),0)+IFERROR(VLOOKUP($A595,'TD SOP+PROFORM MOD'!$A$5:$AD$750,MATCH(X$2,'TD SOP+PROFORM MOD'!$B$2:$AD$2,0)+1,0),0)</f>
        <v>0</v>
      </c>
      <c r="Y595" s="25">
        <f>IFERROR(VLOOKUP($A595,'TD SOP+PROFORM MOD'!$A$5:$AD$750,MATCH(Y$4,'TD SOP+PROFORM MOD'!$B$2:$AD$2,0)+1,0),0)+IFERROR(VLOOKUP($A595,'TD SOP+PROFORM MOD'!$A$5:$AD$750,MATCH(Y$2,'TD SOP+PROFORM MOD'!$B$2:$AD$2,0)+1,0),0)</f>
        <v>0</v>
      </c>
      <c r="Z595" s="26" t="str">
        <f t="shared" si="151"/>
        <v/>
      </c>
      <c r="AA595" s="25">
        <f>IFERROR(VLOOKUP($A595,'TD SOP+PROFORM MOD'!$A$5:$AD$750,MATCH(AA$4,'TD SOP+PROFORM MOD'!$B$2:$AD$2,0)+1,0),0)+IFERROR(VLOOKUP($A595,'TD SOP+PROFORM MOD'!$A$5:$AD$750,MATCH(AA$2,'TD SOP+PROFORM MOD'!$B$2:$AD$2,0)+1,0),0)</f>
        <v>0</v>
      </c>
      <c r="AB595" s="25">
        <f>IFERROR(VLOOKUP($A595,'TD SOP+PROFORM MOD'!$A$5:$AD$750,MATCH(AB$4,'TD SOP+PROFORM MOD'!$B$2:$AD$2,0)+1,0),0)+IFERROR(VLOOKUP($A595,'TD SOP+PROFORM MOD'!$A$5:$AD$750,MATCH(AB$2,'TD SOP+PROFORM MOD'!$B$2:$AD$2,0)+1,0),0)</f>
        <v>0</v>
      </c>
      <c r="AC595" s="26" t="str">
        <f t="shared" si="152"/>
        <v/>
      </c>
      <c r="AD595" s="25">
        <f>IFERROR(VLOOKUP($A595,'TD SOP+PROFORM MOD'!$A$5:$AD$750,MATCH(AD$4,'TD SOP+PROFORM MOD'!$B$2:$AD$2,0)+1,0),0)+IFERROR(VLOOKUP($A595,'TD SOP+PROFORM MOD'!$A$5:$AD$750,MATCH(AD$2,'TD SOP+PROFORM MOD'!$B$2:$AD$2,0)+1,0),0)</f>
        <v>0</v>
      </c>
      <c r="AE595" s="25">
        <f>IFERROR(VLOOKUP($A595,'TD SOP+PROFORM MOD'!$A$5:$AD$750,MATCH(AE$4,'TD SOP+PROFORM MOD'!$B$2:$AD$2,0)+1,0),0)+IFERROR(VLOOKUP($A595,'TD SOP+PROFORM MOD'!$A$5:$AD$750,MATCH(AE$2,'TD SOP+PROFORM MOD'!$B$2:$AD$2,0)+1,0),0)</f>
        <v>0</v>
      </c>
      <c r="AF595" s="26" t="str">
        <f t="shared" si="153"/>
        <v/>
      </c>
      <c r="AG595" s="25">
        <f>IFERROR(VLOOKUP($A595,'TD SOP+PROFORM MOD'!$A$5:$AD$750,MATCH(AG$4,'TD SOP+PROFORM MOD'!$B$2:$AD$2,0)+1,0),0)+IFERROR(VLOOKUP($A595,'TD SOP+PROFORM MOD'!$A$5:$AD$750,MATCH(AG$2,'TD SOP+PROFORM MOD'!$B$2:$AD$2,0)+1,0),0)</f>
        <v>0</v>
      </c>
      <c r="AH595" s="25">
        <f>IFERROR(VLOOKUP($A595,'TD SOP+PROFORM MOD'!$A$5:$AD$750,MATCH(AH$4,'TD SOP+PROFORM MOD'!$B$2:$AD$2,0)+1,0),0)+IFERROR(VLOOKUP($A595,'TD SOP+PROFORM MOD'!$A$5:$AD$750,MATCH(AH$2,'TD SOP+PROFORM MOD'!$B$2:$AD$2,0)+1,0),0)</f>
        <v>0</v>
      </c>
      <c r="AI595" s="26" t="str">
        <f t="shared" si="154"/>
        <v/>
      </c>
      <c r="AJ595" s="25">
        <f>IFERROR(VLOOKUP($A595,'TD SOP+PROFORM MOD'!$A$5:$AD$750,MATCH(AJ$4,'TD SOP+PROFORM MOD'!$B$2:$AD$2,0)+1,0),0)+IFERROR(VLOOKUP($A595,'TD SOP+PROFORM MOD'!$A$5:$AD$750,MATCH(AJ$2,'TD SOP+PROFORM MOD'!$B$2:$AD$2,0)+1,0),0)</f>
        <v>0</v>
      </c>
      <c r="AK595" s="25">
        <f>IFERROR(VLOOKUP($A595,'TD SOP+PROFORM MOD'!$A$5:$AD$750,MATCH(AK$4,'TD SOP+PROFORM MOD'!$B$2:$AD$2,0)+1,0),0)+IFERROR(VLOOKUP($A595,'TD SOP+PROFORM MOD'!$A$5:$AD$750,MATCH(AK$2,'TD SOP+PROFORM MOD'!$B$2:$AD$2,0)+1,0),0)</f>
        <v>0</v>
      </c>
      <c r="AL595" s="26" t="str">
        <f t="shared" si="155"/>
        <v/>
      </c>
      <c r="AM595" s="25">
        <f t="shared" si="157"/>
        <v>0</v>
      </c>
      <c r="AN595" s="25">
        <f t="shared" si="157"/>
        <v>0</v>
      </c>
      <c r="AO595" s="26" t="str">
        <f t="shared" si="156"/>
        <v/>
      </c>
      <c r="AR595" s="25">
        <f>SUMIF('B&amp;S YTD LFY'!B:B,"="&amp;A595,'B&amp;S YTD LFY'!C:C)</f>
        <v>0</v>
      </c>
      <c r="AS595" s="25">
        <f t="shared" si="158"/>
        <v>0</v>
      </c>
      <c r="AT595" s="25"/>
    </row>
    <row r="596" spans="1:46" x14ac:dyDescent="0.35">
      <c r="A596" s="24">
        <f>IF(AND('TD SOP+PROFORM MOD'!A593&lt;&gt;"",'TD SOP+PROFORM MOD'!A593&lt;&gt;"TOTAL"),'TD SOP+PROFORM MOD'!A593,0)</f>
        <v>0</v>
      </c>
      <c r="C596" s="25" t="str">
        <f>IFERROR(VLOOKUP($A596,'TD SOP+PROFORM MOD'!$A$5:$AD$750,MATCH(C$4,'TD SOP+PROFORM MOD'!$B$2:$AT$2,0)+1,0),"")</f>
        <v/>
      </c>
      <c r="D596" s="25" t="str">
        <f>IFERROR(VLOOKUP($A596,'TD SOP+PROFORM MOD'!$A$5:$AD$750,MATCH(D$4,'TD SOP+PROFORM MOD'!$B$2:$AT$2,0)+1,0),"")</f>
        <v/>
      </c>
      <c r="E596" s="26" t="str">
        <f t="shared" si="144"/>
        <v/>
      </c>
      <c r="F596" s="25" t="str">
        <f>IFERROR(VLOOKUP($A596,'TD SOP+PROFORM MOD'!$A$5:$AD$750,MATCH(F$4,'TD SOP+PROFORM MOD'!$B$2:$AT$2,0)+1,0),"")</f>
        <v/>
      </c>
      <c r="G596" s="25" t="str">
        <f>IFERROR(VLOOKUP($A596,'TD SOP+PROFORM MOD'!$A$5:$AD$750,MATCH(G$4,'TD SOP+PROFORM MOD'!$B$2:$AT$2,0)+1,0),"")</f>
        <v/>
      </c>
      <c r="H596" s="26" t="str">
        <f t="shared" si="145"/>
        <v/>
      </c>
      <c r="I596" s="25" t="str">
        <f>IFERROR(VLOOKUP($A596,'TD SOP+PROFORM MOD'!$A$5:$AD$750,MATCH(I$4,'TD SOP+PROFORM MOD'!$B$2:$AT$2,0)+1,0),"")</f>
        <v/>
      </c>
      <c r="J596" s="25" t="str">
        <f>IFERROR(VLOOKUP($A596,'TD SOP+PROFORM MOD'!$A$5:$AD$750,MATCH(J$4,'TD SOP+PROFORM MOD'!$B$2:$AT$2,0)+1,0),"")</f>
        <v/>
      </c>
      <c r="K596" s="26" t="str">
        <f t="shared" si="146"/>
        <v/>
      </c>
      <c r="L596" s="25" t="str">
        <f>IFERROR(VLOOKUP($A596,'TD SOP+PROFORM MOD'!$A$5:$AD$750,MATCH(L$4,'TD SOP+PROFORM MOD'!$B$2:$AT$2,0)+1,0),"")</f>
        <v/>
      </c>
      <c r="M596" s="25" t="str">
        <f>IFERROR(VLOOKUP($A596,'TD SOP+PROFORM MOD'!$A$5:$AD$750,MATCH(M$4,'TD SOP+PROFORM MOD'!$B$2:$AT$2,0)+1,0),"")</f>
        <v/>
      </c>
      <c r="N596" s="26" t="str">
        <f t="shared" si="147"/>
        <v/>
      </c>
      <c r="O596" s="25">
        <f>IFERROR(VLOOKUP($A596,'TD SOP+PROFORM MOD'!$A$5:$AD$750,MATCH(O$4,'TD SOP+PROFORM MOD'!$B$2:$AD$2,0)+1,0),0)+IFERROR(VLOOKUP($A596,'TD SOP+PROFORM MOD'!$A$5:$AD$750,MATCH(O$2,'TD SOP+PROFORM MOD'!$B$2:$AD$2,0)+1,0),0)</f>
        <v>0</v>
      </c>
      <c r="P596" s="25">
        <f>IFERROR(VLOOKUP($A596,'TD SOP+PROFORM MOD'!$A$5:$AD$750,MATCH(P$4,'TD SOP+PROFORM MOD'!$B$2:$AD$2,0)+1,0),0)+IFERROR(VLOOKUP($A596,'TD SOP+PROFORM MOD'!$A$5:$AD$750,MATCH(P$2,'TD SOP+PROFORM MOD'!$B$2:$AD$2,0)+1,0),0)</f>
        <v>0</v>
      </c>
      <c r="Q596" s="26" t="str">
        <f t="shared" si="148"/>
        <v/>
      </c>
      <c r="R596" s="25">
        <f>IFERROR(VLOOKUP($A596,'TD SOP+PROFORM MOD'!$A$5:$AD$750,MATCH(R$4,'TD SOP+PROFORM MOD'!$B$2:$AD$2,0)+1,0),0)+IFERROR(VLOOKUP($A596,'TD SOP+PROFORM MOD'!$A$5:$AD$750,MATCH(R$2,'TD SOP+PROFORM MOD'!$B$2:$AD$2,0)+1,0),0)</f>
        <v>0</v>
      </c>
      <c r="S596" s="25">
        <f>IFERROR(VLOOKUP($A596,'TD SOP+PROFORM MOD'!$A$5:$AD$750,MATCH(S$4,'TD SOP+PROFORM MOD'!$B$2:$AD$2,0)+1,0),0)+IFERROR(VLOOKUP($A596,'TD SOP+PROFORM MOD'!$A$5:$AD$750,MATCH(S$2,'TD SOP+PROFORM MOD'!$B$2:$AD$2,0)+1,0),0)</f>
        <v>0</v>
      </c>
      <c r="T596" s="26" t="str">
        <f t="shared" si="149"/>
        <v/>
      </c>
      <c r="U596" s="25">
        <f>IFERROR(VLOOKUP($A596,'TD SOP+PROFORM MOD'!$A$5:$AD$750,MATCH(U$4,'TD SOP+PROFORM MOD'!$B$2:$AD$2,0)+1,0),0)+IFERROR(VLOOKUP($A596,'TD SOP+PROFORM MOD'!$A$5:$AD$750,MATCH(U$2,'TD SOP+PROFORM MOD'!$B$2:$AD$2,0)+1,0),0)</f>
        <v>0</v>
      </c>
      <c r="V596" s="25">
        <f>IFERROR(VLOOKUP($A596,'TD SOP+PROFORM MOD'!$A$5:$AD$750,MATCH(V$4,'TD SOP+PROFORM MOD'!$B$2:$AD$2,0)+1,0),0)+IFERROR(VLOOKUP($A596,'TD SOP+PROFORM MOD'!$A$5:$AD$750,MATCH(V$2,'TD SOP+PROFORM MOD'!$B$2:$AD$2,0)+1,0),0)</f>
        <v>0</v>
      </c>
      <c r="W596" s="26" t="str">
        <f t="shared" si="150"/>
        <v/>
      </c>
      <c r="X596" s="25">
        <f>IFERROR(VLOOKUP($A596,'TD SOP+PROFORM MOD'!$A$5:$AD$750,MATCH(X$4,'TD SOP+PROFORM MOD'!$B$2:$AD$2,0)+1,0),0)+IFERROR(VLOOKUP($A596,'TD SOP+PROFORM MOD'!$A$5:$AD$750,MATCH(X$2,'TD SOP+PROFORM MOD'!$B$2:$AD$2,0)+1,0),0)</f>
        <v>0</v>
      </c>
      <c r="Y596" s="25">
        <f>IFERROR(VLOOKUP($A596,'TD SOP+PROFORM MOD'!$A$5:$AD$750,MATCH(Y$4,'TD SOP+PROFORM MOD'!$B$2:$AD$2,0)+1,0),0)+IFERROR(VLOOKUP($A596,'TD SOP+PROFORM MOD'!$A$5:$AD$750,MATCH(Y$2,'TD SOP+PROFORM MOD'!$B$2:$AD$2,0)+1,0),0)</f>
        <v>0</v>
      </c>
      <c r="Z596" s="26" t="str">
        <f t="shared" si="151"/>
        <v/>
      </c>
      <c r="AA596" s="25">
        <f>IFERROR(VLOOKUP($A596,'TD SOP+PROFORM MOD'!$A$5:$AD$750,MATCH(AA$4,'TD SOP+PROFORM MOD'!$B$2:$AD$2,0)+1,0),0)+IFERROR(VLOOKUP($A596,'TD SOP+PROFORM MOD'!$A$5:$AD$750,MATCH(AA$2,'TD SOP+PROFORM MOD'!$B$2:$AD$2,0)+1,0),0)</f>
        <v>0</v>
      </c>
      <c r="AB596" s="25">
        <f>IFERROR(VLOOKUP($A596,'TD SOP+PROFORM MOD'!$A$5:$AD$750,MATCH(AB$4,'TD SOP+PROFORM MOD'!$B$2:$AD$2,0)+1,0),0)+IFERROR(VLOOKUP($A596,'TD SOP+PROFORM MOD'!$A$5:$AD$750,MATCH(AB$2,'TD SOP+PROFORM MOD'!$B$2:$AD$2,0)+1,0),0)</f>
        <v>0</v>
      </c>
      <c r="AC596" s="26" t="str">
        <f t="shared" si="152"/>
        <v/>
      </c>
      <c r="AD596" s="25">
        <f>IFERROR(VLOOKUP($A596,'TD SOP+PROFORM MOD'!$A$5:$AD$750,MATCH(AD$4,'TD SOP+PROFORM MOD'!$B$2:$AD$2,0)+1,0),0)+IFERROR(VLOOKUP($A596,'TD SOP+PROFORM MOD'!$A$5:$AD$750,MATCH(AD$2,'TD SOP+PROFORM MOD'!$B$2:$AD$2,0)+1,0),0)</f>
        <v>0</v>
      </c>
      <c r="AE596" s="25">
        <f>IFERROR(VLOOKUP($A596,'TD SOP+PROFORM MOD'!$A$5:$AD$750,MATCH(AE$4,'TD SOP+PROFORM MOD'!$B$2:$AD$2,0)+1,0),0)+IFERROR(VLOOKUP($A596,'TD SOP+PROFORM MOD'!$A$5:$AD$750,MATCH(AE$2,'TD SOP+PROFORM MOD'!$B$2:$AD$2,0)+1,0),0)</f>
        <v>0</v>
      </c>
      <c r="AF596" s="26" t="str">
        <f t="shared" si="153"/>
        <v/>
      </c>
      <c r="AG596" s="25">
        <f>IFERROR(VLOOKUP($A596,'TD SOP+PROFORM MOD'!$A$5:$AD$750,MATCH(AG$4,'TD SOP+PROFORM MOD'!$B$2:$AD$2,0)+1,0),0)+IFERROR(VLOOKUP($A596,'TD SOP+PROFORM MOD'!$A$5:$AD$750,MATCH(AG$2,'TD SOP+PROFORM MOD'!$B$2:$AD$2,0)+1,0),0)</f>
        <v>0</v>
      </c>
      <c r="AH596" s="25">
        <f>IFERROR(VLOOKUP($A596,'TD SOP+PROFORM MOD'!$A$5:$AD$750,MATCH(AH$4,'TD SOP+PROFORM MOD'!$B$2:$AD$2,0)+1,0),0)+IFERROR(VLOOKUP($A596,'TD SOP+PROFORM MOD'!$A$5:$AD$750,MATCH(AH$2,'TD SOP+PROFORM MOD'!$B$2:$AD$2,0)+1,0),0)</f>
        <v>0</v>
      </c>
      <c r="AI596" s="26" t="str">
        <f t="shared" si="154"/>
        <v/>
      </c>
      <c r="AJ596" s="25">
        <f>IFERROR(VLOOKUP($A596,'TD SOP+PROFORM MOD'!$A$5:$AD$750,MATCH(AJ$4,'TD SOP+PROFORM MOD'!$B$2:$AD$2,0)+1,0),0)+IFERROR(VLOOKUP($A596,'TD SOP+PROFORM MOD'!$A$5:$AD$750,MATCH(AJ$2,'TD SOP+PROFORM MOD'!$B$2:$AD$2,0)+1,0),0)</f>
        <v>0</v>
      </c>
      <c r="AK596" s="25">
        <f>IFERROR(VLOOKUP($A596,'TD SOP+PROFORM MOD'!$A$5:$AD$750,MATCH(AK$4,'TD SOP+PROFORM MOD'!$B$2:$AD$2,0)+1,0),0)+IFERROR(VLOOKUP($A596,'TD SOP+PROFORM MOD'!$A$5:$AD$750,MATCH(AK$2,'TD SOP+PROFORM MOD'!$B$2:$AD$2,0)+1,0),0)</f>
        <v>0</v>
      </c>
      <c r="AL596" s="26" t="str">
        <f t="shared" si="155"/>
        <v/>
      </c>
      <c r="AM596" s="25">
        <f t="shared" si="157"/>
        <v>0</v>
      </c>
      <c r="AN596" s="25">
        <f t="shared" si="157"/>
        <v>0</v>
      </c>
      <c r="AO596" s="26" t="str">
        <f t="shared" si="156"/>
        <v/>
      </c>
      <c r="AR596" s="25">
        <f>SUMIF('B&amp;S YTD LFY'!B:B,"="&amp;A596,'B&amp;S YTD LFY'!C:C)</f>
        <v>0</v>
      </c>
      <c r="AS596" s="25">
        <f t="shared" si="158"/>
        <v>0</v>
      </c>
      <c r="AT596" s="25"/>
    </row>
    <row r="597" spans="1:46" x14ac:dyDescent="0.35">
      <c r="A597" s="24">
        <f>IF(AND('TD SOP+PROFORM MOD'!A594&lt;&gt;"",'TD SOP+PROFORM MOD'!A594&lt;&gt;"TOTAL"),'TD SOP+PROFORM MOD'!A594,0)</f>
        <v>0</v>
      </c>
      <c r="C597" s="25" t="str">
        <f>IFERROR(VLOOKUP($A597,'TD SOP+PROFORM MOD'!$A$5:$AD$750,MATCH(C$4,'TD SOP+PROFORM MOD'!$B$2:$AT$2,0)+1,0),"")</f>
        <v/>
      </c>
      <c r="D597" s="25" t="str">
        <f>IFERROR(VLOOKUP($A597,'TD SOP+PROFORM MOD'!$A$5:$AD$750,MATCH(D$4,'TD SOP+PROFORM MOD'!$B$2:$AT$2,0)+1,0),"")</f>
        <v/>
      </c>
      <c r="E597" s="26" t="str">
        <f t="shared" si="144"/>
        <v/>
      </c>
      <c r="F597" s="25" t="str">
        <f>IFERROR(VLOOKUP($A597,'TD SOP+PROFORM MOD'!$A$5:$AD$750,MATCH(F$4,'TD SOP+PROFORM MOD'!$B$2:$AT$2,0)+1,0),"")</f>
        <v/>
      </c>
      <c r="G597" s="25" t="str">
        <f>IFERROR(VLOOKUP($A597,'TD SOP+PROFORM MOD'!$A$5:$AD$750,MATCH(G$4,'TD SOP+PROFORM MOD'!$B$2:$AT$2,0)+1,0),"")</f>
        <v/>
      </c>
      <c r="H597" s="26" t="str">
        <f t="shared" si="145"/>
        <v/>
      </c>
      <c r="I597" s="25" t="str">
        <f>IFERROR(VLOOKUP($A597,'TD SOP+PROFORM MOD'!$A$5:$AD$750,MATCH(I$4,'TD SOP+PROFORM MOD'!$B$2:$AT$2,0)+1,0),"")</f>
        <v/>
      </c>
      <c r="J597" s="25" t="str">
        <f>IFERROR(VLOOKUP($A597,'TD SOP+PROFORM MOD'!$A$5:$AD$750,MATCH(J$4,'TD SOP+PROFORM MOD'!$B$2:$AT$2,0)+1,0),"")</f>
        <v/>
      </c>
      <c r="K597" s="26" t="str">
        <f t="shared" si="146"/>
        <v/>
      </c>
      <c r="L597" s="25" t="str">
        <f>IFERROR(VLOOKUP($A597,'TD SOP+PROFORM MOD'!$A$5:$AD$750,MATCH(L$4,'TD SOP+PROFORM MOD'!$B$2:$AT$2,0)+1,0),"")</f>
        <v/>
      </c>
      <c r="M597" s="25" t="str">
        <f>IFERROR(VLOOKUP($A597,'TD SOP+PROFORM MOD'!$A$5:$AD$750,MATCH(M$4,'TD SOP+PROFORM MOD'!$B$2:$AT$2,0)+1,0),"")</f>
        <v/>
      </c>
      <c r="N597" s="26" t="str">
        <f t="shared" si="147"/>
        <v/>
      </c>
      <c r="O597" s="25">
        <f>IFERROR(VLOOKUP($A597,'TD SOP+PROFORM MOD'!$A$5:$AD$750,MATCH(O$4,'TD SOP+PROFORM MOD'!$B$2:$AD$2,0)+1,0),0)+IFERROR(VLOOKUP($A597,'TD SOP+PROFORM MOD'!$A$5:$AD$750,MATCH(O$2,'TD SOP+PROFORM MOD'!$B$2:$AD$2,0)+1,0),0)</f>
        <v>0</v>
      </c>
      <c r="P597" s="25">
        <f>IFERROR(VLOOKUP($A597,'TD SOP+PROFORM MOD'!$A$5:$AD$750,MATCH(P$4,'TD SOP+PROFORM MOD'!$B$2:$AD$2,0)+1,0),0)+IFERROR(VLOOKUP($A597,'TD SOP+PROFORM MOD'!$A$5:$AD$750,MATCH(P$2,'TD SOP+PROFORM MOD'!$B$2:$AD$2,0)+1,0),0)</f>
        <v>0</v>
      </c>
      <c r="Q597" s="26" t="str">
        <f t="shared" si="148"/>
        <v/>
      </c>
      <c r="R597" s="25">
        <f>IFERROR(VLOOKUP($A597,'TD SOP+PROFORM MOD'!$A$5:$AD$750,MATCH(R$4,'TD SOP+PROFORM MOD'!$B$2:$AD$2,0)+1,0),0)+IFERROR(VLOOKUP($A597,'TD SOP+PROFORM MOD'!$A$5:$AD$750,MATCH(R$2,'TD SOP+PROFORM MOD'!$B$2:$AD$2,0)+1,0),0)</f>
        <v>0</v>
      </c>
      <c r="S597" s="25">
        <f>IFERROR(VLOOKUP($A597,'TD SOP+PROFORM MOD'!$A$5:$AD$750,MATCH(S$4,'TD SOP+PROFORM MOD'!$B$2:$AD$2,0)+1,0),0)+IFERROR(VLOOKUP($A597,'TD SOP+PROFORM MOD'!$A$5:$AD$750,MATCH(S$2,'TD SOP+PROFORM MOD'!$B$2:$AD$2,0)+1,0),0)</f>
        <v>0</v>
      </c>
      <c r="T597" s="26" t="str">
        <f t="shared" si="149"/>
        <v/>
      </c>
      <c r="U597" s="25">
        <f>IFERROR(VLOOKUP($A597,'TD SOP+PROFORM MOD'!$A$5:$AD$750,MATCH(U$4,'TD SOP+PROFORM MOD'!$B$2:$AD$2,0)+1,0),0)+IFERROR(VLOOKUP($A597,'TD SOP+PROFORM MOD'!$A$5:$AD$750,MATCH(U$2,'TD SOP+PROFORM MOD'!$B$2:$AD$2,0)+1,0),0)</f>
        <v>0</v>
      </c>
      <c r="V597" s="25">
        <f>IFERROR(VLOOKUP($A597,'TD SOP+PROFORM MOD'!$A$5:$AD$750,MATCH(V$4,'TD SOP+PROFORM MOD'!$B$2:$AD$2,0)+1,0),0)+IFERROR(VLOOKUP($A597,'TD SOP+PROFORM MOD'!$A$5:$AD$750,MATCH(V$2,'TD SOP+PROFORM MOD'!$B$2:$AD$2,0)+1,0),0)</f>
        <v>0</v>
      </c>
      <c r="W597" s="26" t="str">
        <f t="shared" si="150"/>
        <v/>
      </c>
      <c r="X597" s="25">
        <f>IFERROR(VLOOKUP($A597,'TD SOP+PROFORM MOD'!$A$5:$AD$750,MATCH(X$4,'TD SOP+PROFORM MOD'!$B$2:$AD$2,0)+1,0),0)+IFERROR(VLOOKUP($A597,'TD SOP+PROFORM MOD'!$A$5:$AD$750,MATCH(X$2,'TD SOP+PROFORM MOD'!$B$2:$AD$2,0)+1,0),0)</f>
        <v>0</v>
      </c>
      <c r="Y597" s="25">
        <f>IFERROR(VLOOKUP($A597,'TD SOP+PROFORM MOD'!$A$5:$AD$750,MATCH(Y$4,'TD SOP+PROFORM MOD'!$B$2:$AD$2,0)+1,0),0)+IFERROR(VLOOKUP($A597,'TD SOP+PROFORM MOD'!$A$5:$AD$750,MATCH(Y$2,'TD SOP+PROFORM MOD'!$B$2:$AD$2,0)+1,0),0)</f>
        <v>0</v>
      </c>
      <c r="Z597" s="26" t="str">
        <f t="shared" si="151"/>
        <v/>
      </c>
      <c r="AA597" s="25">
        <f>IFERROR(VLOOKUP($A597,'TD SOP+PROFORM MOD'!$A$5:$AD$750,MATCH(AA$4,'TD SOP+PROFORM MOD'!$B$2:$AD$2,0)+1,0),0)+IFERROR(VLOOKUP($A597,'TD SOP+PROFORM MOD'!$A$5:$AD$750,MATCH(AA$2,'TD SOP+PROFORM MOD'!$B$2:$AD$2,0)+1,0),0)</f>
        <v>0</v>
      </c>
      <c r="AB597" s="25">
        <f>IFERROR(VLOOKUP($A597,'TD SOP+PROFORM MOD'!$A$5:$AD$750,MATCH(AB$4,'TD SOP+PROFORM MOD'!$B$2:$AD$2,0)+1,0),0)+IFERROR(VLOOKUP($A597,'TD SOP+PROFORM MOD'!$A$5:$AD$750,MATCH(AB$2,'TD SOP+PROFORM MOD'!$B$2:$AD$2,0)+1,0),0)</f>
        <v>0</v>
      </c>
      <c r="AC597" s="26" t="str">
        <f t="shared" si="152"/>
        <v/>
      </c>
      <c r="AD597" s="25">
        <f>IFERROR(VLOOKUP($A597,'TD SOP+PROFORM MOD'!$A$5:$AD$750,MATCH(AD$4,'TD SOP+PROFORM MOD'!$B$2:$AD$2,0)+1,0),0)+IFERROR(VLOOKUP($A597,'TD SOP+PROFORM MOD'!$A$5:$AD$750,MATCH(AD$2,'TD SOP+PROFORM MOD'!$B$2:$AD$2,0)+1,0),0)</f>
        <v>0</v>
      </c>
      <c r="AE597" s="25">
        <f>IFERROR(VLOOKUP($A597,'TD SOP+PROFORM MOD'!$A$5:$AD$750,MATCH(AE$4,'TD SOP+PROFORM MOD'!$B$2:$AD$2,0)+1,0),0)+IFERROR(VLOOKUP($A597,'TD SOP+PROFORM MOD'!$A$5:$AD$750,MATCH(AE$2,'TD SOP+PROFORM MOD'!$B$2:$AD$2,0)+1,0),0)</f>
        <v>0</v>
      </c>
      <c r="AF597" s="26" t="str">
        <f t="shared" si="153"/>
        <v/>
      </c>
      <c r="AG597" s="25">
        <f>IFERROR(VLOOKUP($A597,'TD SOP+PROFORM MOD'!$A$5:$AD$750,MATCH(AG$4,'TD SOP+PROFORM MOD'!$B$2:$AD$2,0)+1,0),0)+IFERROR(VLOOKUP($A597,'TD SOP+PROFORM MOD'!$A$5:$AD$750,MATCH(AG$2,'TD SOP+PROFORM MOD'!$B$2:$AD$2,0)+1,0),0)</f>
        <v>0</v>
      </c>
      <c r="AH597" s="25">
        <f>IFERROR(VLOOKUP($A597,'TD SOP+PROFORM MOD'!$A$5:$AD$750,MATCH(AH$4,'TD SOP+PROFORM MOD'!$B$2:$AD$2,0)+1,0),0)+IFERROR(VLOOKUP($A597,'TD SOP+PROFORM MOD'!$A$5:$AD$750,MATCH(AH$2,'TD SOP+PROFORM MOD'!$B$2:$AD$2,0)+1,0),0)</f>
        <v>0</v>
      </c>
      <c r="AI597" s="26" t="str">
        <f t="shared" si="154"/>
        <v/>
      </c>
      <c r="AJ597" s="25">
        <f>IFERROR(VLOOKUP($A597,'TD SOP+PROFORM MOD'!$A$5:$AD$750,MATCH(AJ$4,'TD SOP+PROFORM MOD'!$B$2:$AD$2,0)+1,0),0)+IFERROR(VLOOKUP($A597,'TD SOP+PROFORM MOD'!$A$5:$AD$750,MATCH(AJ$2,'TD SOP+PROFORM MOD'!$B$2:$AD$2,0)+1,0),0)</f>
        <v>0</v>
      </c>
      <c r="AK597" s="25">
        <f>IFERROR(VLOOKUP($A597,'TD SOP+PROFORM MOD'!$A$5:$AD$750,MATCH(AK$4,'TD SOP+PROFORM MOD'!$B$2:$AD$2,0)+1,0),0)+IFERROR(VLOOKUP($A597,'TD SOP+PROFORM MOD'!$A$5:$AD$750,MATCH(AK$2,'TD SOP+PROFORM MOD'!$B$2:$AD$2,0)+1,0),0)</f>
        <v>0</v>
      </c>
      <c r="AL597" s="26" t="str">
        <f t="shared" si="155"/>
        <v/>
      </c>
      <c r="AM597" s="25">
        <f t="shared" si="157"/>
        <v>0</v>
      </c>
      <c r="AN597" s="25">
        <f t="shared" si="157"/>
        <v>0</v>
      </c>
      <c r="AO597" s="26" t="str">
        <f t="shared" si="156"/>
        <v/>
      </c>
      <c r="AR597" s="25">
        <f>SUMIF('B&amp;S YTD LFY'!B:B,"="&amp;A597,'B&amp;S YTD LFY'!C:C)</f>
        <v>0</v>
      </c>
      <c r="AS597" s="25">
        <f t="shared" si="158"/>
        <v>0</v>
      </c>
      <c r="AT597" s="25"/>
    </row>
    <row r="598" spans="1:46" x14ac:dyDescent="0.35">
      <c r="A598" s="24">
        <f>IF(AND('TD SOP+PROFORM MOD'!A595&lt;&gt;"",'TD SOP+PROFORM MOD'!A595&lt;&gt;"TOTAL"),'TD SOP+PROFORM MOD'!A595,0)</f>
        <v>0</v>
      </c>
      <c r="C598" s="25" t="str">
        <f>IFERROR(VLOOKUP($A598,'TD SOP+PROFORM MOD'!$A$5:$AD$750,MATCH(C$4,'TD SOP+PROFORM MOD'!$B$2:$AT$2,0)+1,0),"")</f>
        <v/>
      </c>
      <c r="D598" s="25" t="str">
        <f>IFERROR(VLOOKUP($A598,'TD SOP+PROFORM MOD'!$A$5:$AD$750,MATCH(D$4,'TD SOP+PROFORM MOD'!$B$2:$AT$2,0)+1,0),"")</f>
        <v/>
      </c>
      <c r="E598" s="26" t="str">
        <f t="shared" si="144"/>
        <v/>
      </c>
      <c r="F598" s="25" t="str">
        <f>IFERROR(VLOOKUP($A598,'TD SOP+PROFORM MOD'!$A$5:$AD$750,MATCH(F$4,'TD SOP+PROFORM MOD'!$B$2:$AT$2,0)+1,0),"")</f>
        <v/>
      </c>
      <c r="G598" s="25" t="str">
        <f>IFERROR(VLOOKUP($A598,'TD SOP+PROFORM MOD'!$A$5:$AD$750,MATCH(G$4,'TD SOP+PROFORM MOD'!$B$2:$AT$2,0)+1,0),"")</f>
        <v/>
      </c>
      <c r="H598" s="26" t="str">
        <f t="shared" si="145"/>
        <v/>
      </c>
      <c r="I598" s="25" t="str">
        <f>IFERROR(VLOOKUP($A598,'TD SOP+PROFORM MOD'!$A$5:$AD$750,MATCH(I$4,'TD SOP+PROFORM MOD'!$B$2:$AT$2,0)+1,0),"")</f>
        <v/>
      </c>
      <c r="J598" s="25" t="str">
        <f>IFERROR(VLOOKUP($A598,'TD SOP+PROFORM MOD'!$A$5:$AD$750,MATCH(J$4,'TD SOP+PROFORM MOD'!$B$2:$AT$2,0)+1,0),"")</f>
        <v/>
      </c>
      <c r="K598" s="26" t="str">
        <f t="shared" si="146"/>
        <v/>
      </c>
      <c r="L598" s="25" t="str">
        <f>IFERROR(VLOOKUP($A598,'TD SOP+PROFORM MOD'!$A$5:$AD$750,MATCH(L$4,'TD SOP+PROFORM MOD'!$B$2:$AT$2,0)+1,0),"")</f>
        <v/>
      </c>
      <c r="M598" s="25" t="str">
        <f>IFERROR(VLOOKUP($A598,'TD SOP+PROFORM MOD'!$A$5:$AD$750,MATCH(M$4,'TD SOP+PROFORM MOD'!$B$2:$AT$2,0)+1,0),"")</f>
        <v/>
      </c>
      <c r="N598" s="26" t="str">
        <f t="shared" si="147"/>
        <v/>
      </c>
      <c r="O598" s="25">
        <f>IFERROR(VLOOKUP($A598,'TD SOP+PROFORM MOD'!$A$5:$AD$750,MATCH(O$4,'TD SOP+PROFORM MOD'!$B$2:$AD$2,0)+1,0),0)+IFERROR(VLOOKUP($A598,'TD SOP+PROFORM MOD'!$A$5:$AD$750,MATCH(O$2,'TD SOP+PROFORM MOD'!$B$2:$AD$2,0)+1,0),0)</f>
        <v>0</v>
      </c>
      <c r="P598" s="25">
        <f>IFERROR(VLOOKUP($A598,'TD SOP+PROFORM MOD'!$A$5:$AD$750,MATCH(P$4,'TD SOP+PROFORM MOD'!$B$2:$AD$2,0)+1,0),0)+IFERROR(VLOOKUP($A598,'TD SOP+PROFORM MOD'!$A$5:$AD$750,MATCH(P$2,'TD SOP+PROFORM MOD'!$B$2:$AD$2,0)+1,0),0)</f>
        <v>0</v>
      </c>
      <c r="Q598" s="26" t="str">
        <f t="shared" si="148"/>
        <v/>
      </c>
      <c r="R598" s="25">
        <f>IFERROR(VLOOKUP($A598,'TD SOP+PROFORM MOD'!$A$5:$AD$750,MATCH(R$4,'TD SOP+PROFORM MOD'!$B$2:$AD$2,0)+1,0),0)+IFERROR(VLOOKUP($A598,'TD SOP+PROFORM MOD'!$A$5:$AD$750,MATCH(R$2,'TD SOP+PROFORM MOD'!$B$2:$AD$2,0)+1,0),0)</f>
        <v>0</v>
      </c>
      <c r="S598" s="25">
        <f>IFERROR(VLOOKUP($A598,'TD SOP+PROFORM MOD'!$A$5:$AD$750,MATCH(S$4,'TD SOP+PROFORM MOD'!$B$2:$AD$2,0)+1,0),0)+IFERROR(VLOOKUP($A598,'TD SOP+PROFORM MOD'!$A$5:$AD$750,MATCH(S$2,'TD SOP+PROFORM MOD'!$B$2:$AD$2,0)+1,0),0)</f>
        <v>0</v>
      </c>
      <c r="T598" s="26" t="str">
        <f t="shared" si="149"/>
        <v/>
      </c>
      <c r="U598" s="25">
        <f>IFERROR(VLOOKUP($A598,'TD SOP+PROFORM MOD'!$A$5:$AD$750,MATCH(U$4,'TD SOP+PROFORM MOD'!$B$2:$AD$2,0)+1,0),0)+IFERROR(VLOOKUP($A598,'TD SOP+PROFORM MOD'!$A$5:$AD$750,MATCH(U$2,'TD SOP+PROFORM MOD'!$B$2:$AD$2,0)+1,0),0)</f>
        <v>0</v>
      </c>
      <c r="V598" s="25">
        <f>IFERROR(VLOOKUP($A598,'TD SOP+PROFORM MOD'!$A$5:$AD$750,MATCH(V$4,'TD SOP+PROFORM MOD'!$B$2:$AD$2,0)+1,0),0)+IFERROR(VLOOKUP($A598,'TD SOP+PROFORM MOD'!$A$5:$AD$750,MATCH(V$2,'TD SOP+PROFORM MOD'!$B$2:$AD$2,0)+1,0),0)</f>
        <v>0</v>
      </c>
      <c r="W598" s="26" t="str">
        <f t="shared" si="150"/>
        <v/>
      </c>
      <c r="X598" s="25">
        <f>IFERROR(VLOOKUP($A598,'TD SOP+PROFORM MOD'!$A$5:$AD$750,MATCH(X$4,'TD SOP+PROFORM MOD'!$B$2:$AD$2,0)+1,0),0)+IFERROR(VLOOKUP($A598,'TD SOP+PROFORM MOD'!$A$5:$AD$750,MATCH(X$2,'TD SOP+PROFORM MOD'!$B$2:$AD$2,0)+1,0),0)</f>
        <v>0</v>
      </c>
      <c r="Y598" s="25">
        <f>IFERROR(VLOOKUP($A598,'TD SOP+PROFORM MOD'!$A$5:$AD$750,MATCH(Y$4,'TD SOP+PROFORM MOD'!$B$2:$AD$2,0)+1,0),0)+IFERROR(VLOOKUP($A598,'TD SOP+PROFORM MOD'!$A$5:$AD$750,MATCH(Y$2,'TD SOP+PROFORM MOD'!$B$2:$AD$2,0)+1,0),0)</f>
        <v>0</v>
      </c>
      <c r="Z598" s="26" t="str">
        <f t="shared" si="151"/>
        <v/>
      </c>
      <c r="AA598" s="25">
        <f>IFERROR(VLOOKUP($A598,'TD SOP+PROFORM MOD'!$A$5:$AD$750,MATCH(AA$4,'TD SOP+PROFORM MOD'!$B$2:$AD$2,0)+1,0),0)+IFERROR(VLOOKUP($A598,'TD SOP+PROFORM MOD'!$A$5:$AD$750,MATCH(AA$2,'TD SOP+PROFORM MOD'!$B$2:$AD$2,0)+1,0),0)</f>
        <v>0</v>
      </c>
      <c r="AB598" s="25">
        <f>IFERROR(VLOOKUP($A598,'TD SOP+PROFORM MOD'!$A$5:$AD$750,MATCH(AB$4,'TD SOP+PROFORM MOD'!$B$2:$AD$2,0)+1,0),0)+IFERROR(VLOOKUP($A598,'TD SOP+PROFORM MOD'!$A$5:$AD$750,MATCH(AB$2,'TD SOP+PROFORM MOD'!$B$2:$AD$2,0)+1,0),0)</f>
        <v>0</v>
      </c>
      <c r="AC598" s="26" t="str">
        <f t="shared" si="152"/>
        <v/>
      </c>
      <c r="AD598" s="25">
        <f>IFERROR(VLOOKUP($A598,'TD SOP+PROFORM MOD'!$A$5:$AD$750,MATCH(AD$4,'TD SOP+PROFORM MOD'!$B$2:$AD$2,0)+1,0),0)+IFERROR(VLOOKUP($A598,'TD SOP+PROFORM MOD'!$A$5:$AD$750,MATCH(AD$2,'TD SOP+PROFORM MOD'!$B$2:$AD$2,0)+1,0),0)</f>
        <v>0</v>
      </c>
      <c r="AE598" s="25">
        <f>IFERROR(VLOOKUP($A598,'TD SOP+PROFORM MOD'!$A$5:$AD$750,MATCH(AE$4,'TD SOP+PROFORM MOD'!$B$2:$AD$2,0)+1,0),0)+IFERROR(VLOOKUP($A598,'TD SOP+PROFORM MOD'!$A$5:$AD$750,MATCH(AE$2,'TD SOP+PROFORM MOD'!$B$2:$AD$2,0)+1,0),0)</f>
        <v>0</v>
      </c>
      <c r="AF598" s="26" t="str">
        <f t="shared" si="153"/>
        <v/>
      </c>
      <c r="AG598" s="25">
        <f>IFERROR(VLOOKUP($A598,'TD SOP+PROFORM MOD'!$A$5:$AD$750,MATCH(AG$4,'TD SOP+PROFORM MOD'!$B$2:$AD$2,0)+1,0),0)+IFERROR(VLOOKUP($A598,'TD SOP+PROFORM MOD'!$A$5:$AD$750,MATCH(AG$2,'TD SOP+PROFORM MOD'!$B$2:$AD$2,0)+1,0),0)</f>
        <v>0</v>
      </c>
      <c r="AH598" s="25">
        <f>IFERROR(VLOOKUP($A598,'TD SOP+PROFORM MOD'!$A$5:$AD$750,MATCH(AH$4,'TD SOP+PROFORM MOD'!$B$2:$AD$2,0)+1,0),0)+IFERROR(VLOOKUP($A598,'TD SOP+PROFORM MOD'!$A$5:$AD$750,MATCH(AH$2,'TD SOP+PROFORM MOD'!$B$2:$AD$2,0)+1,0),0)</f>
        <v>0</v>
      </c>
      <c r="AI598" s="26" t="str">
        <f t="shared" si="154"/>
        <v/>
      </c>
      <c r="AJ598" s="25">
        <f>IFERROR(VLOOKUP($A598,'TD SOP+PROFORM MOD'!$A$5:$AD$750,MATCH(AJ$4,'TD SOP+PROFORM MOD'!$B$2:$AD$2,0)+1,0),0)+IFERROR(VLOOKUP($A598,'TD SOP+PROFORM MOD'!$A$5:$AD$750,MATCH(AJ$2,'TD SOP+PROFORM MOD'!$B$2:$AD$2,0)+1,0),0)</f>
        <v>0</v>
      </c>
      <c r="AK598" s="25">
        <f>IFERROR(VLOOKUP($A598,'TD SOP+PROFORM MOD'!$A$5:$AD$750,MATCH(AK$4,'TD SOP+PROFORM MOD'!$B$2:$AD$2,0)+1,0),0)+IFERROR(VLOOKUP($A598,'TD SOP+PROFORM MOD'!$A$5:$AD$750,MATCH(AK$2,'TD SOP+PROFORM MOD'!$B$2:$AD$2,0)+1,0),0)</f>
        <v>0</v>
      </c>
      <c r="AL598" s="26" t="str">
        <f t="shared" si="155"/>
        <v/>
      </c>
      <c r="AM598" s="25">
        <f t="shared" si="157"/>
        <v>0</v>
      </c>
      <c r="AN598" s="25">
        <f t="shared" si="157"/>
        <v>0</v>
      </c>
      <c r="AO598" s="26" t="str">
        <f t="shared" si="156"/>
        <v/>
      </c>
      <c r="AR598" s="25">
        <f>SUMIF('B&amp;S YTD LFY'!B:B,"="&amp;A598,'B&amp;S YTD LFY'!C:C)</f>
        <v>0</v>
      </c>
      <c r="AS598" s="25">
        <f t="shared" si="158"/>
        <v>0</v>
      </c>
      <c r="AT598" s="25"/>
    </row>
    <row r="599" spans="1:46" x14ac:dyDescent="0.35">
      <c r="A599" s="24">
        <f>IF(AND('TD SOP+PROFORM MOD'!A596&lt;&gt;"",'TD SOP+PROFORM MOD'!A596&lt;&gt;"TOTAL"),'TD SOP+PROFORM MOD'!A596,0)</f>
        <v>0</v>
      </c>
      <c r="C599" s="25" t="str">
        <f>IFERROR(VLOOKUP($A599,'TD SOP+PROFORM MOD'!$A$5:$AD$750,MATCH(C$4,'TD SOP+PROFORM MOD'!$B$2:$AT$2,0)+1,0),"")</f>
        <v/>
      </c>
      <c r="D599" s="25" t="str">
        <f>IFERROR(VLOOKUP($A599,'TD SOP+PROFORM MOD'!$A$5:$AD$750,MATCH(D$4,'TD SOP+PROFORM MOD'!$B$2:$AT$2,0)+1,0),"")</f>
        <v/>
      </c>
      <c r="E599" s="26" t="str">
        <f t="shared" si="144"/>
        <v/>
      </c>
      <c r="F599" s="25" t="str">
        <f>IFERROR(VLOOKUP($A599,'TD SOP+PROFORM MOD'!$A$5:$AD$750,MATCH(F$4,'TD SOP+PROFORM MOD'!$B$2:$AT$2,0)+1,0),"")</f>
        <v/>
      </c>
      <c r="G599" s="25" t="str">
        <f>IFERROR(VLOOKUP($A599,'TD SOP+PROFORM MOD'!$A$5:$AD$750,MATCH(G$4,'TD SOP+PROFORM MOD'!$B$2:$AT$2,0)+1,0),"")</f>
        <v/>
      </c>
      <c r="H599" s="26" t="str">
        <f t="shared" si="145"/>
        <v/>
      </c>
      <c r="I599" s="25" t="str">
        <f>IFERROR(VLOOKUP($A599,'TD SOP+PROFORM MOD'!$A$5:$AD$750,MATCH(I$4,'TD SOP+PROFORM MOD'!$B$2:$AT$2,0)+1,0),"")</f>
        <v/>
      </c>
      <c r="J599" s="25" t="str">
        <f>IFERROR(VLOOKUP($A599,'TD SOP+PROFORM MOD'!$A$5:$AD$750,MATCH(J$4,'TD SOP+PROFORM MOD'!$B$2:$AT$2,0)+1,0),"")</f>
        <v/>
      </c>
      <c r="K599" s="26" t="str">
        <f t="shared" si="146"/>
        <v/>
      </c>
      <c r="L599" s="25" t="str">
        <f>IFERROR(VLOOKUP($A599,'TD SOP+PROFORM MOD'!$A$5:$AD$750,MATCH(L$4,'TD SOP+PROFORM MOD'!$B$2:$AT$2,0)+1,0),"")</f>
        <v/>
      </c>
      <c r="M599" s="25" t="str">
        <f>IFERROR(VLOOKUP($A599,'TD SOP+PROFORM MOD'!$A$5:$AD$750,MATCH(M$4,'TD SOP+PROFORM MOD'!$B$2:$AT$2,0)+1,0),"")</f>
        <v/>
      </c>
      <c r="N599" s="26" t="str">
        <f t="shared" si="147"/>
        <v/>
      </c>
      <c r="O599" s="25">
        <f>IFERROR(VLOOKUP($A599,'TD SOP+PROFORM MOD'!$A$5:$AD$750,MATCH(O$4,'TD SOP+PROFORM MOD'!$B$2:$AD$2,0)+1,0),0)+IFERROR(VLOOKUP($A599,'TD SOP+PROFORM MOD'!$A$5:$AD$750,MATCH(O$2,'TD SOP+PROFORM MOD'!$B$2:$AD$2,0)+1,0),0)</f>
        <v>0</v>
      </c>
      <c r="P599" s="25">
        <f>IFERROR(VLOOKUP($A599,'TD SOP+PROFORM MOD'!$A$5:$AD$750,MATCH(P$4,'TD SOP+PROFORM MOD'!$B$2:$AD$2,0)+1,0),0)+IFERROR(VLOOKUP($A599,'TD SOP+PROFORM MOD'!$A$5:$AD$750,MATCH(P$2,'TD SOP+PROFORM MOD'!$B$2:$AD$2,0)+1,0),0)</f>
        <v>0</v>
      </c>
      <c r="Q599" s="26" t="str">
        <f t="shared" si="148"/>
        <v/>
      </c>
      <c r="R599" s="25">
        <f>IFERROR(VLOOKUP($A599,'TD SOP+PROFORM MOD'!$A$5:$AD$750,MATCH(R$4,'TD SOP+PROFORM MOD'!$B$2:$AD$2,0)+1,0),0)+IFERROR(VLOOKUP($A599,'TD SOP+PROFORM MOD'!$A$5:$AD$750,MATCH(R$2,'TD SOP+PROFORM MOD'!$B$2:$AD$2,0)+1,0),0)</f>
        <v>0</v>
      </c>
      <c r="S599" s="25">
        <f>IFERROR(VLOOKUP($A599,'TD SOP+PROFORM MOD'!$A$5:$AD$750,MATCH(S$4,'TD SOP+PROFORM MOD'!$B$2:$AD$2,0)+1,0),0)+IFERROR(VLOOKUP($A599,'TD SOP+PROFORM MOD'!$A$5:$AD$750,MATCH(S$2,'TD SOP+PROFORM MOD'!$B$2:$AD$2,0)+1,0),0)</f>
        <v>0</v>
      </c>
      <c r="T599" s="26" t="str">
        <f t="shared" si="149"/>
        <v/>
      </c>
      <c r="U599" s="25">
        <f>IFERROR(VLOOKUP($A599,'TD SOP+PROFORM MOD'!$A$5:$AD$750,MATCH(U$4,'TD SOP+PROFORM MOD'!$B$2:$AD$2,0)+1,0),0)+IFERROR(VLOOKUP($A599,'TD SOP+PROFORM MOD'!$A$5:$AD$750,MATCH(U$2,'TD SOP+PROFORM MOD'!$B$2:$AD$2,0)+1,0),0)</f>
        <v>0</v>
      </c>
      <c r="V599" s="25">
        <f>IFERROR(VLOOKUP($A599,'TD SOP+PROFORM MOD'!$A$5:$AD$750,MATCH(V$4,'TD SOP+PROFORM MOD'!$B$2:$AD$2,0)+1,0),0)+IFERROR(VLOOKUP($A599,'TD SOP+PROFORM MOD'!$A$5:$AD$750,MATCH(V$2,'TD SOP+PROFORM MOD'!$B$2:$AD$2,0)+1,0),0)</f>
        <v>0</v>
      </c>
      <c r="W599" s="26" t="str">
        <f t="shared" si="150"/>
        <v/>
      </c>
      <c r="X599" s="25">
        <f>IFERROR(VLOOKUP($A599,'TD SOP+PROFORM MOD'!$A$5:$AD$750,MATCH(X$4,'TD SOP+PROFORM MOD'!$B$2:$AD$2,0)+1,0),0)+IFERROR(VLOOKUP($A599,'TD SOP+PROFORM MOD'!$A$5:$AD$750,MATCH(X$2,'TD SOP+PROFORM MOD'!$B$2:$AD$2,0)+1,0),0)</f>
        <v>0</v>
      </c>
      <c r="Y599" s="25">
        <f>IFERROR(VLOOKUP($A599,'TD SOP+PROFORM MOD'!$A$5:$AD$750,MATCH(Y$4,'TD SOP+PROFORM MOD'!$B$2:$AD$2,0)+1,0),0)+IFERROR(VLOOKUP($A599,'TD SOP+PROFORM MOD'!$A$5:$AD$750,MATCH(Y$2,'TD SOP+PROFORM MOD'!$B$2:$AD$2,0)+1,0),0)</f>
        <v>0</v>
      </c>
      <c r="Z599" s="26" t="str">
        <f t="shared" si="151"/>
        <v/>
      </c>
      <c r="AA599" s="25">
        <f>IFERROR(VLOOKUP($A599,'TD SOP+PROFORM MOD'!$A$5:$AD$750,MATCH(AA$4,'TD SOP+PROFORM MOD'!$B$2:$AD$2,0)+1,0),0)+IFERROR(VLOOKUP($A599,'TD SOP+PROFORM MOD'!$A$5:$AD$750,MATCH(AA$2,'TD SOP+PROFORM MOD'!$B$2:$AD$2,0)+1,0),0)</f>
        <v>0</v>
      </c>
      <c r="AB599" s="25">
        <f>IFERROR(VLOOKUP($A599,'TD SOP+PROFORM MOD'!$A$5:$AD$750,MATCH(AB$4,'TD SOP+PROFORM MOD'!$B$2:$AD$2,0)+1,0),0)+IFERROR(VLOOKUP($A599,'TD SOP+PROFORM MOD'!$A$5:$AD$750,MATCH(AB$2,'TD SOP+PROFORM MOD'!$B$2:$AD$2,0)+1,0),0)</f>
        <v>0</v>
      </c>
      <c r="AC599" s="26" t="str">
        <f t="shared" si="152"/>
        <v/>
      </c>
      <c r="AD599" s="25">
        <f>IFERROR(VLOOKUP($A599,'TD SOP+PROFORM MOD'!$A$5:$AD$750,MATCH(AD$4,'TD SOP+PROFORM MOD'!$B$2:$AD$2,0)+1,0),0)+IFERROR(VLOOKUP($A599,'TD SOP+PROFORM MOD'!$A$5:$AD$750,MATCH(AD$2,'TD SOP+PROFORM MOD'!$B$2:$AD$2,0)+1,0),0)</f>
        <v>0</v>
      </c>
      <c r="AE599" s="25">
        <f>IFERROR(VLOOKUP($A599,'TD SOP+PROFORM MOD'!$A$5:$AD$750,MATCH(AE$4,'TD SOP+PROFORM MOD'!$B$2:$AD$2,0)+1,0),0)+IFERROR(VLOOKUP($A599,'TD SOP+PROFORM MOD'!$A$5:$AD$750,MATCH(AE$2,'TD SOP+PROFORM MOD'!$B$2:$AD$2,0)+1,0),0)</f>
        <v>0</v>
      </c>
      <c r="AF599" s="26" t="str">
        <f t="shared" si="153"/>
        <v/>
      </c>
      <c r="AG599" s="25">
        <f>IFERROR(VLOOKUP($A599,'TD SOP+PROFORM MOD'!$A$5:$AD$750,MATCH(AG$4,'TD SOP+PROFORM MOD'!$B$2:$AD$2,0)+1,0),0)+IFERROR(VLOOKUP($A599,'TD SOP+PROFORM MOD'!$A$5:$AD$750,MATCH(AG$2,'TD SOP+PROFORM MOD'!$B$2:$AD$2,0)+1,0),0)</f>
        <v>0</v>
      </c>
      <c r="AH599" s="25">
        <f>IFERROR(VLOOKUP($A599,'TD SOP+PROFORM MOD'!$A$5:$AD$750,MATCH(AH$4,'TD SOP+PROFORM MOD'!$B$2:$AD$2,0)+1,0),0)+IFERROR(VLOOKUP($A599,'TD SOP+PROFORM MOD'!$A$5:$AD$750,MATCH(AH$2,'TD SOP+PROFORM MOD'!$B$2:$AD$2,0)+1,0),0)</f>
        <v>0</v>
      </c>
      <c r="AI599" s="26" t="str">
        <f t="shared" si="154"/>
        <v/>
      </c>
      <c r="AJ599" s="25">
        <f>IFERROR(VLOOKUP($A599,'TD SOP+PROFORM MOD'!$A$5:$AD$750,MATCH(AJ$4,'TD SOP+PROFORM MOD'!$B$2:$AD$2,0)+1,0),0)+IFERROR(VLOOKUP($A599,'TD SOP+PROFORM MOD'!$A$5:$AD$750,MATCH(AJ$2,'TD SOP+PROFORM MOD'!$B$2:$AD$2,0)+1,0),0)</f>
        <v>0</v>
      </c>
      <c r="AK599" s="25">
        <f>IFERROR(VLOOKUP($A599,'TD SOP+PROFORM MOD'!$A$5:$AD$750,MATCH(AK$4,'TD SOP+PROFORM MOD'!$B$2:$AD$2,0)+1,0),0)+IFERROR(VLOOKUP($A599,'TD SOP+PROFORM MOD'!$A$5:$AD$750,MATCH(AK$2,'TD SOP+PROFORM MOD'!$B$2:$AD$2,0)+1,0),0)</f>
        <v>0</v>
      </c>
      <c r="AL599" s="26" t="str">
        <f t="shared" si="155"/>
        <v/>
      </c>
      <c r="AM599" s="25">
        <f t="shared" si="157"/>
        <v>0</v>
      </c>
      <c r="AN599" s="25">
        <f t="shared" si="157"/>
        <v>0</v>
      </c>
      <c r="AO599" s="26" t="str">
        <f t="shared" si="156"/>
        <v/>
      </c>
      <c r="AR599" s="25">
        <f>SUMIF('B&amp;S YTD LFY'!B:B,"="&amp;A599,'B&amp;S YTD LFY'!C:C)</f>
        <v>0</v>
      </c>
      <c r="AS599" s="25">
        <f t="shared" si="158"/>
        <v>0</v>
      </c>
      <c r="AT599" s="25"/>
    </row>
    <row r="600" spans="1:46" x14ac:dyDescent="0.35">
      <c r="A600" s="24">
        <f>IF(AND('TD SOP+PROFORM MOD'!A597&lt;&gt;"",'TD SOP+PROFORM MOD'!A597&lt;&gt;"TOTAL"),'TD SOP+PROFORM MOD'!A597,0)</f>
        <v>0</v>
      </c>
      <c r="C600" s="25" t="str">
        <f>IFERROR(VLOOKUP($A600,'TD SOP+PROFORM MOD'!$A$5:$AD$750,MATCH(C$4,'TD SOP+PROFORM MOD'!$B$2:$AT$2,0)+1,0),"")</f>
        <v/>
      </c>
      <c r="D600" s="25" t="str">
        <f>IFERROR(VLOOKUP($A600,'TD SOP+PROFORM MOD'!$A$5:$AD$750,MATCH(D$4,'TD SOP+PROFORM MOD'!$B$2:$AT$2,0)+1,0),"")</f>
        <v/>
      </c>
      <c r="E600" s="26" t="str">
        <f t="shared" si="144"/>
        <v/>
      </c>
      <c r="F600" s="25" t="str">
        <f>IFERROR(VLOOKUP($A600,'TD SOP+PROFORM MOD'!$A$5:$AD$750,MATCH(F$4,'TD SOP+PROFORM MOD'!$B$2:$AT$2,0)+1,0),"")</f>
        <v/>
      </c>
      <c r="G600" s="25" t="str">
        <f>IFERROR(VLOOKUP($A600,'TD SOP+PROFORM MOD'!$A$5:$AD$750,MATCH(G$4,'TD SOP+PROFORM MOD'!$B$2:$AT$2,0)+1,0),"")</f>
        <v/>
      </c>
      <c r="H600" s="26" t="str">
        <f t="shared" si="145"/>
        <v/>
      </c>
      <c r="I600" s="25" t="str">
        <f>IFERROR(VLOOKUP($A600,'TD SOP+PROFORM MOD'!$A$5:$AD$750,MATCH(I$4,'TD SOP+PROFORM MOD'!$B$2:$AT$2,0)+1,0),"")</f>
        <v/>
      </c>
      <c r="J600" s="25" t="str">
        <f>IFERROR(VLOOKUP($A600,'TD SOP+PROFORM MOD'!$A$5:$AD$750,MATCH(J$4,'TD SOP+PROFORM MOD'!$B$2:$AT$2,0)+1,0),"")</f>
        <v/>
      </c>
      <c r="K600" s="26" t="str">
        <f t="shared" si="146"/>
        <v/>
      </c>
      <c r="L600" s="25" t="str">
        <f>IFERROR(VLOOKUP($A600,'TD SOP+PROFORM MOD'!$A$5:$AD$750,MATCH(L$4,'TD SOP+PROFORM MOD'!$B$2:$AT$2,0)+1,0),"")</f>
        <v/>
      </c>
      <c r="M600" s="25" t="str">
        <f>IFERROR(VLOOKUP($A600,'TD SOP+PROFORM MOD'!$A$5:$AD$750,MATCH(M$4,'TD SOP+PROFORM MOD'!$B$2:$AT$2,0)+1,0),"")</f>
        <v/>
      </c>
      <c r="N600" s="26" t="str">
        <f t="shared" si="147"/>
        <v/>
      </c>
      <c r="O600" s="25">
        <f>IFERROR(VLOOKUP($A600,'TD SOP+PROFORM MOD'!$A$5:$AD$750,MATCH(O$4,'TD SOP+PROFORM MOD'!$B$2:$AD$2,0)+1,0),0)+IFERROR(VLOOKUP($A600,'TD SOP+PROFORM MOD'!$A$5:$AD$750,MATCH(O$2,'TD SOP+PROFORM MOD'!$B$2:$AD$2,0)+1,0),0)</f>
        <v>0</v>
      </c>
      <c r="P600" s="25">
        <f>IFERROR(VLOOKUP($A600,'TD SOP+PROFORM MOD'!$A$5:$AD$750,MATCH(P$4,'TD SOP+PROFORM MOD'!$B$2:$AD$2,0)+1,0),0)+IFERROR(VLOOKUP($A600,'TD SOP+PROFORM MOD'!$A$5:$AD$750,MATCH(P$2,'TD SOP+PROFORM MOD'!$B$2:$AD$2,0)+1,0),0)</f>
        <v>0</v>
      </c>
      <c r="Q600" s="26" t="str">
        <f t="shared" si="148"/>
        <v/>
      </c>
      <c r="R600" s="25">
        <f>IFERROR(VLOOKUP($A600,'TD SOP+PROFORM MOD'!$A$5:$AD$750,MATCH(R$4,'TD SOP+PROFORM MOD'!$B$2:$AD$2,0)+1,0),0)+IFERROR(VLOOKUP($A600,'TD SOP+PROFORM MOD'!$A$5:$AD$750,MATCH(R$2,'TD SOP+PROFORM MOD'!$B$2:$AD$2,0)+1,0),0)</f>
        <v>0</v>
      </c>
      <c r="S600" s="25">
        <f>IFERROR(VLOOKUP($A600,'TD SOP+PROFORM MOD'!$A$5:$AD$750,MATCH(S$4,'TD SOP+PROFORM MOD'!$B$2:$AD$2,0)+1,0),0)+IFERROR(VLOOKUP($A600,'TD SOP+PROFORM MOD'!$A$5:$AD$750,MATCH(S$2,'TD SOP+PROFORM MOD'!$B$2:$AD$2,0)+1,0),0)</f>
        <v>0</v>
      </c>
      <c r="T600" s="26" t="str">
        <f t="shared" si="149"/>
        <v/>
      </c>
      <c r="U600" s="25">
        <f>IFERROR(VLOOKUP($A600,'TD SOP+PROFORM MOD'!$A$5:$AD$750,MATCH(U$4,'TD SOP+PROFORM MOD'!$B$2:$AD$2,0)+1,0),0)+IFERROR(VLOOKUP($A600,'TD SOP+PROFORM MOD'!$A$5:$AD$750,MATCH(U$2,'TD SOP+PROFORM MOD'!$B$2:$AD$2,0)+1,0),0)</f>
        <v>0</v>
      </c>
      <c r="V600" s="25">
        <f>IFERROR(VLOOKUP($A600,'TD SOP+PROFORM MOD'!$A$5:$AD$750,MATCH(V$4,'TD SOP+PROFORM MOD'!$B$2:$AD$2,0)+1,0),0)+IFERROR(VLOOKUP($A600,'TD SOP+PROFORM MOD'!$A$5:$AD$750,MATCH(V$2,'TD SOP+PROFORM MOD'!$B$2:$AD$2,0)+1,0),0)</f>
        <v>0</v>
      </c>
      <c r="W600" s="26" t="str">
        <f t="shared" si="150"/>
        <v/>
      </c>
      <c r="X600" s="25">
        <f>IFERROR(VLOOKUP($A600,'TD SOP+PROFORM MOD'!$A$5:$AD$750,MATCH(X$4,'TD SOP+PROFORM MOD'!$B$2:$AD$2,0)+1,0),0)+IFERROR(VLOOKUP($A600,'TD SOP+PROFORM MOD'!$A$5:$AD$750,MATCH(X$2,'TD SOP+PROFORM MOD'!$B$2:$AD$2,0)+1,0),0)</f>
        <v>0</v>
      </c>
      <c r="Y600" s="25">
        <f>IFERROR(VLOOKUP($A600,'TD SOP+PROFORM MOD'!$A$5:$AD$750,MATCH(Y$4,'TD SOP+PROFORM MOD'!$B$2:$AD$2,0)+1,0),0)+IFERROR(VLOOKUP($A600,'TD SOP+PROFORM MOD'!$A$5:$AD$750,MATCH(Y$2,'TD SOP+PROFORM MOD'!$B$2:$AD$2,0)+1,0),0)</f>
        <v>0</v>
      </c>
      <c r="Z600" s="26" t="str">
        <f t="shared" si="151"/>
        <v/>
      </c>
      <c r="AA600" s="25">
        <f>IFERROR(VLOOKUP($A600,'TD SOP+PROFORM MOD'!$A$5:$AD$750,MATCH(AA$4,'TD SOP+PROFORM MOD'!$B$2:$AD$2,0)+1,0),0)+IFERROR(VLOOKUP($A600,'TD SOP+PROFORM MOD'!$A$5:$AD$750,MATCH(AA$2,'TD SOP+PROFORM MOD'!$B$2:$AD$2,0)+1,0),0)</f>
        <v>0</v>
      </c>
      <c r="AB600" s="25">
        <f>IFERROR(VLOOKUP($A600,'TD SOP+PROFORM MOD'!$A$5:$AD$750,MATCH(AB$4,'TD SOP+PROFORM MOD'!$B$2:$AD$2,0)+1,0),0)+IFERROR(VLOOKUP($A600,'TD SOP+PROFORM MOD'!$A$5:$AD$750,MATCH(AB$2,'TD SOP+PROFORM MOD'!$B$2:$AD$2,0)+1,0),0)</f>
        <v>0</v>
      </c>
      <c r="AC600" s="26" t="str">
        <f t="shared" si="152"/>
        <v/>
      </c>
      <c r="AD600" s="25">
        <f>IFERROR(VLOOKUP($A600,'TD SOP+PROFORM MOD'!$A$5:$AD$750,MATCH(AD$4,'TD SOP+PROFORM MOD'!$B$2:$AD$2,0)+1,0),0)+IFERROR(VLOOKUP($A600,'TD SOP+PROFORM MOD'!$A$5:$AD$750,MATCH(AD$2,'TD SOP+PROFORM MOD'!$B$2:$AD$2,0)+1,0),0)</f>
        <v>0</v>
      </c>
      <c r="AE600" s="25">
        <f>IFERROR(VLOOKUP($A600,'TD SOP+PROFORM MOD'!$A$5:$AD$750,MATCH(AE$4,'TD SOP+PROFORM MOD'!$B$2:$AD$2,0)+1,0),0)+IFERROR(VLOOKUP($A600,'TD SOP+PROFORM MOD'!$A$5:$AD$750,MATCH(AE$2,'TD SOP+PROFORM MOD'!$B$2:$AD$2,0)+1,0),0)</f>
        <v>0</v>
      </c>
      <c r="AF600" s="26" t="str">
        <f t="shared" si="153"/>
        <v/>
      </c>
      <c r="AG600" s="25">
        <f>IFERROR(VLOOKUP($A600,'TD SOP+PROFORM MOD'!$A$5:$AD$750,MATCH(AG$4,'TD SOP+PROFORM MOD'!$B$2:$AD$2,0)+1,0),0)+IFERROR(VLOOKUP($A600,'TD SOP+PROFORM MOD'!$A$5:$AD$750,MATCH(AG$2,'TD SOP+PROFORM MOD'!$B$2:$AD$2,0)+1,0),0)</f>
        <v>0</v>
      </c>
      <c r="AH600" s="25">
        <f>IFERROR(VLOOKUP($A600,'TD SOP+PROFORM MOD'!$A$5:$AD$750,MATCH(AH$4,'TD SOP+PROFORM MOD'!$B$2:$AD$2,0)+1,0),0)+IFERROR(VLOOKUP($A600,'TD SOP+PROFORM MOD'!$A$5:$AD$750,MATCH(AH$2,'TD SOP+PROFORM MOD'!$B$2:$AD$2,0)+1,0),0)</f>
        <v>0</v>
      </c>
      <c r="AI600" s="26" t="str">
        <f t="shared" si="154"/>
        <v/>
      </c>
      <c r="AJ600" s="25">
        <f>IFERROR(VLOOKUP($A600,'TD SOP+PROFORM MOD'!$A$5:$AD$750,MATCH(AJ$4,'TD SOP+PROFORM MOD'!$B$2:$AD$2,0)+1,0),0)+IFERROR(VLOOKUP($A600,'TD SOP+PROFORM MOD'!$A$5:$AD$750,MATCH(AJ$2,'TD SOP+PROFORM MOD'!$B$2:$AD$2,0)+1,0),0)</f>
        <v>0</v>
      </c>
      <c r="AK600" s="25">
        <f>IFERROR(VLOOKUP($A600,'TD SOP+PROFORM MOD'!$A$5:$AD$750,MATCH(AK$4,'TD SOP+PROFORM MOD'!$B$2:$AD$2,0)+1,0),0)+IFERROR(VLOOKUP($A600,'TD SOP+PROFORM MOD'!$A$5:$AD$750,MATCH(AK$2,'TD SOP+PROFORM MOD'!$B$2:$AD$2,0)+1,0),0)</f>
        <v>0</v>
      </c>
      <c r="AL600" s="26" t="str">
        <f t="shared" si="155"/>
        <v/>
      </c>
      <c r="AM600" s="25">
        <f t="shared" si="157"/>
        <v>0</v>
      </c>
      <c r="AN600" s="25">
        <f t="shared" si="157"/>
        <v>0</v>
      </c>
      <c r="AO600" s="26" t="str">
        <f t="shared" si="156"/>
        <v/>
      </c>
      <c r="AR600" s="25">
        <f>SUMIF('B&amp;S YTD LFY'!B:B,"="&amp;A600,'B&amp;S YTD LFY'!C:C)</f>
        <v>0</v>
      </c>
      <c r="AS600" s="25">
        <f t="shared" si="158"/>
        <v>0</v>
      </c>
      <c r="AT600" s="25"/>
    </row>
    <row r="601" spans="1:46" x14ac:dyDescent="0.35">
      <c r="A601" s="24">
        <f>IF(AND('TD SOP+PROFORM MOD'!A598&lt;&gt;"",'TD SOP+PROFORM MOD'!A598&lt;&gt;"TOTAL"),'TD SOP+PROFORM MOD'!A598,0)</f>
        <v>0</v>
      </c>
      <c r="C601" s="25" t="str">
        <f>IFERROR(VLOOKUP($A601,'TD SOP+PROFORM MOD'!$A$5:$AD$750,MATCH(C$4,'TD SOP+PROFORM MOD'!$B$2:$AT$2,0)+1,0),"")</f>
        <v/>
      </c>
      <c r="D601" s="25" t="str">
        <f>IFERROR(VLOOKUP($A601,'TD SOP+PROFORM MOD'!$A$5:$AD$750,MATCH(D$4,'TD SOP+PROFORM MOD'!$B$2:$AT$2,0)+1,0),"")</f>
        <v/>
      </c>
      <c r="E601" s="26" t="str">
        <f t="shared" si="144"/>
        <v/>
      </c>
      <c r="F601" s="25" t="str">
        <f>IFERROR(VLOOKUP($A601,'TD SOP+PROFORM MOD'!$A$5:$AD$750,MATCH(F$4,'TD SOP+PROFORM MOD'!$B$2:$AT$2,0)+1,0),"")</f>
        <v/>
      </c>
      <c r="G601" s="25" t="str">
        <f>IFERROR(VLOOKUP($A601,'TD SOP+PROFORM MOD'!$A$5:$AD$750,MATCH(G$4,'TD SOP+PROFORM MOD'!$B$2:$AT$2,0)+1,0),"")</f>
        <v/>
      </c>
      <c r="H601" s="26" t="str">
        <f t="shared" si="145"/>
        <v/>
      </c>
      <c r="I601" s="25" t="str">
        <f>IFERROR(VLOOKUP($A601,'TD SOP+PROFORM MOD'!$A$5:$AD$750,MATCH(I$4,'TD SOP+PROFORM MOD'!$B$2:$AT$2,0)+1,0),"")</f>
        <v/>
      </c>
      <c r="J601" s="25" t="str">
        <f>IFERROR(VLOOKUP($A601,'TD SOP+PROFORM MOD'!$A$5:$AD$750,MATCH(J$4,'TD SOP+PROFORM MOD'!$B$2:$AT$2,0)+1,0),"")</f>
        <v/>
      </c>
      <c r="K601" s="26" t="str">
        <f t="shared" si="146"/>
        <v/>
      </c>
      <c r="L601" s="25" t="str">
        <f>IFERROR(VLOOKUP($A601,'TD SOP+PROFORM MOD'!$A$5:$AD$750,MATCH(L$4,'TD SOP+PROFORM MOD'!$B$2:$AT$2,0)+1,0),"")</f>
        <v/>
      </c>
      <c r="M601" s="25" t="str">
        <f>IFERROR(VLOOKUP($A601,'TD SOP+PROFORM MOD'!$A$5:$AD$750,MATCH(M$4,'TD SOP+PROFORM MOD'!$B$2:$AT$2,0)+1,0),"")</f>
        <v/>
      </c>
      <c r="N601" s="26" t="str">
        <f t="shared" si="147"/>
        <v/>
      </c>
      <c r="O601" s="25">
        <f>IFERROR(VLOOKUP($A601,'TD SOP+PROFORM MOD'!$A$5:$AD$750,MATCH(O$4,'TD SOP+PROFORM MOD'!$B$2:$AD$2,0)+1,0),0)+IFERROR(VLOOKUP($A601,'TD SOP+PROFORM MOD'!$A$5:$AD$750,MATCH(O$2,'TD SOP+PROFORM MOD'!$B$2:$AD$2,0)+1,0),0)</f>
        <v>0</v>
      </c>
      <c r="P601" s="25">
        <f>IFERROR(VLOOKUP($A601,'TD SOP+PROFORM MOD'!$A$5:$AD$750,MATCH(P$4,'TD SOP+PROFORM MOD'!$B$2:$AD$2,0)+1,0),0)+IFERROR(VLOOKUP($A601,'TD SOP+PROFORM MOD'!$A$5:$AD$750,MATCH(P$2,'TD SOP+PROFORM MOD'!$B$2:$AD$2,0)+1,0),0)</f>
        <v>0</v>
      </c>
      <c r="Q601" s="26" t="str">
        <f t="shared" si="148"/>
        <v/>
      </c>
      <c r="R601" s="25">
        <f>IFERROR(VLOOKUP($A601,'TD SOP+PROFORM MOD'!$A$5:$AD$750,MATCH(R$4,'TD SOP+PROFORM MOD'!$B$2:$AD$2,0)+1,0),0)+IFERROR(VLOOKUP($A601,'TD SOP+PROFORM MOD'!$A$5:$AD$750,MATCH(R$2,'TD SOP+PROFORM MOD'!$B$2:$AD$2,0)+1,0),0)</f>
        <v>0</v>
      </c>
      <c r="S601" s="25">
        <f>IFERROR(VLOOKUP($A601,'TD SOP+PROFORM MOD'!$A$5:$AD$750,MATCH(S$4,'TD SOP+PROFORM MOD'!$B$2:$AD$2,0)+1,0),0)+IFERROR(VLOOKUP($A601,'TD SOP+PROFORM MOD'!$A$5:$AD$750,MATCH(S$2,'TD SOP+PROFORM MOD'!$B$2:$AD$2,0)+1,0),0)</f>
        <v>0</v>
      </c>
      <c r="T601" s="26" t="str">
        <f t="shared" si="149"/>
        <v/>
      </c>
      <c r="U601" s="25">
        <f>IFERROR(VLOOKUP($A601,'TD SOP+PROFORM MOD'!$A$5:$AD$750,MATCH(U$4,'TD SOP+PROFORM MOD'!$B$2:$AD$2,0)+1,0),0)+IFERROR(VLOOKUP($A601,'TD SOP+PROFORM MOD'!$A$5:$AD$750,MATCH(U$2,'TD SOP+PROFORM MOD'!$B$2:$AD$2,0)+1,0),0)</f>
        <v>0</v>
      </c>
      <c r="V601" s="25">
        <f>IFERROR(VLOOKUP($A601,'TD SOP+PROFORM MOD'!$A$5:$AD$750,MATCH(V$4,'TD SOP+PROFORM MOD'!$B$2:$AD$2,0)+1,0),0)+IFERROR(VLOOKUP($A601,'TD SOP+PROFORM MOD'!$A$5:$AD$750,MATCH(V$2,'TD SOP+PROFORM MOD'!$B$2:$AD$2,0)+1,0),0)</f>
        <v>0</v>
      </c>
      <c r="W601" s="26" t="str">
        <f t="shared" si="150"/>
        <v/>
      </c>
      <c r="X601" s="25">
        <f>IFERROR(VLOOKUP($A601,'TD SOP+PROFORM MOD'!$A$5:$AD$750,MATCH(X$4,'TD SOP+PROFORM MOD'!$B$2:$AD$2,0)+1,0),0)+IFERROR(VLOOKUP($A601,'TD SOP+PROFORM MOD'!$A$5:$AD$750,MATCH(X$2,'TD SOP+PROFORM MOD'!$B$2:$AD$2,0)+1,0),0)</f>
        <v>0</v>
      </c>
      <c r="Y601" s="25">
        <f>IFERROR(VLOOKUP($A601,'TD SOP+PROFORM MOD'!$A$5:$AD$750,MATCH(Y$4,'TD SOP+PROFORM MOD'!$B$2:$AD$2,0)+1,0),0)+IFERROR(VLOOKUP($A601,'TD SOP+PROFORM MOD'!$A$5:$AD$750,MATCH(Y$2,'TD SOP+PROFORM MOD'!$B$2:$AD$2,0)+1,0),0)</f>
        <v>0</v>
      </c>
      <c r="Z601" s="26" t="str">
        <f t="shared" si="151"/>
        <v/>
      </c>
      <c r="AA601" s="25">
        <f>IFERROR(VLOOKUP($A601,'TD SOP+PROFORM MOD'!$A$5:$AD$750,MATCH(AA$4,'TD SOP+PROFORM MOD'!$B$2:$AD$2,0)+1,0),0)+IFERROR(VLOOKUP($A601,'TD SOP+PROFORM MOD'!$A$5:$AD$750,MATCH(AA$2,'TD SOP+PROFORM MOD'!$B$2:$AD$2,0)+1,0),0)</f>
        <v>0</v>
      </c>
      <c r="AB601" s="25">
        <f>IFERROR(VLOOKUP($A601,'TD SOP+PROFORM MOD'!$A$5:$AD$750,MATCH(AB$4,'TD SOP+PROFORM MOD'!$B$2:$AD$2,0)+1,0),0)+IFERROR(VLOOKUP($A601,'TD SOP+PROFORM MOD'!$A$5:$AD$750,MATCH(AB$2,'TD SOP+PROFORM MOD'!$B$2:$AD$2,0)+1,0),0)</f>
        <v>0</v>
      </c>
      <c r="AC601" s="26" t="str">
        <f t="shared" si="152"/>
        <v/>
      </c>
      <c r="AD601" s="25">
        <f>IFERROR(VLOOKUP($A601,'TD SOP+PROFORM MOD'!$A$5:$AD$750,MATCH(AD$4,'TD SOP+PROFORM MOD'!$B$2:$AD$2,0)+1,0),0)+IFERROR(VLOOKUP($A601,'TD SOP+PROFORM MOD'!$A$5:$AD$750,MATCH(AD$2,'TD SOP+PROFORM MOD'!$B$2:$AD$2,0)+1,0),0)</f>
        <v>0</v>
      </c>
      <c r="AE601" s="25">
        <f>IFERROR(VLOOKUP($A601,'TD SOP+PROFORM MOD'!$A$5:$AD$750,MATCH(AE$4,'TD SOP+PROFORM MOD'!$B$2:$AD$2,0)+1,0),0)+IFERROR(VLOOKUP($A601,'TD SOP+PROFORM MOD'!$A$5:$AD$750,MATCH(AE$2,'TD SOP+PROFORM MOD'!$B$2:$AD$2,0)+1,0),0)</f>
        <v>0</v>
      </c>
      <c r="AF601" s="26" t="str">
        <f t="shared" si="153"/>
        <v/>
      </c>
      <c r="AG601" s="25">
        <f>IFERROR(VLOOKUP($A601,'TD SOP+PROFORM MOD'!$A$5:$AD$750,MATCH(AG$4,'TD SOP+PROFORM MOD'!$B$2:$AD$2,0)+1,0),0)+IFERROR(VLOOKUP($A601,'TD SOP+PROFORM MOD'!$A$5:$AD$750,MATCH(AG$2,'TD SOP+PROFORM MOD'!$B$2:$AD$2,0)+1,0),0)</f>
        <v>0</v>
      </c>
      <c r="AH601" s="25">
        <f>IFERROR(VLOOKUP($A601,'TD SOP+PROFORM MOD'!$A$5:$AD$750,MATCH(AH$4,'TD SOP+PROFORM MOD'!$B$2:$AD$2,0)+1,0),0)+IFERROR(VLOOKUP($A601,'TD SOP+PROFORM MOD'!$A$5:$AD$750,MATCH(AH$2,'TD SOP+PROFORM MOD'!$B$2:$AD$2,0)+1,0),0)</f>
        <v>0</v>
      </c>
      <c r="AI601" s="26" t="str">
        <f t="shared" si="154"/>
        <v/>
      </c>
      <c r="AJ601" s="25">
        <f>IFERROR(VLOOKUP($A601,'TD SOP+PROFORM MOD'!$A$5:$AD$750,MATCH(AJ$4,'TD SOP+PROFORM MOD'!$B$2:$AD$2,0)+1,0),0)+IFERROR(VLOOKUP($A601,'TD SOP+PROFORM MOD'!$A$5:$AD$750,MATCH(AJ$2,'TD SOP+PROFORM MOD'!$B$2:$AD$2,0)+1,0),0)</f>
        <v>0</v>
      </c>
      <c r="AK601" s="25">
        <f>IFERROR(VLOOKUP($A601,'TD SOP+PROFORM MOD'!$A$5:$AD$750,MATCH(AK$4,'TD SOP+PROFORM MOD'!$B$2:$AD$2,0)+1,0),0)+IFERROR(VLOOKUP($A601,'TD SOP+PROFORM MOD'!$A$5:$AD$750,MATCH(AK$2,'TD SOP+PROFORM MOD'!$B$2:$AD$2,0)+1,0),0)</f>
        <v>0</v>
      </c>
      <c r="AL601" s="26" t="str">
        <f t="shared" si="155"/>
        <v/>
      </c>
      <c r="AM601" s="25">
        <f t="shared" si="157"/>
        <v>0</v>
      </c>
      <c r="AN601" s="25">
        <f t="shared" si="157"/>
        <v>0</v>
      </c>
      <c r="AO601" s="26" t="str">
        <f t="shared" si="156"/>
        <v/>
      </c>
      <c r="AR601" s="25">
        <f>SUMIF('B&amp;S YTD LFY'!B:B,"="&amp;A601,'B&amp;S YTD LFY'!C:C)</f>
        <v>0</v>
      </c>
      <c r="AS601" s="25">
        <f t="shared" si="158"/>
        <v>0</v>
      </c>
      <c r="AT601" s="25"/>
    </row>
    <row r="602" spans="1:46" x14ac:dyDescent="0.35">
      <c r="A602" s="24">
        <f>IF(AND('TD SOP+PROFORM MOD'!A599&lt;&gt;"",'TD SOP+PROFORM MOD'!A599&lt;&gt;"TOTAL"),'TD SOP+PROFORM MOD'!A599,0)</f>
        <v>0</v>
      </c>
      <c r="C602" s="25" t="str">
        <f>IFERROR(VLOOKUP($A602,'TD SOP+PROFORM MOD'!$A$5:$AD$750,MATCH(C$4,'TD SOP+PROFORM MOD'!$B$2:$AT$2,0)+1,0),"")</f>
        <v/>
      </c>
      <c r="D602" s="25" t="str">
        <f>IFERROR(VLOOKUP($A602,'TD SOP+PROFORM MOD'!$A$5:$AD$750,MATCH(D$4,'TD SOP+PROFORM MOD'!$B$2:$AT$2,0)+1,0),"")</f>
        <v/>
      </c>
      <c r="E602" s="26" t="str">
        <f t="shared" si="144"/>
        <v/>
      </c>
      <c r="F602" s="25" t="str">
        <f>IFERROR(VLOOKUP($A602,'TD SOP+PROFORM MOD'!$A$5:$AD$750,MATCH(F$4,'TD SOP+PROFORM MOD'!$B$2:$AT$2,0)+1,0),"")</f>
        <v/>
      </c>
      <c r="G602" s="25" t="str">
        <f>IFERROR(VLOOKUP($A602,'TD SOP+PROFORM MOD'!$A$5:$AD$750,MATCH(G$4,'TD SOP+PROFORM MOD'!$B$2:$AT$2,0)+1,0),"")</f>
        <v/>
      </c>
      <c r="H602" s="26" t="str">
        <f t="shared" si="145"/>
        <v/>
      </c>
      <c r="I602" s="25" t="str">
        <f>IFERROR(VLOOKUP($A602,'TD SOP+PROFORM MOD'!$A$5:$AD$750,MATCH(I$4,'TD SOP+PROFORM MOD'!$B$2:$AT$2,0)+1,0),"")</f>
        <v/>
      </c>
      <c r="J602" s="25" t="str">
        <f>IFERROR(VLOOKUP($A602,'TD SOP+PROFORM MOD'!$A$5:$AD$750,MATCH(J$4,'TD SOP+PROFORM MOD'!$B$2:$AT$2,0)+1,0),"")</f>
        <v/>
      </c>
      <c r="K602" s="26" t="str">
        <f t="shared" si="146"/>
        <v/>
      </c>
      <c r="L602" s="25" t="str">
        <f>IFERROR(VLOOKUP($A602,'TD SOP+PROFORM MOD'!$A$5:$AD$750,MATCH(L$4,'TD SOP+PROFORM MOD'!$B$2:$AT$2,0)+1,0),"")</f>
        <v/>
      </c>
      <c r="M602" s="25" t="str">
        <f>IFERROR(VLOOKUP($A602,'TD SOP+PROFORM MOD'!$A$5:$AD$750,MATCH(M$4,'TD SOP+PROFORM MOD'!$B$2:$AT$2,0)+1,0),"")</f>
        <v/>
      </c>
      <c r="N602" s="26" t="str">
        <f t="shared" si="147"/>
        <v/>
      </c>
      <c r="O602" s="25">
        <f>IFERROR(VLOOKUP($A602,'TD SOP+PROFORM MOD'!$A$5:$AD$750,MATCH(O$4,'TD SOP+PROFORM MOD'!$B$2:$AD$2,0)+1,0),0)+IFERROR(VLOOKUP($A602,'TD SOP+PROFORM MOD'!$A$5:$AD$750,MATCH(O$2,'TD SOP+PROFORM MOD'!$B$2:$AD$2,0)+1,0),0)</f>
        <v>0</v>
      </c>
      <c r="P602" s="25">
        <f>IFERROR(VLOOKUP($A602,'TD SOP+PROFORM MOD'!$A$5:$AD$750,MATCH(P$4,'TD SOP+PROFORM MOD'!$B$2:$AD$2,0)+1,0),0)+IFERROR(VLOOKUP($A602,'TD SOP+PROFORM MOD'!$A$5:$AD$750,MATCH(P$2,'TD SOP+PROFORM MOD'!$B$2:$AD$2,0)+1,0),0)</f>
        <v>0</v>
      </c>
      <c r="Q602" s="26" t="str">
        <f t="shared" si="148"/>
        <v/>
      </c>
      <c r="R602" s="25">
        <f>IFERROR(VLOOKUP($A602,'TD SOP+PROFORM MOD'!$A$5:$AD$750,MATCH(R$4,'TD SOP+PROFORM MOD'!$B$2:$AD$2,0)+1,0),0)+IFERROR(VLOOKUP($A602,'TD SOP+PROFORM MOD'!$A$5:$AD$750,MATCH(R$2,'TD SOP+PROFORM MOD'!$B$2:$AD$2,0)+1,0),0)</f>
        <v>0</v>
      </c>
      <c r="S602" s="25">
        <f>IFERROR(VLOOKUP($A602,'TD SOP+PROFORM MOD'!$A$5:$AD$750,MATCH(S$4,'TD SOP+PROFORM MOD'!$B$2:$AD$2,0)+1,0),0)+IFERROR(VLOOKUP($A602,'TD SOP+PROFORM MOD'!$A$5:$AD$750,MATCH(S$2,'TD SOP+PROFORM MOD'!$B$2:$AD$2,0)+1,0),0)</f>
        <v>0</v>
      </c>
      <c r="T602" s="26" t="str">
        <f t="shared" si="149"/>
        <v/>
      </c>
      <c r="U602" s="25">
        <f>IFERROR(VLOOKUP($A602,'TD SOP+PROFORM MOD'!$A$5:$AD$750,MATCH(U$4,'TD SOP+PROFORM MOD'!$B$2:$AD$2,0)+1,0),0)+IFERROR(VLOOKUP($A602,'TD SOP+PROFORM MOD'!$A$5:$AD$750,MATCH(U$2,'TD SOP+PROFORM MOD'!$B$2:$AD$2,0)+1,0),0)</f>
        <v>0</v>
      </c>
      <c r="V602" s="25">
        <f>IFERROR(VLOOKUP($A602,'TD SOP+PROFORM MOD'!$A$5:$AD$750,MATCH(V$4,'TD SOP+PROFORM MOD'!$B$2:$AD$2,0)+1,0),0)+IFERROR(VLOOKUP($A602,'TD SOP+PROFORM MOD'!$A$5:$AD$750,MATCH(V$2,'TD SOP+PROFORM MOD'!$B$2:$AD$2,0)+1,0),0)</f>
        <v>0</v>
      </c>
      <c r="W602" s="26" t="str">
        <f t="shared" si="150"/>
        <v/>
      </c>
      <c r="X602" s="25">
        <f>IFERROR(VLOOKUP($A602,'TD SOP+PROFORM MOD'!$A$5:$AD$750,MATCH(X$4,'TD SOP+PROFORM MOD'!$B$2:$AD$2,0)+1,0),0)+IFERROR(VLOOKUP($A602,'TD SOP+PROFORM MOD'!$A$5:$AD$750,MATCH(X$2,'TD SOP+PROFORM MOD'!$B$2:$AD$2,0)+1,0),0)</f>
        <v>0</v>
      </c>
      <c r="Y602" s="25">
        <f>IFERROR(VLOOKUP($A602,'TD SOP+PROFORM MOD'!$A$5:$AD$750,MATCH(Y$4,'TD SOP+PROFORM MOD'!$B$2:$AD$2,0)+1,0),0)+IFERROR(VLOOKUP($A602,'TD SOP+PROFORM MOD'!$A$5:$AD$750,MATCH(Y$2,'TD SOP+PROFORM MOD'!$B$2:$AD$2,0)+1,0),0)</f>
        <v>0</v>
      </c>
      <c r="Z602" s="26" t="str">
        <f t="shared" si="151"/>
        <v/>
      </c>
      <c r="AA602" s="25">
        <f>IFERROR(VLOOKUP($A602,'TD SOP+PROFORM MOD'!$A$5:$AD$750,MATCH(AA$4,'TD SOP+PROFORM MOD'!$B$2:$AD$2,0)+1,0),0)+IFERROR(VLOOKUP($A602,'TD SOP+PROFORM MOD'!$A$5:$AD$750,MATCH(AA$2,'TD SOP+PROFORM MOD'!$B$2:$AD$2,0)+1,0),0)</f>
        <v>0</v>
      </c>
      <c r="AB602" s="25">
        <f>IFERROR(VLOOKUP($A602,'TD SOP+PROFORM MOD'!$A$5:$AD$750,MATCH(AB$4,'TD SOP+PROFORM MOD'!$B$2:$AD$2,0)+1,0),0)+IFERROR(VLOOKUP($A602,'TD SOP+PROFORM MOD'!$A$5:$AD$750,MATCH(AB$2,'TD SOP+PROFORM MOD'!$B$2:$AD$2,0)+1,0),0)</f>
        <v>0</v>
      </c>
      <c r="AC602" s="26" t="str">
        <f t="shared" si="152"/>
        <v/>
      </c>
      <c r="AD602" s="25">
        <f>IFERROR(VLOOKUP($A602,'TD SOP+PROFORM MOD'!$A$5:$AD$750,MATCH(AD$4,'TD SOP+PROFORM MOD'!$B$2:$AD$2,0)+1,0),0)+IFERROR(VLOOKUP($A602,'TD SOP+PROFORM MOD'!$A$5:$AD$750,MATCH(AD$2,'TD SOP+PROFORM MOD'!$B$2:$AD$2,0)+1,0),0)</f>
        <v>0</v>
      </c>
      <c r="AE602" s="25">
        <f>IFERROR(VLOOKUP($A602,'TD SOP+PROFORM MOD'!$A$5:$AD$750,MATCH(AE$4,'TD SOP+PROFORM MOD'!$B$2:$AD$2,0)+1,0),0)+IFERROR(VLOOKUP($A602,'TD SOP+PROFORM MOD'!$A$5:$AD$750,MATCH(AE$2,'TD SOP+PROFORM MOD'!$B$2:$AD$2,0)+1,0),0)</f>
        <v>0</v>
      </c>
      <c r="AF602" s="26" t="str">
        <f t="shared" si="153"/>
        <v/>
      </c>
      <c r="AG602" s="25">
        <f>IFERROR(VLOOKUP($A602,'TD SOP+PROFORM MOD'!$A$5:$AD$750,MATCH(AG$4,'TD SOP+PROFORM MOD'!$B$2:$AD$2,0)+1,0),0)+IFERROR(VLOOKUP($A602,'TD SOP+PROFORM MOD'!$A$5:$AD$750,MATCH(AG$2,'TD SOP+PROFORM MOD'!$B$2:$AD$2,0)+1,0),0)</f>
        <v>0</v>
      </c>
      <c r="AH602" s="25">
        <f>IFERROR(VLOOKUP($A602,'TD SOP+PROFORM MOD'!$A$5:$AD$750,MATCH(AH$4,'TD SOP+PROFORM MOD'!$B$2:$AD$2,0)+1,0),0)+IFERROR(VLOOKUP($A602,'TD SOP+PROFORM MOD'!$A$5:$AD$750,MATCH(AH$2,'TD SOP+PROFORM MOD'!$B$2:$AD$2,0)+1,0),0)</f>
        <v>0</v>
      </c>
      <c r="AI602" s="26" t="str">
        <f t="shared" si="154"/>
        <v/>
      </c>
      <c r="AJ602" s="25">
        <f>IFERROR(VLOOKUP($A602,'TD SOP+PROFORM MOD'!$A$5:$AD$750,MATCH(AJ$4,'TD SOP+PROFORM MOD'!$B$2:$AD$2,0)+1,0),0)+IFERROR(VLOOKUP($A602,'TD SOP+PROFORM MOD'!$A$5:$AD$750,MATCH(AJ$2,'TD SOP+PROFORM MOD'!$B$2:$AD$2,0)+1,0),0)</f>
        <v>0</v>
      </c>
      <c r="AK602" s="25">
        <f>IFERROR(VLOOKUP($A602,'TD SOP+PROFORM MOD'!$A$5:$AD$750,MATCH(AK$4,'TD SOP+PROFORM MOD'!$B$2:$AD$2,0)+1,0),0)+IFERROR(VLOOKUP($A602,'TD SOP+PROFORM MOD'!$A$5:$AD$750,MATCH(AK$2,'TD SOP+PROFORM MOD'!$B$2:$AD$2,0)+1,0),0)</f>
        <v>0</v>
      </c>
      <c r="AL602" s="26" t="str">
        <f t="shared" si="155"/>
        <v/>
      </c>
      <c r="AM602" s="25">
        <f t="shared" si="157"/>
        <v>0</v>
      </c>
      <c r="AN602" s="25">
        <f t="shared" si="157"/>
        <v>0</v>
      </c>
      <c r="AO602" s="26" t="str">
        <f t="shared" si="156"/>
        <v/>
      </c>
      <c r="AR602" s="25">
        <f>SUMIF('B&amp;S YTD LFY'!B:B,"="&amp;A602,'B&amp;S YTD LFY'!C:C)</f>
        <v>0</v>
      </c>
      <c r="AS602" s="25">
        <f t="shared" si="158"/>
        <v>0</v>
      </c>
      <c r="AT602" s="25"/>
    </row>
    <row r="603" spans="1:46" x14ac:dyDescent="0.35">
      <c r="A603" s="24">
        <f>IF(AND('TD SOP+PROFORM MOD'!A600&lt;&gt;"",'TD SOP+PROFORM MOD'!A600&lt;&gt;"TOTAL"),'TD SOP+PROFORM MOD'!A600,0)</f>
        <v>0</v>
      </c>
      <c r="C603" s="25" t="str">
        <f>IFERROR(VLOOKUP($A603,'TD SOP+PROFORM MOD'!$A$5:$AD$750,MATCH(C$4,'TD SOP+PROFORM MOD'!$B$2:$AT$2,0)+1,0),"")</f>
        <v/>
      </c>
      <c r="D603" s="25" t="str">
        <f>IFERROR(VLOOKUP($A603,'TD SOP+PROFORM MOD'!$A$5:$AD$750,MATCH(D$4,'TD SOP+PROFORM MOD'!$B$2:$AT$2,0)+1,0),"")</f>
        <v/>
      </c>
      <c r="E603" s="26" t="str">
        <f t="shared" si="144"/>
        <v/>
      </c>
      <c r="F603" s="25" t="str">
        <f>IFERROR(VLOOKUP($A603,'TD SOP+PROFORM MOD'!$A$5:$AD$750,MATCH(F$4,'TD SOP+PROFORM MOD'!$B$2:$AT$2,0)+1,0),"")</f>
        <v/>
      </c>
      <c r="G603" s="25" t="str">
        <f>IFERROR(VLOOKUP($A603,'TD SOP+PROFORM MOD'!$A$5:$AD$750,MATCH(G$4,'TD SOP+PROFORM MOD'!$B$2:$AT$2,0)+1,0),"")</f>
        <v/>
      </c>
      <c r="H603" s="26" t="str">
        <f t="shared" si="145"/>
        <v/>
      </c>
      <c r="I603" s="25" t="str">
        <f>IFERROR(VLOOKUP($A603,'TD SOP+PROFORM MOD'!$A$5:$AD$750,MATCH(I$4,'TD SOP+PROFORM MOD'!$B$2:$AT$2,0)+1,0),"")</f>
        <v/>
      </c>
      <c r="J603" s="25" t="str">
        <f>IFERROR(VLOOKUP($A603,'TD SOP+PROFORM MOD'!$A$5:$AD$750,MATCH(J$4,'TD SOP+PROFORM MOD'!$B$2:$AT$2,0)+1,0),"")</f>
        <v/>
      </c>
      <c r="K603" s="26" t="str">
        <f t="shared" si="146"/>
        <v/>
      </c>
      <c r="L603" s="25" t="str">
        <f>IFERROR(VLOOKUP($A603,'TD SOP+PROFORM MOD'!$A$5:$AD$750,MATCH(L$4,'TD SOP+PROFORM MOD'!$B$2:$AT$2,0)+1,0),"")</f>
        <v/>
      </c>
      <c r="M603" s="25" t="str">
        <f>IFERROR(VLOOKUP($A603,'TD SOP+PROFORM MOD'!$A$5:$AD$750,MATCH(M$4,'TD SOP+PROFORM MOD'!$B$2:$AT$2,0)+1,0),"")</f>
        <v/>
      </c>
      <c r="N603" s="26" t="str">
        <f t="shared" si="147"/>
        <v/>
      </c>
      <c r="O603" s="25">
        <f>IFERROR(VLOOKUP($A603,'TD SOP+PROFORM MOD'!$A$5:$AD$750,MATCH(O$4,'TD SOP+PROFORM MOD'!$B$2:$AD$2,0)+1,0),0)+IFERROR(VLOOKUP($A603,'TD SOP+PROFORM MOD'!$A$5:$AD$750,MATCH(O$2,'TD SOP+PROFORM MOD'!$B$2:$AD$2,0)+1,0),0)</f>
        <v>0</v>
      </c>
      <c r="P603" s="25">
        <f>IFERROR(VLOOKUP($A603,'TD SOP+PROFORM MOD'!$A$5:$AD$750,MATCH(P$4,'TD SOP+PROFORM MOD'!$B$2:$AD$2,0)+1,0),0)+IFERROR(VLOOKUP($A603,'TD SOP+PROFORM MOD'!$A$5:$AD$750,MATCH(P$2,'TD SOP+PROFORM MOD'!$B$2:$AD$2,0)+1,0),0)</f>
        <v>0</v>
      </c>
      <c r="Q603" s="26" t="str">
        <f t="shared" si="148"/>
        <v/>
      </c>
      <c r="R603" s="25">
        <f>IFERROR(VLOOKUP($A603,'TD SOP+PROFORM MOD'!$A$5:$AD$750,MATCH(R$4,'TD SOP+PROFORM MOD'!$B$2:$AD$2,0)+1,0),0)+IFERROR(VLOOKUP($A603,'TD SOP+PROFORM MOD'!$A$5:$AD$750,MATCH(R$2,'TD SOP+PROFORM MOD'!$B$2:$AD$2,0)+1,0),0)</f>
        <v>0</v>
      </c>
      <c r="S603" s="25">
        <f>IFERROR(VLOOKUP($A603,'TD SOP+PROFORM MOD'!$A$5:$AD$750,MATCH(S$4,'TD SOP+PROFORM MOD'!$B$2:$AD$2,0)+1,0),0)+IFERROR(VLOOKUP($A603,'TD SOP+PROFORM MOD'!$A$5:$AD$750,MATCH(S$2,'TD SOP+PROFORM MOD'!$B$2:$AD$2,0)+1,0),0)</f>
        <v>0</v>
      </c>
      <c r="T603" s="26" t="str">
        <f t="shared" si="149"/>
        <v/>
      </c>
      <c r="U603" s="25">
        <f>IFERROR(VLOOKUP($A603,'TD SOP+PROFORM MOD'!$A$5:$AD$750,MATCH(U$4,'TD SOP+PROFORM MOD'!$B$2:$AD$2,0)+1,0),0)+IFERROR(VLOOKUP($A603,'TD SOP+PROFORM MOD'!$A$5:$AD$750,MATCH(U$2,'TD SOP+PROFORM MOD'!$B$2:$AD$2,0)+1,0),0)</f>
        <v>0</v>
      </c>
      <c r="V603" s="25">
        <f>IFERROR(VLOOKUP($A603,'TD SOP+PROFORM MOD'!$A$5:$AD$750,MATCH(V$4,'TD SOP+PROFORM MOD'!$B$2:$AD$2,0)+1,0),0)+IFERROR(VLOOKUP($A603,'TD SOP+PROFORM MOD'!$A$5:$AD$750,MATCH(V$2,'TD SOP+PROFORM MOD'!$B$2:$AD$2,0)+1,0),0)</f>
        <v>0</v>
      </c>
      <c r="W603" s="26" t="str">
        <f t="shared" si="150"/>
        <v/>
      </c>
      <c r="X603" s="25">
        <f>IFERROR(VLOOKUP($A603,'TD SOP+PROFORM MOD'!$A$5:$AD$750,MATCH(X$4,'TD SOP+PROFORM MOD'!$B$2:$AD$2,0)+1,0),0)+IFERROR(VLOOKUP($A603,'TD SOP+PROFORM MOD'!$A$5:$AD$750,MATCH(X$2,'TD SOP+PROFORM MOD'!$B$2:$AD$2,0)+1,0),0)</f>
        <v>0</v>
      </c>
      <c r="Y603" s="25">
        <f>IFERROR(VLOOKUP($A603,'TD SOP+PROFORM MOD'!$A$5:$AD$750,MATCH(Y$4,'TD SOP+PROFORM MOD'!$B$2:$AD$2,0)+1,0),0)+IFERROR(VLOOKUP($A603,'TD SOP+PROFORM MOD'!$A$5:$AD$750,MATCH(Y$2,'TD SOP+PROFORM MOD'!$B$2:$AD$2,0)+1,0),0)</f>
        <v>0</v>
      </c>
      <c r="Z603" s="26" t="str">
        <f t="shared" si="151"/>
        <v/>
      </c>
      <c r="AA603" s="25">
        <f>IFERROR(VLOOKUP($A603,'TD SOP+PROFORM MOD'!$A$5:$AD$750,MATCH(AA$4,'TD SOP+PROFORM MOD'!$B$2:$AD$2,0)+1,0),0)+IFERROR(VLOOKUP($A603,'TD SOP+PROFORM MOD'!$A$5:$AD$750,MATCH(AA$2,'TD SOP+PROFORM MOD'!$B$2:$AD$2,0)+1,0),0)</f>
        <v>0</v>
      </c>
      <c r="AB603" s="25">
        <f>IFERROR(VLOOKUP($A603,'TD SOP+PROFORM MOD'!$A$5:$AD$750,MATCH(AB$4,'TD SOP+PROFORM MOD'!$B$2:$AD$2,0)+1,0),0)+IFERROR(VLOOKUP($A603,'TD SOP+PROFORM MOD'!$A$5:$AD$750,MATCH(AB$2,'TD SOP+PROFORM MOD'!$B$2:$AD$2,0)+1,0),0)</f>
        <v>0</v>
      </c>
      <c r="AC603" s="26" t="str">
        <f t="shared" si="152"/>
        <v/>
      </c>
      <c r="AD603" s="25">
        <f>IFERROR(VLOOKUP($A603,'TD SOP+PROFORM MOD'!$A$5:$AD$750,MATCH(AD$4,'TD SOP+PROFORM MOD'!$B$2:$AD$2,0)+1,0),0)+IFERROR(VLOOKUP($A603,'TD SOP+PROFORM MOD'!$A$5:$AD$750,MATCH(AD$2,'TD SOP+PROFORM MOD'!$B$2:$AD$2,0)+1,0),0)</f>
        <v>0</v>
      </c>
      <c r="AE603" s="25">
        <f>IFERROR(VLOOKUP($A603,'TD SOP+PROFORM MOD'!$A$5:$AD$750,MATCH(AE$4,'TD SOP+PROFORM MOD'!$B$2:$AD$2,0)+1,0),0)+IFERROR(VLOOKUP($A603,'TD SOP+PROFORM MOD'!$A$5:$AD$750,MATCH(AE$2,'TD SOP+PROFORM MOD'!$B$2:$AD$2,0)+1,0),0)</f>
        <v>0</v>
      </c>
      <c r="AF603" s="26" t="str">
        <f t="shared" si="153"/>
        <v/>
      </c>
      <c r="AG603" s="25">
        <f>IFERROR(VLOOKUP($A603,'TD SOP+PROFORM MOD'!$A$5:$AD$750,MATCH(AG$4,'TD SOP+PROFORM MOD'!$B$2:$AD$2,0)+1,0),0)+IFERROR(VLOOKUP($A603,'TD SOP+PROFORM MOD'!$A$5:$AD$750,MATCH(AG$2,'TD SOP+PROFORM MOD'!$B$2:$AD$2,0)+1,0),0)</f>
        <v>0</v>
      </c>
      <c r="AH603" s="25">
        <f>IFERROR(VLOOKUP($A603,'TD SOP+PROFORM MOD'!$A$5:$AD$750,MATCH(AH$4,'TD SOP+PROFORM MOD'!$B$2:$AD$2,0)+1,0),0)+IFERROR(VLOOKUP($A603,'TD SOP+PROFORM MOD'!$A$5:$AD$750,MATCH(AH$2,'TD SOP+PROFORM MOD'!$B$2:$AD$2,0)+1,0),0)</f>
        <v>0</v>
      </c>
      <c r="AI603" s="26" t="str">
        <f t="shared" si="154"/>
        <v/>
      </c>
      <c r="AJ603" s="25">
        <f>IFERROR(VLOOKUP($A603,'TD SOP+PROFORM MOD'!$A$5:$AD$750,MATCH(AJ$4,'TD SOP+PROFORM MOD'!$B$2:$AD$2,0)+1,0),0)+IFERROR(VLOOKUP($A603,'TD SOP+PROFORM MOD'!$A$5:$AD$750,MATCH(AJ$2,'TD SOP+PROFORM MOD'!$B$2:$AD$2,0)+1,0),0)</f>
        <v>0</v>
      </c>
      <c r="AK603" s="25">
        <f>IFERROR(VLOOKUP($A603,'TD SOP+PROFORM MOD'!$A$5:$AD$750,MATCH(AK$4,'TD SOP+PROFORM MOD'!$B$2:$AD$2,0)+1,0),0)+IFERROR(VLOOKUP($A603,'TD SOP+PROFORM MOD'!$A$5:$AD$750,MATCH(AK$2,'TD SOP+PROFORM MOD'!$B$2:$AD$2,0)+1,0),0)</f>
        <v>0</v>
      </c>
      <c r="AL603" s="26" t="str">
        <f t="shared" si="155"/>
        <v/>
      </c>
      <c r="AM603" s="25">
        <f t="shared" si="157"/>
        <v>0</v>
      </c>
      <c r="AN603" s="25">
        <f t="shared" si="157"/>
        <v>0</v>
      </c>
      <c r="AO603" s="26" t="str">
        <f t="shared" si="156"/>
        <v/>
      </c>
      <c r="AR603" s="25">
        <f>SUMIF('B&amp;S YTD LFY'!B:B,"="&amp;A603,'B&amp;S YTD LFY'!C:C)</f>
        <v>0</v>
      </c>
      <c r="AS603" s="25">
        <f t="shared" si="158"/>
        <v>0</v>
      </c>
      <c r="AT603" s="25"/>
    </row>
    <row r="604" spans="1:46" x14ac:dyDescent="0.35">
      <c r="A604" s="24">
        <f>IF(AND('TD SOP+PROFORM MOD'!A601&lt;&gt;"",'TD SOP+PROFORM MOD'!A601&lt;&gt;"TOTAL"),'TD SOP+PROFORM MOD'!A601,0)</f>
        <v>0</v>
      </c>
      <c r="C604" s="25" t="str">
        <f>IFERROR(VLOOKUP($A604,'TD SOP+PROFORM MOD'!$A$5:$AD$750,MATCH(C$4,'TD SOP+PROFORM MOD'!$B$2:$AT$2,0)+1,0),"")</f>
        <v/>
      </c>
      <c r="D604" s="25" t="str">
        <f>IFERROR(VLOOKUP($A604,'TD SOP+PROFORM MOD'!$A$5:$AD$750,MATCH(D$4,'TD SOP+PROFORM MOD'!$B$2:$AT$2,0)+1,0),"")</f>
        <v/>
      </c>
      <c r="E604" s="26" t="str">
        <f t="shared" si="144"/>
        <v/>
      </c>
      <c r="F604" s="25" t="str">
        <f>IFERROR(VLOOKUP($A604,'TD SOP+PROFORM MOD'!$A$5:$AD$750,MATCH(F$4,'TD SOP+PROFORM MOD'!$B$2:$AT$2,0)+1,0),"")</f>
        <v/>
      </c>
      <c r="G604" s="25" t="str">
        <f>IFERROR(VLOOKUP($A604,'TD SOP+PROFORM MOD'!$A$5:$AD$750,MATCH(G$4,'TD SOP+PROFORM MOD'!$B$2:$AT$2,0)+1,0),"")</f>
        <v/>
      </c>
      <c r="H604" s="26" t="str">
        <f t="shared" si="145"/>
        <v/>
      </c>
      <c r="I604" s="25" t="str">
        <f>IFERROR(VLOOKUP($A604,'TD SOP+PROFORM MOD'!$A$5:$AD$750,MATCH(I$4,'TD SOP+PROFORM MOD'!$B$2:$AT$2,0)+1,0),"")</f>
        <v/>
      </c>
      <c r="J604" s="25" t="str">
        <f>IFERROR(VLOOKUP($A604,'TD SOP+PROFORM MOD'!$A$5:$AD$750,MATCH(J$4,'TD SOP+PROFORM MOD'!$B$2:$AT$2,0)+1,0),"")</f>
        <v/>
      </c>
      <c r="K604" s="26" t="str">
        <f t="shared" si="146"/>
        <v/>
      </c>
      <c r="L604" s="25" t="str">
        <f>IFERROR(VLOOKUP($A604,'TD SOP+PROFORM MOD'!$A$5:$AD$750,MATCH(L$4,'TD SOP+PROFORM MOD'!$B$2:$AT$2,0)+1,0),"")</f>
        <v/>
      </c>
      <c r="M604" s="25" t="str">
        <f>IFERROR(VLOOKUP($A604,'TD SOP+PROFORM MOD'!$A$5:$AD$750,MATCH(M$4,'TD SOP+PROFORM MOD'!$B$2:$AT$2,0)+1,0),"")</f>
        <v/>
      </c>
      <c r="N604" s="26" t="str">
        <f t="shared" si="147"/>
        <v/>
      </c>
      <c r="O604" s="25">
        <f>IFERROR(VLOOKUP($A604,'TD SOP+PROFORM MOD'!$A$5:$AD$750,MATCH(O$4,'TD SOP+PROFORM MOD'!$B$2:$AD$2,0)+1,0),0)+IFERROR(VLOOKUP($A604,'TD SOP+PROFORM MOD'!$A$5:$AD$750,MATCH(O$2,'TD SOP+PROFORM MOD'!$B$2:$AD$2,0)+1,0),0)</f>
        <v>0</v>
      </c>
      <c r="P604" s="25">
        <f>IFERROR(VLOOKUP($A604,'TD SOP+PROFORM MOD'!$A$5:$AD$750,MATCH(P$4,'TD SOP+PROFORM MOD'!$B$2:$AD$2,0)+1,0),0)+IFERROR(VLOOKUP($A604,'TD SOP+PROFORM MOD'!$A$5:$AD$750,MATCH(P$2,'TD SOP+PROFORM MOD'!$B$2:$AD$2,0)+1,0),0)</f>
        <v>0</v>
      </c>
      <c r="Q604" s="26" t="str">
        <f t="shared" si="148"/>
        <v/>
      </c>
      <c r="R604" s="25">
        <f>IFERROR(VLOOKUP($A604,'TD SOP+PROFORM MOD'!$A$5:$AD$750,MATCH(R$4,'TD SOP+PROFORM MOD'!$B$2:$AD$2,0)+1,0),0)+IFERROR(VLOOKUP($A604,'TD SOP+PROFORM MOD'!$A$5:$AD$750,MATCH(R$2,'TD SOP+PROFORM MOD'!$B$2:$AD$2,0)+1,0),0)</f>
        <v>0</v>
      </c>
      <c r="S604" s="25">
        <f>IFERROR(VLOOKUP($A604,'TD SOP+PROFORM MOD'!$A$5:$AD$750,MATCH(S$4,'TD SOP+PROFORM MOD'!$B$2:$AD$2,0)+1,0),0)+IFERROR(VLOOKUP($A604,'TD SOP+PROFORM MOD'!$A$5:$AD$750,MATCH(S$2,'TD SOP+PROFORM MOD'!$B$2:$AD$2,0)+1,0),0)</f>
        <v>0</v>
      </c>
      <c r="T604" s="26" t="str">
        <f t="shared" si="149"/>
        <v/>
      </c>
      <c r="U604" s="25">
        <f>IFERROR(VLOOKUP($A604,'TD SOP+PROFORM MOD'!$A$5:$AD$750,MATCH(U$4,'TD SOP+PROFORM MOD'!$B$2:$AD$2,0)+1,0),0)+IFERROR(VLOOKUP($A604,'TD SOP+PROFORM MOD'!$A$5:$AD$750,MATCH(U$2,'TD SOP+PROFORM MOD'!$B$2:$AD$2,0)+1,0),0)</f>
        <v>0</v>
      </c>
      <c r="V604" s="25">
        <f>IFERROR(VLOOKUP($A604,'TD SOP+PROFORM MOD'!$A$5:$AD$750,MATCH(V$4,'TD SOP+PROFORM MOD'!$B$2:$AD$2,0)+1,0),0)+IFERROR(VLOOKUP($A604,'TD SOP+PROFORM MOD'!$A$5:$AD$750,MATCH(V$2,'TD SOP+PROFORM MOD'!$B$2:$AD$2,0)+1,0),0)</f>
        <v>0</v>
      </c>
      <c r="W604" s="26" t="str">
        <f t="shared" si="150"/>
        <v/>
      </c>
      <c r="X604" s="25">
        <f>IFERROR(VLOOKUP($A604,'TD SOP+PROFORM MOD'!$A$5:$AD$750,MATCH(X$4,'TD SOP+PROFORM MOD'!$B$2:$AD$2,0)+1,0),0)+IFERROR(VLOOKUP($A604,'TD SOP+PROFORM MOD'!$A$5:$AD$750,MATCH(X$2,'TD SOP+PROFORM MOD'!$B$2:$AD$2,0)+1,0),0)</f>
        <v>0</v>
      </c>
      <c r="Y604" s="25">
        <f>IFERROR(VLOOKUP($A604,'TD SOP+PROFORM MOD'!$A$5:$AD$750,MATCH(Y$4,'TD SOP+PROFORM MOD'!$B$2:$AD$2,0)+1,0),0)+IFERROR(VLOOKUP($A604,'TD SOP+PROFORM MOD'!$A$5:$AD$750,MATCH(Y$2,'TD SOP+PROFORM MOD'!$B$2:$AD$2,0)+1,0),0)</f>
        <v>0</v>
      </c>
      <c r="Z604" s="26" t="str">
        <f t="shared" si="151"/>
        <v/>
      </c>
      <c r="AA604" s="25">
        <f>IFERROR(VLOOKUP($A604,'TD SOP+PROFORM MOD'!$A$5:$AD$750,MATCH(AA$4,'TD SOP+PROFORM MOD'!$B$2:$AD$2,0)+1,0),0)+IFERROR(VLOOKUP($A604,'TD SOP+PROFORM MOD'!$A$5:$AD$750,MATCH(AA$2,'TD SOP+PROFORM MOD'!$B$2:$AD$2,0)+1,0),0)</f>
        <v>0</v>
      </c>
      <c r="AB604" s="25">
        <f>IFERROR(VLOOKUP($A604,'TD SOP+PROFORM MOD'!$A$5:$AD$750,MATCH(AB$4,'TD SOP+PROFORM MOD'!$B$2:$AD$2,0)+1,0),0)+IFERROR(VLOOKUP($A604,'TD SOP+PROFORM MOD'!$A$5:$AD$750,MATCH(AB$2,'TD SOP+PROFORM MOD'!$B$2:$AD$2,0)+1,0),0)</f>
        <v>0</v>
      </c>
      <c r="AC604" s="26" t="str">
        <f t="shared" si="152"/>
        <v/>
      </c>
      <c r="AD604" s="25">
        <f>IFERROR(VLOOKUP($A604,'TD SOP+PROFORM MOD'!$A$5:$AD$750,MATCH(AD$4,'TD SOP+PROFORM MOD'!$B$2:$AD$2,0)+1,0),0)+IFERROR(VLOOKUP($A604,'TD SOP+PROFORM MOD'!$A$5:$AD$750,MATCH(AD$2,'TD SOP+PROFORM MOD'!$B$2:$AD$2,0)+1,0),0)</f>
        <v>0</v>
      </c>
      <c r="AE604" s="25">
        <f>IFERROR(VLOOKUP($A604,'TD SOP+PROFORM MOD'!$A$5:$AD$750,MATCH(AE$4,'TD SOP+PROFORM MOD'!$B$2:$AD$2,0)+1,0),0)+IFERROR(VLOOKUP($A604,'TD SOP+PROFORM MOD'!$A$5:$AD$750,MATCH(AE$2,'TD SOP+PROFORM MOD'!$B$2:$AD$2,0)+1,0),0)</f>
        <v>0</v>
      </c>
      <c r="AF604" s="26" t="str">
        <f t="shared" si="153"/>
        <v/>
      </c>
      <c r="AG604" s="25">
        <f>IFERROR(VLOOKUP($A604,'TD SOP+PROFORM MOD'!$A$5:$AD$750,MATCH(AG$4,'TD SOP+PROFORM MOD'!$B$2:$AD$2,0)+1,0),0)+IFERROR(VLOOKUP($A604,'TD SOP+PROFORM MOD'!$A$5:$AD$750,MATCH(AG$2,'TD SOP+PROFORM MOD'!$B$2:$AD$2,0)+1,0),0)</f>
        <v>0</v>
      </c>
      <c r="AH604" s="25">
        <f>IFERROR(VLOOKUP($A604,'TD SOP+PROFORM MOD'!$A$5:$AD$750,MATCH(AH$4,'TD SOP+PROFORM MOD'!$B$2:$AD$2,0)+1,0),0)+IFERROR(VLOOKUP($A604,'TD SOP+PROFORM MOD'!$A$5:$AD$750,MATCH(AH$2,'TD SOP+PROFORM MOD'!$B$2:$AD$2,0)+1,0),0)</f>
        <v>0</v>
      </c>
      <c r="AI604" s="26" t="str">
        <f t="shared" si="154"/>
        <v/>
      </c>
      <c r="AJ604" s="25">
        <f>IFERROR(VLOOKUP($A604,'TD SOP+PROFORM MOD'!$A$5:$AD$750,MATCH(AJ$4,'TD SOP+PROFORM MOD'!$B$2:$AD$2,0)+1,0),0)+IFERROR(VLOOKUP($A604,'TD SOP+PROFORM MOD'!$A$5:$AD$750,MATCH(AJ$2,'TD SOP+PROFORM MOD'!$B$2:$AD$2,0)+1,0),0)</f>
        <v>0</v>
      </c>
      <c r="AK604" s="25">
        <f>IFERROR(VLOOKUP($A604,'TD SOP+PROFORM MOD'!$A$5:$AD$750,MATCH(AK$4,'TD SOP+PROFORM MOD'!$B$2:$AD$2,0)+1,0),0)+IFERROR(VLOOKUP($A604,'TD SOP+PROFORM MOD'!$A$5:$AD$750,MATCH(AK$2,'TD SOP+PROFORM MOD'!$B$2:$AD$2,0)+1,0),0)</f>
        <v>0</v>
      </c>
      <c r="AL604" s="26" t="str">
        <f t="shared" si="155"/>
        <v/>
      </c>
      <c r="AM604" s="25">
        <f t="shared" si="157"/>
        <v>0</v>
      </c>
      <c r="AN604" s="25">
        <f t="shared" si="157"/>
        <v>0</v>
      </c>
      <c r="AO604" s="26" t="str">
        <f t="shared" si="156"/>
        <v/>
      </c>
      <c r="AR604" s="25">
        <f>SUMIF('B&amp;S YTD LFY'!B:B,"="&amp;A604,'B&amp;S YTD LFY'!C:C)</f>
        <v>0</v>
      </c>
      <c r="AS604" s="25">
        <f t="shared" si="158"/>
        <v>0</v>
      </c>
      <c r="AT604" s="25"/>
    </row>
    <row r="605" spans="1:46" x14ac:dyDescent="0.35">
      <c r="A605" s="24">
        <f>IF(AND('TD SOP+PROFORM MOD'!A602&lt;&gt;"",'TD SOP+PROFORM MOD'!A602&lt;&gt;"TOTAL"),'TD SOP+PROFORM MOD'!A602,0)</f>
        <v>0</v>
      </c>
      <c r="C605" s="25" t="str">
        <f>IFERROR(VLOOKUP($A605,'TD SOP+PROFORM MOD'!$A$5:$AD$750,MATCH(C$4,'TD SOP+PROFORM MOD'!$B$2:$AT$2,0)+1,0),"")</f>
        <v/>
      </c>
      <c r="D605" s="25" t="str">
        <f>IFERROR(VLOOKUP($A605,'TD SOP+PROFORM MOD'!$A$5:$AD$750,MATCH(D$4,'TD SOP+PROFORM MOD'!$B$2:$AT$2,0)+1,0),"")</f>
        <v/>
      </c>
      <c r="E605" s="26" t="str">
        <f t="shared" si="144"/>
        <v/>
      </c>
      <c r="F605" s="25" t="str">
        <f>IFERROR(VLOOKUP($A605,'TD SOP+PROFORM MOD'!$A$5:$AD$750,MATCH(F$4,'TD SOP+PROFORM MOD'!$B$2:$AT$2,0)+1,0),"")</f>
        <v/>
      </c>
      <c r="G605" s="25" t="str">
        <f>IFERROR(VLOOKUP($A605,'TD SOP+PROFORM MOD'!$A$5:$AD$750,MATCH(G$4,'TD SOP+PROFORM MOD'!$B$2:$AT$2,0)+1,0),"")</f>
        <v/>
      </c>
      <c r="H605" s="26" t="str">
        <f t="shared" si="145"/>
        <v/>
      </c>
      <c r="I605" s="25" t="str">
        <f>IFERROR(VLOOKUP($A605,'TD SOP+PROFORM MOD'!$A$5:$AD$750,MATCH(I$4,'TD SOP+PROFORM MOD'!$B$2:$AT$2,0)+1,0),"")</f>
        <v/>
      </c>
      <c r="J605" s="25" t="str">
        <f>IFERROR(VLOOKUP($A605,'TD SOP+PROFORM MOD'!$A$5:$AD$750,MATCH(J$4,'TD SOP+PROFORM MOD'!$B$2:$AT$2,0)+1,0),"")</f>
        <v/>
      </c>
      <c r="K605" s="26" t="str">
        <f t="shared" si="146"/>
        <v/>
      </c>
      <c r="L605" s="25" t="str">
        <f>IFERROR(VLOOKUP($A605,'TD SOP+PROFORM MOD'!$A$5:$AD$750,MATCH(L$4,'TD SOP+PROFORM MOD'!$B$2:$AT$2,0)+1,0),"")</f>
        <v/>
      </c>
      <c r="M605" s="25" t="str">
        <f>IFERROR(VLOOKUP($A605,'TD SOP+PROFORM MOD'!$A$5:$AD$750,MATCH(M$4,'TD SOP+PROFORM MOD'!$B$2:$AT$2,0)+1,0),"")</f>
        <v/>
      </c>
      <c r="N605" s="26" t="str">
        <f t="shared" si="147"/>
        <v/>
      </c>
      <c r="O605" s="25">
        <f>IFERROR(VLOOKUP($A605,'TD SOP+PROFORM MOD'!$A$5:$AD$750,MATCH(O$4,'TD SOP+PROFORM MOD'!$B$2:$AD$2,0)+1,0),0)+IFERROR(VLOOKUP($A605,'TD SOP+PROFORM MOD'!$A$5:$AD$750,MATCH(O$2,'TD SOP+PROFORM MOD'!$B$2:$AD$2,0)+1,0),0)</f>
        <v>0</v>
      </c>
      <c r="P605" s="25">
        <f>IFERROR(VLOOKUP($A605,'TD SOP+PROFORM MOD'!$A$5:$AD$750,MATCH(P$4,'TD SOP+PROFORM MOD'!$B$2:$AD$2,0)+1,0),0)+IFERROR(VLOOKUP($A605,'TD SOP+PROFORM MOD'!$A$5:$AD$750,MATCH(P$2,'TD SOP+PROFORM MOD'!$B$2:$AD$2,0)+1,0),0)</f>
        <v>0</v>
      </c>
      <c r="Q605" s="26" t="str">
        <f t="shared" si="148"/>
        <v/>
      </c>
      <c r="R605" s="25">
        <f>IFERROR(VLOOKUP($A605,'TD SOP+PROFORM MOD'!$A$5:$AD$750,MATCH(R$4,'TD SOP+PROFORM MOD'!$B$2:$AD$2,0)+1,0),0)+IFERROR(VLOOKUP($A605,'TD SOP+PROFORM MOD'!$A$5:$AD$750,MATCH(R$2,'TD SOP+PROFORM MOD'!$B$2:$AD$2,0)+1,0),0)</f>
        <v>0</v>
      </c>
      <c r="S605" s="25">
        <f>IFERROR(VLOOKUP($A605,'TD SOP+PROFORM MOD'!$A$5:$AD$750,MATCH(S$4,'TD SOP+PROFORM MOD'!$B$2:$AD$2,0)+1,0),0)+IFERROR(VLOOKUP($A605,'TD SOP+PROFORM MOD'!$A$5:$AD$750,MATCH(S$2,'TD SOP+PROFORM MOD'!$B$2:$AD$2,0)+1,0),0)</f>
        <v>0</v>
      </c>
      <c r="T605" s="26" t="str">
        <f t="shared" si="149"/>
        <v/>
      </c>
      <c r="U605" s="25">
        <f>IFERROR(VLOOKUP($A605,'TD SOP+PROFORM MOD'!$A$5:$AD$750,MATCH(U$4,'TD SOP+PROFORM MOD'!$B$2:$AD$2,0)+1,0),0)+IFERROR(VLOOKUP($A605,'TD SOP+PROFORM MOD'!$A$5:$AD$750,MATCH(U$2,'TD SOP+PROFORM MOD'!$B$2:$AD$2,0)+1,0),0)</f>
        <v>0</v>
      </c>
      <c r="V605" s="25">
        <f>IFERROR(VLOOKUP($A605,'TD SOP+PROFORM MOD'!$A$5:$AD$750,MATCH(V$4,'TD SOP+PROFORM MOD'!$B$2:$AD$2,0)+1,0),0)+IFERROR(VLOOKUP($A605,'TD SOP+PROFORM MOD'!$A$5:$AD$750,MATCH(V$2,'TD SOP+PROFORM MOD'!$B$2:$AD$2,0)+1,0),0)</f>
        <v>0</v>
      </c>
      <c r="W605" s="26" t="str">
        <f t="shared" si="150"/>
        <v/>
      </c>
      <c r="X605" s="25">
        <f>IFERROR(VLOOKUP($A605,'TD SOP+PROFORM MOD'!$A$5:$AD$750,MATCH(X$4,'TD SOP+PROFORM MOD'!$B$2:$AD$2,0)+1,0),0)+IFERROR(VLOOKUP($A605,'TD SOP+PROFORM MOD'!$A$5:$AD$750,MATCH(X$2,'TD SOP+PROFORM MOD'!$B$2:$AD$2,0)+1,0),0)</f>
        <v>0</v>
      </c>
      <c r="Y605" s="25">
        <f>IFERROR(VLOOKUP($A605,'TD SOP+PROFORM MOD'!$A$5:$AD$750,MATCH(Y$4,'TD SOP+PROFORM MOD'!$B$2:$AD$2,0)+1,0),0)+IFERROR(VLOOKUP($A605,'TD SOP+PROFORM MOD'!$A$5:$AD$750,MATCH(Y$2,'TD SOP+PROFORM MOD'!$B$2:$AD$2,0)+1,0),0)</f>
        <v>0</v>
      </c>
      <c r="Z605" s="26" t="str">
        <f t="shared" si="151"/>
        <v/>
      </c>
      <c r="AA605" s="25">
        <f>IFERROR(VLOOKUP($A605,'TD SOP+PROFORM MOD'!$A$5:$AD$750,MATCH(AA$4,'TD SOP+PROFORM MOD'!$B$2:$AD$2,0)+1,0),0)+IFERROR(VLOOKUP($A605,'TD SOP+PROFORM MOD'!$A$5:$AD$750,MATCH(AA$2,'TD SOP+PROFORM MOD'!$B$2:$AD$2,0)+1,0),0)</f>
        <v>0</v>
      </c>
      <c r="AB605" s="25">
        <f>IFERROR(VLOOKUP($A605,'TD SOP+PROFORM MOD'!$A$5:$AD$750,MATCH(AB$4,'TD SOP+PROFORM MOD'!$B$2:$AD$2,0)+1,0),0)+IFERROR(VLOOKUP($A605,'TD SOP+PROFORM MOD'!$A$5:$AD$750,MATCH(AB$2,'TD SOP+PROFORM MOD'!$B$2:$AD$2,0)+1,0),0)</f>
        <v>0</v>
      </c>
      <c r="AC605" s="26" t="str">
        <f t="shared" si="152"/>
        <v/>
      </c>
      <c r="AD605" s="25">
        <f>IFERROR(VLOOKUP($A605,'TD SOP+PROFORM MOD'!$A$5:$AD$750,MATCH(AD$4,'TD SOP+PROFORM MOD'!$B$2:$AD$2,0)+1,0),0)+IFERROR(VLOOKUP($A605,'TD SOP+PROFORM MOD'!$A$5:$AD$750,MATCH(AD$2,'TD SOP+PROFORM MOD'!$B$2:$AD$2,0)+1,0),0)</f>
        <v>0</v>
      </c>
      <c r="AE605" s="25">
        <f>IFERROR(VLOOKUP($A605,'TD SOP+PROFORM MOD'!$A$5:$AD$750,MATCH(AE$4,'TD SOP+PROFORM MOD'!$B$2:$AD$2,0)+1,0),0)+IFERROR(VLOOKUP($A605,'TD SOP+PROFORM MOD'!$A$5:$AD$750,MATCH(AE$2,'TD SOP+PROFORM MOD'!$B$2:$AD$2,0)+1,0),0)</f>
        <v>0</v>
      </c>
      <c r="AF605" s="26" t="str">
        <f t="shared" si="153"/>
        <v/>
      </c>
      <c r="AG605" s="25">
        <f>IFERROR(VLOOKUP($A605,'TD SOP+PROFORM MOD'!$A$5:$AD$750,MATCH(AG$4,'TD SOP+PROFORM MOD'!$B$2:$AD$2,0)+1,0),0)+IFERROR(VLOOKUP($A605,'TD SOP+PROFORM MOD'!$A$5:$AD$750,MATCH(AG$2,'TD SOP+PROFORM MOD'!$B$2:$AD$2,0)+1,0),0)</f>
        <v>0</v>
      </c>
      <c r="AH605" s="25">
        <f>IFERROR(VLOOKUP($A605,'TD SOP+PROFORM MOD'!$A$5:$AD$750,MATCH(AH$4,'TD SOP+PROFORM MOD'!$B$2:$AD$2,0)+1,0),0)+IFERROR(VLOOKUP($A605,'TD SOP+PROFORM MOD'!$A$5:$AD$750,MATCH(AH$2,'TD SOP+PROFORM MOD'!$B$2:$AD$2,0)+1,0),0)</f>
        <v>0</v>
      </c>
      <c r="AI605" s="26" t="str">
        <f t="shared" si="154"/>
        <v/>
      </c>
      <c r="AJ605" s="25">
        <f>IFERROR(VLOOKUP($A605,'TD SOP+PROFORM MOD'!$A$5:$AD$750,MATCH(AJ$4,'TD SOP+PROFORM MOD'!$B$2:$AD$2,0)+1,0),0)+IFERROR(VLOOKUP($A605,'TD SOP+PROFORM MOD'!$A$5:$AD$750,MATCH(AJ$2,'TD SOP+PROFORM MOD'!$B$2:$AD$2,0)+1,0),0)</f>
        <v>0</v>
      </c>
      <c r="AK605" s="25">
        <f>IFERROR(VLOOKUP($A605,'TD SOP+PROFORM MOD'!$A$5:$AD$750,MATCH(AK$4,'TD SOP+PROFORM MOD'!$B$2:$AD$2,0)+1,0),0)+IFERROR(VLOOKUP($A605,'TD SOP+PROFORM MOD'!$A$5:$AD$750,MATCH(AK$2,'TD SOP+PROFORM MOD'!$B$2:$AD$2,0)+1,0),0)</f>
        <v>0</v>
      </c>
      <c r="AL605" s="26" t="str">
        <f t="shared" si="155"/>
        <v/>
      </c>
      <c r="AM605" s="25">
        <f t="shared" si="157"/>
        <v>0</v>
      </c>
      <c r="AN605" s="25">
        <f t="shared" si="157"/>
        <v>0</v>
      </c>
      <c r="AO605" s="26" t="str">
        <f t="shared" si="156"/>
        <v/>
      </c>
      <c r="AR605" s="25">
        <f>SUMIF('B&amp;S YTD LFY'!B:B,"="&amp;A605,'B&amp;S YTD LFY'!C:C)</f>
        <v>0</v>
      </c>
      <c r="AS605" s="25">
        <f t="shared" si="158"/>
        <v>0</v>
      </c>
      <c r="AT605" s="25"/>
    </row>
    <row r="606" spans="1:46" x14ac:dyDescent="0.35">
      <c r="A606" s="24">
        <f>IF(AND('TD SOP+PROFORM MOD'!A603&lt;&gt;"",'TD SOP+PROFORM MOD'!A603&lt;&gt;"TOTAL"),'TD SOP+PROFORM MOD'!A603,0)</f>
        <v>0</v>
      </c>
      <c r="C606" s="25" t="str">
        <f>IFERROR(VLOOKUP($A606,'TD SOP+PROFORM MOD'!$A$5:$AD$750,MATCH(C$4,'TD SOP+PROFORM MOD'!$B$2:$AT$2,0)+1,0),"")</f>
        <v/>
      </c>
      <c r="D606" s="25" t="str">
        <f>IFERROR(VLOOKUP($A606,'TD SOP+PROFORM MOD'!$A$5:$AD$750,MATCH(D$4,'TD SOP+PROFORM MOD'!$B$2:$AT$2,0)+1,0),"")</f>
        <v/>
      </c>
      <c r="E606" s="26" t="str">
        <f t="shared" si="144"/>
        <v/>
      </c>
      <c r="F606" s="25" t="str">
        <f>IFERROR(VLOOKUP($A606,'TD SOP+PROFORM MOD'!$A$5:$AD$750,MATCH(F$4,'TD SOP+PROFORM MOD'!$B$2:$AT$2,0)+1,0),"")</f>
        <v/>
      </c>
      <c r="G606" s="25" t="str">
        <f>IFERROR(VLOOKUP($A606,'TD SOP+PROFORM MOD'!$A$5:$AD$750,MATCH(G$4,'TD SOP+PROFORM MOD'!$B$2:$AT$2,0)+1,0),"")</f>
        <v/>
      </c>
      <c r="H606" s="26" t="str">
        <f t="shared" si="145"/>
        <v/>
      </c>
      <c r="I606" s="25" t="str">
        <f>IFERROR(VLOOKUP($A606,'TD SOP+PROFORM MOD'!$A$5:$AD$750,MATCH(I$4,'TD SOP+PROFORM MOD'!$B$2:$AT$2,0)+1,0),"")</f>
        <v/>
      </c>
      <c r="J606" s="25" t="str">
        <f>IFERROR(VLOOKUP($A606,'TD SOP+PROFORM MOD'!$A$5:$AD$750,MATCH(J$4,'TD SOP+PROFORM MOD'!$B$2:$AT$2,0)+1,0),"")</f>
        <v/>
      </c>
      <c r="K606" s="26" t="str">
        <f t="shared" si="146"/>
        <v/>
      </c>
      <c r="L606" s="25" t="str">
        <f>IFERROR(VLOOKUP($A606,'TD SOP+PROFORM MOD'!$A$5:$AD$750,MATCH(L$4,'TD SOP+PROFORM MOD'!$B$2:$AT$2,0)+1,0),"")</f>
        <v/>
      </c>
      <c r="M606" s="25" t="str">
        <f>IFERROR(VLOOKUP($A606,'TD SOP+PROFORM MOD'!$A$5:$AD$750,MATCH(M$4,'TD SOP+PROFORM MOD'!$B$2:$AT$2,0)+1,0),"")</f>
        <v/>
      </c>
      <c r="N606" s="26" t="str">
        <f t="shared" si="147"/>
        <v/>
      </c>
      <c r="O606" s="25">
        <f>IFERROR(VLOOKUP($A606,'TD SOP+PROFORM MOD'!$A$5:$AD$750,MATCH(O$4,'TD SOP+PROFORM MOD'!$B$2:$AD$2,0)+1,0),0)+IFERROR(VLOOKUP($A606,'TD SOP+PROFORM MOD'!$A$5:$AD$750,MATCH(O$2,'TD SOP+PROFORM MOD'!$B$2:$AD$2,0)+1,0),0)</f>
        <v>0</v>
      </c>
      <c r="P606" s="25">
        <f>IFERROR(VLOOKUP($A606,'TD SOP+PROFORM MOD'!$A$5:$AD$750,MATCH(P$4,'TD SOP+PROFORM MOD'!$B$2:$AD$2,0)+1,0),0)+IFERROR(VLOOKUP($A606,'TD SOP+PROFORM MOD'!$A$5:$AD$750,MATCH(P$2,'TD SOP+PROFORM MOD'!$B$2:$AD$2,0)+1,0),0)</f>
        <v>0</v>
      </c>
      <c r="Q606" s="26" t="str">
        <f t="shared" si="148"/>
        <v/>
      </c>
      <c r="R606" s="25">
        <f>IFERROR(VLOOKUP($A606,'TD SOP+PROFORM MOD'!$A$5:$AD$750,MATCH(R$4,'TD SOP+PROFORM MOD'!$B$2:$AD$2,0)+1,0),0)+IFERROR(VLOOKUP($A606,'TD SOP+PROFORM MOD'!$A$5:$AD$750,MATCH(R$2,'TD SOP+PROFORM MOD'!$B$2:$AD$2,0)+1,0),0)</f>
        <v>0</v>
      </c>
      <c r="S606" s="25">
        <f>IFERROR(VLOOKUP($A606,'TD SOP+PROFORM MOD'!$A$5:$AD$750,MATCH(S$4,'TD SOP+PROFORM MOD'!$B$2:$AD$2,0)+1,0),0)+IFERROR(VLOOKUP($A606,'TD SOP+PROFORM MOD'!$A$5:$AD$750,MATCH(S$2,'TD SOP+PROFORM MOD'!$B$2:$AD$2,0)+1,0),0)</f>
        <v>0</v>
      </c>
      <c r="T606" s="26" t="str">
        <f t="shared" si="149"/>
        <v/>
      </c>
      <c r="U606" s="25">
        <f>IFERROR(VLOOKUP($A606,'TD SOP+PROFORM MOD'!$A$5:$AD$750,MATCH(U$4,'TD SOP+PROFORM MOD'!$B$2:$AD$2,0)+1,0),0)+IFERROR(VLOOKUP($A606,'TD SOP+PROFORM MOD'!$A$5:$AD$750,MATCH(U$2,'TD SOP+PROFORM MOD'!$B$2:$AD$2,0)+1,0),0)</f>
        <v>0</v>
      </c>
      <c r="V606" s="25">
        <f>IFERROR(VLOOKUP($A606,'TD SOP+PROFORM MOD'!$A$5:$AD$750,MATCH(V$4,'TD SOP+PROFORM MOD'!$B$2:$AD$2,0)+1,0),0)+IFERROR(VLOOKUP($A606,'TD SOP+PROFORM MOD'!$A$5:$AD$750,MATCH(V$2,'TD SOP+PROFORM MOD'!$B$2:$AD$2,0)+1,0),0)</f>
        <v>0</v>
      </c>
      <c r="W606" s="26" t="str">
        <f t="shared" si="150"/>
        <v/>
      </c>
      <c r="X606" s="25">
        <f>IFERROR(VLOOKUP($A606,'TD SOP+PROFORM MOD'!$A$5:$AD$750,MATCH(X$4,'TD SOP+PROFORM MOD'!$B$2:$AD$2,0)+1,0),0)+IFERROR(VLOOKUP($A606,'TD SOP+PROFORM MOD'!$A$5:$AD$750,MATCH(X$2,'TD SOP+PROFORM MOD'!$B$2:$AD$2,0)+1,0),0)</f>
        <v>0</v>
      </c>
      <c r="Y606" s="25">
        <f>IFERROR(VLOOKUP($A606,'TD SOP+PROFORM MOD'!$A$5:$AD$750,MATCH(Y$4,'TD SOP+PROFORM MOD'!$B$2:$AD$2,0)+1,0),0)+IFERROR(VLOOKUP($A606,'TD SOP+PROFORM MOD'!$A$5:$AD$750,MATCH(Y$2,'TD SOP+PROFORM MOD'!$B$2:$AD$2,0)+1,0),0)</f>
        <v>0</v>
      </c>
      <c r="Z606" s="26" t="str">
        <f t="shared" si="151"/>
        <v/>
      </c>
      <c r="AA606" s="25">
        <f>IFERROR(VLOOKUP($A606,'TD SOP+PROFORM MOD'!$A$5:$AD$750,MATCH(AA$4,'TD SOP+PROFORM MOD'!$B$2:$AD$2,0)+1,0),0)+IFERROR(VLOOKUP($A606,'TD SOP+PROFORM MOD'!$A$5:$AD$750,MATCH(AA$2,'TD SOP+PROFORM MOD'!$B$2:$AD$2,0)+1,0),0)</f>
        <v>0</v>
      </c>
      <c r="AB606" s="25">
        <f>IFERROR(VLOOKUP($A606,'TD SOP+PROFORM MOD'!$A$5:$AD$750,MATCH(AB$4,'TD SOP+PROFORM MOD'!$B$2:$AD$2,0)+1,0),0)+IFERROR(VLOOKUP($A606,'TD SOP+PROFORM MOD'!$A$5:$AD$750,MATCH(AB$2,'TD SOP+PROFORM MOD'!$B$2:$AD$2,0)+1,0),0)</f>
        <v>0</v>
      </c>
      <c r="AC606" s="26" t="str">
        <f t="shared" si="152"/>
        <v/>
      </c>
      <c r="AD606" s="25">
        <f>IFERROR(VLOOKUP($A606,'TD SOP+PROFORM MOD'!$A$5:$AD$750,MATCH(AD$4,'TD SOP+PROFORM MOD'!$B$2:$AD$2,0)+1,0),0)+IFERROR(VLOOKUP($A606,'TD SOP+PROFORM MOD'!$A$5:$AD$750,MATCH(AD$2,'TD SOP+PROFORM MOD'!$B$2:$AD$2,0)+1,0),0)</f>
        <v>0</v>
      </c>
      <c r="AE606" s="25">
        <f>IFERROR(VLOOKUP($A606,'TD SOP+PROFORM MOD'!$A$5:$AD$750,MATCH(AE$4,'TD SOP+PROFORM MOD'!$B$2:$AD$2,0)+1,0),0)+IFERROR(VLOOKUP($A606,'TD SOP+PROFORM MOD'!$A$5:$AD$750,MATCH(AE$2,'TD SOP+PROFORM MOD'!$B$2:$AD$2,0)+1,0),0)</f>
        <v>0</v>
      </c>
      <c r="AF606" s="26" t="str">
        <f t="shared" si="153"/>
        <v/>
      </c>
      <c r="AG606" s="25">
        <f>IFERROR(VLOOKUP($A606,'TD SOP+PROFORM MOD'!$A$5:$AD$750,MATCH(AG$4,'TD SOP+PROFORM MOD'!$B$2:$AD$2,0)+1,0),0)+IFERROR(VLOOKUP($A606,'TD SOP+PROFORM MOD'!$A$5:$AD$750,MATCH(AG$2,'TD SOP+PROFORM MOD'!$B$2:$AD$2,0)+1,0),0)</f>
        <v>0</v>
      </c>
      <c r="AH606" s="25">
        <f>IFERROR(VLOOKUP($A606,'TD SOP+PROFORM MOD'!$A$5:$AD$750,MATCH(AH$4,'TD SOP+PROFORM MOD'!$B$2:$AD$2,0)+1,0),0)+IFERROR(VLOOKUP($A606,'TD SOP+PROFORM MOD'!$A$5:$AD$750,MATCH(AH$2,'TD SOP+PROFORM MOD'!$B$2:$AD$2,0)+1,0),0)</f>
        <v>0</v>
      </c>
      <c r="AI606" s="26" t="str">
        <f t="shared" si="154"/>
        <v/>
      </c>
      <c r="AJ606" s="25">
        <f>IFERROR(VLOOKUP($A606,'TD SOP+PROFORM MOD'!$A$5:$AD$750,MATCH(AJ$4,'TD SOP+PROFORM MOD'!$B$2:$AD$2,0)+1,0),0)+IFERROR(VLOOKUP($A606,'TD SOP+PROFORM MOD'!$A$5:$AD$750,MATCH(AJ$2,'TD SOP+PROFORM MOD'!$B$2:$AD$2,0)+1,0),0)</f>
        <v>0</v>
      </c>
      <c r="AK606" s="25">
        <f>IFERROR(VLOOKUP($A606,'TD SOP+PROFORM MOD'!$A$5:$AD$750,MATCH(AK$4,'TD SOP+PROFORM MOD'!$B$2:$AD$2,0)+1,0),0)+IFERROR(VLOOKUP($A606,'TD SOP+PROFORM MOD'!$A$5:$AD$750,MATCH(AK$2,'TD SOP+PROFORM MOD'!$B$2:$AD$2,0)+1,0),0)</f>
        <v>0</v>
      </c>
      <c r="AL606" s="26" t="str">
        <f t="shared" si="155"/>
        <v/>
      </c>
      <c r="AM606" s="25">
        <f t="shared" si="157"/>
        <v>0</v>
      </c>
      <c r="AN606" s="25">
        <f t="shared" si="157"/>
        <v>0</v>
      </c>
      <c r="AO606" s="26" t="str">
        <f t="shared" si="156"/>
        <v/>
      </c>
      <c r="AR606" s="25">
        <f>SUMIF('B&amp;S YTD LFY'!B:B,"="&amp;A606,'B&amp;S YTD LFY'!C:C)</f>
        <v>0</v>
      </c>
      <c r="AS606" s="25">
        <f t="shared" si="158"/>
        <v>0</v>
      </c>
      <c r="AT606" s="25"/>
    </row>
    <row r="607" spans="1:46" x14ac:dyDescent="0.35">
      <c r="A607" s="24">
        <f>IF(AND('TD SOP+PROFORM MOD'!A604&lt;&gt;"",'TD SOP+PROFORM MOD'!A604&lt;&gt;"TOTAL"),'TD SOP+PROFORM MOD'!A604,0)</f>
        <v>0</v>
      </c>
      <c r="C607" s="25" t="str">
        <f>IFERROR(VLOOKUP($A607,'TD SOP+PROFORM MOD'!$A$5:$AD$750,MATCH(C$4,'TD SOP+PROFORM MOD'!$B$2:$AT$2,0)+1,0),"")</f>
        <v/>
      </c>
      <c r="D607" s="25" t="str">
        <f>IFERROR(VLOOKUP($A607,'TD SOP+PROFORM MOD'!$A$5:$AD$750,MATCH(D$4,'TD SOP+PROFORM MOD'!$B$2:$AT$2,0)+1,0),"")</f>
        <v/>
      </c>
      <c r="E607" s="26" t="str">
        <f t="shared" si="144"/>
        <v/>
      </c>
      <c r="F607" s="25" t="str">
        <f>IFERROR(VLOOKUP($A607,'TD SOP+PROFORM MOD'!$A$5:$AD$750,MATCH(F$4,'TD SOP+PROFORM MOD'!$B$2:$AT$2,0)+1,0),"")</f>
        <v/>
      </c>
      <c r="G607" s="25" t="str">
        <f>IFERROR(VLOOKUP($A607,'TD SOP+PROFORM MOD'!$A$5:$AD$750,MATCH(G$4,'TD SOP+PROFORM MOD'!$B$2:$AT$2,0)+1,0),"")</f>
        <v/>
      </c>
      <c r="H607" s="26" t="str">
        <f t="shared" si="145"/>
        <v/>
      </c>
      <c r="I607" s="25" t="str">
        <f>IFERROR(VLOOKUP($A607,'TD SOP+PROFORM MOD'!$A$5:$AD$750,MATCH(I$4,'TD SOP+PROFORM MOD'!$B$2:$AT$2,0)+1,0),"")</f>
        <v/>
      </c>
      <c r="J607" s="25" t="str">
        <f>IFERROR(VLOOKUP($A607,'TD SOP+PROFORM MOD'!$A$5:$AD$750,MATCH(J$4,'TD SOP+PROFORM MOD'!$B$2:$AT$2,0)+1,0),"")</f>
        <v/>
      </c>
      <c r="K607" s="26" t="str">
        <f t="shared" si="146"/>
        <v/>
      </c>
      <c r="L607" s="25" t="str">
        <f>IFERROR(VLOOKUP($A607,'TD SOP+PROFORM MOD'!$A$5:$AD$750,MATCH(L$4,'TD SOP+PROFORM MOD'!$B$2:$AT$2,0)+1,0),"")</f>
        <v/>
      </c>
      <c r="M607" s="25" t="str">
        <f>IFERROR(VLOOKUP($A607,'TD SOP+PROFORM MOD'!$A$5:$AD$750,MATCH(M$4,'TD SOP+PROFORM MOD'!$B$2:$AT$2,0)+1,0),"")</f>
        <v/>
      </c>
      <c r="N607" s="26" t="str">
        <f t="shared" si="147"/>
        <v/>
      </c>
      <c r="O607" s="25">
        <f>IFERROR(VLOOKUP($A607,'TD SOP+PROFORM MOD'!$A$5:$AD$750,MATCH(O$4,'TD SOP+PROFORM MOD'!$B$2:$AD$2,0)+1,0),0)+IFERROR(VLOOKUP($A607,'TD SOP+PROFORM MOD'!$A$5:$AD$750,MATCH(O$2,'TD SOP+PROFORM MOD'!$B$2:$AD$2,0)+1,0),0)</f>
        <v>0</v>
      </c>
      <c r="P607" s="25">
        <f>IFERROR(VLOOKUP($A607,'TD SOP+PROFORM MOD'!$A$5:$AD$750,MATCH(P$4,'TD SOP+PROFORM MOD'!$B$2:$AD$2,0)+1,0),0)+IFERROR(VLOOKUP($A607,'TD SOP+PROFORM MOD'!$A$5:$AD$750,MATCH(P$2,'TD SOP+PROFORM MOD'!$B$2:$AD$2,0)+1,0),0)</f>
        <v>0</v>
      </c>
      <c r="Q607" s="26" t="str">
        <f t="shared" si="148"/>
        <v/>
      </c>
      <c r="R607" s="25">
        <f>IFERROR(VLOOKUP($A607,'TD SOP+PROFORM MOD'!$A$5:$AD$750,MATCH(R$4,'TD SOP+PROFORM MOD'!$B$2:$AD$2,0)+1,0),0)+IFERROR(VLOOKUP($A607,'TD SOP+PROFORM MOD'!$A$5:$AD$750,MATCH(R$2,'TD SOP+PROFORM MOD'!$B$2:$AD$2,0)+1,0),0)</f>
        <v>0</v>
      </c>
      <c r="S607" s="25">
        <f>IFERROR(VLOOKUP($A607,'TD SOP+PROFORM MOD'!$A$5:$AD$750,MATCH(S$4,'TD SOP+PROFORM MOD'!$B$2:$AD$2,0)+1,0),0)+IFERROR(VLOOKUP($A607,'TD SOP+PROFORM MOD'!$A$5:$AD$750,MATCH(S$2,'TD SOP+PROFORM MOD'!$B$2:$AD$2,0)+1,0),0)</f>
        <v>0</v>
      </c>
      <c r="T607" s="26" t="str">
        <f t="shared" si="149"/>
        <v/>
      </c>
      <c r="U607" s="25">
        <f>IFERROR(VLOOKUP($A607,'TD SOP+PROFORM MOD'!$A$5:$AD$750,MATCH(U$4,'TD SOP+PROFORM MOD'!$B$2:$AD$2,0)+1,0),0)+IFERROR(VLOOKUP($A607,'TD SOP+PROFORM MOD'!$A$5:$AD$750,MATCH(U$2,'TD SOP+PROFORM MOD'!$B$2:$AD$2,0)+1,0),0)</f>
        <v>0</v>
      </c>
      <c r="V607" s="25">
        <f>IFERROR(VLOOKUP($A607,'TD SOP+PROFORM MOD'!$A$5:$AD$750,MATCH(V$4,'TD SOP+PROFORM MOD'!$B$2:$AD$2,0)+1,0),0)+IFERROR(VLOOKUP($A607,'TD SOP+PROFORM MOD'!$A$5:$AD$750,MATCH(V$2,'TD SOP+PROFORM MOD'!$B$2:$AD$2,0)+1,0),0)</f>
        <v>0</v>
      </c>
      <c r="W607" s="26" t="str">
        <f t="shared" si="150"/>
        <v/>
      </c>
      <c r="X607" s="25">
        <f>IFERROR(VLOOKUP($A607,'TD SOP+PROFORM MOD'!$A$5:$AD$750,MATCH(X$4,'TD SOP+PROFORM MOD'!$B$2:$AD$2,0)+1,0),0)+IFERROR(VLOOKUP($A607,'TD SOP+PROFORM MOD'!$A$5:$AD$750,MATCH(X$2,'TD SOP+PROFORM MOD'!$B$2:$AD$2,0)+1,0),0)</f>
        <v>0</v>
      </c>
      <c r="Y607" s="25">
        <f>IFERROR(VLOOKUP($A607,'TD SOP+PROFORM MOD'!$A$5:$AD$750,MATCH(Y$4,'TD SOP+PROFORM MOD'!$B$2:$AD$2,0)+1,0),0)+IFERROR(VLOOKUP($A607,'TD SOP+PROFORM MOD'!$A$5:$AD$750,MATCH(Y$2,'TD SOP+PROFORM MOD'!$B$2:$AD$2,0)+1,0),0)</f>
        <v>0</v>
      </c>
      <c r="Z607" s="26" t="str">
        <f t="shared" si="151"/>
        <v/>
      </c>
      <c r="AA607" s="25">
        <f>IFERROR(VLOOKUP($A607,'TD SOP+PROFORM MOD'!$A$5:$AD$750,MATCH(AA$4,'TD SOP+PROFORM MOD'!$B$2:$AD$2,0)+1,0),0)+IFERROR(VLOOKUP($A607,'TD SOP+PROFORM MOD'!$A$5:$AD$750,MATCH(AA$2,'TD SOP+PROFORM MOD'!$B$2:$AD$2,0)+1,0),0)</f>
        <v>0</v>
      </c>
      <c r="AB607" s="25">
        <f>IFERROR(VLOOKUP($A607,'TD SOP+PROFORM MOD'!$A$5:$AD$750,MATCH(AB$4,'TD SOP+PROFORM MOD'!$B$2:$AD$2,0)+1,0),0)+IFERROR(VLOOKUP($A607,'TD SOP+PROFORM MOD'!$A$5:$AD$750,MATCH(AB$2,'TD SOP+PROFORM MOD'!$B$2:$AD$2,0)+1,0),0)</f>
        <v>0</v>
      </c>
      <c r="AC607" s="26" t="str">
        <f t="shared" si="152"/>
        <v/>
      </c>
      <c r="AD607" s="25">
        <f>IFERROR(VLOOKUP($A607,'TD SOP+PROFORM MOD'!$A$5:$AD$750,MATCH(AD$4,'TD SOP+PROFORM MOD'!$B$2:$AD$2,0)+1,0),0)+IFERROR(VLOOKUP($A607,'TD SOP+PROFORM MOD'!$A$5:$AD$750,MATCH(AD$2,'TD SOP+PROFORM MOD'!$B$2:$AD$2,0)+1,0),0)</f>
        <v>0</v>
      </c>
      <c r="AE607" s="25">
        <f>IFERROR(VLOOKUP($A607,'TD SOP+PROFORM MOD'!$A$5:$AD$750,MATCH(AE$4,'TD SOP+PROFORM MOD'!$B$2:$AD$2,0)+1,0),0)+IFERROR(VLOOKUP($A607,'TD SOP+PROFORM MOD'!$A$5:$AD$750,MATCH(AE$2,'TD SOP+PROFORM MOD'!$B$2:$AD$2,0)+1,0),0)</f>
        <v>0</v>
      </c>
      <c r="AF607" s="26" t="str">
        <f t="shared" si="153"/>
        <v/>
      </c>
      <c r="AG607" s="25">
        <f>IFERROR(VLOOKUP($A607,'TD SOP+PROFORM MOD'!$A$5:$AD$750,MATCH(AG$4,'TD SOP+PROFORM MOD'!$B$2:$AD$2,0)+1,0),0)+IFERROR(VLOOKUP($A607,'TD SOP+PROFORM MOD'!$A$5:$AD$750,MATCH(AG$2,'TD SOP+PROFORM MOD'!$B$2:$AD$2,0)+1,0),0)</f>
        <v>0</v>
      </c>
      <c r="AH607" s="25">
        <f>IFERROR(VLOOKUP($A607,'TD SOP+PROFORM MOD'!$A$5:$AD$750,MATCH(AH$4,'TD SOP+PROFORM MOD'!$B$2:$AD$2,0)+1,0),0)+IFERROR(VLOOKUP($A607,'TD SOP+PROFORM MOD'!$A$5:$AD$750,MATCH(AH$2,'TD SOP+PROFORM MOD'!$B$2:$AD$2,0)+1,0),0)</f>
        <v>0</v>
      </c>
      <c r="AI607" s="26" t="str">
        <f t="shared" si="154"/>
        <v/>
      </c>
      <c r="AJ607" s="25">
        <f>IFERROR(VLOOKUP($A607,'TD SOP+PROFORM MOD'!$A$5:$AD$750,MATCH(AJ$4,'TD SOP+PROFORM MOD'!$B$2:$AD$2,0)+1,0),0)+IFERROR(VLOOKUP($A607,'TD SOP+PROFORM MOD'!$A$5:$AD$750,MATCH(AJ$2,'TD SOP+PROFORM MOD'!$B$2:$AD$2,0)+1,0),0)</f>
        <v>0</v>
      </c>
      <c r="AK607" s="25">
        <f>IFERROR(VLOOKUP($A607,'TD SOP+PROFORM MOD'!$A$5:$AD$750,MATCH(AK$4,'TD SOP+PROFORM MOD'!$B$2:$AD$2,0)+1,0),0)+IFERROR(VLOOKUP($A607,'TD SOP+PROFORM MOD'!$A$5:$AD$750,MATCH(AK$2,'TD SOP+PROFORM MOD'!$B$2:$AD$2,0)+1,0),0)</f>
        <v>0</v>
      </c>
      <c r="AL607" s="26" t="str">
        <f t="shared" si="155"/>
        <v/>
      </c>
      <c r="AM607" s="25">
        <f t="shared" si="157"/>
        <v>0</v>
      </c>
      <c r="AN607" s="25">
        <f t="shared" si="157"/>
        <v>0</v>
      </c>
      <c r="AO607" s="26" t="str">
        <f t="shared" si="156"/>
        <v/>
      </c>
      <c r="AR607" s="25">
        <f>SUMIF('B&amp;S YTD LFY'!B:B,"="&amp;A607,'B&amp;S YTD LFY'!C:C)</f>
        <v>0</v>
      </c>
      <c r="AS607" s="25">
        <f t="shared" si="158"/>
        <v>0</v>
      </c>
      <c r="AT607" s="25"/>
    </row>
    <row r="608" spans="1:46" x14ac:dyDescent="0.35">
      <c r="A608" s="24">
        <f>IF(AND('TD SOP+PROFORM MOD'!A605&lt;&gt;"",'TD SOP+PROFORM MOD'!A605&lt;&gt;"TOTAL"),'TD SOP+PROFORM MOD'!A605,0)</f>
        <v>0</v>
      </c>
      <c r="C608" s="25" t="str">
        <f>IFERROR(VLOOKUP($A608,'TD SOP+PROFORM MOD'!$A$5:$AD$750,MATCH(C$4,'TD SOP+PROFORM MOD'!$B$2:$AT$2,0)+1,0),"")</f>
        <v/>
      </c>
      <c r="D608" s="25" t="str">
        <f>IFERROR(VLOOKUP($A608,'TD SOP+PROFORM MOD'!$A$5:$AD$750,MATCH(D$4,'TD SOP+PROFORM MOD'!$B$2:$AT$2,0)+1,0),"")</f>
        <v/>
      </c>
      <c r="E608" s="26" t="str">
        <f t="shared" si="144"/>
        <v/>
      </c>
      <c r="F608" s="25" t="str">
        <f>IFERROR(VLOOKUP($A608,'TD SOP+PROFORM MOD'!$A$5:$AD$750,MATCH(F$4,'TD SOP+PROFORM MOD'!$B$2:$AT$2,0)+1,0),"")</f>
        <v/>
      </c>
      <c r="G608" s="25" t="str">
        <f>IFERROR(VLOOKUP($A608,'TD SOP+PROFORM MOD'!$A$5:$AD$750,MATCH(G$4,'TD SOP+PROFORM MOD'!$B$2:$AT$2,0)+1,0),"")</f>
        <v/>
      </c>
      <c r="H608" s="26" t="str">
        <f t="shared" si="145"/>
        <v/>
      </c>
      <c r="I608" s="25" t="str">
        <f>IFERROR(VLOOKUP($A608,'TD SOP+PROFORM MOD'!$A$5:$AD$750,MATCH(I$4,'TD SOP+PROFORM MOD'!$B$2:$AT$2,0)+1,0),"")</f>
        <v/>
      </c>
      <c r="J608" s="25" t="str">
        <f>IFERROR(VLOOKUP($A608,'TD SOP+PROFORM MOD'!$A$5:$AD$750,MATCH(J$4,'TD SOP+PROFORM MOD'!$B$2:$AT$2,0)+1,0),"")</f>
        <v/>
      </c>
      <c r="K608" s="26" t="str">
        <f t="shared" si="146"/>
        <v/>
      </c>
      <c r="L608" s="25" t="str">
        <f>IFERROR(VLOOKUP($A608,'TD SOP+PROFORM MOD'!$A$5:$AD$750,MATCH(L$4,'TD SOP+PROFORM MOD'!$B$2:$AT$2,0)+1,0),"")</f>
        <v/>
      </c>
      <c r="M608" s="25" t="str">
        <f>IFERROR(VLOOKUP($A608,'TD SOP+PROFORM MOD'!$A$5:$AD$750,MATCH(M$4,'TD SOP+PROFORM MOD'!$B$2:$AT$2,0)+1,0),"")</f>
        <v/>
      </c>
      <c r="N608" s="26" t="str">
        <f t="shared" si="147"/>
        <v/>
      </c>
      <c r="O608" s="25">
        <f>IFERROR(VLOOKUP($A608,'TD SOP+PROFORM MOD'!$A$5:$AD$750,MATCH(O$4,'TD SOP+PROFORM MOD'!$B$2:$AD$2,0)+1,0),0)+IFERROR(VLOOKUP($A608,'TD SOP+PROFORM MOD'!$A$5:$AD$750,MATCH(O$2,'TD SOP+PROFORM MOD'!$B$2:$AD$2,0)+1,0),0)</f>
        <v>0</v>
      </c>
      <c r="P608" s="25">
        <f>IFERROR(VLOOKUP($A608,'TD SOP+PROFORM MOD'!$A$5:$AD$750,MATCH(P$4,'TD SOP+PROFORM MOD'!$B$2:$AD$2,0)+1,0),0)+IFERROR(VLOOKUP($A608,'TD SOP+PROFORM MOD'!$A$5:$AD$750,MATCH(P$2,'TD SOP+PROFORM MOD'!$B$2:$AD$2,0)+1,0),0)</f>
        <v>0</v>
      </c>
      <c r="Q608" s="26" t="str">
        <f t="shared" si="148"/>
        <v/>
      </c>
      <c r="R608" s="25">
        <f>IFERROR(VLOOKUP($A608,'TD SOP+PROFORM MOD'!$A$5:$AD$750,MATCH(R$4,'TD SOP+PROFORM MOD'!$B$2:$AD$2,0)+1,0),0)+IFERROR(VLOOKUP($A608,'TD SOP+PROFORM MOD'!$A$5:$AD$750,MATCH(R$2,'TD SOP+PROFORM MOD'!$B$2:$AD$2,0)+1,0),0)</f>
        <v>0</v>
      </c>
      <c r="S608" s="25">
        <f>IFERROR(VLOOKUP($A608,'TD SOP+PROFORM MOD'!$A$5:$AD$750,MATCH(S$4,'TD SOP+PROFORM MOD'!$B$2:$AD$2,0)+1,0),0)+IFERROR(VLOOKUP($A608,'TD SOP+PROFORM MOD'!$A$5:$AD$750,MATCH(S$2,'TD SOP+PROFORM MOD'!$B$2:$AD$2,0)+1,0),0)</f>
        <v>0</v>
      </c>
      <c r="T608" s="26" t="str">
        <f t="shared" si="149"/>
        <v/>
      </c>
      <c r="U608" s="25">
        <f>IFERROR(VLOOKUP($A608,'TD SOP+PROFORM MOD'!$A$5:$AD$750,MATCH(U$4,'TD SOP+PROFORM MOD'!$B$2:$AD$2,0)+1,0),0)+IFERROR(VLOOKUP($A608,'TD SOP+PROFORM MOD'!$A$5:$AD$750,MATCH(U$2,'TD SOP+PROFORM MOD'!$B$2:$AD$2,0)+1,0),0)</f>
        <v>0</v>
      </c>
      <c r="V608" s="25">
        <f>IFERROR(VLOOKUP($A608,'TD SOP+PROFORM MOD'!$A$5:$AD$750,MATCH(V$4,'TD SOP+PROFORM MOD'!$B$2:$AD$2,0)+1,0),0)+IFERROR(VLOOKUP($A608,'TD SOP+PROFORM MOD'!$A$5:$AD$750,MATCH(V$2,'TD SOP+PROFORM MOD'!$B$2:$AD$2,0)+1,0),0)</f>
        <v>0</v>
      </c>
      <c r="W608" s="26" t="str">
        <f t="shared" si="150"/>
        <v/>
      </c>
      <c r="X608" s="25">
        <f>IFERROR(VLOOKUP($A608,'TD SOP+PROFORM MOD'!$A$5:$AD$750,MATCH(X$4,'TD SOP+PROFORM MOD'!$B$2:$AD$2,0)+1,0),0)+IFERROR(VLOOKUP($A608,'TD SOP+PROFORM MOD'!$A$5:$AD$750,MATCH(X$2,'TD SOP+PROFORM MOD'!$B$2:$AD$2,0)+1,0),0)</f>
        <v>0</v>
      </c>
      <c r="Y608" s="25">
        <f>IFERROR(VLOOKUP($A608,'TD SOP+PROFORM MOD'!$A$5:$AD$750,MATCH(Y$4,'TD SOP+PROFORM MOD'!$B$2:$AD$2,0)+1,0),0)+IFERROR(VLOOKUP($A608,'TD SOP+PROFORM MOD'!$A$5:$AD$750,MATCH(Y$2,'TD SOP+PROFORM MOD'!$B$2:$AD$2,0)+1,0),0)</f>
        <v>0</v>
      </c>
      <c r="Z608" s="26" t="str">
        <f t="shared" si="151"/>
        <v/>
      </c>
      <c r="AA608" s="25">
        <f>IFERROR(VLOOKUP($A608,'TD SOP+PROFORM MOD'!$A$5:$AD$750,MATCH(AA$4,'TD SOP+PROFORM MOD'!$B$2:$AD$2,0)+1,0),0)+IFERROR(VLOOKUP($A608,'TD SOP+PROFORM MOD'!$A$5:$AD$750,MATCH(AA$2,'TD SOP+PROFORM MOD'!$B$2:$AD$2,0)+1,0),0)</f>
        <v>0</v>
      </c>
      <c r="AB608" s="25">
        <f>IFERROR(VLOOKUP($A608,'TD SOP+PROFORM MOD'!$A$5:$AD$750,MATCH(AB$4,'TD SOP+PROFORM MOD'!$B$2:$AD$2,0)+1,0),0)+IFERROR(VLOOKUP($A608,'TD SOP+PROFORM MOD'!$A$5:$AD$750,MATCH(AB$2,'TD SOP+PROFORM MOD'!$B$2:$AD$2,0)+1,0),0)</f>
        <v>0</v>
      </c>
      <c r="AC608" s="26" t="str">
        <f t="shared" si="152"/>
        <v/>
      </c>
      <c r="AD608" s="25">
        <f>IFERROR(VLOOKUP($A608,'TD SOP+PROFORM MOD'!$A$5:$AD$750,MATCH(AD$4,'TD SOP+PROFORM MOD'!$B$2:$AD$2,0)+1,0),0)+IFERROR(VLOOKUP($A608,'TD SOP+PROFORM MOD'!$A$5:$AD$750,MATCH(AD$2,'TD SOP+PROFORM MOD'!$B$2:$AD$2,0)+1,0),0)</f>
        <v>0</v>
      </c>
      <c r="AE608" s="25">
        <f>IFERROR(VLOOKUP($A608,'TD SOP+PROFORM MOD'!$A$5:$AD$750,MATCH(AE$4,'TD SOP+PROFORM MOD'!$B$2:$AD$2,0)+1,0),0)+IFERROR(VLOOKUP($A608,'TD SOP+PROFORM MOD'!$A$5:$AD$750,MATCH(AE$2,'TD SOP+PROFORM MOD'!$B$2:$AD$2,0)+1,0),0)</f>
        <v>0</v>
      </c>
      <c r="AF608" s="26" t="str">
        <f t="shared" si="153"/>
        <v/>
      </c>
      <c r="AG608" s="25">
        <f>IFERROR(VLOOKUP($A608,'TD SOP+PROFORM MOD'!$A$5:$AD$750,MATCH(AG$4,'TD SOP+PROFORM MOD'!$B$2:$AD$2,0)+1,0),0)+IFERROR(VLOOKUP($A608,'TD SOP+PROFORM MOD'!$A$5:$AD$750,MATCH(AG$2,'TD SOP+PROFORM MOD'!$B$2:$AD$2,0)+1,0),0)</f>
        <v>0</v>
      </c>
      <c r="AH608" s="25">
        <f>IFERROR(VLOOKUP($A608,'TD SOP+PROFORM MOD'!$A$5:$AD$750,MATCH(AH$4,'TD SOP+PROFORM MOD'!$B$2:$AD$2,0)+1,0),0)+IFERROR(VLOOKUP($A608,'TD SOP+PROFORM MOD'!$A$5:$AD$750,MATCH(AH$2,'TD SOP+PROFORM MOD'!$B$2:$AD$2,0)+1,0),0)</f>
        <v>0</v>
      </c>
      <c r="AI608" s="26" t="str">
        <f t="shared" si="154"/>
        <v/>
      </c>
      <c r="AJ608" s="25">
        <f>IFERROR(VLOOKUP($A608,'TD SOP+PROFORM MOD'!$A$5:$AD$750,MATCH(AJ$4,'TD SOP+PROFORM MOD'!$B$2:$AD$2,0)+1,0),0)+IFERROR(VLOOKUP($A608,'TD SOP+PROFORM MOD'!$A$5:$AD$750,MATCH(AJ$2,'TD SOP+PROFORM MOD'!$B$2:$AD$2,0)+1,0),0)</f>
        <v>0</v>
      </c>
      <c r="AK608" s="25">
        <f>IFERROR(VLOOKUP($A608,'TD SOP+PROFORM MOD'!$A$5:$AD$750,MATCH(AK$4,'TD SOP+PROFORM MOD'!$B$2:$AD$2,0)+1,0),0)+IFERROR(VLOOKUP($A608,'TD SOP+PROFORM MOD'!$A$5:$AD$750,MATCH(AK$2,'TD SOP+PROFORM MOD'!$B$2:$AD$2,0)+1,0),0)</f>
        <v>0</v>
      </c>
      <c r="AL608" s="26" t="str">
        <f t="shared" si="155"/>
        <v/>
      </c>
      <c r="AM608" s="25">
        <f t="shared" si="157"/>
        <v>0</v>
      </c>
      <c r="AN608" s="25">
        <f t="shared" si="157"/>
        <v>0</v>
      </c>
      <c r="AO608" s="26" t="str">
        <f t="shared" si="156"/>
        <v/>
      </c>
      <c r="AR608" s="25">
        <f>SUMIF('B&amp;S YTD LFY'!B:B,"="&amp;A608,'B&amp;S YTD LFY'!C:C)</f>
        <v>0</v>
      </c>
      <c r="AS608" s="25">
        <f t="shared" si="158"/>
        <v>0</v>
      </c>
      <c r="AT608" s="25"/>
    </row>
    <row r="609" spans="1:46" x14ac:dyDescent="0.35">
      <c r="A609" s="24">
        <f>IF(AND('TD SOP+PROFORM MOD'!A606&lt;&gt;"",'TD SOP+PROFORM MOD'!A606&lt;&gt;"TOTAL"),'TD SOP+PROFORM MOD'!A606,0)</f>
        <v>0</v>
      </c>
      <c r="C609" s="25" t="str">
        <f>IFERROR(VLOOKUP($A609,'TD SOP+PROFORM MOD'!$A$5:$AD$750,MATCH(C$4,'TD SOP+PROFORM MOD'!$B$2:$AT$2,0)+1,0),"")</f>
        <v/>
      </c>
      <c r="D609" s="25" t="str">
        <f>IFERROR(VLOOKUP($A609,'TD SOP+PROFORM MOD'!$A$5:$AD$750,MATCH(D$4,'TD SOP+PROFORM MOD'!$B$2:$AT$2,0)+1,0),"")</f>
        <v/>
      </c>
      <c r="E609" s="26" t="str">
        <f t="shared" si="144"/>
        <v/>
      </c>
      <c r="F609" s="25" t="str">
        <f>IFERROR(VLOOKUP($A609,'TD SOP+PROFORM MOD'!$A$5:$AD$750,MATCH(F$4,'TD SOP+PROFORM MOD'!$B$2:$AT$2,0)+1,0),"")</f>
        <v/>
      </c>
      <c r="G609" s="25" t="str">
        <f>IFERROR(VLOOKUP($A609,'TD SOP+PROFORM MOD'!$A$5:$AD$750,MATCH(G$4,'TD SOP+PROFORM MOD'!$B$2:$AT$2,0)+1,0),"")</f>
        <v/>
      </c>
      <c r="H609" s="26" t="str">
        <f t="shared" si="145"/>
        <v/>
      </c>
      <c r="I609" s="25" t="str">
        <f>IFERROR(VLOOKUP($A609,'TD SOP+PROFORM MOD'!$A$5:$AD$750,MATCH(I$4,'TD SOP+PROFORM MOD'!$B$2:$AT$2,0)+1,0),"")</f>
        <v/>
      </c>
      <c r="J609" s="25" t="str">
        <f>IFERROR(VLOOKUP($A609,'TD SOP+PROFORM MOD'!$A$5:$AD$750,MATCH(J$4,'TD SOP+PROFORM MOD'!$B$2:$AT$2,0)+1,0),"")</f>
        <v/>
      </c>
      <c r="K609" s="26" t="str">
        <f t="shared" si="146"/>
        <v/>
      </c>
      <c r="L609" s="25" t="str">
        <f>IFERROR(VLOOKUP($A609,'TD SOP+PROFORM MOD'!$A$5:$AD$750,MATCH(L$4,'TD SOP+PROFORM MOD'!$B$2:$AT$2,0)+1,0),"")</f>
        <v/>
      </c>
      <c r="M609" s="25" t="str">
        <f>IFERROR(VLOOKUP($A609,'TD SOP+PROFORM MOD'!$A$5:$AD$750,MATCH(M$4,'TD SOP+PROFORM MOD'!$B$2:$AT$2,0)+1,0),"")</f>
        <v/>
      </c>
      <c r="N609" s="26" t="str">
        <f t="shared" si="147"/>
        <v/>
      </c>
      <c r="O609" s="25">
        <f>IFERROR(VLOOKUP($A609,'TD SOP+PROFORM MOD'!$A$5:$AD$750,MATCH(O$4,'TD SOP+PROFORM MOD'!$B$2:$AD$2,0)+1,0),0)+IFERROR(VLOOKUP($A609,'TD SOP+PROFORM MOD'!$A$5:$AD$750,MATCH(O$2,'TD SOP+PROFORM MOD'!$B$2:$AD$2,0)+1,0),0)</f>
        <v>0</v>
      </c>
      <c r="P609" s="25">
        <f>IFERROR(VLOOKUP($A609,'TD SOP+PROFORM MOD'!$A$5:$AD$750,MATCH(P$4,'TD SOP+PROFORM MOD'!$B$2:$AD$2,0)+1,0),0)+IFERROR(VLOOKUP($A609,'TD SOP+PROFORM MOD'!$A$5:$AD$750,MATCH(P$2,'TD SOP+PROFORM MOD'!$B$2:$AD$2,0)+1,0),0)</f>
        <v>0</v>
      </c>
      <c r="Q609" s="26" t="str">
        <f t="shared" si="148"/>
        <v/>
      </c>
      <c r="R609" s="25">
        <f>IFERROR(VLOOKUP($A609,'TD SOP+PROFORM MOD'!$A$5:$AD$750,MATCH(R$4,'TD SOP+PROFORM MOD'!$B$2:$AD$2,0)+1,0),0)+IFERROR(VLOOKUP($A609,'TD SOP+PROFORM MOD'!$A$5:$AD$750,MATCH(R$2,'TD SOP+PROFORM MOD'!$B$2:$AD$2,0)+1,0),0)</f>
        <v>0</v>
      </c>
      <c r="S609" s="25">
        <f>IFERROR(VLOOKUP($A609,'TD SOP+PROFORM MOD'!$A$5:$AD$750,MATCH(S$4,'TD SOP+PROFORM MOD'!$B$2:$AD$2,0)+1,0),0)+IFERROR(VLOOKUP($A609,'TD SOP+PROFORM MOD'!$A$5:$AD$750,MATCH(S$2,'TD SOP+PROFORM MOD'!$B$2:$AD$2,0)+1,0),0)</f>
        <v>0</v>
      </c>
      <c r="T609" s="26" t="str">
        <f t="shared" si="149"/>
        <v/>
      </c>
      <c r="U609" s="25">
        <f>IFERROR(VLOOKUP($A609,'TD SOP+PROFORM MOD'!$A$5:$AD$750,MATCH(U$4,'TD SOP+PROFORM MOD'!$B$2:$AD$2,0)+1,0),0)+IFERROR(VLOOKUP($A609,'TD SOP+PROFORM MOD'!$A$5:$AD$750,MATCH(U$2,'TD SOP+PROFORM MOD'!$B$2:$AD$2,0)+1,0),0)</f>
        <v>0</v>
      </c>
      <c r="V609" s="25">
        <f>IFERROR(VLOOKUP($A609,'TD SOP+PROFORM MOD'!$A$5:$AD$750,MATCH(V$4,'TD SOP+PROFORM MOD'!$B$2:$AD$2,0)+1,0),0)+IFERROR(VLOOKUP($A609,'TD SOP+PROFORM MOD'!$A$5:$AD$750,MATCH(V$2,'TD SOP+PROFORM MOD'!$B$2:$AD$2,0)+1,0),0)</f>
        <v>0</v>
      </c>
      <c r="W609" s="26" t="str">
        <f t="shared" si="150"/>
        <v/>
      </c>
      <c r="X609" s="25">
        <f>IFERROR(VLOOKUP($A609,'TD SOP+PROFORM MOD'!$A$5:$AD$750,MATCH(X$4,'TD SOP+PROFORM MOD'!$B$2:$AD$2,0)+1,0),0)+IFERROR(VLOOKUP($A609,'TD SOP+PROFORM MOD'!$A$5:$AD$750,MATCH(X$2,'TD SOP+PROFORM MOD'!$B$2:$AD$2,0)+1,0),0)</f>
        <v>0</v>
      </c>
      <c r="Y609" s="25">
        <f>IFERROR(VLOOKUP($A609,'TD SOP+PROFORM MOD'!$A$5:$AD$750,MATCH(Y$4,'TD SOP+PROFORM MOD'!$B$2:$AD$2,0)+1,0),0)+IFERROR(VLOOKUP($A609,'TD SOP+PROFORM MOD'!$A$5:$AD$750,MATCH(Y$2,'TD SOP+PROFORM MOD'!$B$2:$AD$2,0)+1,0),0)</f>
        <v>0</v>
      </c>
      <c r="Z609" s="26" t="str">
        <f t="shared" si="151"/>
        <v/>
      </c>
      <c r="AA609" s="25">
        <f>IFERROR(VLOOKUP($A609,'TD SOP+PROFORM MOD'!$A$5:$AD$750,MATCH(AA$4,'TD SOP+PROFORM MOD'!$B$2:$AD$2,0)+1,0),0)+IFERROR(VLOOKUP($A609,'TD SOP+PROFORM MOD'!$A$5:$AD$750,MATCH(AA$2,'TD SOP+PROFORM MOD'!$B$2:$AD$2,0)+1,0),0)</f>
        <v>0</v>
      </c>
      <c r="AB609" s="25">
        <f>IFERROR(VLOOKUP($A609,'TD SOP+PROFORM MOD'!$A$5:$AD$750,MATCH(AB$4,'TD SOP+PROFORM MOD'!$B$2:$AD$2,0)+1,0),0)+IFERROR(VLOOKUP($A609,'TD SOP+PROFORM MOD'!$A$5:$AD$750,MATCH(AB$2,'TD SOP+PROFORM MOD'!$B$2:$AD$2,0)+1,0),0)</f>
        <v>0</v>
      </c>
      <c r="AC609" s="26" t="str">
        <f t="shared" si="152"/>
        <v/>
      </c>
      <c r="AD609" s="25">
        <f>IFERROR(VLOOKUP($A609,'TD SOP+PROFORM MOD'!$A$5:$AD$750,MATCH(AD$4,'TD SOP+PROFORM MOD'!$B$2:$AD$2,0)+1,0),0)+IFERROR(VLOOKUP($A609,'TD SOP+PROFORM MOD'!$A$5:$AD$750,MATCH(AD$2,'TD SOP+PROFORM MOD'!$B$2:$AD$2,0)+1,0),0)</f>
        <v>0</v>
      </c>
      <c r="AE609" s="25">
        <f>IFERROR(VLOOKUP($A609,'TD SOP+PROFORM MOD'!$A$5:$AD$750,MATCH(AE$4,'TD SOP+PROFORM MOD'!$B$2:$AD$2,0)+1,0),0)+IFERROR(VLOOKUP($A609,'TD SOP+PROFORM MOD'!$A$5:$AD$750,MATCH(AE$2,'TD SOP+PROFORM MOD'!$B$2:$AD$2,0)+1,0),0)</f>
        <v>0</v>
      </c>
      <c r="AF609" s="26" t="str">
        <f t="shared" si="153"/>
        <v/>
      </c>
      <c r="AG609" s="25">
        <f>IFERROR(VLOOKUP($A609,'TD SOP+PROFORM MOD'!$A$5:$AD$750,MATCH(AG$4,'TD SOP+PROFORM MOD'!$B$2:$AD$2,0)+1,0),0)+IFERROR(VLOOKUP($A609,'TD SOP+PROFORM MOD'!$A$5:$AD$750,MATCH(AG$2,'TD SOP+PROFORM MOD'!$B$2:$AD$2,0)+1,0),0)</f>
        <v>0</v>
      </c>
      <c r="AH609" s="25">
        <f>IFERROR(VLOOKUP($A609,'TD SOP+PROFORM MOD'!$A$5:$AD$750,MATCH(AH$4,'TD SOP+PROFORM MOD'!$B$2:$AD$2,0)+1,0),0)+IFERROR(VLOOKUP($A609,'TD SOP+PROFORM MOD'!$A$5:$AD$750,MATCH(AH$2,'TD SOP+PROFORM MOD'!$B$2:$AD$2,0)+1,0),0)</f>
        <v>0</v>
      </c>
      <c r="AI609" s="26" t="str">
        <f t="shared" si="154"/>
        <v/>
      </c>
      <c r="AJ609" s="25">
        <f>IFERROR(VLOOKUP($A609,'TD SOP+PROFORM MOD'!$A$5:$AD$750,MATCH(AJ$4,'TD SOP+PROFORM MOD'!$B$2:$AD$2,0)+1,0),0)+IFERROR(VLOOKUP($A609,'TD SOP+PROFORM MOD'!$A$5:$AD$750,MATCH(AJ$2,'TD SOP+PROFORM MOD'!$B$2:$AD$2,0)+1,0),0)</f>
        <v>0</v>
      </c>
      <c r="AK609" s="25">
        <f>IFERROR(VLOOKUP($A609,'TD SOP+PROFORM MOD'!$A$5:$AD$750,MATCH(AK$4,'TD SOP+PROFORM MOD'!$B$2:$AD$2,0)+1,0),0)+IFERROR(VLOOKUP($A609,'TD SOP+PROFORM MOD'!$A$5:$AD$750,MATCH(AK$2,'TD SOP+PROFORM MOD'!$B$2:$AD$2,0)+1,0),0)</f>
        <v>0</v>
      </c>
      <c r="AL609" s="26" t="str">
        <f t="shared" si="155"/>
        <v/>
      </c>
      <c r="AM609" s="25">
        <f t="shared" si="157"/>
        <v>0</v>
      </c>
      <c r="AN609" s="25">
        <f t="shared" si="157"/>
        <v>0</v>
      </c>
      <c r="AO609" s="26" t="str">
        <f t="shared" si="156"/>
        <v/>
      </c>
      <c r="AR609" s="25">
        <f>SUMIF('B&amp;S YTD LFY'!B:B,"="&amp;A609,'B&amp;S YTD LFY'!C:C)</f>
        <v>0</v>
      </c>
      <c r="AS609" s="25">
        <f t="shared" si="158"/>
        <v>0</v>
      </c>
      <c r="AT609" s="25"/>
    </row>
    <row r="610" spans="1:46" x14ac:dyDescent="0.35">
      <c r="A610" s="24">
        <f>IF(AND('TD SOP+PROFORM MOD'!A607&lt;&gt;"",'TD SOP+PROFORM MOD'!A607&lt;&gt;"TOTAL"),'TD SOP+PROFORM MOD'!A607,0)</f>
        <v>0</v>
      </c>
      <c r="C610" s="25" t="str">
        <f>IFERROR(VLOOKUP($A610,'TD SOP+PROFORM MOD'!$A$5:$AD$750,MATCH(C$4,'TD SOP+PROFORM MOD'!$B$2:$AT$2,0)+1,0),"")</f>
        <v/>
      </c>
      <c r="D610" s="25" t="str">
        <f>IFERROR(VLOOKUP($A610,'TD SOP+PROFORM MOD'!$A$5:$AD$750,MATCH(D$4,'TD SOP+PROFORM MOD'!$B$2:$AT$2,0)+1,0),"")</f>
        <v/>
      </c>
      <c r="E610" s="26" t="str">
        <f t="shared" si="144"/>
        <v/>
      </c>
      <c r="F610" s="25" t="str">
        <f>IFERROR(VLOOKUP($A610,'TD SOP+PROFORM MOD'!$A$5:$AD$750,MATCH(F$4,'TD SOP+PROFORM MOD'!$B$2:$AT$2,0)+1,0),"")</f>
        <v/>
      </c>
      <c r="G610" s="25" t="str">
        <f>IFERROR(VLOOKUP($A610,'TD SOP+PROFORM MOD'!$A$5:$AD$750,MATCH(G$4,'TD SOP+PROFORM MOD'!$B$2:$AT$2,0)+1,0),"")</f>
        <v/>
      </c>
      <c r="H610" s="26" t="str">
        <f t="shared" si="145"/>
        <v/>
      </c>
      <c r="I610" s="25" t="str">
        <f>IFERROR(VLOOKUP($A610,'TD SOP+PROFORM MOD'!$A$5:$AD$750,MATCH(I$4,'TD SOP+PROFORM MOD'!$B$2:$AT$2,0)+1,0),"")</f>
        <v/>
      </c>
      <c r="J610" s="25" t="str">
        <f>IFERROR(VLOOKUP($A610,'TD SOP+PROFORM MOD'!$A$5:$AD$750,MATCH(J$4,'TD SOP+PROFORM MOD'!$B$2:$AT$2,0)+1,0),"")</f>
        <v/>
      </c>
      <c r="K610" s="26" t="str">
        <f t="shared" si="146"/>
        <v/>
      </c>
      <c r="L610" s="25" t="str">
        <f>IFERROR(VLOOKUP($A610,'TD SOP+PROFORM MOD'!$A$5:$AD$750,MATCH(L$4,'TD SOP+PROFORM MOD'!$B$2:$AT$2,0)+1,0),"")</f>
        <v/>
      </c>
      <c r="M610" s="25" t="str">
        <f>IFERROR(VLOOKUP($A610,'TD SOP+PROFORM MOD'!$A$5:$AD$750,MATCH(M$4,'TD SOP+PROFORM MOD'!$B$2:$AT$2,0)+1,0),"")</f>
        <v/>
      </c>
      <c r="N610" s="26" t="str">
        <f t="shared" si="147"/>
        <v/>
      </c>
      <c r="O610" s="25">
        <f>IFERROR(VLOOKUP($A610,'TD SOP+PROFORM MOD'!$A$5:$AD$750,MATCH(O$4,'TD SOP+PROFORM MOD'!$B$2:$AD$2,0)+1,0),0)+IFERROR(VLOOKUP($A610,'TD SOP+PROFORM MOD'!$A$5:$AD$750,MATCH(O$2,'TD SOP+PROFORM MOD'!$B$2:$AD$2,0)+1,0),0)</f>
        <v>0</v>
      </c>
      <c r="P610" s="25">
        <f>IFERROR(VLOOKUP($A610,'TD SOP+PROFORM MOD'!$A$5:$AD$750,MATCH(P$4,'TD SOP+PROFORM MOD'!$B$2:$AD$2,0)+1,0),0)+IFERROR(VLOOKUP($A610,'TD SOP+PROFORM MOD'!$A$5:$AD$750,MATCH(P$2,'TD SOP+PROFORM MOD'!$B$2:$AD$2,0)+1,0),0)</f>
        <v>0</v>
      </c>
      <c r="Q610" s="26" t="str">
        <f t="shared" si="148"/>
        <v/>
      </c>
      <c r="R610" s="25">
        <f>IFERROR(VLOOKUP($A610,'TD SOP+PROFORM MOD'!$A$5:$AD$750,MATCH(R$4,'TD SOP+PROFORM MOD'!$B$2:$AD$2,0)+1,0),0)+IFERROR(VLOOKUP($A610,'TD SOP+PROFORM MOD'!$A$5:$AD$750,MATCH(R$2,'TD SOP+PROFORM MOD'!$B$2:$AD$2,0)+1,0),0)</f>
        <v>0</v>
      </c>
      <c r="S610" s="25">
        <f>IFERROR(VLOOKUP($A610,'TD SOP+PROFORM MOD'!$A$5:$AD$750,MATCH(S$4,'TD SOP+PROFORM MOD'!$B$2:$AD$2,0)+1,0),0)+IFERROR(VLOOKUP($A610,'TD SOP+PROFORM MOD'!$A$5:$AD$750,MATCH(S$2,'TD SOP+PROFORM MOD'!$B$2:$AD$2,0)+1,0),0)</f>
        <v>0</v>
      </c>
      <c r="T610" s="26" t="str">
        <f t="shared" si="149"/>
        <v/>
      </c>
      <c r="U610" s="25">
        <f>IFERROR(VLOOKUP($A610,'TD SOP+PROFORM MOD'!$A$5:$AD$750,MATCH(U$4,'TD SOP+PROFORM MOD'!$B$2:$AD$2,0)+1,0),0)+IFERROR(VLOOKUP($A610,'TD SOP+PROFORM MOD'!$A$5:$AD$750,MATCH(U$2,'TD SOP+PROFORM MOD'!$B$2:$AD$2,0)+1,0),0)</f>
        <v>0</v>
      </c>
      <c r="V610" s="25">
        <f>IFERROR(VLOOKUP($A610,'TD SOP+PROFORM MOD'!$A$5:$AD$750,MATCH(V$4,'TD SOP+PROFORM MOD'!$B$2:$AD$2,0)+1,0),0)+IFERROR(VLOOKUP($A610,'TD SOP+PROFORM MOD'!$A$5:$AD$750,MATCH(V$2,'TD SOP+PROFORM MOD'!$B$2:$AD$2,0)+1,0),0)</f>
        <v>0</v>
      </c>
      <c r="W610" s="26" t="str">
        <f t="shared" si="150"/>
        <v/>
      </c>
      <c r="X610" s="25">
        <f>IFERROR(VLOOKUP($A610,'TD SOP+PROFORM MOD'!$A$5:$AD$750,MATCH(X$4,'TD SOP+PROFORM MOD'!$B$2:$AD$2,0)+1,0),0)+IFERROR(VLOOKUP($A610,'TD SOP+PROFORM MOD'!$A$5:$AD$750,MATCH(X$2,'TD SOP+PROFORM MOD'!$B$2:$AD$2,0)+1,0),0)</f>
        <v>0</v>
      </c>
      <c r="Y610" s="25">
        <f>IFERROR(VLOOKUP($A610,'TD SOP+PROFORM MOD'!$A$5:$AD$750,MATCH(Y$4,'TD SOP+PROFORM MOD'!$B$2:$AD$2,0)+1,0),0)+IFERROR(VLOOKUP($A610,'TD SOP+PROFORM MOD'!$A$5:$AD$750,MATCH(Y$2,'TD SOP+PROFORM MOD'!$B$2:$AD$2,0)+1,0),0)</f>
        <v>0</v>
      </c>
      <c r="Z610" s="26" t="str">
        <f t="shared" si="151"/>
        <v/>
      </c>
      <c r="AA610" s="25">
        <f>IFERROR(VLOOKUP($A610,'TD SOP+PROFORM MOD'!$A$5:$AD$750,MATCH(AA$4,'TD SOP+PROFORM MOD'!$B$2:$AD$2,0)+1,0),0)+IFERROR(VLOOKUP($A610,'TD SOP+PROFORM MOD'!$A$5:$AD$750,MATCH(AA$2,'TD SOP+PROFORM MOD'!$B$2:$AD$2,0)+1,0),0)</f>
        <v>0</v>
      </c>
      <c r="AB610" s="25">
        <f>IFERROR(VLOOKUP($A610,'TD SOP+PROFORM MOD'!$A$5:$AD$750,MATCH(AB$4,'TD SOP+PROFORM MOD'!$B$2:$AD$2,0)+1,0),0)+IFERROR(VLOOKUP($A610,'TD SOP+PROFORM MOD'!$A$5:$AD$750,MATCH(AB$2,'TD SOP+PROFORM MOD'!$B$2:$AD$2,0)+1,0),0)</f>
        <v>0</v>
      </c>
      <c r="AC610" s="26" t="str">
        <f t="shared" si="152"/>
        <v/>
      </c>
      <c r="AD610" s="25">
        <f>IFERROR(VLOOKUP($A610,'TD SOP+PROFORM MOD'!$A$5:$AD$750,MATCH(AD$4,'TD SOP+PROFORM MOD'!$B$2:$AD$2,0)+1,0),0)+IFERROR(VLOOKUP($A610,'TD SOP+PROFORM MOD'!$A$5:$AD$750,MATCH(AD$2,'TD SOP+PROFORM MOD'!$B$2:$AD$2,0)+1,0),0)</f>
        <v>0</v>
      </c>
      <c r="AE610" s="25">
        <f>IFERROR(VLOOKUP($A610,'TD SOP+PROFORM MOD'!$A$5:$AD$750,MATCH(AE$4,'TD SOP+PROFORM MOD'!$B$2:$AD$2,0)+1,0),0)+IFERROR(VLOOKUP($A610,'TD SOP+PROFORM MOD'!$A$5:$AD$750,MATCH(AE$2,'TD SOP+PROFORM MOD'!$B$2:$AD$2,0)+1,0),0)</f>
        <v>0</v>
      </c>
      <c r="AF610" s="26" t="str">
        <f t="shared" si="153"/>
        <v/>
      </c>
      <c r="AG610" s="25">
        <f>IFERROR(VLOOKUP($A610,'TD SOP+PROFORM MOD'!$A$5:$AD$750,MATCH(AG$4,'TD SOP+PROFORM MOD'!$B$2:$AD$2,0)+1,0),0)+IFERROR(VLOOKUP($A610,'TD SOP+PROFORM MOD'!$A$5:$AD$750,MATCH(AG$2,'TD SOP+PROFORM MOD'!$B$2:$AD$2,0)+1,0),0)</f>
        <v>0</v>
      </c>
      <c r="AH610" s="25">
        <f>IFERROR(VLOOKUP($A610,'TD SOP+PROFORM MOD'!$A$5:$AD$750,MATCH(AH$4,'TD SOP+PROFORM MOD'!$B$2:$AD$2,0)+1,0),0)+IFERROR(VLOOKUP($A610,'TD SOP+PROFORM MOD'!$A$5:$AD$750,MATCH(AH$2,'TD SOP+PROFORM MOD'!$B$2:$AD$2,0)+1,0),0)</f>
        <v>0</v>
      </c>
      <c r="AI610" s="26" t="str">
        <f t="shared" si="154"/>
        <v/>
      </c>
      <c r="AJ610" s="25">
        <f>IFERROR(VLOOKUP($A610,'TD SOP+PROFORM MOD'!$A$5:$AD$750,MATCH(AJ$4,'TD SOP+PROFORM MOD'!$B$2:$AD$2,0)+1,0),0)+IFERROR(VLOOKUP($A610,'TD SOP+PROFORM MOD'!$A$5:$AD$750,MATCH(AJ$2,'TD SOP+PROFORM MOD'!$B$2:$AD$2,0)+1,0),0)</f>
        <v>0</v>
      </c>
      <c r="AK610" s="25">
        <f>IFERROR(VLOOKUP($A610,'TD SOP+PROFORM MOD'!$A$5:$AD$750,MATCH(AK$4,'TD SOP+PROFORM MOD'!$B$2:$AD$2,0)+1,0),0)+IFERROR(VLOOKUP($A610,'TD SOP+PROFORM MOD'!$A$5:$AD$750,MATCH(AK$2,'TD SOP+PROFORM MOD'!$B$2:$AD$2,0)+1,0),0)</f>
        <v>0</v>
      </c>
      <c r="AL610" s="26" t="str">
        <f t="shared" si="155"/>
        <v/>
      </c>
      <c r="AM610" s="25">
        <f t="shared" si="157"/>
        <v>0</v>
      </c>
      <c r="AN610" s="25">
        <f t="shared" si="157"/>
        <v>0</v>
      </c>
      <c r="AO610" s="26" t="str">
        <f t="shared" si="156"/>
        <v/>
      </c>
      <c r="AR610" s="25">
        <f>SUMIF('B&amp;S YTD LFY'!B:B,"="&amp;A610,'B&amp;S YTD LFY'!C:C)</f>
        <v>0</v>
      </c>
      <c r="AS610" s="25">
        <f t="shared" si="158"/>
        <v>0</v>
      </c>
      <c r="AT610" s="25"/>
    </row>
    <row r="611" spans="1:46" x14ac:dyDescent="0.35">
      <c r="A611" s="24">
        <f>IF(AND('TD SOP+PROFORM MOD'!A608&lt;&gt;"",'TD SOP+PROFORM MOD'!A608&lt;&gt;"TOTAL"),'TD SOP+PROFORM MOD'!A608,0)</f>
        <v>0</v>
      </c>
      <c r="C611" s="25" t="str">
        <f>IFERROR(VLOOKUP($A611,'TD SOP+PROFORM MOD'!$A$5:$AD$750,MATCH(C$4,'TD SOP+PROFORM MOD'!$B$2:$AT$2,0)+1,0),"")</f>
        <v/>
      </c>
      <c r="D611" s="25" t="str">
        <f>IFERROR(VLOOKUP($A611,'TD SOP+PROFORM MOD'!$A$5:$AD$750,MATCH(D$4,'TD SOP+PROFORM MOD'!$B$2:$AT$2,0)+1,0),"")</f>
        <v/>
      </c>
      <c r="E611" s="26" t="str">
        <f t="shared" si="144"/>
        <v/>
      </c>
      <c r="F611" s="25" t="str">
        <f>IFERROR(VLOOKUP($A611,'TD SOP+PROFORM MOD'!$A$5:$AD$750,MATCH(F$4,'TD SOP+PROFORM MOD'!$B$2:$AT$2,0)+1,0),"")</f>
        <v/>
      </c>
      <c r="G611" s="25" t="str">
        <f>IFERROR(VLOOKUP($A611,'TD SOP+PROFORM MOD'!$A$5:$AD$750,MATCH(G$4,'TD SOP+PROFORM MOD'!$B$2:$AT$2,0)+1,0),"")</f>
        <v/>
      </c>
      <c r="H611" s="26" t="str">
        <f t="shared" si="145"/>
        <v/>
      </c>
      <c r="I611" s="25" t="str">
        <f>IFERROR(VLOOKUP($A611,'TD SOP+PROFORM MOD'!$A$5:$AD$750,MATCH(I$4,'TD SOP+PROFORM MOD'!$B$2:$AT$2,0)+1,0),"")</f>
        <v/>
      </c>
      <c r="J611" s="25" t="str">
        <f>IFERROR(VLOOKUP($A611,'TD SOP+PROFORM MOD'!$A$5:$AD$750,MATCH(J$4,'TD SOP+PROFORM MOD'!$B$2:$AT$2,0)+1,0),"")</f>
        <v/>
      </c>
      <c r="K611" s="26" t="str">
        <f t="shared" si="146"/>
        <v/>
      </c>
      <c r="L611" s="25" t="str">
        <f>IFERROR(VLOOKUP($A611,'TD SOP+PROFORM MOD'!$A$5:$AD$750,MATCH(L$4,'TD SOP+PROFORM MOD'!$B$2:$AT$2,0)+1,0),"")</f>
        <v/>
      </c>
      <c r="M611" s="25" t="str">
        <f>IFERROR(VLOOKUP($A611,'TD SOP+PROFORM MOD'!$A$5:$AD$750,MATCH(M$4,'TD SOP+PROFORM MOD'!$B$2:$AT$2,0)+1,0),"")</f>
        <v/>
      </c>
      <c r="N611" s="26" t="str">
        <f t="shared" si="147"/>
        <v/>
      </c>
      <c r="O611" s="25">
        <f>IFERROR(VLOOKUP($A611,'TD SOP+PROFORM MOD'!$A$5:$AD$750,MATCH(O$4,'TD SOP+PROFORM MOD'!$B$2:$AD$2,0)+1,0),0)+IFERROR(VLOOKUP($A611,'TD SOP+PROFORM MOD'!$A$5:$AD$750,MATCH(O$2,'TD SOP+PROFORM MOD'!$B$2:$AD$2,0)+1,0),0)</f>
        <v>0</v>
      </c>
      <c r="P611" s="25">
        <f>IFERROR(VLOOKUP($A611,'TD SOP+PROFORM MOD'!$A$5:$AD$750,MATCH(P$4,'TD SOP+PROFORM MOD'!$B$2:$AD$2,0)+1,0),0)+IFERROR(VLOOKUP($A611,'TD SOP+PROFORM MOD'!$A$5:$AD$750,MATCH(P$2,'TD SOP+PROFORM MOD'!$B$2:$AD$2,0)+1,0),0)</f>
        <v>0</v>
      </c>
      <c r="Q611" s="26" t="str">
        <f t="shared" si="148"/>
        <v/>
      </c>
      <c r="R611" s="25">
        <f>IFERROR(VLOOKUP($A611,'TD SOP+PROFORM MOD'!$A$5:$AD$750,MATCH(R$4,'TD SOP+PROFORM MOD'!$B$2:$AD$2,0)+1,0),0)+IFERROR(VLOOKUP($A611,'TD SOP+PROFORM MOD'!$A$5:$AD$750,MATCH(R$2,'TD SOP+PROFORM MOD'!$B$2:$AD$2,0)+1,0),0)</f>
        <v>0</v>
      </c>
      <c r="S611" s="25">
        <f>IFERROR(VLOOKUP($A611,'TD SOP+PROFORM MOD'!$A$5:$AD$750,MATCH(S$4,'TD SOP+PROFORM MOD'!$B$2:$AD$2,0)+1,0),0)+IFERROR(VLOOKUP($A611,'TD SOP+PROFORM MOD'!$A$5:$AD$750,MATCH(S$2,'TD SOP+PROFORM MOD'!$B$2:$AD$2,0)+1,0),0)</f>
        <v>0</v>
      </c>
      <c r="T611" s="26" t="str">
        <f t="shared" si="149"/>
        <v/>
      </c>
      <c r="U611" s="25">
        <f>IFERROR(VLOOKUP($A611,'TD SOP+PROFORM MOD'!$A$5:$AD$750,MATCH(U$4,'TD SOP+PROFORM MOD'!$B$2:$AD$2,0)+1,0),0)+IFERROR(VLOOKUP($A611,'TD SOP+PROFORM MOD'!$A$5:$AD$750,MATCH(U$2,'TD SOP+PROFORM MOD'!$B$2:$AD$2,0)+1,0),0)</f>
        <v>0</v>
      </c>
      <c r="V611" s="25">
        <f>IFERROR(VLOOKUP($A611,'TD SOP+PROFORM MOD'!$A$5:$AD$750,MATCH(V$4,'TD SOP+PROFORM MOD'!$B$2:$AD$2,0)+1,0),0)+IFERROR(VLOOKUP($A611,'TD SOP+PROFORM MOD'!$A$5:$AD$750,MATCH(V$2,'TD SOP+PROFORM MOD'!$B$2:$AD$2,0)+1,0),0)</f>
        <v>0</v>
      </c>
      <c r="W611" s="26" t="str">
        <f t="shared" si="150"/>
        <v/>
      </c>
      <c r="X611" s="25">
        <f>IFERROR(VLOOKUP($A611,'TD SOP+PROFORM MOD'!$A$5:$AD$750,MATCH(X$4,'TD SOP+PROFORM MOD'!$B$2:$AD$2,0)+1,0),0)+IFERROR(VLOOKUP($A611,'TD SOP+PROFORM MOD'!$A$5:$AD$750,MATCH(X$2,'TD SOP+PROFORM MOD'!$B$2:$AD$2,0)+1,0),0)</f>
        <v>0</v>
      </c>
      <c r="Y611" s="25">
        <f>IFERROR(VLOOKUP($A611,'TD SOP+PROFORM MOD'!$A$5:$AD$750,MATCH(Y$4,'TD SOP+PROFORM MOD'!$B$2:$AD$2,0)+1,0),0)+IFERROR(VLOOKUP($A611,'TD SOP+PROFORM MOD'!$A$5:$AD$750,MATCH(Y$2,'TD SOP+PROFORM MOD'!$B$2:$AD$2,0)+1,0),0)</f>
        <v>0</v>
      </c>
      <c r="Z611" s="26" t="str">
        <f t="shared" si="151"/>
        <v/>
      </c>
      <c r="AA611" s="25">
        <f>IFERROR(VLOOKUP($A611,'TD SOP+PROFORM MOD'!$A$5:$AD$750,MATCH(AA$4,'TD SOP+PROFORM MOD'!$B$2:$AD$2,0)+1,0),0)+IFERROR(VLOOKUP($A611,'TD SOP+PROFORM MOD'!$A$5:$AD$750,MATCH(AA$2,'TD SOP+PROFORM MOD'!$B$2:$AD$2,0)+1,0),0)</f>
        <v>0</v>
      </c>
      <c r="AB611" s="25">
        <f>IFERROR(VLOOKUP($A611,'TD SOP+PROFORM MOD'!$A$5:$AD$750,MATCH(AB$4,'TD SOP+PROFORM MOD'!$B$2:$AD$2,0)+1,0),0)+IFERROR(VLOOKUP($A611,'TD SOP+PROFORM MOD'!$A$5:$AD$750,MATCH(AB$2,'TD SOP+PROFORM MOD'!$B$2:$AD$2,0)+1,0),0)</f>
        <v>0</v>
      </c>
      <c r="AC611" s="26" t="str">
        <f t="shared" si="152"/>
        <v/>
      </c>
      <c r="AD611" s="25">
        <f>IFERROR(VLOOKUP($A611,'TD SOP+PROFORM MOD'!$A$5:$AD$750,MATCH(AD$4,'TD SOP+PROFORM MOD'!$B$2:$AD$2,0)+1,0),0)+IFERROR(VLOOKUP($A611,'TD SOP+PROFORM MOD'!$A$5:$AD$750,MATCH(AD$2,'TD SOP+PROFORM MOD'!$B$2:$AD$2,0)+1,0),0)</f>
        <v>0</v>
      </c>
      <c r="AE611" s="25">
        <f>IFERROR(VLOOKUP($A611,'TD SOP+PROFORM MOD'!$A$5:$AD$750,MATCH(AE$4,'TD SOP+PROFORM MOD'!$B$2:$AD$2,0)+1,0),0)+IFERROR(VLOOKUP($A611,'TD SOP+PROFORM MOD'!$A$5:$AD$750,MATCH(AE$2,'TD SOP+PROFORM MOD'!$B$2:$AD$2,0)+1,0),0)</f>
        <v>0</v>
      </c>
      <c r="AF611" s="26" t="str">
        <f t="shared" si="153"/>
        <v/>
      </c>
      <c r="AG611" s="25">
        <f>IFERROR(VLOOKUP($A611,'TD SOP+PROFORM MOD'!$A$5:$AD$750,MATCH(AG$4,'TD SOP+PROFORM MOD'!$B$2:$AD$2,0)+1,0),0)+IFERROR(VLOOKUP($A611,'TD SOP+PROFORM MOD'!$A$5:$AD$750,MATCH(AG$2,'TD SOP+PROFORM MOD'!$B$2:$AD$2,0)+1,0),0)</f>
        <v>0</v>
      </c>
      <c r="AH611" s="25">
        <f>IFERROR(VLOOKUP($A611,'TD SOP+PROFORM MOD'!$A$5:$AD$750,MATCH(AH$4,'TD SOP+PROFORM MOD'!$B$2:$AD$2,0)+1,0),0)+IFERROR(VLOOKUP($A611,'TD SOP+PROFORM MOD'!$A$5:$AD$750,MATCH(AH$2,'TD SOP+PROFORM MOD'!$B$2:$AD$2,0)+1,0),0)</f>
        <v>0</v>
      </c>
      <c r="AI611" s="26" t="str">
        <f t="shared" si="154"/>
        <v/>
      </c>
      <c r="AJ611" s="25">
        <f>IFERROR(VLOOKUP($A611,'TD SOP+PROFORM MOD'!$A$5:$AD$750,MATCH(AJ$4,'TD SOP+PROFORM MOD'!$B$2:$AD$2,0)+1,0),0)+IFERROR(VLOOKUP($A611,'TD SOP+PROFORM MOD'!$A$5:$AD$750,MATCH(AJ$2,'TD SOP+PROFORM MOD'!$B$2:$AD$2,0)+1,0),0)</f>
        <v>0</v>
      </c>
      <c r="AK611" s="25">
        <f>IFERROR(VLOOKUP($A611,'TD SOP+PROFORM MOD'!$A$5:$AD$750,MATCH(AK$4,'TD SOP+PROFORM MOD'!$B$2:$AD$2,0)+1,0),0)+IFERROR(VLOOKUP($A611,'TD SOP+PROFORM MOD'!$A$5:$AD$750,MATCH(AK$2,'TD SOP+PROFORM MOD'!$B$2:$AD$2,0)+1,0),0)</f>
        <v>0</v>
      </c>
      <c r="AL611" s="26" t="str">
        <f t="shared" si="155"/>
        <v/>
      </c>
      <c r="AM611" s="25">
        <f t="shared" si="157"/>
        <v>0</v>
      </c>
      <c r="AN611" s="25">
        <f t="shared" si="157"/>
        <v>0</v>
      </c>
      <c r="AO611" s="26" t="str">
        <f t="shared" si="156"/>
        <v/>
      </c>
      <c r="AR611" s="25">
        <f>SUMIF('B&amp;S YTD LFY'!B:B,"="&amp;A611,'B&amp;S YTD LFY'!C:C)</f>
        <v>0</v>
      </c>
      <c r="AS611" s="25">
        <f t="shared" si="158"/>
        <v>0</v>
      </c>
      <c r="AT611" s="25"/>
    </row>
    <row r="612" spans="1:46" x14ac:dyDescent="0.35">
      <c r="A612" s="24">
        <f>IF(AND('TD SOP+PROFORM MOD'!A609&lt;&gt;"",'TD SOP+PROFORM MOD'!A609&lt;&gt;"TOTAL"),'TD SOP+PROFORM MOD'!A609,0)</f>
        <v>0</v>
      </c>
      <c r="C612" s="25" t="str">
        <f>IFERROR(VLOOKUP($A612,'TD SOP+PROFORM MOD'!$A$5:$AD$750,MATCH(C$4,'TD SOP+PROFORM MOD'!$B$2:$AT$2,0)+1,0),"")</f>
        <v/>
      </c>
      <c r="D612" s="25" t="str">
        <f>IFERROR(VLOOKUP($A612,'TD SOP+PROFORM MOD'!$A$5:$AD$750,MATCH(D$4,'TD SOP+PROFORM MOD'!$B$2:$AT$2,0)+1,0),"")</f>
        <v/>
      </c>
      <c r="E612" s="26" t="str">
        <f t="shared" si="144"/>
        <v/>
      </c>
      <c r="F612" s="25" t="str">
        <f>IFERROR(VLOOKUP($A612,'TD SOP+PROFORM MOD'!$A$5:$AD$750,MATCH(F$4,'TD SOP+PROFORM MOD'!$B$2:$AT$2,0)+1,0),"")</f>
        <v/>
      </c>
      <c r="G612" s="25" t="str">
        <f>IFERROR(VLOOKUP($A612,'TD SOP+PROFORM MOD'!$A$5:$AD$750,MATCH(G$4,'TD SOP+PROFORM MOD'!$B$2:$AT$2,0)+1,0),"")</f>
        <v/>
      </c>
      <c r="H612" s="26" t="str">
        <f t="shared" si="145"/>
        <v/>
      </c>
      <c r="I612" s="25" t="str">
        <f>IFERROR(VLOOKUP($A612,'TD SOP+PROFORM MOD'!$A$5:$AD$750,MATCH(I$4,'TD SOP+PROFORM MOD'!$B$2:$AT$2,0)+1,0),"")</f>
        <v/>
      </c>
      <c r="J612" s="25" t="str">
        <f>IFERROR(VLOOKUP($A612,'TD SOP+PROFORM MOD'!$A$5:$AD$750,MATCH(J$4,'TD SOP+PROFORM MOD'!$B$2:$AT$2,0)+1,0),"")</f>
        <v/>
      </c>
      <c r="K612" s="26" t="str">
        <f t="shared" si="146"/>
        <v/>
      </c>
      <c r="L612" s="25" t="str">
        <f>IFERROR(VLOOKUP($A612,'TD SOP+PROFORM MOD'!$A$5:$AD$750,MATCH(L$4,'TD SOP+PROFORM MOD'!$B$2:$AT$2,0)+1,0),"")</f>
        <v/>
      </c>
      <c r="M612" s="25" t="str">
        <f>IFERROR(VLOOKUP($A612,'TD SOP+PROFORM MOD'!$A$5:$AD$750,MATCH(M$4,'TD SOP+PROFORM MOD'!$B$2:$AT$2,0)+1,0),"")</f>
        <v/>
      </c>
      <c r="N612" s="26" t="str">
        <f t="shared" si="147"/>
        <v/>
      </c>
      <c r="O612" s="25">
        <f>IFERROR(VLOOKUP($A612,'TD SOP+PROFORM MOD'!$A$5:$AD$750,MATCH(O$4,'TD SOP+PROFORM MOD'!$B$2:$AD$2,0)+1,0),0)+IFERROR(VLOOKUP($A612,'TD SOP+PROFORM MOD'!$A$5:$AD$750,MATCH(O$2,'TD SOP+PROFORM MOD'!$B$2:$AD$2,0)+1,0),0)</f>
        <v>0</v>
      </c>
      <c r="P612" s="25">
        <f>IFERROR(VLOOKUP($A612,'TD SOP+PROFORM MOD'!$A$5:$AD$750,MATCH(P$4,'TD SOP+PROFORM MOD'!$B$2:$AD$2,0)+1,0),0)+IFERROR(VLOOKUP($A612,'TD SOP+PROFORM MOD'!$A$5:$AD$750,MATCH(P$2,'TD SOP+PROFORM MOD'!$B$2:$AD$2,0)+1,0),0)</f>
        <v>0</v>
      </c>
      <c r="Q612" s="26" t="str">
        <f t="shared" si="148"/>
        <v/>
      </c>
      <c r="R612" s="25">
        <f>IFERROR(VLOOKUP($A612,'TD SOP+PROFORM MOD'!$A$5:$AD$750,MATCH(R$4,'TD SOP+PROFORM MOD'!$B$2:$AD$2,0)+1,0),0)+IFERROR(VLOOKUP($A612,'TD SOP+PROFORM MOD'!$A$5:$AD$750,MATCH(R$2,'TD SOP+PROFORM MOD'!$B$2:$AD$2,0)+1,0),0)</f>
        <v>0</v>
      </c>
      <c r="S612" s="25">
        <f>IFERROR(VLOOKUP($A612,'TD SOP+PROFORM MOD'!$A$5:$AD$750,MATCH(S$4,'TD SOP+PROFORM MOD'!$B$2:$AD$2,0)+1,0),0)+IFERROR(VLOOKUP($A612,'TD SOP+PROFORM MOD'!$A$5:$AD$750,MATCH(S$2,'TD SOP+PROFORM MOD'!$B$2:$AD$2,0)+1,0),0)</f>
        <v>0</v>
      </c>
      <c r="T612" s="26" t="str">
        <f t="shared" si="149"/>
        <v/>
      </c>
      <c r="U612" s="25">
        <f>IFERROR(VLOOKUP($A612,'TD SOP+PROFORM MOD'!$A$5:$AD$750,MATCH(U$4,'TD SOP+PROFORM MOD'!$B$2:$AD$2,0)+1,0),0)+IFERROR(VLOOKUP($A612,'TD SOP+PROFORM MOD'!$A$5:$AD$750,MATCH(U$2,'TD SOP+PROFORM MOD'!$B$2:$AD$2,0)+1,0),0)</f>
        <v>0</v>
      </c>
      <c r="V612" s="25">
        <f>IFERROR(VLOOKUP($A612,'TD SOP+PROFORM MOD'!$A$5:$AD$750,MATCH(V$4,'TD SOP+PROFORM MOD'!$B$2:$AD$2,0)+1,0),0)+IFERROR(VLOOKUP($A612,'TD SOP+PROFORM MOD'!$A$5:$AD$750,MATCH(V$2,'TD SOP+PROFORM MOD'!$B$2:$AD$2,0)+1,0),0)</f>
        <v>0</v>
      </c>
      <c r="W612" s="26" t="str">
        <f t="shared" si="150"/>
        <v/>
      </c>
      <c r="X612" s="25">
        <f>IFERROR(VLOOKUP($A612,'TD SOP+PROFORM MOD'!$A$5:$AD$750,MATCH(X$4,'TD SOP+PROFORM MOD'!$B$2:$AD$2,0)+1,0),0)+IFERROR(VLOOKUP($A612,'TD SOP+PROFORM MOD'!$A$5:$AD$750,MATCH(X$2,'TD SOP+PROFORM MOD'!$B$2:$AD$2,0)+1,0),0)</f>
        <v>0</v>
      </c>
      <c r="Y612" s="25">
        <f>IFERROR(VLOOKUP($A612,'TD SOP+PROFORM MOD'!$A$5:$AD$750,MATCH(Y$4,'TD SOP+PROFORM MOD'!$B$2:$AD$2,0)+1,0),0)+IFERROR(VLOOKUP($A612,'TD SOP+PROFORM MOD'!$A$5:$AD$750,MATCH(Y$2,'TD SOP+PROFORM MOD'!$B$2:$AD$2,0)+1,0),0)</f>
        <v>0</v>
      </c>
      <c r="Z612" s="26" t="str">
        <f t="shared" si="151"/>
        <v/>
      </c>
      <c r="AA612" s="25">
        <f>IFERROR(VLOOKUP($A612,'TD SOP+PROFORM MOD'!$A$5:$AD$750,MATCH(AA$4,'TD SOP+PROFORM MOD'!$B$2:$AD$2,0)+1,0),0)+IFERROR(VLOOKUP($A612,'TD SOP+PROFORM MOD'!$A$5:$AD$750,MATCH(AA$2,'TD SOP+PROFORM MOD'!$B$2:$AD$2,0)+1,0),0)</f>
        <v>0</v>
      </c>
      <c r="AB612" s="25">
        <f>IFERROR(VLOOKUP($A612,'TD SOP+PROFORM MOD'!$A$5:$AD$750,MATCH(AB$4,'TD SOP+PROFORM MOD'!$B$2:$AD$2,0)+1,0),0)+IFERROR(VLOOKUP($A612,'TD SOP+PROFORM MOD'!$A$5:$AD$750,MATCH(AB$2,'TD SOP+PROFORM MOD'!$B$2:$AD$2,0)+1,0),0)</f>
        <v>0</v>
      </c>
      <c r="AC612" s="26" t="str">
        <f t="shared" si="152"/>
        <v/>
      </c>
      <c r="AD612" s="25">
        <f>IFERROR(VLOOKUP($A612,'TD SOP+PROFORM MOD'!$A$5:$AD$750,MATCH(AD$4,'TD SOP+PROFORM MOD'!$B$2:$AD$2,0)+1,0),0)+IFERROR(VLOOKUP($A612,'TD SOP+PROFORM MOD'!$A$5:$AD$750,MATCH(AD$2,'TD SOP+PROFORM MOD'!$B$2:$AD$2,0)+1,0),0)</f>
        <v>0</v>
      </c>
      <c r="AE612" s="25">
        <f>IFERROR(VLOOKUP($A612,'TD SOP+PROFORM MOD'!$A$5:$AD$750,MATCH(AE$4,'TD SOP+PROFORM MOD'!$B$2:$AD$2,0)+1,0),0)+IFERROR(VLOOKUP($A612,'TD SOP+PROFORM MOD'!$A$5:$AD$750,MATCH(AE$2,'TD SOP+PROFORM MOD'!$B$2:$AD$2,0)+1,0),0)</f>
        <v>0</v>
      </c>
      <c r="AF612" s="26" t="str">
        <f t="shared" si="153"/>
        <v/>
      </c>
      <c r="AG612" s="25">
        <f>IFERROR(VLOOKUP($A612,'TD SOP+PROFORM MOD'!$A$5:$AD$750,MATCH(AG$4,'TD SOP+PROFORM MOD'!$B$2:$AD$2,0)+1,0),0)+IFERROR(VLOOKUP($A612,'TD SOP+PROFORM MOD'!$A$5:$AD$750,MATCH(AG$2,'TD SOP+PROFORM MOD'!$B$2:$AD$2,0)+1,0),0)</f>
        <v>0</v>
      </c>
      <c r="AH612" s="25">
        <f>IFERROR(VLOOKUP($A612,'TD SOP+PROFORM MOD'!$A$5:$AD$750,MATCH(AH$4,'TD SOP+PROFORM MOD'!$B$2:$AD$2,0)+1,0),0)+IFERROR(VLOOKUP($A612,'TD SOP+PROFORM MOD'!$A$5:$AD$750,MATCH(AH$2,'TD SOP+PROFORM MOD'!$B$2:$AD$2,0)+1,0),0)</f>
        <v>0</v>
      </c>
      <c r="AI612" s="26" t="str">
        <f t="shared" si="154"/>
        <v/>
      </c>
      <c r="AJ612" s="25">
        <f>IFERROR(VLOOKUP($A612,'TD SOP+PROFORM MOD'!$A$5:$AD$750,MATCH(AJ$4,'TD SOP+PROFORM MOD'!$B$2:$AD$2,0)+1,0),0)+IFERROR(VLOOKUP($A612,'TD SOP+PROFORM MOD'!$A$5:$AD$750,MATCH(AJ$2,'TD SOP+PROFORM MOD'!$B$2:$AD$2,0)+1,0),0)</f>
        <v>0</v>
      </c>
      <c r="AK612" s="25">
        <f>IFERROR(VLOOKUP($A612,'TD SOP+PROFORM MOD'!$A$5:$AD$750,MATCH(AK$4,'TD SOP+PROFORM MOD'!$B$2:$AD$2,0)+1,0),0)+IFERROR(VLOOKUP($A612,'TD SOP+PROFORM MOD'!$A$5:$AD$750,MATCH(AK$2,'TD SOP+PROFORM MOD'!$B$2:$AD$2,0)+1,0),0)</f>
        <v>0</v>
      </c>
      <c r="AL612" s="26" t="str">
        <f t="shared" si="155"/>
        <v/>
      </c>
      <c r="AM612" s="25">
        <f t="shared" si="157"/>
        <v>0</v>
      </c>
      <c r="AN612" s="25">
        <f t="shared" si="157"/>
        <v>0</v>
      </c>
      <c r="AO612" s="26" t="str">
        <f t="shared" si="156"/>
        <v/>
      </c>
      <c r="AR612" s="25">
        <f>SUMIF('B&amp;S YTD LFY'!B:B,"="&amp;A612,'B&amp;S YTD LFY'!C:C)</f>
        <v>0</v>
      </c>
      <c r="AS612" s="25">
        <f t="shared" si="158"/>
        <v>0</v>
      </c>
      <c r="AT612" s="25"/>
    </row>
    <row r="613" spans="1:46" x14ac:dyDescent="0.35">
      <c r="A613" s="24">
        <f>IF(AND('TD SOP+PROFORM MOD'!A610&lt;&gt;"",'TD SOP+PROFORM MOD'!A610&lt;&gt;"TOTAL"),'TD SOP+PROFORM MOD'!A610,0)</f>
        <v>0</v>
      </c>
      <c r="C613" s="25" t="str">
        <f>IFERROR(VLOOKUP($A613,'TD SOP+PROFORM MOD'!$A$5:$AD$750,MATCH(C$4,'TD SOP+PROFORM MOD'!$B$2:$AT$2,0)+1,0),"")</f>
        <v/>
      </c>
      <c r="D613" s="25" t="str">
        <f>IFERROR(VLOOKUP($A613,'TD SOP+PROFORM MOD'!$A$5:$AD$750,MATCH(D$4,'TD SOP+PROFORM MOD'!$B$2:$AT$2,0)+1,0),"")</f>
        <v/>
      </c>
      <c r="E613" s="26" t="str">
        <f t="shared" si="144"/>
        <v/>
      </c>
      <c r="F613" s="25" t="str">
        <f>IFERROR(VLOOKUP($A613,'TD SOP+PROFORM MOD'!$A$5:$AD$750,MATCH(F$4,'TD SOP+PROFORM MOD'!$B$2:$AT$2,0)+1,0),"")</f>
        <v/>
      </c>
      <c r="G613" s="25" t="str">
        <f>IFERROR(VLOOKUP($A613,'TD SOP+PROFORM MOD'!$A$5:$AD$750,MATCH(G$4,'TD SOP+PROFORM MOD'!$B$2:$AT$2,0)+1,0),"")</f>
        <v/>
      </c>
      <c r="H613" s="26" t="str">
        <f t="shared" si="145"/>
        <v/>
      </c>
      <c r="I613" s="25" t="str">
        <f>IFERROR(VLOOKUP($A613,'TD SOP+PROFORM MOD'!$A$5:$AD$750,MATCH(I$4,'TD SOP+PROFORM MOD'!$B$2:$AT$2,0)+1,0),"")</f>
        <v/>
      </c>
      <c r="J613" s="25" t="str">
        <f>IFERROR(VLOOKUP($A613,'TD SOP+PROFORM MOD'!$A$5:$AD$750,MATCH(J$4,'TD SOP+PROFORM MOD'!$B$2:$AT$2,0)+1,0),"")</f>
        <v/>
      </c>
      <c r="K613" s="26" t="str">
        <f t="shared" si="146"/>
        <v/>
      </c>
      <c r="L613" s="25" t="str">
        <f>IFERROR(VLOOKUP($A613,'TD SOP+PROFORM MOD'!$A$5:$AD$750,MATCH(L$4,'TD SOP+PROFORM MOD'!$B$2:$AT$2,0)+1,0),"")</f>
        <v/>
      </c>
      <c r="M613" s="25" t="str">
        <f>IFERROR(VLOOKUP($A613,'TD SOP+PROFORM MOD'!$A$5:$AD$750,MATCH(M$4,'TD SOP+PROFORM MOD'!$B$2:$AT$2,0)+1,0),"")</f>
        <v/>
      </c>
      <c r="N613" s="26" t="str">
        <f t="shared" si="147"/>
        <v/>
      </c>
      <c r="O613" s="25">
        <f>IFERROR(VLOOKUP($A613,'TD SOP+PROFORM MOD'!$A$5:$AD$750,MATCH(O$4,'TD SOP+PROFORM MOD'!$B$2:$AD$2,0)+1,0),0)+IFERROR(VLOOKUP($A613,'TD SOP+PROFORM MOD'!$A$5:$AD$750,MATCH(O$2,'TD SOP+PROFORM MOD'!$B$2:$AD$2,0)+1,0),0)</f>
        <v>0</v>
      </c>
      <c r="P613" s="25">
        <f>IFERROR(VLOOKUP($A613,'TD SOP+PROFORM MOD'!$A$5:$AD$750,MATCH(P$4,'TD SOP+PROFORM MOD'!$B$2:$AD$2,0)+1,0),0)+IFERROR(VLOOKUP($A613,'TD SOP+PROFORM MOD'!$A$5:$AD$750,MATCH(P$2,'TD SOP+PROFORM MOD'!$B$2:$AD$2,0)+1,0),0)</f>
        <v>0</v>
      </c>
      <c r="Q613" s="26" t="str">
        <f t="shared" si="148"/>
        <v/>
      </c>
      <c r="R613" s="25">
        <f>IFERROR(VLOOKUP($A613,'TD SOP+PROFORM MOD'!$A$5:$AD$750,MATCH(R$4,'TD SOP+PROFORM MOD'!$B$2:$AD$2,0)+1,0),0)+IFERROR(VLOOKUP($A613,'TD SOP+PROFORM MOD'!$A$5:$AD$750,MATCH(R$2,'TD SOP+PROFORM MOD'!$B$2:$AD$2,0)+1,0),0)</f>
        <v>0</v>
      </c>
      <c r="S613" s="25">
        <f>IFERROR(VLOOKUP($A613,'TD SOP+PROFORM MOD'!$A$5:$AD$750,MATCH(S$4,'TD SOP+PROFORM MOD'!$B$2:$AD$2,0)+1,0),0)+IFERROR(VLOOKUP($A613,'TD SOP+PROFORM MOD'!$A$5:$AD$750,MATCH(S$2,'TD SOP+PROFORM MOD'!$B$2:$AD$2,0)+1,0),0)</f>
        <v>0</v>
      </c>
      <c r="T613" s="26" t="str">
        <f t="shared" si="149"/>
        <v/>
      </c>
      <c r="U613" s="25">
        <f>IFERROR(VLOOKUP($A613,'TD SOP+PROFORM MOD'!$A$5:$AD$750,MATCH(U$4,'TD SOP+PROFORM MOD'!$B$2:$AD$2,0)+1,0),0)+IFERROR(VLOOKUP($A613,'TD SOP+PROFORM MOD'!$A$5:$AD$750,MATCH(U$2,'TD SOP+PROFORM MOD'!$B$2:$AD$2,0)+1,0),0)</f>
        <v>0</v>
      </c>
      <c r="V613" s="25">
        <f>IFERROR(VLOOKUP($A613,'TD SOP+PROFORM MOD'!$A$5:$AD$750,MATCH(V$4,'TD SOP+PROFORM MOD'!$B$2:$AD$2,0)+1,0),0)+IFERROR(VLOOKUP($A613,'TD SOP+PROFORM MOD'!$A$5:$AD$750,MATCH(V$2,'TD SOP+PROFORM MOD'!$B$2:$AD$2,0)+1,0),0)</f>
        <v>0</v>
      </c>
      <c r="W613" s="26" t="str">
        <f t="shared" si="150"/>
        <v/>
      </c>
      <c r="X613" s="25">
        <f>IFERROR(VLOOKUP($A613,'TD SOP+PROFORM MOD'!$A$5:$AD$750,MATCH(X$4,'TD SOP+PROFORM MOD'!$B$2:$AD$2,0)+1,0),0)+IFERROR(VLOOKUP($A613,'TD SOP+PROFORM MOD'!$A$5:$AD$750,MATCH(X$2,'TD SOP+PROFORM MOD'!$B$2:$AD$2,0)+1,0),0)</f>
        <v>0</v>
      </c>
      <c r="Y613" s="25">
        <f>IFERROR(VLOOKUP($A613,'TD SOP+PROFORM MOD'!$A$5:$AD$750,MATCH(Y$4,'TD SOP+PROFORM MOD'!$B$2:$AD$2,0)+1,0),0)+IFERROR(VLOOKUP($A613,'TD SOP+PROFORM MOD'!$A$5:$AD$750,MATCH(Y$2,'TD SOP+PROFORM MOD'!$B$2:$AD$2,0)+1,0),0)</f>
        <v>0</v>
      </c>
      <c r="Z613" s="26" t="str">
        <f t="shared" si="151"/>
        <v/>
      </c>
      <c r="AA613" s="25">
        <f>IFERROR(VLOOKUP($A613,'TD SOP+PROFORM MOD'!$A$5:$AD$750,MATCH(AA$4,'TD SOP+PROFORM MOD'!$B$2:$AD$2,0)+1,0),0)+IFERROR(VLOOKUP($A613,'TD SOP+PROFORM MOD'!$A$5:$AD$750,MATCH(AA$2,'TD SOP+PROFORM MOD'!$B$2:$AD$2,0)+1,0),0)</f>
        <v>0</v>
      </c>
      <c r="AB613" s="25">
        <f>IFERROR(VLOOKUP($A613,'TD SOP+PROFORM MOD'!$A$5:$AD$750,MATCH(AB$4,'TD SOP+PROFORM MOD'!$B$2:$AD$2,0)+1,0),0)+IFERROR(VLOOKUP($A613,'TD SOP+PROFORM MOD'!$A$5:$AD$750,MATCH(AB$2,'TD SOP+PROFORM MOD'!$B$2:$AD$2,0)+1,0),0)</f>
        <v>0</v>
      </c>
      <c r="AC613" s="26" t="str">
        <f t="shared" si="152"/>
        <v/>
      </c>
      <c r="AD613" s="25">
        <f>IFERROR(VLOOKUP($A613,'TD SOP+PROFORM MOD'!$A$5:$AD$750,MATCH(AD$4,'TD SOP+PROFORM MOD'!$B$2:$AD$2,0)+1,0),0)+IFERROR(VLOOKUP($A613,'TD SOP+PROFORM MOD'!$A$5:$AD$750,MATCH(AD$2,'TD SOP+PROFORM MOD'!$B$2:$AD$2,0)+1,0),0)</f>
        <v>0</v>
      </c>
      <c r="AE613" s="25">
        <f>IFERROR(VLOOKUP($A613,'TD SOP+PROFORM MOD'!$A$5:$AD$750,MATCH(AE$4,'TD SOP+PROFORM MOD'!$B$2:$AD$2,0)+1,0),0)+IFERROR(VLOOKUP($A613,'TD SOP+PROFORM MOD'!$A$5:$AD$750,MATCH(AE$2,'TD SOP+PROFORM MOD'!$B$2:$AD$2,0)+1,0),0)</f>
        <v>0</v>
      </c>
      <c r="AF613" s="26" t="str">
        <f t="shared" si="153"/>
        <v/>
      </c>
      <c r="AG613" s="25">
        <f>IFERROR(VLOOKUP($A613,'TD SOP+PROFORM MOD'!$A$5:$AD$750,MATCH(AG$4,'TD SOP+PROFORM MOD'!$B$2:$AD$2,0)+1,0),0)+IFERROR(VLOOKUP($A613,'TD SOP+PROFORM MOD'!$A$5:$AD$750,MATCH(AG$2,'TD SOP+PROFORM MOD'!$B$2:$AD$2,0)+1,0),0)</f>
        <v>0</v>
      </c>
      <c r="AH613" s="25">
        <f>IFERROR(VLOOKUP($A613,'TD SOP+PROFORM MOD'!$A$5:$AD$750,MATCH(AH$4,'TD SOP+PROFORM MOD'!$B$2:$AD$2,0)+1,0),0)+IFERROR(VLOOKUP($A613,'TD SOP+PROFORM MOD'!$A$5:$AD$750,MATCH(AH$2,'TD SOP+PROFORM MOD'!$B$2:$AD$2,0)+1,0),0)</f>
        <v>0</v>
      </c>
      <c r="AI613" s="26" t="str">
        <f t="shared" si="154"/>
        <v/>
      </c>
      <c r="AJ613" s="25">
        <f>IFERROR(VLOOKUP($A613,'TD SOP+PROFORM MOD'!$A$5:$AD$750,MATCH(AJ$4,'TD SOP+PROFORM MOD'!$B$2:$AD$2,0)+1,0),0)+IFERROR(VLOOKUP($A613,'TD SOP+PROFORM MOD'!$A$5:$AD$750,MATCH(AJ$2,'TD SOP+PROFORM MOD'!$B$2:$AD$2,0)+1,0),0)</f>
        <v>0</v>
      </c>
      <c r="AK613" s="25">
        <f>IFERROR(VLOOKUP($A613,'TD SOP+PROFORM MOD'!$A$5:$AD$750,MATCH(AK$4,'TD SOP+PROFORM MOD'!$B$2:$AD$2,0)+1,0),0)+IFERROR(VLOOKUP($A613,'TD SOP+PROFORM MOD'!$A$5:$AD$750,MATCH(AK$2,'TD SOP+PROFORM MOD'!$B$2:$AD$2,0)+1,0),0)</f>
        <v>0</v>
      </c>
      <c r="AL613" s="26" t="str">
        <f t="shared" si="155"/>
        <v/>
      </c>
      <c r="AM613" s="25">
        <f t="shared" si="157"/>
        <v>0</v>
      </c>
      <c r="AN613" s="25">
        <f t="shared" si="157"/>
        <v>0</v>
      </c>
      <c r="AO613" s="26" t="str">
        <f t="shared" si="156"/>
        <v/>
      </c>
      <c r="AR613" s="25">
        <f>SUMIF('B&amp;S YTD LFY'!B:B,"="&amp;A613,'B&amp;S YTD LFY'!C:C)</f>
        <v>0</v>
      </c>
      <c r="AS613" s="25">
        <f t="shared" si="158"/>
        <v>0</v>
      </c>
      <c r="AT613" s="25"/>
    </row>
    <row r="614" spans="1:46" x14ac:dyDescent="0.35">
      <c r="A614" s="24">
        <f>IF(AND('TD SOP+PROFORM MOD'!A611&lt;&gt;"",'TD SOP+PROFORM MOD'!A611&lt;&gt;"TOTAL"),'TD SOP+PROFORM MOD'!A611,0)</f>
        <v>0</v>
      </c>
      <c r="C614" s="25" t="str">
        <f>IFERROR(VLOOKUP($A614,'TD SOP+PROFORM MOD'!$A$5:$AD$750,MATCH(C$4,'TD SOP+PROFORM MOD'!$B$2:$AT$2,0)+1,0),"")</f>
        <v/>
      </c>
      <c r="D614" s="25" t="str">
        <f>IFERROR(VLOOKUP($A614,'TD SOP+PROFORM MOD'!$A$5:$AD$750,MATCH(D$4,'TD SOP+PROFORM MOD'!$B$2:$AT$2,0)+1,0),"")</f>
        <v/>
      </c>
      <c r="E614" s="26" t="str">
        <f t="shared" si="144"/>
        <v/>
      </c>
      <c r="F614" s="25" t="str">
        <f>IFERROR(VLOOKUP($A614,'TD SOP+PROFORM MOD'!$A$5:$AD$750,MATCH(F$4,'TD SOP+PROFORM MOD'!$B$2:$AT$2,0)+1,0),"")</f>
        <v/>
      </c>
      <c r="G614" s="25" t="str">
        <f>IFERROR(VLOOKUP($A614,'TD SOP+PROFORM MOD'!$A$5:$AD$750,MATCH(G$4,'TD SOP+PROFORM MOD'!$B$2:$AT$2,0)+1,0),"")</f>
        <v/>
      </c>
      <c r="H614" s="26" t="str">
        <f t="shared" si="145"/>
        <v/>
      </c>
      <c r="I614" s="25" t="str">
        <f>IFERROR(VLOOKUP($A614,'TD SOP+PROFORM MOD'!$A$5:$AD$750,MATCH(I$4,'TD SOP+PROFORM MOD'!$B$2:$AT$2,0)+1,0),"")</f>
        <v/>
      </c>
      <c r="J614" s="25" t="str">
        <f>IFERROR(VLOOKUP($A614,'TD SOP+PROFORM MOD'!$A$5:$AD$750,MATCH(J$4,'TD SOP+PROFORM MOD'!$B$2:$AT$2,0)+1,0),"")</f>
        <v/>
      </c>
      <c r="K614" s="26" t="str">
        <f t="shared" si="146"/>
        <v/>
      </c>
      <c r="L614" s="25" t="str">
        <f>IFERROR(VLOOKUP($A614,'TD SOP+PROFORM MOD'!$A$5:$AD$750,MATCH(L$4,'TD SOP+PROFORM MOD'!$B$2:$AT$2,0)+1,0),"")</f>
        <v/>
      </c>
      <c r="M614" s="25" t="str">
        <f>IFERROR(VLOOKUP($A614,'TD SOP+PROFORM MOD'!$A$5:$AD$750,MATCH(M$4,'TD SOP+PROFORM MOD'!$B$2:$AT$2,0)+1,0),"")</f>
        <v/>
      </c>
      <c r="N614" s="26" t="str">
        <f t="shared" si="147"/>
        <v/>
      </c>
      <c r="O614" s="25">
        <f>IFERROR(VLOOKUP($A614,'TD SOP+PROFORM MOD'!$A$5:$AD$750,MATCH(O$4,'TD SOP+PROFORM MOD'!$B$2:$AD$2,0)+1,0),0)+IFERROR(VLOOKUP($A614,'TD SOP+PROFORM MOD'!$A$5:$AD$750,MATCH(O$2,'TD SOP+PROFORM MOD'!$B$2:$AD$2,0)+1,0),0)</f>
        <v>0</v>
      </c>
      <c r="P614" s="25">
        <f>IFERROR(VLOOKUP($A614,'TD SOP+PROFORM MOD'!$A$5:$AD$750,MATCH(P$4,'TD SOP+PROFORM MOD'!$B$2:$AD$2,0)+1,0),0)+IFERROR(VLOOKUP($A614,'TD SOP+PROFORM MOD'!$A$5:$AD$750,MATCH(P$2,'TD SOP+PROFORM MOD'!$B$2:$AD$2,0)+1,0),0)</f>
        <v>0</v>
      </c>
      <c r="Q614" s="26" t="str">
        <f t="shared" si="148"/>
        <v/>
      </c>
      <c r="R614" s="25">
        <f>IFERROR(VLOOKUP($A614,'TD SOP+PROFORM MOD'!$A$5:$AD$750,MATCH(R$4,'TD SOP+PROFORM MOD'!$B$2:$AD$2,0)+1,0),0)+IFERROR(VLOOKUP($A614,'TD SOP+PROFORM MOD'!$A$5:$AD$750,MATCH(R$2,'TD SOP+PROFORM MOD'!$B$2:$AD$2,0)+1,0),0)</f>
        <v>0</v>
      </c>
      <c r="S614" s="25">
        <f>IFERROR(VLOOKUP($A614,'TD SOP+PROFORM MOD'!$A$5:$AD$750,MATCH(S$4,'TD SOP+PROFORM MOD'!$B$2:$AD$2,0)+1,0),0)+IFERROR(VLOOKUP($A614,'TD SOP+PROFORM MOD'!$A$5:$AD$750,MATCH(S$2,'TD SOP+PROFORM MOD'!$B$2:$AD$2,0)+1,0),0)</f>
        <v>0</v>
      </c>
      <c r="T614" s="26" t="str">
        <f t="shared" si="149"/>
        <v/>
      </c>
      <c r="U614" s="25">
        <f>IFERROR(VLOOKUP($A614,'TD SOP+PROFORM MOD'!$A$5:$AD$750,MATCH(U$4,'TD SOP+PROFORM MOD'!$B$2:$AD$2,0)+1,0),0)+IFERROR(VLOOKUP($A614,'TD SOP+PROFORM MOD'!$A$5:$AD$750,MATCH(U$2,'TD SOP+PROFORM MOD'!$B$2:$AD$2,0)+1,0),0)</f>
        <v>0</v>
      </c>
      <c r="V614" s="25">
        <f>IFERROR(VLOOKUP($A614,'TD SOP+PROFORM MOD'!$A$5:$AD$750,MATCH(V$4,'TD SOP+PROFORM MOD'!$B$2:$AD$2,0)+1,0),0)+IFERROR(VLOOKUP($A614,'TD SOP+PROFORM MOD'!$A$5:$AD$750,MATCH(V$2,'TD SOP+PROFORM MOD'!$B$2:$AD$2,0)+1,0),0)</f>
        <v>0</v>
      </c>
      <c r="W614" s="26" t="str">
        <f t="shared" si="150"/>
        <v/>
      </c>
      <c r="X614" s="25">
        <f>IFERROR(VLOOKUP($A614,'TD SOP+PROFORM MOD'!$A$5:$AD$750,MATCH(X$4,'TD SOP+PROFORM MOD'!$B$2:$AD$2,0)+1,0),0)+IFERROR(VLOOKUP($A614,'TD SOP+PROFORM MOD'!$A$5:$AD$750,MATCH(X$2,'TD SOP+PROFORM MOD'!$B$2:$AD$2,0)+1,0),0)</f>
        <v>0</v>
      </c>
      <c r="Y614" s="25">
        <f>IFERROR(VLOOKUP($A614,'TD SOP+PROFORM MOD'!$A$5:$AD$750,MATCH(Y$4,'TD SOP+PROFORM MOD'!$B$2:$AD$2,0)+1,0),0)+IFERROR(VLOOKUP($A614,'TD SOP+PROFORM MOD'!$A$5:$AD$750,MATCH(Y$2,'TD SOP+PROFORM MOD'!$B$2:$AD$2,0)+1,0),0)</f>
        <v>0</v>
      </c>
      <c r="Z614" s="26" t="str">
        <f t="shared" si="151"/>
        <v/>
      </c>
      <c r="AA614" s="25">
        <f>IFERROR(VLOOKUP($A614,'TD SOP+PROFORM MOD'!$A$5:$AD$750,MATCH(AA$4,'TD SOP+PROFORM MOD'!$B$2:$AD$2,0)+1,0),0)+IFERROR(VLOOKUP($A614,'TD SOP+PROFORM MOD'!$A$5:$AD$750,MATCH(AA$2,'TD SOP+PROFORM MOD'!$B$2:$AD$2,0)+1,0),0)</f>
        <v>0</v>
      </c>
      <c r="AB614" s="25">
        <f>IFERROR(VLOOKUP($A614,'TD SOP+PROFORM MOD'!$A$5:$AD$750,MATCH(AB$4,'TD SOP+PROFORM MOD'!$B$2:$AD$2,0)+1,0),0)+IFERROR(VLOOKUP($A614,'TD SOP+PROFORM MOD'!$A$5:$AD$750,MATCH(AB$2,'TD SOP+PROFORM MOD'!$B$2:$AD$2,0)+1,0),0)</f>
        <v>0</v>
      </c>
      <c r="AC614" s="26" t="str">
        <f t="shared" si="152"/>
        <v/>
      </c>
      <c r="AD614" s="25">
        <f>IFERROR(VLOOKUP($A614,'TD SOP+PROFORM MOD'!$A$5:$AD$750,MATCH(AD$4,'TD SOP+PROFORM MOD'!$B$2:$AD$2,0)+1,0),0)+IFERROR(VLOOKUP($A614,'TD SOP+PROFORM MOD'!$A$5:$AD$750,MATCH(AD$2,'TD SOP+PROFORM MOD'!$B$2:$AD$2,0)+1,0),0)</f>
        <v>0</v>
      </c>
      <c r="AE614" s="25">
        <f>IFERROR(VLOOKUP($A614,'TD SOP+PROFORM MOD'!$A$5:$AD$750,MATCH(AE$4,'TD SOP+PROFORM MOD'!$B$2:$AD$2,0)+1,0),0)+IFERROR(VLOOKUP($A614,'TD SOP+PROFORM MOD'!$A$5:$AD$750,MATCH(AE$2,'TD SOP+PROFORM MOD'!$B$2:$AD$2,0)+1,0),0)</f>
        <v>0</v>
      </c>
      <c r="AF614" s="26" t="str">
        <f t="shared" si="153"/>
        <v/>
      </c>
      <c r="AG614" s="25">
        <f>IFERROR(VLOOKUP($A614,'TD SOP+PROFORM MOD'!$A$5:$AD$750,MATCH(AG$4,'TD SOP+PROFORM MOD'!$B$2:$AD$2,0)+1,0),0)+IFERROR(VLOOKUP($A614,'TD SOP+PROFORM MOD'!$A$5:$AD$750,MATCH(AG$2,'TD SOP+PROFORM MOD'!$B$2:$AD$2,0)+1,0),0)</f>
        <v>0</v>
      </c>
      <c r="AH614" s="25">
        <f>IFERROR(VLOOKUP($A614,'TD SOP+PROFORM MOD'!$A$5:$AD$750,MATCH(AH$4,'TD SOP+PROFORM MOD'!$B$2:$AD$2,0)+1,0),0)+IFERROR(VLOOKUP($A614,'TD SOP+PROFORM MOD'!$A$5:$AD$750,MATCH(AH$2,'TD SOP+PROFORM MOD'!$B$2:$AD$2,0)+1,0),0)</f>
        <v>0</v>
      </c>
      <c r="AI614" s="26" t="str">
        <f t="shared" si="154"/>
        <v/>
      </c>
      <c r="AJ614" s="25">
        <f>IFERROR(VLOOKUP($A614,'TD SOP+PROFORM MOD'!$A$5:$AD$750,MATCH(AJ$4,'TD SOP+PROFORM MOD'!$B$2:$AD$2,0)+1,0),0)+IFERROR(VLOOKUP($A614,'TD SOP+PROFORM MOD'!$A$5:$AD$750,MATCH(AJ$2,'TD SOP+PROFORM MOD'!$B$2:$AD$2,0)+1,0),0)</f>
        <v>0</v>
      </c>
      <c r="AK614" s="25">
        <f>IFERROR(VLOOKUP($A614,'TD SOP+PROFORM MOD'!$A$5:$AD$750,MATCH(AK$4,'TD SOP+PROFORM MOD'!$B$2:$AD$2,0)+1,0),0)+IFERROR(VLOOKUP($A614,'TD SOP+PROFORM MOD'!$A$5:$AD$750,MATCH(AK$2,'TD SOP+PROFORM MOD'!$B$2:$AD$2,0)+1,0),0)</f>
        <v>0</v>
      </c>
      <c r="AL614" s="26" t="str">
        <f t="shared" si="155"/>
        <v/>
      </c>
      <c r="AM614" s="25">
        <f t="shared" si="157"/>
        <v>0</v>
      </c>
      <c r="AN614" s="25">
        <f t="shared" si="157"/>
        <v>0</v>
      </c>
      <c r="AO614" s="26" t="str">
        <f t="shared" si="156"/>
        <v/>
      </c>
      <c r="AR614" s="25">
        <f>SUMIF('B&amp;S YTD LFY'!B:B,"="&amp;A614,'B&amp;S YTD LFY'!C:C)</f>
        <v>0</v>
      </c>
      <c r="AS614" s="25">
        <f t="shared" si="158"/>
        <v>0</v>
      </c>
      <c r="AT614" s="25"/>
    </row>
    <row r="615" spans="1:46" x14ac:dyDescent="0.35">
      <c r="A615" s="24">
        <f>IF(AND('TD SOP+PROFORM MOD'!A612&lt;&gt;"",'TD SOP+PROFORM MOD'!A612&lt;&gt;"TOTAL"),'TD SOP+PROFORM MOD'!A612,0)</f>
        <v>0</v>
      </c>
      <c r="C615" s="25" t="str">
        <f>IFERROR(VLOOKUP($A615,'TD SOP+PROFORM MOD'!$A$5:$AD$750,MATCH(C$4,'TD SOP+PROFORM MOD'!$B$2:$AT$2,0)+1,0),"")</f>
        <v/>
      </c>
      <c r="D615" s="25" t="str">
        <f>IFERROR(VLOOKUP($A615,'TD SOP+PROFORM MOD'!$A$5:$AD$750,MATCH(D$4,'TD SOP+PROFORM MOD'!$B$2:$AT$2,0)+1,0),"")</f>
        <v/>
      </c>
      <c r="E615" s="26" t="str">
        <f t="shared" si="144"/>
        <v/>
      </c>
      <c r="F615" s="25" t="str">
        <f>IFERROR(VLOOKUP($A615,'TD SOP+PROFORM MOD'!$A$5:$AD$750,MATCH(F$4,'TD SOP+PROFORM MOD'!$B$2:$AT$2,0)+1,0),"")</f>
        <v/>
      </c>
      <c r="G615" s="25" t="str">
        <f>IFERROR(VLOOKUP($A615,'TD SOP+PROFORM MOD'!$A$5:$AD$750,MATCH(G$4,'TD SOP+PROFORM MOD'!$B$2:$AT$2,0)+1,0),"")</f>
        <v/>
      </c>
      <c r="H615" s="26" t="str">
        <f t="shared" si="145"/>
        <v/>
      </c>
      <c r="I615" s="25" t="str">
        <f>IFERROR(VLOOKUP($A615,'TD SOP+PROFORM MOD'!$A$5:$AD$750,MATCH(I$4,'TD SOP+PROFORM MOD'!$B$2:$AT$2,0)+1,0),"")</f>
        <v/>
      </c>
      <c r="J615" s="25" t="str">
        <f>IFERROR(VLOOKUP($A615,'TD SOP+PROFORM MOD'!$A$5:$AD$750,MATCH(J$4,'TD SOP+PROFORM MOD'!$B$2:$AT$2,0)+1,0),"")</f>
        <v/>
      </c>
      <c r="K615" s="26" t="str">
        <f t="shared" si="146"/>
        <v/>
      </c>
      <c r="L615" s="25" t="str">
        <f>IFERROR(VLOOKUP($A615,'TD SOP+PROFORM MOD'!$A$5:$AD$750,MATCH(L$4,'TD SOP+PROFORM MOD'!$B$2:$AT$2,0)+1,0),"")</f>
        <v/>
      </c>
      <c r="M615" s="25" t="str">
        <f>IFERROR(VLOOKUP($A615,'TD SOP+PROFORM MOD'!$A$5:$AD$750,MATCH(M$4,'TD SOP+PROFORM MOD'!$B$2:$AT$2,0)+1,0),"")</f>
        <v/>
      </c>
      <c r="N615" s="26" t="str">
        <f t="shared" si="147"/>
        <v/>
      </c>
      <c r="O615" s="25">
        <f>IFERROR(VLOOKUP($A615,'TD SOP+PROFORM MOD'!$A$5:$AD$750,MATCH(O$4,'TD SOP+PROFORM MOD'!$B$2:$AD$2,0)+1,0),0)+IFERROR(VLOOKUP($A615,'TD SOP+PROFORM MOD'!$A$5:$AD$750,MATCH(O$2,'TD SOP+PROFORM MOD'!$B$2:$AD$2,0)+1,0),0)</f>
        <v>0</v>
      </c>
      <c r="P615" s="25">
        <f>IFERROR(VLOOKUP($A615,'TD SOP+PROFORM MOD'!$A$5:$AD$750,MATCH(P$4,'TD SOP+PROFORM MOD'!$B$2:$AD$2,0)+1,0),0)+IFERROR(VLOOKUP($A615,'TD SOP+PROFORM MOD'!$A$5:$AD$750,MATCH(P$2,'TD SOP+PROFORM MOD'!$B$2:$AD$2,0)+1,0),0)</f>
        <v>0</v>
      </c>
      <c r="Q615" s="26" t="str">
        <f t="shared" si="148"/>
        <v/>
      </c>
      <c r="R615" s="25">
        <f>IFERROR(VLOOKUP($A615,'TD SOP+PROFORM MOD'!$A$5:$AD$750,MATCH(R$4,'TD SOP+PROFORM MOD'!$B$2:$AD$2,0)+1,0),0)+IFERROR(VLOOKUP($A615,'TD SOP+PROFORM MOD'!$A$5:$AD$750,MATCH(R$2,'TD SOP+PROFORM MOD'!$B$2:$AD$2,0)+1,0),0)</f>
        <v>0</v>
      </c>
      <c r="S615" s="25">
        <f>IFERROR(VLOOKUP($A615,'TD SOP+PROFORM MOD'!$A$5:$AD$750,MATCH(S$4,'TD SOP+PROFORM MOD'!$B$2:$AD$2,0)+1,0),0)+IFERROR(VLOOKUP($A615,'TD SOP+PROFORM MOD'!$A$5:$AD$750,MATCH(S$2,'TD SOP+PROFORM MOD'!$B$2:$AD$2,0)+1,0),0)</f>
        <v>0</v>
      </c>
      <c r="T615" s="26" t="str">
        <f t="shared" si="149"/>
        <v/>
      </c>
      <c r="U615" s="25">
        <f>IFERROR(VLOOKUP($A615,'TD SOP+PROFORM MOD'!$A$5:$AD$750,MATCH(U$4,'TD SOP+PROFORM MOD'!$B$2:$AD$2,0)+1,0),0)+IFERROR(VLOOKUP($A615,'TD SOP+PROFORM MOD'!$A$5:$AD$750,MATCH(U$2,'TD SOP+PROFORM MOD'!$B$2:$AD$2,0)+1,0),0)</f>
        <v>0</v>
      </c>
      <c r="V615" s="25">
        <f>IFERROR(VLOOKUP($A615,'TD SOP+PROFORM MOD'!$A$5:$AD$750,MATCH(V$4,'TD SOP+PROFORM MOD'!$B$2:$AD$2,0)+1,0),0)+IFERROR(VLOOKUP($A615,'TD SOP+PROFORM MOD'!$A$5:$AD$750,MATCH(V$2,'TD SOP+PROFORM MOD'!$B$2:$AD$2,0)+1,0),0)</f>
        <v>0</v>
      </c>
      <c r="W615" s="26" t="str">
        <f t="shared" si="150"/>
        <v/>
      </c>
      <c r="X615" s="25">
        <f>IFERROR(VLOOKUP($A615,'TD SOP+PROFORM MOD'!$A$5:$AD$750,MATCH(X$4,'TD SOP+PROFORM MOD'!$B$2:$AD$2,0)+1,0),0)+IFERROR(VLOOKUP($A615,'TD SOP+PROFORM MOD'!$A$5:$AD$750,MATCH(X$2,'TD SOP+PROFORM MOD'!$B$2:$AD$2,0)+1,0),0)</f>
        <v>0</v>
      </c>
      <c r="Y615" s="25">
        <f>IFERROR(VLOOKUP($A615,'TD SOP+PROFORM MOD'!$A$5:$AD$750,MATCH(Y$4,'TD SOP+PROFORM MOD'!$B$2:$AD$2,0)+1,0),0)+IFERROR(VLOOKUP($A615,'TD SOP+PROFORM MOD'!$A$5:$AD$750,MATCH(Y$2,'TD SOP+PROFORM MOD'!$B$2:$AD$2,0)+1,0),0)</f>
        <v>0</v>
      </c>
      <c r="Z615" s="26" t="str">
        <f t="shared" si="151"/>
        <v/>
      </c>
      <c r="AA615" s="25">
        <f>IFERROR(VLOOKUP($A615,'TD SOP+PROFORM MOD'!$A$5:$AD$750,MATCH(AA$4,'TD SOP+PROFORM MOD'!$B$2:$AD$2,0)+1,0),0)+IFERROR(VLOOKUP($A615,'TD SOP+PROFORM MOD'!$A$5:$AD$750,MATCH(AA$2,'TD SOP+PROFORM MOD'!$B$2:$AD$2,0)+1,0),0)</f>
        <v>0</v>
      </c>
      <c r="AB615" s="25">
        <f>IFERROR(VLOOKUP($A615,'TD SOP+PROFORM MOD'!$A$5:$AD$750,MATCH(AB$4,'TD SOP+PROFORM MOD'!$B$2:$AD$2,0)+1,0),0)+IFERROR(VLOOKUP($A615,'TD SOP+PROFORM MOD'!$A$5:$AD$750,MATCH(AB$2,'TD SOP+PROFORM MOD'!$B$2:$AD$2,0)+1,0),0)</f>
        <v>0</v>
      </c>
      <c r="AC615" s="26" t="str">
        <f t="shared" si="152"/>
        <v/>
      </c>
      <c r="AD615" s="25">
        <f>IFERROR(VLOOKUP($A615,'TD SOP+PROFORM MOD'!$A$5:$AD$750,MATCH(AD$4,'TD SOP+PROFORM MOD'!$B$2:$AD$2,0)+1,0),0)+IFERROR(VLOOKUP($A615,'TD SOP+PROFORM MOD'!$A$5:$AD$750,MATCH(AD$2,'TD SOP+PROFORM MOD'!$B$2:$AD$2,0)+1,0),0)</f>
        <v>0</v>
      </c>
      <c r="AE615" s="25">
        <f>IFERROR(VLOOKUP($A615,'TD SOP+PROFORM MOD'!$A$5:$AD$750,MATCH(AE$4,'TD SOP+PROFORM MOD'!$B$2:$AD$2,0)+1,0),0)+IFERROR(VLOOKUP($A615,'TD SOP+PROFORM MOD'!$A$5:$AD$750,MATCH(AE$2,'TD SOP+PROFORM MOD'!$B$2:$AD$2,0)+1,0),0)</f>
        <v>0</v>
      </c>
      <c r="AF615" s="26" t="str">
        <f t="shared" si="153"/>
        <v/>
      </c>
      <c r="AG615" s="25">
        <f>IFERROR(VLOOKUP($A615,'TD SOP+PROFORM MOD'!$A$5:$AD$750,MATCH(AG$4,'TD SOP+PROFORM MOD'!$B$2:$AD$2,0)+1,0),0)+IFERROR(VLOOKUP($A615,'TD SOP+PROFORM MOD'!$A$5:$AD$750,MATCH(AG$2,'TD SOP+PROFORM MOD'!$B$2:$AD$2,0)+1,0),0)</f>
        <v>0</v>
      </c>
      <c r="AH615" s="25">
        <f>IFERROR(VLOOKUP($A615,'TD SOP+PROFORM MOD'!$A$5:$AD$750,MATCH(AH$4,'TD SOP+PROFORM MOD'!$B$2:$AD$2,0)+1,0),0)+IFERROR(VLOOKUP($A615,'TD SOP+PROFORM MOD'!$A$5:$AD$750,MATCH(AH$2,'TD SOP+PROFORM MOD'!$B$2:$AD$2,0)+1,0),0)</f>
        <v>0</v>
      </c>
      <c r="AI615" s="26" t="str">
        <f t="shared" si="154"/>
        <v/>
      </c>
      <c r="AJ615" s="25">
        <f>IFERROR(VLOOKUP($A615,'TD SOP+PROFORM MOD'!$A$5:$AD$750,MATCH(AJ$4,'TD SOP+PROFORM MOD'!$B$2:$AD$2,0)+1,0),0)+IFERROR(VLOOKUP($A615,'TD SOP+PROFORM MOD'!$A$5:$AD$750,MATCH(AJ$2,'TD SOP+PROFORM MOD'!$B$2:$AD$2,0)+1,0),0)</f>
        <v>0</v>
      </c>
      <c r="AK615" s="25">
        <f>IFERROR(VLOOKUP($A615,'TD SOP+PROFORM MOD'!$A$5:$AD$750,MATCH(AK$4,'TD SOP+PROFORM MOD'!$B$2:$AD$2,0)+1,0),0)+IFERROR(VLOOKUP($A615,'TD SOP+PROFORM MOD'!$A$5:$AD$750,MATCH(AK$2,'TD SOP+PROFORM MOD'!$B$2:$AD$2,0)+1,0),0)</f>
        <v>0</v>
      </c>
      <c r="AL615" s="26" t="str">
        <f t="shared" si="155"/>
        <v/>
      </c>
      <c r="AM615" s="25">
        <f t="shared" si="157"/>
        <v>0</v>
      </c>
      <c r="AN615" s="25">
        <f t="shared" si="157"/>
        <v>0</v>
      </c>
      <c r="AO615" s="26" t="str">
        <f t="shared" si="156"/>
        <v/>
      </c>
      <c r="AR615" s="25">
        <f>SUMIF('B&amp;S YTD LFY'!B:B,"="&amp;A615,'B&amp;S YTD LFY'!C:C)</f>
        <v>0</v>
      </c>
      <c r="AS615" s="25">
        <f t="shared" si="158"/>
        <v>0</v>
      </c>
      <c r="AT615" s="25"/>
    </row>
    <row r="616" spans="1:46" x14ac:dyDescent="0.35">
      <c r="A616" s="24">
        <f>IF(AND('TD SOP+PROFORM MOD'!A613&lt;&gt;"",'TD SOP+PROFORM MOD'!A613&lt;&gt;"TOTAL"),'TD SOP+PROFORM MOD'!A613,0)</f>
        <v>0</v>
      </c>
      <c r="C616" s="25" t="str">
        <f>IFERROR(VLOOKUP($A616,'TD SOP+PROFORM MOD'!$A$5:$AD$750,MATCH(C$4,'TD SOP+PROFORM MOD'!$B$2:$AT$2,0)+1,0),"")</f>
        <v/>
      </c>
      <c r="D616" s="25" t="str">
        <f>IFERROR(VLOOKUP($A616,'TD SOP+PROFORM MOD'!$A$5:$AD$750,MATCH(D$4,'TD SOP+PROFORM MOD'!$B$2:$AT$2,0)+1,0),"")</f>
        <v/>
      </c>
      <c r="E616" s="26" t="str">
        <f t="shared" si="144"/>
        <v/>
      </c>
      <c r="F616" s="25" t="str">
        <f>IFERROR(VLOOKUP($A616,'TD SOP+PROFORM MOD'!$A$5:$AD$750,MATCH(F$4,'TD SOP+PROFORM MOD'!$B$2:$AT$2,0)+1,0),"")</f>
        <v/>
      </c>
      <c r="G616" s="25" t="str">
        <f>IFERROR(VLOOKUP($A616,'TD SOP+PROFORM MOD'!$A$5:$AD$750,MATCH(G$4,'TD SOP+PROFORM MOD'!$B$2:$AT$2,0)+1,0),"")</f>
        <v/>
      </c>
      <c r="H616" s="26" t="str">
        <f t="shared" si="145"/>
        <v/>
      </c>
      <c r="I616" s="25" t="str">
        <f>IFERROR(VLOOKUP($A616,'TD SOP+PROFORM MOD'!$A$5:$AD$750,MATCH(I$4,'TD SOP+PROFORM MOD'!$B$2:$AT$2,0)+1,0),"")</f>
        <v/>
      </c>
      <c r="J616" s="25" t="str">
        <f>IFERROR(VLOOKUP($A616,'TD SOP+PROFORM MOD'!$A$5:$AD$750,MATCH(J$4,'TD SOP+PROFORM MOD'!$B$2:$AT$2,0)+1,0),"")</f>
        <v/>
      </c>
      <c r="K616" s="26" t="str">
        <f t="shared" si="146"/>
        <v/>
      </c>
      <c r="L616" s="25" t="str">
        <f>IFERROR(VLOOKUP($A616,'TD SOP+PROFORM MOD'!$A$5:$AD$750,MATCH(L$4,'TD SOP+PROFORM MOD'!$B$2:$AT$2,0)+1,0),"")</f>
        <v/>
      </c>
      <c r="M616" s="25" t="str">
        <f>IFERROR(VLOOKUP($A616,'TD SOP+PROFORM MOD'!$A$5:$AD$750,MATCH(M$4,'TD SOP+PROFORM MOD'!$B$2:$AT$2,0)+1,0),"")</f>
        <v/>
      </c>
      <c r="N616" s="26" t="str">
        <f t="shared" si="147"/>
        <v/>
      </c>
      <c r="O616" s="25">
        <f>IFERROR(VLOOKUP($A616,'TD SOP+PROFORM MOD'!$A$5:$AD$750,MATCH(O$4,'TD SOP+PROFORM MOD'!$B$2:$AD$2,0)+1,0),0)+IFERROR(VLOOKUP($A616,'TD SOP+PROFORM MOD'!$A$5:$AD$750,MATCH(O$2,'TD SOP+PROFORM MOD'!$B$2:$AD$2,0)+1,0),0)</f>
        <v>0</v>
      </c>
      <c r="P616" s="25">
        <f>IFERROR(VLOOKUP($A616,'TD SOP+PROFORM MOD'!$A$5:$AD$750,MATCH(P$4,'TD SOP+PROFORM MOD'!$B$2:$AD$2,0)+1,0),0)+IFERROR(VLOOKUP($A616,'TD SOP+PROFORM MOD'!$A$5:$AD$750,MATCH(P$2,'TD SOP+PROFORM MOD'!$B$2:$AD$2,0)+1,0),0)</f>
        <v>0</v>
      </c>
      <c r="Q616" s="26" t="str">
        <f t="shared" si="148"/>
        <v/>
      </c>
      <c r="R616" s="25">
        <f>IFERROR(VLOOKUP($A616,'TD SOP+PROFORM MOD'!$A$5:$AD$750,MATCH(R$4,'TD SOP+PROFORM MOD'!$B$2:$AD$2,0)+1,0),0)+IFERROR(VLOOKUP($A616,'TD SOP+PROFORM MOD'!$A$5:$AD$750,MATCH(R$2,'TD SOP+PROFORM MOD'!$B$2:$AD$2,0)+1,0),0)</f>
        <v>0</v>
      </c>
      <c r="S616" s="25">
        <f>IFERROR(VLOOKUP($A616,'TD SOP+PROFORM MOD'!$A$5:$AD$750,MATCH(S$4,'TD SOP+PROFORM MOD'!$B$2:$AD$2,0)+1,0),0)+IFERROR(VLOOKUP($A616,'TD SOP+PROFORM MOD'!$A$5:$AD$750,MATCH(S$2,'TD SOP+PROFORM MOD'!$B$2:$AD$2,0)+1,0),0)</f>
        <v>0</v>
      </c>
      <c r="T616" s="26" t="str">
        <f t="shared" si="149"/>
        <v/>
      </c>
      <c r="U616" s="25">
        <f>IFERROR(VLOOKUP($A616,'TD SOP+PROFORM MOD'!$A$5:$AD$750,MATCH(U$4,'TD SOP+PROFORM MOD'!$B$2:$AD$2,0)+1,0),0)+IFERROR(VLOOKUP($A616,'TD SOP+PROFORM MOD'!$A$5:$AD$750,MATCH(U$2,'TD SOP+PROFORM MOD'!$B$2:$AD$2,0)+1,0),0)</f>
        <v>0</v>
      </c>
      <c r="V616" s="25">
        <f>IFERROR(VLOOKUP($A616,'TD SOP+PROFORM MOD'!$A$5:$AD$750,MATCH(V$4,'TD SOP+PROFORM MOD'!$B$2:$AD$2,0)+1,0),0)+IFERROR(VLOOKUP($A616,'TD SOP+PROFORM MOD'!$A$5:$AD$750,MATCH(V$2,'TD SOP+PROFORM MOD'!$B$2:$AD$2,0)+1,0),0)</f>
        <v>0</v>
      </c>
      <c r="W616" s="26" t="str">
        <f t="shared" si="150"/>
        <v/>
      </c>
      <c r="X616" s="25">
        <f>IFERROR(VLOOKUP($A616,'TD SOP+PROFORM MOD'!$A$5:$AD$750,MATCH(X$4,'TD SOP+PROFORM MOD'!$B$2:$AD$2,0)+1,0),0)+IFERROR(VLOOKUP($A616,'TD SOP+PROFORM MOD'!$A$5:$AD$750,MATCH(X$2,'TD SOP+PROFORM MOD'!$B$2:$AD$2,0)+1,0),0)</f>
        <v>0</v>
      </c>
      <c r="Y616" s="25">
        <f>IFERROR(VLOOKUP($A616,'TD SOP+PROFORM MOD'!$A$5:$AD$750,MATCH(Y$4,'TD SOP+PROFORM MOD'!$B$2:$AD$2,0)+1,0),0)+IFERROR(VLOOKUP($A616,'TD SOP+PROFORM MOD'!$A$5:$AD$750,MATCH(Y$2,'TD SOP+PROFORM MOD'!$B$2:$AD$2,0)+1,0),0)</f>
        <v>0</v>
      </c>
      <c r="Z616" s="26" t="str">
        <f t="shared" si="151"/>
        <v/>
      </c>
      <c r="AA616" s="25">
        <f>IFERROR(VLOOKUP($A616,'TD SOP+PROFORM MOD'!$A$5:$AD$750,MATCH(AA$4,'TD SOP+PROFORM MOD'!$B$2:$AD$2,0)+1,0),0)+IFERROR(VLOOKUP($A616,'TD SOP+PROFORM MOD'!$A$5:$AD$750,MATCH(AA$2,'TD SOP+PROFORM MOD'!$B$2:$AD$2,0)+1,0),0)</f>
        <v>0</v>
      </c>
      <c r="AB616" s="25">
        <f>IFERROR(VLOOKUP($A616,'TD SOP+PROFORM MOD'!$A$5:$AD$750,MATCH(AB$4,'TD SOP+PROFORM MOD'!$B$2:$AD$2,0)+1,0),0)+IFERROR(VLOOKUP($A616,'TD SOP+PROFORM MOD'!$A$5:$AD$750,MATCH(AB$2,'TD SOP+PROFORM MOD'!$B$2:$AD$2,0)+1,0),0)</f>
        <v>0</v>
      </c>
      <c r="AC616" s="26" t="str">
        <f t="shared" si="152"/>
        <v/>
      </c>
      <c r="AD616" s="25">
        <f>IFERROR(VLOOKUP($A616,'TD SOP+PROFORM MOD'!$A$5:$AD$750,MATCH(AD$4,'TD SOP+PROFORM MOD'!$B$2:$AD$2,0)+1,0),0)+IFERROR(VLOOKUP($A616,'TD SOP+PROFORM MOD'!$A$5:$AD$750,MATCH(AD$2,'TD SOP+PROFORM MOD'!$B$2:$AD$2,0)+1,0),0)</f>
        <v>0</v>
      </c>
      <c r="AE616" s="25">
        <f>IFERROR(VLOOKUP($A616,'TD SOP+PROFORM MOD'!$A$5:$AD$750,MATCH(AE$4,'TD SOP+PROFORM MOD'!$B$2:$AD$2,0)+1,0),0)+IFERROR(VLOOKUP($A616,'TD SOP+PROFORM MOD'!$A$5:$AD$750,MATCH(AE$2,'TD SOP+PROFORM MOD'!$B$2:$AD$2,0)+1,0),0)</f>
        <v>0</v>
      </c>
      <c r="AF616" s="26" t="str">
        <f t="shared" si="153"/>
        <v/>
      </c>
      <c r="AG616" s="25">
        <f>IFERROR(VLOOKUP($A616,'TD SOP+PROFORM MOD'!$A$5:$AD$750,MATCH(AG$4,'TD SOP+PROFORM MOD'!$B$2:$AD$2,0)+1,0),0)+IFERROR(VLOOKUP($A616,'TD SOP+PROFORM MOD'!$A$5:$AD$750,MATCH(AG$2,'TD SOP+PROFORM MOD'!$B$2:$AD$2,0)+1,0),0)</f>
        <v>0</v>
      </c>
      <c r="AH616" s="25">
        <f>IFERROR(VLOOKUP($A616,'TD SOP+PROFORM MOD'!$A$5:$AD$750,MATCH(AH$4,'TD SOP+PROFORM MOD'!$B$2:$AD$2,0)+1,0),0)+IFERROR(VLOOKUP($A616,'TD SOP+PROFORM MOD'!$A$5:$AD$750,MATCH(AH$2,'TD SOP+PROFORM MOD'!$B$2:$AD$2,0)+1,0),0)</f>
        <v>0</v>
      </c>
      <c r="AI616" s="26" t="str">
        <f t="shared" si="154"/>
        <v/>
      </c>
      <c r="AJ616" s="25">
        <f>IFERROR(VLOOKUP($A616,'TD SOP+PROFORM MOD'!$A$5:$AD$750,MATCH(AJ$4,'TD SOP+PROFORM MOD'!$B$2:$AD$2,0)+1,0),0)+IFERROR(VLOOKUP($A616,'TD SOP+PROFORM MOD'!$A$5:$AD$750,MATCH(AJ$2,'TD SOP+PROFORM MOD'!$B$2:$AD$2,0)+1,0),0)</f>
        <v>0</v>
      </c>
      <c r="AK616" s="25">
        <f>IFERROR(VLOOKUP($A616,'TD SOP+PROFORM MOD'!$A$5:$AD$750,MATCH(AK$4,'TD SOP+PROFORM MOD'!$B$2:$AD$2,0)+1,0),0)+IFERROR(VLOOKUP($A616,'TD SOP+PROFORM MOD'!$A$5:$AD$750,MATCH(AK$2,'TD SOP+PROFORM MOD'!$B$2:$AD$2,0)+1,0),0)</f>
        <v>0</v>
      </c>
      <c r="AL616" s="26" t="str">
        <f t="shared" si="155"/>
        <v/>
      </c>
      <c r="AM616" s="25">
        <f t="shared" si="157"/>
        <v>0</v>
      </c>
      <c r="AN616" s="25">
        <f t="shared" si="157"/>
        <v>0</v>
      </c>
      <c r="AO616" s="26" t="str">
        <f t="shared" si="156"/>
        <v/>
      </c>
      <c r="AR616" s="25">
        <f>SUMIF('B&amp;S YTD LFY'!B:B,"="&amp;A616,'B&amp;S YTD LFY'!C:C)</f>
        <v>0</v>
      </c>
      <c r="AS616" s="25">
        <f t="shared" si="158"/>
        <v>0</v>
      </c>
      <c r="AT616" s="25"/>
    </row>
    <row r="617" spans="1:46" x14ac:dyDescent="0.35">
      <c r="A617" s="24">
        <f>IF(AND('TD SOP+PROFORM MOD'!A614&lt;&gt;"",'TD SOP+PROFORM MOD'!A614&lt;&gt;"TOTAL"),'TD SOP+PROFORM MOD'!A614,0)</f>
        <v>0</v>
      </c>
      <c r="C617" s="25" t="str">
        <f>IFERROR(VLOOKUP($A617,'TD SOP+PROFORM MOD'!$A$5:$AD$750,MATCH(C$4,'TD SOP+PROFORM MOD'!$B$2:$AT$2,0)+1,0),"")</f>
        <v/>
      </c>
      <c r="D617" s="25" t="str">
        <f>IFERROR(VLOOKUP($A617,'TD SOP+PROFORM MOD'!$A$5:$AD$750,MATCH(D$4,'TD SOP+PROFORM MOD'!$B$2:$AT$2,0)+1,0),"")</f>
        <v/>
      </c>
      <c r="E617" s="26" t="str">
        <f t="shared" si="144"/>
        <v/>
      </c>
      <c r="F617" s="25" t="str">
        <f>IFERROR(VLOOKUP($A617,'TD SOP+PROFORM MOD'!$A$5:$AD$750,MATCH(F$4,'TD SOP+PROFORM MOD'!$B$2:$AT$2,0)+1,0),"")</f>
        <v/>
      </c>
      <c r="G617" s="25" t="str">
        <f>IFERROR(VLOOKUP($A617,'TD SOP+PROFORM MOD'!$A$5:$AD$750,MATCH(G$4,'TD SOP+PROFORM MOD'!$B$2:$AT$2,0)+1,0),"")</f>
        <v/>
      </c>
      <c r="H617" s="26" t="str">
        <f t="shared" si="145"/>
        <v/>
      </c>
      <c r="I617" s="25" t="str">
        <f>IFERROR(VLOOKUP($A617,'TD SOP+PROFORM MOD'!$A$5:$AD$750,MATCH(I$4,'TD SOP+PROFORM MOD'!$B$2:$AT$2,0)+1,0),"")</f>
        <v/>
      </c>
      <c r="J617" s="25" t="str">
        <f>IFERROR(VLOOKUP($A617,'TD SOP+PROFORM MOD'!$A$5:$AD$750,MATCH(J$4,'TD SOP+PROFORM MOD'!$B$2:$AT$2,0)+1,0),"")</f>
        <v/>
      </c>
      <c r="K617" s="26" t="str">
        <f t="shared" si="146"/>
        <v/>
      </c>
      <c r="L617" s="25" t="str">
        <f>IFERROR(VLOOKUP($A617,'TD SOP+PROFORM MOD'!$A$5:$AD$750,MATCH(L$4,'TD SOP+PROFORM MOD'!$B$2:$AT$2,0)+1,0),"")</f>
        <v/>
      </c>
      <c r="M617" s="25" t="str">
        <f>IFERROR(VLOOKUP($A617,'TD SOP+PROFORM MOD'!$A$5:$AD$750,MATCH(M$4,'TD SOP+PROFORM MOD'!$B$2:$AT$2,0)+1,0),"")</f>
        <v/>
      </c>
      <c r="N617" s="26" t="str">
        <f t="shared" si="147"/>
        <v/>
      </c>
      <c r="O617" s="25">
        <f>IFERROR(VLOOKUP($A617,'TD SOP+PROFORM MOD'!$A$5:$AD$750,MATCH(O$4,'TD SOP+PROFORM MOD'!$B$2:$AD$2,0)+1,0),0)+IFERROR(VLOOKUP($A617,'TD SOP+PROFORM MOD'!$A$5:$AD$750,MATCH(O$2,'TD SOP+PROFORM MOD'!$B$2:$AD$2,0)+1,0),0)</f>
        <v>0</v>
      </c>
      <c r="P617" s="25">
        <f>IFERROR(VLOOKUP($A617,'TD SOP+PROFORM MOD'!$A$5:$AD$750,MATCH(P$4,'TD SOP+PROFORM MOD'!$B$2:$AD$2,0)+1,0),0)+IFERROR(VLOOKUP($A617,'TD SOP+PROFORM MOD'!$A$5:$AD$750,MATCH(P$2,'TD SOP+PROFORM MOD'!$B$2:$AD$2,0)+1,0),0)</f>
        <v>0</v>
      </c>
      <c r="Q617" s="26" t="str">
        <f t="shared" si="148"/>
        <v/>
      </c>
      <c r="R617" s="25">
        <f>IFERROR(VLOOKUP($A617,'TD SOP+PROFORM MOD'!$A$5:$AD$750,MATCH(R$4,'TD SOP+PROFORM MOD'!$B$2:$AD$2,0)+1,0),0)+IFERROR(VLOOKUP($A617,'TD SOP+PROFORM MOD'!$A$5:$AD$750,MATCH(R$2,'TD SOP+PROFORM MOD'!$B$2:$AD$2,0)+1,0),0)</f>
        <v>0</v>
      </c>
      <c r="S617" s="25">
        <f>IFERROR(VLOOKUP($A617,'TD SOP+PROFORM MOD'!$A$5:$AD$750,MATCH(S$4,'TD SOP+PROFORM MOD'!$B$2:$AD$2,0)+1,0),0)+IFERROR(VLOOKUP($A617,'TD SOP+PROFORM MOD'!$A$5:$AD$750,MATCH(S$2,'TD SOP+PROFORM MOD'!$B$2:$AD$2,0)+1,0),0)</f>
        <v>0</v>
      </c>
      <c r="T617" s="26" t="str">
        <f t="shared" si="149"/>
        <v/>
      </c>
      <c r="U617" s="25">
        <f>IFERROR(VLOOKUP($A617,'TD SOP+PROFORM MOD'!$A$5:$AD$750,MATCH(U$4,'TD SOP+PROFORM MOD'!$B$2:$AD$2,0)+1,0),0)+IFERROR(VLOOKUP($A617,'TD SOP+PROFORM MOD'!$A$5:$AD$750,MATCH(U$2,'TD SOP+PROFORM MOD'!$B$2:$AD$2,0)+1,0),0)</f>
        <v>0</v>
      </c>
      <c r="V617" s="25">
        <f>IFERROR(VLOOKUP($A617,'TD SOP+PROFORM MOD'!$A$5:$AD$750,MATCH(V$4,'TD SOP+PROFORM MOD'!$B$2:$AD$2,0)+1,0),0)+IFERROR(VLOOKUP($A617,'TD SOP+PROFORM MOD'!$A$5:$AD$750,MATCH(V$2,'TD SOP+PROFORM MOD'!$B$2:$AD$2,0)+1,0),0)</f>
        <v>0</v>
      </c>
      <c r="W617" s="26" t="str">
        <f t="shared" si="150"/>
        <v/>
      </c>
      <c r="X617" s="25">
        <f>IFERROR(VLOOKUP($A617,'TD SOP+PROFORM MOD'!$A$5:$AD$750,MATCH(X$4,'TD SOP+PROFORM MOD'!$B$2:$AD$2,0)+1,0),0)+IFERROR(VLOOKUP($A617,'TD SOP+PROFORM MOD'!$A$5:$AD$750,MATCH(X$2,'TD SOP+PROFORM MOD'!$B$2:$AD$2,0)+1,0),0)</f>
        <v>0</v>
      </c>
      <c r="Y617" s="25">
        <f>IFERROR(VLOOKUP($A617,'TD SOP+PROFORM MOD'!$A$5:$AD$750,MATCH(Y$4,'TD SOP+PROFORM MOD'!$B$2:$AD$2,0)+1,0),0)+IFERROR(VLOOKUP($A617,'TD SOP+PROFORM MOD'!$A$5:$AD$750,MATCH(Y$2,'TD SOP+PROFORM MOD'!$B$2:$AD$2,0)+1,0),0)</f>
        <v>0</v>
      </c>
      <c r="Z617" s="26" t="str">
        <f t="shared" si="151"/>
        <v/>
      </c>
      <c r="AA617" s="25">
        <f>IFERROR(VLOOKUP($A617,'TD SOP+PROFORM MOD'!$A$5:$AD$750,MATCH(AA$4,'TD SOP+PROFORM MOD'!$B$2:$AD$2,0)+1,0),0)+IFERROR(VLOOKUP($A617,'TD SOP+PROFORM MOD'!$A$5:$AD$750,MATCH(AA$2,'TD SOP+PROFORM MOD'!$B$2:$AD$2,0)+1,0),0)</f>
        <v>0</v>
      </c>
      <c r="AB617" s="25">
        <f>IFERROR(VLOOKUP($A617,'TD SOP+PROFORM MOD'!$A$5:$AD$750,MATCH(AB$4,'TD SOP+PROFORM MOD'!$B$2:$AD$2,0)+1,0),0)+IFERROR(VLOOKUP($A617,'TD SOP+PROFORM MOD'!$A$5:$AD$750,MATCH(AB$2,'TD SOP+PROFORM MOD'!$B$2:$AD$2,0)+1,0),0)</f>
        <v>0</v>
      </c>
      <c r="AC617" s="26" t="str">
        <f t="shared" si="152"/>
        <v/>
      </c>
      <c r="AD617" s="25">
        <f>IFERROR(VLOOKUP($A617,'TD SOP+PROFORM MOD'!$A$5:$AD$750,MATCH(AD$4,'TD SOP+PROFORM MOD'!$B$2:$AD$2,0)+1,0),0)+IFERROR(VLOOKUP($A617,'TD SOP+PROFORM MOD'!$A$5:$AD$750,MATCH(AD$2,'TD SOP+PROFORM MOD'!$B$2:$AD$2,0)+1,0),0)</f>
        <v>0</v>
      </c>
      <c r="AE617" s="25">
        <f>IFERROR(VLOOKUP($A617,'TD SOP+PROFORM MOD'!$A$5:$AD$750,MATCH(AE$4,'TD SOP+PROFORM MOD'!$B$2:$AD$2,0)+1,0),0)+IFERROR(VLOOKUP($A617,'TD SOP+PROFORM MOD'!$A$5:$AD$750,MATCH(AE$2,'TD SOP+PROFORM MOD'!$B$2:$AD$2,0)+1,0),0)</f>
        <v>0</v>
      </c>
      <c r="AF617" s="26" t="str">
        <f t="shared" si="153"/>
        <v/>
      </c>
      <c r="AG617" s="25">
        <f>IFERROR(VLOOKUP($A617,'TD SOP+PROFORM MOD'!$A$5:$AD$750,MATCH(AG$4,'TD SOP+PROFORM MOD'!$B$2:$AD$2,0)+1,0),0)+IFERROR(VLOOKUP($A617,'TD SOP+PROFORM MOD'!$A$5:$AD$750,MATCH(AG$2,'TD SOP+PROFORM MOD'!$B$2:$AD$2,0)+1,0),0)</f>
        <v>0</v>
      </c>
      <c r="AH617" s="25">
        <f>IFERROR(VLOOKUP($A617,'TD SOP+PROFORM MOD'!$A$5:$AD$750,MATCH(AH$4,'TD SOP+PROFORM MOD'!$B$2:$AD$2,0)+1,0),0)+IFERROR(VLOOKUP($A617,'TD SOP+PROFORM MOD'!$A$5:$AD$750,MATCH(AH$2,'TD SOP+PROFORM MOD'!$B$2:$AD$2,0)+1,0),0)</f>
        <v>0</v>
      </c>
      <c r="AI617" s="26" t="str">
        <f t="shared" si="154"/>
        <v/>
      </c>
      <c r="AJ617" s="25">
        <f>IFERROR(VLOOKUP($A617,'TD SOP+PROFORM MOD'!$A$5:$AD$750,MATCH(AJ$4,'TD SOP+PROFORM MOD'!$B$2:$AD$2,0)+1,0),0)+IFERROR(VLOOKUP($A617,'TD SOP+PROFORM MOD'!$A$5:$AD$750,MATCH(AJ$2,'TD SOP+PROFORM MOD'!$B$2:$AD$2,0)+1,0),0)</f>
        <v>0</v>
      </c>
      <c r="AK617" s="25">
        <f>IFERROR(VLOOKUP($A617,'TD SOP+PROFORM MOD'!$A$5:$AD$750,MATCH(AK$4,'TD SOP+PROFORM MOD'!$B$2:$AD$2,0)+1,0),0)+IFERROR(VLOOKUP($A617,'TD SOP+PROFORM MOD'!$A$5:$AD$750,MATCH(AK$2,'TD SOP+PROFORM MOD'!$B$2:$AD$2,0)+1,0),0)</f>
        <v>0</v>
      </c>
      <c r="AL617" s="26" t="str">
        <f t="shared" si="155"/>
        <v/>
      </c>
      <c r="AM617" s="25">
        <f t="shared" si="157"/>
        <v>0</v>
      </c>
      <c r="AN617" s="25">
        <f t="shared" si="157"/>
        <v>0</v>
      </c>
      <c r="AO617" s="26" t="str">
        <f t="shared" si="156"/>
        <v/>
      </c>
      <c r="AR617" s="25">
        <f>SUMIF('B&amp;S YTD LFY'!B:B,"="&amp;A617,'B&amp;S YTD LFY'!C:C)</f>
        <v>0</v>
      </c>
      <c r="AS617" s="25">
        <f t="shared" si="158"/>
        <v>0</v>
      </c>
      <c r="AT617" s="25"/>
    </row>
    <row r="618" spans="1:46" x14ac:dyDescent="0.35">
      <c r="A618" s="24">
        <f>IF(AND('TD SOP+PROFORM MOD'!A615&lt;&gt;"",'TD SOP+PROFORM MOD'!A615&lt;&gt;"TOTAL"),'TD SOP+PROFORM MOD'!A615,0)</f>
        <v>0</v>
      </c>
      <c r="C618" s="25" t="str">
        <f>IFERROR(VLOOKUP($A618,'TD SOP+PROFORM MOD'!$A$5:$AD$750,MATCH(C$4,'TD SOP+PROFORM MOD'!$B$2:$AT$2,0)+1,0),"")</f>
        <v/>
      </c>
      <c r="D618" s="25" t="str">
        <f>IFERROR(VLOOKUP($A618,'TD SOP+PROFORM MOD'!$A$5:$AD$750,MATCH(D$4,'TD SOP+PROFORM MOD'!$B$2:$AT$2,0)+1,0),"")</f>
        <v/>
      </c>
      <c r="E618" s="26" t="str">
        <f t="shared" si="144"/>
        <v/>
      </c>
      <c r="F618" s="25" t="str">
        <f>IFERROR(VLOOKUP($A618,'TD SOP+PROFORM MOD'!$A$5:$AD$750,MATCH(F$4,'TD SOP+PROFORM MOD'!$B$2:$AT$2,0)+1,0),"")</f>
        <v/>
      </c>
      <c r="G618" s="25" t="str">
        <f>IFERROR(VLOOKUP($A618,'TD SOP+PROFORM MOD'!$A$5:$AD$750,MATCH(G$4,'TD SOP+PROFORM MOD'!$B$2:$AT$2,0)+1,0),"")</f>
        <v/>
      </c>
      <c r="H618" s="26" t="str">
        <f t="shared" si="145"/>
        <v/>
      </c>
      <c r="I618" s="25" t="str">
        <f>IFERROR(VLOOKUP($A618,'TD SOP+PROFORM MOD'!$A$5:$AD$750,MATCH(I$4,'TD SOP+PROFORM MOD'!$B$2:$AT$2,0)+1,0),"")</f>
        <v/>
      </c>
      <c r="J618" s="25" t="str">
        <f>IFERROR(VLOOKUP($A618,'TD SOP+PROFORM MOD'!$A$5:$AD$750,MATCH(J$4,'TD SOP+PROFORM MOD'!$B$2:$AT$2,0)+1,0),"")</f>
        <v/>
      </c>
      <c r="K618" s="26" t="str">
        <f t="shared" si="146"/>
        <v/>
      </c>
      <c r="L618" s="25" t="str">
        <f>IFERROR(VLOOKUP($A618,'TD SOP+PROFORM MOD'!$A$5:$AD$750,MATCH(L$4,'TD SOP+PROFORM MOD'!$B$2:$AT$2,0)+1,0),"")</f>
        <v/>
      </c>
      <c r="M618" s="25" t="str">
        <f>IFERROR(VLOOKUP($A618,'TD SOP+PROFORM MOD'!$A$5:$AD$750,MATCH(M$4,'TD SOP+PROFORM MOD'!$B$2:$AT$2,0)+1,0),"")</f>
        <v/>
      </c>
      <c r="N618" s="26" t="str">
        <f t="shared" si="147"/>
        <v/>
      </c>
      <c r="O618" s="25">
        <f>IFERROR(VLOOKUP($A618,'TD SOP+PROFORM MOD'!$A$5:$AD$750,MATCH(O$4,'TD SOP+PROFORM MOD'!$B$2:$AD$2,0)+1,0),0)+IFERROR(VLOOKUP($A618,'TD SOP+PROFORM MOD'!$A$5:$AD$750,MATCH(O$2,'TD SOP+PROFORM MOD'!$B$2:$AD$2,0)+1,0),0)</f>
        <v>0</v>
      </c>
      <c r="P618" s="25">
        <f>IFERROR(VLOOKUP($A618,'TD SOP+PROFORM MOD'!$A$5:$AD$750,MATCH(P$4,'TD SOP+PROFORM MOD'!$B$2:$AD$2,0)+1,0),0)+IFERROR(VLOOKUP($A618,'TD SOP+PROFORM MOD'!$A$5:$AD$750,MATCH(P$2,'TD SOP+PROFORM MOD'!$B$2:$AD$2,0)+1,0),0)</f>
        <v>0</v>
      </c>
      <c r="Q618" s="26" t="str">
        <f t="shared" si="148"/>
        <v/>
      </c>
      <c r="R618" s="25">
        <f>IFERROR(VLOOKUP($A618,'TD SOP+PROFORM MOD'!$A$5:$AD$750,MATCH(R$4,'TD SOP+PROFORM MOD'!$B$2:$AD$2,0)+1,0),0)+IFERROR(VLOOKUP($A618,'TD SOP+PROFORM MOD'!$A$5:$AD$750,MATCH(R$2,'TD SOP+PROFORM MOD'!$B$2:$AD$2,0)+1,0),0)</f>
        <v>0</v>
      </c>
      <c r="S618" s="25">
        <f>IFERROR(VLOOKUP($A618,'TD SOP+PROFORM MOD'!$A$5:$AD$750,MATCH(S$4,'TD SOP+PROFORM MOD'!$B$2:$AD$2,0)+1,0),0)+IFERROR(VLOOKUP($A618,'TD SOP+PROFORM MOD'!$A$5:$AD$750,MATCH(S$2,'TD SOP+PROFORM MOD'!$B$2:$AD$2,0)+1,0),0)</f>
        <v>0</v>
      </c>
      <c r="T618" s="26" t="str">
        <f t="shared" si="149"/>
        <v/>
      </c>
      <c r="U618" s="25">
        <f>IFERROR(VLOOKUP($A618,'TD SOP+PROFORM MOD'!$A$5:$AD$750,MATCH(U$4,'TD SOP+PROFORM MOD'!$B$2:$AD$2,0)+1,0),0)+IFERROR(VLOOKUP($A618,'TD SOP+PROFORM MOD'!$A$5:$AD$750,MATCH(U$2,'TD SOP+PROFORM MOD'!$B$2:$AD$2,0)+1,0),0)</f>
        <v>0</v>
      </c>
      <c r="V618" s="25">
        <f>IFERROR(VLOOKUP($A618,'TD SOP+PROFORM MOD'!$A$5:$AD$750,MATCH(V$4,'TD SOP+PROFORM MOD'!$B$2:$AD$2,0)+1,0),0)+IFERROR(VLOOKUP($A618,'TD SOP+PROFORM MOD'!$A$5:$AD$750,MATCH(V$2,'TD SOP+PROFORM MOD'!$B$2:$AD$2,0)+1,0),0)</f>
        <v>0</v>
      </c>
      <c r="W618" s="26" t="str">
        <f t="shared" si="150"/>
        <v/>
      </c>
      <c r="X618" s="25">
        <f>IFERROR(VLOOKUP($A618,'TD SOP+PROFORM MOD'!$A$5:$AD$750,MATCH(X$4,'TD SOP+PROFORM MOD'!$B$2:$AD$2,0)+1,0),0)+IFERROR(VLOOKUP($A618,'TD SOP+PROFORM MOD'!$A$5:$AD$750,MATCH(X$2,'TD SOP+PROFORM MOD'!$B$2:$AD$2,0)+1,0),0)</f>
        <v>0</v>
      </c>
      <c r="Y618" s="25">
        <f>IFERROR(VLOOKUP($A618,'TD SOP+PROFORM MOD'!$A$5:$AD$750,MATCH(Y$4,'TD SOP+PROFORM MOD'!$B$2:$AD$2,0)+1,0),0)+IFERROR(VLOOKUP($A618,'TD SOP+PROFORM MOD'!$A$5:$AD$750,MATCH(Y$2,'TD SOP+PROFORM MOD'!$B$2:$AD$2,0)+1,0),0)</f>
        <v>0</v>
      </c>
      <c r="Z618" s="26" t="str">
        <f t="shared" si="151"/>
        <v/>
      </c>
      <c r="AA618" s="25">
        <f>IFERROR(VLOOKUP($A618,'TD SOP+PROFORM MOD'!$A$5:$AD$750,MATCH(AA$4,'TD SOP+PROFORM MOD'!$B$2:$AD$2,0)+1,0),0)+IFERROR(VLOOKUP($A618,'TD SOP+PROFORM MOD'!$A$5:$AD$750,MATCH(AA$2,'TD SOP+PROFORM MOD'!$B$2:$AD$2,0)+1,0),0)</f>
        <v>0</v>
      </c>
      <c r="AB618" s="25">
        <f>IFERROR(VLOOKUP($A618,'TD SOP+PROFORM MOD'!$A$5:$AD$750,MATCH(AB$4,'TD SOP+PROFORM MOD'!$B$2:$AD$2,0)+1,0),0)+IFERROR(VLOOKUP($A618,'TD SOP+PROFORM MOD'!$A$5:$AD$750,MATCH(AB$2,'TD SOP+PROFORM MOD'!$B$2:$AD$2,0)+1,0),0)</f>
        <v>0</v>
      </c>
      <c r="AC618" s="26" t="str">
        <f t="shared" si="152"/>
        <v/>
      </c>
      <c r="AD618" s="25">
        <f>IFERROR(VLOOKUP($A618,'TD SOP+PROFORM MOD'!$A$5:$AD$750,MATCH(AD$4,'TD SOP+PROFORM MOD'!$B$2:$AD$2,0)+1,0),0)+IFERROR(VLOOKUP($A618,'TD SOP+PROFORM MOD'!$A$5:$AD$750,MATCH(AD$2,'TD SOP+PROFORM MOD'!$B$2:$AD$2,0)+1,0),0)</f>
        <v>0</v>
      </c>
      <c r="AE618" s="25">
        <f>IFERROR(VLOOKUP($A618,'TD SOP+PROFORM MOD'!$A$5:$AD$750,MATCH(AE$4,'TD SOP+PROFORM MOD'!$B$2:$AD$2,0)+1,0),0)+IFERROR(VLOOKUP($A618,'TD SOP+PROFORM MOD'!$A$5:$AD$750,MATCH(AE$2,'TD SOP+PROFORM MOD'!$B$2:$AD$2,0)+1,0),0)</f>
        <v>0</v>
      </c>
      <c r="AF618" s="26" t="str">
        <f t="shared" si="153"/>
        <v/>
      </c>
      <c r="AG618" s="25">
        <f>IFERROR(VLOOKUP($A618,'TD SOP+PROFORM MOD'!$A$5:$AD$750,MATCH(AG$4,'TD SOP+PROFORM MOD'!$B$2:$AD$2,0)+1,0),0)+IFERROR(VLOOKUP($A618,'TD SOP+PROFORM MOD'!$A$5:$AD$750,MATCH(AG$2,'TD SOP+PROFORM MOD'!$B$2:$AD$2,0)+1,0),0)</f>
        <v>0</v>
      </c>
      <c r="AH618" s="25">
        <f>IFERROR(VLOOKUP($A618,'TD SOP+PROFORM MOD'!$A$5:$AD$750,MATCH(AH$4,'TD SOP+PROFORM MOD'!$B$2:$AD$2,0)+1,0),0)+IFERROR(VLOOKUP($A618,'TD SOP+PROFORM MOD'!$A$5:$AD$750,MATCH(AH$2,'TD SOP+PROFORM MOD'!$B$2:$AD$2,0)+1,0),0)</f>
        <v>0</v>
      </c>
      <c r="AI618" s="26" t="str">
        <f t="shared" si="154"/>
        <v/>
      </c>
      <c r="AJ618" s="25">
        <f>IFERROR(VLOOKUP($A618,'TD SOP+PROFORM MOD'!$A$5:$AD$750,MATCH(AJ$4,'TD SOP+PROFORM MOD'!$B$2:$AD$2,0)+1,0),0)+IFERROR(VLOOKUP($A618,'TD SOP+PROFORM MOD'!$A$5:$AD$750,MATCH(AJ$2,'TD SOP+PROFORM MOD'!$B$2:$AD$2,0)+1,0),0)</f>
        <v>0</v>
      </c>
      <c r="AK618" s="25">
        <f>IFERROR(VLOOKUP($A618,'TD SOP+PROFORM MOD'!$A$5:$AD$750,MATCH(AK$4,'TD SOP+PROFORM MOD'!$B$2:$AD$2,0)+1,0),0)+IFERROR(VLOOKUP($A618,'TD SOP+PROFORM MOD'!$A$5:$AD$750,MATCH(AK$2,'TD SOP+PROFORM MOD'!$B$2:$AD$2,0)+1,0),0)</f>
        <v>0</v>
      </c>
      <c r="AL618" s="26" t="str">
        <f t="shared" si="155"/>
        <v/>
      </c>
      <c r="AM618" s="25">
        <f t="shared" si="157"/>
        <v>0</v>
      </c>
      <c r="AN618" s="25">
        <f t="shared" si="157"/>
        <v>0</v>
      </c>
      <c r="AO618" s="26" t="str">
        <f t="shared" si="156"/>
        <v/>
      </c>
      <c r="AR618" s="25">
        <f>SUMIF('B&amp;S YTD LFY'!B:B,"="&amp;A618,'B&amp;S YTD LFY'!C:C)</f>
        <v>0</v>
      </c>
      <c r="AS618" s="25">
        <f t="shared" si="158"/>
        <v>0</v>
      </c>
      <c r="AT618" s="25"/>
    </row>
    <row r="619" spans="1:46" x14ac:dyDescent="0.35">
      <c r="A619" s="24">
        <f>IF(AND('TD SOP+PROFORM MOD'!A616&lt;&gt;"",'TD SOP+PROFORM MOD'!A616&lt;&gt;"TOTAL"),'TD SOP+PROFORM MOD'!A616,0)</f>
        <v>0</v>
      </c>
      <c r="C619" s="25" t="str">
        <f>IFERROR(VLOOKUP($A619,'TD SOP+PROFORM MOD'!$A$5:$AD$750,MATCH(C$4,'TD SOP+PROFORM MOD'!$B$2:$AT$2,0)+1,0),"")</f>
        <v/>
      </c>
      <c r="D619" s="25" t="str">
        <f>IFERROR(VLOOKUP($A619,'TD SOP+PROFORM MOD'!$A$5:$AD$750,MATCH(D$4,'TD SOP+PROFORM MOD'!$B$2:$AT$2,0)+1,0),"")</f>
        <v/>
      </c>
      <c r="E619" s="26" t="str">
        <f t="shared" si="144"/>
        <v/>
      </c>
      <c r="F619" s="25" t="str">
        <f>IFERROR(VLOOKUP($A619,'TD SOP+PROFORM MOD'!$A$5:$AD$750,MATCH(F$4,'TD SOP+PROFORM MOD'!$B$2:$AT$2,0)+1,0),"")</f>
        <v/>
      </c>
      <c r="G619" s="25" t="str">
        <f>IFERROR(VLOOKUP($A619,'TD SOP+PROFORM MOD'!$A$5:$AD$750,MATCH(G$4,'TD SOP+PROFORM MOD'!$B$2:$AT$2,0)+1,0),"")</f>
        <v/>
      </c>
      <c r="H619" s="26" t="str">
        <f t="shared" si="145"/>
        <v/>
      </c>
      <c r="I619" s="25" t="str">
        <f>IFERROR(VLOOKUP($A619,'TD SOP+PROFORM MOD'!$A$5:$AD$750,MATCH(I$4,'TD SOP+PROFORM MOD'!$B$2:$AT$2,0)+1,0),"")</f>
        <v/>
      </c>
      <c r="J619" s="25" t="str">
        <f>IFERROR(VLOOKUP($A619,'TD SOP+PROFORM MOD'!$A$5:$AD$750,MATCH(J$4,'TD SOP+PROFORM MOD'!$B$2:$AT$2,0)+1,0),"")</f>
        <v/>
      </c>
      <c r="K619" s="26" t="str">
        <f t="shared" si="146"/>
        <v/>
      </c>
      <c r="L619" s="25" t="str">
        <f>IFERROR(VLOOKUP($A619,'TD SOP+PROFORM MOD'!$A$5:$AD$750,MATCH(L$4,'TD SOP+PROFORM MOD'!$B$2:$AT$2,0)+1,0),"")</f>
        <v/>
      </c>
      <c r="M619" s="25" t="str">
        <f>IFERROR(VLOOKUP($A619,'TD SOP+PROFORM MOD'!$A$5:$AD$750,MATCH(M$4,'TD SOP+PROFORM MOD'!$B$2:$AT$2,0)+1,0),"")</f>
        <v/>
      </c>
      <c r="N619" s="26" t="str">
        <f t="shared" si="147"/>
        <v/>
      </c>
      <c r="O619" s="25">
        <f>IFERROR(VLOOKUP($A619,'TD SOP+PROFORM MOD'!$A$5:$AD$750,MATCH(O$4,'TD SOP+PROFORM MOD'!$B$2:$AD$2,0)+1,0),0)+IFERROR(VLOOKUP($A619,'TD SOP+PROFORM MOD'!$A$5:$AD$750,MATCH(O$2,'TD SOP+PROFORM MOD'!$B$2:$AD$2,0)+1,0),0)</f>
        <v>0</v>
      </c>
      <c r="P619" s="25">
        <f>IFERROR(VLOOKUP($A619,'TD SOP+PROFORM MOD'!$A$5:$AD$750,MATCH(P$4,'TD SOP+PROFORM MOD'!$B$2:$AD$2,0)+1,0),0)+IFERROR(VLOOKUP($A619,'TD SOP+PROFORM MOD'!$A$5:$AD$750,MATCH(P$2,'TD SOP+PROFORM MOD'!$B$2:$AD$2,0)+1,0),0)</f>
        <v>0</v>
      </c>
      <c r="Q619" s="26" t="str">
        <f t="shared" si="148"/>
        <v/>
      </c>
      <c r="R619" s="25">
        <f>IFERROR(VLOOKUP($A619,'TD SOP+PROFORM MOD'!$A$5:$AD$750,MATCH(R$4,'TD SOP+PROFORM MOD'!$B$2:$AD$2,0)+1,0),0)+IFERROR(VLOOKUP($A619,'TD SOP+PROFORM MOD'!$A$5:$AD$750,MATCH(R$2,'TD SOP+PROFORM MOD'!$B$2:$AD$2,0)+1,0),0)</f>
        <v>0</v>
      </c>
      <c r="S619" s="25">
        <f>IFERROR(VLOOKUP($A619,'TD SOP+PROFORM MOD'!$A$5:$AD$750,MATCH(S$4,'TD SOP+PROFORM MOD'!$B$2:$AD$2,0)+1,0),0)+IFERROR(VLOOKUP($A619,'TD SOP+PROFORM MOD'!$A$5:$AD$750,MATCH(S$2,'TD SOP+PROFORM MOD'!$B$2:$AD$2,0)+1,0),0)</f>
        <v>0</v>
      </c>
      <c r="T619" s="26" t="str">
        <f t="shared" si="149"/>
        <v/>
      </c>
      <c r="U619" s="25">
        <f>IFERROR(VLOOKUP($A619,'TD SOP+PROFORM MOD'!$A$5:$AD$750,MATCH(U$4,'TD SOP+PROFORM MOD'!$B$2:$AD$2,0)+1,0),0)+IFERROR(VLOOKUP($A619,'TD SOP+PROFORM MOD'!$A$5:$AD$750,MATCH(U$2,'TD SOP+PROFORM MOD'!$B$2:$AD$2,0)+1,0),0)</f>
        <v>0</v>
      </c>
      <c r="V619" s="25">
        <f>IFERROR(VLOOKUP($A619,'TD SOP+PROFORM MOD'!$A$5:$AD$750,MATCH(V$4,'TD SOP+PROFORM MOD'!$B$2:$AD$2,0)+1,0),0)+IFERROR(VLOOKUP($A619,'TD SOP+PROFORM MOD'!$A$5:$AD$750,MATCH(V$2,'TD SOP+PROFORM MOD'!$B$2:$AD$2,0)+1,0),0)</f>
        <v>0</v>
      </c>
      <c r="W619" s="26" t="str">
        <f t="shared" si="150"/>
        <v/>
      </c>
      <c r="X619" s="25">
        <f>IFERROR(VLOOKUP($A619,'TD SOP+PROFORM MOD'!$A$5:$AD$750,MATCH(X$4,'TD SOP+PROFORM MOD'!$B$2:$AD$2,0)+1,0),0)+IFERROR(VLOOKUP($A619,'TD SOP+PROFORM MOD'!$A$5:$AD$750,MATCH(X$2,'TD SOP+PROFORM MOD'!$B$2:$AD$2,0)+1,0),0)</f>
        <v>0</v>
      </c>
      <c r="Y619" s="25">
        <f>IFERROR(VLOOKUP($A619,'TD SOP+PROFORM MOD'!$A$5:$AD$750,MATCH(Y$4,'TD SOP+PROFORM MOD'!$B$2:$AD$2,0)+1,0),0)+IFERROR(VLOOKUP($A619,'TD SOP+PROFORM MOD'!$A$5:$AD$750,MATCH(Y$2,'TD SOP+PROFORM MOD'!$B$2:$AD$2,0)+1,0),0)</f>
        <v>0</v>
      </c>
      <c r="Z619" s="26" t="str">
        <f t="shared" si="151"/>
        <v/>
      </c>
      <c r="AA619" s="25">
        <f>IFERROR(VLOOKUP($A619,'TD SOP+PROFORM MOD'!$A$5:$AD$750,MATCH(AA$4,'TD SOP+PROFORM MOD'!$B$2:$AD$2,0)+1,0),0)+IFERROR(VLOOKUP($A619,'TD SOP+PROFORM MOD'!$A$5:$AD$750,MATCH(AA$2,'TD SOP+PROFORM MOD'!$B$2:$AD$2,0)+1,0),0)</f>
        <v>0</v>
      </c>
      <c r="AB619" s="25">
        <f>IFERROR(VLOOKUP($A619,'TD SOP+PROFORM MOD'!$A$5:$AD$750,MATCH(AB$4,'TD SOP+PROFORM MOD'!$B$2:$AD$2,0)+1,0),0)+IFERROR(VLOOKUP($A619,'TD SOP+PROFORM MOD'!$A$5:$AD$750,MATCH(AB$2,'TD SOP+PROFORM MOD'!$B$2:$AD$2,0)+1,0),0)</f>
        <v>0</v>
      </c>
      <c r="AC619" s="26" t="str">
        <f t="shared" si="152"/>
        <v/>
      </c>
      <c r="AD619" s="25">
        <f>IFERROR(VLOOKUP($A619,'TD SOP+PROFORM MOD'!$A$5:$AD$750,MATCH(AD$4,'TD SOP+PROFORM MOD'!$B$2:$AD$2,0)+1,0),0)+IFERROR(VLOOKUP($A619,'TD SOP+PROFORM MOD'!$A$5:$AD$750,MATCH(AD$2,'TD SOP+PROFORM MOD'!$B$2:$AD$2,0)+1,0),0)</f>
        <v>0</v>
      </c>
      <c r="AE619" s="25">
        <f>IFERROR(VLOOKUP($A619,'TD SOP+PROFORM MOD'!$A$5:$AD$750,MATCH(AE$4,'TD SOP+PROFORM MOD'!$B$2:$AD$2,0)+1,0),0)+IFERROR(VLOOKUP($A619,'TD SOP+PROFORM MOD'!$A$5:$AD$750,MATCH(AE$2,'TD SOP+PROFORM MOD'!$B$2:$AD$2,0)+1,0),0)</f>
        <v>0</v>
      </c>
      <c r="AF619" s="26" t="str">
        <f t="shared" si="153"/>
        <v/>
      </c>
      <c r="AG619" s="25">
        <f>IFERROR(VLOOKUP($A619,'TD SOP+PROFORM MOD'!$A$5:$AD$750,MATCH(AG$4,'TD SOP+PROFORM MOD'!$B$2:$AD$2,0)+1,0),0)+IFERROR(VLOOKUP($A619,'TD SOP+PROFORM MOD'!$A$5:$AD$750,MATCH(AG$2,'TD SOP+PROFORM MOD'!$B$2:$AD$2,0)+1,0),0)</f>
        <v>0</v>
      </c>
      <c r="AH619" s="25">
        <f>IFERROR(VLOOKUP($A619,'TD SOP+PROFORM MOD'!$A$5:$AD$750,MATCH(AH$4,'TD SOP+PROFORM MOD'!$B$2:$AD$2,0)+1,0),0)+IFERROR(VLOOKUP($A619,'TD SOP+PROFORM MOD'!$A$5:$AD$750,MATCH(AH$2,'TD SOP+PROFORM MOD'!$B$2:$AD$2,0)+1,0),0)</f>
        <v>0</v>
      </c>
      <c r="AI619" s="26" t="str">
        <f t="shared" si="154"/>
        <v/>
      </c>
      <c r="AJ619" s="25">
        <f>IFERROR(VLOOKUP($A619,'TD SOP+PROFORM MOD'!$A$5:$AD$750,MATCH(AJ$4,'TD SOP+PROFORM MOD'!$B$2:$AD$2,0)+1,0),0)+IFERROR(VLOOKUP($A619,'TD SOP+PROFORM MOD'!$A$5:$AD$750,MATCH(AJ$2,'TD SOP+PROFORM MOD'!$B$2:$AD$2,0)+1,0),0)</f>
        <v>0</v>
      </c>
      <c r="AK619" s="25">
        <f>IFERROR(VLOOKUP($A619,'TD SOP+PROFORM MOD'!$A$5:$AD$750,MATCH(AK$4,'TD SOP+PROFORM MOD'!$B$2:$AD$2,0)+1,0),0)+IFERROR(VLOOKUP($A619,'TD SOP+PROFORM MOD'!$A$5:$AD$750,MATCH(AK$2,'TD SOP+PROFORM MOD'!$B$2:$AD$2,0)+1,0),0)</f>
        <v>0</v>
      </c>
      <c r="AL619" s="26" t="str">
        <f t="shared" si="155"/>
        <v/>
      </c>
      <c r="AM619" s="25">
        <f t="shared" ref="AM619:AN634" si="159">SUM(C619,F619,I619,L619,O619,R619,U619,X619,AA619,AD619,AG619,AJ619)</f>
        <v>0</v>
      </c>
      <c r="AN619" s="25">
        <f t="shared" si="159"/>
        <v>0</v>
      </c>
      <c r="AO619" s="26" t="str">
        <f t="shared" si="156"/>
        <v/>
      </c>
      <c r="AR619" s="25">
        <f>SUMIF('B&amp;S YTD LFY'!B:B,"="&amp;A619,'B&amp;S YTD LFY'!C:C)</f>
        <v>0</v>
      </c>
      <c r="AS619" s="25">
        <f t="shared" si="158"/>
        <v>0</v>
      </c>
      <c r="AT619" s="25"/>
    </row>
    <row r="620" spans="1:46" x14ac:dyDescent="0.35">
      <c r="A620" s="24">
        <f>IF(AND('TD SOP+PROFORM MOD'!A617&lt;&gt;"",'TD SOP+PROFORM MOD'!A617&lt;&gt;"TOTAL"),'TD SOP+PROFORM MOD'!A617,0)</f>
        <v>0</v>
      </c>
      <c r="C620" s="25" t="str">
        <f>IFERROR(VLOOKUP($A620,'TD SOP+PROFORM MOD'!$A$5:$AD$750,MATCH(C$4,'TD SOP+PROFORM MOD'!$B$2:$AT$2,0)+1,0),"")</f>
        <v/>
      </c>
      <c r="D620" s="25" t="str">
        <f>IFERROR(VLOOKUP($A620,'TD SOP+PROFORM MOD'!$A$5:$AD$750,MATCH(D$4,'TD SOP+PROFORM MOD'!$B$2:$AT$2,0)+1,0),"")</f>
        <v/>
      </c>
      <c r="E620" s="26" t="str">
        <f t="shared" si="144"/>
        <v/>
      </c>
      <c r="F620" s="25" t="str">
        <f>IFERROR(VLOOKUP($A620,'TD SOP+PROFORM MOD'!$A$5:$AD$750,MATCH(F$4,'TD SOP+PROFORM MOD'!$B$2:$AT$2,0)+1,0),"")</f>
        <v/>
      </c>
      <c r="G620" s="25" t="str">
        <f>IFERROR(VLOOKUP($A620,'TD SOP+PROFORM MOD'!$A$5:$AD$750,MATCH(G$4,'TD SOP+PROFORM MOD'!$B$2:$AT$2,0)+1,0),"")</f>
        <v/>
      </c>
      <c r="H620" s="26" t="str">
        <f t="shared" si="145"/>
        <v/>
      </c>
      <c r="I620" s="25" t="str">
        <f>IFERROR(VLOOKUP($A620,'TD SOP+PROFORM MOD'!$A$5:$AD$750,MATCH(I$4,'TD SOP+PROFORM MOD'!$B$2:$AT$2,0)+1,0),"")</f>
        <v/>
      </c>
      <c r="J620" s="25" t="str">
        <f>IFERROR(VLOOKUP($A620,'TD SOP+PROFORM MOD'!$A$5:$AD$750,MATCH(J$4,'TD SOP+PROFORM MOD'!$B$2:$AT$2,0)+1,0),"")</f>
        <v/>
      </c>
      <c r="K620" s="26" t="str">
        <f t="shared" si="146"/>
        <v/>
      </c>
      <c r="L620" s="25" t="str">
        <f>IFERROR(VLOOKUP($A620,'TD SOP+PROFORM MOD'!$A$5:$AD$750,MATCH(L$4,'TD SOP+PROFORM MOD'!$B$2:$AT$2,0)+1,0),"")</f>
        <v/>
      </c>
      <c r="M620" s="25" t="str">
        <f>IFERROR(VLOOKUP($A620,'TD SOP+PROFORM MOD'!$A$5:$AD$750,MATCH(M$4,'TD SOP+PROFORM MOD'!$B$2:$AT$2,0)+1,0),"")</f>
        <v/>
      </c>
      <c r="N620" s="26" t="str">
        <f t="shared" si="147"/>
        <v/>
      </c>
      <c r="O620" s="25">
        <f>IFERROR(VLOOKUP($A620,'TD SOP+PROFORM MOD'!$A$5:$AD$750,MATCH(O$4,'TD SOP+PROFORM MOD'!$B$2:$AD$2,0)+1,0),0)+IFERROR(VLOOKUP($A620,'TD SOP+PROFORM MOD'!$A$5:$AD$750,MATCH(O$2,'TD SOP+PROFORM MOD'!$B$2:$AD$2,0)+1,0),0)</f>
        <v>0</v>
      </c>
      <c r="P620" s="25">
        <f>IFERROR(VLOOKUP($A620,'TD SOP+PROFORM MOD'!$A$5:$AD$750,MATCH(P$4,'TD SOP+PROFORM MOD'!$B$2:$AD$2,0)+1,0),0)+IFERROR(VLOOKUP($A620,'TD SOP+PROFORM MOD'!$A$5:$AD$750,MATCH(P$2,'TD SOP+PROFORM MOD'!$B$2:$AD$2,0)+1,0),0)</f>
        <v>0</v>
      </c>
      <c r="Q620" s="26" t="str">
        <f t="shared" si="148"/>
        <v/>
      </c>
      <c r="R620" s="25">
        <f>IFERROR(VLOOKUP($A620,'TD SOP+PROFORM MOD'!$A$5:$AD$750,MATCH(R$4,'TD SOP+PROFORM MOD'!$B$2:$AD$2,0)+1,0),0)+IFERROR(VLOOKUP($A620,'TD SOP+PROFORM MOD'!$A$5:$AD$750,MATCH(R$2,'TD SOP+PROFORM MOD'!$B$2:$AD$2,0)+1,0),0)</f>
        <v>0</v>
      </c>
      <c r="S620" s="25">
        <f>IFERROR(VLOOKUP($A620,'TD SOP+PROFORM MOD'!$A$5:$AD$750,MATCH(S$4,'TD SOP+PROFORM MOD'!$B$2:$AD$2,0)+1,0),0)+IFERROR(VLOOKUP($A620,'TD SOP+PROFORM MOD'!$A$5:$AD$750,MATCH(S$2,'TD SOP+PROFORM MOD'!$B$2:$AD$2,0)+1,0),0)</f>
        <v>0</v>
      </c>
      <c r="T620" s="26" t="str">
        <f t="shared" si="149"/>
        <v/>
      </c>
      <c r="U620" s="25">
        <f>IFERROR(VLOOKUP($A620,'TD SOP+PROFORM MOD'!$A$5:$AD$750,MATCH(U$4,'TD SOP+PROFORM MOD'!$B$2:$AD$2,0)+1,0),0)+IFERROR(VLOOKUP($A620,'TD SOP+PROFORM MOD'!$A$5:$AD$750,MATCH(U$2,'TD SOP+PROFORM MOD'!$B$2:$AD$2,0)+1,0),0)</f>
        <v>0</v>
      </c>
      <c r="V620" s="25">
        <f>IFERROR(VLOOKUP($A620,'TD SOP+PROFORM MOD'!$A$5:$AD$750,MATCH(V$4,'TD SOP+PROFORM MOD'!$B$2:$AD$2,0)+1,0),0)+IFERROR(VLOOKUP($A620,'TD SOP+PROFORM MOD'!$A$5:$AD$750,MATCH(V$2,'TD SOP+PROFORM MOD'!$B$2:$AD$2,0)+1,0),0)</f>
        <v>0</v>
      </c>
      <c r="W620" s="26" t="str">
        <f t="shared" si="150"/>
        <v/>
      </c>
      <c r="X620" s="25">
        <f>IFERROR(VLOOKUP($A620,'TD SOP+PROFORM MOD'!$A$5:$AD$750,MATCH(X$4,'TD SOP+PROFORM MOD'!$B$2:$AD$2,0)+1,0),0)+IFERROR(VLOOKUP($A620,'TD SOP+PROFORM MOD'!$A$5:$AD$750,MATCH(X$2,'TD SOP+PROFORM MOD'!$B$2:$AD$2,0)+1,0),0)</f>
        <v>0</v>
      </c>
      <c r="Y620" s="25">
        <f>IFERROR(VLOOKUP($A620,'TD SOP+PROFORM MOD'!$A$5:$AD$750,MATCH(Y$4,'TD SOP+PROFORM MOD'!$B$2:$AD$2,0)+1,0),0)+IFERROR(VLOOKUP($A620,'TD SOP+PROFORM MOD'!$A$5:$AD$750,MATCH(Y$2,'TD SOP+PROFORM MOD'!$B$2:$AD$2,0)+1,0),0)</f>
        <v>0</v>
      </c>
      <c r="Z620" s="26" t="str">
        <f t="shared" si="151"/>
        <v/>
      </c>
      <c r="AA620" s="25">
        <f>IFERROR(VLOOKUP($A620,'TD SOP+PROFORM MOD'!$A$5:$AD$750,MATCH(AA$4,'TD SOP+PROFORM MOD'!$B$2:$AD$2,0)+1,0),0)+IFERROR(VLOOKUP($A620,'TD SOP+PROFORM MOD'!$A$5:$AD$750,MATCH(AA$2,'TD SOP+PROFORM MOD'!$B$2:$AD$2,0)+1,0),0)</f>
        <v>0</v>
      </c>
      <c r="AB620" s="25">
        <f>IFERROR(VLOOKUP($A620,'TD SOP+PROFORM MOD'!$A$5:$AD$750,MATCH(AB$4,'TD SOP+PROFORM MOD'!$B$2:$AD$2,0)+1,0),0)+IFERROR(VLOOKUP($A620,'TD SOP+PROFORM MOD'!$A$5:$AD$750,MATCH(AB$2,'TD SOP+PROFORM MOD'!$B$2:$AD$2,0)+1,0),0)</f>
        <v>0</v>
      </c>
      <c r="AC620" s="26" t="str">
        <f t="shared" si="152"/>
        <v/>
      </c>
      <c r="AD620" s="25">
        <f>IFERROR(VLOOKUP($A620,'TD SOP+PROFORM MOD'!$A$5:$AD$750,MATCH(AD$4,'TD SOP+PROFORM MOD'!$B$2:$AD$2,0)+1,0),0)+IFERROR(VLOOKUP($A620,'TD SOP+PROFORM MOD'!$A$5:$AD$750,MATCH(AD$2,'TD SOP+PROFORM MOD'!$B$2:$AD$2,0)+1,0),0)</f>
        <v>0</v>
      </c>
      <c r="AE620" s="25">
        <f>IFERROR(VLOOKUP($A620,'TD SOP+PROFORM MOD'!$A$5:$AD$750,MATCH(AE$4,'TD SOP+PROFORM MOD'!$B$2:$AD$2,0)+1,0),0)+IFERROR(VLOOKUP($A620,'TD SOP+PROFORM MOD'!$A$5:$AD$750,MATCH(AE$2,'TD SOP+PROFORM MOD'!$B$2:$AD$2,0)+1,0),0)</f>
        <v>0</v>
      </c>
      <c r="AF620" s="26" t="str">
        <f t="shared" si="153"/>
        <v/>
      </c>
      <c r="AG620" s="25">
        <f>IFERROR(VLOOKUP($A620,'TD SOP+PROFORM MOD'!$A$5:$AD$750,MATCH(AG$4,'TD SOP+PROFORM MOD'!$B$2:$AD$2,0)+1,0),0)+IFERROR(VLOOKUP($A620,'TD SOP+PROFORM MOD'!$A$5:$AD$750,MATCH(AG$2,'TD SOP+PROFORM MOD'!$B$2:$AD$2,0)+1,0),0)</f>
        <v>0</v>
      </c>
      <c r="AH620" s="25">
        <f>IFERROR(VLOOKUP($A620,'TD SOP+PROFORM MOD'!$A$5:$AD$750,MATCH(AH$4,'TD SOP+PROFORM MOD'!$B$2:$AD$2,0)+1,0),0)+IFERROR(VLOOKUP($A620,'TD SOP+PROFORM MOD'!$A$5:$AD$750,MATCH(AH$2,'TD SOP+PROFORM MOD'!$B$2:$AD$2,0)+1,0),0)</f>
        <v>0</v>
      </c>
      <c r="AI620" s="26" t="str">
        <f t="shared" si="154"/>
        <v/>
      </c>
      <c r="AJ620" s="25">
        <f>IFERROR(VLOOKUP($A620,'TD SOP+PROFORM MOD'!$A$5:$AD$750,MATCH(AJ$4,'TD SOP+PROFORM MOD'!$B$2:$AD$2,0)+1,0),0)+IFERROR(VLOOKUP($A620,'TD SOP+PROFORM MOD'!$A$5:$AD$750,MATCH(AJ$2,'TD SOP+PROFORM MOD'!$B$2:$AD$2,0)+1,0),0)</f>
        <v>0</v>
      </c>
      <c r="AK620" s="25">
        <f>IFERROR(VLOOKUP($A620,'TD SOP+PROFORM MOD'!$A$5:$AD$750,MATCH(AK$4,'TD SOP+PROFORM MOD'!$B$2:$AD$2,0)+1,0),0)+IFERROR(VLOOKUP($A620,'TD SOP+PROFORM MOD'!$A$5:$AD$750,MATCH(AK$2,'TD SOP+PROFORM MOD'!$B$2:$AD$2,0)+1,0),0)</f>
        <v>0</v>
      </c>
      <c r="AL620" s="26" t="str">
        <f t="shared" si="155"/>
        <v/>
      </c>
      <c r="AM620" s="25">
        <f t="shared" si="159"/>
        <v>0</v>
      </c>
      <c r="AN620" s="25">
        <f t="shared" si="159"/>
        <v>0</v>
      </c>
      <c r="AO620" s="26" t="str">
        <f t="shared" si="156"/>
        <v/>
      </c>
      <c r="AR620" s="25">
        <f>SUMIF('B&amp;S YTD LFY'!B:B,"="&amp;A620,'B&amp;S YTD LFY'!C:C)</f>
        <v>0</v>
      </c>
      <c r="AS620" s="25">
        <f t="shared" si="158"/>
        <v>0</v>
      </c>
      <c r="AT620" s="25"/>
    </row>
    <row r="621" spans="1:46" x14ac:dyDescent="0.35">
      <c r="A621" s="24">
        <f>IF(AND('TD SOP+PROFORM MOD'!A618&lt;&gt;"",'TD SOP+PROFORM MOD'!A618&lt;&gt;"TOTAL"),'TD SOP+PROFORM MOD'!A618,0)</f>
        <v>0</v>
      </c>
      <c r="C621" s="25" t="str">
        <f>IFERROR(VLOOKUP($A621,'TD SOP+PROFORM MOD'!$A$5:$AD$750,MATCH(C$4,'TD SOP+PROFORM MOD'!$B$2:$AT$2,0)+1,0),"")</f>
        <v/>
      </c>
      <c r="D621" s="25" t="str">
        <f>IFERROR(VLOOKUP($A621,'TD SOP+PROFORM MOD'!$A$5:$AD$750,MATCH(D$4,'TD SOP+PROFORM MOD'!$B$2:$AT$2,0)+1,0),"")</f>
        <v/>
      </c>
      <c r="E621" s="26" t="str">
        <f t="shared" si="144"/>
        <v/>
      </c>
      <c r="F621" s="25" t="str">
        <f>IFERROR(VLOOKUP($A621,'TD SOP+PROFORM MOD'!$A$5:$AD$750,MATCH(F$4,'TD SOP+PROFORM MOD'!$B$2:$AT$2,0)+1,0),"")</f>
        <v/>
      </c>
      <c r="G621" s="25" t="str">
        <f>IFERROR(VLOOKUP($A621,'TD SOP+PROFORM MOD'!$A$5:$AD$750,MATCH(G$4,'TD SOP+PROFORM MOD'!$B$2:$AT$2,0)+1,0),"")</f>
        <v/>
      </c>
      <c r="H621" s="26" t="str">
        <f t="shared" si="145"/>
        <v/>
      </c>
      <c r="I621" s="25" t="str">
        <f>IFERROR(VLOOKUP($A621,'TD SOP+PROFORM MOD'!$A$5:$AD$750,MATCH(I$4,'TD SOP+PROFORM MOD'!$B$2:$AT$2,0)+1,0),"")</f>
        <v/>
      </c>
      <c r="J621" s="25" t="str">
        <f>IFERROR(VLOOKUP($A621,'TD SOP+PROFORM MOD'!$A$5:$AD$750,MATCH(J$4,'TD SOP+PROFORM MOD'!$B$2:$AT$2,0)+1,0),"")</f>
        <v/>
      </c>
      <c r="K621" s="26" t="str">
        <f t="shared" si="146"/>
        <v/>
      </c>
      <c r="L621" s="25" t="str">
        <f>IFERROR(VLOOKUP($A621,'TD SOP+PROFORM MOD'!$A$5:$AD$750,MATCH(L$4,'TD SOP+PROFORM MOD'!$B$2:$AT$2,0)+1,0),"")</f>
        <v/>
      </c>
      <c r="M621" s="25" t="str">
        <f>IFERROR(VLOOKUP($A621,'TD SOP+PROFORM MOD'!$A$5:$AD$750,MATCH(M$4,'TD SOP+PROFORM MOD'!$B$2:$AT$2,0)+1,0),"")</f>
        <v/>
      </c>
      <c r="N621" s="26" t="str">
        <f t="shared" si="147"/>
        <v/>
      </c>
      <c r="O621" s="25">
        <f>IFERROR(VLOOKUP($A621,'TD SOP+PROFORM MOD'!$A$5:$AD$750,MATCH(O$4,'TD SOP+PROFORM MOD'!$B$2:$AD$2,0)+1,0),0)+IFERROR(VLOOKUP($A621,'TD SOP+PROFORM MOD'!$A$5:$AD$750,MATCH(O$2,'TD SOP+PROFORM MOD'!$B$2:$AD$2,0)+1,0),0)</f>
        <v>0</v>
      </c>
      <c r="P621" s="25">
        <f>IFERROR(VLOOKUP($A621,'TD SOP+PROFORM MOD'!$A$5:$AD$750,MATCH(P$4,'TD SOP+PROFORM MOD'!$B$2:$AD$2,0)+1,0),0)+IFERROR(VLOOKUP($A621,'TD SOP+PROFORM MOD'!$A$5:$AD$750,MATCH(P$2,'TD SOP+PROFORM MOD'!$B$2:$AD$2,0)+1,0),0)</f>
        <v>0</v>
      </c>
      <c r="Q621" s="26" t="str">
        <f t="shared" si="148"/>
        <v/>
      </c>
      <c r="R621" s="25">
        <f>IFERROR(VLOOKUP($A621,'TD SOP+PROFORM MOD'!$A$5:$AD$750,MATCH(R$4,'TD SOP+PROFORM MOD'!$B$2:$AD$2,0)+1,0),0)+IFERROR(VLOOKUP($A621,'TD SOP+PROFORM MOD'!$A$5:$AD$750,MATCH(R$2,'TD SOP+PROFORM MOD'!$B$2:$AD$2,0)+1,0),0)</f>
        <v>0</v>
      </c>
      <c r="S621" s="25">
        <f>IFERROR(VLOOKUP($A621,'TD SOP+PROFORM MOD'!$A$5:$AD$750,MATCH(S$4,'TD SOP+PROFORM MOD'!$B$2:$AD$2,0)+1,0),0)+IFERROR(VLOOKUP($A621,'TD SOP+PROFORM MOD'!$A$5:$AD$750,MATCH(S$2,'TD SOP+PROFORM MOD'!$B$2:$AD$2,0)+1,0),0)</f>
        <v>0</v>
      </c>
      <c r="T621" s="26" t="str">
        <f t="shared" si="149"/>
        <v/>
      </c>
      <c r="U621" s="25">
        <f>IFERROR(VLOOKUP($A621,'TD SOP+PROFORM MOD'!$A$5:$AD$750,MATCH(U$4,'TD SOP+PROFORM MOD'!$B$2:$AD$2,0)+1,0),0)+IFERROR(VLOOKUP($A621,'TD SOP+PROFORM MOD'!$A$5:$AD$750,MATCH(U$2,'TD SOP+PROFORM MOD'!$B$2:$AD$2,0)+1,0),0)</f>
        <v>0</v>
      </c>
      <c r="V621" s="25">
        <f>IFERROR(VLOOKUP($A621,'TD SOP+PROFORM MOD'!$A$5:$AD$750,MATCH(V$4,'TD SOP+PROFORM MOD'!$B$2:$AD$2,0)+1,0),0)+IFERROR(VLOOKUP($A621,'TD SOP+PROFORM MOD'!$A$5:$AD$750,MATCH(V$2,'TD SOP+PROFORM MOD'!$B$2:$AD$2,0)+1,0),0)</f>
        <v>0</v>
      </c>
      <c r="W621" s="26" t="str">
        <f t="shared" si="150"/>
        <v/>
      </c>
      <c r="X621" s="25">
        <f>IFERROR(VLOOKUP($A621,'TD SOP+PROFORM MOD'!$A$5:$AD$750,MATCH(X$4,'TD SOP+PROFORM MOD'!$B$2:$AD$2,0)+1,0),0)+IFERROR(VLOOKUP($A621,'TD SOP+PROFORM MOD'!$A$5:$AD$750,MATCH(X$2,'TD SOP+PROFORM MOD'!$B$2:$AD$2,0)+1,0),0)</f>
        <v>0</v>
      </c>
      <c r="Y621" s="25">
        <f>IFERROR(VLOOKUP($A621,'TD SOP+PROFORM MOD'!$A$5:$AD$750,MATCH(Y$4,'TD SOP+PROFORM MOD'!$B$2:$AD$2,0)+1,0),0)+IFERROR(VLOOKUP($A621,'TD SOP+PROFORM MOD'!$A$5:$AD$750,MATCH(Y$2,'TD SOP+PROFORM MOD'!$B$2:$AD$2,0)+1,0),0)</f>
        <v>0</v>
      </c>
      <c r="Z621" s="26" t="str">
        <f t="shared" si="151"/>
        <v/>
      </c>
      <c r="AA621" s="25">
        <f>IFERROR(VLOOKUP($A621,'TD SOP+PROFORM MOD'!$A$5:$AD$750,MATCH(AA$4,'TD SOP+PROFORM MOD'!$B$2:$AD$2,0)+1,0),0)+IFERROR(VLOOKUP($A621,'TD SOP+PROFORM MOD'!$A$5:$AD$750,MATCH(AA$2,'TD SOP+PROFORM MOD'!$B$2:$AD$2,0)+1,0),0)</f>
        <v>0</v>
      </c>
      <c r="AB621" s="25">
        <f>IFERROR(VLOOKUP($A621,'TD SOP+PROFORM MOD'!$A$5:$AD$750,MATCH(AB$4,'TD SOP+PROFORM MOD'!$B$2:$AD$2,0)+1,0),0)+IFERROR(VLOOKUP($A621,'TD SOP+PROFORM MOD'!$A$5:$AD$750,MATCH(AB$2,'TD SOP+PROFORM MOD'!$B$2:$AD$2,0)+1,0),0)</f>
        <v>0</v>
      </c>
      <c r="AC621" s="26" t="str">
        <f t="shared" si="152"/>
        <v/>
      </c>
      <c r="AD621" s="25">
        <f>IFERROR(VLOOKUP($A621,'TD SOP+PROFORM MOD'!$A$5:$AD$750,MATCH(AD$4,'TD SOP+PROFORM MOD'!$B$2:$AD$2,0)+1,0),0)+IFERROR(VLOOKUP($A621,'TD SOP+PROFORM MOD'!$A$5:$AD$750,MATCH(AD$2,'TD SOP+PROFORM MOD'!$B$2:$AD$2,0)+1,0),0)</f>
        <v>0</v>
      </c>
      <c r="AE621" s="25">
        <f>IFERROR(VLOOKUP($A621,'TD SOP+PROFORM MOD'!$A$5:$AD$750,MATCH(AE$4,'TD SOP+PROFORM MOD'!$B$2:$AD$2,0)+1,0),0)+IFERROR(VLOOKUP($A621,'TD SOP+PROFORM MOD'!$A$5:$AD$750,MATCH(AE$2,'TD SOP+PROFORM MOD'!$B$2:$AD$2,0)+1,0),0)</f>
        <v>0</v>
      </c>
      <c r="AF621" s="26" t="str">
        <f t="shared" si="153"/>
        <v/>
      </c>
      <c r="AG621" s="25">
        <f>IFERROR(VLOOKUP($A621,'TD SOP+PROFORM MOD'!$A$5:$AD$750,MATCH(AG$4,'TD SOP+PROFORM MOD'!$B$2:$AD$2,0)+1,0),0)+IFERROR(VLOOKUP($A621,'TD SOP+PROFORM MOD'!$A$5:$AD$750,MATCH(AG$2,'TD SOP+PROFORM MOD'!$B$2:$AD$2,0)+1,0),0)</f>
        <v>0</v>
      </c>
      <c r="AH621" s="25">
        <f>IFERROR(VLOOKUP($A621,'TD SOP+PROFORM MOD'!$A$5:$AD$750,MATCH(AH$4,'TD SOP+PROFORM MOD'!$B$2:$AD$2,0)+1,0),0)+IFERROR(VLOOKUP($A621,'TD SOP+PROFORM MOD'!$A$5:$AD$750,MATCH(AH$2,'TD SOP+PROFORM MOD'!$B$2:$AD$2,0)+1,0),0)</f>
        <v>0</v>
      </c>
      <c r="AI621" s="26" t="str">
        <f t="shared" si="154"/>
        <v/>
      </c>
      <c r="AJ621" s="25">
        <f>IFERROR(VLOOKUP($A621,'TD SOP+PROFORM MOD'!$A$5:$AD$750,MATCH(AJ$4,'TD SOP+PROFORM MOD'!$B$2:$AD$2,0)+1,0),0)+IFERROR(VLOOKUP($A621,'TD SOP+PROFORM MOD'!$A$5:$AD$750,MATCH(AJ$2,'TD SOP+PROFORM MOD'!$B$2:$AD$2,0)+1,0),0)</f>
        <v>0</v>
      </c>
      <c r="AK621" s="25">
        <f>IFERROR(VLOOKUP($A621,'TD SOP+PROFORM MOD'!$A$5:$AD$750,MATCH(AK$4,'TD SOP+PROFORM MOD'!$B$2:$AD$2,0)+1,0),0)+IFERROR(VLOOKUP($A621,'TD SOP+PROFORM MOD'!$A$5:$AD$750,MATCH(AK$2,'TD SOP+PROFORM MOD'!$B$2:$AD$2,0)+1,0),0)</f>
        <v>0</v>
      </c>
      <c r="AL621" s="26" t="str">
        <f t="shared" si="155"/>
        <v/>
      </c>
      <c r="AM621" s="25">
        <f t="shared" si="159"/>
        <v>0</v>
      </c>
      <c r="AN621" s="25">
        <f t="shared" si="159"/>
        <v>0</v>
      </c>
      <c r="AO621" s="26" t="str">
        <f t="shared" si="156"/>
        <v/>
      </c>
      <c r="AR621" s="25">
        <f>SUMIF('B&amp;S YTD LFY'!B:B,"="&amp;A621,'B&amp;S YTD LFY'!C:C)</f>
        <v>0</v>
      </c>
      <c r="AS621" s="25">
        <f t="shared" si="158"/>
        <v>0</v>
      </c>
      <c r="AT621" s="25"/>
    </row>
    <row r="622" spans="1:46" x14ac:dyDescent="0.35">
      <c r="A622" s="24">
        <f>IF(AND('TD SOP+PROFORM MOD'!A619&lt;&gt;"",'TD SOP+PROFORM MOD'!A619&lt;&gt;"TOTAL"),'TD SOP+PROFORM MOD'!A619,0)</f>
        <v>0</v>
      </c>
      <c r="C622" s="25" t="str">
        <f>IFERROR(VLOOKUP($A622,'TD SOP+PROFORM MOD'!$A$5:$AD$750,MATCH(C$4,'TD SOP+PROFORM MOD'!$B$2:$AT$2,0)+1,0),"")</f>
        <v/>
      </c>
      <c r="D622" s="25" t="str">
        <f>IFERROR(VLOOKUP($A622,'TD SOP+PROFORM MOD'!$A$5:$AD$750,MATCH(D$4,'TD SOP+PROFORM MOD'!$B$2:$AT$2,0)+1,0),"")</f>
        <v/>
      </c>
      <c r="E622" s="26" t="str">
        <f t="shared" si="144"/>
        <v/>
      </c>
      <c r="F622" s="25" t="str">
        <f>IFERROR(VLOOKUP($A622,'TD SOP+PROFORM MOD'!$A$5:$AD$750,MATCH(F$4,'TD SOP+PROFORM MOD'!$B$2:$AT$2,0)+1,0),"")</f>
        <v/>
      </c>
      <c r="G622" s="25" t="str">
        <f>IFERROR(VLOOKUP($A622,'TD SOP+PROFORM MOD'!$A$5:$AD$750,MATCH(G$4,'TD SOP+PROFORM MOD'!$B$2:$AT$2,0)+1,0),"")</f>
        <v/>
      </c>
      <c r="H622" s="26" t="str">
        <f t="shared" si="145"/>
        <v/>
      </c>
      <c r="I622" s="25" t="str">
        <f>IFERROR(VLOOKUP($A622,'TD SOP+PROFORM MOD'!$A$5:$AD$750,MATCH(I$4,'TD SOP+PROFORM MOD'!$B$2:$AT$2,0)+1,0),"")</f>
        <v/>
      </c>
      <c r="J622" s="25" t="str">
        <f>IFERROR(VLOOKUP($A622,'TD SOP+PROFORM MOD'!$A$5:$AD$750,MATCH(J$4,'TD SOP+PROFORM MOD'!$B$2:$AT$2,0)+1,0),"")</f>
        <v/>
      </c>
      <c r="K622" s="26" t="str">
        <f t="shared" si="146"/>
        <v/>
      </c>
      <c r="L622" s="25" t="str">
        <f>IFERROR(VLOOKUP($A622,'TD SOP+PROFORM MOD'!$A$5:$AD$750,MATCH(L$4,'TD SOP+PROFORM MOD'!$B$2:$AT$2,0)+1,0),"")</f>
        <v/>
      </c>
      <c r="M622" s="25" t="str">
        <f>IFERROR(VLOOKUP($A622,'TD SOP+PROFORM MOD'!$A$5:$AD$750,MATCH(M$4,'TD SOP+PROFORM MOD'!$B$2:$AT$2,0)+1,0),"")</f>
        <v/>
      </c>
      <c r="N622" s="26" t="str">
        <f t="shared" si="147"/>
        <v/>
      </c>
      <c r="O622" s="25">
        <f>IFERROR(VLOOKUP($A622,'TD SOP+PROFORM MOD'!$A$5:$AD$750,MATCH(O$4,'TD SOP+PROFORM MOD'!$B$2:$AD$2,0)+1,0),0)+IFERROR(VLOOKUP($A622,'TD SOP+PROFORM MOD'!$A$5:$AD$750,MATCH(O$2,'TD SOP+PROFORM MOD'!$B$2:$AD$2,0)+1,0),0)</f>
        <v>0</v>
      </c>
      <c r="P622" s="25">
        <f>IFERROR(VLOOKUP($A622,'TD SOP+PROFORM MOD'!$A$5:$AD$750,MATCH(P$4,'TD SOP+PROFORM MOD'!$B$2:$AD$2,0)+1,0),0)+IFERROR(VLOOKUP($A622,'TD SOP+PROFORM MOD'!$A$5:$AD$750,MATCH(P$2,'TD SOP+PROFORM MOD'!$B$2:$AD$2,0)+1,0),0)</f>
        <v>0</v>
      </c>
      <c r="Q622" s="26" t="str">
        <f t="shared" si="148"/>
        <v/>
      </c>
      <c r="R622" s="25">
        <f>IFERROR(VLOOKUP($A622,'TD SOP+PROFORM MOD'!$A$5:$AD$750,MATCH(R$4,'TD SOP+PROFORM MOD'!$B$2:$AD$2,0)+1,0),0)+IFERROR(VLOOKUP($A622,'TD SOP+PROFORM MOD'!$A$5:$AD$750,MATCH(R$2,'TD SOP+PROFORM MOD'!$B$2:$AD$2,0)+1,0),0)</f>
        <v>0</v>
      </c>
      <c r="S622" s="25">
        <f>IFERROR(VLOOKUP($A622,'TD SOP+PROFORM MOD'!$A$5:$AD$750,MATCH(S$4,'TD SOP+PROFORM MOD'!$B$2:$AD$2,0)+1,0),0)+IFERROR(VLOOKUP($A622,'TD SOP+PROFORM MOD'!$A$5:$AD$750,MATCH(S$2,'TD SOP+PROFORM MOD'!$B$2:$AD$2,0)+1,0),0)</f>
        <v>0</v>
      </c>
      <c r="T622" s="26" t="str">
        <f t="shared" si="149"/>
        <v/>
      </c>
      <c r="U622" s="25">
        <f>IFERROR(VLOOKUP($A622,'TD SOP+PROFORM MOD'!$A$5:$AD$750,MATCH(U$4,'TD SOP+PROFORM MOD'!$B$2:$AD$2,0)+1,0),0)+IFERROR(VLOOKUP($A622,'TD SOP+PROFORM MOD'!$A$5:$AD$750,MATCH(U$2,'TD SOP+PROFORM MOD'!$B$2:$AD$2,0)+1,0),0)</f>
        <v>0</v>
      </c>
      <c r="V622" s="25">
        <f>IFERROR(VLOOKUP($A622,'TD SOP+PROFORM MOD'!$A$5:$AD$750,MATCH(V$4,'TD SOP+PROFORM MOD'!$B$2:$AD$2,0)+1,0),0)+IFERROR(VLOOKUP($A622,'TD SOP+PROFORM MOD'!$A$5:$AD$750,MATCH(V$2,'TD SOP+PROFORM MOD'!$B$2:$AD$2,0)+1,0),0)</f>
        <v>0</v>
      </c>
      <c r="W622" s="26" t="str">
        <f t="shared" si="150"/>
        <v/>
      </c>
      <c r="X622" s="25">
        <f>IFERROR(VLOOKUP($A622,'TD SOP+PROFORM MOD'!$A$5:$AD$750,MATCH(X$4,'TD SOP+PROFORM MOD'!$B$2:$AD$2,0)+1,0),0)+IFERROR(VLOOKUP($A622,'TD SOP+PROFORM MOD'!$A$5:$AD$750,MATCH(X$2,'TD SOP+PROFORM MOD'!$B$2:$AD$2,0)+1,0),0)</f>
        <v>0</v>
      </c>
      <c r="Y622" s="25">
        <f>IFERROR(VLOOKUP($A622,'TD SOP+PROFORM MOD'!$A$5:$AD$750,MATCH(Y$4,'TD SOP+PROFORM MOD'!$B$2:$AD$2,0)+1,0),0)+IFERROR(VLOOKUP($A622,'TD SOP+PROFORM MOD'!$A$5:$AD$750,MATCH(Y$2,'TD SOP+PROFORM MOD'!$B$2:$AD$2,0)+1,0),0)</f>
        <v>0</v>
      </c>
      <c r="Z622" s="26" t="str">
        <f t="shared" si="151"/>
        <v/>
      </c>
      <c r="AA622" s="25">
        <f>IFERROR(VLOOKUP($A622,'TD SOP+PROFORM MOD'!$A$5:$AD$750,MATCH(AA$4,'TD SOP+PROFORM MOD'!$B$2:$AD$2,0)+1,0),0)+IFERROR(VLOOKUP($A622,'TD SOP+PROFORM MOD'!$A$5:$AD$750,MATCH(AA$2,'TD SOP+PROFORM MOD'!$B$2:$AD$2,0)+1,0),0)</f>
        <v>0</v>
      </c>
      <c r="AB622" s="25">
        <f>IFERROR(VLOOKUP($A622,'TD SOP+PROFORM MOD'!$A$5:$AD$750,MATCH(AB$4,'TD SOP+PROFORM MOD'!$B$2:$AD$2,0)+1,0),0)+IFERROR(VLOOKUP($A622,'TD SOP+PROFORM MOD'!$A$5:$AD$750,MATCH(AB$2,'TD SOP+PROFORM MOD'!$B$2:$AD$2,0)+1,0),0)</f>
        <v>0</v>
      </c>
      <c r="AC622" s="26" t="str">
        <f t="shared" si="152"/>
        <v/>
      </c>
      <c r="AD622" s="25">
        <f>IFERROR(VLOOKUP($A622,'TD SOP+PROFORM MOD'!$A$5:$AD$750,MATCH(AD$4,'TD SOP+PROFORM MOD'!$B$2:$AD$2,0)+1,0),0)+IFERROR(VLOOKUP($A622,'TD SOP+PROFORM MOD'!$A$5:$AD$750,MATCH(AD$2,'TD SOP+PROFORM MOD'!$B$2:$AD$2,0)+1,0),0)</f>
        <v>0</v>
      </c>
      <c r="AE622" s="25">
        <f>IFERROR(VLOOKUP($A622,'TD SOP+PROFORM MOD'!$A$5:$AD$750,MATCH(AE$4,'TD SOP+PROFORM MOD'!$B$2:$AD$2,0)+1,0),0)+IFERROR(VLOOKUP($A622,'TD SOP+PROFORM MOD'!$A$5:$AD$750,MATCH(AE$2,'TD SOP+PROFORM MOD'!$B$2:$AD$2,0)+1,0),0)</f>
        <v>0</v>
      </c>
      <c r="AF622" s="26" t="str">
        <f t="shared" si="153"/>
        <v/>
      </c>
      <c r="AG622" s="25">
        <f>IFERROR(VLOOKUP($A622,'TD SOP+PROFORM MOD'!$A$5:$AD$750,MATCH(AG$4,'TD SOP+PROFORM MOD'!$B$2:$AD$2,0)+1,0),0)+IFERROR(VLOOKUP($A622,'TD SOP+PROFORM MOD'!$A$5:$AD$750,MATCH(AG$2,'TD SOP+PROFORM MOD'!$B$2:$AD$2,0)+1,0),0)</f>
        <v>0</v>
      </c>
      <c r="AH622" s="25">
        <f>IFERROR(VLOOKUP($A622,'TD SOP+PROFORM MOD'!$A$5:$AD$750,MATCH(AH$4,'TD SOP+PROFORM MOD'!$B$2:$AD$2,0)+1,0),0)+IFERROR(VLOOKUP($A622,'TD SOP+PROFORM MOD'!$A$5:$AD$750,MATCH(AH$2,'TD SOP+PROFORM MOD'!$B$2:$AD$2,0)+1,0),0)</f>
        <v>0</v>
      </c>
      <c r="AI622" s="26" t="str">
        <f t="shared" si="154"/>
        <v/>
      </c>
      <c r="AJ622" s="25">
        <f>IFERROR(VLOOKUP($A622,'TD SOP+PROFORM MOD'!$A$5:$AD$750,MATCH(AJ$4,'TD SOP+PROFORM MOD'!$B$2:$AD$2,0)+1,0),0)+IFERROR(VLOOKUP($A622,'TD SOP+PROFORM MOD'!$A$5:$AD$750,MATCH(AJ$2,'TD SOP+PROFORM MOD'!$B$2:$AD$2,0)+1,0),0)</f>
        <v>0</v>
      </c>
      <c r="AK622" s="25">
        <f>IFERROR(VLOOKUP($A622,'TD SOP+PROFORM MOD'!$A$5:$AD$750,MATCH(AK$4,'TD SOP+PROFORM MOD'!$B$2:$AD$2,0)+1,0),0)+IFERROR(VLOOKUP($A622,'TD SOP+PROFORM MOD'!$A$5:$AD$750,MATCH(AK$2,'TD SOP+PROFORM MOD'!$B$2:$AD$2,0)+1,0),0)</f>
        <v>0</v>
      </c>
      <c r="AL622" s="26" t="str">
        <f t="shared" si="155"/>
        <v/>
      </c>
      <c r="AM622" s="25">
        <f t="shared" si="159"/>
        <v>0</v>
      </c>
      <c r="AN622" s="25">
        <f t="shared" si="159"/>
        <v>0</v>
      </c>
      <c r="AO622" s="26" t="str">
        <f t="shared" si="156"/>
        <v/>
      </c>
      <c r="AR622" s="25">
        <f>SUMIF('B&amp;S YTD LFY'!B:B,"="&amp;A622,'B&amp;S YTD LFY'!C:C)</f>
        <v>0</v>
      </c>
      <c r="AS622" s="25">
        <f t="shared" si="158"/>
        <v>0</v>
      </c>
      <c r="AT622" s="25"/>
    </row>
    <row r="623" spans="1:46" x14ac:dyDescent="0.35">
      <c r="A623" s="24">
        <f>IF(AND('TD SOP+PROFORM MOD'!A620&lt;&gt;"",'TD SOP+PROFORM MOD'!A620&lt;&gt;"TOTAL"),'TD SOP+PROFORM MOD'!A620,0)</f>
        <v>0</v>
      </c>
      <c r="C623" s="25" t="str">
        <f>IFERROR(VLOOKUP($A623,'TD SOP+PROFORM MOD'!$A$5:$AD$750,MATCH(C$4,'TD SOP+PROFORM MOD'!$B$2:$AT$2,0)+1,0),"")</f>
        <v/>
      </c>
      <c r="D623" s="25" t="str">
        <f>IFERROR(VLOOKUP($A623,'TD SOP+PROFORM MOD'!$A$5:$AD$750,MATCH(D$4,'TD SOP+PROFORM MOD'!$B$2:$AT$2,0)+1,0),"")</f>
        <v/>
      </c>
      <c r="E623" s="26" t="str">
        <f t="shared" si="144"/>
        <v/>
      </c>
      <c r="F623" s="25" t="str">
        <f>IFERROR(VLOOKUP($A623,'TD SOP+PROFORM MOD'!$A$5:$AD$750,MATCH(F$4,'TD SOP+PROFORM MOD'!$B$2:$AT$2,0)+1,0),"")</f>
        <v/>
      </c>
      <c r="G623" s="25" t="str">
        <f>IFERROR(VLOOKUP($A623,'TD SOP+PROFORM MOD'!$A$5:$AD$750,MATCH(G$4,'TD SOP+PROFORM MOD'!$B$2:$AT$2,0)+1,0),"")</f>
        <v/>
      </c>
      <c r="H623" s="26" t="str">
        <f t="shared" si="145"/>
        <v/>
      </c>
      <c r="I623" s="25" t="str">
        <f>IFERROR(VLOOKUP($A623,'TD SOP+PROFORM MOD'!$A$5:$AD$750,MATCH(I$4,'TD SOP+PROFORM MOD'!$B$2:$AT$2,0)+1,0),"")</f>
        <v/>
      </c>
      <c r="J623" s="25" t="str">
        <f>IFERROR(VLOOKUP($A623,'TD SOP+PROFORM MOD'!$A$5:$AD$750,MATCH(J$4,'TD SOP+PROFORM MOD'!$B$2:$AT$2,0)+1,0),"")</f>
        <v/>
      </c>
      <c r="K623" s="26" t="str">
        <f t="shared" si="146"/>
        <v/>
      </c>
      <c r="L623" s="25" t="str">
        <f>IFERROR(VLOOKUP($A623,'TD SOP+PROFORM MOD'!$A$5:$AD$750,MATCH(L$4,'TD SOP+PROFORM MOD'!$B$2:$AT$2,0)+1,0),"")</f>
        <v/>
      </c>
      <c r="M623" s="25" t="str">
        <f>IFERROR(VLOOKUP($A623,'TD SOP+PROFORM MOD'!$A$5:$AD$750,MATCH(M$4,'TD SOP+PROFORM MOD'!$B$2:$AT$2,0)+1,0),"")</f>
        <v/>
      </c>
      <c r="N623" s="26" t="str">
        <f t="shared" si="147"/>
        <v/>
      </c>
      <c r="O623" s="25">
        <f>IFERROR(VLOOKUP($A623,'TD SOP+PROFORM MOD'!$A$5:$AD$750,MATCH(O$4,'TD SOP+PROFORM MOD'!$B$2:$AD$2,0)+1,0),0)+IFERROR(VLOOKUP($A623,'TD SOP+PROFORM MOD'!$A$5:$AD$750,MATCH(O$2,'TD SOP+PROFORM MOD'!$B$2:$AD$2,0)+1,0),0)</f>
        <v>0</v>
      </c>
      <c r="P623" s="25">
        <f>IFERROR(VLOOKUP($A623,'TD SOP+PROFORM MOD'!$A$5:$AD$750,MATCH(P$4,'TD SOP+PROFORM MOD'!$B$2:$AD$2,0)+1,0),0)+IFERROR(VLOOKUP($A623,'TD SOP+PROFORM MOD'!$A$5:$AD$750,MATCH(P$2,'TD SOP+PROFORM MOD'!$B$2:$AD$2,0)+1,0),0)</f>
        <v>0</v>
      </c>
      <c r="Q623" s="26" t="str">
        <f t="shared" si="148"/>
        <v/>
      </c>
      <c r="R623" s="25">
        <f>IFERROR(VLOOKUP($A623,'TD SOP+PROFORM MOD'!$A$5:$AD$750,MATCH(R$4,'TD SOP+PROFORM MOD'!$B$2:$AD$2,0)+1,0),0)+IFERROR(VLOOKUP($A623,'TD SOP+PROFORM MOD'!$A$5:$AD$750,MATCH(R$2,'TD SOP+PROFORM MOD'!$B$2:$AD$2,0)+1,0),0)</f>
        <v>0</v>
      </c>
      <c r="S623" s="25">
        <f>IFERROR(VLOOKUP($A623,'TD SOP+PROFORM MOD'!$A$5:$AD$750,MATCH(S$4,'TD SOP+PROFORM MOD'!$B$2:$AD$2,0)+1,0),0)+IFERROR(VLOOKUP($A623,'TD SOP+PROFORM MOD'!$A$5:$AD$750,MATCH(S$2,'TD SOP+PROFORM MOD'!$B$2:$AD$2,0)+1,0),0)</f>
        <v>0</v>
      </c>
      <c r="T623" s="26" t="str">
        <f t="shared" si="149"/>
        <v/>
      </c>
      <c r="U623" s="25">
        <f>IFERROR(VLOOKUP($A623,'TD SOP+PROFORM MOD'!$A$5:$AD$750,MATCH(U$4,'TD SOP+PROFORM MOD'!$B$2:$AD$2,0)+1,0),0)+IFERROR(VLOOKUP($A623,'TD SOP+PROFORM MOD'!$A$5:$AD$750,MATCH(U$2,'TD SOP+PROFORM MOD'!$B$2:$AD$2,0)+1,0),0)</f>
        <v>0</v>
      </c>
      <c r="V623" s="25">
        <f>IFERROR(VLOOKUP($A623,'TD SOP+PROFORM MOD'!$A$5:$AD$750,MATCH(V$4,'TD SOP+PROFORM MOD'!$B$2:$AD$2,0)+1,0),0)+IFERROR(VLOOKUP($A623,'TD SOP+PROFORM MOD'!$A$5:$AD$750,MATCH(V$2,'TD SOP+PROFORM MOD'!$B$2:$AD$2,0)+1,0),0)</f>
        <v>0</v>
      </c>
      <c r="W623" s="26" t="str">
        <f t="shared" si="150"/>
        <v/>
      </c>
      <c r="X623" s="25">
        <f>IFERROR(VLOOKUP($A623,'TD SOP+PROFORM MOD'!$A$5:$AD$750,MATCH(X$4,'TD SOP+PROFORM MOD'!$B$2:$AD$2,0)+1,0),0)+IFERROR(VLOOKUP($A623,'TD SOP+PROFORM MOD'!$A$5:$AD$750,MATCH(X$2,'TD SOP+PROFORM MOD'!$B$2:$AD$2,0)+1,0),0)</f>
        <v>0</v>
      </c>
      <c r="Y623" s="25">
        <f>IFERROR(VLOOKUP($A623,'TD SOP+PROFORM MOD'!$A$5:$AD$750,MATCH(Y$4,'TD SOP+PROFORM MOD'!$B$2:$AD$2,0)+1,0),0)+IFERROR(VLOOKUP($A623,'TD SOP+PROFORM MOD'!$A$5:$AD$750,MATCH(Y$2,'TD SOP+PROFORM MOD'!$B$2:$AD$2,0)+1,0),0)</f>
        <v>0</v>
      </c>
      <c r="Z623" s="26" t="str">
        <f t="shared" si="151"/>
        <v/>
      </c>
      <c r="AA623" s="25">
        <f>IFERROR(VLOOKUP($A623,'TD SOP+PROFORM MOD'!$A$5:$AD$750,MATCH(AA$4,'TD SOP+PROFORM MOD'!$B$2:$AD$2,0)+1,0),0)+IFERROR(VLOOKUP($A623,'TD SOP+PROFORM MOD'!$A$5:$AD$750,MATCH(AA$2,'TD SOP+PROFORM MOD'!$B$2:$AD$2,0)+1,0),0)</f>
        <v>0</v>
      </c>
      <c r="AB623" s="25">
        <f>IFERROR(VLOOKUP($A623,'TD SOP+PROFORM MOD'!$A$5:$AD$750,MATCH(AB$4,'TD SOP+PROFORM MOD'!$B$2:$AD$2,0)+1,0),0)+IFERROR(VLOOKUP($A623,'TD SOP+PROFORM MOD'!$A$5:$AD$750,MATCH(AB$2,'TD SOP+PROFORM MOD'!$B$2:$AD$2,0)+1,0),0)</f>
        <v>0</v>
      </c>
      <c r="AC623" s="26" t="str">
        <f t="shared" si="152"/>
        <v/>
      </c>
      <c r="AD623" s="25">
        <f>IFERROR(VLOOKUP($A623,'TD SOP+PROFORM MOD'!$A$5:$AD$750,MATCH(AD$4,'TD SOP+PROFORM MOD'!$B$2:$AD$2,0)+1,0),0)+IFERROR(VLOOKUP($A623,'TD SOP+PROFORM MOD'!$A$5:$AD$750,MATCH(AD$2,'TD SOP+PROFORM MOD'!$B$2:$AD$2,0)+1,0),0)</f>
        <v>0</v>
      </c>
      <c r="AE623" s="25">
        <f>IFERROR(VLOOKUP($A623,'TD SOP+PROFORM MOD'!$A$5:$AD$750,MATCH(AE$4,'TD SOP+PROFORM MOD'!$B$2:$AD$2,0)+1,0),0)+IFERROR(VLOOKUP($A623,'TD SOP+PROFORM MOD'!$A$5:$AD$750,MATCH(AE$2,'TD SOP+PROFORM MOD'!$B$2:$AD$2,0)+1,0),0)</f>
        <v>0</v>
      </c>
      <c r="AF623" s="26" t="str">
        <f t="shared" si="153"/>
        <v/>
      </c>
      <c r="AG623" s="25">
        <f>IFERROR(VLOOKUP($A623,'TD SOP+PROFORM MOD'!$A$5:$AD$750,MATCH(AG$4,'TD SOP+PROFORM MOD'!$B$2:$AD$2,0)+1,0),0)+IFERROR(VLOOKUP($A623,'TD SOP+PROFORM MOD'!$A$5:$AD$750,MATCH(AG$2,'TD SOP+PROFORM MOD'!$B$2:$AD$2,0)+1,0),0)</f>
        <v>0</v>
      </c>
      <c r="AH623" s="25">
        <f>IFERROR(VLOOKUP($A623,'TD SOP+PROFORM MOD'!$A$5:$AD$750,MATCH(AH$4,'TD SOP+PROFORM MOD'!$B$2:$AD$2,0)+1,0),0)+IFERROR(VLOOKUP($A623,'TD SOP+PROFORM MOD'!$A$5:$AD$750,MATCH(AH$2,'TD SOP+PROFORM MOD'!$B$2:$AD$2,0)+1,0),0)</f>
        <v>0</v>
      </c>
      <c r="AI623" s="26" t="str">
        <f t="shared" si="154"/>
        <v/>
      </c>
      <c r="AJ623" s="25">
        <f>IFERROR(VLOOKUP($A623,'TD SOP+PROFORM MOD'!$A$5:$AD$750,MATCH(AJ$4,'TD SOP+PROFORM MOD'!$B$2:$AD$2,0)+1,0),0)+IFERROR(VLOOKUP($A623,'TD SOP+PROFORM MOD'!$A$5:$AD$750,MATCH(AJ$2,'TD SOP+PROFORM MOD'!$B$2:$AD$2,0)+1,0),0)</f>
        <v>0</v>
      </c>
      <c r="AK623" s="25">
        <f>IFERROR(VLOOKUP($A623,'TD SOP+PROFORM MOD'!$A$5:$AD$750,MATCH(AK$4,'TD SOP+PROFORM MOD'!$B$2:$AD$2,0)+1,0),0)+IFERROR(VLOOKUP($A623,'TD SOP+PROFORM MOD'!$A$5:$AD$750,MATCH(AK$2,'TD SOP+PROFORM MOD'!$B$2:$AD$2,0)+1,0),0)</f>
        <v>0</v>
      </c>
      <c r="AL623" s="26" t="str">
        <f t="shared" si="155"/>
        <v/>
      </c>
      <c r="AM623" s="25">
        <f t="shared" si="159"/>
        <v>0</v>
      </c>
      <c r="AN623" s="25">
        <f t="shared" si="159"/>
        <v>0</v>
      </c>
      <c r="AO623" s="26" t="str">
        <f t="shared" si="156"/>
        <v/>
      </c>
      <c r="AR623" s="25">
        <f>SUMIF('B&amp;S YTD LFY'!B:B,"="&amp;A623,'B&amp;S YTD LFY'!C:C)</f>
        <v>0</v>
      </c>
      <c r="AS623" s="25">
        <f t="shared" si="158"/>
        <v>0</v>
      </c>
      <c r="AT623" s="25"/>
    </row>
    <row r="624" spans="1:46" x14ac:dyDescent="0.35">
      <c r="A624" s="24">
        <f>IF(AND('TD SOP+PROFORM MOD'!A621&lt;&gt;"",'TD SOP+PROFORM MOD'!A621&lt;&gt;"TOTAL"),'TD SOP+PROFORM MOD'!A621,0)</f>
        <v>0</v>
      </c>
      <c r="C624" s="25" t="str">
        <f>IFERROR(VLOOKUP($A624,'TD SOP+PROFORM MOD'!$A$5:$AD$750,MATCH(C$4,'TD SOP+PROFORM MOD'!$B$2:$AT$2,0)+1,0),"")</f>
        <v/>
      </c>
      <c r="D624" s="25" t="str">
        <f>IFERROR(VLOOKUP($A624,'TD SOP+PROFORM MOD'!$A$5:$AD$750,MATCH(D$4,'TD SOP+PROFORM MOD'!$B$2:$AT$2,0)+1,0),"")</f>
        <v/>
      </c>
      <c r="E624" s="26" t="str">
        <f t="shared" si="144"/>
        <v/>
      </c>
      <c r="F624" s="25" t="str">
        <f>IFERROR(VLOOKUP($A624,'TD SOP+PROFORM MOD'!$A$5:$AD$750,MATCH(F$4,'TD SOP+PROFORM MOD'!$B$2:$AT$2,0)+1,0),"")</f>
        <v/>
      </c>
      <c r="G624" s="25" t="str">
        <f>IFERROR(VLOOKUP($A624,'TD SOP+PROFORM MOD'!$A$5:$AD$750,MATCH(G$4,'TD SOP+PROFORM MOD'!$B$2:$AT$2,0)+1,0),"")</f>
        <v/>
      </c>
      <c r="H624" s="26" t="str">
        <f t="shared" si="145"/>
        <v/>
      </c>
      <c r="I624" s="25" t="str">
        <f>IFERROR(VLOOKUP($A624,'TD SOP+PROFORM MOD'!$A$5:$AD$750,MATCH(I$4,'TD SOP+PROFORM MOD'!$B$2:$AT$2,0)+1,0),"")</f>
        <v/>
      </c>
      <c r="J624" s="25" t="str">
        <f>IFERROR(VLOOKUP($A624,'TD SOP+PROFORM MOD'!$A$5:$AD$750,MATCH(J$4,'TD SOP+PROFORM MOD'!$B$2:$AT$2,0)+1,0),"")</f>
        <v/>
      </c>
      <c r="K624" s="26" t="str">
        <f t="shared" si="146"/>
        <v/>
      </c>
      <c r="L624" s="25" t="str">
        <f>IFERROR(VLOOKUP($A624,'TD SOP+PROFORM MOD'!$A$5:$AD$750,MATCH(L$4,'TD SOP+PROFORM MOD'!$B$2:$AT$2,0)+1,0),"")</f>
        <v/>
      </c>
      <c r="M624" s="25" t="str">
        <f>IFERROR(VLOOKUP($A624,'TD SOP+PROFORM MOD'!$A$5:$AD$750,MATCH(M$4,'TD SOP+PROFORM MOD'!$B$2:$AT$2,0)+1,0),"")</f>
        <v/>
      </c>
      <c r="N624" s="26" t="str">
        <f t="shared" si="147"/>
        <v/>
      </c>
      <c r="O624" s="25">
        <f>IFERROR(VLOOKUP($A624,'TD SOP+PROFORM MOD'!$A$5:$AD$750,MATCH(O$4,'TD SOP+PROFORM MOD'!$B$2:$AD$2,0)+1,0),0)+IFERROR(VLOOKUP($A624,'TD SOP+PROFORM MOD'!$A$5:$AD$750,MATCH(O$2,'TD SOP+PROFORM MOD'!$B$2:$AD$2,0)+1,0),0)</f>
        <v>0</v>
      </c>
      <c r="P624" s="25">
        <f>IFERROR(VLOOKUP($A624,'TD SOP+PROFORM MOD'!$A$5:$AD$750,MATCH(P$4,'TD SOP+PROFORM MOD'!$B$2:$AD$2,0)+1,0),0)+IFERROR(VLOOKUP($A624,'TD SOP+PROFORM MOD'!$A$5:$AD$750,MATCH(P$2,'TD SOP+PROFORM MOD'!$B$2:$AD$2,0)+1,0),0)</f>
        <v>0</v>
      </c>
      <c r="Q624" s="26" t="str">
        <f t="shared" si="148"/>
        <v/>
      </c>
      <c r="R624" s="25">
        <f>IFERROR(VLOOKUP($A624,'TD SOP+PROFORM MOD'!$A$5:$AD$750,MATCH(R$4,'TD SOP+PROFORM MOD'!$B$2:$AD$2,0)+1,0),0)+IFERROR(VLOOKUP($A624,'TD SOP+PROFORM MOD'!$A$5:$AD$750,MATCH(R$2,'TD SOP+PROFORM MOD'!$B$2:$AD$2,0)+1,0),0)</f>
        <v>0</v>
      </c>
      <c r="S624" s="25">
        <f>IFERROR(VLOOKUP($A624,'TD SOP+PROFORM MOD'!$A$5:$AD$750,MATCH(S$4,'TD SOP+PROFORM MOD'!$B$2:$AD$2,0)+1,0),0)+IFERROR(VLOOKUP($A624,'TD SOP+PROFORM MOD'!$A$5:$AD$750,MATCH(S$2,'TD SOP+PROFORM MOD'!$B$2:$AD$2,0)+1,0),0)</f>
        <v>0</v>
      </c>
      <c r="T624" s="26" t="str">
        <f t="shared" si="149"/>
        <v/>
      </c>
      <c r="U624" s="25">
        <f>IFERROR(VLOOKUP($A624,'TD SOP+PROFORM MOD'!$A$5:$AD$750,MATCH(U$4,'TD SOP+PROFORM MOD'!$B$2:$AD$2,0)+1,0),0)+IFERROR(VLOOKUP($A624,'TD SOP+PROFORM MOD'!$A$5:$AD$750,MATCH(U$2,'TD SOP+PROFORM MOD'!$B$2:$AD$2,0)+1,0),0)</f>
        <v>0</v>
      </c>
      <c r="V624" s="25">
        <f>IFERROR(VLOOKUP($A624,'TD SOP+PROFORM MOD'!$A$5:$AD$750,MATCH(V$4,'TD SOP+PROFORM MOD'!$B$2:$AD$2,0)+1,0),0)+IFERROR(VLOOKUP($A624,'TD SOP+PROFORM MOD'!$A$5:$AD$750,MATCH(V$2,'TD SOP+PROFORM MOD'!$B$2:$AD$2,0)+1,0),0)</f>
        <v>0</v>
      </c>
      <c r="W624" s="26" t="str">
        <f t="shared" si="150"/>
        <v/>
      </c>
      <c r="X624" s="25">
        <f>IFERROR(VLOOKUP($A624,'TD SOP+PROFORM MOD'!$A$5:$AD$750,MATCH(X$4,'TD SOP+PROFORM MOD'!$B$2:$AD$2,0)+1,0),0)+IFERROR(VLOOKUP($A624,'TD SOP+PROFORM MOD'!$A$5:$AD$750,MATCH(X$2,'TD SOP+PROFORM MOD'!$B$2:$AD$2,0)+1,0),0)</f>
        <v>0</v>
      </c>
      <c r="Y624" s="25">
        <f>IFERROR(VLOOKUP($A624,'TD SOP+PROFORM MOD'!$A$5:$AD$750,MATCH(Y$4,'TD SOP+PROFORM MOD'!$B$2:$AD$2,0)+1,0),0)+IFERROR(VLOOKUP($A624,'TD SOP+PROFORM MOD'!$A$5:$AD$750,MATCH(Y$2,'TD SOP+PROFORM MOD'!$B$2:$AD$2,0)+1,0),0)</f>
        <v>0</v>
      </c>
      <c r="Z624" s="26" t="str">
        <f t="shared" si="151"/>
        <v/>
      </c>
      <c r="AA624" s="25">
        <f>IFERROR(VLOOKUP($A624,'TD SOP+PROFORM MOD'!$A$5:$AD$750,MATCH(AA$4,'TD SOP+PROFORM MOD'!$B$2:$AD$2,0)+1,0),0)+IFERROR(VLOOKUP($A624,'TD SOP+PROFORM MOD'!$A$5:$AD$750,MATCH(AA$2,'TD SOP+PROFORM MOD'!$B$2:$AD$2,0)+1,0),0)</f>
        <v>0</v>
      </c>
      <c r="AB624" s="25">
        <f>IFERROR(VLOOKUP($A624,'TD SOP+PROFORM MOD'!$A$5:$AD$750,MATCH(AB$4,'TD SOP+PROFORM MOD'!$B$2:$AD$2,0)+1,0),0)+IFERROR(VLOOKUP($A624,'TD SOP+PROFORM MOD'!$A$5:$AD$750,MATCH(AB$2,'TD SOP+PROFORM MOD'!$B$2:$AD$2,0)+1,0),0)</f>
        <v>0</v>
      </c>
      <c r="AC624" s="26" t="str">
        <f t="shared" si="152"/>
        <v/>
      </c>
      <c r="AD624" s="25">
        <f>IFERROR(VLOOKUP($A624,'TD SOP+PROFORM MOD'!$A$5:$AD$750,MATCH(AD$4,'TD SOP+PROFORM MOD'!$B$2:$AD$2,0)+1,0),0)+IFERROR(VLOOKUP($A624,'TD SOP+PROFORM MOD'!$A$5:$AD$750,MATCH(AD$2,'TD SOP+PROFORM MOD'!$B$2:$AD$2,0)+1,0),0)</f>
        <v>0</v>
      </c>
      <c r="AE624" s="25">
        <f>IFERROR(VLOOKUP($A624,'TD SOP+PROFORM MOD'!$A$5:$AD$750,MATCH(AE$4,'TD SOP+PROFORM MOD'!$B$2:$AD$2,0)+1,0),0)+IFERROR(VLOOKUP($A624,'TD SOP+PROFORM MOD'!$A$5:$AD$750,MATCH(AE$2,'TD SOP+PROFORM MOD'!$B$2:$AD$2,0)+1,0),0)</f>
        <v>0</v>
      </c>
      <c r="AF624" s="26" t="str">
        <f t="shared" si="153"/>
        <v/>
      </c>
      <c r="AG624" s="25">
        <f>IFERROR(VLOOKUP($A624,'TD SOP+PROFORM MOD'!$A$5:$AD$750,MATCH(AG$4,'TD SOP+PROFORM MOD'!$B$2:$AD$2,0)+1,0),0)+IFERROR(VLOOKUP($A624,'TD SOP+PROFORM MOD'!$A$5:$AD$750,MATCH(AG$2,'TD SOP+PROFORM MOD'!$B$2:$AD$2,0)+1,0),0)</f>
        <v>0</v>
      </c>
      <c r="AH624" s="25">
        <f>IFERROR(VLOOKUP($A624,'TD SOP+PROFORM MOD'!$A$5:$AD$750,MATCH(AH$4,'TD SOP+PROFORM MOD'!$B$2:$AD$2,0)+1,0),0)+IFERROR(VLOOKUP($A624,'TD SOP+PROFORM MOD'!$A$5:$AD$750,MATCH(AH$2,'TD SOP+PROFORM MOD'!$B$2:$AD$2,0)+1,0),0)</f>
        <v>0</v>
      </c>
      <c r="AI624" s="26" t="str">
        <f t="shared" si="154"/>
        <v/>
      </c>
      <c r="AJ624" s="25">
        <f>IFERROR(VLOOKUP($A624,'TD SOP+PROFORM MOD'!$A$5:$AD$750,MATCH(AJ$4,'TD SOP+PROFORM MOD'!$B$2:$AD$2,0)+1,0),0)+IFERROR(VLOOKUP($A624,'TD SOP+PROFORM MOD'!$A$5:$AD$750,MATCH(AJ$2,'TD SOP+PROFORM MOD'!$B$2:$AD$2,0)+1,0),0)</f>
        <v>0</v>
      </c>
      <c r="AK624" s="25">
        <f>IFERROR(VLOOKUP($A624,'TD SOP+PROFORM MOD'!$A$5:$AD$750,MATCH(AK$4,'TD SOP+PROFORM MOD'!$B$2:$AD$2,0)+1,0),0)+IFERROR(VLOOKUP($A624,'TD SOP+PROFORM MOD'!$A$5:$AD$750,MATCH(AK$2,'TD SOP+PROFORM MOD'!$B$2:$AD$2,0)+1,0),0)</f>
        <v>0</v>
      </c>
      <c r="AL624" s="26" t="str">
        <f t="shared" si="155"/>
        <v/>
      </c>
      <c r="AM624" s="25">
        <f t="shared" si="159"/>
        <v>0</v>
      </c>
      <c r="AN624" s="25">
        <f t="shared" si="159"/>
        <v>0</v>
      </c>
      <c r="AO624" s="26" t="str">
        <f t="shared" si="156"/>
        <v/>
      </c>
      <c r="AR624" s="25">
        <f>SUMIF('B&amp;S YTD LFY'!B:B,"="&amp;A624,'B&amp;S YTD LFY'!C:C)</f>
        <v>0</v>
      </c>
      <c r="AS624" s="25">
        <f t="shared" si="158"/>
        <v>0</v>
      </c>
      <c r="AT624" s="25"/>
    </row>
    <row r="625" spans="1:46" x14ac:dyDescent="0.35">
      <c r="A625" s="24">
        <f>IF(AND('TD SOP+PROFORM MOD'!A622&lt;&gt;"",'TD SOP+PROFORM MOD'!A622&lt;&gt;"TOTAL"),'TD SOP+PROFORM MOD'!A622,0)</f>
        <v>0</v>
      </c>
      <c r="C625" s="25" t="str">
        <f>IFERROR(VLOOKUP($A625,'TD SOP+PROFORM MOD'!$A$5:$AD$750,MATCH(C$4,'TD SOP+PROFORM MOD'!$B$2:$AT$2,0)+1,0),"")</f>
        <v/>
      </c>
      <c r="D625" s="25" t="str">
        <f>IFERROR(VLOOKUP($A625,'TD SOP+PROFORM MOD'!$A$5:$AD$750,MATCH(D$4,'TD SOP+PROFORM MOD'!$B$2:$AT$2,0)+1,0),"")</f>
        <v/>
      </c>
      <c r="E625" s="26" t="str">
        <f t="shared" si="144"/>
        <v/>
      </c>
      <c r="F625" s="25" t="str">
        <f>IFERROR(VLOOKUP($A625,'TD SOP+PROFORM MOD'!$A$5:$AD$750,MATCH(F$4,'TD SOP+PROFORM MOD'!$B$2:$AT$2,0)+1,0),"")</f>
        <v/>
      </c>
      <c r="G625" s="25" t="str">
        <f>IFERROR(VLOOKUP($A625,'TD SOP+PROFORM MOD'!$A$5:$AD$750,MATCH(G$4,'TD SOP+PROFORM MOD'!$B$2:$AT$2,0)+1,0),"")</f>
        <v/>
      </c>
      <c r="H625" s="26" t="str">
        <f t="shared" si="145"/>
        <v/>
      </c>
      <c r="I625" s="25" t="str">
        <f>IFERROR(VLOOKUP($A625,'TD SOP+PROFORM MOD'!$A$5:$AD$750,MATCH(I$4,'TD SOP+PROFORM MOD'!$B$2:$AT$2,0)+1,0),"")</f>
        <v/>
      </c>
      <c r="J625" s="25" t="str">
        <f>IFERROR(VLOOKUP($A625,'TD SOP+PROFORM MOD'!$A$5:$AD$750,MATCH(J$4,'TD SOP+PROFORM MOD'!$B$2:$AT$2,0)+1,0),"")</f>
        <v/>
      </c>
      <c r="K625" s="26" t="str">
        <f t="shared" si="146"/>
        <v/>
      </c>
      <c r="L625" s="25" t="str">
        <f>IFERROR(VLOOKUP($A625,'TD SOP+PROFORM MOD'!$A$5:$AD$750,MATCH(L$4,'TD SOP+PROFORM MOD'!$B$2:$AT$2,0)+1,0),"")</f>
        <v/>
      </c>
      <c r="M625" s="25" t="str">
        <f>IFERROR(VLOOKUP($A625,'TD SOP+PROFORM MOD'!$A$5:$AD$750,MATCH(M$4,'TD SOP+PROFORM MOD'!$B$2:$AT$2,0)+1,0),"")</f>
        <v/>
      </c>
      <c r="N625" s="26" t="str">
        <f t="shared" si="147"/>
        <v/>
      </c>
      <c r="O625" s="25">
        <f>IFERROR(VLOOKUP($A625,'TD SOP+PROFORM MOD'!$A$5:$AD$750,MATCH(O$4,'TD SOP+PROFORM MOD'!$B$2:$AD$2,0)+1,0),0)+IFERROR(VLOOKUP($A625,'TD SOP+PROFORM MOD'!$A$5:$AD$750,MATCH(O$2,'TD SOP+PROFORM MOD'!$B$2:$AD$2,0)+1,0),0)</f>
        <v>0</v>
      </c>
      <c r="P625" s="25">
        <f>IFERROR(VLOOKUP($A625,'TD SOP+PROFORM MOD'!$A$5:$AD$750,MATCH(P$4,'TD SOP+PROFORM MOD'!$B$2:$AD$2,0)+1,0),0)+IFERROR(VLOOKUP($A625,'TD SOP+PROFORM MOD'!$A$5:$AD$750,MATCH(P$2,'TD SOP+PROFORM MOD'!$B$2:$AD$2,0)+1,0),0)</f>
        <v>0</v>
      </c>
      <c r="Q625" s="26" t="str">
        <f t="shared" si="148"/>
        <v/>
      </c>
      <c r="R625" s="25">
        <f>IFERROR(VLOOKUP($A625,'TD SOP+PROFORM MOD'!$A$5:$AD$750,MATCH(R$4,'TD SOP+PROFORM MOD'!$B$2:$AD$2,0)+1,0),0)+IFERROR(VLOOKUP($A625,'TD SOP+PROFORM MOD'!$A$5:$AD$750,MATCH(R$2,'TD SOP+PROFORM MOD'!$B$2:$AD$2,0)+1,0),0)</f>
        <v>0</v>
      </c>
      <c r="S625" s="25">
        <f>IFERROR(VLOOKUP($A625,'TD SOP+PROFORM MOD'!$A$5:$AD$750,MATCH(S$4,'TD SOP+PROFORM MOD'!$B$2:$AD$2,0)+1,0),0)+IFERROR(VLOOKUP($A625,'TD SOP+PROFORM MOD'!$A$5:$AD$750,MATCH(S$2,'TD SOP+PROFORM MOD'!$B$2:$AD$2,0)+1,0),0)</f>
        <v>0</v>
      </c>
      <c r="T625" s="26" t="str">
        <f t="shared" si="149"/>
        <v/>
      </c>
      <c r="U625" s="25">
        <f>IFERROR(VLOOKUP($A625,'TD SOP+PROFORM MOD'!$A$5:$AD$750,MATCH(U$4,'TD SOP+PROFORM MOD'!$B$2:$AD$2,0)+1,0),0)+IFERROR(VLOOKUP($A625,'TD SOP+PROFORM MOD'!$A$5:$AD$750,MATCH(U$2,'TD SOP+PROFORM MOD'!$B$2:$AD$2,0)+1,0),0)</f>
        <v>0</v>
      </c>
      <c r="V625" s="25">
        <f>IFERROR(VLOOKUP($A625,'TD SOP+PROFORM MOD'!$A$5:$AD$750,MATCH(V$4,'TD SOP+PROFORM MOD'!$B$2:$AD$2,0)+1,0),0)+IFERROR(VLOOKUP($A625,'TD SOP+PROFORM MOD'!$A$5:$AD$750,MATCH(V$2,'TD SOP+PROFORM MOD'!$B$2:$AD$2,0)+1,0),0)</f>
        <v>0</v>
      </c>
      <c r="W625" s="26" t="str">
        <f t="shared" si="150"/>
        <v/>
      </c>
      <c r="X625" s="25">
        <f>IFERROR(VLOOKUP($A625,'TD SOP+PROFORM MOD'!$A$5:$AD$750,MATCH(X$4,'TD SOP+PROFORM MOD'!$B$2:$AD$2,0)+1,0),0)+IFERROR(VLOOKUP($A625,'TD SOP+PROFORM MOD'!$A$5:$AD$750,MATCH(X$2,'TD SOP+PROFORM MOD'!$B$2:$AD$2,0)+1,0),0)</f>
        <v>0</v>
      </c>
      <c r="Y625" s="25">
        <f>IFERROR(VLOOKUP($A625,'TD SOP+PROFORM MOD'!$A$5:$AD$750,MATCH(Y$4,'TD SOP+PROFORM MOD'!$B$2:$AD$2,0)+1,0),0)+IFERROR(VLOOKUP($A625,'TD SOP+PROFORM MOD'!$A$5:$AD$750,MATCH(Y$2,'TD SOP+PROFORM MOD'!$B$2:$AD$2,0)+1,0),0)</f>
        <v>0</v>
      </c>
      <c r="Z625" s="26" t="str">
        <f t="shared" si="151"/>
        <v/>
      </c>
      <c r="AA625" s="25">
        <f>IFERROR(VLOOKUP($A625,'TD SOP+PROFORM MOD'!$A$5:$AD$750,MATCH(AA$4,'TD SOP+PROFORM MOD'!$B$2:$AD$2,0)+1,0),0)+IFERROR(VLOOKUP($A625,'TD SOP+PROFORM MOD'!$A$5:$AD$750,MATCH(AA$2,'TD SOP+PROFORM MOD'!$B$2:$AD$2,0)+1,0),0)</f>
        <v>0</v>
      </c>
      <c r="AB625" s="25">
        <f>IFERROR(VLOOKUP($A625,'TD SOP+PROFORM MOD'!$A$5:$AD$750,MATCH(AB$4,'TD SOP+PROFORM MOD'!$B$2:$AD$2,0)+1,0),0)+IFERROR(VLOOKUP($A625,'TD SOP+PROFORM MOD'!$A$5:$AD$750,MATCH(AB$2,'TD SOP+PROFORM MOD'!$B$2:$AD$2,0)+1,0),0)</f>
        <v>0</v>
      </c>
      <c r="AC625" s="26" t="str">
        <f t="shared" si="152"/>
        <v/>
      </c>
      <c r="AD625" s="25">
        <f>IFERROR(VLOOKUP($A625,'TD SOP+PROFORM MOD'!$A$5:$AD$750,MATCH(AD$4,'TD SOP+PROFORM MOD'!$B$2:$AD$2,0)+1,0),0)+IFERROR(VLOOKUP($A625,'TD SOP+PROFORM MOD'!$A$5:$AD$750,MATCH(AD$2,'TD SOP+PROFORM MOD'!$B$2:$AD$2,0)+1,0),0)</f>
        <v>0</v>
      </c>
      <c r="AE625" s="25">
        <f>IFERROR(VLOOKUP($A625,'TD SOP+PROFORM MOD'!$A$5:$AD$750,MATCH(AE$4,'TD SOP+PROFORM MOD'!$B$2:$AD$2,0)+1,0),0)+IFERROR(VLOOKUP($A625,'TD SOP+PROFORM MOD'!$A$5:$AD$750,MATCH(AE$2,'TD SOP+PROFORM MOD'!$B$2:$AD$2,0)+1,0),0)</f>
        <v>0</v>
      </c>
      <c r="AF625" s="26" t="str">
        <f t="shared" si="153"/>
        <v/>
      </c>
      <c r="AG625" s="25">
        <f>IFERROR(VLOOKUP($A625,'TD SOP+PROFORM MOD'!$A$5:$AD$750,MATCH(AG$4,'TD SOP+PROFORM MOD'!$B$2:$AD$2,0)+1,0),0)+IFERROR(VLOOKUP($A625,'TD SOP+PROFORM MOD'!$A$5:$AD$750,MATCH(AG$2,'TD SOP+PROFORM MOD'!$B$2:$AD$2,0)+1,0),0)</f>
        <v>0</v>
      </c>
      <c r="AH625" s="25">
        <f>IFERROR(VLOOKUP($A625,'TD SOP+PROFORM MOD'!$A$5:$AD$750,MATCH(AH$4,'TD SOP+PROFORM MOD'!$B$2:$AD$2,0)+1,0),0)+IFERROR(VLOOKUP($A625,'TD SOP+PROFORM MOD'!$A$5:$AD$750,MATCH(AH$2,'TD SOP+PROFORM MOD'!$B$2:$AD$2,0)+1,0),0)</f>
        <v>0</v>
      </c>
      <c r="AI625" s="26" t="str">
        <f t="shared" si="154"/>
        <v/>
      </c>
      <c r="AJ625" s="25">
        <f>IFERROR(VLOOKUP($A625,'TD SOP+PROFORM MOD'!$A$5:$AD$750,MATCH(AJ$4,'TD SOP+PROFORM MOD'!$B$2:$AD$2,0)+1,0),0)+IFERROR(VLOOKUP($A625,'TD SOP+PROFORM MOD'!$A$5:$AD$750,MATCH(AJ$2,'TD SOP+PROFORM MOD'!$B$2:$AD$2,0)+1,0),0)</f>
        <v>0</v>
      </c>
      <c r="AK625" s="25">
        <f>IFERROR(VLOOKUP($A625,'TD SOP+PROFORM MOD'!$A$5:$AD$750,MATCH(AK$4,'TD SOP+PROFORM MOD'!$B$2:$AD$2,0)+1,0),0)+IFERROR(VLOOKUP($A625,'TD SOP+PROFORM MOD'!$A$5:$AD$750,MATCH(AK$2,'TD SOP+PROFORM MOD'!$B$2:$AD$2,0)+1,0),0)</f>
        <v>0</v>
      </c>
      <c r="AL625" s="26" t="str">
        <f t="shared" si="155"/>
        <v/>
      </c>
      <c r="AM625" s="25">
        <f t="shared" si="159"/>
        <v>0</v>
      </c>
      <c r="AN625" s="25">
        <f t="shared" si="159"/>
        <v>0</v>
      </c>
      <c r="AO625" s="26" t="str">
        <f t="shared" si="156"/>
        <v/>
      </c>
      <c r="AR625" s="25">
        <f>SUMIF('B&amp;S YTD LFY'!B:B,"="&amp;A625,'B&amp;S YTD LFY'!C:C)</f>
        <v>0</v>
      </c>
      <c r="AS625" s="25">
        <f t="shared" si="158"/>
        <v>0</v>
      </c>
      <c r="AT625" s="25"/>
    </row>
    <row r="626" spans="1:46" x14ac:dyDescent="0.35">
      <c r="A626" s="24">
        <f>IF(AND('TD SOP+PROFORM MOD'!A623&lt;&gt;"",'TD SOP+PROFORM MOD'!A623&lt;&gt;"TOTAL"),'TD SOP+PROFORM MOD'!A623,0)</f>
        <v>0</v>
      </c>
      <c r="C626" s="25" t="str">
        <f>IFERROR(VLOOKUP($A626,'TD SOP+PROFORM MOD'!$A$5:$AD$750,MATCH(C$4,'TD SOP+PROFORM MOD'!$B$2:$AT$2,0)+1,0),"")</f>
        <v/>
      </c>
      <c r="D626" s="25" t="str">
        <f>IFERROR(VLOOKUP($A626,'TD SOP+PROFORM MOD'!$A$5:$AD$750,MATCH(D$4,'TD SOP+PROFORM MOD'!$B$2:$AT$2,0)+1,0),"")</f>
        <v/>
      </c>
      <c r="E626" s="26" t="str">
        <f t="shared" si="144"/>
        <v/>
      </c>
      <c r="F626" s="25" t="str">
        <f>IFERROR(VLOOKUP($A626,'TD SOP+PROFORM MOD'!$A$5:$AD$750,MATCH(F$4,'TD SOP+PROFORM MOD'!$B$2:$AT$2,0)+1,0),"")</f>
        <v/>
      </c>
      <c r="G626" s="25" t="str">
        <f>IFERROR(VLOOKUP($A626,'TD SOP+PROFORM MOD'!$A$5:$AD$750,MATCH(G$4,'TD SOP+PROFORM MOD'!$B$2:$AT$2,0)+1,0),"")</f>
        <v/>
      </c>
      <c r="H626" s="26" t="str">
        <f t="shared" si="145"/>
        <v/>
      </c>
      <c r="I626" s="25" t="str">
        <f>IFERROR(VLOOKUP($A626,'TD SOP+PROFORM MOD'!$A$5:$AD$750,MATCH(I$4,'TD SOP+PROFORM MOD'!$B$2:$AT$2,0)+1,0),"")</f>
        <v/>
      </c>
      <c r="J626" s="25" t="str">
        <f>IFERROR(VLOOKUP($A626,'TD SOP+PROFORM MOD'!$A$5:$AD$750,MATCH(J$4,'TD SOP+PROFORM MOD'!$B$2:$AT$2,0)+1,0),"")</f>
        <v/>
      </c>
      <c r="K626" s="26" t="str">
        <f t="shared" si="146"/>
        <v/>
      </c>
      <c r="L626" s="25" t="str">
        <f>IFERROR(VLOOKUP($A626,'TD SOP+PROFORM MOD'!$A$5:$AD$750,MATCH(L$4,'TD SOP+PROFORM MOD'!$B$2:$AT$2,0)+1,0),"")</f>
        <v/>
      </c>
      <c r="M626" s="25" t="str">
        <f>IFERROR(VLOOKUP($A626,'TD SOP+PROFORM MOD'!$A$5:$AD$750,MATCH(M$4,'TD SOP+PROFORM MOD'!$B$2:$AT$2,0)+1,0),"")</f>
        <v/>
      </c>
      <c r="N626" s="26" t="str">
        <f t="shared" si="147"/>
        <v/>
      </c>
      <c r="O626" s="25">
        <f>IFERROR(VLOOKUP($A626,'TD SOP+PROFORM MOD'!$A$5:$AD$750,MATCH(O$4,'TD SOP+PROFORM MOD'!$B$2:$AD$2,0)+1,0),0)+IFERROR(VLOOKUP($A626,'TD SOP+PROFORM MOD'!$A$5:$AD$750,MATCH(O$2,'TD SOP+PROFORM MOD'!$B$2:$AD$2,0)+1,0),0)</f>
        <v>0</v>
      </c>
      <c r="P626" s="25">
        <f>IFERROR(VLOOKUP($A626,'TD SOP+PROFORM MOD'!$A$5:$AD$750,MATCH(P$4,'TD SOP+PROFORM MOD'!$B$2:$AD$2,0)+1,0),0)+IFERROR(VLOOKUP($A626,'TD SOP+PROFORM MOD'!$A$5:$AD$750,MATCH(P$2,'TD SOP+PROFORM MOD'!$B$2:$AD$2,0)+1,0),0)</f>
        <v>0</v>
      </c>
      <c r="Q626" s="26" t="str">
        <f t="shared" si="148"/>
        <v/>
      </c>
      <c r="R626" s="25">
        <f>IFERROR(VLOOKUP($A626,'TD SOP+PROFORM MOD'!$A$5:$AD$750,MATCH(R$4,'TD SOP+PROFORM MOD'!$B$2:$AD$2,0)+1,0),0)+IFERROR(VLOOKUP($A626,'TD SOP+PROFORM MOD'!$A$5:$AD$750,MATCH(R$2,'TD SOP+PROFORM MOD'!$B$2:$AD$2,0)+1,0),0)</f>
        <v>0</v>
      </c>
      <c r="S626" s="25">
        <f>IFERROR(VLOOKUP($A626,'TD SOP+PROFORM MOD'!$A$5:$AD$750,MATCH(S$4,'TD SOP+PROFORM MOD'!$B$2:$AD$2,0)+1,0),0)+IFERROR(VLOOKUP($A626,'TD SOP+PROFORM MOD'!$A$5:$AD$750,MATCH(S$2,'TD SOP+PROFORM MOD'!$B$2:$AD$2,0)+1,0),0)</f>
        <v>0</v>
      </c>
      <c r="T626" s="26" t="str">
        <f t="shared" si="149"/>
        <v/>
      </c>
      <c r="U626" s="25">
        <f>IFERROR(VLOOKUP($A626,'TD SOP+PROFORM MOD'!$A$5:$AD$750,MATCH(U$4,'TD SOP+PROFORM MOD'!$B$2:$AD$2,0)+1,0),0)+IFERROR(VLOOKUP($A626,'TD SOP+PROFORM MOD'!$A$5:$AD$750,MATCH(U$2,'TD SOP+PROFORM MOD'!$B$2:$AD$2,0)+1,0),0)</f>
        <v>0</v>
      </c>
      <c r="V626" s="25">
        <f>IFERROR(VLOOKUP($A626,'TD SOP+PROFORM MOD'!$A$5:$AD$750,MATCH(V$4,'TD SOP+PROFORM MOD'!$B$2:$AD$2,0)+1,0),0)+IFERROR(VLOOKUP($A626,'TD SOP+PROFORM MOD'!$A$5:$AD$750,MATCH(V$2,'TD SOP+PROFORM MOD'!$B$2:$AD$2,0)+1,0),0)</f>
        <v>0</v>
      </c>
      <c r="W626" s="26" t="str">
        <f t="shared" si="150"/>
        <v/>
      </c>
      <c r="X626" s="25">
        <f>IFERROR(VLOOKUP($A626,'TD SOP+PROFORM MOD'!$A$5:$AD$750,MATCH(X$4,'TD SOP+PROFORM MOD'!$B$2:$AD$2,0)+1,0),0)+IFERROR(VLOOKUP($A626,'TD SOP+PROFORM MOD'!$A$5:$AD$750,MATCH(X$2,'TD SOP+PROFORM MOD'!$B$2:$AD$2,0)+1,0),0)</f>
        <v>0</v>
      </c>
      <c r="Y626" s="25">
        <f>IFERROR(VLOOKUP($A626,'TD SOP+PROFORM MOD'!$A$5:$AD$750,MATCH(Y$4,'TD SOP+PROFORM MOD'!$B$2:$AD$2,0)+1,0),0)+IFERROR(VLOOKUP($A626,'TD SOP+PROFORM MOD'!$A$5:$AD$750,MATCH(Y$2,'TD SOP+PROFORM MOD'!$B$2:$AD$2,0)+1,0),0)</f>
        <v>0</v>
      </c>
      <c r="Z626" s="26" t="str">
        <f t="shared" si="151"/>
        <v/>
      </c>
      <c r="AA626" s="25">
        <f>IFERROR(VLOOKUP($A626,'TD SOP+PROFORM MOD'!$A$5:$AD$750,MATCH(AA$4,'TD SOP+PROFORM MOD'!$B$2:$AD$2,0)+1,0),0)+IFERROR(VLOOKUP($A626,'TD SOP+PROFORM MOD'!$A$5:$AD$750,MATCH(AA$2,'TD SOP+PROFORM MOD'!$B$2:$AD$2,0)+1,0),0)</f>
        <v>0</v>
      </c>
      <c r="AB626" s="25">
        <f>IFERROR(VLOOKUP($A626,'TD SOP+PROFORM MOD'!$A$5:$AD$750,MATCH(AB$4,'TD SOP+PROFORM MOD'!$B$2:$AD$2,0)+1,0),0)+IFERROR(VLOOKUP($A626,'TD SOP+PROFORM MOD'!$A$5:$AD$750,MATCH(AB$2,'TD SOP+PROFORM MOD'!$B$2:$AD$2,0)+1,0),0)</f>
        <v>0</v>
      </c>
      <c r="AC626" s="26" t="str">
        <f t="shared" si="152"/>
        <v/>
      </c>
      <c r="AD626" s="25">
        <f>IFERROR(VLOOKUP($A626,'TD SOP+PROFORM MOD'!$A$5:$AD$750,MATCH(AD$4,'TD SOP+PROFORM MOD'!$B$2:$AD$2,0)+1,0),0)+IFERROR(VLOOKUP($A626,'TD SOP+PROFORM MOD'!$A$5:$AD$750,MATCH(AD$2,'TD SOP+PROFORM MOD'!$B$2:$AD$2,0)+1,0),0)</f>
        <v>0</v>
      </c>
      <c r="AE626" s="25">
        <f>IFERROR(VLOOKUP($A626,'TD SOP+PROFORM MOD'!$A$5:$AD$750,MATCH(AE$4,'TD SOP+PROFORM MOD'!$B$2:$AD$2,0)+1,0),0)+IFERROR(VLOOKUP($A626,'TD SOP+PROFORM MOD'!$A$5:$AD$750,MATCH(AE$2,'TD SOP+PROFORM MOD'!$B$2:$AD$2,0)+1,0),0)</f>
        <v>0</v>
      </c>
      <c r="AF626" s="26" t="str">
        <f t="shared" si="153"/>
        <v/>
      </c>
      <c r="AG626" s="25">
        <f>IFERROR(VLOOKUP($A626,'TD SOP+PROFORM MOD'!$A$5:$AD$750,MATCH(AG$4,'TD SOP+PROFORM MOD'!$B$2:$AD$2,0)+1,0),0)+IFERROR(VLOOKUP($A626,'TD SOP+PROFORM MOD'!$A$5:$AD$750,MATCH(AG$2,'TD SOP+PROFORM MOD'!$B$2:$AD$2,0)+1,0),0)</f>
        <v>0</v>
      </c>
      <c r="AH626" s="25">
        <f>IFERROR(VLOOKUP($A626,'TD SOP+PROFORM MOD'!$A$5:$AD$750,MATCH(AH$4,'TD SOP+PROFORM MOD'!$B$2:$AD$2,0)+1,0),0)+IFERROR(VLOOKUP($A626,'TD SOP+PROFORM MOD'!$A$5:$AD$750,MATCH(AH$2,'TD SOP+PROFORM MOD'!$B$2:$AD$2,0)+1,0),0)</f>
        <v>0</v>
      </c>
      <c r="AI626" s="26" t="str">
        <f t="shared" si="154"/>
        <v/>
      </c>
      <c r="AJ626" s="25">
        <f>IFERROR(VLOOKUP($A626,'TD SOP+PROFORM MOD'!$A$5:$AD$750,MATCH(AJ$4,'TD SOP+PROFORM MOD'!$B$2:$AD$2,0)+1,0),0)+IFERROR(VLOOKUP($A626,'TD SOP+PROFORM MOD'!$A$5:$AD$750,MATCH(AJ$2,'TD SOP+PROFORM MOD'!$B$2:$AD$2,0)+1,0),0)</f>
        <v>0</v>
      </c>
      <c r="AK626" s="25">
        <f>IFERROR(VLOOKUP($A626,'TD SOP+PROFORM MOD'!$A$5:$AD$750,MATCH(AK$4,'TD SOP+PROFORM MOD'!$B$2:$AD$2,0)+1,0),0)+IFERROR(VLOOKUP($A626,'TD SOP+PROFORM MOD'!$A$5:$AD$750,MATCH(AK$2,'TD SOP+PROFORM MOD'!$B$2:$AD$2,0)+1,0),0)</f>
        <v>0</v>
      </c>
      <c r="AL626" s="26" t="str">
        <f t="shared" si="155"/>
        <v/>
      </c>
      <c r="AM626" s="25">
        <f t="shared" si="159"/>
        <v>0</v>
      </c>
      <c r="AN626" s="25">
        <f t="shared" si="159"/>
        <v>0</v>
      </c>
      <c r="AO626" s="26" t="str">
        <f t="shared" si="156"/>
        <v/>
      </c>
      <c r="AR626" s="25">
        <f>SUMIF('B&amp;S YTD LFY'!B:B,"="&amp;A626,'B&amp;S YTD LFY'!C:C)</f>
        <v>0</v>
      </c>
      <c r="AS626" s="25">
        <f t="shared" si="158"/>
        <v>0</v>
      </c>
      <c r="AT626" s="25"/>
    </row>
    <row r="627" spans="1:46" x14ac:dyDescent="0.35">
      <c r="A627" s="24">
        <f>IF(AND('TD SOP+PROFORM MOD'!A624&lt;&gt;"",'TD SOP+PROFORM MOD'!A624&lt;&gt;"TOTAL"),'TD SOP+PROFORM MOD'!A624,0)</f>
        <v>0</v>
      </c>
      <c r="C627" s="25" t="str">
        <f>IFERROR(VLOOKUP($A627,'TD SOP+PROFORM MOD'!$A$5:$AD$750,MATCH(C$4,'TD SOP+PROFORM MOD'!$B$2:$AT$2,0)+1,0),"")</f>
        <v/>
      </c>
      <c r="D627" s="25" t="str">
        <f>IFERROR(VLOOKUP($A627,'TD SOP+PROFORM MOD'!$A$5:$AD$750,MATCH(D$4,'TD SOP+PROFORM MOD'!$B$2:$AT$2,0)+1,0),"")</f>
        <v/>
      </c>
      <c r="E627" s="26" t="str">
        <f t="shared" si="144"/>
        <v/>
      </c>
      <c r="F627" s="25" t="str">
        <f>IFERROR(VLOOKUP($A627,'TD SOP+PROFORM MOD'!$A$5:$AD$750,MATCH(F$4,'TD SOP+PROFORM MOD'!$B$2:$AT$2,0)+1,0),"")</f>
        <v/>
      </c>
      <c r="G627" s="25" t="str">
        <f>IFERROR(VLOOKUP($A627,'TD SOP+PROFORM MOD'!$A$5:$AD$750,MATCH(G$4,'TD SOP+PROFORM MOD'!$B$2:$AT$2,0)+1,0),"")</f>
        <v/>
      </c>
      <c r="H627" s="26" t="str">
        <f t="shared" si="145"/>
        <v/>
      </c>
      <c r="I627" s="25" t="str">
        <f>IFERROR(VLOOKUP($A627,'TD SOP+PROFORM MOD'!$A$5:$AD$750,MATCH(I$4,'TD SOP+PROFORM MOD'!$B$2:$AT$2,0)+1,0),"")</f>
        <v/>
      </c>
      <c r="J627" s="25" t="str">
        <f>IFERROR(VLOOKUP($A627,'TD SOP+PROFORM MOD'!$A$5:$AD$750,MATCH(J$4,'TD SOP+PROFORM MOD'!$B$2:$AT$2,0)+1,0),"")</f>
        <v/>
      </c>
      <c r="K627" s="26" t="str">
        <f t="shared" si="146"/>
        <v/>
      </c>
      <c r="L627" s="25" t="str">
        <f>IFERROR(VLOOKUP($A627,'TD SOP+PROFORM MOD'!$A$5:$AD$750,MATCH(L$4,'TD SOP+PROFORM MOD'!$B$2:$AT$2,0)+1,0),"")</f>
        <v/>
      </c>
      <c r="M627" s="25" t="str">
        <f>IFERROR(VLOOKUP($A627,'TD SOP+PROFORM MOD'!$A$5:$AD$750,MATCH(M$4,'TD SOP+PROFORM MOD'!$B$2:$AT$2,0)+1,0),"")</f>
        <v/>
      </c>
      <c r="N627" s="26" t="str">
        <f t="shared" si="147"/>
        <v/>
      </c>
      <c r="O627" s="25">
        <f>IFERROR(VLOOKUP($A627,'TD SOP+PROFORM MOD'!$A$5:$AD$750,MATCH(O$4,'TD SOP+PROFORM MOD'!$B$2:$AD$2,0)+1,0),0)+IFERROR(VLOOKUP($A627,'TD SOP+PROFORM MOD'!$A$5:$AD$750,MATCH(O$2,'TD SOP+PROFORM MOD'!$B$2:$AD$2,0)+1,0),0)</f>
        <v>0</v>
      </c>
      <c r="P627" s="25">
        <f>IFERROR(VLOOKUP($A627,'TD SOP+PROFORM MOD'!$A$5:$AD$750,MATCH(P$4,'TD SOP+PROFORM MOD'!$B$2:$AD$2,0)+1,0),0)+IFERROR(VLOOKUP($A627,'TD SOP+PROFORM MOD'!$A$5:$AD$750,MATCH(P$2,'TD SOP+PROFORM MOD'!$B$2:$AD$2,0)+1,0),0)</f>
        <v>0</v>
      </c>
      <c r="Q627" s="26" t="str">
        <f t="shared" si="148"/>
        <v/>
      </c>
      <c r="R627" s="25">
        <f>IFERROR(VLOOKUP($A627,'TD SOP+PROFORM MOD'!$A$5:$AD$750,MATCH(R$4,'TD SOP+PROFORM MOD'!$B$2:$AD$2,0)+1,0),0)+IFERROR(VLOOKUP($A627,'TD SOP+PROFORM MOD'!$A$5:$AD$750,MATCH(R$2,'TD SOP+PROFORM MOD'!$B$2:$AD$2,0)+1,0),0)</f>
        <v>0</v>
      </c>
      <c r="S627" s="25">
        <f>IFERROR(VLOOKUP($A627,'TD SOP+PROFORM MOD'!$A$5:$AD$750,MATCH(S$4,'TD SOP+PROFORM MOD'!$B$2:$AD$2,0)+1,0),0)+IFERROR(VLOOKUP($A627,'TD SOP+PROFORM MOD'!$A$5:$AD$750,MATCH(S$2,'TD SOP+PROFORM MOD'!$B$2:$AD$2,0)+1,0),0)</f>
        <v>0</v>
      </c>
      <c r="T627" s="26" t="str">
        <f t="shared" si="149"/>
        <v/>
      </c>
      <c r="U627" s="25">
        <f>IFERROR(VLOOKUP($A627,'TD SOP+PROFORM MOD'!$A$5:$AD$750,MATCH(U$4,'TD SOP+PROFORM MOD'!$B$2:$AD$2,0)+1,0),0)+IFERROR(VLOOKUP($A627,'TD SOP+PROFORM MOD'!$A$5:$AD$750,MATCH(U$2,'TD SOP+PROFORM MOD'!$B$2:$AD$2,0)+1,0),0)</f>
        <v>0</v>
      </c>
      <c r="V627" s="25">
        <f>IFERROR(VLOOKUP($A627,'TD SOP+PROFORM MOD'!$A$5:$AD$750,MATCH(V$4,'TD SOP+PROFORM MOD'!$B$2:$AD$2,0)+1,0),0)+IFERROR(VLOOKUP($A627,'TD SOP+PROFORM MOD'!$A$5:$AD$750,MATCH(V$2,'TD SOP+PROFORM MOD'!$B$2:$AD$2,0)+1,0),0)</f>
        <v>0</v>
      </c>
      <c r="W627" s="26" t="str">
        <f t="shared" si="150"/>
        <v/>
      </c>
      <c r="X627" s="25">
        <f>IFERROR(VLOOKUP($A627,'TD SOP+PROFORM MOD'!$A$5:$AD$750,MATCH(X$4,'TD SOP+PROFORM MOD'!$B$2:$AD$2,0)+1,0),0)+IFERROR(VLOOKUP($A627,'TD SOP+PROFORM MOD'!$A$5:$AD$750,MATCH(X$2,'TD SOP+PROFORM MOD'!$B$2:$AD$2,0)+1,0),0)</f>
        <v>0</v>
      </c>
      <c r="Y627" s="25">
        <f>IFERROR(VLOOKUP($A627,'TD SOP+PROFORM MOD'!$A$5:$AD$750,MATCH(Y$4,'TD SOP+PROFORM MOD'!$B$2:$AD$2,0)+1,0),0)+IFERROR(VLOOKUP($A627,'TD SOP+PROFORM MOD'!$A$5:$AD$750,MATCH(Y$2,'TD SOP+PROFORM MOD'!$B$2:$AD$2,0)+1,0),0)</f>
        <v>0</v>
      </c>
      <c r="Z627" s="26" t="str">
        <f t="shared" si="151"/>
        <v/>
      </c>
      <c r="AA627" s="25">
        <f>IFERROR(VLOOKUP($A627,'TD SOP+PROFORM MOD'!$A$5:$AD$750,MATCH(AA$4,'TD SOP+PROFORM MOD'!$B$2:$AD$2,0)+1,0),0)+IFERROR(VLOOKUP($A627,'TD SOP+PROFORM MOD'!$A$5:$AD$750,MATCH(AA$2,'TD SOP+PROFORM MOD'!$B$2:$AD$2,0)+1,0),0)</f>
        <v>0</v>
      </c>
      <c r="AB627" s="25">
        <f>IFERROR(VLOOKUP($A627,'TD SOP+PROFORM MOD'!$A$5:$AD$750,MATCH(AB$4,'TD SOP+PROFORM MOD'!$B$2:$AD$2,0)+1,0),0)+IFERROR(VLOOKUP($A627,'TD SOP+PROFORM MOD'!$A$5:$AD$750,MATCH(AB$2,'TD SOP+PROFORM MOD'!$B$2:$AD$2,0)+1,0),0)</f>
        <v>0</v>
      </c>
      <c r="AC627" s="26" t="str">
        <f t="shared" si="152"/>
        <v/>
      </c>
      <c r="AD627" s="25">
        <f>IFERROR(VLOOKUP($A627,'TD SOP+PROFORM MOD'!$A$5:$AD$750,MATCH(AD$4,'TD SOP+PROFORM MOD'!$B$2:$AD$2,0)+1,0),0)+IFERROR(VLOOKUP($A627,'TD SOP+PROFORM MOD'!$A$5:$AD$750,MATCH(AD$2,'TD SOP+PROFORM MOD'!$B$2:$AD$2,0)+1,0),0)</f>
        <v>0</v>
      </c>
      <c r="AE627" s="25">
        <f>IFERROR(VLOOKUP($A627,'TD SOP+PROFORM MOD'!$A$5:$AD$750,MATCH(AE$4,'TD SOP+PROFORM MOD'!$B$2:$AD$2,0)+1,0),0)+IFERROR(VLOOKUP($A627,'TD SOP+PROFORM MOD'!$A$5:$AD$750,MATCH(AE$2,'TD SOP+PROFORM MOD'!$B$2:$AD$2,0)+1,0),0)</f>
        <v>0</v>
      </c>
      <c r="AF627" s="26" t="str">
        <f t="shared" si="153"/>
        <v/>
      </c>
      <c r="AG627" s="25">
        <f>IFERROR(VLOOKUP($A627,'TD SOP+PROFORM MOD'!$A$5:$AD$750,MATCH(AG$4,'TD SOP+PROFORM MOD'!$B$2:$AD$2,0)+1,0),0)+IFERROR(VLOOKUP($A627,'TD SOP+PROFORM MOD'!$A$5:$AD$750,MATCH(AG$2,'TD SOP+PROFORM MOD'!$B$2:$AD$2,0)+1,0),0)</f>
        <v>0</v>
      </c>
      <c r="AH627" s="25">
        <f>IFERROR(VLOOKUP($A627,'TD SOP+PROFORM MOD'!$A$5:$AD$750,MATCH(AH$4,'TD SOP+PROFORM MOD'!$B$2:$AD$2,0)+1,0),0)+IFERROR(VLOOKUP($A627,'TD SOP+PROFORM MOD'!$A$5:$AD$750,MATCH(AH$2,'TD SOP+PROFORM MOD'!$B$2:$AD$2,0)+1,0),0)</f>
        <v>0</v>
      </c>
      <c r="AI627" s="26" t="str">
        <f t="shared" si="154"/>
        <v/>
      </c>
      <c r="AJ627" s="25">
        <f>IFERROR(VLOOKUP($A627,'TD SOP+PROFORM MOD'!$A$5:$AD$750,MATCH(AJ$4,'TD SOP+PROFORM MOD'!$B$2:$AD$2,0)+1,0),0)+IFERROR(VLOOKUP($A627,'TD SOP+PROFORM MOD'!$A$5:$AD$750,MATCH(AJ$2,'TD SOP+PROFORM MOD'!$B$2:$AD$2,0)+1,0),0)</f>
        <v>0</v>
      </c>
      <c r="AK627" s="25">
        <f>IFERROR(VLOOKUP($A627,'TD SOP+PROFORM MOD'!$A$5:$AD$750,MATCH(AK$4,'TD SOP+PROFORM MOD'!$B$2:$AD$2,0)+1,0),0)+IFERROR(VLOOKUP($A627,'TD SOP+PROFORM MOD'!$A$5:$AD$750,MATCH(AK$2,'TD SOP+PROFORM MOD'!$B$2:$AD$2,0)+1,0),0)</f>
        <v>0</v>
      </c>
      <c r="AL627" s="26" t="str">
        <f t="shared" si="155"/>
        <v/>
      </c>
      <c r="AM627" s="25">
        <f t="shared" si="159"/>
        <v>0</v>
      </c>
      <c r="AN627" s="25">
        <f t="shared" si="159"/>
        <v>0</v>
      </c>
      <c r="AO627" s="26" t="str">
        <f t="shared" si="156"/>
        <v/>
      </c>
      <c r="AR627" s="25">
        <f>SUMIF('B&amp;S YTD LFY'!B:B,"="&amp;A627,'B&amp;S YTD LFY'!C:C)</f>
        <v>0</v>
      </c>
      <c r="AS627" s="25">
        <f t="shared" si="158"/>
        <v>0</v>
      </c>
      <c r="AT627" s="25"/>
    </row>
    <row r="628" spans="1:46" x14ac:dyDescent="0.35">
      <c r="A628" s="24">
        <f>IF(AND('TD SOP+PROFORM MOD'!A625&lt;&gt;"",'TD SOP+PROFORM MOD'!A625&lt;&gt;"TOTAL"),'TD SOP+PROFORM MOD'!A625,0)</f>
        <v>0</v>
      </c>
      <c r="C628" s="25" t="str">
        <f>IFERROR(VLOOKUP($A628,'TD SOP+PROFORM MOD'!$A$5:$AD$750,MATCH(C$4,'TD SOP+PROFORM MOD'!$B$2:$AT$2,0)+1,0),"")</f>
        <v/>
      </c>
      <c r="D628" s="25" t="str">
        <f>IFERROR(VLOOKUP($A628,'TD SOP+PROFORM MOD'!$A$5:$AD$750,MATCH(D$4,'TD SOP+PROFORM MOD'!$B$2:$AT$2,0)+1,0),"")</f>
        <v/>
      </c>
      <c r="E628" s="26" t="str">
        <f t="shared" si="144"/>
        <v/>
      </c>
      <c r="F628" s="25" t="str">
        <f>IFERROR(VLOOKUP($A628,'TD SOP+PROFORM MOD'!$A$5:$AD$750,MATCH(F$4,'TD SOP+PROFORM MOD'!$B$2:$AT$2,0)+1,0),"")</f>
        <v/>
      </c>
      <c r="G628" s="25" t="str">
        <f>IFERROR(VLOOKUP($A628,'TD SOP+PROFORM MOD'!$A$5:$AD$750,MATCH(G$4,'TD SOP+PROFORM MOD'!$B$2:$AT$2,0)+1,0),"")</f>
        <v/>
      </c>
      <c r="H628" s="26" t="str">
        <f t="shared" si="145"/>
        <v/>
      </c>
      <c r="I628" s="25" t="str">
        <f>IFERROR(VLOOKUP($A628,'TD SOP+PROFORM MOD'!$A$5:$AD$750,MATCH(I$4,'TD SOP+PROFORM MOD'!$B$2:$AT$2,0)+1,0),"")</f>
        <v/>
      </c>
      <c r="J628" s="25" t="str">
        <f>IFERROR(VLOOKUP($A628,'TD SOP+PROFORM MOD'!$A$5:$AD$750,MATCH(J$4,'TD SOP+PROFORM MOD'!$B$2:$AT$2,0)+1,0),"")</f>
        <v/>
      </c>
      <c r="K628" s="26" t="str">
        <f t="shared" si="146"/>
        <v/>
      </c>
      <c r="L628" s="25" t="str">
        <f>IFERROR(VLOOKUP($A628,'TD SOP+PROFORM MOD'!$A$5:$AD$750,MATCH(L$4,'TD SOP+PROFORM MOD'!$B$2:$AT$2,0)+1,0),"")</f>
        <v/>
      </c>
      <c r="M628" s="25" t="str">
        <f>IFERROR(VLOOKUP($A628,'TD SOP+PROFORM MOD'!$A$5:$AD$750,MATCH(M$4,'TD SOP+PROFORM MOD'!$B$2:$AT$2,0)+1,0),"")</f>
        <v/>
      </c>
      <c r="N628" s="26" t="str">
        <f t="shared" si="147"/>
        <v/>
      </c>
      <c r="O628" s="25">
        <f>IFERROR(VLOOKUP($A628,'TD SOP+PROFORM MOD'!$A$5:$AD$750,MATCH(O$4,'TD SOP+PROFORM MOD'!$B$2:$AD$2,0)+1,0),0)+IFERROR(VLOOKUP($A628,'TD SOP+PROFORM MOD'!$A$5:$AD$750,MATCH(O$2,'TD SOP+PROFORM MOD'!$B$2:$AD$2,0)+1,0),0)</f>
        <v>0</v>
      </c>
      <c r="P628" s="25">
        <f>IFERROR(VLOOKUP($A628,'TD SOP+PROFORM MOD'!$A$5:$AD$750,MATCH(P$4,'TD SOP+PROFORM MOD'!$B$2:$AD$2,0)+1,0),0)+IFERROR(VLOOKUP($A628,'TD SOP+PROFORM MOD'!$A$5:$AD$750,MATCH(P$2,'TD SOP+PROFORM MOD'!$B$2:$AD$2,0)+1,0),0)</f>
        <v>0</v>
      </c>
      <c r="Q628" s="26" t="str">
        <f t="shared" si="148"/>
        <v/>
      </c>
      <c r="R628" s="25">
        <f>IFERROR(VLOOKUP($A628,'TD SOP+PROFORM MOD'!$A$5:$AD$750,MATCH(R$4,'TD SOP+PROFORM MOD'!$B$2:$AD$2,0)+1,0),0)+IFERROR(VLOOKUP($A628,'TD SOP+PROFORM MOD'!$A$5:$AD$750,MATCH(R$2,'TD SOP+PROFORM MOD'!$B$2:$AD$2,0)+1,0),0)</f>
        <v>0</v>
      </c>
      <c r="S628" s="25">
        <f>IFERROR(VLOOKUP($A628,'TD SOP+PROFORM MOD'!$A$5:$AD$750,MATCH(S$4,'TD SOP+PROFORM MOD'!$B$2:$AD$2,0)+1,0),0)+IFERROR(VLOOKUP($A628,'TD SOP+PROFORM MOD'!$A$5:$AD$750,MATCH(S$2,'TD SOP+PROFORM MOD'!$B$2:$AD$2,0)+1,0),0)</f>
        <v>0</v>
      </c>
      <c r="T628" s="26" t="str">
        <f t="shared" si="149"/>
        <v/>
      </c>
      <c r="U628" s="25">
        <f>IFERROR(VLOOKUP($A628,'TD SOP+PROFORM MOD'!$A$5:$AD$750,MATCH(U$4,'TD SOP+PROFORM MOD'!$B$2:$AD$2,0)+1,0),0)+IFERROR(VLOOKUP($A628,'TD SOP+PROFORM MOD'!$A$5:$AD$750,MATCH(U$2,'TD SOP+PROFORM MOD'!$B$2:$AD$2,0)+1,0),0)</f>
        <v>0</v>
      </c>
      <c r="V628" s="25">
        <f>IFERROR(VLOOKUP($A628,'TD SOP+PROFORM MOD'!$A$5:$AD$750,MATCH(V$4,'TD SOP+PROFORM MOD'!$B$2:$AD$2,0)+1,0),0)+IFERROR(VLOOKUP($A628,'TD SOP+PROFORM MOD'!$A$5:$AD$750,MATCH(V$2,'TD SOP+PROFORM MOD'!$B$2:$AD$2,0)+1,0),0)</f>
        <v>0</v>
      </c>
      <c r="W628" s="26" t="str">
        <f t="shared" si="150"/>
        <v/>
      </c>
      <c r="X628" s="25">
        <f>IFERROR(VLOOKUP($A628,'TD SOP+PROFORM MOD'!$A$5:$AD$750,MATCH(X$4,'TD SOP+PROFORM MOD'!$B$2:$AD$2,0)+1,0),0)+IFERROR(VLOOKUP($A628,'TD SOP+PROFORM MOD'!$A$5:$AD$750,MATCH(X$2,'TD SOP+PROFORM MOD'!$B$2:$AD$2,0)+1,0),0)</f>
        <v>0</v>
      </c>
      <c r="Y628" s="25">
        <f>IFERROR(VLOOKUP($A628,'TD SOP+PROFORM MOD'!$A$5:$AD$750,MATCH(Y$4,'TD SOP+PROFORM MOD'!$B$2:$AD$2,0)+1,0),0)+IFERROR(VLOOKUP($A628,'TD SOP+PROFORM MOD'!$A$5:$AD$750,MATCH(Y$2,'TD SOP+PROFORM MOD'!$B$2:$AD$2,0)+1,0),0)</f>
        <v>0</v>
      </c>
      <c r="Z628" s="26" t="str">
        <f t="shared" si="151"/>
        <v/>
      </c>
      <c r="AA628" s="25">
        <f>IFERROR(VLOOKUP($A628,'TD SOP+PROFORM MOD'!$A$5:$AD$750,MATCH(AA$4,'TD SOP+PROFORM MOD'!$B$2:$AD$2,0)+1,0),0)+IFERROR(VLOOKUP($A628,'TD SOP+PROFORM MOD'!$A$5:$AD$750,MATCH(AA$2,'TD SOP+PROFORM MOD'!$B$2:$AD$2,0)+1,0),0)</f>
        <v>0</v>
      </c>
      <c r="AB628" s="25">
        <f>IFERROR(VLOOKUP($A628,'TD SOP+PROFORM MOD'!$A$5:$AD$750,MATCH(AB$4,'TD SOP+PROFORM MOD'!$B$2:$AD$2,0)+1,0),0)+IFERROR(VLOOKUP($A628,'TD SOP+PROFORM MOD'!$A$5:$AD$750,MATCH(AB$2,'TD SOP+PROFORM MOD'!$B$2:$AD$2,0)+1,0),0)</f>
        <v>0</v>
      </c>
      <c r="AC628" s="26" t="str">
        <f t="shared" si="152"/>
        <v/>
      </c>
      <c r="AD628" s="25">
        <f>IFERROR(VLOOKUP($A628,'TD SOP+PROFORM MOD'!$A$5:$AD$750,MATCH(AD$4,'TD SOP+PROFORM MOD'!$B$2:$AD$2,0)+1,0),0)+IFERROR(VLOOKUP($A628,'TD SOP+PROFORM MOD'!$A$5:$AD$750,MATCH(AD$2,'TD SOP+PROFORM MOD'!$B$2:$AD$2,0)+1,0),0)</f>
        <v>0</v>
      </c>
      <c r="AE628" s="25">
        <f>IFERROR(VLOOKUP($A628,'TD SOP+PROFORM MOD'!$A$5:$AD$750,MATCH(AE$4,'TD SOP+PROFORM MOD'!$B$2:$AD$2,0)+1,0),0)+IFERROR(VLOOKUP($A628,'TD SOP+PROFORM MOD'!$A$5:$AD$750,MATCH(AE$2,'TD SOP+PROFORM MOD'!$B$2:$AD$2,0)+1,0),0)</f>
        <v>0</v>
      </c>
      <c r="AF628" s="26" t="str">
        <f t="shared" si="153"/>
        <v/>
      </c>
      <c r="AG628" s="25">
        <f>IFERROR(VLOOKUP($A628,'TD SOP+PROFORM MOD'!$A$5:$AD$750,MATCH(AG$4,'TD SOP+PROFORM MOD'!$B$2:$AD$2,0)+1,0),0)+IFERROR(VLOOKUP($A628,'TD SOP+PROFORM MOD'!$A$5:$AD$750,MATCH(AG$2,'TD SOP+PROFORM MOD'!$B$2:$AD$2,0)+1,0),0)</f>
        <v>0</v>
      </c>
      <c r="AH628" s="25">
        <f>IFERROR(VLOOKUP($A628,'TD SOP+PROFORM MOD'!$A$5:$AD$750,MATCH(AH$4,'TD SOP+PROFORM MOD'!$B$2:$AD$2,0)+1,0),0)+IFERROR(VLOOKUP($A628,'TD SOP+PROFORM MOD'!$A$5:$AD$750,MATCH(AH$2,'TD SOP+PROFORM MOD'!$B$2:$AD$2,0)+1,0),0)</f>
        <v>0</v>
      </c>
      <c r="AI628" s="26" t="str">
        <f t="shared" si="154"/>
        <v/>
      </c>
      <c r="AJ628" s="25">
        <f>IFERROR(VLOOKUP($A628,'TD SOP+PROFORM MOD'!$A$5:$AD$750,MATCH(AJ$4,'TD SOP+PROFORM MOD'!$B$2:$AD$2,0)+1,0),0)+IFERROR(VLOOKUP($A628,'TD SOP+PROFORM MOD'!$A$5:$AD$750,MATCH(AJ$2,'TD SOP+PROFORM MOD'!$B$2:$AD$2,0)+1,0),0)</f>
        <v>0</v>
      </c>
      <c r="AK628" s="25">
        <f>IFERROR(VLOOKUP($A628,'TD SOP+PROFORM MOD'!$A$5:$AD$750,MATCH(AK$4,'TD SOP+PROFORM MOD'!$B$2:$AD$2,0)+1,0),0)+IFERROR(VLOOKUP($A628,'TD SOP+PROFORM MOD'!$A$5:$AD$750,MATCH(AK$2,'TD SOP+PROFORM MOD'!$B$2:$AD$2,0)+1,0),0)</f>
        <v>0</v>
      </c>
      <c r="AL628" s="26" t="str">
        <f t="shared" si="155"/>
        <v/>
      </c>
      <c r="AM628" s="25">
        <f t="shared" si="159"/>
        <v>0</v>
      </c>
      <c r="AN628" s="25">
        <f t="shared" si="159"/>
        <v>0</v>
      </c>
      <c r="AO628" s="26" t="str">
        <f t="shared" si="156"/>
        <v/>
      </c>
      <c r="AR628" s="25">
        <f>SUMIF('B&amp;S YTD LFY'!B:B,"="&amp;A628,'B&amp;S YTD LFY'!C:C)</f>
        <v>0</v>
      </c>
      <c r="AS628" s="25">
        <f t="shared" si="158"/>
        <v>0</v>
      </c>
      <c r="AT628" s="25"/>
    </row>
    <row r="629" spans="1:46" x14ac:dyDescent="0.35">
      <c r="A629" s="24">
        <f>IF(AND('TD SOP+PROFORM MOD'!A626&lt;&gt;"",'TD SOP+PROFORM MOD'!A626&lt;&gt;"TOTAL"),'TD SOP+PROFORM MOD'!A626,0)</f>
        <v>0</v>
      </c>
      <c r="C629" s="25" t="str">
        <f>IFERROR(VLOOKUP($A629,'TD SOP+PROFORM MOD'!$A$5:$AD$750,MATCH(C$4,'TD SOP+PROFORM MOD'!$B$2:$AT$2,0)+1,0),"")</f>
        <v/>
      </c>
      <c r="D629" s="25" t="str">
        <f>IFERROR(VLOOKUP($A629,'TD SOP+PROFORM MOD'!$A$5:$AD$750,MATCH(D$4,'TD SOP+PROFORM MOD'!$B$2:$AT$2,0)+1,0),"")</f>
        <v/>
      </c>
      <c r="E629" s="26" t="str">
        <f t="shared" si="144"/>
        <v/>
      </c>
      <c r="F629" s="25" t="str">
        <f>IFERROR(VLOOKUP($A629,'TD SOP+PROFORM MOD'!$A$5:$AD$750,MATCH(F$4,'TD SOP+PROFORM MOD'!$B$2:$AT$2,0)+1,0),"")</f>
        <v/>
      </c>
      <c r="G629" s="25" t="str">
        <f>IFERROR(VLOOKUP($A629,'TD SOP+PROFORM MOD'!$A$5:$AD$750,MATCH(G$4,'TD SOP+PROFORM MOD'!$B$2:$AT$2,0)+1,0),"")</f>
        <v/>
      </c>
      <c r="H629" s="26" t="str">
        <f t="shared" si="145"/>
        <v/>
      </c>
      <c r="I629" s="25" t="str">
        <f>IFERROR(VLOOKUP($A629,'TD SOP+PROFORM MOD'!$A$5:$AD$750,MATCH(I$4,'TD SOP+PROFORM MOD'!$B$2:$AT$2,0)+1,0),"")</f>
        <v/>
      </c>
      <c r="J629" s="25" t="str">
        <f>IFERROR(VLOOKUP($A629,'TD SOP+PROFORM MOD'!$A$5:$AD$750,MATCH(J$4,'TD SOP+PROFORM MOD'!$B$2:$AT$2,0)+1,0),"")</f>
        <v/>
      </c>
      <c r="K629" s="26" t="str">
        <f t="shared" si="146"/>
        <v/>
      </c>
      <c r="L629" s="25" t="str">
        <f>IFERROR(VLOOKUP($A629,'TD SOP+PROFORM MOD'!$A$5:$AD$750,MATCH(L$4,'TD SOP+PROFORM MOD'!$B$2:$AT$2,0)+1,0),"")</f>
        <v/>
      </c>
      <c r="M629" s="25" t="str">
        <f>IFERROR(VLOOKUP($A629,'TD SOP+PROFORM MOD'!$A$5:$AD$750,MATCH(M$4,'TD SOP+PROFORM MOD'!$B$2:$AT$2,0)+1,0),"")</f>
        <v/>
      </c>
      <c r="N629" s="26" t="str">
        <f t="shared" si="147"/>
        <v/>
      </c>
      <c r="O629" s="25">
        <f>IFERROR(VLOOKUP($A629,'TD SOP+PROFORM MOD'!$A$5:$AD$750,MATCH(O$4,'TD SOP+PROFORM MOD'!$B$2:$AD$2,0)+1,0),0)+IFERROR(VLOOKUP($A629,'TD SOP+PROFORM MOD'!$A$5:$AD$750,MATCH(O$2,'TD SOP+PROFORM MOD'!$B$2:$AD$2,0)+1,0),0)</f>
        <v>0</v>
      </c>
      <c r="P629" s="25">
        <f>IFERROR(VLOOKUP($A629,'TD SOP+PROFORM MOD'!$A$5:$AD$750,MATCH(P$4,'TD SOP+PROFORM MOD'!$B$2:$AD$2,0)+1,0),0)+IFERROR(VLOOKUP($A629,'TD SOP+PROFORM MOD'!$A$5:$AD$750,MATCH(P$2,'TD SOP+PROFORM MOD'!$B$2:$AD$2,0)+1,0),0)</f>
        <v>0</v>
      </c>
      <c r="Q629" s="26" t="str">
        <f t="shared" si="148"/>
        <v/>
      </c>
      <c r="R629" s="25">
        <f>IFERROR(VLOOKUP($A629,'TD SOP+PROFORM MOD'!$A$5:$AD$750,MATCH(R$4,'TD SOP+PROFORM MOD'!$B$2:$AD$2,0)+1,0),0)+IFERROR(VLOOKUP($A629,'TD SOP+PROFORM MOD'!$A$5:$AD$750,MATCH(R$2,'TD SOP+PROFORM MOD'!$B$2:$AD$2,0)+1,0),0)</f>
        <v>0</v>
      </c>
      <c r="S629" s="25">
        <f>IFERROR(VLOOKUP($A629,'TD SOP+PROFORM MOD'!$A$5:$AD$750,MATCH(S$4,'TD SOP+PROFORM MOD'!$B$2:$AD$2,0)+1,0),0)+IFERROR(VLOOKUP($A629,'TD SOP+PROFORM MOD'!$A$5:$AD$750,MATCH(S$2,'TD SOP+PROFORM MOD'!$B$2:$AD$2,0)+1,0),0)</f>
        <v>0</v>
      </c>
      <c r="T629" s="26" t="str">
        <f t="shared" si="149"/>
        <v/>
      </c>
      <c r="U629" s="25">
        <f>IFERROR(VLOOKUP($A629,'TD SOP+PROFORM MOD'!$A$5:$AD$750,MATCH(U$4,'TD SOP+PROFORM MOD'!$B$2:$AD$2,0)+1,0),0)+IFERROR(VLOOKUP($A629,'TD SOP+PROFORM MOD'!$A$5:$AD$750,MATCH(U$2,'TD SOP+PROFORM MOD'!$B$2:$AD$2,0)+1,0),0)</f>
        <v>0</v>
      </c>
      <c r="V629" s="25">
        <f>IFERROR(VLOOKUP($A629,'TD SOP+PROFORM MOD'!$A$5:$AD$750,MATCH(V$4,'TD SOP+PROFORM MOD'!$B$2:$AD$2,0)+1,0),0)+IFERROR(VLOOKUP($A629,'TD SOP+PROFORM MOD'!$A$5:$AD$750,MATCH(V$2,'TD SOP+PROFORM MOD'!$B$2:$AD$2,0)+1,0),0)</f>
        <v>0</v>
      </c>
      <c r="W629" s="26" t="str">
        <f t="shared" si="150"/>
        <v/>
      </c>
      <c r="X629" s="25">
        <f>IFERROR(VLOOKUP($A629,'TD SOP+PROFORM MOD'!$A$5:$AD$750,MATCH(X$4,'TD SOP+PROFORM MOD'!$B$2:$AD$2,0)+1,0),0)+IFERROR(VLOOKUP($A629,'TD SOP+PROFORM MOD'!$A$5:$AD$750,MATCH(X$2,'TD SOP+PROFORM MOD'!$B$2:$AD$2,0)+1,0),0)</f>
        <v>0</v>
      </c>
      <c r="Y629" s="25">
        <f>IFERROR(VLOOKUP($A629,'TD SOP+PROFORM MOD'!$A$5:$AD$750,MATCH(Y$4,'TD SOP+PROFORM MOD'!$B$2:$AD$2,0)+1,0),0)+IFERROR(VLOOKUP($A629,'TD SOP+PROFORM MOD'!$A$5:$AD$750,MATCH(Y$2,'TD SOP+PROFORM MOD'!$B$2:$AD$2,0)+1,0),0)</f>
        <v>0</v>
      </c>
      <c r="Z629" s="26" t="str">
        <f t="shared" si="151"/>
        <v/>
      </c>
      <c r="AA629" s="25">
        <f>IFERROR(VLOOKUP($A629,'TD SOP+PROFORM MOD'!$A$5:$AD$750,MATCH(AA$4,'TD SOP+PROFORM MOD'!$B$2:$AD$2,0)+1,0),0)+IFERROR(VLOOKUP($A629,'TD SOP+PROFORM MOD'!$A$5:$AD$750,MATCH(AA$2,'TD SOP+PROFORM MOD'!$B$2:$AD$2,0)+1,0),0)</f>
        <v>0</v>
      </c>
      <c r="AB629" s="25">
        <f>IFERROR(VLOOKUP($A629,'TD SOP+PROFORM MOD'!$A$5:$AD$750,MATCH(AB$4,'TD SOP+PROFORM MOD'!$B$2:$AD$2,0)+1,0),0)+IFERROR(VLOOKUP($A629,'TD SOP+PROFORM MOD'!$A$5:$AD$750,MATCH(AB$2,'TD SOP+PROFORM MOD'!$B$2:$AD$2,0)+1,0),0)</f>
        <v>0</v>
      </c>
      <c r="AC629" s="26" t="str">
        <f t="shared" si="152"/>
        <v/>
      </c>
      <c r="AD629" s="25">
        <f>IFERROR(VLOOKUP($A629,'TD SOP+PROFORM MOD'!$A$5:$AD$750,MATCH(AD$4,'TD SOP+PROFORM MOD'!$B$2:$AD$2,0)+1,0),0)+IFERROR(VLOOKUP($A629,'TD SOP+PROFORM MOD'!$A$5:$AD$750,MATCH(AD$2,'TD SOP+PROFORM MOD'!$B$2:$AD$2,0)+1,0),0)</f>
        <v>0</v>
      </c>
      <c r="AE629" s="25">
        <f>IFERROR(VLOOKUP($A629,'TD SOP+PROFORM MOD'!$A$5:$AD$750,MATCH(AE$4,'TD SOP+PROFORM MOD'!$B$2:$AD$2,0)+1,0),0)+IFERROR(VLOOKUP($A629,'TD SOP+PROFORM MOD'!$A$5:$AD$750,MATCH(AE$2,'TD SOP+PROFORM MOD'!$B$2:$AD$2,0)+1,0),0)</f>
        <v>0</v>
      </c>
      <c r="AF629" s="26" t="str">
        <f t="shared" si="153"/>
        <v/>
      </c>
      <c r="AG629" s="25">
        <f>IFERROR(VLOOKUP($A629,'TD SOP+PROFORM MOD'!$A$5:$AD$750,MATCH(AG$4,'TD SOP+PROFORM MOD'!$B$2:$AD$2,0)+1,0),0)+IFERROR(VLOOKUP($A629,'TD SOP+PROFORM MOD'!$A$5:$AD$750,MATCH(AG$2,'TD SOP+PROFORM MOD'!$B$2:$AD$2,0)+1,0),0)</f>
        <v>0</v>
      </c>
      <c r="AH629" s="25">
        <f>IFERROR(VLOOKUP($A629,'TD SOP+PROFORM MOD'!$A$5:$AD$750,MATCH(AH$4,'TD SOP+PROFORM MOD'!$B$2:$AD$2,0)+1,0),0)+IFERROR(VLOOKUP($A629,'TD SOP+PROFORM MOD'!$A$5:$AD$750,MATCH(AH$2,'TD SOP+PROFORM MOD'!$B$2:$AD$2,0)+1,0),0)</f>
        <v>0</v>
      </c>
      <c r="AI629" s="26" t="str">
        <f t="shared" si="154"/>
        <v/>
      </c>
      <c r="AJ629" s="25">
        <f>IFERROR(VLOOKUP($A629,'TD SOP+PROFORM MOD'!$A$5:$AD$750,MATCH(AJ$4,'TD SOP+PROFORM MOD'!$B$2:$AD$2,0)+1,0),0)+IFERROR(VLOOKUP($A629,'TD SOP+PROFORM MOD'!$A$5:$AD$750,MATCH(AJ$2,'TD SOP+PROFORM MOD'!$B$2:$AD$2,0)+1,0),0)</f>
        <v>0</v>
      </c>
      <c r="AK629" s="25">
        <f>IFERROR(VLOOKUP($A629,'TD SOP+PROFORM MOD'!$A$5:$AD$750,MATCH(AK$4,'TD SOP+PROFORM MOD'!$B$2:$AD$2,0)+1,0),0)+IFERROR(VLOOKUP($A629,'TD SOP+PROFORM MOD'!$A$5:$AD$750,MATCH(AK$2,'TD SOP+PROFORM MOD'!$B$2:$AD$2,0)+1,0),0)</f>
        <v>0</v>
      </c>
      <c r="AL629" s="26" t="str">
        <f t="shared" si="155"/>
        <v/>
      </c>
      <c r="AM629" s="25">
        <f t="shared" si="159"/>
        <v>0</v>
      </c>
      <c r="AN629" s="25">
        <f t="shared" si="159"/>
        <v>0</v>
      </c>
      <c r="AO629" s="26" t="str">
        <f t="shared" si="156"/>
        <v/>
      </c>
      <c r="AR629" s="25">
        <f>SUMIF('B&amp;S YTD LFY'!B:B,"="&amp;A629,'B&amp;S YTD LFY'!C:C)</f>
        <v>0</v>
      </c>
      <c r="AS629" s="25">
        <f t="shared" si="158"/>
        <v>0</v>
      </c>
      <c r="AT629" s="25"/>
    </row>
    <row r="630" spans="1:46" x14ac:dyDescent="0.35">
      <c r="A630" s="24">
        <f>IF(AND('TD SOP+PROFORM MOD'!A627&lt;&gt;"",'TD SOP+PROFORM MOD'!A627&lt;&gt;"TOTAL"),'TD SOP+PROFORM MOD'!A627,0)</f>
        <v>0</v>
      </c>
      <c r="C630" s="25" t="str">
        <f>IFERROR(VLOOKUP($A630,'TD SOP+PROFORM MOD'!$A$5:$AD$750,MATCH(C$4,'TD SOP+PROFORM MOD'!$B$2:$AT$2,0)+1,0),"")</f>
        <v/>
      </c>
      <c r="D630" s="25" t="str">
        <f>IFERROR(VLOOKUP($A630,'TD SOP+PROFORM MOD'!$A$5:$AD$750,MATCH(D$4,'TD SOP+PROFORM MOD'!$B$2:$AT$2,0)+1,0),"")</f>
        <v/>
      </c>
      <c r="E630" s="26" t="str">
        <f t="shared" si="144"/>
        <v/>
      </c>
      <c r="F630" s="25" t="str">
        <f>IFERROR(VLOOKUP($A630,'TD SOP+PROFORM MOD'!$A$5:$AD$750,MATCH(F$4,'TD SOP+PROFORM MOD'!$B$2:$AT$2,0)+1,0),"")</f>
        <v/>
      </c>
      <c r="G630" s="25" t="str">
        <f>IFERROR(VLOOKUP($A630,'TD SOP+PROFORM MOD'!$A$5:$AD$750,MATCH(G$4,'TD SOP+PROFORM MOD'!$B$2:$AT$2,0)+1,0),"")</f>
        <v/>
      </c>
      <c r="H630" s="26" t="str">
        <f t="shared" si="145"/>
        <v/>
      </c>
      <c r="I630" s="25" t="str">
        <f>IFERROR(VLOOKUP($A630,'TD SOP+PROFORM MOD'!$A$5:$AD$750,MATCH(I$4,'TD SOP+PROFORM MOD'!$B$2:$AT$2,0)+1,0),"")</f>
        <v/>
      </c>
      <c r="J630" s="25" t="str">
        <f>IFERROR(VLOOKUP($A630,'TD SOP+PROFORM MOD'!$A$5:$AD$750,MATCH(J$4,'TD SOP+PROFORM MOD'!$B$2:$AT$2,0)+1,0),"")</f>
        <v/>
      </c>
      <c r="K630" s="26" t="str">
        <f t="shared" si="146"/>
        <v/>
      </c>
      <c r="L630" s="25" t="str">
        <f>IFERROR(VLOOKUP($A630,'TD SOP+PROFORM MOD'!$A$5:$AD$750,MATCH(L$4,'TD SOP+PROFORM MOD'!$B$2:$AT$2,0)+1,0),"")</f>
        <v/>
      </c>
      <c r="M630" s="25" t="str">
        <f>IFERROR(VLOOKUP($A630,'TD SOP+PROFORM MOD'!$A$5:$AD$750,MATCH(M$4,'TD SOP+PROFORM MOD'!$B$2:$AT$2,0)+1,0),"")</f>
        <v/>
      </c>
      <c r="N630" s="26" t="str">
        <f t="shared" si="147"/>
        <v/>
      </c>
      <c r="O630" s="25">
        <f>IFERROR(VLOOKUP($A630,'TD SOP+PROFORM MOD'!$A$5:$AD$750,MATCH(O$4,'TD SOP+PROFORM MOD'!$B$2:$AD$2,0)+1,0),0)+IFERROR(VLOOKUP($A630,'TD SOP+PROFORM MOD'!$A$5:$AD$750,MATCH(O$2,'TD SOP+PROFORM MOD'!$B$2:$AD$2,0)+1,0),0)</f>
        <v>0</v>
      </c>
      <c r="P630" s="25">
        <f>IFERROR(VLOOKUP($A630,'TD SOP+PROFORM MOD'!$A$5:$AD$750,MATCH(P$4,'TD SOP+PROFORM MOD'!$B$2:$AD$2,0)+1,0),0)+IFERROR(VLOOKUP($A630,'TD SOP+PROFORM MOD'!$A$5:$AD$750,MATCH(P$2,'TD SOP+PROFORM MOD'!$B$2:$AD$2,0)+1,0),0)</f>
        <v>0</v>
      </c>
      <c r="Q630" s="26" t="str">
        <f t="shared" si="148"/>
        <v/>
      </c>
      <c r="R630" s="25">
        <f>IFERROR(VLOOKUP($A630,'TD SOP+PROFORM MOD'!$A$5:$AD$750,MATCH(R$4,'TD SOP+PROFORM MOD'!$B$2:$AD$2,0)+1,0),0)+IFERROR(VLOOKUP($A630,'TD SOP+PROFORM MOD'!$A$5:$AD$750,MATCH(R$2,'TD SOP+PROFORM MOD'!$B$2:$AD$2,0)+1,0),0)</f>
        <v>0</v>
      </c>
      <c r="S630" s="25">
        <f>IFERROR(VLOOKUP($A630,'TD SOP+PROFORM MOD'!$A$5:$AD$750,MATCH(S$4,'TD SOP+PROFORM MOD'!$B$2:$AD$2,0)+1,0),0)+IFERROR(VLOOKUP($A630,'TD SOP+PROFORM MOD'!$A$5:$AD$750,MATCH(S$2,'TD SOP+PROFORM MOD'!$B$2:$AD$2,0)+1,0),0)</f>
        <v>0</v>
      </c>
      <c r="T630" s="26" t="str">
        <f t="shared" si="149"/>
        <v/>
      </c>
      <c r="U630" s="25">
        <f>IFERROR(VLOOKUP($A630,'TD SOP+PROFORM MOD'!$A$5:$AD$750,MATCH(U$4,'TD SOP+PROFORM MOD'!$B$2:$AD$2,0)+1,0),0)+IFERROR(VLOOKUP($A630,'TD SOP+PROFORM MOD'!$A$5:$AD$750,MATCH(U$2,'TD SOP+PROFORM MOD'!$B$2:$AD$2,0)+1,0),0)</f>
        <v>0</v>
      </c>
      <c r="V630" s="25">
        <f>IFERROR(VLOOKUP($A630,'TD SOP+PROFORM MOD'!$A$5:$AD$750,MATCH(V$4,'TD SOP+PROFORM MOD'!$B$2:$AD$2,0)+1,0),0)+IFERROR(VLOOKUP($A630,'TD SOP+PROFORM MOD'!$A$5:$AD$750,MATCH(V$2,'TD SOP+PROFORM MOD'!$B$2:$AD$2,0)+1,0),0)</f>
        <v>0</v>
      </c>
      <c r="W630" s="26" t="str">
        <f t="shared" si="150"/>
        <v/>
      </c>
      <c r="X630" s="25">
        <f>IFERROR(VLOOKUP($A630,'TD SOP+PROFORM MOD'!$A$5:$AD$750,MATCH(X$4,'TD SOP+PROFORM MOD'!$B$2:$AD$2,0)+1,0),0)+IFERROR(VLOOKUP($A630,'TD SOP+PROFORM MOD'!$A$5:$AD$750,MATCH(X$2,'TD SOP+PROFORM MOD'!$B$2:$AD$2,0)+1,0),0)</f>
        <v>0</v>
      </c>
      <c r="Y630" s="25">
        <f>IFERROR(VLOOKUP($A630,'TD SOP+PROFORM MOD'!$A$5:$AD$750,MATCH(Y$4,'TD SOP+PROFORM MOD'!$B$2:$AD$2,0)+1,0),0)+IFERROR(VLOOKUP($A630,'TD SOP+PROFORM MOD'!$A$5:$AD$750,MATCH(Y$2,'TD SOP+PROFORM MOD'!$B$2:$AD$2,0)+1,0),0)</f>
        <v>0</v>
      </c>
      <c r="Z630" s="26" t="str">
        <f t="shared" si="151"/>
        <v/>
      </c>
      <c r="AA630" s="25">
        <f>IFERROR(VLOOKUP($A630,'TD SOP+PROFORM MOD'!$A$5:$AD$750,MATCH(AA$4,'TD SOP+PROFORM MOD'!$B$2:$AD$2,0)+1,0),0)+IFERROR(VLOOKUP($A630,'TD SOP+PROFORM MOD'!$A$5:$AD$750,MATCH(AA$2,'TD SOP+PROFORM MOD'!$B$2:$AD$2,0)+1,0),0)</f>
        <v>0</v>
      </c>
      <c r="AB630" s="25">
        <f>IFERROR(VLOOKUP($A630,'TD SOP+PROFORM MOD'!$A$5:$AD$750,MATCH(AB$4,'TD SOP+PROFORM MOD'!$B$2:$AD$2,0)+1,0),0)+IFERROR(VLOOKUP($A630,'TD SOP+PROFORM MOD'!$A$5:$AD$750,MATCH(AB$2,'TD SOP+PROFORM MOD'!$B$2:$AD$2,0)+1,0),0)</f>
        <v>0</v>
      </c>
      <c r="AC630" s="26" t="str">
        <f t="shared" si="152"/>
        <v/>
      </c>
      <c r="AD630" s="25">
        <f>IFERROR(VLOOKUP($A630,'TD SOP+PROFORM MOD'!$A$5:$AD$750,MATCH(AD$4,'TD SOP+PROFORM MOD'!$B$2:$AD$2,0)+1,0),0)+IFERROR(VLOOKUP($A630,'TD SOP+PROFORM MOD'!$A$5:$AD$750,MATCH(AD$2,'TD SOP+PROFORM MOD'!$B$2:$AD$2,0)+1,0),0)</f>
        <v>0</v>
      </c>
      <c r="AE630" s="25">
        <f>IFERROR(VLOOKUP($A630,'TD SOP+PROFORM MOD'!$A$5:$AD$750,MATCH(AE$4,'TD SOP+PROFORM MOD'!$B$2:$AD$2,0)+1,0),0)+IFERROR(VLOOKUP($A630,'TD SOP+PROFORM MOD'!$A$5:$AD$750,MATCH(AE$2,'TD SOP+PROFORM MOD'!$B$2:$AD$2,0)+1,0),0)</f>
        <v>0</v>
      </c>
      <c r="AF630" s="26" t="str">
        <f t="shared" si="153"/>
        <v/>
      </c>
      <c r="AG630" s="25">
        <f>IFERROR(VLOOKUP($A630,'TD SOP+PROFORM MOD'!$A$5:$AD$750,MATCH(AG$4,'TD SOP+PROFORM MOD'!$B$2:$AD$2,0)+1,0),0)+IFERROR(VLOOKUP($A630,'TD SOP+PROFORM MOD'!$A$5:$AD$750,MATCH(AG$2,'TD SOP+PROFORM MOD'!$B$2:$AD$2,0)+1,0),0)</f>
        <v>0</v>
      </c>
      <c r="AH630" s="25">
        <f>IFERROR(VLOOKUP($A630,'TD SOP+PROFORM MOD'!$A$5:$AD$750,MATCH(AH$4,'TD SOP+PROFORM MOD'!$B$2:$AD$2,0)+1,0),0)+IFERROR(VLOOKUP($A630,'TD SOP+PROFORM MOD'!$A$5:$AD$750,MATCH(AH$2,'TD SOP+PROFORM MOD'!$B$2:$AD$2,0)+1,0),0)</f>
        <v>0</v>
      </c>
      <c r="AI630" s="26" t="str">
        <f t="shared" si="154"/>
        <v/>
      </c>
      <c r="AJ630" s="25">
        <f>IFERROR(VLOOKUP($A630,'TD SOP+PROFORM MOD'!$A$5:$AD$750,MATCH(AJ$4,'TD SOP+PROFORM MOD'!$B$2:$AD$2,0)+1,0),0)+IFERROR(VLOOKUP($A630,'TD SOP+PROFORM MOD'!$A$5:$AD$750,MATCH(AJ$2,'TD SOP+PROFORM MOD'!$B$2:$AD$2,0)+1,0),0)</f>
        <v>0</v>
      </c>
      <c r="AK630" s="25">
        <f>IFERROR(VLOOKUP($A630,'TD SOP+PROFORM MOD'!$A$5:$AD$750,MATCH(AK$4,'TD SOP+PROFORM MOD'!$B$2:$AD$2,0)+1,0),0)+IFERROR(VLOOKUP($A630,'TD SOP+PROFORM MOD'!$A$5:$AD$750,MATCH(AK$2,'TD SOP+PROFORM MOD'!$B$2:$AD$2,0)+1,0),0)</f>
        <v>0</v>
      </c>
      <c r="AL630" s="26" t="str">
        <f t="shared" si="155"/>
        <v/>
      </c>
      <c r="AM630" s="25">
        <f t="shared" si="159"/>
        <v>0</v>
      </c>
      <c r="AN630" s="25">
        <f t="shared" si="159"/>
        <v>0</v>
      </c>
      <c r="AO630" s="26" t="str">
        <f t="shared" si="156"/>
        <v/>
      </c>
      <c r="AR630" s="25">
        <f>SUMIF('B&amp;S YTD LFY'!B:B,"="&amp;A630,'B&amp;S YTD LFY'!C:C)</f>
        <v>0</v>
      </c>
      <c r="AS630" s="25">
        <f t="shared" si="158"/>
        <v>0</v>
      </c>
      <c r="AT630" s="25"/>
    </row>
    <row r="631" spans="1:46" x14ac:dyDescent="0.35">
      <c r="A631" s="24">
        <f>IF(AND('TD SOP+PROFORM MOD'!A628&lt;&gt;"",'TD SOP+PROFORM MOD'!A628&lt;&gt;"TOTAL"),'TD SOP+PROFORM MOD'!A628,0)</f>
        <v>0</v>
      </c>
      <c r="C631" s="25" t="str">
        <f>IFERROR(VLOOKUP($A631,'TD SOP+PROFORM MOD'!$A$5:$AD$750,MATCH(C$4,'TD SOP+PROFORM MOD'!$B$2:$AT$2,0)+1,0),"")</f>
        <v/>
      </c>
      <c r="D631" s="25" t="str">
        <f>IFERROR(VLOOKUP($A631,'TD SOP+PROFORM MOD'!$A$5:$AD$750,MATCH(D$4,'TD SOP+PROFORM MOD'!$B$2:$AT$2,0)+1,0),"")</f>
        <v/>
      </c>
      <c r="E631" s="26" t="str">
        <f t="shared" si="144"/>
        <v/>
      </c>
      <c r="F631" s="25" t="str">
        <f>IFERROR(VLOOKUP($A631,'TD SOP+PROFORM MOD'!$A$5:$AD$750,MATCH(F$4,'TD SOP+PROFORM MOD'!$B$2:$AT$2,0)+1,0),"")</f>
        <v/>
      </c>
      <c r="G631" s="25" t="str">
        <f>IFERROR(VLOOKUP($A631,'TD SOP+PROFORM MOD'!$A$5:$AD$750,MATCH(G$4,'TD SOP+PROFORM MOD'!$B$2:$AT$2,0)+1,0),"")</f>
        <v/>
      </c>
      <c r="H631" s="26" t="str">
        <f t="shared" si="145"/>
        <v/>
      </c>
      <c r="I631" s="25" t="str">
        <f>IFERROR(VLOOKUP($A631,'TD SOP+PROFORM MOD'!$A$5:$AD$750,MATCH(I$4,'TD SOP+PROFORM MOD'!$B$2:$AT$2,0)+1,0),"")</f>
        <v/>
      </c>
      <c r="J631" s="25" t="str">
        <f>IFERROR(VLOOKUP($A631,'TD SOP+PROFORM MOD'!$A$5:$AD$750,MATCH(J$4,'TD SOP+PROFORM MOD'!$B$2:$AT$2,0)+1,0),"")</f>
        <v/>
      </c>
      <c r="K631" s="26" t="str">
        <f t="shared" si="146"/>
        <v/>
      </c>
      <c r="L631" s="25" t="str">
        <f>IFERROR(VLOOKUP($A631,'TD SOP+PROFORM MOD'!$A$5:$AD$750,MATCH(L$4,'TD SOP+PROFORM MOD'!$B$2:$AT$2,0)+1,0),"")</f>
        <v/>
      </c>
      <c r="M631" s="25" t="str">
        <f>IFERROR(VLOOKUP($A631,'TD SOP+PROFORM MOD'!$A$5:$AD$750,MATCH(M$4,'TD SOP+PROFORM MOD'!$B$2:$AT$2,0)+1,0),"")</f>
        <v/>
      </c>
      <c r="N631" s="26" t="str">
        <f t="shared" si="147"/>
        <v/>
      </c>
      <c r="O631" s="25">
        <f>IFERROR(VLOOKUP($A631,'TD SOP+PROFORM MOD'!$A$5:$AD$750,MATCH(O$4,'TD SOP+PROFORM MOD'!$B$2:$AD$2,0)+1,0),0)+IFERROR(VLOOKUP($A631,'TD SOP+PROFORM MOD'!$A$5:$AD$750,MATCH(O$2,'TD SOP+PROFORM MOD'!$B$2:$AD$2,0)+1,0),0)</f>
        <v>0</v>
      </c>
      <c r="P631" s="25">
        <f>IFERROR(VLOOKUP($A631,'TD SOP+PROFORM MOD'!$A$5:$AD$750,MATCH(P$4,'TD SOP+PROFORM MOD'!$B$2:$AD$2,0)+1,0),0)+IFERROR(VLOOKUP($A631,'TD SOP+PROFORM MOD'!$A$5:$AD$750,MATCH(P$2,'TD SOP+PROFORM MOD'!$B$2:$AD$2,0)+1,0),0)</f>
        <v>0</v>
      </c>
      <c r="Q631" s="26" t="str">
        <f t="shared" si="148"/>
        <v/>
      </c>
      <c r="R631" s="25">
        <f>IFERROR(VLOOKUP($A631,'TD SOP+PROFORM MOD'!$A$5:$AD$750,MATCH(R$4,'TD SOP+PROFORM MOD'!$B$2:$AD$2,0)+1,0),0)+IFERROR(VLOOKUP($A631,'TD SOP+PROFORM MOD'!$A$5:$AD$750,MATCH(R$2,'TD SOP+PROFORM MOD'!$B$2:$AD$2,0)+1,0),0)</f>
        <v>0</v>
      </c>
      <c r="S631" s="25">
        <f>IFERROR(VLOOKUP($A631,'TD SOP+PROFORM MOD'!$A$5:$AD$750,MATCH(S$4,'TD SOP+PROFORM MOD'!$B$2:$AD$2,0)+1,0),0)+IFERROR(VLOOKUP($A631,'TD SOP+PROFORM MOD'!$A$5:$AD$750,MATCH(S$2,'TD SOP+PROFORM MOD'!$B$2:$AD$2,0)+1,0),0)</f>
        <v>0</v>
      </c>
      <c r="T631" s="26" t="str">
        <f t="shared" si="149"/>
        <v/>
      </c>
      <c r="U631" s="25">
        <f>IFERROR(VLOOKUP($A631,'TD SOP+PROFORM MOD'!$A$5:$AD$750,MATCH(U$4,'TD SOP+PROFORM MOD'!$B$2:$AD$2,0)+1,0),0)+IFERROR(VLOOKUP($A631,'TD SOP+PROFORM MOD'!$A$5:$AD$750,MATCH(U$2,'TD SOP+PROFORM MOD'!$B$2:$AD$2,0)+1,0),0)</f>
        <v>0</v>
      </c>
      <c r="V631" s="25">
        <f>IFERROR(VLOOKUP($A631,'TD SOP+PROFORM MOD'!$A$5:$AD$750,MATCH(V$4,'TD SOP+PROFORM MOD'!$B$2:$AD$2,0)+1,0),0)+IFERROR(VLOOKUP($A631,'TD SOP+PROFORM MOD'!$A$5:$AD$750,MATCH(V$2,'TD SOP+PROFORM MOD'!$B$2:$AD$2,0)+1,0),0)</f>
        <v>0</v>
      </c>
      <c r="W631" s="26" t="str">
        <f t="shared" si="150"/>
        <v/>
      </c>
      <c r="X631" s="25">
        <f>IFERROR(VLOOKUP($A631,'TD SOP+PROFORM MOD'!$A$5:$AD$750,MATCH(X$4,'TD SOP+PROFORM MOD'!$B$2:$AD$2,0)+1,0),0)+IFERROR(VLOOKUP($A631,'TD SOP+PROFORM MOD'!$A$5:$AD$750,MATCH(X$2,'TD SOP+PROFORM MOD'!$B$2:$AD$2,0)+1,0),0)</f>
        <v>0</v>
      </c>
      <c r="Y631" s="25">
        <f>IFERROR(VLOOKUP($A631,'TD SOP+PROFORM MOD'!$A$5:$AD$750,MATCH(Y$4,'TD SOP+PROFORM MOD'!$B$2:$AD$2,0)+1,0),0)+IFERROR(VLOOKUP($A631,'TD SOP+PROFORM MOD'!$A$5:$AD$750,MATCH(Y$2,'TD SOP+PROFORM MOD'!$B$2:$AD$2,0)+1,0),0)</f>
        <v>0</v>
      </c>
      <c r="Z631" s="26" t="str">
        <f t="shared" si="151"/>
        <v/>
      </c>
      <c r="AA631" s="25">
        <f>IFERROR(VLOOKUP($A631,'TD SOP+PROFORM MOD'!$A$5:$AD$750,MATCH(AA$4,'TD SOP+PROFORM MOD'!$B$2:$AD$2,0)+1,0),0)+IFERROR(VLOOKUP($A631,'TD SOP+PROFORM MOD'!$A$5:$AD$750,MATCH(AA$2,'TD SOP+PROFORM MOD'!$B$2:$AD$2,0)+1,0),0)</f>
        <v>0</v>
      </c>
      <c r="AB631" s="25">
        <f>IFERROR(VLOOKUP($A631,'TD SOP+PROFORM MOD'!$A$5:$AD$750,MATCH(AB$4,'TD SOP+PROFORM MOD'!$B$2:$AD$2,0)+1,0),0)+IFERROR(VLOOKUP($A631,'TD SOP+PROFORM MOD'!$A$5:$AD$750,MATCH(AB$2,'TD SOP+PROFORM MOD'!$B$2:$AD$2,0)+1,0),0)</f>
        <v>0</v>
      </c>
      <c r="AC631" s="26" t="str">
        <f t="shared" si="152"/>
        <v/>
      </c>
      <c r="AD631" s="25">
        <f>IFERROR(VLOOKUP($A631,'TD SOP+PROFORM MOD'!$A$5:$AD$750,MATCH(AD$4,'TD SOP+PROFORM MOD'!$B$2:$AD$2,0)+1,0),0)+IFERROR(VLOOKUP($A631,'TD SOP+PROFORM MOD'!$A$5:$AD$750,MATCH(AD$2,'TD SOP+PROFORM MOD'!$B$2:$AD$2,0)+1,0),0)</f>
        <v>0</v>
      </c>
      <c r="AE631" s="25">
        <f>IFERROR(VLOOKUP($A631,'TD SOP+PROFORM MOD'!$A$5:$AD$750,MATCH(AE$4,'TD SOP+PROFORM MOD'!$B$2:$AD$2,0)+1,0),0)+IFERROR(VLOOKUP($A631,'TD SOP+PROFORM MOD'!$A$5:$AD$750,MATCH(AE$2,'TD SOP+PROFORM MOD'!$B$2:$AD$2,0)+1,0),0)</f>
        <v>0</v>
      </c>
      <c r="AF631" s="26" t="str">
        <f t="shared" si="153"/>
        <v/>
      </c>
      <c r="AG631" s="25">
        <f>IFERROR(VLOOKUP($A631,'TD SOP+PROFORM MOD'!$A$5:$AD$750,MATCH(AG$4,'TD SOP+PROFORM MOD'!$B$2:$AD$2,0)+1,0),0)+IFERROR(VLOOKUP($A631,'TD SOP+PROFORM MOD'!$A$5:$AD$750,MATCH(AG$2,'TD SOP+PROFORM MOD'!$B$2:$AD$2,0)+1,0),0)</f>
        <v>0</v>
      </c>
      <c r="AH631" s="25">
        <f>IFERROR(VLOOKUP($A631,'TD SOP+PROFORM MOD'!$A$5:$AD$750,MATCH(AH$4,'TD SOP+PROFORM MOD'!$B$2:$AD$2,0)+1,0),0)+IFERROR(VLOOKUP($A631,'TD SOP+PROFORM MOD'!$A$5:$AD$750,MATCH(AH$2,'TD SOP+PROFORM MOD'!$B$2:$AD$2,0)+1,0),0)</f>
        <v>0</v>
      </c>
      <c r="AI631" s="26" t="str">
        <f t="shared" si="154"/>
        <v/>
      </c>
      <c r="AJ631" s="25">
        <f>IFERROR(VLOOKUP($A631,'TD SOP+PROFORM MOD'!$A$5:$AD$750,MATCH(AJ$4,'TD SOP+PROFORM MOD'!$B$2:$AD$2,0)+1,0),0)+IFERROR(VLOOKUP($A631,'TD SOP+PROFORM MOD'!$A$5:$AD$750,MATCH(AJ$2,'TD SOP+PROFORM MOD'!$B$2:$AD$2,0)+1,0),0)</f>
        <v>0</v>
      </c>
      <c r="AK631" s="25">
        <f>IFERROR(VLOOKUP($A631,'TD SOP+PROFORM MOD'!$A$5:$AD$750,MATCH(AK$4,'TD SOP+PROFORM MOD'!$B$2:$AD$2,0)+1,0),0)+IFERROR(VLOOKUP($A631,'TD SOP+PROFORM MOD'!$A$5:$AD$750,MATCH(AK$2,'TD SOP+PROFORM MOD'!$B$2:$AD$2,0)+1,0),0)</f>
        <v>0</v>
      </c>
      <c r="AL631" s="26" t="str">
        <f t="shared" si="155"/>
        <v/>
      </c>
      <c r="AM631" s="25">
        <f t="shared" si="159"/>
        <v>0</v>
      </c>
      <c r="AN631" s="25">
        <f t="shared" si="159"/>
        <v>0</v>
      </c>
      <c r="AO631" s="26" t="str">
        <f t="shared" si="156"/>
        <v/>
      </c>
      <c r="AR631" s="25">
        <f>SUMIF('B&amp;S YTD LFY'!B:B,"="&amp;A631,'B&amp;S YTD LFY'!C:C)</f>
        <v>0</v>
      </c>
      <c r="AS631" s="25">
        <f t="shared" si="158"/>
        <v>0</v>
      </c>
      <c r="AT631" s="25"/>
    </row>
    <row r="632" spans="1:46" x14ac:dyDescent="0.35">
      <c r="A632" s="24">
        <f>IF(AND('TD SOP+PROFORM MOD'!A629&lt;&gt;"",'TD SOP+PROFORM MOD'!A629&lt;&gt;"TOTAL"),'TD SOP+PROFORM MOD'!A629,0)</f>
        <v>0</v>
      </c>
      <c r="C632" s="25" t="str">
        <f>IFERROR(VLOOKUP($A632,'TD SOP+PROFORM MOD'!$A$5:$AD$750,MATCH(C$4,'TD SOP+PROFORM MOD'!$B$2:$AT$2,0)+1,0),"")</f>
        <v/>
      </c>
      <c r="D632" s="25" t="str">
        <f>IFERROR(VLOOKUP($A632,'TD SOP+PROFORM MOD'!$A$5:$AD$750,MATCH(D$4,'TD SOP+PROFORM MOD'!$B$2:$AT$2,0)+1,0),"")</f>
        <v/>
      </c>
      <c r="E632" s="26" t="str">
        <f t="shared" si="144"/>
        <v/>
      </c>
      <c r="F632" s="25" t="str">
        <f>IFERROR(VLOOKUP($A632,'TD SOP+PROFORM MOD'!$A$5:$AD$750,MATCH(F$4,'TD SOP+PROFORM MOD'!$B$2:$AT$2,0)+1,0),"")</f>
        <v/>
      </c>
      <c r="G632" s="25" t="str">
        <f>IFERROR(VLOOKUP($A632,'TD SOP+PROFORM MOD'!$A$5:$AD$750,MATCH(G$4,'TD SOP+PROFORM MOD'!$B$2:$AT$2,0)+1,0),"")</f>
        <v/>
      </c>
      <c r="H632" s="26" t="str">
        <f t="shared" si="145"/>
        <v/>
      </c>
      <c r="I632" s="25" t="str">
        <f>IFERROR(VLOOKUP($A632,'TD SOP+PROFORM MOD'!$A$5:$AD$750,MATCH(I$4,'TD SOP+PROFORM MOD'!$B$2:$AT$2,0)+1,0),"")</f>
        <v/>
      </c>
      <c r="J632" s="25" t="str">
        <f>IFERROR(VLOOKUP($A632,'TD SOP+PROFORM MOD'!$A$5:$AD$750,MATCH(J$4,'TD SOP+PROFORM MOD'!$B$2:$AT$2,0)+1,0),"")</f>
        <v/>
      </c>
      <c r="K632" s="26" t="str">
        <f t="shared" si="146"/>
        <v/>
      </c>
      <c r="L632" s="25" t="str">
        <f>IFERROR(VLOOKUP($A632,'TD SOP+PROFORM MOD'!$A$5:$AD$750,MATCH(L$4,'TD SOP+PROFORM MOD'!$B$2:$AT$2,0)+1,0),"")</f>
        <v/>
      </c>
      <c r="M632" s="25" t="str">
        <f>IFERROR(VLOOKUP($A632,'TD SOP+PROFORM MOD'!$A$5:$AD$750,MATCH(M$4,'TD SOP+PROFORM MOD'!$B$2:$AT$2,0)+1,0),"")</f>
        <v/>
      </c>
      <c r="N632" s="26" t="str">
        <f t="shared" si="147"/>
        <v/>
      </c>
      <c r="O632" s="25">
        <f>IFERROR(VLOOKUP($A632,'TD SOP+PROFORM MOD'!$A$5:$AD$750,MATCH(O$4,'TD SOP+PROFORM MOD'!$B$2:$AD$2,0)+1,0),0)+IFERROR(VLOOKUP($A632,'TD SOP+PROFORM MOD'!$A$5:$AD$750,MATCH(O$2,'TD SOP+PROFORM MOD'!$B$2:$AD$2,0)+1,0),0)</f>
        <v>0</v>
      </c>
      <c r="P632" s="25">
        <f>IFERROR(VLOOKUP($A632,'TD SOP+PROFORM MOD'!$A$5:$AD$750,MATCH(P$4,'TD SOP+PROFORM MOD'!$B$2:$AD$2,0)+1,0),0)+IFERROR(VLOOKUP($A632,'TD SOP+PROFORM MOD'!$A$5:$AD$750,MATCH(P$2,'TD SOP+PROFORM MOD'!$B$2:$AD$2,0)+1,0),0)</f>
        <v>0</v>
      </c>
      <c r="Q632" s="26" t="str">
        <f t="shared" si="148"/>
        <v/>
      </c>
      <c r="R632" s="25">
        <f>IFERROR(VLOOKUP($A632,'TD SOP+PROFORM MOD'!$A$5:$AD$750,MATCH(R$4,'TD SOP+PROFORM MOD'!$B$2:$AD$2,0)+1,0),0)+IFERROR(VLOOKUP($A632,'TD SOP+PROFORM MOD'!$A$5:$AD$750,MATCH(R$2,'TD SOP+PROFORM MOD'!$B$2:$AD$2,0)+1,0),0)</f>
        <v>0</v>
      </c>
      <c r="S632" s="25">
        <f>IFERROR(VLOOKUP($A632,'TD SOP+PROFORM MOD'!$A$5:$AD$750,MATCH(S$4,'TD SOP+PROFORM MOD'!$B$2:$AD$2,0)+1,0),0)+IFERROR(VLOOKUP($A632,'TD SOP+PROFORM MOD'!$A$5:$AD$750,MATCH(S$2,'TD SOP+PROFORM MOD'!$B$2:$AD$2,0)+1,0),0)</f>
        <v>0</v>
      </c>
      <c r="T632" s="26" t="str">
        <f t="shared" si="149"/>
        <v/>
      </c>
      <c r="U632" s="25">
        <f>IFERROR(VLOOKUP($A632,'TD SOP+PROFORM MOD'!$A$5:$AD$750,MATCH(U$4,'TD SOP+PROFORM MOD'!$B$2:$AD$2,0)+1,0),0)+IFERROR(VLOOKUP($A632,'TD SOP+PROFORM MOD'!$A$5:$AD$750,MATCH(U$2,'TD SOP+PROFORM MOD'!$B$2:$AD$2,0)+1,0),0)</f>
        <v>0</v>
      </c>
      <c r="V632" s="25">
        <f>IFERROR(VLOOKUP($A632,'TD SOP+PROFORM MOD'!$A$5:$AD$750,MATCH(V$4,'TD SOP+PROFORM MOD'!$B$2:$AD$2,0)+1,0),0)+IFERROR(VLOOKUP($A632,'TD SOP+PROFORM MOD'!$A$5:$AD$750,MATCH(V$2,'TD SOP+PROFORM MOD'!$B$2:$AD$2,0)+1,0),0)</f>
        <v>0</v>
      </c>
      <c r="W632" s="26" t="str">
        <f t="shared" si="150"/>
        <v/>
      </c>
      <c r="X632" s="25">
        <f>IFERROR(VLOOKUP($A632,'TD SOP+PROFORM MOD'!$A$5:$AD$750,MATCH(X$4,'TD SOP+PROFORM MOD'!$B$2:$AD$2,0)+1,0),0)+IFERROR(VLOOKUP($A632,'TD SOP+PROFORM MOD'!$A$5:$AD$750,MATCH(X$2,'TD SOP+PROFORM MOD'!$B$2:$AD$2,0)+1,0),0)</f>
        <v>0</v>
      </c>
      <c r="Y632" s="25">
        <f>IFERROR(VLOOKUP($A632,'TD SOP+PROFORM MOD'!$A$5:$AD$750,MATCH(Y$4,'TD SOP+PROFORM MOD'!$B$2:$AD$2,0)+1,0),0)+IFERROR(VLOOKUP($A632,'TD SOP+PROFORM MOD'!$A$5:$AD$750,MATCH(Y$2,'TD SOP+PROFORM MOD'!$B$2:$AD$2,0)+1,0),0)</f>
        <v>0</v>
      </c>
      <c r="Z632" s="26" t="str">
        <f t="shared" si="151"/>
        <v/>
      </c>
      <c r="AA632" s="25">
        <f>IFERROR(VLOOKUP($A632,'TD SOP+PROFORM MOD'!$A$5:$AD$750,MATCH(AA$4,'TD SOP+PROFORM MOD'!$B$2:$AD$2,0)+1,0),0)+IFERROR(VLOOKUP($A632,'TD SOP+PROFORM MOD'!$A$5:$AD$750,MATCH(AA$2,'TD SOP+PROFORM MOD'!$B$2:$AD$2,0)+1,0),0)</f>
        <v>0</v>
      </c>
      <c r="AB632" s="25">
        <f>IFERROR(VLOOKUP($A632,'TD SOP+PROFORM MOD'!$A$5:$AD$750,MATCH(AB$4,'TD SOP+PROFORM MOD'!$B$2:$AD$2,0)+1,0),0)+IFERROR(VLOOKUP($A632,'TD SOP+PROFORM MOD'!$A$5:$AD$750,MATCH(AB$2,'TD SOP+PROFORM MOD'!$B$2:$AD$2,0)+1,0),0)</f>
        <v>0</v>
      </c>
      <c r="AC632" s="26" t="str">
        <f t="shared" si="152"/>
        <v/>
      </c>
      <c r="AD632" s="25">
        <f>IFERROR(VLOOKUP($A632,'TD SOP+PROFORM MOD'!$A$5:$AD$750,MATCH(AD$4,'TD SOP+PROFORM MOD'!$B$2:$AD$2,0)+1,0),0)+IFERROR(VLOOKUP($A632,'TD SOP+PROFORM MOD'!$A$5:$AD$750,MATCH(AD$2,'TD SOP+PROFORM MOD'!$B$2:$AD$2,0)+1,0),0)</f>
        <v>0</v>
      </c>
      <c r="AE632" s="25">
        <f>IFERROR(VLOOKUP($A632,'TD SOP+PROFORM MOD'!$A$5:$AD$750,MATCH(AE$4,'TD SOP+PROFORM MOD'!$B$2:$AD$2,0)+1,0),0)+IFERROR(VLOOKUP($A632,'TD SOP+PROFORM MOD'!$A$5:$AD$750,MATCH(AE$2,'TD SOP+PROFORM MOD'!$B$2:$AD$2,0)+1,0),0)</f>
        <v>0</v>
      </c>
      <c r="AF632" s="26" t="str">
        <f t="shared" si="153"/>
        <v/>
      </c>
      <c r="AG632" s="25">
        <f>IFERROR(VLOOKUP($A632,'TD SOP+PROFORM MOD'!$A$5:$AD$750,MATCH(AG$4,'TD SOP+PROFORM MOD'!$B$2:$AD$2,0)+1,0),0)+IFERROR(VLOOKUP($A632,'TD SOP+PROFORM MOD'!$A$5:$AD$750,MATCH(AG$2,'TD SOP+PROFORM MOD'!$B$2:$AD$2,0)+1,0),0)</f>
        <v>0</v>
      </c>
      <c r="AH632" s="25">
        <f>IFERROR(VLOOKUP($A632,'TD SOP+PROFORM MOD'!$A$5:$AD$750,MATCH(AH$4,'TD SOP+PROFORM MOD'!$B$2:$AD$2,0)+1,0),0)+IFERROR(VLOOKUP($A632,'TD SOP+PROFORM MOD'!$A$5:$AD$750,MATCH(AH$2,'TD SOP+PROFORM MOD'!$B$2:$AD$2,0)+1,0),0)</f>
        <v>0</v>
      </c>
      <c r="AI632" s="26" t="str">
        <f t="shared" si="154"/>
        <v/>
      </c>
      <c r="AJ632" s="25">
        <f>IFERROR(VLOOKUP($A632,'TD SOP+PROFORM MOD'!$A$5:$AD$750,MATCH(AJ$4,'TD SOP+PROFORM MOD'!$B$2:$AD$2,0)+1,0),0)+IFERROR(VLOOKUP($A632,'TD SOP+PROFORM MOD'!$A$5:$AD$750,MATCH(AJ$2,'TD SOP+PROFORM MOD'!$B$2:$AD$2,0)+1,0),0)</f>
        <v>0</v>
      </c>
      <c r="AK632" s="25">
        <f>IFERROR(VLOOKUP($A632,'TD SOP+PROFORM MOD'!$A$5:$AD$750,MATCH(AK$4,'TD SOP+PROFORM MOD'!$B$2:$AD$2,0)+1,0),0)+IFERROR(VLOOKUP($A632,'TD SOP+PROFORM MOD'!$A$5:$AD$750,MATCH(AK$2,'TD SOP+PROFORM MOD'!$B$2:$AD$2,0)+1,0),0)</f>
        <v>0</v>
      </c>
      <c r="AL632" s="26" t="str">
        <f t="shared" si="155"/>
        <v/>
      </c>
      <c r="AM632" s="25">
        <f t="shared" si="159"/>
        <v>0</v>
      </c>
      <c r="AN632" s="25">
        <f t="shared" si="159"/>
        <v>0</v>
      </c>
      <c r="AO632" s="26" t="str">
        <f t="shared" si="156"/>
        <v/>
      </c>
      <c r="AR632" s="25">
        <f>SUMIF('B&amp;S YTD LFY'!B:B,"="&amp;A632,'B&amp;S YTD LFY'!C:C)</f>
        <v>0</v>
      </c>
      <c r="AS632" s="25">
        <f t="shared" si="158"/>
        <v>0</v>
      </c>
      <c r="AT632" s="25"/>
    </row>
    <row r="633" spans="1:46" x14ac:dyDescent="0.35">
      <c r="A633" s="24">
        <f>IF(AND('TD SOP+PROFORM MOD'!A630&lt;&gt;"",'TD SOP+PROFORM MOD'!A630&lt;&gt;"TOTAL"),'TD SOP+PROFORM MOD'!A630,0)</f>
        <v>0</v>
      </c>
      <c r="C633" s="25" t="str">
        <f>IFERROR(VLOOKUP($A633,'TD SOP+PROFORM MOD'!$A$5:$AD$750,MATCH(C$4,'TD SOP+PROFORM MOD'!$B$2:$AT$2,0)+1,0),"")</f>
        <v/>
      </c>
      <c r="D633" s="25" t="str">
        <f>IFERROR(VLOOKUP($A633,'TD SOP+PROFORM MOD'!$A$5:$AD$750,MATCH(D$4,'TD SOP+PROFORM MOD'!$B$2:$AT$2,0)+1,0),"")</f>
        <v/>
      </c>
      <c r="E633" s="26" t="str">
        <f t="shared" si="144"/>
        <v/>
      </c>
      <c r="F633" s="25" t="str">
        <f>IFERROR(VLOOKUP($A633,'TD SOP+PROFORM MOD'!$A$5:$AD$750,MATCH(F$4,'TD SOP+PROFORM MOD'!$B$2:$AT$2,0)+1,0),"")</f>
        <v/>
      </c>
      <c r="G633" s="25" t="str">
        <f>IFERROR(VLOOKUP($A633,'TD SOP+PROFORM MOD'!$A$5:$AD$750,MATCH(G$4,'TD SOP+PROFORM MOD'!$B$2:$AT$2,0)+1,0),"")</f>
        <v/>
      </c>
      <c r="H633" s="26" t="str">
        <f t="shared" si="145"/>
        <v/>
      </c>
      <c r="I633" s="25" t="str">
        <f>IFERROR(VLOOKUP($A633,'TD SOP+PROFORM MOD'!$A$5:$AD$750,MATCH(I$4,'TD SOP+PROFORM MOD'!$B$2:$AT$2,0)+1,0),"")</f>
        <v/>
      </c>
      <c r="J633" s="25" t="str">
        <f>IFERROR(VLOOKUP($A633,'TD SOP+PROFORM MOD'!$A$5:$AD$750,MATCH(J$4,'TD SOP+PROFORM MOD'!$B$2:$AT$2,0)+1,0),"")</f>
        <v/>
      </c>
      <c r="K633" s="26" t="str">
        <f t="shared" si="146"/>
        <v/>
      </c>
      <c r="L633" s="25" t="str">
        <f>IFERROR(VLOOKUP($A633,'TD SOP+PROFORM MOD'!$A$5:$AD$750,MATCH(L$4,'TD SOP+PROFORM MOD'!$B$2:$AT$2,0)+1,0),"")</f>
        <v/>
      </c>
      <c r="M633" s="25" t="str">
        <f>IFERROR(VLOOKUP($A633,'TD SOP+PROFORM MOD'!$A$5:$AD$750,MATCH(M$4,'TD SOP+PROFORM MOD'!$B$2:$AT$2,0)+1,0),"")</f>
        <v/>
      </c>
      <c r="N633" s="26" t="str">
        <f t="shared" si="147"/>
        <v/>
      </c>
      <c r="O633" s="25">
        <f>IFERROR(VLOOKUP($A633,'TD SOP+PROFORM MOD'!$A$5:$AD$750,MATCH(O$4,'TD SOP+PROFORM MOD'!$B$2:$AD$2,0)+1,0),0)+IFERROR(VLOOKUP($A633,'TD SOP+PROFORM MOD'!$A$5:$AD$750,MATCH(O$2,'TD SOP+PROFORM MOD'!$B$2:$AD$2,0)+1,0),0)</f>
        <v>0</v>
      </c>
      <c r="P633" s="25">
        <f>IFERROR(VLOOKUP($A633,'TD SOP+PROFORM MOD'!$A$5:$AD$750,MATCH(P$4,'TD SOP+PROFORM MOD'!$B$2:$AD$2,0)+1,0),0)+IFERROR(VLOOKUP($A633,'TD SOP+PROFORM MOD'!$A$5:$AD$750,MATCH(P$2,'TD SOP+PROFORM MOD'!$B$2:$AD$2,0)+1,0),0)</f>
        <v>0</v>
      </c>
      <c r="Q633" s="26" t="str">
        <f t="shared" si="148"/>
        <v/>
      </c>
      <c r="R633" s="25">
        <f>IFERROR(VLOOKUP($A633,'TD SOP+PROFORM MOD'!$A$5:$AD$750,MATCH(R$4,'TD SOP+PROFORM MOD'!$B$2:$AD$2,0)+1,0),0)+IFERROR(VLOOKUP($A633,'TD SOP+PROFORM MOD'!$A$5:$AD$750,MATCH(R$2,'TD SOP+PROFORM MOD'!$B$2:$AD$2,0)+1,0),0)</f>
        <v>0</v>
      </c>
      <c r="S633" s="25">
        <f>IFERROR(VLOOKUP($A633,'TD SOP+PROFORM MOD'!$A$5:$AD$750,MATCH(S$4,'TD SOP+PROFORM MOD'!$B$2:$AD$2,0)+1,0),0)+IFERROR(VLOOKUP($A633,'TD SOP+PROFORM MOD'!$A$5:$AD$750,MATCH(S$2,'TD SOP+PROFORM MOD'!$B$2:$AD$2,0)+1,0),0)</f>
        <v>0</v>
      </c>
      <c r="T633" s="26" t="str">
        <f t="shared" si="149"/>
        <v/>
      </c>
      <c r="U633" s="25">
        <f>IFERROR(VLOOKUP($A633,'TD SOP+PROFORM MOD'!$A$5:$AD$750,MATCH(U$4,'TD SOP+PROFORM MOD'!$B$2:$AD$2,0)+1,0),0)+IFERROR(VLOOKUP($A633,'TD SOP+PROFORM MOD'!$A$5:$AD$750,MATCH(U$2,'TD SOP+PROFORM MOD'!$B$2:$AD$2,0)+1,0),0)</f>
        <v>0</v>
      </c>
      <c r="V633" s="25">
        <f>IFERROR(VLOOKUP($A633,'TD SOP+PROFORM MOD'!$A$5:$AD$750,MATCH(V$4,'TD SOP+PROFORM MOD'!$B$2:$AD$2,0)+1,0),0)+IFERROR(VLOOKUP($A633,'TD SOP+PROFORM MOD'!$A$5:$AD$750,MATCH(V$2,'TD SOP+PROFORM MOD'!$B$2:$AD$2,0)+1,0),0)</f>
        <v>0</v>
      </c>
      <c r="W633" s="26" t="str">
        <f t="shared" si="150"/>
        <v/>
      </c>
      <c r="X633" s="25">
        <f>IFERROR(VLOOKUP($A633,'TD SOP+PROFORM MOD'!$A$5:$AD$750,MATCH(X$4,'TD SOP+PROFORM MOD'!$B$2:$AD$2,0)+1,0),0)+IFERROR(VLOOKUP($A633,'TD SOP+PROFORM MOD'!$A$5:$AD$750,MATCH(X$2,'TD SOP+PROFORM MOD'!$B$2:$AD$2,0)+1,0),0)</f>
        <v>0</v>
      </c>
      <c r="Y633" s="25">
        <f>IFERROR(VLOOKUP($A633,'TD SOP+PROFORM MOD'!$A$5:$AD$750,MATCH(Y$4,'TD SOP+PROFORM MOD'!$B$2:$AD$2,0)+1,0),0)+IFERROR(VLOOKUP($A633,'TD SOP+PROFORM MOD'!$A$5:$AD$750,MATCH(Y$2,'TD SOP+PROFORM MOD'!$B$2:$AD$2,0)+1,0),0)</f>
        <v>0</v>
      </c>
      <c r="Z633" s="26" t="str">
        <f t="shared" si="151"/>
        <v/>
      </c>
      <c r="AA633" s="25">
        <f>IFERROR(VLOOKUP($A633,'TD SOP+PROFORM MOD'!$A$5:$AD$750,MATCH(AA$4,'TD SOP+PROFORM MOD'!$B$2:$AD$2,0)+1,0),0)+IFERROR(VLOOKUP($A633,'TD SOP+PROFORM MOD'!$A$5:$AD$750,MATCH(AA$2,'TD SOP+PROFORM MOD'!$B$2:$AD$2,0)+1,0),0)</f>
        <v>0</v>
      </c>
      <c r="AB633" s="25">
        <f>IFERROR(VLOOKUP($A633,'TD SOP+PROFORM MOD'!$A$5:$AD$750,MATCH(AB$4,'TD SOP+PROFORM MOD'!$B$2:$AD$2,0)+1,0),0)+IFERROR(VLOOKUP($A633,'TD SOP+PROFORM MOD'!$A$5:$AD$750,MATCH(AB$2,'TD SOP+PROFORM MOD'!$B$2:$AD$2,0)+1,0),0)</f>
        <v>0</v>
      </c>
      <c r="AC633" s="26" t="str">
        <f t="shared" si="152"/>
        <v/>
      </c>
      <c r="AD633" s="25">
        <f>IFERROR(VLOOKUP($A633,'TD SOP+PROFORM MOD'!$A$5:$AD$750,MATCH(AD$4,'TD SOP+PROFORM MOD'!$B$2:$AD$2,0)+1,0),0)+IFERROR(VLOOKUP($A633,'TD SOP+PROFORM MOD'!$A$5:$AD$750,MATCH(AD$2,'TD SOP+PROFORM MOD'!$B$2:$AD$2,0)+1,0),0)</f>
        <v>0</v>
      </c>
      <c r="AE633" s="25">
        <f>IFERROR(VLOOKUP($A633,'TD SOP+PROFORM MOD'!$A$5:$AD$750,MATCH(AE$4,'TD SOP+PROFORM MOD'!$B$2:$AD$2,0)+1,0),0)+IFERROR(VLOOKUP($A633,'TD SOP+PROFORM MOD'!$A$5:$AD$750,MATCH(AE$2,'TD SOP+PROFORM MOD'!$B$2:$AD$2,0)+1,0),0)</f>
        <v>0</v>
      </c>
      <c r="AF633" s="26" t="str">
        <f t="shared" si="153"/>
        <v/>
      </c>
      <c r="AG633" s="25">
        <f>IFERROR(VLOOKUP($A633,'TD SOP+PROFORM MOD'!$A$5:$AD$750,MATCH(AG$4,'TD SOP+PROFORM MOD'!$B$2:$AD$2,0)+1,0),0)+IFERROR(VLOOKUP($A633,'TD SOP+PROFORM MOD'!$A$5:$AD$750,MATCH(AG$2,'TD SOP+PROFORM MOD'!$B$2:$AD$2,0)+1,0),0)</f>
        <v>0</v>
      </c>
      <c r="AH633" s="25">
        <f>IFERROR(VLOOKUP($A633,'TD SOP+PROFORM MOD'!$A$5:$AD$750,MATCH(AH$4,'TD SOP+PROFORM MOD'!$B$2:$AD$2,0)+1,0),0)+IFERROR(VLOOKUP($A633,'TD SOP+PROFORM MOD'!$A$5:$AD$750,MATCH(AH$2,'TD SOP+PROFORM MOD'!$B$2:$AD$2,0)+1,0),0)</f>
        <v>0</v>
      </c>
      <c r="AI633" s="26" t="str">
        <f t="shared" si="154"/>
        <v/>
      </c>
      <c r="AJ633" s="25">
        <f>IFERROR(VLOOKUP($A633,'TD SOP+PROFORM MOD'!$A$5:$AD$750,MATCH(AJ$4,'TD SOP+PROFORM MOD'!$B$2:$AD$2,0)+1,0),0)+IFERROR(VLOOKUP($A633,'TD SOP+PROFORM MOD'!$A$5:$AD$750,MATCH(AJ$2,'TD SOP+PROFORM MOD'!$B$2:$AD$2,0)+1,0),0)</f>
        <v>0</v>
      </c>
      <c r="AK633" s="25">
        <f>IFERROR(VLOOKUP($A633,'TD SOP+PROFORM MOD'!$A$5:$AD$750,MATCH(AK$4,'TD SOP+PROFORM MOD'!$B$2:$AD$2,0)+1,0),0)+IFERROR(VLOOKUP($A633,'TD SOP+PROFORM MOD'!$A$5:$AD$750,MATCH(AK$2,'TD SOP+PROFORM MOD'!$B$2:$AD$2,0)+1,0),0)</f>
        <v>0</v>
      </c>
      <c r="AL633" s="26" t="str">
        <f t="shared" si="155"/>
        <v/>
      </c>
      <c r="AM633" s="25">
        <f t="shared" si="159"/>
        <v>0</v>
      </c>
      <c r="AN633" s="25">
        <f t="shared" si="159"/>
        <v>0</v>
      </c>
      <c r="AO633" s="26" t="str">
        <f t="shared" si="156"/>
        <v/>
      </c>
      <c r="AR633" s="25">
        <f>SUMIF('B&amp;S YTD LFY'!B:B,"="&amp;A633,'B&amp;S YTD LFY'!C:C)</f>
        <v>0</v>
      </c>
      <c r="AS633" s="25">
        <f t="shared" si="158"/>
        <v>0</v>
      </c>
      <c r="AT633" s="25"/>
    </row>
    <row r="634" spans="1:46" x14ac:dyDescent="0.35">
      <c r="A634" s="24">
        <f>IF(AND('TD SOP+PROFORM MOD'!A631&lt;&gt;"",'TD SOP+PROFORM MOD'!A631&lt;&gt;"TOTAL"),'TD SOP+PROFORM MOD'!A631,0)</f>
        <v>0</v>
      </c>
      <c r="C634" s="25" t="str">
        <f>IFERROR(VLOOKUP($A634,'TD SOP+PROFORM MOD'!$A$5:$AD$750,MATCH(C$4,'TD SOP+PROFORM MOD'!$B$2:$AT$2,0)+1,0),"")</f>
        <v/>
      </c>
      <c r="D634" s="25" t="str">
        <f>IFERROR(VLOOKUP($A634,'TD SOP+PROFORM MOD'!$A$5:$AD$750,MATCH(D$4,'TD SOP+PROFORM MOD'!$B$2:$AT$2,0)+1,0),"")</f>
        <v/>
      </c>
      <c r="E634" s="26" t="str">
        <f t="shared" si="144"/>
        <v/>
      </c>
      <c r="F634" s="25" t="str">
        <f>IFERROR(VLOOKUP($A634,'TD SOP+PROFORM MOD'!$A$5:$AD$750,MATCH(F$4,'TD SOP+PROFORM MOD'!$B$2:$AT$2,0)+1,0),"")</f>
        <v/>
      </c>
      <c r="G634" s="25" t="str">
        <f>IFERROR(VLOOKUP($A634,'TD SOP+PROFORM MOD'!$A$5:$AD$750,MATCH(G$4,'TD SOP+PROFORM MOD'!$B$2:$AT$2,0)+1,0),"")</f>
        <v/>
      </c>
      <c r="H634" s="26" t="str">
        <f t="shared" si="145"/>
        <v/>
      </c>
      <c r="I634" s="25" t="str">
        <f>IFERROR(VLOOKUP($A634,'TD SOP+PROFORM MOD'!$A$5:$AD$750,MATCH(I$4,'TD SOP+PROFORM MOD'!$B$2:$AT$2,0)+1,0),"")</f>
        <v/>
      </c>
      <c r="J634" s="25" t="str">
        <f>IFERROR(VLOOKUP($A634,'TD SOP+PROFORM MOD'!$A$5:$AD$750,MATCH(J$4,'TD SOP+PROFORM MOD'!$B$2:$AT$2,0)+1,0),"")</f>
        <v/>
      </c>
      <c r="K634" s="26" t="str">
        <f t="shared" si="146"/>
        <v/>
      </c>
      <c r="L634" s="25" t="str">
        <f>IFERROR(VLOOKUP($A634,'TD SOP+PROFORM MOD'!$A$5:$AD$750,MATCH(L$4,'TD SOP+PROFORM MOD'!$B$2:$AT$2,0)+1,0),"")</f>
        <v/>
      </c>
      <c r="M634" s="25" t="str">
        <f>IFERROR(VLOOKUP($A634,'TD SOP+PROFORM MOD'!$A$5:$AD$750,MATCH(M$4,'TD SOP+PROFORM MOD'!$B$2:$AT$2,0)+1,0),"")</f>
        <v/>
      </c>
      <c r="N634" s="26" t="str">
        <f t="shared" si="147"/>
        <v/>
      </c>
      <c r="O634" s="25">
        <f>IFERROR(VLOOKUP($A634,'TD SOP+PROFORM MOD'!$A$5:$AD$750,MATCH(O$4,'TD SOP+PROFORM MOD'!$B$2:$AD$2,0)+1,0),0)+IFERROR(VLOOKUP($A634,'TD SOP+PROFORM MOD'!$A$5:$AD$750,MATCH(O$2,'TD SOP+PROFORM MOD'!$B$2:$AD$2,0)+1,0),0)</f>
        <v>0</v>
      </c>
      <c r="P634" s="25">
        <f>IFERROR(VLOOKUP($A634,'TD SOP+PROFORM MOD'!$A$5:$AD$750,MATCH(P$4,'TD SOP+PROFORM MOD'!$B$2:$AD$2,0)+1,0),0)+IFERROR(VLOOKUP($A634,'TD SOP+PROFORM MOD'!$A$5:$AD$750,MATCH(P$2,'TD SOP+PROFORM MOD'!$B$2:$AD$2,0)+1,0),0)</f>
        <v>0</v>
      </c>
      <c r="Q634" s="26" t="str">
        <f t="shared" si="148"/>
        <v/>
      </c>
      <c r="R634" s="25">
        <f>IFERROR(VLOOKUP($A634,'TD SOP+PROFORM MOD'!$A$5:$AD$750,MATCH(R$4,'TD SOP+PROFORM MOD'!$B$2:$AD$2,0)+1,0),0)+IFERROR(VLOOKUP($A634,'TD SOP+PROFORM MOD'!$A$5:$AD$750,MATCH(R$2,'TD SOP+PROFORM MOD'!$B$2:$AD$2,0)+1,0),0)</f>
        <v>0</v>
      </c>
      <c r="S634" s="25">
        <f>IFERROR(VLOOKUP($A634,'TD SOP+PROFORM MOD'!$A$5:$AD$750,MATCH(S$4,'TD SOP+PROFORM MOD'!$B$2:$AD$2,0)+1,0),0)+IFERROR(VLOOKUP($A634,'TD SOP+PROFORM MOD'!$A$5:$AD$750,MATCH(S$2,'TD SOP+PROFORM MOD'!$B$2:$AD$2,0)+1,0),0)</f>
        <v>0</v>
      </c>
      <c r="T634" s="26" t="str">
        <f t="shared" si="149"/>
        <v/>
      </c>
      <c r="U634" s="25">
        <f>IFERROR(VLOOKUP($A634,'TD SOP+PROFORM MOD'!$A$5:$AD$750,MATCH(U$4,'TD SOP+PROFORM MOD'!$B$2:$AD$2,0)+1,0),0)+IFERROR(VLOOKUP($A634,'TD SOP+PROFORM MOD'!$A$5:$AD$750,MATCH(U$2,'TD SOP+PROFORM MOD'!$B$2:$AD$2,0)+1,0),0)</f>
        <v>0</v>
      </c>
      <c r="V634" s="25">
        <f>IFERROR(VLOOKUP($A634,'TD SOP+PROFORM MOD'!$A$5:$AD$750,MATCH(V$4,'TD SOP+PROFORM MOD'!$B$2:$AD$2,0)+1,0),0)+IFERROR(VLOOKUP($A634,'TD SOP+PROFORM MOD'!$A$5:$AD$750,MATCH(V$2,'TD SOP+PROFORM MOD'!$B$2:$AD$2,0)+1,0),0)</f>
        <v>0</v>
      </c>
      <c r="W634" s="26" t="str">
        <f t="shared" si="150"/>
        <v/>
      </c>
      <c r="X634" s="25">
        <f>IFERROR(VLOOKUP($A634,'TD SOP+PROFORM MOD'!$A$5:$AD$750,MATCH(X$4,'TD SOP+PROFORM MOD'!$B$2:$AD$2,0)+1,0),0)+IFERROR(VLOOKUP($A634,'TD SOP+PROFORM MOD'!$A$5:$AD$750,MATCH(X$2,'TD SOP+PROFORM MOD'!$B$2:$AD$2,0)+1,0),0)</f>
        <v>0</v>
      </c>
      <c r="Y634" s="25">
        <f>IFERROR(VLOOKUP($A634,'TD SOP+PROFORM MOD'!$A$5:$AD$750,MATCH(Y$4,'TD SOP+PROFORM MOD'!$B$2:$AD$2,0)+1,0),0)+IFERROR(VLOOKUP($A634,'TD SOP+PROFORM MOD'!$A$5:$AD$750,MATCH(Y$2,'TD SOP+PROFORM MOD'!$B$2:$AD$2,0)+1,0),0)</f>
        <v>0</v>
      </c>
      <c r="Z634" s="26" t="str">
        <f t="shared" si="151"/>
        <v/>
      </c>
      <c r="AA634" s="25">
        <f>IFERROR(VLOOKUP($A634,'TD SOP+PROFORM MOD'!$A$5:$AD$750,MATCH(AA$4,'TD SOP+PROFORM MOD'!$B$2:$AD$2,0)+1,0),0)+IFERROR(VLOOKUP($A634,'TD SOP+PROFORM MOD'!$A$5:$AD$750,MATCH(AA$2,'TD SOP+PROFORM MOD'!$B$2:$AD$2,0)+1,0),0)</f>
        <v>0</v>
      </c>
      <c r="AB634" s="25">
        <f>IFERROR(VLOOKUP($A634,'TD SOP+PROFORM MOD'!$A$5:$AD$750,MATCH(AB$4,'TD SOP+PROFORM MOD'!$B$2:$AD$2,0)+1,0),0)+IFERROR(VLOOKUP($A634,'TD SOP+PROFORM MOD'!$A$5:$AD$750,MATCH(AB$2,'TD SOP+PROFORM MOD'!$B$2:$AD$2,0)+1,0),0)</f>
        <v>0</v>
      </c>
      <c r="AC634" s="26" t="str">
        <f t="shared" si="152"/>
        <v/>
      </c>
      <c r="AD634" s="25">
        <f>IFERROR(VLOOKUP($A634,'TD SOP+PROFORM MOD'!$A$5:$AD$750,MATCH(AD$4,'TD SOP+PROFORM MOD'!$B$2:$AD$2,0)+1,0),0)+IFERROR(VLOOKUP($A634,'TD SOP+PROFORM MOD'!$A$5:$AD$750,MATCH(AD$2,'TD SOP+PROFORM MOD'!$B$2:$AD$2,0)+1,0),0)</f>
        <v>0</v>
      </c>
      <c r="AE634" s="25">
        <f>IFERROR(VLOOKUP($A634,'TD SOP+PROFORM MOD'!$A$5:$AD$750,MATCH(AE$4,'TD SOP+PROFORM MOD'!$B$2:$AD$2,0)+1,0),0)+IFERROR(VLOOKUP($A634,'TD SOP+PROFORM MOD'!$A$5:$AD$750,MATCH(AE$2,'TD SOP+PROFORM MOD'!$B$2:$AD$2,0)+1,0),0)</f>
        <v>0</v>
      </c>
      <c r="AF634" s="26" t="str">
        <f t="shared" si="153"/>
        <v/>
      </c>
      <c r="AG634" s="25">
        <f>IFERROR(VLOOKUP($A634,'TD SOP+PROFORM MOD'!$A$5:$AD$750,MATCH(AG$4,'TD SOP+PROFORM MOD'!$B$2:$AD$2,0)+1,0),0)+IFERROR(VLOOKUP($A634,'TD SOP+PROFORM MOD'!$A$5:$AD$750,MATCH(AG$2,'TD SOP+PROFORM MOD'!$B$2:$AD$2,0)+1,0),0)</f>
        <v>0</v>
      </c>
      <c r="AH634" s="25">
        <f>IFERROR(VLOOKUP($A634,'TD SOP+PROFORM MOD'!$A$5:$AD$750,MATCH(AH$4,'TD SOP+PROFORM MOD'!$B$2:$AD$2,0)+1,0),0)+IFERROR(VLOOKUP($A634,'TD SOP+PROFORM MOD'!$A$5:$AD$750,MATCH(AH$2,'TD SOP+PROFORM MOD'!$B$2:$AD$2,0)+1,0),0)</f>
        <v>0</v>
      </c>
      <c r="AI634" s="26" t="str">
        <f t="shared" si="154"/>
        <v/>
      </c>
      <c r="AJ634" s="25">
        <f>IFERROR(VLOOKUP($A634,'TD SOP+PROFORM MOD'!$A$5:$AD$750,MATCH(AJ$4,'TD SOP+PROFORM MOD'!$B$2:$AD$2,0)+1,0),0)+IFERROR(VLOOKUP($A634,'TD SOP+PROFORM MOD'!$A$5:$AD$750,MATCH(AJ$2,'TD SOP+PROFORM MOD'!$B$2:$AD$2,0)+1,0),0)</f>
        <v>0</v>
      </c>
      <c r="AK634" s="25">
        <f>IFERROR(VLOOKUP($A634,'TD SOP+PROFORM MOD'!$A$5:$AD$750,MATCH(AK$4,'TD SOP+PROFORM MOD'!$B$2:$AD$2,0)+1,0),0)+IFERROR(VLOOKUP($A634,'TD SOP+PROFORM MOD'!$A$5:$AD$750,MATCH(AK$2,'TD SOP+PROFORM MOD'!$B$2:$AD$2,0)+1,0),0)</f>
        <v>0</v>
      </c>
      <c r="AL634" s="26" t="str">
        <f t="shared" si="155"/>
        <v/>
      </c>
      <c r="AM634" s="25">
        <f t="shared" si="159"/>
        <v>0</v>
      </c>
      <c r="AN634" s="25">
        <f t="shared" si="159"/>
        <v>0</v>
      </c>
      <c r="AO634" s="26" t="str">
        <f t="shared" si="156"/>
        <v/>
      </c>
      <c r="AR634" s="25">
        <f>SUMIF('B&amp;S YTD LFY'!B:B,"="&amp;A634,'B&amp;S YTD LFY'!C:C)</f>
        <v>0</v>
      </c>
      <c r="AS634" s="25">
        <f t="shared" si="158"/>
        <v>0</v>
      </c>
      <c r="AT634" s="25"/>
    </row>
    <row r="635" spans="1:46" x14ac:dyDescent="0.35">
      <c r="A635" s="24">
        <f>IF(AND('TD SOP+PROFORM MOD'!A632&lt;&gt;"",'TD SOP+PROFORM MOD'!A632&lt;&gt;"TOTAL"),'TD SOP+PROFORM MOD'!A632,0)</f>
        <v>0</v>
      </c>
      <c r="C635" s="25" t="str">
        <f>IFERROR(VLOOKUP($A635,'TD SOP+PROFORM MOD'!$A$5:$AD$750,MATCH(C$4,'TD SOP+PROFORM MOD'!$B$2:$AT$2,0)+1,0),"")</f>
        <v/>
      </c>
      <c r="D635" s="25" t="str">
        <f>IFERROR(VLOOKUP($A635,'TD SOP+PROFORM MOD'!$A$5:$AD$750,MATCH(D$4,'TD SOP+PROFORM MOD'!$B$2:$AT$2,0)+1,0),"")</f>
        <v/>
      </c>
      <c r="E635" s="26" t="str">
        <f t="shared" si="144"/>
        <v/>
      </c>
      <c r="F635" s="25" t="str">
        <f>IFERROR(VLOOKUP($A635,'TD SOP+PROFORM MOD'!$A$5:$AD$750,MATCH(F$4,'TD SOP+PROFORM MOD'!$B$2:$AT$2,0)+1,0),"")</f>
        <v/>
      </c>
      <c r="G635" s="25" t="str">
        <f>IFERROR(VLOOKUP($A635,'TD SOP+PROFORM MOD'!$A$5:$AD$750,MATCH(G$4,'TD SOP+PROFORM MOD'!$B$2:$AT$2,0)+1,0),"")</f>
        <v/>
      </c>
      <c r="H635" s="26" t="str">
        <f t="shared" si="145"/>
        <v/>
      </c>
      <c r="I635" s="25" t="str">
        <f>IFERROR(VLOOKUP($A635,'TD SOP+PROFORM MOD'!$A$5:$AD$750,MATCH(I$4,'TD SOP+PROFORM MOD'!$B$2:$AT$2,0)+1,0),"")</f>
        <v/>
      </c>
      <c r="J635" s="25" t="str">
        <f>IFERROR(VLOOKUP($A635,'TD SOP+PROFORM MOD'!$A$5:$AD$750,MATCH(J$4,'TD SOP+PROFORM MOD'!$B$2:$AT$2,0)+1,0),"")</f>
        <v/>
      </c>
      <c r="K635" s="26" t="str">
        <f t="shared" si="146"/>
        <v/>
      </c>
      <c r="L635" s="25" t="str">
        <f>IFERROR(VLOOKUP($A635,'TD SOP+PROFORM MOD'!$A$5:$AD$750,MATCH(L$4,'TD SOP+PROFORM MOD'!$B$2:$AT$2,0)+1,0),"")</f>
        <v/>
      </c>
      <c r="M635" s="25" t="str">
        <f>IFERROR(VLOOKUP($A635,'TD SOP+PROFORM MOD'!$A$5:$AD$750,MATCH(M$4,'TD SOP+PROFORM MOD'!$B$2:$AT$2,0)+1,0),"")</f>
        <v/>
      </c>
      <c r="N635" s="26" t="str">
        <f t="shared" si="147"/>
        <v/>
      </c>
      <c r="O635" s="25">
        <f>IFERROR(VLOOKUP($A635,'TD SOP+PROFORM MOD'!$A$5:$AD$750,MATCH(O$4,'TD SOP+PROFORM MOD'!$B$2:$AD$2,0)+1,0),0)+IFERROR(VLOOKUP($A635,'TD SOP+PROFORM MOD'!$A$5:$AD$750,MATCH(O$2,'TD SOP+PROFORM MOD'!$B$2:$AD$2,0)+1,0),0)</f>
        <v>0</v>
      </c>
      <c r="P635" s="25">
        <f>IFERROR(VLOOKUP($A635,'TD SOP+PROFORM MOD'!$A$5:$AD$750,MATCH(P$4,'TD SOP+PROFORM MOD'!$B$2:$AD$2,0)+1,0),0)+IFERROR(VLOOKUP($A635,'TD SOP+PROFORM MOD'!$A$5:$AD$750,MATCH(P$2,'TD SOP+PROFORM MOD'!$B$2:$AD$2,0)+1,0),0)</f>
        <v>0</v>
      </c>
      <c r="Q635" s="26" t="str">
        <f t="shared" si="148"/>
        <v/>
      </c>
      <c r="R635" s="25">
        <f>IFERROR(VLOOKUP($A635,'TD SOP+PROFORM MOD'!$A$5:$AD$750,MATCH(R$4,'TD SOP+PROFORM MOD'!$B$2:$AD$2,0)+1,0),0)+IFERROR(VLOOKUP($A635,'TD SOP+PROFORM MOD'!$A$5:$AD$750,MATCH(R$2,'TD SOP+PROFORM MOD'!$B$2:$AD$2,0)+1,0),0)</f>
        <v>0</v>
      </c>
      <c r="S635" s="25">
        <f>IFERROR(VLOOKUP($A635,'TD SOP+PROFORM MOD'!$A$5:$AD$750,MATCH(S$4,'TD SOP+PROFORM MOD'!$B$2:$AD$2,0)+1,0),0)+IFERROR(VLOOKUP($A635,'TD SOP+PROFORM MOD'!$A$5:$AD$750,MATCH(S$2,'TD SOP+PROFORM MOD'!$B$2:$AD$2,0)+1,0),0)</f>
        <v>0</v>
      </c>
      <c r="T635" s="26" t="str">
        <f t="shared" si="149"/>
        <v/>
      </c>
      <c r="U635" s="25">
        <f>IFERROR(VLOOKUP($A635,'TD SOP+PROFORM MOD'!$A$5:$AD$750,MATCH(U$4,'TD SOP+PROFORM MOD'!$B$2:$AD$2,0)+1,0),0)+IFERROR(VLOOKUP($A635,'TD SOP+PROFORM MOD'!$A$5:$AD$750,MATCH(U$2,'TD SOP+PROFORM MOD'!$B$2:$AD$2,0)+1,0),0)</f>
        <v>0</v>
      </c>
      <c r="V635" s="25">
        <f>IFERROR(VLOOKUP($A635,'TD SOP+PROFORM MOD'!$A$5:$AD$750,MATCH(V$4,'TD SOP+PROFORM MOD'!$B$2:$AD$2,0)+1,0),0)+IFERROR(VLOOKUP($A635,'TD SOP+PROFORM MOD'!$A$5:$AD$750,MATCH(V$2,'TD SOP+PROFORM MOD'!$B$2:$AD$2,0)+1,0),0)</f>
        <v>0</v>
      </c>
      <c r="W635" s="26" t="str">
        <f t="shared" si="150"/>
        <v/>
      </c>
      <c r="X635" s="25">
        <f>IFERROR(VLOOKUP($A635,'TD SOP+PROFORM MOD'!$A$5:$AD$750,MATCH(X$4,'TD SOP+PROFORM MOD'!$B$2:$AD$2,0)+1,0),0)+IFERROR(VLOOKUP($A635,'TD SOP+PROFORM MOD'!$A$5:$AD$750,MATCH(X$2,'TD SOP+PROFORM MOD'!$B$2:$AD$2,0)+1,0),0)</f>
        <v>0</v>
      </c>
      <c r="Y635" s="25">
        <f>IFERROR(VLOOKUP($A635,'TD SOP+PROFORM MOD'!$A$5:$AD$750,MATCH(Y$4,'TD SOP+PROFORM MOD'!$B$2:$AD$2,0)+1,0),0)+IFERROR(VLOOKUP($A635,'TD SOP+PROFORM MOD'!$A$5:$AD$750,MATCH(Y$2,'TD SOP+PROFORM MOD'!$B$2:$AD$2,0)+1,0),0)</f>
        <v>0</v>
      </c>
      <c r="Z635" s="26" t="str">
        <f t="shared" si="151"/>
        <v/>
      </c>
      <c r="AA635" s="25">
        <f>IFERROR(VLOOKUP($A635,'TD SOP+PROFORM MOD'!$A$5:$AD$750,MATCH(AA$4,'TD SOP+PROFORM MOD'!$B$2:$AD$2,0)+1,0),0)+IFERROR(VLOOKUP($A635,'TD SOP+PROFORM MOD'!$A$5:$AD$750,MATCH(AA$2,'TD SOP+PROFORM MOD'!$B$2:$AD$2,0)+1,0),0)</f>
        <v>0</v>
      </c>
      <c r="AB635" s="25">
        <f>IFERROR(VLOOKUP($A635,'TD SOP+PROFORM MOD'!$A$5:$AD$750,MATCH(AB$4,'TD SOP+PROFORM MOD'!$B$2:$AD$2,0)+1,0),0)+IFERROR(VLOOKUP($A635,'TD SOP+PROFORM MOD'!$A$5:$AD$750,MATCH(AB$2,'TD SOP+PROFORM MOD'!$B$2:$AD$2,0)+1,0),0)</f>
        <v>0</v>
      </c>
      <c r="AC635" s="26" t="str">
        <f t="shared" si="152"/>
        <v/>
      </c>
      <c r="AD635" s="25">
        <f>IFERROR(VLOOKUP($A635,'TD SOP+PROFORM MOD'!$A$5:$AD$750,MATCH(AD$4,'TD SOP+PROFORM MOD'!$B$2:$AD$2,0)+1,0),0)+IFERROR(VLOOKUP($A635,'TD SOP+PROFORM MOD'!$A$5:$AD$750,MATCH(AD$2,'TD SOP+PROFORM MOD'!$B$2:$AD$2,0)+1,0),0)</f>
        <v>0</v>
      </c>
      <c r="AE635" s="25">
        <f>IFERROR(VLOOKUP($A635,'TD SOP+PROFORM MOD'!$A$5:$AD$750,MATCH(AE$4,'TD SOP+PROFORM MOD'!$B$2:$AD$2,0)+1,0),0)+IFERROR(VLOOKUP($A635,'TD SOP+PROFORM MOD'!$A$5:$AD$750,MATCH(AE$2,'TD SOP+PROFORM MOD'!$B$2:$AD$2,0)+1,0),0)</f>
        <v>0</v>
      </c>
      <c r="AF635" s="26" t="str">
        <f t="shared" si="153"/>
        <v/>
      </c>
      <c r="AG635" s="25">
        <f>IFERROR(VLOOKUP($A635,'TD SOP+PROFORM MOD'!$A$5:$AD$750,MATCH(AG$4,'TD SOP+PROFORM MOD'!$B$2:$AD$2,0)+1,0),0)+IFERROR(VLOOKUP($A635,'TD SOP+PROFORM MOD'!$A$5:$AD$750,MATCH(AG$2,'TD SOP+PROFORM MOD'!$B$2:$AD$2,0)+1,0),0)</f>
        <v>0</v>
      </c>
      <c r="AH635" s="25">
        <f>IFERROR(VLOOKUP($A635,'TD SOP+PROFORM MOD'!$A$5:$AD$750,MATCH(AH$4,'TD SOP+PROFORM MOD'!$B$2:$AD$2,0)+1,0),0)+IFERROR(VLOOKUP($A635,'TD SOP+PROFORM MOD'!$A$5:$AD$750,MATCH(AH$2,'TD SOP+PROFORM MOD'!$B$2:$AD$2,0)+1,0),0)</f>
        <v>0</v>
      </c>
      <c r="AI635" s="26" t="str">
        <f t="shared" si="154"/>
        <v/>
      </c>
      <c r="AJ635" s="25">
        <f>IFERROR(VLOOKUP($A635,'TD SOP+PROFORM MOD'!$A$5:$AD$750,MATCH(AJ$4,'TD SOP+PROFORM MOD'!$B$2:$AD$2,0)+1,0),0)+IFERROR(VLOOKUP($A635,'TD SOP+PROFORM MOD'!$A$5:$AD$750,MATCH(AJ$2,'TD SOP+PROFORM MOD'!$B$2:$AD$2,0)+1,0),0)</f>
        <v>0</v>
      </c>
      <c r="AK635" s="25">
        <f>IFERROR(VLOOKUP($A635,'TD SOP+PROFORM MOD'!$A$5:$AD$750,MATCH(AK$4,'TD SOP+PROFORM MOD'!$B$2:$AD$2,0)+1,0),0)+IFERROR(VLOOKUP($A635,'TD SOP+PROFORM MOD'!$A$5:$AD$750,MATCH(AK$2,'TD SOP+PROFORM MOD'!$B$2:$AD$2,0)+1,0),0)</f>
        <v>0</v>
      </c>
      <c r="AL635" s="26" t="str">
        <f t="shared" si="155"/>
        <v/>
      </c>
      <c r="AM635" s="25">
        <f t="shared" ref="AM635:AN636" si="160">SUM(C635,F635,I635,L635,O635,R635,U635,X635,AA635,AD635,AG635,AJ635)</f>
        <v>0</v>
      </c>
      <c r="AN635" s="25">
        <f t="shared" si="160"/>
        <v>0</v>
      </c>
      <c r="AO635" s="26" t="str">
        <f t="shared" si="156"/>
        <v/>
      </c>
      <c r="AR635" s="25">
        <f>SUMIF('B&amp;S YTD LFY'!B:B,"="&amp;A635,'B&amp;S YTD LFY'!C:C)</f>
        <v>0</v>
      </c>
      <c r="AS635" s="25">
        <f t="shared" si="158"/>
        <v>0</v>
      </c>
      <c r="AT635" s="25"/>
    </row>
    <row r="636" spans="1:46" x14ac:dyDescent="0.35">
      <c r="A636" s="24">
        <f>IF(AND('TD SOP+PROFORM MOD'!A633&lt;&gt;"",'TD SOP+PROFORM MOD'!A633&lt;&gt;"TOTAL"),'TD SOP+PROFORM MOD'!A633,0)</f>
        <v>0</v>
      </c>
      <c r="C636" s="25" t="str">
        <f>IFERROR(VLOOKUP($A636,'TD SOP+PROFORM MOD'!$A$5:$AD$750,MATCH(C$4,'TD SOP+PROFORM MOD'!$B$2:$AT$2,0)+1,0),"")</f>
        <v/>
      </c>
      <c r="D636" s="25" t="str">
        <f>IFERROR(VLOOKUP($A636,'TD SOP+PROFORM MOD'!$A$5:$AD$750,MATCH(D$4,'TD SOP+PROFORM MOD'!$B$2:$AT$2,0)+1,0),"")</f>
        <v/>
      </c>
      <c r="E636" s="26" t="str">
        <f t="shared" si="144"/>
        <v/>
      </c>
      <c r="F636" s="25" t="str">
        <f>IFERROR(VLOOKUP($A636,'TD SOP+PROFORM MOD'!$A$5:$AD$750,MATCH(F$4,'TD SOP+PROFORM MOD'!$B$2:$AT$2,0)+1,0),"")</f>
        <v/>
      </c>
      <c r="G636" s="25" t="str">
        <f>IFERROR(VLOOKUP($A636,'TD SOP+PROFORM MOD'!$A$5:$AD$750,MATCH(G$4,'TD SOP+PROFORM MOD'!$B$2:$AT$2,0)+1,0),"")</f>
        <v/>
      </c>
      <c r="H636" s="26" t="str">
        <f t="shared" si="145"/>
        <v/>
      </c>
      <c r="I636" s="25" t="str">
        <f>IFERROR(VLOOKUP($A636,'TD SOP+PROFORM MOD'!$A$5:$AD$750,MATCH(I$4,'TD SOP+PROFORM MOD'!$B$2:$AT$2,0)+1,0),"")</f>
        <v/>
      </c>
      <c r="J636" s="25" t="str">
        <f>IFERROR(VLOOKUP($A636,'TD SOP+PROFORM MOD'!$A$5:$AD$750,MATCH(J$4,'TD SOP+PROFORM MOD'!$B$2:$AT$2,0)+1,0),"")</f>
        <v/>
      </c>
      <c r="K636" s="26" t="str">
        <f t="shared" si="146"/>
        <v/>
      </c>
      <c r="L636" s="25" t="str">
        <f>IFERROR(VLOOKUP($A636,'TD SOP+PROFORM MOD'!$A$5:$AD$750,MATCH(L$4,'TD SOP+PROFORM MOD'!$B$2:$AT$2,0)+1,0),"")</f>
        <v/>
      </c>
      <c r="M636" s="25" t="str">
        <f>IFERROR(VLOOKUP($A636,'TD SOP+PROFORM MOD'!$A$5:$AD$750,MATCH(M$4,'TD SOP+PROFORM MOD'!$B$2:$AT$2,0)+1,0),"")</f>
        <v/>
      </c>
      <c r="N636" s="26" t="str">
        <f t="shared" si="147"/>
        <v/>
      </c>
      <c r="O636" s="25">
        <f>IFERROR(VLOOKUP($A636,'TD SOP+PROFORM MOD'!$A$5:$AD$750,MATCH(O$4,'TD SOP+PROFORM MOD'!$B$2:$AD$2,0)+1,0),0)+IFERROR(VLOOKUP($A636,'TD SOP+PROFORM MOD'!$A$5:$AD$750,MATCH(O$2,'TD SOP+PROFORM MOD'!$B$2:$AD$2,0)+1,0),0)</f>
        <v>0</v>
      </c>
      <c r="P636" s="25">
        <f>IFERROR(VLOOKUP($A636,'TD SOP+PROFORM MOD'!$A$5:$AD$750,MATCH(P$4,'TD SOP+PROFORM MOD'!$B$2:$AD$2,0)+1,0),0)+IFERROR(VLOOKUP($A636,'TD SOP+PROFORM MOD'!$A$5:$AD$750,MATCH(P$2,'TD SOP+PROFORM MOD'!$B$2:$AD$2,0)+1,0),0)</f>
        <v>0</v>
      </c>
      <c r="Q636" s="26" t="str">
        <f t="shared" si="148"/>
        <v/>
      </c>
      <c r="R636" s="25">
        <f>IFERROR(VLOOKUP($A636,'TD SOP+PROFORM MOD'!$A$5:$AD$750,MATCH(R$4,'TD SOP+PROFORM MOD'!$B$2:$AD$2,0)+1,0),0)+IFERROR(VLOOKUP($A636,'TD SOP+PROFORM MOD'!$A$5:$AD$750,MATCH(R$2,'TD SOP+PROFORM MOD'!$B$2:$AD$2,0)+1,0),0)</f>
        <v>0</v>
      </c>
      <c r="S636" s="25">
        <f>IFERROR(VLOOKUP($A636,'TD SOP+PROFORM MOD'!$A$5:$AD$750,MATCH(S$4,'TD SOP+PROFORM MOD'!$B$2:$AD$2,0)+1,0),0)+IFERROR(VLOOKUP($A636,'TD SOP+PROFORM MOD'!$A$5:$AD$750,MATCH(S$2,'TD SOP+PROFORM MOD'!$B$2:$AD$2,0)+1,0),0)</f>
        <v>0</v>
      </c>
      <c r="T636" s="26" t="str">
        <f t="shared" si="149"/>
        <v/>
      </c>
      <c r="U636" s="25">
        <f>IFERROR(VLOOKUP($A636,'TD SOP+PROFORM MOD'!$A$5:$AD$750,MATCH(U$4,'TD SOP+PROFORM MOD'!$B$2:$AD$2,0)+1,0),0)+IFERROR(VLOOKUP($A636,'TD SOP+PROFORM MOD'!$A$5:$AD$750,MATCH(U$2,'TD SOP+PROFORM MOD'!$B$2:$AD$2,0)+1,0),0)</f>
        <v>0</v>
      </c>
      <c r="V636" s="25">
        <f>IFERROR(VLOOKUP($A636,'TD SOP+PROFORM MOD'!$A$5:$AD$750,MATCH(V$4,'TD SOP+PROFORM MOD'!$B$2:$AD$2,0)+1,0),0)+IFERROR(VLOOKUP($A636,'TD SOP+PROFORM MOD'!$A$5:$AD$750,MATCH(V$2,'TD SOP+PROFORM MOD'!$B$2:$AD$2,0)+1,0),0)</f>
        <v>0</v>
      </c>
      <c r="W636" s="26" t="str">
        <f t="shared" si="150"/>
        <v/>
      </c>
      <c r="X636" s="25">
        <f>IFERROR(VLOOKUP($A636,'TD SOP+PROFORM MOD'!$A$5:$AD$750,MATCH(X$4,'TD SOP+PROFORM MOD'!$B$2:$AD$2,0)+1,0),0)+IFERROR(VLOOKUP($A636,'TD SOP+PROFORM MOD'!$A$5:$AD$750,MATCH(X$2,'TD SOP+PROFORM MOD'!$B$2:$AD$2,0)+1,0),0)</f>
        <v>0</v>
      </c>
      <c r="Y636" s="25">
        <f>IFERROR(VLOOKUP($A636,'TD SOP+PROFORM MOD'!$A$5:$AD$750,MATCH(Y$4,'TD SOP+PROFORM MOD'!$B$2:$AD$2,0)+1,0),0)+IFERROR(VLOOKUP($A636,'TD SOP+PROFORM MOD'!$A$5:$AD$750,MATCH(Y$2,'TD SOP+PROFORM MOD'!$B$2:$AD$2,0)+1,0),0)</f>
        <v>0</v>
      </c>
      <c r="Z636" s="26" t="str">
        <f t="shared" si="151"/>
        <v/>
      </c>
      <c r="AA636" s="25">
        <f>IFERROR(VLOOKUP($A636,'TD SOP+PROFORM MOD'!$A$5:$AD$750,MATCH(AA$4,'TD SOP+PROFORM MOD'!$B$2:$AD$2,0)+1,0),0)+IFERROR(VLOOKUP($A636,'TD SOP+PROFORM MOD'!$A$5:$AD$750,MATCH(AA$2,'TD SOP+PROFORM MOD'!$B$2:$AD$2,0)+1,0),0)</f>
        <v>0</v>
      </c>
      <c r="AB636" s="25">
        <f>IFERROR(VLOOKUP($A636,'TD SOP+PROFORM MOD'!$A$5:$AD$750,MATCH(AB$4,'TD SOP+PROFORM MOD'!$B$2:$AD$2,0)+1,0),0)+IFERROR(VLOOKUP($A636,'TD SOP+PROFORM MOD'!$A$5:$AD$750,MATCH(AB$2,'TD SOP+PROFORM MOD'!$B$2:$AD$2,0)+1,0),0)</f>
        <v>0</v>
      </c>
      <c r="AC636" s="26" t="str">
        <f t="shared" si="152"/>
        <v/>
      </c>
      <c r="AD636" s="25">
        <f>IFERROR(VLOOKUP($A636,'TD SOP+PROFORM MOD'!$A$5:$AD$750,MATCH(AD$4,'TD SOP+PROFORM MOD'!$B$2:$AD$2,0)+1,0),0)+IFERROR(VLOOKUP($A636,'TD SOP+PROFORM MOD'!$A$5:$AD$750,MATCH(AD$2,'TD SOP+PROFORM MOD'!$B$2:$AD$2,0)+1,0),0)</f>
        <v>0</v>
      </c>
      <c r="AE636" s="25">
        <f>IFERROR(VLOOKUP($A636,'TD SOP+PROFORM MOD'!$A$5:$AD$750,MATCH(AE$4,'TD SOP+PROFORM MOD'!$B$2:$AD$2,0)+1,0),0)+IFERROR(VLOOKUP($A636,'TD SOP+PROFORM MOD'!$A$5:$AD$750,MATCH(AE$2,'TD SOP+PROFORM MOD'!$B$2:$AD$2,0)+1,0),0)</f>
        <v>0</v>
      </c>
      <c r="AF636" s="26" t="str">
        <f t="shared" si="153"/>
        <v/>
      </c>
      <c r="AG636" s="25">
        <f>IFERROR(VLOOKUP($A636,'TD SOP+PROFORM MOD'!$A$5:$AD$750,MATCH(AG$4,'TD SOP+PROFORM MOD'!$B$2:$AD$2,0)+1,0),0)+IFERROR(VLOOKUP($A636,'TD SOP+PROFORM MOD'!$A$5:$AD$750,MATCH(AG$2,'TD SOP+PROFORM MOD'!$B$2:$AD$2,0)+1,0),0)</f>
        <v>0</v>
      </c>
      <c r="AH636" s="25">
        <f>IFERROR(VLOOKUP($A636,'TD SOP+PROFORM MOD'!$A$5:$AD$750,MATCH(AH$4,'TD SOP+PROFORM MOD'!$B$2:$AD$2,0)+1,0),0)+IFERROR(VLOOKUP($A636,'TD SOP+PROFORM MOD'!$A$5:$AD$750,MATCH(AH$2,'TD SOP+PROFORM MOD'!$B$2:$AD$2,0)+1,0),0)</f>
        <v>0</v>
      </c>
      <c r="AI636" s="26" t="str">
        <f t="shared" si="154"/>
        <v/>
      </c>
      <c r="AJ636" s="25">
        <f>IFERROR(VLOOKUP($A636,'TD SOP+PROFORM MOD'!$A$5:$AD$750,MATCH(AJ$4,'TD SOP+PROFORM MOD'!$B$2:$AD$2,0)+1,0),0)+IFERROR(VLOOKUP($A636,'TD SOP+PROFORM MOD'!$A$5:$AD$750,MATCH(AJ$2,'TD SOP+PROFORM MOD'!$B$2:$AD$2,0)+1,0),0)</f>
        <v>0</v>
      </c>
      <c r="AK636" s="25">
        <f>IFERROR(VLOOKUP($A636,'TD SOP+PROFORM MOD'!$A$5:$AD$750,MATCH(AK$4,'TD SOP+PROFORM MOD'!$B$2:$AD$2,0)+1,0),0)+IFERROR(VLOOKUP($A636,'TD SOP+PROFORM MOD'!$A$5:$AD$750,MATCH(AK$2,'TD SOP+PROFORM MOD'!$B$2:$AD$2,0)+1,0),0)</f>
        <v>0</v>
      </c>
      <c r="AL636" s="26" t="str">
        <f t="shared" si="155"/>
        <v/>
      </c>
      <c r="AM636" s="25">
        <f t="shared" si="160"/>
        <v>0</v>
      </c>
      <c r="AN636" s="25">
        <f t="shared" si="160"/>
        <v>0</v>
      </c>
      <c r="AO636" s="26" t="str">
        <f t="shared" si="156"/>
        <v/>
      </c>
      <c r="AR636" s="25">
        <f>SUMIF('B&amp;S YTD LFY'!B:B,"="&amp;A636,'B&amp;S YTD LFY'!C:C)</f>
        <v>0</v>
      </c>
      <c r="AS636" s="25">
        <f t="shared" si="158"/>
        <v>0</v>
      </c>
      <c r="AT636" s="25"/>
    </row>
    <row r="637" spans="1:46" x14ac:dyDescent="0.35">
      <c r="A637" s="24">
        <f>IF(AND('TD SOP+PROFORM MOD'!A634&lt;&gt;"",'TD SOP+PROFORM MOD'!A634&lt;&gt;"TOTAL"),'TD SOP+PROFORM MOD'!A634,0)</f>
        <v>0</v>
      </c>
      <c r="C637" s="20"/>
      <c r="D637" s="20"/>
      <c r="E637" s="7"/>
      <c r="F637" s="20"/>
      <c r="G637" s="20"/>
      <c r="H637" s="7"/>
      <c r="I637" s="20"/>
      <c r="J637" s="20"/>
      <c r="K637" s="8"/>
      <c r="L637" s="20"/>
      <c r="M637" s="20"/>
      <c r="N637" s="8"/>
      <c r="O637" s="20"/>
      <c r="P637" s="20"/>
      <c r="Q637" s="8"/>
      <c r="R637" s="20"/>
      <c r="S637" s="20"/>
      <c r="T637" s="8"/>
      <c r="U637" s="20"/>
      <c r="V637" s="20"/>
      <c r="W637" s="8"/>
      <c r="X637" s="20"/>
      <c r="Y637" s="20"/>
      <c r="Z637" s="8"/>
      <c r="AA637" s="20"/>
      <c r="AB637" s="20"/>
      <c r="AC637" s="8"/>
      <c r="AD637" s="20"/>
      <c r="AE637" s="20"/>
      <c r="AF637" s="8"/>
      <c r="AG637" s="20"/>
      <c r="AH637" s="20"/>
      <c r="AI637" s="8"/>
      <c r="AJ637" s="20"/>
      <c r="AK637" s="20"/>
      <c r="AL637" s="8"/>
      <c r="AM637" s="20"/>
      <c r="AN637" s="20"/>
      <c r="AO637" s="8"/>
    </row>
    <row r="638" spans="1:46" x14ac:dyDescent="0.35">
      <c r="A638" s="24">
        <f>IF(AND('TD SOP+PROFORM MOD'!A635&lt;&gt;"",'TD SOP+PROFORM MOD'!A635&lt;&gt;"TOTAL"),'TD SOP+PROFORM MOD'!A635,0)</f>
        <v>0</v>
      </c>
      <c r="C638" s="20"/>
      <c r="D638" s="20"/>
      <c r="E638" s="7"/>
      <c r="F638" s="20"/>
      <c r="G638" s="20"/>
      <c r="H638" s="7"/>
      <c r="I638" s="20"/>
      <c r="J638" s="20"/>
      <c r="K638" s="8"/>
      <c r="L638" s="20"/>
      <c r="M638" s="20"/>
      <c r="N638" s="8"/>
      <c r="O638" s="20"/>
      <c r="P638" s="20"/>
      <c r="Q638" s="8"/>
      <c r="R638" s="20"/>
      <c r="S638" s="20"/>
      <c r="T638" s="8"/>
      <c r="U638" s="20"/>
      <c r="V638" s="20"/>
      <c r="W638" s="8"/>
      <c r="X638" s="20"/>
      <c r="Y638" s="20"/>
      <c r="Z638" s="8"/>
      <c r="AA638" s="20"/>
      <c r="AB638" s="20"/>
      <c r="AC638" s="8"/>
      <c r="AD638" s="20"/>
      <c r="AE638" s="20"/>
      <c r="AF638" s="8"/>
      <c r="AG638" s="20"/>
      <c r="AH638" s="20"/>
      <c r="AI638" s="8"/>
      <c r="AJ638" s="20"/>
      <c r="AK638" s="20"/>
      <c r="AL638" s="8"/>
      <c r="AM638" s="20"/>
      <c r="AN638" s="20"/>
      <c r="AO638" s="8"/>
    </row>
    <row r="639" spans="1:46" x14ac:dyDescent="0.35">
      <c r="A639" s="24">
        <f>IF(AND('TD SOP+PROFORM MOD'!A636&lt;&gt;"",'TD SOP+PROFORM MOD'!A636&lt;&gt;"TOTAL"),'TD SOP+PROFORM MOD'!A636,0)</f>
        <v>0</v>
      </c>
      <c r="C639" s="20"/>
      <c r="D639" s="20"/>
      <c r="E639" s="7"/>
      <c r="F639" s="20"/>
      <c r="G639" s="20"/>
      <c r="H639" s="7"/>
      <c r="I639" s="20"/>
      <c r="J639" s="20"/>
      <c r="K639" s="8"/>
      <c r="L639" s="20"/>
      <c r="M639" s="20"/>
      <c r="N639" s="8"/>
      <c r="O639" s="20"/>
      <c r="P639" s="20"/>
      <c r="Q639" s="8"/>
      <c r="R639" s="20"/>
      <c r="S639" s="20"/>
      <c r="T639" s="8"/>
      <c r="U639" s="20"/>
      <c r="V639" s="20"/>
      <c r="W639" s="8"/>
      <c r="X639" s="20"/>
      <c r="Y639" s="20"/>
      <c r="Z639" s="8"/>
      <c r="AA639" s="20"/>
      <c r="AB639" s="20"/>
      <c r="AC639" s="8"/>
      <c r="AD639" s="20"/>
      <c r="AE639" s="20"/>
      <c r="AF639" s="8"/>
      <c r="AG639" s="20"/>
      <c r="AH639" s="20"/>
      <c r="AI639" s="8"/>
      <c r="AJ639" s="20"/>
      <c r="AK639" s="20"/>
      <c r="AL639" s="8"/>
      <c r="AM639" s="20"/>
      <c r="AN639" s="20"/>
      <c r="AO639" s="8"/>
    </row>
    <row r="640" spans="1:46" x14ac:dyDescent="0.35">
      <c r="C640" s="20"/>
      <c r="D640" s="20"/>
      <c r="E640" s="7"/>
      <c r="F640" s="20"/>
      <c r="G640" s="20"/>
      <c r="H640" s="7"/>
      <c r="I640" s="20"/>
      <c r="J640" s="20"/>
      <c r="K640" s="8"/>
      <c r="L640" s="20"/>
      <c r="M640" s="20"/>
      <c r="N640" s="8"/>
      <c r="O640" s="20"/>
      <c r="P640" s="20"/>
      <c r="Q640" s="8"/>
      <c r="R640" s="20"/>
      <c r="S640" s="20"/>
      <c r="T640" s="8"/>
      <c r="U640" s="20"/>
      <c r="V640" s="20"/>
      <c r="W640" s="8"/>
      <c r="X640" s="20"/>
      <c r="Y640" s="20"/>
      <c r="Z640" s="8"/>
      <c r="AA640" s="20"/>
      <c r="AB640" s="20"/>
      <c r="AC640" s="8"/>
      <c r="AD640" s="20"/>
      <c r="AE640" s="20"/>
      <c r="AF640" s="8"/>
      <c r="AG640" s="20"/>
      <c r="AH640" s="20"/>
      <c r="AI640" s="8"/>
      <c r="AJ640" s="20"/>
      <c r="AK640" s="20"/>
      <c r="AL640" s="8"/>
      <c r="AM640" s="20"/>
      <c r="AN640" s="20"/>
      <c r="AO640" s="8"/>
    </row>
    <row r="641" spans="3:41" x14ac:dyDescent="0.35">
      <c r="C641" s="20"/>
      <c r="D641" s="20"/>
      <c r="E641" s="7"/>
      <c r="F641" s="20"/>
      <c r="G641" s="20"/>
      <c r="H641" s="7"/>
      <c r="I641" s="20"/>
      <c r="J641" s="20"/>
      <c r="K641" s="8"/>
      <c r="L641" s="20"/>
      <c r="M641" s="20"/>
      <c r="N641" s="8"/>
      <c r="O641" s="20"/>
      <c r="P641" s="20"/>
      <c r="Q641" s="8"/>
      <c r="R641" s="20"/>
      <c r="S641" s="20"/>
      <c r="T641" s="8"/>
      <c r="U641" s="20"/>
      <c r="V641" s="20"/>
      <c r="W641" s="8"/>
      <c r="X641" s="20"/>
      <c r="Y641" s="20"/>
      <c r="Z641" s="8"/>
      <c r="AA641" s="20"/>
      <c r="AB641" s="20"/>
      <c r="AC641" s="8"/>
      <c r="AD641" s="20"/>
      <c r="AE641" s="20"/>
      <c r="AF641" s="8"/>
      <c r="AG641" s="20"/>
      <c r="AH641" s="20"/>
      <c r="AI641" s="8"/>
      <c r="AJ641" s="20"/>
      <c r="AK641" s="20"/>
      <c r="AL641" s="8"/>
      <c r="AM641" s="20"/>
      <c r="AN641" s="20"/>
      <c r="AO641" s="8"/>
    </row>
    <row r="642" spans="3:41" x14ac:dyDescent="0.35">
      <c r="C642" s="20"/>
      <c r="D642" s="20"/>
      <c r="E642" s="7"/>
      <c r="F642" s="20"/>
      <c r="G642" s="20"/>
      <c r="H642" s="7"/>
      <c r="I642" s="20"/>
      <c r="J642" s="20"/>
      <c r="K642" s="8"/>
      <c r="L642" s="20"/>
      <c r="M642" s="20"/>
      <c r="N642" s="8"/>
      <c r="O642" s="20"/>
      <c r="P642" s="20"/>
      <c r="Q642" s="8"/>
      <c r="R642" s="20"/>
      <c r="S642" s="20"/>
      <c r="T642" s="8"/>
      <c r="U642" s="20"/>
      <c r="V642" s="20"/>
      <c r="W642" s="8"/>
      <c r="X642" s="20"/>
      <c r="Y642" s="20"/>
      <c r="Z642" s="8"/>
      <c r="AA642" s="20"/>
      <c r="AB642" s="20"/>
      <c r="AC642" s="8"/>
      <c r="AD642" s="20"/>
      <c r="AE642" s="20"/>
      <c r="AF642" s="8"/>
      <c r="AG642" s="20"/>
      <c r="AH642" s="20"/>
      <c r="AI642" s="8"/>
      <c r="AJ642" s="20"/>
      <c r="AK642" s="20"/>
      <c r="AL642" s="8"/>
      <c r="AM642" s="20"/>
      <c r="AN642" s="20"/>
      <c r="AO642" s="8"/>
    </row>
    <row r="643" spans="3:41" x14ac:dyDescent="0.35">
      <c r="C643" s="20"/>
      <c r="D643" s="20"/>
      <c r="E643" s="7"/>
      <c r="F643" s="20"/>
      <c r="G643" s="20"/>
      <c r="H643" s="7"/>
      <c r="I643" s="20"/>
      <c r="J643" s="20"/>
      <c r="K643" s="8"/>
      <c r="L643" s="20"/>
      <c r="M643" s="20"/>
      <c r="N643" s="8"/>
      <c r="O643" s="20"/>
      <c r="P643" s="20"/>
      <c r="Q643" s="8"/>
      <c r="R643" s="20"/>
      <c r="S643" s="20"/>
      <c r="T643" s="8"/>
      <c r="U643" s="20"/>
      <c r="V643" s="20"/>
      <c r="W643" s="8"/>
      <c r="X643" s="20"/>
      <c r="Y643" s="20"/>
      <c r="Z643" s="8"/>
      <c r="AA643" s="20"/>
      <c r="AB643" s="20"/>
      <c r="AC643" s="8"/>
      <c r="AD643" s="20"/>
      <c r="AE643" s="20"/>
      <c r="AF643" s="8"/>
      <c r="AG643" s="20"/>
      <c r="AH643" s="20"/>
      <c r="AI643" s="8"/>
      <c r="AJ643" s="20"/>
      <c r="AK643" s="20"/>
      <c r="AL643" s="8"/>
      <c r="AM643" s="20"/>
      <c r="AN643" s="20"/>
      <c r="AO643" s="8"/>
    </row>
    <row r="644" spans="3:41" x14ac:dyDescent="0.35">
      <c r="C644" s="20"/>
      <c r="D644" s="20"/>
      <c r="E644" s="7"/>
      <c r="F644" s="20"/>
      <c r="G644" s="20"/>
      <c r="H644" s="7"/>
      <c r="I644" s="20"/>
      <c r="J644" s="20"/>
      <c r="K644" s="8"/>
      <c r="L644" s="20"/>
      <c r="M644" s="20"/>
      <c r="N644" s="8"/>
      <c r="O644" s="20"/>
      <c r="P644" s="20"/>
      <c r="Q644" s="8"/>
      <c r="R644" s="20"/>
      <c r="S644" s="20"/>
      <c r="T644" s="8"/>
      <c r="U644" s="20"/>
      <c r="V644" s="20"/>
      <c r="W644" s="8"/>
      <c r="X644" s="20"/>
      <c r="Y644" s="20"/>
      <c r="Z644" s="8"/>
      <c r="AA644" s="20"/>
      <c r="AB644" s="20"/>
      <c r="AC644" s="8"/>
      <c r="AD644" s="20"/>
      <c r="AE644" s="20"/>
      <c r="AF644" s="8"/>
      <c r="AG644" s="20"/>
      <c r="AH644" s="20"/>
      <c r="AI644" s="8"/>
      <c r="AJ644" s="20"/>
      <c r="AK644" s="20"/>
      <c r="AL644" s="8"/>
      <c r="AM644" s="20"/>
      <c r="AN644" s="20"/>
      <c r="AO644" s="8"/>
    </row>
    <row r="645" spans="3:41" x14ac:dyDescent="0.35">
      <c r="C645" s="20"/>
      <c r="D645" s="20"/>
      <c r="E645" s="7"/>
      <c r="F645" s="20"/>
      <c r="G645" s="20"/>
      <c r="H645" s="7"/>
      <c r="I645" s="20"/>
      <c r="J645" s="20"/>
      <c r="K645" s="8"/>
      <c r="L645" s="20"/>
      <c r="M645" s="20"/>
      <c r="N645" s="8"/>
      <c r="O645" s="20"/>
      <c r="P645" s="20"/>
      <c r="Q645" s="8"/>
      <c r="R645" s="20"/>
      <c r="S645" s="20"/>
      <c r="T645" s="8"/>
      <c r="U645" s="20"/>
      <c r="V645" s="20"/>
      <c r="W645" s="8"/>
      <c r="X645" s="20"/>
      <c r="Y645" s="20"/>
      <c r="Z645" s="8"/>
      <c r="AA645" s="20"/>
      <c r="AB645" s="20"/>
      <c r="AC645" s="8"/>
      <c r="AD645" s="20"/>
      <c r="AE645" s="20"/>
      <c r="AF645" s="8"/>
      <c r="AG645" s="20"/>
      <c r="AH645" s="20"/>
      <c r="AI645" s="8"/>
      <c r="AJ645" s="20"/>
      <c r="AK645" s="20"/>
      <c r="AL645" s="8"/>
      <c r="AM645" s="20"/>
      <c r="AN645" s="20"/>
      <c r="AO645" s="8"/>
    </row>
    <row r="646" spans="3:41" x14ac:dyDescent="0.35">
      <c r="C646" s="20"/>
      <c r="D646" s="20"/>
      <c r="E646" s="7"/>
      <c r="F646" s="20"/>
      <c r="G646" s="20"/>
      <c r="H646" s="7"/>
      <c r="I646" s="20"/>
      <c r="J646" s="20"/>
      <c r="K646" s="8"/>
      <c r="L646" s="20"/>
      <c r="M646" s="20"/>
      <c r="N646" s="8"/>
      <c r="O646" s="20"/>
      <c r="P646" s="20"/>
      <c r="Q646" s="8"/>
      <c r="R646" s="20"/>
      <c r="S646" s="20"/>
      <c r="T646" s="8"/>
      <c r="U646" s="20"/>
      <c r="V646" s="20"/>
      <c r="W646" s="8"/>
      <c r="X646" s="20"/>
      <c r="Y646" s="20"/>
      <c r="Z646" s="8"/>
      <c r="AA646" s="20"/>
      <c r="AB646" s="20"/>
      <c r="AC646" s="8"/>
      <c r="AD646" s="20"/>
      <c r="AE646" s="20"/>
      <c r="AF646" s="8"/>
      <c r="AG646" s="20"/>
      <c r="AH646" s="20"/>
      <c r="AI646" s="8"/>
      <c r="AJ646" s="20"/>
      <c r="AK646" s="20"/>
      <c r="AL646" s="8"/>
      <c r="AM646" s="20"/>
      <c r="AN646" s="20"/>
      <c r="AO646" s="8"/>
    </row>
    <row r="647" spans="3:41" x14ac:dyDescent="0.35">
      <c r="C647" s="20"/>
      <c r="D647" s="20"/>
      <c r="E647" s="7"/>
      <c r="F647" s="20"/>
      <c r="G647" s="20"/>
      <c r="H647" s="7"/>
      <c r="I647" s="20"/>
      <c r="J647" s="20"/>
      <c r="K647" s="8"/>
      <c r="L647" s="20"/>
      <c r="M647" s="20"/>
      <c r="N647" s="8"/>
      <c r="O647" s="20"/>
      <c r="P647" s="20"/>
      <c r="Q647" s="8"/>
      <c r="R647" s="20"/>
      <c r="S647" s="20"/>
      <c r="T647" s="8"/>
      <c r="U647" s="20"/>
      <c r="V647" s="20"/>
      <c r="W647" s="8"/>
      <c r="X647" s="20"/>
      <c r="Y647" s="20"/>
      <c r="Z647" s="8"/>
      <c r="AA647" s="20"/>
      <c r="AB647" s="20"/>
      <c r="AC647" s="8"/>
      <c r="AD647" s="20"/>
      <c r="AE647" s="20"/>
      <c r="AF647" s="8"/>
      <c r="AG647" s="20"/>
      <c r="AH647" s="20"/>
      <c r="AI647" s="8"/>
      <c r="AJ647" s="20"/>
      <c r="AK647" s="20"/>
      <c r="AL647" s="8"/>
      <c r="AM647" s="20"/>
      <c r="AN647" s="20"/>
      <c r="AO647" s="8"/>
    </row>
    <row r="648" spans="3:41" x14ac:dyDescent="0.35">
      <c r="C648" s="20"/>
      <c r="D648" s="20"/>
      <c r="E648" s="7"/>
      <c r="F648" s="20"/>
      <c r="G648" s="20"/>
      <c r="H648" s="7"/>
      <c r="I648" s="20"/>
      <c r="J648" s="20"/>
      <c r="K648" s="8"/>
      <c r="L648" s="20"/>
      <c r="M648" s="20"/>
      <c r="N648" s="8"/>
      <c r="O648" s="20"/>
      <c r="P648" s="20"/>
      <c r="Q648" s="8"/>
      <c r="R648" s="20"/>
      <c r="S648" s="20"/>
      <c r="T648" s="8"/>
      <c r="U648" s="20"/>
      <c r="V648" s="20"/>
      <c r="W648" s="8"/>
      <c r="X648" s="20"/>
      <c r="Y648" s="20"/>
      <c r="Z648" s="8"/>
      <c r="AA648" s="20"/>
      <c r="AB648" s="20"/>
      <c r="AC648" s="8"/>
      <c r="AD648" s="20"/>
      <c r="AE648" s="20"/>
      <c r="AF648" s="8"/>
      <c r="AG648" s="20"/>
      <c r="AH648" s="20"/>
      <c r="AI648" s="8"/>
      <c r="AJ648" s="20"/>
      <c r="AK648" s="20"/>
      <c r="AL648" s="8"/>
      <c r="AM648" s="20"/>
      <c r="AN648" s="20"/>
      <c r="AO648" s="8"/>
    </row>
    <row r="649" spans="3:41" x14ac:dyDescent="0.35">
      <c r="C649" s="20"/>
      <c r="D649" s="20"/>
      <c r="E649" s="7"/>
      <c r="F649" s="20"/>
      <c r="G649" s="20"/>
      <c r="H649" s="7"/>
      <c r="I649" s="20"/>
      <c r="J649" s="20"/>
      <c r="K649" s="8"/>
      <c r="L649" s="20"/>
      <c r="M649" s="20"/>
      <c r="N649" s="8"/>
      <c r="O649" s="20"/>
      <c r="P649" s="20"/>
      <c r="Q649" s="8"/>
      <c r="R649" s="20"/>
      <c r="S649" s="20"/>
      <c r="T649" s="8"/>
      <c r="U649" s="20"/>
      <c r="V649" s="20"/>
      <c r="W649" s="8"/>
      <c r="X649" s="20"/>
      <c r="Y649" s="20"/>
      <c r="Z649" s="8"/>
      <c r="AA649" s="20"/>
      <c r="AB649" s="20"/>
      <c r="AC649" s="8"/>
      <c r="AD649" s="20"/>
      <c r="AE649" s="20"/>
      <c r="AF649" s="8"/>
      <c r="AG649" s="20"/>
      <c r="AH649" s="20"/>
      <c r="AI649" s="8"/>
      <c r="AJ649" s="20"/>
      <c r="AK649" s="20"/>
      <c r="AL649" s="8"/>
      <c r="AM649" s="20"/>
      <c r="AN649" s="20"/>
      <c r="AO649" s="8"/>
    </row>
    <row r="650" spans="3:41" x14ac:dyDescent="0.35">
      <c r="C650" s="20"/>
      <c r="D650" s="20"/>
      <c r="E650" s="7"/>
      <c r="F650" s="20"/>
      <c r="G650" s="20"/>
      <c r="H650" s="7"/>
      <c r="I650" s="20"/>
      <c r="J650" s="20"/>
      <c r="K650" s="8"/>
      <c r="L650" s="20"/>
      <c r="M650" s="20"/>
      <c r="N650" s="8"/>
      <c r="O650" s="20"/>
      <c r="P650" s="20"/>
      <c r="Q650" s="8"/>
      <c r="R650" s="20"/>
      <c r="S650" s="20"/>
      <c r="T650" s="8"/>
      <c r="U650" s="20"/>
      <c r="V650" s="20"/>
      <c r="W650" s="8"/>
      <c r="X650" s="20"/>
      <c r="Y650" s="20"/>
      <c r="Z650" s="8"/>
      <c r="AA650" s="20"/>
      <c r="AB650" s="20"/>
      <c r="AC650" s="8"/>
      <c r="AD650" s="20"/>
      <c r="AE650" s="20"/>
      <c r="AF650" s="8"/>
      <c r="AG650" s="20"/>
      <c r="AH650" s="20"/>
      <c r="AI650" s="8"/>
      <c r="AJ650" s="20"/>
      <c r="AK650" s="20"/>
      <c r="AL650" s="8"/>
      <c r="AM650" s="20"/>
      <c r="AN650" s="20"/>
      <c r="AO650" s="8"/>
    </row>
    <row r="651" spans="3:41" x14ac:dyDescent="0.35">
      <c r="C651" s="20"/>
      <c r="D651" s="20"/>
      <c r="E651" s="7"/>
      <c r="F651" s="20"/>
      <c r="G651" s="20"/>
      <c r="H651" s="7"/>
      <c r="I651" s="20"/>
      <c r="J651" s="20"/>
      <c r="K651" s="8"/>
      <c r="L651" s="20"/>
      <c r="M651" s="20"/>
      <c r="N651" s="8"/>
      <c r="O651" s="20"/>
      <c r="P651" s="20"/>
      <c r="Q651" s="8"/>
      <c r="R651" s="20"/>
      <c r="S651" s="20"/>
      <c r="T651" s="8"/>
      <c r="U651" s="20"/>
      <c r="V651" s="20"/>
      <c r="W651" s="8"/>
      <c r="X651" s="20"/>
      <c r="Y651" s="20"/>
      <c r="Z651" s="8"/>
      <c r="AA651" s="20"/>
      <c r="AB651" s="20"/>
      <c r="AC651" s="8"/>
      <c r="AD651" s="20"/>
      <c r="AE651" s="20"/>
      <c r="AF651" s="8"/>
      <c r="AG651" s="20"/>
      <c r="AH651" s="20"/>
      <c r="AI651" s="8"/>
      <c r="AJ651" s="20"/>
      <c r="AK651" s="20"/>
      <c r="AL651" s="8"/>
      <c r="AM651" s="20"/>
      <c r="AN651" s="20"/>
      <c r="AO651" s="8"/>
    </row>
    <row r="652" spans="3:41" x14ac:dyDescent="0.35">
      <c r="C652" s="20"/>
      <c r="D652" s="20"/>
      <c r="E652" s="7"/>
      <c r="F652" s="20"/>
      <c r="G652" s="20"/>
      <c r="H652" s="7"/>
      <c r="I652" s="20"/>
      <c r="J652" s="20"/>
      <c r="K652" s="8"/>
      <c r="L652" s="20"/>
      <c r="M652" s="20"/>
      <c r="N652" s="8"/>
      <c r="O652" s="20"/>
      <c r="P652" s="20"/>
      <c r="Q652" s="8"/>
      <c r="R652" s="20"/>
      <c r="S652" s="20"/>
      <c r="T652" s="8"/>
      <c r="U652" s="20"/>
      <c r="V652" s="20"/>
      <c r="W652" s="8"/>
      <c r="X652" s="20"/>
      <c r="Y652" s="20"/>
      <c r="Z652" s="8"/>
      <c r="AA652" s="20"/>
      <c r="AB652" s="20"/>
      <c r="AC652" s="8"/>
      <c r="AD652" s="20"/>
      <c r="AE652" s="20"/>
      <c r="AF652" s="8"/>
      <c r="AG652" s="20"/>
      <c r="AH652" s="20"/>
      <c r="AI652" s="8"/>
      <c r="AJ652" s="20"/>
      <c r="AK652" s="20"/>
      <c r="AL652" s="8"/>
      <c r="AM652" s="20"/>
      <c r="AN652" s="20"/>
      <c r="AO652" s="8"/>
    </row>
    <row r="653" spans="3:41" x14ac:dyDescent="0.35">
      <c r="C653" s="20"/>
      <c r="D653" s="20"/>
      <c r="E653" s="7"/>
      <c r="F653" s="20"/>
      <c r="G653" s="20"/>
      <c r="H653" s="7"/>
      <c r="I653" s="20"/>
      <c r="J653" s="20"/>
      <c r="K653" s="8"/>
      <c r="L653" s="20"/>
      <c r="M653" s="20"/>
      <c r="N653" s="8"/>
      <c r="O653" s="20"/>
      <c r="P653" s="20"/>
      <c r="Q653" s="8"/>
      <c r="R653" s="20"/>
      <c r="S653" s="20"/>
      <c r="T653" s="8"/>
      <c r="U653" s="20"/>
      <c r="V653" s="20"/>
      <c r="W653" s="8"/>
      <c r="X653" s="20"/>
      <c r="Y653" s="20"/>
      <c r="Z653" s="8"/>
      <c r="AA653" s="20"/>
      <c r="AB653" s="20"/>
      <c r="AC653" s="8"/>
      <c r="AD653" s="20"/>
      <c r="AE653" s="20"/>
      <c r="AF653" s="8"/>
      <c r="AG653" s="20"/>
      <c r="AH653" s="20"/>
      <c r="AI653" s="8"/>
      <c r="AJ653" s="20"/>
      <c r="AK653" s="20"/>
      <c r="AL653" s="8"/>
      <c r="AM653" s="20"/>
      <c r="AN653" s="20"/>
      <c r="AO653" s="8"/>
    </row>
    <row r="654" spans="3:41" x14ac:dyDescent="0.35">
      <c r="C654" s="20"/>
      <c r="D654" s="20"/>
      <c r="E654" s="7"/>
      <c r="F654" s="20"/>
      <c r="G654" s="20"/>
      <c r="H654" s="7"/>
      <c r="I654" s="20"/>
      <c r="J654" s="20"/>
      <c r="K654" s="8"/>
      <c r="L654" s="20"/>
      <c r="M654" s="20"/>
      <c r="N654" s="8"/>
      <c r="O654" s="20"/>
      <c r="P654" s="20"/>
      <c r="Q654" s="8"/>
      <c r="R654" s="20"/>
      <c r="S654" s="20"/>
      <c r="T654" s="8"/>
      <c r="U654" s="20"/>
      <c r="V654" s="20"/>
      <c r="W654" s="8"/>
      <c r="X654" s="20"/>
      <c r="Y654" s="20"/>
      <c r="Z654" s="8"/>
      <c r="AA654" s="20"/>
      <c r="AB654" s="20"/>
      <c r="AC654" s="8"/>
      <c r="AD654" s="20"/>
      <c r="AE654" s="20"/>
      <c r="AF654" s="8"/>
      <c r="AG654" s="20"/>
      <c r="AH654" s="20"/>
      <c r="AI654" s="8"/>
      <c r="AJ654" s="20"/>
      <c r="AK654" s="20"/>
      <c r="AL654" s="8"/>
      <c r="AM654" s="20"/>
      <c r="AN654" s="20"/>
      <c r="AO654" s="8"/>
    </row>
  </sheetData>
  <mergeCells count="14">
    <mergeCell ref="R5:T5"/>
    <mergeCell ref="C5:E5"/>
    <mergeCell ref="F5:H5"/>
    <mergeCell ref="I5:K5"/>
    <mergeCell ref="L5:N5"/>
    <mergeCell ref="O5:Q5"/>
    <mergeCell ref="AR5:AS5"/>
    <mergeCell ref="AM5:AQ5"/>
    <mergeCell ref="U5:W5"/>
    <mergeCell ref="X5:Z5"/>
    <mergeCell ref="AA5:AC5"/>
    <mergeCell ref="AD5:AF5"/>
    <mergeCell ref="AG5:AI5"/>
    <mergeCell ref="AJ5:AL5"/>
  </mergeCells>
  <conditionalFormatting sqref="C9:T654">
    <cfRule type="cellIs" dxfId="58" priority="34" operator="equal">
      <formula>0</formula>
    </cfRule>
  </conditionalFormatting>
  <conditionalFormatting sqref="W9:W654">
    <cfRule type="cellIs" dxfId="57" priority="33" operator="equal">
      <formula>0</formula>
    </cfRule>
  </conditionalFormatting>
  <conditionalFormatting sqref="Z9:Z654">
    <cfRule type="cellIs" dxfId="56" priority="32" operator="equal">
      <formula>0</formula>
    </cfRule>
  </conditionalFormatting>
  <conditionalFormatting sqref="AC9:AC654">
    <cfRule type="cellIs" dxfId="55" priority="31" operator="equal">
      <formula>0</formula>
    </cfRule>
  </conditionalFormatting>
  <conditionalFormatting sqref="AF9:AF654">
    <cfRule type="cellIs" dxfId="54" priority="30" operator="equal">
      <formula>0</formula>
    </cfRule>
  </conditionalFormatting>
  <conditionalFormatting sqref="AI9:AI654">
    <cfRule type="cellIs" dxfId="53" priority="29" operator="equal">
      <formula>0</formula>
    </cfRule>
  </conditionalFormatting>
  <conditionalFormatting sqref="AL9:AL654">
    <cfRule type="cellIs" dxfId="52" priority="28" operator="equal">
      <formula>0</formula>
    </cfRule>
  </conditionalFormatting>
  <conditionalFormatting sqref="AO9:AO654">
    <cfRule type="cellIs" dxfId="51" priority="27" operator="equal">
      <formula>0</formula>
    </cfRule>
  </conditionalFormatting>
  <conditionalFormatting sqref="AM9:AM654">
    <cfRule type="cellIs" dxfId="50" priority="26" operator="equal">
      <formula>0</formula>
    </cfRule>
  </conditionalFormatting>
  <conditionalFormatting sqref="AM10">
    <cfRule type="cellIs" dxfId="49" priority="25" operator="equal">
      <formula>0</formula>
    </cfRule>
  </conditionalFormatting>
  <conditionalFormatting sqref="AM11">
    <cfRule type="cellIs" dxfId="48" priority="24" operator="equal">
      <formula>0</formula>
    </cfRule>
  </conditionalFormatting>
  <conditionalFormatting sqref="AN9:AN654">
    <cfRule type="cellIs" dxfId="47" priority="23" operator="equal">
      <formula>0</formula>
    </cfRule>
  </conditionalFormatting>
  <conditionalFormatting sqref="U9:U654">
    <cfRule type="cellIs" dxfId="46" priority="22" operator="equal">
      <formula>0</formula>
    </cfRule>
  </conditionalFormatting>
  <conditionalFormatting sqref="V9:V654">
    <cfRule type="cellIs" dxfId="45" priority="21" operator="equal">
      <formula>0</formula>
    </cfRule>
  </conditionalFormatting>
  <conditionalFormatting sqref="X9:X654">
    <cfRule type="cellIs" dxfId="44" priority="20" operator="equal">
      <formula>0</formula>
    </cfRule>
  </conditionalFormatting>
  <conditionalFormatting sqref="Y9:Y654">
    <cfRule type="cellIs" dxfId="43" priority="19" operator="equal">
      <formula>0</formula>
    </cfRule>
  </conditionalFormatting>
  <conditionalFormatting sqref="AA9:AA654">
    <cfRule type="cellIs" dxfId="42" priority="18" operator="equal">
      <formula>0</formula>
    </cfRule>
  </conditionalFormatting>
  <conditionalFormatting sqref="AB9:AB654">
    <cfRule type="cellIs" dxfId="41" priority="17" operator="equal">
      <formula>0</formula>
    </cfRule>
  </conditionalFormatting>
  <conditionalFormatting sqref="AD9:AD654">
    <cfRule type="cellIs" dxfId="40" priority="16" operator="equal">
      <formula>0</formula>
    </cfRule>
  </conditionalFormatting>
  <conditionalFormatting sqref="AE9:AE654">
    <cfRule type="cellIs" dxfId="39" priority="15" operator="equal">
      <formula>0</formula>
    </cfRule>
  </conditionalFormatting>
  <conditionalFormatting sqref="AG9:AG654">
    <cfRule type="cellIs" dxfId="38" priority="14" operator="equal">
      <formula>0</formula>
    </cfRule>
  </conditionalFormatting>
  <conditionalFormatting sqref="AH9:AH654">
    <cfRule type="cellIs" dxfId="37" priority="13" operator="equal">
      <formula>0</formula>
    </cfRule>
  </conditionalFormatting>
  <conditionalFormatting sqref="AJ9:AJ654">
    <cfRule type="cellIs" dxfId="36" priority="12" operator="equal">
      <formula>0</formula>
    </cfRule>
  </conditionalFormatting>
  <conditionalFormatting sqref="AK9:AK654">
    <cfRule type="cellIs" dxfId="35" priority="11" operator="equal">
      <formula>0</formula>
    </cfRule>
  </conditionalFormatting>
  <conditionalFormatting sqref="A9:A639">
    <cfRule type="cellIs" dxfId="34" priority="10" operator="equal">
      <formula>0</formula>
    </cfRule>
  </conditionalFormatting>
  <conditionalFormatting sqref="AS9:AS636">
    <cfRule type="cellIs" dxfId="33" priority="9" operator="equal">
      <formula>0</formula>
    </cfRule>
  </conditionalFormatting>
  <conditionalFormatting sqref="AS10">
    <cfRule type="cellIs" dxfId="32" priority="8" operator="equal">
      <formula>0</formula>
    </cfRule>
  </conditionalFormatting>
  <conditionalFormatting sqref="AS11">
    <cfRule type="cellIs" dxfId="31" priority="7" operator="equal">
      <formula>0</formula>
    </cfRule>
  </conditionalFormatting>
  <conditionalFormatting sqref="AT9:AT636">
    <cfRule type="cellIs" dxfId="30" priority="6" operator="equal">
      <formula>0</formula>
    </cfRule>
  </conditionalFormatting>
  <conditionalFormatting sqref="AT10">
    <cfRule type="cellIs" dxfId="29" priority="5" operator="equal">
      <formula>0</formula>
    </cfRule>
  </conditionalFormatting>
  <conditionalFormatting sqref="AT11">
    <cfRule type="cellIs" dxfId="28" priority="4" operator="equal">
      <formula>0</formula>
    </cfRule>
  </conditionalFormatting>
  <conditionalFormatting sqref="AR9:AR636">
    <cfRule type="cellIs" dxfId="27" priority="3" operator="equal">
      <formula>0</formula>
    </cfRule>
  </conditionalFormatting>
  <conditionalFormatting sqref="AR10">
    <cfRule type="cellIs" dxfId="26" priority="2" operator="equal">
      <formula>0</formula>
    </cfRule>
  </conditionalFormatting>
  <conditionalFormatting sqref="AR11">
    <cfRule type="cellIs" dxfId="25" priority="1" operator="equal">
      <formula>0</formula>
    </cfRule>
  </conditionalFormatting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5A328F-E59C-4F35-A368-C1DA427E2813}">
          <x14:formula1>
            <xm:f>'BACK INFO'!$A$1:$A$4</xm:f>
          </x14:formula1>
          <xm:sqref>A3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9D445-7466-4223-8BE5-D1AA4A7629F3}">
  <sheetPr codeName="Hoja1"/>
  <dimension ref="A1:AQ654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A3" sqref="A3"/>
    </sheetView>
  </sheetViews>
  <sheetFormatPr baseColWidth="10" defaultColWidth="11.453125" defaultRowHeight="14.5" x14ac:dyDescent="0.35"/>
  <cols>
    <col min="1" max="1" width="47.26953125" customWidth="1"/>
    <col min="2" max="2" width="2.54296875" customWidth="1"/>
    <col min="3" max="4" width="12.81640625" bestFit="1" customWidth="1"/>
    <col min="5" max="5" width="8.81640625" bestFit="1" customWidth="1"/>
    <col min="6" max="7" width="12.81640625" bestFit="1" customWidth="1"/>
    <col min="8" max="8" width="8.81640625" bestFit="1" customWidth="1"/>
    <col min="9" max="10" width="12.81640625" bestFit="1" customWidth="1"/>
    <col min="11" max="11" width="8.81640625" bestFit="1" customWidth="1"/>
    <col min="12" max="13" width="12.81640625" bestFit="1" customWidth="1"/>
    <col min="14" max="14" width="8.81640625" bestFit="1" customWidth="1"/>
    <col min="15" max="15" width="13.54296875" customWidth="1"/>
    <col min="16" max="16" width="14.453125" bestFit="1" customWidth="1"/>
    <col min="17" max="17" width="9.1796875" bestFit="1" customWidth="1"/>
    <col min="18" max="18" width="13.81640625" bestFit="1" customWidth="1"/>
    <col min="19" max="19" width="13.54296875" customWidth="1"/>
    <col min="20" max="20" width="9.1796875" bestFit="1" customWidth="1"/>
    <col min="21" max="21" width="13.81640625" bestFit="1" customWidth="1"/>
    <col min="22" max="22" width="12.81640625" bestFit="1" customWidth="1"/>
    <col min="23" max="23" width="9.1796875" bestFit="1" customWidth="1"/>
    <col min="24" max="25" width="12.81640625" bestFit="1" customWidth="1"/>
    <col min="27" max="28" width="12.81640625" bestFit="1" customWidth="1"/>
    <col min="29" max="29" width="9.1796875" bestFit="1" customWidth="1"/>
    <col min="30" max="31" width="12.81640625" bestFit="1" customWidth="1"/>
    <col min="32" max="32" width="9.1796875" bestFit="1" customWidth="1"/>
    <col min="33" max="34" width="12.81640625" bestFit="1" customWidth="1"/>
    <col min="35" max="35" width="9.1796875" bestFit="1" customWidth="1"/>
    <col min="36" max="37" width="12.81640625" bestFit="1" customWidth="1"/>
    <col min="38" max="38" width="9.1796875" bestFit="1" customWidth="1"/>
    <col min="39" max="40" width="12.81640625" bestFit="1" customWidth="1"/>
    <col min="41" max="41" width="9.1796875" bestFit="1" customWidth="1"/>
  </cols>
  <sheetData>
    <row r="1" spans="1:43" ht="15.75" customHeight="1" x14ac:dyDescent="0.35">
      <c r="A1" s="3" t="s">
        <v>0</v>
      </c>
      <c r="AM1" s="27"/>
    </row>
    <row r="2" spans="1:43" ht="12.75" customHeight="1" x14ac:dyDescent="0.35">
      <c r="B2" s="3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 t="s">
        <v>1</v>
      </c>
      <c r="V2" s="5"/>
      <c r="W2" s="5"/>
      <c r="X2" s="5" t="s">
        <v>2</v>
      </c>
      <c r="Y2" s="5"/>
      <c r="Z2" s="5"/>
      <c r="AA2" s="5" t="s">
        <v>3</v>
      </c>
      <c r="AB2" s="5"/>
      <c r="AC2" s="5"/>
      <c r="AD2" s="5" t="s">
        <v>4</v>
      </c>
      <c r="AE2" s="5"/>
      <c r="AF2" s="5"/>
      <c r="AG2" s="5" t="s">
        <v>5</v>
      </c>
      <c r="AH2" s="5"/>
      <c r="AI2" s="5"/>
      <c r="AJ2" s="5" t="s">
        <v>6</v>
      </c>
      <c r="AK2" s="5"/>
      <c r="AL2" s="5"/>
    </row>
    <row r="3" spans="1:43" ht="21" customHeight="1" x14ac:dyDescent="0.35">
      <c r="A3" s="4" t="s">
        <v>67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C3" s="5"/>
      <c r="AD3" s="5"/>
      <c r="AE3" s="5"/>
      <c r="AF3" s="5"/>
      <c r="AG3" s="5"/>
      <c r="AH3" s="5"/>
      <c r="AI3" s="5"/>
      <c r="AJ3" s="5"/>
      <c r="AK3" s="5"/>
      <c r="AL3" s="5"/>
    </row>
    <row r="4" spans="1:43" ht="17.25" customHeight="1" thickBot="1" x14ac:dyDescent="0.4">
      <c r="C4" s="5" t="s">
        <v>8</v>
      </c>
      <c r="D4" s="5" t="s">
        <v>9</v>
      </c>
      <c r="E4" s="5"/>
      <c r="F4" s="5" t="s">
        <v>10</v>
      </c>
      <c r="G4" s="5" t="s">
        <v>11</v>
      </c>
      <c r="H4" s="5"/>
      <c r="I4" s="5" t="s">
        <v>12</v>
      </c>
      <c r="J4" s="5" t="s">
        <v>13</v>
      </c>
      <c r="K4" s="5"/>
      <c r="L4" s="5" t="s">
        <v>14</v>
      </c>
      <c r="M4" s="5" t="s">
        <v>15</v>
      </c>
      <c r="N4" s="5"/>
      <c r="O4" s="5" t="s">
        <v>16</v>
      </c>
      <c r="P4" s="5" t="s">
        <v>17</v>
      </c>
      <c r="Q4" s="5"/>
      <c r="R4" s="5" t="s">
        <v>18</v>
      </c>
      <c r="S4" s="5" t="s">
        <v>19</v>
      </c>
      <c r="T4" s="5"/>
      <c r="U4" s="5" t="s">
        <v>20</v>
      </c>
      <c r="V4" s="5" t="s">
        <v>21</v>
      </c>
      <c r="W4" s="5"/>
      <c r="X4" s="5" t="s">
        <v>22</v>
      </c>
      <c r="Y4" s="5" t="s">
        <v>23</v>
      </c>
      <c r="Z4" s="5"/>
      <c r="AA4" s="5" t="s">
        <v>24</v>
      </c>
      <c r="AB4" s="5" t="s">
        <v>25</v>
      </c>
      <c r="AC4" s="5"/>
      <c r="AD4" s="5" t="s">
        <v>26</v>
      </c>
      <c r="AE4" s="5" t="s">
        <v>27</v>
      </c>
      <c r="AF4" s="5"/>
      <c r="AG4" s="5" t="s">
        <v>28</v>
      </c>
      <c r="AH4" s="5" t="s">
        <v>29</v>
      </c>
      <c r="AI4" s="5"/>
      <c r="AJ4" s="5" t="s">
        <v>30</v>
      </c>
      <c r="AK4" s="5" t="s">
        <v>31</v>
      </c>
      <c r="AL4" s="5"/>
    </row>
    <row r="5" spans="1:43" ht="15" thickBot="1" x14ac:dyDescent="0.4">
      <c r="C5" s="60" t="s">
        <v>32</v>
      </c>
      <c r="D5" s="61"/>
      <c r="E5" s="62"/>
      <c r="F5" s="51" t="s">
        <v>33</v>
      </c>
      <c r="G5" s="52"/>
      <c r="H5" s="53"/>
      <c r="I5" s="51" t="s">
        <v>34</v>
      </c>
      <c r="J5" s="52"/>
      <c r="K5" s="53"/>
      <c r="L5" s="51" t="s">
        <v>35</v>
      </c>
      <c r="M5" s="52"/>
      <c r="N5" s="53"/>
      <c r="O5" s="51" t="s">
        <v>36</v>
      </c>
      <c r="P5" s="52"/>
      <c r="Q5" s="53"/>
      <c r="R5" s="51" t="s">
        <v>37</v>
      </c>
      <c r="S5" s="52"/>
      <c r="T5" s="53"/>
      <c r="U5" s="51" t="s">
        <v>38</v>
      </c>
      <c r="V5" s="52"/>
      <c r="W5" s="53"/>
      <c r="X5" s="51" t="s">
        <v>39</v>
      </c>
      <c r="Y5" s="52"/>
      <c r="Z5" s="53"/>
      <c r="AA5" s="51" t="s">
        <v>40</v>
      </c>
      <c r="AB5" s="52"/>
      <c r="AC5" s="53"/>
      <c r="AD5" s="51" t="s">
        <v>41</v>
      </c>
      <c r="AE5" s="52"/>
      <c r="AF5" s="53"/>
      <c r="AG5" s="54" t="s">
        <v>42</v>
      </c>
      <c r="AH5" s="55"/>
      <c r="AI5" s="56"/>
      <c r="AJ5" s="57" t="s">
        <v>43</v>
      </c>
      <c r="AK5" s="58"/>
      <c r="AL5" s="59"/>
      <c r="AM5" s="48" t="s">
        <v>44</v>
      </c>
      <c r="AN5" s="50"/>
      <c r="AO5" s="50"/>
      <c r="AP5" s="50"/>
      <c r="AQ5" s="49"/>
    </row>
    <row r="6" spans="1:43" ht="29" x14ac:dyDescent="0.35">
      <c r="C6" s="39" t="s">
        <v>45</v>
      </c>
      <c r="D6" s="40" t="s">
        <v>46</v>
      </c>
      <c r="E6" s="40" t="s">
        <v>47</v>
      </c>
      <c r="F6" s="13" t="s">
        <v>45</v>
      </c>
      <c r="G6" s="14" t="s">
        <v>46</v>
      </c>
      <c r="H6" s="14" t="str">
        <f t="shared" ref="H6:T6" si="0">E6</f>
        <v>YoY (%)</v>
      </c>
      <c r="I6" s="13" t="s">
        <v>45</v>
      </c>
      <c r="J6" s="14" t="s">
        <v>46</v>
      </c>
      <c r="K6" s="14" t="str">
        <f t="shared" ref="K6" si="1">H6</f>
        <v>YoY (%)</v>
      </c>
      <c r="L6" s="13" t="s">
        <v>45</v>
      </c>
      <c r="M6" s="14" t="s">
        <v>46</v>
      </c>
      <c r="N6" s="14" t="str">
        <f t="shared" ref="N6" si="2">K6</f>
        <v>YoY (%)</v>
      </c>
      <c r="O6" s="13" t="s">
        <v>45</v>
      </c>
      <c r="P6" s="14" t="s">
        <v>46</v>
      </c>
      <c r="Q6" s="14" t="str">
        <f t="shared" si="0"/>
        <v>YoY (%)</v>
      </c>
      <c r="R6" s="13" t="s">
        <v>45</v>
      </c>
      <c r="S6" s="14" t="s">
        <v>46</v>
      </c>
      <c r="T6" s="14" t="str">
        <f t="shared" si="0"/>
        <v>YoY (%)</v>
      </c>
      <c r="U6" s="13" t="s">
        <v>45</v>
      </c>
      <c r="V6" s="14" t="s">
        <v>46</v>
      </c>
      <c r="W6" s="14" t="str">
        <f t="shared" ref="W6" si="3">T6</f>
        <v>YoY (%)</v>
      </c>
      <c r="X6" s="13" t="s">
        <v>45</v>
      </c>
      <c r="Y6" s="14" t="s">
        <v>46</v>
      </c>
      <c r="Z6" s="14" t="str">
        <f t="shared" ref="Z6" si="4">W6</f>
        <v>YoY (%)</v>
      </c>
      <c r="AA6" s="13" t="s">
        <v>45</v>
      </c>
      <c r="AB6" s="14" t="s">
        <v>46</v>
      </c>
      <c r="AC6" s="14" t="str">
        <f t="shared" ref="AC6" si="5">Z6</f>
        <v>YoY (%)</v>
      </c>
      <c r="AD6" s="13" t="s">
        <v>45</v>
      </c>
      <c r="AE6" s="14" t="s">
        <v>46</v>
      </c>
      <c r="AF6" s="14" t="str">
        <f t="shared" ref="AF6" si="6">AC6</f>
        <v>YoY (%)</v>
      </c>
      <c r="AG6" s="13" t="s">
        <v>45</v>
      </c>
      <c r="AH6" s="14" t="s">
        <v>46</v>
      </c>
      <c r="AI6" s="35" t="str">
        <f t="shared" ref="AI6:AL6" si="7">AF6</f>
        <v>YoY (%)</v>
      </c>
      <c r="AJ6" s="33" t="str">
        <f t="shared" si="7"/>
        <v>REAL 2020 SHIPPED</v>
      </c>
      <c r="AK6" s="10" t="str">
        <f t="shared" si="7"/>
        <v>2019 SHIPPED</v>
      </c>
      <c r="AL6" s="10" t="str">
        <f t="shared" si="7"/>
        <v>YoY (%)</v>
      </c>
      <c r="AM6" s="28" t="s">
        <v>48</v>
      </c>
      <c r="AN6" s="29" t="str">
        <f t="shared" ref="AN6:AO6" si="8">AK6</f>
        <v>2019 SHIPPED</v>
      </c>
      <c r="AO6" s="29" t="str">
        <f t="shared" si="8"/>
        <v>YoY (%)</v>
      </c>
      <c r="AP6" s="29" t="s">
        <v>49</v>
      </c>
      <c r="AQ6" s="29" t="s">
        <v>50</v>
      </c>
    </row>
    <row r="7" spans="1:43" x14ac:dyDescent="0.35">
      <c r="A7" s="23" t="s">
        <v>51</v>
      </c>
      <c r="B7" s="9"/>
      <c r="C7" s="41">
        <f>IFERROR(VLOOKUP($A7,'TD SOP+PROFORM'!$A$5:$AD$750,MATCH(C$4,'TD SOP+PROFORM'!$B$2:$AD$2,0)+1,0),"")</f>
        <v>17466.45</v>
      </c>
      <c r="D7" s="42" t="str">
        <f>IFERROR(VLOOKUP($A7,'TD SOP+PROFORM'!$A$5:$AD$750,MATCH(D$4,'TD SOP+PROFORM'!$B$2:$AD$2,0)+1,0),"")</f>
        <v/>
      </c>
      <c r="E7" s="43" t="str">
        <f>IFERROR(C7/D7-1,"")</f>
        <v/>
      </c>
      <c r="F7" s="17">
        <f>IFERROR(VLOOKUP($A7,'TD SOP+PROFORM'!$A$5:$AD$750,MATCH(F$4,'TD SOP+PROFORM'!$B$2:$AD$2,0)+1,0),"")</f>
        <v>7111</v>
      </c>
      <c r="G7" s="18" t="str">
        <f>IFERROR(VLOOKUP($A7,'TD SOP+PROFORM'!$A$5:$AD$750,MATCH(G$4,'TD SOP+PROFORM'!$B$2:$AD$2,0)+1,0),"")</f>
        <v/>
      </c>
      <c r="H7" s="15" t="str">
        <f>IFERROR(F7/G7-1,"")</f>
        <v/>
      </c>
      <c r="I7" s="17">
        <f>IFERROR(VLOOKUP($A7,'TD SOP+PROFORM'!$A$5:$AD$750,MATCH(I$4,'TD SOP+PROFORM'!$B$2:$AD$2,0)+1,0),"")</f>
        <v>1144</v>
      </c>
      <c r="J7" s="18" t="str">
        <f>IFERROR(VLOOKUP($A7,'TD SOP+PROFORM'!$A$5:$AD$750,MATCH(J$4,'TD SOP+PROFORM'!$B$2:$AD$2,0)+1,0),"")</f>
        <v/>
      </c>
      <c r="K7" s="15" t="str">
        <f>IFERROR(I7/J7-1,"")</f>
        <v/>
      </c>
      <c r="L7" s="17" t="str">
        <f>IFERROR(VLOOKUP($A7,'TD SOP+PROFORM'!$A$5:$AD$750,MATCH(L$4,'TD SOP+PROFORM'!$B$2:$AD$2,0)+1,0),"")</f>
        <v/>
      </c>
      <c r="M7" s="18" t="str">
        <f>IFERROR(VLOOKUP($A7,'TD SOP+PROFORM'!$A$5:$AD$750,MATCH(M$4,'TD SOP+PROFORM'!$B$2:$AD$2,0)+1,0),"")</f>
        <v/>
      </c>
      <c r="N7" s="15" t="str">
        <f>IFERROR(L7/M7-1,"")</f>
        <v/>
      </c>
      <c r="O7" s="17">
        <f>IFERROR(VLOOKUP($A7,'TD SOP+PROFORM'!$A$5:$AD$750,MATCH(O$4,'TD SOP+PROFORM'!$B$2:$AD$2,0)+1,0),0)+IFERROR(VLOOKUP($A7,'TD SOP+PROFORM'!$A$5:$AD$750,MATCH(O$2,'TD SOP+PROFORM'!$B$2:$AD$2,0)+1,0),0)</f>
        <v>0</v>
      </c>
      <c r="P7" s="18" t="str">
        <f>IFERROR(VLOOKUP($A7,'TD SOP+PROFORM'!$A$5:$AD$750,MATCH(P$4,'TD SOP+PROFORM'!$B$2:$AD$2,0)+1,0),"")</f>
        <v/>
      </c>
      <c r="Q7" s="15" t="str">
        <f>IFERROR(O7/P7-1,"")</f>
        <v/>
      </c>
      <c r="R7" s="17">
        <f>IFERROR(VLOOKUP($A7,'TD SOP+PROFORM'!$A$5:$AD$750,MATCH(R$4,'TD SOP+PROFORM'!$B$2:$AD$2,0)+1,0),0)+IFERROR(VLOOKUP($A7,'TD SOP+PROFORM'!$A$5:$AD$750,MATCH(R$2,'TD SOP+PROFORM'!$B$2:$AD$2,0)+1,0),0)</f>
        <v>0</v>
      </c>
      <c r="S7" s="18" t="str">
        <f>IFERROR(VLOOKUP($A7,'TD SOP+PROFORM'!$A$5:$AD$750,MATCH(S$4,'TD SOP+PROFORM'!$B$2:$AD$2,0)+1,0),"")</f>
        <v/>
      </c>
      <c r="T7" s="15" t="str">
        <f>IFERROR(R7/S7-1,"")</f>
        <v/>
      </c>
      <c r="U7" s="17">
        <f>IFERROR(VLOOKUP($A7,'TD SOP+PROFORM'!$A$5:$AD$750,MATCH(U$4,'TD SOP+PROFORM'!$B$2:$AD$2,0)+1,0),0)+IFERROR(VLOOKUP($A7,'TD SOP+PROFORM'!$A$5:$AD$750,MATCH(U$2,'TD SOP+PROFORM'!$B$2:$AD$2,0)+1,0),0)</f>
        <v>34720.400000000001</v>
      </c>
      <c r="V7" s="18" t="str">
        <f>IFERROR(VLOOKUP($A7,'TD SOP+PROFORM'!$A$5:$AD$750,MATCH(V$4,'TD SOP+PROFORM'!$B$2:$AD$2,0)+1,0),"")</f>
        <v/>
      </c>
      <c r="W7" s="15" t="str">
        <f>IFERROR(U7/V7-1,"")</f>
        <v/>
      </c>
      <c r="X7" s="17">
        <f>IFERROR(VLOOKUP($A7,'TD SOP+PROFORM'!$A$5:$AD$750,MATCH(X$4,'TD SOP+PROFORM'!$B$2:$AD$2,0)+1,0),0)+IFERROR(VLOOKUP($A7,'TD SOP+PROFORM'!$A$5:$AD$750,MATCH(X$2,'TD SOP+PROFORM'!$B$2:$AD$2,0)+1,0),0)</f>
        <v>12827</v>
      </c>
      <c r="Y7" s="18" t="str">
        <f>IFERROR(VLOOKUP($A7,'TD SOP+PROFORM'!$A$5:$AD$750,MATCH(Y$4,'TD SOP+PROFORM'!$B$2:$AD$2,0)+1,0),"")</f>
        <v/>
      </c>
      <c r="Z7" s="15" t="str">
        <f>IFERROR(X7/Y7-1,"")</f>
        <v/>
      </c>
      <c r="AA7" s="17">
        <f>IFERROR(VLOOKUP($A7,'TD SOP+PROFORM'!$A$5:$AD$750,MATCH(AA$4,'TD SOP+PROFORM'!$B$2:$AD$2,0)+1,0),0)+IFERROR(VLOOKUP($A7,'TD SOP+PROFORM'!$A$5:$AD$750,MATCH(AA$2,'TD SOP+PROFORM'!$B$2:$AD$2,0)+1,0),0)</f>
        <v>19644.5</v>
      </c>
      <c r="AB7" s="18" t="str">
        <f>IFERROR(VLOOKUP($A7,'TD SOP+PROFORM'!$A$5:$AD$750,MATCH(AB$4,'TD SOP+PROFORM'!$B$2:$AD$2,0)+1,0),"")</f>
        <v/>
      </c>
      <c r="AC7" s="15" t="str">
        <f>IFERROR(AA7/AB7-1,"")</f>
        <v/>
      </c>
      <c r="AD7" s="17">
        <f>IFERROR(VLOOKUP($A7,'TD SOP+PROFORM'!$A$5:$AD$750,MATCH(AD$4,'TD SOP+PROFORM'!$B$2:$AD$2,0)+1,0),0)+IFERROR(VLOOKUP($A7,'TD SOP+PROFORM'!$A$5:$AD$750,MATCH(AD$2,'TD SOP+PROFORM'!$B$2:$AD$2,0)+1,0),0)</f>
        <v>15216</v>
      </c>
      <c r="AE7" s="18" t="str">
        <f>IFERROR(VLOOKUP($A7,'TD SOP+PROFORM'!$A$5:$AD$750,MATCH(AE$4,'TD SOP+PROFORM'!$B$2:$AD$2,0)+1,0),"")</f>
        <v/>
      </c>
      <c r="AF7" s="15" t="str">
        <f>IFERROR(AD7/AE7-1,"")</f>
        <v/>
      </c>
      <c r="AG7" s="36">
        <f>IFERROR(VLOOKUP($A7,'TD SOP+PROFORM'!$A$5:$AD$750,MATCH(AG$4,'TD SOP+PROFORM'!$B$2:$AD$2,0)+1,0),0)+IFERROR(VLOOKUP($A7,'TD SOP+PROFORM'!$A$5:$AD$750,MATCH(AG$2,'TD SOP+PROFORM'!$B$2:$AD$2,0)+1,0),0)</f>
        <v>0</v>
      </c>
      <c r="AH7" s="37" t="str">
        <f>IFERROR(VLOOKUP($A7,'TD SOP+PROFORM'!$A$5:$AD$750,MATCH(AH$4,'TD SOP+PROFORM'!$B$2:$AD$2,0)+1,0),"")</f>
        <v/>
      </c>
      <c r="AI7" s="38" t="str">
        <f>IFERROR(AG7/AH7-1,"")</f>
        <v/>
      </c>
      <c r="AJ7" s="21">
        <f>IFERROR(VLOOKUP($A7,'TD SOP+PROFORM'!$A$5:$AD$750,MATCH(AJ$4,'TD SOP+PROFORM'!$B$2:$AD$2,0)+1,0),0)+IFERROR(VLOOKUP($A7,'TD SOP+PROFORM'!$A$5:$AD$750,MATCH(AJ$2,'TD SOP+PROFORM'!$B$2:$AD$2,0)+1,0),0)</f>
        <v>0</v>
      </c>
      <c r="AK7" s="22" t="str">
        <f>IFERROR(VLOOKUP($A7,'TD SOP+PROFORM'!$A$5:$AD$750,MATCH(AK$4,'TD SOP+PROFORM'!$B$2:$AD$2,0)+1,0),"")</f>
        <v/>
      </c>
      <c r="AL7" s="6" t="str">
        <f>IFERROR(AJ7/AK7-1,"")</f>
        <v/>
      </c>
      <c r="AM7" s="34">
        <f>SUM(C7,F7,I7,L7,O7,R7,U7,X7,AA7,AD7,AG7,AJ7)</f>
        <v>108129.35</v>
      </c>
      <c r="AN7" s="30">
        <f>SUM(D7,G7,J7,M7,P7,S7,V7,Y7,AB7,AE7,AH7,AK7)</f>
        <v>0</v>
      </c>
      <c r="AO7" s="31" t="str">
        <f>IFERROR(AM7/AN7-1,"")</f>
        <v/>
      </c>
      <c r="AP7" s="32">
        <v>11500000</v>
      </c>
      <c r="AQ7" s="31">
        <f>AM7/AP7</f>
        <v>9.4025521739130435E-3</v>
      </c>
    </row>
    <row r="8" spans="1:43" x14ac:dyDescent="0.35">
      <c r="A8" s="16" t="s">
        <v>52</v>
      </c>
      <c r="B8" s="16"/>
      <c r="C8" s="19"/>
      <c r="D8" s="19"/>
      <c r="E8" s="11"/>
      <c r="F8" s="19"/>
      <c r="G8" s="19"/>
      <c r="H8" s="11"/>
      <c r="I8" s="19"/>
      <c r="J8" s="19"/>
      <c r="K8" s="11"/>
      <c r="L8" s="19"/>
      <c r="M8" s="19"/>
      <c r="N8" s="11"/>
      <c r="O8" s="19"/>
      <c r="P8" s="19"/>
      <c r="Q8" s="11"/>
      <c r="R8" s="19"/>
      <c r="S8" s="19"/>
      <c r="T8" s="11"/>
      <c r="U8" s="19"/>
      <c r="V8" s="19"/>
      <c r="W8" s="11"/>
      <c r="X8" s="19"/>
      <c r="Y8" s="19"/>
      <c r="Z8" s="11"/>
      <c r="AA8" s="19"/>
      <c r="AB8" s="19"/>
      <c r="AC8" s="11"/>
      <c r="AD8" s="19"/>
      <c r="AE8" s="19"/>
      <c r="AF8" s="11"/>
      <c r="AG8" s="19"/>
      <c r="AH8" s="19"/>
      <c r="AI8" s="11"/>
      <c r="AJ8" s="19"/>
      <c r="AK8" s="19"/>
      <c r="AL8" s="11"/>
      <c r="AM8" s="11"/>
      <c r="AN8" s="11"/>
      <c r="AO8" s="11"/>
      <c r="AP8" s="11"/>
      <c r="AQ8" s="11"/>
    </row>
    <row r="9" spans="1:43" x14ac:dyDescent="0.35">
      <c r="A9" s="24" t="str">
        <f>IF(AND('TD SOP+PROFORM'!A6&lt;&gt;"",'TD SOP+PROFORM'!A6&lt;&gt;"TOTAL"),'TD SOP+PROFORM'!A6,0)</f>
        <v>SOUTH MOON UNDER</v>
      </c>
      <c r="C9" s="25">
        <f>IFERROR(VLOOKUP($A9,'TD SOP+PROFORM'!$A$5:$AD$750,MATCH(C$4,'TD SOP+PROFORM'!$B$2:$AT$2,0)+1,0),"")</f>
        <v>0</v>
      </c>
      <c r="D9" s="25" t="str">
        <f>IFERROR(VLOOKUP($A9,'TD SOP+PROFORM'!$A$5:$AD$750,MATCH(D$4,'TD SOP+PROFORM'!$B$2:$AT$2,0)+1,0),"")</f>
        <v/>
      </c>
      <c r="E9" s="26" t="str">
        <f t="shared" ref="E9:E72" si="9">IFERROR(C9/D9-1,"")</f>
        <v/>
      </c>
      <c r="F9" s="25">
        <f>IFERROR(VLOOKUP($A9,'TD SOP+PROFORM'!$A$5:$AD$750,MATCH(F$4,'TD SOP+PROFORM'!$B$2:$AT$2,0)+1,0),"")</f>
        <v>0</v>
      </c>
      <c r="G9" s="25" t="str">
        <f>IFERROR(VLOOKUP($A9,'TD SOP+PROFORM'!$A$5:$AD$750,MATCH(G$4,'TD SOP+PROFORM'!$B$2:$AT$2,0)+1,0),"")</f>
        <v/>
      </c>
      <c r="H9" s="26" t="str">
        <f t="shared" ref="H9:H72" si="10">IFERROR(F9/G9-1,"")</f>
        <v/>
      </c>
      <c r="I9" s="25">
        <f>IFERROR(VLOOKUP($A9,'TD SOP+PROFORM'!$A$5:$AD$750,MATCH(I$4,'TD SOP+PROFORM'!$B$2:$AT$2,0)+1,0),"")</f>
        <v>0</v>
      </c>
      <c r="J9" s="25" t="str">
        <f>IFERROR(VLOOKUP($A9,'TD SOP+PROFORM'!$A$5:$AD$750,MATCH(J$4,'TD SOP+PROFORM'!$B$2:$AT$2,0)+1,0),"")</f>
        <v/>
      </c>
      <c r="K9" s="26" t="str">
        <f t="shared" ref="K9:K72" si="11">IFERROR(I9/J9-1,"")</f>
        <v/>
      </c>
      <c r="L9" s="25" t="str">
        <f>IFERROR(VLOOKUP($A9,'TD SOP+PROFORM'!$A$5:$AD$750,MATCH(L$4,'TD SOP+PROFORM'!$B$2:$AT$2,0)+1,0),"")</f>
        <v/>
      </c>
      <c r="M9" s="25" t="str">
        <f>IFERROR(VLOOKUP($A9,'TD SOP+PROFORM'!$A$5:$AD$750,MATCH(M$4,'TD SOP+PROFORM'!$B$2:$AT$2,0)+1,0),"")</f>
        <v/>
      </c>
      <c r="N9" s="26" t="str">
        <f t="shared" ref="N9:N72" si="12">IFERROR(L9/M9-1,"")</f>
        <v/>
      </c>
      <c r="O9" s="25">
        <f>IFERROR(VLOOKUP($A9,'TD SOP+PROFORM'!$A$5:$AD$750,MATCH(O$4,'TD SOP+PROFORM'!$B$2:$AD$2,0)+1,0),0)+IFERROR(VLOOKUP($A9,'TD SOP+PROFORM'!$A$5:$AD$750,MATCH(O$2,'TD SOP+PROFORM'!$B$2:$AD$2,0)+1,0),0)</f>
        <v>0</v>
      </c>
      <c r="P9" s="25">
        <f>IFERROR(VLOOKUP($A9,'TD SOP+PROFORM'!$A$5:$AD$750,MATCH(P$4,'TD SOP+PROFORM'!$B$2:$AD$2,0)+1,0),0)+IFERROR(VLOOKUP($A9,'TD SOP+PROFORM'!$A$5:$AD$750,MATCH(P$2,'TD SOP+PROFORM'!$B$2:$AD$2,0)+1,0),0)</f>
        <v>0</v>
      </c>
      <c r="Q9" s="26" t="str">
        <f t="shared" ref="Q9:Q72" si="13">IFERROR(O9/P9-1,"")</f>
        <v/>
      </c>
      <c r="R9" s="25">
        <f>IFERROR(VLOOKUP($A9,'TD SOP+PROFORM'!$A$5:$AD$750,MATCH(R$4,'TD SOP+PROFORM'!$B$2:$AD$2,0)+1,0),0)+IFERROR(VLOOKUP($A9,'TD SOP+PROFORM'!$A$5:$AD$750,MATCH(R$2,'TD SOP+PROFORM'!$B$2:$AD$2,0)+1,0),0)</f>
        <v>0</v>
      </c>
      <c r="S9" s="25">
        <f>IFERROR(VLOOKUP($A9,'TD SOP+PROFORM'!$A$5:$AD$750,MATCH(S$4,'TD SOP+PROFORM'!$B$2:$AD$2,0)+1,0),0)+IFERROR(VLOOKUP($A9,'TD SOP+PROFORM'!$A$5:$AD$750,MATCH(S$2,'TD SOP+PROFORM'!$B$2:$AD$2,0)+1,0),0)</f>
        <v>0</v>
      </c>
      <c r="T9" s="26" t="str">
        <f t="shared" ref="T9:T72" si="14">IFERROR(R9/S9-1,"")</f>
        <v/>
      </c>
      <c r="U9" s="25">
        <f>IFERROR(VLOOKUP($A9,'TD SOP+PROFORM'!$A$5:$AD$750,MATCH(U$4,'TD SOP+PROFORM'!$B$2:$AD$2,0)+1,0),0)+IFERROR(VLOOKUP($A9,'TD SOP+PROFORM'!$A$5:$AD$750,MATCH(U$2,'TD SOP+PROFORM'!$B$2:$AD$2,0)+1,0),0)</f>
        <v>20748</v>
      </c>
      <c r="V9" s="25">
        <f>IFERROR(VLOOKUP($A9,'TD SOP+PROFORM'!$A$5:$AD$750,MATCH(V$4,'TD SOP+PROFORM'!$B$2:$AD$2,0)+1,0),0)+IFERROR(VLOOKUP($A9,'TD SOP+PROFORM'!$A$5:$AD$750,MATCH(V$2,'TD SOP+PROFORM'!$B$2:$AD$2,0)+1,0),0)</f>
        <v>0</v>
      </c>
      <c r="W9" s="26" t="str">
        <f t="shared" ref="W9:W72" si="15">IFERROR(U9/V9-1,"")</f>
        <v/>
      </c>
      <c r="X9" s="25">
        <f>IFERROR(VLOOKUP($A9,'TD SOP+PROFORM'!$A$5:$AD$750,MATCH(X$4,'TD SOP+PROFORM'!$B$2:$AD$2,0)+1,0),0)+IFERROR(VLOOKUP($A9,'TD SOP+PROFORM'!$A$5:$AD$750,MATCH(X$2,'TD SOP+PROFORM'!$B$2:$AD$2,0)+1,0),0)</f>
        <v>0</v>
      </c>
      <c r="Y9" s="25">
        <f>IFERROR(VLOOKUP($A9,'TD SOP+PROFORM'!$A$5:$AD$750,MATCH(Y$4,'TD SOP+PROFORM'!$B$2:$AD$2,0)+1,0),0)+IFERROR(VLOOKUP($A9,'TD SOP+PROFORM'!$A$5:$AD$750,MATCH(Y$2,'TD SOP+PROFORM'!$B$2:$AD$2,0)+1,0),0)</f>
        <v>0</v>
      </c>
      <c r="Z9" s="26" t="str">
        <f t="shared" ref="Z9:Z72" si="16">IFERROR(X9/Y9-1,"")</f>
        <v/>
      </c>
      <c r="AA9" s="25">
        <f>IFERROR(VLOOKUP($A9,'TD SOP+PROFORM'!$A$5:$AD$750,MATCH(AA$4,'TD SOP+PROFORM'!$B$2:$AD$2,0)+1,0),0)+IFERROR(VLOOKUP($A9,'TD SOP+PROFORM'!$A$5:$AD$750,MATCH(AA$2,'TD SOP+PROFORM'!$B$2:$AD$2,0)+1,0),0)</f>
        <v>0</v>
      </c>
      <c r="AB9" s="25">
        <f>IFERROR(VLOOKUP($A9,'TD SOP+PROFORM'!$A$5:$AD$750,MATCH(AB$4,'TD SOP+PROFORM'!$B$2:$AD$2,0)+1,0),0)+IFERROR(VLOOKUP($A9,'TD SOP+PROFORM'!$A$5:$AD$750,MATCH(AB$2,'TD SOP+PROFORM'!$B$2:$AD$2,0)+1,0),0)</f>
        <v>0</v>
      </c>
      <c r="AC9" s="26" t="str">
        <f t="shared" ref="AC9:AC72" si="17">IFERROR(AA9/AB9-1,"")</f>
        <v/>
      </c>
      <c r="AD9" s="25">
        <f>IFERROR(VLOOKUP($A9,'TD SOP+PROFORM'!$A$5:$AD$750,MATCH(AD$4,'TD SOP+PROFORM'!$B$2:$AD$2,0)+1,0),0)+IFERROR(VLOOKUP($A9,'TD SOP+PROFORM'!$A$5:$AD$750,MATCH(AD$2,'TD SOP+PROFORM'!$B$2:$AD$2,0)+1,0),0)</f>
        <v>0</v>
      </c>
      <c r="AE9" s="25">
        <f>IFERROR(VLOOKUP($A9,'TD SOP+PROFORM'!$A$5:$AD$750,MATCH(AE$4,'TD SOP+PROFORM'!$B$2:$AD$2,0)+1,0),0)+IFERROR(VLOOKUP($A9,'TD SOP+PROFORM'!$A$5:$AD$750,MATCH(AE$2,'TD SOP+PROFORM'!$B$2:$AD$2,0)+1,0),0)</f>
        <v>0</v>
      </c>
      <c r="AF9" s="26" t="str">
        <f t="shared" ref="AF9:AF72" si="18">IFERROR(AD9/AE9-1,"")</f>
        <v/>
      </c>
      <c r="AG9" s="25">
        <f>IFERROR(VLOOKUP($A9,'TD SOP+PROFORM'!$A$5:$AD$750,MATCH(AG$4,'TD SOP+PROFORM'!$B$2:$AD$2,0)+1,0),0)+IFERROR(VLOOKUP($A9,'TD SOP+PROFORM'!$A$5:$AD$750,MATCH(AG$2,'TD SOP+PROFORM'!$B$2:$AD$2,0)+1,0),0)</f>
        <v>0</v>
      </c>
      <c r="AH9" s="25">
        <f>IFERROR(VLOOKUP($A9,'TD SOP+PROFORM'!$A$5:$AD$750,MATCH(AH$4,'TD SOP+PROFORM'!$B$2:$AD$2,0)+1,0),0)+IFERROR(VLOOKUP($A9,'TD SOP+PROFORM'!$A$5:$AD$750,MATCH(AH$2,'TD SOP+PROFORM'!$B$2:$AD$2,0)+1,0),0)</f>
        <v>0</v>
      </c>
      <c r="AI9" s="26" t="str">
        <f t="shared" ref="AI9:AI72" si="19">IFERROR(AG9/AH9-1,"")</f>
        <v/>
      </c>
      <c r="AJ9" s="25">
        <f>IFERROR(VLOOKUP($A9,'TD SOP+PROFORM'!$A$5:$AD$750,MATCH(AJ$4,'TD SOP+PROFORM'!$B$2:$AD$2,0)+1,0),0)+IFERROR(VLOOKUP($A9,'TD SOP+PROFORM'!$A$5:$AD$750,MATCH(AJ$2,'TD SOP+PROFORM'!$B$2:$AD$2,0)+1,0),0)</f>
        <v>0</v>
      </c>
      <c r="AK9" s="25">
        <f>IFERROR(VLOOKUP($A9,'TD SOP+PROFORM'!$A$5:$AD$750,MATCH(AK$4,'TD SOP+PROFORM'!$B$2:$AD$2,0)+1,0),0)+IFERROR(VLOOKUP($A9,'TD SOP+PROFORM'!$A$5:$AD$750,MATCH(AK$2,'TD SOP+PROFORM'!$B$2:$AD$2,0)+1,0),0)</f>
        <v>0</v>
      </c>
      <c r="AL9" s="26" t="str">
        <f t="shared" ref="AL9:AL72" si="20">IFERROR(AJ9/AK9-1,"")</f>
        <v/>
      </c>
      <c r="AM9" s="25">
        <f>SUM(C9,F9,I9,L9,O9,R9,U9,X9,AA9,AD9,AG9,AJ9)</f>
        <v>20748</v>
      </c>
      <c r="AN9" s="25">
        <f>SUM(D9,G9,J9,M9,P9,S9,V9,Y9,AB9,AE9,AH9,AK9)</f>
        <v>0</v>
      </c>
      <c r="AO9" s="26" t="str">
        <f t="shared" ref="AO9:AO72" si="21">IFERROR(AM9/AN9-1,"")</f>
        <v/>
      </c>
    </row>
    <row r="10" spans="1:43" x14ac:dyDescent="0.35">
      <c r="A10" s="24" t="str">
        <f>IF(AND('TD SOP+PROFORM'!A7&lt;&gt;"",'TD SOP+PROFORM'!A7&lt;&gt;"TOTAL"),'TD SOP+PROFORM'!A7,0)</f>
        <v>BOP LLC</v>
      </c>
      <c r="C10" s="25">
        <f>IFERROR(VLOOKUP($A10,'TD SOP+PROFORM'!$A$5:$AD$750,MATCH(C$4,'TD SOP+PROFORM'!$B$2:$AT$2,0)+1,0),"")</f>
        <v>0</v>
      </c>
      <c r="D10" s="25" t="str">
        <f>IFERROR(VLOOKUP($A10,'TD SOP+PROFORM'!$A$5:$AD$750,MATCH(D$4,'TD SOP+PROFORM'!$B$2:$AT$2,0)+1,0),"")</f>
        <v/>
      </c>
      <c r="E10" s="26" t="str">
        <f t="shared" si="9"/>
        <v/>
      </c>
      <c r="F10" s="25">
        <f>IFERROR(VLOOKUP($A10,'TD SOP+PROFORM'!$A$5:$AD$750,MATCH(F$4,'TD SOP+PROFORM'!$B$2:$AT$2,0)+1,0),"")</f>
        <v>0</v>
      </c>
      <c r="G10" s="25" t="str">
        <f>IFERROR(VLOOKUP($A10,'TD SOP+PROFORM'!$A$5:$AD$750,MATCH(G$4,'TD SOP+PROFORM'!$B$2:$AT$2,0)+1,0),"")</f>
        <v/>
      </c>
      <c r="H10" s="26" t="str">
        <f t="shared" si="10"/>
        <v/>
      </c>
      <c r="I10" s="25">
        <f>IFERROR(VLOOKUP($A10,'TD SOP+PROFORM'!$A$5:$AD$750,MATCH(I$4,'TD SOP+PROFORM'!$B$2:$AT$2,0)+1,0),"")</f>
        <v>0</v>
      </c>
      <c r="J10" s="25" t="str">
        <f>IFERROR(VLOOKUP($A10,'TD SOP+PROFORM'!$A$5:$AD$750,MATCH(J$4,'TD SOP+PROFORM'!$B$2:$AT$2,0)+1,0),"")</f>
        <v/>
      </c>
      <c r="K10" s="26" t="str">
        <f t="shared" si="11"/>
        <v/>
      </c>
      <c r="L10" s="25" t="str">
        <f>IFERROR(VLOOKUP($A10,'TD SOP+PROFORM'!$A$5:$AD$750,MATCH(L$4,'TD SOP+PROFORM'!$B$2:$AT$2,0)+1,0),"")</f>
        <v/>
      </c>
      <c r="M10" s="25" t="str">
        <f>IFERROR(VLOOKUP($A10,'TD SOP+PROFORM'!$A$5:$AD$750,MATCH(M$4,'TD SOP+PROFORM'!$B$2:$AT$2,0)+1,0),"")</f>
        <v/>
      </c>
      <c r="N10" s="26" t="str">
        <f t="shared" si="12"/>
        <v/>
      </c>
      <c r="O10" s="25">
        <f>IFERROR(VLOOKUP($A10,'TD SOP+PROFORM'!$A$5:$AD$750,MATCH(O$4,'TD SOP+PROFORM'!$B$2:$AD$2,0)+1,0),0)+IFERROR(VLOOKUP($A10,'TD SOP+PROFORM'!$A$5:$AD$750,MATCH(O$2,'TD SOP+PROFORM'!$B$2:$AD$2,0)+1,0),0)</f>
        <v>0</v>
      </c>
      <c r="P10" s="25">
        <f>IFERROR(VLOOKUP($A10,'TD SOP+PROFORM'!$A$5:$AD$750,MATCH(P$4,'TD SOP+PROFORM'!$B$2:$AD$2,0)+1,0),0)+IFERROR(VLOOKUP($A10,'TD SOP+PROFORM'!$A$5:$AD$750,MATCH(P$2,'TD SOP+PROFORM'!$B$2:$AD$2,0)+1,0),0)</f>
        <v>0</v>
      </c>
      <c r="Q10" s="26" t="str">
        <f t="shared" si="13"/>
        <v/>
      </c>
      <c r="R10" s="25">
        <f>IFERROR(VLOOKUP($A10,'TD SOP+PROFORM'!$A$5:$AD$750,MATCH(R$4,'TD SOP+PROFORM'!$B$2:$AD$2,0)+1,0),0)+IFERROR(VLOOKUP($A10,'TD SOP+PROFORM'!$A$5:$AD$750,MATCH(R$2,'TD SOP+PROFORM'!$B$2:$AD$2,0)+1,0),0)</f>
        <v>0</v>
      </c>
      <c r="S10" s="25">
        <f>IFERROR(VLOOKUP($A10,'TD SOP+PROFORM'!$A$5:$AD$750,MATCH(S$4,'TD SOP+PROFORM'!$B$2:$AD$2,0)+1,0),0)+IFERROR(VLOOKUP($A10,'TD SOP+PROFORM'!$A$5:$AD$750,MATCH(S$2,'TD SOP+PROFORM'!$B$2:$AD$2,0)+1,0),0)</f>
        <v>0</v>
      </c>
      <c r="T10" s="26" t="str">
        <f t="shared" si="14"/>
        <v/>
      </c>
      <c r="U10" s="25">
        <f>IFERROR(VLOOKUP($A10,'TD SOP+PROFORM'!$A$5:$AD$750,MATCH(U$4,'TD SOP+PROFORM'!$B$2:$AD$2,0)+1,0),0)+IFERROR(VLOOKUP($A10,'TD SOP+PROFORM'!$A$5:$AD$750,MATCH(U$2,'TD SOP+PROFORM'!$B$2:$AD$2,0)+1,0),0)</f>
        <v>7562.4</v>
      </c>
      <c r="V10" s="25">
        <f>IFERROR(VLOOKUP($A10,'TD SOP+PROFORM'!$A$5:$AD$750,MATCH(V$4,'TD SOP+PROFORM'!$B$2:$AD$2,0)+1,0),0)+IFERROR(VLOOKUP($A10,'TD SOP+PROFORM'!$A$5:$AD$750,MATCH(V$2,'TD SOP+PROFORM'!$B$2:$AD$2,0)+1,0),0)</f>
        <v>0</v>
      </c>
      <c r="W10" s="26" t="str">
        <f t="shared" si="15"/>
        <v/>
      </c>
      <c r="X10" s="25">
        <f>IFERROR(VLOOKUP($A10,'TD SOP+PROFORM'!$A$5:$AD$750,MATCH(X$4,'TD SOP+PROFORM'!$B$2:$AD$2,0)+1,0),0)+IFERROR(VLOOKUP($A10,'TD SOP+PROFORM'!$A$5:$AD$750,MATCH(X$2,'TD SOP+PROFORM'!$B$2:$AD$2,0)+1,0),0)</f>
        <v>0</v>
      </c>
      <c r="Y10" s="25">
        <f>IFERROR(VLOOKUP($A10,'TD SOP+PROFORM'!$A$5:$AD$750,MATCH(Y$4,'TD SOP+PROFORM'!$B$2:$AD$2,0)+1,0),0)+IFERROR(VLOOKUP($A10,'TD SOP+PROFORM'!$A$5:$AD$750,MATCH(Y$2,'TD SOP+PROFORM'!$B$2:$AD$2,0)+1,0),0)</f>
        <v>0</v>
      </c>
      <c r="Z10" s="26" t="str">
        <f t="shared" si="16"/>
        <v/>
      </c>
      <c r="AA10" s="25">
        <f>IFERROR(VLOOKUP($A10,'TD SOP+PROFORM'!$A$5:$AD$750,MATCH(AA$4,'TD SOP+PROFORM'!$B$2:$AD$2,0)+1,0),0)+IFERROR(VLOOKUP($A10,'TD SOP+PROFORM'!$A$5:$AD$750,MATCH(AA$2,'TD SOP+PROFORM'!$B$2:$AD$2,0)+1,0),0)</f>
        <v>0</v>
      </c>
      <c r="AB10" s="25">
        <f>IFERROR(VLOOKUP($A10,'TD SOP+PROFORM'!$A$5:$AD$750,MATCH(AB$4,'TD SOP+PROFORM'!$B$2:$AD$2,0)+1,0),0)+IFERROR(VLOOKUP($A10,'TD SOP+PROFORM'!$A$5:$AD$750,MATCH(AB$2,'TD SOP+PROFORM'!$B$2:$AD$2,0)+1,0),0)</f>
        <v>0</v>
      </c>
      <c r="AC10" s="26" t="str">
        <f t="shared" si="17"/>
        <v/>
      </c>
      <c r="AD10" s="25">
        <f>IFERROR(VLOOKUP($A10,'TD SOP+PROFORM'!$A$5:$AD$750,MATCH(AD$4,'TD SOP+PROFORM'!$B$2:$AD$2,0)+1,0),0)+IFERROR(VLOOKUP($A10,'TD SOP+PROFORM'!$A$5:$AD$750,MATCH(AD$2,'TD SOP+PROFORM'!$B$2:$AD$2,0)+1,0),0)</f>
        <v>0</v>
      </c>
      <c r="AE10" s="25">
        <f>IFERROR(VLOOKUP($A10,'TD SOP+PROFORM'!$A$5:$AD$750,MATCH(AE$4,'TD SOP+PROFORM'!$B$2:$AD$2,0)+1,0),0)+IFERROR(VLOOKUP($A10,'TD SOP+PROFORM'!$A$5:$AD$750,MATCH(AE$2,'TD SOP+PROFORM'!$B$2:$AD$2,0)+1,0),0)</f>
        <v>0</v>
      </c>
      <c r="AF10" s="26" t="str">
        <f t="shared" si="18"/>
        <v/>
      </c>
      <c r="AG10" s="25">
        <f>IFERROR(VLOOKUP($A10,'TD SOP+PROFORM'!$A$5:$AD$750,MATCH(AG$4,'TD SOP+PROFORM'!$B$2:$AD$2,0)+1,0),0)+IFERROR(VLOOKUP($A10,'TD SOP+PROFORM'!$A$5:$AD$750,MATCH(AG$2,'TD SOP+PROFORM'!$B$2:$AD$2,0)+1,0),0)</f>
        <v>0</v>
      </c>
      <c r="AH10" s="25">
        <f>IFERROR(VLOOKUP($A10,'TD SOP+PROFORM'!$A$5:$AD$750,MATCH(AH$4,'TD SOP+PROFORM'!$B$2:$AD$2,0)+1,0),0)+IFERROR(VLOOKUP($A10,'TD SOP+PROFORM'!$A$5:$AD$750,MATCH(AH$2,'TD SOP+PROFORM'!$B$2:$AD$2,0)+1,0),0)</f>
        <v>0</v>
      </c>
      <c r="AI10" s="26" t="str">
        <f t="shared" si="19"/>
        <v/>
      </c>
      <c r="AJ10" s="25">
        <f>IFERROR(VLOOKUP($A10,'TD SOP+PROFORM'!$A$5:$AD$750,MATCH(AJ$4,'TD SOP+PROFORM'!$B$2:$AD$2,0)+1,0),0)+IFERROR(VLOOKUP($A10,'TD SOP+PROFORM'!$A$5:$AD$750,MATCH(AJ$2,'TD SOP+PROFORM'!$B$2:$AD$2,0)+1,0),0)</f>
        <v>0</v>
      </c>
      <c r="AK10" s="25">
        <f>IFERROR(VLOOKUP($A10,'TD SOP+PROFORM'!$A$5:$AD$750,MATCH(AK$4,'TD SOP+PROFORM'!$B$2:$AD$2,0)+1,0),0)+IFERROR(VLOOKUP($A10,'TD SOP+PROFORM'!$A$5:$AD$750,MATCH(AK$2,'TD SOP+PROFORM'!$B$2:$AD$2,0)+1,0),0)</f>
        <v>0</v>
      </c>
      <c r="AL10" s="26" t="str">
        <f t="shared" si="20"/>
        <v/>
      </c>
      <c r="AM10" s="25">
        <f t="shared" ref="AM10:AN73" si="22">SUM(C10,F10,I10,L10,O10,R10,U10,X10,AA10,AD10,AG10,AJ10)</f>
        <v>7562.4</v>
      </c>
      <c r="AN10" s="25">
        <f t="shared" si="22"/>
        <v>0</v>
      </c>
      <c r="AO10" s="26" t="str">
        <f t="shared" si="21"/>
        <v/>
      </c>
    </row>
    <row r="11" spans="1:43" x14ac:dyDescent="0.35">
      <c r="A11" s="24" t="str">
        <f>IF(AND('TD SOP+PROFORM'!A8&lt;&gt;"",'TD SOP+PROFORM'!A8&lt;&gt;"TOTAL"),'TD SOP+PROFORM'!A8,0)</f>
        <v>GARNET HILL INC</v>
      </c>
      <c r="C11" s="25">
        <f>IFERROR(VLOOKUP($A11,'TD SOP+PROFORM'!$A$5:$AD$750,MATCH(C$4,'TD SOP+PROFORM'!$B$2:$AT$2,0)+1,0),"")</f>
        <v>0</v>
      </c>
      <c r="D11" s="25" t="str">
        <f>IFERROR(VLOOKUP($A11,'TD SOP+PROFORM'!$A$5:$AD$750,MATCH(D$4,'TD SOP+PROFORM'!$B$2:$AT$2,0)+1,0),"")</f>
        <v/>
      </c>
      <c r="E11" s="26" t="str">
        <f t="shared" si="9"/>
        <v/>
      </c>
      <c r="F11" s="25">
        <f>IFERROR(VLOOKUP($A11,'TD SOP+PROFORM'!$A$5:$AD$750,MATCH(F$4,'TD SOP+PROFORM'!$B$2:$AT$2,0)+1,0),"")</f>
        <v>0</v>
      </c>
      <c r="G11" s="25" t="str">
        <f>IFERROR(VLOOKUP($A11,'TD SOP+PROFORM'!$A$5:$AD$750,MATCH(G$4,'TD SOP+PROFORM'!$B$2:$AT$2,0)+1,0),"")</f>
        <v/>
      </c>
      <c r="H11" s="26" t="str">
        <f t="shared" si="10"/>
        <v/>
      </c>
      <c r="I11" s="25">
        <f>IFERROR(VLOOKUP($A11,'TD SOP+PROFORM'!$A$5:$AD$750,MATCH(I$4,'TD SOP+PROFORM'!$B$2:$AT$2,0)+1,0),"")</f>
        <v>0</v>
      </c>
      <c r="J11" s="25" t="str">
        <f>IFERROR(VLOOKUP($A11,'TD SOP+PROFORM'!$A$5:$AD$750,MATCH(J$4,'TD SOP+PROFORM'!$B$2:$AT$2,0)+1,0),"")</f>
        <v/>
      </c>
      <c r="K11" s="26" t="str">
        <f t="shared" si="11"/>
        <v/>
      </c>
      <c r="L11" s="25" t="str">
        <f>IFERROR(VLOOKUP($A11,'TD SOP+PROFORM'!$A$5:$AD$750,MATCH(L$4,'TD SOP+PROFORM'!$B$2:$AT$2,0)+1,0),"")</f>
        <v/>
      </c>
      <c r="M11" s="25" t="str">
        <f>IFERROR(VLOOKUP($A11,'TD SOP+PROFORM'!$A$5:$AD$750,MATCH(M$4,'TD SOP+PROFORM'!$B$2:$AT$2,0)+1,0),"")</f>
        <v/>
      </c>
      <c r="N11" s="26" t="str">
        <f t="shared" si="12"/>
        <v/>
      </c>
      <c r="O11" s="25">
        <f>IFERROR(VLOOKUP($A11,'TD SOP+PROFORM'!$A$5:$AD$750,MATCH(O$4,'TD SOP+PROFORM'!$B$2:$AD$2,0)+1,0),0)+IFERROR(VLOOKUP($A11,'TD SOP+PROFORM'!$A$5:$AD$750,MATCH(O$2,'TD SOP+PROFORM'!$B$2:$AD$2,0)+1,0),0)</f>
        <v>0</v>
      </c>
      <c r="P11" s="25">
        <f>IFERROR(VLOOKUP($A11,'TD SOP+PROFORM'!$A$5:$AD$750,MATCH(P$4,'TD SOP+PROFORM'!$B$2:$AD$2,0)+1,0),0)+IFERROR(VLOOKUP($A11,'TD SOP+PROFORM'!$A$5:$AD$750,MATCH(P$2,'TD SOP+PROFORM'!$B$2:$AD$2,0)+1,0),0)</f>
        <v>0</v>
      </c>
      <c r="Q11" s="26" t="str">
        <f t="shared" si="13"/>
        <v/>
      </c>
      <c r="R11" s="25">
        <f>IFERROR(VLOOKUP($A11,'TD SOP+PROFORM'!$A$5:$AD$750,MATCH(R$4,'TD SOP+PROFORM'!$B$2:$AD$2,0)+1,0),0)+IFERROR(VLOOKUP($A11,'TD SOP+PROFORM'!$A$5:$AD$750,MATCH(R$2,'TD SOP+PROFORM'!$B$2:$AD$2,0)+1,0),0)</f>
        <v>0</v>
      </c>
      <c r="S11" s="25">
        <f>IFERROR(VLOOKUP($A11,'TD SOP+PROFORM'!$A$5:$AD$750,MATCH(S$4,'TD SOP+PROFORM'!$B$2:$AD$2,0)+1,0),0)+IFERROR(VLOOKUP($A11,'TD SOP+PROFORM'!$A$5:$AD$750,MATCH(S$2,'TD SOP+PROFORM'!$B$2:$AD$2,0)+1,0),0)</f>
        <v>0</v>
      </c>
      <c r="T11" s="26" t="str">
        <f t="shared" si="14"/>
        <v/>
      </c>
      <c r="U11" s="25">
        <f>IFERROR(VLOOKUP($A11,'TD SOP+PROFORM'!$A$5:$AD$750,MATCH(U$4,'TD SOP+PROFORM'!$B$2:$AD$2,0)+1,0),0)+IFERROR(VLOOKUP($A11,'TD SOP+PROFORM'!$A$5:$AD$750,MATCH(U$2,'TD SOP+PROFORM'!$B$2:$AD$2,0)+1,0),0)</f>
        <v>0</v>
      </c>
      <c r="V11" s="25">
        <f>IFERROR(VLOOKUP($A11,'TD SOP+PROFORM'!$A$5:$AD$750,MATCH(V$4,'TD SOP+PROFORM'!$B$2:$AD$2,0)+1,0),0)+IFERROR(VLOOKUP($A11,'TD SOP+PROFORM'!$A$5:$AD$750,MATCH(V$2,'TD SOP+PROFORM'!$B$2:$AD$2,0)+1,0),0)</f>
        <v>0</v>
      </c>
      <c r="W11" s="26" t="str">
        <f t="shared" si="15"/>
        <v/>
      </c>
      <c r="X11" s="25">
        <f>IFERROR(VLOOKUP($A11,'TD SOP+PROFORM'!$A$5:$AD$750,MATCH(X$4,'TD SOP+PROFORM'!$B$2:$AD$2,0)+1,0),0)+IFERROR(VLOOKUP($A11,'TD SOP+PROFORM'!$A$5:$AD$750,MATCH(X$2,'TD SOP+PROFORM'!$B$2:$AD$2,0)+1,0),0)</f>
        <v>0</v>
      </c>
      <c r="Y11" s="25">
        <f>IFERROR(VLOOKUP($A11,'TD SOP+PROFORM'!$A$5:$AD$750,MATCH(Y$4,'TD SOP+PROFORM'!$B$2:$AD$2,0)+1,0),0)+IFERROR(VLOOKUP($A11,'TD SOP+PROFORM'!$A$5:$AD$750,MATCH(Y$2,'TD SOP+PROFORM'!$B$2:$AD$2,0)+1,0),0)</f>
        <v>0</v>
      </c>
      <c r="Z11" s="26" t="str">
        <f t="shared" si="16"/>
        <v/>
      </c>
      <c r="AA11" s="25">
        <f>IFERROR(VLOOKUP($A11,'TD SOP+PROFORM'!$A$5:$AD$750,MATCH(AA$4,'TD SOP+PROFORM'!$B$2:$AD$2,0)+1,0),0)+IFERROR(VLOOKUP($A11,'TD SOP+PROFORM'!$A$5:$AD$750,MATCH(AA$2,'TD SOP+PROFORM'!$B$2:$AD$2,0)+1,0),0)</f>
        <v>0</v>
      </c>
      <c r="AB11" s="25">
        <f>IFERROR(VLOOKUP($A11,'TD SOP+PROFORM'!$A$5:$AD$750,MATCH(AB$4,'TD SOP+PROFORM'!$B$2:$AD$2,0)+1,0),0)+IFERROR(VLOOKUP($A11,'TD SOP+PROFORM'!$A$5:$AD$750,MATCH(AB$2,'TD SOP+PROFORM'!$B$2:$AD$2,0)+1,0),0)</f>
        <v>0</v>
      </c>
      <c r="AC11" s="26" t="str">
        <f t="shared" si="17"/>
        <v/>
      </c>
      <c r="AD11" s="25">
        <f>IFERROR(VLOOKUP($A11,'TD SOP+PROFORM'!$A$5:$AD$750,MATCH(AD$4,'TD SOP+PROFORM'!$B$2:$AD$2,0)+1,0),0)+IFERROR(VLOOKUP($A11,'TD SOP+PROFORM'!$A$5:$AD$750,MATCH(AD$2,'TD SOP+PROFORM'!$B$2:$AD$2,0)+1,0),0)</f>
        <v>0</v>
      </c>
      <c r="AE11" s="25">
        <f>IFERROR(VLOOKUP($A11,'TD SOP+PROFORM'!$A$5:$AD$750,MATCH(AE$4,'TD SOP+PROFORM'!$B$2:$AD$2,0)+1,0),0)+IFERROR(VLOOKUP($A11,'TD SOP+PROFORM'!$A$5:$AD$750,MATCH(AE$2,'TD SOP+PROFORM'!$B$2:$AD$2,0)+1,0),0)</f>
        <v>0</v>
      </c>
      <c r="AF11" s="26" t="str">
        <f t="shared" si="18"/>
        <v/>
      </c>
      <c r="AG11" s="25">
        <f>IFERROR(VLOOKUP($A11,'TD SOP+PROFORM'!$A$5:$AD$750,MATCH(AG$4,'TD SOP+PROFORM'!$B$2:$AD$2,0)+1,0),0)+IFERROR(VLOOKUP($A11,'TD SOP+PROFORM'!$A$5:$AD$750,MATCH(AG$2,'TD SOP+PROFORM'!$B$2:$AD$2,0)+1,0),0)</f>
        <v>0</v>
      </c>
      <c r="AH11" s="25">
        <f>IFERROR(VLOOKUP($A11,'TD SOP+PROFORM'!$A$5:$AD$750,MATCH(AH$4,'TD SOP+PROFORM'!$B$2:$AD$2,0)+1,0),0)+IFERROR(VLOOKUP($A11,'TD SOP+PROFORM'!$A$5:$AD$750,MATCH(AH$2,'TD SOP+PROFORM'!$B$2:$AD$2,0)+1,0),0)</f>
        <v>0</v>
      </c>
      <c r="AI11" s="26" t="str">
        <f t="shared" si="19"/>
        <v/>
      </c>
      <c r="AJ11" s="25">
        <f>IFERROR(VLOOKUP($A11,'TD SOP+PROFORM'!$A$5:$AD$750,MATCH(AJ$4,'TD SOP+PROFORM'!$B$2:$AD$2,0)+1,0),0)+IFERROR(VLOOKUP($A11,'TD SOP+PROFORM'!$A$5:$AD$750,MATCH(AJ$2,'TD SOP+PROFORM'!$B$2:$AD$2,0)+1,0),0)</f>
        <v>0</v>
      </c>
      <c r="AK11" s="25">
        <f>IFERROR(VLOOKUP($A11,'TD SOP+PROFORM'!$A$5:$AD$750,MATCH(AK$4,'TD SOP+PROFORM'!$B$2:$AD$2,0)+1,0),0)+IFERROR(VLOOKUP($A11,'TD SOP+PROFORM'!$A$5:$AD$750,MATCH(AK$2,'TD SOP+PROFORM'!$B$2:$AD$2,0)+1,0),0)</f>
        <v>0</v>
      </c>
      <c r="AL11" s="26" t="str">
        <f t="shared" si="20"/>
        <v/>
      </c>
      <c r="AM11" s="25">
        <f t="shared" si="22"/>
        <v>0</v>
      </c>
      <c r="AN11" s="25">
        <f t="shared" si="22"/>
        <v>0</v>
      </c>
      <c r="AO11" s="26" t="str">
        <f t="shared" si="21"/>
        <v/>
      </c>
    </row>
    <row r="12" spans="1:43" x14ac:dyDescent="0.35">
      <c r="A12" s="24" t="str">
        <f>IF(AND('TD SOP+PROFORM'!A9&lt;&gt;"",'TD SOP+PROFORM'!A9&lt;&gt;"TOTAL"),'TD SOP+PROFORM'!A9,0)</f>
        <v>BLOOMINGDALES</v>
      </c>
      <c r="C12" s="25">
        <f>IFERROR(VLOOKUP($A12,'TD SOP+PROFORM'!$A$5:$AD$750,MATCH(C$4,'TD SOP+PROFORM'!$B$2:$AT$2,0)+1,0),"")</f>
        <v>0</v>
      </c>
      <c r="D12" s="25" t="str">
        <f>IFERROR(VLOOKUP($A12,'TD SOP+PROFORM'!$A$5:$AD$750,MATCH(D$4,'TD SOP+PROFORM'!$B$2:$AT$2,0)+1,0),"")</f>
        <v/>
      </c>
      <c r="E12" s="26" t="str">
        <f t="shared" si="9"/>
        <v/>
      </c>
      <c r="F12" s="25">
        <f>IFERROR(VLOOKUP($A12,'TD SOP+PROFORM'!$A$5:$AD$750,MATCH(F$4,'TD SOP+PROFORM'!$B$2:$AT$2,0)+1,0),"")</f>
        <v>0</v>
      </c>
      <c r="G12" s="25" t="str">
        <f>IFERROR(VLOOKUP($A12,'TD SOP+PROFORM'!$A$5:$AD$750,MATCH(G$4,'TD SOP+PROFORM'!$B$2:$AT$2,0)+1,0),"")</f>
        <v/>
      </c>
      <c r="H12" s="26" t="str">
        <f t="shared" si="10"/>
        <v/>
      </c>
      <c r="I12" s="25">
        <f>IFERROR(VLOOKUP($A12,'TD SOP+PROFORM'!$A$5:$AD$750,MATCH(I$4,'TD SOP+PROFORM'!$B$2:$AT$2,0)+1,0),"")</f>
        <v>0</v>
      </c>
      <c r="J12" s="25" t="str">
        <f>IFERROR(VLOOKUP($A12,'TD SOP+PROFORM'!$A$5:$AD$750,MATCH(J$4,'TD SOP+PROFORM'!$B$2:$AT$2,0)+1,0),"")</f>
        <v/>
      </c>
      <c r="K12" s="26" t="str">
        <f t="shared" si="11"/>
        <v/>
      </c>
      <c r="L12" s="25" t="str">
        <f>IFERROR(VLOOKUP($A12,'TD SOP+PROFORM'!$A$5:$AD$750,MATCH(L$4,'TD SOP+PROFORM'!$B$2:$AT$2,0)+1,0),"")</f>
        <v/>
      </c>
      <c r="M12" s="25" t="str">
        <f>IFERROR(VLOOKUP($A12,'TD SOP+PROFORM'!$A$5:$AD$750,MATCH(M$4,'TD SOP+PROFORM'!$B$2:$AT$2,0)+1,0),"")</f>
        <v/>
      </c>
      <c r="N12" s="26" t="str">
        <f t="shared" si="12"/>
        <v/>
      </c>
      <c r="O12" s="25">
        <f>IFERROR(VLOOKUP($A12,'TD SOP+PROFORM'!$A$5:$AD$750,MATCH(O$4,'TD SOP+PROFORM'!$B$2:$AD$2,0)+1,0),0)+IFERROR(VLOOKUP($A12,'TD SOP+PROFORM'!$A$5:$AD$750,MATCH(O$2,'TD SOP+PROFORM'!$B$2:$AD$2,0)+1,0),0)</f>
        <v>0</v>
      </c>
      <c r="P12" s="25">
        <f>IFERROR(VLOOKUP($A12,'TD SOP+PROFORM'!$A$5:$AD$750,MATCH(P$4,'TD SOP+PROFORM'!$B$2:$AD$2,0)+1,0),0)+IFERROR(VLOOKUP($A12,'TD SOP+PROFORM'!$A$5:$AD$750,MATCH(P$2,'TD SOP+PROFORM'!$B$2:$AD$2,0)+1,0),0)</f>
        <v>0</v>
      </c>
      <c r="Q12" s="26" t="str">
        <f t="shared" si="13"/>
        <v/>
      </c>
      <c r="R12" s="25">
        <f>IFERROR(VLOOKUP($A12,'TD SOP+PROFORM'!$A$5:$AD$750,MATCH(R$4,'TD SOP+PROFORM'!$B$2:$AD$2,0)+1,0),0)+IFERROR(VLOOKUP($A12,'TD SOP+PROFORM'!$A$5:$AD$750,MATCH(R$2,'TD SOP+PROFORM'!$B$2:$AD$2,0)+1,0),0)</f>
        <v>0</v>
      </c>
      <c r="S12" s="25">
        <f>IFERROR(VLOOKUP($A12,'TD SOP+PROFORM'!$A$5:$AD$750,MATCH(S$4,'TD SOP+PROFORM'!$B$2:$AD$2,0)+1,0),0)+IFERROR(VLOOKUP($A12,'TD SOP+PROFORM'!$A$5:$AD$750,MATCH(S$2,'TD SOP+PROFORM'!$B$2:$AD$2,0)+1,0),0)</f>
        <v>0</v>
      </c>
      <c r="T12" s="26" t="str">
        <f t="shared" si="14"/>
        <v/>
      </c>
      <c r="U12" s="25">
        <f>IFERROR(VLOOKUP($A12,'TD SOP+PROFORM'!$A$5:$AD$750,MATCH(U$4,'TD SOP+PROFORM'!$B$2:$AD$2,0)+1,0),0)+IFERROR(VLOOKUP($A12,'TD SOP+PROFORM'!$A$5:$AD$750,MATCH(U$2,'TD SOP+PROFORM'!$B$2:$AD$2,0)+1,0),0)</f>
        <v>0</v>
      </c>
      <c r="V12" s="25">
        <f>IFERROR(VLOOKUP($A12,'TD SOP+PROFORM'!$A$5:$AD$750,MATCH(V$4,'TD SOP+PROFORM'!$B$2:$AD$2,0)+1,0),0)+IFERROR(VLOOKUP($A12,'TD SOP+PROFORM'!$A$5:$AD$750,MATCH(V$2,'TD SOP+PROFORM'!$B$2:$AD$2,0)+1,0),0)</f>
        <v>0</v>
      </c>
      <c r="W12" s="26" t="str">
        <f t="shared" si="15"/>
        <v/>
      </c>
      <c r="X12" s="25">
        <f>IFERROR(VLOOKUP($A12,'TD SOP+PROFORM'!$A$5:$AD$750,MATCH(X$4,'TD SOP+PROFORM'!$B$2:$AD$2,0)+1,0),0)+IFERROR(VLOOKUP($A12,'TD SOP+PROFORM'!$A$5:$AD$750,MATCH(X$2,'TD SOP+PROFORM'!$B$2:$AD$2,0)+1,0),0)</f>
        <v>0</v>
      </c>
      <c r="Y12" s="25">
        <f>IFERROR(VLOOKUP($A12,'TD SOP+PROFORM'!$A$5:$AD$750,MATCH(Y$4,'TD SOP+PROFORM'!$B$2:$AD$2,0)+1,0),0)+IFERROR(VLOOKUP($A12,'TD SOP+PROFORM'!$A$5:$AD$750,MATCH(Y$2,'TD SOP+PROFORM'!$B$2:$AD$2,0)+1,0),0)</f>
        <v>0</v>
      </c>
      <c r="Z12" s="26" t="str">
        <f t="shared" si="16"/>
        <v/>
      </c>
      <c r="AA12" s="25">
        <f>IFERROR(VLOOKUP($A12,'TD SOP+PROFORM'!$A$5:$AD$750,MATCH(AA$4,'TD SOP+PROFORM'!$B$2:$AD$2,0)+1,0),0)+IFERROR(VLOOKUP($A12,'TD SOP+PROFORM'!$A$5:$AD$750,MATCH(AA$2,'TD SOP+PROFORM'!$B$2:$AD$2,0)+1,0),0)</f>
        <v>0</v>
      </c>
      <c r="AB12" s="25">
        <f>IFERROR(VLOOKUP($A12,'TD SOP+PROFORM'!$A$5:$AD$750,MATCH(AB$4,'TD SOP+PROFORM'!$B$2:$AD$2,0)+1,0),0)+IFERROR(VLOOKUP($A12,'TD SOP+PROFORM'!$A$5:$AD$750,MATCH(AB$2,'TD SOP+PROFORM'!$B$2:$AD$2,0)+1,0),0)</f>
        <v>0</v>
      </c>
      <c r="AC12" s="26" t="str">
        <f t="shared" si="17"/>
        <v/>
      </c>
      <c r="AD12" s="25">
        <f>IFERROR(VLOOKUP($A12,'TD SOP+PROFORM'!$A$5:$AD$750,MATCH(AD$4,'TD SOP+PROFORM'!$B$2:$AD$2,0)+1,0),0)+IFERROR(VLOOKUP($A12,'TD SOP+PROFORM'!$A$5:$AD$750,MATCH(AD$2,'TD SOP+PROFORM'!$B$2:$AD$2,0)+1,0),0)</f>
        <v>0</v>
      </c>
      <c r="AE12" s="25">
        <f>IFERROR(VLOOKUP($A12,'TD SOP+PROFORM'!$A$5:$AD$750,MATCH(AE$4,'TD SOP+PROFORM'!$B$2:$AD$2,0)+1,0),0)+IFERROR(VLOOKUP($A12,'TD SOP+PROFORM'!$A$5:$AD$750,MATCH(AE$2,'TD SOP+PROFORM'!$B$2:$AD$2,0)+1,0),0)</f>
        <v>0</v>
      </c>
      <c r="AF12" s="26" t="str">
        <f t="shared" si="18"/>
        <v/>
      </c>
      <c r="AG12" s="25">
        <f>IFERROR(VLOOKUP($A12,'TD SOP+PROFORM'!$A$5:$AD$750,MATCH(AG$4,'TD SOP+PROFORM'!$B$2:$AD$2,0)+1,0),0)+IFERROR(VLOOKUP($A12,'TD SOP+PROFORM'!$A$5:$AD$750,MATCH(AG$2,'TD SOP+PROFORM'!$B$2:$AD$2,0)+1,0),0)</f>
        <v>0</v>
      </c>
      <c r="AH12" s="25">
        <f>IFERROR(VLOOKUP($A12,'TD SOP+PROFORM'!$A$5:$AD$750,MATCH(AH$4,'TD SOP+PROFORM'!$B$2:$AD$2,0)+1,0),0)+IFERROR(VLOOKUP($A12,'TD SOP+PROFORM'!$A$5:$AD$750,MATCH(AH$2,'TD SOP+PROFORM'!$B$2:$AD$2,0)+1,0),0)</f>
        <v>0</v>
      </c>
      <c r="AI12" s="26" t="str">
        <f t="shared" si="19"/>
        <v/>
      </c>
      <c r="AJ12" s="25">
        <f>IFERROR(VLOOKUP($A12,'TD SOP+PROFORM'!$A$5:$AD$750,MATCH(AJ$4,'TD SOP+PROFORM'!$B$2:$AD$2,0)+1,0),0)+IFERROR(VLOOKUP($A12,'TD SOP+PROFORM'!$A$5:$AD$750,MATCH(AJ$2,'TD SOP+PROFORM'!$B$2:$AD$2,0)+1,0),0)</f>
        <v>0</v>
      </c>
      <c r="AK12" s="25">
        <f>IFERROR(VLOOKUP($A12,'TD SOP+PROFORM'!$A$5:$AD$750,MATCH(AK$4,'TD SOP+PROFORM'!$B$2:$AD$2,0)+1,0),0)+IFERROR(VLOOKUP($A12,'TD SOP+PROFORM'!$A$5:$AD$750,MATCH(AK$2,'TD SOP+PROFORM'!$B$2:$AD$2,0)+1,0),0)</f>
        <v>0</v>
      </c>
      <c r="AL12" s="26" t="str">
        <f t="shared" si="20"/>
        <v/>
      </c>
      <c r="AM12" s="25">
        <f t="shared" si="22"/>
        <v>0</v>
      </c>
      <c r="AN12" s="25">
        <f t="shared" si="22"/>
        <v>0</v>
      </c>
      <c r="AO12" s="26" t="str">
        <f t="shared" si="21"/>
        <v/>
      </c>
    </row>
    <row r="13" spans="1:43" x14ac:dyDescent="0.35">
      <c r="A13" s="24" t="str">
        <f>IF(AND('TD SOP+PROFORM'!A10&lt;&gt;"",'TD SOP+PROFORM'!A10&lt;&gt;"TOTAL"),'TD SOP+PROFORM'!A10,0)</f>
        <v>URBAN OUTFITTERS WHOLESALE INC.</v>
      </c>
      <c r="C13" s="25">
        <f>IFERROR(VLOOKUP($A13,'TD SOP+PROFORM'!$A$5:$AD$750,MATCH(C$4,'TD SOP+PROFORM'!$B$2:$AT$2,0)+1,0),"")</f>
        <v>0</v>
      </c>
      <c r="D13" s="25" t="str">
        <f>IFERROR(VLOOKUP($A13,'TD SOP+PROFORM'!$A$5:$AD$750,MATCH(D$4,'TD SOP+PROFORM'!$B$2:$AT$2,0)+1,0),"")</f>
        <v/>
      </c>
      <c r="E13" s="26" t="str">
        <f t="shared" si="9"/>
        <v/>
      </c>
      <c r="F13" s="25">
        <f>IFERROR(VLOOKUP($A13,'TD SOP+PROFORM'!$A$5:$AD$750,MATCH(F$4,'TD SOP+PROFORM'!$B$2:$AT$2,0)+1,0),"")</f>
        <v>0</v>
      </c>
      <c r="G13" s="25" t="str">
        <f>IFERROR(VLOOKUP($A13,'TD SOP+PROFORM'!$A$5:$AD$750,MATCH(G$4,'TD SOP+PROFORM'!$B$2:$AT$2,0)+1,0),"")</f>
        <v/>
      </c>
      <c r="H13" s="26" t="str">
        <f t="shared" si="10"/>
        <v/>
      </c>
      <c r="I13" s="25">
        <f>IFERROR(VLOOKUP($A13,'TD SOP+PROFORM'!$A$5:$AD$750,MATCH(I$4,'TD SOP+PROFORM'!$B$2:$AT$2,0)+1,0),"")</f>
        <v>0</v>
      </c>
      <c r="J13" s="25" t="str">
        <f>IFERROR(VLOOKUP($A13,'TD SOP+PROFORM'!$A$5:$AD$750,MATCH(J$4,'TD SOP+PROFORM'!$B$2:$AT$2,0)+1,0),"")</f>
        <v/>
      </c>
      <c r="K13" s="26" t="str">
        <f t="shared" si="11"/>
        <v/>
      </c>
      <c r="L13" s="25" t="str">
        <f>IFERROR(VLOOKUP($A13,'TD SOP+PROFORM'!$A$5:$AD$750,MATCH(L$4,'TD SOP+PROFORM'!$B$2:$AT$2,0)+1,0),"")</f>
        <v/>
      </c>
      <c r="M13" s="25" t="str">
        <f>IFERROR(VLOOKUP($A13,'TD SOP+PROFORM'!$A$5:$AD$750,MATCH(M$4,'TD SOP+PROFORM'!$B$2:$AT$2,0)+1,0),"")</f>
        <v/>
      </c>
      <c r="N13" s="26" t="str">
        <f t="shared" si="12"/>
        <v/>
      </c>
      <c r="O13" s="25">
        <f>IFERROR(VLOOKUP($A13,'TD SOP+PROFORM'!$A$5:$AD$750,MATCH(O$4,'TD SOP+PROFORM'!$B$2:$AD$2,0)+1,0),0)+IFERROR(VLOOKUP($A13,'TD SOP+PROFORM'!$A$5:$AD$750,MATCH(O$2,'TD SOP+PROFORM'!$B$2:$AD$2,0)+1,0),0)</f>
        <v>0</v>
      </c>
      <c r="P13" s="25">
        <f>IFERROR(VLOOKUP($A13,'TD SOP+PROFORM'!$A$5:$AD$750,MATCH(P$4,'TD SOP+PROFORM'!$B$2:$AD$2,0)+1,0),0)+IFERROR(VLOOKUP($A13,'TD SOP+PROFORM'!$A$5:$AD$750,MATCH(P$2,'TD SOP+PROFORM'!$B$2:$AD$2,0)+1,0),0)</f>
        <v>0</v>
      </c>
      <c r="Q13" s="26" t="str">
        <f t="shared" si="13"/>
        <v/>
      </c>
      <c r="R13" s="25">
        <f>IFERROR(VLOOKUP($A13,'TD SOP+PROFORM'!$A$5:$AD$750,MATCH(R$4,'TD SOP+PROFORM'!$B$2:$AD$2,0)+1,0),0)+IFERROR(VLOOKUP($A13,'TD SOP+PROFORM'!$A$5:$AD$750,MATCH(R$2,'TD SOP+PROFORM'!$B$2:$AD$2,0)+1,0),0)</f>
        <v>0</v>
      </c>
      <c r="S13" s="25">
        <f>IFERROR(VLOOKUP($A13,'TD SOP+PROFORM'!$A$5:$AD$750,MATCH(S$4,'TD SOP+PROFORM'!$B$2:$AD$2,0)+1,0),0)+IFERROR(VLOOKUP($A13,'TD SOP+PROFORM'!$A$5:$AD$750,MATCH(S$2,'TD SOP+PROFORM'!$B$2:$AD$2,0)+1,0),0)</f>
        <v>0</v>
      </c>
      <c r="T13" s="26" t="str">
        <f t="shared" si="14"/>
        <v/>
      </c>
      <c r="U13" s="25">
        <f>IFERROR(VLOOKUP($A13,'TD SOP+PROFORM'!$A$5:$AD$750,MATCH(U$4,'TD SOP+PROFORM'!$B$2:$AD$2,0)+1,0),0)+IFERROR(VLOOKUP($A13,'TD SOP+PROFORM'!$A$5:$AD$750,MATCH(U$2,'TD SOP+PROFORM'!$B$2:$AD$2,0)+1,0),0)</f>
        <v>0</v>
      </c>
      <c r="V13" s="25">
        <f>IFERROR(VLOOKUP($A13,'TD SOP+PROFORM'!$A$5:$AD$750,MATCH(V$4,'TD SOP+PROFORM'!$B$2:$AD$2,0)+1,0),0)+IFERROR(VLOOKUP($A13,'TD SOP+PROFORM'!$A$5:$AD$750,MATCH(V$2,'TD SOP+PROFORM'!$B$2:$AD$2,0)+1,0),0)</f>
        <v>0</v>
      </c>
      <c r="W13" s="26" t="str">
        <f t="shared" si="15"/>
        <v/>
      </c>
      <c r="X13" s="25">
        <f>IFERROR(VLOOKUP($A13,'TD SOP+PROFORM'!$A$5:$AD$750,MATCH(X$4,'TD SOP+PROFORM'!$B$2:$AD$2,0)+1,0),0)+IFERROR(VLOOKUP($A13,'TD SOP+PROFORM'!$A$5:$AD$750,MATCH(X$2,'TD SOP+PROFORM'!$B$2:$AD$2,0)+1,0),0)</f>
        <v>0</v>
      </c>
      <c r="Y13" s="25">
        <f>IFERROR(VLOOKUP($A13,'TD SOP+PROFORM'!$A$5:$AD$750,MATCH(Y$4,'TD SOP+PROFORM'!$B$2:$AD$2,0)+1,0),0)+IFERROR(VLOOKUP($A13,'TD SOP+PROFORM'!$A$5:$AD$750,MATCH(Y$2,'TD SOP+PROFORM'!$B$2:$AD$2,0)+1,0),0)</f>
        <v>0</v>
      </c>
      <c r="Z13" s="26" t="str">
        <f t="shared" si="16"/>
        <v/>
      </c>
      <c r="AA13" s="25">
        <f>IFERROR(VLOOKUP($A13,'TD SOP+PROFORM'!$A$5:$AD$750,MATCH(AA$4,'TD SOP+PROFORM'!$B$2:$AD$2,0)+1,0),0)+IFERROR(VLOOKUP($A13,'TD SOP+PROFORM'!$A$5:$AD$750,MATCH(AA$2,'TD SOP+PROFORM'!$B$2:$AD$2,0)+1,0),0)</f>
        <v>0</v>
      </c>
      <c r="AB13" s="25">
        <f>IFERROR(VLOOKUP($A13,'TD SOP+PROFORM'!$A$5:$AD$750,MATCH(AB$4,'TD SOP+PROFORM'!$B$2:$AD$2,0)+1,0),0)+IFERROR(VLOOKUP($A13,'TD SOP+PROFORM'!$A$5:$AD$750,MATCH(AB$2,'TD SOP+PROFORM'!$B$2:$AD$2,0)+1,0),0)</f>
        <v>0</v>
      </c>
      <c r="AC13" s="26" t="str">
        <f t="shared" si="17"/>
        <v/>
      </c>
      <c r="AD13" s="25">
        <f>IFERROR(VLOOKUP($A13,'TD SOP+PROFORM'!$A$5:$AD$750,MATCH(AD$4,'TD SOP+PROFORM'!$B$2:$AD$2,0)+1,0),0)+IFERROR(VLOOKUP($A13,'TD SOP+PROFORM'!$A$5:$AD$750,MATCH(AD$2,'TD SOP+PROFORM'!$B$2:$AD$2,0)+1,0),0)</f>
        <v>0</v>
      </c>
      <c r="AE13" s="25">
        <f>IFERROR(VLOOKUP($A13,'TD SOP+PROFORM'!$A$5:$AD$750,MATCH(AE$4,'TD SOP+PROFORM'!$B$2:$AD$2,0)+1,0),0)+IFERROR(VLOOKUP($A13,'TD SOP+PROFORM'!$A$5:$AD$750,MATCH(AE$2,'TD SOP+PROFORM'!$B$2:$AD$2,0)+1,0),0)</f>
        <v>0</v>
      </c>
      <c r="AF13" s="26" t="str">
        <f t="shared" si="18"/>
        <v/>
      </c>
      <c r="AG13" s="25">
        <f>IFERROR(VLOOKUP($A13,'TD SOP+PROFORM'!$A$5:$AD$750,MATCH(AG$4,'TD SOP+PROFORM'!$B$2:$AD$2,0)+1,0),0)+IFERROR(VLOOKUP($A13,'TD SOP+PROFORM'!$A$5:$AD$750,MATCH(AG$2,'TD SOP+PROFORM'!$B$2:$AD$2,0)+1,0),0)</f>
        <v>0</v>
      </c>
      <c r="AH13" s="25">
        <f>IFERROR(VLOOKUP($A13,'TD SOP+PROFORM'!$A$5:$AD$750,MATCH(AH$4,'TD SOP+PROFORM'!$B$2:$AD$2,0)+1,0),0)+IFERROR(VLOOKUP($A13,'TD SOP+PROFORM'!$A$5:$AD$750,MATCH(AH$2,'TD SOP+PROFORM'!$B$2:$AD$2,0)+1,0),0)</f>
        <v>0</v>
      </c>
      <c r="AI13" s="26" t="str">
        <f t="shared" si="19"/>
        <v/>
      </c>
      <c r="AJ13" s="25">
        <f>IFERROR(VLOOKUP($A13,'TD SOP+PROFORM'!$A$5:$AD$750,MATCH(AJ$4,'TD SOP+PROFORM'!$B$2:$AD$2,0)+1,0),0)+IFERROR(VLOOKUP($A13,'TD SOP+PROFORM'!$A$5:$AD$750,MATCH(AJ$2,'TD SOP+PROFORM'!$B$2:$AD$2,0)+1,0),0)</f>
        <v>0</v>
      </c>
      <c r="AK13" s="25">
        <f>IFERROR(VLOOKUP($A13,'TD SOP+PROFORM'!$A$5:$AD$750,MATCH(AK$4,'TD SOP+PROFORM'!$B$2:$AD$2,0)+1,0),0)+IFERROR(VLOOKUP($A13,'TD SOP+PROFORM'!$A$5:$AD$750,MATCH(AK$2,'TD SOP+PROFORM'!$B$2:$AD$2,0)+1,0),0)</f>
        <v>0</v>
      </c>
      <c r="AL13" s="26" t="str">
        <f t="shared" si="20"/>
        <v/>
      </c>
      <c r="AM13" s="25">
        <f t="shared" si="22"/>
        <v>0</v>
      </c>
      <c r="AN13" s="25">
        <f t="shared" si="22"/>
        <v>0</v>
      </c>
      <c r="AO13" s="26" t="str">
        <f t="shared" si="21"/>
        <v/>
      </c>
    </row>
    <row r="14" spans="1:43" x14ac:dyDescent="0.35">
      <c r="A14" s="24" t="str">
        <f>IF(AND('TD SOP+PROFORM'!A11&lt;&gt;"",'TD SOP+PROFORM'!A11&lt;&gt;"TOTAL"),'TD SOP+PROFORM'!A11,0)</f>
        <v>ND RETAIL INC</v>
      </c>
      <c r="C14" s="25">
        <f>IFERROR(VLOOKUP($A14,'TD SOP+PROFORM'!$A$5:$AD$750,MATCH(C$4,'TD SOP+PROFORM'!$B$2:$AT$2,0)+1,0),"")</f>
        <v>2159</v>
      </c>
      <c r="D14" s="25" t="str">
        <f>IFERROR(VLOOKUP($A14,'TD SOP+PROFORM'!$A$5:$AD$750,MATCH(D$4,'TD SOP+PROFORM'!$B$2:$AT$2,0)+1,0),"")</f>
        <v/>
      </c>
      <c r="E14" s="26" t="str">
        <f t="shared" si="9"/>
        <v/>
      </c>
      <c r="F14" s="25">
        <f>IFERROR(VLOOKUP($A14,'TD SOP+PROFORM'!$A$5:$AD$750,MATCH(F$4,'TD SOP+PROFORM'!$B$2:$AT$2,0)+1,0),"")</f>
        <v>0</v>
      </c>
      <c r="G14" s="25" t="str">
        <f>IFERROR(VLOOKUP($A14,'TD SOP+PROFORM'!$A$5:$AD$750,MATCH(G$4,'TD SOP+PROFORM'!$B$2:$AT$2,0)+1,0),"")</f>
        <v/>
      </c>
      <c r="H14" s="26" t="str">
        <f t="shared" si="10"/>
        <v/>
      </c>
      <c r="I14" s="25">
        <f>IFERROR(VLOOKUP($A14,'TD SOP+PROFORM'!$A$5:$AD$750,MATCH(I$4,'TD SOP+PROFORM'!$B$2:$AT$2,0)+1,0),"")</f>
        <v>0</v>
      </c>
      <c r="J14" s="25" t="str">
        <f>IFERROR(VLOOKUP($A14,'TD SOP+PROFORM'!$A$5:$AD$750,MATCH(J$4,'TD SOP+PROFORM'!$B$2:$AT$2,0)+1,0),"")</f>
        <v/>
      </c>
      <c r="K14" s="26" t="str">
        <f t="shared" si="11"/>
        <v/>
      </c>
      <c r="L14" s="25" t="str">
        <f>IFERROR(VLOOKUP($A14,'TD SOP+PROFORM'!$A$5:$AD$750,MATCH(L$4,'TD SOP+PROFORM'!$B$2:$AT$2,0)+1,0),"")</f>
        <v/>
      </c>
      <c r="M14" s="25" t="str">
        <f>IFERROR(VLOOKUP($A14,'TD SOP+PROFORM'!$A$5:$AD$750,MATCH(M$4,'TD SOP+PROFORM'!$B$2:$AT$2,0)+1,0),"")</f>
        <v/>
      </c>
      <c r="N14" s="26" t="str">
        <f t="shared" si="12"/>
        <v/>
      </c>
      <c r="O14" s="25">
        <f>IFERROR(VLOOKUP($A14,'TD SOP+PROFORM'!$A$5:$AD$750,MATCH(O$4,'TD SOP+PROFORM'!$B$2:$AD$2,0)+1,0),0)+IFERROR(VLOOKUP($A14,'TD SOP+PROFORM'!$A$5:$AD$750,MATCH(O$2,'TD SOP+PROFORM'!$B$2:$AD$2,0)+1,0),0)</f>
        <v>0</v>
      </c>
      <c r="P14" s="25">
        <f>IFERROR(VLOOKUP($A14,'TD SOP+PROFORM'!$A$5:$AD$750,MATCH(P$4,'TD SOP+PROFORM'!$B$2:$AD$2,0)+1,0),0)+IFERROR(VLOOKUP($A14,'TD SOP+PROFORM'!$A$5:$AD$750,MATCH(P$2,'TD SOP+PROFORM'!$B$2:$AD$2,0)+1,0),0)</f>
        <v>0</v>
      </c>
      <c r="Q14" s="26" t="str">
        <f t="shared" si="13"/>
        <v/>
      </c>
      <c r="R14" s="25">
        <f>IFERROR(VLOOKUP($A14,'TD SOP+PROFORM'!$A$5:$AD$750,MATCH(R$4,'TD SOP+PROFORM'!$B$2:$AD$2,0)+1,0),0)+IFERROR(VLOOKUP($A14,'TD SOP+PROFORM'!$A$5:$AD$750,MATCH(R$2,'TD SOP+PROFORM'!$B$2:$AD$2,0)+1,0),0)</f>
        <v>0</v>
      </c>
      <c r="S14" s="25">
        <f>IFERROR(VLOOKUP($A14,'TD SOP+PROFORM'!$A$5:$AD$750,MATCH(S$4,'TD SOP+PROFORM'!$B$2:$AD$2,0)+1,0),0)+IFERROR(VLOOKUP($A14,'TD SOP+PROFORM'!$A$5:$AD$750,MATCH(S$2,'TD SOP+PROFORM'!$B$2:$AD$2,0)+1,0),0)</f>
        <v>0</v>
      </c>
      <c r="T14" s="26" t="str">
        <f t="shared" si="14"/>
        <v/>
      </c>
      <c r="U14" s="25">
        <f>IFERROR(VLOOKUP($A14,'TD SOP+PROFORM'!$A$5:$AD$750,MATCH(U$4,'TD SOP+PROFORM'!$B$2:$AD$2,0)+1,0),0)+IFERROR(VLOOKUP($A14,'TD SOP+PROFORM'!$A$5:$AD$750,MATCH(U$2,'TD SOP+PROFORM'!$B$2:$AD$2,0)+1,0),0)</f>
        <v>0</v>
      </c>
      <c r="V14" s="25">
        <f>IFERROR(VLOOKUP($A14,'TD SOP+PROFORM'!$A$5:$AD$750,MATCH(V$4,'TD SOP+PROFORM'!$B$2:$AD$2,0)+1,0),0)+IFERROR(VLOOKUP($A14,'TD SOP+PROFORM'!$A$5:$AD$750,MATCH(V$2,'TD SOP+PROFORM'!$B$2:$AD$2,0)+1,0),0)</f>
        <v>0</v>
      </c>
      <c r="W14" s="26" t="str">
        <f t="shared" si="15"/>
        <v/>
      </c>
      <c r="X14" s="25">
        <f>IFERROR(VLOOKUP($A14,'TD SOP+PROFORM'!$A$5:$AD$750,MATCH(X$4,'TD SOP+PROFORM'!$B$2:$AD$2,0)+1,0),0)+IFERROR(VLOOKUP($A14,'TD SOP+PROFORM'!$A$5:$AD$750,MATCH(X$2,'TD SOP+PROFORM'!$B$2:$AD$2,0)+1,0),0)</f>
        <v>0</v>
      </c>
      <c r="Y14" s="25">
        <f>IFERROR(VLOOKUP($A14,'TD SOP+PROFORM'!$A$5:$AD$750,MATCH(Y$4,'TD SOP+PROFORM'!$B$2:$AD$2,0)+1,0),0)+IFERROR(VLOOKUP($A14,'TD SOP+PROFORM'!$A$5:$AD$750,MATCH(Y$2,'TD SOP+PROFORM'!$B$2:$AD$2,0)+1,0),0)</f>
        <v>0</v>
      </c>
      <c r="Z14" s="26" t="str">
        <f t="shared" si="16"/>
        <v/>
      </c>
      <c r="AA14" s="25">
        <f>IFERROR(VLOOKUP($A14,'TD SOP+PROFORM'!$A$5:$AD$750,MATCH(AA$4,'TD SOP+PROFORM'!$B$2:$AD$2,0)+1,0),0)+IFERROR(VLOOKUP($A14,'TD SOP+PROFORM'!$A$5:$AD$750,MATCH(AA$2,'TD SOP+PROFORM'!$B$2:$AD$2,0)+1,0),0)</f>
        <v>0</v>
      </c>
      <c r="AB14" s="25">
        <f>IFERROR(VLOOKUP($A14,'TD SOP+PROFORM'!$A$5:$AD$750,MATCH(AB$4,'TD SOP+PROFORM'!$B$2:$AD$2,0)+1,0),0)+IFERROR(VLOOKUP($A14,'TD SOP+PROFORM'!$A$5:$AD$750,MATCH(AB$2,'TD SOP+PROFORM'!$B$2:$AD$2,0)+1,0),0)</f>
        <v>0</v>
      </c>
      <c r="AC14" s="26" t="str">
        <f t="shared" si="17"/>
        <v/>
      </c>
      <c r="AD14" s="25">
        <f>IFERROR(VLOOKUP($A14,'TD SOP+PROFORM'!$A$5:$AD$750,MATCH(AD$4,'TD SOP+PROFORM'!$B$2:$AD$2,0)+1,0),0)+IFERROR(VLOOKUP($A14,'TD SOP+PROFORM'!$A$5:$AD$750,MATCH(AD$2,'TD SOP+PROFORM'!$B$2:$AD$2,0)+1,0),0)</f>
        <v>0</v>
      </c>
      <c r="AE14" s="25">
        <f>IFERROR(VLOOKUP($A14,'TD SOP+PROFORM'!$A$5:$AD$750,MATCH(AE$4,'TD SOP+PROFORM'!$B$2:$AD$2,0)+1,0),0)+IFERROR(VLOOKUP($A14,'TD SOP+PROFORM'!$A$5:$AD$750,MATCH(AE$2,'TD SOP+PROFORM'!$B$2:$AD$2,0)+1,0),0)</f>
        <v>0</v>
      </c>
      <c r="AF14" s="26" t="str">
        <f t="shared" si="18"/>
        <v/>
      </c>
      <c r="AG14" s="25">
        <f>IFERROR(VLOOKUP($A14,'TD SOP+PROFORM'!$A$5:$AD$750,MATCH(AG$4,'TD SOP+PROFORM'!$B$2:$AD$2,0)+1,0),0)+IFERROR(VLOOKUP($A14,'TD SOP+PROFORM'!$A$5:$AD$750,MATCH(AG$2,'TD SOP+PROFORM'!$B$2:$AD$2,0)+1,0),0)</f>
        <v>0</v>
      </c>
      <c r="AH14" s="25">
        <f>IFERROR(VLOOKUP($A14,'TD SOP+PROFORM'!$A$5:$AD$750,MATCH(AH$4,'TD SOP+PROFORM'!$B$2:$AD$2,0)+1,0),0)+IFERROR(VLOOKUP($A14,'TD SOP+PROFORM'!$A$5:$AD$750,MATCH(AH$2,'TD SOP+PROFORM'!$B$2:$AD$2,0)+1,0),0)</f>
        <v>0</v>
      </c>
      <c r="AI14" s="26" t="str">
        <f t="shared" si="19"/>
        <v/>
      </c>
      <c r="AJ14" s="25">
        <f>IFERROR(VLOOKUP($A14,'TD SOP+PROFORM'!$A$5:$AD$750,MATCH(AJ$4,'TD SOP+PROFORM'!$B$2:$AD$2,0)+1,0),0)+IFERROR(VLOOKUP($A14,'TD SOP+PROFORM'!$A$5:$AD$750,MATCH(AJ$2,'TD SOP+PROFORM'!$B$2:$AD$2,0)+1,0),0)</f>
        <v>0</v>
      </c>
      <c r="AK14" s="25">
        <f>IFERROR(VLOOKUP($A14,'TD SOP+PROFORM'!$A$5:$AD$750,MATCH(AK$4,'TD SOP+PROFORM'!$B$2:$AD$2,0)+1,0),0)+IFERROR(VLOOKUP($A14,'TD SOP+PROFORM'!$A$5:$AD$750,MATCH(AK$2,'TD SOP+PROFORM'!$B$2:$AD$2,0)+1,0),0)</f>
        <v>0</v>
      </c>
      <c r="AL14" s="26" t="str">
        <f t="shared" si="20"/>
        <v/>
      </c>
      <c r="AM14" s="25">
        <f t="shared" si="22"/>
        <v>2159</v>
      </c>
      <c r="AN14" s="25">
        <f t="shared" si="22"/>
        <v>0</v>
      </c>
      <c r="AO14" s="26" t="str">
        <f t="shared" si="21"/>
        <v/>
      </c>
    </row>
    <row r="15" spans="1:43" x14ac:dyDescent="0.35">
      <c r="A15" s="24" t="str">
        <f>IF(AND('TD SOP+PROFORM'!A12&lt;&gt;"",'TD SOP+PROFORM'!A12&lt;&gt;"TOTAL"),'TD SOP+PROFORM'!A12,0)</f>
        <v>URBAN OUTFITTERS WHOLESALE, INC.</v>
      </c>
      <c r="C15" s="25">
        <f>IFERROR(VLOOKUP($A15,'TD SOP+PROFORM'!$A$5:$AD$750,MATCH(C$4,'TD SOP+PROFORM'!$B$2:$AT$2,0)+1,0),"")</f>
        <v>0</v>
      </c>
      <c r="D15" s="25" t="str">
        <f>IFERROR(VLOOKUP($A15,'TD SOP+PROFORM'!$A$5:$AD$750,MATCH(D$4,'TD SOP+PROFORM'!$B$2:$AT$2,0)+1,0),"")</f>
        <v/>
      </c>
      <c r="E15" s="26" t="str">
        <f t="shared" si="9"/>
        <v/>
      </c>
      <c r="F15" s="25">
        <f>IFERROR(VLOOKUP($A15,'TD SOP+PROFORM'!$A$5:$AD$750,MATCH(F$4,'TD SOP+PROFORM'!$B$2:$AT$2,0)+1,0),"")</f>
        <v>0</v>
      </c>
      <c r="G15" s="25" t="str">
        <f>IFERROR(VLOOKUP($A15,'TD SOP+PROFORM'!$A$5:$AD$750,MATCH(G$4,'TD SOP+PROFORM'!$B$2:$AT$2,0)+1,0),"")</f>
        <v/>
      </c>
      <c r="H15" s="26" t="str">
        <f t="shared" si="10"/>
        <v/>
      </c>
      <c r="I15" s="25">
        <f>IFERROR(VLOOKUP($A15,'TD SOP+PROFORM'!$A$5:$AD$750,MATCH(I$4,'TD SOP+PROFORM'!$B$2:$AT$2,0)+1,0),"")</f>
        <v>0</v>
      </c>
      <c r="J15" s="25" t="str">
        <f>IFERROR(VLOOKUP($A15,'TD SOP+PROFORM'!$A$5:$AD$750,MATCH(J$4,'TD SOP+PROFORM'!$B$2:$AT$2,0)+1,0),"")</f>
        <v/>
      </c>
      <c r="K15" s="26" t="str">
        <f t="shared" si="11"/>
        <v/>
      </c>
      <c r="L15" s="25" t="str">
        <f>IFERROR(VLOOKUP($A15,'TD SOP+PROFORM'!$A$5:$AD$750,MATCH(L$4,'TD SOP+PROFORM'!$B$2:$AT$2,0)+1,0),"")</f>
        <v/>
      </c>
      <c r="M15" s="25" t="str">
        <f>IFERROR(VLOOKUP($A15,'TD SOP+PROFORM'!$A$5:$AD$750,MATCH(M$4,'TD SOP+PROFORM'!$B$2:$AT$2,0)+1,0),"")</f>
        <v/>
      </c>
      <c r="N15" s="26" t="str">
        <f t="shared" si="12"/>
        <v/>
      </c>
      <c r="O15" s="25">
        <f>IFERROR(VLOOKUP($A15,'TD SOP+PROFORM'!$A$5:$AD$750,MATCH(O$4,'TD SOP+PROFORM'!$B$2:$AD$2,0)+1,0),0)+IFERROR(VLOOKUP($A15,'TD SOP+PROFORM'!$A$5:$AD$750,MATCH(O$2,'TD SOP+PROFORM'!$B$2:$AD$2,0)+1,0),0)</f>
        <v>0</v>
      </c>
      <c r="P15" s="25">
        <f>IFERROR(VLOOKUP($A15,'TD SOP+PROFORM'!$A$5:$AD$750,MATCH(P$4,'TD SOP+PROFORM'!$B$2:$AD$2,0)+1,0),0)+IFERROR(VLOOKUP($A15,'TD SOP+PROFORM'!$A$5:$AD$750,MATCH(P$2,'TD SOP+PROFORM'!$B$2:$AD$2,0)+1,0),0)</f>
        <v>0</v>
      </c>
      <c r="Q15" s="26" t="str">
        <f t="shared" si="13"/>
        <v/>
      </c>
      <c r="R15" s="25">
        <f>IFERROR(VLOOKUP($A15,'TD SOP+PROFORM'!$A$5:$AD$750,MATCH(R$4,'TD SOP+PROFORM'!$B$2:$AD$2,0)+1,0),0)+IFERROR(VLOOKUP($A15,'TD SOP+PROFORM'!$A$5:$AD$750,MATCH(R$2,'TD SOP+PROFORM'!$B$2:$AD$2,0)+1,0),0)</f>
        <v>0</v>
      </c>
      <c r="S15" s="25">
        <f>IFERROR(VLOOKUP($A15,'TD SOP+PROFORM'!$A$5:$AD$750,MATCH(S$4,'TD SOP+PROFORM'!$B$2:$AD$2,0)+1,0),0)+IFERROR(VLOOKUP($A15,'TD SOP+PROFORM'!$A$5:$AD$750,MATCH(S$2,'TD SOP+PROFORM'!$B$2:$AD$2,0)+1,0),0)</f>
        <v>0</v>
      </c>
      <c r="T15" s="26" t="str">
        <f t="shared" si="14"/>
        <v/>
      </c>
      <c r="U15" s="25">
        <f>IFERROR(VLOOKUP($A15,'TD SOP+PROFORM'!$A$5:$AD$750,MATCH(U$4,'TD SOP+PROFORM'!$B$2:$AD$2,0)+1,0),0)+IFERROR(VLOOKUP($A15,'TD SOP+PROFORM'!$A$5:$AD$750,MATCH(U$2,'TD SOP+PROFORM'!$B$2:$AD$2,0)+1,0),0)</f>
        <v>0</v>
      </c>
      <c r="V15" s="25">
        <f>IFERROR(VLOOKUP($A15,'TD SOP+PROFORM'!$A$5:$AD$750,MATCH(V$4,'TD SOP+PROFORM'!$B$2:$AD$2,0)+1,0),0)+IFERROR(VLOOKUP($A15,'TD SOP+PROFORM'!$A$5:$AD$750,MATCH(V$2,'TD SOP+PROFORM'!$B$2:$AD$2,0)+1,0),0)</f>
        <v>0</v>
      </c>
      <c r="W15" s="26" t="str">
        <f t="shared" si="15"/>
        <v/>
      </c>
      <c r="X15" s="25">
        <f>IFERROR(VLOOKUP($A15,'TD SOP+PROFORM'!$A$5:$AD$750,MATCH(X$4,'TD SOP+PROFORM'!$B$2:$AD$2,0)+1,0),0)+IFERROR(VLOOKUP($A15,'TD SOP+PROFORM'!$A$5:$AD$750,MATCH(X$2,'TD SOP+PROFORM'!$B$2:$AD$2,0)+1,0),0)</f>
        <v>0</v>
      </c>
      <c r="Y15" s="25">
        <f>IFERROR(VLOOKUP($A15,'TD SOP+PROFORM'!$A$5:$AD$750,MATCH(Y$4,'TD SOP+PROFORM'!$B$2:$AD$2,0)+1,0),0)+IFERROR(VLOOKUP($A15,'TD SOP+PROFORM'!$A$5:$AD$750,MATCH(Y$2,'TD SOP+PROFORM'!$B$2:$AD$2,0)+1,0),0)</f>
        <v>0</v>
      </c>
      <c r="Z15" s="26" t="str">
        <f t="shared" si="16"/>
        <v/>
      </c>
      <c r="AA15" s="25">
        <f>IFERROR(VLOOKUP($A15,'TD SOP+PROFORM'!$A$5:$AD$750,MATCH(AA$4,'TD SOP+PROFORM'!$B$2:$AD$2,0)+1,0),0)+IFERROR(VLOOKUP($A15,'TD SOP+PROFORM'!$A$5:$AD$750,MATCH(AA$2,'TD SOP+PROFORM'!$B$2:$AD$2,0)+1,0),0)</f>
        <v>0</v>
      </c>
      <c r="AB15" s="25">
        <f>IFERROR(VLOOKUP($A15,'TD SOP+PROFORM'!$A$5:$AD$750,MATCH(AB$4,'TD SOP+PROFORM'!$B$2:$AD$2,0)+1,0),0)+IFERROR(VLOOKUP($A15,'TD SOP+PROFORM'!$A$5:$AD$750,MATCH(AB$2,'TD SOP+PROFORM'!$B$2:$AD$2,0)+1,0),0)</f>
        <v>0</v>
      </c>
      <c r="AC15" s="26" t="str">
        <f t="shared" si="17"/>
        <v/>
      </c>
      <c r="AD15" s="25">
        <f>IFERROR(VLOOKUP($A15,'TD SOP+PROFORM'!$A$5:$AD$750,MATCH(AD$4,'TD SOP+PROFORM'!$B$2:$AD$2,0)+1,0),0)+IFERROR(VLOOKUP($A15,'TD SOP+PROFORM'!$A$5:$AD$750,MATCH(AD$2,'TD SOP+PROFORM'!$B$2:$AD$2,0)+1,0),0)</f>
        <v>0</v>
      </c>
      <c r="AE15" s="25">
        <f>IFERROR(VLOOKUP($A15,'TD SOP+PROFORM'!$A$5:$AD$750,MATCH(AE$4,'TD SOP+PROFORM'!$B$2:$AD$2,0)+1,0),0)+IFERROR(VLOOKUP($A15,'TD SOP+PROFORM'!$A$5:$AD$750,MATCH(AE$2,'TD SOP+PROFORM'!$B$2:$AD$2,0)+1,0),0)</f>
        <v>0</v>
      </c>
      <c r="AF15" s="26" t="str">
        <f t="shared" si="18"/>
        <v/>
      </c>
      <c r="AG15" s="25">
        <f>IFERROR(VLOOKUP($A15,'TD SOP+PROFORM'!$A$5:$AD$750,MATCH(AG$4,'TD SOP+PROFORM'!$B$2:$AD$2,0)+1,0),0)+IFERROR(VLOOKUP($A15,'TD SOP+PROFORM'!$A$5:$AD$750,MATCH(AG$2,'TD SOP+PROFORM'!$B$2:$AD$2,0)+1,0),0)</f>
        <v>0</v>
      </c>
      <c r="AH15" s="25">
        <f>IFERROR(VLOOKUP($A15,'TD SOP+PROFORM'!$A$5:$AD$750,MATCH(AH$4,'TD SOP+PROFORM'!$B$2:$AD$2,0)+1,0),0)+IFERROR(VLOOKUP($A15,'TD SOP+PROFORM'!$A$5:$AD$750,MATCH(AH$2,'TD SOP+PROFORM'!$B$2:$AD$2,0)+1,0),0)</f>
        <v>0</v>
      </c>
      <c r="AI15" s="26" t="str">
        <f t="shared" si="19"/>
        <v/>
      </c>
      <c r="AJ15" s="25">
        <f>IFERROR(VLOOKUP($A15,'TD SOP+PROFORM'!$A$5:$AD$750,MATCH(AJ$4,'TD SOP+PROFORM'!$B$2:$AD$2,0)+1,0),0)+IFERROR(VLOOKUP($A15,'TD SOP+PROFORM'!$A$5:$AD$750,MATCH(AJ$2,'TD SOP+PROFORM'!$B$2:$AD$2,0)+1,0),0)</f>
        <v>0</v>
      </c>
      <c r="AK15" s="25">
        <f>IFERROR(VLOOKUP($A15,'TD SOP+PROFORM'!$A$5:$AD$750,MATCH(AK$4,'TD SOP+PROFORM'!$B$2:$AD$2,0)+1,0),0)+IFERROR(VLOOKUP($A15,'TD SOP+PROFORM'!$A$5:$AD$750,MATCH(AK$2,'TD SOP+PROFORM'!$B$2:$AD$2,0)+1,0),0)</f>
        <v>0</v>
      </c>
      <c r="AL15" s="26" t="str">
        <f t="shared" si="20"/>
        <v/>
      </c>
      <c r="AM15" s="25">
        <f t="shared" si="22"/>
        <v>0</v>
      </c>
      <c r="AN15" s="25">
        <f t="shared" si="22"/>
        <v>0</v>
      </c>
      <c r="AO15" s="26" t="str">
        <f t="shared" si="21"/>
        <v/>
      </c>
    </row>
    <row r="16" spans="1:43" x14ac:dyDescent="0.35">
      <c r="A16" s="24" t="str">
        <f>IF(AND('TD SOP+PROFORM'!A13&lt;&gt;"",'TD SOP+PROFORM'!A13&lt;&gt;"TOTAL"),'TD SOP+PROFORM'!A13,0)</f>
        <v>WATER BROS INC</v>
      </c>
      <c r="C16" s="25">
        <f>IFERROR(VLOOKUP($A16,'TD SOP+PROFORM'!$A$5:$AD$750,MATCH(C$4,'TD SOP+PROFORM'!$B$2:$AT$2,0)+1,0),"")</f>
        <v>0</v>
      </c>
      <c r="D16" s="25" t="str">
        <f>IFERROR(VLOOKUP($A16,'TD SOP+PROFORM'!$A$5:$AD$750,MATCH(D$4,'TD SOP+PROFORM'!$B$2:$AT$2,0)+1,0),"")</f>
        <v/>
      </c>
      <c r="E16" s="26" t="str">
        <f t="shared" si="9"/>
        <v/>
      </c>
      <c r="F16" s="25">
        <f>IFERROR(VLOOKUP($A16,'TD SOP+PROFORM'!$A$5:$AD$750,MATCH(F$4,'TD SOP+PROFORM'!$B$2:$AT$2,0)+1,0),"")</f>
        <v>0</v>
      </c>
      <c r="G16" s="25" t="str">
        <f>IFERROR(VLOOKUP($A16,'TD SOP+PROFORM'!$A$5:$AD$750,MATCH(G$4,'TD SOP+PROFORM'!$B$2:$AT$2,0)+1,0),"")</f>
        <v/>
      </c>
      <c r="H16" s="26" t="str">
        <f t="shared" si="10"/>
        <v/>
      </c>
      <c r="I16" s="25">
        <f>IFERROR(VLOOKUP($A16,'TD SOP+PROFORM'!$A$5:$AD$750,MATCH(I$4,'TD SOP+PROFORM'!$B$2:$AT$2,0)+1,0),"")</f>
        <v>0</v>
      </c>
      <c r="J16" s="25" t="str">
        <f>IFERROR(VLOOKUP($A16,'TD SOP+PROFORM'!$A$5:$AD$750,MATCH(J$4,'TD SOP+PROFORM'!$B$2:$AT$2,0)+1,0),"")</f>
        <v/>
      </c>
      <c r="K16" s="26" t="str">
        <f t="shared" si="11"/>
        <v/>
      </c>
      <c r="L16" s="25" t="str">
        <f>IFERROR(VLOOKUP($A16,'TD SOP+PROFORM'!$A$5:$AD$750,MATCH(L$4,'TD SOP+PROFORM'!$B$2:$AT$2,0)+1,0),"")</f>
        <v/>
      </c>
      <c r="M16" s="25" t="str">
        <f>IFERROR(VLOOKUP($A16,'TD SOP+PROFORM'!$A$5:$AD$750,MATCH(M$4,'TD SOP+PROFORM'!$B$2:$AT$2,0)+1,0),"")</f>
        <v/>
      </c>
      <c r="N16" s="26" t="str">
        <f t="shared" si="12"/>
        <v/>
      </c>
      <c r="O16" s="25">
        <f>IFERROR(VLOOKUP($A16,'TD SOP+PROFORM'!$A$5:$AD$750,MATCH(O$4,'TD SOP+PROFORM'!$B$2:$AD$2,0)+1,0),0)+IFERROR(VLOOKUP($A16,'TD SOP+PROFORM'!$A$5:$AD$750,MATCH(O$2,'TD SOP+PROFORM'!$B$2:$AD$2,0)+1,0),0)</f>
        <v>0</v>
      </c>
      <c r="P16" s="25">
        <f>IFERROR(VLOOKUP($A16,'TD SOP+PROFORM'!$A$5:$AD$750,MATCH(P$4,'TD SOP+PROFORM'!$B$2:$AD$2,0)+1,0),0)+IFERROR(VLOOKUP($A16,'TD SOP+PROFORM'!$A$5:$AD$750,MATCH(P$2,'TD SOP+PROFORM'!$B$2:$AD$2,0)+1,0),0)</f>
        <v>0</v>
      </c>
      <c r="Q16" s="26" t="str">
        <f t="shared" si="13"/>
        <v/>
      </c>
      <c r="R16" s="25">
        <f>IFERROR(VLOOKUP($A16,'TD SOP+PROFORM'!$A$5:$AD$750,MATCH(R$4,'TD SOP+PROFORM'!$B$2:$AD$2,0)+1,0),0)+IFERROR(VLOOKUP($A16,'TD SOP+PROFORM'!$A$5:$AD$750,MATCH(R$2,'TD SOP+PROFORM'!$B$2:$AD$2,0)+1,0),0)</f>
        <v>0</v>
      </c>
      <c r="S16" s="25">
        <f>IFERROR(VLOOKUP($A16,'TD SOP+PROFORM'!$A$5:$AD$750,MATCH(S$4,'TD SOP+PROFORM'!$B$2:$AD$2,0)+1,0),0)+IFERROR(VLOOKUP($A16,'TD SOP+PROFORM'!$A$5:$AD$750,MATCH(S$2,'TD SOP+PROFORM'!$B$2:$AD$2,0)+1,0),0)</f>
        <v>0</v>
      </c>
      <c r="T16" s="26" t="str">
        <f t="shared" si="14"/>
        <v/>
      </c>
      <c r="U16" s="25">
        <f>IFERROR(VLOOKUP($A16,'TD SOP+PROFORM'!$A$5:$AD$750,MATCH(U$4,'TD SOP+PROFORM'!$B$2:$AD$2,0)+1,0),0)+IFERROR(VLOOKUP($A16,'TD SOP+PROFORM'!$A$5:$AD$750,MATCH(U$2,'TD SOP+PROFORM'!$B$2:$AD$2,0)+1,0),0)</f>
        <v>0</v>
      </c>
      <c r="V16" s="25">
        <f>IFERROR(VLOOKUP($A16,'TD SOP+PROFORM'!$A$5:$AD$750,MATCH(V$4,'TD SOP+PROFORM'!$B$2:$AD$2,0)+1,0),0)+IFERROR(VLOOKUP($A16,'TD SOP+PROFORM'!$A$5:$AD$750,MATCH(V$2,'TD SOP+PROFORM'!$B$2:$AD$2,0)+1,0),0)</f>
        <v>0</v>
      </c>
      <c r="W16" s="26" t="str">
        <f t="shared" si="15"/>
        <v/>
      </c>
      <c r="X16" s="25">
        <f>IFERROR(VLOOKUP($A16,'TD SOP+PROFORM'!$A$5:$AD$750,MATCH(X$4,'TD SOP+PROFORM'!$B$2:$AD$2,0)+1,0),0)+IFERROR(VLOOKUP($A16,'TD SOP+PROFORM'!$A$5:$AD$750,MATCH(X$2,'TD SOP+PROFORM'!$B$2:$AD$2,0)+1,0),0)</f>
        <v>0</v>
      </c>
      <c r="Y16" s="25">
        <f>IFERROR(VLOOKUP($A16,'TD SOP+PROFORM'!$A$5:$AD$750,MATCH(Y$4,'TD SOP+PROFORM'!$B$2:$AD$2,0)+1,0),0)+IFERROR(VLOOKUP($A16,'TD SOP+PROFORM'!$A$5:$AD$750,MATCH(Y$2,'TD SOP+PROFORM'!$B$2:$AD$2,0)+1,0),0)</f>
        <v>0</v>
      </c>
      <c r="Z16" s="26" t="str">
        <f t="shared" si="16"/>
        <v/>
      </c>
      <c r="AA16" s="25">
        <f>IFERROR(VLOOKUP($A16,'TD SOP+PROFORM'!$A$5:$AD$750,MATCH(AA$4,'TD SOP+PROFORM'!$B$2:$AD$2,0)+1,0),0)+IFERROR(VLOOKUP($A16,'TD SOP+PROFORM'!$A$5:$AD$750,MATCH(AA$2,'TD SOP+PROFORM'!$B$2:$AD$2,0)+1,0),0)</f>
        <v>11595</v>
      </c>
      <c r="AB16" s="25">
        <f>IFERROR(VLOOKUP($A16,'TD SOP+PROFORM'!$A$5:$AD$750,MATCH(AB$4,'TD SOP+PROFORM'!$B$2:$AD$2,0)+1,0),0)+IFERROR(VLOOKUP($A16,'TD SOP+PROFORM'!$A$5:$AD$750,MATCH(AB$2,'TD SOP+PROFORM'!$B$2:$AD$2,0)+1,0),0)</f>
        <v>0</v>
      </c>
      <c r="AC16" s="26" t="str">
        <f t="shared" si="17"/>
        <v/>
      </c>
      <c r="AD16" s="25">
        <f>IFERROR(VLOOKUP($A16,'TD SOP+PROFORM'!$A$5:$AD$750,MATCH(AD$4,'TD SOP+PROFORM'!$B$2:$AD$2,0)+1,0),0)+IFERROR(VLOOKUP($A16,'TD SOP+PROFORM'!$A$5:$AD$750,MATCH(AD$2,'TD SOP+PROFORM'!$B$2:$AD$2,0)+1,0),0)</f>
        <v>11645</v>
      </c>
      <c r="AE16" s="25">
        <f>IFERROR(VLOOKUP($A16,'TD SOP+PROFORM'!$A$5:$AD$750,MATCH(AE$4,'TD SOP+PROFORM'!$B$2:$AD$2,0)+1,0),0)+IFERROR(VLOOKUP($A16,'TD SOP+PROFORM'!$A$5:$AD$750,MATCH(AE$2,'TD SOP+PROFORM'!$B$2:$AD$2,0)+1,0),0)</f>
        <v>0</v>
      </c>
      <c r="AF16" s="26" t="str">
        <f t="shared" si="18"/>
        <v/>
      </c>
      <c r="AG16" s="25">
        <f>IFERROR(VLOOKUP($A16,'TD SOP+PROFORM'!$A$5:$AD$750,MATCH(AG$4,'TD SOP+PROFORM'!$B$2:$AD$2,0)+1,0),0)+IFERROR(VLOOKUP($A16,'TD SOP+PROFORM'!$A$5:$AD$750,MATCH(AG$2,'TD SOP+PROFORM'!$B$2:$AD$2,0)+1,0),0)</f>
        <v>0</v>
      </c>
      <c r="AH16" s="25">
        <f>IFERROR(VLOOKUP($A16,'TD SOP+PROFORM'!$A$5:$AD$750,MATCH(AH$4,'TD SOP+PROFORM'!$B$2:$AD$2,0)+1,0),0)+IFERROR(VLOOKUP($A16,'TD SOP+PROFORM'!$A$5:$AD$750,MATCH(AH$2,'TD SOP+PROFORM'!$B$2:$AD$2,0)+1,0),0)</f>
        <v>0</v>
      </c>
      <c r="AI16" s="26" t="str">
        <f t="shared" si="19"/>
        <v/>
      </c>
      <c r="AJ16" s="25">
        <f>IFERROR(VLOOKUP($A16,'TD SOP+PROFORM'!$A$5:$AD$750,MATCH(AJ$4,'TD SOP+PROFORM'!$B$2:$AD$2,0)+1,0),0)+IFERROR(VLOOKUP($A16,'TD SOP+PROFORM'!$A$5:$AD$750,MATCH(AJ$2,'TD SOP+PROFORM'!$B$2:$AD$2,0)+1,0),0)</f>
        <v>0</v>
      </c>
      <c r="AK16" s="25">
        <f>IFERROR(VLOOKUP($A16,'TD SOP+PROFORM'!$A$5:$AD$750,MATCH(AK$4,'TD SOP+PROFORM'!$B$2:$AD$2,0)+1,0),0)+IFERROR(VLOOKUP($A16,'TD SOP+PROFORM'!$A$5:$AD$750,MATCH(AK$2,'TD SOP+PROFORM'!$B$2:$AD$2,0)+1,0),0)</f>
        <v>0</v>
      </c>
      <c r="AL16" s="26" t="str">
        <f t="shared" si="20"/>
        <v/>
      </c>
      <c r="AM16" s="25">
        <f t="shared" si="22"/>
        <v>23240</v>
      </c>
      <c r="AN16" s="25">
        <f t="shared" si="22"/>
        <v>0</v>
      </c>
      <c r="AO16" s="26" t="str">
        <f t="shared" si="21"/>
        <v/>
      </c>
    </row>
    <row r="17" spans="1:41" x14ac:dyDescent="0.35">
      <c r="A17" s="24" t="str">
        <f>IF(AND('TD SOP+PROFORM'!A14&lt;&gt;"",'TD SOP+PROFORM'!A14&lt;&gt;"TOTAL"),'TD SOP+PROFORM'!A14,0)</f>
        <v>SHE BE SURFIN</v>
      </c>
      <c r="C17" s="25">
        <f>IFERROR(VLOOKUP($A17,'TD SOP+PROFORM'!$A$5:$AD$750,MATCH(C$4,'TD SOP+PROFORM'!$B$2:$AT$2,0)+1,0),"")</f>
        <v>0</v>
      </c>
      <c r="D17" s="25" t="str">
        <f>IFERROR(VLOOKUP($A17,'TD SOP+PROFORM'!$A$5:$AD$750,MATCH(D$4,'TD SOP+PROFORM'!$B$2:$AT$2,0)+1,0),"")</f>
        <v/>
      </c>
      <c r="E17" s="26" t="str">
        <f t="shared" si="9"/>
        <v/>
      </c>
      <c r="F17" s="25">
        <f>IFERROR(VLOOKUP($A17,'TD SOP+PROFORM'!$A$5:$AD$750,MATCH(F$4,'TD SOP+PROFORM'!$B$2:$AT$2,0)+1,0),"")</f>
        <v>0</v>
      </c>
      <c r="G17" s="25" t="str">
        <f>IFERROR(VLOOKUP($A17,'TD SOP+PROFORM'!$A$5:$AD$750,MATCH(G$4,'TD SOP+PROFORM'!$B$2:$AT$2,0)+1,0),"")</f>
        <v/>
      </c>
      <c r="H17" s="26" t="str">
        <f t="shared" si="10"/>
        <v/>
      </c>
      <c r="I17" s="25">
        <f>IFERROR(VLOOKUP($A17,'TD SOP+PROFORM'!$A$5:$AD$750,MATCH(I$4,'TD SOP+PROFORM'!$B$2:$AT$2,0)+1,0),"")</f>
        <v>0</v>
      </c>
      <c r="J17" s="25" t="str">
        <f>IFERROR(VLOOKUP($A17,'TD SOP+PROFORM'!$A$5:$AD$750,MATCH(J$4,'TD SOP+PROFORM'!$B$2:$AT$2,0)+1,0),"")</f>
        <v/>
      </c>
      <c r="K17" s="26" t="str">
        <f t="shared" si="11"/>
        <v/>
      </c>
      <c r="L17" s="25" t="str">
        <f>IFERROR(VLOOKUP($A17,'TD SOP+PROFORM'!$A$5:$AD$750,MATCH(L$4,'TD SOP+PROFORM'!$B$2:$AT$2,0)+1,0),"")</f>
        <v/>
      </c>
      <c r="M17" s="25" t="str">
        <f>IFERROR(VLOOKUP($A17,'TD SOP+PROFORM'!$A$5:$AD$750,MATCH(M$4,'TD SOP+PROFORM'!$B$2:$AT$2,0)+1,0),"")</f>
        <v/>
      </c>
      <c r="N17" s="26" t="str">
        <f t="shared" si="12"/>
        <v/>
      </c>
      <c r="O17" s="25">
        <f>IFERROR(VLOOKUP($A17,'TD SOP+PROFORM'!$A$5:$AD$750,MATCH(O$4,'TD SOP+PROFORM'!$B$2:$AD$2,0)+1,0),0)+IFERROR(VLOOKUP($A17,'TD SOP+PROFORM'!$A$5:$AD$750,MATCH(O$2,'TD SOP+PROFORM'!$B$2:$AD$2,0)+1,0),0)</f>
        <v>0</v>
      </c>
      <c r="P17" s="25">
        <f>IFERROR(VLOOKUP($A17,'TD SOP+PROFORM'!$A$5:$AD$750,MATCH(P$4,'TD SOP+PROFORM'!$B$2:$AD$2,0)+1,0),0)+IFERROR(VLOOKUP($A17,'TD SOP+PROFORM'!$A$5:$AD$750,MATCH(P$2,'TD SOP+PROFORM'!$B$2:$AD$2,0)+1,0),0)</f>
        <v>0</v>
      </c>
      <c r="Q17" s="26" t="str">
        <f t="shared" si="13"/>
        <v/>
      </c>
      <c r="R17" s="25">
        <f>IFERROR(VLOOKUP($A17,'TD SOP+PROFORM'!$A$5:$AD$750,MATCH(R$4,'TD SOP+PROFORM'!$B$2:$AD$2,0)+1,0),0)+IFERROR(VLOOKUP($A17,'TD SOP+PROFORM'!$A$5:$AD$750,MATCH(R$2,'TD SOP+PROFORM'!$B$2:$AD$2,0)+1,0),0)</f>
        <v>0</v>
      </c>
      <c r="S17" s="25">
        <f>IFERROR(VLOOKUP($A17,'TD SOP+PROFORM'!$A$5:$AD$750,MATCH(S$4,'TD SOP+PROFORM'!$B$2:$AD$2,0)+1,0),0)+IFERROR(VLOOKUP($A17,'TD SOP+PROFORM'!$A$5:$AD$750,MATCH(S$2,'TD SOP+PROFORM'!$B$2:$AD$2,0)+1,0),0)</f>
        <v>0</v>
      </c>
      <c r="T17" s="26" t="str">
        <f t="shared" si="14"/>
        <v/>
      </c>
      <c r="U17" s="25">
        <f>IFERROR(VLOOKUP($A17,'TD SOP+PROFORM'!$A$5:$AD$750,MATCH(U$4,'TD SOP+PROFORM'!$B$2:$AD$2,0)+1,0),0)+IFERROR(VLOOKUP($A17,'TD SOP+PROFORM'!$A$5:$AD$750,MATCH(U$2,'TD SOP+PROFORM'!$B$2:$AD$2,0)+1,0),0)</f>
        <v>0</v>
      </c>
      <c r="V17" s="25">
        <f>IFERROR(VLOOKUP($A17,'TD SOP+PROFORM'!$A$5:$AD$750,MATCH(V$4,'TD SOP+PROFORM'!$B$2:$AD$2,0)+1,0),0)+IFERROR(VLOOKUP($A17,'TD SOP+PROFORM'!$A$5:$AD$750,MATCH(V$2,'TD SOP+PROFORM'!$B$2:$AD$2,0)+1,0),0)</f>
        <v>0</v>
      </c>
      <c r="W17" s="26" t="str">
        <f t="shared" si="15"/>
        <v/>
      </c>
      <c r="X17" s="25">
        <f>IFERROR(VLOOKUP($A17,'TD SOP+PROFORM'!$A$5:$AD$750,MATCH(X$4,'TD SOP+PROFORM'!$B$2:$AD$2,0)+1,0),0)+IFERROR(VLOOKUP($A17,'TD SOP+PROFORM'!$A$5:$AD$750,MATCH(X$2,'TD SOP+PROFORM'!$B$2:$AD$2,0)+1,0),0)</f>
        <v>0</v>
      </c>
      <c r="Y17" s="25">
        <f>IFERROR(VLOOKUP($A17,'TD SOP+PROFORM'!$A$5:$AD$750,MATCH(Y$4,'TD SOP+PROFORM'!$B$2:$AD$2,0)+1,0),0)+IFERROR(VLOOKUP($A17,'TD SOP+PROFORM'!$A$5:$AD$750,MATCH(Y$2,'TD SOP+PROFORM'!$B$2:$AD$2,0)+1,0),0)</f>
        <v>0</v>
      </c>
      <c r="Z17" s="26" t="str">
        <f t="shared" si="16"/>
        <v/>
      </c>
      <c r="AA17" s="25">
        <f>IFERROR(VLOOKUP($A17,'TD SOP+PROFORM'!$A$5:$AD$750,MATCH(AA$4,'TD SOP+PROFORM'!$B$2:$AD$2,0)+1,0),0)+IFERROR(VLOOKUP($A17,'TD SOP+PROFORM'!$A$5:$AD$750,MATCH(AA$2,'TD SOP+PROFORM'!$B$2:$AD$2,0)+1,0),0)</f>
        <v>0</v>
      </c>
      <c r="AB17" s="25">
        <f>IFERROR(VLOOKUP($A17,'TD SOP+PROFORM'!$A$5:$AD$750,MATCH(AB$4,'TD SOP+PROFORM'!$B$2:$AD$2,0)+1,0),0)+IFERROR(VLOOKUP($A17,'TD SOP+PROFORM'!$A$5:$AD$750,MATCH(AB$2,'TD SOP+PROFORM'!$B$2:$AD$2,0)+1,0),0)</f>
        <v>0</v>
      </c>
      <c r="AC17" s="26" t="str">
        <f t="shared" si="17"/>
        <v/>
      </c>
      <c r="AD17" s="25">
        <f>IFERROR(VLOOKUP($A17,'TD SOP+PROFORM'!$A$5:$AD$750,MATCH(AD$4,'TD SOP+PROFORM'!$B$2:$AD$2,0)+1,0),0)+IFERROR(VLOOKUP($A17,'TD SOP+PROFORM'!$A$5:$AD$750,MATCH(AD$2,'TD SOP+PROFORM'!$B$2:$AD$2,0)+1,0),0)</f>
        <v>0</v>
      </c>
      <c r="AE17" s="25">
        <f>IFERROR(VLOOKUP($A17,'TD SOP+PROFORM'!$A$5:$AD$750,MATCH(AE$4,'TD SOP+PROFORM'!$B$2:$AD$2,0)+1,0),0)+IFERROR(VLOOKUP($A17,'TD SOP+PROFORM'!$A$5:$AD$750,MATCH(AE$2,'TD SOP+PROFORM'!$B$2:$AD$2,0)+1,0),0)</f>
        <v>0</v>
      </c>
      <c r="AF17" s="26" t="str">
        <f t="shared" si="18"/>
        <v/>
      </c>
      <c r="AG17" s="25">
        <f>IFERROR(VLOOKUP($A17,'TD SOP+PROFORM'!$A$5:$AD$750,MATCH(AG$4,'TD SOP+PROFORM'!$B$2:$AD$2,0)+1,0),0)+IFERROR(VLOOKUP($A17,'TD SOP+PROFORM'!$A$5:$AD$750,MATCH(AG$2,'TD SOP+PROFORM'!$B$2:$AD$2,0)+1,0),0)</f>
        <v>0</v>
      </c>
      <c r="AH17" s="25">
        <f>IFERROR(VLOOKUP($A17,'TD SOP+PROFORM'!$A$5:$AD$750,MATCH(AH$4,'TD SOP+PROFORM'!$B$2:$AD$2,0)+1,0),0)+IFERROR(VLOOKUP($A17,'TD SOP+PROFORM'!$A$5:$AD$750,MATCH(AH$2,'TD SOP+PROFORM'!$B$2:$AD$2,0)+1,0),0)</f>
        <v>0</v>
      </c>
      <c r="AI17" s="26" t="str">
        <f t="shared" si="19"/>
        <v/>
      </c>
      <c r="AJ17" s="25">
        <f>IFERROR(VLOOKUP($A17,'TD SOP+PROFORM'!$A$5:$AD$750,MATCH(AJ$4,'TD SOP+PROFORM'!$B$2:$AD$2,0)+1,0),0)+IFERROR(VLOOKUP($A17,'TD SOP+PROFORM'!$A$5:$AD$750,MATCH(AJ$2,'TD SOP+PROFORM'!$B$2:$AD$2,0)+1,0),0)</f>
        <v>0</v>
      </c>
      <c r="AK17" s="25">
        <f>IFERROR(VLOOKUP($A17,'TD SOP+PROFORM'!$A$5:$AD$750,MATCH(AK$4,'TD SOP+PROFORM'!$B$2:$AD$2,0)+1,0),0)+IFERROR(VLOOKUP($A17,'TD SOP+PROFORM'!$A$5:$AD$750,MATCH(AK$2,'TD SOP+PROFORM'!$B$2:$AD$2,0)+1,0),0)</f>
        <v>0</v>
      </c>
      <c r="AL17" s="26" t="str">
        <f t="shared" si="20"/>
        <v/>
      </c>
      <c r="AM17" s="25">
        <f t="shared" si="22"/>
        <v>0</v>
      </c>
      <c r="AN17" s="25">
        <f t="shared" si="22"/>
        <v>0</v>
      </c>
      <c r="AO17" s="26" t="str">
        <f t="shared" si="21"/>
        <v/>
      </c>
    </row>
    <row r="18" spans="1:41" x14ac:dyDescent="0.35">
      <c r="A18" s="24" t="str">
        <f>IF(AND('TD SOP+PROFORM'!A15&lt;&gt;"",'TD SOP+PROFORM'!A15&lt;&gt;"TOTAL"),'TD SOP+PROFORM'!A15,0)</f>
        <v>HERITAGE SURF AND SPORT</v>
      </c>
      <c r="C18" s="25">
        <f>IFERROR(VLOOKUP($A18,'TD SOP+PROFORM'!$A$5:$AD$750,MATCH(C$4,'TD SOP+PROFORM'!$B$2:$AT$2,0)+1,0),"")</f>
        <v>0</v>
      </c>
      <c r="D18" s="25" t="str">
        <f>IFERROR(VLOOKUP($A18,'TD SOP+PROFORM'!$A$5:$AD$750,MATCH(D$4,'TD SOP+PROFORM'!$B$2:$AT$2,0)+1,0),"")</f>
        <v/>
      </c>
      <c r="E18" s="26" t="str">
        <f t="shared" si="9"/>
        <v/>
      </c>
      <c r="F18" s="25">
        <f>IFERROR(VLOOKUP($A18,'TD SOP+PROFORM'!$A$5:$AD$750,MATCH(F$4,'TD SOP+PROFORM'!$B$2:$AT$2,0)+1,0),"")</f>
        <v>0</v>
      </c>
      <c r="G18" s="25" t="str">
        <f>IFERROR(VLOOKUP($A18,'TD SOP+PROFORM'!$A$5:$AD$750,MATCH(G$4,'TD SOP+PROFORM'!$B$2:$AT$2,0)+1,0),"")</f>
        <v/>
      </c>
      <c r="H18" s="26" t="str">
        <f t="shared" si="10"/>
        <v/>
      </c>
      <c r="I18" s="25">
        <f>IFERROR(VLOOKUP($A18,'TD SOP+PROFORM'!$A$5:$AD$750,MATCH(I$4,'TD SOP+PROFORM'!$B$2:$AT$2,0)+1,0),"")</f>
        <v>0</v>
      </c>
      <c r="J18" s="25" t="str">
        <f>IFERROR(VLOOKUP($A18,'TD SOP+PROFORM'!$A$5:$AD$750,MATCH(J$4,'TD SOP+PROFORM'!$B$2:$AT$2,0)+1,0),"")</f>
        <v/>
      </c>
      <c r="K18" s="26" t="str">
        <f t="shared" si="11"/>
        <v/>
      </c>
      <c r="L18" s="25" t="str">
        <f>IFERROR(VLOOKUP($A18,'TD SOP+PROFORM'!$A$5:$AD$750,MATCH(L$4,'TD SOP+PROFORM'!$B$2:$AT$2,0)+1,0),"")</f>
        <v/>
      </c>
      <c r="M18" s="25" t="str">
        <f>IFERROR(VLOOKUP($A18,'TD SOP+PROFORM'!$A$5:$AD$750,MATCH(M$4,'TD SOP+PROFORM'!$B$2:$AT$2,0)+1,0),"")</f>
        <v/>
      </c>
      <c r="N18" s="26" t="str">
        <f t="shared" si="12"/>
        <v/>
      </c>
      <c r="O18" s="25">
        <f>IFERROR(VLOOKUP($A18,'TD SOP+PROFORM'!$A$5:$AD$750,MATCH(O$4,'TD SOP+PROFORM'!$B$2:$AD$2,0)+1,0),0)+IFERROR(VLOOKUP($A18,'TD SOP+PROFORM'!$A$5:$AD$750,MATCH(O$2,'TD SOP+PROFORM'!$B$2:$AD$2,0)+1,0),0)</f>
        <v>0</v>
      </c>
      <c r="P18" s="25">
        <f>IFERROR(VLOOKUP($A18,'TD SOP+PROFORM'!$A$5:$AD$750,MATCH(P$4,'TD SOP+PROFORM'!$B$2:$AD$2,0)+1,0),0)+IFERROR(VLOOKUP($A18,'TD SOP+PROFORM'!$A$5:$AD$750,MATCH(P$2,'TD SOP+PROFORM'!$B$2:$AD$2,0)+1,0),0)</f>
        <v>0</v>
      </c>
      <c r="Q18" s="26" t="str">
        <f t="shared" si="13"/>
        <v/>
      </c>
      <c r="R18" s="25">
        <f>IFERROR(VLOOKUP($A18,'TD SOP+PROFORM'!$A$5:$AD$750,MATCH(R$4,'TD SOP+PROFORM'!$B$2:$AD$2,0)+1,0),0)+IFERROR(VLOOKUP($A18,'TD SOP+PROFORM'!$A$5:$AD$750,MATCH(R$2,'TD SOP+PROFORM'!$B$2:$AD$2,0)+1,0),0)</f>
        <v>0</v>
      </c>
      <c r="S18" s="25">
        <f>IFERROR(VLOOKUP($A18,'TD SOP+PROFORM'!$A$5:$AD$750,MATCH(S$4,'TD SOP+PROFORM'!$B$2:$AD$2,0)+1,0),0)+IFERROR(VLOOKUP($A18,'TD SOP+PROFORM'!$A$5:$AD$750,MATCH(S$2,'TD SOP+PROFORM'!$B$2:$AD$2,0)+1,0),0)</f>
        <v>0</v>
      </c>
      <c r="T18" s="26" t="str">
        <f t="shared" si="14"/>
        <v/>
      </c>
      <c r="U18" s="25">
        <f>IFERROR(VLOOKUP($A18,'TD SOP+PROFORM'!$A$5:$AD$750,MATCH(U$4,'TD SOP+PROFORM'!$B$2:$AD$2,0)+1,0),0)+IFERROR(VLOOKUP($A18,'TD SOP+PROFORM'!$A$5:$AD$750,MATCH(U$2,'TD SOP+PROFORM'!$B$2:$AD$2,0)+1,0),0)</f>
        <v>0</v>
      </c>
      <c r="V18" s="25">
        <f>IFERROR(VLOOKUP($A18,'TD SOP+PROFORM'!$A$5:$AD$750,MATCH(V$4,'TD SOP+PROFORM'!$B$2:$AD$2,0)+1,0),0)+IFERROR(VLOOKUP($A18,'TD SOP+PROFORM'!$A$5:$AD$750,MATCH(V$2,'TD SOP+PROFORM'!$B$2:$AD$2,0)+1,0),0)</f>
        <v>0</v>
      </c>
      <c r="W18" s="26" t="str">
        <f t="shared" si="15"/>
        <v/>
      </c>
      <c r="X18" s="25">
        <f>IFERROR(VLOOKUP($A18,'TD SOP+PROFORM'!$A$5:$AD$750,MATCH(X$4,'TD SOP+PROFORM'!$B$2:$AD$2,0)+1,0),0)+IFERROR(VLOOKUP($A18,'TD SOP+PROFORM'!$A$5:$AD$750,MATCH(X$2,'TD SOP+PROFORM'!$B$2:$AD$2,0)+1,0),0)</f>
        <v>0</v>
      </c>
      <c r="Y18" s="25">
        <f>IFERROR(VLOOKUP($A18,'TD SOP+PROFORM'!$A$5:$AD$750,MATCH(Y$4,'TD SOP+PROFORM'!$B$2:$AD$2,0)+1,0),0)+IFERROR(VLOOKUP($A18,'TD SOP+PROFORM'!$A$5:$AD$750,MATCH(Y$2,'TD SOP+PROFORM'!$B$2:$AD$2,0)+1,0),0)</f>
        <v>0</v>
      </c>
      <c r="Z18" s="26" t="str">
        <f t="shared" si="16"/>
        <v/>
      </c>
      <c r="AA18" s="25">
        <f>IFERROR(VLOOKUP($A18,'TD SOP+PROFORM'!$A$5:$AD$750,MATCH(AA$4,'TD SOP+PROFORM'!$B$2:$AD$2,0)+1,0),0)+IFERROR(VLOOKUP($A18,'TD SOP+PROFORM'!$A$5:$AD$750,MATCH(AA$2,'TD SOP+PROFORM'!$B$2:$AD$2,0)+1,0),0)</f>
        <v>0</v>
      </c>
      <c r="AB18" s="25">
        <f>IFERROR(VLOOKUP($A18,'TD SOP+PROFORM'!$A$5:$AD$750,MATCH(AB$4,'TD SOP+PROFORM'!$B$2:$AD$2,0)+1,0),0)+IFERROR(VLOOKUP($A18,'TD SOP+PROFORM'!$A$5:$AD$750,MATCH(AB$2,'TD SOP+PROFORM'!$B$2:$AD$2,0)+1,0),0)</f>
        <v>0</v>
      </c>
      <c r="AC18" s="26" t="str">
        <f t="shared" si="17"/>
        <v/>
      </c>
      <c r="AD18" s="25">
        <f>IFERROR(VLOOKUP($A18,'TD SOP+PROFORM'!$A$5:$AD$750,MATCH(AD$4,'TD SOP+PROFORM'!$B$2:$AD$2,0)+1,0),0)+IFERROR(VLOOKUP($A18,'TD SOP+PROFORM'!$A$5:$AD$750,MATCH(AD$2,'TD SOP+PROFORM'!$B$2:$AD$2,0)+1,0),0)</f>
        <v>0</v>
      </c>
      <c r="AE18" s="25">
        <f>IFERROR(VLOOKUP($A18,'TD SOP+PROFORM'!$A$5:$AD$750,MATCH(AE$4,'TD SOP+PROFORM'!$B$2:$AD$2,0)+1,0),0)+IFERROR(VLOOKUP($A18,'TD SOP+PROFORM'!$A$5:$AD$750,MATCH(AE$2,'TD SOP+PROFORM'!$B$2:$AD$2,0)+1,0),0)</f>
        <v>0</v>
      </c>
      <c r="AF18" s="26" t="str">
        <f t="shared" si="18"/>
        <v/>
      </c>
      <c r="AG18" s="25">
        <f>IFERROR(VLOOKUP($A18,'TD SOP+PROFORM'!$A$5:$AD$750,MATCH(AG$4,'TD SOP+PROFORM'!$B$2:$AD$2,0)+1,0),0)+IFERROR(VLOOKUP($A18,'TD SOP+PROFORM'!$A$5:$AD$750,MATCH(AG$2,'TD SOP+PROFORM'!$B$2:$AD$2,0)+1,0),0)</f>
        <v>0</v>
      </c>
      <c r="AH18" s="25">
        <f>IFERROR(VLOOKUP($A18,'TD SOP+PROFORM'!$A$5:$AD$750,MATCH(AH$4,'TD SOP+PROFORM'!$B$2:$AD$2,0)+1,0),0)+IFERROR(VLOOKUP($A18,'TD SOP+PROFORM'!$A$5:$AD$750,MATCH(AH$2,'TD SOP+PROFORM'!$B$2:$AD$2,0)+1,0),0)</f>
        <v>0</v>
      </c>
      <c r="AI18" s="26" t="str">
        <f t="shared" si="19"/>
        <v/>
      </c>
      <c r="AJ18" s="25">
        <f>IFERROR(VLOOKUP($A18,'TD SOP+PROFORM'!$A$5:$AD$750,MATCH(AJ$4,'TD SOP+PROFORM'!$B$2:$AD$2,0)+1,0),0)+IFERROR(VLOOKUP($A18,'TD SOP+PROFORM'!$A$5:$AD$750,MATCH(AJ$2,'TD SOP+PROFORM'!$B$2:$AD$2,0)+1,0),0)</f>
        <v>0</v>
      </c>
      <c r="AK18" s="25">
        <f>IFERROR(VLOOKUP($A18,'TD SOP+PROFORM'!$A$5:$AD$750,MATCH(AK$4,'TD SOP+PROFORM'!$B$2:$AD$2,0)+1,0),0)+IFERROR(VLOOKUP($A18,'TD SOP+PROFORM'!$A$5:$AD$750,MATCH(AK$2,'TD SOP+PROFORM'!$B$2:$AD$2,0)+1,0),0)</f>
        <v>0</v>
      </c>
      <c r="AL18" s="26" t="str">
        <f t="shared" si="20"/>
        <v/>
      </c>
      <c r="AM18" s="25">
        <f t="shared" si="22"/>
        <v>0</v>
      </c>
      <c r="AN18" s="25">
        <f t="shared" si="22"/>
        <v>0</v>
      </c>
      <c r="AO18" s="26" t="str">
        <f t="shared" si="21"/>
        <v/>
      </c>
    </row>
    <row r="19" spans="1:41" x14ac:dyDescent="0.35">
      <c r="A19" s="24" t="str">
        <f>IF(AND('TD SOP+PROFORM'!A16&lt;&gt;"",'TD SOP+PROFORM'!A16&lt;&gt;"TOTAL"),'TD SOP+PROFORM'!A16,0)</f>
        <v>JB HOPKINS</v>
      </c>
      <c r="C19" s="25">
        <f>IFERROR(VLOOKUP($A19,'TD SOP+PROFORM'!$A$5:$AD$750,MATCH(C$4,'TD SOP+PROFORM'!$B$2:$AT$2,0)+1,0),"")</f>
        <v>1964.1999999999998</v>
      </c>
      <c r="D19" s="25" t="str">
        <f>IFERROR(VLOOKUP($A19,'TD SOP+PROFORM'!$A$5:$AD$750,MATCH(D$4,'TD SOP+PROFORM'!$B$2:$AT$2,0)+1,0),"")</f>
        <v/>
      </c>
      <c r="E19" s="26" t="str">
        <f t="shared" si="9"/>
        <v/>
      </c>
      <c r="F19" s="25">
        <f>IFERROR(VLOOKUP($A19,'TD SOP+PROFORM'!$A$5:$AD$750,MATCH(F$4,'TD SOP+PROFORM'!$B$2:$AT$2,0)+1,0),"")</f>
        <v>1702</v>
      </c>
      <c r="G19" s="25" t="str">
        <f>IFERROR(VLOOKUP($A19,'TD SOP+PROFORM'!$A$5:$AD$750,MATCH(G$4,'TD SOP+PROFORM'!$B$2:$AT$2,0)+1,0),"")</f>
        <v/>
      </c>
      <c r="H19" s="26" t="str">
        <f t="shared" si="10"/>
        <v/>
      </c>
      <c r="I19" s="25">
        <f>IFERROR(VLOOKUP($A19,'TD SOP+PROFORM'!$A$5:$AD$750,MATCH(I$4,'TD SOP+PROFORM'!$B$2:$AT$2,0)+1,0),"")</f>
        <v>852</v>
      </c>
      <c r="J19" s="25" t="str">
        <f>IFERROR(VLOOKUP($A19,'TD SOP+PROFORM'!$A$5:$AD$750,MATCH(J$4,'TD SOP+PROFORM'!$B$2:$AT$2,0)+1,0),"")</f>
        <v/>
      </c>
      <c r="K19" s="26" t="str">
        <f t="shared" si="11"/>
        <v/>
      </c>
      <c r="L19" s="25" t="str">
        <f>IFERROR(VLOOKUP($A19,'TD SOP+PROFORM'!$A$5:$AD$750,MATCH(L$4,'TD SOP+PROFORM'!$B$2:$AT$2,0)+1,0),"")</f>
        <v/>
      </c>
      <c r="M19" s="25" t="str">
        <f>IFERROR(VLOOKUP($A19,'TD SOP+PROFORM'!$A$5:$AD$750,MATCH(M$4,'TD SOP+PROFORM'!$B$2:$AT$2,0)+1,0),"")</f>
        <v/>
      </c>
      <c r="N19" s="26" t="str">
        <f t="shared" si="12"/>
        <v/>
      </c>
      <c r="O19" s="25">
        <f>IFERROR(VLOOKUP($A19,'TD SOP+PROFORM'!$A$5:$AD$750,MATCH(O$4,'TD SOP+PROFORM'!$B$2:$AD$2,0)+1,0),0)+IFERROR(VLOOKUP($A19,'TD SOP+PROFORM'!$A$5:$AD$750,MATCH(O$2,'TD SOP+PROFORM'!$B$2:$AD$2,0)+1,0),0)</f>
        <v>0</v>
      </c>
      <c r="P19" s="25">
        <f>IFERROR(VLOOKUP($A19,'TD SOP+PROFORM'!$A$5:$AD$750,MATCH(P$4,'TD SOP+PROFORM'!$B$2:$AD$2,0)+1,0),0)+IFERROR(VLOOKUP($A19,'TD SOP+PROFORM'!$A$5:$AD$750,MATCH(P$2,'TD SOP+PROFORM'!$B$2:$AD$2,0)+1,0),0)</f>
        <v>0</v>
      </c>
      <c r="Q19" s="26" t="str">
        <f t="shared" si="13"/>
        <v/>
      </c>
      <c r="R19" s="25">
        <f>IFERROR(VLOOKUP($A19,'TD SOP+PROFORM'!$A$5:$AD$750,MATCH(R$4,'TD SOP+PROFORM'!$B$2:$AD$2,0)+1,0),0)+IFERROR(VLOOKUP($A19,'TD SOP+PROFORM'!$A$5:$AD$750,MATCH(R$2,'TD SOP+PROFORM'!$B$2:$AD$2,0)+1,0),0)</f>
        <v>0</v>
      </c>
      <c r="S19" s="25">
        <f>IFERROR(VLOOKUP($A19,'TD SOP+PROFORM'!$A$5:$AD$750,MATCH(S$4,'TD SOP+PROFORM'!$B$2:$AD$2,0)+1,0),0)+IFERROR(VLOOKUP($A19,'TD SOP+PROFORM'!$A$5:$AD$750,MATCH(S$2,'TD SOP+PROFORM'!$B$2:$AD$2,0)+1,0),0)</f>
        <v>0</v>
      </c>
      <c r="T19" s="26" t="str">
        <f t="shared" si="14"/>
        <v/>
      </c>
      <c r="U19" s="25">
        <f>IFERROR(VLOOKUP($A19,'TD SOP+PROFORM'!$A$5:$AD$750,MATCH(U$4,'TD SOP+PROFORM'!$B$2:$AD$2,0)+1,0),0)+IFERROR(VLOOKUP($A19,'TD SOP+PROFORM'!$A$5:$AD$750,MATCH(U$2,'TD SOP+PROFORM'!$B$2:$AD$2,0)+1,0),0)</f>
        <v>0</v>
      </c>
      <c r="V19" s="25">
        <f>IFERROR(VLOOKUP($A19,'TD SOP+PROFORM'!$A$5:$AD$750,MATCH(V$4,'TD SOP+PROFORM'!$B$2:$AD$2,0)+1,0),0)+IFERROR(VLOOKUP($A19,'TD SOP+PROFORM'!$A$5:$AD$750,MATCH(V$2,'TD SOP+PROFORM'!$B$2:$AD$2,0)+1,0),0)</f>
        <v>0</v>
      </c>
      <c r="W19" s="26" t="str">
        <f t="shared" si="15"/>
        <v/>
      </c>
      <c r="X19" s="25">
        <f>IFERROR(VLOOKUP($A19,'TD SOP+PROFORM'!$A$5:$AD$750,MATCH(X$4,'TD SOP+PROFORM'!$B$2:$AD$2,0)+1,0),0)+IFERROR(VLOOKUP($A19,'TD SOP+PROFORM'!$A$5:$AD$750,MATCH(X$2,'TD SOP+PROFORM'!$B$2:$AD$2,0)+1,0),0)</f>
        <v>2784</v>
      </c>
      <c r="Y19" s="25">
        <f>IFERROR(VLOOKUP($A19,'TD SOP+PROFORM'!$A$5:$AD$750,MATCH(Y$4,'TD SOP+PROFORM'!$B$2:$AD$2,0)+1,0),0)+IFERROR(VLOOKUP($A19,'TD SOP+PROFORM'!$A$5:$AD$750,MATCH(Y$2,'TD SOP+PROFORM'!$B$2:$AD$2,0)+1,0),0)</f>
        <v>0</v>
      </c>
      <c r="Z19" s="26" t="str">
        <f t="shared" si="16"/>
        <v/>
      </c>
      <c r="AA19" s="25">
        <f>IFERROR(VLOOKUP($A19,'TD SOP+PROFORM'!$A$5:$AD$750,MATCH(AA$4,'TD SOP+PROFORM'!$B$2:$AD$2,0)+1,0),0)+IFERROR(VLOOKUP($A19,'TD SOP+PROFORM'!$A$5:$AD$750,MATCH(AA$2,'TD SOP+PROFORM'!$B$2:$AD$2,0)+1,0),0)</f>
        <v>0</v>
      </c>
      <c r="AB19" s="25">
        <f>IFERROR(VLOOKUP($A19,'TD SOP+PROFORM'!$A$5:$AD$750,MATCH(AB$4,'TD SOP+PROFORM'!$B$2:$AD$2,0)+1,0),0)+IFERROR(VLOOKUP($A19,'TD SOP+PROFORM'!$A$5:$AD$750,MATCH(AB$2,'TD SOP+PROFORM'!$B$2:$AD$2,0)+1,0),0)</f>
        <v>0</v>
      </c>
      <c r="AC19" s="26" t="str">
        <f t="shared" si="17"/>
        <v/>
      </c>
      <c r="AD19" s="25">
        <f>IFERROR(VLOOKUP($A19,'TD SOP+PROFORM'!$A$5:$AD$750,MATCH(AD$4,'TD SOP+PROFORM'!$B$2:$AD$2,0)+1,0),0)+IFERROR(VLOOKUP($A19,'TD SOP+PROFORM'!$A$5:$AD$750,MATCH(AD$2,'TD SOP+PROFORM'!$B$2:$AD$2,0)+1,0),0)</f>
        <v>1453</v>
      </c>
      <c r="AE19" s="25">
        <f>IFERROR(VLOOKUP($A19,'TD SOP+PROFORM'!$A$5:$AD$750,MATCH(AE$4,'TD SOP+PROFORM'!$B$2:$AD$2,0)+1,0),0)+IFERROR(VLOOKUP($A19,'TD SOP+PROFORM'!$A$5:$AD$750,MATCH(AE$2,'TD SOP+PROFORM'!$B$2:$AD$2,0)+1,0),0)</f>
        <v>0</v>
      </c>
      <c r="AF19" s="26" t="str">
        <f t="shared" si="18"/>
        <v/>
      </c>
      <c r="AG19" s="25">
        <f>IFERROR(VLOOKUP($A19,'TD SOP+PROFORM'!$A$5:$AD$750,MATCH(AG$4,'TD SOP+PROFORM'!$B$2:$AD$2,0)+1,0),0)+IFERROR(VLOOKUP($A19,'TD SOP+PROFORM'!$A$5:$AD$750,MATCH(AG$2,'TD SOP+PROFORM'!$B$2:$AD$2,0)+1,0),0)</f>
        <v>0</v>
      </c>
      <c r="AH19" s="25">
        <f>IFERROR(VLOOKUP($A19,'TD SOP+PROFORM'!$A$5:$AD$750,MATCH(AH$4,'TD SOP+PROFORM'!$B$2:$AD$2,0)+1,0),0)+IFERROR(VLOOKUP($A19,'TD SOP+PROFORM'!$A$5:$AD$750,MATCH(AH$2,'TD SOP+PROFORM'!$B$2:$AD$2,0)+1,0),0)</f>
        <v>0</v>
      </c>
      <c r="AI19" s="26" t="str">
        <f t="shared" si="19"/>
        <v/>
      </c>
      <c r="AJ19" s="25">
        <f>IFERROR(VLOOKUP($A19,'TD SOP+PROFORM'!$A$5:$AD$750,MATCH(AJ$4,'TD SOP+PROFORM'!$B$2:$AD$2,0)+1,0),0)+IFERROR(VLOOKUP($A19,'TD SOP+PROFORM'!$A$5:$AD$750,MATCH(AJ$2,'TD SOP+PROFORM'!$B$2:$AD$2,0)+1,0),0)</f>
        <v>0</v>
      </c>
      <c r="AK19" s="25">
        <f>IFERROR(VLOOKUP($A19,'TD SOP+PROFORM'!$A$5:$AD$750,MATCH(AK$4,'TD SOP+PROFORM'!$B$2:$AD$2,0)+1,0),0)+IFERROR(VLOOKUP($A19,'TD SOP+PROFORM'!$A$5:$AD$750,MATCH(AK$2,'TD SOP+PROFORM'!$B$2:$AD$2,0)+1,0),0)</f>
        <v>0</v>
      </c>
      <c r="AL19" s="26" t="str">
        <f t="shared" si="20"/>
        <v/>
      </c>
      <c r="AM19" s="25">
        <f t="shared" si="22"/>
        <v>8755.2000000000007</v>
      </c>
      <c r="AN19" s="25">
        <f t="shared" si="22"/>
        <v>0</v>
      </c>
      <c r="AO19" s="26" t="str">
        <f t="shared" si="21"/>
        <v/>
      </c>
    </row>
    <row r="20" spans="1:41" x14ac:dyDescent="0.35">
      <c r="A20" s="24" t="str">
        <f>IF(AND('TD SOP+PROFORM'!A17&lt;&gt;"",'TD SOP+PROFORM'!A17&lt;&gt;"TOTAL"),'TD SOP+PROFORM'!A17,0)</f>
        <v>K-COAST SURF SHOP</v>
      </c>
      <c r="C20" s="25">
        <f>IFERROR(VLOOKUP($A20,'TD SOP+PROFORM'!$A$5:$AD$750,MATCH(C$4,'TD SOP+PROFORM'!$B$2:$AT$2,0)+1,0),"")</f>
        <v>0</v>
      </c>
      <c r="D20" s="25" t="str">
        <f>IFERROR(VLOOKUP($A20,'TD SOP+PROFORM'!$A$5:$AD$750,MATCH(D$4,'TD SOP+PROFORM'!$B$2:$AT$2,0)+1,0),"")</f>
        <v/>
      </c>
      <c r="E20" s="26" t="str">
        <f t="shared" si="9"/>
        <v/>
      </c>
      <c r="F20" s="25">
        <f>IFERROR(VLOOKUP($A20,'TD SOP+PROFORM'!$A$5:$AD$750,MATCH(F$4,'TD SOP+PROFORM'!$B$2:$AT$2,0)+1,0),"")</f>
        <v>0</v>
      </c>
      <c r="G20" s="25" t="str">
        <f>IFERROR(VLOOKUP($A20,'TD SOP+PROFORM'!$A$5:$AD$750,MATCH(G$4,'TD SOP+PROFORM'!$B$2:$AT$2,0)+1,0),"")</f>
        <v/>
      </c>
      <c r="H20" s="26" t="str">
        <f t="shared" si="10"/>
        <v/>
      </c>
      <c r="I20" s="25">
        <f>IFERROR(VLOOKUP($A20,'TD SOP+PROFORM'!$A$5:$AD$750,MATCH(I$4,'TD SOP+PROFORM'!$B$2:$AT$2,0)+1,0),"")</f>
        <v>0</v>
      </c>
      <c r="J20" s="25" t="str">
        <f>IFERROR(VLOOKUP($A20,'TD SOP+PROFORM'!$A$5:$AD$750,MATCH(J$4,'TD SOP+PROFORM'!$B$2:$AT$2,0)+1,0),"")</f>
        <v/>
      </c>
      <c r="K20" s="26" t="str">
        <f t="shared" si="11"/>
        <v/>
      </c>
      <c r="L20" s="25" t="str">
        <f>IFERROR(VLOOKUP($A20,'TD SOP+PROFORM'!$A$5:$AD$750,MATCH(L$4,'TD SOP+PROFORM'!$B$2:$AT$2,0)+1,0),"")</f>
        <v/>
      </c>
      <c r="M20" s="25" t="str">
        <f>IFERROR(VLOOKUP($A20,'TD SOP+PROFORM'!$A$5:$AD$750,MATCH(M$4,'TD SOP+PROFORM'!$B$2:$AT$2,0)+1,0),"")</f>
        <v/>
      </c>
      <c r="N20" s="26" t="str">
        <f t="shared" si="12"/>
        <v/>
      </c>
      <c r="O20" s="25">
        <f>IFERROR(VLOOKUP($A20,'TD SOP+PROFORM'!$A$5:$AD$750,MATCH(O$4,'TD SOP+PROFORM'!$B$2:$AD$2,0)+1,0),0)+IFERROR(VLOOKUP($A20,'TD SOP+PROFORM'!$A$5:$AD$750,MATCH(O$2,'TD SOP+PROFORM'!$B$2:$AD$2,0)+1,0),0)</f>
        <v>0</v>
      </c>
      <c r="P20" s="25">
        <f>IFERROR(VLOOKUP($A20,'TD SOP+PROFORM'!$A$5:$AD$750,MATCH(P$4,'TD SOP+PROFORM'!$B$2:$AD$2,0)+1,0),0)+IFERROR(VLOOKUP($A20,'TD SOP+PROFORM'!$A$5:$AD$750,MATCH(P$2,'TD SOP+PROFORM'!$B$2:$AD$2,0)+1,0),0)</f>
        <v>0</v>
      </c>
      <c r="Q20" s="26" t="str">
        <f t="shared" si="13"/>
        <v/>
      </c>
      <c r="R20" s="25">
        <f>IFERROR(VLOOKUP($A20,'TD SOP+PROFORM'!$A$5:$AD$750,MATCH(R$4,'TD SOP+PROFORM'!$B$2:$AD$2,0)+1,0),0)+IFERROR(VLOOKUP($A20,'TD SOP+PROFORM'!$A$5:$AD$750,MATCH(R$2,'TD SOP+PROFORM'!$B$2:$AD$2,0)+1,0),0)</f>
        <v>0</v>
      </c>
      <c r="S20" s="25">
        <f>IFERROR(VLOOKUP($A20,'TD SOP+PROFORM'!$A$5:$AD$750,MATCH(S$4,'TD SOP+PROFORM'!$B$2:$AD$2,0)+1,0),0)+IFERROR(VLOOKUP($A20,'TD SOP+PROFORM'!$A$5:$AD$750,MATCH(S$2,'TD SOP+PROFORM'!$B$2:$AD$2,0)+1,0),0)</f>
        <v>0</v>
      </c>
      <c r="T20" s="26" t="str">
        <f t="shared" si="14"/>
        <v/>
      </c>
      <c r="U20" s="25">
        <f>IFERROR(VLOOKUP($A20,'TD SOP+PROFORM'!$A$5:$AD$750,MATCH(U$4,'TD SOP+PROFORM'!$B$2:$AD$2,0)+1,0),0)+IFERROR(VLOOKUP($A20,'TD SOP+PROFORM'!$A$5:$AD$750,MATCH(U$2,'TD SOP+PROFORM'!$B$2:$AD$2,0)+1,0),0)</f>
        <v>0</v>
      </c>
      <c r="V20" s="25">
        <f>IFERROR(VLOOKUP($A20,'TD SOP+PROFORM'!$A$5:$AD$750,MATCH(V$4,'TD SOP+PROFORM'!$B$2:$AD$2,0)+1,0),0)+IFERROR(VLOOKUP($A20,'TD SOP+PROFORM'!$A$5:$AD$750,MATCH(V$2,'TD SOP+PROFORM'!$B$2:$AD$2,0)+1,0),0)</f>
        <v>0</v>
      </c>
      <c r="W20" s="26" t="str">
        <f t="shared" si="15"/>
        <v/>
      </c>
      <c r="X20" s="25">
        <f>IFERROR(VLOOKUP($A20,'TD SOP+PROFORM'!$A$5:$AD$750,MATCH(X$4,'TD SOP+PROFORM'!$B$2:$AD$2,0)+1,0),0)+IFERROR(VLOOKUP($A20,'TD SOP+PROFORM'!$A$5:$AD$750,MATCH(X$2,'TD SOP+PROFORM'!$B$2:$AD$2,0)+1,0),0)</f>
        <v>0</v>
      </c>
      <c r="Y20" s="25">
        <f>IFERROR(VLOOKUP($A20,'TD SOP+PROFORM'!$A$5:$AD$750,MATCH(Y$4,'TD SOP+PROFORM'!$B$2:$AD$2,0)+1,0),0)+IFERROR(VLOOKUP($A20,'TD SOP+PROFORM'!$A$5:$AD$750,MATCH(Y$2,'TD SOP+PROFORM'!$B$2:$AD$2,0)+1,0),0)</f>
        <v>0</v>
      </c>
      <c r="Z20" s="26" t="str">
        <f t="shared" si="16"/>
        <v/>
      </c>
      <c r="AA20" s="25">
        <f>IFERROR(VLOOKUP($A20,'TD SOP+PROFORM'!$A$5:$AD$750,MATCH(AA$4,'TD SOP+PROFORM'!$B$2:$AD$2,0)+1,0),0)+IFERROR(VLOOKUP($A20,'TD SOP+PROFORM'!$A$5:$AD$750,MATCH(AA$2,'TD SOP+PROFORM'!$B$2:$AD$2,0)+1,0),0)</f>
        <v>2868</v>
      </c>
      <c r="AB20" s="25">
        <f>IFERROR(VLOOKUP($A20,'TD SOP+PROFORM'!$A$5:$AD$750,MATCH(AB$4,'TD SOP+PROFORM'!$B$2:$AD$2,0)+1,0),0)+IFERROR(VLOOKUP($A20,'TD SOP+PROFORM'!$A$5:$AD$750,MATCH(AB$2,'TD SOP+PROFORM'!$B$2:$AD$2,0)+1,0),0)</f>
        <v>0</v>
      </c>
      <c r="AC20" s="26" t="str">
        <f t="shared" si="17"/>
        <v/>
      </c>
      <c r="AD20" s="25">
        <f>IFERROR(VLOOKUP($A20,'TD SOP+PROFORM'!$A$5:$AD$750,MATCH(AD$4,'TD SOP+PROFORM'!$B$2:$AD$2,0)+1,0),0)+IFERROR(VLOOKUP($A20,'TD SOP+PROFORM'!$A$5:$AD$750,MATCH(AD$2,'TD SOP+PROFORM'!$B$2:$AD$2,0)+1,0),0)</f>
        <v>2118</v>
      </c>
      <c r="AE20" s="25">
        <f>IFERROR(VLOOKUP($A20,'TD SOP+PROFORM'!$A$5:$AD$750,MATCH(AE$4,'TD SOP+PROFORM'!$B$2:$AD$2,0)+1,0),0)+IFERROR(VLOOKUP($A20,'TD SOP+PROFORM'!$A$5:$AD$750,MATCH(AE$2,'TD SOP+PROFORM'!$B$2:$AD$2,0)+1,0),0)</f>
        <v>0</v>
      </c>
      <c r="AF20" s="26" t="str">
        <f t="shared" si="18"/>
        <v/>
      </c>
      <c r="AG20" s="25">
        <f>IFERROR(VLOOKUP($A20,'TD SOP+PROFORM'!$A$5:$AD$750,MATCH(AG$4,'TD SOP+PROFORM'!$B$2:$AD$2,0)+1,0),0)+IFERROR(VLOOKUP($A20,'TD SOP+PROFORM'!$A$5:$AD$750,MATCH(AG$2,'TD SOP+PROFORM'!$B$2:$AD$2,0)+1,0),0)</f>
        <v>0</v>
      </c>
      <c r="AH20" s="25">
        <f>IFERROR(VLOOKUP($A20,'TD SOP+PROFORM'!$A$5:$AD$750,MATCH(AH$4,'TD SOP+PROFORM'!$B$2:$AD$2,0)+1,0),0)+IFERROR(VLOOKUP($A20,'TD SOP+PROFORM'!$A$5:$AD$750,MATCH(AH$2,'TD SOP+PROFORM'!$B$2:$AD$2,0)+1,0),0)</f>
        <v>0</v>
      </c>
      <c r="AI20" s="26" t="str">
        <f t="shared" si="19"/>
        <v/>
      </c>
      <c r="AJ20" s="25">
        <f>IFERROR(VLOOKUP($A20,'TD SOP+PROFORM'!$A$5:$AD$750,MATCH(AJ$4,'TD SOP+PROFORM'!$B$2:$AD$2,0)+1,0),0)+IFERROR(VLOOKUP($A20,'TD SOP+PROFORM'!$A$5:$AD$750,MATCH(AJ$2,'TD SOP+PROFORM'!$B$2:$AD$2,0)+1,0),0)</f>
        <v>0</v>
      </c>
      <c r="AK20" s="25">
        <f>IFERROR(VLOOKUP($A20,'TD SOP+PROFORM'!$A$5:$AD$750,MATCH(AK$4,'TD SOP+PROFORM'!$B$2:$AD$2,0)+1,0),0)+IFERROR(VLOOKUP($A20,'TD SOP+PROFORM'!$A$5:$AD$750,MATCH(AK$2,'TD SOP+PROFORM'!$B$2:$AD$2,0)+1,0),0)</f>
        <v>0</v>
      </c>
      <c r="AL20" s="26" t="str">
        <f t="shared" si="20"/>
        <v/>
      </c>
      <c r="AM20" s="25">
        <f t="shared" si="22"/>
        <v>4986</v>
      </c>
      <c r="AN20" s="25">
        <f t="shared" si="22"/>
        <v>0</v>
      </c>
      <c r="AO20" s="26" t="str">
        <f t="shared" si="21"/>
        <v/>
      </c>
    </row>
    <row r="21" spans="1:41" x14ac:dyDescent="0.35">
      <c r="A21" s="24" t="str">
        <f>IF(AND('TD SOP+PROFORM'!A18&lt;&gt;"",'TD SOP+PROFORM'!A18&lt;&gt;"TOTAL"),'TD SOP+PROFORM'!A18,0)</f>
        <v>7TH ST SURF SHOP</v>
      </c>
      <c r="C21" s="25">
        <f>IFERROR(VLOOKUP($A21,'TD SOP+PROFORM'!$A$5:$AD$750,MATCH(C$4,'TD SOP+PROFORM'!$B$2:$AT$2,0)+1,0),"")</f>
        <v>0</v>
      </c>
      <c r="D21" s="25" t="str">
        <f>IFERROR(VLOOKUP($A21,'TD SOP+PROFORM'!$A$5:$AD$750,MATCH(D$4,'TD SOP+PROFORM'!$B$2:$AT$2,0)+1,0),"")</f>
        <v/>
      </c>
      <c r="E21" s="26" t="str">
        <f t="shared" si="9"/>
        <v/>
      </c>
      <c r="F21" s="25">
        <f>IFERROR(VLOOKUP($A21,'TD SOP+PROFORM'!$A$5:$AD$750,MATCH(F$4,'TD SOP+PROFORM'!$B$2:$AT$2,0)+1,0),"")</f>
        <v>0</v>
      </c>
      <c r="G21" s="25" t="str">
        <f>IFERROR(VLOOKUP($A21,'TD SOP+PROFORM'!$A$5:$AD$750,MATCH(G$4,'TD SOP+PROFORM'!$B$2:$AT$2,0)+1,0),"")</f>
        <v/>
      </c>
      <c r="H21" s="26" t="str">
        <f t="shared" si="10"/>
        <v/>
      </c>
      <c r="I21" s="25">
        <f>IFERROR(VLOOKUP($A21,'TD SOP+PROFORM'!$A$5:$AD$750,MATCH(I$4,'TD SOP+PROFORM'!$B$2:$AT$2,0)+1,0),"")</f>
        <v>0</v>
      </c>
      <c r="J21" s="25" t="str">
        <f>IFERROR(VLOOKUP($A21,'TD SOP+PROFORM'!$A$5:$AD$750,MATCH(J$4,'TD SOP+PROFORM'!$B$2:$AT$2,0)+1,0),"")</f>
        <v/>
      </c>
      <c r="K21" s="26" t="str">
        <f t="shared" si="11"/>
        <v/>
      </c>
      <c r="L21" s="25" t="str">
        <f>IFERROR(VLOOKUP($A21,'TD SOP+PROFORM'!$A$5:$AD$750,MATCH(L$4,'TD SOP+PROFORM'!$B$2:$AT$2,0)+1,0),"")</f>
        <v/>
      </c>
      <c r="M21" s="25" t="str">
        <f>IFERROR(VLOOKUP($A21,'TD SOP+PROFORM'!$A$5:$AD$750,MATCH(M$4,'TD SOP+PROFORM'!$B$2:$AT$2,0)+1,0),"")</f>
        <v/>
      </c>
      <c r="N21" s="26" t="str">
        <f t="shared" si="12"/>
        <v/>
      </c>
      <c r="O21" s="25">
        <f>IFERROR(VLOOKUP($A21,'TD SOP+PROFORM'!$A$5:$AD$750,MATCH(O$4,'TD SOP+PROFORM'!$B$2:$AD$2,0)+1,0),0)+IFERROR(VLOOKUP($A21,'TD SOP+PROFORM'!$A$5:$AD$750,MATCH(O$2,'TD SOP+PROFORM'!$B$2:$AD$2,0)+1,0),0)</f>
        <v>0</v>
      </c>
      <c r="P21" s="25">
        <f>IFERROR(VLOOKUP($A21,'TD SOP+PROFORM'!$A$5:$AD$750,MATCH(P$4,'TD SOP+PROFORM'!$B$2:$AD$2,0)+1,0),0)+IFERROR(VLOOKUP($A21,'TD SOP+PROFORM'!$A$5:$AD$750,MATCH(P$2,'TD SOP+PROFORM'!$B$2:$AD$2,0)+1,0),0)</f>
        <v>0</v>
      </c>
      <c r="Q21" s="26" t="str">
        <f t="shared" si="13"/>
        <v/>
      </c>
      <c r="R21" s="25">
        <f>IFERROR(VLOOKUP($A21,'TD SOP+PROFORM'!$A$5:$AD$750,MATCH(R$4,'TD SOP+PROFORM'!$B$2:$AD$2,0)+1,0),0)+IFERROR(VLOOKUP($A21,'TD SOP+PROFORM'!$A$5:$AD$750,MATCH(R$2,'TD SOP+PROFORM'!$B$2:$AD$2,0)+1,0),0)</f>
        <v>0</v>
      </c>
      <c r="S21" s="25">
        <f>IFERROR(VLOOKUP($A21,'TD SOP+PROFORM'!$A$5:$AD$750,MATCH(S$4,'TD SOP+PROFORM'!$B$2:$AD$2,0)+1,0),0)+IFERROR(VLOOKUP($A21,'TD SOP+PROFORM'!$A$5:$AD$750,MATCH(S$2,'TD SOP+PROFORM'!$B$2:$AD$2,0)+1,0),0)</f>
        <v>0</v>
      </c>
      <c r="T21" s="26" t="str">
        <f t="shared" si="14"/>
        <v/>
      </c>
      <c r="U21" s="25">
        <f>IFERROR(VLOOKUP($A21,'TD SOP+PROFORM'!$A$5:$AD$750,MATCH(U$4,'TD SOP+PROFORM'!$B$2:$AD$2,0)+1,0),0)+IFERROR(VLOOKUP($A21,'TD SOP+PROFORM'!$A$5:$AD$750,MATCH(U$2,'TD SOP+PROFORM'!$B$2:$AD$2,0)+1,0),0)</f>
        <v>0</v>
      </c>
      <c r="V21" s="25">
        <f>IFERROR(VLOOKUP($A21,'TD SOP+PROFORM'!$A$5:$AD$750,MATCH(V$4,'TD SOP+PROFORM'!$B$2:$AD$2,0)+1,0),0)+IFERROR(VLOOKUP($A21,'TD SOP+PROFORM'!$A$5:$AD$750,MATCH(V$2,'TD SOP+PROFORM'!$B$2:$AD$2,0)+1,0),0)</f>
        <v>0</v>
      </c>
      <c r="W21" s="26" t="str">
        <f t="shared" si="15"/>
        <v/>
      </c>
      <c r="X21" s="25">
        <f>IFERROR(VLOOKUP($A21,'TD SOP+PROFORM'!$A$5:$AD$750,MATCH(X$4,'TD SOP+PROFORM'!$B$2:$AD$2,0)+1,0),0)+IFERROR(VLOOKUP($A21,'TD SOP+PROFORM'!$A$5:$AD$750,MATCH(X$2,'TD SOP+PROFORM'!$B$2:$AD$2,0)+1,0),0)</f>
        <v>0</v>
      </c>
      <c r="Y21" s="25">
        <f>IFERROR(VLOOKUP($A21,'TD SOP+PROFORM'!$A$5:$AD$750,MATCH(Y$4,'TD SOP+PROFORM'!$B$2:$AD$2,0)+1,0),0)+IFERROR(VLOOKUP($A21,'TD SOP+PROFORM'!$A$5:$AD$750,MATCH(Y$2,'TD SOP+PROFORM'!$B$2:$AD$2,0)+1,0),0)</f>
        <v>0</v>
      </c>
      <c r="Z21" s="26" t="str">
        <f t="shared" si="16"/>
        <v/>
      </c>
      <c r="AA21" s="25">
        <f>IFERROR(VLOOKUP($A21,'TD SOP+PROFORM'!$A$5:$AD$750,MATCH(AA$4,'TD SOP+PROFORM'!$B$2:$AD$2,0)+1,0),0)+IFERROR(VLOOKUP($A21,'TD SOP+PROFORM'!$A$5:$AD$750,MATCH(AA$2,'TD SOP+PROFORM'!$B$2:$AD$2,0)+1,0),0)</f>
        <v>0</v>
      </c>
      <c r="AB21" s="25">
        <f>IFERROR(VLOOKUP($A21,'TD SOP+PROFORM'!$A$5:$AD$750,MATCH(AB$4,'TD SOP+PROFORM'!$B$2:$AD$2,0)+1,0),0)+IFERROR(VLOOKUP($A21,'TD SOP+PROFORM'!$A$5:$AD$750,MATCH(AB$2,'TD SOP+PROFORM'!$B$2:$AD$2,0)+1,0),0)</f>
        <v>0</v>
      </c>
      <c r="AC21" s="26" t="str">
        <f t="shared" si="17"/>
        <v/>
      </c>
      <c r="AD21" s="25">
        <f>IFERROR(VLOOKUP($A21,'TD SOP+PROFORM'!$A$5:$AD$750,MATCH(AD$4,'TD SOP+PROFORM'!$B$2:$AD$2,0)+1,0),0)+IFERROR(VLOOKUP($A21,'TD SOP+PROFORM'!$A$5:$AD$750,MATCH(AD$2,'TD SOP+PROFORM'!$B$2:$AD$2,0)+1,0),0)</f>
        <v>0</v>
      </c>
      <c r="AE21" s="25">
        <f>IFERROR(VLOOKUP($A21,'TD SOP+PROFORM'!$A$5:$AD$750,MATCH(AE$4,'TD SOP+PROFORM'!$B$2:$AD$2,0)+1,0),0)+IFERROR(VLOOKUP($A21,'TD SOP+PROFORM'!$A$5:$AD$750,MATCH(AE$2,'TD SOP+PROFORM'!$B$2:$AD$2,0)+1,0),0)</f>
        <v>0</v>
      </c>
      <c r="AF21" s="26" t="str">
        <f t="shared" si="18"/>
        <v/>
      </c>
      <c r="AG21" s="25">
        <f>IFERROR(VLOOKUP($A21,'TD SOP+PROFORM'!$A$5:$AD$750,MATCH(AG$4,'TD SOP+PROFORM'!$B$2:$AD$2,0)+1,0),0)+IFERROR(VLOOKUP($A21,'TD SOP+PROFORM'!$A$5:$AD$750,MATCH(AG$2,'TD SOP+PROFORM'!$B$2:$AD$2,0)+1,0),0)</f>
        <v>0</v>
      </c>
      <c r="AH21" s="25">
        <f>IFERROR(VLOOKUP($A21,'TD SOP+PROFORM'!$A$5:$AD$750,MATCH(AH$4,'TD SOP+PROFORM'!$B$2:$AD$2,0)+1,0),0)+IFERROR(VLOOKUP($A21,'TD SOP+PROFORM'!$A$5:$AD$750,MATCH(AH$2,'TD SOP+PROFORM'!$B$2:$AD$2,0)+1,0),0)</f>
        <v>0</v>
      </c>
      <c r="AI21" s="26" t="str">
        <f t="shared" si="19"/>
        <v/>
      </c>
      <c r="AJ21" s="25">
        <f>IFERROR(VLOOKUP($A21,'TD SOP+PROFORM'!$A$5:$AD$750,MATCH(AJ$4,'TD SOP+PROFORM'!$B$2:$AD$2,0)+1,0),0)+IFERROR(VLOOKUP($A21,'TD SOP+PROFORM'!$A$5:$AD$750,MATCH(AJ$2,'TD SOP+PROFORM'!$B$2:$AD$2,0)+1,0),0)</f>
        <v>0</v>
      </c>
      <c r="AK21" s="25">
        <f>IFERROR(VLOOKUP($A21,'TD SOP+PROFORM'!$A$5:$AD$750,MATCH(AK$4,'TD SOP+PROFORM'!$B$2:$AD$2,0)+1,0),0)+IFERROR(VLOOKUP($A21,'TD SOP+PROFORM'!$A$5:$AD$750,MATCH(AK$2,'TD SOP+PROFORM'!$B$2:$AD$2,0)+1,0),0)</f>
        <v>0</v>
      </c>
      <c r="AL21" s="26" t="str">
        <f t="shared" si="20"/>
        <v/>
      </c>
      <c r="AM21" s="25">
        <f t="shared" si="22"/>
        <v>0</v>
      </c>
      <c r="AN21" s="25">
        <f t="shared" si="22"/>
        <v>0</v>
      </c>
      <c r="AO21" s="26" t="str">
        <f t="shared" si="21"/>
        <v/>
      </c>
    </row>
    <row r="22" spans="1:41" x14ac:dyDescent="0.35">
      <c r="A22" s="24" t="str">
        <f>IF(AND('TD SOP+PROFORM'!A19&lt;&gt;"",'TD SOP+PROFORM'!A19&lt;&gt;"TOTAL"),'TD SOP+PROFORM'!A19,0)</f>
        <v>BRAVE NEW WORLD INC.</v>
      </c>
      <c r="C22" s="25">
        <f>IFERROR(VLOOKUP($A22,'TD SOP+PROFORM'!$A$5:$AD$750,MATCH(C$4,'TD SOP+PROFORM'!$B$2:$AT$2,0)+1,0),"")</f>
        <v>0</v>
      </c>
      <c r="D22" s="25" t="str">
        <f>IFERROR(VLOOKUP($A22,'TD SOP+PROFORM'!$A$5:$AD$750,MATCH(D$4,'TD SOP+PROFORM'!$B$2:$AT$2,0)+1,0),"")</f>
        <v/>
      </c>
      <c r="E22" s="26" t="str">
        <f t="shared" si="9"/>
        <v/>
      </c>
      <c r="F22" s="25">
        <f>IFERROR(VLOOKUP($A22,'TD SOP+PROFORM'!$A$5:$AD$750,MATCH(F$4,'TD SOP+PROFORM'!$B$2:$AT$2,0)+1,0),"")</f>
        <v>0</v>
      </c>
      <c r="G22" s="25" t="str">
        <f>IFERROR(VLOOKUP($A22,'TD SOP+PROFORM'!$A$5:$AD$750,MATCH(G$4,'TD SOP+PROFORM'!$B$2:$AT$2,0)+1,0),"")</f>
        <v/>
      </c>
      <c r="H22" s="26" t="str">
        <f t="shared" si="10"/>
        <v/>
      </c>
      <c r="I22" s="25">
        <f>IFERROR(VLOOKUP($A22,'TD SOP+PROFORM'!$A$5:$AD$750,MATCH(I$4,'TD SOP+PROFORM'!$B$2:$AT$2,0)+1,0),"")</f>
        <v>0</v>
      </c>
      <c r="J22" s="25" t="str">
        <f>IFERROR(VLOOKUP($A22,'TD SOP+PROFORM'!$A$5:$AD$750,MATCH(J$4,'TD SOP+PROFORM'!$B$2:$AT$2,0)+1,0),"")</f>
        <v/>
      </c>
      <c r="K22" s="26" t="str">
        <f t="shared" si="11"/>
        <v/>
      </c>
      <c r="L22" s="25" t="str">
        <f>IFERROR(VLOOKUP($A22,'TD SOP+PROFORM'!$A$5:$AD$750,MATCH(L$4,'TD SOP+PROFORM'!$B$2:$AT$2,0)+1,0),"")</f>
        <v/>
      </c>
      <c r="M22" s="25" t="str">
        <f>IFERROR(VLOOKUP($A22,'TD SOP+PROFORM'!$A$5:$AD$750,MATCH(M$4,'TD SOP+PROFORM'!$B$2:$AT$2,0)+1,0),"")</f>
        <v/>
      </c>
      <c r="N22" s="26" t="str">
        <f t="shared" si="12"/>
        <v/>
      </c>
      <c r="O22" s="25">
        <f>IFERROR(VLOOKUP($A22,'TD SOP+PROFORM'!$A$5:$AD$750,MATCH(O$4,'TD SOP+PROFORM'!$B$2:$AD$2,0)+1,0),0)+IFERROR(VLOOKUP($A22,'TD SOP+PROFORM'!$A$5:$AD$750,MATCH(O$2,'TD SOP+PROFORM'!$B$2:$AD$2,0)+1,0),0)</f>
        <v>0</v>
      </c>
      <c r="P22" s="25">
        <f>IFERROR(VLOOKUP($A22,'TD SOP+PROFORM'!$A$5:$AD$750,MATCH(P$4,'TD SOP+PROFORM'!$B$2:$AD$2,0)+1,0),0)+IFERROR(VLOOKUP($A22,'TD SOP+PROFORM'!$A$5:$AD$750,MATCH(P$2,'TD SOP+PROFORM'!$B$2:$AD$2,0)+1,0),0)</f>
        <v>0</v>
      </c>
      <c r="Q22" s="26" t="str">
        <f t="shared" si="13"/>
        <v/>
      </c>
      <c r="R22" s="25">
        <f>IFERROR(VLOOKUP($A22,'TD SOP+PROFORM'!$A$5:$AD$750,MATCH(R$4,'TD SOP+PROFORM'!$B$2:$AD$2,0)+1,0),0)+IFERROR(VLOOKUP($A22,'TD SOP+PROFORM'!$A$5:$AD$750,MATCH(R$2,'TD SOP+PROFORM'!$B$2:$AD$2,0)+1,0),0)</f>
        <v>0</v>
      </c>
      <c r="S22" s="25">
        <f>IFERROR(VLOOKUP($A22,'TD SOP+PROFORM'!$A$5:$AD$750,MATCH(S$4,'TD SOP+PROFORM'!$B$2:$AD$2,0)+1,0),0)+IFERROR(VLOOKUP($A22,'TD SOP+PROFORM'!$A$5:$AD$750,MATCH(S$2,'TD SOP+PROFORM'!$B$2:$AD$2,0)+1,0),0)</f>
        <v>0</v>
      </c>
      <c r="T22" s="26" t="str">
        <f t="shared" si="14"/>
        <v/>
      </c>
      <c r="U22" s="25">
        <f>IFERROR(VLOOKUP($A22,'TD SOP+PROFORM'!$A$5:$AD$750,MATCH(U$4,'TD SOP+PROFORM'!$B$2:$AD$2,0)+1,0),0)+IFERROR(VLOOKUP($A22,'TD SOP+PROFORM'!$A$5:$AD$750,MATCH(U$2,'TD SOP+PROFORM'!$B$2:$AD$2,0)+1,0),0)</f>
        <v>0</v>
      </c>
      <c r="V22" s="25">
        <f>IFERROR(VLOOKUP($A22,'TD SOP+PROFORM'!$A$5:$AD$750,MATCH(V$4,'TD SOP+PROFORM'!$B$2:$AD$2,0)+1,0),0)+IFERROR(VLOOKUP($A22,'TD SOP+PROFORM'!$A$5:$AD$750,MATCH(V$2,'TD SOP+PROFORM'!$B$2:$AD$2,0)+1,0),0)</f>
        <v>0</v>
      </c>
      <c r="W22" s="26" t="str">
        <f t="shared" si="15"/>
        <v/>
      </c>
      <c r="X22" s="25">
        <f>IFERROR(VLOOKUP($A22,'TD SOP+PROFORM'!$A$5:$AD$750,MATCH(X$4,'TD SOP+PROFORM'!$B$2:$AD$2,0)+1,0),0)+IFERROR(VLOOKUP($A22,'TD SOP+PROFORM'!$A$5:$AD$750,MATCH(X$2,'TD SOP+PROFORM'!$B$2:$AD$2,0)+1,0),0)</f>
        <v>0</v>
      </c>
      <c r="Y22" s="25">
        <f>IFERROR(VLOOKUP($A22,'TD SOP+PROFORM'!$A$5:$AD$750,MATCH(Y$4,'TD SOP+PROFORM'!$B$2:$AD$2,0)+1,0),0)+IFERROR(VLOOKUP($A22,'TD SOP+PROFORM'!$A$5:$AD$750,MATCH(Y$2,'TD SOP+PROFORM'!$B$2:$AD$2,0)+1,0),0)</f>
        <v>0</v>
      </c>
      <c r="Z22" s="26" t="str">
        <f t="shared" si="16"/>
        <v/>
      </c>
      <c r="AA22" s="25">
        <f>IFERROR(VLOOKUP($A22,'TD SOP+PROFORM'!$A$5:$AD$750,MATCH(AA$4,'TD SOP+PROFORM'!$B$2:$AD$2,0)+1,0),0)+IFERROR(VLOOKUP($A22,'TD SOP+PROFORM'!$A$5:$AD$750,MATCH(AA$2,'TD SOP+PROFORM'!$B$2:$AD$2,0)+1,0),0)</f>
        <v>0</v>
      </c>
      <c r="AB22" s="25">
        <f>IFERROR(VLOOKUP($A22,'TD SOP+PROFORM'!$A$5:$AD$750,MATCH(AB$4,'TD SOP+PROFORM'!$B$2:$AD$2,0)+1,0),0)+IFERROR(VLOOKUP($A22,'TD SOP+PROFORM'!$A$5:$AD$750,MATCH(AB$2,'TD SOP+PROFORM'!$B$2:$AD$2,0)+1,0),0)</f>
        <v>0</v>
      </c>
      <c r="AC22" s="26" t="str">
        <f t="shared" si="17"/>
        <v/>
      </c>
      <c r="AD22" s="25">
        <f>IFERROR(VLOOKUP($A22,'TD SOP+PROFORM'!$A$5:$AD$750,MATCH(AD$4,'TD SOP+PROFORM'!$B$2:$AD$2,0)+1,0),0)+IFERROR(VLOOKUP($A22,'TD SOP+PROFORM'!$A$5:$AD$750,MATCH(AD$2,'TD SOP+PROFORM'!$B$2:$AD$2,0)+1,0),0)</f>
        <v>0</v>
      </c>
      <c r="AE22" s="25">
        <f>IFERROR(VLOOKUP($A22,'TD SOP+PROFORM'!$A$5:$AD$750,MATCH(AE$4,'TD SOP+PROFORM'!$B$2:$AD$2,0)+1,0),0)+IFERROR(VLOOKUP($A22,'TD SOP+PROFORM'!$A$5:$AD$750,MATCH(AE$2,'TD SOP+PROFORM'!$B$2:$AD$2,0)+1,0),0)</f>
        <v>0</v>
      </c>
      <c r="AF22" s="26" t="str">
        <f t="shared" si="18"/>
        <v/>
      </c>
      <c r="AG22" s="25">
        <f>IFERROR(VLOOKUP($A22,'TD SOP+PROFORM'!$A$5:$AD$750,MATCH(AG$4,'TD SOP+PROFORM'!$B$2:$AD$2,0)+1,0),0)+IFERROR(VLOOKUP($A22,'TD SOP+PROFORM'!$A$5:$AD$750,MATCH(AG$2,'TD SOP+PROFORM'!$B$2:$AD$2,0)+1,0),0)</f>
        <v>0</v>
      </c>
      <c r="AH22" s="25">
        <f>IFERROR(VLOOKUP($A22,'TD SOP+PROFORM'!$A$5:$AD$750,MATCH(AH$4,'TD SOP+PROFORM'!$B$2:$AD$2,0)+1,0),0)+IFERROR(VLOOKUP($A22,'TD SOP+PROFORM'!$A$5:$AD$750,MATCH(AH$2,'TD SOP+PROFORM'!$B$2:$AD$2,0)+1,0),0)</f>
        <v>0</v>
      </c>
      <c r="AI22" s="26" t="str">
        <f t="shared" si="19"/>
        <v/>
      </c>
      <c r="AJ22" s="25">
        <f>IFERROR(VLOOKUP($A22,'TD SOP+PROFORM'!$A$5:$AD$750,MATCH(AJ$4,'TD SOP+PROFORM'!$B$2:$AD$2,0)+1,0),0)+IFERROR(VLOOKUP($A22,'TD SOP+PROFORM'!$A$5:$AD$750,MATCH(AJ$2,'TD SOP+PROFORM'!$B$2:$AD$2,0)+1,0),0)</f>
        <v>0</v>
      </c>
      <c r="AK22" s="25">
        <f>IFERROR(VLOOKUP($A22,'TD SOP+PROFORM'!$A$5:$AD$750,MATCH(AK$4,'TD SOP+PROFORM'!$B$2:$AD$2,0)+1,0),0)+IFERROR(VLOOKUP($A22,'TD SOP+PROFORM'!$A$5:$AD$750,MATCH(AK$2,'TD SOP+PROFORM'!$B$2:$AD$2,0)+1,0),0)</f>
        <v>0</v>
      </c>
      <c r="AL22" s="26" t="str">
        <f t="shared" si="20"/>
        <v/>
      </c>
      <c r="AM22" s="25">
        <f t="shared" si="22"/>
        <v>0</v>
      </c>
      <c r="AN22" s="25">
        <f t="shared" si="22"/>
        <v>0</v>
      </c>
      <c r="AO22" s="26" t="str">
        <f t="shared" si="21"/>
        <v/>
      </c>
    </row>
    <row r="23" spans="1:41" x14ac:dyDescent="0.35">
      <c r="A23" s="24" t="str">
        <f>IF(AND('TD SOP+PROFORM'!A20&lt;&gt;"",'TD SOP+PROFORM'!A20&lt;&gt;"TOTAL"),'TD SOP+PROFORM'!A20,0)</f>
        <v>TAMS CORP</v>
      </c>
      <c r="C23" s="25">
        <f>IFERROR(VLOOKUP($A23,'TD SOP+PROFORM'!$A$5:$AD$750,MATCH(C$4,'TD SOP+PROFORM'!$B$2:$AT$2,0)+1,0),"")</f>
        <v>198</v>
      </c>
      <c r="D23" s="25" t="str">
        <f>IFERROR(VLOOKUP($A23,'TD SOP+PROFORM'!$A$5:$AD$750,MATCH(D$4,'TD SOP+PROFORM'!$B$2:$AT$2,0)+1,0),"")</f>
        <v/>
      </c>
      <c r="E23" s="26" t="str">
        <f t="shared" si="9"/>
        <v/>
      </c>
      <c r="F23" s="25">
        <f>IFERROR(VLOOKUP($A23,'TD SOP+PROFORM'!$A$5:$AD$750,MATCH(F$4,'TD SOP+PROFORM'!$B$2:$AT$2,0)+1,0),"")</f>
        <v>0</v>
      </c>
      <c r="G23" s="25" t="str">
        <f>IFERROR(VLOOKUP($A23,'TD SOP+PROFORM'!$A$5:$AD$750,MATCH(G$4,'TD SOP+PROFORM'!$B$2:$AT$2,0)+1,0),"")</f>
        <v/>
      </c>
      <c r="H23" s="26" t="str">
        <f t="shared" si="10"/>
        <v/>
      </c>
      <c r="I23" s="25">
        <f>IFERROR(VLOOKUP($A23,'TD SOP+PROFORM'!$A$5:$AD$750,MATCH(I$4,'TD SOP+PROFORM'!$B$2:$AT$2,0)+1,0),"")</f>
        <v>0</v>
      </c>
      <c r="J23" s="25" t="str">
        <f>IFERROR(VLOOKUP($A23,'TD SOP+PROFORM'!$A$5:$AD$750,MATCH(J$4,'TD SOP+PROFORM'!$B$2:$AT$2,0)+1,0),"")</f>
        <v/>
      </c>
      <c r="K23" s="26" t="str">
        <f t="shared" si="11"/>
        <v/>
      </c>
      <c r="L23" s="25" t="str">
        <f>IFERROR(VLOOKUP($A23,'TD SOP+PROFORM'!$A$5:$AD$750,MATCH(L$4,'TD SOP+PROFORM'!$B$2:$AT$2,0)+1,0),"")</f>
        <v/>
      </c>
      <c r="M23" s="25" t="str">
        <f>IFERROR(VLOOKUP($A23,'TD SOP+PROFORM'!$A$5:$AD$750,MATCH(M$4,'TD SOP+PROFORM'!$B$2:$AT$2,0)+1,0),"")</f>
        <v/>
      </c>
      <c r="N23" s="26" t="str">
        <f t="shared" si="12"/>
        <v/>
      </c>
      <c r="O23" s="25">
        <f>IFERROR(VLOOKUP($A23,'TD SOP+PROFORM'!$A$5:$AD$750,MATCH(O$4,'TD SOP+PROFORM'!$B$2:$AD$2,0)+1,0),0)+IFERROR(VLOOKUP($A23,'TD SOP+PROFORM'!$A$5:$AD$750,MATCH(O$2,'TD SOP+PROFORM'!$B$2:$AD$2,0)+1,0),0)</f>
        <v>0</v>
      </c>
      <c r="P23" s="25">
        <f>IFERROR(VLOOKUP($A23,'TD SOP+PROFORM'!$A$5:$AD$750,MATCH(P$4,'TD SOP+PROFORM'!$B$2:$AD$2,0)+1,0),0)+IFERROR(VLOOKUP($A23,'TD SOP+PROFORM'!$A$5:$AD$750,MATCH(P$2,'TD SOP+PROFORM'!$B$2:$AD$2,0)+1,0),0)</f>
        <v>0</v>
      </c>
      <c r="Q23" s="26" t="str">
        <f t="shared" si="13"/>
        <v/>
      </c>
      <c r="R23" s="25">
        <f>IFERROR(VLOOKUP($A23,'TD SOP+PROFORM'!$A$5:$AD$750,MATCH(R$4,'TD SOP+PROFORM'!$B$2:$AD$2,0)+1,0),0)+IFERROR(VLOOKUP($A23,'TD SOP+PROFORM'!$A$5:$AD$750,MATCH(R$2,'TD SOP+PROFORM'!$B$2:$AD$2,0)+1,0),0)</f>
        <v>0</v>
      </c>
      <c r="S23" s="25">
        <f>IFERROR(VLOOKUP($A23,'TD SOP+PROFORM'!$A$5:$AD$750,MATCH(S$4,'TD SOP+PROFORM'!$B$2:$AD$2,0)+1,0),0)+IFERROR(VLOOKUP($A23,'TD SOP+PROFORM'!$A$5:$AD$750,MATCH(S$2,'TD SOP+PROFORM'!$B$2:$AD$2,0)+1,0),0)</f>
        <v>0</v>
      </c>
      <c r="T23" s="26" t="str">
        <f t="shared" si="14"/>
        <v/>
      </c>
      <c r="U23" s="25">
        <f>IFERROR(VLOOKUP($A23,'TD SOP+PROFORM'!$A$5:$AD$750,MATCH(U$4,'TD SOP+PROFORM'!$B$2:$AD$2,0)+1,0),0)+IFERROR(VLOOKUP($A23,'TD SOP+PROFORM'!$A$5:$AD$750,MATCH(U$2,'TD SOP+PROFORM'!$B$2:$AD$2,0)+1,0),0)</f>
        <v>0</v>
      </c>
      <c r="V23" s="25">
        <f>IFERROR(VLOOKUP($A23,'TD SOP+PROFORM'!$A$5:$AD$750,MATCH(V$4,'TD SOP+PROFORM'!$B$2:$AD$2,0)+1,0),0)+IFERROR(VLOOKUP($A23,'TD SOP+PROFORM'!$A$5:$AD$750,MATCH(V$2,'TD SOP+PROFORM'!$B$2:$AD$2,0)+1,0),0)</f>
        <v>0</v>
      </c>
      <c r="W23" s="26" t="str">
        <f t="shared" si="15"/>
        <v/>
      </c>
      <c r="X23" s="25">
        <f>IFERROR(VLOOKUP($A23,'TD SOP+PROFORM'!$A$5:$AD$750,MATCH(X$4,'TD SOP+PROFORM'!$B$2:$AD$2,0)+1,0),0)+IFERROR(VLOOKUP($A23,'TD SOP+PROFORM'!$A$5:$AD$750,MATCH(X$2,'TD SOP+PROFORM'!$B$2:$AD$2,0)+1,0),0)</f>
        <v>0</v>
      </c>
      <c r="Y23" s="25">
        <f>IFERROR(VLOOKUP($A23,'TD SOP+PROFORM'!$A$5:$AD$750,MATCH(Y$4,'TD SOP+PROFORM'!$B$2:$AD$2,0)+1,0),0)+IFERROR(VLOOKUP($A23,'TD SOP+PROFORM'!$A$5:$AD$750,MATCH(Y$2,'TD SOP+PROFORM'!$B$2:$AD$2,0)+1,0),0)</f>
        <v>0</v>
      </c>
      <c r="Z23" s="26" t="str">
        <f t="shared" si="16"/>
        <v/>
      </c>
      <c r="AA23" s="25">
        <f>IFERROR(VLOOKUP($A23,'TD SOP+PROFORM'!$A$5:$AD$750,MATCH(AA$4,'TD SOP+PROFORM'!$B$2:$AD$2,0)+1,0),0)+IFERROR(VLOOKUP($A23,'TD SOP+PROFORM'!$A$5:$AD$750,MATCH(AA$2,'TD SOP+PROFORM'!$B$2:$AD$2,0)+1,0),0)</f>
        <v>0</v>
      </c>
      <c r="AB23" s="25">
        <f>IFERROR(VLOOKUP($A23,'TD SOP+PROFORM'!$A$5:$AD$750,MATCH(AB$4,'TD SOP+PROFORM'!$B$2:$AD$2,0)+1,0),0)+IFERROR(VLOOKUP($A23,'TD SOP+PROFORM'!$A$5:$AD$750,MATCH(AB$2,'TD SOP+PROFORM'!$B$2:$AD$2,0)+1,0),0)</f>
        <v>0</v>
      </c>
      <c r="AC23" s="26" t="str">
        <f t="shared" si="17"/>
        <v/>
      </c>
      <c r="AD23" s="25">
        <f>IFERROR(VLOOKUP($A23,'TD SOP+PROFORM'!$A$5:$AD$750,MATCH(AD$4,'TD SOP+PROFORM'!$B$2:$AD$2,0)+1,0),0)+IFERROR(VLOOKUP($A23,'TD SOP+PROFORM'!$A$5:$AD$750,MATCH(AD$2,'TD SOP+PROFORM'!$B$2:$AD$2,0)+1,0),0)</f>
        <v>0</v>
      </c>
      <c r="AE23" s="25">
        <f>IFERROR(VLOOKUP($A23,'TD SOP+PROFORM'!$A$5:$AD$750,MATCH(AE$4,'TD SOP+PROFORM'!$B$2:$AD$2,0)+1,0),0)+IFERROR(VLOOKUP($A23,'TD SOP+PROFORM'!$A$5:$AD$750,MATCH(AE$2,'TD SOP+PROFORM'!$B$2:$AD$2,0)+1,0),0)</f>
        <v>0</v>
      </c>
      <c r="AF23" s="26" t="str">
        <f t="shared" si="18"/>
        <v/>
      </c>
      <c r="AG23" s="25">
        <f>IFERROR(VLOOKUP($A23,'TD SOP+PROFORM'!$A$5:$AD$750,MATCH(AG$4,'TD SOP+PROFORM'!$B$2:$AD$2,0)+1,0),0)+IFERROR(VLOOKUP($A23,'TD SOP+PROFORM'!$A$5:$AD$750,MATCH(AG$2,'TD SOP+PROFORM'!$B$2:$AD$2,0)+1,0),0)</f>
        <v>0</v>
      </c>
      <c r="AH23" s="25">
        <f>IFERROR(VLOOKUP($A23,'TD SOP+PROFORM'!$A$5:$AD$750,MATCH(AH$4,'TD SOP+PROFORM'!$B$2:$AD$2,0)+1,0),0)+IFERROR(VLOOKUP($A23,'TD SOP+PROFORM'!$A$5:$AD$750,MATCH(AH$2,'TD SOP+PROFORM'!$B$2:$AD$2,0)+1,0),0)</f>
        <v>0</v>
      </c>
      <c r="AI23" s="26" t="str">
        <f t="shared" si="19"/>
        <v/>
      </c>
      <c r="AJ23" s="25">
        <f>IFERROR(VLOOKUP($A23,'TD SOP+PROFORM'!$A$5:$AD$750,MATCH(AJ$4,'TD SOP+PROFORM'!$B$2:$AD$2,0)+1,0),0)+IFERROR(VLOOKUP($A23,'TD SOP+PROFORM'!$A$5:$AD$750,MATCH(AJ$2,'TD SOP+PROFORM'!$B$2:$AD$2,0)+1,0),0)</f>
        <v>0</v>
      </c>
      <c r="AK23" s="25">
        <f>IFERROR(VLOOKUP($A23,'TD SOP+PROFORM'!$A$5:$AD$750,MATCH(AK$4,'TD SOP+PROFORM'!$B$2:$AD$2,0)+1,0),0)+IFERROR(VLOOKUP($A23,'TD SOP+PROFORM'!$A$5:$AD$750,MATCH(AK$2,'TD SOP+PROFORM'!$B$2:$AD$2,0)+1,0),0)</f>
        <v>0</v>
      </c>
      <c r="AL23" s="26" t="str">
        <f t="shared" si="20"/>
        <v/>
      </c>
      <c r="AM23" s="25">
        <f t="shared" si="22"/>
        <v>198</v>
      </c>
      <c r="AN23" s="25">
        <f t="shared" si="22"/>
        <v>0</v>
      </c>
      <c r="AO23" s="26" t="str">
        <f t="shared" si="21"/>
        <v/>
      </c>
    </row>
    <row r="24" spans="1:41" x14ac:dyDescent="0.35">
      <c r="A24" s="24" t="str">
        <f>IF(AND('TD SOP+PROFORM'!A21&lt;&gt;"",'TD SOP+PROFORM'!A21&lt;&gt;"TOTAL"),'TD SOP+PROFORM'!A21,0)</f>
        <v>BREAKERS SURF SHOP</v>
      </c>
      <c r="C24" s="25">
        <f>IFERROR(VLOOKUP($A24,'TD SOP+PROFORM'!$A$5:$AD$750,MATCH(C$4,'TD SOP+PROFORM'!$B$2:$AT$2,0)+1,0),"")</f>
        <v>0</v>
      </c>
      <c r="D24" s="25" t="str">
        <f>IFERROR(VLOOKUP($A24,'TD SOP+PROFORM'!$A$5:$AD$750,MATCH(D$4,'TD SOP+PROFORM'!$B$2:$AT$2,0)+1,0),"")</f>
        <v/>
      </c>
      <c r="E24" s="26" t="str">
        <f t="shared" si="9"/>
        <v/>
      </c>
      <c r="F24" s="25">
        <f>IFERROR(VLOOKUP($A24,'TD SOP+PROFORM'!$A$5:$AD$750,MATCH(F$4,'TD SOP+PROFORM'!$B$2:$AT$2,0)+1,0),"")</f>
        <v>0</v>
      </c>
      <c r="G24" s="25" t="str">
        <f>IFERROR(VLOOKUP($A24,'TD SOP+PROFORM'!$A$5:$AD$750,MATCH(G$4,'TD SOP+PROFORM'!$B$2:$AT$2,0)+1,0),"")</f>
        <v/>
      </c>
      <c r="H24" s="26" t="str">
        <f t="shared" si="10"/>
        <v/>
      </c>
      <c r="I24" s="25">
        <f>IFERROR(VLOOKUP($A24,'TD SOP+PROFORM'!$A$5:$AD$750,MATCH(I$4,'TD SOP+PROFORM'!$B$2:$AT$2,0)+1,0),"")</f>
        <v>0</v>
      </c>
      <c r="J24" s="25" t="str">
        <f>IFERROR(VLOOKUP($A24,'TD SOP+PROFORM'!$A$5:$AD$750,MATCH(J$4,'TD SOP+PROFORM'!$B$2:$AT$2,0)+1,0),"")</f>
        <v/>
      </c>
      <c r="K24" s="26" t="str">
        <f t="shared" si="11"/>
        <v/>
      </c>
      <c r="L24" s="25" t="str">
        <f>IFERROR(VLOOKUP($A24,'TD SOP+PROFORM'!$A$5:$AD$750,MATCH(L$4,'TD SOP+PROFORM'!$B$2:$AT$2,0)+1,0),"")</f>
        <v/>
      </c>
      <c r="M24" s="25" t="str">
        <f>IFERROR(VLOOKUP($A24,'TD SOP+PROFORM'!$A$5:$AD$750,MATCH(M$4,'TD SOP+PROFORM'!$B$2:$AT$2,0)+1,0),"")</f>
        <v/>
      </c>
      <c r="N24" s="26" t="str">
        <f t="shared" si="12"/>
        <v/>
      </c>
      <c r="O24" s="25">
        <f>IFERROR(VLOOKUP($A24,'TD SOP+PROFORM'!$A$5:$AD$750,MATCH(O$4,'TD SOP+PROFORM'!$B$2:$AD$2,0)+1,0),0)+IFERROR(VLOOKUP($A24,'TD SOP+PROFORM'!$A$5:$AD$750,MATCH(O$2,'TD SOP+PROFORM'!$B$2:$AD$2,0)+1,0),0)</f>
        <v>0</v>
      </c>
      <c r="P24" s="25">
        <f>IFERROR(VLOOKUP($A24,'TD SOP+PROFORM'!$A$5:$AD$750,MATCH(P$4,'TD SOP+PROFORM'!$B$2:$AD$2,0)+1,0),0)+IFERROR(VLOOKUP($A24,'TD SOP+PROFORM'!$A$5:$AD$750,MATCH(P$2,'TD SOP+PROFORM'!$B$2:$AD$2,0)+1,0),0)</f>
        <v>0</v>
      </c>
      <c r="Q24" s="26" t="str">
        <f t="shared" si="13"/>
        <v/>
      </c>
      <c r="R24" s="25">
        <f>IFERROR(VLOOKUP($A24,'TD SOP+PROFORM'!$A$5:$AD$750,MATCH(R$4,'TD SOP+PROFORM'!$B$2:$AD$2,0)+1,0),0)+IFERROR(VLOOKUP($A24,'TD SOP+PROFORM'!$A$5:$AD$750,MATCH(R$2,'TD SOP+PROFORM'!$B$2:$AD$2,0)+1,0),0)</f>
        <v>0</v>
      </c>
      <c r="S24" s="25">
        <f>IFERROR(VLOOKUP($A24,'TD SOP+PROFORM'!$A$5:$AD$750,MATCH(S$4,'TD SOP+PROFORM'!$B$2:$AD$2,0)+1,0),0)+IFERROR(VLOOKUP($A24,'TD SOP+PROFORM'!$A$5:$AD$750,MATCH(S$2,'TD SOP+PROFORM'!$B$2:$AD$2,0)+1,0),0)</f>
        <v>0</v>
      </c>
      <c r="T24" s="26" t="str">
        <f t="shared" si="14"/>
        <v/>
      </c>
      <c r="U24" s="25">
        <f>IFERROR(VLOOKUP($A24,'TD SOP+PROFORM'!$A$5:$AD$750,MATCH(U$4,'TD SOP+PROFORM'!$B$2:$AD$2,0)+1,0),0)+IFERROR(VLOOKUP($A24,'TD SOP+PROFORM'!$A$5:$AD$750,MATCH(U$2,'TD SOP+PROFORM'!$B$2:$AD$2,0)+1,0),0)</f>
        <v>0</v>
      </c>
      <c r="V24" s="25">
        <f>IFERROR(VLOOKUP($A24,'TD SOP+PROFORM'!$A$5:$AD$750,MATCH(V$4,'TD SOP+PROFORM'!$B$2:$AD$2,0)+1,0),0)+IFERROR(VLOOKUP($A24,'TD SOP+PROFORM'!$A$5:$AD$750,MATCH(V$2,'TD SOP+PROFORM'!$B$2:$AD$2,0)+1,0),0)</f>
        <v>0</v>
      </c>
      <c r="W24" s="26" t="str">
        <f t="shared" si="15"/>
        <v/>
      </c>
      <c r="X24" s="25">
        <f>IFERROR(VLOOKUP($A24,'TD SOP+PROFORM'!$A$5:$AD$750,MATCH(X$4,'TD SOP+PROFORM'!$B$2:$AD$2,0)+1,0),0)+IFERROR(VLOOKUP($A24,'TD SOP+PROFORM'!$A$5:$AD$750,MATCH(X$2,'TD SOP+PROFORM'!$B$2:$AD$2,0)+1,0),0)</f>
        <v>0</v>
      </c>
      <c r="Y24" s="25">
        <f>IFERROR(VLOOKUP($A24,'TD SOP+PROFORM'!$A$5:$AD$750,MATCH(Y$4,'TD SOP+PROFORM'!$B$2:$AD$2,0)+1,0),0)+IFERROR(VLOOKUP($A24,'TD SOP+PROFORM'!$A$5:$AD$750,MATCH(Y$2,'TD SOP+PROFORM'!$B$2:$AD$2,0)+1,0),0)</f>
        <v>0</v>
      </c>
      <c r="Z24" s="26" t="str">
        <f t="shared" si="16"/>
        <v/>
      </c>
      <c r="AA24" s="25">
        <f>IFERROR(VLOOKUP($A24,'TD SOP+PROFORM'!$A$5:$AD$750,MATCH(AA$4,'TD SOP+PROFORM'!$B$2:$AD$2,0)+1,0),0)+IFERROR(VLOOKUP($A24,'TD SOP+PROFORM'!$A$5:$AD$750,MATCH(AA$2,'TD SOP+PROFORM'!$B$2:$AD$2,0)+1,0),0)</f>
        <v>0</v>
      </c>
      <c r="AB24" s="25">
        <f>IFERROR(VLOOKUP($A24,'TD SOP+PROFORM'!$A$5:$AD$750,MATCH(AB$4,'TD SOP+PROFORM'!$B$2:$AD$2,0)+1,0),0)+IFERROR(VLOOKUP($A24,'TD SOP+PROFORM'!$A$5:$AD$750,MATCH(AB$2,'TD SOP+PROFORM'!$B$2:$AD$2,0)+1,0),0)</f>
        <v>0</v>
      </c>
      <c r="AC24" s="26" t="str">
        <f t="shared" si="17"/>
        <v/>
      </c>
      <c r="AD24" s="25">
        <f>IFERROR(VLOOKUP($A24,'TD SOP+PROFORM'!$A$5:$AD$750,MATCH(AD$4,'TD SOP+PROFORM'!$B$2:$AD$2,0)+1,0),0)+IFERROR(VLOOKUP($A24,'TD SOP+PROFORM'!$A$5:$AD$750,MATCH(AD$2,'TD SOP+PROFORM'!$B$2:$AD$2,0)+1,0),0)</f>
        <v>0</v>
      </c>
      <c r="AE24" s="25">
        <f>IFERROR(VLOOKUP($A24,'TD SOP+PROFORM'!$A$5:$AD$750,MATCH(AE$4,'TD SOP+PROFORM'!$B$2:$AD$2,0)+1,0),0)+IFERROR(VLOOKUP($A24,'TD SOP+PROFORM'!$A$5:$AD$750,MATCH(AE$2,'TD SOP+PROFORM'!$B$2:$AD$2,0)+1,0),0)</f>
        <v>0</v>
      </c>
      <c r="AF24" s="26" t="str">
        <f t="shared" si="18"/>
        <v/>
      </c>
      <c r="AG24" s="25">
        <f>IFERROR(VLOOKUP($A24,'TD SOP+PROFORM'!$A$5:$AD$750,MATCH(AG$4,'TD SOP+PROFORM'!$B$2:$AD$2,0)+1,0),0)+IFERROR(VLOOKUP($A24,'TD SOP+PROFORM'!$A$5:$AD$750,MATCH(AG$2,'TD SOP+PROFORM'!$B$2:$AD$2,0)+1,0),0)</f>
        <v>0</v>
      </c>
      <c r="AH24" s="25">
        <f>IFERROR(VLOOKUP($A24,'TD SOP+PROFORM'!$A$5:$AD$750,MATCH(AH$4,'TD SOP+PROFORM'!$B$2:$AD$2,0)+1,0),0)+IFERROR(VLOOKUP($A24,'TD SOP+PROFORM'!$A$5:$AD$750,MATCH(AH$2,'TD SOP+PROFORM'!$B$2:$AD$2,0)+1,0),0)</f>
        <v>0</v>
      </c>
      <c r="AI24" s="26" t="str">
        <f t="shared" si="19"/>
        <v/>
      </c>
      <c r="AJ24" s="25">
        <f>IFERROR(VLOOKUP($A24,'TD SOP+PROFORM'!$A$5:$AD$750,MATCH(AJ$4,'TD SOP+PROFORM'!$B$2:$AD$2,0)+1,0),0)+IFERROR(VLOOKUP($A24,'TD SOP+PROFORM'!$A$5:$AD$750,MATCH(AJ$2,'TD SOP+PROFORM'!$B$2:$AD$2,0)+1,0),0)</f>
        <v>0</v>
      </c>
      <c r="AK24" s="25">
        <f>IFERROR(VLOOKUP($A24,'TD SOP+PROFORM'!$A$5:$AD$750,MATCH(AK$4,'TD SOP+PROFORM'!$B$2:$AD$2,0)+1,0),0)+IFERROR(VLOOKUP($A24,'TD SOP+PROFORM'!$A$5:$AD$750,MATCH(AK$2,'TD SOP+PROFORM'!$B$2:$AD$2,0)+1,0),0)</f>
        <v>0</v>
      </c>
      <c r="AL24" s="26" t="str">
        <f t="shared" si="20"/>
        <v/>
      </c>
      <c r="AM24" s="25">
        <f t="shared" si="22"/>
        <v>0</v>
      </c>
      <c r="AN24" s="25">
        <f t="shared" si="22"/>
        <v>0</v>
      </c>
      <c r="AO24" s="26" t="str">
        <f t="shared" si="21"/>
        <v/>
      </c>
    </row>
    <row r="25" spans="1:41" x14ac:dyDescent="0.35">
      <c r="A25" s="24" t="str">
        <f>IF(AND('TD SOP+PROFORM'!A22&lt;&gt;"",'TD SOP+PROFORM'!A22&lt;&gt;"TOTAL"),'TD SOP+PROFORM'!A22,0)</f>
        <v>CINNAMON RAINBOWS SURF CO</v>
      </c>
      <c r="C25" s="25">
        <f>IFERROR(VLOOKUP($A25,'TD SOP+PROFORM'!$A$5:$AD$750,MATCH(C$4,'TD SOP+PROFORM'!$B$2:$AT$2,0)+1,0),"")</f>
        <v>252</v>
      </c>
      <c r="D25" s="25" t="str">
        <f>IFERROR(VLOOKUP($A25,'TD SOP+PROFORM'!$A$5:$AD$750,MATCH(D$4,'TD SOP+PROFORM'!$B$2:$AT$2,0)+1,0),"")</f>
        <v/>
      </c>
      <c r="E25" s="26" t="str">
        <f t="shared" si="9"/>
        <v/>
      </c>
      <c r="F25" s="25">
        <f>IFERROR(VLOOKUP($A25,'TD SOP+PROFORM'!$A$5:$AD$750,MATCH(F$4,'TD SOP+PROFORM'!$B$2:$AT$2,0)+1,0),"")</f>
        <v>0</v>
      </c>
      <c r="G25" s="25" t="str">
        <f>IFERROR(VLOOKUP($A25,'TD SOP+PROFORM'!$A$5:$AD$750,MATCH(G$4,'TD SOP+PROFORM'!$B$2:$AT$2,0)+1,0),"")</f>
        <v/>
      </c>
      <c r="H25" s="26" t="str">
        <f t="shared" si="10"/>
        <v/>
      </c>
      <c r="I25" s="25">
        <f>IFERROR(VLOOKUP($A25,'TD SOP+PROFORM'!$A$5:$AD$750,MATCH(I$4,'TD SOP+PROFORM'!$B$2:$AT$2,0)+1,0),"")</f>
        <v>0</v>
      </c>
      <c r="J25" s="25" t="str">
        <f>IFERROR(VLOOKUP($A25,'TD SOP+PROFORM'!$A$5:$AD$750,MATCH(J$4,'TD SOP+PROFORM'!$B$2:$AT$2,0)+1,0),"")</f>
        <v/>
      </c>
      <c r="K25" s="26" t="str">
        <f t="shared" si="11"/>
        <v/>
      </c>
      <c r="L25" s="25" t="str">
        <f>IFERROR(VLOOKUP($A25,'TD SOP+PROFORM'!$A$5:$AD$750,MATCH(L$4,'TD SOP+PROFORM'!$B$2:$AT$2,0)+1,0),"")</f>
        <v/>
      </c>
      <c r="M25" s="25" t="str">
        <f>IFERROR(VLOOKUP($A25,'TD SOP+PROFORM'!$A$5:$AD$750,MATCH(M$4,'TD SOP+PROFORM'!$B$2:$AT$2,0)+1,0),"")</f>
        <v/>
      </c>
      <c r="N25" s="26" t="str">
        <f t="shared" si="12"/>
        <v/>
      </c>
      <c r="O25" s="25">
        <f>IFERROR(VLOOKUP($A25,'TD SOP+PROFORM'!$A$5:$AD$750,MATCH(O$4,'TD SOP+PROFORM'!$B$2:$AD$2,0)+1,0),0)+IFERROR(VLOOKUP($A25,'TD SOP+PROFORM'!$A$5:$AD$750,MATCH(O$2,'TD SOP+PROFORM'!$B$2:$AD$2,0)+1,0),0)</f>
        <v>0</v>
      </c>
      <c r="P25" s="25">
        <f>IFERROR(VLOOKUP($A25,'TD SOP+PROFORM'!$A$5:$AD$750,MATCH(P$4,'TD SOP+PROFORM'!$B$2:$AD$2,0)+1,0),0)+IFERROR(VLOOKUP($A25,'TD SOP+PROFORM'!$A$5:$AD$750,MATCH(P$2,'TD SOP+PROFORM'!$B$2:$AD$2,0)+1,0),0)</f>
        <v>0</v>
      </c>
      <c r="Q25" s="26" t="str">
        <f t="shared" si="13"/>
        <v/>
      </c>
      <c r="R25" s="25">
        <f>IFERROR(VLOOKUP($A25,'TD SOP+PROFORM'!$A$5:$AD$750,MATCH(R$4,'TD SOP+PROFORM'!$B$2:$AD$2,0)+1,0),0)+IFERROR(VLOOKUP($A25,'TD SOP+PROFORM'!$A$5:$AD$750,MATCH(R$2,'TD SOP+PROFORM'!$B$2:$AD$2,0)+1,0),0)</f>
        <v>0</v>
      </c>
      <c r="S25" s="25">
        <f>IFERROR(VLOOKUP($A25,'TD SOP+PROFORM'!$A$5:$AD$750,MATCH(S$4,'TD SOP+PROFORM'!$B$2:$AD$2,0)+1,0),0)+IFERROR(VLOOKUP($A25,'TD SOP+PROFORM'!$A$5:$AD$750,MATCH(S$2,'TD SOP+PROFORM'!$B$2:$AD$2,0)+1,0),0)</f>
        <v>0</v>
      </c>
      <c r="T25" s="26" t="str">
        <f t="shared" si="14"/>
        <v/>
      </c>
      <c r="U25" s="25">
        <f>IFERROR(VLOOKUP($A25,'TD SOP+PROFORM'!$A$5:$AD$750,MATCH(U$4,'TD SOP+PROFORM'!$B$2:$AD$2,0)+1,0),0)+IFERROR(VLOOKUP($A25,'TD SOP+PROFORM'!$A$5:$AD$750,MATCH(U$2,'TD SOP+PROFORM'!$B$2:$AD$2,0)+1,0),0)</f>
        <v>0</v>
      </c>
      <c r="V25" s="25">
        <f>IFERROR(VLOOKUP($A25,'TD SOP+PROFORM'!$A$5:$AD$750,MATCH(V$4,'TD SOP+PROFORM'!$B$2:$AD$2,0)+1,0),0)+IFERROR(VLOOKUP($A25,'TD SOP+PROFORM'!$A$5:$AD$750,MATCH(V$2,'TD SOP+PROFORM'!$B$2:$AD$2,0)+1,0),0)</f>
        <v>0</v>
      </c>
      <c r="W25" s="26" t="str">
        <f t="shared" si="15"/>
        <v/>
      </c>
      <c r="X25" s="25">
        <f>IFERROR(VLOOKUP($A25,'TD SOP+PROFORM'!$A$5:$AD$750,MATCH(X$4,'TD SOP+PROFORM'!$B$2:$AD$2,0)+1,0),0)+IFERROR(VLOOKUP($A25,'TD SOP+PROFORM'!$A$5:$AD$750,MATCH(X$2,'TD SOP+PROFORM'!$B$2:$AD$2,0)+1,0),0)</f>
        <v>0</v>
      </c>
      <c r="Y25" s="25">
        <f>IFERROR(VLOOKUP($A25,'TD SOP+PROFORM'!$A$5:$AD$750,MATCH(Y$4,'TD SOP+PROFORM'!$B$2:$AD$2,0)+1,0),0)+IFERROR(VLOOKUP($A25,'TD SOP+PROFORM'!$A$5:$AD$750,MATCH(Y$2,'TD SOP+PROFORM'!$B$2:$AD$2,0)+1,0),0)</f>
        <v>0</v>
      </c>
      <c r="Z25" s="26" t="str">
        <f t="shared" si="16"/>
        <v/>
      </c>
      <c r="AA25" s="25">
        <f>IFERROR(VLOOKUP($A25,'TD SOP+PROFORM'!$A$5:$AD$750,MATCH(AA$4,'TD SOP+PROFORM'!$B$2:$AD$2,0)+1,0),0)+IFERROR(VLOOKUP($A25,'TD SOP+PROFORM'!$A$5:$AD$750,MATCH(AA$2,'TD SOP+PROFORM'!$B$2:$AD$2,0)+1,0),0)</f>
        <v>0</v>
      </c>
      <c r="AB25" s="25">
        <f>IFERROR(VLOOKUP($A25,'TD SOP+PROFORM'!$A$5:$AD$750,MATCH(AB$4,'TD SOP+PROFORM'!$B$2:$AD$2,0)+1,0),0)+IFERROR(VLOOKUP($A25,'TD SOP+PROFORM'!$A$5:$AD$750,MATCH(AB$2,'TD SOP+PROFORM'!$B$2:$AD$2,0)+1,0),0)</f>
        <v>0</v>
      </c>
      <c r="AC25" s="26" t="str">
        <f t="shared" si="17"/>
        <v/>
      </c>
      <c r="AD25" s="25">
        <f>IFERROR(VLOOKUP($A25,'TD SOP+PROFORM'!$A$5:$AD$750,MATCH(AD$4,'TD SOP+PROFORM'!$B$2:$AD$2,0)+1,0),0)+IFERROR(VLOOKUP($A25,'TD SOP+PROFORM'!$A$5:$AD$750,MATCH(AD$2,'TD SOP+PROFORM'!$B$2:$AD$2,0)+1,0),0)</f>
        <v>0</v>
      </c>
      <c r="AE25" s="25">
        <f>IFERROR(VLOOKUP($A25,'TD SOP+PROFORM'!$A$5:$AD$750,MATCH(AE$4,'TD SOP+PROFORM'!$B$2:$AD$2,0)+1,0),0)+IFERROR(VLOOKUP($A25,'TD SOP+PROFORM'!$A$5:$AD$750,MATCH(AE$2,'TD SOP+PROFORM'!$B$2:$AD$2,0)+1,0),0)</f>
        <v>0</v>
      </c>
      <c r="AF25" s="26" t="str">
        <f t="shared" si="18"/>
        <v/>
      </c>
      <c r="AG25" s="25">
        <f>IFERROR(VLOOKUP($A25,'TD SOP+PROFORM'!$A$5:$AD$750,MATCH(AG$4,'TD SOP+PROFORM'!$B$2:$AD$2,0)+1,0),0)+IFERROR(VLOOKUP($A25,'TD SOP+PROFORM'!$A$5:$AD$750,MATCH(AG$2,'TD SOP+PROFORM'!$B$2:$AD$2,0)+1,0),0)</f>
        <v>0</v>
      </c>
      <c r="AH25" s="25">
        <f>IFERROR(VLOOKUP($A25,'TD SOP+PROFORM'!$A$5:$AD$750,MATCH(AH$4,'TD SOP+PROFORM'!$B$2:$AD$2,0)+1,0),0)+IFERROR(VLOOKUP($A25,'TD SOP+PROFORM'!$A$5:$AD$750,MATCH(AH$2,'TD SOP+PROFORM'!$B$2:$AD$2,0)+1,0),0)</f>
        <v>0</v>
      </c>
      <c r="AI25" s="26" t="str">
        <f t="shared" si="19"/>
        <v/>
      </c>
      <c r="AJ25" s="25">
        <f>IFERROR(VLOOKUP($A25,'TD SOP+PROFORM'!$A$5:$AD$750,MATCH(AJ$4,'TD SOP+PROFORM'!$B$2:$AD$2,0)+1,0),0)+IFERROR(VLOOKUP($A25,'TD SOP+PROFORM'!$A$5:$AD$750,MATCH(AJ$2,'TD SOP+PROFORM'!$B$2:$AD$2,0)+1,0),0)</f>
        <v>0</v>
      </c>
      <c r="AK25" s="25">
        <f>IFERROR(VLOOKUP($A25,'TD SOP+PROFORM'!$A$5:$AD$750,MATCH(AK$4,'TD SOP+PROFORM'!$B$2:$AD$2,0)+1,0),0)+IFERROR(VLOOKUP($A25,'TD SOP+PROFORM'!$A$5:$AD$750,MATCH(AK$2,'TD SOP+PROFORM'!$B$2:$AD$2,0)+1,0),0)</f>
        <v>0</v>
      </c>
      <c r="AL25" s="26" t="str">
        <f t="shared" si="20"/>
        <v/>
      </c>
      <c r="AM25" s="25">
        <f t="shared" si="22"/>
        <v>252</v>
      </c>
      <c r="AN25" s="25">
        <f t="shared" si="22"/>
        <v>0</v>
      </c>
      <c r="AO25" s="26" t="str">
        <f t="shared" si="21"/>
        <v/>
      </c>
    </row>
    <row r="26" spans="1:41" x14ac:dyDescent="0.35">
      <c r="A26" s="24" t="str">
        <f>IF(AND('TD SOP+PROFORM'!A23&lt;&gt;"",'TD SOP+PROFORM'!A23&lt;&gt;"TOTAL"),'TD SOP+PROFORM'!A23,0)</f>
        <v>PARAGON ATHLETIC GOODS LLC</v>
      </c>
      <c r="C26" s="25">
        <f>IFERROR(VLOOKUP($A26,'TD SOP+PROFORM'!$A$5:$AD$750,MATCH(C$4,'TD SOP+PROFORM'!$B$2:$AT$2,0)+1,0),"")</f>
        <v>0</v>
      </c>
      <c r="D26" s="25" t="str">
        <f>IFERROR(VLOOKUP($A26,'TD SOP+PROFORM'!$A$5:$AD$750,MATCH(D$4,'TD SOP+PROFORM'!$B$2:$AT$2,0)+1,0),"")</f>
        <v/>
      </c>
      <c r="E26" s="26" t="str">
        <f t="shared" si="9"/>
        <v/>
      </c>
      <c r="F26" s="25">
        <f>IFERROR(VLOOKUP($A26,'TD SOP+PROFORM'!$A$5:$AD$750,MATCH(F$4,'TD SOP+PROFORM'!$B$2:$AT$2,0)+1,0),"")</f>
        <v>0</v>
      </c>
      <c r="G26" s="25" t="str">
        <f>IFERROR(VLOOKUP($A26,'TD SOP+PROFORM'!$A$5:$AD$750,MATCH(G$4,'TD SOP+PROFORM'!$B$2:$AT$2,0)+1,0),"")</f>
        <v/>
      </c>
      <c r="H26" s="26" t="str">
        <f t="shared" si="10"/>
        <v/>
      </c>
      <c r="I26" s="25">
        <f>IFERROR(VLOOKUP($A26,'TD SOP+PROFORM'!$A$5:$AD$750,MATCH(I$4,'TD SOP+PROFORM'!$B$2:$AT$2,0)+1,0),"")</f>
        <v>0</v>
      </c>
      <c r="J26" s="25" t="str">
        <f>IFERROR(VLOOKUP($A26,'TD SOP+PROFORM'!$A$5:$AD$750,MATCH(J$4,'TD SOP+PROFORM'!$B$2:$AT$2,0)+1,0),"")</f>
        <v/>
      </c>
      <c r="K26" s="26" t="str">
        <f t="shared" si="11"/>
        <v/>
      </c>
      <c r="L26" s="25" t="str">
        <f>IFERROR(VLOOKUP($A26,'TD SOP+PROFORM'!$A$5:$AD$750,MATCH(L$4,'TD SOP+PROFORM'!$B$2:$AT$2,0)+1,0),"")</f>
        <v/>
      </c>
      <c r="M26" s="25" t="str">
        <f>IFERROR(VLOOKUP($A26,'TD SOP+PROFORM'!$A$5:$AD$750,MATCH(M$4,'TD SOP+PROFORM'!$B$2:$AT$2,0)+1,0),"")</f>
        <v/>
      </c>
      <c r="N26" s="26" t="str">
        <f t="shared" si="12"/>
        <v/>
      </c>
      <c r="O26" s="25">
        <f>IFERROR(VLOOKUP($A26,'TD SOP+PROFORM'!$A$5:$AD$750,MATCH(O$4,'TD SOP+PROFORM'!$B$2:$AD$2,0)+1,0),0)+IFERROR(VLOOKUP($A26,'TD SOP+PROFORM'!$A$5:$AD$750,MATCH(O$2,'TD SOP+PROFORM'!$B$2:$AD$2,0)+1,0),0)</f>
        <v>0</v>
      </c>
      <c r="P26" s="25">
        <f>IFERROR(VLOOKUP($A26,'TD SOP+PROFORM'!$A$5:$AD$750,MATCH(P$4,'TD SOP+PROFORM'!$B$2:$AD$2,0)+1,0),0)+IFERROR(VLOOKUP($A26,'TD SOP+PROFORM'!$A$5:$AD$750,MATCH(P$2,'TD SOP+PROFORM'!$B$2:$AD$2,0)+1,0),0)</f>
        <v>0</v>
      </c>
      <c r="Q26" s="26" t="str">
        <f t="shared" si="13"/>
        <v/>
      </c>
      <c r="R26" s="25">
        <f>IFERROR(VLOOKUP($A26,'TD SOP+PROFORM'!$A$5:$AD$750,MATCH(R$4,'TD SOP+PROFORM'!$B$2:$AD$2,0)+1,0),0)+IFERROR(VLOOKUP($A26,'TD SOP+PROFORM'!$A$5:$AD$750,MATCH(R$2,'TD SOP+PROFORM'!$B$2:$AD$2,0)+1,0),0)</f>
        <v>0</v>
      </c>
      <c r="S26" s="25">
        <f>IFERROR(VLOOKUP($A26,'TD SOP+PROFORM'!$A$5:$AD$750,MATCH(S$4,'TD SOP+PROFORM'!$B$2:$AD$2,0)+1,0),0)+IFERROR(VLOOKUP($A26,'TD SOP+PROFORM'!$A$5:$AD$750,MATCH(S$2,'TD SOP+PROFORM'!$B$2:$AD$2,0)+1,0),0)</f>
        <v>0</v>
      </c>
      <c r="T26" s="26" t="str">
        <f t="shared" si="14"/>
        <v/>
      </c>
      <c r="U26" s="25">
        <f>IFERROR(VLOOKUP($A26,'TD SOP+PROFORM'!$A$5:$AD$750,MATCH(U$4,'TD SOP+PROFORM'!$B$2:$AD$2,0)+1,0),0)+IFERROR(VLOOKUP($A26,'TD SOP+PROFORM'!$A$5:$AD$750,MATCH(U$2,'TD SOP+PROFORM'!$B$2:$AD$2,0)+1,0),0)</f>
        <v>0</v>
      </c>
      <c r="V26" s="25">
        <f>IFERROR(VLOOKUP($A26,'TD SOP+PROFORM'!$A$5:$AD$750,MATCH(V$4,'TD SOP+PROFORM'!$B$2:$AD$2,0)+1,0),0)+IFERROR(VLOOKUP($A26,'TD SOP+PROFORM'!$A$5:$AD$750,MATCH(V$2,'TD SOP+PROFORM'!$B$2:$AD$2,0)+1,0),0)</f>
        <v>0</v>
      </c>
      <c r="W26" s="26" t="str">
        <f t="shared" si="15"/>
        <v/>
      </c>
      <c r="X26" s="25">
        <f>IFERROR(VLOOKUP($A26,'TD SOP+PROFORM'!$A$5:$AD$750,MATCH(X$4,'TD SOP+PROFORM'!$B$2:$AD$2,0)+1,0),0)+IFERROR(VLOOKUP($A26,'TD SOP+PROFORM'!$A$5:$AD$750,MATCH(X$2,'TD SOP+PROFORM'!$B$2:$AD$2,0)+1,0),0)</f>
        <v>0</v>
      </c>
      <c r="Y26" s="25">
        <f>IFERROR(VLOOKUP($A26,'TD SOP+PROFORM'!$A$5:$AD$750,MATCH(Y$4,'TD SOP+PROFORM'!$B$2:$AD$2,0)+1,0),0)+IFERROR(VLOOKUP($A26,'TD SOP+PROFORM'!$A$5:$AD$750,MATCH(Y$2,'TD SOP+PROFORM'!$B$2:$AD$2,0)+1,0),0)</f>
        <v>0</v>
      </c>
      <c r="Z26" s="26" t="str">
        <f t="shared" si="16"/>
        <v/>
      </c>
      <c r="AA26" s="25">
        <f>IFERROR(VLOOKUP($A26,'TD SOP+PROFORM'!$A$5:$AD$750,MATCH(AA$4,'TD SOP+PROFORM'!$B$2:$AD$2,0)+1,0),0)+IFERROR(VLOOKUP($A26,'TD SOP+PROFORM'!$A$5:$AD$750,MATCH(AA$2,'TD SOP+PROFORM'!$B$2:$AD$2,0)+1,0),0)</f>
        <v>0</v>
      </c>
      <c r="AB26" s="25">
        <f>IFERROR(VLOOKUP($A26,'TD SOP+PROFORM'!$A$5:$AD$750,MATCH(AB$4,'TD SOP+PROFORM'!$B$2:$AD$2,0)+1,0),0)+IFERROR(VLOOKUP($A26,'TD SOP+PROFORM'!$A$5:$AD$750,MATCH(AB$2,'TD SOP+PROFORM'!$B$2:$AD$2,0)+1,0),0)</f>
        <v>0</v>
      </c>
      <c r="AC26" s="26" t="str">
        <f t="shared" si="17"/>
        <v/>
      </c>
      <c r="AD26" s="25">
        <f>IFERROR(VLOOKUP($A26,'TD SOP+PROFORM'!$A$5:$AD$750,MATCH(AD$4,'TD SOP+PROFORM'!$B$2:$AD$2,0)+1,0),0)+IFERROR(VLOOKUP($A26,'TD SOP+PROFORM'!$A$5:$AD$750,MATCH(AD$2,'TD SOP+PROFORM'!$B$2:$AD$2,0)+1,0),0)</f>
        <v>0</v>
      </c>
      <c r="AE26" s="25">
        <f>IFERROR(VLOOKUP($A26,'TD SOP+PROFORM'!$A$5:$AD$750,MATCH(AE$4,'TD SOP+PROFORM'!$B$2:$AD$2,0)+1,0),0)+IFERROR(VLOOKUP($A26,'TD SOP+PROFORM'!$A$5:$AD$750,MATCH(AE$2,'TD SOP+PROFORM'!$B$2:$AD$2,0)+1,0),0)</f>
        <v>0</v>
      </c>
      <c r="AF26" s="26" t="str">
        <f t="shared" si="18"/>
        <v/>
      </c>
      <c r="AG26" s="25">
        <f>IFERROR(VLOOKUP($A26,'TD SOP+PROFORM'!$A$5:$AD$750,MATCH(AG$4,'TD SOP+PROFORM'!$B$2:$AD$2,0)+1,0),0)+IFERROR(VLOOKUP($A26,'TD SOP+PROFORM'!$A$5:$AD$750,MATCH(AG$2,'TD SOP+PROFORM'!$B$2:$AD$2,0)+1,0),0)</f>
        <v>0</v>
      </c>
      <c r="AH26" s="25">
        <f>IFERROR(VLOOKUP($A26,'TD SOP+PROFORM'!$A$5:$AD$750,MATCH(AH$4,'TD SOP+PROFORM'!$B$2:$AD$2,0)+1,0),0)+IFERROR(VLOOKUP($A26,'TD SOP+PROFORM'!$A$5:$AD$750,MATCH(AH$2,'TD SOP+PROFORM'!$B$2:$AD$2,0)+1,0),0)</f>
        <v>0</v>
      </c>
      <c r="AI26" s="26" t="str">
        <f t="shared" si="19"/>
        <v/>
      </c>
      <c r="AJ26" s="25">
        <f>IFERROR(VLOOKUP($A26,'TD SOP+PROFORM'!$A$5:$AD$750,MATCH(AJ$4,'TD SOP+PROFORM'!$B$2:$AD$2,0)+1,0),0)+IFERROR(VLOOKUP($A26,'TD SOP+PROFORM'!$A$5:$AD$750,MATCH(AJ$2,'TD SOP+PROFORM'!$B$2:$AD$2,0)+1,0),0)</f>
        <v>0</v>
      </c>
      <c r="AK26" s="25">
        <f>IFERROR(VLOOKUP($A26,'TD SOP+PROFORM'!$A$5:$AD$750,MATCH(AK$4,'TD SOP+PROFORM'!$B$2:$AD$2,0)+1,0),0)+IFERROR(VLOOKUP($A26,'TD SOP+PROFORM'!$A$5:$AD$750,MATCH(AK$2,'TD SOP+PROFORM'!$B$2:$AD$2,0)+1,0),0)</f>
        <v>0</v>
      </c>
      <c r="AL26" s="26" t="str">
        <f t="shared" si="20"/>
        <v/>
      </c>
      <c r="AM26" s="25">
        <f t="shared" si="22"/>
        <v>0</v>
      </c>
      <c r="AN26" s="25">
        <f t="shared" si="22"/>
        <v>0</v>
      </c>
      <c r="AO26" s="26" t="str">
        <f t="shared" si="21"/>
        <v/>
      </c>
    </row>
    <row r="27" spans="1:41" x14ac:dyDescent="0.35">
      <c r="A27" s="24" t="str">
        <f>IF(AND('TD SOP+PROFORM'!A24&lt;&gt;"",'TD SOP+PROFORM'!A24&lt;&gt;"TOTAL"),'TD SOP+PROFORM'!A24,0)</f>
        <v>NALU DRY GOODS INC</v>
      </c>
      <c r="C27" s="25">
        <f>IFERROR(VLOOKUP($A27,'TD SOP+PROFORM'!$A$5:$AD$750,MATCH(C$4,'TD SOP+PROFORM'!$B$2:$AT$2,0)+1,0),"")</f>
        <v>0</v>
      </c>
      <c r="D27" s="25" t="str">
        <f>IFERROR(VLOOKUP($A27,'TD SOP+PROFORM'!$A$5:$AD$750,MATCH(D$4,'TD SOP+PROFORM'!$B$2:$AT$2,0)+1,0),"")</f>
        <v/>
      </c>
      <c r="E27" s="26" t="str">
        <f t="shared" si="9"/>
        <v/>
      </c>
      <c r="F27" s="25">
        <f>IFERROR(VLOOKUP($A27,'TD SOP+PROFORM'!$A$5:$AD$750,MATCH(F$4,'TD SOP+PROFORM'!$B$2:$AT$2,0)+1,0),"")</f>
        <v>0</v>
      </c>
      <c r="G27" s="25" t="str">
        <f>IFERROR(VLOOKUP($A27,'TD SOP+PROFORM'!$A$5:$AD$750,MATCH(G$4,'TD SOP+PROFORM'!$B$2:$AT$2,0)+1,0),"")</f>
        <v/>
      </c>
      <c r="H27" s="26" t="str">
        <f t="shared" si="10"/>
        <v/>
      </c>
      <c r="I27" s="25">
        <f>IFERROR(VLOOKUP($A27,'TD SOP+PROFORM'!$A$5:$AD$750,MATCH(I$4,'TD SOP+PROFORM'!$B$2:$AT$2,0)+1,0),"")</f>
        <v>0</v>
      </c>
      <c r="J27" s="25" t="str">
        <f>IFERROR(VLOOKUP($A27,'TD SOP+PROFORM'!$A$5:$AD$750,MATCH(J$4,'TD SOP+PROFORM'!$B$2:$AT$2,0)+1,0),"")</f>
        <v/>
      </c>
      <c r="K27" s="26" t="str">
        <f t="shared" si="11"/>
        <v/>
      </c>
      <c r="L27" s="25" t="str">
        <f>IFERROR(VLOOKUP($A27,'TD SOP+PROFORM'!$A$5:$AD$750,MATCH(L$4,'TD SOP+PROFORM'!$B$2:$AT$2,0)+1,0),"")</f>
        <v/>
      </c>
      <c r="M27" s="25" t="str">
        <f>IFERROR(VLOOKUP($A27,'TD SOP+PROFORM'!$A$5:$AD$750,MATCH(M$4,'TD SOP+PROFORM'!$B$2:$AT$2,0)+1,0),"")</f>
        <v/>
      </c>
      <c r="N27" s="26" t="str">
        <f t="shared" si="12"/>
        <v/>
      </c>
      <c r="O27" s="25">
        <f>IFERROR(VLOOKUP($A27,'TD SOP+PROFORM'!$A$5:$AD$750,MATCH(O$4,'TD SOP+PROFORM'!$B$2:$AD$2,0)+1,0),0)+IFERROR(VLOOKUP($A27,'TD SOP+PROFORM'!$A$5:$AD$750,MATCH(O$2,'TD SOP+PROFORM'!$B$2:$AD$2,0)+1,0),0)</f>
        <v>0</v>
      </c>
      <c r="P27" s="25">
        <f>IFERROR(VLOOKUP($A27,'TD SOP+PROFORM'!$A$5:$AD$750,MATCH(P$4,'TD SOP+PROFORM'!$B$2:$AD$2,0)+1,0),0)+IFERROR(VLOOKUP($A27,'TD SOP+PROFORM'!$A$5:$AD$750,MATCH(P$2,'TD SOP+PROFORM'!$B$2:$AD$2,0)+1,0),0)</f>
        <v>0</v>
      </c>
      <c r="Q27" s="26" t="str">
        <f t="shared" si="13"/>
        <v/>
      </c>
      <c r="R27" s="25">
        <f>IFERROR(VLOOKUP($A27,'TD SOP+PROFORM'!$A$5:$AD$750,MATCH(R$4,'TD SOP+PROFORM'!$B$2:$AD$2,0)+1,0),0)+IFERROR(VLOOKUP($A27,'TD SOP+PROFORM'!$A$5:$AD$750,MATCH(R$2,'TD SOP+PROFORM'!$B$2:$AD$2,0)+1,0),0)</f>
        <v>0</v>
      </c>
      <c r="S27" s="25">
        <f>IFERROR(VLOOKUP($A27,'TD SOP+PROFORM'!$A$5:$AD$750,MATCH(S$4,'TD SOP+PROFORM'!$B$2:$AD$2,0)+1,0),0)+IFERROR(VLOOKUP($A27,'TD SOP+PROFORM'!$A$5:$AD$750,MATCH(S$2,'TD SOP+PROFORM'!$B$2:$AD$2,0)+1,0),0)</f>
        <v>0</v>
      </c>
      <c r="T27" s="26" t="str">
        <f t="shared" si="14"/>
        <v/>
      </c>
      <c r="U27" s="25">
        <f>IFERROR(VLOOKUP($A27,'TD SOP+PROFORM'!$A$5:$AD$750,MATCH(U$4,'TD SOP+PROFORM'!$B$2:$AD$2,0)+1,0),0)+IFERROR(VLOOKUP($A27,'TD SOP+PROFORM'!$A$5:$AD$750,MATCH(U$2,'TD SOP+PROFORM'!$B$2:$AD$2,0)+1,0),0)</f>
        <v>0</v>
      </c>
      <c r="V27" s="25">
        <f>IFERROR(VLOOKUP($A27,'TD SOP+PROFORM'!$A$5:$AD$750,MATCH(V$4,'TD SOP+PROFORM'!$B$2:$AD$2,0)+1,0),0)+IFERROR(VLOOKUP($A27,'TD SOP+PROFORM'!$A$5:$AD$750,MATCH(V$2,'TD SOP+PROFORM'!$B$2:$AD$2,0)+1,0),0)</f>
        <v>0</v>
      </c>
      <c r="W27" s="26" t="str">
        <f t="shared" si="15"/>
        <v/>
      </c>
      <c r="X27" s="25">
        <f>IFERROR(VLOOKUP($A27,'TD SOP+PROFORM'!$A$5:$AD$750,MATCH(X$4,'TD SOP+PROFORM'!$B$2:$AD$2,0)+1,0),0)+IFERROR(VLOOKUP($A27,'TD SOP+PROFORM'!$A$5:$AD$750,MATCH(X$2,'TD SOP+PROFORM'!$B$2:$AD$2,0)+1,0),0)</f>
        <v>0</v>
      </c>
      <c r="Y27" s="25">
        <f>IFERROR(VLOOKUP($A27,'TD SOP+PROFORM'!$A$5:$AD$750,MATCH(Y$4,'TD SOP+PROFORM'!$B$2:$AD$2,0)+1,0),0)+IFERROR(VLOOKUP($A27,'TD SOP+PROFORM'!$A$5:$AD$750,MATCH(Y$2,'TD SOP+PROFORM'!$B$2:$AD$2,0)+1,0),0)</f>
        <v>0</v>
      </c>
      <c r="Z27" s="26" t="str">
        <f t="shared" si="16"/>
        <v/>
      </c>
      <c r="AA27" s="25">
        <f>IFERROR(VLOOKUP($A27,'TD SOP+PROFORM'!$A$5:$AD$750,MATCH(AA$4,'TD SOP+PROFORM'!$B$2:$AD$2,0)+1,0),0)+IFERROR(VLOOKUP($A27,'TD SOP+PROFORM'!$A$5:$AD$750,MATCH(AA$2,'TD SOP+PROFORM'!$B$2:$AD$2,0)+1,0),0)</f>
        <v>3119.5</v>
      </c>
      <c r="AB27" s="25">
        <f>IFERROR(VLOOKUP($A27,'TD SOP+PROFORM'!$A$5:$AD$750,MATCH(AB$4,'TD SOP+PROFORM'!$B$2:$AD$2,0)+1,0),0)+IFERROR(VLOOKUP($A27,'TD SOP+PROFORM'!$A$5:$AD$750,MATCH(AB$2,'TD SOP+PROFORM'!$B$2:$AD$2,0)+1,0),0)</f>
        <v>0</v>
      </c>
      <c r="AC27" s="26" t="str">
        <f t="shared" si="17"/>
        <v/>
      </c>
      <c r="AD27" s="25">
        <f>IFERROR(VLOOKUP($A27,'TD SOP+PROFORM'!$A$5:$AD$750,MATCH(AD$4,'TD SOP+PROFORM'!$B$2:$AD$2,0)+1,0),0)+IFERROR(VLOOKUP($A27,'TD SOP+PROFORM'!$A$5:$AD$750,MATCH(AD$2,'TD SOP+PROFORM'!$B$2:$AD$2,0)+1,0),0)</f>
        <v>0</v>
      </c>
      <c r="AE27" s="25">
        <f>IFERROR(VLOOKUP($A27,'TD SOP+PROFORM'!$A$5:$AD$750,MATCH(AE$4,'TD SOP+PROFORM'!$B$2:$AD$2,0)+1,0),0)+IFERROR(VLOOKUP($A27,'TD SOP+PROFORM'!$A$5:$AD$750,MATCH(AE$2,'TD SOP+PROFORM'!$B$2:$AD$2,0)+1,0),0)</f>
        <v>0</v>
      </c>
      <c r="AF27" s="26" t="str">
        <f t="shared" si="18"/>
        <v/>
      </c>
      <c r="AG27" s="25">
        <f>IFERROR(VLOOKUP($A27,'TD SOP+PROFORM'!$A$5:$AD$750,MATCH(AG$4,'TD SOP+PROFORM'!$B$2:$AD$2,0)+1,0),0)+IFERROR(VLOOKUP($A27,'TD SOP+PROFORM'!$A$5:$AD$750,MATCH(AG$2,'TD SOP+PROFORM'!$B$2:$AD$2,0)+1,0),0)</f>
        <v>0</v>
      </c>
      <c r="AH27" s="25">
        <f>IFERROR(VLOOKUP($A27,'TD SOP+PROFORM'!$A$5:$AD$750,MATCH(AH$4,'TD SOP+PROFORM'!$B$2:$AD$2,0)+1,0),0)+IFERROR(VLOOKUP($A27,'TD SOP+PROFORM'!$A$5:$AD$750,MATCH(AH$2,'TD SOP+PROFORM'!$B$2:$AD$2,0)+1,0),0)</f>
        <v>0</v>
      </c>
      <c r="AI27" s="26" t="str">
        <f t="shared" si="19"/>
        <v/>
      </c>
      <c r="AJ27" s="25">
        <f>IFERROR(VLOOKUP($A27,'TD SOP+PROFORM'!$A$5:$AD$750,MATCH(AJ$4,'TD SOP+PROFORM'!$B$2:$AD$2,0)+1,0),0)+IFERROR(VLOOKUP($A27,'TD SOP+PROFORM'!$A$5:$AD$750,MATCH(AJ$2,'TD SOP+PROFORM'!$B$2:$AD$2,0)+1,0),0)</f>
        <v>0</v>
      </c>
      <c r="AK27" s="25">
        <f>IFERROR(VLOOKUP($A27,'TD SOP+PROFORM'!$A$5:$AD$750,MATCH(AK$4,'TD SOP+PROFORM'!$B$2:$AD$2,0)+1,0),0)+IFERROR(VLOOKUP($A27,'TD SOP+PROFORM'!$A$5:$AD$750,MATCH(AK$2,'TD SOP+PROFORM'!$B$2:$AD$2,0)+1,0),0)</f>
        <v>0</v>
      </c>
      <c r="AL27" s="26" t="str">
        <f t="shared" si="20"/>
        <v/>
      </c>
      <c r="AM27" s="25">
        <f t="shared" si="22"/>
        <v>3119.5</v>
      </c>
      <c r="AN27" s="25">
        <f t="shared" si="22"/>
        <v>0</v>
      </c>
      <c r="AO27" s="26" t="str">
        <f t="shared" si="21"/>
        <v/>
      </c>
    </row>
    <row r="28" spans="1:41" x14ac:dyDescent="0.35">
      <c r="A28" s="24" t="str">
        <f>IF(AND('TD SOP+PROFORM'!A25&lt;&gt;"",'TD SOP+PROFORM'!A25&lt;&gt;"TOTAL"),'TD SOP+PROFORM'!A25,0)</f>
        <v>BD SWIM INC</v>
      </c>
      <c r="C28" s="25">
        <f>IFERROR(VLOOKUP($A28,'TD SOP+PROFORM'!$A$5:$AD$750,MATCH(C$4,'TD SOP+PROFORM'!$B$2:$AT$2,0)+1,0),"")</f>
        <v>2423.75</v>
      </c>
      <c r="D28" s="25" t="str">
        <f>IFERROR(VLOOKUP($A28,'TD SOP+PROFORM'!$A$5:$AD$750,MATCH(D$4,'TD SOP+PROFORM'!$B$2:$AT$2,0)+1,0),"")</f>
        <v/>
      </c>
      <c r="E28" s="26" t="str">
        <f t="shared" si="9"/>
        <v/>
      </c>
      <c r="F28" s="25">
        <f>IFERROR(VLOOKUP($A28,'TD SOP+PROFORM'!$A$5:$AD$750,MATCH(F$4,'TD SOP+PROFORM'!$B$2:$AT$2,0)+1,0),"")</f>
        <v>0</v>
      </c>
      <c r="G28" s="25" t="str">
        <f>IFERROR(VLOOKUP($A28,'TD SOP+PROFORM'!$A$5:$AD$750,MATCH(G$4,'TD SOP+PROFORM'!$B$2:$AT$2,0)+1,0),"")</f>
        <v/>
      </c>
      <c r="H28" s="26" t="str">
        <f t="shared" si="10"/>
        <v/>
      </c>
      <c r="I28" s="25">
        <f>IFERROR(VLOOKUP($A28,'TD SOP+PROFORM'!$A$5:$AD$750,MATCH(I$4,'TD SOP+PROFORM'!$B$2:$AT$2,0)+1,0),"")</f>
        <v>0</v>
      </c>
      <c r="J28" s="25" t="str">
        <f>IFERROR(VLOOKUP($A28,'TD SOP+PROFORM'!$A$5:$AD$750,MATCH(J$4,'TD SOP+PROFORM'!$B$2:$AT$2,0)+1,0),"")</f>
        <v/>
      </c>
      <c r="K28" s="26" t="str">
        <f t="shared" si="11"/>
        <v/>
      </c>
      <c r="L28" s="25" t="str">
        <f>IFERROR(VLOOKUP($A28,'TD SOP+PROFORM'!$A$5:$AD$750,MATCH(L$4,'TD SOP+PROFORM'!$B$2:$AT$2,0)+1,0),"")</f>
        <v/>
      </c>
      <c r="M28" s="25" t="str">
        <f>IFERROR(VLOOKUP($A28,'TD SOP+PROFORM'!$A$5:$AD$750,MATCH(M$4,'TD SOP+PROFORM'!$B$2:$AT$2,0)+1,0),"")</f>
        <v/>
      </c>
      <c r="N28" s="26" t="str">
        <f t="shared" si="12"/>
        <v/>
      </c>
      <c r="O28" s="25">
        <f>IFERROR(VLOOKUP($A28,'TD SOP+PROFORM'!$A$5:$AD$750,MATCH(O$4,'TD SOP+PROFORM'!$B$2:$AD$2,0)+1,0),0)+IFERROR(VLOOKUP($A28,'TD SOP+PROFORM'!$A$5:$AD$750,MATCH(O$2,'TD SOP+PROFORM'!$B$2:$AD$2,0)+1,0),0)</f>
        <v>0</v>
      </c>
      <c r="P28" s="25">
        <f>IFERROR(VLOOKUP($A28,'TD SOP+PROFORM'!$A$5:$AD$750,MATCH(P$4,'TD SOP+PROFORM'!$B$2:$AD$2,0)+1,0),0)+IFERROR(VLOOKUP($A28,'TD SOP+PROFORM'!$A$5:$AD$750,MATCH(P$2,'TD SOP+PROFORM'!$B$2:$AD$2,0)+1,0),0)</f>
        <v>0</v>
      </c>
      <c r="Q28" s="26" t="str">
        <f t="shared" si="13"/>
        <v/>
      </c>
      <c r="R28" s="25">
        <f>IFERROR(VLOOKUP($A28,'TD SOP+PROFORM'!$A$5:$AD$750,MATCH(R$4,'TD SOP+PROFORM'!$B$2:$AD$2,0)+1,0),0)+IFERROR(VLOOKUP($A28,'TD SOP+PROFORM'!$A$5:$AD$750,MATCH(R$2,'TD SOP+PROFORM'!$B$2:$AD$2,0)+1,0),0)</f>
        <v>0</v>
      </c>
      <c r="S28" s="25">
        <f>IFERROR(VLOOKUP($A28,'TD SOP+PROFORM'!$A$5:$AD$750,MATCH(S$4,'TD SOP+PROFORM'!$B$2:$AD$2,0)+1,0),0)+IFERROR(VLOOKUP($A28,'TD SOP+PROFORM'!$A$5:$AD$750,MATCH(S$2,'TD SOP+PROFORM'!$B$2:$AD$2,0)+1,0),0)</f>
        <v>0</v>
      </c>
      <c r="T28" s="26" t="str">
        <f t="shared" si="14"/>
        <v/>
      </c>
      <c r="U28" s="25">
        <f>IFERROR(VLOOKUP($A28,'TD SOP+PROFORM'!$A$5:$AD$750,MATCH(U$4,'TD SOP+PROFORM'!$B$2:$AD$2,0)+1,0),0)+IFERROR(VLOOKUP($A28,'TD SOP+PROFORM'!$A$5:$AD$750,MATCH(U$2,'TD SOP+PROFORM'!$B$2:$AD$2,0)+1,0),0)</f>
        <v>0</v>
      </c>
      <c r="V28" s="25">
        <f>IFERROR(VLOOKUP($A28,'TD SOP+PROFORM'!$A$5:$AD$750,MATCH(V$4,'TD SOP+PROFORM'!$B$2:$AD$2,0)+1,0),0)+IFERROR(VLOOKUP($A28,'TD SOP+PROFORM'!$A$5:$AD$750,MATCH(V$2,'TD SOP+PROFORM'!$B$2:$AD$2,0)+1,0),0)</f>
        <v>0</v>
      </c>
      <c r="W28" s="26" t="str">
        <f t="shared" si="15"/>
        <v/>
      </c>
      <c r="X28" s="25">
        <f>IFERROR(VLOOKUP($A28,'TD SOP+PROFORM'!$A$5:$AD$750,MATCH(X$4,'TD SOP+PROFORM'!$B$2:$AD$2,0)+1,0),0)+IFERROR(VLOOKUP($A28,'TD SOP+PROFORM'!$A$5:$AD$750,MATCH(X$2,'TD SOP+PROFORM'!$B$2:$AD$2,0)+1,0),0)</f>
        <v>0</v>
      </c>
      <c r="Y28" s="25">
        <f>IFERROR(VLOOKUP($A28,'TD SOP+PROFORM'!$A$5:$AD$750,MATCH(Y$4,'TD SOP+PROFORM'!$B$2:$AD$2,0)+1,0),0)+IFERROR(VLOOKUP($A28,'TD SOP+PROFORM'!$A$5:$AD$750,MATCH(Y$2,'TD SOP+PROFORM'!$B$2:$AD$2,0)+1,0),0)</f>
        <v>0</v>
      </c>
      <c r="Z28" s="26" t="str">
        <f t="shared" si="16"/>
        <v/>
      </c>
      <c r="AA28" s="25">
        <f>IFERROR(VLOOKUP($A28,'TD SOP+PROFORM'!$A$5:$AD$750,MATCH(AA$4,'TD SOP+PROFORM'!$B$2:$AD$2,0)+1,0),0)+IFERROR(VLOOKUP($A28,'TD SOP+PROFORM'!$A$5:$AD$750,MATCH(AA$2,'TD SOP+PROFORM'!$B$2:$AD$2,0)+1,0),0)</f>
        <v>2062</v>
      </c>
      <c r="AB28" s="25">
        <f>IFERROR(VLOOKUP($A28,'TD SOP+PROFORM'!$A$5:$AD$750,MATCH(AB$4,'TD SOP+PROFORM'!$B$2:$AD$2,0)+1,0),0)+IFERROR(VLOOKUP($A28,'TD SOP+PROFORM'!$A$5:$AD$750,MATCH(AB$2,'TD SOP+PROFORM'!$B$2:$AD$2,0)+1,0),0)</f>
        <v>0</v>
      </c>
      <c r="AC28" s="26" t="str">
        <f t="shared" si="17"/>
        <v/>
      </c>
      <c r="AD28" s="25">
        <f>IFERROR(VLOOKUP($A28,'TD SOP+PROFORM'!$A$5:$AD$750,MATCH(AD$4,'TD SOP+PROFORM'!$B$2:$AD$2,0)+1,0),0)+IFERROR(VLOOKUP($A28,'TD SOP+PROFORM'!$A$5:$AD$750,MATCH(AD$2,'TD SOP+PROFORM'!$B$2:$AD$2,0)+1,0),0)</f>
        <v>0</v>
      </c>
      <c r="AE28" s="25">
        <f>IFERROR(VLOOKUP($A28,'TD SOP+PROFORM'!$A$5:$AD$750,MATCH(AE$4,'TD SOP+PROFORM'!$B$2:$AD$2,0)+1,0),0)+IFERROR(VLOOKUP($A28,'TD SOP+PROFORM'!$A$5:$AD$750,MATCH(AE$2,'TD SOP+PROFORM'!$B$2:$AD$2,0)+1,0),0)</f>
        <v>0</v>
      </c>
      <c r="AF28" s="26" t="str">
        <f t="shared" si="18"/>
        <v/>
      </c>
      <c r="AG28" s="25">
        <f>IFERROR(VLOOKUP($A28,'TD SOP+PROFORM'!$A$5:$AD$750,MATCH(AG$4,'TD SOP+PROFORM'!$B$2:$AD$2,0)+1,0),0)+IFERROR(VLOOKUP($A28,'TD SOP+PROFORM'!$A$5:$AD$750,MATCH(AG$2,'TD SOP+PROFORM'!$B$2:$AD$2,0)+1,0),0)</f>
        <v>0</v>
      </c>
      <c r="AH28" s="25">
        <f>IFERROR(VLOOKUP($A28,'TD SOP+PROFORM'!$A$5:$AD$750,MATCH(AH$4,'TD SOP+PROFORM'!$B$2:$AD$2,0)+1,0),0)+IFERROR(VLOOKUP($A28,'TD SOP+PROFORM'!$A$5:$AD$750,MATCH(AH$2,'TD SOP+PROFORM'!$B$2:$AD$2,0)+1,0),0)</f>
        <v>0</v>
      </c>
      <c r="AI28" s="26" t="str">
        <f t="shared" si="19"/>
        <v/>
      </c>
      <c r="AJ28" s="25">
        <f>IFERROR(VLOOKUP($A28,'TD SOP+PROFORM'!$A$5:$AD$750,MATCH(AJ$4,'TD SOP+PROFORM'!$B$2:$AD$2,0)+1,0),0)+IFERROR(VLOOKUP($A28,'TD SOP+PROFORM'!$A$5:$AD$750,MATCH(AJ$2,'TD SOP+PROFORM'!$B$2:$AD$2,0)+1,0),0)</f>
        <v>0</v>
      </c>
      <c r="AK28" s="25">
        <f>IFERROR(VLOOKUP($A28,'TD SOP+PROFORM'!$A$5:$AD$750,MATCH(AK$4,'TD SOP+PROFORM'!$B$2:$AD$2,0)+1,0),0)+IFERROR(VLOOKUP($A28,'TD SOP+PROFORM'!$A$5:$AD$750,MATCH(AK$2,'TD SOP+PROFORM'!$B$2:$AD$2,0)+1,0),0)</f>
        <v>0</v>
      </c>
      <c r="AL28" s="26" t="str">
        <f t="shared" si="20"/>
        <v/>
      </c>
      <c r="AM28" s="25">
        <f t="shared" si="22"/>
        <v>4485.75</v>
      </c>
      <c r="AN28" s="25">
        <f t="shared" si="22"/>
        <v>0</v>
      </c>
      <c r="AO28" s="26" t="str">
        <f t="shared" si="21"/>
        <v/>
      </c>
    </row>
    <row r="29" spans="1:41" x14ac:dyDescent="0.35">
      <c r="A29" s="24" t="str">
        <f>IF(AND('TD SOP+PROFORM'!A26&lt;&gt;"",'TD SOP+PROFORM'!A26&lt;&gt;"TOTAL"),'TD SOP+PROFORM'!A26,0)</f>
        <v>SERENDIPITY</v>
      </c>
      <c r="C29" s="25">
        <f>IFERROR(VLOOKUP($A29,'TD SOP+PROFORM'!$A$5:$AD$750,MATCH(C$4,'TD SOP+PROFORM'!$B$2:$AT$2,0)+1,0),"")</f>
        <v>104</v>
      </c>
      <c r="D29" s="25" t="str">
        <f>IFERROR(VLOOKUP($A29,'TD SOP+PROFORM'!$A$5:$AD$750,MATCH(D$4,'TD SOP+PROFORM'!$B$2:$AT$2,0)+1,0),"")</f>
        <v/>
      </c>
      <c r="E29" s="26" t="str">
        <f t="shared" si="9"/>
        <v/>
      </c>
      <c r="F29" s="25">
        <f>IFERROR(VLOOKUP($A29,'TD SOP+PROFORM'!$A$5:$AD$750,MATCH(F$4,'TD SOP+PROFORM'!$B$2:$AT$2,0)+1,0),"")</f>
        <v>0</v>
      </c>
      <c r="G29" s="25" t="str">
        <f>IFERROR(VLOOKUP($A29,'TD SOP+PROFORM'!$A$5:$AD$750,MATCH(G$4,'TD SOP+PROFORM'!$B$2:$AT$2,0)+1,0),"")</f>
        <v/>
      </c>
      <c r="H29" s="26" t="str">
        <f t="shared" si="10"/>
        <v/>
      </c>
      <c r="I29" s="25">
        <f>IFERROR(VLOOKUP($A29,'TD SOP+PROFORM'!$A$5:$AD$750,MATCH(I$4,'TD SOP+PROFORM'!$B$2:$AT$2,0)+1,0),"")</f>
        <v>0</v>
      </c>
      <c r="J29" s="25" t="str">
        <f>IFERROR(VLOOKUP($A29,'TD SOP+PROFORM'!$A$5:$AD$750,MATCH(J$4,'TD SOP+PROFORM'!$B$2:$AT$2,0)+1,0),"")</f>
        <v/>
      </c>
      <c r="K29" s="26" t="str">
        <f t="shared" si="11"/>
        <v/>
      </c>
      <c r="L29" s="25" t="str">
        <f>IFERROR(VLOOKUP($A29,'TD SOP+PROFORM'!$A$5:$AD$750,MATCH(L$4,'TD SOP+PROFORM'!$B$2:$AT$2,0)+1,0),"")</f>
        <v/>
      </c>
      <c r="M29" s="25" t="str">
        <f>IFERROR(VLOOKUP($A29,'TD SOP+PROFORM'!$A$5:$AD$750,MATCH(M$4,'TD SOP+PROFORM'!$B$2:$AT$2,0)+1,0),"")</f>
        <v/>
      </c>
      <c r="N29" s="26" t="str">
        <f t="shared" si="12"/>
        <v/>
      </c>
      <c r="O29" s="25">
        <f>IFERROR(VLOOKUP($A29,'TD SOP+PROFORM'!$A$5:$AD$750,MATCH(O$4,'TD SOP+PROFORM'!$B$2:$AD$2,0)+1,0),0)+IFERROR(VLOOKUP($A29,'TD SOP+PROFORM'!$A$5:$AD$750,MATCH(O$2,'TD SOP+PROFORM'!$B$2:$AD$2,0)+1,0),0)</f>
        <v>0</v>
      </c>
      <c r="P29" s="25">
        <f>IFERROR(VLOOKUP($A29,'TD SOP+PROFORM'!$A$5:$AD$750,MATCH(P$4,'TD SOP+PROFORM'!$B$2:$AD$2,0)+1,0),0)+IFERROR(VLOOKUP($A29,'TD SOP+PROFORM'!$A$5:$AD$750,MATCH(P$2,'TD SOP+PROFORM'!$B$2:$AD$2,0)+1,0),0)</f>
        <v>0</v>
      </c>
      <c r="Q29" s="26" t="str">
        <f t="shared" si="13"/>
        <v/>
      </c>
      <c r="R29" s="25">
        <f>IFERROR(VLOOKUP($A29,'TD SOP+PROFORM'!$A$5:$AD$750,MATCH(R$4,'TD SOP+PROFORM'!$B$2:$AD$2,0)+1,0),0)+IFERROR(VLOOKUP($A29,'TD SOP+PROFORM'!$A$5:$AD$750,MATCH(R$2,'TD SOP+PROFORM'!$B$2:$AD$2,0)+1,0),0)</f>
        <v>0</v>
      </c>
      <c r="S29" s="25">
        <f>IFERROR(VLOOKUP($A29,'TD SOP+PROFORM'!$A$5:$AD$750,MATCH(S$4,'TD SOP+PROFORM'!$B$2:$AD$2,0)+1,0),0)+IFERROR(VLOOKUP($A29,'TD SOP+PROFORM'!$A$5:$AD$750,MATCH(S$2,'TD SOP+PROFORM'!$B$2:$AD$2,0)+1,0),0)</f>
        <v>0</v>
      </c>
      <c r="T29" s="26" t="str">
        <f t="shared" si="14"/>
        <v/>
      </c>
      <c r="U29" s="25">
        <f>IFERROR(VLOOKUP($A29,'TD SOP+PROFORM'!$A$5:$AD$750,MATCH(U$4,'TD SOP+PROFORM'!$B$2:$AD$2,0)+1,0),0)+IFERROR(VLOOKUP($A29,'TD SOP+PROFORM'!$A$5:$AD$750,MATCH(U$2,'TD SOP+PROFORM'!$B$2:$AD$2,0)+1,0),0)</f>
        <v>0</v>
      </c>
      <c r="V29" s="25">
        <f>IFERROR(VLOOKUP($A29,'TD SOP+PROFORM'!$A$5:$AD$750,MATCH(V$4,'TD SOP+PROFORM'!$B$2:$AD$2,0)+1,0),0)+IFERROR(VLOOKUP($A29,'TD SOP+PROFORM'!$A$5:$AD$750,MATCH(V$2,'TD SOP+PROFORM'!$B$2:$AD$2,0)+1,0),0)</f>
        <v>0</v>
      </c>
      <c r="W29" s="26" t="str">
        <f t="shared" si="15"/>
        <v/>
      </c>
      <c r="X29" s="25">
        <f>IFERROR(VLOOKUP($A29,'TD SOP+PROFORM'!$A$5:$AD$750,MATCH(X$4,'TD SOP+PROFORM'!$B$2:$AD$2,0)+1,0),0)+IFERROR(VLOOKUP($A29,'TD SOP+PROFORM'!$A$5:$AD$750,MATCH(X$2,'TD SOP+PROFORM'!$B$2:$AD$2,0)+1,0),0)</f>
        <v>0</v>
      </c>
      <c r="Y29" s="25">
        <f>IFERROR(VLOOKUP($A29,'TD SOP+PROFORM'!$A$5:$AD$750,MATCH(Y$4,'TD SOP+PROFORM'!$B$2:$AD$2,0)+1,0),0)+IFERROR(VLOOKUP($A29,'TD SOP+PROFORM'!$A$5:$AD$750,MATCH(Y$2,'TD SOP+PROFORM'!$B$2:$AD$2,0)+1,0),0)</f>
        <v>0</v>
      </c>
      <c r="Z29" s="26" t="str">
        <f t="shared" si="16"/>
        <v/>
      </c>
      <c r="AA29" s="25">
        <f>IFERROR(VLOOKUP($A29,'TD SOP+PROFORM'!$A$5:$AD$750,MATCH(AA$4,'TD SOP+PROFORM'!$B$2:$AD$2,0)+1,0),0)+IFERROR(VLOOKUP($A29,'TD SOP+PROFORM'!$A$5:$AD$750,MATCH(AA$2,'TD SOP+PROFORM'!$B$2:$AD$2,0)+1,0),0)</f>
        <v>0</v>
      </c>
      <c r="AB29" s="25">
        <f>IFERROR(VLOOKUP($A29,'TD SOP+PROFORM'!$A$5:$AD$750,MATCH(AB$4,'TD SOP+PROFORM'!$B$2:$AD$2,0)+1,0),0)+IFERROR(VLOOKUP($A29,'TD SOP+PROFORM'!$A$5:$AD$750,MATCH(AB$2,'TD SOP+PROFORM'!$B$2:$AD$2,0)+1,0),0)</f>
        <v>0</v>
      </c>
      <c r="AC29" s="26" t="str">
        <f t="shared" si="17"/>
        <v/>
      </c>
      <c r="AD29" s="25">
        <f>IFERROR(VLOOKUP($A29,'TD SOP+PROFORM'!$A$5:$AD$750,MATCH(AD$4,'TD SOP+PROFORM'!$B$2:$AD$2,0)+1,0),0)+IFERROR(VLOOKUP($A29,'TD SOP+PROFORM'!$A$5:$AD$750,MATCH(AD$2,'TD SOP+PROFORM'!$B$2:$AD$2,0)+1,0),0)</f>
        <v>0</v>
      </c>
      <c r="AE29" s="25">
        <f>IFERROR(VLOOKUP($A29,'TD SOP+PROFORM'!$A$5:$AD$750,MATCH(AE$4,'TD SOP+PROFORM'!$B$2:$AD$2,0)+1,0),0)+IFERROR(VLOOKUP($A29,'TD SOP+PROFORM'!$A$5:$AD$750,MATCH(AE$2,'TD SOP+PROFORM'!$B$2:$AD$2,0)+1,0),0)</f>
        <v>0</v>
      </c>
      <c r="AF29" s="26" t="str">
        <f t="shared" si="18"/>
        <v/>
      </c>
      <c r="AG29" s="25">
        <f>IFERROR(VLOOKUP($A29,'TD SOP+PROFORM'!$A$5:$AD$750,MATCH(AG$4,'TD SOP+PROFORM'!$B$2:$AD$2,0)+1,0),0)+IFERROR(VLOOKUP($A29,'TD SOP+PROFORM'!$A$5:$AD$750,MATCH(AG$2,'TD SOP+PROFORM'!$B$2:$AD$2,0)+1,0),0)</f>
        <v>0</v>
      </c>
      <c r="AH29" s="25">
        <f>IFERROR(VLOOKUP($A29,'TD SOP+PROFORM'!$A$5:$AD$750,MATCH(AH$4,'TD SOP+PROFORM'!$B$2:$AD$2,0)+1,0),0)+IFERROR(VLOOKUP($A29,'TD SOP+PROFORM'!$A$5:$AD$750,MATCH(AH$2,'TD SOP+PROFORM'!$B$2:$AD$2,0)+1,0),0)</f>
        <v>0</v>
      </c>
      <c r="AI29" s="26" t="str">
        <f t="shared" si="19"/>
        <v/>
      </c>
      <c r="AJ29" s="25">
        <f>IFERROR(VLOOKUP($A29,'TD SOP+PROFORM'!$A$5:$AD$750,MATCH(AJ$4,'TD SOP+PROFORM'!$B$2:$AD$2,0)+1,0),0)+IFERROR(VLOOKUP($A29,'TD SOP+PROFORM'!$A$5:$AD$750,MATCH(AJ$2,'TD SOP+PROFORM'!$B$2:$AD$2,0)+1,0),0)</f>
        <v>0</v>
      </c>
      <c r="AK29" s="25">
        <f>IFERROR(VLOOKUP($A29,'TD SOP+PROFORM'!$A$5:$AD$750,MATCH(AK$4,'TD SOP+PROFORM'!$B$2:$AD$2,0)+1,0),0)+IFERROR(VLOOKUP($A29,'TD SOP+PROFORM'!$A$5:$AD$750,MATCH(AK$2,'TD SOP+PROFORM'!$B$2:$AD$2,0)+1,0),0)</f>
        <v>0</v>
      </c>
      <c r="AL29" s="26" t="str">
        <f t="shared" si="20"/>
        <v/>
      </c>
      <c r="AM29" s="25">
        <f t="shared" si="22"/>
        <v>104</v>
      </c>
      <c r="AN29" s="25">
        <f t="shared" si="22"/>
        <v>0</v>
      </c>
      <c r="AO29" s="26" t="str">
        <f t="shared" si="21"/>
        <v/>
      </c>
    </row>
    <row r="30" spans="1:41" x14ac:dyDescent="0.35">
      <c r="A30" s="24" t="str">
        <f>IF(AND('TD SOP+PROFORM'!A27&lt;&gt;"",'TD SOP+PROFORM'!A27&lt;&gt;"TOTAL"),'TD SOP+PROFORM'!A27,0)</f>
        <v>QS TOWSON LLC</v>
      </c>
      <c r="C30" s="25">
        <f>IFERROR(VLOOKUP($A30,'TD SOP+PROFORM'!$A$5:$AD$750,MATCH(C$4,'TD SOP+PROFORM'!$B$2:$AT$2,0)+1,0),"")</f>
        <v>0</v>
      </c>
      <c r="D30" s="25" t="str">
        <f>IFERROR(VLOOKUP($A30,'TD SOP+PROFORM'!$A$5:$AD$750,MATCH(D$4,'TD SOP+PROFORM'!$B$2:$AT$2,0)+1,0),"")</f>
        <v/>
      </c>
      <c r="E30" s="26" t="str">
        <f t="shared" si="9"/>
        <v/>
      </c>
      <c r="F30" s="25">
        <f>IFERROR(VLOOKUP($A30,'TD SOP+PROFORM'!$A$5:$AD$750,MATCH(F$4,'TD SOP+PROFORM'!$B$2:$AT$2,0)+1,0),"")</f>
        <v>0</v>
      </c>
      <c r="G30" s="25" t="str">
        <f>IFERROR(VLOOKUP($A30,'TD SOP+PROFORM'!$A$5:$AD$750,MATCH(G$4,'TD SOP+PROFORM'!$B$2:$AT$2,0)+1,0),"")</f>
        <v/>
      </c>
      <c r="H30" s="26" t="str">
        <f t="shared" si="10"/>
        <v/>
      </c>
      <c r="I30" s="25">
        <f>IFERROR(VLOOKUP($A30,'TD SOP+PROFORM'!$A$5:$AD$750,MATCH(I$4,'TD SOP+PROFORM'!$B$2:$AT$2,0)+1,0),"")</f>
        <v>0</v>
      </c>
      <c r="J30" s="25" t="str">
        <f>IFERROR(VLOOKUP($A30,'TD SOP+PROFORM'!$A$5:$AD$750,MATCH(J$4,'TD SOP+PROFORM'!$B$2:$AT$2,0)+1,0),"")</f>
        <v/>
      </c>
      <c r="K30" s="26" t="str">
        <f t="shared" si="11"/>
        <v/>
      </c>
      <c r="L30" s="25" t="str">
        <f>IFERROR(VLOOKUP($A30,'TD SOP+PROFORM'!$A$5:$AD$750,MATCH(L$4,'TD SOP+PROFORM'!$B$2:$AT$2,0)+1,0),"")</f>
        <v/>
      </c>
      <c r="M30" s="25" t="str">
        <f>IFERROR(VLOOKUP($A30,'TD SOP+PROFORM'!$A$5:$AD$750,MATCH(M$4,'TD SOP+PROFORM'!$B$2:$AT$2,0)+1,0),"")</f>
        <v/>
      </c>
      <c r="N30" s="26" t="str">
        <f t="shared" si="12"/>
        <v/>
      </c>
      <c r="O30" s="25">
        <f>IFERROR(VLOOKUP($A30,'TD SOP+PROFORM'!$A$5:$AD$750,MATCH(O$4,'TD SOP+PROFORM'!$B$2:$AD$2,0)+1,0),0)+IFERROR(VLOOKUP($A30,'TD SOP+PROFORM'!$A$5:$AD$750,MATCH(O$2,'TD SOP+PROFORM'!$B$2:$AD$2,0)+1,0),0)</f>
        <v>0</v>
      </c>
      <c r="P30" s="25">
        <f>IFERROR(VLOOKUP($A30,'TD SOP+PROFORM'!$A$5:$AD$750,MATCH(P$4,'TD SOP+PROFORM'!$B$2:$AD$2,0)+1,0),0)+IFERROR(VLOOKUP($A30,'TD SOP+PROFORM'!$A$5:$AD$750,MATCH(P$2,'TD SOP+PROFORM'!$B$2:$AD$2,0)+1,0),0)</f>
        <v>0</v>
      </c>
      <c r="Q30" s="26" t="str">
        <f t="shared" si="13"/>
        <v/>
      </c>
      <c r="R30" s="25">
        <f>IFERROR(VLOOKUP($A30,'TD SOP+PROFORM'!$A$5:$AD$750,MATCH(R$4,'TD SOP+PROFORM'!$B$2:$AD$2,0)+1,0),0)+IFERROR(VLOOKUP($A30,'TD SOP+PROFORM'!$A$5:$AD$750,MATCH(R$2,'TD SOP+PROFORM'!$B$2:$AD$2,0)+1,0),0)</f>
        <v>0</v>
      </c>
      <c r="S30" s="25">
        <f>IFERROR(VLOOKUP($A30,'TD SOP+PROFORM'!$A$5:$AD$750,MATCH(S$4,'TD SOP+PROFORM'!$B$2:$AD$2,0)+1,0),0)+IFERROR(VLOOKUP($A30,'TD SOP+PROFORM'!$A$5:$AD$750,MATCH(S$2,'TD SOP+PROFORM'!$B$2:$AD$2,0)+1,0),0)</f>
        <v>0</v>
      </c>
      <c r="T30" s="26" t="str">
        <f t="shared" si="14"/>
        <v/>
      </c>
      <c r="U30" s="25">
        <f>IFERROR(VLOOKUP($A30,'TD SOP+PROFORM'!$A$5:$AD$750,MATCH(U$4,'TD SOP+PROFORM'!$B$2:$AD$2,0)+1,0),0)+IFERROR(VLOOKUP($A30,'TD SOP+PROFORM'!$A$5:$AD$750,MATCH(U$2,'TD SOP+PROFORM'!$B$2:$AD$2,0)+1,0),0)</f>
        <v>3264</v>
      </c>
      <c r="V30" s="25">
        <f>IFERROR(VLOOKUP($A30,'TD SOP+PROFORM'!$A$5:$AD$750,MATCH(V$4,'TD SOP+PROFORM'!$B$2:$AD$2,0)+1,0),0)+IFERROR(VLOOKUP($A30,'TD SOP+PROFORM'!$A$5:$AD$750,MATCH(V$2,'TD SOP+PROFORM'!$B$2:$AD$2,0)+1,0),0)</f>
        <v>0</v>
      </c>
      <c r="W30" s="26" t="str">
        <f t="shared" si="15"/>
        <v/>
      </c>
      <c r="X30" s="25">
        <f>IFERROR(VLOOKUP($A30,'TD SOP+PROFORM'!$A$5:$AD$750,MATCH(X$4,'TD SOP+PROFORM'!$B$2:$AD$2,0)+1,0),0)+IFERROR(VLOOKUP($A30,'TD SOP+PROFORM'!$A$5:$AD$750,MATCH(X$2,'TD SOP+PROFORM'!$B$2:$AD$2,0)+1,0),0)</f>
        <v>0</v>
      </c>
      <c r="Y30" s="25">
        <f>IFERROR(VLOOKUP($A30,'TD SOP+PROFORM'!$A$5:$AD$750,MATCH(Y$4,'TD SOP+PROFORM'!$B$2:$AD$2,0)+1,0),0)+IFERROR(VLOOKUP($A30,'TD SOP+PROFORM'!$A$5:$AD$750,MATCH(Y$2,'TD SOP+PROFORM'!$B$2:$AD$2,0)+1,0),0)</f>
        <v>0</v>
      </c>
      <c r="Z30" s="26" t="str">
        <f t="shared" si="16"/>
        <v/>
      </c>
      <c r="AA30" s="25">
        <f>IFERROR(VLOOKUP($A30,'TD SOP+PROFORM'!$A$5:$AD$750,MATCH(AA$4,'TD SOP+PROFORM'!$B$2:$AD$2,0)+1,0),0)+IFERROR(VLOOKUP($A30,'TD SOP+PROFORM'!$A$5:$AD$750,MATCH(AA$2,'TD SOP+PROFORM'!$B$2:$AD$2,0)+1,0),0)</f>
        <v>0</v>
      </c>
      <c r="AB30" s="25">
        <f>IFERROR(VLOOKUP($A30,'TD SOP+PROFORM'!$A$5:$AD$750,MATCH(AB$4,'TD SOP+PROFORM'!$B$2:$AD$2,0)+1,0),0)+IFERROR(VLOOKUP($A30,'TD SOP+PROFORM'!$A$5:$AD$750,MATCH(AB$2,'TD SOP+PROFORM'!$B$2:$AD$2,0)+1,0),0)</f>
        <v>0</v>
      </c>
      <c r="AC30" s="26" t="str">
        <f t="shared" si="17"/>
        <v/>
      </c>
      <c r="AD30" s="25">
        <f>IFERROR(VLOOKUP($A30,'TD SOP+PROFORM'!$A$5:$AD$750,MATCH(AD$4,'TD SOP+PROFORM'!$B$2:$AD$2,0)+1,0),0)+IFERROR(VLOOKUP($A30,'TD SOP+PROFORM'!$A$5:$AD$750,MATCH(AD$2,'TD SOP+PROFORM'!$B$2:$AD$2,0)+1,0),0)</f>
        <v>0</v>
      </c>
      <c r="AE30" s="25">
        <f>IFERROR(VLOOKUP($A30,'TD SOP+PROFORM'!$A$5:$AD$750,MATCH(AE$4,'TD SOP+PROFORM'!$B$2:$AD$2,0)+1,0),0)+IFERROR(VLOOKUP($A30,'TD SOP+PROFORM'!$A$5:$AD$750,MATCH(AE$2,'TD SOP+PROFORM'!$B$2:$AD$2,0)+1,0),0)</f>
        <v>0</v>
      </c>
      <c r="AF30" s="26" t="str">
        <f t="shared" si="18"/>
        <v/>
      </c>
      <c r="AG30" s="25">
        <f>IFERROR(VLOOKUP($A30,'TD SOP+PROFORM'!$A$5:$AD$750,MATCH(AG$4,'TD SOP+PROFORM'!$B$2:$AD$2,0)+1,0),0)+IFERROR(VLOOKUP($A30,'TD SOP+PROFORM'!$A$5:$AD$750,MATCH(AG$2,'TD SOP+PROFORM'!$B$2:$AD$2,0)+1,0),0)</f>
        <v>0</v>
      </c>
      <c r="AH30" s="25">
        <f>IFERROR(VLOOKUP($A30,'TD SOP+PROFORM'!$A$5:$AD$750,MATCH(AH$4,'TD SOP+PROFORM'!$B$2:$AD$2,0)+1,0),0)+IFERROR(VLOOKUP($A30,'TD SOP+PROFORM'!$A$5:$AD$750,MATCH(AH$2,'TD SOP+PROFORM'!$B$2:$AD$2,0)+1,0),0)</f>
        <v>0</v>
      </c>
      <c r="AI30" s="26" t="str">
        <f t="shared" si="19"/>
        <v/>
      </c>
      <c r="AJ30" s="25">
        <f>IFERROR(VLOOKUP($A30,'TD SOP+PROFORM'!$A$5:$AD$750,MATCH(AJ$4,'TD SOP+PROFORM'!$B$2:$AD$2,0)+1,0),0)+IFERROR(VLOOKUP($A30,'TD SOP+PROFORM'!$A$5:$AD$750,MATCH(AJ$2,'TD SOP+PROFORM'!$B$2:$AD$2,0)+1,0),0)</f>
        <v>0</v>
      </c>
      <c r="AK30" s="25">
        <f>IFERROR(VLOOKUP($A30,'TD SOP+PROFORM'!$A$5:$AD$750,MATCH(AK$4,'TD SOP+PROFORM'!$B$2:$AD$2,0)+1,0),0)+IFERROR(VLOOKUP($A30,'TD SOP+PROFORM'!$A$5:$AD$750,MATCH(AK$2,'TD SOP+PROFORM'!$B$2:$AD$2,0)+1,0),0)</f>
        <v>0</v>
      </c>
      <c r="AL30" s="26" t="str">
        <f t="shared" si="20"/>
        <v/>
      </c>
      <c r="AM30" s="25">
        <f t="shared" si="22"/>
        <v>3264</v>
      </c>
      <c r="AN30" s="25">
        <f t="shared" si="22"/>
        <v>0</v>
      </c>
      <c r="AO30" s="26" t="str">
        <f t="shared" si="21"/>
        <v/>
      </c>
    </row>
    <row r="31" spans="1:41" x14ac:dyDescent="0.35">
      <c r="A31" s="24" t="str">
        <f>IF(AND('TD SOP+PROFORM'!A28&lt;&gt;"",'TD SOP+PROFORM'!A28&lt;&gt;"TOTAL"),'TD SOP+PROFORM'!A28,0)</f>
        <v>WEE CHIC INC</v>
      </c>
      <c r="C31" s="25">
        <f>IFERROR(VLOOKUP($A31,'TD SOP+PROFORM'!$A$5:$AD$750,MATCH(C$4,'TD SOP+PROFORM'!$B$2:$AT$2,0)+1,0),"")</f>
        <v>0</v>
      </c>
      <c r="D31" s="25" t="str">
        <f>IFERROR(VLOOKUP($A31,'TD SOP+PROFORM'!$A$5:$AD$750,MATCH(D$4,'TD SOP+PROFORM'!$B$2:$AT$2,0)+1,0),"")</f>
        <v/>
      </c>
      <c r="E31" s="26" t="str">
        <f t="shared" si="9"/>
        <v/>
      </c>
      <c r="F31" s="25">
        <f>IFERROR(VLOOKUP($A31,'TD SOP+PROFORM'!$A$5:$AD$750,MATCH(F$4,'TD SOP+PROFORM'!$B$2:$AT$2,0)+1,0),"")</f>
        <v>0</v>
      </c>
      <c r="G31" s="25" t="str">
        <f>IFERROR(VLOOKUP($A31,'TD SOP+PROFORM'!$A$5:$AD$750,MATCH(G$4,'TD SOP+PROFORM'!$B$2:$AT$2,0)+1,0),"")</f>
        <v/>
      </c>
      <c r="H31" s="26" t="str">
        <f t="shared" si="10"/>
        <v/>
      </c>
      <c r="I31" s="25">
        <f>IFERROR(VLOOKUP($A31,'TD SOP+PROFORM'!$A$5:$AD$750,MATCH(I$4,'TD SOP+PROFORM'!$B$2:$AT$2,0)+1,0),"")</f>
        <v>0</v>
      </c>
      <c r="J31" s="25" t="str">
        <f>IFERROR(VLOOKUP($A31,'TD SOP+PROFORM'!$A$5:$AD$750,MATCH(J$4,'TD SOP+PROFORM'!$B$2:$AT$2,0)+1,0),"")</f>
        <v/>
      </c>
      <c r="K31" s="26" t="str">
        <f t="shared" si="11"/>
        <v/>
      </c>
      <c r="L31" s="25" t="str">
        <f>IFERROR(VLOOKUP($A31,'TD SOP+PROFORM'!$A$5:$AD$750,MATCH(L$4,'TD SOP+PROFORM'!$B$2:$AT$2,0)+1,0),"")</f>
        <v/>
      </c>
      <c r="M31" s="25" t="str">
        <f>IFERROR(VLOOKUP($A31,'TD SOP+PROFORM'!$A$5:$AD$750,MATCH(M$4,'TD SOP+PROFORM'!$B$2:$AT$2,0)+1,0),"")</f>
        <v/>
      </c>
      <c r="N31" s="26" t="str">
        <f t="shared" si="12"/>
        <v/>
      </c>
      <c r="O31" s="25">
        <f>IFERROR(VLOOKUP($A31,'TD SOP+PROFORM'!$A$5:$AD$750,MATCH(O$4,'TD SOP+PROFORM'!$B$2:$AD$2,0)+1,0),0)+IFERROR(VLOOKUP($A31,'TD SOP+PROFORM'!$A$5:$AD$750,MATCH(O$2,'TD SOP+PROFORM'!$B$2:$AD$2,0)+1,0),0)</f>
        <v>0</v>
      </c>
      <c r="P31" s="25">
        <f>IFERROR(VLOOKUP($A31,'TD SOP+PROFORM'!$A$5:$AD$750,MATCH(P$4,'TD SOP+PROFORM'!$B$2:$AD$2,0)+1,0),0)+IFERROR(VLOOKUP($A31,'TD SOP+PROFORM'!$A$5:$AD$750,MATCH(P$2,'TD SOP+PROFORM'!$B$2:$AD$2,0)+1,0),0)</f>
        <v>0</v>
      </c>
      <c r="Q31" s="26" t="str">
        <f t="shared" si="13"/>
        <v/>
      </c>
      <c r="R31" s="25">
        <f>IFERROR(VLOOKUP($A31,'TD SOP+PROFORM'!$A$5:$AD$750,MATCH(R$4,'TD SOP+PROFORM'!$B$2:$AD$2,0)+1,0),0)+IFERROR(VLOOKUP($A31,'TD SOP+PROFORM'!$A$5:$AD$750,MATCH(R$2,'TD SOP+PROFORM'!$B$2:$AD$2,0)+1,0),0)</f>
        <v>0</v>
      </c>
      <c r="S31" s="25">
        <f>IFERROR(VLOOKUP($A31,'TD SOP+PROFORM'!$A$5:$AD$750,MATCH(S$4,'TD SOP+PROFORM'!$B$2:$AD$2,0)+1,0),0)+IFERROR(VLOOKUP($A31,'TD SOP+PROFORM'!$A$5:$AD$750,MATCH(S$2,'TD SOP+PROFORM'!$B$2:$AD$2,0)+1,0),0)</f>
        <v>0</v>
      </c>
      <c r="T31" s="26" t="str">
        <f t="shared" si="14"/>
        <v/>
      </c>
      <c r="U31" s="25">
        <f>IFERROR(VLOOKUP($A31,'TD SOP+PROFORM'!$A$5:$AD$750,MATCH(U$4,'TD SOP+PROFORM'!$B$2:$AD$2,0)+1,0),0)+IFERROR(VLOOKUP($A31,'TD SOP+PROFORM'!$A$5:$AD$750,MATCH(U$2,'TD SOP+PROFORM'!$B$2:$AD$2,0)+1,0),0)</f>
        <v>0</v>
      </c>
      <c r="V31" s="25">
        <f>IFERROR(VLOOKUP($A31,'TD SOP+PROFORM'!$A$5:$AD$750,MATCH(V$4,'TD SOP+PROFORM'!$B$2:$AD$2,0)+1,0),0)+IFERROR(VLOOKUP($A31,'TD SOP+PROFORM'!$A$5:$AD$750,MATCH(V$2,'TD SOP+PROFORM'!$B$2:$AD$2,0)+1,0),0)</f>
        <v>0</v>
      </c>
      <c r="W31" s="26" t="str">
        <f t="shared" si="15"/>
        <v/>
      </c>
      <c r="X31" s="25">
        <f>IFERROR(VLOOKUP($A31,'TD SOP+PROFORM'!$A$5:$AD$750,MATCH(X$4,'TD SOP+PROFORM'!$B$2:$AD$2,0)+1,0),0)+IFERROR(VLOOKUP($A31,'TD SOP+PROFORM'!$A$5:$AD$750,MATCH(X$2,'TD SOP+PROFORM'!$B$2:$AD$2,0)+1,0),0)</f>
        <v>0</v>
      </c>
      <c r="Y31" s="25">
        <f>IFERROR(VLOOKUP($A31,'TD SOP+PROFORM'!$A$5:$AD$750,MATCH(Y$4,'TD SOP+PROFORM'!$B$2:$AD$2,0)+1,0),0)+IFERROR(VLOOKUP($A31,'TD SOP+PROFORM'!$A$5:$AD$750,MATCH(Y$2,'TD SOP+PROFORM'!$B$2:$AD$2,0)+1,0),0)</f>
        <v>0</v>
      </c>
      <c r="Z31" s="26" t="str">
        <f t="shared" si="16"/>
        <v/>
      </c>
      <c r="AA31" s="25">
        <f>IFERROR(VLOOKUP($A31,'TD SOP+PROFORM'!$A$5:$AD$750,MATCH(AA$4,'TD SOP+PROFORM'!$B$2:$AD$2,0)+1,0),0)+IFERROR(VLOOKUP($A31,'TD SOP+PROFORM'!$A$5:$AD$750,MATCH(AA$2,'TD SOP+PROFORM'!$B$2:$AD$2,0)+1,0),0)</f>
        <v>0</v>
      </c>
      <c r="AB31" s="25">
        <f>IFERROR(VLOOKUP($A31,'TD SOP+PROFORM'!$A$5:$AD$750,MATCH(AB$4,'TD SOP+PROFORM'!$B$2:$AD$2,0)+1,0),0)+IFERROR(VLOOKUP($A31,'TD SOP+PROFORM'!$A$5:$AD$750,MATCH(AB$2,'TD SOP+PROFORM'!$B$2:$AD$2,0)+1,0),0)</f>
        <v>0</v>
      </c>
      <c r="AC31" s="26" t="str">
        <f t="shared" si="17"/>
        <v/>
      </c>
      <c r="AD31" s="25">
        <f>IFERROR(VLOOKUP($A31,'TD SOP+PROFORM'!$A$5:$AD$750,MATCH(AD$4,'TD SOP+PROFORM'!$B$2:$AD$2,0)+1,0),0)+IFERROR(VLOOKUP($A31,'TD SOP+PROFORM'!$A$5:$AD$750,MATCH(AD$2,'TD SOP+PROFORM'!$B$2:$AD$2,0)+1,0),0)</f>
        <v>0</v>
      </c>
      <c r="AE31" s="25">
        <f>IFERROR(VLOOKUP($A31,'TD SOP+PROFORM'!$A$5:$AD$750,MATCH(AE$4,'TD SOP+PROFORM'!$B$2:$AD$2,0)+1,0),0)+IFERROR(VLOOKUP($A31,'TD SOP+PROFORM'!$A$5:$AD$750,MATCH(AE$2,'TD SOP+PROFORM'!$B$2:$AD$2,0)+1,0),0)</f>
        <v>0</v>
      </c>
      <c r="AF31" s="26" t="str">
        <f t="shared" si="18"/>
        <v/>
      </c>
      <c r="AG31" s="25">
        <f>IFERROR(VLOOKUP($A31,'TD SOP+PROFORM'!$A$5:$AD$750,MATCH(AG$4,'TD SOP+PROFORM'!$B$2:$AD$2,0)+1,0),0)+IFERROR(VLOOKUP($A31,'TD SOP+PROFORM'!$A$5:$AD$750,MATCH(AG$2,'TD SOP+PROFORM'!$B$2:$AD$2,0)+1,0),0)</f>
        <v>0</v>
      </c>
      <c r="AH31" s="25">
        <f>IFERROR(VLOOKUP($A31,'TD SOP+PROFORM'!$A$5:$AD$750,MATCH(AH$4,'TD SOP+PROFORM'!$B$2:$AD$2,0)+1,0),0)+IFERROR(VLOOKUP($A31,'TD SOP+PROFORM'!$A$5:$AD$750,MATCH(AH$2,'TD SOP+PROFORM'!$B$2:$AD$2,0)+1,0),0)</f>
        <v>0</v>
      </c>
      <c r="AI31" s="26" t="str">
        <f t="shared" si="19"/>
        <v/>
      </c>
      <c r="AJ31" s="25">
        <f>IFERROR(VLOOKUP($A31,'TD SOP+PROFORM'!$A$5:$AD$750,MATCH(AJ$4,'TD SOP+PROFORM'!$B$2:$AD$2,0)+1,0),0)+IFERROR(VLOOKUP($A31,'TD SOP+PROFORM'!$A$5:$AD$750,MATCH(AJ$2,'TD SOP+PROFORM'!$B$2:$AD$2,0)+1,0),0)</f>
        <v>0</v>
      </c>
      <c r="AK31" s="25">
        <f>IFERROR(VLOOKUP($A31,'TD SOP+PROFORM'!$A$5:$AD$750,MATCH(AK$4,'TD SOP+PROFORM'!$B$2:$AD$2,0)+1,0),0)+IFERROR(VLOOKUP($A31,'TD SOP+PROFORM'!$A$5:$AD$750,MATCH(AK$2,'TD SOP+PROFORM'!$B$2:$AD$2,0)+1,0),0)</f>
        <v>0</v>
      </c>
      <c r="AL31" s="26" t="str">
        <f t="shared" si="20"/>
        <v/>
      </c>
      <c r="AM31" s="25">
        <f t="shared" si="22"/>
        <v>0</v>
      </c>
      <c r="AN31" s="25">
        <f t="shared" si="22"/>
        <v>0</v>
      </c>
      <c r="AO31" s="26" t="str">
        <f t="shared" si="21"/>
        <v/>
      </c>
    </row>
    <row r="32" spans="1:41" x14ac:dyDescent="0.35">
      <c r="A32" s="24" t="str">
        <f>IF(AND('TD SOP+PROFORM'!A29&lt;&gt;"",'TD SOP+PROFORM'!A29&lt;&gt;"TOTAL"),'TD SOP+PROFORM'!A29,0)</f>
        <v>PURE BARRE</v>
      </c>
      <c r="C32" s="25">
        <f>IFERROR(VLOOKUP($A32,'TD SOP+PROFORM'!$A$5:$AD$750,MATCH(C$4,'TD SOP+PROFORM'!$B$2:$AT$2,0)+1,0),"")</f>
        <v>0</v>
      </c>
      <c r="D32" s="25" t="str">
        <f>IFERROR(VLOOKUP($A32,'TD SOP+PROFORM'!$A$5:$AD$750,MATCH(D$4,'TD SOP+PROFORM'!$B$2:$AT$2,0)+1,0),"")</f>
        <v/>
      </c>
      <c r="E32" s="26" t="str">
        <f t="shared" si="9"/>
        <v/>
      </c>
      <c r="F32" s="25">
        <f>IFERROR(VLOOKUP($A32,'TD SOP+PROFORM'!$A$5:$AD$750,MATCH(F$4,'TD SOP+PROFORM'!$B$2:$AT$2,0)+1,0),"")</f>
        <v>0</v>
      </c>
      <c r="G32" s="25" t="str">
        <f>IFERROR(VLOOKUP($A32,'TD SOP+PROFORM'!$A$5:$AD$750,MATCH(G$4,'TD SOP+PROFORM'!$B$2:$AT$2,0)+1,0),"")</f>
        <v/>
      </c>
      <c r="H32" s="26" t="str">
        <f t="shared" si="10"/>
        <v/>
      </c>
      <c r="I32" s="25">
        <f>IFERROR(VLOOKUP($A32,'TD SOP+PROFORM'!$A$5:$AD$750,MATCH(I$4,'TD SOP+PROFORM'!$B$2:$AT$2,0)+1,0),"")</f>
        <v>0</v>
      </c>
      <c r="J32" s="25" t="str">
        <f>IFERROR(VLOOKUP($A32,'TD SOP+PROFORM'!$A$5:$AD$750,MATCH(J$4,'TD SOP+PROFORM'!$B$2:$AT$2,0)+1,0),"")</f>
        <v/>
      </c>
      <c r="K32" s="26" t="str">
        <f t="shared" si="11"/>
        <v/>
      </c>
      <c r="L32" s="25" t="str">
        <f>IFERROR(VLOOKUP($A32,'TD SOP+PROFORM'!$A$5:$AD$750,MATCH(L$4,'TD SOP+PROFORM'!$B$2:$AT$2,0)+1,0),"")</f>
        <v/>
      </c>
      <c r="M32" s="25" t="str">
        <f>IFERROR(VLOOKUP($A32,'TD SOP+PROFORM'!$A$5:$AD$750,MATCH(M$4,'TD SOP+PROFORM'!$B$2:$AT$2,0)+1,0),"")</f>
        <v/>
      </c>
      <c r="N32" s="26" t="str">
        <f t="shared" si="12"/>
        <v/>
      </c>
      <c r="O32" s="25">
        <f>IFERROR(VLOOKUP($A32,'TD SOP+PROFORM'!$A$5:$AD$750,MATCH(O$4,'TD SOP+PROFORM'!$B$2:$AD$2,0)+1,0),0)+IFERROR(VLOOKUP($A32,'TD SOP+PROFORM'!$A$5:$AD$750,MATCH(O$2,'TD SOP+PROFORM'!$B$2:$AD$2,0)+1,0),0)</f>
        <v>0</v>
      </c>
      <c r="P32" s="25">
        <f>IFERROR(VLOOKUP($A32,'TD SOP+PROFORM'!$A$5:$AD$750,MATCH(P$4,'TD SOP+PROFORM'!$B$2:$AD$2,0)+1,0),0)+IFERROR(VLOOKUP($A32,'TD SOP+PROFORM'!$A$5:$AD$750,MATCH(P$2,'TD SOP+PROFORM'!$B$2:$AD$2,0)+1,0),0)</f>
        <v>0</v>
      </c>
      <c r="Q32" s="26" t="str">
        <f t="shared" si="13"/>
        <v/>
      </c>
      <c r="R32" s="25">
        <f>IFERROR(VLOOKUP($A32,'TD SOP+PROFORM'!$A$5:$AD$750,MATCH(R$4,'TD SOP+PROFORM'!$B$2:$AD$2,0)+1,0),0)+IFERROR(VLOOKUP($A32,'TD SOP+PROFORM'!$A$5:$AD$750,MATCH(R$2,'TD SOP+PROFORM'!$B$2:$AD$2,0)+1,0),0)</f>
        <v>0</v>
      </c>
      <c r="S32" s="25">
        <f>IFERROR(VLOOKUP($A32,'TD SOP+PROFORM'!$A$5:$AD$750,MATCH(S$4,'TD SOP+PROFORM'!$B$2:$AD$2,0)+1,0),0)+IFERROR(VLOOKUP($A32,'TD SOP+PROFORM'!$A$5:$AD$750,MATCH(S$2,'TD SOP+PROFORM'!$B$2:$AD$2,0)+1,0),0)</f>
        <v>0</v>
      </c>
      <c r="T32" s="26" t="str">
        <f t="shared" si="14"/>
        <v/>
      </c>
      <c r="U32" s="25">
        <f>IFERROR(VLOOKUP($A32,'TD SOP+PROFORM'!$A$5:$AD$750,MATCH(U$4,'TD SOP+PROFORM'!$B$2:$AD$2,0)+1,0),0)+IFERROR(VLOOKUP($A32,'TD SOP+PROFORM'!$A$5:$AD$750,MATCH(U$2,'TD SOP+PROFORM'!$B$2:$AD$2,0)+1,0),0)</f>
        <v>0</v>
      </c>
      <c r="V32" s="25">
        <f>IFERROR(VLOOKUP($A32,'TD SOP+PROFORM'!$A$5:$AD$750,MATCH(V$4,'TD SOP+PROFORM'!$B$2:$AD$2,0)+1,0),0)+IFERROR(VLOOKUP($A32,'TD SOP+PROFORM'!$A$5:$AD$750,MATCH(V$2,'TD SOP+PROFORM'!$B$2:$AD$2,0)+1,0),0)</f>
        <v>0</v>
      </c>
      <c r="W32" s="26" t="str">
        <f t="shared" si="15"/>
        <v/>
      </c>
      <c r="X32" s="25">
        <f>IFERROR(VLOOKUP($A32,'TD SOP+PROFORM'!$A$5:$AD$750,MATCH(X$4,'TD SOP+PROFORM'!$B$2:$AD$2,0)+1,0),0)+IFERROR(VLOOKUP($A32,'TD SOP+PROFORM'!$A$5:$AD$750,MATCH(X$2,'TD SOP+PROFORM'!$B$2:$AD$2,0)+1,0),0)</f>
        <v>0</v>
      </c>
      <c r="Y32" s="25">
        <f>IFERROR(VLOOKUP($A32,'TD SOP+PROFORM'!$A$5:$AD$750,MATCH(Y$4,'TD SOP+PROFORM'!$B$2:$AD$2,0)+1,0),0)+IFERROR(VLOOKUP($A32,'TD SOP+PROFORM'!$A$5:$AD$750,MATCH(Y$2,'TD SOP+PROFORM'!$B$2:$AD$2,0)+1,0),0)</f>
        <v>0</v>
      </c>
      <c r="Z32" s="26" t="str">
        <f t="shared" si="16"/>
        <v/>
      </c>
      <c r="AA32" s="25">
        <f>IFERROR(VLOOKUP($A32,'TD SOP+PROFORM'!$A$5:$AD$750,MATCH(AA$4,'TD SOP+PROFORM'!$B$2:$AD$2,0)+1,0),0)+IFERROR(VLOOKUP($A32,'TD SOP+PROFORM'!$A$5:$AD$750,MATCH(AA$2,'TD SOP+PROFORM'!$B$2:$AD$2,0)+1,0),0)</f>
        <v>0</v>
      </c>
      <c r="AB32" s="25">
        <f>IFERROR(VLOOKUP($A32,'TD SOP+PROFORM'!$A$5:$AD$750,MATCH(AB$4,'TD SOP+PROFORM'!$B$2:$AD$2,0)+1,0),0)+IFERROR(VLOOKUP($A32,'TD SOP+PROFORM'!$A$5:$AD$750,MATCH(AB$2,'TD SOP+PROFORM'!$B$2:$AD$2,0)+1,0),0)</f>
        <v>0</v>
      </c>
      <c r="AC32" s="26" t="str">
        <f t="shared" si="17"/>
        <v/>
      </c>
      <c r="AD32" s="25">
        <f>IFERROR(VLOOKUP($A32,'TD SOP+PROFORM'!$A$5:$AD$750,MATCH(AD$4,'TD SOP+PROFORM'!$B$2:$AD$2,0)+1,0),0)+IFERROR(VLOOKUP($A32,'TD SOP+PROFORM'!$A$5:$AD$750,MATCH(AD$2,'TD SOP+PROFORM'!$B$2:$AD$2,0)+1,0),0)</f>
        <v>0</v>
      </c>
      <c r="AE32" s="25">
        <f>IFERROR(VLOOKUP($A32,'TD SOP+PROFORM'!$A$5:$AD$750,MATCH(AE$4,'TD SOP+PROFORM'!$B$2:$AD$2,0)+1,0),0)+IFERROR(VLOOKUP($A32,'TD SOP+PROFORM'!$A$5:$AD$750,MATCH(AE$2,'TD SOP+PROFORM'!$B$2:$AD$2,0)+1,0),0)</f>
        <v>0</v>
      </c>
      <c r="AF32" s="26" t="str">
        <f t="shared" si="18"/>
        <v/>
      </c>
      <c r="AG32" s="25">
        <f>IFERROR(VLOOKUP($A32,'TD SOP+PROFORM'!$A$5:$AD$750,MATCH(AG$4,'TD SOP+PROFORM'!$B$2:$AD$2,0)+1,0),0)+IFERROR(VLOOKUP($A32,'TD SOP+PROFORM'!$A$5:$AD$750,MATCH(AG$2,'TD SOP+PROFORM'!$B$2:$AD$2,0)+1,0),0)</f>
        <v>0</v>
      </c>
      <c r="AH32" s="25">
        <f>IFERROR(VLOOKUP($A32,'TD SOP+PROFORM'!$A$5:$AD$750,MATCH(AH$4,'TD SOP+PROFORM'!$B$2:$AD$2,0)+1,0),0)+IFERROR(VLOOKUP($A32,'TD SOP+PROFORM'!$A$5:$AD$750,MATCH(AH$2,'TD SOP+PROFORM'!$B$2:$AD$2,0)+1,0),0)</f>
        <v>0</v>
      </c>
      <c r="AI32" s="26" t="str">
        <f t="shared" si="19"/>
        <v/>
      </c>
      <c r="AJ32" s="25">
        <f>IFERROR(VLOOKUP($A32,'TD SOP+PROFORM'!$A$5:$AD$750,MATCH(AJ$4,'TD SOP+PROFORM'!$B$2:$AD$2,0)+1,0),0)+IFERROR(VLOOKUP($A32,'TD SOP+PROFORM'!$A$5:$AD$750,MATCH(AJ$2,'TD SOP+PROFORM'!$B$2:$AD$2,0)+1,0),0)</f>
        <v>0</v>
      </c>
      <c r="AK32" s="25">
        <f>IFERROR(VLOOKUP($A32,'TD SOP+PROFORM'!$A$5:$AD$750,MATCH(AK$4,'TD SOP+PROFORM'!$B$2:$AD$2,0)+1,0),0)+IFERROR(VLOOKUP($A32,'TD SOP+PROFORM'!$A$5:$AD$750,MATCH(AK$2,'TD SOP+PROFORM'!$B$2:$AD$2,0)+1,0),0)</f>
        <v>0</v>
      </c>
      <c r="AL32" s="26" t="str">
        <f t="shared" si="20"/>
        <v/>
      </c>
      <c r="AM32" s="25">
        <f t="shared" si="22"/>
        <v>0</v>
      </c>
      <c r="AN32" s="25">
        <f t="shared" si="22"/>
        <v>0</v>
      </c>
      <c r="AO32" s="26" t="str">
        <f t="shared" si="21"/>
        <v/>
      </c>
    </row>
    <row r="33" spans="1:41" x14ac:dyDescent="0.35">
      <c r="A33" s="24" t="str">
        <f>IF(AND('TD SOP+PROFORM'!A30&lt;&gt;"",'TD SOP+PROFORM'!A30&lt;&gt;"TOTAL"),'TD SOP+PROFORM'!A30,0)</f>
        <v>SOLE ACTIVE</v>
      </c>
      <c r="C33" s="25">
        <f>IFERROR(VLOOKUP($A33,'TD SOP+PROFORM'!$A$5:$AD$750,MATCH(C$4,'TD SOP+PROFORM'!$B$2:$AT$2,0)+1,0),"")</f>
        <v>543</v>
      </c>
      <c r="D33" s="25" t="str">
        <f>IFERROR(VLOOKUP($A33,'TD SOP+PROFORM'!$A$5:$AD$750,MATCH(D$4,'TD SOP+PROFORM'!$B$2:$AT$2,0)+1,0),"")</f>
        <v/>
      </c>
      <c r="E33" s="26" t="str">
        <f t="shared" si="9"/>
        <v/>
      </c>
      <c r="F33" s="25">
        <f>IFERROR(VLOOKUP($A33,'TD SOP+PROFORM'!$A$5:$AD$750,MATCH(F$4,'TD SOP+PROFORM'!$B$2:$AT$2,0)+1,0),"")</f>
        <v>0</v>
      </c>
      <c r="G33" s="25" t="str">
        <f>IFERROR(VLOOKUP($A33,'TD SOP+PROFORM'!$A$5:$AD$750,MATCH(G$4,'TD SOP+PROFORM'!$B$2:$AT$2,0)+1,0),"")</f>
        <v/>
      </c>
      <c r="H33" s="26" t="str">
        <f t="shared" si="10"/>
        <v/>
      </c>
      <c r="I33" s="25">
        <f>IFERROR(VLOOKUP($A33,'TD SOP+PROFORM'!$A$5:$AD$750,MATCH(I$4,'TD SOP+PROFORM'!$B$2:$AT$2,0)+1,0),"")</f>
        <v>0</v>
      </c>
      <c r="J33" s="25" t="str">
        <f>IFERROR(VLOOKUP($A33,'TD SOP+PROFORM'!$A$5:$AD$750,MATCH(J$4,'TD SOP+PROFORM'!$B$2:$AT$2,0)+1,0),"")</f>
        <v/>
      </c>
      <c r="K33" s="26" t="str">
        <f t="shared" si="11"/>
        <v/>
      </c>
      <c r="L33" s="25" t="str">
        <f>IFERROR(VLOOKUP($A33,'TD SOP+PROFORM'!$A$5:$AD$750,MATCH(L$4,'TD SOP+PROFORM'!$B$2:$AT$2,0)+1,0),"")</f>
        <v/>
      </c>
      <c r="M33" s="25" t="str">
        <f>IFERROR(VLOOKUP($A33,'TD SOP+PROFORM'!$A$5:$AD$750,MATCH(M$4,'TD SOP+PROFORM'!$B$2:$AT$2,0)+1,0),"")</f>
        <v/>
      </c>
      <c r="N33" s="26" t="str">
        <f t="shared" si="12"/>
        <v/>
      </c>
      <c r="O33" s="25">
        <f>IFERROR(VLOOKUP($A33,'TD SOP+PROFORM'!$A$5:$AD$750,MATCH(O$4,'TD SOP+PROFORM'!$B$2:$AD$2,0)+1,0),0)+IFERROR(VLOOKUP($A33,'TD SOP+PROFORM'!$A$5:$AD$750,MATCH(O$2,'TD SOP+PROFORM'!$B$2:$AD$2,0)+1,0),0)</f>
        <v>0</v>
      </c>
      <c r="P33" s="25">
        <f>IFERROR(VLOOKUP($A33,'TD SOP+PROFORM'!$A$5:$AD$750,MATCH(P$4,'TD SOP+PROFORM'!$B$2:$AD$2,0)+1,0),0)+IFERROR(VLOOKUP($A33,'TD SOP+PROFORM'!$A$5:$AD$750,MATCH(P$2,'TD SOP+PROFORM'!$B$2:$AD$2,0)+1,0),0)</f>
        <v>0</v>
      </c>
      <c r="Q33" s="26" t="str">
        <f t="shared" si="13"/>
        <v/>
      </c>
      <c r="R33" s="25">
        <f>IFERROR(VLOOKUP($A33,'TD SOP+PROFORM'!$A$5:$AD$750,MATCH(R$4,'TD SOP+PROFORM'!$B$2:$AD$2,0)+1,0),0)+IFERROR(VLOOKUP($A33,'TD SOP+PROFORM'!$A$5:$AD$750,MATCH(R$2,'TD SOP+PROFORM'!$B$2:$AD$2,0)+1,0),0)</f>
        <v>0</v>
      </c>
      <c r="S33" s="25">
        <f>IFERROR(VLOOKUP($A33,'TD SOP+PROFORM'!$A$5:$AD$750,MATCH(S$4,'TD SOP+PROFORM'!$B$2:$AD$2,0)+1,0),0)+IFERROR(VLOOKUP($A33,'TD SOP+PROFORM'!$A$5:$AD$750,MATCH(S$2,'TD SOP+PROFORM'!$B$2:$AD$2,0)+1,0),0)</f>
        <v>0</v>
      </c>
      <c r="T33" s="26" t="str">
        <f t="shared" si="14"/>
        <v/>
      </c>
      <c r="U33" s="25">
        <f>IFERROR(VLOOKUP($A33,'TD SOP+PROFORM'!$A$5:$AD$750,MATCH(U$4,'TD SOP+PROFORM'!$B$2:$AD$2,0)+1,0),0)+IFERROR(VLOOKUP($A33,'TD SOP+PROFORM'!$A$5:$AD$750,MATCH(U$2,'TD SOP+PROFORM'!$B$2:$AD$2,0)+1,0),0)</f>
        <v>0</v>
      </c>
      <c r="V33" s="25">
        <f>IFERROR(VLOOKUP($A33,'TD SOP+PROFORM'!$A$5:$AD$750,MATCH(V$4,'TD SOP+PROFORM'!$B$2:$AD$2,0)+1,0),0)+IFERROR(VLOOKUP($A33,'TD SOP+PROFORM'!$A$5:$AD$750,MATCH(V$2,'TD SOP+PROFORM'!$B$2:$AD$2,0)+1,0),0)</f>
        <v>0</v>
      </c>
      <c r="W33" s="26" t="str">
        <f t="shared" si="15"/>
        <v/>
      </c>
      <c r="X33" s="25">
        <f>IFERROR(VLOOKUP($A33,'TD SOP+PROFORM'!$A$5:$AD$750,MATCH(X$4,'TD SOP+PROFORM'!$B$2:$AD$2,0)+1,0),0)+IFERROR(VLOOKUP($A33,'TD SOP+PROFORM'!$A$5:$AD$750,MATCH(X$2,'TD SOP+PROFORM'!$B$2:$AD$2,0)+1,0),0)</f>
        <v>0</v>
      </c>
      <c r="Y33" s="25">
        <f>IFERROR(VLOOKUP($A33,'TD SOP+PROFORM'!$A$5:$AD$750,MATCH(Y$4,'TD SOP+PROFORM'!$B$2:$AD$2,0)+1,0),0)+IFERROR(VLOOKUP($A33,'TD SOP+PROFORM'!$A$5:$AD$750,MATCH(Y$2,'TD SOP+PROFORM'!$B$2:$AD$2,0)+1,0),0)</f>
        <v>0</v>
      </c>
      <c r="Z33" s="26" t="str">
        <f t="shared" si="16"/>
        <v/>
      </c>
      <c r="AA33" s="25">
        <f>IFERROR(VLOOKUP($A33,'TD SOP+PROFORM'!$A$5:$AD$750,MATCH(AA$4,'TD SOP+PROFORM'!$B$2:$AD$2,0)+1,0),0)+IFERROR(VLOOKUP($A33,'TD SOP+PROFORM'!$A$5:$AD$750,MATCH(AA$2,'TD SOP+PROFORM'!$B$2:$AD$2,0)+1,0),0)</f>
        <v>0</v>
      </c>
      <c r="AB33" s="25">
        <f>IFERROR(VLOOKUP($A33,'TD SOP+PROFORM'!$A$5:$AD$750,MATCH(AB$4,'TD SOP+PROFORM'!$B$2:$AD$2,0)+1,0),0)+IFERROR(VLOOKUP($A33,'TD SOP+PROFORM'!$A$5:$AD$750,MATCH(AB$2,'TD SOP+PROFORM'!$B$2:$AD$2,0)+1,0),0)</f>
        <v>0</v>
      </c>
      <c r="AC33" s="26" t="str">
        <f t="shared" si="17"/>
        <v/>
      </c>
      <c r="AD33" s="25">
        <f>IFERROR(VLOOKUP($A33,'TD SOP+PROFORM'!$A$5:$AD$750,MATCH(AD$4,'TD SOP+PROFORM'!$B$2:$AD$2,0)+1,0),0)+IFERROR(VLOOKUP($A33,'TD SOP+PROFORM'!$A$5:$AD$750,MATCH(AD$2,'TD SOP+PROFORM'!$B$2:$AD$2,0)+1,0),0)</f>
        <v>0</v>
      </c>
      <c r="AE33" s="25">
        <f>IFERROR(VLOOKUP($A33,'TD SOP+PROFORM'!$A$5:$AD$750,MATCH(AE$4,'TD SOP+PROFORM'!$B$2:$AD$2,0)+1,0),0)+IFERROR(VLOOKUP($A33,'TD SOP+PROFORM'!$A$5:$AD$750,MATCH(AE$2,'TD SOP+PROFORM'!$B$2:$AD$2,0)+1,0),0)</f>
        <v>0</v>
      </c>
      <c r="AF33" s="26" t="str">
        <f t="shared" si="18"/>
        <v/>
      </c>
      <c r="AG33" s="25">
        <f>IFERROR(VLOOKUP($A33,'TD SOP+PROFORM'!$A$5:$AD$750,MATCH(AG$4,'TD SOP+PROFORM'!$B$2:$AD$2,0)+1,0),0)+IFERROR(VLOOKUP($A33,'TD SOP+PROFORM'!$A$5:$AD$750,MATCH(AG$2,'TD SOP+PROFORM'!$B$2:$AD$2,0)+1,0),0)</f>
        <v>0</v>
      </c>
      <c r="AH33" s="25">
        <f>IFERROR(VLOOKUP($A33,'TD SOP+PROFORM'!$A$5:$AD$750,MATCH(AH$4,'TD SOP+PROFORM'!$B$2:$AD$2,0)+1,0),0)+IFERROR(VLOOKUP($A33,'TD SOP+PROFORM'!$A$5:$AD$750,MATCH(AH$2,'TD SOP+PROFORM'!$B$2:$AD$2,0)+1,0),0)</f>
        <v>0</v>
      </c>
      <c r="AI33" s="26" t="str">
        <f t="shared" si="19"/>
        <v/>
      </c>
      <c r="AJ33" s="25">
        <f>IFERROR(VLOOKUP($A33,'TD SOP+PROFORM'!$A$5:$AD$750,MATCH(AJ$4,'TD SOP+PROFORM'!$B$2:$AD$2,0)+1,0),0)+IFERROR(VLOOKUP($A33,'TD SOP+PROFORM'!$A$5:$AD$750,MATCH(AJ$2,'TD SOP+PROFORM'!$B$2:$AD$2,0)+1,0),0)</f>
        <v>0</v>
      </c>
      <c r="AK33" s="25">
        <f>IFERROR(VLOOKUP($A33,'TD SOP+PROFORM'!$A$5:$AD$750,MATCH(AK$4,'TD SOP+PROFORM'!$B$2:$AD$2,0)+1,0),0)+IFERROR(VLOOKUP($A33,'TD SOP+PROFORM'!$A$5:$AD$750,MATCH(AK$2,'TD SOP+PROFORM'!$B$2:$AD$2,0)+1,0),0)</f>
        <v>0</v>
      </c>
      <c r="AL33" s="26" t="str">
        <f t="shared" si="20"/>
        <v/>
      </c>
      <c r="AM33" s="25">
        <f t="shared" si="22"/>
        <v>543</v>
      </c>
      <c r="AN33" s="25">
        <f t="shared" si="22"/>
        <v>0</v>
      </c>
      <c r="AO33" s="26" t="str">
        <f t="shared" si="21"/>
        <v/>
      </c>
    </row>
    <row r="34" spans="1:41" x14ac:dyDescent="0.35">
      <c r="A34" s="24" t="str">
        <f>IF(AND('TD SOP+PROFORM'!A31&lt;&gt;"",'TD SOP+PROFORM'!A31&lt;&gt;"TOTAL"),'TD SOP+PROFORM'!A31,0)</f>
        <v>SAND JAMM</v>
      </c>
      <c r="C34" s="25">
        <f>IFERROR(VLOOKUP($A34,'TD SOP+PROFORM'!$A$5:$AD$750,MATCH(C$4,'TD SOP+PROFORM'!$B$2:$AT$2,0)+1,0),"")</f>
        <v>0</v>
      </c>
      <c r="D34" s="25" t="str">
        <f>IFERROR(VLOOKUP($A34,'TD SOP+PROFORM'!$A$5:$AD$750,MATCH(D$4,'TD SOP+PROFORM'!$B$2:$AT$2,0)+1,0),"")</f>
        <v/>
      </c>
      <c r="E34" s="26" t="str">
        <f t="shared" si="9"/>
        <v/>
      </c>
      <c r="F34" s="25">
        <f>IFERROR(VLOOKUP($A34,'TD SOP+PROFORM'!$A$5:$AD$750,MATCH(F$4,'TD SOP+PROFORM'!$B$2:$AT$2,0)+1,0),"")</f>
        <v>0</v>
      </c>
      <c r="G34" s="25" t="str">
        <f>IFERROR(VLOOKUP($A34,'TD SOP+PROFORM'!$A$5:$AD$750,MATCH(G$4,'TD SOP+PROFORM'!$B$2:$AT$2,0)+1,0),"")</f>
        <v/>
      </c>
      <c r="H34" s="26" t="str">
        <f t="shared" si="10"/>
        <v/>
      </c>
      <c r="I34" s="25">
        <f>IFERROR(VLOOKUP($A34,'TD SOP+PROFORM'!$A$5:$AD$750,MATCH(I$4,'TD SOP+PROFORM'!$B$2:$AT$2,0)+1,0),"")</f>
        <v>0</v>
      </c>
      <c r="J34" s="25" t="str">
        <f>IFERROR(VLOOKUP($A34,'TD SOP+PROFORM'!$A$5:$AD$750,MATCH(J$4,'TD SOP+PROFORM'!$B$2:$AT$2,0)+1,0),"")</f>
        <v/>
      </c>
      <c r="K34" s="26" t="str">
        <f t="shared" si="11"/>
        <v/>
      </c>
      <c r="L34" s="25" t="str">
        <f>IFERROR(VLOOKUP($A34,'TD SOP+PROFORM'!$A$5:$AD$750,MATCH(L$4,'TD SOP+PROFORM'!$B$2:$AT$2,0)+1,0),"")</f>
        <v/>
      </c>
      <c r="M34" s="25" t="str">
        <f>IFERROR(VLOOKUP($A34,'TD SOP+PROFORM'!$A$5:$AD$750,MATCH(M$4,'TD SOP+PROFORM'!$B$2:$AT$2,0)+1,0),"")</f>
        <v/>
      </c>
      <c r="N34" s="26" t="str">
        <f t="shared" si="12"/>
        <v/>
      </c>
      <c r="O34" s="25">
        <f>IFERROR(VLOOKUP($A34,'TD SOP+PROFORM'!$A$5:$AD$750,MATCH(O$4,'TD SOP+PROFORM'!$B$2:$AD$2,0)+1,0),0)+IFERROR(VLOOKUP($A34,'TD SOP+PROFORM'!$A$5:$AD$750,MATCH(O$2,'TD SOP+PROFORM'!$B$2:$AD$2,0)+1,0),0)</f>
        <v>0</v>
      </c>
      <c r="P34" s="25">
        <f>IFERROR(VLOOKUP($A34,'TD SOP+PROFORM'!$A$5:$AD$750,MATCH(P$4,'TD SOP+PROFORM'!$B$2:$AD$2,0)+1,0),0)+IFERROR(VLOOKUP($A34,'TD SOP+PROFORM'!$A$5:$AD$750,MATCH(P$2,'TD SOP+PROFORM'!$B$2:$AD$2,0)+1,0),0)</f>
        <v>0</v>
      </c>
      <c r="Q34" s="26" t="str">
        <f t="shared" si="13"/>
        <v/>
      </c>
      <c r="R34" s="25">
        <f>IFERROR(VLOOKUP($A34,'TD SOP+PROFORM'!$A$5:$AD$750,MATCH(R$4,'TD SOP+PROFORM'!$B$2:$AD$2,0)+1,0),0)+IFERROR(VLOOKUP($A34,'TD SOP+PROFORM'!$A$5:$AD$750,MATCH(R$2,'TD SOP+PROFORM'!$B$2:$AD$2,0)+1,0),0)</f>
        <v>0</v>
      </c>
      <c r="S34" s="25">
        <f>IFERROR(VLOOKUP($A34,'TD SOP+PROFORM'!$A$5:$AD$750,MATCH(S$4,'TD SOP+PROFORM'!$B$2:$AD$2,0)+1,0),0)+IFERROR(VLOOKUP($A34,'TD SOP+PROFORM'!$A$5:$AD$750,MATCH(S$2,'TD SOP+PROFORM'!$B$2:$AD$2,0)+1,0),0)</f>
        <v>0</v>
      </c>
      <c r="T34" s="26" t="str">
        <f t="shared" si="14"/>
        <v/>
      </c>
      <c r="U34" s="25">
        <f>IFERROR(VLOOKUP($A34,'TD SOP+PROFORM'!$A$5:$AD$750,MATCH(U$4,'TD SOP+PROFORM'!$B$2:$AD$2,0)+1,0),0)+IFERROR(VLOOKUP($A34,'TD SOP+PROFORM'!$A$5:$AD$750,MATCH(U$2,'TD SOP+PROFORM'!$B$2:$AD$2,0)+1,0),0)</f>
        <v>0</v>
      </c>
      <c r="V34" s="25">
        <f>IFERROR(VLOOKUP($A34,'TD SOP+PROFORM'!$A$5:$AD$750,MATCH(V$4,'TD SOP+PROFORM'!$B$2:$AD$2,0)+1,0),0)+IFERROR(VLOOKUP($A34,'TD SOP+PROFORM'!$A$5:$AD$750,MATCH(V$2,'TD SOP+PROFORM'!$B$2:$AD$2,0)+1,0),0)</f>
        <v>0</v>
      </c>
      <c r="W34" s="26" t="str">
        <f t="shared" si="15"/>
        <v/>
      </c>
      <c r="X34" s="25">
        <f>IFERROR(VLOOKUP($A34,'TD SOP+PROFORM'!$A$5:$AD$750,MATCH(X$4,'TD SOP+PROFORM'!$B$2:$AD$2,0)+1,0),0)+IFERROR(VLOOKUP($A34,'TD SOP+PROFORM'!$A$5:$AD$750,MATCH(X$2,'TD SOP+PROFORM'!$B$2:$AD$2,0)+1,0),0)</f>
        <v>0</v>
      </c>
      <c r="Y34" s="25">
        <f>IFERROR(VLOOKUP($A34,'TD SOP+PROFORM'!$A$5:$AD$750,MATCH(Y$4,'TD SOP+PROFORM'!$B$2:$AD$2,0)+1,0),0)+IFERROR(VLOOKUP($A34,'TD SOP+PROFORM'!$A$5:$AD$750,MATCH(Y$2,'TD SOP+PROFORM'!$B$2:$AD$2,0)+1,0),0)</f>
        <v>0</v>
      </c>
      <c r="Z34" s="26" t="str">
        <f t="shared" si="16"/>
        <v/>
      </c>
      <c r="AA34" s="25">
        <f>IFERROR(VLOOKUP($A34,'TD SOP+PROFORM'!$A$5:$AD$750,MATCH(AA$4,'TD SOP+PROFORM'!$B$2:$AD$2,0)+1,0),0)+IFERROR(VLOOKUP($A34,'TD SOP+PROFORM'!$A$5:$AD$750,MATCH(AA$2,'TD SOP+PROFORM'!$B$2:$AD$2,0)+1,0),0)</f>
        <v>0</v>
      </c>
      <c r="AB34" s="25">
        <f>IFERROR(VLOOKUP($A34,'TD SOP+PROFORM'!$A$5:$AD$750,MATCH(AB$4,'TD SOP+PROFORM'!$B$2:$AD$2,0)+1,0),0)+IFERROR(VLOOKUP($A34,'TD SOP+PROFORM'!$A$5:$AD$750,MATCH(AB$2,'TD SOP+PROFORM'!$B$2:$AD$2,0)+1,0),0)</f>
        <v>0</v>
      </c>
      <c r="AC34" s="26" t="str">
        <f t="shared" si="17"/>
        <v/>
      </c>
      <c r="AD34" s="25">
        <f>IFERROR(VLOOKUP($A34,'TD SOP+PROFORM'!$A$5:$AD$750,MATCH(AD$4,'TD SOP+PROFORM'!$B$2:$AD$2,0)+1,0),0)+IFERROR(VLOOKUP($A34,'TD SOP+PROFORM'!$A$5:$AD$750,MATCH(AD$2,'TD SOP+PROFORM'!$B$2:$AD$2,0)+1,0),0)</f>
        <v>0</v>
      </c>
      <c r="AE34" s="25">
        <f>IFERROR(VLOOKUP($A34,'TD SOP+PROFORM'!$A$5:$AD$750,MATCH(AE$4,'TD SOP+PROFORM'!$B$2:$AD$2,0)+1,0),0)+IFERROR(VLOOKUP($A34,'TD SOP+PROFORM'!$A$5:$AD$750,MATCH(AE$2,'TD SOP+PROFORM'!$B$2:$AD$2,0)+1,0),0)</f>
        <v>0</v>
      </c>
      <c r="AF34" s="26" t="str">
        <f t="shared" si="18"/>
        <v/>
      </c>
      <c r="AG34" s="25">
        <f>IFERROR(VLOOKUP($A34,'TD SOP+PROFORM'!$A$5:$AD$750,MATCH(AG$4,'TD SOP+PROFORM'!$B$2:$AD$2,0)+1,0),0)+IFERROR(VLOOKUP($A34,'TD SOP+PROFORM'!$A$5:$AD$750,MATCH(AG$2,'TD SOP+PROFORM'!$B$2:$AD$2,0)+1,0),0)</f>
        <v>0</v>
      </c>
      <c r="AH34" s="25">
        <f>IFERROR(VLOOKUP($A34,'TD SOP+PROFORM'!$A$5:$AD$750,MATCH(AH$4,'TD SOP+PROFORM'!$B$2:$AD$2,0)+1,0),0)+IFERROR(VLOOKUP($A34,'TD SOP+PROFORM'!$A$5:$AD$750,MATCH(AH$2,'TD SOP+PROFORM'!$B$2:$AD$2,0)+1,0),0)</f>
        <v>0</v>
      </c>
      <c r="AI34" s="26" t="str">
        <f t="shared" si="19"/>
        <v/>
      </c>
      <c r="AJ34" s="25">
        <f>IFERROR(VLOOKUP($A34,'TD SOP+PROFORM'!$A$5:$AD$750,MATCH(AJ$4,'TD SOP+PROFORM'!$B$2:$AD$2,0)+1,0),0)+IFERROR(VLOOKUP($A34,'TD SOP+PROFORM'!$A$5:$AD$750,MATCH(AJ$2,'TD SOP+PROFORM'!$B$2:$AD$2,0)+1,0),0)</f>
        <v>0</v>
      </c>
      <c r="AK34" s="25">
        <f>IFERROR(VLOOKUP($A34,'TD SOP+PROFORM'!$A$5:$AD$750,MATCH(AK$4,'TD SOP+PROFORM'!$B$2:$AD$2,0)+1,0),0)+IFERROR(VLOOKUP($A34,'TD SOP+PROFORM'!$A$5:$AD$750,MATCH(AK$2,'TD SOP+PROFORM'!$B$2:$AD$2,0)+1,0),0)</f>
        <v>0</v>
      </c>
      <c r="AL34" s="26" t="str">
        <f t="shared" si="20"/>
        <v/>
      </c>
      <c r="AM34" s="25">
        <f t="shared" si="22"/>
        <v>0</v>
      </c>
      <c r="AN34" s="25">
        <f t="shared" si="22"/>
        <v>0</v>
      </c>
      <c r="AO34" s="26" t="str">
        <f t="shared" si="21"/>
        <v/>
      </c>
    </row>
    <row r="35" spans="1:41" x14ac:dyDescent="0.35">
      <c r="A35" s="24" t="str">
        <f>IF(AND('TD SOP+PROFORM'!A32&lt;&gt;"",'TD SOP+PROFORM'!A32&lt;&gt;"TOTAL"),'TD SOP+PROFORM'!A32,0)</f>
        <v>LEVITATE LLC</v>
      </c>
      <c r="C35" s="25">
        <f>IFERROR(VLOOKUP($A35,'TD SOP+PROFORM'!$A$5:$AD$750,MATCH(C$4,'TD SOP+PROFORM'!$B$2:$AT$2,0)+1,0),"")</f>
        <v>0</v>
      </c>
      <c r="D35" s="25" t="str">
        <f>IFERROR(VLOOKUP($A35,'TD SOP+PROFORM'!$A$5:$AD$750,MATCH(D$4,'TD SOP+PROFORM'!$B$2:$AT$2,0)+1,0),"")</f>
        <v/>
      </c>
      <c r="E35" s="26" t="str">
        <f t="shared" si="9"/>
        <v/>
      </c>
      <c r="F35" s="25">
        <f>IFERROR(VLOOKUP($A35,'TD SOP+PROFORM'!$A$5:$AD$750,MATCH(F$4,'TD SOP+PROFORM'!$B$2:$AT$2,0)+1,0),"")</f>
        <v>0</v>
      </c>
      <c r="G35" s="25" t="str">
        <f>IFERROR(VLOOKUP($A35,'TD SOP+PROFORM'!$A$5:$AD$750,MATCH(G$4,'TD SOP+PROFORM'!$B$2:$AT$2,0)+1,0),"")</f>
        <v/>
      </c>
      <c r="H35" s="26" t="str">
        <f t="shared" si="10"/>
        <v/>
      </c>
      <c r="I35" s="25">
        <f>IFERROR(VLOOKUP($A35,'TD SOP+PROFORM'!$A$5:$AD$750,MATCH(I$4,'TD SOP+PROFORM'!$B$2:$AT$2,0)+1,0),"")</f>
        <v>0</v>
      </c>
      <c r="J35" s="25" t="str">
        <f>IFERROR(VLOOKUP($A35,'TD SOP+PROFORM'!$A$5:$AD$750,MATCH(J$4,'TD SOP+PROFORM'!$B$2:$AT$2,0)+1,0),"")</f>
        <v/>
      </c>
      <c r="K35" s="26" t="str">
        <f t="shared" si="11"/>
        <v/>
      </c>
      <c r="L35" s="25" t="str">
        <f>IFERROR(VLOOKUP($A35,'TD SOP+PROFORM'!$A$5:$AD$750,MATCH(L$4,'TD SOP+PROFORM'!$B$2:$AT$2,0)+1,0),"")</f>
        <v/>
      </c>
      <c r="M35" s="25" t="str">
        <f>IFERROR(VLOOKUP($A35,'TD SOP+PROFORM'!$A$5:$AD$750,MATCH(M$4,'TD SOP+PROFORM'!$B$2:$AT$2,0)+1,0),"")</f>
        <v/>
      </c>
      <c r="N35" s="26" t="str">
        <f t="shared" si="12"/>
        <v/>
      </c>
      <c r="O35" s="25">
        <f>IFERROR(VLOOKUP($A35,'TD SOP+PROFORM'!$A$5:$AD$750,MATCH(O$4,'TD SOP+PROFORM'!$B$2:$AD$2,0)+1,0),0)+IFERROR(VLOOKUP($A35,'TD SOP+PROFORM'!$A$5:$AD$750,MATCH(O$2,'TD SOP+PROFORM'!$B$2:$AD$2,0)+1,0),0)</f>
        <v>0</v>
      </c>
      <c r="P35" s="25">
        <f>IFERROR(VLOOKUP($A35,'TD SOP+PROFORM'!$A$5:$AD$750,MATCH(P$4,'TD SOP+PROFORM'!$B$2:$AD$2,0)+1,0),0)+IFERROR(VLOOKUP($A35,'TD SOP+PROFORM'!$A$5:$AD$750,MATCH(P$2,'TD SOP+PROFORM'!$B$2:$AD$2,0)+1,0),0)</f>
        <v>0</v>
      </c>
      <c r="Q35" s="26" t="str">
        <f t="shared" si="13"/>
        <v/>
      </c>
      <c r="R35" s="25">
        <f>IFERROR(VLOOKUP($A35,'TD SOP+PROFORM'!$A$5:$AD$750,MATCH(R$4,'TD SOP+PROFORM'!$B$2:$AD$2,0)+1,0),0)+IFERROR(VLOOKUP($A35,'TD SOP+PROFORM'!$A$5:$AD$750,MATCH(R$2,'TD SOP+PROFORM'!$B$2:$AD$2,0)+1,0),0)</f>
        <v>0</v>
      </c>
      <c r="S35" s="25">
        <f>IFERROR(VLOOKUP($A35,'TD SOP+PROFORM'!$A$5:$AD$750,MATCH(S$4,'TD SOP+PROFORM'!$B$2:$AD$2,0)+1,0),0)+IFERROR(VLOOKUP($A35,'TD SOP+PROFORM'!$A$5:$AD$750,MATCH(S$2,'TD SOP+PROFORM'!$B$2:$AD$2,0)+1,0),0)</f>
        <v>0</v>
      </c>
      <c r="T35" s="26" t="str">
        <f t="shared" si="14"/>
        <v/>
      </c>
      <c r="U35" s="25">
        <f>IFERROR(VLOOKUP($A35,'TD SOP+PROFORM'!$A$5:$AD$750,MATCH(U$4,'TD SOP+PROFORM'!$B$2:$AD$2,0)+1,0),0)+IFERROR(VLOOKUP($A35,'TD SOP+PROFORM'!$A$5:$AD$750,MATCH(U$2,'TD SOP+PROFORM'!$B$2:$AD$2,0)+1,0),0)</f>
        <v>0</v>
      </c>
      <c r="V35" s="25">
        <f>IFERROR(VLOOKUP($A35,'TD SOP+PROFORM'!$A$5:$AD$750,MATCH(V$4,'TD SOP+PROFORM'!$B$2:$AD$2,0)+1,0),0)+IFERROR(VLOOKUP($A35,'TD SOP+PROFORM'!$A$5:$AD$750,MATCH(V$2,'TD SOP+PROFORM'!$B$2:$AD$2,0)+1,0),0)</f>
        <v>0</v>
      </c>
      <c r="W35" s="26" t="str">
        <f t="shared" si="15"/>
        <v/>
      </c>
      <c r="X35" s="25">
        <f>IFERROR(VLOOKUP($A35,'TD SOP+PROFORM'!$A$5:$AD$750,MATCH(X$4,'TD SOP+PROFORM'!$B$2:$AD$2,0)+1,0),0)+IFERROR(VLOOKUP($A35,'TD SOP+PROFORM'!$A$5:$AD$750,MATCH(X$2,'TD SOP+PROFORM'!$B$2:$AD$2,0)+1,0),0)</f>
        <v>0</v>
      </c>
      <c r="Y35" s="25">
        <f>IFERROR(VLOOKUP($A35,'TD SOP+PROFORM'!$A$5:$AD$750,MATCH(Y$4,'TD SOP+PROFORM'!$B$2:$AD$2,0)+1,0),0)+IFERROR(VLOOKUP($A35,'TD SOP+PROFORM'!$A$5:$AD$750,MATCH(Y$2,'TD SOP+PROFORM'!$B$2:$AD$2,0)+1,0),0)</f>
        <v>0</v>
      </c>
      <c r="Z35" s="26" t="str">
        <f t="shared" si="16"/>
        <v/>
      </c>
      <c r="AA35" s="25">
        <f>IFERROR(VLOOKUP($A35,'TD SOP+PROFORM'!$A$5:$AD$750,MATCH(AA$4,'TD SOP+PROFORM'!$B$2:$AD$2,0)+1,0),0)+IFERROR(VLOOKUP($A35,'TD SOP+PROFORM'!$A$5:$AD$750,MATCH(AA$2,'TD SOP+PROFORM'!$B$2:$AD$2,0)+1,0),0)</f>
        <v>0</v>
      </c>
      <c r="AB35" s="25">
        <f>IFERROR(VLOOKUP($A35,'TD SOP+PROFORM'!$A$5:$AD$750,MATCH(AB$4,'TD SOP+PROFORM'!$B$2:$AD$2,0)+1,0),0)+IFERROR(VLOOKUP($A35,'TD SOP+PROFORM'!$A$5:$AD$750,MATCH(AB$2,'TD SOP+PROFORM'!$B$2:$AD$2,0)+1,0),0)</f>
        <v>0</v>
      </c>
      <c r="AC35" s="26" t="str">
        <f t="shared" si="17"/>
        <v/>
      </c>
      <c r="AD35" s="25">
        <f>IFERROR(VLOOKUP($A35,'TD SOP+PROFORM'!$A$5:$AD$750,MATCH(AD$4,'TD SOP+PROFORM'!$B$2:$AD$2,0)+1,0),0)+IFERROR(VLOOKUP($A35,'TD SOP+PROFORM'!$A$5:$AD$750,MATCH(AD$2,'TD SOP+PROFORM'!$B$2:$AD$2,0)+1,0),0)</f>
        <v>0</v>
      </c>
      <c r="AE35" s="25">
        <f>IFERROR(VLOOKUP($A35,'TD SOP+PROFORM'!$A$5:$AD$750,MATCH(AE$4,'TD SOP+PROFORM'!$B$2:$AD$2,0)+1,0),0)+IFERROR(VLOOKUP($A35,'TD SOP+PROFORM'!$A$5:$AD$750,MATCH(AE$2,'TD SOP+PROFORM'!$B$2:$AD$2,0)+1,0),0)</f>
        <v>0</v>
      </c>
      <c r="AF35" s="26" t="str">
        <f t="shared" si="18"/>
        <v/>
      </c>
      <c r="AG35" s="25">
        <f>IFERROR(VLOOKUP($A35,'TD SOP+PROFORM'!$A$5:$AD$750,MATCH(AG$4,'TD SOP+PROFORM'!$B$2:$AD$2,0)+1,0),0)+IFERROR(VLOOKUP($A35,'TD SOP+PROFORM'!$A$5:$AD$750,MATCH(AG$2,'TD SOP+PROFORM'!$B$2:$AD$2,0)+1,0),0)</f>
        <v>0</v>
      </c>
      <c r="AH35" s="25">
        <f>IFERROR(VLOOKUP($A35,'TD SOP+PROFORM'!$A$5:$AD$750,MATCH(AH$4,'TD SOP+PROFORM'!$B$2:$AD$2,0)+1,0),0)+IFERROR(VLOOKUP($A35,'TD SOP+PROFORM'!$A$5:$AD$750,MATCH(AH$2,'TD SOP+PROFORM'!$B$2:$AD$2,0)+1,0),0)</f>
        <v>0</v>
      </c>
      <c r="AI35" s="26" t="str">
        <f t="shared" si="19"/>
        <v/>
      </c>
      <c r="AJ35" s="25">
        <f>IFERROR(VLOOKUP($A35,'TD SOP+PROFORM'!$A$5:$AD$750,MATCH(AJ$4,'TD SOP+PROFORM'!$B$2:$AD$2,0)+1,0),0)+IFERROR(VLOOKUP($A35,'TD SOP+PROFORM'!$A$5:$AD$750,MATCH(AJ$2,'TD SOP+PROFORM'!$B$2:$AD$2,0)+1,0),0)</f>
        <v>0</v>
      </c>
      <c r="AK35" s="25">
        <f>IFERROR(VLOOKUP($A35,'TD SOP+PROFORM'!$A$5:$AD$750,MATCH(AK$4,'TD SOP+PROFORM'!$B$2:$AD$2,0)+1,0),0)+IFERROR(VLOOKUP($A35,'TD SOP+PROFORM'!$A$5:$AD$750,MATCH(AK$2,'TD SOP+PROFORM'!$B$2:$AD$2,0)+1,0),0)</f>
        <v>0</v>
      </c>
      <c r="AL35" s="26" t="str">
        <f t="shared" si="20"/>
        <v/>
      </c>
      <c r="AM35" s="25">
        <f t="shared" si="22"/>
        <v>0</v>
      </c>
      <c r="AN35" s="25">
        <f t="shared" si="22"/>
        <v>0</v>
      </c>
      <c r="AO35" s="26" t="str">
        <f t="shared" si="21"/>
        <v/>
      </c>
    </row>
    <row r="36" spans="1:41" x14ac:dyDescent="0.35">
      <c r="A36" s="24" t="str">
        <f>IF(AND('TD SOP+PROFORM'!A33&lt;&gt;"",'TD SOP+PROFORM'!A33&lt;&gt;"TOTAL"),'TD SOP+PROFORM'!A33,0)</f>
        <v>FORCE FIVE WATERSPORTS</v>
      </c>
      <c r="C36" s="25">
        <f>IFERROR(VLOOKUP($A36,'TD SOP+PROFORM'!$A$5:$AD$750,MATCH(C$4,'TD SOP+PROFORM'!$B$2:$AT$2,0)+1,0),"")</f>
        <v>875</v>
      </c>
      <c r="D36" s="25" t="str">
        <f>IFERROR(VLOOKUP($A36,'TD SOP+PROFORM'!$A$5:$AD$750,MATCH(D$4,'TD SOP+PROFORM'!$B$2:$AT$2,0)+1,0),"")</f>
        <v/>
      </c>
      <c r="E36" s="26" t="str">
        <f t="shared" si="9"/>
        <v/>
      </c>
      <c r="F36" s="25">
        <f>IFERROR(VLOOKUP($A36,'TD SOP+PROFORM'!$A$5:$AD$750,MATCH(F$4,'TD SOP+PROFORM'!$B$2:$AT$2,0)+1,0),"")</f>
        <v>0</v>
      </c>
      <c r="G36" s="25" t="str">
        <f>IFERROR(VLOOKUP($A36,'TD SOP+PROFORM'!$A$5:$AD$750,MATCH(G$4,'TD SOP+PROFORM'!$B$2:$AT$2,0)+1,0),"")</f>
        <v/>
      </c>
      <c r="H36" s="26" t="str">
        <f t="shared" si="10"/>
        <v/>
      </c>
      <c r="I36" s="25">
        <f>IFERROR(VLOOKUP($A36,'TD SOP+PROFORM'!$A$5:$AD$750,MATCH(I$4,'TD SOP+PROFORM'!$B$2:$AT$2,0)+1,0),"")</f>
        <v>0</v>
      </c>
      <c r="J36" s="25" t="str">
        <f>IFERROR(VLOOKUP($A36,'TD SOP+PROFORM'!$A$5:$AD$750,MATCH(J$4,'TD SOP+PROFORM'!$B$2:$AT$2,0)+1,0),"")</f>
        <v/>
      </c>
      <c r="K36" s="26" t="str">
        <f t="shared" si="11"/>
        <v/>
      </c>
      <c r="L36" s="25" t="str">
        <f>IFERROR(VLOOKUP($A36,'TD SOP+PROFORM'!$A$5:$AD$750,MATCH(L$4,'TD SOP+PROFORM'!$B$2:$AT$2,0)+1,0),"")</f>
        <v/>
      </c>
      <c r="M36" s="25" t="str">
        <f>IFERROR(VLOOKUP($A36,'TD SOP+PROFORM'!$A$5:$AD$750,MATCH(M$4,'TD SOP+PROFORM'!$B$2:$AT$2,0)+1,0),"")</f>
        <v/>
      </c>
      <c r="N36" s="26" t="str">
        <f t="shared" si="12"/>
        <v/>
      </c>
      <c r="O36" s="25">
        <f>IFERROR(VLOOKUP($A36,'TD SOP+PROFORM'!$A$5:$AD$750,MATCH(O$4,'TD SOP+PROFORM'!$B$2:$AD$2,0)+1,0),0)+IFERROR(VLOOKUP($A36,'TD SOP+PROFORM'!$A$5:$AD$750,MATCH(O$2,'TD SOP+PROFORM'!$B$2:$AD$2,0)+1,0),0)</f>
        <v>0</v>
      </c>
      <c r="P36" s="25">
        <f>IFERROR(VLOOKUP($A36,'TD SOP+PROFORM'!$A$5:$AD$750,MATCH(P$4,'TD SOP+PROFORM'!$B$2:$AD$2,0)+1,0),0)+IFERROR(VLOOKUP($A36,'TD SOP+PROFORM'!$A$5:$AD$750,MATCH(P$2,'TD SOP+PROFORM'!$B$2:$AD$2,0)+1,0),0)</f>
        <v>0</v>
      </c>
      <c r="Q36" s="26" t="str">
        <f t="shared" si="13"/>
        <v/>
      </c>
      <c r="R36" s="25">
        <f>IFERROR(VLOOKUP($A36,'TD SOP+PROFORM'!$A$5:$AD$750,MATCH(R$4,'TD SOP+PROFORM'!$B$2:$AD$2,0)+1,0),0)+IFERROR(VLOOKUP($A36,'TD SOP+PROFORM'!$A$5:$AD$750,MATCH(R$2,'TD SOP+PROFORM'!$B$2:$AD$2,0)+1,0),0)</f>
        <v>0</v>
      </c>
      <c r="S36" s="25">
        <f>IFERROR(VLOOKUP($A36,'TD SOP+PROFORM'!$A$5:$AD$750,MATCH(S$4,'TD SOP+PROFORM'!$B$2:$AD$2,0)+1,0),0)+IFERROR(VLOOKUP($A36,'TD SOP+PROFORM'!$A$5:$AD$750,MATCH(S$2,'TD SOP+PROFORM'!$B$2:$AD$2,0)+1,0),0)</f>
        <v>0</v>
      </c>
      <c r="T36" s="26" t="str">
        <f t="shared" si="14"/>
        <v/>
      </c>
      <c r="U36" s="25">
        <f>IFERROR(VLOOKUP($A36,'TD SOP+PROFORM'!$A$5:$AD$750,MATCH(U$4,'TD SOP+PROFORM'!$B$2:$AD$2,0)+1,0),0)+IFERROR(VLOOKUP($A36,'TD SOP+PROFORM'!$A$5:$AD$750,MATCH(U$2,'TD SOP+PROFORM'!$B$2:$AD$2,0)+1,0),0)</f>
        <v>0</v>
      </c>
      <c r="V36" s="25">
        <f>IFERROR(VLOOKUP($A36,'TD SOP+PROFORM'!$A$5:$AD$750,MATCH(V$4,'TD SOP+PROFORM'!$B$2:$AD$2,0)+1,0),0)+IFERROR(VLOOKUP($A36,'TD SOP+PROFORM'!$A$5:$AD$750,MATCH(V$2,'TD SOP+PROFORM'!$B$2:$AD$2,0)+1,0),0)</f>
        <v>0</v>
      </c>
      <c r="W36" s="26" t="str">
        <f t="shared" si="15"/>
        <v/>
      </c>
      <c r="X36" s="25">
        <f>IFERROR(VLOOKUP($A36,'TD SOP+PROFORM'!$A$5:$AD$750,MATCH(X$4,'TD SOP+PROFORM'!$B$2:$AD$2,0)+1,0),0)+IFERROR(VLOOKUP($A36,'TD SOP+PROFORM'!$A$5:$AD$750,MATCH(X$2,'TD SOP+PROFORM'!$B$2:$AD$2,0)+1,0),0)</f>
        <v>0</v>
      </c>
      <c r="Y36" s="25">
        <f>IFERROR(VLOOKUP($A36,'TD SOP+PROFORM'!$A$5:$AD$750,MATCH(Y$4,'TD SOP+PROFORM'!$B$2:$AD$2,0)+1,0),0)+IFERROR(VLOOKUP($A36,'TD SOP+PROFORM'!$A$5:$AD$750,MATCH(Y$2,'TD SOP+PROFORM'!$B$2:$AD$2,0)+1,0),0)</f>
        <v>0</v>
      </c>
      <c r="Z36" s="26" t="str">
        <f t="shared" si="16"/>
        <v/>
      </c>
      <c r="AA36" s="25">
        <f>IFERROR(VLOOKUP($A36,'TD SOP+PROFORM'!$A$5:$AD$750,MATCH(AA$4,'TD SOP+PROFORM'!$B$2:$AD$2,0)+1,0),0)+IFERROR(VLOOKUP($A36,'TD SOP+PROFORM'!$A$5:$AD$750,MATCH(AA$2,'TD SOP+PROFORM'!$B$2:$AD$2,0)+1,0),0)</f>
        <v>0</v>
      </c>
      <c r="AB36" s="25">
        <f>IFERROR(VLOOKUP($A36,'TD SOP+PROFORM'!$A$5:$AD$750,MATCH(AB$4,'TD SOP+PROFORM'!$B$2:$AD$2,0)+1,0),0)+IFERROR(VLOOKUP($A36,'TD SOP+PROFORM'!$A$5:$AD$750,MATCH(AB$2,'TD SOP+PROFORM'!$B$2:$AD$2,0)+1,0),0)</f>
        <v>0</v>
      </c>
      <c r="AC36" s="26" t="str">
        <f t="shared" si="17"/>
        <v/>
      </c>
      <c r="AD36" s="25">
        <f>IFERROR(VLOOKUP($A36,'TD SOP+PROFORM'!$A$5:$AD$750,MATCH(AD$4,'TD SOP+PROFORM'!$B$2:$AD$2,0)+1,0),0)+IFERROR(VLOOKUP($A36,'TD SOP+PROFORM'!$A$5:$AD$750,MATCH(AD$2,'TD SOP+PROFORM'!$B$2:$AD$2,0)+1,0),0)</f>
        <v>0</v>
      </c>
      <c r="AE36" s="25">
        <f>IFERROR(VLOOKUP($A36,'TD SOP+PROFORM'!$A$5:$AD$750,MATCH(AE$4,'TD SOP+PROFORM'!$B$2:$AD$2,0)+1,0),0)+IFERROR(VLOOKUP($A36,'TD SOP+PROFORM'!$A$5:$AD$750,MATCH(AE$2,'TD SOP+PROFORM'!$B$2:$AD$2,0)+1,0),0)</f>
        <v>0</v>
      </c>
      <c r="AF36" s="26" t="str">
        <f t="shared" si="18"/>
        <v/>
      </c>
      <c r="AG36" s="25">
        <f>IFERROR(VLOOKUP($A36,'TD SOP+PROFORM'!$A$5:$AD$750,MATCH(AG$4,'TD SOP+PROFORM'!$B$2:$AD$2,0)+1,0),0)+IFERROR(VLOOKUP($A36,'TD SOP+PROFORM'!$A$5:$AD$750,MATCH(AG$2,'TD SOP+PROFORM'!$B$2:$AD$2,0)+1,0),0)</f>
        <v>0</v>
      </c>
      <c r="AH36" s="25">
        <f>IFERROR(VLOOKUP($A36,'TD SOP+PROFORM'!$A$5:$AD$750,MATCH(AH$4,'TD SOP+PROFORM'!$B$2:$AD$2,0)+1,0),0)+IFERROR(VLOOKUP($A36,'TD SOP+PROFORM'!$A$5:$AD$750,MATCH(AH$2,'TD SOP+PROFORM'!$B$2:$AD$2,0)+1,0),0)</f>
        <v>0</v>
      </c>
      <c r="AI36" s="26" t="str">
        <f t="shared" si="19"/>
        <v/>
      </c>
      <c r="AJ36" s="25">
        <f>IFERROR(VLOOKUP($A36,'TD SOP+PROFORM'!$A$5:$AD$750,MATCH(AJ$4,'TD SOP+PROFORM'!$B$2:$AD$2,0)+1,0),0)+IFERROR(VLOOKUP($A36,'TD SOP+PROFORM'!$A$5:$AD$750,MATCH(AJ$2,'TD SOP+PROFORM'!$B$2:$AD$2,0)+1,0),0)</f>
        <v>0</v>
      </c>
      <c r="AK36" s="25">
        <f>IFERROR(VLOOKUP($A36,'TD SOP+PROFORM'!$A$5:$AD$750,MATCH(AK$4,'TD SOP+PROFORM'!$B$2:$AD$2,0)+1,0),0)+IFERROR(VLOOKUP($A36,'TD SOP+PROFORM'!$A$5:$AD$750,MATCH(AK$2,'TD SOP+PROFORM'!$B$2:$AD$2,0)+1,0),0)</f>
        <v>0</v>
      </c>
      <c r="AL36" s="26" t="str">
        <f t="shared" si="20"/>
        <v/>
      </c>
      <c r="AM36" s="25">
        <f t="shared" si="22"/>
        <v>875</v>
      </c>
      <c r="AN36" s="25">
        <f t="shared" si="22"/>
        <v>0</v>
      </c>
      <c r="AO36" s="26" t="str">
        <f t="shared" si="21"/>
        <v/>
      </c>
    </row>
    <row r="37" spans="1:41" x14ac:dyDescent="0.35">
      <c r="A37" s="24" t="str">
        <f>IF(AND('TD SOP+PROFORM'!A34&lt;&gt;"",'TD SOP+PROFORM'!A34&lt;&gt;"TOTAL"),'TD SOP+PROFORM'!A34,0)</f>
        <v>THE BAMBOOTIQUE</v>
      </c>
      <c r="C37" s="25">
        <f>IFERROR(VLOOKUP($A37,'TD SOP+PROFORM'!$A$5:$AD$750,MATCH(C$4,'TD SOP+PROFORM'!$B$2:$AT$2,0)+1,0),"")</f>
        <v>0</v>
      </c>
      <c r="D37" s="25" t="str">
        <f>IFERROR(VLOOKUP($A37,'TD SOP+PROFORM'!$A$5:$AD$750,MATCH(D$4,'TD SOP+PROFORM'!$B$2:$AT$2,0)+1,0),"")</f>
        <v/>
      </c>
      <c r="E37" s="26" t="str">
        <f t="shared" si="9"/>
        <v/>
      </c>
      <c r="F37" s="25">
        <f>IFERROR(VLOOKUP($A37,'TD SOP+PROFORM'!$A$5:$AD$750,MATCH(F$4,'TD SOP+PROFORM'!$B$2:$AT$2,0)+1,0),"")</f>
        <v>0</v>
      </c>
      <c r="G37" s="25" t="str">
        <f>IFERROR(VLOOKUP($A37,'TD SOP+PROFORM'!$A$5:$AD$750,MATCH(G$4,'TD SOP+PROFORM'!$B$2:$AT$2,0)+1,0),"")</f>
        <v/>
      </c>
      <c r="H37" s="26" t="str">
        <f t="shared" si="10"/>
        <v/>
      </c>
      <c r="I37" s="25">
        <f>IFERROR(VLOOKUP($A37,'TD SOP+PROFORM'!$A$5:$AD$750,MATCH(I$4,'TD SOP+PROFORM'!$B$2:$AT$2,0)+1,0),"")</f>
        <v>0</v>
      </c>
      <c r="J37" s="25" t="str">
        <f>IFERROR(VLOOKUP($A37,'TD SOP+PROFORM'!$A$5:$AD$750,MATCH(J$4,'TD SOP+PROFORM'!$B$2:$AT$2,0)+1,0),"")</f>
        <v/>
      </c>
      <c r="K37" s="26" t="str">
        <f t="shared" si="11"/>
        <v/>
      </c>
      <c r="L37" s="25" t="str">
        <f>IFERROR(VLOOKUP($A37,'TD SOP+PROFORM'!$A$5:$AD$750,MATCH(L$4,'TD SOP+PROFORM'!$B$2:$AT$2,0)+1,0),"")</f>
        <v/>
      </c>
      <c r="M37" s="25" t="str">
        <f>IFERROR(VLOOKUP($A37,'TD SOP+PROFORM'!$A$5:$AD$750,MATCH(M$4,'TD SOP+PROFORM'!$B$2:$AT$2,0)+1,0),"")</f>
        <v/>
      </c>
      <c r="N37" s="26" t="str">
        <f t="shared" si="12"/>
        <v/>
      </c>
      <c r="O37" s="25">
        <f>IFERROR(VLOOKUP($A37,'TD SOP+PROFORM'!$A$5:$AD$750,MATCH(O$4,'TD SOP+PROFORM'!$B$2:$AD$2,0)+1,0),0)+IFERROR(VLOOKUP($A37,'TD SOP+PROFORM'!$A$5:$AD$750,MATCH(O$2,'TD SOP+PROFORM'!$B$2:$AD$2,0)+1,0),0)</f>
        <v>0</v>
      </c>
      <c r="P37" s="25">
        <f>IFERROR(VLOOKUP($A37,'TD SOP+PROFORM'!$A$5:$AD$750,MATCH(P$4,'TD SOP+PROFORM'!$B$2:$AD$2,0)+1,0),0)+IFERROR(VLOOKUP($A37,'TD SOP+PROFORM'!$A$5:$AD$750,MATCH(P$2,'TD SOP+PROFORM'!$B$2:$AD$2,0)+1,0),0)</f>
        <v>0</v>
      </c>
      <c r="Q37" s="26" t="str">
        <f t="shared" si="13"/>
        <v/>
      </c>
      <c r="R37" s="25">
        <f>IFERROR(VLOOKUP($A37,'TD SOP+PROFORM'!$A$5:$AD$750,MATCH(R$4,'TD SOP+PROFORM'!$B$2:$AD$2,0)+1,0),0)+IFERROR(VLOOKUP($A37,'TD SOP+PROFORM'!$A$5:$AD$750,MATCH(R$2,'TD SOP+PROFORM'!$B$2:$AD$2,0)+1,0),0)</f>
        <v>0</v>
      </c>
      <c r="S37" s="25">
        <f>IFERROR(VLOOKUP($A37,'TD SOP+PROFORM'!$A$5:$AD$750,MATCH(S$4,'TD SOP+PROFORM'!$B$2:$AD$2,0)+1,0),0)+IFERROR(VLOOKUP($A37,'TD SOP+PROFORM'!$A$5:$AD$750,MATCH(S$2,'TD SOP+PROFORM'!$B$2:$AD$2,0)+1,0),0)</f>
        <v>0</v>
      </c>
      <c r="T37" s="26" t="str">
        <f t="shared" si="14"/>
        <v/>
      </c>
      <c r="U37" s="25">
        <f>IFERROR(VLOOKUP($A37,'TD SOP+PROFORM'!$A$5:$AD$750,MATCH(U$4,'TD SOP+PROFORM'!$B$2:$AD$2,0)+1,0),0)+IFERROR(VLOOKUP($A37,'TD SOP+PROFORM'!$A$5:$AD$750,MATCH(U$2,'TD SOP+PROFORM'!$B$2:$AD$2,0)+1,0),0)</f>
        <v>0</v>
      </c>
      <c r="V37" s="25">
        <f>IFERROR(VLOOKUP($A37,'TD SOP+PROFORM'!$A$5:$AD$750,MATCH(V$4,'TD SOP+PROFORM'!$B$2:$AD$2,0)+1,0),0)+IFERROR(VLOOKUP($A37,'TD SOP+PROFORM'!$A$5:$AD$750,MATCH(V$2,'TD SOP+PROFORM'!$B$2:$AD$2,0)+1,0),0)</f>
        <v>0</v>
      </c>
      <c r="W37" s="26" t="str">
        <f t="shared" si="15"/>
        <v/>
      </c>
      <c r="X37" s="25">
        <f>IFERROR(VLOOKUP($A37,'TD SOP+PROFORM'!$A$5:$AD$750,MATCH(X$4,'TD SOP+PROFORM'!$B$2:$AD$2,0)+1,0),0)+IFERROR(VLOOKUP($A37,'TD SOP+PROFORM'!$A$5:$AD$750,MATCH(X$2,'TD SOP+PROFORM'!$B$2:$AD$2,0)+1,0),0)</f>
        <v>0</v>
      </c>
      <c r="Y37" s="25">
        <f>IFERROR(VLOOKUP($A37,'TD SOP+PROFORM'!$A$5:$AD$750,MATCH(Y$4,'TD SOP+PROFORM'!$B$2:$AD$2,0)+1,0),0)+IFERROR(VLOOKUP($A37,'TD SOP+PROFORM'!$A$5:$AD$750,MATCH(Y$2,'TD SOP+PROFORM'!$B$2:$AD$2,0)+1,0),0)</f>
        <v>0</v>
      </c>
      <c r="Z37" s="26" t="str">
        <f t="shared" si="16"/>
        <v/>
      </c>
      <c r="AA37" s="25">
        <f>IFERROR(VLOOKUP($A37,'TD SOP+PROFORM'!$A$5:$AD$750,MATCH(AA$4,'TD SOP+PROFORM'!$B$2:$AD$2,0)+1,0),0)+IFERROR(VLOOKUP($A37,'TD SOP+PROFORM'!$A$5:$AD$750,MATCH(AA$2,'TD SOP+PROFORM'!$B$2:$AD$2,0)+1,0),0)</f>
        <v>0</v>
      </c>
      <c r="AB37" s="25">
        <f>IFERROR(VLOOKUP($A37,'TD SOP+PROFORM'!$A$5:$AD$750,MATCH(AB$4,'TD SOP+PROFORM'!$B$2:$AD$2,0)+1,0),0)+IFERROR(VLOOKUP($A37,'TD SOP+PROFORM'!$A$5:$AD$750,MATCH(AB$2,'TD SOP+PROFORM'!$B$2:$AD$2,0)+1,0),0)</f>
        <v>0</v>
      </c>
      <c r="AC37" s="26" t="str">
        <f t="shared" si="17"/>
        <v/>
      </c>
      <c r="AD37" s="25">
        <f>IFERROR(VLOOKUP($A37,'TD SOP+PROFORM'!$A$5:$AD$750,MATCH(AD$4,'TD SOP+PROFORM'!$B$2:$AD$2,0)+1,0),0)+IFERROR(VLOOKUP($A37,'TD SOP+PROFORM'!$A$5:$AD$750,MATCH(AD$2,'TD SOP+PROFORM'!$B$2:$AD$2,0)+1,0),0)</f>
        <v>0</v>
      </c>
      <c r="AE37" s="25">
        <f>IFERROR(VLOOKUP($A37,'TD SOP+PROFORM'!$A$5:$AD$750,MATCH(AE$4,'TD SOP+PROFORM'!$B$2:$AD$2,0)+1,0),0)+IFERROR(VLOOKUP($A37,'TD SOP+PROFORM'!$A$5:$AD$750,MATCH(AE$2,'TD SOP+PROFORM'!$B$2:$AD$2,0)+1,0),0)</f>
        <v>0</v>
      </c>
      <c r="AF37" s="26" t="str">
        <f t="shared" si="18"/>
        <v/>
      </c>
      <c r="AG37" s="25">
        <f>IFERROR(VLOOKUP($A37,'TD SOP+PROFORM'!$A$5:$AD$750,MATCH(AG$4,'TD SOP+PROFORM'!$B$2:$AD$2,0)+1,0),0)+IFERROR(VLOOKUP($A37,'TD SOP+PROFORM'!$A$5:$AD$750,MATCH(AG$2,'TD SOP+PROFORM'!$B$2:$AD$2,0)+1,0),0)</f>
        <v>0</v>
      </c>
      <c r="AH37" s="25">
        <f>IFERROR(VLOOKUP($A37,'TD SOP+PROFORM'!$A$5:$AD$750,MATCH(AH$4,'TD SOP+PROFORM'!$B$2:$AD$2,0)+1,0),0)+IFERROR(VLOOKUP($A37,'TD SOP+PROFORM'!$A$5:$AD$750,MATCH(AH$2,'TD SOP+PROFORM'!$B$2:$AD$2,0)+1,0),0)</f>
        <v>0</v>
      </c>
      <c r="AI37" s="26" t="str">
        <f t="shared" si="19"/>
        <v/>
      </c>
      <c r="AJ37" s="25">
        <f>IFERROR(VLOOKUP($A37,'TD SOP+PROFORM'!$A$5:$AD$750,MATCH(AJ$4,'TD SOP+PROFORM'!$B$2:$AD$2,0)+1,0),0)+IFERROR(VLOOKUP($A37,'TD SOP+PROFORM'!$A$5:$AD$750,MATCH(AJ$2,'TD SOP+PROFORM'!$B$2:$AD$2,0)+1,0),0)</f>
        <v>0</v>
      </c>
      <c r="AK37" s="25">
        <f>IFERROR(VLOOKUP($A37,'TD SOP+PROFORM'!$A$5:$AD$750,MATCH(AK$4,'TD SOP+PROFORM'!$B$2:$AD$2,0)+1,0),0)+IFERROR(VLOOKUP($A37,'TD SOP+PROFORM'!$A$5:$AD$750,MATCH(AK$2,'TD SOP+PROFORM'!$B$2:$AD$2,0)+1,0),0)</f>
        <v>0</v>
      </c>
      <c r="AL37" s="26" t="str">
        <f t="shared" si="20"/>
        <v/>
      </c>
      <c r="AM37" s="25">
        <f t="shared" si="22"/>
        <v>0</v>
      </c>
      <c r="AN37" s="25">
        <f t="shared" si="22"/>
        <v>0</v>
      </c>
      <c r="AO37" s="26" t="str">
        <f t="shared" si="21"/>
        <v/>
      </c>
    </row>
    <row r="38" spans="1:41" x14ac:dyDescent="0.35">
      <c r="A38" s="24" t="str">
        <f>IF(AND('TD SOP+PROFORM'!A35&lt;&gt;"",'TD SOP+PROFORM'!A35&lt;&gt;"TOTAL"),'TD SOP+PROFORM'!A35,0)</f>
        <v>CHARLOTE WEST</v>
      </c>
      <c r="C38" s="25">
        <f>IFERROR(VLOOKUP($A38,'TD SOP+PROFORM'!$A$5:$AD$750,MATCH(C$4,'TD SOP+PROFORM'!$B$2:$AT$2,0)+1,0),"")</f>
        <v>0</v>
      </c>
      <c r="D38" s="25" t="str">
        <f>IFERROR(VLOOKUP($A38,'TD SOP+PROFORM'!$A$5:$AD$750,MATCH(D$4,'TD SOP+PROFORM'!$B$2:$AT$2,0)+1,0),"")</f>
        <v/>
      </c>
      <c r="E38" s="26" t="str">
        <f t="shared" si="9"/>
        <v/>
      </c>
      <c r="F38" s="25">
        <f>IFERROR(VLOOKUP($A38,'TD SOP+PROFORM'!$A$5:$AD$750,MATCH(F$4,'TD SOP+PROFORM'!$B$2:$AT$2,0)+1,0),"")</f>
        <v>0</v>
      </c>
      <c r="G38" s="25" t="str">
        <f>IFERROR(VLOOKUP($A38,'TD SOP+PROFORM'!$A$5:$AD$750,MATCH(G$4,'TD SOP+PROFORM'!$B$2:$AT$2,0)+1,0),"")</f>
        <v/>
      </c>
      <c r="H38" s="26" t="str">
        <f t="shared" si="10"/>
        <v/>
      </c>
      <c r="I38" s="25">
        <f>IFERROR(VLOOKUP($A38,'TD SOP+PROFORM'!$A$5:$AD$750,MATCH(I$4,'TD SOP+PROFORM'!$B$2:$AT$2,0)+1,0),"")</f>
        <v>0</v>
      </c>
      <c r="J38" s="25" t="str">
        <f>IFERROR(VLOOKUP($A38,'TD SOP+PROFORM'!$A$5:$AD$750,MATCH(J$4,'TD SOP+PROFORM'!$B$2:$AT$2,0)+1,0),"")</f>
        <v/>
      </c>
      <c r="K38" s="26" t="str">
        <f t="shared" si="11"/>
        <v/>
      </c>
      <c r="L38" s="25" t="str">
        <f>IFERROR(VLOOKUP($A38,'TD SOP+PROFORM'!$A$5:$AD$750,MATCH(L$4,'TD SOP+PROFORM'!$B$2:$AT$2,0)+1,0),"")</f>
        <v/>
      </c>
      <c r="M38" s="25" t="str">
        <f>IFERROR(VLOOKUP($A38,'TD SOP+PROFORM'!$A$5:$AD$750,MATCH(M$4,'TD SOP+PROFORM'!$B$2:$AT$2,0)+1,0),"")</f>
        <v/>
      </c>
      <c r="N38" s="26" t="str">
        <f t="shared" si="12"/>
        <v/>
      </c>
      <c r="O38" s="25">
        <f>IFERROR(VLOOKUP($A38,'TD SOP+PROFORM'!$A$5:$AD$750,MATCH(O$4,'TD SOP+PROFORM'!$B$2:$AD$2,0)+1,0),0)+IFERROR(VLOOKUP($A38,'TD SOP+PROFORM'!$A$5:$AD$750,MATCH(O$2,'TD SOP+PROFORM'!$B$2:$AD$2,0)+1,0),0)</f>
        <v>0</v>
      </c>
      <c r="P38" s="25">
        <f>IFERROR(VLOOKUP($A38,'TD SOP+PROFORM'!$A$5:$AD$750,MATCH(P$4,'TD SOP+PROFORM'!$B$2:$AD$2,0)+1,0),0)+IFERROR(VLOOKUP($A38,'TD SOP+PROFORM'!$A$5:$AD$750,MATCH(P$2,'TD SOP+PROFORM'!$B$2:$AD$2,0)+1,0),0)</f>
        <v>0</v>
      </c>
      <c r="Q38" s="26" t="str">
        <f t="shared" si="13"/>
        <v/>
      </c>
      <c r="R38" s="25">
        <f>IFERROR(VLOOKUP($A38,'TD SOP+PROFORM'!$A$5:$AD$750,MATCH(R$4,'TD SOP+PROFORM'!$B$2:$AD$2,0)+1,0),0)+IFERROR(VLOOKUP($A38,'TD SOP+PROFORM'!$A$5:$AD$750,MATCH(R$2,'TD SOP+PROFORM'!$B$2:$AD$2,0)+1,0),0)</f>
        <v>0</v>
      </c>
      <c r="S38" s="25">
        <f>IFERROR(VLOOKUP($A38,'TD SOP+PROFORM'!$A$5:$AD$750,MATCH(S$4,'TD SOP+PROFORM'!$B$2:$AD$2,0)+1,0),0)+IFERROR(VLOOKUP($A38,'TD SOP+PROFORM'!$A$5:$AD$750,MATCH(S$2,'TD SOP+PROFORM'!$B$2:$AD$2,0)+1,0),0)</f>
        <v>0</v>
      </c>
      <c r="T38" s="26" t="str">
        <f t="shared" si="14"/>
        <v/>
      </c>
      <c r="U38" s="25">
        <f>IFERROR(VLOOKUP($A38,'TD SOP+PROFORM'!$A$5:$AD$750,MATCH(U$4,'TD SOP+PROFORM'!$B$2:$AD$2,0)+1,0),0)+IFERROR(VLOOKUP($A38,'TD SOP+PROFORM'!$A$5:$AD$750,MATCH(U$2,'TD SOP+PROFORM'!$B$2:$AD$2,0)+1,0),0)</f>
        <v>0</v>
      </c>
      <c r="V38" s="25">
        <f>IFERROR(VLOOKUP($A38,'TD SOP+PROFORM'!$A$5:$AD$750,MATCH(V$4,'TD SOP+PROFORM'!$B$2:$AD$2,0)+1,0),0)+IFERROR(VLOOKUP($A38,'TD SOP+PROFORM'!$A$5:$AD$750,MATCH(V$2,'TD SOP+PROFORM'!$B$2:$AD$2,0)+1,0),0)</f>
        <v>0</v>
      </c>
      <c r="W38" s="26" t="str">
        <f t="shared" si="15"/>
        <v/>
      </c>
      <c r="X38" s="25">
        <f>IFERROR(VLOOKUP($A38,'TD SOP+PROFORM'!$A$5:$AD$750,MATCH(X$4,'TD SOP+PROFORM'!$B$2:$AD$2,0)+1,0),0)+IFERROR(VLOOKUP($A38,'TD SOP+PROFORM'!$A$5:$AD$750,MATCH(X$2,'TD SOP+PROFORM'!$B$2:$AD$2,0)+1,0),0)</f>
        <v>4342</v>
      </c>
      <c r="Y38" s="25">
        <f>IFERROR(VLOOKUP($A38,'TD SOP+PROFORM'!$A$5:$AD$750,MATCH(Y$4,'TD SOP+PROFORM'!$B$2:$AD$2,0)+1,0),0)+IFERROR(VLOOKUP($A38,'TD SOP+PROFORM'!$A$5:$AD$750,MATCH(Y$2,'TD SOP+PROFORM'!$B$2:$AD$2,0)+1,0),0)</f>
        <v>0</v>
      </c>
      <c r="Z38" s="26" t="str">
        <f t="shared" si="16"/>
        <v/>
      </c>
      <c r="AA38" s="25">
        <f>IFERROR(VLOOKUP($A38,'TD SOP+PROFORM'!$A$5:$AD$750,MATCH(AA$4,'TD SOP+PROFORM'!$B$2:$AD$2,0)+1,0),0)+IFERROR(VLOOKUP($A38,'TD SOP+PROFORM'!$A$5:$AD$750,MATCH(AA$2,'TD SOP+PROFORM'!$B$2:$AD$2,0)+1,0),0)</f>
        <v>0</v>
      </c>
      <c r="AB38" s="25">
        <f>IFERROR(VLOOKUP($A38,'TD SOP+PROFORM'!$A$5:$AD$750,MATCH(AB$4,'TD SOP+PROFORM'!$B$2:$AD$2,0)+1,0),0)+IFERROR(VLOOKUP($A38,'TD SOP+PROFORM'!$A$5:$AD$750,MATCH(AB$2,'TD SOP+PROFORM'!$B$2:$AD$2,0)+1,0),0)</f>
        <v>0</v>
      </c>
      <c r="AC38" s="26" t="str">
        <f t="shared" si="17"/>
        <v/>
      </c>
      <c r="AD38" s="25">
        <f>IFERROR(VLOOKUP($A38,'TD SOP+PROFORM'!$A$5:$AD$750,MATCH(AD$4,'TD SOP+PROFORM'!$B$2:$AD$2,0)+1,0),0)+IFERROR(VLOOKUP($A38,'TD SOP+PROFORM'!$A$5:$AD$750,MATCH(AD$2,'TD SOP+PROFORM'!$B$2:$AD$2,0)+1,0),0)</f>
        <v>0</v>
      </c>
      <c r="AE38" s="25">
        <f>IFERROR(VLOOKUP($A38,'TD SOP+PROFORM'!$A$5:$AD$750,MATCH(AE$4,'TD SOP+PROFORM'!$B$2:$AD$2,0)+1,0),0)+IFERROR(VLOOKUP($A38,'TD SOP+PROFORM'!$A$5:$AD$750,MATCH(AE$2,'TD SOP+PROFORM'!$B$2:$AD$2,0)+1,0),0)</f>
        <v>0</v>
      </c>
      <c r="AF38" s="26" t="str">
        <f t="shared" si="18"/>
        <v/>
      </c>
      <c r="AG38" s="25">
        <f>IFERROR(VLOOKUP($A38,'TD SOP+PROFORM'!$A$5:$AD$750,MATCH(AG$4,'TD SOP+PROFORM'!$B$2:$AD$2,0)+1,0),0)+IFERROR(VLOOKUP($A38,'TD SOP+PROFORM'!$A$5:$AD$750,MATCH(AG$2,'TD SOP+PROFORM'!$B$2:$AD$2,0)+1,0),0)</f>
        <v>0</v>
      </c>
      <c r="AH38" s="25">
        <f>IFERROR(VLOOKUP($A38,'TD SOP+PROFORM'!$A$5:$AD$750,MATCH(AH$4,'TD SOP+PROFORM'!$B$2:$AD$2,0)+1,0),0)+IFERROR(VLOOKUP($A38,'TD SOP+PROFORM'!$A$5:$AD$750,MATCH(AH$2,'TD SOP+PROFORM'!$B$2:$AD$2,0)+1,0),0)</f>
        <v>0</v>
      </c>
      <c r="AI38" s="26" t="str">
        <f t="shared" si="19"/>
        <v/>
      </c>
      <c r="AJ38" s="25">
        <f>IFERROR(VLOOKUP($A38,'TD SOP+PROFORM'!$A$5:$AD$750,MATCH(AJ$4,'TD SOP+PROFORM'!$B$2:$AD$2,0)+1,0),0)+IFERROR(VLOOKUP($A38,'TD SOP+PROFORM'!$A$5:$AD$750,MATCH(AJ$2,'TD SOP+PROFORM'!$B$2:$AD$2,0)+1,0),0)</f>
        <v>0</v>
      </c>
      <c r="AK38" s="25">
        <f>IFERROR(VLOOKUP($A38,'TD SOP+PROFORM'!$A$5:$AD$750,MATCH(AK$4,'TD SOP+PROFORM'!$B$2:$AD$2,0)+1,0),0)+IFERROR(VLOOKUP($A38,'TD SOP+PROFORM'!$A$5:$AD$750,MATCH(AK$2,'TD SOP+PROFORM'!$B$2:$AD$2,0)+1,0),0)</f>
        <v>0</v>
      </c>
      <c r="AL38" s="26" t="str">
        <f t="shared" si="20"/>
        <v/>
      </c>
      <c r="AM38" s="25">
        <f t="shared" si="22"/>
        <v>4342</v>
      </c>
      <c r="AN38" s="25">
        <f t="shared" si="22"/>
        <v>0</v>
      </c>
      <c r="AO38" s="26" t="str">
        <f t="shared" si="21"/>
        <v/>
      </c>
    </row>
    <row r="39" spans="1:41" x14ac:dyDescent="0.35">
      <c r="A39" s="24" t="str">
        <f>IF(AND('TD SOP+PROFORM'!A36&lt;&gt;"",'TD SOP+PROFORM'!A36&lt;&gt;"TOTAL"),'TD SOP+PROFORM'!A36,0)</f>
        <v>FITNESS HUB</v>
      </c>
      <c r="C39" s="25">
        <f>IFERROR(VLOOKUP($A39,'TD SOP+PROFORM'!$A$5:$AD$750,MATCH(C$4,'TD SOP+PROFORM'!$B$2:$AT$2,0)+1,0),"")</f>
        <v>0</v>
      </c>
      <c r="D39" s="25" t="str">
        <f>IFERROR(VLOOKUP($A39,'TD SOP+PROFORM'!$A$5:$AD$750,MATCH(D$4,'TD SOP+PROFORM'!$B$2:$AT$2,0)+1,0),"")</f>
        <v/>
      </c>
      <c r="E39" s="26" t="str">
        <f t="shared" si="9"/>
        <v/>
      </c>
      <c r="F39" s="25">
        <f>IFERROR(VLOOKUP($A39,'TD SOP+PROFORM'!$A$5:$AD$750,MATCH(F$4,'TD SOP+PROFORM'!$B$2:$AT$2,0)+1,0),"")</f>
        <v>0</v>
      </c>
      <c r="G39" s="25" t="str">
        <f>IFERROR(VLOOKUP($A39,'TD SOP+PROFORM'!$A$5:$AD$750,MATCH(G$4,'TD SOP+PROFORM'!$B$2:$AT$2,0)+1,0),"")</f>
        <v/>
      </c>
      <c r="H39" s="26" t="str">
        <f t="shared" si="10"/>
        <v/>
      </c>
      <c r="I39" s="25">
        <f>IFERROR(VLOOKUP($A39,'TD SOP+PROFORM'!$A$5:$AD$750,MATCH(I$4,'TD SOP+PROFORM'!$B$2:$AT$2,0)+1,0),"")</f>
        <v>0</v>
      </c>
      <c r="J39" s="25" t="str">
        <f>IFERROR(VLOOKUP($A39,'TD SOP+PROFORM'!$A$5:$AD$750,MATCH(J$4,'TD SOP+PROFORM'!$B$2:$AT$2,0)+1,0),"")</f>
        <v/>
      </c>
      <c r="K39" s="26" t="str">
        <f t="shared" si="11"/>
        <v/>
      </c>
      <c r="L39" s="25" t="str">
        <f>IFERROR(VLOOKUP($A39,'TD SOP+PROFORM'!$A$5:$AD$750,MATCH(L$4,'TD SOP+PROFORM'!$B$2:$AT$2,0)+1,0),"")</f>
        <v/>
      </c>
      <c r="M39" s="25" t="str">
        <f>IFERROR(VLOOKUP($A39,'TD SOP+PROFORM'!$A$5:$AD$750,MATCH(M$4,'TD SOP+PROFORM'!$B$2:$AT$2,0)+1,0),"")</f>
        <v/>
      </c>
      <c r="N39" s="26" t="str">
        <f t="shared" si="12"/>
        <v/>
      </c>
      <c r="O39" s="25">
        <f>IFERROR(VLOOKUP($A39,'TD SOP+PROFORM'!$A$5:$AD$750,MATCH(O$4,'TD SOP+PROFORM'!$B$2:$AD$2,0)+1,0),0)+IFERROR(VLOOKUP($A39,'TD SOP+PROFORM'!$A$5:$AD$750,MATCH(O$2,'TD SOP+PROFORM'!$B$2:$AD$2,0)+1,0),0)</f>
        <v>0</v>
      </c>
      <c r="P39" s="25">
        <f>IFERROR(VLOOKUP($A39,'TD SOP+PROFORM'!$A$5:$AD$750,MATCH(P$4,'TD SOP+PROFORM'!$B$2:$AD$2,0)+1,0),0)+IFERROR(VLOOKUP($A39,'TD SOP+PROFORM'!$A$5:$AD$750,MATCH(P$2,'TD SOP+PROFORM'!$B$2:$AD$2,0)+1,0),0)</f>
        <v>0</v>
      </c>
      <c r="Q39" s="26" t="str">
        <f t="shared" si="13"/>
        <v/>
      </c>
      <c r="R39" s="25">
        <f>IFERROR(VLOOKUP($A39,'TD SOP+PROFORM'!$A$5:$AD$750,MATCH(R$4,'TD SOP+PROFORM'!$B$2:$AD$2,0)+1,0),0)+IFERROR(VLOOKUP($A39,'TD SOP+PROFORM'!$A$5:$AD$750,MATCH(R$2,'TD SOP+PROFORM'!$B$2:$AD$2,0)+1,0),0)</f>
        <v>0</v>
      </c>
      <c r="S39" s="25">
        <f>IFERROR(VLOOKUP($A39,'TD SOP+PROFORM'!$A$5:$AD$750,MATCH(S$4,'TD SOP+PROFORM'!$B$2:$AD$2,0)+1,0),0)+IFERROR(VLOOKUP($A39,'TD SOP+PROFORM'!$A$5:$AD$750,MATCH(S$2,'TD SOP+PROFORM'!$B$2:$AD$2,0)+1,0),0)</f>
        <v>0</v>
      </c>
      <c r="T39" s="26" t="str">
        <f t="shared" si="14"/>
        <v/>
      </c>
      <c r="U39" s="25">
        <f>IFERROR(VLOOKUP($A39,'TD SOP+PROFORM'!$A$5:$AD$750,MATCH(U$4,'TD SOP+PROFORM'!$B$2:$AD$2,0)+1,0),0)+IFERROR(VLOOKUP($A39,'TD SOP+PROFORM'!$A$5:$AD$750,MATCH(U$2,'TD SOP+PROFORM'!$B$2:$AD$2,0)+1,0),0)</f>
        <v>0</v>
      </c>
      <c r="V39" s="25">
        <f>IFERROR(VLOOKUP($A39,'TD SOP+PROFORM'!$A$5:$AD$750,MATCH(V$4,'TD SOP+PROFORM'!$B$2:$AD$2,0)+1,0),0)+IFERROR(VLOOKUP($A39,'TD SOP+PROFORM'!$A$5:$AD$750,MATCH(V$2,'TD SOP+PROFORM'!$B$2:$AD$2,0)+1,0),0)</f>
        <v>0</v>
      </c>
      <c r="W39" s="26" t="str">
        <f t="shared" si="15"/>
        <v/>
      </c>
      <c r="X39" s="25">
        <f>IFERROR(VLOOKUP($A39,'TD SOP+PROFORM'!$A$5:$AD$750,MATCH(X$4,'TD SOP+PROFORM'!$B$2:$AD$2,0)+1,0),0)+IFERROR(VLOOKUP($A39,'TD SOP+PROFORM'!$A$5:$AD$750,MATCH(X$2,'TD SOP+PROFORM'!$B$2:$AD$2,0)+1,0),0)</f>
        <v>0</v>
      </c>
      <c r="Y39" s="25">
        <f>IFERROR(VLOOKUP($A39,'TD SOP+PROFORM'!$A$5:$AD$750,MATCH(Y$4,'TD SOP+PROFORM'!$B$2:$AD$2,0)+1,0),0)+IFERROR(VLOOKUP($A39,'TD SOP+PROFORM'!$A$5:$AD$750,MATCH(Y$2,'TD SOP+PROFORM'!$B$2:$AD$2,0)+1,0),0)</f>
        <v>0</v>
      </c>
      <c r="Z39" s="26" t="str">
        <f t="shared" si="16"/>
        <v/>
      </c>
      <c r="AA39" s="25">
        <f>IFERROR(VLOOKUP($A39,'TD SOP+PROFORM'!$A$5:$AD$750,MATCH(AA$4,'TD SOP+PROFORM'!$B$2:$AD$2,0)+1,0),0)+IFERROR(VLOOKUP($A39,'TD SOP+PROFORM'!$A$5:$AD$750,MATCH(AA$2,'TD SOP+PROFORM'!$B$2:$AD$2,0)+1,0),0)</f>
        <v>0</v>
      </c>
      <c r="AB39" s="25">
        <f>IFERROR(VLOOKUP($A39,'TD SOP+PROFORM'!$A$5:$AD$750,MATCH(AB$4,'TD SOP+PROFORM'!$B$2:$AD$2,0)+1,0),0)+IFERROR(VLOOKUP($A39,'TD SOP+PROFORM'!$A$5:$AD$750,MATCH(AB$2,'TD SOP+PROFORM'!$B$2:$AD$2,0)+1,0),0)</f>
        <v>0</v>
      </c>
      <c r="AC39" s="26" t="str">
        <f t="shared" si="17"/>
        <v/>
      </c>
      <c r="AD39" s="25">
        <f>IFERROR(VLOOKUP($A39,'TD SOP+PROFORM'!$A$5:$AD$750,MATCH(AD$4,'TD SOP+PROFORM'!$B$2:$AD$2,0)+1,0),0)+IFERROR(VLOOKUP($A39,'TD SOP+PROFORM'!$A$5:$AD$750,MATCH(AD$2,'TD SOP+PROFORM'!$B$2:$AD$2,0)+1,0),0)</f>
        <v>0</v>
      </c>
      <c r="AE39" s="25">
        <f>IFERROR(VLOOKUP($A39,'TD SOP+PROFORM'!$A$5:$AD$750,MATCH(AE$4,'TD SOP+PROFORM'!$B$2:$AD$2,0)+1,0),0)+IFERROR(VLOOKUP($A39,'TD SOP+PROFORM'!$A$5:$AD$750,MATCH(AE$2,'TD SOP+PROFORM'!$B$2:$AD$2,0)+1,0),0)</f>
        <v>0</v>
      </c>
      <c r="AF39" s="26" t="str">
        <f t="shared" si="18"/>
        <v/>
      </c>
      <c r="AG39" s="25">
        <f>IFERROR(VLOOKUP($A39,'TD SOP+PROFORM'!$A$5:$AD$750,MATCH(AG$4,'TD SOP+PROFORM'!$B$2:$AD$2,0)+1,0),0)+IFERROR(VLOOKUP($A39,'TD SOP+PROFORM'!$A$5:$AD$750,MATCH(AG$2,'TD SOP+PROFORM'!$B$2:$AD$2,0)+1,0),0)</f>
        <v>0</v>
      </c>
      <c r="AH39" s="25">
        <f>IFERROR(VLOOKUP($A39,'TD SOP+PROFORM'!$A$5:$AD$750,MATCH(AH$4,'TD SOP+PROFORM'!$B$2:$AD$2,0)+1,0),0)+IFERROR(VLOOKUP($A39,'TD SOP+PROFORM'!$A$5:$AD$750,MATCH(AH$2,'TD SOP+PROFORM'!$B$2:$AD$2,0)+1,0),0)</f>
        <v>0</v>
      </c>
      <c r="AI39" s="26" t="str">
        <f t="shared" si="19"/>
        <v/>
      </c>
      <c r="AJ39" s="25">
        <f>IFERROR(VLOOKUP($A39,'TD SOP+PROFORM'!$A$5:$AD$750,MATCH(AJ$4,'TD SOP+PROFORM'!$B$2:$AD$2,0)+1,0),0)+IFERROR(VLOOKUP($A39,'TD SOP+PROFORM'!$A$5:$AD$750,MATCH(AJ$2,'TD SOP+PROFORM'!$B$2:$AD$2,0)+1,0),0)</f>
        <v>0</v>
      </c>
      <c r="AK39" s="25">
        <f>IFERROR(VLOOKUP($A39,'TD SOP+PROFORM'!$A$5:$AD$750,MATCH(AK$4,'TD SOP+PROFORM'!$B$2:$AD$2,0)+1,0),0)+IFERROR(VLOOKUP($A39,'TD SOP+PROFORM'!$A$5:$AD$750,MATCH(AK$2,'TD SOP+PROFORM'!$B$2:$AD$2,0)+1,0),0)</f>
        <v>0</v>
      </c>
      <c r="AL39" s="26" t="str">
        <f t="shared" si="20"/>
        <v/>
      </c>
      <c r="AM39" s="25">
        <f t="shared" si="22"/>
        <v>0</v>
      </c>
      <c r="AN39" s="25">
        <f t="shared" si="22"/>
        <v>0</v>
      </c>
      <c r="AO39" s="26" t="str">
        <f t="shared" si="21"/>
        <v/>
      </c>
    </row>
    <row r="40" spans="1:41" x14ac:dyDescent="0.35">
      <c r="A40" s="24" t="str">
        <f>IF(AND('TD SOP+PROFORM'!A37&lt;&gt;"",'TD SOP+PROFORM'!A37&lt;&gt;"TOTAL"),'TD SOP+PROFORM'!A37,0)</f>
        <v>ISLAND SURF AND SPORTS</v>
      </c>
      <c r="C40" s="25">
        <f>IFERROR(VLOOKUP($A40,'TD SOP+PROFORM'!$A$5:$AD$750,MATCH(C$4,'TD SOP+PROFORM'!$B$2:$AT$2,0)+1,0),"")</f>
        <v>0</v>
      </c>
      <c r="D40" s="25" t="str">
        <f>IFERROR(VLOOKUP($A40,'TD SOP+PROFORM'!$A$5:$AD$750,MATCH(D$4,'TD SOP+PROFORM'!$B$2:$AT$2,0)+1,0),"")</f>
        <v/>
      </c>
      <c r="E40" s="26" t="str">
        <f t="shared" si="9"/>
        <v/>
      </c>
      <c r="F40" s="25">
        <f>IFERROR(VLOOKUP($A40,'TD SOP+PROFORM'!$A$5:$AD$750,MATCH(F$4,'TD SOP+PROFORM'!$B$2:$AT$2,0)+1,0),"")</f>
        <v>0</v>
      </c>
      <c r="G40" s="25" t="str">
        <f>IFERROR(VLOOKUP($A40,'TD SOP+PROFORM'!$A$5:$AD$750,MATCH(G$4,'TD SOP+PROFORM'!$B$2:$AT$2,0)+1,0),"")</f>
        <v/>
      </c>
      <c r="H40" s="26" t="str">
        <f t="shared" si="10"/>
        <v/>
      </c>
      <c r="I40" s="25">
        <f>IFERROR(VLOOKUP($A40,'TD SOP+PROFORM'!$A$5:$AD$750,MATCH(I$4,'TD SOP+PROFORM'!$B$2:$AT$2,0)+1,0),"")</f>
        <v>0</v>
      </c>
      <c r="J40" s="25" t="str">
        <f>IFERROR(VLOOKUP($A40,'TD SOP+PROFORM'!$A$5:$AD$750,MATCH(J$4,'TD SOP+PROFORM'!$B$2:$AT$2,0)+1,0),"")</f>
        <v/>
      </c>
      <c r="K40" s="26" t="str">
        <f t="shared" si="11"/>
        <v/>
      </c>
      <c r="L40" s="25" t="str">
        <f>IFERROR(VLOOKUP($A40,'TD SOP+PROFORM'!$A$5:$AD$750,MATCH(L$4,'TD SOP+PROFORM'!$B$2:$AT$2,0)+1,0),"")</f>
        <v/>
      </c>
      <c r="M40" s="25" t="str">
        <f>IFERROR(VLOOKUP($A40,'TD SOP+PROFORM'!$A$5:$AD$750,MATCH(M$4,'TD SOP+PROFORM'!$B$2:$AT$2,0)+1,0),"")</f>
        <v/>
      </c>
      <c r="N40" s="26" t="str">
        <f t="shared" si="12"/>
        <v/>
      </c>
      <c r="O40" s="25">
        <f>IFERROR(VLOOKUP($A40,'TD SOP+PROFORM'!$A$5:$AD$750,MATCH(O$4,'TD SOP+PROFORM'!$B$2:$AD$2,0)+1,0),0)+IFERROR(VLOOKUP($A40,'TD SOP+PROFORM'!$A$5:$AD$750,MATCH(O$2,'TD SOP+PROFORM'!$B$2:$AD$2,0)+1,0),0)</f>
        <v>0</v>
      </c>
      <c r="P40" s="25">
        <f>IFERROR(VLOOKUP($A40,'TD SOP+PROFORM'!$A$5:$AD$750,MATCH(P$4,'TD SOP+PROFORM'!$B$2:$AD$2,0)+1,0),0)+IFERROR(VLOOKUP($A40,'TD SOP+PROFORM'!$A$5:$AD$750,MATCH(P$2,'TD SOP+PROFORM'!$B$2:$AD$2,0)+1,0),0)</f>
        <v>0</v>
      </c>
      <c r="Q40" s="26" t="str">
        <f t="shared" si="13"/>
        <v/>
      </c>
      <c r="R40" s="25">
        <f>IFERROR(VLOOKUP($A40,'TD SOP+PROFORM'!$A$5:$AD$750,MATCH(R$4,'TD SOP+PROFORM'!$B$2:$AD$2,0)+1,0),0)+IFERROR(VLOOKUP($A40,'TD SOP+PROFORM'!$A$5:$AD$750,MATCH(R$2,'TD SOP+PROFORM'!$B$2:$AD$2,0)+1,0),0)</f>
        <v>0</v>
      </c>
      <c r="S40" s="25">
        <f>IFERROR(VLOOKUP($A40,'TD SOP+PROFORM'!$A$5:$AD$750,MATCH(S$4,'TD SOP+PROFORM'!$B$2:$AD$2,0)+1,0),0)+IFERROR(VLOOKUP($A40,'TD SOP+PROFORM'!$A$5:$AD$750,MATCH(S$2,'TD SOP+PROFORM'!$B$2:$AD$2,0)+1,0),0)</f>
        <v>0</v>
      </c>
      <c r="T40" s="26" t="str">
        <f t="shared" si="14"/>
        <v/>
      </c>
      <c r="U40" s="25">
        <f>IFERROR(VLOOKUP($A40,'TD SOP+PROFORM'!$A$5:$AD$750,MATCH(U$4,'TD SOP+PROFORM'!$B$2:$AD$2,0)+1,0),0)+IFERROR(VLOOKUP($A40,'TD SOP+PROFORM'!$A$5:$AD$750,MATCH(U$2,'TD SOP+PROFORM'!$B$2:$AD$2,0)+1,0),0)</f>
        <v>0</v>
      </c>
      <c r="V40" s="25">
        <f>IFERROR(VLOOKUP($A40,'TD SOP+PROFORM'!$A$5:$AD$750,MATCH(V$4,'TD SOP+PROFORM'!$B$2:$AD$2,0)+1,0),0)+IFERROR(VLOOKUP($A40,'TD SOP+PROFORM'!$A$5:$AD$750,MATCH(V$2,'TD SOP+PROFORM'!$B$2:$AD$2,0)+1,0),0)</f>
        <v>0</v>
      </c>
      <c r="W40" s="26" t="str">
        <f t="shared" si="15"/>
        <v/>
      </c>
      <c r="X40" s="25">
        <f>IFERROR(VLOOKUP($A40,'TD SOP+PROFORM'!$A$5:$AD$750,MATCH(X$4,'TD SOP+PROFORM'!$B$2:$AD$2,0)+1,0),0)+IFERROR(VLOOKUP($A40,'TD SOP+PROFORM'!$A$5:$AD$750,MATCH(X$2,'TD SOP+PROFORM'!$B$2:$AD$2,0)+1,0),0)</f>
        <v>0</v>
      </c>
      <c r="Y40" s="25">
        <f>IFERROR(VLOOKUP($A40,'TD SOP+PROFORM'!$A$5:$AD$750,MATCH(Y$4,'TD SOP+PROFORM'!$B$2:$AD$2,0)+1,0),0)+IFERROR(VLOOKUP($A40,'TD SOP+PROFORM'!$A$5:$AD$750,MATCH(Y$2,'TD SOP+PROFORM'!$B$2:$AD$2,0)+1,0),0)</f>
        <v>0</v>
      </c>
      <c r="Z40" s="26" t="str">
        <f t="shared" si="16"/>
        <v/>
      </c>
      <c r="AA40" s="25">
        <f>IFERROR(VLOOKUP($A40,'TD SOP+PROFORM'!$A$5:$AD$750,MATCH(AA$4,'TD SOP+PROFORM'!$B$2:$AD$2,0)+1,0),0)+IFERROR(VLOOKUP($A40,'TD SOP+PROFORM'!$A$5:$AD$750,MATCH(AA$2,'TD SOP+PROFORM'!$B$2:$AD$2,0)+1,0),0)</f>
        <v>0</v>
      </c>
      <c r="AB40" s="25">
        <f>IFERROR(VLOOKUP($A40,'TD SOP+PROFORM'!$A$5:$AD$750,MATCH(AB$4,'TD SOP+PROFORM'!$B$2:$AD$2,0)+1,0),0)+IFERROR(VLOOKUP($A40,'TD SOP+PROFORM'!$A$5:$AD$750,MATCH(AB$2,'TD SOP+PROFORM'!$B$2:$AD$2,0)+1,0),0)</f>
        <v>0</v>
      </c>
      <c r="AC40" s="26" t="str">
        <f t="shared" si="17"/>
        <v/>
      </c>
      <c r="AD40" s="25">
        <f>IFERROR(VLOOKUP($A40,'TD SOP+PROFORM'!$A$5:$AD$750,MATCH(AD$4,'TD SOP+PROFORM'!$B$2:$AD$2,0)+1,0),0)+IFERROR(VLOOKUP($A40,'TD SOP+PROFORM'!$A$5:$AD$750,MATCH(AD$2,'TD SOP+PROFORM'!$B$2:$AD$2,0)+1,0),0)</f>
        <v>0</v>
      </c>
      <c r="AE40" s="25">
        <f>IFERROR(VLOOKUP($A40,'TD SOP+PROFORM'!$A$5:$AD$750,MATCH(AE$4,'TD SOP+PROFORM'!$B$2:$AD$2,0)+1,0),0)+IFERROR(VLOOKUP($A40,'TD SOP+PROFORM'!$A$5:$AD$750,MATCH(AE$2,'TD SOP+PROFORM'!$B$2:$AD$2,0)+1,0),0)</f>
        <v>0</v>
      </c>
      <c r="AF40" s="26" t="str">
        <f t="shared" si="18"/>
        <v/>
      </c>
      <c r="AG40" s="25">
        <f>IFERROR(VLOOKUP($A40,'TD SOP+PROFORM'!$A$5:$AD$750,MATCH(AG$4,'TD SOP+PROFORM'!$B$2:$AD$2,0)+1,0),0)+IFERROR(VLOOKUP($A40,'TD SOP+PROFORM'!$A$5:$AD$750,MATCH(AG$2,'TD SOP+PROFORM'!$B$2:$AD$2,0)+1,0),0)</f>
        <v>0</v>
      </c>
      <c r="AH40" s="25">
        <f>IFERROR(VLOOKUP($A40,'TD SOP+PROFORM'!$A$5:$AD$750,MATCH(AH$4,'TD SOP+PROFORM'!$B$2:$AD$2,0)+1,0),0)+IFERROR(VLOOKUP($A40,'TD SOP+PROFORM'!$A$5:$AD$750,MATCH(AH$2,'TD SOP+PROFORM'!$B$2:$AD$2,0)+1,0),0)</f>
        <v>0</v>
      </c>
      <c r="AI40" s="26" t="str">
        <f t="shared" si="19"/>
        <v/>
      </c>
      <c r="AJ40" s="25">
        <f>IFERROR(VLOOKUP($A40,'TD SOP+PROFORM'!$A$5:$AD$750,MATCH(AJ$4,'TD SOP+PROFORM'!$B$2:$AD$2,0)+1,0),0)+IFERROR(VLOOKUP($A40,'TD SOP+PROFORM'!$A$5:$AD$750,MATCH(AJ$2,'TD SOP+PROFORM'!$B$2:$AD$2,0)+1,0),0)</f>
        <v>0</v>
      </c>
      <c r="AK40" s="25">
        <f>IFERROR(VLOOKUP($A40,'TD SOP+PROFORM'!$A$5:$AD$750,MATCH(AK$4,'TD SOP+PROFORM'!$B$2:$AD$2,0)+1,0),0)+IFERROR(VLOOKUP($A40,'TD SOP+PROFORM'!$A$5:$AD$750,MATCH(AK$2,'TD SOP+PROFORM'!$B$2:$AD$2,0)+1,0),0)</f>
        <v>0</v>
      </c>
      <c r="AL40" s="26" t="str">
        <f t="shared" si="20"/>
        <v/>
      </c>
      <c r="AM40" s="25">
        <f t="shared" si="22"/>
        <v>0</v>
      </c>
      <c r="AN40" s="25">
        <f t="shared" si="22"/>
        <v>0</v>
      </c>
      <c r="AO40" s="26" t="str">
        <f t="shared" si="21"/>
        <v/>
      </c>
    </row>
    <row r="41" spans="1:41" x14ac:dyDescent="0.35">
      <c r="A41" s="24" t="str">
        <f>IF(AND('TD SOP+PROFORM'!A38&lt;&gt;"",'TD SOP+PROFORM'!A38&lt;&gt;"TOTAL"),'TD SOP+PROFORM'!A38,0)</f>
        <v>B N B DEPARTMENT STORES SOUTH LLC</v>
      </c>
      <c r="C41" s="25">
        <f>IFERROR(VLOOKUP($A41,'TD SOP+PROFORM'!$A$5:$AD$750,MATCH(C$4,'TD SOP+PROFORM'!$B$2:$AT$2,0)+1,0),"")</f>
        <v>0</v>
      </c>
      <c r="D41" s="25" t="str">
        <f>IFERROR(VLOOKUP($A41,'TD SOP+PROFORM'!$A$5:$AD$750,MATCH(D$4,'TD SOP+PROFORM'!$B$2:$AT$2,0)+1,0),"")</f>
        <v/>
      </c>
      <c r="E41" s="26" t="str">
        <f t="shared" si="9"/>
        <v/>
      </c>
      <c r="F41" s="25">
        <f>IFERROR(VLOOKUP($A41,'TD SOP+PROFORM'!$A$5:$AD$750,MATCH(F$4,'TD SOP+PROFORM'!$B$2:$AT$2,0)+1,0),"")</f>
        <v>0</v>
      </c>
      <c r="G41" s="25" t="str">
        <f>IFERROR(VLOOKUP($A41,'TD SOP+PROFORM'!$A$5:$AD$750,MATCH(G$4,'TD SOP+PROFORM'!$B$2:$AT$2,0)+1,0),"")</f>
        <v/>
      </c>
      <c r="H41" s="26" t="str">
        <f t="shared" si="10"/>
        <v/>
      </c>
      <c r="I41" s="25">
        <f>IFERROR(VLOOKUP($A41,'TD SOP+PROFORM'!$A$5:$AD$750,MATCH(I$4,'TD SOP+PROFORM'!$B$2:$AT$2,0)+1,0),"")</f>
        <v>0</v>
      </c>
      <c r="J41" s="25" t="str">
        <f>IFERROR(VLOOKUP($A41,'TD SOP+PROFORM'!$A$5:$AD$750,MATCH(J$4,'TD SOP+PROFORM'!$B$2:$AT$2,0)+1,0),"")</f>
        <v/>
      </c>
      <c r="K41" s="26" t="str">
        <f t="shared" si="11"/>
        <v/>
      </c>
      <c r="L41" s="25" t="str">
        <f>IFERROR(VLOOKUP($A41,'TD SOP+PROFORM'!$A$5:$AD$750,MATCH(L$4,'TD SOP+PROFORM'!$B$2:$AT$2,0)+1,0),"")</f>
        <v/>
      </c>
      <c r="M41" s="25" t="str">
        <f>IFERROR(VLOOKUP($A41,'TD SOP+PROFORM'!$A$5:$AD$750,MATCH(M$4,'TD SOP+PROFORM'!$B$2:$AT$2,0)+1,0),"")</f>
        <v/>
      </c>
      <c r="N41" s="26" t="str">
        <f t="shared" si="12"/>
        <v/>
      </c>
      <c r="O41" s="25">
        <f>IFERROR(VLOOKUP($A41,'TD SOP+PROFORM'!$A$5:$AD$750,MATCH(O$4,'TD SOP+PROFORM'!$B$2:$AD$2,0)+1,0),0)+IFERROR(VLOOKUP($A41,'TD SOP+PROFORM'!$A$5:$AD$750,MATCH(O$2,'TD SOP+PROFORM'!$B$2:$AD$2,0)+1,0),0)</f>
        <v>0</v>
      </c>
      <c r="P41" s="25">
        <f>IFERROR(VLOOKUP($A41,'TD SOP+PROFORM'!$A$5:$AD$750,MATCH(P$4,'TD SOP+PROFORM'!$B$2:$AD$2,0)+1,0),0)+IFERROR(VLOOKUP($A41,'TD SOP+PROFORM'!$A$5:$AD$750,MATCH(P$2,'TD SOP+PROFORM'!$B$2:$AD$2,0)+1,0),0)</f>
        <v>0</v>
      </c>
      <c r="Q41" s="26" t="str">
        <f t="shared" si="13"/>
        <v/>
      </c>
      <c r="R41" s="25">
        <f>IFERROR(VLOOKUP($A41,'TD SOP+PROFORM'!$A$5:$AD$750,MATCH(R$4,'TD SOP+PROFORM'!$B$2:$AD$2,0)+1,0),0)+IFERROR(VLOOKUP($A41,'TD SOP+PROFORM'!$A$5:$AD$750,MATCH(R$2,'TD SOP+PROFORM'!$B$2:$AD$2,0)+1,0),0)</f>
        <v>0</v>
      </c>
      <c r="S41" s="25">
        <f>IFERROR(VLOOKUP($A41,'TD SOP+PROFORM'!$A$5:$AD$750,MATCH(S$4,'TD SOP+PROFORM'!$B$2:$AD$2,0)+1,0),0)+IFERROR(VLOOKUP($A41,'TD SOP+PROFORM'!$A$5:$AD$750,MATCH(S$2,'TD SOP+PROFORM'!$B$2:$AD$2,0)+1,0),0)</f>
        <v>0</v>
      </c>
      <c r="T41" s="26" t="str">
        <f t="shared" si="14"/>
        <v/>
      </c>
      <c r="U41" s="25">
        <f>IFERROR(VLOOKUP($A41,'TD SOP+PROFORM'!$A$5:$AD$750,MATCH(U$4,'TD SOP+PROFORM'!$B$2:$AD$2,0)+1,0),0)+IFERROR(VLOOKUP($A41,'TD SOP+PROFORM'!$A$5:$AD$750,MATCH(U$2,'TD SOP+PROFORM'!$B$2:$AD$2,0)+1,0),0)</f>
        <v>0</v>
      </c>
      <c r="V41" s="25">
        <f>IFERROR(VLOOKUP($A41,'TD SOP+PROFORM'!$A$5:$AD$750,MATCH(V$4,'TD SOP+PROFORM'!$B$2:$AD$2,0)+1,0),0)+IFERROR(VLOOKUP($A41,'TD SOP+PROFORM'!$A$5:$AD$750,MATCH(V$2,'TD SOP+PROFORM'!$B$2:$AD$2,0)+1,0),0)</f>
        <v>0</v>
      </c>
      <c r="W41" s="26" t="str">
        <f t="shared" si="15"/>
        <v/>
      </c>
      <c r="X41" s="25">
        <f>IFERROR(VLOOKUP($A41,'TD SOP+PROFORM'!$A$5:$AD$750,MATCH(X$4,'TD SOP+PROFORM'!$B$2:$AD$2,0)+1,0),0)+IFERROR(VLOOKUP($A41,'TD SOP+PROFORM'!$A$5:$AD$750,MATCH(X$2,'TD SOP+PROFORM'!$B$2:$AD$2,0)+1,0),0)</f>
        <v>0</v>
      </c>
      <c r="Y41" s="25">
        <f>IFERROR(VLOOKUP($A41,'TD SOP+PROFORM'!$A$5:$AD$750,MATCH(Y$4,'TD SOP+PROFORM'!$B$2:$AD$2,0)+1,0),0)+IFERROR(VLOOKUP($A41,'TD SOP+PROFORM'!$A$5:$AD$750,MATCH(Y$2,'TD SOP+PROFORM'!$B$2:$AD$2,0)+1,0),0)</f>
        <v>0</v>
      </c>
      <c r="Z41" s="26" t="str">
        <f t="shared" si="16"/>
        <v/>
      </c>
      <c r="AA41" s="25">
        <f>IFERROR(VLOOKUP($A41,'TD SOP+PROFORM'!$A$5:$AD$750,MATCH(AA$4,'TD SOP+PROFORM'!$B$2:$AD$2,0)+1,0),0)+IFERROR(VLOOKUP($A41,'TD SOP+PROFORM'!$A$5:$AD$750,MATCH(AA$2,'TD SOP+PROFORM'!$B$2:$AD$2,0)+1,0),0)</f>
        <v>0</v>
      </c>
      <c r="AB41" s="25">
        <f>IFERROR(VLOOKUP($A41,'TD SOP+PROFORM'!$A$5:$AD$750,MATCH(AB$4,'TD SOP+PROFORM'!$B$2:$AD$2,0)+1,0),0)+IFERROR(VLOOKUP($A41,'TD SOP+PROFORM'!$A$5:$AD$750,MATCH(AB$2,'TD SOP+PROFORM'!$B$2:$AD$2,0)+1,0),0)</f>
        <v>0</v>
      </c>
      <c r="AC41" s="26" t="str">
        <f t="shared" si="17"/>
        <v/>
      </c>
      <c r="AD41" s="25">
        <f>IFERROR(VLOOKUP($A41,'TD SOP+PROFORM'!$A$5:$AD$750,MATCH(AD$4,'TD SOP+PROFORM'!$B$2:$AD$2,0)+1,0),0)+IFERROR(VLOOKUP($A41,'TD SOP+PROFORM'!$A$5:$AD$750,MATCH(AD$2,'TD SOP+PROFORM'!$B$2:$AD$2,0)+1,0),0)</f>
        <v>0</v>
      </c>
      <c r="AE41" s="25">
        <f>IFERROR(VLOOKUP($A41,'TD SOP+PROFORM'!$A$5:$AD$750,MATCH(AE$4,'TD SOP+PROFORM'!$B$2:$AD$2,0)+1,0),0)+IFERROR(VLOOKUP($A41,'TD SOP+PROFORM'!$A$5:$AD$750,MATCH(AE$2,'TD SOP+PROFORM'!$B$2:$AD$2,0)+1,0),0)</f>
        <v>0</v>
      </c>
      <c r="AF41" s="26" t="str">
        <f t="shared" si="18"/>
        <v/>
      </c>
      <c r="AG41" s="25">
        <f>IFERROR(VLOOKUP($A41,'TD SOP+PROFORM'!$A$5:$AD$750,MATCH(AG$4,'TD SOP+PROFORM'!$B$2:$AD$2,0)+1,0),0)+IFERROR(VLOOKUP($A41,'TD SOP+PROFORM'!$A$5:$AD$750,MATCH(AG$2,'TD SOP+PROFORM'!$B$2:$AD$2,0)+1,0),0)</f>
        <v>0</v>
      </c>
      <c r="AH41" s="25">
        <f>IFERROR(VLOOKUP($A41,'TD SOP+PROFORM'!$A$5:$AD$750,MATCH(AH$4,'TD SOP+PROFORM'!$B$2:$AD$2,0)+1,0),0)+IFERROR(VLOOKUP($A41,'TD SOP+PROFORM'!$A$5:$AD$750,MATCH(AH$2,'TD SOP+PROFORM'!$B$2:$AD$2,0)+1,0),0)</f>
        <v>0</v>
      </c>
      <c r="AI41" s="26" t="str">
        <f t="shared" si="19"/>
        <v/>
      </c>
      <c r="AJ41" s="25">
        <f>IFERROR(VLOOKUP($A41,'TD SOP+PROFORM'!$A$5:$AD$750,MATCH(AJ$4,'TD SOP+PROFORM'!$B$2:$AD$2,0)+1,0),0)+IFERROR(VLOOKUP($A41,'TD SOP+PROFORM'!$A$5:$AD$750,MATCH(AJ$2,'TD SOP+PROFORM'!$B$2:$AD$2,0)+1,0),0)</f>
        <v>0</v>
      </c>
      <c r="AK41" s="25">
        <f>IFERROR(VLOOKUP($A41,'TD SOP+PROFORM'!$A$5:$AD$750,MATCH(AK$4,'TD SOP+PROFORM'!$B$2:$AD$2,0)+1,0),0)+IFERROR(VLOOKUP($A41,'TD SOP+PROFORM'!$A$5:$AD$750,MATCH(AK$2,'TD SOP+PROFORM'!$B$2:$AD$2,0)+1,0),0)</f>
        <v>0</v>
      </c>
      <c r="AL41" s="26" t="str">
        <f t="shared" si="20"/>
        <v/>
      </c>
      <c r="AM41" s="25">
        <f t="shared" si="22"/>
        <v>0</v>
      </c>
      <c r="AN41" s="25">
        <f t="shared" si="22"/>
        <v>0</v>
      </c>
      <c r="AO41" s="26" t="str">
        <f t="shared" si="21"/>
        <v/>
      </c>
    </row>
    <row r="42" spans="1:41" x14ac:dyDescent="0.35">
      <c r="A42" s="24" t="str">
        <f>IF(AND('TD SOP+PROFORM'!A39&lt;&gt;"",'TD SOP+PROFORM'!A39&lt;&gt;"TOTAL"),'TD SOP+PROFORM'!A39,0)</f>
        <v>PUMP HOUSE SURF SHOP</v>
      </c>
      <c r="C42" s="25">
        <f>IFERROR(VLOOKUP($A42,'TD SOP+PROFORM'!$A$5:$AD$750,MATCH(C$4,'TD SOP+PROFORM'!$B$2:$AT$2,0)+1,0),"")</f>
        <v>0</v>
      </c>
      <c r="D42" s="25" t="str">
        <f>IFERROR(VLOOKUP($A42,'TD SOP+PROFORM'!$A$5:$AD$750,MATCH(D$4,'TD SOP+PROFORM'!$B$2:$AT$2,0)+1,0),"")</f>
        <v/>
      </c>
      <c r="E42" s="26" t="str">
        <f t="shared" si="9"/>
        <v/>
      </c>
      <c r="F42" s="25">
        <f>IFERROR(VLOOKUP($A42,'TD SOP+PROFORM'!$A$5:$AD$750,MATCH(F$4,'TD SOP+PROFORM'!$B$2:$AT$2,0)+1,0),"")</f>
        <v>0</v>
      </c>
      <c r="G42" s="25" t="str">
        <f>IFERROR(VLOOKUP($A42,'TD SOP+PROFORM'!$A$5:$AD$750,MATCH(G$4,'TD SOP+PROFORM'!$B$2:$AT$2,0)+1,0),"")</f>
        <v/>
      </c>
      <c r="H42" s="26" t="str">
        <f t="shared" si="10"/>
        <v/>
      </c>
      <c r="I42" s="25">
        <f>IFERROR(VLOOKUP($A42,'TD SOP+PROFORM'!$A$5:$AD$750,MATCH(I$4,'TD SOP+PROFORM'!$B$2:$AT$2,0)+1,0),"")</f>
        <v>0</v>
      </c>
      <c r="J42" s="25" t="str">
        <f>IFERROR(VLOOKUP($A42,'TD SOP+PROFORM'!$A$5:$AD$750,MATCH(J$4,'TD SOP+PROFORM'!$B$2:$AT$2,0)+1,0),"")</f>
        <v/>
      </c>
      <c r="K42" s="26" t="str">
        <f t="shared" si="11"/>
        <v/>
      </c>
      <c r="L42" s="25" t="str">
        <f>IFERROR(VLOOKUP($A42,'TD SOP+PROFORM'!$A$5:$AD$750,MATCH(L$4,'TD SOP+PROFORM'!$B$2:$AT$2,0)+1,0),"")</f>
        <v/>
      </c>
      <c r="M42" s="25" t="str">
        <f>IFERROR(VLOOKUP($A42,'TD SOP+PROFORM'!$A$5:$AD$750,MATCH(M$4,'TD SOP+PROFORM'!$B$2:$AT$2,0)+1,0),"")</f>
        <v/>
      </c>
      <c r="N42" s="26" t="str">
        <f t="shared" si="12"/>
        <v/>
      </c>
      <c r="O42" s="25">
        <f>IFERROR(VLOOKUP($A42,'TD SOP+PROFORM'!$A$5:$AD$750,MATCH(O$4,'TD SOP+PROFORM'!$B$2:$AD$2,0)+1,0),0)+IFERROR(VLOOKUP($A42,'TD SOP+PROFORM'!$A$5:$AD$750,MATCH(O$2,'TD SOP+PROFORM'!$B$2:$AD$2,0)+1,0),0)</f>
        <v>0</v>
      </c>
      <c r="P42" s="25">
        <f>IFERROR(VLOOKUP($A42,'TD SOP+PROFORM'!$A$5:$AD$750,MATCH(P$4,'TD SOP+PROFORM'!$B$2:$AD$2,0)+1,0),0)+IFERROR(VLOOKUP($A42,'TD SOP+PROFORM'!$A$5:$AD$750,MATCH(P$2,'TD SOP+PROFORM'!$B$2:$AD$2,0)+1,0),0)</f>
        <v>0</v>
      </c>
      <c r="Q42" s="26" t="str">
        <f t="shared" si="13"/>
        <v/>
      </c>
      <c r="R42" s="25">
        <f>IFERROR(VLOOKUP($A42,'TD SOP+PROFORM'!$A$5:$AD$750,MATCH(R$4,'TD SOP+PROFORM'!$B$2:$AD$2,0)+1,0),0)+IFERROR(VLOOKUP($A42,'TD SOP+PROFORM'!$A$5:$AD$750,MATCH(R$2,'TD SOP+PROFORM'!$B$2:$AD$2,0)+1,0),0)</f>
        <v>0</v>
      </c>
      <c r="S42" s="25">
        <f>IFERROR(VLOOKUP($A42,'TD SOP+PROFORM'!$A$5:$AD$750,MATCH(S$4,'TD SOP+PROFORM'!$B$2:$AD$2,0)+1,0),0)+IFERROR(VLOOKUP($A42,'TD SOP+PROFORM'!$A$5:$AD$750,MATCH(S$2,'TD SOP+PROFORM'!$B$2:$AD$2,0)+1,0),0)</f>
        <v>0</v>
      </c>
      <c r="T42" s="26" t="str">
        <f t="shared" si="14"/>
        <v/>
      </c>
      <c r="U42" s="25">
        <f>IFERROR(VLOOKUP($A42,'TD SOP+PROFORM'!$A$5:$AD$750,MATCH(U$4,'TD SOP+PROFORM'!$B$2:$AD$2,0)+1,0),0)+IFERROR(VLOOKUP($A42,'TD SOP+PROFORM'!$A$5:$AD$750,MATCH(U$2,'TD SOP+PROFORM'!$B$2:$AD$2,0)+1,0),0)</f>
        <v>0</v>
      </c>
      <c r="V42" s="25">
        <f>IFERROR(VLOOKUP($A42,'TD SOP+PROFORM'!$A$5:$AD$750,MATCH(V$4,'TD SOP+PROFORM'!$B$2:$AD$2,0)+1,0),0)+IFERROR(VLOOKUP($A42,'TD SOP+PROFORM'!$A$5:$AD$750,MATCH(V$2,'TD SOP+PROFORM'!$B$2:$AD$2,0)+1,0),0)</f>
        <v>0</v>
      </c>
      <c r="W42" s="26" t="str">
        <f t="shared" si="15"/>
        <v/>
      </c>
      <c r="X42" s="25">
        <f>IFERROR(VLOOKUP($A42,'TD SOP+PROFORM'!$A$5:$AD$750,MATCH(X$4,'TD SOP+PROFORM'!$B$2:$AD$2,0)+1,0),0)+IFERROR(VLOOKUP($A42,'TD SOP+PROFORM'!$A$5:$AD$750,MATCH(X$2,'TD SOP+PROFORM'!$B$2:$AD$2,0)+1,0),0)</f>
        <v>0</v>
      </c>
      <c r="Y42" s="25">
        <f>IFERROR(VLOOKUP($A42,'TD SOP+PROFORM'!$A$5:$AD$750,MATCH(Y$4,'TD SOP+PROFORM'!$B$2:$AD$2,0)+1,0),0)+IFERROR(VLOOKUP($A42,'TD SOP+PROFORM'!$A$5:$AD$750,MATCH(Y$2,'TD SOP+PROFORM'!$B$2:$AD$2,0)+1,0),0)</f>
        <v>0</v>
      </c>
      <c r="Z42" s="26" t="str">
        <f t="shared" si="16"/>
        <v/>
      </c>
      <c r="AA42" s="25">
        <f>IFERROR(VLOOKUP($A42,'TD SOP+PROFORM'!$A$5:$AD$750,MATCH(AA$4,'TD SOP+PROFORM'!$B$2:$AD$2,0)+1,0),0)+IFERROR(VLOOKUP($A42,'TD SOP+PROFORM'!$A$5:$AD$750,MATCH(AA$2,'TD SOP+PROFORM'!$B$2:$AD$2,0)+1,0),0)</f>
        <v>0</v>
      </c>
      <c r="AB42" s="25">
        <f>IFERROR(VLOOKUP($A42,'TD SOP+PROFORM'!$A$5:$AD$750,MATCH(AB$4,'TD SOP+PROFORM'!$B$2:$AD$2,0)+1,0),0)+IFERROR(VLOOKUP($A42,'TD SOP+PROFORM'!$A$5:$AD$750,MATCH(AB$2,'TD SOP+PROFORM'!$B$2:$AD$2,0)+1,0),0)</f>
        <v>0</v>
      </c>
      <c r="AC42" s="26" t="str">
        <f t="shared" si="17"/>
        <v/>
      </c>
      <c r="AD42" s="25">
        <f>IFERROR(VLOOKUP($A42,'TD SOP+PROFORM'!$A$5:$AD$750,MATCH(AD$4,'TD SOP+PROFORM'!$B$2:$AD$2,0)+1,0),0)+IFERROR(VLOOKUP($A42,'TD SOP+PROFORM'!$A$5:$AD$750,MATCH(AD$2,'TD SOP+PROFORM'!$B$2:$AD$2,0)+1,0),0)</f>
        <v>0</v>
      </c>
      <c r="AE42" s="25">
        <f>IFERROR(VLOOKUP($A42,'TD SOP+PROFORM'!$A$5:$AD$750,MATCH(AE$4,'TD SOP+PROFORM'!$B$2:$AD$2,0)+1,0),0)+IFERROR(VLOOKUP($A42,'TD SOP+PROFORM'!$A$5:$AD$750,MATCH(AE$2,'TD SOP+PROFORM'!$B$2:$AD$2,0)+1,0),0)</f>
        <v>0</v>
      </c>
      <c r="AF42" s="26" t="str">
        <f t="shared" si="18"/>
        <v/>
      </c>
      <c r="AG42" s="25">
        <f>IFERROR(VLOOKUP($A42,'TD SOP+PROFORM'!$A$5:$AD$750,MATCH(AG$4,'TD SOP+PROFORM'!$B$2:$AD$2,0)+1,0),0)+IFERROR(VLOOKUP($A42,'TD SOP+PROFORM'!$A$5:$AD$750,MATCH(AG$2,'TD SOP+PROFORM'!$B$2:$AD$2,0)+1,0),0)</f>
        <v>0</v>
      </c>
      <c r="AH42" s="25">
        <f>IFERROR(VLOOKUP($A42,'TD SOP+PROFORM'!$A$5:$AD$750,MATCH(AH$4,'TD SOP+PROFORM'!$B$2:$AD$2,0)+1,0),0)+IFERROR(VLOOKUP($A42,'TD SOP+PROFORM'!$A$5:$AD$750,MATCH(AH$2,'TD SOP+PROFORM'!$B$2:$AD$2,0)+1,0),0)</f>
        <v>0</v>
      </c>
      <c r="AI42" s="26" t="str">
        <f t="shared" si="19"/>
        <v/>
      </c>
      <c r="AJ42" s="25">
        <f>IFERROR(VLOOKUP($A42,'TD SOP+PROFORM'!$A$5:$AD$750,MATCH(AJ$4,'TD SOP+PROFORM'!$B$2:$AD$2,0)+1,0),0)+IFERROR(VLOOKUP($A42,'TD SOP+PROFORM'!$A$5:$AD$750,MATCH(AJ$2,'TD SOP+PROFORM'!$B$2:$AD$2,0)+1,0),0)</f>
        <v>0</v>
      </c>
      <c r="AK42" s="25">
        <f>IFERROR(VLOOKUP($A42,'TD SOP+PROFORM'!$A$5:$AD$750,MATCH(AK$4,'TD SOP+PROFORM'!$B$2:$AD$2,0)+1,0),0)+IFERROR(VLOOKUP($A42,'TD SOP+PROFORM'!$A$5:$AD$750,MATCH(AK$2,'TD SOP+PROFORM'!$B$2:$AD$2,0)+1,0),0)</f>
        <v>0</v>
      </c>
      <c r="AL42" s="26" t="str">
        <f t="shared" si="20"/>
        <v/>
      </c>
      <c r="AM42" s="25">
        <f t="shared" si="22"/>
        <v>0</v>
      </c>
      <c r="AN42" s="25">
        <f t="shared" si="22"/>
        <v>0</v>
      </c>
      <c r="AO42" s="26" t="str">
        <f t="shared" si="21"/>
        <v/>
      </c>
    </row>
    <row r="43" spans="1:41" x14ac:dyDescent="0.35">
      <c r="A43" s="24" t="str">
        <f>IF(AND('TD SOP+PROFORM'!A40&lt;&gt;"",'TD SOP+PROFORM'!A40&lt;&gt;"TOTAL"),'TD SOP+PROFORM'!A40,0)</f>
        <v>SUR LA PLAGE</v>
      </c>
      <c r="C43" s="25">
        <f>IFERROR(VLOOKUP($A43,'TD SOP+PROFORM'!$A$5:$AD$750,MATCH(C$4,'TD SOP+PROFORM'!$B$2:$AT$2,0)+1,0),"")</f>
        <v>0</v>
      </c>
      <c r="D43" s="25" t="str">
        <f>IFERROR(VLOOKUP($A43,'TD SOP+PROFORM'!$A$5:$AD$750,MATCH(D$4,'TD SOP+PROFORM'!$B$2:$AT$2,0)+1,0),"")</f>
        <v/>
      </c>
      <c r="E43" s="26" t="str">
        <f t="shared" si="9"/>
        <v/>
      </c>
      <c r="F43" s="25">
        <f>IFERROR(VLOOKUP($A43,'TD SOP+PROFORM'!$A$5:$AD$750,MATCH(F$4,'TD SOP+PROFORM'!$B$2:$AT$2,0)+1,0),"")</f>
        <v>0</v>
      </c>
      <c r="G43" s="25" t="str">
        <f>IFERROR(VLOOKUP($A43,'TD SOP+PROFORM'!$A$5:$AD$750,MATCH(G$4,'TD SOP+PROFORM'!$B$2:$AT$2,0)+1,0),"")</f>
        <v/>
      </c>
      <c r="H43" s="26" t="str">
        <f t="shared" si="10"/>
        <v/>
      </c>
      <c r="I43" s="25">
        <f>IFERROR(VLOOKUP($A43,'TD SOP+PROFORM'!$A$5:$AD$750,MATCH(I$4,'TD SOP+PROFORM'!$B$2:$AT$2,0)+1,0),"")</f>
        <v>0</v>
      </c>
      <c r="J43" s="25" t="str">
        <f>IFERROR(VLOOKUP($A43,'TD SOP+PROFORM'!$A$5:$AD$750,MATCH(J$4,'TD SOP+PROFORM'!$B$2:$AT$2,0)+1,0),"")</f>
        <v/>
      </c>
      <c r="K43" s="26" t="str">
        <f t="shared" si="11"/>
        <v/>
      </c>
      <c r="L43" s="25" t="str">
        <f>IFERROR(VLOOKUP($A43,'TD SOP+PROFORM'!$A$5:$AD$750,MATCH(L$4,'TD SOP+PROFORM'!$B$2:$AT$2,0)+1,0),"")</f>
        <v/>
      </c>
      <c r="M43" s="25" t="str">
        <f>IFERROR(VLOOKUP($A43,'TD SOP+PROFORM'!$A$5:$AD$750,MATCH(M$4,'TD SOP+PROFORM'!$B$2:$AT$2,0)+1,0),"")</f>
        <v/>
      </c>
      <c r="N43" s="26" t="str">
        <f t="shared" si="12"/>
        <v/>
      </c>
      <c r="O43" s="25">
        <f>IFERROR(VLOOKUP($A43,'TD SOP+PROFORM'!$A$5:$AD$750,MATCH(O$4,'TD SOP+PROFORM'!$B$2:$AD$2,0)+1,0),0)+IFERROR(VLOOKUP($A43,'TD SOP+PROFORM'!$A$5:$AD$750,MATCH(O$2,'TD SOP+PROFORM'!$B$2:$AD$2,0)+1,0),0)</f>
        <v>0</v>
      </c>
      <c r="P43" s="25">
        <f>IFERROR(VLOOKUP($A43,'TD SOP+PROFORM'!$A$5:$AD$750,MATCH(P$4,'TD SOP+PROFORM'!$B$2:$AD$2,0)+1,0),0)+IFERROR(VLOOKUP($A43,'TD SOP+PROFORM'!$A$5:$AD$750,MATCH(P$2,'TD SOP+PROFORM'!$B$2:$AD$2,0)+1,0),0)</f>
        <v>0</v>
      </c>
      <c r="Q43" s="26" t="str">
        <f t="shared" si="13"/>
        <v/>
      </c>
      <c r="R43" s="25">
        <f>IFERROR(VLOOKUP($A43,'TD SOP+PROFORM'!$A$5:$AD$750,MATCH(R$4,'TD SOP+PROFORM'!$B$2:$AD$2,0)+1,0),0)+IFERROR(VLOOKUP($A43,'TD SOP+PROFORM'!$A$5:$AD$750,MATCH(R$2,'TD SOP+PROFORM'!$B$2:$AD$2,0)+1,0),0)</f>
        <v>0</v>
      </c>
      <c r="S43" s="25">
        <f>IFERROR(VLOOKUP($A43,'TD SOP+PROFORM'!$A$5:$AD$750,MATCH(S$4,'TD SOP+PROFORM'!$B$2:$AD$2,0)+1,0),0)+IFERROR(VLOOKUP($A43,'TD SOP+PROFORM'!$A$5:$AD$750,MATCH(S$2,'TD SOP+PROFORM'!$B$2:$AD$2,0)+1,0),0)</f>
        <v>0</v>
      </c>
      <c r="T43" s="26" t="str">
        <f t="shared" si="14"/>
        <v/>
      </c>
      <c r="U43" s="25">
        <f>IFERROR(VLOOKUP($A43,'TD SOP+PROFORM'!$A$5:$AD$750,MATCH(U$4,'TD SOP+PROFORM'!$B$2:$AD$2,0)+1,0),0)+IFERROR(VLOOKUP($A43,'TD SOP+PROFORM'!$A$5:$AD$750,MATCH(U$2,'TD SOP+PROFORM'!$B$2:$AD$2,0)+1,0),0)</f>
        <v>0</v>
      </c>
      <c r="V43" s="25">
        <f>IFERROR(VLOOKUP($A43,'TD SOP+PROFORM'!$A$5:$AD$750,MATCH(V$4,'TD SOP+PROFORM'!$B$2:$AD$2,0)+1,0),0)+IFERROR(VLOOKUP($A43,'TD SOP+PROFORM'!$A$5:$AD$750,MATCH(V$2,'TD SOP+PROFORM'!$B$2:$AD$2,0)+1,0),0)</f>
        <v>0</v>
      </c>
      <c r="W43" s="26" t="str">
        <f t="shared" si="15"/>
        <v/>
      </c>
      <c r="X43" s="25">
        <f>IFERROR(VLOOKUP($A43,'TD SOP+PROFORM'!$A$5:$AD$750,MATCH(X$4,'TD SOP+PROFORM'!$B$2:$AD$2,0)+1,0),0)+IFERROR(VLOOKUP($A43,'TD SOP+PROFORM'!$A$5:$AD$750,MATCH(X$2,'TD SOP+PROFORM'!$B$2:$AD$2,0)+1,0),0)</f>
        <v>0</v>
      </c>
      <c r="Y43" s="25">
        <f>IFERROR(VLOOKUP($A43,'TD SOP+PROFORM'!$A$5:$AD$750,MATCH(Y$4,'TD SOP+PROFORM'!$B$2:$AD$2,0)+1,0),0)+IFERROR(VLOOKUP($A43,'TD SOP+PROFORM'!$A$5:$AD$750,MATCH(Y$2,'TD SOP+PROFORM'!$B$2:$AD$2,0)+1,0),0)</f>
        <v>0</v>
      </c>
      <c r="Z43" s="26" t="str">
        <f t="shared" si="16"/>
        <v/>
      </c>
      <c r="AA43" s="25">
        <f>IFERROR(VLOOKUP($A43,'TD SOP+PROFORM'!$A$5:$AD$750,MATCH(AA$4,'TD SOP+PROFORM'!$B$2:$AD$2,0)+1,0),0)+IFERROR(VLOOKUP($A43,'TD SOP+PROFORM'!$A$5:$AD$750,MATCH(AA$2,'TD SOP+PROFORM'!$B$2:$AD$2,0)+1,0),0)</f>
        <v>0</v>
      </c>
      <c r="AB43" s="25">
        <f>IFERROR(VLOOKUP($A43,'TD SOP+PROFORM'!$A$5:$AD$750,MATCH(AB$4,'TD SOP+PROFORM'!$B$2:$AD$2,0)+1,0),0)+IFERROR(VLOOKUP($A43,'TD SOP+PROFORM'!$A$5:$AD$750,MATCH(AB$2,'TD SOP+PROFORM'!$B$2:$AD$2,0)+1,0),0)</f>
        <v>0</v>
      </c>
      <c r="AC43" s="26" t="str">
        <f t="shared" si="17"/>
        <v/>
      </c>
      <c r="AD43" s="25">
        <f>IFERROR(VLOOKUP($A43,'TD SOP+PROFORM'!$A$5:$AD$750,MATCH(AD$4,'TD SOP+PROFORM'!$B$2:$AD$2,0)+1,0),0)+IFERROR(VLOOKUP($A43,'TD SOP+PROFORM'!$A$5:$AD$750,MATCH(AD$2,'TD SOP+PROFORM'!$B$2:$AD$2,0)+1,0),0)</f>
        <v>0</v>
      </c>
      <c r="AE43" s="25">
        <f>IFERROR(VLOOKUP($A43,'TD SOP+PROFORM'!$A$5:$AD$750,MATCH(AE$4,'TD SOP+PROFORM'!$B$2:$AD$2,0)+1,0),0)+IFERROR(VLOOKUP($A43,'TD SOP+PROFORM'!$A$5:$AD$750,MATCH(AE$2,'TD SOP+PROFORM'!$B$2:$AD$2,0)+1,0),0)</f>
        <v>0</v>
      </c>
      <c r="AF43" s="26" t="str">
        <f t="shared" si="18"/>
        <v/>
      </c>
      <c r="AG43" s="25">
        <f>IFERROR(VLOOKUP($A43,'TD SOP+PROFORM'!$A$5:$AD$750,MATCH(AG$4,'TD SOP+PROFORM'!$B$2:$AD$2,0)+1,0),0)+IFERROR(VLOOKUP($A43,'TD SOP+PROFORM'!$A$5:$AD$750,MATCH(AG$2,'TD SOP+PROFORM'!$B$2:$AD$2,0)+1,0),0)</f>
        <v>0</v>
      </c>
      <c r="AH43" s="25">
        <f>IFERROR(VLOOKUP($A43,'TD SOP+PROFORM'!$A$5:$AD$750,MATCH(AH$4,'TD SOP+PROFORM'!$B$2:$AD$2,0)+1,0),0)+IFERROR(VLOOKUP($A43,'TD SOP+PROFORM'!$A$5:$AD$750,MATCH(AH$2,'TD SOP+PROFORM'!$B$2:$AD$2,0)+1,0),0)</f>
        <v>0</v>
      </c>
      <c r="AI43" s="26" t="str">
        <f t="shared" si="19"/>
        <v/>
      </c>
      <c r="AJ43" s="25">
        <f>IFERROR(VLOOKUP($A43,'TD SOP+PROFORM'!$A$5:$AD$750,MATCH(AJ$4,'TD SOP+PROFORM'!$B$2:$AD$2,0)+1,0),0)+IFERROR(VLOOKUP($A43,'TD SOP+PROFORM'!$A$5:$AD$750,MATCH(AJ$2,'TD SOP+PROFORM'!$B$2:$AD$2,0)+1,0),0)</f>
        <v>0</v>
      </c>
      <c r="AK43" s="25">
        <f>IFERROR(VLOOKUP($A43,'TD SOP+PROFORM'!$A$5:$AD$750,MATCH(AK$4,'TD SOP+PROFORM'!$B$2:$AD$2,0)+1,0),0)+IFERROR(VLOOKUP($A43,'TD SOP+PROFORM'!$A$5:$AD$750,MATCH(AK$2,'TD SOP+PROFORM'!$B$2:$AD$2,0)+1,0),0)</f>
        <v>0</v>
      </c>
      <c r="AL43" s="26" t="str">
        <f t="shared" si="20"/>
        <v/>
      </c>
      <c r="AM43" s="25">
        <f t="shared" si="22"/>
        <v>0</v>
      </c>
      <c r="AN43" s="25">
        <f t="shared" si="22"/>
        <v>0</v>
      </c>
      <c r="AO43" s="26" t="str">
        <f t="shared" si="21"/>
        <v/>
      </c>
    </row>
    <row r="44" spans="1:41" x14ac:dyDescent="0.35">
      <c r="A44" s="24" t="str">
        <f>IF(AND('TD SOP+PROFORM'!A41&lt;&gt;"",'TD SOP+PROFORM'!A41&lt;&gt;"TOTAL"),'TD SOP+PROFORM'!A41,0)</f>
        <v>C.O.T. INC.</v>
      </c>
      <c r="C44" s="25">
        <f>IFERROR(VLOOKUP($A44,'TD SOP+PROFORM'!$A$5:$AD$750,MATCH(C$4,'TD SOP+PROFORM'!$B$2:$AT$2,0)+1,0),"")</f>
        <v>0</v>
      </c>
      <c r="D44" s="25" t="str">
        <f>IFERROR(VLOOKUP($A44,'TD SOP+PROFORM'!$A$5:$AD$750,MATCH(D$4,'TD SOP+PROFORM'!$B$2:$AT$2,0)+1,0),"")</f>
        <v/>
      </c>
      <c r="E44" s="26" t="str">
        <f t="shared" si="9"/>
        <v/>
      </c>
      <c r="F44" s="25">
        <f>IFERROR(VLOOKUP($A44,'TD SOP+PROFORM'!$A$5:$AD$750,MATCH(F$4,'TD SOP+PROFORM'!$B$2:$AT$2,0)+1,0),"")</f>
        <v>0</v>
      </c>
      <c r="G44" s="25" t="str">
        <f>IFERROR(VLOOKUP($A44,'TD SOP+PROFORM'!$A$5:$AD$750,MATCH(G$4,'TD SOP+PROFORM'!$B$2:$AT$2,0)+1,0),"")</f>
        <v/>
      </c>
      <c r="H44" s="26" t="str">
        <f t="shared" si="10"/>
        <v/>
      </c>
      <c r="I44" s="25">
        <f>IFERROR(VLOOKUP($A44,'TD SOP+PROFORM'!$A$5:$AD$750,MATCH(I$4,'TD SOP+PROFORM'!$B$2:$AT$2,0)+1,0),"")</f>
        <v>0</v>
      </c>
      <c r="J44" s="25" t="str">
        <f>IFERROR(VLOOKUP($A44,'TD SOP+PROFORM'!$A$5:$AD$750,MATCH(J$4,'TD SOP+PROFORM'!$B$2:$AT$2,0)+1,0),"")</f>
        <v/>
      </c>
      <c r="K44" s="26" t="str">
        <f t="shared" si="11"/>
        <v/>
      </c>
      <c r="L44" s="25" t="str">
        <f>IFERROR(VLOOKUP($A44,'TD SOP+PROFORM'!$A$5:$AD$750,MATCH(L$4,'TD SOP+PROFORM'!$B$2:$AT$2,0)+1,0),"")</f>
        <v/>
      </c>
      <c r="M44" s="25" t="str">
        <f>IFERROR(VLOOKUP($A44,'TD SOP+PROFORM'!$A$5:$AD$750,MATCH(M$4,'TD SOP+PROFORM'!$B$2:$AT$2,0)+1,0),"")</f>
        <v/>
      </c>
      <c r="N44" s="26" t="str">
        <f t="shared" si="12"/>
        <v/>
      </c>
      <c r="O44" s="25">
        <f>IFERROR(VLOOKUP($A44,'TD SOP+PROFORM'!$A$5:$AD$750,MATCH(O$4,'TD SOP+PROFORM'!$B$2:$AD$2,0)+1,0),0)+IFERROR(VLOOKUP($A44,'TD SOP+PROFORM'!$A$5:$AD$750,MATCH(O$2,'TD SOP+PROFORM'!$B$2:$AD$2,0)+1,0),0)</f>
        <v>0</v>
      </c>
      <c r="P44" s="25">
        <f>IFERROR(VLOOKUP($A44,'TD SOP+PROFORM'!$A$5:$AD$750,MATCH(P$4,'TD SOP+PROFORM'!$B$2:$AD$2,0)+1,0),0)+IFERROR(VLOOKUP($A44,'TD SOP+PROFORM'!$A$5:$AD$750,MATCH(P$2,'TD SOP+PROFORM'!$B$2:$AD$2,0)+1,0),0)</f>
        <v>0</v>
      </c>
      <c r="Q44" s="26" t="str">
        <f t="shared" si="13"/>
        <v/>
      </c>
      <c r="R44" s="25">
        <f>IFERROR(VLOOKUP($A44,'TD SOP+PROFORM'!$A$5:$AD$750,MATCH(R$4,'TD SOP+PROFORM'!$B$2:$AD$2,0)+1,0),0)+IFERROR(VLOOKUP($A44,'TD SOP+PROFORM'!$A$5:$AD$750,MATCH(R$2,'TD SOP+PROFORM'!$B$2:$AD$2,0)+1,0),0)</f>
        <v>0</v>
      </c>
      <c r="S44" s="25">
        <f>IFERROR(VLOOKUP($A44,'TD SOP+PROFORM'!$A$5:$AD$750,MATCH(S$4,'TD SOP+PROFORM'!$B$2:$AD$2,0)+1,0),0)+IFERROR(VLOOKUP($A44,'TD SOP+PROFORM'!$A$5:$AD$750,MATCH(S$2,'TD SOP+PROFORM'!$B$2:$AD$2,0)+1,0),0)</f>
        <v>0</v>
      </c>
      <c r="T44" s="26" t="str">
        <f t="shared" si="14"/>
        <v/>
      </c>
      <c r="U44" s="25">
        <f>IFERROR(VLOOKUP($A44,'TD SOP+PROFORM'!$A$5:$AD$750,MATCH(U$4,'TD SOP+PROFORM'!$B$2:$AD$2,0)+1,0),0)+IFERROR(VLOOKUP($A44,'TD SOP+PROFORM'!$A$5:$AD$750,MATCH(U$2,'TD SOP+PROFORM'!$B$2:$AD$2,0)+1,0),0)</f>
        <v>0</v>
      </c>
      <c r="V44" s="25">
        <f>IFERROR(VLOOKUP($A44,'TD SOP+PROFORM'!$A$5:$AD$750,MATCH(V$4,'TD SOP+PROFORM'!$B$2:$AD$2,0)+1,0),0)+IFERROR(VLOOKUP($A44,'TD SOP+PROFORM'!$A$5:$AD$750,MATCH(V$2,'TD SOP+PROFORM'!$B$2:$AD$2,0)+1,0),0)</f>
        <v>0</v>
      </c>
      <c r="W44" s="26" t="str">
        <f t="shared" si="15"/>
        <v/>
      </c>
      <c r="X44" s="25">
        <f>IFERROR(VLOOKUP($A44,'TD SOP+PROFORM'!$A$5:$AD$750,MATCH(X$4,'TD SOP+PROFORM'!$B$2:$AD$2,0)+1,0),0)+IFERROR(VLOOKUP($A44,'TD SOP+PROFORM'!$A$5:$AD$750,MATCH(X$2,'TD SOP+PROFORM'!$B$2:$AD$2,0)+1,0),0)</f>
        <v>0</v>
      </c>
      <c r="Y44" s="25">
        <f>IFERROR(VLOOKUP($A44,'TD SOP+PROFORM'!$A$5:$AD$750,MATCH(Y$4,'TD SOP+PROFORM'!$B$2:$AD$2,0)+1,0),0)+IFERROR(VLOOKUP($A44,'TD SOP+PROFORM'!$A$5:$AD$750,MATCH(Y$2,'TD SOP+PROFORM'!$B$2:$AD$2,0)+1,0),0)</f>
        <v>0</v>
      </c>
      <c r="Z44" s="26" t="str">
        <f t="shared" si="16"/>
        <v/>
      </c>
      <c r="AA44" s="25">
        <f>IFERROR(VLOOKUP($A44,'TD SOP+PROFORM'!$A$5:$AD$750,MATCH(AA$4,'TD SOP+PROFORM'!$B$2:$AD$2,0)+1,0),0)+IFERROR(VLOOKUP($A44,'TD SOP+PROFORM'!$A$5:$AD$750,MATCH(AA$2,'TD SOP+PROFORM'!$B$2:$AD$2,0)+1,0),0)</f>
        <v>0</v>
      </c>
      <c r="AB44" s="25">
        <f>IFERROR(VLOOKUP($A44,'TD SOP+PROFORM'!$A$5:$AD$750,MATCH(AB$4,'TD SOP+PROFORM'!$B$2:$AD$2,0)+1,0),0)+IFERROR(VLOOKUP($A44,'TD SOP+PROFORM'!$A$5:$AD$750,MATCH(AB$2,'TD SOP+PROFORM'!$B$2:$AD$2,0)+1,0),0)</f>
        <v>0</v>
      </c>
      <c r="AC44" s="26" t="str">
        <f t="shared" si="17"/>
        <v/>
      </c>
      <c r="AD44" s="25">
        <f>IFERROR(VLOOKUP($A44,'TD SOP+PROFORM'!$A$5:$AD$750,MATCH(AD$4,'TD SOP+PROFORM'!$B$2:$AD$2,0)+1,0),0)+IFERROR(VLOOKUP($A44,'TD SOP+PROFORM'!$A$5:$AD$750,MATCH(AD$2,'TD SOP+PROFORM'!$B$2:$AD$2,0)+1,0),0)</f>
        <v>0</v>
      </c>
      <c r="AE44" s="25">
        <f>IFERROR(VLOOKUP($A44,'TD SOP+PROFORM'!$A$5:$AD$750,MATCH(AE$4,'TD SOP+PROFORM'!$B$2:$AD$2,0)+1,0),0)+IFERROR(VLOOKUP($A44,'TD SOP+PROFORM'!$A$5:$AD$750,MATCH(AE$2,'TD SOP+PROFORM'!$B$2:$AD$2,0)+1,0),0)</f>
        <v>0</v>
      </c>
      <c r="AF44" s="26" t="str">
        <f t="shared" si="18"/>
        <v/>
      </c>
      <c r="AG44" s="25">
        <f>IFERROR(VLOOKUP($A44,'TD SOP+PROFORM'!$A$5:$AD$750,MATCH(AG$4,'TD SOP+PROFORM'!$B$2:$AD$2,0)+1,0),0)+IFERROR(VLOOKUP($A44,'TD SOP+PROFORM'!$A$5:$AD$750,MATCH(AG$2,'TD SOP+PROFORM'!$B$2:$AD$2,0)+1,0),0)</f>
        <v>0</v>
      </c>
      <c r="AH44" s="25">
        <f>IFERROR(VLOOKUP($A44,'TD SOP+PROFORM'!$A$5:$AD$750,MATCH(AH$4,'TD SOP+PROFORM'!$B$2:$AD$2,0)+1,0),0)+IFERROR(VLOOKUP($A44,'TD SOP+PROFORM'!$A$5:$AD$750,MATCH(AH$2,'TD SOP+PROFORM'!$B$2:$AD$2,0)+1,0),0)</f>
        <v>0</v>
      </c>
      <c r="AI44" s="26" t="str">
        <f t="shared" si="19"/>
        <v/>
      </c>
      <c r="AJ44" s="25">
        <f>IFERROR(VLOOKUP($A44,'TD SOP+PROFORM'!$A$5:$AD$750,MATCH(AJ$4,'TD SOP+PROFORM'!$B$2:$AD$2,0)+1,0),0)+IFERROR(VLOOKUP($A44,'TD SOP+PROFORM'!$A$5:$AD$750,MATCH(AJ$2,'TD SOP+PROFORM'!$B$2:$AD$2,0)+1,0),0)</f>
        <v>0</v>
      </c>
      <c r="AK44" s="25">
        <f>IFERROR(VLOOKUP($A44,'TD SOP+PROFORM'!$A$5:$AD$750,MATCH(AK$4,'TD SOP+PROFORM'!$B$2:$AD$2,0)+1,0),0)+IFERROR(VLOOKUP($A44,'TD SOP+PROFORM'!$A$5:$AD$750,MATCH(AK$2,'TD SOP+PROFORM'!$B$2:$AD$2,0)+1,0),0)</f>
        <v>0</v>
      </c>
      <c r="AL44" s="26" t="str">
        <f t="shared" si="20"/>
        <v/>
      </c>
      <c r="AM44" s="25">
        <f t="shared" si="22"/>
        <v>0</v>
      </c>
      <c r="AN44" s="25">
        <f t="shared" si="22"/>
        <v>0</v>
      </c>
      <c r="AO44" s="26" t="str">
        <f t="shared" si="21"/>
        <v/>
      </c>
    </row>
    <row r="45" spans="1:41" x14ac:dyDescent="0.35">
      <c r="A45" s="24" t="str">
        <f>IF(AND('TD SOP+PROFORM'!A42&lt;&gt;"",'TD SOP+PROFORM'!A42&lt;&gt;"TOTAL"),'TD SOP+PROFORM'!A42,0)</f>
        <v>STRONG CURRENT LTD</v>
      </c>
      <c r="C45" s="25">
        <f>IFERROR(VLOOKUP($A45,'TD SOP+PROFORM'!$A$5:$AD$750,MATCH(C$4,'TD SOP+PROFORM'!$B$2:$AT$2,0)+1,0),"")</f>
        <v>0</v>
      </c>
      <c r="D45" s="25" t="str">
        <f>IFERROR(VLOOKUP($A45,'TD SOP+PROFORM'!$A$5:$AD$750,MATCH(D$4,'TD SOP+PROFORM'!$B$2:$AT$2,0)+1,0),"")</f>
        <v/>
      </c>
      <c r="E45" s="26" t="str">
        <f t="shared" si="9"/>
        <v/>
      </c>
      <c r="F45" s="25">
        <f>IFERROR(VLOOKUP($A45,'TD SOP+PROFORM'!$A$5:$AD$750,MATCH(F$4,'TD SOP+PROFORM'!$B$2:$AT$2,0)+1,0),"")</f>
        <v>0</v>
      </c>
      <c r="G45" s="25" t="str">
        <f>IFERROR(VLOOKUP($A45,'TD SOP+PROFORM'!$A$5:$AD$750,MATCH(G$4,'TD SOP+PROFORM'!$B$2:$AT$2,0)+1,0),"")</f>
        <v/>
      </c>
      <c r="H45" s="26" t="str">
        <f t="shared" si="10"/>
        <v/>
      </c>
      <c r="I45" s="25">
        <f>IFERROR(VLOOKUP($A45,'TD SOP+PROFORM'!$A$5:$AD$750,MATCH(I$4,'TD SOP+PROFORM'!$B$2:$AT$2,0)+1,0),"")</f>
        <v>0</v>
      </c>
      <c r="J45" s="25" t="str">
        <f>IFERROR(VLOOKUP($A45,'TD SOP+PROFORM'!$A$5:$AD$750,MATCH(J$4,'TD SOP+PROFORM'!$B$2:$AT$2,0)+1,0),"")</f>
        <v/>
      </c>
      <c r="K45" s="26" t="str">
        <f t="shared" si="11"/>
        <v/>
      </c>
      <c r="L45" s="25" t="str">
        <f>IFERROR(VLOOKUP($A45,'TD SOP+PROFORM'!$A$5:$AD$750,MATCH(L$4,'TD SOP+PROFORM'!$B$2:$AT$2,0)+1,0),"")</f>
        <v/>
      </c>
      <c r="M45" s="25" t="str">
        <f>IFERROR(VLOOKUP($A45,'TD SOP+PROFORM'!$A$5:$AD$750,MATCH(M$4,'TD SOP+PROFORM'!$B$2:$AT$2,0)+1,0),"")</f>
        <v/>
      </c>
      <c r="N45" s="26" t="str">
        <f t="shared" si="12"/>
        <v/>
      </c>
      <c r="O45" s="25">
        <f>IFERROR(VLOOKUP($A45,'TD SOP+PROFORM'!$A$5:$AD$750,MATCH(O$4,'TD SOP+PROFORM'!$B$2:$AD$2,0)+1,0),0)+IFERROR(VLOOKUP($A45,'TD SOP+PROFORM'!$A$5:$AD$750,MATCH(O$2,'TD SOP+PROFORM'!$B$2:$AD$2,0)+1,0),0)</f>
        <v>0</v>
      </c>
      <c r="P45" s="25">
        <f>IFERROR(VLOOKUP($A45,'TD SOP+PROFORM'!$A$5:$AD$750,MATCH(P$4,'TD SOP+PROFORM'!$B$2:$AD$2,0)+1,0),0)+IFERROR(VLOOKUP($A45,'TD SOP+PROFORM'!$A$5:$AD$750,MATCH(P$2,'TD SOP+PROFORM'!$B$2:$AD$2,0)+1,0),0)</f>
        <v>0</v>
      </c>
      <c r="Q45" s="26" t="str">
        <f t="shared" si="13"/>
        <v/>
      </c>
      <c r="R45" s="25">
        <f>IFERROR(VLOOKUP($A45,'TD SOP+PROFORM'!$A$5:$AD$750,MATCH(R$4,'TD SOP+PROFORM'!$B$2:$AD$2,0)+1,0),0)+IFERROR(VLOOKUP($A45,'TD SOP+PROFORM'!$A$5:$AD$750,MATCH(R$2,'TD SOP+PROFORM'!$B$2:$AD$2,0)+1,0),0)</f>
        <v>0</v>
      </c>
      <c r="S45" s="25">
        <f>IFERROR(VLOOKUP($A45,'TD SOP+PROFORM'!$A$5:$AD$750,MATCH(S$4,'TD SOP+PROFORM'!$B$2:$AD$2,0)+1,0),0)+IFERROR(VLOOKUP($A45,'TD SOP+PROFORM'!$A$5:$AD$750,MATCH(S$2,'TD SOP+PROFORM'!$B$2:$AD$2,0)+1,0),0)</f>
        <v>0</v>
      </c>
      <c r="T45" s="26" t="str">
        <f t="shared" si="14"/>
        <v/>
      </c>
      <c r="U45" s="25">
        <f>IFERROR(VLOOKUP($A45,'TD SOP+PROFORM'!$A$5:$AD$750,MATCH(U$4,'TD SOP+PROFORM'!$B$2:$AD$2,0)+1,0),0)+IFERROR(VLOOKUP($A45,'TD SOP+PROFORM'!$A$5:$AD$750,MATCH(U$2,'TD SOP+PROFORM'!$B$2:$AD$2,0)+1,0),0)</f>
        <v>0</v>
      </c>
      <c r="V45" s="25">
        <f>IFERROR(VLOOKUP($A45,'TD SOP+PROFORM'!$A$5:$AD$750,MATCH(V$4,'TD SOP+PROFORM'!$B$2:$AD$2,0)+1,0),0)+IFERROR(VLOOKUP($A45,'TD SOP+PROFORM'!$A$5:$AD$750,MATCH(V$2,'TD SOP+PROFORM'!$B$2:$AD$2,0)+1,0),0)</f>
        <v>0</v>
      </c>
      <c r="W45" s="26" t="str">
        <f t="shared" si="15"/>
        <v/>
      </c>
      <c r="X45" s="25">
        <f>IFERROR(VLOOKUP($A45,'TD SOP+PROFORM'!$A$5:$AD$750,MATCH(X$4,'TD SOP+PROFORM'!$B$2:$AD$2,0)+1,0),0)+IFERROR(VLOOKUP($A45,'TD SOP+PROFORM'!$A$5:$AD$750,MATCH(X$2,'TD SOP+PROFORM'!$B$2:$AD$2,0)+1,0),0)</f>
        <v>1521</v>
      </c>
      <c r="Y45" s="25">
        <f>IFERROR(VLOOKUP($A45,'TD SOP+PROFORM'!$A$5:$AD$750,MATCH(Y$4,'TD SOP+PROFORM'!$B$2:$AD$2,0)+1,0),0)+IFERROR(VLOOKUP($A45,'TD SOP+PROFORM'!$A$5:$AD$750,MATCH(Y$2,'TD SOP+PROFORM'!$B$2:$AD$2,0)+1,0),0)</f>
        <v>0</v>
      </c>
      <c r="Z45" s="26" t="str">
        <f t="shared" si="16"/>
        <v/>
      </c>
      <c r="AA45" s="25">
        <f>IFERROR(VLOOKUP($A45,'TD SOP+PROFORM'!$A$5:$AD$750,MATCH(AA$4,'TD SOP+PROFORM'!$B$2:$AD$2,0)+1,0),0)+IFERROR(VLOOKUP($A45,'TD SOP+PROFORM'!$A$5:$AD$750,MATCH(AA$2,'TD SOP+PROFORM'!$B$2:$AD$2,0)+1,0),0)</f>
        <v>0</v>
      </c>
      <c r="AB45" s="25">
        <f>IFERROR(VLOOKUP($A45,'TD SOP+PROFORM'!$A$5:$AD$750,MATCH(AB$4,'TD SOP+PROFORM'!$B$2:$AD$2,0)+1,0),0)+IFERROR(VLOOKUP($A45,'TD SOP+PROFORM'!$A$5:$AD$750,MATCH(AB$2,'TD SOP+PROFORM'!$B$2:$AD$2,0)+1,0),0)</f>
        <v>0</v>
      </c>
      <c r="AC45" s="26" t="str">
        <f t="shared" si="17"/>
        <v/>
      </c>
      <c r="AD45" s="25">
        <f>IFERROR(VLOOKUP($A45,'TD SOP+PROFORM'!$A$5:$AD$750,MATCH(AD$4,'TD SOP+PROFORM'!$B$2:$AD$2,0)+1,0),0)+IFERROR(VLOOKUP($A45,'TD SOP+PROFORM'!$A$5:$AD$750,MATCH(AD$2,'TD SOP+PROFORM'!$B$2:$AD$2,0)+1,0),0)</f>
        <v>0</v>
      </c>
      <c r="AE45" s="25">
        <f>IFERROR(VLOOKUP($A45,'TD SOP+PROFORM'!$A$5:$AD$750,MATCH(AE$4,'TD SOP+PROFORM'!$B$2:$AD$2,0)+1,0),0)+IFERROR(VLOOKUP($A45,'TD SOP+PROFORM'!$A$5:$AD$750,MATCH(AE$2,'TD SOP+PROFORM'!$B$2:$AD$2,0)+1,0),0)</f>
        <v>0</v>
      </c>
      <c r="AF45" s="26" t="str">
        <f t="shared" si="18"/>
        <v/>
      </c>
      <c r="AG45" s="25">
        <f>IFERROR(VLOOKUP($A45,'TD SOP+PROFORM'!$A$5:$AD$750,MATCH(AG$4,'TD SOP+PROFORM'!$B$2:$AD$2,0)+1,0),0)+IFERROR(VLOOKUP($A45,'TD SOP+PROFORM'!$A$5:$AD$750,MATCH(AG$2,'TD SOP+PROFORM'!$B$2:$AD$2,0)+1,0),0)</f>
        <v>0</v>
      </c>
      <c r="AH45" s="25">
        <f>IFERROR(VLOOKUP($A45,'TD SOP+PROFORM'!$A$5:$AD$750,MATCH(AH$4,'TD SOP+PROFORM'!$B$2:$AD$2,0)+1,0),0)+IFERROR(VLOOKUP($A45,'TD SOP+PROFORM'!$A$5:$AD$750,MATCH(AH$2,'TD SOP+PROFORM'!$B$2:$AD$2,0)+1,0),0)</f>
        <v>0</v>
      </c>
      <c r="AI45" s="26" t="str">
        <f t="shared" si="19"/>
        <v/>
      </c>
      <c r="AJ45" s="25">
        <f>IFERROR(VLOOKUP($A45,'TD SOP+PROFORM'!$A$5:$AD$750,MATCH(AJ$4,'TD SOP+PROFORM'!$B$2:$AD$2,0)+1,0),0)+IFERROR(VLOOKUP($A45,'TD SOP+PROFORM'!$A$5:$AD$750,MATCH(AJ$2,'TD SOP+PROFORM'!$B$2:$AD$2,0)+1,0),0)</f>
        <v>0</v>
      </c>
      <c r="AK45" s="25">
        <f>IFERROR(VLOOKUP($A45,'TD SOP+PROFORM'!$A$5:$AD$750,MATCH(AK$4,'TD SOP+PROFORM'!$B$2:$AD$2,0)+1,0),0)+IFERROR(VLOOKUP($A45,'TD SOP+PROFORM'!$A$5:$AD$750,MATCH(AK$2,'TD SOP+PROFORM'!$B$2:$AD$2,0)+1,0),0)</f>
        <v>0</v>
      </c>
      <c r="AL45" s="26" t="str">
        <f t="shared" si="20"/>
        <v/>
      </c>
      <c r="AM45" s="25">
        <f t="shared" si="22"/>
        <v>1521</v>
      </c>
      <c r="AN45" s="25">
        <f t="shared" si="22"/>
        <v>0</v>
      </c>
      <c r="AO45" s="26" t="str">
        <f t="shared" si="21"/>
        <v/>
      </c>
    </row>
    <row r="46" spans="1:41" x14ac:dyDescent="0.35">
      <c r="A46" s="24" t="str">
        <f>IF(AND('TD SOP+PROFORM'!A43&lt;&gt;"",'TD SOP+PROFORM'!A43&lt;&gt;"TOTAL"),'TD SOP+PROFORM'!A43,0)</f>
        <v>SWIMSUITSFORALL.COM</v>
      </c>
      <c r="C46" s="25">
        <f>IFERROR(VLOOKUP($A46,'TD SOP+PROFORM'!$A$5:$AD$750,MATCH(C$4,'TD SOP+PROFORM'!$B$2:$AT$2,0)+1,0),"")</f>
        <v>0</v>
      </c>
      <c r="D46" s="25" t="str">
        <f>IFERROR(VLOOKUP($A46,'TD SOP+PROFORM'!$A$5:$AD$750,MATCH(D$4,'TD SOP+PROFORM'!$B$2:$AT$2,0)+1,0),"")</f>
        <v/>
      </c>
      <c r="E46" s="26" t="str">
        <f t="shared" si="9"/>
        <v/>
      </c>
      <c r="F46" s="25">
        <f>IFERROR(VLOOKUP($A46,'TD SOP+PROFORM'!$A$5:$AD$750,MATCH(F$4,'TD SOP+PROFORM'!$B$2:$AT$2,0)+1,0),"")</f>
        <v>0</v>
      </c>
      <c r="G46" s="25" t="str">
        <f>IFERROR(VLOOKUP($A46,'TD SOP+PROFORM'!$A$5:$AD$750,MATCH(G$4,'TD SOP+PROFORM'!$B$2:$AT$2,0)+1,0),"")</f>
        <v/>
      </c>
      <c r="H46" s="26" t="str">
        <f t="shared" si="10"/>
        <v/>
      </c>
      <c r="I46" s="25">
        <f>IFERROR(VLOOKUP($A46,'TD SOP+PROFORM'!$A$5:$AD$750,MATCH(I$4,'TD SOP+PROFORM'!$B$2:$AT$2,0)+1,0),"")</f>
        <v>0</v>
      </c>
      <c r="J46" s="25" t="str">
        <f>IFERROR(VLOOKUP($A46,'TD SOP+PROFORM'!$A$5:$AD$750,MATCH(J$4,'TD SOP+PROFORM'!$B$2:$AT$2,0)+1,0),"")</f>
        <v/>
      </c>
      <c r="K46" s="26" t="str">
        <f t="shared" si="11"/>
        <v/>
      </c>
      <c r="L46" s="25" t="str">
        <f>IFERROR(VLOOKUP($A46,'TD SOP+PROFORM'!$A$5:$AD$750,MATCH(L$4,'TD SOP+PROFORM'!$B$2:$AT$2,0)+1,0),"")</f>
        <v/>
      </c>
      <c r="M46" s="25" t="str">
        <f>IFERROR(VLOOKUP($A46,'TD SOP+PROFORM'!$A$5:$AD$750,MATCH(M$4,'TD SOP+PROFORM'!$B$2:$AT$2,0)+1,0),"")</f>
        <v/>
      </c>
      <c r="N46" s="26" t="str">
        <f t="shared" si="12"/>
        <v/>
      </c>
      <c r="O46" s="25">
        <f>IFERROR(VLOOKUP($A46,'TD SOP+PROFORM'!$A$5:$AD$750,MATCH(O$4,'TD SOP+PROFORM'!$B$2:$AD$2,0)+1,0),0)+IFERROR(VLOOKUP($A46,'TD SOP+PROFORM'!$A$5:$AD$750,MATCH(O$2,'TD SOP+PROFORM'!$B$2:$AD$2,0)+1,0),0)</f>
        <v>0</v>
      </c>
      <c r="P46" s="25">
        <f>IFERROR(VLOOKUP($A46,'TD SOP+PROFORM'!$A$5:$AD$750,MATCH(P$4,'TD SOP+PROFORM'!$B$2:$AD$2,0)+1,0),0)+IFERROR(VLOOKUP($A46,'TD SOP+PROFORM'!$A$5:$AD$750,MATCH(P$2,'TD SOP+PROFORM'!$B$2:$AD$2,0)+1,0),0)</f>
        <v>0</v>
      </c>
      <c r="Q46" s="26" t="str">
        <f t="shared" si="13"/>
        <v/>
      </c>
      <c r="R46" s="25">
        <f>IFERROR(VLOOKUP($A46,'TD SOP+PROFORM'!$A$5:$AD$750,MATCH(R$4,'TD SOP+PROFORM'!$B$2:$AD$2,0)+1,0),0)+IFERROR(VLOOKUP($A46,'TD SOP+PROFORM'!$A$5:$AD$750,MATCH(R$2,'TD SOP+PROFORM'!$B$2:$AD$2,0)+1,0),0)</f>
        <v>0</v>
      </c>
      <c r="S46" s="25">
        <f>IFERROR(VLOOKUP($A46,'TD SOP+PROFORM'!$A$5:$AD$750,MATCH(S$4,'TD SOP+PROFORM'!$B$2:$AD$2,0)+1,0),0)+IFERROR(VLOOKUP($A46,'TD SOP+PROFORM'!$A$5:$AD$750,MATCH(S$2,'TD SOP+PROFORM'!$B$2:$AD$2,0)+1,0),0)</f>
        <v>0</v>
      </c>
      <c r="T46" s="26" t="str">
        <f t="shared" si="14"/>
        <v/>
      </c>
      <c r="U46" s="25">
        <f>IFERROR(VLOOKUP($A46,'TD SOP+PROFORM'!$A$5:$AD$750,MATCH(U$4,'TD SOP+PROFORM'!$B$2:$AD$2,0)+1,0),0)+IFERROR(VLOOKUP($A46,'TD SOP+PROFORM'!$A$5:$AD$750,MATCH(U$2,'TD SOP+PROFORM'!$B$2:$AD$2,0)+1,0),0)</f>
        <v>0</v>
      </c>
      <c r="V46" s="25">
        <f>IFERROR(VLOOKUP($A46,'TD SOP+PROFORM'!$A$5:$AD$750,MATCH(V$4,'TD SOP+PROFORM'!$B$2:$AD$2,0)+1,0),0)+IFERROR(VLOOKUP($A46,'TD SOP+PROFORM'!$A$5:$AD$750,MATCH(V$2,'TD SOP+PROFORM'!$B$2:$AD$2,0)+1,0),0)</f>
        <v>0</v>
      </c>
      <c r="W46" s="26" t="str">
        <f t="shared" si="15"/>
        <v/>
      </c>
      <c r="X46" s="25">
        <f>IFERROR(VLOOKUP($A46,'TD SOP+PROFORM'!$A$5:$AD$750,MATCH(X$4,'TD SOP+PROFORM'!$B$2:$AD$2,0)+1,0),0)+IFERROR(VLOOKUP($A46,'TD SOP+PROFORM'!$A$5:$AD$750,MATCH(X$2,'TD SOP+PROFORM'!$B$2:$AD$2,0)+1,0),0)</f>
        <v>0</v>
      </c>
      <c r="Y46" s="25">
        <f>IFERROR(VLOOKUP($A46,'TD SOP+PROFORM'!$A$5:$AD$750,MATCH(Y$4,'TD SOP+PROFORM'!$B$2:$AD$2,0)+1,0),0)+IFERROR(VLOOKUP($A46,'TD SOP+PROFORM'!$A$5:$AD$750,MATCH(Y$2,'TD SOP+PROFORM'!$B$2:$AD$2,0)+1,0),0)</f>
        <v>0</v>
      </c>
      <c r="Z46" s="26" t="str">
        <f t="shared" si="16"/>
        <v/>
      </c>
      <c r="AA46" s="25">
        <f>IFERROR(VLOOKUP($A46,'TD SOP+PROFORM'!$A$5:$AD$750,MATCH(AA$4,'TD SOP+PROFORM'!$B$2:$AD$2,0)+1,0),0)+IFERROR(VLOOKUP($A46,'TD SOP+PROFORM'!$A$5:$AD$750,MATCH(AA$2,'TD SOP+PROFORM'!$B$2:$AD$2,0)+1,0),0)</f>
        <v>0</v>
      </c>
      <c r="AB46" s="25">
        <f>IFERROR(VLOOKUP($A46,'TD SOP+PROFORM'!$A$5:$AD$750,MATCH(AB$4,'TD SOP+PROFORM'!$B$2:$AD$2,0)+1,0),0)+IFERROR(VLOOKUP($A46,'TD SOP+PROFORM'!$A$5:$AD$750,MATCH(AB$2,'TD SOP+PROFORM'!$B$2:$AD$2,0)+1,0),0)</f>
        <v>0</v>
      </c>
      <c r="AC46" s="26" t="str">
        <f t="shared" si="17"/>
        <v/>
      </c>
      <c r="AD46" s="25">
        <f>IFERROR(VLOOKUP($A46,'TD SOP+PROFORM'!$A$5:$AD$750,MATCH(AD$4,'TD SOP+PROFORM'!$B$2:$AD$2,0)+1,0),0)+IFERROR(VLOOKUP($A46,'TD SOP+PROFORM'!$A$5:$AD$750,MATCH(AD$2,'TD SOP+PROFORM'!$B$2:$AD$2,0)+1,0),0)</f>
        <v>0</v>
      </c>
      <c r="AE46" s="25">
        <f>IFERROR(VLOOKUP($A46,'TD SOP+PROFORM'!$A$5:$AD$750,MATCH(AE$4,'TD SOP+PROFORM'!$B$2:$AD$2,0)+1,0),0)+IFERROR(VLOOKUP($A46,'TD SOP+PROFORM'!$A$5:$AD$750,MATCH(AE$2,'TD SOP+PROFORM'!$B$2:$AD$2,0)+1,0),0)</f>
        <v>0</v>
      </c>
      <c r="AF46" s="26" t="str">
        <f t="shared" si="18"/>
        <v/>
      </c>
      <c r="AG46" s="25">
        <f>IFERROR(VLOOKUP($A46,'TD SOP+PROFORM'!$A$5:$AD$750,MATCH(AG$4,'TD SOP+PROFORM'!$B$2:$AD$2,0)+1,0),0)+IFERROR(VLOOKUP($A46,'TD SOP+PROFORM'!$A$5:$AD$750,MATCH(AG$2,'TD SOP+PROFORM'!$B$2:$AD$2,0)+1,0),0)</f>
        <v>0</v>
      </c>
      <c r="AH46" s="25">
        <f>IFERROR(VLOOKUP($A46,'TD SOP+PROFORM'!$A$5:$AD$750,MATCH(AH$4,'TD SOP+PROFORM'!$B$2:$AD$2,0)+1,0),0)+IFERROR(VLOOKUP($A46,'TD SOP+PROFORM'!$A$5:$AD$750,MATCH(AH$2,'TD SOP+PROFORM'!$B$2:$AD$2,0)+1,0),0)</f>
        <v>0</v>
      </c>
      <c r="AI46" s="26" t="str">
        <f t="shared" si="19"/>
        <v/>
      </c>
      <c r="AJ46" s="25">
        <f>IFERROR(VLOOKUP($A46,'TD SOP+PROFORM'!$A$5:$AD$750,MATCH(AJ$4,'TD SOP+PROFORM'!$B$2:$AD$2,0)+1,0),0)+IFERROR(VLOOKUP($A46,'TD SOP+PROFORM'!$A$5:$AD$750,MATCH(AJ$2,'TD SOP+PROFORM'!$B$2:$AD$2,0)+1,0),0)</f>
        <v>0</v>
      </c>
      <c r="AK46" s="25">
        <f>IFERROR(VLOOKUP($A46,'TD SOP+PROFORM'!$A$5:$AD$750,MATCH(AK$4,'TD SOP+PROFORM'!$B$2:$AD$2,0)+1,0),0)+IFERROR(VLOOKUP($A46,'TD SOP+PROFORM'!$A$5:$AD$750,MATCH(AK$2,'TD SOP+PROFORM'!$B$2:$AD$2,0)+1,0),0)</f>
        <v>0</v>
      </c>
      <c r="AL46" s="26" t="str">
        <f t="shared" si="20"/>
        <v/>
      </c>
      <c r="AM46" s="25">
        <f t="shared" si="22"/>
        <v>0</v>
      </c>
      <c r="AN46" s="25">
        <f t="shared" si="22"/>
        <v>0</v>
      </c>
      <c r="AO46" s="26" t="str">
        <f t="shared" si="21"/>
        <v/>
      </c>
    </row>
    <row r="47" spans="1:41" x14ac:dyDescent="0.35">
      <c r="A47" s="24" t="str">
        <f>IF(AND('TD SOP+PROFORM'!A44&lt;&gt;"",'TD SOP+PROFORM'!A44&lt;&gt;"TOTAL"),'TD SOP+PROFORM'!A44,0)</f>
        <v>STELLA AND RUBY</v>
      </c>
      <c r="C47" s="25">
        <f>IFERROR(VLOOKUP($A47,'TD SOP+PROFORM'!$A$5:$AD$750,MATCH(C$4,'TD SOP+PROFORM'!$B$2:$AT$2,0)+1,0),"")</f>
        <v>0</v>
      </c>
      <c r="D47" s="25" t="str">
        <f>IFERROR(VLOOKUP($A47,'TD SOP+PROFORM'!$A$5:$AD$750,MATCH(D$4,'TD SOP+PROFORM'!$B$2:$AT$2,0)+1,0),"")</f>
        <v/>
      </c>
      <c r="E47" s="26" t="str">
        <f t="shared" si="9"/>
        <v/>
      </c>
      <c r="F47" s="25">
        <f>IFERROR(VLOOKUP($A47,'TD SOP+PROFORM'!$A$5:$AD$750,MATCH(F$4,'TD SOP+PROFORM'!$B$2:$AT$2,0)+1,0),"")</f>
        <v>0</v>
      </c>
      <c r="G47" s="25" t="str">
        <f>IFERROR(VLOOKUP($A47,'TD SOP+PROFORM'!$A$5:$AD$750,MATCH(G$4,'TD SOP+PROFORM'!$B$2:$AT$2,0)+1,0),"")</f>
        <v/>
      </c>
      <c r="H47" s="26" t="str">
        <f t="shared" si="10"/>
        <v/>
      </c>
      <c r="I47" s="25">
        <f>IFERROR(VLOOKUP($A47,'TD SOP+PROFORM'!$A$5:$AD$750,MATCH(I$4,'TD SOP+PROFORM'!$B$2:$AT$2,0)+1,0),"")</f>
        <v>0</v>
      </c>
      <c r="J47" s="25" t="str">
        <f>IFERROR(VLOOKUP($A47,'TD SOP+PROFORM'!$A$5:$AD$750,MATCH(J$4,'TD SOP+PROFORM'!$B$2:$AT$2,0)+1,0),"")</f>
        <v/>
      </c>
      <c r="K47" s="26" t="str">
        <f t="shared" si="11"/>
        <v/>
      </c>
      <c r="L47" s="25" t="str">
        <f>IFERROR(VLOOKUP($A47,'TD SOP+PROFORM'!$A$5:$AD$750,MATCH(L$4,'TD SOP+PROFORM'!$B$2:$AT$2,0)+1,0),"")</f>
        <v/>
      </c>
      <c r="M47" s="25" t="str">
        <f>IFERROR(VLOOKUP($A47,'TD SOP+PROFORM'!$A$5:$AD$750,MATCH(M$4,'TD SOP+PROFORM'!$B$2:$AT$2,0)+1,0),"")</f>
        <v/>
      </c>
      <c r="N47" s="26" t="str">
        <f t="shared" si="12"/>
        <v/>
      </c>
      <c r="O47" s="25">
        <f>IFERROR(VLOOKUP($A47,'TD SOP+PROFORM'!$A$5:$AD$750,MATCH(O$4,'TD SOP+PROFORM'!$B$2:$AD$2,0)+1,0),0)+IFERROR(VLOOKUP($A47,'TD SOP+PROFORM'!$A$5:$AD$750,MATCH(O$2,'TD SOP+PROFORM'!$B$2:$AD$2,0)+1,0),0)</f>
        <v>0</v>
      </c>
      <c r="P47" s="25">
        <f>IFERROR(VLOOKUP($A47,'TD SOP+PROFORM'!$A$5:$AD$750,MATCH(P$4,'TD SOP+PROFORM'!$B$2:$AD$2,0)+1,0),0)+IFERROR(VLOOKUP($A47,'TD SOP+PROFORM'!$A$5:$AD$750,MATCH(P$2,'TD SOP+PROFORM'!$B$2:$AD$2,0)+1,0),0)</f>
        <v>0</v>
      </c>
      <c r="Q47" s="26" t="str">
        <f t="shared" si="13"/>
        <v/>
      </c>
      <c r="R47" s="25">
        <f>IFERROR(VLOOKUP($A47,'TD SOP+PROFORM'!$A$5:$AD$750,MATCH(R$4,'TD SOP+PROFORM'!$B$2:$AD$2,0)+1,0),0)+IFERROR(VLOOKUP($A47,'TD SOP+PROFORM'!$A$5:$AD$750,MATCH(R$2,'TD SOP+PROFORM'!$B$2:$AD$2,0)+1,0),0)</f>
        <v>0</v>
      </c>
      <c r="S47" s="25">
        <f>IFERROR(VLOOKUP($A47,'TD SOP+PROFORM'!$A$5:$AD$750,MATCH(S$4,'TD SOP+PROFORM'!$B$2:$AD$2,0)+1,0),0)+IFERROR(VLOOKUP($A47,'TD SOP+PROFORM'!$A$5:$AD$750,MATCH(S$2,'TD SOP+PROFORM'!$B$2:$AD$2,0)+1,0),0)</f>
        <v>0</v>
      </c>
      <c r="T47" s="26" t="str">
        <f t="shared" si="14"/>
        <v/>
      </c>
      <c r="U47" s="25">
        <f>IFERROR(VLOOKUP($A47,'TD SOP+PROFORM'!$A$5:$AD$750,MATCH(U$4,'TD SOP+PROFORM'!$B$2:$AD$2,0)+1,0),0)+IFERROR(VLOOKUP($A47,'TD SOP+PROFORM'!$A$5:$AD$750,MATCH(U$2,'TD SOP+PROFORM'!$B$2:$AD$2,0)+1,0),0)</f>
        <v>0</v>
      </c>
      <c r="V47" s="25">
        <f>IFERROR(VLOOKUP($A47,'TD SOP+PROFORM'!$A$5:$AD$750,MATCH(V$4,'TD SOP+PROFORM'!$B$2:$AD$2,0)+1,0),0)+IFERROR(VLOOKUP($A47,'TD SOP+PROFORM'!$A$5:$AD$750,MATCH(V$2,'TD SOP+PROFORM'!$B$2:$AD$2,0)+1,0),0)</f>
        <v>0</v>
      </c>
      <c r="W47" s="26" t="str">
        <f t="shared" si="15"/>
        <v/>
      </c>
      <c r="X47" s="25">
        <f>IFERROR(VLOOKUP($A47,'TD SOP+PROFORM'!$A$5:$AD$750,MATCH(X$4,'TD SOP+PROFORM'!$B$2:$AD$2,0)+1,0),0)+IFERROR(VLOOKUP($A47,'TD SOP+PROFORM'!$A$5:$AD$750,MATCH(X$2,'TD SOP+PROFORM'!$B$2:$AD$2,0)+1,0),0)</f>
        <v>4180</v>
      </c>
      <c r="Y47" s="25">
        <f>IFERROR(VLOOKUP($A47,'TD SOP+PROFORM'!$A$5:$AD$750,MATCH(Y$4,'TD SOP+PROFORM'!$B$2:$AD$2,0)+1,0),0)+IFERROR(VLOOKUP($A47,'TD SOP+PROFORM'!$A$5:$AD$750,MATCH(Y$2,'TD SOP+PROFORM'!$B$2:$AD$2,0)+1,0),0)</f>
        <v>0</v>
      </c>
      <c r="Z47" s="26" t="str">
        <f t="shared" si="16"/>
        <v/>
      </c>
      <c r="AA47" s="25">
        <f>IFERROR(VLOOKUP($A47,'TD SOP+PROFORM'!$A$5:$AD$750,MATCH(AA$4,'TD SOP+PROFORM'!$B$2:$AD$2,0)+1,0),0)+IFERROR(VLOOKUP($A47,'TD SOP+PROFORM'!$A$5:$AD$750,MATCH(AA$2,'TD SOP+PROFORM'!$B$2:$AD$2,0)+1,0),0)</f>
        <v>0</v>
      </c>
      <c r="AB47" s="25">
        <f>IFERROR(VLOOKUP($A47,'TD SOP+PROFORM'!$A$5:$AD$750,MATCH(AB$4,'TD SOP+PROFORM'!$B$2:$AD$2,0)+1,0),0)+IFERROR(VLOOKUP($A47,'TD SOP+PROFORM'!$A$5:$AD$750,MATCH(AB$2,'TD SOP+PROFORM'!$B$2:$AD$2,0)+1,0),0)</f>
        <v>0</v>
      </c>
      <c r="AC47" s="26" t="str">
        <f t="shared" si="17"/>
        <v/>
      </c>
      <c r="AD47" s="25">
        <f>IFERROR(VLOOKUP($A47,'TD SOP+PROFORM'!$A$5:$AD$750,MATCH(AD$4,'TD SOP+PROFORM'!$B$2:$AD$2,0)+1,0),0)+IFERROR(VLOOKUP($A47,'TD SOP+PROFORM'!$A$5:$AD$750,MATCH(AD$2,'TD SOP+PROFORM'!$B$2:$AD$2,0)+1,0),0)</f>
        <v>0</v>
      </c>
      <c r="AE47" s="25">
        <f>IFERROR(VLOOKUP($A47,'TD SOP+PROFORM'!$A$5:$AD$750,MATCH(AE$4,'TD SOP+PROFORM'!$B$2:$AD$2,0)+1,0),0)+IFERROR(VLOOKUP($A47,'TD SOP+PROFORM'!$A$5:$AD$750,MATCH(AE$2,'TD SOP+PROFORM'!$B$2:$AD$2,0)+1,0),0)</f>
        <v>0</v>
      </c>
      <c r="AF47" s="26" t="str">
        <f t="shared" si="18"/>
        <v/>
      </c>
      <c r="AG47" s="25">
        <f>IFERROR(VLOOKUP($A47,'TD SOP+PROFORM'!$A$5:$AD$750,MATCH(AG$4,'TD SOP+PROFORM'!$B$2:$AD$2,0)+1,0),0)+IFERROR(VLOOKUP($A47,'TD SOP+PROFORM'!$A$5:$AD$750,MATCH(AG$2,'TD SOP+PROFORM'!$B$2:$AD$2,0)+1,0),0)</f>
        <v>0</v>
      </c>
      <c r="AH47" s="25">
        <f>IFERROR(VLOOKUP($A47,'TD SOP+PROFORM'!$A$5:$AD$750,MATCH(AH$4,'TD SOP+PROFORM'!$B$2:$AD$2,0)+1,0),0)+IFERROR(VLOOKUP($A47,'TD SOP+PROFORM'!$A$5:$AD$750,MATCH(AH$2,'TD SOP+PROFORM'!$B$2:$AD$2,0)+1,0),0)</f>
        <v>0</v>
      </c>
      <c r="AI47" s="26" t="str">
        <f t="shared" si="19"/>
        <v/>
      </c>
      <c r="AJ47" s="25">
        <f>IFERROR(VLOOKUP($A47,'TD SOP+PROFORM'!$A$5:$AD$750,MATCH(AJ$4,'TD SOP+PROFORM'!$B$2:$AD$2,0)+1,0),0)+IFERROR(VLOOKUP($A47,'TD SOP+PROFORM'!$A$5:$AD$750,MATCH(AJ$2,'TD SOP+PROFORM'!$B$2:$AD$2,0)+1,0),0)</f>
        <v>0</v>
      </c>
      <c r="AK47" s="25">
        <f>IFERROR(VLOOKUP($A47,'TD SOP+PROFORM'!$A$5:$AD$750,MATCH(AK$4,'TD SOP+PROFORM'!$B$2:$AD$2,0)+1,0),0)+IFERROR(VLOOKUP($A47,'TD SOP+PROFORM'!$A$5:$AD$750,MATCH(AK$2,'TD SOP+PROFORM'!$B$2:$AD$2,0)+1,0),0)</f>
        <v>0</v>
      </c>
      <c r="AL47" s="26" t="str">
        <f t="shared" si="20"/>
        <v/>
      </c>
      <c r="AM47" s="25">
        <f t="shared" si="22"/>
        <v>4180</v>
      </c>
      <c r="AN47" s="25">
        <f t="shared" si="22"/>
        <v>0</v>
      </c>
      <c r="AO47" s="26" t="str">
        <f t="shared" si="21"/>
        <v/>
      </c>
    </row>
    <row r="48" spans="1:41" x14ac:dyDescent="0.35">
      <c r="A48" s="24" t="str">
        <f>IF(AND('TD SOP+PROFORM'!A45&lt;&gt;"",'TD SOP+PROFORM'!A45&lt;&gt;"TOTAL"),'TD SOP+PROFORM'!A45,0)</f>
        <v>FLYING POINT SURF SHOP</v>
      </c>
      <c r="C48" s="25">
        <f>IFERROR(VLOOKUP($A48,'TD SOP+PROFORM'!$A$5:$AD$750,MATCH(C$4,'TD SOP+PROFORM'!$B$2:$AT$2,0)+1,0),"")</f>
        <v>686</v>
      </c>
      <c r="D48" s="25" t="str">
        <f>IFERROR(VLOOKUP($A48,'TD SOP+PROFORM'!$A$5:$AD$750,MATCH(D$4,'TD SOP+PROFORM'!$B$2:$AT$2,0)+1,0),"")</f>
        <v/>
      </c>
      <c r="E48" s="26" t="str">
        <f t="shared" si="9"/>
        <v/>
      </c>
      <c r="F48" s="25">
        <f>IFERROR(VLOOKUP($A48,'TD SOP+PROFORM'!$A$5:$AD$750,MATCH(F$4,'TD SOP+PROFORM'!$B$2:$AT$2,0)+1,0),"")</f>
        <v>0</v>
      </c>
      <c r="G48" s="25" t="str">
        <f>IFERROR(VLOOKUP($A48,'TD SOP+PROFORM'!$A$5:$AD$750,MATCH(G$4,'TD SOP+PROFORM'!$B$2:$AT$2,0)+1,0),"")</f>
        <v/>
      </c>
      <c r="H48" s="26" t="str">
        <f t="shared" si="10"/>
        <v/>
      </c>
      <c r="I48" s="25">
        <f>IFERROR(VLOOKUP($A48,'TD SOP+PROFORM'!$A$5:$AD$750,MATCH(I$4,'TD SOP+PROFORM'!$B$2:$AT$2,0)+1,0),"")</f>
        <v>0</v>
      </c>
      <c r="J48" s="25" t="str">
        <f>IFERROR(VLOOKUP($A48,'TD SOP+PROFORM'!$A$5:$AD$750,MATCH(J$4,'TD SOP+PROFORM'!$B$2:$AT$2,0)+1,0),"")</f>
        <v/>
      </c>
      <c r="K48" s="26" t="str">
        <f t="shared" si="11"/>
        <v/>
      </c>
      <c r="L48" s="25" t="str">
        <f>IFERROR(VLOOKUP($A48,'TD SOP+PROFORM'!$A$5:$AD$750,MATCH(L$4,'TD SOP+PROFORM'!$B$2:$AT$2,0)+1,0),"")</f>
        <v/>
      </c>
      <c r="M48" s="25" t="str">
        <f>IFERROR(VLOOKUP($A48,'TD SOP+PROFORM'!$A$5:$AD$750,MATCH(M$4,'TD SOP+PROFORM'!$B$2:$AT$2,0)+1,0),"")</f>
        <v/>
      </c>
      <c r="N48" s="26" t="str">
        <f t="shared" si="12"/>
        <v/>
      </c>
      <c r="O48" s="25">
        <f>IFERROR(VLOOKUP($A48,'TD SOP+PROFORM'!$A$5:$AD$750,MATCH(O$4,'TD SOP+PROFORM'!$B$2:$AD$2,0)+1,0),0)+IFERROR(VLOOKUP($A48,'TD SOP+PROFORM'!$A$5:$AD$750,MATCH(O$2,'TD SOP+PROFORM'!$B$2:$AD$2,0)+1,0),0)</f>
        <v>0</v>
      </c>
      <c r="P48" s="25">
        <f>IFERROR(VLOOKUP($A48,'TD SOP+PROFORM'!$A$5:$AD$750,MATCH(P$4,'TD SOP+PROFORM'!$B$2:$AD$2,0)+1,0),0)+IFERROR(VLOOKUP($A48,'TD SOP+PROFORM'!$A$5:$AD$750,MATCH(P$2,'TD SOP+PROFORM'!$B$2:$AD$2,0)+1,0),0)</f>
        <v>0</v>
      </c>
      <c r="Q48" s="26" t="str">
        <f t="shared" si="13"/>
        <v/>
      </c>
      <c r="R48" s="25">
        <f>IFERROR(VLOOKUP($A48,'TD SOP+PROFORM'!$A$5:$AD$750,MATCH(R$4,'TD SOP+PROFORM'!$B$2:$AD$2,0)+1,0),0)+IFERROR(VLOOKUP($A48,'TD SOP+PROFORM'!$A$5:$AD$750,MATCH(R$2,'TD SOP+PROFORM'!$B$2:$AD$2,0)+1,0),0)</f>
        <v>0</v>
      </c>
      <c r="S48" s="25">
        <f>IFERROR(VLOOKUP($A48,'TD SOP+PROFORM'!$A$5:$AD$750,MATCH(S$4,'TD SOP+PROFORM'!$B$2:$AD$2,0)+1,0),0)+IFERROR(VLOOKUP($A48,'TD SOP+PROFORM'!$A$5:$AD$750,MATCH(S$2,'TD SOP+PROFORM'!$B$2:$AD$2,0)+1,0),0)</f>
        <v>0</v>
      </c>
      <c r="T48" s="26" t="str">
        <f t="shared" si="14"/>
        <v/>
      </c>
      <c r="U48" s="25">
        <f>IFERROR(VLOOKUP($A48,'TD SOP+PROFORM'!$A$5:$AD$750,MATCH(U$4,'TD SOP+PROFORM'!$B$2:$AD$2,0)+1,0),0)+IFERROR(VLOOKUP($A48,'TD SOP+PROFORM'!$A$5:$AD$750,MATCH(U$2,'TD SOP+PROFORM'!$B$2:$AD$2,0)+1,0),0)</f>
        <v>0</v>
      </c>
      <c r="V48" s="25">
        <f>IFERROR(VLOOKUP($A48,'TD SOP+PROFORM'!$A$5:$AD$750,MATCH(V$4,'TD SOP+PROFORM'!$B$2:$AD$2,0)+1,0),0)+IFERROR(VLOOKUP($A48,'TD SOP+PROFORM'!$A$5:$AD$750,MATCH(V$2,'TD SOP+PROFORM'!$B$2:$AD$2,0)+1,0),0)</f>
        <v>0</v>
      </c>
      <c r="W48" s="26" t="str">
        <f t="shared" si="15"/>
        <v/>
      </c>
      <c r="X48" s="25">
        <f>IFERROR(VLOOKUP($A48,'TD SOP+PROFORM'!$A$5:$AD$750,MATCH(X$4,'TD SOP+PROFORM'!$B$2:$AD$2,0)+1,0),0)+IFERROR(VLOOKUP($A48,'TD SOP+PROFORM'!$A$5:$AD$750,MATCH(X$2,'TD SOP+PROFORM'!$B$2:$AD$2,0)+1,0),0)</f>
        <v>0</v>
      </c>
      <c r="Y48" s="25">
        <f>IFERROR(VLOOKUP($A48,'TD SOP+PROFORM'!$A$5:$AD$750,MATCH(Y$4,'TD SOP+PROFORM'!$B$2:$AD$2,0)+1,0),0)+IFERROR(VLOOKUP($A48,'TD SOP+PROFORM'!$A$5:$AD$750,MATCH(Y$2,'TD SOP+PROFORM'!$B$2:$AD$2,0)+1,0),0)</f>
        <v>0</v>
      </c>
      <c r="Z48" s="26" t="str">
        <f t="shared" si="16"/>
        <v/>
      </c>
      <c r="AA48" s="25">
        <f>IFERROR(VLOOKUP($A48,'TD SOP+PROFORM'!$A$5:$AD$750,MATCH(AA$4,'TD SOP+PROFORM'!$B$2:$AD$2,0)+1,0),0)+IFERROR(VLOOKUP($A48,'TD SOP+PROFORM'!$A$5:$AD$750,MATCH(AA$2,'TD SOP+PROFORM'!$B$2:$AD$2,0)+1,0),0)</f>
        <v>0</v>
      </c>
      <c r="AB48" s="25">
        <f>IFERROR(VLOOKUP($A48,'TD SOP+PROFORM'!$A$5:$AD$750,MATCH(AB$4,'TD SOP+PROFORM'!$B$2:$AD$2,0)+1,0),0)+IFERROR(VLOOKUP($A48,'TD SOP+PROFORM'!$A$5:$AD$750,MATCH(AB$2,'TD SOP+PROFORM'!$B$2:$AD$2,0)+1,0),0)</f>
        <v>0</v>
      </c>
      <c r="AC48" s="26" t="str">
        <f t="shared" si="17"/>
        <v/>
      </c>
      <c r="AD48" s="25">
        <f>IFERROR(VLOOKUP($A48,'TD SOP+PROFORM'!$A$5:$AD$750,MATCH(AD$4,'TD SOP+PROFORM'!$B$2:$AD$2,0)+1,0),0)+IFERROR(VLOOKUP($A48,'TD SOP+PROFORM'!$A$5:$AD$750,MATCH(AD$2,'TD SOP+PROFORM'!$B$2:$AD$2,0)+1,0),0)</f>
        <v>0</v>
      </c>
      <c r="AE48" s="25">
        <f>IFERROR(VLOOKUP($A48,'TD SOP+PROFORM'!$A$5:$AD$750,MATCH(AE$4,'TD SOP+PROFORM'!$B$2:$AD$2,0)+1,0),0)+IFERROR(VLOOKUP($A48,'TD SOP+PROFORM'!$A$5:$AD$750,MATCH(AE$2,'TD SOP+PROFORM'!$B$2:$AD$2,0)+1,0),0)</f>
        <v>0</v>
      </c>
      <c r="AF48" s="26" t="str">
        <f t="shared" si="18"/>
        <v/>
      </c>
      <c r="AG48" s="25">
        <f>IFERROR(VLOOKUP($A48,'TD SOP+PROFORM'!$A$5:$AD$750,MATCH(AG$4,'TD SOP+PROFORM'!$B$2:$AD$2,0)+1,0),0)+IFERROR(VLOOKUP($A48,'TD SOP+PROFORM'!$A$5:$AD$750,MATCH(AG$2,'TD SOP+PROFORM'!$B$2:$AD$2,0)+1,0),0)</f>
        <v>0</v>
      </c>
      <c r="AH48" s="25">
        <f>IFERROR(VLOOKUP($A48,'TD SOP+PROFORM'!$A$5:$AD$750,MATCH(AH$4,'TD SOP+PROFORM'!$B$2:$AD$2,0)+1,0),0)+IFERROR(VLOOKUP($A48,'TD SOP+PROFORM'!$A$5:$AD$750,MATCH(AH$2,'TD SOP+PROFORM'!$B$2:$AD$2,0)+1,0),0)</f>
        <v>0</v>
      </c>
      <c r="AI48" s="26" t="str">
        <f t="shared" si="19"/>
        <v/>
      </c>
      <c r="AJ48" s="25">
        <f>IFERROR(VLOOKUP($A48,'TD SOP+PROFORM'!$A$5:$AD$750,MATCH(AJ$4,'TD SOP+PROFORM'!$B$2:$AD$2,0)+1,0),0)+IFERROR(VLOOKUP($A48,'TD SOP+PROFORM'!$A$5:$AD$750,MATCH(AJ$2,'TD SOP+PROFORM'!$B$2:$AD$2,0)+1,0),0)</f>
        <v>0</v>
      </c>
      <c r="AK48" s="25">
        <f>IFERROR(VLOOKUP($A48,'TD SOP+PROFORM'!$A$5:$AD$750,MATCH(AK$4,'TD SOP+PROFORM'!$B$2:$AD$2,0)+1,0),0)+IFERROR(VLOOKUP($A48,'TD SOP+PROFORM'!$A$5:$AD$750,MATCH(AK$2,'TD SOP+PROFORM'!$B$2:$AD$2,0)+1,0),0)</f>
        <v>0</v>
      </c>
      <c r="AL48" s="26" t="str">
        <f t="shared" si="20"/>
        <v/>
      </c>
      <c r="AM48" s="25">
        <f t="shared" si="22"/>
        <v>686</v>
      </c>
      <c r="AN48" s="25">
        <f t="shared" si="22"/>
        <v>0</v>
      </c>
      <c r="AO48" s="26" t="str">
        <f t="shared" si="21"/>
        <v/>
      </c>
    </row>
    <row r="49" spans="1:41" x14ac:dyDescent="0.35">
      <c r="A49" s="24" t="str">
        <f>IF(AND('TD SOP+PROFORM'!A46&lt;&gt;"",'TD SOP+PROFORM'!A46&lt;&gt;"TOTAL"),'TD SOP+PROFORM'!A46,0)</f>
        <v>THE BONEYARD LLC</v>
      </c>
      <c r="C49" s="25">
        <f>IFERROR(VLOOKUP($A49,'TD SOP+PROFORM'!$A$5:$AD$750,MATCH(C$4,'TD SOP+PROFORM'!$B$2:$AT$2,0)+1,0),"")</f>
        <v>0</v>
      </c>
      <c r="D49" s="25" t="str">
        <f>IFERROR(VLOOKUP($A49,'TD SOP+PROFORM'!$A$5:$AD$750,MATCH(D$4,'TD SOP+PROFORM'!$B$2:$AT$2,0)+1,0),"")</f>
        <v/>
      </c>
      <c r="E49" s="26" t="str">
        <f t="shared" si="9"/>
        <v/>
      </c>
      <c r="F49" s="25">
        <f>IFERROR(VLOOKUP($A49,'TD SOP+PROFORM'!$A$5:$AD$750,MATCH(F$4,'TD SOP+PROFORM'!$B$2:$AT$2,0)+1,0),"")</f>
        <v>0</v>
      </c>
      <c r="G49" s="25" t="str">
        <f>IFERROR(VLOOKUP($A49,'TD SOP+PROFORM'!$A$5:$AD$750,MATCH(G$4,'TD SOP+PROFORM'!$B$2:$AT$2,0)+1,0),"")</f>
        <v/>
      </c>
      <c r="H49" s="26" t="str">
        <f t="shared" si="10"/>
        <v/>
      </c>
      <c r="I49" s="25">
        <f>IFERROR(VLOOKUP($A49,'TD SOP+PROFORM'!$A$5:$AD$750,MATCH(I$4,'TD SOP+PROFORM'!$B$2:$AT$2,0)+1,0),"")</f>
        <v>0</v>
      </c>
      <c r="J49" s="25" t="str">
        <f>IFERROR(VLOOKUP($A49,'TD SOP+PROFORM'!$A$5:$AD$750,MATCH(J$4,'TD SOP+PROFORM'!$B$2:$AT$2,0)+1,0),"")</f>
        <v/>
      </c>
      <c r="K49" s="26" t="str">
        <f t="shared" si="11"/>
        <v/>
      </c>
      <c r="L49" s="25" t="str">
        <f>IFERROR(VLOOKUP($A49,'TD SOP+PROFORM'!$A$5:$AD$750,MATCH(L$4,'TD SOP+PROFORM'!$B$2:$AT$2,0)+1,0),"")</f>
        <v/>
      </c>
      <c r="M49" s="25" t="str">
        <f>IFERROR(VLOOKUP($A49,'TD SOP+PROFORM'!$A$5:$AD$750,MATCH(M$4,'TD SOP+PROFORM'!$B$2:$AT$2,0)+1,0),"")</f>
        <v/>
      </c>
      <c r="N49" s="26" t="str">
        <f t="shared" si="12"/>
        <v/>
      </c>
      <c r="O49" s="25">
        <f>IFERROR(VLOOKUP($A49,'TD SOP+PROFORM'!$A$5:$AD$750,MATCH(O$4,'TD SOP+PROFORM'!$B$2:$AD$2,0)+1,0),0)+IFERROR(VLOOKUP($A49,'TD SOP+PROFORM'!$A$5:$AD$750,MATCH(O$2,'TD SOP+PROFORM'!$B$2:$AD$2,0)+1,0),0)</f>
        <v>0</v>
      </c>
      <c r="P49" s="25">
        <f>IFERROR(VLOOKUP($A49,'TD SOP+PROFORM'!$A$5:$AD$750,MATCH(P$4,'TD SOP+PROFORM'!$B$2:$AD$2,0)+1,0),0)+IFERROR(VLOOKUP($A49,'TD SOP+PROFORM'!$A$5:$AD$750,MATCH(P$2,'TD SOP+PROFORM'!$B$2:$AD$2,0)+1,0),0)</f>
        <v>0</v>
      </c>
      <c r="Q49" s="26" t="str">
        <f t="shared" si="13"/>
        <v/>
      </c>
      <c r="R49" s="25">
        <f>IFERROR(VLOOKUP($A49,'TD SOP+PROFORM'!$A$5:$AD$750,MATCH(R$4,'TD SOP+PROFORM'!$B$2:$AD$2,0)+1,0),0)+IFERROR(VLOOKUP($A49,'TD SOP+PROFORM'!$A$5:$AD$750,MATCH(R$2,'TD SOP+PROFORM'!$B$2:$AD$2,0)+1,0),0)</f>
        <v>0</v>
      </c>
      <c r="S49" s="25">
        <f>IFERROR(VLOOKUP($A49,'TD SOP+PROFORM'!$A$5:$AD$750,MATCH(S$4,'TD SOP+PROFORM'!$B$2:$AD$2,0)+1,0),0)+IFERROR(VLOOKUP($A49,'TD SOP+PROFORM'!$A$5:$AD$750,MATCH(S$2,'TD SOP+PROFORM'!$B$2:$AD$2,0)+1,0),0)</f>
        <v>0</v>
      </c>
      <c r="T49" s="26" t="str">
        <f t="shared" si="14"/>
        <v/>
      </c>
      <c r="U49" s="25">
        <f>IFERROR(VLOOKUP($A49,'TD SOP+PROFORM'!$A$5:$AD$750,MATCH(U$4,'TD SOP+PROFORM'!$B$2:$AD$2,0)+1,0),0)+IFERROR(VLOOKUP($A49,'TD SOP+PROFORM'!$A$5:$AD$750,MATCH(U$2,'TD SOP+PROFORM'!$B$2:$AD$2,0)+1,0),0)</f>
        <v>0</v>
      </c>
      <c r="V49" s="25">
        <f>IFERROR(VLOOKUP($A49,'TD SOP+PROFORM'!$A$5:$AD$750,MATCH(V$4,'TD SOP+PROFORM'!$B$2:$AD$2,0)+1,0),0)+IFERROR(VLOOKUP($A49,'TD SOP+PROFORM'!$A$5:$AD$750,MATCH(V$2,'TD SOP+PROFORM'!$B$2:$AD$2,0)+1,0),0)</f>
        <v>0</v>
      </c>
      <c r="W49" s="26" t="str">
        <f t="shared" si="15"/>
        <v/>
      </c>
      <c r="X49" s="25">
        <f>IFERROR(VLOOKUP($A49,'TD SOP+PROFORM'!$A$5:$AD$750,MATCH(X$4,'TD SOP+PROFORM'!$B$2:$AD$2,0)+1,0),0)+IFERROR(VLOOKUP($A49,'TD SOP+PROFORM'!$A$5:$AD$750,MATCH(X$2,'TD SOP+PROFORM'!$B$2:$AD$2,0)+1,0),0)</f>
        <v>0</v>
      </c>
      <c r="Y49" s="25">
        <f>IFERROR(VLOOKUP($A49,'TD SOP+PROFORM'!$A$5:$AD$750,MATCH(Y$4,'TD SOP+PROFORM'!$B$2:$AD$2,0)+1,0),0)+IFERROR(VLOOKUP($A49,'TD SOP+PROFORM'!$A$5:$AD$750,MATCH(Y$2,'TD SOP+PROFORM'!$B$2:$AD$2,0)+1,0),0)</f>
        <v>0</v>
      </c>
      <c r="Z49" s="26" t="str">
        <f t="shared" si="16"/>
        <v/>
      </c>
      <c r="AA49" s="25">
        <f>IFERROR(VLOOKUP($A49,'TD SOP+PROFORM'!$A$5:$AD$750,MATCH(AA$4,'TD SOP+PROFORM'!$B$2:$AD$2,0)+1,0),0)+IFERROR(VLOOKUP($A49,'TD SOP+PROFORM'!$A$5:$AD$750,MATCH(AA$2,'TD SOP+PROFORM'!$B$2:$AD$2,0)+1,0),0)</f>
        <v>0</v>
      </c>
      <c r="AB49" s="25">
        <f>IFERROR(VLOOKUP($A49,'TD SOP+PROFORM'!$A$5:$AD$750,MATCH(AB$4,'TD SOP+PROFORM'!$B$2:$AD$2,0)+1,0),0)+IFERROR(VLOOKUP($A49,'TD SOP+PROFORM'!$A$5:$AD$750,MATCH(AB$2,'TD SOP+PROFORM'!$B$2:$AD$2,0)+1,0),0)</f>
        <v>0</v>
      </c>
      <c r="AC49" s="26" t="str">
        <f t="shared" si="17"/>
        <v/>
      </c>
      <c r="AD49" s="25">
        <f>IFERROR(VLOOKUP($A49,'TD SOP+PROFORM'!$A$5:$AD$750,MATCH(AD$4,'TD SOP+PROFORM'!$B$2:$AD$2,0)+1,0),0)+IFERROR(VLOOKUP($A49,'TD SOP+PROFORM'!$A$5:$AD$750,MATCH(AD$2,'TD SOP+PROFORM'!$B$2:$AD$2,0)+1,0),0)</f>
        <v>0</v>
      </c>
      <c r="AE49" s="25">
        <f>IFERROR(VLOOKUP($A49,'TD SOP+PROFORM'!$A$5:$AD$750,MATCH(AE$4,'TD SOP+PROFORM'!$B$2:$AD$2,0)+1,0),0)+IFERROR(VLOOKUP($A49,'TD SOP+PROFORM'!$A$5:$AD$750,MATCH(AE$2,'TD SOP+PROFORM'!$B$2:$AD$2,0)+1,0),0)</f>
        <v>0</v>
      </c>
      <c r="AF49" s="26" t="str">
        <f t="shared" si="18"/>
        <v/>
      </c>
      <c r="AG49" s="25">
        <f>IFERROR(VLOOKUP($A49,'TD SOP+PROFORM'!$A$5:$AD$750,MATCH(AG$4,'TD SOP+PROFORM'!$B$2:$AD$2,0)+1,0),0)+IFERROR(VLOOKUP($A49,'TD SOP+PROFORM'!$A$5:$AD$750,MATCH(AG$2,'TD SOP+PROFORM'!$B$2:$AD$2,0)+1,0),0)</f>
        <v>0</v>
      </c>
      <c r="AH49" s="25">
        <f>IFERROR(VLOOKUP($A49,'TD SOP+PROFORM'!$A$5:$AD$750,MATCH(AH$4,'TD SOP+PROFORM'!$B$2:$AD$2,0)+1,0),0)+IFERROR(VLOOKUP($A49,'TD SOP+PROFORM'!$A$5:$AD$750,MATCH(AH$2,'TD SOP+PROFORM'!$B$2:$AD$2,0)+1,0),0)</f>
        <v>0</v>
      </c>
      <c r="AI49" s="26" t="str">
        <f t="shared" si="19"/>
        <v/>
      </c>
      <c r="AJ49" s="25">
        <f>IFERROR(VLOOKUP($A49,'TD SOP+PROFORM'!$A$5:$AD$750,MATCH(AJ$4,'TD SOP+PROFORM'!$B$2:$AD$2,0)+1,0),0)+IFERROR(VLOOKUP($A49,'TD SOP+PROFORM'!$A$5:$AD$750,MATCH(AJ$2,'TD SOP+PROFORM'!$B$2:$AD$2,0)+1,0),0)</f>
        <v>0</v>
      </c>
      <c r="AK49" s="25">
        <f>IFERROR(VLOOKUP($A49,'TD SOP+PROFORM'!$A$5:$AD$750,MATCH(AK$4,'TD SOP+PROFORM'!$B$2:$AD$2,0)+1,0),0)+IFERROR(VLOOKUP($A49,'TD SOP+PROFORM'!$A$5:$AD$750,MATCH(AK$2,'TD SOP+PROFORM'!$B$2:$AD$2,0)+1,0),0)</f>
        <v>0</v>
      </c>
      <c r="AL49" s="26" t="str">
        <f t="shared" si="20"/>
        <v/>
      </c>
      <c r="AM49" s="25">
        <f t="shared" si="22"/>
        <v>0</v>
      </c>
      <c r="AN49" s="25">
        <f t="shared" si="22"/>
        <v>0</v>
      </c>
      <c r="AO49" s="26" t="str">
        <f t="shared" si="21"/>
        <v/>
      </c>
    </row>
    <row r="50" spans="1:41" x14ac:dyDescent="0.35">
      <c r="A50" s="24" t="str">
        <f>IF(AND('TD SOP+PROFORM'!A47&lt;&gt;"",'TD SOP+PROFORM'!A47&lt;&gt;"TOTAL"),'TD SOP+PROFORM'!A47,0)</f>
        <v>AVALON SURF</v>
      </c>
      <c r="C50" s="25">
        <f>IFERROR(VLOOKUP($A50,'TD SOP+PROFORM'!$A$5:$AD$750,MATCH(C$4,'TD SOP+PROFORM'!$B$2:$AT$2,0)+1,0),"")</f>
        <v>976.5</v>
      </c>
      <c r="D50" s="25" t="str">
        <f>IFERROR(VLOOKUP($A50,'TD SOP+PROFORM'!$A$5:$AD$750,MATCH(D$4,'TD SOP+PROFORM'!$B$2:$AT$2,0)+1,0),"")</f>
        <v/>
      </c>
      <c r="E50" s="26" t="str">
        <f t="shared" si="9"/>
        <v/>
      </c>
      <c r="F50" s="25">
        <f>IFERROR(VLOOKUP($A50,'TD SOP+PROFORM'!$A$5:$AD$750,MATCH(F$4,'TD SOP+PROFORM'!$B$2:$AT$2,0)+1,0),"")</f>
        <v>0</v>
      </c>
      <c r="G50" s="25" t="str">
        <f>IFERROR(VLOOKUP($A50,'TD SOP+PROFORM'!$A$5:$AD$750,MATCH(G$4,'TD SOP+PROFORM'!$B$2:$AT$2,0)+1,0),"")</f>
        <v/>
      </c>
      <c r="H50" s="26" t="str">
        <f t="shared" si="10"/>
        <v/>
      </c>
      <c r="I50" s="25">
        <f>IFERROR(VLOOKUP($A50,'TD SOP+PROFORM'!$A$5:$AD$750,MATCH(I$4,'TD SOP+PROFORM'!$B$2:$AT$2,0)+1,0),"")</f>
        <v>0</v>
      </c>
      <c r="J50" s="25" t="str">
        <f>IFERROR(VLOOKUP($A50,'TD SOP+PROFORM'!$A$5:$AD$750,MATCH(J$4,'TD SOP+PROFORM'!$B$2:$AT$2,0)+1,0),"")</f>
        <v/>
      </c>
      <c r="K50" s="26" t="str">
        <f t="shared" si="11"/>
        <v/>
      </c>
      <c r="L50" s="25" t="str">
        <f>IFERROR(VLOOKUP($A50,'TD SOP+PROFORM'!$A$5:$AD$750,MATCH(L$4,'TD SOP+PROFORM'!$B$2:$AT$2,0)+1,0),"")</f>
        <v/>
      </c>
      <c r="M50" s="25" t="str">
        <f>IFERROR(VLOOKUP($A50,'TD SOP+PROFORM'!$A$5:$AD$750,MATCH(M$4,'TD SOP+PROFORM'!$B$2:$AT$2,0)+1,0),"")</f>
        <v/>
      </c>
      <c r="N50" s="26" t="str">
        <f t="shared" si="12"/>
        <v/>
      </c>
      <c r="O50" s="25">
        <f>IFERROR(VLOOKUP($A50,'TD SOP+PROFORM'!$A$5:$AD$750,MATCH(O$4,'TD SOP+PROFORM'!$B$2:$AD$2,0)+1,0),0)+IFERROR(VLOOKUP($A50,'TD SOP+PROFORM'!$A$5:$AD$750,MATCH(O$2,'TD SOP+PROFORM'!$B$2:$AD$2,0)+1,0),0)</f>
        <v>0</v>
      </c>
      <c r="P50" s="25">
        <f>IFERROR(VLOOKUP($A50,'TD SOP+PROFORM'!$A$5:$AD$750,MATCH(P$4,'TD SOP+PROFORM'!$B$2:$AD$2,0)+1,0),0)+IFERROR(VLOOKUP($A50,'TD SOP+PROFORM'!$A$5:$AD$750,MATCH(P$2,'TD SOP+PROFORM'!$B$2:$AD$2,0)+1,0),0)</f>
        <v>0</v>
      </c>
      <c r="Q50" s="26" t="str">
        <f t="shared" si="13"/>
        <v/>
      </c>
      <c r="R50" s="25">
        <f>IFERROR(VLOOKUP($A50,'TD SOP+PROFORM'!$A$5:$AD$750,MATCH(R$4,'TD SOP+PROFORM'!$B$2:$AD$2,0)+1,0),0)+IFERROR(VLOOKUP($A50,'TD SOP+PROFORM'!$A$5:$AD$750,MATCH(R$2,'TD SOP+PROFORM'!$B$2:$AD$2,0)+1,0),0)</f>
        <v>0</v>
      </c>
      <c r="S50" s="25">
        <f>IFERROR(VLOOKUP($A50,'TD SOP+PROFORM'!$A$5:$AD$750,MATCH(S$4,'TD SOP+PROFORM'!$B$2:$AD$2,0)+1,0),0)+IFERROR(VLOOKUP($A50,'TD SOP+PROFORM'!$A$5:$AD$750,MATCH(S$2,'TD SOP+PROFORM'!$B$2:$AD$2,0)+1,0),0)</f>
        <v>0</v>
      </c>
      <c r="T50" s="26" t="str">
        <f t="shared" si="14"/>
        <v/>
      </c>
      <c r="U50" s="25">
        <f>IFERROR(VLOOKUP($A50,'TD SOP+PROFORM'!$A$5:$AD$750,MATCH(U$4,'TD SOP+PROFORM'!$B$2:$AD$2,0)+1,0),0)+IFERROR(VLOOKUP($A50,'TD SOP+PROFORM'!$A$5:$AD$750,MATCH(U$2,'TD SOP+PROFORM'!$B$2:$AD$2,0)+1,0),0)</f>
        <v>0</v>
      </c>
      <c r="V50" s="25">
        <f>IFERROR(VLOOKUP($A50,'TD SOP+PROFORM'!$A$5:$AD$750,MATCH(V$4,'TD SOP+PROFORM'!$B$2:$AD$2,0)+1,0),0)+IFERROR(VLOOKUP($A50,'TD SOP+PROFORM'!$A$5:$AD$750,MATCH(V$2,'TD SOP+PROFORM'!$B$2:$AD$2,0)+1,0),0)</f>
        <v>0</v>
      </c>
      <c r="W50" s="26" t="str">
        <f t="shared" si="15"/>
        <v/>
      </c>
      <c r="X50" s="25">
        <f>IFERROR(VLOOKUP($A50,'TD SOP+PROFORM'!$A$5:$AD$750,MATCH(X$4,'TD SOP+PROFORM'!$B$2:$AD$2,0)+1,0),0)+IFERROR(VLOOKUP($A50,'TD SOP+PROFORM'!$A$5:$AD$750,MATCH(X$2,'TD SOP+PROFORM'!$B$2:$AD$2,0)+1,0),0)</f>
        <v>0</v>
      </c>
      <c r="Y50" s="25">
        <f>IFERROR(VLOOKUP($A50,'TD SOP+PROFORM'!$A$5:$AD$750,MATCH(Y$4,'TD SOP+PROFORM'!$B$2:$AD$2,0)+1,0),0)+IFERROR(VLOOKUP($A50,'TD SOP+PROFORM'!$A$5:$AD$750,MATCH(Y$2,'TD SOP+PROFORM'!$B$2:$AD$2,0)+1,0),0)</f>
        <v>0</v>
      </c>
      <c r="Z50" s="26" t="str">
        <f t="shared" si="16"/>
        <v/>
      </c>
      <c r="AA50" s="25">
        <f>IFERROR(VLOOKUP($A50,'TD SOP+PROFORM'!$A$5:$AD$750,MATCH(AA$4,'TD SOP+PROFORM'!$B$2:$AD$2,0)+1,0),0)+IFERROR(VLOOKUP($A50,'TD SOP+PROFORM'!$A$5:$AD$750,MATCH(AA$2,'TD SOP+PROFORM'!$B$2:$AD$2,0)+1,0),0)</f>
        <v>0</v>
      </c>
      <c r="AB50" s="25">
        <f>IFERROR(VLOOKUP($A50,'TD SOP+PROFORM'!$A$5:$AD$750,MATCH(AB$4,'TD SOP+PROFORM'!$B$2:$AD$2,0)+1,0),0)+IFERROR(VLOOKUP($A50,'TD SOP+PROFORM'!$A$5:$AD$750,MATCH(AB$2,'TD SOP+PROFORM'!$B$2:$AD$2,0)+1,0),0)</f>
        <v>0</v>
      </c>
      <c r="AC50" s="26" t="str">
        <f t="shared" si="17"/>
        <v/>
      </c>
      <c r="AD50" s="25">
        <f>IFERROR(VLOOKUP($A50,'TD SOP+PROFORM'!$A$5:$AD$750,MATCH(AD$4,'TD SOP+PROFORM'!$B$2:$AD$2,0)+1,0),0)+IFERROR(VLOOKUP($A50,'TD SOP+PROFORM'!$A$5:$AD$750,MATCH(AD$2,'TD SOP+PROFORM'!$B$2:$AD$2,0)+1,0),0)</f>
        <v>0</v>
      </c>
      <c r="AE50" s="25">
        <f>IFERROR(VLOOKUP($A50,'TD SOP+PROFORM'!$A$5:$AD$750,MATCH(AE$4,'TD SOP+PROFORM'!$B$2:$AD$2,0)+1,0),0)+IFERROR(VLOOKUP($A50,'TD SOP+PROFORM'!$A$5:$AD$750,MATCH(AE$2,'TD SOP+PROFORM'!$B$2:$AD$2,0)+1,0),0)</f>
        <v>0</v>
      </c>
      <c r="AF50" s="26" t="str">
        <f t="shared" si="18"/>
        <v/>
      </c>
      <c r="AG50" s="25">
        <f>IFERROR(VLOOKUP($A50,'TD SOP+PROFORM'!$A$5:$AD$750,MATCH(AG$4,'TD SOP+PROFORM'!$B$2:$AD$2,0)+1,0),0)+IFERROR(VLOOKUP($A50,'TD SOP+PROFORM'!$A$5:$AD$750,MATCH(AG$2,'TD SOP+PROFORM'!$B$2:$AD$2,0)+1,0),0)</f>
        <v>0</v>
      </c>
      <c r="AH50" s="25">
        <f>IFERROR(VLOOKUP($A50,'TD SOP+PROFORM'!$A$5:$AD$750,MATCH(AH$4,'TD SOP+PROFORM'!$B$2:$AD$2,0)+1,0),0)+IFERROR(VLOOKUP($A50,'TD SOP+PROFORM'!$A$5:$AD$750,MATCH(AH$2,'TD SOP+PROFORM'!$B$2:$AD$2,0)+1,0),0)</f>
        <v>0</v>
      </c>
      <c r="AI50" s="26" t="str">
        <f t="shared" si="19"/>
        <v/>
      </c>
      <c r="AJ50" s="25">
        <f>IFERROR(VLOOKUP($A50,'TD SOP+PROFORM'!$A$5:$AD$750,MATCH(AJ$4,'TD SOP+PROFORM'!$B$2:$AD$2,0)+1,0),0)+IFERROR(VLOOKUP($A50,'TD SOP+PROFORM'!$A$5:$AD$750,MATCH(AJ$2,'TD SOP+PROFORM'!$B$2:$AD$2,0)+1,0),0)</f>
        <v>0</v>
      </c>
      <c r="AK50" s="25">
        <f>IFERROR(VLOOKUP($A50,'TD SOP+PROFORM'!$A$5:$AD$750,MATCH(AK$4,'TD SOP+PROFORM'!$B$2:$AD$2,0)+1,0),0)+IFERROR(VLOOKUP($A50,'TD SOP+PROFORM'!$A$5:$AD$750,MATCH(AK$2,'TD SOP+PROFORM'!$B$2:$AD$2,0)+1,0),0)</f>
        <v>0</v>
      </c>
      <c r="AL50" s="26" t="str">
        <f t="shared" si="20"/>
        <v/>
      </c>
      <c r="AM50" s="25">
        <f t="shared" si="22"/>
        <v>976.5</v>
      </c>
      <c r="AN50" s="25">
        <f t="shared" si="22"/>
        <v>0</v>
      </c>
      <c r="AO50" s="26" t="str">
        <f t="shared" si="21"/>
        <v/>
      </c>
    </row>
    <row r="51" spans="1:41" x14ac:dyDescent="0.35">
      <c r="A51" s="24" t="str">
        <f>IF(AND('TD SOP+PROFORM'!A48&lt;&gt;"",'TD SOP+PROFORM'!A48&lt;&gt;"TOTAL"),'TD SOP+PROFORM'!A48,0)</f>
        <v>MERAKI</v>
      </c>
      <c r="C51" s="25">
        <f>IFERROR(VLOOKUP($A51,'TD SOP+PROFORM'!$A$5:$AD$750,MATCH(C$4,'TD SOP+PROFORM'!$B$2:$AT$2,0)+1,0),"")</f>
        <v>819</v>
      </c>
      <c r="D51" s="25" t="str">
        <f>IFERROR(VLOOKUP($A51,'TD SOP+PROFORM'!$A$5:$AD$750,MATCH(D$4,'TD SOP+PROFORM'!$B$2:$AT$2,0)+1,0),"")</f>
        <v/>
      </c>
      <c r="E51" s="26" t="str">
        <f t="shared" si="9"/>
        <v/>
      </c>
      <c r="F51" s="25">
        <f>IFERROR(VLOOKUP($A51,'TD SOP+PROFORM'!$A$5:$AD$750,MATCH(F$4,'TD SOP+PROFORM'!$B$2:$AT$2,0)+1,0),"")</f>
        <v>589</v>
      </c>
      <c r="G51" s="25" t="str">
        <f>IFERROR(VLOOKUP($A51,'TD SOP+PROFORM'!$A$5:$AD$750,MATCH(G$4,'TD SOP+PROFORM'!$B$2:$AT$2,0)+1,0),"")</f>
        <v/>
      </c>
      <c r="H51" s="26" t="str">
        <f t="shared" si="10"/>
        <v/>
      </c>
      <c r="I51" s="25">
        <f>IFERROR(VLOOKUP($A51,'TD SOP+PROFORM'!$A$5:$AD$750,MATCH(I$4,'TD SOP+PROFORM'!$B$2:$AT$2,0)+1,0),"")</f>
        <v>0</v>
      </c>
      <c r="J51" s="25" t="str">
        <f>IFERROR(VLOOKUP($A51,'TD SOP+PROFORM'!$A$5:$AD$750,MATCH(J$4,'TD SOP+PROFORM'!$B$2:$AT$2,0)+1,0),"")</f>
        <v/>
      </c>
      <c r="K51" s="26" t="str">
        <f t="shared" si="11"/>
        <v/>
      </c>
      <c r="L51" s="25" t="str">
        <f>IFERROR(VLOOKUP($A51,'TD SOP+PROFORM'!$A$5:$AD$750,MATCH(L$4,'TD SOP+PROFORM'!$B$2:$AT$2,0)+1,0),"")</f>
        <v/>
      </c>
      <c r="M51" s="25" t="str">
        <f>IFERROR(VLOOKUP($A51,'TD SOP+PROFORM'!$A$5:$AD$750,MATCH(M$4,'TD SOP+PROFORM'!$B$2:$AT$2,0)+1,0),"")</f>
        <v/>
      </c>
      <c r="N51" s="26" t="str">
        <f t="shared" si="12"/>
        <v/>
      </c>
      <c r="O51" s="25">
        <f>IFERROR(VLOOKUP($A51,'TD SOP+PROFORM'!$A$5:$AD$750,MATCH(O$4,'TD SOP+PROFORM'!$B$2:$AD$2,0)+1,0),0)+IFERROR(VLOOKUP($A51,'TD SOP+PROFORM'!$A$5:$AD$750,MATCH(O$2,'TD SOP+PROFORM'!$B$2:$AD$2,0)+1,0),0)</f>
        <v>0</v>
      </c>
      <c r="P51" s="25">
        <f>IFERROR(VLOOKUP($A51,'TD SOP+PROFORM'!$A$5:$AD$750,MATCH(P$4,'TD SOP+PROFORM'!$B$2:$AD$2,0)+1,0),0)+IFERROR(VLOOKUP($A51,'TD SOP+PROFORM'!$A$5:$AD$750,MATCH(P$2,'TD SOP+PROFORM'!$B$2:$AD$2,0)+1,0),0)</f>
        <v>0</v>
      </c>
      <c r="Q51" s="26" t="str">
        <f t="shared" si="13"/>
        <v/>
      </c>
      <c r="R51" s="25">
        <f>IFERROR(VLOOKUP($A51,'TD SOP+PROFORM'!$A$5:$AD$750,MATCH(R$4,'TD SOP+PROFORM'!$B$2:$AD$2,0)+1,0),0)+IFERROR(VLOOKUP($A51,'TD SOP+PROFORM'!$A$5:$AD$750,MATCH(R$2,'TD SOP+PROFORM'!$B$2:$AD$2,0)+1,0),0)</f>
        <v>0</v>
      </c>
      <c r="S51" s="25">
        <f>IFERROR(VLOOKUP($A51,'TD SOP+PROFORM'!$A$5:$AD$750,MATCH(S$4,'TD SOP+PROFORM'!$B$2:$AD$2,0)+1,0),0)+IFERROR(VLOOKUP($A51,'TD SOP+PROFORM'!$A$5:$AD$750,MATCH(S$2,'TD SOP+PROFORM'!$B$2:$AD$2,0)+1,0),0)</f>
        <v>0</v>
      </c>
      <c r="T51" s="26" t="str">
        <f t="shared" si="14"/>
        <v/>
      </c>
      <c r="U51" s="25">
        <f>IFERROR(VLOOKUP($A51,'TD SOP+PROFORM'!$A$5:$AD$750,MATCH(U$4,'TD SOP+PROFORM'!$B$2:$AD$2,0)+1,0),0)+IFERROR(VLOOKUP($A51,'TD SOP+PROFORM'!$A$5:$AD$750,MATCH(U$2,'TD SOP+PROFORM'!$B$2:$AD$2,0)+1,0),0)</f>
        <v>0</v>
      </c>
      <c r="V51" s="25">
        <f>IFERROR(VLOOKUP($A51,'TD SOP+PROFORM'!$A$5:$AD$750,MATCH(V$4,'TD SOP+PROFORM'!$B$2:$AD$2,0)+1,0),0)+IFERROR(VLOOKUP($A51,'TD SOP+PROFORM'!$A$5:$AD$750,MATCH(V$2,'TD SOP+PROFORM'!$B$2:$AD$2,0)+1,0),0)</f>
        <v>0</v>
      </c>
      <c r="W51" s="26" t="str">
        <f t="shared" si="15"/>
        <v/>
      </c>
      <c r="X51" s="25">
        <f>IFERROR(VLOOKUP($A51,'TD SOP+PROFORM'!$A$5:$AD$750,MATCH(X$4,'TD SOP+PROFORM'!$B$2:$AD$2,0)+1,0),0)+IFERROR(VLOOKUP($A51,'TD SOP+PROFORM'!$A$5:$AD$750,MATCH(X$2,'TD SOP+PROFORM'!$B$2:$AD$2,0)+1,0),0)</f>
        <v>0</v>
      </c>
      <c r="Y51" s="25">
        <f>IFERROR(VLOOKUP($A51,'TD SOP+PROFORM'!$A$5:$AD$750,MATCH(Y$4,'TD SOP+PROFORM'!$B$2:$AD$2,0)+1,0),0)+IFERROR(VLOOKUP($A51,'TD SOP+PROFORM'!$A$5:$AD$750,MATCH(Y$2,'TD SOP+PROFORM'!$B$2:$AD$2,0)+1,0),0)</f>
        <v>0</v>
      </c>
      <c r="Z51" s="26" t="str">
        <f t="shared" si="16"/>
        <v/>
      </c>
      <c r="AA51" s="25">
        <f>IFERROR(VLOOKUP($A51,'TD SOP+PROFORM'!$A$5:$AD$750,MATCH(AA$4,'TD SOP+PROFORM'!$B$2:$AD$2,0)+1,0),0)+IFERROR(VLOOKUP($A51,'TD SOP+PROFORM'!$A$5:$AD$750,MATCH(AA$2,'TD SOP+PROFORM'!$B$2:$AD$2,0)+1,0),0)</f>
        <v>0</v>
      </c>
      <c r="AB51" s="25">
        <f>IFERROR(VLOOKUP($A51,'TD SOP+PROFORM'!$A$5:$AD$750,MATCH(AB$4,'TD SOP+PROFORM'!$B$2:$AD$2,0)+1,0),0)+IFERROR(VLOOKUP($A51,'TD SOP+PROFORM'!$A$5:$AD$750,MATCH(AB$2,'TD SOP+PROFORM'!$B$2:$AD$2,0)+1,0),0)</f>
        <v>0</v>
      </c>
      <c r="AC51" s="26" t="str">
        <f t="shared" si="17"/>
        <v/>
      </c>
      <c r="AD51" s="25">
        <f>IFERROR(VLOOKUP($A51,'TD SOP+PROFORM'!$A$5:$AD$750,MATCH(AD$4,'TD SOP+PROFORM'!$B$2:$AD$2,0)+1,0),0)+IFERROR(VLOOKUP($A51,'TD SOP+PROFORM'!$A$5:$AD$750,MATCH(AD$2,'TD SOP+PROFORM'!$B$2:$AD$2,0)+1,0),0)</f>
        <v>0</v>
      </c>
      <c r="AE51" s="25">
        <f>IFERROR(VLOOKUP($A51,'TD SOP+PROFORM'!$A$5:$AD$750,MATCH(AE$4,'TD SOP+PROFORM'!$B$2:$AD$2,0)+1,0),0)+IFERROR(VLOOKUP($A51,'TD SOP+PROFORM'!$A$5:$AD$750,MATCH(AE$2,'TD SOP+PROFORM'!$B$2:$AD$2,0)+1,0),0)</f>
        <v>0</v>
      </c>
      <c r="AF51" s="26" t="str">
        <f t="shared" si="18"/>
        <v/>
      </c>
      <c r="AG51" s="25">
        <f>IFERROR(VLOOKUP($A51,'TD SOP+PROFORM'!$A$5:$AD$750,MATCH(AG$4,'TD SOP+PROFORM'!$B$2:$AD$2,0)+1,0),0)+IFERROR(VLOOKUP($A51,'TD SOP+PROFORM'!$A$5:$AD$750,MATCH(AG$2,'TD SOP+PROFORM'!$B$2:$AD$2,0)+1,0),0)</f>
        <v>0</v>
      </c>
      <c r="AH51" s="25">
        <f>IFERROR(VLOOKUP($A51,'TD SOP+PROFORM'!$A$5:$AD$750,MATCH(AH$4,'TD SOP+PROFORM'!$B$2:$AD$2,0)+1,0),0)+IFERROR(VLOOKUP($A51,'TD SOP+PROFORM'!$A$5:$AD$750,MATCH(AH$2,'TD SOP+PROFORM'!$B$2:$AD$2,0)+1,0),0)</f>
        <v>0</v>
      </c>
      <c r="AI51" s="26" t="str">
        <f t="shared" si="19"/>
        <v/>
      </c>
      <c r="AJ51" s="25">
        <f>IFERROR(VLOOKUP($A51,'TD SOP+PROFORM'!$A$5:$AD$750,MATCH(AJ$4,'TD SOP+PROFORM'!$B$2:$AD$2,0)+1,0),0)+IFERROR(VLOOKUP($A51,'TD SOP+PROFORM'!$A$5:$AD$750,MATCH(AJ$2,'TD SOP+PROFORM'!$B$2:$AD$2,0)+1,0),0)</f>
        <v>0</v>
      </c>
      <c r="AK51" s="25">
        <f>IFERROR(VLOOKUP($A51,'TD SOP+PROFORM'!$A$5:$AD$750,MATCH(AK$4,'TD SOP+PROFORM'!$B$2:$AD$2,0)+1,0),0)+IFERROR(VLOOKUP($A51,'TD SOP+PROFORM'!$A$5:$AD$750,MATCH(AK$2,'TD SOP+PROFORM'!$B$2:$AD$2,0)+1,0),0)</f>
        <v>0</v>
      </c>
      <c r="AL51" s="26" t="str">
        <f t="shared" si="20"/>
        <v/>
      </c>
      <c r="AM51" s="25">
        <f t="shared" si="22"/>
        <v>1408</v>
      </c>
      <c r="AN51" s="25">
        <f t="shared" si="22"/>
        <v>0</v>
      </c>
      <c r="AO51" s="26" t="str">
        <f t="shared" si="21"/>
        <v/>
      </c>
    </row>
    <row r="52" spans="1:41" x14ac:dyDescent="0.35">
      <c r="A52" s="24" t="str">
        <f>IF(AND('TD SOP+PROFORM'!A49&lt;&gt;"",'TD SOP+PROFORM'!A49&lt;&gt;"TOTAL"),'TD SOP+PROFORM'!A49,0)</f>
        <v>WATER LILIES FASHIONS LLC</v>
      </c>
      <c r="C52" s="25">
        <f>IFERROR(VLOOKUP($A52,'TD SOP+PROFORM'!$A$5:$AD$750,MATCH(C$4,'TD SOP+PROFORM'!$B$2:$AT$2,0)+1,0),"")</f>
        <v>0</v>
      </c>
      <c r="D52" s="25" t="str">
        <f>IFERROR(VLOOKUP($A52,'TD SOP+PROFORM'!$A$5:$AD$750,MATCH(D$4,'TD SOP+PROFORM'!$B$2:$AT$2,0)+1,0),"")</f>
        <v/>
      </c>
      <c r="E52" s="26" t="str">
        <f t="shared" si="9"/>
        <v/>
      </c>
      <c r="F52" s="25">
        <f>IFERROR(VLOOKUP($A52,'TD SOP+PROFORM'!$A$5:$AD$750,MATCH(F$4,'TD SOP+PROFORM'!$B$2:$AT$2,0)+1,0),"")</f>
        <v>0</v>
      </c>
      <c r="G52" s="25" t="str">
        <f>IFERROR(VLOOKUP($A52,'TD SOP+PROFORM'!$A$5:$AD$750,MATCH(G$4,'TD SOP+PROFORM'!$B$2:$AT$2,0)+1,0),"")</f>
        <v/>
      </c>
      <c r="H52" s="26" t="str">
        <f t="shared" si="10"/>
        <v/>
      </c>
      <c r="I52" s="25">
        <f>IFERROR(VLOOKUP($A52,'TD SOP+PROFORM'!$A$5:$AD$750,MATCH(I$4,'TD SOP+PROFORM'!$B$2:$AT$2,0)+1,0),"")</f>
        <v>0</v>
      </c>
      <c r="J52" s="25" t="str">
        <f>IFERROR(VLOOKUP($A52,'TD SOP+PROFORM'!$A$5:$AD$750,MATCH(J$4,'TD SOP+PROFORM'!$B$2:$AT$2,0)+1,0),"")</f>
        <v/>
      </c>
      <c r="K52" s="26" t="str">
        <f t="shared" si="11"/>
        <v/>
      </c>
      <c r="L52" s="25" t="str">
        <f>IFERROR(VLOOKUP($A52,'TD SOP+PROFORM'!$A$5:$AD$750,MATCH(L$4,'TD SOP+PROFORM'!$B$2:$AT$2,0)+1,0),"")</f>
        <v/>
      </c>
      <c r="M52" s="25" t="str">
        <f>IFERROR(VLOOKUP($A52,'TD SOP+PROFORM'!$A$5:$AD$750,MATCH(M$4,'TD SOP+PROFORM'!$B$2:$AT$2,0)+1,0),"")</f>
        <v/>
      </c>
      <c r="N52" s="26" t="str">
        <f t="shared" si="12"/>
        <v/>
      </c>
      <c r="O52" s="25">
        <f>IFERROR(VLOOKUP($A52,'TD SOP+PROFORM'!$A$5:$AD$750,MATCH(O$4,'TD SOP+PROFORM'!$B$2:$AD$2,0)+1,0),0)+IFERROR(VLOOKUP($A52,'TD SOP+PROFORM'!$A$5:$AD$750,MATCH(O$2,'TD SOP+PROFORM'!$B$2:$AD$2,0)+1,0),0)</f>
        <v>0</v>
      </c>
      <c r="P52" s="25">
        <f>IFERROR(VLOOKUP($A52,'TD SOP+PROFORM'!$A$5:$AD$750,MATCH(P$4,'TD SOP+PROFORM'!$B$2:$AD$2,0)+1,0),0)+IFERROR(VLOOKUP($A52,'TD SOP+PROFORM'!$A$5:$AD$750,MATCH(P$2,'TD SOP+PROFORM'!$B$2:$AD$2,0)+1,0),0)</f>
        <v>0</v>
      </c>
      <c r="Q52" s="26" t="str">
        <f t="shared" si="13"/>
        <v/>
      </c>
      <c r="R52" s="25">
        <f>IFERROR(VLOOKUP($A52,'TD SOP+PROFORM'!$A$5:$AD$750,MATCH(R$4,'TD SOP+PROFORM'!$B$2:$AD$2,0)+1,0),0)+IFERROR(VLOOKUP($A52,'TD SOP+PROFORM'!$A$5:$AD$750,MATCH(R$2,'TD SOP+PROFORM'!$B$2:$AD$2,0)+1,0),0)</f>
        <v>0</v>
      </c>
      <c r="S52" s="25">
        <f>IFERROR(VLOOKUP($A52,'TD SOP+PROFORM'!$A$5:$AD$750,MATCH(S$4,'TD SOP+PROFORM'!$B$2:$AD$2,0)+1,0),0)+IFERROR(VLOOKUP($A52,'TD SOP+PROFORM'!$A$5:$AD$750,MATCH(S$2,'TD SOP+PROFORM'!$B$2:$AD$2,0)+1,0),0)</f>
        <v>0</v>
      </c>
      <c r="T52" s="26" t="str">
        <f t="shared" si="14"/>
        <v/>
      </c>
      <c r="U52" s="25">
        <f>IFERROR(VLOOKUP($A52,'TD SOP+PROFORM'!$A$5:$AD$750,MATCH(U$4,'TD SOP+PROFORM'!$B$2:$AD$2,0)+1,0),0)+IFERROR(VLOOKUP($A52,'TD SOP+PROFORM'!$A$5:$AD$750,MATCH(U$2,'TD SOP+PROFORM'!$B$2:$AD$2,0)+1,0),0)</f>
        <v>0</v>
      </c>
      <c r="V52" s="25">
        <f>IFERROR(VLOOKUP($A52,'TD SOP+PROFORM'!$A$5:$AD$750,MATCH(V$4,'TD SOP+PROFORM'!$B$2:$AD$2,0)+1,0),0)+IFERROR(VLOOKUP($A52,'TD SOP+PROFORM'!$A$5:$AD$750,MATCH(V$2,'TD SOP+PROFORM'!$B$2:$AD$2,0)+1,0),0)</f>
        <v>0</v>
      </c>
      <c r="W52" s="26" t="str">
        <f t="shared" si="15"/>
        <v/>
      </c>
      <c r="X52" s="25">
        <f>IFERROR(VLOOKUP($A52,'TD SOP+PROFORM'!$A$5:$AD$750,MATCH(X$4,'TD SOP+PROFORM'!$B$2:$AD$2,0)+1,0),0)+IFERROR(VLOOKUP($A52,'TD SOP+PROFORM'!$A$5:$AD$750,MATCH(X$2,'TD SOP+PROFORM'!$B$2:$AD$2,0)+1,0),0)</f>
        <v>0</v>
      </c>
      <c r="Y52" s="25">
        <f>IFERROR(VLOOKUP($A52,'TD SOP+PROFORM'!$A$5:$AD$750,MATCH(Y$4,'TD SOP+PROFORM'!$B$2:$AD$2,0)+1,0),0)+IFERROR(VLOOKUP($A52,'TD SOP+PROFORM'!$A$5:$AD$750,MATCH(Y$2,'TD SOP+PROFORM'!$B$2:$AD$2,0)+1,0),0)</f>
        <v>0</v>
      </c>
      <c r="Z52" s="26" t="str">
        <f t="shared" si="16"/>
        <v/>
      </c>
      <c r="AA52" s="25">
        <f>IFERROR(VLOOKUP($A52,'TD SOP+PROFORM'!$A$5:$AD$750,MATCH(AA$4,'TD SOP+PROFORM'!$B$2:$AD$2,0)+1,0),0)+IFERROR(VLOOKUP($A52,'TD SOP+PROFORM'!$A$5:$AD$750,MATCH(AA$2,'TD SOP+PROFORM'!$B$2:$AD$2,0)+1,0),0)</f>
        <v>0</v>
      </c>
      <c r="AB52" s="25">
        <f>IFERROR(VLOOKUP($A52,'TD SOP+PROFORM'!$A$5:$AD$750,MATCH(AB$4,'TD SOP+PROFORM'!$B$2:$AD$2,0)+1,0),0)+IFERROR(VLOOKUP($A52,'TD SOP+PROFORM'!$A$5:$AD$750,MATCH(AB$2,'TD SOP+PROFORM'!$B$2:$AD$2,0)+1,0),0)</f>
        <v>0</v>
      </c>
      <c r="AC52" s="26" t="str">
        <f t="shared" si="17"/>
        <v/>
      </c>
      <c r="AD52" s="25">
        <f>IFERROR(VLOOKUP($A52,'TD SOP+PROFORM'!$A$5:$AD$750,MATCH(AD$4,'TD SOP+PROFORM'!$B$2:$AD$2,0)+1,0),0)+IFERROR(VLOOKUP($A52,'TD SOP+PROFORM'!$A$5:$AD$750,MATCH(AD$2,'TD SOP+PROFORM'!$B$2:$AD$2,0)+1,0),0)</f>
        <v>0</v>
      </c>
      <c r="AE52" s="25">
        <f>IFERROR(VLOOKUP($A52,'TD SOP+PROFORM'!$A$5:$AD$750,MATCH(AE$4,'TD SOP+PROFORM'!$B$2:$AD$2,0)+1,0),0)+IFERROR(VLOOKUP($A52,'TD SOP+PROFORM'!$A$5:$AD$750,MATCH(AE$2,'TD SOP+PROFORM'!$B$2:$AD$2,0)+1,0),0)</f>
        <v>0</v>
      </c>
      <c r="AF52" s="26" t="str">
        <f t="shared" si="18"/>
        <v/>
      </c>
      <c r="AG52" s="25">
        <f>IFERROR(VLOOKUP($A52,'TD SOP+PROFORM'!$A$5:$AD$750,MATCH(AG$4,'TD SOP+PROFORM'!$B$2:$AD$2,0)+1,0),0)+IFERROR(VLOOKUP($A52,'TD SOP+PROFORM'!$A$5:$AD$750,MATCH(AG$2,'TD SOP+PROFORM'!$B$2:$AD$2,0)+1,0),0)</f>
        <v>0</v>
      </c>
      <c r="AH52" s="25">
        <f>IFERROR(VLOOKUP($A52,'TD SOP+PROFORM'!$A$5:$AD$750,MATCH(AH$4,'TD SOP+PROFORM'!$B$2:$AD$2,0)+1,0),0)+IFERROR(VLOOKUP($A52,'TD SOP+PROFORM'!$A$5:$AD$750,MATCH(AH$2,'TD SOP+PROFORM'!$B$2:$AD$2,0)+1,0),0)</f>
        <v>0</v>
      </c>
      <c r="AI52" s="26" t="str">
        <f t="shared" si="19"/>
        <v/>
      </c>
      <c r="AJ52" s="25">
        <f>IFERROR(VLOOKUP($A52,'TD SOP+PROFORM'!$A$5:$AD$750,MATCH(AJ$4,'TD SOP+PROFORM'!$B$2:$AD$2,0)+1,0),0)+IFERROR(VLOOKUP($A52,'TD SOP+PROFORM'!$A$5:$AD$750,MATCH(AJ$2,'TD SOP+PROFORM'!$B$2:$AD$2,0)+1,0),0)</f>
        <v>0</v>
      </c>
      <c r="AK52" s="25">
        <f>IFERROR(VLOOKUP($A52,'TD SOP+PROFORM'!$A$5:$AD$750,MATCH(AK$4,'TD SOP+PROFORM'!$B$2:$AD$2,0)+1,0),0)+IFERROR(VLOOKUP($A52,'TD SOP+PROFORM'!$A$5:$AD$750,MATCH(AK$2,'TD SOP+PROFORM'!$B$2:$AD$2,0)+1,0),0)</f>
        <v>0</v>
      </c>
      <c r="AL52" s="26" t="str">
        <f t="shared" si="20"/>
        <v/>
      </c>
      <c r="AM52" s="25">
        <f t="shared" si="22"/>
        <v>0</v>
      </c>
      <c r="AN52" s="25">
        <f t="shared" si="22"/>
        <v>0</v>
      </c>
      <c r="AO52" s="26" t="str">
        <f t="shared" si="21"/>
        <v/>
      </c>
    </row>
    <row r="53" spans="1:41" x14ac:dyDescent="0.35">
      <c r="A53" s="24" t="str">
        <f>IF(AND('TD SOP+PROFORM'!A50&lt;&gt;"",'TD SOP+PROFORM'!A50&lt;&gt;"TOTAL"),'TD SOP+PROFORM'!A50,0)</f>
        <v>METTS SURF AND SPORT CORP</v>
      </c>
      <c r="C53" s="25">
        <f>IFERROR(VLOOKUP($A53,'TD SOP+PROFORM'!$A$5:$AD$750,MATCH(C$4,'TD SOP+PROFORM'!$B$2:$AT$2,0)+1,0),"")</f>
        <v>0</v>
      </c>
      <c r="D53" s="25" t="str">
        <f>IFERROR(VLOOKUP($A53,'TD SOP+PROFORM'!$A$5:$AD$750,MATCH(D$4,'TD SOP+PROFORM'!$B$2:$AT$2,0)+1,0),"")</f>
        <v/>
      </c>
      <c r="E53" s="26" t="str">
        <f t="shared" si="9"/>
        <v/>
      </c>
      <c r="F53" s="25">
        <f>IFERROR(VLOOKUP($A53,'TD SOP+PROFORM'!$A$5:$AD$750,MATCH(F$4,'TD SOP+PROFORM'!$B$2:$AT$2,0)+1,0),"")</f>
        <v>0</v>
      </c>
      <c r="G53" s="25" t="str">
        <f>IFERROR(VLOOKUP($A53,'TD SOP+PROFORM'!$A$5:$AD$750,MATCH(G$4,'TD SOP+PROFORM'!$B$2:$AT$2,0)+1,0),"")</f>
        <v/>
      </c>
      <c r="H53" s="26" t="str">
        <f t="shared" si="10"/>
        <v/>
      </c>
      <c r="I53" s="25">
        <f>IFERROR(VLOOKUP($A53,'TD SOP+PROFORM'!$A$5:$AD$750,MATCH(I$4,'TD SOP+PROFORM'!$B$2:$AT$2,0)+1,0),"")</f>
        <v>0</v>
      </c>
      <c r="J53" s="25" t="str">
        <f>IFERROR(VLOOKUP($A53,'TD SOP+PROFORM'!$A$5:$AD$750,MATCH(J$4,'TD SOP+PROFORM'!$B$2:$AT$2,0)+1,0),"")</f>
        <v/>
      </c>
      <c r="K53" s="26" t="str">
        <f t="shared" si="11"/>
        <v/>
      </c>
      <c r="L53" s="25" t="str">
        <f>IFERROR(VLOOKUP($A53,'TD SOP+PROFORM'!$A$5:$AD$750,MATCH(L$4,'TD SOP+PROFORM'!$B$2:$AT$2,0)+1,0),"")</f>
        <v/>
      </c>
      <c r="M53" s="25" t="str">
        <f>IFERROR(VLOOKUP($A53,'TD SOP+PROFORM'!$A$5:$AD$750,MATCH(M$4,'TD SOP+PROFORM'!$B$2:$AT$2,0)+1,0),"")</f>
        <v/>
      </c>
      <c r="N53" s="26" t="str">
        <f t="shared" si="12"/>
        <v/>
      </c>
      <c r="O53" s="25">
        <f>IFERROR(VLOOKUP($A53,'TD SOP+PROFORM'!$A$5:$AD$750,MATCH(O$4,'TD SOP+PROFORM'!$B$2:$AD$2,0)+1,0),0)+IFERROR(VLOOKUP($A53,'TD SOP+PROFORM'!$A$5:$AD$750,MATCH(O$2,'TD SOP+PROFORM'!$B$2:$AD$2,0)+1,0),0)</f>
        <v>0</v>
      </c>
      <c r="P53" s="25">
        <f>IFERROR(VLOOKUP($A53,'TD SOP+PROFORM'!$A$5:$AD$750,MATCH(P$4,'TD SOP+PROFORM'!$B$2:$AD$2,0)+1,0),0)+IFERROR(VLOOKUP($A53,'TD SOP+PROFORM'!$A$5:$AD$750,MATCH(P$2,'TD SOP+PROFORM'!$B$2:$AD$2,0)+1,0),0)</f>
        <v>0</v>
      </c>
      <c r="Q53" s="26" t="str">
        <f t="shared" si="13"/>
        <v/>
      </c>
      <c r="R53" s="25">
        <f>IFERROR(VLOOKUP($A53,'TD SOP+PROFORM'!$A$5:$AD$750,MATCH(R$4,'TD SOP+PROFORM'!$B$2:$AD$2,0)+1,0),0)+IFERROR(VLOOKUP($A53,'TD SOP+PROFORM'!$A$5:$AD$750,MATCH(R$2,'TD SOP+PROFORM'!$B$2:$AD$2,0)+1,0),0)</f>
        <v>0</v>
      </c>
      <c r="S53" s="25">
        <f>IFERROR(VLOOKUP($A53,'TD SOP+PROFORM'!$A$5:$AD$750,MATCH(S$4,'TD SOP+PROFORM'!$B$2:$AD$2,0)+1,0),0)+IFERROR(VLOOKUP($A53,'TD SOP+PROFORM'!$A$5:$AD$750,MATCH(S$2,'TD SOP+PROFORM'!$B$2:$AD$2,0)+1,0),0)</f>
        <v>0</v>
      </c>
      <c r="T53" s="26" t="str">
        <f t="shared" si="14"/>
        <v/>
      </c>
      <c r="U53" s="25">
        <f>IFERROR(VLOOKUP($A53,'TD SOP+PROFORM'!$A$5:$AD$750,MATCH(U$4,'TD SOP+PROFORM'!$B$2:$AD$2,0)+1,0),0)+IFERROR(VLOOKUP($A53,'TD SOP+PROFORM'!$A$5:$AD$750,MATCH(U$2,'TD SOP+PROFORM'!$B$2:$AD$2,0)+1,0),0)</f>
        <v>0</v>
      </c>
      <c r="V53" s="25">
        <f>IFERROR(VLOOKUP($A53,'TD SOP+PROFORM'!$A$5:$AD$750,MATCH(V$4,'TD SOP+PROFORM'!$B$2:$AD$2,0)+1,0),0)+IFERROR(VLOOKUP($A53,'TD SOP+PROFORM'!$A$5:$AD$750,MATCH(V$2,'TD SOP+PROFORM'!$B$2:$AD$2,0)+1,0),0)</f>
        <v>0</v>
      </c>
      <c r="W53" s="26" t="str">
        <f t="shared" si="15"/>
        <v/>
      </c>
      <c r="X53" s="25">
        <f>IFERROR(VLOOKUP($A53,'TD SOP+PROFORM'!$A$5:$AD$750,MATCH(X$4,'TD SOP+PROFORM'!$B$2:$AD$2,0)+1,0),0)+IFERROR(VLOOKUP($A53,'TD SOP+PROFORM'!$A$5:$AD$750,MATCH(X$2,'TD SOP+PROFORM'!$B$2:$AD$2,0)+1,0),0)</f>
        <v>0</v>
      </c>
      <c r="Y53" s="25">
        <f>IFERROR(VLOOKUP($A53,'TD SOP+PROFORM'!$A$5:$AD$750,MATCH(Y$4,'TD SOP+PROFORM'!$B$2:$AD$2,0)+1,0),0)+IFERROR(VLOOKUP($A53,'TD SOP+PROFORM'!$A$5:$AD$750,MATCH(Y$2,'TD SOP+PROFORM'!$B$2:$AD$2,0)+1,0),0)</f>
        <v>0</v>
      </c>
      <c r="Z53" s="26" t="str">
        <f t="shared" si="16"/>
        <v/>
      </c>
      <c r="AA53" s="25">
        <f>IFERROR(VLOOKUP($A53,'TD SOP+PROFORM'!$A$5:$AD$750,MATCH(AA$4,'TD SOP+PROFORM'!$B$2:$AD$2,0)+1,0),0)+IFERROR(VLOOKUP($A53,'TD SOP+PROFORM'!$A$5:$AD$750,MATCH(AA$2,'TD SOP+PROFORM'!$B$2:$AD$2,0)+1,0),0)</f>
        <v>0</v>
      </c>
      <c r="AB53" s="25">
        <f>IFERROR(VLOOKUP($A53,'TD SOP+PROFORM'!$A$5:$AD$750,MATCH(AB$4,'TD SOP+PROFORM'!$B$2:$AD$2,0)+1,0),0)+IFERROR(VLOOKUP($A53,'TD SOP+PROFORM'!$A$5:$AD$750,MATCH(AB$2,'TD SOP+PROFORM'!$B$2:$AD$2,0)+1,0),0)</f>
        <v>0</v>
      </c>
      <c r="AC53" s="26" t="str">
        <f t="shared" si="17"/>
        <v/>
      </c>
      <c r="AD53" s="25">
        <f>IFERROR(VLOOKUP($A53,'TD SOP+PROFORM'!$A$5:$AD$750,MATCH(AD$4,'TD SOP+PROFORM'!$B$2:$AD$2,0)+1,0),0)+IFERROR(VLOOKUP($A53,'TD SOP+PROFORM'!$A$5:$AD$750,MATCH(AD$2,'TD SOP+PROFORM'!$B$2:$AD$2,0)+1,0),0)</f>
        <v>0</v>
      </c>
      <c r="AE53" s="25">
        <f>IFERROR(VLOOKUP($A53,'TD SOP+PROFORM'!$A$5:$AD$750,MATCH(AE$4,'TD SOP+PROFORM'!$B$2:$AD$2,0)+1,0),0)+IFERROR(VLOOKUP($A53,'TD SOP+PROFORM'!$A$5:$AD$750,MATCH(AE$2,'TD SOP+PROFORM'!$B$2:$AD$2,0)+1,0),0)</f>
        <v>0</v>
      </c>
      <c r="AF53" s="26" t="str">
        <f t="shared" si="18"/>
        <v/>
      </c>
      <c r="AG53" s="25">
        <f>IFERROR(VLOOKUP($A53,'TD SOP+PROFORM'!$A$5:$AD$750,MATCH(AG$4,'TD SOP+PROFORM'!$B$2:$AD$2,0)+1,0),0)+IFERROR(VLOOKUP($A53,'TD SOP+PROFORM'!$A$5:$AD$750,MATCH(AG$2,'TD SOP+PROFORM'!$B$2:$AD$2,0)+1,0),0)</f>
        <v>0</v>
      </c>
      <c r="AH53" s="25">
        <f>IFERROR(VLOOKUP($A53,'TD SOP+PROFORM'!$A$5:$AD$750,MATCH(AH$4,'TD SOP+PROFORM'!$B$2:$AD$2,0)+1,0),0)+IFERROR(VLOOKUP($A53,'TD SOP+PROFORM'!$A$5:$AD$750,MATCH(AH$2,'TD SOP+PROFORM'!$B$2:$AD$2,0)+1,0),0)</f>
        <v>0</v>
      </c>
      <c r="AI53" s="26" t="str">
        <f t="shared" si="19"/>
        <v/>
      </c>
      <c r="AJ53" s="25">
        <f>IFERROR(VLOOKUP($A53,'TD SOP+PROFORM'!$A$5:$AD$750,MATCH(AJ$4,'TD SOP+PROFORM'!$B$2:$AD$2,0)+1,0),0)+IFERROR(VLOOKUP($A53,'TD SOP+PROFORM'!$A$5:$AD$750,MATCH(AJ$2,'TD SOP+PROFORM'!$B$2:$AD$2,0)+1,0),0)</f>
        <v>0</v>
      </c>
      <c r="AK53" s="25">
        <f>IFERROR(VLOOKUP($A53,'TD SOP+PROFORM'!$A$5:$AD$750,MATCH(AK$4,'TD SOP+PROFORM'!$B$2:$AD$2,0)+1,0),0)+IFERROR(VLOOKUP($A53,'TD SOP+PROFORM'!$A$5:$AD$750,MATCH(AK$2,'TD SOP+PROFORM'!$B$2:$AD$2,0)+1,0),0)</f>
        <v>0</v>
      </c>
      <c r="AL53" s="26" t="str">
        <f t="shared" si="20"/>
        <v/>
      </c>
      <c r="AM53" s="25">
        <f t="shared" si="22"/>
        <v>0</v>
      </c>
      <c r="AN53" s="25">
        <f t="shared" si="22"/>
        <v>0</v>
      </c>
      <c r="AO53" s="26" t="str">
        <f t="shared" si="21"/>
        <v/>
      </c>
    </row>
    <row r="54" spans="1:41" x14ac:dyDescent="0.35">
      <c r="A54" s="24" t="str">
        <f>IF(AND('TD SOP+PROFORM'!A51&lt;&gt;"",'TD SOP+PROFORM'!A51&lt;&gt;"TOTAL"),'TD SOP+PROFORM'!A51,0)</f>
        <v>THE SPOT LLC</v>
      </c>
      <c r="C54" s="25">
        <f>IFERROR(VLOOKUP($A54,'TD SOP+PROFORM'!$A$5:$AD$750,MATCH(C$4,'TD SOP+PROFORM'!$B$2:$AT$2,0)+1,0),"")</f>
        <v>0</v>
      </c>
      <c r="D54" s="25" t="str">
        <f>IFERROR(VLOOKUP($A54,'TD SOP+PROFORM'!$A$5:$AD$750,MATCH(D$4,'TD SOP+PROFORM'!$B$2:$AT$2,0)+1,0),"")</f>
        <v/>
      </c>
      <c r="E54" s="26" t="str">
        <f t="shared" si="9"/>
        <v/>
      </c>
      <c r="F54" s="25">
        <f>IFERROR(VLOOKUP($A54,'TD SOP+PROFORM'!$A$5:$AD$750,MATCH(F$4,'TD SOP+PROFORM'!$B$2:$AT$2,0)+1,0),"")</f>
        <v>0</v>
      </c>
      <c r="G54" s="25" t="str">
        <f>IFERROR(VLOOKUP($A54,'TD SOP+PROFORM'!$A$5:$AD$750,MATCH(G$4,'TD SOP+PROFORM'!$B$2:$AT$2,0)+1,0),"")</f>
        <v/>
      </c>
      <c r="H54" s="26" t="str">
        <f t="shared" si="10"/>
        <v/>
      </c>
      <c r="I54" s="25">
        <f>IFERROR(VLOOKUP($A54,'TD SOP+PROFORM'!$A$5:$AD$750,MATCH(I$4,'TD SOP+PROFORM'!$B$2:$AT$2,0)+1,0),"")</f>
        <v>0</v>
      </c>
      <c r="J54" s="25" t="str">
        <f>IFERROR(VLOOKUP($A54,'TD SOP+PROFORM'!$A$5:$AD$750,MATCH(J$4,'TD SOP+PROFORM'!$B$2:$AT$2,0)+1,0),"")</f>
        <v/>
      </c>
      <c r="K54" s="26" t="str">
        <f t="shared" si="11"/>
        <v/>
      </c>
      <c r="L54" s="25" t="str">
        <f>IFERROR(VLOOKUP($A54,'TD SOP+PROFORM'!$A$5:$AD$750,MATCH(L$4,'TD SOP+PROFORM'!$B$2:$AT$2,0)+1,0),"")</f>
        <v/>
      </c>
      <c r="M54" s="25" t="str">
        <f>IFERROR(VLOOKUP($A54,'TD SOP+PROFORM'!$A$5:$AD$750,MATCH(M$4,'TD SOP+PROFORM'!$B$2:$AT$2,0)+1,0),"")</f>
        <v/>
      </c>
      <c r="N54" s="26" t="str">
        <f t="shared" si="12"/>
        <v/>
      </c>
      <c r="O54" s="25">
        <f>IFERROR(VLOOKUP($A54,'TD SOP+PROFORM'!$A$5:$AD$750,MATCH(O$4,'TD SOP+PROFORM'!$B$2:$AD$2,0)+1,0),0)+IFERROR(VLOOKUP($A54,'TD SOP+PROFORM'!$A$5:$AD$750,MATCH(O$2,'TD SOP+PROFORM'!$B$2:$AD$2,0)+1,0),0)</f>
        <v>0</v>
      </c>
      <c r="P54" s="25">
        <f>IFERROR(VLOOKUP($A54,'TD SOP+PROFORM'!$A$5:$AD$750,MATCH(P$4,'TD SOP+PROFORM'!$B$2:$AD$2,0)+1,0),0)+IFERROR(VLOOKUP($A54,'TD SOP+PROFORM'!$A$5:$AD$750,MATCH(P$2,'TD SOP+PROFORM'!$B$2:$AD$2,0)+1,0),0)</f>
        <v>0</v>
      </c>
      <c r="Q54" s="26" t="str">
        <f t="shared" si="13"/>
        <v/>
      </c>
      <c r="R54" s="25">
        <f>IFERROR(VLOOKUP($A54,'TD SOP+PROFORM'!$A$5:$AD$750,MATCH(R$4,'TD SOP+PROFORM'!$B$2:$AD$2,0)+1,0),0)+IFERROR(VLOOKUP($A54,'TD SOP+PROFORM'!$A$5:$AD$750,MATCH(R$2,'TD SOP+PROFORM'!$B$2:$AD$2,0)+1,0),0)</f>
        <v>0</v>
      </c>
      <c r="S54" s="25">
        <f>IFERROR(VLOOKUP($A54,'TD SOP+PROFORM'!$A$5:$AD$750,MATCH(S$4,'TD SOP+PROFORM'!$B$2:$AD$2,0)+1,0),0)+IFERROR(VLOOKUP($A54,'TD SOP+PROFORM'!$A$5:$AD$750,MATCH(S$2,'TD SOP+PROFORM'!$B$2:$AD$2,0)+1,0),0)</f>
        <v>0</v>
      </c>
      <c r="T54" s="26" t="str">
        <f t="shared" si="14"/>
        <v/>
      </c>
      <c r="U54" s="25">
        <f>IFERROR(VLOOKUP($A54,'TD SOP+PROFORM'!$A$5:$AD$750,MATCH(U$4,'TD SOP+PROFORM'!$B$2:$AD$2,0)+1,0),0)+IFERROR(VLOOKUP($A54,'TD SOP+PROFORM'!$A$5:$AD$750,MATCH(U$2,'TD SOP+PROFORM'!$B$2:$AD$2,0)+1,0),0)</f>
        <v>0</v>
      </c>
      <c r="V54" s="25">
        <f>IFERROR(VLOOKUP($A54,'TD SOP+PROFORM'!$A$5:$AD$750,MATCH(V$4,'TD SOP+PROFORM'!$B$2:$AD$2,0)+1,0),0)+IFERROR(VLOOKUP($A54,'TD SOP+PROFORM'!$A$5:$AD$750,MATCH(V$2,'TD SOP+PROFORM'!$B$2:$AD$2,0)+1,0),0)</f>
        <v>0</v>
      </c>
      <c r="W54" s="26" t="str">
        <f t="shared" si="15"/>
        <v/>
      </c>
      <c r="X54" s="25">
        <f>IFERROR(VLOOKUP($A54,'TD SOP+PROFORM'!$A$5:$AD$750,MATCH(X$4,'TD SOP+PROFORM'!$B$2:$AD$2,0)+1,0),0)+IFERROR(VLOOKUP($A54,'TD SOP+PROFORM'!$A$5:$AD$750,MATCH(X$2,'TD SOP+PROFORM'!$B$2:$AD$2,0)+1,0),0)</f>
        <v>0</v>
      </c>
      <c r="Y54" s="25">
        <f>IFERROR(VLOOKUP($A54,'TD SOP+PROFORM'!$A$5:$AD$750,MATCH(Y$4,'TD SOP+PROFORM'!$B$2:$AD$2,0)+1,0),0)+IFERROR(VLOOKUP($A54,'TD SOP+PROFORM'!$A$5:$AD$750,MATCH(Y$2,'TD SOP+PROFORM'!$B$2:$AD$2,0)+1,0),0)</f>
        <v>0</v>
      </c>
      <c r="Z54" s="26" t="str">
        <f t="shared" si="16"/>
        <v/>
      </c>
      <c r="AA54" s="25">
        <f>IFERROR(VLOOKUP($A54,'TD SOP+PROFORM'!$A$5:$AD$750,MATCH(AA$4,'TD SOP+PROFORM'!$B$2:$AD$2,0)+1,0),0)+IFERROR(VLOOKUP($A54,'TD SOP+PROFORM'!$A$5:$AD$750,MATCH(AA$2,'TD SOP+PROFORM'!$B$2:$AD$2,0)+1,0),0)</f>
        <v>0</v>
      </c>
      <c r="AB54" s="25">
        <f>IFERROR(VLOOKUP($A54,'TD SOP+PROFORM'!$A$5:$AD$750,MATCH(AB$4,'TD SOP+PROFORM'!$B$2:$AD$2,0)+1,0),0)+IFERROR(VLOOKUP($A54,'TD SOP+PROFORM'!$A$5:$AD$750,MATCH(AB$2,'TD SOP+PROFORM'!$B$2:$AD$2,0)+1,0),0)</f>
        <v>0</v>
      </c>
      <c r="AC54" s="26" t="str">
        <f t="shared" si="17"/>
        <v/>
      </c>
      <c r="AD54" s="25">
        <f>IFERROR(VLOOKUP($A54,'TD SOP+PROFORM'!$A$5:$AD$750,MATCH(AD$4,'TD SOP+PROFORM'!$B$2:$AD$2,0)+1,0),0)+IFERROR(VLOOKUP($A54,'TD SOP+PROFORM'!$A$5:$AD$750,MATCH(AD$2,'TD SOP+PROFORM'!$B$2:$AD$2,0)+1,0),0)</f>
        <v>0</v>
      </c>
      <c r="AE54" s="25">
        <f>IFERROR(VLOOKUP($A54,'TD SOP+PROFORM'!$A$5:$AD$750,MATCH(AE$4,'TD SOP+PROFORM'!$B$2:$AD$2,0)+1,0),0)+IFERROR(VLOOKUP($A54,'TD SOP+PROFORM'!$A$5:$AD$750,MATCH(AE$2,'TD SOP+PROFORM'!$B$2:$AD$2,0)+1,0),0)</f>
        <v>0</v>
      </c>
      <c r="AF54" s="26" t="str">
        <f t="shared" si="18"/>
        <v/>
      </c>
      <c r="AG54" s="25">
        <f>IFERROR(VLOOKUP($A54,'TD SOP+PROFORM'!$A$5:$AD$750,MATCH(AG$4,'TD SOP+PROFORM'!$B$2:$AD$2,0)+1,0),0)+IFERROR(VLOOKUP($A54,'TD SOP+PROFORM'!$A$5:$AD$750,MATCH(AG$2,'TD SOP+PROFORM'!$B$2:$AD$2,0)+1,0),0)</f>
        <v>0</v>
      </c>
      <c r="AH54" s="25">
        <f>IFERROR(VLOOKUP($A54,'TD SOP+PROFORM'!$A$5:$AD$750,MATCH(AH$4,'TD SOP+PROFORM'!$B$2:$AD$2,0)+1,0),0)+IFERROR(VLOOKUP($A54,'TD SOP+PROFORM'!$A$5:$AD$750,MATCH(AH$2,'TD SOP+PROFORM'!$B$2:$AD$2,0)+1,0),0)</f>
        <v>0</v>
      </c>
      <c r="AI54" s="26" t="str">
        <f t="shared" si="19"/>
        <v/>
      </c>
      <c r="AJ54" s="25">
        <f>IFERROR(VLOOKUP($A54,'TD SOP+PROFORM'!$A$5:$AD$750,MATCH(AJ$4,'TD SOP+PROFORM'!$B$2:$AD$2,0)+1,0),0)+IFERROR(VLOOKUP($A54,'TD SOP+PROFORM'!$A$5:$AD$750,MATCH(AJ$2,'TD SOP+PROFORM'!$B$2:$AD$2,0)+1,0),0)</f>
        <v>0</v>
      </c>
      <c r="AK54" s="25">
        <f>IFERROR(VLOOKUP($A54,'TD SOP+PROFORM'!$A$5:$AD$750,MATCH(AK$4,'TD SOP+PROFORM'!$B$2:$AD$2,0)+1,0),0)+IFERROR(VLOOKUP($A54,'TD SOP+PROFORM'!$A$5:$AD$750,MATCH(AK$2,'TD SOP+PROFORM'!$B$2:$AD$2,0)+1,0),0)</f>
        <v>0</v>
      </c>
      <c r="AL54" s="26" t="str">
        <f t="shared" si="20"/>
        <v/>
      </c>
      <c r="AM54" s="25">
        <f t="shared" si="22"/>
        <v>0</v>
      </c>
      <c r="AN54" s="25">
        <f t="shared" si="22"/>
        <v>0</v>
      </c>
      <c r="AO54" s="26" t="str">
        <f t="shared" si="21"/>
        <v/>
      </c>
    </row>
    <row r="55" spans="1:41" x14ac:dyDescent="0.35">
      <c r="A55" s="24" t="str">
        <f>IF(AND('TD SOP+PROFORM'!A52&lt;&gt;"",'TD SOP+PROFORM'!A52&lt;&gt;"TOTAL"),'TD SOP+PROFORM'!A52,0)</f>
        <v>LIQUID DREAMS</v>
      </c>
      <c r="C55" s="25">
        <f>IFERROR(VLOOKUP($A55,'TD SOP+PROFORM'!$A$5:$AD$750,MATCH(C$4,'TD SOP+PROFORM'!$B$2:$AT$2,0)+1,0),"")</f>
        <v>0</v>
      </c>
      <c r="D55" s="25" t="str">
        <f>IFERROR(VLOOKUP($A55,'TD SOP+PROFORM'!$A$5:$AD$750,MATCH(D$4,'TD SOP+PROFORM'!$B$2:$AT$2,0)+1,0),"")</f>
        <v/>
      </c>
      <c r="E55" s="26" t="str">
        <f t="shared" si="9"/>
        <v/>
      </c>
      <c r="F55" s="25">
        <f>IFERROR(VLOOKUP($A55,'TD SOP+PROFORM'!$A$5:$AD$750,MATCH(F$4,'TD SOP+PROFORM'!$B$2:$AT$2,0)+1,0),"")</f>
        <v>0</v>
      </c>
      <c r="G55" s="25" t="str">
        <f>IFERROR(VLOOKUP($A55,'TD SOP+PROFORM'!$A$5:$AD$750,MATCH(G$4,'TD SOP+PROFORM'!$B$2:$AT$2,0)+1,0),"")</f>
        <v/>
      </c>
      <c r="H55" s="26" t="str">
        <f t="shared" si="10"/>
        <v/>
      </c>
      <c r="I55" s="25">
        <f>IFERROR(VLOOKUP($A55,'TD SOP+PROFORM'!$A$5:$AD$750,MATCH(I$4,'TD SOP+PROFORM'!$B$2:$AT$2,0)+1,0),"")</f>
        <v>0</v>
      </c>
      <c r="J55" s="25" t="str">
        <f>IFERROR(VLOOKUP($A55,'TD SOP+PROFORM'!$A$5:$AD$750,MATCH(J$4,'TD SOP+PROFORM'!$B$2:$AT$2,0)+1,0),"")</f>
        <v/>
      </c>
      <c r="K55" s="26" t="str">
        <f t="shared" si="11"/>
        <v/>
      </c>
      <c r="L55" s="25" t="str">
        <f>IFERROR(VLOOKUP($A55,'TD SOP+PROFORM'!$A$5:$AD$750,MATCH(L$4,'TD SOP+PROFORM'!$B$2:$AT$2,0)+1,0),"")</f>
        <v/>
      </c>
      <c r="M55" s="25" t="str">
        <f>IFERROR(VLOOKUP($A55,'TD SOP+PROFORM'!$A$5:$AD$750,MATCH(M$4,'TD SOP+PROFORM'!$B$2:$AT$2,0)+1,0),"")</f>
        <v/>
      </c>
      <c r="N55" s="26" t="str">
        <f t="shared" si="12"/>
        <v/>
      </c>
      <c r="O55" s="25">
        <f>IFERROR(VLOOKUP($A55,'TD SOP+PROFORM'!$A$5:$AD$750,MATCH(O$4,'TD SOP+PROFORM'!$B$2:$AD$2,0)+1,0),0)+IFERROR(VLOOKUP($A55,'TD SOP+PROFORM'!$A$5:$AD$750,MATCH(O$2,'TD SOP+PROFORM'!$B$2:$AD$2,0)+1,0),0)</f>
        <v>0</v>
      </c>
      <c r="P55" s="25">
        <f>IFERROR(VLOOKUP($A55,'TD SOP+PROFORM'!$A$5:$AD$750,MATCH(P$4,'TD SOP+PROFORM'!$B$2:$AD$2,0)+1,0),0)+IFERROR(VLOOKUP($A55,'TD SOP+PROFORM'!$A$5:$AD$750,MATCH(P$2,'TD SOP+PROFORM'!$B$2:$AD$2,0)+1,0),0)</f>
        <v>0</v>
      </c>
      <c r="Q55" s="26" t="str">
        <f t="shared" si="13"/>
        <v/>
      </c>
      <c r="R55" s="25">
        <f>IFERROR(VLOOKUP($A55,'TD SOP+PROFORM'!$A$5:$AD$750,MATCH(R$4,'TD SOP+PROFORM'!$B$2:$AD$2,0)+1,0),0)+IFERROR(VLOOKUP($A55,'TD SOP+PROFORM'!$A$5:$AD$750,MATCH(R$2,'TD SOP+PROFORM'!$B$2:$AD$2,0)+1,0),0)</f>
        <v>0</v>
      </c>
      <c r="S55" s="25">
        <f>IFERROR(VLOOKUP($A55,'TD SOP+PROFORM'!$A$5:$AD$750,MATCH(S$4,'TD SOP+PROFORM'!$B$2:$AD$2,0)+1,0),0)+IFERROR(VLOOKUP($A55,'TD SOP+PROFORM'!$A$5:$AD$750,MATCH(S$2,'TD SOP+PROFORM'!$B$2:$AD$2,0)+1,0),0)</f>
        <v>0</v>
      </c>
      <c r="T55" s="26" t="str">
        <f t="shared" si="14"/>
        <v/>
      </c>
      <c r="U55" s="25">
        <f>IFERROR(VLOOKUP($A55,'TD SOP+PROFORM'!$A$5:$AD$750,MATCH(U$4,'TD SOP+PROFORM'!$B$2:$AD$2,0)+1,0),0)+IFERROR(VLOOKUP($A55,'TD SOP+PROFORM'!$A$5:$AD$750,MATCH(U$2,'TD SOP+PROFORM'!$B$2:$AD$2,0)+1,0),0)</f>
        <v>0</v>
      </c>
      <c r="V55" s="25">
        <f>IFERROR(VLOOKUP($A55,'TD SOP+PROFORM'!$A$5:$AD$750,MATCH(V$4,'TD SOP+PROFORM'!$B$2:$AD$2,0)+1,0),0)+IFERROR(VLOOKUP($A55,'TD SOP+PROFORM'!$A$5:$AD$750,MATCH(V$2,'TD SOP+PROFORM'!$B$2:$AD$2,0)+1,0),0)</f>
        <v>0</v>
      </c>
      <c r="W55" s="26" t="str">
        <f t="shared" si="15"/>
        <v/>
      </c>
      <c r="X55" s="25">
        <f>IFERROR(VLOOKUP($A55,'TD SOP+PROFORM'!$A$5:$AD$750,MATCH(X$4,'TD SOP+PROFORM'!$B$2:$AD$2,0)+1,0),0)+IFERROR(VLOOKUP($A55,'TD SOP+PROFORM'!$A$5:$AD$750,MATCH(X$2,'TD SOP+PROFORM'!$B$2:$AD$2,0)+1,0),0)</f>
        <v>0</v>
      </c>
      <c r="Y55" s="25">
        <f>IFERROR(VLOOKUP($A55,'TD SOP+PROFORM'!$A$5:$AD$750,MATCH(Y$4,'TD SOP+PROFORM'!$B$2:$AD$2,0)+1,0),0)+IFERROR(VLOOKUP($A55,'TD SOP+PROFORM'!$A$5:$AD$750,MATCH(Y$2,'TD SOP+PROFORM'!$B$2:$AD$2,0)+1,0),0)</f>
        <v>0</v>
      </c>
      <c r="Z55" s="26" t="str">
        <f t="shared" si="16"/>
        <v/>
      </c>
      <c r="AA55" s="25">
        <f>IFERROR(VLOOKUP($A55,'TD SOP+PROFORM'!$A$5:$AD$750,MATCH(AA$4,'TD SOP+PROFORM'!$B$2:$AD$2,0)+1,0),0)+IFERROR(VLOOKUP($A55,'TD SOP+PROFORM'!$A$5:$AD$750,MATCH(AA$2,'TD SOP+PROFORM'!$B$2:$AD$2,0)+1,0),0)</f>
        <v>0</v>
      </c>
      <c r="AB55" s="25">
        <f>IFERROR(VLOOKUP($A55,'TD SOP+PROFORM'!$A$5:$AD$750,MATCH(AB$4,'TD SOP+PROFORM'!$B$2:$AD$2,0)+1,0),0)+IFERROR(VLOOKUP($A55,'TD SOP+PROFORM'!$A$5:$AD$750,MATCH(AB$2,'TD SOP+PROFORM'!$B$2:$AD$2,0)+1,0),0)</f>
        <v>0</v>
      </c>
      <c r="AC55" s="26" t="str">
        <f t="shared" si="17"/>
        <v/>
      </c>
      <c r="AD55" s="25">
        <f>IFERROR(VLOOKUP($A55,'TD SOP+PROFORM'!$A$5:$AD$750,MATCH(AD$4,'TD SOP+PROFORM'!$B$2:$AD$2,0)+1,0),0)+IFERROR(VLOOKUP($A55,'TD SOP+PROFORM'!$A$5:$AD$750,MATCH(AD$2,'TD SOP+PROFORM'!$B$2:$AD$2,0)+1,0),0)</f>
        <v>0</v>
      </c>
      <c r="AE55" s="25">
        <f>IFERROR(VLOOKUP($A55,'TD SOP+PROFORM'!$A$5:$AD$750,MATCH(AE$4,'TD SOP+PROFORM'!$B$2:$AD$2,0)+1,0),0)+IFERROR(VLOOKUP($A55,'TD SOP+PROFORM'!$A$5:$AD$750,MATCH(AE$2,'TD SOP+PROFORM'!$B$2:$AD$2,0)+1,0),0)</f>
        <v>0</v>
      </c>
      <c r="AF55" s="26" t="str">
        <f t="shared" si="18"/>
        <v/>
      </c>
      <c r="AG55" s="25">
        <f>IFERROR(VLOOKUP($A55,'TD SOP+PROFORM'!$A$5:$AD$750,MATCH(AG$4,'TD SOP+PROFORM'!$B$2:$AD$2,0)+1,0),0)+IFERROR(VLOOKUP($A55,'TD SOP+PROFORM'!$A$5:$AD$750,MATCH(AG$2,'TD SOP+PROFORM'!$B$2:$AD$2,0)+1,0),0)</f>
        <v>0</v>
      </c>
      <c r="AH55" s="25">
        <f>IFERROR(VLOOKUP($A55,'TD SOP+PROFORM'!$A$5:$AD$750,MATCH(AH$4,'TD SOP+PROFORM'!$B$2:$AD$2,0)+1,0),0)+IFERROR(VLOOKUP($A55,'TD SOP+PROFORM'!$A$5:$AD$750,MATCH(AH$2,'TD SOP+PROFORM'!$B$2:$AD$2,0)+1,0),0)</f>
        <v>0</v>
      </c>
      <c r="AI55" s="26" t="str">
        <f t="shared" si="19"/>
        <v/>
      </c>
      <c r="AJ55" s="25">
        <f>IFERROR(VLOOKUP($A55,'TD SOP+PROFORM'!$A$5:$AD$750,MATCH(AJ$4,'TD SOP+PROFORM'!$B$2:$AD$2,0)+1,0),0)+IFERROR(VLOOKUP($A55,'TD SOP+PROFORM'!$A$5:$AD$750,MATCH(AJ$2,'TD SOP+PROFORM'!$B$2:$AD$2,0)+1,0),0)</f>
        <v>0</v>
      </c>
      <c r="AK55" s="25">
        <f>IFERROR(VLOOKUP($A55,'TD SOP+PROFORM'!$A$5:$AD$750,MATCH(AK$4,'TD SOP+PROFORM'!$B$2:$AD$2,0)+1,0),0)+IFERROR(VLOOKUP($A55,'TD SOP+PROFORM'!$A$5:$AD$750,MATCH(AK$2,'TD SOP+PROFORM'!$B$2:$AD$2,0)+1,0),0)</f>
        <v>0</v>
      </c>
      <c r="AL55" s="26" t="str">
        <f t="shared" si="20"/>
        <v/>
      </c>
      <c r="AM55" s="25">
        <f t="shared" si="22"/>
        <v>0</v>
      </c>
      <c r="AN55" s="25">
        <f t="shared" si="22"/>
        <v>0</v>
      </c>
      <c r="AO55" s="26" t="str">
        <f t="shared" si="21"/>
        <v/>
      </c>
    </row>
    <row r="56" spans="1:41" x14ac:dyDescent="0.35">
      <c r="A56" s="24" t="str">
        <f>IF(AND('TD SOP+PROFORM'!A53&lt;&gt;"",'TD SOP+PROFORM'!A53&lt;&gt;"TOTAL"),'TD SOP+PROFORM'!A53,0)</f>
        <v>THE PRO SHOP OF NEWTOWN</v>
      </c>
      <c r="C56" s="25">
        <f>IFERROR(VLOOKUP($A56,'TD SOP+PROFORM'!$A$5:$AD$750,MATCH(C$4,'TD SOP+PROFORM'!$B$2:$AT$2,0)+1,0),"")</f>
        <v>0</v>
      </c>
      <c r="D56" s="25" t="str">
        <f>IFERROR(VLOOKUP($A56,'TD SOP+PROFORM'!$A$5:$AD$750,MATCH(D$4,'TD SOP+PROFORM'!$B$2:$AT$2,0)+1,0),"")</f>
        <v/>
      </c>
      <c r="E56" s="26" t="str">
        <f t="shared" si="9"/>
        <v/>
      </c>
      <c r="F56" s="25">
        <f>IFERROR(VLOOKUP($A56,'TD SOP+PROFORM'!$A$5:$AD$750,MATCH(F$4,'TD SOP+PROFORM'!$B$2:$AT$2,0)+1,0),"")</f>
        <v>0</v>
      </c>
      <c r="G56" s="25" t="str">
        <f>IFERROR(VLOOKUP($A56,'TD SOP+PROFORM'!$A$5:$AD$750,MATCH(G$4,'TD SOP+PROFORM'!$B$2:$AT$2,0)+1,0),"")</f>
        <v/>
      </c>
      <c r="H56" s="26" t="str">
        <f t="shared" si="10"/>
        <v/>
      </c>
      <c r="I56" s="25">
        <f>IFERROR(VLOOKUP($A56,'TD SOP+PROFORM'!$A$5:$AD$750,MATCH(I$4,'TD SOP+PROFORM'!$B$2:$AT$2,0)+1,0),"")</f>
        <v>0</v>
      </c>
      <c r="J56" s="25" t="str">
        <f>IFERROR(VLOOKUP($A56,'TD SOP+PROFORM'!$A$5:$AD$750,MATCH(J$4,'TD SOP+PROFORM'!$B$2:$AT$2,0)+1,0),"")</f>
        <v/>
      </c>
      <c r="K56" s="26" t="str">
        <f t="shared" si="11"/>
        <v/>
      </c>
      <c r="L56" s="25" t="str">
        <f>IFERROR(VLOOKUP($A56,'TD SOP+PROFORM'!$A$5:$AD$750,MATCH(L$4,'TD SOP+PROFORM'!$B$2:$AT$2,0)+1,0),"")</f>
        <v/>
      </c>
      <c r="M56" s="25" t="str">
        <f>IFERROR(VLOOKUP($A56,'TD SOP+PROFORM'!$A$5:$AD$750,MATCH(M$4,'TD SOP+PROFORM'!$B$2:$AT$2,0)+1,0),"")</f>
        <v/>
      </c>
      <c r="N56" s="26" t="str">
        <f t="shared" si="12"/>
        <v/>
      </c>
      <c r="O56" s="25">
        <f>IFERROR(VLOOKUP($A56,'TD SOP+PROFORM'!$A$5:$AD$750,MATCH(O$4,'TD SOP+PROFORM'!$B$2:$AD$2,0)+1,0),0)+IFERROR(VLOOKUP($A56,'TD SOP+PROFORM'!$A$5:$AD$750,MATCH(O$2,'TD SOP+PROFORM'!$B$2:$AD$2,0)+1,0),0)</f>
        <v>0</v>
      </c>
      <c r="P56" s="25">
        <f>IFERROR(VLOOKUP($A56,'TD SOP+PROFORM'!$A$5:$AD$750,MATCH(P$4,'TD SOP+PROFORM'!$B$2:$AD$2,0)+1,0),0)+IFERROR(VLOOKUP($A56,'TD SOP+PROFORM'!$A$5:$AD$750,MATCH(P$2,'TD SOP+PROFORM'!$B$2:$AD$2,0)+1,0),0)</f>
        <v>0</v>
      </c>
      <c r="Q56" s="26" t="str">
        <f t="shared" si="13"/>
        <v/>
      </c>
      <c r="R56" s="25">
        <f>IFERROR(VLOOKUP($A56,'TD SOP+PROFORM'!$A$5:$AD$750,MATCH(R$4,'TD SOP+PROFORM'!$B$2:$AD$2,0)+1,0),0)+IFERROR(VLOOKUP($A56,'TD SOP+PROFORM'!$A$5:$AD$750,MATCH(R$2,'TD SOP+PROFORM'!$B$2:$AD$2,0)+1,0),0)</f>
        <v>0</v>
      </c>
      <c r="S56" s="25">
        <f>IFERROR(VLOOKUP($A56,'TD SOP+PROFORM'!$A$5:$AD$750,MATCH(S$4,'TD SOP+PROFORM'!$B$2:$AD$2,0)+1,0),0)+IFERROR(VLOOKUP($A56,'TD SOP+PROFORM'!$A$5:$AD$750,MATCH(S$2,'TD SOP+PROFORM'!$B$2:$AD$2,0)+1,0),0)</f>
        <v>0</v>
      </c>
      <c r="T56" s="26" t="str">
        <f t="shared" si="14"/>
        <v/>
      </c>
      <c r="U56" s="25">
        <f>IFERROR(VLOOKUP($A56,'TD SOP+PROFORM'!$A$5:$AD$750,MATCH(U$4,'TD SOP+PROFORM'!$B$2:$AD$2,0)+1,0),0)+IFERROR(VLOOKUP($A56,'TD SOP+PROFORM'!$A$5:$AD$750,MATCH(U$2,'TD SOP+PROFORM'!$B$2:$AD$2,0)+1,0),0)</f>
        <v>0</v>
      </c>
      <c r="V56" s="25">
        <f>IFERROR(VLOOKUP($A56,'TD SOP+PROFORM'!$A$5:$AD$750,MATCH(V$4,'TD SOP+PROFORM'!$B$2:$AD$2,0)+1,0),0)+IFERROR(VLOOKUP($A56,'TD SOP+PROFORM'!$A$5:$AD$750,MATCH(V$2,'TD SOP+PROFORM'!$B$2:$AD$2,0)+1,0),0)</f>
        <v>0</v>
      </c>
      <c r="W56" s="26" t="str">
        <f t="shared" si="15"/>
        <v/>
      </c>
      <c r="X56" s="25">
        <f>IFERROR(VLOOKUP($A56,'TD SOP+PROFORM'!$A$5:$AD$750,MATCH(X$4,'TD SOP+PROFORM'!$B$2:$AD$2,0)+1,0),0)+IFERROR(VLOOKUP($A56,'TD SOP+PROFORM'!$A$5:$AD$750,MATCH(X$2,'TD SOP+PROFORM'!$B$2:$AD$2,0)+1,0),0)</f>
        <v>0</v>
      </c>
      <c r="Y56" s="25">
        <f>IFERROR(VLOOKUP($A56,'TD SOP+PROFORM'!$A$5:$AD$750,MATCH(Y$4,'TD SOP+PROFORM'!$B$2:$AD$2,0)+1,0),0)+IFERROR(VLOOKUP($A56,'TD SOP+PROFORM'!$A$5:$AD$750,MATCH(Y$2,'TD SOP+PROFORM'!$B$2:$AD$2,0)+1,0),0)</f>
        <v>0</v>
      </c>
      <c r="Z56" s="26" t="str">
        <f t="shared" si="16"/>
        <v/>
      </c>
      <c r="AA56" s="25">
        <f>IFERROR(VLOOKUP($A56,'TD SOP+PROFORM'!$A$5:$AD$750,MATCH(AA$4,'TD SOP+PROFORM'!$B$2:$AD$2,0)+1,0),0)+IFERROR(VLOOKUP($A56,'TD SOP+PROFORM'!$A$5:$AD$750,MATCH(AA$2,'TD SOP+PROFORM'!$B$2:$AD$2,0)+1,0),0)</f>
        <v>0</v>
      </c>
      <c r="AB56" s="25">
        <f>IFERROR(VLOOKUP($A56,'TD SOP+PROFORM'!$A$5:$AD$750,MATCH(AB$4,'TD SOP+PROFORM'!$B$2:$AD$2,0)+1,0),0)+IFERROR(VLOOKUP($A56,'TD SOP+PROFORM'!$A$5:$AD$750,MATCH(AB$2,'TD SOP+PROFORM'!$B$2:$AD$2,0)+1,0),0)</f>
        <v>0</v>
      </c>
      <c r="AC56" s="26" t="str">
        <f t="shared" si="17"/>
        <v/>
      </c>
      <c r="AD56" s="25">
        <f>IFERROR(VLOOKUP($A56,'TD SOP+PROFORM'!$A$5:$AD$750,MATCH(AD$4,'TD SOP+PROFORM'!$B$2:$AD$2,0)+1,0),0)+IFERROR(VLOOKUP($A56,'TD SOP+PROFORM'!$A$5:$AD$750,MATCH(AD$2,'TD SOP+PROFORM'!$B$2:$AD$2,0)+1,0),0)</f>
        <v>0</v>
      </c>
      <c r="AE56" s="25">
        <f>IFERROR(VLOOKUP($A56,'TD SOP+PROFORM'!$A$5:$AD$750,MATCH(AE$4,'TD SOP+PROFORM'!$B$2:$AD$2,0)+1,0),0)+IFERROR(VLOOKUP($A56,'TD SOP+PROFORM'!$A$5:$AD$750,MATCH(AE$2,'TD SOP+PROFORM'!$B$2:$AD$2,0)+1,0),0)</f>
        <v>0</v>
      </c>
      <c r="AF56" s="26" t="str">
        <f t="shared" si="18"/>
        <v/>
      </c>
      <c r="AG56" s="25">
        <f>IFERROR(VLOOKUP($A56,'TD SOP+PROFORM'!$A$5:$AD$750,MATCH(AG$4,'TD SOP+PROFORM'!$B$2:$AD$2,0)+1,0),0)+IFERROR(VLOOKUP($A56,'TD SOP+PROFORM'!$A$5:$AD$750,MATCH(AG$2,'TD SOP+PROFORM'!$B$2:$AD$2,0)+1,0),0)</f>
        <v>0</v>
      </c>
      <c r="AH56" s="25">
        <f>IFERROR(VLOOKUP($A56,'TD SOP+PROFORM'!$A$5:$AD$750,MATCH(AH$4,'TD SOP+PROFORM'!$B$2:$AD$2,0)+1,0),0)+IFERROR(VLOOKUP($A56,'TD SOP+PROFORM'!$A$5:$AD$750,MATCH(AH$2,'TD SOP+PROFORM'!$B$2:$AD$2,0)+1,0),0)</f>
        <v>0</v>
      </c>
      <c r="AI56" s="26" t="str">
        <f t="shared" si="19"/>
        <v/>
      </c>
      <c r="AJ56" s="25">
        <f>IFERROR(VLOOKUP($A56,'TD SOP+PROFORM'!$A$5:$AD$750,MATCH(AJ$4,'TD SOP+PROFORM'!$B$2:$AD$2,0)+1,0),0)+IFERROR(VLOOKUP($A56,'TD SOP+PROFORM'!$A$5:$AD$750,MATCH(AJ$2,'TD SOP+PROFORM'!$B$2:$AD$2,0)+1,0),0)</f>
        <v>0</v>
      </c>
      <c r="AK56" s="25">
        <f>IFERROR(VLOOKUP($A56,'TD SOP+PROFORM'!$A$5:$AD$750,MATCH(AK$4,'TD SOP+PROFORM'!$B$2:$AD$2,0)+1,0),0)+IFERROR(VLOOKUP($A56,'TD SOP+PROFORM'!$A$5:$AD$750,MATCH(AK$2,'TD SOP+PROFORM'!$B$2:$AD$2,0)+1,0),0)</f>
        <v>0</v>
      </c>
      <c r="AL56" s="26" t="str">
        <f t="shared" si="20"/>
        <v/>
      </c>
      <c r="AM56" s="25">
        <f t="shared" si="22"/>
        <v>0</v>
      </c>
      <c r="AN56" s="25">
        <f t="shared" si="22"/>
        <v>0</v>
      </c>
      <c r="AO56" s="26" t="str">
        <f t="shared" si="21"/>
        <v/>
      </c>
    </row>
    <row r="57" spans="1:41" x14ac:dyDescent="0.35">
      <c r="A57" s="24" t="str">
        <f>IF(AND('TD SOP+PROFORM'!A54&lt;&gt;"",'TD SOP+PROFORM'!A54&lt;&gt;"TOTAL"),'TD SOP+PROFORM'!A54,0)</f>
        <v>PURE BARRE STUDIOS</v>
      </c>
      <c r="C57" s="25">
        <f>IFERROR(VLOOKUP($A57,'TD SOP+PROFORM'!$A$5:$AD$750,MATCH(C$4,'TD SOP+PROFORM'!$B$2:$AT$2,0)+1,0),"")</f>
        <v>0</v>
      </c>
      <c r="D57" s="25" t="str">
        <f>IFERROR(VLOOKUP($A57,'TD SOP+PROFORM'!$A$5:$AD$750,MATCH(D$4,'TD SOP+PROFORM'!$B$2:$AT$2,0)+1,0),"")</f>
        <v/>
      </c>
      <c r="E57" s="26" t="str">
        <f t="shared" si="9"/>
        <v/>
      </c>
      <c r="F57" s="25">
        <f>IFERROR(VLOOKUP($A57,'TD SOP+PROFORM'!$A$5:$AD$750,MATCH(F$4,'TD SOP+PROFORM'!$B$2:$AT$2,0)+1,0),"")</f>
        <v>0</v>
      </c>
      <c r="G57" s="25" t="str">
        <f>IFERROR(VLOOKUP($A57,'TD SOP+PROFORM'!$A$5:$AD$750,MATCH(G$4,'TD SOP+PROFORM'!$B$2:$AT$2,0)+1,0),"")</f>
        <v/>
      </c>
      <c r="H57" s="26" t="str">
        <f t="shared" si="10"/>
        <v/>
      </c>
      <c r="I57" s="25">
        <f>IFERROR(VLOOKUP($A57,'TD SOP+PROFORM'!$A$5:$AD$750,MATCH(I$4,'TD SOP+PROFORM'!$B$2:$AT$2,0)+1,0),"")</f>
        <v>0</v>
      </c>
      <c r="J57" s="25" t="str">
        <f>IFERROR(VLOOKUP($A57,'TD SOP+PROFORM'!$A$5:$AD$750,MATCH(J$4,'TD SOP+PROFORM'!$B$2:$AT$2,0)+1,0),"")</f>
        <v/>
      </c>
      <c r="K57" s="26" t="str">
        <f t="shared" si="11"/>
        <v/>
      </c>
      <c r="L57" s="25" t="str">
        <f>IFERROR(VLOOKUP($A57,'TD SOP+PROFORM'!$A$5:$AD$750,MATCH(L$4,'TD SOP+PROFORM'!$B$2:$AT$2,0)+1,0),"")</f>
        <v/>
      </c>
      <c r="M57" s="25" t="str">
        <f>IFERROR(VLOOKUP($A57,'TD SOP+PROFORM'!$A$5:$AD$750,MATCH(M$4,'TD SOP+PROFORM'!$B$2:$AT$2,0)+1,0),"")</f>
        <v/>
      </c>
      <c r="N57" s="26" t="str">
        <f t="shared" si="12"/>
        <v/>
      </c>
      <c r="O57" s="25">
        <f>IFERROR(VLOOKUP($A57,'TD SOP+PROFORM'!$A$5:$AD$750,MATCH(O$4,'TD SOP+PROFORM'!$B$2:$AD$2,0)+1,0),0)+IFERROR(VLOOKUP($A57,'TD SOP+PROFORM'!$A$5:$AD$750,MATCH(O$2,'TD SOP+PROFORM'!$B$2:$AD$2,0)+1,0),0)</f>
        <v>0</v>
      </c>
      <c r="P57" s="25">
        <f>IFERROR(VLOOKUP($A57,'TD SOP+PROFORM'!$A$5:$AD$750,MATCH(P$4,'TD SOP+PROFORM'!$B$2:$AD$2,0)+1,0),0)+IFERROR(VLOOKUP($A57,'TD SOP+PROFORM'!$A$5:$AD$750,MATCH(P$2,'TD SOP+PROFORM'!$B$2:$AD$2,0)+1,0),0)</f>
        <v>0</v>
      </c>
      <c r="Q57" s="26" t="str">
        <f t="shared" si="13"/>
        <v/>
      </c>
      <c r="R57" s="25">
        <f>IFERROR(VLOOKUP($A57,'TD SOP+PROFORM'!$A$5:$AD$750,MATCH(R$4,'TD SOP+PROFORM'!$B$2:$AD$2,0)+1,0),0)+IFERROR(VLOOKUP($A57,'TD SOP+PROFORM'!$A$5:$AD$750,MATCH(R$2,'TD SOP+PROFORM'!$B$2:$AD$2,0)+1,0),0)</f>
        <v>0</v>
      </c>
      <c r="S57" s="25">
        <f>IFERROR(VLOOKUP($A57,'TD SOP+PROFORM'!$A$5:$AD$750,MATCH(S$4,'TD SOP+PROFORM'!$B$2:$AD$2,0)+1,0),0)+IFERROR(VLOOKUP($A57,'TD SOP+PROFORM'!$A$5:$AD$750,MATCH(S$2,'TD SOP+PROFORM'!$B$2:$AD$2,0)+1,0),0)</f>
        <v>0</v>
      </c>
      <c r="T57" s="26" t="str">
        <f t="shared" si="14"/>
        <v/>
      </c>
      <c r="U57" s="25">
        <f>IFERROR(VLOOKUP($A57,'TD SOP+PROFORM'!$A$5:$AD$750,MATCH(U$4,'TD SOP+PROFORM'!$B$2:$AD$2,0)+1,0),0)+IFERROR(VLOOKUP($A57,'TD SOP+PROFORM'!$A$5:$AD$750,MATCH(U$2,'TD SOP+PROFORM'!$B$2:$AD$2,0)+1,0),0)</f>
        <v>0</v>
      </c>
      <c r="V57" s="25">
        <f>IFERROR(VLOOKUP($A57,'TD SOP+PROFORM'!$A$5:$AD$750,MATCH(V$4,'TD SOP+PROFORM'!$B$2:$AD$2,0)+1,0),0)+IFERROR(VLOOKUP($A57,'TD SOP+PROFORM'!$A$5:$AD$750,MATCH(V$2,'TD SOP+PROFORM'!$B$2:$AD$2,0)+1,0),0)</f>
        <v>0</v>
      </c>
      <c r="W57" s="26" t="str">
        <f t="shared" si="15"/>
        <v/>
      </c>
      <c r="X57" s="25">
        <f>IFERROR(VLOOKUP($A57,'TD SOP+PROFORM'!$A$5:$AD$750,MATCH(X$4,'TD SOP+PROFORM'!$B$2:$AD$2,0)+1,0),0)+IFERROR(VLOOKUP($A57,'TD SOP+PROFORM'!$A$5:$AD$750,MATCH(X$2,'TD SOP+PROFORM'!$B$2:$AD$2,0)+1,0),0)</f>
        <v>0</v>
      </c>
      <c r="Y57" s="25">
        <f>IFERROR(VLOOKUP($A57,'TD SOP+PROFORM'!$A$5:$AD$750,MATCH(Y$4,'TD SOP+PROFORM'!$B$2:$AD$2,0)+1,0),0)+IFERROR(VLOOKUP($A57,'TD SOP+PROFORM'!$A$5:$AD$750,MATCH(Y$2,'TD SOP+PROFORM'!$B$2:$AD$2,0)+1,0),0)</f>
        <v>0</v>
      </c>
      <c r="Z57" s="26" t="str">
        <f t="shared" si="16"/>
        <v/>
      </c>
      <c r="AA57" s="25">
        <f>IFERROR(VLOOKUP($A57,'TD SOP+PROFORM'!$A$5:$AD$750,MATCH(AA$4,'TD SOP+PROFORM'!$B$2:$AD$2,0)+1,0),0)+IFERROR(VLOOKUP($A57,'TD SOP+PROFORM'!$A$5:$AD$750,MATCH(AA$2,'TD SOP+PROFORM'!$B$2:$AD$2,0)+1,0),0)</f>
        <v>0</v>
      </c>
      <c r="AB57" s="25">
        <f>IFERROR(VLOOKUP($A57,'TD SOP+PROFORM'!$A$5:$AD$750,MATCH(AB$4,'TD SOP+PROFORM'!$B$2:$AD$2,0)+1,0),0)+IFERROR(VLOOKUP($A57,'TD SOP+PROFORM'!$A$5:$AD$750,MATCH(AB$2,'TD SOP+PROFORM'!$B$2:$AD$2,0)+1,0),0)</f>
        <v>0</v>
      </c>
      <c r="AC57" s="26" t="str">
        <f t="shared" si="17"/>
        <v/>
      </c>
      <c r="AD57" s="25">
        <f>IFERROR(VLOOKUP($A57,'TD SOP+PROFORM'!$A$5:$AD$750,MATCH(AD$4,'TD SOP+PROFORM'!$B$2:$AD$2,0)+1,0),0)+IFERROR(VLOOKUP($A57,'TD SOP+PROFORM'!$A$5:$AD$750,MATCH(AD$2,'TD SOP+PROFORM'!$B$2:$AD$2,0)+1,0),0)</f>
        <v>0</v>
      </c>
      <c r="AE57" s="25">
        <f>IFERROR(VLOOKUP($A57,'TD SOP+PROFORM'!$A$5:$AD$750,MATCH(AE$4,'TD SOP+PROFORM'!$B$2:$AD$2,0)+1,0),0)+IFERROR(VLOOKUP($A57,'TD SOP+PROFORM'!$A$5:$AD$750,MATCH(AE$2,'TD SOP+PROFORM'!$B$2:$AD$2,0)+1,0),0)</f>
        <v>0</v>
      </c>
      <c r="AF57" s="26" t="str">
        <f t="shared" si="18"/>
        <v/>
      </c>
      <c r="AG57" s="25">
        <f>IFERROR(VLOOKUP($A57,'TD SOP+PROFORM'!$A$5:$AD$750,MATCH(AG$4,'TD SOP+PROFORM'!$B$2:$AD$2,0)+1,0),0)+IFERROR(VLOOKUP($A57,'TD SOP+PROFORM'!$A$5:$AD$750,MATCH(AG$2,'TD SOP+PROFORM'!$B$2:$AD$2,0)+1,0),0)</f>
        <v>0</v>
      </c>
      <c r="AH57" s="25">
        <f>IFERROR(VLOOKUP($A57,'TD SOP+PROFORM'!$A$5:$AD$750,MATCH(AH$4,'TD SOP+PROFORM'!$B$2:$AD$2,0)+1,0),0)+IFERROR(VLOOKUP($A57,'TD SOP+PROFORM'!$A$5:$AD$750,MATCH(AH$2,'TD SOP+PROFORM'!$B$2:$AD$2,0)+1,0),0)</f>
        <v>0</v>
      </c>
      <c r="AI57" s="26" t="str">
        <f t="shared" si="19"/>
        <v/>
      </c>
      <c r="AJ57" s="25">
        <f>IFERROR(VLOOKUP($A57,'TD SOP+PROFORM'!$A$5:$AD$750,MATCH(AJ$4,'TD SOP+PROFORM'!$B$2:$AD$2,0)+1,0),0)+IFERROR(VLOOKUP($A57,'TD SOP+PROFORM'!$A$5:$AD$750,MATCH(AJ$2,'TD SOP+PROFORM'!$B$2:$AD$2,0)+1,0),0)</f>
        <v>0</v>
      </c>
      <c r="AK57" s="25">
        <f>IFERROR(VLOOKUP($A57,'TD SOP+PROFORM'!$A$5:$AD$750,MATCH(AK$4,'TD SOP+PROFORM'!$B$2:$AD$2,0)+1,0),0)+IFERROR(VLOOKUP($A57,'TD SOP+PROFORM'!$A$5:$AD$750,MATCH(AK$2,'TD SOP+PROFORM'!$B$2:$AD$2,0)+1,0),0)</f>
        <v>0</v>
      </c>
      <c r="AL57" s="26" t="str">
        <f t="shared" si="20"/>
        <v/>
      </c>
      <c r="AM57" s="25">
        <f t="shared" si="22"/>
        <v>0</v>
      </c>
      <c r="AN57" s="25">
        <f t="shared" si="22"/>
        <v>0</v>
      </c>
      <c r="AO57" s="26" t="str">
        <f t="shared" si="21"/>
        <v/>
      </c>
    </row>
    <row r="58" spans="1:41" x14ac:dyDescent="0.35">
      <c r="A58" s="24" t="str">
        <f>IF(AND('TD SOP+PROFORM'!A55&lt;&gt;"",'TD SOP+PROFORM'!A55&lt;&gt;"TOTAL"),'TD SOP+PROFORM'!A55,0)</f>
        <v>ZEN AND ZIP</v>
      </c>
      <c r="C58" s="25">
        <f>IFERROR(VLOOKUP($A58,'TD SOP+PROFORM'!$A$5:$AD$750,MATCH(C$4,'TD SOP+PROFORM'!$B$2:$AT$2,0)+1,0),"")</f>
        <v>1363</v>
      </c>
      <c r="D58" s="25" t="str">
        <f>IFERROR(VLOOKUP($A58,'TD SOP+PROFORM'!$A$5:$AD$750,MATCH(D$4,'TD SOP+PROFORM'!$B$2:$AT$2,0)+1,0),"")</f>
        <v/>
      </c>
      <c r="E58" s="26" t="str">
        <f t="shared" si="9"/>
        <v/>
      </c>
      <c r="F58" s="25">
        <f>IFERROR(VLOOKUP($A58,'TD SOP+PROFORM'!$A$5:$AD$750,MATCH(F$4,'TD SOP+PROFORM'!$B$2:$AT$2,0)+1,0),"")</f>
        <v>859</v>
      </c>
      <c r="G58" s="25" t="str">
        <f>IFERROR(VLOOKUP($A58,'TD SOP+PROFORM'!$A$5:$AD$750,MATCH(G$4,'TD SOP+PROFORM'!$B$2:$AT$2,0)+1,0),"")</f>
        <v/>
      </c>
      <c r="H58" s="26" t="str">
        <f t="shared" si="10"/>
        <v/>
      </c>
      <c r="I58" s="25">
        <f>IFERROR(VLOOKUP($A58,'TD SOP+PROFORM'!$A$5:$AD$750,MATCH(I$4,'TD SOP+PROFORM'!$B$2:$AT$2,0)+1,0),"")</f>
        <v>0</v>
      </c>
      <c r="J58" s="25" t="str">
        <f>IFERROR(VLOOKUP($A58,'TD SOP+PROFORM'!$A$5:$AD$750,MATCH(J$4,'TD SOP+PROFORM'!$B$2:$AT$2,0)+1,0),"")</f>
        <v/>
      </c>
      <c r="K58" s="26" t="str">
        <f t="shared" si="11"/>
        <v/>
      </c>
      <c r="L58" s="25" t="str">
        <f>IFERROR(VLOOKUP($A58,'TD SOP+PROFORM'!$A$5:$AD$750,MATCH(L$4,'TD SOP+PROFORM'!$B$2:$AT$2,0)+1,0),"")</f>
        <v/>
      </c>
      <c r="M58" s="25" t="str">
        <f>IFERROR(VLOOKUP($A58,'TD SOP+PROFORM'!$A$5:$AD$750,MATCH(M$4,'TD SOP+PROFORM'!$B$2:$AT$2,0)+1,0),"")</f>
        <v/>
      </c>
      <c r="N58" s="26" t="str">
        <f t="shared" si="12"/>
        <v/>
      </c>
      <c r="O58" s="25">
        <f>IFERROR(VLOOKUP($A58,'TD SOP+PROFORM'!$A$5:$AD$750,MATCH(O$4,'TD SOP+PROFORM'!$B$2:$AD$2,0)+1,0),0)+IFERROR(VLOOKUP($A58,'TD SOP+PROFORM'!$A$5:$AD$750,MATCH(O$2,'TD SOP+PROFORM'!$B$2:$AD$2,0)+1,0),0)</f>
        <v>0</v>
      </c>
      <c r="P58" s="25">
        <f>IFERROR(VLOOKUP($A58,'TD SOP+PROFORM'!$A$5:$AD$750,MATCH(P$4,'TD SOP+PROFORM'!$B$2:$AD$2,0)+1,0),0)+IFERROR(VLOOKUP($A58,'TD SOP+PROFORM'!$A$5:$AD$750,MATCH(P$2,'TD SOP+PROFORM'!$B$2:$AD$2,0)+1,0),0)</f>
        <v>0</v>
      </c>
      <c r="Q58" s="26" t="str">
        <f t="shared" si="13"/>
        <v/>
      </c>
      <c r="R58" s="25">
        <f>IFERROR(VLOOKUP($A58,'TD SOP+PROFORM'!$A$5:$AD$750,MATCH(R$4,'TD SOP+PROFORM'!$B$2:$AD$2,0)+1,0),0)+IFERROR(VLOOKUP($A58,'TD SOP+PROFORM'!$A$5:$AD$750,MATCH(R$2,'TD SOP+PROFORM'!$B$2:$AD$2,0)+1,0),0)</f>
        <v>0</v>
      </c>
      <c r="S58" s="25">
        <f>IFERROR(VLOOKUP($A58,'TD SOP+PROFORM'!$A$5:$AD$750,MATCH(S$4,'TD SOP+PROFORM'!$B$2:$AD$2,0)+1,0),0)+IFERROR(VLOOKUP($A58,'TD SOP+PROFORM'!$A$5:$AD$750,MATCH(S$2,'TD SOP+PROFORM'!$B$2:$AD$2,0)+1,0),0)</f>
        <v>0</v>
      </c>
      <c r="T58" s="26" t="str">
        <f t="shared" si="14"/>
        <v/>
      </c>
      <c r="U58" s="25">
        <f>IFERROR(VLOOKUP($A58,'TD SOP+PROFORM'!$A$5:$AD$750,MATCH(U$4,'TD SOP+PROFORM'!$B$2:$AD$2,0)+1,0),0)+IFERROR(VLOOKUP($A58,'TD SOP+PROFORM'!$A$5:$AD$750,MATCH(U$2,'TD SOP+PROFORM'!$B$2:$AD$2,0)+1,0),0)</f>
        <v>0</v>
      </c>
      <c r="V58" s="25">
        <f>IFERROR(VLOOKUP($A58,'TD SOP+PROFORM'!$A$5:$AD$750,MATCH(V$4,'TD SOP+PROFORM'!$B$2:$AD$2,0)+1,0),0)+IFERROR(VLOOKUP($A58,'TD SOP+PROFORM'!$A$5:$AD$750,MATCH(V$2,'TD SOP+PROFORM'!$B$2:$AD$2,0)+1,0),0)</f>
        <v>0</v>
      </c>
      <c r="W58" s="26" t="str">
        <f t="shared" si="15"/>
        <v/>
      </c>
      <c r="X58" s="25">
        <f>IFERROR(VLOOKUP($A58,'TD SOP+PROFORM'!$A$5:$AD$750,MATCH(X$4,'TD SOP+PROFORM'!$B$2:$AD$2,0)+1,0),0)+IFERROR(VLOOKUP($A58,'TD SOP+PROFORM'!$A$5:$AD$750,MATCH(X$2,'TD SOP+PROFORM'!$B$2:$AD$2,0)+1,0),0)</f>
        <v>0</v>
      </c>
      <c r="Y58" s="25">
        <f>IFERROR(VLOOKUP($A58,'TD SOP+PROFORM'!$A$5:$AD$750,MATCH(Y$4,'TD SOP+PROFORM'!$B$2:$AD$2,0)+1,0),0)+IFERROR(VLOOKUP($A58,'TD SOP+PROFORM'!$A$5:$AD$750,MATCH(Y$2,'TD SOP+PROFORM'!$B$2:$AD$2,0)+1,0),0)</f>
        <v>0</v>
      </c>
      <c r="Z58" s="26" t="str">
        <f t="shared" si="16"/>
        <v/>
      </c>
      <c r="AA58" s="25">
        <f>IFERROR(VLOOKUP($A58,'TD SOP+PROFORM'!$A$5:$AD$750,MATCH(AA$4,'TD SOP+PROFORM'!$B$2:$AD$2,0)+1,0),0)+IFERROR(VLOOKUP($A58,'TD SOP+PROFORM'!$A$5:$AD$750,MATCH(AA$2,'TD SOP+PROFORM'!$B$2:$AD$2,0)+1,0),0)</f>
        <v>0</v>
      </c>
      <c r="AB58" s="25">
        <f>IFERROR(VLOOKUP($A58,'TD SOP+PROFORM'!$A$5:$AD$750,MATCH(AB$4,'TD SOP+PROFORM'!$B$2:$AD$2,0)+1,0),0)+IFERROR(VLOOKUP($A58,'TD SOP+PROFORM'!$A$5:$AD$750,MATCH(AB$2,'TD SOP+PROFORM'!$B$2:$AD$2,0)+1,0),0)</f>
        <v>0</v>
      </c>
      <c r="AC58" s="26" t="str">
        <f t="shared" si="17"/>
        <v/>
      </c>
      <c r="AD58" s="25">
        <f>IFERROR(VLOOKUP($A58,'TD SOP+PROFORM'!$A$5:$AD$750,MATCH(AD$4,'TD SOP+PROFORM'!$B$2:$AD$2,0)+1,0),0)+IFERROR(VLOOKUP($A58,'TD SOP+PROFORM'!$A$5:$AD$750,MATCH(AD$2,'TD SOP+PROFORM'!$B$2:$AD$2,0)+1,0),0)</f>
        <v>0</v>
      </c>
      <c r="AE58" s="25">
        <f>IFERROR(VLOOKUP($A58,'TD SOP+PROFORM'!$A$5:$AD$750,MATCH(AE$4,'TD SOP+PROFORM'!$B$2:$AD$2,0)+1,0),0)+IFERROR(VLOOKUP($A58,'TD SOP+PROFORM'!$A$5:$AD$750,MATCH(AE$2,'TD SOP+PROFORM'!$B$2:$AD$2,0)+1,0),0)</f>
        <v>0</v>
      </c>
      <c r="AF58" s="26" t="str">
        <f t="shared" si="18"/>
        <v/>
      </c>
      <c r="AG58" s="25">
        <f>IFERROR(VLOOKUP($A58,'TD SOP+PROFORM'!$A$5:$AD$750,MATCH(AG$4,'TD SOP+PROFORM'!$B$2:$AD$2,0)+1,0),0)+IFERROR(VLOOKUP($A58,'TD SOP+PROFORM'!$A$5:$AD$750,MATCH(AG$2,'TD SOP+PROFORM'!$B$2:$AD$2,0)+1,0),0)</f>
        <v>0</v>
      </c>
      <c r="AH58" s="25">
        <f>IFERROR(VLOOKUP($A58,'TD SOP+PROFORM'!$A$5:$AD$750,MATCH(AH$4,'TD SOP+PROFORM'!$B$2:$AD$2,0)+1,0),0)+IFERROR(VLOOKUP($A58,'TD SOP+PROFORM'!$A$5:$AD$750,MATCH(AH$2,'TD SOP+PROFORM'!$B$2:$AD$2,0)+1,0),0)</f>
        <v>0</v>
      </c>
      <c r="AI58" s="26" t="str">
        <f t="shared" si="19"/>
        <v/>
      </c>
      <c r="AJ58" s="25">
        <f>IFERROR(VLOOKUP($A58,'TD SOP+PROFORM'!$A$5:$AD$750,MATCH(AJ$4,'TD SOP+PROFORM'!$B$2:$AD$2,0)+1,0),0)+IFERROR(VLOOKUP($A58,'TD SOP+PROFORM'!$A$5:$AD$750,MATCH(AJ$2,'TD SOP+PROFORM'!$B$2:$AD$2,0)+1,0),0)</f>
        <v>0</v>
      </c>
      <c r="AK58" s="25">
        <f>IFERROR(VLOOKUP($A58,'TD SOP+PROFORM'!$A$5:$AD$750,MATCH(AK$4,'TD SOP+PROFORM'!$B$2:$AD$2,0)+1,0),0)+IFERROR(VLOOKUP($A58,'TD SOP+PROFORM'!$A$5:$AD$750,MATCH(AK$2,'TD SOP+PROFORM'!$B$2:$AD$2,0)+1,0),0)</f>
        <v>0</v>
      </c>
      <c r="AL58" s="26" t="str">
        <f t="shared" si="20"/>
        <v/>
      </c>
      <c r="AM58" s="25">
        <f t="shared" si="22"/>
        <v>2222</v>
      </c>
      <c r="AN58" s="25">
        <f t="shared" si="22"/>
        <v>0</v>
      </c>
      <c r="AO58" s="26" t="str">
        <f t="shared" si="21"/>
        <v/>
      </c>
    </row>
    <row r="59" spans="1:41" x14ac:dyDescent="0.35">
      <c r="A59" s="24" t="str">
        <f>IF(AND('TD SOP+PROFORM'!A56&lt;&gt;"",'TD SOP+PROFORM'!A56&lt;&gt;"TOTAL"),'TD SOP+PROFORM'!A56,0)</f>
        <v>BLVCK MARKET</v>
      </c>
      <c r="C59" s="25">
        <f>IFERROR(VLOOKUP($A59,'TD SOP+PROFORM'!$A$5:$AD$750,MATCH(C$4,'TD SOP+PROFORM'!$B$2:$AT$2,0)+1,0),"")</f>
        <v>0</v>
      </c>
      <c r="D59" s="25" t="str">
        <f>IFERROR(VLOOKUP($A59,'TD SOP+PROFORM'!$A$5:$AD$750,MATCH(D$4,'TD SOP+PROFORM'!$B$2:$AT$2,0)+1,0),"")</f>
        <v/>
      </c>
      <c r="E59" s="26" t="str">
        <f t="shared" si="9"/>
        <v/>
      </c>
      <c r="F59" s="25">
        <f>IFERROR(VLOOKUP($A59,'TD SOP+PROFORM'!$A$5:$AD$750,MATCH(F$4,'TD SOP+PROFORM'!$B$2:$AT$2,0)+1,0),"")</f>
        <v>787</v>
      </c>
      <c r="G59" s="25" t="str">
        <f>IFERROR(VLOOKUP($A59,'TD SOP+PROFORM'!$A$5:$AD$750,MATCH(G$4,'TD SOP+PROFORM'!$B$2:$AT$2,0)+1,0),"")</f>
        <v/>
      </c>
      <c r="H59" s="26" t="str">
        <f t="shared" si="10"/>
        <v/>
      </c>
      <c r="I59" s="25">
        <f>IFERROR(VLOOKUP($A59,'TD SOP+PROFORM'!$A$5:$AD$750,MATCH(I$4,'TD SOP+PROFORM'!$B$2:$AT$2,0)+1,0),"")</f>
        <v>0</v>
      </c>
      <c r="J59" s="25" t="str">
        <f>IFERROR(VLOOKUP($A59,'TD SOP+PROFORM'!$A$5:$AD$750,MATCH(J$4,'TD SOP+PROFORM'!$B$2:$AT$2,0)+1,0),"")</f>
        <v/>
      </c>
      <c r="K59" s="26" t="str">
        <f t="shared" si="11"/>
        <v/>
      </c>
      <c r="L59" s="25" t="str">
        <f>IFERROR(VLOOKUP($A59,'TD SOP+PROFORM'!$A$5:$AD$750,MATCH(L$4,'TD SOP+PROFORM'!$B$2:$AT$2,0)+1,0),"")</f>
        <v/>
      </c>
      <c r="M59" s="25" t="str">
        <f>IFERROR(VLOOKUP($A59,'TD SOP+PROFORM'!$A$5:$AD$750,MATCH(M$4,'TD SOP+PROFORM'!$B$2:$AT$2,0)+1,0),"")</f>
        <v/>
      </c>
      <c r="N59" s="26" t="str">
        <f t="shared" si="12"/>
        <v/>
      </c>
      <c r="O59" s="25">
        <f>IFERROR(VLOOKUP($A59,'TD SOP+PROFORM'!$A$5:$AD$750,MATCH(O$4,'TD SOP+PROFORM'!$B$2:$AD$2,0)+1,0),0)+IFERROR(VLOOKUP($A59,'TD SOP+PROFORM'!$A$5:$AD$750,MATCH(O$2,'TD SOP+PROFORM'!$B$2:$AD$2,0)+1,0),0)</f>
        <v>0</v>
      </c>
      <c r="P59" s="25">
        <f>IFERROR(VLOOKUP($A59,'TD SOP+PROFORM'!$A$5:$AD$750,MATCH(P$4,'TD SOP+PROFORM'!$B$2:$AD$2,0)+1,0),0)+IFERROR(VLOOKUP($A59,'TD SOP+PROFORM'!$A$5:$AD$750,MATCH(P$2,'TD SOP+PROFORM'!$B$2:$AD$2,0)+1,0),0)</f>
        <v>0</v>
      </c>
      <c r="Q59" s="26" t="str">
        <f t="shared" si="13"/>
        <v/>
      </c>
      <c r="R59" s="25">
        <f>IFERROR(VLOOKUP($A59,'TD SOP+PROFORM'!$A$5:$AD$750,MATCH(R$4,'TD SOP+PROFORM'!$B$2:$AD$2,0)+1,0),0)+IFERROR(VLOOKUP($A59,'TD SOP+PROFORM'!$A$5:$AD$750,MATCH(R$2,'TD SOP+PROFORM'!$B$2:$AD$2,0)+1,0),0)</f>
        <v>0</v>
      </c>
      <c r="S59" s="25">
        <f>IFERROR(VLOOKUP($A59,'TD SOP+PROFORM'!$A$5:$AD$750,MATCH(S$4,'TD SOP+PROFORM'!$B$2:$AD$2,0)+1,0),0)+IFERROR(VLOOKUP($A59,'TD SOP+PROFORM'!$A$5:$AD$750,MATCH(S$2,'TD SOP+PROFORM'!$B$2:$AD$2,0)+1,0),0)</f>
        <v>0</v>
      </c>
      <c r="T59" s="26" t="str">
        <f t="shared" si="14"/>
        <v/>
      </c>
      <c r="U59" s="25">
        <f>IFERROR(VLOOKUP($A59,'TD SOP+PROFORM'!$A$5:$AD$750,MATCH(U$4,'TD SOP+PROFORM'!$B$2:$AD$2,0)+1,0),0)+IFERROR(VLOOKUP($A59,'TD SOP+PROFORM'!$A$5:$AD$750,MATCH(U$2,'TD SOP+PROFORM'!$B$2:$AD$2,0)+1,0),0)</f>
        <v>0</v>
      </c>
      <c r="V59" s="25">
        <f>IFERROR(VLOOKUP($A59,'TD SOP+PROFORM'!$A$5:$AD$750,MATCH(V$4,'TD SOP+PROFORM'!$B$2:$AD$2,0)+1,0),0)+IFERROR(VLOOKUP($A59,'TD SOP+PROFORM'!$A$5:$AD$750,MATCH(V$2,'TD SOP+PROFORM'!$B$2:$AD$2,0)+1,0),0)</f>
        <v>0</v>
      </c>
      <c r="W59" s="26" t="str">
        <f t="shared" si="15"/>
        <v/>
      </c>
      <c r="X59" s="25">
        <f>IFERROR(VLOOKUP($A59,'TD SOP+PROFORM'!$A$5:$AD$750,MATCH(X$4,'TD SOP+PROFORM'!$B$2:$AD$2,0)+1,0),0)+IFERROR(VLOOKUP($A59,'TD SOP+PROFORM'!$A$5:$AD$750,MATCH(X$2,'TD SOP+PROFORM'!$B$2:$AD$2,0)+1,0),0)</f>
        <v>0</v>
      </c>
      <c r="Y59" s="25">
        <f>IFERROR(VLOOKUP($A59,'TD SOP+PROFORM'!$A$5:$AD$750,MATCH(Y$4,'TD SOP+PROFORM'!$B$2:$AD$2,0)+1,0),0)+IFERROR(VLOOKUP($A59,'TD SOP+PROFORM'!$A$5:$AD$750,MATCH(Y$2,'TD SOP+PROFORM'!$B$2:$AD$2,0)+1,0),0)</f>
        <v>0</v>
      </c>
      <c r="Z59" s="26" t="str">
        <f t="shared" si="16"/>
        <v/>
      </c>
      <c r="AA59" s="25">
        <f>IFERROR(VLOOKUP($A59,'TD SOP+PROFORM'!$A$5:$AD$750,MATCH(AA$4,'TD SOP+PROFORM'!$B$2:$AD$2,0)+1,0),0)+IFERROR(VLOOKUP($A59,'TD SOP+PROFORM'!$A$5:$AD$750,MATCH(AA$2,'TD SOP+PROFORM'!$B$2:$AD$2,0)+1,0),0)</f>
        <v>0</v>
      </c>
      <c r="AB59" s="25">
        <f>IFERROR(VLOOKUP($A59,'TD SOP+PROFORM'!$A$5:$AD$750,MATCH(AB$4,'TD SOP+PROFORM'!$B$2:$AD$2,0)+1,0),0)+IFERROR(VLOOKUP($A59,'TD SOP+PROFORM'!$A$5:$AD$750,MATCH(AB$2,'TD SOP+PROFORM'!$B$2:$AD$2,0)+1,0),0)</f>
        <v>0</v>
      </c>
      <c r="AC59" s="26" t="str">
        <f t="shared" si="17"/>
        <v/>
      </c>
      <c r="AD59" s="25">
        <f>IFERROR(VLOOKUP($A59,'TD SOP+PROFORM'!$A$5:$AD$750,MATCH(AD$4,'TD SOP+PROFORM'!$B$2:$AD$2,0)+1,0),0)+IFERROR(VLOOKUP($A59,'TD SOP+PROFORM'!$A$5:$AD$750,MATCH(AD$2,'TD SOP+PROFORM'!$B$2:$AD$2,0)+1,0),0)</f>
        <v>0</v>
      </c>
      <c r="AE59" s="25">
        <f>IFERROR(VLOOKUP($A59,'TD SOP+PROFORM'!$A$5:$AD$750,MATCH(AE$4,'TD SOP+PROFORM'!$B$2:$AD$2,0)+1,0),0)+IFERROR(VLOOKUP($A59,'TD SOP+PROFORM'!$A$5:$AD$750,MATCH(AE$2,'TD SOP+PROFORM'!$B$2:$AD$2,0)+1,0),0)</f>
        <v>0</v>
      </c>
      <c r="AF59" s="26" t="str">
        <f t="shared" si="18"/>
        <v/>
      </c>
      <c r="AG59" s="25">
        <f>IFERROR(VLOOKUP($A59,'TD SOP+PROFORM'!$A$5:$AD$750,MATCH(AG$4,'TD SOP+PROFORM'!$B$2:$AD$2,0)+1,0),0)+IFERROR(VLOOKUP($A59,'TD SOP+PROFORM'!$A$5:$AD$750,MATCH(AG$2,'TD SOP+PROFORM'!$B$2:$AD$2,0)+1,0),0)</f>
        <v>0</v>
      </c>
      <c r="AH59" s="25">
        <f>IFERROR(VLOOKUP($A59,'TD SOP+PROFORM'!$A$5:$AD$750,MATCH(AH$4,'TD SOP+PROFORM'!$B$2:$AD$2,0)+1,0),0)+IFERROR(VLOOKUP($A59,'TD SOP+PROFORM'!$A$5:$AD$750,MATCH(AH$2,'TD SOP+PROFORM'!$B$2:$AD$2,0)+1,0),0)</f>
        <v>0</v>
      </c>
      <c r="AI59" s="26" t="str">
        <f t="shared" si="19"/>
        <v/>
      </c>
      <c r="AJ59" s="25">
        <f>IFERROR(VLOOKUP($A59,'TD SOP+PROFORM'!$A$5:$AD$750,MATCH(AJ$4,'TD SOP+PROFORM'!$B$2:$AD$2,0)+1,0),0)+IFERROR(VLOOKUP($A59,'TD SOP+PROFORM'!$A$5:$AD$750,MATCH(AJ$2,'TD SOP+PROFORM'!$B$2:$AD$2,0)+1,0),0)</f>
        <v>0</v>
      </c>
      <c r="AK59" s="25">
        <f>IFERROR(VLOOKUP($A59,'TD SOP+PROFORM'!$A$5:$AD$750,MATCH(AK$4,'TD SOP+PROFORM'!$B$2:$AD$2,0)+1,0),0)+IFERROR(VLOOKUP($A59,'TD SOP+PROFORM'!$A$5:$AD$750,MATCH(AK$2,'TD SOP+PROFORM'!$B$2:$AD$2,0)+1,0),0)</f>
        <v>0</v>
      </c>
      <c r="AL59" s="26" t="str">
        <f t="shared" si="20"/>
        <v/>
      </c>
      <c r="AM59" s="25">
        <f t="shared" si="22"/>
        <v>787</v>
      </c>
      <c r="AN59" s="25">
        <f t="shared" si="22"/>
        <v>0</v>
      </c>
      <c r="AO59" s="26" t="str">
        <f t="shared" si="21"/>
        <v/>
      </c>
    </row>
    <row r="60" spans="1:41" x14ac:dyDescent="0.35">
      <c r="A60" s="24" t="str">
        <f>IF(AND('TD SOP+PROFORM'!A57&lt;&gt;"",'TD SOP+PROFORM'!A57&lt;&gt;"TOTAL"),'TD SOP+PROFORM'!A57,0)</f>
        <v>PETE SMITHS SURF SHOP</v>
      </c>
      <c r="C60" s="25">
        <f>IFERROR(VLOOKUP($A60,'TD SOP+PROFORM'!$A$5:$AD$750,MATCH(C$4,'TD SOP+PROFORM'!$B$2:$AT$2,0)+1,0),"")</f>
        <v>1644</v>
      </c>
      <c r="D60" s="25" t="str">
        <f>IFERROR(VLOOKUP($A60,'TD SOP+PROFORM'!$A$5:$AD$750,MATCH(D$4,'TD SOP+PROFORM'!$B$2:$AT$2,0)+1,0),"")</f>
        <v/>
      </c>
      <c r="E60" s="26" t="str">
        <f t="shared" si="9"/>
        <v/>
      </c>
      <c r="F60" s="25">
        <f>IFERROR(VLOOKUP($A60,'TD SOP+PROFORM'!$A$5:$AD$750,MATCH(F$4,'TD SOP+PROFORM'!$B$2:$AT$2,0)+1,0),"")</f>
        <v>0</v>
      </c>
      <c r="G60" s="25" t="str">
        <f>IFERROR(VLOOKUP($A60,'TD SOP+PROFORM'!$A$5:$AD$750,MATCH(G$4,'TD SOP+PROFORM'!$B$2:$AT$2,0)+1,0),"")</f>
        <v/>
      </c>
      <c r="H60" s="26" t="str">
        <f t="shared" si="10"/>
        <v/>
      </c>
      <c r="I60" s="25">
        <f>IFERROR(VLOOKUP($A60,'TD SOP+PROFORM'!$A$5:$AD$750,MATCH(I$4,'TD SOP+PROFORM'!$B$2:$AT$2,0)+1,0),"")</f>
        <v>0</v>
      </c>
      <c r="J60" s="25" t="str">
        <f>IFERROR(VLOOKUP($A60,'TD SOP+PROFORM'!$A$5:$AD$750,MATCH(J$4,'TD SOP+PROFORM'!$B$2:$AT$2,0)+1,0),"")</f>
        <v/>
      </c>
      <c r="K60" s="26" t="str">
        <f t="shared" si="11"/>
        <v/>
      </c>
      <c r="L60" s="25" t="str">
        <f>IFERROR(VLOOKUP($A60,'TD SOP+PROFORM'!$A$5:$AD$750,MATCH(L$4,'TD SOP+PROFORM'!$B$2:$AT$2,0)+1,0),"")</f>
        <v/>
      </c>
      <c r="M60" s="25" t="str">
        <f>IFERROR(VLOOKUP($A60,'TD SOP+PROFORM'!$A$5:$AD$750,MATCH(M$4,'TD SOP+PROFORM'!$B$2:$AT$2,0)+1,0),"")</f>
        <v/>
      </c>
      <c r="N60" s="26" t="str">
        <f t="shared" si="12"/>
        <v/>
      </c>
      <c r="O60" s="25">
        <f>IFERROR(VLOOKUP($A60,'TD SOP+PROFORM'!$A$5:$AD$750,MATCH(O$4,'TD SOP+PROFORM'!$B$2:$AD$2,0)+1,0),0)+IFERROR(VLOOKUP($A60,'TD SOP+PROFORM'!$A$5:$AD$750,MATCH(O$2,'TD SOP+PROFORM'!$B$2:$AD$2,0)+1,0),0)</f>
        <v>0</v>
      </c>
      <c r="P60" s="25">
        <f>IFERROR(VLOOKUP($A60,'TD SOP+PROFORM'!$A$5:$AD$750,MATCH(P$4,'TD SOP+PROFORM'!$B$2:$AD$2,0)+1,0),0)+IFERROR(VLOOKUP($A60,'TD SOP+PROFORM'!$A$5:$AD$750,MATCH(P$2,'TD SOP+PROFORM'!$B$2:$AD$2,0)+1,0),0)</f>
        <v>0</v>
      </c>
      <c r="Q60" s="26" t="str">
        <f t="shared" si="13"/>
        <v/>
      </c>
      <c r="R60" s="25">
        <f>IFERROR(VLOOKUP($A60,'TD SOP+PROFORM'!$A$5:$AD$750,MATCH(R$4,'TD SOP+PROFORM'!$B$2:$AD$2,0)+1,0),0)+IFERROR(VLOOKUP($A60,'TD SOP+PROFORM'!$A$5:$AD$750,MATCH(R$2,'TD SOP+PROFORM'!$B$2:$AD$2,0)+1,0),0)</f>
        <v>0</v>
      </c>
      <c r="S60" s="25">
        <f>IFERROR(VLOOKUP($A60,'TD SOP+PROFORM'!$A$5:$AD$750,MATCH(S$4,'TD SOP+PROFORM'!$B$2:$AD$2,0)+1,0),0)+IFERROR(VLOOKUP($A60,'TD SOP+PROFORM'!$A$5:$AD$750,MATCH(S$2,'TD SOP+PROFORM'!$B$2:$AD$2,0)+1,0),0)</f>
        <v>0</v>
      </c>
      <c r="T60" s="26" t="str">
        <f t="shared" si="14"/>
        <v/>
      </c>
      <c r="U60" s="25">
        <f>IFERROR(VLOOKUP($A60,'TD SOP+PROFORM'!$A$5:$AD$750,MATCH(U$4,'TD SOP+PROFORM'!$B$2:$AD$2,0)+1,0),0)+IFERROR(VLOOKUP($A60,'TD SOP+PROFORM'!$A$5:$AD$750,MATCH(U$2,'TD SOP+PROFORM'!$B$2:$AD$2,0)+1,0),0)</f>
        <v>0</v>
      </c>
      <c r="V60" s="25">
        <f>IFERROR(VLOOKUP($A60,'TD SOP+PROFORM'!$A$5:$AD$750,MATCH(V$4,'TD SOP+PROFORM'!$B$2:$AD$2,0)+1,0),0)+IFERROR(VLOOKUP($A60,'TD SOP+PROFORM'!$A$5:$AD$750,MATCH(V$2,'TD SOP+PROFORM'!$B$2:$AD$2,0)+1,0),0)</f>
        <v>0</v>
      </c>
      <c r="W60" s="26" t="str">
        <f t="shared" si="15"/>
        <v/>
      </c>
      <c r="X60" s="25">
        <f>IFERROR(VLOOKUP($A60,'TD SOP+PROFORM'!$A$5:$AD$750,MATCH(X$4,'TD SOP+PROFORM'!$B$2:$AD$2,0)+1,0),0)+IFERROR(VLOOKUP($A60,'TD SOP+PROFORM'!$A$5:$AD$750,MATCH(X$2,'TD SOP+PROFORM'!$B$2:$AD$2,0)+1,0),0)</f>
        <v>0</v>
      </c>
      <c r="Y60" s="25">
        <f>IFERROR(VLOOKUP($A60,'TD SOP+PROFORM'!$A$5:$AD$750,MATCH(Y$4,'TD SOP+PROFORM'!$B$2:$AD$2,0)+1,0),0)+IFERROR(VLOOKUP($A60,'TD SOP+PROFORM'!$A$5:$AD$750,MATCH(Y$2,'TD SOP+PROFORM'!$B$2:$AD$2,0)+1,0),0)</f>
        <v>0</v>
      </c>
      <c r="Z60" s="26" t="str">
        <f t="shared" si="16"/>
        <v/>
      </c>
      <c r="AA60" s="25">
        <f>IFERROR(VLOOKUP($A60,'TD SOP+PROFORM'!$A$5:$AD$750,MATCH(AA$4,'TD SOP+PROFORM'!$B$2:$AD$2,0)+1,0),0)+IFERROR(VLOOKUP($A60,'TD SOP+PROFORM'!$A$5:$AD$750,MATCH(AA$2,'TD SOP+PROFORM'!$B$2:$AD$2,0)+1,0),0)</f>
        <v>0</v>
      </c>
      <c r="AB60" s="25">
        <f>IFERROR(VLOOKUP($A60,'TD SOP+PROFORM'!$A$5:$AD$750,MATCH(AB$4,'TD SOP+PROFORM'!$B$2:$AD$2,0)+1,0),0)+IFERROR(VLOOKUP($A60,'TD SOP+PROFORM'!$A$5:$AD$750,MATCH(AB$2,'TD SOP+PROFORM'!$B$2:$AD$2,0)+1,0),0)</f>
        <v>0</v>
      </c>
      <c r="AC60" s="26" t="str">
        <f t="shared" si="17"/>
        <v/>
      </c>
      <c r="AD60" s="25">
        <f>IFERROR(VLOOKUP($A60,'TD SOP+PROFORM'!$A$5:$AD$750,MATCH(AD$4,'TD SOP+PROFORM'!$B$2:$AD$2,0)+1,0),0)+IFERROR(VLOOKUP($A60,'TD SOP+PROFORM'!$A$5:$AD$750,MATCH(AD$2,'TD SOP+PROFORM'!$B$2:$AD$2,0)+1,0),0)</f>
        <v>0</v>
      </c>
      <c r="AE60" s="25">
        <f>IFERROR(VLOOKUP($A60,'TD SOP+PROFORM'!$A$5:$AD$750,MATCH(AE$4,'TD SOP+PROFORM'!$B$2:$AD$2,0)+1,0),0)+IFERROR(VLOOKUP($A60,'TD SOP+PROFORM'!$A$5:$AD$750,MATCH(AE$2,'TD SOP+PROFORM'!$B$2:$AD$2,0)+1,0),0)</f>
        <v>0</v>
      </c>
      <c r="AF60" s="26" t="str">
        <f t="shared" si="18"/>
        <v/>
      </c>
      <c r="AG60" s="25">
        <f>IFERROR(VLOOKUP($A60,'TD SOP+PROFORM'!$A$5:$AD$750,MATCH(AG$4,'TD SOP+PROFORM'!$B$2:$AD$2,0)+1,0),0)+IFERROR(VLOOKUP($A60,'TD SOP+PROFORM'!$A$5:$AD$750,MATCH(AG$2,'TD SOP+PROFORM'!$B$2:$AD$2,0)+1,0),0)</f>
        <v>0</v>
      </c>
      <c r="AH60" s="25">
        <f>IFERROR(VLOOKUP($A60,'TD SOP+PROFORM'!$A$5:$AD$750,MATCH(AH$4,'TD SOP+PROFORM'!$B$2:$AD$2,0)+1,0),0)+IFERROR(VLOOKUP($A60,'TD SOP+PROFORM'!$A$5:$AD$750,MATCH(AH$2,'TD SOP+PROFORM'!$B$2:$AD$2,0)+1,0),0)</f>
        <v>0</v>
      </c>
      <c r="AI60" s="26" t="str">
        <f t="shared" si="19"/>
        <v/>
      </c>
      <c r="AJ60" s="25">
        <f>IFERROR(VLOOKUP($A60,'TD SOP+PROFORM'!$A$5:$AD$750,MATCH(AJ$4,'TD SOP+PROFORM'!$B$2:$AD$2,0)+1,0),0)+IFERROR(VLOOKUP($A60,'TD SOP+PROFORM'!$A$5:$AD$750,MATCH(AJ$2,'TD SOP+PROFORM'!$B$2:$AD$2,0)+1,0),0)</f>
        <v>0</v>
      </c>
      <c r="AK60" s="25">
        <f>IFERROR(VLOOKUP($A60,'TD SOP+PROFORM'!$A$5:$AD$750,MATCH(AK$4,'TD SOP+PROFORM'!$B$2:$AD$2,0)+1,0),0)+IFERROR(VLOOKUP($A60,'TD SOP+PROFORM'!$A$5:$AD$750,MATCH(AK$2,'TD SOP+PROFORM'!$B$2:$AD$2,0)+1,0),0)</f>
        <v>0</v>
      </c>
      <c r="AL60" s="26" t="str">
        <f t="shared" si="20"/>
        <v/>
      </c>
      <c r="AM60" s="25">
        <f t="shared" si="22"/>
        <v>1644</v>
      </c>
      <c r="AN60" s="25">
        <f t="shared" si="22"/>
        <v>0</v>
      </c>
      <c r="AO60" s="26" t="str">
        <f t="shared" si="21"/>
        <v/>
      </c>
    </row>
    <row r="61" spans="1:41" x14ac:dyDescent="0.35">
      <c r="A61" s="24" t="str">
        <f>IF(AND('TD SOP+PROFORM'!A58&lt;&gt;"",'TD SOP+PROFORM'!A58&lt;&gt;"TOTAL"),'TD SOP+PROFORM'!A58,0)</f>
        <v>THE MOUNTAIN MERMAID LLC</v>
      </c>
      <c r="C61" s="25">
        <f>IFERROR(VLOOKUP($A61,'TD SOP+PROFORM'!$A$5:$AD$750,MATCH(C$4,'TD SOP+PROFORM'!$B$2:$AT$2,0)+1,0),"")</f>
        <v>1713</v>
      </c>
      <c r="D61" s="25" t="str">
        <f>IFERROR(VLOOKUP($A61,'TD SOP+PROFORM'!$A$5:$AD$750,MATCH(D$4,'TD SOP+PROFORM'!$B$2:$AT$2,0)+1,0),"")</f>
        <v/>
      </c>
      <c r="E61" s="26" t="str">
        <f t="shared" si="9"/>
        <v/>
      </c>
      <c r="F61" s="25">
        <f>IFERROR(VLOOKUP($A61,'TD SOP+PROFORM'!$A$5:$AD$750,MATCH(F$4,'TD SOP+PROFORM'!$B$2:$AT$2,0)+1,0),"")</f>
        <v>1395</v>
      </c>
      <c r="G61" s="25" t="str">
        <f>IFERROR(VLOOKUP($A61,'TD SOP+PROFORM'!$A$5:$AD$750,MATCH(G$4,'TD SOP+PROFORM'!$B$2:$AT$2,0)+1,0),"")</f>
        <v/>
      </c>
      <c r="H61" s="26" t="str">
        <f t="shared" si="10"/>
        <v/>
      </c>
      <c r="I61" s="25">
        <f>IFERROR(VLOOKUP($A61,'TD SOP+PROFORM'!$A$5:$AD$750,MATCH(I$4,'TD SOP+PROFORM'!$B$2:$AT$2,0)+1,0),"")</f>
        <v>0</v>
      </c>
      <c r="J61" s="25" t="str">
        <f>IFERROR(VLOOKUP($A61,'TD SOP+PROFORM'!$A$5:$AD$750,MATCH(J$4,'TD SOP+PROFORM'!$B$2:$AT$2,0)+1,0),"")</f>
        <v/>
      </c>
      <c r="K61" s="26" t="str">
        <f t="shared" si="11"/>
        <v/>
      </c>
      <c r="L61" s="25" t="str">
        <f>IFERROR(VLOOKUP($A61,'TD SOP+PROFORM'!$A$5:$AD$750,MATCH(L$4,'TD SOP+PROFORM'!$B$2:$AT$2,0)+1,0),"")</f>
        <v/>
      </c>
      <c r="M61" s="25" t="str">
        <f>IFERROR(VLOOKUP($A61,'TD SOP+PROFORM'!$A$5:$AD$750,MATCH(M$4,'TD SOP+PROFORM'!$B$2:$AT$2,0)+1,0),"")</f>
        <v/>
      </c>
      <c r="N61" s="26" t="str">
        <f t="shared" si="12"/>
        <v/>
      </c>
      <c r="O61" s="25">
        <f>IFERROR(VLOOKUP($A61,'TD SOP+PROFORM'!$A$5:$AD$750,MATCH(O$4,'TD SOP+PROFORM'!$B$2:$AD$2,0)+1,0),0)+IFERROR(VLOOKUP($A61,'TD SOP+PROFORM'!$A$5:$AD$750,MATCH(O$2,'TD SOP+PROFORM'!$B$2:$AD$2,0)+1,0),0)</f>
        <v>0</v>
      </c>
      <c r="P61" s="25">
        <f>IFERROR(VLOOKUP($A61,'TD SOP+PROFORM'!$A$5:$AD$750,MATCH(P$4,'TD SOP+PROFORM'!$B$2:$AD$2,0)+1,0),0)+IFERROR(VLOOKUP($A61,'TD SOP+PROFORM'!$A$5:$AD$750,MATCH(P$2,'TD SOP+PROFORM'!$B$2:$AD$2,0)+1,0),0)</f>
        <v>0</v>
      </c>
      <c r="Q61" s="26" t="str">
        <f t="shared" si="13"/>
        <v/>
      </c>
      <c r="R61" s="25">
        <f>IFERROR(VLOOKUP($A61,'TD SOP+PROFORM'!$A$5:$AD$750,MATCH(R$4,'TD SOP+PROFORM'!$B$2:$AD$2,0)+1,0),0)+IFERROR(VLOOKUP($A61,'TD SOP+PROFORM'!$A$5:$AD$750,MATCH(R$2,'TD SOP+PROFORM'!$B$2:$AD$2,0)+1,0),0)</f>
        <v>0</v>
      </c>
      <c r="S61" s="25">
        <f>IFERROR(VLOOKUP($A61,'TD SOP+PROFORM'!$A$5:$AD$750,MATCH(S$4,'TD SOP+PROFORM'!$B$2:$AD$2,0)+1,0),0)+IFERROR(VLOOKUP($A61,'TD SOP+PROFORM'!$A$5:$AD$750,MATCH(S$2,'TD SOP+PROFORM'!$B$2:$AD$2,0)+1,0),0)</f>
        <v>0</v>
      </c>
      <c r="T61" s="26" t="str">
        <f t="shared" si="14"/>
        <v/>
      </c>
      <c r="U61" s="25">
        <f>IFERROR(VLOOKUP($A61,'TD SOP+PROFORM'!$A$5:$AD$750,MATCH(U$4,'TD SOP+PROFORM'!$B$2:$AD$2,0)+1,0),0)+IFERROR(VLOOKUP($A61,'TD SOP+PROFORM'!$A$5:$AD$750,MATCH(U$2,'TD SOP+PROFORM'!$B$2:$AD$2,0)+1,0),0)</f>
        <v>0</v>
      </c>
      <c r="V61" s="25">
        <f>IFERROR(VLOOKUP($A61,'TD SOP+PROFORM'!$A$5:$AD$750,MATCH(V$4,'TD SOP+PROFORM'!$B$2:$AD$2,0)+1,0),0)+IFERROR(VLOOKUP($A61,'TD SOP+PROFORM'!$A$5:$AD$750,MATCH(V$2,'TD SOP+PROFORM'!$B$2:$AD$2,0)+1,0),0)</f>
        <v>0</v>
      </c>
      <c r="W61" s="26" t="str">
        <f t="shared" si="15"/>
        <v/>
      </c>
      <c r="X61" s="25">
        <f>IFERROR(VLOOKUP($A61,'TD SOP+PROFORM'!$A$5:$AD$750,MATCH(X$4,'TD SOP+PROFORM'!$B$2:$AD$2,0)+1,0),0)+IFERROR(VLOOKUP($A61,'TD SOP+PROFORM'!$A$5:$AD$750,MATCH(X$2,'TD SOP+PROFORM'!$B$2:$AD$2,0)+1,0),0)</f>
        <v>0</v>
      </c>
      <c r="Y61" s="25">
        <f>IFERROR(VLOOKUP($A61,'TD SOP+PROFORM'!$A$5:$AD$750,MATCH(Y$4,'TD SOP+PROFORM'!$B$2:$AD$2,0)+1,0),0)+IFERROR(VLOOKUP($A61,'TD SOP+PROFORM'!$A$5:$AD$750,MATCH(Y$2,'TD SOP+PROFORM'!$B$2:$AD$2,0)+1,0),0)</f>
        <v>0</v>
      </c>
      <c r="Z61" s="26" t="str">
        <f t="shared" si="16"/>
        <v/>
      </c>
      <c r="AA61" s="25">
        <f>IFERROR(VLOOKUP($A61,'TD SOP+PROFORM'!$A$5:$AD$750,MATCH(AA$4,'TD SOP+PROFORM'!$B$2:$AD$2,0)+1,0),0)+IFERROR(VLOOKUP($A61,'TD SOP+PROFORM'!$A$5:$AD$750,MATCH(AA$2,'TD SOP+PROFORM'!$B$2:$AD$2,0)+1,0),0)</f>
        <v>0</v>
      </c>
      <c r="AB61" s="25">
        <f>IFERROR(VLOOKUP($A61,'TD SOP+PROFORM'!$A$5:$AD$750,MATCH(AB$4,'TD SOP+PROFORM'!$B$2:$AD$2,0)+1,0),0)+IFERROR(VLOOKUP($A61,'TD SOP+PROFORM'!$A$5:$AD$750,MATCH(AB$2,'TD SOP+PROFORM'!$B$2:$AD$2,0)+1,0),0)</f>
        <v>0</v>
      </c>
      <c r="AC61" s="26" t="str">
        <f t="shared" si="17"/>
        <v/>
      </c>
      <c r="AD61" s="25">
        <f>IFERROR(VLOOKUP($A61,'TD SOP+PROFORM'!$A$5:$AD$750,MATCH(AD$4,'TD SOP+PROFORM'!$B$2:$AD$2,0)+1,0),0)+IFERROR(VLOOKUP($A61,'TD SOP+PROFORM'!$A$5:$AD$750,MATCH(AD$2,'TD SOP+PROFORM'!$B$2:$AD$2,0)+1,0),0)</f>
        <v>0</v>
      </c>
      <c r="AE61" s="25">
        <f>IFERROR(VLOOKUP($A61,'TD SOP+PROFORM'!$A$5:$AD$750,MATCH(AE$4,'TD SOP+PROFORM'!$B$2:$AD$2,0)+1,0),0)+IFERROR(VLOOKUP($A61,'TD SOP+PROFORM'!$A$5:$AD$750,MATCH(AE$2,'TD SOP+PROFORM'!$B$2:$AD$2,0)+1,0),0)</f>
        <v>0</v>
      </c>
      <c r="AF61" s="26" t="str">
        <f t="shared" si="18"/>
        <v/>
      </c>
      <c r="AG61" s="25">
        <f>IFERROR(VLOOKUP($A61,'TD SOP+PROFORM'!$A$5:$AD$750,MATCH(AG$4,'TD SOP+PROFORM'!$B$2:$AD$2,0)+1,0),0)+IFERROR(VLOOKUP($A61,'TD SOP+PROFORM'!$A$5:$AD$750,MATCH(AG$2,'TD SOP+PROFORM'!$B$2:$AD$2,0)+1,0),0)</f>
        <v>0</v>
      </c>
      <c r="AH61" s="25">
        <f>IFERROR(VLOOKUP($A61,'TD SOP+PROFORM'!$A$5:$AD$750,MATCH(AH$4,'TD SOP+PROFORM'!$B$2:$AD$2,0)+1,0),0)+IFERROR(VLOOKUP($A61,'TD SOP+PROFORM'!$A$5:$AD$750,MATCH(AH$2,'TD SOP+PROFORM'!$B$2:$AD$2,0)+1,0),0)</f>
        <v>0</v>
      </c>
      <c r="AI61" s="26" t="str">
        <f t="shared" si="19"/>
        <v/>
      </c>
      <c r="AJ61" s="25">
        <f>IFERROR(VLOOKUP($A61,'TD SOP+PROFORM'!$A$5:$AD$750,MATCH(AJ$4,'TD SOP+PROFORM'!$B$2:$AD$2,0)+1,0),0)+IFERROR(VLOOKUP($A61,'TD SOP+PROFORM'!$A$5:$AD$750,MATCH(AJ$2,'TD SOP+PROFORM'!$B$2:$AD$2,0)+1,0),0)</f>
        <v>0</v>
      </c>
      <c r="AK61" s="25">
        <f>IFERROR(VLOOKUP($A61,'TD SOP+PROFORM'!$A$5:$AD$750,MATCH(AK$4,'TD SOP+PROFORM'!$B$2:$AD$2,0)+1,0),0)+IFERROR(VLOOKUP($A61,'TD SOP+PROFORM'!$A$5:$AD$750,MATCH(AK$2,'TD SOP+PROFORM'!$B$2:$AD$2,0)+1,0),0)</f>
        <v>0</v>
      </c>
      <c r="AL61" s="26" t="str">
        <f t="shared" si="20"/>
        <v/>
      </c>
      <c r="AM61" s="25">
        <f t="shared" si="22"/>
        <v>3108</v>
      </c>
      <c r="AN61" s="25">
        <f t="shared" si="22"/>
        <v>0</v>
      </c>
      <c r="AO61" s="26" t="str">
        <f t="shared" si="21"/>
        <v/>
      </c>
    </row>
    <row r="62" spans="1:41" x14ac:dyDescent="0.35">
      <c r="A62" s="24" t="str">
        <f>IF(AND('TD SOP+PROFORM'!A59&lt;&gt;"",'TD SOP+PROFORM'!A59&lt;&gt;"TOTAL"),'TD SOP+PROFORM'!A59,0)</f>
        <v>PIED PIPERS PIED PIPERS</v>
      </c>
      <c r="C62" s="25">
        <f>IFERROR(VLOOKUP($A62,'TD SOP+PROFORM'!$A$5:$AD$750,MATCH(C$4,'TD SOP+PROFORM'!$B$2:$AT$2,0)+1,0),"")</f>
        <v>0</v>
      </c>
      <c r="D62" s="25" t="str">
        <f>IFERROR(VLOOKUP($A62,'TD SOP+PROFORM'!$A$5:$AD$750,MATCH(D$4,'TD SOP+PROFORM'!$B$2:$AT$2,0)+1,0),"")</f>
        <v/>
      </c>
      <c r="E62" s="26" t="str">
        <f t="shared" si="9"/>
        <v/>
      </c>
      <c r="F62" s="25">
        <f>IFERROR(VLOOKUP($A62,'TD SOP+PROFORM'!$A$5:$AD$750,MATCH(F$4,'TD SOP+PROFORM'!$B$2:$AT$2,0)+1,0),"")</f>
        <v>0</v>
      </c>
      <c r="G62" s="25" t="str">
        <f>IFERROR(VLOOKUP($A62,'TD SOP+PROFORM'!$A$5:$AD$750,MATCH(G$4,'TD SOP+PROFORM'!$B$2:$AT$2,0)+1,0),"")</f>
        <v/>
      </c>
      <c r="H62" s="26" t="str">
        <f t="shared" si="10"/>
        <v/>
      </c>
      <c r="I62" s="25">
        <f>IFERROR(VLOOKUP($A62,'TD SOP+PROFORM'!$A$5:$AD$750,MATCH(I$4,'TD SOP+PROFORM'!$B$2:$AT$2,0)+1,0),"")</f>
        <v>0</v>
      </c>
      <c r="J62" s="25" t="str">
        <f>IFERROR(VLOOKUP($A62,'TD SOP+PROFORM'!$A$5:$AD$750,MATCH(J$4,'TD SOP+PROFORM'!$B$2:$AT$2,0)+1,0),"")</f>
        <v/>
      </c>
      <c r="K62" s="26" t="str">
        <f t="shared" si="11"/>
        <v/>
      </c>
      <c r="L62" s="25" t="str">
        <f>IFERROR(VLOOKUP($A62,'TD SOP+PROFORM'!$A$5:$AD$750,MATCH(L$4,'TD SOP+PROFORM'!$B$2:$AT$2,0)+1,0),"")</f>
        <v/>
      </c>
      <c r="M62" s="25" t="str">
        <f>IFERROR(VLOOKUP($A62,'TD SOP+PROFORM'!$A$5:$AD$750,MATCH(M$4,'TD SOP+PROFORM'!$B$2:$AT$2,0)+1,0),"")</f>
        <v/>
      </c>
      <c r="N62" s="26" t="str">
        <f t="shared" si="12"/>
        <v/>
      </c>
      <c r="O62" s="25">
        <f>IFERROR(VLOOKUP($A62,'TD SOP+PROFORM'!$A$5:$AD$750,MATCH(O$4,'TD SOP+PROFORM'!$B$2:$AD$2,0)+1,0),0)+IFERROR(VLOOKUP($A62,'TD SOP+PROFORM'!$A$5:$AD$750,MATCH(O$2,'TD SOP+PROFORM'!$B$2:$AD$2,0)+1,0),0)</f>
        <v>0</v>
      </c>
      <c r="P62" s="25">
        <f>IFERROR(VLOOKUP($A62,'TD SOP+PROFORM'!$A$5:$AD$750,MATCH(P$4,'TD SOP+PROFORM'!$B$2:$AD$2,0)+1,0),0)+IFERROR(VLOOKUP($A62,'TD SOP+PROFORM'!$A$5:$AD$750,MATCH(P$2,'TD SOP+PROFORM'!$B$2:$AD$2,0)+1,0),0)</f>
        <v>0</v>
      </c>
      <c r="Q62" s="26" t="str">
        <f t="shared" si="13"/>
        <v/>
      </c>
      <c r="R62" s="25">
        <f>IFERROR(VLOOKUP($A62,'TD SOP+PROFORM'!$A$5:$AD$750,MATCH(R$4,'TD SOP+PROFORM'!$B$2:$AD$2,0)+1,0),0)+IFERROR(VLOOKUP($A62,'TD SOP+PROFORM'!$A$5:$AD$750,MATCH(R$2,'TD SOP+PROFORM'!$B$2:$AD$2,0)+1,0),0)</f>
        <v>0</v>
      </c>
      <c r="S62" s="25">
        <f>IFERROR(VLOOKUP($A62,'TD SOP+PROFORM'!$A$5:$AD$750,MATCH(S$4,'TD SOP+PROFORM'!$B$2:$AD$2,0)+1,0),0)+IFERROR(VLOOKUP($A62,'TD SOP+PROFORM'!$A$5:$AD$750,MATCH(S$2,'TD SOP+PROFORM'!$B$2:$AD$2,0)+1,0),0)</f>
        <v>0</v>
      </c>
      <c r="T62" s="26" t="str">
        <f t="shared" si="14"/>
        <v/>
      </c>
      <c r="U62" s="25">
        <f>IFERROR(VLOOKUP($A62,'TD SOP+PROFORM'!$A$5:$AD$750,MATCH(U$4,'TD SOP+PROFORM'!$B$2:$AD$2,0)+1,0),0)+IFERROR(VLOOKUP($A62,'TD SOP+PROFORM'!$A$5:$AD$750,MATCH(U$2,'TD SOP+PROFORM'!$B$2:$AD$2,0)+1,0),0)</f>
        <v>0</v>
      </c>
      <c r="V62" s="25">
        <f>IFERROR(VLOOKUP($A62,'TD SOP+PROFORM'!$A$5:$AD$750,MATCH(V$4,'TD SOP+PROFORM'!$B$2:$AD$2,0)+1,0),0)+IFERROR(VLOOKUP($A62,'TD SOP+PROFORM'!$A$5:$AD$750,MATCH(V$2,'TD SOP+PROFORM'!$B$2:$AD$2,0)+1,0),0)</f>
        <v>0</v>
      </c>
      <c r="W62" s="26" t="str">
        <f t="shared" si="15"/>
        <v/>
      </c>
      <c r="X62" s="25">
        <f>IFERROR(VLOOKUP($A62,'TD SOP+PROFORM'!$A$5:$AD$750,MATCH(X$4,'TD SOP+PROFORM'!$B$2:$AD$2,0)+1,0),0)+IFERROR(VLOOKUP($A62,'TD SOP+PROFORM'!$A$5:$AD$750,MATCH(X$2,'TD SOP+PROFORM'!$B$2:$AD$2,0)+1,0),0)</f>
        <v>0</v>
      </c>
      <c r="Y62" s="25">
        <f>IFERROR(VLOOKUP($A62,'TD SOP+PROFORM'!$A$5:$AD$750,MATCH(Y$4,'TD SOP+PROFORM'!$B$2:$AD$2,0)+1,0),0)+IFERROR(VLOOKUP($A62,'TD SOP+PROFORM'!$A$5:$AD$750,MATCH(Y$2,'TD SOP+PROFORM'!$B$2:$AD$2,0)+1,0),0)</f>
        <v>0</v>
      </c>
      <c r="Z62" s="26" t="str">
        <f t="shared" si="16"/>
        <v/>
      </c>
      <c r="AA62" s="25">
        <f>IFERROR(VLOOKUP($A62,'TD SOP+PROFORM'!$A$5:$AD$750,MATCH(AA$4,'TD SOP+PROFORM'!$B$2:$AD$2,0)+1,0),0)+IFERROR(VLOOKUP($A62,'TD SOP+PROFORM'!$A$5:$AD$750,MATCH(AA$2,'TD SOP+PROFORM'!$B$2:$AD$2,0)+1,0),0)</f>
        <v>0</v>
      </c>
      <c r="AB62" s="25">
        <f>IFERROR(VLOOKUP($A62,'TD SOP+PROFORM'!$A$5:$AD$750,MATCH(AB$4,'TD SOP+PROFORM'!$B$2:$AD$2,0)+1,0),0)+IFERROR(VLOOKUP($A62,'TD SOP+PROFORM'!$A$5:$AD$750,MATCH(AB$2,'TD SOP+PROFORM'!$B$2:$AD$2,0)+1,0),0)</f>
        <v>0</v>
      </c>
      <c r="AC62" s="26" t="str">
        <f t="shared" si="17"/>
        <v/>
      </c>
      <c r="AD62" s="25">
        <f>IFERROR(VLOOKUP($A62,'TD SOP+PROFORM'!$A$5:$AD$750,MATCH(AD$4,'TD SOP+PROFORM'!$B$2:$AD$2,0)+1,0),0)+IFERROR(VLOOKUP($A62,'TD SOP+PROFORM'!$A$5:$AD$750,MATCH(AD$2,'TD SOP+PROFORM'!$B$2:$AD$2,0)+1,0),0)</f>
        <v>0</v>
      </c>
      <c r="AE62" s="25">
        <f>IFERROR(VLOOKUP($A62,'TD SOP+PROFORM'!$A$5:$AD$750,MATCH(AE$4,'TD SOP+PROFORM'!$B$2:$AD$2,0)+1,0),0)+IFERROR(VLOOKUP($A62,'TD SOP+PROFORM'!$A$5:$AD$750,MATCH(AE$2,'TD SOP+PROFORM'!$B$2:$AD$2,0)+1,0),0)</f>
        <v>0</v>
      </c>
      <c r="AF62" s="26" t="str">
        <f t="shared" si="18"/>
        <v/>
      </c>
      <c r="AG62" s="25">
        <f>IFERROR(VLOOKUP($A62,'TD SOP+PROFORM'!$A$5:$AD$750,MATCH(AG$4,'TD SOP+PROFORM'!$B$2:$AD$2,0)+1,0),0)+IFERROR(VLOOKUP($A62,'TD SOP+PROFORM'!$A$5:$AD$750,MATCH(AG$2,'TD SOP+PROFORM'!$B$2:$AD$2,0)+1,0),0)</f>
        <v>0</v>
      </c>
      <c r="AH62" s="25">
        <f>IFERROR(VLOOKUP($A62,'TD SOP+PROFORM'!$A$5:$AD$750,MATCH(AH$4,'TD SOP+PROFORM'!$B$2:$AD$2,0)+1,0),0)+IFERROR(VLOOKUP($A62,'TD SOP+PROFORM'!$A$5:$AD$750,MATCH(AH$2,'TD SOP+PROFORM'!$B$2:$AD$2,0)+1,0),0)</f>
        <v>0</v>
      </c>
      <c r="AI62" s="26" t="str">
        <f t="shared" si="19"/>
        <v/>
      </c>
      <c r="AJ62" s="25">
        <f>IFERROR(VLOOKUP($A62,'TD SOP+PROFORM'!$A$5:$AD$750,MATCH(AJ$4,'TD SOP+PROFORM'!$B$2:$AD$2,0)+1,0),0)+IFERROR(VLOOKUP($A62,'TD SOP+PROFORM'!$A$5:$AD$750,MATCH(AJ$2,'TD SOP+PROFORM'!$B$2:$AD$2,0)+1,0),0)</f>
        <v>0</v>
      </c>
      <c r="AK62" s="25">
        <f>IFERROR(VLOOKUP($A62,'TD SOP+PROFORM'!$A$5:$AD$750,MATCH(AK$4,'TD SOP+PROFORM'!$B$2:$AD$2,0)+1,0),0)+IFERROR(VLOOKUP($A62,'TD SOP+PROFORM'!$A$5:$AD$750,MATCH(AK$2,'TD SOP+PROFORM'!$B$2:$AD$2,0)+1,0),0)</f>
        <v>0</v>
      </c>
      <c r="AL62" s="26" t="str">
        <f t="shared" si="20"/>
        <v/>
      </c>
      <c r="AM62" s="25">
        <f t="shared" si="22"/>
        <v>0</v>
      </c>
      <c r="AN62" s="25">
        <f t="shared" si="22"/>
        <v>0</v>
      </c>
      <c r="AO62" s="26" t="str">
        <f t="shared" si="21"/>
        <v/>
      </c>
    </row>
    <row r="63" spans="1:41" x14ac:dyDescent="0.35">
      <c r="A63" s="24" t="str">
        <f>IF(AND('TD SOP+PROFORM'!A60&lt;&gt;"",'TD SOP+PROFORM'!A60&lt;&gt;"TOTAL"),'TD SOP+PROFORM'!A60,0)</f>
        <v>FIREFLY SUNSET RESORT</v>
      </c>
      <c r="C63" s="25">
        <f>IFERROR(VLOOKUP($A63,'TD SOP+PROFORM'!$A$5:$AD$750,MATCH(C$4,'TD SOP+PROFORM'!$B$2:$AT$2,0)+1,0),"")</f>
        <v>0</v>
      </c>
      <c r="D63" s="25" t="str">
        <f>IFERROR(VLOOKUP($A63,'TD SOP+PROFORM'!$A$5:$AD$750,MATCH(D$4,'TD SOP+PROFORM'!$B$2:$AT$2,0)+1,0),"")</f>
        <v/>
      </c>
      <c r="E63" s="26" t="str">
        <f t="shared" si="9"/>
        <v/>
      </c>
      <c r="F63" s="25">
        <f>IFERROR(VLOOKUP($A63,'TD SOP+PROFORM'!$A$5:$AD$750,MATCH(F$4,'TD SOP+PROFORM'!$B$2:$AT$2,0)+1,0),"")</f>
        <v>0</v>
      </c>
      <c r="G63" s="25" t="str">
        <f>IFERROR(VLOOKUP($A63,'TD SOP+PROFORM'!$A$5:$AD$750,MATCH(G$4,'TD SOP+PROFORM'!$B$2:$AT$2,0)+1,0),"")</f>
        <v/>
      </c>
      <c r="H63" s="26" t="str">
        <f t="shared" si="10"/>
        <v/>
      </c>
      <c r="I63" s="25">
        <f>IFERROR(VLOOKUP($A63,'TD SOP+PROFORM'!$A$5:$AD$750,MATCH(I$4,'TD SOP+PROFORM'!$B$2:$AT$2,0)+1,0),"")</f>
        <v>0</v>
      </c>
      <c r="J63" s="25" t="str">
        <f>IFERROR(VLOOKUP($A63,'TD SOP+PROFORM'!$A$5:$AD$750,MATCH(J$4,'TD SOP+PROFORM'!$B$2:$AT$2,0)+1,0),"")</f>
        <v/>
      </c>
      <c r="K63" s="26" t="str">
        <f t="shared" si="11"/>
        <v/>
      </c>
      <c r="L63" s="25" t="str">
        <f>IFERROR(VLOOKUP($A63,'TD SOP+PROFORM'!$A$5:$AD$750,MATCH(L$4,'TD SOP+PROFORM'!$B$2:$AT$2,0)+1,0),"")</f>
        <v/>
      </c>
      <c r="M63" s="25" t="str">
        <f>IFERROR(VLOOKUP($A63,'TD SOP+PROFORM'!$A$5:$AD$750,MATCH(M$4,'TD SOP+PROFORM'!$B$2:$AT$2,0)+1,0),"")</f>
        <v/>
      </c>
      <c r="N63" s="26" t="str">
        <f t="shared" si="12"/>
        <v/>
      </c>
      <c r="O63" s="25">
        <f>IFERROR(VLOOKUP($A63,'TD SOP+PROFORM'!$A$5:$AD$750,MATCH(O$4,'TD SOP+PROFORM'!$B$2:$AD$2,0)+1,0),0)+IFERROR(VLOOKUP($A63,'TD SOP+PROFORM'!$A$5:$AD$750,MATCH(O$2,'TD SOP+PROFORM'!$B$2:$AD$2,0)+1,0),0)</f>
        <v>0</v>
      </c>
      <c r="P63" s="25">
        <f>IFERROR(VLOOKUP($A63,'TD SOP+PROFORM'!$A$5:$AD$750,MATCH(P$4,'TD SOP+PROFORM'!$B$2:$AD$2,0)+1,0),0)+IFERROR(VLOOKUP($A63,'TD SOP+PROFORM'!$A$5:$AD$750,MATCH(P$2,'TD SOP+PROFORM'!$B$2:$AD$2,0)+1,0),0)</f>
        <v>0</v>
      </c>
      <c r="Q63" s="26" t="str">
        <f t="shared" si="13"/>
        <v/>
      </c>
      <c r="R63" s="25">
        <f>IFERROR(VLOOKUP($A63,'TD SOP+PROFORM'!$A$5:$AD$750,MATCH(R$4,'TD SOP+PROFORM'!$B$2:$AD$2,0)+1,0),0)+IFERROR(VLOOKUP($A63,'TD SOP+PROFORM'!$A$5:$AD$750,MATCH(R$2,'TD SOP+PROFORM'!$B$2:$AD$2,0)+1,0),0)</f>
        <v>0</v>
      </c>
      <c r="S63" s="25">
        <f>IFERROR(VLOOKUP($A63,'TD SOP+PROFORM'!$A$5:$AD$750,MATCH(S$4,'TD SOP+PROFORM'!$B$2:$AD$2,0)+1,0),0)+IFERROR(VLOOKUP($A63,'TD SOP+PROFORM'!$A$5:$AD$750,MATCH(S$2,'TD SOP+PROFORM'!$B$2:$AD$2,0)+1,0),0)</f>
        <v>0</v>
      </c>
      <c r="T63" s="26" t="str">
        <f t="shared" si="14"/>
        <v/>
      </c>
      <c r="U63" s="25">
        <f>IFERROR(VLOOKUP($A63,'TD SOP+PROFORM'!$A$5:$AD$750,MATCH(U$4,'TD SOP+PROFORM'!$B$2:$AD$2,0)+1,0),0)+IFERROR(VLOOKUP($A63,'TD SOP+PROFORM'!$A$5:$AD$750,MATCH(U$2,'TD SOP+PROFORM'!$B$2:$AD$2,0)+1,0),0)</f>
        <v>0</v>
      </c>
      <c r="V63" s="25">
        <f>IFERROR(VLOOKUP($A63,'TD SOP+PROFORM'!$A$5:$AD$750,MATCH(V$4,'TD SOP+PROFORM'!$B$2:$AD$2,0)+1,0),0)+IFERROR(VLOOKUP($A63,'TD SOP+PROFORM'!$A$5:$AD$750,MATCH(V$2,'TD SOP+PROFORM'!$B$2:$AD$2,0)+1,0),0)</f>
        <v>0</v>
      </c>
      <c r="W63" s="26" t="str">
        <f t="shared" si="15"/>
        <v/>
      </c>
      <c r="X63" s="25">
        <f>IFERROR(VLOOKUP($A63,'TD SOP+PROFORM'!$A$5:$AD$750,MATCH(X$4,'TD SOP+PROFORM'!$B$2:$AD$2,0)+1,0),0)+IFERROR(VLOOKUP($A63,'TD SOP+PROFORM'!$A$5:$AD$750,MATCH(X$2,'TD SOP+PROFORM'!$B$2:$AD$2,0)+1,0),0)</f>
        <v>0</v>
      </c>
      <c r="Y63" s="25">
        <f>IFERROR(VLOOKUP($A63,'TD SOP+PROFORM'!$A$5:$AD$750,MATCH(Y$4,'TD SOP+PROFORM'!$B$2:$AD$2,0)+1,0),0)+IFERROR(VLOOKUP($A63,'TD SOP+PROFORM'!$A$5:$AD$750,MATCH(Y$2,'TD SOP+PROFORM'!$B$2:$AD$2,0)+1,0),0)</f>
        <v>0</v>
      </c>
      <c r="Z63" s="26" t="str">
        <f t="shared" si="16"/>
        <v/>
      </c>
      <c r="AA63" s="25">
        <f>IFERROR(VLOOKUP($A63,'TD SOP+PROFORM'!$A$5:$AD$750,MATCH(AA$4,'TD SOP+PROFORM'!$B$2:$AD$2,0)+1,0),0)+IFERROR(VLOOKUP($A63,'TD SOP+PROFORM'!$A$5:$AD$750,MATCH(AA$2,'TD SOP+PROFORM'!$B$2:$AD$2,0)+1,0),0)</f>
        <v>0</v>
      </c>
      <c r="AB63" s="25">
        <f>IFERROR(VLOOKUP($A63,'TD SOP+PROFORM'!$A$5:$AD$750,MATCH(AB$4,'TD SOP+PROFORM'!$B$2:$AD$2,0)+1,0),0)+IFERROR(VLOOKUP($A63,'TD SOP+PROFORM'!$A$5:$AD$750,MATCH(AB$2,'TD SOP+PROFORM'!$B$2:$AD$2,0)+1,0),0)</f>
        <v>0</v>
      </c>
      <c r="AC63" s="26" t="str">
        <f t="shared" si="17"/>
        <v/>
      </c>
      <c r="AD63" s="25">
        <f>IFERROR(VLOOKUP($A63,'TD SOP+PROFORM'!$A$5:$AD$750,MATCH(AD$4,'TD SOP+PROFORM'!$B$2:$AD$2,0)+1,0),0)+IFERROR(VLOOKUP($A63,'TD SOP+PROFORM'!$A$5:$AD$750,MATCH(AD$2,'TD SOP+PROFORM'!$B$2:$AD$2,0)+1,0),0)</f>
        <v>0</v>
      </c>
      <c r="AE63" s="25">
        <f>IFERROR(VLOOKUP($A63,'TD SOP+PROFORM'!$A$5:$AD$750,MATCH(AE$4,'TD SOP+PROFORM'!$B$2:$AD$2,0)+1,0),0)+IFERROR(VLOOKUP($A63,'TD SOP+PROFORM'!$A$5:$AD$750,MATCH(AE$2,'TD SOP+PROFORM'!$B$2:$AD$2,0)+1,0),0)</f>
        <v>0</v>
      </c>
      <c r="AF63" s="26" t="str">
        <f t="shared" si="18"/>
        <v/>
      </c>
      <c r="AG63" s="25">
        <f>IFERROR(VLOOKUP($A63,'TD SOP+PROFORM'!$A$5:$AD$750,MATCH(AG$4,'TD SOP+PROFORM'!$B$2:$AD$2,0)+1,0),0)+IFERROR(VLOOKUP($A63,'TD SOP+PROFORM'!$A$5:$AD$750,MATCH(AG$2,'TD SOP+PROFORM'!$B$2:$AD$2,0)+1,0),0)</f>
        <v>0</v>
      </c>
      <c r="AH63" s="25">
        <f>IFERROR(VLOOKUP($A63,'TD SOP+PROFORM'!$A$5:$AD$750,MATCH(AH$4,'TD SOP+PROFORM'!$B$2:$AD$2,0)+1,0),0)+IFERROR(VLOOKUP($A63,'TD SOP+PROFORM'!$A$5:$AD$750,MATCH(AH$2,'TD SOP+PROFORM'!$B$2:$AD$2,0)+1,0),0)</f>
        <v>0</v>
      </c>
      <c r="AI63" s="26" t="str">
        <f t="shared" si="19"/>
        <v/>
      </c>
      <c r="AJ63" s="25">
        <f>IFERROR(VLOOKUP($A63,'TD SOP+PROFORM'!$A$5:$AD$750,MATCH(AJ$4,'TD SOP+PROFORM'!$B$2:$AD$2,0)+1,0),0)+IFERROR(VLOOKUP($A63,'TD SOP+PROFORM'!$A$5:$AD$750,MATCH(AJ$2,'TD SOP+PROFORM'!$B$2:$AD$2,0)+1,0),0)</f>
        <v>0</v>
      </c>
      <c r="AK63" s="25">
        <f>IFERROR(VLOOKUP($A63,'TD SOP+PROFORM'!$A$5:$AD$750,MATCH(AK$4,'TD SOP+PROFORM'!$B$2:$AD$2,0)+1,0),0)+IFERROR(VLOOKUP($A63,'TD SOP+PROFORM'!$A$5:$AD$750,MATCH(AK$2,'TD SOP+PROFORM'!$B$2:$AD$2,0)+1,0),0)</f>
        <v>0</v>
      </c>
      <c r="AL63" s="26" t="str">
        <f t="shared" si="20"/>
        <v/>
      </c>
      <c r="AM63" s="25">
        <f t="shared" si="22"/>
        <v>0</v>
      </c>
      <c r="AN63" s="25">
        <f t="shared" si="22"/>
        <v>0</v>
      </c>
      <c r="AO63" s="26" t="str">
        <f t="shared" si="21"/>
        <v/>
      </c>
    </row>
    <row r="64" spans="1:41" x14ac:dyDescent="0.35">
      <c r="A64" s="24" t="str">
        <f>IF(AND('TD SOP+PROFORM'!A61&lt;&gt;"",'TD SOP+PROFORM'!A61&lt;&gt;"TOTAL"),'TD SOP+PROFORM'!A61,0)</f>
        <v>OVER THE MOON</v>
      </c>
      <c r="C64" s="25">
        <f>IFERROR(VLOOKUP($A64,'TD SOP+PROFORM'!$A$5:$AD$750,MATCH(C$4,'TD SOP+PROFORM'!$B$2:$AT$2,0)+1,0),"")</f>
        <v>0</v>
      </c>
      <c r="D64" s="25" t="str">
        <f>IFERROR(VLOOKUP($A64,'TD SOP+PROFORM'!$A$5:$AD$750,MATCH(D$4,'TD SOP+PROFORM'!$B$2:$AT$2,0)+1,0),"")</f>
        <v/>
      </c>
      <c r="E64" s="26" t="str">
        <f t="shared" si="9"/>
        <v/>
      </c>
      <c r="F64" s="25">
        <f>IFERROR(VLOOKUP($A64,'TD SOP+PROFORM'!$A$5:$AD$750,MATCH(F$4,'TD SOP+PROFORM'!$B$2:$AT$2,0)+1,0),"")</f>
        <v>0</v>
      </c>
      <c r="G64" s="25" t="str">
        <f>IFERROR(VLOOKUP($A64,'TD SOP+PROFORM'!$A$5:$AD$750,MATCH(G$4,'TD SOP+PROFORM'!$B$2:$AT$2,0)+1,0),"")</f>
        <v/>
      </c>
      <c r="H64" s="26" t="str">
        <f t="shared" si="10"/>
        <v/>
      </c>
      <c r="I64" s="25">
        <f>IFERROR(VLOOKUP($A64,'TD SOP+PROFORM'!$A$5:$AD$750,MATCH(I$4,'TD SOP+PROFORM'!$B$2:$AT$2,0)+1,0),"")</f>
        <v>0</v>
      </c>
      <c r="J64" s="25" t="str">
        <f>IFERROR(VLOOKUP($A64,'TD SOP+PROFORM'!$A$5:$AD$750,MATCH(J$4,'TD SOP+PROFORM'!$B$2:$AT$2,0)+1,0),"")</f>
        <v/>
      </c>
      <c r="K64" s="26" t="str">
        <f t="shared" si="11"/>
        <v/>
      </c>
      <c r="L64" s="25" t="str">
        <f>IFERROR(VLOOKUP($A64,'TD SOP+PROFORM'!$A$5:$AD$750,MATCH(L$4,'TD SOP+PROFORM'!$B$2:$AT$2,0)+1,0),"")</f>
        <v/>
      </c>
      <c r="M64" s="25" t="str">
        <f>IFERROR(VLOOKUP($A64,'TD SOP+PROFORM'!$A$5:$AD$750,MATCH(M$4,'TD SOP+PROFORM'!$B$2:$AT$2,0)+1,0),"")</f>
        <v/>
      </c>
      <c r="N64" s="26" t="str">
        <f t="shared" si="12"/>
        <v/>
      </c>
      <c r="O64" s="25">
        <f>IFERROR(VLOOKUP($A64,'TD SOP+PROFORM'!$A$5:$AD$750,MATCH(O$4,'TD SOP+PROFORM'!$B$2:$AD$2,0)+1,0),0)+IFERROR(VLOOKUP($A64,'TD SOP+PROFORM'!$A$5:$AD$750,MATCH(O$2,'TD SOP+PROFORM'!$B$2:$AD$2,0)+1,0),0)</f>
        <v>0</v>
      </c>
      <c r="P64" s="25">
        <f>IFERROR(VLOOKUP($A64,'TD SOP+PROFORM'!$A$5:$AD$750,MATCH(P$4,'TD SOP+PROFORM'!$B$2:$AD$2,0)+1,0),0)+IFERROR(VLOOKUP($A64,'TD SOP+PROFORM'!$A$5:$AD$750,MATCH(P$2,'TD SOP+PROFORM'!$B$2:$AD$2,0)+1,0),0)</f>
        <v>0</v>
      </c>
      <c r="Q64" s="26" t="str">
        <f t="shared" si="13"/>
        <v/>
      </c>
      <c r="R64" s="25">
        <f>IFERROR(VLOOKUP($A64,'TD SOP+PROFORM'!$A$5:$AD$750,MATCH(R$4,'TD SOP+PROFORM'!$B$2:$AD$2,0)+1,0),0)+IFERROR(VLOOKUP($A64,'TD SOP+PROFORM'!$A$5:$AD$750,MATCH(R$2,'TD SOP+PROFORM'!$B$2:$AD$2,0)+1,0),0)</f>
        <v>0</v>
      </c>
      <c r="S64" s="25">
        <f>IFERROR(VLOOKUP($A64,'TD SOP+PROFORM'!$A$5:$AD$750,MATCH(S$4,'TD SOP+PROFORM'!$B$2:$AD$2,0)+1,0),0)+IFERROR(VLOOKUP($A64,'TD SOP+PROFORM'!$A$5:$AD$750,MATCH(S$2,'TD SOP+PROFORM'!$B$2:$AD$2,0)+1,0),0)</f>
        <v>0</v>
      </c>
      <c r="T64" s="26" t="str">
        <f t="shared" si="14"/>
        <v/>
      </c>
      <c r="U64" s="25">
        <f>IFERROR(VLOOKUP($A64,'TD SOP+PROFORM'!$A$5:$AD$750,MATCH(U$4,'TD SOP+PROFORM'!$B$2:$AD$2,0)+1,0),0)+IFERROR(VLOOKUP($A64,'TD SOP+PROFORM'!$A$5:$AD$750,MATCH(U$2,'TD SOP+PROFORM'!$B$2:$AD$2,0)+1,0),0)</f>
        <v>0</v>
      </c>
      <c r="V64" s="25">
        <f>IFERROR(VLOOKUP($A64,'TD SOP+PROFORM'!$A$5:$AD$750,MATCH(V$4,'TD SOP+PROFORM'!$B$2:$AD$2,0)+1,0),0)+IFERROR(VLOOKUP($A64,'TD SOP+PROFORM'!$A$5:$AD$750,MATCH(V$2,'TD SOP+PROFORM'!$B$2:$AD$2,0)+1,0),0)</f>
        <v>0</v>
      </c>
      <c r="W64" s="26" t="str">
        <f t="shared" si="15"/>
        <v/>
      </c>
      <c r="X64" s="25">
        <f>IFERROR(VLOOKUP($A64,'TD SOP+PROFORM'!$A$5:$AD$750,MATCH(X$4,'TD SOP+PROFORM'!$B$2:$AD$2,0)+1,0),0)+IFERROR(VLOOKUP($A64,'TD SOP+PROFORM'!$A$5:$AD$750,MATCH(X$2,'TD SOP+PROFORM'!$B$2:$AD$2,0)+1,0),0)</f>
        <v>0</v>
      </c>
      <c r="Y64" s="25">
        <f>IFERROR(VLOOKUP($A64,'TD SOP+PROFORM'!$A$5:$AD$750,MATCH(Y$4,'TD SOP+PROFORM'!$B$2:$AD$2,0)+1,0),0)+IFERROR(VLOOKUP($A64,'TD SOP+PROFORM'!$A$5:$AD$750,MATCH(Y$2,'TD SOP+PROFORM'!$B$2:$AD$2,0)+1,0),0)</f>
        <v>0</v>
      </c>
      <c r="Z64" s="26" t="str">
        <f t="shared" si="16"/>
        <v/>
      </c>
      <c r="AA64" s="25">
        <f>IFERROR(VLOOKUP($A64,'TD SOP+PROFORM'!$A$5:$AD$750,MATCH(AA$4,'TD SOP+PROFORM'!$B$2:$AD$2,0)+1,0),0)+IFERROR(VLOOKUP($A64,'TD SOP+PROFORM'!$A$5:$AD$750,MATCH(AA$2,'TD SOP+PROFORM'!$B$2:$AD$2,0)+1,0),0)</f>
        <v>0</v>
      </c>
      <c r="AB64" s="25">
        <f>IFERROR(VLOOKUP($A64,'TD SOP+PROFORM'!$A$5:$AD$750,MATCH(AB$4,'TD SOP+PROFORM'!$B$2:$AD$2,0)+1,0),0)+IFERROR(VLOOKUP($A64,'TD SOP+PROFORM'!$A$5:$AD$750,MATCH(AB$2,'TD SOP+PROFORM'!$B$2:$AD$2,0)+1,0),0)</f>
        <v>0</v>
      </c>
      <c r="AC64" s="26" t="str">
        <f t="shared" si="17"/>
        <v/>
      </c>
      <c r="AD64" s="25">
        <f>IFERROR(VLOOKUP($A64,'TD SOP+PROFORM'!$A$5:$AD$750,MATCH(AD$4,'TD SOP+PROFORM'!$B$2:$AD$2,0)+1,0),0)+IFERROR(VLOOKUP($A64,'TD SOP+PROFORM'!$A$5:$AD$750,MATCH(AD$2,'TD SOP+PROFORM'!$B$2:$AD$2,0)+1,0),0)</f>
        <v>0</v>
      </c>
      <c r="AE64" s="25">
        <f>IFERROR(VLOOKUP($A64,'TD SOP+PROFORM'!$A$5:$AD$750,MATCH(AE$4,'TD SOP+PROFORM'!$B$2:$AD$2,0)+1,0),0)+IFERROR(VLOOKUP($A64,'TD SOP+PROFORM'!$A$5:$AD$750,MATCH(AE$2,'TD SOP+PROFORM'!$B$2:$AD$2,0)+1,0),0)</f>
        <v>0</v>
      </c>
      <c r="AF64" s="26" t="str">
        <f t="shared" si="18"/>
        <v/>
      </c>
      <c r="AG64" s="25">
        <f>IFERROR(VLOOKUP($A64,'TD SOP+PROFORM'!$A$5:$AD$750,MATCH(AG$4,'TD SOP+PROFORM'!$B$2:$AD$2,0)+1,0),0)+IFERROR(VLOOKUP($A64,'TD SOP+PROFORM'!$A$5:$AD$750,MATCH(AG$2,'TD SOP+PROFORM'!$B$2:$AD$2,0)+1,0),0)</f>
        <v>0</v>
      </c>
      <c r="AH64" s="25">
        <f>IFERROR(VLOOKUP($A64,'TD SOP+PROFORM'!$A$5:$AD$750,MATCH(AH$4,'TD SOP+PROFORM'!$B$2:$AD$2,0)+1,0),0)+IFERROR(VLOOKUP($A64,'TD SOP+PROFORM'!$A$5:$AD$750,MATCH(AH$2,'TD SOP+PROFORM'!$B$2:$AD$2,0)+1,0),0)</f>
        <v>0</v>
      </c>
      <c r="AI64" s="26" t="str">
        <f t="shared" si="19"/>
        <v/>
      </c>
      <c r="AJ64" s="25">
        <f>IFERROR(VLOOKUP($A64,'TD SOP+PROFORM'!$A$5:$AD$750,MATCH(AJ$4,'TD SOP+PROFORM'!$B$2:$AD$2,0)+1,0),0)+IFERROR(VLOOKUP($A64,'TD SOP+PROFORM'!$A$5:$AD$750,MATCH(AJ$2,'TD SOP+PROFORM'!$B$2:$AD$2,0)+1,0),0)</f>
        <v>0</v>
      </c>
      <c r="AK64" s="25">
        <f>IFERROR(VLOOKUP($A64,'TD SOP+PROFORM'!$A$5:$AD$750,MATCH(AK$4,'TD SOP+PROFORM'!$B$2:$AD$2,0)+1,0),0)+IFERROR(VLOOKUP($A64,'TD SOP+PROFORM'!$A$5:$AD$750,MATCH(AK$2,'TD SOP+PROFORM'!$B$2:$AD$2,0)+1,0),0)</f>
        <v>0</v>
      </c>
      <c r="AL64" s="26" t="str">
        <f t="shared" si="20"/>
        <v/>
      </c>
      <c r="AM64" s="25">
        <f t="shared" si="22"/>
        <v>0</v>
      </c>
      <c r="AN64" s="25">
        <f t="shared" si="22"/>
        <v>0</v>
      </c>
      <c r="AO64" s="26" t="str">
        <f t="shared" si="21"/>
        <v/>
      </c>
    </row>
    <row r="65" spans="1:41" x14ac:dyDescent="0.35">
      <c r="A65" s="24" t="str">
        <f>IF(AND('TD SOP+PROFORM'!A62&lt;&gt;"",'TD SOP+PROFORM'!A62&lt;&gt;"TOTAL"),'TD SOP+PROFORM'!A62,0)</f>
        <v>CORNER SURF SHOP</v>
      </c>
      <c r="C65" s="25">
        <f>IFERROR(VLOOKUP($A65,'TD SOP+PROFORM'!$A$5:$AD$750,MATCH(C$4,'TD SOP+PROFORM'!$B$2:$AT$2,0)+1,0),"")</f>
        <v>0</v>
      </c>
      <c r="D65" s="25" t="str">
        <f>IFERROR(VLOOKUP($A65,'TD SOP+PROFORM'!$A$5:$AD$750,MATCH(D$4,'TD SOP+PROFORM'!$B$2:$AT$2,0)+1,0),"")</f>
        <v/>
      </c>
      <c r="E65" s="26" t="str">
        <f t="shared" si="9"/>
        <v/>
      </c>
      <c r="F65" s="25">
        <f>IFERROR(VLOOKUP($A65,'TD SOP+PROFORM'!$A$5:$AD$750,MATCH(F$4,'TD SOP+PROFORM'!$B$2:$AT$2,0)+1,0),"")</f>
        <v>0</v>
      </c>
      <c r="G65" s="25" t="str">
        <f>IFERROR(VLOOKUP($A65,'TD SOP+PROFORM'!$A$5:$AD$750,MATCH(G$4,'TD SOP+PROFORM'!$B$2:$AT$2,0)+1,0),"")</f>
        <v/>
      </c>
      <c r="H65" s="26" t="str">
        <f t="shared" si="10"/>
        <v/>
      </c>
      <c r="I65" s="25">
        <f>IFERROR(VLOOKUP($A65,'TD SOP+PROFORM'!$A$5:$AD$750,MATCH(I$4,'TD SOP+PROFORM'!$B$2:$AT$2,0)+1,0),"")</f>
        <v>0</v>
      </c>
      <c r="J65" s="25" t="str">
        <f>IFERROR(VLOOKUP($A65,'TD SOP+PROFORM'!$A$5:$AD$750,MATCH(J$4,'TD SOP+PROFORM'!$B$2:$AT$2,0)+1,0),"")</f>
        <v/>
      </c>
      <c r="K65" s="26" t="str">
        <f t="shared" si="11"/>
        <v/>
      </c>
      <c r="L65" s="25" t="str">
        <f>IFERROR(VLOOKUP($A65,'TD SOP+PROFORM'!$A$5:$AD$750,MATCH(L$4,'TD SOP+PROFORM'!$B$2:$AT$2,0)+1,0),"")</f>
        <v/>
      </c>
      <c r="M65" s="25" t="str">
        <f>IFERROR(VLOOKUP($A65,'TD SOP+PROFORM'!$A$5:$AD$750,MATCH(M$4,'TD SOP+PROFORM'!$B$2:$AT$2,0)+1,0),"")</f>
        <v/>
      </c>
      <c r="N65" s="26" t="str">
        <f t="shared" si="12"/>
        <v/>
      </c>
      <c r="O65" s="25">
        <f>IFERROR(VLOOKUP($A65,'TD SOP+PROFORM'!$A$5:$AD$750,MATCH(O$4,'TD SOP+PROFORM'!$B$2:$AD$2,0)+1,0),0)+IFERROR(VLOOKUP($A65,'TD SOP+PROFORM'!$A$5:$AD$750,MATCH(O$2,'TD SOP+PROFORM'!$B$2:$AD$2,0)+1,0),0)</f>
        <v>0</v>
      </c>
      <c r="P65" s="25">
        <f>IFERROR(VLOOKUP($A65,'TD SOP+PROFORM'!$A$5:$AD$750,MATCH(P$4,'TD SOP+PROFORM'!$B$2:$AD$2,0)+1,0),0)+IFERROR(VLOOKUP($A65,'TD SOP+PROFORM'!$A$5:$AD$750,MATCH(P$2,'TD SOP+PROFORM'!$B$2:$AD$2,0)+1,0),0)</f>
        <v>0</v>
      </c>
      <c r="Q65" s="26" t="str">
        <f t="shared" si="13"/>
        <v/>
      </c>
      <c r="R65" s="25">
        <f>IFERROR(VLOOKUP($A65,'TD SOP+PROFORM'!$A$5:$AD$750,MATCH(R$4,'TD SOP+PROFORM'!$B$2:$AD$2,0)+1,0),0)+IFERROR(VLOOKUP($A65,'TD SOP+PROFORM'!$A$5:$AD$750,MATCH(R$2,'TD SOP+PROFORM'!$B$2:$AD$2,0)+1,0),0)</f>
        <v>0</v>
      </c>
      <c r="S65" s="25">
        <f>IFERROR(VLOOKUP($A65,'TD SOP+PROFORM'!$A$5:$AD$750,MATCH(S$4,'TD SOP+PROFORM'!$B$2:$AD$2,0)+1,0),0)+IFERROR(VLOOKUP($A65,'TD SOP+PROFORM'!$A$5:$AD$750,MATCH(S$2,'TD SOP+PROFORM'!$B$2:$AD$2,0)+1,0),0)</f>
        <v>0</v>
      </c>
      <c r="T65" s="26" t="str">
        <f t="shared" si="14"/>
        <v/>
      </c>
      <c r="U65" s="25">
        <f>IFERROR(VLOOKUP($A65,'TD SOP+PROFORM'!$A$5:$AD$750,MATCH(U$4,'TD SOP+PROFORM'!$B$2:$AD$2,0)+1,0),0)+IFERROR(VLOOKUP($A65,'TD SOP+PROFORM'!$A$5:$AD$750,MATCH(U$2,'TD SOP+PROFORM'!$B$2:$AD$2,0)+1,0),0)</f>
        <v>0</v>
      </c>
      <c r="V65" s="25">
        <f>IFERROR(VLOOKUP($A65,'TD SOP+PROFORM'!$A$5:$AD$750,MATCH(V$4,'TD SOP+PROFORM'!$B$2:$AD$2,0)+1,0),0)+IFERROR(VLOOKUP($A65,'TD SOP+PROFORM'!$A$5:$AD$750,MATCH(V$2,'TD SOP+PROFORM'!$B$2:$AD$2,0)+1,0),0)</f>
        <v>0</v>
      </c>
      <c r="W65" s="26" t="str">
        <f t="shared" si="15"/>
        <v/>
      </c>
      <c r="X65" s="25">
        <f>IFERROR(VLOOKUP($A65,'TD SOP+PROFORM'!$A$5:$AD$750,MATCH(X$4,'TD SOP+PROFORM'!$B$2:$AD$2,0)+1,0),0)+IFERROR(VLOOKUP($A65,'TD SOP+PROFORM'!$A$5:$AD$750,MATCH(X$2,'TD SOP+PROFORM'!$B$2:$AD$2,0)+1,0),0)</f>
        <v>0</v>
      </c>
      <c r="Y65" s="25">
        <f>IFERROR(VLOOKUP($A65,'TD SOP+PROFORM'!$A$5:$AD$750,MATCH(Y$4,'TD SOP+PROFORM'!$B$2:$AD$2,0)+1,0),0)+IFERROR(VLOOKUP($A65,'TD SOP+PROFORM'!$A$5:$AD$750,MATCH(Y$2,'TD SOP+PROFORM'!$B$2:$AD$2,0)+1,0),0)</f>
        <v>0</v>
      </c>
      <c r="Z65" s="26" t="str">
        <f t="shared" si="16"/>
        <v/>
      </c>
      <c r="AA65" s="25">
        <f>IFERROR(VLOOKUP($A65,'TD SOP+PROFORM'!$A$5:$AD$750,MATCH(AA$4,'TD SOP+PROFORM'!$B$2:$AD$2,0)+1,0),0)+IFERROR(VLOOKUP($A65,'TD SOP+PROFORM'!$A$5:$AD$750,MATCH(AA$2,'TD SOP+PROFORM'!$B$2:$AD$2,0)+1,0),0)</f>
        <v>0</v>
      </c>
      <c r="AB65" s="25">
        <f>IFERROR(VLOOKUP($A65,'TD SOP+PROFORM'!$A$5:$AD$750,MATCH(AB$4,'TD SOP+PROFORM'!$B$2:$AD$2,0)+1,0),0)+IFERROR(VLOOKUP($A65,'TD SOP+PROFORM'!$A$5:$AD$750,MATCH(AB$2,'TD SOP+PROFORM'!$B$2:$AD$2,0)+1,0),0)</f>
        <v>0</v>
      </c>
      <c r="AC65" s="26" t="str">
        <f t="shared" si="17"/>
        <v/>
      </c>
      <c r="AD65" s="25">
        <f>IFERROR(VLOOKUP($A65,'TD SOP+PROFORM'!$A$5:$AD$750,MATCH(AD$4,'TD SOP+PROFORM'!$B$2:$AD$2,0)+1,0),0)+IFERROR(VLOOKUP($A65,'TD SOP+PROFORM'!$A$5:$AD$750,MATCH(AD$2,'TD SOP+PROFORM'!$B$2:$AD$2,0)+1,0),0)</f>
        <v>0</v>
      </c>
      <c r="AE65" s="25">
        <f>IFERROR(VLOOKUP($A65,'TD SOP+PROFORM'!$A$5:$AD$750,MATCH(AE$4,'TD SOP+PROFORM'!$B$2:$AD$2,0)+1,0),0)+IFERROR(VLOOKUP($A65,'TD SOP+PROFORM'!$A$5:$AD$750,MATCH(AE$2,'TD SOP+PROFORM'!$B$2:$AD$2,0)+1,0),0)</f>
        <v>0</v>
      </c>
      <c r="AF65" s="26" t="str">
        <f t="shared" si="18"/>
        <v/>
      </c>
      <c r="AG65" s="25">
        <f>IFERROR(VLOOKUP($A65,'TD SOP+PROFORM'!$A$5:$AD$750,MATCH(AG$4,'TD SOP+PROFORM'!$B$2:$AD$2,0)+1,0),0)+IFERROR(VLOOKUP($A65,'TD SOP+PROFORM'!$A$5:$AD$750,MATCH(AG$2,'TD SOP+PROFORM'!$B$2:$AD$2,0)+1,0),0)</f>
        <v>0</v>
      </c>
      <c r="AH65" s="25">
        <f>IFERROR(VLOOKUP($A65,'TD SOP+PROFORM'!$A$5:$AD$750,MATCH(AH$4,'TD SOP+PROFORM'!$B$2:$AD$2,0)+1,0),0)+IFERROR(VLOOKUP($A65,'TD SOP+PROFORM'!$A$5:$AD$750,MATCH(AH$2,'TD SOP+PROFORM'!$B$2:$AD$2,0)+1,0),0)</f>
        <v>0</v>
      </c>
      <c r="AI65" s="26" t="str">
        <f t="shared" si="19"/>
        <v/>
      </c>
      <c r="AJ65" s="25">
        <f>IFERROR(VLOOKUP($A65,'TD SOP+PROFORM'!$A$5:$AD$750,MATCH(AJ$4,'TD SOP+PROFORM'!$B$2:$AD$2,0)+1,0),0)+IFERROR(VLOOKUP($A65,'TD SOP+PROFORM'!$A$5:$AD$750,MATCH(AJ$2,'TD SOP+PROFORM'!$B$2:$AD$2,0)+1,0),0)</f>
        <v>0</v>
      </c>
      <c r="AK65" s="25">
        <f>IFERROR(VLOOKUP($A65,'TD SOP+PROFORM'!$A$5:$AD$750,MATCH(AK$4,'TD SOP+PROFORM'!$B$2:$AD$2,0)+1,0),0)+IFERROR(VLOOKUP($A65,'TD SOP+PROFORM'!$A$5:$AD$750,MATCH(AK$2,'TD SOP+PROFORM'!$B$2:$AD$2,0)+1,0),0)</f>
        <v>0</v>
      </c>
      <c r="AL65" s="26" t="str">
        <f t="shared" si="20"/>
        <v/>
      </c>
      <c r="AM65" s="25">
        <f t="shared" si="22"/>
        <v>0</v>
      </c>
      <c r="AN65" s="25">
        <f t="shared" si="22"/>
        <v>0</v>
      </c>
      <c r="AO65" s="26" t="str">
        <f t="shared" si="21"/>
        <v/>
      </c>
    </row>
    <row r="66" spans="1:41" x14ac:dyDescent="0.35">
      <c r="A66" s="24" t="str">
        <f>IF(AND('TD SOP+PROFORM'!A63&lt;&gt;"",'TD SOP+PROFORM'!A63&lt;&gt;"TOTAL"),'TD SOP+PROFORM'!A63,0)</f>
        <v>BANGLES N BOWS LLC</v>
      </c>
      <c r="C66" s="25">
        <f>IFERROR(VLOOKUP($A66,'TD SOP+PROFORM'!$A$5:$AD$750,MATCH(C$4,'TD SOP+PROFORM'!$B$2:$AT$2,0)+1,0),"")</f>
        <v>0</v>
      </c>
      <c r="D66" s="25" t="str">
        <f>IFERROR(VLOOKUP($A66,'TD SOP+PROFORM'!$A$5:$AD$750,MATCH(D$4,'TD SOP+PROFORM'!$B$2:$AT$2,0)+1,0),"")</f>
        <v/>
      </c>
      <c r="E66" s="26" t="str">
        <f t="shared" si="9"/>
        <v/>
      </c>
      <c r="F66" s="25">
        <f>IFERROR(VLOOKUP($A66,'TD SOP+PROFORM'!$A$5:$AD$750,MATCH(F$4,'TD SOP+PROFORM'!$B$2:$AT$2,0)+1,0),"")</f>
        <v>0</v>
      </c>
      <c r="G66" s="25" t="str">
        <f>IFERROR(VLOOKUP($A66,'TD SOP+PROFORM'!$A$5:$AD$750,MATCH(G$4,'TD SOP+PROFORM'!$B$2:$AT$2,0)+1,0),"")</f>
        <v/>
      </c>
      <c r="H66" s="26" t="str">
        <f t="shared" si="10"/>
        <v/>
      </c>
      <c r="I66" s="25">
        <f>IFERROR(VLOOKUP($A66,'TD SOP+PROFORM'!$A$5:$AD$750,MATCH(I$4,'TD SOP+PROFORM'!$B$2:$AT$2,0)+1,0),"")</f>
        <v>0</v>
      </c>
      <c r="J66" s="25" t="str">
        <f>IFERROR(VLOOKUP($A66,'TD SOP+PROFORM'!$A$5:$AD$750,MATCH(J$4,'TD SOP+PROFORM'!$B$2:$AT$2,0)+1,0),"")</f>
        <v/>
      </c>
      <c r="K66" s="26" t="str">
        <f t="shared" si="11"/>
        <v/>
      </c>
      <c r="L66" s="25" t="str">
        <f>IFERROR(VLOOKUP($A66,'TD SOP+PROFORM'!$A$5:$AD$750,MATCH(L$4,'TD SOP+PROFORM'!$B$2:$AT$2,0)+1,0),"")</f>
        <v/>
      </c>
      <c r="M66" s="25" t="str">
        <f>IFERROR(VLOOKUP($A66,'TD SOP+PROFORM'!$A$5:$AD$750,MATCH(M$4,'TD SOP+PROFORM'!$B$2:$AT$2,0)+1,0),"")</f>
        <v/>
      </c>
      <c r="N66" s="26" t="str">
        <f t="shared" si="12"/>
        <v/>
      </c>
      <c r="O66" s="25">
        <f>IFERROR(VLOOKUP($A66,'TD SOP+PROFORM'!$A$5:$AD$750,MATCH(O$4,'TD SOP+PROFORM'!$B$2:$AD$2,0)+1,0),0)+IFERROR(VLOOKUP($A66,'TD SOP+PROFORM'!$A$5:$AD$750,MATCH(O$2,'TD SOP+PROFORM'!$B$2:$AD$2,0)+1,0),0)</f>
        <v>0</v>
      </c>
      <c r="P66" s="25">
        <f>IFERROR(VLOOKUP($A66,'TD SOP+PROFORM'!$A$5:$AD$750,MATCH(P$4,'TD SOP+PROFORM'!$B$2:$AD$2,0)+1,0),0)+IFERROR(VLOOKUP($A66,'TD SOP+PROFORM'!$A$5:$AD$750,MATCH(P$2,'TD SOP+PROFORM'!$B$2:$AD$2,0)+1,0),0)</f>
        <v>0</v>
      </c>
      <c r="Q66" s="26" t="str">
        <f t="shared" si="13"/>
        <v/>
      </c>
      <c r="R66" s="25">
        <f>IFERROR(VLOOKUP($A66,'TD SOP+PROFORM'!$A$5:$AD$750,MATCH(R$4,'TD SOP+PROFORM'!$B$2:$AD$2,0)+1,0),0)+IFERROR(VLOOKUP($A66,'TD SOP+PROFORM'!$A$5:$AD$750,MATCH(R$2,'TD SOP+PROFORM'!$B$2:$AD$2,0)+1,0),0)</f>
        <v>0</v>
      </c>
      <c r="S66" s="25">
        <f>IFERROR(VLOOKUP($A66,'TD SOP+PROFORM'!$A$5:$AD$750,MATCH(S$4,'TD SOP+PROFORM'!$B$2:$AD$2,0)+1,0),0)+IFERROR(VLOOKUP($A66,'TD SOP+PROFORM'!$A$5:$AD$750,MATCH(S$2,'TD SOP+PROFORM'!$B$2:$AD$2,0)+1,0),0)</f>
        <v>0</v>
      </c>
      <c r="T66" s="26" t="str">
        <f t="shared" si="14"/>
        <v/>
      </c>
      <c r="U66" s="25">
        <f>IFERROR(VLOOKUP($A66,'TD SOP+PROFORM'!$A$5:$AD$750,MATCH(U$4,'TD SOP+PROFORM'!$B$2:$AD$2,0)+1,0),0)+IFERROR(VLOOKUP($A66,'TD SOP+PROFORM'!$A$5:$AD$750,MATCH(U$2,'TD SOP+PROFORM'!$B$2:$AD$2,0)+1,0),0)</f>
        <v>1509</v>
      </c>
      <c r="V66" s="25">
        <f>IFERROR(VLOOKUP($A66,'TD SOP+PROFORM'!$A$5:$AD$750,MATCH(V$4,'TD SOP+PROFORM'!$B$2:$AD$2,0)+1,0),0)+IFERROR(VLOOKUP($A66,'TD SOP+PROFORM'!$A$5:$AD$750,MATCH(V$2,'TD SOP+PROFORM'!$B$2:$AD$2,0)+1,0),0)</f>
        <v>0</v>
      </c>
      <c r="W66" s="26" t="str">
        <f t="shared" si="15"/>
        <v/>
      </c>
      <c r="X66" s="25">
        <f>IFERROR(VLOOKUP($A66,'TD SOP+PROFORM'!$A$5:$AD$750,MATCH(X$4,'TD SOP+PROFORM'!$B$2:$AD$2,0)+1,0),0)+IFERROR(VLOOKUP($A66,'TD SOP+PROFORM'!$A$5:$AD$750,MATCH(X$2,'TD SOP+PROFORM'!$B$2:$AD$2,0)+1,0),0)</f>
        <v>0</v>
      </c>
      <c r="Y66" s="25">
        <f>IFERROR(VLOOKUP($A66,'TD SOP+PROFORM'!$A$5:$AD$750,MATCH(Y$4,'TD SOP+PROFORM'!$B$2:$AD$2,0)+1,0),0)+IFERROR(VLOOKUP($A66,'TD SOP+PROFORM'!$A$5:$AD$750,MATCH(Y$2,'TD SOP+PROFORM'!$B$2:$AD$2,0)+1,0),0)</f>
        <v>0</v>
      </c>
      <c r="Z66" s="26" t="str">
        <f t="shared" si="16"/>
        <v/>
      </c>
      <c r="AA66" s="25">
        <f>IFERROR(VLOOKUP($A66,'TD SOP+PROFORM'!$A$5:$AD$750,MATCH(AA$4,'TD SOP+PROFORM'!$B$2:$AD$2,0)+1,0),0)+IFERROR(VLOOKUP($A66,'TD SOP+PROFORM'!$A$5:$AD$750,MATCH(AA$2,'TD SOP+PROFORM'!$B$2:$AD$2,0)+1,0),0)</f>
        <v>0</v>
      </c>
      <c r="AB66" s="25">
        <f>IFERROR(VLOOKUP($A66,'TD SOP+PROFORM'!$A$5:$AD$750,MATCH(AB$4,'TD SOP+PROFORM'!$B$2:$AD$2,0)+1,0),0)+IFERROR(VLOOKUP($A66,'TD SOP+PROFORM'!$A$5:$AD$750,MATCH(AB$2,'TD SOP+PROFORM'!$B$2:$AD$2,0)+1,0),0)</f>
        <v>0</v>
      </c>
      <c r="AC66" s="26" t="str">
        <f t="shared" si="17"/>
        <v/>
      </c>
      <c r="AD66" s="25">
        <f>IFERROR(VLOOKUP($A66,'TD SOP+PROFORM'!$A$5:$AD$750,MATCH(AD$4,'TD SOP+PROFORM'!$B$2:$AD$2,0)+1,0),0)+IFERROR(VLOOKUP($A66,'TD SOP+PROFORM'!$A$5:$AD$750,MATCH(AD$2,'TD SOP+PROFORM'!$B$2:$AD$2,0)+1,0),0)</f>
        <v>0</v>
      </c>
      <c r="AE66" s="25">
        <f>IFERROR(VLOOKUP($A66,'TD SOP+PROFORM'!$A$5:$AD$750,MATCH(AE$4,'TD SOP+PROFORM'!$B$2:$AD$2,0)+1,0),0)+IFERROR(VLOOKUP($A66,'TD SOP+PROFORM'!$A$5:$AD$750,MATCH(AE$2,'TD SOP+PROFORM'!$B$2:$AD$2,0)+1,0),0)</f>
        <v>0</v>
      </c>
      <c r="AF66" s="26" t="str">
        <f t="shared" si="18"/>
        <v/>
      </c>
      <c r="AG66" s="25">
        <f>IFERROR(VLOOKUP($A66,'TD SOP+PROFORM'!$A$5:$AD$750,MATCH(AG$4,'TD SOP+PROFORM'!$B$2:$AD$2,0)+1,0),0)+IFERROR(VLOOKUP($A66,'TD SOP+PROFORM'!$A$5:$AD$750,MATCH(AG$2,'TD SOP+PROFORM'!$B$2:$AD$2,0)+1,0),0)</f>
        <v>0</v>
      </c>
      <c r="AH66" s="25">
        <f>IFERROR(VLOOKUP($A66,'TD SOP+PROFORM'!$A$5:$AD$750,MATCH(AH$4,'TD SOP+PROFORM'!$B$2:$AD$2,0)+1,0),0)+IFERROR(VLOOKUP($A66,'TD SOP+PROFORM'!$A$5:$AD$750,MATCH(AH$2,'TD SOP+PROFORM'!$B$2:$AD$2,0)+1,0),0)</f>
        <v>0</v>
      </c>
      <c r="AI66" s="26" t="str">
        <f t="shared" si="19"/>
        <v/>
      </c>
      <c r="AJ66" s="25">
        <f>IFERROR(VLOOKUP($A66,'TD SOP+PROFORM'!$A$5:$AD$750,MATCH(AJ$4,'TD SOP+PROFORM'!$B$2:$AD$2,0)+1,0),0)+IFERROR(VLOOKUP($A66,'TD SOP+PROFORM'!$A$5:$AD$750,MATCH(AJ$2,'TD SOP+PROFORM'!$B$2:$AD$2,0)+1,0),0)</f>
        <v>0</v>
      </c>
      <c r="AK66" s="25">
        <f>IFERROR(VLOOKUP($A66,'TD SOP+PROFORM'!$A$5:$AD$750,MATCH(AK$4,'TD SOP+PROFORM'!$B$2:$AD$2,0)+1,0),0)+IFERROR(VLOOKUP($A66,'TD SOP+PROFORM'!$A$5:$AD$750,MATCH(AK$2,'TD SOP+PROFORM'!$B$2:$AD$2,0)+1,0),0)</f>
        <v>0</v>
      </c>
      <c r="AL66" s="26" t="str">
        <f t="shared" si="20"/>
        <v/>
      </c>
      <c r="AM66" s="25">
        <f t="shared" si="22"/>
        <v>1509</v>
      </c>
      <c r="AN66" s="25">
        <f t="shared" si="22"/>
        <v>0</v>
      </c>
      <c r="AO66" s="26" t="str">
        <f t="shared" si="21"/>
        <v/>
      </c>
    </row>
    <row r="67" spans="1:41" x14ac:dyDescent="0.35">
      <c r="A67" s="24" t="str">
        <f>IF(AND('TD SOP+PROFORM'!A64&lt;&gt;"",'TD SOP+PROFORM'!A64&lt;&gt;"TOTAL"),'TD SOP+PROFORM'!A64,0)</f>
        <v>SURFARI</v>
      </c>
      <c r="C67" s="25">
        <f>IFERROR(VLOOKUP($A67,'TD SOP+PROFORM'!$A$5:$AD$750,MATCH(C$4,'TD SOP+PROFORM'!$B$2:$AT$2,0)+1,0),"")</f>
        <v>0</v>
      </c>
      <c r="D67" s="25" t="str">
        <f>IFERROR(VLOOKUP($A67,'TD SOP+PROFORM'!$A$5:$AD$750,MATCH(D$4,'TD SOP+PROFORM'!$B$2:$AT$2,0)+1,0),"")</f>
        <v/>
      </c>
      <c r="E67" s="26" t="str">
        <f t="shared" si="9"/>
        <v/>
      </c>
      <c r="F67" s="25">
        <f>IFERROR(VLOOKUP($A67,'TD SOP+PROFORM'!$A$5:$AD$750,MATCH(F$4,'TD SOP+PROFORM'!$B$2:$AT$2,0)+1,0),"")</f>
        <v>0</v>
      </c>
      <c r="G67" s="25" t="str">
        <f>IFERROR(VLOOKUP($A67,'TD SOP+PROFORM'!$A$5:$AD$750,MATCH(G$4,'TD SOP+PROFORM'!$B$2:$AT$2,0)+1,0),"")</f>
        <v/>
      </c>
      <c r="H67" s="26" t="str">
        <f t="shared" si="10"/>
        <v/>
      </c>
      <c r="I67" s="25">
        <f>IFERROR(VLOOKUP($A67,'TD SOP+PROFORM'!$A$5:$AD$750,MATCH(I$4,'TD SOP+PROFORM'!$B$2:$AT$2,0)+1,0),"")</f>
        <v>0</v>
      </c>
      <c r="J67" s="25" t="str">
        <f>IFERROR(VLOOKUP($A67,'TD SOP+PROFORM'!$A$5:$AD$750,MATCH(J$4,'TD SOP+PROFORM'!$B$2:$AT$2,0)+1,0),"")</f>
        <v/>
      </c>
      <c r="K67" s="26" t="str">
        <f t="shared" si="11"/>
        <v/>
      </c>
      <c r="L67" s="25" t="str">
        <f>IFERROR(VLOOKUP($A67,'TD SOP+PROFORM'!$A$5:$AD$750,MATCH(L$4,'TD SOP+PROFORM'!$B$2:$AT$2,0)+1,0),"")</f>
        <v/>
      </c>
      <c r="M67" s="25" t="str">
        <f>IFERROR(VLOOKUP($A67,'TD SOP+PROFORM'!$A$5:$AD$750,MATCH(M$4,'TD SOP+PROFORM'!$B$2:$AT$2,0)+1,0),"")</f>
        <v/>
      </c>
      <c r="N67" s="26" t="str">
        <f t="shared" si="12"/>
        <v/>
      </c>
      <c r="O67" s="25">
        <f>IFERROR(VLOOKUP($A67,'TD SOP+PROFORM'!$A$5:$AD$750,MATCH(O$4,'TD SOP+PROFORM'!$B$2:$AD$2,0)+1,0),0)+IFERROR(VLOOKUP($A67,'TD SOP+PROFORM'!$A$5:$AD$750,MATCH(O$2,'TD SOP+PROFORM'!$B$2:$AD$2,0)+1,0),0)</f>
        <v>0</v>
      </c>
      <c r="P67" s="25">
        <f>IFERROR(VLOOKUP($A67,'TD SOP+PROFORM'!$A$5:$AD$750,MATCH(P$4,'TD SOP+PROFORM'!$B$2:$AD$2,0)+1,0),0)+IFERROR(VLOOKUP($A67,'TD SOP+PROFORM'!$A$5:$AD$750,MATCH(P$2,'TD SOP+PROFORM'!$B$2:$AD$2,0)+1,0),0)</f>
        <v>0</v>
      </c>
      <c r="Q67" s="26" t="str">
        <f t="shared" si="13"/>
        <v/>
      </c>
      <c r="R67" s="25">
        <f>IFERROR(VLOOKUP($A67,'TD SOP+PROFORM'!$A$5:$AD$750,MATCH(R$4,'TD SOP+PROFORM'!$B$2:$AD$2,0)+1,0),0)+IFERROR(VLOOKUP($A67,'TD SOP+PROFORM'!$A$5:$AD$750,MATCH(R$2,'TD SOP+PROFORM'!$B$2:$AD$2,0)+1,0),0)</f>
        <v>0</v>
      </c>
      <c r="S67" s="25">
        <f>IFERROR(VLOOKUP($A67,'TD SOP+PROFORM'!$A$5:$AD$750,MATCH(S$4,'TD SOP+PROFORM'!$B$2:$AD$2,0)+1,0),0)+IFERROR(VLOOKUP($A67,'TD SOP+PROFORM'!$A$5:$AD$750,MATCH(S$2,'TD SOP+PROFORM'!$B$2:$AD$2,0)+1,0),0)</f>
        <v>0</v>
      </c>
      <c r="T67" s="26" t="str">
        <f t="shared" si="14"/>
        <v/>
      </c>
      <c r="U67" s="25">
        <f>IFERROR(VLOOKUP($A67,'TD SOP+PROFORM'!$A$5:$AD$750,MATCH(U$4,'TD SOP+PROFORM'!$B$2:$AD$2,0)+1,0),0)+IFERROR(VLOOKUP($A67,'TD SOP+PROFORM'!$A$5:$AD$750,MATCH(U$2,'TD SOP+PROFORM'!$B$2:$AD$2,0)+1,0),0)</f>
        <v>0</v>
      </c>
      <c r="V67" s="25">
        <f>IFERROR(VLOOKUP($A67,'TD SOP+PROFORM'!$A$5:$AD$750,MATCH(V$4,'TD SOP+PROFORM'!$B$2:$AD$2,0)+1,0),0)+IFERROR(VLOOKUP($A67,'TD SOP+PROFORM'!$A$5:$AD$750,MATCH(V$2,'TD SOP+PROFORM'!$B$2:$AD$2,0)+1,0),0)</f>
        <v>0</v>
      </c>
      <c r="W67" s="26" t="str">
        <f t="shared" si="15"/>
        <v/>
      </c>
      <c r="X67" s="25">
        <f>IFERROR(VLOOKUP($A67,'TD SOP+PROFORM'!$A$5:$AD$750,MATCH(X$4,'TD SOP+PROFORM'!$B$2:$AD$2,0)+1,0),0)+IFERROR(VLOOKUP($A67,'TD SOP+PROFORM'!$A$5:$AD$750,MATCH(X$2,'TD SOP+PROFORM'!$B$2:$AD$2,0)+1,0),0)</f>
        <v>0</v>
      </c>
      <c r="Y67" s="25">
        <f>IFERROR(VLOOKUP($A67,'TD SOP+PROFORM'!$A$5:$AD$750,MATCH(Y$4,'TD SOP+PROFORM'!$B$2:$AD$2,0)+1,0),0)+IFERROR(VLOOKUP($A67,'TD SOP+PROFORM'!$A$5:$AD$750,MATCH(Y$2,'TD SOP+PROFORM'!$B$2:$AD$2,0)+1,0),0)</f>
        <v>0</v>
      </c>
      <c r="Z67" s="26" t="str">
        <f t="shared" si="16"/>
        <v/>
      </c>
      <c r="AA67" s="25">
        <f>IFERROR(VLOOKUP($A67,'TD SOP+PROFORM'!$A$5:$AD$750,MATCH(AA$4,'TD SOP+PROFORM'!$B$2:$AD$2,0)+1,0),0)+IFERROR(VLOOKUP($A67,'TD SOP+PROFORM'!$A$5:$AD$750,MATCH(AA$2,'TD SOP+PROFORM'!$B$2:$AD$2,0)+1,0),0)</f>
        <v>0</v>
      </c>
      <c r="AB67" s="25">
        <f>IFERROR(VLOOKUP($A67,'TD SOP+PROFORM'!$A$5:$AD$750,MATCH(AB$4,'TD SOP+PROFORM'!$B$2:$AD$2,0)+1,0),0)+IFERROR(VLOOKUP($A67,'TD SOP+PROFORM'!$A$5:$AD$750,MATCH(AB$2,'TD SOP+PROFORM'!$B$2:$AD$2,0)+1,0),0)</f>
        <v>0</v>
      </c>
      <c r="AC67" s="26" t="str">
        <f t="shared" si="17"/>
        <v/>
      </c>
      <c r="AD67" s="25">
        <f>IFERROR(VLOOKUP($A67,'TD SOP+PROFORM'!$A$5:$AD$750,MATCH(AD$4,'TD SOP+PROFORM'!$B$2:$AD$2,0)+1,0),0)+IFERROR(VLOOKUP($A67,'TD SOP+PROFORM'!$A$5:$AD$750,MATCH(AD$2,'TD SOP+PROFORM'!$B$2:$AD$2,0)+1,0),0)</f>
        <v>0</v>
      </c>
      <c r="AE67" s="25">
        <f>IFERROR(VLOOKUP($A67,'TD SOP+PROFORM'!$A$5:$AD$750,MATCH(AE$4,'TD SOP+PROFORM'!$B$2:$AD$2,0)+1,0),0)+IFERROR(VLOOKUP($A67,'TD SOP+PROFORM'!$A$5:$AD$750,MATCH(AE$2,'TD SOP+PROFORM'!$B$2:$AD$2,0)+1,0),0)</f>
        <v>0</v>
      </c>
      <c r="AF67" s="26" t="str">
        <f t="shared" si="18"/>
        <v/>
      </c>
      <c r="AG67" s="25">
        <f>IFERROR(VLOOKUP($A67,'TD SOP+PROFORM'!$A$5:$AD$750,MATCH(AG$4,'TD SOP+PROFORM'!$B$2:$AD$2,0)+1,0),0)+IFERROR(VLOOKUP($A67,'TD SOP+PROFORM'!$A$5:$AD$750,MATCH(AG$2,'TD SOP+PROFORM'!$B$2:$AD$2,0)+1,0),0)</f>
        <v>0</v>
      </c>
      <c r="AH67" s="25">
        <f>IFERROR(VLOOKUP($A67,'TD SOP+PROFORM'!$A$5:$AD$750,MATCH(AH$4,'TD SOP+PROFORM'!$B$2:$AD$2,0)+1,0),0)+IFERROR(VLOOKUP($A67,'TD SOP+PROFORM'!$A$5:$AD$750,MATCH(AH$2,'TD SOP+PROFORM'!$B$2:$AD$2,0)+1,0),0)</f>
        <v>0</v>
      </c>
      <c r="AI67" s="26" t="str">
        <f t="shared" si="19"/>
        <v/>
      </c>
      <c r="AJ67" s="25">
        <f>IFERROR(VLOOKUP($A67,'TD SOP+PROFORM'!$A$5:$AD$750,MATCH(AJ$4,'TD SOP+PROFORM'!$B$2:$AD$2,0)+1,0),0)+IFERROR(VLOOKUP($A67,'TD SOP+PROFORM'!$A$5:$AD$750,MATCH(AJ$2,'TD SOP+PROFORM'!$B$2:$AD$2,0)+1,0),0)</f>
        <v>0</v>
      </c>
      <c r="AK67" s="25">
        <f>IFERROR(VLOOKUP($A67,'TD SOP+PROFORM'!$A$5:$AD$750,MATCH(AK$4,'TD SOP+PROFORM'!$B$2:$AD$2,0)+1,0),0)+IFERROR(VLOOKUP($A67,'TD SOP+PROFORM'!$A$5:$AD$750,MATCH(AK$2,'TD SOP+PROFORM'!$B$2:$AD$2,0)+1,0),0)</f>
        <v>0</v>
      </c>
      <c r="AL67" s="26" t="str">
        <f t="shared" si="20"/>
        <v/>
      </c>
      <c r="AM67" s="25">
        <f t="shared" si="22"/>
        <v>0</v>
      </c>
      <c r="AN67" s="25">
        <f t="shared" si="22"/>
        <v>0</v>
      </c>
      <c r="AO67" s="26" t="str">
        <f t="shared" si="21"/>
        <v/>
      </c>
    </row>
    <row r="68" spans="1:41" x14ac:dyDescent="0.35">
      <c r="A68" s="24" t="str">
        <f>IF(AND('TD SOP+PROFORM'!A65&lt;&gt;"",'TD SOP+PROFORM'!A65&lt;&gt;"TOTAL"),'TD SOP+PROFORM'!A65,0)</f>
        <v>SAMUDRA LIFE LLC</v>
      </c>
      <c r="C68" s="25">
        <f>IFERROR(VLOOKUP($A68,'TD SOP+PROFORM'!$A$5:$AD$750,MATCH(C$4,'TD SOP+PROFORM'!$B$2:$AT$2,0)+1,0),"")</f>
        <v>0</v>
      </c>
      <c r="D68" s="25" t="str">
        <f>IFERROR(VLOOKUP($A68,'TD SOP+PROFORM'!$A$5:$AD$750,MATCH(D$4,'TD SOP+PROFORM'!$B$2:$AT$2,0)+1,0),"")</f>
        <v/>
      </c>
      <c r="E68" s="26" t="str">
        <f t="shared" si="9"/>
        <v/>
      </c>
      <c r="F68" s="25">
        <f>IFERROR(VLOOKUP($A68,'TD SOP+PROFORM'!$A$5:$AD$750,MATCH(F$4,'TD SOP+PROFORM'!$B$2:$AT$2,0)+1,0),"")</f>
        <v>0</v>
      </c>
      <c r="G68" s="25" t="str">
        <f>IFERROR(VLOOKUP($A68,'TD SOP+PROFORM'!$A$5:$AD$750,MATCH(G$4,'TD SOP+PROFORM'!$B$2:$AT$2,0)+1,0),"")</f>
        <v/>
      </c>
      <c r="H68" s="26" t="str">
        <f t="shared" si="10"/>
        <v/>
      </c>
      <c r="I68" s="25">
        <f>IFERROR(VLOOKUP($A68,'TD SOP+PROFORM'!$A$5:$AD$750,MATCH(I$4,'TD SOP+PROFORM'!$B$2:$AT$2,0)+1,0),"")</f>
        <v>0</v>
      </c>
      <c r="J68" s="25" t="str">
        <f>IFERROR(VLOOKUP($A68,'TD SOP+PROFORM'!$A$5:$AD$750,MATCH(J$4,'TD SOP+PROFORM'!$B$2:$AT$2,0)+1,0),"")</f>
        <v/>
      </c>
      <c r="K68" s="26" t="str">
        <f t="shared" si="11"/>
        <v/>
      </c>
      <c r="L68" s="25" t="str">
        <f>IFERROR(VLOOKUP($A68,'TD SOP+PROFORM'!$A$5:$AD$750,MATCH(L$4,'TD SOP+PROFORM'!$B$2:$AT$2,0)+1,0),"")</f>
        <v/>
      </c>
      <c r="M68" s="25" t="str">
        <f>IFERROR(VLOOKUP($A68,'TD SOP+PROFORM'!$A$5:$AD$750,MATCH(M$4,'TD SOP+PROFORM'!$B$2:$AT$2,0)+1,0),"")</f>
        <v/>
      </c>
      <c r="N68" s="26" t="str">
        <f t="shared" si="12"/>
        <v/>
      </c>
      <c r="O68" s="25">
        <f>IFERROR(VLOOKUP($A68,'TD SOP+PROFORM'!$A$5:$AD$750,MATCH(O$4,'TD SOP+PROFORM'!$B$2:$AD$2,0)+1,0),0)+IFERROR(VLOOKUP($A68,'TD SOP+PROFORM'!$A$5:$AD$750,MATCH(O$2,'TD SOP+PROFORM'!$B$2:$AD$2,0)+1,0),0)</f>
        <v>0</v>
      </c>
      <c r="P68" s="25">
        <f>IFERROR(VLOOKUP($A68,'TD SOP+PROFORM'!$A$5:$AD$750,MATCH(P$4,'TD SOP+PROFORM'!$B$2:$AD$2,0)+1,0),0)+IFERROR(VLOOKUP($A68,'TD SOP+PROFORM'!$A$5:$AD$750,MATCH(P$2,'TD SOP+PROFORM'!$B$2:$AD$2,0)+1,0),0)</f>
        <v>0</v>
      </c>
      <c r="Q68" s="26" t="str">
        <f t="shared" si="13"/>
        <v/>
      </c>
      <c r="R68" s="25">
        <f>IFERROR(VLOOKUP($A68,'TD SOP+PROFORM'!$A$5:$AD$750,MATCH(R$4,'TD SOP+PROFORM'!$B$2:$AD$2,0)+1,0),0)+IFERROR(VLOOKUP($A68,'TD SOP+PROFORM'!$A$5:$AD$750,MATCH(R$2,'TD SOP+PROFORM'!$B$2:$AD$2,0)+1,0),0)</f>
        <v>0</v>
      </c>
      <c r="S68" s="25">
        <f>IFERROR(VLOOKUP($A68,'TD SOP+PROFORM'!$A$5:$AD$750,MATCH(S$4,'TD SOP+PROFORM'!$B$2:$AD$2,0)+1,0),0)+IFERROR(VLOOKUP($A68,'TD SOP+PROFORM'!$A$5:$AD$750,MATCH(S$2,'TD SOP+PROFORM'!$B$2:$AD$2,0)+1,0),0)</f>
        <v>0</v>
      </c>
      <c r="T68" s="26" t="str">
        <f t="shared" si="14"/>
        <v/>
      </c>
      <c r="U68" s="25">
        <f>IFERROR(VLOOKUP($A68,'TD SOP+PROFORM'!$A$5:$AD$750,MATCH(U$4,'TD SOP+PROFORM'!$B$2:$AD$2,0)+1,0),0)+IFERROR(VLOOKUP($A68,'TD SOP+PROFORM'!$A$5:$AD$750,MATCH(U$2,'TD SOP+PROFORM'!$B$2:$AD$2,0)+1,0),0)</f>
        <v>0</v>
      </c>
      <c r="V68" s="25">
        <f>IFERROR(VLOOKUP($A68,'TD SOP+PROFORM'!$A$5:$AD$750,MATCH(V$4,'TD SOP+PROFORM'!$B$2:$AD$2,0)+1,0),0)+IFERROR(VLOOKUP($A68,'TD SOP+PROFORM'!$A$5:$AD$750,MATCH(V$2,'TD SOP+PROFORM'!$B$2:$AD$2,0)+1,0),0)</f>
        <v>0</v>
      </c>
      <c r="W68" s="26" t="str">
        <f t="shared" si="15"/>
        <v/>
      </c>
      <c r="X68" s="25">
        <f>IFERROR(VLOOKUP($A68,'TD SOP+PROFORM'!$A$5:$AD$750,MATCH(X$4,'TD SOP+PROFORM'!$B$2:$AD$2,0)+1,0),0)+IFERROR(VLOOKUP($A68,'TD SOP+PROFORM'!$A$5:$AD$750,MATCH(X$2,'TD SOP+PROFORM'!$B$2:$AD$2,0)+1,0),0)</f>
        <v>0</v>
      </c>
      <c r="Y68" s="25">
        <f>IFERROR(VLOOKUP($A68,'TD SOP+PROFORM'!$A$5:$AD$750,MATCH(Y$4,'TD SOP+PROFORM'!$B$2:$AD$2,0)+1,0),0)+IFERROR(VLOOKUP($A68,'TD SOP+PROFORM'!$A$5:$AD$750,MATCH(Y$2,'TD SOP+PROFORM'!$B$2:$AD$2,0)+1,0),0)</f>
        <v>0</v>
      </c>
      <c r="Z68" s="26" t="str">
        <f t="shared" si="16"/>
        <v/>
      </c>
      <c r="AA68" s="25">
        <f>IFERROR(VLOOKUP($A68,'TD SOP+PROFORM'!$A$5:$AD$750,MATCH(AA$4,'TD SOP+PROFORM'!$B$2:$AD$2,0)+1,0),0)+IFERROR(VLOOKUP($A68,'TD SOP+PROFORM'!$A$5:$AD$750,MATCH(AA$2,'TD SOP+PROFORM'!$B$2:$AD$2,0)+1,0),0)</f>
        <v>0</v>
      </c>
      <c r="AB68" s="25">
        <f>IFERROR(VLOOKUP($A68,'TD SOP+PROFORM'!$A$5:$AD$750,MATCH(AB$4,'TD SOP+PROFORM'!$B$2:$AD$2,0)+1,0),0)+IFERROR(VLOOKUP($A68,'TD SOP+PROFORM'!$A$5:$AD$750,MATCH(AB$2,'TD SOP+PROFORM'!$B$2:$AD$2,0)+1,0),0)</f>
        <v>0</v>
      </c>
      <c r="AC68" s="26" t="str">
        <f t="shared" si="17"/>
        <v/>
      </c>
      <c r="AD68" s="25">
        <f>IFERROR(VLOOKUP($A68,'TD SOP+PROFORM'!$A$5:$AD$750,MATCH(AD$4,'TD SOP+PROFORM'!$B$2:$AD$2,0)+1,0),0)+IFERROR(VLOOKUP($A68,'TD SOP+PROFORM'!$A$5:$AD$750,MATCH(AD$2,'TD SOP+PROFORM'!$B$2:$AD$2,0)+1,0),0)</f>
        <v>0</v>
      </c>
      <c r="AE68" s="25">
        <f>IFERROR(VLOOKUP($A68,'TD SOP+PROFORM'!$A$5:$AD$750,MATCH(AE$4,'TD SOP+PROFORM'!$B$2:$AD$2,0)+1,0),0)+IFERROR(VLOOKUP($A68,'TD SOP+PROFORM'!$A$5:$AD$750,MATCH(AE$2,'TD SOP+PROFORM'!$B$2:$AD$2,0)+1,0),0)</f>
        <v>0</v>
      </c>
      <c r="AF68" s="26" t="str">
        <f t="shared" si="18"/>
        <v/>
      </c>
      <c r="AG68" s="25">
        <f>IFERROR(VLOOKUP($A68,'TD SOP+PROFORM'!$A$5:$AD$750,MATCH(AG$4,'TD SOP+PROFORM'!$B$2:$AD$2,0)+1,0),0)+IFERROR(VLOOKUP($A68,'TD SOP+PROFORM'!$A$5:$AD$750,MATCH(AG$2,'TD SOP+PROFORM'!$B$2:$AD$2,0)+1,0),0)</f>
        <v>0</v>
      </c>
      <c r="AH68" s="25">
        <f>IFERROR(VLOOKUP($A68,'TD SOP+PROFORM'!$A$5:$AD$750,MATCH(AH$4,'TD SOP+PROFORM'!$B$2:$AD$2,0)+1,0),0)+IFERROR(VLOOKUP($A68,'TD SOP+PROFORM'!$A$5:$AD$750,MATCH(AH$2,'TD SOP+PROFORM'!$B$2:$AD$2,0)+1,0),0)</f>
        <v>0</v>
      </c>
      <c r="AI68" s="26" t="str">
        <f t="shared" si="19"/>
        <v/>
      </c>
      <c r="AJ68" s="25">
        <f>IFERROR(VLOOKUP($A68,'TD SOP+PROFORM'!$A$5:$AD$750,MATCH(AJ$4,'TD SOP+PROFORM'!$B$2:$AD$2,0)+1,0),0)+IFERROR(VLOOKUP($A68,'TD SOP+PROFORM'!$A$5:$AD$750,MATCH(AJ$2,'TD SOP+PROFORM'!$B$2:$AD$2,0)+1,0),0)</f>
        <v>0</v>
      </c>
      <c r="AK68" s="25">
        <f>IFERROR(VLOOKUP($A68,'TD SOP+PROFORM'!$A$5:$AD$750,MATCH(AK$4,'TD SOP+PROFORM'!$B$2:$AD$2,0)+1,0),0)+IFERROR(VLOOKUP($A68,'TD SOP+PROFORM'!$A$5:$AD$750,MATCH(AK$2,'TD SOP+PROFORM'!$B$2:$AD$2,0)+1,0),0)</f>
        <v>0</v>
      </c>
      <c r="AL68" s="26" t="str">
        <f t="shared" si="20"/>
        <v/>
      </c>
      <c r="AM68" s="25">
        <f t="shared" si="22"/>
        <v>0</v>
      </c>
      <c r="AN68" s="25">
        <f t="shared" si="22"/>
        <v>0</v>
      </c>
      <c r="AO68" s="26" t="str">
        <f t="shared" si="21"/>
        <v/>
      </c>
    </row>
    <row r="69" spans="1:41" x14ac:dyDescent="0.35">
      <c r="A69" s="24" t="str">
        <f>IF(AND('TD SOP+PROFORM'!A66&lt;&gt;"",'TD SOP+PROFORM'!A66&lt;&gt;"TOTAL"),'TD SOP+PROFORM'!A66,0)</f>
        <v>MINI RUBY CONTEMPORARY CHILDRENSWEAR</v>
      </c>
      <c r="C69" s="25">
        <f>IFERROR(VLOOKUP($A69,'TD SOP+PROFORM'!$A$5:$AD$750,MATCH(C$4,'TD SOP+PROFORM'!$B$2:$AT$2,0)+1,0),"")</f>
        <v>0</v>
      </c>
      <c r="D69" s="25" t="str">
        <f>IFERROR(VLOOKUP($A69,'TD SOP+PROFORM'!$A$5:$AD$750,MATCH(D$4,'TD SOP+PROFORM'!$B$2:$AT$2,0)+1,0),"")</f>
        <v/>
      </c>
      <c r="E69" s="26" t="str">
        <f t="shared" si="9"/>
        <v/>
      </c>
      <c r="F69" s="25">
        <f>IFERROR(VLOOKUP($A69,'TD SOP+PROFORM'!$A$5:$AD$750,MATCH(F$4,'TD SOP+PROFORM'!$B$2:$AT$2,0)+1,0),"")</f>
        <v>0</v>
      </c>
      <c r="G69" s="25" t="str">
        <f>IFERROR(VLOOKUP($A69,'TD SOP+PROFORM'!$A$5:$AD$750,MATCH(G$4,'TD SOP+PROFORM'!$B$2:$AT$2,0)+1,0),"")</f>
        <v/>
      </c>
      <c r="H69" s="26" t="str">
        <f t="shared" si="10"/>
        <v/>
      </c>
      <c r="I69" s="25">
        <f>IFERROR(VLOOKUP($A69,'TD SOP+PROFORM'!$A$5:$AD$750,MATCH(I$4,'TD SOP+PROFORM'!$B$2:$AT$2,0)+1,0),"")</f>
        <v>0</v>
      </c>
      <c r="J69" s="25" t="str">
        <f>IFERROR(VLOOKUP($A69,'TD SOP+PROFORM'!$A$5:$AD$750,MATCH(J$4,'TD SOP+PROFORM'!$B$2:$AT$2,0)+1,0),"")</f>
        <v/>
      </c>
      <c r="K69" s="26" t="str">
        <f t="shared" si="11"/>
        <v/>
      </c>
      <c r="L69" s="25" t="str">
        <f>IFERROR(VLOOKUP($A69,'TD SOP+PROFORM'!$A$5:$AD$750,MATCH(L$4,'TD SOP+PROFORM'!$B$2:$AT$2,0)+1,0),"")</f>
        <v/>
      </c>
      <c r="M69" s="25" t="str">
        <f>IFERROR(VLOOKUP($A69,'TD SOP+PROFORM'!$A$5:$AD$750,MATCH(M$4,'TD SOP+PROFORM'!$B$2:$AT$2,0)+1,0),"")</f>
        <v/>
      </c>
      <c r="N69" s="26" t="str">
        <f t="shared" si="12"/>
        <v/>
      </c>
      <c r="O69" s="25">
        <f>IFERROR(VLOOKUP($A69,'TD SOP+PROFORM'!$A$5:$AD$750,MATCH(O$4,'TD SOP+PROFORM'!$B$2:$AD$2,0)+1,0),0)+IFERROR(VLOOKUP($A69,'TD SOP+PROFORM'!$A$5:$AD$750,MATCH(O$2,'TD SOP+PROFORM'!$B$2:$AD$2,0)+1,0),0)</f>
        <v>0</v>
      </c>
      <c r="P69" s="25">
        <f>IFERROR(VLOOKUP($A69,'TD SOP+PROFORM'!$A$5:$AD$750,MATCH(P$4,'TD SOP+PROFORM'!$B$2:$AD$2,0)+1,0),0)+IFERROR(VLOOKUP($A69,'TD SOP+PROFORM'!$A$5:$AD$750,MATCH(P$2,'TD SOP+PROFORM'!$B$2:$AD$2,0)+1,0),0)</f>
        <v>0</v>
      </c>
      <c r="Q69" s="26" t="str">
        <f t="shared" si="13"/>
        <v/>
      </c>
      <c r="R69" s="25">
        <f>IFERROR(VLOOKUP($A69,'TD SOP+PROFORM'!$A$5:$AD$750,MATCH(R$4,'TD SOP+PROFORM'!$B$2:$AD$2,0)+1,0),0)+IFERROR(VLOOKUP($A69,'TD SOP+PROFORM'!$A$5:$AD$750,MATCH(R$2,'TD SOP+PROFORM'!$B$2:$AD$2,0)+1,0),0)</f>
        <v>0</v>
      </c>
      <c r="S69" s="25">
        <f>IFERROR(VLOOKUP($A69,'TD SOP+PROFORM'!$A$5:$AD$750,MATCH(S$4,'TD SOP+PROFORM'!$B$2:$AD$2,0)+1,0),0)+IFERROR(VLOOKUP($A69,'TD SOP+PROFORM'!$A$5:$AD$750,MATCH(S$2,'TD SOP+PROFORM'!$B$2:$AD$2,0)+1,0),0)</f>
        <v>0</v>
      </c>
      <c r="T69" s="26" t="str">
        <f t="shared" si="14"/>
        <v/>
      </c>
      <c r="U69" s="25">
        <f>IFERROR(VLOOKUP($A69,'TD SOP+PROFORM'!$A$5:$AD$750,MATCH(U$4,'TD SOP+PROFORM'!$B$2:$AD$2,0)+1,0),0)+IFERROR(VLOOKUP($A69,'TD SOP+PROFORM'!$A$5:$AD$750,MATCH(U$2,'TD SOP+PROFORM'!$B$2:$AD$2,0)+1,0),0)</f>
        <v>0</v>
      </c>
      <c r="V69" s="25">
        <f>IFERROR(VLOOKUP($A69,'TD SOP+PROFORM'!$A$5:$AD$750,MATCH(V$4,'TD SOP+PROFORM'!$B$2:$AD$2,0)+1,0),0)+IFERROR(VLOOKUP($A69,'TD SOP+PROFORM'!$A$5:$AD$750,MATCH(V$2,'TD SOP+PROFORM'!$B$2:$AD$2,0)+1,0),0)</f>
        <v>0</v>
      </c>
      <c r="W69" s="26" t="str">
        <f t="shared" si="15"/>
        <v/>
      </c>
      <c r="X69" s="25">
        <f>IFERROR(VLOOKUP($A69,'TD SOP+PROFORM'!$A$5:$AD$750,MATCH(X$4,'TD SOP+PROFORM'!$B$2:$AD$2,0)+1,0),0)+IFERROR(VLOOKUP($A69,'TD SOP+PROFORM'!$A$5:$AD$750,MATCH(X$2,'TD SOP+PROFORM'!$B$2:$AD$2,0)+1,0),0)</f>
        <v>0</v>
      </c>
      <c r="Y69" s="25">
        <f>IFERROR(VLOOKUP($A69,'TD SOP+PROFORM'!$A$5:$AD$750,MATCH(Y$4,'TD SOP+PROFORM'!$B$2:$AD$2,0)+1,0),0)+IFERROR(VLOOKUP($A69,'TD SOP+PROFORM'!$A$5:$AD$750,MATCH(Y$2,'TD SOP+PROFORM'!$B$2:$AD$2,0)+1,0),0)</f>
        <v>0</v>
      </c>
      <c r="Z69" s="26" t="str">
        <f t="shared" si="16"/>
        <v/>
      </c>
      <c r="AA69" s="25">
        <f>IFERROR(VLOOKUP($A69,'TD SOP+PROFORM'!$A$5:$AD$750,MATCH(AA$4,'TD SOP+PROFORM'!$B$2:$AD$2,0)+1,0),0)+IFERROR(VLOOKUP($A69,'TD SOP+PROFORM'!$A$5:$AD$750,MATCH(AA$2,'TD SOP+PROFORM'!$B$2:$AD$2,0)+1,0),0)</f>
        <v>0</v>
      </c>
      <c r="AB69" s="25">
        <f>IFERROR(VLOOKUP($A69,'TD SOP+PROFORM'!$A$5:$AD$750,MATCH(AB$4,'TD SOP+PROFORM'!$B$2:$AD$2,0)+1,0),0)+IFERROR(VLOOKUP($A69,'TD SOP+PROFORM'!$A$5:$AD$750,MATCH(AB$2,'TD SOP+PROFORM'!$B$2:$AD$2,0)+1,0),0)</f>
        <v>0</v>
      </c>
      <c r="AC69" s="26" t="str">
        <f t="shared" si="17"/>
        <v/>
      </c>
      <c r="AD69" s="25">
        <f>IFERROR(VLOOKUP($A69,'TD SOP+PROFORM'!$A$5:$AD$750,MATCH(AD$4,'TD SOP+PROFORM'!$B$2:$AD$2,0)+1,0),0)+IFERROR(VLOOKUP($A69,'TD SOP+PROFORM'!$A$5:$AD$750,MATCH(AD$2,'TD SOP+PROFORM'!$B$2:$AD$2,0)+1,0),0)</f>
        <v>0</v>
      </c>
      <c r="AE69" s="25">
        <f>IFERROR(VLOOKUP($A69,'TD SOP+PROFORM'!$A$5:$AD$750,MATCH(AE$4,'TD SOP+PROFORM'!$B$2:$AD$2,0)+1,0),0)+IFERROR(VLOOKUP($A69,'TD SOP+PROFORM'!$A$5:$AD$750,MATCH(AE$2,'TD SOP+PROFORM'!$B$2:$AD$2,0)+1,0),0)</f>
        <v>0</v>
      </c>
      <c r="AF69" s="26" t="str">
        <f t="shared" si="18"/>
        <v/>
      </c>
      <c r="AG69" s="25">
        <f>IFERROR(VLOOKUP($A69,'TD SOP+PROFORM'!$A$5:$AD$750,MATCH(AG$4,'TD SOP+PROFORM'!$B$2:$AD$2,0)+1,0),0)+IFERROR(VLOOKUP($A69,'TD SOP+PROFORM'!$A$5:$AD$750,MATCH(AG$2,'TD SOP+PROFORM'!$B$2:$AD$2,0)+1,0),0)</f>
        <v>0</v>
      </c>
      <c r="AH69" s="25">
        <f>IFERROR(VLOOKUP($A69,'TD SOP+PROFORM'!$A$5:$AD$750,MATCH(AH$4,'TD SOP+PROFORM'!$B$2:$AD$2,0)+1,0),0)+IFERROR(VLOOKUP($A69,'TD SOP+PROFORM'!$A$5:$AD$750,MATCH(AH$2,'TD SOP+PROFORM'!$B$2:$AD$2,0)+1,0),0)</f>
        <v>0</v>
      </c>
      <c r="AI69" s="26" t="str">
        <f t="shared" si="19"/>
        <v/>
      </c>
      <c r="AJ69" s="25">
        <f>IFERROR(VLOOKUP($A69,'TD SOP+PROFORM'!$A$5:$AD$750,MATCH(AJ$4,'TD SOP+PROFORM'!$B$2:$AD$2,0)+1,0),0)+IFERROR(VLOOKUP($A69,'TD SOP+PROFORM'!$A$5:$AD$750,MATCH(AJ$2,'TD SOP+PROFORM'!$B$2:$AD$2,0)+1,0),0)</f>
        <v>0</v>
      </c>
      <c r="AK69" s="25">
        <f>IFERROR(VLOOKUP($A69,'TD SOP+PROFORM'!$A$5:$AD$750,MATCH(AK$4,'TD SOP+PROFORM'!$B$2:$AD$2,0)+1,0),0)+IFERROR(VLOOKUP($A69,'TD SOP+PROFORM'!$A$5:$AD$750,MATCH(AK$2,'TD SOP+PROFORM'!$B$2:$AD$2,0)+1,0),0)</f>
        <v>0</v>
      </c>
      <c r="AL69" s="26" t="str">
        <f t="shared" si="20"/>
        <v/>
      </c>
      <c r="AM69" s="25">
        <f t="shared" si="22"/>
        <v>0</v>
      </c>
      <c r="AN69" s="25">
        <f t="shared" si="22"/>
        <v>0</v>
      </c>
      <c r="AO69" s="26" t="str">
        <f t="shared" si="21"/>
        <v/>
      </c>
    </row>
    <row r="70" spans="1:41" x14ac:dyDescent="0.35">
      <c r="A70" s="24" t="str">
        <f>IF(AND('TD SOP+PROFORM'!A67&lt;&gt;"",'TD SOP+PROFORM'!A67&lt;&gt;"TOTAL"),'TD SOP+PROFORM'!A67,0)</f>
        <v>OCEAN HOUSE SURF INC</v>
      </c>
      <c r="C70" s="25">
        <f>IFERROR(VLOOKUP($A70,'TD SOP+PROFORM'!$A$5:$AD$750,MATCH(C$4,'TD SOP+PROFORM'!$B$2:$AT$2,0)+1,0),"")</f>
        <v>0</v>
      </c>
      <c r="D70" s="25" t="str">
        <f>IFERROR(VLOOKUP($A70,'TD SOP+PROFORM'!$A$5:$AD$750,MATCH(D$4,'TD SOP+PROFORM'!$B$2:$AT$2,0)+1,0),"")</f>
        <v/>
      </c>
      <c r="E70" s="26" t="str">
        <f t="shared" si="9"/>
        <v/>
      </c>
      <c r="F70" s="25">
        <f>IFERROR(VLOOKUP($A70,'TD SOP+PROFORM'!$A$5:$AD$750,MATCH(F$4,'TD SOP+PROFORM'!$B$2:$AT$2,0)+1,0),"")</f>
        <v>0</v>
      </c>
      <c r="G70" s="25" t="str">
        <f>IFERROR(VLOOKUP($A70,'TD SOP+PROFORM'!$A$5:$AD$750,MATCH(G$4,'TD SOP+PROFORM'!$B$2:$AT$2,0)+1,0),"")</f>
        <v/>
      </c>
      <c r="H70" s="26" t="str">
        <f t="shared" si="10"/>
        <v/>
      </c>
      <c r="I70" s="25">
        <f>IFERROR(VLOOKUP($A70,'TD SOP+PROFORM'!$A$5:$AD$750,MATCH(I$4,'TD SOP+PROFORM'!$B$2:$AT$2,0)+1,0),"")</f>
        <v>0</v>
      </c>
      <c r="J70" s="25" t="str">
        <f>IFERROR(VLOOKUP($A70,'TD SOP+PROFORM'!$A$5:$AD$750,MATCH(J$4,'TD SOP+PROFORM'!$B$2:$AT$2,0)+1,0),"")</f>
        <v/>
      </c>
      <c r="K70" s="26" t="str">
        <f t="shared" si="11"/>
        <v/>
      </c>
      <c r="L70" s="25" t="str">
        <f>IFERROR(VLOOKUP($A70,'TD SOP+PROFORM'!$A$5:$AD$750,MATCH(L$4,'TD SOP+PROFORM'!$B$2:$AT$2,0)+1,0),"")</f>
        <v/>
      </c>
      <c r="M70" s="25" t="str">
        <f>IFERROR(VLOOKUP($A70,'TD SOP+PROFORM'!$A$5:$AD$750,MATCH(M$4,'TD SOP+PROFORM'!$B$2:$AT$2,0)+1,0),"")</f>
        <v/>
      </c>
      <c r="N70" s="26" t="str">
        <f t="shared" si="12"/>
        <v/>
      </c>
      <c r="O70" s="25">
        <f>IFERROR(VLOOKUP($A70,'TD SOP+PROFORM'!$A$5:$AD$750,MATCH(O$4,'TD SOP+PROFORM'!$B$2:$AD$2,0)+1,0),0)+IFERROR(VLOOKUP($A70,'TD SOP+PROFORM'!$A$5:$AD$750,MATCH(O$2,'TD SOP+PROFORM'!$B$2:$AD$2,0)+1,0),0)</f>
        <v>0</v>
      </c>
      <c r="P70" s="25">
        <f>IFERROR(VLOOKUP($A70,'TD SOP+PROFORM'!$A$5:$AD$750,MATCH(P$4,'TD SOP+PROFORM'!$B$2:$AD$2,0)+1,0),0)+IFERROR(VLOOKUP($A70,'TD SOP+PROFORM'!$A$5:$AD$750,MATCH(P$2,'TD SOP+PROFORM'!$B$2:$AD$2,0)+1,0),0)</f>
        <v>0</v>
      </c>
      <c r="Q70" s="26" t="str">
        <f t="shared" si="13"/>
        <v/>
      </c>
      <c r="R70" s="25">
        <f>IFERROR(VLOOKUP($A70,'TD SOP+PROFORM'!$A$5:$AD$750,MATCH(R$4,'TD SOP+PROFORM'!$B$2:$AD$2,0)+1,0),0)+IFERROR(VLOOKUP($A70,'TD SOP+PROFORM'!$A$5:$AD$750,MATCH(R$2,'TD SOP+PROFORM'!$B$2:$AD$2,0)+1,0),0)</f>
        <v>0</v>
      </c>
      <c r="S70" s="25">
        <f>IFERROR(VLOOKUP($A70,'TD SOP+PROFORM'!$A$5:$AD$750,MATCH(S$4,'TD SOP+PROFORM'!$B$2:$AD$2,0)+1,0),0)+IFERROR(VLOOKUP($A70,'TD SOP+PROFORM'!$A$5:$AD$750,MATCH(S$2,'TD SOP+PROFORM'!$B$2:$AD$2,0)+1,0),0)</f>
        <v>0</v>
      </c>
      <c r="T70" s="26" t="str">
        <f t="shared" si="14"/>
        <v/>
      </c>
      <c r="U70" s="25">
        <f>IFERROR(VLOOKUP($A70,'TD SOP+PROFORM'!$A$5:$AD$750,MATCH(U$4,'TD SOP+PROFORM'!$B$2:$AD$2,0)+1,0),0)+IFERROR(VLOOKUP($A70,'TD SOP+PROFORM'!$A$5:$AD$750,MATCH(U$2,'TD SOP+PROFORM'!$B$2:$AD$2,0)+1,0),0)</f>
        <v>0</v>
      </c>
      <c r="V70" s="25">
        <f>IFERROR(VLOOKUP($A70,'TD SOP+PROFORM'!$A$5:$AD$750,MATCH(V$4,'TD SOP+PROFORM'!$B$2:$AD$2,0)+1,0),0)+IFERROR(VLOOKUP($A70,'TD SOP+PROFORM'!$A$5:$AD$750,MATCH(V$2,'TD SOP+PROFORM'!$B$2:$AD$2,0)+1,0),0)</f>
        <v>0</v>
      </c>
      <c r="W70" s="26" t="str">
        <f t="shared" si="15"/>
        <v/>
      </c>
      <c r="X70" s="25">
        <f>IFERROR(VLOOKUP($A70,'TD SOP+PROFORM'!$A$5:$AD$750,MATCH(X$4,'TD SOP+PROFORM'!$B$2:$AD$2,0)+1,0),0)+IFERROR(VLOOKUP($A70,'TD SOP+PROFORM'!$A$5:$AD$750,MATCH(X$2,'TD SOP+PROFORM'!$B$2:$AD$2,0)+1,0),0)</f>
        <v>0</v>
      </c>
      <c r="Y70" s="25">
        <f>IFERROR(VLOOKUP($A70,'TD SOP+PROFORM'!$A$5:$AD$750,MATCH(Y$4,'TD SOP+PROFORM'!$B$2:$AD$2,0)+1,0),0)+IFERROR(VLOOKUP($A70,'TD SOP+PROFORM'!$A$5:$AD$750,MATCH(Y$2,'TD SOP+PROFORM'!$B$2:$AD$2,0)+1,0),0)</f>
        <v>0</v>
      </c>
      <c r="Z70" s="26" t="str">
        <f t="shared" si="16"/>
        <v/>
      </c>
      <c r="AA70" s="25">
        <f>IFERROR(VLOOKUP($A70,'TD SOP+PROFORM'!$A$5:$AD$750,MATCH(AA$4,'TD SOP+PROFORM'!$B$2:$AD$2,0)+1,0),0)+IFERROR(VLOOKUP($A70,'TD SOP+PROFORM'!$A$5:$AD$750,MATCH(AA$2,'TD SOP+PROFORM'!$B$2:$AD$2,0)+1,0),0)</f>
        <v>0</v>
      </c>
      <c r="AB70" s="25">
        <f>IFERROR(VLOOKUP($A70,'TD SOP+PROFORM'!$A$5:$AD$750,MATCH(AB$4,'TD SOP+PROFORM'!$B$2:$AD$2,0)+1,0),0)+IFERROR(VLOOKUP($A70,'TD SOP+PROFORM'!$A$5:$AD$750,MATCH(AB$2,'TD SOP+PROFORM'!$B$2:$AD$2,0)+1,0),0)</f>
        <v>0</v>
      </c>
      <c r="AC70" s="26" t="str">
        <f t="shared" si="17"/>
        <v/>
      </c>
      <c r="AD70" s="25">
        <f>IFERROR(VLOOKUP($A70,'TD SOP+PROFORM'!$A$5:$AD$750,MATCH(AD$4,'TD SOP+PROFORM'!$B$2:$AD$2,0)+1,0),0)+IFERROR(VLOOKUP($A70,'TD SOP+PROFORM'!$A$5:$AD$750,MATCH(AD$2,'TD SOP+PROFORM'!$B$2:$AD$2,0)+1,0),0)</f>
        <v>0</v>
      </c>
      <c r="AE70" s="25">
        <f>IFERROR(VLOOKUP($A70,'TD SOP+PROFORM'!$A$5:$AD$750,MATCH(AE$4,'TD SOP+PROFORM'!$B$2:$AD$2,0)+1,0),0)+IFERROR(VLOOKUP($A70,'TD SOP+PROFORM'!$A$5:$AD$750,MATCH(AE$2,'TD SOP+PROFORM'!$B$2:$AD$2,0)+1,0),0)</f>
        <v>0</v>
      </c>
      <c r="AF70" s="26" t="str">
        <f t="shared" si="18"/>
        <v/>
      </c>
      <c r="AG70" s="25">
        <f>IFERROR(VLOOKUP($A70,'TD SOP+PROFORM'!$A$5:$AD$750,MATCH(AG$4,'TD SOP+PROFORM'!$B$2:$AD$2,0)+1,0),0)+IFERROR(VLOOKUP($A70,'TD SOP+PROFORM'!$A$5:$AD$750,MATCH(AG$2,'TD SOP+PROFORM'!$B$2:$AD$2,0)+1,0),0)</f>
        <v>0</v>
      </c>
      <c r="AH70" s="25">
        <f>IFERROR(VLOOKUP($A70,'TD SOP+PROFORM'!$A$5:$AD$750,MATCH(AH$4,'TD SOP+PROFORM'!$B$2:$AD$2,0)+1,0),0)+IFERROR(VLOOKUP($A70,'TD SOP+PROFORM'!$A$5:$AD$750,MATCH(AH$2,'TD SOP+PROFORM'!$B$2:$AD$2,0)+1,0),0)</f>
        <v>0</v>
      </c>
      <c r="AI70" s="26" t="str">
        <f t="shared" si="19"/>
        <v/>
      </c>
      <c r="AJ70" s="25">
        <f>IFERROR(VLOOKUP($A70,'TD SOP+PROFORM'!$A$5:$AD$750,MATCH(AJ$4,'TD SOP+PROFORM'!$B$2:$AD$2,0)+1,0),0)+IFERROR(VLOOKUP($A70,'TD SOP+PROFORM'!$A$5:$AD$750,MATCH(AJ$2,'TD SOP+PROFORM'!$B$2:$AD$2,0)+1,0),0)</f>
        <v>0</v>
      </c>
      <c r="AK70" s="25">
        <f>IFERROR(VLOOKUP($A70,'TD SOP+PROFORM'!$A$5:$AD$750,MATCH(AK$4,'TD SOP+PROFORM'!$B$2:$AD$2,0)+1,0),0)+IFERROR(VLOOKUP($A70,'TD SOP+PROFORM'!$A$5:$AD$750,MATCH(AK$2,'TD SOP+PROFORM'!$B$2:$AD$2,0)+1,0),0)</f>
        <v>0</v>
      </c>
      <c r="AL70" s="26" t="str">
        <f t="shared" si="20"/>
        <v/>
      </c>
      <c r="AM70" s="25">
        <f t="shared" si="22"/>
        <v>0</v>
      </c>
      <c r="AN70" s="25">
        <f t="shared" si="22"/>
        <v>0</v>
      </c>
      <c r="AO70" s="26" t="str">
        <f t="shared" si="21"/>
        <v/>
      </c>
    </row>
    <row r="71" spans="1:41" x14ac:dyDescent="0.35">
      <c r="A71" s="24" t="str">
        <f>IF(AND('TD SOP+PROFORM'!A68&lt;&gt;"",'TD SOP+PROFORM'!A68&lt;&gt;"TOTAL"),'TD SOP+PROFORM'!A68,0)</f>
        <v>JJS SKI N SURF LLC</v>
      </c>
      <c r="C71" s="25">
        <f>IFERROR(VLOOKUP($A71,'TD SOP+PROFORM'!$A$5:$AD$750,MATCH(C$4,'TD SOP+PROFORM'!$B$2:$AT$2,0)+1,0),"")</f>
        <v>0</v>
      </c>
      <c r="D71" s="25" t="str">
        <f>IFERROR(VLOOKUP($A71,'TD SOP+PROFORM'!$A$5:$AD$750,MATCH(D$4,'TD SOP+PROFORM'!$B$2:$AT$2,0)+1,0),"")</f>
        <v/>
      </c>
      <c r="E71" s="26" t="str">
        <f t="shared" si="9"/>
        <v/>
      </c>
      <c r="F71" s="25">
        <f>IFERROR(VLOOKUP($A71,'TD SOP+PROFORM'!$A$5:$AD$750,MATCH(F$4,'TD SOP+PROFORM'!$B$2:$AT$2,0)+1,0),"")</f>
        <v>0</v>
      </c>
      <c r="G71" s="25" t="str">
        <f>IFERROR(VLOOKUP($A71,'TD SOP+PROFORM'!$A$5:$AD$750,MATCH(G$4,'TD SOP+PROFORM'!$B$2:$AT$2,0)+1,0),"")</f>
        <v/>
      </c>
      <c r="H71" s="26" t="str">
        <f t="shared" si="10"/>
        <v/>
      </c>
      <c r="I71" s="25">
        <f>IFERROR(VLOOKUP($A71,'TD SOP+PROFORM'!$A$5:$AD$750,MATCH(I$4,'TD SOP+PROFORM'!$B$2:$AT$2,0)+1,0),"")</f>
        <v>0</v>
      </c>
      <c r="J71" s="25" t="str">
        <f>IFERROR(VLOOKUP($A71,'TD SOP+PROFORM'!$A$5:$AD$750,MATCH(J$4,'TD SOP+PROFORM'!$B$2:$AT$2,0)+1,0),"")</f>
        <v/>
      </c>
      <c r="K71" s="26" t="str">
        <f t="shared" si="11"/>
        <v/>
      </c>
      <c r="L71" s="25" t="str">
        <f>IFERROR(VLOOKUP($A71,'TD SOP+PROFORM'!$A$5:$AD$750,MATCH(L$4,'TD SOP+PROFORM'!$B$2:$AT$2,0)+1,0),"")</f>
        <v/>
      </c>
      <c r="M71" s="25" t="str">
        <f>IFERROR(VLOOKUP($A71,'TD SOP+PROFORM'!$A$5:$AD$750,MATCH(M$4,'TD SOP+PROFORM'!$B$2:$AT$2,0)+1,0),"")</f>
        <v/>
      </c>
      <c r="N71" s="26" t="str">
        <f t="shared" si="12"/>
        <v/>
      </c>
      <c r="O71" s="25">
        <f>IFERROR(VLOOKUP($A71,'TD SOP+PROFORM'!$A$5:$AD$750,MATCH(O$4,'TD SOP+PROFORM'!$B$2:$AD$2,0)+1,0),0)+IFERROR(VLOOKUP($A71,'TD SOP+PROFORM'!$A$5:$AD$750,MATCH(O$2,'TD SOP+PROFORM'!$B$2:$AD$2,0)+1,0),0)</f>
        <v>0</v>
      </c>
      <c r="P71" s="25">
        <f>IFERROR(VLOOKUP($A71,'TD SOP+PROFORM'!$A$5:$AD$750,MATCH(P$4,'TD SOP+PROFORM'!$B$2:$AD$2,0)+1,0),0)+IFERROR(VLOOKUP($A71,'TD SOP+PROFORM'!$A$5:$AD$750,MATCH(P$2,'TD SOP+PROFORM'!$B$2:$AD$2,0)+1,0),0)</f>
        <v>0</v>
      </c>
      <c r="Q71" s="26" t="str">
        <f t="shared" si="13"/>
        <v/>
      </c>
      <c r="R71" s="25">
        <f>IFERROR(VLOOKUP($A71,'TD SOP+PROFORM'!$A$5:$AD$750,MATCH(R$4,'TD SOP+PROFORM'!$B$2:$AD$2,0)+1,0),0)+IFERROR(VLOOKUP($A71,'TD SOP+PROFORM'!$A$5:$AD$750,MATCH(R$2,'TD SOP+PROFORM'!$B$2:$AD$2,0)+1,0),0)</f>
        <v>0</v>
      </c>
      <c r="S71" s="25">
        <f>IFERROR(VLOOKUP($A71,'TD SOP+PROFORM'!$A$5:$AD$750,MATCH(S$4,'TD SOP+PROFORM'!$B$2:$AD$2,0)+1,0),0)+IFERROR(VLOOKUP($A71,'TD SOP+PROFORM'!$A$5:$AD$750,MATCH(S$2,'TD SOP+PROFORM'!$B$2:$AD$2,0)+1,0),0)</f>
        <v>0</v>
      </c>
      <c r="T71" s="26" t="str">
        <f t="shared" si="14"/>
        <v/>
      </c>
      <c r="U71" s="25">
        <f>IFERROR(VLOOKUP($A71,'TD SOP+PROFORM'!$A$5:$AD$750,MATCH(U$4,'TD SOP+PROFORM'!$B$2:$AD$2,0)+1,0),0)+IFERROR(VLOOKUP($A71,'TD SOP+PROFORM'!$A$5:$AD$750,MATCH(U$2,'TD SOP+PROFORM'!$B$2:$AD$2,0)+1,0),0)</f>
        <v>0</v>
      </c>
      <c r="V71" s="25">
        <f>IFERROR(VLOOKUP($A71,'TD SOP+PROFORM'!$A$5:$AD$750,MATCH(V$4,'TD SOP+PROFORM'!$B$2:$AD$2,0)+1,0),0)+IFERROR(VLOOKUP($A71,'TD SOP+PROFORM'!$A$5:$AD$750,MATCH(V$2,'TD SOP+PROFORM'!$B$2:$AD$2,0)+1,0),0)</f>
        <v>0</v>
      </c>
      <c r="W71" s="26" t="str">
        <f t="shared" si="15"/>
        <v/>
      </c>
      <c r="X71" s="25">
        <f>IFERROR(VLOOKUP($A71,'TD SOP+PROFORM'!$A$5:$AD$750,MATCH(X$4,'TD SOP+PROFORM'!$B$2:$AD$2,0)+1,0),0)+IFERROR(VLOOKUP($A71,'TD SOP+PROFORM'!$A$5:$AD$750,MATCH(X$2,'TD SOP+PROFORM'!$B$2:$AD$2,0)+1,0),0)</f>
        <v>0</v>
      </c>
      <c r="Y71" s="25">
        <f>IFERROR(VLOOKUP($A71,'TD SOP+PROFORM'!$A$5:$AD$750,MATCH(Y$4,'TD SOP+PROFORM'!$B$2:$AD$2,0)+1,0),0)+IFERROR(VLOOKUP($A71,'TD SOP+PROFORM'!$A$5:$AD$750,MATCH(Y$2,'TD SOP+PROFORM'!$B$2:$AD$2,0)+1,0),0)</f>
        <v>0</v>
      </c>
      <c r="Z71" s="26" t="str">
        <f t="shared" si="16"/>
        <v/>
      </c>
      <c r="AA71" s="25">
        <f>IFERROR(VLOOKUP($A71,'TD SOP+PROFORM'!$A$5:$AD$750,MATCH(AA$4,'TD SOP+PROFORM'!$B$2:$AD$2,0)+1,0),0)+IFERROR(VLOOKUP($A71,'TD SOP+PROFORM'!$A$5:$AD$750,MATCH(AA$2,'TD SOP+PROFORM'!$B$2:$AD$2,0)+1,0),0)</f>
        <v>0</v>
      </c>
      <c r="AB71" s="25">
        <f>IFERROR(VLOOKUP($A71,'TD SOP+PROFORM'!$A$5:$AD$750,MATCH(AB$4,'TD SOP+PROFORM'!$B$2:$AD$2,0)+1,0),0)+IFERROR(VLOOKUP($A71,'TD SOP+PROFORM'!$A$5:$AD$750,MATCH(AB$2,'TD SOP+PROFORM'!$B$2:$AD$2,0)+1,0),0)</f>
        <v>0</v>
      </c>
      <c r="AC71" s="26" t="str">
        <f t="shared" si="17"/>
        <v/>
      </c>
      <c r="AD71" s="25">
        <f>IFERROR(VLOOKUP($A71,'TD SOP+PROFORM'!$A$5:$AD$750,MATCH(AD$4,'TD SOP+PROFORM'!$B$2:$AD$2,0)+1,0),0)+IFERROR(VLOOKUP($A71,'TD SOP+PROFORM'!$A$5:$AD$750,MATCH(AD$2,'TD SOP+PROFORM'!$B$2:$AD$2,0)+1,0),0)</f>
        <v>0</v>
      </c>
      <c r="AE71" s="25">
        <f>IFERROR(VLOOKUP($A71,'TD SOP+PROFORM'!$A$5:$AD$750,MATCH(AE$4,'TD SOP+PROFORM'!$B$2:$AD$2,0)+1,0),0)+IFERROR(VLOOKUP($A71,'TD SOP+PROFORM'!$A$5:$AD$750,MATCH(AE$2,'TD SOP+PROFORM'!$B$2:$AD$2,0)+1,0),0)</f>
        <v>0</v>
      </c>
      <c r="AF71" s="26" t="str">
        <f t="shared" si="18"/>
        <v/>
      </c>
      <c r="AG71" s="25">
        <f>IFERROR(VLOOKUP($A71,'TD SOP+PROFORM'!$A$5:$AD$750,MATCH(AG$4,'TD SOP+PROFORM'!$B$2:$AD$2,0)+1,0),0)+IFERROR(VLOOKUP($A71,'TD SOP+PROFORM'!$A$5:$AD$750,MATCH(AG$2,'TD SOP+PROFORM'!$B$2:$AD$2,0)+1,0),0)</f>
        <v>0</v>
      </c>
      <c r="AH71" s="25">
        <f>IFERROR(VLOOKUP($A71,'TD SOP+PROFORM'!$A$5:$AD$750,MATCH(AH$4,'TD SOP+PROFORM'!$B$2:$AD$2,0)+1,0),0)+IFERROR(VLOOKUP($A71,'TD SOP+PROFORM'!$A$5:$AD$750,MATCH(AH$2,'TD SOP+PROFORM'!$B$2:$AD$2,0)+1,0),0)</f>
        <v>0</v>
      </c>
      <c r="AI71" s="26" t="str">
        <f t="shared" si="19"/>
        <v/>
      </c>
      <c r="AJ71" s="25">
        <f>IFERROR(VLOOKUP($A71,'TD SOP+PROFORM'!$A$5:$AD$750,MATCH(AJ$4,'TD SOP+PROFORM'!$B$2:$AD$2,0)+1,0),0)+IFERROR(VLOOKUP($A71,'TD SOP+PROFORM'!$A$5:$AD$750,MATCH(AJ$2,'TD SOP+PROFORM'!$B$2:$AD$2,0)+1,0),0)</f>
        <v>0</v>
      </c>
      <c r="AK71" s="25">
        <f>IFERROR(VLOOKUP($A71,'TD SOP+PROFORM'!$A$5:$AD$750,MATCH(AK$4,'TD SOP+PROFORM'!$B$2:$AD$2,0)+1,0),0)+IFERROR(VLOOKUP($A71,'TD SOP+PROFORM'!$A$5:$AD$750,MATCH(AK$2,'TD SOP+PROFORM'!$B$2:$AD$2,0)+1,0),0)</f>
        <v>0</v>
      </c>
      <c r="AL71" s="26" t="str">
        <f t="shared" si="20"/>
        <v/>
      </c>
      <c r="AM71" s="25">
        <f t="shared" si="22"/>
        <v>0</v>
      </c>
      <c r="AN71" s="25">
        <f t="shared" si="22"/>
        <v>0</v>
      </c>
      <c r="AO71" s="26" t="str">
        <f t="shared" si="21"/>
        <v/>
      </c>
    </row>
    <row r="72" spans="1:41" x14ac:dyDescent="0.35">
      <c r="A72" s="24" t="str">
        <f>IF(AND('TD SOP+PROFORM'!A69&lt;&gt;"",'TD SOP+PROFORM'!A69&lt;&gt;"TOTAL"),'TD SOP+PROFORM'!A69,0)</f>
        <v>BLACK SHEEP STUDIOS</v>
      </c>
      <c r="C72" s="25">
        <f>IFERROR(VLOOKUP($A72,'TD SOP+PROFORM'!$A$5:$AD$750,MATCH(C$4,'TD SOP+PROFORM'!$B$2:$AT$2,0)+1,0),"")</f>
        <v>928</v>
      </c>
      <c r="D72" s="25" t="str">
        <f>IFERROR(VLOOKUP($A72,'TD SOP+PROFORM'!$A$5:$AD$750,MATCH(D$4,'TD SOP+PROFORM'!$B$2:$AT$2,0)+1,0),"")</f>
        <v/>
      </c>
      <c r="E72" s="26" t="str">
        <f t="shared" si="9"/>
        <v/>
      </c>
      <c r="F72" s="25">
        <f>IFERROR(VLOOKUP($A72,'TD SOP+PROFORM'!$A$5:$AD$750,MATCH(F$4,'TD SOP+PROFORM'!$B$2:$AT$2,0)+1,0),"")</f>
        <v>0</v>
      </c>
      <c r="G72" s="25" t="str">
        <f>IFERROR(VLOOKUP($A72,'TD SOP+PROFORM'!$A$5:$AD$750,MATCH(G$4,'TD SOP+PROFORM'!$B$2:$AT$2,0)+1,0),"")</f>
        <v/>
      </c>
      <c r="H72" s="26" t="str">
        <f t="shared" si="10"/>
        <v/>
      </c>
      <c r="I72" s="25">
        <f>IFERROR(VLOOKUP($A72,'TD SOP+PROFORM'!$A$5:$AD$750,MATCH(I$4,'TD SOP+PROFORM'!$B$2:$AT$2,0)+1,0),"")</f>
        <v>0</v>
      </c>
      <c r="J72" s="25" t="str">
        <f>IFERROR(VLOOKUP($A72,'TD SOP+PROFORM'!$A$5:$AD$750,MATCH(J$4,'TD SOP+PROFORM'!$B$2:$AT$2,0)+1,0),"")</f>
        <v/>
      </c>
      <c r="K72" s="26" t="str">
        <f t="shared" si="11"/>
        <v/>
      </c>
      <c r="L72" s="25" t="str">
        <f>IFERROR(VLOOKUP($A72,'TD SOP+PROFORM'!$A$5:$AD$750,MATCH(L$4,'TD SOP+PROFORM'!$B$2:$AT$2,0)+1,0),"")</f>
        <v/>
      </c>
      <c r="M72" s="25" t="str">
        <f>IFERROR(VLOOKUP($A72,'TD SOP+PROFORM'!$A$5:$AD$750,MATCH(M$4,'TD SOP+PROFORM'!$B$2:$AT$2,0)+1,0),"")</f>
        <v/>
      </c>
      <c r="N72" s="26" t="str">
        <f t="shared" si="12"/>
        <v/>
      </c>
      <c r="O72" s="25">
        <f>IFERROR(VLOOKUP($A72,'TD SOP+PROFORM'!$A$5:$AD$750,MATCH(O$4,'TD SOP+PROFORM'!$B$2:$AD$2,0)+1,0),0)+IFERROR(VLOOKUP($A72,'TD SOP+PROFORM'!$A$5:$AD$750,MATCH(O$2,'TD SOP+PROFORM'!$B$2:$AD$2,0)+1,0),0)</f>
        <v>0</v>
      </c>
      <c r="P72" s="25">
        <f>IFERROR(VLOOKUP($A72,'TD SOP+PROFORM'!$A$5:$AD$750,MATCH(P$4,'TD SOP+PROFORM'!$B$2:$AD$2,0)+1,0),0)+IFERROR(VLOOKUP($A72,'TD SOP+PROFORM'!$A$5:$AD$750,MATCH(P$2,'TD SOP+PROFORM'!$B$2:$AD$2,0)+1,0),0)</f>
        <v>0</v>
      </c>
      <c r="Q72" s="26" t="str">
        <f t="shared" si="13"/>
        <v/>
      </c>
      <c r="R72" s="25">
        <f>IFERROR(VLOOKUP($A72,'TD SOP+PROFORM'!$A$5:$AD$750,MATCH(R$4,'TD SOP+PROFORM'!$B$2:$AD$2,0)+1,0),0)+IFERROR(VLOOKUP($A72,'TD SOP+PROFORM'!$A$5:$AD$750,MATCH(R$2,'TD SOP+PROFORM'!$B$2:$AD$2,0)+1,0),0)</f>
        <v>0</v>
      </c>
      <c r="S72" s="25">
        <f>IFERROR(VLOOKUP($A72,'TD SOP+PROFORM'!$A$5:$AD$750,MATCH(S$4,'TD SOP+PROFORM'!$B$2:$AD$2,0)+1,0),0)+IFERROR(VLOOKUP($A72,'TD SOP+PROFORM'!$A$5:$AD$750,MATCH(S$2,'TD SOP+PROFORM'!$B$2:$AD$2,0)+1,0),0)</f>
        <v>0</v>
      </c>
      <c r="T72" s="26" t="str">
        <f t="shared" si="14"/>
        <v/>
      </c>
      <c r="U72" s="25">
        <f>IFERROR(VLOOKUP($A72,'TD SOP+PROFORM'!$A$5:$AD$750,MATCH(U$4,'TD SOP+PROFORM'!$B$2:$AD$2,0)+1,0),0)+IFERROR(VLOOKUP($A72,'TD SOP+PROFORM'!$A$5:$AD$750,MATCH(U$2,'TD SOP+PROFORM'!$B$2:$AD$2,0)+1,0),0)</f>
        <v>0</v>
      </c>
      <c r="V72" s="25">
        <f>IFERROR(VLOOKUP($A72,'TD SOP+PROFORM'!$A$5:$AD$750,MATCH(V$4,'TD SOP+PROFORM'!$B$2:$AD$2,0)+1,0),0)+IFERROR(VLOOKUP($A72,'TD SOP+PROFORM'!$A$5:$AD$750,MATCH(V$2,'TD SOP+PROFORM'!$B$2:$AD$2,0)+1,0),0)</f>
        <v>0</v>
      </c>
      <c r="W72" s="26" t="str">
        <f t="shared" si="15"/>
        <v/>
      </c>
      <c r="X72" s="25">
        <f>IFERROR(VLOOKUP($A72,'TD SOP+PROFORM'!$A$5:$AD$750,MATCH(X$4,'TD SOP+PROFORM'!$B$2:$AD$2,0)+1,0),0)+IFERROR(VLOOKUP($A72,'TD SOP+PROFORM'!$A$5:$AD$750,MATCH(X$2,'TD SOP+PROFORM'!$B$2:$AD$2,0)+1,0),0)</f>
        <v>0</v>
      </c>
      <c r="Y72" s="25">
        <f>IFERROR(VLOOKUP($A72,'TD SOP+PROFORM'!$A$5:$AD$750,MATCH(Y$4,'TD SOP+PROFORM'!$B$2:$AD$2,0)+1,0),0)+IFERROR(VLOOKUP($A72,'TD SOP+PROFORM'!$A$5:$AD$750,MATCH(Y$2,'TD SOP+PROFORM'!$B$2:$AD$2,0)+1,0),0)</f>
        <v>0</v>
      </c>
      <c r="Z72" s="26" t="str">
        <f t="shared" si="16"/>
        <v/>
      </c>
      <c r="AA72" s="25">
        <f>IFERROR(VLOOKUP($A72,'TD SOP+PROFORM'!$A$5:$AD$750,MATCH(AA$4,'TD SOP+PROFORM'!$B$2:$AD$2,0)+1,0),0)+IFERROR(VLOOKUP($A72,'TD SOP+PROFORM'!$A$5:$AD$750,MATCH(AA$2,'TD SOP+PROFORM'!$B$2:$AD$2,0)+1,0),0)</f>
        <v>0</v>
      </c>
      <c r="AB72" s="25">
        <f>IFERROR(VLOOKUP($A72,'TD SOP+PROFORM'!$A$5:$AD$750,MATCH(AB$4,'TD SOP+PROFORM'!$B$2:$AD$2,0)+1,0),0)+IFERROR(VLOOKUP($A72,'TD SOP+PROFORM'!$A$5:$AD$750,MATCH(AB$2,'TD SOP+PROFORM'!$B$2:$AD$2,0)+1,0),0)</f>
        <v>0</v>
      </c>
      <c r="AC72" s="26" t="str">
        <f t="shared" si="17"/>
        <v/>
      </c>
      <c r="AD72" s="25">
        <f>IFERROR(VLOOKUP($A72,'TD SOP+PROFORM'!$A$5:$AD$750,MATCH(AD$4,'TD SOP+PROFORM'!$B$2:$AD$2,0)+1,0),0)+IFERROR(VLOOKUP($A72,'TD SOP+PROFORM'!$A$5:$AD$750,MATCH(AD$2,'TD SOP+PROFORM'!$B$2:$AD$2,0)+1,0),0)</f>
        <v>0</v>
      </c>
      <c r="AE72" s="25">
        <f>IFERROR(VLOOKUP($A72,'TD SOP+PROFORM'!$A$5:$AD$750,MATCH(AE$4,'TD SOP+PROFORM'!$B$2:$AD$2,0)+1,0),0)+IFERROR(VLOOKUP($A72,'TD SOP+PROFORM'!$A$5:$AD$750,MATCH(AE$2,'TD SOP+PROFORM'!$B$2:$AD$2,0)+1,0),0)</f>
        <v>0</v>
      </c>
      <c r="AF72" s="26" t="str">
        <f t="shared" si="18"/>
        <v/>
      </c>
      <c r="AG72" s="25">
        <f>IFERROR(VLOOKUP($A72,'TD SOP+PROFORM'!$A$5:$AD$750,MATCH(AG$4,'TD SOP+PROFORM'!$B$2:$AD$2,0)+1,0),0)+IFERROR(VLOOKUP($A72,'TD SOP+PROFORM'!$A$5:$AD$750,MATCH(AG$2,'TD SOP+PROFORM'!$B$2:$AD$2,0)+1,0),0)</f>
        <v>0</v>
      </c>
      <c r="AH72" s="25">
        <f>IFERROR(VLOOKUP($A72,'TD SOP+PROFORM'!$A$5:$AD$750,MATCH(AH$4,'TD SOP+PROFORM'!$B$2:$AD$2,0)+1,0),0)+IFERROR(VLOOKUP($A72,'TD SOP+PROFORM'!$A$5:$AD$750,MATCH(AH$2,'TD SOP+PROFORM'!$B$2:$AD$2,0)+1,0),0)</f>
        <v>0</v>
      </c>
      <c r="AI72" s="26" t="str">
        <f t="shared" si="19"/>
        <v/>
      </c>
      <c r="AJ72" s="25">
        <f>IFERROR(VLOOKUP($A72,'TD SOP+PROFORM'!$A$5:$AD$750,MATCH(AJ$4,'TD SOP+PROFORM'!$B$2:$AD$2,0)+1,0),0)+IFERROR(VLOOKUP($A72,'TD SOP+PROFORM'!$A$5:$AD$750,MATCH(AJ$2,'TD SOP+PROFORM'!$B$2:$AD$2,0)+1,0),0)</f>
        <v>0</v>
      </c>
      <c r="AK72" s="25">
        <f>IFERROR(VLOOKUP($A72,'TD SOP+PROFORM'!$A$5:$AD$750,MATCH(AK$4,'TD SOP+PROFORM'!$B$2:$AD$2,0)+1,0),0)+IFERROR(VLOOKUP($A72,'TD SOP+PROFORM'!$A$5:$AD$750,MATCH(AK$2,'TD SOP+PROFORM'!$B$2:$AD$2,0)+1,0),0)</f>
        <v>0</v>
      </c>
      <c r="AL72" s="26" t="str">
        <f t="shared" si="20"/>
        <v/>
      </c>
      <c r="AM72" s="25">
        <f t="shared" si="22"/>
        <v>928</v>
      </c>
      <c r="AN72" s="25">
        <f t="shared" si="22"/>
        <v>0</v>
      </c>
      <c r="AO72" s="26" t="str">
        <f t="shared" si="21"/>
        <v/>
      </c>
    </row>
    <row r="73" spans="1:41" x14ac:dyDescent="0.35">
      <c r="A73" s="24" t="str">
        <f>IF(AND('TD SOP+PROFORM'!A70&lt;&gt;"",'TD SOP+PROFORM'!A70&lt;&gt;"TOTAL"),'TD SOP+PROFORM'!A70,0)</f>
        <v>UNDER THE BOARDWALK</v>
      </c>
      <c r="C73" s="25">
        <f>IFERROR(VLOOKUP($A73,'TD SOP+PROFORM'!$A$5:$AD$750,MATCH(C$4,'TD SOP+PROFORM'!$B$2:$AT$2,0)+1,0),"")</f>
        <v>0</v>
      </c>
      <c r="D73" s="25" t="str">
        <f>IFERROR(VLOOKUP($A73,'TD SOP+PROFORM'!$A$5:$AD$750,MATCH(D$4,'TD SOP+PROFORM'!$B$2:$AT$2,0)+1,0),"")</f>
        <v/>
      </c>
      <c r="E73" s="26" t="str">
        <f t="shared" ref="E73:E136" si="23">IFERROR(C73/D73-1,"")</f>
        <v/>
      </c>
      <c r="F73" s="25">
        <f>IFERROR(VLOOKUP($A73,'TD SOP+PROFORM'!$A$5:$AD$750,MATCH(F$4,'TD SOP+PROFORM'!$B$2:$AT$2,0)+1,0),"")</f>
        <v>0</v>
      </c>
      <c r="G73" s="25" t="str">
        <f>IFERROR(VLOOKUP($A73,'TD SOP+PROFORM'!$A$5:$AD$750,MATCH(G$4,'TD SOP+PROFORM'!$B$2:$AT$2,0)+1,0),"")</f>
        <v/>
      </c>
      <c r="H73" s="26" t="str">
        <f t="shared" ref="H73:H136" si="24">IFERROR(F73/G73-1,"")</f>
        <v/>
      </c>
      <c r="I73" s="25">
        <f>IFERROR(VLOOKUP($A73,'TD SOP+PROFORM'!$A$5:$AD$750,MATCH(I$4,'TD SOP+PROFORM'!$B$2:$AT$2,0)+1,0),"")</f>
        <v>0</v>
      </c>
      <c r="J73" s="25" t="str">
        <f>IFERROR(VLOOKUP($A73,'TD SOP+PROFORM'!$A$5:$AD$750,MATCH(J$4,'TD SOP+PROFORM'!$B$2:$AT$2,0)+1,0),"")</f>
        <v/>
      </c>
      <c r="K73" s="26" t="str">
        <f t="shared" ref="K73:K136" si="25">IFERROR(I73/J73-1,"")</f>
        <v/>
      </c>
      <c r="L73" s="25" t="str">
        <f>IFERROR(VLOOKUP($A73,'TD SOP+PROFORM'!$A$5:$AD$750,MATCH(L$4,'TD SOP+PROFORM'!$B$2:$AT$2,0)+1,0),"")</f>
        <v/>
      </c>
      <c r="M73" s="25" t="str">
        <f>IFERROR(VLOOKUP($A73,'TD SOP+PROFORM'!$A$5:$AD$750,MATCH(M$4,'TD SOP+PROFORM'!$B$2:$AT$2,0)+1,0),"")</f>
        <v/>
      </c>
      <c r="N73" s="26" t="str">
        <f t="shared" ref="N73:N136" si="26">IFERROR(L73/M73-1,"")</f>
        <v/>
      </c>
      <c r="O73" s="25">
        <f>IFERROR(VLOOKUP($A73,'TD SOP+PROFORM'!$A$5:$AD$750,MATCH(O$4,'TD SOP+PROFORM'!$B$2:$AD$2,0)+1,0),0)+IFERROR(VLOOKUP($A73,'TD SOP+PROFORM'!$A$5:$AD$750,MATCH(O$2,'TD SOP+PROFORM'!$B$2:$AD$2,0)+1,0),0)</f>
        <v>0</v>
      </c>
      <c r="P73" s="25">
        <f>IFERROR(VLOOKUP($A73,'TD SOP+PROFORM'!$A$5:$AD$750,MATCH(P$4,'TD SOP+PROFORM'!$B$2:$AD$2,0)+1,0),0)+IFERROR(VLOOKUP($A73,'TD SOP+PROFORM'!$A$5:$AD$750,MATCH(P$2,'TD SOP+PROFORM'!$B$2:$AD$2,0)+1,0),0)</f>
        <v>0</v>
      </c>
      <c r="Q73" s="26" t="str">
        <f t="shared" ref="Q73:Q136" si="27">IFERROR(O73/P73-1,"")</f>
        <v/>
      </c>
      <c r="R73" s="25">
        <f>IFERROR(VLOOKUP($A73,'TD SOP+PROFORM'!$A$5:$AD$750,MATCH(R$4,'TD SOP+PROFORM'!$B$2:$AD$2,0)+1,0),0)+IFERROR(VLOOKUP($A73,'TD SOP+PROFORM'!$A$5:$AD$750,MATCH(R$2,'TD SOP+PROFORM'!$B$2:$AD$2,0)+1,0),0)</f>
        <v>0</v>
      </c>
      <c r="S73" s="25">
        <f>IFERROR(VLOOKUP($A73,'TD SOP+PROFORM'!$A$5:$AD$750,MATCH(S$4,'TD SOP+PROFORM'!$B$2:$AD$2,0)+1,0),0)+IFERROR(VLOOKUP($A73,'TD SOP+PROFORM'!$A$5:$AD$750,MATCH(S$2,'TD SOP+PROFORM'!$B$2:$AD$2,0)+1,0),0)</f>
        <v>0</v>
      </c>
      <c r="T73" s="26" t="str">
        <f t="shared" ref="T73:T136" si="28">IFERROR(R73/S73-1,"")</f>
        <v/>
      </c>
      <c r="U73" s="25">
        <f>IFERROR(VLOOKUP($A73,'TD SOP+PROFORM'!$A$5:$AD$750,MATCH(U$4,'TD SOP+PROFORM'!$B$2:$AD$2,0)+1,0),0)+IFERROR(VLOOKUP($A73,'TD SOP+PROFORM'!$A$5:$AD$750,MATCH(U$2,'TD SOP+PROFORM'!$B$2:$AD$2,0)+1,0),0)</f>
        <v>0</v>
      </c>
      <c r="V73" s="25">
        <f>IFERROR(VLOOKUP($A73,'TD SOP+PROFORM'!$A$5:$AD$750,MATCH(V$4,'TD SOP+PROFORM'!$B$2:$AD$2,0)+1,0),0)+IFERROR(VLOOKUP($A73,'TD SOP+PROFORM'!$A$5:$AD$750,MATCH(V$2,'TD SOP+PROFORM'!$B$2:$AD$2,0)+1,0),0)</f>
        <v>0</v>
      </c>
      <c r="W73" s="26" t="str">
        <f t="shared" ref="W73:W136" si="29">IFERROR(U73/V73-1,"")</f>
        <v/>
      </c>
      <c r="X73" s="25">
        <f>IFERROR(VLOOKUP($A73,'TD SOP+PROFORM'!$A$5:$AD$750,MATCH(X$4,'TD SOP+PROFORM'!$B$2:$AD$2,0)+1,0),0)+IFERROR(VLOOKUP($A73,'TD SOP+PROFORM'!$A$5:$AD$750,MATCH(X$2,'TD SOP+PROFORM'!$B$2:$AD$2,0)+1,0),0)</f>
        <v>0</v>
      </c>
      <c r="Y73" s="25">
        <f>IFERROR(VLOOKUP($A73,'TD SOP+PROFORM'!$A$5:$AD$750,MATCH(Y$4,'TD SOP+PROFORM'!$B$2:$AD$2,0)+1,0),0)+IFERROR(VLOOKUP($A73,'TD SOP+PROFORM'!$A$5:$AD$750,MATCH(Y$2,'TD SOP+PROFORM'!$B$2:$AD$2,0)+1,0),0)</f>
        <v>0</v>
      </c>
      <c r="Z73" s="26" t="str">
        <f t="shared" ref="Z73:Z136" si="30">IFERROR(X73/Y73-1,"")</f>
        <v/>
      </c>
      <c r="AA73" s="25">
        <f>IFERROR(VLOOKUP($A73,'TD SOP+PROFORM'!$A$5:$AD$750,MATCH(AA$4,'TD SOP+PROFORM'!$B$2:$AD$2,0)+1,0),0)+IFERROR(VLOOKUP($A73,'TD SOP+PROFORM'!$A$5:$AD$750,MATCH(AA$2,'TD SOP+PROFORM'!$B$2:$AD$2,0)+1,0),0)</f>
        <v>0</v>
      </c>
      <c r="AB73" s="25">
        <f>IFERROR(VLOOKUP($A73,'TD SOP+PROFORM'!$A$5:$AD$750,MATCH(AB$4,'TD SOP+PROFORM'!$B$2:$AD$2,0)+1,0),0)+IFERROR(VLOOKUP($A73,'TD SOP+PROFORM'!$A$5:$AD$750,MATCH(AB$2,'TD SOP+PROFORM'!$B$2:$AD$2,0)+1,0),0)</f>
        <v>0</v>
      </c>
      <c r="AC73" s="26" t="str">
        <f t="shared" ref="AC73:AC136" si="31">IFERROR(AA73/AB73-1,"")</f>
        <v/>
      </c>
      <c r="AD73" s="25">
        <f>IFERROR(VLOOKUP($A73,'TD SOP+PROFORM'!$A$5:$AD$750,MATCH(AD$4,'TD SOP+PROFORM'!$B$2:$AD$2,0)+1,0),0)+IFERROR(VLOOKUP($A73,'TD SOP+PROFORM'!$A$5:$AD$750,MATCH(AD$2,'TD SOP+PROFORM'!$B$2:$AD$2,0)+1,0),0)</f>
        <v>0</v>
      </c>
      <c r="AE73" s="25">
        <f>IFERROR(VLOOKUP($A73,'TD SOP+PROFORM'!$A$5:$AD$750,MATCH(AE$4,'TD SOP+PROFORM'!$B$2:$AD$2,0)+1,0),0)+IFERROR(VLOOKUP($A73,'TD SOP+PROFORM'!$A$5:$AD$750,MATCH(AE$2,'TD SOP+PROFORM'!$B$2:$AD$2,0)+1,0),0)</f>
        <v>0</v>
      </c>
      <c r="AF73" s="26" t="str">
        <f t="shared" ref="AF73:AF136" si="32">IFERROR(AD73/AE73-1,"")</f>
        <v/>
      </c>
      <c r="AG73" s="25">
        <f>IFERROR(VLOOKUP($A73,'TD SOP+PROFORM'!$A$5:$AD$750,MATCH(AG$4,'TD SOP+PROFORM'!$B$2:$AD$2,0)+1,0),0)+IFERROR(VLOOKUP($A73,'TD SOP+PROFORM'!$A$5:$AD$750,MATCH(AG$2,'TD SOP+PROFORM'!$B$2:$AD$2,0)+1,0),0)</f>
        <v>0</v>
      </c>
      <c r="AH73" s="25">
        <f>IFERROR(VLOOKUP($A73,'TD SOP+PROFORM'!$A$5:$AD$750,MATCH(AH$4,'TD SOP+PROFORM'!$B$2:$AD$2,0)+1,0),0)+IFERROR(VLOOKUP($A73,'TD SOP+PROFORM'!$A$5:$AD$750,MATCH(AH$2,'TD SOP+PROFORM'!$B$2:$AD$2,0)+1,0),0)</f>
        <v>0</v>
      </c>
      <c r="AI73" s="26" t="str">
        <f t="shared" ref="AI73:AI136" si="33">IFERROR(AG73/AH73-1,"")</f>
        <v/>
      </c>
      <c r="AJ73" s="25">
        <f>IFERROR(VLOOKUP($A73,'TD SOP+PROFORM'!$A$5:$AD$750,MATCH(AJ$4,'TD SOP+PROFORM'!$B$2:$AD$2,0)+1,0),0)+IFERROR(VLOOKUP($A73,'TD SOP+PROFORM'!$A$5:$AD$750,MATCH(AJ$2,'TD SOP+PROFORM'!$B$2:$AD$2,0)+1,0),0)</f>
        <v>0</v>
      </c>
      <c r="AK73" s="25">
        <f>IFERROR(VLOOKUP($A73,'TD SOP+PROFORM'!$A$5:$AD$750,MATCH(AK$4,'TD SOP+PROFORM'!$B$2:$AD$2,0)+1,0),0)+IFERROR(VLOOKUP($A73,'TD SOP+PROFORM'!$A$5:$AD$750,MATCH(AK$2,'TD SOP+PROFORM'!$B$2:$AD$2,0)+1,0),0)</f>
        <v>0</v>
      </c>
      <c r="AL73" s="26" t="str">
        <f t="shared" ref="AL73:AL136" si="34">IFERROR(AJ73/AK73-1,"")</f>
        <v/>
      </c>
      <c r="AM73" s="25">
        <f t="shared" si="22"/>
        <v>0</v>
      </c>
      <c r="AN73" s="25">
        <f t="shared" si="22"/>
        <v>0</v>
      </c>
      <c r="AO73" s="26" t="str">
        <f t="shared" ref="AO73:AO136" si="35">IFERROR(AM73/AN73-1,"")</f>
        <v/>
      </c>
    </row>
    <row r="74" spans="1:41" x14ac:dyDescent="0.35">
      <c r="A74" s="24" t="str">
        <f>IF(AND('TD SOP+PROFORM'!A71&lt;&gt;"",'TD SOP+PROFORM'!A71&lt;&gt;"TOTAL"),'TD SOP+PROFORM'!A71,0)</f>
        <v>OCEAN HUT SURF SHOP</v>
      </c>
      <c r="C74" s="25">
        <f>IFERROR(VLOOKUP($A74,'TD SOP+PROFORM'!$A$5:$AD$750,MATCH(C$4,'TD SOP+PROFORM'!$B$2:$AT$2,0)+1,0),"")</f>
        <v>0</v>
      </c>
      <c r="D74" s="25" t="str">
        <f>IFERROR(VLOOKUP($A74,'TD SOP+PROFORM'!$A$5:$AD$750,MATCH(D$4,'TD SOP+PROFORM'!$B$2:$AT$2,0)+1,0),"")</f>
        <v/>
      </c>
      <c r="E74" s="26" t="str">
        <f t="shared" si="23"/>
        <v/>
      </c>
      <c r="F74" s="25">
        <f>IFERROR(VLOOKUP($A74,'TD SOP+PROFORM'!$A$5:$AD$750,MATCH(F$4,'TD SOP+PROFORM'!$B$2:$AT$2,0)+1,0),"")</f>
        <v>0</v>
      </c>
      <c r="G74" s="25" t="str">
        <f>IFERROR(VLOOKUP($A74,'TD SOP+PROFORM'!$A$5:$AD$750,MATCH(G$4,'TD SOP+PROFORM'!$B$2:$AT$2,0)+1,0),"")</f>
        <v/>
      </c>
      <c r="H74" s="26" t="str">
        <f t="shared" si="24"/>
        <v/>
      </c>
      <c r="I74" s="25">
        <f>IFERROR(VLOOKUP($A74,'TD SOP+PROFORM'!$A$5:$AD$750,MATCH(I$4,'TD SOP+PROFORM'!$B$2:$AT$2,0)+1,0),"")</f>
        <v>0</v>
      </c>
      <c r="J74" s="25" t="str">
        <f>IFERROR(VLOOKUP($A74,'TD SOP+PROFORM'!$A$5:$AD$750,MATCH(J$4,'TD SOP+PROFORM'!$B$2:$AT$2,0)+1,0),"")</f>
        <v/>
      </c>
      <c r="K74" s="26" t="str">
        <f t="shared" si="25"/>
        <v/>
      </c>
      <c r="L74" s="25" t="str">
        <f>IFERROR(VLOOKUP($A74,'TD SOP+PROFORM'!$A$5:$AD$750,MATCH(L$4,'TD SOP+PROFORM'!$B$2:$AT$2,0)+1,0),"")</f>
        <v/>
      </c>
      <c r="M74" s="25" t="str">
        <f>IFERROR(VLOOKUP($A74,'TD SOP+PROFORM'!$A$5:$AD$750,MATCH(M$4,'TD SOP+PROFORM'!$B$2:$AT$2,0)+1,0),"")</f>
        <v/>
      </c>
      <c r="N74" s="26" t="str">
        <f t="shared" si="26"/>
        <v/>
      </c>
      <c r="O74" s="25">
        <f>IFERROR(VLOOKUP($A74,'TD SOP+PROFORM'!$A$5:$AD$750,MATCH(O$4,'TD SOP+PROFORM'!$B$2:$AD$2,0)+1,0),0)+IFERROR(VLOOKUP($A74,'TD SOP+PROFORM'!$A$5:$AD$750,MATCH(O$2,'TD SOP+PROFORM'!$B$2:$AD$2,0)+1,0),0)</f>
        <v>0</v>
      </c>
      <c r="P74" s="25">
        <f>IFERROR(VLOOKUP($A74,'TD SOP+PROFORM'!$A$5:$AD$750,MATCH(P$4,'TD SOP+PROFORM'!$B$2:$AD$2,0)+1,0),0)+IFERROR(VLOOKUP($A74,'TD SOP+PROFORM'!$A$5:$AD$750,MATCH(P$2,'TD SOP+PROFORM'!$B$2:$AD$2,0)+1,0),0)</f>
        <v>0</v>
      </c>
      <c r="Q74" s="26" t="str">
        <f t="shared" si="27"/>
        <v/>
      </c>
      <c r="R74" s="25">
        <f>IFERROR(VLOOKUP($A74,'TD SOP+PROFORM'!$A$5:$AD$750,MATCH(R$4,'TD SOP+PROFORM'!$B$2:$AD$2,0)+1,0),0)+IFERROR(VLOOKUP($A74,'TD SOP+PROFORM'!$A$5:$AD$750,MATCH(R$2,'TD SOP+PROFORM'!$B$2:$AD$2,0)+1,0),0)</f>
        <v>0</v>
      </c>
      <c r="S74" s="25">
        <f>IFERROR(VLOOKUP($A74,'TD SOP+PROFORM'!$A$5:$AD$750,MATCH(S$4,'TD SOP+PROFORM'!$B$2:$AD$2,0)+1,0),0)+IFERROR(VLOOKUP($A74,'TD SOP+PROFORM'!$A$5:$AD$750,MATCH(S$2,'TD SOP+PROFORM'!$B$2:$AD$2,0)+1,0),0)</f>
        <v>0</v>
      </c>
      <c r="T74" s="26" t="str">
        <f t="shared" si="28"/>
        <v/>
      </c>
      <c r="U74" s="25">
        <f>IFERROR(VLOOKUP($A74,'TD SOP+PROFORM'!$A$5:$AD$750,MATCH(U$4,'TD SOP+PROFORM'!$B$2:$AD$2,0)+1,0),0)+IFERROR(VLOOKUP($A74,'TD SOP+PROFORM'!$A$5:$AD$750,MATCH(U$2,'TD SOP+PROFORM'!$B$2:$AD$2,0)+1,0),0)</f>
        <v>0</v>
      </c>
      <c r="V74" s="25">
        <f>IFERROR(VLOOKUP($A74,'TD SOP+PROFORM'!$A$5:$AD$750,MATCH(V$4,'TD SOP+PROFORM'!$B$2:$AD$2,0)+1,0),0)+IFERROR(VLOOKUP($A74,'TD SOP+PROFORM'!$A$5:$AD$750,MATCH(V$2,'TD SOP+PROFORM'!$B$2:$AD$2,0)+1,0),0)</f>
        <v>0</v>
      </c>
      <c r="W74" s="26" t="str">
        <f t="shared" si="29"/>
        <v/>
      </c>
      <c r="X74" s="25">
        <f>IFERROR(VLOOKUP($A74,'TD SOP+PROFORM'!$A$5:$AD$750,MATCH(X$4,'TD SOP+PROFORM'!$B$2:$AD$2,0)+1,0),0)+IFERROR(VLOOKUP($A74,'TD SOP+PROFORM'!$A$5:$AD$750,MATCH(X$2,'TD SOP+PROFORM'!$B$2:$AD$2,0)+1,0),0)</f>
        <v>0</v>
      </c>
      <c r="Y74" s="25">
        <f>IFERROR(VLOOKUP($A74,'TD SOP+PROFORM'!$A$5:$AD$750,MATCH(Y$4,'TD SOP+PROFORM'!$B$2:$AD$2,0)+1,0),0)+IFERROR(VLOOKUP($A74,'TD SOP+PROFORM'!$A$5:$AD$750,MATCH(Y$2,'TD SOP+PROFORM'!$B$2:$AD$2,0)+1,0),0)</f>
        <v>0</v>
      </c>
      <c r="Z74" s="26" t="str">
        <f t="shared" si="30"/>
        <v/>
      </c>
      <c r="AA74" s="25">
        <f>IFERROR(VLOOKUP($A74,'TD SOP+PROFORM'!$A$5:$AD$750,MATCH(AA$4,'TD SOP+PROFORM'!$B$2:$AD$2,0)+1,0),0)+IFERROR(VLOOKUP($A74,'TD SOP+PROFORM'!$A$5:$AD$750,MATCH(AA$2,'TD SOP+PROFORM'!$B$2:$AD$2,0)+1,0),0)</f>
        <v>0</v>
      </c>
      <c r="AB74" s="25">
        <f>IFERROR(VLOOKUP($A74,'TD SOP+PROFORM'!$A$5:$AD$750,MATCH(AB$4,'TD SOP+PROFORM'!$B$2:$AD$2,0)+1,0),0)+IFERROR(VLOOKUP($A74,'TD SOP+PROFORM'!$A$5:$AD$750,MATCH(AB$2,'TD SOP+PROFORM'!$B$2:$AD$2,0)+1,0),0)</f>
        <v>0</v>
      </c>
      <c r="AC74" s="26" t="str">
        <f t="shared" si="31"/>
        <v/>
      </c>
      <c r="AD74" s="25">
        <f>IFERROR(VLOOKUP($A74,'TD SOP+PROFORM'!$A$5:$AD$750,MATCH(AD$4,'TD SOP+PROFORM'!$B$2:$AD$2,0)+1,0),0)+IFERROR(VLOOKUP($A74,'TD SOP+PROFORM'!$A$5:$AD$750,MATCH(AD$2,'TD SOP+PROFORM'!$B$2:$AD$2,0)+1,0),0)</f>
        <v>0</v>
      </c>
      <c r="AE74" s="25">
        <f>IFERROR(VLOOKUP($A74,'TD SOP+PROFORM'!$A$5:$AD$750,MATCH(AE$4,'TD SOP+PROFORM'!$B$2:$AD$2,0)+1,0),0)+IFERROR(VLOOKUP($A74,'TD SOP+PROFORM'!$A$5:$AD$750,MATCH(AE$2,'TD SOP+PROFORM'!$B$2:$AD$2,0)+1,0),0)</f>
        <v>0</v>
      </c>
      <c r="AF74" s="26" t="str">
        <f t="shared" si="32"/>
        <v/>
      </c>
      <c r="AG74" s="25">
        <f>IFERROR(VLOOKUP($A74,'TD SOP+PROFORM'!$A$5:$AD$750,MATCH(AG$4,'TD SOP+PROFORM'!$B$2:$AD$2,0)+1,0),0)+IFERROR(VLOOKUP($A74,'TD SOP+PROFORM'!$A$5:$AD$750,MATCH(AG$2,'TD SOP+PROFORM'!$B$2:$AD$2,0)+1,0),0)</f>
        <v>0</v>
      </c>
      <c r="AH74" s="25">
        <f>IFERROR(VLOOKUP($A74,'TD SOP+PROFORM'!$A$5:$AD$750,MATCH(AH$4,'TD SOP+PROFORM'!$B$2:$AD$2,0)+1,0),0)+IFERROR(VLOOKUP($A74,'TD SOP+PROFORM'!$A$5:$AD$750,MATCH(AH$2,'TD SOP+PROFORM'!$B$2:$AD$2,0)+1,0),0)</f>
        <v>0</v>
      </c>
      <c r="AI74" s="26" t="str">
        <f t="shared" si="33"/>
        <v/>
      </c>
      <c r="AJ74" s="25">
        <f>IFERROR(VLOOKUP($A74,'TD SOP+PROFORM'!$A$5:$AD$750,MATCH(AJ$4,'TD SOP+PROFORM'!$B$2:$AD$2,0)+1,0),0)+IFERROR(VLOOKUP($A74,'TD SOP+PROFORM'!$A$5:$AD$750,MATCH(AJ$2,'TD SOP+PROFORM'!$B$2:$AD$2,0)+1,0),0)</f>
        <v>0</v>
      </c>
      <c r="AK74" s="25">
        <f>IFERROR(VLOOKUP($A74,'TD SOP+PROFORM'!$A$5:$AD$750,MATCH(AK$4,'TD SOP+PROFORM'!$B$2:$AD$2,0)+1,0),0)+IFERROR(VLOOKUP($A74,'TD SOP+PROFORM'!$A$5:$AD$750,MATCH(AK$2,'TD SOP+PROFORM'!$B$2:$AD$2,0)+1,0),0)</f>
        <v>0</v>
      </c>
      <c r="AL74" s="26" t="str">
        <f t="shared" si="34"/>
        <v/>
      </c>
      <c r="AM74" s="25">
        <f t="shared" ref="AM74:AN137" si="36">SUM(C74,F74,I74,L74,O74,R74,U74,X74,AA74,AD74,AG74,AJ74)</f>
        <v>0</v>
      </c>
      <c r="AN74" s="25">
        <f t="shared" si="36"/>
        <v>0</v>
      </c>
      <c r="AO74" s="26" t="str">
        <f t="shared" si="35"/>
        <v/>
      </c>
    </row>
    <row r="75" spans="1:41" x14ac:dyDescent="0.35">
      <c r="A75" s="24" t="str">
        <f>IF(AND('TD SOP+PROFORM'!A72&lt;&gt;"",'TD SOP+PROFORM'!A72&lt;&gt;"TOTAL"),'TD SOP+PROFORM'!A72,0)</f>
        <v>THE COTTAGE PLUM ISLAND</v>
      </c>
      <c r="C75" s="25">
        <f>IFERROR(VLOOKUP($A75,'TD SOP+PROFORM'!$A$5:$AD$750,MATCH(C$4,'TD SOP+PROFORM'!$B$2:$AT$2,0)+1,0),"")</f>
        <v>0</v>
      </c>
      <c r="D75" s="25" t="str">
        <f>IFERROR(VLOOKUP($A75,'TD SOP+PROFORM'!$A$5:$AD$750,MATCH(D$4,'TD SOP+PROFORM'!$B$2:$AT$2,0)+1,0),"")</f>
        <v/>
      </c>
      <c r="E75" s="26" t="str">
        <f t="shared" si="23"/>
        <v/>
      </c>
      <c r="F75" s="25">
        <f>IFERROR(VLOOKUP($A75,'TD SOP+PROFORM'!$A$5:$AD$750,MATCH(F$4,'TD SOP+PROFORM'!$B$2:$AT$2,0)+1,0),"")</f>
        <v>0</v>
      </c>
      <c r="G75" s="25" t="str">
        <f>IFERROR(VLOOKUP($A75,'TD SOP+PROFORM'!$A$5:$AD$750,MATCH(G$4,'TD SOP+PROFORM'!$B$2:$AT$2,0)+1,0),"")</f>
        <v/>
      </c>
      <c r="H75" s="26" t="str">
        <f t="shared" si="24"/>
        <v/>
      </c>
      <c r="I75" s="25">
        <f>IFERROR(VLOOKUP($A75,'TD SOP+PROFORM'!$A$5:$AD$750,MATCH(I$4,'TD SOP+PROFORM'!$B$2:$AT$2,0)+1,0),"")</f>
        <v>0</v>
      </c>
      <c r="J75" s="25" t="str">
        <f>IFERROR(VLOOKUP($A75,'TD SOP+PROFORM'!$A$5:$AD$750,MATCH(J$4,'TD SOP+PROFORM'!$B$2:$AT$2,0)+1,0),"")</f>
        <v/>
      </c>
      <c r="K75" s="26" t="str">
        <f t="shared" si="25"/>
        <v/>
      </c>
      <c r="L75" s="25" t="str">
        <f>IFERROR(VLOOKUP($A75,'TD SOP+PROFORM'!$A$5:$AD$750,MATCH(L$4,'TD SOP+PROFORM'!$B$2:$AT$2,0)+1,0),"")</f>
        <v/>
      </c>
      <c r="M75" s="25" t="str">
        <f>IFERROR(VLOOKUP($A75,'TD SOP+PROFORM'!$A$5:$AD$750,MATCH(M$4,'TD SOP+PROFORM'!$B$2:$AT$2,0)+1,0),"")</f>
        <v/>
      </c>
      <c r="N75" s="26" t="str">
        <f t="shared" si="26"/>
        <v/>
      </c>
      <c r="O75" s="25">
        <f>IFERROR(VLOOKUP($A75,'TD SOP+PROFORM'!$A$5:$AD$750,MATCH(O$4,'TD SOP+PROFORM'!$B$2:$AD$2,0)+1,0),0)+IFERROR(VLOOKUP($A75,'TD SOP+PROFORM'!$A$5:$AD$750,MATCH(O$2,'TD SOP+PROFORM'!$B$2:$AD$2,0)+1,0),0)</f>
        <v>0</v>
      </c>
      <c r="P75" s="25">
        <f>IFERROR(VLOOKUP($A75,'TD SOP+PROFORM'!$A$5:$AD$750,MATCH(P$4,'TD SOP+PROFORM'!$B$2:$AD$2,0)+1,0),0)+IFERROR(VLOOKUP($A75,'TD SOP+PROFORM'!$A$5:$AD$750,MATCH(P$2,'TD SOP+PROFORM'!$B$2:$AD$2,0)+1,0),0)</f>
        <v>0</v>
      </c>
      <c r="Q75" s="26" t="str">
        <f t="shared" si="27"/>
        <v/>
      </c>
      <c r="R75" s="25">
        <f>IFERROR(VLOOKUP($A75,'TD SOP+PROFORM'!$A$5:$AD$750,MATCH(R$4,'TD SOP+PROFORM'!$B$2:$AD$2,0)+1,0),0)+IFERROR(VLOOKUP($A75,'TD SOP+PROFORM'!$A$5:$AD$750,MATCH(R$2,'TD SOP+PROFORM'!$B$2:$AD$2,0)+1,0),0)</f>
        <v>0</v>
      </c>
      <c r="S75" s="25">
        <f>IFERROR(VLOOKUP($A75,'TD SOP+PROFORM'!$A$5:$AD$750,MATCH(S$4,'TD SOP+PROFORM'!$B$2:$AD$2,0)+1,0),0)+IFERROR(VLOOKUP($A75,'TD SOP+PROFORM'!$A$5:$AD$750,MATCH(S$2,'TD SOP+PROFORM'!$B$2:$AD$2,0)+1,0),0)</f>
        <v>0</v>
      </c>
      <c r="T75" s="26" t="str">
        <f t="shared" si="28"/>
        <v/>
      </c>
      <c r="U75" s="25">
        <f>IFERROR(VLOOKUP($A75,'TD SOP+PROFORM'!$A$5:$AD$750,MATCH(U$4,'TD SOP+PROFORM'!$B$2:$AD$2,0)+1,0),0)+IFERROR(VLOOKUP($A75,'TD SOP+PROFORM'!$A$5:$AD$750,MATCH(U$2,'TD SOP+PROFORM'!$B$2:$AD$2,0)+1,0),0)</f>
        <v>0</v>
      </c>
      <c r="V75" s="25">
        <f>IFERROR(VLOOKUP($A75,'TD SOP+PROFORM'!$A$5:$AD$750,MATCH(V$4,'TD SOP+PROFORM'!$B$2:$AD$2,0)+1,0),0)+IFERROR(VLOOKUP($A75,'TD SOP+PROFORM'!$A$5:$AD$750,MATCH(V$2,'TD SOP+PROFORM'!$B$2:$AD$2,0)+1,0),0)</f>
        <v>0</v>
      </c>
      <c r="W75" s="26" t="str">
        <f t="shared" si="29"/>
        <v/>
      </c>
      <c r="X75" s="25">
        <f>IFERROR(VLOOKUP($A75,'TD SOP+PROFORM'!$A$5:$AD$750,MATCH(X$4,'TD SOP+PROFORM'!$B$2:$AD$2,0)+1,0),0)+IFERROR(VLOOKUP($A75,'TD SOP+PROFORM'!$A$5:$AD$750,MATCH(X$2,'TD SOP+PROFORM'!$B$2:$AD$2,0)+1,0),0)</f>
        <v>0</v>
      </c>
      <c r="Y75" s="25">
        <f>IFERROR(VLOOKUP($A75,'TD SOP+PROFORM'!$A$5:$AD$750,MATCH(Y$4,'TD SOP+PROFORM'!$B$2:$AD$2,0)+1,0),0)+IFERROR(VLOOKUP($A75,'TD SOP+PROFORM'!$A$5:$AD$750,MATCH(Y$2,'TD SOP+PROFORM'!$B$2:$AD$2,0)+1,0),0)</f>
        <v>0</v>
      </c>
      <c r="Z75" s="26" t="str">
        <f t="shared" si="30"/>
        <v/>
      </c>
      <c r="AA75" s="25">
        <f>IFERROR(VLOOKUP($A75,'TD SOP+PROFORM'!$A$5:$AD$750,MATCH(AA$4,'TD SOP+PROFORM'!$B$2:$AD$2,0)+1,0),0)+IFERROR(VLOOKUP($A75,'TD SOP+PROFORM'!$A$5:$AD$750,MATCH(AA$2,'TD SOP+PROFORM'!$B$2:$AD$2,0)+1,0),0)</f>
        <v>0</v>
      </c>
      <c r="AB75" s="25">
        <f>IFERROR(VLOOKUP($A75,'TD SOP+PROFORM'!$A$5:$AD$750,MATCH(AB$4,'TD SOP+PROFORM'!$B$2:$AD$2,0)+1,0),0)+IFERROR(VLOOKUP($A75,'TD SOP+PROFORM'!$A$5:$AD$750,MATCH(AB$2,'TD SOP+PROFORM'!$B$2:$AD$2,0)+1,0),0)</f>
        <v>0</v>
      </c>
      <c r="AC75" s="26" t="str">
        <f t="shared" si="31"/>
        <v/>
      </c>
      <c r="AD75" s="25">
        <f>IFERROR(VLOOKUP($A75,'TD SOP+PROFORM'!$A$5:$AD$750,MATCH(AD$4,'TD SOP+PROFORM'!$B$2:$AD$2,0)+1,0),0)+IFERROR(VLOOKUP($A75,'TD SOP+PROFORM'!$A$5:$AD$750,MATCH(AD$2,'TD SOP+PROFORM'!$B$2:$AD$2,0)+1,0),0)</f>
        <v>0</v>
      </c>
      <c r="AE75" s="25">
        <f>IFERROR(VLOOKUP($A75,'TD SOP+PROFORM'!$A$5:$AD$750,MATCH(AE$4,'TD SOP+PROFORM'!$B$2:$AD$2,0)+1,0),0)+IFERROR(VLOOKUP($A75,'TD SOP+PROFORM'!$A$5:$AD$750,MATCH(AE$2,'TD SOP+PROFORM'!$B$2:$AD$2,0)+1,0),0)</f>
        <v>0</v>
      </c>
      <c r="AF75" s="26" t="str">
        <f t="shared" si="32"/>
        <v/>
      </c>
      <c r="AG75" s="25">
        <f>IFERROR(VLOOKUP($A75,'TD SOP+PROFORM'!$A$5:$AD$750,MATCH(AG$4,'TD SOP+PROFORM'!$B$2:$AD$2,0)+1,0),0)+IFERROR(VLOOKUP($A75,'TD SOP+PROFORM'!$A$5:$AD$750,MATCH(AG$2,'TD SOP+PROFORM'!$B$2:$AD$2,0)+1,0),0)</f>
        <v>0</v>
      </c>
      <c r="AH75" s="25">
        <f>IFERROR(VLOOKUP($A75,'TD SOP+PROFORM'!$A$5:$AD$750,MATCH(AH$4,'TD SOP+PROFORM'!$B$2:$AD$2,0)+1,0),0)+IFERROR(VLOOKUP($A75,'TD SOP+PROFORM'!$A$5:$AD$750,MATCH(AH$2,'TD SOP+PROFORM'!$B$2:$AD$2,0)+1,0),0)</f>
        <v>0</v>
      </c>
      <c r="AI75" s="26" t="str">
        <f t="shared" si="33"/>
        <v/>
      </c>
      <c r="AJ75" s="25">
        <f>IFERROR(VLOOKUP($A75,'TD SOP+PROFORM'!$A$5:$AD$750,MATCH(AJ$4,'TD SOP+PROFORM'!$B$2:$AD$2,0)+1,0),0)+IFERROR(VLOOKUP($A75,'TD SOP+PROFORM'!$A$5:$AD$750,MATCH(AJ$2,'TD SOP+PROFORM'!$B$2:$AD$2,0)+1,0),0)</f>
        <v>0</v>
      </c>
      <c r="AK75" s="25">
        <f>IFERROR(VLOOKUP($A75,'TD SOP+PROFORM'!$A$5:$AD$750,MATCH(AK$4,'TD SOP+PROFORM'!$B$2:$AD$2,0)+1,0),0)+IFERROR(VLOOKUP($A75,'TD SOP+PROFORM'!$A$5:$AD$750,MATCH(AK$2,'TD SOP+PROFORM'!$B$2:$AD$2,0)+1,0),0)</f>
        <v>0</v>
      </c>
      <c r="AL75" s="26" t="str">
        <f t="shared" si="34"/>
        <v/>
      </c>
      <c r="AM75" s="25">
        <f t="shared" si="36"/>
        <v>0</v>
      </c>
      <c r="AN75" s="25">
        <f t="shared" si="36"/>
        <v>0</v>
      </c>
      <c r="AO75" s="26" t="str">
        <f t="shared" si="35"/>
        <v/>
      </c>
    </row>
    <row r="76" spans="1:41" x14ac:dyDescent="0.35">
      <c r="A76" s="24" t="str">
        <f>IF(AND('TD SOP+PROFORM'!A73&lt;&gt;"",'TD SOP+PROFORM'!A73&lt;&gt;"TOTAL"),'TD SOP+PROFORM'!A73,0)</f>
        <v>HOOLEYS</v>
      </c>
      <c r="C76" s="25">
        <f>IFERROR(VLOOKUP($A76,'TD SOP+PROFORM'!$A$5:$AD$750,MATCH(C$4,'TD SOP+PROFORM'!$B$2:$AT$2,0)+1,0),"")</f>
        <v>0</v>
      </c>
      <c r="D76" s="25" t="str">
        <f>IFERROR(VLOOKUP($A76,'TD SOP+PROFORM'!$A$5:$AD$750,MATCH(D$4,'TD SOP+PROFORM'!$B$2:$AT$2,0)+1,0),"")</f>
        <v/>
      </c>
      <c r="E76" s="26" t="str">
        <f t="shared" si="23"/>
        <v/>
      </c>
      <c r="F76" s="25">
        <f>IFERROR(VLOOKUP($A76,'TD SOP+PROFORM'!$A$5:$AD$750,MATCH(F$4,'TD SOP+PROFORM'!$B$2:$AT$2,0)+1,0),"")</f>
        <v>0</v>
      </c>
      <c r="G76" s="25" t="str">
        <f>IFERROR(VLOOKUP($A76,'TD SOP+PROFORM'!$A$5:$AD$750,MATCH(G$4,'TD SOP+PROFORM'!$B$2:$AT$2,0)+1,0),"")</f>
        <v/>
      </c>
      <c r="H76" s="26" t="str">
        <f t="shared" si="24"/>
        <v/>
      </c>
      <c r="I76" s="25">
        <f>IFERROR(VLOOKUP($A76,'TD SOP+PROFORM'!$A$5:$AD$750,MATCH(I$4,'TD SOP+PROFORM'!$B$2:$AT$2,0)+1,0),"")</f>
        <v>0</v>
      </c>
      <c r="J76" s="25" t="str">
        <f>IFERROR(VLOOKUP($A76,'TD SOP+PROFORM'!$A$5:$AD$750,MATCH(J$4,'TD SOP+PROFORM'!$B$2:$AT$2,0)+1,0),"")</f>
        <v/>
      </c>
      <c r="K76" s="26" t="str">
        <f t="shared" si="25"/>
        <v/>
      </c>
      <c r="L76" s="25" t="str">
        <f>IFERROR(VLOOKUP($A76,'TD SOP+PROFORM'!$A$5:$AD$750,MATCH(L$4,'TD SOP+PROFORM'!$B$2:$AT$2,0)+1,0),"")</f>
        <v/>
      </c>
      <c r="M76" s="25" t="str">
        <f>IFERROR(VLOOKUP($A76,'TD SOP+PROFORM'!$A$5:$AD$750,MATCH(M$4,'TD SOP+PROFORM'!$B$2:$AT$2,0)+1,0),"")</f>
        <v/>
      </c>
      <c r="N76" s="26" t="str">
        <f t="shared" si="26"/>
        <v/>
      </c>
      <c r="O76" s="25">
        <f>IFERROR(VLOOKUP($A76,'TD SOP+PROFORM'!$A$5:$AD$750,MATCH(O$4,'TD SOP+PROFORM'!$B$2:$AD$2,0)+1,0),0)+IFERROR(VLOOKUP($A76,'TD SOP+PROFORM'!$A$5:$AD$750,MATCH(O$2,'TD SOP+PROFORM'!$B$2:$AD$2,0)+1,0),0)</f>
        <v>0</v>
      </c>
      <c r="P76" s="25">
        <f>IFERROR(VLOOKUP($A76,'TD SOP+PROFORM'!$A$5:$AD$750,MATCH(P$4,'TD SOP+PROFORM'!$B$2:$AD$2,0)+1,0),0)+IFERROR(VLOOKUP($A76,'TD SOP+PROFORM'!$A$5:$AD$750,MATCH(P$2,'TD SOP+PROFORM'!$B$2:$AD$2,0)+1,0),0)</f>
        <v>0</v>
      </c>
      <c r="Q76" s="26" t="str">
        <f t="shared" si="27"/>
        <v/>
      </c>
      <c r="R76" s="25">
        <f>IFERROR(VLOOKUP($A76,'TD SOP+PROFORM'!$A$5:$AD$750,MATCH(R$4,'TD SOP+PROFORM'!$B$2:$AD$2,0)+1,0),0)+IFERROR(VLOOKUP($A76,'TD SOP+PROFORM'!$A$5:$AD$750,MATCH(R$2,'TD SOP+PROFORM'!$B$2:$AD$2,0)+1,0),0)</f>
        <v>0</v>
      </c>
      <c r="S76" s="25">
        <f>IFERROR(VLOOKUP($A76,'TD SOP+PROFORM'!$A$5:$AD$750,MATCH(S$4,'TD SOP+PROFORM'!$B$2:$AD$2,0)+1,0),0)+IFERROR(VLOOKUP($A76,'TD SOP+PROFORM'!$A$5:$AD$750,MATCH(S$2,'TD SOP+PROFORM'!$B$2:$AD$2,0)+1,0),0)</f>
        <v>0</v>
      </c>
      <c r="T76" s="26" t="str">
        <f t="shared" si="28"/>
        <v/>
      </c>
      <c r="U76" s="25">
        <f>IFERROR(VLOOKUP($A76,'TD SOP+PROFORM'!$A$5:$AD$750,MATCH(U$4,'TD SOP+PROFORM'!$B$2:$AD$2,0)+1,0),0)+IFERROR(VLOOKUP($A76,'TD SOP+PROFORM'!$A$5:$AD$750,MATCH(U$2,'TD SOP+PROFORM'!$B$2:$AD$2,0)+1,0),0)</f>
        <v>0</v>
      </c>
      <c r="V76" s="25">
        <f>IFERROR(VLOOKUP($A76,'TD SOP+PROFORM'!$A$5:$AD$750,MATCH(V$4,'TD SOP+PROFORM'!$B$2:$AD$2,0)+1,0),0)+IFERROR(VLOOKUP($A76,'TD SOP+PROFORM'!$A$5:$AD$750,MATCH(V$2,'TD SOP+PROFORM'!$B$2:$AD$2,0)+1,0),0)</f>
        <v>0</v>
      </c>
      <c r="W76" s="26" t="str">
        <f t="shared" si="29"/>
        <v/>
      </c>
      <c r="X76" s="25">
        <f>IFERROR(VLOOKUP($A76,'TD SOP+PROFORM'!$A$5:$AD$750,MATCH(X$4,'TD SOP+PROFORM'!$B$2:$AD$2,0)+1,0),0)+IFERROR(VLOOKUP($A76,'TD SOP+PROFORM'!$A$5:$AD$750,MATCH(X$2,'TD SOP+PROFORM'!$B$2:$AD$2,0)+1,0),0)</f>
        <v>0</v>
      </c>
      <c r="Y76" s="25">
        <f>IFERROR(VLOOKUP($A76,'TD SOP+PROFORM'!$A$5:$AD$750,MATCH(Y$4,'TD SOP+PROFORM'!$B$2:$AD$2,0)+1,0),0)+IFERROR(VLOOKUP($A76,'TD SOP+PROFORM'!$A$5:$AD$750,MATCH(Y$2,'TD SOP+PROFORM'!$B$2:$AD$2,0)+1,0),0)</f>
        <v>0</v>
      </c>
      <c r="Z76" s="26" t="str">
        <f t="shared" si="30"/>
        <v/>
      </c>
      <c r="AA76" s="25">
        <f>IFERROR(VLOOKUP($A76,'TD SOP+PROFORM'!$A$5:$AD$750,MATCH(AA$4,'TD SOP+PROFORM'!$B$2:$AD$2,0)+1,0),0)+IFERROR(VLOOKUP($A76,'TD SOP+PROFORM'!$A$5:$AD$750,MATCH(AA$2,'TD SOP+PROFORM'!$B$2:$AD$2,0)+1,0),0)</f>
        <v>0</v>
      </c>
      <c r="AB76" s="25">
        <f>IFERROR(VLOOKUP($A76,'TD SOP+PROFORM'!$A$5:$AD$750,MATCH(AB$4,'TD SOP+PROFORM'!$B$2:$AD$2,0)+1,0),0)+IFERROR(VLOOKUP($A76,'TD SOP+PROFORM'!$A$5:$AD$750,MATCH(AB$2,'TD SOP+PROFORM'!$B$2:$AD$2,0)+1,0),0)</f>
        <v>0</v>
      </c>
      <c r="AC76" s="26" t="str">
        <f t="shared" si="31"/>
        <v/>
      </c>
      <c r="AD76" s="25">
        <f>IFERROR(VLOOKUP($A76,'TD SOP+PROFORM'!$A$5:$AD$750,MATCH(AD$4,'TD SOP+PROFORM'!$B$2:$AD$2,0)+1,0),0)+IFERROR(VLOOKUP($A76,'TD SOP+PROFORM'!$A$5:$AD$750,MATCH(AD$2,'TD SOP+PROFORM'!$B$2:$AD$2,0)+1,0),0)</f>
        <v>0</v>
      </c>
      <c r="AE76" s="25">
        <f>IFERROR(VLOOKUP($A76,'TD SOP+PROFORM'!$A$5:$AD$750,MATCH(AE$4,'TD SOP+PROFORM'!$B$2:$AD$2,0)+1,0),0)+IFERROR(VLOOKUP($A76,'TD SOP+PROFORM'!$A$5:$AD$750,MATCH(AE$2,'TD SOP+PROFORM'!$B$2:$AD$2,0)+1,0),0)</f>
        <v>0</v>
      </c>
      <c r="AF76" s="26" t="str">
        <f t="shared" si="32"/>
        <v/>
      </c>
      <c r="AG76" s="25">
        <f>IFERROR(VLOOKUP($A76,'TD SOP+PROFORM'!$A$5:$AD$750,MATCH(AG$4,'TD SOP+PROFORM'!$B$2:$AD$2,0)+1,0),0)+IFERROR(VLOOKUP($A76,'TD SOP+PROFORM'!$A$5:$AD$750,MATCH(AG$2,'TD SOP+PROFORM'!$B$2:$AD$2,0)+1,0),0)</f>
        <v>0</v>
      </c>
      <c r="AH76" s="25">
        <f>IFERROR(VLOOKUP($A76,'TD SOP+PROFORM'!$A$5:$AD$750,MATCH(AH$4,'TD SOP+PROFORM'!$B$2:$AD$2,0)+1,0),0)+IFERROR(VLOOKUP($A76,'TD SOP+PROFORM'!$A$5:$AD$750,MATCH(AH$2,'TD SOP+PROFORM'!$B$2:$AD$2,0)+1,0),0)</f>
        <v>0</v>
      </c>
      <c r="AI76" s="26" t="str">
        <f t="shared" si="33"/>
        <v/>
      </c>
      <c r="AJ76" s="25">
        <f>IFERROR(VLOOKUP($A76,'TD SOP+PROFORM'!$A$5:$AD$750,MATCH(AJ$4,'TD SOP+PROFORM'!$B$2:$AD$2,0)+1,0),0)+IFERROR(VLOOKUP($A76,'TD SOP+PROFORM'!$A$5:$AD$750,MATCH(AJ$2,'TD SOP+PROFORM'!$B$2:$AD$2,0)+1,0),0)</f>
        <v>0</v>
      </c>
      <c r="AK76" s="25">
        <f>IFERROR(VLOOKUP($A76,'TD SOP+PROFORM'!$A$5:$AD$750,MATCH(AK$4,'TD SOP+PROFORM'!$B$2:$AD$2,0)+1,0),0)+IFERROR(VLOOKUP($A76,'TD SOP+PROFORM'!$A$5:$AD$750,MATCH(AK$2,'TD SOP+PROFORM'!$B$2:$AD$2,0)+1,0),0)</f>
        <v>0</v>
      </c>
      <c r="AL76" s="26" t="str">
        <f t="shared" si="34"/>
        <v/>
      </c>
      <c r="AM76" s="25">
        <f t="shared" si="36"/>
        <v>0</v>
      </c>
      <c r="AN76" s="25">
        <f t="shared" si="36"/>
        <v>0</v>
      </c>
      <c r="AO76" s="26" t="str">
        <f t="shared" si="35"/>
        <v/>
      </c>
    </row>
    <row r="77" spans="1:41" x14ac:dyDescent="0.35">
      <c r="A77" s="24" t="str">
        <f>IF(AND('TD SOP+PROFORM'!A74&lt;&gt;"",'TD SOP+PROFORM'!A74&lt;&gt;"TOTAL"),'TD SOP+PROFORM'!A74,0)</f>
        <v>CALIFORNIA BEACH HUT</v>
      </c>
      <c r="C77" s="25">
        <f>IFERROR(VLOOKUP($A77,'TD SOP+PROFORM'!$A$5:$AD$750,MATCH(C$4,'TD SOP+PROFORM'!$B$2:$AT$2,0)+1,0),"")</f>
        <v>0</v>
      </c>
      <c r="D77" s="25" t="str">
        <f>IFERROR(VLOOKUP($A77,'TD SOP+PROFORM'!$A$5:$AD$750,MATCH(D$4,'TD SOP+PROFORM'!$B$2:$AT$2,0)+1,0),"")</f>
        <v/>
      </c>
      <c r="E77" s="26" t="str">
        <f t="shared" si="23"/>
        <v/>
      </c>
      <c r="F77" s="25">
        <f>IFERROR(VLOOKUP($A77,'TD SOP+PROFORM'!$A$5:$AD$750,MATCH(F$4,'TD SOP+PROFORM'!$B$2:$AT$2,0)+1,0),"")</f>
        <v>0</v>
      </c>
      <c r="G77" s="25" t="str">
        <f>IFERROR(VLOOKUP($A77,'TD SOP+PROFORM'!$A$5:$AD$750,MATCH(G$4,'TD SOP+PROFORM'!$B$2:$AT$2,0)+1,0),"")</f>
        <v/>
      </c>
      <c r="H77" s="26" t="str">
        <f t="shared" si="24"/>
        <v/>
      </c>
      <c r="I77" s="25">
        <f>IFERROR(VLOOKUP($A77,'TD SOP+PROFORM'!$A$5:$AD$750,MATCH(I$4,'TD SOP+PROFORM'!$B$2:$AT$2,0)+1,0),"")</f>
        <v>0</v>
      </c>
      <c r="J77" s="25" t="str">
        <f>IFERROR(VLOOKUP($A77,'TD SOP+PROFORM'!$A$5:$AD$750,MATCH(J$4,'TD SOP+PROFORM'!$B$2:$AT$2,0)+1,0),"")</f>
        <v/>
      </c>
      <c r="K77" s="26" t="str">
        <f t="shared" si="25"/>
        <v/>
      </c>
      <c r="L77" s="25" t="str">
        <f>IFERROR(VLOOKUP($A77,'TD SOP+PROFORM'!$A$5:$AD$750,MATCH(L$4,'TD SOP+PROFORM'!$B$2:$AT$2,0)+1,0),"")</f>
        <v/>
      </c>
      <c r="M77" s="25" t="str">
        <f>IFERROR(VLOOKUP($A77,'TD SOP+PROFORM'!$A$5:$AD$750,MATCH(M$4,'TD SOP+PROFORM'!$B$2:$AT$2,0)+1,0),"")</f>
        <v/>
      </c>
      <c r="N77" s="26" t="str">
        <f t="shared" si="26"/>
        <v/>
      </c>
      <c r="O77" s="25">
        <f>IFERROR(VLOOKUP($A77,'TD SOP+PROFORM'!$A$5:$AD$750,MATCH(O$4,'TD SOP+PROFORM'!$B$2:$AD$2,0)+1,0),0)+IFERROR(VLOOKUP($A77,'TD SOP+PROFORM'!$A$5:$AD$750,MATCH(O$2,'TD SOP+PROFORM'!$B$2:$AD$2,0)+1,0),0)</f>
        <v>0</v>
      </c>
      <c r="P77" s="25">
        <f>IFERROR(VLOOKUP($A77,'TD SOP+PROFORM'!$A$5:$AD$750,MATCH(P$4,'TD SOP+PROFORM'!$B$2:$AD$2,0)+1,0),0)+IFERROR(VLOOKUP($A77,'TD SOP+PROFORM'!$A$5:$AD$750,MATCH(P$2,'TD SOP+PROFORM'!$B$2:$AD$2,0)+1,0),0)</f>
        <v>0</v>
      </c>
      <c r="Q77" s="26" t="str">
        <f t="shared" si="27"/>
        <v/>
      </c>
      <c r="R77" s="25">
        <f>IFERROR(VLOOKUP($A77,'TD SOP+PROFORM'!$A$5:$AD$750,MATCH(R$4,'TD SOP+PROFORM'!$B$2:$AD$2,0)+1,0),0)+IFERROR(VLOOKUP($A77,'TD SOP+PROFORM'!$A$5:$AD$750,MATCH(R$2,'TD SOP+PROFORM'!$B$2:$AD$2,0)+1,0),0)</f>
        <v>0</v>
      </c>
      <c r="S77" s="25">
        <f>IFERROR(VLOOKUP($A77,'TD SOP+PROFORM'!$A$5:$AD$750,MATCH(S$4,'TD SOP+PROFORM'!$B$2:$AD$2,0)+1,0),0)+IFERROR(VLOOKUP($A77,'TD SOP+PROFORM'!$A$5:$AD$750,MATCH(S$2,'TD SOP+PROFORM'!$B$2:$AD$2,0)+1,0),0)</f>
        <v>0</v>
      </c>
      <c r="T77" s="26" t="str">
        <f t="shared" si="28"/>
        <v/>
      </c>
      <c r="U77" s="25">
        <f>IFERROR(VLOOKUP($A77,'TD SOP+PROFORM'!$A$5:$AD$750,MATCH(U$4,'TD SOP+PROFORM'!$B$2:$AD$2,0)+1,0),0)+IFERROR(VLOOKUP($A77,'TD SOP+PROFORM'!$A$5:$AD$750,MATCH(U$2,'TD SOP+PROFORM'!$B$2:$AD$2,0)+1,0),0)</f>
        <v>0</v>
      </c>
      <c r="V77" s="25">
        <f>IFERROR(VLOOKUP($A77,'TD SOP+PROFORM'!$A$5:$AD$750,MATCH(V$4,'TD SOP+PROFORM'!$B$2:$AD$2,0)+1,0),0)+IFERROR(VLOOKUP($A77,'TD SOP+PROFORM'!$A$5:$AD$750,MATCH(V$2,'TD SOP+PROFORM'!$B$2:$AD$2,0)+1,0),0)</f>
        <v>0</v>
      </c>
      <c r="W77" s="26" t="str">
        <f t="shared" si="29"/>
        <v/>
      </c>
      <c r="X77" s="25">
        <f>IFERROR(VLOOKUP($A77,'TD SOP+PROFORM'!$A$5:$AD$750,MATCH(X$4,'TD SOP+PROFORM'!$B$2:$AD$2,0)+1,0),0)+IFERROR(VLOOKUP($A77,'TD SOP+PROFORM'!$A$5:$AD$750,MATCH(X$2,'TD SOP+PROFORM'!$B$2:$AD$2,0)+1,0),0)</f>
        <v>0</v>
      </c>
      <c r="Y77" s="25">
        <f>IFERROR(VLOOKUP($A77,'TD SOP+PROFORM'!$A$5:$AD$750,MATCH(Y$4,'TD SOP+PROFORM'!$B$2:$AD$2,0)+1,0),0)+IFERROR(VLOOKUP($A77,'TD SOP+PROFORM'!$A$5:$AD$750,MATCH(Y$2,'TD SOP+PROFORM'!$B$2:$AD$2,0)+1,0),0)</f>
        <v>0</v>
      </c>
      <c r="Z77" s="26" t="str">
        <f t="shared" si="30"/>
        <v/>
      </c>
      <c r="AA77" s="25">
        <f>IFERROR(VLOOKUP($A77,'TD SOP+PROFORM'!$A$5:$AD$750,MATCH(AA$4,'TD SOP+PROFORM'!$B$2:$AD$2,0)+1,0),0)+IFERROR(VLOOKUP($A77,'TD SOP+PROFORM'!$A$5:$AD$750,MATCH(AA$2,'TD SOP+PROFORM'!$B$2:$AD$2,0)+1,0),0)</f>
        <v>0</v>
      </c>
      <c r="AB77" s="25">
        <f>IFERROR(VLOOKUP($A77,'TD SOP+PROFORM'!$A$5:$AD$750,MATCH(AB$4,'TD SOP+PROFORM'!$B$2:$AD$2,0)+1,0),0)+IFERROR(VLOOKUP($A77,'TD SOP+PROFORM'!$A$5:$AD$750,MATCH(AB$2,'TD SOP+PROFORM'!$B$2:$AD$2,0)+1,0),0)</f>
        <v>0</v>
      </c>
      <c r="AC77" s="26" t="str">
        <f t="shared" si="31"/>
        <v/>
      </c>
      <c r="AD77" s="25">
        <f>IFERROR(VLOOKUP($A77,'TD SOP+PROFORM'!$A$5:$AD$750,MATCH(AD$4,'TD SOP+PROFORM'!$B$2:$AD$2,0)+1,0),0)+IFERROR(VLOOKUP($A77,'TD SOP+PROFORM'!$A$5:$AD$750,MATCH(AD$2,'TD SOP+PROFORM'!$B$2:$AD$2,0)+1,0),0)</f>
        <v>0</v>
      </c>
      <c r="AE77" s="25">
        <f>IFERROR(VLOOKUP($A77,'TD SOP+PROFORM'!$A$5:$AD$750,MATCH(AE$4,'TD SOP+PROFORM'!$B$2:$AD$2,0)+1,0),0)+IFERROR(VLOOKUP($A77,'TD SOP+PROFORM'!$A$5:$AD$750,MATCH(AE$2,'TD SOP+PROFORM'!$B$2:$AD$2,0)+1,0),0)</f>
        <v>0</v>
      </c>
      <c r="AF77" s="26" t="str">
        <f t="shared" si="32"/>
        <v/>
      </c>
      <c r="AG77" s="25">
        <f>IFERROR(VLOOKUP($A77,'TD SOP+PROFORM'!$A$5:$AD$750,MATCH(AG$4,'TD SOP+PROFORM'!$B$2:$AD$2,0)+1,0),0)+IFERROR(VLOOKUP($A77,'TD SOP+PROFORM'!$A$5:$AD$750,MATCH(AG$2,'TD SOP+PROFORM'!$B$2:$AD$2,0)+1,0),0)</f>
        <v>0</v>
      </c>
      <c r="AH77" s="25">
        <f>IFERROR(VLOOKUP($A77,'TD SOP+PROFORM'!$A$5:$AD$750,MATCH(AH$4,'TD SOP+PROFORM'!$B$2:$AD$2,0)+1,0),0)+IFERROR(VLOOKUP($A77,'TD SOP+PROFORM'!$A$5:$AD$750,MATCH(AH$2,'TD SOP+PROFORM'!$B$2:$AD$2,0)+1,0),0)</f>
        <v>0</v>
      </c>
      <c r="AI77" s="26" t="str">
        <f t="shared" si="33"/>
        <v/>
      </c>
      <c r="AJ77" s="25">
        <f>IFERROR(VLOOKUP($A77,'TD SOP+PROFORM'!$A$5:$AD$750,MATCH(AJ$4,'TD SOP+PROFORM'!$B$2:$AD$2,0)+1,0),0)+IFERROR(VLOOKUP($A77,'TD SOP+PROFORM'!$A$5:$AD$750,MATCH(AJ$2,'TD SOP+PROFORM'!$B$2:$AD$2,0)+1,0),0)</f>
        <v>0</v>
      </c>
      <c r="AK77" s="25">
        <f>IFERROR(VLOOKUP($A77,'TD SOP+PROFORM'!$A$5:$AD$750,MATCH(AK$4,'TD SOP+PROFORM'!$B$2:$AD$2,0)+1,0),0)+IFERROR(VLOOKUP($A77,'TD SOP+PROFORM'!$A$5:$AD$750,MATCH(AK$2,'TD SOP+PROFORM'!$B$2:$AD$2,0)+1,0),0)</f>
        <v>0</v>
      </c>
      <c r="AL77" s="26" t="str">
        <f t="shared" si="34"/>
        <v/>
      </c>
      <c r="AM77" s="25">
        <f t="shared" si="36"/>
        <v>0</v>
      </c>
      <c r="AN77" s="25">
        <f t="shared" si="36"/>
        <v>0</v>
      </c>
      <c r="AO77" s="26" t="str">
        <f t="shared" si="35"/>
        <v/>
      </c>
    </row>
    <row r="78" spans="1:41" x14ac:dyDescent="0.35">
      <c r="A78" s="24" t="str">
        <f>IF(AND('TD SOP+PROFORM'!A75&lt;&gt;"",'TD SOP+PROFORM'!A75&lt;&gt;"TOTAL"),'TD SOP+PROFORM'!A75,0)</f>
        <v>MAINE SURFERS UNION</v>
      </c>
      <c r="C78" s="25">
        <f>IFERROR(VLOOKUP($A78,'TD SOP+PROFORM'!$A$5:$AD$750,MATCH(C$4,'TD SOP+PROFORM'!$B$2:$AT$2,0)+1,0),"")</f>
        <v>453</v>
      </c>
      <c r="D78" s="25" t="str">
        <f>IFERROR(VLOOKUP($A78,'TD SOP+PROFORM'!$A$5:$AD$750,MATCH(D$4,'TD SOP+PROFORM'!$B$2:$AT$2,0)+1,0),"")</f>
        <v/>
      </c>
      <c r="E78" s="26" t="str">
        <f t="shared" si="23"/>
        <v/>
      </c>
      <c r="F78" s="25">
        <f>IFERROR(VLOOKUP($A78,'TD SOP+PROFORM'!$A$5:$AD$750,MATCH(F$4,'TD SOP+PROFORM'!$B$2:$AT$2,0)+1,0),"")</f>
        <v>0</v>
      </c>
      <c r="G78" s="25" t="str">
        <f>IFERROR(VLOOKUP($A78,'TD SOP+PROFORM'!$A$5:$AD$750,MATCH(G$4,'TD SOP+PROFORM'!$B$2:$AT$2,0)+1,0),"")</f>
        <v/>
      </c>
      <c r="H78" s="26" t="str">
        <f t="shared" si="24"/>
        <v/>
      </c>
      <c r="I78" s="25">
        <f>IFERROR(VLOOKUP($A78,'TD SOP+PROFORM'!$A$5:$AD$750,MATCH(I$4,'TD SOP+PROFORM'!$B$2:$AT$2,0)+1,0),"")</f>
        <v>0</v>
      </c>
      <c r="J78" s="25" t="str">
        <f>IFERROR(VLOOKUP($A78,'TD SOP+PROFORM'!$A$5:$AD$750,MATCH(J$4,'TD SOP+PROFORM'!$B$2:$AT$2,0)+1,0),"")</f>
        <v/>
      </c>
      <c r="K78" s="26" t="str">
        <f t="shared" si="25"/>
        <v/>
      </c>
      <c r="L78" s="25" t="str">
        <f>IFERROR(VLOOKUP($A78,'TD SOP+PROFORM'!$A$5:$AD$750,MATCH(L$4,'TD SOP+PROFORM'!$B$2:$AT$2,0)+1,0),"")</f>
        <v/>
      </c>
      <c r="M78" s="25" t="str">
        <f>IFERROR(VLOOKUP($A78,'TD SOP+PROFORM'!$A$5:$AD$750,MATCH(M$4,'TD SOP+PROFORM'!$B$2:$AT$2,0)+1,0),"")</f>
        <v/>
      </c>
      <c r="N78" s="26" t="str">
        <f t="shared" si="26"/>
        <v/>
      </c>
      <c r="O78" s="25">
        <f>IFERROR(VLOOKUP($A78,'TD SOP+PROFORM'!$A$5:$AD$750,MATCH(O$4,'TD SOP+PROFORM'!$B$2:$AD$2,0)+1,0),0)+IFERROR(VLOOKUP($A78,'TD SOP+PROFORM'!$A$5:$AD$750,MATCH(O$2,'TD SOP+PROFORM'!$B$2:$AD$2,0)+1,0),0)</f>
        <v>0</v>
      </c>
      <c r="P78" s="25">
        <f>IFERROR(VLOOKUP($A78,'TD SOP+PROFORM'!$A$5:$AD$750,MATCH(P$4,'TD SOP+PROFORM'!$B$2:$AD$2,0)+1,0),0)+IFERROR(VLOOKUP($A78,'TD SOP+PROFORM'!$A$5:$AD$750,MATCH(P$2,'TD SOP+PROFORM'!$B$2:$AD$2,0)+1,0),0)</f>
        <v>0</v>
      </c>
      <c r="Q78" s="26" t="str">
        <f t="shared" si="27"/>
        <v/>
      </c>
      <c r="R78" s="25">
        <f>IFERROR(VLOOKUP($A78,'TD SOP+PROFORM'!$A$5:$AD$750,MATCH(R$4,'TD SOP+PROFORM'!$B$2:$AD$2,0)+1,0),0)+IFERROR(VLOOKUP($A78,'TD SOP+PROFORM'!$A$5:$AD$750,MATCH(R$2,'TD SOP+PROFORM'!$B$2:$AD$2,0)+1,0),0)</f>
        <v>0</v>
      </c>
      <c r="S78" s="25">
        <f>IFERROR(VLOOKUP($A78,'TD SOP+PROFORM'!$A$5:$AD$750,MATCH(S$4,'TD SOP+PROFORM'!$B$2:$AD$2,0)+1,0),0)+IFERROR(VLOOKUP($A78,'TD SOP+PROFORM'!$A$5:$AD$750,MATCH(S$2,'TD SOP+PROFORM'!$B$2:$AD$2,0)+1,0),0)</f>
        <v>0</v>
      </c>
      <c r="T78" s="26" t="str">
        <f t="shared" si="28"/>
        <v/>
      </c>
      <c r="U78" s="25">
        <f>IFERROR(VLOOKUP($A78,'TD SOP+PROFORM'!$A$5:$AD$750,MATCH(U$4,'TD SOP+PROFORM'!$B$2:$AD$2,0)+1,0),0)+IFERROR(VLOOKUP($A78,'TD SOP+PROFORM'!$A$5:$AD$750,MATCH(U$2,'TD SOP+PROFORM'!$B$2:$AD$2,0)+1,0),0)</f>
        <v>0</v>
      </c>
      <c r="V78" s="25">
        <f>IFERROR(VLOOKUP($A78,'TD SOP+PROFORM'!$A$5:$AD$750,MATCH(V$4,'TD SOP+PROFORM'!$B$2:$AD$2,0)+1,0),0)+IFERROR(VLOOKUP($A78,'TD SOP+PROFORM'!$A$5:$AD$750,MATCH(V$2,'TD SOP+PROFORM'!$B$2:$AD$2,0)+1,0),0)</f>
        <v>0</v>
      </c>
      <c r="W78" s="26" t="str">
        <f t="shared" si="29"/>
        <v/>
      </c>
      <c r="X78" s="25">
        <f>IFERROR(VLOOKUP($A78,'TD SOP+PROFORM'!$A$5:$AD$750,MATCH(X$4,'TD SOP+PROFORM'!$B$2:$AD$2,0)+1,0),0)+IFERROR(VLOOKUP($A78,'TD SOP+PROFORM'!$A$5:$AD$750,MATCH(X$2,'TD SOP+PROFORM'!$B$2:$AD$2,0)+1,0),0)</f>
        <v>0</v>
      </c>
      <c r="Y78" s="25">
        <f>IFERROR(VLOOKUP($A78,'TD SOP+PROFORM'!$A$5:$AD$750,MATCH(Y$4,'TD SOP+PROFORM'!$B$2:$AD$2,0)+1,0),0)+IFERROR(VLOOKUP($A78,'TD SOP+PROFORM'!$A$5:$AD$750,MATCH(Y$2,'TD SOP+PROFORM'!$B$2:$AD$2,0)+1,0),0)</f>
        <v>0</v>
      </c>
      <c r="Z78" s="26" t="str">
        <f t="shared" si="30"/>
        <v/>
      </c>
      <c r="AA78" s="25">
        <f>IFERROR(VLOOKUP($A78,'TD SOP+PROFORM'!$A$5:$AD$750,MATCH(AA$4,'TD SOP+PROFORM'!$B$2:$AD$2,0)+1,0),0)+IFERROR(VLOOKUP($A78,'TD SOP+PROFORM'!$A$5:$AD$750,MATCH(AA$2,'TD SOP+PROFORM'!$B$2:$AD$2,0)+1,0),0)</f>
        <v>0</v>
      </c>
      <c r="AB78" s="25">
        <f>IFERROR(VLOOKUP($A78,'TD SOP+PROFORM'!$A$5:$AD$750,MATCH(AB$4,'TD SOP+PROFORM'!$B$2:$AD$2,0)+1,0),0)+IFERROR(VLOOKUP($A78,'TD SOP+PROFORM'!$A$5:$AD$750,MATCH(AB$2,'TD SOP+PROFORM'!$B$2:$AD$2,0)+1,0),0)</f>
        <v>0</v>
      </c>
      <c r="AC78" s="26" t="str">
        <f t="shared" si="31"/>
        <v/>
      </c>
      <c r="AD78" s="25">
        <f>IFERROR(VLOOKUP($A78,'TD SOP+PROFORM'!$A$5:$AD$750,MATCH(AD$4,'TD SOP+PROFORM'!$B$2:$AD$2,0)+1,0),0)+IFERROR(VLOOKUP($A78,'TD SOP+PROFORM'!$A$5:$AD$750,MATCH(AD$2,'TD SOP+PROFORM'!$B$2:$AD$2,0)+1,0),0)</f>
        <v>0</v>
      </c>
      <c r="AE78" s="25">
        <f>IFERROR(VLOOKUP($A78,'TD SOP+PROFORM'!$A$5:$AD$750,MATCH(AE$4,'TD SOP+PROFORM'!$B$2:$AD$2,0)+1,0),0)+IFERROR(VLOOKUP($A78,'TD SOP+PROFORM'!$A$5:$AD$750,MATCH(AE$2,'TD SOP+PROFORM'!$B$2:$AD$2,0)+1,0),0)</f>
        <v>0</v>
      </c>
      <c r="AF78" s="26" t="str">
        <f t="shared" si="32"/>
        <v/>
      </c>
      <c r="AG78" s="25">
        <f>IFERROR(VLOOKUP($A78,'TD SOP+PROFORM'!$A$5:$AD$750,MATCH(AG$4,'TD SOP+PROFORM'!$B$2:$AD$2,0)+1,0),0)+IFERROR(VLOOKUP($A78,'TD SOP+PROFORM'!$A$5:$AD$750,MATCH(AG$2,'TD SOP+PROFORM'!$B$2:$AD$2,0)+1,0),0)</f>
        <v>0</v>
      </c>
      <c r="AH78" s="25">
        <f>IFERROR(VLOOKUP($A78,'TD SOP+PROFORM'!$A$5:$AD$750,MATCH(AH$4,'TD SOP+PROFORM'!$B$2:$AD$2,0)+1,0),0)+IFERROR(VLOOKUP($A78,'TD SOP+PROFORM'!$A$5:$AD$750,MATCH(AH$2,'TD SOP+PROFORM'!$B$2:$AD$2,0)+1,0),0)</f>
        <v>0</v>
      </c>
      <c r="AI78" s="26" t="str">
        <f t="shared" si="33"/>
        <v/>
      </c>
      <c r="AJ78" s="25">
        <f>IFERROR(VLOOKUP($A78,'TD SOP+PROFORM'!$A$5:$AD$750,MATCH(AJ$4,'TD SOP+PROFORM'!$B$2:$AD$2,0)+1,0),0)+IFERROR(VLOOKUP($A78,'TD SOP+PROFORM'!$A$5:$AD$750,MATCH(AJ$2,'TD SOP+PROFORM'!$B$2:$AD$2,0)+1,0),0)</f>
        <v>0</v>
      </c>
      <c r="AK78" s="25">
        <f>IFERROR(VLOOKUP($A78,'TD SOP+PROFORM'!$A$5:$AD$750,MATCH(AK$4,'TD SOP+PROFORM'!$B$2:$AD$2,0)+1,0),0)+IFERROR(VLOOKUP($A78,'TD SOP+PROFORM'!$A$5:$AD$750,MATCH(AK$2,'TD SOP+PROFORM'!$B$2:$AD$2,0)+1,0),0)</f>
        <v>0</v>
      </c>
      <c r="AL78" s="26" t="str">
        <f t="shared" si="34"/>
        <v/>
      </c>
      <c r="AM78" s="25">
        <f t="shared" si="36"/>
        <v>453</v>
      </c>
      <c r="AN78" s="25">
        <f t="shared" si="36"/>
        <v>0</v>
      </c>
      <c r="AO78" s="26" t="str">
        <f t="shared" si="35"/>
        <v/>
      </c>
    </row>
    <row r="79" spans="1:41" x14ac:dyDescent="0.35">
      <c r="A79" s="24" t="str">
        <f>IF(AND('TD SOP+PROFORM'!A76&lt;&gt;"",'TD SOP+PROFORM'!A76&lt;&gt;"TOTAL"),'TD SOP+PROFORM'!A76,0)</f>
        <v>AARON M COHEN AND CO INC</v>
      </c>
      <c r="C79" s="25">
        <f>IFERROR(VLOOKUP($A79,'TD SOP+PROFORM'!$A$5:$AD$750,MATCH(C$4,'TD SOP+PROFORM'!$B$2:$AT$2,0)+1,0),"")</f>
        <v>0</v>
      </c>
      <c r="D79" s="25" t="str">
        <f>IFERROR(VLOOKUP($A79,'TD SOP+PROFORM'!$A$5:$AD$750,MATCH(D$4,'TD SOP+PROFORM'!$B$2:$AT$2,0)+1,0),"")</f>
        <v/>
      </c>
      <c r="E79" s="26" t="str">
        <f t="shared" si="23"/>
        <v/>
      </c>
      <c r="F79" s="25">
        <f>IFERROR(VLOOKUP($A79,'TD SOP+PROFORM'!$A$5:$AD$750,MATCH(F$4,'TD SOP+PROFORM'!$B$2:$AT$2,0)+1,0),"")</f>
        <v>0</v>
      </c>
      <c r="G79" s="25" t="str">
        <f>IFERROR(VLOOKUP($A79,'TD SOP+PROFORM'!$A$5:$AD$750,MATCH(G$4,'TD SOP+PROFORM'!$B$2:$AT$2,0)+1,0),"")</f>
        <v/>
      </c>
      <c r="H79" s="26" t="str">
        <f t="shared" si="24"/>
        <v/>
      </c>
      <c r="I79" s="25">
        <f>IFERROR(VLOOKUP($A79,'TD SOP+PROFORM'!$A$5:$AD$750,MATCH(I$4,'TD SOP+PROFORM'!$B$2:$AT$2,0)+1,0),"")</f>
        <v>0</v>
      </c>
      <c r="J79" s="25" t="str">
        <f>IFERROR(VLOOKUP($A79,'TD SOP+PROFORM'!$A$5:$AD$750,MATCH(J$4,'TD SOP+PROFORM'!$B$2:$AT$2,0)+1,0),"")</f>
        <v/>
      </c>
      <c r="K79" s="26" t="str">
        <f t="shared" si="25"/>
        <v/>
      </c>
      <c r="L79" s="25" t="str">
        <f>IFERROR(VLOOKUP($A79,'TD SOP+PROFORM'!$A$5:$AD$750,MATCH(L$4,'TD SOP+PROFORM'!$B$2:$AT$2,0)+1,0),"")</f>
        <v/>
      </c>
      <c r="M79" s="25" t="str">
        <f>IFERROR(VLOOKUP($A79,'TD SOP+PROFORM'!$A$5:$AD$750,MATCH(M$4,'TD SOP+PROFORM'!$B$2:$AT$2,0)+1,0),"")</f>
        <v/>
      </c>
      <c r="N79" s="26" t="str">
        <f t="shared" si="26"/>
        <v/>
      </c>
      <c r="O79" s="25">
        <f>IFERROR(VLOOKUP($A79,'TD SOP+PROFORM'!$A$5:$AD$750,MATCH(O$4,'TD SOP+PROFORM'!$B$2:$AD$2,0)+1,0),0)+IFERROR(VLOOKUP($A79,'TD SOP+PROFORM'!$A$5:$AD$750,MATCH(O$2,'TD SOP+PROFORM'!$B$2:$AD$2,0)+1,0),0)</f>
        <v>0</v>
      </c>
      <c r="P79" s="25">
        <f>IFERROR(VLOOKUP($A79,'TD SOP+PROFORM'!$A$5:$AD$750,MATCH(P$4,'TD SOP+PROFORM'!$B$2:$AD$2,0)+1,0),0)+IFERROR(VLOOKUP($A79,'TD SOP+PROFORM'!$A$5:$AD$750,MATCH(P$2,'TD SOP+PROFORM'!$B$2:$AD$2,0)+1,0),0)</f>
        <v>0</v>
      </c>
      <c r="Q79" s="26" t="str">
        <f t="shared" si="27"/>
        <v/>
      </c>
      <c r="R79" s="25">
        <f>IFERROR(VLOOKUP($A79,'TD SOP+PROFORM'!$A$5:$AD$750,MATCH(R$4,'TD SOP+PROFORM'!$B$2:$AD$2,0)+1,0),0)+IFERROR(VLOOKUP($A79,'TD SOP+PROFORM'!$A$5:$AD$750,MATCH(R$2,'TD SOP+PROFORM'!$B$2:$AD$2,0)+1,0),0)</f>
        <v>0</v>
      </c>
      <c r="S79" s="25">
        <f>IFERROR(VLOOKUP($A79,'TD SOP+PROFORM'!$A$5:$AD$750,MATCH(S$4,'TD SOP+PROFORM'!$B$2:$AD$2,0)+1,0),0)+IFERROR(VLOOKUP($A79,'TD SOP+PROFORM'!$A$5:$AD$750,MATCH(S$2,'TD SOP+PROFORM'!$B$2:$AD$2,0)+1,0),0)</f>
        <v>0</v>
      </c>
      <c r="T79" s="26" t="str">
        <f t="shared" si="28"/>
        <v/>
      </c>
      <c r="U79" s="25">
        <f>IFERROR(VLOOKUP($A79,'TD SOP+PROFORM'!$A$5:$AD$750,MATCH(U$4,'TD SOP+PROFORM'!$B$2:$AD$2,0)+1,0),0)+IFERROR(VLOOKUP($A79,'TD SOP+PROFORM'!$A$5:$AD$750,MATCH(U$2,'TD SOP+PROFORM'!$B$2:$AD$2,0)+1,0),0)</f>
        <v>0</v>
      </c>
      <c r="V79" s="25">
        <f>IFERROR(VLOOKUP($A79,'TD SOP+PROFORM'!$A$5:$AD$750,MATCH(V$4,'TD SOP+PROFORM'!$B$2:$AD$2,0)+1,0),0)+IFERROR(VLOOKUP($A79,'TD SOP+PROFORM'!$A$5:$AD$750,MATCH(V$2,'TD SOP+PROFORM'!$B$2:$AD$2,0)+1,0),0)</f>
        <v>0</v>
      </c>
      <c r="W79" s="26" t="str">
        <f t="shared" si="29"/>
        <v/>
      </c>
      <c r="X79" s="25">
        <f>IFERROR(VLOOKUP($A79,'TD SOP+PROFORM'!$A$5:$AD$750,MATCH(X$4,'TD SOP+PROFORM'!$B$2:$AD$2,0)+1,0),0)+IFERROR(VLOOKUP($A79,'TD SOP+PROFORM'!$A$5:$AD$750,MATCH(X$2,'TD SOP+PROFORM'!$B$2:$AD$2,0)+1,0),0)</f>
        <v>0</v>
      </c>
      <c r="Y79" s="25">
        <f>IFERROR(VLOOKUP($A79,'TD SOP+PROFORM'!$A$5:$AD$750,MATCH(Y$4,'TD SOP+PROFORM'!$B$2:$AD$2,0)+1,0),0)+IFERROR(VLOOKUP($A79,'TD SOP+PROFORM'!$A$5:$AD$750,MATCH(Y$2,'TD SOP+PROFORM'!$B$2:$AD$2,0)+1,0),0)</f>
        <v>0</v>
      </c>
      <c r="Z79" s="26" t="str">
        <f t="shared" si="30"/>
        <v/>
      </c>
      <c r="AA79" s="25">
        <f>IFERROR(VLOOKUP($A79,'TD SOP+PROFORM'!$A$5:$AD$750,MATCH(AA$4,'TD SOP+PROFORM'!$B$2:$AD$2,0)+1,0),0)+IFERROR(VLOOKUP($A79,'TD SOP+PROFORM'!$A$5:$AD$750,MATCH(AA$2,'TD SOP+PROFORM'!$B$2:$AD$2,0)+1,0),0)</f>
        <v>0</v>
      </c>
      <c r="AB79" s="25">
        <f>IFERROR(VLOOKUP($A79,'TD SOP+PROFORM'!$A$5:$AD$750,MATCH(AB$4,'TD SOP+PROFORM'!$B$2:$AD$2,0)+1,0),0)+IFERROR(VLOOKUP($A79,'TD SOP+PROFORM'!$A$5:$AD$750,MATCH(AB$2,'TD SOP+PROFORM'!$B$2:$AD$2,0)+1,0),0)</f>
        <v>0</v>
      </c>
      <c r="AC79" s="26" t="str">
        <f t="shared" si="31"/>
        <v/>
      </c>
      <c r="AD79" s="25">
        <f>IFERROR(VLOOKUP($A79,'TD SOP+PROFORM'!$A$5:$AD$750,MATCH(AD$4,'TD SOP+PROFORM'!$B$2:$AD$2,0)+1,0),0)+IFERROR(VLOOKUP($A79,'TD SOP+PROFORM'!$A$5:$AD$750,MATCH(AD$2,'TD SOP+PROFORM'!$B$2:$AD$2,0)+1,0),0)</f>
        <v>0</v>
      </c>
      <c r="AE79" s="25">
        <f>IFERROR(VLOOKUP($A79,'TD SOP+PROFORM'!$A$5:$AD$750,MATCH(AE$4,'TD SOP+PROFORM'!$B$2:$AD$2,0)+1,0),0)+IFERROR(VLOOKUP($A79,'TD SOP+PROFORM'!$A$5:$AD$750,MATCH(AE$2,'TD SOP+PROFORM'!$B$2:$AD$2,0)+1,0),0)</f>
        <v>0</v>
      </c>
      <c r="AF79" s="26" t="str">
        <f t="shared" si="32"/>
        <v/>
      </c>
      <c r="AG79" s="25">
        <f>IFERROR(VLOOKUP($A79,'TD SOP+PROFORM'!$A$5:$AD$750,MATCH(AG$4,'TD SOP+PROFORM'!$B$2:$AD$2,0)+1,0),0)+IFERROR(VLOOKUP($A79,'TD SOP+PROFORM'!$A$5:$AD$750,MATCH(AG$2,'TD SOP+PROFORM'!$B$2:$AD$2,0)+1,0),0)</f>
        <v>0</v>
      </c>
      <c r="AH79" s="25">
        <f>IFERROR(VLOOKUP($A79,'TD SOP+PROFORM'!$A$5:$AD$750,MATCH(AH$4,'TD SOP+PROFORM'!$B$2:$AD$2,0)+1,0),0)+IFERROR(VLOOKUP($A79,'TD SOP+PROFORM'!$A$5:$AD$750,MATCH(AH$2,'TD SOP+PROFORM'!$B$2:$AD$2,0)+1,0),0)</f>
        <v>0</v>
      </c>
      <c r="AI79" s="26" t="str">
        <f t="shared" si="33"/>
        <v/>
      </c>
      <c r="AJ79" s="25">
        <f>IFERROR(VLOOKUP($A79,'TD SOP+PROFORM'!$A$5:$AD$750,MATCH(AJ$4,'TD SOP+PROFORM'!$B$2:$AD$2,0)+1,0),0)+IFERROR(VLOOKUP($A79,'TD SOP+PROFORM'!$A$5:$AD$750,MATCH(AJ$2,'TD SOP+PROFORM'!$B$2:$AD$2,0)+1,0),0)</f>
        <v>0</v>
      </c>
      <c r="AK79" s="25">
        <f>IFERROR(VLOOKUP($A79,'TD SOP+PROFORM'!$A$5:$AD$750,MATCH(AK$4,'TD SOP+PROFORM'!$B$2:$AD$2,0)+1,0),0)+IFERROR(VLOOKUP($A79,'TD SOP+PROFORM'!$A$5:$AD$750,MATCH(AK$2,'TD SOP+PROFORM'!$B$2:$AD$2,0)+1,0),0)</f>
        <v>0</v>
      </c>
      <c r="AL79" s="26" t="str">
        <f t="shared" si="34"/>
        <v/>
      </c>
      <c r="AM79" s="25">
        <f t="shared" si="36"/>
        <v>0</v>
      </c>
      <c r="AN79" s="25">
        <f t="shared" si="36"/>
        <v>0</v>
      </c>
      <c r="AO79" s="26" t="str">
        <f t="shared" si="35"/>
        <v/>
      </c>
    </row>
    <row r="80" spans="1:41" x14ac:dyDescent="0.35">
      <c r="A80" s="24" t="str">
        <f>IF(AND('TD SOP+PROFORM'!A77&lt;&gt;"",'TD SOP+PROFORM'!A77&lt;&gt;"TOTAL"),'TD SOP+PROFORM'!A77,0)</f>
        <v>JC FAHEY GROUP</v>
      </c>
      <c r="C80" s="25">
        <f>IFERROR(VLOOKUP($A80,'TD SOP+PROFORM'!$A$5:$AD$750,MATCH(C$4,'TD SOP+PROFORM'!$B$2:$AT$2,0)+1,0),"")</f>
        <v>0</v>
      </c>
      <c r="D80" s="25" t="str">
        <f>IFERROR(VLOOKUP($A80,'TD SOP+PROFORM'!$A$5:$AD$750,MATCH(D$4,'TD SOP+PROFORM'!$B$2:$AT$2,0)+1,0),"")</f>
        <v/>
      </c>
      <c r="E80" s="26" t="str">
        <f t="shared" si="23"/>
        <v/>
      </c>
      <c r="F80" s="25">
        <f>IFERROR(VLOOKUP($A80,'TD SOP+PROFORM'!$A$5:$AD$750,MATCH(F$4,'TD SOP+PROFORM'!$B$2:$AT$2,0)+1,0),"")</f>
        <v>0</v>
      </c>
      <c r="G80" s="25" t="str">
        <f>IFERROR(VLOOKUP($A80,'TD SOP+PROFORM'!$A$5:$AD$750,MATCH(G$4,'TD SOP+PROFORM'!$B$2:$AT$2,0)+1,0),"")</f>
        <v/>
      </c>
      <c r="H80" s="26" t="str">
        <f t="shared" si="24"/>
        <v/>
      </c>
      <c r="I80" s="25">
        <f>IFERROR(VLOOKUP($A80,'TD SOP+PROFORM'!$A$5:$AD$750,MATCH(I$4,'TD SOP+PROFORM'!$B$2:$AT$2,0)+1,0),"")</f>
        <v>0</v>
      </c>
      <c r="J80" s="25" t="str">
        <f>IFERROR(VLOOKUP($A80,'TD SOP+PROFORM'!$A$5:$AD$750,MATCH(J$4,'TD SOP+PROFORM'!$B$2:$AT$2,0)+1,0),"")</f>
        <v/>
      </c>
      <c r="K80" s="26" t="str">
        <f t="shared" si="25"/>
        <v/>
      </c>
      <c r="L80" s="25" t="str">
        <f>IFERROR(VLOOKUP($A80,'TD SOP+PROFORM'!$A$5:$AD$750,MATCH(L$4,'TD SOP+PROFORM'!$B$2:$AT$2,0)+1,0),"")</f>
        <v/>
      </c>
      <c r="M80" s="25" t="str">
        <f>IFERROR(VLOOKUP($A80,'TD SOP+PROFORM'!$A$5:$AD$750,MATCH(M$4,'TD SOP+PROFORM'!$B$2:$AT$2,0)+1,0),"")</f>
        <v/>
      </c>
      <c r="N80" s="26" t="str">
        <f t="shared" si="26"/>
        <v/>
      </c>
      <c r="O80" s="25">
        <f>IFERROR(VLOOKUP($A80,'TD SOP+PROFORM'!$A$5:$AD$750,MATCH(O$4,'TD SOP+PROFORM'!$B$2:$AD$2,0)+1,0),0)+IFERROR(VLOOKUP($A80,'TD SOP+PROFORM'!$A$5:$AD$750,MATCH(O$2,'TD SOP+PROFORM'!$B$2:$AD$2,0)+1,0),0)</f>
        <v>0</v>
      </c>
      <c r="P80" s="25">
        <f>IFERROR(VLOOKUP($A80,'TD SOP+PROFORM'!$A$5:$AD$750,MATCH(P$4,'TD SOP+PROFORM'!$B$2:$AD$2,0)+1,0),0)+IFERROR(VLOOKUP($A80,'TD SOP+PROFORM'!$A$5:$AD$750,MATCH(P$2,'TD SOP+PROFORM'!$B$2:$AD$2,0)+1,0),0)</f>
        <v>0</v>
      </c>
      <c r="Q80" s="26" t="str">
        <f t="shared" si="27"/>
        <v/>
      </c>
      <c r="R80" s="25">
        <f>IFERROR(VLOOKUP($A80,'TD SOP+PROFORM'!$A$5:$AD$750,MATCH(R$4,'TD SOP+PROFORM'!$B$2:$AD$2,0)+1,0),0)+IFERROR(VLOOKUP($A80,'TD SOP+PROFORM'!$A$5:$AD$750,MATCH(R$2,'TD SOP+PROFORM'!$B$2:$AD$2,0)+1,0),0)</f>
        <v>0</v>
      </c>
      <c r="S80" s="25">
        <f>IFERROR(VLOOKUP($A80,'TD SOP+PROFORM'!$A$5:$AD$750,MATCH(S$4,'TD SOP+PROFORM'!$B$2:$AD$2,0)+1,0),0)+IFERROR(VLOOKUP($A80,'TD SOP+PROFORM'!$A$5:$AD$750,MATCH(S$2,'TD SOP+PROFORM'!$B$2:$AD$2,0)+1,0),0)</f>
        <v>0</v>
      </c>
      <c r="T80" s="26" t="str">
        <f t="shared" si="28"/>
        <v/>
      </c>
      <c r="U80" s="25">
        <f>IFERROR(VLOOKUP($A80,'TD SOP+PROFORM'!$A$5:$AD$750,MATCH(U$4,'TD SOP+PROFORM'!$B$2:$AD$2,0)+1,0),0)+IFERROR(VLOOKUP($A80,'TD SOP+PROFORM'!$A$5:$AD$750,MATCH(U$2,'TD SOP+PROFORM'!$B$2:$AD$2,0)+1,0),0)</f>
        <v>1637</v>
      </c>
      <c r="V80" s="25">
        <f>IFERROR(VLOOKUP($A80,'TD SOP+PROFORM'!$A$5:$AD$750,MATCH(V$4,'TD SOP+PROFORM'!$B$2:$AD$2,0)+1,0),0)+IFERROR(VLOOKUP($A80,'TD SOP+PROFORM'!$A$5:$AD$750,MATCH(V$2,'TD SOP+PROFORM'!$B$2:$AD$2,0)+1,0),0)</f>
        <v>0</v>
      </c>
      <c r="W80" s="26" t="str">
        <f t="shared" si="29"/>
        <v/>
      </c>
      <c r="X80" s="25">
        <f>IFERROR(VLOOKUP($A80,'TD SOP+PROFORM'!$A$5:$AD$750,MATCH(X$4,'TD SOP+PROFORM'!$B$2:$AD$2,0)+1,0),0)+IFERROR(VLOOKUP($A80,'TD SOP+PROFORM'!$A$5:$AD$750,MATCH(X$2,'TD SOP+PROFORM'!$B$2:$AD$2,0)+1,0),0)</f>
        <v>0</v>
      </c>
      <c r="Y80" s="25">
        <f>IFERROR(VLOOKUP($A80,'TD SOP+PROFORM'!$A$5:$AD$750,MATCH(Y$4,'TD SOP+PROFORM'!$B$2:$AD$2,0)+1,0),0)+IFERROR(VLOOKUP($A80,'TD SOP+PROFORM'!$A$5:$AD$750,MATCH(Y$2,'TD SOP+PROFORM'!$B$2:$AD$2,0)+1,0),0)</f>
        <v>0</v>
      </c>
      <c r="Z80" s="26" t="str">
        <f t="shared" si="30"/>
        <v/>
      </c>
      <c r="AA80" s="25">
        <f>IFERROR(VLOOKUP($A80,'TD SOP+PROFORM'!$A$5:$AD$750,MATCH(AA$4,'TD SOP+PROFORM'!$B$2:$AD$2,0)+1,0),0)+IFERROR(VLOOKUP($A80,'TD SOP+PROFORM'!$A$5:$AD$750,MATCH(AA$2,'TD SOP+PROFORM'!$B$2:$AD$2,0)+1,0),0)</f>
        <v>0</v>
      </c>
      <c r="AB80" s="25">
        <f>IFERROR(VLOOKUP($A80,'TD SOP+PROFORM'!$A$5:$AD$750,MATCH(AB$4,'TD SOP+PROFORM'!$B$2:$AD$2,0)+1,0),0)+IFERROR(VLOOKUP($A80,'TD SOP+PROFORM'!$A$5:$AD$750,MATCH(AB$2,'TD SOP+PROFORM'!$B$2:$AD$2,0)+1,0),0)</f>
        <v>0</v>
      </c>
      <c r="AC80" s="26" t="str">
        <f t="shared" si="31"/>
        <v/>
      </c>
      <c r="AD80" s="25">
        <f>IFERROR(VLOOKUP($A80,'TD SOP+PROFORM'!$A$5:$AD$750,MATCH(AD$4,'TD SOP+PROFORM'!$B$2:$AD$2,0)+1,0),0)+IFERROR(VLOOKUP($A80,'TD SOP+PROFORM'!$A$5:$AD$750,MATCH(AD$2,'TD SOP+PROFORM'!$B$2:$AD$2,0)+1,0),0)</f>
        <v>0</v>
      </c>
      <c r="AE80" s="25">
        <f>IFERROR(VLOOKUP($A80,'TD SOP+PROFORM'!$A$5:$AD$750,MATCH(AE$4,'TD SOP+PROFORM'!$B$2:$AD$2,0)+1,0),0)+IFERROR(VLOOKUP($A80,'TD SOP+PROFORM'!$A$5:$AD$750,MATCH(AE$2,'TD SOP+PROFORM'!$B$2:$AD$2,0)+1,0),0)</f>
        <v>0</v>
      </c>
      <c r="AF80" s="26" t="str">
        <f t="shared" si="32"/>
        <v/>
      </c>
      <c r="AG80" s="25">
        <f>IFERROR(VLOOKUP($A80,'TD SOP+PROFORM'!$A$5:$AD$750,MATCH(AG$4,'TD SOP+PROFORM'!$B$2:$AD$2,0)+1,0),0)+IFERROR(VLOOKUP($A80,'TD SOP+PROFORM'!$A$5:$AD$750,MATCH(AG$2,'TD SOP+PROFORM'!$B$2:$AD$2,0)+1,0),0)</f>
        <v>0</v>
      </c>
      <c r="AH80" s="25">
        <f>IFERROR(VLOOKUP($A80,'TD SOP+PROFORM'!$A$5:$AD$750,MATCH(AH$4,'TD SOP+PROFORM'!$B$2:$AD$2,0)+1,0),0)+IFERROR(VLOOKUP($A80,'TD SOP+PROFORM'!$A$5:$AD$750,MATCH(AH$2,'TD SOP+PROFORM'!$B$2:$AD$2,0)+1,0),0)</f>
        <v>0</v>
      </c>
      <c r="AI80" s="26" t="str">
        <f t="shared" si="33"/>
        <v/>
      </c>
      <c r="AJ80" s="25">
        <f>IFERROR(VLOOKUP($A80,'TD SOP+PROFORM'!$A$5:$AD$750,MATCH(AJ$4,'TD SOP+PROFORM'!$B$2:$AD$2,0)+1,0),0)+IFERROR(VLOOKUP($A80,'TD SOP+PROFORM'!$A$5:$AD$750,MATCH(AJ$2,'TD SOP+PROFORM'!$B$2:$AD$2,0)+1,0),0)</f>
        <v>0</v>
      </c>
      <c r="AK80" s="25">
        <f>IFERROR(VLOOKUP($A80,'TD SOP+PROFORM'!$A$5:$AD$750,MATCH(AK$4,'TD SOP+PROFORM'!$B$2:$AD$2,0)+1,0),0)+IFERROR(VLOOKUP($A80,'TD SOP+PROFORM'!$A$5:$AD$750,MATCH(AK$2,'TD SOP+PROFORM'!$B$2:$AD$2,0)+1,0),0)</f>
        <v>0</v>
      </c>
      <c r="AL80" s="26" t="str">
        <f t="shared" si="34"/>
        <v/>
      </c>
      <c r="AM80" s="25">
        <f t="shared" si="36"/>
        <v>1637</v>
      </c>
      <c r="AN80" s="25">
        <f t="shared" si="36"/>
        <v>0</v>
      </c>
      <c r="AO80" s="26" t="str">
        <f t="shared" si="35"/>
        <v/>
      </c>
    </row>
    <row r="81" spans="1:41" x14ac:dyDescent="0.35">
      <c r="A81" s="24" t="str">
        <f>IF(AND('TD SOP+PROFORM'!A78&lt;&gt;"",'TD SOP+PROFORM'!A78&lt;&gt;"TOTAL"),'TD SOP+PROFORM'!A78,0)</f>
        <v>ASSATEAGUE LIFE LLC</v>
      </c>
      <c r="C81" s="25">
        <f>IFERROR(VLOOKUP($A81,'TD SOP+PROFORM'!$A$5:$AD$750,MATCH(C$4,'TD SOP+PROFORM'!$B$2:$AT$2,0)+1,0),"")</f>
        <v>0</v>
      </c>
      <c r="D81" s="25" t="str">
        <f>IFERROR(VLOOKUP($A81,'TD SOP+PROFORM'!$A$5:$AD$750,MATCH(D$4,'TD SOP+PROFORM'!$B$2:$AT$2,0)+1,0),"")</f>
        <v/>
      </c>
      <c r="E81" s="26" t="str">
        <f t="shared" si="23"/>
        <v/>
      </c>
      <c r="F81" s="25">
        <f>IFERROR(VLOOKUP($A81,'TD SOP+PROFORM'!$A$5:$AD$750,MATCH(F$4,'TD SOP+PROFORM'!$B$2:$AT$2,0)+1,0),"")</f>
        <v>0</v>
      </c>
      <c r="G81" s="25" t="str">
        <f>IFERROR(VLOOKUP($A81,'TD SOP+PROFORM'!$A$5:$AD$750,MATCH(G$4,'TD SOP+PROFORM'!$B$2:$AT$2,0)+1,0),"")</f>
        <v/>
      </c>
      <c r="H81" s="26" t="str">
        <f t="shared" si="24"/>
        <v/>
      </c>
      <c r="I81" s="25">
        <f>IFERROR(VLOOKUP($A81,'TD SOP+PROFORM'!$A$5:$AD$750,MATCH(I$4,'TD SOP+PROFORM'!$B$2:$AT$2,0)+1,0),"")</f>
        <v>0</v>
      </c>
      <c r="J81" s="25" t="str">
        <f>IFERROR(VLOOKUP($A81,'TD SOP+PROFORM'!$A$5:$AD$750,MATCH(J$4,'TD SOP+PROFORM'!$B$2:$AT$2,0)+1,0),"")</f>
        <v/>
      </c>
      <c r="K81" s="26" t="str">
        <f t="shared" si="25"/>
        <v/>
      </c>
      <c r="L81" s="25" t="str">
        <f>IFERROR(VLOOKUP($A81,'TD SOP+PROFORM'!$A$5:$AD$750,MATCH(L$4,'TD SOP+PROFORM'!$B$2:$AT$2,0)+1,0),"")</f>
        <v/>
      </c>
      <c r="M81" s="25" t="str">
        <f>IFERROR(VLOOKUP($A81,'TD SOP+PROFORM'!$A$5:$AD$750,MATCH(M$4,'TD SOP+PROFORM'!$B$2:$AT$2,0)+1,0),"")</f>
        <v/>
      </c>
      <c r="N81" s="26" t="str">
        <f t="shared" si="26"/>
        <v/>
      </c>
      <c r="O81" s="25">
        <f>IFERROR(VLOOKUP($A81,'TD SOP+PROFORM'!$A$5:$AD$750,MATCH(O$4,'TD SOP+PROFORM'!$B$2:$AD$2,0)+1,0),0)+IFERROR(VLOOKUP($A81,'TD SOP+PROFORM'!$A$5:$AD$750,MATCH(O$2,'TD SOP+PROFORM'!$B$2:$AD$2,0)+1,0),0)</f>
        <v>0</v>
      </c>
      <c r="P81" s="25">
        <f>IFERROR(VLOOKUP($A81,'TD SOP+PROFORM'!$A$5:$AD$750,MATCH(P$4,'TD SOP+PROFORM'!$B$2:$AD$2,0)+1,0),0)+IFERROR(VLOOKUP($A81,'TD SOP+PROFORM'!$A$5:$AD$750,MATCH(P$2,'TD SOP+PROFORM'!$B$2:$AD$2,0)+1,0),0)</f>
        <v>0</v>
      </c>
      <c r="Q81" s="26" t="str">
        <f t="shared" si="27"/>
        <v/>
      </c>
      <c r="R81" s="25">
        <f>IFERROR(VLOOKUP($A81,'TD SOP+PROFORM'!$A$5:$AD$750,MATCH(R$4,'TD SOP+PROFORM'!$B$2:$AD$2,0)+1,0),0)+IFERROR(VLOOKUP($A81,'TD SOP+PROFORM'!$A$5:$AD$750,MATCH(R$2,'TD SOP+PROFORM'!$B$2:$AD$2,0)+1,0),0)</f>
        <v>0</v>
      </c>
      <c r="S81" s="25">
        <f>IFERROR(VLOOKUP($A81,'TD SOP+PROFORM'!$A$5:$AD$750,MATCH(S$4,'TD SOP+PROFORM'!$B$2:$AD$2,0)+1,0),0)+IFERROR(VLOOKUP($A81,'TD SOP+PROFORM'!$A$5:$AD$750,MATCH(S$2,'TD SOP+PROFORM'!$B$2:$AD$2,0)+1,0),0)</f>
        <v>0</v>
      </c>
      <c r="T81" s="26" t="str">
        <f t="shared" si="28"/>
        <v/>
      </c>
      <c r="U81" s="25">
        <f>IFERROR(VLOOKUP($A81,'TD SOP+PROFORM'!$A$5:$AD$750,MATCH(U$4,'TD SOP+PROFORM'!$B$2:$AD$2,0)+1,0),0)+IFERROR(VLOOKUP($A81,'TD SOP+PROFORM'!$A$5:$AD$750,MATCH(U$2,'TD SOP+PROFORM'!$B$2:$AD$2,0)+1,0),0)</f>
        <v>0</v>
      </c>
      <c r="V81" s="25">
        <f>IFERROR(VLOOKUP($A81,'TD SOP+PROFORM'!$A$5:$AD$750,MATCH(V$4,'TD SOP+PROFORM'!$B$2:$AD$2,0)+1,0),0)+IFERROR(VLOOKUP($A81,'TD SOP+PROFORM'!$A$5:$AD$750,MATCH(V$2,'TD SOP+PROFORM'!$B$2:$AD$2,0)+1,0),0)</f>
        <v>0</v>
      </c>
      <c r="W81" s="26" t="str">
        <f t="shared" si="29"/>
        <v/>
      </c>
      <c r="X81" s="25">
        <f>IFERROR(VLOOKUP($A81,'TD SOP+PROFORM'!$A$5:$AD$750,MATCH(X$4,'TD SOP+PROFORM'!$B$2:$AD$2,0)+1,0),0)+IFERROR(VLOOKUP($A81,'TD SOP+PROFORM'!$A$5:$AD$750,MATCH(X$2,'TD SOP+PROFORM'!$B$2:$AD$2,0)+1,0),0)</f>
        <v>0</v>
      </c>
      <c r="Y81" s="25">
        <f>IFERROR(VLOOKUP($A81,'TD SOP+PROFORM'!$A$5:$AD$750,MATCH(Y$4,'TD SOP+PROFORM'!$B$2:$AD$2,0)+1,0),0)+IFERROR(VLOOKUP($A81,'TD SOP+PROFORM'!$A$5:$AD$750,MATCH(Y$2,'TD SOP+PROFORM'!$B$2:$AD$2,0)+1,0),0)</f>
        <v>0</v>
      </c>
      <c r="Z81" s="26" t="str">
        <f t="shared" si="30"/>
        <v/>
      </c>
      <c r="AA81" s="25">
        <f>IFERROR(VLOOKUP($A81,'TD SOP+PROFORM'!$A$5:$AD$750,MATCH(AA$4,'TD SOP+PROFORM'!$B$2:$AD$2,0)+1,0),0)+IFERROR(VLOOKUP($A81,'TD SOP+PROFORM'!$A$5:$AD$750,MATCH(AA$2,'TD SOP+PROFORM'!$B$2:$AD$2,0)+1,0),0)</f>
        <v>0</v>
      </c>
      <c r="AB81" s="25">
        <f>IFERROR(VLOOKUP($A81,'TD SOP+PROFORM'!$A$5:$AD$750,MATCH(AB$4,'TD SOP+PROFORM'!$B$2:$AD$2,0)+1,0),0)+IFERROR(VLOOKUP($A81,'TD SOP+PROFORM'!$A$5:$AD$750,MATCH(AB$2,'TD SOP+PROFORM'!$B$2:$AD$2,0)+1,0),0)</f>
        <v>0</v>
      </c>
      <c r="AC81" s="26" t="str">
        <f t="shared" si="31"/>
        <v/>
      </c>
      <c r="AD81" s="25">
        <f>IFERROR(VLOOKUP($A81,'TD SOP+PROFORM'!$A$5:$AD$750,MATCH(AD$4,'TD SOP+PROFORM'!$B$2:$AD$2,0)+1,0),0)+IFERROR(VLOOKUP($A81,'TD SOP+PROFORM'!$A$5:$AD$750,MATCH(AD$2,'TD SOP+PROFORM'!$B$2:$AD$2,0)+1,0),0)</f>
        <v>0</v>
      </c>
      <c r="AE81" s="25">
        <f>IFERROR(VLOOKUP($A81,'TD SOP+PROFORM'!$A$5:$AD$750,MATCH(AE$4,'TD SOP+PROFORM'!$B$2:$AD$2,0)+1,0),0)+IFERROR(VLOOKUP($A81,'TD SOP+PROFORM'!$A$5:$AD$750,MATCH(AE$2,'TD SOP+PROFORM'!$B$2:$AD$2,0)+1,0),0)</f>
        <v>0</v>
      </c>
      <c r="AF81" s="26" t="str">
        <f t="shared" si="32"/>
        <v/>
      </c>
      <c r="AG81" s="25">
        <f>IFERROR(VLOOKUP($A81,'TD SOP+PROFORM'!$A$5:$AD$750,MATCH(AG$4,'TD SOP+PROFORM'!$B$2:$AD$2,0)+1,0),0)+IFERROR(VLOOKUP($A81,'TD SOP+PROFORM'!$A$5:$AD$750,MATCH(AG$2,'TD SOP+PROFORM'!$B$2:$AD$2,0)+1,0),0)</f>
        <v>0</v>
      </c>
      <c r="AH81" s="25">
        <f>IFERROR(VLOOKUP($A81,'TD SOP+PROFORM'!$A$5:$AD$750,MATCH(AH$4,'TD SOP+PROFORM'!$B$2:$AD$2,0)+1,0),0)+IFERROR(VLOOKUP($A81,'TD SOP+PROFORM'!$A$5:$AD$750,MATCH(AH$2,'TD SOP+PROFORM'!$B$2:$AD$2,0)+1,0),0)</f>
        <v>0</v>
      </c>
      <c r="AI81" s="26" t="str">
        <f t="shared" si="33"/>
        <v/>
      </c>
      <c r="AJ81" s="25">
        <f>IFERROR(VLOOKUP($A81,'TD SOP+PROFORM'!$A$5:$AD$750,MATCH(AJ$4,'TD SOP+PROFORM'!$B$2:$AD$2,0)+1,0),0)+IFERROR(VLOOKUP($A81,'TD SOP+PROFORM'!$A$5:$AD$750,MATCH(AJ$2,'TD SOP+PROFORM'!$B$2:$AD$2,0)+1,0),0)</f>
        <v>0</v>
      </c>
      <c r="AK81" s="25">
        <f>IFERROR(VLOOKUP($A81,'TD SOP+PROFORM'!$A$5:$AD$750,MATCH(AK$4,'TD SOP+PROFORM'!$B$2:$AD$2,0)+1,0),0)+IFERROR(VLOOKUP($A81,'TD SOP+PROFORM'!$A$5:$AD$750,MATCH(AK$2,'TD SOP+PROFORM'!$B$2:$AD$2,0)+1,0),0)</f>
        <v>0</v>
      </c>
      <c r="AL81" s="26" t="str">
        <f t="shared" si="34"/>
        <v/>
      </c>
      <c r="AM81" s="25">
        <f t="shared" si="36"/>
        <v>0</v>
      </c>
      <c r="AN81" s="25">
        <f t="shared" si="36"/>
        <v>0</v>
      </c>
      <c r="AO81" s="26" t="str">
        <f t="shared" si="35"/>
        <v/>
      </c>
    </row>
    <row r="82" spans="1:41" x14ac:dyDescent="0.35">
      <c r="A82" s="24" t="str">
        <f>IF(AND('TD SOP+PROFORM'!A79&lt;&gt;"",'TD SOP+PROFORM'!A79&lt;&gt;"TOTAL"),'TD SOP+PROFORM'!A79,0)</f>
        <v>VERO BEACH YOGA BARRE</v>
      </c>
      <c r="C82" s="25">
        <f>IFERROR(VLOOKUP($A82,'TD SOP+PROFORM'!$A$5:$AD$750,MATCH(C$4,'TD SOP+PROFORM'!$B$2:$AT$2,0)+1,0),"")</f>
        <v>0</v>
      </c>
      <c r="D82" s="25" t="str">
        <f>IFERROR(VLOOKUP($A82,'TD SOP+PROFORM'!$A$5:$AD$750,MATCH(D$4,'TD SOP+PROFORM'!$B$2:$AT$2,0)+1,0),"")</f>
        <v/>
      </c>
      <c r="E82" s="26" t="str">
        <f t="shared" si="23"/>
        <v/>
      </c>
      <c r="F82" s="25">
        <f>IFERROR(VLOOKUP($A82,'TD SOP+PROFORM'!$A$5:$AD$750,MATCH(F$4,'TD SOP+PROFORM'!$B$2:$AT$2,0)+1,0),"")</f>
        <v>1384</v>
      </c>
      <c r="G82" s="25" t="str">
        <f>IFERROR(VLOOKUP($A82,'TD SOP+PROFORM'!$A$5:$AD$750,MATCH(G$4,'TD SOP+PROFORM'!$B$2:$AT$2,0)+1,0),"")</f>
        <v/>
      </c>
      <c r="H82" s="26" t="str">
        <f t="shared" si="24"/>
        <v/>
      </c>
      <c r="I82" s="25">
        <f>IFERROR(VLOOKUP($A82,'TD SOP+PROFORM'!$A$5:$AD$750,MATCH(I$4,'TD SOP+PROFORM'!$B$2:$AT$2,0)+1,0),"")</f>
        <v>0</v>
      </c>
      <c r="J82" s="25" t="str">
        <f>IFERROR(VLOOKUP($A82,'TD SOP+PROFORM'!$A$5:$AD$750,MATCH(J$4,'TD SOP+PROFORM'!$B$2:$AT$2,0)+1,0),"")</f>
        <v/>
      </c>
      <c r="K82" s="26" t="str">
        <f t="shared" si="25"/>
        <v/>
      </c>
      <c r="L82" s="25" t="str">
        <f>IFERROR(VLOOKUP($A82,'TD SOP+PROFORM'!$A$5:$AD$750,MATCH(L$4,'TD SOP+PROFORM'!$B$2:$AT$2,0)+1,0),"")</f>
        <v/>
      </c>
      <c r="M82" s="25" t="str">
        <f>IFERROR(VLOOKUP($A82,'TD SOP+PROFORM'!$A$5:$AD$750,MATCH(M$4,'TD SOP+PROFORM'!$B$2:$AT$2,0)+1,0),"")</f>
        <v/>
      </c>
      <c r="N82" s="26" t="str">
        <f t="shared" si="26"/>
        <v/>
      </c>
      <c r="O82" s="25">
        <f>IFERROR(VLOOKUP($A82,'TD SOP+PROFORM'!$A$5:$AD$750,MATCH(O$4,'TD SOP+PROFORM'!$B$2:$AD$2,0)+1,0),0)+IFERROR(VLOOKUP($A82,'TD SOP+PROFORM'!$A$5:$AD$750,MATCH(O$2,'TD SOP+PROFORM'!$B$2:$AD$2,0)+1,0),0)</f>
        <v>0</v>
      </c>
      <c r="P82" s="25">
        <f>IFERROR(VLOOKUP($A82,'TD SOP+PROFORM'!$A$5:$AD$750,MATCH(P$4,'TD SOP+PROFORM'!$B$2:$AD$2,0)+1,0),0)+IFERROR(VLOOKUP($A82,'TD SOP+PROFORM'!$A$5:$AD$750,MATCH(P$2,'TD SOP+PROFORM'!$B$2:$AD$2,0)+1,0),0)</f>
        <v>0</v>
      </c>
      <c r="Q82" s="26" t="str">
        <f t="shared" si="27"/>
        <v/>
      </c>
      <c r="R82" s="25">
        <f>IFERROR(VLOOKUP($A82,'TD SOP+PROFORM'!$A$5:$AD$750,MATCH(R$4,'TD SOP+PROFORM'!$B$2:$AD$2,0)+1,0),0)+IFERROR(VLOOKUP($A82,'TD SOP+PROFORM'!$A$5:$AD$750,MATCH(R$2,'TD SOP+PROFORM'!$B$2:$AD$2,0)+1,0),0)</f>
        <v>0</v>
      </c>
      <c r="S82" s="25">
        <f>IFERROR(VLOOKUP($A82,'TD SOP+PROFORM'!$A$5:$AD$750,MATCH(S$4,'TD SOP+PROFORM'!$B$2:$AD$2,0)+1,0),0)+IFERROR(VLOOKUP($A82,'TD SOP+PROFORM'!$A$5:$AD$750,MATCH(S$2,'TD SOP+PROFORM'!$B$2:$AD$2,0)+1,0),0)</f>
        <v>0</v>
      </c>
      <c r="T82" s="26" t="str">
        <f t="shared" si="28"/>
        <v/>
      </c>
      <c r="U82" s="25">
        <f>IFERROR(VLOOKUP($A82,'TD SOP+PROFORM'!$A$5:$AD$750,MATCH(U$4,'TD SOP+PROFORM'!$B$2:$AD$2,0)+1,0),0)+IFERROR(VLOOKUP($A82,'TD SOP+PROFORM'!$A$5:$AD$750,MATCH(U$2,'TD SOP+PROFORM'!$B$2:$AD$2,0)+1,0),0)</f>
        <v>0</v>
      </c>
      <c r="V82" s="25">
        <f>IFERROR(VLOOKUP($A82,'TD SOP+PROFORM'!$A$5:$AD$750,MATCH(V$4,'TD SOP+PROFORM'!$B$2:$AD$2,0)+1,0),0)+IFERROR(VLOOKUP($A82,'TD SOP+PROFORM'!$A$5:$AD$750,MATCH(V$2,'TD SOP+PROFORM'!$B$2:$AD$2,0)+1,0),0)</f>
        <v>0</v>
      </c>
      <c r="W82" s="26" t="str">
        <f t="shared" si="29"/>
        <v/>
      </c>
      <c r="X82" s="25">
        <f>IFERROR(VLOOKUP($A82,'TD SOP+PROFORM'!$A$5:$AD$750,MATCH(X$4,'TD SOP+PROFORM'!$B$2:$AD$2,0)+1,0),0)+IFERROR(VLOOKUP($A82,'TD SOP+PROFORM'!$A$5:$AD$750,MATCH(X$2,'TD SOP+PROFORM'!$B$2:$AD$2,0)+1,0),0)</f>
        <v>0</v>
      </c>
      <c r="Y82" s="25">
        <f>IFERROR(VLOOKUP($A82,'TD SOP+PROFORM'!$A$5:$AD$750,MATCH(Y$4,'TD SOP+PROFORM'!$B$2:$AD$2,0)+1,0),0)+IFERROR(VLOOKUP($A82,'TD SOP+PROFORM'!$A$5:$AD$750,MATCH(Y$2,'TD SOP+PROFORM'!$B$2:$AD$2,0)+1,0),0)</f>
        <v>0</v>
      </c>
      <c r="Z82" s="26" t="str">
        <f t="shared" si="30"/>
        <v/>
      </c>
      <c r="AA82" s="25">
        <f>IFERROR(VLOOKUP($A82,'TD SOP+PROFORM'!$A$5:$AD$750,MATCH(AA$4,'TD SOP+PROFORM'!$B$2:$AD$2,0)+1,0),0)+IFERROR(VLOOKUP($A82,'TD SOP+PROFORM'!$A$5:$AD$750,MATCH(AA$2,'TD SOP+PROFORM'!$B$2:$AD$2,0)+1,0),0)</f>
        <v>0</v>
      </c>
      <c r="AB82" s="25">
        <f>IFERROR(VLOOKUP($A82,'TD SOP+PROFORM'!$A$5:$AD$750,MATCH(AB$4,'TD SOP+PROFORM'!$B$2:$AD$2,0)+1,0),0)+IFERROR(VLOOKUP($A82,'TD SOP+PROFORM'!$A$5:$AD$750,MATCH(AB$2,'TD SOP+PROFORM'!$B$2:$AD$2,0)+1,0),0)</f>
        <v>0</v>
      </c>
      <c r="AC82" s="26" t="str">
        <f t="shared" si="31"/>
        <v/>
      </c>
      <c r="AD82" s="25">
        <f>IFERROR(VLOOKUP($A82,'TD SOP+PROFORM'!$A$5:$AD$750,MATCH(AD$4,'TD SOP+PROFORM'!$B$2:$AD$2,0)+1,0),0)+IFERROR(VLOOKUP($A82,'TD SOP+PROFORM'!$A$5:$AD$750,MATCH(AD$2,'TD SOP+PROFORM'!$B$2:$AD$2,0)+1,0),0)</f>
        <v>0</v>
      </c>
      <c r="AE82" s="25">
        <f>IFERROR(VLOOKUP($A82,'TD SOP+PROFORM'!$A$5:$AD$750,MATCH(AE$4,'TD SOP+PROFORM'!$B$2:$AD$2,0)+1,0),0)+IFERROR(VLOOKUP($A82,'TD SOP+PROFORM'!$A$5:$AD$750,MATCH(AE$2,'TD SOP+PROFORM'!$B$2:$AD$2,0)+1,0),0)</f>
        <v>0</v>
      </c>
      <c r="AF82" s="26" t="str">
        <f t="shared" si="32"/>
        <v/>
      </c>
      <c r="AG82" s="25">
        <f>IFERROR(VLOOKUP($A82,'TD SOP+PROFORM'!$A$5:$AD$750,MATCH(AG$4,'TD SOP+PROFORM'!$B$2:$AD$2,0)+1,0),0)+IFERROR(VLOOKUP($A82,'TD SOP+PROFORM'!$A$5:$AD$750,MATCH(AG$2,'TD SOP+PROFORM'!$B$2:$AD$2,0)+1,0),0)</f>
        <v>0</v>
      </c>
      <c r="AH82" s="25">
        <f>IFERROR(VLOOKUP($A82,'TD SOP+PROFORM'!$A$5:$AD$750,MATCH(AH$4,'TD SOP+PROFORM'!$B$2:$AD$2,0)+1,0),0)+IFERROR(VLOOKUP($A82,'TD SOP+PROFORM'!$A$5:$AD$750,MATCH(AH$2,'TD SOP+PROFORM'!$B$2:$AD$2,0)+1,0),0)</f>
        <v>0</v>
      </c>
      <c r="AI82" s="26" t="str">
        <f t="shared" si="33"/>
        <v/>
      </c>
      <c r="AJ82" s="25">
        <f>IFERROR(VLOOKUP($A82,'TD SOP+PROFORM'!$A$5:$AD$750,MATCH(AJ$4,'TD SOP+PROFORM'!$B$2:$AD$2,0)+1,0),0)+IFERROR(VLOOKUP($A82,'TD SOP+PROFORM'!$A$5:$AD$750,MATCH(AJ$2,'TD SOP+PROFORM'!$B$2:$AD$2,0)+1,0),0)</f>
        <v>0</v>
      </c>
      <c r="AK82" s="25">
        <f>IFERROR(VLOOKUP($A82,'TD SOP+PROFORM'!$A$5:$AD$750,MATCH(AK$4,'TD SOP+PROFORM'!$B$2:$AD$2,0)+1,0),0)+IFERROR(VLOOKUP($A82,'TD SOP+PROFORM'!$A$5:$AD$750,MATCH(AK$2,'TD SOP+PROFORM'!$B$2:$AD$2,0)+1,0),0)</f>
        <v>0</v>
      </c>
      <c r="AL82" s="26" t="str">
        <f t="shared" si="34"/>
        <v/>
      </c>
      <c r="AM82" s="25">
        <f t="shared" si="36"/>
        <v>1384</v>
      </c>
      <c r="AN82" s="25">
        <f t="shared" si="36"/>
        <v>0</v>
      </c>
      <c r="AO82" s="26" t="str">
        <f t="shared" si="35"/>
        <v/>
      </c>
    </row>
    <row r="83" spans="1:41" x14ac:dyDescent="0.35">
      <c r="A83" s="24" t="str">
        <f>IF(AND('TD SOP+PROFORM'!A80&lt;&gt;"",'TD SOP+PROFORM'!A80&lt;&gt;"TOTAL"),'TD SOP+PROFORM'!A80,0)</f>
        <v>JERRIE SHOP</v>
      </c>
      <c r="C83" s="25">
        <f>IFERROR(VLOOKUP($A83,'TD SOP+PROFORM'!$A$5:$AD$750,MATCH(C$4,'TD SOP+PROFORM'!$B$2:$AT$2,0)+1,0),"")</f>
        <v>0</v>
      </c>
      <c r="D83" s="25" t="str">
        <f>IFERROR(VLOOKUP($A83,'TD SOP+PROFORM'!$A$5:$AD$750,MATCH(D$4,'TD SOP+PROFORM'!$B$2:$AT$2,0)+1,0),"")</f>
        <v/>
      </c>
      <c r="E83" s="26" t="str">
        <f t="shared" si="23"/>
        <v/>
      </c>
      <c r="F83" s="25">
        <f>IFERROR(VLOOKUP($A83,'TD SOP+PROFORM'!$A$5:$AD$750,MATCH(F$4,'TD SOP+PROFORM'!$B$2:$AT$2,0)+1,0),"")</f>
        <v>0</v>
      </c>
      <c r="G83" s="25" t="str">
        <f>IFERROR(VLOOKUP($A83,'TD SOP+PROFORM'!$A$5:$AD$750,MATCH(G$4,'TD SOP+PROFORM'!$B$2:$AT$2,0)+1,0),"")</f>
        <v/>
      </c>
      <c r="H83" s="26" t="str">
        <f t="shared" si="24"/>
        <v/>
      </c>
      <c r="I83" s="25">
        <f>IFERROR(VLOOKUP($A83,'TD SOP+PROFORM'!$A$5:$AD$750,MATCH(I$4,'TD SOP+PROFORM'!$B$2:$AT$2,0)+1,0),"")</f>
        <v>0</v>
      </c>
      <c r="J83" s="25" t="str">
        <f>IFERROR(VLOOKUP($A83,'TD SOP+PROFORM'!$A$5:$AD$750,MATCH(J$4,'TD SOP+PROFORM'!$B$2:$AT$2,0)+1,0),"")</f>
        <v/>
      </c>
      <c r="K83" s="26" t="str">
        <f t="shared" si="25"/>
        <v/>
      </c>
      <c r="L83" s="25" t="str">
        <f>IFERROR(VLOOKUP($A83,'TD SOP+PROFORM'!$A$5:$AD$750,MATCH(L$4,'TD SOP+PROFORM'!$B$2:$AT$2,0)+1,0),"")</f>
        <v/>
      </c>
      <c r="M83" s="25" t="str">
        <f>IFERROR(VLOOKUP($A83,'TD SOP+PROFORM'!$A$5:$AD$750,MATCH(M$4,'TD SOP+PROFORM'!$B$2:$AT$2,0)+1,0),"")</f>
        <v/>
      </c>
      <c r="N83" s="26" t="str">
        <f t="shared" si="26"/>
        <v/>
      </c>
      <c r="O83" s="25">
        <f>IFERROR(VLOOKUP($A83,'TD SOP+PROFORM'!$A$5:$AD$750,MATCH(O$4,'TD SOP+PROFORM'!$B$2:$AD$2,0)+1,0),0)+IFERROR(VLOOKUP($A83,'TD SOP+PROFORM'!$A$5:$AD$750,MATCH(O$2,'TD SOP+PROFORM'!$B$2:$AD$2,0)+1,0),0)</f>
        <v>0</v>
      </c>
      <c r="P83" s="25">
        <f>IFERROR(VLOOKUP($A83,'TD SOP+PROFORM'!$A$5:$AD$750,MATCH(P$4,'TD SOP+PROFORM'!$B$2:$AD$2,0)+1,0),0)+IFERROR(VLOOKUP($A83,'TD SOP+PROFORM'!$A$5:$AD$750,MATCH(P$2,'TD SOP+PROFORM'!$B$2:$AD$2,0)+1,0),0)</f>
        <v>0</v>
      </c>
      <c r="Q83" s="26" t="str">
        <f t="shared" si="27"/>
        <v/>
      </c>
      <c r="R83" s="25">
        <f>IFERROR(VLOOKUP($A83,'TD SOP+PROFORM'!$A$5:$AD$750,MATCH(R$4,'TD SOP+PROFORM'!$B$2:$AD$2,0)+1,0),0)+IFERROR(VLOOKUP($A83,'TD SOP+PROFORM'!$A$5:$AD$750,MATCH(R$2,'TD SOP+PROFORM'!$B$2:$AD$2,0)+1,0),0)</f>
        <v>0</v>
      </c>
      <c r="S83" s="25">
        <f>IFERROR(VLOOKUP($A83,'TD SOP+PROFORM'!$A$5:$AD$750,MATCH(S$4,'TD SOP+PROFORM'!$B$2:$AD$2,0)+1,0),0)+IFERROR(VLOOKUP($A83,'TD SOP+PROFORM'!$A$5:$AD$750,MATCH(S$2,'TD SOP+PROFORM'!$B$2:$AD$2,0)+1,0),0)</f>
        <v>0</v>
      </c>
      <c r="T83" s="26" t="str">
        <f t="shared" si="28"/>
        <v/>
      </c>
      <c r="U83" s="25">
        <f>IFERROR(VLOOKUP($A83,'TD SOP+PROFORM'!$A$5:$AD$750,MATCH(U$4,'TD SOP+PROFORM'!$B$2:$AD$2,0)+1,0),0)+IFERROR(VLOOKUP($A83,'TD SOP+PROFORM'!$A$5:$AD$750,MATCH(U$2,'TD SOP+PROFORM'!$B$2:$AD$2,0)+1,0),0)</f>
        <v>0</v>
      </c>
      <c r="V83" s="25">
        <f>IFERROR(VLOOKUP($A83,'TD SOP+PROFORM'!$A$5:$AD$750,MATCH(V$4,'TD SOP+PROFORM'!$B$2:$AD$2,0)+1,0),0)+IFERROR(VLOOKUP($A83,'TD SOP+PROFORM'!$A$5:$AD$750,MATCH(V$2,'TD SOP+PROFORM'!$B$2:$AD$2,0)+1,0),0)</f>
        <v>0</v>
      </c>
      <c r="W83" s="26" t="str">
        <f t="shared" si="29"/>
        <v/>
      </c>
      <c r="X83" s="25">
        <f>IFERROR(VLOOKUP($A83,'TD SOP+PROFORM'!$A$5:$AD$750,MATCH(X$4,'TD SOP+PROFORM'!$B$2:$AD$2,0)+1,0),0)+IFERROR(VLOOKUP($A83,'TD SOP+PROFORM'!$A$5:$AD$750,MATCH(X$2,'TD SOP+PROFORM'!$B$2:$AD$2,0)+1,0),0)</f>
        <v>0</v>
      </c>
      <c r="Y83" s="25">
        <f>IFERROR(VLOOKUP($A83,'TD SOP+PROFORM'!$A$5:$AD$750,MATCH(Y$4,'TD SOP+PROFORM'!$B$2:$AD$2,0)+1,0),0)+IFERROR(VLOOKUP($A83,'TD SOP+PROFORM'!$A$5:$AD$750,MATCH(Y$2,'TD SOP+PROFORM'!$B$2:$AD$2,0)+1,0),0)</f>
        <v>0</v>
      </c>
      <c r="Z83" s="26" t="str">
        <f t="shared" si="30"/>
        <v/>
      </c>
      <c r="AA83" s="25">
        <f>IFERROR(VLOOKUP($A83,'TD SOP+PROFORM'!$A$5:$AD$750,MATCH(AA$4,'TD SOP+PROFORM'!$B$2:$AD$2,0)+1,0),0)+IFERROR(VLOOKUP($A83,'TD SOP+PROFORM'!$A$5:$AD$750,MATCH(AA$2,'TD SOP+PROFORM'!$B$2:$AD$2,0)+1,0),0)</f>
        <v>0</v>
      </c>
      <c r="AB83" s="25">
        <f>IFERROR(VLOOKUP($A83,'TD SOP+PROFORM'!$A$5:$AD$750,MATCH(AB$4,'TD SOP+PROFORM'!$B$2:$AD$2,0)+1,0),0)+IFERROR(VLOOKUP($A83,'TD SOP+PROFORM'!$A$5:$AD$750,MATCH(AB$2,'TD SOP+PROFORM'!$B$2:$AD$2,0)+1,0),0)</f>
        <v>0</v>
      </c>
      <c r="AC83" s="26" t="str">
        <f t="shared" si="31"/>
        <v/>
      </c>
      <c r="AD83" s="25">
        <f>IFERROR(VLOOKUP($A83,'TD SOP+PROFORM'!$A$5:$AD$750,MATCH(AD$4,'TD SOP+PROFORM'!$B$2:$AD$2,0)+1,0),0)+IFERROR(VLOOKUP($A83,'TD SOP+PROFORM'!$A$5:$AD$750,MATCH(AD$2,'TD SOP+PROFORM'!$B$2:$AD$2,0)+1,0),0)</f>
        <v>0</v>
      </c>
      <c r="AE83" s="25">
        <f>IFERROR(VLOOKUP($A83,'TD SOP+PROFORM'!$A$5:$AD$750,MATCH(AE$4,'TD SOP+PROFORM'!$B$2:$AD$2,0)+1,0),0)+IFERROR(VLOOKUP($A83,'TD SOP+PROFORM'!$A$5:$AD$750,MATCH(AE$2,'TD SOP+PROFORM'!$B$2:$AD$2,0)+1,0),0)</f>
        <v>0</v>
      </c>
      <c r="AF83" s="26" t="str">
        <f t="shared" si="32"/>
        <v/>
      </c>
      <c r="AG83" s="25">
        <f>IFERROR(VLOOKUP($A83,'TD SOP+PROFORM'!$A$5:$AD$750,MATCH(AG$4,'TD SOP+PROFORM'!$B$2:$AD$2,0)+1,0),0)+IFERROR(VLOOKUP($A83,'TD SOP+PROFORM'!$A$5:$AD$750,MATCH(AG$2,'TD SOP+PROFORM'!$B$2:$AD$2,0)+1,0),0)</f>
        <v>0</v>
      </c>
      <c r="AH83" s="25">
        <f>IFERROR(VLOOKUP($A83,'TD SOP+PROFORM'!$A$5:$AD$750,MATCH(AH$4,'TD SOP+PROFORM'!$B$2:$AD$2,0)+1,0),0)+IFERROR(VLOOKUP($A83,'TD SOP+PROFORM'!$A$5:$AD$750,MATCH(AH$2,'TD SOP+PROFORM'!$B$2:$AD$2,0)+1,0),0)</f>
        <v>0</v>
      </c>
      <c r="AI83" s="26" t="str">
        <f t="shared" si="33"/>
        <v/>
      </c>
      <c r="AJ83" s="25">
        <f>IFERROR(VLOOKUP($A83,'TD SOP+PROFORM'!$A$5:$AD$750,MATCH(AJ$4,'TD SOP+PROFORM'!$B$2:$AD$2,0)+1,0),0)+IFERROR(VLOOKUP($A83,'TD SOP+PROFORM'!$A$5:$AD$750,MATCH(AJ$2,'TD SOP+PROFORM'!$B$2:$AD$2,0)+1,0),0)</f>
        <v>0</v>
      </c>
      <c r="AK83" s="25">
        <f>IFERROR(VLOOKUP($A83,'TD SOP+PROFORM'!$A$5:$AD$750,MATCH(AK$4,'TD SOP+PROFORM'!$B$2:$AD$2,0)+1,0),0)+IFERROR(VLOOKUP($A83,'TD SOP+PROFORM'!$A$5:$AD$750,MATCH(AK$2,'TD SOP+PROFORM'!$B$2:$AD$2,0)+1,0),0)</f>
        <v>0</v>
      </c>
      <c r="AL83" s="26" t="str">
        <f t="shared" si="34"/>
        <v/>
      </c>
      <c r="AM83" s="25">
        <f t="shared" si="36"/>
        <v>0</v>
      </c>
      <c r="AN83" s="25">
        <f t="shared" si="36"/>
        <v>0</v>
      </c>
      <c r="AO83" s="26" t="str">
        <f t="shared" si="35"/>
        <v/>
      </c>
    </row>
    <row r="84" spans="1:41" x14ac:dyDescent="0.35">
      <c r="A84" s="24" t="str">
        <f>IF(AND('TD SOP+PROFORM'!A81&lt;&gt;"",'TD SOP+PROFORM'!A81&lt;&gt;"TOTAL"),'TD SOP+PROFORM'!A81,0)</f>
        <v>LOVELY LADY LUMPS SWIMWEAR NEW YORK</v>
      </c>
      <c r="C84" s="25">
        <f>IFERROR(VLOOKUP($A84,'TD SOP+PROFORM'!$A$5:$AD$750,MATCH(C$4,'TD SOP+PROFORM'!$B$2:$AT$2,0)+1,0),"")</f>
        <v>0</v>
      </c>
      <c r="D84" s="25" t="str">
        <f>IFERROR(VLOOKUP($A84,'TD SOP+PROFORM'!$A$5:$AD$750,MATCH(D$4,'TD SOP+PROFORM'!$B$2:$AT$2,0)+1,0),"")</f>
        <v/>
      </c>
      <c r="E84" s="26" t="str">
        <f t="shared" si="23"/>
        <v/>
      </c>
      <c r="F84" s="25">
        <f>IFERROR(VLOOKUP($A84,'TD SOP+PROFORM'!$A$5:$AD$750,MATCH(F$4,'TD SOP+PROFORM'!$B$2:$AT$2,0)+1,0),"")</f>
        <v>0</v>
      </c>
      <c r="G84" s="25" t="str">
        <f>IFERROR(VLOOKUP($A84,'TD SOP+PROFORM'!$A$5:$AD$750,MATCH(G$4,'TD SOP+PROFORM'!$B$2:$AT$2,0)+1,0),"")</f>
        <v/>
      </c>
      <c r="H84" s="26" t="str">
        <f t="shared" si="24"/>
        <v/>
      </c>
      <c r="I84" s="25">
        <f>IFERROR(VLOOKUP($A84,'TD SOP+PROFORM'!$A$5:$AD$750,MATCH(I$4,'TD SOP+PROFORM'!$B$2:$AT$2,0)+1,0),"")</f>
        <v>0</v>
      </c>
      <c r="J84" s="25" t="str">
        <f>IFERROR(VLOOKUP($A84,'TD SOP+PROFORM'!$A$5:$AD$750,MATCH(J$4,'TD SOP+PROFORM'!$B$2:$AT$2,0)+1,0),"")</f>
        <v/>
      </c>
      <c r="K84" s="26" t="str">
        <f t="shared" si="25"/>
        <v/>
      </c>
      <c r="L84" s="25" t="str">
        <f>IFERROR(VLOOKUP($A84,'TD SOP+PROFORM'!$A$5:$AD$750,MATCH(L$4,'TD SOP+PROFORM'!$B$2:$AT$2,0)+1,0),"")</f>
        <v/>
      </c>
      <c r="M84" s="25" t="str">
        <f>IFERROR(VLOOKUP($A84,'TD SOP+PROFORM'!$A$5:$AD$750,MATCH(M$4,'TD SOP+PROFORM'!$B$2:$AT$2,0)+1,0),"")</f>
        <v/>
      </c>
      <c r="N84" s="26" t="str">
        <f t="shared" si="26"/>
        <v/>
      </c>
      <c r="O84" s="25">
        <f>IFERROR(VLOOKUP($A84,'TD SOP+PROFORM'!$A$5:$AD$750,MATCH(O$4,'TD SOP+PROFORM'!$B$2:$AD$2,0)+1,0),0)+IFERROR(VLOOKUP($A84,'TD SOP+PROFORM'!$A$5:$AD$750,MATCH(O$2,'TD SOP+PROFORM'!$B$2:$AD$2,0)+1,0),0)</f>
        <v>0</v>
      </c>
      <c r="P84" s="25">
        <f>IFERROR(VLOOKUP($A84,'TD SOP+PROFORM'!$A$5:$AD$750,MATCH(P$4,'TD SOP+PROFORM'!$B$2:$AD$2,0)+1,0),0)+IFERROR(VLOOKUP($A84,'TD SOP+PROFORM'!$A$5:$AD$750,MATCH(P$2,'TD SOP+PROFORM'!$B$2:$AD$2,0)+1,0),0)</f>
        <v>0</v>
      </c>
      <c r="Q84" s="26" t="str">
        <f t="shared" si="27"/>
        <v/>
      </c>
      <c r="R84" s="25">
        <f>IFERROR(VLOOKUP($A84,'TD SOP+PROFORM'!$A$5:$AD$750,MATCH(R$4,'TD SOP+PROFORM'!$B$2:$AD$2,0)+1,0),0)+IFERROR(VLOOKUP($A84,'TD SOP+PROFORM'!$A$5:$AD$750,MATCH(R$2,'TD SOP+PROFORM'!$B$2:$AD$2,0)+1,0),0)</f>
        <v>0</v>
      </c>
      <c r="S84" s="25">
        <f>IFERROR(VLOOKUP($A84,'TD SOP+PROFORM'!$A$5:$AD$750,MATCH(S$4,'TD SOP+PROFORM'!$B$2:$AD$2,0)+1,0),0)+IFERROR(VLOOKUP($A84,'TD SOP+PROFORM'!$A$5:$AD$750,MATCH(S$2,'TD SOP+PROFORM'!$B$2:$AD$2,0)+1,0),0)</f>
        <v>0</v>
      </c>
      <c r="T84" s="26" t="str">
        <f t="shared" si="28"/>
        <v/>
      </c>
      <c r="U84" s="25">
        <f>IFERROR(VLOOKUP($A84,'TD SOP+PROFORM'!$A$5:$AD$750,MATCH(U$4,'TD SOP+PROFORM'!$B$2:$AD$2,0)+1,0),0)+IFERROR(VLOOKUP($A84,'TD SOP+PROFORM'!$A$5:$AD$750,MATCH(U$2,'TD SOP+PROFORM'!$B$2:$AD$2,0)+1,0),0)</f>
        <v>0</v>
      </c>
      <c r="V84" s="25">
        <f>IFERROR(VLOOKUP($A84,'TD SOP+PROFORM'!$A$5:$AD$750,MATCH(V$4,'TD SOP+PROFORM'!$B$2:$AD$2,0)+1,0),0)+IFERROR(VLOOKUP($A84,'TD SOP+PROFORM'!$A$5:$AD$750,MATCH(V$2,'TD SOP+PROFORM'!$B$2:$AD$2,0)+1,0),0)</f>
        <v>0</v>
      </c>
      <c r="W84" s="26" t="str">
        <f t="shared" si="29"/>
        <v/>
      </c>
      <c r="X84" s="25">
        <f>IFERROR(VLOOKUP($A84,'TD SOP+PROFORM'!$A$5:$AD$750,MATCH(X$4,'TD SOP+PROFORM'!$B$2:$AD$2,0)+1,0),0)+IFERROR(VLOOKUP($A84,'TD SOP+PROFORM'!$A$5:$AD$750,MATCH(X$2,'TD SOP+PROFORM'!$B$2:$AD$2,0)+1,0),0)</f>
        <v>0</v>
      </c>
      <c r="Y84" s="25">
        <f>IFERROR(VLOOKUP($A84,'TD SOP+PROFORM'!$A$5:$AD$750,MATCH(Y$4,'TD SOP+PROFORM'!$B$2:$AD$2,0)+1,0),0)+IFERROR(VLOOKUP($A84,'TD SOP+PROFORM'!$A$5:$AD$750,MATCH(Y$2,'TD SOP+PROFORM'!$B$2:$AD$2,0)+1,0),0)</f>
        <v>0</v>
      </c>
      <c r="Z84" s="26" t="str">
        <f t="shared" si="30"/>
        <v/>
      </c>
      <c r="AA84" s="25">
        <f>IFERROR(VLOOKUP($A84,'TD SOP+PROFORM'!$A$5:$AD$750,MATCH(AA$4,'TD SOP+PROFORM'!$B$2:$AD$2,0)+1,0),0)+IFERROR(VLOOKUP($A84,'TD SOP+PROFORM'!$A$5:$AD$750,MATCH(AA$2,'TD SOP+PROFORM'!$B$2:$AD$2,0)+1,0),0)</f>
        <v>0</v>
      </c>
      <c r="AB84" s="25">
        <f>IFERROR(VLOOKUP($A84,'TD SOP+PROFORM'!$A$5:$AD$750,MATCH(AB$4,'TD SOP+PROFORM'!$B$2:$AD$2,0)+1,0),0)+IFERROR(VLOOKUP($A84,'TD SOP+PROFORM'!$A$5:$AD$750,MATCH(AB$2,'TD SOP+PROFORM'!$B$2:$AD$2,0)+1,0),0)</f>
        <v>0</v>
      </c>
      <c r="AC84" s="26" t="str">
        <f t="shared" si="31"/>
        <v/>
      </c>
      <c r="AD84" s="25">
        <f>IFERROR(VLOOKUP($A84,'TD SOP+PROFORM'!$A$5:$AD$750,MATCH(AD$4,'TD SOP+PROFORM'!$B$2:$AD$2,0)+1,0),0)+IFERROR(VLOOKUP($A84,'TD SOP+PROFORM'!$A$5:$AD$750,MATCH(AD$2,'TD SOP+PROFORM'!$B$2:$AD$2,0)+1,0),0)</f>
        <v>0</v>
      </c>
      <c r="AE84" s="25">
        <f>IFERROR(VLOOKUP($A84,'TD SOP+PROFORM'!$A$5:$AD$750,MATCH(AE$4,'TD SOP+PROFORM'!$B$2:$AD$2,0)+1,0),0)+IFERROR(VLOOKUP($A84,'TD SOP+PROFORM'!$A$5:$AD$750,MATCH(AE$2,'TD SOP+PROFORM'!$B$2:$AD$2,0)+1,0),0)</f>
        <v>0</v>
      </c>
      <c r="AF84" s="26" t="str">
        <f t="shared" si="32"/>
        <v/>
      </c>
      <c r="AG84" s="25">
        <f>IFERROR(VLOOKUP($A84,'TD SOP+PROFORM'!$A$5:$AD$750,MATCH(AG$4,'TD SOP+PROFORM'!$B$2:$AD$2,0)+1,0),0)+IFERROR(VLOOKUP($A84,'TD SOP+PROFORM'!$A$5:$AD$750,MATCH(AG$2,'TD SOP+PROFORM'!$B$2:$AD$2,0)+1,0),0)</f>
        <v>0</v>
      </c>
      <c r="AH84" s="25">
        <f>IFERROR(VLOOKUP($A84,'TD SOP+PROFORM'!$A$5:$AD$750,MATCH(AH$4,'TD SOP+PROFORM'!$B$2:$AD$2,0)+1,0),0)+IFERROR(VLOOKUP($A84,'TD SOP+PROFORM'!$A$5:$AD$750,MATCH(AH$2,'TD SOP+PROFORM'!$B$2:$AD$2,0)+1,0),0)</f>
        <v>0</v>
      </c>
      <c r="AI84" s="26" t="str">
        <f t="shared" si="33"/>
        <v/>
      </c>
      <c r="AJ84" s="25">
        <f>IFERROR(VLOOKUP($A84,'TD SOP+PROFORM'!$A$5:$AD$750,MATCH(AJ$4,'TD SOP+PROFORM'!$B$2:$AD$2,0)+1,0),0)+IFERROR(VLOOKUP($A84,'TD SOP+PROFORM'!$A$5:$AD$750,MATCH(AJ$2,'TD SOP+PROFORM'!$B$2:$AD$2,0)+1,0),0)</f>
        <v>0</v>
      </c>
      <c r="AK84" s="25">
        <f>IFERROR(VLOOKUP($A84,'TD SOP+PROFORM'!$A$5:$AD$750,MATCH(AK$4,'TD SOP+PROFORM'!$B$2:$AD$2,0)+1,0),0)+IFERROR(VLOOKUP($A84,'TD SOP+PROFORM'!$A$5:$AD$750,MATCH(AK$2,'TD SOP+PROFORM'!$B$2:$AD$2,0)+1,0),0)</f>
        <v>0</v>
      </c>
      <c r="AL84" s="26" t="str">
        <f t="shared" si="34"/>
        <v/>
      </c>
      <c r="AM84" s="25">
        <f t="shared" si="36"/>
        <v>0</v>
      </c>
      <c r="AN84" s="25">
        <f t="shared" si="36"/>
        <v>0</v>
      </c>
      <c r="AO84" s="26" t="str">
        <f t="shared" si="35"/>
        <v/>
      </c>
    </row>
    <row r="85" spans="1:41" x14ac:dyDescent="0.35">
      <c r="A85" s="24" t="str">
        <f>IF(AND('TD SOP+PROFORM'!A82&lt;&gt;"",'TD SOP+PROFORM'!A82&lt;&gt;"TOTAL"),'TD SOP+PROFORM'!A82,0)</f>
        <v>JCS</v>
      </c>
      <c r="C85" s="25">
        <f>IFERROR(VLOOKUP($A85,'TD SOP+PROFORM'!$A$5:$AD$750,MATCH(C$4,'TD SOP+PROFORM'!$B$2:$AT$2,0)+1,0),"")</f>
        <v>0</v>
      </c>
      <c r="D85" s="25" t="str">
        <f>IFERROR(VLOOKUP($A85,'TD SOP+PROFORM'!$A$5:$AD$750,MATCH(D$4,'TD SOP+PROFORM'!$B$2:$AT$2,0)+1,0),"")</f>
        <v/>
      </c>
      <c r="E85" s="26" t="str">
        <f t="shared" si="23"/>
        <v/>
      </c>
      <c r="F85" s="25">
        <f>IFERROR(VLOOKUP($A85,'TD SOP+PROFORM'!$A$5:$AD$750,MATCH(F$4,'TD SOP+PROFORM'!$B$2:$AT$2,0)+1,0),"")</f>
        <v>0</v>
      </c>
      <c r="G85" s="25" t="str">
        <f>IFERROR(VLOOKUP($A85,'TD SOP+PROFORM'!$A$5:$AD$750,MATCH(G$4,'TD SOP+PROFORM'!$B$2:$AT$2,0)+1,0),"")</f>
        <v/>
      </c>
      <c r="H85" s="26" t="str">
        <f t="shared" si="24"/>
        <v/>
      </c>
      <c r="I85" s="25">
        <f>IFERROR(VLOOKUP($A85,'TD SOP+PROFORM'!$A$5:$AD$750,MATCH(I$4,'TD SOP+PROFORM'!$B$2:$AT$2,0)+1,0),"")</f>
        <v>0</v>
      </c>
      <c r="J85" s="25" t="str">
        <f>IFERROR(VLOOKUP($A85,'TD SOP+PROFORM'!$A$5:$AD$750,MATCH(J$4,'TD SOP+PROFORM'!$B$2:$AT$2,0)+1,0),"")</f>
        <v/>
      </c>
      <c r="K85" s="26" t="str">
        <f t="shared" si="25"/>
        <v/>
      </c>
      <c r="L85" s="25" t="str">
        <f>IFERROR(VLOOKUP($A85,'TD SOP+PROFORM'!$A$5:$AD$750,MATCH(L$4,'TD SOP+PROFORM'!$B$2:$AT$2,0)+1,0),"")</f>
        <v/>
      </c>
      <c r="M85" s="25" t="str">
        <f>IFERROR(VLOOKUP($A85,'TD SOP+PROFORM'!$A$5:$AD$750,MATCH(M$4,'TD SOP+PROFORM'!$B$2:$AT$2,0)+1,0),"")</f>
        <v/>
      </c>
      <c r="N85" s="26" t="str">
        <f t="shared" si="26"/>
        <v/>
      </c>
      <c r="O85" s="25">
        <f>IFERROR(VLOOKUP($A85,'TD SOP+PROFORM'!$A$5:$AD$750,MATCH(O$4,'TD SOP+PROFORM'!$B$2:$AD$2,0)+1,0),0)+IFERROR(VLOOKUP($A85,'TD SOP+PROFORM'!$A$5:$AD$750,MATCH(O$2,'TD SOP+PROFORM'!$B$2:$AD$2,0)+1,0),0)</f>
        <v>0</v>
      </c>
      <c r="P85" s="25">
        <f>IFERROR(VLOOKUP($A85,'TD SOP+PROFORM'!$A$5:$AD$750,MATCH(P$4,'TD SOP+PROFORM'!$B$2:$AD$2,0)+1,0),0)+IFERROR(VLOOKUP($A85,'TD SOP+PROFORM'!$A$5:$AD$750,MATCH(P$2,'TD SOP+PROFORM'!$B$2:$AD$2,0)+1,0),0)</f>
        <v>0</v>
      </c>
      <c r="Q85" s="26" t="str">
        <f t="shared" si="27"/>
        <v/>
      </c>
      <c r="R85" s="25">
        <f>IFERROR(VLOOKUP($A85,'TD SOP+PROFORM'!$A$5:$AD$750,MATCH(R$4,'TD SOP+PROFORM'!$B$2:$AD$2,0)+1,0),0)+IFERROR(VLOOKUP($A85,'TD SOP+PROFORM'!$A$5:$AD$750,MATCH(R$2,'TD SOP+PROFORM'!$B$2:$AD$2,0)+1,0),0)</f>
        <v>0</v>
      </c>
      <c r="S85" s="25">
        <f>IFERROR(VLOOKUP($A85,'TD SOP+PROFORM'!$A$5:$AD$750,MATCH(S$4,'TD SOP+PROFORM'!$B$2:$AD$2,0)+1,0),0)+IFERROR(VLOOKUP($A85,'TD SOP+PROFORM'!$A$5:$AD$750,MATCH(S$2,'TD SOP+PROFORM'!$B$2:$AD$2,0)+1,0),0)</f>
        <v>0</v>
      </c>
      <c r="T85" s="26" t="str">
        <f t="shared" si="28"/>
        <v/>
      </c>
      <c r="U85" s="25">
        <f>IFERROR(VLOOKUP($A85,'TD SOP+PROFORM'!$A$5:$AD$750,MATCH(U$4,'TD SOP+PROFORM'!$B$2:$AD$2,0)+1,0),0)+IFERROR(VLOOKUP($A85,'TD SOP+PROFORM'!$A$5:$AD$750,MATCH(U$2,'TD SOP+PROFORM'!$B$2:$AD$2,0)+1,0),0)</f>
        <v>0</v>
      </c>
      <c r="V85" s="25">
        <f>IFERROR(VLOOKUP($A85,'TD SOP+PROFORM'!$A$5:$AD$750,MATCH(V$4,'TD SOP+PROFORM'!$B$2:$AD$2,0)+1,0),0)+IFERROR(VLOOKUP($A85,'TD SOP+PROFORM'!$A$5:$AD$750,MATCH(V$2,'TD SOP+PROFORM'!$B$2:$AD$2,0)+1,0),0)</f>
        <v>0</v>
      </c>
      <c r="W85" s="26" t="str">
        <f t="shared" si="29"/>
        <v/>
      </c>
      <c r="X85" s="25">
        <f>IFERROR(VLOOKUP($A85,'TD SOP+PROFORM'!$A$5:$AD$750,MATCH(X$4,'TD SOP+PROFORM'!$B$2:$AD$2,0)+1,0),0)+IFERROR(VLOOKUP($A85,'TD SOP+PROFORM'!$A$5:$AD$750,MATCH(X$2,'TD SOP+PROFORM'!$B$2:$AD$2,0)+1,0),0)</f>
        <v>0</v>
      </c>
      <c r="Y85" s="25">
        <f>IFERROR(VLOOKUP($A85,'TD SOP+PROFORM'!$A$5:$AD$750,MATCH(Y$4,'TD SOP+PROFORM'!$B$2:$AD$2,0)+1,0),0)+IFERROR(VLOOKUP($A85,'TD SOP+PROFORM'!$A$5:$AD$750,MATCH(Y$2,'TD SOP+PROFORM'!$B$2:$AD$2,0)+1,0),0)</f>
        <v>0</v>
      </c>
      <c r="Z85" s="26" t="str">
        <f t="shared" si="30"/>
        <v/>
      </c>
      <c r="AA85" s="25">
        <f>IFERROR(VLOOKUP($A85,'TD SOP+PROFORM'!$A$5:$AD$750,MATCH(AA$4,'TD SOP+PROFORM'!$B$2:$AD$2,0)+1,0),0)+IFERROR(VLOOKUP($A85,'TD SOP+PROFORM'!$A$5:$AD$750,MATCH(AA$2,'TD SOP+PROFORM'!$B$2:$AD$2,0)+1,0),0)</f>
        <v>0</v>
      </c>
      <c r="AB85" s="25">
        <f>IFERROR(VLOOKUP($A85,'TD SOP+PROFORM'!$A$5:$AD$750,MATCH(AB$4,'TD SOP+PROFORM'!$B$2:$AD$2,0)+1,0),0)+IFERROR(VLOOKUP($A85,'TD SOP+PROFORM'!$A$5:$AD$750,MATCH(AB$2,'TD SOP+PROFORM'!$B$2:$AD$2,0)+1,0),0)</f>
        <v>0</v>
      </c>
      <c r="AC85" s="26" t="str">
        <f t="shared" si="31"/>
        <v/>
      </c>
      <c r="AD85" s="25">
        <f>IFERROR(VLOOKUP($A85,'TD SOP+PROFORM'!$A$5:$AD$750,MATCH(AD$4,'TD SOP+PROFORM'!$B$2:$AD$2,0)+1,0),0)+IFERROR(VLOOKUP($A85,'TD SOP+PROFORM'!$A$5:$AD$750,MATCH(AD$2,'TD SOP+PROFORM'!$B$2:$AD$2,0)+1,0),0)</f>
        <v>0</v>
      </c>
      <c r="AE85" s="25">
        <f>IFERROR(VLOOKUP($A85,'TD SOP+PROFORM'!$A$5:$AD$750,MATCH(AE$4,'TD SOP+PROFORM'!$B$2:$AD$2,0)+1,0),0)+IFERROR(VLOOKUP($A85,'TD SOP+PROFORM'!$A$5:$AD$750,MATCH(AE$2,'TD SOP+PROFORM'!$B$2:$AD$2,0)+1,0),0)</f>
        <v>0</v>
      </c>
      <c r="AF85" s="26" t="str">
        <f t="shared" si="32"/>
        <v/>
      </c>
      <c r="AG85" s="25">
        <f>IFERROR(VLOOKUP($A85,'TD SOP+PROFORM'!$A$5:$AD$750,MATCH(AG$4,'TD SOP+PROFORM'!$B$2:$AD$2,0)+1,0),0)+IFERROR(VLOOKUP($A85,'TD SOP+PROFORM'!$A$5:$AD$750,MATCH(AG$2,'TD SOP+PROFORM'!$B$2:$AD$2,0)+1,0),0)</f>
        <v>0</v>
      </c>
      <c r="AH85" s="25">
        <f>IFERROR(VLOOKUP($A85,'TD SOP+PROFORM'!$A$5:$AD$750,MATCH(AH$4,'TD SOP+PROFORM'!$B$2:$AD$2,0)+1,0),0)+IFERROR(VLOOKUP($A85,'TD SOP+PROFORM'!$A$5:$AD$750,MATCH(AH$2,'TD SOP+PROFORM'!$B$2:$AD$2,0)+1,0),0)</f>
        <v>0</v>
      </c>
      <c r="AI85" s="26" t="str">
        <f t="shared" si="33"/>
        <v/>
      </c>
      <c r="AJ85" s="25">
        <f>IFERROR(VLOOKUP($A85,'TD SOP+PROFORM'!$A$5:$AD$750,MATCH(AJ$4,'TD SOP+PROFORM'!$B$2:$AD$2,0)+1,0),0)+IFERROR(VLOOKUP($A85,'TD SOP+PROFORM'!$A$5:$AD$750,MATCH(AJ$2,'TD SOP+PROFORM'!$B$2:$AD$2,0)+1,0),0)</f>
        <v>0</v>
      </c>
      <c r="AK85" s="25">
        <f>IFERROR(VLOOKUP($A85,'TD SOP+PROFORM'!$A$5:$AD$750,MATCH(AK$4,'TD SOP+PROFORM'!$B$2:$AD$2,0)+1,0),0)+IFERROR(VLOOKUP($A85,'TD SOP+PROFORM'!$A$5:$AD$750,MATCH(AK$2,'TD SOP+PROFORM'!$B$2:$AD$2,0)+1,0),0)</f>
        <v>0</v>
      </c>
      <c r="AL85" s="26" t="str">
        <f t="shared" si="34"/>
        <v/>
      </c>
      <c r="AM85" s="25">
        <f t="shared" si="36"/>
        <v>0</v>
      </c>
      <c r="AN85" s="25">
        <f t="shared" si="36"/>
        <v>0</v>
      </c>
      <c r="AO85" s="26" t="str">
        <f t="shared" si="35"/>
        <v/>
      </c>
    </row>
    <row r="86" spans="1:41" x14ac:dyDescent="0.35">
      <c r="A86" s="24" t="str">
        <f>IF(AND('TD SOP+PROFORM'!A83&lt;&gt;"",'TD SOP+PROFORM'!A83&lt;&gt;"TOTAL"),'TD SOP+PROFORM'!A83,0)</f>
        <v>YF INVESTMENT COMPANY LLC</v>
      </c>
      <c r="C86" s="25">
        <f>IFERROR(VLOOKUP($A86,'TD SOP+PROFORM'!$A$5:$AD$750,MATCH(C$4,'TD SOP+PROFORM'!$B$2:$AT$2,0)+1,0),"")</f>
        <v>365</v>
      </c>
      <c r="D86" s="25" t="str">
        <f>IFERROR(VLOOKUP($A86,'TD SOP+PROFORM'!$A$5:$AD$750,MATCH(D$4,'TD SOP+PROFORM'!$B$2:$AT$2,0)+1,0),"")</f>
        <v/>
      </c>
      <c r="E86" s="26" t="str">
        <f t="shared" si="23"/>
        <v/>
      </c>
      <c r="F86" s="25">
        <f>IFERROR(VLOOKUP($A86,'TD SOP+PROFORM'!$A$5:$AD$750,MATCH(F$4,'TD SOP+PROFORM'!$B$2:$AT$2,0)+1,0),"")</f>
        <v>395</v>
      </c>
      <c r="G86" s="25" t="str">
        <f>IFERROR(VLOOKUP($A86,'TD SOP+PROFORM'!$A$5:$AD$750,MATCH(G$4,'TD SOP+PROFORM'!$B$2:$AT$2,0)+1,0),"")</f>
        <v/>
      </c>
      <c r="H86" s="26" t="str">
        <f t="shared" si="24"/>
        <v/>
      </c>
      <c r="I86" s="25">
        <f>IFERROR(VLOOKUP($A86,'TD SOP+PROFORM'!$A$5:$AD$750,MATCH(I$4,'TD SOP+PROFORM'!$B$2:$AT$2,0)+1,0),"")</f>
        <v>0</v>
      </c>
      <c r="J86" s="25" t="str">
        <f>IFERROR(VLOOKUP($A86,'TD SOP+PROFORM'!$A$5:$AD$750,MATCH(J$4,'TD SOP+PROFORM'!$B$2:$AT$2,0)+1,0),"")</f>
        <v/>
      </c>
      <c r="K86" s="26" t="str">
        <f t="shared" si="25"/>
        <v/>
      </c>
      <c r="L86" s="25" t="str">
        <f>IFERROR(VLOOKUP($A86,'TD SOP+PROFORM'!$A$5:$AD$750,MATCH(L$4,'TD SOP+PROFORM'!$B$2:$AT$2,0)+1,0),"")</f>
        <v/>
      </c>
      <c r="M86" s="25" t="str">
        <f>IFERROR(VLOOKUP($A86,'TD SOP+PROFORM'!$A$5:$AD$750,MATCH(M$4,'TD SOP+PROFORM'!$B$2:$AT$2,0)+1,0),"")</f>
        <v/>
      </c>
      <c r="N86" s="26" t="str">
        <f t="shared" si="26"/>
        <v/>
      </c>
      <c r="O86" s="25">
        <f>IFERROR(VLOOKUP($A86,'TD SOP+PROFORM'!$A$5:$AD$750,MATCH(O$4,'TD SOP+PROFORM'!$B$2:$AD$2,0)+1,0),0)+IFERROR(VLOOKUP($A86,'TD SOP+PROFORM'!$A$5:$AD$750,MATCH(O$2,'TD SOP+PROFORM'!$B$2:$AD$2,0)+1,0),0)</f>
        <v>0</v>
      </c>
      <c r="P86" s="25">
        <f>IFERROR(VLOOKUP($A86,'TD SOP+PROFORM'!$A$5:$AD$750,MATCH(P$4,'TD SOP+PROFORM'!$B$2:$AD$2,0)+1,0),0)+IFERROR(VLOOKUP($A86,'TD SOP+PROFORM'!$A$5:$AD$750,MATCH(P$2,'TD SOP+PROFORM'!$B$2:$AD$2,0)+1,0),0)</f>
        <v>0</v>
      </c>
      <c r="Q86" s="26" t="str">
        <f t="shared" si="27"/>
        <v/>
      </c>
      <c r="R86" s="25">
        <f>IFERROR(VLOOKUP($A86,'TD SOP+PROFORM'!$A$5:$AD$750,MATCH(R$4,'TD SOP+PROFORM'!$B$2:$AD$2,0)+1,0),0)+IFERROR(VLOOKUP($A86,'TD SOP+PROFORM'!$A$5:$AD$750,MATCH(R$2,'TD SOP+PROFORM'!$B$2:$AD$2,0)+1,0),0)</f>
        <v>0</v>
      </c>
      <c r="S86" s="25">
        <f>IFERROR(VLOOKUP($A86,'TD SOP+PROFORM'!$A$5:$AD$750,MATCH(S$4,'TD SOP+PROFORM'!$B$2:$AD$2,0)+1,0),0)+IFERROR(VLOOKUP($A86,'TD SOP+PROFORM'!$A$5:$AD$750,MATCH(S$2,'TD SOP+PROFORM'!$B$2:$AD$2,0)+1,0),0)</f>
        <v>0</v>
      </c>
      <c r="T86" s="26" t="str">
        <f t="shared" si="28"/>
        <v/>
      </c>
      <c r="U86" s="25">
        <f>IFERROR(VLOOKUP($A86,'TD SOP+PROFORM'!$A$5:$AD$750,MATCH(U$4,'TD SOP+PROFORM'!$B$2:$AD$2,0)+1,0),0)+IFERROR(VLOOKUP($A86,'TD SOP+PROFORM'!$A$5:$AD$750,MATCH(U$2,'TD SOP+PROFORM'!$B$2:$AD$2,0)+1,0),0)</f>
        <v>0</v>
      </c>
      <c r="V86" s="25">
        <f>IFERROR(VLOOKUP($A86,'TD SOP+PROFORM'!$A$5:$AD$750,MATCH(V$4,'TD SOP+PROFORM'!$B$2:$AD$2,0)+1,0),0)+IFERROR(VLOOKUP($A86,'TD SOP+PROFORM'!$A$5:$AD$750,MATCH(V$2,'TD SOP+PROFORM'!$B$2:$AD$2,0)+1,0),0)</f>
        <v>0</v>
      </c>
      <c r="W86" s="26" t="str">
        <f t="shared" si="29"/>
        <v/>
      </c>
      <c r="X86" s="25">
        <f>IFERROR(VLOOKUP($A86,'TD SOP+PROFORM'!$A$5:$AD$750,MATCH(X$4,'TD SOP+PROFORM'!$B$2:$AD$2,0)+1,0),0)+IFERROR(VLOOKUP($A86,'TD SOP+PROFORM'!$A$5:$AD$750,MATCH(X$2,'TD SOP+PROFORM'!$B$2:$AD$2,0)+1,0),0)</f>
        <v>0</v>
      </c>
      <c r="Y86" s="25">
        <f>IFERROR(VLOOKUP($A86,'TD SOP+PROFORM'!$A$5:$AD$750,MATCH(Y$4,'TD SOP+PROFORM'!$B$2:$AD$2,0)+1,0),0)+IFERROR(VLOOKUP($A86,'TD SOP+PROFORM'!$A$5:$AD$750,MATCH(Y$2,'TD SOP+PROFORM'!$B$2:$AD$2,0)+1,0),0)</f>
        <v>0</v>
      </c>
      <c r="Z86" s="26" t="str">
        <f t="shared" si="30"/>
        <v/>
      </c>
      <c r="AA86" s="25">
        <f>IFERROR(VLOOKUP($A86,'TD SOP+PROFORM'!$A$5:$AD$750,MATCH(AA$4,'TD SOP+PROFORM'!$B$2:$AD$2,0)+1,0),0)+IFERROR(VLOOKUP($A86,'TD SOP+PROFORM'!$A$5:$AD$750,MATCH(AA$2,'TD SOP+PROFORM'!$B$2:$AD$2,0)+1,0),0)</f>
        <v>0</v>
      </c>
      <c r="AB86" s="25">
        <f>IFERROR(VLOOKUP($A86,'TD SOP+PROFORM'!$A$5:$AD$750,MATCH(AB$4,'TD SOP+PROFORM'!$B$2:$AD$2,0)+1,0),0)+IFERROR(VLOOKUP($A86,'TD SOP+PROFORM'!$A$5:$AD$750,MATCH(AB$2,'TD SOP+PROFORM'!$B$2:$AD$2,0)+1,0),0)</f>
        <v>0</v>
      </c>
      <c r="AC86" s="26" t="str">
        <f t="shared" si="31"/>
        <v/>
      </c>
      <c r="AD86" s="25">
        <f>IFERROR(VLOOKUP($A86,'TD SOP+PROFORM'!$A$5:$AD$750,MATCH(AD$4,'TD SOP+PROFORM'!$B$2:$AD$2,0)+1,0),0)+IFERROR(VLOOKUP($A86,'TD SOP+PROFORM'!$A$5:$AD$750,MATCH(AD$2,'TD SOP+PROFORM'!$B$2:$AD$2,0)+1,0),0)</f>
        <v>0</v>
      </c>
      <c r="AE86" s="25">
        <f>IFERROR(VLOOKUP($A86,'TD SOP+PROFORM'!$A$5:$AD$750,MATCH(AE$4,'TD SOP+PROFORM'!$B$2:$AD$2,0)+1,0),0)+IFERROR(VLOOKUP($A86,'TD SOP+PROFORM'!$A$5:$AD$750,MATCH(AE$2,'TD SOP+PROFORM'!$B$2:$AD$2,0)+1,0),0)</f>
        <v>0</v>
      </c>
      <c r="AF86" s="26" t="str">
        <f t="shared" si="32"/>
        <v/>
      </c>
      <c r="AG86" s="25">
        <f>IFERROR(VLOOKUP($A86,'TD SOP+PROFORM'!$A$5:$AD$750,MATCH(AG$4,'TD SOP+PROFORM'!$B$2:$AD$2,0)+1,0),0)+IFERROR(VLOOKUP($A86,'TD SOP+PROFORM'!$A$5:$AD$750,MATCH(AG$2,'TD SOP+PROFORM'!$B$2:$AD$2,0)+1,0),0)</f>
        <v>0</v>
      </c>
      <c r="AH86" s="25">
        <f>IFERROR(VLOOKUP($A86,'TD SOP+PROFORM'!$A$5:$AD$750,MATCH(AH$4,'TD SOP+PROFORM'!$B$2:$AD$2,0)+1,0),0)+IFERROR(VLOOKUP($A86,'TD SOP+PROFORM'!$A$5:$AD$750,MATCH(AH$2,'TD SOP+PROFORM'!$B$2:$AD$2,0)+1,0),0)</f>
        <v>0</v>
      </c>
      <c r="AI86" s="26" t="str">
        <f t="shared" si="33"/>
        <v/>
      </c>
      <c r="AJ86" s="25">
        <f>IFERROR(VLOOKUP($A86,'TD SOP+PROFORM'!$A$5:$AD$750,MATCH(AJ$4,'TD SOP+PROFORM'!$B$2:$AD$2,0)+1,0),0)+IFERROR(VLOOKUP($A86,'TD SOP+PROFORM'!$A$5:$AD$750,MATCH(AJ$2,'TD SOP+PROFORM'!$B$2:$AD$2,0)+1,0),0)</f>
        <v>0</v>
      </c>
      <c r="AK86" s="25">
        <f>IFERROR(VLOOKUP($A86,'TD SOP+PROFORM'!$A$5:$AD$750,MATCH(AK$4,'TD SOP+PROFORM'!$B$2:$AD$2,0)+1,0),0)+IFERROR(VLOOKUP($A86,'TD SOP+PROFORM'!$A$5:$AD$750,MATCH(AK$2,'TD SOP+PROFORM'!$B$2:$AD$2,0)+1,0),0)</f>
        <v>0</v>
      </c>
      <c r="AL86" s="26" t="str">
        <f t="shared" si="34"/>
        <v/>
      </c>
      <c r="AM86" s="25">
        <f t="shared" si="36"/>
        <v>760</v>
      </c>
      <c r="AN86" s="25">
        <f t="shared" si="36"/>
        <v>0</v>
      </c>
      <c r="AO86" s="26" t="str">
        <f t="shared" si="35"/>
        <v/>
      </c>
    </row>
    <row r="87" spans="1:41" x14ac:dyDescent="0.35">
      <c r="A87" s="24" t="str">
        <f>IF(AND('TD SOP+PROFORM'!A84&lt;&gt;"",'TD SOP+PROFORM'!A84&lt;&gt;"TOTAL"),'TD SOP+PROFORM'!A84,0)</f>
        <v>SHIRLEY AND CO INC</v>
      </c>
      <c r="C87" s="25">
        <f>IFERROR(VLOOKUP($A87,'TD SOP+PROFORM'!$A$5:$AD$750,MATCH(C$4,'TD SOP+PROFORM'!$B$2:$AT$2,0)+1,0),"")</f>
        <v>0</v>
      </c>
      <c r="D87" s="25" t="str">
        <f>IFERROR(VLOOKUP($A87,'TD SOP+PROFORM'!$A$5:$AD$750,MATCH(D$4,'TD SOP+PROFORM'!$B$2:$AT$2,0)+1,0),"")</f>
        <v/>
      </c>
      <c r="E87" s="26" t="str">
        <f t="shared" si="23"/>
        <v/>
      </c>
      <c r="F87" s="25">
        <f>IFERROR(VLOOKUP($A87,'TD SOP+PROFORM'!$A$5:$AD$750,MATCH(F$4,'TD SOP+PROFORM'!$B$2:$AT$2,0)+1,0),"")</f>
        <v>0</v>
      </c>
      <c r="G87" s="25" t="str">
        <f>IFERROR(VLOOKUP($A87,'TD SOP+PROFORM'!$A$5:$AD$750,MATCH(G$4,'TD SOP+PROFORM'!$B$2:$AT$2,0)+1,0),"")</f>
        <v/>
      </c>
      <c r="H87" s="26" t="str">
        <f t="shared" si="24"/>
        <v/>
      </c>
      <c r="I87" s="25">
        <f>IFERROR(VLOOKUP($A87,'TD SOP+PROFORM'!$A$5:$AD$750,MATCH(I$4,'TD SOP+PROFORM'!$B$2:$AT$2,0)+1,0),"")</f>
        <v>0</v>
      </c>
      <c r="J87" s="25" t="str">
        <f>IFERROR(VLOOKUP($A87,'TD SOP+PROFORM'!$A$5:$AD$750,MATCH(J$4,'TD SOP+PROFORM'!$B$2:$AT$2,0)+1,0),"")</f>
        <v/>
      </c>
      <c r="K87" s="26" t="str">
        <f t="shared" si="25"/>
        <v/>
      </c>
      <c r="L87" s="25" t="str">
        <f>IFERROR(VLOOKUP($A87,'TD SOP+PROFORM'!$A$5:$AD$750,MATCH(L$4,'TD SOP+PROFORM'!$B$2:$AT$2,0)+1,0),"")</f>
        <v/>
      </c>
      <c r="M87" s="25" t="str">
        <f>IFERROR(VLOOKUP($A87,'TD SOP+PROFORM'!$A$5:$AD$750,MATCH(M$4,'TD SOP+PROFORM'!$B$2:$AT$2,0)+1,0),"")</f>
        <v/>
      </c>
      <c r="N87" s="26" t="str">
        <f t="shared" si="26"/>
        <v/>
      </c>
      <c r="O87" s="25">
        <f>IFERROR(VLOOKUP($A87,'TD SOP+PROFORM'!$A$5:$AD$750,MATCH(O$4,'TD SOP+PROFORM'!$B$2:$AD$2,0)+1,0),0)+IFERROR(VLOOKUP($A87,'TD SOP+PROFORM'!$A$5:$AD$750,MATCH(O$2,'TD SOP+PROFORM'!$B$2:$AD$2,0)+1,0),0)</f>
        <v>0</v>
      </c>
      <c r="P87" s="25">
        <f>IFERROR(VLOOKUP($A87,'TD SOP+PROFORM'!$A$5:$AD$750,MATCH(P$4,'TD SOP+PROFORM'!$B$2:$AD$2,0)+1,0),0)+IFERROR(VLOOKUP($A87,'TD SOP+PROFORM'!$A$5:$AD$750,MATCH(P$2,'TD SOP+PROFORM'!$B$2:$AD$2,0)+1,0),0)</f>
        <v>0</v>
      </c>
      <c r="Q87" s="26" t="str">
        <f t="shared" si="27"/>
        <v/>
      </c>
      <c r="R87" s="25">
        <f>IFERROR(VLOOKUP($A87,'TD SOP+PROFORM'!$A$5:$AD$750,MATCH(R$4,'TD SOP+PROFORM'!$B$2:$AD$2,0)+1,0),0)+IFERROR(VLOOKUP($A87,'TD SOP+PROFORM'!$A$5:$AD$750,MATCH(R$2,'TD SOP+PROFORM'!$B$2:$AD$2,0)+1,0),0)</f>
        <v>0</v>
      </c>
      <c r="S87" s="25">
        <f>IFERROR(VLOOKUP($A87,'TD SOP+PROFORM'!$A$5:$AD$750,MATCH(S$4,'TD SOP+PROFORM'!$B$2:$AD$2,0)+1,0),0)+IFERROR(VLOOKUP($A87,'TD SOP+PROFORM'!$A$5:$AD$750,MATCH(S$2,'TD SOP+PROFORM'!$B$2:$AD$2,0)+1,0),0)</f>
        <v>0</v>
      </c>
      <c r="T87" s="26" t="str">
        <f t="shared" si="28"/>
        <v/>
      </c>
      <c r="U87" s="25">
        <f>IFERROR(VLOOKUP($A87,'TD SOP+PROFORM'!$A$5:$AD$750,MATCH(U$4,'TD SOP+PROFORM'!$B$2:$AD$2,0)+1,0),0)+IFERROR(VLOOKUP($A87,'TD SOP+PROFORM'!$A$5:$AD$750,MATCH(U$2,'TD SOP+PROFORM'!$B$2:$AD$2,0)+1,0),0)</f>
        <v>0</v>
      </c>
      <c r="V87" s="25">
        <f>IFERROR(VLOOKUP($A87,'TD SOP+PROFORM'!$A$5:$AD$750,MATCH(V$4,'TD SOP+PROFORM'!$B$2:$AD$2,0)+1,0),0)+IFERROR(VLOOKUP($A87,'TD SOP+PROFORM'!$A$5:$AD$750,MATCH(V$2,'TD SOP+PROFORM'!$B$2:$AD$2,0)+1,0),0)</f>
        <v>0</v>
      </c>
      <c r="W87" s="26" t="str">
        <f t="shared" si="29"/>
        <v/>
      </c>
      <c r="X87" s="25">
        <f>IFERROR(VLOOKUP($A87,'TD SOP+PROFORM'!$A$5:$AD$750,MATCH(X$4,'TD SOP+PROFORM'!$B$2:$AD$2,0)+1,0),0)+IFERROR(VLOOKUP($A87,'TD SOP+PROFORM'!$A$5:$AD$750,MATCH(X$2,'TD SOP+PROFORM'!$B$2:$AD$2,0)+1,0),0)</f>
        <v>0</v>
      </c>
      <c r="Y87" s="25">
        <f>IFERROR(VLOOKUP($A87,'TD SOP+PROFORM'!$A$5:$AD$750,MATCH(Y$4,'TD SOP+PROFORM'!$B$2:$AD$2,0)+1,0),0)+IFERROR(VLOOKUP($A87,'TD SOP+PROFORM'!$A$5:$AD$750,MATCH(Y$2,'TD SOP+PROFORM'!$B$2:$AD$2,0)+1,0),0)</f>
        <v>0</v>
      </c>
      <c r="Z87" s="26" t="str">
        <f t="shared" si="30"/>
        <v/>
      </c>
      <c r="AA87" s="25">
        <f>IFERROR(VLOOKUP($A87,'TD SOP+PROFORM'!$A$5:$AD$750,MATCH(AA$4,'TD SOP+PROFORM'!$B$2:$AD$2,0)+1,0),0)+IFERROR(VLOOKUP($A87,'TD SOP+PROFORM'!$A$5:$AD$750,MATCH(AA$2,'TD SOP+PROFORM'!$B$2:$AD$2,0)+1,0),0)</f>
        <v>0</v>
      </c>
      <c r="AB87" s="25">
        <f>IFERROR(VLOOKUP($A87,'TD SOP+PROFORM'!$A$5:$AD$750,MATCH(AB$4,'TD SOP+PROFORM'!$B$2:$AD$2,0)+1,0),0)+IFERROR(VLOOKUP($A87,'TD SOP+PROFORM'!$A$5:$AD$750,MATCH(AB$2,'TD SOP+PROFORM'!$B$2:$AD$2,0)+1,0),0)</f>
        <v>0</v>
      </c>
      <c r="AC87" s="26" t="str">
        <f t="shared" si="31"/>
        <v/>
      </c>
      <c r="AD87" s="25">
        <f>IFERROR(VLOOKUP($A87,'TD SOP+PROFORM'!$A$5:$AD$750,MATCH(AD$4,'TD SOP+PROFORM'!$B$2:$AD$2,0)+1,0),0)+IFERROR(VLOOKUP($A87,'TD SOP+PROFORM'!$A$5:$AD$750,MATCH(AD$2,'TD SOP+PROFORM'!$B$2:$AD$2,0)+1,0),0)</f>
        <v>0</v>
      </c>
      <c r="AE87" s="25">
        <f>IFERROR(VLOOKUP($A87,'TD SOP+PROFORM'!$A$5:$AD$750,MATCH(AE$4,'TD SOP+PROFORM'!$B$2:$AD$2,0)+1,0),0)+IFERROR(VLOOKUP($A87,'TD SOP+PROFORM'!$A$5:$AD$750,MATCH(AE$2,'TD SOP+PROFORM'!$B$2:$AD$2,0)+1,0),0)</f>
        <v>0</v>
      </c>
      <c r="AF87" s="26" t="str">
        <f t="shared" si="32"/>
        <v/>
      </c>
      <c r="AG87" s="25">
        <f>IFERROR(VLOOKUP($A87,'TD SOP+PROFORM'!$A$5:$AD$750,MATCH(AG$4,'TD SOP+PROFORM'!$B$2:$AD$2,0)+1,0),0)+IFERROR(VLOOKUP($A87,'TD SOP+PROFORM'!$A$5:$AD$750,MATCH(AG$2,'TD SOP+PROFORM'!$B$2:$AD$2,0)+1,0),0)</f>
        <v>0</v>
      </c>
      <c r="AH87" s="25">
        <f>IFERROR(VLOOKUP($A87,'TD SOP+PROFORM'!$A$5:$AD$750,MATCH(AH$4,'TD SOP+PROFORM'!$B$2:$AD$2,0)+1,0),0)+IFERROR(VLOOKUP($A87,'TD SOP+PROFORM'!$A$5:$AD$750,MATCH(AH$2,'TD SOP+PROFORM'!$B$2:$AD$2,0)+1,0),0)</f>
        <v>0</v>
      </c>
      <c r="AI87" s="26" t="str">
        <f t="shared" si="33"/>
        <v/>
      </c>
      <c r="AJ87" s="25">
        <f>IFERROR(VLOOKUP($A87,'TD SOP+PROFORM'!$A$5:$AD$750,MATCH(AJ$4,'TD SOP+PROFORM'!$B$2:$AD$2,0)+1,0),0)+IFERROR(VLOOKUP($A87,'TD SOP+PROFORM'!$A$5:$AD$750,MATCH(AJ$2,'TD SOP+PROFORM'!$B$2:$AD$2,0)+1,0),0)</f>
        <v>0</v>
      </c>
      <c r="AK87" s="25">
        <f>IFERROR(VLOOKUP($A87,'TD SOP+PROFORM'!$A$5:$AD$750,MATCH(AK$4,'TD SOP+PROFORM'!$B$2:$AD$2,0)+1,0),0)+IFERROR(VLOOKUP($A87,'TD SOP+PROFORM'!$A$5:$AD$750,MATCH(AK$2,'TD SOP+PROFORM'!$B$2:$AD$2,0)+1,0),0)</f>
        <v>0</v>
      </c>
      <c r="AL87" s="26" t="str">
        <f t="shared" si="34"/>
        <v/>
      </c>
      <c r="AM87" s="25">
        <f t="shared" si="36"/>
        <v>0</v>
      </c>
      <c r="AN87" s="25">
        <f t="shared" si="36"/>
        <v>0</v>
      </c>
      <c r="AO87" s="26" t="str">
        <f t="shared" si="35"/>
        <v/>
      </c>
    </row>
    <row r="88" spans="1:41" x14ac:dyDescent="0.35">
      <c r="A88" s="24" t="str">
        <f>IF(AND('TD SOP+PROFORM'!A85&lt;&gt;"",'TD SOP+PROFORM'!A85&lt;&gt;"TOTAL"),'TD SOP+PROFORM'!A85,0)</f>
        <v>MCKOOB CORP</v>
      </c>
      <c r="C88" s="25">
        <f>IFERROR(VLOOKUP($A88,'TD SOP+PROFORM'!$A$5:$AD$750,MATCH(C$4,'TD SOP+PROFORM'!$B$2:$AT$2,0)+1,0),"")</f>
        <v>0</v>
      </c>
      <c r="D88" s="25" t="str">
        <f>IFERROR(VLOOKUP($A88,'TD SOP+PROFORM'!$A$5:$AD$750,MATCH(D$4,'TD SOP+PROFORM'!$B$2:$AT$2,0)+1,0),"")</f>
        <v/>
      </c>
      <c r="E88" s="26" t="str">
        <f t="shared" si="23"/>
        <v/>
      </c>
      <c r="F88" s="25">
        <f>IFERROR(VLOOKUP($A88,'TD SOP+PROFORM'!$A$5:$AD$750,MATCH(F$4,'TD SOP+PROFORM'!$B$2:$AT$2,0)+1,0),"")</f>
        <v>0</v>
      </c>
      <c r="G88" s="25" t="str">
        <f>IFERROR(VLOOKUP($A88,'TD SOP+PROFORM'!$A$5:$AD$750,MATCH(G$4,'TD SOP+PROFORM'!$B$2:$AT$2,0)+1,0),"")</f>
        <v/>
      </c>
      <c r="H88" s="26" t="str">
        <f t="shared" si="24"/>
        <v/>
      </c>
      <c r="I88" s="25">
        <f>IFERROR(VLOOKUP($A88,'TD SOP+PROFORM'!$A$5:$AD$750,MATCH(I$4,'TD SOP+PROFORM'!$B$2:$AT$2,0)+1,0),"")</f>
        <v>0</v>
      </c>
      <c r="J88" s="25" t="str">
        <f>IFERROR(VLOOKUP($A88,'TD SOP+PROFORM'!$A$5:$AD$750,MATCH(J$4,'TD SOP+PROFORM'!$B$2:$AT$2,0)+1,0),"")</f>
        <v/>
      </c>
      <c r="K88" s="26" t="str">
        <f t="shared" si="25"/>
        <v/>
      </c>
      <c r="L88" s="25" t="str">
        <f>IFERROR(VLOOKUP($A88,'TD SOP+PROFORM'!$A$5:$AD$750,MATCH(L$4,'TD SOP+PROFORM'!$B$2:$AT$2,0)+1,0),"")</f>
        <v/>
      </c>
      <c r="M88" s="25" t="str">
        <f>IFERROR(VLOOKUP($A88,'TD SOP+PROFORM'!$A$5:$AD$750,MATCH(M$4,'TD SOP+PROFORM'!$B$2:$AT$2,0)+1,0),"")</f>
        <v/>
      </c>
      <c r="N88" s="26" t="str">
        <f t="shared" si="26"/>
        <v/>
      </c>
      <c r="O88" s="25">
        <f>IFERROR(VLOOKUP($A88,'TD SOP+PROFORM'!$A$5:$AD$750,MATCH(O$4,'TD SOP+PROFORM'!$B$2:$AD$2,0)+1,0),0)+IFERROR(VLOOKUP($A88,'TD SOP+PROFORM'!$A$5:$AD$750,MATCH(O$2,'TD SOP+PROFORM'!$B$2:$AD$2,0)+1,0),0)</f>
        <v>0</v>
      </c>
      <c r="P88" s="25">
        <f>IFERROR(VLOOKUP($A88,'TD SOP+PROFORM'!$A$5:$AD$750,MATCH(P$4,'TD SOP+PROFORM'!$B$2:$AD$2,0)+1,0),0)+IFERROR(VLOOKUP($A88,'TD SOP+PROFORM'!$A$5:$AD$750,MATCH(P$2,'TD SOP+PROFORM'!$B$2:$AD$2,0)+1,0),0)</f>
        <v>0</v>
      </c>
      <c r="Q88" s="26" t="str">
        <f t="shared" si="27"/>
        <v/>
      </c>
      <c r="R88" s="25">
        <f>IFERROR(VLOOKUP($A88,'TD SOP+PROFORM'!$A$5:$AD$750,MATCH(R$4,'TD SOP+PROFORM'!$B$2:$AD$2,0)+1,0),0)+IFERROR(VLOOKUP($A88,'TD SOP+PROFORM'!$A$5:$AD$750,MATCH(R$2,'TD SOP+PROFORM'!$B$2:$AD$2,0)+1,0),0)</f>
        <v>0</v>
      </c>
      <c r="S88" s="25">
        <f>IFERROR(VLOOKUP($A88,'TD SOP+PROFORM'!$A$5:$AD$750,MATCH(S$4,'TD SOP+PROFORM'!$B$2:$AD$2,0)+1,0),0)+IFERROR(VLOOKUP($A88,'TD SOP+PROFORM'!$A$5:$AD$750,MATCH(S$2,'TD SOP+PROFORM'!$B$2:$AD$2,0)+1,0),0)</f>
        <v>0</v>
      </c>
      <c r="T88" s="26" t="str">
        <f t="shared" si="28"/>
        <v/>
      </c>
      <c r="U88" s="25">
        <f>IFERROR(VLOOKUP($A88,'TD SOP+PROFORM'!$A$5:$AD$750,MATCH(U$4,'TD SOP+PROFORM'!$B$2:$AD$2,0)+1,0),0)+IFERROR(VLOOKUP($A88,'TD SOP+PROFORM'!$A$5:$AD$750,MATCH(U$2,'TD SOP+PROFORM'!$B$2:$AD$2,0)+1,0),0)</f>
        <v>0</v>
      </c>
      <c r="V88" s="25">
        <f>IFERROR(VLOOKUP($A88,'TD SOP+PROFORM'!$A$5:$AD$750,MATCH(V$4,'TD SOP+PROFORM'!$B$2:$AD$2,0)+1,0),0)+IFERROR(VLOOKUP($A88,'TD SOP+PROFORM'!$A$5:$AD$750,MATCH(V$2,'TD SOP+PROFORM'!$B$2:$AD$2,0)+1,0),0)</f>
        <v>0</v>
      </c>
      <c r="W88" s="26" t="str">
        <f t="shared" si="29"/>
        <v/>
      </c>
      <c r="X88" s="25">
        <f>IFERROR(VLOOKUP($A88,'TD SOP+PROFORM'!$A$5:$AD$750,MATCH(X$4,'TD SOP+PROFORM'!$B$2:$AD$2,0)+1,0),0)+IFERROR(VLOOKUP($A88,'TD SOP+PROFORM'!$A$5:$AD$750,MATCH(X$2,'TD SOP+PROFORM'!$B$2:$AD$2,0)+1,0),0)</f>
        <v>0</v>
      </c>
      <c r="Y88" s="25">
        <f>IFERROR(VLOOKUP($A88,'TD SOP+PROFORM'!$A$5:$AD$750,MATCH(Y$4,'TD SOP+PROFORM'!$B$2:$AD$2,0)+1,0),0)+IFERROR(VLOOKUP($A88,'TD SOP+PROFORM'!$A$5:$AD$750,MATCH(Y$2,'TD SOP+PROFORM'!$B$2:$AD$2,0)+1,0),0)</f>
        <v>0</v>
      </c>
      <c r="Z88" s="26" t="str">
        <f t="shared" si="30"/>
        <v/>
      </c>
      <c r="AA88" s="25">
        <f>IFERROR(VLOOKUP($A88,'TD SOP+PROFORM'!$A$5:$AD$750,MATCH(AA$4,'TD SOP+PROFORM'!$B$2:$AD$2,0)+1,0),0)+IFERROR(VLOOKUP($A88,'TD SOP+PROFORM'!$A$5:$AD$750,MATCH(AA$2,'TD SOP+PROFORM'!$B$2:$AD$2,0)+1,0),0)</f>
        <v>0</v>
      </c>
      <c r="AB88" s="25">
        <f>IFERROR(VLOOKUP($A88,'TD SOP+PROFORM'!$A$5:$AD$750,MATCH(AB$4,'TD SOP+PROFORM'!$B$2:$AD$2,0)+1,0),0)+IFERROR(VLOOKUP($A88,'TD SOP+PROFORM'!$A$5:$AD$750,MATCH(AB$2,'TD SOP+PROFORM'!$B$2:$AD$2,0)+1,0),0)</f>
        <v>0</v>
      </c>
      <c r="AC88" s="26" t="str">
        <f t="shared" si="31"/>
        <v/>
      </c>
      <c r="AD88" s="25">
        <f>IFERROR(VLOOKUP($A88,'TD SOP+PROFORM'!$A$5:$AD$750,MATCH(AD$4,'TD SOP+PROFORM'!$B$2:$AD$2,0)+1,0),0)+IFERROR(VLOOKUP($A88,'TD SOP+PROFORM'!$A$5:$AD$750,MATCH(AD$2,'TD SOP+PROFORM'!$B$2:$AD$2,0)+1,0),0)</f>
        <v>0</v>
      </c>
      <c r="AE88" s="25">
        <f>IFERROR(VLOOKUP($A88,'TD SOP+PROFORM'!$A$5:$AD$750,MATCH(AE$4,'TD SOP+PROFORM'!$B$2:$AD$2,0)+1,0),0)+IFERROR(VLOOKUP($A88,'TD SOP+PROFORM'!$A$5:$AD$750,MATCH(AE$2,'TD SOP+PROFORM'!$B$2:$AD$2,0)+1,0),0)</f>
        <v>0</v>
      </c>
      <c r="AF88" s="26" t="str">
        <f t="shared" si="32"/>
        <v/>
      </c>
      <c r="AG88" s="25">
        <f>IFERROR(VLOOKUP($A88,'TD SOP+PROFORM'!$A$5:$AD$750,MATCH(AG$4,'TD SOP+PROFORM'!$B$2:$AD$2,0)+1,0),0)+IFERROR(VLOOKUP($A88,'TD SOP+PROFORM'!$A$5:$AD$750,MATCH(AG$2,'TD SOP+PROFORM'!$B$2:$AD$2,0)+1,0),0)</f>
        <v>0</v>
      </c>
      <c r="AH88" s="25">
        <f>IFERROR(VLOOKUP($A88,'TD SOP+PROFORM'!$A$5:$AD$750,MATCH(AH$4,'TD SOP+PROFORM'!$B$2:$AD$2,0)+1,0),0)+IFERROR(VLOOKUP($A88,'TD SOP+PROFORM'!$A$5:$AD$750,MATCH(AH$2,'TD SOP+PROFORM'!$B$2:$AD$2,0)+1,0),0)</f>
        <v>0</v>
      </c>
      <c r="AI88" s="26" t="str">
        <f t="shared" si="33"/>
        <v/>
      </c>
      <c r="AJ88" s="25">
        <f>IFERROR(VLOOKUP($A88,'TD SOP+PROFORM'!$A$5:$AD$750,MATCH(AJ$4,'TD SOP+PROFORM'!$B$2:$AD$2,0)+1,0),0)+IFERROR(VLOOKUP($A88,'TD SOP+PROFORM'!$A$5:$AD$750,MATCH(AJ$2,'TD SOP+PROFORM'!$B$2:$AD$2,0)+1,0),0)</f>
        <v>0</v>
      </c>
      <c r="AK88" s="25">
        <f>IFERROR(VLOOKUP($A88,'TD SOP+PROFORM'!$A$5:$AD$750,MATCH(AK$4,'TD SOP+PROFORM'!$B$2:$AD$2,0)+1,0),0)+IFERROR(VLOOKUP($A88,'TD SOP+PROFORM'!$A$5:$AD$750,MATCH(AK$2,'TD SOP+PROFORM'!$B$2:$AD$2,0)+1,0),0)</f>
        <v>0</v>
      </c>
      <c r="AL88" s="26" t="str">
        <f t="shared" si="34"/>
        <v/>
      </c>
      <c r="AM88" s="25">
        <f t="shared" si="36"/>
        <v>0</v>
      </c>
      <c r="AN88" s="25">
        <f t="shared" si="36"/>
        <v>0</v>
      </c>
      <c r="AO88" s="26" t="str">
        <f t="shared" si="35"/>
        <v/>
      </c>
    </row>
    <row r="89" spans="1:41" x14ac:dyDescent="0.35">
      <c r="A89" s="24" t="str">
        <f>IF(AND('TD SOP+PROFORM'!A86&lt;&gt;"",'TD SOP+PROFORM'!A86&lt;&gt;"TOTAL"),'TD SOP+PROFORM'!A86,0)</f>
        <v>BARE NECESSITIES</v>
      </c>
      <c r="C89" s="25">
        <f>IFERROR(VLOOKUP($A89,'TD SOP+PROFORM'!$A$5:$AD$750,MATCH(C$4,'TD SOP+PROFORM'!$B$2:$AT$2,0)+1,0),"")</f>
        <v>0</v>
      </c>
      <c r="D89" s="25" t="str">
        <f>IFERROR(VLOOKUP($A89,'TD SOP+PROFORM'!$A$5:$AD$750,MATCH(D$4,'TD SOP+PROFORM'!$B$2:$AT$2,0)+1,0),"")</f>
        <v/>
      </c>
      <c r="E89" s="26" t="str">
        <f t="shared" si="23"/>
        <v/>
      </c>
      <c r="F89" s="25">
        <f>IFERROR(VLOOKUP($A89,'TD SOP+PROFORM'!$A$5:$AD$750,MATCH(F$4,'TD SOP+PROFORM'!$B$2:$AT$2,0)+1,0),"")</f>
        <v>0</v>
      </c>
      <c r="G89" s="25" t="str">
        <f>IFERROR(VLOOKUP($A89,'TD SOP+PROFORM'!$A$5:$AD$750,MATCH(G$4,'TD SOP+PROFORM'!$B$2:$AT$2,0)+1,0),"")</f>
        <v/>
      </c>
      <c r="H89" s="26" t="str">
        <f t="shared" si="24"/>
        <v/>
      </c>
      <c r="I89" s="25">
        <f>IFERROR(VLOOKUP($A89,'TD SOP+PROFORM'!$A$5:$AD$750,MATCH(I$4,'TD SOP+PROFORM'!$B$2:$AT$2,0)+1,0),"")</f>
        <v>0</v>
      </c>
      <c r="J89" s="25" t="str">
        <f>IFERROR(VLOOKUP($A89,'TD SOP+PROFORM'!$A$5:$AD$750,MATCH(J$4,'TD SOP+PROFORM'!$B$2:$AT$2,0)+1,0),"")</f>
        <v/>
      </c>
      <c r="K89" s="26" t="str">
        <f t="shared" si="25"/>
        <v/>
      </c>
      <c r="L89" s="25" t="str">
        <f>IFERROR(VLOOKUP($A89,'TD SOP+PROFORM'!$A$5:$AD$750,MATCH(L$4,'TD SOP+PROFORM'!$B$2:$AT$2,0)+1,0),"")</f>
        <v/>
      </c>
      <c r="M89" s="25" t="str">
        <f>IFERROR(VLOOKUP($A89,'TD SOP+PROFORM'!$A$5:$AD$750,MATCH(M$4,'TD SOP+PROFORM'!$B$2:$AT$2,0)+1,0),"")</f>
        <v/>
      </c>
      <c r="N89" s="26" t="str">
        <f t="shared" si="26"/>
        <v/>
      </c>
      <c r="O89" s="25">
        <f>IFERROR(VLOOKUP($A89,'TD SOP+PROFORM'!$A$5:$AD$750,MATCH(O$4,'TD SOP+PROFORM'!$B$2:$AD$2,0)+1,0),0)+IFERROR(VLOOKUP($A89,'TD SOP+PROFORM'!$A$5:$AD$750,MATCH(O$2,'TD SOP+PROFORM'!$B$2:$AD$2,0)+1,0),0)</f>
        <v>0</v>
      </c>
      <c r="P89" s="25">
        <f>IFERROR(VLOOKUP($A89,'TD SOP+PROFORM'!$A$5:$AD$750,MATCH(P$4,'TD SOP+PROFORM'!$B$2:$AD$2,0)+1,0),0)+IFERROR(VLOOKUP($A89,'TD SOP+PROFORM'!$A$5:$AD$750,MATCH(P$2,'TD SOP+PROFORM'!$B$2:$AD$2,0)+1,0),0)</f>
        <v>0</v>
      </c>
      <c r="Q89" s="26" t="str">
        <f t="shared" si="27"/>
        <v/>
      </c>
      <c r="R89" s="25">
        <f>IFERROR(VLOOKUP($A89,'TD SOP+PROFORM'!$A$5:$AD$750,MATCH(R$4,'TD SOP+PROFORM'!$B$2:$AD$2,0)+1,0),0)+IFERROR(VLOOKUP($A89,'TD SOP+PROFORM'!$A$5:$AD$750,MATCH(R$2,'TD SOP+PROFORM'!$B$2:$AD$2,0)+1,0),0)</f>
        <v>0</v>
      </c>
      <c r="S89" s="25">
        <f>IFERROR(VLOOKUP($A89,'TD SOP+PROFORM'!$A$5:$AD$750,MATCH(S$4,'TD SOP+PROFORM'!$B$2:$AD$2,0)+1,0),0)+IFERROR(VLOOKUP($A89,'TD SOP+PROFORM'!$A$5:$AD$750,MATCH(S$2,'TD SOP+PROFORM'!$B$2:$AD$2,0)+1,0),0)</f>
        <v>0</v>
      </c>
      <c r="T89" s="26" t="str">
        <f t="shared" si="28"/>
        <v/>
      </c>
      <c r="U89" s="25">
        <f>IFERROR(VLOOKUP($A89,'TD SOP+PROFORM'!$A$5:$AD$750,MATCH(U$4,'TD SOP+PROFORM'!$B$2:$AD$2,0)+1,0),0)+IFERROR(VLOOKUP($A89,'TD SOP+PROFORM'!$A$5:$AD$750,MATCH(U$2,'TD SOP+PROFORM'!$B$2:$AD$2,0)+1,0),0)</f>
        <v>0</v>
      </c>
      <c r="V89" s="25">
        <f>IFERROR(VLOOKUP($A89,'TD SOP+PROFORM'!$A$5:$AD$750,MATCH(V$4,'TD SOP+PROFORM'!$B$2:$AD$2,0)+1,0),0)+IFERROR(VLOOKUP($A89,'TD SOP+PROFORM'!$A$5:$AD$750,MATCH(V$2,'TD SOP+PROFORM'!$B$2:$AD$2,0)+1,0),0)</f>
        <v>0</v>
      </c>
      <c r="W89" s="26" t="str">
        <f t="shared" si="29"/>
        <v/>
      </c>
      <c r="X89" s="25">
        <f>IFERROR(VLOOKUP($A89,'TD SOP+PROFORM'!$A$5:$AD$750,MATCH(X$4,'TD SOP+PROFORM'!$B$2:$AD$2,0)+1,0),0)+IFERROR(VLOOKUP($A89,'TD SOP+PROFORM'!$A$5:$AD$750,MATCH(X$2,'TD SOP+PROFORM'!$B$2:$AD$2,0)+1,0),0)</f>
        <v>0</v>
      </c>
      <c r="Y89" s="25">
        <f>IFERROR(VLOOKUP($A89,'TD SOP+PROFORM'!$A$5:$AD$750,MATCH(Y$4,'TD SOP+PROFORM'!$B$2:$AD$2,0)+1,0),0)+IFERROR(VLOOKUP($A89,'TD SOP+PROFORM'!$A$5:$AD$750,MATCH(Y$2,'TD SOP+PROFORM'!$B$2:$AD$2,0)+1,0),0)</f>
        <v>0</v>
      </c>
      <c r="Z89" s="26" t="str">
        <f t="shared" si="30"/>
        <v/>
      </c>
      <c r="AA89" s="25">
        <f>IFERROR(VLOOKUP($A89,'TD SOP+PROFORM'!$A$5:$AD$750,MATCH(AA$4,'TD SOP+PROFORM'!$B$2:$AD$2,0)+1,0),0)+IFERROR(VLOOKUP($A89,'TD SOP+PROFORM'!$A$5:$AD$750,MATCH(AA$2,'TD SOP+PROFORM'!$B$2:$AD$2,0)+1,0),0)</f>
        <v>0</v>
      </c>
      <c r="AB89" s="25">
        <f>IFERROR(VLOOKUP($A89,'TD SOP+PROFORM'!$A$5:$AD$750,MATCH(AB$4,'TD SOP+PROFORM'!$B$2:$AD$2,0)+1,0),0)+IFERROR(VLOOKUP($A89,'TD SOP+PROFORM'!$A$5:$AD$750,MATCH(AB$2,'TD SOP+PROFORM'!$B$2:$AD$2,0)+1,0),0)</f>
        <v>0</v>
      </c>
      <c r="AC89" s="26" t="str">
        <f t="shared" si="31"/>
        <v/>
      </c>
      <c r="AD89" s="25">
        <f>IFERROR(VLOOKUP($A89,'TD SOP+PROFORM'!$A$5:$AD$750,MATCH(AD$4,'TD SOP+PROFORM'!$B$2:$AD$2,0)+1,0),0)+IFERROR(VLOOKUP($A89,'TD SOP+PROFORM'!$A$5:$AD$750,MATCH(AD$2,'TD SOP+PROFORM'!$B$2:$AD$2,0)+1,0),0)</f>
        <v>0</v>
      </c>
      <c r="AE89" s="25">
        <f>IFERROR(VLOOKUP($A89,'TD SOP+PROFORM'!$A$5:$AD$750,MATCH(AE$4,'TD SOP+PROFORM'!$B$2:$AD$2,0)+1,0),0)+IFERROR(VLOOKUP($A89,'TD SOP+PROFORM'!$A$5:$AD$750,MATCH(AE$2,'TD SOP+PROFORM'!$B$2:$AD$2,0)+1,0),0)</f>
        <v>0</v>
      </c>
      <c r="AF89" s="26" t="str">
        <f t="shared" si="32"/>
        <v/>
      </c>
      <c r="AG89" s="25">
        <f>IFERROR(VLOOKUP($A89,'TD SOP+PROFORM'!$A$5:$AD$750,MATCH(AG$4,'TD SOP+PROFORM'!$B$2:$AD$2,0)+1,0),0)+IFERROR(VLOOKUP($A89,'TD SOP+PROFORM'!$A$5:$AD$750,MATCH(AG$2,'TD SOP+PROFORM'!$B$2:$AD$2,0)+1,0),0)</f>
        <v>0</v>
      </c>
      <c r="AH89" s="25">
        <f>IFERROR(VLOOKUP($A89,'TD SOP+PROFORM'!$A$5:$AD$750,MATCH(AH$4,'TD SOP+PROFORM'!$B$2:$AD$2,0)+1,0),0)+IFERROR(VLOOKUP($A89,'TD SOP+PROFORM'!$A$5:$AD$750,MATCH(AH$2,'TD SOP+PROFORM'!$B$2:$AD$2,0)+1,0),0)</f>
        <v>0</v>
      </c>
      <c r="AI89" s="26" t="str">
        <f t="shared" si="33"/>
        <v/>
      </c>
      <c r="AJ89" s="25">
        <f>IFERROR(VLOOKUP($A89,'TD SOP+PROFORM'!$A$5:$AD$750,MATCH(AJ$4,'TD SOP+PROFORM'!$B$2:$AD$2,0)+1,0),0)+IFERROR(VLOOKUP($A89,'TD SOP+PROFORM'!$A$5:$AD$750,MATCH(AJ$2,'TD SOP+PROFORM'!$B$2:$AD$2,0)+1,0),0)</f>
        <v>0</v>
      </c>
      <c r="AK89" s="25">
        <f>IFERROR(VLOOKUP($A89,'TD SOP+PROFORM'!$A$5:$AD$750,MATCH(AK$4,'TD SOP+PROFORM'!$B$2:$AD$2,0)+1,0),0)+IFERROR(VLOOKUP($A89,'TD SOP+PROFORM'!$A$5:$AD$750,MATCH(AK$2,'TD SOP+PROFORM'!$B$2:$AD$2,0)+1,0),0)</f>
        <v>0</v>
      </c>
      <c r="AL89" s="26" t="str">
        <f t="shared" si="34"/>
        <v/>
      </c>
      <c r="AM89" s="25">
        <f t="shared" si="36"/>
        <v>0</v>
      </c>
      <c r="AN89" s="25">
        <f t="shared" si="36"/>
        <v>0</v>
      </c>
      <c r="AO89" s="26" t="str">
        <f t="shared" si="35"/>
        <v/>
      </c>
    </row>
    <row r="90" spans="1:41" x14ac:dyDescent="0.35">
      <c r="A90" s="24" t="str">
        <f>IF(AND('TD SOP+PROFORM'!A87&lt;&gt;"",'TD SOP+PROFORM'!A87&lt;&gt;"TOTAL"),'TD SOP+PROFORM'!A87,0)</f>
        <v>THE SKI BUM</v>
      </c>
      <c r="C90" s="25">
        <f>IFERROR(VLOOKUP($A90,'TD SOP+PROFORM'!$A$5:$AD$750,MATCH(C$4,'TD SOP+PROFORM'!$B$2:$AT$2,0)+1,0),"")</f>
        <v>0</v>
      </c>
      <c r="D90" s="25" t="str">
        <f>IFERROR(VLOOKUP($A90,'TD SOP+PROFORM'!$A$5:$AD$750,MATCH(D$4,'TD SOP+PROFORM'!$B$2:$AT$2,0)+1,0),"")</f>
        <v/>
      </c>
      <c r="E90" s="26" t="str">
        <f t="shared" si="23"/>
        <v/>
      </c>
      <c r="F90" s="25">
        <f>IFERROR(VLOOKUP($A90,'TD SOP+PROFORM'!$A$5:$AD$750,MATCH(F$4,'TD SOP+PROFORM'!$B$2:$AT$2,0)+1,0),"")</f>
        <v>0</v>
      </c>
      <c r="G90" s="25" t="str">
        <f>IFERROR(VLOOKUP($A90,'TD SOP+PROFORM'!$A$5:$AD$750,MATCH(G$4,'TD SOP+PROFORM'!$B$2:$AT$2,0)+1,0),"")</f>
        <v/>
      </c>
      <c r="H90" s="26" t="str">
        <f t="shared" si="24"/>
        <v/>
      </c>
      <c r="I90" s="25">
        <f>IFERROR(VLOOKUP($A90,'TD SOP+PROFORM'!$A$5:$AD$750,MATCH(I$4,'TD SOP+PROFORM'!$B$2:$AT$2,0)+1,0),"")</f>
        <v>0</v>
      </c>
      <c r="J90" s="25" t="str">
        <f>IFERROR(VLOOKUP($A90,'TD SOP+PROFORM'!$A$5:$AD$750,MATCH(J$4,'TD SOP+PROFORM'!$B$2:$AT$2,0)+1,0),"")</f>
        <v/>
      </c>
      <c r="K90" s="26" t="str">
        <f t="shared" si="25"/>
        <v/>
      </c>
      <c r="L90" s="25" t="str">
        <f>IFERROR(VLOOKUP($A90,'TD SOP+PROFORM'!$A$5:$AD$750,MATCH(L$4,'TD SOP+PROFORM'!$B$2:$AT$2,0)+1,0),"")</f>
        <v/>
      </c>
      <c r="M90" s="25" t="str">
        <f>IFERROR(VLOOKUP($A90,'TD SOP+PROFORM'!$A$5:$AD$750,MATCH(M$4,'TD SOP+PROFORM'!$B$2:$AT$2,0)+1,0),"")</f>
        <v/>
      </c>
      <c r="N90" s="26" t="str">
        <f t="shared" si="26"/>
        <v/>
      </c>
      <c r="O90" s="25">
        <f>IFERROR(VLOOKUP($A90,'TD SOP+PROFORM'!$A$5:$AD$750,MATCH(O$4,'TD SOP+PROFORM'!$B$2:$AD$2,0)+1,0),0)+IFERROR(VLOOKUP($A90,'TD SOP+PROFORM'!$A$5:$AD$750,MATCH(O$2,'TD SOP+PROFORM'!$B$2:$AD$2,0)+1,0),0)</f>
        <v>0</v>
      </c>
      <c r="P90" s="25">
        <f>IFERROR(VLOOKUP($A90,'TD SOP+PROFORM'!$A$5:$AD$750,MATCH(P$4,'TD SOP+PROFORM'!$B$2:$AD$2,0)+1,0),0)+IFERROR(VLOOKUP($A90,'TD SOP+PROFORM'!$A$5:$AD$750,MATCH(P$2,'TD SOP+PROFORM'!$B$2:$AD$2,0)+1,0),0)</f>
        <v>0</v>
      </c>
      <c r="Q90" s="26" t="str">
        <f t="shared" si="27"/>
        <v/>
      </c>
      <c r="R90" s="25">
        <f>IFERROR(VLOOKUP($A90,'TD SOP+PROFORM'!$A$5:$AD$750,MATCH(R$4,'TD SOP+PROFORM'!$B$2:$AD$2,0)+1,0),0)+IFERROR(VLOOKUP($A90,'TD SOP+PROFORM'!$A$5:$AD$750,MATCH(R$2,'TD SOP+PROFORM'!$B$2:$AD$2,0)+1,0),0)</f>
        <v>0</v>
      </c>
      <c r="S90" s="25">
        <f>IFERROR(VLOOKUP($A90,'TD SOP+PROFORM'!$A$5:$AD$750,MATCH(S$4,'TD SOP+PROFORM'!$B$2:$AD$2,0)+1,0),0)+IFERROR(VLOOKUP($A90,'TD SOP+PROFORM'!$A$5:$AD$750,MATCH(S$2,'TD SOP+PROFORM'!$B$2:$AD$2,0)+1,0),0)</f>
        <v>0</v>
      </c>
      <c r="T90" s="26" t="str">
        <f t="shared" si="28"/>
        <v/>
      </c>
      <c r="U90" s="25">
        <f>IFERROR(VLOOKUP($A90,'TD SOP+PROFORM'!$A$5:$AD$750,MATCH(U$4,'TD SOP+PROFORM'!$B$2:$AD$2,0)+1,0),0)+IFERROR(VLOOKUP($A90,'TD SOP+PROFORM'!$A$5:$AD$750,MATCH(U$2,'TD SOP+PROFORM'!$B$2:$AD$2,0)+1,0),0)</f>
        <v>0</v>
      </c>
      <c r="V90" s="25">
        <f>IFERROR(VLOOKUP($A90,'TD SOP+PROFORM'!$A$5:$AD$750,MATCH(V$4,'TD SOP+PROFORM'!$B$2:$AD$2,0)+1,0),0)+IFERROR(VLOOKUP($A90,'TD SOP+PROFORM'!$A$5:$AD$750,MATCH(V$2,'TD SOP+PROFORM'!$B$2:$AD$2,0)+1,0),0)</f>
        <v>0</v>
      </c>
      <c r="W90" s="26" t="str">
        <f t="shared" si="29"/>
        <v/>
      </c>
      <c r="X90" s="25">
        <f>IFERROR(VLOOKUP($A90,'TD SOP+PROFORM'!$A$5:$AD$750,MATCH(X$4,'TD SOP+PROFORM'!$B$2:$AD$2,0)+1,0),0)+IFERROR(VLOOKUP($A90,'TD SOP+PROFORM'!$A$5:$AD$750,MATCH(X$2,'TD SOP+PROFORM'!$B$2:$AD$2,0)+1,0),0)</f>
        <v>0</v>
      </c>
      <c r="Y90" s="25">
        <f>IFERROR(VLOOKUP($A90,'TD SOP+PROFORM'!$A$5:$AD$750,MATCH(Y$4,'TD SOP+PROFORM'!$B$2:$AD$2,0)+1,0),0)+IFERROR(VLOOKUP($A90,'TD SOP+PROFORM'!$A$5:$AD$750,MATCH(Y$2,'TD SOP+PROFORM'!$B$2:$AD$2,0)+1,0),0)</f>
        <v>0</v>
      </c>
      <c r="Z90" s="26" t="str">
        <f t="shared" si="30"/>
        <v/>
      </c>
      <c r="AA90" s="25">
        <f>IFERROR(VLOOKUP($A90,'TD SOP+PROFORM'!$A$5:$AD$750,MATCH(AA$4,'TD SOP+PROFORM'!$B$2:$AD$2,0)+1,0),0)+IFERROR(VLOOKUP($A90,'TD SOP+PROFORM'!$A$5:$AD$750,MATCH(AA$2,'TD SOP+PROFORM'!$B$2:$AD$2,0)+1,0),0)</f>
        <v>0</v>
      </c>
      <c r="AB90" s="25">
        <f>IFERROR(VLOOKUP($A90,'TD SOP+PROFORM'!$A$5:$AD$750,MATCH(AB$4,'TD SOP+PROFORM'!$B$2:$AD$2,0)+1,0),0)+IFERROR(VLOOKUP($A90,'TD SOP+PROFORM'!$A$5:$AD$750,MATCH(AB$2,'TD SOP+PROFORM'!$B$2:$AD$2,0)+1,0),0)</f>
        <v>0</v>
      </c>
      <c r="AC90" s="26" t="str">
        <f t="shared" si="31"/>
        <v/>
      </c>
      <c r="AD90" s="25">
        <f>IFERROR(VLOOKUP($A90,'TD SOP+PROFORM'!$A$5:$AD$750,MATCH(AD$4,'TD SOP+PROFORM'!$B$2:$AD$2,0)+1,0),0)+IFERROR(VLOOKUP($A90,'TD SOP+PROFORM'!$A$5:$AD$750,MATCH(AD$2,'TD SOP+PROFORM'!$B$2:$AD$2,0)+1,0),0)</f>
        <v>0</v>
      </c>
      <c r="AE90" s="25">
        <f>IFERROR(VLOOKUP($A90,'TD SOP+PROFORM'!$A$5:$AD$750,MATCH(AE$4,'TD SOP+PROFORM'!$B$2:$AD$2,0)+1,0),0)+IFERROR(VLOOKUP($A90,'TD SOP+PROFORM'!$A$5:$AD$750,MATCH(AE$2,'TD SOP+PROFORM'!$B$2:$AD$2,0)+1,0),0)</f>
        <v>0</v>
      </c>
      <c r="AF90" s="26" t="str">
        <f t="shared" si="32"/>
        <v/>
      </c>
      <c r="AG90" s="25">
        <f>IFERROR(VLOOKUP($A90,'TD SOP+PROFORM'!$A$5:$AD$750,MATCH(AG$4,'TD SOP+PROFORM'!$B$2:$AD$2,0)+1,0),0)+IFERROR(VLOOKUP($A90,'TD SOP+PROFORM'!$A$5:$AD$750,MATCH(AG$2,'TD SOP+PROFORM'!$B$2:$AD$2,0)+1,0),0)</f>
        <v>0</v>
      </c>
      <c r="AH90" s="25">
        <f>IFERROR(VLOOKUP($A90,'TD SOP+PROFORM'!$A$5:$AD$750,MATCH(AH$4,'TD SOP+PROFORM'!$B$2:$AD$2,0)+1,0),0)+IFERROR(VLOOKUP($A90,'TD SOP+PROFORM'!$A$5:$AD$750,MATCH(AH$2,'TD SOP+PROFORM'!$B$2:$AD$2,0)+1,0),0)</f>
        <v>0</v>
      </c>
      <c r="AI90" s="26" t="str">
        <f t="shared" si="33"/>
        <v/>
      </c>
      <c r="AJ90" s="25">
        <f>IFERROR(VLOOKUP($A90,'TD SOP+PROFORM'!$A$5:$AD$750,MATCH(AJ$4,'TD SOP+PROFORM'!$B$2:$AD$2,0)+1,0),0)+IFERROR(VLOOKUP($A90,'TD SOP+PROFORM'!$A$5:$AD$750,MATCH(AJ$2,'TD SOP+PROFORM'!$B$2:$AD$2,0)+1,0),0)</f>
        <v>0</v>
      </c>
      <c r="AK90" s="25">
        <f>IFERROR(VLOOKUP($A90,'TD SOP+PROFORM'!$A$5:$AD$750,MATCH(AK$4,'TD SOP+PROFORM'!$B$2:$AD$2,0)+1,0),0)+IFERROR(VLOOKUP($A90,'TD SOP+PROFORM'!$A$5:$AD$750,MATCH(AK$2,'TD SOP+PROFORM'!$B$2:$AD$2,0)+1,0),0)</f>
        <v>0</v>
      </c>
      <c r="AL90" s="26" t="str">
        <f t="shared" si="34"/>
        <v/>
      </c>
      <c r="AM90" s="25">
        <f t="shared" si="36"/>
        <v>0</v>
      </c>
      <c r="AN90" s="25">
        <f t="shared" si="36"/>
        <v>0</v>
      </c>
      <c r="AO90" s="26" t="str">
        <f t="shared" si="35"/>
        <v/>
      </c>
    </row>
    <row r="91" spans="1:41" x14ac:dyDescent="0.35">
      <c r="A91" s="24" t="str">
        <f>IF(AND('TD SOP+PROFORM'!A88&lt;&gt;"",'TD SOP+PROFORM'!A88&lt;&gt;"TOTAL"),'TD SOP+PROFORM'!A88,0)</f>
        <v>PB SHELTER COVE LLC</v>
      </c>
      <c r="C91" s="25">
        <f>IFERROR(VLOOKUP($A91,'TD SOP+PROFORM'!$A$5:$AD$750,MATCH(C$4,'TD SOP+PROFORM'!$B$2:$AT$2,0)+1,0),"")</f>
        <v>0</v>
      </c>
      <c r="D91" s="25" t="str">
        <f>IFERROR(VLOOKUP($A91,'TD SOP+PROFORM'!$A$5:$AD$750,MATCH(D$4,'TD SOP+PROFORM'!$B$2:$AT$2,0)+1,0),"")</f>
        <v/>
      </c>
      <c r="E91" s="26" t="str">
        <f t="shared" si="23"/>
        <v/>
      </c>
      <c r="F91" s="25">
        <f>IFERROR(VLOOKUP($A91,'TD SOP+PROFORM'!$A$5:$AD$750,MATCH(F$4,'TD SOP+PROFORM'!$B$2:$AT$2,0)+1,0),"")</f>
        <v>0</v>
      </c>
      <c r="G91" s="25" t="str">
        <f>IFERROR(VLOOKUP($A91,'TD SOP+PROFORM'!$A$5:$AD$750,MATCH(G$4,'TD SOP+PROFORM'!$B$2:$AT$2,0)+1,0),"")</f>
        <v/>
      </c>
      <c r="H91" s="26" t="str">
        <f t="shared" si="24"/>
        <v/>
      </c>
      <c r="I91" s="25">
        <f>IFERROR(VLOOKUP($A91,'TD SOP+PROFORM'!$A$5:$AD$750,MATCH(I$4,'TD SOP+PROFORM'!$B$2:$AT$2,0)+1,0),"")</f>
        <v>292</v>
      </c>
      <c r="J91" s="25" t="str">
        <f>IFERROR(VLOOKUP($A91,'TD SOP+PROFORM'!$A$5:$AD$750,MATCH(J$4,'TD SOP+PROFORM'!$B$2:$AT$2,0)+1,0),"")</f>
        <v/>
      </c>
      <c r="K91" s="26" t="str">
        <f t="shared" si="25"/>
        <v/>
      </c>
      <c r="L91" s="25" t="str">
        <f>IFERROR(VLOOKUP($A91,'TD SOP+PROFORM'!$A$5:$AD$750,MATCH(L$4,'TD SOP+PROFORM'!$B$2:$AT$2,0)+1,0),"")</f>
        <v/>
      </c>
      <c r="M91" s="25" t="str">
        <f>IFERROR(VLOOKUP($A91,'TD SOP+PROFORM'!$A$5:$AD$750,MATCH(M$4,'TD SOP+PROFORM'!$B$2:$AT$2,0)+1,0),"")</f>
        <v/>
      </c>
      <c r="N91" s="26" t="str">
        <f t="shared" si="26"/>
        <v/>
      </c>
      <c r="O91" s="25">
        <f>IFERROR(VLOOKUP($A91,'TD SOP+PROFORM'!$A$5:$AD$750,MATCH(O$4,'TD SOP+PROFORM'!$B$2:$AD$2,0)+1,0),0)+IFERROR(VLOOKUP($A91,'TD SOP+PROFORM'!$A$5:$AD$750,MATCH(O$2,'TD SOP+PROFORM'!$B$2:$AD$2,0)+1,0),0)</f>
        <v>0</v>
      </c>
      <c r="P91" s="25">
        <f>IFERROR(VLOOKUP($A91,'TD SOP+PROFORM'!$A$5:$AD$750,MATCH(P$4,'TD SOP+PROFORM'!$B$2:$AD$2,0)+1,0),0)+IFERROR(VLOOKUP($A91,'TD SOP+PROFORM'!$A$5:$AD$750,MATCH(P$2,'TD SOP+PROFORM'!$B$2:$AD$2,0)+1,0),0)</f>
        <v>0</v>
      </c>
      <c r="Q91" s="26" t="str">
        <f t="shared" si="27"/>
        <v/>
      </c>
      <c r="R91" s="25">
        <f>IFERROR(VLOOKUP($A91,'TD SOP+PROFORM'!$A$5:$AD$750,MATCH(R$4,'TD SOP+PROFORM'!$B$2:$AD$2,0)+1,0),0)+IFERROR(VLOOKUP($A91,'TD SOP+PROFORM'!$A$5:$AD$750,MATCH(R$2,'TD SOP+PROFORM'!$B$2:$AD$2,0)+1,0),0)</f>
        <v>0</v>
      </c>
      <c r="S91" s="25">
        <f>IFERROR(VLOOKUP($A91,'TD SOP+PROFORM'!$A$5:$AD$750,MATCH(S$4,'TD SOP+PROFORM'!$B$2:$AD$2,0)+1,0),0)+IFERROR(VLOOKUP($A91,'TD SOP+PROFORM'!$A$5:$AD$750,MATCH(S$2,'TD SOP+PROFORM'!$B$2:$AD$2,0)+1,0),0)</f>
        <v>0</v>
      </c>
      <c r="T91" s="26" t="str">
        <f t="shared" si="28"/>
        <v/>
      </c>
      <c r="U91" s="25">
        <f>IFERROR(VLOOKUP($A91,'TD SOP+PROFORM'!$A$5:$AD$750,MATCH(U$4,'TD SOP+PROFORM'!$B$2:$AD$2,0)+1,0),0)+IFERROR(VLOOKUP($A91,'TD SOP+PROFORM'!$A$5:$AD$750,MATCH(U$2,'TD SOP+PROFORM'!$B$2:$AD$2,0)+1,0),0)</f>
        <v>0</v>
      </c>
      <c r="V91" s="25">
        <f>IFERROR(VLOOKUP($A91,'TD SOP+PROFORM'!$A$5:$AD$750,MATCH(V$4,'TD SOP+PROFORM'!$B$2:$AD$2,0)+1,0),0)+IFERROR(VLOOKUP($A91,'TD SOP+PROFORM'!$A$5:$AD$750,MATCH(V$2,'TD SOP+PROFORM'!$B$2:$AD$2,0)+1,0),0)</f>
        <v>0</v>
      </c>
      <c r="W91" s="26" t="str">
        <f t="shared" si="29"/>
        <v/>
      </c>
      <c r="X91" s="25">
        <f>IFERROR(VLOOKUP($A91,'TD SOP+PROFORM'!$A$5:$AD$750,MATCH(X$4,'TD SOP+PROFORM'!$B$2:$AD$2,0)+1,0),0)+IFERROR(VLOOKUP($A91,'TD SOP+PROFORM'!$A$5:$AD$750,MATCH(X$2,'TD SOP+PROFORM'!$B$2:$AD$2,0)+1,0),0)</f>
        <v>0</v>
      </c>
      <c r="Y91" s="25">
        <f>IFERROR(VLOOKUP($A91,'TD SOP+PROFORM'!$A$5:$AD$750,MATCH(Y$4,'TD SOP+PROFORM'!$B$2:$AD$2,0)+1,0),0)+IFERROR(VLOOKUP($A91,'TD SOP+PROFORM'!$A$5:$AD$750,MATCH(Y$2,'TD SOP+PROFORM'!$B$2:$AD$2,0)+1,0),0)</f>
        <v>0</v>
      </c>
      <c r="Z91" s="26" t="str">
        <f t="shared" si="30"/>
        <v/>
      </c>
      <c r="AA91" s="25">
        <f>IFERROR(VLOOKUP($A91,'TD SOP+PROFORM'!$A$5:$AD$750,MATCH(AA$4,'TD SOP+PROFORM'!$B$2:$AD$2,0)+1,0),0)+IFERROR(VLOOKUP($A91,'TD SOP+PROFORM'!$A$5:$AD$750,MATCH(AA$2,'TD SOP+PROFORM'!$B$2:$AD$2,0)+1,0),0)</f>
        <v>0</v>
      </c>
      <c r="AB91" s="25">
        <f>IFERROR(VLOOKUP($A91,'TD SOP+PROFORM'!$A$5:$AD$750,MATCH(AB$4,'TD SOP+PROFORM'!$B$2:$AD$2,0)+1,0),0)+IFERROR(VLOOKUP($A91,'TD SOP+PROFORM'!$A$5:$AD$750,MATCH(AB$2,'TD SOP+PROFORM'!$B$2:$AD$2,0)+1,0),0)</f>
        <v>0</v>
      </c>
      <c r="AC91" s="26" t="str">
        <f t="shared" si="31"/>
        <v/>
      </c>
      <c r="AD91" s="25">
        <f>IFERROR(VLOOKUP($A91,'TD SOP+PROFORM'!$A$5:$AD$750,MATCH(AD$4,'TD SOP+PROFORM'!$B$2:$AD$2,0)+1,0),0)+IFERROR(VLOOKUP($A91,'TD SOP+PROFORM'!$A$5:$AD$750,MATCH(AD$2,'TD SOP+PROFORM'!$B$2:$AD$2,0)+1,0),0)</f>
        <v>0</v>
      </c>
      <c r="AE91" s="25">
        <f>IFERROR(VLOOKUP($A91,'TD SOP+PROFORM'!$A$5:$AD$750,MATCH(AE$4,'TD SOP+PROFORM'!$B$2:$AD$2,0)+1,0),0)+IFERROR(VLOOKUP($A91,'TD SOP+PROFORM'!$A$5:$AD$750,MATCH(AE$2,'TD SOP+PROFORM'!$B$2:$AD$2,0)+1,0),0)</f>
        <v>0</v>
      </c>
      <c r="AF91" s="26" t="str">
        <f t="shared" si="32"/>
        <v/>
      </c>
      <c r="AG91" s="25">
        <f>IFERROR(VLOOKUP($A91,'TD SOP+PROFORM'!$A$5:$AD$750,MATCH(AG$4,'TD SOP+PROFORM'!$B$2:$AD$2,0)+1,0),0)+IFERROR(VLOOKUP($A91,'TD SOP+PROFORM'!$A$5:$AD$750,MATCH(AG$2,'TD SOP+PROFORM'!$B$2:$AD$2,0)+1,0),0)</f>
        <v>0</v>
      </c>
      <c r="AH91" s="25">
        <f>IFERROR(VLOOKUP($A91,'TD SOP+PROFORM'!$A$5:$AD$750,MATCH(AH$4,'TD SOP+PROFORM'!$B$2:$AD$2,0)+1,0),0)+IFERROR(VLOOKUP($A91,'TD SOP+PROFORM'!$A$5:$AD$750,MATCH(AH$2,'TD SOP+PROFORM'!$B$2:$AD$2,0)+1,0),0)</f>
        <v>0</v>
      </c>
      <c r="AI91" s="26" t="str">
        <f t="shared" si="33"/>
        <v/>
      </c>
      <c r="AJ91" s="25">
        <f>IFERROR(VLOOKUP($A91,'TD SOP+PROFORM'!$A$5:$AD$750,MATCH(AJ$4,'TD SOP+PROFORM'!$B$2:$AD$2,0)+1,0),0)+IFERROR(VLOOKUP($A91,'TD SOP+PROFORM'!$A$5:$AD$750,MATCH(AJ$2,'TD SOP+PROFORM'!$B$2:$AD$2,0)+1,0),0)</f>
        <v>0</v>
      </c>
      <c r="AK91" s="25">
        <f>IFERROR(VLOOKUP($A91,'TD SOP+PROFORM'!$A$5:$AD$750,MATCH(AK$4,'TD SOP+PROFORM'!$B$2:$AD$2,0)+1,0),0)+IFERROR(VLOOKUP($A91,'TD SOP+PROFORM'!$A$5:$AD$750,MATCH(AK$2,'TD SOP+PROFORM'!$B$2:$AD$2,0)+1,0),0)</f>
        <v>0</v>
      </c>
      <c r="AL91" s="26" t="str">
        <f t="shared" si="34"/>
        <v/>
      </c>
      <c r="AM91" s="25">
        <f t="shared" si="36"/>
        <v>292</v>
      </c>
      <c r="AN91" s="25">
        <f t="shared" si="36"/>
        <v>0</v>
      </c>
      <c r="AO91" s="26" t="str">
        <f t="shared" si="35"/>
        <v/>
      </c>
    </row>
    <row r="92" spans="1:41" x14ac:dyDescent="0.35">
      <c r="A92" s="24" t="str">
        <f>IF(AND('TD SOP+PROFORM'!A89&lt;&gt;"",'TD SOP+PROFORM'!A89&lt;&gt;"TOTAL"),'TD SOP+PROFORM'!A89,0)</f>
        <v>MISS JULIS BOUTIQUE</v>
      </c>
      <c r="C92" s="25">
        <f>IFERROR(VLOOKUP($A92,'TD SOP+PROFORM'!$A$5:$AD$750,MATCH(C$4,'TD SOP+PROFORM'!$B$2:$AT$2,0)+1,0),"")</f>
        <v>0</v>
      </c>
      <c r="D92" s="25" t="str">
        <f>IFERROR(VLOOKUP($A92,'TD SOP+PROFORM'!$A$5:$AD$750,MATCH(D$4,'TD SOP+PROFORM'!$B$2:$AT$2,0)+1,0),"")</f>
        <v/>
      </c>
      <c r="E92" s="26" t="str">
        <f t="shared" si="23"/>
        <v/>
      </c>
      <c r="F92" s="25">
        <f>IFERROR(VLOOKUP($A92,'TD SOP+PROFORM'!$A$5:$AD$750,MATCH(F$4,'TD SOP+PROFORM'!$B$2:$AT$2,0)+1,0),"")</f>
        <v>0</v>
      </c>
      <c r="G92" s="25" t="str">
        <f>IFERROR(VLOOKUP($A92,'TD SOP+PROFORM'!$A$5:$AD$750,MATCH(G$4,'TD SOP+PROFORM'!$B$2:$AT$2,0)+1,0),"")</f>
        <v/>
      </c>
      <c r="H92" s="26" t="str">
        <f t="shared" si="24"/>
        <v/>
      </c>
      <c r="I92" s="25">
        <f>IFERROR(VLOOKUP($A92,'TD SOP+PROFORM'!$A$5:$AD$750,MATCH(I$4,'TD SOP+PROFORM'!$B$2:$AT$2,0)+1,0),"")</f>
        <v>0</v>
      </c>
      <c r="J92" s="25" t="str">
        <f>IFERROR(VLOOKUP($A92,'TD SOP+PROFORM'!$A$5:$AD$750,MATCH(J$4,'TD SOP+PROFORM'!$B$2:$AT$2,0)+1,0),"")</f>
        <v/>
      </c>
      <c r="K92" s="26" t="str">
        <f t="shared" si="25"/>
        <v/>
      </c>
      <c r="L92" s="25" t="str">
        <f>IFERROR(VLOOKUP($A92,'TD SOP+PROFORM'!$A$5:$AD$750,MATCH(L$4,'TD SOP+PROFORM'!$B$2:$AT$2,0)+1,0),"")</f>
        <v/>
      </c>
      <c r="M92" s="25" t="str">
        <f>IFERROR(VLOOKUP($A92,'TD SOP+PROFORM'!$A$5:$AD$750,MATCH(M$4,'TD SOP+PROFORM'!$B$2:$AT$2,0)+1,0),"")</f>
        <v/>
      </c>
      <c r="N92" s="26" t="str">
        <f t="shared" si="26"/>
        <v/>
      </c>
      <c r="O92" s="25">
        <f>IFERROR(VLOOKUP($A92,'TD SOP+PROFORM'!$A$5:$AD$750,MATCH(O$4,'TD SOP+PROFORM'!$B$2:$AD$2,0)+1,0),0)+IFERROR(VLOOKUP($A92,'TD SOP+PROFORM'!$A$5:$AD$750,MATCH(O$2,'TD SOP+PROFORM'!$B$2:$AD$2,0)+1,0),0)</f>
        <v>0</v>
      </c>
      <c r="P92" s="25">
        <f>IFERROR(VLOOKUP($A92,'TD SOP+PROFORM'!$A$5:$AD$750,MATCH(P$4,'TD SOP+PROFORM'!$B$2:$AD$2,0)+1,0),0)+IFERROR(VLOOKUP($A92,'TD SOP+PROFORM'!$A$5:$AD$750,MATCH(P$2,'TD SOP+PROFORM'!$B$2:$AD$2,0)+1,0),0)</f>
        <v>0</v>
      </c>
      <c r="Q92" s="26" t="str">
        <f t="shared" si="27"/>
        <v/>
      </c>
      <c r="R92" s="25">
        <f>IFERROR(VLOOKUP($A92,'TD SOP+PROFORM'!$A$5:$AD$750,MATCH(R$4,'TD SOP+PROFORM'!$B$2:$AD$2,0)+1,0),0)+IFERROR(VLOOKUP($A92,'TD SOP+PROFORM'!$A$5:$AD$750,MATCH(R$2,'TD SOP+PROFORM'!$B$2:$AD$2,0)+1,0),0)</f>
        <v>0</v>
      </c>
      <c r="S92" s="25">
        <f>IFERROR(VLOOKUP($A92,'TD SOP+PROFORM'!$A$5:$AD$750,MATCH(S$4,'TD SOP+PROFORM'!$B$2:$AD$2,0)+1,0),0)+IFERROR(VLOOKUP($A92,'TD SOP+PROFORM'!$A$5:$AD$750,MATCH(S$2,'TD SOP+PROFORM'!$B$2:$AD$2,0)+1,0),0)</f>
        <v>0</v>
      </c>
      <c r="T92" s="26" t="str">
        <f t="shared" si="28"/>
        <v/>
      </c>
      <c r="U92" s="25">
        <f>IFERROR(VLOOKUP($A92,'TD SOP+PROFORM'!$A$5:$AD$750,MATCH(U$4,'TD SOP+PROFORM'!$B$2:$AD$2,0)+1,0),0)+IFERROR(VLOOKUP($A92,'TD SOP+PROFORM'!$A$5:$AD$750,MATCH(U$2,'TD SOP+PROFORM'!$B$2:$AD$2,0)+1,0),0)</f>
        <v>0</v>
      </c>
      <c r="V92" s="25">
        <f>IFERROR(VLOOKUP($A92,'TD SOP+PROFORM'!$A$5:$AD$750,MATCH(V$4,'TD SOP+PROFORM'!$B$2:$AD$2,0)+1,0),0)+IFERROR(VLOOKUP($A92,'TD SOP+PROFORM'!$A$5:$AD$750,MATCH(V$2,'TD SOP+PROFORM'!$B$2:$AD$2,0)+1,0),0)</f>
        <v>0</v>
      </c>
      <c r="W92" s="26" t="str">
        <f t="shared" si="29"/>
        <v/>
      </c>
      <c r="X92" s="25">
        <f>IFERROR(VLOOKUP($A92,'TD SOP+PROFORM'!$A$5:$AD$750,MATCH(X$4,'TD SOP+PROFORM'!$B$2:$AD$2,0)+1,0),0)+IFERROR(VLOOKUP($A92,'TD SOP+PROFORM'!$A$5:$AD$750,MATCH(X$2,'TD SOP+PROFORM'!$B$2:$AD$2,0)+1,0),0)</f>
        <v>0</v>
      </c>
      <c r="Y92" s="25">
        <f>IFERROR(VLOOKUP($A92,'TD SOP+PROFORM'!$A$5:$AD$750,MATCH(Y$4,'TD SOP+PROFORM'!$B$2:$AD$2,0)+1,0),0)+IFERROR(VLOOKUP($A92,'TD SOP+PROFORM'!$A$5:$AD$750,MATCH(Y$2,'TD SOP+PROFORM'!$B$2:$AD$2,0)+1,0),0)</f>
        <v>0</v>
      </c>
      <c r="Z92" s="26" t="str">
        <f t="shared" si="30"/>
        <v/>
      </c>
      <c r="AA92" s="25">
        <f>IFERROR(VLOOKUP($A92,'TD SOP+PROFORM'!$A$5:$AD$750,MATCH(AA$4,'TD SOP+PROFORM'!$B$2:$AD$2,0)+1,0),0)+IFERROR(VLOOKUP($A92,'TD SOP+PROFORM'!$A$5:$AD$750,MATCH(AA$2,'TD SOP+PROFORM'!$B$2:$AD$2,0)+1,0),0)</f>
        <v>0</v>
      </c>
      <c r="AB92" s="25">
        <f>IFERROR(VLOOKUP($A92,'TD SOP+PROFORM'!$A$5:$AD$750,MATCH(AB$4,'TD SOP+PROFORM'!$B$2:$AD$2,0)+1,0),0)+IFERROR(VLOOKUP($A92,'TD SOP+PROFORM'!$A$5:$AD$750,MATCH(AB$2,'TD SOP+PROFORM'!$B$2:$AD$2,0)+1,0),0)</f>
        <v>0</v>
      </c>
      <c r="AC92" s="26" t="str">
        <f t="shared" si="31"/>
        <v/>
      </c>
      <c r="AD92" s="25">
        <f>IFERROR(VLOOKUP($A92,'TD SOP+PROFORM'!$A$5:$AD$750,MATCH(AD$4,'TD SOP+PROFORM'!$B$2:$AD$2,0)+1,0),0)+IFERROR(VLOOKUP($A92,'TD SOP+PROFORM'!$A$5:$AD$750,MATCH(AD$2,'TD SOP+PROFORM'!$B$2:$AD$2,0)+1,0),0)</f>
        <v>0</v>
      </c>
      <c r="AE92" s="25">
        <f>IFERROR(VLOOKUP($A92,'TD SOP+PROFORM'!$A$5:$AD$750,MATCH(AE$4,'TD SOP+PROFORM'!$B$2:$AD$2,0)+1,0),0)+IFERROR(VLOOKUP($A92,'TD SOP+PROFORM'!$A$5:$AD$750,MATCH(AE$2,'TD SOP+PROFORM'!$B$2:$AD$2,0)+1,0),0)</f>
        <v>0</v>
      </c>
      <c r="AF92" s="26" t="str">
        <f t="shared" si="32"/>
        <v/>
      </c>
      <c r="AG92" s="25">
        <f>IFERROR(VLOOKUP($A92,'TD SOP+PROFORM'!$A$5:$AD$750,MATCH(AG$4,'TD SOP+PROFORM'!$B$2:$AD$2,0)+1,0),0)+IFERROR(VLOOKUP($A92,'TD SOP+PROFORM'!$A$5:$AD$750,MATCH(AG$2,'TD SOP+PROFORM'!$B$2:$AD$2,0)+1,0),0)</f>
        <v>0</v>
      </c>
      <c r="AH92" s="25">
        <f>IFERROR(VLOOKUP($A92,'TD SOP+PROFORM'!$A$5:$AD$750,MATCH(AH$4,'TD SOP+PROFORM'!$B$2:$AD$2,0)+1,0),0)+IFERROR(VLOOKUP($A92,'TD SOP+PROFORM'!$A$5:$AD$750,MATCH(AH$2,'TD SOP+PROFORM'!$B$2:$AD$2,0)+1,0),0)</f>
        <v>0</v>
      </c>
      <c r="AI92" s="26" t="str">
        <f t="shared" si="33"/>
        <v/>
      </c>
      <c r="AJ92" s="25">
        <f>IFERROR(VLOOKUP($A92,'TD SOP+PROFORM'!$A$5:$AD$750,MATCH(AJ$4,'TD SOP+PROFORM'!$B$2:$AD$2,0)+1,0),0)+IFERROR(VLOOKUP($A92,'TD SOP+PROFORM'!$A$5:$AD$750,MATCH(AJ$2,'TD SOP+PROFORM'!$B$2:$AD$2,0)+1,0),0)</f>
        <v>0</v>
      </c>
      <c r="AK92" s="25">
        <f>IFERROR(VLOOKUP($A92,'TD SOP+PROFORM'!$A$5:$AD$750,MATCH(AK$4,'TD SOP+PROFORM'!$B$2:$AD$2,0)+1,0),0)+IFERROR(VLOOKUP($A92,'TD SOP+PROFORM'!$A$5:$AD$750,MATCH(AK$2,'TD SOP+PROFORM'!$B$2:$AD$2,0)+1,0),0)</f>
        <v>0</v>
      </c>
      <c r="AL92" s="26" t="str">
        <f t="shared" si="34"/>
        <v/>
      </c>
      <c r="AM92" s="25">
        <f t="shared" si="36"/>
        <v>0</v>
      </c>
      <c r="AN92" s="25">
        <f t="shared" si="36"/>
        <v>0</v>
      </c>
      <c r="AO92" s="26" t="str">
        <f t="shared" si="35"/>
        <v/>
      </c>
    </row>
    <row r="93" spans="1:41" x14ac:dyDescent="0.35">
      <c r="A93" s="24" t="str">
        <f>IF(AND('TD SOP+PROFORM'!A90&lt;&gt;"",'TD SOP+PROFORM'!A90&lt;&gt;"TOTAL"),'TD SOP+PROFORM'!A90,0)</f>
        <v>NEPTUNES KIDS SWIMWEAR CORP</v>
      </c>
      <c r="C93" s="25">
        <f>IFERROR(VLOOKUP($A93,'TD SOP+PROFORM'!$A$5:$AD$750,MATCH(C$4,'TD SOP+PROFORM'!$B$2:$AT$2,0)+1,0),"")</f>
        <v>0</v>
      </c>
      <c r="D93" s="25" t="str">
        <f>IFERROR(VLOOKUP($A93,'TD SOP+PROFORM'!$A$5:$AD$750,MATCH(D$4,'TD SOP+PROFORM'!$B$2:$AT$2,0)+1,0),"")</f>
        <v/>
      </c>
      <c r="E93" s="26" t="str">
        <f t="shared" si="23"/>
        <v/>
      </c>
      <c r="F93" s="25">
        <f>IFERROR(VLOOKUP($A93,'TD SOP+PROFORM'!$A$5:$AD$750,MATCH(F$4,'TD SOP+PROFORM'!$B$2:$AT$2,0)+1,0),"")</f>
        <v>0</v>
      </c>
      <c r="G93" s="25" t="str">
        <f>IFERROR(VLOOKUP($A93,'TD SOP+PROFORM'!$A$5:$AD$750,MATCH(G$4,'TD SOP+PROFORM'!$B$2:$AT$2,0)+1,0),"")</f>
        <v/>
      </c>
      <c r="H93" s="26" t="str">
        <f t="shared" si="24"/>
        <v/>
      </c>
      <c r="I93" s="25">
        <f>IFERROR(VLOOKUP($A93,'TD SOP+PROFORM'!$A$5:$AD$750,MATCH(I$4,'TD SOP+PROFORM'!$B$2:$AT$2,0)+1,0),"")</f>
        <v>0</v>
      </c>
      <c r="J93" s="25" t="str">
        <f>IFERROR(VLOOKUP($A93,'TD SOP+PROFORM'!$A$5:$AD$750,MATCH(J$4,'TD SOP+PROFORM'!$B$2:$AT$2,0)+1,0),"")</f>
        <v/>
      </c>
      <c r="K93" s="26" t="str">
        <f t="shared" si="25"/>
        <v/>
      </c>
      <c r="L93" s="25" t="str">
        <f>IFERROR(VLOOKUP($A93,'TD SOP+PROFORM'!$A$5:$AD$750,MATCH(L$4,'TD SOP+PROFORM'!$B$2:$AT$2,0)+1,0),"")</f>
        <v/>
      </c>
      <c r="M93" s="25" t="str">
        <f>IFERROR(VLOOKUP($A93,'TD SOP+PROFORM'!$A$5:$AD$750,MATCH(M$4,'TD SOP+PROFORM'!$B$2:$AT$2,0)+1,0),"")</f>
        <v/>
      </c>
      <c r="N93" s="26" t="str">
        <f t="shared" si="26"/>
        <v/>
      </c>
      <c r="O93" s="25">
        <f>IFERROR(VLOOKUP($A93,'TD SOP+PROFORM'!$A$5:$AD$750,MATCH(O$4,'TD SOP+PROFORM'!$B$2:$AD$2,0)+1,0),0)+IFERROR(VLOOKUP($A93,'TD SOP+PROFORM'!$A$5:$AD$750,MATCH(O$2,'TD SOP+PROFORM'!$B$2:$AD$2,0)+1,0),0)</f>
        <v>0</v>
      </c>
      <c r="P93" s="25">
        <f>IFERROR(VLOOKUP($A93,'TD SOP+PROFORM'!$A$5:$AD$750,MATCH(P$4,'TD SOP+PROFORM'!$B$2:$AD$2,0)+1,0),0)+IFERROR(VLOOKUP($A93,'TD SOP+PROFORM'!$A$5:$AD$750,MATCH(P$2,'TD SOP+PROFORM'!$B$2:$AD$2,0)+1,0),0)</f>
        <v>0</v>
      </c>
      <c r="Q93" s="26" t="str">
        <f t="shared" si="27"/>
        <v/>
      </c>
      <c r="R93" s="25">
        <f>IFERROR(VLOOKUP($A93,'TD SOP+PROFORM'!$A$5:$AD$750,MATCH(R$4,'TD SOP+PROFORM'!$B$2:$AD$2,0)+1,0),0)+IFERROR(VLOOKUP($A93,'TD SOP+PROFORM'!$A$5:$AD$750,MATCH(R$2,'TD SOP+PROFORM'!$B$2:$AD$2,0)+1,0),0)</f>
        <v>0</v>
      </c>
      <c r="S93" s="25">
        <f>IFERROR(VLOOKUP($A93,'TD SOP+PROFORM'!$A$5:$AD$750,MATCH(S$4,'TD SOP+PROFORM'!$B$2:$AD$2,0)+1,0),0)+IFERROR(VLOOKUP($A93,'TD SOP+PROFORM'!$A$5:$AD$750,MATCH(S$2,'TD SOP+PROFORM'!$B$2:$AD$2,0)+1,0),0)</f>
        <v>0</v>
      </c>
      <c r="T93" s="26" t="str">
        <f t="shared" si="28"/>
        <v/>
      </c>
      <c r="U93" s="25">
        <f>IFERROR(VLOOKUP($A93,'TD SOP+PROFORM'!$A$5:$AD$750,MATCH(U$4,'TD SOP+PROFORM'!$B$2:$AD$2,0)+1,0),0)+IFERROR(VLOOKUP($A93,'TD SOP+PROFORM'!$A$5:$AD$750,MATCH(U$2,'TD SOP+PROFORM'!$B$2:$AD$2,0)+1,0),0)</f>
        <v>0</v>
      </c>
      <c r="V93" s="25">
        <f>IFERROR(VLOOKUP($A93,'TD SOP+PROFORM'!$A$5:$AD$750,MATCH(V$4,'TD SOP+PROFORM'!$B$2:$AD$2,0)+1,0),0)+IFERROR(VLOOKUP($A93,'TD SOP+PROFORM'!$A$5:$AD$750,MATCH(V$2,'TD SOP+PROFORM'!$B$2:$AD$2,0)+1,0),0)</f>
        <v>0</v>
      </c>
      <c r="W93" s="26" t="str">
        <f t="shared" si="29"/>
        <v/>
      </c>
      <c r="X93" s="25">
        <f>IFERROR(VLOOKUP($A93,'TD SOP+PROFORM'!$A$5:$AD$750,MATCH(X$4,'TD SOP+PROFORM'!$B$2:$AD$2,0)+1,0),0)+IFERROR(VLOOKUP($A93,'TD SOP+PROFORM'!$A$5:$AD$750,MATCH(X$2,'TD SOP+PROFORM'!$B$2:$AD$2,0)+1,0),0)</f>
        <v>0</v>
      </c>
      <c r="Y93" s="25">
        <f>IFERROR(VLOOKUP($A93,'TD SOP+PROFORM'!$A$5:$AD$750,MATCH(Y$4,'TD SOP+PROFORM'!$B$2:$AD$2,0)+1,0),0)+IFERROR(VLOOKUP($A93,'TD SOP+PROFORM'!$A$5:$AD$750,MATCH(Y$2,'TD SOP+PROFORM'!$B$2:$AD$2,0)+1,0),0)</f>
        <v>0</v>
      </c>
      <c r="Z93" s="26" t="str">
        <f t="shared" si="30"/>
        <v/>
      </c>
      <c r="AA93" s="25">
        <f>IFERROR(VLOOKUP($A93,'TD SOP+PROFORM'!$A$5:$AD$750,MATCH(AA$4,'TD SOP+PROFORM'!$B$2:$AD$2,0)+1,0),0)+IFERROR(VLOOKUP($A93,'TD SOP+PROFORM'!$A$5:$AD$750,MATCH(AA$2,'TD SOP+PROFORM'!$B$2:$AD$2,0)+1,0),0)</f>
        <v>0</v>
      </c>
      <c r="AB93" s="25">
        <f>IFERROR(VLOOKUP($A93,'TD SOP+PROFORM'!$A$5:$AD$750,MATCH(AB$4,'TD SOP+PROFORM'!$B$2:$AD$2,0)+1,0),0)+IFERROR(VLOOKUP($A93,'TD SOP+PROFORM'!$A$5:$AD$750,MATCH(AB$2,'TD SOP+PROFORM'!$B$2:$AD$2,0)+1,0),0)</f>
        <v>0</v>
      </c>
      <c r="AC93" s="26" t="str">
        <f t="shared" si="31"/>
        <v/>
      </c>
      <c r="AD93" s="25">
        <f>IFERROR(VLOOKUP($A93,'TD SOP+PROFORM'!$A$5:$AD$750,MATCH(AD$4,'TD SOP+PROFORM'!$B$2:$AD$2,0)+1,0),0)+IFERROR(VLOOKUP($A93,'TD SOP+PROFORM'!$A$5:$AD$750,MATCH(AD$2,'TD SOP+PROFORM'!$B$2:$AD$2,0)+1,0),0)</f>
        <v>0</v>
      </c>
      <c r="AE93" s="25">
        <f>IFERROR(VLOOKUP($A93,'TD SOP+PROFORM'!$A$5:$AD$750,MATCH(AE$4,'TD SOP+PROFORM'!$B$2:$AD$2,0)+1,0),0)+IFERROR(VLOOKUP($A93,'TD SOP+PROFORM'!$A$5:$AD$750,MATCH(AE$2,'TD SOP+PROFORM'!$B$2:$AD$2,0)+1,0),0)</f>
        <v>0</v>
      </c>
      <c r="AF93" s="26" t="str">
        <f t="shared" si="32"/>
        <v/>
      </c>
      <c r="AG93" s="25">
        <f>IFERROR(VLOOKUP($A93,'TD SOP+PROFORM'!$A$5:$AD$750,MATCH(AG$4,'TD SOP+PROFORM'!$B$2:$AD$2,0)+1,0),0)+IFERROR(VLOOKUP($A93,'TD SOP+PROFORM'!$A$5:$AD$750,MATCH(AG$2,'TD SOP+PROFORM'!$B$2:$AD$2,0)+1,0),0)</f>
        <v>0</v>
      </c>
      <c r="AH93" s="25">
        <f>IFERROR(VLOOKUP($A93,'TD SOP+PROFORM'!$A$5:$AD$750,MATCH(AH$4,'TD SOP+PROFORM'!$B$2:$AD$2,0)+1,0),0)+IFERROR(VLOOKUP($A93,'TD SOP+PROFORM'!$A$5:$AD$750,MATCH(AH$2,'TD SOP+PROFORM'!$B$2:$AD$2,0)+1,0),0)</f>
        <v>0</v>
      </c>
      <c r="AI93" s="26" t="str">
        <f t="shared" si="33"/>
        <v/>
      </c>
      <c r="AJ93" s="25">
        <f>IFERROR(VLOOKUP($A93,'TD SOP+PROFORM'!$A$5:$AD$750,MATCH(AJ$4,'TD SOP+PROFORM'!$B$2:$AD$2,0)+1,0),0)+IFERROR(VLOOKUP($A93,'TD SOP+PROFORM'!$A$5:$AD$750,MATCH(AJ$2,'TD SOP+PROFORM'!$B$2:$AD$2,0)+1,0),0)</f>
        <v>0</v>
      </c>
      <c r="AK93" s="25">
        <f>IFERROR(VLOOKUP($A93,'TD SOP+PROFORM'!$A$5:$AD$750,MATCH(AK$4,'TD SOP+PROFORM'!$B$2:$AD$2,0)+1,0),0)+IFERROR(VLOOKUP($A93,'TD SOP+PROFORM'!$A$5:$AD$750,MATCH(AK$2,'TD SOP+PROFORM'!$B$2:$AD$2,0)+1,0),0)</f>
        <v>0</v>
      </c>
      <c r="AL93" s="26" t="str">
        <f t="shared" si="34"/>
        <v/>
      </c>
      <c r="AM93" s="25">
        <f t="shared" si="36"/>
        <v>0</v>
      </c>
      <c r="AN93" s="25">
        <f t="shared" si="36"/>
        <v>0</v>
      </c>
      <c r="AO93" s="26" t="str">
        <f t="shared" si="35"/>
        <v/>
      </c>
    </row>
    <row r="94" spans="1:41" x14ac:dyDescent="0.35">
      <c r="A94" s="24" t="str">
        <f>IF(AND('TD SOP+PROFORM'!A91&lt;&gt;"",'TD SOP+PROFORM'!A91&lt;&gt;"TOTAL"),'TD SOP+PROFORM'!A91,0)</f>
        <v>LITTLE OUTFIT</v>
      </c>
      <c r="C94" s="25">
        <f>IFERROR(VLOOKUP($A94,'TD SOP+PROFORM'!$A$5:$AD$750,MATCH(C$4,'TD SOP+PROFORM'!$B$2:$AT$2,0)+1,0),"")</f>
        <v>0</v>
      </c>
      <c r="D94" s="25" t="str">
        <f>IFERROR(VLOOKUP($A94,'TD SOP+PROFORM'!$A$5:$AD$750,MATCH(D$4,'TD SOP+PROFORM'!$B$2:$AT$2,0)+1,0),"")</f>
        <v/>
      </c>
      <c r="E94" s="26" t="str">
        <f t="shared" si="23"/>
        <v/>
      </c>
      <c r="F94" s="25">
        <f>IFERROR(VLOOKUP($A94,'TD SOP+PROFORM'!$A$5:$AD$750,MATCH(F$4,'TD SOP+PROFORM'!$B$2:$AT$2,0)+1,0),"")</f>
        <v>0</v>
      </c>
      <c r="G94" s="25" t="str">
        <f>IFERROR(VLOOKUP($A94,'TD SOP+PROFORM'!$A$5:$AD$750,MATCH(G$4,'TD SOP+PROFORM'!$B$2:$AT$2,0)+1,0),"")</f>
        <v/>
      </c>
      <c r="H94" s="26" t="str">
        <f t="shared" si="24"/>
        <v/>
      </c>
      <c r="I94" s="25">
        <f>IFERROR(VLOOKUP($A94,'TD SOP+PROFORM'!$A$5:$AD$750,MATCH(I$4,'TD SOP+PROFORM'!$B$2:$AT$2,0)+1,0),"")</f>
        <v>0</v>
      </c>
      <c r="J94" s="25" t="str">
        <f>IFERROR(VLOOKUP($A94,'TD SOP+PROFORM'!$A$5:$AD$750,MATCH(J$4,'TD SOP+PROFORM'!$B$2:$AT$2,0)+1,0),"")</f>
        <v/>
      </c>
      <c r="K94" s="26" t="str">
        <f t="shared" si="25"/>
        <v/>
      </c>
      <c r="L94" s="25" t="str">
        <f>IFERROR(VLOOKUP($A94,'TD SOP+PROFORM'!$A$5:$AD$750,MATCH(L$4,'TD SOP+PROFORM'!$B$2:$AT$2,0)+1,0),"")</f>
        <v/>
      </c>
      <c r="M94" s="25" t="str">
        <f>IFERROR(VLOOKUP($A94,'TD SOP+PROFORM'!$A$5:$AD$750,MATCH(M$4,'TD SOP+PROFORM'!$B$2:$AT$2,0)+1,0),"")</f>
        <v/>
      </c>
      <c r="N94" s="26" t="str">
        <f t="shared" si="26"/>
        <v/>
      </c>
      <c r="O94" s="25">
        <f>IFERROR(VLOOKUP($A94,'TD SOP+PROFORM'!$A$5:$AD$750,MATCH(O$4,'TD SOP+PROFORM'!$B$2:$AD$2,0)+1,0),0)+IFERROR(VLOOKUP($A94,'TD SOP+PROFORM'!$A$5:$AD$750,MATCH(O$2,'TD SOP+PROFORM'!$B$2:$AD$2,0)+1,0),0)</f>
        <v>0</v>
      </c>
      <c r="P94" s="25">
        <f>IFERROR(VLOOKUP($A94,'TD SOP+PROFORM'!$A$5:$AD$750,MATCH(P$4,'TD SOP+PROFORM'!$B$2:$AD$2,0)+1,0),0)+IFERROR(VLOOKUP($A94,'TD SOP+PROFORM'!$A$5:$AD$750,MATCH(P$2,'TD SOP+PROFORM'!$B$2:$AD$2,0)+1,0),0)</f>
        <v>0</v>
      </c>
      <c r="Q94" s="26" t="str">
        <f t="shared" si="27"/>
        <v/>
      </c>
      <c r="R94" s="25">
        <f>IFERROR(VLOOKUP($A94,'TD SOP+PROFORM'!$A$5:$AD$750,MATCH(R$4,'TD SOP+PROFORM'!$B$2:$AD$2,0)+1,0),0)+IFERROR(VLOOKUP($A94,'TD SOP+PROFORM'!$A$5:$AD$750,MATCH(R$2,'TD SOP+PROFORM'!$B$2:$AD$2,0)+1,0),0)</f>
        <v>0</v>
      </c>
      <c r="S94" s="25">
        <f>IFERROR(VLOOKUP($A94,'TD SOP+PROFORM'!$A$5:$AD$750,MATCH(S$4,'TD SOP+PROFORM'!$B$2:$AD$2,0)+1,0),0)+IFERROR(VLOOKUP($A94,'TD SOP+PROFORM'!$A$5:$AD$750,MATCH(S$2,'TD SOP+PROFORM'!$B$2:$AD$2,0)+1,0),0)</f>
        <v>0</v>
      </c>
      <c r="T94" s="26" t="str">
        <f t="shared" si="28"/>
        <v/>
      </c>
      <c r="U94" s="25">
        <f>IFERROR(VLOOKUP($A94,'TD SOP+PROFORM'!$A$5:$AD$750,MATCH(U$4,'TD SOP+PROFORM'!$B$2:$AD$2,0)+1,0),0)+IFERROR(VLOOKUP($A94,'TD SOP+PROFORM'!$A$5:$AD$750,MATCH(U$2,'TD SOP+PROFORM'!$B$2:$AD$2,0)+1,0),0)</f>
        <v>0</v>
      </c>
      <c r="V94" s="25">
        <f>IFERROR(VLOOKUP($A94,'TD SOP+PROFORM'!$A$5:$AD$750,MATCH(V$4,'TD SOP+PROFORM'!$B$2:$AD$2,0)+1,0),0)+IFERROR(VLOOKUP($A94,'TD SOP+PROFORM'!$A$5:$AD$750,MATCH(V$2,'TD SOP+PROFORM'!$B$2:$AD$2,0)+1,0),0)</f>
        <v>0</v>
      </c>
      <c r="W94" s="26" t="str">
        <f t="shared" si="29"/>
        <v/>
      </c>
      <c r="X94" s="25">
        <f>IFERROR(VLOOKUP($A94,'TD SOP+PROFORM'!$A$5:$AD$750,MATCH(X$4,'TD SOP+PROFORM'!$B$2:$AD$2,0)+1,0),0)+IFERROR(VLOOKUP($A94,'TD SOP+PROFORM'!$A$5:$AD$750,MATCH(X$2,'TD SOP+PROFORM'!$B$2:$AD$2,0)+1,0),0)</f>
        <v>0</v>
      </c>
      <c r="Y94" s="25">
        <f>IFERROR(VLOOKUP($A94,'TD SOP+PROFORM'!$A$5:$AD$750,MATCH(Y$4,'TD SOP+PROFORM'!$B$2:$AD$2,0)+1,0),0)+IFERROR(VLOOKUP($A94,'TD SOP+PROFORM'!$A$5:$AD$750,MATCH(Y$2,'TD SOP+PROFORM'!$B$2:$AD$2,0)+1,0),0)</f>
        <v>0</v>
      </c>
      <c r="Z94" s="26" t="str">
        <f t="shared" si="30"/>
        <v/>
      </c>
      <c r="AA94" s="25">
        <f>IFERROR(VLOOKUP($A94,'TD SOP+PROFORM'!$A$5:$AD$750,MATCH(AA$4,'TD SOP+PROFORM'!$B$2:$AD$2,0)+1,0),0)+IFERROR(VLOOKUP($A94,'TD SOP+PROFORM'!$A$5:$AD$750,MATCH(AA$2,'TD SOP+PROFORM'!$B$2:$AD$2,0)+1,0),0)</f>
        <v>0</v>
      </c>
      <c r="AB94" s="25">
        <f>IFERROR(VLOOKUP($A94,'TD SOP+PROFORM'!$A$5:$AD$750,MATCH(AB$4,'TD SOP+PROFORM'!$B$2:$AD$2,0)+1,0),0)+IFERROR(VLOOKUP($A94,'TD SOP+PROFORM'!$A$5:$AD$750,MATCH(AB$2,'TD SOP+PROFORM'!$B$2:$AD$2,0)+1,0),0)</f>
        <v>0</v>
      </c>
      <c r="AC94" s="26" t="str">
        <f t="shared" si="31"/>
        <v/>
      </c>
      <c r="AD94" s="25">
        <f>IFERROR(VLOOKUP($A94,'TD SOP+PROFORM'!$A$5:$AD$750,MATCH(AD$4,'TD SOP+PROFORM'!$B$2:$AD$2,0)+1,0),0)+IFERROR(VLOOKUP($A94,'TD SOP+PROFORM'!$A$5:$AD$750,MATCH(AD$2,'TD SOP+PROFORM'!$B$2:$AD$2,0)+1,0),0)</f>
        <v>0</v>
      </c>
      <c r="AE94" s="25">
        <f>IFERROR(VLOOKUP($A94,'TD SOP+PROFORM'!$A$5:$AD$750,MATCH(AE$4,'TD SOP+PROFORM'!$B$2:$AD$2,0)+1,0),0)+IFERROR(VLOOKUP($A94,'TD SOP+PROFORM'!$A$5:$AD$750,MATCH(AE$2,'TD SOP+PROFORM'!$B$2:$AD$2,0)+1,0),0)</f>
        <v>0</v>
      </c>
      <c r="AF94" s="26" t="str">
        <f t="shared" si="32"/>
        <v/>
      </c>
      <c r="AG94" s="25">
        <f>IFERROR(VLOOKUP($A94,'TD SOP+PROFORM'!$A$5:$AD$750,MATCH(AG$4,'TD SOP+PROFORM'!$B$2:$AD$2,0)+1,0),0)+IFERROR(VLOOKUP($A94,'TD SOP+PROFORM'!$A$5:$AD$750,MATCH(AG$2,'TD SOP+PROFORM'!$B$2:$AD$2,0)+1,0),0)</f>
        <v>0</v>
      </c>
      <c r="AH94" s="25">
        <f>IFERROR(VLOOKUP($A94,'TD SOP+PROFORM'!$A$5:$AD$750,MATCH(AH$4,'TD SOP+PROFORM'!$B$2:$AD$2,0)+1,0),0)+IFERROR(VLOOKUP($A94,'TD SOP+PROFORM'!$A$5:$AD$750,MATCH(AH$2,'TD SOP+PROFORM'!$B$2:$AD$2,0)+1,0),0)</f>
        <v>0</v>
      </c>
      <c r="AI94" s="26" t="str">
        <f t="shared" si="33"/>
        <v/>
      </c>
      <c r="AJ94" s="25">
        <f>IFERROR(VLOOKUP($A94,'TD SOP+PROFORM'!$A$5:$AD$750,MATCH(AJ$4,'TD SOP+PROFORM'!$B$2:$AD$2,0)+1,0),0)+IFERROR(VLOOKUP($A94,'TD SOP+PROFORM'!$A$5:$AD$750,MATCH(AJ$2,'TD SOP+PROFORM'!$B$2:$AD$2,0)+1,0),0)</f>
        <v>0</v>
      </c>
      <c r="AK94" s="25">
        <f>IFERROR(VLOOKUP($A94,'TD SOP+PROFORM'!$A$5:$AD$750,MATCH(AK$4,'TD SOP+PROFORM'!$B$2:$AD$2,0)+1,0),0)+IFERROR(VLOOKUP($A94,'TD SOP+PROFORM'!$A$5:$AD$750,MATCH(AK$2,'TD SOP+PROFORM'!$B$2:$AD$2,0)+1,0),0)</f>
        <v>0</v>
      </c>
      <c r="AL94" s="26" t="str">
        <f t="shared" si="34"/>
        <v/>
      </c>
      <c r="AM94" s="25">
        <f t="shared" si="36"/>
        <v>0</v>
      </c>
      <c r="AN94" s="25">
        <f t="shared" si="36"/>
        <v>0</v>
      </c>
      <c r="AO94" s="26" t="str">
        <f t="shared" si="35"/>
        <v/>
      </c>
    </row>
    <row r="95" spans="1:41" x14ac:dyDescent="0.35">
      <c r="A95" s="24" t="str">
        <f>IF(AND('TD SOP+PROFORM'!A92&lt;&gt;"",'TD SOP+PROFORM'!A92&lt;&gt;"TOTAL"),'TD SOP+PROFORM'!A92,0)</f>
        <v>BLUE LAGOON</v>
      </c>
      <c r="C95" s="25">
        <f>IFERROR(VLOOKUP($A95,'TD SOP+PROFORM'!$A$5:$AD$750,MATCH(C$4,'TD SOP+PROFORM'!$B$2:$AT$2,0)+1,0),"")</f>
        <v>0</v>
      </c>
      <c r="D95" s="25" t="str">
        <f>IFERROR(VLOOKUP($A95,'TD SOP+PROFORM'!$A$5:$AD$750,MATCH(D$4,'TD SOP+PROFORM'!$B$2:$AT$2,0)+1,0),"")</f>
        <v/>
      </c>
      <c r="E95" s="26" t="str">
        <f t="shared" si="23"/>
        <v/>
      </c>
      <c r="F95" s="25">
        <f>IFERROR(VLOOKUP($A95,'TD SOP+PROFORM'!$A$5:$AD$750,MATCH(F$4,'TD SOP+PROFORM'!$B$2:$AT$2,0)+1,0),"")</f>
        <v>0</v>
      </c>
      <c r="G95" s="25" t="str">
        <f>IFERROR(VLOOKUP($A95,'TD SOP+PROFORM'!$A$5:$AD$750,MATCH(G$4,'TD SOP+PROFORM'!$B$2:$AT$2,0)+1,0),"")</f>
        <v/>
      </c>
      <c r="H95" s="26" t="str">
        <f t="shared" si="24"/>
        <v/>
      </c>
      <c r="I95" s="25">
        <f>IFERROR(VLOOKUP($A95,'TD SOP+PROFORM'!$A$5:$AD$750,MATCH(I$4,'TD SOP+PROFORM'!$B$2:$AT$2,0)+1,0),"")</f>
        <v>0</v>
      </c>
      <c r="J95" s="25" t="str">
        <f>IFERROR(VLOOKUP($A95,'TD SOP+PROFORM'!$A$5:$AD$750,MATCH(J$4,'TD SOP+PROFORM'!$B$2:$AT$2,0)+1,0),"")</f>
        <v/>
      </c>
      <c r="K95" s="26" t="str">
        <f t="shared" si="25"/>
        <v/>
      </c>
      <c r="L95" s="25" t="str">
        <f>IFERROR(VLOOKUP($A95,'TD SOP+PROFORM'!$A$5:$AD$750,MATCH(L$4,'TD SOP+PROFORM'!$B$2:$AT$2,0)+1,0),"")</f>
        <v/>
      </c>
      <c r="M95" s="25" t="str">
        <f>IFERROR(VLOOKUP($A95,'TD SOP+PROFORM'!$A$5:$AD$750,MATCH(M$4,'TD SOP+PROFORM'!$B$2:$AT$2,0)+1,0),"")</f>
        <v/>
      </c>
      <c r="N95" s="26" t="str">
        <f t="shared" si="26"/>
        <v/>
      </c>
      <c r="O95" s="25">
        <f>IFERROR(VLOOKUP($A95,'TD SOP+PROFORM'!$A$5:$AD$750,MATCH(O$4,'TD SOP+PROFORM'!$B$2:$AD$2,0)+1,0),0)+IFERROR(VLOOKUP($A95,'TD SOP+PROFORM'!$A$5:$AD$750,MATCH(O$2,'TD SOP+PROFORM'!$B$2:$AD$2,0)+1,0),0)</f>
        <v>0</v>
      </c>
      <c r="P95" s="25">
        <f>IFERROR(VLOOKUP($A95,'TD SOP+PROFORM'!$A$5:$AD$750,MATCH(P$4,'TD SOP+PROFORM'!$B$2:$AD$2,0)+1,0),0)+IFERROR(VLOOKUP($A95,'TD SOP+PROFORM'!$A$5:$AD$750,MATCH(P$2,'TD SOP+PROFORM'!$B$2:$AD$2,0)+1,0),0)</f>
        <v>0</v>
      </c>
      <c r="Q95" s="26" t="str">
        <f t="shared" si="27"/>
        <v/>
      </c>
      <c r="R95" s="25">
        <f>IFERROR(VLOOKUP($A95,'TD SOP+PROFORM'!$A$5:$AD$750,MATCH(R$4,'TD SOP+PROFORM'!$B$2:$AD$2,0)+1,0),0)+IFERROR(VLOOKUP($A95,'TD SOP+PROFORM'!$A$5:$AD$750,MATCH(R$2,'TD SOP+PROFORM'!$B$2:$AD$2,0)+1,0),0)</f>
        <v>0</v>
      </c>
      <c r="S95" s="25">
        <f>IFERROR(VLOOKUP($A95,'TD SOP+PROFORM'!$A$5:$AD$750,MATCH(S$4,'TD SOP+PROFORM'!$B$2:$AD$2,0)+1,0),0)+IFERROR(VLOOKUP($A95,'TD SOP+PROFORM'!$A$5:$AD$750,MATCH(S$2,'TD SOP+PROFORM'!$B$2:$AD$2,0)+1,0),0)</f>
        <v>0</v>
      </c>
      <c r="T95" s="26" t="str">
        <f t="shared" si="28"/>
        <v/>
      </c>
      <c r="U95" s="25">
        <f>IFERROR(VLOOKUP($A95,'TD SOP+PROFORM'!$A$5:$AD$750,MATCH(U$4,'TD SOP+PROFORM'!$B$2:$AD$2,0)+1,0),0)+IFERROR(VLOOKUP($A95,'TD SOP+PROFORM'!$A$5:$AD$750,MATCH(U$2,'TD SOP+PROFORM'!$B$2:$AD$2,0)+1,0),0)</f>
        <v>0</v>
      </c>
      <c r="V95" s="25">
        <f>IFERROR(VLOOKUP($A95,'TD SOP+PROFORM'!$A$5:$AD$750,MATCH(V$4,'TD SOP+PROFORM'!$B$2:$AD$2,0)+1,0),0)+IFERROR(VLOOKUP($A95,'TD SOP+PROFORM'!$A$5:$AD$750,MATCH(V$2,'TD SOP+PROFORM'!$B$2:$AD$2,0)+1,0),0)</f>
        <v>0</v>
      </c>
      <c r="W95" s="26" t="str">
        <f t="shared" si="29"/>
        <v/>
      </c>
      <c r="X95" s="25">
        <f>IFERROR(VLOOKUP($A95,'TD SOP+PROFORM'!$A$5:$AD$750,MATCH(X$4,'TD SOP+PROFORM'!$B$2:$AD$2,0)+1,0),0)+IFERROR(VLOOKUP($A95,'TD SOP+PROFORM'!$A$5:$AD$750,MATCH(X$2,'TD SOP+PROFORM'!$B$2:$AD$2,0)+1,0),0)</f>
        <v>0</v>
      </c>
      <c r="Y95" s="25">
        <f>IFERROR(VLOOKUP($A95,'TD SOP+PROFORM'!$A$5:$AD$750,MATCH(Y$4,'TD SOP+PROFORM'!$B$2:$AD$2,0)+1,0),0)+IFERROR(VLOOKUP($A95,'TD SOP+PROFORM'!$A$5:$AD$750,MATCH(Y$2,'TD SOP+PROFORM'!$B$2:$AD$2,0)+1,0),0)</f>
        <v>0</v>
      </c>
      <c r="Z95" s="26" t="str">
        <f t="shared" si="30"/>
        <v/>
      </c>
      <c r="AA95" s="25">
        <f>IFERROR(VLOOKUP($A95,'TD SOP+PROFORM'!$A$5:$AD$750,MATCH(AA$4,'TD SOP+PROFORM'!$B$2:$AD$2,0)+1,0),0)+IFERROR(VLOOKUP($A95,'TD SOP+PROFORM'!$A$5:$AD$750,MATCH(AA$2,'TD SOP+PROFORM'!$B$2:$AD$2,0)+1,0),0)</f>
        <v>0</v>
      </c>
      <c r="AB95" s="25">
        <f>IFERROR(VLOOKUP($A95,'TD SOP+PROFORM'!$A$5:$AD$750,MATCH(AB$4,'TD SOP+PROFORM'!$B$2:$AD$2,0)+1,0),0)+IFERROR(VLOOKUP($A95,'TD SOP+PROFORM'!$A$5:$AD$750,MATCH(AB$2,'TD SOP+PROFORM'!$B$2:$AD$2,0)+1,0),0)</f>
        <v>0</v>
      </c>
      <c r="AC95" s="26" t="str">
        <f t="shared" si="31"/>
        <v/>
      </c>
      <c r="AD95" s="25">
        <f>IFERROR(VLOOKUP($A95,'TD SOP+PROFORM'!$A$5:$AD$750,MATCH(AD$4,'TD SOP+PROFORM'!$B$2:$AD$2,0)+1,0),0)+IFERROR(VLOOKUP($A95,'TD SOP+PROFORM'!$A$5:$AD$750,MATCH(AD$2,'TD SOP+PROFORM'!$B$2:$AD$2,0)+1,0),0)</f>
        <v>0</v>
      </c>
      <c r="AE95" s="25">
        <f>IFERROR(VLOOKUP($A95,'TD SOP+PROFORM'!$A$5:$AD$750,MATCH(AE$4,'TD SOP+PROFORM'!$B$2:$AD$2,0)+1,0),0)+IFERROR(VLOOKUP($A95,'TD SOP+PROFORM'!$A$5:$AD$750,MATCH(AE$2,'TD SOP+PROFORM'!$B$2:$AD$2,0)+1,0),0)</f>
        <v>0</v>
      </c>
      <c r="AF95" s="26" t="str">
        <f t="shared" si="32"/>
        <v/>
      </c>
      <c r="AG95" s="25">
        <f>IFERROR(VLOOKUP($A95,'TD SOP+PROFORM'!$A$5:$AD$750,MATCH(AG$4,'TD SOP+PROFORM'!$B$2:$AD$2,0)+1,0),0)+IFERROR(VLOOKUP($A95,'TD SOP+PROFORM'!$A$5:$AD$750,MATCH(AG$2,'TD SOP+PROFORM'!$B$2:$AD$2,0)+1,0),0)</f>
        <v>0</v>
      </c>
      <c r="AH95" s="25">
        <f>IFERROR(VLOOKUP($A95,'TD SOP+PROFORM'!$A$5:$AD$750,MATCH(AH$4,'TD SOP+PROFORM'!$B$2:$AD$2,0)+1,0),0)+IFERROR(VLOOKUP($A95,'TD SOP+PROFORM'!$A$5:$AD$750,MATCH(AH$2,'TD SOP+PROFORM'!$B$2:$AD$2,0)+1,0),0)</f>
        <v>0</v>
      </c>
      <c r="AI95" s="26" t="str">
        <f t="shared" si="33"/>
        <v/>
      </c>
      <c r="AJ95" s="25">
        <f>IFERROR(VLOOKUP($A95,'TD SOP+PROFORM'!$A$5:$AD$750,MATCH(AJ$4,'TD SOP+PROFORM'!$B$2:$AD$2,0)+1,0),0)+IFERROR(VLOOKUP($A95,'TD SOP+PROFORM'!$A$5:$AD$750,MATCH(AJ$2,'TD SOP+PROFORM'!$B$2:$AD$2,0)+1,0),0)</f>
        <v>0</v>
      </c>
      <c r="AK95" s="25">
        <f>IFERROR(VLOOKUP($A95,'TD SOP+PROFORM'!$A$5:$AD$750,MATCH(AK$4,'TD SOP+PROFORM'!$B$2:$AD$2,0)+1,0),0)+IFERROR(VLOOKUP($A95,'TD SOP+PROFORM'!$A$5:$AD$750,MATCH(AK$2,'TD SOP+PROFORM'!$B$2:$AD$2,0)+1,0),0)</f>
        <v>0</v>
      </c>
      <c r="AL95" s="26" t="str">
        <f t="shared" si="34"/>
        <v/>
      </c>
      <c r="AM95" s="25">
        <f t="shared" si="36"/>
        <v>0</v>
      </c>
      <c r="AN95" s="25">
        <f t="shared" si="36"/>
        <v>0</v>
      </c>
      <c r="AO95" s="26" t="str">
        <f t="shared" si="35"/>
        <v/>
      </c>
    </row>
    <row r="96" spans="1:41" x14ac:dyDescent="0.35">
      <c r="A96" s="24" t="str">
        <f>IF(AND('TD SOP+PROFORM'!A93&lt;&gt;"",'TD SOP+PROFORM'!A93&lt;&gt;"TOTAL"),'TD SOP+PROFORM'!A93,0)</f>
        <v>CALICO TRADING CO</v>
      </c>
      <c r="C96" s="25">
        <f>IFERROR(VLOOKUP($A96,'TD SOP+PROFORM'!$A$5:$AD$750,MATCH(C$4,'TD SOP+PROFORM'!$B$2:$AT$2,0)+1,0),"")</f>
        <v>0</v>
      </c>
      <c r="D96" s="25" t="str">
        <f>IFERROR(VLOOKUP($A96,'TD SOP+PROFORM'!$A$5:$AD$750,MATCH(D$4,'TD SOP+PROFORM'!$B$2:$AT$2,0)+1,0),"")</f>
        <v/>
      </c>
      <c r="E96" s="26" t="str">
        <f t="shared" si="23"/>
        <v/>
      </c>
      <c r="F96" s="25">
        <f>IFERROR(VLOOKUP($A96,'TD SOP+PROFORM'!$A$5:$AD$750,MATCH(F$4,'TD SOP+PROFORM'!$B$2:$AT$2,0)+1,0),"")</f>
        <v>0</v>
      </c>
      <c r="G96" s="25" t="str">
        <f>IFERROR(VLOOKUP($A96,'TD SOP+PROFORM'!$A$5:$AD$750,MATCH(G$4,'TD SOP+PROFORM'!$B$2:$AT$2,0)+1,0),"")</f>
        <v/>
      </c>
      <c r="H96" s="26" t="str">
        <f t="shared" si="24"/>
        <v/>
      </c>
      <c r="I96" s="25">
        <f>IFERROR(VLOOKUP($A96,'TD SOP+PROFORM'!$A$5:$AD$750,MATCH(I$4,'TD SOP+PROFORM'!$B$2:$AT$2,0)+1,0),"")</f>
        <v>0</v>
      </c>
      <c r="J96" s="25" t="str">
        <f>IFERROR(VLOOKUP($A96,'TD SOP+PROFORM'!$A$5:$AD$750,MATCH(J$4,'TD SOP+PROFORM'!$B$2:$AT$2,0)+1,0),"")</f>
        <v/>
      </c>
      <c r="K96" s="26" t="str">
        <f t="shared" si="25"/>
        <v/>
      </c>
      <c r="L96" s="25" t="str">
        <f>IFERROR(VLOOKUP($A96,'TD SOP+PROFORM'!$A$5:$AD$750,MATCH(L$4,'TD SOP+PROFORM'!$B$2:$AT$2,0)+1,0),"")</f>
        <v/>
      </c>
      <c r="M96" s="25" t="str">
        <f>IFERROR(VLOOKUP($A96,'TD SOP+PROFORM'!$A$5:$AD$750,MATCH(M$4,'TD SOP+PROFORM'!$B$2:$AT$2,0)+1,0),"")</f>
        <v/>
      </c>
      <c r="N96" s="26" t="str">
        <f t="shared" si="26"/>
        <v/>
      </c>
      <c r="O96" s="25">
        <f>IFERROR(VLOOKUP($A96,'TD SOP+PROFORM'!$A$5:$AD$750,MATCH(O$4,'TD SOP+PROFORM'!$B$2:$AD$2,0)+1,0),0)+IFERROR(VLOOKUP($A96,'TD SOP+PROFORM'!$A$5:$AD$750,MATCH(O$2,'TD SOP+PROFORM'!$B$2:$AD$2,0)+1,0),0)</f>
        <v>0</v>
      </c>
      <c r="P96" s="25">
        <f>IFERROR(VLOOKUP($A96,'TD SOP+PROFORM'!$A$5:$AD$750,MATCH(P$4,'TD SOP+PROFORM'!$B$2:$AD$2,0)+1,0),0)+IFERROR(VLOOKUP($A96,'TD SOP+PROFORM'!$A$5:$AD$750,MATCH(P$2,'TD SOP+PROFORM'!$B$2:$AD$2,0)+1,0),0)</f>
        <v>0</v>
      </c>
      <c r="Q96" s="26" t="str">
        <f t="shared" si="27"/>
        <v/>
      </c>
      <c r="R96" s="25">
        <f>IFERROR(VLOOKUP($A96,'TD SOP+PROFORM'!$A$5:$AD$750,MATCH(R$4,'TD SOP+PROFORM'!$B$2:$AD$2,0)+1,0),0)+IFERROR(VLOOKUP($A96,'TD SOP+PROFORM'!$A$5:$AD$750,MATCH(R$2,'TD SOP+PROFORM'!$B$2:$AD$2,0)+1,0),0)</f>
        <v>0</v>
      </c>
      <c r="S96" s="25">
        <f>IFERROR(VLOOKUP($A96,'TD SOP+PROFORM'!$A$5:$AD$750,MATCH(S$4,'TD SOP+PROFORM'!$B$2:$AD$2,0)+1,0),0)+IFERROR(VLOOKUP($A96,'TD SOP+PROFORM'!$A$5:$AD$750,MATCH(S$2,'TD SOP+PROFORM'!$B$2:$AD$2,0)+1,0),0)</f>
        <v>0</v>
      </c>
      <c r="T96" s="26" t="str">
        <f t="shared" si="28"/>
        <v/>
      </c>
      <c r="U96" s="25">
        <f>IFERROR(VLOOKUP($A96,'TD SOP+PROFORM'!$A$5:$AD$750,MATCH(U$4,'TD SOP+PROFORM'!$B$2:$AD$2,0)+1,0),0)+IFERROR(VLOOKUP($A96,'TD SOP+PROFORM'!$A$5:$AD$750,MATCH(U$2,'TD SOP+PROFORM'!$B$2:$AD$2,0)+1,0),0)</f>
        <v>0</v>
      </c>
      <c r="V96" s="25">
        <f>IFERROR(VLOOKUP($A96,'TD SOP+PROFORM'!$A$5:$AD$750,MATCH(V$4,'TD SOP+PROFORM'!$B$2:$AD$2,0)+1,0),0)+IFERROR(VLOOKUP($A96,'TD SOP+PROFORM'!$A$5:$AD$750,MATCH(V$2,'TD SOP+PROFORM'!$B$2:$AD$2,0)+1,0),0)</f>
        <v>0</v>
      </c>
      <c r="W96" s="26" t="str">
        <f t="shared" si="29"/>
        <v/>
      </c>
      <c r="X96" s="25">
        <f>IFERROR(VLOOKUP($A96,'TD SOP+PROFORM'!$A$5:$AD$750,MATCH(X$4,'TD SOP+PROFORM'!$B$2:$AD$2,0)+1,0),0)+IFERROR(VLOOKUP($A96,'TD SOP+PROFORM'!$A$5:$AD$750,MATCH(X$2,'TD SOP+PROFORM'!$B$2:$AD$2,0)+1,0),0)</f>
        <v>0</v>
      </c>
      <c r="Y96" s="25">
        <f>IFERROR(VLOOKUP($A96,'TD SOP+PROFORM'!$A$5:$AD$750,MATCH(Y$4,'TD SOP+PROFORM'!$B$2:$AD$2,0)+1,0),0)+IFERROR(VLOOKUP($A96,'TD SOP+PROFORM'!$A$5:$AD$750,MATCH(Y$2,'TD SOP+PROFORM'!$B$2:$AD$2,0)+1,0),0)</f>
        <v>0</v>
      </c>
      <c r="Z96" s="26" t="str">
        <f t="shared" si="30"/>
        <v/>
      </c>
      <c r="AA96" s="25">
        <f>IFERROR(VLOOKUP($A96,'TD SOP+PROFORM'!$A$5:$AD$750,MATCH(AA$4,'TD SOP+PROFORM'!$B$2:$AD$2,0)+1,0),0)+IFERROR(VLOOKUP($A96,'TD SOP+PROFORM'!$A$5:$AD$750,MATCH(AA$2,'TD SOP+PROFORM'!$B$2:$AD$2,0)+1,0),0)</f>
        <v>0</v>
      </c>
      <c r="AB96" s="25">
        <f>IFERROR(VLOOKUP($A96,'TD SOP+PROFORM'!$A$5:$AD$750,MATCH(AB$4,'TD SOP+PROFORM'!$B$2:$AD$2,0)+1,0),0)+IFERROR(VLOOKUP($A96,'TD SOP+PROFORM'!$A$5:$AD$750,MATCH(AB$2,'TD SOP+PROFORM'!$B$2:$AD$2,0)+1,0),0)</f>
        <v>0</v>
      </c>
      <c r="AC96" s="26" t="str">
        <f t="shared" si="31"/>
        <v/>
      </c>
      <c r="AD96" s="25">
        <f>IFERROR(VLOOKUP($A96,'TD SOP+PROFORM'!$A$5:$AD$750,MATCH(AD$4,'TD SOP+PROFORM'!$B$2:$AD$2,0)+1,0),0)+IFERROR(VLOOKUP($A96,'TD SOP+PROFORM'!$A$5:$AD$750,MATCH(AD$2,'TD SOP+PROFORM'!$B$2:$AD$2,0)+1,0),0)</f>
        <v>0</v>
      </c>
      <c r="AE96" s="25">
        <f>IFERROR(VLOOKUP($A96,'TD SOP+PROFORM'!$A$5:$AD$750,MATCH(AE$4,'TD SOP+PROFORM'!$B$2:$AD$2,0)+1,0),0)+IFERROR(VLOOKUP($A96,'TD SOP+PROFORM'!$A$5:$AD$750,MATCH(AE$2,'TD SOP+PROFORM'!$B$2:$AD$2,0)+1,0),0)</f>
        <v>0</v>
      </c>
      <c r="AF96" s="26" t="str">
        <f t="shared" si="32"/>
        <v/>
      </c>
      <c r="AG96" s="25">
        <f>IFERROR(VLOOKUP($A96,'TD SOP+PROFORM'!$A$5:$AD$750,MATCH(AG$4,'TD SOP+PROFORM'!$B$2:$AD$2,0)+1,0),0)+IFERROR(VLOOKUP($A96,'TD SOP+PROFORM'!$A$5:$AD$750,MATCH(AG$2,'TD SOP+PROFORM'!$B$2:$AD$2,0)+1,0),0)</f>
        <v>0</v>
      </c>
      <c r="AH96" s="25">
        <f>IFERROR(VLOOKUP($A96,'TD SOP+PROFORM'!$A$5:$AD$750,MATCH(AH$4,'TD SOP+PROFORM'!$B$2:$AD$2,0)+1,0),0)+IFERROR(VLOOKUP($A96,'TD SOP+PROFORM'!$A$5:$AD$750,MATCH(AH$2,'TD SOP+PROFORM'!$B$2:$AD$2,0)+1,0),0)</f>
        <v>0</v>
      </c>
      <c r="AI96" s="26" t="str">
        <f t="shared" si="33"/>
        <v/>
      </c>
      <c r="AJ96" s="25">
        <f>IFERROR(VLOOKUP($A96,'TD SOP+PROFORM'!$A$5:$AD$750,MATCH(AJ$4,'TD SOP+PROFORM'!$B$2:$AD$2,0)+1,0),0)+IFERROR(VLOOKUP($A96,'TD SOP+PROFORM'!$A$5:$AD$750,MATCH(AJ$2,'TD SOP+PROFORM'!$B$2:$AD$2,0)+1,0),0)</f>
        <v>0</v>
      </c>
      <c r="AK96" s="25">
        <f>IFERROR(VLOOKUP($A96,'TD SOP+PROFORM'!$A$5:$AD$750,MATCH(AK$4,'TD SOP+PROFORM'!$B$2:$AD$2,0)+1,0),0)+IFERROR(VLOOKUP($A96,'TD SOP+PROFORM'!$A$5:$AD$750,MATCH(AK$2,'TD SOP+PROFORM'!$B$2:$AD$2,0)+1,0),0)</f>
        <v>0</v>
      </c>
      <c r="AL96" s="26" t="str">
        <f t="shared" si="34"/>
        <v/>
      </c>
      <c r="AM96" s="25">
        <f t="shared" si="36"/>
        <v>0</v>
      </c>
      <c r="AN96" s="25">
        <f t="shared" si="36"/>
        <v>0</v>
      </c>
      <c r="AO96" s="26" t="str">
        <f t="shared" si="35"/>
        <v/>
      </c>
    </row>
    <row r="97" spans="1:41" x14ac:dyDescent="0.35">
      <c r="A97" s="24" t="str">
        <f>IF(AND('TD SOP+PROFORM'!A94&lt;&gt;"",'TD SOP+PROFORM'!A94&lt;&gt;"TOTAL"),'TD SOP+PROFORM'!A94,0)</f>
        <v>GRMV INC</v>
      </c>
      <c r="C97" s="25">
        <f>IFERROR(VLOOKUP($A97,'TD SOP+PROFORM'!$A$5:$AD$750,MATCH(C$4,'TD SOP+PROFORM'!$B$2:$AT$2,0)+1,0),"")</f>
        <v>0</v>
      </c>
      <c r="D97" s="25" t="str">
        <f>IFERROR(VLOOKUP($A97,'TD SOP+PROFORM'!$A$5:$AD$750,MATCH(D$4,'TD SOP+PROFORM'!$B$2:$AT$2,0)+1,0),"")</f>
        <v/>
      </c>
      <c r="E97" s="26" t="str">
        <f t="shared" si="23"/>
        <v/>
      </c>
      <c r="F97" s="25">
        <f>IFERROR(VLOOKUP($A97,'TD SOP+PROFORM'!$A$5:$AD$750,MATCH(F$4,'TD SOP+PROFORM'!$B$2:$AT$2,0)+1,0),"")</f>
        <v>0</v>
      </c>
      <c r="G97" s="25" t="str">
        <f>IFERROR(VLOOKUP($A97,'TD SOP+PROFORM'!$A$5:$AD$750,MATCH(G$4,'TD SOP+PROFORM'!$B$2:$AT$2,0)+1,0),"")</f>
        <v/>
      </c>
      <c r="H97" s="26" t="str">
        <f t="shared" si="24"/>
        <v/>
      </c>
      <c r="I97" s="25">
        <f>IFERROR(VLOOKUP($A97,'TD SOP+PROFORM'!$A$5:$AD$750,MATCH(I$4,'TD SOP+PROFORM'!$B$2:$AT$2,0)+1,0),"")</f>
        <v>0</v>
      </c>
      <c r="J97" s="25" t="str">
        <f>IFERROR(VLOOKUP($A97,'TD SOP+PROFORM'!$A$5:$AD$750,MATCH(J$4,'TD SOP+PROFORM'!$B$2:$AT$2,0)+1,0),"")</f>
        <v/>
      </c>
      <c r="K97" s="26" t="str">
        <f t="shared" si="25"/>
        <v/>
      </c>
      <c r="L97" s="25" t="str">
        <f>IFERROR(VLOOKUP($A97,'TD SOP+PROFORM'!$A$5:$AD$750,MATCH(L$4,'TD SOP+PROFORM'!$B$2:$AT$2,0)+1,0),"")</f>
        <v/>
      </c>
      <c r="M97" s="25" t="str">
        <f>IFERROR(VLOOKUP($A97,'TD SOP+PROFORM'!$A$5:$AD$750,MATCH(M$4,'TD SOP+PROFORM'!$B$2:$AT$2,0)+1,0),"")</f>
        <v/>
      </c>
      <c r="N97" s="26" t="str">
        <f t="shared" si="26"/>
        <v/>
      </c>
      <c r="O97" s="25">
        <f>IFERROR(VLOOKUP($A97,'TD SOP+PROFORM'!$A$5:$AD$750,MATCH(O$4,'TD SOP+PROFORM'!$B$2:$AD$2,0)+1,0),0)+IFERROR(VLOOKUP($A97,'TD SOP+PROFORM'!$A$5:$AD$750,MATCH(O$2,'TD SOP+PROFORM'!$B$2:$AD$2,0)+1,0),0)</f>
        <v>0</v>
      </c>
      <c r="P97" s="25">
        <f>IFERROR(VLOOKUP($A97,'TD SOP+PROFORM'!$A$5:$AD$750,MATCH(P$4,'TD SOP+PROFORM'!$B$2:$AD$2,0)+1,0),0)+IFERROR(VLOOKUP($A97,'TD SOP+PROFORM'!$A$5:$AD$750,MATCH(P$2,'TD SOP+PROFORM'!$B$2:$AD$2,0)+1,0),0)</f>
        <v>0</v>
      </c>
      <c r="Q97" s="26" t="str">
        <f t="shared" si="27"/>
        <v/>
      </c>
      <c r="R97" s="25">
        <f>IFERROR(VLOOKUP($A97,'TD SOP+PROFORM'!$A$5:$AD$750,MATCH(R$4,'TD SOP+PROFORM'!$B$2:$AD$2,0)+1,0),0)+IFERROR(VLOOKUP($A97,'TD SOP+PROFORM'!$A$5:$AD$750,MATCH(R$2,'TD SOP+PROFORM'!$B$2:$AD$2,0)+1,0),0)</f>
        <v>0</v>
      </c>
      <c r="S97" s="25">
        <f>IFERROR(VLOOKUP($A97,'TD SOP+PROFORM'!$A$5:$AD$750,MATCH(S$4,'TD SOP+PROFORM'!$B$2:$AD$2,0)+1,0),0)+IFERROR(VLOOKUP($A97,'TD SOP+PROFORM'!$A$5:$AD$750,MATCH(S$2,'TD SOP+PROFORM'!$B$2:$AD$2,0)+1,0),0)</f>
        <v>0</v>
      </c>
      <c r="T97" s="26" t="str">
        <f t="shared" si="28"/>
        <v/>
      </c>
      <c r="U97" s="25">
        <f>IFERROR(VLOOKUP($A97,'TD SOP+PROFORM'!$A$5:$AD$750,MATCH(U$4,'TD SOP+PROFORM'!$B$2:$AD$2,0)+1,0),0)+IFERROR(VLOOKUP($A97,'TD SOP+PROFORM'!$A$5:$AD$750,MATCH(U$2,'TD SOP+PROFORM'!$B$2:$AD$2,0)+1,0),0)</f>
        <v>0</v>
      </c>
      <c r="V97" s="25">
        <f>IFERROR(VLOOKUP($A97,'TD SOP+PROFORM'!$A$5:$AD$750,MATCH(V$4,'TD SOP+PROFORM'!$B$2:$AD$2,0)+1,0),0)+IFERROR(VLOOKUP($A97,'TD SOP+PROFORM'!$A$5:$AD$750,MATCH(V$2,'TD SOP+PROFORM'!$B$2:$AD$2,0)+1,0),0)</f>
        <v>0</v>
      </c>
      <c r="W97" s="26" t="str">
        <f t="shared" si="29"/>
        <v/>
      </c>
      <c r="X97" s="25">
        <f>IFERROR(VLOOKUP($A97,'TD SOP+PROFORM'!$A$5:$AD$750,MATCH(X$4,'TD SOP+PROFORM'!$B$2:$AD$2,0)+1,0),0)+IFERROR(VLOOKUP($A97,'TD SOP+PROFORM'!$A$5:$AD$750,MATCH(X$2,'TD SOP+PROFORM'!$B$2:$AD$2,0)+1,0),0)</f>
        <v>0</v>
      </c>
      <c r="Y97" s="25">
        <f>IFERROR(VLOOKUP($A97,'TD SOP+PROFORM'!$A$5:$AD$750,MATCH(Y$4,'TD SOP+PROFORM'!$B$2:$AD$2,0)+1,0),0)+IFERROR(VLOOKUP($A97,'TD SOP+PROFORM'!$A$5:$AD$750,MATCH(Y$2,'TD SOP+PROFORM'!$B$2:$AD$2,0)+1,0),0)</f>
        <v>0</v>
      </c>
      <c r="Z97" s="26" t="str">
        <f t="shared" si="30"/>
        <v/>
      </c>
      <c r="AA97" s="25">
        <f>IFERROR(VLOOKUP($A97,'TD SOP+PROFORM'!$A$5:$AD$750,MATCH(AA$4,'TD SOP+PROFORM'!$B$2:$AD$2,0)+1,0),0)+IFERROR(VLOOKUP($A97,'TD SOP+PROFORM'!$A$5:$AD$750,MATCH(AA$2,'TD SOP+PROFORM'!$B$2:$AD$2,0)+1,0),0)</f>
        <v>0</v>
      </c>
      <c r="AB97" s="25">
        <f>IFERROR(VLOOKUP($A97,'TD SOP+PROFORM'!$A$5:$AD$750,MATCH(AB$4,'TD SOP+PROFORM'!$B$2:$AD$2,0)+1,0),0)+IFERROR(VLOOKUP($A97,'TD SOP+PROFORM'!$A$5:$AD$750,MATCH(AB$2,'TD SOP+PROFORM'!$B$2:$AD$2,0)+1,0),0)</f>
        <v>0</v>
      </c>
      <c r="AC97" s="26" t="str">
        <f t="shared" si="31"/>
        <v/>
      </c>
      <c r="AD97" s="25">
        <f>IFERROR(VLOOKUP($A97,'TD SOP+PROFORM'!$A$5:$AD$750,MATCH(AD$4,'TD SOP+PROFORM'!$B$2:$AD$2,0)+1,0),0)+IFERROR(VLOOKUP($A97,'TD SOP+PROFORM'!$A$5:$AD$750,MATCH(AD$2,'TD SOP+PROFORM'!$B$2:$AD$2,0)+1,0),0)</f>
        <v>0</v>
      </c>
      <c r="AE97" s="25">
        <f>IFERROR(VLOOKUP($A97,'TD SOP+PROFORM'!$A$5:$AD$750,MATCH(AE$4,'TD SOP+PROFORM'!$B$2:$AD$2,0)+1,0),0)+IFERROR(VLOOKUP($A97,'TD SOP+PROFORM'!$A$5:$AD$750,MATCH(AE$2,'TD SOP+PROFORM'!$B$2:$AD$2,0)+1,0),0)</f>
        <v>0</v>
      </c>
      <c r="AF97" s="26" t="str">
        <f t="shared" si="32"/>
        <v/>
      </c>
      <c r="AG97" s="25">
        <f>IFERROR(VLOOKUP($A97,'TD SOP+PROFORM'!$A$5:$AD$750,MATCH(AG$4,'TD SOP+PROFORM'!$B$2:$AD$2,0)+1,0),0)+IFERROR(VLOOKUP($A97,'TD SOP+PROFORM'!$A$5:$AD$750,MATCH(AG$2,'TD SOP+PROFORM'!$B$2:$AD$2,0)+1,0),0)</f>
        <v>0</v>
      </c>
      <c r="AH97" s="25">
        <f>IFERROR(VLOOKUP($A97,'TD SOP+PROFORM'!$A$5:$AD$750,MATCH(AH$4,'TD SOP+PROFORM'!$B$2:$AD$2,0)+1,0),0)+IFERROR(VLOOKUP($A97,'TD SOP+PROFORM'!$A$5:$AD$750,MATCH(AH$2,'TD SOP+PROFORM'!$B$2:$AD$2,0)+1,0),0)</f>
        <v>0</v>
      </c>
      <c r="AI97" s="26" t="str">
        <f t="shared" si="33"/>
        <v/>
      </c>
      <c r="AJ97" s="25">
        <f>IFERROR(VLOOKUP($A97,'TD SOP+PROFORM'!$A$5:$AD$750,MATCH(AJ$4,'TD SOP+PROFORM'!$B$2:$AD$2,0)+1,0),0)+IFERROR(VLOOKUP($A97,'TD SOP+PROFORM'!$A$5:$AD$750,MATCH(AJ$2,'TD SOP+PROFORM'!$B$2:$AD$2,0)+1,0),0)</f>
        <v>0</v>
      </c>
      <c r="AK97" s="25">
        <f>IFERROR(VLOOKUP($A97,'TD SOP+PROFORM'!$A$5:$AD$750,MATCH(AK$4,'TD SOP+PROFORM'!$B$2:$AD$2,0)+1,0),0)+IFERROR(VLOOKUP($A97,'TD SOP+PROFORM'!$A$5:$AD$750,MATCH(AK$2,'TD SOP+PROFORM'!$B$2:$AD$2,0)+1,0),0)</f>
        <v>0</v>
      </c>
      <c r="AL97" s="26" t="str">
        <f t="shared" si="34"/>
        <v/>
      </c>
      <c r="AM97" s="25">
        <f t="shared" si="36"/>
        <v>0</v>
      </c>
      <c r="AN97" s="25">
        <f t="shared" si="36"/>
        <v>0</v>
      </c>
      <c r="AO97" s="26" t="str">
        <f t="shared" si="35"/>
        <v/>
      </c>
    </row>
    <row r="98" spans="1:41" x14ac:dyDescent="0.35">
      <c r="A98" s="24" t="str">
        <f>IF(AND('TD SOP+PROFORM'!A95&lt;&gt;"",'TD SOP+PROFORM'!A95&lt;&gt;"TOTAL"),'TD SOP+PROFORM'!A95,0)</f>
        <v>CHARM CITY RUN</v>
      </c>
      <c r="C98" s="25">
        <f>IFERROR(VLOOKUP($A98,'TD SOP+PROFORM'!$A$5:$AD$750,MATCH(C$4,'TD SOP+PROFORM'!$B$2:$AT$2,0)+1,0),"")</f>
        <v>0</v>
      </c>
      <c r="D98" s="25" t="str">
        <f>IFERROR(VLOOKUP($A98,'TD SOP+PROFORM'!$A$5:$AD$750,MATCH(D$4,'TD SOP+PROFORM'!$B$2:$AT$2,0)+1,0),"")</f>
        <v/>
      </c>
      <c r="E98" s="26" t="str">
        <f t="shared" si="23"/>
        <v/>
      </c>
      <c r="F98" s="25">
        <f>IFERROR(VLOOKUP($A98,'TD SOP+PROFORM'!$A$5:$AD$750,MATCH(F$4,'TD SOP+PROFORM'!$B$2:$AT$2,0)+1,0),"")</f>
        <v>0</v>
      </c>
      <c r="G98" s="25" t="str">
        <f>IFERROR(VLOOKUP($A98,'TD SOP+PROFORM'!$A$5:$AD$750,MATCH(G$4,'TD SOP+PROFORM'!$B$2:$AT$2,0)+1,0),"")</f>
        <v/>
      </c>
      <c r="H98" s="26" t="str">
        <f t="shared" si="24"/>
        <v/>
      </c>
      <c r="I98" s="25">
        <f>IFERROR(VLOOKUP($A98,'TD SOP+PROFORM'!$A$5:$AD$750,MATCH(I$4,'TD SOP+PROFORM'!$B$2:$AT$2,0)+1,0),"")</f>
        <v>0</v>
      </c>
      <c r="J98" s="25" t="str">
        <f>IFERROR(VLOOKUP($A98,'TD SOP+PROFORM'!$A$5:$AD$750,MATCH(J$4,'TD SOP+PROFORM'!$B$2:$AT$2,0)+1,0),"")</f>
        <v/>
      </c>
      <c r="K98" s="26" t="str">
        <f t="shared" si="25"/>
        <v/>
      </c>
      <c r="L98" s="25" t="str">
        <f>IFERROR(VLOOKUP($A98,'TD SOP+PROFORM'!$A$5:$AD$750,MATCH(L$4,'TD SOP+PROFORM'!$B$2:$AT$2,0)+1,0),"")</f>
        <v/>
      </c>
      <c r="M98" s="25" t="str">
        <f>IFERROR(VLOOKUP($A98,'TD SOP+PROFORM'!$A$5:$AD$750,MATCH(M$4,'TD SOP+PROFORM'!$B$2:$AT$2,0)+1,0),"")</f>
        <v/>
      </c>
      <c r="N98" s="26" t="str">
        <f t="shared" si="26"/>
        <v/>
      </c>
      <c r="O98" s="25">
        <f>IFERROR(VLOOKUP($A98,'TD SOP+PROFORM'!$A$5:$AD$750,MATCH(O$4,'TD SOP+PROFORM'!$B$2:$AD$2,0)+1,0),0)+IFERROR(VLOOKUP($A98,'TD SOP+PROFORM'!$A$5:$AD$750,MATCH(O$2,'TD SOP+PROFORM'!$B$2:$AD$2,0)+1,0),0)</f>
        <v>0</v>
      </c>
      <c r="P98" s="25">
        <f>IFERROR(VLOOKUP($A98,'TD SOP+PROFORM'!$A$5:$AD$750,MATCH(P$4,'TD SOP+PROFORM'!$B$2:$AD$2,0)+1,0),0)+IFERROR(VLOOKUP($A98,'TD SOP+PROFORM'!$A$5:$AD$750,MATCH(P$2,'TD SOP+PROFORM'!$B$2:$AD$2,0)+1,0),0)</f>
        <v>0</v>
      </c>
      <c r="Q98" s="26" t="str">
        <f t="shared" si="27"/>
        <v/>
      </c>
      <c r="R98" s="25">
        <f>IFERROR(VLOOKUP($A98,'TD SOP+PROFORM'!$A$5:$AD$750,MATCH(R$4,'TD SOP+PROFORM'!$B$2:$AD$2,0)+1,0),0)+IFERROR(VLOOKUP($A98,'TD SOP+PROFORM'!$A$5:$AD$750,MATCH(R$2,'TD SOP+PROFORM'!$B$2:$AD$2,0)+1,0),0)</f>
        <v>0</v>
      </c>
      <c r="S98" s="25">
        <f>IFERROR(VLOOKUP($A98,'TD SOP+PROFORM'!$A$5:$AD$750,MATCH(S$4,'TD SOP+PROFORM'!$B$2:$AD$2,0)+1,0),0)+IFERROR(VLOOKUP($A98,'TD SOP+PROFORM'!$A$5:$AD$750,MATCH(S$2,'TD SOP+PROFORM'!$B$2:$AD$2,0)+1,0),0)</f>
        <v>0</v>
      </c>
      <c r="T98" s="26" t="str">
        <f t="shared" si="28"/>
        <v/>
      </c>
      <c r="U98" s="25">
        <f>IFERROR(VLOOKUP($A98,'TD SOP+PROFORM'!$A$5:$AD$750,MATCH(U$4,'TD SOP+PROFORM'!$B$2:$AD$2,0)+1,0),0)+IFERROR(VLOOKUP($A98,'TD SOP+PROFORM'!$A$5:$AD$750,MATCH(U$2,'TD SOP+PROFORM'!$B$2:$AD$2,0)+1,0),0)</f>
        <v>0</v>
      </c>
      <c r="V98" s="25">
        <f>IFERROR(VLOOKUP($A98,'TD SOP+PROFORM'!$A$5:$AD$750,MATCH(V$4,'TD SOP+PROFORM'!$B$2:$AD$2,0)+1,0),0)+IFERROR(VLOOKUP($A98,'TD SOP+PROFORM'!$A$5:$AD$750,MATCH(V$2,'TD SOP+PROFORM'!$B$2:$AD$2,0)+1,0),0)</f>
        <v>0</v>
      </c>
      <c r="W98" s="26" t="str">
        <f t="shared" si="29"/>
        <v/>
      </c>
      <c r="X98" s="25">
        <f>IFERROR(VLOOKUP($A98,'TD SOP+PROFORM'!$A$5:$AD$750,MATCH(X$4,'TD SOP+PROFORM'!$B$2:$AD$2,0)+1,0),0)+IFERROR(VLOOKUP($A98,'TD SOP+PROFORM'!$A$5:$AD$750,MATCH(X$2,'TD SOP+PROFORM'!$B$2:$AD$2,0)+1,0),0)</f>
        <v>0</v>
      </c>
      <c r="Y98" s="25">
        <f>IFERROR(VLOOKUP($A98,'TD SOP+PROFORM'!$A$5:$AD$750,MATCH(Y$4,'TD SOP+PROFORM'!$B$2:$AD$2,0)+1,0),0)+IFERROR(VLOOKUP($A98,'TD SOP+PROFORM'!$A$5:$AD$750,MATCH(Y$2,'TD SOP+PROFORM'!$B$2:$AD$2,0)+1,0),0)</f>
        <v>0</v>
      </c>
      <c r="Z98" s="26" t="str">
        <f t="shared" si="30"/>
        <v/>
      </c>
      <c r="AA98" s="25">
        <f>IFERROR(VLOOKUP($A98,'TD SOP+PROFORM'!$A$5:$AD$750,MATCH(AA$4,'TD SOP+PROFORM'!$B$2:$AD$2,0)+1,0),0)+IFERROR(VLOOKUP($A98,'TD SOP+PROFORM'!$A$5:$AD$750,MATCH(AA$2,'TD SOP+PROFORM'!$B$2:$AD$2,0)+1,0),0)</f>
        <v>0</v>
      </c>
      <c r="AB98" s="25">
        <f>IFERROR(VLOOKUP($A98,'TD SOP+PROFORM'!$A$5:$AD$750,MATCH(AB$4,'TD SOP+PROFORM'!$B$2:$AD$2,0)+1,0),0)+IFERROR(VLOOKUP($A98,'TD SOP+PROFORM'!$A$5:$AD$750,MATCH(AB$2,'TD SOP+PROFORM'!$B$2:$AD$2,0)+1,0),0)</f>
        <v>0</v>
      </c>
      <c r="AC98" s="26" t="str">
        <f t="shared" si="31"/>
        <v/>
      </c>
      <c r="AD98" s="25">
        <f>IFERROR(VLOOKUP($A98,'TD SOP+PROFORM'!$A$5:$AD$750,MATCH(AD$4,'TD SOP+PROFORM'!$B$2:$AD$2,0)+1,0),0)+IFERROR(VLOOKUP($A98,'TD SOP+PROFORM'!$A$5:$AD$750,MATCH(AD$2,'TD SOP+PROFORM'!$B$2:$AD$2,0)+1,0),0)</f>
        <v>0</v>
      </c>
      <c r="AE98" s="25">
        <f>IFERROR(VLOOKUP($A98,'TD SOP+PROFORM'!$A$5:$AD$750,MATCH(AE$4,'TD SOP+PROFORM'!$B$2:$AD$2,0)+1,0),0)+IFERROR(VLOOKUP($A98,'TD SOP+PROFORM'!$A$5:$AD$750,MATCH(AE$2,'TD SOP+PROFORM'!$B$2:$AD$2,0)+1,0),0)</f>
        <v>0</v>
      </c>
      <c r="AF98" s="26" t="str">
        <f t="shared" si="32"/>
        <v/>
      </c>
      <c r="AG98" s="25">
        <f>IFERROR(VLOOKUP($A98,'TD SOP+PROFORM'!$A$5:$AD$750,MATCH(AG$4,'TD SOP+PROFORM'!$B$2:$AD$2,0)+1,0),0)+IFERROR(VLOOKUP($A98,'TD SOP+PROFORM'!$A$5:$AD$750,MATCH(AG$2,'TD SOP+PROFORM'!$B$2:$AD$2,0)+1,0),0)</f>
        <v>0</v>
      </c>
      <c r="AH98" s="25">
        <f>IFERROR(VLOOKUP($A98,'TD SOP+PROFORM'!$A$5:$AD$750,MATCH(AH$4,'TD SOP+PROFORM'!$B$2:$AD$2,0)+1,0),0)+IFERROR(VLOOKUP($A98,'TD SOP+PROFORM'!$A$5:$AD$750,MATCH(AH$2,'TD SOP+PROFORM'!$B$2:$AD$2,0)+1,0),0)</f>
        <v>0</v>
      </c>
      <c r="AI98" s="26" t="str">
        <f t="shared" si="33"/>
        <v/>
      </c>
      <c r="AJ98" s="25">
        <f>IFERROR(VLOOKUP($A98,'TD SOP+PROFORM'!$A$5:$AD$750,MATCH(AJ$4,'TD SOP+PROFORM'!$B$2:$AD$2,0)+1,0),0)+IFERROR(VLOOKUP($A98,'TD SOP+PROFORM'!$A$5:$AD$750,MATCH(AJ$2,'TD SOP+PROFORM'!$B$2:$AD$2,0)+1,0),0)</f>
        <v>0</v>
      </c>
      <c r="AK98" s="25">
        <f>IFERROR(VLOOKUP($A98,'TD SOP+PROFORM'!$A$5:$AD$750,MATCH(AK$4,'TD SOP+PROFORM'!$B$2:$AD$2,0)+1,0),0)+IFERROR(VLOOKUP($A98,'TD SOP+PROFORM'!$A$5:$AD$750,MATCH(AK$2,'TD SOP+PROFORM'!$B$2:$AD$2,0)+1,0),0)</f>
        <v>0</v>
      </c>
      <c r="AL98" s="26" t="str">
        <f t="shared" si="34"/>
        <v/>
      </c>
      <c r="AM98" s="25">
        <f t="shared" si="36"/>
        <v>0</v>
      </c>
      <c r="AN98" s="25">
        <f t="shared" si="36"/>
        <v>0</v>
      </c>
      <c r="AO98" s="26" t="str">
        <f t="shared" si="35"/>
        <v/>
      </c>
    </row>
    <row r="99" spans="1:41" x14ac:dyDescent="0.35">
      <c r="A99" s="24">
        <f>IF(AND('TD SOP+PROFORM'!A96&lt;&gt;"",'TD SOP+PROFORM'!A96&lt;&gt;"TOTAL"),'TD SOP+PROFORM'!A96,0)</f>
        <v>0</v>
      </c>
      <c r="C99" s="25" t="str">
        <f>IFERROR(VLOOKUP($A99,'TD SOP+PROFORM'!$A$5:$AD$750,MATCH(C$4,'TD SOP+PROFORM'!$B$2:$AT$2,0)+1,0),"")</f>
        <v/>
      </c>
      <c r="D99" s="25" t="str">
        <f>IFERROR(VLOOKUP($A99,'TD SOP+PROFORM'!$A$5:$AD$750,MATCH(D$4,'TD SOP+PROFORM'!$B$2:$AT$2,0)+1,0),"")</f>
        <v/>
      </c>
      <c r="E99" s="26" t="str">
        <f t="shared" si="23"/>
        <v/>
      </c>
      <c r="F99" s="25" t="str">
        <f>IFERROR(VLOOKUP($A99,'TD SOP+PROFORM'!$A$5:$AD$750,MATCH(F$4,'TD SOP+PROFORM'!$B$2:$AT$2,0)+1,0),"")</f>
        <v/>
      </c>
      <c r="G99" s="25" t="str">
        <f>IFERROR(VLOOKUP($A99,'TD SOP+PROFORM'!$A$5:$AD$750,MATCH(G$4,'TD SOP+PROFORM'!$B$2:$AT$2,0)+1,0),"")</f>
        <v/>
      </c>
      <c r="H99" s="26" t="str">
        <f t="shared" si="24"/>
        <v/>
      </c>
      <c r="I99" s="25" t="str">
        <f>IFERROR(VLOOKUP($A99,'TD SOP+PROFORM'!$A$5:$AD$750,MATCH(I$4,'TD SOP+PROFORM'!$B$2:$AT$2,0)+1,0),"")</f>
        <v/>
      </c>
      <c r="J99" s="25" t="str">
        <f>IFERROR(VLOOKUP($A99,'TD SOP+PROFORM'!$A$5:$AD$750,MATCH(J$4,'TD SOP+PROFORM'!$B$2:$AT$2,0)+1,0),"")</f>
        <v/>
      </c>
      <c r="K99" s="26" t="str">
        <f t="shared" si="25"/>
        <v/>
      </c>
      <c r="L99" s="25" t="str">
        <f>IFERROR(VLOOKUP($A99,'TD SOP+PROFORM'!$A$5:$AD$750,MATCH(L$4,'TD SOP+PROFORM'!$B$2:$AT$2,0)+1,0),"")</f>
        <v/>
      </c>
      <c r="M99" s="25" t="str">
        <f>IFERROR(VLOOKUP($A99,'TD SOP+PROFORM'!$A$5:$AD$750,MATCH(M$4,'TD SOP+PROFORM'!$B$2:$AT$2,0)+1,0),"")</f>
        <v/>
      </c>
      <c r="N99" s="26" t="str">
        <f t="shared" si="26"/>
        <v/>
      </c>
      <c r="O99" s="25">
        <f>IFERROR(VLOOKUP($A99,'TD SOP+PROFORM'!$A$5:$AD$750,MATCH(O$4,'TD SOP+PROFORM'!$B$2:$AD$2,0)+1,0),0)+IFERROR(VLOOKUP($A99,'TD SOP+PROFORM'!$A$5:$AD$750,MATCH(O$2,'TD SOP+PROFORM'!$B$2:$AD$2,0)+1,0),0)</f>
        <v>0</v>
      </c>
      <c r="P99" s="25">
        <f>IFERROR(VLOOKUP($A99,'TD SOP+PROFORM'!$A$5:$AD$750,MATCH(P$4,'TD SOP+PROFORM'!$B$2:$AD$2,0)+1,0),0)+IFERROR(VLOOKUP($A99,'TD SOP+PROFORM'!$A$5:$AD$750,MATCH(P$2,'TD SOP+PROFORM'!$B$2:$AD$2,0)+1,0),0)</f>
        <v>0</v>
      </c>
      <c r="Q99" s="26" t="str">
        <f t="shared" si="27"/>
        <v/>
      </c>
      <c r="R99" s="25">
        <f>IFERROR(VLOOKUP($A99,'TD SOP+PROFORM'!$A$5:$AD$750,MATCH(R$4,'TD SOP+PROFORM'!$B$2:$AD$2,0)+1,0),0)+IFERROR(VLOOKUP($A99,'TD SOP+PROFORM'!$A$5:$AD$750,MATCH(R$2,'TD SOP+PROFORM'!$B$2:$AD$2,0)+1,0),0)</f>
        <v>0</v>
      </c>
      <c r="S99" s="25">
        <f>IFERROR(VLOOKUP($A99,'TD SOP+PROFORM'!$A$5:$AD$750,MATCH(S$4,'TD SOP+PROFORM'!$B$2:$AD$2,0)+1,0),0)+IFERROR(VLOOKUP($A99,'TD SOP+PROFORM'!$A$5:$AD$750,MATCH(S$2,'TD SOP+PROFORM'!$B$2:$AD$2,0)+1,0),0)</f>
        <v>0</v>
      </c>
      <c r="T99" s="26" t="str">
        <f t="shared" si="28"/>
        <v/>
      </c>
      <c r="U99" s="25">
        <f>IFERROR(VLOOKUP($A99,'TD SOP+PROFORM'!$A$5:$AD$750,MATCH(U$4,'TD SOP+PROFORM'!$B$2:$AD$2,0)+1,0),0)+IFERROR(VLOOKUP($A99,'TD SOP+PROFORM'!$A$5:$AD$750,MATCH(U$2,'TD SOP+PROFORM'!$B$2:$AD$2,0)+1,0),0)</f>
        <v>0</v>
      </c>
      <c r="V99" s="25">
        <f>IFERROR(VLOOKUP($A99,'TD SOP+PROFORM'!$A$5:$AD$750,MATCH(V$4,'TD SOP+PROFORM'!$B$2:$AD$2,0)+1,0),0)+IFERROR(VLOOKUP($A99,'TD SOP+PROFORM'!$A$5:$AD$750,MATCH(V$2,'TD SOP+PROFORM'!$B$2:$AD$2,0)+1,0),0)</f>
        <v>0</v>
      </c>
      <c r="W99" s="26" t="str">
        <f t="shared" si="29"/>
        <v/>
      </c>
      <c r="X99" s="25">
        <f>IFERROR(VLOOKUP($A99,'TD SOP+PROFORM'!$A$5:$AD$750,MATCH(X$4,'TD SOP+PROFORM'!$B$2:$AD$2,0)+1,0),0)+IFERROR(VLOOKUP($A99,'TD SOP+PROFORM'!$A$5:$AD$750,MATCH(X$2,'TD SOP+PROFORM'!$B$2:$AD$2,0)+1,0),0)</f>
        <v>0</v>
      </c>
      <c r="Y99" s="25">
        <f>IFERROR(VLOOKUP($A99,'TD SOP+PROFORM'!$A$5:$AD$750,MATCH(Y$4,'TD SOP+PROFORM'!$B$2:$AD$2,0)+1,0),0)+IFERROR(VLOOKUP($A99,'TD SOP+PROFORM'!$A$5:$AD$750,MATCH(Y$2,'TD SOP+PROFORM'!$B$2:$AD$2,0)+1,0),0)</f>
        <v>0</v>
      </c>
      <c r="Z99" s="26" t="str">
        <f t="shared" si="30"/>
        <v/>
      </c>
      <c r="AA99" s="25">
        <f>IFERROR(VLOOKUP($A99,'TD SOP+PROFORM'!$A$5:$AD$750,MATCH(AA$4,'TD SOP+PROFORM'!$B$2:$AD$2,0)+1,0),0)+IFERROR(VLOOKUP($A99,'TD SOP+PROFORM'!$A$5:$AD$750,MATCH(AA$2,'TD SOP+PROFORM'!$B$2:$AD$2,0)+1,0),0)</f>
        <v>0</v>
      </c>
      <c r="AB99" s="25">
        <f>IFERROR(VLOOKUP($A99,'TD SOP+PROFORM'!$A$5:$AD$750,MATCH(AB$4,'TD SOP+PROFORM'!$B$2:$AD$2,0)+1,0),0)+IFERROR(VLOOKUP($A99,'TD SOP+PROFORM'!$A$5:$AD$750,MATCH(AB$2,'TD SOP+PROFORM'!$B$2:$AD$2,0)+1,0),0)</f>
        <v>0</v>
      </c>
      <c r="AC99" s="26" t="str">
        <f t="shared" si="31"/>
        <v/>
      </c>
      <c r="AD99" s="25">
        <f>IFERROR(VLOOKUP($A99,'TD SOP+PROFORM'!$A$5:$AD$750,MATCH(AD$4,'TD SOP+PROFORM'!$B$2:$AD$2,0)+1,0),0)+IFERROR(VLOOKUP($A99,'TD SOP+PROFORM'!$A$5:$AD$750,MATCH(AD$2,'TD SOP+PROFORM'!$B$2:$AD$2,0)+1,0),0)</f>
        <v>0</v>
      </c>
      <c r="AE99" s="25">
        <f>IFERROR(VLOOKUP($A99,'TD SOP+PROFORM'!$A$5:$AD$750,MATCH(AE$4,'TD SOP+PROFORM'!$B$2:$AD$2,0)+1,0),0)+IFERROR(VLOOKUP($A99,'TD SOP+PROFORM'!$A$5:$AD$750,MATCH(AE$2,'TD SOP+PROFORM'!$B$2:$AD$2,0)+1,0),0)</f>
        <v>0</v>
      </c>
      <c r="AF99" s="26" t="str">
        <f t="shared" si="32"/>
        <v/>
      </c>
      <c r="AG99" s="25">
        <f>IFERROR(VLOOKUP($A99,'TD SOP+PROFORM'!$A$5:$AD$750,MATCH(AG$4,'TD SOP+PROFORM'!$B$2:$AD$2,0)+1,0),0)+IFERROR(VLOOKUP($A99,'TD SOP+PROFORM'!$A$5:$AD$750,MATCH(AG$2,'TD SOP+PROFORM'!$B$2:$AD$2,0)+1,0),0)</f>
        <v>0</v>
      </c>
      <c r="AH99" s="25">
        <f>IFERROR(VLOOKUP($A99,'TD SOP+PROFORM'!$A$5:$AD$750,MATCH(AH$4,'TD SOP+PROFORM'!$B$2:$AD$2,0)+1,0),0)+IFERROR(VLOOKUP($A99,'TD SOP+PROFORM'!$A$5:$AD$750,MATCH(AH$2,'TD SOP+PROFORM'!$B$2:$AD$2,0)+1,0),0)</f>
        <v>0</v>
      </c>
      <c r="AI99" s="26" t="str">
        <f t="shared" si="33"/>
        <v/>
      </c>
      <c r="AJ99" s="25">
        <f>IFERROR(VLOOKUP($A99,'TD SOP+PROFORM'!$A$5:$AD$750,MATCH(AJ$4,'TD SOP+PROFORM'!$B$2:$AD$2,0)+1,0),0)+IFERROR(VLOOKUP($A99,'TD SOP+PROFORM'!$A$5:$AD$750,MATCH(AJ$2,'TD SOP+PROFORM'!$B$2:$AD$2,0)+1,0),0)</f>
        <v>0</v>
      </c>
      <c r="AK99" s="25">
        <f>IFERROR(VLOOKUP($A99,'TD SOP+PROFORM'!$A$5:$AD$750,MATCH(AK$4,'TD SOP+PROFORM'!$B$2:$AD$2,0)+1,0),0)+IFERROR(VLOOKUP($A99,'TD SOP+PROFORM'!$A$5:$AD$750,MATCH(AK$2,'TD SOP+PROFORM'!$B$2:$AD$2,0)+1,0),0)</f>
        <v>0</v>
      </c>
      <c r="AL99" s="26" t="str">
        <f t="shared" si="34"/>
        <v/>
      </c>
      <c r="AM99" s="25">
        <f t="shared" si="36"/>
        <v>0</v>
      </c>
      <c r="AN99" s="25">
        <f t="shared" si="36"/>
        <v>0</v>
      </c>
      <c r="AO99" s="26" t="str">
        <f t="shared" si="35"/>
        <v/>
      </c>
    </row>
    <row r="100" spans="1:41" x14ac:dyDescent="0.35">
      <c r="A100" s="24">
        <f>IF(AND('TD SOP+PROFORM'!A97&lt;&gt;"",'TD SOP+PROFORM'!A97&lt;&gt;"TOTAL"),'TD SOP+PROFORM'!A97,0)</f>
        <v>0</v>
      </c>
      <c r="C100" s="25" t="str">
        <f>IFERROR(VLOOKUP($A100,'TD SOP+PROFORM'!$A$5:$AD$750,MATCH(C$4,'TD SOP+PROFORM'!$B$2:$AT$2,0)+1,0),"")</f>
        <v/>
      </c>
      <c r="D100" s="25" t="str">
        <f>IFERROR(VLOOKUP($A100,'TD SOP+PROFORM'!$A$5:$AD$750,MATCH(D$4,'TD SOP+PROFORM'!$B$2:$AT$2,0)+1,0),"")</f>
        <v/>
      </c>
      <c r="E100" s="26" t="str">
        <f t="shared" si="23"/>
        <v/>
      </c>
      <c r="F100" s="25" t="str">
        <f>IFERROR(VLOOKUP($A100,'TD SOP+PROFORM'!$A$5:$AD$750,MATCH(F$4,'TD SOP+PROFORM'!$B$2:$AT$2,0)+1,0),"")</f>
        <v/>
      </c>
      <c r="G100" s="25" t="str">
        <f>IFERROR(VLOOKUP($A100,'TD SOP+PROFORM'!$A$5:$AD$750,MATCH(G$4,'TD SOP+PROFORM'!$B$2:$AT$2,0)+1,0),"")</f>
        <v/>
      </c>
      <c r="H100" s="26" t="str">
        <f t="shared" si="24"/>
        <v/>
      </c>
      <c r="I100" s="25" t="str">
        <f>IFERROR(VLOOKUP($A100,'TD SOP+PROFORM'!$A$5:$AD$750,MATCH(I$4,'TD SOP+PROFORM'!$B$2:$AT$2,0)+1,0),"")</f>
        <v/>
      </c>
      <c r="J100" s="25" t="str">
        <f>IFERROR(VLOOKUP($A100,'TD SOP+PROFORM'!$A$5:$AD$750,MATCH(J$4,'TD SOP+PROFORM'!$B$2:$AT$2,0)+1,0),"")</f>
        <v/>
      </c>
      <c r="K100" s="26" t="str">
        <f t="shared" si="25"/>
        <v/>
      </c>
      <c r="L100" s="25" t="str">
        <f>IFERROR(VLOOKUP($A100,'TD SOP+PROFORM'!$A$5:$AD$750,MATCH(L$4,'TD SOP+PROFORM'!$B$2:$AT$2,0)+1,0),"")</f>
        <v/>
      </c>
      <c r="M100" s="25" t="str">
        <f>IFERROR(VLOOKUP($A100,'TD SOP+PROFORM'!$A$5:$AD$750,MATCH(M$4,'TD SOP+PROFORM'!$B$2:$AT$2,0)+1,0),"")</f>
        <v/>
      </c>
      <c r="N100" s="26" t="str">
        <f t="shared" si="26"/>
        <v/>
      </c>
      <c r="O100" s="25">
        <f>IFERROR(VLOOKUP($A100,'TD SOP+PROFORM'!$A$5:$AD$750,MATCH(O$4,'TD SOP+PROFORM'!$B$2:$AD$2,0)+1,0),0)+IFERROR(VLOOKUP($A100,'TD SOP+PROFORM'!$A$5:$AD$750,MATCH(O$2,'TD SOP+PROFORM'!$B$2:$AD$2,0)+1,0),0)</f>
        <v>0</v>
      </c>
      <c r="P100" s="25">
        <f>IFERROR(VLOOKUP($A100,'TD SOP+PROFORM'!$A$5:$AD$750,MATCH(P$4,'TD SOP+PROFORM'!$B$2:$AD$2,0)+1,0),0)+IFERROR(VLOOKUP($A100,'TD SOP+PROFORM'!$A$5:$AD$750,MATCH(P$2,'TD SOP+PROFORM'!$B$2:$AD$2,0)+1,0),0)</f>
        <v>0</v>
      </c>
      <c r="Q100" s="26" t="str">
        <f t="shared" si="27"/>
        <v/>
      </c>
      <c r="R100" s="25">
        <f>IFERROR(VLOOKUP($A100,'TD SOP+PROFORM'!$A$5:$AD$750,MATCH(R$4,'TD SOP+PROFORM'!$B$2:$AD$2,0)+1,0),0)+IFERROR(VLOOKUP($A100,'TD SOP+PROFORM'!$A$5:$AD$750,MATCH(R$2,'TD SOP+PROFORM'!$B$2:$AD$2,0)+1,0),0)</f>
        <v>0</v>
      </c>
      <c r="S100" s="25">
        <f>IFERROR(VLOOKUP($A100,'TD SOP+PROFORM'!$A$5:$AD$750,MATCH(S$4,'TD SOP+PROFORM'!$B$2:$AD$2,0)+1,0),0)+IFERROR(VLOOKUP($A100,'TD SOP+PROFORM'!$A$5:$AD$750,MATCH(S$2,'TD SOP+PROFORM'!$B$2:$AD$2,0)+1,0),0)</f>
        <v>0</v>
      </c>
      <c r="T100" s="26" t="str">
        <f t="shared" si="28"/>
        <v/>
      </c>
      <c r="U100" s="25">
        <f>IFERROR(VLOOKUP($A100,'TD SOP+PROFORM'!$A$5:$AD$750,MATCH(U$4,'TD SOP+PROFORM'!$B$2:$AD$2,0)+1,0),0)+IFERROR(VLOOKUP($A100,'TD SOP+PROFORM'!$A$5:$AD$750,MATCH(U$2,'TD SOP+PROFORM'!$B$2:$AD$2,0)+1,0),0)</f>
        <v>0</v>
      </c>
      <c r="V100" s="25">
        <f>IFERROR(VLOOKUP($A100,'TD SOP+PROFORM'!$A$5:$AD$750,MATCH(V$4,'TD SOP+PROFORM'!$B$2:$AD$2,0)+1,0),0)+IFERROR(VLOOKUP($A100,'TD SOP+PROFORM'!$A$5:$AD$750,MATCH(V$2,'TD SOP+PROFORM'!$B$2:$AD$2,0)+1,0),0)</f>
        <v>0</v>
      </c>
      <c r="W100" s="26" t="str">
        <f t="shared" si="29"/>
        <v/>
      </c>
      <c r="X100" s="25">
        <f>IFERROR(VLOOKUP($A100,'TD SOP+PROFORM'!$A$5:$AD$750,MATCH(X$4,'TD SOP+PROFORM'!$B$2:$AD$2,0)+1,0),0)+IFERROR(VLOOKUP($A100,'TD SOP+PROFORM'!$A$5:$AD$750,MATCH(X$2,'TD SOP+PROFORM'!$B$2:$AD$2,0)+1,0),0)</f>
        <v>0</v>
      </c>
      <c r="Y100" s="25">
        <f>IFERROR(VLOOKUP($A100,'TD SOP+PROFORM'!$A$5:$AD$750,MATCH(Y$4,'TD SOP+PROFORM'!$B$2:$AD$2,0)+1,0),0)+IFERROR(VLOOKUP($A100,'TD SOP+PROFORM'!$A$5:$AD$750,MATCH(Y$2,'TD SOP+PROFORM'!$B$2:$AD$2,0)+1,0),0)</f>
        <v>0</v>
      </c>
      <c r="Z100" s="26" t="str">
        <f t="shared" si="30"/>
        <v/>
      </c>
      <c r="AA100" s="25">
        <f>IFERROR(VLOOKUP($A100,'TD SOP+PROFORM'!$A$5:$AD$750,MATCH(AA$4,'TD SOP+PROFORM'!$B$2:$AD$2,0)+1,0),0)+IFERROR(VLOOKUP($A100,'TD SOP+PROFORM'!$A$5:$AD$750,MATCH(AA$2,'TD SOP+PROFORM'!$B$2:$AD$2,0)+1,0),0)</f>
        <v>0</v>
      </c>
      <c r="AB100" s="25">
        <f>IFERROR(VLOOKUP($A100,'TD SOP+PROFORM'!$A$5:$AD$750,MATCH(AB$4,'TD SOP+PROFORM'!$B$2:$AD$2,0)+1,0),0)+IFERROR(VLOOKUP($A100,'TD SOP+PROFORM'!$A$5:$AD$750,MATCH(AB$2,'TD SOP+PROFORM'!$B$2:$AD$2,0)+1,0),0)</f>
        <v>0</v>
      </c>
      <c r="AC100" s="26" t="str">
        <f t="shared" si="31"/>
        <v/>
      </c>
      <c r="AD100" s="25">
        <f>IFERROR(VLOOKUP($A100,'TD SOP+PROFORM'!$A$5:$AD$750,MATCH(AD$4,'TD SOP+PROFORM'!$B$2:$AD$2,0)+1,0),0)+IFERROR(VLOOKUP($A100,'TD SOP+PROFORM'!$A$5:$AD$750,MATCH(AD$2,'TD SOP+PROFORM'!$B$2:$AD$2,0)+1,0),0)</f>
        <v>0</v>
      </c>
      <c r="AE100" s="25">
        <f>IFERROR(VLOOKUP($A100,'TD SOP+PROFORM'!$A$5:$AD$750,MATCH(AE$4,'TD SOP+PROFORM'!$B$2:$AD$2,0)+1,0),0)+IFERROR(VLOOKUP($A100,'TD SOP+PROFORM'!$A$5:$AD$750,MATCH(AE$2,'TD SOP+PROFORM'!$B$2:$AD$2,0)+1,0),0)</f>
        <v>0</v>
      </c>
      <c r="AF100" s="26" t="str">
        <f t="shared" si="32"/>
        <v/>
      </c>
      <c r="AG100" s="25">
        <f>IFERROR(VLOOKUP($A100,'TD SOP+PROFORM'!$A$5:$AD$750,MATCH(AG$4,'TD SOP+PROFORM'!$B$2:$AD$2,0)+1,0),0)+IFERROR(VLOOKUP($A100,'TD SOP+PROFORM'!$A$5:$AD$750,MATCH(AG$2,'TD SOP+PROFORM'!$B$2:$AD$2,0)+1,0),0)</f>
        <v>0</v>
      </c>
      <c r="AH100" s="25">
        <f>IFERROR(VLOOKUP($A100,'TD SOP+PROFORM'!$A$5:$AD$750,MATCH(AH$4,'TD SOP+PROFORM'!$B$2:$AD$2,0)+1,0),0)+IFERROR(VLOOKUP($A100,'TD SOP+PROFORM'!$A$5:$AD$750,MATCH(AH$2,'TD SOP+PROFORM'!$B$2:$AD$2,0)+1,0),0)</f>
        <v>0</v>
      </c>
      <c r="AI100" s="26" t="str">
        <f t="shared" si="33"/>
        <v/>
      </c>
      <c r="AJ100" s="25">
        <f>IFERROR(VLOOKUP($A100,'TD SOP+PROFORM'!$A$5:$AD$750,MATCH(AJ$4,'TD SOP+PROFORM'!$B$2:$AD$2,0)+1,0),0)+IFERROR(VLOOKUP($A100,'TD SOP+PROFORM'!$A$5:$AD$750,MATCH(AJ$2,'TD SOP+PROFORM'!$B$2:$AD$2,0)+1,0),0)</f>
        <v>0</v>
      </c>
      <c r="AK100" s="25">
        <f>IFERROR(VLOOKUP($A100,'TD SOP+PROFORM'!$A$5:$AD$750,MATCH(AK$4,'TD SOP+PROFORM'!$B$2:$AD$2,0)+1,0),0)+IFERROR(VLOOKUP($A100,'TD SOP+PROFORM'!$A$5:$AD$750,MATCH(AK$2,'TD SOP+PROFORM'!$B$2:$AD$2,0)+1,0),0)</f>
        <v>0</v>
      </c>
      <c r="AL100" s="26" t="str">
        <f t="shared" si="34"/>
        <v/>
      </c>
      <c r="AM100" s="25">
        <f t="shared" si="36"/>
        <v>0</v>
      </c>
      <c r="AN100" s="25">
        <f t="shared" si="36"/>
        <v>0</v>
      </c>
      <c r="AO100" s="26" t="str">
        <f t="shared" si="35"/>
        <v/>
      </c>
    </row>
    <row r="101" spans="1:41" x14ac:dyDescent="0.35">
      <c r="A101" s="24">
        <f>IF(AND('TD SOP+PROFORM'!A98&lt;&gt;"",'TD SOP+PROFORM'!A98&lt;&gt;"TOTAL"),'TD SOP+PROFORM'!A98,0)</f>
        <v>0</v>
      </c>
      <c r="C101" s="25" t="str">
        <f>IFERROR(VLOOKUP($A101,'TD SOP+PROFORM'!$A$5:$AD$750,MATCH(C$4,'TD SOP+PROFORM'!$B$2:$AT$2,0)+1,0),"")</f>
        <v/>
      </c>
      <c r="D101" s="25" t="str">
        <f>IFERROR(VLOOKUP($A101,'TD SOP+PROFORM'!$A$5:$AD$750,MATCH(D$4,'TD SOP+PROFORM'!$B$2:$AT$2,0)+1,0),"")</f>
        <v/>
      </c>
      <c r="E101" s="26" t="str">
        <f t="shared" si="23"/>
        <v/>
      </c>
      <c r="F101" s="25" t="str">
        <f>IFERROR(VLOOKUP($A101,'TD SOP+PROFORM'!$A$5:$AD$750,MATCH(F$4,'TD SOP+PROFORM'!$B$2:$AT$2,0)+1,0),"")</f>
        <v/>
      </c>
      <c r="G101" s="25" t="str">
        <f>IFERROR(VLOOKUP($A101,'TD SOP+PROFORM'!$A$5:$AD$750,MATCH(G$4,'TD SOP+PROFORM'!$B$2:$AT$2,0)+1,0),"")</f>
        <v/>
      </c>
      <c r="H101" s="26" t="str">
        <f t="shared" si="24"/>
        <v/>
      </c>
      <c r="I101" s="25" t="str">
        <f>IFERROR(VLOOKUP($A101,'TD SOP+PROFORM'!$A$5:$AD$750,MATCH(I$4,'TD SOP+PROFORM'!$B$2:$AT$2,0)+1,0),"")</f>
        <v/>
      </c>
      <c r="J101" s="25" t="str">
        <f>IFERROR(VLOOKUP($A101,'TD SOP+PROFORM'!$A$5:$AD$750,MATCH(J$4,'TD SOP+PROFORM'!$B$2:$AT$2,0)+1,0),"")</f>
        <v/>
      </c>
      <c r="K101" s="26" t="str">
        <f t="shared" si="25"/>
        <v/>
      </c>
      <c r="L101" s="25" t="str">
        <f>IFERROR(VLOOKUP($A101,'TD SOP+PROFORM'!$A$5:$AD$750,MATCH(L$4,'TD SOP+PROFORM'!$B$2:$AT$2,0)+1,0),"")</f>
        <v/>
      </c>
      <c r="M101" s="25" t="str">
        <f>IFERROR(VLOOKUP($A101,'TD SOP+PROFORM'!$A$5:$AD$750,MATCH(M$4,'TD SOP+PROFORM'!$B$2:$AT$2,0)+1,0),"")</f>
        <v/>
      </c>
      <c r="N101" s="26" t="str">
        <f t="shared" si="26"/>
        <v/>
      </c>
      <c r="O101" s="25">
        <f>IFERROR(VLOOKUP($A101,'TD SOP+PROFORM'!$A$5:$AD$750,MATCH(O$4,'TD SOP+PROFORM'!$B$2:$AD$2,0)+1,0),0)+IFERROR(VLOOKUP($A101,'TD SOP+PROFORM'!$A$5:$AD$750,MATCH(O$2,'TD SOP+PROFORM'!$B$2:$AD$2,0)+1,0),0)</f>
        <v>0</v>
      </c>
      <c r="P101" s="25">
        <f>IFERROR(VLOOKUP($A101,'TD SOP+PROFORM'!$A$5:$AD$750,MATCH(P$4,'TD SOP+PROFORM'!$B$2:$AD$2,0)+1,0),0)+IFERROR(VLOOKUP($A101,'TD SOP+PROFORM'!$A$5:$AD$750,MATCH(P$2,'TD SOP+PROFORM'!$B$2:$AD$2,0)+1,0),0)</f>
        <v>0</v>
      </c>
      <c r="Q101" s="26" t="str">
        <f t="shared" si="27"/>
        <v/>
      </c>
      <c r="R101" s="25">
        <f>IFERROR(VLOOKUP($A101,'TD SOP+PROFORM'!$A$5:$AD$750,MATCH(R$4,'TD SOP+PROFORM'!$B$2:$AD$2,0)+1,0),0)+IFERROR(VLOOKUP($A101,'TD SOP+PROFORM'!$A$5:$AD$750,MATCH(R$2,'TD SOP+PROFORM'!$B$2:$AD$2,0)+1,0),0)</f>
        <v>0</v>
      </c>
      <c r="S101" s="25">
        <f>IFERROR(VLOOKUP($A101,'TD SOP+PROFORM'!$A$5:$AD$750,MATCH(S$4,'TD SOP+PROFORM'!$B$2:$AD$2,0)+1,0),0)+IFERROR(VLOOKUP($A101,'TD SOP+PROFORM'!$A$5:$AD$750,MATCH(S$2,'TD SOP+PROFORM'!$B$2:$AD$2,0)+1,0),0)</f>
        <v>0</v>
      </c>
      <c r="T101" s="26" t="str">
        <f t="shared" si="28"/>
        <v/>
      </c>
      <c r="U101" s="25">
        <f>IFERROR(VLOOKUP($A101,'TD SOP+PROFORM'!$A$5:$AD$750,MATCH(U$4,'TD SOP+PROFORM'!$B$2:$AD$2,0)+1,0),0)+IFERROR(VLOOKUP($A101,'TD SOP+PROFORM'!$A$5:$AD$750,MATCH(U$2,'TD SOP+PROFORM'!$B$2:$AD$2,0)+1,0),0)</f>
        <v>0</v>
      </c>
      <c r="V101" s="25">
        <f>IFERROR(VLOOKUP($A101,'TD SOP+PROFORM'!$A$5:$AD$750,MATCH(V$4,'TD SOP+PROFORM'!$B$2:$AD$2,0)+1,0),0)+IFERROR(VLOOKUP($A101,'TD SOP+PROFORM'!$A$5:$AD$750,MATCH(V$2,'TD SOP+PROFORM'!$B$2:$AD$2,0)+1,0),0)</f>
        <v>0</v>
      </c>
      <c r="W101" s="26" t="str">
        <f t="shared" si="29"/>
        <v/>
      </c>
      <c r="X101" s="25">
        <f>IFERROR(VLOOKUP($A101,'TD SOP+PROFORM'!$A$5:$AD$750,MATCH(X$4,'TD SOP+PROFORM'!$B$2:$AD$2,0)+1,0),0)+IFERROR(VLOOKUP($A101,'TD SOP+PROFORM'!$A$5:$AD$750,MATCH(X$2,'TD SOP+PROFORM'!$B$2:$AD$2,0)+1,0),0)</f>
        <v>0</v>
      </c>
      <c r="Y101" s="25">
        <f>IFERROR(VLOOKUP($A101,'TD SOP+PROFORM'!$A$5:$AD$750,MATCH(Y$4,'TD SOP+PROFORM'!$B$2:$AD$2,0)+1,0),0)+IFERROR(VLOOKUP($A101,'TD SOP+PROFORM'!$A$5:$AD$750,MATCH(Y$2,'TD SOP+PROFORM'!$B$2:$AD$2,0)+1,0),0)</f>
        <v>0</v>
      </c>
      <c r="Z101" s="26" t="str">
        <f t="shared" si="30"/>
        <v/>
      </c>
      <c r="AA101" s="25">
        <f>IFERROR(VLOOKUP($A101,'TD SOP+PROFORM'!$A$5:$AD$750,MATCH(AA$4,'TD SOP+PROFORM'!$B$2:$AD$2,0)+1,0),0)+IFERROR(VLOOKUP($A101,'TD SOP+PROFORM'!$A$5:$AD$750,MATCH(AA$2,'TD SOP+PROFORM'!$B$2:$AD$2,0)+1,0),0)</f>
        <v>0</v>
      </c>
      <c r="AB101" s="25">
        <f>IFERROR(VLOOKUP($A101,'TD SOP+PROFORM'!$A$5:$AD$750,MATCH(AB$4,'TD SOP+PROFORM'!$B$2:$AD$2,0)+1,0),0)+IFERROR(VLOOKUP($A101,'TD SOP+PROFORM'!$A$5:$AD$750,MATCH(AB$2,'TD SOP+PROFORM'!$B$2:$AD$2,0)+1,0),0)</f>
        <v>0</v>
      </c>
      <c r="AC101" s="26" t="str">
        <f t="shared" si="31"/>
        <v/>
      </c>
      <c r="AD101" s="25">
        <f>IFERROR(VLOOKUP($A101,'TD SOP+PROFORM'!$A$5:$AD$750,MATCH(AD$4,'TD SOP+PROFORM'!$B$2:$AD$2,0)+1,0),0)+IFERROR(VLOOKUP($A101,'TD SOP+PROFORM'!$A$5:$AD$750,MATCH(AD$2,'TD SOP+PROFORM'!$B$2:$AD$2,0)+1,0),0)</f>
        <v>0</v>
      </c>
      <c r="AE101" s="25">
        <f>IFERROR(VLOOKUP($A101,'TD SOP+PROFORM'!$A$5:$AD$750,MATCH(AE$4,'TD SOP+PROFORM'!$B$2:$AD$2,0)+1,0),0)+IFERROR(VLOOKUP($A101,'TD SOP+PROFORM'!$A$5:$AD$750,MATCH(AE$2,'TD SOP+PROFORM'!$B$2:$AD$2,0)+1,0),0)</f>
        <v>0</v>
      </c>
      <c r="AF101" s="26" t="str">
        <f t="shared" si="32"/>
        <v/>
      </c>
      <c r="AG101" s="25">
        <f>IFERROR(VLOOKUP($A101,'TD SOP+PROFORM'!$A$5:$AD$750,MATCH(AG$4,'TD SOP+PROFORM'!$B$2:$AD$2,0)+1,0),0)+IFERROR(VLOOKUP($A101,'TD SOP+PROFORM'!$A$5:$AD$750,MATCH(AG$2,'TD SOP+PROFORM'!$B$2:$AD$2,0)+1,0),0)</f>
        <v>0</v>
      </c>
      <c r="AH101" s="25">
        <f>IFERROR(VLOOKUP($A101,'TD SOP+PROFORM'!$A$5:$AD$750,MATCH(AH$4,'TD SOP+PROFORM'!$B$2:$AD$2,0)+1,0),0)+IFERROR(VLOOKUP($A101,'TD SOP+PROFORM'!$A$5:$AD$750,MATCH(AH$2,'TD SOP+PROFORM'!$B$2:$AD$2,0)+1,0),0)</f>
        <v>0</v>
      </c>
      <c r="AI101" s="26" t="str">
        <f t="shared" si="33"/>
        <v/>
      </c>
      <c r="AJ101" s="25">
        <f>IFERROR(VLOOKUP($A101,'TD SOP+PROFORM'!$A$5:$AD$750,MATCH(AJ$4,'TD SOP+PROFORM'!$B$2:$AD$2,0)+1,0),0)+IFERROR(VLOOKUP($A101,'TD SOP+PROFORM'!$A$5:$AD$750,MATCH(AJ$2,'TD SOP+PROFORM'!$B$2:$AD$2,0)+1,0),0)</f>
        <v>0</v>
      </c>
      <c r="AK101" s="25">
        <f>IFERROR(VLOOKUP($A101,'TD SOP+PROFORM'!$A$5:$AD$750,MATCH(AK$4,'TD SOP+PROFORM'!$B$2:$AD$2,0)+1,0),0)+IFERROR(VLOOKUP($A101,'TD SOP+PROFORM'!$A$5:$AD$750,MATCH(AK$2,'TD SOP+PROFORM'!$B$2:$AD$2,0)+1,0),0)</f>
        <v>0</v>
      </c>
      <c r="AL101" s="26" t="str">
        <f t="shared" si="34"/>
        <v/>
      </c>
      <c r="AM101" s="25">
        <f t="shared" si="36"/>
        <v>0</v>
      </c>
      <c r="AN101" s="25">
        <f t="shared" si="36"/>
        <v>0</v>
      </c>
      <c r="AO101" s="26" t="str">
        <f t="shared" si="35"/>
        <v/>
      </c>
    </row>
    <row r="102" spans="1:41" x14ac:dyDescent="0.35">
      <c r="A102" s="24">
        <f>IF(AND('TD SOP+PROFORM'!A99&lt;&gt;"",'TD SOP+PROFORM'!A99&lt;&gt;"TOTAL"),'TD SOP+PROFORM'!A99,0)</f>
        <v>0</v>
      </c>
      <c r="C102" s="25" t="str">
        <f>IFERROR(VLOOKUP($A102,'TD SOP+PROFORM'!$A$5:$AD$750,MATCH(C$4,'TD SOP+PROFORM'!$B$2:$AT$2,0)+1,0),"")</f>
        <v/>
      </c>
      <c r="D102" s="25" t="str">
        <f>IFERROR(VLOOKUP($A102,'TD SOP+PROFORM'!$A$5:$AD$750,MATCH(D$4,'TD SOP+PROFORM'!$B$2:$AT$2,0)+1,0),"")</f>
        <v/>
      </c>
      <c r="E102" s="26" t="str">
        <f t="shared" si="23"/>
        <v/>
      </c>
      <c r="F102" s="25" t="str">
        <f>IFERROR(VLOOKUP($A102,'TD SOP+PROFORM'!$A$5:$AD$750,MATCH(F$4,'TD SOP+PROFORM'!$B$2:$AT$2,0)+1,0),"")</f>
        <v/>
      </c>
      <c r="G102" s="25" t="str">
        <f>IFERROR(VLOOKUP($A102,'TD SOP+PROFORM'!$A$5:$AD$750,MATCH(G$4,'TD SOP+PROFORM'!$B$2:$AT$2,0)+1,0),"")</f>
        <v/>
      </c>
      <c r="H102" s="26" t="str">
        <f t="shared" si="24"/>
        <v/>
      </c>
      <c r="I102" s="25" t="str">
        <f>IFERROR(VLOOKUP($A102,'TD SOP+PROFORM'!$A$5:$AD$750,MATCH(I$4,'TD SOP+PROFORM'!$B$2:$AT$2,0)+1,0),"")</f>
        <v/>
      </c>
      <c r="J102" s="25" t="str">
        <f>IFERROR(VLOOKUP($A102,'TD SOP+PROFORM'!$A$5:$AD$750,MATCH(J$4,'TD SOP+PROFORM'!$B$2:$AT$2,0)+1,0),"")</f>
        <v/>
      </c>
      <c r="K102" s="26" t="str">
        <f t="shared" si="25"/>
        <v/>
      </c>
      <c r="L102" s="25" t="str">
        <f>IFERROR(VLOOKUP($A102,'TD SOP+PROFORM'!$A$5:$AD$750,MATCH(L$4,'TD SOP+PROFORM'!$B$2:$AT$2,0)+1,0),"")</f>
        <v/>
      </c>
      <c r="M102" s="25" t="str">
        <f>IFERROR(VLOOKUP($A102,'TD SOP+PROFORM'!$A$5:$AD$750,MATCH(M$4,'TD SOP+PROFORM'!$B$2:$AT$2,0)+1,0),"")</f>
        <v/>
      </c>
      <c r="N102" s="26" t="str">
        <f t="shared" si="26"/>
        <v/>
      </c>
      <c r="O102" s="25">
        <f>IFERROR(VLOOKUP($A102,'TD SOP+PROFORM'!$A$5:$AD$750,MATCH(O$4,'TD SOP+PROFORM'!$B$2:$AD$2,0)+1,0),0)+IFERROR(VLOOKUP($A102,'TD SOP+PROFORM'!$A$5:$AD$750,MATCH(O$2,'TD SOP+PROFORM'!$B$2:$AD$2,0)+1,0),0)</f>
        <v>0</v>
      </c>
      <c r="P102" s="25">
        <f>IFERROR(VLOOKUP($A102,'TD SOP+PROFORM'!$A$5:$AD$750,MATCH(P$4,'TD SOP+PROFORM'!$B$2:$AD$2,0)+1,0),0)+IFERROR(VLOOKUP($A102,'TD SOP+PROFORM'!$A$5:$AD$750,MATCH(P$2,'TD SOP+PROFORM'!$B$2:$AD$2,0)+1,0),0)</f>
        <v>0</v>
      </c>
      <c r="Q102" s="26" t="str">
        <f t="shared" si="27"/>
        <v/>
      </c>
      <c r="R102" s="25">
        <f>IFERROR(VLOOKUP($A102,'TD SOP+PROFORM'!$A$5:$AD$750,MATCH(R$4,'TD SOP+PROFORM'!$B$2:$AD$2,0)+1,0),0)+IFERROR(VLOOKUP($A102,'TD SOP+PROFORM'!$A$5:$AD$750,MATCH(R$2,'TD SOP+PROFORM'!$B$2:$AD$2,0)+1,0),0)</f>
        <v>0</v>
      </c>
      <c r="S102" s="25">
        <f>IFERROR(VLOOKUP($A102,'TD SOP+PROFORM'!$A$5:$AD$750,MATCH(S$4,'TD SOP+PROFORM'!$B$2:$AD$2,0)+1,0),0)+IFERROR(VLOOKUP($A102,'TD SOP+PROFORM'!$A$5:$AD$750,MATCH(S$2,'TD SOP+PROFORM'!$B$2:$AD$2,0)+1,0),0)</f>
        <v>0</v>
      </c>
      <c r="T102" s="26" t="str">
        <f t="shared" si="28"/>
        <v/>
      </c>
      <c r="U102" s="25">
        <f>IFERROR(VLOOKUP($A102,'TD SOP+PROFORM'!$A$5:$AD$750,MATCH(U$4,'TD SOP+PROFORM'!$B$2:$AD$2,0)+1,0),0)+IFERROR(VLOOKUP($A102,'TD SOP+PROFORM'!$A$5:$AD$750,MATCH(U$2,'TD SOP+PROFORM'!$B$2:$AD$2,0)+1,0),0)</f>
        <v>0</v>
      </c>
      <c r="V102" s="25">
        <f>IFERROR(VLOOKUP($A102,'TD SOP+PROFORM'!$A$5:$AD$750,MATCH(V$4,'TD SOP+PROFORM'!$B$2:$AD$2,0)+1,0),0)+IFERROR(VLOOKUP($A102,'TD SOP+PROFORM'!$A$5:$AD$750,MATCH(V$2,'TD SOP+PROFORM'!$B$2:$AD$2,0)+1,0),0)</f>
        <v>0</v>
      </c>
      <c r="W102" s="26" t="str">
        <f t="shared" si="29"/>
        <v/>
      </c>
      <c r="X102" s="25">
        <f>IFERROR(VLOOKUP($A102,'TD SOP+PROFORM'!$A$5:$AD$750,MATCH(X$4,'TD SOP+PROFORM'!$B$2:$AD$2,0)+1,0),0)+IFERROR(VLOOKUP($A102,'TD SOP+PROFORM'!$A$5:$AD$750,MATCH(X$2,'TD SOP+PROFORM'!$B$2:$AD$2,0)+1,0),0)</f>
        <v>0</v>
      </c>
      <c r="Y102" s="25">
        <f>IFERROR(VLOOKUP($A102,'TD SOP+PROFORM'!$A$5:$AD$750,MATCH(Y$4,'TD SOP+PROFORM'!$B$2:$AD$2,0)+1,0),0)+IFERROR(VLOOKUP($A102,'TD SOP+PROFORM'!$A$5:$AD$750,MATCH(Y$2,'TD SOP+PROFORM'!$B$2:$AD$2,0)+1,0),0)</f>
        <v>0</v>
      </c>
      <c r="Z102" s="26" t="str">
        <f t="shared" si="30"/>
        <v/>
      </c>
      <c r="AA102" s="25">
        <f>IFERROR(VLOOKUP($A102,'TD SOP+PROFORM'!$A$5:$AD$750,MATCH(AA$4,'TD SOP+PROFORM'!$B$2:$AD$2,0)+1,0),0)+IFERROR(VLOOKUP($A102,'TD SOP+PROFORM'!$A$5:$AD$750,MATCH(AA$2,'TD SOP+PROFORM'!$B$2:$AD$2,0)+1,0),0)</f>
        <v>0</v>
      </c>
      <c r="AB102" s="25">
        <f>IFERROR(VLOOKUP($A102,'TD SOP+PROFORM'!$A$5:$AD$750,MATCH(AB$4,'TD SOP+PROFORM'!$B$2:$AD$2,0)+1,0),0)+IFERROR(VLOOKUP($A102,'TD SOP+PROFORM'!$A$5:$AD$750,MATCH(AB$2,'TD SOP+PROFORM'!$B$2:$AD$2,0)+1,0),0)</f>
        <v>0</v>
      </c>
      <c r="AC102" s="26" t="str">
        <f t="shared" si="31"/>
        <v/>
      </c>
      <c r="AD102" s="25">
        <f>IFERROR(VLOOKUP($A102,'TD SOP+PROFORM'!$A$5:$AD$750,MATCH(AD$4,'TD SOP+PROFORM'!$B$2:$AD$2,0)+1,0),0)+IFERROR(VLOOKUP($A102,'TD SOP+PROFORM'!$A$5:$AD$750,MATCH(AD$2,'TD SOP+PROFORM'!$B$2:$AD$2,0)+1,0),0)</f>
        <v>0</v>
      </c>
      <c r="AE102" s="25">
        <f>IFERROR(VLOOKUP($A102,'TD SOP+PROFORM'!$A$5:$AD$750,MATCH(AE$4,'TD SOP+PROFORM'!$B$2:$AD$2,0)+1,0),0)+IFERROR(VLOOKUP($A102,'TD SOP+PROFORM'!$A$5:$AD$750,MATCH(AE$2,'TD SOP+PROFORM'!$B$2:$AD$2,0)+1,0),0)</f>
        <v>0</v>
      </c>
      <c r="AF102" s="26" t="str">
        <f t="shared" si="32"/>
        <v/>
      </c>
      <c r="AG102" s="25">
        <f>IFERROR(VLOOKUP($A102,'TD SOP+PROFORM'!$A$5:$AD$750,MATCH(AG$4,'TD SOP+PROFORM'!$B$2:$AD$2,0)+1,0),0)+IFERROR(VLOOKUP($A102,'TD SOP+PROFORM'!$A$5:$AD$750,MATCH(AG$2,'TD SOP+PROFORM'!$B$2:$AD$2,0)+1,0),0)</f>
        <v>0</v>
      </c>
      <c r="AH102" s="25">
        <f>IFERROR(VLOOKUP($A102,'TD SOP+PROFORM'!$A$5:$AD$750,MATCH(AH$4,'TD SOP+PROFORM'!$B$2:$AD$2,0)+1,0),0)+IFERROR(VLOOKUP($A102,'TD SOP+PROFORM'!$A$5:$AD$750,MATCH(AH$2,'TD SOP+PROFORM'!$B$2:$AD$2,0)+1,0),0)</f>
        <v>0</v>
      </c>
      <c r="AI102" s="26" t="str">
        <f t="shared" si="33"/>
        <v/>
      </c>
      <c r="AJ102" s="25">
        <f>IFERROR(VLOOKUP($A102,'TD SOP+PROFORM'!$A$5:$AD$750,MATCH(AJ$4,'TD SOP+PROFORM'!$B$2:$AD$2,0)+1,0),0)+IFERROR(VLOOKUP($A102,'TD SOP+PROFORM'!$A$5:$AD$750,MATCH(AJ$2,'TD SOP+PROFORM'!$B$2:$AD$2,0)+1,0),0)</f>
        <v>0</v>
      </c>
      <c r="AK102" s="25">
        <f>IFERROR(VLOOKUP($A102,'TD SOP+PROFORM'!$A$5:$AD$750,MATCH(AK$4,'TD SOP+PROFORM'!$B$2:$AD$2,0)+1,0),0)+IFERROR(VLOOKUP($A102,'TD SOP+PROFORM'!$A$5:$AD$750,MATCH(AK$2,'TD SOP+PROFORM'!$B$2:$AD$2,0)+1,0),0)</f>
        <v>0</v>
      </c>
      <c r="AL102" s="26" t="str">
        <f t="shared" si="34"/>
        <v/>
      </c>
      <c r="AM102" s="25">
        <f t="shared" si="36"/>
        <v>0</v>
      </c>
      <c r="AN102" s="25">
        <f t="shared" si="36"/>
        <v>0</v>
      </c>
      <c r="AO102" s="26" t="str">
        <f t="shared" si="35"/>
        <v/>
      </c>
    </row>
    <row r="103" spans="1:41" x14ac:dyDescent="0.35">
      <c r="A103" s="24">
        <f>IF(AND('TD SOP+PROFORM'!A100&lt;&gt;"",'TD SOP+PROFORM'!A100&lt;&gt;"TOTAL"),'TD SOP+PROFORM'!A100,0)</f>
        <v>0</v>
      </c>
      <c r="C103" s="25" t="str">
        <f>IFERROR(VLOOKUP($A103,'TD SOP+PROFORM'!$A$5:$AD$750,MATCH(C$4,'TD SOP+PROFORM'!$B$2:$AT$2,0)+1,0),"")</f>
        <v/>
      </c>
      <c r="D103" s="25" t="str">
        <f>IFERROR(VLOOKUP($A103,'TD SOP+PROFORM'!$A$5:$AD$750,MATCH(D$4,'TD SOP+PROFORM'!$B$2:$AT$2,0)+1,0),"")</f>
        <v/>
      </c>
      <c r="E103" s="26" t="str">
        <f t="shared" si="23"/>
        <v/>
      </c>
      <c r="F103" s="25" t="str">
        <f>IFERROR(VLOOKUP($A103,'TD SOP+PROFORM'!$A$5:$AD$750,MATCH(F$4,'TD SOP+PROFORM'!$B$2:$AT$2,0)+1,0),"")</f>
        <v/>
      </c>
      <c r="G103" s="25" t="str">
        <f>IFERROR(VLOOKUP($A103,'TD SOP+PROFORM'!$A$5:$AD$750,MATCH(G$4,'TD SOP+PROFORM'!$B$2:$AT$2,0)+1,0),"")</f>
        <v/>
      </c>
      <c r="H103" s="26" t="str">
        <f t="shared" si="24"/>
        <v/>
      </c>
      <c r="I103" s="25" t="str">
        <f>IFERROR(VLOOKUP($A103,'TD SOP+PROFORM'!$A$5:$AD$750,MATCH(I$4,'TD SOP+PROFORM'!$B$2:$AT$2,0)+1,0),"")</f>
        <v/>
      </c>
      <c r="J103" s="25" t="str">
        <f>IFERROR(VLOOKUP($A103,'TD SOP+PROFORM'!$A$5:$AD$750,MATCH(J$4,'TD SOP+PROFORM'!$B$2:$AT$2,0)+1,0),"")</f>
        <v/>
      </c>
      <c r="K103" s="26" t="str">
        <f t="shared" si="25"/>
        <v/>
      </c>
      <c r="L103" s="25" t="str">
        <f>IFERROR(VLOOKUP($A103,'TD SOP+PROFORM'!$A$5:$AD$750,MATCH(L$4,'TD SOP+PROFORM'!$B$2:$AT$2,0)+1,0),"")</f>
        <v/>
      </c>
      <c r="M103" s="25" t="str">
        <f>IFERROR(VLOOKUP($A103,'TD SOP+PROFORM'!$A$5:$AD$750,MATCH(M$4,'TD SOP+PROFORM'!$B$2:$AT$2,0)+1,0),"")</f>
        <v/>
      </c>
      <c r="N103" s="26" t="str">
        <f t="shared" si="26"/>
        <v/>
      </c>
      <c r="O103" s="25">
        <f>IFERROR(VLOOKUP($A103,'TD SOP+PROFORM'!$A$5:$AD$750,MATCH(O$4,'TD SOP+PROFORM'!$B$2:$AD$2,0)+1,0),0)+IFERROR(VLOOKUP($A103,'TD SOP+PROFORM'!$A$5:$AD$750,MATCH(O$2,'TD SOP+PROFORM'!$B$2:$AD$2,0)+1,0),0)</f>
        <v>0</v>
      </c>
      <c r="P103" s="25">
        <f>IFERROR(VLOOKUP($A103,'TD SOP+PROFORM'!$A$5:$AD$750,MATCH(P$4,'TD SOP+PROFORM'!$B$2:$AD$2,0)+1,0),0)+IFERROR(VLOOKUP($A103,'TD SOP+PROFORM'!$A$5:$AD$750,MATCH(P$2,'TD SOP+PROFORM'!$B$2:$AD$2,0)+1,0),0)</f>
        <v>0</v>
      </c>
      <c r="Q103" s="26" t="str">
        <f t="shared" si="27"/>
        <v/>
      </c>
      <c r="R103" s="25">
        <f>IFERROR(VLOOKUP($A103,'TD SOP+PROFORM'!$A$5:$AD$750,MATCH(R$4,'TD SOP+PROFORM'!$B$2:$AD$2,0)+1,0),0)+IFERROR(VLOOKUP($A103,'TD SOP+PROFORM'!$A$5:$AD$750,MATCH(R$2,'TD SOP+PROFORM'!$B$2:$AD$2,0)+1,0),0)</f>
        <v>0</v>
      </c>
      <c r="S103" s="25">
        <f>IFERROR(VLOOKUP($A103,'TD SOP+PROFORM'!$A$5:$AD$750,MATCH(S$4,'TD SOP+PROFORM'!$B$2:$AD$2,0)+1,0),0)+IFERROR(VLOOKUP($A103,'TD SOP+PROFORM'!$A$5:$AD$750,MATCH(S$2,'TD SOP+PROFORM'!$B$2:$AD$2,0)+1,0),0)</f>
        <v>0</v>
      </c>
      <c r="T103" s="26" t="str">
        <f t="shared" si="28"/>
        <v/>
      </c>
      <c r="U103" s="25">
        <f>IFERROR(VLOOKUP($A103,'TD SOP+PROFORM'!$A$5:$AD$750,MATCH(U$4,'TD SOP+PROFORM'!$B$2:$AD$2,0)+1,0),0)+IFERROR(VLOOKUP($A103,'TD SOP+PROFORM'!$A$5:$AD$750,MATCH(U$2,'TD SOP+PROFORM'!$B$2:$AD$2,0)+1,0),0)</f>
        <v>0</v>
      </c>
      <c r="V103" s="25">
        <f>IFERROR(VLOOKUP($A103,'TD SOP+PROFORM'!$A$5:$AD$750,MATCH(V$4,'TD SOP+PROFORM'!$B$2:$AD$2,0)+1,0),0)+IFERROR(VLOOKUP($A103,'TD SOP+PROFORM'!$A$5:$AD$750,MATCH(V$2,'TD SOP+PROFORM'!$B$2:$AD$2,0)+1,0),0)</f>
        <v>0</v>
      </c>
      <c r="W103" s="26" t="str">
        <f t="shared" si="29"/>
        <v/>
      </c>
      <c r="X103" s="25">
        <f>IFERROR(VLOOKUP($A103,'TD SOP+PROFORM'!$A$5:$AD$750,MATCH(X$4,'TD SOP+PROFORM'!$B$2:$AD$2,0)+1,0),0)+IFERROR(VLOOKUP($A103,'TD SOP+PROFORM'!$A$5:$AD$750,MATCH(X$2,'TD SOP+PROFORM'!$B$2:$AD$2,0)+1,0),0)</f>
        <v>0</v>
      </c>
      <c r="Y103" s="25">
        <f>IFERROR(VLOOKUP($A103,'TD SOP+PROFORM'!$A$5:$AD$750,MATCH(Y$4,'TD SOP+PROFORM'!$B$2:$AD$2,0)+1,0),0)+IFERROR(VLOOKUP($A103,'TD SOP+PROFORM'!$A$5:$AD$750,MATCH(Y$2,'TD SOP+PROFORM'!$B$2:$AD$2,0)+1,0),0)</f>
        <v>0</v>
      </c>
      <c r="Z103" s="26" t="str">
        <f t="shared" si="30"/>
        <v/>
      </c>
      <c r="AA103" s="25">
        <f>IFERROR(VLOOKUP($A103,'TD SOP+PROFORM'!$A$5:$AD$750,MATCH(AA$4,'TD SOP+PROFORM'!$B$2:$AD$2,0)+1,0),0)+IFERROR(VLOOKUP($A103,'TD SOP+PROFORM'!$A$5:$AD$750,MATCH(AA$2,'TD SOP+PROFORM'!$B$2:$AD$2,0)+1,0),0)</f>
        <v>0</v>
      </c>
      <c r="AB103" s="25">
        <f>IFERROR(VLOOKUP($A103,'TD SOP+PROFORM'!$A$5:$AD$750,MATCH(AB$4,'TD SOP+PROFORM'!$B$2:$AD$2,0)+1,0),0)+IFERROR(VLOOKUP($A103,'TD SOP+PROFORM'!$A$5:$AD$750,MATCH(AB$2,'TD SOP+PROFORM'!$B$2:$AD$2,0)+1,0),0)</f>
        <v>0</v>
      </c>
      <c r="AC103" s="26" t="str">
        <f t="shared" si="31"/>
        <v/>
      </c>
      <c r="AD103" s="25">
        <f>IFERROR(VLOOKUP($A103,'TD SOP+PROFORM'!$A$5:$AD$750,MATCH(AD$4,'TD SOP+PROFORM'!$B$2:$AD$2,0)+1,0),0)+IFERROR(VLOOKUP($A103,'TD SOP+PROFORM'!$A$5:$AD$750,MATCH(AD$2,'TD SOP+PROFORM'!$B$2:$AD$2,0)+1,0),0)</f>
        <v>0</v>
      </c>
      <c r="AE103" s="25">
        <f>IFERROR(VLOOKUP($A103,'TD SOP+PROFORM'!$A$5:$AD$750,MATCH(AE$4,'TD SOP+PROFORM'!$B$2:$AD$2,0)+1,0),0)+IFERROR(VLOOKUP($A103,'TD SOP+PROFORM'!$A$5:$AD$750,MATCH(AE$2,'TD SOP+PROFORM'!$B$2:$AD$2,0)+1,0),0)</f>
        <v>0</v>
      </c>
      <c r="AF103" s="26" t="str">
        <f t="shared" si="32"/>
        <v/>
      </c>
      <c r="AG103" s="25">
        <f>IFERROR(VLOOKUP($A103,'TD SOP+PROFORM'!$A$5:$AD$750,MATCH(AG$4,'TD SOP+PROFORM'!$B$2:$AD$2,0)+1,0),0)+IFERROR(VLOOKUP($A103,'TD SOP+PROFORM'!$A$5:$AD$750,MATCH(AG$2,'TD SOP+PROFORM'!$B$2:$AD$2,0)+1,0),0)</f>
        <v>0</v>
      </c>
      <c r="AH103" s="25">
        <f>IFERROR(VLOOKUP($A103,'TD SOP+PROFORM'!$A$5:$AD$750,MATCH(AH$4,'TD SOP+PROFORM'!$B$2:$AD$2,0)+1,0),0)+IFERROR(VLOOKUP($A103,'TD SOP+PROFORM'!$A$5:$AD$750,MATCH(AH$2,'TD SOP+PROFORM'!$B$2:$AD$2,0)+1,0),0)</f>
        <v>0</v>
      </c>
      <c r="AI103" s="26" t="str">
        <f t="shared" si="33"/>
        <v/>
      </c>
      <c r="AJ103" s="25">
        <f>IFERROR(VLOOKUP($A103,'TD SOP+PROFORM'!$A$5:$AD$750,MATCH(AJ$4,'TD SOP+PROFORM'!$B$2:$AD$2,0)+1,0),0)+IFERROR(VLOOKUP($A103,'TD SOP+PROFORM'!$A$5:$AD$750,MATCH(AJ$2,'TD SOP+PROFORM'!$B$2:$AD$2,0)+1,0),0)</f>
        <v>0</v>
      </c>
      <c r="AK103" s="25">
        <f>IFERROR(VLOOKUP($A103,'TD SOP+PROFORM'!$A$5:$AD$750,MATCH(AK$4,'TD SOP+PROFORM'!$B$2:$AD$2,0)+1,0),0)+IFERROR(VLOOKUP($A103,'TD SOP+PROFORM'!$A$5:$AD$750,MATCH(AK$2,'TD SOP+PROFORM'!$B$2:$AD$2,0)+1,0),0)</f>
        <v>0</v>
      </c>
      <c r="AL103" s="26" t="str">
        <f t="shared" si="34"/>
        <v/>
      </c>
      <c r="AM103" s="25">
        <f t="shared" si="36"/>
        <v>0</v>
      </c>
      <c r="AN103" s="25">
        <f t="shared" si="36"/>
        <v>0</v>
      </c>
      <c r="AO103" s="26" t="str">
        <f t="shared" si="35"/>
        <v/>
      </c>
    </row>
    <row r="104" spans="1:41" x14ac:dyDescent="0.35">
      <c r="A104" s="24">
        <f>IF(AND('TD SOP+PROFORM'!A101&lt;&gt;"",'TD SOP+PROFORM'!A101&lt;&gt;"TOTAL"),'TD SOP+PROFORM'!A101,0)</f>
        <v>0</v>
      </c>
      <c r="C104" s="25" t="str">
        <f>IFERROR(VLOOKUP($A104,'TD SOP+PROFORM'!$A$5:$AD$750,MATCH(C$4,'TD SOP+PROFORM'!$B$2:$AT$2,0)+1,0),"")</f>
        <v/>
      </c>
      <c r="D104" s="25" t="str">
        <f>IFERROR(VLOOKUP($A104,'TD SOP+PROFORM'!$A$5:$AD$750,MATCH(D$4,'TD SOP+PROFORM'!$B$2:$AT$2,0)+1,0),"")</f>
        <v/>
      </c>
      <c r="E104" s="26" t="str">
        <f t="shared" si="23"/>
        <v/>
      </c>
      <c r="F104" s="25" t="str">
        <f>IFERROR(VLOOKUP($A104,'TD SOP+PROFORM'!$A$5:$AD$750,MATCH(F$4,'TD SOP+PROFORM'!$B$2:$AT$2,0)+1,0),"")</f>
        <v/>
      </c>
      <c r="G104" s="25" t="str">
        <f>IFERROR(VLOOKUP($A104,'TD SOP+PROFORM'!$A$5:$AD$750,MATCH(G$4,'TD SOP+PROFORM'!$B$2:$AT$2,0)+1,0),"")</f>
        <v/>
      </c>
      <c r="H104" s="26" t="str">
        <f t="shared" si="24"/>
        <v/>
      </c>
      <c r="I104" s="25" t="str">
        <f>IFERROR(VLOOKUP($A104,'TD SOP+PROFORM'!$A$5:$AD$750,MATCH(I$4,'TD SOP+PROFORM'!$B$2:$AT$2,0)+1,0),"")</f>
        <v/>
      </c>
      <c r="J104" s="25" t="str">
        <f>IFERROR(VLOOKUP($A104,'TD SOP+PROFORM'!$A$5:$AD$750,MATCH(J$4,'TD SOP+PROFORM'!$B$2:$AT$2,0)+1,0),"")</f>
        <v/>
      </c>
      <c r="K104" s="26" t="str">
        <f t="shared" si="25"/>
        <v/>
      </c>
      <c r="L104" s="25" t="str">
        <f>IFERROR(VLOOKUP($A104,'TD SOP+PROFORM'!$A$5:$AD$750,MATCH(L$4,'TD SOP+PROFORM'!$B$2:$AT$2,0)+1,0),"")</f>
        <v/>
      </c>
      <c r="M104" s="25" t="str">
        <f>IFERROR(VLOOKUP($A104,'TD SOP+PROFORM'!$A$5:$AD$750,MATCH(M$4,'TD SOP+PROFORM'!$B$2:$AT$2,0)+1,0),"")</f>
        <v/>
      </c>
      <c r="N104" s="26" t="str">
        <f t="shared" si="26"/>
        <v/>
      </c>
      <c r="O104" s="25">
        <f>IFERROR(VLOOKUP($A104,'TD SOP+PROFORM'!$A$5:$AD$750,MATCH(O$4,'TD SOP+PROFORM'!$B$2:$AD$2,0)+1,0),0)+IFERROR(VLOOKUP($A104,'TD SOP+PROFORM'!$A$5:$AD$750,MATCH(O$2,'TD SOP+PROFORM'!$B$2:$AD$2,0)+1,0),0)</f>
        <v>0</v>
      </c>
      <c r="P104" s="25">
        <f>IFERROR(VLOOKUP($A104,'TD SOP+PROFORM'!$A$5:$AD$750,MATCH(P$4,'TD SOP+PROFORM'!$B$2:$AD$2,0)+1,0),0)+IFERROR(VLOOKUP($A104,'TD SOP+PROFORM'!$A$5:$AD$750,MATCH(P$2,'TD SOP+PROFORM'!$B$2:$AD$2,0)+1,0),0)</f>
        <v>0</v>
      </c>
      <c r="Q104" s="26" t="str">
        <f t="shared" si="27"/>
        <v/>
      </c>
      <c r="R104" s="25">
        <f>IFERROR(VLOOKUP($A104,'TD SOP+PROFORM'!$A$5:$AD$750,MATCH(R$4,'TD SOP+PROFORM'!$B$2:$AD$2,0)+1,0),0)+IFERROR(VLOOKUP($A104,'TD SOP+PROFORM'!$A$5:$AD$750,MATCH(R$2,'TD SOP+PROFORM'!$B$2:$AD$2,0)+1,0),0)</f>
        <v>0</v>
      </c>
      <c r="S104" s="25">
        <f>IFERROR(VLOOKUP($A104,'TD SOP+PROFORM'!$A$5:$AD$750,MATCH(S$4,'TD SOP+PROFORM'!$B$2:$AD$2,0)+1,0),0)+IFERROR(VLOOKUP($A104,'TD SOP+PROFORM'!$A$5:$AD$750,MATCH(S$2,'TD SOP+PROFORM'!$B$2:$AD$2,0)+1,0),0)</f>
        <v>0</v>
      </c>
      <c r="T104" s="26" t="str">
        <f t="shared" si="28"/>
        <v/>
      </c>
      <c r="U104" s="25">
        <f>IFERROR(VLOOKUP($A104,'TD SOP+PROFORM'!$A$5:$AD$750,MATCH(U$4,'TD SOP+PROFORM'!$B$2:$AD$2,0)+1,0),0)+IFERROR(VLOOKUP($A104,'TD SOP+PROFORM'!$A$5:$AD$750,MATCH(U$2,'TD SOP+PROFORM'!$B$2:$AD$2,0)+1,0),0)</f>
        <v>0</v>
      </c>
      <c r="V104" s="25">
        <f>IFERROR(VLOOKUP($A104,'TD SOP+PROFORM'!$A$5:$AD$750,MATCH(V$4,'TD SOP+PROFORM'!$B$2:$AD$2,0)+1,0),0)+IFERROR(VLOOKUP($A104,'TD SOP+PROFORM'!$A$5:$AD$750,MATCH(V$2,'TD SOP+PROFORM'!$B$2:$AD$2,0)+1,0),0)</f>
        <v>0</v>
      </c>
      <c r="W104" s="26" t="str">
        <f t="shared" si="29"/>
        <v/>
      </c>
      <c r="X104" s="25">
        <f>IFERROR(VLOOKUP($A104,'TD SOP+PROFORM'!$A$5:$AD$750,MATCH(X$4,'TD SOP+PROFORM'!$B$2:$AD$2,0)+1,0),0)+IFERROR(VLOOKUP($A104,'TD SOP+PROFORM'!$A$5:$AD$750,MATCH(X$2,'TD SOP+PROFORM'!$B$2:$AD$2,0)+1,0),0)</f>
        <v>0</v>
      </c>
      <c r="Y104" s="25">
        <f>IFERROR(VLOOKUP($A104,'TD SOP+PROFORM'!$A$5:$AD$750,MATCH(Y$4,'TD SOP+PROFORM'!$B$2:$AD$2,0)+1,0),0)+IFERROR(VLOOKUP($A104,'TD SOP+PROFORM'!$A$5:$AD$750,MATCH(Y$2,'TD SOP+PROFORM'!$B$2:$AD$2,0)+1,0),0)</f>
        <v>0</v>
      </c>
      <c r="Z104" s="26" t="str">
        <f t="shared" si="30"/>
        <v/>
      </c>
      <c r="AA104" s="25">
        <f>IFERROR(VLOOKUP($A104,'TD SOP+PROFORM'!$A$5:$AD$750,MATCH(AA$4,'TD SOP+PROFORM'!$B$2:$AD$2,0)+1,0),0)+IFERROR(VLOOKUP($A104,'TD SOP+PROFORM'!$A$5:$AD$750,MATCH(AA$2,'TD SOP+PROFORM'!$B$2:$AD$2,0)+1,0),0)</f>
        <v>0</v>
      </c>
      <c r="AB104" s="25">
        <f>IFERROR(VLOOKUP($A104,'TD SOP+PROFORM'!$A$5:$AD$750,MATCH(AB$4,'TD SOP+PROFORM'!$B$2:$AD$2,0)+1,0),0)+IFERROR(VLOOKUP($A104,'TD SOP+PROFORM'!$A$5:$AD$750,MATCH(AB$2,'TD SOP+PROFORM'!$B$2:$AD$2,0)+1,0),0)</f>
        <v>0</v>
      </c>
      <c r="AC104" s="26" t="str">
        <f t="shared" si="31"/>
        <v/>
      </c>
      <c r="AD104" s="25">
        <f>IFERROR(VLOOKUP($A104,'TD SOP+PROFORM'!$A$5:$AD$750,MATCH(AD$4,'TD SOP+PROFORM'!$B$2:$AD$2,0)+1,0),0)+IFERROR(VLOOKUP($A104,'TD SOP+PROFORM'!$A$5:$AD$750,MATCH(AD$2,'TD SOP+PROFORM'!$B$2:$AD$2,0)+1,0),0)</f>
        <v>0</v>
      </c>
      <c r="AE104" s="25">
        <f>IFERROR(VLOOKUP($A104,'TD SOP+PROFORM'!$A$5:$AD$750,MATCH(AE$4,'TD SOP+PROFORM'!$B$2:$AD$2,0)+1,0),0)+IFERROR(VLOOKUP($A104,'TD SOP+PROFORM'!$A$5:$AD$750,MATCH(AE$2,'TD SOP+PROFORM'!$B$2:$AD$2,0)+1,0),0)</f>
        <v>0</v>
      </c>
      <c r="AF104" s="26" t="str">
        <f t="shared" si="32"/>
        <v/>
      </c>
      <c r="AG104" s="25">
        <f>IFERROR(VLOOKUP($A104,'TD SOP+PROFORM'!$A$5:$AD$750,MATCH(AG$4,'TD SOP+PROFORM'!$B$2:$AD$2,0)+1,0),0)+IFERROR(VLOOKUP($A104,'TD SOP+PROFORM'!$A$5:$AD$750,MATCH(AG$2,'TD SOP+PROFORM'!$B$2:$AD$2,0)+1,0),0)</f>
        <v>0</v>
      </c>
      <c r="AH104" s="25">
        <f>IFERROR(VLOOKUP($A104,'TD SOP+PROFORM'!$A$5:$AD$750,MATCH(AH$4,'TD SOP+PROFORM'!$B$2:$AD$2,0)+1,0),0)+IFERROR(VLOOKUP($A104,'TD SOP+PROFORM'!$A$5:$AD$750,MATCH(AH$2,'TD SOP+PROFORM'!$B$2:$AD$2,0)+1,0),0)</f>
        <v>0</v>
      </c>
      <c r="AI104" s="26" t="str">
        <f t="shared" si="33"/>
        <v/>
      </c>
      <c r="AJ104" s="25">
        <f>IFERROR(VLOOKUP($A104,'TD SOP+PROFORM'!$A$5:$AD$750,MATCH(AJ$4,'TD SOP+PROFORM'!$B$2:$AD$2,0)+1,0),0)+IFERROR(VLOOKUP($A104,'TD SOP+PROFORM'!$A$5:$AD$750,MATCH(AJ$2,'TD SOP+PROFORM'!$B$2:$AD$2,0)+1,0),0)</f>
        <v>0</v>
      </c>
      <c r="AK104" s="25">
        <f>IFERROR(VLOOKUP($A104,'TD SOP+PROFORM'!$A$5:$AD$750,MATCH(AK$4,'TD SOP+PROFORM'!$B$2:$AD$2,0)+1,0),0)+IFERROR(VLOOKUP($A104,'TD SOP+PROFORM'!$A$5:$AD$750,MATCH(AK$2,'TD SOP+PROFORM'!$B$2:$AD$2,0)+1,0),0)</f>
        <v>0</v>
      </c>
      <c r="AL104" s="26" t="str">
        <f t="shared" si="34"/>
        <v/>
      </c>
      <c r="AM104" s="25">
        <f t="shared" si="36"/>
        <v>0</v>
      </c>
      <c r="AN104" s="25">
        <f t="shared" si="36"/>
        <v>0</v>
      </c>
      <c r="AO104" s="26" t="str">
        <f t="shared" si="35"/>
        <v/>
      </c>
    </row>
    <row r="105" spans="1:41" x14ac:dyDescent="0.35">
      <c r="A105" s="24">
        <f>IF(AND('TD SOP+PROFORM'!A102&lt;&gt;"",'TD SOP+PROFORM'!A102&lt;&gt;"TOTAL"),'TD SOP+PROFORM'!A102,0)</f>
        <v>0</v>
      </c>
      <c r="C105" s="25" t="str">
        <f>IFERROR(VLOOKUP($A105,'TD SOP+PROFORM'!$A$5:$AD$750,MATCH(C$4,'TD SOP+PROFORM'!$B$2:$AT$2,0)+1,0),"")</f>
        <v/>
      </c>
      <c r="D105" s="25" t="str">
        <f>IFERROR(VLOOKUP($A105,'TD SOP+PROFORM'!$A$5:$AD$750,MATCH(D$4,'TD SOP+PROFORM'!$B$2:$AT$2,0)+1,0),"")</f>
        <v/>
      </c>
      <c r="E105" s="26" t="str">
        <f t="shared" si="23"/>
        <v/>
      </c>
      <c r="F105" s="25" t="str">
        <f>IFERROR(VLOOKUP($A105,'TD SOP+PROFORM'!$A$5:$AD$750,MATCH(F$4,'TD SOP+PROFORM'!$B$2:$AT$2,0)+1,0),"")</f>
        <v/>
      </c>
      <c r="G105" s="25" t="str">
        <f>IFERROR(VLOOKUP($A105,'TD SOP+PROFORM'!$A$5:$AD$750,MATCH(G$4,'TD SOP+PROFORM'!$B$2:$AT$2,0)+1,0),"")</f>
        <v/>
      </c>
      <c r="H105" s="26" t="str">
        <f t="shared" si="24"/>
        <v/>
      </c>
      <c r="I105" s="25" t="str">
        <f>IFERROR(VLOOKUP($A105,'TD SOP+PROFORM'!$A$5:$AD$750,MATCH(I$4,'TD SOP+PROFORM'!$B$2:$AT$2,0)+1,0),"")</f>
        <v/>
      </c>
      <c r="J105" s="25" t="str">
        <f>IFERROR(VLOOKUP($A105,'TD SOP+PROFORM'!$A$5:$AD$750,MATCH(J$4,'TD SOP+PROFORM'!$B$2:$AT$2,0)+1,0),"")</f>
        <v/>
      </c>
      <c r="K105" s="26" t="str">
        <f t="shared" si="25"/>
        <v/>
      </c>
      <c r="L105" s="25" t="str">
        <f>IFERROR(VLOOKUP($A105,'TD SOP+PROFORM'!$A$5:$AD$750,MATCH(L$4,'TD SOP+PROFORM'!$B$2:$AT$2,0)+1,0),"")</f>
        <v/>
      </c>
      <c r="M105" s="25" t="str">
        <f>IFERROR(VLOOKUP($A105,'TD SOP+PROFORM'!$A$5:$AD$750,MATCH(M$4,'TD SOP+PROFORM'!$B$2:$AT$2,0)+1,0),"")</f>
        <v/>
      </c>
      <c r="N105" s="26" t="str">
        <f t="shared" si="26"/>
        <v/>
      </c>
      <c r="O105" s="25">
        <f>IFERROR(VLOOKUP($A105,'TD SOP+PROFORM'!$A$5:$AD$750,MATCH(O$4,'TD SOP+PROFORM'!$B$2:$AD$2,0)+1,0),0)+IFERROR(VLOOKUP($A105,'TD SOP+PROFORM'!$A$5:$AD$750,MATCH(O$2,'TD SOP+PROFORM'!$B$2:$AD$2,0)+1,0),0)</f>
        <v>0</v>
      </c>
      <c r="P105" s="25">
        <f>IFERROR(VLOOKUP($A105,'TD SOP+PROFORM'!$A$5:$AD$750,MATCH(P$4,'TD SOP+PROFORM'!$B$2:$AD$2,0)+1,0),0)+IFERROR(VLOOKUP($A105,'TD SOP+PROFORM'!$A$5:$AD$750,MATCH(P$2,'TD SOP+PROFORM'!$B$2:$AD$2,0)+1,0),0)</f>
        <v>0</v>
      </c>
      <c r="Q105" s="26" t="str">
        <f t="shared" si="27"/>
        <v/>
      </c>
      <c r="R105" s="25">
        <f>IFERROR(VLOOKUP($A105,'TD SOP+PROFORM'!$A$5:$AD$750,MATCH(R$4,'TD SOP+PROFORM'!$B$2:$AD$2,0)+1,0),0)+IFERROR(VLOOKUP($A105,'TD SOP+PROFORM'!$A$5:$AD$750,MATCH(R$2,'TD SOP+PROFORM'!$B$2:$AD$2,0)+1,0),0)</f>
        <v>0</v>
      </c>
      <c r="S105" s="25">
        <f>IFERROR(VLOOKUP($A105,'TD SOP+PROFORM'!$A$5:$AD$750,MATCH(S$4,'TD SOP+PROFORM'!$B$2:$AD$2,0)+1,0),0)+IFERROR(VLOOKUP($A105,'TD SOP+PROFORM'!$A$5:$AD$750,MATCH(S$2,'TD SOP+PROFORM'!$B$2:$AD$2,0)+1,0),0)</f>
        <v>0</v>
      </c>
      <c r="T105" s="26" t="str">
        <f t="shared" si="28"/>
        <v/>
      </c>
      <c r="U105" s="25">
        <f>IFERROR(VLOOKUP($A105,'TD SOP+PROFORM'!$A$5:$AD$750,MATCH(U$4,'TD SOP+PROFORM'!$B$2:$AD$2,0)+1,0),0)+IFERROR(VLOOKUP($A105,'TD SOP+PROFORM'!$A$5:$AD$750,MATCH(U$2,'TD SOP+PROFORM'!$B$2:$AD$2,0)+1,0),0)</f>
        <v>0</v>
      </c>
      <c r="V105" s="25">
        <f>IFERROR(VLOOKUP($A105,'TD SOP+PROFORM'!$A$5:$AD$750,MATCH(V$4,'TD SOP+PROFORM'!$B$2:$AD$2,0)+1,0),0)+IFERROR(VLOOKUP($A105,'TD SOP+PROFORM'!$A$5:$AD$750,MATCH(V$2,'TD SOP+PROFORM'!$B$2:$AD$2,0)+1,0),0)</f>
        <v>0</v>
      </c>
      <c r="W105" s="26" t="str">
        <f t="shared" si="29"/>
        <v/>
      </c>
      <c r="X105" s="25">
        <f>IFERROR(VLOOKUP($A105,'TD SOP+PROFORM'!$A$5:$AD$750,MATCH(X$4,'TD SOP+PROFORM'!$B$2:$AD$2,0)+1,0),0)+IFERROR(VLOOKUP($A105,'TD SOP+PROFORM'!$A$5:$AD$750,MATCH(X$2,'TD SOP+PROFORM'!$B$2:$AD$2,0)+1,0),0)</f>
        <v>0</v>
      </c>
      <c r="Y105" s="25">
        <f>IFERROR(VLOOKUP($A105,'TD SOP+PROFORM'!$A$5:$AD$750,MATCH(Y$4,'TD SOP+PROFORM'!$B$2:$AD$2,0)+1,0),0)+IFERROR(VLOOKUP($A105,'TD SOP+PROFORM'!$A$5:$AD$750,MATCH(Y$2,'TD SOP+PROFORM'!$B$2:$AD$2,0)+1,0),0)</f>
        <v>0</v>
      </c>
      <c r="Z105" s="26" t="str">
        <f t="shared" si="30"/>
        <v/>
      </c>
      <c r="AA105" s="25">
        <f>IFERROR(VLOOKUP($A105,'TD SOP+PROFORM'!$A$5:$AD$750,MATCH(AA$4,'TD SOP+PROFORM'!$B$2:$AD$2,0)+1,0),0)+IFERROR(VLOOKUP($A105,'TD SOP+PROFORM'!$A$5:$AD$750,MATCH(AA$2,'TD SOP+PROFORM'!$B$2:$AD$2,0)+1,0),0)</f>
        <v>0</v>
      </c>
      <c r="AB105" s="25">
        <f>IFERROR(VLOOKUP($A105,'TD SOP+PROFORM'!$A$5:$AD$750,MATCH(AB$4,'TD SOP+PROFORM'!$B$2:$AD$2,0)+1,0),0)+IFERROR(VLOOKUP($A105,'TD SOP+PROFORM'!$A$5:$AD$750,MATCH(AB$2,'TD SOP+PROFORM'!$B$2:$AD$2,0)+1,0),0)</f>
        <v>0</v>
      </c>
      <c r="AC105" s="26" t="str">
        <f t="shared" si="31"/>
        <v/>
      </c>
      <c r="AD105" s="25">
        <f>IFERROR(VLOOKUP($A105,'TD SOP+PROFORM'!$A$5:$AD$750,MATCH(AD$4,'TD SOP+PROFORM'!$B$2:$AD$2,0)+1,0),0)+IFERROR(VLOOKUP($A105,'TD SOP+PROFORM'!$A$5:$AD$750,MATCH(AD$2,'TD SOP+PROFORM'!$B$2:$AD$2,0)+1,0),0)</f>
        <v>0</v>
      </c>
      <c r="AE105" s="25">
        <f>IFERROR(VLOOKUP($A105,'TD SOP+PROFORM'!$A$5:$AD$750,MATCH(AE$4,'TD SOP+PROFORM'!$B$2:$AD$2,0)+1,0),0)+IFERROR(VLOOKUP($A105,'TD SOP+PROFORM'!$A$5:$AD$750,MATCH(AE$2,'TD SOP+PROFORM'!$B$2:$AD$2,0)+1,0),0)</f>
        <v>0</v>
      </c>
      <c r="AF105" s="26" t="str">
        <f t="shared" si="32"/>
        <v/>
      </c>
      <c r="AG105" s="25">
        <f>IFERROR(VLOOKUP($A105,'TD SOP+PROFORM'!$A$5:$AD$750,MATCH(AG$4,'TD SOP+PROFORM'!$B$2:$AD$2,0)+1,0),0)+IFERROR(VLOOKUP($A105,'TD SOP+PROFORM'!$A$5:$AD$750,MATCH(AG$2,'TD SOP+PROFORM'!$B$2:$AD$2,0)+1,0),0)</f>
        <v>0</v>
      </c>
      <c r="AH105" s="25">
        <f>IFERROR(VLOOKUP($A105,'TD SOP+PROFORM'!$A$5:$AD$750,MATCH(AH$4,'TD SOP+PROFORM'!$B$2:$AD$2,0)+1,0),0)+IFERROR(VLOOKUP($A105,'TD SOP+PROFORM'!$A$5:$AD$750,MATCH(AH$2,'TD SOP+PROFORM'!$B$2:$AD$2,0)+1,0),0)</f>
        <v>0</v>
      </c>
      <c r="AI105" s="26" t="str">
        <f t="shared" si="33"/>
        <v/>
      </c>
      <c r="AJ105" s="25">
        <f>IFERROR(VLOOKUP($A105,'TD SOP+PROFORM'!$A$5:$AD$750,MATCH(AJ$4,'TD SOP+PROFORM'!$B$2:$AD$2,0)+1,0),0)+IFERROR(VLOOKUP($A105,'TD SOP+PROFORM'!$A$5:$AD$750,MATCH(AJ$2,'TD SOP+PROFORM'!$B$2:$AD$2,0)+1,0),0)</f>
        <v>0</v>
      </c>
      <c r="AK105" s="25">
        <f>IFERROR(VLOOKUP($A105,'TD SOP+PROFORM'!$A$5:$AD$750,MATCH(AK$4,'TD SOP+PROFORM'!$B$2:$AD$2,0)+1,0),0)+IFERROR(VLOOKUP($A105,'TD SOP+PROFORM'!$A$5:$AD$750,MATCH(AK$2,'TD SOP+PROFORM'!$B$2:$AD$2,0)+1,0),0)</f>
        <v>0</v>
      </c>
      <c r="AL105" s="26" t="str">
        <f t="shared" si="34"/>
        <v/>
      </c>
      <c r="AM105" s="25">
        <f t="shared" si="36"/>
        <v>0</v>
      </c>
      <c r="AN105" s="25">
        <f t="shared" si="36"/>
        <v>0</v>
      </c>
      <c r="AO105" s="26" t="str">
        <f t="shared" si="35"/>
        <v/>
      </c>
    </row>
    <row r="106" spans="1:41" x14ac:dyDescent="0.35">
      <c r="A106" s="24">
        <f>IF(AND('TD SOP+PROFORM'!A103&lt;&gt;"",'TD SOP+PROFORM'!A103&lt;&gt;"TOTAL"),'TD SOP+PROFORM'!A103,0)</f>
        <v>0</v>
      </c>
      <c r="C106" s="25" t="str">
        <f>IFERROR(VLOOKUP($A106,'TD SOP+PROFORM'!$A$5:$AD$750,MATCH(C$4,'TD SOP+PROFORM'!$B$2:$AT$2,0)+1,0),"")</f>
        <v/>
      </c>
      <c r="D106" s="25" t="str">
        <f>IFERROR(VLOOKUP($A106,'TD SOP+PROFORM'!$A$5:$AD$750,MATCH(D$4,'TD SOP+PROFORM'!$B$2:$AT$2,0)+1,0),"")</f>
        <v/>
      </c>
      <c r="E106" s="26" t="str">
        <f t="shared" si="23"/>
        <v/>
      </c>
      <c r="F106" s="25" t="str">
        <f>IFERROR(VLOOKUP($A106,'TD SOP+PROFORM'!$A$5:$AD$750,MATCH(F$4,'TD SOP+PROFORM'!$B$2:$AT$2,0)+1,0),"")</f>
        <v/>
      </c>
      <c r="G106" s="25" t="str">
        <f>IFERROR(VLOOKUP($A106,'TD SOP+PROFORM'!$A$5:$AD$750,MATCH(G$4,'TD SOP+PROFORM'!$B$2:$AT$2,0)+1,0),"")</f>
        <v/>
      </c>
      <c r="H106" s="26" t="str">
        <f t="shared" si="24"/>
        <v/>
      </c>
      <c r="I106" s="25" t="str">
        <f>IFERROR(VLOOKUP($A106,'TD SOP+PROFORM'!$A$5:$AD$750,MATCH(I$4,'TD SOP+PROFORM'!$B$2:$AT$2,0)+1,0),"")</f>
        <v/>
      </c>
      <c r="J106" s="25" t="str">
        <f>IFERROR(VLOOKUP($A106,'TD SOP+PROFORM'!$A$5:$AD$750,MATCH(J$4,'TD SOP+PROFORM'!$B$2:$AT$2,0)+1,0),"")</f>
        <v/>
      </c>
      <c r="K106" s="26" t="str">
        <f t="shared" si="25"/>
        <v/>
      </c>
      <c r="L106" s="25" t="str">
        <f>IFERROR(VLOOKUP($A106,'TD SOP+PROFORM'!$A$5:$AD$750,MATCH(L$4,'TD SOP+PROFORM'!$B$2:$AT$2,0)+1,0),"")</f>
        <v/>
      </c>
      <c r="M106" s="25" t="str">
        <f>IFERROR(VLOOKUP($A106,'TD SOP+PROFORM'!$A$5:$AD$750,MATCH(M$4,'TD SOP+PROFORM'!$B$2:$AT$2,0)+1,0),"")</f>
        <v/>
      </c>
      <c r="N106" s="26" t="str">
        <f t="shared" si="26"/>
        <v/>
      </c>
      <c r="O106" s="25">
        <f>IFERROR(VLOOKUP($A106,'TD SOP+PROFORM'!$A$5:$AD$750,MATCH(O$4,'TD SOP+PROFORM'!$B$2:$AD$2,0)+1,0),0)+IFERROR(VLOOKUP($A106,'TD SOP+PROFORM'!$A$5:$AD$750,MATCH(O$2,'TD SOP+PROFORM'!$B$2:$AD$2,0)+1,0),0)</f>
        <v>0</v>
      </c>
      <c r="P106" s="25">
        <f>IFERROR(VLOOKUP($A106,'TD SOP+PROFORM'!$A$5:$AD$750,MATCH(P$4,'TD SOP+PROFORM'!$B$2:$AD$2,0)+1,0),0)+IFERROR(VLOOKUP($A106,'TD SOP+PROFORM'!$A$5:$AD$750,MATCH(P$2,'TD SOP+PROFORM'!$B$2:$AD$2,0)+1,0),0)</f>
        <v>0</v>
      </c>
      <c r="Q106" s="26" t="str">
        <f t="shared" si="27"/>
        <v/>
      </c>
      <c r="R106" s="25">
        <f>IFERROR(VLOOKUP($A106,'TD SOP+PROFORM'!$A$5:$AD$750,MATCH(R$4,'TD SOP+PROFORM'!$B$2:$AD$2,0)+1,0),0)+IFERROR(VLOOKUP($A106,'TD SOP+PROFORM'!$A$5:$AD$750,MATCH(R$2,'TD SOP+PROFORM'!$B$2:$AD$2,0)+1,0),0)</f>
        <v>0</v>
      </c>
      <c r="S106" s="25">
        <f>IFERROR(VLOOKUP($A106,'TD SOP+PROFORM'!$A$5:$AD$750,MATCH(S$4,'TD SOP+PROFORM'!$B$2:$AD$2,0)+1,0),0)+IFERROR(VLOOKUP($A106,'TD SOP+PROFORM'!$A$5:$AD$750,MATCH(S$2,'TD SOP+PROFORM'!$B$2:$AD$2,0)+1,0),0)</f>
        <v>0</v>
      </c>
      <c r="T106" s="26" t="str">
        <f t="shared" si="28"/>
        <v/>
      </c>
      <c r="U106" s="25">
        <f>IFERROR(VLOOKUP($A106,'TD SOP+PROFORM'!$A$5:$AD$750,MATCH(U$4,'TD SOP+PROFORM'!$B$2:$AD$2,0)+1,0),0)+IFERROR(VLOOKUP($A106,'TD SOP+PROFORM'!$A$5:$AD$750,MATCH(U$2,'TD SOP+PROFORM'!$B$2:$AD$2,0)+1,0),0)</f>
        <v>0</v>
      </c>
      <c r="V106" s="25">
        <f>IFERROR(VLOOKUP($A106,'TD SOP+PROFORM'!$A$5:$AD$750,MATCH(V$4,'TD SOP+PROFORM'!$B$2:$AD$2,0)+1,0),0)+IFERROR(VLOOKUP($A106,'TD SOP+PROFORM'!$A$5:$AD$750,MATCH(V$2,'TD SOP+PROFORM'!$B$2:$AD$2,0)+1,0),0)</f>
        <v>0</v>
      </c>
      <c r="W106" s="26" t="str">
        <f t="shared" si="29"/>
        <v/>
      </c>
      <c r="X106" s="25">
        <f>IFERROR(VLOOKUP($A106,'TD SOP+PROFORM'!$A$5:$AD$750,MATCH(X$4,'TD SOP+PROFORM'!$B$2:$AD$2,0)+1,0),0)+IFERROR(VLOOKUP($A106,'TD SOP+PROFORM'!$A$5:$AD$750,MATCH(X$2,'TD SOP+PROFORM'!$B$2:$AD$2,0)+1,0),0)</f>
        <v>0</v>
      </c>
      <c r="Y106" s="25">
        <f>IFERROR(VLOOKUP($A106,'TD SOP+PROFORM'!$A$5:$AD$750,MATCH(Y$4,'TD SOP+PROFORM'!$B$2:$AD$2,0)+1,0),0)+IFERROR(VLOOKUP($A106,'TD SOP+PROFORM'!$A$5:$AD$750,MATCH(Y$2,'TD SOP+PROFORM'!$B$2:$AD$2,0)+1,0),0)</f>
        <v>0</v>
      </c>
      <c r="Z106" s="26" t="str">
        <f t="shared" si="30"/>
        <v/>
      </c>
      <c r="AA106" s="25">
        <f>IFERROR(VLOOKUP($A106,'TD SOP+PROFORM'!$A$5:$AD$750,MATCH(AA$4,'TD SOP+PROFORM'!$B$2:$AD$2,0)+1,0),0)+IFERROR(VLOOKUP($A106,'TD SOP+PROFORM'!$A$5:$AD$750,MATCH(AA$2,'TD SOP+PROFORM'!$B$2:$AD$2,0)+1,0),0)</f>
        <v>0</v>
      </c>
      <c r="AB106" s="25">
        <f>IFERROR(VLOOKUP($A106,'TD SOP+PROFORM'!$A$5:$AD$750,MATCH(AB$4,'TD SOP+PROFORM'!$B$2:$AD$2,0)+1,0),0)+IFERROR(VLOOKUP($A106,'TD SOP+PROFORM'!$A$5:$AD$750,MATCH(AB$2,'TD SOP+PROFORM'!$B$2:$AD$2,0)+1,0),0)</f>
        <v>0</v>
      </c>
      <c r="AC106" s="26" t="str">
        <f t="shared" si="31"/>
        <v/>
      </c>
      <c r="AD106" s="25">
        <f>IFERROR(VLOOKUP($A106,'TD SOP+PROFORM'!$A$5:$AD$750,MATCH(AD$4,'TD SOP+PROFORM'!$B$2:$AD$2,0)+1,0),0)+IFERROR(VLOOKUP($A106,'TD SOP+PROFORM'!$A$5:$AD$750,MATCH(AD$2,'TD SOP+PROFORM'!$B$2:$AD$2,0)+1,0),0)</f>
        <v>0</v>
      </c>
      <c r="AE106" s="25">
        <f>IFERROR(VLOOKUP($A106,'TD SOP+PROFORM'!$A$5:$AD$750,MATCH(AE$4,'TD SOP+PROFORM'!$B$2:$AD$2,0)+1,0),0)+IFERROR(VLOOKUP($A106,'TD SOP+PROFORM'!$A$5:$AD$750,MATCH(AE$2,'TD SOP+PROFORM'!$B$2:$AD$2,0)+1,0),0)</f>
        <v>0</v>
      </c>
      <c r="AF106" s="26" t="str">
        <f t="shared" si="32"/>
        <v/>
      </c>
      <c r="AG106" s="25">
        <f>IFERROR(VLOOKUP($A106,'TD SOP+PROFORM'!$A$5:$AD$750,MATCH(AG$4,'TD SOP+PROFORM'!$B$2:$AD$2,0)+1,0),0)+IFERROR(VLOOKUP($A106,'TD SOP+PROFORM'!$A$5:$AD$750,MATCH(AG$2,'TD SOP+PROFORM'!$B$2:$AD$2,0)+1,0),0)</f>
        <v>0</v>
      </c>
      <c r="AH106" s="25">
        <f>IFERROR(VLOOKUP($A106,'TD SOP+PROFORM'!$A$5:$AD$750,MATCH(AH$4,'TD SOP+PROFORM'!$B$2:$AD$2,0)+1,0),0)+IFERROR(VLOOKUP($A106,'TD SOP+PROFORM'!$A$5:$AD$750,MATCH(AH$2,'TD SOP+PROFORM'!$B$2:$AD$2,0)+1,0),0)</f>
        <v>0</v>
      </c>
      <c r="AI106" s="26" t="str">
        <f t="shared" si="33"/>
        <v/>
      </c>
      <c r="AJ106" s="25">
        <f>IFERROR(VLOOKUP($A106,'TD SOP+PROFORM'!$A$5:$AD$750,MATCH(AJ$4,'TD SOP+PROFORM'!$B$2:$AD$2,0)+1,0),0)+IFERROR(VLOOKUP($A106,'TD SOP+PROFORM'!$A$5:$AD$750,MATCH(AJ$2,'TD SOP+PROFORM'!$B$2:$AD$2,0)+1,0),0)</f>
        <v>0</v>
      </c>
      <c r="AK106" s="25">
        <f>IFERROR(VLOOKUP($A106,'TD SOP+PROFORM'!$A$5:$AD$750,MATCH(AK$4,'TD SOP+PROFORM'!$B$2:$AD$2,0)+1,0),0)+IFERROR(VLOOKUP($A106,'TD SOP+PROFORM'!$A$5:$AD$750,MATCH(AK$2,'TD SOP+PROFORM'!$B$2:$AD$2,0)+1,0),0)</f>
        <v>0</v>
      </c>
      <c r="AL106" s="26" t="str">
        <f t="shared" si="34"/>
        <v/>
      </c>
      <c r="AM106" s="25">
        <f t="shared" si="36"/>
        <v>0</v>
      </c>
      <c r="AN106" s="25">
        <f t="shared" si="36"/>
        <v>0</v>
      </c>
      <c r="AO106" s="26" t="str">
        <f t="shared" si="35"/>
        <v/>
      </c>
    </row>
    <row r="107" spans="1:41" x14ac:dyDescent="0.35">
      <c r="A107" s="24">
        <f>IF(AND('TD SOP+PROFORM'!A104&lt;&gt;"",'TD SOP+PROFORM'!A104&lt;&gt;"TOTAL"),'TD SOP+PROFORM'!A104,0)</f>
        <v>0</v>
      </c>
      <c r="C107" s="25" t="str">
        <f>IFERROR(VLOOKUP($A107,'TD SOP+PROFORM'!$A$5:$AD$750,MATCH(C$4,'TD SOP+PROFORM'!$B$2:$AT$2,0)+1,0),"")</f>
        <v/>
      </c>
      <c r="D107" s="25" t="str">
        <f>IFERROR(VLOOKUP($A107,'TD SOP+PROFORM'!$A$5:$AD$750,MATCH(D$4,'TD SOP+PROFORM'!$B$2:$AT$2,0)+1,0),"")</f>
        <v/>
      </c>
      <c r="E107" s="26" t="str">
        <f t="shared" si="23"/>
        <v/>
      </c>
      <c r="F107" s="25" t="str">
        <f>IFERROR(VLOOKUP($A107,'TD SOP+PROFORM'!$A$5:$AD$750,MATCH(F$4,'TD SOP+PROFORM'!$B$2:$AT$2,0)+1,0),"")</f>
        <v/>
      </c>
      <c r="G107" s="25" t="str">
        <f>IFERROR(VLOOKUP($A107,'TD SOP+PROFORM'!$A$5:$AD$750,MATCH(G$4,'TD SOP+PROFORM'!$B$2:$AT$2,0)+1,0),"")</f>
        <v/>
      </c>
      <c r="H107" s="26" t="str">
        <f t="shared" si="24"/>
        <v/>
      </c>
      <c r="I107" s="25" t="str">
        <f>IFERROR(VLOOKUP($A107,'TD SOP+PROFORM'!$A$5:$AD$750,MATCH(I$4,'TD SOP+PROFORM'!$B$2:$AT$2,0)+1,0),"")</f>
        <v/>
      </c>
      <c r="J107" s="25" t="str">
        <f>IFERROR(VLOOKUP($A107,'TD SOP+PROFORM'!$A$5:$AD$750,MATCH(J$4,'TD SOP+PROFORM'!$B$2:$AT$2,0)+1,0),"")</f>
        <v/>
      </c>
      <c r="K107" s="26" t="str">
        <f t="shared" si="25"/>
        <v/>
      </c>
      <c r="L107" s="25" t="str">
        <f>IFERROR(VLOOKUP($A107,'TD SOP+PROFORM'!$A$5:$AD$750,MATCH(L$4,'TD SOP+PROFORM'!$B$2:$AT$2,0)+1,0),"")</f>
        <v/>
      </c>
      <c r="M107" s="25" t="str">
        <f>IFERROR(VLOOKUP($A107,'TD SOP+PROFORM'!$A$5:$AD$750,MATCH(M$4,'TD SOP+PROFORM'!$B$2:$AT$2,0)+1,0),"")</f>
        <v/>
      </c>
      <c r="N107" s="26" t="str">
        <f t="shared" si="26"/>
        <v/>
      </c>
      <c r="O107" s="25">
        <f>IFERROR(VLOOKUP($A107,'TD SOP+PROFORM'!$A$5:$AD$750,MATCH(O$4,'TD SOP+PROFORM'!$B$2:$AD$2,0)+1,0),0)+IFERROR(VLOOKUP($A107,'TD SOP+PROFORM'!$A$5:$AD$750,MATCH(O$2,'TD SOP+PROFORM'!$B$2:$AD$2,0)+1,0),0)</f>
        <v>0</v>
      </c>
      <c r="P107" s="25">
        <f>IFERROR(VLOOKUP($A107,'TD SOP+PROFORM'!$A$5:$AD$750,MATCH(P$4,'TD SOP+PROFORM'!$B$2:$AD$2,0)+1,0),0)+IFERROR(VLOOKUP($A107,'TD SOP+PROFORM'!$A$5:$AD$750,MATCH(P$2,'TD SOP+PROFORM'!$B$2:$AD$2,0)+1,0),0)</f>
        <v>0</v>
      </c>
      <c r="Q107" s="26" t="str">
        <f t="shared" si="27"/>
        <v/>
      </c>
      <c r="R107" s="25">
        <f>IFERROR(VLOOKUP($A107,'TD SOP+PROFORM'!$A$5:$AD$750,MATCH(R$4,'TD SOP+PROFORM'!$B$2:$AD$2,0)+1,0),0)+IFERROR(VLOOKUP($A107,'TD SOP+PROFORM'!$A$5:$AD$750,MATCH(R$2,'TD SOP+PROFORM'!$B$2:$AD$2,0)+1,0),0)</f>
        <v>0</v>
      </c>
      <c r="S107" s="25">
        <f>IFERROR(VLOOKUP($A107,'TD SOP+PROFORM'!$A$5:$AD$750,MATCH(S$4,'TD SOP+PROFORM'!$B$2:$AD$2,0)+1,0),0)+IFERROR(VLOOKUP($A107,'TD SOP+PROFORM'!$A$5:$AD$750,MATCH(S$2,'TD SOP+PROFORM'!$B$2:$AD$2,0)+1,0),0)</f>
        <v>0</v>
      </c>
      <c r="T107" s="26" t="str">
        <f t="shared" si="28"/>
        <v/>
      </c>
      <c r="U107" s="25">
        <f>IFERROR(VLOOKUP($A107,'TD SOP+PROFORM'!$A$5:$AD$750,MATCH(U$4,'TD SOP+PROFORM'!$B$2:$AD$2,0)+1,0),0)+IFERROR(VLOOKUP($A107,'TD SOP+PROFORM'!$A$5:$AD$750,MATCH(U$2,'TD SOP+PROFORM'!$B$2:$AD$2,0)+1,0),0)</f>
        <v>0</v>
      </c>
      <c r="V107" s="25">
        <f>IFERROR(VLOOKUP($A107,'TD SOP+PROFORM'!$A$5:$AD$750,MATCH(V$4,'TD SOP+PROFORM'!$B$2:$AD$2,0)+1,0),0)+IFERROR(VLOOKUP($A107,'TD SOP+PROFORM'!$A$5:$AD$750,MATCH(V$2,'TD SOP+PROFORM'!$B$2:$AD$2,0)+1,0),0)</f>
        <v>0</v>
      </c>
      <c r="W107" s="26" t="str">
        <f t="shared" si="29"/>
        <v/>
      </c>
      <c r="X107" s="25">
        <f>IFERROR(VLOOKUP($A107,'TD SOP+PROFORM'!$A$5:$AD$750,MATCH(X$4,'TD SOP+PROFORM'!$B$2:$AD$2,0)+1,0),0)+IFERROR(VLOOKUP($A107,'TD SOP+PROFORM'!$A$5:$AD$750,MATCH(X$2,'TD SOP+PROFORM'!$B$2:$AD$2,0)+1,0),0)</f>
        <v>0</v>
      </c>
      <c r="Y107" s="25">
        <f>IFERROR(VLOOKUP($A107,'TD SOP+PROFORM'!$A$5:$AD$750,MATCH(Y$4,'TD SOP+PROFORM'!$B$2:$AD$2,0)+1,0),0)+IFERROR(VLOOKUP($A107,'TD SOP+PROFORM'!$A$5:$AD$750,MATCH(Y$2,'TD SOP+PROFORM'!$B$2:$AD$2,0)+1,0),0)</f>
        <v>0</v>
      </c>
      <c r="Z107" s="26" t="str">
        <f t="shared" si="30"/>
        <v/>
      </c>
      <c r="AA107" s="25">
        <f>IFERROR(VLOOKUP($A107,'TD SOP+PROFORM'!$A$5:$AD$750,MATCH(AA$4,'TD SOP+PROFORM'!$B$2:$AD$2,0)+1,0),0)+IFERROR(VLOOKUP($A107,'TD SOP+PROFORM'!$A$5:$AD$750,MATCH(AA$2,'TD SOP+PROFORM'!$B$2:$AD$2,0)+1,0),0)</f>
        <v>0</v>
      </c>
      <c r="AB107" s="25">
        <f>IFERROR(VLOOKUP($A107,'TD SOP+PROFORM'!$A$5:$AD$750,MATCH(AB$4,'TD SOP+PROFORM'!$B$2:$AD$2,0)+1,0),0)+IFERROR(VLOOKUP($A107,'TD SOP+PROFORM'!$A$5:$AD$750,MATCH(AB$2,'TD SOP+PROFORM'!$B$2:$AD$2,0)+1,0),0)</f>
        <v>0</v>
      </c>
      <c r="AC107" s="26" t="str">
        <f t="shared" si="31"/>
        <v/>
      </c>
      <c r="AD107" s="25">
        <f>IFERROR(VLOOKUP($A107,'TD SOP+PROFORM'!$A$5:$AD$750,MATCH(AD$4,'TD SOP+PROFORM'!$B$2:$AD$2,0)+1,0),0)+IFERROR(VLOOKUP($A107,'TD SOP+PROFORM'!$A$5:$AD$750,MATCH(AD$2,'TD SOP+PROFORM'!$B$2:$AD$2,0)+1,0),0)</f>
        <v>0</v>
      </c>
      <c r="AE107" s="25">
        <f>IFERROR(VLOOKUP($A107,'TD SOP+PROFORM'!$A$5:$AD$750,MATCH(AE$4,'TD SOP+PROFORM'!$B$2:$AD$2,0)+1,0),0)+IFERROR(VLOOKUP($A107,'TD SOP+PROFORM'!$A$5:$AD$750,MATCH(AE$2,'TD SOP+PROFORM'!$B$2:$AD$2,0)+1,0),0)</f>
        <v>0</v>
      </c>
      <c r="AF107" s="26" t="str">
        <f t="shared" si="32"/>
        <v/>
      </c>
      <c r="AG107" s="25">
        <f>IFERROR(VLOOKUP($A107,'TD SOP+PROFORM'!$A$5:$AD$750,MATCH(AG$4,'TD SOP+PROFORM'!$B$2:$AD$2,0)+1,0),0)+IFERROR(VLOOKUP($A107,'TD SOP+PROFORM'!$A$5:$AD$750,MATCH(AG$2,'TD SOP+PROFORM'!$B$2:$AD$2,0)+1,0),0)</f>
        <v>0</v>
      </c>
      <c r="AH107" s="25">
        <f>IFERROR(VLOOKUP($A107,'TD SOP+PROFORM'!$A$5:$AD$750,MATCH(AH$4,'TD SOP+PROFORM'!$B$2:$AD$2,0)+1,0),0)+IFERROR(VLOOKUP($A107,'TD SOP+PROFORM'!$A$5:$AD$750,MATCH(AH$2,'TD SOP+PROFORM'!$B$2:$AD$2,0)+1,0),0)</f>
        <v>0</v>
      </c>
      <c r="AI107" s="26" t="str">
        <f t="shared" si="33"/>
        <v/>
      </c>
      <c r="AJ107" s="25">
        <f>IFERROR(VLOOKUP($A107,'TD SOP+PROFORM'!$A$5:$AD$750,MATCH(AJ$4,'TD SOP+PROFORM'!$B$2:$AD$2,0)+1,0),0)+IFERROR(VLOOKUP($A107,'TD SOP+PROFORM'!$A$5:$AD$750,MATCH(AJ$2,'TD SOP+PROFORM'!$B$2:$AD$2,0)+1,0),0)</f>
        <v>0</v>
      </c>
      <c r="AK107" s="25">
        <f>IFERROR(VLOOKUP($A107,'TD SOP+PROFORM'!$A$5:$AD$750,MATCH(AK$4,'TD SOP+PROFORM'!$B$2:$AD$2,0)+1,0),0)+IFERROR(VLOOKUP($A107,'TD SOP+PROFORM'!$A$5:$AD$750,MATCH(AK$2,'TD SOP+PROFORM'!$B$2:$AD$2,0)+1,0),0)</f>
        <v>0</v>
      </c>
      <c r="AL107" s="26" t="str">
        <f t="shared" si="34"/>
        <v/>
      </c>
      <c r="AM107" s="25">
        <f t="shared" si="36"/>
        <v>0</v>
      </c>
      <c r="AN107" s="25">
        <f t="shared" si="36"/>
        <v>0</v>
      </c>
      <c r="AO107" s="26" t="str">
        <f t="shared" si="35"/>
        <v/>
      </c>
    </row>
    <row r="108" spans="1:41" x14ac:dyDescent="0.35">
      <c r="A108" s="24">
        <f>IF(AND('TD SOP+PROFORM'!A105&lt;&gt;"",'TD SOP+PROFORM'!A105&lt;&gt;"TOTAL"),'TD SOP+PROFORM'!A105,0)</f>
        <v>0</v>
      </c>
      <c r="C108" s="25" t="str">
        <f>IFERROR(VLOOKUP($A108,'TD SOP+PROFORM'!$A$5:$AD$750,MATCH(C$4,'TD SOP+PROFORM'!$B$2:$AT$2,0)+1,0),"")</f>
        <v/>
      </c>
      <c r="D108" s="25" t="str">
        <f>IFERROR(VLOOKUP($A108,'TD SOP+PROFORM'!$A$5:$AD$750,MATCH(D$4,'TD SOP+PROFORM'!$B$2:$AT$2,0)+1,0),"")</f>
        <v/>
      </c>
      <c r="E108" s="26" t="str">
        <f t="shared" si="23"/>
        <v/>
      </c>
      <c r="F108" s="25" t="str">
        <f>IFERROR(VLOOKUP($A108,'TD SOP+PROFORM'!$A$5:$AD$750,MATCH(F$4,'TD SOP+PROFORM'!$B$2:$AT$2,0)+1,0),"")</f>
        <v/>
      </c>
      <c r="G108" s="25" t="str">
        <f>IFERROR(VLOOKUP($A108,'TD SOP+PROFORM'!$A$5:$AD$750,MATCH(G$4,'TD SOP+PROFORM'!$B$2:$AT$2,0)+1,0),"")</f>
        <v/>
      </c>
      <c r="H108" s="26" t="str">
        <f t="shared" si="24"/>
        <v/>
      </c>
      <c r="I108" s="25" t="str">
        <f>IFERROR(VLOOKUP($A108,'TD SOP+PROFORM'!$A$5:$AD$750,MATCH(I$4,'TD SOP+PROFORM'!$B$2:$AT$2,0)+1,0),"")</f>
        <v/>
      </c>
      <c r="J108" s="25" t="str">
        <f>IFERROR(VLOOKUP($A108,'TD SOP+PROFORM'!$A$5:$AD$750,MATCH(J$4,'TD SOP+PROFORM'!$B$2:$AT$2,0)+1,0),"")</f>
        <v/>
      </c>
      <c r="K108" s="26" t="str">
        <f t="shared" si="25"/>
        <v/>
      </c>
      <c r="L108" s="25" t="str">
        <f>IFERROR(VLOOKUP($A108,'TD SOP+PROFORM'!$A$5:$AD$750,MATCH(L$4,'TD SOP+PROFORM'!$B$2:$AT$2,0)+1,0),"")</f>
        <v/>
      </c>
      <c r="M108" s="25" t="str">
        <f>IFERROR(VLOOKUP($A108,'TD SOP+PROFORM'!$A$5:$AD$750,MATCH(M$4,'TD SOP+PROFORM'!$B$2:$AT$2,0)+1,0),"")</f>
        <v/>
      </c>
      <c r="N108" s="26" t="str">
        <f t="shared" si="26"/>
        <v/>
      </c>
      <c r="O108" s="25">
        <f>IFERROR(VLOOKUP($A108,'TD SOP+PROFORM'!$A$5:$AD$750,MATCH(O$4,'TD SOP+PROFORM'!$B$2:$AD$2,0)+1,0),0)+IFERROR(VLOOKUP($A108,'TD SOP+PROFORM'!$A$5:$AD$750,MATCH(O$2,'TD SOP+PROFORM'!$B$2:$AD$2,0)+1,0),0)</f>
        <v>0</v>
      </c>
      <c r="P108" s="25">
        <f>IFERROR(VLOOKUP($A108,'TD SOP+PROFORM'!$A$5:$AD$750,MATCH(P$4,'TD SOP+PROFORM'!$B$2:$AD$2,0)+1,0),0)+IFERROR(VLOOKUP($A108,'TD SOP+PROFORM'!$A$5:$AD$750,MATCH(P$2,'TD SOP+PROFORM'!$B$2:$AD$2,0)+1,0),0)</f>
        <v>0</v>
      </c>
      <c r="Q108" s="26" t="str">
        <f t="shared" si="27"/>
        <v/>
      </c>
      <c r="R108" s="25">
        <f>IFERROR(VLOOKUP($A108,'TD SOP+PROFORM'!$A$5:$AD$750,MATCH(R$4,'TD SOP+PROFORM'!$B$2:$AD$2,0)+1,0),0)+IFERROR(VLOOKUP($A108,'TD SOP+PROFORM'!$A$5:$AD$750,MATCH(R$2,'TD SOP+PROFORM'!$B$2:$AD$2,0)+1,0),0)</f>
        <v>0</v>
      </c>
      <c r="S108" s="25">
        <f>IFERROR(VLOOKUP($A108,'TD SOP+PROFORM'!$A$5:$AD$750,MATCH(S$4,'TD SOP+PROFORM'!$B$2:$AD$2,0)+1,0),0)+IFERROR(VLOOKUP($A108,'TD SOP+PROFORM'!$A$5:$AD$750,MATCH(S$2,'TD SOP+PROFORM'!$B$2:$AD$2,0)+1,0),0)</f>
        <v>0</v>
      </c>
      <c r="T108" s="26" t="str">
        <f t="shared" si="28"/>
        <v/>
      </c>
      <c r="U108" s="25">
        <f>IFERROR(VLOOKUP($A108,'TD SOP+PROFORM'!$A$5:$AD$750,MATCH(U$4,'TD SOP+PROFORM'!$B$2:$AD$2,0)+1,0),0)+IFERROR(VLOOKUP($A108,'TD SOP+PROFORM'!$A$5:$AD$750,MATCH(U$2,'TD SOP+PROFORM'!$B$2:$AD$2,0)+1,0),0)</f>
        <v>0</v>
      </c>
      <c r="V108" s="25">
        <f>IFERROR(VLOOKUP($A108,'TD SOP+PROFORM'!$A$5:$AD$750,MATCH(V$4,'TD SOP+PROFORM'!$B$2:$AD$2,0)+1,0),0)+IFERROR(VLOOKUP($A108,'TD SOP+PROFORM'!$A$5:$AD$750,MATCH(V$2,'TD SOP+PROFORM'!$B$2:$AD$2,0)+1,0),0)</f>
        <v>0</v>
      </c>
      <c r="W108" s="26" t="str">
        <f t="shared" si="29"/>
        <v/>
      </c>
      <c r="X108" s="25">
        <f>IFERROR(VLOOKUP($A108,'TD SOP+PROFORM'!$A$5:$AD$750,MATCH(X$4,'TD SOP+PROFORM'!$B$2:$AD$2,0)+1,0),0)+IFERROR(VLOOKUP($A108,'TD SOP+PROFORM'!$A$5:$AD$750,MATCH(X$2,'TD SOP+PROFORM'!$B$2:$AD$2,0)+1,0),0)</f>
        <v>0</v>
      </c>
      <c r="Y108" s="25">
        <f>IFERROR(VLOOKUP($A108,'TD SOP+PROFORM'!$A$5:$AD$750,MATCH(Y$4,'TD SOP+PROFORM'!$B$2:$AD$2,0)+1,0),0)+IFERROR(VLOOKUP($A108,'TD SOP+PROFORM'!$A$5:$AD$750,MATCH(Y$2,'TD SOP+PROFORM'!$B$2:$AD$2,0)+1,0),0)</f>
        <v>0</v>
      </c>
      <c r="Z108" s="26" t="str">
        <f t="shared" si="30"/>
        <v/>
      </c>
      <c r="AA108" s="25">
        <f>IFERROR(VLOOKUP($A108,'TD SOP+PROFORM'!$A$5:$AD$750,MATCH(AA$4,'TD SOP+PROFORM'!$B$2:$AD$2,0)+1,0),0)+IFERROR(VLOOKUP($A108,'TD SOP+PROFORM'!$A$5:$AD$750,MATCH(AA$2,'TD SOP+PROFORM'!$B$2:$AD$2,0)+1,0),0)</f>
        <v>0</v>
      </c>
      <c r="AB108" s="25">
        <f>IFERROR(VLOOKUP($A108,'TD SOP+PROFORM'!$A$5:$AD$750,MATCH(AB$4,'TD SOP+PROFORM'!$B$2:$AD$2,0)+1,0),0)+IFERROR(VLOOKUP($A108,'TD SOP+PROFORM'!$A$5:$AD$750,MATCH(AB$2,'TD SOP+PROFORM'!$B$2:$AD$2,0)+1,0),0)</f>
        <v>0</v>
      </c>
      <c r="AC108" s="26" t="str">
        <f t="shared" si="31"/>
        <v/>
      </c>
      <c r="AD108" s="25">
        <f>IFERROR(VLOOKUP($A108,'TD SOP+PROFORM'!$A$5:$AD$750,MATCH(AD$4,'TD SOP+PROFORM'!$B$2:$AD$2,0)+1,0),0)+IFERROR(VLOOKUP($A108,'TD SOP+PROFORM'!$A$5:$AD$750,MATCH(AD$2,'TD SOP+PROFORM'!$B$2:$AD$2,0)+1,0),0)</f>
        <v>0</v>
      </c>
      <c r="AE108" s="25">
        <f>IFERROR(VLOOKUP($A108,'TD SOP+PROFORM'!$A$5:$AD$750,MATCH(AE$4,'TD SOP+PROFORM'!$B$2:$AD$2,0)+1,0),0)+IFERROR(VLOOKUP($A108,'TD SOP+PROFORM'!$A$5:$AD$750,MATCH(AE$2,'TD SOP+PROFORM'!$B$2:$AD$2,0)+1,0),0)</f>
        <v>0</v>
      </c>
      <c r="AF108" s="26" t="str">
        <f t="shared" si="32"/>
        <v/>
      </c>
      <c r="AG108" s="25">
        <f>IFERROR(VLOOKUP($A108,'TD SOP+PROFORM'!$A$5:$AD$750,MATCH(AG$4,'TD SOP+PROFORM'!$B$2:$AD$2,0)+1,0),0)+IFERROR(VLOOKUP($A108,'TD SOP+PROFORM'!$A$5:$AD$750,MATCH(AG$2,'TD SOP+PROFORM'!$B$2:$AD$2,0)+1,0),0)</f>
        <v>0</v>
      </c>
      <c r="AH108" s="25">
        <f>IFERROR(VLOOKUP($A108,'TD SOP+PROFORM'!$A$5:$AD$750,MATCH(AH$4,'TD SOP+PROFORM'!$B$2:$AD$2,0)+1,0),0)+IFERROR(VLOOKUP($A108,'TD SOP+PROFORM'!$A$5:$AD$750,MATCH(AH$2,'TD SOP+PROFORM'!$B$2:$AD$2,0)+1,0),0)</f>
        <v>0</v>
      </c>
      <c r="AI108" s="26" t="str">
        <f t="shared" si="33"/>
        <v/>
      </c>
      <c r="AJ108" s="25">
        <f>IFERROR(VLOOKUP($A108,'TD SOP+PROFORM'!$A$5:$AD$750,MATCH(AJ$4,'TD SOP+PROFORM'!$B$2:$AD$2,0)+1,0),0)+IFERROR(VLOOKUP($A108,'TD SOP+PROFORM'!$A$5:$AD$750,MATCH(AJ$2,'TD SOP+PROFORM'!$B$2:$AD$2,0)+1,0),0)</f>
        <v>0</v>
      </c>
      <c r="AK108" s="25">
        <f>IFERROR(VLOOKUP($A108,'TD SOP+PROFORM'!$A$5:$AD$750,MATCH(AK$4,'TD SOP+PROFORM'!$B$2:$AD$2,0)+1,0),0)+IFERROR(VLOOKUP($A108,'TD SOP+PROFORM'!$A$5:$AD$750,MATCH(AK$2,'TD SOP+PROFORM'!$B$2:$AD$2,0)+1,0),0)</f>
        <v>0</v>
      </c>
      <c r="AL108" s="26" t="str">
        <f t="shared" si="34"/>
        <v/>
      </c>
      <c r="AM108" s="25">
        <f t="shared" si="36"/>
        <v>0</v>
      </c>
      <c r="AN108" s="25">
        <f t="shared" si="36"/>
        <v>0</v>
      </c>
      <c r="AO108" s="26" t="str">
        <f t="shared" si="35"/>
        <v/>
      </c>
    </row>
    <row r="109" spans="1:41" x14ac:dyDescent="0.35">
      <c r="A109" s="24">
        <f>IF(AND('TD SOP+PROFORM'!A106&lt;&gt;"",'TD SOP+PROFORM'!A106&lt;&gt;"TOTAL"),'TD SOP+PROFORM'!A106,0)</f>
        <v>0</v>
      </c>
      <c r="C109" s="25" t="str">
        <f>IFERROR(VLOOKUP($A109,'TD SOP+PROFORM'!$A$5:$AD$750,MATCH(C$4,'TD SOP+PROFORM'!$B$2:$AT$2,0)+1,0),"")</f>
        <v/>
      </c>
      <c r="D109" s="25" t="str">
        <f>IFERROR(VLOOKUP($A109,'TD SOP+PROFORM'!$A$5:$AD$750,MATCH(D$4,'TD SOP+PROFORM'!$B$2:$AT$2,0)+1,0),"")</f>
        <v/>
      </c>
      <c r="E109" s="26" t="str">
        <f t="shared" si="23"/>
        <v/>
      </c>
      <c r="F109" s="25" t="str">
        <f>IFERROR(VLOOKUP($A109,'TD SOP+PROFORM'!$A$5:$AD$750,MATCH(F$4,'TD SOP+PROFORM'!$B$2:$AT$2,0)+1,0),"")</f>
        <v/>
      </c>
      <c r="G109" s="25" t="str">
        <f>IFERROR(VLOOKUP($A109,'TD SOP+PROFORM'!$A$5:$AD$750,MATCH(G$4,'TD SOP+PROFORM'!$B$2:$AT$2,0)+1,0),"")</f>
        <v/>
      </c>
      <c r="H109" s="26" t="str">
        <f t="shared" si="24"/>
        <v/>
      </c>
      <c r="I109" s="25" t="str">
        <f>IFERROR(VLOOKUP($A109,'TD SOP+PROFORM'!$A$5:$AD$750,MATCH(I$4,'TD SOP+PROFORM'!$B$2:$AT$2,0)+1,0),"")</f>
        <v/>
      </c>
      <c r="J109" s="25" t="str">
        <f>IFERROR(VLOOKUP($A109,'TD SOP+PROFORM'!$A$5:$AD$750,MATCH(J$4,'TD SOP+PROFORM'!$B$2:$AT$2,0)+1,0),"")</f>
        <v/>
      </c>
      <c r="K109" s="26" t="str">
        <f t="shared" si="25"/>
        <v/>
      </c>
      <c r="L109" s="25" t="str">
        <f>IFERROR(VLOOKUP($A109,'TD SOP+PROFORM'!$A$5:$AD$750,MATCH(L$4,'TD SOP+PROFORM'!$B$2:$AT$2,0)+1,0),"")</f>
        <v/>
      </c>
      <c r="M109" s="25" t="str">
        <f>IFERROR(VLOOKUP($A109,'TD SOP+PROFORM'!$A$5:$AD$750,MATCH(M$4,'TD SOP+PROFORM'!$B$2:$AT$2,0)+1,0),"")</f>
        <v/>
      </c>
      <c r="N109" s="26" t="str">
        <f t="shared" si="26"/>
        <v/>
      </c>
      <c r="O109" s="25">
        <f>IFERROR(VLOOKUP($A109,'TD SOP+PROFORM'!$A$5:$AD$750,MATCH(O$4,'TD SOP+PROFORM'!$B$2:$AD$2,0)+1,0),0)+IFERROR(VLOOKUP($A109,'TD SOP+PROFORM'!$A$5:$AD$750,MATCH(O$2,'TD SOP+PROFORM'!$B$2:$AD$2,0)+1,0),0)</f>
        <v>0</v>
      </c>
      <c r="P109" s="25">
        <f>IFERROR(VLOOKUP($A109,'TD SOP+PROFORM'!$A$5:$AD$750,MATCH(P$4,'TD SOP+PROFORM'!$B$2:$AD$2,0)+1,0),0)+IFERROR(VLOOKUP($A109,'TD SOP+PROFORM'!$A$5:$AD$750,MATCH(P$2,'TD SOP+PROFORM'!$B$2:$AD$2,0)+1,0),0)</f>
        <v>0</v>
      </c>
      <c r="Q109" s="26" t="str">
        <f t="shared" si="27"/>
        <v/>
      </c>
      <c r="R109" s="25">
        <f>IFERROR(VLOOKUP($A109,'TD SOP+PROFORM'!$A$5:$AD$750,MATCH(R$4,'TD SOP+PROFORM'!$B$2:$AD$2,0)+1,0),0)+IFERROR(VLOOKUP($A109,'TD SOP+PROFORM'!$A$5:$AD$750,MATCH(R$2,'TD SOP+PROFORM'!$B$2:$AD$2,0)+1,0),0)</f>
        <v>0</v>
      </c>
      <c r="S109" s="25">
        <f>IFERROR(VLOOKUP($A109,'TD SOP+PROFORM'!$A$5:$AD$750,MATCH(S$4,'TD SOP+PROFORM'!$B$2:$AD$2,0)+1,0),0)+IFERROR(VLOOKUP($A109,'TD SOP+PROFORM'!$A$5:$AD$750,MATCH(S$2,'TD SOP+PROFORM'!$B$2:$AD$2,0)+1,0),0)</f>
        <v>0</v>
      </c>
      <c r="T109" s="26" t="str">
        <f t="shared" si="28"/>
        <v/>
      </c>
      <c r="U109" s="25">
        <f>IFERROR(VLOOKUP($A109,'TD SOP+PROFORM'!$A$5:$AD$750,MATCH(U$4,'TD SOP+PROFORM'!$B$2:$AD$2,0)+1,0),0)+IFERROR(VLOOKUP($A109,'TD SOP+PROFORM'!$A$5:$AD$750,MATCH(U$2,'TD SOP+PROFORM'!$B$2:$AD$2,0)+1,0),0)</f>
        <v>0</v>
      </c>
      <c r="V109" s="25">
        <f>IFERROR(VLOOKUP($A109,'TD SOP+PROFORM'!$A$5:$AD$750,MATCH(V$4,'TD SOP+PROFORM'!$B$2:$AD$2,0)+1,0),0)+IFERROR(VLOOKUP($A109,'TD SOP+PROFORM'!$A$5:$AD$750,MATCH(V$2,'TD SOP+PROFORM'!$B$2:$AD$2,0)+1,0),0)</f>
        <v>0</v>
      </c>
      <c r="W109" s="26" t="str">
        <f t="shared" si="29"/>
        <v/>
      </c>
      <c r="X109" s="25">
        <f>IFERROR(VLOOKUP($A109,'TD SOP+PROFORM'!$A$5:$AD$750,MATCH(X$4,'TD SOP+PROFORM'!$B$2:$AD$2,0)+1,0),0)+IFERROR(VLOOKUP($A109,'TD SOP+PROFORM'!$A$5:$AD$750,MATCH(X$2,'TD SOP+PROFORM'!$B$2:$AD$2,0)+1,0),0)</f>
        <v>0</v>
      </c>
      <c r="Y109" s="25">
        <f>IFERROR(VLOOKUP($A109,'TD SOP+PROFORM'!$A$5:$AD$750,MATCH(Y$4,'TD SOP+PROFORM'!$B$2:$AD$2,0)+1,0),0)+IFERROR(VLOOKUP($A109,'TD SOP+PROFORM'!$A$5:$AD$750,MATCH(Y$2,'TD SOP+PROFORM'!$B$2:$AD$2,0)+1,0),0)</f>
        <v>0</v>
      </c>
      <c r="Z109" s="26" t="str">
        <f t="shared" si="30"/>
        <v/>
      </c>
      <c r="AA109" s="25">
        <f>IFERROR(VLOOKUP($A109,'TD SOP+PROFORM'!$A$5:$AD$750,MATCH(AA$4,'TD SOP+PROFORM'!$B$2:$AD$2,0)+1,0),0)+IFERROR(VLOOKUP($A109,'TD SOP+PROFORM'!$A$5:$AD$750,MATCH(AA$2,'TD SOP+PROFORM'!$B$2:$AD$2,0)+1,0),0)</f>
        <v>0</v>
      </c>
      <c r="AB109" s="25">
        <f>IFERROR(VLOOKUP($A109,'TD SOP+PROFORM'!$A$5:$AD$750,MATCH(AB$4,'TD SOP+PROFORM'!$B$2:$AD$2,0)+1,0),0)+IFERROR(VLOOKUP($A109,'TD SOP+PROFORM'!$A$5:$AD$750,MATCH(AB$2,'TD SOP+PROFORM'!$B$2:$AD$2,0)+1,0),0)</f>
        <v>0</v>
      </c>
      <c r="AC109" s="26" t="str">
        <f t="shared" si="31"/>
        <v/>
      </c>
      <c r="AD109" s="25">
        <f>IFERROR(VLOOKUP($A109,'TD SOP+PROFORM'!$A$5:$AD$750,MATCH(AD$4,'TD SOP+PROFORM'!$B$2:$AD$2,0)+1,0),0)+IFERROR(VLOOKUP($A109,'TD SOP+PROFORM'!$A$5:$AD$750,MATCH(AD$2,'TD SOP+PROFORM'!$B$2:$AD$2,0)+1,0),0)</f>
        <v>0</v>
      </c>
      <c r="AE109" s="25">
        <f>IFERROR(VLOOKUP($A109,'TD SOP+PROFORM'!$A$5:$AD$750,MATCH(AE$4,'TD SOP+PROFORM'!$B$2:$AD$2,0)+1,0),0)+IFERROR(VLOOKUP($A109,'TD SOP+PROFORM'!$A$5:$AD$750,MATCH(AE$2,'TD SOP+PROFORM'!$B$2:$AD$2,0)+1,0),0)</f>
        <v>0</v>
      </c>
      <c r="AF109" s="26" t="str">
        <f t="shared" si="32"/>
        <v/>
      </c>
      <c r="AG109" s="25">
        <f>IFERROR(VLOOKUP($A109,'TD SOP+PROFORM'!$A$5:$AD$750,MATCH(AG$4,'TD SOP+PROFORM'!$B$2:$AD$2,0)+1,0),0)+IFERROR(VLOOKUP($A109,'TD SOP+PROFORM'!$A$5:$AD$750,MATCH(AG$2,'TD SOP+PROFORM'!$B$2:$AD$2,0)+1,0),0)</f>
        <v>0</v>
      </c>
      <c r="AH109" s="25">
        <f>IFERROR(VLOOKUP($A109,'TD SOP+PROFORM'!$A$5:$AD$750,MATCH(AH$4,'TD SOP+PROFORM'!$B$2:$AD$2,0)+1,0),0)+IFERROR(VLOOKUP($A109,'TD SOP+PROFORM'!$A$5:$AD$750,MATCH(AH$2,'TD SOP+PROFORM'!$B$2:$AD$2,0)+1,0),0)</f>
        <v>0</v>
      </c>
      <c r="AI109" s="26" t="str">
        <f t="shared" si="33"/>
        <v/>
      </c>
      <c r="AJ109" s="25">
        <f>IFERROR(VLOOKUP($A109,'TD SOP+PROFORM'!$A$5:$AD$750,MATCH(AJ$4,'TD SOP+PROFORM'!$B$2:$AD$2,0)+1,0),0)+IFERROR(VLOOKUP($A109,'TD SOP+PROFORM'!$A$5:$AD$750,MATCH(AJ$2,'TD SOP+PROFORM'!$B$2:$AD$2,0)+1,0),0)</f>
        <v>0</v>
      </c>
      <c r="AK109" s="25">
        <f>IFERROR(VLOOKUP($A109,'TD SOP+PROFORM'!$A$5:$AD$750,MATCH(AK$4,'TD SOP+PROFORM'!$B$2:$AD$2,0)+1,0),0)+IFERROR(VLOOKUP($A109,'TD SOP+PROFORM'!$A$5:$AD$750,MATCH(AK$2,'TD SOP+PROFORM'!$B$2:$AD$2,0)+1,0),0)</f>
        <v>0</v>
      </c>
      <c r="AL109" s="26" t="str">
        <f t="shared" si="34"/>
        <v/>
      </c>
      <c r="AM109" s="25">
        <f t="shared" si="36"/>
        <v>0</v>
      </c>
      <c r="AN109" s="25">
        <f t="shared" si="36"/>
        <v>0</v>
      </c>
      <c r="AO109" s="26" t="str">
        <f t="shared" si="35"/>
        <v/>
      </c>
    </row>
    <row r="110" spans="1:41" x14ac:dyDescent="0.35">
      <c r="A110" s="24">
        <f>IF(AND('TD SOP+PROFORM'!A107&lt;&gt;"",'TD SOP+PROFORM'!A107&lt;&gt;"TOTAL"),'TD SOP+PROFORM'!A107,0)</f>
        <v>0</v>
      </c>
      <c r="C110" s="25" t="str">
        <f>IFERROR(VLOOKUP($A110,'TD SOP+PROFORM'!$A$5:$AD$750,MATCH(C$4,'TD SOP+PROFORM'!$B$2:$AT$2,0)+1,0),"")</f>
        <v/>
      </c>
      <c r="D110" s="25" t="str">
        <f>IFERROR(VLOOKUP($A110,'TD SOP+PROFORM'!$A$5:$AD$750,MATCH(D$4,'TD SOP+PROFORM'!$B$2:$AT$2,0)+1,0),"")</f>
        <v/>
      </c>
      <c r="E110" s="26" t="str">
        <f t="shared" si="23"/>
        <v/>
      </c>
      <c r="F110" s="25" t="str">
        <f>IFERROR(VLOOKUP($A110,'TD SOP+PROFORM'!$A$5:$AD$750,MATCH(F$4,'TD SOP+PROFORM'!$B$2:$AT$2,0)+1,0),"")</f>
        <v/>
      </c>
      <c r="G110" s="25" t="str">
        <f>IFERROR(VLOOKUP($A110,'TD SOP+PROFORM'!$A$5:$AD$750,MATCH(G$4,'TD SOP+PROFORM'!$B$2:$AT$2,0)+1,0),"")</f>
        <v/>
      </c>
      <c r="H110" s="26" t="str">
        <f t="shared" si="24"/>
        <v/>
      </c>
      <c r="I110" s="25" t="str">
        <f>IFERROR(VLOOKUP($A110,'TD SOP+PROFORM'!$A$5:$AD$750,MATCH(I$4,'TD SOP+PROFORM'!$B$2:$AT$2,0)+1,0),"")</f>
        <v/>
      </c>
      <c r="J110" s="25" t="str">
        <f>IFERROR(VLOOKUP($A110,'TD SOP+PROFORM'!$A$5:$AD$750,MATCH(J$4,'TD SOP+PROFORM'!$B$2:$AT$2,0)+1,0),"")</f>
        <v/>
      </c>
      <c r="K110" s="26" t="str">
        <f t="shared" si="25"/>
        <v/>
      </c>
      <c r="L110" s="25" t="str">
        <f>IFERROR(VLOOKUP($A110,'TD SOP+PROFORM'!$A$5:$AD$750,MATCH(L$4,'TD SOP+PROFORM'!$B$2:$AT$2,0)+1,0),"")</f>
        <v/>
      </c>
      <c r="M110" s="25" t="str">
        <f>IFERROR(VLOOKUP($A110,'TD SOP+PROFORM'!$A$5:$AD$750,MATCH(M$4,'TD SOP+PROFORM'!$B$2:$AT$2,0)+1,0),"")</f>
        <v/>
      </c>
      <c r="N110" s="26" t="str">
        <f t="shared" si="26"/>
        <v/>
      </c>
      <c r="O110" s="25">
        <f>IFERROR(VLOOKUP($A110,'TD SOP+PROFORM'!$A$5:$AD$750,MATCH(O$4,'TD SOP+PROFORM'!$B$2:$AD$2,0)+1,0),0)+IFERROR(VLOOKUP($A110,'TD SOP+PROFORM'!$A$5:$AD$750,MATCH(O$2,'TD SOP+PROFORM'!$B$2:$AD$2,0)+1,0),0)</f>
        <v>0</v>
      </c>
      <c r="P110" s="25">
        <f>IFERROR(VLOOKUP($A110,'TD SOP+PROFORM'!$A$5:$AD$750,MATCH(P$4,'TD SOP+PROFORM'!$B$2:$AD$2,0)+1,0),0)+IFERROR(VLOOKUP($A110,'TD SOP+PROFORM'!$A$5:$AD$750,MATCH(P$2,'TD SOP+PROFORM'!$B$2:$AD$2,0)+1,0),0)</f>
        <v>0</v>
      </c>
      <c r="Q110" s="26" t="str">
        <f t="shared" si="27"/>
        <v/>
      </c>
      <c r="R110" s="25">
        <f>IFERROR(VLOOKUP($A110,'TD SOP+PROFORM'!$A$5:$AD$750,MATCH(R$4,'TD SOP+PROFORM'!$B$2:$AD$2,0)+1,0),0)+IFERROR(VLOOKUP($A110,'TD SOP+PROFORM'!$A$5:$AD$750,MATCH(R$2,'TD SOP+PROFORM'!$B$2:$AD$2,0)+1,0),0)</f>
        <v>0</v>
      </c>
      <c r="S110" s="25">
        <f>IFERROR(VLOOKUP($A110,'TD SOP+PROFORM'!$A$5:$AD$750,MATCH(S$4,'TD SOP+PROFORM'!$B$2:$AD$2,0)+1,0),0)+IFERROR(VLOOKUP($A110,'TD SOP+PROFORM'!$A$5:$AD$750,MATCH(S$2,'TD SOP+PROFORM'!$B$2:$AD$2,0)+1,0),0)</f>
        <v>0</v>
      </c>
      <c r="T110" s="26" t="str">
        <f t="shared" si="28"/>
        <v/>
      </c>
      <c r="U110" s="25">
        <f>IFERROR(VLOOKUP($A110,'TD SOP+PROFORM'!$A$5:$AD$750,MATCH(U$4,'TD SOP+PROFORM'!$B$2:$AD$2,0)+1,0),0)+IFERROR(VLOOKUP($A110,'TD SOP+PROFORM'!$A$5:$AD$750,MATCH(U$2,'TD SOP+PROFORM'!$B$2:$AD$2,0)+1,0),0)</f>
        <v>0</v>
      </c>
      <c r="V110" s="25">
        <f>IFERROR(VLOOKUP($A110,'TD SOP+PROFORM'!$A$5:$AD$750,MATCH(V$4,'TD SOP+PROFORM'!$B$2:$AD$2,0)+1,0),0)+IFERROR(VLOOKUP($A110,'TD SOP+PROFORM'!$A$5:$AD$750,MATCH(V$2,'TD SOP+PROFORM'!$B$2:$AD$2,0)+1,0),0)</f>
        <v>0</v>
      </c>
      <c r="W110" s="26" t="str">
        <f t="shared" si="29"/>
        <v/>
      </c>
      <c r="X110" s="25">
        <f>IFERROR(VLOOKUP($A110,'TD SOP+PROFORM'!$A$5:$AD$750,MATCH(X$4,'TD SOP+PROFORM'!$B$2:$AD$2,0)+1,0),0)+IFERROR(VLOOKUP($A110,'TD SOP+PROFORM'!$A$5:$AD$750,MATCH(X$2,'TD SOP+PROFORM'!$B$2:$AD$2,0)+1,0),0)</f>
        <v>0</v>
      </c>
      <c r="Y110" s="25">
        <f>IFERROR(VLOOKUP($A110,'TD SOP+PROFORM'!$A$5:$AD$750,MATCH(Y$4,'TD SOP+PROFORM'!$B$2:$AD$2,0)+1,0),0)+IFERROR(VLOOKUP($A110,'TD SOP+PROFORM'!$A$5:$AD$750,MATCH(Y$2,'TD SOP+PROFORM'!$B$2:$AD$2,0)+1,0),0)</f>
        <v>0</v>
      </c>
      <c r="Z110" s="26" t="str">
        <f t="shared" si="30"/>
        <v/>
      </c>
      <c r="AA110" s="25">
        <f>IFERROR(VLOOKUP($A110,'TD SOP+PROFORM'!$A$5:$AD$750,MATCH(AA$4,'TD SOP+PROFORM'!$B$2:$AD$2,0)+1,0),0)+IFERROR(VLOOKUP($A110,'TD SOP+PROFORM'!$A$5:$AD$750,MATCH(AA$2,'TD SOP+PROFORM'!$B$2:$AD$2,0)+1,0),0)</f>
        <v>0</v>
      </c>
      <c r="AB110" s="25">
        <f>IFERROR(VLOOKUP($A110,'TD SOP+PROFORM'!$A$5:$AD$750,MATCH(AB$4,'TD SOP+PROFORM'!$B$2:$AD$2,0)+1,0),0)+IFERROR(VLOOKUP($A110,'TD SOP+PROFORM'!$A$5:$AD$750,MATCH(AB$2,'TD SOP+PROFORM'!$B$2:$AD$2,0)+1,0),0)</f>
        <v>0</v>
      </c>
      <c r="AC110" s="26" t="str">
        <f t="shared" si="31"/>
        <v/>
      </c>
      <c r="AD110" s="25">
        <f>IFERROR(VLOOKUP($A110,'TD SOP+PROFORM'!$A$5:$AD$750,MATCH(AD$4,'TD SOP+PROFORM'!$B$2:$AD$2,0)+1,0),0)+IFERROR(VLOOKUP($A110,'TD SOP+PROFORM'!$A$5:$AD$750,MATCH(AD$2,'TD SOP+PROFORM'!$B$2:$AD$2,0)+1,0),0)</f>
        <v>0</v>
      </c>
      <c r="AE110" s="25">
        <f>IFERROR(VLOOKUP($A110,'TD SOP+PROFORM'!$A$5:$AD$750,MATCH(AE$4,'TD SOP+PROFORM'!$B$2:$AD$2,0)+1,0),0)+IFERROR(VLOOKUP($A110,'TD SOP+PROFORM'!$A$5:$AD$750,MATCH(AE$2,'TD SOP+PROFORM'!$B$2:$AD$2,0)+1,0),0)</f>
        <v>0</v>
      </c>
      <c r="AF110" s="26" t="str">
        <f t="shared" si="32"/>
        <v/>
      </c>
      <c r="AG110" s="25">
        <f>IFERROR(VLOOKUP($A110,'TD SOP+PROFORM'!$A$5:$AD$750,MATCH(AG$4,'TD SOP+PROFORM'!$B$2:$AD$2,0)+1,0),0)+IFERROR(VLOOKUP($A110,'TD SOP+PROFORM'!$A$5:$AD$750,MATCH(AG$2,'TD SOP+PROFORM'!$B$2:$AD$2,0)+1,0),0)</f>
        <v>0</v>
      </c>
      <c r="AH110" s="25">
        <f>IFERROR(VLOOKUP($A110,'TD SOP+PROFORM'!$A$5:$AD$750,MATCH(AH$4,'TD SOP+PROFORM'!$B$2:$AD$2,0)+1,0),0)+IFERROR(VLOOKUP($A110,'TD SOP+PROFORM'!$A$5:$AD$750,MATCH(AH$2,'TD SOP+PROFORM'!$B$2:$AD$2,0)+1,0),0)</f>
        <v>0</v>
      </c>
      <c r="AI110" s="26" t="str">
        <f t="shared" si="33"/>
        <v/>
      </c>
      <c r="AJ110" s="25">
        <f>IFERROR(VLOOKUP($A110,'TD SOP+PROFORM'!$A$5:$AD$750,MATCH(AJ$4,'TD SOP+PROFORM'!$B$2:$AD$2,0)+1,0),0)+IFERROR(VLOOKUP($A110,'TD SOP+PROFORM'!$A$5:$AD$750,MATCH(AJ$2,'TD SOP+PROFORM'!$B$2:$AD$2,0)+1,0),0)</f>
        <v>0</v>
      </c>
      <c r="AK110" s="25">
        <f>IFERROR(VLOOKUP($A110,'TD SOP+PROFORM'!$A$5:$AD$750,MATCH(AK$4,'TD SOP+PROFORM'!$B$2:$AD$2,0)+1,0),0)+IFERROR(VLOOKUP($A110,'TD SOP+PROFORM'!$A$5:$AD$750,MATCH(AK$2,'TD SOP+PROFORM'!$B$2:$AD$2,0)+1,0),0)</f>
        <v>0</v>
      </c>
      <c r="AL110" s="26" t="str">
        <f t="shared" si="34"/>
        <v/>
      </c>
      <c r="AM110" s="25">
        <f t="shared" si="36"/>
        <v>0</v>
      </c>
      <c r="AN110" s="25">
        <f t="shared" si="36"/>
        <v>0</v>
      </c>
      <c r="AO110" s="26" t="str">
        <f t="shared" si="35"/>
        <v/>
      </c>
    </row>
    <row r="111" spans="1:41" x14ac:dyDescent="0.35">
      <c r="A111" s="24">
        <f>IF(AND('TD SOP+PROFORM'!A108&lt;&gt;"",'TD SOP+PROFORM'!A108&lt;&gt;"TOTAL"),'TD SOP+PROFORM'!A108,0)</f>
        <v>0</v>
      </c>
      <c r="C111" s="25" t="str">
        <f>IFERROR(VLOOKUP($A111,'TD SOP+PROFORM'!$A$5:$AD$750,MATCH(C$4,'TD SOP+PROFORM'!$B$2:$AT$2,0)+1,0),"")</f>
        <v/>
      </c>
      <c r="D111" s="25" t="str">
        <f>IFERROR(VLOOKUP($A111,'TD SOP+PROFORM'!$A$5:$AD$750,MATCH(D$4,'TD SOP+PROFORM'!$B$2:$AT$2,0)+1,0),"")</f>
        <v/>
      </c>
      <c r="E111" s="26" t="str">
        <f t="shared" si="23"/>
        <v/>
      </c>
      <c r="F111" s="25" t="str">
        <f>IFERROR(VLOOKUP($A111,'TD SOP+PROFORM'!$A$5:$AD$750,MATCH(F$4,'TD SOP+PROFORM'!$B$2:$AT$2,0)+1,0),"")</f>
        <v/>
      </c>
      <c r="G111" s="25" t="str">
        <f>IFERROR(VLOOKUP($A111,'TD SOP+PROFORM'!$A$5:$AD$750,MATCH(G$4,'TD SOP+PROFORM'!$B$2:$AT$2,0)+1,0),"")</f>
        <v/>
      </c>
      <c r="H111" s="26" t="str">
        <f t="shared" si="24"/>
        <v/>
      </c>
      <c r="I111" s="25" t="str">
        <f>IFERROR(VLOOKUP($A111,'TD SOP+PROFORM'!$A$5:$AD$750,MATCH(I$4,'TD SOP+PROFORM'!$B$2:$AT$2,0)+1,0),"")</f>
        <v/>
      </c>
      <c r="J111" s="25" t="str">
        <f>IFERROR(VLOOKUP($A111,'TD SOP+PROFORM'!$A$5:$AD$750,MATCH(J$4,'TD SOP+PROFORM'!$B$2:$AT$2,0)+1,0),"")</f>
        <v/>
      </c>
      <c r="K111" s="26" t="str">
        <f t="shared" si="25"/>
        <v/>
      </c>
      <c r="L111" s="25" t="str">
        <f>IFERROR(VLOOKUP($A111,'TD SOP+PROFORM'!$A$5:$AD$750,MATCH(L$4,'TD SOP+PROFORM'!$B$2:$AT$2,0)+1,0),"")</f>
        <v/>
      </c>
      <c r="M111" s="25" t="str">
        <f>IFERROR(VLOOKUP($A111,'TD SOP+PROFORM'!$A$5:$AD$750,MATCH(M$4,'TD SOP+PROFORM'!$B$2:$AT$2,0)+1,0),"")</f>
        <v/>
      </c>
      <c r="N111" s="26" t="str">
        <f t="shared" si="26"/>
        <v/>
      </c>
      <c r="O111" s="25">
        <f>IFERROR(VLOOKUP($A111,'TD SOP+PROFORM'!$A$5:$AD$750,MATCH(O$4,'TD SOP+PROFORM'!$B$2:$AD$2,0)+1,0),0)+IFERROR(VLOOKUP($A111,'TD SOP+PROFORM'!$A$5:$AD$750,MATCH(O$2,'TD SOP+PROFORM'!$B$2:$AD$2,0)+1,0),0)</f>
        <v>0</v>
      </c>
      <c r="P111" s="25">
        <f>IFERROR(VLOOKUP($A111,'TD SOP+PROFORM'!$A$5:$AD$750,MATCH(P$4,'TD SOP+PROFORM'!$B$2:$AD$2,0)+1,0),0)+IFERROR(VLOOKUP($A111,'TD SOP+PROFORM'!$A$5:$AD$750,MATCH(P$2,'TD SOP+PROFORM'!$B$2:$AD$2,0)+1,0),0)</f>
        <v>0</v>
      </c>
      <c r="Q111" s="26" t="str">
        <f t="shared" si="27"/>
        <v/>
      </c>
      <c r="R111" s="25">
        <f>IFERROR(VLOOKUP($A111,'TD SOP+PROFORM'!$A$5:$AD$750,MATCH(R$4,'TD SOP+PROFORM'!$B$2:$AD$2,0)+1,0),0)+IFERROR(VLOOKUP($A111,'TD SOP+PROFORM'!$A$5:$AD$750,MATCH(R$2,'TD SOP+PROFORM'!$B$2:$AD$2,0)+1,0),0)</f>
        <v>0</v>
      </c>
      <c r="S111" s="25">
        <f>IFERROR(VLOOKUP($A111,'TD SOP+PROFORM'!$A$5:$AD$750,MATCH(S$4,'TD SOP+PROFORM'!$B$2:$AD$2,0)+1,0),0)+IFERROR(VLOOKUP($A111,'TD SOP+PROFORM'!$A$5:$AD$750,MATCH(S$2,'TD SOP+PROFORM'!$B$2:$AD$2,0)+1,0),0)</f>
        <v>0</v>
      </c>
      <c r="T111" s="26" t="str">
        <f t="shared" si="28"/>
        <v/>
      </c>
      <c r="U111" s="25">
        <f>IFERROR(VLOOKUP($A111,'TD SOP+PROFORM'!$A$5:$AD$750,MATCH(U$4,'TD SOP+PROFORM'!$B$2:$AD$2,0)+1,0),0)+IFERROR(VLOOKUP($A111,'TD SOP+PROFORM'!$A$5:$AD$750,MATCH(U$2,'TD SOP+PROFORM'!$B$2:$AD$2,0)+1,0),0)</f>
        <v>0</v>
      </c>
      <c r="V111" s="25">
        <f>IFERROR(VLOOKUP($A111,'TD SOP+PROFORM'!$A$5:$AD$750,MATCH(V$4,'TD SOP+PROFORM'!$B$2:$AD$2,0)+1,0),0)+IFERROR(VLOOKUP($A111,'TD SOP+PROFORM'!$A$5:$AD$750,MATCH(V$2,'TD SOP+PROFORM'!$B$2:$AD$2,0)+1,0),0)</f>
        <v>0</v>
      </c>
      <c r="W111" s="26" t="str">
        <f t="shared" si="29"/>
        <v/>
      </c>
      <c r="X111" s="25">
        <f>IFERROR(VLOOKUP($A111,'TD SOP+PROFORM'!$A$5:$AD$750,MATCH(X$4,'TD SOP+PROFORM'!$B$2:$AD$2,0)+1,0),0)+IFERROR(VLOOKUP($A111,'TD SOP+PROFORM'!$A$5:$AD$750,MATCH(X$2,'TD SOP+PROFORM'!$B$2:$AD$2,0)+1,0),0)</f>
        <v>0</v>
      </c>
      <c r="Y111" s="25">
        <f>IFERROR(VLOOKUP($A111,'TD SOP+PROFORM'!$A$5:$AD$750,MATCH(Y$4,'TD SOP+PROFORM'!$B$2:$AD$2,0)+1,0),0)+IFERROR(VLOOKUP($A111,'TD SOP+PROFORM'!$A$5:$AD$750,MATCH(Y$2,'TD SOP+PROFORM'!$B$2:$AD$2,0)+1,0),0)</f>
        <v>0</v>
      </c>
      <c r="Z111" s="26" t="str">
        <f t="shared" si="30"/>
        <v/>
      </c>
      <c r="AA111" s="25">
        <f>IFERROR(VLOOKUP($A111,'TD SOP+PROFORM'!$A$5:$AD$750,MATCH(AA$4,'TD SOP+PROFORM'!$B$2:$AD$2,0)+1,0),0)+IFERROR(VLOOKUP($A111,'TD SOP+PROFORM'!$A$5:$AD$750,MATCH(AA$2,'TD SOP+PROFORM'!$B$2:$AD$2,0)+1,0),0)</f>
        <v>0</v>
      </c>
      <c r="AB111" s="25">
        <f>IFERROR(VLOOKUP($A111,'TD SOP+PROFORM'!$A$5:$AD$750,MATCH(AB$4,'TD SOP+PROFORM'!$B$2:$AD$2,0)+1,0),0)+IFERROR(VLOOKUP($A111,'TD SOP+PROFORM'!$A$5:$AD$750,MATCH(AB$2,'TD SOP+PROFORM'!$B$2:$AD$2,0)+1,0),0)</f>
        <v>0</v>
      </c>
      <c r="AC111" s="26" t="str">
        <f t="shared" si="31"/>
        <v/>
      </c>
      <c r="AD111" s="25">
        <f>IFERROR(VLOOKUP($A111,'TD SOP+PROFORM'!$A$5:$AD$750,MATCH(AD$4,'TD SOP+PROFORM'!$B$2:$AD$2,0)+1,0),0)+IFERROR(VLOOKUP($A111,'TD SOP+PROFORM'!$A$5:$AD$750,MATCH(AD$2,'TD SOP+PROFORM'!$B$2:$AD$2,0)+1,0),0)</f>
        <v>0</v>
      </c>
      <c r="AE111" s="25">
        <f>IFERROR(VLOOKUP($A111,'TD SOP+PROFORM'!$A$5:$AD$750,MATCH(AE$4,'TD SOP+PROFORM'!$B$2:$AD$2,0)+1,0),0)+IFERROR(VLOOKUP($A111,'TD SOP+PROFORM'!$A$5:$AD$750,MATCH(AE$2,'TD SOP+PROFORM'!$B$2:$AD$2,0)+1,0),0)</f>
        <v>0</v>
      </c>
      <c r="AF111" s="26" t="str">
        <f t="shared" si="32"/>
        <v/>
      </c>
      <c r="AG111" s="25">
        <f>IFERROR(VLOOKUP($A111,'TD SOP+PROFORM'!$A$5:$AD$750,MATCH(AG$4,'TD SOP+PROFORM'!$B$2:$AD$2,0)+1,0),0)+IFERROR(VLOOKUP($A111,'TD SOP+PROFORM'!$A$5:$AD$750,MATCH(AG$2,'TD SOP+PROFORM'!$B$2:$AD$2,0)+1,0),0)</f>
        <v>0</v>
      </c>
      <c r="AH111" s="25">
        <f>IFERROR(VLOOKUP($A111,'TD SOP+PROFORM'!$A$5:$AD$750,MATCH(AH$4,'TD SOP+PROFORM'!$B$2:$AD$2,0)+1,0),0)+IFERROR(VLOOKUP($A111,'TD SOP+PROFORM'!$A$5:$AD$750,MATCH(AH$2,'TD SOP+PROFORM'!$B$2:$AD$2,0)+1,0),0)</f>
        <v>0</v>
      </c>
      <c r="AI111" s="26" t="str">
        <f t="shared" si="33"/>
        <v/>
      </c>
      <c r="AJ111" s="25">
        <f>IFERROR(VLOOKUP($A111,'TD SOP+PROFORM'!$A$5:$AD$750,MATCH(AJ$4,'TD SOP+PROFORM'!$B$2:$AD$2,0)+1,0),0)+IFERROR(VLOOKUP($A111,'TD SOP+PROFORM'!$A$5:$AD$750,MATCH(AJ$2,'TD SOP+PROFORM'!$B$2:$AD$2,0)+1,0),0)</f>
        <v>0</v>
      </c>
      <c r="AK111" s="25">
        <f>IFERROR(VLOOKUP($A111,'TD SOP+PROFORM'!$A$5:$AD$750,MATCH(AK$4,'TD SOP+PROFORM'!$B$2:$AD$2,0)+1,0),0)+IFERROR(VLOOKUP($A111,'TD SOP+PROFORM'!$A$5:$AD$750,MATCH(AK$2,'TD SOP+PROFORM'!$B$2:$AD$2,0)+1,0),0)</f>
        <v>0</v>
      </c>
      <c r="AL111" s="26" t="str">
        <f t="shared" si="34"/>
        <v/>
      </c>
      <c r="AM111" s="25">
        <f t="shared" si="36"/>
        <v>0</v>
      </c>
      <c r="AN111" s="25">
        <f t="shared" si="36"/>
        <v>0</v>
      </c>
      <c r="AO111" s="26" t="str">
        <f t="shared" si="35"/>
        <v/>
      </c>
    </row>
    <row r="112" spans="1:41" x14ac:dyDescent="0.35">
      <c r="A112" s="24">
        <f>IF(AND('TD SOP+PROFORM'!A109&lt;&gt;"",'TD SOP+PROFORM'!A109&lt;&gt;"TOTAL"),'TD SOP+PROFORM'!A109,0)</f>
        <v>0</v>
      </c>
      <c r="C112" s="25" t="str">
        <f>IFERROR(VLOOKUP($A112,'TD SOP+PROFORM'!$A$5:$AD$750,MATCH(C$4,'TD SOP+PROFORM'!$B$2:$AT$2,0)+1,0),"")</f>
        <v/>
      </c>
      <c r="D112" s="25" t="str">
        <f>IFERROR(VLOOKUP($A112,'TD SOP+PROFORM'!$A$5:$AD$750,MATCH(D$4,'TD SOP+PROFORM'!$B$2:$AT$2,0)+1,0),"")</f>
        <v/>
      </c>
      <c r="E112" s="26" t="str">
        <f t="shared" si="23"/>
        <v/>
      </c>
      <c r="F112" s="25" t="str">
        <f>IFERROR(VLOOKUP($A112,'TD SOP+PROFORM'!$A$5:$AD$750,MATCH(F$4,'TD SOP+PROFORM'!$B$2:$AT$2,0)+1,0),"")</f>
        <v/>
      </c>
      <c r="G112" s="25" t="str">
        <f>IFERROR(VLOOKUP($A112,'TD SOP+PROFORM'!$A$5:$AD$750,MATCH(G$4,'TD SOP+PROFORM'!$B$2:$AT$2,0)+1,0),"")</f>
        <v/>
      </c>
      <c r="H112" s="26" t="str">
        <f t="shared" si="24"/>
        <v/>
      </c>
      <c r="I112" s="25" t="str">
        <f>IFERROR(VLOOKUP($A112,'TD SOP+PROFORM'!$A$5:$AD$750,MATCH(I$4,'TD SOP+PROFORM'!$B$2:$AT$2,0)+1,0),"")</f>
        <v/>
      </c>
      <c r="J112" s="25" t="str">
        <f>IFERROR(VLOOKUP($A112,'TD SOP+PROFORM'!$A$5:$AD$750,MATCH(J$4,'TD SOP+PROFORM'!$B$2:$AT$2,0)+1,0),"")</f>
        <v/>
      </c>
      <c r="K112" s="26" t="str">
        <f t="shared" si="25"/>
        <v/>
      </c>
      <c r="L112" s="25" t="str">
        <f>IFERROR(VLOOKUP($A112,'TD SOP+PROFORM'!$A$5:$AD$750,MATCH(L$4,'TD SOP+PROFORM'!$B$2:$AT$2,0)+1,0),"")</f>
        <v/>
      </c>
      <c r="M112" s="25" t="str">
        <f>IFERROR(VLOOKUP($A112,'TD SOP+PROFORM'!$A$5:$AD$750,MATCH(M$4,'TD SOP+PROFORM'!$B$2:$AT$2,0)+1,0),"")</f>
        <v/>
      </c>
      <c r="N112" s="26" t="str">
        <f t="shared" si="26"/>
        <v/>
      </c>
      <c r="O112" s="25">
        <f>IFERROR(VLOOKUP($A112,'TD SOP+PROFORM'!$A$5:$AD$750,MATCH(O$4,'TD SOP+PROFORM'!$B$2:$AD$2,0)+1,0),0)+IFERROR(VLOOKUP($A112,'TD SOP+PROFORM'!$A$5:$AD$750,MATCH(O$2,'TD SOP+PROFORM'!$B$2:$AD$2,0)+1,0),0)</f>
        <v>0</v>
      </c>
      <c r="P112" s="25">
        <f>IFERROR(VLOOKUP($A112,'TD SOP+PROFORM'!$A$5:$AD$750,MATCH(P$4,'TD SOP+PROFORM'!$B$2:$AD$2,0)+1,0),0)+IFERROR(VLOOKUP($A112,'TD SOP+PROFORM'!$A$5:$AD$750,MATCH(P$2,'TD SOP+PROFORM'!$B$2:$AD$2,0)+1,0),0)</f>
        <v>0</v>
      </c>
      <c r="Q112" s="26" t="str">
        <f t="shared" si="27"/>
        <v/>
      </c>
      <c r="R112" s="25">
        <f>IFERROR(VLOOKUP($A112,'TD SOP+PROFORM'!$A$5:$AD$750,MATCH(R$4,'TD SOP+PROFORM'!$B$2:$AD$2,0)+1,0),0)+IFERROR(VLOOKUP($A112,'TD SOP+PROFORM'!$A$5:$AD$750,MATCH(R$2,'TD SOP+PROFORM'!$B$2:$AD$2,0)+1,0),0)</f>
        <v>0</v>
      </c>
      <c r="S112" s="25">
        <f>IFERROR(VLOOKUP($A112,'TD SOP+PROFORM'!$A$5:$AD$750,MATCH(S$4,'TD SOP+PROFORM'!$B$2:$AD$2,0)+1,0),0)+IFERROR(VLOOKUP($A112,'TD SOP+PROFORM'!$A$5:$AD$750,MATCH(S$2,'TD SOP+PROFORM'!$B$2:$AD$2,0)+1,0),0)</f>
        <v>0</v>
      </c>
      <c r="T112" s="26" t="str">
        <f t="shared" si="28"/>
        <v/>
      </c>
      <c r="U112" s="25">
        <f>IFERROR(VLOOKUP($A112,'TD SOP+PROFORM'!$A$5:$AD$750,MATCH(U$4,'TD SOP+PROFORM'!$B$2:$AD$2,0)+1,0),0)+IFERROR(VLOOKUP($A112,'TD SOP+PROFORM'!$A$5:$AD$750,MATCH(U$2,'TD SOP+PROFORM'!$B$2:$AD$2,0)+1,0),0)</f>
        <v>0</v>
      </c>
      <c r="V112" s="25">
        <f>IFERROR(VLOOKUP($A112,'TD SOP+PROFORM'!$A$5:$AD$750,MATCH(V$4,'TD SOP+PROFORM'!$B$2:$AD$2,0)+1,0),0)+IFERROR(VLOOKUP($A112,'TD SOP+PROFORM'!$A$5:$AD$750,MATCH(V$2,'TD SOP+PROFORM'!$B$2:$AD$2,0)+1,0),0)</f>
        <v>0</v>
      </c>
      <c r="W112" s="26" t="str">
        <f t="shared" si="29"/>
        <v/>
      </c>
      <c r="X112" s="25">
        <f>IFERROR(VLOOKUP($A112,'TD SOP+PROFORM'!$A$5:$AD$750,MATCH(X$4,'TD SOP+PROFORM'!$B$2:$AD$2,0)+1,0),0)+IFERROR(VLOOKUP($A112,'TD SOP+PROFORM'!$A$5:$AD$750,MATCH(X$2,'TD SOP+PROFORM'!$B$2:$AD$2,0)+1,0),0)</f>
        <v>0</v>
      </c>
      <c r="Y112" s="25">
        <f>IFERROR(VLOOKUP($A112,'TD SOP+PROFORM'!$A$5:$AD$750,MATCH(Y$4,'TD SOP+PROFORM'!$B$2:$AD$2,0)+1,0),0)+IFERROR(VLOOKUP($A112,'TD SOP+PROFORM'!$A$5:$AD$750,MATCH(Y$2,'TD SOP+PROFORM'!$B$2:$AD$2,0)+1,0),0)</f>
        <v>0</v>
      </c>
      <c r="Z112" s="26" t="str">
        <f t="shared" si="30"/>
        <v/>
      </c>
      <c r="AA112" s="25">
        <f>IFERROR(VLOOKUP($A112,'TD SOP+PROFORM'!$A$5:$AD$750,MATCH(AA$4,'TD SOP+PROFORM'!$B$2:$AD$2,0)+1,0),0)+IFERROR(VLOOKUP($A112,'TD SOP+PROFORM'!$A$5:$AD$750,MATCH(AA$2,'TD SOP+PROFORM'!$B$2:$AD$2,0)+1,0),0)</f>
        <v>0</v>
      </c>
      <c r="AB112" s="25">
        <f>IFERROR(VLOOKUP($A112,'TD SOP+PROFORM'!$A$5:$AD$750,MATCH(AB$4,'TD SOP+PROFORM'!$B$2:$AD$2,0)+1,0),0)+IFERROR(VLOOKUP($A112,'TD SOP+PROFORM'!$A$5:$AD$750,MATCH(AB$2,'TD SOP+PROFORM'!$B$2:$AD$2,0)+1,0),0)</f>
        <v>0</v>
      </c>
      <c r="AC112" s="26" t="str">
        <f t="shared" si="31"/>
        <v/>
      </c>
      <c r="AD112" s="25">
        <f>IFERROR(VLOOKUP($A112,'TD SOP+PROFORM'!$A$5:$AD$750,MATCH(AD$4,'TD SOP+PROFORM'!$B$2:$AD$2,0)+1,0),0)+IFERROR(VLOOKUP($A112,'TD SOP+PROFORM'!$A$5:$AD$750,MATCH(AD$2,'TD SOP+PROFORM'!$B$2:$AD$2,0)+1,0),0)</f>
        <v>0</v>
      </c>
      <c r="AE112" s="25">
        <f>IFERROR(VLOOKUP($A112,'TD SOP+PROFORM'!$A$5:$AD$750,MATCH(AE$4,'TD SOP+PROFORM'!$B$2:$AD$2,0)+1,0),0)+IFERROR(VLOOKUP($A112,'TD SOP+PROFORM'!$A$5:$AD$750,MATCH(AE$2,'TD SOP+PROFORM'!$B$2:$AD$2,0)+1,0),0)</f>
        <v>0</v>
      </c>
      <c r="AF112" s="26" t="str">
        <f t="shared" si="32"/>
        <v/>
      </c>
      <c r="AG112" s="25">
        <f>IFERROR(VLOOKUP($A112,'TD SOP+PROFORM'!$A$5:$AD$750,MATCH(AG$4,'TD SOP+PROFORM'!$B$2:$AD$2,0)+1,0),0)+IFERROR(VLOOKUP($A112,'TD SOP+PROFORM'!$A$5:$AD$750,MATCH(AG$2,'TD SOP+PROFORM'!$B$2:$AD$2,0)+1,0),0)</f>
        <v>0</v>
      </c>
      <c r="AH112" s="25">
        <f>IFERROR(VLOOKUP($A112,'TD SOP+PROFORM'!$A$5:$AD$750,MATCH(AH$4,'TD SOP+PROFORM'!$B$2:$AD$2,0)+1,0),0)+IFERROR(VLOOKUP($A112,'TD SOP+PROFORM'!$A$5:$AD$750,MATCH(AH$2,'TD SOP+PROFORM'!$B$2:$AD$2,0)+1,0),0)</f>
        <v>0</v>
      </c>
      <c r="AI112" s="26" t="str">
        <f t="shared" si="33"/>
        <v/>
      </c>
      <c r="AJ112" s="25">
        <f>IFERROR(VLOOKUP($A112,'TD SOP+PROFORM'!$A$5:$AD$750,MATCH(AJ$4,'TD SOP+PROFORM'!$B$2:$AD$2,0)+1,0),0)+IFERROR(VLOOKUP($A112,'TD SOP+PROFORM'!$A$5:$AD$750,MATCH(AJ$2,'TD SOP+PROFORM'!$B$2:$AD$2,0)+1,0),0)</f>
        <v>0</v>
      </c>
      <c r="AK112" s="25">
        <f>IFERROR(VLOOKUP($A112,'TD SOP+PROFORM'!$A$5:$AD$750,MATCH(AK$4,'TD SOP+PROFORM'!$B$2:$AD$2,0)+1,0),0)+IFERROR(VLOOKUP($A112,'TD SOP+PROFORM'!$A$5:$AD$750,MATCH(AK$2,'TD SOP+PROFORM'!$B$2:$AD$2,0)+1,0),0)</f>
        <v>0</v>
      </c>
      <c r="AL112" s="26" t="str">
        <f t="shared" si="34"/>
        <v/>
      </c>
      <c r="AM112" s="25">
        <f t="shared" si="36"/>
        <v>0</v>
      </c>
      <c r="AN112" s="25">
        <f t="shared" si="36"/>
        <v>0</v>
      </c>
      <c r="AO112" s="26" t="str">
        <f t="shared" si="35"/>
        <v/>
      </c>
    </row>
    <row r="113" spans="1:41" x14ac:dyDescent="0.35">
      <c r="A113" s="24">
        <f>IF(AND('TD SOP+PROFORM'!A110&lt;&gt;"",'TD SOP+PROFORM'!A110&lt;&gt;"TOTAL"),'TD SOP+PROFORM'!A110,0)</f>
        <v>0</v>
      </c>
      <c r="C113" s="25" t="str">
        <f>IFERROR(VLOOKUP($A113,'TD SOP+PROFORM'!$A$5:$AD$750,MATCH(C$4,'TD SOP+PROFORM'!$B$2:$AT$2,0)+1,0),"")</f>
        <v/>
      </c>
      <c r="D113" s="25" t="str">
        <f>IFERROR(VLOOKUP($A113,'TD SOP+PROFORM'!$A$5:$AD$750,MATCH(D$4,'TD SOP+PROFORM'!$B$2:$AT$2,0)+1,0),"")</f>
        <v/>
      </c>
      <c r="E113" s="26" t="str">
        <f t="shared" si="23"/>
        <v/>
      </c>
      <c r="F113" s="25" t="str">
        <f>IFERROR(VLOOKUP($A113,'TD SOP+PROFORM'!$A$5:$AD$750,MATCH(F$4,'TD SOP+PROFORM'!$B$2:$AT$2,0)+1,0),"")</f>
        <v/>
      </c>
      <c r="G113" s="25" t="str">
        <f>IFERROR(VLOOKUP($A113,'TD SOP+PROFORM'!$A$5:$AD$750,MATCH(G$4,'TD SOP+PROFORM'!$B$2:$AT$2,0)+1,0),"")</f>
        <v/>
      </c>
      <c r="H113" s="26" t="str">
        <f t="shared" si="24"/>
        <v/>
      </c>
      <c r="I113" s="25" t="str">
        <f>IFERROR(VLOOKUP($A113,'TD SOP+PROFORM'!$A$5:$AD$750,MATCH(I$4,'TD SOP+PROFORM'!$B$2:$AT$2,0)+1,0),"")</f>
        <v/>
      </c>
      <c r="J113" s="25" t="str">
        <f>IFERROR(VLOOKUP($A113,'TD SOP+PROFORM'!$A$5:$AD$750,MATCH(J$4,'TD SOP+PROFORM'!$B$2:$AT$2,0)+1,0),"")</f>
        <v/>
      </c>
      <c r="K113" s="26" t="str">
        <f t="shared" si="25"/>
        <v/>
      </c>
      <c r="L113" s="25" t="str">
        <f>IFERROR(VLOOKUP($A113,'TD SOP+PROFORM'!$A$5:$AD$750,MATCH(L$4,'TD SOP+PROFORM'!$B$2:$AT$2,0)+1,0),"")</f>
        <v/>
      </c>
      <c r="M113" s="25" t="str">
        <f>IFERROR(VLOOKUP($A113,'TD SOP+PROFORM'!$A$5:$AD$750,MATCH(M$4,'TD SOP+PROFORM'!$B$2:$AT$2,0)+1,0),"")</f>
        <v/>
      </c>
      <c r="N113" s="26" t="str">
        <f t="shared" si="26"/>
        <v/>
      </c>
      <c r="O113" s="25">
        <f>IFERROR(VLOOKUP($A113,'TD SOP+PROFORM'!$A$5:$AD$750,MATCH(O$4,'TD SOP+PROFORM'!$B$2:$AD$2,0)+1,0),0)+IFERROR(VLOOKUP($A113,'TD SOP+PROFORM'!$A$5:$AD$750,MATCH(O$2,'TD SOP+PROFORM'!$B$2:$AD$2,0)+1,0),0)</f>
        <v>0</v>
      </c>
      <c r="P113" s="25">
        <f>IFERROR(VLOOKUP($A113,'TD SOP+PROFORM'!$A$5:$AD$750,MATCH(P$4,'TD SOP+PROFORM'!$B$2:$AD$2,0)+1,0),0)+IFERROR(VLOOKUP($A113,'TD SOP+PROFORM'!$A$5:$AD$750,MATCH(P$2,'TD SOP+PROFORM'!$B$2:$AD$2,0)+1,0),0)</f>
        <v>0</v>
      </c>
      <c r="Q113" s="26" t="str">
        <f t="shared" si="27"/>
        <v/>
      </c>
      <c r="R113" s="25">
        <f>IFERROR(VLOOKUP($A113,'TD SOP+PROFORM'!$A$5:$AD$750,MATCH(R$4,'TD SOP+PROFORM'!$B$2:$AD$2,0)+1,0),0)+IFERROR(VLOOKUP($A113,'TD SOP+PROFORM'!$A$5:$AD$750,MATCH(R$2,'TD SOP+PROFORM'!$B$2:$AD$2,0)+1,0),0)</f>
        <v>0</v>
      </c>
      <c r="S113" s="25">
        <f>IFERROR(VLOOKUP($A113,'TD SOP+PROFORM'!$A$5:$AD$750,MATCH(S$4,'TD SOP+PROFORM'!$B$2:$AD$2,0)+1,0),0)+IFERROR(VLOOKUP($A113,'TD SOP+PROFORM'!$A$5:$AD$750,MATCH(S$2,'TD SOP+PROFORM'!$B$2:$AD$2,0)+1,0),0)</f>
        <v>0</v>
      </c>
      <c r="T113" s="26" t="str">
        <f t="shared" si="28"/>
        <v/>
      </c>
      <c r="U113" s="25">
        <f>IFERROR(VLOOKUP($A113,'TD SOP+PROFORM'!$A$5:$AD$750,MATCH(U$4,'TD SOP+PROFORM'!$B$2:$AD$2,0)+1,0),0)+IFERROR(VLOOKUP($A113,'TD SOP+PROFORM'!$A$5:$AD$750,MATCH(U$2,'TD SOP+PROFORM'!$B$2:$AD$2,0)+1,0),0)</f>
        <v>0</v>
      </c>
      <c r="V113" s="25">
        <f>IFERROR(VLOOKUP($A113,'TD SOP+PROFORM'!$A$5:$AD$750,MATCH(V$4,'TD SOP+PROFORM'!$B$2:$AD$2,0)+1,0),0)+IFERROR(VLOOKUP($A113,'TD SOP+PROFORM'!$A$5:$AD$750,MATCH(V$2,'TD SOP+PROFORM'!$B$2:$AD$2,0)+1,0),0)</f>
        <v>0</v>
      </c>
      <c r="W113" s="26" t="str">
        <f t="shared" si="29"/>
        <v/>
      </c>
      <c r="X113" s="25">
        <f>IFERROR(VLOOKUP($A113,'TD SOP+PROFORM'!$A$5:$AD$750,MATCH(X$4,'TD SOP+PROFORM'!$B$2:$AD$2,0)+1,0),0)+IFERROR(VLOOKUP($A113,'TD SOP+PROFORM'!$A$5:$AD$750,MATCH(X$2,'TD SOP+PROFORM'!$B$2:$AD$2,0)+1,0),0)</f>
        <v>0</v>
      </c>
      <c r="Y113" s="25">
        <f>IFERROR(VLOOKUP($A113,'TD SOP+PROFORM'!$A$5:$AD$750,MATCH(Y$4,'TD SOP+PROFORM'!$B$2:$AD$2,0)+1,0),0)+IFERROR(VLOOKUP($A113,'TD SOP+PROFORM'!$A$5:$AD$750,MATCH(Y$2,'TD SOP+PROFORM'!$B$2:$AD$2,0)+1,0),0)</f>
        <v>0</v>
      </c>
      <c r="Z113" s="26" t="str">
        <f t="shared" si="30"/>
        <v/>
      </c>
      <c r="AA113" s="25">
        <f>IFERROR(VLOOKUP($A113,'TD SOP+PROFORM'!$A$5:$AD$750,MATCH(AA$4,'TD SOP+PROFORM'!$B$2:$AD$2,0)+1,0),0)+IFERROR(VLOOKUP($A113,'TD SOP+PROFORM'!$A$5:$AD$750,MATCH(AA$2,'TD SOP+PROFORM'!$B$2:$AD$2,0)+1,0),0)</f>
        <v>0</v>
      </c>
      <c r="AB113" s="25">
        <f>IFERROR(VLOOKUP($A113,'TD SOP+PROFORM'!$A$5:$AD$750,MATCH(AB$4,'TD SOP+PROFORM'!$B$2:$AD$2,0)+1,0),0)+IFERROR(VLOOKUP($A113,'TD SOP+PROFORM'!$A$5:$AD$750,MATCH(AB$2,'TD SOP+PROFORM'!$B$2:$AD$2,0)+1,0),0)</f>
        <v>0</v>
      </c>
      <c r="AC113" s="26" t="str">
        <f t="shared" si="31"/>
        <v/>
      </c>
      <c r="AD113" s="25">
        <f>IFERROR(VLOOKUP($A113,'TD SOP+PROFORM'!$A$5:$AD$750,MATCH(AD$4,'TD SOP+PROFORM'!$B$2:$AD$2,0)+1,0),0)+IFERROR(VLOOKUP($A113,'TD SOP+PROFORM'!$A$5:$AD$750,MATCH(AD$2,'TD SOP+PROFORM'!$B$2:$AD$2,0)+1,0),0)</f>
        <v>0</v>
      </c>
      <c r="AE113" s="25">
        <f>IFERROR(VLOOKUP($A113,'TD SOP+PROFORM'!$A$5:$AD$750,MATCH(AE$4,'TD SOP+PROFORM'!$B$2:$AD$2,0)+1,0),0)+IFERROR(VLOOKUP($A113,'TD SOP+PROFORM'!$A$5:$AD$750,MATCH(AE$2,'TD SOP+PROFORM'!$B$2:$AD$2,0)+1,0),0)</f>
        <v>0</v>
      </c>
      <c r="AF113" s="26" t="str">
        <f t="shared" si="32"/>
        <v/>
      </c>
      <c r="AG113" s="25">
        <f>IFERROR(VLOOKUP($A113,'TD SOP+PROFORM'!$A$5:$AD$750,MATCH(AG$4,'TD SOP+PROFORM'!$B$2:$AD$2,0)+1,0),0)+IFERROR(VLOOKUP($A113,'TD SOP+PROFORM'!$A$5:$AD$750,MATCH(AG$2,'TD SOP+PROFORM'!$B$2:$AD$2,0)+1,0),0)</f>
        <v>0</v>
      </c>
      <c r="AH113" s="25">
        <f>IFERROR(VLOOKUP($A113,'TD SOP+PROFORM'!$A$5:$AD$750,MATCH(AH$4,'TD SOP+PROFORM'!$B$2:$AD$2,0)+1,0),0)+IFERROR(VLOOKUP($A113,'TD SOP+PROFORM'!$A$5:$AD$750,MATCH(AH$2,'TD SOP+PROFORM'!$B$2:$AD$2,0)+1,0),0)</f>
        <v>0</v>
      </c>
      <c r="AI113" s="26" t="str">
        <f t="shared" si="33"/>
        <v/>
      </c>
      <c r="AJ113" s="25">
        <f>IFERROR(VLOOKUP($A113,'TD SOP+PROFORM'!$A$5:$AD$750,MATCH(AJ$4,'TD SOP+PROFORM'!$B$2:$AD$2,0)+1,0),0)+IFERROR(VLOOKUP($A113,'TD SOP+PROFORM'!$A$5:$AD$750,MATCH(AJ$2,'TD SOP+PROFORM'!$B$2:$AD$2,0)+1,0),0)</f>
        <v>0</v>
      </c>
      <c r="AK113" s="25">
        <f>IFERROR(VLOOKUP($A113,'TD SOP+PROFORM'!$A$5:$AD$750,MATCH(AK$4,'TD SOP+PROFORM'!$B$2:$AD$2,0)+1,0),0)+IFERROR(VLOOKUP($A113,'TD SOP+PROFORM'!$A$5:$AD$750,MATCH(AK$2,'TD SOP+PROFORM'!$B$2:$AD$2,0)+1,0),0)</f>
        <v>0</v>
      </c>
      <c r="AL113" s="26" t="str">
        <f t="shared" si="34"/>
        <v/>
      </c>
      <c r="AM113" s="25">
        <f t="shared" si="36"/>
        <v>0</v>
      </c>
      <c r="AN113" s="25">
        <f t="shared" si="36"/>
        <v>0</v>
      </c>
      <c r="AO113" s="26" t="str">
        <f t="shared" si="35"/>
        <v/>
      </c>
    </row>
    <row r="114" spans="1:41" x14ac:dyDescent="0.35">
      <c r="A114" s="24">
        <f>IF(AND('TD SOP+PROFORM'!A111&lt;&gt;"",'TD SOP+PROFORM'!A111&lt;&gt;"TOTAL"),'TD SOP+PROFORM'!A111,0)</f>
        <v>0</v>
      </c>
      <c r="C114" s="25" t="str">
        <f>IFERROR(VLOOKUP($A114,'TD SOP+PROFORM'!$A$5:$AD$750,MATCH(C$4,'TD SOP+PROFORM'!$B$2:$AT$2,0)+1,0),"")</f>
        <v/>
      </c>
      <c r="D114" s="25" t="str">
        <f>IFERROR(VLOOKUP($A114,'TD SOP+PROFORM'!$A$5:$AD$750,MATCH(D$4,'TD SOP+PROFORM'!$B$2:$AT$2,0)+1,0),"")</f>
        <v/>
      </c>
      <c r="E114" s="26" t="str">
        <f t="shared" si="23"/>
        <v/>
      </c>
      <c r="F114" s="25" t="str">
        <f>IFERROR(VLOOKUP($A114,'TD SOP+PROFORM'!$A$5:$AD$750,MATCH(F$4,'TD SOP+PROFORM'!$B$2:$AT$2,0)+1,0),"")</f>
        <v/>
      </c>
      <c r="G114" s="25" t="str">
        <f>IFERROR(VLOOKUP($A114,'TD SOP+PROFORM'!$A$5:$AD$750,MATCH(G$4,'TD SOP+PROFORM'!$B$2:$AT$2,0)+1,0),"")</f>
        <v/>
      </c>
      <c r="H114" s="26" t="str">
        <f t="shared" si="24"/>
        <v/>
      </c>
      <c r="I114" s="25" t="str">
        <f>IFERROR(VLOOKUP($A114,'TD SOP+PROFORM'!$A$5:$AD$750,MATCH(I$4,'TD SOP+PROFORM'!$B$2:$AT$2,0)+1,0),"")</f>
        <v/>
      </c>
      <c r="J114" s="25" t="str">
        <f>IFERROR(VLOOKUP($A114,'TD SOP+PROFORM'!$A$5:$AD$750,MATCH(J$4,'TD SOP+PROFORM'!$B$2:$AT$2,0)+1,0),"")</f>
        <v/>
      </c>
      <c r="K114" s="26" t="str">
        <f t="shared" si="25"/>
        <v/>
      </c>
      <c r="L114" s="25" t="str">
        <f>IFERROR(VLOOKUP($A114,'TD SOP+PROFORM'!$A$5:$AD$750,MATCH(L$4,'TD SOP+PROFORM'!$B$2:$AT$2,0)+1,0),"")</f>
        <v/>
      </c>
      <c r="M114" s="25" t="str">
        <f>IFERROR(VLOOKUP($A114,'TD SOP+PROFORM'!$A$5:$AD$750,MATCH(M$4,'TD SOP+PROFORM'!$B$2:$AT$2,0)+1,0),"")</f>
        <v/>
      </c>
      <c r="N114" s="26" t="str">
        <f t="shared" si="26"/>
        <v/>
      </c>
      <c r="O114" s="25">
        <f>IFERROR(VLOOKUP($A114,'TD SOP+PROFORM'!$A$5:$AD$750,MATCH(O$4,'TD SOP+PROFORM'!$B$2:$AD$2,0)+1,0),0)+IFERROR(VLOOKUP($A114,'TD SOP+PROFORM'!$A$5:$AD$750,MATCH(O$2,'TD SOP+PROFORM'!$B$2:$AD$2,0)+1,0),0)</f>
        <v>0</v>
      </c>
      <c r="P114" s="25">
        <f>IFERROR(VLOOKUP($A114,'TD SOP+PROFORM'!$A$5:$AD$750,MATCH(P$4,'TD SOP+PROFORM'!$B$2:$AD$2,0)+1,0),0)+IFERROR(VLOOKUP($A114,'TD SOP+PROFORM'!$A$5:$AD$750,MATCH(P$2,'TD SOP+PROFORM'!$B$2:$AD$2,0)+1,0),0)</f>
        <v>0</v>
      </c>
      <c r="Q114" s="26" t="str">
        <f t="shared" si="27"/>
        <v/>
      </c>
      <c r="R114" s="25">
        <f>IFERROR(VLOOKUP($A114,'TD SOP+PROFORM'!$A$5:$AD$750,MATCH(R$4,'TD SOP+PROFORM'!$B$2:$AD$2,0)+1,0),0)+IFERROR(VLOOKUP($A114,'TD SOP+PROFORM'!$A$5:$AD$750,MATCH(R$2,'TD SOP+PROFORM'!$B$2:$AD$2,0)+1,0),0)</f>
        <v>0</v>
      </c>
      <c r="S114" s="25">
        <f>IFERROR(VLOOKUP($A114,'TD SOP+PROFORM'!$A$5:$AD$750,MATCH(S$4,'TD SOP+PROFORM'!$B$2:$AD$2,0)+1,0),0)+IFERROR(VLOOKUP($A114,'TD SOP+PROFORM'!$A$5:$AD$750,MATCH(S$2,'TD SOP+PROFORM'!$B$2:$AD$2,0)+1,0),0)</f>
        <v>0</v>
      </c>
      <c r="T114" s="26" t="str">
        <f t="shared" si="28"/>
        <v/>
      </c>
      <c r="U114" s="25">
        <f>IFERROR(VLOOKUP($A114,'TD SOP+PROFORM'!$A$5:$AD$750,MATCH(U$4,'TD SOP+PROFORM'!$B$2:$AD$2,0)+1,0),0)+IFERROR(VLOOKUP($A114,'TD SOP+PROFORM'!$A$5:$AD$750,MATCH(U$2,'TD SOP+PROFORM'!$B$2:$AD$2,0)+1,0),0)</f>
        <v>0</v>
      </c>
      <c r="V114" s="25">
        <f>IFERROR(VLOOKUP($A114,'TD SOP+PROFORM'!$A$5:$AD$750,MATCH(V$4,'TD SOP+PROFORM'!$B$2:$AD$2,0)+1,0),0)+IFERROR(VLOOKUP($A114,'TD SOP+PROFORM'!$A$5:$AD$750,MATCH(V$2,'TD SOP+PROFORM'!$B$2:$AD$2,0)+1,0),0)</f>
        <v>0</v>
      </c>
      <c r="W114" s="26" t="str">
        <f t="shared" si="29"/>
        <v/>
      </c>
      <c r="X114" s="25">
        <f>IFERROR(VLOOKUP($A114,'TD SOP+PROFORM'!$A$5:$AD$750,MATCH(X$4,'TD SOP+PROFORM'!$B$2:$AD$2,0)+1,0),0)+IFERROR(VLOOKUP($A114,'TD SOP+PROFORM'!$A$5:$AD$750,MATCH(X$2,'TD SOP+PROFORM'!$B$2:$AD$2,0)+1,0),0)</f>
        <v>0</v>
      </c>
      <c r="Y114" s="25">
        <f>IFERROR(VLOOKUP($A114,'TD SOP+PROFORM'!$A$5:$AD$750,MATCH(Y$4,'TD SOP+PROFORM'!$B$2:$AD$2,0)+1,0),0)+IFERROR(VLOOKUP($A114,'TD SOP+PROFORM'!$A$5:$AD$750,MATCH(Y$2,'TD SOP+PROFORM'!$B$2:$AD$2,0)+1,0),0)</f>
        <v>0</v>
      </c>
      <c r="Z114" s="26" t="str">
        <f t="shared" si="30"/>
        <v/>
      </c>
      <c r="AA114" s="25">
        <f>IFERROR(VLOOKUP($A114,'TD SOP+PROFORM'!$A$5:$AD$750,MATCH(AA$4,'TD SOP+PROFORM'!$B$2:$AD$2,0)+1,0),0)+IFERROR(VLOOKUP($A114,'TD SOP+PROFORM'!$A$5:$AD$750,MATCH(AA$2,'TD SOP+PROFORM'!$B$2:$AD$2,0)+1,0),0)</f>
        <v>0</v>
      </c>
      <c r="AB114" s="25">
        <f>IFERROR(VLOOKUP($A114,'TD SOP+PROFORM'!$A$5:$AD$750,MATCH(AB$4,'TD SOP+PROFORM'!$B$2:$AD$2,0)+1,0),0)+IFERROR(VLOOKUP($A114,'TD SOP+PROFORM'!$A$5:$AD$750,MATCH(AB$2,'TD SOP+PROFORM'!$B$2:$AD$2,0)+1,0),0)</f>
        <v>0</v>
      </c>
      <c r="AC114" s="26" t="str">
        <f t="shared" si="31"/>
        <v/>
      </c>
      <c r="AD114" s="25">
        <f>IFERROR(VLOOKUP($A114,'TD SOP+PROFORM'!$A$5:$AD$750,MATCH(AD$4,'TD SOP+PROFORM'!$B$2:$AD$2,0)+1,0),0)+IFERROR(VLOOKUP($A114,'TD SOP+PROFORM'!$A$5:$AD$750,MATCH(AD$2,'TD SOP+PROFORM'!$B$2:$AD$2,0)+1,0),0)</f>
        <v>0</v>
      </c>
      <c r="AE114" s="25">
        <f>IFERROR(VLOOKUP($A114,'TD SOP+PROFORM'!$A$5:$AD$750,MATCH(AE$4,'TD SOP+PROFORM'!$B$2:$AD$2,0)+1,0),0)+IFERROR(VLOOKUP($A114,'TD SOP+PROFORM'!$A$5:$AD$750,MATCH(AE$2,'TD SOP+PROFORM'!$B$2:$AD$2,0)+1,0),0)</f>
        <v>0</v>
      </c>
      <c r="AF114" s="26" t="str">
        <f t="shared" si="32"/>
        <v/>
      </c>
      <c r="AG114" s="25">
        <f>IFERROR(VLOOKUP($A114,'TD SOP+PROFORM'!$A$5:$AD$750,MATCH(AG$4,'TD SOP+PROFORM'!$B$2:$AD$2,0)+1,0),0)+IFERROR(VLOOKUP($A114,'TD SOP+PROFORM'!$A$5:$AD$750,MATCH(AG$2,'TD SOP+PROFORM'!$B$2:$AD$2,0)+1,0),0)</f>
        <v>0</v>
      </c>
      <c r="AH114" s="25">
        <f>IFERROR(VLOOKUP($A114,'TD SOP+PROFORM'!$A$5:$AD$750,MATCH(AH$4,'TD SOP+PROFORM'!$B$2:$AD$2,0)+1,0),0)+IFERROR(VLOOKUP($A114,'TD SOP+PROFORM'!$A$5:$AD$750,MATCH(AH$2,'TD SOP+PROFORM'!$B$2:$AD$2,0)+1,0),0)</f>
        <v>0</v>
      </c>
      <c r="AI114" s="26" t="str">
        <f t="shared" si="33"/>
        <v/>
      </c>
      <c r="AJ114" s="25">
        <f>IFERROR(VLOOKUP($A114,'TD SOP+PROFORM'!$A$5:$AD$750,MATCH(AJ$4,'TD SOP+PROFORM'!$B$2:$AD$2,0)+1,0),0)+IFERROR(VLOOKUP($A114,'TD SOP+PROFORM'!$A$5:$AD$750,MATCH(AJ$2,'TD SOP+PROFORM'!$B$2:$AD$2,0)+1,0),0)</f>
        <v>0</v>
      </c>
      <c r="AK114" s="25">
        <f>IFERROR(VLOOKUP($A114,'TD SOP+PROFORM'!$A$5:$AD$750,MATCH(AK$4,'TD SOP+PROFORM'!$B$2:$AD$2,0)+1,0),0)+IFERROR(VLOOKUP($A114,'TD SOP+PROFORM'!$A$5:$AD$750,MATCH(AK$2,'TD SOP+PROFORM'!$B$2:$AD$2,0)+1,0),0)</f>
        <v>0</v>
      </c>
      <c r="AL114" s="26" t="str">
        <f t="shared" si="34"/>
        <v/>
      </c>
      <c r="AM114" s="25">
        <f t="shared" si="36"/>
        <v>0</v>
      </c>
      <c r="AN114" s="25">
        <f t="shared" si="36"/>
        <v>0</v>
      </c>
      <c r="AO114" s="26" t="str">
        <f t="shared" si="35"/>
        <v/>
      </c>
    </row>
    <row r="115" spans="1:41" x14ac:dyDescent="0.35">
      <c r="A115" s="24">
        <f>IF(AND('TD SOP+PROFORM'!A112&lt;&gt;"",'TD SOP+PROFORM'!A112&lt;&gt;"TOTAL"),'TD SOP+PROFORM'!A112,0)</f>
        <v>0</v>
      </c>
      <c r="C115" s="25" t="str">
        <f>IFERROR(VLOOKUP($A115,'TD SOP+PROFORM'!$A$5:$AD$750,MATCH(C$4,'TD SOP+PROFORM'!$B$2:$AT$2,0)+1,0),"")</f>
        <v/>
      </c>
      <c r="D115" s="25" t="str">
        <f>IFERROR(VLOOKUP($A115,'TD SOP+PROFORM'!$A$5:$AD$750,MATCH(D$4,'TD SOP+PROFORM'!$B$2:$AT$2,0)+1,0),"")</f>
        <v/>
      </c>
      <c r="E115" s="26" t="str">
        <f t="shared" si="23"/>
        <v/>
      </c>
      <c r="F115" s="25" t="str">
        <f>IFERROR(VLOOKUP($A115,'TD SOP+PROFORM'!$A$5:$AD$750,MATCH(F$4,'TD SOP+PROFORM'!$B$2:$AT$2,0)+1,0),"")</f>
        <v/>
      </c>
      <c r="G115" s="25" t="str">
        <f>IFERROR(VLOOKUP($A115,'TD SOP+PROFORM'!$A$5:$AD$750,MATCH(G$4,'TD SOP+PROFORM'!$B$2:$AT$2,0)+1,0),"")</f>
        <v/>
      </c>
      <c r="H115" s="26" t="str">
        <f t="shared" si="24"/>
        <v/>
      </c>
      <c r="I115" s="25" t="str">
        <f>IFERROR(VLOOKUP($A115,'TD SOP+PROFORM'!$A$5:$AD$750,MATCH(I$4,'TD SOP+PROFORM'!$B$2:$AT$2,0)+1,0),"")</f>
        <v/>
      </c>
      <c r="J115" s="25" t="str">
        <f>IFERROR(VLOOKUP($A115,'TD SOP+PROFORM'!$A$5:$AD$750,MATCH(J$4,'TD SOP+PROFORM'!$B$2:$AT$2,0)+1,0),"")</f>
        <v/>
      </c>
      <c r="K115" s="26" t="str">
        <f t="shared" si="25"/>
        <v/>
      </c>
      <c r="L115" s="25" t="str">
        <f>IFERROR(VLOOKUP($A115,'TD SOP+PROFORM'!$A$5:$AD$750,MATCH(L$4,'TD SOP+PROFORM'!$B$2:$AT$2,0)+1,0),"")</f>
        <v/>
      </c>
      <c r="M115" s="25" t="str">
        <f>IFERROR(VLOOKUP($A115,'TD SOP+PROFORM'!$A$5:$AD$750,MATCH(M$4,'TD SOP+PROFORM'!$B$2:$AT$2,0)+1,0),"")</f>
        <v/>
      </c>
      <c r="N115" s="26" t="str">
        <f t="shared" si="26"/>
        <v/>
      </c>
      <c r="O115" s="25">
        <f>IFERROR(VLOOKUP($A115,'TD SOP+PROFORM'!$A$5:$AD$750,MATCH(O$4,'TD SOP+PROFORM'!$B$2:$AD$2,0)+1,0),0)+IFERROR(VLOOKUP($A115,'TD SOP+PROFORM'!$A$5:$AD$750,MATCH(O$2,'TD SOP+PROFORM'!$B$2:$AD$2,0)+1,0),0)</f>
        <v>0</v>
      </c>
      <c r="P115" s="25">
        <f>IFERROR(VLOOKUP($A115,'TD SOP+PROFORM'!$A$5:$AD$750,MATCH(P$4,'TD SOP+PROFORM'!$B$2:$AD$2,0)+1,0),0)+IFERROR(VLOOKUP($A115,'TD SOP+PROFORM'!$A$5:$AD$750,MATCH(P$2,'TD SOP+PROFORM'!$B$2:$AD$2,0)+1,0),0)</f>
        <v>0</v>
      </c>
      <c r="Q115" s="26" t="str">
        <f t="shared" si="27"/>
        <v/>
      </c>
      <c r="R115" s="25">
        <f>IFERROR(VLOOKUP($A115,'TD SOP+PROFORM'!$A$5:$AD$750,MATCH(R$4,'TD SOP+PROFORM'!$B$2:$AD$2,0)+1,0),0)+IFERROR(VLOOKUP($A115,'TD SOP+PROFORM'!$A$5:$AD$750,MATCH(R$2,'TD SOP+PROFORM'!$B$2:$AD$2,0)+1,0),0)</f>
        <v>0</v>
      </c>
      <c r="S115" s="25">
        <f>IFERROR(VLOOKUP($A115,'TD SOP+PROFORM'!$A$5:$AD$750,MATCH(S$4,'TD SOP+PROFORM'!$B$2:$AD$2,0)+1,0),0)+IFERROR(VLOOKUP($A115,'TD SOP+PROFORM'!$A$5:$AD$750,MATCH(S$2,'TD SOP+PROFORM'!$B$2:$AD$2,0)+1,0),0)</f>
        <v>0</v>
      </c>
      <c r="T115" s="26" t="str">
        <f t="shared" si="28"/>
        <v/>
      </c>
      <c r="U115" s="25">
        <f>IFERROR(VLOOKUP($A115,'TD SOP+PROFORM'!$A$5:$AD$750,MATCH(U$4,'TD SOP+PROFORM'!$B$2:$AD$2,0)+1,0),0)+IFERROR(VLOOKUP($A115,'TD SOP+PROFORM'!$A$5:$AD$750,MATCH(U$2,'TD SOP+PROFORM'!$B$2:$AD$2,0)+1,0),0)</f>
        <v>0</v>
      </c>
      <c r="V115" s="25">
        <f>IFERROR(VLOOKUP($A115,'TD SOP+PROFORM'!$A$5:$AD$750,MATCH(V$4,'TD SOP+PROFORM'!$B$2:$AD$2,0)+1,0),0)+IFERROR(VLOOKUP($A115,'TD SOP+PROFORM'!$A$5:$AD$750,MATCH(V$2,'TD SOP+PROFORM'!$B$2:$AD$2,0)+1,0),0)</f>
        <v>0</v>
      </c>
      <c r="W115" s="26" t="str">
        <f t="shared" si="29"/>
        <v/>
      </c>
      <c r="X115" s="25">
        <f>IFERROR(VLOOKUP($A115,'TD SOP+PROFORM'!$A$5:$AD$750,MATCH(X$4,'TD SOP+PROFORM'!$B$2:$AD$2,0)+1,0),0)+IFERROR(VLOOKUP($A115,'TD SOP+PROFORM'!$A$5:$AD$750,MATCH(X$2,'TD SOP+PROFORM'!$B$2:$AD$2,0)+1,0),0)</f>
        <v>0</v>
      </c>
      <c r="Y115" s="25">
        <f>IFERROR(VLOOKUP($A115,'TD SOP+PROFORM'!$A$5:$AD$750,MATCH(Y$4,'TD SOP+PROFORM'!$B$2:$AD$2,0)+1,0),0)+IFERROR(VLOOKUP($A115,'TD SOP+PROFORM'!$A$5:$AD$750,MATCH(Y$2,'TD SOP+PROFORM'!$B$2:$AD$2,0)+1,0),0)</f>
        <v>0</v>
      </c>
      <c r="Z115" s="26" t="str">
        <f t="shared" si="30"/>
        <v/>
      </c>
      <c r="AA115" s="25">
        <f>IFERROR(VLOOKUP($A115,'TD SOP+PROFORM'!$A$5:$AD$750,MATCH(AA$4,'TD SOP+PROFORM'!$B$2:$AD$2,0)+1,0),0)+IFERROR(VLOOKUP($A115,'TD SOP+PROFORM'!$A$5:$AD$750,MATCH(AA$2,'TD SOP+PROFORM'!$B$2:$AD$2,0)+1,0),0)</f>
        <v>0</v>
      </c>
      <c r="AB115" s="25">
        <f>IFERROR(VLOOKUP($A115,'TD SOP+PROFORM'!$A$5:$AD$750,MATCH(AB$4,'TD SOP+PROFORM'!$B$2:$AD$2,0)+1,0),0)+IFERROR(VLOOKUP($A115,'TD SOP+PROFORM'!$A$5:$AD$750,MATCH(AB$2,'TD SOP+PROFORM'!$B$2:$AD$2,0)+1,0),0)</f>
        <v>0</v>
      </c>
      <c r="AC115" s="26" t="str">
        <f t="shared" si="31"/>
        <v/>
      </c>
      <c r="AD115" s="25">
        <f>IFERROR(VLOOKUP($A115,'TD SOP+PROFORM'!$A$5:$AD$750,MATCH(AD$4,'TD SOP+PROFORM'!$B$2:$AD$2,0)+1,0),0)+IFERROR(VLOOKUP($A115,'TD SOP+PROFORM'!$A$5:$AD$750,MATCH(AD$2,'TD SOP+PROFORM'!$B$2:$AD$2,0)+1,0),0)</f>
        <v>0</v>
      </c>
      <c r="AE115" s="25">
        <f>IFERROR(VLOOKUP($A115,'TD SOP+PROFORM'!$A$5:$AD$750,MATCH(AE$4,'TD SOP+PROFORM'!$B$2:$AD$2,0)+1,0),0)+IFERROR(VLOOKUP($A115,'TD SOP+PROFORM'!$A$5:$AD$750,MATCH(AE$2,'TD SOP+PROFORM'!$B$2:$AD$2,0)+1,0),0)</f>
        <v>0</v>
      </c>
      <c r="AF115" s="26" t="str">
        <f t="shared" si="32"/>
        <v/>
      </c>
      <c r="AG115" s="25">
        <f>IFERROR(VLOOKUP($A115,'TD SOP+PROFORM'!$A$5:$AD$750,MATCH(AG$4,'TD SOP+PROFORM'!$B$2:$AD$2,0)+1,0),0)+IFERROR(VLOOKUP($A115,'TD SOP+PROFORM'!$A$5:$AD$750,MATCH(AG$2,'TD SOP+PROFORM'!$B$2:$AD$2,0)+1,0),0)</f>
        <v>0</v>
      </c>
      <c r="AH115" s="25">
        <f>IFERROR(VLOOKUP($A115,'TD SOP+PROFORM'!$A$5:$AD$750,MATCH(AH$4,'TD SOP+PROFORM'!$B$2:$AD$2,0)+1,0),0)+IFERROR(VLOOKUP($A115,'TD SOP+PROFORM'!$A$5:$AD$750,MATCH(AH$2,'TD SOP+PROFORM'!$B$2:$AD$2,0)+1,0),0)</f>
        <v>0</v>
      </c>
      <c r="AI115" s="26" t="str">
        <f t="shared" si="33"/>
        <v/>
      </c>
      <c r="AJ115" s="25">
        <f>IFERROR(VLOOKUP($A115,'TD SOP+PROFORM'!$A$5:$AD$750,MATCH(AJ$4,'TD SOP+PROFORM'!$B$2:$AD$2,0)+1,0),0)+IFERROR(VLOOKUP($A115,'TD SOP+PROFORM'!$A$5:$AD$750,MATCH(AJ$2,'TD SOP+PROFORM'!$B$2:$AD$2,0)+1,0),0)</f>
        <v>0</v>
      </c>
      <c r="AK115" s="25">
        <f>IFERROR(VLOOKUP($A115,'TD SOP+PROFORM'!$A$5:$AD$750,MATCH(AK$4,'TD SOP+PROFORM'!$B$2:$AD$2,0)+1,0),0)+IFERROR(VLOOKUP($A115,'TD SOP+PROFORM'!$A$5:$AD$750,MATCH(AK$2,'TD SOP+PROFORM'!$B$2:$AD$2,0)+1,0),0)</f>
        <v>0</v>
      </c>
      <c r="AL115" s="26" t="str">
        <f t="shared" si="34"/>
        <v/>
      </c>
      <c r="AM115" s="25">
        <f t="shared" si="36"/>
        <v>0</v>
      </c>
      <c r="AN115" s="25">
        <f t="shared" si="36"/>
        <v>0</v>
      </c>
      <c r="AO115" s="26" t="str">
        <f t="shared" si="35"/>
        <v/>
      </c>
    </row>
    <row r="116" spans="1:41" x14ac:dyDescent="0.35">
      <c r="A116" s="24">
        <f>IF(AND('TD SOP+PROFORM'!A113&lt;&gt;"",'TD SOP+PROFORM'!A113&lt;&gt;"TOTAL"),'TD SOP+PROFORM'!A113,0)</f>
        <v>0</v>
      </c>
      <c r="C116" s="25" t="str">
        <f>IFERROR(VLOOKUP($A116,'TD SOP+PROFORM'!$A$5:$AD$750,MATCH(C$4,'TD SOP+PROFORM'!$B$2:$AT$2,0)+1,0),"")</f>
        <v/>
      </c>
      <c r="D116" s="25" t="str">
        <f>IFERROR(VLOOKUP($A116,'TD SOP+PROFORM'!$A$5:$AD$750,MATCH(D$4,'TD SOP+PROFORM'!$B$2:$AT$2,0)+1,0),"")</f>
        <v/>
      </c>
      <c r="E116" s="26" t="str">
        <f t="shared" si="23"/>
        <v/>
      </c>
      <c r="F116" s="25" t="str">
        <f>IFERROR(VLOOKUP($A116,'TD SOP+PROFORM'!$A$5:$AD$750,MATCH(F$4,'TD SOP+PROFORM'!$B$2:$AT$2,0)+1,0),"")</f>
        <v/>
      </c>
      <c r="G116" s="25" t="str">
        <f>IFERROR(VLOOKUP($A116,'TD SOP+PROFORM'!$A$5:$AD$750,MATCH(G$4,'TD SOP+PROFORM'!$B$2:$AT$2,0)+1,0),"")</f>
        <v/>
      </c>
      <c r="H116" s="26" t="str">
        <f t="shared" si="24"/>
        <v/>
      </c>
      <c r="I116" s="25" t="str">
        <f>IFERROR(VLOOKUP($A116,'TD SOP+PROFORM'!$A$5:$AD$750,MATCH(I$4,'TD SOP+PROFORM'!$B$2:$AT$2,0)+1,0),"")</f>
        <v/>
      </c>
      <c r="J116" s="25" t="str">
        <f>IFERROR(VLOOKUP($A116,'TD SOP+PROFORM'!$A$5:$AD$750,MATCH(J$4,'TD SOP+PROFORM'!$B$2:$AT$2,0)+1,0),"")</f>
        <v/>
      </c>
      <c r="K116" s="26" t="str">
        <f t="shared" si="25"/>
        <v/>
      </c>
      <c r="L116" s="25" t="str">
        <f>IFERROR(VLOOKUP($A116,'TD SOP+PROFORM'!$A$5:$AD$750,MATCH(L$4,'TD SOP+PROFORM'!$B$2:$AT$2,0)+1,0),"")</f>
        <v/>
      </c>
      <c r="M116" s="25" t="str">
        <f>IFERROR(VLOOKUP($A116,'TD SOP+PROFORM'!$A$5:$AD$750,MATCH(M$4,'TD SOP+PROFORM'!$B$2:$AT$2,0)+1,0),"")</f>
        <v/>
      </c>
      <c r="N116" s="26" t="str">
        <f t="shared" si="26"/>
        <v/>
      </c>
      <c r="O116" s="25">
        <f>IFERROR(VLOOKUP($A116,'TD SOP+PROFORM'!$A$5:$AD$750,MATCH(O$4,'TD SOP+PROFORM'!$B$2:$AD$2,0)+1,0),0)+IFERROR(VLOOKUP($A116,'TD SOP+PROFORM'!$A$5:$AD$750,MATCH(O$2,'TD SOP+PROFORM'!$B$2:$AD$2,0)+1,0),0)</f>
        <v>0</v>
      </c>
      <c r="P116" s="25">
        <f>IFERROR(VLOOKUP($A116,'TD SOP+PROFORM'!$A$5:$AD$750,MATCH(P$4,'TD SOP+PROFORM'!$B$2:$AD$2,0)+1,0),0)+IFERROR(VLOOKUP($A116,'TD SOP+PROFORM'!$A$5:$AD$750,MATCH(P$2,'TD SOP+PROFORM'!$B$2:$AD$2,0)+1,0),0)</f>
        <v>0</v>
      </c>
      <c r="Q116" s="26" t="str">
        <f t="shared" si="27"/>
        <v/>
      </c>
      <c r="R116" s="25">
        <f>IFERROR(VLOOKUP($A116,'TD SOP+PROFORM'!$A$5:$AD$750,MATCH(R$4,'TD SOP+PROFORM'!$B$2:$AD$2,0)+1,0),0)+IFERROR(VLOOKUP($A116,'TD SOP+PROFORM'!$A$5:$AD$750,MATCH(R$2,'TD SOP+PROFORM'!$B$2:$AD$2,0)+1,0),0)</f>
        <v>0</v>
      </c>
      <c r="S116" s="25">
        <f>IFERROR(VLOOKUP($A116,'TD SOP+PROFORM'!$A$5:$AD$750,MATCH(S$4,'TD SOP+PROFORM'!$B$2:$AD$2,0)+1,0),0)+IFERROR(VLOOKUP($A116,'TD SOP+PROFORM'!$A$5:$AD$750,MATCH(S$2,'TD SOP+PROFORM'!$B$2:$AD$2,0)+1,0),0)</f>
        <v>0</v>
      </c>
      <c r="T116" s="26" t="str">
        <f t="shared" si="28"/>
        <v/>
      </c>
      <c r="U116" s="25">
        <f>IFERROR(VLOOKUP($A116,'TD SOP+PROFORM'!$A$5:$AD$750,MATCH(U$4,'TD SOP+PROFORM'!$B$2:$AD$2,0)+1,0),0)+IFERROR(VLOOKUP($A116,'TD SOP+PROFORM'!$A$5:$AD$750,MATCH(U$2,'TD SOP+PROFORM'!$B$2:$AD$2,0)+1,0),0)</f>
        <v>0</v>
      </c>
      <c r="V116" s="25">
        <f>IFERROR(VLOOKUP($A116,'TD SOP+PROFORM'!$A$5:$AD$750,MATCH(V$4,'TD SOP+PROFORM'!$B$2:$AD$2,0)+1,0),0)+IFERROR(VLOOKUP($A116,'TD SOP+PROFORM'!$A$5:$AD$750,MATCH(V$2,'TD SOP+PROFORM'!$B$2:$AD$2,0)+1,0),0)</f>
        <v>0</v>
      </c>
      <c r="W116" s="26" t="str">
        <f t="shared" si="29"/>
        <v/>
      </c>
      <c r="X116" s="25">
        <f>IFERROR(VLOOKUP($A116,'TD SOP+PROFORM'!$A$5:$AD$750,MATCH(X$4,'TD SOP+PROFORM'!$B$2:$AD$2,0)+1,0),0)+IFERROR(VLOOKUP($A116,'TD SOP+PROFORM'!$A$5:$AD$750,MATCH(X$2,'TD SOP+PROFORM'!$B$2:$AD$2,0)+1,0),0)</f>
        <v>0</v>
      </c>
      <c r="Y116" s="25">
        <f>IFERROR(VLOOKUP($A116,'TD SOP+PROFORM'!$A$5:$AD$750,MATCH(Y$4,'TD SOP+PROFORM'!$B$2:$AD$2,0)+1,0),0)+IFERROR(VLOOKUP($A116,'TD SOP+PROFORM'!$A$5:$AD$750,MATCH(Y$2,'TD SOP+PROFORM'!$B$2:$AD$2,0)+1,0),0)</f>
        <v>0</v>
      </c>
      <c r="Z116" s="26" t="str">
        <f t="shared" si="30"/>
        <v/>
      </c>
      <c r="AA116" s="25">
        <f>IFERROR(VLOOKUP($A116,'TD SOP+PROFORM'!$A$5:$AD$750,MATCH(AA$4,'TD SOP+PROFORM'!$B$2:$AD$2,0)+1,0),0)+IFERROR(VLOOKUP($A116,'TD SOP+PROFORM'!$A$5:$AD$750,MATCH(AA$2,'TD SOP+PROFORM'!$B$2:$AD$2,0)+1,0),0)</f>
        <v>0</v>
      </c>
      <c r="AB116" s="25">
        <f>IFERROR(VLOOKUP($A116,'TD SOP+PROFORM'!$A$5:$AD$750,MATCH(AB$4,'TD SOP+PROFORM'!$B$2:$AD$2,0)+1,0),0)+IFERROR(VLOOKUP($A116,'TD SOP+PROFORM'!$A$5:$AD$750,MATCH(AB$2,'TD SOP+PROFORM'!$B$2:$AD$2,0)+1,0),0)</f>
        <v>0</v>
      </c>
      <c r="AC116" s="26" t="str">
        <f t="shared" si="31"/>
        <v/>
      </c>
      <c r="AD116" s="25">
        <f>IFERROR(VLOOKUP($A116,'TD SOP+PROFORM'!$A$5:$AD$750,MATCH(AD$4,'TD SOP+PROFORM'!$B$2:$AD$2,0)+1,0),0)+IFERROR(VLOOKUP($A116,'TD SOP+PROFORM'!$A$5:$AD$750,MATCH(AD$2,'TD SOP+PROFORM'!$B$2:$AD$2,0)+1,0),0)</f>
        <v>0</v>
      </c>
      <c r="AE116" s="25">
        <f>IFERROR(VLOOKUP($A116,'TD SOP+PROFORM'!$A$5:$AD$750,MATCH(AE$4,'TD SOP+PROFORM'!$B$2:$AD$2,0)+1,0),0)+IFERROR(VLOOKUP($A116,'TD SOP+PROFORM'!$A$5:$AD$750,MATCH(AE$2,'TD SOP+PROFORM'!$B$2:$AD$2,0)+1,0),0)</f>
        <v>0</v>
      </c>
      <c r="AF116" s="26" t="str">
        <f t="shared" si="32"/>
        <v/>
      </c>
      <c r="AG116" s="25">
        <f>IFERROR(VLOOKUP($A116,'TD SOP+PROFORM'!$A$5:$AD$750,MATCH(AG$4,'TD SOP+PROFORM'!$B$2:$AD$2,0)+1,0),0)+IFERROR(VLOOKUP($A116,'TD SOP+PROFORM'!$A$5:$AD$750,MATCH(AG$2,'TD SOP+PROFORM'!$B$2:$AD$2,0)+1,0),0)</f>
        <v>0</v>
      </c>
      <c r="AH116" s="25">
        <f>IFERROR(VLOOKUP($A116,'TD SOP+PROFORM'!$A$5:$AD$750,MATCH(AH$4,'TD SOP+PROFORM'!$B$2:$AD$2,0)+1,0),0)+IFERROR(VLOOKUP($A116,'TD SOP+PROFORM'!$A$5:$AD$750,MATCH(AH$2,'TD SOP+PROFORM'!$B$2:$AD$2,0)+1,0),0)</f>
        <v>0</v>
      </c>
      <c r="AI116" s="26" t="str">
        <f t="shared" si="33"/>
        <v/>
      </c>
      <c r="AJ116" s="25">
        <f>IFERROR(VLOOKUP($A116,'TD SOP+PROFORM'!$A$5:$AD$750,MATCH(AJ$4,'TD SOP+PROFORM'!$B$2:$AD$2,0)+1,0),0)+IFERROR(VLOOKUP($A116,'TD SOP+PROFORM'!$A$5:$AD$750,MATCH(AJ$2,'TD SOP+PROFORM'!$B$2:$AD$2,0)+1,0),0)</f>
        <v>0</v>
      </c>
      <c r="AK116" s="25">
        <f>IFERROR(VLOOKUP($A116,'TD SOP+PROFORM'!$A$5:$AD$750,MATCH(AK$4,'TD SOP+PROFORM'!$B$2:$AD$2,0)+1,0),0)+IFERROR(VLOOKUP($A116,'TD SOP+PROFORM'!$A$5:$AD$750,MATCH(AK$2,'TD SOP+PROFORM'!$B$2:$AD$2,0)+1,0),0)</f>
        <v>0</v>
      </c>
      <c r="AL116" s="26" t="str">
        <f t="shared" si="34"/>
        <v/>
      </c>
      <c r="AM116" s="25">
        <f t="shared" si="36"/>
        <v>0</v>
      </c>
      <c r="AN116" s="25">
        <f t="shared" si="36"/>
        <v>0</v>
      </c>
      <c r="AO116" s="26" t="str">
        <f t="shared" si="35"/>
        <v/>
      </c>
    </row>
    <row r="117" spans="1:41" x14ac:dyDescent="0.35">
      <c r="A117" s="24">
        <f>IF(AND('TD SOP+PROFORM'!A114&lt;&gt;"",'TD SOP+PROFORM'!A114&lt;&gt;"TOTAL"),'TD SOP+PROFORM'!A114,0)</f>
        <v>0</v>
      </c>
      <c r="C117" s="25" t="str">
        <f>IFERROR(VLOOKUP($A117,'TD SOP+PROFORM'!$A$5:$AD$750,MATCH(C$4,'TD SOP+PROFORM'!$B$2:$AT$2,0)+1,0),"")</f>
        <v/>
      </c>
      <c r="D117" s="25" t="str">
        <f>IFERROR(VLOOKUP($A117,'TD SOP+PROFORM'!$A$5:$AD$750,MATCH(D$4,'TD SOP+PROFORM'!$B$2:$AT$2,0)+1,0),"")</f>
        <v/>
      </c>
      <c r="E117" s="26" t="str">
        <f t="shared" si="23"/>
        <v/>
      </c>
      <c r="F117" s="25" t="str">
        <f>IFERROR(VLOOKUP($A117,'TD SOP+PROFORM'!$A$5:$AD$750,MATCH(F$4,'TD SOP+PROFORM'!$B$2:$AT$2,0)+1,0),"")</f>
        <v/>
      </c>
      <c r="G117" s="25" t="str">
        <f>IFERROR(VLOOKUP($A117,'TD SOP+PROFORM'!$A$5:$AD$750,MATCH(G$4,'TD SOP+PROFORM'!$B$2:$AT$2,0)+1,0),"")</f>
        <v/>
      </c>
      <c r="H117" s="26" t="str">
        <f t="shared" si="24"/>
        <v/>
      </c>
      <c r="I117" s="25" t="str">
        <f>IFERROR(VLOOKUP($A117,'TD SOP+PROFORM'!$A$5:$AD$750,MATCH(I$4,'TD SOP+PROFORM'!$B$2:$AT$2,0)+1,0),"")</f>
        <v/>
      </c>
      <c r="J117" s="25" t="str">
        <f>IFERROR(VLOOKUP($A117,'TD SOP+PROFORM'!$A$5:$AD$750,MATCH(J$4,'TD SOP+PROFORM'!$B$2:$AT$2,0)+1,0),"")</f>
        <v/>
      </c>
      <c r="K117" s="26" t="str">
        <f t="shared" si="25"/>
        <v/>
      </c>
      <c r="L117" s="25" t="str">
        <f>IFERROR(VLOOKUP($A117,'TD SOP+PROFORM'!$A$5:$AD$750,MATCH(L$4,'TD SOP+PROFORM'!$B$2:$AT$2,0)+1,0),"")</f>
        <v/>
      </c>
      <c r="M117" s="25" t="str">
        <f>IFERROR(VLOOKUP($A117,'TD SOP+PROFORM'!$A$5:$AD$750,MATCH(M$4,'TD SOP+PROFORM'!$B$2:$AT$2,0)+1,0),"")</f>
        <v/>
      </c>
      <c r="N117" s="26" t="str">
        <f t="shared" si="26"/>
        <v/>
      </c>
      <c r="O117" s="25">
        <f>IFERROR(VLOOKUP($A117,'TD SOP+PROFORM'!$A$5:$AD$750,MATCH(O$4,'TD SOP+PROFORM'!$B$2:$AD$2,0)+1,0),0)+IFERROR(VLOOKUP($A117,'TD SOP+PROFORM'!$A$5:$AD$750,MATCH(O$2,'TD SOP+PROFORM'!$B$2:$AD$2,0)+1,0),0)</f>
        <v>0</v>
      </c>
      <c r="P117" s="25">
        <f>IFERROR(VLOOKUP($A117,'TD SOP+PROFORM'!$A$5:$AD$750,MATCH(P$4,'TD SOP+PROFORM'!$B$2:$AD$2,0)+1,0),0)+IFERROR(VLOOKUP($A117,'TD SOP+PROFORM'!$A$5:$AD$750,MATCH(P$2,'TD SOP+PROFORM'!$B$2:$AD$2,0)+1,0),0)</f>
        <v>0</v>
      </c>
      <c r="Q117" s="26" t="str">
        <f t="shared" si="27"/>
        <v/>
      </c>
      <c r="R117" s="25">
        <f>IFERROR(VLOOKUP($A117,'TD SOP+PROFORM'!$A$5:$AD$750,MATCH(R$4,'TD SOP+PROFORM'!$B$2:$AD$2,0)+1,0),0)+IFERROR(VLOOKUP($A117,'TD SOP+PROFORM'!$A$5:$AD$750,MATCH(R$2,'TD SOP+PROFORM'!$B$2:$AD$2,0)+1,0),0)</f>
        <v>0</v>
      </c>
      <c r="S117" s="25">
        <f>IFERROR(VLOOKUP($A117,'TD SOP+PROFORM'!$A$5:$AD$750,MATCH(S$4,'TD SOP+PROFORM'!$B$2:$AD$2,0)+1,0),0)+IFERROR(VLOOKUP($A117,'TD SOP+PROFORM'!$A$5:$AD$750,MATCH(S$2,'TD SOP+PROFORM'!$B$2:$AD$2,0)+1,0),0)</f>
        <v>0</v>
      </c>
      <c r="T117" s="26" t="str">
        <f t="shared" si="28"/>
        <v/>
      </c>
      <c r="U117" s="25">
        <f>IFERROR(VLOOKUP($A117,'TD SOP+PROFORM'!$A$5:$AD$750,MATCH(U$4,'TD SOP+PROFORM'!$B$2:$AD$2,0)+1,0),0)+IFERROR(VLOOKUP($A117,'TD SOP+PROFORM'!$A$5:$AD$750,MATCH(U$2,'TD SOP+PROFORM'!$B$2:$AD$2,0)+1,0),0)</f>
        <v>0</v>
      </c>
      <c r="V117" s="25">
        <f>IFERROR(VLOOKUP($A117,'TD SOP+PROFORM'!$A$5:$AD$750,MATCH(V$4,'TD SOP+PROFORM'!$B$2:$AD$2,0)+1,0),0)+IFERROR(VLOOKUP($A117,'TD SOP+PROFORM'!$A$5:$AD$750,MATCH(V$2,'TD SOP+PROFORM'!$B$2:$AD$2,0)+1,0),0)</f>
        <v>0</v>
      </c>
      <c r="W117" s="26" t="str">
        <f t="shared" si="29"/>
        <v/>
      </c>
      <c r="X117" s="25">
        <f>IFERROR(VLOOKUP($A117,'TD SOP+PROFORM'!$A$5:$AD$750,MATCH(X$4,'TD SOP+PROFORM'!$B$2:$AD$2,0)+1,0),0)+IFERROR(VLOOKUP($A117,'TD SOP+PROFORM'!$A$5:$AD$750,MATCH(X$2,'TD SOP+PROFORM'!$B$2:$AD$2,0)+1,0),0)</f>
        <v>0</v>
      </c>
      <c r="Y117" s="25">
        <f>IFERROR(VLOOKUP($A117,'TD SOP+PROFORM'!$A$5:$AD$750,MATCH(Y$4,'TD SOP+PROFORM'!$B$2:$AD$2,0)+1,0),0)+IFERROR(VLOOKUP($A117,'TD SOP+PROFORM'!$A$5:$AD$750,MATCH(Y$2,'TD SOP+PROFORM'!$B$2:$AD$2,0)+1,0),0)</f>
        <v>0</v>
      </c>
      <c r="Z117" s="26" t="str">
        <f t="shared" si="30"/>
        <v/>
      </c>
      <c r="AA117" s="25">
        <f>IFERROR(VLOOKUP($A117,'TD SOP+PROFORM'!$A$5:$AD$750,MATCH(AA$4,'TD SOP+PROFORM'!$B$2:$AD$2,0)+1,0),0)+IFERROR(VLOOKUP($A117,'TD SOP+PROFORM'!$A$5:$AD$750,MATCH(AA$2,'TD SOP+PROFORM'!$B$2:$AD$2,0)+1,0),0)</f>
        <v>0</v>
      </c>
      <c r="AB117" s="25">
        <f>IFERROR(VLOOKUP($A117,'TD SOP+PROFORM'!$A$5:$AD$750,MATCH(AB$4,'TD SOP+PROFORM'!$B$2:$AD$2,0)+1,0),0)+IFERROR(VLOOKUP($A117,'TD SOP+PROFORM'!$A$5:$AD$750,MATCH(AB$2,'TD SOP+PROFORM'!$B$2:$AD$2,0)+1,0),0)</f>
        <v>0</v>
      </c>
      <c r="AC117" s="26" t="str">
        <f t="shared" si="31"/>
        <v/>
      </c>
      <c r="AD117" s="25">
        <f>IFERROR(VLOOKUP($A117,'TD SOP+PROFORM'!$A$5:$AD$750,MATCH(AD$4,'TD SOP+PROFORM'!$B$2:$AD$2,0)+1,0),0)+IFERROR(VLOOKUP($A117,'TD SOP+PROFORM'!$A$5:$AD$750,MATCH(AD$2,'TD SOP+PROFORM'!$B$2:$AD$2,0)+1,0),0)</f>
        <v>0</v>
      </c>
      <c r="AE117" s="25">
        <f>IFERROR(VLOOKUP($A117,'TD SOP+PROFORM'!$A$5:$AD$750,MATCH(AE$4,'TD SOP+PROFORM'!$B$2:$AD$2,0)+1,0),0)+IFERROR(VLOOKUP($A117,'TD SOP+PROFORM'!$A$5:$AD$750,MATCH(AE$2,'TD SOP+PROFORM'!$B$2:$AD$2,0)+1,0),0)</f>
        <v>0</v>
      </c>
      <c r="AF117" s="26" t="str">
        <f t="shared" si="32"/>
        <v/>
      </c>
      <c r="AG117" s="25">
        <f>IFERROR(VLOOKUP($A117,'TD SOP+PROFORM'!$A$5:$AD$750,MATCH(AG$4,'TD SOP+PROFORM'!$B$2:$AD$2,0)+1,0),0)+IFERROR(VLOOKUP($A117,'TD SOP+PROFORM'!$A$5:$AD$750,MATCH(AG$2,'TD SOP+PROFORM'!$B$2:$AD$2,0)+1,0),0)</f>
        <v>0</v>
      </c>
      <c r="AH117" s="25">
        <f>IFERROR(VLOOKUP($A117,'TD SOP+PROFORM'!$A$5:$AD$750,MATCH(AH$4,'TD SOP+PROFORM'!$B$2:$AD$2,0)+1,0),0)+IFERROR(VLOOKUP($A117,'TD SOP+PROFORM'!$A$5:$AD$750,MATCH(AH$2,'TD SOP+PROFORM'!$B$2:$AD$2,0)+1,0),0)</f>
        <v>0</v>
      </c>
      <c r="AI117" s="26" t="str">
        <f t="shared" si="33"/>
        <v/>
      </c>
      <c r="AJ117" s="25">
        <f>IFERROR(VLOOKUP($A117,'TD SOP+PROFORM'!$A$5:$AD$750,MATCH(AJ$4,'TD SOP+PROFORM'!$B$2:$AD$2,0)+1,0),0)+IFERROR(VLOOKUP($A117,'TD SOP+PROFORM'!$A$5:$AD$750,MATCH(AJ$2,'TD SOP+PROFORM'!$B$2:$AD$2,0)+1,0),0)</f>
        <v>0</v>
      </c>
      <c r="AK117" s="25">
        <f>IFERROR(VLOOKUP($A117,'TD SOP+PROFORM'!$A$5:$AD$750,MATCH(AK$4,'TD SOP+PROFORM'!$B$2:$AD$2,0)+1,0),0)+IFERROR(VLOOKUP($A117,'TD SOP+PROFORM'!$A$5:$AD$750,MATCH(AK$2,'TD SOP+PROFORM'!$B$2:$AD$2,0)+1,0),0)</f>
        <v>0</v>
      </c>
      <c r="AL117" s="26" t="str">
        <f t="shared" si="34"/>
        <v/>
      </c>
      <c r="AM117" s="25">
        <f t="shared" si="36"/>
        <v>0</v>
      </c>
      <c r="AN117" s="25">
        <f t="shared" si="36"/>
        <v>0</v>
      </c>
      <c r="AO117" s="26" t="str">
        <f t="shared" si="35"/>
        <v/>
      </c>
    </row>
    <row r="118" spans="1:41" x14ac:dyDescent="0.35">
      <c r="A118" s="24">
        <f>IF(AND('TD SOP+PROFORM'!A115&lt;&gt;"",'TD SOP+PROFORM'!A115&lt;&gt;"TOTAL"),'TD SOP+PROFORM'!A115,0)</f>
        <v>0</v>
      </c>
      <c r="C118" s="25" t="str">
        <f>IFERROR(VLOOKUP($A118,'TD SOP+PROFORM'!$A$5:$AD$750,MATCH(C$4,'TD SOP+PROFORM'!$B$2:$AT$2,0)+1,0),"")</f>
        <v/>
      </c>
      <c r="D118" s="25" t="str">
        <f>IFERROR(VLOOKUP($A118,'TD SOP+PROFORM'!$A$5:$AD$750,MATCH(D$4,'TD SOP+PROFORM'!$B$2:$AT$2,0)+1,0),"")</f>
        <v/>
      </c>
      <c r="E118" s="26" t="str">
        <f t="shared" si="23"/>
        <v/>
      </c>
      <c r="F118" s="25" t="str">
        <f>IFERROR(VLOOKUP($A118,'TD SOP+PROFORM'!$A$5:$AD$750,MATCH(F$4,'TD SOP+PROFORM'!$B$2:$AT$2,0)+1,0),"")</f>
        <v/>
      </c>
      <c r="G118" s="25" t="str">
        <f>IFERROR(VLOOKUP($A118,'TD SOP+PROFORM'!$A$5:$AD$750,MATCH(G$4,'TD SOP+PROFORM'!$B$2:$AT$2,0)+1,0),"")</f>
        <v/>
      </c>
      <c r="H118" s="26" t="str">
        <f t="shared" si="24"/>
        <v/>
      </c>
      <c r="I118" s="25" t="str">
        <f>IFERROR(VLOOKUP($A118,'TD SOP+PROFORM'!$A$5:$AD$750,MATCH(I$4,'TD SOP+PROFORM'!$B$2:$AT$2,0)+1,0),"")</f>
        <v/>
      </c>
      <c r="J118" s="25" t="str">
        <f>IFERROR(VLOOKUP($A118,'TD SOP+PROFORM'!$A$5:$AD$750,MATCH(J$4,'TD SOP+PROFORM'!$B$2:$AT$2,0)+1,0),"")</f>
        <v/>
      </c>
      <c r="K118" s="26" t="str">
        <f t="shared" si="25"/>
        <v/>
      </c>
      <c r="L118" s="25" t="str">
        <f>IFERROR(VLOOKUP($A118,'TD SOP+PROFORM'!$A$5:$AD$750,MATCH(L$4,'TD SOP+PROFORM'!$B$2:$AT$2,0)+1,0),"")</f>
        <v/>
      </c>
      <c r="M118" s="25" t="str">
        <f>IFERROR(VLOOKUP($A118,'TD SOP+PROFORM'!$A$5:$AD$750,MATCH(M$4,'TD SOP+PROFORM'!$B$2:$AT$2,0)+1,0),"")</f>
        <v/>
      </c>
      <c r="N118" s="26" t="str">
        <f t="shared" si="26"/>
        <v/>
      </c>
      <c r="O118" s="25">
        <f>IFERROR(VLOOKUP($A118,'TD SOP+PROFORM'!$A$5:$AD$750,MATCH(O$4,'TD SOP+PROFORM'!$B$2:$AD$2,0)+1,0),0)+IFERROR(VLOOKUP($A118,'TD SOP+PROFORM'!$A$5:$AD$750,MATCH(O$2,'TD SOP+PROFORM'!$B$2:$AD$2,0)+1,0),0)</f>
        <v>0</v>
      </c>
      <c r="P118" s="25">
        <f>IFERROR(VLOOKUP($A118,'TD SOP+PROFORM'!$A$5:$AD$750,MATCH(P$4,'TD SOP+PROFORM'!$B$2:$AD$2,0)+1,0),0)+IFERROR(VLOOKUP($A118,'TD SOP+PROFORM'!$A$5:$AD$750,MATCH(P$2,'TD SOP+PROFORM'!$B$2:$AD$2,0)+1,0),0)</f>
        <v>0</v>
      </c>
      <c r="Q118" s="26" t="str">
        <f t="shared" si="27"/>
        <v/>
      </c>
      <c r="R118" s="25">
        <f>IFERROR(VLOOKUP($A118,'TD SOP+PROFORM'!$A$5:$AD$750,MATCH(R$4,'TD SOP+PROFORM'!$B$2:$AD$2,0)+1,0),0)+IFERROR(VLOOKUP($A118,'TD SOP+PROFORM'!$A$5:$AD$750,MATCH(R$2,'TD SOP+PROFORM'!$B$2:$AD$2,0)+1,0),0)</f>
        <v>0</v>
      </c>
      <c r="S118" s="25">
        <f>IFERROR(VLOOKUP($A118,'TD SOP+PROFORM'!$A$5:$AD$750,MATCH(S$4,'TD SOP+PROFORM'!$B$2:$AD$2,0)+1,0),0)+IFERROR(VLOOKUP($A118,'TD SOP+PROFORM'!$A$5:$AD$750,MATCH(S$2,'TD SOP+PROFORM'!$B$2:$AD$2,0)+1,0),0)</f>
        <v>0</v>
      </c>
      <c r="T118" s="26" t="str">
        <f t="shared" si="28"/>
        <v/>
      </c>
      <c r="U118" s="25">
        <f>IFERROR(VLOOKUP($A118,'TD SOP+PROFORM'!$A$5:$AD$750,MATCH(U$4,'TD SOP+PROFORM'!$B$2:$AD$2,0)+1,0),0)+IFERROR(VLOOKUP($A118,'TD SOP+PROFORM'!$A$5:$AD$750,MATCH(U$2,'TD SOP+PROFORM'!$B$2:$AD$2,0)+1,0),0)</f>
        <v>0</v>
      </c>
      <c r="V118" s="25">
        <f>IFERROR(VLOOKUP($A118,'TD SOP+PROFORM'!$A$5:$AD$750,MATCH(V$4,'TD SOP+PROFORM'!$B$2:$AD$2,0)+1,0),0)+IFERROR(VLOOKUP($A118,'TD SOP+PROFORM'!$A$5:$AD$750,MATCH(V$2,'TD SOP+PROFORM'!$B$2:$AD$2,0)+1,0),0)</f>
        <v>0</v>
      </c>
      <c r="W118" s="26" t="str">
        <f t="shared" si="29"/>
        <v/>
      </c>
      <c r="X118" s="25">
        <f>IFERROR(VLOOKUP($A118,'TD SOP+PROFORM'!$A$5:$AD$750,MATCH(X$4,'TD SOP+PROFORM'!$B$2:$AD$2,0)+1,0),0)+IFERROR(VLOOKUP($A118,'TD SOP+PROFORM'!$A$5:$AD$750,MATCH(X$2,'TD SOP+PROFORM'!$B$2:$AD$2,0)+1,0),0)</f>
        <v>0</v>
      </c>
      <c r="Y118" s="25">
        <f>IFERROR(VLOOKUP($A118,'TD SOP+PROFORM'!$A$5:$AD$750,MATCH(Y$4,'TD SOP+PROFORM'!$B$2:$AD$2,0)+1,0),0)+IFERROR(VLOOKUP($A118,'TD SOP+PROFORM'!$A$5:$AD$750,MATCH(Y$2,'TD SOP+PROFORM'!$B$2:$AD$2,0)+1,0),0)</f>
        <v>0</v>
      </c>
      <c r="Z118" s="26" t="str">
        <f t="shared" si="30"/>
        <v/>
      </c>
      <c r="AA118" s="25">
        <f>IFERROR(VLOOKUP($A118,'TD SOP+PROFORM'!$A$5:$AD$750,MATCH(AA$4,'TD SOP+PROFORM'!$B$2:$AD$2,0)+1,0),0)+IFERROR(VLOOKUP($A118,'TD SOP+PROFORM'!$A$5:$AD$750,MATCH(AA$2,'TD SOP+PROFORM'!$B$2:$AD$2,0)+1,0),0)</f>
        <v>0</v>
      </c>
      <c r="AB118" s="25">
        <f>IFERROR(VLOOKUP($A118,'TD SOP+PROFORM'!$A$5:$AD$750,MATCH(AB$4,'TD SOP+PROFORM'!$B$2:$AD$2,0)+1,0),0)+IFERROR(VLOOKUP($A118,'TD SOP+PROFORM'!$A$5:$AD$750,MATCH(AB$2,'TD SOP+PROFORM'!$B$2:$AD$2,0)+1,0),0)</f>
        <v>0</v>
      </c>
      <c r="AC118" s="26" t="str">
        <f t="shared" si="31"/>
        <v/>
      </c>
      <c r="AD118" s="25">
        <f>IFERROR(VLOOKUP($A118,'TD SOP+PROFORM'!$A$5:$AD$750,MATCH(AD$4,'TD SOP+PROFORM'!$B$2:$AD$2,0)+1,0),0)+IFERROR(VLOOKUP($A118,'TD SOP+PROFORM'!$A$5:$AD$750,MATCH(AD$2,'TD SOP+PROFORM'!$B$2:$AD$2,0)+1,0),0)</f>
        <v>0</v>
      </c>
      <c r="AE118" s="25">
        <f>IFERROR(VLOOKUP($A118,'TD SOP+PROFORM'!$A$5:$AD$750,MATCH(AE$4,'TD SOP+PROFORM'!$B$2:$AD$2,0)+1,0),0)+IFERROR(VLOOKUP($A118,'TD SOP+PROFORM'!$A$5:$AD$750,MATCH(AE$2,'TD SOP+PROFORM'!$B$2:$AD$2,0)+1,0),0)</f>
        <v>0</v>
      </c>
      <c r="AF118" s="26" t="str">
        <f t="shared" si="32"/>
        <v/>
      </c>
      <c r="AG118" s="25">
        <f>IFERROR(VLOOKUP($A118,'TD SOP+PROFORM'!$A$5:$AD$750,MATCH(AG$4,'TD SOP+PROFORM'!$B$2:$AD$2,0)+1,0),0)+IFERROR(VLOOKUP($A118,'TD SOP+PROFORM'!$A$5:$AD$750,MATCH(AG$2,'TD SOP+PROFORM'!$B$2:$AD$2,0)+1,0),0)</f>
        <v>0</v>
      </c>
      <c r="AH118" s="25">
        <f>IFERROR(VLOOKUP($A118,'TD SOP+PROFORM'!$A$5:$AD$750,MATCH(AH$4,'TD SOP+PROFORM'!$B$2:$AD$2,0)+1,0),0)+IFERROR(VLOOKUP($A118,'TD SOP+PROFORM'!$A$5:$AD$750,MATCH(AH$2,'TD SOP+PROFORM'!$B$2:$AD$2,0)+1,0),0)</f>
        <v>0</v>
      </c>
      <c r="AI118" s="26" t="str">
        <f t="shared" si="33"/>
        <v/>
      </c>
      <c r="AJ118" s="25">
        <f>IFERROR(VLOOKUP($A118,'TD SOP+PROFORM'!$A$5:$AD$750,MATCH(AJ$4,'TD SOP+PROFORM'!$B$2:$AD$2,0)+1,0),0)+IFERROR(VLOOKUP($A118,'TD SOP+PROFORM'!$A$5:$AD$750,MATCH(AJ$2,'TD SOP+PROFORM'!$B$2:$AD$2,0)+1,0),0)</f>
        <v>0</v>
      </c>
      <c r="AK118" s="25">
        <f>IFERROR(VLOOKUP($A118,'TD SOP+PROFORM'!$A$5:$AD$750,MATCH(AK$4,'TD SOP+PROFORM'!$B$2:$AD$2,0)+1,0),0)+IFERROR(VLOOKUP($A118,'TD SOP+PROFORM'!$A$5:$AD$750,MATCH(AK$2,'TD SOP+PROFORM'!$B$2:$AD$2,0)+1,0),0)</f>
        <v>0</v>
      </c>
      <c r="AL118" s="26" t="str">
        <f t="shared" si="34"/>
        <v/>
      </c>
      <c r="AM118" s="25">
        <f t="shared" si="36"/>
        <v>0</v>
      </c>
      <c r="AN118" s="25">
        <f t="shared" si="36"/>
        <v>0</v>
      </c>
      <c r="AO118" s="26" t="str">
        <f t="shared" si="35"/>
        <v/>
      </c>
    </row>
    <row r="119" spans="1:41" x14ac:dyDescent="0.35">
      <c r="A119" s="24">
        <f>IF(AND('TD SOP+PROFORM'!A116&lt;&gt;"",'TD SOP+PROFORM'!A116&lt;&gt;"TOTAL"),'TD SOP+PROFORM'!A116,0)</f>
        <v>0</v>
      </c>
      <c r="C119" s="25" t="str">
        <f>IFERROR(VLOOKUP($A119,'TD SOP+PROFORM'!$A$5:$AD$750,MATCH(C$4,'TD SOP+PROFORM'!$B$2:$AT$2,0)+1,0),"")</f>
        <v/>
      </c>
      <c r="D119" s="25" t="str">
        <f>IFERROR(VLOOKUP($A119,'TD SOP+PROFORM'!$A$5:$AD$750,MATCH(D$4,'TD SOP+PROFORM'!$B$2:$AT$2,0)+1,0),"")</f>
        <v/>
      </c>
      <c r="E119" s="26" t="str">
        <f t="shared" si="23"/>
        <v/>
      </c>
      <c r="F119" s="25" t="str">
        <f>IFERROR(VLOOKUP($A119,'TD SOP+PROFORM'!$A$5:$AD$750,MATCH(F$4,'TD SOP+PROFORM'!$B$2:$AT$2,0)+1,0),"")</f>
        <v/>
      </c>
      <c r="G119" s="25" t="str">
        <f>IFERROR(VLOOKUP($A119,'TD SOP+PROFORM'!$A$5:$AD$750,MATCH(G$4,'TD SOP+PROFORM'!$B$2:$AT$2,0)+1,0),"")</f>
        <v/>
      </c>
      <c r="H119" s="26" t="str">
        <f t="shared" si="24"/>
        <v/>
      </c>
      <c r="I119" s="25" t="str">
        <f>IFERROR(VLOOKUP($A119,'TD SOP+PROFORM'!$A$5:$AD$750,MATCH(I$4,'TD SOP+PROFORM'!$B$2:$AT$2,0)+1,0),"")</f>
        <v/>
      </c>
      <c r="J119" s="25" t="str">
        <f>IFERROR(VLOOKUP($A119,'TD SOP+PROFORM'!$A$5:$AD$750,MATCH(J$4,'TD SOP+PROFORM'!$B$2:$AT$2,0)+1,0),"")</f>
        <v/>
      </c>
      <c r="K119" s="26" t="str">
        <f t="shared" si="25"/>
        <v/>
      </c>
      <c r="L119" s="25" t="str">
        <f>IFERROR(VLOOKUP($A119,'TD SOP+PROFORM'!$A$5:$AD$750,MATCH(L$4,'TD SOP+PROFORM'!$B$2:$AT$2,0)+1,0),"")</f>
        <v/>
      </c>
      <c r="M119" s="25" t="str">
        <f>IFERROR(VLOOKUP($A119,'TD SOP+PROFORM'!$A$5:$AD$750,MATCH(M$4,'TD SOP+PROFORM'!$B$2:$AT$2,0)+1,0),"")</f>
        <v/>
      </c>
      <c r="N119" s="26" t="str">
        <f t="shared" si="26"/>
        <v/>
      </c>
      <c r="O119" s="25">
        <f>IFERROR(VLOOKUP($A119,'TD SOP+PROFORM'!$A$5:$AD$750,MATCH(O$4,'TD SOP+PROFORM'!$B$2:$AD$2,0)+1,0),0)+IFERROR(VLOOKUP($A119,'TD SOP+PROFORM'!$A$5:$AD$750,MATCH(O$2,'TD SOP+PROFORM'!$B$2:$AD$2,0)+1,0),0)</f>
        <v>0</v>
      </c>
      <c r="P119" s="25">
        <f>IFERROR(VLOOKUP($A119,'TD SOP+PROFORM'!$A$5:$AD$750,MATCH(P$4,'TD SOP+PROFORM'!$B$2:$AD$2,0)+1,0),0)+IFERROR(VLOOKUP($A119,'TD SOP+PROFORM'!$A$5:$AD$750,MATCH(P$2,'TD SOP+PROFORM'!$B$2:$AD$2,0)+1,0),0)</f>
        <v>0</v>
      </c>
      <c r="Q119" s="26" t="str">
        <f t="shared" si="27"/>
        <v/>
      </c>
      <c r="R119" s="25">
        <f>IFERROR(VLOOKUP($A119,'TD SOP+PROFORM'!$A$5:$AD$750,MATCH(R$4,'TD SOP+PROFORM'!$B$2:$AD$2,0)+1,0),0)+IFERROR(VLOOKUP($A119,'TD SOP+PROFORM'!$A$5:$AD$750,MATCH(R$2,'TD SOP+PROFORM'!$B$2:$AD$2,0)+1,0),0)</f>
        <v>0</v>
      </c>
      <c r="S119" s="25">
        <f>IFERROR(VLOOKUP($A119,'TD SOP+PROFORM'!$A$5:$AD$750,MATCH(S$4,'TD SOP+PROFORM'!$B$2:$AD$2,0)+1,0),0)+IFERROR(VLOOKUP($A119,'TD SOP+PROFORM'!$A$5:$AD$750,MATCH(S$2,'TD SOP+PROFORM'!$B$2:$AD$2,0)+1,0),0)</f>
        <v>0</v>
      </c>
      <c r="T119" s="26" t="str">
        <f t="shared" si="28"/>
        <v/>
      </c>
      <c r="U119" s="25">
        <f>IFERROR(VLOOKUP($A119,'TD SOP+PROFORM'!$A$5:$AD$750,MATCH(U$4,'TD SOP+PROFORM'!$B$2:$AD$2,0)+1,0),0)+IFERROR(VLOOKUP($A119,'TD SOP+PROFORM'!$A$5:$AD$750,MATCH(U$2,'TD SOP+PROFORM'!$B$2:$AD$2,0)+1,0),0)</f>
        <v>0</v>
      </c>
      <c r="V119" s="25">
        <f>IFERROR(VLOOKUP($A119,'TD SOP+PROFORM'!$A$5:$AD$750,MATCH(V$4,'TD SOP+PROFORM'!$B$2:$AD$2,0)+1,0),0)+IFERROR(VLOOKUP($A119,'TD SOP+PROFORM'!$A$5:$AD$750,MATCH(V$2,'TD SOP+PROFORM'!$B$2:$AD$2,0)+1,0),0)</f>
        <v>0</v>
      </c>
      <c r="W119" s="26" t="str">
        <f t="shared" si="29"/>
        <v/>
      </c>
      <c r="X119" s="25">
        <f>IFERROR(VLOOKUP($A119,'TD SOP+PROFORM'!$A$5:$AD$750,MATCH(X$4,'TD SOP+PROFORM'!$B$2:$AD$2,0)+1,0),0)+IFERROR(VLOOKUP($A119,'TD SOP+PROFORM'!$A$5:$AD$750,MATCH(X$2,'TD SOP+PROFORM'!$B$2:$AD$2,0)+1,0),0)</f>
        <v>0</v>
      </c>
      <c r="Y119" s="25">
        <f>IFERROR(VLOOKUP($A119,'TD SOP+PROFORM'!$A$5:$AD$750,MATCH(Y$4,'TD SOP+PROFORM'!$B$2:$AD$2,0)+1,0),0)+IFERROR(VLOOKUP($A119,'TD SOP+PROFORM'!$A$5:$AD$750,MATCH(Y$2,'TD SOP+PROFORM'!$B$2:$AD$2,0)+1,0),0)</f>
        <v>0</v>
      </c>
      <c r="Z119" s="26" t="str">
        <f t="shared" si="30"/>
        <v/>
      </c>
      <c r="AA119" s="25">
        <f>IFERROR(VLOOKUP($A119,'TD SOP+PROFORM'!$A$5:$AD$750,MATCH(AA$4,'TD SOP+PROFORM'!$B$2:$AD$2,0)+1,0),0)+IFERROR(VLOOKUP($A119,'TD SOP+PROFORM'!$A$5:$AD$750,MATCH(AA$2,'TD SOP+PROFORM'!$B$2:$AD$2,0)+1,0),0)</f>
        <v>0</v>
      </c>
      <c r="AB119" s="25">
        <f>IFERROR(VLOOKUP($A119,'TD SOP+PROFORM'!$A$5:$AD$750,MATCH(AB$4,'TD SOP+PROFORM'!$B$2:$AD$2,0)+1,0),0)+IFERROR(VLOOKUP($A119,'TD SOP+PROFORM'!$A$5:$AD$750,MATCH(AB$2,'TD SOP+PROFORM'!$B$2:$AD$2,0)+1,0),0)</f>
        <v>0</v>
      </c>
      <c r="AC119" s="26" t="str">
        <f t="shared" si="31"/>
        <v/>
      </c>
      <c r="AD119" s="25">
        <f>IFERROR(VLOOKUP($A119,'TD SOP+PROFORM'!$A$5:$AD$750,MATCH(AD$4,'TD SOP+PROFORM'!$B$2:$AD$2,0)+1,0),0)+IFERROR(VLOOKUP($A119,'TD SOP+PROFORM'!$A$5:$AD$750,MATCH(AD$2,'TD SOP+PROFORM'!$B$2:$AD$2,0)+1,0),0)</f>
        <v>0</v>
      </c>
      <c r="AE119" s="25">
        <f>IFERROR(VLOOKUP($A119,'TD SOP+PROFORM'!$A$5:$AD$750,MATCH(AE$4,'TD SOP+PROFORM'!$B$2:$AD$2,0)+1,0),0)+IFERROR(VLOOKUP($A119,'TD SOP+PROFORM'!$A$5:$AD$750,MATCH(AE$2,'TD SOP+PROFORM'!$B$2:$AD$2,0)+1,0),0)</f>
        <v>0</v>
      </c>
      <c r="AF119" s="26" t="str">
        <f t="shared" si="32"/>
        <v/>
      </c>
      <c r="AG119" s="25">
        <f>IFERROR(VLOOKUP($A119,'TD SOP+PROFORM'!$A$5:$AD$750,MATCH(AG$4,'TD SOP+PROFORM'!$B$2:$AD$2,0)+1,0),0)+IFERROR(VLOOKUP($A119,'TD SOP+PROFORM'!$A$5:$AD$750,MATCH(AG$2,'TD SOP+PROFORM'!$B$2:$AD$2,0)+1,0),0)</f>
        <v>0</v>
      </c>
      <c r="AH119" s="25">
        <f>IFERROR(VLOOKUP($A119,'TD SOP+PROFORM'!$A$5:$AD$750,MATCH(AH$4,'TD SOP+PROFORM'!$B$2:$AD$2,0)+1,0),0)+IFERROR(VLOOKUP($A119,'TD SOP+PROFORM'!$A$5:$AD$750,MATCH(AH$2,'TD SOP+PROFORM'!$B$2:$AD$2,0)+1,0),0)</f>
        <v>0</v>
      </c>
      <c r="AI119" s="26" t="str">
        <f t="shared" si="33"/>
        <v/>
      </c>
      <c r="AJ119" s="25">
        <f>IFERROR(VLOOKUP($A119,'TD SOP+PROFORM'!$A$5:$AD$750,MATCH(AJ$4,'TD SOP+PROFORM'!$B$2:$AD$2,0)+1,0),0)+IFERROR(VLOOKUP($A119,'TD SOP+PROFORM'!$A$5:$AD$750,MATCH(AJ$2,'TD SOP+PROFORM'!$B$2:$AD$2,0)+1,0),0)</f>
        <v>0</v>
      </c>
      <c r="AK119" s="25">
        <f>IFERROR(VLOOKUP($A119,'TD SOP+PROFORM'!$A$5:$AD$750,MATCH(AK$4,'TD SOP+PROFORM'!$B$2:$AD$2,0)+1,0),0)+IFERROR(VLOOKUP($A119,'TD SOP+PROFORM'!$A$5:$AD$750,MATCH(AK$2,'TD SOP+PROFORM'!$B$2:$AD$2,0)+1,0),0)</f>
        <v>0</v>
      </c>
      <c r="AL119" s="26" t="str">
        <f t="shared" si="34"/>
        <v/>
      </c>
      <c r="AM119" s="25">
        <f t="shared" si="36"/>
        <v>0</v>
      </c>
      <c r="AN119" s="25">
        <f t="shared" si="36"/>
        <v>0</v>
      </c>
      <c r="AO119" s="26" t="str">
        <f t="shared" si="35"/>
        <v/>
      </c>
    </row>
    <row r="120" spans="1:41" x14ac:dyDescent="0.35">
      <c r="A120" s="24">
        <f>IF(AND('TD SOP+PROFORM'!A117&lt;&gt;"",'TD SOP+PROFORM'!A117&lt;&gt;"TOTAL"),'TD SOP+PROFORM'!A117,0)</f>
        <v>0</v>
      </c>
      <c r="C120" s="25" t="str">
        <f>IFERROR(VLOOKUP($A120,'TD SOP+PROFORM'!$A$5:$AD$750,MATCH(C$4,'TD SOP+PROFORM'!$B$2:$AT$2,0)+1,0),"")</f>
        <v/>
      </c>
      <c r="D120" s="25" t="str">
        <f>IFERROR(VLOOKUP($A120,'TD SOP+PROFORM'!$A$5:$AD$750,MATCH(D$4,'TD SOP+PROFORM'!$B$2:$AT$2,0)+1,0),"")</f>
        <v/>
      </c>
      <c r="E120" s="26" t="str">
        <f t="shared" si="23"/>
        <v/>
      </c>
      <c r="F120" s="25" t="str">
        <f>IFERROR(VLOOKUP($A120,'TD SOP+PROFORM'!$A$5:$AD$750,MATCH(F$4,'TD SOP+PROFORM'!$B$2:$AT$2,0)+1,0),"")</f>
        <v/>
      </c>
      <c r="G120" s="25" t="str">
        <f>IFERROR(VLOOKUP($A120,'TD SOP+PROFORM'!$A$5:$AD$750,MATCH(G$4,'TD SOP+PROFORM'!$B$2:$AT$2,0)+1,0),"")</f>
        <v/>
      </c>
      <c r="H120" s="26" t="str">
        <f t="shared" si="24"/>
        <v/>
      </c>
      <c r="I120" s="25" t="str">
        <f>IFERROR(VLOOKUP($A120,'TD SOP+PROFORM'!$A$5:$AD$750,MATCH(I$4,'TD SOP+PROFORM'!$B$2:$AT$2,0)+1,0),"")</f>
        <v/>
      </c>
      <c r="J120" s="25" t="str">
        <f>IFERROR(VLOOKUP($A120,'TD SOP+PROFORM'!$A$5:$AD$750,MATCH(J$4,'TD SOP+PROFORM'!$B$2:$AT$2,0)+1,0),"")</f>
        <v/>
      </c>
      <c r="K120" s="26" t="str">
        <f t="shared" si="25"/>
        <v/>
      </c>
      <c r="L120" s="25" t="str">
        <f>IFERROR(VLOOKUP($A120,'TD SOP+PROFORM'!$A$5:$AD$750,MATCH(L$4,'TD SOP+PROFORM'!$B$2:$AT$2,0)+1,0),"")</f>
        <v/>
      </c>
      <c r="M120" s="25" t="str">
        <f>IFERROR(VLOOKUP($A120,'TD SOP+PROFORM'!$A$5:$AD$750,MATCH(M$4,'TD SOP+PROFORM'!$B$2:$AT$2,0)+1,0),"")</f>
        <v/>
      </c>
      <c r="N120" s="26" t="str">
        <f t="shared" si="26"/>
        <v/>
      </c>
      <c r="O120" s="25">
        <f>IFERROR(VLOOKUP($A120,'TD SOP+PROFORM'!$A$5:$AD$750,MATCH(O$4,'TD SOP+PROFORM'!$B$2:$AD$2,0)+1,0),0)+IFERROR(VLOOKUP($A120,'TD SOP+PROFORM'!$A$5:$AD$750,MATCH(O$2,'TD SOP+PROFORM'!$B$2:$AD$2,0)+1,0),0)</f>
        <v>0</v>
      </c>
      <c r="P120" s="25">
        <f>IFERROR(VLOOKUP($A120,'TD SOP+PROFORM'!$A$5:$AD$750,MATCH(P$4,'TD SOP+PROFORM'!$B$2:$AD$2,0)+1,0),0)+IFERROR(VLOOKUP($A120,'TD SOP+PROFORM'!$A$5:$AD$750,MATCH(P$2,'TD SOP+PROFORM'!$B$2:$AD$2,0)+1,0),0)</f>
        <v>0</v>
      </c>
      <c r="Q120" s="26" t="str">
        <f t="shared" si="27"/>
        <v/>
      </c>
      <c r="R120" s="25">
        <f>IFERROR(VLOOKUP($A120,'TD SOP+PROFORM'!$A$5:$AD$750,MATCH(R$4,'TD SOP+PROFORM'!$B$2:$AD$2,0)+1,0),0)+IFERROR(VLOOKUP($A120,'TD SOP+PROFORM'!$A$5:$AD$750,MATCH(R$2,'TD SOP+PROFORM'!$B$2:$AD$2,0)+1,0),0)</f>
        <v>0</v>
      </c>
      <c r="S120" s="25">
        <f>IFERROR(VLOOKUP($A120,'TD SOP+PROFORM'!$A$5:$AD$750,MATCH(S$4,'TD SOP+PROFORM'!$B$2:$AD$2,0)+1,0),0)+IFERROR(VLOOKUP($A120,'TD SOP+PROFORM'!$A$5:$AD$750,MATCH(S$2,'TD SOP+PROFORM'!$B$2:$AD$2,0)+1,0),0)</f>
        <v>0</v>
      </c>
      <c r="T120" s="26" t="str">
        <f t="shared" si="28"/>
        <v/>
      </c>
      <c r="U120" s="25">
        <f>IFERROR(VLOOKUP($A120,'TD SOP+PROFORM'!$A$5:$AD$750,MATCH(U$4,'TD SOP+PROFORM'!$B$2:$AD$2,0)+1,0),0)+IFERROR(VLOOKUP($A120,'TD SOP+PROFORM'!$A$5:$AD$750,MATCH(U$2,'TD SOP+PROFORM'!$B$2:$AD$2,0)+1,0),0)</f>
        <v>0</v>
      </c>
      <c r="V120" s="25">
        <f>IFERROR(VLOOKUP($A120,'TD SOP+PROFORM'!$A$5:$AD$750,MATCH(V$4,'TD SOP+PROFORM'!$B$2:$AD$2,0)+1,0),0)+IFERROR(VLOOKUP($A120,'TD SOP+PROFORM'!$A$5:$AD$750,MATCH(V$2,'TD SOP+PROFORM'!$B$2:$AD$2,0)+1,0),0)</f>
        <v>0</v>
      </c>
      <c r="W120" s="26" t="str">
        <f t="shared" si="29"/>
        <v/>
      </c>
      <c r="X120" s="25">
        <f>IFERROR(VLOOKUP($A120,'TD SOP+PROFORM'!$A$5:$AD$750,MATCH(X$4,'TD SOP+PROFORM'!$B$2:$AD$2,0)+1,0),0)+IFERROR(VLOOKUP($A120,'TD SOP+PROFORM'!$A$5:$AD$750,MATCH(X$2,'TD SOP+PROFORM'!$B$2:$AD$2,0)+1,0),0)</f>
        <v>0</v>
      </c>
      <c r="Y120" s="25">
        <f>IFERROR(VLOOKUP($A120,'TD SOP+PROFORM'!$A$5:$AD$750,MATCH(Y$4,'TD SOP+PROFORM'!$B$2:$AD$2,0)+1,0),0)+IFERROR(VLOOKUP($A120,'TD SOP+PROFORM'!$A$5:$AD$750,MATCH(Y$2,'TD SOP+PROFORM'!$B$2:$AD$2,0)+1,0),0)</f>
        <v>0</v>
      </c>
      <c r="Z120" s="26" t="str">
        <f t="shared" si="30"/>
        <v/>
      </c>
      <c r="AA120" s="25">
        <f>IFERROR(VLOOKUP($A120,'TD SOP+PROFORM'!$A$5:$AD$750,MATCH(AA$4,'TD SOP+PROFORM'!$B$2:$AD$2,0)+1,0),0)+IFERROR(VLOOKUP($A120,'TD SOP+PROFORM'!$A$5:$AD$750,MATCH(AA$2,'TD SOP+PROFORM'!$B$2:$AD$2,0)+1,0),0)</f>
        <v>0</v>
      </c>
      <c r="AB120" s="25">
        <f>IFERROR(VLOOKUP($A120,'TD SOP+PROFORM'!$A$5:$AD$750,MATCH(AB$4,'TD SOP+PROFORM'!$B$2:$AD$2,0)+1,0),0)+IFERROR(VLOOKUP($A120,'TD SOP+PROFORM'!$A$5:$AD$750,MATCH(AB$2,'TD SOP+PROFORM'!$B$2:$AD$2,0)+1,0),0)</f>
        <v>0</v>
      </c>
      <c r="AC120" s="26" t="str">
        <f t="shared" si="31"/>
        <v/>
      </c>
      <c r="AD120" s="25">
        <f>IFERROR(VLOOKUP($A120,'TD SOP+PROFORM'!$A$5:$AD$750,MATCH(AD$4,'TD SOP+PROFORM'!$B$2:$AD$2,0)+1,0),0)+IFERROR(VLOOKUP($A120,'TD SOP+PROFORM'!$A$5:$AD$750,MATCH(AD$2,'TD SOP+PROFORM'!$B$2:$AD$2,0)+1,0),0)</f>
        <v>0</v>
      </c>
      <c r="AE120" s="25">
        <f>IFERROR(VLOOKUP($A120,'TD SOP+PROFORM'!$A$5:$AD$750,MATCH(AE$4,'TD SOP+PROFORM'!$B$2:$AD$2,0)+1,0),0)+IFERROR(VLOOKUP($A120,'TD SOP+PROFORM'!$A$5:$AD$750,MATCH(AE$2,'TD SOP+PROFORM'!$B$2:$AD$2,0)+1,0),0)</f>
        <v>0</v>
      </c>
      <c r="AF120" s="26" t="str">
        <f t="shared" si="32"/>
        <v/>
      </c>
      <c r="AG120" s="25">
        <f>IFERROR(VLOOKUP($A120,'TD SOP+PROFORM'!$A$5:$AD$750,MATCH(AG$4,'TD SOP+PROFORM'!$B$2:$AD$2,0)+1,0),0)+IFERROR(VLOOKUP($A120,'TD SOP+PROFORM'!$A$5:$AD$750,MATCH(AG$2,'TD SOP+PROFORM'!$B$2:$AD$2,0)+1,0),0)</f>
        <v>0</v>
      </c>
      <c r="AH120" s="25">
        <f>IFERROR(VLOOKUP($A120,'TD SOP+PROFORM'!$A$5:$AD$750,MATCH(AH$4,'TD SOP+PROFORM'!$B$2:$AD$2,0)+1,0),0)+IFERROR(VLOOKUP($A120,'TD SOP+PROFORM'!$A$5:$AD$750,MATCH(AH$2,'TD SOP+PROFORM'!$B$2:$AD$2,0)+1,0),0)</f>
        <v>0</v>
      </c>
      <c r="AI120" s="26" t="str">
        <f t="shared" si="33"/>
        <v/>
      </c>
      <c r="AJ120" s="25">
        <f>IFERROR(VLOOKUP($A120,'TD SOP+PROFORM'!$A$5:$AD$750,MATCH(AJ$4,'TD SOP+PROFORM'!$B$2:$AD$2,0)+1,0),0)+IFERROR(VLOOKUP($A120,'TD SOP+PROFORM'!$A$5:$AD$750,MATCH(AJ$2,'TD SOP+PROFORM'!$B$2:$AD$2,0)+1,0),0)</f>
        <v>0</v>
      </c>
      <c r="AK120" s="25">
        <f>IFERROR(VLOOKUP($A120,'TD SOP+PROFORM'!$A$5:$AD$750,MATCH(AK$4,'TD SOP+PROFORM'!$B$2:$AD$2,0)+1,0),0)+IFERROR(VLOOKUP($A120,'TD SOP+PROFORM'!$A$5:$AD$750,MATCH(AK$2,'TD SOP+PROFORM'!$B$2:$AD$2,0)+1,0),0)</f>
        <v>0</v>
      </c>
      <c r="AL120" s="26" t="str">
        <f t="shared" si="34"/>
        <v/>
      </c>
      <c r="AM120" s="25">
        <f t="shared" si="36"/>
        <v>0</v>
      </c>
      <c r="AN120" s="25">
        <f t="shared" si="36"/>
        <v>0</v>
      </c>
      <c r="AO120" s="26" t="str">
        <f t="shared" si="35"/>
        <v/>
      </c>
    </row>
    <row r="121" spans="1:41" x14ac:dyDescent="0.35">
      <c r="A121" s="24">
        <f>IF(AND('TD SOP+PROFORM'!A118&lt;&gt;"",'TD SOP+PROFORM'!A118&lt;&gt;"TOTAL"),'TD SOP+PROFORM'!A118,0)</f>
        <v>0</v>
      </c>
      <c r="C121" s="25" t="str">
        <f>IFERROR(VLOOKUP($A121,'TD SOP+PROFORM'!$A$5:$AD$750,MATCH(C$4,'TD SOP+PROFORM'!$B$2:$AT$2,0)+1,0),"")</f>
        <v/>
      </c>
      <c r="D121" s="25" t="str">
        <f>IFERROR(VLOOKUP($A121,'TD SOP+PROFORM'!$A$5:$AD$750,MATCH(D$4,'TD SOP+PROFORM'!$B$2:$AT$2,0)+1,0),"")</f>
        <v/>
      </c>
      <c r="E121" s="26" t="str">
        <f t="shared" si="23"/>
        <v/>
      </c>
      <c r="F121" s="25" t="str">
        <f>IFERROR(VLOOKUP($A121,'TD SOP+PROFORM'!$A$5:$AD$750,MATCH(F$4,'TD SOP+PROFORM'!$B$2:$AT$2,0)+1,0),"")</f>
        <v/>
      </c>
      <c r="G121" s="25" t="str">
        <f>IFERROR(VLOOKUP($A121,'TD SOP+PROFORM'!$A$5:$AD$750,MATCH(G$4,'TD SOP+PROFORM'!$B$2:$AT$2,0)+1,0),"")</f>
        <v/>
      </c>
      <c r="H121" s="26" t="str">
        <f t="shared" si="24"/>
        <v/>
      </c>
      <c r="I121" s="25" t="str">
        <f>IFERROR(VLOOKUP($A121,'TD SOP+PROFORM'!$A$5:$AD$750,MATCH(I$4,'TD SOP+PROFORM'!$B$2:$AT$2,0)+1,0),"")</f>
        <v/>
      </c>
      <c r="J121" s="25" t="str">
        <f>IFERROR(VLOOKUP($A121,'TD SOP+PROFORM'!$A$5:$AD$750,MATCH(J$4,'TD SOP+PROFORM'!$B$2:$AT$2,0)+1,0),"")</f>
        <v/>
      </c>
      <c r="K121" s="26" t="str">
        <f t="shared" si="25"/>
        <v/>
      </c>
      <c r="L121" s="25" t="str">
        <f>IFERROR(VLOOKUP($A121,'TD SOP+PROFORM'!$A$5:$AD$750,MATCH(L$4,'TD SOP+PROFORM'!$B$2:$AT$2,0)+1,0),"")</f>
        <v/>
      </c>
      <c r="M121" s="25" t="str">
        <f>IFERROR(VLOOKUP($A121,'TD SOP+PROFORM'!$A$5:$AD$750,MATCH(M$4,'TD SOP+PROFORM'!$B$2:$AT$2,0)+1,0),"")</f>
        <v/>
      </c>
      <c r="N121" s="26" t="str">
        <f t="shared" si="26"/>
        <v/>
      </c>
      <c r="O121" s="25">
        <f>IFERROR(VLOOKUP($A121,'TD SOP+PROFORM'!$A$5:$AD$750,MATCH(O$4,'TD SOP+PROFORM'!$B$2:$AD$2,0)+1,0),0)+IFERROR(VLOOKUP($A121,'TD SOP+PROFORM'!$A$5:$AD$750,MATCH(O$2,'TD SOP+PROFORM'!$B$2:$AD$2,0)+1,0),0)</f>
        <v>0</v>
      </c>
      <c r="P121" s="25">
        <f>IFERROR(VLOOKUP($A121,'TD SOP+PROFORM'!$A$5:$AD$750,MATCH(P$4,'TD SOP+PROFORM'!$B$2:$AD$2,0)+1,0),0)+IFERROR(VLOOKUP($A121,'TD SOP+PROFORM'!$A$5:$AD$750,MATCH(P$2,'TD SOP+PROFORM'!$B$2:$AD$2,0)+1,0),0)</f>
        <v>0</v>
      </c>
      <c r="Q121" s="26" t="str">
        <f t="shared" si="27"/>
        <v/>
      </c>
      <c r="R121" s="25">
        <f>IFERROR(VLOOKUP($A121,'TD SOP+PROFORM'!$A$5:$AD$750,MATCH(R$4,'TD SOP+PROFORM'!$B$2:$AD$2,0)+1,0),0)+IFERROR(VLOOKUP($A121,'TD SOP+PROFORM'!$A$5:$AD$750,MATCH(R$2,'TD SOP+PROFORM'!$B$2:$AD$2,0)+1,0),0)</f>
        <v>0</v>
      </c>
      <c r="S121" s="25">
        <f>IFERROR(VLOOKUP($A121,'TD SOP+PROFORM'!$A$5:$AD$750,MATCH(S$4,'TD SOP+PROFORM'!$B$2:$AD$2,0)+1,0),0)+IFERROR(VLOOKUP($A121,'TD SOP+PROFORM'!$A$5:$AD$750,MATCH(S$2,'TD SOP+PROFORM'!$B$2:$AD$2,0)+1,0),0)</f>
        <v>0</v>
      </c>
      <c r="T121" s="26" t="str">
        <f t="shared" si="28"/>
        <v/>
      </c>
      <c r="U121" s="25">
        <f>IFERROR(VLOOKUP($A121,'TD SOP+PROFORM'!$A$5:$AD$750,MATCH(U$4,'TD SOP+PROFORM'!$B$2:$AD$2,0)+1,0),0)+IFERROR(VLOOKUP($A121,'TD SOP+PROFORM'!$A$5:$AD$750,MATCH(U$2,'TD SOP+PROFORM'!$B$2:$AD$2,0)+1,0),0)</f>
        <v>0</v>
      </c>
      <c r="V121" s="25">
        <f>IFERROR(VLOOKUP($A121,'TD SOP+PROFORM'!$A$5:$AD$750,MATCH(V$4,'TD SOP+PROFORM'!$B$2:$AD$2,0)+1,0),0)+IFERROR(VLOOKUP($A121,'TD SOP+PROFORM'!$A$5:$AD$750,MATCH(V$2,'TD SOP+PROFORM'!$B$2:$AD$2,0)+1,0),0)</f>
        <v>0</v>
      </c>
      <c r="W121" s="26" t="str">
        <f t="shared" si="29"/>
        <v/>
      </c>
      <c r="X121" s="25">
        <f>IFERROR(VLOOKUP($A121,'TD SOP+PROFORM'!$A$5:$AD$750,MATCH(X$4,'TD SOP+PROFORM'!$B$2:$AD$2,0)+1,0),0)+IFERROR(VLOOKUP($A121,'TD SOP+PROFORM'!$A$5:$AD$750,MATCH(X$2,'TD SOP+PROFORM'!$B$2:$AD$2,0)+1,0),0)</f>
        <v>0</v>
      </c>
      <c r="Y121" s="25">
        <f>IFERROR(VLOOKUP($A121,'TD SOP+PROFORM'!$A$5:$AD$750,MATCH(Y$4,'TD SOP+PROFORM'!$B$2:$AD$2,0)+1,0),0)+IFERROR(VLOOKUP($A121,'TD SOP+PROFORM'!$A$5:$AD$750,MATCH(Y$2,'TD SOP+PROFORM'!$B$2:$AD$2,0)+1,0),0)</f>
        <v>0</v>
      </c>
      <c r="Z121" s="26" t="str">
        <f t="shared" si="30"/>
        <v/>
      </c>
      <c r="AA121" s="25">
        <f>IFERROR(VLOOKUP($A121,'TD SOP+PROFORM'!$A$5:$AD$750,MATCH(AA$4,'TD SOP+PROFORM'!$B$2:$AD$2,0)+1,0),0)+IFERROR(VLOOKUP($A121,'TD SOP+PROFORM'!$A$5:$AD$750,MATCH(AA$2,'TD SOP+PROFORM'!$B$2:$AD$2,0)+1,0),0)</f>
        <v>0</v>
      </c>
      <c r="AB121" s="25">
        <f>IFERROR(VLOOKUP($A121,'TD SOP+PROFORM'!$A$5:$AD$750,MATCH(AB$4,'TD SOP+PROFORM'!$B$2:$AD$2,0)+1,0),0)+IFERROR(VLOOKUP($A121,'TD SOP+PROFORM'!$A$5:$AD$750,MATCH(AB$2,'TD SOP+PROFORM'!$B$2:$AD$2,0)+1,0),0)</f>
        <v>0</v>
      </c>
      <c r="AC121" s="26" t="str">
        <f t="shared" si="31"/>
        <v/>
      </c>
      <c r="AD121" s="25">
        <f>IFERROR(VLOOKUP($A121,'TD SOP+PROFORM'!$A$5:$AD$750,MATCH(AD$4,'TD SOP+PROFORM'!$B$2:$AD$2,0)+1,0),0)+IFERROR(VLOOKUP($A121,'TD SOP+PROFORM'!$A$5:$AD$750,MATCH(AD$2,'TD SOP+PROFORM'!$B$2:$AD$2,0)+1,0),0)</f>
        <v>0</v>
      </c>
      <c r="AE121" s="25">
        <f>IFERROR(VLOOKUP($A121,'TD SOP+PROFORM'!$A$5:$AD$750,MATCH(AE$4,'TD SOP+PROFORM'!$B$2:$AD$2,0)+1,0),0)+IFERROR(VLOOKUP($A121,'TD SOP+PROFORM'!$A$5:$AD$750,MATCH(AE$2,'TD SOP+PROFORM'!$B$2:$AD$2,0)+1,0),0)</f>
        <v>0</v>
      </c>
      <c r="AF121" s="26" t="str">
        <f t="shared" si="32"/>
        <v/>
      </c>
      <c r="AG121" s="25">
        <f>IFERROR(VLOOKUP($A121,'TD SOP+PROFORM'!$A$5:$AD$750,MATCH(AG$4,'TD SOP+PROFORM'!$B$2:$AD$2,0)+1,0),0)+IFERROR(VLOOKUP($A121,'TD SOP+PROFORM'!$A$5:$AD$750,MATCH(AG$2,'TD SOP+PROFORM'!$B$2:$AD$2,0)+1,0),0)</f>
        <v>0</v>
      </c>
      <c r="AH121" s="25">
        <f>IFERROR(VLOOKUP($A121,'TD SOP+PROFORM'!$A$5:$AD$750,MATCH(AH$4,'TD SOP+PROFORM'!$B$2:$AD$2,0)+1,0),0)+IFERROR(VLOOKUP($A121,'TD SOP+PROFORM'!$A$5:$AD$750,MATCH(AH$2,'TD SOP+PROFORM'!$B$2:$AD$2,0)+1,0),0)</f>
        <v>0</v>
      </c>
      <c r="AI121" s="26" t="str">
        <f t="shared" si="33"/>
        <v/>
      </c>
      <c r="AJ121" s="25">
        <f>IFERROR(VLOOKUP($A121,'TD SOP+PROFORM'!$A$5:$AD$750,MATCH(AJ$4,'TD SOP+PROFORM'!$B$2:$AD$2,0)+1,0),0)+IFERROR(VLOOKUP($A121,'TD SOP+PROFORM'!$A$5:$AD$750,MATCH(AJ$2,'TD SOP+PROFORM'!$B$2:$AD$2,0)+1,0),0)</f>
        <v>0</v>
      </c>
      <c r="AK121" s="25">
        <f>IFERROR(VLOOKUP($A121,'TD SOP+PROFORM'!$A$5:$AD$750,MATCH(AK$4,'TD SOP+PROFORM'!$B$2:$AD$2,0)+1,0),0)+IFERROR(VLOOKUP($A121,'TD SOP+PROFORM'!$A$5:$AD$750,MATCH(AK$2,'TD SOP+PROFORM'!$B$2:$AD$2,0)+1,0),0)</f>
        <v>0</v>
      </c>
      <c r="AL121" s="26" t="str">
        <f t="shared" si="34"/>
        <v/>
      </c>
      <c r="AM121" s="25">
        <f t="shared" si="36"/>
        <v>0</v>
      </c>
      <c r="AN121" s="25">
        <f t="shared" si="36"/>
        <v>0</v>
      </c>
      <c r="AO121" s="26" t="str">
        <f t="shared" si="35"/>
        <v/>
      </c>
    </row>
    <row r="122" spans="1:41" x14ac:dyDescent="0.35">
      <c r="A122" s="24">
        <f>IF(AND('TD SOP+PROFORM'!A119&lt;&gt;"",'TD SOP+PROFORM'!A119&lt;&gt;"TOTAL"),'TD SOP+PROFORM'!A119,0)</f>
        <v>0</v>
      </c>
      <c r="C122" s="25" t="str">
        <f>IFERROR(VLOOKUP($A122,'TD SOP+PROFORM'!$A$5:$AD$750,MATCH(C$4,'TD SOP+PROFORM'!$B$2:$AT$2,0)+1,0),"")</f>
        <v/>
      </c>
      <c r="D122" s="25" t="str">
        <f>IFERROR(VLOOKUP($A122,'TD SOP+PROFORM'!$A$5:$AD$750,MATCH(D$4,'TD SOP+PROFORM'!$B$2:$AT$2,0)+1,0),"")</f>
        <v/>
      </c>
      <c r="E122" s="26" t="str">
        <f t="shared" si="23"/>
        <v/>
      </c>
      <c r="F122" s="25" t="str">
        <f>IFERROR(VLOOKUP($A122,'TD SOP+PROFORM'!$A$5:$AD$750,MATCH(F$4,'TD SOP+PROFORM'!$B$2:$AT$2,0)+1,0),"")</f>
        <v/>
      </c>
      <c r="G122" s="25" t="str">
        <f>IFERROR(VLOOKUP($A122,'TD SOP+PROFORM'!$A$5:$AD$750,MATCH(G$4,'TD SOP+PROFORM'!$B$2:$AT$2,0)+1,0),"")</f>
        <v/>
      </c>
      <c r="H122" s="26" t="str">
        <f t="shared" si="24"/>
        <v/>
      </c>
      <c r="I122" s="25" t="str">
        <f>IFERROR(VLOOKUP($A122,'TD SOP+PROFORM'!$A$5:$AD$750,MATCH(I$4,'TD SOP+PROFORM'!$B$2:$AT$2,0)+1,0),"")</f>
        <v/>
      </c>
      <c r="J122" s="25" t="str">
        <f>IFERROR(VLOOKUP($A122,'TD SOP+PROFORM'!$A$5:$AD$750,MATCH(J$4,'TD SOP+PROFORM'!$B$2:$AT$2,0)+1,0),"")</f>
        <v/>
      </c>
      <c r="K122" s="26" t="str">
        <f t="shared" si="25"/>
        <v/>
      </c>
      <c r="L122" s="25" t="str">
        <f>IFERROR(VLOOKUP($A122,'TD SOP+PROFORM'!$A$5:$AD$750,MATCH(L$4,'TD SOP+PROFORM'!$B$2:$AT$2,0)+1,0),"")</f>
        <v/>
      </c>
      <c r="M122" s="25" t="str">
        <f>IFERROR(VLOOKUP($A122,'TD SOP+PROFORM'!$A$5:$AD$750,MATCH(M$4,'TD SOP+PROFORM'!$B$2:$AT$2,0)+1,0),"")</f>
        <v/>
      </c>
      <c r="N122" s="26" t="str">
        <f t="shared" si="26"/>
        <v/>
      </c>
      <c r="O122" s="25">
        <f>IFERROR(VLOOKUP($A122,'TD SOP+PROFORM'!$A$5:$AD$750,MATCH(O$4,'TD SOP+PROFORM'!$B$2:$AD$2,0)+1,0),0)+IFERROR(VLOOKUP($A122,'TD SOP+PROFORM'!$A$5:$AD$750,MATCH(O$2,'TD SOP+PROFORM'!$B$2:$AD$2,0)+1,0),0)</f>
        <v>0</v>
      </c>
      <c r="P122" s="25">
        <f>IFERROR(VLOOKUP($A122,'TD SOP+PROFORM'!$A$5:$AD$750,MATCH(P$4,'TD SOP+PROFORM'!$B$2:$AD$2,0)+1,0),0)+IFERROR(VLOOKUP($A122,'TD SOP+PROFORM'!$A$5:$AD$750,MATCH(P$2,'TD SOP+PROFORM'!$B$2:$AD$2,0)+1,0),0)</f>
        <v>0</v>
      </c>
      <c r="Q122" s="26" t="str">
        <f t="shared" si="27"/>
        <v/>
      </c>
      <c r="R122" s="25">
        <f>IFERROR(VLOOKUP($A122,'TD SOP+PROFORM'!$A$5:$AD$750,MATCH(R$4,'TD SOP+PROFORM'!$B$2:$AD$2,0)+1,0),0)+IFERROR(VLOOKUP($A122,'TD SOP+PROFORM'!$A$5:$AD$750,MATCH(R$2,'TD SOP+PROFORM'!$B$2:$AD$2,0)+1,0),0)</f>
        <v>0</v>
      </c>
      <c r="S122" s="25">
        <f>IFERROR(VLOOKUP($A122,'TD SOP+PROFORM'!$A$5:$AD$750,MATCH(S$4,'TD SOP+PROFORM'!$B$2:$AD$2,0)+1,0),0)+IFERROR(VLOOKUP($A122,'TD SOP+PROFORM'!$A$5:$AD$750,MATCH(S$2,'TD SOP+PROFORM'!$B$2:$AD$2,0)+1,0),0)</f>
        <v>0</v>
      </c>
      <c r="T122" s="26" t="str">
        <f t="shared" si="28"/>
        <v/>
      </c>
      <c r="U122" s="25">
        <f>IFERROR(VLOOKUP($A122,'TD SOP+PROFORM'!$A$5:$AD$750,MATCH(U$4,'TD SOP+PROFORM'!$B$2:$AD$2,0)+1,0),0)+IFERROR(VLOOKUP($A122,'TD SOP+PROFORM'!$A$5:$AD$750,MATCH(U$2,'TD SOP+PROFORM'!$B$2:$AD$2,0)+1,0),0)</f>
        <v>0</v>
      </c>
      <c r="V122" s="25">
        <f>IFERROR(VLOOKUP($A122,'TD SOP+PROFORM'!$A$5:$AD$750,MATCH(V$4,'TD SOP+PROFORM'!$B$2:$AD$2,0)+1,0),0)+IFERROR(VLOOKUP($A122,'TD SOP+PROFORM'!$A$5:$AD$750,MATCH(V$2,'TD SOP+PROFORM'!$B$2:$AD$2,0)+1,0),0)</f>
        <v>0</v>
      </c>
      <c r="W122" s="26" t="str">
        <f t="shared" si="29"/>
        <v/>
      </c>
      <c r="X122" s="25">
        <f>IFERROR(VLOOKUP($A122,'TD SOP+PROFORM'!$A$5:$AD$750,MATCH(X$4,'TD SOP+PROFORM'!$B$2:$AD$2,0)+1,0),0)+IFERROR(VLOOKUP($A122,'TD SOP+PROFORM'!$A$5:$AD$750,MATCH(X$2,'TD SOP+PROFORM'!$B$2:$AD$2,0)+1,0),0)</f>
        <v>0</v>
      </c>
      <c r="Y122" s="25">
        <f>IFERROR(VLOOKUP($A122,'TD SOP+PROFORM'!$A$5:$AD$750,MATCH(Y$4,'TD SOP+PROFORM'!$B$2:$AD$2,0)+1,0),0)+IFERROR(VLOOKUP($A122,'TD SOP+PROFORM'!$A$5:$AD$750,MATCH(Y$2,'TD SOP+PROFORM'!$B$2:$AD$2,0)+1,0),0)</f>
        <v>0</v>
      </c>
      <c r="Z122" s="26" t="str">
        <f t="shared" si="30"/>
        <v/>
      </c>
      <c r="AA122" s="25">
        <f>IFERROR(VLOOKUP($A122,'TD SOP+PROFORM'!$A$5:$AD$750,MATCH(AA$4,'TD SOP+PROFORM'!$B$2:$AD$2,0)+1,0),0)+IFERROR(VLOOKUP($A122,'TD SOP+PROFORM'!$A$5:$AD$750,MATCH(AA$2,'TD SOP+PROFORM'!$B$2:$AD$2,0)+1,0),0)</f>
        <v>0</v>
      </c>
      <c r="AB122" s="25">
        <f>IFERROR(VLOOKUP($A122,'TD SOP+PROFORM'!$A$5:$AD$750,MATCH(AB$4,'TD SOP+PROFORM'!$B$2:$AD$2,0)+1,0),0)+IFERROR(VLOOKUP($A122,'TD SOP+PROFORM'!$A$5:$AD$750,MATCH(AB$2,'TD SOP+PROFORM'!$B$2:$AD$2,0)+1,0),0)</f>
        <v>0</v>
      </c>
      <c r="AC122" s="26" t="str">
        <f t="shared" si="31"/>
        <v/>
      </c>
      <c r="AD122" s="25">
        <f>IFERROR(VLOOKUP($A122,'TD SOP+PROFORM'!$A$5:$AD$750,MATCH(AD$4,'TD SOP+PROFORM'!$B$2:$AD$2,0)+1,0),0)+IFERROR(VLOOKUP($A122,'TD SOP+PROFORM'!$A$5:$AD$750,MATCH(AD$2,'TD SOP+PROFORM'!$B$2:$AD$2,0)+1,0),0)</f>
        <v>0</v>
      </c>
      <c r="AE122" s="25">
        <f>IFERROR(VLOOKUP($A122,'TD SOP+PROFORM'!$A$5:$AD$750,MATCH(AE$4,'TD SOP+PROFORM'!$B$2:$AD$2,0)+1,0),0)+IFERROR(VLOOKUP($A122,'TD SOP+PROFORM'!$A$5:$AD$750,MATCH(AE$2,'TD SOP+PROFORM'!$B$2:$AD$2,0)+1,0),0)</f>
        <v>0</v>
      </c>
      <c r="AF122" s="26" t="str">
        <f t="shared" si="32"/>
        <v/>
      </c>
      <c r="AG122" s="25">
        <f>IFERROR(VLOOKUP($A122,'TD SOP+PROFORM'!$A$5:$AD$750,MATCH(AG$4,'TD SOP+PROFORM'!$B$2:$AD$2,0)+1,0),0)+IFERROR(VLOOKUP($A122,'TD SOP+PROFORM'!$A$5:$AD$750,MATCH(AG$2,'TD SOP+PROFORM'!$B$2:$AD$2,0)+1,0),0)</f>
        <v>0</v>
      </c>
      <c r="AH122" s="25">
        <f>IFERROR(VLOOKUP($A122,'TD SOP+PROFORM'!$A$5:$AD$750,MATCH(AH$4,'TD SOP+PROFORM'!$B$2:$AD$2,0)+1,0),0)+IFERROR(VLOOKUP($A122,'TD SOP+PROFORM'!$A$5:$AD$750,MATCH(AH$2,'TD SOP+PROFORM'!$B$2:$AD$2,0)+1,0),0)</f>
        <v>0</v>
      </c>
      <c r="AI122" s="26" t="str">
        <f t="shared" si="33"/>
        <v/>
      </c>
      <c r="AJ122" s="25">
        <f>IFERROR(VLOOKUP($A122,'TD SOP+PROFORM'!$A$5:$AD$750,MATCH(AJ$4,'TD SOP+PROFORM'!$B$2:$AD$2,0)+1,0),0)+IFERROR(VLOOKUP($A122,'TD SOP+PROFORM'!$A$5:$AD$750,MATCH(AJ$2,'TD SOP+PROFORM'!$B$2:$AD$2,0)+1,0),0)</f>
        <v>0</v>
      </c>
      <c r="AK122" s="25">
        <f>IFERROR(VLOOKUP($A122,'TD SOP+PROFORM'!$A$5:$AD$750,MATCH(AK$4,'TD SOP+PROFORM'!$B$2:$AD$2,0)+1,0),0)+IFERROR(VLOOKUP($A122,'TD SOP+PROFORM'!$A$5:$AD$750,MATCH(AK$2,'TD SOP+PROFORM'!$B$2:$AD$2,0)+1,0),0)</f>
        <v>0</v>
      </c>
      <c r="AL122" s="26" t="str">
        <f t="shared" si="34"/>
        <v/>
      </c>
      <c r="AM122" s="25">
        <f t="shared" si="36"/>
        <v>0</v>
      </c>
      <c r="AN122" s="25">
        <f t="shared" si="36"/>
        <v>0</v>
      </c>
      <c r="AO122" s="26" t="str">
        <f t="shared" si="35"/>
        <v/>
      </c>
    </row>
    <row r="123" spans="1:41" x14ac:dyDescent="0.35">
      <c r="A123" s="24">
        <f>IF(AND('TD SOP+PROFORM'!A120&lt;&gt;"",'TD SOP+PROFORM'!A120&lt;&gt;"TOTAL"),'TD SOP+PROFORM'!A120,0)</f>
        <v>0</v>
      </c>
      <c r="C123" s="25" t="str">
        <f>IFERROR(VLOOKUP($A123,'TD SOP+PROFORM'!$A$5:$AD$750,MATCH(C$4,'TD SOP+PROFORM'!$B$2:$AT$2,0)+1,0),"")</f>
        <v/>
      </c>
      <c r="D123" s="25" t="str">
        <f>IFERROR(VLOOKUP($A123,'TD SOP+PROFORM'!$A$5:$AD$750,MATCH(D$4,'TD SOP+PROFORM'!$B$2:$AT$2,0)+1,0),"")</f>
        <v/>
      </c>
      <c r="E123" s="26" t="str">
        <f t="shared" si="23"/>
        <v/>
      </c>
      <c r="F123" s="25" t="str">
        <f>IFERROR(VLOOKUP($A123,'TD SOP+PROFORM'!$A$5:$AD$750,MATCH(F$4,'TD SOP+PROFORM'!$B$2:$AT$2,0)+1,0),"")</f>
        <v/>
      </c>
      <c r="G123" s="25" t="str">
        <f>IFERROR(VLOOKUP($A123,'TD SOP+PROFORM'!$A$5:$AD$750,MATCH(G$4,'TD SOP+PROFORM'!$B$2:$AT$2,0)+1,0),"")</f>
        <v/>
      </c>
      <c r="H123" s="26" t="str">
        <f t="shared" si="24"/>
        <v/>
      </c>
      <c r="I123" s="25" t="str">
        <f>IFERROR(VLOOKUP($A123,'TD SOP+PROFORM'!$A$5:$AD$750,MATCH(I$4,'TD SOP+PROFORM'!$B$2:$AT$2,0)+1,0),"")</f>
        <v/>
      </c>
      <c r="J123" s="25" t="str">
        <f>IFERROR(VLOOKUP($A123,'TD SOP+PROFORM'!$A$5:$AD$750,MATCH(J$4,'TD SOP+PROFORM'!$B$2:$AT$2,0)+1,0),"")</f>
        <v/>
      </c>
      <c r="K123" s="26" t="str">
        <f t="shared" si="25"/>
        <v/>
      </c>
      <c r="L123" s="25" t="str">
        <f>IFERROR(VLOOKUP($A123,'TD SOP+PROFORM'!$A$5:$AD$750,MATCH(L$4,'TD SOP+PROFORM'!$B$2:$AT$2,0)+1,0),"")</f>
        <v/>
      </c>
      <c r="M123" s="25" t="str">
        <f>IFERROR(VLOOKUP($A123,'TD SOP+PROFORM'!$A$5:$AD$750,MATCH(M$4,'TD SOP+PROFORM'!$B$2:$AT$2,0)+1,0),"")</f>
        <v/>
      </c>
      <c r="N123" s="26" t="str">
        <f t="shared" si="26"/>
        <v/>
      </c>
      <c r="O123" s="25">
        <f>IFERROR(VLOOKUP($A123,'TD SOP+PROFORM'!$A$5:$AD$750,MATCH(O$4,'TD SOP+PROFORM'!$B$2:$AD$2,0)+1,0),0)+IFERROR(VLOOKUP($A123,'TD SOP+PROFORM'!$A$5:$AD$750,MATCH(O$2,'TD SOP+PROFORM'!$B$2:$AD$2,0)+1,0),0)</f>
        <v>0</v>
      </c>
      <c r="P123" s="25">
        <f>IFERROR(VLOOKUP($A123,'TD SOP+PROFORM'!$A$5:$AD$750,MATCH(P$4,'TD SOP+PROFORM'!$B$2:$AD$2,0)+1,0),0)+IFERROR(VLOOKUP($A123,'TD SOP+PROFORM'!$A$5:$AD$750,MATCH(P$2,'TD SOP+PROFORM'!$B$2:$AD$2,0)+1,0),0)</f>
        <v>0</v>
      </c>
      <c r="Q123" s="26" t="str">
        <f t="shared" si="27"/>
        <v/>
      </c>
      <c r="R123" s="25">
        <f>IFERROR(VLOOKUP($A123,'TD SOP+PROFORM'!$A$5:$AD$750,MATCH(R$4,'TD SOP+PROFORM'!$B$2:$AD$2,0)+1,0),0)+IFERROR(VLOOKUP($A123,'TD SOP+PROFORM'!$A$5:$AD$750,MATCH(R$2,'TD SOP+PROFORM'!$B$2:$AD$2,0)+1,0),0)</f>
        <v>0</v>
      </c>
      <c r="S123" s="25">
        <f>IFERROR(VLOOKUP($A123,'TD SOP+PROFORM'!$A$5:$AD$750,MATCH(S$4,'TD SOP+PROFORM'!$B$2:$AD$2,0)+1,0),0)+IFERROR(VLOOKUP($A123,'TD SOP+PROFORM'!$A$5:$AD$750,MATCH(S$2,'TD SOP+PROFORM'!$B$2:$AD$2,0)+1,0),0)</f>
        <v>0</v>
      </c>
      <c r="T123" s="26" t="str">
        <f t="shared" si="28"/>
        <v/>
      </c>
      <c r="U123" s="25">
        <f>IFERROR(VLOOKUP($A123,'TD SOP+PROFORM'!$A$5:$AD$750,MATCH(U$4,'TD SOP+PROFORM'!$B$2:$AD$2,0)+1,0),0)+IFERROR(VLOOKUP($A123,'TD SOP+PROFORM'!$A$5:$AD$750,MATCH(U$2,'TD SOP+PROFORM'!$B$2:$AD$2,0)+1,0),0)</f>
        <v>0</v>
      </c>
      <c r="V123" s="25">
        <f>IFERROR(VLOOKUP($A123,'TD SOP+PROFORM'!$A$5:$AD$750,MATCH(V$4,'TD SOP+PROFORM'!$B$2:$AD$2,0)+1,0),0)+IFERROR(VLOOKUP($A123,'TD SOP+PROFORM'!$A$5:$AD$750,MATCH(V$2,'TD SOP+PROFORM'!$B$2:$AD$2,0)+1,0),0)</f>
        <v>0</v>
      </c>
      <c r="W123" s="26" t="str">
        <f t="shared" si="29"/>
        <v/>
      </c>
      <c r="X123" s="25">
        <f>IFERROR(VLOOKUP($A123,'TD SOP+PROFORM'!$A$5:$AD$750,MATCH(X$4,'TD SOP+PROFORM'!$B$2:$AD$2,0)+1,0),0)+IFERROR(VLOOKUP($A123,'TD SOP+PROFORM'!$A$5:$AD$750,MATCH(X$2,'TD SOP+PROFORM'!$B$2:$AD$2,0)+1,0),0)</f>
        <v>0</v>
      </c>
      <c r="Y123" s="25">
        <f>IFERROR(VLOOKUP($A123,'TD SOP+PROFORM'!$A$5:$AD$750,MATCH(Y$4,'TD SOP+PROFORM'!$B$2:$AD$2,0)+1,0),0)+IFERROR(VLOOKUP($A123,'TD SOP+PROFORM'!$A$5:$AD$750,MATCH(Y$2,'TD SOP+PROFORM'!$B$2:$AD$2,0)+1,0),0)</f>
        <v>0</v>
      </c>
      <c r="Z123" s="26" t="str">
        <f t="shared" si="30"/>
        <v/>
      </c>
      <c r="AA123" s="25">
        <f>IFERROR(VLOOKUP($A123,'TD SOP+PROFORM'!$A$5:$AD$750,MATCH(AA$4,'TD SOP+PROFORM'!$B$2:$AD$2,0)+1,0),0)+IFERROR(VLOOKUP($A123,'TD SOP+PROFORM'!$A$5:$AD$750,MATCH(AA$2,'TD SOP+PROFORM'!$B$2:$AD$2,0)+1,0),0)</f>
        <v>0</v>
      </c>
      <c r="AB123" s="25">
        <f>IFERROR(VLOOKUP($A123,'TD SOP+PROFORM'!$A$5:$AD$750,MATCH(AB$4,'TD SOP+PROFORM'!$B$2:$AD$2,0)+1,0),0)+IFERROR(VLOOKUP($A123,'TD SOP+PROFORM'!$A$5:$AD$750,MATCH(AB$2,'TD SOP+PROFORM'!$B$2:$AD$2,0)+1,0),0)</f>
        <v>0</v>
      </c>
      <c r="AC123" s="26" t="str">
        <f t="shared" si="31"/>
        <v/>
      </c>
      <c r="AD123" s="25">
        <f>IFERROR(VLOOKUP($A123,'TD SOP+PROFORM'!$A$5:$AD$750,MATCH(AD$4,'TD SOP+PROFORM'!$B$2:$AD$2,0)+1,0),0)+IFERROR(VLOOKUP($A123,'TD SOP+PROFORM'!$A$5:$AD$750,MATCH(AD$2,'TD SOP+PROFORM'!$B$2:$AD$2,0)+1,0),0)</f>
        <v>0</v>
      </c>
      <c r="AE123" s="25">
        <f>IFERROR(VLOOKUP($A123,'TD SOP+PROFORM'!$A$5:$AD$750,MATCH(AE$4,'TD SOP+PROFORM'!$B$2:$AD$2,0)+1,0),0)+IFERROR(VLOOKUP($A123,'TD SOP+PROFORM'!$A$5:$AD$750,MATCH(AE$2,'TD SOP+PROFORM'!$B$2:$AD$2,0)+1,0),0)</f>
        <v>0</v>
      </c>
      <c r="AF123" s="26" t="str">
        <f t="shared" si="32"/>
        <v/>
      </c>
      <c r="AG123" s="25">
        <f>IFERROR(VLOOKUP($A123,'TD SOP+PROFORM'!$A$5:$AD$750,MATCH(AG$4,'TD SOP+PROFORM'!$B$2:$AD$2,0)+1,0),0)+IFERROR(VLOOKUP($A123,'TD SOP+PROFORM'!$A$5:$AD$750,MATCH(AG$2,'TD SOP+PROFORM'!$B$2:$AD$2,0)+1,0),0)</f>
        <v>0</v>
      </c>
      <c r="AH123" s="25">
        <f>IFERROR(VLOOKUP($A123,'TD SOP+PROFORM'!$A$5:$AD$750,MATCH(AH$4,'TD SOP+PROFORM'!$B$2:$AD$2,0)+1,0),0)+IFERROR(VLOOKUP($A123,'TD SOP+PROFORM'!$A$5:$AD$750,MATCH(AH$2,'TD SOP+PROFORM'!$B$2:$AD$2,0)+1,0),0)</f>
        <v>0</v>
      </c>
      <c r="AI123" s="26" t="str">
        <f t="shared" si="33"/>
        <v/>
      </c>
      <c r="AJ123" s="25">
        <f>IFERROR(VLOOKUP($A123,'TD SOP+PROFORM'!$A$5:$AD$750,MATCH(AJ$4,'TD SOP+PROFORM'!$B$2:$AD$2,0)+1,0),0)+IFERROR(VLOOKUP($A123,'TD SOP+PROFORM'!$A$5:$AD$750,MATCH(AJ$2,'TD SOP+PROFORM'!$B$2:$AD$2,0)+1,0),0)</f>
        <v>0</v>
      </c>
      <c r="AK123" s="25">
        <f>IFERROR(VLOOKUP($A123,'TD SOP+PROFORM'!$A$5:$AD$750,MATCH(AK$4,'TD SOP+PROFORM'!$B$2:$AD$2,0)+1,0),0)+IFERROR(VLOOKUP($A123,'TD SOP+PROFORM'!$A$5:$AD$750,MATCH(AK$2,'TD SOP+PROFORM'!$B$2:$AD$2,0)+1,0),0)</f>
        <v>0</v>
      </c>
      <c r="AL123" s="26" t="str">
        <f t="shared" si="34"/>
        <v/>
      </c>
      <c r="AM123" s="25">
        <f t="shared" si="36"/>
        <v>0</v>
      </c>
      <c r="AN123" s="25">
        <f t="shared" si="36"/>
        <v>0</v>
      </c>
      <c r="AO123" s="26" t="str">
        <f t="shared" si="35"/>
        <v/>
      </c>
    </row>
    <row r="124" spans="1:41" x14ac:dyDescent="0.35">
      <c r="A124" s="24">
        <f>IF(AND('TD SOP+PROFORM'!A121&lt;&gt;"",'TD SOP+PROFORM'!A121&lt;&gt;"TOTAL"),'TD SOP+PROFORM'!A121,0)</f>
        <v>0</v>
      </c>
      <c r="C124" s="25" t="str">
        <f>IFERROR(VLOOKUP($A124,'TD SOP+PROFORM'!$A$5:$AD$750,MATCH(C$4,'TD SOP+PROFORM'!$B$2:$AT$2,0)+1,0),"")</f>
        <v/>
      </c>
      <c r="D124" s="25" t="str">
        <f>IFERROR(VLOOKUP($A124,'TD SOP+PROFORM'!$A$5:$AD$750,MATCH(D$4,'TD SOP+PROFORM'!$B$2:$AT$2,0)+1,0),"")</f>
        <v/>
      </c>
      <c r="E124" s="26" t="str">
        <f t="shared" si="23"/>
        <v/>
      </c>
      <c r="F124" s="25" t="str">
        <f>IFERROR(VLOOKUP($A124,'TD SOP+PROFORM'!$A$5:$AD$750,MATCH(F$4,'TD SOP+PROFORM'!$B$2:$AT$2,0)+1,0),"")</f>
        <v/>
      </c>
      <c r="G124" s="25" t="str">
        <f>IFERROR(VLOOKUP($A124,'TD SOP+PROFORM'!$A$5:$AD$750,MATCH(G$4,'TD SOP+PROFORM'!$B$2:$AT$2,0)+1,0),"")</f>
        <v/>
      </c>
      <c r="H124" s="26" t="str">
        <f t="shared" si="24"/>
        <v/>
      </c>
      <c r="I124" s="25" t="str">
        <f>IFERROR(VLOOKUP($A124,'TD SOP+PROFORM'!$A$5:$AD$750,MATCH(I$4,'TD SOP+PROFORM'!$B$2:$AT$2,0)+1,0),"")</f>
        <v/>
      </c>
      <c r="J124" s="25" t="str">
        <f>IFERROR(VLOOKUP($A124,'TD SOP+PROFORM'!$A$5:$AD$750,MATCH(J$4,'TD SOP+PROFORM'!$B$2:$AT$2,0)+1,0),"")</f>
        <v/>
      </c>
      <c r="K124" s="26" t="str">
        <f t="shared" si="25"/>
        <v/>
      </c>
      <c r="L124" s="25" t="str">
        <f>IFERROR(VLOOKUP($A124,'TD SOP+PROFORM'!$A$5:$AD$750,MATCH(L$4,'TD SOP+PROFORM'!$B$2:$AT$2,0)+1,0),"")</f>
        <v/>
      </c>
      <c r="M124" s="25" t="str">
        <f>IFERROR(VLOOKUP($A124,'TD SOP+PROFORM'!$A$5:$AD$750,MATCH(M$4,'TD SOP+PROFORM'!$B$2:$AT$2,0)+1,0),"")</f>
        <v/>
      </c>
      <c r="N124" s="26" t="str">
        <f t="shared" si="26"/>
        <v/>
      </c>
      <c r="O124" s="25">
        <f>IFERROR(VLOOKUP($A124,'TD SOP+PROFORM'!$A$5:$AD$750,MATCH(O$4,'TD SOP+PROFORM'!$B$2:$AD$2,0)+1,0),0)+IFERROR(VLOOKUP($A124,'TD SOP+PROFORM'!$A$5:$AD$750,MATCH(O$2,'TD SOP+PROFORM'!$B$2:$AD$2,0)+1,0),0)</f>
        <v>0</v>
      </c>
      <c r="P124" s="25">
        <f>IFERROR(VLOOKUP($A124,'TD SOP+PROFORM'!$A$5:$AD$750,MATCH(P$4,'TD SOP+PROFORM'!$B$2:$AD$2,0)+1,0),0)+IFERROR(VLOOKUP($A124,'TD SOP+PROFORM'!$A$5:$AD$750,MATCH(P$2,'TD SOP+PROFORM'!$B$2:$AD$2,0)+1,0),0)</f>
        <v>0</v>
      </c>
      <c r="Q124" s="26" t="str">
        <f t="shared" si="27"/>
        <v/>
      </c>
      <c r="R124" s="25">
        <f>IFERROR(VLOOKUP($A124,'TD SOP+PROFORM'!$A$5:$AD$750,MATCH(R$4,'TD SOP+PROFORM'!$B$2:$AD$2,0)+1,0),0)+IFERROR(VLOOKUP($A124,'TD SOP+PROFORM'!$A$5:$AD$750,MATCH(R$2,'TD SOP+PROFORM'!$B$2:$AD$2,0)+1,0),0)</f>
        <v>0</v>
      </c>
      <c r="S124" s="25">
        <f>IFERROR(VLOOKUP($A124,'TD SOP+PROFORM'!$A$5:$AD$750,MATCH(S$4,'TD SOP+PROFORM'!$B$2:$AD$2,0)+1,0),0)+IFERROR(VLOOKUP($A124,'TD SOP+PROFORM'!$A$5:$AD$750,MATCH(S$2,'TD SOP+PROFORM'!$B$2:$AD$2,0)+1,0),0)</f>
        <v>0</v>
      </c>
      <c r="T124" s="26" t="str">
        <f t="shared" si="28"/>
        <v/>
      </c>
      <c r="U124" s="25">
        <f>IFERROR(VLOOKUP($A124,'TD SOP+PROFORM'!$A$5:$AD$750,MATCH(U$4,'TD SOP+PROFORM'!$B$2:$AD$2,0)+1,0),0)+IFERROR(VLOOKUP($A124,'TD SOP+PROFORM'!$A$5:$AD$750,MATCH(U$2,'TD SOP+PROFORM'!$B$2:$AD$2,0)+1,0),0)</f>
        <v>0</v>
      </c>
      <c r="V124" s="25">
        <f>IFERROR(VLOOKUP($A124,'TD SOP+PROFORM'!$A$5:$AD$750,MATCH(V$4,'TD SOP+PROFORM'!$B$2:$AD$2,0)+1,0),0)+IFERROR(VLOOKUP($A124,'TD SOP+PROFORM'!$A$5:$AD$750,MATCH(V$2,'TD SOP+PROFORM'!$B$2:$AD$2,0)+1,0),0)</f>
        <v>0</v>
      </c>
      <c r="W124" s="26" t="str">
        <f t="shared" si="29"/>
        <v/>
      </c>
      <c r="X124" s="25">
        <f>IFERROR(VLOOKUP($A124,'TD SOP+PROFORM'!$A$5:$AD$750,MATCH(X$4,'TD SOP+PROFORM'!$B$2:$AD$2,0)+1,0),0)+IFERROR(VLOOKUP($A124,'TD SOP+PROFORM'!$A$5:$AD$750,MATCH(X$2,'TD SOP+PROFORM'!$B$2:$AD$2,0)+1,0),0)</f>
        <v>0</v>
      </c>
      <c r="Y124" s="25">
        <f>IFERROR(VLOOKUP($A124,'TD SOP+PROFORM'!$A$5:$AD$750,MATCH(Y$4,'TD SOP+PROFORM'!$B$2:$AD$2,0)+1,0),0)+IFERROR(VLOOKUP($A124,'TD SOP+PROFORM'!$A$5:$AD$750,MATCH(Y$2,'TD SOP+PROFORM'!$B$2:$AD$2,0)+1,0),0)</f>
        <v>0</v>
      </c>
      <c r="Z124" s="26" t="str">
        <f t="shared" si="30"/>
        <v/>
      </c>
      <c r="AA124" s="25">
        <f>IFERROR(VLOOKUP($A124,'TD SOP+PROFORM'!$A$5:$AD$750,MATCH(AA$4,'TD SOP+PROFORM'!$B$2:$AD$2,0)+1,0),0)+IFERROR(VLOOKUP($A124,'TD SOP+PROFORM'!$A$5:$AD$750,MATCH(AA$2,'TD SOP+PROFORM'!$B$2:$AD$2,0)+1,0),0)</f>
        <v>0</v>
      </c>
      <c r="AB124" s="25">
        <f>IFERROR(VLOOKUP($A124,'TD SOP+PROFORM'!$A$5:$AD$750,MATCH(AB$4,'TD SOP+PROFORM'!$B$2:$AD$2,0)+1,0),0)+IFERROR(VLOOKUP($A124,'TD SOP+PROFORM'!$A$5:$AD$750,MATCH(AB$2,'TD SOP+PROFORM'!$B$2:$AD$2,0)+1,0),0)</f>
        <v>0</v>
      </c>
      <c r="AC124" s="26" t="str">
        <f t="shared" si="31"/>
        <v/>
      </c>
      <c r="AD124" s="25">
        <f>IFERROR(VLOOKUP($A124,'TD SOP+PROFORM'!$A$5:$AD$750,MATCH(AD$4,'TD SOP+PROFORM'!$B$2:$AD$2,0)+1,0),0)+IFERROR(VLOOKUP($A124,'TD SOP+PROFORM'!$A$5:$AD$750,MATCH(AD$2,'TD SOP+PROFORM'!$B$2:$AD$2,0)+1,0),0)</f>
        <v>0</v>
      </c>
      <c r="AE124" s="25">
        <f>IFERROR(VLOOKUP($A124,'TD SOP+PROFORM'!$A$5:$AD$750,MATCH(AE$4,'TD SOP+PROFORM'!$B$2:$AD$2,0)+1,0),0)+IFERROR(VLOOKUP($A124,'TD SOP+PROFORM'!$A$5:$AD$750,MATCH(AE$2,'TD SOP+PROFORM'!$B$2:$AD$2,0)+1,0),0)</f>
        <v>0</v>
      </c>
      <c r="AF124" s="26" t="str">
        <f t="shared" si="32"/>
        <v/>
      </c>
      <c r="AG124" s="25">
        <f>IFERROR(VLOOKUP($A124,'TD SOP+PROFORM'!$A$5:$AD$750,MATCH(AG$4,'TD SOP+PROFORM'!$B$2:$AD$2,0)+1,0),0)+IFERROR(VLOOKUP($A124,'TD SOP+PROFORM'!$A$5:$AD$750,MATCH(AG$2,'TD SOP+PROFORM'!$B$2:$AD$2,0)+1,0),0)</f>
        <v>0</v>
      </c>
      <c r="AH124" s="25">
        <f>IFERROR(VLOOKUP($A124,'TD SOP+PROFORM'!$A$5:$AD$750,MATCH(AH$4,'TD SOP+PROFORM'!$B$2:$AD$2,0)+1,0),0)+IFERROR(VLOOKUP($A124,'TD SOP+PROFORM'!$A$5:$AD$750,MATCH(AH$2,'TD SOP+PROFORM'!$B$2:$AD$2,0)+1,0),0)</f>
        <v>0</v>
      </c>
      <c r="AI124" s="26" t="str">
        <f t="shared" si="33"/>
        <v/>
      </c>
      <c r="AJ124" s="25">
        <f>IFERROR(VLOOKUP($A124,'TD SOP+PROFORM'!$A$5:$AD$750,MATCH(AJ$4,'TD SOP+PROFORM'!$B$2:$AD$2,0)+1,0),0)+IFERROR(VLOOKUP($A124,'TD SOP+PROFORM'!$A$5:$AD$750,MATCH(AJ$2,'TD SOP+PROFORM'!$B$2:$AD$2,0)+1,0),0)</f>
        <v>0</v>
      </c>
      <c r="AK124" s="25">
        <f>IFERROR(VLOOKUP($A124,'TD SOP+PROFORM'!$A$5:$AD$750,MATCH(AK$4,'TD SOP+PROFORM'!$B$2:$AD$2,0)+1,0),0)+IFERROR(VLOOKUP($A124,'TD SOP+PROFORM'!$A$5:$AD$750,MATCH(AK$2,'TD SOP+PROFORM'!$B$2:$AD$2,0)+1,0),0)</f>
        <v>0</v>
      </c>
      <c r="AL124" s="26" t="str">
        <f t="shared" si="34"/>
        <v/>
      </c>
      <c r="AM124" s="25">
        <f t="shared" si="36"/>
        <v>0</v>
      </c>
      <c r="AN124" s="25">
        <f t="shared" si="36"/>
        <v>0</v>
      </c>
      <c r="AO124" s="26" t="str">
        <f t="shared" si="35"/>
        <v/>
      </c>
    </row>
    <row r="125" spans="1:41" x14ac:dyDescent="0.35">
      <c r="A125" s="24">
        <f>IF(AND('TD SOP+PROFORM'!A122&lt;&gt;"",'TD SOP+PROFORM'!A122&lt;&gt;"TOTAL"),'TD SOP+PROFORM'!A122,0)</f>
        <v>0</v>
      </c>
      <c r="C125" s="25" t="str">
        <f>IFERROR(VLOOKUP($A125,'TD SOP+PROFORM'!$A$5:$AD$750,MATCH(C$4,'TD SOP+PROFORM'!$B$2:$AT$2,0)+1,0),"")</f>
        <v/>
      </c>
      <c r="D125" s="25" t="str">
        <f>IFERROR(VLOOKUP($A125,'TD SOP+PROFORM'!$A$5:$AD$750,MATCH(D$4,'TD SOP+PROFORM'!$B$2:$AT$2,0)+1,0),"")</f>
        <v/>
      </c>
      <c r="E125" s="26" t="str">
        <f t="shared" si="23"/>
        <v/>
      </c>
      <c r="F125" s="25" t="str">
        <f>IFERROR(VLOOKUP($A125,'TD SOP+PROFORM'!$A$5:$AD$750,MATCH(F$4,'TD SOP+PROFORM'!$B$2:$AT$2,0)+1,0),"")</f>
        <v/>
      </c>
      <c r="G125" s="25" t="str">
        <f>IFERROR(VLOOKUP($A125,'TD SOP+PROFORM'!$A$5:$AD$750,MATCH(G$4,'TD SOP+PROFORM'!$B$2:$AT$2,0)+1,0),"")</f>
        <v/>
      </c>
      <c r="H125" s="26" t="str">
        <f t="shared" si="24"/>
        <v/>
      </c>
      <c r="I125" s="25" t="str">
        <f>IFERROR(VLOOKUP($A125,'TD SOP+PROFORM'!$A$5:$AD$750,MATCH(I$4,'TD SOP+PROFORM'!$B$2:$AT$2,0)+1,0),"")</f>
        <v/>
      </c>
      <c r="J125" s="25" t="str">
        <f>IFERROR(VLOOKUP($A125,'TD SOP+PROFORM'!$A$5:$AD$750,MATCH(J$4,'TD SOP+PROFORM'!$B$2:$AT$2,0)+1,0),"")</f>
        <v/>
      </c>
      <c r="K125" s="26" t="str">
        <f t="shared" si="25"/>
        <v/>
      </c>
      <c r="L125" s="25" t="str">
        <f>IFERROR(VLOOKUP($A125,'TD SOP+PROFORM'!$A$5:$AD$750,MATCH(L$4,'TD SOP+PROFORM'!$B$2:$AT$2,0)+1,0),"")</f>
        <v/>
      </c>
      <c r="M125" s="25" t="str">
        <f>IFERROR(VLOOKUP($A125,'TD SOP+PROFORM'!$A$5:$AD$750,MATCH(M$4,'TD SOP+PROFORM'!$B$2:$AT$2,0)+1,0),"")</f>
        <v/>
      </c>
      <c r="N125" s="26" t="str">
        <f t="shared" si="26"/>
        <v/>
      </c>
      <c r="O125" s="25">
        <f>IFERROR(VLOOKUP($A125,'TD SOP+PROFORM'!$A$5:$AD$750,MATCH(O$4,'TD SOP+PROFORM'!$B$2:$AD$2,0)+1,0),0)+IFERROR(VLOOKUP($A125,'TD SOP+PROFORM'!$A$5:$AD$750,MATCH(O$2,'TD SOP+PROFORM'!$B$2:$AD$2,0)+1,0),0)</f>
        <v>0</v>
      </c>
      <c r="P125" s="25">
        <f>IFERROR(VLOOKUP($A125,'TD SOP+PROFORM'!$A$5:$AD$750,MATCH(P$4,'TD SOP+PROFORM'!$B$2:$AD$2,0)+1,0),0)+IFERROR(VLOOKUP($A125,'TD SOP+PROFORM'!$A$5:$AD$750,MATCH(P$2,'TD SOP+PROFORM'!$B$2:$AD$2,0)+1,0),0)</f>
        <v>0</v>
      </c>
      <c r="Q125" s="26" t="str">
        <f t="shared" si="27"/>
        <v/>
      </c>
      <c r="R125" s="25">
        <f>IFERROR(VLOOKUP($A125,'TD SOP+PROFORM'!$A$5:$AD$750,MATCH(R$4,'TD SOP+PROFORM'!$B$2:$AD$2,0)+1,0),0)+IFERROR(VLOOKUP($A125,'TD SOP+PROFORM'!$A$5:$AD$750,MATCH(R$2,'TD SOP+PROFORM'!$B$2:$AD$2,0)+1,0),0)</f>
        <v>0</v>
      </c>
      <c r="S125" s="25">
        <f>IFERROR(VLOOKUP($A125,'TD SOP+PROFORM'!$A$5:$AD$750,MATCH(S$4,'TD SOP+PROFORM'!$B$2:$AD$2,0)+1,0),0)+IFERROR(VLOOKUP($A125,'TD SOP+PROFORM'!$A$5:$AD$750,MATCH(S$2,'TD SOP+PROFORM'!$B$2:$AD$2,0)+1,0),0)</f>
        <v>0</v>
      </c>
      <c r="T125" s="26" t="str">
        <f t="shared" si="28"/>
        <v/>
      </c>
      <c r="U125" s="25">
        <f>IFERROR(VLOOKUP($A125,'TD SOP+PROFORM'!$A$5:$AD$750,MATCH(U$4,'TD SOP+PROFORM'!$B$2:$AD$2,0)+1,0),0)+IFERROR(VLOOKUP($A125,'TD SOP+PROFORM'!$A$5:$AD$750,MATCH(U$2,'TD SOP+PROFORM'!$B$2:$AD$2,0)+1,0),0)</f>
        <v>0</v>
      </c>
      <c r="V125" s="25">
        <f>IFERROR(VLOOKUP($A125,'TD SOP+PROFORM'!$A$5:$AD$750,MATCH(V$4,'TD SOP+PROFORM'!$B$2:$AD$2,0)+1,0),0)+IFERROR(VLOOKUP($A125,'TD SOP+PROFORM'!$A$5:$AD$750,MATCH(V$2,'TD SOP+PROFORM'!$B$2:$AD$2,0)+1,0),0)</f>
        <v>0</v>
      </c>
      <c r="W125" s="26" t="str">
        <f t="shared" si="29"/>
        <v/>
      </c>
      <c r="X125" s="25">
        <f>IFERROR(VLOOKUP($A125,'TD SOP+PROFORM'!$A$5:$AD$750,MATCH(X$4,'TD SOP+PROFORM'!$B$2:$AD$2,0)+1,0),0)+IFERROR(VLOOKUP($A125,'TD SOP+PROFORM'!$A$5:$AD$750,MATCH(X$2,'TD SOP+PROFORM'!$B$2:$AD$2,0)+1,0),0)</f>
        <v>0</v>
      </c>
      <c r="Y125" s="25">
        <f>IFERROR(VLOOKUP($A125,'TD SOP+PROFORM'!$A$5:$AD$750,MATCH(Y$4,'TD SOP+PROFORM'!$B$2:$AD$2,0)+1,0),0)+IFERROR(VLOOKUP($A125,'TD SOP+PROFORM'!$A$5:$AD$750,MATCH(Y$2,'TD SOP+PROFORM'!$B$2:$AD$2,0)+1,0),0)</f>
        <v>0</v>
      </c>
      <c r="Z125" s="26" t="str">
        <f t="shared" si="30"/>
        <v/>
      </c>
      <c r="AA125" s="25">
        <f>IFERROR(VLOOKUP($A125,'TD SOP+PROFORM'!$A$5:$AD$750,MATCH(AA$4,'TD SOP+PROFORM'!$B$2:$AD$2,0)+1,0),0)+IFERROR(VLOOKUP($A125,'TD SOP+PROFORM'!$A$5:$AD$750,MATCH(AA$2,'TD SOP+PROFORM'!$B$2:$AD$2,0)+1,0),0)</f>
        <v>0</v>
      </c>
      <c r="AB125" s="25">
        <f>IFERROR(VLOOKUP($A125,'TD SOP+PROFORM'!$A$5:$AD$750,MATCH(AB$4,'TD SOP+PROFORM'!$B$2:$AD$2,0)+1,0),0)+IFERROR(VLOOKUP($A125,'TD SOP+PROFORM'!$A$5:$AD$750,MATCH(AB$2,'TD SOP+PROFORM'!$B$2:$AD$2,0)+1,0),0)</f>
        <v>0</v>
      </c>
      <c r="AC125" s="26" t="str">
        <f t="shared" si="31"/>
        <v/>
      </c>
      <c r="AD125" s="25">
        <f>IFERROR(VLOOKUP($A125,'TD SOP+PROFORM'!$A$5:$AD$750,MATCH(AD$4,'TD SOP+PROFORM'!$B$2:$AD$2,0)+1,0),0)+IFERROR(VLOOKUP($A125,'TD SOP+PROFORM'!$A$5:$AD$750,MATCH(AD$2,'TD SOP+PROFORM'!$B$2:$AD$2,0)+1,0),0)</f>
        <v>0</v>
      </c>
      <c r="AE125" s="25">
        <f>IFERROR(VLOOKUP($A125,'TD SOP+PROFORM'!$A$5:$AD$750,MATCH(AE$4,'TD SOP+PROFORM'!$B$2:$AD$2,0)+1,0),0)+IFERROR(VLOOKUP($A125,'TD SOP+PROFORM'!$A$5:$AD$750,MATCH(AE$2,'TD SOP+PROFORM'!$B$2:$AD$2,0)+1,0),0)</f>
        <v>0</v>
      </c>
      <c r="AF125" s="26" t="str">
        <f t="shared" si="32"/>
        <v/>
      </c>
      <c r="AG125" s="25">
        <f>IFERROR(VLOOKUP($A125,'TD SOP+PROFORM'!$A$5:$AD$750,MATCH(AG$4,'TD SOP+PROFORM'!$B$2:$AD$2,0)+1,0),0)+IFERROR(VLOOKUP($A125,'TD SOP+PROFORM'!$A$5:$AD$750,MATCH(AG$2,'TD SOP+PROFORM'!$B$2:$AD$2,0)+1,0),0)</f>
        <v>0</v>
      </c>
      <c r="AH125" s="25">
        <f>IFERROR(VLOOKUP($A125,'TD SOP+PROFORM'!$A$5:$AD$750,MATCH(AH$4,'TD SOP+PROFORM'!$B$2:$AD$2,0)+1,0),0)+IFERROR(VLOOKUP($A125,'TD SOP+PROFORM'!$A$5:$AD$750,MATCH(AH$2,'TD SOP+PROFORM'!$B$2:$AD$2,0)+1,0),0)</f>
        <v>0</v>
      </c>
      <c r="AI125" s="26" t="str">
        <f t="shared" si="33"/>
        <v/>
      </c>
      <c r="AJ125" s="25">
        <f>IFERROR(VLOOKUP($A125,'TD SOP+PROFORM'!$A$5:$AD$750,MATCH(AJ$4,'TD SOP+PROFORM'!$B$2:$AD$2,0)+1,0),0)+IFERROR(VLOOKUP($A125,'TD SOP+PROFORM'!$A$5:$AD$750,MATCH(AJ$2,'TD SOP+PROFORM'!$B$2:$AD$2,0)+1,0),0)</f>
        <v>0</v>
      </c>
      <c r="AK125" s="25">
        <f>IFERROR(VLOOKUP($A125,'TD SOP+PROFORM'!$A$5:$AD$750,MATCH(AK$4,'TD SOP+PROFORM'!$B$2:$AD$2,0)+1,0),0)+IFERROR(VLOOKUP($A125,'TD SOP+PROFORM'!$A$5:$AD$750,MATCH(AK$2,'TD SOP+PROFORM'!$B$2:$AD$2,0)+1,0),0)</f>
        <v>0</v>
      </c>
      <c r="AL125" s="26" t="str">
        <f t="shared" si="34"/>
        <v/>
      </c>
      <c r="AM125" s="25">
        <f t="shared" si="36"/>
        <v>0</v>
      </c>
      <c r="AN125" s="25">
        <f t="shared" si="36"/>
        <v>0</v>
      </c>
      <c r="AO125" s="26" t="str">
        <f t="shared" si="35"/>
        <v/>
      </c>
    </row>
    <row r="126" spans="1:41" x14ac:dyDescent="0.35">
      <c r="A126" s="24">
        <f>IF(AND('TD SOP+PROFORM'!A123&lt;&gt;"",'TD SOP+PROFORM'!A123&lt;&gt;"TOTAL"),'TD SOP+PROFORM'!A123,0)</f>
        <v>0</v>
      </c>
      <c r="C126" s="25" t="str">
        <f>IFERROR(VLOOKUP($A126,'TD SOP+PROFORM'!$A$5:$AD$750,MATCH(C$4,'TD SOP+PROFORM'!$B$2:$AT$2,0)+1,0),"")</f>
        <v/>
      </c>
      <c r="D126" s="25" t="str">
        <f>IFERROR(VLOOKUP($A126,'TD SOP+PROFORM'!$A$5:$AD$750,MATCH(D$4,'TD SOP+PROFORM'!$B$2:$AT$2,0)+1,0),"")</f>
        <v/>
      </c>
      <c r="E126" s="26" t="str">
        <f t="shared" si="23"/>
        <v/>
      </c>
      <c r="F126" s="25" t="str">
        <f>IFERROR(VLOOKUP($A126,'TD SOP+PROFORM'!$A$5:$AD$750,MATCH(F$4,'TD SOP+PROFORM'!$B$2:$AT$2,0)+1,0),"")</f>
        <v/>
      </c>
      <c r="G126" s="25" t="str">
        <f>IFERROR(VLOOKUP($A126,'TD SOP+PROFORM'!$A$5:$AD$750,MATCH(G$4,'TD SOP+PROFORM'!$B$2:$AT$2,0)+1,0),"")</f>
        <v/>
      </c>
      <c r="H126" s="26" t="str">
        <f t="shared" si="24"/>
        <v/>
      </c>
      <c r="I126" s="25" t="str">
        <f>IFERROR(VLOOKUP($A126,'TD SOP+PROFORM'!$A$5:$AD$750,MATCH(I$4,'TD SOP+PROFORM'!$B$2:$AT$2,0)+1,0),"")</f>
        <v/>
      </c>
      <c r="J126" s="25" t="str">
        <f>IFERROR(VLOOKUP($A126,'TD SOP+PROFORM'!$A$5:$AD$750,MATCH(J$4,'TD SOP+PROFORM'!$B$2:$AT$2,0)+1,0),"")</f>
        <v/>
      </c>
      <c r="K126" s="26" t="str">
        <f t="shared" si="25"/>
        <v/>
      </c>
      <c r="L126" s="25" t="str">
        <f>IFERROR(VLOOKUP($A126,'TD SOP+PROFORM'!$A$5:$AD$750,MATCH(L$4,'TD SOP+PROFORM'!$B$2:$AT$2,0)+1,0),"")</f>
        <v/>
      </c>
      <c r="M126" s="25" t="str">
        <f>IFERROR(VLOOKUP($A126,'TD SOP+PROFORM'!$A$5:$AD$750,MATCH(M$4,'TD SOP+PROFORM'!$B$2:$AT$2,0)+1,0),"")</f>
        <v/>
      </c>
      <c r="N126" s="26" t="str">
        <f t="shared" si="26"/>
        <v/>
      </c>
      <c r="O126" s="25">
        <f>IFERROR(VLOOKUP($A126,'TD SOP+PROFORM'!$A$5:$AD$750,MATCH(O$4,'TD SOP+PROFORM'!$B$2:$AD$2,0)+1,0),0)+IFERROR(VLOOKUP($A126,'TD SOP+PROFORM'!$A$5:$AD$750,MATCH(O$2,'TD SOP+PROFORM'!$B$2:$AD$2,0)+1,0),0)</f>
        <v>0</v>
      </c>
      <c r="P126" s="25">
        <f>IFERROR(VLOOKUP($A126,'TD SOP+PROFORM'!$A$5:$AD$750,MATCH(P$4,'TD SOP+PROFORM'!$B$2:$AD$2,0)+1,0),0)+IFERROR(VLOOKUP($A126,'TD SOP+PROFORM'!$A$5:$AD$750,MATCH(P$2,'TD SOP+PROFORM'!$B$2:$AD$2,0)+1,0),0)</f>
        <v>0</v>
      </c>
      <c r="Q126" s="26" t="str">
        <f t="shared" si="27"/>
        <v/>
      </c>
      <c r="R126" s="25">
        <f>IFERROR(VLOOKUP($A126,'TD SOP+PROFORM'!$A$5:$AD$750,MATCH(R$4,'TD SOP+PROFORM'!$B$2:$AD$2,0)+1,0),0)+IFERROR(VLOOKUP($A126,'TD SOP+PROFORM'!$A$5:$AD$750,MATCH(R$2,'TD SOP+PROFORM'!$B$2:$AD$2,0)+1,0),0)</f>
        <v>0</v>
      </c>
      <c r="S126" s="25">
        <f>IFERROR(VLOOKUP($A126,'TD SOP+PROFORM'!$A$5:$AD$750,MATCH(S$4,'TD SOP+PROFORM'!$B$2:$AD$2,0)+1,0),0)+IFERROR(VLOOKUP($A126,'TD SOP+PROFORM'!$A$5:$AD$750,MATCH(S$2,'TD SOP+PROFORM'!$B$2:$AD$2,0)+1,0),0)</f>
        <v>0</v>
      </c>
      <c r="T126" s="26" t="str">
        <f t="shared" si="28"/>
        <v/>
      </c>
      <c r="U126" s="25">
        <f>IFERROR(VLOOKUP($A126,'TD SOP+PROFORM'!$A$5:$AD$750,MATCH(U$4,'TD SOP+PROFORM'!$B$2:$AD$2,0)+1,0),0)+IFERROR(VLOOKUP($A126,'TD SOP+PROFORM'!$A$5:$AD$750,MATCH(U$2,'TD SOP+PROFORM'!$B$2:$AD$2,0)+1,0),0)</f>
        <v>0</v>
      </c>
      <c r="V126" s="25">
        <f>IFERROR(VLOOKUP($A126,'TD SOP+PROFORM'!$A$5:$AD$750,MATCH(V$4,'TD SOP+PROFORM'!$B$2:$AD$2,0)+1,0),0)+IFERROR(VLOOKUP($A126,'TD SOP+PROFORM'!$A$5:$AD$750,MATCH(V$2,'TD SOP+PROFORM'!$B$2:$AD$2,0)+1,0),0)</f>
        <v>0</v>
      </c>
      <c r="W126" s="26" t="str">
        <f t="shared" si="29"/>
        <v/>
      </c>
      <c r="X126" s="25">
        <f>IFERROR(VLOOKUP($A126,'TD SOP+PROFORM'!$A$5:$AD$750,MATCH(X$4,'TD SOP+PROFORM'!$B$2:$AD$2,0)+1,0),0)+IFERROR(VLOOKUP($A126,'TD SOP+PROFORM'!$A$5:$AD$750,MATCH(X$2,'TD SOP+PROFORM'!$B$2:$AD$2,0)+1,0),0)</f>
        <v>0</v>
      </c>
      <c r="Y126" s="25">
        <f>IFERROR(VLOOKUP($A126,'TD SOP+PROFORM'!$A$5:$AD$750,MATCH(Y$4,'TD SOP+PROFORM'!$B$2:$AD$2,0)+1,0),0)+IFERROR(VLOOKUP($A126,'TD SOP+PROFORM'!$A$5:$AD$750,MATCH(Y$2,'TD SOP+PROFORM'!$B$2:$AD$2,0)+1,0),0)</f>
        <v>0</v>
      </c>
      <c r="Z126" s="26" t="str">
        <f t="shared" si="30"/>
        <v/>
      </c>
      <c r="AA126" s="25">
        <f>IFERROR(VLOOKUP($A126,'TD SOP+PROFORM'!$A$5:$AD$750,MATCH(AA$4,'TD SOP+PROFORM'!$B$2:$AD$2,0)+1,0),0)+IFERROR(VLOOKUP($A126,'TD SOP+PROFORM'!$A$5:$AD$750,MATCH(AA$2,'TD SOP+PROFORM'!$B$2:$AD$2,0)+1,0),0)</f>
        <v>0</v>
      </c>
      <c r="AB126" s="25">
        <f>IFERROR(VLOOKUP($A126,'TD SOP+PROFORM'!$A$5:$AD$750,MATCH(AB$4,'TD SOP+PROFORM'!$B$2:$AD$2,0)+1,0),0)+IFERROR(VLOOKUP($A126,'TD SOP+PROFORM'!$A$5:$AD$750,MATCH(AB$2,'TD SOP+PROFORM'!$B$2:$AD$2,0)+1,0),0)</f>
        <v>0</v>
      </c>
      <c r="AC126" s="26" t="str">
        <f t="shared" si="31"/>
        <v/>
      </c>
      <c r="AD126" s="25">
        <f>IFERROR(VLOOKUP($A126,'TD SOP+PROFORM'!$A$5:$AD$750,MATCH(AD$4,'TD SOP+PROFORM'!$B$2:$AD$2,0)+1,0),0)+IFERROR(VLOOKUP($A126,'TD SOP+PROFORM'!$A$5:$AD$750,MATCH(AD$2,'TD SOP+PROFORM'!$B$2:$AD$2,0)+1,0),0)</f>
        <v>0</v>
      </c>
      <c r="AE126" s="25">
        <f>IFERROR(VLOOKUP($A126,'TD SOP+PROFORM'!$A$5:$AD$750,MATCH(AE$4,'TD SOP+PROFORM'!$B$2:$AD$2,0)+1,0),0)+IFERROR(VLOOKUP($A126,'TD SOP+PROFORM'!$A$5:$AD$750,MATCH(AE$2,'TD SOP+PROFORM'!$B$2:$AD$2,0)+1,0),0)</f>
        <v>0</v>
      </c>
      <c r="AF126" s="26" t="str">
        <f t="shared" si="32"/>
        <v/>
      </c>
      <c r="AG126" s="25">
        <f>IFERROR(VLOOKUP($A126,'TD SOP+PROFORM'!$A$5:$AD$750,MATCH(AG$4,'TD SOP+PROFORM'!$B$2:$AD$2,0)+1,0),0)+IFERROR(VLOOKUP($A126,'TD SOP+PROFORM'!$A$5:$AD$750,MATCH(AG$2,'TD SOP+PROFORM'!$B$2:$AD$2,0)+1,0),0)</f>
        <v>0</v>
      </c>
      <c r="AH126" s="25">
        <f>IFERROR(VLOOKUP($A126,'TD SOP+PROFORM'!$A$5:$AD$750,MATCH(AH$4,'TD SOP+PROFORM'!$B$2:$AD$2,0)+1,0),0)+IFERROR(VLOOKUP($A126,'TD SOP+PROFORM'!$A$5:$AD$750,MATCH(AH$2,'TD SOP+PROFORM'!$B$2:$AD$2,0)+1,0),0)</f>
        <v>0</v>
      </c>
      <c r="AI126" s="26" t="str">
        <f t="shared" si="33"/>
        <v/>
      </c>
      <c r="AJ126" s="25">
        <f>IFERROR(VLOOKUP($A126,'TD SOP+PROFORM'!$A$5:$AD$750,MATCH(AJ$4,'TD SOP+PROFORM'!$B$2:$AD$2,0)+1,0),0)+IFERROR(VLOOKUP($A126,'TD SOP+PROFORM'!$A$5:$AD$750,MATCH(AJ$2,'TD SOP+PROFORM'!$B$2:$AD$2,0)+1,0),0)</f>
        <v>0</v>
      </c>
      <c r="AK126" s="25">
        <f>IFERROR(VLOOKUP($A126,'TD SOP+PROFORM'!$A$5:$AD$750,MATCH(AK$4,'TD SOP+PROFORM'!$B$2:$AD$2,0)+1,0),0)+IFERROR(VLOOKUP($A126,'TD SOP+PROFORM'!$A$5:$AD$750,MATCH(AK$2,'TD SOP+PROFORM'!$B$2:$AD$2,0)+1,0),0)</f>
        <v>0</v>
      </c>
      <c r="AL126" s="26" t="str">
        <f t="shared" si="34"/>
        <v/>
      </c>
      <c r="AM126" s="25">
        <f t="shared" si="36"/>
        <v>0</v>
      </c>
      <c r="AN126" s="25">
        <f t="shared" si="36"/>
        <v>0</v>
      </c>
      <c r="AO126" s="26" t="str">
        <f t="shared" si="35"/>
        <v/>
      </c>
    </row>
    <row r="127" spans="1:41" x14ac:dyDescent="0.35">
      <c r="A127" s="24">
        <f>IF(AND('TD SOP+PROFORM'!A124&lt;&gt;"",'TD SOP+PROFORM'!A124&lt;&gt;"TOTAL"),'TD SOP+PROFORM'!A124,0)</f>
        <v>0</v>
      </c>
      <c r="C127" s="25" t="str">
        <f>IFERROR(VLOOKUP($A127,'TD SOP+PROFORM'!$A$5:$AD$750,MATCH(C$4,'TD SOP+PROFORM'!$B$2:$AT$2,0)+1,0),"")</f>
        <v/>
      </c>
      <c r="D127" s="25" t="str">
        <f>IFERROR(VLOOKUP($A127,'TD SOP+PROFORM'!$A$5:$AD$750,MATCH(D$4,'TD SOP+PROFORM'!$B$2:$AT$2,0)+1,0),"")</f>
        <v/>
      </c>
      <c r="E127" s="26" t="str">
        <f t="shared" si="23"/>
        <v/>
      </c>
      <c r="F127" s="25" t="str">
        <f>IFERROR(VLOOKUP($A127,'TD SOP+PROFORM'!$A$5:$AD$750,MATCH(F$4,'TD SOP+PROFORM'!$B$2:$AT$2,0)+1,0),"")</f>
        <v/>
      </c>
      <c r="G127" s="25" t="str">
        <f>IFERROR(VLOOKUP($A127,'TD SOP+PROFORM'!$A$5:$AD$750,MATCH(G$4,'TD SOP+PROFORM'!$B$2:$AT$2,0)+1,0),"")</f>
        <v/>
      </c>
      <c r="H127" s="26" t="str">
        <f t="shared" si="24"/>
        <v/>
      </c>
      <c r="I127" s="25" t="str">
        <f>IFERROR(VLOOKUP($A127,'TD SOP+PROFORM'!$A$5:$AD$750,MATCH(I$4,'TD SOP+PROFORM'!$B$2:$AT$2,0)+1,0),"")</f>
        <v/>
      </c>
      <c r="J127" s="25" t="str">
        <f>IFERROR(VLOOKUP($A127,'TD SOP+PROFORM'!$A$5:$AD$750,MATCH(J$4,'TD SOP+PROFORM'!$B$2:$AT$2,0)+1,0),"")</f>
        <v/>
      </c>
      <c r="K127" s="26" t="str">
        <f t="shared" si="25"/>
        <v/>
      </c>
      <c r="L127" s="25" t="str">
        <f>IFERROR(VLOOKUP($A127,'TD SOP+PROFORM'!$A$5:$AD$750,MATCH(L$4,'TD SOP+PROFORM'!$B$2:$AT$2,0)+1,0),"")</f>
        <v/>
      </c>
      <c r="M127" s="25" t="str">
        <f>IFERROR(VLOOKUP($A127,'TD SOP+PROFORM'!$A$5:$AD$750,MATCH(M$4,'TD SOP+PROFORM'!$B$2:$AT$2,0)+1,0),"")</f>
        <v/>
      </c>
      <c r="N127" s="26" t="str">
        <f t="shared" si="26"/>
        <v/>
      </c>
      <c r="O127" s="25">
        <f>IFERROR(VLOOKUP($A127,'TD SOP+PROFORM'!$A$5:$AD$750,MATCH(O$4,'TD SOP+PROFORM'!$B$2:$AD$2,0)+1,0),0)+IFERROR(VLOOKUP($A127,'TD SOP+PROFORM'!$A$5:$AD$750,MATCH(O$2,'TD SOP+PROFORM'!$B$2:$AD$2,0)+1,0),0)</f>
        <v>0</v>
      </c>
      <c r="P127" s="25">
        <f>IFERROR(VLOOKUP($A127,'TD SOP+PROFORM'!$A$5:$AD$750,MATCH(P$4,'TD SOP+PROFORM'!$B$2:$AD$2,0)+1,0),0)+IFERROR(VLOOKUP($A127,'TD SOP+PROFORM'!$A$5:$AD$750,MATCH(P$2,'TD SOP+PROFORM'!$B$2:$AD$2,0)+1,0),0)</f>
        <v>0</v>
      </c>
      <c r="Q127" s="26" t="str">
        <f t="shared" si="27"/>
        <v/>
      </c>
      <c r="R127" s="25">
        <f>IFERROR(VLOOKUP($A127,'TD SOP+PROFORM'!$A$5:$AD$750,MATCH(R$4,'TD SOP+PROFORM'!$B$2:$AD$2,0)+1,0),0)+IFERROR(VLOOKUP($A127,'TD SOP+PROFORM'!$A$5:$AD$750,MATCH(R$2,'TD SOP+PROFORM'!$B$2:$AD$2,0)+1,0),0)</f>
        <v>0</v>
      </c>
      <c r="S127" s="25">
        <f>IFERROR(VLOOKUP($A127,'TD SOP+PROFORM'!$A$5:$AD$750,MATCH(S$4,'TD SOP+PROFORM'!$B$2:$AD$2,0)+1,0),0)+IFERROR(VLOOKUP($A127,'TD SOP+PROFORM'!$A$5:$AD$750,MATCH(S$2,'TD SOP+PROFORM'!$B$2:$AD$2,0)+1,0),0)</f>
        <v>0</v>
      </c>
      <c r="T127" s="26" t="str">
        <f t="shared" si="28"/>
        <v/>
      </c>
      <c r="U127" s="25">
        <f>IFERROR(VLOOKUP($A127,'TD SOP+PROFORM'!$A$5:$AD$750,MATCH(U$4,'TD SOP+PROFORM'!$B$2:$AD$2,0)+1,0),0)+IFERROR(VLOOKUP($A127,'TD SOP+PROFORM'!$A$5:$AD$750,MATCH(U$2,'TD SOP+PROFORM'!$B$2:$AD$2,0)+1,0),0)</f>
        <v>0</v>
      </c>
      <c r="V127" s="25">
        <f>IFERROR(VLOOKUP($A127,'TD SOP+PROFORM'!$A$5:$AD$750,MATCH(V$4,'TD SOP+PROFORM'!$B$2:$AD$2,0)+1,0),0)+IFERROR(VLOOKUP($A127,'TD SOP+PROFORM'!$A$5:$AD$750,MATCH(V$2,'TD SOP+PROFORM'!$B$2:$AD$2,0)+1,0),0)</f>
        <v>0</v>
      </c>
      <c r="W127" s="26" t="str">
        <f t="shared" si="29"/>
        <v/>
      </c>
      <c r="X127" s="25">
        <f>IFERROR(VLOOKUP($A127,'TD SOP+PROFORM'!$A$5:$AD$750,MATCH(X$4,'TD SOP+PROFORM'!$B$2:$AD$2,0)+1,0),0)+IFERROR(VLOOKUP($A127,'TD SOP+PROFORM'!$A$5:$AD$750,MATCH(X$2,'TD SOP+PROFORM'!$B$2:$AD$2,0)+1,0),0)</f>
        <v>0</v>
      </c>
      <c r="Y127" s="25">
        <f>IFERROR(VLOOKUP($A127,'TD SOP+PROFORM'!$A$5:$AD$750,MATCH(Y$4,'TD SOP+PROFORM'!$B$2:$AD$2,0)+1,0),0)+IFERROR(VLOOKUP($A127,'TD SOP+PROFORM'!$A$5:$AD$750,MATCH(Y$2,'TD SOP+PROFORM'!$B$2:$AD$2,0)+1,0),0)</f>
        <v>0</v>
      </c>
      <c r="Z127" s="26" t="str">
        <f t="shared" si="30"/>
        <v/>
      </c>
      <c r="AA127" s="25">
        <f>IFERROR(VLOOKUP($A127,'TD SOP+PROFORM'!$A$5:$AD$750,MATCH(AA$4,'TD SOP+PROFORM'!$B$2:$AD$2,0)+1,0),0)+IFERROR(VLOOKUP($A127,'TD SOP+PROFORM'!$A$5:$AD$750,MATCH(AA$2,'TD SOP+PROFORM'!$B$2:$AD$2,0)+1,0),0)</f>
        <v>0</v>
      </c>
      <c r="AB127" s="25">
        <f>IFERROR(VLOOKUP($A127,'TD SOP+PROFORM'!$A$5:$AD$750,MATCH(AB$4,'TD SOP+PROFORM'!$B$2:$AD$2,0)+1,0),0)+IFERROR(VLOOKUP($A127,'TD SOP+PROFORM'!$A$5:$AD$750,MATCH(AB$2,'TD SOP+PROFORM'!$B$2:$AD$2,0)+1,0),0)</f>
        <v>0</v>
      </c>
      <c r="AC127" s="26" t="str">
        <f t="shared" si="31"/>
        <v/>
      </c>
      <c r="AD127" s="25">
        <f>IFERROR(VLOOKUP($A127,'TD SOP+PROFORM'!$A$5:$AD$750,MATCH(AD$4,'TD SOP+PROFORM'!$B$2:$AD$2,0)+1,0),0)+IFERROR(VLOOKUP($A127,'TD SOP+PROFORM'!$A$5:$AD$750,MATCH(AD$2,'TD SOP+PROFORM'!$B$2:$AD$2,0)+1,0),0)</f>
        <v>0</v>
      </c>
      <c r="AE127" s="25">
        <f>IFERROR(VLOOKUP($A127,'TD SOP+PROFORM'!$A$5:$AD$750,MATCH(AE$4,'TD SOP+PROFORM'!$B$2:$AD$2,0)+1,0),0)+IFERROR(VLOOKUP($A127,'TD SOP+PROFORM'!$A$5:$AD$750,MATCH(AE$2,'TD SOP+PROFORM'!$B$2:$AD$2,0)+1,0),0)</f>
        <v>0</v>
      </c>
      <c r="AF127" s="26" t="str">
        <f t="shared" si="32"/>
        <v/>
      </c>
      <c r="AG127" s="25">
        <f>IFERROR(VLOOKUP($A127,'TD SOP+PROFORM'!$A$5:$AD$750,MATCH(AG$4,'TD SOP+PROFORM'!$B$2:$AD$2,0)+1,0),0)+IFERROR(VLOOKUP($A127,'TD SOP+PROFORM'!$A$5:$AD$750,MATCH(AG$2,'TD SOP+PROFORM'!$B$2:$AD$2,0)+1,0),0)</f>
        <v>0</v>
      </c>
      <c r="AH127" s="25">
        <f>IFERROR(VLOOKUP($A127,'TD SOP+PROFORM'!$A$5:$AD$750,MATCH(AH$4,'TD SOP+PROFORM'!$B$2:$AD$2,0)+1,0),0)+IFERROR(VLOOKUP($A127,'TD SOP+PROFORM'!$A$5:$AD$750,MATCH(AH$2,'TD SOP+PROFORM'!$B$2:$AD$2,0)+1,0),0)</f>
        <v>0</v>
      </c>
      <c r="AI127" s="26" t="str">
        <f t="shared" si="33"/>
        <v/>
      </c>
      <c r="AJ127" s="25">
        <f>IFERROR(VLOOKUP($A127,'TD SOP+PROFORM'!$A$5:$AD$750,MATCH(AJ$4,'TD SOP+PROFORM'!$B$2:$AD$2,0)+1,0),0)+IFERROR(VLOOKUP($A127,'TD SOP+PROFORM'!$A$5:$AD$750,MATCH(AJ$2,'TD SOP+PROFORM'!$B$2:$AD$2,0)+1,0),0)</f>
        <v>0</v>
      </c>
      <c r="AK127" s="25">
        <f>IFERROR(VLOOKUP($A127,'TD SOP+PROFORM'!$A$5:$AD$750,MATCH(AK$4,'TD SOP+PROFORM'!$B$2:$AD$2,0)+1,0),0)+IFERROR(VLOOKUP($A127,'TD SOP+PROFORM'!$A$5:$AD$750,MATCH(AK$2,'TD SOP+PROFORM'!$B$2:$AD$2,0)+1,0),0)</f>
        <v>0</v>
      </c>
      <c r="AL127" s="26" t="str">
        <f t="shared" si="34"/>
        <v/>
      </c>
      <c r="AM127" s="25">
        <f t="shared" si="36"/>
        <v>0</v>
      </c>
      <c r="AN127" s="25">
        <f t="shared" si="36"/>
        <v>0</v>
      </c>
      <c r="AO127" s="26" t="str">
        <f t="shared" si="35"/>
        <v/>
      </c>
    </row>
    <row r="128" spans="1:41" x14ac:dyDescent="0.35">
      <c r="A128" s="24">
        <f>IF(AND('TD SOP+PROFORM'!A125&lt;&gt;"",'TD SOP+PROFORM'!A125&lt;&gt;"TOTAL"),'TD SOP+PROFORM'!A125,0)</f>
        <v>0</v>
      </c>
      <c r="C128" s="25" t="str">
        <f>IFERROR(VLOOKUP($A128,'TD SOP+PROFORM'!$A$5:$AD$750,MATCH(C$4,'TD SOP+PROFORM'!$B$2:$AT$2,0)+1,0),"")</f>
        <v/>
      </c>
      <c r="D128" s="25" t="str">
        <f>IFERROR(VLOOKUP($A128,'TD SOP+PROFORM'!$A$5:$AD$750,MATCH(D$4,'TD SOP+PROFORM'!$B$2:$AT$2,0)+1,0),"")</f>
        <v/>
      </c>
      <c r="E128" s="26" t="str">
        <f t="shared" si="23"/>
        <v/>
      </c>
      <c r="F128" s="25" t="str">
        <f>IFERROR(VLOOKUP($A128,'TD SOP+PROFORM'!$A$5:$AD$750,MATCH(F$4,'TD SOP+PROFORM'!$B$2:$AT$2,0)+1,0),"")</f>
        <v/>
      </c>
      <c r="G128" s="25" t="str">
        <f>IFERROR(VLOOKUP($A128,'TD SOP+PROFORM'!$A$5:$AD$750,MATCH(G$4,'TD SOP+PROFORM'!$B$2:$AT$2,0)+1,0),"")</f>
        <v/>
      </c>
      <c r="H128" s="26" t="str">
        <f t="shared" si="24"/>
        <v/>
      </c>
      <c r="I128" s="25" t="str">
        <f>IFERROR(VLOOKUP($A128,'TD SOP+PROFORM'!$A$5:$AD$750,MATCH(I$4,'TD SOP+PROFORM'!$B$2:$AT$2,0)+1,0),"")</f>
        <v/>
      </c>
      <c r="J128" s="25" t="str">
        <f>IFERROR(VLOOKUP($A128,'TD SOP+PROFORM'!$A$5:$AD$750,MATCH(J$4,'TD SOP+PROFORM'!$B$2:$AT$2,0)+1,0),"")</f>
        <v/>
      </c>
      <c r="K128" s="26" t="str">
        <f t="shared" si="25"/>
        <v/>
      </c>
      <c r="L128" s="25" t="str">
        <f>IFERROR(VLOOKUP($A128,'TD SOP+PROFORM'!$A$5:$AD$750,MATCH(L$4,'TD SOP+PROFORM'!$B$2:$AT$2,0)+1,0),"")</f>
        <v/>
      </c>
      <c r="M128" s="25" t="str">
        <f>IFERROR(VLOOKUP($A128,'TD SOP+PROFORM'!$A$5:$AD$750,MATCH(M$4,'TD SOP+PROFORM'!$B$2:$AT$2,0)+1,0),"")</f>
        <v/>
      </c>
      <c r="N128" s="26" t="str">
        <f t="shared" si="26"/>
        <v/>
      </c>
      <c r="O128" s="25">
        <f>IFERROR(VLOOKUP($A128,'TD SOP+PROFORM'!$A$5:$AD$750,MATCH(O$4,'TD SOP+PROFORM'!$B$2:$AD$2,0)+1,0),0)+IFERROR(VLOOKUP($A128,'TD SOP+PROFORM'!$A$5:$AD$750,MATCH(O$2,'TD SOP+PROFORM'!$B$2:$AD$2,0)+1,0),0)</f>
        <v>0</v>
      </c>
      <c r="P128" s="25">
        <f>IFERROR(VLOOKUP($A128,'TD SOP+PROFORM'!$A$5:$AD$750,MATCH(P$4,'TD SOP+PROFORM'!$B$2:$AD$2,0)+1,0),0)+IFERROR(VLOOKUP($A128,'TD SOP+PROFORM'!$A$5:$AD$750,MATCH(P$2,'TD SOP+PROFORM'!$B$2:$AD$2,0)+1,0),0)</f>
        <v>0</v>
      </c>
      <c r="Q128" s="26" t="str">
        <f t="shared" si="27"/>
        <v/>
      </c>
      <c r="R128" s="25">
        <f>IFERROR(VLOOKUP($A128,'TD SOP+PROFORM'!$A$5:$AD$750,MATCH(R$4,'TD SOP+PROFORM'!$B$2:$AD$2,0)+1,0),0)+IFERROR(VLOOKUP($A128,'TD SOP+PROFORM'!$A$5:$AD$750,MATCH(R$2,'TD SOP+PROFORM'!$B$2:$AD$2,0)+1,0),0)</f>
        <v>0</v>
      </c>
      <c r="S128" s="25">
        <f>IFERROR(VLOOKUP($A128,'TD SOP+PROFORM'!$A$5:$AD$750,MATCH(S$4,'TD SOP+PROFORM'!$B$2:$AD$2,0)+1,0),0)+IFERROR(VLOOKUP($A128,'TD SOP+PROFORM'!$A$5:$AD$750,MATCH(S$2,'TD SOP+PROFORM'!$B$2:$AD$2,0)+1,0),0)</f>
        <v>0</v>
      </c>
      <c r="T128" s="26" t="str">
        <f t="shared" si="28"/>
        <v/>
      </c>
      <c r="U128" s="25">
        <f>IFERROR(VLOOKUP($A128,'TD SOP+PROFORM'!$A$5:$AD$750,MATCH(U$4,'TD SOP+PROFORM'!$B$2:$AD$2,0)+1,0),0)+IFERROR(VLOOKUP($A128,'TD SOP+PROFORM'!$A$5:$AD$750,MATCH(U$2,'TD SOP+PROFORM'!$B$2:$AD$2,0)+1,0),0)</f>
        <v>0</v>
      </c>
      <c r="V128" s="25">
        <f>IFERROR(VLOOKUP($A128,'TD SOP+PROFORM'!$A$5:$AD$750,MATCH(V$4,'TD SOP+PROFORM'!$B$2:$AD$2,0)+1,0),0)+IFERROR(VLOOKUP($A128,'TD SOP+PROFORM'!$A$5:$AD$750,MATCH(V$2,'TD SOP+PROFORM'!$B$2:$AD$2,0)+1,0),0)</f>
        <v>0</v>
      </c>
      <c r="W128" s="26" t="str">
        <f t="shared" si="29"/>
        <v/>
      </c>
      <c r="X128" s="25">
        <f>IFERROR(VLOOKUP($A128,'TD SOP+PROFORM'!$A$5:$AD$750,MATCH(X$4,'TD SOP+PROFORM'!$B$2:$AD$2,0)+1,0),0)+IFERROR(VLOOKUP($A128,'TD SOP+PROFORM'!$A$5:$AD$750,MATCH(X$2,'TD SOP+PROFORM'!$B$2:$AD$2,0)+1,0),0)</f>
        <v>0</v>
      </c>
      <c r="Y128" s="25">
        <f>IFERROR(VLOOKUP($A128,'TD SOP+PROFORM'!$A$5:$AD$750,MATCH(Y$4,'TD SOP+PROFORM'!$B$2:$AD$2,0)+1,0),0)+IFERROR(VLOOKUP($A128,'TD SOP+PROFORM'!$A$5:$AD$750,MATCH(Y$2,'TD SOP+PROFORM'!$B$2:$AD$2,0)+1,0),0)</f>
        <v>0</v>
      </c>
      <c r="Z128" s="26" t="str">
        <f t="shared" si="30"/>
        <v/>
      </c>
      <c r="AA128" s="25">
        <f>IFERROR(VLOOKUP($A128,'TD SOP+PROFORM'!$A$5:$AD$750,MATCH(AA$4,'TD SOP+PROFORM'!$B$2:$AD$2,0)+1,0),0)+IFERROR(VLOOKUP($A128,'TD SOP+PROFORM'!$A$5:$AD$750,MATCH(AA$2,'TD SOP+PROFORM'!$B$2:$AD$2,0)+1,0),0)</f>
        <v>0</v>
      </c>
      <c r="AB128" s="25">
        <f>IFERROR(VLOOKUP($A128,'TD SOP+PROFORM'!$A$5:$AD$750,MATCH(AB$4,'TD SOP+PROFORM'!$B$2:$AD$2,0)+1,0),0)+IFERROR(VLOOKUP($A128,'TD SOP+PROFORM'!$A$5:$AD$750,MATCH(AB$2,'TD SOP+PROFORM'!$B$2:$AD$2,0)+1,0),0)</f>
        <v>0</v>
      </c>
      <c r="AC128" s="26" t="str">
        <f t="shared" si="31"/>
        <v/>
      </c>
      <c r="AD128" s="25">
        <f>IFERROR(VLOOKUP($A128,'TD SOP+PROFORM'!$A$5:$AD$750,MATCH(AD$4,'TD SOP+PROFORM'!$B$2:$AD$2,0)+1,0),0)+IFERROR(VLOOKUP($A128,'TD SOP+PROFORM'!$A$5:$AD$750,MATCH(AD$2,'TD SOP+PROFORM'!$B$2:$AD$2,0)+1,0),0)</f>
        <v>0</v>
      </c>
      <c r="AE128" s="25">
        <f>IFERROR(VLOOKUP($A128,'TD SOP+PROFORM'!$A$5:$AD$750,MATCH(AE$4,'TD SOP+PROFORM'!$B$2:$AD$2,0)+1,0),0)+IFERROR(VLOOKUP($A128,'TD SOP+PROFORM'!$A$5:$AD$750,MATCH(AE$2,'TD SOP+PROFORM'!$B$2:$AD$2,0)+1,0),0)</f>
        <v>0</v>
      </c>
      <c r="AF128" s="26" t="str">
        <f t="shared" si="32"/>
        <v/>
      </c>
      <c r="AG128" s="25">
        <f>IFERROR(VLOOKUP($A128,'TD SOP+PROFORM'!$A$5:$AD$750,MATCH(AG$4,'TD SOP+PROFORM'!$B$2:$AD$2,0)+1,0),0)+IFERROR(VLOOKUP($A128,'TD SOP+PROFORM'!$A$5:$AD$750,MATCH(AG$2,'TD SOP+PROFORM'!$B$2:$AD$2,0)+1,0),0)</f>
        <v>0</v>
      </c>
      <c r="AH128" s="25">
        <f>IFERROR(VLOOKUP($A128,'TD SOP+PROFORM'!$A$5:$AD$750,MATCH(AH$4,'TD SOP+PROFORM'!$B$2:$AD$2,0)+1,0),0)+IFERROR(VLOOKUP($A128,'TD SOP+PROFORM'!$A$5:$AD$750,MATCH(AH$2,'TD SOP+PROFORM'!$B$2:$AD$2,0)+1,0),0)</f>
        <v>0</v>
      </c>
      <c r="AI128" s="26" t="str">
        <f t="shared" si="33"/>
        <v/>
      </c>
      <c r="AJ128" s="25">
        <f>IFERROR(VLOOKUP($A128,'TD SOP+PROFORM'!$A$5:$AD$750,MATCH(AJ$4,'TD SOP+PROFORM'!$B$2:$AD$2,0)+1,0),0)+IFERROR(VLOOKUP($A128,'TD SOP+PROFORM'!$A$5:$AD$750,MATCH(AJ$2,'TD SOP+PROFORM'!$B$2:$AD$2,0)+1,0),0)</f>
        <v>0</v>
      </c>
      <c r="AK128" s="25">
        <f>IFERROR(VLOOKUP($A128,'TD SOP+PROFORM'!$A$5:$AD$750,MATCH(AK$4,'TD SOP+PROFORM'!$B$2:$AD$2,0)+1,0),0)+IFERROR(VLOOKUP($A128,'TD SOP+PROFORM'!$A$5:$AD$750,MATCH(AK$2,'TD SOP+PROFORM'!$B$2:$AD$2,0)+1,0),0)</f>
        <v>0</v>
      </c>
      <c r="AL128" s="26" t="str">
        <f t="shared" si="34"/>
        <v/>
      </c>
      <c r="AM128" s="25">
        <f t="shared" si="36"/>
        <v>0</v>
      </c>
      <c r="AN128" s="25">
        <f t="shared" si="36"/>
        <v>0</v>
      </c>
      <c r="AO128" s="26" t="str">
        <f t="shared" si="35"/>
        <v/>
      </c>
    </row>
    <row r="129" spans="1:41" x14ac:dyDescent="0.35">
      <c r="A129" s="24">
        <f>IF(AND('TD SOP+PROFORM'!A126&lt;&gt;"",'TD SOP+PROFORM'!A126&lt;&gt;"TOTAL"),'TD SOP+PROFORM'!A126,0)</f>
        <v>0</v>
      </c>
      <c r="C129" s="25" t="str">
        <f>IFERROR(VLOOKUP($A129,'TD SOP+PROFORM'!$A$5:$AD$750,MATCH(C$4,'TD SOP+PROFORM'!$B$2:$AT$2,0)+1,0),"")</f>
        <v/>
      </c>
      <c r="D129" s="25" t="str">
        <f>IFERROR(VLOOKUP($A129,'TD SOP+PROFORM'!$A$5:$AD$750,MATCH(D$4,'TD SOP+PROFORM'!$B$2:$AT$2,0)+1,0),"")</f>
        <v/>
      </c>
      <c r="E129" s="26" t="str">
        <f t="shared" si="23"/>
        <v/>
      </c>
      <c r="F129" s="25" t="str">
        <f>IFERROR(VLOOKUP($A129,'TD SOP+PROFORM'!$A$5:$AD$750,MATCH(F$4,'TD SOP+PROFORM'!$B$2:$AT$2,0)+1,0),"")</f>
        <v/>
      </c>
      <c r="G129" s="25" t="str">
        <f>IFERROR(VLOOKUP($A129,'TD SOP+PROFORM'!$A$5:$AD$750,MATCH(G$4,'TD SOP+PROFORM'!$B$2:$AT$2,0)+1,0),"")</f>
        <v/>
      </c>
      <c r="H129" s="26" t="str">
        <f t="shared" si="24"/>
        <v/>
      </c>
      <c r="I129" s="25" t="str">
        <f>IFERROR(VLOOKUP($A129,'TD SOP+PROFORM'!$A$5:$AD$750,MATCH(I$4,'TD SOP+PROFORM'!$B$2:$AT$2,0)+1,0),"")</f>
        <v/>
      </c>
      <c r="J129" s="25" t="str">
        <f>IFERROR(VLOOKUP($A129,'TD SOP+PROFORM'!$A$5:$AD$750,MATCH(J$4,'TD SOP+PROFORM'!$B$2:$AT$2,0)+1,0),"")</f>
        <v/>
      </c>
      <c r="K129" s="26" t="str">
        <f t="shared" si="25"/>
        <v/>
      </c>
      <c r="L129" s="25" t="str">
        <f>IFERROR(VLOOKUP($A129,'TD SOP+PROFORM'!$A$5:$AD$750,MATCH(L$4,'TD SOP+PROFORM'!$B$2:$AT$2,0)+1,0),"")</f>
        <v/>
      </c>
      <c r="M129" s="25" t="str">
        <f>IFERROR(VLOOKUP($A129,'TD SOP+PROFORM'!$A$5:$AD$750,MATCH(M$4,'TD SOP+PROFORM'!$B$2:$AT$2,0)+1,0),"")</f>
        <v/>
      </c>
      <c r="N129" s="26" t="str">
        <f t="shared" si="26"/>
        <v/>
      </c>
      <c r="O129" s="25">
        <f>IFERROR(VLOOKUP($A129,'TD SOP+PROFORM'!$A$5:$AD$750,MATCH(O$4,'TD SOP+PROFORM'!$B$2:$AD$2,0)+1,0),0)+IFERROR(VLOOKUP($A129,'TD SOP+PROFORM'!$A$5:$AD$750,MATCH(O$2,'TD SOP+PROFORM'!$B$2:$AD$2,0)+1,0),0)</f>
        <v>0</v>
      </c>
      <c r="P129" s="25">
        <f>IFERROR(VLOOKUP($A129,'TD SOP+PROFORM'!$A$5:$AD$750,MATCH(P$4,'TD SOP+PROFORM'!$B$2:$AD$2,0)+1,0),0)+IFERROR(VLOOKUP($A129,'TD SOP+PROFORM'!$A$5:$AD$750,MATCH(P$2,'TD SOP+PROFORM'!$B$2:$AD$2,0)+1,0),0)</f>
        <v>0</v>
      </c>
      <c r="Q129" s="26" t="str">
        <f t="shared" si="27"/>
        <v/>
      </c>
      <c r="R129" s="25">
        <f>IFERROR(VLOOKUP($A129,'TD SOP+PROFORM'!$A$5:$AD$750,MATCH(R$4,'TD SOP+PROFORM'!$B$2:$AD$2,0)+1,0),0)+IFERROR(VLOOKUP($A129,'TD SOP+PROFORM'!$A$5:$AD$750,MATCH(R$2,'TD SOP+PROFORM'!$B$2:$AD$2,0)+1,0),0)</f>
        <v>0</v>
      </c>
      <c r="S129" s="25">
        <f>IFERROR(VLOOKUP($A129,'TD SOP+PROFORM'!$A$5:$AD$750,MATCH(S$4,'TD SOP+PROFORM'!$B$2:$AD$2,0)+1,0),0)+IFERROR(VLOOKUP($A129,'TD SOP+PROFORM'!$A$5:$AD$750,MATCH(S$2,'TD SOP+PROFORM'!$B$2:$AD$2,0)+1,0),0)</f>
        <v>0</v>
      </c>
      <c r="T129" s="26" t="str">
        <f t="shared" si="28"/>
        <v/>
      </c>
      <c r="U129" s="25">
        <f>IFERROR(VLOOKUP($A129,'TD SOP+PROFORM'!$A$5:$AD$750,MATCH(U$4,'TD SOP+PROFORM'!$B$2:$AD$2,0)+1,0),0)+IFERROR(VLOOKUP($A129,'TD SOP+PROFORM'!$A$5:$AD$750,MATCH(U$2,'TD SOP+PROFORM'!$B$2:$AD$2,0)+1,0),0)</f>
        <v>0</v>
      </c>
      <c r="V129" s="25">
        <f>IFERROR(VLOOKUP($A129,'TD SOP+PROFORM'!$A$5:$AD$750,MATCH(V$4,'TD SOP+PROFORM'!$B$2:$AD$2,0)+1,0),0)+IFERROR(VLOOKUP($A129,'TD SOP+PROFORM'!$A$5:$AD$750,MATCH(V$2,'TD SOP+PROFORM'!$B$2:$AD$2,0)+1,0),0)</f>
        <v>0</v>
      </c>
      <c r="W129" s="26" t="str">
        <f t="shared" si="29"/>
        <v/>
      </c>
      <c r="X129" s="25">
        <f>IFERROR(VLOOKUP($A129,'TD SOP+PROFORM'!$A$5:$AD$750,MATCH(X$4,'TD SOP+PROFORM'!$B$2:$AD$2,0)+1,0),0)+IFERROR(VLOOKUP($A129,'TD SOP+PROFORM'!$A$5:$AD$750,MATCH(X$2,'TD SOP+PROFORM'!$B$2:$AD$2,0)+1,0),0)</f>
        <v>0</v>
      </c>
      <c r="Y129" s="25">
        <f>IFERROR(VLOOKUP($A129,'TD SOP+PROFORM'!$A$5:$AD$750,MATCH(Y$4,'TD SOP+PROFORM'!$B$2:$AD$2,0)+1,0),0)+IFERROR(VLOOKUP($A129,'TD SOP+PROFORM'!$A$5:$AD$750,MATCH(Y$2,'TD SOP+PROFORM'!$B$2:$AD$2,0)+1,0),0)</f>
        <v>0</v>
      </c>
      <c r="Z129" s="26" t="str">
        <f t="shared" si="30"/>
        <v/>
      </c>
      <c r="AA129" s="25">
        <f>IFERROR(VLOOKUP($A129,'TD SOP+PROFORM'!$A$5:$AD$750,MATCH(AA$4,'TD SOP+PROFORM'!$B$2:$AD$2,0)+1,0),0)+IFERROR(VLOOKUP($A129,'TD SOP+PROFORM'!$A$5:$AD$750,MATCH(AA$2,'TD SOP+PROFORM'!$B$2:$AD$2,0)+1,0),0)</f>
        <v>0</v>
      </c>
      <c r="AB129" s="25">
        <f>IFERROR(VLOOKUP($A129,'TD SOP+PROFORM'!$A$5:$AD$750,MATCH(AB$4,'TD SOP+PROFORM'!$B$2:$AD$2,0)+1,0),0)+IFERROR(VLOOKUP($A129,'TD SOP+PROFORM'!$A$5:$AD$750,MATCH(AB$2,'TD SOP+PROFORM'!$B$2:$AD$2,0)+1,0),0)</f>
        <v>0</v>
      </c>
      <c r="AC129" s="26" t="str">
        <f t="shared" si="31"/>
        <v/>
      </c>
      <c r="AD129" s="25">
        <f>IFERROR(VLOOKUP($A129,'TD SOP+PROFORM'!$A$5:$AD$750,MATCH(AD$4,'TD SOP+PROFORM'!$B$2:$AD$2,0)+1,0),0)+IFERROR(VLOOKUP($A129,'TD SOP+PROFORM'!$A$5:$AD$750,MATCH(AD$2,'TD SOP+PROFORM'!$B$2:$AD$2,0)+1,0),0)</f>
        <v>0</v>
      </c>
      <c r="AE129" s="25">
        <f>IFERROR(VLOOKUP($A129,'TD SOP+PROFORM'!$A$5:$AD$750,MATCH(AE$4,'TD SOP+PROFORM'!$B$2:$AD$2,0)+1,0),0)+IFERROR(VLOOKUP($A129,'TD SOP+PROFORM'!$A$5:$AD$750,MATCH(AE$2,'TD SOP+PROFORM'!$B$2:$AD$2,0)+1,0),0)</f>
        <v>0</v>
      </c>
      <c r="AF129" s="26" t="str">
        <f t="shared" si="32"/>
        <v/>
      </c>
      <c r="AG129" s="25">
        <f>IFERROR(VLOOKUP($A129,'TD SOP+PROFORM'!$A$5:$AD$750,MATCH(AG$4,'TD SOP+PROFORM'!$B$2:$AD$2,0)+1,0),0)+IFERROR(VLOOKUP($A129,'TD SOP+PROFORM'!$A$5:$AD$750,MATCH(AG$2,'TD SOP+PROFORM'!$B$2:$AD$2,0)+1,0),0)</f>
        <v>0</v>
      </c>
      <c r="AH129" s="25">
        <f>IFERROR(VLOOKUP($A129,'TD SOP+PROFORM'!$A$5:$AD$750,MATCH(AH$4,'TD SOP+PROFORM'!$B$2:$AD$2,0)+1,0),0)+IFERROR(VLOOKUP($A129,'TD SOP+PROFORM'!$A$5:$AD$750,MATCH(AH$2,'TD SOP+PROFORM'!$B$2:$AD$2,0)+1,0),0)</f>
        <v>0</v>
      </c>
      <c r="AI129" s="26" t="str">
        <f t="shared" si="33"/>
        <v/>
      </c>
      <c r="AJ129" s="25">
        <f>IFERROR(VLOOKUP($A129,'TD SOP+PROFORM'!$A$5:$AD$750,MATCH(AJ$4,'TD SOP+PROFORM'!$B$2:$AD$2,0)+1,0),0)+IFERROR(VLOOKUP($A129,'TD SOP+PROFORM'!$A$5:$AD$750,MATCH(AJ$2,'TD SOP+PROFORM'!$B$2:$AD$2,0)+1,0),0)</f>
        <v>0</v>
      </c>
      <c r="AK129" s="25">
        <f>IFERROR(VLOOKUP($A129,'TD SOP+PROFORM'!$A$5:$AD$750,MATCH(AK$4,'TD SOP+PROFORM'!$B$2:$AD$2,0)+1,0),0)+IFERROR(VLOOKUP($A129,'TD SOP+PROFORM'!$A$5:$AD$750,MATCH(AK$2,'TD SOP+PROFORM'!$B$2:$AD$2,0)+1,0),0)</f>
        <v>0</v>
      </c>
      <c r="AL129" s="26" t="str">
        <f t="shared" si="34"/>
        <v/>
      </c>
      <c r="AM129" s="25">
        <f t="shared" si="36"/>
        <v>0</v>
      </c>
      <c r="AN129" s="25">
        <f t="shared" si="36"/>
        <v>0</v>
      </c>
      <c r="AO129" s="26" t="str">
        <f t="shared" si="35"/>
        <v/>
      </c>
    </row>
    <row r="130" spans="1:41" x14ac:dyDescent="0.35">
      <c r="A130" s="24">
        <f>IF(AND('TD SOP+PROFORM'!A127&lt;&gt;"",'TD SOP+PROFORM'!A127&lt;&gt;"TOTAL"),'TD SOP+PROFORM'!A127,0)</f>
        <v>0</v>
      </c>
      <c r="C130" s="25" t="str">
        <f>IFERROR(VLOOKUP($A130,'TD SOP+PROFORM'!$A$5:$AD$750,MATCH(C$4,'TD SOP+PROFORM'!$B$2:$AT$2,0)+1,0),"")</f>
        <v/>
      </c>
      <c r="D130" s="25" t="str">
        <f>IFERROR(VLOOKUP($A130,'TD SOP+PROFORM'!$A$5:$AD$750,MATCH(D$4,'TD SOP+PROFORM'!$B$2:$AT$2,0)+1,0),"")</f>
        <v/>
      </c>
      <c r="E130" s="26" t="str">
        <f t="shared" si="23"/>
        <v/>
      </c>
      <c r="F130" s="25" t="str">
        <f>IFERROR(VLOOKUP($A130,'TD SOP+PROFORM'!$A$5:$AD$750,MATCH(F$4,'TD SOP+PROFORM'!$B$2:$AT$2,0)+1,0),"")</f>
        <v/>
      </c>
      <c r="G130" s="25" t="str">
        <f>IFERROR(VLOOKUP($A130,'TD SOP+PROFORM'!$A$5:$AD$750,MATCH(G$4,'TD SOP+PROFORM'!$B$2:$AT$2,0)+1,0),"")</f>
        <v/>
      </c>
      <c r="H130" s="26" t="str">
        <f t="shared" si="24"/>
        <v/>
      </c>
      <c r="I130" s="25" t="str">
        <f>IFERROR(VLOOKUP($A130,'TD SOP+PROFORM'!$A$5:$AD$750,MATCH(I$4,'TD SOP+PROFORM'!$B$2:$AT$2,0)+1,0),"")</f>
        <v/>
      </c>
      <c r="J130" s="25" t="str">
        <f>IFERROR(VLOOKUP($A130,'TD SOP+PROFORM'!$A$5:$AD$750,MATCH(J$4,'TD SOP+PROFORM'!$B$2:$AT$2,0)+1,0),"")</f>
        <v/>
      </c>
      <c r="K130" s="26" t="str">
        <f t="shared" si="25"/>
        <v/>
      </c>
      <c r="L130" s="25" t="str">
        <f>IFERROR(VLOOKUP($A130,'TD SOP+PROFORM'!$A$5:$AD$750,MATCH(L$4,'TD SOP+PROFORM'!$B$2:$AT$2,0)+1,0),"")</f>
        <v/>
      </c>
      <c r="M130" s="25" t="str">
        <f>IFERROR(VLOOKUP($A130,'TD SOP+PROFORM'!$A$5:$AD$750,MATCH(M$4,'TD SOP+PROFORM'!$B$2:$AT$2,0)+1,0),"")</f>
        <v/>
      </c>
      <c r="N130" s="26" t="str">
        <f t="shared" si="26"/>
        <v/>
      </c>
      <c r="O130" s="25">
        <f>IFERROR(VLOOKUP($A130,'TD SOP+PROFORM'!$A$5:$AD$750,MATCH(O$4,'TD SOP+PROFORM'!$B$2:$AD$2,0)+1,0),0)+IFERROR(VLOOKUP($A130,'TD SOP+PROFORM'!$A$5:$AD$750,MATCH(O$2,'TD SOP+PROFORM'!$B$2:$AD$2,0)+1,0),0)</f>
        <v>0</v>
      </c>
      <c r="P130" s="25">
        <f>IFERROR(VLOOKUP($A130,'TD SOP+PROFORM'!$A$5:$AD$750,MATCH(P$4,'TD SOP+PROFORM'!$B$2:$AD$2,0)+1,0),0)+IFERROR(VLOOKUP($A130,'TD SOP+PROFORM'!$A$5:$AD$750,MATCH(P$2,'TD SOP+PROFORM'!$B$2:$AD$2,0)+1,0),0)</f>
        <v>0</v>
      </c>
      <c r="Q130" s="26" t="str">
        <f t="shared" si="27"/>
        <v/>
      </c>
      <c r="R130" s="25">
        <f>IFERROR(VLOOKUP($A130,'TD SOP+PROFORM'!$A$5:$AD$750,MATCH(R$4,'TD SOP+PROFORM'!$B$2:$AD$2,0)+1,0),0)+IFERROR(VLOOKUP($A130,'TD SOP+PROFORM'!$A$5:$AD$750,MATCH(R$2,'TD SOP+PROFORM'!$B$2:$AD$2,0)+1,0),0)</f>
        <v>0</v>
      </c>
      <c r="S130" s="25">
        <f>IFERROR(VLOOKUP($A130,'TD SOP+PROFORM'!$A$5:$AD$750,MATCH(S$4,'TD SOP+PROFORM'!$B$2:$AD$2,0)+1,0),0)+IFERROR(VLOOKUP($A130,'TD SOP+PROFORM'!$A$5:$AD$750,MATCH(S$2,'TD SOP+PROFORM'!$B$2:$AD$2,0)+1,0),0)</f>
        <v>0</v>
      </c>
      <c r="T130" s="26" t="str">
        <f t="shared" si="28"/>
        <v/>
      </c>
      <c r="U130" s="25">
        <f>IFERROR(VLOOKUP($A130,'TD SOP+PROFORM'!$A$5:$AD$750,MATCH(U$4,'TD SOP+PROFORM'!$B$2:$AD$2,0)+1,0),0)+IFERROR(VLOOKUP($A130,'TD SOP+PROFORM'!$A$5:$AD$750,MATCH(U$2,'TD SOP+PROFORM'!$B$2:$AD$2,0)+1,0),0)</f>
        <v>0</v>
      </c>
      <c r="V130" s="25">
        <f>IFERROR(VLOOKUP($A130,'TD SOP+PROFORM'!$A$5:$AD$750,MATCH(V$4,'TD SOP+PROFORM'!$B$2:$AD$2,0)+1,0),0)+IFERROR(VLOOKUP($A130,'TD SOP+PROFORM'!$A$5:$AD$750,MATCH(V$2,'TD SOP+PROFORM'!$B$2:$AD$2,0)+1,0),0)</f>
        <v>0</v>
      </c>
      <c r="W130" s="26" t="str">
        <f t="shared" si="29"/>
        <v/>
      </c>
      <c r="X130" s="25">
        <f>IFERROR(VLOOKUP($A130,'TD SOP+PROFORM'!$A$5:$AD$750,MATCH(X$4,'TD SOP+PROFORM'!$B$2:$AD$2,0)+1,0),0)+IFERROR(VLOOKUP($A130,'TD SOP+PROFORM'!$A$5:$AD$750,MATCH(X$2,'TD SOP+PROFORM'!$B$2:$AD$2,0)+1,0),0)</f>
        <v>0</v>
      </c>
      <c r="Y130" s="25">
        <f>IFERROR(VLOOKUP($A130,'TD SOP+PROFORM'!$A$5:$AD$750,MATCH(Y$4,'TD SOP+PROFORM'!$B$2:$AD$2,0)+1,0),0)+IFERROR(VLOOKUP($A130,'TD SOP+PROFORM'!$A$5:$AD$750,MATCH(Y$2,'TD SOP+PROFORM'!$B$2:$AD$2,0)+1,0),0)</f>
        <v>0</v>
      </c>
      <c r="Z130" s="26" t="str">
        <f t="shared" si="30"/>
        <v/>
      </c>
      <c r="AA130" s="25">
        <f>IFERROR(VLOOKUP($A130,'TD SOP+PROFORM'!$A$5:$AD$750,MATCH(AA$4,'TD SOP+PROFORM'!$B$2:$AD$2,0)+1,0),0)+IFERROR(VLOOKUP($A130,'TD SOP+PROFORM'!$A$5:$AD$750,MATCH(AA$2,'TD SOP+PROFORM'!$B$2:$AD$2,0)+1,0),0)</f>
        <v>0</v>
      </c>
      <c r="AB130" s="25">
        <f>IFERROR(VLOOKUP($A130,'TD SOP+PROFORM'!$A$5:$AD$750,MATCH(AB$4,'TD SOP+PROFORM'!$B$2:$AD$2,0)+1,0),0)+IFERROR(VLOOKUP($A130,'TD SOP+PROFORM'!$A$5:$AD$750,MATCH(AB$2,'TD SOP+PROFORM'!$B$2:$AD$2,0)+1,0),0)</f>
        <v>0</v>
      </c>
      <c r="AC130" s="26" t="str">
        <f t="shared" si="31"/>
        <v/>
      </c>
      <c r="AD130" s="25">
        <f>IFERROR(VLOOKUP($A130,'TD SOP+PROFORM'!$A$5:$AD$750,MATCH(AD$4,'TD SOP+PROFORM'!$B$2:$AD$2,0)+1,0),0)+IFERROR(VLOOKUP($A130,'TD SOP+PROFORM'!$A$5:$AD$750,MATCH(AD$2,'TD SOP+PROFORM'!$B$2:$AD$2,0)+1,0),0)</f>
        <v>0</v>
      </c>
      <c r="AE130" s="25">
        <f>IFERROR(VLOOKUP($A130,'TD SOP+PROFORM'!$A$5:$AD$750,MATCH(AE$4,'TD SOP+PROFORM'!$B$2:$AD$2,0)+1,0),0)+IFERROR(VLOOKUP($A130,'TD SOP+PROFORM'!$A$5:$AD$750,MATCH(AE$2,'TD SOP+PROFORM'!$B$2:$AD$2,0)+1,0),0)</f>
        <v>0</v>
      </c>
      <c r="AF130" s="26" t="str">
        <f t="shared" si="32"/>
        <v/>
      </c>
      <c r="AG130" s="25">
        <f>IFERROR(VLOOKUP($A130,'TD SOP+PROFORM'!$A$5:$AD$750,MATCH(AG$4,'TD SOP+PROFORM'!$B$2:$AD$2,0)+1,0),0)+IFERROR(VLOOKUP($A130,'TD SOP+PROFORM'!$A$5:$AD$750,MATCH(AG$2,'TD SOP+PROFORM'!$B$2:$AD$2,0)+1,0),0)</f>
        <v>0</v>
      </c>
      <c r="AH130" s="25">
        <f>IFERROR(VLOOKUP($A130,'TD SOP+PROFORM'!$A$5:$AD$750,MATCH(AH$4,'TD SOP+PROFORM'!$B$2:$AD$2,0)+1,0),0)+IFERROR(VLOOKUP($A130,'TD SOP+PROFORM'!$A$5:$AD$750,MATCH(AH$2,'TD SOP+PROFORM'!$B$2:$AD$2,0)+1,0),0)</f>
        <v>0</v>
      </c>
      <c r="AI130" s="26" t="str">
        <f t="shared" si="33"/>
        <v/>
      </c>
      <c r="AJ130" s="25">
        <f>IFERROR(VLOOKUP($A130,'TD SOP+PROFORM'!$A$5:$AD$750,MATCH(AJ$4,'TD SOP+PROFORM'!$B$2:$AD$2,0)+1,0),0)+IFERROR(VLOOKUP($A130,'TD SOP+PROFORM'!$A$5:$AD$750,MATCH(AJ$2,'TD SOP+PROFORM'!$B$2:$AD$2,0)+1,0),0)</f>
        <v>0</v>
      </c>
      <c r="AK130" s="25">
        <f>IFERROR(VLOOKUP($A130,'TD SOP+PROFORM'!$A$5:$AD$750,MATCH(AK$4,'TD SOP+PROFORM'!$B$2:$AD$2,0)+1,0),0)+IFERROR(VLOOKUP($A130,'TD SOP+PROFORM'!$A$5:$AD$750,MATCH(AK$2,'TD SOP+PROFORM'!$B$2:$AD$2,0)+1,0),0)</f>
        <v>0</v>
      </c>
      <c r="AL130" s="26" t="str">
        <f t="shared" si="34"/>
        <v/>
      </c>
      <c r="AM130" s="25">
        <f t="shared" si="36"/>
        <v>0</v>
      </c>
      <c r="AN130" s="25">
        <f t="shared" si="36"/>
        <v>0</v>
      </c>
      <c r="AO130" s="26" t="str">
        <f t="shared" si="35"/>
        <v/>
      </c>
    </row>
    <row r="131" spans="1:41" x14ac:dyDescent="0.35">
      <c r="A131" s="24">
        <f>IF(AND('TD SOP+PROFORM'!A128&lt;&gt;"",'TD SOP+PROFORM'!A128&lt;&gt;"TOTAL"),'TD SOP+PROFORM'!A128,0)</f>
        <v>0</v>
      </c>
      <c r="C131" s="25" t="str">
        <f>IFERROR(VLOOKUP($A131,'TD SOP+PROFORM'!$A$5:$AD$750,MATCH(C$4,'TD SOP+PROFORM'!$B$2:$AT$2,0)+1,0),"")</f>
        <v/>
      </c>
      <c r="D131" s="25" t="str">
        <f>IFERROR(VLOOKUP($A131,'TD SOP+PROFORM'!$A$5:$AD$750,MATCH(D$4,'TD SOP+PROFORM'!$B$2:$AT$2,0)+1,0),"")</f>
        <v/>
      </c>
      <c r="E131" s="26" t="str">
        <f t="shared" si="23"/>
        <v/>
      </c>
      <c r="F131" s="25" t="str">
        <f>IFERROR(VLOOKUP($A131,'TD SOP+PROFORM'!$A$5:$AD$750,MATCH(F$4,'TD SOP+PROFORM'!$B$2:$AT$2,0)+1,0),"")</f>
        <v/>
      </c>
      <c r="G131" s="25" t="str">
        <f>IFERROR(VLOOKUP($A131,'TD SOP+PROFORM'!$A$5:$AD$750,MATCH(G$4,'TD SOP+PROFORM'!$B$2:$AT$2,0)+1,0),"")</f>
        <v/>
      </c>
      <c r="H131" s="26" t="str">
        <f t="shared" si="24"/>
        <v/>
      </c>
      <c r="I131" s="25" t="str">
        <f>IFERROR(VLOOKUP($A131,'TD SOP+PROFORM'!$A$5:$AD$750,MATCH(I$4,'TD SOP+PROFORM'!$B$2:$AT$2,0)+1,0),"")</f>
        <v/>
      </c>
      <c r="J131" s="25" t="str">
        <f>IFERROR(VLOOKUP($A131,'TD SOP+PROFORM'!$A$5:$AD$750,MATCH(J$4,'TD SOP+PROFORM'!$B$2:$AT$2,0)+1,0),"")</f>
        <v/>
      </c>
      <c r="K131" s="26" t="str">
        <f t="shared" si="25"/>
        <v/>
      </c>
      <c r="L131" s="25" t="str">
        <f>IFERROR(VLOOKUP($A131,'TD SOP+PROFORM'!$A$5:$AD$750,MATCH(L$4,'TD SOP+PROFORM'!$B$2:$AT$2,0)+1,0),"")</f>
        <v/>
      </c>
      <c r="M131" s="25" t="str">
        <f>IFERROR(VLOOKUP($A131,'TD SOP+PROFORM'!$A$5:$AD$750,MATCH(M$4,'TD SOP+PROFORM'!$B$2:$AT$2,0)+1,0),"")</f>
        <v/>
      </c>
      <c r="N131" s="26" t="str">
        <f t="shared" si="26"/>
        <v/>
      </c>
      <c r="O131" s="25">
        <f>IFERROR(VLOOKUP($A131,'TD SOP+PROFORM'!$A$5:$AD$750,MATCH(O$4,'TD SOP+PROFORM'!$B$2:$AD$2,0)+1,0),0)+IFERROR(VLOOKUP($A131,'TD SOP+PROFORM'!$A$5:$AD$750,MATCH(O$2,'TD SOP+PROFORM'!$B$2:$AD$2,0)+1,0),0)</f>
        <v>0</v>
      </c>
      <c r="P131" s="25">
        <f>IFERROR(VLOOKUP($A131,'TD SOP+PROFORM'!$A$5:$AD$750,MATCH(P$4,'TD SOP+PROFORM'!$B$2:$AD$2,0)+1,0),0)+IFERROR(VLOOKUP($A131,'TD SOP+PROFORM'!$A$5:$AD$750,MATCH(P$2,'TD SOP+PROFORM'!$B$2:$AD$2,0)+1,0),0)</f>
        <v>0</v>
      </c>
      <c r="Q131" s="26" t="str">
        <f t="shared" si="27"/>
        <v/>
      </c>
      <c r="R131" s="25">
        <f>IFERROR(VLOOKUP($A131,'TD SOP+PROFORM'!$A$5:$AD$750,MATCH(R$4,'TD SOP+PROFORM'!$B$2:$AD$2,0)+1,0),0)+IFERROR(VLOOKUP($A131,'TD SOP+PROFORM'!$A$5:$AD$750,MATCH(R$2,'TD SOP+PROFORM'!$B$2:$AD$2,0)+1,0),0)</f>
        <v>0</v>
      </c>
      <c r="S131" s="25">
        <f>IFERROR(VLOOKUP($A131,'TD SOP+PROFORM'!$A$5:$AD$750,MATCH(S$4,'TD SOP+PROFORM'!$B$2:$AD$2,0)+1,0),0)+IFERROR(VLOOKUP($A131,'TD SOP+PROFORM'!$A$5:$AD$750,MATCH(S$2,'TD SOP+PROFORM'!$B$2:$AD$2,0)+1,0),0)</f>
        <v>0</v>
      </c>
      <c r="T131" s="26" t="str">
        <f t="shared" si="28"/>
        <v/>
      </c>
      <c r="U131" s="25">
        <f>IFERROR(VLOOKUP($A131,'TD SOP+PROFORM'!$A$5:$AD$750,MATCH(U$4,'TD SOP+PROFORM'!$B$2:$AD$2,0)+1,0),0)+IFERROR(VLOOKUP($A131,'TD SOP+PROFORM'!$A$5:$AD$750,MATCH(U$2,'TD SOP+PROFORM'!$B$2:$AD$2,0)+1,0),0)</f>
        <v>0</v>
      </c>
      <c r="V131" s="25">
        <f>IFERROR(VLOOKUP($A131,'TD SOP+PROFORM'!$A$5:$AD$750,MATCH(V$4,'TD SOP+PROFORM'!$B$2:$AD$2,0)+1,0),0)+IFERROR(VLOOKUP($A131,'TD SOP+PROFORM'!$A$5:$AD$750,MATCH(V$2,'TD SOP+PROFORM'!$B$2:$AD$2,0)+1,0),0)</f>
        <v>0</v>
      </c>
      <c r="W131" s="26" t="str">
        <f t="shared" si="29"/>
        <v/>
      </c>
      <c r="X131" s="25">
        <f>IFERROR(VLOOKUP($A131,'TD SOP+PROFORM'!$A$5:$AD$750,MATCH(X$4,'TD SOP+PROFORM'!$B$2:$AD$2,0)+1,0),0)+IFERROR(VLOOKUP($A131,'TD SOP+PROFORM'!$A$5:$AD$750,MATCH(X$2,'TD SOP+PROFORM'!$B$2:$AD$2,0)+1,0),0)</f>
        <v>0</v>
      </c>
      <c r="Y131" s="25">
        <f>IFERROR(VLOOKUP($A131,'TD SOP+PROFORM'!$A$5:$AD$750,MATCH(Y$4,'TD SOP+PROFORM'!$B$2:$AD$2,0)+1,0),0)+IFERROR(VLOOKUP($A131,'TD SOP+PROFORM'!$A$5:$AD$750,MATCH(Y$2,'TD SOP+PROFORM'!$B$2:$AD$2,0)+1,0),0)</f>
        <v>0</v>
      </c>
      <c r="Z131" s="26" t="str">
        <f t="shared" si="30"/>
        <v/>
      </c>
      <c r="AA131" s="25">
        <f>IFERROR(VLOOKUP($A131,'TD SOP+PROFORM'!$A$5:$AD$750,MATCH(AA$4,'TD SOP+PROFORM'!$B$2:$AD$2,0)+1,0),0)+IFERROR(VLOOKUP($A131,'TD SOP+PROFORM'!$A$5:$AD$750,MATCH(AA$2,'TD SOP+PROFORM'!$B$2:$AD$2,0)+1,0),0)</f>
        <v>0</v>
      </c>
      <c r="AB131" s="25">
        <f>IFERROR(VLOOKUP($A131,'TD SOP+PROFORM'!$A$5:$AD$750,MATCH(AB$4,'TD SOP+PROFORM'!$B$2:$AD$2,0)+1,0),0)+IFERROR(VLOOKUP($A131,'TD SOP+PROFORM'!$A$5:$AD$750,MATCH(AB$2,'TD SOP+PROFORM'!$B$2:$AD$2,0)+1,0),0)</f>
        <v>0</v>
      </c>
      <c r="AC131" s="26" t="str">
        <f t="shared" si="31"/>
        <v/>
      </c>
      <c r="AD131" s="25">
        <f>IFERROR(VLOOKUP($A131,'TD SOP+PROFORM'!$A$5:$AD$750,MATCH(AD$4,'TD SOP+PROFORM'!$B$2:$AD$2,0)+1,0),0)+IFERROR(VLOOKUP($A131,'TD SOP+PROFORM'!$A$5:$AD$750,MATCH(AD$2,'TD SOP+PROFORM'!$B$2:$AD$2,0)+1,0),0)</f>
        <v>0</v>
      </c>
      <c r="AE131" s="25">
        <f>IFERROR(VLOOKUP($A131,'TD SOP+PROFORM'!$A$5:$AD$750,MATCH(AE$4,'TD SOP+PROFORM'!$B$2:$AD$2,0)+1,0),0)+IFERROR(VLOOKUP($A131,'TD SOP+PROFORM'!$A$5:$AD$750,MATCH(AE$2,'TD SOP+PROFORM'!$B$2:$AD$2,0)+1,0),0)</f>
        <v>0</v>
      </c>
      <c r="AF131" s="26" t="str">
        <f t="shared" si="32"/>
        <v/>
      </c>
      <c r="AG131" s="25">
        <f>IFERROR(VLOOKUP($A131,'TD SOP+PROFORM'!$A$5:$AD$750,MATCH(AG$4,'TD SOP+PROFORM'!$B$2:$AD$2,0)+1,0),0)+IFERROR(VLOOKUP($A131,'TD SOP+PROFORM'!$A$5:$AD$750,MATCH(AG$2,'TD SOP+PROFORM'!$B$2:$AD$2,0)+1,0),0)</f>
        <v>0</v>
      </c>
      <c r="AH131" s="25">
        <f>IFERROR(VLOOKUP($A131,'TD SOP+PROFORM'!$A$5:$AD$750,MATCH(AH$4,'TD SOP+PROFORM'!$B$2:$AD$2,0)+1,0),0)+IFERROR(VLOOKUP($A131,'TD SOP+PROFORM'!$A$5:$AD$750,MATCH(AH$2,'TD SOP+PROFORM'!$B$2:$AD$2,0)+1,0),0)</f>
        <v>0</v>
      </c>
      <c r="AI131" s="26" t="str">
        <f t="shared" si="33"/>
        <v/>
      </c>
      <c r="AJ131" s="25">
        <f>IFERROR(VLOOKUP($A131,'TD SOP+PROFORM'!$A$5:$AD$750,MATCH(AJ$4,'TD SOP+PROFORM'!$B$2:$AD$2,0)+1,0),0)+IFERROR(VLOOKUP($A131,'TD SOP+PROFORM'!$A$5:$AD$750,MATCH(AJ$2,'TD SOP+PROFORM'!$B$2:$AD$2,0)+1,0),0)</f>
        <v>0</v>
      </c>
      <c r="AK131" s="25">
        <f>IFERROR(VLOOKUP($A131,'TD SOP+PROFORM'!$A$5:$AD$750,MATCH(AK$4,'TD SOP+PROFORM'!$B$2:$AD$2,0)+1,0),0)+IFERROR(VLOOKUP($A131,'TD SOP+PROFORM'!$A$5:$AD$750,MATCH(AK$2,'TD SOP+PROFORM'!$B$2:$AD$2,0)+1,0),0)</f>
        <v>0</v>
      </c>
      <c r="AL131" s="26" t="str">
        <f t="shared" si="34"/>
        <v/>
      </c>
      <c r="AM131" s="25">
        <f t="shared" si="36"/>
        <v>0</v>
      </c>
      <c r="AN131" s="25">
        <f t="shared" si="36"/>
        <v>0</v>
      </c>
      <c r="AO131" s="26" t="str">
        <f t="shared" si="35"/>
        <v/>
      </c>
    </row>
    <row r="132" spans="1:41" x14ac:dyDescent="0.35">
      <c r="A132" s="24">
        <f>IF(AND('TD SOP+PROFORM'!A129&lt;&gt;"",'TD SOP+PROFORM'!A129&lt;&gt;"TOTAL"),'TD SOP+PROFORM'!A129,0)</f>
        <v>0</v>
      </c>
      <c r="C132" s="25" t="str">
        <f>IFERROR(VLOOKUP($A132,'TD SOP+PROFORM'!$A$5:$AD$750,MATCH(C$4,'TD SOP+PROFORM'!$B$2:$AT$2,0)+1,0),"")</f>
        <v/>
      </c>
      <c r="D132" s="25" t="str">
        <f>IFERROR(VLOOKUP($A132,'TD SOP+PROFORM'!$A$5:$AD$750,MATCH(D$4,'TD SOP+PROFORM'!$B$2:$AT$2,0)+1,0),"")</f>
        <v/>
      </c>
      <c r="E132" s="26" t="str">
        <f t="shared" si="23"/>
        <v/>
      </c>
      <c r="F132" s="25" t="str">
        <f>IFERROR(VLOOKUP($A132,'TD SOP+PROFORM'!$A$5:$AD$750,MATCH(F$4,'TD SOP+PROFORM'!$B$2:$AT$2,0)+1,0),"")</f>
        <v/>
      </c>
      <c r="G132" s="25" t="str">
        <f>IFERROR(VLOOKUP($A132,'TD SOP+PROFORM'!$A$5:$AD$750,MATCH(G$4,'TD SOP+PROFORM'!$B$2:$AT$2,0)+1,0),"")</f>
        <v/>
      </c>
      <c r="H132" s="26" t="str">
        <f t="shared" si="24"/>
        <v/>
      </c>
      <c r="I132" s="25" t="str">
        <f>IFERROR(VLOOKUP($A132,'TD SOP+PROFORM'!$A$5:$AD$750,MATCH(I$4,'TD SOP+PROFORM'!$B$2:$AT$2,0)+1,0),"")</f>
        <v/>
      </c>
      <c r="J132" s="25" t="str">
        <f>IFERROR(VLOOKUP($A132,'TD SOP+PROFORM'!$A$5:$AD$750,MATCH(J$4,'TD SOP+PROFORM'!$B$2:$AT$2,0)+1,0),"")</f>
        <v/>
      </c>
      <c r="K132" s="26" t="str">
        <f t="shared" si="25"/>
        <v/>
      </c>
      <c r="L132" s="25" t="str">
        <f>IFERROR(VLOOKUP($A132,'TD SOP+PROFORM'!$A$5:$AD$750,MATCH(L$4,'TD SOP+PROFORM'!$B$2:$AT$2,0)+1,0),"")</f>
        <v/>
      </c>
      <c r="M132" s="25" t="str">
        <f>IFERROR(VLOOKUP($A132,'TD SOP+PROFORM'!$A$5:$AD$750,MATCH(M$4,'TD SOP+PROFORM'!$B$2:$AT$2,0)+1,0),"")</f>
        <v/>
      </c>
      <c r="N132" s="26" t="str">
        <f t="shared" si="26"/>
        <v/>
      </c>
      <c r="O132" s="25">
        <f>IFERROR(VLOOKUP($A132,'TD SOP+PROFORM'!$A$5:$AD$750,MATCH(O$4,'TD SOP+PROFORM'!$B$2:$AD$2,0)+1,0),0)+IFERROR(VLOOKUP($A132,'TD SOP+PROFORM'!$A$5:$AD$750,MATCH(O$2,'TD SOP+PROFORM'!$B$2:$AD$2,0)+1,0),0)</f>
        <v>0</v>
      </c>
      <c r="P132" s="25">
        <f>IFERROR(VLOOKUP($A132,'TD SOP+PROFORM'!$A$5:$AD$750,MATCH(P$4,'TD SOP+PROFORM'!$B$2:$AD$2,0)+1,0),0)+IFERROR(VLOOKUP($A132,'TD SOP+PROFORM'!$A$5:$AD$750,MATCH(P$2,'TD SOP+PROFORM'!$B$2:$AD$2,0)+1,0),0)</f>
        <v>0</v>
      </c>
      <c r="Q132" s="26" t="str">
        <f t="shared" si="27"/>
        <v/>
      </c>
      <c r="R132" s="25">
        <f>IFERROR(VLOOKUP($A132,'TD SOP+PROFORM'!$A$5:$AD$750,MATCH(R$4,'TD SOP+PROFORM'!$B$2:$AD$2,0)+1,0),0)+IFERROR(VLOOKUP($A132,'TD SOP+PROFORM'!$A$5:$AD$750,MATCH(R$2,'TD SOP+PROFORM'!$B$2:$AD$2,0)+1,0),0)</f>
        <v>0</v>
      </c>
      <c r="S132" s="25">
        <f>IFERROR(VLOOKUP($A132,'TD SOP+PROFORM'!$A$5:$AD$750,MATCH(S$4,'TD SOP+PROFORM'!$B$2:$AD$2,0)+1,0),0)+IFERROR(VLOOKUP($A132,'TD SOP+PROFORM'!$A$5:$AD$750,MATCH(S$2,'TD SOP+PROFORM'!$B$2:$AD$2,0)+1,0),0)</f>
        <v>0</v>
      </c>
      <c r="T132" s="26" t="str">
        <f t="shared" si="28"/>
        <v/>
      </c>
      <c r="U132" s="25">
        <f>IFERROR(VLOOKUP($A132,'TD SOP+PROFORM'!$A$5:$AD$750,MATCH(U$4,'TD SOP+PROFORM'!$B$2:$AD$2,0)+1,0),0)+IFERROR(VLOOKUP($A132,'TD SOP+PROFORM'!$A$5:$AD$750,MATCH(U$2,'TD SOP+PROFORM'!$B$2:$AD$2,0)+1,0),0)</f>
        <v>0</v>
      </c>
      <c r="V132" s="25">
        <f>IFERROR(VLOOKUP($A132,'TD SOP+PROFORM'!$A$5:$AD$750,MATCH(V$4,'TD SOP+PROFORM'!$B$2:$AD$2,0)+1,0),0)+IFERROR(VLOOKUP($A132,'TD SOP+PROFORM'!$A$5:$AD$750,MATCH(V$2,'TD SOP+PROFORM'!$B$2:$AD$2,0)+1,0),0)</f>
        <v>0</v>
      </c>
      <c r="W132" s="26" t="str">
        <f t="shared" si="29"/>
        <v/>
      </c>
      <c r="X132" s="25">
        <f>IFERROR(VLOOKUP($A132,'TD SOP+PROFORM'!$A$5:$AD$750,MATCH(X$4,'TD SOP+PROFORM'!$B$2:$AD$2,0)+1,0),0)+IFERROR(VLOOKUP($A132,'TD SOP+PROFORM'!$A$5:$AD$750,MATCH(X$2,'TD SOP+PROFORM'!$B$2:$AD$2,0)+1,0),0)</f>
        <v>0</v>
      </c>
      <c r="Y132" s="25">
        <f>IFERROR(VLOOKUP($A132,'TD SOP+PROFORM'!$A$5:$AD$750,MATCH(Y$4,'TD SOP+PROFORM'!$B$2:$AD$2,0)+1,0),0)+IFERROR(VLOOKUP($A132,'TD SOP+PROFORM'!$A$5:$AD$750,MATCH(Y$2,'TD SOP+PROFORM'!$B$2:$AD$2,0)+1,0),0)</f>
        <v>0</v>
      </c>
      <c r="Z132" s="26" t="str">
        <f t="shared" si="30"/>
        <v/>
      </c>
      <c r="AA132" s="25">
        <f>IFERROR(VLOOKUP($A132,'TD SOP+PROFORM'!$A$5:$AD$750,MATCH(AA$4,'TD SOP+PROFORM'!$B$2:$AD$2,0)+1,0),0)+IFERROR(VLOOKUP($A132,'TD SOP+PROFORM'!$A$5:$AD$750,MATCH(AA$2,'TD SOP+PROFORM'!$B$2:$AD$2,0)+1,0),0)</f>
        <v>0</v>
      </c>
      <c r="AB132" s="25">
        <f>IFERROR(VLOOKUP($A132,'TD SOP+PROFORM'!$A$5:$AD$750,MATCH(AB$4,'TD SOP+PROFORM'!$B$2:$AD$2,0)+1,0),0)+IFERROR(VLOOKUP($A132,'TD SOP+PROFORM'!$A$5:$AD$750,MATCH(AB$2,'TD SOP+PROFORM'!$B$2:$AD$2,0)+1,0),0)</f>
        <v>0</v>
      </c>
      <c r="AC132" s="26" t="str">
        <f t="shared" si="31"/>
        <v/>
      </c>
      <c r="AD132" s="25">
        <f>IFERROR(VLOOKUP($A132,'TD SOP+PROFORM'!$A$5:$AD$750,MATCH(AD$4,'TD SOP+PROFORM'!$B$2:$AD$2,0)+1,0),0)+IFERROR(VLOOKUP($A132,'TD SOP+PROFORM'!$A$5:$AD$750,MATCH(AD$2,'TD SOP+PROFORM'!$B$2:$AD$2,0)+1,0),0)</f>
        <v>0</v>
      </c>
      <c r="AE132" s="25">
        <f>IFERROR(VLOOKUP($A132,'TD SOP+PROFORM'!$A$5:$AD$750,MATCH(AE$4,'TD SOP+PROFORM'!$B$2:$AD$2,0)+1,0),0)+IFERROR(VLOOKUP($A132,'TD SOP+PROFORM'!$A$5:$AD$750,MATCH(AE$2,'TD SOP+PROFORM'!$B$2:$AD$2,0)+1,0),0)</f>
        <v>0</v>
      </c>
      <c r="AF132" s="26" t="str">
        <f t="shared" si="32"/>
        <v/>
      </c>
      <c r="AG132" s="25">
        <f>IFERROR(VLOOKUP($A132,'TD SOP+PROFORM'!$A$5:$AD$750,MATCH(AG$4,'TD SOP+PROFORM'!$B$2:$AD$2,0)+1,0),0)+IFERROR(VLOOKUP($A132,'TD SOP+PROFORM'!$A$5:$AD$750,MATCH(AG$2,'TD SOP+PROFORM'!$B$2:$AD$2,0)+1,0),0)</f>
        <v>0</v>
      </c>
      <c r="AH132" s="25">
        <f>IFERROR(VLOOKUP($A132,'TD SOP+PROFORM'!$A$5:$AD$750,MATCH(AH$4,'TD SOP+PROFORM'!$B$2:$AD$2,0)+1,0),0)+IFERROR(VLOOKUP($A132,'TD SOP+PROFORM'!$A$5:$AD$750,MATCH(AH$2,'TD SOP+PROFORM'!$B$2:$AD$2,0)+1,0),0)</f>
        <v>0</v>
      </c>
      <c r="AI132" s="26" t="str">
        <f t="shared" si="33"/>
        <v/>
      </c>
      <c r="AJ132" s="25">
        <f>IFERROR(VLOOKUP($A132,'TD SOP+PROFORM'!$A$5:$AD$750,MATCH(AJ$4,'TD SOP+PROFORM'!$B$2:$AD$2,0)+1,0),0)+IFERROR(VLOOKUP($A132,'TD SOP+PROFORM'!$A$5:$AD$750,MATCH(AJ$2,'TD SOP+PROFORM'!$B$2:$AD$2,0)+1,0),0)</f>
        <v>0</v>
      </c>
      <c r="AK132" s="25">
        <f>IFERROR(VLOOKUP($A132,'TD SOP+PROFORM'!$A$5:$AD$750,MATCH(AK$4,'TD SOP+PROFORM'!$B$2:$AD$2,0)+1,0),0)+IFERROR(VLOOKUP($A132,'TD SOP+PROFORM'!$A$5:$AD$750,MATCH(AK$2,'TD SOP+PROFORM'!$B$2:$AD$2,0)+1,0),0)</f>
        <v>0</v>
      </c>
      <c r="AL132" s="26" t="str">
        <f t="shared" si="34"/>
        <v/>
      </c>
      <c r="AM132" s="25">
        <f t="shared" si="36"/>
        <v>0</v>
      </c>
      <c r="AN132" s="25">
        <f t="shared" si="36"/>
        <v>0</v>
      </c>
      <c r="AO132" s="26" t="str">
        <f t="shared" si="35"/>
        <v/>
      </c>
    </row>
    <row r="133" spans="1:41" x14ac:dyDescent="0.35">
      <c r="A133" s="24">
        <f>IF(AND('TD SOP+PROFORM'!A130&lt;&gt;"",'TD SOP+PROFORM'!A130&lt;&gt;"TOTAL"),'TD SOP+PROFORM'!A130,0)</f>
        <v>0</v>
      </c>
      <c r="C133" s="25" t="str">
        <f>IFERROR(VLOOKUP($A133,'TD SOP+PROFORM'!$A$5:$AD$750,MATCH(C$4,'TD SOP+PROFORM'!$B$2:$AT$2,0)+1,0),"")</f>
        <v/>
      </c>
      <c r="D133" s="25" t="str">
        <f>IFERROR(VLOOKUP($A133,'TD SOP+PROFORM'!$A$5:$AD$750,MATCH(D$4,'TD SOP+PROFORM'!$B$2:$AT$2,0)+1,0),"")</f>
        <v/>
      </c>
      <c r="E133" s="26" t="str">
        <f t="shared" si="23"/>
        <v/>
      </c>
      <c r="F133" s="25" t="str">
        <f>IFERROR(VLOOKUP($A133,'TD SOP+PROFORM'!$A$5:$AD$750,MATCH(F$4,'TD SOP+PROFORM'!$B$2:$AT$2,0)+1,0),"")</f>
        <v/>
      </c>
      <c r="G133" s="25" t="str">
        <f>IFERROR(VLOOKUP($A133,'TD SOP+PROFORM'!$A$5:$AD$750,MATCH(G$4,'TD SOP+PROFORM'!$B$2:$AT$2,0)+1,0),"")</f>
        <v/>
      </c>
      <c r="H133" s="26" t="str">
        <f t="shared" si="24"/>
        <v/>
      </c>
      <c r="I133" s="25" t="str">
        <f>IFERROR(VLOOKUP($A133,'TD SOP+PROFORM'!$A$5:$AD$750,MATCH(I$4,'TD SOP+PROFORM'!$B$2:$AT$2,0)+1,0),"")</f>
        <v/>
      </c>
      <c r="J133" s="25" t="str">
        <f>IFERROR(VLOOKUP($A133,'TD SOP+PROFORM'!$A$5:$AD$750,MATCH(J$4,'TD SOP+PROFORM'!$B$2:$AT$2,0)+1,0),"")</f>
        <v/>
      </c>
      <c r="K133" s="26" t="str">
        <f t="shared" si="25"/>
        <v/>
      </c>
      <c r="L133" s="25" t="str">
        <f>IFERROR(VLOOKUP($A133,'TD SOP+PROFORM'!$A$5:$AD$750,MATCH(L$4,'TD SOP+PROFORM'!$B$2:$AT$2,0)+1,0),"")</f>
        <v/>
      </c>
      <c r="M133" s="25" t="str">
        <f>IFERROR(VLOOKUP($A133,'TD SOP+PROFORM'!$A$5:$AD$750,MATCH(M$4,'TD SOP+PROFORM'!$B$2:$AT$2,0)+1,0),"")</f>
        <v/>
      </c>
      <c r="N133" s="26" t="str">
        <f t="shared" si="26"/>
        <v/>
      </c>
      <c r="O133" s="25">
        <f>IFERROR(VLOOKUP($A133,'TD SOP+PROFORM'!$A$5:$AD$750,MATCH(O$4,'TD SOP+PROFORM'!$B$2:$AD$2,0)+1,0),0)+IFERROR(VLOOKUP($A133,'TD SOP+PROFORM'!$A$5:$AD$750,MATCH(O$2,'TD SOP+PROFORM'!$B$2:$AD$2,0)+1,0),0)</f>
        <v>0</v>
      </c>
      <c r="P133" s="25">
        <f>IFERROR(VLOOKUP($A133,'TD SOP+PROFORM'!$A$5:$AD$750,MATCH(P$4,'TD SOP+PROFORM'!$B$2:$AD$2,0)+1,0),0)+IFERROR(VLOOKUP($A133,'TD SOP+PROFORM'!$A$5:$AD$750,MATCH(P$2,'TD SOP+PROFORM'!$B$2:$AD$2,0)+1,0),0)</f>
        <v>0</v>
      </c>
      <c r="Q133" s="26" t="str">
        <f t="shared" si="27"/>
        <v/>
      </c>
      <c r="R133" s="25">
        <f>IFERROR(VLOOKUP($A133,'TD SOP+PROFORM'!$A$5:$AD$750,MATCH(R$4,'TD SOP+PROFORM'!$B$2:$AD$2,0)+1,0),0)+IFERROR(VLOOKUP($A133,'TD SOP+PROFORM'!$A$5:$AD$750,MATCH(R$2,'TD SOP+PROFORM'!$B$2:$AD$2,0)+1,0),0)</f>
        <v>0</v>
      </c>
      <c r="S133" s="25">
        <f>IFERROR(VLOOKUP($A133,'TD SOP+PROFORM'!$A$5:$AD$750,MATCH(S$4,'TD SOP+PROFORM'!$B$2:$AD$2,0)+1,0),0)+IFERROR(VLOOKUP($A133,'TD SOP+PROFORM'!$A$5:$AD$750,MATCH(S$2,'TD SOP+PROFORM'!$B$2:$AD$2,0)+1,0),0)</f>
        <v>0</v>
      </c>
      <c r="T133" s="26" t="str">
        <f t="shared" si="28"/>
        <v/>
      </c>
      <c r="U133" s="25">
        <f>IFERROR(VLOOKUP($A133,'TD SOP+PROFORM'!$A$5:$AD$750,MATCH(U$4,'TD SOP+PROFORM'!$B$2:$AD$2,0)+1,0),0)+IFERROR(VLOOKUP($A133,'TD SOP+PROFORM'!$A$5:$AD$750,MATCH(U$2,'TD SOP+PROFORM'!$B$2:$AD$2,0)+1,0),0)</f>
        <v>0</v>
      </c>
      <c r="V133" s="25">
        <f>IFERROR(VLOOKUP($A133,'TD SOP+PROFORM'!$A$5:$AD$750,MATCH(V$4,'TD SOP+PROFORM'!$B$2:$AD$2,0)+1,0),0)+IFERROR(VLOOKUP($A133,'TD SOP+PROFORM'!$A$5:$AD$750,MATCH(V$2,'TD SOP+PROFORM'!$B$2:$AD$2,0)+1,0),0)</f>
        <v>0</v>
      </c>
      <c r="W133" s="26" t="str">
        <f t="shared" si="29"/>
        <v/>
      </c>
      <c r="X133" s="25">
        <f>IFERROR(VLOOKUP($A133,'TD SOP+PROFORM'!$A$5:$AD$750,MATCH(X$4,'TD SOP+PROFORM'!$B$2:$AD$2,0)+1,0),0)+IFERROR(VLOOKUP($A133,'TD SOP+PROFORM'!$A$5:$AD$750,MATCH(X$2,'TD SOP+PROFORM'!$B$2:$AD$2,0)+1,0),0)</f>
        <v>0</v>
      </c>
      <c r="Y133" s="25">
        <f>IFERROR(VLOOKUP($A133,'TD SOP+PROFORM'!$A$5:$AD$750,MATCH(Y$4,'TD SOP+PROFORM'!$B$2:$AD$2,0)+1,0),0)+IFERROR(VLOOKUP($A133,'TD SOP+PROFORM'!$A$5:$AD$750,MATCH(Y$2,'TD SOP+PROFORM'!$B$2:$AD$2,0)+1,0),0)</f>
        <v>0</v>
      </c>
      <c r="Z133" s="26" t="str">
        <f t="shared" si="30"/>
        <v/>
      </c>
      <c r="AA133" s="25">
        <f>IFERROR(VLOOKUP($A133,'TD SOP+PROFORM'!$A$5:$AD$750,MATCH(AA$4,'TD SOP+PROFORM'!$B$2:$AD$2,0)+1,0),0)+IFERROR(VLOOKUP($A133,'TD SOP+PROFORM'!$A$5:$AD$750,MATCH(AA$2,'TD SOP+PROFORM'!$B$2:$AD$2,0)+1,0),0)</f>
        <v>0</v>
      </c>
      <c r="AB133" s="25">
        <f>IFERROR(VLOOKUP($A133,'TD SOP+PROFORM'!$A$5:$AD$750,MATCH(AB$4,'TD SOP+PROFORM'!$B$2:$AD$2,0)+1,0),0)+IFERROR(VLOOKUP($A133,'TD SOP+PROFORM'!$A$5:$AD$750,MATCH(AB$2,'TD SOP+PROFORM'!$B$2:$AD$2,0)+1,0),0)</f>
        <v>0</v>
      </c>
      <c r="AC133" s="26" t="str">
        <f t="shared" si="31"/>
        <v/>
      </c>
      <c r="AD133" s="25">
        <f>IFERROR(VLOOKUP($A133,'TD SOP+PROFORM'!$A$5:$AD$750,MATCH(AD$4,'TD SOP+PROFORM'!$B$2:$AD$2,0)+1,0),0)+IFERROR(VLOOKUP($A133,'TD SOP+PROFORM'!$A$5:$AD$750,MATCH(AD$2,'TD SOP+PROFORM'!$B$2:$AD$2,0)+1,0),0)</f>
        <v>0</v>
      </c>
      <c r="AE133" s="25">
        <f>IFERROR(VLOOKUP($A133,'TD SOP+PROFORM'!$A$5:$AD$750,MATCH(AE$4,'TD SOP+PROFORM'!$B$2:$AD$2,0)+1,0),0)+IFERROR(VLOOKUP($A133,'TD SOP+PROFORM'!$A$5:$AD$750,MATCH(AE$2,'TD SOP+PROFORM'!$B$2:$AD$2,0)+1,0),0)</f>
        <v>0</v>
      </c>
      <c r="AF133" s="26" t="str">
        <f t="shared" si="32"/>
        <v/>
      </c>
      <c r="AG133" s="25">
        <f>IFERROR(VLOOKUP($A133,'TD SOP+PROFORM'!$A$5:$AD$750,MATCH(AG$4,'TD SOP+PROFORM'!$B$2:$AD$2,0)+1,0),0)+IFERROR(VLOOKUP($A133,'TD SOP+PROFORM'!$A$5:$AD$750,MATCH(AG$2,'TD SOP+PROFORM'!$B$2:$AD$2,0)+1,0),0)</f>
        <v>0</v>
      </c>
      <c r="AH133" s="25">
        <f>IFERROR(VLOOKUP($A133,'TD SOP+PROFORM'!$A$5:$AD$750,MATCH(AH$4,'TD SOP+PROFORM'!$B$2:$AD$2,0)+1,0),0)+IFERROR(VLOOKUP($A133,'TD SOP+PROFORM'!$A$5:$AD$750,MATCH(AH$2,'TD SOP+PROFORM'!$B$2:$AD$2,0)+1,0),0)</f>
        <v>0</v>
      </c>
      <c r="AI133" s="26" t="str">
        <f t="shared" si="33"/>
        <v/>
      </c>
      <c r="AJ133" s="25">
        <f>IFERROR(VLOOKUP($A133,'TD SOP+PROFORM'!$A$5:$AD$750,MATCH(AJ$4,'TD SOP+PROFORM'!$B$2:$AD$2,0)+1,0),0)+IFERROR(VLOOKUP($A133,'TD SOP+PROFORM'!$A$5:$AD$750,MATCH(AJ$2,'TD SOP+PROFORM'!$B$2:$AD$2,0)+1,0),0)</f>
        <v>0</v>
      </c>
      <c r="AK133" s="25">
        <f>IFERROR(VLOOKUP($A133,'TD SOP+PROFORM'!$A$5:$AD$750,MATCH(AK$4,'TD SOP+PROFORM'!$B$2:$AD$2,0)+1,0),0)+IFERROR(VLOOKUP($A133,'TD SOP+PROFORM'!$A$5:$AD$750,MATCH(AK$2,'TD SOP+PROFORM'!$B$2:$AD$2,0)+1,0),0)</f>
        <v>0</v>
      </c>
      <c r="AL133" s="26" t="str">
        <f t="shared" si="34"/>
        <v/>
      </c>
      <c r="AM133" s="25">
        <f t="shared" si="36"/>
        <v>0</v>
      </c>
      <c r="AN133" s="25">
        <f t="shared" si="36"/>
        <v>0</v>
      </c>
      <c r="AO133" s="26" t="str">
        <f t="shared" si="35"/>
        <v/>
      </c>
    </row>
    <row r="134" spans="1:41" x14ac:dyDescent="0.35">
      <c r="A134" s="24">
        <f>IF(AND('TD SOP+PROFORM'!A131&lt;&gt;"",'TD SOP+PROFORM'!A131&lt;&gt;"TOTAL"),'TD SOP+PROFORM'!A131,0)</f>
        <v>0</v>
      </c>
      <c r="C134" s="25" t="str">
        <f>IFERROR(VLOOKUP($A134,'TD SOP+PROFORM'!$A$5:$AD$750,MATCH(C$4,'TD SOP+PROFORM'!$B$2:$AT$2,0)+1,0),"")</f>
        <v/>
      </c>
      <c r="D134" s="25" t="str">
        <f>IFERROR(VLOOKUP($A134,'TD SOP+PROFORM'!$A$5:$AD$750,MATCH(D$4,'TD SOP+PROFORM'!$B$2:$AT$2,0)+1,0),"")</f>
        <v/>
      </c>
      <c r="E134" s="26" t="str">
        <f t="shared" si="23"/>
        <v/>
      </c>
      <c r="F134" s="25" t="str">
        <f>IFERROR(VLOOKUP($A134,'TD SOP+PROFORM'!$A$5:$AD$750,MATCH(F$4,'TD SOP+PROFORM'!$B$2:$AT$2,0)+1,0),"")</f>
        <v/>
      </c>
      <c r="G134" s="25" t="str">
        <f>IFERROR(VLOOKUP($A134,'TD SOP+PROFORM'!$A$5:$AD$750,MATCH(G$4,'TD SOP+PROFORM'!$B$2:$AT$2,0)+1,0),"")</f>
        <v/>
      </c>
      <c r="H134" s="26" t="str">
        <f t="shared" si="24"/>
        <v/>
      </c>
      <c r="I134" s="25" t="str">
        <f>IFERROR(VLOOKUP($A134,'TD SOP+PROFORM'!$A$5:$AD$750,MATCH(I$4,'TD SOP+PROFORM'!$B$2:$AT$2,0)+1,0),"")</f>
        <v/>
      </c>
      <c r="J134" s="25" t="str">
        <f>IFERROR(VLOOKUP($A134,'TD SOP+PROFORM'!$A$5:$AD$750,MATCH(J$4,'TD SOP+PROFORM'!$B$2:$AT$2,0)+1,0),"")</f>
        <v/>
      </c>
      <c r="K134" s="26" t="str">
        <f t="shared" si="25"/>
        <v/>
      </c>
      <c r="L134" s="25" t="str">
        <f>IFERROR(VLOOKUP($A134,'TD SOP+PROFORM'!$A$5:$AD$750,MATCH(L$4,'TD SOP+PROFORM'!$B$2:$AT$2,0)+1,0),"")</f>
        <v/>
      </c>
      <c r="M134" s="25" t="str">
        <f>IFERROR(VLOOKUP($A134,'TD SOP+PROFORM'!$A$5:$AD$750,MATCH(M$4,'TD SOP+PROFORM'!$B$2:$AT$2,0)+1,0),"")</f>
        <v/>
      </c>
      <c r="N134" s="26" t="str">
        <f t="shared" si="26"/>
        <v/>
      </c>
      <c r="O134" s="25">
        <f>IFERROR(VLOOKUP($A134,'TD SOP+PROFORM'!$A$5:$AD$750,MATCH(O$4,'TD SOP+PROFORM'!$B$2:$AD$2,0)+1,0),0)+IFERROR(VLOOKUP($A134,'TD SOP+PROFORM'!$A$5:$AD$750,MATCH(O$2,'TD SOP+PROFORM'!$B$2:$AD$2,0)+1,0),0)</f>
        <v>0</v>
      </c>
      <c r="P134" s="25">
        <f>IFERROR(VLOOKUP($A134,'TD SOP+PROFORM'!$A$5:$AD$750,MATCH(P$4,'TD SOP+PROFORM'!$B$2:$AD$2,0)+1,0),0)+IFERROR(VLOOKUP($A134,'TD SOP+PROFORM'!$A$5:$AD$750,MATCH(P$2,'TD SOP+PROFORM'!$B$2:$AD$2,0)+1,0),0)</f>
        <v>0</v>
      </c>
      <c r="Q134" s="26" t="str">
        <f t="shared" si="27"/>
        <v/>
      </c>
      <c r="R134" s="25">
        <f>IFERROR(VLOOKUP($A134,'TD SOP+PROFORM'!$A$5:$AD$750,MATCH(R$4,'TD SOP+PROFORM'!$B$2:$AD$2,0)+1,0),0)+IFERROR(VLOOKUP($A134,'TD SOP+PROFORM'!$A$5:$AD$750,MATCH(R$2,'TD SOP+PROFORM'!$B$2:$AD$2,0)+1,0),0)</f>
        <v>0</v>
      </c>
      <c r="S134" s="25">
        <f>IFERROR(VLOOKUP($A134,'TD SOP+PROFORM'!$A$5:$AD$750,MATCH(S$4,'TD SOP+PROFORM'!$B$2:$AD$2,0)+1,0),0)+IFERROR(VLOOKUP($A134,'TD SOP+PROFORM'!$A$5:$AD$750,MATCH(S$2,'TD SOP+PROFORM'!$B$2:$AD$2,0)+1,0),0)</f>
        <v>0</v>
      </c>
      <c r="T134" s="26" t="str">
        <f t="shared" si="28"/>
        <v/>
      </c>
      <c r="U134" s="25">
        <f>IFERROR(VLOOKUP($A134,'TD SOP+PROFORM'!$A$5:$AD$750,MATCH(U$4,'TD SOP+PROFORM'!$B$2:$AD$2,0)+1,0),0)+IFERROR(VLOOKUP($A134,'TD SOP+PROFORM'!$A$5:$AD$750,MATCH(U$2,'TD SOP+PROFORM'!$B$2:$AD$2,0)+1,0),0)</f>
        <v>0</v>
      </c>
      <c r="V134" s="25">
        <f>IFERROR(VLOOKUP($A134,'TD SOP+PROFORM'!$A$5:$AD$750,MATCH(V$4,'TD SOP+PROFORM'!$B$2:$AD$2,0)+1,0),0)+IFERROR(VLOOKUP($A134,'TD SOP+PROFORM'!$A$5:$AD$750,MATCH(V$2,'TD SOP+PROFORM'!$B$2:$AD$2,0)+1,0),0)</f>
        <v>0</v>
      </c>
      <c r="W134" s="26" t="str">
        <f t="shared" si="29"/>
        <v/>
      </c>
      <c r="X134" s="25">
        <f>IFERROR(VLOOKUP($A134,'TD SOP+PROFORM'!$A$5:$AD$750,MATCH(X$4,'TD SOP+PROFORM'!$B$2:$AD$2,0)+1,0),0)+IFERROR(VLOOKUP($A134,'TD SOP+PROFORM'!$A$5:$AD$750,MATCH(X$2,'TD SOP+PROFORM'!$B$2:$AD$2,0)+1,0),0)</f>
        <v>0</v>
      </c>
      <c r="Y134" s="25">
        <f>IFERROR(VLOOKUP($A134,'TD SOP+PROFORM'!$A$5:$AD$750,MATCH(Y$4,'TD SOP+PROFORM'!$B$2:$AD$2,0)+1,0),0)+IFERROR(VLOOKUP($A134,'TD SOP+PROFORM'!$A$5:$AD$750,MATCH(Y$2,'TD SOP+PROFORM'!$B$2:$AD$2,0)+1,0),0)</f>
        <v>0</v>
      </c>
      <c r="Z134" s="26" t="str">
        <f t="shared" si="30"/>
        <v/>
      </c>
      <c r="AA134" s="25">
        <f>IFERROR(VLOOKUP($A134,'TD SOP+PROFORM'!$A$5:$AD$750,MATCH(AA$4,'TD SOP+PROFORM'!$B$2:$AD$2,0)+1,0),0)+IFERROR(VLOOKUP($A134,'TD SOP+PROFORM'!$A$5:$AD$750,MATCH(AA$2,'TD SOP+PROFORM'!$B$2:$AD$2,0)+1,0),0)</f>
        <v>0</v>
      </c>
      <c r="AB134" s="25">
        <f>IFERROR(VLOOKUP($A134,'TD SOP+PROFORM'!$A$5:$AD$750,MATCH(AB$4,'TD SOP+PROFORM'!$B$2:$AD$2,0)+1,0),0)+IFERROR(VLOOKUP($A134,'TD SOP+PROFORM'!$A$5:$AD$750,MATCH(AB$2,'TD SOP+PROFORM'!$B$2:$AD$2,0)+1,0),0)</f>
        <v>0</v>
      </c>
      <c r="AC134" s="26" t="str">
        <f t="shared" si="31"/>
        <v/>
      </c>
      <c r="AD134" s="25">
        <f>IFERROR(VLOOKUP($A134,'TD SOP+PROFORM'!$A$5:$AD$750,MATCH(AD$4,'TD SOP+PROFORM'!$B$2:$AD$2,0)+1,0),0)+IFERROR(VLOOKUP($A134,'TD SOP+PROFORM'!$A$5:$AD$750,MATCH(AD$2,'TD SOP+PROFORM'!$B$2:$AD$2,0)+1,0),0)</f>
        <v>0</v>
      </c>
      <c r="AE134" s="25">
        <f>IFERROR(VLOOKUP($A134,'TD SOP+PROFORM'!$A$5:$AD$750,MATCH(AE$4,'TD SOP+PROFORM'!$B$2:$AD$2,0)+1,0),0)+IFERROR(VLOOKUP($A134,'TD SOP+PROFORM'!$A$5:$AD$750,MATCH(AE$2,'TD SOP+PROFORM'!$B$2:$AD$2,0)+1,0),0)</f>
        <v>0</v>
      </c>
      <c r="AF134" s="26" t="str">
        <f t="shared" si="32"/>
        <v/>
      </c>
      <c r="AG134" s="25">
        <f>IFERROR(VLOOKUP($A134,'TD SOP+PROFORM'!$A$5:$AD$750,MATCH(AG$4,'TD SOP+PROFORM'!$B$2:$AD$2,0)+1,0),0)+IFERROR(VLOOKUP($A134,'TD SOP+PROFORM'!$A$5:$AD$750,MATCH(AG$2,'TD SOP+PROFORM'!$B$2:$AD$2,0)+1,0),0)</f>
        <v>0</v>
      </c>
      <c r="AH134" s="25">
        <f>IFERROR(VLOOKUP($A134,'TD SOP+PROFORM'!$A$5:$AD$750,MATCH(AH$4,'TD SOP+PROFORM'!$B$2:$AD$2,0)+1,0),0)+IFERROR(VLOOKUP($A134,'TD SOP+PROFORM'!$A$5:$AD$750,MATCH(AH$2,'TD SOP+PROFORM'!$B$2:$AD$2,0)+1,0),0)</f>
        <v>0</v>
      </c>
      <c r="AI134" s="26" t="str">
        <f t="shared" si="33"/>
        <v/>
      </c>
      <c r="AJ134" s="25">
        <f>IFERROR(VLOOKUP($A134,'TD SOP+PROFORM'!$A$5:$AD$750,MATCH(AJ$4,'TD SOP+PROFORM'!$B$2:$AD$2,0)+1,0),0)+IFERROR(VLOOKUP($A134,'TD SOP+PROFORM'!$A$5:$AD$750,MATCH(AJ$2,'TD SOP+PROFORM'!$B$2:$AD$2,0)+1,0),0)</f>
        <v>0</v>
      </c>
      <c r="AK134" s="25">
        <f>IFERROR(VLOOKUP($A134,'TD SOP+PROFORM'!$A$5:$AD$750,MATCH(AK$4,'TD SOP+PROFORM'!$B$2:$AD$2,0)+1,0),0)+IFERROR(VLOOKUP($A134,'TD SOP+PROFORM'!$A$5:$AD$750,MATCH(AK$2,'TD SOP+PROFORM'!$B$2:$AD$2,0)+1,0),0)</f>
        <v>0</v>
      </c>
      <c r="AL134" s="26" t="str">
        <f t="shared" si="34"/>
        <v/>
      </c>
      <c r="AM134" s="25">
        <f t="shared" si="36"/>
        <v>0</v>
      </c>
      <c r="AN134" s="25">
        <f t="shared" si="36"/>
        <v>0</v>
      </c>
      <c r="AO134" s="26" t="str">
        <f t="shared" si="35"/>
        <v/>
      </c>
    </row>
    <row r="135" spans="1:41" x14ac:dyDescent="0.35">
      <c r="A135" s="24">
        <f>IF(AND('TD SOP+PROFORM'!A132&lt;&gt;"",'TD SOP+PROFORM'!A132&lt;&gt;"TOTAL"),'TD SOP+PROFORM'!A132,0)</f>
        <v>0</v>
      </c>
      <c r="C135" s="25" t="str">
        <f>IFERROR(VLOOKUP($A135,'TD SOP+PROFORM'!$A$5:$AD$750,MATCH(C$4,'TD SOP+PROFORM'!$B$2:$AT$2,0)+1,0),"")</f>
        <v/>
      </c>
      <c r="D135" s="25" t="str">
        <f>IFERROR(VLOOKUP($A135,'TD SOP+PROFORM'!$A$5:$AD$750,MATCH(D$4,'TD SOP+PROFORM'!$B$2:$AT$2,0)+1,0),"")</f>
        <v/>
      </c>
      <c r="E135" s="26" t="str">
        <f t="shared" si="23"/>
        <v/>
      </c>
      <c r="F135" s="25" t="str">
        <f>IFERROR(VLOOKUP($A135,'TD SOP+PROFORM'!$A$5:$AD$750,MATCH(F$4,'TD SOP+PROFORM'!$B$2:$AT$2,0)+1,0),"")</f>
        <v/>
      </c>
      <c r="G135" s="25" t="str">
        <f>IFERROR(VLOOKUP($A135,'TD SOP+PROFORM'!$A$5:$AD$750,MATCH(G$4,'TD SOP+PROFORM'!$B$2:$AT$2,0)+1,0),"")</f>
        <v/>
      </c>
      <c r="H135" s="26" t="str">
        <f t="shared" si="24"/>
        <v/>
      </c>
      <c r="I135" s="25" t="str">
        <f>IFERROR(VLOOKUP($A135,'TD SOP+PROFORM'!$A$5:$AD$750,MATCH(I$4,'TD SOP+PROFORM'!$B$2:$AT$2,0)+1,0),"")</f>
        <v/>
      </c>
      <c r="J135" s="25" t="str">
        <f>IFERROR(VLOOKUP($A135,'TD SOP+PROFORM'!$A$5:$AD$750,MATCH(J$4,'TD SOP+PROFORM'!$B$2:$AT$2,0)+1,0),"")</f>
        <v/>
      </c>
      <c r="K135" s="26" t="str">
        <f t="shared" si="25"/>
        <v/>
      </c>
      <c r="L135" s="25" t="str">
        <f>IFERROR(VLOOKUP($A135,'TD SOP+PROFORM'!$A$5:$AD$750,MATCH(L$4,'TD SOP+PROFORM'!$B$2:$AT$2,0)+1,0),"")</f>
        <v/>
      </c>
      <c r="M135" s="25" t="str">
        <f>IFERROR(VLOOKUP($A135,'TD SOP+PROFORM'!$A$5:$AD$750,MATCH(M$4,'TD SOP+PROFORM'!$B$2:$AT$2,0)+1,0),"")</f>
        <v/>
      </c>
      <c r="N135" s="26" t="str">
        <f t="shared" si="26"/>
        <v/>
      </c>
      <c r="O135" s="25">
        <f>IFERROR(VLOOKUP($A135,'TD SOP+PROFORM'!$A$5:$AD$750,MATCH(O$4,'TD SOP+PROFORM'!$B$2:$AD$2,0)+1,0),0)+IFERROR(VLOOKUP($A135,'TD SOP+PROFORM'!$A$5:$AD$750,MATCH(O$2,'TD SOP+PROFORM'!$B$2:$AD$2,0)+1,0),0)</f>
        <v>0</v>
      </c>
      <c r="P135" s="25">
        <f>IFERROR(VLOOKUP($A135,'TD SOP+PROFORM'!$A$5:$AD$750,MATCH(P$4,'TD SOP+PROFORM'!$B$2:$AD$2,0)+1,0),0)+IFERROR(VLOOKUP($A135,'TD SOP+PROFORM'!$A$5:$AD$750,MATCH(P$2,'TD SOP+PROFORM'!$B$2:$AD$2,0)+1,0),0)</f>
        <v>0</v>
      </c>
      <c r="Q135" s="26" t="str">
        <f t="shared" si="27"/>
        <v/>
      </c>
      <c r="R135" s="25">
        <f>IFERROR(VLOOKUP($A135,'TD SOP+PROFORM'!$A$5:$AD$750,MATCH(R$4,'TD SOP+PROFORM'!$B$2:$AD$2,0)+1,0),0)+IFERROR(VLOOKUP($A135,'TD SOP+PROFORM'!$A$5:$AD$750,MATCH(R$2,'TD SOP+PROFORM'!$B$2:$AD$2,0)+1,0),0)</f>
        <v>0</v>
      </c>
      <c r="S135" s="25">
        <f>IFERROR(VLOOKUP($A135,'TD SOP+PROFORM'!$A$5:$AD$750,MATCH(S$4,'TD SOP+PROFORM'!$B$2:$AD$2,0)+1,0),0)+IFERROR(VLOOKUP($A135,'TD SOP+PROFORM'!$A$5:$AD$750,MATCH(S$2,'TD SOP+PROFORM'!$B$2:$AD$2,0)+1,0),0)</f>
        <v>0</v>
      </c>
      <c r="T135" s="26" t="str">
        <f t="shared" si="28"/>
        <v/>
      </c>
      <c r="U135" s="25">
        <f>IFERROR(VLOOKUP($A135,'TD SOP+PROFORM'!$A$5:$AD$750,MATCH(U$4,'TD SOP+PROFORM'!$B$2:$AD$2,0)+1,0),0)+IFERROR(VLOOKUP($A135,'TD SOP+PROFORM'!$A$5:$AD$750,MATCH(U$2,'TD SOP+PROFORM'!$B$2:$AD$2,0)+1,0),0)</f>
        <v>0</v>
      </c>
      <c r="V135" s="25">
        <f>IFERROR(VLOOKUP($A135,'TD SOP+PROFORM'!$A$5:$AD$750,MATCH(V$4,'TD SOP+PROFORM'!$B$2:$AD$2,0)+1,0),0)+IFERROR(VLOOKUP($A135,'TD SOP+PROFORM'!$A$5:$AD$750,MATCH(V$2,'TD SOP+PROFORM'!$B$2:$AD$2,0)+1,0),0)</f>
        <v>0</v>
      </c>
      <c r="W135" s="26" t="str">
        <f t="shared" si="29"/>
        <v/>
      </c>
      <c r="X135" s="25">
        <f>IFERROR(VLOOKUP($A135,'TD SOP+PROFORM'!$A$5:$AD$750,MATCH(X$4,'TD SOP+PROFORM'!$B$2:$AD$2,0)+1,0),0)+IFERROR(VLOOKUP($A135,'TD SOP+PROFORM'!$A$5:$AD$750,MATCH(X$2,'TD SOP+PROFORM'!$B$2:$AD$2,0)+1,0),0)</f>
        <v>0</v>
      </c>
      <c r="Y135" s="25">
        <f>IFERROR(VLOOKUP($A135,'TD SOP+PROFORM'!$A$5:$AD$750,MATCH(Y$4,'TD SOP+PROFORM'!$B$2:$AD$2,0)+1,0),0)+IFERROR(VLOOKUP($A135,'TD SOP+PROFORM'!$A$5:$AD$750,MATCH(Y$2,'TD SOP+PROFORM'!$B$2:$AD$2,0)+1,0),0)</f>
        <v>0</v>
      </c>
      <c r="Z135" s="26" t="str">
        <f t="shared" si="30"/>
        <v/>
      </c>
      <c r="AA135" s="25">
        <f>IFERROR(VLOOKUP($A135,'TD SOP+PROFORM'!$A$5:$AD$750,MATCH(AA$4,'TD SOP+PROFORM'!$B$2:$AD$2,0)+1,0),0)+IFERROR(VLOOKUP($A135,'TD SOP+PROFORM'!$A$5:$AD$750,MATCH(AA$2,'TD SOP+PROFORM'!$B$2:$AD$2,0)+1,0),0)</f>
        <v>0</v>
      </c>
      <c r="AB135" s="25">
        <f>IFERROR(VLOOKUP($A135,'TD SOP+PROFORM'!$A$5:$AD$750,MATCH(AB$4,'TD SOP+PROFORM'!$B$2:$AD$2,0)+1,0),0)+IFERROR(VLOOKUP($A135,'TD SOP+PROFORM'!$A$5:$AD$750,MATCH(AB$2,'TD SOP+PROFORM'!$B$2:$AD$2,0)+1,0),0)</f>
        <v>0</v>
      </c>
      <c r="AC135" s="26" t="str">
        <f t="shared" si="31"/>
        <v/>
      </c>
      <c r="AD135" s="25">
        <f>IFERROR(VLOOKUP($A135,'TD SOP+PROFORM'!$A$5:$AD$750,MATCH(AD$4,'TD SOP+PROFORM'!$B$2:$AD$2,0)+1,0),0)+IFERROR(VLOOKUP($A135,'TD SOP+PROFORM'!$A$5:$AD$750,MATCH(AD$2,'TD SOP+PROFORM'!$B$2:$AD$2,0)+1,0),0)</f>
        <v>0</v>
      </c>
      <c r="AE135" s="25">
        <f>IFERROR(VLOOKUP($A135,'TD SOP+PROFORM'!$A$5:$AD$750,MATCH(AE$4,'TD SOP+PROFORM'!$B$2:$AD$2,0)+1,0),0)+IFERROR(VLOOKUP($A135,'TD SOP+PROFORM'!$A$5:$AD$750,MATCH(AE$2,'TD SOP+PROFORM'!$B$2:$AD$2,0)+1,0),0)</f>
        <v>0</v>
      </c>
      <c r="AF135" s="26" t="str">
        <f t="shared" si="32"/>
        <v/>
      </c>
      <c r="AG135" s="25">
        <f>IFERROR(VLOOKUP($A135,'TD SOP+PROFORM'!$A$5:$AD$750,MATCH(AG$4,'TD SOP+PROFORM'!$B$2:$AD$2,0)+1,0),0)+IFERROR(VLOOKUP($A135,'TD SOP+PROFORM'!$A$5:$AD$750,MATCH(AG$2,'TD SOP+PROFORM'!$B$2:$AD$2,0)+1,0),0)</f>
        <v>0</v>
      </c>
      <c r="AH135" s="25">
        <f>IFERROR(VLOOKUP($A135,'TD SOP+PROFORM'!$A$5:$AD$750,MATCH(AH$4,'TD SOP+PROFORM'!$B$2:$AD$2,0)+1,0),0)+IFERROR(VLOOKUP($A135,'TD SOP+PROFORM'!$A$5:$AD$750,MATCH(AH$2,'TD SOP+PROFORM'!$B$2:$AD$2,0)+1,0),0)</f>
        <v>0</v>
      </c>
      <c r="AI135" s="26" t="str">
        <f t="shared" si="33"/>
        <v/>
      </c>
      <c r="AJ135" s="25">
        <f>IFERROR(VLOOKUP($A135,'TD SOP+PROFORM'!$A$5:$AD$750,MATCH(AJ$4,'TD SOP+PROFORM'!$B$2:$AD$2,0)+1,0),0)+IFERROR(VLOOKUP($A135,'TD SOP+PROFORM'!$A$5:$AD$750,MATCH(AJ$2,'TD SOP+PROFORM'!$B$2:$AD$2,0)+1,0),0)</f>
        <v>0</v>
      </c>
      <c r="AK135" s="25">
        <f>IFERROR(VLOOKUP($A135,'TD SOP+PROFORM'!$A$5:$AD$750,MATCH(AK$4,'TD SOP+PROFORM'!$B$2:$AD$2,0)+1,0),0)+IFERROR(VLOOKUP($A135,'TD SOP+PROFORM'!$A$5:$AD$750,MATCH(AK$2,'TD SOP+PROFORM'!$B$2:$AD$2,0)+1,0),0)</f>
        <v>0</v>
      </c>
      <c r="AL135" s="26" t="str">
        <f t="shared" si="34"/>
        <v/>
      </c>
      <c r="AM135" s="25">
        <f t="shared" si="36"/>
        <v>0</v>
      </c>
      <c r="AN135" s="25">
        <f t="shared" si="36"/>
        <v>0</v>
      </c>
      <c r="AO135" s="26" t="str">
        <f t="shared" si="35"/>
        <v/>
      </c>
    </row>
    <row r="136" spans="1:41" x14ac:dyDescent="0.35">
      <c r="A136" s="24">
        <f>IF(AND('TD SOP+PROFORM'!A133&lt;&gt;"",'TD SOP+PROFORM'!A133&lt;&gt;"TOTAL"),'TD SOP+PROFORM'!A133,0)</f>
        <v>0</v>
      </c>
      <c r="C136" s="25" t="str">
        <f>IFERROR(VLOOKUP($A136,'TD SOP+PROFORM'!$A$5:$AD$750,MATCH(C$4,'TD SOP+PROFORM'!$B$2:$AT$2,0)+1,0),"")</f>
        <v/>
      </c>
      <c r="D136" s="25" t="str">
        <f>IFERROR(VLOOKUP($A136,'TD SOP+PROFORM'!$A$5:$AD$750,MATCH(D$4,'TD SOP+PROFORM'!$B$2:$AT$2,0)+1,0),"")</f>
        <v/>
      </c>
      <c r="E136" s="26" t="str">
        <f t="shared" si="23"/>
        <v/>
      </c>
      <c r="F136" s="25" t="str">
        <f>IFERROR(VLOOKUP($A136,'TD SOP+PROFORM'!$A$5:$AD$750,MATCH(F$4,'TD SOP+PROFORM'!$B$2:$AT$2,0)+1,0),"")</f>
        <v/>
      </c>
      <c r="G136" s="25" t="str">
        <f>IFERROR(VLOOKUP($A136,'TD SOP+PROFORM'!$A$5:$AD$750,MATCH(G$4,'TD SOP+PROFORM'!$B$2:$AT$2,0)+1,0),"")</f>
        <v/>
      </c>
      <c r="H136" s="26" t="str">
        <f t="shared" si="24"/>
        <v/>
      </c>
      <c r="I136" s="25" t="str">
        <f>IFERROR(VLOOKUP($A136,'TD SOP+PROFORM'!$A$5:$AD$750,MATCH(I$4,'TD SOP+PROFORM'!$B$2:$AT$2,0)+1,0),"")</f>
        <v/>
      </c>
      <c r="J136" s="25" t="str">
        <f>IFERROR(VLOOKUP($A136,'TD SOP+PROFORM'!$A$5:$AD$750,MATCH(J$4,'TD SOP+PROFORM'!$B$2:$AT$2,0)+1,0),"")</f>
        <v/>
      </c>
      <c r="K136" s="26" t="str">
        <f t="shared" si="25"/>
        <v/>
      </c>
      <c r="L136" s="25" t="str">
        <f>IFERROR(VLOOKUP($A136,'TD SOP+PROFORM'!$A$5:$AD$750,MATCH(L$4,'TD SOP+PROFORM'!$B$2:$AT$2,0)+1,0),"")</f>
        <v/>
      </c>
      <c r="M136" s="25" t="str">
        <f>IFERROR(VLOOKUP($A136,'TD SOP+PROFORM'!$A$5:$AD$750,MATCH(M$4,'TD SOP+PROFORM'!$B$2:$AT$2,0)+1,0),"")</f>
        <v/>
      </c>
      <c r="N136" s="26" t="str">
        <f t="shared" si="26"/>
        <v/>
      </c>
      <c r="O136" s="25">
        <f>IFERROR(VLOOKUP($A136,'TD SOP+PROFORM'!$A$5:$AD$750,MATCH(O$4,'TD SOP+PROFORM'!$B$2:$AD$2,0)+1,0),0)+IFERROR(VLOOKUP($A136,'TD SOP+PROFORM'!$A$5:$AD$750,MATCH(O$2,'TD SOP+PROFORM'!$B$2:$AD$2,0)+1,0),0)</f>
        <v>0</v>
      </c>
      <c r="P136" s="25">
        <f>IFERROR(VLOOKUP($A136,'TD SOP+PROFORM'!$A$5:$AD$750,MATCH(P$4,'TD SOP+PROFORM'!$B$2:$AD$2,0)+1,0),0)+IFERROR(VLOOKUP($A136,'TD SOP+PROFORM'!$A$5:$AD$750,MATCH(P$2,'TD SOP+PROFORM'!$B$2:$AD$2,0)+1,0),0)</f>
        <v>0</v>
      </c>
      <c r="Q136" s="26" t="str">
        <f t="shared" si="27"/>
        <v/>
      </c>
      <c r="R136" s="25">
        <f>IFERROR(VLOOKUP($A136,'TD SOP+PROFORM'!$A$5:$AD$750,MATCH(R$4,'TD SOP+PROFORM'!$B$2:$AD$2,0)+1,0),0)+IFERROR(VLOOKUP($A136,'TD SOP+PROFORM'!$A$5:$AD$750,MATCH(R$2,'TD SOP+PROFORM'!$B$2:$AD$2,0)+1,0),0)</f>
        <v>0</v>
      </c>
      <c r="S136" s="25">
        <f>IFERROR(VLOOKUP($A136,'TD SOP+PROFORM'!$A$5:$AD$750,MATCH(S$4,'TD SOP+PROFORM'!$B$2:$AD$2,0)+1,0),0)+IFERROR(VLOOKUP($A136,'TD SOP+PROFORM'!$A$5:$AD$750,MATCH(S$2,'TD SOP+PROFORM'!$B$2:$AD$2,0)+1,0),0)</f>
        <v>0</v>
      </c>
      <c r="T136" s="26" t="str">
        <f t="shared" si="28"/>
        <v/>
      </c>
      <c r="U136" s="25">
        <f>IFERROR(VLOOKUP($A136,'TD SOP+PROFORM'!$A$5:$AD$750,MATCH(U$4,'TD SOP+PROFORM'!$B$2:$AD$2,0)+1,0),0)+IFERROR(VLOOKUP($A136,'TD SOP+PROFORM'!$A$5:$AD$750,MATCH(U$2,'TD SOP+PROFORM'!$B$2:$AD$2,0)+1,0),0)</f>
        <v>0</v>
      </c>
      <c r="V136" s="25">
        <f>IFERROR(VLOOKUP($A136,'TD SOP+PROFORM'!$A$5:$AD$750,MATCH(V$4,'TD SOP+PROFORM'!$B$2:$AD$2,0)+1,0),0)+IFERROR(VLOOKUP($A136,'TD SOP+PROFORM'!$A$5:$AD$750,MATCH(V$2,'TD SOP+PROFORM'!$B$2:$AD$2,0)+1,0),0)</f>
        <v>0</v>
      </c>
      <c r="W136" s="26" t="str">
        <f t="shared" si="29"/>
        <v/>
      </c>
      <c r="X136" s="25">
        <f>IFERROR(VLOOKUP($A136,'TD SOP+PROFORM'!$A$5:$AD$750,MATCH(X$4,'TD SOP+PROFORM'!$B$2:$AD$2,0)+1,0),0)+IFERROR(VLOOKUP($A136,'TD SOP+PROFORM'!$A$5:$AD$750,MATCH(X$2,'TD SOP+PROFORM'!$B$2:$AD$2,0)+1,0),0)</f>
        <v>0</v>
      </c>
      <c r="Y136" s="25">
        <f>IFERROR(VLOOKUP($A136,'TD SOP+PROFORM'!$A$5:$AD$750,MATCH(Y$4,'TD SOP+PROFORM'!$B$2:$AD$2,0)+1,0),0)+IFERROR(VLOOKUP($A136,'TD SOP+PROFORM'!$A$5:$AD$750,MATCH(Y$2,'TD SOP+PROFORM'!$B$2:$AD$2,0)+1,0),0)</f>
        <v>0</v>
      </c>
      <c r="Z136" s="26" t="str">
        <f t="shared" si="30"/>
        <v/>
      </c>
      <c r="AA136" s="25">
        <f>IFERROR(VLOOKUP($A136,'TD SOP+PROFORM'!$A$5:$AD$750,MATCH(AA$4,'TD SOP+PROFORM'!$B$2:$AD$2,0)+1,0),0)+IFERROR(VLOOKUP($A136,'TD SOP+PROFORM'!$A$5:$AD$750,MATCH(AA$2,'TD SOP+PROFORM'!$B$2:$AD$2,0)+1,0),0)</f>
        <v>0</v>
      </c>
      <c r="AB136" s="25">
        <f>IFERROR(VLOOKUP($A136,'TD SOP+PROFORM'!$A$5:$AD$750,MATCH(AB$4,'TD SOP+PROFORM'!$B$2:$AD$2,0)+1,0),0)+IFERROR(VLOOKUP($A136,'TD SOP+PROFORM'!$A$5:$AD$750,MATCH(AB$2,'TD SOP+PROFORM'!$B$2:$AD$2,0)+1,0),0)</f>
        <v>0</v>
      </c>
      <c r="AC136" s="26" t="str">
        <f t="shared" si="31"/>
        <v/>
      </c>
      <c r="AD136" s="25">
        <f>IFERROR(VLOOKUP($A136,'TD SOP+PROFORM'!$A$5:$AD$750,MATCH(AD$4,'TD SOP+PROFORM'!$B$2:$AD$2,0)+1,0),0)+IFERROR(VLOOKUP($A136,'TD SOP+PROFORM'!$A$5:$AD$750,MATCH(AD$2,'TD SOP+PROFORM'!$B$2:$AD$2,0)+1,0),0)</f>
        <v>0</v>
      </c>
      <c r="AE136" s="25">
        <f>IFERROR(VLOOKUP($A136,'TD SOP+PROFORM'!$A$5:$AD$750,MATCH(AE$4,'TD SOP+PROFORM'!$B$2:$AD$2,0)+1,0),0)+IFERROR(VLOOKUP($A136,'TD SOP+PROFORM'!$A$5:$AD$750,MATCH(AE$2,'TD SOP+PROFORM'!$B$2:$AD$2,0)+1,0),0)</f>
        <v>0</v>
      </c>
      <c r="AF136" s="26" t="str">
        <f t="shared" si="32"/>
        <v/>
      </c>
      <c r="AG136" s="25">
        <f>IFERROR(VLOOKUP($A136,'TD SOP+PROFORM'!$A$5:$AD$750,MATCH(AG$4,'TD SOP+PROFORM'!$B$2:$AD$2,0)+1,0),0)+IFERROR(VLOOKUP($A136,'TD SOP+PROFORM'!$A$5:$AD$750,MATCH(AG$2,'TD SOP+PROFORM'!$B$2:$AD$2,0)+1,0),0)</f>
        <v>0</v>
      </c>
      <c r="AH136" s="25">
        <f>IFERROR(VLOOKUP($A136,'TD SOP+PROFORM'!$A$5:$AD$750,MATCH(AH$4,'TD SOP+PROFORM'!$B$2:$AD$2,0)+1,0),0)+IFERROR(VLOOKUP($A136,'TD SOP+PROFORM'!$A$5:$AD$750,MATCH(AH$2,'TD SOP+PROFORM'!$B$2:$AD$2,0)+1,0),0)</f>
        <v>0</v>
      </c>
      <c r="AI136" s="26" t="str">
        <f t="shared" si="33"/>
        <v/>
      </c>
      <c r="AJ136" s="25">
        <f>IFERROR(VLOOKUP($A136,'TD SOP+PROFORM'!$A$5:$AD$750,MATCH(AJ$4,'TD SOP+PROFORM'!$B$2:$AD$2,0)+1,0),0)+IFERROR(VLOOKUP($A136,'TD SOP+PROFORM'!$A$5:$AD$750,MATCH(AJ$2,'TD SOP+PROFORM'!$B$2:$AD$2,0)+1,0),0)</f>
        <v>0</v>
      </c>
      <c r="AK136" s="25">
        <f>IFERROR(VLOOKUP($A136,'TD SOP+PROFORM'!$A$5:$AD$750,MATCH(AK$4,'TD SOP+PROFORM'!$B$2:$AD$2,0)+1,0),0)+IFERROR(VLOOKUP($A136,'TD SOP+PROFORM'!$A$5:$AD$750,MATCH(AK$2,'TD SOP+PROFORM'!$B$2:$AD$2,0)+1,0),0)</f>
        <v>0</v>
      </c>
      <c r="AL136" s="26" t="str">
        <f t="shared" si="34"/>
        <v/>
      </c>
      <c r="AM136" s="25">
        <f t="shared" si="36"/>
        <v>0</v>
      </c>
      <c r="AN136" s="25">
        <f t="shared" si="36"/>
        <v>0</v>
      </c>
      <c r="AO136" s="26" t="str">
        <f t="shared" si="35"/>
        <v/>
      </c>
    </row>
    <row r="137" spans="1:41" x14ac:dyDescent="0.35">
      <c r="A137" s="24">
        <f>IF(AND('TD SOP+PROFORM'!A134&lt;&gt;"",'TD SOP+PROFORM'!A134&lt;&gt;"TOTAL"),'TD SOP+PROFORM'!A134,0)</f>
        <v>0</v>
      </c>
      <c r="C137" s="25" t="str">
        <f>IFERROR(VLOOKUP($A137,'TD SOP+PROFORM'!$A$5:$AD$750,MATCH(C$4,'TD SOP+PROFORM'!$B$2:$AT$2,0)+1,0),"")</f>
        <v/>
      </c>
      <c r="D137" s="25" t="str">
        <f>IFERROR(VLOOKUP($A137,'TD SOP+PROFORM'!$A$5:$AD$750,MATCH(D$4,'TD SOP+PROFORM'!$B$2:$AT$2,0)+1,0),"")</f>
        <v/>
      </c>
      <c r="E137" s="26" t="str">
        <f t="shared" ref="E137:E200" si="37">IFERROR(C137/D137-1,"")</f>
        <v/>
      </c>
      <c r="F137" s="25" t="str">
        <f>IFERROR(VLOOKUP($A137,'TD SOP+PROFORM'!$A$5:$AD$750,MATCH(F$4,'TD SOP+PROFORM'!$B$2:$AT$2,0)+1,0),"")</f>
        <v/>
      </c>
      <c r="G137" s="25" t="str">
        <f>IFERROR(VLOOKUP($A137,'TD SOP+PROFORM'!$A$5:$AD$750,MATCH(G$4,'TD SOP+PROFORM'!$B$2:$AT$2,0)+1,0),"")</f>
        <v/>
      </c>
      <c r="H137" s="26" t="str">
        <f t="shared" ref="H137:H200" si="38">IFERROR(F137/G137-1,"")</f>
        <v/>
      </c>
      <c r="I137" s="25" t="str">
        <f>IFERROR(VLOOKUP($A137,'TD SOP+PROFORM'!$A$5:$AD$750,MATCH(I$4,'TD SOP+PROFORM'!$B$2:$AT$2,0)+1,0),"")</f>
        <v/>
      </c>
      <c r="J137" s="25" t="str">
        <f>IFERROR(VLOOKUP($A137,'TD SOP+PROFORM'!$A$5:$AD$750,MATCH(J$4,'TD SOP+PROFORM'!$B$2:$AT$2,0)+1,0),"")</f>
        <v/>
      </c>
      <c r="K137" s="26" t="str">
        <f t="shared" ref="K137:K200" si="39">IFERROR(I137/J137-1,"")</f>
        <v/>
      </c>
      <c r="L137" s="25" t="str">
        <f>IFERROR(VLOOKUP($A137,'TD SOP+PROFORM'!$A$5:$AD$750,MATCH(L$4,'TD SOP+PROFORM'!$B$2:$AT$2,0)+1,0),"")</f>
        <v/>
      </c>
      <c r="M137" s="25" t="str">
        <f>IFERROR(VLOOKUP($A137,'TD SOP+PROFORM'!$A$5:$AD$750,MATCH(M$4,'TD SOP+PROFORM'!$B$2:$AT$2,0)+1,0),"")</f>
        <v/>
      </c>
      <c r="N137" s="26" t="str">
        <f t="shared" ref="N137:N200" si="40">IFERROR(L137/M137-1,"")</f>
        <v/>
      </c>
      <c r="O137" s="25">
        <f>IFERROR(VLOOKUP($A137,'TD SOP+PROFORM'!$A$5:$AD$750,MATCH(O$4,'TD SOP+PROFORM'!$B$2:$AD$2,0)+1,0),0)+IFERROR(VLOOKUP($A137,'TD SOP+PROFORM'!$A$5:$AD$750,MATCH(O$2,'TD SOP+PROFORM'!$B$2:$AD$2,0)+1,0),0)</f>
        <v>0</v>
      </c>
      <c r="P137" s="25">
        <f>IFERROR(VLOOKUP($A137,'TD SOP+PROFORM'!$A$5:$AD$750,MATCH(P$4,'TD SOP+PROFORM'!$B$2:$AD$2,0)+1,0),0)+IFERROR(VLOOKUP($A137,'TD SOP+PROFORM'!$A$5:$AD$750,MATCH(P$2,'TD SOP+PROFORM'!$B$2:$AD$2,0)+1,0),0)</f>
        <v>0</v>
      </c>
      <c r="Q137" s="26" t="str">
        <f t="shared" ref="Q137:Q200" si="41">IFERROR(O137/P137-1,"")</f>
        <v/>
      </c>
      <c r="R137" s="25">
        <f>IFERROR(VLOOKUP($A137,'TD SOP+PROFORM'!$A$5:$AD$750,MATCH(R$4,'TD SOP+PROFORM'!$B$2:$AD$2,0)+1,0),0)+IFERROR(VLOOKUP($A137,'TD SOP+PROFORM'!$A$5:$AD$750,MATCH(R$2,'TD SOP+PROFORM'!$B$2:$AD$2,0)+1,0),0)</f>
        <v>0</v>
      </c>
      <c r="S137" s="25">
        <f>IFERROR(VLOOKUP($A137,'TD SOP+PROFORM'!$A$5:$AD$750,MATCH(S$4,'TD SOP+PROFORM'!$B$2:$AD$2,0)+1,0),0)+IFERROR(VLOOKUP($A137,'TD SOP+PROFORM'!$A$5:$AD$750,MATCH(S$2,'TD SOP+PROFORM'!$B$2:$AD$2,0)+1,0),0)</f>
        <v>0</v>
      </c>
      <c r="T137" s="26" t="str">
        <f t="shared" ref="T137:T200" si="42">IFERROR(R137/S137-1,"")</f>
        <v/>
      </c>
      <c r="U137" s="25">
        <f>IFERROR(VLOOKUP($A137,'TD SOP+PROFORM'!$A$5:$AD$750,MATCH(U$4,'TD SOP+PROFORM'!$B$2:$AD$2,0)+1,0),0)+IFERROR(VLOOKUP($A137,'TD SOP+PROFORM'!$A$5:$AD$750,MATCH(U$2,'TD SOP+PROFORM'!$B$2:$AD$2,0)+1,0),0)</f>
        <v>0</v>
      </c>
      <c r="V137" s="25">
        <f>IFERROR(VLOOKUP($A137,'TD SOP+PROFORM'!$A$5:$AD$750,MATCH(V$4,'TD SOP+PROFORM'!$B$2:$AD$2,0)+1,0),0)+IFERROR(VLOOKUP($A137,'TD SOP+PROFORM'!$A$5:$AD$750,MATCH(V$2,'TD SOP+PROFORM'!$B$2:$AD$2,0)+1,0),0)</f>
        <v>0</v>
      </c>
      <c r="W137" s="26" t="str">
        <f t="shared" ref="W137:W200" si="43">IFERROR(U137/V137-1,"")</f>
        <v/>
      </c>
      <c r="X137" s="25">
        <f>IFERROR(VLOOKUP($A137,'TD SOP+PROFORM'!$A$5:$AD$750,MATCH(X$4,'TD SOP+PROFORM'!$B$2:$AD$2,0)+1,0),0)+IFERROR(VLOOKUP($A137,'TD SOP+PROFORM'!$A$5:$AD$750,MATCH(X$2,'TD SOP+PROFORM'!$B$2:$AD$2,0)+1,0),0)</f>
        <v>0</v>
      </c>
      <c r="Y137" s="25">
        <f>IFERROR(VLOOKUP($A137,'TD SOP+PROFORM'!$A$5:$AD$750,MATCH(Y$4,'TD SOP+PROFORM'!$B$2:$AD$2,0)+1,0),0)+IFERROR(VLOOKUP($A137,'TD SOP+PROFORM'!$A$5:$AD$750,MATCH(Y$2,'TD SOP+PROFORM'!$B$2:$AD$2,0)+1,0),0)</f>
        <v>0</v>
      </c>
      <c r="Z137" s="26" t="str">
        <f t="shared" ref="Z137:Z200" si="44">IFERROR(X137/Y137-1,"")</f>
        <v/>
      </c>
      <c r="AA137" s="25">
        <f>IFERROR(VLOOKUP($A137,'TD SOP+PROFORM'!$A$5:$AD$750,MATCH(AA$4,'TD SOP+PROFORM'!$B$2:$AD$2,0)+1,0),0)+IFERROR(VLOOKUP($A137,'TD SOP+PROFORM'!$A$5:$AD$750,MATCH(AA$2,'TD SOP+PROFORM'!$B$2:$AD$2,0)+1,0),0)</f>
        <v>0</v>
      </c>
      <c r="AB137" s="25">
        <f>IFERROR(VLOOKUP($A137,'TD SOP+PROFORM'!$A$5:$AD$750,MATCH(AB$4,'TD SOP+PROFORM'!$B$2:$AD$2,0)+1,0),0)+IFERROR(VLOOKUP($A137,'TD SOP+PROFORM'!$A$5:$AD$750,MATCH(AB$2,'TD SOP+PROFORM'!$B$2:$AD$2,0)+1,0),0)</f>
        <v>0</v>
      </c>
      <c r="AC137" s="26" t="str">
        <f t="shared" ref="AC137:AC200" si="45">IFERROR(AA137/AB137-1,"")</f>
        <v/>
      </c>
      <c r="AD137" s="25">
        <f>IFERROR(VLOOKUP($A137,'TD SOP+PROFORM'!$A$5:$AD$750,MATCH(AD$4,'TD SOP+PROFORM'!$B$2:$AD$2,0)+1,0),0)+IFERROR(VLOOKUP($A137,'TD SOP+PROFORM'!$A$5:$AD$750,MATCH(AD$2,'TD SOP+PROFORM'!$B$2:$AD$2,0)+1,0),0)</f>
        <v>0</v>
      </c>
      <c r="AE137" s="25">
        <f>IFERROR(VLOOKUP($A137,'TD SOP+PROFORM'!$A$5:$AD$750,MATCH(AE$4,'TD SOP+PROFORM'!$B$2:$AD$2,0)+1,0),0)+IFERROR(VLOOKUP($A137,'TD SOP+PROFORM'!$A$5:$AD$750,MATCH(AE$2,'TD SOP+PROFORM'!$B$2:$AD$2,0)+1,0),0)</f>
        <v>0</v>
      </c>
      <c r="AF137" s="26" t="str">
        <f t="shared" ref="AF137:AF200" si="46">IFERROR(AD137/AE137-1,"")</f>
        <v/>
      </c>
      <c r="AG137" s="25">
        <f>IFERROR(VLOOKUP($A137,'TD SOP+PROFORM'!$A$5:$AD$750,MATCH(AG$4,'TD SOP+PROFORM'!$B$2:$AD$2,0)+1,0),0)+IFERROR(VLOOKUP($A137,'TD SOP+PROFORM'!$A$5:$AD$750,MATCH(AG$2,'TD SOP+PROFORM'!$B$2:$AD$2,0)+1,0),0)</f>
        <v>0</v>
      </c>
      <c r="AH137" s="25">
        <f>IFERROR(VLOOKUP($A137,'TD SOP+PROFORM'!$A$5:$AD$750,MATCH(AH$4,'TD SOP+PROFORM'!$B$2:$AD$2,0)+1,0),0)+IFERROR(VLOOKUP($A137,'TD SOP+PROFORM'!$A$5:$AD$750,MATCH(AH$2,'TD SOP+PROFORM'!$B$2:$AD$2,0)+1,0),0)</f>
        <v>0</v>
      </c>
      <c r="AI137" s="26" t="str">
        <f t="shared" ref="AI137:AI200" si="47">IFERROR(AG137/AH137-1,"")</f>
        <v/>
      </c>
      <c r="AJ137" s="25">
        <f>IFERROR(VLOOKUP($A137,'TD SOP+PROFORM'!$A$5:$AD$750,MATCH(AJ$4,'TD SOP+PROFORM'!$B$2:$AD$2,0)+1,0),0)+IFERROR(VLOOKUP($A137,'TD SOP+PROFORM'!$A$5:$AD$750,MATCH(AJ$2,'TD SOP+PROFORM'!$B$2:$AD$2,0)+1,0),0)</f>
        <v>0</v>
      </c>
      <c r="AK137" s="25">
        <f>IFERROR(VLOOKUP($A137,'TD SOP+PROFORM'!$A$5:$AD$750,MATCH(AK$4,'TD SOP+PROFORM'!$B$2:$AD$2,0)+1,0),0)+IFERROR(VLOOKUP($A137,'TD SOP+PROFORM'!$A$5:$AD$750,MATCH(AK$2,'TD SOP+PROFORM'!$B$2:$AD$2,0)+1,0),0)</f>
        <v>0</v>
      </c>
      <c r="AL137" s="26" t="str">
        <f t="shared" ref="AL137:AL200" si="48">IFERROR(AJ137/AK137-1,"")</f>
        <v/>
      </c>
      <c r="AM137" s="25">
        <f t="shared" si="36"/>
        <v>0</v>
      </c>
      <c r="AN137" s="25">
        <f t="shared" si="36"/>
        <v>0</v>
      </c>
      <c r="AO137" s="26" t="str">
        <f t="shared" ref="AO137:AO200" si="49">IFERROR(AM137/AN137-1,"")</f>
        <v/>
      </c>
    </row>
    <row r="138" spans="1:41" x14ac:dyDescent="0.35">
      <c r="A138" s="24">
        <f>IF(AND('TD SOP+PROFORM'!A135&lt;&gt;"",'TD SOP+PROFORM'!A135&lt;&gt;"TOTAL"),'TD SOP+PROFORM'!A135,0)</f>
        <v>0</v>
      </c>
      <c r="C138" s="25" t="str">
        <f>IFERROR(VLOOKUP($A138,'TD SOP+PROFORM'!$A$5:$AD$750,MATCH(C$4,'TD SOP+PROFORM'!$B$2:$AT$2,0)+1,0),"")</f>
        <v/>
      </c>
      <c r="D138" s="25" t="str">
        <f>IFERROR(VLOOKUP($A138,'TD SOP+PROFORM'!$A$5:$AD$750,MATCH(D$4,'TD SOP+PROFORM'!$B$2:$AT$2,0)+1,0),"")</f>
        <v/>
      </c>
      <c r="E138" s="26" t="str">
        <f t="shared" si="37"/>
        <v/>
      </c>
      <c r="F138" s="25" t="str">
        <f>IFERROR(VLOOKUP($A138,'TD SOP+PROFORM'!$A$5:$AD$750,MATCH(F$4,'TD SOP+PROFORM'!$B$2:$AT$2,0)+1,0),"")</f>
        <v/>
      </c>
      <c r="G138" s="25" t="str">
        <f>IFERROR(VLOOKUP($A138,'TD SOP+PROFORM'!$A$5:$AD$750,MATCH(G$4,'TD SOP+PROFORM'!$B$2:$AT$2,0)+1,0),"")</f>
        <v/>
      </c>
      <c r="H138" s="26" t="str">
        <f t="shared" si="38"/>
        <v/>
      </c>
      <c r="I138" s="25" t="str">
        <f>IFERROR(VLOOKUP($A138,'TD SOP+PROFORM'!$A$5:$AD$750,MATCH(I$4,'TD SOP+PROFORM'!$B$2:$AT$2,0)+1,0),"")</f>
        <v/>
      </c>
      <c r="J138" s="25" t="str">
        <f>IFERROR(VLOOKUP($A138,'TD SOP+PROFORM'!$A$5:$AD$750,MATCH(J$4,'TD SOP+PROFORM'!$B$2:$AT$2,0)+1,0),"")</f>
        <v/>
      </c>
      <c r="K138" s="26" t="str">
        <f t="shared" si="39"/>
        <v/>
      </c>
      <c r="L138" s="25" t="str">
        <f>IFERROR(VLOOKUP($A138,'TD SOP+PROFORM'!$A$5:$AD$750,MATCH(L$4,'TD SOP+PROFORM'!$B$2:$AT$2,0)+1,0),"")</f>
        <v/>
      </c>
      <c r="M138" s="25" t="str">
        <f>IFERROR(VLOOKUP($A138,'TD SOP+PROFORM'!$A$5:$AD$750,MATCH(M$4,'TD SOP+PROFORM'!$B$2:$AT$2,0)+1,0),"")</f>
        <v/>
      </c>
      <c r="N138" s="26" t="str">
        <f t="shared" si="40"/>
        <v/>
      </c>
      <c r="O138" s="25">
        <f>IFERROR(VLOOKUP($A138,'TD SOP+PROFORM'!$A$5:$AD$750,MATCH(O$4,'TD SOP+PROFORM'!$B$2:$AD$2,0)+1,0),0)+IFERROR(VLOOKUP($A138,'TD SOP+PROFORM'!$A$5:$AD$750,MATCH(O$2,'TD SOP+PROFORM'!$B$2:$AD$2,0)+1,0),0)</f>
        <v>0</v>
      </c>
      <c r="P138" s="25">
        <f>IFERROR(VLOOKUP($A138,'TD SOP+PROFORM'!$A$5:$AD$750,MATCH(P$4,'TD SOP+PROFORM'!$B$2:$AD$2,0)+1,0),0)+IFERROR(VLOOKUP($A138,'TD SOP+PROFORM'!$A$5:$AD$750,MATCH(P$2,'TD SOP+PROFORM'!$B$2:$AD$2,0)+1,0),0)</f>
        <v>0</v>
      </c>
      <c r="Q138" s="26" t="str">
        <f t="shared" si="41"/>
        <v/>
      </c>
      <c r="R138" s="25">
        <f>IFERROR(VLOOKUP($A138,'TD SOP+PROFORM'!$A$5:$AD$750,MATCH(R$4,'TD SOP+PROFORM'!$B$2:$AD$2,0)+1,0),0)+IFERROR(VLOOKUP($A138,'TD SOP+PROFORM'!$A$5:$AD$750,MATCH(R$2,'TD SOP+PROFORM'!$B$2:$AD$2,0)+1,0),0)</f>
        <v>0</v>
      </c>
      <c r="S138" s="25">
        <f>IFERROR(VLOOKUP($A138,'TD SOP+PROFORM'!$A$5:$AD$750,MATCH(S$4,'TD SOP+PROFORM'!$B$2:$AD$2,0)+1,0),0)+IFERROR(VLOOKUP($A138,'TD SOP+PROFORM'!$A$5:$AD$750,MATCH(S$2,'TD SOP+PROFORM'!$B$2:$AD$2,0)+1,0),0)</f>
        <v>0</v>
      </c>
      <c r="T138" s="26" t="str">
        <f t="shared" si="42"/>
        <v/>
      </c>
      <c r="U138" s="25">
        <f>IFERROR(VLOOKUP($A138,'TD SOP+PROFORM'!$A$5:$AD$750,MATCH(U$4,'TD SOP+PROFORM'!$B$2:$AD$2,0)+1,0),0)+IFERROR(VLOOKUP($A138,'TD SOP+PROFORM'!$A$5:$AD$750,MATCH(U$2,'TD SOP+PROFORM'!$B$2:$AD$2,0)+1,0),0)</f>
        <v>0</v>
      </c>
      <c r="V138" s="25">
        <f>IFERROR(VLOOKUP($A138,'TD SOP+PROFORM'!$A$5:$AD$750,MATCH(V$4,'TD SOP+PROFORM'!$B$2:$AD$2,0)+1,0),0)+IFERROR(VLOOKUP($A138,'TD SOP+PROFORM'!$A$5:$AD$750,MATCH(V$2,'TD SOP+PROFORM'!$B$2:$AD$2,0)+1,0),0)</f>
        <v>0</v>
      </c>
      <c r="W138" s="26" t="str">
        <f t="shared" si="43"/>
        <v/>
      </c>
      <c r="X138" s="25">
        <f>IFERROR(VLOOKUP($A138,'TD SOP+PROFORM'!$A$5:$AD$750,MATCH(X$4,'TD SOP+PROFORM'!$B$2:$AD$2,0)+1,0),0)+IFERROR(VLOOKUP($A138,'TD SOP+PROFORM'!$A$5:$AD$750,MATCH(X$2,'TD SOP+PROFORM'!$B$2:$AD$2,0)+1,0),0)</f>
        <v>0</v>
      </c>
      <c r="Y138" s="25">
        <f>IFERROR(VLOOKUP($A138,'TD SOP+PROFORM'!$A$5:$AD$750,MATCH(Y$4,'TD SOP+PROFORM'!$B$2:$AD$2,0)+1,0),0)+IFERROR(VLOOKUP($A138,'TD SOP+PROFORM'!$A$5:$AD$750,MATCH(Y$2,'TD SOP+PROFORM'!$B$2:$AD$2,0)+1,0),0)</f>
        <v>0</v>
      </c>
      <c r="Z138" s="26" t="str">
        <f t="shared" si="44"/>
        <v/>
      </c>
      <c r="AA138" s="25">
        <f>IFERROR(VLOOKUP($A138,'TD SOP+PROFORM'!$A$5:$AD$750,MATCH(AA$4,'TD SOP+PROFORM'!$B$2:$AD$2,0)+1,0),0)+IFERROR(VLOOKUP($A138,'TD SOP+PROFORM'!$A$5:$AD$750,MATCH(AA$2,'TD SOP+PROFORM'!$B$2:$AD$2,0)+1,0),0)</f>
        <v>0</v>
      </c>
      <c r="AB138" s="25">
        <f>IFERROR(VLOOKUP($A138,'TD SOP+PROFORM'!$A$5:$AD$750,MATCH(AB$4,'TD SOP+PROFORM'!$B$2:$AD$2,0)+1,0),0)+IFERROR(VLOOKUP($A138,'TD SOP+PROFORM'!$A$5:$AD$750,MATCH(AB$2,'TD SOP+PROFORM'!$B$2:$AD$2,0)+1,0),0)</f>
        <v>0</v>
      </c>
      <c r="AC138" s="26" t="str">
        <f t="shared" si="45"/>
        <v/>
      </c>
      <c r="AD138" s="25">
        <f>IFERROR(VLOOKUP($A138,'TD SOP+PROFORM'!$A$5:$AD$750,MATCH(AD$4,'TD SOP+PROFORM'!$B$2:$AD$2,0)+1,0),0)+IFERROR(VLOOKUP($A138,'TD SOP+PROFORM'!$A$5:$AD$750,MATCH(AD$2,'TD SOP+PROFORM'!$B$2:$AD$2,0)+1,0),0)</f>
        <v>0</v>
      </c>
      <c r="AE138" s="25">
        <f>IFERROR(VLOOKUP($A138,'TD SOP+PROFORM'!$A$5:$AD$750,MATCH(AE$4,'TD SOP+PROFORM'!$B$2:$AD$2,0)+1,0),0)+IFERROR(VLOOKUP($A138,'TD SOP+PROFORM'!$A$5:$AD$750,MATCH(AE$2,'TD SOP+PROFORM'!$B$2:$AD$2,0)+1,0),0)</f>
        <v>0</v>
      </c>
      <c r="AF138" s="26" t="str">
        <f t="shared" si="46"/>
        <v/>
      </c>
      <c r="AG138" s="25">
        <f>IFERROR(VLOOKUP($A138,'TD SOP+PROFORM'!$A$5:$AD$750,MATCH(AG$4,'TD SOP+PROFORM'!$B$2:$AD$2,0)+1,0),0)+IFERROR(VLOOKUP($A138,'TD SOP+PROFORM'!$A$5:$AD$750,MATCH(AG$2,'TD SOP+PROFORM'!$B$2:$AD$2,0)+1,0),0)</f>
        <v>0</v>
      </c>
      <c r="AH138" s="25">
        <f>IFERROR(VLOOKUP($A138,'TD SOP+PROFORM'!$A$5:$AD$750,MATCH(AH$4,'TD SOP+PROFORM'!$B$2:$AD$2,0)+1,0),0)+IFERROR(VLOOKUP($A138,'TD SOP+PROFORM'!$A$5:$AD$750,MATCH(AH$2,'TD SOP+PROFORM'!$B$2:$AD$2,0)+1,0),0)</f>
        <v>0</v>
      </c>
      <c r="AI138" s="26" t="str">
        <f t="shared" si="47"/>
        <v/>
      </c>
      <c r="AJ138" s="25">
        <f>IFERROR(VLOOKUP($A138,'TD SOP+PROFORM'!$A$5:$AD$750,MATCH(AJ$4,'TD SOP+PROFORM'!$B$2:$AD$2,0)+1,0),0)+IFERROR(VLOOKUP($A138,'TD SOP+PROFORM'!$A$5:$AD$750,MATCH(AJ$2,'TD SOP+PROFORM'!$B$2:$AD$2,0)+1,0),0)</f>
        <v>0</v>
      </c>
      <c r="AK138" s="25">
        <f>IFERROR(VLOOKUP($A138,'TD SOP+PROFORM'!$A$5:$AD$750,MATCH(AK$4,'TD SOP+PROFORM'!$B$2:$AD$2,0)+1,0),0)+IFERROR(VLOOKUP($A138,'TD SOP+PROFORM'!$A$5:$AD$750,MATCH(AK$2,'TD SOP+PROFORM'!$B$2:$AD$2,0)+1,0),0)</f>
        <v>0</v>
      </c>
      <c r="AL138" s="26" t="str">
        <f t="shared" si="48"/>
        <v/>
      </c>
      <c r="AM138" s="25">
        <f t="shared" ref="AM138:AN201" si="50">SUM(C138,F138,I138,L138,O138,R138,U138,X138,AA138,AD138,AG138,AJ138)</f>
        <v>0</v>
      </c>
      <c r="AN138" s="25">
        <f t="shared" si="50"/>
        <v>0</v>
      </c>
      <c r="AO138" s="26" t="str">
        <f t="shared" si="49"/>
        <v/>
      </c>
    </row>
    <row r="139" spans="1:41" x14ac:dyDescent="0.35">
      <c r="A139" s="24">
        <f>IF(AND('TD SOP+PROFORM'!A136&lt;&gt;"",'TD SOP+PROFORM'!A136&lt;&gt;"TOTAL"),'TD SOP+PROFORM'!A136,0)</f>
        <v>0</v>
      </c>
      <c r="C139" s="25" t="str">
        <f>IFERROR(VLOOKUP($A139,'TD SOP+PROFORM'!$A$5:$AD$750,MATCH(C$4,'TD SOP+PROFORM'!$B$2:$AT$2,0)+1,0),"")</f>
        <v/>
      </c>
      <c r="D139" s="25" t="str">
        <f>IFERROR(VLOOKUP($A139,'TD SOP+PROFORM'!$A$5:$AD$750,MATCH(D$4,'TD SOP+PROFORM'!$B$2:$AT$2,0)+1,0),"")</f>
        <v/>
      </c>
      <c r="E139" s="26" t="str">
        <f t="shared" si="37"/>
        <v/>
      </c>
      <c r="F139" s="25" t="str">
        <f>IFERROR(VLOOKUP($A139,'TD SOP+PROFORM'!$A$5:$AD$750,MATCH(F$4,'TD SOP+PROFORM'!$B$2:$AT$2,0)+1,0),"")</f>
        <v/>
      </c>
      <c r="G139" s="25" t="str">
        <f>IFERROR(VLOOKUP($A139,'TD SOP+PROFORM'!$A$5:$AD$750,MATCH(G$4,'TD SOP+PROFORM'!$B$2:$AT$2,0)+1,0),"")</f>
        <v/>
      </c>
      <c r="H139" s="26" t="str">
        <f t="shared" si="38"/>
        <v/>
      </c>
      <c r="I139" s="25" t="str">
        <f>IFERROR(VLOOKUP($A139,'TD SOP+PROFORM'!$A$5:$AD$750,MATCH(I$4,'TD SOP+PROFORM'!$B$2:$AT$2,0)+1,0),"")</f>
        <v/>
      </c>
      <c r="J139" s="25" t="str">
        <f>IFERROR(VLOOKUP($A139,'TD SOP+PROFORM'!$A$5:$AD$750,MATCH(J$4,'TD SOP+PROFORM'!$B$2:$AT$2,0)+1,0),"")</f>
        <v/>
      </c>
      <c r="K139" s="26" t="str">
        <f t="shared" si="39"/>
        <v/>
      </c>
      <c r="L139" s="25" t="str">
        <f>IFERROR(VLOOKUP($A139,'TD SOP+PROFORM'!$A$5:$AD$750,MATCH(L$4,'TD SOP+PROFORM'!$B$2:$AT$2,0)+1,0),"")</f>
        <v/>
      </c>
      <c r="M139" s="25" t="str">
        <f>IFERROR(VLOOKUP($A139,'TD SOP+PROFORM'!$A$5:$AD$750,MATCH(M$4,'TD SOP+PROFORM'!$B$2:$AT$2,0)+1,0),"")</f>
        <v/>
      </c>
      <c r="N139" s="26" t="str">
        <f t="shared" si="40"/>
        <v/>
      </c>
      <c r="O139" s="25">
        <f>IFERROR(VLOOKUP($A139,'TD SOP+PROFORM'!$A$5:$AD$750,MATCH(O$4,'TD SOP+PROFORM'!$B$2:$AD$2,0)+1,0),0)+IFERROR(VLOOKUP($A139,'TD SOP+PROFORM'!$A$5:$AD$750,MATCH(O$2,'TD SOP+PROFORM'!$B$2:$AD$2,0)+1,0),0)</f>
        <v>0</v>
      </c>
      <c r="P139" s="25">
        <f>IFERROR(VLOOKUP($A139,'TD SOP+PROFORM'!$A$5:$AD$750,MATCH(P$4,'TD SOP+PROFORM'!$B$2:$AD$2,0)+1,0),0)+IFERROR(VLOOKUP($A139,'TD SOP+PROFORM'!$A$5:$AD$750,MATCH(P$2,'TD SOP+PROFORM'!$B$2:$AD$2,0)+1,0),0)</f>
        <v>0</v>
      </c>
      <c r="Q139" s="26" t="str">
        <f t="shared" si="41"/>
        <v/>
      </c>
      <c r="R139" s="25">
        <f>IFERROR(VLOOKUP($A139,'TD SOP+PROFORM'!$A$5:$AD$750,MATCH(R$4,'TD SOP+PROFORM'!$B$2:$AD$2,0)+1,0),0)+IFERROR(VLOOKUP($A139,'TD SOP+PROFORM'!$A$5:$AD$750,MATCH(R$2,'TD SOP+PROFORM'!$B$2:$AD$2,0)+1,0),0)</f>
        <v>0</v>
      </c>
      <c r="S139" s="25">
        <f>IFERROR(VLOOKUP($A139,'TD SOP+PROFORM'!$A$5:$AD$750,MATCH(S$4,'TD SOP+PROFORM'!$B$2:$AD$2,0)+1,0),0)+IFERROR(VLOOKUP($A139,'TD SOP+PROFORM'!$A$5:$AD$750,MATCH(S$2,'TD SOP+PROFORM'!$B$2:$AD$2,0)+1,0),0)</f>
        <v>0</v>
      </c>
      <c r="T139" s="26" t="str">
        <f t="shared" si="42"/>
        <v/>
      </c>
      <c r="U139" s="25">
        <f>IFERROR(VLOOKUP($A139,'TD SOP+PROFORM'!$A$5:$AD$750,MATCH(U$4,'TD SOP+PROFORM'!$B$2:$AD$2,0)+1,0),0)+IFERROR(VLOOKUP($A139,'TD SOP+PROFORM'!$A$5:$AD$750,MATCH(U$2,'TD SOP+PROFORM'!$B$2:$AD$2,0)+1,0),0)</f>
        <v>0</v>
      </c>
      <c r="V139" s="25">
        <f>IFERROR(VLOOKUP($A139,'TD SOP+PROFORM'!$A$5:$AD$750,MATCH(V$4,'TD SOP+PROFORM'!$B$2:$AD$2,0)+1,0),0)+IFERROR(VLOOKUP($A139,'TD SOP+PROFORM'!$A$5:$AD$750,MATCH(V$2,'TD SOP+PROFORM'!$B$2:$AD$2,0)+1,0),0)</f>
        <v>0</v>
      </c>
      <c r="W139" s="26" t="str">
        <f t="shared" si="43"/>
        <v/>
      </c>
      <c r="X139" s="25">
        <f>IFERROR(VLOOKUP($A139,'TD SOP+PROFORM'!$A$5:$AD$750,MATCH(X$4,'TD SOP+PROFORM'!$B$2:$AD$2,0)+1,0),0)+IFERROR(VLOOKUP($A139,'TD SOP+PROFORM'!$A$5:$AD$750,MATCH(X$2,'TD SOP+PROFORM'!$B$2:$AD$2,0)+1,0),0)</f>
        <v>0</v>
      </c>
      <c r="Y139" s="25">
        <f>IFERROR(VLOOKUP($A139,'TD SOP+PROFORM'!$A$5:$AD$750,MATCH(Y$4,'TD SOP+PROFORM'!$B$2:$AD$2,0)+1,0),0)+IFERROR(VLOOKUP($A139,'TD SOP+PROFORM'!$A$5:$AD$750,MATCH(Y$2,'TD SOP+PROFORM'!$B$2:$AD$2,0)+1,0),0)</f>
        <v>0</v>
      </c>
      <c r="Z139" s="26" t="str">
        <f t="shared" si="44"/>
        <v/>
      </c>
      <c r="AA139" s="25">
        <f>IFERROR(VLOOKUP($A139,'TD SOP+PROFORM'!$A$5:$AD$750,MATCH(AA$4,'TD SOP+PROFORM'!$B$2:$AD$2,0)+1,0),0)+IFERROR(VLOOKUP($A139,'TD SOP+PROFORM'!$A$5:$AD$750,MATCH(AA$2,'TD SOP+PROFORM'!$B$2:$AD$2,0)+1,0),0)</f>
        <v>0</v>
      </c>
      <c r="AB139" s="25">
        <f>IFERROR(VLOOKUP($A139,'TD SOP+PROFORM'!$A$5:$AD$750,MATCH(AB$4,'TD SOP+PROFORM'!$B$2:$AD$2,0)+1,0),0)+IFERROR(VLOOKUP($A139,'TD SOP+PROFORM'!$A$5:$AD$750,MATCH(AB$2,'TD SOP+PROFORM'!$B$2:$AD$2,0)+1,0),0)</f>
        <v>0</v>
      </c>
      <c r="AC139" s="26" t="str">
        <f t="shared" si="45"/>
        <v/>
      </c>
      <c r="AD139" s="25">
        <f>IFERROR(VLOOKUP($A139,'TD SOP+PROFORM'!$A$5:$AD$750,MATCH(AD$4,'TD SOP+PROFORM'!$B$2:$AD$2,0)+1,0),0)+IFERROR(VLOOKUP($A139,'TD SOP+PROFORM'!$A$5:$AD$750,MATCH(AD$2,'TD SOP+PROFORM'!$B$2:$AD$2,0)+1,0),0)</f>
        <v>0</v>
      </c>
      <c r="AE139" s="25">
        <f>IFERROR(VLOOKUP($A139,'TD SOP+PROFORM'!$A$5:$AD$750,MATCH(AE$4,'TD SOP+PROFORM'!$B$2:$AD$2,0)+1,0),0)+IFERROR(VLOOKUP($A139,'TD SOP+PROFORM'!$A$5:$AD$750,MATCH(AE$2,'TD SOP+PROFORM'!$B$2:$AD$2,0)+1,0),0)</f>
        <v>0</v>
      </c>
      <c r="AF139" s="26" t="str">
        <f t="shared" si="46"/>
        <v/>
      </c>
      <c r="AG139" s="25">
        <f>IFERROR(VLOOKUP($A139,'TD SOP+PROFORM'!$A$5:$AD$750,MATCH(AG$4,'TD SOP+PROFORM'!$B$2:$AD$2,0)+1,0),0)+IFERROR(VLOOKUP($A139,'TD SOP+PROFORM'!$A$5:$AD$750,MATCH(AG$2,'TD SOP+PROFORM'!$B$2:$AD$2,0)+1,0),0)</f>
        <v>0</v>
      </c>
      <c r="AH139" s="25">
        <f>IFERROR(VLOOKUP($A139,'TD SOP+PROFORM'!$A$5:$AD$750,MATCH(AH$4,'TD SOP+PROFORM'!$B$2:$AD$2,0)+1,0),0)+IFERROR(VLOOKUP($A139,'TD SOP+PROFORM'!$A$5:$AD$750,MATCH(AH$2,'TD SOP+PROFORM'!$B$2:$AD$2,0)+1,0),0)</f>
        <v>0</v>
      </c>
      <c r="AI139" s="26" t="str">
        <f t="shared" si="47"/>
        <v/>
      </c>
      <c r="AJ139" s="25">
        <f>IFERROR(VLOOKUP($A139,'TD SOP+PROFORM'!$A$5:$AD$750,MATCH(AJ$4,'TD SOP+PROFORM'!$B$2:$AD$2,0)+1,0),0)+IFERROR(VLOOKUP($A139,'TD SOP+PROFORM'!$A$5:$AD$750,MATCH(AJ$2,'TD SOP+PROFORM'!$B$2:$AD$2,0)+1,0),0)</f>
        <v>0</v>
      </c>
      <c r="AK139" s="25">
        <f>IFERROR(VLOOKUP($A139,'TD SOP+PROFORM'!$A$5:$AD$750,MATCH(AK$4,'TD SOP+PROFORM'!$B$2:$AD$2,0)+1,0),0)+IFERROR(VLOOKUP($A139,'TD SOP+PROFORM'!$A$5:$AD$750,MATCH(AK$2,'TD SOP+PROFORM'!$B$2:$AD$2,0)+1,0),0)</f>
        <v>0</v>
      </c>
      <c r="AL139" s="26" t="str">
        <f t="shared" si="48"/>
        <v/>
      </c>
      <c r="AM139" s="25">
        <f t="shared" si="50"/>
        <v>0</v>
      </c>
      <c r="AN139" s="25">
        <f t="shared" si="50"/>
        <v>0</v>
      </c>
      <c r="AO139" s="26" t="str">
        <f t="shared" si="49"/>
        <v/>
      </c>
    </row>
    <row r="140" spans="1:41" x14ac:dyDescent="0.35">
      <c r="A140" s="24">
        <f>IF(AND('TD SOP+PROFORM'!A137&lt;&gt;"",'TD SOP+PROFORM'!A137&lt;&gt;"TOTAL"),'TD SOP+PROFORM'!A137,0)</f>
        <v>0</v>
      </c>
      <c r="C140" s="25" t="str">
        <f>IFERROR(VLOOKUP($A140,'TD SOP+PROFORM'!$A$5:$AD$750,MATCH(C$4,'TD SOP+PROFORM'!$B$2:$AT$2,0)+1,0),"")</f>
        <v/>
      </c>
      <c r="D140" s="25" t="str">
        <f>IFERROR(VLOOKUP($A140,'TD SOP+PROFORM'!$A$5:$AD$750,MATCH(D$4,'TD SOP+PROFORM'!$B$2:$AT$2,0)+1,0),"")</f>
        <v/>
      </c>
      <c r="E140" s="26" t="str">
        <f t="shared" si="37"/>
        <v/>
      </c>
      <c r="F140" s="25" t="str">
        <f>IFERROR(VLOOKUP($A140,'TD SOP+PROFORM'!$A$5:$AD$750,MATCH(F$4,'TD SOP+PROFORM'!$B$2:$AT$2,0)+1,0),"")</f>
        <v/>
      </c>
      <c r="G140" s="25" t="str">
        <f>IFERROR(VLOOKUP($A140,'TD SOP+PROFORM'!$A$5:$AD$750,MATCH(G$4,'TD SOP+PROFORM'!$B$2:$AT$2,0)+1,0),"")</f>
        <v/>
      </c>
      <c r="H140" s="26" t="str">
        <f t="shared" si="38"/>
        <v/>
      </c>
      <c r="I140" s="25" t="str">
        <f>IFERROR(VLOOKUP($A140,'TD SOP+PROFORM'!$A$5:$AD$750,MATCH(I$4,'TD SOP+PROFORM'!$B$2:$AT$2,0)+1,0),"")</f>
        <v/>
      </c>
      <c r="J140" s="25" t="str">
        <f>IFERROR(VLOOKUP($A140,'TD SOP+PROFORM'!$A$5:$AD$750,MATCH(J$4,'TD SOP+PROFORM'!$B$2:$AT$2,0)+1,0),"")</f>
        <v/>
      </c>
      <c r="K140" s="26" t="str">
        <f t="shared" si="39"/>
        <v/>
      </c>
      <c r="L140" s="25" t="str">
        <f>IFERROR(VLOOKUP($A140,'TD SOP+PROFORM'!$A$5:$AD$750,MATCH(L$4,'TD SOP+PROFORM'!$B$2:$AT$2,0)+1,0),"")</f>
        <v/>
      </c>
      <c r="M140" s="25" t="str">
        <f>IFERROR(VLOOKUP($A140,'TD SOP+PROFORM'!$A$5:$AD$750,MATCH(M$4,'TD SOP+PROFORM'!$B$2:$AT$2,0)+1,0),"")</f>
        <v/>
      </c>
      <c r="N140" s="26" t="str">
        <f t="shared" si="40"/>
        <v/>
      </c>
      <c r="O140" s="25">
        <f>IFERROR(VLOOKUP($A140,'TD SOP+PROFORM'!$A$5:$AD$750,MATCH(O$4,'TD SOP+PROFORM'!$B$2:$AD$2,0)+1,0),0)+IFERROR(VLOOKUP($A140,'TD SOP+PROFORM'!$A$5:$AD$750,MATCH(O$2,'TD SOP+PROFORM'!$B$2:$AD$2,0)+1,0),0)</f>
        <v>0</v>
      </c>
      <c r="P140" s="25">
        <f>IFERROR(VLOOKUP($A140,'TD SOP+PROFORM'!$A$5:$AD$750,MATCH(P$4,'TD SOP+PROFORM'!$B$2:$AD$2,0)+1,0),0)+IFERROR(VLOOKUP($A140,'TD SOP+PROFORM'!$A$5:$AD$750,MATCH(P$2,'TD SOP+PROFORM'!$B$2:$AD$2,0)+1,0),0)</f>
        <v>0</v>
      </c>
      <c r="Q140" s="26" t="str">
        <f t="shared" si="41"/>
        <v/>
      </c>
      <c r="R140" s="25">
        <f>IFERROR(VLOOKUP($A140,'TD SOP+PROFORM'!$A$5:$AD$750,MATCH(R$4,'TD SOP+PROFORM'!$B$2:$AD$2,0)+1,0),0)+IFERROR(VLOOKUP($A140,'TD SOP+PROFORM'!$A$5:$AD$750,MATCH(R$2,'TD SOP+PROFORM'!$B$2:$AD$2,0)+1,0),0)</f>
        <v>0</v>
      </c>
      <c r="S140" s="25">
        <f>IFERROR(VLOOKUP($A140,'TD SOP+PROFORM'!$A$5:$AD$750,MATCH(S$4,'TD SOP+PROFORM'!$B$2:$AD$2,0)+1,0),0)+IFERROR(VLOOKUP($A140,'TD SOP+PROFORM'!$A$5:$AD$750,MATCH(S$2,'TD SOP+PROFORM'!$B$2:$AD$2,0)+1,0),0)</f>
        <v>0</v>
      </c>
      <c r="T140" s="26" t="str">
        <f t="shared" si="42"/>
        <v/>
      </c>
      <c r="U140" s="25">
        <f>IFERROR(VLOOKUP($A140,'TD SOP+PROFORM'!$A$5:$AD$750,MATCH(U$4,'TD SOP+PROFORM'!$B$2:$AD$2,0)+1,0),0)+IFERROR(VLOOKUP($A140,'TD SOP+PROFORM'!$A$5:$AD$750,MATCH(U$2,'TD SOP+PROFORM'!$B$2:$AD$2,0)+1,0),0)</f>
        <v>0</v>
      </c>
      <c r="V140" s="25">
        <f>IFERROR(VLOOKUP($A140,'TD SOP+PROFORM'!$A$5:$AD$750,MATCH(V$4,'TD SOP+PROFORM'!$B$2:$AD$2,0)+1,0),0)+IFERROR(VLOOKUP($A140,'TD SOP+PROFORM'!$A$5:$AD$750,MATCH(V$2,'TD SOP+PROFORM'!$B$2:$AD$2,0)+1,0),0)</f>
        <v>0</v>
      </c>
      <c r="W140" s="26" t="str">
        <f t="shared" si="43"/>
        <v/>
      </c>
      <c r="X140" s="25">
        <f>IFERROR(VLOOKUP($A140,'TD SOP+PROFORM'!$A$5:$AD$750,MATCH(X$4,'TD SOP+PROFORM'!$B$2:$AD$2,0)+1,0),0)+IFERROR(VLOOKUP($A140,'TD SOP+PROFORM'!$A$5:$AD$750,MATCH(X$2,'TD SOP+PROFORM'!$B$2:$AD$2,0)+1,0),0)</f>
        <v>0</v>
      </c>
      <c r="Y140" s="25">
        <f>IFERROR(VLOOKUP($A140,'TD SOP+PROFORM'!$A$5:$AD$750,MATCH(Y$4,'TD SOP+PROFORM'!$B$2:$AD$2,0)+1,0),0)+IFERROR(VLOOKUP($A140,'TD SOP+PROFORM'!$A$5:$AD$750,MATCH(Y$2,'TD SOP+PROFORM'!$B$2:$AD$2,0)+1,0),0)</f>
        <v>0</v>
      </c>
      <c r="Z140" s="26" t="str">
        <f t="shared" si="44"/>
        <v/>
      </c>
      <c r="AA140" s="25">
        <f>IFERROR(VLOOKUP($A140,'TD SOP+PROFORM'!$A$5:$AD$750,MATCH(AA$4,'TD SOP+PROFORM'!$B$2:$AD$2,0)+1,0),0)+IFERROR(VLOOKUP($A140,'TD SOP+PROFORM'!$A$5:$AD$750,MATCH(AA$2,'TD SOP+PROFORM'!$B$2:$AD$2,0)+1,0),0)</f>
        <v>0</v>
      </c>
      <c r="AB140" s="25">
        <f>IFERROR(VLOOKUP($A140,'TD SOP+PROFORM'!$A$5:$AD$750,MATCH(AB$4,'TD SOP+PROFORM'!$B$2:$AD$2,0)+1,0),0)+IFERROR(VLOOKUP($A140,'TD SOP+PROFORM'!$A$5:$AD$750,MATCH(AB$2,'TD SOP+PROFORM'!$B$2:$AD$2,0)+1,0),0)</f>
        <v>0</v>
      </c>
      <c r="AC140" s="26" t="str">
        <f t="shared" si="45"/>
        <v/>
      </c>
      <c r="AD140" s="25">
        <f>IFERROR(VLOOKUP($A140,'TD SOP+PROFORM'!$A$5:$AD$750,MATCH(AD$4,'TD SOP+PROFORM'!$B$2:$AD$2,0)+1,0),0)+IFERROR(VLOOKUP($A140,'TD SOP+PROFORM'!$A$5:$AD$750,MATCH(AD$2,'TD SOP+PROFORM'!$B$2:$AD$2,0)+1,0),0)</f>
        <v>0</v>
      </c>
      <c r="AE140" s="25">
        <f>IFERROR(VLOOKUP($A140,'TD SOP+PROFORM'!$A$5:$AD$750,MATCH(AE$4,'TD SOP+PROFORM'!$B$2:$AD$2,0)+1,0),0)+IFERROR(VLOOKUP($A140,'TD SOP+PROFORM'!$A$5:$AD$750,MATCH(AE$2,'TD SOP+PROFORM'!$B$2:$AD$2,0)+1,0),0)</f>
        <v>0</v>
      </c>
      <c r="AF140" s="26" t="str">
        <f t="shared" si="46"/>
        <v/>
      </c>
      <c r="AG140" s="25">
        <f>IFERROR(VLOOKUP($A140,'TD SOP+PROFORM'!$A$5:$AD$750,MATCH(AG$4,'TD SOP+PROFORM'!$B$2:$AD$2,0)+1,0),0)+IFERROR(VLOOKUP($A140,'TD SOP+PROFORM'!$A$5:$AD$750,MATCH(AG$2,'TD SOP+PROFORM'!$B$2:$AD$2,0)+1,0),0)</f>
        <v>0</v>
      </c>
      <c r="AH140" s="25">
        <f>IFERROR(VLOOKUP($A140,'TD SOP+PROFORM'!$A$5:$AD$750,MATCH(AH$4,'TD SOP+PROFORM'!$B$2:$AD$2,0)+1,0),0)+IFERROR(VLOOKUP($A140,'TD SOP+PROFORM'!$A$5:$AD$750,MATCH(AH$2,'TD SOP+PROFORM'!$B$2:$AD$2,0)+1,0),0)</f>
        <v>0</v>
      </c>
      <c r="AI140" s="26" t="str">
        <f t="shared" si="47"/>
        <v/>
      </c>
      <c r="AJ140" s="25">
        <f>IFERROR(VLOOKUP($A140,'TD SOP+PROFORM'!$A$5:$AD$750,MATCH(AJ$4,'TD SOP+PROFORM'!$B$2:$AD$2,0)+1,0),0)+IFERROR(VLOOKUP($A140,'TD SOP+PROFORM'!$A$5:$AD$750,MATCH(AJ$2,'TD SOP+PROFORM'!$B$2:$AD$2,0)+1,0),0)</f>
        <v>0</v>
      </c>
      <c r="AK140" s="25">
        <f>IFERROR(VLOOKUP($A140,'TD SOP+PROFORM'!$A$5:$AD$750,MATCH(AK$4,'TD SOP+PROFORM'!$B$2:$AD$2,0)+1,0),0)+IFERROR(VLOOKUP($A140,'TD SOP+PROFORM'!$A$5:$AD$750,MATCH(AK$2,'TD SOP+PROFORM'!$B$2:$AD$2,0)+1,0),0)</f>
        <v>0</v>
      </c>
      <c r="AL140" s="26" t="str">
        <f t="shared" si="48"/>
        <v/>
      </c>
      <c r="AM140" s="25">
        <f t="shared" si="50"/>
        <v>0</v>
      </c>
      <c r="AN140" s="25">
        <f t="shared" si="50"/>
        <v>0</v>
      </c>
      <c r="AO140" s="26" t="str">
        <f t="shared" si="49"/>
        <v/>
      </c>
    </row>
    <row r="141" spans="1:41" x14ac:dyDescent="0.35">
      <c r="A141" s="24">
        <f>IF(AND('TD SOP+PROFORM'!A138&lt;&gt;"",'TD SOP+PROFORM'!A138&lt;&gt;"TOTAL"),'TD SOP+PROFORM'!A138,0)</f>
        <v>0</v>
      </c>
      <c r="C141" s="25" t="str">
        <f>IFERROR(VLOOKUP($A141,'TD SOP+PROFORM'!$A$5:$AD$750,MATCH(C$4,'TD SOP+PROFORM'!$B$2:$AT$2,0)+1,0),"")</f>
        <v/>
      </c>
      <c r="D141" s="25" t="str">
        <f>IFERROR(VLOOKUP($A141,'TD SOP+PROFORM'!$A$5:$AD$750,MATCH(D$4,'TD SOP+PROFORM'!$B$2:$AT$2,0)+1,0),"")</f>
        <v/>
      </c>
      <c r="E141" s="26" t="str">
        <f t="shared" si="37"/>
        <v/>
      </c>
      <c r="F141" s="25" t="str">
        <f>IFERROR(VLOOKUP($A141,'TD SOP+PROFORM'!$A$5:$AD$750,MATCH(F$4,'TD SOP+PROFORM'!$B$2:$AT$2,0)+1,0),"")</f>
        <v/>
      </c>
      <c r="G141" s="25" t="str">
        <f>IFERROR(VLOOKUP($A141,'TD SOP+PROFORM'!$A$5:$AD$750,MATCH(G$4,'TD SOP+PROFORM'!$B$2:$AT$2,0)+1,0),"")</f>
        <v/>
      </c>
      <c r="H141" s="26" t="str">
        <f t="shared" si="38"/>
        <v/>
      </c>
      <c r="I141" s="25" t="str">
        <f>IFERROR(VLOOKUP($A141,'TD SOP+PROFORM'!$A$5:$AD$750,MATCH(I$4,'TD SOP+PROFORM'!$B$2:$AT$2,0)+1,0),"")</f>
        <v/>
      </c>
      <c r="J141" s="25" t="str">
        <f>IFERROR(VLOOKUP($A141,'TD SOP+PROFORM'!$A$5:$AD$750,MATCH(J$4,'TD SOP+PROFORM'!$B$2:$AT$2,0)+1,0),"")</f>
        <v/>
      </c>
      <c r="K141" s="26" t="str">
        <f t="shared" si="39"/>
        <v/>
      </c>
      <c r="L141" s="25" t="str">
        <f>IFERROR(VLOOKUP($A141,'TD SOP+PROFORM'!$A$5:$AD$750,MATCH(L$4,'TD SOP+PROFORM'!$B$2:$AT$2,0)+1,0),"")</f>
        <v/>
      </c>
      <c r="M141" s="25" t="str">
        <f>IFERROR(VLOOKUP($A141,'TD SOP+PROFORM'!$A$5:$AD$750,MATCH(M$4,'TD SOP+PROFORM'!$B$2:$AT$2,0)+1,0),"")</f>
        <v/>
      </c>
      <c r="N141" s="26" t="str">
        <f t="shared" si="40"/>
        <v/>
      </c>
      <c r="O141" s="25">
        <f>IFERROR(VLOOKUP($A141,'TD SOP+PROFORM'!$A$5:$AD$750,MATCH(O$4,'TD SOP+PROFORM'!$B$2:$AD$2,0)+1,0),0)+IFERROR(VLOOKUP($A141,'TD SOP+PROFORM'!$A$5:$AD$750,MATCH(O$2,'TD SOP+PROFORM'!$B$2:$AD$2,0)+1,0),0)</f>
        <v>0</v>
      </c>
      <c r="P141" s="25">
        <f>IFERROR(VLOOKUP($A141,'TD SOP+PROFORM'!$A$5:$AD$750,MATCH(P$4,'TD SOP+PROFORM'!$B$2:$AD$2,0)+1,0),0)+IFERROR(VLOOKUP($A141,'TD SOP+PROFORM'!$A$5:$AD$750,MATCH(P$2,'TD SOP+PROFORM'!$B$2:$AD$2,0)+1,0),0)</f>
        <v>0</v>
      </c>
      <c r="Q141" s="26" t="str">
        <f t="shared" si="41"/>
        <v/>
      </c>
      <c r="R141" s="25">
        <f>IFERROR(VLOOKUP($A141,'TD SOP+PROFORM'!$A$5:$AD$750,MATCH(R$4,'TD SOP+PROFORM'!$B$2:$AD$2,0)+1,0),0)+IFERROR(VLOOKUP($A141,'TD SOP+PROFORM'!$A$5:$AD$750,MATCH(R$2,'TD SOP+PROFORM'!$B$2:$AD$2,0)+1,0),0)</f>
        <v>0</v>
      </c>
      <c r="S141" s="25">
        <f>IFERROR(VLOOKUP($A141,'TD SOP+PROFORM'!$A$5:$AD$750,MATCH(S$4,'TD SOP+PROFORM'!$B$2:$AD$2,0)+1,0),0)+IFERROR(VLOOKUP($A141,'TD SOP+PROFORM'!$A$5:$AD$750,MATCH(S$2,'TD SOP+PROFORM'!$B$2:$AD$2,0)+1,0),0)</f>
        <v>0</v>
      </c>
      <c r="T141" s="26" t="str">
        <f t="shared" si="42"/>
        <v/>
      </c>
      <c r="U141" s="25">
        <f>IFERROR(VLOOKUP($A141,'TD SOP+PROFORM'!$A$5:$AD$750,MATCH(U$4,'TD SOP+PROFORM'!$B$2:$AD$2,0)+1,0),0)+IFERROR(VLOOKUP($A141,'TD SOP+PROFORM'!$A$5:$AD$750,MATCH(U$2,'TD SOP+PROFORM'!$B$2:$AD$2,0)+1,0),0)</f>
        <v>0</v>
      </c>
      <c r="V141" s="25">
        <f>IFERROR(VLOOKUP($A141,'TD SOP+PROFORM'!$A$5:$AD$750,MATCH(V$4,'TD SOP+PROFORM'!$B$2:$AD$2,0)+1,0),0)+IFERROR(VLOOKUP($A141,'TD SOP+PROFORM'!$A$5:$AD$750,MATCH(V$2,'TD SOP+PROFORM'!$B$2:$AD$2,0)+1,0),0)</f>
        <v>0</v>
      </c>
      <c r="W141" s="26" t="str">
        <f t="shared" si="43"/>
        <v/>
      </c>
      <c r="X141" s="25">
        <f>IFERROR(VLOOKUP($A141,'TD SOP+PROFORM'!$A$5:$AD$750,MATCH(X$4,'TD SOP+PROFORM'!$B$2:$AD$2,0)+1,0),0)+IFERROR(VLOOKUP($A141,'TD SOP+PROFORM'!$A$5:$AD$750,MATCH(X$2,'TD SOP+PROFORM'!$B$2:$AD$2,0)+1,0),0)</f>
        <v>0</v>
      </c>
      <c r="Y141" s="25">
        <f>IFERROR(VLOOKUP($A141,'TD SOP+PROFORM'!$A$5:$AD$750,MATCH(Y$4,'TD SOP+PROFORM'!$B$2:$AD$2,0)+1,0),0)+IFERROR(VLOOKUP($A141,'TD SOP+PROFORM'!$A$5:$AD$750,MATCH(Y$2,'TD SOP+PROFORM'!$B$2:$AD$2,0)+1,0),0)</f>
        <v>0</v>
      </c>
      <c r="Z141" s="26" t="str">
        <f t="shared" si="44"/>
        <v/>
      </c>
      <c r="AA141" s="25">
        <f>IFERROR(VLOOKUP($A141,'TD SOP+PROFORM'!$A$5:$AD$750,MATCH(AA$4,'TD SOP+PROFORM'!$B$2:$AD$2,0)+1,0),0)+IFERROR(VLOOKUP($A141,'TD SOP+PROFORM'!$A$5:$AD$750,MATCH(AA$2,'TD SOP+PROFORM'!$B$2:$AD$2,0)+1,0),0)</f>
        <v>0</v>
      </c>
      <c r="AB141" s="25">
        <f>IFERROR(VLOOKUP($A141,'TD SOP+PROFORM'!$A$5:$AD$750,MATCH(AB$4,'TD SOP+PROFORM'!$B$2:$AD$2,0)+1,0),0)+IFERROR(VLOOKUP($A141,'TD SOP+PROFORM'!$A$5:$AD$750,MATCH(AB$2,'TD SOP+PROFORM'!$B$2:$AD$2,0)+1,0),0)</f>
        <v>0</v>
      </c>
      <c r="AC141" s="26" t="str">
        <f t="shared" si="45"/>
        <v/>
      </c>
      <c r="AD141" s="25">
        <f>IFERROR(VLOOKUP($A141,'TD SOP+PROFORM'!$A$5:$AD$750,MATCH(AD$4,'TD SOP+PROFORM'!$B$2:$AD$2,0)+1,0),0)+IFERROR(VLOOKUP($A141,'TD SOP+PROFORM'!$A$5:$AD$750,MATCH(AD$2,'TD SOP+PROFORM'!$B$2:$AD$2,0)+1,0),0)</f>
        <v>0</v>
      </c>
      <c r="AE141" s="25">
        <f>IFERROR(VLOOKUP($A141,'TD SOP+PROFORM'!$A$5:$AD$750,MATCH(AE$4,'TD SOP+PROFORM'!$B$2:$AD$2,0)+1,0),0)+IFERROR(VLOOKUP($A141,'TD SOP+PROFORM'!$A$5:$AD$750,MATCH(AE$2,'TD SOP+PROFORM'!$B$2:$AD$2,0)+1,0),0)</f>
        <v>0</v>
      </c>
      <c r="AF141" s="26" t="str">
        <f t="shared" si="46"/>
        <v/>
      </c>
      <c r="AG141" s="25">
        <f>IFERROR(VLOOKUP($A141,'TD SOP+PROFORM'!$A$5:$AD$750,MATCH(AG$4,'TD SOP+PROFORM'!$B$2:$AD$2,0)+1,0),0)+IFERROR(VLOOKUP($A141,'TD SOP+PROFORM'!$A$5:$AD$750,MATCH(AG$2,'TD SOP+PROFORM'!$B$2:$AD$2,0)+1,0),0)</f>
        <v>0</v>
      </c>
      <c r="AH141" s="25">
        <f>IFERROR(VLOOKUP($A141,'TD SOP+PROFORM'!$A$5:$AD$750,MATCH(AH$4,'TD SOP+PROFORM'!$B$2:$AD$2,0)+1,0),0)+IFERROR(VLOOKUP($A141,'TD SOP+PROFORM'!$A$5:$AD$750,MATCH(AH$2,'TD SOP+PROFORM'!$B$2:$AD$2,0)+1,0),0)</f>
        <v>0</v>
      </c>
      <c r="AI141" s="26" t="str">
        <f t="shared" si="47"/>
        <v/>
      </c>
      <c r="AJ141" s="25">
        <f>IFERROR(VLOOKUP($A141,'TD SOP+PROFORM'!$A$5:$AD$750,MATCH(AJ$4,'TD SOP+PROFORM'!$B$2:$AD$2,0)+1,0),0)+IFERROR(VLOOKUP($A141,'TD SOP+PROFORM'!$A$5:$AD$750,MATCH(AJ$2,'TD SOP+PROFORM'!$B$2:$AD$2,0)+1,0),0)</f>
        <v>0</v>
      </c>
      <c r="AK141" s="25">
        <f>IFERROR(VLOOKUP($A141,'TD SOP+PROFORM'!$A$5:$AD$750,MATCH(AK$4,'TD SOP+PROFORM'!$B$2:$AD$2,0)+1,0),0)+IFERROR(VLOOKUP($A141,'TD SOP+PROFORM'!$A$5:$AD$750,MATCH(AK$2,'TD SOP+PROFORM'!$B$2:$AD$2,0)+1,0),0)</f>
        <v>0</v>
      </c>
      <c r="AL141" s="26" t="str">
        <f t="shared" si="48"/>
        <v/>
      </c>
      <c r="AM141" s="25">
        <f t="shared" si="50"/>
        <v>0</v>
      </c>
      <c r="AN141" s="25">
        <f t="shared" si="50"/>
        <v>0</v>
      </c>
      <c r="AO141" s="26" t="str">
        <f t="shared" si="49"/>
        <v/>
      </c>
    </row>
    <row r="142" spans="1:41" x14ac:dyDescent="0.35">
      <c r="A142" s="24">
        <f>IF(AND('TD SOP+PROFORM'!A139&lt;&gt;"",'TD SOP+PROFORM'!A139&lt;&gt;"TOTAL"),'TD SOP+PROFORM'!A139,0)</f>
        <v>0</v>
      </c>
      <c r="C142" s="25" t="str">
        <f>IFERROR(VLOOKUP($A142,'TD SOP+PROFORM'!$A$5:$AD$750,MATCH(C$4,'TD SOP+PROFORM'!$B$2:$AT$2,0)+1,0),"")</f>
        <v/>
      </c>
      <c r="D142" s="25" t="str">
        <f>IFERROR(VLOOKUP($A142,'TD SOP+PROFORM'!$A$5:$AD$750,MATCH(D$4,'TD SOP+PROFORM'!$B$2:$AT$2,0)+1,0),"")</f>
        <v/>
      </c>
      <c r="E142" s="26" t="str">
        <f t="shared" si="37"/>
        <v/>
      </c>
      <c r="F142" s="25" t="str">
        <f>IFERROR(VLOOKUP($A142,'TD SOP+PROFORM'!$A$5:$AD$750,MATCH(F$4,'TD SOP+PROFORM'!$B$2:$AT$2,0)+1,0),"")</f>
        <v/>
      </c>
      <c r="G142" s="25" t="str">
        <f>IFERROR(VLOOKUP($A142,'TD SOP+PROFORM'!$A$5:$AD$750,MATCH(G$4,'TD SOP+PROFORM'!$B$2:$AT$2,0)+1,0),"")</f>
        <v/>
      </c>
      <c r="H142" s="26" t="str">
        <f t="shared" si="38"/>
        <v/>
      </c>
      <c r="I142" s="25" t="str">
        <f>IFERROR(VLOOKUP($A142,'TD SOP+PROFORM'!$A$5:$AD$750,MATCH(I$4,'TD SOP+PROFORM'!$B$2:$AT$2,0)+1,0),"")</f>
        <v/>
      </c>
      <c r="J142" s="25" t="str">
        <f>IFERROR(VLOOKUP($A142,'TD SOP+PROFORM'!$A$5:$AD$750,MATCH(J$4,'TD SOP+PROFORM'!$B$2:$AT$2,0)+1,0),"")</f>
        <v/>
      </c>
      <c r="K142" s="26" t="str">
        <f t="shared" si="39"/>
        <v/>
      </c>
      <c r="L142" s="25" t="str">
        <f>IFERROR(VLOOKUP($A142,'TD SOP+PROFORM'!$A$5:$AD$750,MATCH(L$4,'TD SOP+PROFORM'!$B$2:$AT$2,0)+1,0),"")</f>
        <v/>
      </c>
      <c r="M142" s="25" t="str">
        <f>IFERROR(VLOOKUP($A142,'TD SOP+PROFORM'!$A$5:$AD$750,MATCH(M$4,'TD SOP+PROFORM'!$B$2:$AT$2,0)+1,0),"")</f>
        <v/>
      </c>
      <c r="N142" s="26" t="str">
        <f t="shared" si="40"/>
        <v/>
      </c>
      <c r="O142" s="25">
        <f>IFERROR(VLOOKUP($A142,'TD SOP+PROFORM'!$A$5:$AD$750,MATCH(O$4,'TD SOP+PROFORM'!$B$2:$AD$2,0)+1,0),0)+IFERROR(VLOOKUP($A142,'TD SOP+PROFORM'!$A$5:$AD$750,MATCH(O$2,'TD SOP+PROFORM'!$B$2:$AD$2,0)+1,0),0)</f>
        <v>0</v>
      </c>
      <c r="P142" s="25">
        <f>IFERROR(VLOOKUP($A142,'TD SOP+PROFORM'!$A$5:$AD$750,MATCH(P$4,'TD SOP+PROFORM'!$B$2:$AD$2,0)+1,0),0)+IFERROR(VLOOKUP($A142,'TD SOP+PROFORM'!$A$5:$AD$750,MATCH(P$2,'TD SOP+PROFORM'!$B$2:$AD$2,0)+1,0),0)</f>
        <v>0</v>
      </c>
      <c r="Q142" s="26" t="str">
        <f t="shared" si="41"/>
        <v/>
      </c>
      <c r="R142" s="25">
        <f>IFERROR(VLOOKUP($A142,'TD SOP+PROFORM'!$A$5:$AD$750,MATCH(R$4,'TD SOP+PROFORM'!$B$2:$AD$2,0)+1,0),0)+IFERROR(VLOOKUP($A142,'TD SOP+PROFORM'!$A$5:$AD$750,MATCH(R$2,'TD SOP+PROFORM'!$B$2:$AD$2,0)+1,0),0)</f>
        <v>0</v>
      </c>
      <c r="S142" s="25">
        <f>IFERROR(VLOOKUP($A142,'TD SOP+PROFORM'!$A$5:$AD$750,MATCH(S$4,'TD SOP+PROFORM'!$B$2:$AD$2,0)+1,0),0)+IFERROR(VLOOKUP($A142,'TD SOP+PROFORM'!$A$5:$AD$750,MATCH(S$2,'TD SOP+PROFORM'!$B$2:$AD$2,0)+1,0),0)</f>
        <v>0</v>
      </c>
      <c r="T142" s="26" t="str">
        <f t="shared" si="42"/>
        <v/>
      </c>
      <c r="U142" s="25">
        <f>IFERROR(VLOOKUP($A142,'TD SOP+PROFORM'!$A$5:$AD$750,MATCH(U$4,'TD SOP+PROFORM'!$B$2:$AD$2,0)+1,0),0)+IFERROR(VLOOKUP($A142,'TD SOP+PROFORM'!$A$5:$AD$750,MATCH(U$2,'TD SOP+PROFORM'!$B$2:$AD$2,0)+1,0),0)</f>
        <v>0</v>
      </c>
      <c r="V142" s="25">
        <f>IFERROR(VLOOKUP($A142,'TD SOP+PROFORM'!$A$5:$AD$750,MATCH(V$4,'TD SOP+PROFORM'!$B$2:$AD$2,0)+1,0),0)+IFERROR(VLOOKUP($A142,'TD SOP+PROFORM'!$A$5:$AD$750,MATCH(V$2,'TD SOP+PROFORM'!$B$2:$AD$2,0)+1,0),0)</f>
        <v>0</v>
      </c>
      <c r="W142" s="26" t="str">
        <f t="shared" si="43"/>
        <v/>
      </c>
      <c r="X142" s="25">
        <f>IFERROR(VLOOKUP($A142,'TD SOP+PROFORM'!$A$5:$AD$750,MATCH(X$4,'TD SOP+PROFORM'!$B$2:$AD$2,0)+1,0),0)+IFERROR(VLOOKUP($A142,'TD SOP+PROFORM'!$A$5:$AD$750,MATCH(X$2,'TD SOP+PROFORM'!$B$2:$AD$2,0)+1,0),0)</f>
        <v>0</v>
      </c>
      <c r="Y142" s="25">
        <f>IFERROR(VLOOKUP($A142,'TD SOP+PROFORM'!$A$5:$AD$750,MATCH(Y$4,'TD SOP+PROFORM'!$B$2:$AD$2,0)+1,0),0)+IFERROR(VLOOKUP($A142,'TD SOP+PROFORM'!$A$5:$AD$750,MATCH(Y$2,'TD SOP+PROFORM'!$B$2:$AD$2,0)+1,0),0)</f>
        <v>0</v>
      </c>
      <c r="Z142" s="26" t="str">
        <f t="shared" si="44"/>
        <v/>
      </c>
      <c r="AA142" s="25">
        <f>IFERROR(VLOOKUP($A142,'TD SOP+PROFORM'!$A$5:$AD$750,MATCH(AA$4,'TD SOP+PROFORM'!$B$2:$AD$2,0)+1,0),0)+IFERROR(VLOOKUP($A142,'TD SOP+PROFORM'!$A$5:$AD$750,MATCH(AA$2,'TD SOP+PROFORM'!$B$2:$AD$2,0)+1,0),0)</f>
        <v>0</v>
      </c>
      <c r="AB142" s="25">
        <f>IFERROR(VLOOKUP($A142,'TD SOP+PROFORM'!$A$5:$AD$750,MATCH(AB$4,'TD SOP+PROFORM'!$B$2:$AD$2,0)+1,0),0)+IFERROR(VLOOKUP($A142,'TD SOP+PROFORM'!$A$5:$AD$750,MATCH(AB$2,'TD SOP+PROFORM'!$B$2:$AD$2,0)+1,0),0)</f>
        <v>0</v>
      </c>
      <c r="AC142" s="26" t="str">
        <f t="shared" si="45"/>
        <v/>
      </c>
      <c r="AD142" s="25">
        <f>IFERROR(VLOOKUP($A142,'TD SOP+PROFORM'!$A$5:$AD$750,MATCH(AD$4,'TD SOP+PROFORM'!$B$2:$AD$2,0)+1,0),0)+IFERROR(VLOOKUP($A142,'TD SOP+PROFORM'!$A$5:$AD$750,MATCH(AD$2,'TD SOP+PROFORM'!$B$2:$AD$2,0)+1,0),0)</f>
        <v>0</v>
      </c>
      <c r="AE142" s="25">
        <f>IFERROR(VLOOKUP($A142,'TD SOP+PROFORM'!$A$5:$AD$750,MATCH(AE$4,'TD SOP+PROFORM'!$B$2:$AD$2,0)+1,0),0)+IFERROR(VLOOKUP($A142,'TD SOP+PROFORM'!$A$5:$AD$750,MATCH(AE$2,'TD SOP+PROFORM'!$B$2:$AD$2,0)+1,0),0)</f>
        <v>0</v>
      </c>
      <c r="AF142" s="26" t="str">
        <f t="shared" si="46"/>
        <v/>
      </c>
      <c r="AG142" s="25">
        <f>IFERROR(VLOOKUP($A142,'TD SOP+PROFORM'!$A$5:$AD$750,MATCH(AG$4,'TD SOP+PROFORM'!$B$2:$AD$2,0)+1,0),0)+IFERROR(VLOOKUP($A142,'TD SOP+PROFORM'!$A$5:$AD$750,MATCH(AG$2,'TD SOP+PROFORM'!$B$2:$AD$2,0)+1,0),0)</f>
        <v>0</v>
      </c>
      <c r="AH142" s="25">
        <f>IFERROR(VLOOKUP($A142,'TD SOP+PROFORM'!$A$5:$AD$750,MATCH(AH$4,'TD SOP+PROFORM'!$B$2:$AD$2,0)+1,0),0)+IFERROR(VLOOKUP($A142,'TD SOP+PROFORM'!$A$5:$AD$750,MATCH(AH$2,'TD SOP+PROFORM'!$B$2:$AD$2,0)+1,0),0)</f>
        <v>0</v>
      </c>
      <c r="AI142" s="26" t="str">
        <f t="shared" si="47"/>
        <v/>
      </c>
      <c r="AJ142" s="25">
        <f>IFERROR(VLOOKUP($A142,'TD SOP+PROFORM'!$A$5:$AD$750,MATCH(AJ$4,'TD SOP+PROFORM'!$B$2:$AD$2,0)+1,0),0)+IFERROR(VLOOKUP($A142,'TD SOP+PROFORM'!$A$5:$AD$750,MATCH(AJ$2,'TD SOP+PROFORM'!$B$2:$AD$2,0)+1,0),0)</f>
        <v>0</v>
      </c>
      <c r="AK142" s="25">
        <f>IFERROR(VLOOKUP($A142,'TD SOP+PROFORM'!$A$5:$AD$750,MATCH(AK$4,'TD SOP+PROFORM'!$B$2:$AD$2,0)+1,0),0)+IFERROR(VLOOKUP($A142,'TD SOP+PROFORM'!$A$5:$AD$750,MATCH(AK$2,'TD SOP+PROFORM'!$B$2:$AD$2,0)+1,0),0)</f>
        <v>0</v>
      </c>
      <c r="AL142" s="26" t="str">
        <f t="shared" si="48"/>
        <v/>
      </c>
      <c r="AM142" s="25">
        <f t="shared" si="50"/>
        <v>0</v>
      </c>
      <c r="AN142" s="25">
        <f t="shared" si="50"/>
        <v>0</v>
      </c>
      <c r="AO142" s="26" t="str">
        <f t="shared" si="49"/>
        <v/>
      </c>
    </row>
    <row r="143" spans="1:41" x14ac:dyDescent="0.35">
      <c r="A143" s="24">
        <f>IF(AND('TD SOP+PROFORM'!A140&lt;&gt;"",'TD SOP+PROFORM'!A140&lt;&gt;"TOTAL"),'TD SOP+PROFORM'!A140,0)</f>
        <v>0</v>
      </c>
      <c r="C143" s="25" t="str">
        <f>IFERROR(VLOOKUP($A143,'TD SOP+PROFORM'!$A$5:$AD$750,MATCH(C$4,'TD SOP+PROFORM'!$B$2:$AT$2,0)+1,0),"")</f>
        <v/>
      </c>
      <c r="D143" s="25" t="str">
        <f>IFERROR(VLOOKUP($A143,'TD SOP+PROFORM'!$A$5:$AD$750,MATCH(D$4,'TD SOP+PROFORM'!$B$2:$AT$2,0)+1,0),"")</f>
        <v/>
      </c>
      <c r="E143" s="26" t="str">
        <f t="shared" si="37"/>
        <v/>
      </c>
      <c r="F143" s="25" t="str">
        <f>IFERROR(VLOOKUP($A143,'TD SOP+PROFORM'!$A$5:$AD$750,MATCH(F$4,'TD SOP+PROFORM'!$B$2:$AT$2,0)+1,0),"")</f>
        <v/>
      </c>
      <c r="G143" s="25" t="str">
        <f>IFERROR(VLOOKUP($A143,'TD SOP+PROFORM'!$A$5:$AD$750,MATCH(G$4,'TD SOP+PROFORM'!$B$2:$AT$2,0)+1,0),"")</f>
        <v/>
      </c>
      <c r="H143" s="26" t="str">
        <f t="shared" si="38"/>
        <v/>
      </c>
      <c r="I143" s="25" t="str">
        <f>IFERROR(VLOOKUP($A143,'TD SOP+PROFORM'!$A$5:$AD$750,MATCH(I$4,'TD SOP+PROFORM'!$B$2:$AT$2,0)+1,0),"")</f>
        <v/>
      </c>
      <c r="J143" s="25" t="str">
        <f>IFERROR(VLOOKUP($A143,'TD SOP+PROFORM'!$A$5:$AD$750,MATCH(J$4,'TD SOP+PROFORM'!$B$2:$AT$2,0)+1,0),"")</f>
        <v/>
      </c>
      <c r="K143" s="26" t="str">
        <f t="shared" si="39"/>
        <v/>
      </c>
      <c r="L143" s="25" t="str">
        <f>IFERROR(VLOOKUP($A143,'TD SOP+PROFORM'!$A$5:$AD$750,MATCH(L$4,'TD SOP+PROFORM'!$B$2:$AT$2,0)+1,0),"")</f>
        <v/>
      </c>
      <c r="M143" s="25" t="str">
        <f>IFERROR(VLOOKUP($A143,'TD SOP+PROFORM'!$A$5:$AD$750,MATCH(M$4,'TD SOP+PROFORM'!$B$2:$AT$2,0)+1,0),"")</f>
        <v/>
      </c>
      <c r="N143" s="26" t="str">
        <f t="shared" si="40"/>
        <v/>
      </c>
      <c r="O143" s="25">
        <f>IFERROR(VLOOKUP($A143,'TD SOP+PROFORM'!$A$5:$AD$750,MATCH(O$4,'TD SOP+PROFORM'!$B$2:$AD$2,0)+1,0),0)+IFERROR(VLOOKUP($A143,'TD SOP+PROFORM'!$A$5:$AD$750,MATCH(O$2,'TD SOP+PROFORM'!$B$2:$AD$2,0)+1,0),0)</f>
        <v>0</v>
      </c>
      <c r="P143" s="25">
        <f>IFERROR(VLOOKUP($A143,'TD SOP+PROFORM'!$A$5:$AD$750,MATCH(P$4,'TD SOP+PROFORM'!$B$2:$AD$2,0)+1,0),0)+IFERROR(VLOOKUP($A143,'TD SOP+PROFORM'!$A$5:$AD$750,MATCH(P$2,'TD SOP+PROFORM'!$B$2:$AD$2,0)+1,0),0)</f>
        <v>0</v>
      </c>
      <c r="Q143" s="26" t="str">
        <f t="shared" si="41"/>
        <v/>
      </c>
      <c r="R143" s="25">
        <f>IFERROR(VLOOKUP($A143,'TD SOP+PROFORM'!$A$5:$AD$750,MATCH(R$4,'TD SOP+PROFORM'!$B$2:$AD$2,0)+1,0),0)+IFERROR(VLOOKUP($A143,'TD SOP+PROFORM'!$A$5:$AD$750,MATCH(R$2,'TD SOP+PROFORM'!$B$2:$AD$2,0)+1,0),0)</f>
        <v>0</v>
      </c>
      <c r="S143" s="25">
        <f>IFERROR(VLOOKUP($A143,'TD SOP+PROFORM'!$A$5:$AD$750,MATCH(S$4,'TD SOP+PROFORM'!$B$2:$AD$2,0)+1,0),0)+IFERROR(VLOOKUP($A143,'TD SOP+PROFORM'!$A$5:$AD$750,MATCH(S$2,'TD SOP+PROFORM'!$B$2:$AD$2,0)+1,0),0)</f>
        <v>0</v>
      </c>
      <c r="T143" s="26" t="str">
        <f t="shared" si="42"/>
        <v/>
      </c>
      <c r="U143" s="25">
        <f>IFERROR(VLOOKUP($A143,'TD SOP+PROFORM'!$A$5:$AD$750,MATCH(U$4,'TD SOP+PROFORM'!$B$2:$AD$2,0)+1,0),0)+IFERROR(VLOOKUP($A143,'TD SOP+PROFORM'!$A$5:$AD$750,MATCH(U$2,'TD SOP+PROFORM'!$B$2:$AD$2,0)+1,0),0)</f>
        <v>0</v>
      </c>
      <c r="V143" s="25">
        <f>IFERROR(VLOOKUP($A143,'TD SOP+PROFORM'!$A$5:$AD$750,MATCH(V$4,'TD SOP+PROFORM'!$B$2:$AD$2,0)+1,0),0)+IFERROR(VLOOKUP($A143,'TD SOP+PROFORM'!$A$5:$AD$750,MATCH(V$2,'TD SOP+PROFORM'!$B$2:$AD$2,0)+1,0),0)</f>
        <v>0</v>
      </c>
      <c r="W143" s="26" t="str">
        <f t="shared" si="43"/>
        <v/>
      </c>
      <c r="X143" s="25">
        <f>IFERROR(VLOOKUP($A143,'TD SOP+PROFORM'!$A$5:$AD$750,MATCH(X$4,'TD SOP+PROFORM'!$B$2:$AD$2,0)+1,0),0)+IFERROR(VLOOKUP($A143,'TD SOP+PROFORM'!$A$5:$AD$750,MATCH(X$2,'TD SOP+PROFORM'!$B$2:$AD$2,0)+1,0),0)</f>
        <v>0</v>
      </c>
      <c r="Y143" s="25">
        <f>IFERROR(VLOOKUP($A143,'TD SOP+PROFORM'!$A$5:$AD$750,MATCH(Y$4,'TD SOP+PROFORM'!$B$2:$AD$2,0)+1,0),0)+IFERROR(VLOOKUP($A143,'TD SOP+PROFORM'!$A$5:$AD$750,MATCH(Y$2,'TD SOP+PROFORM'!$B$2:$AD$2,0)+1,0),0)</f>
        <v>0</v>
      </c>
      <c r="Z143" s="26" t="str">
        <f t="shared" si="44"/>
        <v/>
      </c>
      <c r="AA143" s="25">
        <f>IFERROR(VLOOKUP($A143,'TD SOP+PROFORM'!$A$5:$AD$750,MATCH(AA$4,'TD SOP+PROFORM'!$B$2:$AD$2,0)+1,0),0)+IFERROR(VLOOKUP($A143,'TD SOP+PROFORM'!$A$5:$AD$750,MATCH(AA$2,'TD SOP+PROFORM'!$B$2:$AD$2,0)+1,0),0)</f>
        <v>0</v>
      </c>
      <c r="AB143" s="25">
        <f>IFERROR(VLOOKUP($A143,'TD SOP+PROFORM'!$A$5:$AD$750,MATCH(AB$4,'TD SOP+PROFORM'!$B$2:$AD$2,0)+1,0),0)+IFERROR(VLOOKUP($A143,'TD SOP+PROFORM'!$A$5:$AD$750,MATCH(AB$2,'TD SOP+PROFORM'!$B$2:$AD$2,0)+1,0),0)</f>
        <v>0</v>
      </c>
      <c r="AC143" s="26" t="str">
        <f t="shared" si="45"/>
        <v/>
      </c>
      <c r="AD143" s="25">
        <f>IFERROR(VLOOKUP($A143,'TD SOP+PROFORM'!$A$5:$AD$750,MATCH(AD$4,'TD SOP+PROFORM'!$B$2:$AD$2,0)+1,0),0)+IFERROR(VLOOKUP($A143,'TD SOP+PROFORM'!$A$5:$AD$750,MATCH(AD$2,'TD SOP+PROFORM'!$B$2:$AD$2,0)+1,0),0)</f>
        <v>0</v>
      </c>
      <c r="AE143" s="25">
        <f>IFERROR(VLOOKUP($A143,'TD SOP+PROFORM'!$A$5:$AD$750,MATCH(AE$4,'TD SOP+PROFORM'!$B$2:$AD$2,0)+1,0),0)+IFERROR(VLOOKUP($A143,'TD SOP+PROFORM'!$A$5:$AD$750,MATCH(AE$2,'TD SOP+PROFORM'!$B$2:$AD$2,0)+1,0),0)</f>
        <v>0</v>
      </c>
      <c r="AF143" s="26" t="str">
        <f t="shared" si="46"/>
        <v/>
      </c>
      <c r="AG143" s="25">
        <f>IFERROR(VLOOKUP($A143,'TD SOP+PROFORM'!$A$5:$AD$750,MATCH(AG$4,'TD SOP+PROFORM'!$B$2:$AD$2,0)+1,0),0)+IFERROR(VLOOKUP($A143,'TD SOP+PROFORM'!$A$5:$AD$750,MATCH(AG$2,'TD SOP+PROFORM'!$B$2:$AD$2,0)+1,0),0)</f>
        <v>0</v>
      </c>
      <c r="AH143" s="25">
        <f>IFERROR(VLOOKUP($A143,'TD SOP+PROFORM'!$A$5:$AD$750,MATCH(AH$4,'TD SOP+PROFORM'!$B$2:$AD$2,0)+1,0),0)+IFERROR(VLOOKUP($A143,'TD SOP+PROFORM'!$A$5:$AD$750,MATCH(AH$2,'TD SOP+PROFORM'!$B$2:$AD$2,0)+1,0),0)</f>
        <v>0</v>
      </c>
      <c r="AI143" s="26" t="str">
        <f t="shared" si="47"/>
        <v/>
      </c>
      <c r="AJ143" s="25">
        <f>IFERROR(VLOOKUP($A143,'TD SOP+PROFORM'!$A$5:$AD$750,MATCH(AJ$4,'TD SOP+PROFORM'!$B$2:$AD$2,0)+1,0),0)+IFERROR(VLOOKUP($A143,'TD SOP+PROFORM'!$A$5:$AD$750,MATCH(AJ$2,'TD SOP+PROFORM'!$B$2:$AD$2,0)+1,0),0)</f>
        <v>0</v>
      </c>
      <c r="AK143" s="25">
        <f>IFERROR(VLOOKUP($A143,'TD SOP+PROFORM'!$A$5:$AD$750,MATCH(AK$4,'TD SOP+PROFORM'!$B$2:$AD$2,0)+1,0),0)+IFERROR(VLOOKUP($A143,'TD SOP+PROFORM'!$A$5:$AD$750,MATCH(AK$2,'TD SOP+PROFORM'!$B$2:$AD$2,0)+1,0),0)</f>
        <v>0</v>
      </c>
      <c r="AL143" s="26" t="str">
        <f t="shared" si="48"/>
        <v/>
      </c>
      <c r="AM143" s="25">
        <f t="shared" si="50"/>
        <v>0</v>
      </c>
      <c r="AN143" s="25">
        <f t="shared" si="50"/>
        <v>0</v>
      </c>
      <c r="AO143" s="26" t="str">
        <f t="shared" si="49"/>
        <v/>
      </c>
    </row>
    <row r="144" spans="1:41" x14ac:dyDescent="0.35">
      <c r="A144" s="24">
        <f>IF(AND('TD SOP+PROFORM'!A141&lt;&gt;"",'TD SOP+PROFORM'!A141&lt;&gt;"TOTAL"),'TD SOP+PROFORM'!A141,0)</f>
        <v>0</v>
      </c>
      <c r="C144" s="25" t="str">
        <f>IFERROR(VLOOKUP($A144,'TD SOP+PROFORM'!$A$5:$AD$750,MATCH(C$4,'TD SOP+PROFORM'!$B$2:$AT$2,0)+1,0),"")</f>
        <v/>
      </c>
      <c r="D144" s="25" t="str">
        <f>IFERROR(VLOOKUP($A144,'TD SOP+PROFORM'!$A$5:$AD$750,MATCH(D$4,'TD SOP+PROFORM'!$B$2:$AT$2,0)+1,0),"")</f>
        <v/>
      </c>
      <c r="E144" s="26" t="str">
        <f t="shared" si="37"/>
        <v/>
      </c>
      <c r="F144" s="25" t="str">
        <f>IFERROR(VLOOKUP($A144,'TD SOP+PROFORM'!$A$5:$AD$750,MATCH(F$4,'TD SOP+PROFORM'!$B$2:$AT$2,0)+1,0),"")</f>
        <v/>
      </c>
      <c r="G144" s="25" t="str">
        <f>IFERROR(VLOOKUP($A144,'TD SOP+PROFORM'!$A$5:$AD$750,MATCH(G$4,'TD SOP+PROFORM'!$B$2:$AT$2,0)+1,0),"")</f>
        <v/>
      </c>
      <c r="H144" s="26" t="str">
        <f t="shared" si="38"/>
        <v/>
      </c>
      <c r="I144" s="25" t="str">
        <f>IFERROR(VLOOKUP($A144,'TD SOP+PROFORM'!$A$5:$AD$750,MATCH(I$4,'TD SOP+PROFORM'!$B$2:$AT$2,0)+1,0),"")</f>
        <v/>
      </c>
      <c r="J144" s="25" t="str">
        <f>IFERROR(VLOOKUP($A144,'TD SOP+PROFORM'!$A$5:$AD$750,MATCH(J$4,'TD SOP+PROFORM'!$B$2:$AT$2,0)+1,0),"")</f>
        <v/>
      </c>
      <c r="K144" s="26" t="str">
        <f t="shared" si="39"/>
        <v/>
      </c>
      <c r="L144" s="25" t="str">
        <f>IFERROR(VLOOKUP($A144,'TD SOP+PROFORM'!$A$5:$AD$750,MATCH(L$4,'TD SOP+PROFORM'!$B$2:$AT$2,0)+1,0),"")</f>
        <v/>
      </c>
      <c r="M144" s="25" t="str">
        <f>IFERROR(VLOOKUP($A144,'TD SOP+PROFORM'!$A$5:$AD$750,MATCH(M$4,'TD SOP+PROFORM'!$B$2:$AT$2,0)+1,0),"")</f>
        <v/>
      </c>
      <c r="N144" s="26" t="str">
        <f t="shared" si="40"/>
        <v/>
      </c>
      <c r="O144" s="25">
        <f>IFERROR(VLOOKUP($A144,'TD SOP+PROFORM'!$A$5:$AD$750,MATCH(O$4,'TD SOP+PROFORM'!$B$2:$AD$2,0)+1,0),0)+IFERROR(VLOOKUP($A144,'TD SOP+PROFORM'!$A$5:$AD$750,MATCH(O$2,'TD SOP+PROFORM'!$B$2:$AD$2,0)+1,0),0)</f>
        <v>0</v>
      </c>
      <c r="P144" s="25">
        <f>IFERROR(VLOOKUP($A144,'TD SOP+PROFORM'!$A$5:$AD$750,MATCH(P$4,'TD SOP+PROFORM'!$B$2:$AD$2,0)+1,0),0)+IFERROR(VLOOKUP($A144,'TD SOP+PROFORM'!$A$5:$AD$750,MATCH(P$2,'TD SOP+PROFORM'!$B$2:$AD$2,0)+1,0),0)</f>
        <v>0</v>
      </c>
      <c r="Q144" s="26" t="str">
        <f t="shared" si="41"/>
        <v/>
      </c>
      <c r="R144" s="25">
        <f>IFERROR(VLOOKUP($A144,'TD SOP+PROFORM'!$A$5:$AD$750,MATCH(R$4,'TD SOP+PROFORM'!$B$2:$AD$2,0)+1,0),0)+IFERROR(VLOOKUP($A144,'TD SOP+PROFORM'!$A$5:$AD$750,MATCH(R$2,'TD SOP+PROFORM'!$B$2:$AD$2,0)+1,0),0)</f>
        <v>0</v>
      </c>
      <c r="S144" s="25">
        <f>IFERROR(VLOOKUP($A144,'TD SOP+PROFORM'!$A$5:$AD$750,MATCH(S$4,'TD SOP+PROFORM'!$B$2:$AD$2,0)+1,0),0)+IFERROR(VLOOKUP($A144,'TD SOP+PROFORM'!$A$5:$AD$750,MATCH(S$2,'TD SOP+PROFORM'!$B$2:$AD$2,0)+1,0),0)</f>
        <v>0</v>
      </c>
      <c r="T144" s="26" t="str">
        <f t="shared" si="42"/>
        <v/>
      </c>
      <c r="U144" s="25">
        <f>IFERROR(VLOOKUP($A144,'TD SOP+PROFORM'!$A$5:$AD$750,MATCH(U$4,'TD SOP+PROFORM'!$B$2:$AD$2,0)+1,0),0)+IFERROR(VLOOKUP($A144,'TD SOP+PROFORM'!$A$5:$AD$750,MATCH(U$2,'TD SOP+PROFORM'!$B$2:$AD$2,0)+1,0),0)</f>
        <v>0</v>
      </c>
      <c r="V144" s="25">
        <f>IFERROR(VLOOKUP($A144,'TD SOP+PROFORM'!$A$5:$AD$750,MATCH(V$4,'TD SOP+PROFORM'!$B$2:$AD$2,0)+1,0),0)+IFERROR(VLOOKUP($A144,'TD SOP+PROFORM'!$A$5:$AD$750,MATCH(V$2,'TD SOP+PROFORM'!$B$2:$AD$2,0)+1,0),0)</f>
        <v>0</v>
      </c>
      <c r="W144" s="26" t="str">
        <f t="shared" si="43"/>
        <v/>
      </c>
      <c r="X144" s="25">
        <f>IFERROR(VLOOKUP($A144,'TD SOP+PROFORM'!$A$5:$AD$750,MATCH(X$4,'TD SOP+PROFORM'!$B$2:$AD$2,0)+1,0),0)+IFERROR(VLOOKUP($A144,'TD SOP+PROFORM'!$A$5:$AD$750,MATCH(X$2,'TD SOP+PROFORM'!$B$2:$AD$2,0)+1,0),0)</f>
        <v>0</v>
      </c>
      <c r="Y144" s="25">
        <f>IFERROR(VLOOKUP($A144,'TD SOP+PROFORM'!$A$5:$AD$750,MATCH(Y$4,'TD SOP+PROFORM'!$B$2:$AD$2,0)+1,0),0)+IFERROR(VLOOKUP($A144,'TD SOP+PROFORM'!$A$5:$AD$750,MATCH(Y$2,'TD SOP+PROFORM'!$B$2:$AD$2,0)+1,0),0)</f>
        <v>0</v>
      </c>
      <c r="Z144" s="26" t="str">
        <f t="shared" si="44"/>
        <v/>
      </c>
      <c r="AA144" s="25">
        <f>IFERROR(VLOOKUP($A144,'TD SOP+PROFORM'!$A$5:$AD$750,MATCH(AA$4,'TD SOP+PROFORM'!$B$2:$AD$2,0)+1,0),0)+IFERROR(VLOOKUP($A144,'TD SOP+PROFORM'!$A$5:$AD$750,MATCH(AA$2,'TD SOP+PROFORM'!$B$2:$AD$2,0)+1,0),0)</f>
        <v>0</v>
      </c>
      <c r="AB144" s="25">
        <f>IFERROR(VLOOKUP($A144,'TD SOP+PROFORM'!$A$5:$AD$750,MATCH(AB$4,'TD SOP+PROFORM'!$B$2:$AD$2,0)+1,0),0)+IFERROR(VLOOKUP($A144,'TD SOP+PROFORM'!$A$5:$AD$750,MATCH(AB$2,'TD SOP+PROFORM'!$B$2:$AD$2,0)+1,0),0)</f>
        <v>0</v>
      </c>
      <c r="AC144" s="26" t="str">
        <f t="shared" si="45"/>
        <v/>
      </c>
      <c r="AD144" s="25">
        <f>IFERROR(VLOOKUP($A144,'TD SOP+PROFORM'!$A$5:$AD$750,MATCH(AD$4,'TD SOP+PROFORM'!$B$2:$AD$2,0)+1,0),0)+IFERROR(VLOOKUP($A144,'TD SOP+PROFORM'!$A$5:$AD$750,MATCH(AD$2,'TD SOP+PROFORM'!$B$2:$AD$2,0)+1,0),0)</f>
        <v>0</v>
      </c>
      <c r="AE144" s="25">
        <f>IFERROR(VLOOKUP($A144,'TD SOP+PROFORM'!$A$5:$AD$750,MATCH(AE$4,'TD SOP+PROFORM'!$B$2:$AD$2,0)+1,0),0)+IFERROR(VLOOKUP($A144,'TD SOP+PROFORM'!$A$5:$AD$750,MATCH(AE$2,'TD SOP+PROFORM'!$B$2:$AD$2,0)+1,0),0)</f>
        <v>0</v>
      </c>
      <c r="AF144" s="26" t="str">
        <f t="shared" si="46"/>
        <v/>
      </c>
      <c r="AG144" s="25">
        <f>IFERROR(VLOOKUP($A144,'TD SOP+PROFORM'!$A$5:$AD$750,MATCH(AG$4,'TD SOP+PROFORM'!$B$2:$AD$2,0)+1,0),0)+IFERROR(VLOOKUP($A144,'TD SOP+PROFORM'!$A$5:$AD$750,MATCH(AG$2,'TD SOP+PROFORM'!$B$2:$AD$2,0)+1,0),0)</f>
        <v>0</v>
      </c>
      <c r="AH144" s="25">
        <f>IFERROR(VLOOKUP($A144,'TD SOP+PROFORM'!$A$5:$AD$750,MATCH(AH$4,'TD SOP+PROFORM'!$B$2:$AD$2,0)+1,0),0)+IFERROR(VLOOKUP($A144,'TD SOP+PROFORM'!$A$5:$AD$750,MATCH(AH$2,'TD SOP+PROFORM'!$B$2:$AD$2,0)+1,0),0)</f>
        <v>0</v>
      </c>
      <c r="AI144" s="26" t="str">
        <f t="shared" si="47"/>
        <v/>
      </c>
      <c r="AJ144" s="25">
        <f>IFERROR(VLOOKUP($A144,'TD SOP+PROFORM'!$A$5:$AD$750,MATCH(AJ$4,'TD SOP+PROFORM'!$B$2:$AD$2,0)+1,0),0)+IFERROR(VLOOKUP($A144,'TD SOP+PROFORM'!$A$5:$AD$750,MATCH(AJ$2,'TD SOP+PROFORM'!$B$2:$AD$2,0)+1,0),0)</f>
        <v>0</v>
      </c>
      <c r="AK144" s="25">
        <f>IFERROR(VLOOKUP($A144,'TD SOP+PROFORM'!$A$5:$AD$750,MATCH(AK$4,'TD SOP+PROFORM'!$B$2:$AD$2,0)+1,0),0)+IFERROR(VLOOKUP($A144,'TD SOP+PROFORM'!$A$5:$AD$750,MATCH(AK$2,'TD SOP+PROFORM'!$B$2:$AD$2,0)+1,0),0)</f>
        <v>0</v>
      </c>
      <c r="AL144" s="26" t="str">
        <f t="shared" si="48"/>
        <v/>
      </c>
      <c r="AM144" s="25">
        <f t="shared" si="50"/>
        <v>0</v>
      </c>
      <c r="AN144" s="25">
        <f t="shared" si="50"/>
        <v>0</v>
      </c>
      <c r="AO144" s="26" t="str">
        <f t="shared" si="49"/>
        <v/>
      </c>
    </row>
    <row r="145" spans="1:41" x14ac:dyDescent="0.35">
      <c r="A145" s="24">
        <f>IF(AND('TD SOP+PROFORM'!A142&lt;&gt;"",'TD SOP+PROFORM'!A142&lt;&gt;"TOTAL"),'TD SOP+PROFORM'!A142,0)</f>
        <v>0</v>
      </c>
      <c r="C145" s="25" t="str">
        <f>IFERROR(VLOOKUP($A145,'TD SOP+PROFORM'!$A$5:$AD$750,MATCH(C$4,'TD SOP+PROFORM'!$B$2:$AT$2,0)+1,0),"")</f>
        <v/>
      </c>
      <c r="D145" s="25" t="str">
        <f>IFERROR(VLOOKUP($A145,'TD SOP+PROFORM'!$A$5:$AD$750,MATCH(D$4,'TD SOP+PROFORM'!$B$2:$AT$2,0)+1,0),"")</f>
        <v/>
      </c>
      <c r="E145" s="26" t="str">
        <f t="shared" si="37"/>
        <v/>
      </c>
      <c r="F145" s="25" t="str">
        <f>IFERROR(VLOOKUP($A145,'TD SOP+PROFORM'!$A$5:$AD$750,MATCH(F$4,'TD SOP+PROFORM'!$B$2:$AT$2,0)+1,0),"")</f>
        <v/>
      </c>
      <c r="G145" s="25" t="str">
        <f>IFERROR(VLOOKUP($A145,'TD SOP+PROFORM'!$A$5:$AD$750,MATCH(G$4,'TD SOP+PROFORM'!$B$2:$AT$2,0)+1,0),"")</f>
        <v/>
      </c>
      <c r="H145" s="26" t="str">
        <f t="shared" si="38"/>
        <v/>
      </c>
      <c r="I145" s="25" t="str">
        <f>IFERROR(VLOOKUP($A145,'TD SOP+PROFORM'!$A$5:$AD$750,MATCH(I$4,'TD SOP+PROFORM'!$B$2:$AT$2,0)+1,0),"")</f>
        <v/>
      </c>
      <c r="J145" s="25" t="str">
        <f>IFERROR(VLOOKUP($A145,'TD SOP+PROFORM'!$A$5:$AD$750,MATCH(J$4,'TD SOP+PROFORM'!$B$2:$AT$2,0)+1,0),"")</f>
        <v/>
      </c>
      <c r="K145" s="26" t="str">
        <f t="shared" si="39"/>
        <v/>
      </c>
      <c r="L145" s="25" t="str">
        <f>IFERROR(VLOOKUP($A145,'TD SOP+PROFORM'!$A$5:$AD$750,MATCH(L$4,'TD SOP+PROFORM'!$B$2:$AT$2,0)+1,0),"")</f>
        <v/>
      </c>
      <c r="M145" s="25" t="str">
        <f>IFERROR(VLOOKUP($A145,'TD SOP+PROFORM'!$A$5:$AD$750,MATCH(M$4,'TD SOP+PROFORM'!$B$2:$AT$2,0)+1,0),"")</f>
        <v/>
      </c>
      <c r="N145" s="26" t="str">
        <f t="shared" si="40"/>
        <v/>
      </c>
      <c r="O145" s="25">
        <f>IFERROR(VLOOKUP($A145,'TD SOP+PROFORM'!$A$5:$AD$750,MATCH(O$4,'TD SOP+PROFORM'!$B$2:$AD$2,0)+1,0),0)+IFERROR(VLOOKUP($A145,'TD SOP+PROFORM'!$A$5:$AD$750,MATCH(O$2,'TD SOP+PROFORM'!$B$2:$AD$2,0)+1,0),0)</f>
        <v>0</v>
      </c>
      <c r="P145" s="25">
        <f>IFERROR(VLOOKUP($A145,'TD SOP+PROFORM'!$A$5:$AD$750,MATCH(P$4,'TD SOP+PROFORM'!$B$2:$AD$2,0)+1,0),0)+IFERROR(VLOOKUP($A145,'TD SOP+PROFORM'!$A$5:$AD$750,MATCH(P$2,'TD SOP+PROFORM'!$B$2:$AD$2,0)+1,0),0)</f>
        <v>0</v>
      </c>
      <c r="Q145" s="26" t="str">
        <f t="shared" si="41"/>
        <v/>
      </c>
      <c r="R145" s="25">
        <f>IFERROR(VLOOKUP($A145,'TD SOP+PROFORM'!$A$5:$AD$750,MATCH(R$4,'TD SOP+PROFORM'!$B$2:$AD$2,0)+1,0),0)+IFERROR(VLOOKUP($A145,'TD SOP+PROFORM'!$A$5:$AD$750,MATCH(R$2,'TD SOP+PROFORM'!$B$2:$AD$2,0)+1,0),0)</f>
        <v>0</v>
      </c>
      <c r="S145" s="25">
        <f>IFERROR(VLOOKUP($A145,'TD SOP+PROFORM'!$A$5:$AD$750,MATCH(S$4,'TD SOP+PROFORM'!$B$2:$AD$2,0)+1,0),0)+IFERROR(VLOOKUP($A145,'TD SOP+PROFORM'!$A$5:$AD$750,MATCH(S$2,'TD SOP+PROFORM'!$B$2:$AD$2,0)+1,0),0)</f>
        <v>0</v>
      </c>
      <c r="T145" s="26" t="str">
        <f t="shared" si="42"/>
        <v/>
      </c>
      <c r="U145" s="25">
        <f>IFERROR(VLOOKUP($A145,'TD SOP+PROFORM'!$A$5:$AD$750,MATCH(U$4,'TD SOP+PROFORM'!$B$2:$AD$2,0)+1,0),0)+IFERROR(VLOOKUP($A145,'TD SOP+PROFORM'!$A$5:$AD$750,MATCH(U$2,'TD SOP+PROFORM'!$B$2:$AD$2,0)+1,0),0)</f>
        <v>0</v>
      </c>
      <c r="V145" s="25">
        <f>IFERROR(VLOOKUP($A145,'TD SOP+PROFORM'!$A$5:$AD$750,MATCH(V$4,'TD SOP+PROFORM'!$B$2:$AD$2,0)+1,0),0)+IFERROR(VLOOKUP($A145,'TD SOP+PROFORM'!$A$5:$AD$750,MATCH(V$2,'TD SOP+PROFORM'!$B$2:$AD$2,0)+1,0),0)</f>
        <v>0</v>
      </c>
      <c r="W145" s="26" t="str">
        <f t="shared" si="43"/>
        <v/>
      </c>
      <c r="X145" s="25">
        <f>IFERROR(VLOOKUP($A145,'TD SOP+PROFORM'!$A$5:$AD$750,MATCH(X$4,'TD SOP+PROFORM'!$B$2:$AD$2,0)+1,0),0)+IFERROR(VLOOKUP($A145,'TD SOP+PROFORM'!$A$5:$AD$750,MATCH(X$2,'TD SOP+PROFORM'!$B$2:$AD$2,0)+1,0),0)</f>
        <v>0</v>
      </c>
      <c r="Y145" s="25">
        <f>IFERROR(VLOOKUP($A145,'TD SOP+PROFORM'!$A$5:$AD$750,MATCH(Y$4,'TD SOP+PROFORM'!$B$2:$AD$2,0)+1,0),0)+IFERROR(VLOOKUP($A145,'TD SOP+PROFORM'!$A$5:$AD$750,MATCH(Y$2,'TD SOP+PROFORM'!$B$2:$AD$2,0)+1,0),0)</f>
        <v>0</v>
      </c>
      <c r="Z145" s="26" t="str">
        <f t="shared" si="44"/>
        <v/>
      </c>
      <c r="AA145" s="25">
        <f>IFERROR(VLOOKUP($A145,'TD SOP+PROFORM'!$A$5:$AD$750,MATCH(AA$4,'TD SOP+PROFORM'!$B$2:$AD$2,0)+1,0),0)+IFERROR(VLOOKUP($A145,'TD SOP+PROFORM'!$A$5:$AD$750,MATCH(AA$2,'TD SOP+PROFORM'!$B$2:$AD$2,0)+1,0),0)</f>
        <v>0</v>
      </c>
      <c r="AB145" s="25">
        <f>IFERROR(VLOOKUP($A145,'TD SOP+PROFORM'!$A$5:$AD$750,MATCH(AB$4,'TD SOP+PROFORM'!$B$2:$AD$2,0)+1,0),0)+IFERROR(VLOOKUP($A145,'TD SOP+PROFORM'!$A$5:$AD$750,MATCH(AB$2,'TD SOP+PROFORM'!$B$2:$AD$2,0)+1,0),0)</f>
        <v>0</v>
      </c>
      <c r="AC145" s="26" t="str">
        <f t="shared" si="45"/>
        <v/>
      </c>
      <c r="AD145" s="25">
        <f>IFERROR(VLOOKUP($A145,'TD SOP+PROFORM'!$A$5:$AD$750,MATCH(AD$4,'TD SOP+PROFORM'!$B$2:$AD$2,0)+1,0),0)+IFERROR(VLOOKUP($A145,'TD SOP+PROFORM'!$A$5:$AD$750,MATCH(AD$2,'TD SOP+PROFORM'!$B$2:$AD$2,0)+1,0),0)</f>
        <v>0</v>
      </c>
      <c r="AE145" s="25">
        <f>IFERROR(VLOOKUP($A145,'TD SOP+PROFORM'!$A$5:$AD$750,MATCH(AE$4,'TD SOP+PROFORM'!$B$2:$AD$2,0)+1,0),0)+IFERROR(VLOOKUP($A145,'TD SOP+PROFORM'!$A$5:$AD$750,MATCH(AE$2,'TD SOP+PROFORM'!$B$2:$AD$2,0)+1,0),0)</f>
        <v>0</v>
      </c>
      <c r="AF145" s="26" t="str">
        <f t="shared" si="46"/>
        <v/>
      </c>
      <c r="AG145" s="25">
        <f>IFERROR(VLOOKUP($A145,'TD SOP+PROFORM'!$A$5:$AD$750,MATCH(AG$4,'TD SOP+PROFORM'!$B$2:$AD$2,0)+1,0),0)+IFERROR(VLOOKUP($A145,'TD SOP+PROFORM'!$A$5:$AD$750,MATCH(AG$2,'TD SOP+PROFORM'!$B$2:$AD$2,0)+1,0),0)</f>
        <v>0</v>
      </c>
      <c r="AH145" s="25">
        <f>IFERROR(VLOOKUP($A145,'TD SOP+PROFORM'!$A$5:$AD$750,MATCH(AH$4,'TD SOP+PROFORM'!$B$2:$AD$2,0)+1,0),0)+IFERROR(VLOOKUP($A145,'TD SOP+PROFORM'!$A$5:$AD$750,MATCH(AH$2,'TD SOP+PROFORM'!$B$2:$AD$2,0)+1,0),0)</f>
        <v>0</v>
      </c>
      <c r="AI145" s="26" t="str">
        <f t="shared" si="47"/>
        <v/>
      </c>
      <c r="AJ145" s="25">
        <f>IFERROR(VLOOKUP($A145,'TD SOP+PROFORM'!$A$5:$AD$750,MATCH(AJ$4,'TD SOP+PROFORM'!$B$2:$AD$2,0)+1,0),0)+IFERROR(VLOOKUP($A145,'TD SOP+PROFORM'!$A$5:$AD$750,MATCH(AJ$2,'TD SOP+PROFORM'!$B$2:$AD$2,0)+1,0),0)</f>
        <v>0</v>
      </c>
      <c r="AK145" s="25">
        <f>IFERROR(VLOOKUP($A145,'TD SOP+PROFORM'!$A$5:$AD$750,MATCH(AK$4,'TD SOP+PROFORM'!$B$2:$AD$2,0)+1,0),0)+IFERROR(VLOOKUP($A145,'TD SOP+PROFORM'!$A$5:$AD$750,MATCH(AK$2,'TD SOP+PROFORM'!$B$2:$AD$2,0)+1,0),0)</f>
        <v>0</v>
      </c>
      <c r="AL145" s="26" t="str">
        <f t="shared" si="48"/>
        <v/>
      </c>
      <c r="AM145" s="25">
        <f t="shared" si="50"/>
        <v>0</v>
      </c>
      <c r="AN145" s="25">
        <f t="shared" si="50"/>
        <v>0</v>
      </c>
      <c r="AO145" s="26" t="str">
        <f t="shared" si="49"/>
        <v/>
      </c>
    </row>
    <row r="146" spans="1:41" x14ac:dyDescent="0.35">
      <c r="A146" s="24">
        <f>IF(AND('TD SOP+PROFORM'!A143&lt;&gt;"",'TD SOP+PROFORM'!A143&lt;&gt;"TOTAL"),'TD SOP+PROFORM'!A143,0)</f>
        <v>0</v>
      </c>
      <c r="C146" s="25" t="str">
        <f>IFERROR(VLOOKUP($A146,'TD SOP+PROFORM'!$A$5:$AD$750,MATCH(C$4,'TD SOP+PROFORM'!$B$2:$AT$2,0)+1,0),"")</f>
        <v/>
      </c>
      <c r="D146" s="25" t="str">
        <f>IFERROR(VLOOKUP($A146,'TD SOP+PROFORM'!$A$5:$AD$750,MATCH(D$4,'TD SOP+PROFORM'!$B$2:$AT$2,0)+1,0),"")</f>
        <v/>
      </c>
      <c r="E146" s="26" t="str">
        <f t="shared" si="37"/>
        <v/>
      </c>
      <c r="F146" s="25" t="str">
        <f>IFERROR(VLOOKUP($A146,'TD SOP+PROFORM'!$A$5:$AD$750,MATCH(F$4,'TD SOP+PROFORM'!$B$2:$AT$2,0)+1,0),"")</f>
        <v/>
      </c>
      <c r="G146" s="25" t="str">
        <f>IFERROR(VLOOKUP($A146,'TD SOP+PROFORM'!$A$5:$AD$750,MATCH(G$4,'TD SOP+PROFORM'!$B$2:$AT$2,0)+1,0),"")</f>
        <v/>
      </c>
      <c r="H146" s="26" t="str">
        <f t="shared" si="38"/>
        <v/>
      </c>
      <c r="I146" s="25" t="str">
        <f>IFERROR(VLOOKUP($A146,'TD SOP+PROFORM'!$A$5:$AD$750,MATCH(I$4,'TD SOP+PROFORM'!$B$2:$AT$2,0)+1,0),"")</f>
        <v/>
      </c>
      <c r="J146" s="25" t="str">
        <f>IFERROR(VLOOKUP($A146,'TD SOP+PROFORM'!$A$5:$AD$750,MATCH(J$4,'TD SOP+PROFORM'!$B$2:$AT$2,0)+1,0),"")</f>
        <v/>
      </c>
      <c r="K146" s="26" t="str">
        <f t="shared" si="39"/>
        <v/>
      </c>
      <c r="L146" s="25" t="str">
        <f>IFERROR(VLOOKUP($A146,'TD SOP+PROFORM'!$A$5:$AD$750,MATCH(L$4,'TD SOP+PROFORM'!$B$2:$AT$2,0)+1,0),"")</f>
        <v/>
      </c>
      <c r="M146" s="25" t="str">
        <f>IFERROR(VLOOKUP($A146,'TD SOP+PROFORM'!$A$5:$AD$750,MATCH(M$4,'TD SOP+PROFORM'!$B$2:$AT$2,0)+1,0),"")</f>
        <v/>
      </c>
      <c r="N146" s="26" t="str">
        <f t="shared" si="40"/>
        <v/>
      </c>
      <c r="O146" s="25">
        <f>IFERROR(VLOOKUP($A146,'TD SOP+PROFORM'!$A$5:$AD$750,MATCH(O$4,'TD SOP+PROFORM'!$B$2:$AD$2,0)+1,0),0)+IFERROR(VLOOKUP($A146,'TD SOP+PROFORM'!$A$5:$AD$750,MATCH(O$2,'TD SOP+PROFORM'!$B$2:$AD$2,0)+1,0),0)</f>
        <v>0</v>
      </c>
      <c r="P146" s="25">
        <f>IFERROR(VLOOKUP($A146,'TD SOP+PROFORM'!$A$5:$AD$750,MATCH(P$4,'TD SOP+PROFORM'!$B$2:$AD$2,0)+1,0),0)+IFERROR(VLOOKUP($A146,'TD SOP+PROFORM'!$A$5:$AD$750,MATCH(P$2,'TD SOP+PROFORM'!$B$2:$AD$2,0)+1,0),0)</f>
        <v>0</v>
      </c>
      <c r="Q146" s="26" t="str">
        <f t="shared" si="41"/>
        <v/>
      </c>
      <c r="R146" s="25">
        <f>IFERROR(VLOOKUP($A146,'TD SOP+PROFORM'!$A$5:$AD$750,MATCH(R$4,'TD SOP+PROFORM'!$B$2:$AD$2,0)+1,0),0)+IFERROR(VLOOKUP($A146,'TD SOP+PROFORM'!$A$5:$AD$750,MATCH(R$2,'TD SOP+PROFORM'!$B$2:$AD$2,0)+1,0),0)</f>
        <v>0</v>
      </c>
      <c r="S146" s="25">
        <f>IFERROR(VLOOKUP($A146,'TD SOP+PROFORM'!$A$5:$AD$750,MATCH(S$4,'TD SOP+PROFORM'!$B$2:$AD$2,0)+1,0),0)+IFERROR(VLOOKUP($A146,'TD SOP+PROFORM'!$A$5:$AD$750,MATCH(S$2,'TD SOP+PROFORM'!$B$2:$AD$2,0)+1,0),0)</f>
        <v>0</v>
      </c>
      <c r="T146" s="26" t="str">
        <f t="shared" si="42"/>
        <v/>
      </c>
      <c r="U146" s="25">
        <f>IFERROR(VLOOKUP($A146,'TD SOP+PROFORM'!$A$5:$AD$750,MATCH(U$4,'TD SOP+PROFORM'!$B$2:$AD$2,0)+1,0),0)+IFERROR(VLOOKUP($A146,'TD SOP+PROFORM'!$A$5:$AD$750,MATCH(U$2,'TD SOP+PROFORM'!$B$2:$AD$2,0)+1,0),0)</f>
        <v>0</v>
      </c>
      <c r="V146" s="25">
        <f>IFERROR(VLOOKUP($A146,'TD SOP+PROFORM'!$A$5:$AD$750,MATCH(V$4,'TD SOP+PROFORM'!$B$2:$AD$2,0)+1,0),0)+IFERROR(VLOOKUP($A146,'TD SOP+PROFORM'!$A$5:$AD$750,MATCH(V$2,'TD SOP+PROFORM'!$B$2:$AD$2,0)+1,0),0)</f>
        <v>0</v>
      </c>
      <c r="W146" s="26" t="str">
        <f t="shared" si="43"/>
        <v/>
      </c>
      <c r="X146" s="25">
        <f>IFERROR(VLOOKUP($A146,'TD SOP+PROFORM'!$A$5:$AD$750,MATCH(X$4,'TD SOP+PROFORM'!$B$2:$AD$2,0)+1,0),0)+IFERROR(VLOOKUP($A146,'TD SOP+PROFORM'!$A$5:$AD$750,MATCH(X$2,'TD SOP+PROFORM'!$B$2:$AD$2,0)+1,0),0)</f>
        <v>0</v>
      </c>
      <c r="Y146" s="25">
        <f>IFERROR(VLOOKUP($A146,'TD SOP+PROFORM'!$A$5:$AD$750,MATCH(Y$4,'TD SOP+PROFORM'!$B$2:$AD$2,0)+1,0),0)+IFERROR(VLOOKUP($A146,'TD SOP+PROFORM'!$A$5:$AD$750,MATCH(Y$2,'TD SOP+PROFORM'!$B$2:$AD$2,0)+1,0),0)</f>
        <v>0</v>
      </c>
      <c r="Z146" s="26" t="str">
        <f t="shared" si="44"/>
        <v/>
      </c>
      <c r="AA146" s="25">
        <f>IFERROR(VLOOKUP($A146,'TD SOP+PROFORM'!$A$5:$AD$750,MATCH(AA$4,'TD SOP+PROFORM'!$B$2:$AD$2,0)+1,0),0)+IFERROR(VLOOKUP($A146,'TD SOP+PROFORM'!$A$5:$AD$750,MATCH(AA$2,'TD SOP+PROFORM'!$B$2:$AD$2,0)+1,0),0)</f>
        <v>0</v>
      </c>
      <c r="AB146" s="25">
        <f>IFERROR(VLOOKUP($A146,'TD SOP+PROFORM'!$A$5:$AD$750,MATCH(AB$4,'TD SOP+PROFORM'!$B$2:$AD$2,0)+1,0),0)+IFERROR(VLOOKUP($A146,'TD SOP+PROFORM'!$A$5:$AD$750,MATCH(AB$2,'TD SOP+PROFORM'!$B$2:$AD$2,0)+1,0),0)</f>
        <v>0</v>
      </c>
      <c r="AC146" s="26" t="str">
        <f t="shared" si="45"/>
        <v/>
      </c>
      <c r="AD146" s="25">
        <f>IFERROR(VLOOKUP($A146,'TD SOP+PROFORM'!$A$5:$AD$750,MATCH(AD$4,'TD SOP+PROFORM'!$B$2:$AD$2,0)+1,0),0)+IFERROR(VLOOKUP($A146,'TD SOP+PROFORM'!$A$5:$AD$750,MATCH(AD$2,'TD SOP+PROFORM'!$B$2:$AD$2,0)+1,0),0)</f>
        <v>0</v>
      </c>
      <c r="AE146" s="25">
        <f>IFERROR(VLOOKUP($A146,'TD SOP+PROFORM'!$A$5:$AD$750,MATCH(AE$4,'TD SOP+PROFORM'!$B$2:$AD$2,0)+1,0),0)+IFERROR(VLOOKUP($A146,'TD SOP+PROFORM'!$A$5:$AD$750,MATCH(AE$2,'TD SOP+PROFORM'!$B$2:$AD$2,0)+1,0),0)</f>
        <v>0</v>
      </c>
      <c r="AF146" s="26" t="str">
        <f t="shared" si="46"/>
        <v/>
      </c>
      <c r="AG146" s="25">
        <f>IFERROR(VLOOKUP($A146,'TD SOP+PROFORM'!$A$5:$AD$750,MATCH(AG$4,'TD SOP+PROFORM'!$B$2:$AD$2,0)+1,0),0)+IFERROR(VLOOKUP($A146,'TD SOP+PROFORM'!$A$5:$AD$750,MATCH(AG$2,'TD SOP+PROFORM'!$B$2:$AD$2,0)+1,0),0)</f>
        <v>0</v>
      </c>
      <c r="AH146" s="25">
        <f>IFERROR(VLOOKUP($A146,'TD SOP+PROFORM'!$A$5:$AD$750,MATCH(AH$4,'TD SOP+PROFORM'!$B$2:$AD$2,0)+1,0),0)+IFERROR(VLOOKUP($A146,'TD SOP+PROFORM'!$A$5:$AD$750,MATCH(AH$2,'TD SOP+PROFORM'!$B$2:$AD$2,0)+1,0),0)</f>
        <v>0</v>
      </c>
      <c r="AI146" s="26" t="str">
        <f t="shared" si="47"/>
        <v/>
      </c>
      <c r="AJ146" s="25">
        <f>IFERROR(VLOOKUP($A146,'TD SOP+PROFORM'!$A$5:$AD$750,MATCH(AJ$4,'TD SOP+PROFORM'!$B$2:$AD$2,0)+1,0),0)+IFERROR(VLOOKUP($A146,'TD SOP+PROFORM'!$A$5:$AD$750,MATCH(AJ$2,'TD SOP+PROFORM'!$B$2:$AD$2,0)+1,0),0)</f>
        <v>0</v>
      </c>
      <c r="AK146" s="25">
        <f>IFERROR(VLOOKUP($A146,'TD SOP+PROFORM'!$A$5:$AD$750,MATCH(AK$4,'TD SOP+PROFORM'!$B$2:$AD$2,0)+1,0),0)+IFERROR(VLOOKUP($A146,'TD SOP+PROFORM'!$A$5:$AD$750,MATCH(AK$2,'TD SOP+PROFORM'!$B$2:$AD$2,0)+1,0),0)</f>
        <v>0</v>
      </c>
      <c r="AL146" s="26" t="str">
        <f t="shared" si="48"/>
        <v/>
      </c>
      <c r="AM146" s="25">
        <f t="shared" si="50"/>
        <v>0</v>
      </c>
      <c r="AN146" s="25">
        <f t="shared" si="50"/>
        <v>0</v>
      </c>
      <c r="AO146" s="26" t="str">
        <f t="shared" si="49"/>
        <v/>
      </c>
    </row>
    <row r="147" spans="1:41" x14ac:dyDescent="0.35">
      <c r="A147" s="24">
        <f>IF(AND('TD SOP+PROFORM'!A144&lt;&gt;"",'TD SOP+PROFORM'!A144&lt;&gt;"TOTAL"),'TD SOP+PROFORM'!A144,0)</f>
        <v>0</v>
      </c>
      <c r="C147" s="25" t="str">
        <f>IFERROR(VLOOKUP($A147,'TD SOP+PROFORM'!$A$5:$AD$750,MATCH(C$4,'TD SOP+PROFORM'!$B$2:$AT$2,0)+1,0),"")</f>
        <v/>
      </c>
      <c r="D147" s="25" t="str">
        <f>IFERROR(VLOOKUP($A147,'TD SOP+PROFORM'!$A$5:$AD$750,MATCH(D$4,'TD SOP+PROFORM'!$B$2:$AT$2,0)+1,0),"")</f>
        <v/>
      </c>
      <c r="E147" s="26" t="str">
        <f t="shared" si="37"/>
        <v/>
      </c>
      <c r="F147" s="25" t="str">
        <f>IFERROR(VLOOKUP($A147,'TD SOP+PROFORM'!$A$5:$AD$750,MATCH(F$4,'TD SOP+PROFORM'!$B$2:$AT$2,0)+1,0),"")</f>
        <v/>
      </c>
      <c r="G147" s="25" t="str">
        <f>IFERROR(VLOOKUP($A147,'TD SOP+PROFORM'!$A$5:$AD$750,MATCH(G$4,'TD SOP+PROFORM'!$B$2:$AT$2,0)+1,0),"")</f>
        <v/>
      </c>
      <c r="H147" s="26" t="str">
        <f t="shared" si="38"/>
        <v/>
      </c>
      <c r="I147" s="25" t="str">
        <f>IFERROR(VLOOKUP($A147,'TD SOP+PROFORM'!$A$5:$AD$750,MATCH(I$4,'TD SOP+PROFORM'!$B$2:$AT$2,0)+1,0),"")</f>
        <v/>
      </c>
      <c r="J147" s="25" t="str">
        <f>IFERROR(VLOOKUP($A147,'TD SOP+PROFORM'!$A$5:$AD$750,MATCH(J$4,'TD SOP+PROFORM'!$B$2:$AT$2,0)+1,0),"")</f>
        <v/>
      </c>
      <c r="K147" s="26" t="str">
        <f t="shared" si="39"/>
        <v/>
      </c>
      <c r="L147" s="25" t="str">
        <f>IFERROR(VLOOKUP($A147,'TD SOP+PROFORM'!$A$5:$AD$750,MATCH(L$4,'TD SOP+PROFORM'!$B$2:$AT$2,0)+1,0),"")</f>
        <v/>
      </c>
      <c r="M147" s="25" t="str">
        <f>IFERROR(VLOOKUP($A147,'TD SOP+PROFORM'!$A$5:$AD$750,MATCH(M$4,'TD SOP+PROFORM'!$B$2:$AT$2,0)+1,0),"")</f>
        <v/>
      </c>
      <c r="N147" s="26" t="str">
        <f t="shared" si="40"/>
        <v/>
      </c>
      <c r="O147" s="25">
        <f>IFERROR(VLOOKUP($A147,'TD SOP+PROFORM'!$A$5:$AD$750,MATCH(O$4,'TD SOP+PROFORM'!$B$2:$AD$2,0)+1,0),0)+IFERROR(VLOOKUP($A147,'TD SOP+PROFORM'!$A$5:$AD$750,MATCH(O$2,'TD SOP+PROFORM'!$B$2:$AD$2,0)+1,0),0)</f>
        <v>0</v>
      </c>
      <c r="P147" s="25">
        <f>IFERROR(VLOOKUP($A147,'TD SOP+PROFORM'!$A$5:$AD$750,MATCH(P$4,'TD SOP+PROFORM'!$B$2:$AD$2,0)+1,0),0)+IFERROR(VLOOKUP($A147,'TD SOP+PROFORM'!$A$5:$AD$750,MATCH(P$2,'TD SOP+PROFORM'!$B$2:$AD$2,0)+1,0),0)</f>
        <v>0</v>
      </c>
      <c r="Q147" s="26" t="str">
        <f t="shared" si="41"/>
        <v/>
      </c>
      <c r="R147" s="25">
        <f>IFERROR(VLOOKUP($A147,'TD SOP+PROFORM'!$A$5:$AD$750,MATCH(R$4,'TD SOP+PROFORM'!$B$2:$AD$2,0)+1,0),0)+IFERROR(VLOOKUP($A147,'TD SOP+PROFORM'!$A$5:$AD$750,MATCH(R$2,'TD SOP+PROFORM'!$B$2:$AD$2,0)+1,0),0)</f>
        <v>0</v>
      </c>
      <c r="S147" s="25">
        <f>IFERROR(VLOOKUP($A147,'TD SOP+PROFORM'!$A$5:$AD$750,MATCH(S$4,'TD SOP+PROFORM'!$B$2:$AD$2,0)+1,0),0)+IFERROR(VLOOKUP($A147,'TD SOP+PROFORM'!$A$5:$AD$750,MATCH(S$2,'TD SOP+PROFORM'!$B$2:$AD$2,0)+1,0),0)</f>
        <v>0</v>
      </c>
      <c r="T147" s="26" t="str">
        <f t="shared" si="42"/>
        <v/>
      </c>
      <c r="U147" s="25">
        <f>IFERROR(VLOOKUP($A147,'TD SOP+PROFORM'!$A$5:$AD$750,MATCH(U$4,'TD SOP+PROFORM'!$B$2:$AD$2,0)+1,0),0)+IFERROR(VLOOKUP($A147,'TD SOP+PROFORM'!$A$5:$AD$750,MATCH(U$2,'TD SOP+PROFORM'!$B$2:$AD$2,0)+1,0),0)</f>
        <v>0</v>
      </c>
      <c r="V147" s="25">
        <f>IFERROR(VLOOKUP($A147,'TD SOP+PROFORM'!$A$5:$AD$750,MATCH(V$4,'TD SOP+PROFORM'!$B$2:$AD$2,0)+1,0),0)+IFERROR(VLOOKUP($A147,'TD SOP+PROFORM'!$A$5:$AD$750,MATCH(V$2,'TD SOP+PROFORM'!$B$2:$AD$2,0)+1,0),0)</f>
        <v>0</v>
      </c>
      <c r="W147" s="26" t="str">
        <f t="shared" si="43"/>
        <v/>
      </c>
      <c r="X147" s="25">
        <f>IFERROR(VLOOKUP($A147,'TD SOP+PROFORM'!$A$5:$AD$750,MATCH(X$4,'TD SOP+PROFORM'!$B$2:$AD$2,0)+1,0),0)+IFERROR(VLOOKUP($A147,'TD SOP+PROFORM'!$A$5:$AD$750,MATCH(X$2,'TD SOP+PROFORM'!$B$2:$AD$2,0)+1,0),0)</f>
        <v>0</v>
      </c>
      <c r="Y147" s="25">
        <f>IFERROR(VLOOKUP($A147,'TD SOP+PROFORM'!$A$5:$AD$750,MATCH(Y$4,'TD SOP+PROFORM'!$B$2:$AD$2,0)+1,0),0)+IFERROR(VLOOKUP($A147,'TD SOP+PROFORM'!$A$5:$AD$750,MATCH(Y$2,'TD SOP+PROFORM'!$B$2:$AD$2,0)+1,0),0)</f>
        <v>0</v>
      </c>
      <c r="Z147" s="26" t="str">
        <f t="shared" si="44"/>
        <v/>
      </c>
      <c r="AA147" s="25">
        <f>IFERROR(VLOOKUP($A147,'TD SOP+PROFORM'!$A$5:$AD$750,MATCH(AA$4,'TD SOP+PROFORM'!$B$2:$AD$2,0)+1,0),0)+IFERROR(VLOOKUP($A147,'TD SOP+PROFORM'!$A$5:$AD$750,MATCH(AA$2,'TD SOP+PROFORM'!$B$2:$AD$2,0)+1,0),0)</f>
        <v>0</v>
      </c>
      <c r="AB147" s="25">
        <f>IFERROR(VLOOKUP($A147,'TD SOP+PROFORM'!$A$5:$AD$750,MATCH(AB$4,'TD SOP+PROFORM'!$B$2:$AD$2,0)+1,0),0)+IFERROR(VLOOKUP($A147,'TD SOP+PROFORM'!$A$5:$AD$750,MATCH(AB$2,'TD SOP+PROFORM'!$B$2:$AD$2,0)+1,0),0)</f>
        <v>0</v>
      </c>
      <c r="AC147" s="26" t="str">
        <f t="shared" si="45"/>
        <v/>
      </c>
      <c r="AD147" s="25">
        <f>IFERROR(VLOOKUP($A147,'TD SOP+PROFORM'!$A$5:$AD$750,MATCH(AD$4,'TD SOP+PROFORM'!$B$2:$AD$2,0)+1,0),0)+IFERROR(VLOOKUP($A147,'TD SOP+PROFORM'!$A$5:$AD$750,MATCH(AD$2,'TD SOP+PROFORM'!$B$2:$AD$2,0)+1,0),0)</f>
        <v>0</v>
      </c>
      <c r="AE147" s="25">
        <f>IFERROR(VLOOKUP($A147,'TD SOP+PROFORM'!$A$5:$AD$750,MATCH(AE$4,'TD SOP+PROFORM'!$B$2:$AD$2,0)+1,0),0)+IFERROR(VLOOKUP($A147,'TD SOP+PROFORM'!$A$5:$AD$750,MATCH(AE$2,'TD SOP+PROFORM'!$B$2:$AD$2,0)+1,0),0)</f>
        <v>0</v>
      </c>
      <c r="AF147" s="26" t="str">
        <f t="shared" si="46"/>
        <v/>
      </c>
      <c r="AG147" s="25">
        <f>IFERROR(VLOOKUP($A147,'TD SOP+PROFORM'!$A$5:$AD$750,MATCH(AG$4,'TD SOP+PROFORM'!$B$2:$AD$2,0)+1,0),0)+IFERROR(VLOOKUP($A147,'TD SOP+PROFORM'!$A$5:$AD$750,MATCH(AG$2,'TD SOP+PROFORM'!$B$2:$AD$2,0)+1,0),0)</f>
        <v>0</v>
      </c>
      <c r="AH147" s="25">
        <f>IFERROR(VLOOKUP($A147,'TD SOP+PROFORM'!$A$5:$AD$750,MATCH(AH$4,'TD SOP+PROFORM'!$B$2:$AD$2,0)+1,0),0)+IFERROR(VLOOKUP($A147,'TD SOP+PROFORM'!$A$5:$AD$750,MATCH(AH$2,'TD SOP+PROFORM'!$B$2:$AD$2,0)+1,0),0)</f>
        <v>0</v>
      </c>
      <c r="AI147" s="26" t="str">
        <f t="shared" si="47"/>
        <v/>
      </c>
      <c r="AJ147" s="25">
        <f>IFERROR(VLOOKUP($A147,'TD SOP+PROFORM'!$A$5:$AD$750,MATCH(AJ$4,'TD SOP+PROFORM'!$B$2:$AD$2,0)+1,0),0)+IFERROR(VLOOKUP($A147,'TD SOP+PROFORM'!$A$5:$AD$750,MATCH(AJ$2,'TD SOP+PROFORM'!$B$2:$AD$2,0)+1,0),0)</f>
        <v>0</v>
      </c>
      <c r="AK147" s="25">
        <f>IFERROR(VLOOKUP($A147,'TD SOP+PROFORM'!$A$5:$AD$750,MATCH(AK$4,'TD SOP+PROFORM'!$B$2:$AD$2,0)+1,0),0)+IFERROR(VLOOKUP($A147,'TD SOP+PROFORM'!$A$5:$AD$750,MATCH(AK$2,'TD SOP+PROFORM'!$B$2:$AD$2,0)+1,0),0)</f>
        <v>0</v>
      </c>
      <c r="AL147" s="26" t="str">
        <f t="shared" si="48"/>
        <v/>
      </c>
      <c r="AM147" s="25">
        <f t="shared" si="50"/>
        <v>0</v>
      </c>
      <c r="AN147" s="25">
        <f t="shared" si="50"/>
        <v>0</v>
      </c>
      <c r="AO147" s="26" t="str">
        <f t="shared" si="49"/>
        <v/>
      </c>
    </row>
    <row r="148" spans="1:41" x14ac:dyDescent="0.35">
      <c r="A148" s="24">
        <f>IF(AND('TD SOP+PROFORM'!A145&lt;&gt;"",'TD SOP+PROFORM'!A145&lt;&gt;"TOTAL"),'TD SOP+PROFORM'!A145,0)</f>
        <v>0</v>
      </c>
      <c r="C148" s="25" t="str">
        <f>IFERROR(VLOOKUP($A148,'TD SOP+PROFORM'!$A$5:$AD$750,MATCH(C$4,'TD SOP+PROFORM'!$B$2:$AT$2,0)+1,0),"")</f>
        <v/>
      </c>
      <c r="D148" s="25" t="str">
        <f>IFERROR(VLOOKUP($A148,'TD SOP+PROFORM'!$A$5:$AD$750,MATCH(D$4,'TD SOP+PROFORM'!$B$2:$AT$2,0)+1,0),"")</f>
        <v/>
      </c>
      <c r="E148" s="26" t="str">
        <f t="shared" si="37"/>
        <v/>
      </c>
      <c r="F148" s="25" t="str">
        <f>IFERROR(VLOOKUP($A148,'TD SOP+PROFORM'!$A$5:$AD$750,MATCH(F$4,'TD SOP+PROFORM'!$B$2:$AT$2,0)+1,0),"")</f>
        <v/>
      </c>
      <c r="G148" s="25" t="str">
        <f>IFERROR(VLOOKUP($A148,'TD SOP+PROFORM'!$A$5:$AD$750,MATCH(G$4,'TD SOP+PROFORM'!$B$2:$AT$2,0)+1,0),"")</f>
        <v/>
      </c>
      <c r="H148" s="26" t="str">
        <f t="shared" si="38"/>
        <v/>
      </c>
      <c r="I148" s="25" t="str">
        <f>IFERROR(VLOOKUP($A148,'TD SOP+PROFORM'!$A$5:$AD$750,MATCH(I$4,'TD SOP+PROFORM'!$B$2:$AT$2,0)+1,0),"")</f>
        <v/>
      </c>
      <c r="J148" s="25" t="str">
        <f>IFERROR(VLOOKUP($A148,'TD SOP+PROFORM'!$A$5:$AD$750,MATCH(J$4,'TD SOP+PROFORM'!$B$2:$AT$2,0)+1,0),"")</f>
        <v/>
      </c>
      <c r="K148" s="26" t="str">
        <f t="shared" si="39"/>
        <v/>
      </c>
      <c r="L148" s="25" t="str">
        <f>IFERROR(VLOOKUP($A148,'TD SOP+PROFORM'!$A$5:$AD$750,MATCH(L$4,'TD SOP+PROFORM'!$B$2:$AT$2,0)+1,0),"")</f>
        <v/>
      </c>
      <c r="M148" s="25" t="str">
        <f>IFERROR(VLOOKUP($A148,'TD SOP+PROFORM'!$A$5:$AD$750,MATCH(M$4,'TD SOP+PROFORM'!$B$2:$AT$2,0)+1,0),"")</f>
        <v/>
      </c>
      <c r="N148" s="26" t="str">
        <f t="shared" si="40"/>
        <v/>
      </c>
      <c r="O148" s="25">
        <f>IFERROR(VLOOKUP($A148,'TD SOP+PROFORM'!$A$5:$AD$750,MATCH(O$4,'TD SOP+PROFORM'!$B$2:$AD$2,0)+1,0),0)+IFERROR(VLOOKUP($A148,'TD SOP+PROFORM'!$A$5:$AD$750,MATCH(O$2,'TD SOP+PROFORM'!$B$2:$AD$2,0)+1,0),0)</f>
        <v>0</v>
      </c>
      <c r="P148" s="25">
        <f>IFERROR(VLOOKUP($A148,'TD SOP+PROFORM'!$A$5:$AD$750,MATCH(P$4,'TD SOP+PROFORM'!$B$2:$AD$2,0)+1,0),0)+IFERROR(VLOOKUP($A148,'TD SOP+PROFORM'!$A$5:$AD$750,MATCH(P$2,'TD SOP+PROFORM'!$B$2:$AD$2,0)+1,0),0)</f>
        <v>0</v>
      </c>
      <c r="Q148" s="26" t="str">
        <f t="shared" si="41"/>
        <v/>
      </c>
      <c r="R148" s="25">
        <f>IFERROR(VLOOKUP($A148,'TD SOP+PROFORM'!$A$5:$AD$750,MATCH(R$4,'TD SOP+PROFORM'!$B$2:$AD$2,0)+1,0),0)+IFERROR(VLOOKUP($A148,'TD SOP+PROFORM'!$A$5:$AD$750,MATCH(R$2,'TD SOP+PROFORM'!$B$2:$AD$2,0)+1,0),0)</f>
        <v>0</v>
      </c>
      <c r="S148" s="25">
        <f>IFERROR(VLOOKUP($A148,'TD SOP+PROFORM'!$A$5:$AD$750,MATCH(S$4,'TD SOP+PROFORM'!$B$2:$AD$2,0)+1,0),0)+IFERROR(VLOOKUP($A148,'TD SOP+PROFORM'!$A$5:$AD$750,MATCH(S$2,'TD SOP+PROFORM'!$B$2:$AD$2,0)+1,0),0)</f>
        <v>0</v>
      </c>
      <c r="T148" s="26" t="str">
        <f t="shared" si="42"/>
        <v/>
      </c>
      <c r="U148" s="25">
        <f>IFERROR(VLOOKUP($A148,'TD SOP+PROFORM'!$A$5:$AD$750,MATCH(U$4,'TD SOP+PROFORM'!$B$2:$AD$2,0)+1,0),0)+IFERROR(VLOOKUP($A148,'TD SOP+PROFORM'!$A$5:$AD$750,MATCH(U$2,'TD SOP+PROFORM'!$B$2:$AD$2,0)+1,0),0)</f>
        <v>0</v>
      </c>
      <c r="V148" s="25">
        <f>IFERROR(VLOOKUP($A148,'TD SOP+PROFORM'!$A$5:$AD$750,MATCH(V$4,'TD SOP+PROFORM'!$B$2:$AD$2,0)+1,0),0)+IFERROR(VLOOKUP($A148,'TD SOP+PROFORM'!$A$5:$AD$750,MATCH(V$2,'TD SOP+PROFORM'!$B$2:$AD$2,0)+1,0),0)</f>
        <v>0</v>
      </c>
      <c r="W148" s="26" t="str">
        <f t="shared" si="43"/>
        <v/>
      </c>
      <c r="X148" s="25">
        <f>IFERROR(VLOOKUP($A148,'TD SOP+PROFORM'!$A$5:$AD$750,MATCH(X$4,'TD SOP+PROFORM'!$B$2:$AD$2,0)+1,0),0)+IFERROR(VLOOKUP($A148,'TD SOP+PROFORM'!$A$5:$AD$750,MATCH(X$2,'TD SOP+PROFORM'!$B$2:$AD$2,0)+1,0),0)</f>
        <v>0</v>
      </c>
      <c r="Y148" s="25">
        <f>IFERROR(VLOOKUP($A148,'TD SOP+PROFORM'!$A$5:$AD$750,MATCH(Y$4,'TD SOP+PROFORM'!$B$2:$AD$2,0)+1,0),0)+IFERROR(VLOOKUP($A148,'TD SOP+PROFORM'!$A$5:$AD$750,MATCH(Y$2,'TD SOP+PROFORM'!$B$2:$AD$2,0)+1,0),0)</f>
        <v>0</v>
      </c>
      <c r="Z148" s="26" t="str">
        <f t="shared" si="44"/>
        <v/>
      </c>
      <c r="AA148" s="25">
        <f>IFERROR(VLOOKUP($A148,'TD SOP+PROFORM'!$A$5:$AD$750,MATCH(AA$4,'TD SOP+PROFORM'!$B$2:$AD$2,0)+1,0),0)+IFERROR(VLOOKUP($A148,'TD SOP+PROFORM'!$A$5:$AD$750,MATCH(AA$2,'TD SOP+PROFORM'!$B$2:$AD$2,0)+1,0),0)</f>
        <v>0</v>
      </c>
      <c r="AB148" s="25">
        <f>IFERROR(VLOOKUP($A148,'TD SOP+PROFORM'!$A$5:$AD$750,MATCH(AB$4,'TD SOP+PROFORM'!$B$2:$AD$2,0)+1,0),0)+IFERROR(VLOOKUP($A148,'TD SOP+PROFORM'!$A$5:$AD$750,MATCH(AB$2,'TD SOP+PROFORM'!$B$2:$AD$2,0)+1,0),0)</f>
        <v>0</v>
      </c>
      <c r="AC148" s="26" t="str">
        <f t="shared" si="45"/>
        <v/>
      </c>
      <c r="AD148" s="25">
        <f>IFERROR(VLOOKUP($A148,'TD SOP+PROFORM'!$A$5:$AD$750,MATCH(AD$4,'TD SOP+PROFORM'!$B$2:$AD$2,0)+1,0),0)+IFERROR(VLOOKUP($A148,'TD SOP+PROFORM'!$A$5:$AD$750,MATCH(AD$2,'TD SOP+PROFORM'!$B$2:$AD$2,0)+1,0),0)</f>
        <v>0</v>
      </c>
      <c r="AE148" s="25">
        <f>IFERROR(VLOOKUP($A148,'TD SOP+PROFORM'!$A$5:$AD$750,MATCH(AE$4,'TD SOP+PROFORM'!$B$2:$AD$2,0)+1,0),0)+IFERROR(VLOOKUP($A148,'TD SOP+PROFORM'!$A$5:$AD$750,MATCH(AE$2,'TD SOP+PROFORM'!$B$2:$AD$2,0)+1,0),0)</f>
        <v>0</v>
      </c>
      <c r="AF148" s="26" t="str">
        <f t="shared" si="46"/>
        <v/>
      </c>
      <c r="AG148" s="25">
        <f>IFERROR(VLOOKUP($A148,'TD SOP+PROFORM'!$A$5:$AD$750,MATCH(AG$4,'TD SOP+PROFORM'!$B$2:$AD$2,0)+1,0),0)+IFERROR(VLOOKUP($A148,'TD SOP+PROFORM'!$A$5:$AD$750,MATCH(AG$2,'TD SOP+PROFORM'!$B$2:$AD$2,0)+1,0),0)</f>
        <v>0</v>
      </c>
      <c r="AH148" s="25">
        <f>IFERROR(VLOOKUP($A148,'TD SOP+PROFORM'!$A$5:$AD$750,MATCH(AH$4,'TD SOP+PROFORM'!$B$2:$AD$2,0)+1,0),0)+IFERROR(VLOOKUP($A148,'TD SOP+PROFORM'!$A$5:$AD$750,MATCH(AH$2,'TD SOP+PROFORM'!$B$2:$AD$2,0)+1,0),0)</f>
        <v>0</v>
      </c>
      <c r="AI148" s="26" t="str">
        <f t="shared" si="47"/>
        <v/>
      </c>
      <c r="AJ148" s="25">
        <f>IFERROR(VLOOKUP($A148,'TD SOP+PROFORM'!$A$5:$AD$750,MATCH(AJ$4,'TD SOP+PROFORM'!$B$2:$AD$2,0)+1,0),0)+IFERROR(VLOOKUP($A148,'TD SOP+PROFORM'!$A$5:$AD$750,MATCH(AJ$2,'TD SOP+PROFORM'!$B$2:$AD$2,0)+1,0),0)</f>
        <v>0</v>
      </c>
      <c r="AK148" s="25">
        <f>IFERROR(VLOOKUP($A148,'TD SOP+PROFORM'!$A$5:$AD$750,MATCH(AK$4,'TD SOP+PROFORM'!$B$2:$AD$2,0)+1,0),0)+IFERROR(VLOOKUP($A148,'TD SOP+PROFORM'!$A$5:$AD$750,MATCH(AK$2,'TD SOP+PROFORM'!$B$2:$AD$2,0)+1,0),0)</f>
        <v>0</v>
      </c>
      <c r="AL148" s="26" t="str">
        <f t="shared" si="48"/>
        <v/>
      </c>
      <c r="AM148" s="25">
        <f t="shared" si="50"/>
        <v>0</v>
      </c>
      <c r="AN148" s="25">
        <f t="shared" si="50"/>
        <v>0</v>
      </c>
      <c r="AO148" s="26" t="str">
        <f t="shared" si="49"/>
        <v/>
      </c>
    </row>
    <row r="149" spans="1:41" x14ac:dyDescent="0.35">
      <c r="A149" s="24">
        <f>IF(AND('TD SOP+PROFORM'!A146&lt;&gt;"",'TD SOP+PROFORM'!A146&lt;&gt;"TOTAL"),'TD SOP+PROFORM'!A146,0)</f>
        <v>0</v>
      </c>
      <c r="C149" s="25" t="str">
        <f>IFERROR(VLOOKUP($A149,'TD SOP+PROFORM'!$A$5:$AD$750,MATCH(C$4,'TD SOP+PROFORM'!$B$2:$AT$2,0)+1,0),"")</f>
        <v/>
      </c>
      <c r="D149" s="25" t="str">
        <f>IFERROR(VLOOKUP($A149,'TD SOP+PROFORM'!$A$5:$AD$750,MATCH(D$4,'TD SOP+PROFORM'!$B$2:$AT$2,0)+1,0),"")</f>
        <v/>
      </c>
      <c r="E149" s="26" t="str">
        <f t="shared" si="37"/>
        <v/>
      </c>
      <c r="F149" s="25" t="str">
        <f>IFERROR(VLOOKUP($A149,'TD SOP+PROFORM'!$A$5:$AD$750,MATCH(F$4,'TD SOP+PROFORM'!$B$2:$AT$2,0)+1,0),"")</f>
        <v/>
      </c>
      <c r="G149" s="25" t="str">
        <f>IFERROR(VLOOKUP($A149,'TD SOP+PROFORM'!$A$5:$AD$750,MATCH(G$4,'TD SOP+PROFORM'!$B$2:$AT$2,0)+1,0),"")</f>
        <v/>
      </c>
      <c r="H149" s="26" t="str">
        <f t="shared" si="38"/>
        <v/>
      </c>
      <c r="I149" s="25" t="str">
        <f>IFERROR(VLOOKUP($A149,'TD SOP+PROFORM'!$A$5:$AD$750,MATCH(I$4,'TD SOP+PROFORM'!$B$2:$AT$2,0)+1,0),"")</f>
        <v/>
      </c>
      <c r="J149" s="25" t="str">
        <f>IFERROR(VLOOKUP($A149,'TD SOP+PROFORM'!$A$5:$AD$750,MATCH(J$4,'TD SOP+PROFORM'!$B$2:$AT$2,0)+1,0),"")</f>
        <v/>
      </c>
      <c r="K149" s="26" t="str">
        <f t="shared" si="39"/>
        <v/>
      </c>
      <c r="L149" s="25" t="str">
        <f>IFERROR(VLOOKUP($A149,'TD SOP+PROFORM'!$A$5:$AD$750,MATCH(L$4,'TD SOP+PROFORM'!$B$2:$AT$2,0)+1,0),"")</f>
        <v/>
      </c>
      <c r="M149" s="25" t="str">
        <f>IFERROR(VLOOKUP($A149,'TD SOP+PROFORM'!$A$5:$AD$750,MATCH(M$4,'TD SOP+PROFORM'!$B$2:$AT$2,0)+1,0),"")</f>
        <v/>
      </c>
      <c r="N149" s="26" t="str">
        <f t="shared" si="40"/>
        <v/>
      </c>
      <c r="O149" s="25">
        <f>IFERROR(VLOOKUP($A149,'TD SOP+PROFORM'!$A$5:$AD$750,MATCH(O$4,'TD SOP+PROFORM'!$B$2:$AD$2,0)+1,0),0)+IFERROR(VLOOKUP($A149,'TD SOP+PROFORM'!$A$5:$AD$750,MATCH(O$2,'TD SOP+PROFORM'!$B$2:$AD$2,0)+1,0),0)</f>
        <v>0</v>
      </c>
      <c r="P149" s="25">
        <f>IFERROR(VLOOKUP($A149,'TD SOP+PROFORM'!$A$5:$AD$750,MATCH(P$4,'TD SOP+PROFORM'!$B$2:$AD$2,0)+1,0),0)+IFERROR(VLOOKUP($A149,'TD SOP+PROFORM'!$A$5:$AD$750,MATCH(P$2,'TD SOP+PROFORM'!$B$2:$AD$2,0)+1,0),0)</f>
        <v>0</v>
      </c>
      <c r="Q149" s="26" t="str">
        <f t="shared" si="41"/>
        <v/>
      </c>
      <c r="R149" s="25">
        <f>IFERROR(VLOOKUP($A149,'TD SOP+PROFORM'!$A$5:$AD$750,MATCH(R$4,'TD SOP+PROFORM'!$B$2:$AD$2,0)+1,0),0)+IFERROR(VLOOKUP($A149,'TD SOP+PROFORM'!$A$5:$AD$750,MATCH(R$2,'TD SOP+PROFORM'!$B$2:$AD$2,0)+1,0),0)</f>
        <v>0</v>
      </c>
      <c r="S149" s="25">
        <f>IFERROR(VLOOKUP($A149,'TD SOP+PROFORM'!$A$5:$AD$750,MATCH(S$4,'TD SOP+PROFORM'!$B$2:$AD$2,0)+1,0),0)+IFERROR(VLOOKUP($A149,'TD SOP+PROFORM'!$A$5:$AD$750,MATCH(S$2,'TD SOP+PROFORM'!$B$2:$AD$2,0)+1,0),0)</f>
        <v>0</v>
      </c>
      <c r="T149" s="26" t="str">
        <f t="shared" si="42"/>
        <v/>
      </c>
      <c r="U149" s="25">
        <f>IFERROR(VLOOKUP($A149,'TD SOP+PROFORM'!$A$5:$AD$750,MATCH(U$4,'TD SOP+PROFORM'!$B$2:$AD$2,0)+1,0),0)+IFERROR(VLOOKUP($A149,'TD SOP+PROFORM'!$A$5:$AD$750,MATCH(U$2,'TD SOP+PROFORM'!$B$2:$AD$2,0)+1,0),0)</f>
        <v>0</v>
      </c>
      <c r="V149" s="25">
        <f>IFERROR(VLOOKUP($A149,'TD SOP+PROFORM'!$A$5:$AD$750,MATCH(V$4,'TD SOP+PROFORM'!$B$2:$AD$2,0)+1,0),0)+IFERROR(VLOOKUP($A149,'TD SOP+PROFORM'!$A$5:$AD$750,MATCH(V$2,'TD SOP+PROFORM'!$B$2:$AD$2,0)+1,0),0)</f>
        <v>0</v>
      </c>
      <c r="W149" s="26" t="str">
        <f t="shared" si="43"/>
        <v/>
      </c>
      <c r="X149" s="25">
        <f>IFERROR(VLOOKUP($A149,'TD SOP+PROFORM'!$A$5:$AD$750,MATCH(X$4,'TD SOP+PROFORM'!$B$2:$AD$2,0)+1,0),0)+IFERROR(VLOOKUP($A149,'TD SOP+PROFORM'!$A$5:$AD$750,MATCH(X$2,'TD SOP+PROFORM'!$B$2:$AD$2,0)+1,0),0)</f>
        <v>0</v>
      </c>
      <c r="Y149" s="25">
        <f>IFERROR(VLOOKUP($A149,'TD SOP+PROFORM'!$A$5:$AD$750,MATCH(Y$4,'TD SOP+PROFORM'!$B$2:$AD$2,0)+1,0),0)+IFERROR(VLOOKUP($A149,'TD SOP+PROFORM'!$A$5:$AD$750,MATCH(Y$2,'TD SOP+PROFORM'!$B$2:$AD$2,0)+1,0),0)</f>
        <v>0</v>
      </c>
      <c r="Z149" s="26" t="str">
        <f t="shared" si="44"/>
        <v/>
      </c>
      <c r="AA149" s="25">
        <f>IFERROR(VLOOKUP($A149,'TD SOP+PROFORM'!$A$5:$AD$750,MATCH(AA$4,'TD SOP+PROFORM'!$B$2:$AD$2,0)+1,0),0)+IFERROR(VLOOKUP($A149,'TD SOP+PROFORM'!$A$5:$AD$750,MATCH(AA$2,'TD SOP+PROFORM'!$B$2:$AD$2,0)+1,0),0)</f>
        <v>0</v>
      </c>
      <c r="AB149" s="25">
        <f>IFERROR(VLOOKUP($A149,'TD SOP+PROFORM'!$A$5:$AD$750,MATCH(AB$4,'TD SOP+PROFORM'!$B$2:$AD$2,0)+1,0),0)+IFERROR(VLOOKUP($A149,'TD SOP+PROFORM'!$A$5:$AD$750,MATCH(AB$2,'TD SOP+PROFORM'!$B$2:$AD$2,0)+1,0),0)</f>
        <v>0</v>
      </c>
      <c r="AC149" s="26" t="str">
        <f t="shared" si="45"/>
        <v/>
      </c>
      <c r="AD149" s="25">
        <f>IFERROR(VLOOKUP($A149,'TD SOP+PROFORM'!$A$5:$AD$750,MATCH(AD$4,'TD SOP+PROFORM'!$B$2:$AD$2,0)+1,0),0)+IFERROR(VLOOKUP($A149,'TD SOP+PROFORM'!$A$5:$AD$750,MATCH(AD$2,'TD SOP+PROFORM'!$B$2:$AD$2,0)+1,0),0)</f>
        <v>0</v>
      </c>
      <c r="AE149" s="25">
        <f>IFERROR(VLOOKUP($A149,'TD SOP+PROFORM'!$A$5:$AD$750,MATCH(AE$4,'TD SOP+PROFORM'!$B$2:$AD$2,0)+1,0),0)+IFERROR(VLOOKUP($A149,'TD SOP+PROFORM'!$A$5:$AD$750,MATCH(AE$2,'TD SOP+PROFORM'!$B$2:$AD$2,0)+1,0),0)</f>
        <v>0</v>
      </c>
      <c r="AF149" s="26" t="str">
        <f t="shared" si="46"/>
        <v/>
      </c>
      <c r="AG149" s="25">
        <f>IFERROR(VLOOKUP($A149,'TD SOP+PROFORM'!$A$5:$AD$750,MATCH(AG$4,'TD SOP+PROFORM'!$B$2:$AD$2,0)+1,0),0)+IFERROR(VLOOKUP($A149,'TD SOP+PROFORM'!$A$5:$AD$750,MATCH(AG$2,'TD SOP+PROFORM'!$B$2:$AD$2,0)+1,0),0)</f>
        <v>0</v>
      </c>
      <c r="AH149" s="25">
        <f>IFERROR(VLOOKUP($A149,'TD SOP+PROFORM'!$A$5:$AD$750,MATCH(AH$4,'TD SOP+PROFORM'!$B$2:$AD$2,0)+1,0),0)+IFERROR(VLOOKUP($A149,'TD SOP+PROFORM'!$A$5:$AD$750,MATCH(AH$2,'TD SOP+PROFORM'!$B$2:$AD$2,0)+1,0),0)</f>
        <v>0</v>
      </c>
      <c r="AI149" s="26" t="str">
        <f t="shared" si="47"/>
        <v/>
      </c>
      <c r="AJ149" s="25">
        <f>IFERROR(VLOOKUP($A149,'TD SOP+PROFORM'!$A$5:$AD$750,MATCH(AJ$4,'TD SOP+PROFORM'!$B$2:$AD$2,0)+1,0),0)+IFERROR(VLOOKUP($A149,'TD SOP+PROFORM'!$A$5:$AD$750,MATCH(AJ$2,'TD SOP+PROFORM'!$B$2:$AD$2,0)+1,0),0)</f>
        <v>0</v>
      </c>
      <c r="AK149" s="25">
        <f>IFERROR(VLOOKUP($A149,'TD SOP+PROFORM'!$A$5:$AD$750,MATCH(AK$4,'TD SOP+PROFORM'!$B$2:$AD$2,0)+1,0),0)+IFERROR(VLOOKUP($A149,'TD SOP+PROFORM'!$A$5:$AD$750,MATCH(AK$2,'TD SOP+PROFORM'!$B$2:$AD$2,0)+1,0),0)</f>
        <v>0</v>
      </c>
      <c r="AL149" s="26" t="str">
        <f t="shared" si="48"/>
        <v/>
      </c>
      <c r="AM149" s="25">
        <f t="shared" si="50"/>
        <v>0</v>
      </c>
      <c r="AN149" s="25">
        <f t="shared" si="50"/>
        <v>0</v>
      </c>
      <c r="AO149" s="26" t="str">
        <f t="shared" si="49"/>
        <v/>
      </c>
    </row>
    <row r="150" spans="1:41" x14ac:dyDescent="0.35">
      <c r="A150" s="24">
        <f>IF(AND('TD SOP+PROFORM'!A147&lt;&gt;"",'TD SOP+PROFORM'!A147&lt;&gt;"TOTAL"),'TD SOP+PROFORM'!A147,0)</f>
        <v>0</v>
      </c>
      <c r="C150" s="25" t="str">
        <f>IFERROR(VLOOKUP($A150,'TD SOP+PROFORM'!$A$5:$AD$750,MATCH(C$4,'TD SOP+PROFORM'!$B$2:$AT$2,0)+1,0),"")</f>
        <v/>
      </c>
      <c r="D150" s="25" t="str">
        <f>IFERROR(VLOOKUP($A150,'TD SOP+PROFORM'!$A$5:$AD$750,MATCH(D$4,'TD SOP+PROFORM'!$B$2:$AT$2,0)+1,0),"")</f>
        <v/>
      </c>
      <c r="E150" s="26" t="str">
        <f t="shared" si="37"/>
        <v/>
      </c>
      <c r="F150" s="25" t="str">
        <f>IFERROR(VLOOKUP($A150,'TD SOP+PROFORM'!$A$5:$AD$750,MATCH(F$4,'TD SOP+PROFORM'!$B$2:$AT$2,0)+1,0),"")</f>
        <v/>
      </c>
      <c r="G150" s="25" t="str">
        <f>IFERROR(VLOOKUP($A150,'TD SOP+PROFORM'!$A$5:$AD$750,MATCH(G$4,'TD SOP+PROFORM'!$B$2:$AT$2,0)+1,0),"")</f>
        <v/>
      </c>
      <c r="H150" s="26" t="str">
        <f t="shared" si="38"/>
        <v/>
      </c>
      <c r="I150" s="25" t="str">
        <f>IFERROR(VLOOKUP($A150,'TD SOP+PROFORM'!$A$5:$AD$750,MATCH(I$4,'TD SOP+PROFORM'!$B$2:$AT$2,0)+1,0),"")</f>
        <v/>
      </c>
      <c r="J150" s="25" t="str">
        <f>IFERROR(VLOOKUP($A150,'TD SOP+PROFORM'!$A$5:$AD$750,MATCH(J$4,'TD SOP+PROFORM'!$B$2:$AT$2,0)+1,0),"")</f>
        <v/>
      </c>
      <c r="K150" s="26" t="str">
        <f t="shared" si="39"/>
        <v/>
      </c>
      <c r="L150" s="25" t="str">
        <f>IFERROR(VLOOKUP($A150,'TD SOP+PROFORM'!$A$5:$AD$750,MATCH(L$4,'TD SOP+PROFORM'!$B$2:$AT$2,0)+1,0),"")</f>
        <v/>
      </c>
      <c r="M150" s="25" t="str">
        <f>IFERROR(VLOOKUP($A150,'TD SOP+PROFORM'!$A$5:$AD$750,MATCH(M$4,'TD SOP+PROFORM'!$B$2:$AT$2,0)+1,0),"")</f>
        <v/>
      </c>
      <c r="N150" s="26" t="str">
        <f t="shared" si="40"/>
        <v/>
      </c>
      <c r="O150" s="25">
        <f>IFERROR(VLOOKUP($A150,'TD SOP+PROFORM'!$A$5:$AD$750,MATCH(O$4,'TD SOP+PROFORM'!$B$2:$AD$2,0)+1,0),0)+IFERROR(VLOOKUP($A150,'TD SOP+PROFORM'!$A$5:$AD$750,MATCH(O$2,'TD SOP+PROFORM'!$B$2:$AD$2,0)+1,0),0)</f>
        <v>0</v>
      </c>
      <c r="P150" s="25">
        <f>IFERROR(VLOOKUP($A150,'TD SOP+PROFORM'!$A$5:$AD$750,MATCH(P$4,'TD SOP+PROFORM'!$B$2:$AD$2,0)+1,0),0)+IFERROR(VLOOKUP($A150,'TD SOP+PROFORM'!$A$5:$AD$750,MATCH(P$2,'TD SOP+PROFORM'!$B$2:$AD$2,0)+1,0),0)</f>
        <v>0</v>
      </c>
      <c r="Q150" s="26" t="str">
        <f t="shared" si="41"/>
        <v/>
      </c>
      <c r="R150" s="25">
        <f>IFERROR(VLOOKUP($A150,'TD SOP+PROFORM'!$A$5:$AD$750,MATCH(R$4,'TD SOP+PROFORM'!$B$2:$AD$2,0)+1,0),0)+IFERROR(VLOOKUP($A150,'TD SOP+PROFORM'!$A$5:$AD$750,MATCH(R$2,'TD SOP+PROFORM'!$B$2:$AD$2,0)+1,0),0)</f>
        <v>0</v>
      </c>
      <c r="S150" s="25">
        <f>IFERROR(VLOOKUP($A150,'TD SOP+PROFORM'!$A$5:$AD$750,MATCH(S$4,'TD SOP+PROFORM'!$B$2:$AD$2,0)+1,0),0)+IFERROR(VLOOKUP($A150,'TD SOP+PROFORM'!$A$5:$AD$750,MATCH(S$2,'TD SOP+PROFORM'!$B$2:$AD$2,0)+1,0),0)</f>
        <v>0</v>
      </c>
      <c r="T150" s="26" t="str">
        <f t="shared" si="42"/>
        <v/>
      </c>
      <c r="U150" s="25">
        <f>IFERROR(VLOOKUP($A150,'TD SOP+PROFORM'!$A$5:$AD$750,MATCH(U$4,'TD SOP+PROFORM'!$B$2:$AD$2,0)+1,0),0)+IFERROR(VLOOKUP($A150,'TD SOP+PROFORM'!$A$5:$AD$750,MATCH(U$2,'TD SOP+PROFORM'!$B$2:$AD$2,0)+1,0),0)</f>
        <v>0</v>
      </c>
      <c r="V150" s="25">
        <f>IFERROR(VLOOKUP($A150,'TD SOP+PROFORM'!$A$5:$AD$750,MATCH(V$4,'TD SOP+PROFORM'!$B$2:$AD$2,0)+1,0),0)+IFERROR(VLOOKUP($A150,'TD SOP+PROFORM'!$A$5:$AD$750,MATCH(V$2,'TD SOP+PROFORM'!$B$2:$AD$2,0)+1,0),0)</f>
        <v>0</v>
      </c>
      <c r="W150" s="26" t="str">
        <f t="shared" si="43"/>
        <v/>
      </c>
      <c r="X150" s="25">
        <f>IFERROR(VLOOKUP($A150,'TD SOP+PROFORM'!$A$5:$AD$750,MATCH(X$4,'TD SOP+PROFORM'!$B$2:$AD$2,0)+1,0),0)+IFERROR(VLOOKUP($A150,'TD SOP+PROFORM'!$A$5:$AD$750,MATCH(X$2,'TD SOP+PROFORM'!$B$2:$AD$2,0)+1,0),0)</f>
        <v>0</v>
      </c>
      <c r="Y150" s="25">
        <f>IFERROR(VLOOKUP($A150,'TD SOP+PROFORM'!$A$5:$AD$750,MATCH(Y$4,'TD SOP+PROFORM'!$B$2:$AD$2,0)+1,0),0)+IFERROR(VLOOKUP($A150,'TD SOP+PROFORM'!$A$5:$AD$750,MATCH(Y$2,'TD SOP+PROFORM'!$B$2:$AD$2,0)+1,0),0)</f>
        <v>0</v>
      </c>
      <c r="Z150" s="26" t="str">
        <f t="shared" si="44"/>
        <v/>
      </c>
      <c r="AA150" s="25">
        <f>IFERROR(VLOOKUP($A150,'TD SOP+PROFORM'!$A$5:$AD$750,MATCH(AA$4,'TD SOP+PROFORM'!$B$2:$AD$2,0)+1,0),0)+IFERROR(VLOOKUP($A150,'TD SOP+PROFORM'!$A$5:$AD$750,MATCH(AA$2,'TD SOP+PROFORM'!$B$2:$AD$2,0)+1,0),0)</f>
        <v>0</v>
      </c>
      <c r="AB150" s="25">
        <f>IFERROR(VLOOKUP($A150,'TD SOP+PROFORM'!$A$5:$AD$750,MATCH(AB$4,'TD SOP+PROFORM'!$B$2:$AD$2,0)+1,0),0)+IFERROR(VLOOKUP($A150,'TD SOP+PROFORM'!$A$5:$AD$750,MATCH(AB$2,'TD SOP+PROFORM'!$B$2:$AD$2,0)+1,0),0)</f>
        <v>0</v>
      </c>
      <c r="AC150" s="26" t="str">
        <f t="shared" si="45"/>
        <v/>
      </c>
      <c r="AD150" s="25">
        <f>IFERROR(VLOOKUP($A150,'TD SOP+PROFORM'!$A$5:$AD$750,MATCH(AD$4,'TD SOP+PROFORM'!$B$2:$AD$2,0)+1,0),0)+IFERROR(VLOOKUP($A150,'TD SOP+PROFORM'!$A$5:$AD$750,MATCH(AD$2,'TD SOP+PROFORM'!$B$2:$AD$2,0)+1,0),0)</f>
        <v>0</v>
      </c>
      <c r="AE150" s="25">
        <f>IFERROR(VLOOKUP($A150,'TD SOP+PROFORM'!$A$5:$AD$750,MATCH(AE$4,'TD SOP+PROFORM'!$B$2:$AD$2,0)+1,0),0)+IFERROR(VLOOKUP($A150,'TD SOP+PROFORM'!$A$5:$AD$750,MATCH(AE$2,'TD SOP+PROFORM'!$B$2:$AD$2,0)+1,0),0)</f>
        <v>0</v>
      </c>
      <c r="AF150" s="26" t="str">
        <f t="shared" si="46"/>
        <v/>
      </c>
      <c r="AG150" s="25">
        <f>IFERROR(VLOOKUP($A150,'TD SOP+PROFORM'!$A$5:$AD$750,MATCH(AG$4,'TD SOP+PROFORM'!$B$2:$AD$2,0)+1,0),0)+IFERROR(VLOOKUP($A150,'TD SOP+PROFORM'!$A$5:$AD$750,MATCH(AG$2,'TD SOP+PROFORM'!$B$2:$AD$2,0)+1,0),0)</f>
        <v>0</v>
      </c>
      <c r="AH150" s="25">
        <f>IFERROR(VLOOKUP($A150,'TD SOP+PROFORM'!$A$5:$AD$750,MATCH(AH$4,'TD SOP+PROFORM'!$B$2:$AD$2,0)+1,0),0)+IFERROR(VLOOKUP($A150,'TD SOP+PROFORM'!$A$5:$AD$750,MATCH(AH$2,'TD SOP+PROFORM'!$B$2:$AD$2,0)+1,0),0)</f>
        <v>0</v>
      </c>
      <c r="AI150" s="26" t="str">
        <f t="shared" si="47"/>
        <v/>
      </c>
      <c r="AJ150" s="25">
        <f>IFERROR(VLOOKUP($A150,'TD SOP+PROFORM'!$A$5:$AD$750,MATCH(AJ$4,'TD SOP+PROFORM'!$B$2:$AD$2,0)+1,0),0)+IFERROR(VLOOKUP($A150,'TD SOP+PROFORM'!$A$5:$AD$750,MATCH(AJ$2,'TD SOP+PROFORM'!$B$2:$AD$2,0)+1,0),0)</f>
        <v>0</v>
      </c>
      <c r="AK150" s="25">
        <f>IFERROR(VLOOKUP($A150,'TD SOP+PROFORM'!$A$5:$AD$750,MATCH(AK$4,'TD SOP+PROFORM'!$B$2:$AD$2,0)+1,0),0)+IFERROR(VLOOKUP($A150,'TD SOP+PROFORM'!$A$5:$AD$750,MATCH(AK$2,'TD SOP+PROFORM'!$B$2:$AD$2,0)+1,0),0)</f>
        <v>0</v>
      </c>
      <c r="AL150" s="26" t="str">
        <f t="shared" si="48"/>
        <v/>
      </c>
      <c r="AM150" s="25">
        <f t="shared" si="50"/>
        <v>0</v>
      </c>
      <c r="AN150" s="25">
        <f t="shared" si="50"/>
        <v>0</v>
      </c>
      <c r="AO150" s="26" t="str">
        <f t="shared" si="49"/>
        <v/>
      </c>
    </row>
    <row r="151" spans="1:41" x14ac:dyDescent="0.35">
      <c r="A151" s="24">
        <f>IF(AND('TD SOP+PROFORM'!A148&lt;&gt;"",'TD SOP+PROFORM'!A148&lt;&gt;"TOTAL"),'TD SOP+PROFORM'!A148,0)</f>
        <v>0</v>
      </c>
      <c r="C151" s="25" t="str">
        <f>IFERROR(VLOOKUP($A151,'TD SOP+PROFORM'!$A$5:$AD$750,MATCH(C$4,'TD SOP+PROFORM'!$B$2:$AT$2,0)+1,0),"")</f>
        <v/>
      </c>
      <c r="D151" s="25" t="str">
        <f>IFERROR(VLOOKUP($A151,'TD SOP+PROFORM'!$A$5:$AD$750,MATCH(D$4,'TD SOP+PROFORM'!$B$2:$AT$2,0)+1,0),"")</f>
        <v/>
      </c>
      <c r="E151" s="26" t="str">
        <f t="shared" si="37"/>
        <v/>
      </c>
      <c r="F151" s="25" t="str">
        <f>IFERROR(VLOOKUP($A151,'TD SOP+PROFORM'!$A$5:$AD$750,MATCH(F$4,'TD SOP+PROFORM'!$B$2:$AT$2,0)+1,0),"")</f>
        <v/>
      </c>
      <c r="G151" s="25" t="str">
        <f>IFERROR(VLOOKUP($A151,'TD SOP+PROFORM'!$A$5:$AD$750,MATCH(G$4,'TD SOP+PROFORM'!$B$2:$AT$2,0)+1,0),"")</f>
        <v/>
      </c>
      <c r="H151" s="26" t="str">
        <f t="shared" si="38"/>
        <v/>
      </c>
      <c r="I151" s="25" t="str">
        <f>IFERROR(VLOOKUP($A151,'TD SOP+PROFORM'!$A$5:$AD$750,MATCH(I$4,'TD SOP+PROFORM'!$B$2:$AT$2,0)+1,0),"")</f>
        <v/>
      </c>
      <c r="J151" s="25" t="str">
        <f>IFERROR(VLOOKUP($A151,'TD SOP+PROFORM'!$A$5:$AD$750,MATCH(J$4,'TD SOP+PROFORM'!$B$2:$AT$2,0)+1,0),"")</f>
        <v/>
      </c>
      <c r="K151" s="26" t="str">
        <f t="shared" si="39"/>
        <v/>
      </c>
      <c r="L151" s="25" t="str">
        <f>IFERROR(VLOOKUP($A151,'TD SOP+PROFORM'!$A$5:$AD$750,MATCH(L$4,'TD SOP+PROFORM'!$B$2:$AT$2,0)+1,0),"")</f>
        <v/>
      </c>
      <c r="M151" s="25" t="str">
        <f>IFERROR(VLOOKUP($A151,'TD SOP+PROFORM'!$A$5:$AD$750,MATCH(M$4,'TD SOP+PROFORM'!$B$2:$AT$2,0)+1,0),"")</f>
        <v/>
      </c>
      <c r="N151" s="26" t="str">
        <f t="shared" si="40"/>
        <v/>
      </c>
      <c r="O151" s="25">
        <f>IFERROR(VLOOKUP($A151,'TD SOP+PROFORM'!$A$5:$AD$750,MATCH(O$4,'TD SOP+PROFORM'!$B$2:$AD$2,0)+1,0),0)+IFERROR(VLOOKUP($A151,'TD SOP+PROFORM'!$A$5:$AD$750,MATCH(O$2,'TD SOP+PROFORM'!$B$2:$AD$2,0)+1,0),0)</f>
        <v>0</v>
      </c>
      <c r="P151" s="25">
        <f>IFERROR(VLOOKUP($A151,'TD SOP+PROFORM'!$A$5:$AD$750,MATCH(P$4,'TD SOP+PROFORM'!$B$2:$AD$2,0)+1,0),0)+IFERROR(VLOOKUP($A151,'TD SOP+PROFORM'!$A$5:$AD$750,MATCH(P$2,'TD SOP+PROFORM'!$B$2:$AD$2,0)+1,0),0)</f>
        <v>0</v>
      </c>
      <c r="Q151" s="26" t="str">
        <f t="shared" si="41"/>
        <v/>
      </c>
      <c r="R151" s="25">
        <f>IFERROR(VLOOKUP($A151,'TD SOP+PROFORM'!$A$5:$AD$750,MATCH(R$4,'TD SOP+PROFORM'!$B$2:$AD$2,0)+1,0),0)+IFERROR(VLOOKUP($A151,'TD SOP+PROFORM'!$A$5:$AD$750,MATCH(R$2,'TD SOP+PROFORM'!$B$2:$AD$2,0)+1,0),0)</f>
        <v>0</v>
      </c>
      <c r="S151" s="25">
        <f>IFERROR(VLOOKUP($A151,'TD SOP+PROFORM'!$A$5:$AD$750,MATCH(S$4,'TD SOP+PROFORM'!$B$2:$AD$2,0)+1,0),0)+IFERROR(VLOOKUP($A151,'TD SOP+PROFORM'!$A$5:$AD$750,MATCH(S$2,'TD SOP+PROFORM'!$B$2:$AD$2,0)+1,0),0)</f>
        <v>0</v>
      </c>
      <c r="T151" s="26" t="str">
        <f t="shared" si="42"/>
        <v/>
      </c>
      <c r="U151" s="25">
        <f>IFERROR(VLOOKUP($A151,'TD SOP+PROFORM'!$A$5:$AD$750,MATCH(U$4,'TD SOP+PROFORM'!$B$2:$AD$2,0)+1,0),0)+IFERROR(VLOOKUP($A151,'TD SOP+PROFORM'!$A$5:$AD$750,MATCH(U$2,'TD SOP+PROFORM'!$B$2:$AD$2,0)+1,0),0)</f>
        <v>0</v>
      </c>
      <c r="V151" s="25">
        <f>IFERROR(VLOOKUP($A151,'TD SOP+PROFORM'!$A$5:$AD$750,MATCH(V$4,'TD SOP+PROFORM'!$B$2:$AD$2,0)+1,0),0)+IFERROR(VLOOKUP($A151,'TD SOP+PROFORM'!$A$5:$AD$750,MATCH(V$2,'TD SOP+PROFORM'!$B$2:$AD$2,0)+1,0),0)</f>
        <v>0</v>
      </c>
      <c r="W151" s="26" t="str">
        <f t="shared" si="43"/>
        <v/>
      </c>
      <c r="X151" s="25">
        <f>IFERROR(VLOOKUP($A151,'TD SOP+PROFORM'!$A$5:$AD$750,MATCH(X$4,'TD SOP+PROFORM'!$B$2:$AD$2,0)+1,0),0)+IFERROR(VLOOKUP($A151,'TD SOP+PROFORM'!$A$5:$AD$750,MATCH(X$2,'TD SOP+PROFORM'!$B$2:$AD$2,0)+1,0),0)</f>
        <v>0</v>
      </c>
      <c r="Y151" s="25">
        <f>IFERROR(VLOOKUP($A151,'TD SOP+PROFORM'!$A$5:$AD$750,MATCH(Y$4,'TD SOP+PROFORM'!$B$2:$AD$2,0)+1,0),0)+IFERROR(VLOOKUP($A151,'TD SOP+PROFORM'!$A$5:$AD$750,MATCH(Y$2,'TD SOP+PROFORM'!$B$2:$AD$2,0)+1,0),0)</f>
        <v>0</v>
      </c>
      <c r="Z151" s="26" t="str">
        <f t="shared" si="44"/>
        <v/>
      </c>
      <c r="AA151" s="25">
        <f>IFERROR(VLOOKUP($A151,'TD SOP+PROFORM'!$A$5:$AD$750,MATCH(AA$4,'TD SOP+PROFORM'!$B$2:$AD$2,0)+1,0),0)+IFERROR(VLOOKUP($A151,'TD SOP+PROFORM'!$A$5:$AD$750,MATCH(AA$2,'TD SOP+PROFORM'!$B$2:$AD$2,0)+1,0),0)</f>
        <v>0</v>
      </c>
      <c r="AB151" s="25">
        <f>IFERROR(VLOOKUP($A151,'TD SOP+PROFORM'!$A$5:$AD$750,MATCH(AB$4,'TD SOP+PROFORM'!$B$2:$AD$2,0)+1,0),0)+IFERROR(VLOOKUP($A151,'TD SOP+PROFORM'!$A$5:$AD$750,MATCH(AB$2,'TD SOP+PROFORM'!$B$2:$AD$2,0)+1,0),0)</f>
        <v>0</v>
      </c>
      <c r="AC151" s="26" t="str">
        <f t="shared" si="45"/>
        <v/>
      </c>
      <c r="AD151" s="25">
        <f>IFERROR(VLOOKUP($A151,'TD SOP+PROFORM'!$A$5:$AD$750,MATCH(AD$4,'TD SOP+PROFORM'!$B$2:$AD$2,0)+1,0),0)+IFERROR(VLOOKUP($A151,'TD SOP+PROFORM'!$A$5:$AD$750,MATCH(AD$2,'TD SOP+PROFORM'!$B$2:$AD$2,0)+1,0),0)</f>
        <v>0</v>
      </c>
      <c r="AE151" s="25">
        <f>IFERROR(VLOOKUP($A151,'TD SOP+PROFORM'!$A$5:$AD$750,MATCH(AE$4,'TD SOP+PROFORM'!$B$2:$AD$2,0)+1,0),0)+IFERROR(VLOOKUP($A151,'TD SOP+PROFORM'!$A$5:$AD$750,MATCH(AE$2,'TD SOP+PROFORM'!$B$2:$AD$2,0)+1,0),0)</f>
        <v>0</v>
      </c>
      <c r="AF151" s="26" t="str">
        <f t="shared" si="46"/>
        <v/>
      </c>
      <c r="AG151" s="25">
        <f>IFERROR(VLOOKUP($A151,'TD SOP+PROFORM'!$A$5:$AD$750,MATCH(AG$4,'TD SOP+PROFORM'!$B$2:$AD$2,0)+1,0),0)+IFERROR(VLOOKUP($A151,'TD SOP+PROFORM'!$A$5:$AD$750,MATCH(AG$2,'TD SOP+PROFORM'!$B$2:$AD$2,0)+1,0),0)</f>
        <v>0</v>
      </c>
      <c r="AH151" s="25">
        <f>IFERROR(VLOOKUP($A151,'TD SOP+PROFORM'!$A$5:$AD$750,MATCH(AH$4,'TD SOP+PROFORM'!$B$2:$AD$2,0)+1,0),0)+IFERROR(VLOOKUP($A151,'TD SOP+PROFORM'!$A$5:$AD$750,MATCH(AH$2,'TD SOP+PROFORM'!$B$2:$AD$2,0)+1,0),0)</f>
        <v>0</v>
      </c>
      <c r="AI151" s="26" t="str">
        <f t="shared" si="47"/>
        <v/>
      </c>
      <c r="AJ151" s="25">
        <f>IFERROR(VLOOKUP($A151,'TD SOP+PROFORM'!$A$5:$AD$750,MATCH(AJ$4,'TD SOP+PROFORM'!$B$2:$AD$2,0)+1,0),0)+IFERROR(VLOOKUP($A151,'TD SOP+PROFORM'!$A$5:$AD$750,MATCH(AJ$2,'TD SOP+PROFORM'!$B$2:$AD$2,0)+1,0),0)</f>
        <v>0</v>
      </c>
      <c r="AK151" s="25">
        <f>IFERROR(VLOOKUP($A151,'TD SOP+PROFORM'!$A$5:$AD$750,MATCH(AK$4,'TD SOP+PROFORM'!$B$2:$AD$2,0)+1,0),0)+IFERROR(VLOOKUP($A151,'TD SOP+PROFORM'!$A$5:$AD$750,MATCH(AK$2,'TD SOP+PROFORM'!$B$2:$AD$2,0)+1,0),0)</f>
        <v>0</v>
      </c>
      <c r="AL151" s="26" t="str">
        <f t="shared" si="48"/>
        <v/>
      </c>
      <c r="AM151" s="25">
        <f t="shared" si="50"/>
        <v>0</v>
      </c>
      <c r="AN151" s="25">
        <f t="shared" si="50"/>
        <v>0</v>
      </c>
      <c r="AO151" s="26" t="str">
        <f t="shared" si="49"/>
        <v/>
      </c>
    </row>
    <row r="152" spans="1:41" x14ac:dyDescent="0.35">
      <c r="A152" s="24">
        <f>IF(AND('TD SOP+PROFORM'!A149&lt;&gt;"",'TD SOP+PROFORM'!A149&lt;&gt;"TOTAL"),'TD SOP+PROFORM'!A149,0)</f>
        <v>0</v>
      </c>
      <c r="C152" s="25" t="str">
        <f>IFERROR(VLOOKUP($A152,'TD SOP+PROFORM'!$A$5:$AD$750,MATCH(C$4,'TD SOP+PROFORM'!$B$2:$AT$2,0)+1,0),"")</f>
        <v/>
      </c>
      <c r="D152" s="25" t="str">
        <f>IFERROR(VLOOKUP($A152,'TD SOP+PROFORM'!$A$5:$AD$750,MATCH(D$4,'TD SOP+PROFORM'!$B$2:$AT$2,0)+1,0),"")</f>
        <v/>
      </c>
      <c r="E152" s="26" t="str">
        <f t="shared" si="37"/>
        <v/>
      </c>
      <c r="F152" s="25" t="str">
        <f>IFERROR(VLOOKUP($A152,'TD SOP+PROFORM'!$A$5:$AD$750,MATCH(F$4,'TD SOP+PROFORM'!$B$2:$AT$2,0)+1,0),"")</f>
        <v/>
      </c>
      <c r="G152" s="25" t="str">
        <f>IFERROR(VLOOKUP($A152,'TD SOP+PROFORM'!$A$5:$AD$750,MATCH(G$4,'TD SOP+PROFORM'!$B$2:$AT$2,0)+1,0),"")</f>
        <v/>
      </c>
      <c r="H152" s="26" t="str">
        <f t="shared" si="38"/>
        <v/>
      </c>
      <c r="I152" s="25" t="str">
        <f>IFERROR(VLOOKUP($A152,'TD SOP+PROFORM'!$A$5:$AD$750,MATCH(I$4,'TD SOP+PROFORM'!$B$2:$AT$2,0)+1,0),"")</f>
        <v/>
      </c>
      <c r="J152" s="25" t="str">
        <f>IFERROR(VLOOKUP($A152,'TD SOP+PROFORM'!$A$5:$AD$750,MATCH(J$4,'TD SOP+PROFORM'!$B$2:$AT$2,0)+1,0),"")</f>
        <v/>
      </c>
      <c r="K152" s="26" t="str">
        <f t="shared" si="39"/>
        <v/>
      </c>
      <c r="L152" s="25" t="str">
        <f>IFERROR(VLOOKUP($A152,'TD SOP+PROFORM'!$A$5:$AD$750,MATCH(L$4,'TD SOP+PROFORM'!$B$2:$AT$2,0)+1,0),"")</f>
        <v/>
      </c>
      <c r="M152" s="25" t="str">
        <f>IFERROR(VLOOKUP($A152,'TD SOP+PROFORM'!$A$5:$AD$750,MATCH(M$4,'TD SOP+PROFORM'!$B$2:$AT$2,0)+1,0),"")</f>
        <v/>
      </c>
      <c r="N152" s="26" t="str">
        <f t="shared" si="40"/>
        <v/>
      </c>
      <c r="O152" s="25">
        <f>IFERROR(VLOOKUP($A152,'TD SOP+PROFORM'!$A$5:$AD$750,MATCH(O$4,'TD SOP+PROFORM'!$B$2:$AD$2,0)+1,0),0)+IFERROR(VLOOKUP($A152,'TD SOP+PROFORM'!$A$5:$AD$750,MATCH(O$2,'TD SOP+PROFORM'!$B$2:$AD$2,0)+1,0),0)</f>
        <v>0</v>
      </c>
      <c r="P152" s="25">
        <f>IFERROR(VLOOKUP($A152,'TD SOP+PROFORM'!$A$5:$AD$750,MATCH(P$4,'TD SOP+PROFORM'!$B$2:$AD$2,0)+1,0),0)+IFERROR(VLOOKUP($A152,'TD SOP+PROFORM'!$A$5:$AD$750,MATCH(P$2,'TD SOP+PROFORM'!$B$2:$AD$2,0)+1,0),0)</f>
        <v>0</v>
      </c>
      <c r="Q152" s="26" t="str">
        <f t="shared" si="41"/>
        <v/>
      </c>
      <c r="R152" s="25">
        <f>IFERROR(VLOOKUP($A152,'TD SOP+PROFORM'!$A$5:$AD$750,MATCH(R$4,'TD SOP+PROFORM'!$B$2:$AD$2,0)+1,0),0)+IFERROR(VLOOKUP($A152,'TD SOP+PROFORM'!$A$5:$AD$750,MATCH(R$2,'TD SOP+PROFORM'!$B$2:$AD$2,0)+1,0),0)</f>
        <v>0</v>
      </c>
      <c r="S152" s="25">
        <f>IFERROR(VLOOKUP($A152,'TD SOP+PROFORM'!$A$5:$AD$750,MATCH(S$4,'TD SOP+PROFORM'!$B$2:$AD$2,0)+1,0),0)+IFERROR(VLOOKUP($A152,'TD SOP+PROFORM'!$A$5:$AD$750,MATCH(S$2,'TD SOP+PROFORM'!$B$2:$AD$2,0)+1,0),0)</f>
        <v>0</v>
      </c>
      <c r="T152" s="26" t="str">
        <f t="shared" si="42"/>
        <v/>
      </c>
      <c r="U152" s="25">
        <f>IFERROR(VLOOKUP($A152,'TD SOP+PROFORM'!$A$5:$AD$750,MATCH(U$4,'TD SOP+PROFORM'!$B$2:$AD$2,0)+1,0),0)+IFERROR(VLOOKUP($A152,'TD SOP+PROFORM'!$A$5:$AD$750,MATCH(U$2,'TD SOP+PROFORM'!$B$2:$AD$2,0)+1,0),0)</f>
        <v>0</v>
      </c>
      <c r="V152" s="25">
        <f>IFERROR(VLOOKUP($A152,'TD SOP+PROFORM'!$A$5:$AD$750,MATCH(V$4,'TD SOP+PROFORM'!$B$2:$AD$2,0)+1,0),0)+IFERROR(VLOOKUP($A152,'TD SOP+PROFORM'!$A$5:$AD$750,MATCH(V$2,'TD SOP+PROFORM'!$B$2:$AD$2,0)+1,0),0)</f>
        <v>0</v>
      </c>
      <c r="W152" s="26" t="str">
        <f t="shared" si="43"/>
        <v/>
      </c>
      <c r="X152" s="25">
        <f>IFERROR(VLOOKUP($A152,'TD SOP+PROFORM'!$A$5:$AD$750,MATCH(X$4,'TD SOP+PROFORM'!$B$2:$AD$2,0)+1,0),0)+IFERROR(VLOOKUP($A152,'TD SOP+PROFORM'!$A$5:$AD$750,MATCH(X$2,'TD SOP+PROFORM'!$B$2:$AD$2,0)+1,0),0)</f>
        <v>0</v>
      </c>
      <c r="Y152" s="25">
        <f>IFERROR(VLOOKUP($A152,'TD SOP+PROFORM'!$A$5:$AD$750,MATCH(Y$4,'TD SOP+PROFORM'!$B$2:$AD$2,0)+1,0),0)+IFERROR(VLOOKUP($A152,'TD SOP+PROFORM'!$A$5:$AD$750,MATCH(Y$2,'TD SOP+PROFORM'!$B$2:$AD$2,0)+1,0),0)</f>
        <v>0</v>
      </c>
      <c r="Z152" s="26" t="str">
        <f t="shared" si="44"/>
        <v/>
      </c>
      <c r="AA152" s="25">
        <f>IFERROR(VLOOKUP($A152,'TD SOP+PROFORM'!$A$5:$AD$750,MATCH(AA$4,'TD SOP+PROFORM'!$B$2:$AD$2,0)+1,0),0)+IFERROR(VLOOKUP($A152,'TD SOP+PROFORM'!$A$5:$AD$750,MATCH(AA$2,'TD SOP+PROFORM'!$B$2:$AD$2,0)+1,0),0)</f>
        <v>0</v>
      </c>
      <c r="AB152" s="25">
        <f>IFERROR(VLOOKUP($A152,'TD SOP+PROFORM'!$A$5:$AD$750,MATCH(AB$4,'TD SOP+PROFORM'!$B$2:$AD$2,0)+1,0),0)+IFERROR(VLOOKUP($A152,'TD SOP+PROFORM'!$A$5:$AD$750,MATCH(AB$2,'TD SOP+PROFORM'!$B$2:$AD$2,0)+1,0),0)</f>
        <v>0</v>
      </c>
      <c r="AC152" s="26" t="str">
        <f t="shared" si="45"/>
        <v/>
      </c>
      <c r="AD152" s="25">
        <f>IFERROR(VLOOKUP($A152,'TD SOP+PROFORM'!$A$5:$AD$750,MATCH(AD$4,'TD SOP+PROFORM'!$B$2:$AD$2,0)+1,0),0)+IFERROR(VLOOKUP($A152,'TD SOP+PROFORM'!$A$5:$AD$750,MATCH(AD$2,'TD SOP+PROFORM'!$B$2:$AD$2,0)+1,0),0)</f>
        <v>0</v>
      </c>
      <c r="AE152" s="25">
        <f>IFERROR(VLOOKUP($A152,'TD SOP+PROFORM'!$A$5:$AD$750,MATCH(AE$4,'TD SOP+PROFORM'!$B$2:$AD$2,0)+1,0),0)+IFERROR(VLOOKUP($A152,'TD SOP+PROFORM'!$A$5:$AD$750,MATCH(AE$2,'TD SOP+PROFORM'!$B$2:$AD$2,0)+1,0),0)</f>
        <v>0</v>
      </c>
      <c r="AF152" s="26" t="str">
        <f t="shared" si="46"/>
        <v/>
      </c>
      <c r="AG152" s="25">
        <f>IFERROR(VLOOKUP($A152,'TD SOP+PROFORM'!$A$5:$AD$750,MATCH(AG$4,'TD SOP+PROFORM'!$B$2:$AD$2,0)+1,0),0)+IFERROR(VLOOKUP($A152,'TD SOP+PROFORM'!$A$5:$AD$750,MATCH(AG$2,'TD SOP+PROFORM'!$B$2:$AD$2,0)+1,0),0)</f>
        <v>0</v>
      </c>
      <c r="AH152" s="25">
        <f>IFERROR(VLOOKUP($A152,'TD SOP+PROFORM'!$A$5:$AD$750,MATCH(AH$4,'TD SOP+PROFORM'!$B$2:$AD$2,0)+1,0),0)+IFERROR(VLOOKUP($A152,'TD SOP+PROFORM'!$A$5:$AD$750,MATCH(AH$2,'TD SOP+PROFORM'!$B$2:$AD$2,0)+1,0),0)</f>
        <v>0</v>
      </c>
      <c r="AI152" s="26" t="str">
        <f t="shared" si="47"/>
        <v/>
      </c>
      <c r="AJ152" s="25">
        <f>IFERROR(VLOOKUP($A152,'TD SOP+PROFORM'!$A$5:$AD$750,MATCH(AJ$4,'TD SOP+PROFORM'!$B$2:$AD$2,0)+1,0),0)+IFERROR(VLOOKUP($A152,'TD SOP+PROFORM'!$A$5:$AD$750,MATCH(AJ$2,'TD SOP+PROFORM'!$B$2:$AD$2,0)+1,0),0)</f>
        <v>0</v>
      </c>
      <c r="AK152" s="25">
        <f>IFERROR(VLOOKUP($A152,'TD SOP+PROFORM'!$A$5:$AD$750,MATCH(AK$4,'TD SOP+PROFORM'!$B$2:$AD$2,0)+1,0),0)+IFERROR(VLOOKUP($A152,'TD SOP+PROFORM'!$A$5:$AD$750,MATCH(AK$2,'TD SOP+PROFORM'!$B$2:$AD$2,0)+1,0),0)</f>
        <v>0</v>
      </c>
      <c r="AL152" s="26" t="str">
        <f t="shared" si="48"/>
        <v/>
      </c>
      <c r="AM152" s="25">
        <f t="shared" si="50"/>
        <v>0</v>
      </c>
      <c r="AN152" s="25">
        <f t="shared" si="50"/>
        <v>0</v>
      </c>
      <c r="AO152" s="26" t="str">
        <f t="shared" si="49"/>
        <v/>
      </c>
    </row>
    <row r="153" spans="1:41" x14ac:dyDescent="0.35">
      <c r="A153" s="24">
        <f>IF(AND('TD SOP+PROFORM'!A150&lt;&gt;"",'TD SOP+PROFORM'!A150&lt;&gt;"TOTAL"),'TD SOP+PROFORM'!A150,0)</f>
        <v>0</v>
      </c>
      <c r="C153" s="25" t="str">
        <f>IFERROR(VLOOKUP($A153,'TD SOP+PROFORM'!$A$5:$AD$750,MATCH(C$4,'TD SOP+PROFORM'!$B$2:$AT$2,0)+1,0),"")</f>
        <v/>
      </c>
      <c r="D153" s="25" t="str">
        <f>IFERROR(VLOOKUP($A153,'TD SOP+PROFORM'!$A$5:$AD$750,MATCH(D$4,'TD SOP+PROFORM'!$B$2:$AT$2,0)+1,0),"")</f>
        <v/>
      </c>
      <c r="E153" s="26" t="str">
        <f t="shared" si="37"/>
        <v/>
      </c>
      <c r="F153" s="25" t="str">
        <f>IFERROR(VLOOKUP($A153,'TD SOP+PROFORM'!$A$5:$AD$750,MATCH(F$4,'TD SOP+PROFORM'!$B$2:$AT$2,0)+1,0),"")</f>
        <v/>
      </c>
      <c r="G153" s="25" t="str">
        <f>IFERROR(VLOOKUP($A153,'TD SOP+PROFORM'!$A$5:$AD$750,MATCH(G$4,'TD SOP+PROFORM'!$B$2:$AT$2,0)+1,0),"")</f>
        <v/>
      </c>
      <c r="H153" s="26" t="str">
        <f t="shared" si="38"/>
        <v/>
      </c>
      <c r="I153" s="25" t="str">
        <f>IFERROR(VLOOKUP($A153,'TD SOP+PROFORM'!$A$5:$AD$750,MATCH(I$4,'TD SOP+PROFORM'!$B$2:$AT$2,0)+1,0),"")</f>
        <v/>
      </c>
      <c r="J153" s="25" t="str">
        <f>IFERROR(VLOOKUP($A153,'TD SOP+PROFORM'!$A$5:$AD$750,MATCH(J$4,'TD SOP+PROFORM'!$B$2:$AT$2,0)+1,0),"")</f>
        <v/>
      </c>
      <c r="K153" s="26" t="str">
        <f t="shared" si="39"/>
        <v/>
      </c>
      <c r="L153" s="25" t="str">
        <f>IFERROR(VLOOKUP($A153,'TD SOP+PROFORM'!$A$5:$AD$750,MATCH(L$4,'TD SOP+PROFORM'!$B$2:$AT$2,0)+1,0),"")</f>
        <v/>
      </c>
      <c r="M153" s="25" t="str">
        <f>IFERROR(VLOOKUP($A153,'TD SOP+PROFORM'!$A$5:$AD$750,MATCH(M$4,'TD SOP+PROFORM'!$B$2:$AT$2,0)+1,0),"")</f>
        <v/>
      </c>
      <c r="N153" s="26" t="str">
        <f t="shared" si="40"/>
        <v/>
      </c>
      <c r="O153" s="25">
        <f>IFERROR(VLOOKUP($A153,'TD SOP+PROFORM'!$A$5:$AD$750,MATCH(O$4,'TD SOP+PROFORM'!$B$2:$AD$2,0)+1,0),0)+IFERROR(VLOOKUP($A153,'TD SOP+PROFORM'!$A$5:$AD$750,MATCH(O$2,'TD SOP+PROFORM'!$B$2:$AD$2,0)+1,0),0)</f>
        <v>0</v>
      </c>
      <c r="P153" s="25">
        <f>IFERROR(VLOOKUP($A153,'TD SOP+PROFORM'!$A$5:$AD$750,MATCH(P$4,'TD SOP+PROFORM'!$B$2:$AD$2,0)+1,0),0)+IFERROR(VLOOKUP($A153,'TD SOP+PROFORM'!$A$5:$AD$750,MATCH(P$2,'TD SOP+PROFORM'!$B$2:$AD$2,0)+1,0),0)</f>
        <v>0</v>
      </c>
      <c r="Q153" s="26" t="str">
        <f t="shared" si="41"/>
        <v/>
      </c>
      <c r="R153" s="25">
        <f>IFERROR(VLOOKUP($A153,'TD SOP+PROFORM'!$A$5:$AD$750,MATCH(R$4,'TD SOP+PROFORM'!$B$2:$AD$2,0)+1,0),0)+IFERROR(VLOOKUP($A153,'TD SOP+PROFORM'!$A$5:$AD$750,MATCH(R$2,'TD SOP+PROFORM'!$B$2:$AD$2,0)+1,0),0)</f>
        <v>0</v>
      </c>
      <c r="S153" s="25">
        <f>IFERROR(VLOOKUP($A153,'TD SOP+PROFORM'!$A$5:$AD$750,MATCH(S$4,'TD SOP+PROFORM'!$B$2:$AD$2,0)+1,0),0)+IFERROR(VLOOKUP($A153,'TD SOP+PROFORM'!$A$5:$AD$750,MATCH(S$2,'TD SOP+PROFORM'!$B$2:$AD$2,0)+1,0),0)</f>
        <v>0</v>
      </c>
      <c r="T153" s="26" t="str">
        <f t="shared" si="42"/>
        <v/>
      </c>
      <c r="U153" s="25">
        <f>IFERROR(VLOOKUP($A153,'TD SOP+PROFORM'!$A$5:$AD$750,MATCH(U$4,'TD SOP+PROFORM'!$B$2:$AD$2,0)+1,0),0)+IFERROR(VLOOKUP($A153,'TD SOP+PROFORM'!$A$5:$AD$750,MATCH(U$2,'TD SOP+PROFORM'!$B$2:$AD$2,0)+1,0),0)</f>
        <v>0</v>
      </c>
      <c r="V153" s="25">
        <f>IFERROR(VLOOKUP($A153,'TD SOP+PROFORM'!$A$5:$AD$750,MATCH(V$4,'TD SOP+PROFORM'!$B$2:$AD$2,0)+1,0),0)+IFERROR(VLOOKUP($A153,'TD SOP+PROFORM'!$A$5:$AD$750,MATCH(V$2,'TD SOP+PROFORM'!$B$2:$AD$2,0)+1,0),0)</f>
        <v>0</v>
      </c>
      <c r="W153" s="26" t="str">
        <f t="shared" si="43"/>
        <v/>
      </c>
      <c r="X153" s="25">
        <f>IFERROR(VLOOKUP($A153,'TD SOP+PROFORM'!$A$5:$AD$750,MATCH(X$4,'TD SOP+PROFORM'!$B$2:$AD$2,0)+1,0),0)+IFERROR(VLOOKUP($A153,'TD SOP+PROFORM'!$A$5:$AD$750,MATCH(X$2,'TD SOP+PROFORM'!$B$2:$AD$2,0)+1,0),0)</f>
        <v>0</v>
      </c>
      <c r="Y153" s="25">
        <f>IFERROR(VLOOKUP($A153,'TD SOP+PROFORM'!$A$5:$AD$750,MATCH(Y$4,'TD SOP+PROFORM'!$B$2:$AD$2,0)+1,0),0)+IFERROR(VLOOKUP($A153,'TD SOP+PROFORM'!$A$5:$AD$750,MATCH(Y$2,'TD SOP+PROFORM'!$B$2:$AD$2,0)+1,0),0)</f>
        <v>0</v>
      </c>
      <c r="Z153" s="26" t="str">
        <f t="shared" si="44"/>
        <v/>
      </c>
      <c r="AA153" s="25">
        <f>IFERROR(VLOOKUP($A153,'TD SOP+PROFORM'!$A$5:$AD$750,MATCH(AA$4,'TD SOP+PROFORM'!$B$2:$AD$2,0)+1,0),0)+IFERROR(VLOOKUP($A153,'TD SOP+PROFORM'!$A$5:$AD$750,MATCH(AA$2,'TD SOP+PROFORM'!$B$2:$AD$2,0)+1,0),0)</f>
        <v>0</v>
      </c>
      <c r="AB153" s="25">
        <f>IFERROR(VLOOKUP($A153,'TD SOP+PROFORM'!$A$5:$AD$750,MATCH(AB$4,'TD SOP+PROFORM'!$B$2:$AD$2,0)+1,0),0)+IFERROR(VLOOKUP($A153,'TD SOP+PROFORM'!$A$5:$AD$750,MATCH(AB$2,'TD SOP+PROFORM'!$B$2:$AD$2,0)+1,0),0)</f>
        <v>0</v>
      </c>
      <c r="AC153" s="26" t="str">
        <f t="shared" si="45"/>
        <v/>
      </c>
      <c r="AD153" s="25">
        <f>IFERROR(VLOOKUP($A153,'TD SOP+PROFORM'!$A$5:$AD$750,MATCH(AD$4,'TD SOP+PROFORM'!$B$2:$AD$2,0)+1,0),0)+IFERROR(VLOOKUP($A153,'TD SOP+PROFORM'!$A$5:$AD$750,MATCH(AD$2,'TD SOP+PROFORM'!$B$2:$AD$2,0)+1,0),0)</f>
        <v>0</v>
      </c>
      <c r="AE153" s="25">
        <f>IFERROR(VLOOKUP($A153,'TD SOP+PROFORM'!$A$5:$AD$750,MATCH(AE$4,'TD SOP+PROFORM'!$B$2:$AD$2,0)+1,0),0)+IFERROR(VLOOKUP($A153,'TD SOP+PROFORM'!$A$5:$AD$750,MATCH(AE$2,'TD SOP+PROFORM'!$B$2:$AD$2,0)+1,0),0)</f>
        <v>0</v>
      </c>
      <c r="AF153" s="26" t="str">
        <f t="shared" si="46"/>
        <v/>
      </c>
      <c r="AG153" s="25">
        <f>IFERROR(VLOOKUP($A153,'TD SOP+PROFORM'!$A$5:$AD$750,MATCH(AG$4,'TD SOP+PROFORM'!$B$2:$AD$2,0)+1,0),0)+IFERROR(VLOOKUP($A153,'TD SOP+PROFORM'!$A$5:$AD$750,MATCH(AG$2,'TD SOP+PROFORM'!$B$2:$AD$2,0)+1,0),0)</f>
        <v>0</v>
      </c>
      <c r="AH153" s="25">
        <f>IFERROR(VLOOKUP($A153,'TD SOP+PROFORM'!$A$5:$AD$750,MATCH(AH$4,'TD SOP+PROFORM'!$B$2:$AD$2,0)+1,0),0)+IFERROR(VLOOKUP($A153,'TD SOP+PROFORM'!$A$5:$AD$750,MATCH(AH$2,'TD SOP+PROFORM'!$B$2:$AD$2,0)+1,0),0)</f>
        <v>0</v>
      </c>
      <c r="AI153" s="26" t="str">
        <f t="shared" si="47"/>
        <v/>
      </c>
      <c r="AJ153" s="25">
        <f>IFERROR(VLOOKUP($A153,'TD SOP+PROFORM'!$A$5:$AD$750,MATCH(AJ$4,'TD SOP+PROFORM'!$B$2:$AD$2,0)+1,0),0)+IFERROR(VLOOKUP($A153,'TD SOP+PROFORM'!$A$5:$AD$750,MATCH(AJ$2,'TD SOP+PROFORM'!$B$2:$AD$2,0)+1,0),0)</f>
        <v>0</v>
      </c>
      <c r="AK153" s="25">
        <f>IFERROR(VLOOKUP($A153,'TD SOP+PROFORM'!$A$5:$AD$750,MATCH(AK$4,'TD SOP+PROFORM'!$B$2:$AD$2,0)+1,0),0)+IFERROR(VLOOKUP($A153,'TD SOP+PROFORM'!$A$5:$AD$750,MATCH(AK$2,'TD SOP+PROFORM'!$B$2:$AD$2,0)+1,0),0)</f>
        <v>0</v>
      </c>
      <c r="AL153" s="26" t="str">
        <f t="shared" si="48"/>
        <v/>
      </c>
      <c r="AM153" s="25">
        <f t="shared" si="50"/>
        <v>0</v>
      </c>
      <c r="AN153" s="25">
        <f t="shared" si="50"/>
        <v>0</v>
      </c>
      <c r="AO153" s="26" t="str">
        <f t="shared" si="49"/>
        <v/>
      </c>
    </row>
    <row r="154" spans="1:41" x14ac:dyDescent="0.35">
      <c r="A154" s="24">
        <f>IF(AND('TD SOP+PROFORM'!A151&lt;&gt;"",'TD SOP+PROFORM'!A151&lt;&gt;"TOTAL"),'TD SOP+PROFORM'!A151,0)</f>
        <v>0</v>
      </c>
      <c r="C154" s="25" t="str">
        <f>IFERROR(VLOOKUP($A154,'TD SOP+PROFORM'!$A$5:$AD$750,MATCH(C$4,'TD SOP+PROFORM'!$B$2:$AT$2,0)+1,0),"")</f>
        <v/>
      </c>
      <c r="D154" s="25" t="str">
        <f>IFERROR(VLOOKUP($A154,'TD SOP+PROFORM'!$A$5:$AD$750,MATCH(D$4,'TD SOP+PROFORM'!$B$2:$AT$2,0)+1,0),"")</f>
        <v/>
      </c>
      <c r="E154" s="26" t="str">
        <f t="shared" si="37"/>
        <v/>
      </c>
      <c r="F154" s="25" t="str">
        <f>IFERROR(VLOOKUP($A154,'TD SOP+PROFORM'!$A$5:$AD$750,MATCH(F$4,'TD SOP+PROFORM'!$B$2:$AT$2,0)+1,0),"")</f>
        <v/>
      </c>
      <c r="G154" s="25" t="str">
        <f>IFERROR(VLOOKUP($A154,'TD SOP+PROFORM'!$A$5:$AD$750,MATCH(G$4,'TD SOP+PROFORM'!$B$2:$AT$2,0)+1,0),"")</f>
        <v/>
      </c>
      <c r="H154" s="26" t="str">
        <f t="shared" si="38"/>
        <v/>
      </c>
      <c r="I154" s="25" t="str">
        <f>IFERROR(VLOOKUP($A154,'TD SOP+PROFORM'!$A$5:$AD$750,MATCH(I$4,'TD SOP+PROFORM'!$B$2:$AT$2,0)+1,0),"")</f>
        <v/>
      </c>
      <c r="J154" s="25" t="str">
        <f>IFERROR(VLOOKUP($A154,'TD SOP+PROFORM'!$A$5:$AD$750,MATCH(J$4,'TD SOP+PROFORM'!$B$2:$AT$2,0)+1,0),"")</f>
        <v/>
      </c>
      <c r="K154" s="26" t="str">
        <f t="shared" si="39"/>
        <v/>
      </c>
      <c r="L154" s="25" t="str">
        <f>IFERROR(VLOOKUP($A154,'TD SOP+PROFORM'!$A$5:$AD$750,MATCH(L$4,'TD SOP+PROFORM'!$B$2:$AT$2,0)+1,0),"")</f>
        <v/>
      </c>
      <c r="M154" s="25" t="str">
        <f>IFERROR(VLOOKUP($A154,'TD SOP+PROFORM'!$A$5:$AD$750,MATCH(M$4,'TD SOP+PROFORM'!$B$2:$AT$2,0)+1,0),"")</f>
        <v/>
      </c>
      <c r="N154" s="26" t="str">
        <f t="shared" si="40"/>
        <v/>
      </c>
      <c r="O154" s="25">
        <f>IFERROR(VLOOKUP($A154,'TD SOP+PROFORM'!$A$5:$AD$750,MATCH(O$4,'TD SOP+PROFORM'!$B$2:$AD$2,0)+1,0),0)+IFERROR(VLOOKUP($A154,'TD SOP+PROFORM'!$A$5:$AD$750,MATCH(O$2,'TD SOP+PROFORM'!$B$2:$AD$2,0)+1,0),0)</f>
        <v>0</v>
      </c>
      <c r="P154" s="25">
        <f>IFERROR(VLOOKUP($A154,'TD SOP+PROFORM'!$A$5:$AD$750,MATCH(P$4,'TD SOP+PROFORM'!$B$2:$AD$2,0)+1,0),0)+IFERROR(VLOOKUP($A154,'TD SOP+PROFORM'!$A$5:$AD$750,MATCH(P$2,'TD SOP+PROFORM'!$B$2:$AD$2,0)+1,0),0)</f>
        <v>0</v>
      </c>
      <c r="Q154" s="26" t="str">
        <f t="shared" si="41"/>
        <v/>
      </c>
      <c r="R154" s="25">
        <f>IFERROR(VLOOKUP($A154,'TD SOP+PROFORM'!$A$5:$AD$750,MATCH(R$4,'TD SOP+PROFORM'!$B$2:$AD$2,0)+1,0),0)+IFERROR(VLOOKUP($A154,'TD SOP+PROFORM'!$A$5:$AD$750,MATCH(R$2,'TD SOP+PROFORM'!$B$2:$AD$2,0)+1,0),0)</f>
        <v>0</v>
      </c>
      <c r="S154" s="25">
        <f>IFERROR(VLOOKUP($A154,'TD SOP+PROFORM'!$A$5:$AD$750,MATCH(S$4,'TD SOP+PROFORM'!$B$2:$AD$2,0)+1,0),0)+IFERROR(VLOOKUP($A154,'TD SOP+PROFORM'!$A$5:$AD$750,MATCH(S$2,'TD SOP+PROFORM'!$B$2:$AD$2,0)+1,0),0)</f>
        <v>0</v>
      </c>
      <c r="T154" s="26" t="str">
        <f t="shared" si="42"/>
        <v/>
      </c>
      <c r="U154" s="25">
        <f>IFERROR(VLOOKUP($A154,'TD SOP+PROFORM'!$A$5:$AD$750,MATCH(U$4,'TD SOP+PROFORM'!$B$2:$AD$2,0)+1,0),0)+IFERROR(VLOOKUP($A154,'TD SOP+PROFORM'!$A$5:$AD$750,MATCH(U$2,'TD SOP+PROFORM'!$B$2:$AD$2,0)+1,0),0)</f>
        <v>0</v>
      </c>
      <c r="V154" s="25">
        <f>IFERROR(VLOOKUP($A154,'TD SOP+PROFORM'!$A$5:$AD$750,MATCH(V$4,'TD SOP+PROFORM'!$B$2:$AD$2,0)+1,0),0)+IFERROR(VLOOKUP($A154,'TD SOP+PROFORM'!$A$5:$AD$750,MATCH(V$2,'TD SOP+PROFORM'!$B$2:$AD$2,0)+1,0),0)</f>
        <v>0</v>
      </c>
      <c r="W154" s="26" t="str">
        <f t="shared" si="43"/>
        <v/>
      </c>
      <c r="X154" s="25">
        <f>IFERROR(VLOOKUP($A154,'TD SOP+PROFORM'!$A$5:$AD$750,MATCH(X$4,'TD SOP+PROFORM'!$B$2:$AD$2,0)+1,0),0)+IFERROR(VLOOKUP($A154,'TD SOP+PROFORM'!$A$5:$AD$750,MATCH(X$2,'TD SOP+PROFORM'!$B$2:$AD$2,0)+1,0),0)</f>
        <v>0</v>
      </c>
      <c r="Y154" s="25">
        <f>IFERROR(VLOOKUP($A154,'TD SOP+PROFORM'!$A$5:$AD$750,MATCH(Y$4,'TD SOP+PROFORM'!$B$2:$AD$2,0)+1,0),0)+IFERROR(VLOOKUP($A154,'TD SOP+PROFORM'!$A$5:$AD$750,MATCH(Y$2,'TD SOP+PROFORM'!$B$2:$AD$2,0)+1,0),0)</f>
        <v>0</v>
      </c>
      <c r="Z154" s="26" t="str">
        <f t="shared" si="44"/>
        <v/>
      </c>
      <c r="AA154" s="25">
        <f>IFERROR(VLOOKUP($A154,'TD SOP+PROFORM'!$A$5:$AD$750,MATCH(AA$4,'TD SOP+PROFORM'!$B$2:$AD$2,0)+1,0),0)+IFERROR(VLOOKUP($A154,'TD SOP+PROFORM'!$A$5:$AD$750,MATCH(AA$2,'TD SOP+PROFORM'!$B$2:$AD$2,0)+1,0),0)</f>
        <v>0</v>
      </c>
      <c r="AB154" s="25">
        <f>IFERROR(VLOOKUP($A154,'TD SOP+PROFORM'!$A$5:$AD$750,MATCH(AB$4,'TD SOP+PROFORM'!$B$2:$AD$2,0)+1,0),0)+IFERROR(VLOOKUP($A154,'TD SOP+PROFORM'!$A$5:$AD$750,MATCH(AB$2,'TD SOP+PROFORM'!$B$2:$AD$2,0)+1,0),0)</f>
        <v>0</v>
      </c>
      <c r="AC154" s="26" t="str">
        <f t="shared" si="45"/>
        <v/>
      </c>
      <c r="AD154" s="25">
        <f>IFERROR(VLOOKUP($A154,'TD SOP+PROFORM'!$A$5:$AD$750,MATCH(AD$4,'TD SOP+PROFORM'!$B$2:$AD$2,0)+1,0),0)+IFERROR(VLOOKUP($A154,'TD SOP+PROFORM'!$A$5:$AD$750,MATCH(AD$2,'TD SOP+PROFORM'!$B$2:$AD$2,0)+1,0),0)</f>
        <v>0</v>
      </c>
      <c r="AE154" s="25">
        <f>IFERROR(VLOOKUP($A154,'TD SOP+PROFORM'!$A$5:$AD$750,MATCH(AE$4,'TD SOP+PROFORM'!$B$2:$AD$2,0)+1,0),0)+IFERROR(VLOOKUP($A154,'TD SOP+PROFORM'!$A$5:$AD$750,MATCH(AE$2,'TD SOP+PROFORM'!$B$2:$AD$2,0)+1,0),0)</f>
        <v>0</v>
      </c>
      <c r="AF154" s="26" t="str">
        <f t="shared" si="46"/>
        <v/>
      </c>
      <c r="AG154" s="25">
        <f>IFERROR(VLOOKUP($A154,'TD SOP+PROFORM'!$A$5:$AD$750,MATCH(AG$4,'TD SOP+PROFORM'!$B$2:$AD$2,0)+1,0),0)+IFERROR(VLOOKUP($A154,'TD SOP+PROFORM'!$A$5:$AD$750,MATCH(AG$2,'TD SOP+PROFORM'!$B$2:$AD$2,0)+1,0),0)</f>
        <v>0</v>
      </c>
      <c r="AH154" s="25">
        <f>IFERROR(VLOOKUP($A154,'TD SOP+PROFORM'!$A$5:$AD$750,MATCH(AH$4,'TD SOP+PROFORM'!$B$2:$AD$2,0)+1,0),0)+IFERROR(VLOOKUP($A154,'TD SOP+PROFORM'!$A$5:$AD$750,MATCH(AH$2,'TD SOP+PROFORM'!$B$2:$AD$2,0)+1,0),0)</f>
        <v>0</v>
      </c>
      <c r="AI154" s="26" t="str">
        <f t="shared" si="47"/>
        <v/>
      </c>
      <c r="AJ154" s="25">
        <f>IFERROR(VLOOKUP($A154,'TD SOP+PROFORM'!$A$5:$AD$750,MATCH(AJ$4,'TD SOP+PROFORM'!$B$2:$AD$2,0)+1,0),0)+IFERROR(VLOOKUP($A154,'TD SOP+PROFORM'!$A$5:$AD$750,MATCH(AJ$2,'TD SOP+PROFORM'!$B$2:$AD$2,0)+1,0),0)</f>
        <v>0</v>
      </c>
      <c r="AK154" s="25">
        <f>IFERROR(VLOOKUP($A154,'TD SOP+PROFORM'!$A$5:$AD$750,MATCH(AK$4,'TD SOP+PROFORM'!$B$2:$AD$2,0)+1,0),0)+IFERROR(VLOOKUP($A154,'TD SOP+PROFORM'!$A$5:$AD$750,MATCH(AK$2,'TD SOP+PROFORM'!$B$2:$AD$2,0)+1,0),0)</f>
        <v>0</v>
      </c>
      <c r="AL154" s="26" t="str">
        <f t="shared" si="48"/>
        <v/>
      </c>
      <c r="AM154" s="25">
        <f t="shared" si="50"/>
        <v>0</v>
      </c>
      <c r="AN154" s="25">
        <f t="shared" si="50"/>
        <v>0</v>
      </c>
      <c r="AO154" s="26" t="str">
        <f t="shared" si="49"/>
        <v/>
      </c>
    </row>
    <row r="155" spans="1:41" x14ac:dyDescent="0.35">
      <c r="A155" s="24">
        <f>IF(AND('TD SOP+PROFORM'!A152&lt;&gt;"",'TD SOP+PROFORM'!A152&lt;&gt;"TOTAL"),'TD SOP+PROFORM'!A152,0)</f>
        <v>0</v>
      </c>
      <c r="C155" s="25" t="str">
        <f>IFERROR(VLOOKUP($A155,'TD SOP+PROFORM'!$A$5:$AD$750,MATCH(C$4,'TD SOP+PROFORM'!$B$2:$AT$2,0)+1,0),"")</f>
        <v/>
      </c>
      <c r="D155" s="25" t="str">
        <f>IFERROR(VLOOKUP($A155,'TD SOP+PROFORM'!$A$5:$AD$750,MATCH(D$4,'TD SOP+PROFORM'!$B$2:$AT$2,0)+1,0),"")</f>
        <v/>
      </c>
      <c r="E155" s="26" t="str">
        <f t="shared" si="37"/>
        <v/>
      </c>
      <c r="F155" s="25" t="str">
        <f>IFERROR(VLOOKUP($A155,'TD SOP+PROFORM'!$A$5:$AD$750,MATCH(F$4,'TD SOP+PROFORM'!$B$2:$AT$2,0)+1,0),"")</f>
        <v/>
      </c>
      <c r="G155" s="25" t="str">
        <f>IFERROR(VLOOKUP($A155,'TD SOP+PROFORM'!$A$5:$AD$750,MATCH(G$4,'TD SOP+PROFORM'!$B$2:$AT$2,0)+1,0),"")</f>
        <v/>
      </c>
      <c r="H155" s="26" t="str">
        <f t="shared" si="38"/>
        <v/>
      </c>
      <c r="I155" s="25" t="str">
        <f>IFERROR(VLOOKUP($A155,'TD SOP+PROFORM'!$A$5:$AD$750,MATCH(I$4,'TD SOP+PROFORM'!$B$2:$AT$2,0)+1,0),"")</f>
        <v/>
      </c>
      <c r="J155" s="25" t="str">
        <f>IFERROR(VLOOKUP($A155,'TD SOP+PROFORM'!$A$5:$AD$750,MATCH(J$4,'TD SOP+PROFORM'!$B$2:$AT$2,0)+1,0),"")</f>
        <v/>
      </c>
      <c r="K155" s="26" t="str">
        <f t="shared" si="39"/>
        <v/>
      </c>
      <c r="L155" s="25" t="str">
        <f>IFERROR(VLOOKUP($A155,'TD SOP+PROFORM'!$A$5:$AD$750,MATCH(L$4,'TD SOP+PROFORM'!$B$2:$AT$2,0)+1,0),"")</f>
        <v/>
      </c>
      <c r="M155" s="25" t="str">
        <f>IFERROR(VLOOKUP($A155,'TD SOP+PROFORM'!$A$5:$AD$750,MATCH(M$4,'TD SOP+PROFORM'!$B$2:$AT$2,0)+1,0),"")</f>
        <v/>
      </c>
      <c r="N155" s="26" t="str">
        <f t="shared" si="40"/>
        <v/>
      </c>
      <c r="O155" s="25">
        <f>IFERROR(VLOOKUP($A155,'TD SOP+PROFORM'!$A$5:$AD$750,MATCH(O$4,'TD SOP+PROFORM'!$B$2:$AD$2,0)+1,0),0)+IFERROR(VLOOKUP($A155,'TD SOP+PROFORM'!$A$5:$AD$750,MATCH(O$2,'TD SOP+PROFORM'!$B$2:$AD$2,0)+1,0),0)</f>
        <v>0</v>
      </c>
      <c r="P155" s="25">
        <f>IFERROR(VLOOKUP($A155,'TD SOP+PROFORM'!$A$5:$AD$750,MATCH(P$4,'TD SOP+PROFORM'!$B$2:$AD$2,0)+1,0),0)+IFERROR(VLOOKUP($A155,'TD SOP+PROFORM'!$A$5:$AD$750,MATCH(P$2,'TD SOP+PROFORM'!$B$2:$AD$2,0)+1,0),0)</f>
        <v>0</v>
      </c>
      <c r="Q155" s="26" t="str">
        <f t="shared" si="41"/>
        <v/>
      </c>
      <c r="R155" s="25">
        <f>IFERROR(VLOOKUP($A155,'TD SOP+PROFORM'!$A$5:$AD$750,MATCH(R$4,'TD SOP+PROFORM'!$B$2:$AD$2,0)+1,0),0)+IFERROR(VLOOKUP($A155,'TD SOP+PROFORM'!$A$5:$AD$750,MATCH(R$2,'TD SOP+PROFORM'!$B$2:$AD$2,0)+1,0),0)</f>
        <v>0</v>
      </c>
      <c r="S155" s="25">
        <f>IFERROR(VLOOKUP($A155,'TD SOP+PROFORM'!$A$5:$AD$750,MATCH(S$4,'TD SOP+PROFORM'!$B$2:$AD$2,0)+1,0),0)+IFERROR(VLOOKUP($A155,'TD SOP+PROFORM'!$A$5:$AD$750,MATCH(S$2,'TD SOP+PROFORM'!$B$2:$AD$2,0)+1,0),0)</f>
        <v>0</v>
      </c>
      <c r="T155" s="26" t="str">
        <f t="shared" si="42"/>
        <v/>
      </c>
      <c r="U155" s="25">
        <f>IFERROR(VLOOKUP($A155,'TD SOP+PROFORM'!$A$5:$AD$750,MATCH(U$4,'TD SOP+PROFORM'!$B$2:$AD$2,0)+1,0),0)+IFERROR(VLOOKUP($A155,'TD SOP+PROFORM'!$A$5:$AD$750,MATCH(U$2,'TD SOP+PROFORM'!$B$2:$AD$2,0)+1,0),0)</f>
        <v>0</v>
      </c>
      <c r="V155" s="25">
        <f>IFERROR(VLOOKUP($A155,'TD SOP+PROFORM'!$A$5:$AD$750,MATCH(V$4,'TD SOP+PROFORM'!$B$2:$AD$2,0)+1,0),0)+IFERROR(VLOOKUP($A155,'TD SOP+PROFORM'!$A$5:$AD$750,MATCH(V$2,'TD SOP+PROFORM'!$B$2:$AD$2,0)+1,0),0)</f>
        <v>0</v>
      </c>
      <c r="W155" s="26" t="str">
        <f t="shared" si="43"/>
        <v/>
      </c>
      <c r="X155" s="25">
        <f>IFERROR(VLOOKUP($A155,'TD SOP+PROFORM'!$A$5:$AD$750,MATCH(X$4,'TD SOP+PROFORM'!$B$2:$AD$2,0)+1,0),0)+IFERROR(VLOOKUP($A155,'TD SOP+PROFORM'!$A$5:$AD$750,MATCH(X$2,'TD SOP+PROFORM'!$B$2:$AD$2,0)+1,0),0)</f>
        <v>0</v>
      </c>
      <c r="Y155" s="25">
        <f>IFERROR(VLOOKUP($A155,'TD SOP+PROFORM'!$A$5:$AD$750,MATCH(Y$4,'TD SOP+PROFORM'!$B$2:$AD$2,0)+1,0),0)+IFERROR(VLOOKUP($A155,'TD SOP+PROFORM'!$A$5:$AD$750,MATCH(Y$2,'TD SOP+PROFORM'!$B$2:$AD$2,0)+1,0),0)</f>
        <v>0</v>
      </c>
      <c r="Z155" s="26" t="str">
        <f t="shared" si="44"/>
        <v/>
      </c>
      <c r="AA155" s="25">
        <f>IFERROR(VLOOKUP($A155,'TD SOP+PROFORM'!$A$5:$AD$750,MATCH(AA$4,'TD SOP+PROFORM'!$B$2:$AD$2,0)+1,0),0)+IFERROR(VLOOKUP($A155,'TD SOP+PROFORM'!$A$5:$AD$750,MATCH(AA$2,'TD SOP+PROFORM'!$B$2:$AD$2,0)+1,0),0)</f>
        <v>0</v>
      </c>
      <c r="AB155" s="25">
        <f>IFERROR(VLOOKUP($A155,'TD SOP+PROFORM'!$A$5:$AD$750,MATCH(AB$4,'TD SOP+PROFORM'!$B$2:$AD$2,0)+1,0),0)+IFERROR(VLOOKUP($A155,'TD SOP+PROFORM'!$A$5:$AD$750,MATCH(AB$2,'TD SOP+PROFORM'!$B$2:$AD$2,0)+1,0),0)</f>
        <v>0</v>
      </c>
      <c r="AC155" s="26" t="str">
        <f t="shared" si="45"/>
        <v/>
      </c>
      <c r="AD155" s="25">
        <f>IFERROR(VLOOKUP($A155,'TD SOP+PROFORM'!$A$5:$AD$750,MATCH(AD$4,'TD SOP+PROFORM'!$B$2:$AD$2,0)+1,0),0)+IFERROR(VLOOKUP($A155,'TD SOP+PROFORM'!$A$5:$AD$750,MATCH(AD$2,'TD SOP+PROFORM'!$B$2:$AD$2,0)+1,0),0)</f>
        <v>0</v>
      </c>
      <c r="AE155" s="25">
        <f>IFERROR(VLOOKUP($A155,'TD SOP+PROFORM'!$A$5:$AD$750,MATCH(AE$4,'TD SOP+PROFORM'!$B$2:$AD$2,0)+1,0),0)+IFERROR(VLOOKUP($A155,'TD SOP+PROFORM'!$A$5:$AD$750,MATCH(AE$2,'TD SOP+PROFORM'!$B$2:$AD$2,0)+1,0),0)</f>
        <v>0</v>
      </c>
      <c r="AF155" s="26" t="str">
        <f t="shared" si="46"/>
        <v/>
      </c>
      <c r="AG155" s="25">
        <f>IFERROR(VLOOKUP($A155,'TD SOP+PROFORM'!$A$5:$AD$750,MATCH(AG$4,'TD SOP+PROFORM'!$B$2:$AD$2,0)+1,0),0)+IFERROR(VLOOKUP($A155,'TD SOP+PROFORM'!$A$5:$AD$750,MATCH(AG$2,'TD SOP+PROFORM'!$B$2:$AD$2,0)+1,0),0)</f>
        <v>0</v>
      </c>
      <c r="AH155" s="25">
        <f>IFERROR(VLOOKUP($A155,'TD SOP+PROFORM'!$A$5:$AD$750,MATCH(AH$4,'TD SOP+PROFORM'!$B$2:$AD$2,0)+1,0),0)+IFERROR(VLOOKUP($A155,'TD SOP+PROFORM'!$A$5:$AD$750,MATCH(AH$2,'TD SOP+PROFORM'!$B$2:$AD$2,0)+1,0),0)</f>
        <v>0</v>
      </c>
      <c r="AI155" s="26" t="str">
        <f t="shared" si="47"/>
        <v/>
      </c>
      <c r="AJ155" s="25">
        <f>IFERROR(VLOOKUP($A155,'TD SOP+PROFORM'!$A$5:$AD$750,MATCH(AJ$4,'TD SOP+PROFORM'!$B$2:$AD$2,0)+1,0),0)+IFERROR(VLOOKUP($A155,'TD SOP+PROFORM'!$A$5:$AD$750,MATCH(AJ$2,'TD SOP+PROFORM'!$B$2:$AD$2,0)+1,0),0)</f>
        <v>0</v>
      </c>
      <c r="AK155" s="25">
        <f>IFERROR(VLOOKUP($A155,'TD SOP+PROFORM'!$A$5:$AD$750,MATCH(AK$4,'TD SOP+PROFORM'!$B$2:$AD$2,0)+1,0),0)+IFERROR(VLOOKUP($A155,'TD SOP+PROFORM'!$A$5:$AD$750,MATCH(AK$2,'TD SOP+PROFORM'!$B$2:$AD$2,0)+1,0),0)</f>
        <v>0</v>
      </c>
      <c r="AL155" s="26" t="str">
        <f t="shared" si="48"/>
        <v/>
      </c>
      <c r="AM155" s="25">
        <f t="shared" si="50"/>
        <v>0</v>
      </c>
      <c r="AN155" s="25">
        <f t="shared" si="50"/>
        <v>0</v>
      </c>
      <c r="AO155" s="26" t="str">
        <f t="shared" si="49"/>
        <v/>
      </c>
    </row>
    <row r="156" spans="1:41" x14ac:dyDescent="0.35">
      <c r="A156" s="24">
        <f>IF(AND('TD SOP+PROFORM'!A153&lt;&gt;"",'TD SOP+PROFORM'!A153&lt;&gt;"TOTAL"),'TD SOP+PROFORM'!A153,0)</f>
        <v>0</v>
      </c>
      <c r="C156" s="25" t="str">
        <f>IFERROR(VLOOKUP($A156,'TD SOP+PROFORM'!$A$5:$AD$750,MATCH(C$4,'TD SOP+PROFORM'!$B$2:$AT$2,0)+1,0),"")</f>
        <v/>
      </c>
      <c r="D156" s="25" t="str">
        <f>IFERROR(VLOOKUP($A156,'TD SOP+PROFORM'!$A$5:$AD$750,MATCH(D$4,'TD SOP+PROFORM'!$B$2:$AT$2,0)+1,0),"")</f>
        <v/>
      </c>
      <c r="E156" s="26" t="str">
        <f t="shared" si="37"/>
        <v/>
      </c>
      <c r="F156" s="25" t="str">
        <f>IFERROR(VLOOKUP($A156,'TD SOP+PROFORM'!$A$5:$AD$750,MATCH(F$4,'TD SOP+PROFORM'!$B$2:$AT$2,0)+1,0),"")</f>
        <v/>
      </c>
      <c r="G156" s="25" t="str">
        <f>IFERROR(VLOOKUP($A156,'TD SOP+PROFORM'!$A$5:$AD$750,MATCH(G$4,'TD SOP+PROFORM'!$B$2:$AT$2,0)+1,0),"")</f>
        <v/>
      </c>
      <c r="H156" s="26" t="str">
        <f t="shared" si="38"/>
        <v/>
      </c>
      <c r="I156" s="25" t="str">
        <f>IFERROR(VLOOKUP($A156,'TD SOP+PROFORM'!$A$5:$AD$750,MATCH(I$4,'TD SOP+PROFORM'!$B$2:$AT$2,0)+1,0),"")</f>
        <v/>
      </c>
      <c r="J156" s="25" t="str">
        <f>IFERROR(VLOOKUP($A156,'TD SOP+PROFORM'!$A$5:$AD$750,MATCH(J$4,'TD SOP+PROFORM'!$B$2:$AT$2,0)+1,0),"")</f>
        <v/>
      </c>
      <c r="K156" s="26" t="str">
        <f t="shared" si="39"/>
        <v/>
      </c>
      <c r="L156" s="25" t="str">
        <f>IFERROR(VLOOKUP($A156,'TD SOP+PROFORM'!$A$5:$AD$750,MATCH(L$4,'TD SOP+PROFORM'!$B$2:$AT$2,0)+1,0),"")</f>
        <v/>
      </c>
      <c r="M156" s="25" t="str">
        <f>IFERROR(VLOOKUP($A156,'TD SOP+PROFORM'!$A$5:$AD$750,MATCH(M$4,'TD SOP+PROFORM'!$B$2:$AT$2,0)+1,0),"")</f>
        <v/>
      </c>
      <c r="N156" s="26" t="str">
        <f t="shared" si="40"/>
        <v/>
      </c>
      <c r="O156" s="25">
        <f>IFERROR(VLOOKUP($A156,'TD SOP+PROFORM'!$A$5:$AD$750,MATCH(O$4,'TD SOP+PROFORM'!$B$2:$AD$2,0)+1,0),0)+IFERROR(VLOOKUP($A156,'TD SOP+PROFORM'!$A$5:$AD$750,MATCH(O$2,'TD SOP+PROFORM'!$B$2:$AD$2,0)+1,0),0)</f>
        <v>0</v>
      </c>
      <c r="P156" s="25">
        <f>IFERROR(VLOOKUP($A156,'TD SOP+PROFORM'!$A$5:$AD$750,MATCH(P$4,'TD SOP+PROFORM'!$B$2:$AD$2,0)+1,0),0)+IFERROR(VLOOKUP($A156,'TD SOP+PROFORM'!$A$5:$AD$750,MATCH(P$2,'TD SOP+PROFORM'!$B$2:$AD$2,0)+1,0),0)</f>
        <v>0</v>
      </c>
      <c r="Q156" s="26" t="str">
        <f t="shared" si="41"/>
        <v/>
      </c>
      <c r="R156" s="25">
        <f>IFERROR(VLOOKUP($A156,'TD SOP+PROFORM'!$A$5:$AD$750,MATCH(R$4,'TD SOP+PROFORM'!$B$2:$AD$2,0)+1,0),0)+IFERROR(VLOOKUP($A156,'TD SOP+PROFORM'!$A$5:$AD$750,MATCH(R$2,'TD SOP+PROFORM'!$B$2:$AD$2,0)+1,0),0)</f>
        <v>0</v>
      </c>
      <c r="S156" s="25">
        <f>IFERROR(VLOOKUP($A156,'TD SOP+PROFORM'!$A$5:$AD$750,MATCH(S$4,'TD SOP+PROFORM'!$B$2:$AD$2,0)+1,0),0)+IFERROR(VLOOKUP($A156,'TD SOP+PROFORM'!$A$5:$AD$750,MATCH(S$2,'TD SOP+PROFORM'!$B$2:$AD$2,0)+1,0),0)</f>
        <v>0</v>
      </c>
      <c r="T156" s="26" t="str">
        <f t="shared" si="42"/>
        <v/>
      </c>
      <c r="U156" s="25">
        <f>IFERROR(VLOOKUP($A156,'TD SOP+PROFORM'!$A$5:$AD$750,MATCH(U$4,'TD SOP+PROFORM'!$B$2:$AD$2,0)+1,0),0)+IFERROR(VLOOKUP($A156,'TD SOP+PROFORM'!$A$5:$AD$750,MATCH(U$2,'TD SOP+PROFORM'!$B$2:$AD$2,0)+1,0),0)</f>
        <v>0</v>
      </c>
      <c r="V156" s="25">
        <f>IFERROR(VLOOKUP($A156,'TD SOP+PROFORM'!$A$5:$AD$750,MATCH(V$4,'TD SOP+PROFORM'!$B$2:$AD$2,0)+1,0),0)+IFERROR(VLOOKUP($A156,'TD SOP+PROFORM'!$A$5:$AD$750,MATCH(V$2,'TD SOP+PROFORM'!$B$2:$AD$2,0)+1,0),0)</f>
        <v>0</v>
      </c>
      <c r="W156" s="26" t="str">
        <f t="shared" si="43"/>
        <v/>
      </c>
      <c r="X156" s="25">
        <f>IFERROR(VLOOKUP($A156,'TD SOP+PROFORM'!$A$5:$AD$750,MATCH(X$4,'TD SOP+PROFORM'!$B$2:$AD$2,0)+1,0),0)+IFERROR(VLOOKUP($A156,'TD SOP+PROFORM'!$A$5:$AD$750,MATCH(X$2,'TD SOP+PROFORM'!$B$2:$AD$2,0)+1,0),0)</f>
        <v>0</v>
      </c>
      <c r="Y156" s="25">
        <f>IFERROR(VLOOKUP($A156,'TD SOP+PROFORM'!$A$5:$AD$750,MATCH(Y$4,'TD SOP+PROFORM'!$B$2:$AD$2,0)+1,0),0)+IFERROR(VLOOKUP($A156,'TD SOP+PROFORM'!$A$5:$AD$750,MATCH(Y$2,'TD SOP+PROFORM'!$B$2:$AD$2,0)+1,0),0)</f>
        <v>0</v>
      </c>
      <c r="Z156" s="26" t="str">
        <f t="shared" si="44"/>
        <v/>
      </c>
      <c r="AA156" s="25">
        <f>IFERROR(VLOOKUP($A156,'TD SOP+PROFORM'!$A$5:$AD$750,MATCH(AA$4,'TD SOP+PROFORM'!$B$2:$AD$2,0)+1,0),0)+IFERROR(VLOOKUP($A156,'TD SOP+PROFORM'!$A$5:$AD$750,MATCH(AA$2,'TD SOP+PROFORM'!$B$2:$AD$2,0)+1,0),0)</f>
        <v>0</v>
      </c>
      <c r="AB156" s="25">
        <f>IFERROR(VLOOKUP($A156,'TD SOP+PROFORM'!$A$5:$AD$750,MATCH(AB$4,'TD SOP+PROFORM'!$B$2:$AD$2,0)+1,0),0)+IFERROR(VLOOKUP($A156,'TD SOP+PROFORM'!$A$5:$AD$750,MATCH(AB$2,'TD SOP+PROFORM'!$B$2:$AD$2,0)+1,0),0)</f>
        <v>0</v>
      </c>
      <c r="AC156" s="26" t="str">
        <f t="shared" si="45"/>
        <v/>
      </c>
      <c r="AD156" s="25">
        <f>IFERROR(VLOOKUP($A156,'TD SOP+PROFORM'!$A$5:$AD$750,MATCH(AD$4,'TD SOP+PROFORM'!$B$2:$AD$2,0)+1,0),0)+IFERROR(VLOOKUP($A156,'TD SOP+PROFORM'!$A$5:$AD$750,MATCH(AD$2,'TD SOP+PROFORM'!$B$2:$AD$2,0)+1,0),0)</f>
        <v>0</v>
      </c>
      <c r="AE156" s="25">
        <f>IFERROR(VLOOKUP($A156,'TD SOP+PROFORM'!$A$5:$AD$750,MATCH(AE$4,'TD SOP+PROFORM'!$B$2:$AD$2,0)+1,0),0)+IFERROR(VLOOKUP($A156,'TD SOP+PROFORM'!$A$5:$AD$750,MATCH(AE$2,'TD SOP+PROFORM'!$B$2:$AD$2,0)+1,0),0)</f>
        <v>0</v>
      </c>
      <c r="AF156" s="26" t="str">
        <f t="shared" si="46"/>
        <v/>
      </c>
      <c r="AG156" s="25">
        <f>IFERROR(VLOOKUP($A156,'TD SOP+PROFORM'!$A$5:$AD$750,MATCH(AG$4,'TD SOP+PROFORM'!$B$2:$AD$2,0)+1,0),0)+IFERROR(VLOOKUP($A156,'TD SOP+PROFORM'!$A$5:$AD$750,MATCH(AG$2,'TD SOP+PROFORM'!$B$2:$AD$2,0)+1,0),0)</f>
        <v>0</v>
      </c>
      <c r="AH156" s="25">
        <f>IFERROR(VLOOKUP($A156,'TD SOP+PROFORM'!$A$5:$AD$750,MATCH(AH$4,'TD SOP+PROFORM'!$B$2:$AD$2,0)+1,0),0)+IFERROR(VLOOKUP($A156,'TD SOP+PROFORM'!$A$5:$AD$750,MATCH(AH$2,'TD SOP+PROFORM'!$B$2:$AD$2,0)+1,0),0)</f>
        <v>0</v>
      </c>
      <c r="AI156" s="26" t="str">
        <f t="shared" si="47"/>
        <v/>
      </c>
      <c r="AJ156" s="25">
        <f>IFERROR(VLOOKUP($A156,'TD SOP+PROFORM'!$A$5:$AD$750,MATCH(AJ$4,'TD SOP+PROFORM'!$B$2:$AD$2,0)+1,0),0)+IFERROR(VLOOKUP($A156,'TD SOP+PROFORM'!$A$5:$AD$750,MATCH(AJ$2,'TD SOP+PROFORM'!$B$2:$AD$2,0)+1,0),0)</f>
        <v>0</v>
      </c>
      <c r="AK156" s="25">
        <f>IFERROR(VLOOKUP($A156,'TD SOP+PROFORM'!$A$5:$AD$750,MATCH(AK$4,'TD SOP+PROFORM'!$B$2:$AD$2,0)+1,0),0)+IFERROR(VLOOKUP($A156,'TD SOP+PROFORM'!$A$5:$AD$750,MATCH(AK$2,'TD SOP+PROFORM'!$B$2:$AD$2,0)+1,0),0)</f>
        <v>0</v>
      </c>
      <c r="AL156" s="26" t="str">
        <f t="shared" si="48"/>
        <v/>
      </c>
      <c r="AM156" s="25">
        <f t="shared" si="50"/>
        <v>0</v>
      </c>
      <c r="AN156" s="25">
        <f t="shared" si="50"/>
        <v>0</v>
      </c>
      <c r="AO156" s="26" t="str">
        <f t="shared" si="49"/>
        <v/>
      </c>
    </row>
    <row r="157" spans="1:41" x14ac:dyDescent="0.35">
      <c r="A157" s="24">
        <f>IF(AND('TD SOP+PROFORM'!A154&lt;&gt;"",'TD SOP+PROFORM'!A154&lt;&gt;"TOTAL"),'TD SOP+PROFORM'!A154,0)</f>
        <v>0</v>
      </c>
      <c r="C157" s="25" t="str">
        <f>IFERROR(VLOOKUP($A157,'TD SOP+PROFORM'!$A$5:$AD$750,MATCH(C$4,'TD SOP+PROFORM'!$B$2:$AT$2,0)+1,0),"")</f>
        <v/>
      </c>
      <c r="D157" s="25" t="str">
        <f>IFERROR(VLOOKUP($A157,'TD SOP+PROFORM'!$A$5:$AD$750,MATCH(D$4,'TD SOP+PROFORM'!$B$2:$AT$2,0)+1,0),"")</f>
        <v/>
      </c>
      <c r="E157" s="26" t="str">
        <f t="shared" si="37"/>
        <v/>
      </c>
      <c r="F157" s="25" t="str">
        <f>IFERROR(VLOOKUP($A157,'TD SOP+PROFORM'!$A$5:$AD$750,MATCH(F$4,'TD SOP+PROFORM'!$B$2:$AT$2,0)+1,0),"")</f>
        <v/>
      </c>
      <c r="G157" s="25" t="str">
        <f>IFERROR(VLOOKUP($A157,'TD SOP+PROFORM'!$A$5:$AD$750,MATCH(G$4,'TD SOP+PROFORM'!$B$2:$AT$2,0)+1,0),"")</f>
        <v/>
      </c>
      <c r="H157" s="26" t="str">
        <f t="shared" si="38"/>
        <v/>
      </c>
      <c r="I157" s="25" t="str">
        <f>IFERROR(VLOOKUP($A157,'TD SOP+PROFORM'!$A$5:$AD$750,MATCH(I$4,'TD SOP+PROFORM'!$B$2:$AT$2,0)+1,0),"")</f>
        <v/>
      </c>
      <c r="J157" s="25" t="str">
        <f>IFERROR(VLOOKUP($A157,'TD SOP+PROFORM'!$A$5:$AD$750,MATCH(J$4,'TD SOP+PROFORM'!$B$2:$AT$2,0)+1,0),"")</f>
        <v/>
      </c>
      <c r="K157" s="26" t="str">
        <f t="shared" si="39"/>
        <v/>
      </c>
      <c r="L157" s="25" t="str">
        <f>IFERROR(VLOOKUP($A157,'TD SOP+PROFORM'!$A$5:$AD$750,MATCH(L$4,'TD SOP+PROFORM'!$B$2:$AT$2,0)+1,0),"")</f>
        <v/>
      </c>
      <c r="M157" s="25" t="str">
        <f>IFERROR(VLOOKUP($A157,'TD SOP+PROFORM'!$A$5:$AD$750,MATCH(M$4,'TD SOP+PROFORM'!$B$2:$AT$2,0)+1,0),"")</f>
        <v/>
      </c>
      <c r="N157" s="26" t="str">
        <f t="shared" si="40"/>
        <v/>
      </c>
      <c r="O157" s="25">
        <f>IFERROR(VLOOKUP($A157,'TD SOP+PROFORM'!$A$5:$AD$750,MATCH(O$4,'TD SOP+PROFORM'!$B$2:$AD$2,0)+1,0),0)+IFERROR(VLOOKUP($A157,'TD SOP+PROFORM'!$A$5:$AD$750,MATCH(O$2,'TD SOP+PROFORM'!$B$2:$AD$2,0)+1,0),0)</f>
        <v>0</v>
      </c>
      <c r="P157" s="25">
        <f>IFERROR(VLOOKUP($A157,'TD SOP+PROFORM'!$A$5:$AD$750,MATCH(P$4,'TD SOP+PROFORM'!$B$2:$AD$2,0)+1,0),0)+IFERROR(VLOOKUP($A157,'TD SOP+PROFORM'!$A$5:$AD$750,MATCH(P$2,'TD SOP+PROFORM'!$B$2:$AD$2,0)+1,0),0)</f>
        <v>0</v>
      </c>
      <c r="Q157" s="26" t="str">
        <f t="shared" si="41"/>
        <v/>
      </c>
      <c r="R157" s="25">
        <f>IFERROR(VLOOKUP($A157,'TD SOP+PROFORM'!$A$5:$AD$750,MATCH(R$4,'TD SOP+PROFORM'!$B$2:$AD$2,0)+1,0),0)+IFERROR(VLOOKUP($A157,'TD SOP+PROFORM'!$A$5:$AD$750,MATCH(R$2,'TD SOP+PROFORM'!$B$2:$AD$2,0)+1,0),0)</f>
        <v>0</v>
      </c>
      <c r="S157" s="25">
        <f>IFERROR(VLOOKUP($A157,'TD SOP+PROFORM'!$A$5:$AD$750,MATCH(S$4,'TD SOP+PROFORM'!$B$2:$AD$2,0)+1,0),0)+IFERROR(VLOOKUP($A157,'TD SOP+PROFORM'!$A$5:$AD$750,MATCH(S$2,'TD SOP+PROFORM'!$B$2:$AD$2,0)+1,0),0)</f>
        <v>0</v>
      </c>
      <c r="T157" s="26" t="str">
        <f t="shared" si="42"/>
        <v/>
      </c>
      <c r="U157" s="25">
        <f>IFERROR(VLOOKUP($A157,'TD SOP+PROFORM'!$A$5:$AD$750,MATCH(U$4,'TD SOP+PROFORM'!$B$2:$AD$2,0)+1,0),0)+IFERROR(VLOOKUP($A157,'TD SOP+PROFORM'!$A$5:$AD$750,MATCH(U$2,'TD SOP+PROFORM'!$B$2:$AD$2,0)+1,0),0)</f>
        <v>0</v>
      </c>
      <c r="V157" s="25">
        <f>IFERROR(VLOOKUP($A157,'TD SOP+PROFORM'!$A$5:$AD$750,MATCH(V$4,'TD SOP+PROFORM'!$B$2:$AD$2,0)+1,0),0)+IFERROR(VLOOKUP($A157,'TD SOP+PROFORM'!$A$5:$AD$750,MATCH(V$2,'TD SOP+PROFORM'!$B$2:$AD$2,0)+1,0),0)</f>
        <v>0</v>
      </c>
      <c r="W157" s="26" t="str">
        <f t="shared" si="43"/>
        <v/>
      </c>
      <c r="X157" s="25">
        <f>IFERROR(VLOOKUP($A157,'TD SOP+PROFORM'!$A$5:$AD$750,MATCH(X$4,'TD SOP+PROFORM'!$B$2:$AD$2,0)+1,0),0)+IFERROR(VLOOKUP($A157,'TD SOP+PROFORM'!$A$5:$AD$750,MATCH(X$2,'TD SOP+PROFORM'!$B$2:$AD$2,0)+1,0),0)</f>
        <v>0</v>
      </c>
      <c r="Y157" s="25">
        <f>IFERROR(VLOOKUP($A157,'TD SOP+PROFORM'!$A$5:$AD$750,MATCH(Y$4,'TD SOP+PROFORM'!$B$2:$AD$2,0)+1,0),0)+IFERROR(VLOOKUP($A157,'TD SOP+PROFORM'!$A$5:$AD$750,MATCH(Y$2,'TD SOP+PROFORM'!$B$2:$AD$2,0)+1,0),0)</f>
        <v>0</v>
      </c>
      <c r="Z157" s="26" t="str">
        <f t="shared" si="44"/>
        <v/>
      </c>
      <c r="AA157" s="25">
        <f>IFERROR(VLOOKUP($A157,'TD SOP+PROFORM'!$A$5:$AD$750,MATCH(AA$4,'TD SOP+PROFORM'!$B$2:$AD$2,0)+1,0),0)+IFERROR(VLOOKUP($A157,'TD SOP+PROFORM'!$A$5:$AD$750,MATCH(AA$2,'TD SOP+PROFORM'!$B$2:$AD$2,0)+1,0),0)</f>
        <v>0</v>
      </c>
      <c r="AB157" s="25">
        <f>IFERROR(VLOOKUP($A157,'TD SOP+PROFORM'!$A$5:$AD$750,MATCH(AB$4,'TD SOP+PROFORM'!$B$2:$AD$2,0)+1,0),0)+IFERROR(VLOOKUP($A157,'TD SOP+PROFORM'!$A$5:$AD$750,MATCH(AB$2,'TD SOP+PROFORM'!$B$2:$AD$2,0)+1,0),0)</f>
        <v>0</v>
      </c>
      <c r="AC157" s="26" t="str">
        <f t="shared" si="45"/>
        <v/>
      </c>
      <c r="AD157" s="25">
        <f>IFERROR(VLOOKUP($A157,'TD SOP+PROFORM'!$A$5:$AD$750,MATCH(AD$4,'TD SOP+PROFORM'!$B$2:$AD$2,0)+1,0),0)+IFERROR(VLOOKUP($A157,'TD SOP+PROFORM'!$A$5:$AD$750,MATCH(AD$2,'TD SOP+PROFORM'!$B$2:$AD$2,0)+1,0),0)</f>
        <v>0</v>
      </c>
      <c r="AE157" s="25">
        <f>IFERROR(VLOOKUP($A157,'TD SOP+PROFORM'!$A$5:$AD$750,MATCH(AE$4,'TD SOP+PROFORM'!$B$2:$AD$2,0)+1,0),0)+IFERROR(VLOOKUP($A157,'TD SOP+PROFORM'!$A$5:$AD$750,MATCH(AE$2,'TD SOP+PROFORM'!$B$2:$AD$2,0)+1,0),0)</f>
        <v>0</v>
      </c>
      <c r="AF157" s="26" t="str">
        <f t="shared" si="46"/>
        <v/>
      </c>
      <c r="AG157" s="25">
        <f>IFERROR(VLOOKUP($A157,'TD SOP+PROFORM'!$A$5:$AD$750,MATCH(AG$4,'TD SOP+PROFORM'!$B$2:$AD$2,0)+1,0),0)+IFERROR(VLOOKUP($A157,'TD SOP+PROFORM'!$A$5:$AD$750,MATCH(AG$2,'TD SOP+PROFORM'!$B$2:$AD$2,0)+1,0),0)</f>
        <v>0</v>
      </c>
      <c r="AH157" s="25">
        <f>IFERROR(VLOOKUP($A157,'TD SOP+PROFORM'!$A$5:$AD$750,MATCH(AH$4,'TD SOP+PROFORM'!$B$2:$AD$2,0)+1,0),0)+IFERROR(VLOOKUP($A157,'TD SOP+PROFORM'!$A$5:$AD$750,MATCH(AH$2,'TD SOP+PROFORM'!$B$2:$AD$2,0)+1,0),0)</f>
        <v>0</v>
      </c>
      <c r="AI157" s="26" t="str">
        <f t="shared" si="47"/>
        <v/>
      </c>
      <c r="AJ157" s="25">
        <f>IFERROR(VLOOKUP($A157,'TD SOP+PROFORM'!$A$5:$AD$750,MATCH(AJ$4,'TD SOP+PROFORM'!$B$2:$AD$2,0)+1,0),0)+IFERROR(VLOOKUP($A157,'TD SOP+PROFORM'!$A$5:$AD$750,MATCH(AJ$2,'TD SOP+PROFORM'!$B$2:$AD$2,0)+1,0),0)</f>
        <v>0</v>
      </c>
      <c r="AK157" s="25">
        <f>IFERROR(VLOOKUP($A157,'TD SOP+PROFORM'!$A$5:$AD$750,MATCH(AK$4,'TD SOP+PROFORM'!$B$2:$AD$2,0)+1,0),0)+IFERROR(VLOOKUP($A157,'TD SOP+PROFORM'!$A$5:$AD$750,MATCH(AK$2,'TD SOP+PROFORM'!$B$2:$AD$2,0)+1,0),0)</f>
        <v>0</v>
      </c>
      <c r="AL157" s="26" t="str">
        <f t="shared" si="48"/>
        <v/>
      </c>
      <c r="AM157" s="25">
        <f t="shared" si="50"/>
        <v>0</v>
      </c>
      <c r="AN157" s="25">
        <f t="shared" si="50"/>
        <v>0</v>
      </c>
      <c r="AO157" s="26" t="str">
        <f t="shared" si="49"/>
        <v/>
      </c>
    </row>
    <row r="158" spans="1:41" x14ac:dyDescent="0.35">
      <c r="A158" s="24">
        <f>IF(AND('TD SOP+PROFORM'!A155&lt;&gt;"",'TD SOP+PROFORM'!A155&lt;&gt;"TOTAL"),'TD SOP+PROFORM'!A155,0)</f>
        <v>0</v>
      </c>
      <c r="C158" s="25" t="str">
        <f>IFERROR(VLOOKUP($A158,'TD SOP+PROFORM'!$A$5:$AD$750,MATCH(C$4,'TD SOP+PROFORM'!$B$2:$AT$2,0)+1,0),"")</f>
        <v/>
      </c>
      <c r="D158" s="25" t="str">
        <f>IFERROR(VLOOKUP($A158,'TD SOP+PROFORM'!$A$5:$AD$750,MATCH(D$4,'TD SOP+PROFORM'!$B$2:$AT$2,0)+1,0),"")</f>
        <v/>
      </c>
      <c r="E158" s="26" t="str">
        <f t="shared" si="37"/>
        <v/>
      </c>
      <c r="F158" s="25" t="str">
        <f>IFERROR(VLOOKUP($A158,'TD SOP+PROFORM'!$A$5:$AD$750,MATCH(F$4,'TD SOP+PROFORM'!$B$2:$AT$2,0)+1,0),"")</f>
        <v/>
      </c>
      <c r="G158" s="25" t="str">
        <f>IFERROR(VLOOKUP($A158,'TD SOP+PROFORM'!$A$5:$AD$750,MATCH(G$4,'TD SOP+PROFORM'!$B$2:$AT$2,0)+1,0),"")</f>
        <v/>
      </c>
      <c r="H158" s="26" t="str">
        <f t="shared" si="38"/>
        <v/>
      </c>
      <c r="I158" s="25" t="str">
        <f>IFERROR(VLOOKUP($A158,'TD SOP+PROFORM'!$A$5:$AD$750,MATCH(I$4,'TD SOP+PROFORM'!$B$2:$AT$2,0)+1,0),"")</f>
        <v/>
      </c>
      <c r="J158" s="25" t="str">
        <f>IFERROR(VLOOKUP($A158,'TD SOP+PROFORM'!$A$5:$AD$750,MATCH(J$4,'TD SOP+PROFORM'!$B$2:$AT$2,0)+1,0),"")</f>
        <v/>
      </c>
      <c r="K158" s="26" t="str">
        <f t="shared" si="39"/>
        <v/>
      </c>
      <c r="L158" s="25" t="str">
        <f>IFERROR(VLOOKUP($A158,'TD SOP+PROFORM'!$A$5:$AD$750,MATCH(L$4,'TD SOP+PROFORM'!$B$2:$AT$2,0)+1,0),"")</f>
        <v/>
      </c>
      <c r="M158" s="25" t="str">
        <f>IFERROR(VLOOKUP($A158,'TD SOP+PROFORM'!$A$5:$AD$750,MATCH(M$4,'TD SOP+PROFORM'!$B$2:$AT$2,0)+1,0),"")</f>
        <v/>
      </c>
      <c r="N158" s="26" t="str">
        <f t="shared" si="40"/>
        <v/>
      </c>
      <c r="O158" s="25">
        <f>IFERROR(VLOOKUP($A158,'TD SOP+PROFORM'!$A$5:$AD$750,MATCH(O$4,'TD SOP+PROFORM'!$B$2:$AD$2,0)+1,0),0)+IFERROR(VLOOKUP($A158,'TD SOP+PROFORM'!$A$5:$AD$750,MATCH(O$2,'TD SOP+PROFORM'!$B$2:$AD$2,0)+1,0),0)</f>
        <v>0</v>
      </c>
      <c r="P158" s="25">
        <f>IFERROR(VLOOKUP($A158,'TD SOP+PROFORM'!$A$5:$AD$750,MATCH(P$4,'TD SOP+PROFORM'!$B$2:$AD$2,0)+1,0),0)+IFERROR(VLOOKUP($A158,'TD SOP+PROFORM'!$A$5:$AD$750,MATCH(P$2,'TD SOP+PROFORM'!$B$2:$AD$2,0)+1,0),0)</f>
        <v>0</v>
      </c>
      <c r="Q158" s="26" t="str">
        <f t="shared" si="41"/>
        <v/>
      </c>
      <c r="R158" s="25">
        <f>IFERROR(VLOOKUP($A158,'TD SOP+PROFORM'!$A$5:$AD$750,MATCH(R$4,'TD SOP+PROFORM'!$B$2:$AD$2,0)+1,0),0)+IFERROR(VLOOKUP($A158,'TD SOP+PROFORM'!$A$5:$AD$750,MATCH(R$2,'TD SOP+PROFORM'!$B$2:$AD$2,0)+1,0),0)</f>
        <v>0</v>
      </c>
      <c r="S158" s="25">
        <f>IFERROR(VLOOKUP($A158,'TD SOP+PROFORM'!$A$5:$AD$750,MATCH(S$4,'TD SOP+PROFORM'!$B$2:$AD$2,0)+1,0),0)+IFERROR(VLOOKUP($A158,'TD SOP+PROFORM'!$A$5:$AD$750,MATCH(S$2,'TD SOP+PROFORM'!$B$2:$AD$2,0)+1,0),0)</f>
        <v>0</v>
      </c>
      <c r="T158" s="26" t="str">
        <f t="shared" si="42"/>
        <v/>
      </c>
      <c r="U158" s="25">
        <f>IFERROR(VLOOKUP($A158,'TD SOP+PROFORM'!$A$5:$AD$750,MATCH(U$4,'TD SOP+PROFORM'!$B$2:$AD$2,0)+1,0),0)+IFERROR(VLOOKUP($A158,'TD SOP+PROFORM'!$A$5:$AD$750,MATCH(U$2,'TD SOP+PROFORM'!$B$2:$AD$2,0)+1,0),0)</f>
        <v>0</v>
      </c>
      <c r="V158" s="25">
        <f>IFERROR(VLOOKUP($A158,'TD SOP+PROFORM'!$A$5:$AD$750,MATCH(V$4,'TD SOP+PROFORM'!$B$2:$AD$2,0)+1,0),0)+IFERROR(VLOOKUP($A158,'TD SOP+PROFORM'!$A$5:$AD$750,MATCH(V$2,'TD SOP+PROFORM'!$B$2:$AD$2,0)+1,0),0)</f>
        <v>0</v>
      </c>
      <c r="W158" s="26" t="str">
        <f t="shared" si="43"/>
        <v/>
      </c>
      <c r="X158" s="25">
        <f>IFERROR(VLOOKUP($A158,'TD SOP+PROFORM'!$A$5:$AD$750,MATCH(X$4,'TD SOP+PROFORM'!$B$2:$AD$2,0)+1,0),0)+IFERROR(VLOOKUP($A158,'TD SOP+PROFORM'!$A$5:$AD$750,MATCH(X$2,'TD SOP+PROFORM'!$B$2:$AD$2,0)+1,0),0)</f>
        <v>0</v>
      </c>
      <c r="Y158" s="25">
        <f>IFERROR(VLOOKUP($A158,'TD SOP+PROFORM'!$A$5:$AD$750,MATCH(Y$4,'TD SOP+PROFORM'!$B$2:$AD$2,0)+1,0),0)+IFERROR(VLOOKUP($A158,'TD SOP+PROFORM'!$A$5:$AD$750,MATCH(Y$2,'TD SOP+PROFORM'!$B$2:$AD$2,0)+1,0),0)</f>
        <v>0</v>
      </c>
      <c r="Z158" s="26" t="str">
        <f t="shared" si="44"/>
        <v/>
      </c>
      <c r="AA158" s="25">
        <f>IFERROR(VLOOKUP($A158,'TD SOP+PROFORM'!$A$5:$AD$750,MATCH(AA$4,'TD SOP+PROFORM'!$B$2:$AD$2,0)+1,0),0)+IFERROR(VLOOKUP($A158,'TD SOP+PROFORM'!$A$5:$AD$750,MATCH(AA$2,'TD SOP+PROFORM'!$B$2:$AD$2,0)+1,0),0)</f>
        <v>0</v>
      </c>
      <c r="AB158" s="25">
        <f>IFERROR(VLOOKUP($A158,'TD SOP+PROFORM'!$A$5:$AD$750,MATCH(AB$4,'TD SOP+PROFORM'!$B$2:$AD$2,0)+1,0),0)+IFERROR(VLOOKUP($A158,'TD SOP+PROFORM'!$A$5:$AD$750,MATCH(AB$2,'TD SOP+PROFORM'!$B$2:$AD$2,0)+1,0),0)</f>
        <v>0</v>
      </c>
      <c r="AC158" s="26" t="str">
        <f t="shared" si="45"/>
        <v/>
      </c>
      <c r="AD158" s="25">
        <f>IFERROR(VLOOKUP($A158,'TD SOP+PROFORM'!$A$5:$AD$750,MATCH(AD$4,'TD SOP+PROFORM'!$B$2:$AD$2,0)+1,0),0)+IFERROR(VLOOKUP($A158,'TD SOP+PROFORM'!$A$5:$AD$750,MATCH(AD$2,'TD SOP+PROFORM'!$B$2:$AD$2,0)+1,0),0)</f>
        <v>0</v>
      </c>
      <c r="AE158" s="25">
        <f>IFERROR(VLOOKUP($A158,'TD SOP+PROFORM'!$A$5:$AD$750,MATCH(AE$4,'TD SOP+PROFORM'!$B$2:$AD$2,0)+1,0),0)+IFERROR(VLOOKUP($A158,'TD SOP+PROFORM'!$A$5:$AD$750,MATCH(AE$2,'TD SOP+PROFORM'!$B$2:$AD$2,0)+1,0),0)</f>
        <v>0</v>
      </c>
      <c r="AF158" s="26" t="str">
        <f t="shared" si="46"/>
        <v/>
      </c>
      <c r="AG158" s="25">
        <f>IFERROR(VLOOKUP($A158,'TD SOP+PROFORM'!$A$5:$AD$750,MATCH(AG$4,'TD SOP+PROFORM'!$B$2:$AD$2,0)+1,0),0)+IFERROR(VLOOKUP($A158,'TD SOP+PROFORM'!$A$5:$AD$750,MATCH(AG$2,'TD SOP+PROFORM'!$B$2:$AD$2,0)+1,0),0)</f>
        <v>0</v>
      </c>
      <c r="AH158" s="25">
        <f>IFERROR(VLOOKUP($A158,'TD SOP+PROFORM'!$A$5:$AD$750,MATCH(AH$4,'TD SOP+PROFORM'!$B$2:$AD$2,0)+1,0),0)+IFERROR(VLOOKUP($A158,'TD SOP+PROFORM'!$A$5:$AD$750,MATCH(AH$2,'TD SOP+PROFORM'!$B$2:$AD$2,0)+1,0),0)</f>
        <v>0</v>
      </c>
      <c r="AI158" s="26" t="str">
        <f t="shared" si="47"/>
        <v/>
      </c>
      <c r="AJ158" s="25">
        <f>IFERROR(VLOOKUP($A158,'TD SOP+PROFORM'!$A$5:$AD$750,MATCH(AJ$4,'TD SOP+PROFORM'!$B$2:$AD$2,0)+1,0),0)+IFERROR(VLOOKUP($A158,'TD SOP+PROFORM'!$A$5:$AD$750,MATCH(AJ$2,'TD SOP+PROFORM'!$B$2:$AD$2,0)+1,0),0)</f>
        <v>0</v>
      </c>
      <c r="AK158" s="25">
        <f>IFERROR(VLOOKUP($A158,'TD SOP+PROFORM'!$A$5:$AD$750,MATCH(AK$4,'TD SOP+PROFORM'!$B$2:$AD$2,0)+1,0),0)+IFERROR(VLOOKUP($A158,'TD SOP+PROFORM'!$A$5:$AD$750,MATCH(AK$2,'TD SOP+PROFORM'!$B$2:$AD$2,0)+1,0),0)</f>
        <v>0</v>
      </c>
      <c r="AL158" s="26" t="str">
        <f t="shared" si="48"/>
        <v/>
      </c>
      <c r="AM158" s="25">
        <f t="shared" si="50"/>
        <v>0</v>
      </c>
      <c r="AN158" s="25">
        <f t="shared" si="50"/>
        <v>0</v>
      </c>
      <c r="AO158" s="26" t="str">
        <f t="shared" si="49"/>
        <v/>
      </c>
    </row>
    <row r="159" spans="1:41" x14ac:dyDescent="0.35">
      <c r="A159" s="24">
        <f>IF(AND('TD SOP+PROFORM'!A156&lt;&gt;"",'TD SOP+PROFORM'!A156&lt;&gt;"TOTAL"),'TD SOP+PROFORM'!A156,0)</f>
        <v>0</v>
      </c>
      <c r="C159" s="25" t="str">
        <f>IFERROR(VLOOKUP($A159,'TD SOP+PROFORM'!$A$5:$AD$750,MATCH(C$4,'TD SOP+PROFORM'!$B$2:$AT$2,0)+1,0),"")</f>
        <v/>
      </c>
      <c r="D159" s="25" t="str">
        <f>IFERROR(VLOOKUP($A159,'TD SOP+PROFORM'!$A$5:$AD$750,MATCH(D$4,'TD SOP+PROFORM'!$B$2:$AT$2,0)+1,0),"")</f>
        <v/>
      </c>
      <c r="E159" s="26" t="str">
        <f t="shared" si="37"/>
        <v/>
      </c>
      <c r="F159" s="25" t="str">
        <f>IFERROR(VLOOKUP($A159,'TD SOP+PROFORM'!$A$5:$AD$750,MATCH(F$4,'TD SOP+PROFORM'!$B$2:$AT$2,0)+1,0),"")</f>
        <v/>
      </c>
      <c r="G159" s="25" t="str">
        <f>IFERROR(VLOOKUP($A159,'TD SOP+PROFORM'!$A$5:$AD$750,MATCH(G$4,'TD SOP+PROFORM'!$B$2:$AT$2,0)+1,0),"")</f>
        <v/>
      </c>
      <c r="H159" s="26" t="str">
        <f t="shared" si="38"/>
        <v/>
      </c>
      <c r="I159" s="25" t="str">
        <f>IFERROR(VLOOKUP($A159,'TD SOP+PROFORM'!$A$5:$AD$750,MATCH(I$4,'TD SOP+PROFORM'!$B$2:$AT$2,0)+1,0),"")</f>
        <v/>
      </c>
      <c r="J159" s="25" t="str">
        <f>IFERROR(VLOOKUP($A159,'TD SOP+PROFORM'!$A$5:$AD$750,MATCH(J$4,'TD SOP+PROFORM'!$B$2:$AT$2,0)+1,0),"")</f>
        <v/>
      </c>
      <c r="K159" s="26" t="str">
        <f t="shared" si="39"/>
        <v/>
      </c>
      <c r="L159" s="25" t="str">
        <f>IFERROR(VLOOKUP($A159,'TD SOP+PROFORM'!$A$5:$AD$750,MATCH(L$4,'TD SOP+PROFORM'!$B$2:$AT$2,0)+1,0),"")</f>
        <v/>
      </c>
      <c r="M159" s="25" t="str">
        <f>IFERROR(VLOOKUP($A159,'TD SOP+PROFORM'!$A$5:$AD$750,MATCH(M$4,'TD SOP+PROFORM'!$B$2:$AT$2,0)+1,0),"")</f>
        <v/>
      </c>
      <c r="N159" s="26" t="str">
        <f t="shared" si="40"/>
        <v/>
      </c>
      <c r="O159" s="25">
        <f>IFERROR(VLOOKUP($A159,'TD SOP+PROFORM'!$A$5:$AD$750,MATCH(O$4,'TD SOP+PROFORM'!$B$2:$AD$2,0)+1,0),0)+IFERROR(VLOOKUP($A159,'TD SOP+PROFORM'!$A$5:$AD$750,MATCH(O$2,'TD SOP+PROFORM'!$B$2:$AD$2,0)+1,0),0)</f>
        <v>0</v>
      </c>
      <c r="P159" s="25">
        <f>IFERROR(VLOOKUP($A159,'TD SOP+PROFORM'!$A$5:$AD$750,MATCH(P$4,'TD SOP+PROFORM'!$B$2:$AD$2,0)+1,0),0)+IFERROR(VLOOKUP($A159,'TD SOP+PROFORM'!$A$5:$AD$750,MATCH(P$2,'TD SOP+PROFORM'!$B$2:$AD$2,0)+1,0),0)</f>
        <v>0</v>
      </c>
      <c r="Q159" s="26" t="str">
        <f t="shared" si="41"/>
        <v/>
      </c>
      <c r="R159" s="25">
        <f>IFERROR(VLOOKUP($A159,'TD SOP+PROFORM'!$A$5:$AD$750,MATCH(R$4,'TD SOP+PROFORM'!$B$2:$AD$2,0)+1,0),0)+IFERROR(VLOOKUP($A159,'TD SOP+PROFORM'!$A$5:$AD$750,MATCH(R$2,'TD SOP+PROFORM'!$B$2:$AD$2,0)+1,0),0)</f>
        <v>0</v>
      </c>
      <c r="S159" s="25">
        <f>IFERROR(VLOOKUP($A159,'TD SOP+PROFORM'!$A$5:$AD$750,MATCH(S$4,'TD SOP+PROFORM'!$B$2:$AD$2,0)+1,0),0)+IFERROR(VLOOKUP($A159,'TD SOP+PROFORM'!$A$5:$AD$750,MATCH(S$2,'TD SOP+PROFORM'!$B$2:$AD$2,0)+1,0),0)</f>
        <v>0</v>
      </c>
      <c r="T159" s="26" t="str">
        <f t="shared" si="42"/>
        <v/>
      </c>
      <c r="U159" s="25">
        <f>IFERROR(VLOOKUP($A159,'TD SOP+PROFORM'!$A$5:$AD$750,MATCH(U$4,'TD SOP+PROFORM'!$B$2:$AD$2,0)+1,0),0)+IFERROR(VLOOKUP($A159,'TD SOP+PROFORM'!$A$5:$AD$750,MATCH(U$2,'TD SOP+PROFORM'!$B$2:$AD$2,0)+1,0),0)</f>
        <v>0</v>
      </c>
      <c r="V159" s="25">
        <f>IFERROR(VLOOKUP($A159,'TD SOP+PROFORM'!$A$5:$AD$750,MATCH(V$4,'TD SOP+PROFORM'!$B$2:$AD$2,0)+1,0),0)+IFERROR(VLOOKUP($A159,'TD SOP+PROFORM'!$A$5:$AD$750,MATCH(V$2,'TD SOP+PROFORM'!$B$2:$AD$2,0)+1,0),0)</f>
        <v>0</v>
      </c>
      <c r="W159" s="26" t="str">
        <f t="shared" si="43"/>
        <v/>
      </c>
      <c r="X159" s="25">
        <f>IFERROR(VLOOKUP($A159,'TD SOP+PROFORM'!$A$5:$AD$750,MATCH(X$4,'TD SOP+PROFORM'!$B$2:$AD$2,0)+1,0),0)+IFERROR(VLOOKUP($A159,'TD SOP+PROFORM'!$A$5:$AD$750,MATCH(X$2,'TD SOP+PROFORM'!$B$2:$AD$2,0)+1,0),0)</f>
        <v>0</v>
      </c>
      <c r="Y159" s="25">
        <f>IFERROR(VLOOKUP($A159,'TD SOP+PROFORM'!$A$5:$AD$750,MATCH(Y$4,'TD SOP+PROFORM'!$B$2:$AD$2,0)+1,0),0)+IFERROR(VLOOKUP($A159,'TD SOP+PROFORM'!$A$5:$AD$750,MATCH(Y$2,'TD SOP+PROFORM'!$B$2:$AD$2,0)+1,0),0)</f>
        <v>0</v>
      </c>
      <c r="Z159" s="26" t="str">
        <f t="shared" si="44"/>
        <v/>
      </c>
      <c r="AA159" s="25">
        <f>IFERROR(VLOOKUP($A159,'TD SOP+PROFORM'!$A$5:$AD$750,MATCH(AA$4,'TD SOP+PROFORM'!$B$2:$AD$2,0)+1,0),0)+IFERROR(VLOOKUP($A159,'TD SOP+PROFORM'!$A$5:$AD$750,MATCH(AA$2,'TD SOP+PROFORM'!$B$2:$AD$2,0)+1,0),0)</f>
        <v>0</v>
      </c>
      <c r="AB159" s="25">
        <f>IFERROR(VLOOKUP($A159,'TD SOP+PROFORM'!$A$5:$AD$750,MATCH(AB$4,'TD SOP+PROFORM'!$B$2:$AD$2,0)+1,0),0)+IFERROR(VLOOKUP($A159,'TD SOP+PROFORM'!$A$5:$AD$750,MATCH(AB$2,'TD SOP+PROFORM'!$B$2:$AD$2,0)+1,0),0)</f>
        <v>0</v>
      </c>
      <c r="AC159" s="26" t="str">
        <f t="shared" si="45"/>
        <v/>
      </c>
      <c r="AD159" s="25">
        <f>IFERROR(VLOOKUP($A159,'TD SOP+PROFORM'!$A$5:$AD$750,MATCH(AD$4,'TD SOP+PROFORM'!$B$2:$AD$2,0)+1,0),0)+IFERROR(VLOOKUP($A159,'TD SOP+PROFORM'!$A$5:$AD$750,MATCH(AD$2,'TD SOP+PROFORM'!$B$2:$AD$2,0)+1,0),0)</f>
        <v>0</v>
      </c>
      <c r="AE159" s="25">
        <f>IFERROR(VLOOKUP($A159,'TD SOP+PROFORM'!$A$5:$AD$750,MATCH(AE$4,'TD SOP+PROFORM'!$B$2:$AD$2,0)+1,0),0)+IFERROR(VLOOKUP($A159,'TD SOP+PROFORM'!$A$5:$AD$750,MATCH(AE$2,'TD SOP+PROFORM'!$B$2:$AD$2,0)+1,0),0)</f>
        <v>0</v>
      </c>
      <c r="AF159" s="26" t="str">
        <f t="shared" si="46"/>
        <v/>
      </c>
      <c r="AG159" s="25">
        <f>IFERROR(VLOOKUP($A159,'TD SOP+PROFORM'!$A$5:$AD$750,MATCH(AG$4,'TD SOP+PROFORM'!$B$2:$AD$2,0)+1,0),0)+IFERROR(VLOOKUP($A159,'TD SOP+PROFORM'!$A$5:$AD$750,MATCH(AG$2,'TD SOP+PROFORM'!$B$2:$AD$2,0)+1,0),0)</f>
        <v>0</v>
      </c>
      <c r="AH159" s="25">
        <f>IFERROR(VLOOKUP($A159,'TD SOP+PROFORM'!$A$5:$AD$750,MATCH(AH$4,'TD SOP+PROFORM'!$B$2:$AD$2,0)+1,0),0)+IFERROR(VLOOKUP($A159,'TD SOP+PROFORM'!$A$5:$AD$750,MATCH(AH$2,'TD SOP+PROFORM'!$B$2:$AD$2,0)+1,0),0)</f>
        <v>0</v>
      </c>
      <c r="AI159" s="26" t="str">
        <f t="shared" si="47"/>
        <v/>
      </c>
      <c r="AJ159" s="25">
        <f>IFERROR(VLOOKUP($A159,'TD SOP+PROFORM'!$A$5:$AD$750,MATCH(AJ$4,'TD SOP+PROFORM'!$B$2:$AD$2,0)+1,0),0)+IFERROR(VLOOKUP($A159,'TD SOP+PROFORM'!$A$5:$AD$750,MATCH(AJ$2,'TD SOP+PROFORM'!$B$2:$AD$2,0)+1,0),0)</f>
        <v>0</v>
      </c>
      <c r="AK159" s="25">
        <f>IFERROR(VLOOKUP($A159,'TD SOP+PROFORM'!$A$5:$AD$750,MATCH(AK$4,'TD SOP+PROFORM'!$B$2:$AD$2,0)+1,0),0)+IFERROR(VLOOKUP($A159,'TD SOP+PROFORM'!$A$5:$AD$750,MATCH(AK$2,'TD SOP+PROFORM'!$B$2:$AD$2,0)+1,0),0)</f>
        <v>0</v>
      </c>
      <c r="AL159" s="26" t="str">
        <f t="shared" si="48"/>
        <v/>
      </c>
      <c r="AM159" s="25">
        <f t="shared" si="50"/>
        <v>0</v>
      </c>
      <c r="AN159" s="25">
        <f t="shared" si="50"/>
        <v>0</v>
      </c>
      <c r="AO159" s="26" t="str">
        <f t="shared" si="49"/>
        <v/>
      </c>
    </row>
    <row r="160" spans="1:41" x14ac:dyDescent="0.35">
      <c r="A160" s="24">
        <f>IF(AND('TD SOP+PROFORM'!A157&lt;&gt;"",'TD SOP+PROFORM'!A157&lt;&gt;"TOTAL"),'TD SOP+PROFORM'!A157,0)</f>
        <v>0</v>
      </c>
      <c r="C160" s="25" t="str">
        <f>IFERROR(VLOOKUP($A160,'TD SOP+PROFORM'!$A$5:$AD$750,MATCH(C$4,'TD SOP+PROFORM'!$B$2:$AT$2,0)+1,0),"")</f>
        <v/>
      </c>
      <c r="D160" s="25" t="str">
        <f>IFERROR(VLOOKUP($A160,'TD SOP+PROFORM'!$A$5:$AD$750,MATCH(D$4,'TD SOP+PROFORM'!$B$2:$AT$2,0)+1,0),"")</f>
        <v/>
      </c>
      <c r="E160" s="26" t="str">
        <f t="shared" si="37"/>
        <v/>
      </c>
      <c r="F160" s="25" t="str">
        <f>IFERROR(VLOOKUP($A160,'TD SOP+PROFORM'!$A$5:$AD$750,MATCH(F$4,'TD SOP+PROFORM'!$B$2:$AT$2,0)+1,0),"")</f>
        <v/>
      </c>
      <c r="G160" s="25" t="str">
        <f>IFERROR(VLOOKUP($A160,'TD SOP+PROFORM'!$A$5:$AD$750,MATCH(G$4,'TD SOP+PROFORM'!$B$2:$AT$2,0)+1,0),"")</f>
        <v/>
      </c>
      <c r="H160" s="26" t="str">
        <f t="shared" si="38"/>
        <v/>
      </c>
      <c r="I160" s="25" t="str">
        <f>IFERROR(VLOOKUP($A160,'TD SOP+PROFORM'!$A$5:$AD$750,MATCH(I$4,'TD SOP+PROFORM'!$B$2:$AT$2,0)+1,0),"")</f>
        <v/>
      </c>
      <c r="J160" s="25" t="str">
        <f>IFERROR(VLOOKUP($A160,'TD SOP+PROFORM'!$A$5:$AD$750,MATCH(J$4,'TD SOP+PROFORM'!$B$2:$AT$2,0)+1,0),"")</f>
        <v/>
      </c>
      <c r="K160" s="26" t="str">
        <f t="shared" si="39"/>
        <v/>
      </c>
      <c r="L160" s="25" t="str">
        <f>IFERROR(VLOOKUP($A160,'TD SOP+PROFORM'!$A$5:$AD$750,MATCH(L$4,'TD SOP+PROFORM'!$B$2:$AT$2,0)+1,0),"")</f>
        <v/>
      </c>
      <c r="M160" s="25" t="str">
        <f>IFERROR(VLOOKUP($A160,'TD SOP+PROFORM'!$A$5:$AD$750,MATCH(M$4,'TD SOP+PROFORM'!$B$2:$AT$2,0)+1,0),"")</f>
        <v/>
      </c>
      <c r="N160" s="26" t="str">
        <f t="shared" si="40"/>
        <v/>
      </c>
      <c r="O160" s="25">
        <f>IFERROR(VLOOKUP($A160,'TD SOP+PROFORM'!$A$5:$AD$750,MATCH(O$4,'TD SOP+PROFORM'!$B$2:$AD$2,0)+1,0),0)+IFERROR(VLOOKUP($A160,'TD SOP+PROFORM'!$A$5:$AD$750,MATCH(O$2,'TD SOP+PROFORM'!$B$2:$AD$2,0)+1,0),0)</f>
        <v>0</v>
      </c>
      <c r="P160" s="25">
        <f>IFERROR(VLOOKUP($A160,'TD SOP+PROFORM'!$A$5:$AD$750,MATCH(P$4,'TD SOP+PROFORM'!$B$2:$AD$2,0)+1,0),0)+IFERROR(VLOOKUP($A160,'TD SOP+PROFORM'!$A$5:$AD$750,MATCH(P$2,'TD SOP+PROFORM'!$B$2:$AD$2,0)+1,0),0)</f>
        <v>0</v>
      </c>
      <c r="Q160" s="26" t="str">
        <f t="shared" si="41"/>
        <v/>
      </c>
      <c r="R160" s="25">
        <f>IFERROR(VLOOKUP($A160,'TD SOP+PROFORM'!$A$5:$AD$750,MATCH(R$4,'TD SOP+PROFORM'!$B$2:$AD$2,0)+1,0),0)+IFERROR(VLOOKUP($A160,'TD SOP+PROFORM'!$A$5:$AD$750,MATCH(R$2,'TD SOP+PROFORM'!$B$2:$AD$2,0)+1,0),0)</f>
        <v>0</v>
      </c>
      <c r="S160" s="25">
        <f>IFERROR(VLOOKUP($A160,'TD SOP+PROFORM'!$A$5:$AD$750,MATCH(S$4,'TD SOP+PROFORM'!$B$2:$AD$2,0)+1,0),0)+IFERROR(VLOOKUP($A160,'TD SOP+PROFORM'!$A$5:$AD$750,MATCH(S$2,'TD SOP+PROFORM'!$B$2:$AD$2,0)+1,0),0)</f>
        <v>0</v>
      </c>
      <c r="T160" s="26" t="str">
        <f t="shared" si="42"/>
        <v/>
      </c>
      <c r="U160" s="25">
        <f>IFERROR(VLOOKUP($A160,'TD SOP+PROFORM'!$A$5:$AD$750,MATCH(U$4,'TD SOP+PROFORM'!$B$2:$AD$2,0)+1,0),0)+IFERROR(VLOOKUP($A160,'TD SOP+PROFORM'!$A$5:$AD$750,MATCH(U$2,'TD SOP+PROFORM'!$B$2:$AD$2,0)+1,0),0)</f>
        <v>0</v>
      </c>
      <c r="V160" s="25">
        <f>IFERROR(VLOOKUP($A160,'TD SOP+PROFORM'!$A$5:$AD$750,MATCH(V$4,'TD SOP+PROFORM'!$B$2:$AD$2,0)+1,0),0)+IFERROR(VLOOKUP($A160,'TD SOP+PROFORM'!$A$5:$AD$750,MATCH(V$2,'TD SOP+PROFORM'!$B$2:$AD$2,0)+1,0),0)</f>
        <v>0</v>
      </c>
      <c r="W160" s="26" t="str">
        <f t="shared" si="43"/>
        <v/>
      </c>
      <c r="X160" s="25">
        <f>IFERROR(VLOOKUP($A160,'TD SOP+PROFORM'!$A$5:$AD$750,MATCH(X$4,'TD SOP+PROFORM'!$B$2:$AD$2,0)+1,0),0)+IFERROR(VLOOKUP($A160,'TD SOP+PROFORM'!$A$5:$AD$750,MATCH(X$2,'TD SOP+PROFORM'!$B$2:$AD$2,0)+1,0),0)</f>
        <v>0</v>
      </c>
      <c r="Y160" s="25">
        <f>IFERROR(VLOOKUP($A160,'TD SOP+PROFORM'!$A$5:$AD$750,MATCH(Y$4,'TD SOP+PROFORM'!$B$2:$AD$2,0)+1,0),0)+IFERROR(VLOOKUP($A160,'TD SOP+PROFORM'!$A$5:$AD$750,MATCH(Y$2,'TD SOP+PROFORM'!$B$2:$AD$2,0)+1,0),0)</f>
        <v>0</v>
      </c>
      <c r="Z160" s="26" t="str">
        <f t="shared" si="44"/>
        <v/>
      </c>
      <c r="AA160" s="25">
        <f>IFERROR(VLOOKUP($A160,'TD SOP+PROFORM'!$A$5:$AD$750,MATCH(AA$4,'TD SOP+PROFORM'!$B$2:$AD$2,0)+1,0),0)+IFERROR(VLOOKUP($A160,'TD SOP+PROFORM'!$A$5:$AD$750,MATCH(AA$2,'TD SOP+PROFORM'!$B$2:$AD$2,0)+1,0),0)</f>
        <v>0</v>
      </c>
      <c r="AB160" s="25">
        <f>IFERROR(VLOOKUP($A160,'TD SOP+PROFORM'!$A$5:$AD$750,MATCH(AB$4,'TD SOP+PROFORM'!$B$2:$AD$2,0)+1,0),0)+IFERROR(VLOOKUP($A160,'TD SOP+PROFORM'!$A$5:$AD$750,MATCH(AB$2,'TD SOP+PROFORM'!$B$2:$AD$2,0)+1,0),0)</f>
        <v>0</v>
      </c>
      <c r="AC160" s="26" t="str">
        <f t="shared" si="45"/>
        <v/>
      </c>
      <c r="AD160" s="25">
        <f>IFERROR(VLOOKUP($A160,'TD SOP+PROFORM'!$A$5:$AD$750,MATCH(AD$4,'TD SOP+PROFORM'!$B$2:$AD$2,0)+1,0),0)+IFERROR(VLOOKUP($A160,'TD SOP+PROFORM'!$A$5:$AD$750,MATCH(AD$2,'TD SOP+PROFORM'!$B$2:$AD$2,0)+1,0),0)</f>
        <v>0</v>
      </c>
      <c r="AE160" s="25">
        <f>IFERROR(VLOOKUP($A160,'TD SOP+PROFORM'!$A$5:$AD$750,MATCH(AE$4,'TD SOP+PROFORM'!$B$2:$AD$2,0)+1,0),0)+IFERROR(VLOOKUP($A160,'TD SOP+PROFORM'!$A$5:$AD$750,MATCH(AE$2,'TD SOP+PROFORM'!$B$2:$AD$2,0)+1,0),0)</f>
        <v>0</v>
      </c>
      <c r="AF160" s="26" t="str">
        <f t="shared" si="46"/>
        <v/>
      </c>
      <c r="AG160" s="25">
        <f>IFERROR(VLOOKUP($A160,'TD SOP+PROFORM'!$A$5:$AD$750,MATCH(AG$4,'TD SOP+PROFORM'!$B$2:$AD$2,0)+1,0),0)+IFERROR(VLOOKUP($A160,'TD SOP+PROFORM'!$A$5:$AD$750,MATCH(AG$2,'TD SOP+PROFORM'!$B$2:$AD$2,0)+1,0),0)</f>
        <v>0</v>
      </c>
      <c r="AH160" s="25">
        <f>IFERROR(VLOOKUP($A160,'TD SOP+PROFORM'!$A$5:$AD$750,MATCH(AH$4,'TD SOP+PROFORM'!$B$2:$AD$2,0)+1,0),0)+IFERROR(VLOOKUP($A160,'TD SOP+PROFORM'!$A$5:$AD$750,MATCH(AH$2,'TD SOP+PROFORM'!$B$2:$AD$2,0)+1,0),0)</f>
        <v>0</v>
      </c>
      <c r="AI160" s="26" t="str">
        <f t="shared" si="47"/>
        <v/>
      </c>
      <c r="AJ160" s="25">
        <f>IFERROR(VLOOKUP($A160,'TD SOP+PROFORM'!$A$5:$AD$750,MATCH(AJ$4,'TD SOP+PROFORM'!$B$2:$AD$2,0)+1,0),0)+IFERROR(VLOOKUP($A160,'TD SOP+PROFORM'!$A$5:$AD$750,MATCH(AJ$2,'TD SOP+PROFORM'!$B$2:$AD$2,0)+1,0),0)</f>
        <v>0</v>
      </c>
      <c r="AK160" s="25">
        <f>IFERROR(VLOOKUP($A160,'TD SOP+PROFORM'!$A$5:$AD$750,MATCH(AK$4,'TD SOP+PROFORM'!$B$2:$AD$2,0)+1,0),0)+IFERROR(VLOOKUP($A160,'TD SOP+PROFORM'!$A$5:$AD$750,MATCH(AK$2,'TD SOP+PROFORM'!$B$2:$AD$2,0)+1,0),0)</f>
        <v>0</v>
      </c>
      <c r="AL160" s="26" t="str">
        <f t="shared" si="48"/>
        <v/>
      </c>
      <c r="AM160" s="25">
        <f t="shared" si="50"/>
        <v>0</v>
      </c>
      <c r="AN160" s="25">
        <f t="shared" si="50"/>
        <v>0</v>
      </c>
      <c r="AO160" s="26" t="str">
        <f t="shared" si="49"/>
        <v/>
      </c>
    </row>
    <row r="161" spans="1:41" x14ac:dyDescent="0.35">
      <c r="A161" s="24">
        <f>IF(AND('TD SOP+PROFORM'!A158&lt;&gt;"",'TD SOP+PROFORM'!A158&lt;&gt;"TOTAL"),'TD SOP+PROFORM'!A158,0)</f>
        <v>0</v>
      </c>
      <c r="C161" s="25" t="str">
        <f>IFERROR(VLOOKUP($A161,'TD SOP+PROFORM'!$A$5:$AD$750,MATCH(C$4,'TD SOP+PROFORM'!$B$2:$AT$2,0)+1,0),"")</f>
        <v/>
      </c>
      <c r="D161" s="25" t="str">
        <f>IFERROR(VLOOKUP($A161,'TD SOP+PROFORM'!$A$5:$AD$750,MATCH(D$4,'TD SOP+PROFORM'!$B$2:$AT$2,0)+1,0),"")</f>
        <v/>
      </c>
      <c r="E161" s="26" t="str">
        <f t="shared" si="37"/>
        <v/>
      </c>
      <c r="F161" s="25" t="str">
        <f>IFERROR(VLOOKUP($A161,'TD SOP+PROFORM'!$A$5:$AD$750,MATCH(F$4,'TD SOP+PROFORM'!$B$2:$AT$2,0)+1,0),"")</f>
        <v/>
      </c>
      <c r="G161" s="25" t="str">
        <f>IFERROR(VLOOKUP($A161,'TD SOP+PROFORM'!$A$5:$AD$750,MATCH(G$4,'TD SOP+PROFORM'!$B$2:$AT$2,0)+1,0),"")</f>
        <v/>
      </c>
      <c r="H161" s="26" t="str">
        <f t="shared" si="38"/>
        <v/>
      </c>
      <c r="I161" s="25" t="str">
        <f>IFERROR(VLOOKUP($A161,'TD SOP+PROFORM'!$A$5:$AD$750,MATCH(I$4,'TD SOP+PROFORM'!$B$2:$AT$2,0)+1,0),"")</f>
        <v/>
      </c>
      <c r="J161" s="25" t="str">
        <f>IFERROR(VLOOKUP($A161,'TD SOP+PROFORM'!$A$5:$AD$750,MATCH(J$4,'TD SOP+PROFORM'!$B$2:$AT$2,0)+1,0),"")</f>
        <v/>
      </c>
      <c r="K161" s="26" t="str">
        <f t="shared" si="39"/>
        <v/>
      </c>
      <c r="L161" s="25" t="str">
        <f>IFERROR(VLOOKUP($A161,'TD SOP+PROFORM'!$A$5:$AD$750,MATCH(L$4,'TD SOP+PROFORM'!$B$2:$AT$2,0)+1,0),"")</f>
        <v/>
      </c>
      <c r="M161" s="25" t="str">
        <f>IFERROR(VLOOKUP($A161,'TD SOP+PROFORM'!$A$5:$AD$750,MATCH(M$4,'TD SOP+PROFORM'!$B$2:$AT$2,0)+1,0),"")</f>
        <v/>
      </c>
      <c r="N161" s="26" t="str">
        <f t="shared" si="40"/>
        <v/>
      </c>
      <c r="O161" s="25">
        <f>IFERROR(VLOOKUP($A161,'TD SOP+PROFORM'!$A$5:$AD$750,MATCH(O$4,'TD SOP+PROFORM'!$B$2:$AD$2,0)+1,0),0)+IFERROR(VLOOKUP($A161,'TD SOP+PROFORM'!$A$5:$AD$750,MATCH(O$2,'TD SOP+PROFORM'!$B$2:$AD$2,0)+1,0),0)</f>
        <v>0</v>
      </c>
      <c r="P161" s="25">
        <f>IFERROR(VLOOKUP($A161,'TD SOP+PROFORM'!$A$5:$AD$750,MATCH(P$4,'TD SOP+PROFORM'!$B$2:$AD$2,0)+1,0),0)+IFERROR(VLOOKUP($A161,'TD SOP+PROFORM'!$A$5:$AD$750,MATCH(P$2,'TD SOP+PROFORM'!$B$2:$AD$2,0)+1,0),0)</f>
        <v>0</v>
      </c>
      <c r="Q161" s="26" t="str">
        <f t="shared" si="41"/>
        <v/>
      </c>
      <c r="R161" s="25">
        <f>IFERROR(VLOOKUP($A161,'TD SOP+PROFORM'!$A$5:$AD$750,MATCH(R$4,'TD SOP+PROFORM'!$B$2:$AD$2,0)+1,0),0)+IFERROR(VLOOKUP($A161,'TD SOP+PROFORM'!$A$5:$AD$750,MATCH(R$2,'TD SOP+PROFORM'!$B$2:$AD$2,0)+1,0),0)</f>
        <v>0</v>
      </c>
      <c r="S161" s="25">
        <f>IFERROR(VLOOKUP($A161,'TD SOP+PROFORM'!$A$5:$AD$750,MATCH(S$4,'TD SOP+PROFORM'!$B$2:$AD$2,0)+1,0),0)+IFERROR(VLOOKUP($A161,'TD SOP+PROFORM'!$A$5:$AD$750,MATCH(S$2,'TD SOP+PROFORM'!$B$2:$AD$2,0)+1,0),0)</f>
        <v>0</v>
      </c>
      <c r="T161" s="26" t="str">
        <f t="shared" si="42"/>
        <v/>
      </c>
      <c r="U161" s="25">
        <f>IFERROR(VLOOKUP($A161,'TD SOP+PROFORM'!$A$5:$AD$750,MATCH(U$4,'TD SOP+PROFORM'!$B$2:$AD$2,0)+1,0),0)+IFERROR(VLOOKUP($A161,'TD SOP+PROFORM'!$A$5:$AD$750,MATCH(U$2,'TD SOP+PROFORM'!$B$2:$AD$2,0)+1,0),0)</f>
        <v>0</v>
      </c>
      <c r="V161" s="25">
        <f>IFERROR(VLOOKUP($A161,'TD SOP+PROFORM'!$A$5:$AD$750,MATCH(V$4,'TD SOP+PROFORM'!$B$2:$AD$2,0)+1,0),0)+IFERROR(VLOOKUP($A161,'TD SOP+PROFORM'!$A$5:$AD$750,MATCH(V$2,'TD SOP+PROFORM'!$B$2:$AD$2,0)+1,0),0)</f>
        <v>0</v>
      </c>
      <c r="W161" s="26" t="str">
        <f t="shared" si="43"/>
        <v/>
      </c>
      <c r="X161" s="25">
        <f>IFERROR(VLOOKUP($A161,'TD SOP+PROFORM'!$A$5:$AD$750,MATCH(X$4,'TD SOP+PROFORM'!$B$2:$AD$2,0)+1,0),0)+IFERROR(VLOOKUP($A161,'TD SOP+PROFORM'!$A$5:$AD$750,MATCH(X$2,'TD SOP+PROFORM'!$B$2:$AD$2,0)+1,0),0)</f>
        <v>0</v>
      </c>
      <c r="Y161" s="25">
        <f>IFERROR(VLOOKUP($A161,'TD SOP+PROFORM'!$A$5:$AD$750,MATCH(Y$4,'TD SOP+PROFORM'!$B$2:$AD$2,0)+1,0),0)+IFERROR(VLOOKUP($A161,'TD SOP+PROFORM'!$A$5:$AD$750,MATCH(Y$2,'TD SOP+PROFORM'!$B$2:$AD$2,0)+1,0),0)</f>
        <v>0</v>
      </c>
      <c r="Z161" s="26" t="str">
        <f t="shared" si="44"/>
        <v/>
      </c>
      <c r="AA161" s="25">
        <f>IFERROR(VLOOKUP($A161,'TD SOP+PROFORM'!$A$5:$AD$750,MATCH(AA$4,'TD SOP+PROFORM'!$B$2:$AD$2,0)+1,0),0)+IFERROR(VLOOKUP($A161,'TD SOP+PROFORM'!$A$5:$AD$750,MATCH(AA$2,'TD SOP+PROFORM'!$B$2:$AD$2,0)+1,0),0)</f>
        <v>0</v>
      </c>
      <c r="AB161" s="25">
        <f>IFERROR(VLOOKUP($A161,'TD SOP+PROFORM'!$A$5:$AD$750,MATCH(AB$4,'TD SOP+PROFORM'!$B$2:$AD$2,0)+1,0),0)+IFERROR(VLOOKUP($A161,'TD SOP+PROFORM'!$A$5:$AD$750,MATCH(AB$2,'TD SOP+PROFORM'!$B$2:$AD$2,0)+1,0),0)</f>
        <v>0</v>
      </c>
      <c r="AC161" s="26" t="str">
        <f t="shared" si="45"/>
        <v/>
      </c>
      <c r="AD161" s="25">
        <f>IFERROR(VLOOKUP($A161,'TD SOP+PROFORM'!$A$5:$AD$750,MATCH(AD$4,'TD SOP+PROFORM'!$B$2:$AD$2,0)+1,0),0)+IFERROR(VLOOKUP($A161,'TD SOP+PROFORM'!$A$5:$AD$750,MATCH(AD$2,'TD SOP+PROFORM'!$B$2:$AD$2,0)+1,0),0)</f>
        <v>0</v>
      </c>
      <c r="AE161" s="25">
        <f>IFERROR(VLOOKUP($A161,'TD SOP+PROFORM'!$A$5:$AD$750,MATCH(AE$4,'TD SOP+PROFORM'!$B$2:$AD$2,0)+1,0),0)+IFERROR(VLOOKUP($A161,'TD SOP+PROFORM'!$A$5:$AD$750,MATCH(AE$2,'TD SOP+PROFORM'!$B$2:$AD$2,0)+1,0),0)</f>
        <v>0</v>
      </c>
      <c r="AF161" s="26" t="str">
        <f t="shared" si="46"/>
        <v/>
      </c>
      <c r="AG161" s="25">
        <f>IFERROR(VLOOKUP($A161,'TD SOP+PROFORM'!$A$5:$AD$750,MATCH(AG$4,'TD SOP+PROFORM'!$B$2:$AD$2,0)+1,0),0)+IFERROR(VLOOKUP($A161,'TD SOP+PROFORM'!$A$5:$AD$750,MATCH(AG$2,'TD SOP+PROFORM'!$B$2:$AD$2,0)+1,0),0)</f>
        <v>0</v>
      </c>
      <c r="AH161" s="25">
        <f>IFERROR(VLOOKUP($A161,'TD SOP+PROFORM'!$A$5:$AD$750,MATCH(AH$4,'TD SOP+PROFORM'!$B$2:$AD$2,0)+1,0),0)+IFERROR(VLOOKUP($A161,'TD SOP+PROFORM'!$A$5:$AD$750,MATCH(AH$2,'TD SOP+PROFORM'!$B$2:$AD$2,0)+1,0),0)</f>
        <v>0</v>
      </c>
      <c r="AI161" s="26" t="str">
        <f t="shared" si="47"/>
        <v/>
      </c>
      <c r="AJ161" s="25">
        <f>IFERROR(VLOOKUP($A161,'TD SOP+PROFORM'!$A$5:$AD$750,MATCH(AJ$4,'TD SOP+PROFORM'!$B$2:$AD$2,0)+1,0),0)+IFERROR(VLOOKUP($A161,'TD SOP+PROFORM'!$A$5:$AD$750,MATCH(AJ$2,'TD SOP+PROFORM'!$B$2:$AD$2,0)+1,0),0)</f>
        <v>0</v>
      </c>
      <c r="AK161" s="25">
        <f>IFERROR(VLOOKUP($A161,'TD SOP+PROFORM'!$A$5:$AD$750,MATCH(AK$4,'TD SOP+PROFORM'!$B$2:$AD$2,0)+1,0),0)+IFERROR(VLOOKUP($A161,'TD SOP+PROFORM'!$A$5:$AD$750,MATCH(AK$2,'TD SOP+PROFORM'!$B$2:$AD$2,0)+1,0),0)</f>
        <v>0</v>
      </c>
      <c r="AL161" s="26" t="str">
        <f t="shared" si="48"/>
        <v/>
      </c>
      <c r="AM161" s="25">
        <f t="shared" si="50"/>
        <v>0</v>
      </c>
      <c r="AN161" s="25">
        <f t="shared" si="50"/>
        <v>0</v>
      </c>
      <c r="AO161" s="26" t="str">
        <f t="shared" si="49"/>
        <v/>
      </c>
    </row>
    <row r="162" spans="1:41" x14ac:dyDescent="0.35">
      <c r="A162" s="24">
        <f>IF(AND('TD SOP+PROFORM'!A159&lt;&gt;"",'TD SOP+PROFORM'!A159&lt;&gt;"TOTAL"),'TD SOP+PROFORM'!A159,0)</f>
        <v>0</v>
      </c>
      <c r="C162" s="25" t="str">
        <f>IFERROR(VLOOKUP($A162,'TD SOP+PROFORM'!$A$5:$AD$750,MATCH(C$4,'TD SOP+PROFORM'!$B$2:$AT$2,0)+1,0),"")</f>
        <v/>
      </c>
      <c r="D162" s="25" t="str">
        <f>IFERROR(VLOOKUP($A162,'TD SOP+PROFORM'!$A$5:$AD$750,MATCH(D$4,'TD SOP+PROFORM'!$B$2:$AT$2,0)+1,0),"")</f>
        <v/>
      </c>
      <c r="E162" s="26" t="str">
        <f t="shared" si="37"/>
        <v/>
      </c>
      <c r="F162" s="25" t="str">
        <f>IFERROR(VLOOKUP($A162,'TD SOP+PROFORM'!$A$5:$AD$750,MATCH(F$4,'TD SOP+PROFORM'!$B$2:$AT$2,0)+1,0),"")</f>
        <v/>
      </c>
      <c r="G162" s="25" t="str">
        <f>IFERROR(VLOOKUP($A162,'TD SOP+PROFORM'!$A$5:$AD$750,MATCH(G$4,'TD SOP+PROFORM'!$B$2:$AT$2,0)+1,0),"")</f>
        <v/>
      </c>
      <c r="H162" s="26" t="str">
        <f t="shared" si="38"/>
        <v/>
      </c>
      <c r="I162" s="25" t="str">
        <f>IFERROR(VLOOKUP($A162,'TD SOP+PROFORM'!$A$5:$AD$750,MATCH(I$4,'TD SOP+PROFORM'!$B$2:$AT$2,0)+1,0),"")</f>
        <v/>
      </c>
      <c r="J162" s="25" t="str">
        <f>IFERROR(VLOOKUP($A162,'TD SOP+PROFORM'!$A$5:$AD$750,MATCH(J$4,'TD SOP+PROFORM'!$B$2:$AT$2,0)+1,0),"")</f>
        <v/>
      </c>
      <c r="K162" s="26" t="str">
        <f t="shared" si="39"/>
        <v/>
      </c>
      <c r="L162" s="25" t="str">
        <f>IFERROR(VLOOKUP($A162,'TD SOP+PROFORM'!$A$5:$AD$750,MATCH(L$4,'TD SOP+PROFORM'!$B$2:$AT$2,0)+1,0),"")</f>
        <v/>
      </c>
      <c r="M162" s="25" t="str">
        <f>IFERROR(VLOOKUP($A162,'TD SOP+PROFORM'!$A$5:$AD$750,MATCH(M$4,'TD SOP+PROFORM'!$B$2:$AT$2,0)+1,0),"")</f>
        <v/>
      </c>
      <c r="N162" s="26" t="str">
        <f t="shared" si="40"/>
        <v/>
      </c>
      <c r="O162" s="25">
        <f>IFERROR(VLOOKUP($A162,'TD SOP+PROFORM'!$A$5:$AD$750,MATCH(O$4,'TD SOP+PROFORM'!$B$2:$AD$2,0)+1,0),0)+IFERROR(VLOOKUP($A162,'TD SOP+PROFORM'!$A$5:$AD$750,MATCH(O$2,'TD SOP+PROFORM'!$B$2:$AD$2,0)+1,0),0)</f>
        <v>0</v>
      </c>
      <c r="P162" s="25">
        <f>IFERROR(VLOOKUP($A162,'TD SOP+PROFORM'!$A$5:$AD$750,MATCH(P$4,'TD SOP+PROFORM'!$B$2:$AD$2,0)+1,0),0)+IFERROR(VLOOKUP($A162,'TD SOP+PROFORM'!$A$5:$AD$750,MATCH(P$2,'TD SOP+PROFORM'!$B$2:$AD$2,0)+1,0),0)</f>
        <v>0</v>
      </c>
      <c r="Q162" s="26" t="str">
        <f t="shared" si="41"/>
        <v/>
      </c>
      <c r="R162" s="25">
        <f>IFERROR(VLOOKUP($A162,'TD SOP+PROFORM'!$A$5:$AD$750,MATCH(R$4,'TD SOP+PROFORM'!$B$2:$AD$2,0)+1,0),0)+IFERROR(VLOOKUP($A162,'TD SOP+PROFORM'!$A$5:$AD$750,MATCH(R$2,'TD SOP+PROFORM'!$B$2:$AD$2,0)+1,0),0)</f>
        <v>0</v>
      </c>
      <c r="S162" s="25">
        <f>IFERROR(VLOOKUP($A162,'TD SOP+PROFORM'!$A$5:$AD$750,MATCH(S$4,'TD SOP+PROFORM'!$B$2:$AD$2,0)+1,0),0)+IFERROR(VLOOKUP($A162,'TD SOP+PROFORM'!$A$5:$AD$750,MATCH(S$2,'TD SOP+PROFORM'!$B$2:$AD$2,0)+1,0),0)</f>
        <v>0</v>
      </c>
      <c r="T162" s="26" t="str">
        <f t="shared" si="42"/>
        <v/>
      </c>
      <c r="U162" s="25">
        <f>IFERROR(VLOOKUP($A162,'TD SOP+PROFORM'!$A$5:$AD$750,MATCH(U$4,'TD SOP+PROFORM'!$B$2:$AD$2,0)+1,0),0)+IFERROR(VLOOKUP($A162,'TD SOP+PROFORM'!$A$5:$AD$750,MATCH(U$2,'TD SOP+PROFORM'!$B$2:$AD$2,0)+1,0),0)</f>
        <v>0</v>
      </c>
      <c r="V162" s="25">
        <f>IFERROR(VLOOKUP($A162,'TD SOP+PROFORM'!$A$5:$AD$750,MATCH(V$4,'TD SOP+PROFORM'!$B$2:$AD$2,0)+1,0),0)+IFERROR(VLOOKUP($A162,'TD SOP+PROFORM'!$A$5:$AD$750,MATCH(V$2,'TD SOP+PROFORM'!$B$2:$AD$2,0)+1,0),0)</f>
        <v>0</v>
      </c>
      <c r="W162" s="26" t="str">
        <f t="shared" si="43"/>
        <v/>
      </c>
      <c r="X162" s="25">
        <f>IFERROR(VLOOKUP($A162,'TD SOP+PROFORM'!$A$5:$AD$750,MATCH(X$4,'TD SOP+PROFORM'!$B$2:$AD$2,0)+1,0),0)+IFERROR(VLOOKUP($A162,'TD SOP+PROFORM'!$A$5:$AD$750,MATCH(X$2,'TD SOP+PROFORM'!$B$2:$AD$2,0)+1,0),0)</f>
        <v>0</v>
      </c>
      <c r="Y162" s="25">
        <f>IFERROR(VLOOKUP($A162,'TD SOP+PROFORM'!$A$5:$AD$750,MATCH(Y$4,'TD SOP+PROFORM'!$B$2:$AD$2,0)+1,0),0)+IFERROR(VLOOKUP($A162,'TD SOP+PROFORM'!$A$5:$AD$750,MATCH(Y$2,'TD SOP+PROFORM'!$B$2:$AD$2,0)+1,0),0)</f>
        <v>0</v>
      </c>
      <c r="Z162" s="26" t="str">
        <f t="shared" si="44"/>
        <v/>
      </c>
      <c r="AA162" s="25">
        <f>IFERROR(VLOOKUP($A162,'TD SOP+PROFORM'!$A$5:$AD$750,MATCH(AA$4,'TD SOP+PROFORM'!$B$2:$AD$2,0)+1,0),0)+IFERROR(VLOOKUP($A162,'TD SOP+PROFORM'!$A$5:$AD$750,MATCH(AA$2,'TD SOP+PROFORM'!$B$2:$AD$2,0)+1,0),0)</f>
        <v>0</v>
      </c>
      <c r="AB162" s="25">
        <f>IFERROR(VLOOKUP($A162,'TD SOP+PROFORM'!$A$5:$AD$750,MATCH(AB$4,'TD SOP+PROFORM'!$B$2:$AD$2,0)+1,0),0)+IFERROR(VLOOKUP($A162,'TD SOP+PROFORM'!$A$5:$AD$750,MATCH(AB$2,'TD SOP+PROFORM'!$B$2:$AD$2,0)+1,0),0)</f>
        <v>0</v>
      </c>
      <c r="AC162" s="26" t="str">
        <f t="shared" si="45"/>
        <v/>
      </c>
      <c r="AD162" s="25">
        <f>IFERROR(VLOOKUP($A162,'TD SOP+PROFORM'!$A$5:$AD$750,MATCH(AD$4,'TD SOP+PROFORM'!$B$2:$AD$2,0)+1,0),0)+IFERROR(VLOOKUP($A162,'TD SOP+PROFORM'!$A$5:$AD$750,MATCH(AD$2,'TD SOP+PROFORM'!$B$2:$AD$2,0)+1,0),0)</f>
        <v>0</v>
      </c>
      <c r="AE162" s="25">
        <f>IFERROR(VLOOKUP($A162,'TD SOP+PROFORM'!$A$5:$AD$750,MATCH(AE$4,'TD SOP+PROFORM'!$B$2:$AD$2,0)+1,0),0)+IFERROR(VLOOKUP($A162,'TD SOP+PROFORM'!$A$5:$AD$750,MATCH(AE$2,'TD SOP+PROFORM'!$B$2:$AD$2,0)+1,0),0)</f>
        <v>0</v>
      </c>
      <c r="AF162" s="26" t="str">
        <f t="shared" si="46"/>
        <v/>
      </c>
      <c r="AG162" s="25">
        <f>IFERROR(VLOOKUP($A162,'TD SOP+PROFORM'!$A$5:$AD$750,MATCH(AG$4,'TD SOP+PROFORM'!$B$2:$AD$2,0)+1,0),0)+IFERROR(VLOOKUP($A162,'TD SOP+PROFORM'!$A$5:$AD$750,MATCH(AG$2,'TD SOP+PROFORM'!$B$2:$AD$2,0)+1,0),0)</f>
        <v>0</v>
      </c>
      <c r="AH162" s="25">
        <f>IFERROR(VLOOKUP($A162,'TD SOP+PROFORM'!$A$5:$AD$750,MATCH(AH$4,'TD SOP+PROFORM'!$B$2:$AD$2,0)+1,0),0)+IFERROR(VLOOKUP($A162,'TD SOP+PROFORM'!$A$5:$AD$750,MATCH(AH$2,'TD SOP+PROFORM'!$B$2:$AD$2,0)+1,0),0)</f>
        <v>0</v>
      </c>
      <c r="AI162" s="26" t="str">
        <f t="shared" si="47"/>
        <v/>
      </c>
      <c r="AJ162" s="25">
        <f>IFERROR(VLOOKUP($A162,'TD SOP+PROFORM'!$A$5:$AD$750,MATCH(AJ$4,'TD SOP+PROFORM'!$B$2:$AD$2,0)+1,0),0)+IFERROR(VLOOKUP($A162,'TD SOP+PROFORM'!$A$5:$AD$750,MATCH(AJ$2,'TD SOP+PROFORM'!$B$2:$AD$2,0)+1,0),0)</f>
        <v>0</v>
      </c>
      <c r="AK162" s="25">
        <f>IFERROR(VLOOKUP($A162,'TD SOP+PROFORM'!$A$5:$AD$750,MATCH(AK$4,'TD SOP+PROFORM'!$B$2:$AD$2,0)+1,0),0)+IFERROR(VLOOKUP($A162,'TD SOP+PROFORM'!$A$5:$AD$750,MATCH(AK$2,'TD SOP+PROFORM'!$B$2:$AD$2,0)+1,0),0)</f>
        <v>0</v>
      </c>
      <c r="AL162" s="26" t="str">
        <f t="shared" si="48"/>
        <v/>
      </c>
      <c r="AM162" s="25">
        <f t="shared" si="50"/>
        <v>0</v>
      </c>
      <c r="AN162" s="25">
        <f t="shared" si="50"/>
        <v>0</v>
      </c>
      <c r="AO162" s="26" t="str">
        <f t="shared" si="49"/>
        <v/>
      </c>
    </row>
    <row r="163" spans="1:41" x14ac:dyDescent="0.35">
      <c r="A163" s="24">
        <f>IF(AND('TD SOP+PROFORM'!A160&lt;&gt;"",'TD SOP+PROFORM'!A160&lt;&gt;"TOTAL"),'TD SOP+PROFORM'!A160,0)</f>
        <v>0</v>
      </c>
      <c r="C163" s="25" t="str">
        <f>IFERROR(VLOOKUP($A163,'TD SOP+PROFORM'!$A$5:$AD$750,MATCH(C$4,'TD SOP+PROFORM'!$B$2:$AT$2,0)+1,0),"")</f>
        <v/>
      </c>
      <c r="D163" s="25" t="str">
        <f>IFERROR(VLOOKUP($A163,'TD SOP+PROFORM'!$A$5:$AD$750,MATCH(D$4,'TD SOP+PROFORM'!$B$2:$AT$2,0)+1,0),"")</f>
        <v/>
      </c>
      <c r="E163" s="26" t="str">
        <f t="shared" si="37"/>
        <v/>
      </c>
      <c r="F163" s="25" t="str">
        <f>IFERROR(VLOOKUP($A163,'TD SOP+PROFORM'!$A$5:$AD$750,MATCH(F$4,'TD SOP+PROFORM'!$B$2:$AT$2,0)+1,0),"")</f>
        <v/>
      </c>
      <c r="G163" s="25" t="str">
        <f>IFERROR(VLOOKUP($A163,'TD SOP+PROFORM'!$A$5:$AD$750,MATCH(G$4,'TD SOP+PROFORM'!$B$2:$AT$2,0)+1,0),"")</f>
        <v/>
      </c>
      <c r="H163" s="26" t="str">
        <f t="shared" si="38"/>
        <v/>
      </c>
      <c r="I163" s="25" t="str">
        <f>IFERROR(VLOOKUP($A163,'TD SOP+PROFORM'!$A$5:$AD$750,MATCH(I$4,'TD SOP+PROFORM'!$B$2:$AT$2,0)+1,0),"")</f>
        <v/>
      </c>
      <c r="J163" s="25" t="str">
        <f>IFERROR(VLOOKUP($A163,'TD SOP+PROFORM'!$A$5:$AD$750,MATCH(J$4,'TD SOP+PROFORM'!$B$2:$AT$2,0)+1,0),"")</f>
        <v/>
      </c>
      <c r="K163" s="26" t="str">
        <f t="shared" si="39"/>
        <v/>
      </c>
      <c r="L163" s="25" t="str">
        <f>IFERROR(VLOOKUP($A163,'TD SOP+PROFORM'!$A$5:$AD$750,MATCH(L$4,'TD SOP+PROFORM'!$B$2:$AT$2,0)+1,0),"")</f>
        <v/>
      </c>
      <c r="M163" s="25" t="str">
        <f>IFERROR(VLOOKUP($A163,'TD SOP+PROFORM'!$A$5:$AD$750,MATCH(M$4,'TD SOP+PROFORM'!$B$2:$AT$2,0)+1,0),"")</f>
        <v/>
      </c>
      <c r="N163" s="26" t="str">
        <f t="shared" si="40"/>
        <v/>
      </c>
      <c r="O163" s="25">
        <f>IFERROR(VLOOKUP($A163,'TD SOP+PROFORM'!$A$5:$AD$750,MATCH(O$4,'TD SOP+PROFORM'!$B$2:$AD$2,0)+1,0),0)+IFERROR(VLOOKUP($A163,'TD SOP+PROFORM'!$A$5:$AD$750,MATCH(O$2,'TD SOP+PROFORM'!$B$2:$AD$2,0)+1,0),0)</f>
        <v>0</v>
      </c>
      <c r="P163" s="25">
        <f>IFERROR(VLOOKUP($A163,'TD SOP+PROFORM'!$A$5:$AD$750,MATCH(P$4,'TD SOP+PROFORM'!$B$2:$AD$2,0)+1,0),0)+IFERROR(VLOOKUP($A163,'TD SOP+PROFORM'!$A$5:$AD$750,MATCH(P$2,'TD SOP+PROFORM'!$B$2:$AD$2,0)+1,0),0)</f>
        <v>0</v>
      </c>
      <c r="Q163" s="26" t="str">
        <f t="shared" si="41"/>
        <v/>
      </c>
      <c r="R163" s="25">
        <f>IFERROR(VLOOKUP($A163,'TD SOP+PROFORM'!$A$5:$AD$750,MATCH(R$4,'TD SOP+PROFORM'!$B$2:$AD$2,0)+1,0),0)+IFERROR(VLOOKUP($A163,'TD SOP+PROFORM'!$A$5:$AD$750,MATCH(R$2,'TD SOP+PROFORM'!$B$2:$AD$2,0)+1,0),0)</f>
        <v>0</v>
      </c>
      <c r="S163" s="25">
        <f>IFERROR(VLOOKUP($A163,'TD SOP+PROFORM'!$A$5:$AD$750,MATCH(S$4,'TD SOP+PROFORM'!$B$2:$AD$2,0)+1,0),0)+IFERROR(VLOOKUP($A163,'TD SOP+PROFORM'!$A$5:$AD$750,MATCH(S$2,'TD SOP+PROFORM'!$B$2:$AD$2,0)+1,0),0)</f>
        <v>0</v>
      </c>
      <c r="T163" s="26" t="str">
        <f t="shared" si="42"/>
        <v/>
      </c>
      <c r="U163" s="25">
        <f>IFERROR(VLOOKUP($A163,'TD SOP+PROFORM'!$A$5:$AD$750,MATCH(U$4,'TD SOP+PROFORM'!$B$2:$AD$2,0)+1,0),0)+IFERROR(VLOOKUP($A163,'TD SOP+PROFORM'!$A$5:$AD$750,MATCH(U$2,'TD SOP+PROFORM'!$B$2:$AD$2,0)+1,0),0)</f>
        <v>0</v>
      </c>
      <c r="V163" s="25">
        <f>IFERROR(VLOOKUP($A163,'TD SOP+PROFORM'!$A$5:$AD$750,MATCH(V$4,'TD SOP+PROFORM'!$B$2:$AD$2,0)+1,0),0)+IFERROR(VLOOKUP($A163,'TD SOP+PROFORM'!$A$5:$AD$750,MATCH(V$2,'TD SOP+PROFORM'!$B$2:$AD$2,0)+1,0),0)</f>
        <v>0</v>
      </c>
      <c r="W163" s="26" t="str">
        <f t="shared" si="43"/>
        <v/>
      </c>
      <c r="X163" s="25">
        <f>IFERROR(VLOOKUP($A163,'TD SOP+PROFORM'!$A$5:$AD$750,MATCH(X$4,'TD SOP+PROFORM'!$B$2:$AD$2,0)+1,0),0)+IFERROR(VLOOKUP($A163,'TD SOP+PROFORM'!$A$5:$AD$750,MATCH(X$2,'TD SOP+PROFORM'!$B$2:$AD$2,0)+1,0),0)</f>
        <v>0</v>
      </c>
      <c r="Y163" s="25">
        <f>IFERROR(VLOOKUP($A163,'TD SOP+PROFORM'!$A$5:$AD$750,MATCH(Y$4,'TD SOP+PROFORM'!$B$2:$AD$2,0)+1,0),0)+IFERROR(VLOOKUP($A163,'TD SOP+PROFORM'!$A$5:$AD$750,MATCH(Y$2,'TD SOP+PROFORM'!$B$2:$AD$2,0)+1,0),0)</f>
        <v>0</v>
      </c>
      <c r="Z163" s="26" t="str">
        <f t="shared" si="44"/>
        <v/>
      </c>
      <c r="AA163" s="25">
        <f>IFERROR(VLOOKUP($A163,'TD SOP+PROFORM'!$A$5:$AD$750,MATCH(AA$4,'TD SOP+PROFORM'!$B$2:$AD$2,0)+1,0),0)+IFERROR(VLOOKUP($A163,'TD SOP+PROFORM'!$A$5:$AD$750,MATCH(AA$2,'TD SOP+PROFORM'!$B$2:$AD$2,0)+1,0),0)</f>
        <v>0</v>
      </c>
      <c r="AB163" s="25">
        <f>IFERROR(VLOOKUP($A163,'TD SOP+PROFORM'!$A$5:$AD$750,MATCH(AB$4,'TD SOP+PROFORM'!$B$2:$AD$2,0)+1,0),0)+IFERROR(VLOOKUP($A163,'TD SOP+PROFORM'!$A$5:$AD$750,MATCH(AB$2,'TD SOP+PROFORM'!$B$2:$AD$2,0)+1,0),0)</f>
        <v>0</v>
      </c>
      <c r="AC163" s="26" t="str">
        <f t="shared" si="45"/>
        <v/>
      </c>
      <c r="AD163" s="25">
        <f>IFERROR(VLOOKUP($A163,'TD SOP+PROFORM'!$A$5:$AD$750,MATCH(AD$4,'TD SOP+PROFORM'!$B$2:$AD$2,0)+1,0),0)+IFERROR(VLOOKUP($A163,'TD SOP+PROFORM'!$A$5:$AD$750,MATCH(AD$2,'TD SOP+PROFORM'!$B$2:$AD$2,0)+1,0),0)</f>
        <v>0</v>
      </c>
      <c r="AE163" s="25">
        <f>IFERROR(VLOOKUP($A163,'TD SOP+PROFORM'!$A$5:$AD$750,MATCH(AE$4,'TD SOP+PROFORM'!$B$2:$AD$2,0)+1,0),0)+IFERROR(VLOOKUP($A163,'TD SOP+PROFORM'!$A$5:$AD$750,MATCH(AE$2,'TD SOP+PROFORM'!$B$2:$AD$2,0)+1,0),0)</f>
        <v>0</v>
      </c>
      <c r="AF163" s="26" t="str">
        <f t="shared" si="46"/>
        <v/>
      </c>
      <c r="AG163" s="25">
        <f>IFERROR(VLOOKUP($A163,'TD SOP+PROFORM'!$A$5:$AD$750,MATCH(AG$4,'TD SOP+PROFORM'!$B$2:$AD$2,0)+1,0),0)+IFERROR(VLOOKUP($A163,'TD SOP+PROFORM'!$A$5:$AD$750,MATCH(AG$2,'TD SOP+PROFORM'!$B$2:$AD$2,0)+1,0),0)</f>
        <v>0</v>
      </c>
      <c r="AH163" s="25">
        <f>IFERROR(VLOOKUP($A163,'TD SOP+PROFORM'!$A$5:$AD$750,MATCH(AH$4,'TD SOP+PROFORM'!$B$2:$AD$2,0)+1,0),0)+IFERROR(VLOOKUP($A163,'TD SOP+PROFORM'!$A$5:$AD$750,MATCH(AH$2,'TD SOP+PROFORM'!$B$2:$AD$2,0)+1,0),0)</f>
        <v>0</v>
      </c>
      <c r="AI163" s="26" t="str">
        <f t="shared" si="47"/>
        <v/>
      </c>
      <c r="AJ163" s="25">
        <f>IFERROR(VLOOKUP($A163,'TD SOP+PROFORM'!$A$5:$AD$750,MATCH(AJ$4,'TD SOP+PROFORM'!$B$2:$AD$2,0)+1,0),0)+IFERROR(VLOOKUP($A163,'TD SOP+PROFORM'!$A$5:$AD$750,MATCH(AJ$2,'TD SOP+PROFORM'!$B$2:$AD$2,0)+1,0),0)</f>
        <v>0</v>
      </c>
      <c r="AK163" s="25">
        <f>IFERROR(VLOOKUP($A163,'TD SOP+PROFORM'!$A$5:$AD$750,MATCH(AK$4,'TD SOP+PROFORM'!$B$2:$AD$2,0)+1,0),0)+IFERROR(VLOOKUP($A163,'TD SOP+PROFORM'!$A$5:$AD$750,MATCH(AK$2,'TD SOP+PROFORM'!$B$2:$AD$2,0)+1,0),0)</f>
        <v>0</v>
      </c>
      <c r="AL163" s="26" t="str">
        <f t="shared" si="48"/>
        <v/>
      </c>
      <c r="AM163" s="25">
        <f t="shared" si="50"/>
        <v>0</v>
      </c>
      <c r="AN163" s="25">
        <f t="shared" si="50"/>
        <v>0</v>
      </c>
      <c r="AO163" s="26" t="str">
        <f t="shared" si="49"/>
        <v/>
      </c>
    </row>
    <row r="164" spans="1:41" x14ac:dyDescent="0.35">
      <c r="A164" s="24">
        <f>IF(AND('TD SOP+PROFORM'!A161&lt;&gt;"",'TD SOP+PROFORM'!A161&lt;&gt;"TOTAL"),'TD SOP+PROFORM'!A161,0)</f>
        <v>0</v>
      </c>
      <c r="C164" s="25" t="str">
        <f>IFERROR(VLOOKUP($A164,'TD SOP+PROFORM'!$A$5:$AD$750,MATCH(C$4,'TD SOP+PROFORM'!$B$2:$AT$2,0)+1,0),"")</f>
        <v/>
      </c>
      <c r="D164" s="25" t="str">
        <f>IFERROR(VLOOKUP($A164,'TD SOP+PROFORM'!$A$5:$AD$750,MATCH(D$4,'TD SOP+PROFORM'!$B$2:$AT$2,0)+1,0),"")</f>
        <v/>
      </c>
      <c r="E164" s="26" t="str">
        <f t="shared" si="37"/>
        <v/>
      </c>
      <c r="F164" s="25" t="str">
        <f>IFERROR(VLOOKUP($A164,'TD SOP+PROFORM'!$A$5:$AD$750,MATCH(F$4,'TD SOP+PROFORM'!$B$2:$AT$2,0)+1,0),"")</f>
        <v/>
      </c>
      <c r="G164" s="25" t="str">
        <f>IFERROR(VLOOKUP($A164,'TD SOP+PROFORM'!$A$5:$AD$750,MATCH(G$4,'TD SOP+PROFORM'!$B$2:$AT$2,0)+1,0),"")</f>
        <v/>
      </c>
      <c r="H164" s="26" t="str">
        <f t="shared" si="38"/>
        <v/>
      </c>
      <c r="I164" s="25" t="str">
        <f>IFERROR(VLOOKUP($A164,'TD SOP+PROFORM'!$A$5:$AD$750,MATCH(I$4,'TD SOP+PROFORM'!$B$2:$AT$2,0)+1,0),"")</f>
        <v/>
      </c>
      <c r="J164" s="25" t="str">
        <f>IFERROR(VLOOKUP($A164,'TD SOP+PROFORM'!$A$5:$AD$750,MATCH(J$4,'TD SOP+PROFORM'!$B$2:$AT$2,0)+1,0),"")</f>
        <v/>
      </c>
      <c r="K164" s="26" t="str">
        <f t="shared" si="39"/>
        <v/>
      </c>
      <c r="L164" s="25" t="str">
        <f>IFERROR(VLOOKUP($A164,'TD SOP+PROFORM'!$A$5:$AD$750,MATCH(L$4,'TD SOP+PROFORM'!$B$2:$AT$2,0)+1,0),"")</f>
        <v/>
      </c>
      <c r="M164" s="25" t="str">
        <f>IFERROR(VLOOKUP($A164,'TD SOP+PROFORM'!$A$5:$AD$750,MATCH(M$4,'TD SOP+PROFORM'!$B$2:$AT$2,0)+1,0),"")</f>
        <v/>
      </c>
      <c r="N164" s="26" t="str">
        <f t="shared" si="40"/>
        <v/>
      </c>
      <c r="O164" s="25">
        <f>IFERROR(VLOOKUP($A164,'TD SOP+PROFORM'!$A$5:$AD$750,MATCH(O$4,'TD SOP+PROFORM'!$B$2:$AD$2,0)+1,0),0)+IFERROR(VLOOKUP($A164,'TD SOP+PROFORM'!$A$5:$AD$750,MATCH(O$2,'TD SOP+PROFORM'!$B$2:$AD$2,0)+1,0),0)</f>
        <v>0</v>
      </c>
      <c r="P164" s="25">
        <f>IFERROR(VLOOKUP($A164,'TD SOP+PROFORM'!$A$5:$AD$750,MATCH(P$4,'TD SOP+PROFORM'!$B$2:$AD$2,0)+1,0),0)+IFERROR(VLOOKUP($A164,'TD SOP+PROFORM'!$A$5:$AD$750,MATCH(P$2,'TD SOP+PROFORM'!$B$2:$AD$2,0)+1,0),0)</f>
        <v>0</v>
      </c>
      <c r="Q164" s="26" t="str">
        <f t="shared" si="41"/>
        <v/>
      </c>
      <c r="R164" s="25">
        <f>IFERROR(VLOOKUP($A164,'TD SOP+PROFORM'!$A$5:$AD$750,MATCH(R$4,'TD SOP+PROFORM'!$B$2:$AD$2,0)+1,0),0)+IFERROR(VLOOKUP($A164,'TD SOP+PROFORM'!$A$5:$AD$750,MATCH(R$2,'TD SOP+PROFORM'!$B$2:$AD$2,0)+1,0),0)</f>
        <v>0</v>
      </c>
      <c r="S164" s="25">
        <f>IFERROR(VLOOKUP($A164,'TD SOP+PROFORM'!$A$5:$AD$750,MATCH(S$4,'TD SOP+PROFORM'!$B$2:$AD$2,0)+1,0),0)+IFERROR(VLOOKUP($A164,'TD SOP+PROFORM'!$A$5:$AD$750,MATCH(S$2,'TD SOP+PROFORM'!$B$2:$AD$2,0)+1,0),0)</f>
        <v>0</v>
      </c>
      <c r="T164" s="26" t="str">
        <f t="shared" si="42"/>
        <v/>
      </c>
      <c r="U164" s="25">
        <f>IFERROR(VLOOKUP($A164,'TD SOP+PROFORM'!$A$5:$AD$750,MATCH(U$4,'TD SOP+PROFORM'!$B$2:$AD$2,0)+1,0),0)+IFERROR(VLOOKUP($A164,'TD SOP+PROFORM'!$A$5:$AD$750,MATCH(U$2,'TD SOP+PROFORM'!$B$2:$AD$2,0)+1,0),0)</f>
        <v>0</v>
      </c>
      <c r="V164" s="25">
        <f>IFERROR(VLOOKUP($A164,'TD SOP+PROFORM'!$A$5:$AD$750,MATCH(V$4,'TD SOP+PROFORM'!$B$2:$AD$2,0)+1,0),0)+IFERROR(VLOOKUP($A164,'TD SOP+PROFORM'!$A$5:$AD$750,MATCH(V$2,'TD SOP+PROFORM'!$B$2:$AD$2,0)+1,0),0)</f>
        <v>0</v>
      </c>
      <c r="W164" s="26" t="str">
        <f t="shared" si="43"/>
        <v/>
      </c>
      <c r="X164" s="25">
        <f>IFERROR(VLOOKUP($A164,'TD SOP+PROFORM'!$A$5:$AD$750,MATCH(X$4,'TD SOP+PROFORM'!$B$2:$AD$2,0)+1,0),0)+IFERROR(VLOOKUP($A164,'TD SOP+PROFORM'!$A$5:$AD$750,MATCH(X$2,'TD SOP+PROFORM'!$B$2:$AD$2,0)+1,0),0)</f>
        <v>0</v>
      </c>
      <c r="Y164" s="25">
        <f>IFERROR(VLOOKUP($A164,'TD SOP+PROFORM'!$A$5:$AD$750,MATCH(Y$4,'TD SOP+PROFORM'!$B$2:$AD$2,0)+1,0),0)+IFERROR(VLOOKUP($A164,'TD SOP+PROFORM'!$A$5:$AD$750,MATCH(Y$2,'TD SOP+PROFORM'!$B$2:$AD$2,0)+1,0),0)</f>
        <v>0</v>
      </c>
      <c r="Z164" s="26" t="str">
        <f t="shared" si="44"/>
        <v/>
      </c>
      <c r="AA164" s="25">
        <f>IFERROR(VLOOKUP($A164,'TD SOP+PROFORM'!$A$5:$AD$750,MATCH(AA$4,'TD SOP+PROFORM'!$B$2:$AD$2,0)+1,0),0)+IFERROR(VLOOKUP($A164,'TD SOP+PROFORM'!$A$5:$AD$750,MATCH(AA$2,'TD SOP+PROFORM'!$B$2:$AD$2,0)+1,0),0)</f>
        <v>0</v>
      </c>
      <c r="AB164" s="25">
        <f>IFERROR(VLOOKUP($A164,'TD SOP+PROFORM'!$A$5:$AD$750,MATCH(AB$4,'TD SOP+PROFORM'!$B$2:$AD$2,0)+1,0),0)+IFERROR(VLOOKUP($A164,'TD SOP+PROFORM'!$A$5:$AD$750,MATCH(AB$2,'TD SOP+PROFORM'!$B$2:$AD$2,0)+1,0),0)</f>
        <v>0</v>
      </c>
      <c r="AC164" s="26" t="str">
        <f t="shared" si="45"/>
        <v/>
      </c>
      <c r="AD164" s="25">
        <f>IFERROR(VLOOKUP($A164,'TD SOP+PROFORM'!$A$5:$AD$750,MATCH(AD$4,'TD SOP+PROFORM'!$B$2:$AD$2,0)+1,0),0)+IFERROR(VLOOKUP($A164,'TD SOP+PROFORM'!$A$5:$AD$750,MATCH(AD$2,'TD SOP+PROFORM'!$B$2:$AD$2,0)+1,0),0)</f>
        <v>0</v>
      </c>
      <c r="AE164" s="25">
        <f>IFERROR(VLOOKUP($A164,'TD SOP+PROFORM'!$A$5:$AD$750,MATCH(AE$4,'TD SOP+PROFORM'!$B$2:$AD$2,0)+1,0),0)+IFERROR(VLOOKUP($A164,'TD SOP+PROFORM'!$A$5:$AD$750,MATCH(AE$2,'TD SOP+PROFORM'!$B$2:$AD$2,0)+1,0),0)</f>
        <v>0</v>
      </c>
      <c r="AF164" s="26" t="str">
        <f t="shared" si="46"/>
        <v/>
      </c>
      <c r="AG164" s="25">
        <f>IFERROR(VLOOKUP($A164,'TD SOP+PROFORM'!$A$5:$AD$750,MATCH(AG$4,'TD SOP+PROFORM'!$B$2:$AD$2,0)+1,0),0)+IFERROR(VLOOKUP($A164,'TD SOP+PROFORM'!$A$5:$AD$750,MATCH(AG$2,'TD SOP+PROFORM'!$B$2:$AD$2,0)+1,0),0)</f>
        <v>0</v>
      </c>
      <c r="AH164" s="25">
        <f>IFERROR(VLOOKUP($A164,'TD SOP+PROFORM'!$A$5:$AD$750,MATCH(AH$4,'TD SOP+PROFORM'!$B$2:$AD$2,0)+1,0),0)+IFERROR(VLOOKUP($A164,'TD SOP+PROFORM'!$A$5:$AD$750,MATCH(AH$2,'TD SOP+PROFORM'!$B$2:$AD$2,0)+1,0),0)</f>
        <v>0</v>
      </c>
      <c r="AI164" s="26" t="str">
        <f t="shared" si="47"/>
        <v/>
      </c>
      <c r="AJ164" s="25">
        <f>IFERROR(VLOOKUP($A164,'TD SOP+PROFORM'!$A$5:$AD$750,MATCH(AJ$4,'TD SOP+PROFORM'!$B$2:$AD$2,0)+1,0),0)+IFERROR(VLOOKUP($A164,'TD SOP+PROFORM'!$A$5:$AD$750,MATCH(AJ$2,'TD SOP+PROFORM'!$B$2:$AD$2,0)+1,0),0)</f>
        <v>0</v>
      </c>
      <c r="AK164" s="25">
        <f>IFERROR(VLOOKUP($A164,'TD SOP+PROFORM'!$A$5:$AD$750,MATCH(AK$4,'TD SOP+PROFORM'!$B$2:$AD$2,0)+1,0),0)+IFERROR(VLOOKUP($A164,'TD SOP+PROFORM'!$A$5:$AD$750,MATCH(AK$2,'TD SOP+PROFORM'!$B$2:$AD$2,0)+1,0),0)</f>
        <v>0</v>
      </c>
      <c r="AL164" s="26" t="str">
        <f t="shared" si="48"/>
        <v/>
      </c>
      <c r="AM164" s="25">
        <f t="shared" si="50"/>
        <v>0</v>
      </c>
      <c r="AN164" s="25">
        <f t="shared" si="50"/>
        <v>0</v>
      </c>
      <c r="AO164" s="26" t="str">
        <f t="shared" si="49"/>
        <v/>
      </c>
    </row>
    <row r="165" spans="1:41" x14ac:dyDescent="0.35">
      <c r="A165" s="24">
        <f>IF(AND('TD SOP+PROFORM'!A162&lt;&gt;"",'TD SOP+PROFORM'!A162&lt;&gt;"TOTAL"),'TD SOP+PROFORM'!A162,0)</f>
        <v>0</v>
      </c>
      <c r="C165" s="25" t="str">
        <f>IFERROR(VLOOKUP($A165,'TD SOP+PROFORM'!$A$5:$AD$750,MATCH(C$4,'TD SOP+PROFORM'!$B$2:$AT$2,0)+1,0),"")</f>
        <v/>
      </c>
      <c r="D165" s="25" t="str">
        <f>IFERROR(VLOOKUP($A165,'TD SOP+PROFORM'!$A$5:$AD$750,MATCH(D$4,'TD SOP+PROFORM'!$B$2:$AT$2,0)+1,0),"")</f>
        <v/>
      </c>
      <c r="E165" s="26" t="str">
        <f t="shared" si="37"/>
        <v/>
      </c>
      <c r="F165" s="25" t="str">
        <f>IFERROR(VLOOKUP($A165,'TD SOP+PROFORM'!$A$5:$AD$750,MATCH(F$4,'TD SOP+PROFORM'!$B$2:$AT$2,0)+1,0),"")</f>
        <v/>
      </c>
      <c r="G165" s="25" t="str">
        <f>IFERROR(VLOOKUP($A165,'TD SOP+PROFORM'!$A$5:$AD$750,MATCH(G$4,'TD SOP+PROFORM'!$B$2:$AT$2,0)+1,0),"")</f>
        <v/>
      </c>
      <c r="H165" s="26" t="str">
        <f t="shared" si="38"/>
        <v/>
      </c>
      <c r="I165" s="25" t="str">
        <f>IFERROR(VLOOKUP($A165,'TD SOP+PROFORM'!$A$5:$AD$750,MATCH(I$4,'TD SOP+PROFORM'!$B$2:$AT$2,0)+1,0),"")</f>
        <v/>
      </c>
      <c r="J165" s="25" t="str">
        <f>IFERROR(VLOOKUP($A165,'TD SOP+PROFORM'!$A$5:$AD$750,MATCH(J$4,'TD SOP+PROFORM'!$B$2:$AT$2,0)+1,0),"")</f>
        <v/>
      </c>
      <c r="K165" s="26" t="str">
        <f t="shared" si="39"/>
        <v/>
      </c>
      <c r="L165" s="25" t="str">
        <f>IFERROR(VLOOKUP($A165,'TD SOP+PROFORM'!$A$5:$AD$750,MATCH(L$4,'TD SOP+PROFORM'!$B$2:$AT$2,0)+1,0),"")</f>
        <v/>
      </c>
      <c r="M165" s="25" t="str">
        <f>IFERROR(VLOOKUP($A165,'TD SOP+PROFORM'!$A$5:$AD$750,MATCH(M$4,'TD SOP+PROFORM'!$B$2:$AT$2,0)+1,0),"")</f>
        <v/>
      </c>
      <c r="N165" s="26" t="str">
        <f t="shared" si="40"/>
        <v/>
      </c>
      <c r="O165" s="25">
        <f>IFERROR(VLOOKUP($A165,'TD SOP+PROFORM'!$A$5:$AD$750,MATCH(O$4,'TD SOP+PROFORM'!$B$2:$AD$2,0)+1,0),0)+IFERROR(VLOOKUP($A165,'TD SOP+PROFORM'!$A$5:$AD$750,MATCH(O$2,'TD SOP+PROFORM'!$B$2:$AD$2,0)+1,0),0)</f>
        <v>0</v>
      </c>
      <c r="P165" s="25">
        <f>IFERROR(VLOOKUP($A165,'TD SOP+PROFORM'!$A$5:$AD$750,MATCH(P$4,'TD SOP+PROFORM'!$B$2:$AD$2,0)+1,0),0)+IFERROR(VLOOKUP($A165,'TD SOP+PROFORM'!$A$5:$AD$750,MATCH(P$2,'TD SOP+PROFORM'!$B$2:$AD$2,0)+1,0),0)</f>
        <v>0</v>
      </c>
      <c r="Q165" s="26" t="str">
        <f t="shared" si="41"/>
        <v/>
      </c>
      <c r="R165" s="25">
        <f>IFERROR(VLOOKUP($A165,'TD SOP+PROFORM'!$A$5:$AD$750,MATCH(R$4,'TD SOP+PROFORM'!$B$2:$AD$2,0)+1,0),0)+IFERROR(VLOOKUP($A165,'TD SOP+PROFORM'!$A$5:$AD$750,MATCH(R$2,'TD SOP+PROFORM'!$B$2:$AD$2,0)+1,0),0)</f>
        <v>0</v>
      </c>
      <c r="S165" s="25">
        <f>IFERROR(VLOOKUP($A165,'TD SOP+PROFORM'!$A$5:$AD$750,MATCH(S$4,'TD SOP+PROFORM'!$B$2:$AD$2,0)+1,0),0)+IFERROR(VLOOKUP($A165,'TD SOP+PROFORM'!$A$5:$AD$750,MATCH(S$2,'TD SOP+PROFORM'!$B$2:$AD$2,0)+1,0),0)</f>
        <v>0</v>
      </c>
      <c r="T165" s="26" t="str">
        <f t="shared" si="42"/>
        <v/>
      </c>
      <c r="U165" s="25">
        <f>IFERROR(VLOOKUP($A165,'TD SOP+PROFORM'!$A$5:$AD$750,MATCH(U$4,'TD SOP+PROFORM'!$B$2:$AD$2,0)+1,0),0)+IFERROR(VLOOKUP($A165,'TD SOP+PROFORM'!$A$5:$AD$750,MATCH(U$2,'TD SOP+PROFORM'!$B$2:$AD$2,0)+1,0),0)</f>
        <v>0</v>
      </c>
      <c r="V165" s="25">
        <f>IFERROR(VLOOKUP($A165,'TD SOP+PROFORM'!$A$5:$AD$750,MATCH(V$4,'TD SOP+PROFORM'!$B$2:$AD$2,0)+1,0),0)+IFERROR(VLOOKUP($A165,'TD SOP+PROFORM'!$A$5:$AD$750,MATCH(V$2,'TD SOP+PROFORM'!$B$2:$AD$2,0)+1,0),0)</f>
        <v>0</v>
      </c>
      <c r="W165" s="26" t="str">
        <f t="shared" si="43"/>
        <v/>
      </c>
      <c r="X165" s="25">
        <f>IFERROR(VLOOKUP($A165,'TD SOP+PROFORM'!$A$5:$AD$750,MATCH(X$4,'TD SOP+PROFORM'!$B$2:$AD$2,0)+1,0),0)+IFERROR(VLOOKUP($A165,'TD SOP+PROFORM'!$A$5:$AD$750,MATCH(X$2,'TD SOP+PROFORM'!$B$2:$AD$2,0)+1,0),0)</f>
        <v>0</v>
      </c>
      <c r="Y165" s="25">
        <f>IFERROR(VLOOKUP($A165,'TD SOP+PROFORM'!$A$5:$AD$750,MATCH(Y$4,'TD SOP+PROFORM'!$B$2:$AD$2,0)+1,0),0)+IFERROR(VLOOKUP($A165,'TD SOP+PROFORM'!$A$5:$AD$750,MATCH(Y$2,'TD SOP+PROFORM'!$B$2:$AD$2,0)+1,0),0)</f>
        <v>0</v>
      </c>
      <c r="Z165" s="26" t="str">
        <f t="shared" si="44"/>
        <v/>
      </c>
      <c r="AA165" s="25">
        <f>IFERROR(VLOOKUP($A165,'TD SOP+PROFORM'!$A$5:$AD$750,MATCH(AA$4,'TD SOP+PROFORM'!$B$2:$AD$2,0)+1,0),0)+IFERROR(VLOOKUP($A165,'TD SOP+PROFORM'!$A$5:$AD$750,MATCH(AA$2,'TD SOP+PROFORM'!$B$2:$AD$2,0)+1,0),0)</f>
        <v>0</v>
      </c>
      <c r="AB165" s="25">
        <f>IFERROR(VLOOKUP($A165,'TD SOP+PROFORM'!$A$5:$AD$750,MATCH(AB$4,'TD SOP+PROFORM'!$B$2:$AD$2,0)+1,0),0)+IFERROR(VLOOKUP($A165,'TD SOP+PROFORM'!$A$5:$AD$750,MATCH(AB$2,'TD SOP+PROFORM'!$B$2:$AD$2,0)+1,0),0)</f>
        <v>0</v>
      </c>
      <c r="AC165" s="26" t="str">
        <f t="shared" si="45"/>
        <v/>
      </c>
      <c r="AD165" s="25">
        <f>IFERROR(VLOOKUP($A165,'TD SOP+PROFORM'!$A$5:$AD$750,MATCH(AD$4,'TD SOP+PROFORM'!$B$2:$AD$2,0)+1,0),0)+IFERROR(VLOOKUP($A165,'TD SOP+PROFORM'!$A$5:$AD$750,MATCH(AD$2,'TD SOP+PROFORM'!$B$2:$AD$2,0)+1,0),0)</f>
        <v>0</v>
      </c>
      <c r="AE165" s="25">
        <f>IFERROR(VLOOKUP($A165,'TD SOP+PROFORM'!$A$5:$AD$750,MATCH(AE$4,'TD SOP+PROFORM'!$B$2:$AD$2,0)+1,0),0)+IFERROR(VLOOKUP($A165,'TD SOP+PROFORM'!$A$5:$AD$750,MATCH(AE$2,'TD SOP+PROFORM'!$B$2:$AD$2,0)+1,0),0)</f>
        <v>0</v>
      </c>
      <c r="AF165" s="26" t="str">
        <f t="shared" si="46"/>
        <v/>
      </c>
      <c r="AG165" s="25">
        <f>IFERROR(VLOOKUP($A165,'TD SOP+PROFORM'!$A$5:$AD$750,MATCH(AG$4,'TD SOP+PROFORM'!$B$2:$AD$2,0)+1,0),0)+IFERROR(VLOOKUP($A165,'TD SOP+PROFORM'!$A$5:$AD$750,MATCH(AG$2,'TD SOP+PROFORM'!$B$2:$AD$2,0)+1,0),0)</f>
        <v>0</v>
      </c>
      <c r="AH165" s="25">
        <f>IFERROR(VLOOKUP($A165,'TD SOP+PROFORM'!$A$5:$AD$750,MATCH(AH$4,'TD SOP+PROFORM'!$B$2:$AD$2,0)+1,0),0)+IFERROR(VLOOKUP($A165,'TD SOP+PROFORM'!$A$5:$AD$750,MATCH(AH$2,'TD SOP+PROFORM'!$B$2:$AD$2,0)+1,0),0)</f>
        <v>0</v>
      </c>
      <c r="AI165" s="26" t="str">
        <f t="shared" si="47"/>
        <v/>
      </c>
      <c r="AJ165" s="25">
        <f>IFERROR(VLOOKUP($A165,'TD SOP+PROFORM'!$A$5:$AD$750,MATCH(AJ$4,'TD SOP+PROFORM'!$B$2:$AD$2,0)+1,0),0)+IFERROR(VLOOKUP($A165,'TD SOP+PROFORM'!$A$5:$AD$750,MATCH(AJ$2,'TD SOP+PROFORM'!$B$2:$AD$2,0)+1,0),0)</f>
        <v>0</v>
      </c>
      <c r="AK165" s="25">
        <f>IFERROR(VLOOKUP($A165,'TD SOP+PROFORM'!$A$5:$AD$750,MATCH(AK$4,'TD SOP+PROFORM'!$B$2:$AD$2,0)+1,0),0)+IFERROR(VLOOKUP($A165,'TD SOP+PROFORM'!$A$5:$AD$750,MATCH(AK$2,'TD SOP+PROFORM'!$B$2:$AD$2,0)+1,0),0)</f>
        <v>0</v>
      </c>
      <c r="AL165" s="26" t="str">
        <f t="shared" si="48"/>
        <v/>
      </c>
      <c r="AM165" s="25">
        <f t="shared" si="50"/>
        <v>0</v>
      </c>
      <c r="AN165" s="25">
        <f t="shared" si="50"/>
        <v>0</v>
      </c>
      <c r="AO165" s="26" t="str">
        <f t="shared" si="49"/>
        <v/>
      </c>
    </row>
    <row r="166" spans="1:41" x14ac:dyDescent="0.35">
      <c r="A166" s="24">
        <f>IF(AND('TD SOP+PROFORM'!A163&lt;&gt;"",'TD SOP+PROFORM'!A163&lt;&gt;"TOTAL"),'TD SOP+PROFORM'!A163,0)</f>
        <v>0</v>
      </c>
      <c r="C166" s="25" t="str">
        <f>IFERROR(VLOOKUP($A166,'TD SOP+PROFORM'!$A$5:$AD$750,MATCH(C$4,'TD SOP+PROFORM'!$B$2:$AT$2,0)+1,0),"")</f>
        <v/>
      </c>
      <c r="D166" s="25" t="str">
        <f>IFERROR(VLOOKUP($A166,'TD SOP+PROFORM'!$A$5:$AD$750,MATCH(D$4,'TD SOP+PROFORM'!$B$2:$AT$2,0)+1,0),"")</f>
        <v/>
      </c>
      <c r="E166" s="26" t="str">
        <f t="shared" si="37"/>
        <v/>
      </c>
      <c r="F166" s="25" t="str">
        <f>IFERROR(VLOOKUP($A166,'TD SOP+PROFORM'!$A$5:$AD$750,MATCH(F$4,'TD SOP+PROFORM'!$B$2:$AT$2,0)+1,0),"")</f>
        <v/>
      </c>
      <c r="G166" s="25" t="str">
        <f>IFERROR(VLOOKUP($A166,'TD SOP+PROFORM'!$A$5:$AD$750,MATCH(G$4,'TD SOP+PROFORM'!$B$2:$AT$2,0)+1,0),"")</f>
        <v/>
      </c>
      <c r="H166" s="26" t="str">
        <f t="shared" si="38"/>
        <v/>
      </c>
      <c r="I166" s="25" t="str">
        <f>IFERROR(VLOOKUP($A166,'TD SOP+PROFORM'!$A$5:$AD$750,MATCH(I$4,'TD SOP+PROFORM'!$B$2:$AT$2,0)+1,0),"")</f>
        <v/>
      </c>
      <c r="J166" s="25" t="str">
        <f>IFERROR(VLOOKUP($A166,'TD SOP+PROFORM'!$A$5:$AD$750,MATCH(J$4,'TD SOP+PROFORM'!$B$2:$AT$2,0)+1,0),"")</f>
        <v/>
      </c>
      <c r="K166" s="26" t="str">
        <f t="shared" si="39"/>
        <v/>
      </c>
      <c r="L166" s="25" t="str">
        <f>IFERROR(VLOOKUP($A166,'TD SOP+PROFORM'!$A$5:$AD$750,MATCH(L$4,'TD SOP+PROFORM'!$B$2:$AT$2,0)+1,0),"")</f>
        <v/>
      </c>
      <c r="M166" s="25" t="str">
        <f>IFERROR(VLOOKUP($A166,'TD SOP+PROFORM'!$A$5:$AD$750,MATCH(M$4,'TD SOP+PROFORM'!$B$2:$AT$2,0)+1,0),"")</f>
        <v/>
      </c>
      <c r="N166" s="26" t="str">
        <f t="shared" si="40"/>
        <v/>
      </c>
      <c r="O166" s="25">
        <f>IFERROR(VLOOKUP($A166,'TD SOP+PROFORM'!$A$5:$AD$750,MATCH(O$4,'TD SOP+PROFORM'!$B$2:$AD$2,0)+1,0),0)+IFERROR(VLOOKUP($A166,'TD SOP+PROFORM'!$A$5:$AD$750,MATCH(O$2,'TD SOP+PROFORM'!$B$2:$AD$2,0)+1,0),0)</f>
        <v>0</v>
      </c>
      <c r="P166" s="25">
        <f>IFERROR(VLOOKUP($A166,'TD SOP+PROFORM'!$A$5:$AD$750,MATCH(P$4,'TD SOP+PROFORM'!$B$2:$AD$2,0)+1,0),0)+IFERROR(VLOOKUP($A166,'TD SOP+PROFORM'!$A$5:$AD$750,MATCH(P$2,'TD SOP+PROFORM'!$B$2:$AD$2,0)+1,0),0)</f>
        <v>0</v>
      </c>
      <c r="Q166" s="26" t="str">
        <f t="shared" si="41"/>
        <v/>
      </c>
      <c r="R166" s="25">
        <f>IFERROR(VLOOKUP($A166,'TD SOP+PROFORM'!$A$5:$AD$750,MATCH(R$4,'TD SOP+PROFORM'!$B$2:$AD$2,0)+1,0),0)+IFERROR(VLOOKUP($A166,'TD SOP+PROFORM'!$A$5:$AD$750,MATCH(R$2,'TD SOP+PROFORM'!$B$2:$AD$2,0)+1,0),0)</f>
        <v>0</v>
      </c>
      <c r="S166" s="25">
        <f>IFERROR(VLOOKUP($A166,'TD SOP+PROFORM'!$A$5:$AD$750,MATCH(S$4,'TD SOP+PROFORM'!$B$2:$AD$2,0)+1,0),0)+IFERROR(VLOOKUP($A166,'TD SOP+PROFORM'!$A$5:$AD$750,MATCH(S$2,'TD SOP+PROFORM'!$B$2:$AD$2,0)+1,0),0)</f>
        <v>0</v>
      </c>
      <c r="T166" s="26" t="str">
        <f t="shared" si="42"/>
        <v/>
      </c>
      <c r="U166" s="25">
        <f>IFERROR(VLOOKUP($A166,'TD SOP+PROFORM'!$A$5:$AD$750,MATCH(U$4,'TD SOP+PROFORM'!$B$2:$AD$2,0)+1,0),0)+IFERROR(VLOOKUP($A166,'TD SOP+PROFORM'!$A$5:$AD$750,MATCH(U$2,'TD SOP+PROFORM'!$B$2:$AD$2,0)+1,0),0)</f>
        <v>0</v>
      </c>
      <c r="V166" s="25">
        <f>IFERROR(VLOOKUP($A166,'TD SOP+PROFORM'!$A$5:$AD$750,MATCH(V$4,'TD SOP+PROFORM'!$B$2:$AD$2,0)+1,0),0)+IFERROR(VLOOKUP($A166,'TD SOP+PROFORM'!$A$5:$AD$750,MATCH(V$2,'TD SOP+PROFORM'!$B$2:$AD$2,0)+1,0),0)</f>
        <v>0</v>
      </c>
      <c r="W166" s="26" t="str">
        <f t="shared" si="43"/>
        <v/>
      </c>
      <c r="X166" s="25">
        <f>IFERROR(VLOOKUP($A166,'TD SOP+PROFORM'!$A$5:$AD$750,MATCH(X$4,'TD SOP+PROFORM'!$B$2:$AD$2,0)+1,0),0)+IFERROR(VLOOKUP($A166,'TD SOP+PROFORM'!$A$5:$AD$750,MATCH(X$2,'TD SOP+PROFORM'!$B$2:$AD$2,0)+1,0),0)</f>
        <v>0</v>
      </c>
      <c r="Y166" s="25">
        <f>IFERROR(VLOOKUP($A166,'TD SOP+PROFORM'!$A$5:$AD$750,MATCH(Y$4,'TD SOP+PROFORM'!$B$2:$AD$2,0)+1,0),0)+IFERROR(VLOOKUP($A166,'TD SOP+PROFORM'!$A$5:$AD$750,MATCH(Y$2,'TD SOP+PROFORM'!$B$2:$AD$2,0)+1,0),0)</f>
        <v>0</v>
      </c>
      <c r="Z166" s="26" t="str">
        <f t="shared" si="44"/>
        <v/>
      </c>
      <c r="AA166" s="25">
        <f>IFERROR(VLOOKUP($A166,'TD SOP+PROFORM'!$A$5:$AD$750,MATCH(AA$4,'TD SOP+PROFORM'!$B$2:$AD$2,0)+1,0),0)+IFERROR(VLOOKUP($A166,'TD SOP+PROFORM'!$A$5:$AD$750,MATCH(AA$2,'TD SOP+PROFORM'!$B$2:$AD$2,0)+1,0),0)</f>
        <v>0</v>
      </c>
      <c r="AB166" s="25">
        <f>IFERROR(VLOOKUP($A166,'TD SOP+PROFORM'!$A$5:$AD$750,MATCH(AB$4,'TD SOP+PROFORM'!$B$2:$AD$2,0)+1,0),0)+IFERROR(VLOOKUP($A166,'TD SOP+PROFORM'!$A$5:$AD$750,MATCH(AB$2,'TD SOP+PROFORM'!$B$2:$AD$2,0)+1,0),0)</f>
        <v>0</v>
      </c>
      <c r="AC166" s="26" t="str">
        <f t="shared" si="45"/>
        <v/>
      </c>
      <c r="AD166" s="25">
        <f>IFERROR(VLOOKUP($A166,'TD SOP+PROFORM'!$A$5:$AD$750,MATCH(AD$4,'TD SOP+PROFORM'!$B$2:$AD$2,0)+1,0),0)+IFERROR(VLOOKUP($A166,'TD SOP+PROFORM'!$A$5:$AD$750,MATCH(AD$2,'TD SOP+PROFORM'!$B$2:$AD$2,0)+1,0),0)</f>
        <v>0</v>
      </c>
      <c r="AE166" s="25">
        <f>IFERROR(VLOOKUP($A166,'TD SOP+PROFORM'!$A$5:$AD$750,MATCH(AE$4,'TD SOP+PROFORM'!$B$2:$AD$2,0)+1,0),0)+IFERROR(VLOOKUP($A166,'TD SOP+PROFORM'!$A$5:$AD$750,MATCH(AE$2,'TD SOP+PROFORM'!$B$2:$AD$2,0)+1,0),0)</f>
        <v>0</v>
      </c>
      <c r="AF166" s="26" t="str">
        <f t="shared" si="46"/>
        <v/>
      </c>
      <c r="AG166" s="25">
        <f>IFERROR(VLOOKUP($A166,'TD SOP+PROFORM'!$A$5:$AD$750,MATCH(AG$4,'TD SOP+PROFORM'!$B$2:$AD$2,0)+1,0),0)+IFERROR(VLOOKUP($A166,'TD SOP+PROFORM'!$A$5:$AD$750,MATCH(AG$2,'TD SOP+PROFORM'!$B$2:$AD$2,0)+1,0),0)</f>
        <v>0</v>
      </c>
      <c r="AH166" s="25">
        <f>IFERROR(VLOOKUP($A166,'TD SOP+PROFORM'!$A$5:$AD$750,MATCH(AH$4,'TD SOP+PROFORM'!$B$2:$AD$2,0)+1,0),0)+IFERROR(VLOOKUP($A166,'TD SOP+PROFORM'!$A$5:$AD$750,MATCH(AH$2,'TD SOP+PROFORM'!$B$2:$AD$2,0)+1,0),0)</f>
        <v>0</v>
      </c>
      <c r="AI166" s="26" t="str">
        <f t="shared" si="47"/>
        <v/>
      </c>
      <c r="AJ166" s="25">
        <f>IFERROR(VLOOKUP($A166,'TD SOP+PROFORM'!$A$5:$AD$750,MATCH(AJ$4,'TD SOP+PROFORM'!$B$2:$AD$2,0)+1,0),0)+IFERROR(VLOOKUP($A166,'TD SOP+PROFORM'!$A$5:$AD$750,MATCH(AJ$2,'TD SOP+PROFORM'!$B$2:$AD$2,0)+1,0),0)</f>
        <v>0</v>
      </c>
      <c r="AK166" s="25">
        <f>IFERROR(VLOOKUP($A166,'TD SOP+PROFORM'!$A$5:$AD$750,MATCH(AK$4,'TD SOP+PROFORM'!$B$2:$AD$2,0)+1,0),0)+IFERROR(VLOOKUP($A166,'TD SOP+PROFORM'!$A$5:$AD$750,MATCH(AK$2,'TD SOP+PROFORM'!$B$2:$AD$2,0)+1,0),0)</f>
        <v>0</v>
      </c>
      <c r="AL166" s="26" t="str">
        <f t="shared" si="48"/>
        <v/>
      </c>
      <c r="AM166" s="25">
        <f t="shared" si="50"/>
        <v>0</v>
      </c>
      <c r="AN166" s="25">
        <f t="shared" si="50"/>
        <v>0</v>
      </c>
      <c r="AO166" s="26" t="str">
        <f t="shared" si="49"/>
        <v/>
      </c>
    </row>
    <row r="167" spans="1:41" x14ac:dyDescent="0.35">
      <c r="A167" s="24">
        <f>IF(AND('TD SOP+PROFORM'!A164&lt;&gt;"",'TD SOP+PROFORM'!A164&lt;&gt;"TOTAL"),'TD SOP+PROFORM'!A164,0)</f>
        <v>0</v>
      </c>
      <c r="C167" s="25" t="str">
        <f>IFERROR(VLOOKUP($A167,'TD SOP+PROFORM'!$A$5:$AD$750,MATCH(C$4,'TD SOP+PROFORM'!$B$2:$AT$2,0)+1,0),"")</f>
        <v/>
      </c>
      <c r="D167" s="25" t="str">
        <f>IFERROR(VLOOKUP($A167,'TD SOP+PROFORM'!$A$5:$AD$750,MATCH(D$4,'TD SOP+PROFORM'!$B$2:$AT$2,0)+1,0),"")</f>
        <v/>
      </c>
      <c r="E167" s="26" t="str">
        <f t="shared" si="37"/>
        <v/>
      </c>
      <c r="F167" s="25" t="str">
        <f>IFERROR(VLOOKUP($A167,'TD SOP+PROFORM'!$A$5:$AD$750,MATCH(F$4,'TD SOP+PROFORM'!$B$2:$AT$2,0)+1,0),"")</f>
        <v/>
      </c>
      <c r="G167" s="25" t="str">
        <f>IFERROR(VLOOKUP($A167,'TD SOP+PROFORM'!$A$5:$AD$750,MATCH(G$4,'TD SOP+PROFORM'!$B$2:$AT$2,0)+1,0),"")</f>
        <v/>
      </c>
      <c r="H167" s="26" t="str">
        <f t="shared" si="38"/>
        <v/>
      </c>
      <c r="I167" s="25" t="str">
        <f>IFERROR(VLOOKUP($A167,'TD SOP+PROFORM'!$A$5:$AD$750,MATCH(I$4,'TD SOP+PROFORM'!$B$2:$AT$2,0)+1,0),"")</f>
        <v/>
      </c>
      <c r="J167" s="25" t="str">
        <f>IFERROR(VLOOKUP($A167,'TD SOP+PROFORM'!$A$5:$AD$750,MATCH(J$4,'TD SOP+PROFORM'!$B$2:$AT$2,0)+1,0),"")</f>
        <v/>
      </c>
      <c r="K167" s="26" t="str">
        <f t="shared" si="39"/>
        <v/>
      </c>
      <c r="L167" s="25" t="str">
        <f>IFERROR(VLOOKUP($A167,'TD SOP+PROFORM'!$A$5:$AD$750,MATCH(L$4,'TD SOP+PROFORM'!$B$2:$AT$2,0)+1,0),"")</f>
        <v/>
      </c>
      <c r="M167" s="25" t="str">
        <f>IFERROR(VLOOKUP($A167,'TD SOP+PROFORM'!$A$5:$AD$750,MATCH(M$4,'TD SOP+PROFORM'!$B$2:$AT$2,0)+1,0),"")</f>
        <v/>
      </c>
      <c r="N167" s="26" t="str">
        <f t="shared" si="40"/>
        <v/>
      </c>
      <c r="O167" s="25">
        <f>IFERROR(VLOOKUP($A167,'TD SOP+PROFORM'!$A$5:$AD$750,MATCH(O$4,'TD SOP+PROFORM'!$B$2:$AD$2,0)+1,0),0)+IFERROR(VLOOKUP($A167,'TD SOP+PROFORM'!$A$5:$AD$750,MATCH(O$2,'TD SOP+PROFORM'!$B$2:$AD$2,0)+1,0),0)</f>
        <v>0</v>
      </c>
      <c r="P167" s="25">
        <f>IFERROR(VLOOKUP($A167,'TD SOP+PROFORM'!$A$5:$AD$750,MATCH(P$4,'TD SOP+PROFORM'!$B$2:$AD$2,0)+1,0),0)+IFERROR(VLOOKUP($A167,'TD SOP+PROFORM'!$A$5:$AD$750,MATCH(P$2,'TD SOP+PROFORM'!$B$2:$AD$2,0)+1,0),0)</f>
        <v>0</v>
      </c>
      <c r="Q167" s="26" t="str">
        <f t="shared" si="41"/>
        <v/>
      </c>
      <c r="R167" s="25">
        <f>IFERROR(VLOOKUP($A167,'TD SOP+PROFORM'!$A$5:$AD$750,MATCH(R$4,'TD SOP+PROFORM'!$B$2:$AD$2,0)+1,0),0)+IFERROR(VLOOKUP($A167,'TD SOP+PROFORM'!$A$5:$AD$750,MATCH(R$2,'TD SOP+PROFORM'!$B$2:$AD$2,0)+1,0),0)</f>
        <v>0</v>
      </c>
      <c r="S167" s="25">
        <f>IFERROR(VLOOKUP($A167,'TD SOP+PROFORM'!$A$5:$AD$750,MATCH(S$4,'TD SOP+PROFORM'!$B$2:$AD$2,0)+1,0),0)+IFERROR(VLOOKUP($A167,'TD SOP+PROFORM'!$A$5:$AD$750,MATCH(S$2,'TD SOP+PROFORM'!$B$2:$AD$2,0)+1,0),0)</f>
        <v>0</v>
      </c>
      <c r="T167" s="26" t="str">
        <f t="shared" si="42"/>
        <v/>
      </c>
      <c r="U167" s="25">
        <f>IFERROR(VLOOKUP($A167,'TD SOP+PROFORM'!$A$5:$AD$750,MATCH(U$4,'TD SOP+PROFORM'!$B$2:$AD$2,0)+1,0),0)+IFERROR(VLOOKUP($A167,'TD SOP+PROFORM'!$A$5:$AD$750,MATCH(U$2,'TD SOP+PROFORM'!$B$2:$AD$2,0)+1,0),0)</f>
        <v>0</v>
      </c>
      <c r="V167" s="25">
        <f>IFERROR(VLOOKUP($A167,'TD SOP+PROFORM'!$A$5:$AD$750,MATCH(V$4,'TD SOP+PROFORM'!$B$2:$AD$2,0)+1,0),0)+IFERROR(VLOOKUP($A167,'TD SOP+PROFORM'!$A$5:$AD$750,MATCH(V$2,'TD SOP+PROFORM'!$B$2:$AD$2,0)+1,0),0)</f>
        <v>0</v>
      </c>
      <c r="W167" s="26" t="str">
        <f t="shared" si="43"/>
        <v/>
      </c>
      <c r="X167" s="25">
        <f>IFERROR(VLOOKUP($A167,'TD SOP+PROFORM'!$A$5:$AD$750,MATCH(X$4,'TD SOP+PROFORM'!$B$2:$AD$2,0)+1,0),0)+IFERROR(VLOOKUP($A167,'TD SOP+PROFORM'!$A$5:$AD$750,MATCH(X$2,'TD SOP+PROFORM'!$B$2:$AD$2,0)+1,0),0)</f>
        <v>0</v>
      </c>
      <c r="Y167" s="25">
        <f>IFERROR(VLOOKUP($A167,'TD SOP+PROFORM'!$A$5:$AD$750,MATCH(Y$4,'TD SOP+PROFORM'!$B$2:$AD$2,0)+1,0),0)+IFERROR(VLOOKUP($A167,'TD SOP+PROFORM'!$A$5:$AD$750,MATCH(Y$2,'TD SOP+PROFORM'!$B$2:$AD$2,0)+1,0),0)</f>
        <v>0</v>
      </c>
      <c r="Z167" s="26" t="str">
        <f t="shared" si="44"/>
        <v/>
      </c>
      <c r="AA167" s="25">
        <f>IFERROR(VLOOKUP($A167,'TD SOP+PROFORM'!$A$5:$AD$750,MATCH(AA$4,'TD SOP+PROFORM'!$B$2:$AD$2,0)+1,0),0)+IFERROR(VLOOKUP($A167,'TD SOP+PROFORM'!$A$5:$AD$750,MATCH(AA$2,'TD SOP+PROFORM'!$B$2:$AD$2,0)+1,0),0)</f>
        <v>0</v>
      </c>
      <c r="AB167" s="25">
        <f>IFERROR(VLOOKUP($A167,'TD SOP+PROFORM'!$A$5:$AD$750,MATCH(AB$4,'TD SOP+PROFORM'!$B$2:$AD$2,0)+1,0),0)+IFERROR(VLOOKUP($A167,'TD SOP+PROFORM'!$A$5:$AD$750,MATCH(AB$2,'TD SOP+PROFORM'!$B$2:$AD$2,0)+1,0),0)</f>
        <v>0</v>
      </c>
      <c r="AC167" s="26" t="str">
        <f t="shared" si="45"/>
        <v/>
      </c>
      <c r="AD167" s="25">
        <f>IFERROR(VLOOKUP($A167,'TD SOP+PROFORM'!$A$5:$AD$750,MATCH(AD$4,'TD SOP+PROFORM'!$B$2:$AD$2,0)+1,0),0)+IFERROR(VLOOKUP($A167,'TD SOP+PROFORM'!$A$5:$AD$750,MATCH(AD$2,'TD SOP+PROFORM'!$B$2:$AD$2,0)+1,0),0)</f>
        <v>0</v>
      </c>
      <c r="AE167" s="25">
        <f>IFERROR(VLOOKUP($A167,'TD SOP+PROFORM'!$A$5:$AD$750,MATCH(AE$4,'TD SOP+PROFORM'!$B$2:$AD$2,0)+1,0),0)+IFERROR(VLOOKUP($A167,'TD SOP+PROFORM'!$A$5:$AD$750,MATCH(AE$2,'TD SOP+PROFORM'!$B$2:$AD$2,0)+1,0),0)</f>
        <v>0</v>
      </c>
      <c r="AF167" s="26" t="str">
        <f t="shared" si="46"/>
        <v/>
      </c>
      <c r="AG167" s="25">
        <f>IFERROR(VLOOKUP($A167,'TD SOP+PROFORM'!$A$5:$AD$750,MATCH(AG$4,'TD SOP+PROFORM'!$B$2:$AD$2,0)+1,0),0)+IFERROR(VLOOKUP($A167,'TD SOP+PROFORM'!$A$5:$AD$750,MATCH(AG$2,'TD SOP+PROFORM'!$B$2:$AD$2,0)+1,0),0)</f>
        <v>0</v>
      </c>
      <c r="AH167" s="25">
        <f>IFERROR(VLOOKUP($A167,'TD SOP+PROFORM'!$A$5:$AD$750,MATCH(AH$4,'TD SOP+PROFORM'!$B$2:$AD$2,0)+1,0),0)+IFERROR(VLOOKUP($A167,'TD SOP+PROFORM'!$A$5:$AD$750,MATCH(AH$2,'TD SOP+PROFORM'!$B$2:$AD$2,0)+1,0),0)</f>
        <v>0</v>
      </c>
      <c r="AI167" s="26" t="str">
        <f t="shared" si="47"/>
        <v/>
      </c>
      <c r="AJ167" s="25">
        <f>IFERROR(VLOOKUP($A167,'TD SOP+PROFORM'!$A$5:$AD$750,MATCH(AJ$4,'TD SOP+PROFORM'!$B$2:$AD$2,0)+1,0),0)+IFERROR(VLOOKUP($A167,'TD SOP+PROFORM'!$A$5:$AD$750,MATCH(AJ$2,'TD SOP+PROFORM'!$B$2:$AD$2,0)+1,0),0)</f>
        <v>0</v>
      </c>
      <c r="AK167" s="25">
        <f>IFERROR(VLOOKUP($A167,'TD SOP+PROFORM'!$A$5:$AD$750,MATCH(AK$4,'TD SOP+PROFORM'!$B$2:$AD$2,0)+1,0),0)+IFERROR(VLOOKUP($A167,'TD SOP+PROFORM'!$A$5:$AD$750,MATCH(AK$2,'TD SOP+PROFORM'!$B$2:$AD$2,0)+1,0),0)</f>
        <v>0</v>
      </c>
      <c r="AL167" s="26" t="str">
        <f t="shared" si="48"/>
        <v/>
      </c>
      <c r="AM167" s="25">
        <f t="shared" si="50"/>
        <v>0</v>
      </c>
      <c r="AN167" s="25">
        <f t="shared" si="50"/>
        <v>0</v>
      </c>
      <c r="AO167" s="26" t="str">
        <f t="shared" si="49"/>
        <v/>
      </c>
    </row>
    <row r="168" spans="1:41" x14ac:dyDescent="0.35">
      <c r="A168" s="24">
        <f>IF(AND('TD SOP+PROFORM'!A165&lt;&gt;"",'TD SOP+PROFORM'!A165&lt;&gt;"TOTAL"),'TD SOP+PROFORM'!A165,0)</f>
        <v>0</v>
      </c>
      <c r="C168" s="25" t="str">
        <f>IFERROR(VLOOKUP($A168,'TD SOP+PROFORM'!$A$5:$AD$750,MATCH(C$4,'TD SOP+PROFORM'!$B$2:$AT$2,0)+1,0),"")</f>
        <v/>
      </c>
      <c r="D168" s="25" t="str">
        <f>IFERROR(VLOOKUP($A168,'TD SOP+PROFORM'!$A$5:$AD$750,MATCH(D$4,'TD SOP+PROFORM'!$B$2:$AT$2,0)+1,0),"")</f>
        <v/>
      </c>
      <c r="E168" s="26" t="str">
        <f t="shared" si="37"/>
        <v/>
      </c>
      <c r="F168" s="25" t="str">
        <f>IFERROR(VLOOKUP($A168,'TD SOP+PROFORM'!$A$5:$AD$750,MATCH(F$4,'TD SOP+PROFORM'!$B$2:$AT$2,0)+1,0),"")</f>
        <v/>
      </c>
      <c r="G168" s="25" t="str">
        <f>IFERROR(VLOOKUP($A168,'TD SOP+PROFORM'!$A$5:$AD$750,MATCH(G$4,'TD SOP+PROFORM'!$B$2:$AT$2,0)+1,0),"")</f>
        <v/>
      </c>
      <c r="H168" s="26" t="str">
        <f t="shared" si="38"/>
        <v/>
      </c>
      <c r="I168" s="25" t="str">
        <f>IFERROR(VLOOKUP($A168,'TD SOP+PROFORM'!$A$5:$AD$750,MATCH(I$4,'TD SOP+PROFORM'!$B$2:$AT$2,0)+1,0),"")</f>
        <v/>
      </c>
      <c r="J168" s="25" t="str">
        <f>IFERROR(VLOOKUP($A168,'TD SOP+PROFORM'!$A$5:$AD$750,MATCH(J$4,'TD SOP+PROFORM'!$B$2:$AT$2,0)+1,0),"")</f>
        <v/>
      </c>
      <c r="K168" s="26" t="str">
        <f t="shared" si="39"/>
        <v/>
      </c>
      <c r="L168" s="25" t="str">
        <f>IFERROR(VLOOKUP($A168,'TD SOP+PROFORM'!$A$5:$AD$750,MATCH(L$4,'TD SOP+PROFORM'!$B$2:$AT$2,0)+1,0),"")</f>
        <v/>
      </c>
      <c r="M168" s="25" t="str">
        <f>IFERROR(VLOOKUP($A168,'TD SOP+PROFORM'!$A$5:$AD$750,MATCH(M$4,'TD SOP+PROFORM'!$B$2:$AT$2,0)+1,0),"")</f>
        <v/>
      </c>
      <c r="N168" s="26" t="str">
        <f t="shared" si="40"/>
        <v/>
      </c>
      <c r="O168" s="25">
        <f>IFERROR(VLOOKUP($A168,'TD SOP+PROFORM'!$A$5:$AD$750,MATCH(O$4,'TD SOP+PROFORM'!$B$2:$AD$2,0)+1,0),0)+IFERROR(VLOOKUP($A168,'TD SOP+PROFORM'!$A$5:$AD$750,MATCH(O$2,'TD SOP+PROFORM'!$B$2:$AD$2,0)+1,0),0)</f>
        <v>0</v>
      </c>
      <c r="P168" s="25">
        <f>IFERROR(VLOOKUP($A168,'TD SOP+PROFORM'!$A$5:$AD$750,MATCH(P$4,'TD SOP+PROFORM'!$B$2:$AD$2,0)+1,0),0)+IFERROR(VLOOKUP($A168,'TD SOP+PROFORM'!$A$5:$AD$750,MATCH(P$2,'TD SOP+PROFORM'!$B$2:$AD$2,0)+1,0),0)</f>
        <v>0</v>
      </c>
      <c r="Q168" s="26" t="str">
        <f t="shared" si="41"/>
        <v/>
      </c>
      <c r="R168" s="25">
        <f>IFERROR(VLOOKUP($A168,'TD SOP+PROFORM'!$A$5:$AD$750,MATCH(R$4,'TD SOP+PROFORM'!$B$2:$AD$2,0)+1,0),0)+IFERROR(VLOOKUP($A168,'TD SOP+PROFORM'!$A$5:$AD$750,MATCH(R$2,'TD SOP+PROFORM'!$B$2:$AD$2,0)+1,0),0)</f>
        <v>0</v>
      </c>
      <c r="S168" s="25">
        <f>IFERROR(VLOOKUP($A168,'TD SOP+PROFORM'!$A$5:$AD$750,MATCH(S$4,'TD SOP+PROFORM'!$B$2:$AD$2,0)+1,0),0)+IFERROR(VLOOKUP($A168,'TD SOP+PROFORM'!$A$5:$AD$750,MATCH(S$2,'TD SOP+PROFORM'!$B$2:$AD$2,0)+1,0),0)</f>
        <v>0</v>
      </c>
      <c r="T168" s="26" t="str">
        <f t="shared" si="42"/>
        <v/>
      </c>
      <c r="U168" s="25">
        <f>IFERROR(VLOOKUP($A168,'TD SOP+PROFORM'!$A$5:$AD$750,MATCH(U$4,'TD SOP+PROFORM'!$B$2:$AD$2,0)+1,0),0)+IFERROR(VLOOKUP($A168,'TD SOP+PROFORM'!$A$5:$AD$750,MATCH(U$2,'TD SOP+PROFORM'!$B$2:$AD$2,0)+1,0),0)</f>
        <v>0</v>
      </c>
      <c r="V168" s="25">
        <f>IFERROR(VLOOKUP($A168,'TD SOP+PROFORM'!$A$5:$AD$750,MATCH(V$4,'TD SOP+PROFORM'!$B$2:$AD$2,0)+1,0),0)+IFERROR(VLOOKUP($A168,'TD SOP+PROFORM'!$A$5:$AD$750,MATCH(V$2,'TD SOP+PROFORM'!$B$2:$AD$2,0)+1,0),0)</f>
        <v>0</v>
      </c>
      <c r="W168" s="26" t="str">
        <f t="shared" si="43"/>
        <v/>
      </c>
      <c r="X168" s="25">
        <f>IFERROR(VLOOKUP($A168,'TD SOP+PROFORM'!$A$5:$AD$750,MATCH(X$4,'TD SOP+PROFORM'!$B$2:$AD$2,0)+1,0),0)+IFERROR(VLOOKUP($A168,'TD SOP+PROFORM'!$A$5:$AD$750,MATCH(X$2,'TD SOP+PROFORM'!$B$2:$AD$2,0)+1,0),0)</f>
        <v>0</v>
      </c>
      <c r="Y168" s="25">
        <f>IFERROR(VLOOKUP($A168,'TD SOP+PROFORM'!$A$5:$AD$750,MATCH(Y$4,'TD SOP+PROFORM'!$B$2:$AD$2,0)+1,0),0)+IFERROR(VLOOKUP($A168,'TD SOP+PROFORM'!$A$5:$AD$750,MATCH(Y$2,'TD SOP+PROFORM'!$B$2:$AD$2,0)+1,0),0)</f>
        <v>0</v>
      </c>
      <c r="Z168" s="26" t="str">
        <f t="shared" si="44"/>
        <v/>
      </c>
      <c r="AA168" s="25">
        <f>IFERROR(VLOOKUP($A168,'TD SOP+PROFORM'!$A$5:$AD$750,MATCH(AA$4,'TD SOP+PROFORM'!$B$2:$AD$2,0)+1,0),0)+IFERROR(VLOOKUP($A168,'TD SOP+PROFORM'!$A$5:$AD$750,MATCH(AA$2,'TD SOP+PROFORM'!$B$2:$AD$2,0)+1,0),0)</f>
        <v>0</v>
      </c>
      <c r="AB168" s="25">
        <f>IFERROR(VLOOKUP($A168,'TD SOP+PROFORM'!$A$5:$AD$750,MATCH(AB$4,'TD SOP+PROFORM'!$B$2:$AD$2,0)+1,0),0)+IFERROR(VLOOKUP($A168,'TD SOP+PROFORM'!$A$5:$AD$750,MATCH(AB$2,'TD SOP+PROFORM'!$B$2:$AD$2,0)+1,0),0)</f>
        <v>0</v>
      </c>
      <c r="AC168" s="26" t="str">
        <f t="shared" si="45"/>
        <v/>
      </c>
      <c r="AD168" s="25">
        <f>IFERROR(VLOOKUP($A168,'TD SOP+PROFORM'!$A$5:$AD$750,MATCH(AD$4,'TD SOP+PROFORM'!$B$2:$AD$2,0)+1,0),0)+IFERROR(VLOOKUP($A168,'TD SOP+PROFORM'!$A$5:$AD$750,MATCH(AD$2,'TD SOP+PROFORM'!$B$2:$AD$2,0)+1,0),0)</f>
        <v>0</v>
      </c>
      <c r="AE168" s="25">
        <f>IFERROR(VLOOKUP($A168,'TD SOP+PROFORM'!$A$5:$AD$750,MATCH(AE$4,'TD SOP+PROFORM'!$B$2:$AD$2,0)+1,0),0)+IFERROR(VLOOKUP($A168,'TD SOP+PROFORM'!$A$5:$AD$750,MATCH(AE$2,'TD SOP+PROFORM'!$B$2:$AD$2,0)+1,0),0)</f>
        <v>0</v>
      </c>
      <c r="AF168" s="26" t="str">
        <f t="shared" si="46"/>
        <v/>
      </c>
      <c r="AG168" s="25">
        <f>IFERROR(VLOOKUP($A168,'TD SOP+PROFORM'!$A$5:$AD$750,MATCH(AG$4,'TD SOP+PROFORM'!$B$2:$AD$2,0)+1,0),0)+IFERROR(VLOOKUP($A168,'TD SOP+PROFORM'!$A$5:$AD$750,MATCH(AG$2,'TD SOP+PROFORM'!$B$2:$AD$2,0)+1,0),0)</f>
        <v>0</v>
      </c>
      <c r="AH168" s="25">
        <f>IFERROR(VLOOKUP($A168,'TD SOP+PROFORM'!$A$5:$AD$750,MATCH(AH$4,'TD SOP+PROFORM'!$B$2:$AD$2,0)+1,0),0)+IFERROR(VLOOKUP($A168,'TD SOP+PROFORM'!$A$5:$AD$750,MATCH(AH$2,'TD SOP+PROFORM'!$B$2:$AD$2,0)+1,0),0)</f>
        <v>0</v>
      </c>
      <c r="AI168" s="26" t="str">
        <f t="shared" si="47"/>
        <v/>
      </c>
      <c r="AJ168" s="25">
        <f>IFERROR(VLOOKUP($A168,'TD SOP+PROFORM'!$A$5:$AD$750,MATCH(AJ$4,'TD SOP+PROFORM'!$B$2:$AD$2,0)+1,0),0)+IFERROR(VLOOKUP($A168,'TD SOP+PROFORM'!$A$5:$AD$750,MATCH(AJ$2,'TD SOP+PROFORM'!$B$2:$AD$2,0)+1,0),0)</f>
        <v>0</v>
      </c>
      <c r="AK168" s="25">
        <f>IFERROR(VLOOKUP($A168,'TD SOP+PROFORM'!$A$5:$AD$750,MATCH(AK$4,'TD SOP+PROFORM'!$B$2:$AD$2,0)+1,0),0)+IFERROR(VLOOKUP($A168,'TD SOP+PROFORM'!$A$5:$AD$750,MATCH(AK$2,'TD SOP+PROFORM'!$B$2:$AD$2,0)+1,0),0)</f>
        <v>0</v>
      </c>
      <c r="AL168" s="26" t="str">
        <f t="shared" si="48"/>
        <v/>
      </c>
      <c r="AM168" s="25">
        <f t="shared" si="50"/>
        <v>0</v>
      </c>
      <c r="AN168" s="25">
        <f t="shared" si="50"/>
        <v>0</v>
      </c>
      <c r="AO168" s="26" t="str">
        <f t="shared" si="49"/>
        <v/>
      </c>
    </row>
    <row r="169" spans="1:41" x14ac:dyDescent="0.35">
      <c r="A169" s="24">
        <f>IF(AND('TD SOP+PROFORM'!A166&lt;&gt;"",'TD SOP+PROFORM'!A166&lt;&gt;"TOTAL"),'TD SOP+PROFORM'!A166,0)</f>
        <v>0</v>
      </c>
      <c r="C169" s="25" t="str">
        <f>IFERROR(VLOOKUP($A169,'TD SOP+PROFORM'!$A$5:$AD$750,MATCH(C$4,'TD SOP+PROFORM'!$B$2:$AT$2,0)+1,0),"")</f>
        <v/>
      </c>
      <c r="D169" s="25" t="str">
        <f>IFERROR(VLOOKUP($A169,'TD SOP+PROFORM'!$A$5:$AD$750,MATCH(D$4,'TD SOP+PROFORM'!$B$2:$AT$2,0)+1,0),"")</f>
        <v/>
      </c>
      <c r="E169" s="26" t="str">
        <f t="shared" si="37"/>
        <v/>
      </c>
      <c r="F169" s="25" t="str">
        <f>IFERROR(VLOOKUP($A169,'TD SOP+PROFORM'!$A$5:$AD$750,MATCH(F$4,'TD SOP+PROFORM'!$B$2:$AT$2,0)+1,0),"")</f>
        <v/>
      </c>
      <c r="G169" s="25" t="str">
        <f>IFERROR(VLOOKUP($A169,'TD SOP+PROFORM'!$A$5:$AD$750,MATCH(G$4,'TD SOP+PROFORM'!$B$2:$AT$2,0)+1,0),"")</f>
        <v/>
      </c>
      <c r="H169" s="26" t="str">
        <f t="shared" si="38"/>
        <v/>
      </c>
      <c r="I169" s="25" t="str">
        <f>IFERROR(VLOOKUP($A169,'TD SOP+PROFORM'!$A$5:$AD$750,MATCH(I$4,'TD SOP+PROFORM'!$B$2:$AT$2,0)+1,0),"")</f>
        <v/>
      </c>
      <c r="J169" s="25" t="str">
        <f>IFERROR(VLOOKUP($A169,'TD SOP+PROFORM'!$A$5:$AD$750,MATCH(J$4,'TD SOP+PROFORM'!$B$2:$AT$2,0)+1,0),"")</f>
        <v/>
      </c>
      <c r="K169" s="26" t="str">
        <f t="shared" si="39"/>
        <v/>
      </c>
      <c r="L169" s="25" t="str">
        <f>IFERROR(VLOOKUP($A169,'TD SOP+PROFORM'!$A$5:$AD$750,MATCH(L$4,'TD SOP+PROFORM'!$B$2:$AT$2,0)+1,0),"")</f>
        <v/>
      </c>
      <c r="M169" s="25" t="str">
        <f>IFERROR(VLOOKUP($A169,'TD SOP+PROFORM'!$A$5:$AD$750,MATCH(M$4,'TD SOP+PROFORM'!$B$2:$AT$2,0)+1,0),"")</f>
        <v/>
      </c>
      <c r="N169" s="26" t="str">
        <f t="shared" si="40"/>
        <v/>
      </c>
      <c r="O169" s="25">
        <f>IFERROR(VLOOKUP($A169,'TD SOP+PROFORM'!$A$5:$AD$750,MATCH(O$4,'TD SOP+PROFORM'!$B$2:$AD$2,0)+1,0),0)+IFERROR(VLOOKUP($A169,'TD SOP+PROFORM'!$A$5:$AD$750,MATCH(O$2,'TD SOP+PROFORM'!$B$2:$AD$2,0)+1,0),0)</f>
        <v>0</v>
      </c>
      <c r="P169" s="25">
        <f>IFERROR(VLOOKUP($A169,'TD SOP+PROFORM'!$A$5:$AD$750,MATCH(P$4,'TD SOP+PROFORM'!$B$2:$AD$2,0)+1,0),0)+IFERROR(VLOOKUP($A169,'TD SOP+PROFORM'!$A$5:$AD$750,MATCH(P$2,'TD SOP+PROFORM'!$B$2:$AD$2,0)+1,0),0)</f>
        <v>0</v>
      </c>
      <c r="Q169" s="26" t="str">
        <f t="shared" si="41"/>
        <v/>
      </c>
      <c r="R169" s="25">
        <f>IFERROR(VLOOKUP($A169,'TD SOP+PROFORM'!$A$5:$AD$750,MATCH(R$4,'TD SOP+PROFORM'!$B$2:$AD$2,0)+1,0),0)+IFERROR(VLOOKUP($A169,'TD SOP+PROFORM'!$A$5:$AD$750,MATCH(R$2,'TD SOP+PROFORM'!$B$2:$AD$2,0)+1,0),0)</f>
        <v>0</v>
      </c>
      <c r="S169" s="25">
        <f>IFERROR(VLOOKUP($A169,'TD SOP+PROFORM'!$A$5:$AD$750,MATCH(S$4,'TD SOP+PROFORM'!$B$2:$AD$2,0)+1,0),0)+IFERROR(VLOOKUP($A169,'TD SOP+PROFORM'!$A$5:$AD$750,MATCH(S$2,'TD SOP+PROFORM'!$B$2:$AD$2,0)+1,0),0)</f>
        <v>0</v>
      </c>
      <c r="T169" s="26" t="str">
        <f t="shared" si="42"/>
        <v/>
      </c>
      <c r="U169" s="25">
        <f>IFERROR(VLOOKUP($A169,'TD SOP+PROFORM'!$A$5:$AD$750,MATCH(U$4,'TD SOP+PROFORM'!$B$2:$AD$2,0)+1,0),0)+IFERROR(VLOOKUP($A169,'TD SOP+PROFORM'!$A$5:$AD$750,MATCH(U$2,'TD SOP+PROFORM'!$B$2:$AD$2,0)+1,0),0)</f>
        <v>0</v>
      </c>
      <c r="V169" s="25">
        <f>IFERROR(VLOOKUP($A169,'TD SOP+PROFORM'!$A$5:$AD$750,MATCH(V$4,'TD SOP+PROFORM'!$B$2:$AD$2,0)+1,0),0)+IFERROR(VLOOKUP($A169,'TD SOP+PROFORM'!$A$5:$AD$750,MATCH(V$2,'TD SOP+PROFORM'!$B$2:$AD$2,0)+1,0),0)</f>
        <v>0</v>
      </c>
      <c r="W169" s="26" t="str">
        <f t="shared" si="43"/>
        <v/>
      </c>
      <c r="X169" s="25">
        <f>IFERROR(VLOOKUP($A169,'TD SOP+PROFORM'!$A$5:$AD$750,MATCH(X$4,'TD SOP+PROFORM'!$B$2:$AD$2,0)+1,0),0)+IFERROR(VLOOKUP($A169,'TD SOP+PROFORM'!$A$5:$AD$750,MATCH(X$2,'TD SOP+PROFORM'!$B$2:$AD$2,0)+1,0),0)</f>
        <v>0</v>
      </c>
      <c r="Y169" s="25">
        <f>IFERROR(VLOOKUP($A169,'TD SOP+PROFORM'!$A$5:$AD$750,MATCH(Y$4,'TD SOP+PROFORM'!$B$2:$AD$2,0)+1,0),0)+IFERROR(VLOOKUP($A169,'TD SOP+PROFORM'!$A$5:$AD$750,MATCH(Y$2,'TD SOP+PROFORM'!$B$2:$AD$2,0)+1,0),0)</f>
        <v>0</v>
      </c>
      <c r="Z169" s="26" t="str">
        <f t="shared" si="44"/>
        <v/>
      </c>
      <c r="AA169" s="25">
        <f>IFERROR(VLOOKUP($A169,'TD SOP+PROFORM'!$A$5:$AD$750,MATCH(AA$4,'TD SOP+PROFORM'!$B$2:$AD$2,0)+1,0),0)+IFERROR(VLOOKUP($A169,'TD SOP+PROFORM'!$A$5:$AD$750,MATCH(AA$2,'TD SOP+PROFORM'!$B$2:$AD$2,0)+1,0),0)</f>
        <v>0</v>
      </c>
      <c r="AB169" s="25">
        <f>IFERROR(VLOOKUP($A169,'TD SOP+PROFORM'!$A$5:$AD$750,MATCH(AB$4,'TD SOP+PROFORM'!$B$2:$AD$2,0)+1,0),0)+IFERROR(VLOOKUP($A169,'TD SOP+PROFORM'!$A$5:$AD$750,MATCH(AB$2,'TD SOP+PROFORM'!$B$2:$AD$2,0)+1,0),0)</f>
        <v>0</v>
      </c>
      <c r="AC169" s="26" t="str">
        <f t="shared" si="45"/>
        <v/>
      </c>
      <c r="AD169" s="25">
        <f>IFERROR(VLOOKUP($A169,'TD SOP+PROFORM'!$A$5:$AD$750,MATCH(AD$4,'TD SOP+PROFORM'!$B$2:$AD$2,0)+1,0),0)+IFERROR(VLOOKUP($A169,'TD SOP+PROFORM'!$A$5:$AD$750,MATCH(AD$2,'TD SOP+PROFORM'!$B$2:$AD$2,0)+1,0),0)</f>
        <v>0</v>
      </c>
      <c r="AE169" s="25">
        <f>IFERROR(VLOOKUP($A169,'TD SOP+PROFORM'!$A$5:$AD$750,MATCH(AE$4,'TD SOP+PROFORM'!$B$2:$AD$2,0)+1,0),0)+IFERROR(VLOOKUP($A169,'TD SOP+PROFORM'!$A$5:$AD$750,MATCH(AE$2,'TD SOP+PROFORM'!$B$2:$AD$2,0)+1,0),0)</f>
        <v>0</v>
      </c>
      <c r="AF169" s="26" t="str">
        <f t="shared" si="46"/>
        <v/>
      </c>
      <c r="AG169" s="25">
        <f>IFERROR(VLOOKUP($A169,'TD SOP+PROFORM'!$A$5:$AD$750,MATCH(AG$4,'TD SOP+PROFORM'!$B$2:$AD$2,0)+1,0),0)+IFERROR(VLOOKUP($A169,'TD SOP+PROFORM'!$A$5:$AD$750,MATCH(AG$2,'TD SOP+PROFORM'!$B$2:$AD$2,0)+1,0),0)</f>
        <v>0</v>
      </c>
      <c r="AH169" s="25">
        <f>IFERROR(VLOOKUP($A169,'TD SOP+PROFORM'!$A$5:$AD$750,MATCH(AH$4,'TD SOP+PROFORM'!$B$2:$AD$2,0)+1,0),0)+IFERROR(VLOOKUP($A169,'TD SOP+PROFORM'!$A$5:$AD$750,MATCH(AH$2,'TD SOP+PROFORM'!$B$2:$AD$2,0)+1,0),0)</f>
        <v>0</v>
      </c>
      <c r="AI169" s="26" t="str">
        <f t="shared" si="47"/>
        <v/>
      </c>
      <c r="AJ169" s="25">
        <f>IFERROR(VLOOKUP($A169,'TD SOP+PROFORM'!$A$5:$AD$750,MATCH(AJ$4,'TD SOP+PROFORM'!$B$2:$AD$2,0)+1,0),0)+IFERROR(VLOOKUP($A169,'TD SOP+PROFORM'!$A$5:$AD$750,MATCH(AJ$2,'TD SOP+PROFORM'!$B$2:$AD$2,0)+1,0),0)</f>
        <v>0</v>
      </c>
      <c r="AK169" s="25">
        <f>IFERROR(VLOOKUP($A169,'TD SOP+PROFORM'!$A$5:$AD$750,MATCH(AK$4,'TD SOP+PROFORM'!$B$2:$AD$2,0)+1,0),0)+IFERROR(VLOOKUP($A169,'TD SOP+PROFORM'!$A$5:$AD$750,MATCH(AK$2,'TD SOP+PROFORM'!$B$2:$AD$2,0)+1,0),0)</f>
        <v>0</v>
      </c>
      <c r="AL169" s="26" t="str">
        <f t="shared" si="48"/>
        <v/>
      </c>
      <c r="AM169" s="25">
        <f t="shared" si="50"/>
        <v>0</v>
      </c>
      <c r="AN169" s="25">
        <f t="shared" si="50"/>
        <v>0</v>
      </c>
      <c r="AO169" s="26" t="str">
        <f t="shared" si="49"/>
        <v/>
      </c>
    </row>
    <row r="170" spans="1:41" x14ac:dyDescent="0.35">
      <c r="A170" s="24">
        <f>IF(AND('TD SOP+PROFORM'!A167&lt;&gt;"",'TD SOP+PROFORM'!A167&lt;&gt;"TOTAL"),'TD SOP+PROFORM'!A167,0)</f>
        <v>0</v>
      </c>
      <c r="C170" s="25" t="str">
        <f>IFERROR(VLOOKUP($A170,'TD SOP+PROFORM'!$A$5:$AD$750,MATCH(C$4,'TD SOP+PROFORM'!$B$2:$AT$2,0)+1,0),"")</f>
        <v/>
      </c>
      <c r="D170" s="25" t="str">
        <f>IFERROR(VLOOKUP($A170,'TD SOP+PROFORM'!$A$5:$AD$750,MATCH(D$4,'TD SOP+PROFORM'!$B$2:$AT$2,0)+1,0),"")</f>
        <v/>
      </c>
      <c r="E170" s="26" t="str">
        <f t="shared" si="37"/>
        <v/>
      </c>
      <c r="F170" s="25" t="str">
        <f>IFERROR(VLOOKUP($A170,'TD SOP+PROFORM'!$A$5:$AD$750,MATCH(F$4,'TD SOP+PROFORM'!$B$2:$AT$2,0)+1,0),"")</f>
        <v/>
      </c>
      <c r="G170" s="25" t="str">
        <f>IFERROR(VLOOKUP($A170,'TD SOP+PROFORM'!$A$5:$AD$750,MATCH(G$4,'TD SOP+PROFORM'!$B$2:$AT$2,0)+1,0),"")</f>
        <v/>
      </c>
      <c r="H170" s="26" t="str">
        <f t="shared" si="38"/>
        <v/>
      </c>
      <c r="I170" s="25" t="str">
        <f>IFERROR(VLOOKUP($A170,'TD SOP+PROFORM'!$A$5:$AD$750,MATCH(I$4,'TD SOP+PROFORM'!$B$2:$AT$2,0)+1,0),"")</f>
        <v/>
      </c>
      <c r="J170" s="25" t="str">
        <f>IFERROR(VLOOKUP($A170,'TD SOP+PROFORM'!$A$5:$AD$750,MATCH(J$4,'TD SOP+PROFORM'!$B$2:$AT$2,0)+1,0),"")</f>
        <v/>
      </c>
      <c r="K170" s="26" t="str">
        <f t="shared" si="39"/>
        <v/>
      </c>
      <c r="L170" s="25" t="str">
        <f>IFERROR(VLOOKUP($A170,'TD SOP+PROFORM'!$A$5:$AD$750,MATCH(L$4,'TD SOP+PROFORM'!$B$2:$AT$2,0)+1,0),"")</f>
        <v/>
      </c>
      <c r="M170" s="25" t="str">
        <f>IFERROR(VLOOKUP($A170,'TD SOP+PROFORM'!$A$5:$AD$750,MATCH(M$4,'TD SOP+PROFORM'!$B$2:$AT$2,0)+1,0),"")</f>
        <v/>
      </c>
      <c r="N170" s="26" t="str">
        <f t="shared" si="40"/>
        <v/>
      </c>
      <c r="O170" s="25">
        <f>IFERROR(VLOOKUP($A170,'TD SOP+PROFORM'!$A$5:$AD$750,MATCH(O$4,'TD SOP+PROFORM'!$B$2:$AD$2,0)+1,0),0)+IFERROR(VLOOKUP($A170,'TD SOP+PROFORM'!$A$5:$AD$750,MATCH(O$2,'TD SOP+PROFORM'!$B$2:$AD$2,0)+1,0),0)</f>
        <v>0</v>
      </c>
      <c r="P170" s="25">
        <f>IFERROR(VLOOKUP($A170,'TD SOP+PROFORM'!$A$5:$AD$750,MATCH(P$4,'TD SOP+PROFORM'!$B$2:$AD$2,0)+1,0),0)+IFERROR(VLOOKUP($A170,'TD SOP+PROFORM'!$A$5:$AD$750,MATCH(P$2,'TD SOP+PROFORM'!$B$2:$AD$2,0)+1,0),0)</f>
        <v>0</v>
      </c>
      <c r="Q170" s="26" t="str">
        <f t="shared" si="41"/>
        <v/>
      </c>
      <c r="R170" s="25">
        <f>IFERROR(VLOOKUP($A170,'TD SOP+PROFORM'!$A$5:$AD$750,MATCH(R$4,'TD SOP+PROFORM'!$B$2:$AD$2,0)+1,0),0)+IFERROR(VLOOKUP($A170,'TD SOP+PROFORM'!$A$5:$AD$750,MATCH(R$2,'TD SOP+PROFORM'!$B$2:$AD$2,0)+1,0),0)</f>
        <v>0</v>
      </c>
      <c r="S170" s="25">
        <f>IFERROR(VLOOKUP($A170,'TD SOP+PROFORM'!$A$5:$AD$750,MATCH(S$4,'TD SOP+PROFORM'!$B$2:$AD$2,0)+1,0),0)+IFERROR(VLOOKUP($A170,'TD SOP+PROFORM'!$A$5:$AD$750,MATCH(S$2,'TD SOP+PROFORM'!$B$2:$AD$2,0)+1,0),0)</f>
        <v>0</v>
      </c>
      <c r="T170" s="26" t="str">
        <f t="shared" si="42"/>
        <v/>
      </c>
      <c r="U170" s="25">
        <f>IFERROR(VLOOKUP($A170,'TD SOP+PROFORM'!$A$5:$AD$750,MATCH(U$4,'TD SOP+PROFORM'!$B$2:$AD$2,0)+1,0),0)+IFERROR(VLOOKUP($A170,'TD SOP+PROFORM'!$A$5:$AD$750,MATCH(U$2,'TD SOP+PROFORM'!$B$2:$AD$2,0)+1,0),0)</f>
        <v>0</v>
      </c>
      <c r="V170" s="25">
        <f>IFERROR(VLOOKUP($A170,'TD SOP+PROFORM'!$A$5:$AD$750,MATCH(V$4,'TD SOP+PROFORM'!$B$2:$AD$2,0)+1,0),0)+IFERROR(VLOOKUP($A170,'TD SOP+PROFORM'!$A$5:$AD$750,MATCH(V$2,'TD SOP+PROFORM'!$B$2:$AD$2,0)+1,0),0)</f>
        <v>0</v>
      </c>
      <c r="W170" s="26" t="str">
        <f t="shared" si="43"/>
        <v/>
      </c>
      <c r="X170" s="25">
        <f>IFERROR(VLOOKUP($A170,'TD SOP+PROFORM'!$A$5:$AD$750,MATCH(X$4,'TD SOP+PROFORM'!$B$2:$AD$2,0)+1,0),0)+IFERROR(VLOOKUP($A170,'TD SOP+PROFORM'!$A$5:$AD$750,MATCH(X$2,'TD SOP+PROFORM'!$B$2:$AD$2,0)+1,0),0)</f>
        <v>0</v>
      </c>
      <c r="Y170" s="25">
        <f>IFERROR(VLOOKUP($A170,'TD SOP+PROFORM'!$A$5:$AD$750,MATCH(Y$4,'TD SOP+PROFORM'!$B$2:$AD$2,0)+1,0),0)+IFERROR(VLOOKUP($A170,'TD SOP+PROFORM'!$A$5:$AD$750,MATCH(Y$2,'TD SOP+PROFORM'!$B$2:$AD$2,0)+1,0),0)</f>
        <v>0</v>
      </c>
      <c r="Z170" s="26" t="str">
        <f t="shared" si="44"/>
        <v/>
      </c>
      <c r="AA170" s="25">
        <f>IFERROR(VLOOKUP($A170,'TD SOP+PROFORM'!$A$5:$AD$750,MATCH(AA$4,'TD SOP+PROFORM'!$B$2:$AD$2,0)+1,0),0)+IFERROR(VLOOKUP($A170,'TD SOP+PROFORM'!$A$5:$AD$750,MATCH(AA$2,'TD SOP+PROFORM'!$B$2:$AD$2,0)+1,0),0)</f>
        <v>0</v>
      </c>
      <c r="AB170" s="25">
        <f>IFERROR(VLOOKUP($A170,'TD SOP+PROFORM'!$A$5:$AD$750,MATCH(AB$4,'TD SOP+PROFORM'!$B$2:$AD$2,0)+1,0),0)+IFERROR(VLOOKUP($A170,'TD SOP+PROFORM'!$A$5:$AD$750,MATCH(AB$2,'TD SOP+PROFORM'!$B$2:$AD$2,0)+1,0),0)</f>
        <v>0</v>
      </c>
      <c r="AC170" s="26" t="str">
        <f t="shared" si="45"/>
        <v/>
      </c>
      <c r="AD170" s="25">
        <f>IFERROR(VLOOKUP($A170,'TD SOP+PROFORM'!$A$5:$AD$750,MATCH(AD$4,'TD SOP+PROFORM'!$B$2:$AD$2,0)+1,0),0)+IFERROR(VLOOKUP($A170,'TD SOP+PROFORM'!$A$5:$AD$750,MATCH(AD$2,'TD SOP+PROFORM'!$B$2:$AD$2,0)+1,0),0)</f>
        <v>0</v>
      </c>
      <c r="AE170" s="25">
        <f>IFERROR(VLOOKUP($A170,'TD SOP+PROFORM'!$A$5:$AD$750,MATCH(AE$4,'TD SOP+PROFORM'!$B$2:$AD$2,0)+1,0),0)+IFERROR(VLOOKUP($A170,'TD SOP+PROFORM'!$A$5:$AD$750,MATCH(AE$2,'TD SOP+PROFORM'!$B$2:$AD$2,0)+1,0),0)</f>
        <v>0</v>
      </c>
      <c r="AF170" s="26" t="str">
        <f t="shared" si="46"/>
        <v/>
      </c>
      <c r="AG170" s="25">
        <f>IFERROR(VLOOKUP($A170,'TD SOP+PROFORM'!$A$5:$AD$750,MATCH(AG$4,'TD SOP+PROFORM'!$B$2:$AD$2,0)+1,0),0)+IFERROR(VLOOKUP($A170,'TD SOP+PROFORM'!$A$5:$AD$750,MATCH(AG$2,'TD SOP+PROFORM'!$B$2:$AD$2,0)+1,0),0)</f>
        <v>0</v>
      </c>
      <c r="AH170" s="25">
        <f>IFERROR(VLOOKUP($A170,'TD SOP+PROFORM'!$A$5:$AD$750,MATCH(AH$4,'TD SOP+PROFORM'!$B$2:$AD$2,0)+1,0),0)+IFERROR(VLOOKUP($A170,'TD SOP+PROFORM'!$A$5:$AD$750,MATCH(AH$2,'TD SOP+PROFORM'!$B$2:$AD$2,0)+1,0),0)</f>
        <v>0</v>
      </c>
      <c r="AI170" s="26" t="str">
        <f t="shared" si="47"/>
        <v/>
      </c>
      <c r="AJ170" s="25">
        <f>IFERROR(VLOOKUP($A170,'TD SOP+PROFORM'!$A$5:$AD$750,MATCH(AJ$4,'TD SOP+PROFORM'!$B$2:$AD$2,0)+1,0),0)+IFERROR(VLOOKUP($A170,'TD SOP+PROFORM'!$A$5:$AD$750,MATCH(AJ$2,'TD SOP+PROFORM'!$B$2:$AD$2,0)+1,0),0)</f>
        <v>0</v>
      </c>
      <c r="AK170" s="25">
        <f>IFERROR(VLOOKUP($A170,'TD SOP+PROFORM'!$A$5:$AD$750,MATCH(AK$4,'TD SOP+PROFORM'!$B$2:$AD$2,0)+1,0),0)+IFERROR(VLOOKUP($A170,'TD SOP+PROFORM'!$A$5:$AD$750,MATCH(AK$2,'TD SOP+PROFORM'!$B$2:$AD$2,0)+1,0),0)</f>
        <v>0</v>
      </c>
      <c r="AL170" s="26" t="str">
        <f t="shared" si="48"/>
        <v/>
      </c>
      <c r="AM170" s="25">
        <f t="shared" si="50"/>
        <v>0</v>
      </c>
      <c r="AN170" s="25">
        <f t="shared" si="50"/>
        <v>0</v>
      </c>
      <c r="AO170" s="26" t="str">
        <f t="shared" si="49"/>
        <v/>
      </c>
    </row>
    <row r="171" spans="1:41" x14ac:dyDescent="0.35">
      <c r="A171" s="24">
        <f>IF(AND('TD SOP+PROFORM'!A168&lt;&gt;"",'TD SOP+PROFORM'!A168&lt;&gt;"TOTAL"),'TD SOP+PROFORM'!A168,0)</f>
        <v>0</v>
      </c>
      <c r="C171" s="25" t="str">
        <f>IFERROR(VLOOKUP($A171,'TD SOP+PROFORM'!$A$5:$AD$750,MATCH(C$4,'TD SOP+PROFORM'!$B$2:$AT$2,0)+1,0),"")</f>
        <v/>
      </c>
      <c r="D171" s="25" t="str">
        <f>IFERROR(VLOOKUP($A171,'TD SOP+PROFORM'!$A$5:$AD$750,MATCH(D$4,'TD SOP+PROFORM'!$B$2:$AT$2,0)+1,0),"")</f>
        <v/>
      </c>
      <c r="E171" s="26" t="str">
        <f t="shared" si="37"/>
        <v/>
      </c>
      <c r="F171" s="25" t="str">
        <f>IFERROR(VLOOKUP($A171,'TD SOP+PROFORM'!$A$5:$AD$750,MATCH(F$4,'TD SOP+PROFORM'!$B$2:$AT$2,0)+1,0),"")</f>
        <v/>
      </c>
      <c r="G171" s="25" t="str">
        <f>IFERROR(VLOOKUP($A171,'TD SOP+PROFORM'!$A$5:$AD$750,MATCH(G$4,'TD SOP+PROFORM'!$B$2:$AT$2,0)+1,0),"")</f>
        <v/>
      </c>
      <c r="H171" s="26" t="str">
        <f t="shared" si="38"/>
        <v/>
      </c>
      <c r="I171" s="25" t="str">
        <f>IFERROR(VLOOKUP($A171,'TD SOP+PROFORM'!$A$5:$AD$750,MATCH(I$4,'TD SOP+PROFORM'!$B$2:$AT$2,0)+1,0),"")</f>
        <v/>
      </c>
      <c r="J171" s="25" t="str">
        <f>IFERROR(VLOOKUP($A171,'TD SOP+PROFORM'!$A$5:$AD$750,MATCH(J$4,'TD SOP+PROFORM'!$B$2:$AT$2,0)+1,0),"")</f>
        <v/>
      </c>
      <c r="K171" s="26" t="str">
        <f t="shared" si="39"/>
        <v/>
      </c>
      <c r="L171" s="25" t="str">
        <f>IFERROR(VLOOKUP($A171,'TD SOP+PROFORM'!$A$5:$AD$750,MATCH(L$4,'TD SOP+PROFORM'!$B$2:$AT$2,0)+1,0),"")</f>
        <v/>
      </c>
      <c r="M171" s="25" t="str">
        <f>IFERROR(VLOOKUP($A171,'TD SOP+PROFORM'!$A$5:$AD$750,MATCH(M$4,'TD SOP+PROFORM'!$B$2:$AT$2,0)+1,0),"")</f>
        <v/>
      </c>
      <c r="N171" s="26" t="str">
        <f t="shared" si="40"/>
        <v/>
      </c>
      <c r="O171" s="25">
        <f>IFERROR(VLOOKUP($A171,'TD SOP+PROFORM'!$A$5:$AD$750,MATCH(O$4,'TD SOP+PROFORM'!$B$2:$AD$2,0)+1,0),0)+IFERROR(VLOOKUP($A171,'TD SOP+PROFORM'!$A$5:$AD$750,MATCH(O$2,'TD SOP+PROFORM'!$B$2:$AD$2,0)+1,0),0)</f>
        <v>0</v>
      </c>
      <c r="P171" s="25">
        <f>IFERROR(VLOOKUP($A171,'TD SOP+PROFORM'!$A$5:$AD$750,MATCH(P$4,'TD SOP+PROFORM'!$B$2:$AD$2,0)+1,0),0)+IFERROR(VLOOKUP($A171,'TD SOP+PROFORM'!$A$5:$AD$750,MATCH(P$2,'TD SOP+PROFORM'!$B$2:$AD$2,0)+1,0),0)</f>
        <v>0</v>
      </c>
      <c r="Q171" s="26" t="str">
        <f t="shared" si="41"/>
        <v/>
      </c>
      <c r="R171" s="25">
        <f>IFERROR(VLOOKUP($A171,'TD SOP+PROFORM'!$A$5:$AD$750,MATCH(R$4,'TD SOP+PROFORM'!$B$2:$AD$2,0)+1,0),0)+IFERROR(VLOOKUP($A171,'TD SOP+PROFORM'!$A$5:$AD$750,MATCH(R$2,'TD SOP+PROFORM'!$B$2:$AD$2,0)+1,0),0)</f>
        <v>0</v>
      </c>
      <c r="S171" s="25">
        <f>IFERROR(VLOOKUP($A171,'TD SOP+PROFORM'!$A$5:$AD$750,MATCH(S$4,'TD SOP+PROFORM'!$B$2:$AD$2,0)+1,0),0)+IFERROR(VLOOKUP($A171,'TD SOP+PROFORM'!$A$5:$AD$750,MATCH(S$2,'TD SOP+PROFORM'!$B$2:$AD$2,0)+1,0),0)</f>
        <v>0</v>
      </c>
      <c r="T171" s="26" t="str">
        <f t="shared" si="42"/>
        <v/>
      </c>
      <c r="U171" s="25">
        <f>IFERROR(VLOOKUP($A171,'TD SOP+PROFORM'!$A$5:$AD$750,MATCH(U$4,'TD SOP+PROFORM'!$B$2:$AD$2,0)+1,0),0)+IFERROR(VLOOKUP($A171,'TD SOP+PROFORM'!$A$5:$AD$750,MATCH(U$2,'TD SOP+PROFORM'!$B$2:$AD$2,0)+1,0),0)</f>
        <v>0</v>
      </c>
      <c r="V171" s="25">
        <f>IFERROR(VLOOKUP($A171,'TD SOP+PROFORM'!$A$5:$AD$750,MATCH(V$4,'TD SOP+PROFORM'!$B$2:$AD$2,0)+1,0),0)+IFERROR(VLOOKUP($A171,'TD SOP+PROFORM'!$A$5:$AD$750,MATCH(V$2,'TD SOP+PROFORM'!$B$2:$AD$2,0)+1,0),0)</f>
        <v>0</v>
      </c>
      <c r="W171" s="26" t="str">
        <f t="shared" si="43"/>
        <v/>
      </c>
      <c r="X171" s="25">
        <f>IFERROR(VLOOKUP($A171,'TD SOP+PROFORM'!$A$5:$AD$750,MATCH(X$4,'TD SOP+PROFORM'!$B$2:$AD$2,0)+1,0),0)+IFERROR(VLOOKUP($A171,'TD SOP+PROFORM'!$A$5:$AD$750,MATCH(X$2,'TD SOP+PROFORM'!$B$2:$AD$2,0)+1,0),0)</f>
        <v>0</v>
      </c>
      <c r="Y171" s="25">
        <f>IFERROR(VLOOKUP($A171,'TD SOP+PROFORM'!$A$5:$AD$750,MATCH(Y$4,'TD SOP+PROFORM'!$B$2:$AD$2,0)+1,0),0)+IFERROR(VLOOKUP($A171,'TD SOP+PROFORM'!$A$5:$AD$750,MATCH(Y$2,'TD SOP+PROFORM'!$B$2:$AD$2,0)+1,0),0)</f>
        <v>0</v>
      </c>
      <c r="Z171" s="26" t="str">
        <f t="shared" si="44"/>
        <v/>
      </c>
      <c r="AA171" s="25">
        <f>IFERROR(VLOOKUP($A171,'TD SOP+PROFORM'!$A$5:$AD$750,MATCH(AA$4,'TD SOP+PROFORM'!$B$2:$AD$2,0)+1,0),0)+IFERROR(VLOOKUP($A171,'TD SOP+PROFORM'!$A$5:$AD$750,MATCH(AA$2,'TD SOP+PROFORM'!$B$2:$AD$2,0)+1,0),0)</f>
        <v>0</v>
      </c>
      <c r="AB171" s="25">
        <f>IFERROR(VLOOKUP($A171,'TD SOP+PROFORM'!$A$5:$AD$750,MATCH(AB$4,'TD SOP+PROFORM'!$B$2:$AD$2,0)+1,0),0)+IFERROR(VLOOKUP($A171,'TD SOP+PROFORM'!$A$5:$AD$750,MATCH(AB$2,'TD SOP+PROFORM'!$B$2:$AD$2,0)+1,0),0)</f>
        <v>0</v>
      </c>
      <c r="AC171" s="26" t="str">
        <f t="shared" si="45"/>
        <v/>
      </c>
      <c r="AD171" s="25">
        <f>IFERROR(VLOOKUP($A171,'TD SOP+PROFORM'!$A$5:$AD$750,MATCH(AD$4,'TD SOP+PROFORM'!$B$2:$AD$2,0)+1,0),0)+IFERROR(VLOOKUP($A171,'TD SOP+PROFORM'!$A$5:$AD$750,MATCH(AD$2,'TD SOP+PROFORM'!$B$2:$AD$2,0)+1,0),0)</f>
        <v>0</v>
      </c>
      <c r="AE171" s="25">
        <f>IFERROR(VLOOKUP($A171,'TD SOP+PROFORM'!$A$5:$AD$750,MATCH(AE$4,'TD SOP+PROFORM'!$B$2:$AD$2,0)+1,0),0)+IFERROR(VLOOKUP($A171,'TD SOP+PROFORM'!$A$5:$AD$750,MATCH(AE$2,'TD SOP+PROFORM'!$B$2:$AD$2,0)+1,0),0)</f>
        <v>0</v>
      </c>
      <c r="AF171" s="26" t="str">
        <f t="shared" si="46"/>
        <v/>
      </c>
      <c r="AG171" s="25">
        <f>IFERROR(VLOOKUP($A171,'TD SOP+PROFORM'!$A$5:$AD$750,MATCH(AG$4,'TD SOP+PROFORM'!$B$2:$AD$2,0)+1,0),0)+IFERROR(VLOOKUP($A171,'TD SOP+PROFORM'!$A$5:$AD$750,MATCH(AG$2,'TD SOP+PROFORM'!$B$2:$AD$2,0)+1,0),0)</f>
        <v>0</v>
      </c>
      <c r="AH171" s="25">
        <f>IFERROR(VLOOKUP($A171,'TD SOP+PROFORM'!$A$5:$AD$750,MATCH(AH$4,'TD SOP+PROFORM'!$B$2:$AD$2,0)+1,0),0)+IFERROR(VLOOKUP($A171,'TD SOP+PROFORM'!$A$5:$AD$750,MATCH(AH$2,'TD SOP+PROFORM'!$B$2:$AD$2,0)+1,0),0)</f>
        <v>0</v>
      </c>
      <c r="AI171" s="26" t="str">
        <f t="shared" si="47"/>
        <v/>
      </c>
      <c r="AJ171" s="25">
        <f>IFERROR(VLOOKUP($A171,'TD SOP+PROFORM'!$A$5:$AD$750,MATCH(AJ$4,'TD SOP+PROFORM'!$B$2:$AD$2,0)+1,0),0)+IFERROR(VLOOKUP($A171,'TD SOP+PROFORM'!$A$5:$AD$750,MATCH(AJ$2,'TD SOP+PROFORM'!$B$2:$AD$2,0)+1,0),0)</f>
        <v>0</v>
      </c>
      <c r="AK171" s="25">
        <f>IFERROR(VLOOKUP($A171,'TD SOP+PROFORM'!$A$5:$AD$750,MATCH(AK$4,'TD SOP+PROFORM'!$B$2:$AD$2,0)+1,0),0)+IFERROR(VLOOKUP($A171,'TD SOP+PROFORM'!$A$5:$AD$750,MATCH(AK$2,'TD SOP+PROFORM'!$B$2:$AD$2,0)+1,0),0)</f>
        <v>0</v>
      </c>
      <c r="AL171" s="26" t="str">
        <f t="shared" si="48"/>
        <v/>
      </c>
      <c r="AM171" s="25">
        <f t="shared" si="50"/>
        <v>0</v>
      </c>
      <c r="AN171" s="25">
        <f t="shared" si="50"/>
        <v>0</v>
      </c>
      <c r="AO171" s="26" t="str">
        <f t="shared" si="49"/>
        <v/>
      </c>
    </row>
    <row r="172" spans="1:41" x14ac:dyDescent="0.35">
      <c r="A172" s="24">
        <f>IF(AND('TD SOP+PROFORM'!A169&lt;&gt;"",'TD SOP+PROFORM'!A169&lt;&gt;"TOTAL"),'TD SOP+PROFORM'!A169,0)</f>
        <v>0</v>
      </c>
      <c r="C172" s="25" t="str">
        <f>IFERROR(VLOOKUP($A172,'TD SOP+PROFORM'!$A$5:$AD$750,MATCH(C$4,'TD SOP+PROFORM'!$B$2:$AT$2,0)+1,0),"")</f>
        <v/>
      </c>
      <c r="D172" s="25" t="str">
        <f>IFERROR(VLOOKUP($A172,'TD SOP+PROFORM'!$A$5:$AD$750,MATCH(D$4,'TD SOP+PROFORM'!$B$2:$AT$2,0)+1,0),"")</f>
        <v/>
      </c>
      <c r="E172" s="26" t="str">
        <f t="shared" si="37"/>
        <v/>
      </c>
      <c r="F172" s="25" t="str">
        <f>IFERROR(VLOOKUP($A172,'TD SOP+PROFORM'!$A$5:$AD$750,MATCH(F$4,'TD SOP+PROFORM'!$B$2:$AT$2,0)+1,0),"")</f>
        <v/>
      </c>
      <c r="G172" s="25" t="str">
        <f>IFERROR(VLOOKUP($A172,'TD SOP+PROFORM'!$A$5:$AD$750,MATCH(G$4,'TD SOP+PROFORM'!$B$2:$AT$2,0)+1,0),"")</f>
        <v/>
      </c>
      <c r="H172" s="26" t="str">
        <f t="shared" si="38"/>
        <v/>
      </c>
      <c r="I172" s="25" t="str">
        <f>IFERROR(VLOOKUP($A172,'TD SOP+PROFORM'!$A$5:$AD$750,MATCH(I$4,'TD SOP+PROFORM'!$B$2:$AT$2,0)+1,0),"")</f>
        <v/>
      </c>
      <c r="J172" s="25" t="str">
        <f>IFERROR(VLOOKUP($A172,'TD SOP+PROFORM'!$A$5:$AD$750,MATCH(J$4,'TD SOP+PROFORM'!$B$2:$AT$2,0)+1,0),"")</f>
        <v/>
      </c>
      <c r="K172" s="26" t="str">
        <f t="shared" si="39"/>
        <v/>
      </c>
      <c r="L172" s="25" t="str">
        <f>IFERROR(VLOOKUP($A172,'TD SOP+PROFORM'!$A$5:$AD$750,MATCH(L$4,'TD SOP+PROFORM'!$B$2:$AT$2,0)+1,0),"")</f>
        <v/>
      </c>
      <c r="M172" s="25" t="str">
        <f>IFERROR(VLOOKUP($A172,'TD SOP+PROFORM'!$A$5:$AD$750,MATCH(M$4,'TD SOP+PROFORM'!$B$2:$AT$2,0)+1,0),"")</f>
        <v/>
      </c>
      <c r="N172" s="26" t="str">
        <f t="shared" si="40"/>
        <v/>
      </c>
      <c r="O172" s="25">
        <f>IFERROR(VLOOKUP($A172,'TD SOP+PROFORM'!$A$5:$AD$750,MATCH(O$4,'TD SOP+PROFORM'!$B$2:$AD$2,0)+1,0),0)+IFERROR(VLOOKUP($A172,'TD SOP+PROFORM'!$A$5:$AD$750,MATCH(O$2,'TD SOP+PROFORM'!$B$2:$AD$2,0)+1,0),0)</f>
        <v>0</v>
      </c>
      <c r="P172" s="25">
        <f>IFERROR(VLOOKUP($A172,'TD SOP+PROFORM'!$A$5:$AD$750,MATCH(P$4,'TD SOP+PROFORM'!$B$2:$AD$2,0)+1,0),0)+IFERROR(VLOOKUP($A172,'TD SOP+PROFORM'!$A$5:$AD$750,MATCH(P$2,'TD SOP+PROFORM'!$B$2:$AD$2,0)+1,0),0)</f>
        <v>0</v>
      </c>
      <c r="Q172" s="26" t="str">
        <f t="shared" si="41"/>
        <v/>
      </c>
      <c r="R172" s="25">
        <f>IFERROR(VLOOKUP($A172,'TD SOP+PROFORM'!$A$5:$AD$750,MATCH(R$4,'TD SOP+PROFORM'!$B$2:$AD$2,0)+1,0),0)+IFERROR(VLOOKUP($A172,'TD SOP+PROFORM'!$A$5:$AD$750,MATCH(R$2,'TD SOP+PROFORM'!$B$2:$AD$2,0)+1,0),0)</f>
        <v>0</v>
      </c>
      <c r="S172" s="25">
        <f>IFERROR(VLOOKUP($A172,'TD SOP+PROFORM'!$A$5:$AD$750,MATCH(S$4,'TD SOP+PROFORM'!$B$2:$AD$2,0)+1,0),0)+IFERROR(VLOOKUP($A172,'TD SOP+PROFORM'!$A$5:$AD$750,MATCH(S$2,'TD SOP+PROFORM'!$B$2:$AD$2,0)+1,0),0)</f>
        <v>0</v>
      </c>
      <c r="T172" s="26" t="str">
        <f t="shared" si="42"/>
        <v/>
      </c>
      <c r="U172" s="25">
        <f>IFERROR(VLOOKUP($A172,'TD SOP+PROFORM'!$A$5:$AD$750,MATCH(U$4,'TD SOP+PROFORM'!$B$2:$AD$2,0)+1,0),0)+IFERROR(VLOOKUP($A172,'TD SOP+PROFORM'!$A$5:$AD$750,MATCH(U$2,'TD SOP+PROFORM'!$B$2:$AD$2,0)+1,0),0)</f>
        <v>0</v>
      </c>
      <c r="V172" s="25">
        <f>IFERROR(VLOOKUP($A172,'TD SOP+PROFORM'!$A$5:$AD$750,MATCH(V$4,'TD SOP+PROFORM'!$B$2:$AD$2,0)+1,0),0)+IFERROR(VLOOKUP($A172,'TD SOP+PROFORM'!$A$5:$AD$750,MATCH(V$2,'TD SOP+PROFORM'!$B$2:$AD$2,0)+1,0),0)</f>
        <v>0</v>
      </c>
      <c r="W172" s="26" t="str">
        <f t="shared" si="43"/>
        <v/>
      </c>
      <c r="X172" s="25">
        <f>IFERROR(VLOOKUP($A172,'TD SOP+PROFORM'!$A$5:$AD$750,MATCH(X$4,'TD SOP+PROFORM'!$B$2:$AD$2,0)+1,0),0)+IFERROR(VLOOKUP($A172,'TD SOP+PROFORM'!$A$5:$AD$750,MATCH(X$2,'TD SOP+PROFORM'!$B$2:$AD$2,0)+1,0),0)</f>
        <v>0</v>
      </c>
      <c r="Y172" s="25">
        <f>IFERROR(VLOOKUP($A172,'TD SOP+PROFORM'!$A$5:$AD$750,MATCH(Y$4,'TD SOP+PROFORM'!$B$2:$AD$2,0)+1,0),0)+IFERROR(VLOOKUP($A172,'TD SOP+PROFORM'!$A$5:$AD$750,MATCH(Y$2,'TD SOP+PROFORM'!$B$2:$AD$2,0)+1,0),0)</f>
        <v>0</v>
      </c>
      <c r="Z172" s="26" t="str">
        <f t="shared" si="44"/>
        <v/>
      </c>
      <c r="AA172" s="25">
        <f>IFERROR(VLOOKUP($A172,'TD SOP+PROFORM'!$A$5:$AD$750,MATCH(AA$4,'TD SOP+PROFORM'!$B$2:$AD$2,0)+1,0),0)+IFERROR(VLOOKUP($A172,'TD SOP+PROFORM'!$A$5:$AD$750,MATCH(AA$2,'TD SOP+PROFORM'!$B$2:$AD$2,0)+1,0),0)</f>
        <v>0</v>
      </c>
      <c r="AB172" s="25">
        <f>IFERROR(VLOOKUP($A172,'TD SOP+PROFORM'!$A$5:$AD$750,MATCH(AB$4,'TD SOP+PROFORM'!$B$2:$AD$2,0)+1,0),0)+IFERROR(VLOOKUP($A172,'TD SOP+PROFORM'!$A$5:$AD$750,MATCH(AB$2,'TD SOP+PROFORM'!$B$2:$AD$2,0)+1,0),0)</f>
        <v>0</v>
      </c>
      <c r="AC172" s="26" t="str">
        <f t="shared" si="45"/>
        <v/>
      </c>
      <c r="AD172" s="25">
        <f>IFERROR(VLOOKUP($A172,'TD SOP+PROFORM'!$A$5:$AD$750,MATCH(AD$4,'TD SOP+PROFORM'!$B$2:$AD$2,0)+1,0),0)+IFERROR(VLOOKUP($A172,'TD SOP+PROFORM'!$A$5:$AD$750,MATCH(AD$2,'TD SOP+PROFORM'!$B$2:$AD$2,0)+1,0),0)</f>
        <v>0</v>
      </c>
      <c r="AE172" s="25">
        <f>IFERROR(VLOOKUP($A172,'TD SOP+PROFORM'!$A$5:$AD$750,MATCH(AE$4,'TD SOP+PROFORM'!$B$2:$AD$2,0)+1,0),0)+IFERROR(VLOOKUP($A172,'TD SOP+PROFORM'!$A$5:$AD$750,MATCH(AE$2,'TD SOP+PROFORM'!$B$2:$AD$2,0)+1,0),0)</f>
        <v>0</v>
      </c>
      <c r="AF172" s="26" t="str">
        <f t="shared" si="46"/>
        <v/>
      </c>
      <c r="AG172" s="25">
        <f>IFERROR(VLOOKUP($A172,'TD SOP+PROFORM'!$A$5:$AD$750,MATCH(AG$4,'TD SOP+PROFORM'!$B$2:$AD$2,0)+1,0),0)+IFERROR(VLOOKUP($A172,'TD SOP+PROFORM'!$A$5:$AD$750,MATCH(AG$2,'TD SOP+PROFORM'!$B$2:$AD$2,0)+1,0),0)</f>
        <v>0</v>
      </c>
      <c r="AH172" s="25">
        <f>IFERROR(VLOOKUP($A172,'TD SOP+PROFORM'!$A$5:$AD$750,MATCH(AH$4,'TD SOP+PROFORM'!$B$2:$AD$2,0)+1,0),0)+IFERROR(VLOOKUP($A172,'TD SOP+PROFORM'!$A$5:$AD$750,MATCH(AH$2,'TD SOP+PROFORM'!$B$2:$AD$2,0)+1,0),0)</f>
        <v>0</v>
      </c>
      <c r="AI172" s="26" t="str">
        <f t="shared" si="47"/>
        <v/>
      </c>
      <c r="AJ172" s="25">
        <f>IFERROR(VLOOKUP($A172,'TD SOP+PROFORM'!$A$5:$AD$750,MATCH(AJ$4,'TD SOP+PROFORM'!$B$2:$AD$2,0)+1,0),0)+IFERROR(VLOOKUP($A172,'TD SOP+PROFORM'!$A$5:$AD$750,MATCH(AJ$2,'TD SOP+PROFORM'!$B$2:$AD$2,0)+1,0),0)</f>
        <v>0</v>
      </c>
      <c r="AK172" s="25">
        <f>IFERROR(VLOOKUP($A172,'TD SOP+PROFORM'!$A$5:$AD$750,MATCH(AK$4,'TD SOP+PROFORM'!$B$2:$AD$2,0)+1,0),0)+IFERROR(VLOOKUP($A172,'TD SOP+PROFORM'!$A$5:$AD$750,MATCH(AK$2,'TD SOP+PROFORM'!$B$2:$AD$2,0)+1,0),0)</f>
        <v>0</v>
      </c>
      <c r="AL172" s="26" t="str">
        <f t="shared" si="48"/>
        <v/>
      </c>
      <c r="AM172" s="25">
        <f t="shared" si="50"/>
        <v>0</v>
      </c>
      <c r="AN172" s="25">
        <f t="shared" si="50"/>
        <v>0</v>
      </c>
      <c r="AO172" s="26" t="str">
        <f t="shared" si="49"/>
        <v/>
      </c>
    </row>
    <row r="173" spans="1:41" x14ac:dyDescent="0.35">
      <c r="A173" s="24">
        <f>IF(AND('TD SOP+PROFORM'!A170&lt;&gt;"",'TD SOP+PROFORM'!A170&lt;&gt;"TOTAL"),'TD SOP+PROFORM'!A170,0)</f>
        <v>0</v>
      </c>
      <c r="C173" s="25" t="str">
        <f>IFERROR(VLOOKUP($A173,'TD SOP+PROFORM'!$A$5:$AD$750,MATCH(C$4,'TD SOP+PROFORM'!$B$2:$AT$2,0)+1,0),"")</f>
        <v/>
      </c>
      <c r="D173" s="25" t="str">
        <f>IFERROR(VLOOKUP($A173,'TD SOP+PROFORM'!$A$5:$AD$750,MATCH(D$4,'TD SOP+PROFORM'!$B$2:$AT$2,0)+1,0),"")</f>
        <v/>
      </c>
      <c r="E173" s="26" t="str">
        <f t="shared" si="37"/>
        <v/>
      </c>
      <c r="F173" s="25" t="str">
        <f>IFERROR(VLOOKUP($A173,'TD SOP+PROFORM'!$A$5:$AD$750,MATCH(F$4,'TD SOP+PROFORM'!$B$2:$AT$2,0)+1,0),"")</f>
        <v/>
      </c>
      <c r="G173" s="25" t="str">
        <f>IFERROR(VLOOKUP($A173,'TD SOP+PROFORM'!$A$5:$AD$750,MATCH(G$4,'TD SOP+PROFORM'!$B$2:$AT$2,0)+1,0),"")</f>
        <v/>
      </c>
      <c r="H173" s="26" t="str">
        <f t="shared" si="38"/>
        <v/>
      </c>
      <c r="I173" s="25" t="str">
        <f>IFERROR(VLOOKUP($A173,'TD SOP+PROFORM'!$A$5:$AD$750,MATCH(I$4,'TD SOP+PROFORM'!$B$2:$AT$2,0)+1,0),"")</f>
        <v/>
      </c>
      <c r="J173" s="25" t="str">
        <f>IFERROR(VLOOKUP($A173,'TD SOP+PROFORM'!$A$5:$AD$750,MATCH(J$4,'TD SOP+PROFORM'!$B$2:$AT$2,0)+1,0),"")</f>
        <v/>
      </c>
      <c r="K173" s="26" t="str">
        <f t="shared" si="39"/>
        <v/>
      </c>
      <c r="L173" s="25" t="str">
        <f>IFERROR(VLOOKUP($A173,'TD SOP+PROFORM'!$A$5:$AD$750,MATCH(L$4,'TD SOP+PROFORM'!$B$2:$AT$2,0)+1,0),"")</f>
        <v/>
      </c>
      <c r="M173" s="25" t="str">
        <f>IFERROR(VLOOKUP($A173,'TD SOP+PROFORM'!$A$5:$AD$750,MATCH(M$4,'TD SOP+PROFORM'!$B$2:$AT$2,0)+1,0),"")</f>
        <v/>
      </c>
      <c r="N173" s="26" t="str">
        <f t="shared" si="40"/>
        <v/>
      </c>
      <c r="O173" s="25">
        <f>IFERROR(VLOOKUP($A173,'TD SOP+PROFORM'!$A$5:$AD$750,MATCH(O$4,'TD SOP+PROFORM'!$B$2:$AD$2,0)+1,0),0)+IFERROR(VLOOKUP($A173,'TD SOP+PROFORM'!$A$5:$AD$750,MATCH(O$2,'TD SOP+PROFORM'!$B$2:$AD$2,0)+1,0),0)</f>
        <v>0</v>
      </c>
      <c r="P173" s="25">
        <f>IFERROR(VLOOKUP($A173,'TD SOP+PROFORM'!$A$5:$AD$750,MATCH(P$4,'TD SOP+PROFORM'!$B$2:$AD$2,0)+1,0),0)+IFERROR(VLOOKUP($A173,'TD SOP+PROFORM'!$A$5:$AD$750,MATCH(P$2,'TD SOP+PROFORM'!$B$2:$AD$2,0)+1,0),0)</f>
        <v>0</v>
      </c>
      <c r="Q173" s="26" t="str">
        <f t="shared" si="41"/>
        <v/>
      </c>
      <c r="R173" s="25">
        <f>IFERROR(VLOOKUP($A173,'TD SOP+PROFORM'!$A$5:$AD$750,MATCH(R$4,'TD SOP+PROFORM'!$B$2:$AD$2,0)+1,0),0)+IFERROR(VLOOKUP($A173,'TD SOP+PROFORM'!$A$5:$AD$750,MATCH(R$2,'TD SOP+PROFORM'!$B$2:$AD$2,0)+1,0),0)</f>
        <v>0</v>
      </c>
      <c r="S173" s="25">
        <f>IFERROR(VLOOKUP($A173,'TD SOP+PROFORM'!$A$5:$AD$750,MATCH(S$4,'TD SOP+PROFORM'!$B$2:$AD$2,0)+1,0),0)+IFERROR(VLOOKUP($A173,'TD SOP+PROFORM'!$A$5:$AD$750,MATCH(S$2,'TD SOP+PROFORM'!$B$2:$AD$2,0)+1,0),0)</f>
        <v>0</v>
      </c>
      <c r="T173" s="26" t="str">
        <f t="shared" si="42"/>
        <v/>
      </c>
      <c r="U173" s="25">
        <f>IFERROR(VLOOKUP($A173,'TD SOP+PROFORM'!$A$5:$AD$750,MATCH(U$4,'TD SOP+PROFORM'!$B$2:$AD$2,0)+1,0),0)+IFERROR(VLOOKUP($A173,'TD SOP+PROFORM'!$A$5:$AD$750,MATCH(U$2,'TD SOP+PROFORM'!$B$2:$AD$2,0)+1,0),0)</f>
        <v>0</v>
      </c>
      <c r="V173" s="25">
        <f>IFERROR(VLOOKUP($A173,'TD SOP+PROFORM'!$A$5:$AD$750,MATCH(V$4,'TD SOP+PROFORM'!$B$2:$AD$2,0)+1,0),0)+IFERROR(VLOOKUP($A173,'TD SOP+PROFORM'!$A$5:$AD$750,MATCH(V$2,'TD SOP+PROFORM'!$B$2:$AD$2,0)+1,0),0)</f>
        <v>0</v>
      </c>
      <c r="W173" s="26" t="str">
        <f t="shared" si="43"/>
        <v/>
      </c>
      <c r="X173" s="25">
        <f>IFERROR(VLOOKUP($A173,'TD SOP+PROFORM'!$A$5:$AD$750,MATCH(X$4,'TD SOP+PROFORM'!$B$2:$AD$2,0)+1,0),0)+IFERROR(VLOOKUP($A173,'TD SOP+PROFORM'!$A$5:$AD$750,MATCH(X$2,'TD SOP+PROFORM'!$B$2:$AD$2,0)+1,0),0)</f>
        <v>0</v>
      </c>
      <c r="Y173" s="25">
        <f>IFERROR(VLOOKUP($A173,'TD SOP+PROFORM'!$A$5:$AD$750,MATCH(Y$4,'TD SOP+PROFORM'!$B$2:$AD$2,0)+1,0),0)+IFERROR(VLOOKUP($A173,'TD SOP+PROFORM'!$A$5:$AD$750,MATCH(Y$2,'TD SOP+PROFORM'!$B$2:$AD$2,0)+1,0),0)</f>
        <v>0</v>
      </c>
      <c r="Z173" s="26" t="str">
        <f t="shared" si="44"/>
        <v/>
      </c>
      <c r="AA173" s="25">
        <f>IFERROR(VLOOKUP($A173,'TD SOP+PROFORM'!$A$5:$AD$750,MATCH(AA$4,'TD SOP+PROFORM'!$B$2:$AD$2,0)+1,0),0)+IFERROR(VLOOKUP($A173,'TD SOP+PROFORM'!$A$5:$AD$750,MATCH(AA$2,'TD SOP+PROFORM'!$B$2:$AD$2,0)+1,0),0)</f>
        <v>0</v>
      </c>
      <c r="AB173" s="25">
        <f>IFERROR(VLOOKUP($A173,'TD SOP+PROFORM'!$A$5:$AD$750,MATCH(AB$4,'TD SOP+PROFORM'!$B$2:$AD$2,0)+1,0),0)+IFERROR(VLOOKUP($A173,'TD SOP+PROFORM'!$A$5:$AD$750,MATCH(AB$2,'TD SOP+PROFORM'!$B$2:$AD$2,0)+1,0),0)</f>
        <v>0</v>
      </c>
      <c r="AC173" s="26" t="str">
        <f t="shared" si="45"/>
        <v/>
      </c>
      <c r="AD173" s="25">
        <f>IFERROR(VLOOKUP($A173,'TD SOP+PROFORM'!$A$5:$AD$750,MATCH(AD$4,'TD SOP+PROFORM'!$B$2:$AD$2,0)+1,0),0)+IFERROR(VLOOKUP($A173,'TD SOP+PROFORM'!$A$5:$AD$750,MATCH(AD$2,'TD SOP+PROFORM'!$B$2:$AD$2,0)+1,0),0)</f>
        <v>0</v>
      </c>
      <c r="AE173" s="25">
        <f>IFERROR(VLOOKUP($A173,'TD SOP+PROFORM'!$A$5:$AD$750,MATCH(AE$4,'TD SOP+PROFORM'!$B$2:$AD$2,0)+1,0),0)+IFERROR(VLOOKUP($A173,'TD SOP+PROFORM'!$A$5:$AD$750,MATCH(AE$2,'TD SOP+PROFORM'!$B$2:$AD$2,0)+1,0),0)</f>
        <v>0</v>
      </c>
      <c r="AF173" s="26" t="str">
        <f t="shared" si="46"/>
        <v/>
      </c>
      <c r="AG173" s="25">
        <f>IFERROR(VLOOKUP($A173,'TD SOP+PROFORM'!$A$5:$AD$750,MATCH(AG$4,'TD SOP+PROFORM'!$B$2:$AD$2,0)+1,0),0)+IFERROR(VLOOKUP($A173,'TD SOP+PROFORM'!$A$5:$AD$750,MATCH(AG$2,'TD SOP+PROFORM'!$B$2:$AD$2,0)+1,0),0)</f>
        <v>0</v>
      </c>
      <c r="AH173" s="25">
        <f>IFERROR(VLOOKUP($A173,'TD SOP+PROFORM'!$A$5:$AD$750,MATCH(AH$4,'TD SOP+PROFORM'!$B$2:$AD$2,0)+1,0),0)+IFERROR(VLOOKUP($A173,'TD SOP+PROFORM'!$A$5:$AD$750,MATCH(AH$2,'TD SOP+PROFORM'!$B$2:$AD$2,0)+1,0),0)</f>
        <v>0</v>
      </c>
      <c r="AI173" s="26" t="str">
        <f t="shared" si="47"/>
        <v/>
      </c>
      <c r="AJ173" s="25">
        <f>IFERROR(VLOOKUP($A173,'TD SOP+PROFORM'!$A$5:$AD$750,MATCH(AJ$4,'TD SOP+PROFORM'!$B$2:$AD$2,0)+1,0),0)+IFERROR(VLOOKUP($A173,'TD SOP+PROFORM'!$A$5:$AD$750,MATCH(AJ$2,'TD SOP+PROFORM'!$B$2:$AD$2,0)+1,0),0)</f>
        <v>0</v>
      </c>
      <c r="AK173" s="25">
        <f>IFERROR(VLOOKUP($A173,'TD SOP+PROFORM'!$A$5:$AD$750,MATCH(AK$4,'TD SOP+PROFORM'!$B$2:$AD$2,0)+1,0),0)+IFERROR(VLOOKUP($A173,'TD SOP+PROFORM'!$A$5:$AD$750,MATCH(AK$2,'TD SOP+PROFORM'!$B$2:$AD$2,0)+1,0),0)</f>
        <v>0</v>
      </c>
      <c r="AL173" s="26" t="str">
        <f t="shared" si="48"/>
        <v/>
      </c>
      <c r="AM173" s="25">
        <f t="shared" si="50"/>
        <v>0</v>
      </c>
      <c r="AN173" s="25">
        <f t="shared" si="50"/>
        <v>0</v>
      </c>
      <c r="AO173" s="26" t="str">
        <f t="shared" si="49"/>
        <v/>
      </c>
    </row>
    <row r="174" spans="1:41" x14ac:dyDescent="0.35">
      <c r="A174" s="24">
        <f>IF(AND('TD SOP+PROFORM'!A171&lt;&gt;"",'TD SOP+PROFORM'!A171&lt;&gt;"TOTAL"),'TD SOP+PROFORM'!A171,0)</f>
        <v>0</v>
      </c>
      <c r="C174" s="25" t="str">
        <f>IFERROR(VLOOKUP($A174,'TD SOP+PROFORM'!$A$5:$AD$750,MATCH(C$4,'TD SOP+PROFORM'!$B$2:$AT$2,0)+1,0),"")</f>
        <v/>
      </c>
      <c r="D174" s="25" t="str">
        <f>IFERROR(VLOOKUP($A174,'TD SOP+PROFORM'!$A$5:$AD$750,MATCH(D$4,'TD SOP+PROFORM'!$B$2:$AT$2,0)+1,0),"")</f>
        <v/>
      </c>
      <c r="E174" s="26" t="str">
        <f t="shared" si="37"/>
        <v/>
      </c>
      <c r="F174" s="25" t="str">
        <f>IFERROR(VLOOKUP($A174,'TD SOP+PROFORM'!$A$5:$AD$750,MATCH(F$4,'TD SOP+PROFORM'!$B$2:$AT$2,0)+1,0),"")</f>
        <v/>
      </c>
      <c r="G174" s="25" t="str">
        <f>IFERROR(VLOOKUP($A174,'TD SOP+PROFORM'!$A$5:$AD$750,MATCH(G$4,'TD SOP+PROFORM'!$B$2:$AT$2,0)+1,0),"")</f>
        <v/>
      </c>
      <c r="H174" s="26" t="str">
        <f t="shared" si="38"/>
        <v/>
      </c>
      <c r="I174" s="25" t="str">
        <f>IFERROR(VLOOKUP($A174,'TD SOP+PROFORM'!$A$5:$AD$750,MATCH(I$4,'TD SOP+PROFORM'!$B$2:$AT$2,0)+1,0),"")</f>
        <v/>
      </c>
      <c r="J174" s="25" t="str">
        <f>IFERROR(VLOOKUP($A174,'TD SOP+PROFORM'!$A$5:$AD$750,MATCH(J$4,'TD SOP+PROFORM'!$B$2:$AT$2,0)+1,0),"")</f>
        <v/>
      </c>
      <c r="K174" s="26" t="str">
        <f t="shared" si="39"/>
        <v/>
      </c>
      <c r="L174" s="25" t="str">
        <f>IFERROR(VLOOKUP($A174,'TD SOP+PROFORM'!$A$5:$AD$750,MATCH(L$4,'TD SOP+PROFORM'!$B$2:$AT$2,0)+1,0),"")</f>
        <v/>
      </c>
      <c r="M174" s="25" t="str">
        <f>IFERROR(VLOOKUP($A174,'TD SOP+PROFORM'!$A$5:$AD$750,MATCH(M$4,'TD SOP+PROFORM'!$B$2:$AT$2,0)+1,0),"")</f>
        <v/>
      </c>
      <c r="N174" s="26" t="str">
        <f t="shared" si="40"/>
        <v/>
      </c>
      <c r="O174" s="25">
        <f>IFERROR(VLOOKUP($A174,'TD SOP+PROFORM'!$A$5:$AD$750,MATCH(O$4,'TD SOP+PROFORM'!$B$2:$AD$2,0)+1,0),0)+IFERROR(VLOOKUP($A174,'TD SOP+PROFORM'!$A$5:$AD$750,MATCH(O$2,'TD SOP+PROFORM'!$B$2:$AD$2,0)+1,0),0)</f>
        <v>0</v>
      </c>
      <c r="P174" s="25">
        <f>IFERROR(VLOOKUP($A174,'TD SOP+PROFORM'!$A$5:$AD$750,MATCH(P$4,'TD SOP+PROFORM'!$B$2:$AD$2,0)+1,0),0)+IFERROR(VLOOKUP($A174,'TD SOP+PROFORM'!$A$5:$AD$750,MATCH(P$2,'TD SOP+PROFORM'!$B$2:$AD$2,0)+1,0),0)</f>
        <v>0</v>
      </c>
      <c r="Q174" s="26" t="str">
        <f t="shared" si="41"/>
        <v/>
      </c>
      <c r="R174" s="25">
        <f>IFERROR(VLOOKUP($A174,'TD SOP+PROFORM'!$A$5:$AD$750,MATCH(R$4,'TD SOP+PROFORM'!$B$2:$AD$2,0)+1,0),0)+IFERROR(VLOOKUP($A174,'TD SOP+PROFORM'!$A$5:$AD$750,MATCH(R$2,'TD SOP+PROFORM'!$B$2:$AD$2,0)+1,0),0)</f>
        <v>0</v>
      </c>
      <c r="S174" s="25">
        <f>IFERROR(VLOOKUP($A174,'TD SOP+PROFORM'!$A$5:$AD$750,MATCH(S$4,'TD SOP+PROFORM'!$B$2:$AD$2,0)+1,0),0)+IFERROR(VLOOKUP($A174,'TD SOP+PROFORM'!$A$5:$AD$750,MATCH(S$2,'TD SOP+PROFORM'!$B$2:$AD$2,0)+1,0),0)</f>
        <v>0</v>
      </c>
      <c r="T174" s="26" t="str">
        <f t="shared" si="42"/>
        <v/>
      </c>
      <c r="U174" s="25">
        <f>IFERROR(VLOOKUP($A174,'TD SOP+PROFORM'!$A$5:$AD$750,MATCH(U$4,'TD SOP+PROFORM'!$B$2:$AD$2,0)+1,0),0)+IFERROR(VLOOKUP($A174,'TD SOP+PROFORM'!$A$5:$AD$750,MATCH(U$2,'TD SOP+PROFORM'!$B$2:$AD$2,0)+1,0),0)</f>
        <v>0</v>
      </c>
      <c r="V174" s="25">
        <f>IFERROR(VLOOKUP($A174,'TD SOP+PROFORM'!$A$5:$AD$750,MATCH(V$4,'TD SOP+PROFORM'!$B$2:$AD$2,0)+1,0),0)+IFERROR(VLOOKUP($A174,'TD SOP+PROFORM'!$A$5:$AD$750,MATCH(V$2,'TD SOP+PROFORM'!$B$2:$AD$2,0)+1,0),0)</f>
        <v>0</v>
      </c>
      <c r="W174" s="26" t="str">
        <f t="shared" si="43"/>
        <v/>
      </c>
      <c r="X174" s="25">
        <f>IFERROR(VLOOKUP($A174,'TD SOP+PROFORM'!$A$5:$AD$750,MATCH(X$4,'TD SOP+PROFORM'!$B$2:$AD$2,0)+1,0),0)+IFERROR(VLOOKUP($A174,'TD SOP+PROFORM'!$A$5:$AD$750,MATCH(X$2,'TD SOP+PROFORM'!$B$2:$AD$2,0)+1,0),0)</f>
        <v>0</v>
      </c>
      <c r="Y174" s="25">
        <f>IFERROR(VLOOKUP($A174,'TD SOP+PROFORM'!$A$5:$AD$750,MATCH(Y$4,'TD SOP+PROFORM'!$B$2:$AD$2,0)+1,0),0)+IFERROR(VLOOKUP($A174,'TD SOP+PROFORM'!$A$5:$AD$750,MATCH(Y$2,'TD SOP+PROFORM'!$B$2:$AD$2,0)+1,0),0)</f>
        <v>0</v>
      </c>
      <c r="Z174" s="26" t="str">
        <f t="shared" si="44"/>
        <v/>
      </c>
      <c r="AA174" s="25">
        <f>IFERROR(VLOOKUP($A174,'TD SOP+PROFORM'!$A$5:$AD$750,MATCH(AA$4,'TD SOP+PROFORM'!$B$2:$AD$2,0)+1,0),0)+IFERROR(VLOOKUP($A174,'TD SOP+PROFORM'!$A$5:$AD$750,MATCH(AA$2,'TD SOP+PROFORM'!$B$2:$AD$2,0)+1,0),0)</f>
        <v>0</v>
      </c>
      <c r="AB174" s="25">
        <f>IFERROR(VLOOKUP($A174,'TD SOP+PROFORM'!$A$5:$AD$750,MATCH(AB$4,'TD SOP+PROFORM'!$B$2:$AD$2,0)+1,0),0)+IFERROR(VLOOKUP($A174,'TD SOP+PROFORM'!$A$5:$AD$750,MATCH(AB$2,'TD SOP+PROFORM'!$B$2:$AD$2,0)+1,0),0)</f>
        <v>0</v>
      </c>
      <c r="AC174" s="26" t="str">
        <f t="shared" si="45"/>
        <v/>
      </c>
      <c r="AD174" s="25">
        <f>IFERROR(VLOOKUP($A174,'TD SOP+PROFORM'!$A$5:$AD$750,MATCH(AD$4,'TD SOP+PROFORM'!$B$2:$AD$2,0)+1,0),0)+IFERROR(VLOOKUP($A174,'TD SOP+PROFORM'!$A$5:$AD$750,MATCH(AD$2,'TD SOP+PROFORM'!$B$2:$AD$2,0)+1,0),0)</f>
        <v>0</v>
      </c>
      <c r="AE174" s="25">
        <f>IFERROR(VLOOKUP($A174,'TD SOP+PROFORM'!$A$5:$AD$750,MATCH(AE$4,'TD SOP+PROFORM'!$B$2:$AD$2,0)+1,0),0)+IFERROR(VLOOKUP($A174,'TD SOP+PROFORM'!$A$5:$AD$750,MATCH(AE$2,'TD SOP+PROFORM'!$B$2:$AD$2,0)+1,0),0)</f>
        <v>0</v>
      </c>
      <c r="AF174" s="26" t="str">
        <f t="shared" si="46"/>
        <v/>
      </c>
      <c r="AG174" s="25">
        <f>IFERROR(VLOOKUP($A174,'TD SOP+PROFORM'!$A$5:$AD$750,MATCH(AG$4,'TD SOP+PROFORM'!$B$2:$AD$2,0)+1,0),0)+IFERROR(VLOOKUP($A174,'TD SOP+PROFORM'!$A$5:$AD$750,MATCH(AG$2,'TD SOP+PROFORM'!$B$2:$AD$2,0)+1,0),0)</f>
        <v>0</v>
      </c>
      <c r="AH174" s="25">
        <f>IFERROR(VLOOKUP($A174,'TD SOP+PROFORM'!$A$5:$AD$750,MATCH(AH$4,'TD SOP+PROFORM'!$B$2:$AD$2,0)+1,0),0)+IFERROR(VLOOKUP($A174,'TD SOP+PROFORM'!$A$5:$AD$750,MATCH(AH$2,'TD SOP+PROFORM'!$B$2:$AD$2,0)+1,0),0)</f>
        <v>0</v>
      </c>
      <c r="AI174" s="26" t="str">
        <f t="shared" si="47"/>
        <v/>
      </c>
      <c r="AJ174" s="25">
        <f>IFERROR(VLOOKUP($A174,'TD SOP+PROFORM'!$A$5:$AD$750,MATCH(AJ$4,'TD SOP+PROFORM'!$B$2:$AD$2,0)+1,0),0)+IFERROR(VLOOKUP($A174,'TD SOP+PROFORM'!$A$5:$AD$750,MATCH(AJ$2,'TD SOP+PROFORM'!$B$2:$AD$2,0)+1,0),0)</f>
        <v>0</v>
      </c>
      <c r="AK174" s="25">
        <f>IFERROR(VLOOKUP($A174,'TD SOP+PROFORM'!$A$5:$AD$750,MATCH(AK$4,'TD SOP+PROFORM'!$B$2:$AD$2,0)+1,0),0)+IFERROR(VLOOKUP($A174,'TD SOP+PROFORM'!$A$5:$AD$750,MATCH(AK$2,'TD SOP+PROFORM'!$B$2:$AD$2,0)+1,0),0)</f>
        <v>0</v>
      </c>
      <c r="AL174" s="26" t="str">
        <f t="shared" si="48"/>
        <v/>
      </c>
      <c r="AM174" s="25">
        <f t="shared" si="50"/>
        <v>0</v>
      </c>
      <c r="AN174" s="25">
        <f t="shared" si="50"/>
        <v>0</v>
      </c>
      <c r="AO174" s="26" t="str">
        <f t="shared" si="49"/>
        <v/>
      </c>
    </row>
    <row r="175" spans="1:41" x14ac:dyDescent="0.35">
      <c r="A175" s="24">
        <f>IF(AND('TD SOP+PROFORM'!A172&lt;&gt;"",'TD SOP+PROFORM'!A172&lt;&gt;"TOTAL"),'TD SOP+PROFORM'!A172,0)</f>
        <v>0</v>
      </c>
      <c r="C175" s="25" t="str">
        <f>IFERROR(VLOOKUP($A175,'TD SOP+PROFORM'!$A$5:$AD$750,MATCH(C$4,'TD SOP+PROFORM'!$B$2:$AT$2,0)+1,0),"")</f>
        <v/>
      </c>
      <c r="D175" s="25" t="str">
        <f>IFERROR(VLOOKUP($A175,'TD SOP+PROFORM'!$A$5:$AD$750,MATCH(D$4,'TD SOP+PROFORM'!$B$2:$AT$2,0)+1,0),"")</f>
        <v/>
      </c>
      <c r="E175" s="26" t="str">
        <f t="shared" si="37"/>
        <v/>
      </c>
      <c r="F175" s="25" t="str">
        <f>IFERROR(VLOOKUP($A175,'TD SOP+PROFORM'!$A$5:$AD$750,MATCH(F$4,'TD SOP+PROFORM'!$B$2:$AT$2,0)+1,0),"")</f>
        <v/>
      </c>
      <c r="G175" s="25" t="str">
        <f>IFERROR(VLOOKUP($A175,'TD SOP+PROFORM'!$A$5:$AD$750,MATCH(G$4,'TD SOP+PROFORM'!$B$2:$AT$2,0)+1,0),"")</f>
        <v/>
      </c>
      <c r="H175" s="26" t="str">
        <f t="shared" si="38"/>
        <v/>
      </c>
      <c r="I175" s="25" t="str">
        <f>IFERROR(VLOOKUP($A175,'TD SOP+PROFORM'!$A$5:$AD$750,MATCH(I$4,'TD SOP+PROFORM'!$B$2:$AT$2,0)+1,0),"")</f>
        <v/>
      </c>
      <c r="J175" s="25" t="str">
        <f>IFERROR(VLOOKUP($A175,'TD SOP+PROFORM'!$A$5:$AD$750,MATCH(J$4,'TD SOP+PROFORM'!$B$2:$AT$2,0)+1,0),"")</f>
        <v/>
      </c>
      <c r="K175" s="26" t="str">
        <f t="shared" si="39"/>
        <v/>
      </c>
      <c r="L175" s="25" t="str">
        <f>IFERROR(VLOOKUP($A175,'TD SOP+PROFORM'!$A$5:$AD$750,MATCH(L$4,'TD SOP+PROFORM'!$B$2:$AT$2,0)+1,0),"")</f>
        <v/>
      </c>
      <c r="M175" s="25" t="str">
        <f>IFERROR(VLOOKUP($A175,'TD SOP+PROFORM'!$A$5:$AD$750,MATCH(M$4,'TD SOP+PROFORM'!$B$2:$AT$2,0)+1,0),"")</f>
        <v/>
      </c>
      <c r="N175" s="26" t="str">
        <f t="shared" si="40"/>
        <v/>
      </c>
      <c r="O175" s="25">
        <f>IFERROR(VLOOKUP($A175,'TD SOP+PROFORM'!$A$5:$AD$750,MATCH(O$4,'TD SOP+PROFORM'!$B$2:$AD$2,0)+1,0),0)+IFERROR(VLOOKUP($A175,'TD SOP+PROFORM'!$A$5:$AD$750,MATCH(O$2,'TD SOP+PROFORM'!$B$2:$AD$2,0)+1,0),0)</f>
        <v>0</v>
      </c>
      <c r="P175" s="25">
        <f>IFERROR(VLOOKUP($A175,'TD SOP+PROFORM'!$A$5:$AD$750,MATCH(P$4,'TD SOP+PROFORM'!$B$2:$AD$2,0)+1,0),0)+IFERROR(VLOOKUP($A175,'TD SOP+PROFORM'!$A$5:$AD$750,MATCH(P$2,'TD SOP+PROFORM'!$B$2:$AD$2,0)+1,0),0)</f>
        <v>0</v>
      </c>
      <c r="Q175" s="26" t="str">
        <f t="shared" si="41"/>
        <v/>
      </c>
      <c r="R175" s="25">
        <f>IFERROR(VLOOKUP($A175,'TD SOP+PROFORM'!$A$5:$AD$750,MATCH(R$4,'TD SOP+PROFORM'!$B$2:$AD$2,0)+1,0),0)+IFERROR(VLOOKUP($A175,'TD SOP+PROFORM'!$A$5:$AD$750,MATCH(R$2,'TD SOP+PROFORM'!$B$2:$AD$2,0)+1,0),0)</f>
        <v>0</v>
      </c>
      <c r="S175" s="25">
        <f>IFERROR(VLOOKUP($A175,'TD SOP+PROFORM'!$A$5:$AD$750,MATCH(S$4,'TD SOP+PROFORM'!$B$2:$AD$2,0)+1,0),0)+IFERROR(VLOOKUP($A175,'TD SOP+PROFORM'!$A$5:$AD$750,MATCH(S$2,'TD SOP+PROFORM'!$B$2:$AD$2,0)+1,0),0)</f>
        <v>0</v>
      </c>
      <c r="T175" s="26" t="str">
        <f t="shared" si="42"/>
        <v/>
      </c>
      <c r="U175" s="25">
        <f>IFERROR(VLOOKUP($A175,'TD SOP+PROFORM'!$A$5:$AD$750,MATCH(U$4,'TD SOP+PROFORM'!$B$2:$AD$2,0)+1,0),0)+IFERROR(VLOOKUP($A175,'TD SOP+PROFORM'!$A$5:$AD$750,MATCH(U$2,'TD SOP+PROFORM'!$B$2:$AD$2,0)+1,0),0)</f>
        <v>0</v>
      </c>
      <c r="V175" s="25">
        <f>IFERROR(VLOOKUP($A175,'TD SOP+PROFORM'!$A$5:$AD$750,MATCH(V$4,'TD SOP+PROFORM'!$B$2:$AD$2,0)+1,0),0)+IFERROR(VLOOKUP($A175,'TD SOP+PROFORM'!$A$5:$AD$750,MATCH(V$2,'TD SOP+PROFORM'!$B$2:$AD$2,0)+1,0),0)</f>
        <v>0</v>
      </c>
      <c r="W175" s="26" t="str">
        <f t="shared" si="43"/>
        <v/>
      </c>
      <c r="X175" s="25">
        <f>IFERROR(VLOOKUP($A175,'TD SOP+PROFORM'!$A$5:$AD$750,MATCH(X$4,'TD SOP+PROFORM'!$B$2:$AD$2,0)+1,0),0)+IFERROR(VLOOKUP($A175,'TD SOP+PROFORM'!$A$5:$AD$750,MATCH(X$2,'TD SOP+PROFORM'!$B$2:$AD$2,0)+1,0),0)</f>
        <v>0</v>
      </c>
      <c r="Y175" s="25">
        <f>IFERROR(VLOOKUP($A175,'TD SOP+PROFORM'!$A$5:$AD$750,MATCH(Y$4,'TD SOP+PROFORM'!$B$2:$AD$2,0)+1,0),0)+IFERROR(VLOOKUP($A175,'TD SOP+PROFORM'!$A$5:$AD$750,MATCH(Y$2,'TD SOP+PROFORM'!$B$2:$AD$2,0)+1,0),0)</f>
        <v>0</v>
      </c>
      <c r="Z175" s="26" t="str">
        <f t="shared" si="44"/>
        <v/>
      </c>
      <c r="AA175" s="25">
        <f>IFERROR(VLOOKUP($A175,'TD SOP+PROFORM'!$A$5:$AD$750,MATCH(AA$4,'TD SOP+PROFORM'!$B$2:$AD$2,0)+1,0),0)+IFERROR(VLOOKUP($A175,'TD SOP+PROFORM'!$A$5:$AD$750,MATCH(AA$2,'TD SOP+PROFORM'!$B$2:$AD$2,0)+1,0),0)</f>
        <v>0</v>
      </c>
      <c r="AB175" s="25">
        <f>IFERROR(VLOOKUP($A175,'TD SOP+PROFORM'!$A$5:$AD$750,MATCH(AB$4,'TD SOP+PROFORM'!$B$2:$AD$2,0)+1,0),0)+IFERROR(VLOOKUP($A175,'TD SOP+PROFORM'!$A$5:$AD$750,MATCH(AB$2,'TD SOP+PROFORM'!$B$2:$AD$2,0)+1,0),0)</f>
        <v>0</v>
      </c>
      <c r="AC175" s="26" t="str">
        <f t="shared" si="45"/>
        <v/>
      </c>
      <c r="AD175" s="25">
        <f>IFERROR(VLOOKUP($A175,'TD SOP+PROFORM'!$A$5:$AD$750,MATCH(AD$4,'TD SOP+PROFORM'!$B$2:$AD$2,0)+1,0),0)+IFERROR(VLOOKUP($A175,'TD SOP+PROFORM'!$A$5:$AD$750,MATCH(AD$2,'TD SOP+PROFORM'!$B$2:$AD$2,0)+1,0),0)</f>
        <v>0</v>
      </c>
      <c r="AE175" s="25">
        <f>IFERROR(VLOOKUP($A175,'TD SOP+PROFORM'!$A$5:$AD$750,MATCH(AE$4,'TD SOP+PROFORM'!$B$2:$AD$2,0)+1,0),0)+IFERROR(VLOOKUP($A175,'TD SOP+PROFORM'!$A$5:$AD$750,MATCH(AE$2,'TD SOP+PROFORM'!$B$2:$AD$2,0)+1,0),0)</f>
        <v>0</v>
      </c>
      <c r="AF175" s="26" t="str">
        <f t="shared" si="46"/>
        <v/>
      </c>
      <c r="AG175" s="25">
        <f>IFERROR(VLOOKUP($A175,'TD SOP+PROFORM'!$A$5:$AD$750,MATCH(AG$4,'TD SOP+PROFORM'!$B$2:$AD$2,0)+1,0),0)+IFERROR(VLOOKUP($A175,'TD SOP+PROFORM'!$A$5:$AD$750,MATCH(AG$2,'TD SOP+PROFORM'!$B$2:$AD$2,0)+1,0),0)</f>
        <v>0</v>
      </c>
      <c r="AH175" s="25">
        <f>IFERROR(VLOOKUP($A175,'TD SOP+PROFORM'!$A$5:$AD$750,MATCH(AH$4,'TD SOP+PROFORM'!$B$2:$AD$2,0)+1,0),0)+IFERROR(VLOOKUP($A175,'TD SOP+PROFORM'!$A$5:$AD$750,MATCH(AH$2,'TD SOP+PROFORM'!$B$2:$AD$2,0)+1,0),0)</f>
        <v>0</v>
      </c>
      <c r="AI175" s="26" t="str">
        <f t="shared" si="47"/>
        <v/>
      </c>
      <c r="AJ175" s="25">
        <f>IFERROR(VLOOKUP($A175,'TD SOP+PROFORM'!$A$5:$AD$750,MATCH(AJ$4,'TD SOP+PROFORM'!$B$2:$AD$2,0)+1,0),0)+IFERROR(VLOOKUP($A175,'TD SOP+PROFORM'!$A$5:$AD$750,MATCH(AJ$2,'TD SOP+PROFORM'!$B$2:$AD$2,0)+1,0),0)</f>
        <v>0</v>
      </c>
      <c r="AK175" s="25">
        <f>IFERROR(VLOOKUP($A175,'TD SOP+PROFORM'!$A$5:$AD$750,MATCH(AK$4,'TD SOP+PROFORM'!$B$2:$AD$2,0)+1,0),0)+IFERROR(VLOOKUP($A175,'TD SOP+PROFORM'!$A$5:$AD$750,MATCH(AK$2,'TD SOP+PROFORM'!$B$2:$AD$2,0)+1,0),0)</f>
        <v>0</v>
      </c>
      <c r="AL175" s="26" t="str">
        <f t="shared" si="48"/>
        <v/>
      </c>
      <c r="AM175" s="25">
        <f t="shared" si="50"/>
        <v>0</v>
      </c>
      <c r="AN175" s="25">
        <f t="shared" si="50"/>
        <v>0</v>
      </c>
      <c r="AO175" s="26" t="str">
        <f t="shared" si="49"/>
        <v/>
      </c>
    </row>
    <row r="176" spans="1:41" x14ac:dyDescent="0.35">
      <c r="A176" s="24">
        <f>IF(AND('TD SOP+PROFORM'!A173&lt;&gt;"",'TD SOP+PROFORM'!A173&lt;&gt;"TOTAL"),'TD SOP+PROFORM'!A173,0)</f>
        <v>0</v>
      </c>
      <c r="C176" s="25" t="str">
        <f>IFERROR(VLOOKUP($A176,'TD SOP+PROFORM'!$A$5:$AD$750,MATCH(C$4,'TD SOP+PROFORM'!$B$2:$AT$2,0)+1,0),"")</f>
        <v/>
      </c>
      <c r="D176" s="25" t="str">
        <f>IFERROR(VLOOKUP($A176,'TD SOP+PROFORM'!$A$5:$AD$750,MATCH(D$4,'TD SOP+PROFORM'!$B$2:$AT$2,0)+1,0),"")</f>
        <v/>
      </c>
      <c r="E176" s="26" t="str">
        <f t="shared" si="37"/>
        <v/>
      </c>
      <c r="F176" s="25" t="str">
        <f>IFERROR(VLOOKUP($A176,'TD SOP+PROFORM'!$A$5:$AD$750,MATCH(F$4,'TD SOP+PROFORM'!$B$2:$AT$2,0)+1,0),"")</f>
        <v/>
      </c>
      <c r="G176" s="25" t="str">
        <f>IFERROR(VLOOKUP($A176,'TD SOP+PROFORM'!$A$5:$AD$750,MATCH(G$4,'TD SOP+PROFORM'!$B$2:$AT$2,0)+1,0),"")</f>
        <v/>
      </c>
      <c r="H176" s="26" t="str">
        <f t="shared" si="38"/>
        <v/>
      </c>
      <c r="I176" s="25" t="str">
        <f>IFERROR(VLOOKUP($A176,'TD SOP+PROFORM'!$A$5:$AD$750,MATCH(I$4,'TD SOP+PROFORM'!$B$2:$AT$2,0)+1,0),"")</f>
        <v/>
      </c>
      <c r="J176" s="25" t="str">
        <f>IFERROR(VLOOKUP($A176,'TD SOP+PROFORM'!$A$5:$AD$750,MATCH(J$4,'TD SOP+PROFORM'!$B$2:$AT$2,0)+1,0),"")</f>
        <v/>
      </c>
      <c r="K176" s="26" t="str">
        <f t="shared" si="39"/>
        <v/>
      </c>
      <c r="L176" s="25" t="str">
        <f>IFERROR(VLOOKUP($A176,'TD SOP+PROFORM'!$A$5:$AD$750,MATCH(L$4,'TD SOP+PROFORM'!$B$2:$AT$2,0)+1,0),"")</f>
        <v/>
      </c>
      <c r="M176" s="25" t="str">
        <f>IFERROR(VLOOKUP($A176,'TD SOP+PROFORM'!$A$5:$AD$750,MATCH(M$4,'TD SOP+PROFORM'!$B$2:$AT$2,0)+1,0),"")</f>
        <v/>
      </c>
      <c r="N176" s="26" t="str">
        <f t="shared" si="40"/>
        <v/>
      </c>
      <c r="O176" s="25">
        <f>IFERROR(VLOOKUP($A176,'TD SOP+PROFORM'!$A$5:$AD$750,MATCH(O$4,'TD SOP+PROFORM'!$B$2:$AD$2,0)+1,0),0)+IFERROR(VLOOKUP($A176,'TD SOP+PROFORM'!$A$5:$AD$750,MATCH(O$2,'TD SOP+PROFORM'!$B$2:$AD$2,0)+1,0),0)</f>
        <v>0</v>
      </c>
      <c r="P176" s="25">
        <f>IFERROR(VLOOKUP($A176,'TD SOP+PROFORM'!$A$5:$AD$750,MATCH(P$4,'TD SOP+PROFORM'!$B$2:$AD$2,0)+1,0),0)+IFERROR(VLOOKUP($A176,'TD SOP+PROFORM'!$A$5:$AD$750,MATCH(P$2,'TD SOP+PROFORM'!$B$2:$AD$2,0)+1,0),0)</f>
        <v>0</v>
      </c>
      <c r="Q176" s="26" t="str">
        <f t="shared" si="41"/>
        <v/>
      </c>
      <c r="R176" s="25">
        <f>IFERROR(VLOOKUP($A176,'TD SOP+PROFORM'!$A$5:$AD$750,MATCH(R$4,'TD SOP+PROFORM'!$B$2:$AD$2,0)+1,0),0)+IFERROR(VLOOKUP($A176,'TD SOP+PROFORM'!$A$5:$AD$750,MATCH(R$2,'TD SOP+PROFORM'!$B$2:$AD$2,0)+1,0),0)</f>
        <v>0</v>
      </c>
      <c r="S176" s="25">
        <f>IFERROR(VLOOKUP($A176,'TD SOP+PROFORM'!$A$5:$AD$750,MATCH(S$4,'TD SOP+PROFORM'!$B$2:$AD$2,0)+1,0),0)+IFERROR(VLOOKUP($A176,'TD SOP+PROFORM'!$A$5:$AD$750,MATCH(S$2,'TD SOP+PROFORM'!$B$2:$AD$2,0)+1,0),0)</f>
        <v>0</v>
      </c>
      <c r="T176" s="26" t="str">
        <f t="shared" si="42"/>
        <v/>
      </c>
      <c r="U176" s="25">
        <f>IFERROR(VLOOKUP($A176,'TD SOP+PROFORM'!$A$5:$AD$750,MATCH(U$4,'TD SOP+PROFORM'!$B$2:$AD$2,0)+1,0),0)+IFERROR(VLOOKUP($A176,'TD SOP+PROFORM'!$A$5:$AD$750,MATCH(U$2,'TD SOP+PROFORM'!$B$2:$AD$2,0)+1,0),0)</f>
        <v>0</v>
      </c>
      <c r="V176" s="25">
        <f>IFERROR(VLOOKUP($A176,'TD SOP+PROFORM'!$A$5:$AD$750,MATCH(V$4,'TD SOP+PROFORM'!$B$2:$AD$2,0)+1,0),0)+IFERROR(VLOOKUP($A176,'TD SOP+PROFORM'!$A$5:$AD$750,MATCH(V$2,'TD SOP+PROFORM'!$B$2:$AD$2,0)+1,0),0)</f>
        <v>0</v>
      </c>
      <c r="W176" s="26" t="str">
        <f t="shared" si="43"/>
        <v/>
      </c>
      <c r="X176" s="25">
        <f>IFERROR(VLOOKUP($A176,'TD SOP+PROFORM'!$A$5:$AD$750,MATCH(X$4,'TD SOP+PROFORM'!$B$2:$AD$2,0)+1,0),0)+IFERROR(VLOOKUP($A176,'TD SOP+PROFORM'!$A$5:$AD$750,MATCH(X$2,'TD SOP+PROFORM'!$B$2:$AD$2,0)+1,0),0)</f>
        <v>0</v>
      </c>
      <c r="Y176" s="25">
        <f>IFERROR(VLOOKUP($A176,'TD SOP+PROFORM'!$A$5:$AD$750,MATCH(Y$4,'TD SOP+PROFORM'!$B$2:$AD$2,0)+1,0),0)+IFERROR(VLOOKUP($A176,'TD SOP+PROFORM'!$A$5:$AD$750,MATCH(Y$2,'TD SOP+PROFORM'!$B$2:$AD$2,0)+1,0),0)</f>
        <v>0</v>
      </c>
      <c r="Z176" s="26" t="str">
        <f t="shared" si="44"/>
        <v/>
      </c>
      <c r="AA176" s="25">
        <f>IFERROR(VLOOKUP($A176,'TD SOP+PROFORM'!$A$5:$AD$750,MATCH(AA$4,'TD SOP+PROFORM'!$B$2:$AD$2,0)+1,0),0)+IFERROR(VLOOKUP($A176,'TD SOP+PROFORM'!$A$5:$AD$750,MATCH(AA$2,'TD SOP+PROFORM'!$B$2:$AD$2,0)+1,0),0)</f>
        <v>0</v>
      </c>
      <c r="AB176" s="25">
        <f>IFERROR(VLOOKUP($A176,'TD SOP+PROFORM'!$A$5:$AD$750,MATCH(AB$4,'TD SOP+PROFORM'!$B$2:$AD$2,0)+1,0),0)+IFERROR(VLOOKUP($A176,'TD SOP+PROFORM'!$A$5:$AD$750,MATCH(AB$2,'TD SOP+PROFORM'!$B$2:$AD$2,0)+1,0),0)</f>
        <v>0</v>
      </c>
      <c r="AC176" s="26" t="str">
        <f t="shared" si="45"/>
        <v/>
      </c>
      <c r="AD176" s="25">
        <f>IFERROR(VLOOKUP($A176,'TD SOP+PROFORM'!$A$5:$AD$750,MATCH(AD$4,'TD SOP+PROFORM'!$B$2:$AD$2,0)+1,0),0)+IFERROR(VLOOKUP($A176,'TD SOP+PROFORM'!$A$5:$AD$750,MATCH(AD$2,'TD SOP+PROFORM'!$B$2:$AD$2,0)+1,0),0)</f>
        <v>0</v>
      </c>
      <c r="AE176" s="25">
        <f>IFERROR(VLOOKUP($A176,'TD SOP+PROFORM'!$A$5:$AD$750,MATCH(AE$4,'TD SOP+PROFORM'!$B$2:$AD$2,0)+1,0),0)+IFERROR(VLOOKUP($A176,'TD SOP+PROFORM'!$A$5:$AD$750,MATCH(AE$2,'TD SOP+PROFORM'!$B$2:$AD$2,0)+1,0),0)</f>
        <v>0</v>
      </c>
      <c r="AF176" s="26" t="str">
        <f t="shared" si="46"/>
        <v/>
      </c>
      <c r="AG176" s="25">
        <f>IFERROR(VLOOKUP($A176,'TD SOP+PROFORM'!$A$5:$AD$750,MATCH(AG$4,'TD SOP+PROFORM'!$B$2:$AD$2,0)+1,0),0)+IFERROR(VLOOKUP($A176,'TD SOP+PROFORM'!$A$5:$AD$750,MATCH(AG$2,'TD SOP+PROFORM'!$B$2:$AD$2,0)+1,0),0)</f>
        <v>0</v>
      </c>
      <c r="AH176" s="25">
        <f>IFERROR(VLOOKUP($A176,'TD SOP+PROFORM'!$A$5:$AD$750,MATCH(AH$4,'TD SOP+PROFORM'!$B$2:$AD$2,0)+1,0),0)+IFERROR(VLOOKUP($A176,'TD SOP+PROFORM'!$A$5:$AD$750,MATCH(AH$2,'TD SOP+PROFORM'!$B$2:$AD$2,0)+1,0),0)</f>
        <v>0</v>
      </c>
      <c r="AI176" s="26" t="str">
        <f t="shared" si="47"/>
        <v/>
      </c>
      <c r="AJ176" s="25">
        <f>IFERROR(VLOOKUP($A176,'TD SOP+PROFORM'!$A$5:$AD$750,MATCH(AJ$4,'TD SOP+PROFORM'!$B$2:$AD$2,0)+1,0),0)+IFERROR(VLOOKUP($A176,'TD SOP+PROFORM'!$A$5:$AD$750,MATCH(AJ$2,'TD SOP+PROFORM'!$B$2:$AD$2,0)+1,0),0)</f>
        <v>0</v>
      </c>
      <c r="AK176" s="25">
        <f>IFERROR(VLOOKUP($A176,'TD SOP+PROFORM'!$A$5:$AD$750,MATCH(AK$4,'TD SOP+PROFORM'!$B$2:$AD$2,0)+1,0),0)+IFERROR(VLOOKUP($A176,'TD SOP+PROFORM'!$A$5:$AD$750,MATCH(AK$2,'TD SOP+PROFORM'!$B$2:$AD$2,0)+1,0),0)</f>
        <v>0</v>
      </c>
      <c r="AL176" s="26" t="str">
        <f t="shared" si="48"/>
        <v/>
      </c>
      <c r="AM176" s="25">
        <f t="shared" si="50"/>
        <v>0</v>
      </c>
      <c r="AN176" s="25">
        <f t="shared" si="50"/>
        <v>0</v>
      </c>
      <c r="AO176" s="26" t="str">
        <f t="shared" si="49"/>
        <v/>
      </c>
    </row>
    <row r="177" spans="1:41" x14ac:dyDescent="0.35">
      <c r="A177" s="24">
        <f>IF(AND('TD SOP+PROFORM'!A174&lt;&gt;"",'TD SOP+PROFORM'!A174&lt;&gt;"TOTAL"),'TD SOP+PROFORM'!A174,0)</f>
        <v>0</v>
      </c>
      <c r="C177" s="25" t="str">
        <f>IFERROR(VLOOKUP($A177,'TD SOP+PROFORM'!$A$5:$AD$750,MATCH(C$4,'TD SOP+PROFORM'!$B$2:$AT$2,0)+1,0),"")</f>
        <v/>
      </c>
      <c r="D177" s="25" t="str">
        <f>IFERROR(VLOOKUP($A177,'TD SOP+PROFORM'!$A$5:$AD$750,MATCH(D$4,'TD SOP+PROFORM'!$B$2:$AT$2,0)+1,0),"")</f>
        <v/>
      </c>
      <c r="E177" s="26" t="str">
        <f t="shared" si="37"/>
        <v/>
      </c>
      <c r="F177" s="25" t="str">
        <f>IFERROR(VLOOKUP($A177,'TD SOP+PROFORM'!$A$5:$AD$750,MATCH(F$4,'TD SOP+PROFORM'!$B$2:$AT$2,0)+1,0),"")</f>
        <v/>
      </c>
      <c r="G177" s="25" t="str">
        <f>IFERROR(VLOOKUP($A177,'TD SOP+PROFORM'!$A$5:$AD$750,MATCH(G$4,'TD SOP+PROFORM'!$B$2:$AT$2,0)+1,0),"")</f>
        <v/>
      </c>
      <c r="H177" s="26" t="str">
        <f t="shared" si="38"/>
        <v/>
      </c>
      <c r="I177" s="25" t="str">
        <f>IFERROR(VLOOKUP($A177,'TD SOP+PROFORM'!$A$5:$AD$750,MATCH(I$4,'TD SOP+PROFORM'!$B$2:$AT$2,0)+1,0),"")</f>
        <v/>
      </c>
      <c r="J177" s="25" t="str">
        <f>IFERROR(VLOOKUP($A177,'TD SOP+PROFORM'!$A$5:$AD$750,MATCH(J$4,'TD SOP+PROFORM'!$B$2:$AT$2,0)+1,0),"")</f>
        <v/>
      </c>
      <c r="K177" s="26" t="str">
        <f t="shared" si="39"/>
        <v/>
      </c>
      <c r="L177" s="25" t="str">
        <f>IFERROR(VLOOKUP($A177,'TD SOP+PROFORM'!$A$5:$AD$750,MATCH(L$4,'TD SOP+PROFORM'!$B$2:$AT$2,0)+1,0),"")</f>
        <v/>
      </c>
      <c r="M177" s="25" t="str">
        <f>IFERROR(VLOOKUP($A177,'TD SOP+PROFORM'!$A$5:$AD$750,MATCH(M$4,'TD SOP+PROFORM'!$B$2:$AT$2,0)+1,0),"")</f>
        <v/>
      </c>
      <c r="N177" s="26" t="str">
        <f t="shared" si="40"/>
        <v/>
      </c>
      <c r="O177" s="25">
        <f>IFERROR(VLOOKUP($A177,'TD SOP+PROFORM'!$A$5:$AD$750,MATCH(O$4,'TD SOP+PROFORM'!$B$2:$AD$2,0)+1,0),0)+IFERROR(VLOOKUP($A177,'TD SOP+PROFORM'!$A$5:$AD$750,MATCH(O$2,'TD SOP+PROFORM'!$B$2:$AD$2,0)+1,0),0)</f>
        <v>0</v>
      </c>
      <c r="P177" s="25">
        <f>IFERROR(VLOOKUP($A177,'TD SOP+PROFORM'!$A$5:$AD$750,MATCH(P$4,'TD SOP+PROFORM'!$B$2:$AD$2,0)+1,0),0)+IFERROR(VLOOKUP($A177,'TD SOP+PROFORM'!$A$5:$AD$750,MATCH(P$2,'TD SOP+PROFORM'!$B$2:$AD$2,0)+1,0),0)</f>
        <v>0</v>
      </c>
      <c r="Q177" s="26" t="str">
        <f t="shared" si="41"/>
        <v/>
      </c>
      <c r="R177" s="25">
        <f>IFERROR(VLOOKUP($A177,'TD SOP+PROFORM'!$A$5:$AD$750,MATCH(R$4,'TD SOP+PROFORM'!$B$2:$AD$2,0)+1,0),0)+IFERROR(VLOOKUP($A177,'TD SOP+PROFORM'!$A$5:$AD$750,MATCH(R$2,'TD SOP+PROFORM'!$B$2:$AD$2,0)+1,0),0)</f>
        <v>0</v>
      </c>
      <c r="S177" s="25">
        <f>IFERROR(VLOOKUP($A177,'TD SOP+PROFORM'!$A$5:$AD$750,MATCH(S$4,'TD SOP+PROFORM'!$B$2:$AD$2,0)+1,0),0)+IFERROR(VLOOKUP($A177,'TD SOP+PROFORM'!$A$5:$AD$750,MATCH(S$2,'TD SOP+PROFORM'!$B$2:$AD$2,0)+1,0),0)</f>
        <v>0</v>
      </c>
      <c r="T177" s="26" t="str">
        <f t="shared" si="42"/>
        <v/>
      </c>
      <c r="U177" s="25">
        <f>IFERROR(VLOOKUP($A177,'TD SOP+PROFORM'!$A$5:$AD$750,MATCH(U$4,'TD SOP+PROFORM'!$B$2:$AD$2,0)+1,0),0)+IFERROR(VLOOKUP($A177,'TD SOP+PROFORM'!$A$5:$AD$750,MATCH(U$2,'TD SOP+PROFORM'!$B$2:$AD$2,0)+1,0),0)</f>
        <v>0</v>
      </c>
      <c r="V177" s="25">
        <f>IFERROR(VLOOKUP($A177,'TD SOP+PROFORM'!$A$5:$AD$750,MATCH(V$4,'TD SOP+PROFORM'!$B$2:$AD$2,0)+1,0),0)+IFERROR(VLOOKUP($A177,'TD SOP+PROFORM'!$A$5:$AD$750,MATCH(V$2,'TD SOP+PROFORM'!$B$2:$AD$2,0)+1,0),0)</f>
        <v>0</v>
      </c>
      <c r="W177" s="26" t="str">
        <f t="shared" si="43"/>
        <v/>
      </c>
      <c r="X177" s="25">
        <f>IFERROR(VLOOKUP($A177,'TD SOP+PROFORM'!$A$5:$AD$750,MATCH(X$4,'TD SOP+PROFORM'!$B$2:$AD$2,0)+1,0),0)+IFERROR(VLOOKUP($A177,'TD SOP+PROFORM'!$A$5:$AD$750,MATCH(X$2,'TD SOP+PROFORM'!$B$2:$AD$2,0)+1,0),0)</f>
        <v>0</v>
      </c>
      <c r="Y177" s="25">
        <f>IFERROR(VLOOKUP($A177,'TD SOP+PROFORM'!$A$5:$AD$750,MATCH(Y$4,'TD SOP+PROFORM'!$B$2:$AD$2,0)+1,0),0)+IFERROR(VLOOKUP($A177,'TD SOP+PROFORM'!$A$5:$AD$750,MATCH(Y$2,'TD SOP+PROFORM'!$B$2:$AD$2,0)+1,0),0)</f>
        <v>0</v>
      </c>
      <c r="Z177" s="26" t="str">
        <f t="shared" si="44"/>
        <v/>
      </c>
      <c r="AA177" s="25">
        <f>IFERROR(VLOOKUP($A177,'TD SOP+PROFORM'!$A$5:$AD$750,MATCH(AA$4,'TD SOP+PROFORM'!$B$2:$AD$2,0)+1,0),0)+IFERROR(VLOOKUP($A177,'TD SOP+PROFORM'!$A$5:$AD$750,MATCH(AA$2,'TD SOP+PROFORM'!$B$2:$AD$2,0)+1,0),0)</f>
        <v>0</v>
      </c>
      <c r="AB177" s="25">
        <f>IFERROR(VLOOKUP($A177,'TD SOP+PROFORM'!$A$5:$AD$750,MATCH(AB$4,'TD SOP+PROFORM'!$B$2:$AD$2,0)+1,0),0)+IFERROR(VLOOKUP($A177,'TD SOP+PROFORM'!$A$5:$AD$750,MATCH(AB$2,'TD SOP+PROFORM'!$B$2:$AD$2,0)+1,0),0)</f>
        <v>0</v>
      </c>
      <c r="AC177" s="26" t="str">
        <f t="shared" si="45"/>
        <v/>
      </c>
      <c r="AD177" s="25">
        <f>IFERROR(VLOOKUP($A177,'TD SOP+PROFORM'!$A$5:$AD$750,MATCH(AD$4,'TD SOP+PROFORM'!$B$2:$AD$2,0)+1,0),0)+IFERROR(VLOOKUP($A177,'TD SOP+PROFORM'!$A$5:$AD$750,MATCH(AD$2,'TD SOP+PROFORM'!$B$2:$AD$2,0)+1,0),0)</f>
        <v>0</v>
      </c>
      <c r="AE177" s="25">
        <f>IFERROR(VLOOKUP($A177,'TD SOP+PROFORM'!$A$5:$AD$750,MATCH(AE$4,'TD SOP+PROFORM'!$B$2:$AD$2,0)+1,0),0)+IFERROR(VLOOKUP($A177,'TD SOP+PROFORM'!$A$5:$AD$750,MATCH(AE$2,'TD SOP+PROFORM'!$B$2:$AD$2,0)+1,0),0)</f>
        <v>0</v>
      </c>
      <c r="AF177" s="26" t="str">
        <f t="shared" si="46"/>
        <v/>
      </c>
      <c r="AG177" s="25">
        <f>IFERROR(VLOOKUP($A177,'TD SOP+PROFORM'!$A$5:$AD$750,MATCH(AG$4,'TD SOP+PROFORM'!$B$2:$AD$2,0)+1,0),0)+IFERROR(VLOOKUP($A177,'TD SOP+PROFORM'!$A$5:$AD$750,MATCH(AG$2,'TD SOP+PROFORM'!$B$2:$AD$2,0)+1,0),0)</f>
        <v>0</v>
      </c>
      <c r="AH177" s="25">
        <f>IFERROR(VLOOKUP($A177,'TD SOP+PROFORM'!$A$5:$AD$750,MATCH(AH$4,'TD SOP+PROFORM'!$B$2:$AD$2,0)+1,0),0)+IFERROR(VLOOKUP($A177,'TD SOP+PROFORM'!$A$5:$AD$750,MATCH(AH$2,'TD SOP+PROFORM'!$B$2:$AD$2,0)+1,0),0)</f>
        <v>0</v>
      </c>
      <c r="AI177" s="26" t="str">
        <f t="shared" si="47"/>
        <v/>
      </c>
      <c r="AJ177" s="25">
        <f>IFERROR(VLOOKUP($A177,'TD SOP+PROFORM'!$A$5:$AD$750,MATCH(AJ$4,'TD SOP+PROFORM'!$B$2:$AD$2,0)+1,0),0)+IFERROR(VLOOKUP($A177,'TD SOP+PROFORM'!$A$5:$AD$750,MATCH(AJ$2,'TD SOP+PROFORM'!$B$2:$AD$2,0)+1,0),0)</f>
        <v>0</v>
      </c>
      <c r="AK177" s="25">
        <f>IFERROR(VLOOKUP($A177,'TD SOP+PROFORM'!$A$5:$AD$750,MATCH(AK$4,'TD SOP+PROFORM'!$B$2:$AD$2,0)+1,0),0)+IFERROR(VLOOKUP($A177,'TD SOP+PROFORM'!$A$5:$AD$750,MATCH(AK$2,'TD SOP+PROFORM'!$B$2:$AD$2,0)+1,0),0)</f>
        <v>0</v>
      </c>
      <c r="AL177" s="26" t="str">
        <f t="shared" si="48"/>
        <v/>
      </c>
      <c r="AM177" s="25">
        <f t="shared" si="50"/>
        <v>0</v>
      </c>
      <c r="AN177" s="25">
        <f t="shared" si="50"/>
        <v>0</v>
      </c>
      <c r="AO177" s="26" t="str">
        <f t="shared" si="49"/>
        <v/>
      </c>
    </row>
    <row r="178" spans="1:41" x14ac:dyDescent="0.35">
      <c r="A178" s="24">
        <f>IF(AND('TD SOP+PROFORM'!A175&lt;&gt;"",'TD SOP+PROFORM'!A175&lt;&gt;"TOTAL"),'TD SOP+PROFORM'!A175,0)</f>
        <v>0</v>
      </c>
      <c r="C178" s="25" t="str">
        <f>IFERROR(VLOOKUP($A178,'TD SOP+PROFORM'!$A$5:$AD$750,MATCH(C$4,'TD SOP+PROFORM'!$B$2:$AT$2,0)+1,0),"")</f>
        <v/>
      </c>
      <c r="D178" s="25" t="str">
        <f>IFERROR(VLOOKUP($A178,'TD SOP+PROFORM'!$A$5:$AD$750,MATCH(D$4,'TD SOP+PROFORM'!$B$2:$AT$2,0)+1,0),"")</f>
        <v/>
      </c>
      <c r="E178" s="26" t="str">
        <f t="shared" si="37"/>
        <v/>
      </c>
      <c r="F178" s="25" t="str">
        <f>IFERROR(VLOOKUP($A178,'TD SOP+PROFORM'!$A$5:$AD$750,MATCH(F$4,'TD SOP+PROFORM'!$B$2:$AT$2,0)+1,0),"")</f>
        <v/>
      </c>
      <c r="G178" s="25" t="str">
        <f>IFERROR(VLOOKUP($A178,'TD SOP+PROFORM'!$A$5:$AD$750,MATCH(G$4,'TD SOP+PROFORM'!$B$2:$AT$2,0)+1,0),"")</f>
        <v/>
      </c>
      <c r="H178" s="26" t="str">
        <f t="shared" si="38"/>
        <v/>
      </c>
      <c r="I178" s="25" t="str">
        <f>IFERROR(VLOOKUP($A178,'TD SOP+PROFORM'!$A$5:$AD$750,MATCH(I$4,'TD SOP+PROFORM'!$B$2:$AT$2,0)+1,0),"")</f>
        <v/>
      </c>
      <c r="J178" s="25" t="str">
        <f>IFERROR(VLOOKUP($A178,'TD SOP+PROFORM'!$A$5:$AD$750,MATCH(J$4,'TD SOP+PROFORM'!$B$2:$AT$2,0)+1,0),"")</f>
        <v/>
      </c>
      <c r="K178" s="26" t="str">
        <f t="shared" si="39"/>
        <v/>
      </c>
      <c r="L178" s="25" t="str">
        <f>IFERROR(VLOOKUP($A178,'TD SOP+PROFORM'!$A$5:$AD$750,MATCH(L$4,'TD SOP+PROFORM'!$B$2:$AT$2,0)+1,0),"")</f>
        <v/>
      </c>
      <c r="M178" s="25" t="str">
        <f>IFERROR(VLOOKUP($A178,'TD SOP+PROFORM'!$A$5:$AD$750,MATCH(M$4,'TD SOP+PROFORM'!$B$2:$AT$2,0)+1,0),"")</f>
        <v/>
      </c>
      <c r="N178" s="26" t="str">
        <f t="shared" si="40"/>
        <v/>
      </c>
      <c r="O178" s="25">
        <f>IFERROR(VLOOKUP($A178,'TD SOP+PROFORM'!$A$5:$AD$750,MATCH(O$4,'TD SOP+PROFORM'!$B$2:$AD$2,0)+1,0),0)+IFERROR(VLOOKUP($A178,'TD SOP+PROFORM'!$A$5:$AD$750,MATCH(O$2,'TD SOP+PROFORM'!$B$2:$AD$2,0)+1,0),0)</f>
        <v>0</v>
      </c>
      <c r="P178" s="25">
        <f>IFERROR(VLOOKUP($A178,'TD SOP+PROFORM'!$A$5:$AD$750,MATCH(P$4,'TD SOP+PROFORM'!$B$2:$AD$2,0)+1,0),0)+IFERROR(VLOOKUP($A178,'TD SOP+PROFORM'!$A$5:$AD$750,MATCH(P$2,'TD SOP+PROFORM'!$B$2:$AD$2,0)+1,0),0)</f>
        <v>0</v>
      </c>
      <c r="Q178" s="26" t="str">
        <f t="shared" si="41"/>
        <v/>
      </c>
      <c r="R178" s="25">
        <f>IFERROR(VLOOKUP($A178,'TD SOP+PROFORM'!$A$5:$AD$750,MATCH(R$4,'TD SOP+PROFORM'!$B$2:$AD$2,0)+1,0),0)+IFERROR(VLOOKUP($A178,'TD SOP+PROFORM'!$A$5:$AD$750,MATCH(R$2,'TD SOP+PROFORM'!$B$2:$AD$2,0)+1,0),0)</f>
        <v>0</v>
      </c>
      <c r="S178" s="25">
        <f>IFERROR(VLOOKUP($A178,'TD SOP+PROFORM'!$A$5:$AD$750,MATCH(S$4,'TD SOP+PROFORM'!$B$2:$AD$2,0)+1,0),0)+IFERROR(VLOOKUP($A178,'TD SOP+PROFORM'!$A$5:$AD$750,MATCH(S$2,'TD SOP+PROFORM'!$B$2:$AD$2,0)+1,0),0)</f>
        <v>0</v>
      </c>
      <c r="T178" s="26" t="str">
        <f t="shared" si="42"/>
        <v/>
      </c>
      <c r="U178" s="25">
        <f>IFERROR(VLOOKUP($A178,'TD SOP+PROFORM'!$A$5:$AD$750,MATCH(U$4,'TD SOP+PROFORM'!$B$2:$AD$2,0)+1,0),0)+IFERROR(VLOOKUP($A178,'TD SOP+PROFORM'!$A$5:$AD$750,MATCH(U$2,'TD SOP+PROFORM'!$B$2:$AD$2,0)+1,0),0)</f>
        <v>0</v>
      </c>
      <c r="V178" s="25">
        <f>IFERROR(VLOOKUP($A178,'TD SOP+PROFORM'!$A$5:$AD$750,MATCH(V$4,'TD SOP+PROFORM'!$B$2:$AD$2,0)+1,0),0)+IFERROR(VLOOKUP($A178,'TD SOP+PROFORM'!$A$5:$AD$750,MATCH(V$2,'TD SOP+PROFORM'!$B$2:$AD$2,0)+1,0),0)</f>
        <v>0</v>
      </c>
      <c r="W178" s="26" t="str">
        <f t="shared" si="43"/>
        <v/>
      </c>
      <c r="X178" s="25">
        <f>IFERROR(VLOOKUP($A178,'TD SOP+PROFORM'!$A$5:$AD$750,MATCH(X$4,'TD SOP+PROFORM'!$B$2:$AD$2,0)+1,0),0)+IFERROR(VLOOKUP($A178,'TD SOP+PROFORM'!$A$5:$AD$750,MATCH(X$2,'TD SOP+PROFORM'!$B$2:$AD$2,0)+1,0),0)</f>
        <v>0</v>
      </c>
      <c r="Y178" s="25">
        <f>IFERROR(VLOOKUP($A178,'TD SOP+PROFORM'!$A$5:$AD$750,MATCH(Y$4,'TD SOP+PROFORM'!$B$2:$AD$2,0)+1,0),0)+IFERROR(VLOOKUP($A178,'TD SOP+PROFORM'!$A$5:$AD$750,MATCH(Y$2,'TD SOP+PROFORM'!$B$2:$AD$2,0)+1,0),0)</f>
        <v>0</v>
      </c>
      <c r="Z178" s="26" t="str">
        <f t="shared" si="44"/>
        <v/>
      </c>
      <c r="AA178" s="25">
        <f>IFERROR(VLOOKUP($A178,'TD SOP+PROFORM'!$A$5:$AD$750,MATCH(AA$4,'TD SOP+PROFORM'!$B$2:$AD$2,0)+1,0),0)+IFERROR(VLOOKUP($A178,'TD SOP+PROFORM'!$A$5:$AD$750,MATCH(AA$2,'TD SOP+PROFORM'!$B$2:$AD$2,0)+1,0),0)</f>
        <v>0</v>
      </c>
      <c r="AB178" s="25">
        <f>IFERROR(VLOOKUP($A178,'TD SOP+PROFORM'!$A$5:$AD$750,MATCH(AB$4,'TD SOP+PROFORM'!$B$2:$AD$2,0)+1,0),0)+IFERROR(VLOOKUP($A178,'TD SOP+PROFORM'!$A$5:$AD$750,MATCH(AB$2,'TD SOP+PROFORM'!$B$2:$AD$2,0)+1,0),0)</f>
        <v>0</v>
      </c>
      <c r="AC178" s="26" t="str">
        <f t="shared" si="45"/>
        <v/>
      </c>
      <c r="AD178" s="25">
        <f>IFERROR(VLOOKUP($A178,'TD SOP+PROFORM'!$A$5:$AD$750,MATCH(AD$4,'TD SOP+PROFORM'!$B$2:$AD$2,0)+1,0),0)+IFERROR(VLOOKUP($A178,'TD SOP+PROFORM'!$A$5:$AD$750,MATCH(AD$2,'TD SOP+PROFORM'!$B$2:$AD$2,0)+1,0),0)</f>
        <v>0</v>
      </c>
      <c r="AE178" s="25">
        <f>IFERROR(VLOOKUP($A178,'TD SOP+PROFORM'!$A$5:$AD$750,MATCH(AE$4,'TD SOP+PROFORM'!$B$2:$AD$2,0)+1,0),0)+IFERROR(VLOOKUP($A178,'TD SOP+PROFORM'!$A$5:$AD$750,MATCH(AE$2,'TD SOP+PROFORM'!$B$2:$AD$2,0)+1,0),0)</f>
        <v>0</v>
      </c>
      <c r="AF178" s="26" t="str">
        <f t="shared" si="46"/>
        <v/>
      </c>
      <c r="AG178" s="25">
        <f>IFERROR(VLOOKUP($A178,'TD SOP+PROFORM'!$A$5:$AD$750,MATCH(AG$4,'TD SOP+PROFORM'!$B$2:$AD$2,0)+1,0),0)+IFERROR(VLOOKUP($A178,'TD SOP+PROFORM'!$A$5:$AD$750,MATCH(AG$2,'TD SOP+PROFORM'!$B$2:$AD$2,0)+1,0),0)</f>
        <v>0</v>
      </c>
      <c r="AH178" s="25">
        <f>IFERROR(VLOOKUP($A178,'TD SOP+PROFORM'!$A$5:$AD$750,MATCH(AH$4,'TD SOP+PROFORM'!$B$2:$AD$2,0)+1,0),0)+IFERROR(VLOOKUP($A178,'TD SOP+PROFORM'!$A$5:$AD$750,MATCH(AH$2,'TD SOP+PROFORM'!$B$2:$AD$2,0)+1,0),0)</f>
        <v>0</v>
      </c>
      <c r="AI178" s="26" t="str">
        <f t="shared" si="47"/>
        <v/>
      </c>
      <c r="AJ178" s="25">
        <f>IFERROR(VLOOKUP($A178,'TD SOP+PROFORM'!$A$5:$AD$750,MATCH(AJ$4,'TD SOP+PROFORM'!$B$2:$AD$2,0)+1,0),0)+IFERROR(VLOOKUP($A178,'TD SOP+PROFORM'!$A$5:$AD$750,MATCH(AJ$2,'TD SOP+PROFORM'!$B$2:$AD$2,0)+1,0),0)</f>
        <v>0</v>
      </c>
      <c r="AK178" s="25">
        <f>IFERROR(VLOOKUP($A178,'TD SOP+PROFORM'!$A$5:$AD$750,MATCH(AK$4,'TD SOP+PROFORM'!$B$2:$AD$2,0)+1,0),0)+IFERROR(VLOOKUP($A178,'TD SOP+PROFORM'!$A$5:$AD$750,MATCH(AK$2,'TD SOP+PROFORM'!$B$2:$AD$2,0)+1,0),0)</f>
        <v>0</v>
      </c>
      <c r="AL178" s="26" t="str">
        <f t="shared" si="48"/>
        <v/>
      </c>
      <c r="AM178" s="25">
        <f t="shared" si="50"/>
        <v>0</v>
      </c>
      <c r="AN178" s="25">
        <f t="shared" si="50"/>
        <v>0</v>
      </c>
      <c r="AO178" s="26" t="str">
        <f t="shared" si="49"/>
        <v/>
      </c>
    </row>
    <row r="179" spans="1:41" x14ac:dyDescent="0.35">
      <c r="A179" s="24">
        <f>IF(AND('TD SOP+PROFORM'!A176&lt;&gt;"",'TD SOP+PROFORM'!A176&lt;&gt;"TOTAL"),'TD SOP+PROFORM'!A176,0)</f>
        <v>0</v>
      </c>
      <c r="C179" s="25" t="str">
        <f>IFERROR(VLOOKUP($A179,'TD SOP+PROFORM'!$A$5:$AD$750,MATCH(C$4,'TD SOP+PROFORM'!$B$2:$AT$2,0)+1,0),"")</f>
        <v/>
      </c>
      <c r="D179" s="25" t="str">
        <f>IFERROR(VLOOKUP($A179,'TD SOP+PROFORM'!$A$5:$AD$750,MATCH(D$4,'TD SOP+PROFORM'!$B$2:$AT$2,0)+1,0),"")</f>
        <v/>
      </c>
      <c r="E179" s="26" t="str">
        <f t="shared" si="37"/>
        <v/>
      </c>
      <c r="F179" s="25" t="str">
        <f>IFERROR(VLOOKUP($A179,'TD SOP+PROFORM'!$A$5:$AD$750,MATCH(F$4,'TD SOP+PROFORM'!$B$2:$AT$2,0)+1,0),"")</f>
        <v/>
      </c>
      <c r="G179" s="25" t="str">
        <f>IFERROR(VLOOKUP($A179,'TD SOP+PROFORM'!$A$5:$AD$750,MATCH(G$4,'TD SOP+PROFORM'!$B$2:$AT$2,0)+1,0),"")</f>
        <v/>
      </c>
      <c r="H179" s="26" t="str">
        <f t="shared" si="38"/>
        <v/>
      </c>
      <c r="I179" s="25" t="str">
        <f>IFERROR(VLOOKUP($A179,'TD SOP+PROFORM'!$A$5:$AD$750,MATCH(I$4,'TD SOP+PROFORM'!$B$2:$AT$2,0)+1,0),"")</f>
        <v/>
      </c>
      <c r="J179" s="25" t="str">
        <f>IFERROR(VLOOKUP($A179,'TD SOP+PROFORM'!$A$5:$AD$750,MATCH(J$4,'TD SOP+PROFORM'!$B$2:$AT$2,0)+1,0),"")</f>
        <v/>
      </c>
      <c r="K179" s="26" t="str">
        <f t="shared" si="39"/>
        <v/>
      </c>
      <c r="L179" s="25" t="str">
        <f>IFERROR(VLOOKUP($A179,'TD SOP+PROFORM'!$A$5:$AD$750,MATCH(L$4,'TD SOP+PROFORM'!$B$2:$AT$2,0)+1,0),"")</f>
        <v/>
      </c>
      <c r="M179" s="25" t="str">
        <f>IFERROR(VLOOKUP($A179,'TD SOP+PROFORM'!$A$5:$AD$750,MATCH(M$4,'TD SOP+PROFORM'!$B$2:$AT$2,0)+1,0),"")</f>
        <v/>
      </c>
      <c r="N179" s="26" t="str">
        <f t="shared" si="40"/>
        <v/>
      </c>
      <c r="O179" s="25">
        <f>IFERROR(VLOOKUP($A179,'TD SOP+PROFORM'!$A$5:$AD$750,MATCH(O$4,'TD SOP+PROFORM'!$B$2:$AD$2,0)+1,0),0)+IFERROR(VLOOKUP($A179,'TD SOP+PROFORM'!$A$5:$AD$750,MATCH(O$2,'TD SOP+PROFORM'!$B$2:$AD$2,0)+1,0),0)</f>
        <v>0</v>
      </c>
      <c r="P179" s="25">
        <f>IFERROR(VLOOKUP($A179,'TD SOP+PROFORM'!$A$5:$AD$750,MATCH(P$4,'TD SOP+PROFORM'!$B$2:$AD$2,0)+1,0),0)+IFERROR(VLOOKUP($A179,'TD SOP+PROFORM'!$A$5:$AD$750,MATCH(P$2,'TD SOP+PROFORM'!$B$2:$AD$2,0)+1,0),0)</f>
        <v>0</v>
      </c>
      <c r="Q179" s="26" t="str">
        <f t="shared" si="41"/>
        <v/>
      </c>
      <c r="R179" s="25">
        <f>IFERROR(VLOOKUP($A179,'TD SOP+PROFORM'!$A$5:$AD$750,MATCH(R$4,'TD SOP+PROFORM'!$B$2:$AD$2,0)+1,0),0)+IFERROR(VLOOKUP($A179,'TD SOP+PROFORM'!$A$5:$AD$750,MATCH(R$2,'TD SOP+PROFORM'!$B$2:$AD$2,0)+1,0),0)</f>
        <v>0</v>
      </c>
      <c r="S179" s="25">
        <f>IFERROR(VLOOKUP($A179,'TD SOP+PROFORM'!$A$5:$AD$750,MATCH(S$4,'TD SOP+PROFORM'!$B$2:$AD$2,0)+1,0),0)+IFERROR(VLOOKUP($A179,'TD SOP+PROFORM'!$A$5:$AD$750,MATCH(S$2,'TD SOP+PROFORM'!$B$2:$AD$2,0)+1,0),0)</f>
        <v>0</v>
      </c>
      <c r="T179" s="26" t="str">
        <f t="shared" si="42"/>
        <v/>
      </c>
      <c r="U179" s="25">
        <f>IFERROR(VLOOKUP($A179,'TD SOP+PROFORM'!$A$5:$AD$750,MATCH(U$4,'TD SOP+PROFORM'!$B$2:$AD$2,0)+1,0),0)+IFERROR(VLOOKUP($A179,'TD SOP+PROFORM'!$A$5:$AD$750,MATCH(U$2,'TD SOP+PROFORM'!$B$2:$AD$2,0)+1,0),0)</f>
        <v>0</v>
      </c>
      <c r="V179" s="25">
        <f>IFERROR(VLOOKUP($A179,'TD SOP+PROFORM'!$A$5:$AD$750,MATCH(V$4,'TD SOP+PROFORM'!$B$2:$AD$2,0)+1,0),0)+IFERROR(VLOOKUP($A179,'TD SOP+PROFORM'!$A$5:$AD$750,MATCH(V$2,'TD SOP+PROFORM'!$B$2:$AD$2,0)+1,0),0)</f>
        <v>0</v>
      </c>
      <c r="W179" s="26" t="str">
        <f t="shared" si="43"/>
        <v/>
      </c>
      <c r="X179" s="25">
        <f>IFERROR(VLOOKUP($A179,'TD SOP+PROFORM'!$A$5:$AD$750,MATCH(X$4,'TD SOP+PROFORM'!$B$2:$AD$2,0)+1,0),0)+IFERROR(VLOOKUP($A179,'TD SOP+PROFORM'!$A$5:$AD$750,MATCH(X$2,'TD SOP+PROFORM'!$B$2:$AD$2,0)+1,0),0)</f>
        <v>0</v>
      </c>
      <c r="Y179" s="25">
        <f>IFERROR(VLOOKUP($A179,'TD SOP+PROFORM'!$A$5:$AD$750,MATCH(Y$4,'TD SOP+PROFORM'!$B$2:$AD$2,0)+1,0),0)+IFERROR(VLOOKUP($A179,'TD SOP+PROFORM'!$A$5:$AD$750,MATCH(Y$2,'TD SOP+PROFORM'!$B$2:$AD$2,0)+1,0),0)</f>
        <v>0</v>
      </c>
      <c r="Z179" s="26" t="str">
        <f t="shared" si="44"/>
        <v/>
      </c>
      <c r="AA179" s="25">
        <f>IFERROR(VLOOKUP($A179,'TD SOP+PROFORM'!$A$5:$AD$750,MATCH(AA$4,'TD SOP+PROFORM'!$B$2:$AD$2,0)+1,0),0)+IFERROR(VLOOKUP($A179,'TD SOP+PROFORM'!$A$5:$AD$750,MATCH(AA$2,'TD SOP+PROFORM'!$B$2:$AD$2,0)+1,0),0)</f>
        <v>0</v>
      </c>
      <c r="AB179" s="25">
        <f>IFERROR(VLOOKUP($A179,'TD SOP+PROFORM'!$A$5:$AD$750,MATCH(AB$4,'TD SOP+PROFORM'!$B$2:$AD$2,0)+1,0),0)+IFERROR(VLOOKUP($A179,'TD SOP+PROFORM'!$A$5:$AD$750,MATCH(AB$2,'TD SOP+PROFORM'!$B$2:$AD$2,0)+1,0),0)</f>
        <v>0</v>
      </c>
      <c r="AC179" s="26" t="str">
        <f t="shared" si="45"/>
        <v/>
      </c>
      <c r="AD179" s="25">
        <f>IFERROR(VLOOKUP($A179,'TD SOP+PROFORM'!$A$5:$AD$750,MATCH(AD$4,'TD SOP+PROFORM'!$B$2:$AD$2,0)+1,0),0)+IFERROR(VLOOKUP($A179,'TD SOP+PROFORM'!$A$5:$AD$750,MATCH(AD$2,'TD SOP+PROFORM'!$B$2:$AD$2,0)+1,0),0)</f>
        <v>0</v>
      </c>
      <c r="AE179" s="25">
        <f>IFERROR(VLOOKUP($A179,'TD SOP+PROFORM'!$A$5:$AD$750,MATCH(AE$4,'TD SOP+PROFORM'!$B$2:$AD$2,0)+1,0),0)+IFERROR(VLOOKUP($A179,'TD SOP+PROFORM'!$A$5:$AD$750,MATCH(AE$2,'TD SOP+PROFORM'!$B$2:$AD$2,0)+1,0),0)</f>
        <v>0</v>
      </c>
      <c r="AF179" s="26" t="str">
        <f t="shared" si="46"/>
        <v/>
      </c>
      <c r="AG179" s="25">
        <f>IFERROR(VLOOKUP($A179,'TD SOP+PROFORM'!$A$5:$AD$750,MATCH(AG$4,'TD SOP+PROFORM'!$B$2:$AD$2,0)+1,0),0)+IFERROR(VLOOKUP($A179,'TD SOP+PROFORM'!$A$5:$AD$750,MATCH(AG$2,'TD SOP+PROFORM'!$B$2:$AD$2,0)+1,0),0)</f>
        <v>0</v>
      </c>
      <c r="AH179" s="25">
        <f>IFERROR(VLOOKUP($A179,'TD SOP+PROFORM'!$A$5:$AD$750,MATCH(AH$4,'TD SOP+PROFORM'!$B$2:$AD$2,0)+1,0),0)+IFERROR(VLOOKUP($A179,'TD SOP+PROFORM'!$A$5:$AD$750,MATCH(AH$2,'TD SOP+PROFORM'!$B$2:$AD$2,0)+1,0),0)</f>
        <v>0</v>
      </c>
      <c r="AI179" s="26" t="str">
        <f t="shared" si="47"/>
        <v/>
      </c>
      <c r="AJ179" s="25">
        <f>IFERROR(VLOOKUP($A179,'TD SOP+PROFORM'!$A$5:$AD$750,MATCH(AJ$4,'TD SOP+PROFORM'!$B$2:$AD$2,0)+1,0),0)+IFERROR(VLOOKUP($A179,'TD SOP+PROFORM'!$A$5:$AD$750,MATCH(AJ$2,'TD SOP+PROFORM'!$B$2:$AD$2,0)+1,0),0)</f>
        <v>0</v>
      </c>
      <c r="AK179" s="25">
        <f>IFERROR(VLOOKUP($A179,'TD SOP+PROFORM'!$A$5:$AD$750,MATCH(AK$4,'TD SOP+PROFORM'!$B$2:$AD$2,0)+1,0),0)+IFERROR(VLOOKUP($A179,'TD SOP+PROFORM'!$A$5:$AD$750,MATCH(AK$2,'TD SOP+PROFORM'!$B$2:$AD$2,0)+1,0),0)</f>
        <v>0</v>
      </c>
      <c r="AL179" s="26" t="str">
        <f t="shared" si="48"/>
        <v/>
      </c>
      <c r="AM179" s="25">
        <f t="shared" si="50"/>
        <v>0</v>
      </c>
      <c r="AN179" s="25">
        <f t="shared" si="50"/>
        <v>0</v>
      </c>
      <c r="AO179" s="26" t="str">
        <f t="shared" si="49"/>
        <v/>
      </c>
    </row>
    <row r="180" spans="1:41" x14ac:dyDescent="0.35">
      <c r="A180" s="24">
        <f>IF(AND('TD SOP+PROFORM'!A177&lt;&gt;"",'TD SOP+PROFORM'!A177&lt;&gt;"TOTAL"),'TD SOP+PROFORM'!A177,0)</f>
        <v>0</v>
      </c>
      <c r="C180" s="25" t="str">
        <f>IFERROR(VLOOKUP($A180,'TD SOP+PROFORM'!$A$5:$AD$750,MATCH(C$4,'TD SOP+PROFORM'!$B$2:$AT$2,0)+1,0),"")</f>
        <v/>
      </c>
      <c r="D180" s="25" t="str">
        <f>IFERROR(VLOOKUP($A180,'TD SOP+PROFORM'!$A$5:$AD$750,MATCH(D$4,'TD SOP+PROFORM'!$B$2:$AT$2,0)+1,0),"")</f>
        <v/>
      </c>
      <c r="E180" s="26" t="str">
        <f t="shared" si="37"/>
        <v/>
      </c>
      <c r="F180" s="25" t="str">
        <f>IFERROR(VLOOKUP($A180,'TD SOP+PROFORM'!$A$5:$AD$750,MATCH(F$4,'TD SOP+PROFORM'!$B$2:$AT$2,0)+1,0),"")</f>
        <v/>
      </c>
      <c r="G180" s="25" t="str">
        <f>IFERROR(VLOOKUP($A180,'TD SOP+PROFORM'!$A$5:$AD$750,MATCH(G$4,'TD SOP+PROFORM'!$B$2:$AT$2,0)+1,0),"")</f>
        <v/>
      </c>
      <c r="H180" s="26" t="str">
        <f t="shared" si="38"/>
        <v/>
      </c>
      <c r="I180" s="25" t="str">
        <f>IFERROR(VLOOKUP($A180,'TD SOP+PROFORM'!$A$5:$AD$750,MATCH(I$4,'TD SOP+PROFORM'!$B$2:$AT$2,0)+1,0),"")</f>
        <v/>
      </c>
      <c r="J180" s="25" t="str">
        <f>IFERROR(VLOOKUP($A180,'TD SOP+PROFORM'!$A$5:$AD$750,MATCH(J$4,'TD SOP+PROFORM'!$B$2:$AT$2,0)+1,0),"")</f>
        <v/>
      </c>
      <c r="K180" s="26" t="str">
        <f t="shared" si="39"/>
        <v/>
      </c>
      <c r="L180" s="25" t="str">
        <f>IFERROR(VLOOKUP($A180,'TD SOP+PROFORM'!$A$5:$AD$750,MATCH(L$4,'TD SOP+PROFORM'!$B$2:$AT$2,0)+1,0),"")</f>
        <v/>
      </c>
      <c r="M180" s="25" t="str">
        <f>IFERROR(VLOOKUP($A180,'TD SOP+PROFORM'!$A$5:$AD$750,MATCH(M$4,'TD SOP+PROFORM'!$B$2:$AT$2,0)+1,0),"")</f>
        <v/>
      </c>
      <c r="N180" s="26" t="str">
        <f t="shared" si="40"/>
        <v/>
      </c>
      <c r="O180" s="25">
        <f>IFERROR(VLOOKUP($A180,'TD SOP+PROFORM'!$A$5:$AD$750,MATCH(O$4,'TD SOP+PROFORM'!$B$2:$AD$2,0)+1,0),0)+IFERROR(VLOOKUP($A180,'TD SOP+PROFORM'!$A$5:$AD$750,MATCH(O$2,'TD SOP+PROFORM'!$B$2:$AD$2,0)+1,0),0)</f>
        <v>0</v>
      </c>
      <c r="P180" s="25">
        <f>IFERROR(VLOOKUP($A180,'TD SOP+PROFORM'!$A$5:$AD$750,MATCH(P$4,'TD SOP+PROFORM'!$B$2:$AD$2,0)+1,0),0)+IFERROR(VLOOKUP($A180,'TD SOP+PROFORM'!$A$5:$AD$750,MATCH(P$2,'TD SOP+PROFORM'!$B$2:$AD$2,0)+1,0),0)</f>
        <v>0</v>
      </c>
      <c r="Q180" s="26" t="str">
        <f t="shared" si="41"/>
        <v/>
      </c>
      <c r="R180" s="25">
        <f>IFERROR(VLOOKUP($A180,'TD SOP+PROFORM'!$A$5:$AD$750,MATCH(R$4,'TD SOP+PROFORM'!$B$2:$AD$2,0)+1,0),0)+IFERROR(VLOOKUP($A180,'TD SOP+PROFORM'!$A$5:$AD$750,MATCH(R$2,'TD SOP+PROFORM'!$B$2:$AD$2,0)+1,0),0)</f>
        <v>0</v>
      </c>
      <c r="S180" s="25">
        <f>IFERROR(VLOOKUP($A180,'TD SOP+PROFORM'!$A$5:$AD$750,MATCH(S$4,'TD SOP+PROFORM'!$B$2:$AD$2,0)+1,0),0)+IFERROR(VLOOKUP($A180,'TD SOP+PROFORM'!$A$5:$AD$750,MATCH(S$2,'TD SOP+PROFORM'!$B$2:$AD$2,0)+1,0),0)</f>
        <v>0</v>
      </c>
      <c r="T180" s="26" t="str">
        <f t="shared" si="42"/>
        <v/>
      </c>
      <c r="U180" s="25">
        <f>IFERROR(VLOOKUP($A180,'TD SOP+PROFORM'!$A$5:$AD$750,MATCH(U$4,'TD SOP+PROFORM'!$B$2:$AD$2,0)+1,0),0)+IFERROR(VLOOKUP($A180,'TD SOP+PROFORM'!$A$5:$AD$750,MATCH(U$2,'TD SOP+PROFORM'!$B$2:$AD$2,0)+1,0),0)</f>
        <v>0</v>
      </c>
      <c r="V180" s="25">
        <f>IFERROR(VLOOKUP($A180,'TD SOP+PROFORM'!$A$5:$AD$750,MATCH(V$4,'TD SOP+PROFORM'!$B$2:$AD$2,0)+1,0),0)+IFERROR(VLOOKUP($A180,'TD SOP+PROFORM'!$A$5:$AD$750,MATCH(V$2,'TD SOP+PROFORM'!$B$2:$AD$2,0)+1,0),0)</f>
        <v>0</v>
      </c>
      <c r="W180" s="26" t="str">
        <f t="shared" si="43"/>
        <v/>
      </c>
      <c r="X180" s="25">
        <f>IFERROR(VLOOKUP($A180,'TD SOP+PROFORM'!$A$5:$AD$750,MATCH(X$4,'TD SOP+PROFORM'!$B$2:$AD$2,0)+1,0),0)+IFERROR(VLOOKUP($A180,'TD SOP+PROFORM'!$A$5:$AD$750,MATCH(X$2,'TD SOP+PROFORM'!$B$2:$AD$2,0)+1,0),0)</f>
        <v>0</v>
      </c>
      <c r="Y180" s="25">
        <f>IFERROR(VLOOKUP($A180,'TD SOP+PROFORM'!$A$5:$AD$750,MATCH(Y$4,'TD SOP+PROFORM'!$B$2:$AD$2,0)+1,0),0)+IFERROR(VLOOKUP($A180,'TD SOP+PROFORM'!$A$5:$AD$750,MATCH(Y$2,'TD SOP+PROFORM'!$B$2:$AD$2,0)+1,0),0)</f>
        <v>0</v>
      </c>
      <c r="Z180" s="26" t="str">
        <f t="shared" si="44"/>
        <v/>
      </c>
      <c r="AA180" s="25">
        <f>IFERROR(VLOOKUP($A180,'TD SOP+PROFORM'!$A$5:$AD$750,MATCH(AA$4,'TD SOP+PROFORM'!$B$2:$AD$2,0)+1,0),0)+IFERROR(VLOOKUP($A180,'TD SOP+PROFORM'!$A$5:$AD$750,MATCH(AA$2,'TD SOP+PROFORM'!$B$2:$AD$2,0)+1,0),0)</f>
        <v>0</v>
      </c>
      <c r="AB180" s="25">
        <f>IFERROR(VLOOKUP($A180,'TD SOP+PROFORM'!$A$5:$AD$750,MATCH(AB$4,'TD SOP+PROFORM'!$B$2:$AD$2,0)+1,0),0)+IFERROR(VLOOKUP($A180,'TD SOP+PROFORM'!$A$5:$AD$750,MATCH(AB$2,'TD SOP+PROFORM'!$B$2:$AD$2,0)+1,0),0)</f>
        <v>0</v>
      </c>
      <c r="AC180" s="26" t="str">
        <f t="shared" si="45"/>
        <v/>
      </c>
      <c r="AD180" s="25">
        <f>IFERROR(VLOOKUP($A180,'TD SOP+PROFORM'!$A$5:$AD$750,MATCH(AD$4,'TD SOP+PROFORM'!$B$2:$AD$2,0)+1,0),0)+IFERROR(VLOOKUP($A180,'TD SOP+PROFORM'!$A$5:$AD$750,MATCH(AD$2,'TD SOP+PROFORM'!$B$2:$AD$2,0)+1,0),0)</f>
        <v>0</v>
      </c>
      <c r="AE180" s="25">
        <f>IFERROR(VLOOKUP($A180,'TD SOP+PROFORM'!$A$5:$AD$750,MATCH(AE$4,'TD SOP+PROFORM'!$B$2:$AD$2,0)+1,0),0)+IFERROR(VLOOKUP($A180,'TD SOP+PROFORM'!$A$5:$AD$750,MATCH(AE$2,'TD SOP+PROFORM'!$B$2:$AD$2,0)+1,0),0)</f>
        <v>0</v>
      </c>
      <c r="AF180" s="26" t="str">
        <f t="shared" si="46"/>
        <v/>
      </c>
      <c r="AG180" s="25">
        <f>IFERROR(VLOOKUP($A180,'TD SOP+PROFORM'!$A$5:$AD$750,MATCH(AG$4,'TD SOP+PROFORM'!$B$2:$AD$2,0)+1,0),0)+IFERROR(VLOOKUP($A180,'TD SOP+PROFORM'!$A$5:$AD$750,MATCH(AG$2,'TD SOP+PROFORM'!$B$2:$AD$2,0)+1,0),0)</f>
        <v>0</v>
      </c>
      <c r="AH180" s="25">
        <f>IFERROR(VLOOKUP($A180,'TD SOP+PROFORM'!$A$5:$AD$750,MATCH(AH$4,'TD SOP+PROFORM'!$B$2:$AD$2,0)+1,0),0)+IFERROR(VLOOKUP($A180,'TD SOP+PROFORM'!$A$5:$AD$750,MATCH(AH$2,'TD SOP+PROFORM'!$B$2:$AD$2,0)+1,0),0)</f>
        <v>0</v>
      </c>
      <c r="AI180" s="26" t="str">
        <f t="shared" si="47"/>
        <v/>
      </c>
      <c r="AJ180" s="25">
        <f>IFERROR(VLOOKUP($A180,'TD SOP+PROFORM'!$A$5:$AD$750,MATCH(AJ$4,'TD SOP+PROFORM'!$B$2:$AD$2,0)+1,0),0)+IFERROR(VLOOKUP($A180,'TD SOP+PROFORM'!$A$5:$AD$750,MATCH(AJ$2,'TD SOP+PROFORM'!$B$2:$AD$2,0)+1,0),0)</f>
        <v>0</v>
      </c>
      <c r="AK180" s="25">
        <f>IFERROR(VLOOKUP($A180,'TD SOP+PROFORM'!$A$5:$AD$750,MATCH(AK$4,'TD SOP+PROFORM'!$B$2:$AD$2,0)+1,0),0)+IFERROR(VLOOKUP($A180,'TD SOP+PROFORM'!$A$5:$AD$750,MATCH(AK$2,'TD SOP+PROFORM'!$B$2:$AD$2,0)+1,0),0)</f>
        <v>0</v>
      </c>
      <c r="AL180" s="26" t="str">
        <f t="shared" si="48"/>
        <v/>
      </c>
      <c r="AM180" s="25">
        <f t="shared" si="50"/>
        <v>0</v>
      </c>
      <c r="AN180" s="25">
        <f t="shared" si="50"/>
        <v>0</v>
      </c>
      <c r="AO180" s="26" t="str">
        <f t="shared" si="49"/>
        <v/>
      </c>
    </row>
    <row r="181" spans="1:41" x14ac:dyDescent="0.35">
      <c r="A181" s="24">
        <f>IF(AND('TD SOP+PROFORM'!A178&lt;&gt;"",'TD SOP+PROFORM'!A178&lt;&gt;"TOTAL"),'TD SOP+PROFORM'!A178,0)</f>
        <v>0</v>
      </c>
      <c r="C181" s="25" t="str">
        <f>IFERROR(VLOOKUP($A181,'TD SOP+PROFORM'!$A$5:$AD$750,MATCH(C$4,'TD SOP+PROFORM'!$B$2:$AT$2,0)+1,0),"")</f>
        <v/>
      </c>
      <c r="D181" s="25" t="str">
        <f>IFERROR(VLOOKUP($A181,'TD SOP+PROFORM'!$A$5:$AD$750,MATCH(D$4,'TD SOP+PROFORM'!$B$2:$AT$2,0)+1,0),"")</f>
        <v/>
      </c>
      <c r="E181" s="26" t="str">
        <f t="shared" si="37"/>
        <v/>
      </c>
      <c r="F181" s="25" t="str">
        <f>IFERROR(VLOOKUP($A181,'TD SOP+PROFORM'!$A$5:$AD$750,MATCH(F$4,'TD SOP+PROFORM'!$B$2:$AT$2,0)+1,0),"")</f>
        <v/>
      </c>
      <c r="G181" s="25" t="str">
        <f>IFERROR(VLOOKUP($A181,'TD SOP+PROFORM'!$A$5:$AD$750,MATCH(G$4,'TD SOP+PROFORM'!$B$2:$AT$2,0)+1,0),"")</f>
        <v/>
      </c>
      <c r="H181" s="26" t="str">
        <f t="shared" si="38"/>
        <v/>
      </c>
      <c r="I181" s="25" t="str">
        <f>IFERROR(VLOOKUP($A181,'TD SOP+PROFORM'!$A$5:$AD$750,MATCH(I$4,'TD SOP+PROFORM'!$B$2:$AT$2,0)+1,0),"")</f>
        <v/>
      </c>
      <c r="J181" s="25" t="str">
        <f>IFERROR(VLOOKUP($A181,'TD SOP+PROFORM'!$A$5:$AD$750,MATCH(J$4,'TD SOP+PROFORM'!$B$2:$AT$2,0)+1,0),"")</f>
        <v/>
      </c>
      <c r="K181" s="26" t="str">
        <f t="shared" si="39"/>
        <v/>
      </c>
      <c r="L181" s="25" t="str">
        <f>IFERROR(VLOOKUP($A181,'TD SOP+PROFORM'!$A$5:$AD$750,MATCH(L$4,'TD SOP+PROFORM'!$B$2:$AT$2,0)+1,0),"")</f>
        <v/>
      </c>
      <c r="M181" s="25" t="str">
        <f>IFERROR(VLOOKUP($A181,'TD SOP+PROFORM'!$A$5:$AD$750,MATCH(M$4,'TD SOP+PROFORM'!$B$2:$AT$2,0)+1,0),"")</f>
        <v/>
      </c>
      <c r="N181" s="26" t="str">
        <f t="shared" si="40"/>
        <v/>
      </c>
      <c r="O181" s="25">
        <f>IFERROR(VLOOKUP($A181,'TD SOP+PROFORM'!$A$5:$AD$750,MATCH(O$4,'TD SOP+PROFORM'!$B$2:$AD$2,0)+1,0),0)+IFERROR(VLOOKUP($A181,'TD SOP+PROFORM'!$A$5:$AD$750,MATCH(O$2,'TD SOP+PROFORM'!$B$2:$AD$2,0)+1,0),0)</f>
        <v>0</v>
      </c>
      <c r="P181" s="25">
        <f>IFERROR(VLOOKUP($A181,'TD SOP+PROFORM'!$A$5:$AD$750,MATCH(P$4,'TD SOP+PROFORM'!$B$2:$AD$2,0)+1,0),0)+IFERROR(VLOOKUP($A181,'TD SOP+PROFORM'!$A$5:$AD$750,MATCH(P$2,'TD SOP+PROFORM'!$B$2:$AD$2,0)+1,0),0)</f>
        <v>0</v>
      </c>
      <c r="Q181" s="26" t="str">
        <f t="shared" si="41"/>
        <v/>
      </c>
      <c r="R181" s="25">
        <f>IFERROR(VLOOKUP($A181,'TD SOP+PROFORM'!$A$5:$AD$750,MATCH(R$4,'TD SOP+PROFORM'!$B$2:$AD$2,0)+1,0),0)+IFERROR(VLOOKUP($A181,'TD SOP+PROFORM'!$A$5:$AD$750,MATCH(R$2,'TD SOP+PROFORM'!$B$2:$AD$2,0)+1,0),0)</f>
        <v>0</v>
      </c>
      <c r="S181" s="25">
        <f>IFERROR(VLOOKUP($A181,'TD SOP+PROFORM'!$A$5:$AD$750,MATCH(S$4,'TD SOP+PROFORM'!$B$2:$AD$2,0)+1,0),0)+IFERROR(VLOOKUP($A181,'TD SOP+PROFORM'!$A$5:$AD$750,MATCH(S$2,'TD SOP+PROFORM'!$B$2:$AD$2,0)+1,0),0)</f>
        <v>0</v>
      </c>
      <c r="T181" s="26" t="str">
        <f t="shared" si="42"/>
        <v/>
      </c>
      <c r="U181" s="25">
        <f>IFERROR(VLOOKUP($A181,'TD SOP+PROFORM'!$A$5:$AD$750,MATCH(U$4,'TD SOP+PROFORM'!$B$2:$AD$2,0)+1,0),0)+IFERROR(VLOOKUP($A181,'TD SOP+PROFORM'!$A$5:$AD$750,MATCH(U$2,'TD SOP+PROFORM'!$B$2:$AD$2,0)+1,0),0)</f>
        <v>0</v>
      </c>
      <c r="V181" s="25">
        <f>IFERROR(VLOOKUP($A181,'TD SOP+PROFORM'!$A$5:$AD$750,MATCH(V$4,'TD SOP+PROFORM'!$B$2:$AD$2,0)+1,0),0)+IFERROR(VLOOKUP($A181,'TD SOP+PROFORM'!$A$5:$AD$750,MATCH(V$2,'TD SOP+PROFORM'!$B$2:$AD$2,0)+1,0),0)</f>
        <v>0</v>
      </c>
      <c r="W181" s="26" t="str">
        <f t="shared" si="43"/>
        <v/>
      </c>
      <c r="X181" s="25">
        <f>IFERROR(VLOOKUP($A181,'TD SOP+PROFORM'!$A$5:$AD$750,MATCH(X$4,'TD SOP+PROFORM'!$B$2:$AD$2,0)+1,0),0)+IFERROR(VLOOKUP($A181,'TD SOP+PROFORM'!$A$5:$AD$750,MATCH(X$2,'TD SOP+PROFORM'!$B$2:$AD$2,0)+1,0),0)</f>
        <v>0</v>
      </c>
      <c r="Y181" s="25">
        <f>IFERROR(VLOOKUP($A181,'TD SOP+PROFORM'!$A$5:$AD$750,MATCH(Y$4,'TD SOP+PROFORM'!$B$2:$AD$2,0)+1,0),0)+IFERROR(VLOOKUP($A181,'TD SOP+PROFORM'!$A$5:$AD$750,MATCH(Y$2,'TD SOP+PROFORM'!$B$2:$AD$2,0)+1,0),0)</f>
        <v>0</v>
      </c>
      <c r="Z181" s="26" t="str">
        <f t="shared" si="44"/>
        <v/>
      </c>
      <c r="AA181" s="25">
        <f>IFERROR(VLOOKUP($A181,'TD SOP+PROFORM'!$A$5:$AD$750,MATCH(AA$4,'TD SOP+PROFORM'!$B$2:$AD$2,0)+1,0),0)+IFERROR(VLOOKUP($A181,'TD SOP+PROFORM'!$A$5:$AD$750,MATCH(AA$2,'TD SOP+PROFORM'!$B$2:$AD$2,0)+1,0),0)</f>
        <v>0</v>
      </c>
      <c r="AB181" s="25">
        <f>IFERROR(VLOOKUP($A181,'TD SOP+PROFORM'!$A$5:$AD$750,MATCH(AB$4,'TD SOP+PROFORM'!$B$2:$AD$2,0)+1,0),0)+IFERROR(VLOOKUP($A181,'TD SOP+PROFORM'!$A$5:$AD$750,MATCH(AB$2,'TD SOP+PROFORM'!$B$2:$AD$2,0)+1,0),0)</f>
        <v>0</v>
      </c>
      <c r="AC181" s="26" t="str">
        <f t="shared" si="45"/>
        <v/>
      </c>
      <c r="AD181" s="25">
        <f>IFERROR(VLOOKUP($A181,'TD SOP+PROFORM'!$A$5:$AD$750,MATCH(AD$4,'TD SOP+PROFORM'!$B$2:$AD$2,0)+1,0),0)+IFERROR(VLOOKUP($A181,'TD SOP+PROFORM'!$A$5:$AD$750,MATCH(AD$2,'TD SOP+PROFORM'!$B$2:$AD$2,0)+1,0),0)</f>
        <v>0</v>
      </c>
      <c r="AE181" s="25">
        <f>IFERROR(VLOOKUP($A181,'TD SOP+PROFORM'!$A$5:$AD$750,MATCH(AE$4,'TD SOP+PROFORM'!$B$2:$AD$2,0)+1,0),0)+IFERROR(VLOOKUP($A181,'TD SOP+PROFORM'!$A$5:$AD$750,MATCH(AE$2,'TD SOP+PROFORM'!$B$2:$AD$2,0)+1,0),0)</f>
        <v>0</v>
      </c>
      <c r="AF181" s="26" t="str">
        <f t="shared" si="46"/>
        <v/>
      </c>
      <c r="AG181" s="25">
        <f>IFERROR(VLOOKUP($A181,'TD SOP+PROFORM'!$A$5:$AD$750,MATCH(AG$4,'TD SOP+PROFORM'!$B$2:$AD$2,0)+1,0),0)+IFERROR(VLOOKUP($A181,'TD SOP+PROFORM'!$A$5:$AD$750,MATCH(AG$2,'TD SOP+PROFORM'!$B$2:$AD$2,0)+1,0),0)</f>
        <v>0</v>
      </c>
      <c r="AH181" s="25">
        <f>IFERROR(VLOOKUP($A181,'TD SOP+PROFORM'!$A$5:$AD$750,MATCH(AH$4,'TD SOP+PROFORM'!$B$2:$AD$2,0)+1,0),0)+IFERROR(VLOOKUP($A181,'TD SOP+PROFORM'!$A$5:$AD$750,MATCH(AH$2,'TD SOP+PROFORM'!$B$2:$AD$2,0)+1,0),0)</f>
        <v>0</v>
      </c>
      <c r="AI181" s="26" t="str">
        <f t="shared" si="47"/>
        <v/>
      </c>
      <c r="AJ181" s="25">
        <f>IFERROR(VLOOKUP($A181,'TD SOP+PROFORM'!$A$5:$AD$750,MATCH(AJ$4,'TD SOP+PROFORM'!$B$2:$AD$2,0)+1,0),0)+IFERROR(VLOOKUP($A181,'TD SOP+PROFORM'!$A$5:$AD$750,MATCH(AJ$2,'TD SOP+PROFORM'!$B$2:$AD$2,0)+1,0),0)</f>
        <v>0</v>
      </c>
      <c r="AK181" s="25">
        <f>IFERROR(VLOOKUP($A181,'TD SOP+PROFORM'!$A$5:$AD$750,MATCH(AK$4,'TD SOP+PROFORM'!$B$2:$AD$2,0)+1,0),0)+IFERROR(VLOOKUP($A181,'TD SOP+PROFORM'!$A$5:$AD$750,MATCH(AK$2,'TD SOP+PROFORM'!$B$2:$AD$2,0)+1,0),0)</f>
        <v>0</v>
      </c>
      <c r="AL181" s="26" t="str">
        <f t="shared" si="48"/>
        <v/>
      </c>
      <c r="AM181" s="25">
        <f t="shared" si="50"/>
        <v>0</v>
      </c>
      <c r="AN181" s="25">
        <f t="shared" si="50"/>
        <v>0</v>
      </c>
      <c r="AO181" s="26" t="str">
        <f t="shared" si="49"/>
        <v/>
      </c>
    </row>
    <row r="182" spans="1:41" x14ac:dyDescent="0.35">
      <c r="A182" s="24">
        <f>IF(AND('TD SOP+PROFORM'!A179&lt;&gt;"",'TD SOP+PROFORM'!A179&lt;&gt;"TOTAL"),'TD SOP+PROFORM'!A179,0)</f>
        <v>0</v>
      </c>
      <c r="C182" s="25" t="str">
        <f>IFERROR(VLOOKUP($A182,'TD SOP+PROFORM'!$A$5:$AD$750,MATCH(C$4,'TD SOP+PROFORM'!$B$2:$AT$2,0)+1,0),"")</f>
        <v/>
      </c>
      <c r="D182" s="25" t="str">
        <f>IFERROR(VLOOKUP($A182,'TD SOP+PROFORM'!$A$5:$AD$750,MATCH(D$4,'TD SOP+PROFORM'!$B$2:$AT$2,0)+1,0),"")</f>
        <v/>
      </c>
      <c r="E182" s="26" t="str">
        <f t="shared" si="37"/>
        <v/>
      </c>
      <c r="F182" s="25" t="str">
        <f>IFERROR(VLOOKUP($A182,'TD SOP+PROFORM'!$A$5:$AD$750,MATCH(F$4,'TD SOP+PROFORM'!$B$2:$AT$2,0)+1,0),"")</f>
        <v/>
      </c>
      <c r="G182" s="25" t="str">
        <f>IFERROR(VLOOKUP($A182,'TD SOP+PROFORM'!$A$5:$AD$750,MATCH(G$4,'TD SOP+PROFORM'!$B$2:$AT$2,0)+1,0),"")</f>
        <v/>
      </c>
      <c r="H182" s="26" t="str">
        <f t="shared" si="38"/>
        <v/>
      </c>
      <c r="I182" s="25" t="str">
        <f>IFERROR(VLOOKUP($A182,'TD SOP+PROFORM'!$A$5:$AD$750,MATCH(I$4,'TD SOP+PROFORM'!$B$2:$AT$2,0)+1,0),"")</f>
        <v/>
      </c>
      <c r="J182" s="25" t="str">
        <f>IFERROR(VLOOKUP($A182,'TD SOP+PROFORM'!$A$5:$AD$750,MATCH(J$4,'TD SOP+PROFORM'!$B$2:$AT$2,0)+1,0),"")</f>
        <v/>
      </c>
      <c r="K182" s="26" t="str">
        <f t="shared" si="39"/>
        <v/>
      </c>
      <c r="L182" s="25" t="str">
        <f>IFERROR(VLOOKUP($A182,'TD SOP+PROFORM'!$A$5:$AD$750,MATCH(L$4,'TD SOP+PROFORM'!$B$2:$AT$2,0)+1,0),"")</f>
        <v/>
      </c>
      <c r="M182" s="25" t="str">
        <f>IFERROR(VLOOKUP($A182,'TD SOP+PROFORM'!$A$5:$AD$750,MATCH(M$4,'TD SOP+PROFORM'!$B$2:$AT$2,0)+1,0),"")</f>
        <v/>
      </c>
      <c r="N182" s="26" t="str">
        <f t="shared" si="40"/>
        <v/>
      </c>
      <c r="O182" s="25">
        <f>IFERROR(VLOOKUP($A182,'TD SOP+PROFORM'!$A$5:$AD$750,MATCH(O$4,'TD SOP+PROFORM'!$B$2:$AD$2,0)+1,0),0)+IFERROR(VLOOKUP($A182,'TD SOP+PROFORM'!$A$5:$AD$750,MATCH(O$2,'TD SOP+PROFORM'!$B$2:$AD$2,0)+1,0),0)</f>
        <v>0</v>
      </c>
      <c r="P182" s="25">
        <f>IFERROR(VLOOKUP($A182,'TD SOP+PROFORM'!$A$5:$AD$750,MATCH(P$4,'TD SOP+PROFORM'!$B$2:$AD$2,0)+1,0),0)+IFERROR(VLOOKUP($A182,'TD SOP+PROFORM'!$A$5:$AD$750,MATCH(P$2,'TD SOP+PROFORM'!$B$2:$AD$2,0)+1,0),0)</f>
        <v>0</v>
      </c>
      <c r="Q182" s="26" t="str">
        <f t="shared" si="41"/>
        <v/>
      </c>
      <c r="R182" s="25">
        <f>IFERROR(VLOOKUP($A182,'TD SOP+PROFORM'!$A$5:$AD$750,MATCH(R$4,'TD SOP+PROFORM'!$B$2:$AD$2,0)+1,0),0)+IFERROR(VLOOKUP($A182,'TD SOP+PROFORM'!$A$5:$AD$750,MATCH(R$2,'TD SOP+PROFORM'!$B$2:$AD$2,0)+1,0),0)</f>
        <v>0</v>
      </c>
      <c r="S182" s="25">
        <f>IFERROR(VLOOKUP($A182,'TD SOP+PROFORM'!$A$5:$AD$750,MATCH(S$4,'TD SOP+PROFORM'!$B$2:$AD$2,0)+1,0),0)+IFERROR(VLOOKUP($A182,'TD SOP+PROFORM'!$A$5:$AD$750,MATCH(S$2,'TD SOP+PROFORM'!$B$2:$AD$2,0)+1,0),0)</f>
        <v>0</v>
      </c>
      <c r="T182" s="26" t="str">
        <f t="shared" si="42"/>
        <v/>
      </c>
      <c r="U182" s="25">
        <f>IFERROR(VLOOKUP($A182,'TD SOP+PROFORM'!$A$5:$AD$750,MATCH(U$4,'TD SOP+PROFORM'!$B$2:$AD$2,0)+1,0),0)+IFERROR(VLOOKUP($A182,'TD SOP+PROFORM'!$A$5:$AD$750,MATCH(U$2,'TD SOP+PROFORM'!$B$2:$AD$2,0)+1,0),0)</f>
        <v>0</v>
      </c>
      <c r="V182" s="25">
        <f>IFERROR(VLOOKUP($A182,'TD SOP+PROFORM'!$A$5:$AD$750,MATCH(V$4,'TD SOP+PROFORM'!$B$2:$AD$2,0)+1,0),0)+IFERROR(VLOOKUP($A182,'TD SOP+PROFORM'!$A$5:$AD$750,MATCH(V$2,'TD SOP+PROFORM'!$B$2:$AD$2,0)+1,0),0)</f>
        <v>0</v>
      </c>
      <c r="W182" s="26" t="str">
        <f t="shared" si="43"/>
        <v/>
      </c>
      <c r="X182" s="25">
        <f>IFERROR(VLOOKUP($A182,'TD SOP+PROFORM'!$A$5:$AD$750,MATCH(X$4,'TD SOP+PROFORM'!$B$2:$AD$2,0)+1,0),0)+IFERROR(VLOOKUP($A182,'TD SOP+PROFORM'!$A$5:$AD$750,MATCH(X$2,'TD SOP+PROFORM'!$B$2:$AD$2,0)+1,0),0)</f>
        <v>0</v>
      </c>
      <c r="Y182" s="25">
        <f>IFERROR(VLOOKUP($A182,'TD SOP+PROFORM'!$A$5:$AD$750,MATCH(Y$4,'TD SOP+PROFORM'!$B$2:$AD$2,0)+1,0),0)+IFERROR(VLOOKUP($A182,'TD SOP+PROFORM'!$A$5:$AD$750,MATCH(Y$2,'TD SOP+PROFORM'!$B$2:$AD$2,0)+1,0),0)</f>
        <v>0</v>
      </c>
      <c r="Z182" s="26" t="str">
        <f t="shared" si="44"/>
        <v/>
      </c>
      <c r="AA182" s="25">
        <f>IFERROR(VLOOKUP($A182,'TD SOP+PROFORM'!$A$5:$AD$750,MATCH(AA$4,'TD SOP+PROFORM'!$B$2:$AD$2,0)+1,0),0)+IFERROR(VLOOKUP($A182,'TD SOP+PROFORM'!$A$5:$AD$750,MATCH(AA$2,'TD SOP+PROFORM'!$B$2:$AD$2,0)+1,0),0)</f>
        <v>0</v>
      </c>
      <c r="AB182" s="25">
        <f>IFERROR(VLOOKUP($A182,'TD SOP+PROFORM'!$A$5:$AD$750,MATCH(AB$4,'TD SOP+PROFORM'!$B$2:$AD$2,0)+1,0),0)+IFERROR(VLOOKUP($A182,'TD SOP+PROFORM'!$A$5:$AD$750,MATCH(AB$2,'TD SOP+PROFORM'!$B$2:$AD$2,0)+1,0),0)</f>
        <v>0</v>
      </c>
      <c r="AC182" s="26" t="str">
        <f t="shared" si="45"/>
        <v/>
      </c>
      <c r="AD182" s="25">
        <f>IFERROR(VLOOKUP($A182,'TD SOP+PROFORM'!$A$5:$AD$750,MATCH(AD$4,'TD SOP+PROFORM'!$B$2:$AD$2,0)+1,0),0)+IFERROR(VLOOKUP($A182,'TD SOP+PROFORM'!$A$5:$AD$750,MATCH(AD$2,'TD SOP+PROFORM'!$B$2:$AD$2,0)+1,0),0)</f>
        <v>0</v>
      </c>
      <c r="AE182" s="25">
        <f>IFERROR(VLOOKUP($A182,'TD SOP+PROFORM'!$A$5:$AD$750,MATCH(AE$4,'TD SOP+PROFORM'!$B$2:$AD$2,0)+1,0),0)+IFERROR(VLOOKUP($A182,'TD SOP+PROFORM'!$A$5:$AD$750,MATCH(AE$2,'TD SOP+PROFORM'!$B$2:$AD$2,0)+1,0),0)</f>
        <v>0</v>
      </c>
      <c r="AF182" s="26" t="str">
        <f t="shared" si="46"/>
        <v/>
      </c>
      <c r="AG182" s="25">
        <f>IFERROR(VLOOKUP($A182,'TD SOP+PROFORM'!$A$5:$AD$750,MATCH(AG$4,'TD SOP+PROFORM'!$B$2:$AD$2,0)+1,0),0)+IFERROR(VLOOKUP($A182,'TD SOP+PROFORM'!$A$5:$AD$750,MATCH(AG$2,'TD SOP+PROFORM'!$B$2:$AD$2,0)+1,0),0)</f>
        <v>0</v>
      </c>
      <c r="AH182" s="25">
        <f>IFERROR(VLOOKUP($A182,'TD SOP+PROFORM'!$A$5:$AD$750,MATCH(AH$4,'TD SOP+PROFORM'!$B$2:$AD$2,0)+1,0),0)+IFERROR(VLOOKUP($A182,'TD SOP+PROFORM'!$A$5:$AD$750,MATCH(AH$2,'TD SOP+PROFORM'!$B$2:$AD$2,0)+1,0),0)</f>
        <v>0</v>
      </c>
      <c r="AI182" s="26" t="str">
        <f t="shared" si="47"/>
        <v/>
      </c>
      <c r="AJ182" s="25">
        <f>IFERROR(VLOOKUP($A182,'TD SOP+PROFORM'!$A$5:$AD$750,MATCH(AJ$4,'TD SOP+PROFORM'!$B$2:$AD$2,0)+1,0),0)+IFERROR(VLOOKUP($A182,'TD SOP+PROFORM'!$A$5:$AD$750,MATCH(AJ$2,'TD SOP+PROFORM'!$B$2:$AD$2,0)+1,0),0)</f>
        <v>0</v>
      </c>
      <c r="AK182" s="25">
        <f>IFERROR(VLOOKUP($A182,'TD SOP+PROFORM'!$A$5:$AD$750,MATCH(AK$4,'TD SOP+PROFORM'!$B$2:$AD$2,0)+1,0),0)+IFERROR(VLOOKUP($A182,'TD SOP+PROFORM'!$A$5:$AD$750,MATCH(AK$2,'TD SOP+PROFORM'!$B$2:$AD$2,0)+1,0),0)</f>
        <v>0</v>
      </c>
      <c r="AL182" s="26" t="str">
        <f t="shared" si="48"/>
        <v/>
      </c>
      <c r="AM182" s="25">
        <f t="shared" si="50"/>
        <v>0</v>
      </c>
      <c r="AN182" s="25">
        <f t="shared" si="50"/>
        <v>0</v>
      </c>
      <c r="AO182" s="26" t="str">
        <f t="shared" si="49"/>
        <v/>
      </c>
    </row>
    <row r="183" spans="1:41" x14ac:dyDescent="0.35">
      <c r="A183" s="24">
        <f>IF(AND('TD SOP+PROFORM'!A180&lt;&gt;"",'TD SOP+PROFORM'!A180&lt;&gt;"TOTAL"),'TD SOP+PROFORM'!A180,0)</f>
        <v>0</v>
      </c>
      <c r="C183" s="25" t="str">
        <f>IFERROR(VLOOKUP($A183,'TD SOP+PROFORM'!$A$5:$AD$750,MATCH(C$4,'TD SOP+PROFORM'!$B$2:$AT$2,0)+1,0),"")</f>
        <v/>
      </c>
      <c r="D183" s="25" t="str">
        <f>IFERROR(VLOOKUP($A183,'TD SOP+PROFORM'!$A$5:$AD$750,MATCH(D$4,'TD SOP+PROFORM'!$B$2:$AT$2,0)+1,0),"")</f>
        <v/>
      </c>
      <c r="E183" s="26" t="str">
        <f t="shared" si="37"/>
        <v/>
      </c>
      <c r="F183" s="25" t="str">
        <f>IFERROR(VLOOKUP($A183,'TD SOP+PROFORM'!$A$5:$AD$750,MATCH(F$4,'TD SOP+PROFORM'!$B$2:$AT$2,0)+1,0),"")</f>
        <v/>
      </c>
      <c r="G183" s="25" t="str">
        <f>IFERROR(VLOOKUP($A183,'TD SOP+PROFORM'!$A$5:$AD$750,MATCH(G$4,'TD SOP+PROFORM'!$B$2:$AT$2,0)+1,0),"")</f>
        <v/>
      </c>
      <c r="H183" s="26" t="str">
        <f t="shared" si="38"/>
        <v/>
      </c>
      <c r="I183" s="25" t="str">
        <f>IFERROR(VLOOKUP($A183,'TD SOP+PROFORM'!$A$5:$AD$750,MATCH(I$4,'TD SOP+PROFORM'!$B$2:$AT$2,0)+1,0),"")</f>
        <v/>
      </c>
      <c r="J183" s="25" t="str">
        <f>IFERROR(VLOOKUP($A183,'TD SOP+PROFORM'!$A$5:$AD$750,MATCH(J$4,'TD SOP+PROFORM'!$B$2:$AT$2,0)+1,0),"")</f>
        <v/>
      </c>
      <c r="K183" s="26" t="str">
        <f t="shared" si="39"/>
        <v/>
      </c>
      <c r="L183" s="25" t="str">
        <f>IFERROR(VLOOKUP($A183,'TD SOP+PROFORM'!$A$5:$AD$750,MATCH(L$4,'TD SOP+PROFORM'!$B$2:$AT$2,0)+1,0),"")</f>
        <v/>
      </c>
      <c r="M183" s="25" t="str">
        <f>IFERROR(VLOOKUP($A183,'TD SOP+PROFORM'!$A$5:$AD$750,MATCH(M$4,'TD SOP+PROFORM'!$B$2:$AT$2,0)+1,0),"")</f>
        <v/>
      </c>
      <c r="N183" s="26" t="str">
        <f t="shared" si="40"/>
        <v/>
      </c>
      <c r="O183" s="25">
        <f>IFERROR(VLOOKUP($A183,'TD SOP+PROFORM'!$A$5:$AD$750,MATCH(O$4,'TD SOP+PROFORM'!$B$2:$AD$2,0)+1,0),0)+IFERROR(VLOOKUP($A183,'TD SOP+PROFORM'!$A$5:$AD$750,MATCH(O$2,'TD SOP+PROFORM'!$B$2:$AD$2,0)+1,0),0)</f>
        <v>0</v>
      </c>
      <c r="P183" s="25">
        <f>IFERROR(VLOOKUP($A183,'TD SOP+PROFORM'!$A$5:$AD$750,MATCH(P$4,'TD SOP+PROFORM'!$B$2:$AD$2,0)+1,0),0)+IFERROR(VLOOKUP($A183,'TD SOP+PROFORM'!$A$5:$AD$750,MATCH(P$2,'TD SOP+PROFORM'!$B$2:$AD$2,0)+1,0),0)</f>
        <v>0</v>
      </c>
      <c r="Q183" s="26" t="str">
        <f t="shared" si="41"/>
        <v/>
      </c>
      <c r="R183" s="25">
        <f>IFERROR(VLOOKUP($A183,'TD SOP+PROFORM'!$A$5:$AD$750,MATCH(R$4,'TD SOP+PROFORM'!$B$2:$AD$2,0)+1,0),0)+IFERROR(VLOOKUP($A183,'TD SOP+PROFORM'!$A$5:$AD$750,MATCH(R$2,'TD SOP+PROFORM'!$B$2:$AD$2,0)+1,0),0)</f>
        <v>0</v>
      </c>
      <c r="S183" s="25">
        <f>IFERROR(VLOOKUP($A183,'TD SOP+PROFORM'!$A$5:$AD$750,MATCH(S$4,'TD SOP+PROFORM'!$B$2:$AD$2,0)+1,0),0)+IFERROR(VLOOKUP($A183,'TD SOP+PROFORM'!$A$5:$AD$750,MATCH(S$2,'TD SOP+PROFORM'!$B$2:$AD$2,0)+1,0),0)</f>
        <v>0</v>
      </c>
      <c r="T183" s="26" t="str">
        <f t="shared" si="42"/>
        <v/>
      </c>
      <c r="U183" s="25">
        <f>IFERROR(VLOOKUP($A183,'TD SOP+PROFORM'!$A$5:$AD$750,MATCH(U$4,'TD SOP+PROFORM'!$B$2:$AD$2,0)+1,0),0)+IFERROR(VLOOKUP($A183,'TD SOP+PROFORM'!$A$5:$AD$750,MATCH(U$2,'TD SOP+PROFORM'!$B$2:$AD$2,0)+1,0),0)</f>
        <v>0</v>
      </c>
      <c r="V183" s="25">
        <f>IFERROR(VLOOKUP($A183,'TD SOP+PROFORM'!$A$5:$AD$750,MATCH(V$4,'TD SOP+PROFORM'!$B$2:$AD$2,0)+1,0),0)+IFERROR(VLOOKUP($A183,'TD SOP+PROFORM'!$A$5:$AD$750,MATCH(V$2,'TD SOP+PROFORM'!$B$2:$AD$2,0)+1,0),0)</f>
        <v>0</v>
      </c>
      <c r="W183" s="26" t="str">
        <f t="shared" si="43"/>
        <v/>
      </c>
      <c r="X183" s="25">
        <f>IFERROR(VLOOKUP($A183,'TD SOP+PROFORM'!$A$5:$AD$750,MATCH(X$4,'TD SOP+PROFORM'!$B$2:$AD$2,0)+1,0),0)+IFERROR(VLOOKUP($A183,'TD SOP+PROFORM'!$A$5:$AD$750,MATCH(X$2,'TD SOP+PROFORM'!$B$2:$AD$2,0)+1,0),0)</f>
        <v>0</v>
      </c>
      <c r="Y183" s="25">
        <f>IFERROR(VLOOKUP($A183,'TD SOP+PROFORM'!$A$5:$AD$750,MATCH(Y$4,'TD SOP+PROFORM'!$B$2:$AD$2,0)+1,0),0)+IFERROR(VLOOKUP($A183,'TD SOP+PROFORM'!$A$5:$AD$750,MATCH(Y$2,'TD SOP+PROFORM'!$B$2:$AD$2,0)+1,0),0)</f>
        <v>0</v>
      </c>
      <c r="Z183" s="26" t="str">
        <f t="shared" si="44"/>
        <v/>
      </c>
      <c r="AA183" s="25">
        <f>IFERROR(VLOOKUP($A183,'TD SOP+PROFORM'!$A$5:$AD$750,MATCH(AA$4,'TD SOP+PROFORM'!$B$2:$AD$2,0)+1,0),0)+IFERROR(VLOOKUP($A183,'TD SOP+PROFORM'!$A$5:$AD$750,MATCH(AA$2,'TD SOP+PROFORM'!$B$2:$AD$2,0)+1,0),0)</f>
        <v>0</v>
      </c>
      <c r="AB183" s="25">
        <f>IFERROR(VLOOKUP($A183,'TD SOP+PROFORM'!$A$5:$AD$750,MATCH(AB$4,'TD SOP+PROFORM'!$B$2:$AD$2,0)+1,0),0)+IFERROR(VLOOKUP($A183,'TD SOP+PROFORM'!$A$5:$AD$750,MATCH(AB$2,'TD SOP+PROFORM'!$B$2:$AD$2,0)+1,0),0)</f>
        <v>0</v>
      </c>
      <c r="AC183" s="26" t="str">
        <f t="shared" si="45"/>
        <v/>
      </c>
      <c r="AD183" s="25">
        <f>IFERROR(VLOOKUP($A183,'TD SOP+PROFORM'!$A$5:$AD$750,MATCH(AD$4,'TD SOP+PROFORM'!$B$2:$AD$2,0)+1,0),0)+IFERROR(VLOOKUP($A183,'TD SOP+PROFORM'!$A$5:$AD$750,MATCH(AD$2,'TD SOP+PROFORM'!$B$2:$AD$2,0)+1,0),0)</f>
        <v>0</v>
      </c>
      <c r="AE183" s="25">
        <f>IFERROR(VLOOKUP($A183,'TD SOP+PROFORM'!$A$5:$AD$750,MATCH(AE$4,'TD SOP+PROFORM'!$B$2:$AD$2,0)+1,0),0)+IFERROR(VLOOKUP($A183,'TD SOP+PROFORM'!$A$5:$AD$750,MATCH(AE$2,'TD SOP+PROFORM'!$B$2:$AD$2,0)+1,0),0)</f>
        <v>0</v>
      </c>
      <c r="AF183" s="26" t="str">
        <f t="shared" si="46"/>
        <v/>
      </c>
      <c r="AG183" s="25">
        <f>IFERROR(VLOOKUP($A183,'TD SOP+PROFORM'!$A$5:$AD$750,MATCH(AG$4,'TD SOP+PROFORM'!$B$2:$AD$2,0)+1,0),0)+IFERROR(VLOOKUP($A183,'TD SOP+PROFORM'!$A$5:$AD$750,MATCH(AG$2,'TD SOP+PROFORM'!$B$2:$AD$2,0)+1,0),0)</f>
        <v>0</v>
      </c>
      <c r="AH183" s="25">
        <f>IFERROR(VLOOKUP($A183,'TD SOP+PROFORM'!$A$5:$AD$750,MATCH(AH$4,'TD SOP+PROFORM'!$B$2:$AD$2,0)+1,0),0)+IFERROR(VLOOKUP($A183,'TD SOP+PROFORM'!$A$5:$AD$750,MATCH(AH$2,'TD SOP+PROFORM'!$B$2:$AD$2,0)+1,0),0)</f>
        <v>0</v>
      </c>
      <c r="AI183" s="26" t="str">
        <f t="shared" si="47"/>
        <v/>
      </c>
      <c r="AJ183" s="25">
        <f>IFERROR(VLOOKUP($A183,'TD SOP+PROFORM'!$A$5:$AD$750,MATCH(AJ$4,'TD SOP+PROFORM'!$B$2:$AD$2,0)+1,0),0)+IFERROR(VLOOKUP($A183,'TD SOP+PROFORM'!$A$5:$AD$750,MATCH(AJ$2,'TD SOP+PROFORM'!$B$2:$AD$2,0)+1,0),0)</f>
        <v>0</v>
      </c>
      <c r="AK183" s="25">
        <f>IFERROR(VLOOKUP($A183,'TD SOP+PROFORM'!$A$5:$AD$750,MATCH(AK$4,'TD SOP+PROFORM'!$B$2:$AD$2,0)+1,0),0)+IFERROR(VLOOKUP($A183,'TD SOP+PROFORM'!$A$5:$AD$750,MATCH(AK$2,'TD SOP+PROFORM'!$B$2:$AD$2,0)+1,0),0)</f>
        <v>0</v>
      </c>
      <c r="AL183" s="26" t="str">
        <f t="shared" si="48"/>
        <v/>
      </c>
      <c r="AM183" s="25">
        <f t="shared" si="50"/>
        <v>0</v>
      </c>
      <c r="AN183" s="25">
        <f t="shared" si="50"/>
        <v>0</v>
      </c>
      <c r="AO183" s="26" t="str">
        <f t="shared" si="49"/>
        <v/>
      </c>
    </row>
    <row r="184" spans="1:41" x14ac:dyDescent="0.35">
      <c r="A184" s="24">
        <f>IF(AND('TD SOP+PROFORM'!A181&lt;&gt;"",'TD SOP+PROFORM'!A181&lt;&gt;"TOTAL"),'TD SOP+PROFORM'!A181,0)</f>
        <v>0</v>
      </c>
      <c r="C184" s="25" t="str">
        <f>IFERROR(VLOOKUP($A184,'TD SOP+PROFORM'!$A$5:$AD$750,MATCH(C$4,'TD SOP+PROFORM'!$B$2:$AT$2,0)+1,0),"")</f>
        <v/>
      </c>
      <c r="D184" s="25" t="str">
        <f>IFERROR(VLOOKUP($A184,'TD SOP+PROFORM'!$A$5:$AD$750,MATCH(D$4,'TD SOP+PROFORM'!$B$2:$AT$2,0)+1,0),"")</f>
        <v/>
      </c>
      <c r="E184" s="26" t="str">
        <f t="shared" si="37"/>
        <v/>
      </c>
      <c r="F184" s="25" t="str">
        <f>IFERROR(VLOOKUP($A184,'TD SOP+PROFORM'!$A$5:$AD$750,MATCH(F$4,'TD SOP+PROFORM'!$B$2:$AT$2,0)+1,0),"")</f>
        <v/>
      </c>
      <c r="G184" s="25" t="str">
        <f>IFERROR(VLOOKUP($A184,'TD SOP+PROFORM'!$A$5:$AD$750,MATCH(G$4,'TD SOP+PROFORM'!$B$2:$AT$2,0)+1,0),"")</f>
        <v/>
      </c>
      <c r="H184" s="26" t="str">
        <f t="shared" si="38"/>
        <v/>
      </c>
      <c r="I184" s="25" t="str">
        <f>IFERROR(VLOOKUP($A184,'TD SOP+PROFORM'!$A$5:$AD$750,MATCH(I$4,'TD SOP+PROFORM'!$B$2:$AT$2,0)+1,0),"")</f>
        <v/>
      </c>
      <c r="J184" s="25" t="str">
        <f>IFERROR(VLOOKUP($A184,'TD SOP+PROFORM'!$A$5:$AD$750,MATCH(J$4,'TD SOP+PROFORM'!$B$2:$AT$2,0)+1,0),"")</f>
        <v/>
      </c>
      <c r="K184" s="26" t="str">
        <f t="shared" si="39"/>
        <v/>
      </c>
      <c r="L184" s="25" t="str">
        <f>IFERROR(VLOOKUP($A184,'TD SOP+PROFORM'!$A$5:$AD$750,MATCH(L$4,'TD SOP+PROFORM'!$B$2:$AT$2,0)+1,0),"")</f>
        <v/>
      </c>
      <c r="M184" s="25" t="str">
        <f>IFERROR(VLOOKUP($A184,'TD SOP+PROFORM'!$A$5:$AD$750,MATCH(M$4,'TD SOP+PROFORM'!$B$2:$AT$2,0)+1,0),"")</f>
        <v/>
      </c>
      <c r="N184" s="26" t="str">
        <f t="shared" si="40"/>
        <v/>
      </c>
      <c r="O184" s="25">
        <f>IFERROR(VLOOKUP($A184,'TD SOP+PROFORM'!$A$5:$AD$750,MATCH(O$4,'TD SOP+PROFORM'!$B$2:$AD$2,0)+1,0),0)+IFERROR(VLOOKUP($A184,'TD SOP+PROFORM'!$A$5:$AD$750,MATCH(O$2,'TD SOP+PROFORM'!$B$2:$AD$2,0)+1,0),0)</f>
        <v>0</v>
      </c>
      <c r="P184" s="25">
        <f>IFERROR(VLOOKUP($A184,'TD SOP+PROFORM'!$A$5:$AD$750,MATCH(P$4,'TD SOP+PROFORM'!$B$2:$AD$2,0)+1,0),0)+IFERROR(VLOOKUP($A184,'TD SOP+PROFORM'!$A$5:$AD$750,MATCH(P$2,'TD SOP+PROFORM'!$B$2:$AD$2,0)+1,0),0)</f>
        <v>0</v>
      </c>
      <c r="Q184" s="26" t="str">
        <f t="shared" si="41"/>
        <v/>
      </c>
      <c r="R184" s="25">
        <f>IFERROR(VLOOKUP($A184,'TD SOP+PROFORM'!$A$5:$AD$750,MATCH(R$4,'TD SOP+PROFORM'!$B$2:$AD$2,0)+1,0),0)+IFERROR(VLOOKUP($A184,'TD SOP+PROFORM'!$A$5:$AD$750,MATCH(R$2,'TD SOP+PROFORM'!$B$2:$AD$2,0)+1,0),0)</f>
        <v>0</v>
      </c>
      <c r="S184" s="25">
        <f>IFERROR(VLOOKUP($A184,'TD SOP+PROFORM'!$A$5:$AD$750,MATCH(S$4,'TD SOP+PROFORM'!$B$2:$AD$2,0)+1,0),0)+IFERROR(VLOOKUP($A184,'TD SOP+PROFORM'!$A$5:$AD$750,MATCH(S$2,'TD SOP+PROFORM'!$B$2:$AD$2,0)+1,0),0)</f>
        <v>0</v>
      </c>
      <c r="T184" s="26" t="str">
        <f t="shared" si="42"/>
        <v/>
      </c>
      <c r="U184" s="25">
        <f>IFERROR(VLOOKUP($A184,'TD SOP+PROFORM'!$A$5:$AD$750,MATCH(U$4,'TD SOP+PROFORM'!$B$2:$AD$2,0)+1,0),0)+IFERROR(VLOOKUP($A184,'TD SOP+PROFORM'!$A$5:$AD$750,MATCH(U$2,'TD SOP+PROFORM'!$B$2:$AD$2,0)+1,0),0)</f>
        <v>0</v>
      </c>
      <c r="V184" s="25">
        <f>IFERROR(VLOOKUP($A184,'TD SOP+PROFORM'!$A$5:$AD$750,MATCH(V$4,'TD SOP+PROFORM'!$B$2:$AD$2,0)+1,0),0)+IFERROR(VLOOKUP($A184,'TD SOP+PROFORM'!$A$5:$AD$750,MATCH(V$2,'TD SOP+PROFORM'!$B$2:$AD$2,0)+1,0),0)</f>
        <v>0</v>
      </c>
      <c r="W184" s="26" t="str">
        <f t="shared" si="43"/>
        <v/>
      </c>
      <c r="X184" s="25">
        <f>IFERROR(VLOOKUP($A184,'TD SOP+PROFORM'!$A$5:$AD$750,MATCH(X$4,'TD SOP+PROFORM'!$B$2:$AD$2,0)+1,0),0)+IFERROR(VLOOKUP($A184,'TD SOP+PROFORM'!$A$5:$AD$750,MATCH(X$2,'TD SOP+PROFORM'!$B$2:$AD$2,0)+1,0),0)</f>
        <v>0</v>
      </c>
      <c r="Y184" s="25">
        <f>IFERROR(VLOOKUP($A184,'TD SOP+PROFORM'!$A$5:$AD$750,MATCH(Y$4,'TD SOP+PROFORM'!$B$2:$AD$2,0)+1,0),0)+IFERROR(VLOOKUP($A184,'TD SOP+PROFORM'!$A$5:$AD$750,MATCH(Y$2,'TD SOP+PROFORM'!$B$2:$AD$2,0)+1,0),0)</f>
        <v>0</v>
      </c>
      <c r="Z184" s="26" t="str">
        <f t="shared" si="44"/>
        <v/>
      </c>
      <c r="AA184" s="25">
        <f>IFERROR(VLOOKUP($A184,'TD SOP+PROFORM'!$A$5:$AD$750,MATCH(AA$4,'TD SOP+PROFORM'!$B$2:$AD$2,0)+1,0),0)+IFERROR(VLOOKUP($A184,'TD SOP+PROFORM'!$A$5:$AD$750,MATCH(AA$2,'TD SOP+PROFORM'!$B$2:$AD$2,0)+1,0),0)</f>
        <v>0</v>
      </c>
      <c r="AB184" s="25">
        <f>IFERROR(VLOOKUP($A184,'TD SOP+PROFORM'!$A$5:$AD$750,MATCH(AB$4,'TD SOP+PROFORM'!$B$2:$AD$2,0)+1,0),0)+IFERROR(VLOOKUP($A184,'TD SOP+PROFORM'!$A$5:$AD$750,MATCH(AB$2,'TD SOP+PROFORM'!$B$2:$AD$2,0)+1,0),0)</f>
        <v>0</v>
      </c>
      <c r="AC184" s="26" t="str">
        <f t="shared" si="45"/>
        <v/>
      </c>
      <c r="AD184" s="25">
        <f>IFERROR(VLOOKUP($A184,'TD SOP+PROFORM'!$A$5:$AD$750,MATCH(AD$4,'TD SOP+PROFORM'!$B$2:$AD$2,0)+1,0),0)+IFERROR(VLOOKUP($A184,'TD SOP+PROFORM'!$A$5:$AD$750,MATCH(AD$2,'TD SOP+PROFORM'!$B$2:$AD$2,0)+1,0),0)</f>
        <v>0</v>
      </c>
      <c r="AE184" s="25">
        <f>IFERROR(VLOOKUP($A184,'TD SOP+PROFORM'!$A$5:$AD$750,MATCH(AE$4,'TD SOP+PROFORM'!$B$2:$AD$2,0)+1,0),0)+IFERROR(VLOOKUP($A184,'TD SOP+PROFORM'!$A$5:$AD$750,MATCH(AE$2,'TD SOP+PROFORM'!$B$2:$AD$2,0)+1,0),0)</f>
        <v>0</v>
      </c>
      <c r="AF184" s="26" t="str">
        <f t="shared" si="46"/>
        <v/>
      </c>
      <c r="AG184" s="25">
        <f>IFERROR(VLOOKUP($A184,'TD SOP+PROFORM'!$A$5:$AD$750,MATCH(AG$4,'TD SOP+PROFORM'!$B$2:$AD$2,0)+1,0),0)+IFERROR(VLOOKUP($A184,'TD SOP+PROFORM'!$A$5:$AD$750,MATCH(AG$2,'TD SOP+PROFORM'!$B$2:$AD$2,0)+1,0),0)</f>
        <v>0</v>
      </c>
      <c r="AH184" s="25">
        <f>IFERROR(VLOOKUP($A184,'TD SOP+PROFORM'!$A$5:$AD$750,MATCH(AH$4,'TD SOP+PROFORM'!$B$2:$AD$2,0)+1,0),0)+IFERROR(VLOOKUP($A184,'TD SOP+PROFORM'!$A$5:$AD$750,MATCH(AH$2,'TD SOP+PROFORM'!$B$2:$AD$2,0)+1,0),0)</f>
        <v>0</v>
      </c>
      <c r="AI184" s="26" t="str">
        <f t="shared" si="47"/>
        <v/>
      </c>
      <c r="AJ184" s="25">
        <f>IFERROR(VLOOKUP($A184,'TD SOP+PROFORM'!$A$5:$AD$750,MATCH(AJ$4,'TD SOP+PROFORM'!$B$2:$AD$2,0)+1,0),0)+IFERROR(VLOOKUP($A184,'TD SOP+PROFORM'!$A$5:$AD$750,MATCH(AJ$2,'TD SOP+PROFORM'!$B$2:$AD$2,0)+1,0),0)</f>
        <v>0</v>
      </c>
      <c r="AK184" s="25">
        <f>IFERROR(VLOOKUP($A184,'TD SOP+PROFORM'!$A$5:$AD$750,MATCH(AK$4,'TD SOP+PROFORM'!$B$2:$AD$2,0)+1,0),0)+IFERROR(VLOOKUP($A184,'TD SOP+PROFORM'!$A$5:$AD$750,MATCH(AK$2,'TD SOP+PROFORM'!$B$2:$AD$2,0)+1,0),0)</f>
        <v>0</v>
      </c>
      <c r="AL184" s="26" t="str">
        <f t="shared" si="48"/>
        <v/>
      </c>
      <c r="AM184" s="25">
        <f t="shared" si="50"/>
        <v>0</v>
      </c>
      <c r="AN184" s="25">
        <f t="shared" si="50"/>
        <v>0</v>
      </c>
      <c r="AO184" s="26" t="str">
        <f t="shared" si="49"/>
        <v/>
      </c>
    </row>
    <row r="185" spans="1:41" x14ac:dyDescent="0.35">
      <c r="A185" s="24">
        <f>IF(AND('TD SOP+PROFORM'!A182&lt;&gt;"",'TD SOP+PROFORM'!A182&lt;&gt;"TOTAL"),'TD SOP+PROFORM'!A182,0)</f>
        <v>0</v>
      </c>
      <c r="C185" s="25" t="str">
        <f>IFERROR(VLOOKUP($A185,'TD SOP+PROFORM'!$A$5:$AD$750,MATCH(C$4,'TD SOP+PROFORM'!$B$2:$AT$2,0)+1,0),"")</f>
        <v/>
      </c>
      <c r="D185" s="25" t="str">
        <f>IFERROR(VLOOKUP($A185,'TD SOP+PROFORM'!$A$5:$AD$750,MATCH(D$4,'TD SOP+PROFORM'!$B$2:$AT$2,0)+1,0),"")</f>
        <v/>
      </c>
      <c r="E185" s="26" t="str">
        <f t="shared" si="37"/>
        <v/>
      </c>
      <c r="F185" s="25" t="str">
        <f>IFERROR(VLOOKUP($A185,'TD SOP+PROFORM'!$A$5:$AD$750,MATCH(F$4,'TD SOP+PROFORM'!$B$2:$AT$2,0)+1,0),"")</f>
        <v/>
      </c>
      <c r="G185" s="25" t="str">
        <f>IFERROR(VLOOKUP($A185,'TD SOP+PROFORM'!$A$5:$AD$750,MATCH(G$4,'TD SOP+PROFORM'!$B$2:$AT$2,0)+1,0),"")</f>
        <v/>
      </c>
      <c r="H185" s="26" t="str">
        <f t="shared" si="38"/>
        <v/>
      </c>
      <c r="I185" s="25" t="str">
        <f>IFERROR(VLOOKUP($A185,'TD SOP+PROFORM'!$A$5:$AD$750,MATCH(I$4,'TD SOP+PROFORM'!$B$2:$AT$2,0)+1,0),"")</f>
        <v/>
      </c>
      <c r="J185" s="25" t="str">
        <f>IFERROR(VLOOKUP($A185,'TD SOP+PROFORM'!$A$5:$AD$750,MATCH(J$4,'TD SOP+PROFORM'!$B$2:$AT$2,0)+1,0),"")</f>
        <v/>
      </c>
      <c r="K185" s="26" t="str">
        <f t="shared" si="39"/>
        <v/>
      </c>
      <c r="L185" s="25" t="str">
        <f>IFERROR(VLOOKUP($A185,'TD SOP+PROFORM'!$A$5:$AD$750,MATCH(L$4,'TD SOP+PROFORM'!$B$2:$AT$2,0)+1,0),"")</f>
        <v/>
      </c>
      <c r="M185" s="25" t="str">
        <f>IFERROR(VLOOKUP($A185,'TD SOP+PROFORM'!$A$5:$AD$750,MATCH(M$4,'TD SOP+PROFORM'!$B$2:$AT$2,0)+1,0),"")</f>
        <v/>
      </c>
      <c r="N185" s="26" t="str">
        <f t="shared" si="40"/>
        <v/>
      </c>
      <c r="O185" s="25">
        <f>IFERROR(VLOOKUP($A185,'TD SOP+PROFORM'!$A$5:$AD$750,MATCH(O$4,'TD SOP+PROFORM'!$B$2:$AD$2,0)+1,0),0)+IFERROR(VLOOKUP($A185,'TD SOP+PROFORM'!$A$5:$AD$750,MATCH(O$2,'TD SOP+PROFORM'!$B$2:$AD$2,0)+1,0),0)</f>
        <v>0</v>
      </c>
      <c r="P185" s="25">
        <f>IFERROR(VLOOKUP($A185,'TD SOP+PROFORM'!$A$5:$AD$750,MATCH(P$4,'TD SOP+PROFORM'!$B$2:$AD$2,0)+1,0),0)+IFERROR(VLOOKUP($A185,'TD SOP+PROFORM'!$A$5:$AD$750,MATCH(P$2,'TD SOP+PROFORM'!$B$2:$AD$2,0)+1,0),0)</f>
        <v>0</v>
      </c>
      <c r="Q185" s="26" t="str">
        <f t="shared" si="41"/>
        <v/>
      </c>
      <c r="R185" s="25">
        <f>IFERROR(VLOOKUP($A185,'TD SOP+PROFORM'!$A$5:$AD$750,MATCH(R$4,'TD SOP+PROFORM'!$B$2:$AD$2,0)+1,0),0)+IFERROR(VLOOKUP($A185,'TD SOP+PROFORM'!$A$5:$AD$750,MATCH(R$2,'TD SOP+PROFORM'!$B$2:$AD$2,0)+1,0),0)</f>
        <v>0</v>
      </c>
      <c r="S185" s="25">
        <f>IFERROR(VLOOKUP($A185,'TD SOP+PROFORM'!$A$5:$AD$750,MATCH(S$4,'TD SOP+PROFORM'!$B$2:$AD$2,0)+1,0),0)+IFERROR(VLOOKUP($A185,'TD SOP+PROFORM'!$A$5:$AD$750,MATCH(S$2,'TD SOP+PROFORM'!$B$2:$AD$2,0)+1,0),0)</f>
        <v>0</v>
      </c>
      <c r="T185" s="26" t="str">
        <f t="shared" si="42"/>
        <v/>
      </c>
      <c r="U185" s="25">
        <f>IFERROR(VLOOKUP($A185,'TD SOP+PROFORM'!$A$5:$AD$750,MATCH(U$4,'TD SOP+PROFORM'!$B$2:$AD$2,0)+1,0),0)+IFERROR(VLOOKUP($A185,'TD SOP+PROFORM'!$A$5:$AD$750,MATCH(U$2,'TD SOP+PROFORM'!$B$2:$AD$2,0)+1,0),0)</f>
        <v>0</v>
      </c>
      <c r="V185" s="25">
        <f>IFERROR(VLOOKUP($A185,'TD SOP+PROFORM'!$A$5:$AD$750,MATCH(V$4,'TD SOP+PROFORM'!$B$2:$AD$2,0)+1,0),0)+IFERROR(VLOOKUP($A185,'TD SOP+PROFORM'!$A$5:$AD$750,MATCH(V$2,'TD SOP+PROFORM'!$B$2:$AD$2,0)+1,0),0)</f>
        <v>0</v>
      </c>
      <c r="W185" s="26" t="str">
        <f t="shared" si="43"/>
        <v/>
      </c>
      <c r="X185" s="25">
        <f>IFERROR(VLOOKUP($A185,'TD SOP+PROFORM'!$A$5:$AD$750,MATCH(X$4,'TD SOP+PROFORM'!$B$2:$AD$2,0)+1,0),0)+IFERROR(VLOOKUP($A185,'TD SOP+PROFORM'!$A$5:$AD$750,MATCH(X$2,'TD SOP+PROFORM'!$B$2:$AD$2,0)+1,0),0)</f>
        <v>0</v>
      </c>
      <c r="Y185" s="25">
        <f>IFERROR(VLOOKUP($A185,'TD SOP+PROFORM'!$A$5:$AD$750,MATCH(Y$4,'TD SOP+PROFORM'!$B$2:$AD$2,0)+1,0),0)+IFERROR(VLOOKUP($A185,'TD SOP+PROFORM'!$A$5:$AD$750,MATCH(Y$2,'TD SOP+PROFORM'!$B$2:$AD$2,0)+1,0),0)</f>
        <v>0</v>
      </c>
      <c r="Z185" s="26" t="str">
        <f t="shared" si="44"/>
        <v/>
      </c>
      <c r="AA185" s="25">
        <f>IFERROR(VLOOKUP($A185,'TD SOP+PROFORM'!$A$5:$AD$750,MATCH(AA$4,'TD SOP+PROFORM'!$B$2:$AD$2,0)+1,0),0)+IFERROR(VLOOKUP($A185,'TD SOP+PROFORM'!$A$5:$AD$750,MATCH(AA$2,'TD SOP+PROFORM'!$B$2:$AD$2,0)+1,0),0)</f>
        <v>0</v>
      </c>
      <c r="AB185" s="25">
        <f>IFERROR(VLOOKUP($A185,'TD SOP+PROFORM'!$A$5:$AD$750,MATCH(AB$4,'TD SOP+PROFORM'!$B$2:$AD$2,0)+1,0),0)+IFERROR(VLOOKUP($A185,'TD SOP+PROFORM'!$A$5:$AD$750,MATCH(AB$2,'TD SOP+PROFORM'!$B$2:$AD$2,0)+1,0),0)</f>
        <v>0</v>
      </c>
      <c r="AC185" s="26" t="str">
        <f t="shared" si="45"/>
        <v/>
      </c>
      <c r="AD185" s="25">
        <f>IFERROR(VLOOKUP($A185,'TD SOP+PROFORM'!$A$5:$AD$750,MATCH(AD$4,'TD SOP+PROFORM'!$B$2:$AD$2,0)+1,0),0)+IFERROR(VLOOKUP($A185,'TD SOP+PROFORM'!$A$5:$AD$750,MATCH(AD$2,'TD SOP+PROFORM'!$B$2:$AD$2,0)+1,0),0)</f>
        <v>0</v>
      </c>
      <c r="AE185" s="25">
        <f>IFERROR(VLOOKUP($A185,'TD SOP+PROFORM'!$A$5:$AD$750,MATCH(AE$4,'TD SOP+PROFORM'!$B$2:$AD$2,0)+1,0),0)+IFERROR(VLOOKUP($A185,'TD SOP+PROFORM'!$A$5:$AD$750,MATCH(AE$2,'TD SOP+PROFORM'!$B$2:$AD$2,0)+1,0),0)</f>
        <v>0</v>
      </c>
      <c r="AF185" s="26" t="str">
        <f t="shared" si="46"/>
        <v/>
      </c>
      <c r="AG185" s="25">
        <f>IFERROR(VLOOKUP($A185,'TD SOP+PROFORM'!$A$5:$AD$750,MATCH(AG$4,'TD SOP+PROFORM'!$B$2:$AD$2,0)+1,0),0)+IFERROR(VLOOKUP($A185,'TD SOP+PROFORM'!$A$5:$AD$750,MATCH(AG$2,'TD SOP+PROFORM'!$B$2:$AD$2,0)+1,0),0)</f>
        <v>0</v>
      </c>
      <c r="AH185" s="25">
        <f>IFERROR(VLOOKUP($A185,'TD SOP+PROFORM'!$A$5:$AD$750,MATCH(AH$4,'TD SOP+PROFORM'!$B$2:$AD$2,0)+1,0),0)+IFERROR(VLOOKUP($A185,'TD SOP+PROFORM'!$A$5:$AD$750,MATCH(AH$2,'TD SOP+PROFORM'!$B$2:$AD$2,0)+1,0),0)</f>
        <v>0</v>
      </c>
      <c r="AI185" s="26" t="str">
        <f t="shared" si="47"/>
        <v/>
      </c>
      <c r="AJ185" s="25">
        <f>IFERROR(VLOOKUP($A185,'TD SOP+PROFORM'!$A$5:$AD$750,MATCH(AJ$4,'TD SOP+PROFORM'!$B$2:$AD$2,0)+1,0),0)+IFERROR(VLOOKUP($A185,'TD SOP+PROFORM'!$A$5:$AD$750,MATCH(AJ$2,'TD SOP+PROFORM'!$B$2:$AD$2,0)+1,0),0)</f>
        <v>0</v>
      </c>
      <c r="AK185" s="25">
        <f>IFERROR(VLOOKUP($A185,'TD SOP+PROFORM'!$A$5:$AD$750,MATCH(AK$4,'TD SOP+PROFORM'!$B$2:$AD$2,0)+1,0),0)+IFERROR(VLOOKUP($A185,'TD SOP+PROFORM'!$A$5:$AD$750,MATCH(AK$2,'TD SOP+PROFORM'!$B$2:$AD$2,0)+1,0),0)</f>
        <v>0</v>
      </c>
      <c r="AL185" s="26" t="str">
        <f t="shared" si="48"/>
        <v/>
      </c>
      <c r="AM185" s="25">
        <f t="shared" si="50"/>
        <v>0</v>
      </c>
      <c r="AN185" s="25">
        <f t="shared" si="50"/>
        <v>0</v>
      </c>
      <c r="AO185" s="26" t="str">
        <f t="shared" si="49"/>
        <v/>
      </c>
    </row>
    <row r="186" spans="1:41" x14ac:dyDescent="0.35">
      <c r="A186" s="24">
        <f>IF(AND('TD SOP+PROFORM'!A183&lt;&gt;"",'TD SOP+PROFORM'!A183&lt;&gt;"TOTAL"),'TD SOP+PROFORM'!A183,0)</f>
        <v>0</v>
      </c>
      <c r="C186" s="25" t="str">
        <f>IFERROR(VLOOKUP($A186,'TD SOP+PROFORM'!$A$5:$AD$750,MATCH(C$4,'TD SOP+PROFORM'!$B$2:$AT$2,0)+1,0),"")</f>
        <v/>
      </c>
      <c r="D186" s="25" t="str">
        <f>IFERROR(VLOOKUP($A186,'TD SOP+PROFORM'!$A$5:$AD$750,MATCH(D$4,'TD SOP+PROFORM'!$B$2:$AT$2,0)+1,0),"")</f>
        <v/>
      </c>
      <c r="E186" s="26" t="str">
        <f t="shared" si="37"/>
        <v/>
      </c>
      <c r="F186" s="25" t="str">
        <f>IFERROR(VLOOKUP($A186,'TD SOP+PROFORM'!$A$5:$AD$750,MATCH(F$4,'TD SOP+PROFORM'!$B$2:$AT$2,0)+1,0),"")</f>
        <v/>
      </c>
      <c r="G186" s="25" t="str">
        <f>IFERROR(VLOOKUP($A186,'TD SOP+PROFORM'!$A$5:$AD$750,MATCH(G$4,'TD SOP+PROFORM'!$B$2:$AT$2,0)+1,0),"")</f>
        <v/>
      </c>
      <c r="H186" s="26" t="str">
        <f t="shared" si="38"/>
        <v/>
      </c>
      <c r="I186" s="25" t="str">
        <f>IFERROR(VLOOKUP($A186,'TD SOP+PROFORM'!$A$5:$AD$750,MATCH(I$4,'TD SOP+PROFORM'!$B$2:$AT$2,0)+1,0),"")</f>
        <v/>
      </c>
      <c r="J186" s="25" t="str">
        <f>IFERROR(VLOOKUP($A186,'TD SOP+PROFORM'!$A$5:$AD$750,MATCH(J$4,'TD SOP+PROFORM'!$B$2:$AT$2,0)+1,0),"")</f>
        <v/>
      </c>
      <c r="K186" s="26" t="str">
        <f t="shared" si="39"/>
        <v/>
      </c>
      <c r="L186" s="25" t="str">
        <f>IFERROR(VLOOKUP($A186,'TD SOP+PROFORM'!$A$5:$AD$750,MATCH(L$4,'TD SOP+PROFORM'!$B$2:$AT$2,0)+1,0),"")</f>
        <v/>
      </c>
      <c r="M186" s="25" t="str">
        <f>IFERROR(VLOOKUP($A186,'TD SOP+PROFORM'!$A$5:$AD$750,MATCH(M$4,'TD SOP+PROFORM'!$B$2:$AT$2,0)+1,0),"")</f>
        <v/>
      </c>
      <c r="N186" s="26" t="str">
        <f t="shared" si="40"/>
        <v/>
      </c>
      <c r="O186" s="25">
        <f>IFERROR(VLOOKUP($A186,'TD SOP+PROFORM'!$A$5:$AD$750,MATCH(O$4,'TD SOP+PROFORM'!$B$2:$AD$2,0)+1,0),0)+IFERROR(VLOOKUP($A186,'TD SOP+PROFORM'!$A$5:$AD$750,MATCH(O$2,'TD SOP+PROFORM'!$B$2:$AD$2,0)+1,0),0)</f>
        <v>0</v>
      </c>
      <c r="P186" s="25">
        <f>IFERROR(VLOOKUP($A186,'TD SOP+PROFORM'!$A$5:$AD$750,MATCH(P$4,'TD SOP+PROFORM'!$B$2:$AD$2,0)+1,0),0)+IFERROR(VLOOKUP($A186,'TD SOP+PROFORM'!$A$5:$AD$750,MATCH(P$2,'TD SOP+PROFORM'!$B$2:$AD$2,0)+1,0),0)</f>
        <v>0</v>
      </c>
      <c r="Q186" s="26" t="str">
        <f t="shared" si="41"/>
        <v/>
      </c>
      <c r="R186" s="25">
        <f>IFERROR(VLOOKUP($A186,'TD SOP+PROFORM'!$A$5:$AD$750,MATCH(R$4,'TD SOP+PROFORM'!$B$2:$AD$2,0)+1,0),0)+IFERROR(VLOOKUP($A186,'TD SOP+PROFORM'!$A$5:$AD$750,MATCH(R$2,'TD SOP+PROFORM'!$B$2:$AD$2,0)+1,0),0)</f>
        <v>0</v>
      </c>
      <c r="S186" s="25">
        <f>IFERROR(VLOOKUP($A186,'TD SOP+PROFORM'!$A$5:$AD$750,MATCH(S$4,'TD SOP+PROFORM'!$B$2:$AD$2,0)+1,0),0)+IFERROR(VLOOKUP($A186,'TD SOP+PROFORM'!$A$5:$AD$750,MATCH(S$2,'TD SOP+PROFORM'!$B$2:$AD$2,0)+1,0),0)</f>
        <v>0</v>
      </c>
      <c r="T186" s="26" t="str">
        <f t="shared" si="42"/>
        <v/>
      </c>
      <c r="U186" s="25">
        <f>IFERROR(VLOOKUP($A186,'TD SOP+PROFORM'!$A$5:$AD$750,MATCH(U$4,'TD SOP+PROFORM'!$B$2:$AD$2,0)+1,0),0)+IFERROR(VLOOKUP($A186,'TD SOP+PROFORM'!$A$5:$AD$750,MATCH(U$2,'TD SOP+PROFORM'!$B$2:$AD$2,0)+1,0),0)</f>
        <v>0</v>
      </c>
      <c r="V186" s="25">
        <f>IFERROR(VLOOKUP($A186,'TD SOP+PROFORM'!$A$5:$AD$750,MATCH(V$4,'TD SOP+PROFORM'!$B$2:$AD$2,0)+1,0),0)+IFERROR(VLOOKUP($A186,'TD SOP+PROFORM'!$A$5:$AD$750,MATCH(V$2,'TD SOP+PROFORM'!$B$2:$AD$2,0)+1,0),0)</f>
        <v>0</v>
      </c>
      <c r="W186" s="26" t="str">
        <f t="shared" si="43"/>
        <v/>
      </c>
      <c r="X186" s="25">
        <f>IFERROR(VLOOKUP($A186,'TD SOP+PROFORM'!$A$5:$AD$750,MATCH(X$4,'TD SOP+PROFORM'!$B$2:$AD$2,0)+1,0),0)+IFERROR(VLOOKUP($A186,'TD SOP+PROFORM'!$A$5:$AD$750,MATCH(X$2,'TD SOP+PROFORM'!$B$2:$AD$2,0)+1,0),0)</f>
        <v>0</v>
      </c>
      <c r="Y186" s="25">
        <f>IFERROR(VLOOKUP($A186,'TD SOP+PROFORM'!$A$5:$AD$750,MATCH(Y$4,'TD SOP+PROFORM'!$B$2:$AD$2,0)+1,0),0)+IFERROR(VLOOKUP($A186,'TD SOP+PROFORM'!$A$5:$AD$750,MATCH(Y$2,'TD SOP+PROFORM'!$B$2:$AD$2,0)+1,0),0)</f>
        <v>0</v>
      </c>
      <c r="Z186" s="26" t="str">
        <f t="shared" si="44"/>
        <v/>
      </c>
      <c r="AA186" s="25">
        <f>IFERROR(VLOOKUP($A186,'TD SOP+PROFORM'!$A$5:$AD$750,MATCH(AA$4,'TD SOP+PROFORM'!$B$2:$AD$2,0)+1,0),0)+IFERROR(VLOOKUP($A186,'TD SOP+PROFORM'!$A$5:$AD$750,MATCH(AA$2,'TD SOP+PROFORM'!$B$2:$AD$2,0)+1,0),0)</f>
        <v>0</v>
      </c>
      <c r="AB186" s="25">
        <f>IFERROR(VLOOKUP($A186,'TD SOP+PROFORM'!$A$5:$AD$750,MATCH(AB$4,'TD SOP+PROFORM'!$B$2:$AD$2,0)+1,0),0)+IFERROR(VLOOKUP($A186,'TD SOP+PROFORM'!$A$5:$AD$750,MATCH(AB$2,'TD SOP+PROFORM'!$B$2:$AD$2,0)+1,0),0)</f>
        <v>0</v>
      </c>
      <c r="AC186" s="26" t="str">
        <f t="shared" si="45"/>
        <v/>
      </c>
      <c r="AD186" s="25">
        <f>IFERROR(VLOOKUP($A186,'TD SOP+PROFORM'!$A$5:$AD$750,MATCH(AD$4,'TD SOP+PROFORM'!$B$2:$AD$2,0)+1,0),0)+IFERROR(VLOOKUP($A186,'TD SOP+PROFORM'!$A$5:$AD$750,MATCH(AD$2,'TD SOP+PROFORM'!$B$2:$AD$2,0)+1,0),0)</f>
        <v>0</v>
      </c>
      <c r="AE186" s="25">
        <f>IFERROR(VLOOKUP($A186,'TD SOP+PROFORM'!$A$5:$AD$750,MATCH(AE$4,'TD SOP+PROFORM'!$B$2:$AD$2,0)+1,0),0)+IFERROR(VLOOKUP($A186,'TD SOP+PROFORM'!$A$5:$AD$750,MATCH(AE$2,'TD SOP+PROFORM'!$B$2:$AD$2,0)+1,0),0)</f>
        <v>0</v>
      </c>
      <c r="AF186" s="26" t="str">
        <f t="shared" si="46"/>
        <v/>
      </c>
      <c r="AG186" s="25">
        <f>IFERROR(VLOOKUP($A186,'TD SOP+PROFORM'!$A$5:$AD$750,MATCH(AG$4,'TD SOP+PROFORM'!$B$2:$AD$2,0)+1,0),0)+IFERROR(VLOOKUP($A186,'TD SOP+PROFORM'!$A$5:$AD$750,MATCH(AG$2,'TD SOP+PROFORM'!$B$2:$AD$2,0)+1,0),0)</f>
        <v>0</v>
      </c>
      <c r="AH186" s="25">
        <f>IFERROR(VLOOKUP($A186,'TD SOP+PROFORM'!$A$5:$AD$750,MATCH(AH$4,'TD SOP+PROFORM'!$B$2:$AD$2,0)+1,0),0)+IFERROR(VLOOKUP($A186,'TD SOP+PROFORM'!$A$5:$AD$750,MATCH(AH$2,'TD SOP+PROFORM'!$B$2:$AD$2,0)+1,0),0)</f>
        <v>0</v>
      </c>
      <c r="AI186" s="26" t="str">
        <f t="shared" si="47"/>
        <v/>
      </c>
      <c r="AJ186" s="25">
        <f>IFERROR(VLOOKUP($A186,'TD SOP+PROFORM'!$A$5:$AD$750,MATCH(AJ$4,'TD SOP+PROFORM'!$B$2:$AD$2,0)+1,0),0)+IFERROR(VLOOKUP($A186,'TD SOP+PROFORM'!$A$5:$AD$750,MATCH(AJ$2,'TD SOP+PROFORM'!$B$2:$AD$2,0)+1,0),0)</f>
        <v>0</v>
      </c>
      <c r="AK186" s="25">
        <f>IFERROR(VLOOKUP($A186,'TD SOP+PROFORM'!$A$5:$AD$750,MATCH(AK$4,'TD SOP+PROFORM'!$B$2:$AD$2,0)+1,0),0)+IFERROR(VLOOKUP($A186,'TD SOP+PROFORM'!$A$5:$AD$750,MATCH(AK$2,'TD SOP+PROFORM'!$B$2:$AD$2,0)+1,0),0)</f>
        <v>0</v>
      </c>
      <c r="AL186" s="26" t="str">
        <f t="shared" si="48"/>
        <v/>
      </c>
      <c r="AM186" s="25">
        <f t="shared" si="50"/>
        <v>0</v>
      </c>
      <c r="AN186" s="25">
        <f t="shared" si="50"/>
        <v>0</v>
      </c>
      <c r="AO186" s="26" t="str">
        <f t="shared" si="49"/>
        <v/>
      </c>
    </row>
    <row r="187" spans="1:41" x14ac:dyDescent="0.35">
      <c r="A187" s="24">
        <f>IF(AND('TD SOP+PROFORM'!A184&lt;&gt;"",'TD SOP+PROFORM'!A184&lt;&gt;"TOTAL"),'TD SOP+PROFORM'!A184,0)</f>
        <v>0</v>
      </c>
      <c r="C187" s="25" t="str">
        <f>IFERROR(VLOOKUP($A187,'TD SOP+PROFORM'!$A$5:$AD$750,MATCH(C$4,'TD SOP+PROFORM'!$B$2:$AT$2,0)+1,0),"")</f>
        <v/>
      </c>
      <c r="D187" s="25" t="str">
        <f>IFERROR(VLOOKUP($A187,'TD SOP+PROFORM'!$A$5:$AD$750,MATCH(D$4,'TD SOP+PROFORM'!$B$2:$AT$2,0)+1,0),"")</f>
        <v/>
      </c>
      <c r="E187" s="26" t="str">
        <f t="shared" si="37"/>
        <v/>
      </c>
      <c r="F187" s="25" t="str">
        <f>IFERROR(VLOOKUP($A187,'TD SOP+PROFORM'!$A$5:$AD$750,MATCH(F$4,'TD SOP+PROFORM'!$B$2:$AT$2,0)+1,0),"")</f>
        <v/>
      </c>
      <c r="G187" s="25" t="str">
        <f>IFERROR(VLOOKUP($A187,'TD SOP+PROFORM'!$A$5:$AD$750,MATCH(G$4,'TD SOP+PROFORM'!$B$2:$AT$2,0)+1,0),"")</f>
        <v/>
      </c>
      <c r="H187" s="26" t="str">
        <f t="shared" si="38"/>
        <v/>
      </c>
      <c r="I187" s="25" t="str">
        <f>IFERROR(VLOOKUP($A187,'TD SOP+PROFORM'!$A$5:$AD$750,MATCH(I$4,'TD SOP+PROFORM'!$B$2:$AT$2,0)+1,0),"")</f>
        <v/>
      </c>
      <c r="J187" s="25" t="str">
        <f>IFERROR(VLOOKUP($A187,'TD SOP+PROFORM'!$A$5:$AD$750,MATCH(J$4,'TD SOP+PROFORM'!$B$2:$AT$2,0)+1,0),"")</f>
        <v/>
      </c>
      <c r="K187" s="26" t="str">
        <f t="shared" si="39"/>
        <v/>
      </c>
      <c r="L187" s="25" t="str">
        <f>IFERROR(VLOOKUP($A187,'TD SOP+PROFORM'!$A$5:$AD$750,MATCH(L$4,'TD SOP+PROFORM'!$B$2:$AT$2,0)+1,0),"")</f>
        <v/>
      </c>
      <c r="M187" s="25" t="str">
        <f>IFERROR(VLOOKUP($A187,'TD SOP+PROFORM'!$A$5:$AD$750,MATCH(M$4,'TD SOP+PROFORM'!$B$2:$AT$2,0)+1,0),"")</f>
        <v/>
      </c>
      <c r="N187" s="26" t="str">
        <f t="shared" si="40"/>
        <v/>
      </c>
      <c r="O187" s="25">
        <f>IFERROR(VLOOKUP($A187,'TD SOP+PROFORM'!$A$5:$AD$750,MATCH(O$4,'TD SOP+PROFORM'!$B$2:$AD$2,0)+1,0),0)+IFERROR(VLOOKUP($A187,'TD SOP+PROFORM'!$A$5:$AD$750,MATCH(O$2,'TD SOP+PROFORM'!$B$2:$AD$2,0)+1,0),0)</f>
        <v>0</v>
      </c>
      <c r="P187" s="25">
        <f>IFERROR(VLOOKUP($A187,'TD SOP+PROFORM'!$A$5:$AD$750,MATCH(P$4,'TD SOP+PROFORM'!$B$2:$AD$2,0)+1,0),0)+IFERROR(VLOOKUP($A187,'TD SOP+PROFORM'!$A$5:$AD$750,MATCH(P$2,'TD SOP+PROFORM'!$B$2:$AD$2,0)+1,0),0)</f>
        <v>0</v>
      </c>
      <c r="Q187" s="26" t="str">
        <f t="shared" si="41"/>
        <v/>
      </c>
      <c r="R187" s="25">
        <f>IFERROR(VLOOKUP($A187,'TD SOP+PROFORM'!$A$5:$AD$750,MATCH(R$4,'TD SOP+PROFORM'!$B$2:$AD$2,0)+1,0),0)+IFERROR(VLOOKUP($A187,'TD SOP+PROFORM'!$A$5:$AD$750,MATCH(R$2,'TD SOP+PROFORM'!$B$2:$AD$2,0)+1,0),0)</f>
        <v>0</v>
      </c>
      <c r="S187" s="25">
        <f>IFERROR(VLOOKUP($A187,'TD SOP+PROFORM'!$A$5:$AD$750,MATCH(S$4,'TD SOP+PROFORM'!$B$2:$AD$2,0)+1,0),0)+IFERROR(VLOOKUP($A187,'TD SOP+PROFORM'!$A$5:$AD$750,MATCH(S$2,'TD SOP+PROFORM'!$B$2:$AD$2,0)+1,0),0)</f>
        <v>0</v>
      </c>
      <c r="T187" s="26" t="str">
        <f t="shared" si="42"/>
        <v/>
      </c>
      <c r="U187" s="25">
        <f>IFERROR(VLOOKUP($A187,'TD SOP+PROFORM'!$A$5:$AD$750,MATCH(U$4,'TD SOP+PROFORM'!$B$2:$AD$2,0)+1,0),0)+IFERROR(VLOOKUP($A187,'TD SOP+PROFORM'!$A$5:$AD$750,MATCH(U$2,'TD SOP+PROFORM'!$B$2:$AD$2,0)+1,0),0)</f>
        <v>0</v>
      </c>
      <c r="V187" s="25">
        <f>IFERROR(VLOOKUP($A187,'TD SOP+PROFORM'!$A$5:$AD$750,MATCH(V$4,'TD SOP+PROFORM'!$B$2:$AD$2,0)+1,0),0)+IFERROR(VLOOKUP($A187,'TD SOP+PROFORM'!$A$5:$AD$750,MATCH(V$2,'TD SOP+PROFORM'!$B$2:$AD$2,0)+1,0),0)</f>
        <v>0</v>
      </c>
      <c r="W187" s="26" t="str">
        <f t="shared" si="43"/>
        <v/>
      </c>
      <c r="X187" s="25">
        <f>IFERROR(VLOOKUP($A187,'TD SOP+PROFORM'!$A$5:$AD$750,MATCH(X$4,'TD SOP+PROFORM'!$B$2:$AD$2,0)+1,0),0)+IFERROR(VLOOKUP($A187,'TD SOP+PROFORM'!$A$5:$AD$750,MATCH(X$2,'TD SOP+PROFORM'!$B$2:$AD$2,0)+1,0),0)</f>
        <v>0</v>
      </c>
      <c r="Y187" s="25">
        <f>IFERROR(VLOOKUP($A187,'TD SOP+PROFORM'!$A$5:$AD$750,MATCH(Y$4,'TD SOP+PROFORM'!$B$2:$AD$2,0)+1,0),0)+IFERROR(VLOOKUP($A187,'TD SOP+PROFORM'!$A$5:$AD$750,MATCH(Y$2,'TD SOP+PROFORM'!$B$2:$AD$2,0)+1,0),0)</f>
        <v>0</v>
      </c>
      <c r="Z187" s="26" t="str">
        <f t="shared" si="44"/>
        <v/>
      </c>
      <c r="AA187" s="25">
        <f>IFERROR(VLOOKUP($A187,'TD SOP+PROFORM'!$A$5:$AD$750,MATCH(AA$4,'TD SOP+PROFORM'!$B$2:$AD$2,0)+1,0),0)+IFERROR(VLOOKUP($A187,'TD SOP+PROFORM'!$A$5:$AD$750,MATCH(AA$2,'TD SOP+PROFORM'!$B$2:$AD$2,0)+1,0),0)</f>
        <v>0</v>
      </c>
      <c r="AB187" s="25">
        <f>IFERROR(VLOOKUP($A187,'TD SOP+PROFORM'!$A$5:$AD$750,MATCH(AB$4,'TD SOP+PROFORM'!$B$2:$AD$2,0)+1,0),0)+IFERROR(VLOOKUP($A187,'TD SOP+PROFORM'!$A$5:$AD$750,MATCH(AB$2,'TD SOP+PROFORM'!$B$2:$AD$2,0)+1,0),0)</f>
        <v>0</v>
      </c>
      <c r="AC187" s="26" t="str">
        <f t="shared" si="45"/>
        <v/>
      </c>
      <c r="AD187" s="25">
        <f>IFERROR(VLOOKUP($A187,'TD SOP+PROFORM'!$A$5:$AD$750,MATCH(AD$4,'TD SOP+PROFORM'!$B$2:$AD$2,0)+1,0),0)+IFERROR(VLOOKUP($A187,'TD SOP+PROFORM'!$A$5:$AD$750,MATCH(AD$2,'TD SOP+PROFORM'!$B$2:$AD$2,0)+1,0),0)</f>
        <v>0</v>
      </c>
      <c r="AE187" s="25">
        <f>IFERROR(VLOOKUP($A187,'TD SOP+PROFORM'!$A$5:$AD$750,MATCH(AE$4,'TD SOP+PROFORM'!$B$2:$AD$2,0)+1,0),0)+IFERROR(VLOOKUP($A187,'TD SOP+PROFORM'!$A$5:$AD$750,MATCH(AE$2,'TD SOP+PROFORM'!$B$2:$AD$2,0)+1,0),0)</f>
        <v>0</v>
      </c>
      <c r="AF187" s="26" t="str">
        <f t="shared" si="46"/>
        <v/>
      </c>
      <c r="AG187" s="25">
        <f>IFERROR(VLOOKUP($A187,'TD SOP+PROFORM'!$A$5:$AD$750,MATCH(AG$4,'TD SOP+PROFORM'!$B$2:$AD$2,0)+1,0),0)+IFERROR(VLOOKUP($A187,'TD SOP+PROFORM'!$A$5:$AD$750,MATCH(AG$2,'TD SOP+PROFORM'!$B$2:$AD$2,0)+1,0),0)</f>
        <v>0</v>
      </c>
      <c r="AH187" s="25">
        <f>IFERROR(VLOOKUP($A187,'TD SOP+PROFORM'!$A$5:$AD$750,MATCH(AH$4,'TD SOP+PROFORM'!$B$2:$AD$2,0)+1,0),0)+IFERROR(VLOOKUP($A187,'TD SOP+PROFORM'!$A$5:$AD$750,MATCH(AH$2,'TD SOP+PROFORM'!$B$2:$AD$2,0)+1,0),0)</f>
        <v>0</v>
      </c>
      <c r="AI187" s="26" t="str">
        <f t="shared" si="47"/>
        <v/>
      </c>
      <c r="AJ187" s="25">
        <f>IFERROR(VLOOKUP($A187,'TD SOP+PROFORM'!$A$5:$AD$750,MATCH(AJ$4,'TD SOP+PROFORM'!$B$2:$AD$2,0)+1,0),0)+IFERROR(VLOOKUP($A187,'TD SOP+PROFORM'!$A$5:$AD$750,MATCH(AJ$2,'TD SOP+PROFORM'!$B$2:$AD$2,0)+1,0),0)</f>
        <v>0</v>
      </c>
      <c r="AK187" s="25">
        <f>IFERROR(VLOOKUP($A187,'TD SOP+PROFORM'!$A$5:$AD$750,MATCH(AK$4,'TD SOP+PROFORM'!$B$2:$AD$2,0)+1,0),0)+IFERROR(VLOOKUP($A187,'TD SOP+PROFORM'!$A$5:$AD$750,MATCH(AK$2,'TD SOP+PROFORM'!$B$2:$AD$2,0)+1,0),0)</f>
        <v>0</v>
      </c>
      <c r="AL187" s="26" t="str">
        <f t="shared" si="48"/>
        <v/>
      </c>
      <c r="AM187" s="25">
        <f t="shared" si="50"/>
        <v>0</v>
      </c>
      <c r="AN187" s="25">
        <f t="shared" si="50"/>
        <v>0</v>
      </c>
      <c r="AO187" s="26" t="str">
        <f t="shared" si="49"/>
        <v/>
      </c>
    </row>
    <row r="188" spans="1:41" x14ac:dyDescent="0.35">
      <c r="A188" s="24">
        <f>IF(AND('TD SOP+PROFORM'!A185&lt;&gt;"",'TD SOP+PROFORM'!A185&lt;&gt;"TOTAL"),'TD SOP+PROFORM'!A185,0)</f>
        <v>0</v>
      </c>
      <c r="C188" s="25" t="str">
        <f>IFERROR(VLOOKUP($A188,'TD SOP+PROFORM'!$A$5:$AD$750,MATCH(C$4,'TD SOP+PROFORM'!$B$2:$AT$2,0)+1,0),"")</f>
        <v/>
      </c>
      <c r="D188" s="25" t="str">
        <f>IFERROR(VLOOKUP($A188,'TD SOP+PROFORM'!$A$5:$AD$750,MATCH(D$4,'TD SOP+PROFORM'!$B$2:$AT$2,0)+1,0),"")</f>
        <v/>
      </c>
      <c r="E188" s="26" t="str">
        <f t="shared" si="37"/>
        <v/>
      </c>
      <c r="F188" s="25" t="str">
        <f>IFERROR(VLOOKUP($A188,'TD SOP+PROFORM'!$A$5:$AD$750,MATCH(F$4,'TD SOP+PROFORM'!$B$2:$AT$2,0)+1,0),"")</f>
        <v/>
      </c>
      <c r="G188" s="25" t="str">
        <f>IFERROR(VLOOKUP($A188,'TD SOP+PROFORM'!$A$5:$AD$750,MATCH(G$4,'TD SOP+PROFORM'!$B$2:$AT$2,0)+1,0),"")</f>
        <v/>
      </c>
      <c r="H188" s="26" t="str">
        <f t="shared" si="38"/>
        <v/>
      </c>
      <c r="I188" s="25" t="str">
        <f>IFERROR(VLOOKUP($A188,'TD SOP+PROFORM'!$A$5:$AD$750,MATCH(I$4,'TD SOP+PROFORM'!$B$2:$AT$2,0)+1,0),"")</f>
        <v/>
      </c>
      <c r="J188" s="25" t="str">
        <f>IFERROR(VLOOKUP($A188,'TD SOP+PROFORM'!$A$5:$AD$750,MATCH(J$4,'TD SOP+PROFORM'!$B$2:$AT$2,0)+1,0),"")</f>
        <v/>
      </c>
      <c r="K188" s="26" t="str">
        <f t="shared" si="39"/>
        <v/>
      </c>
      <c r="L188" s="25" t="str">
        <f>IFERROR(VLOOKUP($A188,'TD SOP+PROFORM'!$A$5:$AD$750,MATCH(L$4,'TD SOP+PROFORM'!$B$2:$AT$2,0)+1,0),"")</f>
        <v/>
      </c>
      <c r="M188" s="25" t="str">
        <f>IFERROR(VLOOKUP($A188,'TD SOP+PROFORM'!$A$5:$AD$750,MATCH(M$4,'TD SOP+PROFORM'!$B$2:$AT$2,0)+1,0),"")</f>
        <v/>
      </c>
      <c r="N188" s="26" t="str">
        <f t="shared" si="40"/>
        <v/>
      </c>
      <c r="O188" s="25">
        <f>IFERROR(VLOOKUP($A188,'TD SOP+PROFORM'!$A$5:$AD$750,MATCH(O$4,'TD SOP+PROFORM'!$B$2:$AD$2,0)+1,0),0)+IFERROR(VLOOKUP($A188,'TD SOP+PROFORM'!$A$5:$AD$750,MATCH(O$2,'TD SOP+PROFORM'!$B$2:$AD$2,0)+1,0),0)</f>
        <v>0</v>
      </c>
      <c r="P188" s="25">
        <f>IFERROR(VLOOKUP($A188,'TD SOP+PROFORM'!$A$5:$AD$750,MATCH(P$4,'TD SOP+PROFORM'!$B$2:$AD$2,0)+1,0),0)+IFERROR(VLOOKUP($A188,'TD SOP+PROFORM'!$A$5:$AD$750,MATCH(P$2,'TD SOP+PROFORM'!$B$2:$AD$2,0)+1,0),0)</f>
        <v>0</v>
      </c>
      <c r="Q188" s="26" t="str">
        <f t="shared" si="41"/>
        <v/>
      </c>
      <c r="R188" s="25">
        <f>IFERROR(VLOOKUP($A188,'TD SOP+PROFORM'!$A$5:$AD$750,MATCH(R$4,'TD SOP+PROFORM'!$B$2:$AD$2,0)+1,0),0)+IFERROR(VLOOKUP($A188,'TD SOP+PROFORM'!$A$5:$AD$750,MATCH(R$2,'TD SOP+PROFORM'!$B$2:$AD$2,0)+1,0),0)</f>
        <v>0</v>
      </c>
      <c r="S188" s="25">
        <f>IFERROR(VLOOKUP($A188,'TD SOP+PROFORM'!$A$5:$AD$750,MATCH(S$4,'TD SOP+PROFORM'!$B$2:$AD$2,0)+1,0),0)+IFERROR(VLOOKUP($A188,'TD SOP+PROFORM'!$A$5:$AD$750,MATCH(S$2,'TD SOP+PROFORM'!$B$2:$AD$2,0)+1,0),0)</f>
        <v>0</v>
      </c>
      <c r="T188" s="26" t="str">
        <f t="shared" si="42"/>
        <v/>
      </c>
      <c r="U188" s="25">
        <f>IFERROR(VLOOKUP($A188,'TD SOP+PROFORM'!$A$5:$AD$750,MATCH(U$4,'TD SOP+PROFORM'!$B$2:$AD$2,0)+1,0),0)+IFERROR(VLOOKUP($A188,'TD SOP+PROFORM'!$A$5:$AD$750,MATCH(U$2,'TD SOP+PROFORM'!$B$2:$AD$2,0)+1,0),0)</f>
        <v>0</v>
      </c>
      <c r="V188" s="25">
        <f>IFERROR(VLOOKUP($A188,'TD SOP+PROFORM'!$A$5:$AD$750,MATCH(V$4,'TD SOP+PROFORM'!$B$2:$AD$2,0)+1,0),0)+IFERROR(VLOOKUP($A188,'TD SOP+PROFORM'!$A$5:$AD$750,MATCH(V$2,'TD SOP+PROFORM'!$B$2:$AD$2,0)+1,0),0)</f>
        <v>0</v>
      </c>
      <c r="W188" s="26" t="str">
        <f t="shared" si="43"/>
        <v/>
      </c>
      <c r="X188" s="25">
        <f>IFERROR(VLOOKUP($A188,'TD SOP+PROFORM'!$A$5:$AD$750,MATCH(X$4,'TD SOP+PROFORM'!$B$2:$AD$2,0)+1,0),0)+IFERROR(VLOOKUP($A188,'TD SOP+PROFORM'!$A$5:$AD$750,MATCH(X$2,'TD SOP+PROFORM'!$B$2:$AD$2,0)+1,0),0)</f>
        <v>0</v>
      </c>
      <c r="Y188" s="25">
        <f>IFERROR(VLOOKUP($A188,'TD SOP+PROFORM'!$A$5:$AD$750,MATCH(Y$4,'TD SOP+PROFORM'!$B$2:$AD$2,0)+1,0),0)+IFERROR(VLOOKUP($A188,'TD SOP+PROFORM'!$A$5:$AD$750,MATCH(Y$2,'TD SOP+PROFORM'!$B$2:$AD$2,0)+1,0),0)</f>
        <v>0</v>
      </c>
      <c r="Z188" s="26" t="str">
        <f t="shared" si="44"/>
        <v/>
      </c>
      <c r="AA188" s="25">
        <f>IFERROR(VLOOKUP($A188,'TD SOP+PROFORM'!$A$5:$AD$750,MATCH(AA$4,'TD SOP+PROFORM'!$B$2:$AD$2,0)+1,0),0)+IFERROR(VLOOKUP($A188,'TD SOP+PROFORM'!$A$5:$AD$750,MATCH(AA$2,'TD SOP+PROFORM'!$B$2:$AD$2,0)+1,0),0)</f>
        <v>0</v>
      </c>
      <c r="AB188" s="25">
        <f>IFERROR(VLOOKUP($A188,'TD SOP+PROFORM'!$A$5:$AD$750,MATCH(AB$4,'TD SOP+PROFORM'!$B$2:$AD$2,0)+1,0),0)+IFERROR(VLOOKUP($A188,'TD SOP+PROFORM'!$A$5:$AD$750,MATCH(AB$2,'TD SOP+PROFORM'!$B$2:$AD$2,0)+1,0),0)</f>
        <v>0</v>
      </c>
      <c r="AC188" s="26" t="str">
        <f t="shared" si="45"/>
        <v/>
      </c>
      <c r="AD188" s="25">
        <f>IFERROR(VLOOKUP($A188,'TD SOP+PROFORM'!$A$5:$AD$750,MATCH(AD$4,'TD SOP+PROFORM'!$B$2:$AD$2,0)+1,0),0)+IFERROR(VLOOKUP($A188,'TD SOP+PROFORM'!$A$5:$AD$750,MATCH(AD$2,'TD SOP+PROFORM'!$B$2:$AD$2,0)+1,0),0)</f>
        <v>0</v>
      </c>
      <c r="AE188" s="25">
        <f>IFERROR(VLOOKUP($A188,'TD SOP+PROFORM'!$A$5:$AD$750,MATCH(AE$4,'TD SOP+PROFORM'!$B$2:$AD$2,0)+1,0),0)+IFERROR(VLOOKUP($A188,'TD SOP+PROFORM'!$A$5:$AD$750,MATCH(AE$2,'TD SOP+PROFORM'!$B$2:$AD$2,0)+1,0),0)</f>
        <v>0</v>
      </c>
      <c r="AF188" s="26" t="str">
        <f t="shared" si="46"/>
        <v/>
      </c>
      <c r="AG188" s="25">
        <f>IFERROR(VLOOKUP($A188,'TD SOP+PROFORM'!$A$5:$AD$750,MATCH(AG$4,'TD SOP+PROFORM'!$B$2:$AD$2,0)+1,0),0)+IFERROR(VLOOKUP($A188,'TD SOP+PROFORM'!$A$5:$AD$750,MATCH(AG$2,'TD SOP+PROFORM'!$B$2:$AD$2,0)+1,0),0)</f>
        <v>0</v>
      </c>
      <c r="AH188" s="25">
        <f>IFERROR(VLOOKUP($A188,'TD SOP+PROFORM'!$A$5:$AD$750,MATCH(AH$4,'TD SOP+PROFORM'!$B$2:$AD$2,0)+1,0),0)+IFERROR(VLOOKUP($A188,'TD SOP+PROFORM'!$A$5:$AD$750,MATCH(AH$2,'TD SOP+PROFORM'!$B$2:$AD$2,0)+1,0),0)</f>
        <v>0</v>
      </c>
      <c r="AI188" s="26" t="str">
        <f t="shared" si="47"/>
        <v/>
      </c>
      <c r="AJ188" s="25">
        <f>IFERROR(VLOOKUP($A188,'TD SOP+PROFORM'!$A$5:$AD$750,MATCH(AJ$4,'TD SOP+PROFORM'!$B$2:$AD$2,0)+1,0),0)+IFERROR(VLOOKUP($A188,'TD SOP+PROFORM'!$A$5:$AD$750,MATCH(AJ$2,'TD SOP+PROFORM'!$B$2:$AD$2,0)+1,0),0)</f>
        <v>0</v>
      </c>
      <c r="AK188" s="25">
        <f>IFERROR(VLOOKUP($A188,'TD SOP+PROFORM'!$A$5:$AD$750,MATCH(AK$4,'TD SOP+PROFORM'!$B$2:$AD$2,0)+1,0),0)+IFERROR(VLOOKUP($A188,'TD SOP+PROFORM'!$A$5:$AD$750,MATCH(AK$2,'TD SOP+PROFORM'!$B$2:$AD$2,0)+1,0),0)</f>
        <v>0</v>
      </c>
      <c r="AL188" s="26" t="str">
        <f t="shared" si="48"/>
        <v/>
      </c>
      <c r="AM188" s="25">
        <f t="shared" si="50"/>
        <v>0</v>
      </c>
      <c r="AN188" s="25">
        <f t="shared" si="50"/>
        <v>0</v>
      </c>
      <c r="AO188" s="26" t="str">
        <f t="shared" si="49"/>
        <v/>
      </c>
    </row>
    <row r="189" spans="1:41" x14ac:dyDescent="0.35">
      <c r="A189" s="24">
        <f>IF(AND('TD SOP+PROFORM'!A186&lt;&gt;"",'TD SOP+PROFORM'!A186&lt;&gt;"TOTAL"),'TD SOP+PROFORM'!A186,0)</f>
        <v>0</v>
      </c>
      <c r="C189" s="25" t="str">
        <f>IFERROR(VLOOKUP($A189,'TD SOP+PROFORM'!$A$5:$AD$750,MATCH(C$4,'TD SOP+PROFORM'!$B$2:$AT$2,0)+1,0),"")</f>
        <v/>
      </c>
      <c r="D189" s="25" t="str">
        <f>IFERROR(VLOOKUP($A189,'TD SOP+PROFORM'!$A$5:$AD$750,MATCH(D$4,'TD SOP+PROFORM'!$B$2:$AT$2,0)+1,0),"")</f>
        <v/>
      </c>
      <c r="E189" s="26" t="str">
        <f t="shared" si="37"/>
        <v/>
      </c>
      <c r="F189" s="25" t="str">
        <f>IFERROR(VLOOKUP($A189,'TD SOP+PROFORM'!$A$5:$AD$750,MATCH(F$4,'TD SOP+PROFORM'!$B$2:$AT$2,0)+1,0),"")</f>
        <v/>
      </c>
      <c r="G189" s="25" t="str">
        <f>IFERROR(VLOOKUP($A189,'TD SOP+PROFORM'!$A$5:$AD$750,MATCH(G$4,'TD SOP+PROFORM'!$B$2:$AT$2,0)+1,0),"")</f>
        <v/>
      </c>
      <c r="H189" s="26" t="str">
        <f t="shared" si="38"/>
        <v/>
      </c>
      <c r="I189" s="25" t="str">
        <f>IFERROR(VLOOKUP($A189,'TD SOP+PROFORM'!$A$5:$AD$750,MATCH(I$4,'TD SOP+PROFORM'!$B$2:$AT$2,0)+1,0),"")</f>
        <v/>
      </c>
      <c r="J189" s="25" t="str">
        <f>IFERROR(VLOOKUP($A189,'TD SOP+PROFORM'!$A$5:$AD$750,MATCH(J$4,'TD SOP+PROFORM'!$B$2:$AT$2,0)+1,0),"")</f>
        <v/>
      </c>
      <c r="K189" s="26" t="str">
        <f t="shared" si="39"/>
        <v/>
      </c>
      <c r="L189" s="25" t="str">
        <f>IFERROR(VLOOKUP($A189,'TD SOP+PROFORM'!$A$5:$AD$750,MATCH(L$4,'TD SOP+PROFORM'!$B$2:$AT$2,0)+1,0),"")</f>
        <v/>
      </c>
      <c r="M189" s="25" t="str">
        <f>IFERROR(VLOOKUP($A189,'TD SOP+PROFORM'!$A$5:$AD$750,MATCH(M$4,'TD SOP+PROFORM'!$B$2:$AT$2,0)+1,0),"")</f>
        <v/>
      </c>
      <c r="N189" s="26" t="str">
        <f t="shared" si="40"/>
        <v/>
      </c>
      <c r="O189" s="25">
        <f>IFERROR(VLOOKUP($A189,'TD SOP+PROFORM'!$A$5:$AD$750,MATCH(O$4,'TD SOP+PROFORM'!$B$2:$AD$2,0)+1,0),0)+IFERROR(VLOOKUP($A189,'TD SOP+PROFORM'!$A$5:$AD$750,MATCH(O$2,'TD SOP+PROFORM'!$B$2:$AD$2,0)+1,0),0)</f>
        <v>0</v>
      </c>
      <c r="P189" s="25">
        <f>IFERROR(VLOOKUP($A189,'TD SOP+PROFORM'!$A$5:$AD$750,MATCH(P$4,'TD SOP+PROFORM'!$B$2:$AD$2,0)+1,0),0)+IFERROR(VLOOKUP($A189,'TD SOP+PROFORM'!$A$5:$AD$750,MATCH(P$2,'TD SOP+PROFORM'!$B$2:$AD$2,0)+1,0),0)</f>
        <v>0</v>
      </c>
      <c r="Q189" s="26" t="str">
        <f t="shared" si="41"/>
        <v/>
      </c>
      <c r="R189" s="25">
        <f>IFERROR(VLOOKUP($A189,'TD SOP+PROFORM'!$A$5:$AD$750,MATCH(R$4,'TD SOP+PROFORM'!$B$2:$AD$2,0)+1,0),0)+IFERROR(VLOOKUP($A189,'TD SOP+PROFORM'!$A$5:$AD$750,MATCH(R$2,'TD SOP+PROFORM'!$B$2:$AD$2,0)+1,0),0)</f>
        <v>0</v>
      </c>
      <c r="S189" s="25">
        <f>IFERROR(VLOOKUP($A189,'TD SOP+PROFORM'!$A$5:$AD$750,MATCH(S$4,'TD SOP+PROFORM'!$B$2:$AD$2,0)+1,0),0)+IFERROR(VLOOKUP($A189,'TD SOP+PROFORM'!$A$5:$AD$750,MATCH(S$2,'TD SOP+PROFORM'!$B$2:$AD$2,0)+1,0),0)</f>
        <v>0</v>
      </c>
      <c r="T189" s="26" t="str">
        <f t="shared" si="42"/>
        <v/>
      </c>
      <c r="U189" s="25">
        <f>IFERROR(VLOOKUP($A189,'TD SOP+PROFORM'!$A$5:$AD$750,MATCH(U$4,'TD SOP+PROFORM'!$B$2:$AD$2,0)+1,0),0)+IFERROR(VLOOKUP($A189,'TD SOP+PROFORM'!$A$5:$AD$750,MATCH(U$2,'TD SOP+PROFORM'!$B$2:$AD$2,0)+1,0),0)</f>
        <v>0</v>
      </c>
      <c r="V189" s="25">
        <f>IFERROR(VLOOKUP($A189,'TD SOP+PROFORM'!$A$5:$AD$750,MATCH(V$4,'TD SOP+PROFORM'!$B$2:$AD$2,0)+1,0),0)+IFERROR(VLOOKUP($A189,'TD SOP+PROFORM'!$A$5:$AD$750,MATCH(V$2,'TD SOP+PROFORM'!$B$2:$AD$2,0)+1,0),0)</f>
        <v>0</v>
      </c>
      <c r="W189" s="26" t="str">
        <f t="shared" si="43"/>
        <v/>
      </c>
      <c r="X189" s="25">
        <f>IFERROR(VLOOKUP($A189,'TD SOP+PROFORM'!$A$5:$AD$750,MATCH(X$4,'TD SOP+PROFORM'!$B$2:$AD$2,0)+1,0),0)+IFERROR(VLOOKUP($A189,'TD SOP+PROFORM'!$A$5:$AD$750,MATCH(X$2,'TD SOP+PROFORM'!$B$2:$AD$2,0)+1,0),0)</f>
        <v>0</v>
      </c>
      <c r="Y189" s="25">
        <f>IFERROR(VLOOKUP($A189,'TD SOP+PROFORM'!$A$5:$AD$750,MATCH(Y$4,'TD SOP+PROFORM'!$B$2:$AD$2,0)+1,0),0)+IFERROR(VLOOKUP($A189,'TD SOP+PROFORM'!$A$5:$AD$750,MATCH(Y$2,'TD SOP+PROFORM'!$B$2:$AD$2,0)+1,0),0)</f>
        <v>0</v>
      </c>
      <c r="Z189" s="26" t="str">
        <f t="shared" si="44"/>
        <v/>
      </c>
      <c r="AA189" s="25">
        <f>IFERROR(VLOOKUP($A189,'TD SOP+PROFORM'!$A$5:$AD$750,MATCH(AA$4,'TD SOP+PROFORM'!$B$2:$AD$2,0)+1,0),0)+IFERROR(VLOOKUP($A189,'TD SOP+PROFORM'!$A$5:$AD$750,MATCH(AA$2,'TD SOP+PROFORM'!$B$2:$AD$2,0)+1,0),0)</f>
        <v>0</v>
      </c>
      <c r="AB189" s="25">
        <f>IFERROR(VLOOKUP($A189,'TD SOP+PROFORM'!$A$5:$AD$750,MATCH(AB$4,'TD SOP+PROFORM'!$B$2:$AD$2,0)+1,0),0)+IFERROR(VLOOKUP($A189,'TD SOP+PROFORM'!$A$5:$AD$750,MATCH(AB$2,'TD SOP+PROFORM'!$B$2:$AD$2,0)+1,0),0)</f>
        <v>0</v>
      </c>
      <c r="AC189" s="26" t="str">
        <f t="shared" si="45"/>
        <v/>
      </c>
      <c r="AD189" s="25">
        <f>IFERROR(VLOOKUP($A189,'TD SOP+PROFORM'!$A$5:$AD$750,MATCH(AD$4,'TD SOP+PROFORM'!$B$2:$AD$2,0)+1,0),0)+IFERROR(VLOOKUP($A189,'TD SOP+PROFORM'!$A$5:$AD$750,MATCH(AD$2,'TD SOP+PROFORM'!$B$2:$AD$2,0)+1,0),0)</f>
        <v>0</v>
      </c>
      <c r="AE189" s="25">
        <f>IFERROR(VLOOKUP($A189,'TD SOP+PROFORM'!$A$5:$AD$750,MATCH(AE$4,'TD SOP+PROFORM'!$B$2:$AD$2,0)+1,0),0)+IFERROR(VLOOKUP($A189,'TD SOP+PROFORM'!$A$5:$AD$750,MATCH(AE$2,'TD SOP+PROFORM'!$B$2:$AD$2,0)+1,0),0)</f>
        <v>0</v>
      </c>
      <c r="AF189" s="26" t="str">
        <f t="shared" si="46"/>
        <v/>
      </c>
      <c r="AG189" s="25">
        <f>IFERROR(VLOOKUP($A189,'TD SOP+PROFORM'!$A$5:$AD$750,MATCH(AG$4,'TD SOP+PROFORM'!$B$2:$AD$2,0)+1,0),0)+IFERROR(VLOOKUP($A189,'TD SOP+PROFORM'!$A$5:$AD$750,MATCH(AG$2,'TD SOP+PROFORM'!$B$2:$AD$2,0)+1,0),0)</f>
        <v>0</v>
      </c>
      <c r="AH189" s="25">
        <f>IFERROR(VLOOKUP($A189,'TD SOP+PROFORM'!$A$5:$AD$750,MATCH(AH$4,'TD SOP+PROFORM'!$B$2:$AD$2,0)+1,0),0)+IFERROR(VLOOKUP($A189,'TD SOP+PROFORM'!$A$5:$AD$750,MATCH(AH$2,'TD SOP+PROFORM'!$B$2:$AD$2,0)+1,0),0)</f>
        <v>0</v>
      </c>
      <c r="AI189" s="26" t="str">
        <f t="shared" si="47"/>
        <v/>
      </c>
      <c r="AJ189" s="25">
        <f>IFERROR(VLOOKUP($A189,'TD SOP+PROFORM'!$A$5:$AD$750,MATCH(AJ$4,'TD SOP+PROFORM'!$B$2:$AD$2,0)+1,0),0)+IFERROR(VLOOKUP($A189,'TD SOP+PROFORM'!$A$5:$AD$750,MATCH(AJ$2,'TD SOP+PROFORM'!$B$2:$AD$2,0)+1,0),0)</f>
        <v>0</v>
      </c>
      <c r="AK189" s="25">
        <f>IFERROR(VLOOKUP($A189,'TD SOP+PROFORM'!$A$5:$AD$750,MATCH(AK$4,'TD SOP+PROFORM'!$B$2:$AD$2,0)+1,0),0)+IFERROR(VLOOKUP($A189,'TD SOP+PROFORM'!$A$5:$AD$750,MATCH(AK$2,'TD SOP+PROFORM'!$B$2:$AD$2,0)+1,0),0)</f>
        <v>0</v>
      </c>
      <c r="AL189" s="26" t="str">
        <f t="shared" si="48"/>
        <v/>
      </c>
      <c r="AM189" s="25">
        <f t="shared" si="50"/>
        <v>0</v>
      </c>
      <c r="AN189" s="25">
        <f t="shared" si="50"/>
        <v>0</v>
      </c>
      <c r="AO189" s="26" t="str">
        <f t="shared" si="49"/>
        <v/>
      </c>
    </row>
    <row r="190" spans="1:41" x14ac:dyDescent="0.35">
      <c r="A190" s="24">
        <f>IF(AND('TD SOP+PROFORM'!A187&lt;&gt;"",'TD SOP+PROFORM'!A187&lt;&gt;"TOTAL"),'TD SOP+PROFORM'!A187,0)</f>
        <v>0</v>
      </c>
      <c r="C190" s="25" t="str">
        <f>IFERROR(VLOOKUP($A190,'TD SOP+PROFORM'!$A$5:$AD$750,MATCH(C$4,'TD SOP+PROFORM'!$B$2:$AT$2,0)+1,0),"")</f>
        <v/>
      </c>
      <c r="D190" s="25" t="str">
        <f>IFERROR(VLOOKUP($A190,'TD SOP+PROFORM'!$A$5:$AD$750,MATCH(D$4,'TD SOP+PROFORM'!$B$2:$AT$2,0)+1,0),"")</f>
        <v/>
      </c>
      <c r="E190" s="26" t="str">
        <f t="shared" si="37"/>
        <v/>
      </c>
      <c r="F190" s="25" t="str">
        <f>IFERROR(VLOOKUP($A190,'TD SOP+PROFORM'!$A$5:$AD$750,MATCH(F$4,'TD SOP+PROFORM'!$B$2:$AT$2,0)+1,0),"")</f>
        <v/>
      </c>
      <c r="G190" s="25" t="str">
        <f>IFERROR(VLOOKUP($A190,'TD SOP+PROFORM'!$A$5:$AD$750,MATCH(G$4,'TD SOP+PROFORM'!$B$2:$AT$2,0)+1,0),"")</f>
        <v/>
      </c>
      <c r="H190" s="26" t="str">
        <f t="shared" si="38"/>
        <v/>
      </c>
      <c r="I190" s="25" t="str">
        <f>IFERROR(VLOOKUP($A190,'TD SOP+PROFORM'!$A$5:$AD$750,MATCH(I$4,'TD SOP+PROFORM'!$B$2:$AT$2,0)+1,0),"")</f>
        <v/>
      </c>
      <c r="J190" s="25" t="str">
        <f>IFERROR(VLOOKUP($A190,'TD SOP+PROFORM'!$A$5:$AD$750,MATCH(J$4,'TD SOP+PROFORM'!$B$2:$AT$2,0)+1,0),"")</f>
        <v/>
      </c>
      <c r="K190" s="26" t="str">
        <f t="shared" si="39"/>
        <v/>
      </c>
      <c r="L190" s="25" t="str">
        <f>IFERROR(VLOOKUP($A190,'TD SOP+PROFORM'!$A$5:$AD$750,MATCH(L$4,'TD SOP+PROFORM'!$B$2:$AT$2,0)+1,0),"")</f>
        <v/>
      </c>
      <c r="M190" s="25" t="str">
        <f>IFERROR(VLOOKUP($A190,'TD SOP+PROFORM'!$A$5:$AD$750,MATCH(M$4,'TD SOP+PROFORM'!$B$2:$AT$2,0)+1,0),"")</f>
        <v/>
      </c>
      <c r="N190" s="26" t="str">
        <f t="shared" si="40"/>
        <v/>
      </c>
      <c r="O190" s="25">
        <f>IFERROR(VLOOKUP($A190,'TD SOP+PROFORM'!$A$5:$AD$750,MATCH(O$4,'TD SOP+PROFORM'!$B$2:$AD$2,0)+1,0),0)+IFERROR(VLOOKUP($A190,'TD SOP+PROFORM'!$A$5:$AD$750,MATCH(O$2,'TD SOP+PROFORM'!$B$2:$AD$2,0)+1,0),0)</f>
        <v>0</v>
      </c>
      <c r="P190" s="25">
        <f>IFERROR(VLOOKUP($A190,'TD SOP+PROFORM'!$A$5:$AD$750,MATCH(P$4,'TD SOP+PROFORM'!$B$2:$AD$2,0)+1,0),0)+IFERROR(VLOOKUP($A190,'TD SOP+PROFORM'!$A$5:$AD$750,MATCH(P$2,'TD SOP+PROFORM'!$B$2:$AD$2,0)+1,0),0)</f>
        <v>0</v>
      </c>
      <c r="Q190" s="26" t="str">
        <f t="shared" si="41"/>
        <v/>
      </c>
      <c r="R190" s="25">
        <f>IFERROR(VLOOKUP($A190,'TD SOP+PROFORM'!$A$5:$AD$750,MATCH(R$4,'TD SOP+PROFORM'!$B$2:$AD$2,0)+1,0),0)+IFERROR(VLOOKUP($A190,'TD SOP+PROFORM'!$A$5:$AD$750,MATCH(R$2,'TD SOP+PROFORM'!$B$2:$AD$2,0)+1,0),0)</f>
        <v>0</v>
      </c>
      <c r="S190" s="25">
        <f>IFERROR(VLOOKUP($A190,'TD SOP+PROFORM'!$A$5:$AD$750,MATCH(S$4,'TD SOP+PROFORM'!$B$2:$AD$2,0)+1,0),0)+IFERROR(VLOOKUP($A190,'TD SOP+PROFORM'!$A$5:$AD$750,MATCH(S$2,'TD SOP+PROFORM'!$B$2:$AD$2,0)+1,0),0)</f>
        <v>0</v>
      </c>
      <c r="T190" s="26" t="str">
        <f t="shared" si="42"/>
        <v/>
      </c>
      <c r="U190" s="25">
        <f>IFERROR(VLOOKUP($A190,'TD SOP+PROFORM'!$A$5:$AD$750,MATCH(U$4,'TD SOP+PROFORM'!$B$2:$AD$2,0)+1,0),0)+IFERROR(VLOOKUP($A190,'TD SOP+PROFORM'!$A$5:$AD$750,MATCH(U$2,'TD SOP+PROFORM'!$B$2:$AD$2,0)+1,0),0)</f>
        <v>0</v>
      </c>
      <c r="V190" s="25">
        <f>IFERROR(VLOOKUP($A190,'TD SOP+PROFORM'!$A$5:$AD$750,MATCH(V$4,'TD SOP+PROFORM'!$B$2:$AD$2,0)+1,0),0)+IFERROR(VLOOKUP($A190,'TD SOP+PROFORM'!$A$5:$AD$750,MATCH(V$2,'TD SOP+PROFORM'!$B$2:$AD$2,0)+1,0),0)</f>
        <v>0</v>
      </c>
      <c r="W190" s="26" t="str">
        <f t="shared" si="43"/>
        <v/>
      </c>
      <c r="X190" s="25">
        <f>IFERROR(VLOOKUP($A190,'TD SOP+PROFORM'!$A$5:$AD$750,MATCH(X$4,'TD SOP+PROFORM'!$B$2:$AD$2,0)+1,0),0)+IFERROR(VLOOKUP($A190,'TD SOP+PROFORM'!$A$5:$AD$750,MATCH(X$2,'TD SOP+PROFORM'!$B$2:$AD$2,0)+1,0),0)</f>
        <v>0</v>
      </c>
      <c r="Y190" s="25">
        <f>IFERROR(VLOOKUP($A190,'TD SOP+PROFORM'!$A$5:$AD$750,MATCH(Y$4,'TD SOP+PROFORM'!$B$2:$AD$2,0)+1,0),0)+IFERROR(VLOOKUP($A190,'TD SOP+PROFORM'!$A$5:$AD$750,MATCH(Y$2,'TD SOP+PROFORM'!$B$2:$AD$2,0)+1,0),0)</f>
        <v>0</v>
      </c>
      <c r="Z190" s="26" t="str">
        <f t="shared" si="44"/>
        <v/>
      </c>
      <c r="AA190" s="25">
        <f>IFERROR(VLOOKUP($A190,'TD SOP+PROFORM'!$A$5:$AD$750,MATCH(AA$4,'TD SOP+PROFORM'!$B$2:$AD$2,0)+1,0),0)+IFERROR(VLOOKUP($A190,'TD SOP+PROFORM'!$A$5:$AD$750,MATCH(AA$2,'TD SOP+PROFORM'!$B$2:$AD$2,0)+1,0),0)</f>
        <v>0</v>
      </c>
      <c r="AB190" s="25">
        <f>IFERROR(VLOOKUP($A190,'TD SOP+PROFORM'!$A$5:$AD$750,MATCH(AB$4,'TD SOP+PROFORM'!$B$2:$AD$2,0)+1,0),0)+IFERROR(VLOOKUP($A190,'TD SOP+PROFORM'!$A$5:$AD$750,MATCH(AB$2,'TD SOP+PROFORM'!$B$2:$AD$2,0)+1,0),0)</f>
        <v>0</v>
      </c>
      <c r="AC190" s="26" t="str">
        <f t="shared" si="45"/>
        <v/>
      </c>
      <c r="AD190" s="25">
        <f>IFERROR(VLOOKUP($A190,'TD SOP+PROFORM'!$A$5:$AD$750,MATCH(AD$4,'TD SOP+PROFORM'!$B$2:$AD$2,0)+1,0),0)+IFERROR(VLOOKUP($A190,'TD SOP+PROFORM'!$A$5:$AD$750,MATCH(AD$2,'TD SOP+PROFORM'!$B$2:$AD$2,0)+1,0),0)</f>
        <v>0</v>
      </c>
      <c r="AE190" s="25">
        <f>IFERROR(VLOOKUP($A190,'TD SOP+PROFORM'!$A$5:$AD$750,MATCH(AE$4,'TD SOP+PROFORM'!$B$2:$AD$2,0)+1,0),0)+IFERROR(VLOOKUP($A190,'TD SOP+PROFORM'!$A$5:$AD$750,MATCH(AE$2,'TD SOP+PROFORM'!$B$2:$AD$2,0)+1,0),0)</f>
        <v>0</v>
      </c>
      <c r="AF190" s="26" t="str">
        <f t="shared" si="46"/>
        <v/>
      </c>
      <c r="AG190" s="25">
        <f>IFERROR(VLOOKUP($A190,'TD SOP+PROFORM'!$A$5:$AD$750,MATCH(AG$4,'TD SOP+PROFORM'!$B$2:$AD$2,0)+1,0),0)+IFERROR(VLOOKUP($A190,'TD SOP+PROFORM'!$A$5:$AD$750,MATCH(AG$2,'TD SOP+PROFORM'!$B$2:$AD$2,0)+1,0),0)</f>
        <v>0</v>
      </c>
      <c r="AH190" s="25">
        <f>IFERROR(VLOOKUP($A190,'TD SOP+PROFORM'!$A$5:$AD$750,MATCH(AH$4,'TD SOP+PROFORM'!$B$2:$AD$2,0)+1,0),0)+IFERROR(VLOOKUP($A190,'TD SOP+PROFORM'!$A$5:$AD$750,MATCH(AH$2,'TD SOP+PROFORM'!$B$2:$AD$2,0)+1,0),0)</f>
        <v>0</v>
      </c>
      <c r="AI190" s="26" t="str">
        <f t="shared" si="47"/>
        <v/>
      </c>
      <c r="AJ190" s="25">
        <f>IFERROR(VLOOKUP($A190,'TD SOP+PROFORM'!$A$5:$AD$750,MATCH(AJ$4,'TD SOP+PROFORM'!$B$2:$AD$2,0)+1,0),0)+IFERROR(VLOOKUP($A190,'TD SOP+PROFORM'!$A$5:$AD$750,MATCH(AJ$2,'TD SOP+PROFORM'!$B$2:$AD$2,0)+1,0),0)</f>
        <v>0</v>
      </c>
      <c r="AK190" s="25">
        <f>IFERROR(VLOOKUP($A190,'TD SOP+PROFORM'!$A$5:$AD$750,MATCH(AK$4,'TD SOP+PROFORM'!$B$2:$AD$2,0)+1,0),0)+IFERROR(VLOOKUP($A190,'TD SOP+PROFORM'!$A$5:$AD$750,MATCH(AK$2,'TD SOP+PROFORM'!$B$2:$AD$2,0)+1,0),0)</f>
        <v>0</v>
      </c>
      <c r="AL190" s="26" t="str">
        <f t="shared" si="48"/>
        <v/>
      </c>
      <c r="AM190" s="25">
        <f t="shared" si="50"/>
        <v>0</v>
      </c>
      <c r="AN190" s="25">
        <f t="shared" si="50"/>
        <v>0</v>
      </c>
      <c r="AO190" s="26" t="str">
        <f t="shared" si="49"/>
        <v/>
      </c>
    </row>
    <row r="191" spans="1:41" x14ac:dyDescent="0.35">
      <c r="A191" s="24">
        <f>IF(AND('TD SOP+PROFORM'!A188&lt;&gt;"",'TD SOP+PROFORM'!A188&lt;&gt;"TOTAL"),'TD SOP+PROFORM'!A188,0)</f>
        <v>0</v>
      </c>
      <c r="C191" s="25" t="str">
        <f>IFERROR(VLOOKUP($A191,'TD SOP+PROFORM'!$A$5:$AD$750,MATCH(C$4,'TD SOP+PROFORM'!$B$2:$AT$2,0)+1,0),"")</f>
        <v/>
      </c>
      <c r="D191" s="25" t="str">
        <f>IFERROR(VLOOKUP($A191,'TD SOP+PROFORM'!$A$5:$AD$750,MATCH(D$4,'TD SOP+PROFORM'!$B$2:$AT$2,0)+1,0),"")</f>
        <v/>
      </c>
      <c r="E191" s="26" t="str">
        <f t="shared" si="37"/>
        <v/>
      </c>
      <c r="F191" s="25" t="str">
        <f>IFERROR(VLOOKUP($A191,'TD SOP+PROFORM'!$A$5:$AD$750,MATCH(F$4,'TD SOP+PROFORM'!$B$2:$AT$2,0)+1,0),"")</f>
        <v/>
      </c>
      <c r="G191" s="25" t="str">
        <f>IFERROR(VLOOKUP($A191,'TD SOP+PROFORM'!$A$5:$AD$750,MATCH(G$4,'TD SOP+PROFORM'!$B$2:$AT$2,0)+1,0),"")</f>
        <v/>
      </c>
      <c r="H191" s="26" t="str">
        <f t="shared" si="38"/>
        <v/>
      </c>
      <c r="I191" s="25" t="str">
        <f>IFERROR(VLOOKUP($A191,'TD SOP+PROFORM'!$A$5:$AD$750,MATCH(I$4,'TD SOP+PROFORM'!$B$2:$AT$2,0)+1,0),"")</f>
        <v/>
      </c>
      <c r="J191" s="25" t="str">
        <f>IFERROR(VLOOKUP($A191,'TD SOP+PROFORM'!$A$5:$AD$750,MATCH(J$4,'TD SOP+PROFORM'!$B$2:$AT$2,0)+1,0),"")</f>
        <v/>
      </c>
      <c r="K191" s="26" t="str">
        <f t="shared" si="39"/>
        <v/>
      </c>
      <c r="L191" s="25" t="str">
        <f>IFERROR(VLOOKUP($A191,'TD SOP+PROFORM'!$A$5:$AD$750,MATCH(L$4,'TD SOP+PROFORM'!$B$2:$AT$2,0)+1,0),"")</f>
        <v/>
      </c>
      <c r="M191" s="25" t="str">
        <f>IFERROR(VLOOKUP($A191,'TD SOP+PROFORM'!$A$5:$AD$750,MATCH(M$4,'TD SOP+PROFORM'!$B$2:$AT$2,0)+1,0),"")</f>
        <v/>
      </c>
      <c r="N191" s="26" t="str">
        <f t="shared" si="40"/>
        <v/>
      </c>
      <c r="O191" s="25">
        <f>IFERROR(VLOOKUP($A191,'TD SOP+PROFORM'!$A$5:$AD$750,MATCH(O$4,'TD SOP+PROFORM'!$B$2:$AD$2,0)+1,0),0)+IFERROR(VLOOKUP($A191,'TD SOP+PROFORM'!$A$5:$AD$750,MATCH(O$2,'TD SOP+PROFORM'!$B$2:$AD$2,0)+1,0),0)</f>
        <v>0</v>
      </c>
      <c r="P191" s="25">
        <f>IFERROR(VLOOKUP($A191,'TD SOP+PROFORM'!$A$5:$AD$750,MATCH(P$4,'TD SOP+PROFORM'!$B$2:$AD$2,0)+1,0),0)+IFERROR(VLOOKUP($A191,'TD SOP+PROFORM'!$A$5:$AD$750,MATCH(P$2,'TD SOP+PROFORM'!$B$2:$AD$2,0)+1,0),0)</f>
        <v>0</v>
      </c>
      <c r="Q191" s="26" t="str">
        <f t="shared" si="41"/>
        <v/>
      </c>
      <c r="R191" s="25">
        <f>IFERROR(VLOOKUP($A191,'TD SOP+PROFORM'!$A$5:$AD$750,MATCH(R$4,'TD SOP+PROFORM'!$B$2:$AD$2,0)+1,0),0)+IFERROR(VLOOKUP($A191,'TD SOP+PROFORM'!$A$5:$AD$750,MATCH(R$2,'TD SOP+PROFORM'!$B$2:$AD$2,0)+1,0),0)</f>
        <v>0</v>
      </c>
      <c r="S191" s="25">
        <f>IFERROR(VLOOKUP($A191,'TD SOP+PROFORM'!$A$5:$AD$750,MATCH(S$4,'TD SOP+PROFORM'!$B$2:$AD$2,0)+1,0),0)+IFERROR(VLOOKUP($A191,'TD SOP+PROFORM'!$A$5:$AD$750,MATCH(S$2,'TD SOP+PROFORM'!$B$2:$AD$2,0)+1,0),0)</f>
        <v>0</v>
      </c>
      <c r="T191" s="26" t="str">
        <f t="shared" si="42"/>
        <v/>
      </c>
      <c r="U191" s="25">
        <f>IFERROR(VLOOKUP($A191,'TD SOP+PROFORM'!$A$5:$AD$750,MATCH(U$4,'TD SOP+PROFORM'!$B$2:$AD$2,0)+1,0),0)+IFERROR(VLOOKUP($A191,'TD SOP+PROFORM'!$A$5:$AD$750,MATCH(U$2,'TD SOP+PROFORM'!$B$2:$AD$2,0)+1,0),0)</f>
        <v>0</v>
      </c>
      <c r="V191" s="25">
        <f>IFERROR(VLOOKUP($A191,'TD SOP+PROFORM'!$A$5:$AD$750,MATCH(V$4,'TD SOP+PROFORM'!$B$2:$AD$2,0)+1,0),0)+IFERROR(VLOOKUP($A191,'TD SOP+PROFORM'!$A$5:$AD$750,MATCH(V$2,'TD SOP+PROFORM'!$B$2:$AD$2,0)+1,0),0)</f>
        <v>0</v>
      </c>
      <c r="W191" s="26" t="str">
        <f t="shared" si="43"/>
        <v/>
      </c>
      <c r="X191" s="25">
        <f>IFERROR(VLOOKUP($A191,'TD SOP+PROFORM'!$A$5:$AD$750,MATCH(X$4,'TD SOP+PROFORM'!$B$2:$AD$2,0)+1,0),0)+IFERROR(VLOOKUP($A191,'TD SOP+PROFORM'!$A$5:$AD$750,MATCH(X$2,'TD SOP+PROFORM'!$B$2:$AD$2,0)+1,0),0)</f>
        <v>0</v>
      </c>
      <c r="Y191" s="25">
        <f>IFERROR(VLOOKUP($A191,'TD SOP+PROFORM'!$A$5:$AD$750,MATCH(Y$4,'TD SOP+PROFORM'!$B$2:$AD$2,0)+1,0),0)+IFERROR(VLOOKUP($A191,'TD SOP+PROFORM'!$A$5:$AD$750,MATCH(Y$2,'TD SOP+PROFORM'!$B$2:$AD$2,0)+1,0),0)</f>
        <v>0</v>
      </c>
      <c r="Z191" s="26" t="str">
        <f t="shared" si="44"/>
        <v/>
      </c>
      <c r="AA191" s="25">
        <f>IFERROR(VLOOKUP($A191,'TD SOP+PROFORM'!$A$5:$AD$750,MATCH(AA$4,'TD SOP+PROFORM'!$B$2:$AD$2,0)+1,0),0)+IFERROR(VLOOKUP($A191,'TD SOP+PROFORM'!$A$5:$AD$750,MATCH(AA$2,'TD SOP+PROFORM'!$B$2:$AD$2,0)+1,0),0)</f>
        <v>0</v>
      </c>
      <c r="AB191" s="25">
        <f>IFERROR(VLOOKUP($A191,'TD SOP+PROFORM'!$A$5:$AD$750,MATCH(AB$4,'TD SOP+PROFORM'!$B$2:$AD$2,0)+1,0),0)+IFERROR(VLOOKUP($A191,'TD SOP+PROFORM'!$A$5:$AD$750,MATCH(AB$2,'TD SOP+PROFORM'!$B$2:$AD$2,0)+1,0),0)</f>
        <v>0</v>
      </c>
      <c r="AC191" s="26" t="str">
        <f t="shared" si="45"/>
        <v/>
      </c>
      <c r="AD191" s="25">
        <f>IFERROR(VLOOKUP($A191,'TD SOP+PROFORM'!$A$5:$AD$750,MATCH(AD$4,'TD SOP+PROFORM'!$B$2:$AD$2,0)+1,0),0)+IFERROR(VLOOKUP($A191,'TD SOP+PROFORM'!$A$5:$AD$750,MATCH(AD$2,'TD SOP+PROFORM'!$B$2:$AD$2,0)+1,0),0)</f>
        <v>0</v>
      </c>
      <c r="AE191" s="25">
        <f>IFERROR(VLOOKUP($A191,'TD SOP+PROFORM'!$A$5:$AD$750,MATCH(AE$4,'TD SOP+PROFORM'!$B$2:$AD$2,0)+1,0),0)+IFERROR(VLOOKUP($A191,'TD SOP+PROFORM'!$A$5:$AD$750,MATCH(AE$2,'TD SOP+PROFORM'!$B$2:$AD$2,0)+1,0),0)</f>
        <v>0</v>
      </c>
      <c r="AF191" s="26" t="str">
        <f t="shared" si="46"/>
        <v/>
      </c>
      <c r="AG191" s="25">
        <f>IFERROR(VLOOKUP($A191,'TD SOP+PROFORM'!$A$5:$AD$750,MATCH(AG$4,'TD SOP+PROFORM'!$B$2:$AD$2,0)+1,0),0)+IFERROR(VLOOKUP($A191,'TD SOP+PROFORM'!$A$5:$AD$750,MATCH(AG$2,'TD SOP+PROFORM'!$B$2:$AD$2,0)+1,0),0)</f>
        <v>0</v>
      </c>
      <c r="AH191" s="25">
        <f>IFERROR(VLOOKUP($A191,'TD SOP+PROFORM'!$A$5:$AD$750,MATCH(AH$4,'TD SOP+PROFORM'!$B$2:$AD$2,0)+1,0),0)+IFERROR(VLOOKUP($A191,'TD SOP+PROFORM'!$A$5:$AD$750,MATCH(AH$2,'TD SOP+PROFORM'!$B$2:$AD$2,0)+1,0),0)</f>
        <v>0</v>
      </c>
      <c r="AI191" s="26" t="str">
        <f t="shared" si="47"/>
        <v/>
      </c>
      <c r="AJ191" s="25">
        <f>IFERROR(VLOOKUP($A191,'TD SOP+PROFORM'!$A$5:$AD$750,MATCH(AJ$4,'TD SOP+PROFORM'!$B$2:$AD$2,0)+1,0),0)+IFERROR(VLOOKUP($A191,'TD SOP+PROFORM'!$A$5:$AD$750,MATCH(AJ$2,'TD SOP+PROFORM'!$B$2:$AD$2,0)+1,0),0)</f>
        <v>0</v>
      </c>
      <c r="AK191" s="25">
        <f>IFERROR(VLOOKUP($A191,'TD SOP+PROFORM'!$A$5:$AD$750,MATCH(AK$4,'TD SOP+PROFORM'!$B$2:$AD$2,0)+1,0),0)+IFERROR(VLOOKUP($A191,'TD SOP+PROFORM'!$A$5:$AD$750,MATCH(AK$2,'TD SOP+PROFORM'!$B$2:$AD$2,0)+1,0),0)</f>
        <v>0</v>
      </c>
      <c r="AL191" s="26" t="str">
        <f t="shared" si="48"/>
        <v/>
      </c>
      <c r="AM191" s="25">
        <f t="shared" si="50"/>
        <v>0</v>
      </c>
      <c r="AN191" s="25">
        <f t="shared" si="50"/>
        <v>0</v>
      </c>
      <c r="AO191" s="26" t="str">
        <f t="shared" si="49"/>
        <v/>
      </c>
    </row>
    <row r="192" spans="1:41" x14ac:dyDescent="0.35">
      <c r="A192" s="24">
        <f>IF(AND('TD SOP+PROFORM'!A189&lt;&gt;"",'TD SOP+PROFORM'!A189&lt;&gt;"TOTAL"),'TD SOP+PROFORM'!A189,0)</f>
        <v>0</v>
      </c>
      <c r="C192" s="25" t="str">
        <f>IFERROR(VLOOKUP($A192,'TD SOP+PROFORM'!$A$5:$AD$750,MATCH(C$4,'TD SOP+PROFORM'!$B$2:$AT$2,0)+1,0),"")</f>
        <v/>
      </c>
      <c r="D192" s="25" t="str">
        <f>IFERROR(VLOOKUP($A192,'TD SOP+PROFORM'!$A$5:$AD$750,MATCH(D$4,'TD SOP+PROFORM'!$B$2:$AT$2,0)+1,0),"")</f>
        <v/>
      </c>
      <c r="E192" s="26" t="str">
        <f t="shared" si="37"/>
        <v/>
      </c>
      <c r="F192" s="25" t="str">
        <f>IFERROR(VLOOKUP($A192,'TD SOP+PROFORM'!$A$5:$AD$750,MATCH(F$4,'TD SOP+PROFORM'!$B$2:$AT$2,0)+1,0),"")</f>
        <v/>
      </c>
      <c r="G192" s="25" t="str">
        <f>IFERROR(VLOOKUP($A192,'TD SOP+PROFORM'!$A$5:$AD$750,MATCH(G$4,'TD SOP+PROFORM'!$B$2:$AT$2,0)+1,0),"")</f>
        <v/>
      </c>
      <c r="H192" s="26" t="str">
        <f t="shared" si="38"/>
        <v/>
      </c>
      <c r="I192" s="25" t="str">
        <f>IFERROR(VLOOKUP($A192,'TD SOP+PROFORM'!$A$5:$AD$750,MATCH(I$4,'TD SOP+PROFORM'!$B$2:$AT$2,0)+1,0),"")</f>
        <v/>
      </c>
      <c r="J192" s="25" t="str">
        <f>IFERROR(VLOOKUP($A192,'TD SOP+PROFORM'!$A$5:$AD$750,MATCH(J$4,'TD SOP+PROFORM'!$B$2:$AT$2,0)+1,0),"")</f>
        <v/>
      </c>
      <c r="K192" s="26" t="str">
        <f t="shared" si="39"/>
        <v/>
      </c>
      <c r="L192" s="25" t="str">
        <f>IFERROR(VLOOKUP($A192,'TD SOP+PROFORM'!$A$5:$AD$750,MATCH(L$4,'TD SOP+PROFORM'!$B$2:$AT$2,0)+1,0),"")</f>
        <v/>
      </c>
      <c r="M192" s="25" t="str">
        <f>IFERROR(VLOOKUP($A192,'TD SOP+PROFORM'!$A$5:$AD$750,MATCH(M$4,'TD SOP+PROFORM'!$B$2:$AT$2,0)+1,0),"")</f>
        <v/>
      </c>
      <c r="N192" s="26" t="str">
        <f t="shared" si="40"/>
        <v/>
      </c>
      <c r="O192" s="25">
        <f>IFERROR(VLOOKUP($A192,'TD SOP+PROFORM'!$A$5:$AD$750,MATCH(O$4,'TD SOP+PROFORM'!$B$2:$AD$2,0)+1,0),0)+IFERROR(VLOOKUP($A192,'TD SOP+PROFORM'!$A$5:$AD$750,MATCH(O$2,'TD SOP+PROFORM'!$B$2:$AD$2,0)+1,0),0)</f>
        <v>0</v>
      </c>
      <c r="P192" s="25">
        <f>IFERROR(VLOOKUP($A192,'TD SOP+PROFORM'!$A$5:$AD$750,MATCH(P$4,'TD SOP+PROFORM'!$B$2:$AD$2,0)+1,0),0)+IFERROR(VLOOKUP($A192,'TD SOP+PROFORM'!$A$5:$AD$750,MATCH(P$2,'TD SOP+PROFORM'!$B$2:$AD$2,0)+1,0),0)</f>
        <v>0</v>
      </c>
      <c r="Q192" s="26" t="str">
        <f t="shared" si="41"/>
        <v/>
      </c>
      <c r="R192" s="25">
        <f>IFERROR(VLOOKUP($A192,'TD SOP+PROFORM'!$A$5:$AD$750,MATCH(R$4,'TD SOP+PROFORM'!$B$2:$AD$2,0)+1,0),0)+IFERROR(VLOOKUP($A192,'TD SOP+PROFORM'!$A$5:$AD$750,MATCH(R$2,'TD SOP+PROFORM'!$B$2:$AD$2,0)+1,0),0)</f>
        <v>0</v>
      </c>
      <c r="S192" s="25">
        <f>IFERROR(VLOOKUP($A192,'TD SOP+PROFORM'!$A$5:$AD$750,MATCH(S$4,'TD SOP+PROFORM'!$B$2:$AD$2,0)+1,0),0)+IFERROR(VLOOKUP($A192,'TD SOP+PROFORM'!$A$5:$AD$750,MATCH(S$2,'TD SOP+PROFORM'!$B$2:$AD$2,0)+1,0),0)</f>
        <v>0</v>
      </c>
      <c r="T192" s="26" t="str">
        <f t="shared" si="42"/>
        <v/>
      </c>
      <c r="U192" s="25">
        <f>IFERROR(VLOOKUP($A192,'TD SOP+PROFORM'!$A$5:$AD$750,MATCH(U$4,'TD SOP+PROFORM'!$B$2:$AD$2,0)+1,0),0)+IFERROR(VLOOKUP($A192,'TD SOP+PROFORM'!$A$5:$AD$750,MATCH(U$2,'TD SOP+PROFORM'!$B$2:$AD$2,0)+1,0),0)</f>
        <v>0</v>
      </c>
      <c r="V192" s="25">
        <f>IFERROR(VLOOKUP($A192,'TD SOP+PROFORM'!$A$5:$AD$750,MATCH(V$4,'TD SOP+PROFORM'!$B$2:$AD$2,0)+1,0),0)+IFERROR(VLOOKUP($A192,'TD SOP+PROFORM'!$A$5:$AD$750,MATCH(V$2,'TD SOP+PROFORM'!$B$2:$AD$2,0)+1,0),0)</f>
        <v>0</v>
      </c>
      <c r="W192" s="26" t="str">
        <f t="shared" si="43"/>
        <v/>
      </c>
      <c r="X192" s="25">
        <f>IFERROR(VLOOKUP($A192,'TD SOP+PROFORM'!$A$5:$AD$750,MATCH(X$4,'TD SOP+PROFORM'!$B$2:$AD$2,0)+1,0),0)+IFERROR(VLOOKUP($A192,'TD SOP+PROFORM'!$A$5:$AD$750,MATCH(X$2,'TD SOP+PROFORM'!$B$2:$AD$2,0)+1,0),0)</f>
        <v>0</v>
      </c>
      <c r="Y192" s="25">
        <f>IFERROR(VLOOKUP($A192,'TD SOP+PROFORM'!$A$5:$AD$750,MATCH(Y$4,'TD SOP+PROFORM'!$B$2:$AD$2,0)+1,0),0)+IFERROR(VLOOKUP($A192,'TD SOP+PROFORM'!$A$5:$AD$750,MATCH(Y$2,'TD SOP+PROFORM'!$B$2:$AD$2,0)+1,0),0)</f>
        <v>0</v>
      </c>
      <c r="Z192" s="26" t="str">
        <f t="shared" si="44"/>
        <v/>
      </c>
      <c r="AA192" s="25">
        <f>IFERROR(VLOOKUP($A192,'TD SOP+PROFORM'!$A$5:$AD$750,MATCH(AA$4,'TD SOP+PROFORM'!$B$2:$AD$2,0)+1,0),0)+IFERROR(VLOOKUP($A192,'TD SOP+PROFORM'!$A$5:$AD$750,MATCH(AA$2,'TD SOP+PROFORM'!$B$2:$AD$2,0)+1,0),0)</f>
        <v>0</v>
      </c>
      <c r="AB192" s="25">
        <f>IFERROR(VLOOKUP($A192,'TD SOP+PROFORM'!$A$5:$AD$750,MATCH(AB$4,'TD SOP+PROFORM'!$B$2:$AD$2,0)+1,0),0)+IFERROR(VLOOKUP($A192,'TD SOP+PROFORM'!$A$5:$AD$750,MATCH(AB$2,'TD SOP+PROFORM'!$B$2:$AD$2,0)+1,0),0)</f>
        <v>0</v>
      </c>
      <c r="AC192" s="26" t="str">
        <f t="shared" si="45"/>
        <v/>
      </c>
      <c r="AD192" s="25">
        <f>IFERROR(VLOOKUP($A192,'TD SOP+PROFORM'!$A$5:$AD$750,MATCH(AD$4,'TD SOP+PROFORM'!$B$2:$AD$2,0)+1,0),0)+IFERROR(VLOOKUP($A192,'TD SOP+PROFORM'!$A$5:$AD$750,MATCH(AD$2,'TD SOP+PROFORM'!$B$2:$AD$2,0)+1,0),0)</f>
        <v>0</v>
      </c>
      <c r="AE192" s="25">
        <f>IFERROR(VLOOKUP($A192,'TD SOP+PROFORM'!$A$5:$AD$750,MATCH(AE$4,'TD SOP+PROFORM'!$B$2:$AD$2,0)+1,0),0)+IFERROR(VLOOKUP($A192,'TD SOP+PROFORM'!$A$5:$AD$750,MATCH(AE$2,'TD SOP+PROFORM'!$B$2:$AD$2,0)+1,0),0)</f>
        <v>0</v>
      </c>
      <c r="AF192" s="26" t="str">
        <f t="shared" si="46"/>
        <v/>
      </c>
      <c r="AG192" s="25">
        <f>IFERROR(VLOOKUP($A192,'TD SOP+PROFORM'!$A$5:$AD$750,MATCH(AG$4,'TD SOP+PROFORM'!$B$2:$AD$2,0)+1,0),0)+IFERROR(VLOOKUP($A192,'TD SOP+PROFORM'!$A$5:$AD$750,MATCH(AG$2,'TD SOP+PROFORM'!$B$2:$AD$2,0)+1,0),0)</f>
        <v>0</v>
      </c>
      <c r="AH192" s="25">
        <f>IFERROR(VLOOKUP($A192,'TD SOP+PROFORM'!$A$5:$AD$750,MATCH(AH$4,'TD SOP+PROFORM'!$B$2:$AD$2,0)+1,0),0)+IFERROR(VLOOKUP($A192,'TD SOP+PROFORM'!$A$5:$AD$750,MATCH(AH$2,'TD SOP+PROFORM'!$B$2:$AD$2,0)+1,0),0)</f>
        <v>0</v>
      </c>
      <c r="AI192" s="26" t="str">
        <f t="shared" si="47"/>
        <v/>
      </c>
      <c r="AJ192" s="25">
        <f>IFERROR(VLOOKUP($A192,'TD SOP+PROFORM'!$A$5:$AD$750,MATCH(AJ$4,'TD SOP+PROFORM'!$B$2:$AD$2,0)+1,0),0)+IFERROR(VLOOKUP($A192,'TD SOP+PROFORM'!$A$5:$AD$750,MATCH(AJ$2,'TD SOP+PROFORM'!$B$2:$AD$2,0)+1,0),0)</f>
        <v>0</v>
      </c>
      <c r="AK192" s="25">
        <f>IFERROR(VLOOKUP($A192,'TD SOP+PROFORM'!$A$5:$AD$750,MATCH(AK$4,'TD SOP+PROFORM'!$B$2:$AD$2,0)+1,0),0)+IFERROR(VLOOKUP($A192,'TD SOP+PROFORM'!$A$5:$AD$750,MATCH(AK$2,'TD SOP+PROFORM'!$B$2:$AD$2,0)+1,0),0)</f>
        <v>0</v>
      </c>
      <c r="AL192" s="26" t="str">
        <f t="shared" si="48"/>
        <v/>
      </c>
      <c r="AM192" s="25">
        <f t="shared" si="50"/>
        <v>0</v>
      </c>
      <c r="AN192" s="25">
        <f t="shared" si="50"/>
        <v>0</v>
      </c>
      <c r="AO192" s="26" t="str">
        <f t="shared" si="49"/>
        <v/>
      </c>
    </row>
    <row r="193" spans="1:41" x14ac:dyDescent="0.35">
      <c r="A193" s="24">
        <f>IF(AND('TD SOP+PROFORM'!A190&lt;&gt;"",'TD SOP+PROFORM'!A190&lt;&gt;"TOTAL"),'TD SOP+PROFORM'!A190,0)</f>
        <v>0</v>
      </c>
      <c r="C193" s="25" t="str">
        <f>IFERROR(VLOOKUP($A193,'TD SOP+PROFORM'!$A$5:$AD$750,MATCH(C$4,'TD SOP+PROFORM'!$B$2:$AT$2,0)+1,0),"")</f>
        <v/>
      </c>
      <c r="D193" s="25" t="str">
        <f>IFERROR(VLOOKUP($A193,'TD SOP+PROFORM'!$A$5:$AD$750,MATCH(D$4,'TD SOP+PROFORM'!$B$2:$AT$2,0)+1,0),"")</f>
        <v/>
      </c>
      <c r="E193" s="26" t="str">
        <f t="shared" si="37"/>
        <v/>
      </c>
      <c r="F193" s="25" t="str">
        <f>IFERROR(VLOOKUP($A193,'TD SOP+PROFORM'!$A$5:$AD$750,MATCH(F$4,'TD SOP+PROFORM'!$B$2:$AT$2,0)+1,0),"")</f>
        <v/>
      </c>
      <c r="G193" s="25" t="str">
        <f>IFERROR(VLOOKUP($A193,'TD SOP+PROFORM'!$A$5:$AD$750,MATCH(G$4,'TD SOP+PROFORM'!$B$2:$AT$2,0)+1,0),"")</f>
        <v/>
      </c>
      <c r="H193" s="26" t="str">
        <f t="shared" si="38"/>
        <v/>
      </c>
      <c r="I193" s="25" t="str">
        <f>IFERROR(VLOOKUP($A193,'TD SOP+PROFORM'!$A$5:$AD$750,MATCH(I$4,'TD SOP+PROFORM'!$B$2:$AT$2,0)+1,0),"")</f>
        <v/>
      </c>
      <c r="J193" s="25" t="str">
        <f>IFERROR(VLOOKUP($A193,'TD SOP+PROFORM'!$A$5:$AD$750,MATCH(J$4,'TD SOP+PROFORM'!$B$2:$AT$2,0)+1,0),"")</f>
        <v/>
      </c>
      <c r="K193" s="26" t="str">
        <f t="shared" si="39"/>
        <v/>
      </c>
      <c r="L193" s="25" t="str">
        <f>IFERROR(VLOOKUP($A193,'TD SOP+PROFORM'!$A$5:$AD$750,MATCH(L$4,'TD SOP+PROFORM'!$B$2:$AT$2,0)+1,0),"")</f>
        <v/>
      </c>
      <c r="M193" s="25" t="str">
        <f>IFERROR(VLOOKUP($A193,'TD SOP+PROFORM'!$A$5:$AD$750,MATCH(M$4,'TD SOP+PROFORM'!$B$2:$AT$2,0)+1,0),"")</f>
        <v/>
      </c>
      <c r="N193" s="26" t="str">
        <f t="shared" si="40"/>
        <v/>
      </c>
      <c r="O193" s="25">
        <f>IFERROR(VLOOKUP($A193,'TD SOP+PROFORM'!$A$5:$AD$750,MATCH(O$4,'TD SOP+PROFORM'!$B$2:$AD$2,0)+1,0),0)+IFERROR(VLOOKUP($A193,'TD SOP+PROFORM'!$A$5:$AD$750,MATCH(O$2,'TD SOP+PROFORM'!$B$2:$AD$2,0)+1,0),0)</f>
        <v>0</v>
      </c>
      <c r="P193" s="25">
        <f>IFERROR(VLOOKUP($A193,'TD SOP+PROFORM'!$A$5:$AD$750,MATCH(P$4,'TD SOP+PROFORM'!$B$2:$AD$2,0)+1,0),0)+IFERROR(VLOOKUP($A193,'TD SOP+PROFORM'!$A$5:$AD$750,MATCH(P$2,'TD SOP+PROFORM'!$B$2:$AD$2,0)+1,0),0)</f>
        <v>0</v>
      </c>
      <c r="Q193" s="26" t="str">
        <f t="shared" si="41"/>
        <v/>
      </c>
      <c r="R193" s="25">
        <f>IFERROR(VLOOKUP($A193,'TD SOP+PROFORM'!$A$5:$AD$750,MATCH(R$4,'TD SOP+PROFORM'!$B$2:$AD$2,0)+1,0),0)+IFERROR(VLOOKUP($A193,'TD SOP+PROFORM'!$A$5:$AD$750,MATCH(R$2,'TD SOP+PROFORM'!$B$2:$AD$2,0)+1,0),0)</f>
        <v>0</v>
      </c>
      <c r="S193" s="25">
        <f>IFERROR(VLOOKUP($A193,'TD SOP+PROFORM'!$A$5:$AD$750,MATCH(S$4,'TD SOP+PROFORM'!$B$2:$AD$2,0)+1,0),0)+IFERROR(VLOOKUP($A193,'TD SOP+PROFORM'!$A$5:$AD$750,MATCH(S$2,'TD SOP+PROFORM'!$B$2:$AD$2,0)+1,0),0)</f>
        <v>0</v>
      </c>
      <c r="T193" s="26" t="str">
        <f t="shared" si="42"/>
        <v/>
      </c>
      <c r="U193" s="25">
        <f>IFERROR(VLOOKUP($A193,'TD SOP+PROFORM'!$A$5:$AD$750,MATCH(U$4,'TD SOP+PROFORM'!$B$2:$AD$2,0)+1,0),0)+IFERROR(VLOOKUP($A193,'TD SOP+PROFORM'!$A$5:$AD$750,MATCH(U$2,'TD SOP+PROFORM'!$B$2:$AD$2,0)+1,0),0)</f>
        <v>0</v>
      </c>
      <c r="V193" s="25">
        <f>IFERROR(VLOOKUP($A193,'TD SOP+PROFORM'!$A$5:$AD$750,MATCH(V$4,'TD SOP+PROFORM'!$B$2:$AD$2,0)+1,0),0)+IFERROR(VLOOKUP($A193,'TD SOP+PROFORM'!$A$5:$AD$750,MATCH(V$2,'TD SOP+PROFORM'!$B$2:$AD$2,0)+1,0),0)</f>
        <v>0</v>
      </c>
      <c r="W193" s="26" t="str">
        <f t="shared" si="43"/>
        <v/>
      </c>
      <c r="X193" s="25">
        <f>IFERROR(VLOOKUP($A193,'TD SOP+PROFORM'!$A$5:$AD$750,MATCH(X$4,'TD SOP+PROFORM'!$B$2:$AD$2,0)+1,0),0)+IFERROR(VLOOKUP($A193,'TD SOP+PROFORM'!$A$5:$AD$750,MATCH(X$2,'TD SOP+PROFORM'!$B$2:$AD$2,0)+1,0),0)</f>
        <v>0</v>
      </c>
      <c r="Y193" s="25">
        <f>IFERROR(VLOOKUP($A193,'TD SOP+PROFORM'!$A$5:$AD$750,MATCH(Y$4,'TD SOP+PROFORM'!$B$2:$AD$2,0)+1,0),0)+IFERROR(VLOOKUP($A193,'TD SOP+PROFORM'!$A$5:$AD$750,MATCH(Y$2,'TD SOP+PROFORM'!$B$2:$AD$2,0)+1,0),0)</f>
        <v>0</v>
      </c>
      <c r="Z193" s="26" t="str">
        <f t="shared" si="44"/>
        <v/>
      </c>
      <c r="AA193" s="25">
        <f>IFERROR(VLOOKUP($A193,'TD SOP+PROFORM'!$A$5:$AD$750,MATCH(AA$4,'TD SOP+PROFORM'!$B$2:$AD$2,0)+1,0),0)+IFERROR(VLOOKUP($A193,'TD SOP+PROFORM'!$A$5:$AD$750,MATCH(AA$2,'TD SOP+PROFORM'!$B$2:$AD$2,0)+1,0),0)</f>
        <v>0</v>
      </c>
      <c r="AB193" s="25">
        <f>IFERROR(VLOOKUP($A193,'TD SOP+PROFORM'!$A$5:$AD$750,MATCH(AB$4,'TD SOP+PROFORM'!$B$2:$AD$2,0)+1,0),0)+IFERROR(VLOOKUP($A193,'TD SOP+PROFORM'!$A$5:$AD$750,MATCH(AB$2,'TD SOP+PROFORM'!$B$2:$AD$2,0)+1,0),0)</f>
        <v>0</v>
      </c>
      <c r="AC193" s="26" t="str">
        <f t="shared" si="45"/>
        <v/>
      </c>
      <c r="AD193" s="25">
        <f>IFERROR(VLOOKUP($A193,'TD SOP+PROFORM'!$A$5:$AD$750,MATCH(AD$4,'TD SOP+PROFORM'!$B$2:$AD$2,0)+1,0),0)+IFERROR(VLOOKUP($A193,'TD SOP+PROFORM'!$A$5:$AD$750,MATCH(AD$2,'TD SOP+PROFORM'!$B$2:$AD$2,0)+1,0),0)</f>
        <v>0</v>
      </c>
      <c r="AE193" s="25">
        <f>IFERROR(VLOOKUP($A193,'TD SOP+PROFORM'!$A$5:$AD$750,MATCH(AE$4,'TD SOP+PROFORM'!$B$2:$AD$2,0)+1,0),0)+IFERROR(VLOOKUP($A193,'TD SOP+PROFORM'!$A$5:$AD$750,MATCH(AE$2,'TD SOP+PROFORM'!$B$2:$AD$2,0)+1,0),0)</f>
        <v>0</v>
      </c>
      <c r="AF193" s="26" t="str">
        <f t="shared" si="46"/>
        <v/>
      </c>
      <c r="AG193" s="25">
        <f>IFERROR(VLOOKUP($A193,'TD SOP+PROFORM'!$A$5:$AD$750,MATCH(AG$4,'TD SOP+PROFORM'!$B$2:$AD$2,0)+1,0),0)+IFERROR(VLOOKUP($A193,'TD SOP+PROFORM'!$A$5:$AD$750,MATCH(AG$2,'TD SOP+PROFORM'!$B$2:$AD$2,0)+1,0),0)</f>
        <v>0</v>
      </c>
      <c r="AH193" s="25">
        <f>IFERROR(VLOOKUP($A193,'TD SOP+PROFORM'!$A$5:$AD$750,MATCH(AH$4,'TD SOP+PROFORM'!$B$2:$AD$2,0)+1,0),0)+IFERROR(VLOOKUP($A193,'TD SOP+PROFORM'!$A$5:$AD$750,MATCH(AH$2,'TD SOP+PROFORM'!$B$2:$AD$2,0)+1,0),0)</f>
        <v>0</v>
      </c>
      <c r="AI193" s="26" t="str">
        <f t="shared" si="47"/>
        <v/>
      </c>
      <c r="AJ193" s="25">
        <f>IFERROR(VLOOKUP($A193,'TD SOP+PROFORM'!$A$5:$AD$750,MATCH(AJ$4,'TD SOP+PROFORM'!$B$2:$AD$2,0)+1,0),0)+IFERROR(VLOOKUP($A193,'TD SOP+PROFORM'!$A$5:$AD$750,MATCH(AJ$2,'TD SOP+PROFORM'!$B$2:$AD$2,0)+1,0),0)</f>
        <v>0</v>
      </c>
      <c r="AK193" s="25">
        <f>IFERROR(VLOOKUP($A193,'TD SOP+PROFORM'!$A$5:$AD$750,MATCH(AK$4,'TD SOP+PROFORM'!$B$2:$AD$2,0)+1,0),0)+IFERROR(VLOOKUP($A193,'TD SOP+PROFORM'!$A$5:$AD$750,MATCH(AK$2,'TD SOP+PROFORM'!$B$2:$AD$2,0)+1,0),0)</f>
        <v>0</v>
      </c>
      <c r="AL193" s="26" t="str">
        <f t="shared" si="48"/>
        <v/>
      </c>
      <c r="AM193" s="25">
        <f t="shared" si="50"/>
        <v>0</v>
      </c>
      <c r="AN193" s="25">
        <f t="shared" si="50"/>
        <v>0</v>
      </c>
      <c r="AO193" s="26" t="str">
        <f t="shared" si="49"/>
        <v/>
      </c>
    </row>
    <row r="194" spans="1:41" x14ac:dyDescent="0.35">
      <c r="A194" s="24">
        <f>IF(AND('TD SOP+PROFORM'!A191&lt;&gt;"",'TD SOP+PROFORM'!A191&lt;&gt;"TOTAL"),'TD SOP+PROFORM'!A191,0)</f>
        <v>0</v>
      </c>
      <c r="C194" s="25" t="str">
        <f>IFERROR(VLOOKUP($A194,'TD SOP+PROFORM'!$A$5:$AD$750,MATCH(C$4,'TD SOP+PROFORM'!$B$2:$AT$2,0)+1,0),"")</f>
        <v/>
      </c>
      <c r="D194" s="25" t="str">
        <f>IFERROR(VLOOKUP($A194,'TD SOP+PROFORM'!$A$5:$AD$750,MATCH(D$4,'TD SOP+PROFORM'!$B$2:$AT$2,0)+1,0),"")</f>
        <v/>
      </c>
      <c r="E194" s="26" t="str">
        <f t="shared" si="37"/>
        <v/>
      </c>
      <c r="F194" s="25" t="str">
        <f>IFERROR(VLOOKUP($A194,'TD SOP+PROFORM'!$A$5:$AD$750,MATCH(F$4,'TD SOP+PROFORM'!$B$2:$AT$2,0)+1,0),"")</f>
        <v/>
      </c>
      <c r="G194" s="25" t="str">
        <f>IFERROR(VLOOKUP($A194,'TD SOP+PROFORM'!$A$5:$AD$750,MATCH(G$4,'TD SOP+PROFORM'!$B$2:$AT$2,0)+1,0),"")</f>
        <v/>
      </c>
      <c r="H194" s="26" t="str">
        <f t="shared" si="38"/>
        <v/>
      </c>
      <c r="I194" s="25" t="str">
        <f>IFERROR(VLOOKUP($A194,'TD SOP+PROFORM'!$A$5:$AD$750,MATCH(I$4,'TD SOP+PROFORM'!$B$2:$AT$2,0)+1,0),"")</f>
        <v/>
      </c>
      <c r="J194" s="25" t="str">
        <f>IFERROR(VLOOKUP($A194,'TD SOP+PROFORM'!$A$5:$AD$750,MATCH(J$4,'TD SOP+PROFORM'!$B$2:$AT$2,0)+1,0),"")</f>
        <v/>
      </c>
      <c r="K194" s="26" t="str">
        <f t="shared" si="39"/>
        <v/>
      </c>
      <c r="L194" s="25" t="str">
        <f>IFERROR(VLOOKUP($A194,'TD SOP+PROFORM'!$A$5:$AD$750,MATCH(L$4,'TD SOP+PROFORM'!$B$2:$AT$2,0)+1,0),"")</f>
        <v/>
      </c>
      <c r="M194" s="25" t="str">
        <f>IFERROR(VLOOKUP($A194,'TD SOP+PROFORM'!$A$5:$AD$750,MATCH(M$4,'TD SOP+PROFORM'!$B$2:$AT$2,0)+1,0),"")</f>
        <v/>
      </c>
      <c r="N194" s="26" t="str">
        <f t="shared" si="40"/>
        <v/>
      </c>
      <c r="O194" s="25">
        <f>IFERROR(VLOOKUP($A194,'TD SOP+PROFORM'!$A$5:$AD$750,MATCH(O$4,'TD SOP+PROFORM'!$B$2:$AD$2,0)+1,0),0)+IFERROR(VLOOKUP($A194,'TD SOP+PROFORM'!$A$5:$AD$750,MATCH(O$2,'TD SOP+PROFORM'!$B$2:$AD$2,0)+1,0),0)</f>
        <v>0</v>
      </c>
      <c r="P194" s="25">
        <f>IFERROR(VLOOKUP($A194,'TD SOP+PROFORM'!$A$5:$AD$750,MATCH(P$4,'TD SOP+PROFORM'!$B$2:$AD$2,0)+1,0),0)+IFERROR(VLOOKUP($A194,'TD SOP+PROFORM'!$A$5:$AD$750,MATCH(P$2,'TD SOP+PROFORM'!$B$2:$AD$2,0)+1,0),0)</f>
        <v>0</v>
      </c>
      <c r="Q194" s="26" t="str">
        <f t="shared" si="41"/>
        <v/>
      </c>
      <c r="R194" s="25">
        <f>IFERROR(VLOOKUP($A194,'TD SOP+PROFORM'!$A$5:$AD$750,MATCH(R$4,'TD SOP+PROFORM'!$B$2:$AD$2,0)+1,0),0)+IFERROR(VLOOKUP($A194,'TD SOP+PROFORM'!$A$5:$AD$750,MATCH(R$2,'TD SOP+PROFORM'!$B$2:$AD$2,0)+1,0),0)</f>
        <v>0</v>
      </c>
      <c r="S194" s="25">
        <f>IFERROR(VLOOKUP($A194,'TD SOP+PROFORM'!$A$5:$AD$750,MATCH(S$4,'TD SOP+PROFORM'!$B$2:$AD$2,0)+1,0),0)+IFERROR(VLOOKUP($A194,'TD SOP+PROFORM'!$A$5:$AD$750,MATCH(S$2,'TD SOP+PROFORM'!$B$2:$AD$2,0)+1,0),0)</f>
        <v>0</v>
      </c>
      <c r="T194" s="26" t="str">
        <f t="shared" si="42"/>
        <v/>
      </c>
      <c r="U194" s="25">
        <f>IFERROR(VLOOKUP($A194,'TD SOP+PROFORM'!$A$5:$AD$750,MATCH(U$4,'TD SOP+PROFORM'!$B$2:$AD$2,0)+1,0),0)+IFERROR(VLOOKUP($A194,'TD SOP+PROFORM'!$A$5:$AD$750,MATCH(U$2,'TD SOP+PROFORM'!$B$2:$AD$2,0)+1,0),0)</f>
        <v>0</v>
      </c>
      <c r="V194" s="25">
        <f>IFERROR(VLOOKUP($A194,'TD SOP+PROFORM'!$A$5:$AD$750,MATCH(V$4,'TD SOP+PROFORM'!$B$2:$AD$2,0)+1,0),0)+IFERROR(VLOOKUP($A194,'TD SOP+PROFORM'!$A$5:$AD$750,MATCH(V$2,'TD SOP+PROFORM'!$B$2:$AD$2,0)+1,0),0)</f>
        <v>0</v>
      </c>
      <c r="W194" s="26" t="str">
        <f t="shared" si="43"/>
        <v/>
      </c>
      <c r="X194" s="25">
        <f>IFERROR(VLOOKUP($A194,'TD SOP+PROFORM'!$A$5:$AD$750,MATCH(X$4,'TD SOP+PROFORM'!$B$2:$AD$2,0)+1,0),0)+IFERROR(VLOOKUP($A194,'TD SOP+PROFORM'!$A$5:$AD$750,MATCH(X$2,'TD SOP+PROFORM'!$B$2:$AD$2,0)+1,0),0)</f>
        <v>0</v>
      </c>
      <c r="Y194" s="25">
        <f>IFERROR(VLOOKUP($A194,'TD SOP+PROFORM'!$A$5:$AD$750,MATCH(Y$4,'TD SOP+PROFORM'!$B$2:$AD$2,0)+1,0),0)+IFERROR(VLOOKUP($A194,'TD SOP+PROFORM'!$A$5:$AD$750,MATCH(Y$2,'TD SOP+PROFORM'!$B$2:$AD$2,0)+1,0),0)</f>
        <v>0</v>
      </c>
      <c r="Z194" s="26" t="str">
        <f t="shared" si="44"/>
        <v/>
      </c>
      <c r="AA194" s="25">
        <f>IFERROR(VLOOKUP($A194,'TD SOP+PROFORM'!$A$5:$AD$750,MATCH(AA$4,'TD SOP+PROFORM'!$B$2:$AD$2,0)+1,0),0)+IFERROR(VLOOKUP($A194,'TD SOP+PROFORM'!$A$5:$AD$750,MATCH(AA$2,'TD SOP+PROFORM'!$B$2:$AD$2,0)+1,0),0)</f>
        <v>0</v>
      </c>
      <c r="AB194" s="25">
        <f>IFERROR(VLOOKUP($A194,'TD SOP+PROFORM'!$A$5:$AD$750,MATCH(AB$4,'TD SOP+PROFORM'!$B$2:$AD$2,0)+1,0),0)+IFERROR(VLOOKUP($A194,'TD SOP+PROFORM'!$A$5:$AD$750,MATCH(AB$2,'TD SOP+PROFORM'!$B$2:$AD$2,0)+1,0),0)</f>
        <v>0</v>
      </c>
      <c r="AC194" s="26" t="str">
        <f t="shared" si="45"/>
        <v/>
      </c>
      <c r="AD194" s="25">
        <f>IFERROR(VLOOKUP($A194,'TD SOP+PROFORM'!$A$5:$AD$750,MATCH(AD$4,'TD SOP+PROFORM'!$B$2:$AD$2,0)+1,0),0)+IFERROR(VLOOKUP($A194,'TD SOP+PROFORM'!$A$5:$AD$750,MATCH(AD$2,'TD SOP+PROFORM'!$B$2:$AD$2,0)+1,0),0)</f>
        <v>0</v>
      </c>
      <c r="AE194" s="25">
        <f>IFERROR(VLOOKUP($A194,'TD SOP+PROFORM'!$A$5:$AD$750,MATCH(AE$4,'TD SOP+PROFORM'!$B$2:$AD$2,0)+1,0),0)+IFERROR(VLOOKUP($A194,'TD SOP+PROFORM'!$A$5:$AD$750,MATCH(AE$2,'TD SOP+PROFORM'!$B$2:$AD$2,0)+1,0),0)</f>
        <v>0</v>
      </c>
      <c r="AF194" s="26" t="str">
        <f t="shared" si="46"/>
        <v/>
      </c>
      <c r="AG194" s="25">
        <f>IFERROR(VLOOKUP($A194,'TD SOP+PROFORM'!$A$5:$AD$750,MATCH(AG$4,'TD SOP+PROFORM'!$B$2:$AD$2,0)+1,0),0)+IFERROR(VLOOKUP($A194,'TD SOP+PROFORM'!$A$5:$AD$750,MATCH(AG$2,'TD SOP+PROFORM'!$B$2:$AD$2,0)+1,0),0)</f>
        <v>0</v>
      </c>
      <c r="AH194" s="25">
        <f>IFERROR(VLOOKUP($A194,'TD SOP+PROFORM'!$A$5:$AD$750,MATCH(AH$4,'TD SOP+PROFORM'!$B$2:$AD$2,0)+1,0),0)+IFERROR(VLOOKUP($A194,'TD SOP+PROFORM'!$A$5:$AD$750,MATCH(AH$2,'TD SOP+PROFORM'!$B$2:$AD$2,0)+1,0),0)</f>
        <v>0</v>
      </c>
      <c r="AI194" s="26" t="str">
        <f t="shared" si="47"/>
        <v/>
      </c>
      <c r="AJ194" s="25">
        <f>IFERROR(VLOOKUP($A194,'TD SOP+PROFORM'!$A$5:$AD$750,MATCH(AJ$4,'TD SOP+PROFORM'!$B$2:$AD$2,0)+1,0),0)+IFERROR(VLOOKUP($A194,'TD SOP+PROFORM'!$A$5:$AD$750,MATCH(AJ$2,'TD SOP+PROFORM'!$B$2:$AD$2,0)+1,0),0)</f>
        <v>0</v>
      </c>
      <c r="AK194" s="25">
        <f>IFERROR(VLOOKUP($A194,'TD SOP+PROFORM'!$A$5:$AD$750,MATCH(AK$4,'TD SOP+PROFORM'!$B$2:$AD$2,0)+1,0),0)+IFERROR(VLOOKUP($A194,'TD SOP+PROFORM'!$A$5:$AD$750,MATCH(AK$2,'TD SOP+PROFORM'!$B$2:$AD$2,0)+1,0),0)</f>
        <v>0</v>
      </c>
      <c r="AL194" s="26" t="str">
        <f t="shared" si="48"/>
        <v/>
      </c>
      <c r="AM194" s="25">
        <f t="shared" si="50"/>
        <v>0</v>
      </c>
      <c r="AN194" s="25">
        <f t="shared" si="50"/>
        <v>0</v>
      </c>
      <c r="AO194" s="26" t="str">
        <f t="shared" si="49"/>
        <v/>
      </c>
    </row>
    <row r="195" spans="1:41" x14ac:dyDescent="0.35">
      <c r="A195" s="24">
        <f>IF(AND('TD SOP+PROFORM'!A192&lt;&gt;"",'TD SOP+PROFORM'!A192&lt;&gt;"TOTAL"),'TD SOP+PROFORM'!A192,0)</f>
        <v>0</v>
      </c>
      <c r="C195" s="25" t="str">
        <f>IFERROR(VLOOKUP($A195,'TD SOP+PROFORM'!$A$5:$AD$750,MATCH(C$4,'TD SOP+PROFORM'!$B$2:$AT$2,0)+1,0),"")</f>
        <v/>
      </c>
      <c r="D195" s="25" t="str">
        <f>IFERROR(VLOOKUP($A195,'TD SOP+PROFORM'!$A$5:$AD$750,MATCH(D$4,'TD SOP+PROFORM'!$B$2:$AT$2,0)+1,0),"")</f>
        <v/>
      </c>
      <c r="E195" s="26" t="str">
        <f t="shared" si="37"/>
        <v/>
      </c>
      <c r="F195" s="25" t="str">
        <f>IFERROR(VLOOKUP($A195,'TD SOP+PROFORM'!$A$5:$AD$750,MATCH(F$4,'TD SOP+PROFORM'!$B$2:$AT$2,0)+1,0),"")</f>
        <v/>
      </c>
      <c r="G195" s="25" t="str">
        <f>IFERROR(VLOOKUP($A195,'TD SOP+PROFORM'!$A$5:$AD$750,MATCH(G$4,'TD SOP+PROFORM'!$B$2:$AT$2,0)+1,0),"")</f>
        <v/>
      </c>
      <c r="H195" s="26" t="str">
        <f t="shared" si="38"/>
        <v/>
      </c>
      <c r="I195" s="25" t="str">
        <f>IFERROR(VLOOKUP($A195,'TD SOP+PROFORM'!$A$5:$AD$750,MATCH(I$4,'TD SOP+PROFORM'!$B$2:$AT$2,0)+1,0),"")</f>
        <v/>
      </c>
      <c r="J195" s="25" t="str">
        <f>IFERROR(VLOOKUP($A195,'TD SOP+PROFORM'!$A$5:$AD$750,MATCH(J$4,'TD SOP+PROFORM'!$B$2:$AT$2,0)+1,0),"")</f>
        <v/>
      </c>
      <c r="K195" s="26" t="str">
        <f t="shared" si="39"/>
        <v/>
      </c>
      <c r="L195" s="25" t="str">
        <f>IFERROR(VLOOKUP($A195,'TD SOP+PROFORM'!$A$5:$AD$750,MATCH(L$4,'TD SOP+PROFORM'!$B$2:$AT$2,0)+1,0),"")</f>
        <v/>
      </c>
      <c r="M195" s="25" t="str">
        <f>IFERROR(VLOOKUP($A195,'TD SOP+PROFORM'!$A$5:$AD$750,MATCH(M$4,'TD SOP+PROFORM'!$B$2:$AT$2,0)+1,0),"")</f>
        <v/>
      </c>
      <c r="N195" s="26" t="str">
        <f t="shared" si="40"/>
        <v/>
      </c>
      <c r="O195" s="25">
        <f>IFERROR(VLOOKUP($A195,'TD SOP+PROFORM'!$A$5:$AD$750,MATCH(O$4,'TD SOP+PROFORM'!$B$2:$AD$2,0)+1,0),0)+IFERROR(VLOOKUP($A195,'TD SOP+PROFORM'!$A$5:$AD$750,MATCH(O$2,'TD SOP+PROFORM'!$B$2:$AD$2,0)+1,0),0)</f>
        <v>0</v>
      </c>
      <c r="P195" s="25">
        <f>IFERROR(VLOOKUP($A195,'TD SOP+PROFORM'!$A$5:$AD$750,MATCH(P$4,'TD SOP+PROFORM'!$B$2:$AD$2,0)+1,0),0)+IFERROR(VLOOKUP($A195,'TD SOP+PROFORM'!$A$5:$AD$750,MATCH(P$2,'TD SOP+PROFORM'!$B$2:$AD$2,0)+1,0),0)</f>
        <v>0</v>
      </c>
      <c r="Q195" s="26" t="str">
        <f t="shared" si="41"/>
        <v/>
      </c>
      <c r="R195" s="25">
        <f>IFERROR(VLOOKUP($A195,'TD SOP+PROFORM'!$A$5:$AD$750,MATCH(R$4,'TD SOP+PROFORM'!$B$2:$AD$2,0)+1,0),0)+IFERROR(VLOOKUP($A195,'TD SOP+PROFORM'!$A$5:$AD$750,MATCH(R$2,'TD SOP+PROFORM'!$B$2:$AD$2,0)+1,0),0)</f>
        <v>0</v>
      </c>
      <c r="S195" s="25">
        <f>IFERROR(VLOOKUP($A195,'TD SOP+PROFORM'!$A$5:$AD$750,MATCH(S$4,'TD SOP+PROFORM'!$B$2:$AD$2,0)+1,0),0)+IFERROR(VLOOKUP($A195,'TD SOP+PROFORM'!$A$5:$AD$750,MATCH(S$2,'TD SOP+PROFORM'!$B$2:$AD$2,0)+1,0),0)</f>
        <v>0</v>
      </c>
      <c r="T195" s="26" t="str">
        <f t="shared" si="42"/>
        <v/>
      </c>
      <c r="U195" s="25">
        <f>IFERROR(VLOOKUP($A195,'TD SOP+PROFORM'!$A$5:$AD$750,MATCH(U$4,'TD SOP+PROFORM'!$B$2:$AD$2,0)+1,0),0)+IFERROR(VLOOKUP($A195,'TD SOP+PROFORM'!$A$5:$AD$750,MATCH(U$2,'TD SOP+PROFORM'!$B$2:$AD$2,0)+1,0),0)</f>
        <v>0</v>
      </c>
      <c r="V195" s="25">
        <f>IFERROR(VLOOKUP($A195,'TD SOP+PROFORM'!$A$5:$AD$750,MATCH(V$4,'TD SOP+PROFORM'!$B$2:$AD$2,0)+1,0),0)+IFERROR(VLOOKUP($A195,'TD SOP+PROFORM'!$A$5:$AD$750,MATCH(V$2,'TD SOP+PROFORM'!$B$2:$AD$2,0)+1,0),0)</f>
        <v>0</v>
      </c>
      <c r="W195" s="26" t="str">
        <f t="shared" si="43"/>
        <v/>
      </c>
      <c r="X195" s="25">
        <f>IFERROR(VLOOKUP($A195,'TD SOP+PROFORM'!$A$5:$AD$750,MATCH(X$4,'TD SOP+PROFORM'!$B$2:$AD$2,0)+1,0),0)+IFERROR(VLOOKUP($A195,'TD SOP+PROFORM'!$A$5:$AD$750,MATCH(X$2,'TD SOP+PROFORM'!$B$2:$AD$2,0)+1,0),0)</f>
        <v>0</v>
      </c>
      <c r="Y195" s="25">
        <f>IFERROR(VLOOKUP($A195,'TD SOP+PROFORM'!$A$5:$AD$750,MATCH(Y$4,'TD SOP+PROFORM'!$B$2:$AD$2,0)+1,0),0)+IFERROR(VLOOKUP($A195,'TD SOP+PROFORM'!$A$5:$AD$750,MATCH(Y$2,'TD SOP+PROFORM'!$B$2:$AD$2,0)+1,0),0)</f>
        <v>0</v>
      </c>
      <c r="Z195" s="26" t="str">
        <f t="shared" si="44"/>
        <v/>
      </c>
      <c r="AA195" s="25">
        <f>IFERROR(VLOOKUP($A195,'TD SOP+PROFORM'!$A$5:$AD$750,MATCH(AA$4,'TD SOP+PROFORM'!$B$2:$AD$2,0)+1,0),0)+IFERROR(VLOOKUP($A195,'TD SOP+PROFORM'!$A$5:$AD$750,MATCH(AA$2,'TD SOP+PROFORM'!$B$2:$AD$2,0)+1,0),0)</f>
        <v>0</v>
      </c>
      <c r="AB195" s="25">
        <f>IFERROR(VLOOKUP($A195,'TD SOP+PROFORM'!$A$5:$AD$750,MATCH(AB$4,'TD SOP+PROFORM'!$B$2:$AD$2,0)+1,0),0)+IFERROR(VLOOKUP($A195,'TD SOP+PROFORM'!$A$5:$AD$750,MATCH(AB$2,'TD SOP+PROFORM'!$B$2:$AD$2,0)+1,0),0)</f>
        <v>0</v>
      </c>
      <c r="AC195" s="26" t="str">
        <f t="shared" si="45"/>
        <v/>
      </c>
      <c r="AD195" s="25">
        <f>IFERROR(VLOOKUP($A195,'TD SOP+PROFORM'!$A$5:$AD$750,MATCH(AD$4,'TD SOP+PROFORM'!$B$2:$AD$2,0)+1,0),0)+IFERROR(VLOOKUP($A195,'TD SOP+PROFORM'!$A$5:$AD$750,MATCH(AD$2,'TD SOP+PROFORM'!$B$2:$AD$2,0)+1,0),0)</f>
        <v>0</v>
      </c>
      <c r="AE195" s="25">
        <f>IFERROR(VLOOKUP($A195,'TD SOP+PROFORM'!$A$5:$AD$750,MATCH(AE$4,'TD SOP+PROFORM'!$B$2:$AD$2,0)+1,0),0)+IFERROR(VLOOKUP($A195,'TD SOP+PROFORM'!$A$5:$AD$750,MATCH(AE$2,'TD SOP+PROFORM'!$B$2:$AD$2,0)+1,0),0)</f>
        <v>0</v>
      </c>
      <c r="AF195" s="26" t="str">
        <f t="shared" si="46"/>
        <v/>
      </c>
      <c r="AG195" s="25">
        <f>IFERROR(VLOOKUP($A195,'TD SOP+PROFORM'!$A$5:$AD$750,MATCH(AG$4,'TD SOP+PROFORM'!$B$2:$AD$2,0)+1,0),0)+IFERROR(VLOOKUP($A195,'TD SOP+PROFORM'!$A$5:$AD$750,MATCH(AG$2,'TD SOP+PROFORM'!$B$2:$AD$2,0)+1,0),0)</f>
        <v>0</v>
      </c>
      <c r="AH195" s="25">
        <f>IFERROR(VLOOKUP($A195,'TD SOP+PROFORM'!$A$5:$AD$750,MATCH(AH$4,'TD SOP+PROFORM'!$B$2:$AD$2,0)+1,0),0)+IFERROR(VLOOKUP($A195,'TD SOP+PROFORM'!$A$5:$AD$750,MATCH(AH$2,'TD SOP+PROFORM'!$B$2:$AD$2,0)+1,0),0)</f>
        <v>0</v>
      </c>
      <c r="AI195" s="26" t="str">
        <f t="shared" si="47"/>
        <v/>
      </c>
      <c r="AJ195" s="25">
        <f>IFERROR(VLOOKUP($A195,'TD SOP+PROFORM'!$A$5:$AD$750,MATCH(AJ$4,'TD SOP+PROFORM'!$B$2:$AD$2,0)+1,0),0)+IFERROR(VLOOKUP($A195,'TD SOP+PROFORM'!$A$5:$AD$750,MATCH(AJ$2,'TD SOP+PROFORM'!$B$2:$AD$2,0)+1,0),0)</f>
        <v>0</v>
      </c>
      <c r="AK195" s="25">
        <f>IFERROR(VLOOKUP($A195,'TD SOP+PROFORM'!$A$5:$AD$750,MATCH(AK$4,'TD SOP+PROFORM'!$B$2:$AD$2,0)+1,0),0)+IFERROR(VLOOKUP($A195,'TD SOP+PROFORM'!$A$5:$AD$750,MATCH(AK$2,'TD SOP+PROFORM'!$B$2:$AD$2,0)+1,0),0)</f>
        <v>0</v>
      </c>
      <c r="AL195" s="26" t="str">
        <f t="shared" si="48"/>
        <v/>
      </c>
      <c r="AM195" s="25">
        <f t="shared" si="50"/>
        <v>0</v>
      </c>
      <c r="AN195" s="25">
        <f t="shared" si="50"/>
        <v>0</v>
      </c>
      <c r="AO195" s="26" t="str">
        <f t="shared" si="49"/>
        <v/>
      </c>
    </row>
    <row r="196" spans="1:41" x14ac:dyDescent="0.35">
      <c r="A196" s="24">
        <f>IF(AND('TD SOP+PROFORM'!A193&lt;&gt;"",'TD SOP+PROFORM'!A193&lt;&gt;"TOTAL"),'TD SOP+PROFORM'!A193,0)</f>
        <v>0</v>
      </c>
      <c r="C196" s="25" t="str">
        <f>IFERROR(VLOOKUP($A196,'TD SOP+PROFORM'!$A$5:$AD$750,MATCH(C$4,'TD SOP+PROFORM'!$B$2:$AT$2,0)+1,0),"")</f>
        <v/>
      </c>
      <c r="D196" s="25" t="str">
        <f>IFERROR(VLOOKUP($A196,'TD SOP+PROFORM'!$A$5:$AD$750,MATCH(D$4,'TD SOP+PROFORM'!$B$2:$AT$2,0)+1,0),"")</f>
        <v/>
      </c>
      <c r="E196" s="26" t="str">
        <f t="shared" si="37"/>
        <v/>
      </c>
      <c r="F196" s="25" t="str">
        <f>IFERROR(VLOOKUP($A196,'TD SOP+PROFORM'!$A$5:$AD$750,MATCH(F$4,'TD SOP+PROFORM'!$B$2:$AT$2,0)+1,0),"")</f>
        <v/>
      </c>
      <c r="G196" s="25" t="str">
        <f>IFERROR(VLOOKUP($A196,'TD SOP+PROFORM'!$A$5:$AD$750,MATCH(G$4,'TD SOP+PROFORM'!$B$2:$AT$2,0)+1,0),"")</f>
        <v/>
      </c>
      <c r="H196" s="26" t="str">
        <f t="shared" si="38"/>
        <v/>
      </c>
      <c r="I196" s="25" t="str">
        <f>IFERROR(VLOOKUP($A196,'TD SOP+PROFORM'!$A$5:$AD$750,MATCH(I$4,'TD SOP+PROFORM'!$B$2:$AT$2,0)+1,0),"")</f>
        <v/>
      </c>
      <c r="J196" s="25" t="str">
        <f>IFERROR(VLOOKUP($A196,'TD SOP+PROFORM'!$A$5:$AD$750,MATCH(J$4,'TD SOP+PROFORM'!$B$2:$AT$2,0)+1,0),"")</f>
        <v/>
      </c>
      <c r="K196" s="26" t="str">
        <f t="shared" si="39"/>
        <v/>
      </c>
      <c r="L196" s="25" t="str">
        <f>IFERROR(VLOOKUP($A196,'TD SOP+PROFORM'!$A$5:$AD$750,MATCH(L$4,'TD SOP+PROFORM'!$B$2:$AT$2,0)+1,0),"")</f>
        <v/>
      </c>
      <c r="M196" s="25" t="str">
        <f>IFERROR(VLOOKUP($A196,'TD SOP+PROFORM'!$A$5:$AD$750,MATCH(M$4,'TD SOP+PROFORM'!$B$2:$AT$2,0)+1,0),"")</f>
        <v/>
      </c>
      <c r="N196" s="26" t="str">
        <f t="shared" si="40"/>
        <v/>
      </c>
      <c r="O196" s="25">
        <f>IFERROR(VLOOKUP($A196,'TD SOP+PROFORM'!$A$5:$AD$750,MATCH(O$4,'TD SOP+PROFORM'!$B$2:$AD$2,0)+1,0),0)+IFERROR(VLOOKUP($A196,'TD SOP+PROFORM'!$A$5:$AD$750,MATCH(O$2,'TD SOP+PROFORM'!$B$2:$AD$2,0)+1,0),0)</f>
        <v>0</v>
      </c>
      <c r="P196" s="25">
        <f>IFERROR(VLOOKUP($A196,'TD SOP+PROFORM'!$A$5:$AD$750,MATCH(P$4,'TD SOP+PROFORM'!$B$2:$AD$2,0)+1,0),0)+IFERROR(VLOOKUP($A196,'TD SOP+PROFORM'!$A$5:$AD$750,MATCH(P$2,'TD SOP+PROFORM'!$B$2:$AD$2,0)+1,0),0)</f>
        <v>0</v>
      </c>
      <c r="Q196" s="26" t="str">
        <f t="shared" si="41"/>
        <v/>
      </c>
      <c r="R196" s="25">
        <f>IFERROR(VLOOKUP($A196,'TD SOP+PROFORM'!$A$5:$AD$750,MATCH(R$4,'TD SOP+PROFORM'!$B$2:$AD$2,0)+1,0),0)+IFERROR(VLOOKUP($A196,'TD SOP+PROFORM'!$A$5:$AD$750,MATCH(R$2,'TD SOP+PROFORM'!$B$2:$AD$2,0)+1,0),0)</f>
        <v>0</v>
      </c>
      <c r="S196" s="25">
        <f>IFERROR(VLOOKUP($A196,'TD SOP+PROFORM'!$A$5:$AD$750,MATCH(S$4,'TD SOP+PROFORM'!$B$2:$AD$2,0)+1,0),0)+IFERROR(VLOOKUP($A196,'TD SOP+PROFORM'!$A$5:$AD$750,MATCH(S$2,'TD SOP+PROFORM'!$B$2:$AD$2,0)+1,0),0)</f>
        <v>0</v>
      </c>
      <c r="T196" s="26" t="str">
        <f t="shared" si="42"/>
        <v/>
      </c>
      <c r="U196" s="25">
        <f>IFERROR(VLOOKUP($A196,'TD SOP+PROFORM'!$A$5:$AD$750,MATCH(U$4,'TD SOP+PROFORM'!$B$2:$AD$2,0)+1,0),0)+IFERROR(VLOOKUP($A196,'TD SOP+PROFORM'!$A$5:$AD$750,MATCH(U$2,'TD SOP+PROFORM'!$B$2:$AD$2,0)+1,0),0)</f>
        <v>0</v>
      </c>
      <c r="V196" s="25">
        <f>IFERROR(VLOOKUP($A196,'TD SOP+PROFORM'!$A$5:$AD$750,MATCH(V$4,'TD SOP+PROFORM'!$B$2:$AD$2,0)+1,0),0)+IFERROR(VLOOKUP($A196,'TD SOP+PROFORM'!$A$5:$AD$750,MATCH(V$2,'TD SOP+PROFORM'!$B$2:$AD$2,0)+1,0),0)</f>
        <v>0</v>
      </c>
      <c r="W196" s="26" t="str">
        <f t="shared" si="43"/>
        <v/>
      </c>
      <c r="X196" s="25">
        <f>IFERROR(VLOOKUP($A196,'TD SOP+PROFORM'!$A$5:$AD$750,MATCH(X$4,'TD SOP+PROFORM'!$B$2:$AD$2,0)+1,0),0)+IFERROR(VLOOKUP($A196,'TD SOP+PROFORM'!$A$5:$AD$750,MATCH(X$2,'TD SOP+PROFORM'!$B$2:$AD$2,0)+1,0),0)</f>
        <v>0</v>
      </c>
      <c r="Y196" s="25">
        <f>IFERROR(VLOOKUP($A196,'TD SOP+PROFORM'!$A$5:$AD$750,MATCH(Y$4,'TD SOP+PROFORM'!$B$2:$AD$2,0)+1,0),0)+IFERROR(VLOOKUP($A196,'TD SOP+PROFORM'!$A$5:$AD$750,MATCH(Y$2,'TD SOP+PROFORM'!$B$2:$AD$2,0)+1,0),0)</f>
        <v>0</v>
      </c>
      <c r="Z196" s="26" t="str">
        <f t="shared" si="44"/>
        <v/>
      </c>
      <c r="AA196" s="25">
        <f>IFERROR(VLOOKUP($A196,'TD SOP+PROFORM'!$A$5:$AD$750,MATCH(AA$4,'TD SOP+PROFORM'!$B$2:$AD$2,0)+1,0),0)+IFERROR(VLOOKUP($A196,'TD SOP+PROFORM'!$A$5:$AD$750,MATCH(AA$2,'TD SOP+PROFORM'!$B$2:$AD$2,0)+1,0),0)</f>
        <v>0</v>
      </c>
      <c r="AB196" s="25">
        <f>IFERROR(VLOOKUP($A196,'TD SOP+PROFORM'!$A$5:$AD$750,MATCH(AB$4,'TD SOP+PROFORM'!$B$2:$AD$2,0)+1,0),0)+IFERROR(VLOOKUP($A196,'TD SOP+PROFORM'!$A$5:$AD$750,MATCH(AB$2,'TD SOP+PROFORM'!$B$2:$AD$2,0)+1,0),0)</f>
        <v>0</v>
      </c>
      <c r="AC196" s="26" t="str">
        <f t="shared" si="45"/>
        <v/>
      </c>
      <c r="AD196" s="25">
        <f>IFERROR(VLOOKUP($A196,'TD SOP+PROFORM'!$A$5:$AD$750,MATCH(AD$4,'TD SOP+PROFORM'!$B$2:$AD$2,0)+1,0),0)+IFERROR(VLOOKUP($A196,'TD SOP+PROFORM'!$A$5:$AD$750,MATCH(AD$2,'TD SOP+PROFORM'!$B$2:$AD$2,0)+1,0),0)</f>
        <v>0</v>
      </c>
      <c r="AE196" s="25">
        <f>IFERROR(VLOOKUP($A196,'TD SOP+PROFORM'!$A$5:$AD$750,MATCH(AE$4,'TD SOP+PROFORM'!$B$2:$AD$2,0)+1,0),0)+IFERROR(VLOOKUP($A196,'TD SOP+PROFORM'!$A$5:$AD$750,MATCH(AE$2,'TD SOP+PROFORM'!$B$2:$AD$2,0)+1,0),0)</f>
        <v>0</v>
      </c>
      <c r="AF196" s="26" t="str">
        <f t="shared" si="46"/>
        <v/>
      </c>
      <c r="AG196" s="25">
        <f>IFERROR(VLOOKUP($A196,'TD SOP+PROFORM'!$A$5:$AD$750,MATCH(AG$4,'TD SOP+PROFORM'!$B$2:$AD$2,0)+1,0),0)+IFERROR(VLOOKUP($A196,'TD SOP+PROFORM'!$A$5:$AD$750,MATCH(AG$2,'TD SOP+PROFORM'!$B$2:$AD$2,0)+1,0),0)</f>
        <v>0</v>
      </c>
      <c r="AH196" s="25">
        <f>IFERROR(VLOOKUP($A196,'TD SOP+PROFORM'!$A$5:$AD$750,MATCH(AH$4,'TD SOP+PROFORM'!$B$2:$AD$2,0)+1,0),0)+IFERROR(VLOOKUP($A196,'TD SOP+PROFORM'!$A$5:$AD$750,MATCH(AH$2,'TD SOP+PROFORM'!$B$2:$AD$2,0)+1,0),0)</f>
        <v>0</v>
      </c>
      <c r="AI196" s="26" t="str">
        <f t="shared" si="47"/>
        <v/>
      </c>
      <c r="AJ196" s="25">
        <f>IFERROR(VLOOKUP($A196,'TD SOP+PROFORM'!$A$5:$AD$750,MATCH(AJ$4,'TD SOP+PROFORM'!$B$2:$AD$2,0)+1,0),0)+IFERROR(VLOOKUP($A196,'TD SOP+PROFORM'!$A$5:$AD$750,MATCH(AJ$2,'TD SOP+PROFORM'!$B$2:$AD$2,0)+1,0),0)</f>
        <v>0</v>
      </c>
      <c r="AK196" s="25">
        <f>IFERROR(VLOOKUP($A196,'TD SOP+PROFORM'!$A$5:$AD$750,MATCH(AK$4,'TD SOP+PROFORM'!$B$2:$AD$2,0)+1,0),0)+IFERROR(VLOOKUP($A196,'TD SOP+PROFORM'!$A$5:$AD$750,MATCH(AK$2,'TD SOP+PROFORM'!$B$2:$AD$2,0)+1,0),0)</f>
        <v>0</v>
      </c>
      <c r="AL196" s="26" t="str">
        <f t="shared" si="48"/>
        <v/>
      </c>
      <c r="AM196" s="25">
        <f t="shared" si="50"/>
        <v>0</v>
      </c>
      <c r="AN196" s="25">
        <f t="shared" si="50"/>
        <v>0</v>
      </c>
      <c r="AO196" s="26" t="str">
        <f t="shared" si="49"/>
        <v/>
      </c>
    </row>
    <row r="197" spans="1:41" x14ac:dyDescent="0.35">
      <c r="A197" s="24">
        <f>IF(AND('TD SOP+PROFORM'!A194&lt;&gt;"",'TD SOP+PROFORM'!A194&lt;&gt;"TOTAL"),'TD SOP+PROFORM'!A194,0)</f>
        <v>0</v>
      </c>
      <c r="C197" s="25" t="str">
        <f>IFERROR(VLOOKUP($A197,'TD SOP+PROFORM'!$A$5:$AD$750,MATCH(C$4,'TD SOP+PROFORM'!$B$2:$AT$2,0)+1,0),"")</f>
        <v/>
      </c>
      <c r="D197" s="25" t="str">
        <f>IFERROR(VLOOKUP($A197,'TD SOP+PROFORM'!$A$5:$AD$750,MATCH(D$4,'TD SOP+PROFORM'!$B$2:$AT$2,0)+1,0),"")</f>
        <v/>
      </c>
      <c r="E197" s="26" t="str">
        <f t="shared" si="37"/>
        <v/>
      </c>
      <c r="F197" s="25" t="str">
        <f>IFERROR(VLOOKUP($A197,'TD SOP+PROFORM'!$A$5:$AD$750,MATCH(F$4,'TD SOP+PROFORM'!$B$2:$AT$2,0)+1,0),"")</f>
        <v/>
      </c>
      <c r="G197" s="25" t="str">
        <f>IFERROR(VLOOKUP($A197,'TD SOP+PROFORM'!$A$5:$AD$750,MATCH(G$4,'TD SOP+PROFORM'!$B$2:$AT$2,0)+1,0),"")</f>
        <v/>
      </c>
      <c r="H197" s="26" t="str">
        <f t="shared" si="38"/>
        <v/>
      </c>
      <c r="I197" s="25" t="str">
        <f>IFERROR(VLOOKUP($A197,'TD SOP+PROFORM'!$A$5:$AD$750,MATCH(I$4,'TD SOP+PROFORM'!$B$2:$AT$2,0)+1,0),"")</f>
        <v/>
      </c>
      <c r="J197" s="25" t="str">
        <f>IFERROR(VLOOKUP($A197,'TD SOP+PROFORM'!$A$5:$AD$750,MATCH(J$4,'TD SOP+PROFORM'!$B$2:$AT$2,0)+1,0),"")</f>
        <v/>
      </c>
      <c r="K197" s="26" t="str">
        <f t="shared" si="39"/>
        <v/>
      </c>
      <c r="L197" s="25" t="str">
        <f>IFERROR(VLOOKUP($A197,'TD SOP+PROFORM'!$A$5:$AD$750,MATCH(L$4,'TD SOP+PROFORM'!$B$2:$AT$2,0)+1,0),"")</f>
        <v/>
      </c>
      <c r="M197" s="25" t="str">
        <f>IFERROR(VLOOKUP($A197,'TD SOP+PROFORM'!$A$5:$AD$750,MATCH(M$4,'TD SOP+PROFORM'!$B$2:$AT$2,0)+1,0),"")</f>
        <v/>
      </c>
      <c r="N197" s="26" t="str">
        <f t="shared" si="40"/>
        <v/>
      </c>
      <c r="O197" s="25">
        <f>IFERROR(VLOOKUP($A197,'TD SOP+PROFORM'!$A$5:$AD$750,MATCH(O$4,'TD SOP+PROFORM'!$B$2:$AD$2,0)+1,0),0)+IFERROR(VLOOKUP($A197,'TD SOP+PROFORM'!$A$5:$AD$750,MATCH(O$2,'TD SOP+PROFORM'!$B$2:$AD$2,0)+1,0),0)</f>
        <v>0</v>
      </c>
      <c r="P197" s="25">
        <f>IFERROR(VLOOKUP($A197,'TD SOP+PROFORM'!$A$5:$AD$750,MATCH(P$4,'TD SOP+PROFORM'!$B$2:$AD$2,0)+1,0),0)+IFERROR(VLOOKUP($A197,'TD SOP+PROFORM'!$A$5:$AD$750,MATCH(P$2,'TD SOP+PROFORM'!$B$2:$AD$2,0)+1,0),0)</f>
        <v>0</v>
      </c>
      <c r="Q197" s="26" t="str">
        <f t="shared" si="41"/>
        <v/>
      </c>
      <c r="R197" s="25">
        <f>IFERROR(VLOOKUP($A197,'TD SOP+PROFORM'!$A$5:$AD$750,MATCH(R$4,'TD SOP+PROFORM'!$B$2:$AD$2,0)+1,0),0)+IFERROR(VLOOKUP($A197,'TD SOP+PROFORM'!$A$5:$AD$750,MATCH(R$2,'TD SOP+PROFORM'!$B$2:$AD$2,0)+1,0),0)</f>
        <v>0</v>
      </c>
      <c r="S197" s="25">
        <f>IFERROR(VLOOKUP($A197,'TD SOP+PROFORM'!$A$5:$AD$750,MATCH(S$4,'TD SOP+PROFORM'!$B$2:$AD$2,0)+1,0),0)+IFERROR(VLOOKUP($A197,'TD SOP+PROFORM'!$A$5:$AD$750,MATCH(S$2,'TD SOP+PROFORM'!$B$2:$AD$2,0)+1,0),0)</f>
        <v>0</v>
      </c>
      <c r="T197" s="26" t="str">
        <f t="shared" si="42"/>
        <v/>
      </c>
      <c r="U197" s="25">
        <f>IFERROR(VLOOKUP($A197,'TD SOP+PROFORM'!$A$5:$AD$750,MATCH(U$4,'TD SOP+PROFORM'!$B$2:$AD$2,0)+1,0),0)+IFERROR(VLOOKUP($A197,'TD SOP+PROFORM'!$A$5:$AD$750,MATCH(U$2,'TD SOP+PROFORM'!$B$2:$AD$2,0)+1,0),0)</f>
        <v>0</v>
      </c>
      <c r="V197" s="25">
        <f>IFERROR(VLOOKUP($A197,'TD SOP+PROFORM'!$A$5:$AD$750,MATCH(V$4,'TD SOP+PROFORM'!$B$2:$AD$2,0)+1,0),0)+IFERROR(VLOOKUP($A197,'TD SOP+PROFORM'!$A$5:$AD$750,MATCH(V$2,'TD SOP+PROFORM'!$B$2:$AD$2,0)+1,0),0)</f>
        <v>0</v>
      </c>
      <c r="W197" s="26" t="str">
        <f t="shared" si="43"/>
        <v/>
      </c>
      <c r="X197" s="25">
        <f>IFERROR(VLOOKUP($A197,'TD SOP+PROFORM'!$A$5:$AD$750,MATCH(X$4,'TD SOP+PROFORM'!$B$2:$AD$2,0)+1,0),0)+IFERROR(VLOOKUP($A197,'TD SOP+PROFORM'!$A$5:$AD$750,MATCH(X$2,'TD SOP+PROFORM'!$B$2:$AD$2,0)+1,0),0)</f>
        <v>0</v>
      </c>
      <c r="Y197" s="25">
        <f>IFERROR(VLOOKUP($A197,'TD SOP+PROFORM'!$A$5:$AD$750,MATCH(Y$4,'TD SOP+PROFORM'!$B$2:$AD$2,0)+1,0),0)+IFERROR(VLOOKUP($A197,'TD SOP+PROFORM'!$A$5:$AD$750,MATCH(Y$2,'TD SOP+PROFORM'!$B$2:$AD$2,0)+1,0),0)</f>
        <v>0</v>
      </c>
      <c r="Z197" s="26" t="str">
        <f t="shared" si="44"/>
        <v/>
      </c>
      <c r="AA197" s="25">
        <f>IFERROR(VLOOKUP($A197,'TD SOP+PROFORM'!$A$5:$AD$750,MATCH(AA$4,'TD SOP+PROFORM'!$B$2:$AD$2,0)+1,0),0)+IFERROR(VLOOKUP($A197,'TD SOP+PROFORM'!$A$5:$AD$750,MATCH(AA$2,'TD SOP+PROFORM'!$B$2:$AD$2,0)+1,0),0)</f>
        <v>0</v>
      </c>
      <c r="AB197" s="25">
        <f>IFERROR(VLOOKUP($A197,'TD SOP+PROFORM'!$A$5:$AD$750,MATCH(AB$4,'TD SOP+PROFORM'!$B$2:$AD$2,0)+1,0),0)+IFERROR(VLOOKUP($A197,'TD SOP+PROFORM'!$A$5:$AD$750,MATCH(AB$2,'TD SOP+PROFORM'!$B$2:$AD$2,0)+1,0),0)</f>
        <v>0</v>
      </c>
      <c r="AC197" s="26" t="str">
        <f t="shared" si="45"/>
        <v/>
      </c>
      <c r="AD197" s="25">
        <f>IFERROR(VLOOKUP($A197,'TD SOP+PROFORM'!$A$5:$AD$750,MATCH(AD$4,'TD SOP+PROFORM'!$B$2:$AD$2,0)+1,0),0)+IFERROR(VLOOKUP($A197,'TD SOP+PROFORM'!$A$5:$AD$750,MATCH(AD$2,'TD SOP+PROFORM'!$B$2:$AD$2,0)+1,0),0)</f>
        <v>0</v>
      </c>
      <c r="AE197" s="25">
        <f>IFERROR(VLOOKUP($A197,'TD SOP+PROFORM'!$A$5:$AD$750,MATCH(AE$4,'TD SOP+PROFORM'!$B$2:$AD$2,0)+1,0),0)+IFERROR(VLOOKUP($A197,'TD SOP+PROFORM'!$A$5:$AD$750,MATCH(AE$2,'TD SOP+PROFORM'!$B$2:$AD$2,0)+1,0),0)</f>
        <v>0</v>
      </c>
      <c r="AF197" s="26" t="str">
        <f t="shared" si="46"/>
        <v/>
      </c>
      <c r="AG197" s="25">
        <f>IFERROR(VLOOKUP($A197,'TD SOP+PROFORM'!$A$5:$AD$750,MATCH(AG$4,'TD SOP+PROFORM'!$B$2:$AD$2,0)+1,0),0)+IFERROR(VLOOKUP($A197,'TD SOP+PROFORM'!$A$5:$AD$750,MATCH(AG$2,'TD SOP+PROFORM'!$B$2:$AD$2,0)+1,0),0)</f>
        <v>0</v>
      </c>
      <c r="AH197" s="25">
        <f>IFERROR(VLOOKUP($A197,'TD SOP+PROFORM'!$A$5:$AD$750,MATCH(AH$4,'TD SOP+PROFORM'!$B$2:$AD$2,0)+1,0),0)+IFERROR(VLOOKUP($A197,'TD SOP+PROFORM'!$A$5:$AD$750,MATCH(AH$2,'TD SOP+PROFORM'!$B$2:$AD$2,0)+1,0),0)</f>
        <v>0</v>
      </c>
      <c r="AI197" s="26" t="str">
        <f t="shared" si="47"/>
        <v/>
      </c>
      <c r="AJ197" s="25">
        <f>IFERROR(VLOOKUP($A197,'TD SOP+PROFORM'!$A$5:$AD$750,MATCH(AJ$4,'TD SOP+PROFORM'!$B$2:$AD$2,0)+1,0),0)+IFERROR(VLOOKUP($A197,'TD SOP+PROFORM'!$A$5:$AD$750,MATCH(AJ$2,'TD SOP+PROFORM'!$B$2:$AD$2,0)+1,0),0)</f>
        <v>0</v>
      </c>
      <c r="AK197" s="25">
        <f>IFERROR(VLOOKUP($A197,'TD SOP+PROFORM'!$A$5:$AD$750,MATCH(AK$4,'TD SOP+PROFORM'!$B$2:$AD$2,0)+1,0),0)+IFERROR(VLOOKUP($A197,'TD SOP+PROFORM'!$A$5:$AD$750,MATCH(AK$2,'TD SOP+PROFORM'!$B$2:$AD$2,0)+1,0),0)</f>
        <v>0</v>
      </c>
      <c r="AL197" s="26" t="str">
        <f t="shared" si="48"/>
        <v/>
      </c>
      <c r="AM197" s="25">
        <f t="shared" si="50"/>
        <v>0</v>
      </c>
      <c r="AN197" s="25">
        <f t="shared" si="50"/>
        <v>0</v>
      </c>
      <c r="AO197" s="26" t="str">
        <f t="shared" si="49"/>
        <v/>
      </c>
    </row>
    <row r="198" spans="1:41" x14ac:dyDescent="0.35">
      <c r="A198" s="24">
        <f>IF(AND('TD SOP+PROFORM'!A195&lt;&gt;"",'TD SOP+PROFORM'!A195&lt;&gt;"TOTAL"),'TD SOP+PROFORM'!A195,0)</f>
        <v>0</v>
      </c>
      <c r="C198" s="25" t="str">
        <f>IFERROR(VLOOKUP($A198,'TD SOP+PROFORM'!$A$5:$AD$750,MATCH(C$4,'TD SOP+PROFORM'!$B$2:$AT$2,0)+1,0),"")</f>
        <v/>
      </c>
      <c r="D198" s="25" t="str">
        <f>IFERROR(VLOOKUP($A198,'TD SOP+PROFORM'!$A$5:$AD$750,MATCH(D$4,'TD SOP+PROFORM'!$B$2:$AT$2,0)+1,0),"")</f>
        <v/>
      </c>
      <c r="E198" s="26" t="str">
        <f t="shared" si="37"/>
        <v/>
      </c>
      <c r="F198" s="25" t="str">
        <f>IFERROR(VLOOKUP($A198,'TD SOP+PROFORM'!$A$5:$AD$750,MATCH(F$4,'TD SOP+PROFORM'!$B$2:$AT$2,0)+1,0),"")</f>
        <v/>
      </c>
      <c r="G198" s="25" t="str">
        <f>IFERROR(VLOOKUP($A198,'TD SOP+PROFORM'!$A$5:$AD$750,MATCH(G$4,'TD SOP+PROFORM'!$B$2:$AT$2,0)+1,0),"")</f>
        <v/>
      </c>
      <c r="H198" s="26" t="str">
        <f t="shared" si="38"/>
        <v/>
      </c>
      <c r="I198" s="25" t="str">
        <f>IFERROR(VLOOKUP($A198,'TD SOP+PROFORM'!$A$5:$AD$750,MATCH(I$4,'TD SOP+PROFORM'!$B$2:$AT$2,0)+1,0),"")</f>
        <v/>
      </c>
      <c r="J198" s="25" t="str">
        <f>IFERROR(VLOOKUP($A198,'TD SOP+PROFORM'!$A$5:$AD$750,MATCH(J$4,'TD SOP+PROFORM'!$B$2:$AT$2,0)+1,0),"")</f>
        <v/>
      </c>
      <c r="K198" s="26" t="str">
        <f t="shared" si="39"/>
        <v/>
      </c>
      <c r="L198" s="25" t="str">
        <f>IFERROR(VLOOKUP($A198,'TD SOP+PROFORM'!$A$5:$AD$750,MATCH(L$4,'TD SOP+PROFORM'!$B$2:$AT$2,0)+1,0),"")</f>
        <v/>
      </c>
      <c r="M198" s="25" t="str">
        <f>IFERROR(VLOOKUP($A198,'TD SOP+PROFORM'!$A$5:$AD$750,MATCH(M$4,'TD SOP+PROFORM'!$B$2:$AT$2,0)+1,0),"")</f>
        <v/>
      </c>
      <c r="N198" s="26" t="str">
        <f t="shared" si="40"/>
        <v/>
      </c>
      <c r="O198" s="25">
        <f>IFERROR(VLOOKUP($A198,'TD SOP+PROFORM'!$A$5:$AD$750,MATCH(O$4,'TD SOP+PROFORM'!$B$2:$AD$2,0)+1,0),0)+IFERROR(VLOOKUP($A198,'TD SOP+PROFORM'!$A$5:$AD$750,MATCH(O$2,'TD SOP+PROFORM'!$B$2:$AD$2,0)+1,0),0)</f>
        <v>0</v>
      </c>
      <c r="P198" s="25">
        <f>IFERROR(VLOOKUP($A198,'TD SOP+PROFORM'!$A$5:$AD$750,MATCH(P$4,'TD SOP+PROFORM'!$B$2:$AD$2,0)+1,0),0)+IFERROR(VLOOKUP($A198,'TD SOP+PROFORM'!$A$5:$AD$750,MATCH(P$2,'TD SOP+PROFORM'!$B$2:$AD$2,0)+1,0),0)</f>
        <v>0</v>
      </c>
      <c r="Q198" s="26" t="str">
        <f t="shared" si="41"/>
        <v/>
      </c>
      <c r="R198" s="25">
        <f>IFERROR(VLOOKUP($A198,'TD SOP+PROFORM'!$A$5:$AD$750,MATCH(R$4,'TD SOP+PROFORM'!$B$2:$AD$2,0)+1,0),0)+IFERROR(VLOOKUP($A198,'TD SOP+PROFORM'!$A$5:$AD$750,MATCH(R$2,'TD SOP+PROFORM'!$B$2:$AD$2,0)+1,0),0)</f>
        <v>0</v>
      </c>
      <c r="S198" s="25">
        <f>IFERROR(VLOOKUP($A198,'TD SOP+PROFORM'!$A$5:$AD$750,MATCH(S$4,'TD SOP+PROFORM'!$B$2:$AD$2,0)+1,0),0)+IFERROR(VLOOKUP($A198,'TD SOP+PROFORM'!$A$5:$AD$750,MATCH(S$2,'TD SOP+PROFORM'!$B$2:$AD$2,0)+1,0),0)</f>
        <v>0</v>
      </c>
      <c r="T198" s="26" t="str">
        <f t="shared" si="42"/>
        <v/>
      </c>
      <c r="U198" s="25">
        <f>IFERROR(VLOOKUP($A198,'TD SOP+PROFORM'!$A$5:$AD$750,MATCH(U$4,'TD SOP+PROFORM'!$B$2:$AD$2,0)+1,0),0)+IFERROR(VLOOKUP($A198,'TD SOP+PROFORM'!$A$5:$AD$750,MATCH(U$2,'TD SOP+PROFORM'!$B$2:$AD$2,0)+1,0),0)</f>
        <v>0</v>
      </c>
      <c r="V198" s="25">
        <f>IFERROR(VLOOKUP($A198,'TD SOP+PROFORM'!$A$5:$AD$750,MATCH(V$4,'TD SOP+PROFORM'!$B$2:$AD$2,0)+1,0),0)+IFERROR(VLOOKUP($A198,'TD SOP+PROFORM'!$A$5:$AD$750,MATCH(V$2,'TD SOP+PROFORM'!$B$2:$AD$2,0)+1,0),0)</f>
        <v>0</v>
      </c>
      <c r="W198" s="26" t="str">
        <f t="shared" si="43"/>
        <v/>
      </c>
      <c r="X198" s="25">
        <f>IFERROR(VLOOKUP($A198,'TD SOP+PROFORM'!$A$5:$AD$750,MATCH(X$4,'TD SOP+PROFORM'!$B$2:$AD$2,0)+1,0),0)+IFERROR(VLOOKUP($A198,'TD SOP+PROFORM'!$A$5:$AD$750,MATCH(X$2,'TD SOP+PROFORM'!$B$2:$AD$2,0)+1,0),0)</f>
        <v>0</v>
      </c>
      <c r="Y198" s="25">
        <f>IFERROR(VLOOKUP($A198,'TD SOP+PROFORM'!$A$5:$AD$750,MATCH(Y$4,'TD SOP+PROFORM'!$B$2:$AD$2,0)+1,0),0)+IFERROR(VLOOKUP($A198,'TD SOP+PROFORM'!$A$5:$AD$750,MATCH(Y$2,'TD SOP+PROFORM'!$B$2:$AD$2,0)+1,0),0)</f>
        <v>0</v>
      </c>
      <c r="Z198" s="26" t="str">
        <f t="shared" si="44"/>
        <v/>
      </c>
      <c r="AA198" s="25">
        <f>IFERROR(VLOOKUP($A198,'TD SOP+PROFORM'!$A$5:$AD$750,MATCH(AA$4,'TD SOP+PROFORM'!$B$2:$AD$2,0)+1,0),0)+IFERROR(VLOOKUP($A198,'TD SOP+PROFORM'!$A$5:$AD$750,MATCH(AA$2,'TD SOP+PROFORM'!$B$2:$AD$2,0)+1,0),0)</f>
        <v>0</v>
      </c>
      <c r="AB198" s="25">
        <f>IFERROR(VLOOKUP($A198,'TD SOP+PROFORM'!$A$5:$AD$750,MATCH(AB$4,'TD SOP+PROFORM'!$B$2:$AD$2,0)+1,0),0)+IFERROR(VLOOKUP($A198,'TD SOP+PROFORM'!$A$5:$AD$750,MATCH(AB$2,'TD SOP+PROFORM'!$B$2:$AD$2,0)+1,0),0)</f>
        <v>0</v>
      </c>
      <c r="AC198" s="26" t="str">
        <f t="shared" si="45"/>
        <v/>
      </c>
      <c r="AD198" s="25">
        <f>IFERROR(VLOOKUP($A198,'TD SOP+PROFORM'!$A$5:$AD$750,MATCH(AD$4,'TD SOP+PROFORM'!$B$2:$AD$2,0)+1,0),0)+IFERROR(VLOOKUP($A198,'TD SOP+PROFORM'!$A$5:$AD$750,MATCH(AD$2,'TD SOP+PROFORM'!$B$2:$AD$2,0)+1,0),0)</f>
        <v>0</v>
      </c>
      <c r="AE198" s="25">
        <f>IFERROR(VLOOKUP($A198,'TD SOP+PROFORM'!$A$5:$AD$750,MATCH(AE$4,'TD SOP+PROFORM'!$B$2:$AD$2,0)+1,0),0)+IFERROR(VLOOKUP($A198,'TD SOP+PROFORM'!$A$5:$AD$750,MATCH(AE$2,'TD SOP+PROFORM'!$B$2:$AD$2,0)+1,0),0)</f>
        <v>0</v>
      </c>
      <c r="AF198" s="26" t="str">
        <f t="shared" si="46"/>
        <v/>
      </c>
      <c r="AG198" s="25">
        <f>IFERROR(VLOOKUP($A198,'TD SOP+PROFORM'!$A$5:$AD$750,MATCH(AG$4,'TD SOP+PROFORM'!$B$2:$AD$2,0)+1,0),0)+IFERROR(VLOOKUP($A198,'TD SOP+PROFORM'!$A$5:$AD$750,MATCH(AG$2,'TD SOP+PROFORM'!$B$2:$AD$2,0)+1,0),0)</f>
        <v>0</v>
      </c>
      <c r="AH198" s="25">
        <f>IFERROR(VLOOKUP($A198,'TD SOP+PROFORM'!$A$5:$AD$750,MATCH(AH$4,'TD SOP+PROFORM'!$B$2:$AD$2,0)+1,0),0)+IFERROR(VLOOKUP($A198,'TD SOP+PROFORM'!$A$5:$AD$750,MATCH(AH$2,'TD SOP+PROFORM'!$B$2:$AD$2,0)+1,0),0)</f>
        <v>0</v>
      </c>
      <c r="AI198" s="26" t="str">
        <f t="shared" si="47"/>
        <v/>
      </c>
      <c r="AJ198" s="25">
        <f>IFERROR(VLOOKUP($A198,'TD SOP+PROFORM'!$A$5:$AD$750,MATCH(AJ$4,'TD SOP+PROFORM'!$B$2:$AD$2,0)+1,0),0)+IFERROR(VLOOKUP($A198,'TD SOP+PROFORM'!$A$5:$AD$750,MATCH(AJ$2,'TD SOP+PROFORM'!$B$2:$AD$2,0)+1,0),0)</f>
        <v>0</v>
      </c>
      <c r="AK198" s="25">
        <f>IFERROR(VLOOKUP($A198,'TD SOP+PROFORM'!$A$5:$AD$750,MATCH(AK$4,'TD SOP+PROFORM'!$B$2:$AD$2,0)+1,0),0)+IFERROR(VLOOKUP($A198,'TD SOP+PROFORM'!$A$5:$AD$750,MATCH(AK$2,'TD SOP+PROFORM'!$B$2:$AD$2,0)+1,0),0)</f>
        <v>0</v>
      </c>
      <c r="AL198" s="26" t="str">
        <f t="shared" si="48"/>
        <v/>
      </c>
      <c r="AM198" s="25">
        <f t="shared" si="50"/>
        <v>0</v>
      </c>
      <c r="AN198" s="25">
        <f t="shared" si="50"/>
        <v>0</v>
      </c>
      <c r="AO198" s="26" t="str">
        <f t="shared" si="49"/>
        <v/>
      </c>
    </row>
    <row r="199" spans="1:41" x14ac:dyDescent="0.35">
      <c r="A199" s="24">
        <f>IF(AND('TD SOP+PROFORM'!A196&lt;&gt;"",'TD SOP+PROFORM'!A196&lt;&gt;"TOTAL"),'TD SOP+PROFORM'!A196,0)</f>
        <v>0</v>
      </c>
      <c r="C199" s="25" t="str">
        <f>IFERROR(VLOOKUP($A199,'TD SOP+PROFORM'!$A$5:$AD$750,MATCH(C$4,'TD SOP+PROFORM'!$B$2:$AT$2,0)+1,0),"")</f>
        <v/>
      </c>
      <c r="D199" s="25" t="str">
        <f>IFERROR(VLOOKUP($A199,'TD SOP+PROFORM'!$A$5:$AD$750,MATCH(D$4,'TD SOP+PROFORM'!$B$2:$AT$2,0)+1,0),"")</f>
        <v/>
      </c>
      <c r="E199" s="26" t="str">
        <f t="shared" si="37"/>
        <v/>
      </c>
      <c r="F199" s="25" t="str">
        <f>IFERROR(VLOOKUP($A199,'TD SOP+PROFORM'!$A$5:$AD$750,MATCH(F$4,'TD SOP+PROFORM'!$B$2:$AT$2,0)+1,0),"")</f>
        <v/>
      </c>
      <c r="G199" s="25" t="str">
        <f>IFERROR(VLOOKUP($A199,'TD SOP+PROFORM'!$A$5:$AD$750,MATCH(G$4,'TD SOP+PROFORM'!$B$2:$AT$2,0)+1,0),"")</f>
        <v/>
      </c>
      <c r="H199" s="26" t="str">
        <f t="shared" si="38"/>
        <v/>
      </c>
      <c r="I199" s="25" t="str">
        <f>IFERROR(VLOOKUP($A199,'TD SOP+PROFORM'!$A$5:$AD$750,MATCH(I$4,'TD SOP+PROFORM'!$B$2:$AT$2,0)+1,0),"")</f>
        <v/>
      </c>
      <c r="J199" s="25" t="str">
        <f>IFERROR(VLOOKUP($A199,'TD SOP+PROFORM'!$A$5:$AD$750,MATCH(J$4,'TD SOP+PROFORM'!$B$2:$AT$2,0)+1,0),"")</f>
        <v/>
      </c>
      <c r="K199" s="26" t="str">
        <f t="shared" si="39"/>
        <v/>
      </c>
      <c r="L199" s="25" t="str">
        <f>IFERROR(VLOOKUP($A199,'TD SOP+PROFORM'!$A$5:$AD$750,MATCH(L$4,'TD SOP+PROFORM'!$B$2:$AT$2,0)+1,0),"")</f>
        <v/>
      </c>
      <c r="M199" s="25" t="str">
        <f>IFERROR(VLOOKUP($A199,'TD SOP+PROFORM'!$A$5:$AD$750,MATCH(M$4,'TD SOP+PROFORM'!$B$2:$AT$2,0)+1,0),"")</f>
        <v/>
      </c>
      <c r="N199" s="26" t="str">
        <f t="shared" si="40"/>
        <v/>
      </c>
      <c r="O199" s="25">
        <f>IFERROR(VLOOKUP($A199,'TD SOP+PROFORM'!$A$5:$AD$750,MATCH(O$4,'TD SOP+PROFORM'!$B$2:$AD$2,0)+1,0),0)+IFERROR(VLOOKUP($A199,'TD SOP+PROFORM'!$A$5:$AD$750,MATCH(O$2,'TD SOP+PROFORM'!$B$2:$AD$2,0)+1,0),0)</f>
        <v>0</v>
      </c>
      <c r="P199" s="25">
        <f>IFERROR(VLOOKUP($A199,'TD SOP+PROFORM'!$A$5:$AD$750,MATCH(P$4,'TD SOP+PROFORM'!$B$2:$AD$2,0)+1,0),0)+IFERROR(VLOOKUP($A199,'TD SOP+PROFORM'!$A$5:$AD$750,MATCH(P$2,'TD SOP+PROFORM'!$B$2:$AD$2,0)+1,0),0)</f>
        <v>0</v>
      </c>
      <c r="Q199" s="26" t="str">
        <f t="shared" si="41"/>
        <v/>
      </c>
      <c r="R199" s="25">
        <f>IFERROR(VLOOKUP($A199,'TD SOP+PROFORM'!$A$5:$AD$750,MATCH(R$4,'TD SOP+PROFORM'!$B$2:$AD$2,0)+1,0),0)+IFERROR(VLOOKUP($A199,'TD SOP+PROFORM'!$A$5:$AD$750,MATCH(R$2,'TD SOP+PROFORM'!$B$2:$AD$2,0)+1,0),0)</f>
        <v>0</v>
      </c>
      <c r="S199" s="25">
        <f>IFERROR(VLOOKUP($A199,'TD SOP+PROFORM'!$A$5:$AD$750,MATCH(S$4,'TD SOP+PROFORM'!$B$2:$AD$2,0)+1,0),0)+IFERROR(VLOOKUP($A199,'TD SOP+PROFORM'!$A$5:$AD$750,MATCH(S$2,'TD SOP+PROFORM'!$B$2:$AD$2,0)+1,0),0)</f>
        <v>0</v>
      </c>
      <c r="T199" s="26" t="str">
        <f t="shared" si="42"/>
        <v/>
      </c>
      <c r="U199" s="25">
        <f>IFERROR(VLOOKUP($A199,'TD SOP+PROFORM'!$A$5:$AD$750,MATCH(U$4,'TD SOP+PROFORM'!$B$2:$AD$2,0)+1,0),0)+IFERROR(VLOOKUP($A199,'TD SOP+PROFORM'!$A$5:$AD$750,MATCH(U$2,'TD SOP+PROFORM'!$B$2:$AD$2,0)+1,0),0)</f>
        <v>0</v>
      </c>
      <c r="V199" s="25">
        <f>IFERROR(VLOOKUP($A199,'TD SOP+PROFORM'!$A$5:$AD$750,MATCH(V$4,'TD SOP+PROFORM'!$B$2:$AD$2,0)+1,0),0)+IFERROR(VLOOKUP($A199,'TD SOP+PROFORM'!$A$5:$AD$750,MATCH(V$2,'TD SOP+PROFORM'!$B$2:$AD$2,0)+1,0),0)</f>
        <v>0</v>
      </c>
      <c r="W199" s="26" t="str">
        <f t="shared" si="43"/>
        <v/>
      </c>
      <c r="X199" s="25">
        <f>IFERROR(VLOOKUP($A199,'TD SOP+PROFORM'!$A$5:$AD$750,MATCH(X$4,'TD SOP+PROFORM'!$B$2:$AD$2,0)+1,0),0)+IFERROR(VLOOKUP($A199,'TD SOP+PROFORM'!$A$5:$AD$750,MATCH(X$2,'TD SOP+PROFORM'!$B$2:$AD$2,0)+1,0),0)</f>
        <v>0</v>
      </c>
      <c r="Y199" s="25">
        <f>IFERROR(VLOOKUP($A199,'TD SOP+PROFORM'!$A$5:$AD$750,MATCH(Y$4,'TD SOP+PROFORM'!$B$2:$AD$2,0)+1,0),0)+IFERROR(VLOOKUP($A199,'TD SOP+PROFORM'!$A$5:$AD$750,MATCH(Y$2,'TD SOP+PROFORM'!$B$2:$AD$2,0)+1,0),0)</f>
        <v>0</v>
      </c>
      <c r="Z199" s="26" t="str">
        <f t="shared" si="44"/>
        <v/>
      </c>
      <c r="AA199" s="25">
        <f>IFERROR(VLOOKUP($A199,'TD SOP+PROFORM'!$A$5:$AD$750,MATCH(AA$4,'TD SOP+PROFORM'!$B$2:$AD$2,0)+1,0),0)+IFERROR(VLOOKUP($A199,'TD SOP+PROFORM'!$A$5:$AD$750,MATCH(AA$2,'TD SOP+PROFORM'!$B$2:$AD$2,0)+1,0),0)</f>
        <v>0</v>
      </c>
      <c r="AB199" s="25">
        <f>IFERROR(VLOOKUP($A199,'TD SOP+PROFORM'!$A$5:$AD$750,MATCH(AB$4,'TD SOP+PROFORM'!$B$2:$AD$2,0)+1,0),0)+IFERROR(VLOOKUP($A199,'TD SOP+PROFORM'!$A$5:$AD$750,MATCH(AB$2,'TD SOP+PROFORM'!$B$2:$AD$2,0)+1,0),0)</f>
        <v>0</v>
      </c>
      <c r="AC199" s="26" t="str">
        <f t="shared" si="45"/>
        <v/>
      </c>
      <c r="AD199" s="25">
        <f>IFERROR(VLOOKUP($A199,'TD SOP+PROFORM'!$A$5:$AD$750,MATCH(AD$4,'TD SOP+PROFORM'!$B$2:$AD$2,0)+1,0),0)+IFERROR(VLOOKUP($A199,'TD SOP+PROFORM'!$A$5:$AD$750,MATCH(AD$2,'TD SOP+PROFORM'!$B$2:$AD$2,0)+1,0),0)</f>
        <v>0</v>
      </c>
      <c r="AE199" s="25">
        <f>IFERROR(VLOOKUP($A199,'TD SOP+PROFORM'!$A$5:$AD$750,MATCH(AE$4,'TD SOP+PROFORM'!$B$2:$AD$2,0)+1,0),0)+IFERROR(VLOOKUP($A199,'TD SOP+PROFORM'!$A$5:$AD$750,MATCH(AE$2,'TD SOP+PROFORM'!$B$2:$AD$2,0)+1,0),0)</f>
        <v>0</v>
      </c>
      <c r="AF199" s="26" t="str">
        <f t="shared" si="46"/>
        <v/>
      </c>
      <c r="AG199" s="25">
        <f>IFERROR(VLOOKUP($A199,'TD SOP+PROFORM'!$A$5:$AD$750,MATCH(AG$4,'TD SOP+PROFORM'!$B$2:$AD$2,0)+1,0),0)+IFERROR(VLOOKUP($A199,'TD SOP+PROFORM'!$A$5:$AD$750,MATCH(AG$2,'TD SOP+PROFORM'!$B$2:$AD$2,0)+1,0),0)</f>
        <v>0</v>
      </c>
      <c r="AH199" s="25">
        <f>IFERROR(VLOOKUP($A199,'TD SOP+PROFORM'!$A$5:$AD$750,MATCH(AH$4,'TD SOP+PROFORM'!$B$2:$AD$2,0)+1,0),0)+IFERROR(VLOOKUP($A199,'TD SOP+PROFORM'!$A$5:$AD$750,MATCH(AH$2,'TD SOP+PROFORM'!$B$2:$AD$2,0)+1,0),0)</f>
        <v>0</v>
      </c>
      <c r="AI199" s="26" t="str">
        <f t="shared" si="47"/>
        <v/>
      </c>
      <c r="AJ199" s="25">
        <f>IFERROR(VLOOKUP($A199,'TD SOP+PROFORM'!$A$5:$AD$750,MATCH(AJ$4,'TD SOP+PROFORM'!$B$2:$AD$2,0)+1,0),0)+IFERROR(VLOOKUP($A199,'TD SOP+PROFORM'!$A$5:$AD$750,MATCH(AJ$2,'TD SOP+PROFORM'!$B$2:$AD$2,0)+1,0),0)</f>
        <v>0</v>
      </c>
      <c r="AK199" s="25">
        <f>IFERROR(VLOOKUP($A199,'TD SOP+PROFORM'!$A$5:$AD$750,MATCH(AK$4,'TD SOP+PROFORM'!$B$2:$AD$2,0)+1,0),0)+IFERROR(VLOOKUP($A199,'TD SOP+PROFORM'!$A$5:$AD$750,MATCH(AK$2,'TD SOP+PROFORM'!$B$2:$AD$2,0)+1,0),0)</f>
        <v>0</v>
      </c>
      <c r="AL199" s="26" t="str">
        <f t="shared" si="48"/>
        <v/>
      </c>
      <c r="AM199" s="25">
        <f t="shared" si="50"/>
        <v>0</v>
      </c>
      <c r="AN199" s="25">
        <f t="shared" si="50"/>
        <v>0</v>
      </c>
      <c r="AO199" s="26" t="str">
        <f t="shared" si="49"/>
        <v/>
      </c>
    </row>
    <row r="200" spans="1:41" x14ac:dyDescent="0.35">
      <c r="A200" s="24">
        <f>IF(AND('TD SOP+PROFORM'!A197&lt;&gt;"",'TD SOP+PROFORM'!A197&lt;&gt;"TOTAL"),'TD SOP+PROFORM'!A197,0)</f>
        <v>0</v>
      </c>
      <c r="C200" s="25" t="str">
        <f>IFERROR(VLOOKUP($A200,'TD SOP+PROFORM'!$A$5:$AD$750,MATCH(C$4,'TD SOP+PROFORM'!$B$2:$AT$2,0)+1,0),"")</f>
        <v/>
      </c>
      <c r="D200" s="25" t="str">
        <f>IFERROR(VLOOKUP($A200,'TD SOP+PROFORM'!$A$5:$AD$750,MATCH(D$4,'TD SOP+PROFORM'!$B$2:$AT$2,0)+1,0),"")</f>
        <v/>
      </c>
      <c r="E200" s="26" t="str">
        <f t="shared" si="37"/>
        <v/>
      </c>
      <c r="F200" s="25" t="str">
        <f>IFERROR(VLOOKUP($A200,'TD SOP+PROFORM'!$A$5:$AD$750,MATCH(F$4,'TD SOP+PROFORM'!$B$2:$AT$2,0)+1,0),"")</f>
        <v/>
      </c>
      <c r="G200" s="25" t="str">
        <f>IFERROR(VLOOKUP($A200,'TD SOP+PROFORM'!$A$5:$AD$750,MATCH(G$4,'TD SOP+PROFORM'!$B$2:$AT$2,0)+1,0),"")</f>
        <v/>
      </c>
      <c r="H200" s="26" t="str">
        <f t="shared" si="38"/>
        <v/>
      </c>
      <c r="I200" s="25" t="str">
        <f>IFERROR(VLOOKUP($A200,'TD SOP+PROFORM'!$A$5:$AD$750,MATCH(I$4,'TD SOP+PROFORM'!$B$2:$AT$2,0)+1,0),"")</f>
        <v/>
      </c>
      <c r="J200" s="25" t="str">
        <f>IFERROR(VLOOKUP($A200,'TD SOP+PROFORM'!$A$5:$AD$750,MATCH(J$4,'TD SOP+PROFORM'!$B$2:$AT$2,0)+1,0),"")</f>
        <v/>
      </c>
      <c r="K200" s="26" t="str">
        <f t="shared" si="39"/>
        <v/>
      </c>
      <c r="L200" s="25" t="str">
        <f>IFERROR(VLOOKUP($A200,'TD SOP+PROFORM'!$A$5:$AD$750,MATCH(L$4,'TD SOP+PROFORM'!$B$2:$AT$2,0)+1,0),"")</f>
        <v/>
      </c>
      <c r="M200" s="25" t="str">
        <f>IFERROR(VLOOKUP($A200,'TD SOP+PROFORM'!$A$5:$AD$750,MATCH(M$4,'TD SOP+PROFORM'!$B$2:$AT$2,0)+1,0),"")</f>
        <v/>
      </c>
      <c r="N200" s="26" t="str">
        <f t="shared" si="40"/>
        <v/>
      </c>
      <c r="O200" s="25">
        <f>IFERROR(VLOOKUP($A200,'TD SOP+PROFORM'!$A$5:$AD$750,MATCH(O$4,'TD SOP+PROFORM'!$B$2:$AD$2,0)+1,0),0)+IFERROR(VLOOKUP($A200,'TD SOP+PROFORM'!$A$5:$AD$750,MATCH(O$2,'TD SOP+PROFORM'!$B$2:$AD$2,0)+1,0),0)</f>
        <v>0</v>
      </c>
      <c r="P200" s="25">
        <f>IFERROR(VLOOKUP($A200,'TD SOP+PROFORM'!$A$5:$AD$750,MATCH(P$4,'TD SOP+PROFORM'!$B$2:$AD$2,0)+1,0),0)+IFERROR(VLOOKUP($A200,'TD SOP+PROFORM'!$A$5:$AD$750,MATCH(P$2,'TD SOP+PROFORM'!$B$2:$AD$2,0)+1,0),0)</f>
        <v>0</v>
      </c>
      <c r="Q200" s="26" t="str">
        <f t="shared" si="41"/>
        <v/>
      </c>
      <c r="R200" s="25">
        <f>IFERROR(VLOOKUP($A200,'TD SOP+PROFORM'!$A$5:$AD$750,MATCH(R$4,'TD SOP+PROFORM'!$B$2:$AD$2,0)+1,0),0)+IFERROR(VLOOKUP($A200,'TD SOP+PROFORM'!$A$5:$AD$750,MATCH(R$2,'TD SOP+PROFORM'!$B$2:$AD$2,0)+1,0),0)</f>
        <v>0</v>
      </c>
      <c r="S200" s="25">
        <f>IFERROR(VLOOKUP($A200,'TD SOP+PROFORM'!$A$5:$AD$750,MATCH(S$4,'TD SOP+PROFORM'!$B$2:$AD$2,0)+1,0),0)+IFERROR(VLOOKUP($A200,'TD SOP+PROFORM'!$A$5:$AD$750,MATCH(S$2,'TD SOP+PROFORM'!$B$2:$AD$2,0)+1,0),0)</f>
        <v>0</v>
      </c>
      <c r="T200" s="26" t="str">
        <f t="shared" si="42"/>
        <v/>
      </c>
      <c r="U200" s="25">
        <f>IFERROR(VLOOKUP($A200,'TD SOP+PROFORM'!$A$5:$AD$750,MATCH(U$4,'TD SOP+PROFORM'!$B$2:$AD$2,0)+1,0),0)+IFERROR(VLOOKUP($A200,'TD SOP+PROFORM'!$A$5:$AD$750,MATCH(U$2,'TD SOP+PROFORM'!$B$2:$AD$2,0)+1,0),0)</f>
        <v>0</v>
      </c>
      <c r="V200" s="25">
        <f>IFERROR(VLOOKUP($A200,'TD SOP+PROFORM'!$A$5:$AD$750,MATCH(V$4,'TD SOP+PROFORM'!$B$2:$AD$2,0)+1,0),0)+IFERROR(VLOOKUP($A200,'TD SOP+PROFORM'!$A$5:$AD$750,MATCH(V$2,'TD SOP+PROFORM'!$B$2:$AD$2,0)+1,0),0)</f>
        <v>0</v>
      </c>
      <c r="W200" s="26" t="str">
        <f t="shared" si="43"/>
        <v/>
      </c>
      <c r="X200" s="25">
        <f>IFERROR(VLOOKUP($A200,'TD SOP+PROFORM'!$A$5:$AD$750,MATCH(X$4,'TD SOP+PROFORM'!$B$2:$AD$2,0)+1,0),0)+IFERROR(VLOOKUP($A200,'TD SOP+PROFORM'!$A$5:$AD$750,MATCH(X$2,'TD SOP+PROFORM'!$B$2:$AD$2,0)+1,0),0)</f>
        <v>0</v>
      </c>
      <c r="Y200" s="25">
        <f>IFERROR(VLOOKUP($A200,'TD SOP+PROFORM'!$A$5:$AD$750,MATCH(Y$4,'TD SOP+PROFORM'!$B$2:$AD$2,0)+1,0),0)+IFERROR(VLOOKUP($A200,'TD SOP+PROFORM'!$A$5:$AD$750,MATCH(Y$2,'TD SOP+PROFORM'!$B$2:$AD$2,0)+1,0),0)</f>
        <v>0</v>
      </c>
      <c r="Z200" s="26" t="str">
        <f t="shared" si="44"/>
        <v/>
      </c>
      <c r="AA200" s="25">
        <f>IFERROR(VLOOKUP($A200,'TD SOP+PROFORM'!$A$5:$AD$750,MATCH(AA$4,'TD SOP+PROFORM'!$B$2:$AD$2,0)+1,0),0)+IFERROR(VLOOKUP($A200,'TD SOP+PROFORM'!$A$5:$AD$750,MATCH(AA$2,'TD SOP+PROFORM'!$B$2:$AD$2,0)+1,0),0)</f>
        <v>0</v>
      </c>
      <c r="AB200" s="25">
        <f>IFERROR(VLOOKUP($A200,'TD SOP+PROFORM'!$A$5:$AD$750,MATCH(AB$4,'TD SOP+PROFORM'!$B$2:$AD$2,0)+1,0),0)+IFERROR(VLOOKUP($A200,'TD SOP+PROFORM'!$A$5:$AD$750,MATCH(AB$2,'TD SOP+PROFORM'!$B$2:$AD$2,0)+1,0),0)</f>
        <v>0</v>
      </c>
      <c r="AC200" s="26" t="str">
        <f t="shared" si="45"/>
        <v/>
      </c>
      <c r="AD200" s="25">
        <f>IFERROR(VLOOKUP($A200,'TD SOP+PROFORM'!$A$5:$AD$750,MATCH(AD$4,'TD SOP+PROFORM'!$B$2:$AD$2,0)+1,0),0)+IFERROR(VLOOKUP($A200,'TD SOP+PROFORM'!$A$5:$AD$750,MATCH(AD$2,'TD SOP+PROFORM'!$B$2:$AD$2,0)+1,0),0)</f>
        <v>0</v>
      </c>
      <c r="AE200" s="25">
        <f>IFERROR(VLOOKUP($A200,'TD SOP+PROFORM'!$A$5:$AD$750,MATCH(AE$4,'TD SOP+PROFORM'!$B$2:$AD$2,0)+1,0),0)+IFERROR(VLOOKUP($A200,'TD SOP+PROFORM'!$A$5:$AD$750,MATCH(AE$2,'TD SOP+PROFORM'!$B$2:$AD$2,0)+1,0),0)</f>
        <v>0</v>
      </c>
      <c r="AF200" s="26" t="str">
        <f t="shared" si="46"/>
        <v/>
      </c>
      <c r="AG200" s="25">
        <f>IFERROR(VLOOKUP($A200,'TD SOP+PROFORM'!$A$5:$AD$750,MATCH(AG$4,'TD SOP+PROFORM'!$B$2:$AD$2,0)+1,0),0)+IFERROR(VLOOKUP($A200,'TD SOP+PROFORM'!$A$5:$AD$750,MATCH(AG$2,'TD SOP+PROFORM'!$B$2:$AD$2,0)+1,0),0)</f>
        <v>0</v>
      </c>
      <c r="AH200" s="25">
        <f>IFERROR(VLOOKUP($A200,'TD SOP+PROFORM'!$A$5:$AD$750,MATCH(AH$4,'TD SOP+PROFORM'!$B$2:$AD$2,0)+1,0),0)+IFERROR(VLOOKUP($A200,'TD SOP+PROFORM'!$A$5:$AD$750,MATCH(AH$2,'TD SOP+PROFORM'!$B$2:$AD$2,0)+1,0),0)</f>
        <v>0</v>
      </c>
      <c r="AI200" s="26" t="str">
        <f t="shared" si="47"/>
        <v/>
      </c>
      <c r="AJ200" s="25">
        <f>IFERROR(VLOOKUP($A200,'TD SOP+PROFORM'!$A$5:$AD$750,MATCH(AJ$4,'TD SOP+PROFORM'!$B$2:$AD$2,0)+1,0),0)+IFERROR(VLOOKUP($A200,'TD SOP+PROFORM'!$A$5:$AD$750,MATCH(AJ$2,'TD SOP+PROFORM'!$B$2:$AD$2,0)+1,0),0)</f>
        <v>0</v>
      </c>
      <c r="AK200" s="25">
        <f>IFERROR(VLOOKUP($A200,'TD SOP+PROFORM'!$A$5:$AD$750,MATCH(AK$4,'TD SOP+PROFORM'!$B$2:$AD$2,0)+1,0),0)+IFERROR(VLOOKUP($A200,'TD SOP+PROFORM'!$A$5:$AD$750,MATCH(AK$2,'TD SOP+PROFORM'!$B$2:$AD$2,0)+1,0),0)</f>
        <v>0</v>
      </c>
      <c r="AL200" s="26" t="str">
        <f t="shared" si="48"/>
        <v/>
      </c>
      <c r="AM200" s="25">
        <f t="shared" si="50"/>
        <v>0</v>
      </c>
      <c r="AN200" s="25">
        <f t="shared" si="50"/>
        <v>0</v>
      </c>
      <c r="AO200" s="26" t="str">
        <f t="shared" si="49"/>
        <v/>
      </c>
    </row>
    <row r="201" spans="1:41" x14ac:dyDescent="0.35">
      <c r="A201" s="24">
        <f>IF(AND('TD SOP+PROFORM'!A198&lt;&gt;"",'TD SOP+PROFORM'!A198&lt;&gt;"TOTAL"),'TD SOP+PROFORM'!A198,0)</f>
        <v>0</v>
      </c>
      <c r="C201" s="25" t="str">
        <f>IFERROR(VLOOKUP($A201,'TD SOP+PROFORM'!$A$5:$AD$750,MATCH(C$4,'TD SOP+PROFORM'!$B$2:$AT$2,0)+1,0),"")</f>
        <v/>
      </c>
      <c r="D201" s="25" t="str">
        <f>IFERROR(VLOOKUP($A201,'TD SOP+PROFORM'!$A$5:$AD$750,MATCH(D$4,'TD SOP+PROFORM'!$B$2:$AT$2,0)+1,0),"")</f>
        <v/>
      </c>
      <c r="E201" s="26" t="str">
        <f t="shared" ref="E201:E264" si="51">IFERROR(C201/D201-1,"")</f>
        <v/>
      </c>
      <c r="F201" s="25" t="str">
        <f>IFERROR(VLOOKUP($A201,'TD SOP+PROFORM'!$A$5:$AD$750,MATCH(F$4,'TD SOP+PROFORM'!$B$2:$AT$2,0)+1,0),"")</f>
        <v/>
      </c>
      <c r="G201" s="25" t="str">
        <f>IFERROR(VLOOKUP($A201,'TD SOP+PROFORM'!$A$5:$AD$750,MATCH(G$4,'TD SOP+PROFORM'!$B$2:$AT$2,0)+1,0),"")</f>
        <v/>
      </c>
      <c r="H201" s="26" t="str">
        <f t="shared" ref="H201:H264" si="52">IFERROR(F201/G201-1,"")</f>
        <v/>
      </c>
      <c r="I201" s="25" t="str">
        <f>IFERROR(VLOOKUP($A201,'TD SOP+PROFORM'!$A$5:$AD$750,MATCH(I$4,'TD SOP+PROFORM'!$B$2:$AT$2,0)+1,0),"")</f>
        <v/>
      </c>
      <c r="J201" s="25" t="str">
        <f>IFERROR(VLOOKUP($A201,'TD SOP+PROFORM'!$A$5:$AD$750,MATCH(J$4,'TD SOP+PROFORM'!$B$2:$AT$2,0)+1,0),"")</f>
        <v/>
      </c>
      <c r="K201" s="26" t="str">
        <f t="shared" ref="K201:K264" si="53">IFERROR(I201/J201-1,"")</f>
        <v/>
      </c>
      <c r="L201" s="25" t="str">
        <f>IFERROR(VLOOKUP($A201,'TD SOP+PROFORM'!$A$5:$AD$750,MATCH(L$4,'TD SOP+PROFORM'!$B$2:$AT$2,0)+1,0),"")</f>
        <v/>
      </c>
      <c r="M201" s="25" t="str">
        <f>IFERROR(VLOOKUP($A201,'TD SOP+PROFORM'!$A$5:$AD$750,MATCH(M$4,'TD SOP+PROFORM'!$B$2:$AT$2,0)+1,0),"")</f>
        <v/>
      </c>
      <c r="N201" s="26" t="str">
        <f t="shared" ref="N201:N264" si="54">IFERROR(L201/M201-1,"")</f>
        <v/>
      </c>
      <c r="O201" s="25">
        <f>IFERROR(VLOOKUP($A201,'TD SOP+PROFORM'!$A$5:$AD$750,MATCH(O$4,'TD SOP+PROFORM'!$B$2:$AD$2,0)+1,0),0)+IFERROR(VLOOKUP($A201,'TD SOP+PROFORM'!$A$5:$AD$750,MATCH(O$2,'TD SOP+PROFORM'!$B$2:$AD$2,0)+1,0),0)</f>
        <v>0</v>
      </c>
      <c r="P201" s="25">
        <f>IFERROR(VLOOKUP($A201,'TD SOP+PROFORM'!$A$5:$AD$750,MATCH(P$4,'TD SOP+PROFORM'!$B$2:$AD$2,0)+1,0),0)+IFERROR(VLOOKUP($A201,'TD SOP+PROFORM'!$A$5:$AD$750,MATCH(P$2,'TD SOP+PROFORM'!$B$2:$AD$2,0)+1,0),0)</f>
        <v>0</v>
      </c>
      <c r="Q201" s="26" t="str">
        <f t="shared" ref="Q201:Q264" si="55">IFERROR(O201/P201-1,"")</f>
        <v/>
      </c>
      <c r="R201" s="25">
        <f>IFERROR(VLOOKUP($A201,'TD SOP+PROFORM'!$A$5:$AD$750,MATCH(R$4,'TD SOP+PROFORM'!$B$2:$AD$2,0)+1,0),0)+IFERROR(VLOOKUP($A201,'TD SOP+PROFORM'!$A$5:$AD$750,MATCH(R$2,'TD SOP+PROFORM'!$B$2:$AD$2,0)+1,0),0)</f>
        <v>0</v>
      </c>
      <c r="S201" s="25">
        <f>IFERROR(VLOOKUP($A201,'TD SOP+PROFORM'!$A$5:$AD$750,MATCH(S$4,'TD SOP+PROFORM'!$B$2:$AD$2,0)+1,0),0)+IFERROR(VLOOKUP($A201,'TD SOP+PROFORM'!$A$5:$AD$750,MATCH(S$2,'TD SOP+PROFORM'!$B$2:$AD$2,0)+1,0),0)</f>
        <v>0</v>
      </c>
      <c r="T201" s="26" t="str">
        <f t="shared" ref="T201:T264" si="56">IFERROR(R201/S201-1,"")</f>
        <v/>
      </c>
      <c r="U201" s="25">
        <f>IFERROR(VLOOKUP($A201,'TD SOP+PROFORM'!$A$5:$AD$750,MATCH(U$4,'TD SOP+PROFORM'!$B$2:$AD$2,0)+1,0),0)+IFERROR(VLOOKUP($A201,'TD SOP+PROFORM'!$A$5:$AD$750,MATCH(U$2,'TD SOP+PROFORM'!$B$2:$AD$2,0)+1,0),0)</f>
        <v>0</v>
      </c>
      <c r="V201" s="25">
        <f>IFERROR(VLOOKUP($A201,'TD SOP+PROFORM'!$A$5:$AD$750,MATCH(V$4,'TD SOP+PROFORM'!$B$2:$AD$2,0)+1,0),0)+IFERROR(VLOOKUP($A201,'TD SOP+PROFORM'!$A$5:$AD$750,MATCH(V$2,'TD SOP+PROFORM'!$B$2:$AD$2,0)+1,0),0)</f>
        <v>0</v>
      </c>
      <c r="W201" s="26" t="str">
        <f t="shared" ref="W201:W264" si="57">IFERROR(U201/V201-1,"")</f>
        <v/>
      </c>
      <c r="X201" s="25">
        <f>IFERROR(VLOOKUP($A201,'TD SOP+PROFORM'!$A$5:$AD$750,MATCH(X$4,'TD SOP+PROFORM'!$B$2:$AD$2,0)+1,0),0)+IFERROR(VLOOKUP($A201,'TD SOP+PROFORM'!$A$5:$AD$750,MATCH(X$2,'TD SOP+PROFORM'!$B$2:$AD$2,0)+1,0),0)</f>
        <v>0</v>
      </c>
      <c r="Y201" s="25">
        <f>IFERROR(VLOOKUP($A201,'TD SOP+PROFORM'!$A$5:$AD$750,MATCH(Y$4,'TD SOP+PROFORM'!$B$2:$AD$2,0)+1,0),0)+IFERROR(VLOOKUP($A201,'TD SOP+PROFORM'!$A$5:$AD$750,MATCH(Y$2,'TD SOP+PROFORM'!$B$2:$AD$2,0)+1,0),0)</f>
        <v>0</v>
      </c>
      <c r="Z201" s="26" t="str">
        <f t="shared" ref="Z201:Z264" si="58">IFERROR(X201/Y201-1,"")</f>
        <v/>
      </c>
      <c r="AA201" s="25">
        <f>IFERROR(VLOOKUP($A201,'TD SOP+PROFORM'!$A$5:$AD$750,MATCH(AA$4,'TD SOP+PROFORM'!$B$2:$AD$2,0)+1,0),0)+IFERROR(VLOOKUP($A201,'TD SOP+PROFORM'!$A$5:$AD$750,MATCH(AA$2,'TD SOP+PROFORM'!$B$2:$AD$2,0)+1,0),0)</f>
        <v>0</v>
      </c>
      <c r="AB201" s="25">
        <f>IFERROR(VLOOKUP($A201,'TD SOP+PROFORM'!$A$5:$AD$750,MATCH(AB$4,'TD SOP+PROFORM'!$B$2:$AD$2,0)+1,0),0)+IFERROR(VLOOKUP($A201,'TD SOP+PROFORM'!$A$5:$AD$750,MATCH(AB$2,'TD SOP+PROFORM'!$B$2:$AD$2,0)+1,0),0)</f>
        <v>0</v>
      </c>
      <c r="AC201" s="26" t="str">
        <f t="shared" ref="AC201:AC264" si="59">IFERROR(AA201/AB201-1,"")</f>
        <v/>
      </c>
      <c r="AD201" s="25">
        <f>IFERROR(VLOOKUP($A201,'TD SOP+PROFORM'!$A$5:$AD$750,MATCH(AD$4,'TD SOP+PROFORM'!$B$2:$AD$2,0)+1,0),0)+IFERROR(VLOOKUP($A201,'TD SOP+PROFORM'!$A$5:$AD$750,MATCH(AD$2,'TD SOP+PROFORM'!$B$2:$AD$2,0)+1,0),0)</f>
        <v>0</v>
      </c>
      <c r="AE201" s="25">
        <f>IFERROR(VLOOKUP($A201,'TD SOP+PROFORM'!$A$5:$AD$750,MATCH(AE$4,'TD SOP+PROFORM'!$B$2:$AD$2,0)+1,0),0)+IFERROR(VLOOKUP($A201,'TD SOP+PROFORM'!$A$5:$AD$750,MATCH(AE$2,'TD SOP+PROFORM'!$B$2:$AD$2,0)+1,0),0)</f>
        <v>0</v>
      </c>
      <c r="AF201" s="26" t="str">
        <f t="shared" ref="AF201:AF264" si="60">IFERROR(AD201/AE201-1,"")</f>
        <v/>
      </c>
      <c r="AG201" s="25">
        <f>IFERROR(VLOOKUP($A201,'TD SOP+PROFORM'!$A$5:$AD$750,MATCH(AG$4,'TD SOP+PROFORM'!$B$2:$AD$2,0)+1,0),0)+IFERROR(VLOOKUP($A201,'TD SOP+PROFORM'!$A$5:$AD$750,MATCH(AG$2,'TD SOP+PROFORM'!$B$2:$AD$2,0)+1,0),0)</f>
        <v>0</v>
      </c>
      <c r="AH201" s="25">
        <f>IFERROR(VLOOKUP($A201,'TD SOP+PROFORM'!$A$5:$AD$750,MATCH(AH$4,'TD SOP+PROFORM'!$B$2:$AD$2,0)+1,0),0)+IFERROR(VLOOKUP($A201,'TD SOP+PROFORM'!$A$5:$AD$750,MATCH(AH$2,'TD SOP+PROFORM'!$B$2:$AD$2,0)+1,0),0)</f>
        <v>0</v>
      </c>
      <c r="AI201" s="26" t="str">
        <f t="shared" ref="AI201:AI264" si="61">IFERROR(AG201/AH201-1,"")</f>
        <v/>
      </c>
      <c r="AJ201" s="25">
        <f>IFERROR(VLOOKUP($A201,'TD SOP+PROFORM'!$A$5:$AD$750,MATCH(AJ$4,'TD SOP+PROFORM'!$B$2:$AD$2,0)+1,0),0)+IFERROR(VLOOKUP($A201,'TD SOP+PROFORM'!$A$5:$AD$750,MATCH(AJ$2,'TD SOP+PROFORM'!$B$2:$AD$2,0)+1,0),0)</f>
        <v>0</v>
      </c>
      <c r="AK201" s="25">
        <f>IFERROR(VLOOKUP($A201,'TD SOP+PROFORM'!$A$5:$AD$750,MATCH(AK$4,'TD SOP+PROFORM'!$B$2:$AD$2,0)+1,0),0)+IFERROR(VLOOKUP($A201,'TD SOP+PROFORM'!$A$5:$AD$750,MATCH(AK$2,'TD SOP+PROFORM'!$B$2:$AD$2,0)+1,0),0)</f>
        <v>0</v>
      </c>
      <c r="AL201" s="26" t="str">
        <f t="shared" ref="AL201:AL264" si="62">IFERROR(AJ201/AK201-1,"")</f>
        <v/>
      </c>
      <c r="AM201" s="25">
        <f t="shared" si="50"/>
        <v>0</v>
      </c>
      <c r="AN201" s="25">
        <f t="shared" si="50"/>
        <v>0</v>
      </c>
      <c r="AO201" s="26" t="str">
        <f t="shared" ref="AO201:AO264" si="63">IFERROR(AM201/AN201-1,"")</f>
        <v/>
      </c>
    </row>
    <row r="202" spans="1:41" x14ac:dyDescent="0.35">
      <c r="A202" s="24">
        <f>IF(AND('TD SOP+PROFORM'!A199&lt;&gt;"",'TD SOP+PROFORM'!A199&lt;&gt;"TOTAL"),'TD SOP+PROFORM'!A199,0)</f>
        <v>0</v>
      </c>
      <c r="C202" s="25" t="str">
        <f>IFERROR(VLOOKUP($A202,'TD SOP+PROFORM'!$A$5:$AD$750,MATCH(C$4,'TD SOP+PROFORM'!$B$2:$AT$2,0)+1,0),"")</f>
        <v/>
      </c>
      <c r="D202" s="25" t="str">
        <f>IFERROR(VLOOKUP($A202,'TD SOP+PROFORM'!$A$5:$AD$750,MATCH(D$4,'TD SOP+PROFORM'!$B$2:$AT$2,0)+1,0),"")</f>
        <v/>
      </c>
      <c r="E202" s="26" t="str">
        <f t="shared" si="51"/>
        <v/>
      </c>
      <c r="F202" s="25" t="str">
        <f>IFERROR(VLOOKUP($A202,'TD SOP+PROFORM'!$A$5:$AD$750,MATCH(F$4,'TD SOP+PROFORM'!$B$2:$AT$2,0)+1,0),"")</f>
        <v/>
      </c>
      <c r="G202" s="25" t="str">
        <f>IFERROR(VLOOKUP($A202,'TD SOP+PROFORM'!$A$5:$AD$750,MATCH(G$4,'TD SOP+PROFORM'!$B$2:$AT$2,0)+1,0),"")</f>
        <v/>
      </c>
      <c r="H202" s="26" t="str">
        <f t="shared" si="52"/>
        <v/>
      </c>
      <c r="I202" s="25" t="str">
        <f>IFERROR(VLOOKUP($A202,'TD SOP+PROFORM'!$A$5:$AD$750,MATCH(I$4,'TD SOP+PROFORM'!$B$2:$AT$2,0)+1,0),"")</f>
        <v/>
      </c>
      <c r="J202" s="25" t="str">
        <f>IFERROR(VLOOKUP($A202,'TD SOP+PROFORM'!$A$5:$AD$750,MATCH(J$4,'TD SOP+PROFORM'!$B$2:$AT$2,0)+1,0),"")</f>
        <v/>
      </c>
      <c r="K202" s="26" t="str">
        <f t="shared" si="53"/>
        <v/>
      </c>
      <c r="L202" s="25" t="str">
        <f>IFERROR(VLOOKUP($A202,'TD SOP+PROFORM'!$A$5:$AD$750,MATCH(L$4,'TD SOP+PROFORM'!$B$2:$AT$2,0)+1,0),"")</f>
        <v/>
      </c>
      <c r="M202" s="25" t="str">
        <f>IFERROR(VLOOKUP($A202,'TD SOP+PROFORM'!$A$5:$AD$750,MATCH(M$4,'TD SOP+PROFORM'!$B$2:$AT$2,0)+1,0),"")</f>
        <v/>
      </c>
      <c r="N202" s="26" t="str">
        <f t="shared" si="54"/>
        <v/>
      </c>
      <c r="O202" s="25">
        <f>IFERROR(VLOOKUP($A202,'TD SOP+PROFORM'!$A$5:$AD$750,MATCH(O$4,'TD SOP+PROFORM'!$B$2:$AD$2,0)+1,0),0)+IFERROR(VLOOKUP($A202,'TD SOP+PROFORM'!$A$5:$AD$750,MATCH(O$2,'TD SOP+PROFORM'!$B$2:$AD$2,0)+1,0),0)</f>
        <v>0</v>
      </c>
      <c r="P202" s="25">
        <f>IFERROR(VLOOKUP($A202,'TD SOP+PROFORM'!$A$5:$AD$750,MATCH(P$4,'TD SOP+PROFORM'!$B$2:$AD$2,0)+1,0),0)+IFERROR(VLOOKUP($A202,'TD SOP+PROFORM'!$A$5:$AD$750,MATCH(P$2,'TD SOP+PROFORM'!$B$2:$AD$2,0)+1,0),0)</f>
        <v>0</v>
      </c>
      <c r="Q202" s="26" t="str">
        <f t="shared" si="55"/>
        <v/>
      </c>
      <c r="R202" s="25">
        <f>IFERROR(VLOOKUP($A202,'TD SOP+PROFORM'!$A$5:$AD$750,MATCH(R$4,'TD SOP+PROFORM'!$B$2:$AD$2,0)+1,0),0)+IFERROR(VLOOKUP($A202,'TD SOP+PROFORM'!$A$5:$AD$750,MATCH(R$2,'TD SOP+PROFORM'!$B$2:$AD$2,0)+1,0),0)</f>
        <v>0</v>
      </c>
      <c r="S202" s="25">
        <f>IFERROR(VLOOKUP($A202,'TD SOP+PROFORM'!$A$5:$AD$750,MATCH(S$4,'TD SOP+PROFORM'!$B$2:$AD$2,0)+1,0),0)+IFERROR(VLOOKUP($A202,'TD SOP+PROFORM'!$A$5:$AD$750,MATCH(S$2,'TD SOP+PROFORM'!$B$2:$AD$2,0)+1,0),0)</f>
        <v>0</v>
      </c>
      <c r="T202" s="26" t="str">
        <f t="shared" si="56"/>
        <v/>
      </c>
      <c r="U202" s="25">
        <f>IFERROR(VLOOKUP($A202,'TD SOP+PROFORM'!$A$5:$AD$750,MATCH(U$4,'TD SOP+PROFORM'!$B$2:$AD$2,0)+1,0),0)+IFERROR(VLOOKUP($A202,'TD SOP+PROFORM'!$A$5:$AD$750,MATCH(U$2,'TD SOP+PROFORM'!$B$2:$AD$2,0)+1,0),0)</f>
        <v>0</v>
      </c>
      <c r="V202" s="25">
        <f>IFERROR(VLOOKUP($A202,'TD SOP+PROFORM'!$A$5:$AD$750,MATCH(V$4,'TD SOP+PROFORM'!$B$2:$AD$2,0)+1,0),0)+IFERROR(VLOOKUP($A202,'TD SOP+PROFORM'!$A$5:$AD$750,MATCH(V$2,'TD SOP+PROFORM'!$B$2:$AD$2,0)+1,0),0)</f>
        <v>0</v>
      </c>
      <c r="W202" s="26" t="str">
        <f t="shared" si="57"/>
        <v/>
      </c>
      <c r="X202" s="25">
        <f>IFERROR(VLOOKUP($A202,'TD SOP+PROFORM'!$A$5:$AD$750,MATCH(X$4,'TD SOP+PROFORM'!$B$2:$AD$2,0)+1,0),0)+IFERROR(VLOOKUP($A202,'TD SOP+PROFORM'!$A$5:$AD$750,MATCH(X$2,'TD SOP+PROFORM'!$B$2:$AD$2,0)+1,0),0)</f>
        <v>0</v>
      </c>
      <c r="Y202" s="25">
        <f>IFERROR(VLOOKUP($A202,'TD SOP+PROFORM'!$A$5:$AD$750,MATCH(Y$4,'TD SOP+PROFORM'!$B$2:$AD$2,0)+1,0),0)+IFERROR(VLOOKUP($A202,'TD SOP+PROFORM'!$A$5:$AD$750,MATCH(Y$2,'TD SOP+PROFORM'!$B$2:$AD$2,0)+1,0),0)</f>
        <v>0</v>
      </c>
      <c r="Z202" s="26" t="str">
        <f t="shared" si="58"/>
        <v/>
      </c>
      <c r="AA202" s="25">
        <f>IFERROR(VLOOKUP($A202,'TD SOP+PROFORM'!$A$5:$AD$750,MATCH(AA$4,'TD SOP+PROFORM'!$B$2:$AD$2,0)+1,0),0)+IFERROR(VLOOKUP($A202,'TD SOP+PROFORM'!$A$5:$AD$750,MATCH(AA$2,'TD SOP+PROFORM'!$B$2:$AD$2,0)+1,0),0)</f>
        <v>0</v>
      </c>
      <c r="AB202" s="25">
        <f>IFERROR(VLOOKUP($A202,'TD SOP+PROFORM'!$A$5:$AD$750,MATCH(AB$4,'TD SOP+PROFORM'!$B$2:$AD$2,0)+1,0),0)+IFERROR(VLOOKUP($A202,'TD SOP+PROFORM'!$A$5:$AD$750,MATCH(AB$2,'TD SOP+PROFORM'!$B$2:$AD$2,0)+1,0),0)</f>
        <v>0</v>
      </c>
      <c r="AC202" s="26" t="str">
        <f t="shared" si="59"/>
        <v/>
      </c>
      <c r="AD202" s="25">
        <f>IFERROR(VLOOKUP($A202,'TD SOP+PROFORM'!$A$5:$AD$750,MATCH(AD$4,'TD SOP+PROFORM'!$B$2:$AD$2,0)+1,0),0)+IFERROR(VLOOKUP($A202,'TD SOP+PROFORM'!$A$5:$AD$750,MATCH(AD$2,'TD SOP+PROFORM'!$B$2:$AD$2,0)+1,0),0)</f>
        <v>0</v>
      </c>
      <c r="AE202" s="25">
        <f>IFERROR(VLOOKUP($A202,'TD SOP+PROFORM'!$A$5:$AD$750,MATCH(AE$4,'TD SOP+PROFORM'!$B$2:$AD$2,0)+1,0),0)+IFERROR(VLOOKUP($A202,'TD SOP+PROFORM'!$A$5:$AD$750,MATCH(AE$2,'TD SOP+PROFORM'!$B$2:$AD$2,0)+1,0),0)</f>
        <v>0</v>
      </c>
      <c r="AF202" s="26" t="str">
        <f t="shared" si="60"/>
        <v/>
      </c>
      <c r="AG202" s="25">
        <f>IFERROR(VLOOKUP($A202,'TD SOP+PROFORM'!$A$5:$AD$750,MATCH(AG$4,'TD SOP+PROFORM'!$B$2:$AD$2,0)+1,0),0)+IFERROR(VLOOKUP($A202,'TD SOP+PROFORM'!$A$5:$AD$750,MATCH(AG$2,'TD SOP+PROFORM'!$B$2:$AD$2,0)+1,0),0)</f>
        <v>0</v>
      </c>
      <c r="AH202" s="25">
        <f>IFERROR(VLOOKUP($A202,'TD SOP+PROFORM'!$A$5:$AD$750,MATCH(AH$4,'TD SOP+PROFORM'!$B$2:$AD$2,0)+1,0),0)+IFERROR(VLOOKUP($A202,'TD SOP+PROFORM'!$A$5:$AD$750,MATCH(AH$2,'TD SOP+PROFORM'!$B$2:$AD$2,0)+1,0),0)</f>
        <v>0</v>
      </c>
      <c r="AI202" s="26" t="str">
        <f t="shared" si="61"/>
        <v/>
      </c>
      <c r="AJ202" s="25">
        <f>IFERROR(VLOOKUP($A202,'TD SOP+PROFORM'!$A$5:$AD$750,MATCH(AJ$4,'TD SOP+PROFORM'!$B$2:$AD$2,0)+1,0),0)+IFERROR(VLOOKUP($A202,'TD SOP+PROFORM'!$A$5:$AD$750,MATCH(AJ$2,'TD SOP+PROFORM'!$B$2:$AD$2,0)+1,0),0)</f>
        <v>0</v>
      </c>
      <c r="AK202" s="25">
        <f>IFERROR(VLOOKUP($A202,'TD SOP+PROFORM'!$A$5:$AD$750,MATCH(AK$4,'TD SOP+PROFORM'!$B$2:$AD$2,0)+1,0),0)+IFERROR(VLOOKUP($A202,'TD SOP+PROFORM'!$A$5:$AD$750,MATCH(AK$2,'TD SOP+PROFORM'!$B$2:$AD$2,0)+1,0),0)</f>
        <v>0</v>
      </c>
      <c r="AL202" s="26" t="str">
        <f t="shared" si="62"/>
        <v/>
      </c>
      <c r="AM202" s="25">
        <f t="shared" ref="AM202:AN265" si="64">SUM(C202,F202,I202,L202,O202,R202,U202,X202,AA202,AD202,AG202,AJ202)</f>
        <v>0</v>
      </c>
      <c r="AN202" s="25">
        <f t="shared" si="64"/>
        <v>0</v>
      </c>
      <c r="AO202" s="26" t="str">
        <f t="shared" si="63"/>
        <v/>
      </c>
    </row>
    <row r="203" spans="1:41" x14ac:dyDescent="0.35">
      <c r="A203" s="24">
        <f>IF(AND('TD SOP+PROFORM'!A200&lt;&gt;"",'TD SOP+PROFORM'!A200&lt;&gt;"TOTAL"),'TD SOP+PROFORM'!A200,0)</f>
        <v>0</v>
      </c>
      <c r="C203" s="25" t="str">
        <f>IFERROR(VLOOKUP($A203,'TD SOP+PROFORM'!$A$5:$AD$750,MATCH(C$4,'TD SOP+PROFORM'!$B$2:$AT$2,0)+1,0),"")</f>
        <v/>
      </c>
      <c r="D203" s="25" t="str">
        <f>IFERROR(VLOOKUP($A203,'TD SOP+PROFORM'!$A$5:$AD$750,MATCH(D$4,'TD SOP+PROFORM'!$B$2:$AT$2,0)+1,0),"")</f>
        <v/>
      </c>
      <c r="E203" s="26" t="str">
        <f t="shared" si="51"/>
        <v/>
      </c>
      <c r="F203" s="25" t="str">
        <f>IFERROR(VLOOKUP($A203,'TD SOP+PROFORM'!$A$5:$AD$750,MATCH(F$4,'TD SOP+PROFORM'!$B$2:$AT$2,0)+1,0),"")</f>
        <v/>
      </c>
      <c r="G203" s="25" t="str">
        <f>IFERROR(VLOOKUP($A203,'TD SOP+PROFORM'!$A$5:$AD$750,MATCH(G$4,'TD SOP+PROFORM'!$B$2:$AT$2,0)+1,0),"")</f>
        <v/>
      </c>
      <c r="H203" s="26" t="str">
        <f t="shared" si="52"/>
        <v/>
      </c>
      <c r="I203" s="25" t="str">
        <f>IFERROR(VLOOKUP($A203,'TD SOP+PROFORM'!$A$5:$AD$750,MATCH(I$4,'TD SOP+PROFORM'!$B$2:$AT$2,0)+1,0),"")</f>
        <v/>
      </c>
      <c r="J203" s="25" t="str">
        <f>IFERROR(VLOOKUP($A203,'TD SOP+PROFORM'!$A$5:$AD$750,MATCH(J$4,'TD SOP+PROFORM'!$B$2:$AT$2,0)+1,0),"")</f>
        <v/>
      </c>
      <c r="K203" s="26" t="str">
        <f t="shared" si="53"/>
        <v/>
      </c>
      <c r="L203" s="25" t="str">
        <f>IFERROR(VLOOKUP($A203,'TD SOP+PROFORM'!$A$5:$AD$750,MATCH(L$4,'TD SOP+PROFORM'!$B$2:$AT$2,0)+1,0),"")</f>
        <v/>
      </c>
      <c r="M203" s="25" t="str">
        <f>IFERROR(VLOOKUP($A203,'TD SOP+PROFORM'!$A$5:$AD$750,MATCH(M$4,'TD SOP+PROFORM'!$B$2:$AT$2,0)+1,0),"")</f>
        <v/>
      </c>
      <c r="N203" s="26" t="str">
        <f t="shared" si="54"/>
        <v/>
      </c>
      <c r="O203" s="25">
        <f>IFERROR(VLOOKUP($A203,'TD SOP+PROFORM'!$A$5:$AD$750,MATCH(O$4,'TD SOP+PROFORM'!$B$2:$AD$2,0)+1,0),0)+IFERROR(VLOOKUP($A203,'TD SOP+PROFORM'!$A$5:$AD$750,MATCH(O$2,'TD SOP+PROFORM'!$B$2:$AD$2,0)+1,0),0)</f>
        <v>0</v>
      </c>
      <c r="P203" s="25">
        <f>IFERROR(VLOOKUP($A203,'TD SOP+PROFORM'!$A$5:$AD$750,MATCH(P$4,'TD SOP+PROFORM'!$B$2:$AD$2,0)+1,0),0)+IFERROR(VLOOKUP($A203,'TD SOP+PROFORM'!$A$5:$AD$750,MATCH(P$2,'TD SOP+PROFORM'!$B$2:$AD$2,0)+1,0),0)</f>
        <v>0</v>
      </c>
      <c r="Q203" s="26" t="str">
        <f t="shared" si="55"/>
        <v/>
      </c>
      <c r="R203" s="25">
        <f>IFERROR(VLOOKUP($A203,'TD SOP+PROFORM'!$A$5:$AD$750,MATCH(R$4,'TD SOP+PROFORM'!$B$2:$AD$2,0)+1,0),0)+IFERROR(VLOOKUP($A203,'TD SOP+PROFORM'!$A$5:$AD$750,MATCH(R$2,'TD SOP+PROFORM'!$B$2:$AD$2,0)+1,0),0)</f>
        <v>0</v>
      </c>
      <c r="S203" s="25">
        <f>IFERROR(VLOOKUP($A203,'TD SOP+PROFORM'!$A$5:$AD$750,MATCH(S$4,'TD SOP+PROFORM'!$B$2:$AD$2,0)+1,0),0)+IFERROR(VLOOKUP($A203,'TD SOP+PROFORM'!$A$5:$AD$750,MATCH(S$2,'TD SOP+PROFORM'!$B$2:$AD$2,0)+1,0),0)</f>
        <v>0</v>
      </c>
      <c r="T203" s="26" t="str">
        <f t="shared" si="56"/>
        <v/>
      </c>
      <c r="U203" s="25">
        <f>IFERROR(VLOOKUP($A203,'TD SOP+PROFORM'!$A$5:$AD$750,MATCH(U$4,'TD SOP+PROFORM'!$B$2:$AD$2,0)+1,0),0)+IFERROR(VLOOKUP($A203,'TD SOP+PROFORM'!$A$5:$AD$750,MATCH(U$2,'TD SOP+PROFORM'!$B$2:$AD$2,0)+1,0),0)</f>
        <v>0</v>
      </c>
      <c r="V203" s="25">
        <f>IFERROR(VLOOKUP($A203,'TD SOP+PROFORM'!$A$5:$AD$750,MATCH(V$4,'TD SOP+PROFORM'!$B$2:$AD$2,0)+1,0),0)+IFERROR(VLOOKUP($A203,'TD SOP+PROFORM'!$A$5:$AD$750,MATCH(V$2,'TD SOP+PROFORM'!$B$2:$AD$2,0)+1,0),0)</f>
        <v>0</v>
      </c>
      <c r="W203" s="26" t="str">
        <f t="shared" si="57"/>
        <v/>
      </c>
      <c r="X203" s="25">
        <f>IFERROR(VLOOKUP($A203,'TD SOP+PROFORM'!$A$5:$AD$750,MATCH(X$4,'TD SOP+PROFORM'!$B$2:$AD$2,0)+1,0),0)+IFERROR(VLOOKUP($A203,'TD SOP+PROFORM'!$A$5:$AD$750,MATCH(X$2,'TD SOP+PROFORM'!$B$2:$AD$2,0)+1,0),0)</f>
        <v>0</v>
      </c>
      <c r="Y203" s="25">
        <f>IFERROR(VLOOKUP($A203,'TD SOP+PROFORM'!$A$5:$AD$750,MATCH(Y$4,'TD SOP+PROFORM'!$B$2:$AD$2,0)+1,0),0)+IFERROR(VLOOKUP($A203,'TD SOP+PROFORM'!$A$5:$AD$750,MATCH(Y$2,'TD SOP+PROFORM'!$B$2:$AD$2,0)+1,0),0)</f>
        <v>0</v>
      </c>
      <c r="Z203" s="26" t="str">
        <f t="shared" si="58"/>
        <v/>
      </c>
      <c r="AA203" s="25">
        <f>IFERROR(VLOOKUP($A203,'TD SOP+PROFORM'!$A$5:$AD$750,MATCH(AA$4,'TD SOP+PROFORM'!$B$2:$AD$2,0)+1,0),0)+IFERROR(VLOOKUP($A203,'TD SOP+PROFORM'!$A$5:$AD$750,MATCH(AA$2,'TD SOP+PROFORM'!$B$2:$AD$2,0)+1,0),0)</f>
        <v>0</v>
      </c>
      <c r="AB203" s="25">
        <f>IFERROR(VLOOKUP($A203,'TD SOP+PROFORM'!$A$5:$AD$750,MATCH(AB$4,'TD SOP+PROFORM'!$B$2:$AD$2,0)+1,0),0)+IFERROR(VLOOKUP($A203,'TD SOP+PROFORM'!$A$5:$AD$750,MATCH(AB$2,'TD SOP+PROFORM'!$B$2:$AD$2,0)+1,0),0)</f>
        <v>0</v>
      </c>
      <c r="AC203" s="26" t="str">
        <f t="shared" si="59"/>
        <v/>
      </c>
      <c r="AD203" s="25">
        <f>IFERROR(VLOOKUP($A203,'TD SOP+PROFORM'!$A$5:$AD$750,MATCH(AD$4,'TD SOP+PROFORM'!$B$2:$AD$2,0)+1,0),0)+IFERROR(VLOOKUP($A203,'TD SOP+PROFORM'!$A$5:$AD$750,MATCH(AD$2,'TD SOP+PROFORM'!$B$2:$AD$2,0)+1,0),0)</f>
        <v>0</v>
      </c>
      <c r="AE203" s="25">
        <f>IFERROR(VLOOKUP($A203,'TD SOP+PROFORM'!$A$5:$AD$750,MATCH(AE$4,'TD SOP+PROFORM'!$B$2:$AD$2,0)+1,0),0)+IFERROR(VLOOKUP($A203,'TD SOP+PROFORM'!$A$5:$AD$750,MATCH(AE$2,'TD SOP+PROFORM'!$B$2:$AD$2,0)+1,0),0)</f>
        <v>0</v>
      </c>
      <c r="AF203" s="26" t="str">
        <f t="shared" si="60"/>
        <v/>
      </c>
      <c r="AG203" s="25">
        <f>IFERROR(VLOOKUP($A203,'TD SOP+PROFORM'!$A$5:$AD$750,MATCH(AG$4,'TD SOP+PROFORM'!$B$2:$AD$2,0)+1,0),0)+IFERROR(VLOOKUP($A203,'TD SOP+PROFORM'!$A$5:$AD$750,MATCH(AG$2,'TD SOP+PROFORM'!$B$2:$AD$2,0)+1,0),0)</f>
        <v>0</v>
      </c>
      <c r="AH203" s="25">
        <f>IFERROR(VLOOKUP($A203,'TD SOP+PROFORM'!$A$5:$AD$750,MATCH(AH$4,'TD SOP+PROFORM'!$B$2:$AD$2,0)+1,0),0)+IFERROR(VLOOKUP($A203,'TD SOP+PROFORM'!$A$5:$AD$750,MATCH(AH$2,'TD SOP+PROFORM'!$B$2:$AD$2,0)+1,0),0)</f>
        <v>0</v>
      </c>
      <c r="AI203" s="26" t="str">
        <f t="shared" si="61"/>
        <v/>
      </c>
      <c r="AJ203" s="25">
        <f>IFERROR(VLOOKUP($A203,'TD SOP+PROFORM'!$A$5:$AD$750,MATCH(AJ$4,'TD SOP+PROFORM'!$B$2:$AD$2,0)+1,0),0)+IFERROR(VLOOKUP($A203,'TD SOP+PROFORM'!$A$5:$AD$750,MATCH(AJ$2,'TD SOP+PROFORM'!$B$2:$AD$2,0)+1,0),0)</f>
        <v>0</v>
      </c>
      <c r="AK203" s="25">
        <f>IFERROR(VLOOKUP($A203,'TD SOP+PROFORM'!$A$5:$AD$750,MATCH(AK$4,'TD SOP+PROFORM'!$B$2:$AD$2,0)+1,0),0)+IFERROR(VLOOKUP($A203,'TD SOP+PROFORM'!$A$5:$AD$750,MATCH(AK$2,'TD SOP+PROFORM'!$B$2:$AD$2,0)+1,0),0)</f>
        <v>0</v>
      </c>
      <c r="AL203" s="26" t="str">
        <f t="shared" si="62"/>
        <v/>
      </c>
      <c r="AM203" s="25">
        <f t="shared" si="64"/>
        <v>0</v>
      </c>
      <c r="AN203" s="25">
        <f t="shared" si="64"/>
        <v>0</v>
      </c>
      <c r="AO203" s="26" t="str">
        <f t="shared" si="63"/>
        <v/>
      </c>
    </row>
    <row r="204" spans="1:41" x14ac:dyDescent="0.35">
      <c r="A204" s="24">
        <f>IF(AND('TD SOP+PROFORM'!A201&lt;&gt;"",'TD SOP+PROFORM'!A201&lt;&gt;"TOTAL"),'TD SOP+PROFORM'!A201,0)</f>
        <v>0</v>
      </c>
      <c r="C204" s="25" t="str">
        <f>IFERROR(VLOOKUP($A204,'TD SOP+PROFORM'!$A$5:$AD$750,MATCH(C$4,'TD SOP+PROFORM'!$B$2:$AT$2,0)+1,0),"")</f>
        <v/>
      </c>
      <c r="D204" s="25" t="str">
        <f>IFERROR(VLOOKUP($A204,'TD SOP+PROFORM'!$A$5:$AD$750,MATCH(D$4,'TD SOP+PROFORM'!$B$2:$AT$2,0)+1,0),"")</f>
        <v/>
      </c>
      <c r="E204" s="26" t="str">
        <f t="shared" si="51"/>
        <v/>
      </c>
      <c r="F204" s="25" t="str">
        <f>IFERROR(VLOOKUP($A204,'TD SOP+PROFORM'!$A$5:$AD$750,MATCH(F$4,'TD SOP+PROFORM'!$B$2:$AT$2,0)+1,0),"")</f>
        <v/>
      </c>
      <c r="G204" s="25" t="str">
        <f>IFERROR(VLOOKUP($A204,'TD SOP+PROFORM'!$A$5:$AD$750,MATCH(G$4,'TD SOP+PROFORM'!$B$2:$AT$2,0)+1,0),"")</f>
        <v/>
      </c>
      <c r="H204" s="26" t="str">
        <f t="shared" si="52"/>
        <v/>
      </c>
      <c r="I204" s="25" t="str">
        <f>IFERROR(VLOOKUP($A204,'TD SOP+PROFORM'!$A$5:$AD$750,MATCH(I$4,'TD SOP+PROFORM'!$B$2:$AT$2,0)+1,0),"")</f>
        <v/>
      </c>
      <c r="J204" s="25" t="str">
        <f>IFERROR(VLOOKUP($A204,'TD SOP+PROFORM'!$A$5:$AD$750,MATCH(J$4,'TD SOP+PROFORM'!$B$2:$AT$2,0)+1,0),"")</f>
        <v/>
      </c>
      <c r="K204" s="26" t="str">
        <f t="shared" si="53"/>
        <v/>
      </c>
      <c r="L204" s="25" t="str">
        <f>IFERROR(VLOOKUP($A204,'TD SOP+PROFORM'!$A$5:$AD$750,MATCH(L$4,'TD SOP+PROFORM'!$B$2:$AT$2,0)+1,0),"")</f>
        <v/>
      </c>
      <c r="M204" s="25" t="str">
        <f>IFERROR(VLOOKUP($A204,'TD SOP+PROFORM'!$A$5:$AD$750,MATCH(M$4,'TD SOP+PROFORM'!$B$2:$AT$2,0)+1,0),"")</f>
        <v/>
      </c>
      <c r="N204" s="26" t="str">
        <f t="shared" si="54"/>
        <v/>
      </c>
      <c r="O204" s="25">
        <f>IFERROR(VLOOKUP($A204,'TD SOP+PROFORM'!$A$5:$AD$750,MATCH(O$4,'TD SOP+PROFORM'!$B$2:$AD$2,0)+1,0),0)+IFERROR(VLOOKUP($A204,'TD SOP+PROFORM'!$A$5:$AD$750,MATCH(O$2,'TD SOP+PROFORM'!$B$2:$AD$2,0)+1,0),0)</f>
        <v>0</v>
      </c>
      <c r="P204" s="25">
        <f>IFERROR(VLOOKUP($A204,'TD SOP+PROFORM'!$A$5:$AD$750,MATCH(P$4,'TD SOP+PROFORM'!$B$2:$AD$2,0)+1,0),0)+IFERROR(VLOOKUP($A204,'TD SOP+PROFORM'!$A$5:$AD$750,MATCH(P$2,'TD SOP+PROFORM'!$B$2:$AD$2,0)+1,0),0)</f>
        <v>0</v>
      </c>
      <c r="Q204" s="26" t="str">
        <f t="shared" si="55"/>
        <v/>
      </c>
      <c r="R204" s="25">
        <f>IFERROR(VLOOKUP($A204,'TD SOP+PROFORM'!$A$5:$AD$750,MATCH(R$4,'TD SOP+PROFORM'!$B$2:$AD$2,0)+1,0),0)+IFERROR(VLOOKUP($A204,'TD SOP+PROFORM'!$A$5:$AD$750,MATCH(R$2,'TD SOP+PROFORM'!$B$2:$AD$2,0)+1,0),0)</f>
        <v>0</v>
      </c>
      <c r="S204" s="25">
        <f>IFERROR(VLOOKUP($A204,'TD SOP+PROFORM'!$A$5:$AD$750,MATCH(S$4,'TD SOP+PROFORM'!$B$2:$AD$2,0)+1,0),0)+IFERROR(VLOOKUP($A204,'TD SOP+PROFORM'!$A$5:$AD$750,MATCH(S$2,'TD SOP+PROFORM'!$B$2:$AD$2,0)+1,0),0)</f>
        <v>0</v>
      </c>
      <c r="T204" s="26" t="str">
        <f t="shared" si="56"/>
        <v/>
      </c>
      <c r="U204" s="25">
        <f>IFERROR(VLOOKUP($A204,'TD SOP+PROFORM'!$A$5:$AD$750,MATCH(U$4,'TD SOP+PROFORM'!$B$2:$AD$2,0)+1,0),0)+IFERROR(VLOOKUP($A204,'TD SOP+PROFORM'!$A$5:$AD$750,MATCH(U$2,'TD SOP+PROFORM'!$B$2:$AD$2,0)+1,0),0)</f>
        <v>0</v>
      </c>
      <c r="V204" s="25">
        <f>IFERROR(VLOOKUP($A204,'TD SOP+PROFORM'!$A$5:$AD$750,MATCH(V$4,'TD SOP+PROFORM'!$B$2:$AD$2,0)+1,0),0)+IFERROR(VLOOKUP($A204,'TD SOP+PROFORM'!$A$5:$AD$750,MATCH(V$2,'TD SOP+PROFORM'!$B$2:$AD$2,0)+1,0),0)</f>
        <v>0</v>
      </c>
      <c r="W204" s="26" t="str">
        <f t="shared" si="57"/>
        <v/>
      </c>
      <c r="X204" s="25">
        <f>IFERROR(VLOOKUP($A204,'TD SOP+PROFORM'!$A$5:$AD$750,MATCH(X$4,'TD SOP+PROFORM'!$B$2:$AD$2,0)+1,0),0)+IFERROR(VLOOKUP($A204,'TD SOP+PROFORM'!$A$5:$AD$750,MATCH(X$2,'TD SOP+PROFORM'!$B$2:$AD$2,0)+1,0),0)</f>
        <v>0</v>
      </c>
      <c r="Y204" s="25">
        <f>IFERROR(VLOOKUP($A204,'TD SOP+PROFORM'!$A$5:$AD$750,MATCH(Y$4,'TD SOP+PROFORM'!$B$2:$AD$2,0)+1,0),0)+IFERROR(VLOOKUP($A204,'TD SOP+PROFORM'!$A$5:$AD$750,MATCH(Y$2,'TD SOP+PROFORM'!$B$2:$AD$2,0)+1,0),0)</f>
        <v>0</v>
      </c>
      <c r="Z204" s="26" t="str">
        <f t="shared" si="58"/>
        <v/>
      </c>
      <c r="AA204" s="25">
        <f>IFERROR(VLOOKUP($A204,'TD SOP+PROFORM'!$A$5:$AD$750,MATCH(AA$4,'TD SOP+PROFORM'!$B$2:$AD$2,0)+1,0),0)+IFERROR(VLOOKUP($A204,'TD SOP+PROFORM'!$A$5:$AD$750,MATCH(AA$2,'TD SOP+PROFORM'!$B$2:$AD$2,0)+1,0),0)</f>
        <v>0</v>
      </c>
      <c r="AB204" s="25">
        <f>IFERROR(VLOOKUP($A204,'TD SOP+PROFORM'!$A$5:$AD$750,MATCH(AB$4,'TD SOP+PROFORM'!$B$2:$AD$2,0)+1,0),0)+IFERROR(VLOOKUP($A204,'TD SOP+PROFORM'!$A$5:$AD$750,MATCH(AB$2,'TD SOP+PROFORM'!$B$2:$AD$2,0)+1,0),0)</f>
        <v>0</v>
      </c>
      <c r="AC204" s="26" t="str">
        <f t="shared" si="59"/>
        <v/>
      </c>
      <c r="AD204" s="25">
        <f>IFERROR(VLOOKUP($A204,'TD SOP+PROFORM'!$A$5:$AD$750,MATCH(AD$4,'TD SOP+PROFORM'!$B$2:$AD$2,0)+1,0),0)+IFERROR(VLOOKUP($A204,'TD SOP+PROFORM'!$A$5:$AD$750,MATCH(AD$2,'TD SOP+PROFORM'!$B$2:$AD$2,0)+1,0),0)</f>
        <v>0</v>
      </c>
      <c r="AE204" s="25">
        <f>IFERROR(VLOOKUP($A204,'TD SOP+PROFORM'!$A$5:$AD$750,MATCH(AE$4,'TD SOP+PROFORM'!$B$2:$AD$2,0)+1,0),0)+IFERROR(VLOOKUP($A204,'TD SOP+PROFORM'!$A$5:$AD$750,MATCH(AE$2,'TD SOP+PROFORM'!$B$2:$AD$2,0)+1,0),0)</f>
        <v>0</v>
      </c>
      <c r="AF204" s="26" t="str">
        <f t="shared" si="60"/>
        <v/>
      </c>
      <c r="AG204" s="25">
        <f>IFERROR(VLOOKUP($A204,'TD SOP+PROFORM'!$A$5:$AD$750,MATCH(AG$4,'TD SOP+PROFORM'!$B$2:$AD$2,0)+1,0),0)+IFERROR(VLOOKUP($A204,'TD SOP+PROFORM'!$A$5:$AD$750,MATCH(AG$2,'TD SOP+PROFORM'!$B$2:$AD$2,0)+1,0),0)</f>
        <v>0</v>
      </c>
      <c r="AH204" s="25">
        <f>IFERROR(VLOOKUP($A204,'TD SOP+PROFORM'!$A$5:$AD$750,MATCH(AH$4,'TD SOP+PROFORM'!$B$2:$AD$2,0)+1,0),0)+IFERROR(VLOOKUP($A204,'TD SOP+PROFORM'!$A$5:$AD$750,MATCH(AH$2,'TD SOP+PROFORM'!$B$2:$AD$2,0)+1,0),0)</f>
        <v>0</v>
      </c>
      <c r="AI204" s="26" t="str">
        <f t="shared" si="61"/>
        <v/>
      </c>
      <c r="AJ204" s="25">
        <f>IFERROR(VLOOKUP($A204,'TD SOP+PROFORM'!$A$5:$AD$750,MATCH(AJ$4,'TD SOP+PROFORM'!$B$2:$AD$2,0)+1,0),0)+IFERROR(VLOOKUP($A204,'TD SOP+PROFORM'!$A$5:$AD$750,MATCH(AJ$2,'TD SOP+PROFORM'!$B$2:$AD$2,0)+1,0),0)</f>
        <v>0</v>
      </c>
      <c r="AK204" s="25">
        <f>IFERROR(VLOOKUP($A204,'TD SOP+PROFORM'!$A$5:$AD$750,MATCH(AK$4,'TD SOP+PROFORM'!$B$2:$AD$2,0)+1,0),0)+IFERROR(VLOOKUP($A204,'TD SOP+PROFORM'!$A$5:$AD$750,MATCH(AK$2,'TD SOP+PROFORM'!$B$2:$AD$2,0)+1,0),0)</f>
        <v>0</v>
      </c>
      <c r="AL204" s="26" t="str">
        <f t="shared" si="62"/>
        <v/>
      </c>
      <c r="AM204" s="25">
        <f t="shared" si="64"/>
        <v>0</v>
      </c>
      <c r="AN204" s="25">
        <f t="shared" si="64"/>
        <v>0</v>
      </c>
      <c r="AO204" s="26" t="str">
        <f t="shared" si="63"/>
        <v/>
      </c>
    </row>
    <row r="205" spans="1:41" x14ac:dyDescent="0.35">
      <c r="A205" s="24">
        <f>IF(AND('TD SOP+PROFORM'!A202&lt;&gt;"",'TD SOP+PROFORM'!A202&lt;&gt;"TOTAL"),'TD SOP+PROFORM'!A202,0)</f>
        <v>0</v>
      </c>
      <c r="C205" s="25" t="str">
        <f>IFERROR(VLOOKUP($A205,'TD SOP+PROFORM'!$A$5:$AD$750,MATCH(C$4,'TD SOP+PROFORM'!$B$2:$AT$2,0)+1,0),"")</f>
        <v/>
      </c>
      <c r="D205" s="25" t="str">
        <f>IFERROR(VLOOKUP($A205,'TD SOP+PROFORM'!$A$5:$AD$750,MATCH(D$4,'TD SOP+PROFORM'!$B$2:$AT$2,0)+1,0),"")</f>
        <v/>
      </c>
      <c r="E205" s="26" t="str">
        <f t="shared" si="51"/>
        <v/>
      </c>
      <c r="F205" s="25" t="str">
        <f>IFERROR(VLOOKUP($A205,'TD SOP+PROFORM'!$A$5:$AD$750,MATCH(F$4,'TD SOP+PROFORM'!$B$2:$AT$2,0)+1,0),"")</f>
        <v/>
      </c>
      <c r="G205" s="25" t="str">
        <f>IFERROR(VLOOKUP($A205,'TD SOP+PROFORM'!$A$5:$AD$750,MATCH(G$4,'TD SOP+PROFORM'!$B$2:$AT$2,0)+1,0),"")</f>
        <v/>
      </c>
      <c r="H205" s="26" t="str">
        <f t="shared" si="52"/>
        <v/>
      </c>
      <c r="I205" s="25" t="str">
        <f>IFERROR(VLOOKUP($A205,'TD SOP+PROFORM'!$A$5:$AD$750,MATCH(I$4,'TD SOP+PROFORM'!$B$2:$AT$2,0)+1,0),"")</f>
        <v/>
      </c>
      <c r="J205" s="25" t="str">
        <f>IFERROR(VLOOKUP($A205,'TD SOP+PROFORM'!$A$5:$AD$750,MATCH(J$4,'TD SOP+PROFORM'!$B$2:$AT$2,0)+1,0),"")</f>
        <v/>
      </c>
      <c r="K205" s="26" t="str">
        <f t="shared" si="53"/>
        <v/>
      </c>
      <c r="L205" s="25" t="str">
        <f>IFERROR(VLOOKUP($A205,'TD SOP+PROFORM'!$A$5:$AD$750,MATCH(L$4,'TD SOP+PROFORM'!$B$2:$AT$2,0)+1,0),"")</f>
        <v/>
      </c>
      <c r="M205" s="25" t="str">
        <f>IFERROR(VLOOKUP($A205,'TD SOP+PROFORM'!$A$5:$AD$750,MATCH(M$4,'TD SOP+PROFORM'!$B$2:$AT$2,0)+1,0),"")</f>
        <v/>
      </c>
      <c r="N205" s="26" t="str">
        <f t="shared" si="54"/>
        <v/>
      </c>
      <c r="O205" s="25">
        <f>IFERROR(VLOOKUP($A205,'TD SOP+PROFORM'!$A$5:$AD$750,MATCH(O$4,'TD SOP+PROFORM'!$B$2:$AD$2,0)+1,0),0)+IFERROR(VLOOKUP($A205,'TD SOP+PROFORM'!$A$5:$AD$750,MATCH(O$2,'TD SOP+PROFORM'!$B$2:$AD$2,0)+1,0),0)</f>
        <v>0</v>
      </c>
      <c r="P205" s="25">
        <f>IFERROR(VLOOKUP($A205,'TD SOP+PROFORM'!$A$5:$AD$750,MATCH(P$4,'TD SOP+PROFORM'!$B$2:$AD$2,0)+1,0),0)+IFERROR(VLOOKUP($A205,'TD SOP+PROFORM'!$A$5:$AD$750,MATCH(P$2,'TD SOP+PROFORM'!$B$2:$AD$2,0)+1,0),0)</f>
        <v>0</v>
      </c>
      <c r="Q205" s="26" t="str">
        <f t="shared" si="55"/>
        <v/>
      </c>
      <c r="R205" s="25">
        <f>IFERROR(VLOOKUP($A205,'TD SOP+PROFORM'!$A$5:$AD$750,MATCH(R$4,'TD SOP+PROFORM'!$B$2:$AD$2,0)+1,0),0)+IFERROR(VLOOKUP($A205,'TD SOP+PROFORM'!$A$5:$AD$750,MATCH(R$2,'TD SOP+PROFORM'!$B$2:$AD$2,0)+1,0),0)</f>
        <v>0</v>
      </c>
      <c r="S205" s="25">
        <f>IFERROR(VLOOKUP($A205,'TD SOP+PROFORM'!$A$5:$AD$750,MATCH(S$4,'TD SOP+PROFORM'!$B$2:$AD$2,0)+1,0),0)+IFERROR(VLOOKUP($A205,'TD SOP+PROFORM'!$A$5:$AD$750,MATCH(S$2,'TD SOP+PROFORM'!$B$2:$AD$2,0)+1,0),0)</f>
        <v>0</v>
      </c>
      <c r="T205" s="26" t="str">
        <f t="shared" si="56"/>
        <v/>
      </c>
      <c r="U205" s="25">
        <f>IFERROR(VLOOKUP($A205,'TD SOP+PROFORM'!$A$5:$AD$750,MATCH(U$4,'TD SOP+PROFORM'!$B$2:$AD$2,0)+1,0),0)+IFERROR(VLOOKUP($A205,'TD SOP+PROFORM'!$A$5:$AD$750,MATCH(U$2,'TD SOP+PROFORM'!$B$2:$AD$2,0)+1,0),0)</f>
        <v>0</v>
      </c>
      <c r="V205" s="25">
        <f>IFERROR(VLOOKUP($A205,'TD SOP+PROFORM'!$A$5:$AD$750,MATCH(V$4,'TD SOP+PROFORM'!$B$2:$AD$2,0)+1,0),0)+IFERROR(VLOOKUP($A205,'TD SOP+PROFORM'!$A$5:$AD$750,MATCH(V$2,'TD SOP+PROFORM'!$B$2:$AD$2,0)+1,0),0)</f>
        <v>0</v>
      </c>
      <c r="W205" s="26" t="str">
        <f t="shared" si="57"/>
        <v/>
      </c>
      <c r="X205" s="25">
        <f>IFERROR(VLOOKUP($A205,'TD SOP+PROFORM'!$A$5:$AD$750,MATCH(X$4,'TD SOP+PROFORM'!$B$2:$AD$2,0)+1,0),0)+IFERROR(VLOOKUP($A205,'TD SOP+PROFORM'!$A$5:$AD$750,MATCH(X$2,'TD SOP+PROFORM'!$B$2:$AD$2,0)+1,0),0)</f>
        <v>0</v>
      </c>
      <c r="Y205" s="25">
        <f>IFERROR(VLOOKUP($A205,'TD SOP+PROFORM'!$A$5:$AD$750,MATCH(Y$4,'TD SOP+PROFORM'!$B$2:$AD$2,0)+1,0),0)+IFERROR(VLOOKUP($A205,'TD SOP+PROFORM'!$A$5:$AD$750,MATCH(Y$2,'TD SOP+PROFORM'!$B$2:$AD$2,0)+1,0),0)</f>
        <v>0</v>
      </c>
      <c r="Z205" s="26" t="str">
        <f t="shared" si="58"/>
        <v/>
      </c>
      <c r="AA205" s="25">
        <f>IFERROR(VLOOKUP($A205,'TD SOP+PROFORM'!$A$5:$AD$750,MATCH(AA$4,'TD SOP+PROFORM'!$B$2:$AD$2,0)+1,0),0)+IFERROR(VLOOKUP($A205,'TD SOP+PROFORM'!$A$5:$AD$750,MATCH(AA$2,'TD SOP+PROFORM'!$B$2:$AD$2,0)+1,0),0)</f>
        <v>0</v>
      </c>
      <c r="AB205" s="25">
        <f>IFERROR(VLOOKUP($A205,'TD SOP+PROFORM'!$A$5:$AD$750,MATCH(AB$4,'TD SOP+PROFORM'!$B$2:$AD$2,0)+1,0),0)+IFERROR(VLOOKUP($A205,'TD SOP+PROFORM'!$A$5:$AD$750,MATCH(AB$2,'TD SOP+PROFORM'!$B$2:$AD$2,0)+1,0),0)</f>
        <v>0</v>
      </c>
      <c r="AC205" s="26" t="str">
        <f t="shared" si="59"/>
        <v/>
      </c>
      <c r="AD205" s="25">
        <f>IFERROR(VLOOKUP($A205,'TD SOP+PROFORM'!$A$5:$AD$750,MATCH(AD$4,'TD SOP+PROFORM'!$B$2:$AD$2,0)+1,0),0)+IFERROR(VLOOKUP($A205,'TD SOP+PROFORM'!$A$5:$AD$750,MATCH(AD$2,'TD SOP+PROFORM'!$B$2:$AD$2,0)+1,0),0)</f>
        <v>0</v>
      </c>
      <c r="AE205" s="25">
        <f>IFERROR(VLOOKUP($A205,'TD SOP+PROFORM'!$A$5:$AD$750,MATCH(AE$4,'TD SOP+PROFORM'!$B$2:$AD$2,0)+1,0),0)+IFERROR(VLOOKUP($A205,'TD SOP+PROFORM'!$A$5:$AD$750,MATCH(AE$2,'TD SOP+PROFORM'!$B$2:$AD$2,0)+1,0),0)</f>
        <v>0</v>
      </c>
      <c r="AF205" s="26" t="str">
        <f t="shared" si="60"/>
        <v/>
      </c>
      <c r="AG205" s="25">
        <f>IFERROR(VLOOKUP($A205,'TD SOP+PROFORM'!$A$5:$AD$750,MATCH(AG$4,'TD SOP+PROFORM'!$B$2:$AD$2,0)+1,0),0)+IFERROR(VLOOKUP($A205,'TD SOP+PROFORM'!$A$5:$AD$750,MATCH(AG$2,'TD SOP+PROFORM'!$B$2:$AD$2,0)+1,0),0)</f>
        <v>0</v>
      </c>
      <c r="AH205" s="25">
        <f>IFERROR(VLOOKUP($A205,'TD SOP+PROFORM'!$A$5:$AD$750,MATCH(AH$4,'TD SOP+PROFORM'!$B$2:$AD$2,0)+1,0),0)+IFERROR(VLOOKUP($A205,'TD SOP+PROFORM'!$A$5:$AD$750,MATCH(AH$2,'TD SOP+PROFORM'!$B$2:$AD$2,0)+1,0),0)</f>
        <v>0</v>
      </c>
      <c r="AI205" s="26" t="str">
        <f t="shared" si="61"/>
        <v/>
      </c>
      <c r="AJ205" s="25">
        <f>IFERROR(VLOOKUP($A205,'TD SOP+PROFORM'!$A$5:$AD$750,MATCH(AJ$4,'TD SOP+PROFORM'!$B$2:$AD$2,0)+1,0),0)+IFERROR(VLOOKUP($A205,'TD SOP+PROFORM'!$A$5:$AD$750,MATCH(AJ$2,'TD SOP+PROFORM'!$B$2:$AD$2,0)+1,0),0)</f>
        <v>0</v>
      </c>
      <c r="AK205" s="25">
        <f>IFERROR(VLOOKUP($A205,'TD SOP+PROFORM'!$A$5:$AD$750,MATCH(AK$4,'TD SOP+PROFORM'!$B$2:$AD$2,0)+1,0),0)+IFERROR(VLOOKUP($A205,'TD SOP+PROFORM'!$A$5:$AD$750,MATCH(AK$2,'TD SOP+PROFORM'!$B$2:$AD$2,0)+1,0),0)</f>
        <v>0</v>
      </c>
      <c r="AL205" s="26" t="str">
        <f t="shared" si="62"/>
        <v/>
      </c>
      <c r="AM205" s="25">
        <f t="shared" si="64"/>
        <v>0</v>
      </c>
      <c r="AN205" s="25">
        <f t="shared" si="64"/>
        <v>0</v>
      </c>
      <c r="AO205" s="26" t="str">
        <f t="shared" si="63"/>
        <v/>
      </c>
    </row>
    <row r="206" spans="1:41" x14ac:dyDescent="0.35">
      <c r="A206" s="24">
        <f>IF(AND('TD SOP+PROFORM'!A203&lt;&gt;"",'TD SOP+PROFORM'!A203&lt;&gt;"TOTAL"),'TD SOP+PROFORM'!A203,0)</f>
        <v>0</v>
      </c>
      <c r="C206" s="25" t="str">
        <f>IFERROR(VLOOKUP($A206,'TD SOP+PROFORM'!$A$5:$AD$750,MATCH(C$4,'TD SOP+PROFORM'!$B$2:$AT$2,0)+1,0),"")</f>
        <v/>
      </c>
      <c r="D206" s="25" t="str">
        <f>IFERROR(VLOOKUP($A206,'TD SOP+PROFORM'!$A$5:$AD$750,MATCH(D$4,'TD SOP+PROFORM'!$B$2:$AT$2,0)+1,0),"")</f>
        <v/>
      </c>
      <c r="E206" s="26" t="str">
        <f t="shared" si="51"/>
        <v/>
      </c>
      <c r="F206" s="25" t="str">
        <f>IFERROR(VLOOKUP($A206,'TD SOP+PROFORM'!$A$5:$AD$750,MATCH(F$4,'TD SOP+PROFORM'!$B$2:$AT$2,0)+1,0),"")</f>
        <v/>
      </c>
      <c r="G206" s="25" t="str">
        <f>IFERROR(VLOOKUP($A206,'TD SOP+PROFORM'!$A$5:$AD$750,MATCH(G$4,'TD SOP+PROFORM'!$B$2:$AT$2,0)+1,0),"")</f>
        <v/>
      </c>
      <c r="H206" s="26" t="str">
        <f t="shared" si="52"/>
        <v/>
      </c>
      <c r="I206" s="25" t="str">
        <f>IFERROR(VLOOKUP($A206,'TD SOP+PROFORM'!$A$5:$AD$750,MATCH(I$4,'TD SOP+PROFORM'!$B$2:$AT$2,0)+1,0),"")</f>
        <v/>
      </c>
      <c r="J206" s="25" t="str">
        <f>IFERROR(VLOOKUP($A206,'TD SOP+PROFORM'!$A$5:$AD$750,MATCH(J$4,'TD SOP+PROFORM'!$B$2:$AT$2,0)+1,0),"")</f>
        <v/>
      </c>
      <c r="K206" s="26" t="str">
        <f t="shared" si="53"/>
        <v/>
      </c>
      <c r="L206" s="25" t="str">
        <f>IFERROR(VLOOKUP($A206,'TD SOP+PROFORM'!$A$5:$AD$750,MATCH(L$4,'TD SOP+PROFORM'!$B$2:$AT$2,0)+1,0),"")</f>
        <v/>
      </c>
      <c r="M206" s="25" t="str">
        <f>IFERROR(VLOOKUP($A206,'TD SOP+PROFORM'!$A$5:$AD$750,MATCH(M$4,'TD SOP+PROFORM'!$B$2:$AT$2,0)+1,0),"")</f>
        <v/>
      </c>
      <c r="N206" s="26" t="str">
        <f t="shared" si="54"/>
        <v/>
      </c>
      <c r="O206" s="25">
        <f>IFERROR(VLOOKUP($A206,'TD SOP+PROFORM'!$A$5:$AD$750,MATCH(O$4,'TD SOP+PROFORM'!$B$2:$AD$2,0)+1,0),0)+IFERROR(VLOOKUP($A206,'TD SOP+PROFORM'!$A$5:$AD$750,MATCH(O$2,'TD SOP+PROFORM'!$B$2:$AD$2,0)+1,0),0)</f>
        <v>0</v>
      </c>
      <c r="P206" s="25">
        <f>IFERROR(VLOOKUP($A206,'TD SOP+PROFORM'!$A$5:$AD$750,MATCH(P$4,'TD SOP+PROFORM'!$B$2:$AD$2,0)+1,0),0)+IFERROR(VLOOKUP($A206,'TD SOP+PROFORM'!$A$5:$AD$750,MATCH(P$2,'TD SOP+PROFORM'!$B$2:$AD$2,0)+1,0),0)</f>
        <v>0</v>
      </c>
      <c r="Q206" s="26" t="str">
        <f t="shared" si="55"/>
        <v/>
      </c>
      <c r="R206" s="25">
        <f>IFERROR(VLOOKUP($A206,'TD SOP+PROFORM'!$A$5:$AD$750,MATCH(R$4,'TD SOP+PROFORM'!$B$2:$AD$2,0)+1,0),0)+IFERROR(VLOOKUP($A206,'TD SOP+PROFORM'!$A$5:$AD$750,MATCH(R$2,'TD SOP+PROFORM'!$B$2:$AD$2,0)+1,0),0)</f>
        <v>0</v>
      </c>
      <c r="S206" s="25">
        <f>IFERROR(VLOOKUP($A206,'TD SOP+PROFORM'!$A$5:$AD$750,MATCH(S$4,'TD SOP+PROFORM'!$B$2:$AD$2,0)+1,0),0)+IFERROR(VLOOKUP($A206,'TD SOP+PROFORM'!$A$5:$AD$750,MATCH(S$2,'TD SOP+PROFORM'!$B$2:$AD$2,0)+1,0),0)</f>
        <v>0</v>
      </c>
      <c r="T206" s="26" t="str">
        <f t="shared" si="56"/>
        <v/>
      </c>
      <c r="U206" s="25">
        <f>IFERROR(VLOOKUP($A206,'TD SOP+PROFORM'!$A$5:$AD$750,MATCH(U$4,'TD SOP+PROFORM'!$B$2:$AD$2,0)+1,0),0)+IFERROR(VLOOKUP($A206,'TD SOP+PROFORM'!$A$5:$AD$750,MATCH(U$2,'TD SOP+PROFORM'!$B$2:$AD$2,0)+1,0),0)</f>
        <v>0</v>
      </c>
      <c r="V206" s="25">
        <f>IFERROR(VLOOKUP($A206,'TD SOP+PROFORM'!$A$5:$AD$750,MATCH(V$4,'TD SOP+PROFORM'!$B$2:$AD$2,0)+1,0),0)+IFERROR(VLOOKUP($A206,'TD SOP+PROFORM'!$A$5:$AD$750,MATCH(V$2,'TD SOP+PROFORM'!$B$2:$AD$2,0)+1,0),0)</f>
        <v>0</v>
      </c>
      <c r="W206" s="26" t="str">
        <f t="shared" si="57"/>
        <v/>
      </c>
      <c r="X206" s="25">
        <f>IFERROR(VLOOKUP($A206,'TD SOP+PROFORM'!$A$5:$AD$750,MATCH(X$4,'TD SOP+PROFORM'!$B$2:$AD$2,0)+1,0),0)+IFERROR(VLOOKUP($A206,'TD SOP+PROFORM'!$A$5:$AD$750,MATCH(X$2,'TD SOP+PROFORM'!$B$2:$AD$2,0)+1,0),0)</f>
        <v>0</v>
      </c>
      <c r="Y206" s="25">
        <f>IFERROR(VLOOKUP($A206,'TD SOP+PROFORM'!$A$5:$AD$750,MATCH(Y$4,'TD SOP+PROFORM'!$B$2:$AD$2,0)+1,0),0)+IFERROR(VLOOKUP($A206,'TD SOP+PROFORM'!$A$5:$AD$750,MATCH(Y$2,'TD SOP+PROFORM'!$B$2:$AD$2,0)+1,0),0)</f>
        <v>0</v>
      </c>
      <c r="Z206" s="26" t="str">
        <f t="shared" si="58"/>
        <v/>
      </c>
      <c r="AA206" s="25">
        <f>IFERROR(VLOOKUP($A206,'TD SOP+PROFORM'!$A$5:$AD$750,MATCH(AA$4,'TD SOP+PROFORM'!$B$2:$AD$2,0)+1,0),0)+IFERROR(VLOOKUP($A206,'TD SOP+PROFORM'!$A$5:$AD$750,MATCH(AA$2,'TD SOP+PROFORM'!$B$2:$AD$2,0)+1,0),0)</f>
        <v>0</v>
      </c>
      <c r="AB206" s="25">
        <f>IFERROR(VLOOKUP($A206,'TD SOP+PROFORM'!$A$5:$AD$750,MATCH(AB$4,'TD SOP+PROFORM'!$B$2:$AD$2,0)+1,0),0)+IFERROR(VLOOKUP($A206,'TD SOP+PROFORM'!$A$5:$AD$750,MATCH(AB$2,'TD SOP+PROFORM'!$B$2:$AD$2,0)+1,0),0)</f>
        <v>0</v>
      </c>
      <c r="AC206" s="26" t="str">
        <f t="shared" si="59"/>
        <v/>
      </c>
      <c r="AD206" s="25">
        <f>IFERROR(VLOOKUP($A206,'TD SOP+PROFORM'!$A$5:$AD$750,MATCH(AD$4,'TD SOP+PROFORM'!$B$2:$AD$2,0)+1,0),0)+IFERROR(VLOOKUP($A206,'TD SOP+PROFORM'!$A$5:$AD$750,MATCH(AD$2,'TD SOP+PROFORM'!$B$2:$AD$2,0)+1,0),0)</f>
        <v>0</v>
      </c>
      <c r="AE206" s="25">
        <f>IFERROR(VLOOKUP($A206,'TD SOP+PROFORM'!$A$5:$AD$750,MATCH(AE$4,'TD SOP+PROFORM'!$B$2:$AD$2,0)+1,0),0)+IFERROR(VLOOKUP($A206,'TD SOP+PROFORM'!$A$5:$AD$750,MATCH(AE$2,'TD SOP+PROFORM'!$B$2:$AD$2,0)+1,0),0)</f>
        <v>0</v>
      </c>
      <c r="AF206" s="26" t="str">
        <f t="shared" si="60"/>
        <v/>
      </c>
      <c r="AG206" s="25">
        <f>IFERROR(VLOOKUP($A206,'TD SOP+PROFORM'!$A$5:$AD$750,MATCH(AG$4,'TD SOP+PROFORM'!$B$2:$AD$2,0)+1,0),0)+IFERROR(VLOOKUP($A206,'TD SOP+PROFORM'!$A$5:$AD$750,MATCH(AG$2,'TD SOP+PROFORM'!$B$2:$AD$2,0)+1,0),0)</f>
        <v>0</v>
      </c>
      <c r="AH206" s="25">
        <f>IFERROR(VLOOKUP($A206,'TD SOP+PROFORM'!$A$5:$AD$750,MATCH(AH$4,'TD SOP+PROFORM'!$B$2:$AD$2,0)+1,0),0)+IFERROR(VLOOKUP($A206,'TD SOP+PROFORM'!$A$5:$AD$750,MATCH(AH$2,'TD SOP+PROFORM'!$B$2:$AD$2,0)+1,0),0)</f>
        <v>0</v>
      </c>
      <c r="AI206" s="26" t="str">
        <f t="shared" si="61"/>
        <v/>
      </c>
      <c r="AJ206" s="25">
        <f>IFERROR(VLOOKUP($A206,'TD SOP+PROFORM'!$A$5:$AD$750,MATCH(AJ$4,'TD SOP+PROFORM'!$B$2:$AD$2,0)+1,0),0)+IFERROR(VLOOKUP($A206,'TD SOP+PROFORM'!$A$5:$AD$750,MATCH(AJ$2,'TD SOP+PROFORM'!$B$2:$AD$2,0)+1,0),0)</f>
        <v>0</v>
      </c>
      <c r="AK206" s="25">
        <f>IFERROR(VLOOKUP($A206,'TD SOP+PROFORM'!$A$5:$AD$750,MATCH(AK$4,'TD SOP+PROFORM'!$B$2:$AD$2,0)+1,0),0)+IFERROR(VLOOKUP($A206,'TD SOP+PROFORM'!$A$5:$AD$750,MATCH(AK$2,'TD SOP+PROFORM'!$B$2:$AD$2,0)+1,0),0)</f>
        <v>0</v>
      </c>
      <c r="AL206" s="26" t="str">
        <f t="shared" si="62"/>
        <v/>
      </c>
      <c r="AM206" s="25">
        <f t="shared" si="64"/>
        <v>0</v>
      </c>
      <c r="AN206" s="25">
        <f t="shared" si="64"/>
        <v>0</v>
      </c>
      <c r="AO206" s="26" t="str">
        <f t="shared" si="63"/>
        <v/>
      </c>
    </row>
    <row r="207" spans="1:41" x14ac:dyDescent="0.35">
      <c r="A207" s="24">
        <f>IF(AND('TD SOP+PROFORM'!A204&lt;&gt;"",'TD SOP+PROFORM'!A204&lt;&gt;"TOTAL"),'TD SOP+PROFORM'!A204,0)</f>
        <v>0</v>
      </c>
      <c r="C207" s="25" t="str">
        <f>IFERROR(VLOOKUP($A207,'TD SOP+PROFORM'!$A$5:$AD$750,MATCH(C$4,'TD SOP+PROFORM'!$B$2:$AT$2,0)+1,0),"")</f>
        <v/>
      </c>
      <c r="D207" s="25" t="str">
        <f>IFERROR(VLOOKUP($A207,'TD SOP+PROFORM'!$A$5:$AD$750,MATCH(D$4,'TD SOP+PROFORM'!$B$2:$AT$2,0)+1,0),"")</f>
        <v/>
      </c>
      <c r="E207" s="26" t="str">
        <f t="shared" si="51"/>
        <v/>
      </c>
      <c r="F207" s="25" t="str">
        <f>IFERROR(VLOOKUP($A207,'TD SOP+PROFORM'!$A$5:$AD$750,MATCH(F$4,'TD SOP+PROFORM'!$B$2:$AT$2,0)+1,0),"")</f>
        <v/>
      </c>
      <c r="G207" s="25" t="str">
        <f>IFERROR(VLOOKUP($A207,'TD SOP+PROFORM'!$A$5:$AD$750,MATCH(G$4,'TD SOP+PROFORM'!$B$2:$AT$2,0)+1,0),"")</f>
        <v/>
      </c>
      <c r="H207" s="26" t="str">
        <f t="shared" si="52"/>
        <v/>
      </c>
      <c r="I207" s="25" t="str">
        <f>IFERROR(VLOOKUP($A207,'TD SOP+PROFORM'!$A$5:$AD$750,MATCH(I$4,'TD SOP+PROFORM'!$B$2:$AT$2,0)+1,0),"")</f>
        <v/>
      </c>
      <c r="J207" s="25" t="str">
        <f>IFERROR(VLOOKUP($A207,'TD SOP+PROFORM'!$A$5:$AD$750,MATCH(J$4,'TD SOP+PROFORM'!$B$2:$AT$2,0)+1,0),"")</f>
        <v/>
      </c>
      <c r="K207" s="26" t="str">
        <f t="shared" si="53"/>
        <v/>
      </c>
      <c r="L207" s="25" t="str">
        <f>IFERROR(VLOOKUP($A207,'TD SOP+PROFORM'!$A$5:$AD$750,MATCH(L$4,'TD SOP+PROFORM'!$B$2:$AT$2,0)+1,0),"")</f>
        <v/>
      </c>
      <c r="M207" s="25" t="str">
        <f>IFERROR(VLOOKUP($A207,'TD SOP+PROFORM'!$A$5:$AD$750,MATCH(M$4,'TD SOP+PROFORM'!$B$2:$AT$2,0)+1,0),"")</f>
        <v/>
      </c>
      <c r="N207" s="26" t="str">
        <f t="shared" si="54"/>
        <v/>
      </c>
      <c r="O207" s="25">
        <f>IFERROR(VLOOKUP($A207,'TD SOP+PROFORM'!$A$5:$AD$750,MATCH(O$4,'TD SOP+PROFORM'!$B$2:$AD$2,0)+1,0),0)+IFERROR(VLOOKUP($A207,'TD SOP+PROFORM'!$A$5:$AD$750,MATCH(O$2,'TD SOP+PROFORM'!$B$2:$AD$2,0)+1,0),0)</f>
        <v>0</v>
      </c>
      <c r="P207" s="25">
        <f>IFERROR(VLOOKUP($A207,'TD SOP+PROFORM'!$A$5:$AD$750,MATCH(P$4,'TD SOP+PROFORM'!$B$2:$AD$2,0)+1,0),0)+IFERROR(VLOOKUP($A207,'TD SOP+PROFORM'!$A$5:$AD$750,MATCH(P$2,'TD SOP+PROFORM'!$B$2:$AD$2,0)+1,0),0)</f>
        <v>0</v>
      </c>
      <c r="Q207" s="26" t="str">
        <f t="shared" si="55"/>
        <v/>
      </c>
      <c r="R207" s="25">
        <f>IFERROR(VLOOKUP($A207,'TD SOP+PROFORM'!$A$5:$AD$750,MATCH(R$4,'TD SOP+PROFORM'!$B$2:$AD$2,0)+1,0),0)+IFERROR(VLOOKUP($A207,'TD SOP+PROFORM'!$A$5:$AD$750,MATCH(R$2,'TD SOP+PROFORM'!$B$2:$AD$2,0)+1,0),0)</f>
        <v>0</v>
      </c>
      <c r="S207" s="25">
        <f>IFERROR(VLOOKUP($A207,'TD SOP+PROFORM'!$A$5:$AD$750,MATCH(S$4,'TD SOP+PROFORM'!$B$2:$AD$2,0)+1,0),0)+IFERROR(VLOOKUP($A207,'TD SOP+PROFORM'!$A$5:$AD$750,MATCH(S$2,'TD SOP+PROFORM'!$B$2:$AD$2,0)+1,0),0)</f>
        <v>0</v>
      </c>
      <c r="T207" s="26" t="str">
        <f t="shared" si="56"/>
        <v/>
      </c>
      <c r="U207" s="25">
        <f>IFERROR(VLOOKUP($A207,'TD SOP+PROFORM'!$A$5:$AD$750,MATCH(U$4,'TD SOP+PROFORM'!$B$2:$AD$2,0)+1,0),0)+IFERROR(VLOOKUP($A207,'TD SOP+PROFORM'!$A$5:$AD$750,MATCH(U$2,'TD SOP+PROFORM'!$B$2:$AD$2,0)+1,0),0)</f>
        <v>0</v>
      </c>
      <c r="V207" s="25">
        <f>IFERROR(VLOOKUP($A207,'TD SOP+PROFORM'!$A$5:$AD$750,MATCH(V$4,'TD SOP+PROFORM'!$B$2:$AD$2,0)+1,0),0)+IFERROR(VLOOKUP($A207,'TD SOP+PROFORM'!$A$5:$AD$750,MATCH(V$2,'TD SOP+PROFORM'!$B$2:$AD$2,0)+1,0),0)</f>
        <v>0</v>
      </c>
      <c r="W207" s="26" t="str">
        <f t="shared" si="57"/>
        <v/>
      </c>
      <c r="X207" s="25">
        <f>IFERROR(VLOOKUP($A207,'TD SOP+PROFORM'!$A$5:$AD$750,MATCH(X$4,'TD SOP+PROFORM'!$B$2:$AD$2,0)+1,0),0)+IFERROR(VLOOKUP($A207,'TD SOP+PROFORM'!$A$5:$AD$750,MATCH(X$2,'TD SOP+PROFORM'!$B$2:$AD$2,0)+1,0),0)</f>
        <v>0</v>
      </c>
      <c r="Y207" s="25">
        <f>IFERROR(VLOOKUP($A207,'TD SOP+PROFORM'!$A$5:$AD$750,MATCH(Y$4,'TD SOP+PROFORM'!$B$2:$AD$2,0)+1,0),0)+IFERROR(VLOOKUP($A207,'TD SOP+PROFORM'!$A$5:$AD$750,MATCH(Y$2,'TD SOP+PROFORM'!$B$2:$AD$2,0)+1,0),0)</f>
        <v>0</v>
      </c>
      <c r="Z207" s="26" t="str">
        <f t="shared" si="58"/>
        <v/>
      </c>
      <c r="AA207" s="25">
        <f>IFERROR(VLOOKUP($A207,'TD SOP+PROFORM'!$A$5:$AD$750,MATCH(AA$4,'TD SOP+PROFORM'!$B$2:$AD$2,0)+1,0),0)+IFERROR(VLOOKUP($A207,'TD SOP+PROFORM'!$A$5:$AD$750,MATCH(AA$2,'TD SOP+PROFORM'!$B$2:$AD$2,0)+1,0),0)</f>
        <v>0</v>
      </c>
      <c r="AB207" s="25">
        <f>IFERROR(VLOOKUP($A207,'TD SOP+PROFORM'!$A$5:$AD$750,MATCH(AB$4,'TD SOP+PROFORM'!$B$2:$AD$2,0)+1,0),0)+IFERROR(VLOOKUP($A207,'TD SOP+PROFORM'!$A$5:$AD$750,MATCH(AB$2,'TD SOP+PROFORM'!$B$2:$AD$2,0)+1,0),0)</f>
        <v>0</v>
      </c>
      <c r="AC207" s="26" t="str">
        <f t="shared" si="59"/>
        <v/>
      </c>
      <c r="AD207" s="25">
        <f>IFERROR(VLOOKUP($A207,'TD SOP+PROFORM'!$A$5:$AD$750,MATCH(AD$4,'TD SOP+PROFORM'!$B$2:$AD$2,0)+1,0),0)+IFERROR(VLOOKUP($A207,'TD SOP+PROFORM'!$A$5:$AD$750,MATCH(AD$2,'TD SOP+PROFORM'!$B$2:$AD$2,0)+1,0),0)</f>
        <v>0</v>
      </c>
      <c r="AE207" s="25">
        <f>IFERROR(VLOOKUP($A207,'TD SOP+PROFORM'!$A$5:$AD$750,MATCH(AE$4,'TD SOP+PROFORM'!$B$2:$AD$2,0)+1,0),0)+IFERROR(VLOOKUP($A207,'TD SOP+PROFORM'!$A$5:$AD$750,MATCH(AE$2,'TD SOP+PROFORM'!$B$2:$AD$2,0)+1,0),0)</f>
        <v>0</v>
      </c>
      <c r="AF207" s="26" t="str">
        <f t="shared" si="60"/>
        <v/>
      </c>
      <c r="AG207" s="25">
        <f>IFERROR(VLOOKUP($A207,'TD SOP+PROFORM'!$A$5:$AD$750,MATCH(AG$4,'TD SOP+PROFORM'!$B$2:$AD$2,0)+1,0),0)+IFERROR(VLOOKUP($A207,'TD SOP+PROFORM'!$A$5:$AD$750,MATCH(AG$2,'TD SOP+PROFORM'!$B$2:$AD$2,0)+1,0),0)</f>
        <v>0</v>
      </c>
      <c r="AH207" s="25">
        <f>IFERROR(VLOOKUP($A207,'TD SOP+PROFORM'!$A$5:$AD$750,MATCH(AH$4,'TD SOP+PROFORM'!$B$2:$AD$2,0)+1,0),0)+IFERROR(VLOOKUP($A207,'TD SOP+PROFORM'!$A$5:$AD$750,MATCH(AH$2,'TD SOP+PROFORM'!$B$2:$AD$2,0)+1,0),0)</f>
        <v>0</v>
      </c>
      <c r="AI207" s="26" t="str">
        <f t="shared" si="61"/>
        <v/>
      </c>
      <c r="AJ207" s="25">
        <f>IFERROR(VLOOKUP($A207,'TD SOP+PROFORM'!$A$5:$AD$750,MATCH(AJ$4,'TD SOP+PROFORM'!$B$2:$AD$2,0)+1,0),0)+IFERROR(VLOOKUP($A207,'TD SOP+PROFORM'!$A$5:$AD$750,MATCH(AJ$2,'TD SOP+PROFORM'!$B$2:$AD$2,0)+1,0),0)</f>
        <v>0</v>
      </c>
      <c r="AK207" s="25">
        <f>IFERROR(VLOOKUP($A207,'TD SOP+PROFORM'!$A$5:$AD$750,MATCH(AK$4,'TD SOP+PROFORM'!$B$2:$AD$2,0)+1,0),0)+IFERROR(VLOOKUP($A207,'TD SOP+PROFORM'!$A$5:$AD$750,MATCH(AK$2,'TD SOP+PROFORM'!$B$2:$AD$2,0)+1,0),0)</f>
        <v>0</v>
      </c>
      <c r="AL207" s="26" t="str">
        <f t="shared" si="62"/>
        <v/>
      </c>
      <c r="AM207" s="25">
        <f t="shared" si="64"/>
        <v>0</v>
      </c>
      <c r="AN207" s="25">
        <f t="shared" si="64"/>
        <v>0</v>
      </c>
      <c r="AO207" s="26" t="str">
        <f t="shared" si="63"/>
        <v/>
      </c>
    </row>
    <row r="208" spans="1:41" x14ac:dyDescent="0.35">
      <c r="A208" s="24">
        <f>IF(AND('TD SOP+PROFORM'!A205&lt;&gt;"",'TD SOP+PROFORM'!A205&lt;&gt;"TOTAL"),'TD SOP+PROFORM'!A205,0)</f>
        <v>0</v>
      </c>
      <c r="C208" s="25" t="str">
        <f>IFERROR(VLOOKUP($A208,'TD SOP+PROFORM'!$A$5:$AD$750,MATCH(C$4,'TD SOP+PROFORM'!$B$2:$AT$2,0)+1,0),"")</f>
        <v/>
      </c>
      <c r="D208" s="25" t="str">
        <f>IFERROR(VLOOKUP($A208,'TD SOP+PROFORM'!$A$5:$AD$750,MATCH(D$4,'TD SOP+PROFORM'!$B$2:$AT$2,0)+1,0),"")</f>
        <v/>
      </c>
      <c r="E208" s="26" t="str">
        <f t="shared" si="51"/>
        <v/>
      </c>
      <c r="F208" s="25" t="str">
        <f>IFERROR(VLOOKUP($A208,'TD SOP+PROFORM'!$A$5:$AD$750,MATCH(F$4,'TD SOP+PROFORM'!$B$2:$AT$2,0)+1,0),"")</f>
        <v/>
      </c>
      <c r="G208" s="25" t="str">
        <f>IFERROR(VLOOKUP($A208,'TD SOP+PROFORM'!$A$5:$AD$750,MATCH(G$4,'TD SOP+PROFORM'!$B$2:$AT$2,0)+1,0),"")</f>
        <v/>
      </c>
      <c r="H208" s="26" t="str">
        <f t="shared" si="52"/>
        <v/>
      </c>
      <c r="I208" s="25" t="str">
        <f>IFERROR(VLOOKUP($A208,'TD SOP+PROFORM'!$A$5:$AD$750,MATCH(I$4,'TD SOP+PROFORM'!$B$2:$AT$2,0)+1,0),"")</f>
        <v/>
      </c>
      <c r="J208" s="25" t="str">
        <f>IFERROR(VLOOKUP($A208,'TD SOP+PROFORM'!$A$5:$AD$750,MATCH(J$4,'TD SOP+PROFORM'!$B$2:$AT$2,0)+1,0),"")</f>
        <v/>
      </c>
      <c r="K208" s="26" t="str">
        <f t="shared" si="53"/>
        <v/>
      </c>
      <c r="L208" s="25" t="str">
        <f>IFERROR(VLOOKUP($A208,'TD SOP+PROFORM'!$A$5:$AD$750,MATCH(L$4,'TD SOP+PROFORM'!$B$2:$AT$2,0)+1,0),"")</f>
        <v/>
      </c>
      <c r="M208" s="25" t="str">
        <f>IFERROR(VLOOKUP($A208,'TD SOP+PROFORM'!$A$5:$AD$750,MATCH(M$4,'TD SOP+PROFORM'!$B$2:$AT$2,0)+1,0),"")</f>
        <v/>
      </c>
      <c r="N208" s="26" t="str">
        <f t="shared" si="54"/>
        <v/>
      </c>
      <c r="O208" s="25">
        <f>IFERROR(VLOOKUP($A208,'TD SOP+PROFORM'!$A$5:$AD$750,MATCH(O$4,'TD SOP+PROFORM'!$B$2:$AD$2,0)+1,0),0)+IFERROR(VLOOKUP($A208,'TD SOP+PROFORM'!$A$5:$AD$750,MATCH(O$2,'TD SOP+PROFORM'!$B$2:$AD$2,0)+1,0),0)</f>
        <v>0</v>
      </c>
      <c r="P208" s="25">
        <f>IFERROR(VLOOKUP($A208,'TD SOP+PROFORM'!$A$5:$AD$750,MATCH(P$4,'TD SOP+PROFORM'!$B$2:$AD$2,0)+1,0),0)+IFERROR(VLOOKUP($A208,'TD SOP+PROFORM'!$A$5:$AD$750,MATCH(P$2,'TD SOP+PROFORM'!$B$2:$AD$2,0)+1,0),0)</f>
        <v>0</v>
      </c>
      <c r="Q208" s="26" t="str">
        <f t="shared" si="55"/>
        <v/>
      </c>
      <c r="R208" s="25">
        <f>IFERROR(VLOOKUP($A208,'TD SOP+PROFORM'!$A$5:$AD$750,MATCH(R$4,'TD SOP+PROFORM'!$B$2:$AD$2,0)+1,0),0)+IFERROR(VLOOKUP($A208,'TD SOP+PROFORM'!$A$5:$AD$750,MATCH(R$2,'TD SOP+PROFORM'!$B$2:$AD$2,0)+1,0),0)</f>
        <v>0</v>
      </c>
      <c r="S208" s="25">
        <f>IFERROR(VLOOKUP($A208,'TD SOP+PROFORM'!$A$5:$AD$750,MATCH(S$4,'TD SOP+PROFORM'!$B$2:$AD$2,0)+1,0),0)+IFERROR(VLOOKUP($A208,'TD SOP+PROFORM'!$A$5:$AD$750,MATCH(S$2,'TD SOP+PROFORM'!$B$2:$AD$2,0)+1,0),0)</f>
        <v>0</v>
      </c>
      <c r="T208" s="26" t="str">
        <f t="shared" si="56"/>
        <v/>
      </c>
      <c r="U208" s="25">
        <f>IFERROR(VLOOKUP($A208,'TD SOP+PROFORM'!$A$5:$AD$750,MATCH(U$4,'TD SOP+PROFORM'!$B$2:$AD$2,0)+1,0),0)+IFERROR(VLOOKUP($A208,'TD SOP+PROFORM'!$A$5:$AD$750,MATCH(U$2,'TD SOP+PROFORM'!$B$2:$AD$2,0)+1,0),0)</f>
        <v>0</v>
      </c>
      <c r="V208" s="25">
        <f>IFERROR(VLOOKUP($A208,'TD SOP+PROFORM'!$A$5:$AD$750,MATCH(V$4,'TD SOP+PROFORM'!$B$2:$AD$2,0)+1,0),0)+IFERROR(VLOOKUP($A208,'TD SOP+PROFORM'!$A$5:$AD$750,MATCH(V$2,'TD SOP+PROFORM'!$B$2:$AD$2,0)+1,0),0)</f>
        <v>0</v>
      </c>
      <c r="W208" s="26" t="str">
        <f t="shared" si="57"/>
        <v/>
      </c>
      <c r="X208" s="25">
        <f>IFERROR(VLOOKUP($A208,'TD SOP+PROFORM'!$A$5:$AD$750,MATCH(X$4,'TD SOP+PROFORM'!$B$2:$AD$2,0)+1,0),0)+IFERROR(VLOOKUP($A208,'TD SOP+PROFORM'!$A$5:$AD$750,MATCH(X$2,'TD SOP+PROFORM'!$B$2:$AD$2,0)+1,0),0)</f>
        <v>0</v>
      </c>
      <c r="Y208" s="25">
        <f>IFERROR(VLOOKUP($A208,'TD SOP+PROFORM'!$A$5:$AD$750,MATCH(Y$4,'TD SOP+PROFORM'!$B$2:$AD$2,0)+1,0),0)+IFERROR(VLOOKUP($A208,'TD SOP+PROFORM'!$A$5:$AD$750,MATCH(Y$2,'TD SOP+PROFORM'!$B$2:$AD$2,0)+1,0),0)</f>
        <v>0</v>
      </c>
      <c r="Z208" s="26" t="str">
        <f t="shared" si="58"/>
        <v/>
      </c>
      <c r="AA208" s="25">
        <f>IFERROR(VLOOKUP($A208,'TD SOP+PROFORM'!$A$5:$AD$750,MATCH(AA$4,'TD SOP+PROFORM'!$B$2:$AD$2,0)+1,0),0)+IFERROR(VLOOKUP($A208,'TD SOP+PROFORM'!$A$5:$AD$750,MATCH(AA$2,'TD SOP+PROFORM'!$B$2:$AD$2,0)+1,0),0)</f>
        <v>0</v>
      </c>
      <c r="AB208" s="25">
        <f>IFERROR(VLOOKUP($A208,'TD SOP+PROFORM'!$A$5:$AD$750,MATCH(AB$4,'TD SOP+PROFORM'!$B$2:$AD$2,0)+1,0),0)+IFERROR(VLOOKUP($A208,'TD SOP+PROFORM'!$A$5:$AD$750,MATCH(AB$2,'TD SOP+PROFORM'!$B$2:$AD$2,0)+1,0),0)</f>
        <v>0</v>
      </c>
      <c r="AC208" s="26" t="str">
        <f t="shared" si="59"/>
        <v/>
      </c>
      <c r="AD208" s="25">
        <f>IFERROR(VLOOKUP($A208,'TD SOP+PROFORM'!$A$5:$AD$750,MATCH(AD$4,'TD SOP+PROFORM'!$B$2:$AD$2,0)+1,0),0)+IFERROR(VLOOKUP($A208,'TD SOP+PROFORM'!$A$5:$AD$750,MATCH(AD$2,'TD SOP+PROFORM'!$B$2:$AD$2,0)+1,0),0)</f>
        <v>0</v>
      </c>
      <c r="AE208" s="25">
        <f>IFERROR(VLOOKUP($A208,'TD SOP+PROFORM'!$A$5:$AD$750,MATCH(AE$4,'TD SOP+PROFORM'!$B$2:$AD$2,0)+1,0),0)+IFERROR(VLOOKUP($A208,'TD SOP+PROFORM'!$A$5:$AD$750,MATCH(AE$2,'TD SOP+PROFORM'!$B$2:$AD$2,0)+1,0),0)</f>
        <v>0</v>
      </c>
      <c r="AF208" s="26" t="str">
        <f t="shared" si="60"/>
        <v/>
      </c>
      <c r="AG208" s="25">
        <f>IFERROR(VLOOKUP($A208,'TD SOP+PROFORM'!$A$5:$AD$750,MATCH(AG$4,'TD SOP+PROFORM'!$B$2:$AD$2,0)+1,0),0)+IFERROR(VLOOKUP($A208,'TD SOP+PROFORM'!$A$5:$AD$750,MATCH(AG$2,'TD SOP+PROFORM'!$B$2:$AD$2,0)+1,0),0)</f>
        <v>0</v>
      </c>
      <c r="AH208" s="25">
        <f>IFERROR(VLOOKUP($A208,'TD SOP+PROFORM'!$A$5:$AD$750,MATCH(AH$4,'TD SOP+PROFORM'!$B$2:$AD$2,0)+1,0),0)+IFERROR(VLOOKUP($A208,'TD SOP+PROFORM'!$A$5:$AD$750,MATCH(AH$2,'TD SOP+PROFORM'!$B$2:$AD$2,0)+1,0),0)</f>
        <v>0</v>
      </c>
      <c r="AI208" s="26" t="str">
        <f t="shared" si="61"/>
        <v/>
      </c>
      <c r="AJ208" s="25">
        <f>IFERROR(VLOOKUP($A208,'TD SOP+PROFORM'!$A$5:$AD$750,MATCH(AJ$4,'TD SOP+PROFORM'!$B$2:$AD$2,0)+1,0),0)+IFERROR(VLOOKUP($A208,'TD SOP+PROFORM'!$A$5:$AD$750,MATCH(AJ$2,'TD SOP+PROFORM'!$B$2:$AD$2,0)+1,0),0)</f>
        <v>0</v>
      </c>
      <c r="AK208" s="25">
        <f>IFERROR(VLOOKUP($A208,'TD SOP+PROFORM'!$A$5:$AD$750,MATCH(AK$4,'TD SOP+PROFORM'!$B$2:$AD$2,0)+1,0),0)+IFERROR(VLOOKUP($A208,'TD SOP+PROFORM'!$A$5:$AD$750,MATCH(AK$2,'TD SOP+PROFORM'!$B$2:$AD$2,0)+1,0),0)</f>
        <v>0</v>
      </c>
      <c r="AL208" s="26" t="str">
        <f t="shared" si="62"/>
        <v/>
      </c>
      <c r="AM208" s="25">
        <f t="shared" si="64"/>
        <v>0</v>
      </c>
      <c r="AN208" s="25">
        <f t="shared" si="64"/>
        <v>0</v>
      </c>
      <c r="AO208" s="26" t="str">
        <f t="shared" si="63"/>
        <v/>
      </c>
    </row>
    <row r="209" spans="1:41" x14ac:dyDescent="0.35">
      <c r="A209" s="24">
        <f>IF(AND('TD SOP+PROFORM'!A206&lt;&gt;"",'TD SOP+PROFORM'!A206&lt;&gt;"TOTAL"),'TD SOP+PROFORM'!A206,0)</f>
        <v>0</v>
      </c>
      <c r="C209" s="25" t="str">
        <f>IFERROR(VLOOKUP($A209,'TD SOP+PROFORM'!$A$5:$AD$750,MATCH(C$4,'TD SOP+PROFORM'!$B$2:$AT$2,0)+1,0),"")</f>
        <v/>
      </c>
      <c r="D209" s="25" t="str">
        <f>IFERROR(VLOOKUP($A209,'TD SOP+PROFORM'!$A$5:$AD$750,MATCH(D$4,'TD SOP+PROFORM'!$B$2:$AT$2,0)+1,0),"")</f>
        <v/>
      </c>
      <c r="E209" s="26" t="str">
        <f t="shared" si="51"/>
        <v/>
      </c>
      <c r="F209" s="25" t="str">
        <f>IFERROR(VLOOKUP($A209,'TD SOP+PROFORM'!$A$5:$AD$750,MATCH(F$4,'TD SOP+PROFORM'!$B$2:$AT$2,0)+1,0),"")</f>
        <v/>
      </c>
      <c r="G209" s="25" t="str">
        <f>IFERROR(VLOOKUP($A209,'TD SOP+PROFORM'!$A$5:$AD$750,MATCH(G$4,'TD SOP+PROFORM'!$B$2:$AT$2,0)+1,0),"")</f>
        <v/>
      </c>
      <c r="H209" s="26" t="str">
        <f t="shared" si="52"/>
        <v/>
      </c>
      <c r="I209" s="25" t="str">
        <f>IFERROR(VLOOKUP($A209,'TD SOP+PROFORM'!$A$5:$AD$750,MATCH(I$4,'TD SOP+PROFORM'!$B$2:$AT$2,0)+1,0),"")</f>
        <v/>
      </c>
      <c r="J209" s="25" t="str">
        <f>IFERROR(VLOOKUP($A209,'TD SOP+PROFORM'!$A$5:$AD$750,MATCH(J$4,'TD SOP+PROFORM'!$B$2:$AT$2,0)+1,0),"")</f>
        <v/>
      </c>
      <c r="K209" s="26" t="str">
        <f t="shared" si="53"/>
        <v/>
      </c>
      <c r="L209" s="25" t="str">
        <f>IFERROR(VLOOKUP($A209,'TD SOP+PROFORM'!$A$5:$AD$750,MATCH(L$4,'TD SOP+PROFORM'!$B$2:$AT$2,0)+1,0),"")</f>
        <v/>
      </c>
      <c r="M209" s="25" t="str">
        <f>IFERROR(VLOOKUP($A209,'TD SOP+PROFORM'!$A$5:$AD$750,MATCH(M$4,'TD SOP+PROFORM'!$B$2:$AT$2,0)+1,0),"")</f>
        <v/>
      </c>
      <c r="N209" s="26" t="str">
        <f t="shared" si="54"/>
        <v/>
      </c>
      <c r="O209" s="25">
        <f>IFERROR(VLOOKUP($A209,'TD SOP+PROFORM'!$A$5:$AD$750,MATCH(O$4,'TD SOP+PROFORM'!$B$2:$AD$2,0)+1,0),0)+IFERROR(VLOOKUP($A209,'TD SOP+PROFORM'!$A$5:$AD$750,MATCH(O$2,'TD SOP+PROFORM'!$B$2:$AD$2,0)+1,0),0)</f>
        <v>0</v>
      </c>
      <c r="P209" s="25">
        <f>IFERROR(VLOOKUP($A209,'TD SOP+PROFORM'!$A$5:$AD$750,MATCH(P$4,'TD SOP+PROFORM'!$B$2:$AD$2,0)+1,0),0)+IFERROR(VLOOKUP($A209,'TD SOP+PROFORM'!$A$5:$AD$750,MATCH(P$2,'TD SOP+PROFORM'!$B$2:$AD$2,0)+1,0),0)</f>
        <v>0</v>
      </c>
      <c r="Q209" s="26" t="str">
        <f t="shared" si="55"/>
        <v/>
      </c>
      <c r="R209" s="25">
        <f>IFERROR(VLOOKUP($A209,'TD SOP+PROFORM'!$A$5:$AD$750,MATCH(R$4,'TD SOP+PROFORM'!$B$2:$AD$2,0)+1,0),0)+IFERROR(VLOOKUP($A209,'TD SOP+PROFORM'!$A$5:$AD$750,MATCH(R$2,'TD SOP+PROFORM'!$B$2:$AD$2,0)+1,0),0)</f>
        <v>0</v>
      </c>
      <c r="S209" s="25">
        <f>IFERROR(VLOOKUP($A209,'TD SOP+PROFORM'!$A$5:$AD$750,MATCH(S$4,'TD SOP+PROFORM'!$B$2:$AD$2,0)+1,0),0)+IFERROR(VLOOKUP($A209,'TD SOP+PROFORM'!$A$5:$AD$750,MATCH(S$2,'TD SOP+PROFORM'!$B$2:$AD$2,0)+1,0),0)</f>
        <v>0</v>
      </c>
      <c r="T209" s="26" t="str">
        <f t="shared" si="56"/>
        <v/>
      </c>
      <c r="U209" s="25">
        <f>IFERROR(VLOOKUP($A209,'TD SOP+PROFORM'!$A$5:$AD$750,MATCH(U$4,'TD SOP+PROFORM'!$B$2:$AD$2,0)+1,0),0)+IFERROR(VLOOKUP($A209,'TD SOP+PROFORM'!$A$5:$AD$750,MATCH(U$2,'TD SOP+PROFORM'!$B$2:$AD$2,0)+1,0),0)</f>
        <v>0</v>
      </c>
      <c r="V209" s="25">
        <f>IFERROR(VLOOKUP($A209,'TD SOP+PROFORM'!$A$5:$AD$750,MATCH(V$4,'TD SOP+PROFORM'!$B$2:$AD$2,0)+1,0),0)+IFERROR(VLOOKUP($A209,'TD SOP+PROFORM'!$A$5:$AD$750,MATCH(V$2,'TD SOP+PROFORM'!$B$2:$AD$2,0)+1,0),0)</f>
        <v>0</v>
      </c>
      <c r="W209" s="26" t="str">
        <f t="shared" si="57"/>
        <v/>
      </c>
      <c r="X209" s="25">
        <f>IFERROR(VLOOKUP($A209,'TD SOP+PROFORM'!$A$5:$AD$750,MATCH(X$4,'TD SOP+PROFORM'!$B$2:$AD$2,0)+1,0),0)+IFERROR(VLOOKUP($A209,'TD SOP+PROFORM'!$A$5:$AD$750,MATCH(X$2,'TD SOP+PROFORM'!$B$2:$AD$2,0)+1,0),0)</f>
        <v>0</v>
      </c>
      <c r="Y209" s="25">
        <f>IFERROR(VLOOKUP($A209,'TD SOP+PROFORM'!$A$5:$AD$750,MATCH(Y$4,'TD SOP+PROFORM'!$B$2:$AD$2,0)+1,0),0)+IFERROR(VLOOKUP($A209,'TD SOP+PROFORM'!$A$5:$AD$750,MATCH(Y$2,'TD SOP+PROFORM'!$B$2:$AD$2,0)+1,0),0)</f>
        <v>0</v>
      </c>
      <c r="Z209" s="26" t="str">
        <f t="shared" si="58"/>
        <v/>
      </c>
      <c r="AA209" s="25">
        <f>IFERROR(VLOOKUP($A209,'TD SOP+PROFORM'!$A$5:$AD$750,MATCH(AA$4,'TD SOP+PROFORM'!$B$2:$AD$2,0)+1,0),0)+IFERROR(VLOOKUP($A209,'TD SOP+PROFORM'!$A$5:$AD$750,MATCH(AA$2,'TD SOP+PROFORM'!$B$2:$AD$2,0)+1,0),0)</f>
        <v>0</v>
      </c>
      <c r="AB209" s="25">
        <f>IFERROR(VLOOKUP($A209,'TD SOP+PROFORM'!$A$5:$AD$750,MATCH(AB$4,'TD SOP+PROFORM'!$B$2:$AD$2,0)+1,0),0)+IFERROR(VLOOKUP($A209,'TD SOP+PROFORM'!$A$5:$AD$750,MATCH(AB$2,'TD SOP+PROFORM'!$B$2:$AD$2,0)+1,0),0)</f>
        <v>0</v>
      </c>
      <c r="AC209" s="26" t="str">
        <f t="shared" si="59"/>
        <v/>
      </c>
      <c r="AD209" s="25">
        <f>IFERROR(VLOOKUP($A209,'TD SOP+PROFORM'!$A$5:$AD$750,MATCH(AD$4,'TD SOP+PROFORM'!$B$2:$AD$2,0)+1,0),0)+IFERROR(VLOOKUP($A209,'TD SOP+PROFORM'!$A$5:$AD$750,MATCH(AD$2,'TD SOP+PROFORM'!$B$2:$AD$2,0)+1,0),0)</f>
        <v>0</v>
      </c>
      <c r="AE209" s="25">
        <f>IFERROR(VLOOKUP($A209,'TD SOP+PROFORM'!$A$5:$AD$750,MATCH(AE$4,'TD SOP+PROFORM'!$B$2:$AD$2,0)+1,0),0)+IFERROR(VLOOKUP($A209,'TD SOP+PROFORM'!$A$5:$AD$750,MATCH(AE$2,'TD SOP+PROFORM'!$B$2:$AD$2,0)+1,0),0)</f>
        <v>0</v>
      </c>
      <c r="AF209" s="26" t="str">
        <f t="shared" si="60"/>
        <v/>
      </c>
      <c r="AG209" s="25">
        <f>IFERROR(VLOOKUP($A209,'TD SOP+PROFORM'!$A$5:$AD$750,MATCH(AG$4,'TD SOP+PROFORM'!$B$2:$AD$2,0)+1,0),0)+IFERROR(VLOOKUP($A209,'TD SOP+PROFORM'!$A$5:$AD$750,MATCH(AG$2,'TD SOP+PROFORM'!$B$2:$AD$2,0)+1,0),0)</f>
        <v>0</v>
      </c>
      <c r="AH209" s="25">
        <f>IFERROR(VLOOKUP($A209,'TD SOP+PROFORM'!$A$5:$AD$750,MATCH(AH$4,'TD SOP+PROFORM'!$B$2:$AD$2,0)+1,0),0)+IFERROR(VLOOKUP($A209,'TD SOP+PROFORM'!$A$5:$AD$750,MATCH(AH$2,'TD SOP+PROFORM'!$B$2:$AD$2,0)+1,0),0)</f>
        <v>0</v>
      </c>
      <c r="AI209" s="26" t="str">
        <f t="shared" si="61"/>
        <v/>
      </c>
      <c r="AJ209" s="25">
        <f>IFERROR(VLOOKUP($A209,'TD SOP+PROFORM'!$A$5:$AD$750,MATCH(AJ$4,'TD SOP+PROFORM'!$B$2:$AD$2,0)+1,0),0)+IFERROR(VLOOKUP($A209,'TD SOP+PROFORM'!$A$5:$AD$750,MATCH(AJ$2,'TD SOP+PROFORM'!$B$2:$AD$2,0)+1,0),0)</f>
        <v>0</v>
      </c>
      <c r="AK209" s="25">
        <f>IFERROR(VLOOKUP($A209,'TD SOP+PROFORM'!$A$5:$AD$750,MATCH(AK$4,'TD SOP+PROFORM'!$B$2:$AD$2,0)+1,0),0)+IFERROR(VLOOKUP($A209,'TD SOP+PROFORM'!$A$5:$AD$750,MATCH(AK$2,'TD SOP+PROFORM'!$B$2:$AD$2,0)+1,0),0)</f>
        <v>0</v>
      </c>
      <c r="AL209" s="26" t="str">
        <f t="shared" si="62"/>
        <v/>
      </c>
      <c r="AM209" s="25">
        <f t="shared" si="64"/>
        <v>0</v>
      </c>
      <c r="AN209" s="25">
        <f t="shared" si="64"/>
        <v>0</v>
      </c>
      <c r="AO209" s="26" t="str">
        <f t="shared" si="63"/>
        <v/>
      </c>
    </row>
    <row r="210" spans="1:41" x14ac:dyDescent="0.35">
      <c r="A210" s="24">
        <f>IF(AND('TD SOP+PROFORM'!A207&lt;&gt;"",'TD SOP+PROFORM'!A207&lt;&gt;"TOTAL"),'TD SOP+PROFORM'!A207,0)</f>
        <v>0</v>
      </c>
      <c r="C210" s="25" t="str">
        <f>IFERROR(VLOOKUP($A210,'TD SOP+PROFORM'!$A$5:$AD$750,MATCH(C$4,'TD SOP+PROFORM'!$B$2:$AT$2,0)+1,0),"")</f>
        <v/>
      </c>
      <c r="D210" s="25" t="str">
        <f>IFERROR(VLOOKUP($A210,'TD SOP+PROFORM'!$A$5:$AD$750,MATCH(D$4,'TD SOP+PROFORM'!$B$2:$AT$2,0)+1,0),"")</f>
        <v/>
      </c>
      <c r="E210" s="26" t="str">
        <f t="shared" si="51"/>
        <v/>
      </c>
      <c r="F210" s="25" t="str">
        <f>IFERROR(VLOOKUP($A210,'TD SOP+PROFORM'!$A$5:$AD$750,MATCH(F$4,'TD SOP+PROFORM'!$B$2:$AT$2,0)+1,0),"")</f>
        <v/>
      </c>
      <c r="G210" s="25" t="str">
        <f>IFERROR(VLOOKUP($A210,'TD SOP+PROFORM'!$A$5:$AD$750,MATCH(G$4,'TD SOP+PROFORM'!$B$2:$AT$2,0)+1,0),"")</f>
        <v/>
      </c>
      <c r="H210" s="26" t="str">
        <f t="shared" si="52"/>
        <v/>
      </c>
      <c r="I210" s="25" t="str">
        <f>IFERROR(VLOOKUP($A210,'TD SOP+PROFORM'!$A$5:$AD$750,MATCH(I$4,'TD SOP+PROFORM'!$B$2:$AT$2,0)+1,0),"")</f>
        <v/>
      </c>
      <c r="J210" s="25" t="str">
        <f>IFERROR(VLOOKUP($A210,'TD SOP+PROFORM'!$A$5:$AD$750,MATCH(J$4,'TD SOP+PROFORM'!$B$2:$AT$2,0)+1,0),"")</f>
        <v/>
      </c>
      <c r="K210" s="26" t="str">
        <f t="shared" si="53"/>
        <v/>
      </c>
      <c r="L210" s="25" t="str">
        <f>IFERROR(VLOOKUP($A210,'TD SOP+PROFORM'!$A$5:$AD$750,MATCH(L$4,'TD SOP+PROFORM'!$B$2:$AT$2,0)+1,0),"")</f>
        <v/>
      </c>
      <c r="M210" s="25" t="str">
        <f>IFERROR(VLOOKUP($A210,'TD SOP+PROFORM'!$A$5:$AD$750,MATCH(M$4,'TD SOP+PROFORM'!$B$2:$AT$2,0)+1,0),"")</f>
        <v/>
      </c>
      <c r="N210" s="26" t="str">
        <f t="shared" si="54"/>
        <v/>
      </c>
      <c r="O210" s="25">
        <f>IFERROR(VLOOKUP($A210,'TD SOP+PROFORM'!$A$5:$AD$750,MATCH(O$4,'TD SOP+PROFORM'!$B$2:$AD$2,0)+1,0),0)+IFERROR(VLOOKUP($A210,'TD SOP+PROFORM'!$A$5:$AD$750,MATCH(O$2,'TD SOP+PROFORM'!$B$2:$AD$2,0)+1,0),0)</f>
        <v>0</v>
      </c>
      <c r="P210" s="25">
        <f>IFERROR(VLOOKUP($A210,'TD SOP+PROFORM'!$A$5:$AD$750,MATCH(P$4,'TD SOP+PROFORM'!$B$2:$AD$2,0)+1,0),0)+IFERROR(VLOOKUP($A210,'TD SOP+PROFORM'!$A$5:$AD$750,MATCH(P$2,'TD SOP+PROFORM'!$B$2:$AD$2,0)+1,0),0)</f>
        <v>0</v>
      </c>
      <c r="Q210" s="26" t="str">
        <f t="shared" si="55"/>
        <v/>
      </c>
      <c r="R210" s="25">
        <f>IFERROR(VLOOKUP($A210,'TD SOP+PROFORM'!$A$5:$AD$750,MATCH(R$4,'TD SOP+PROFORM'!$B$2:$AD$2,0)+1,0),0)+IFERROR(VLOOKUP($A210,'TD SOP+PROFORM'!$A$5:$AD$750,MATCH(R$2,'TD SOP+PROFORM'!$B$2:$AD$2,0)+1,0),0)</f>
        <v>0</v>
      </c>
      <c r="S210" s="25">
        <f>IFERROR(VLOOKUP($A210,'TD SOP+PROFORM'!$A$5:$AD$750,MATCH(S$4,'TD SOP+PROFORM'!$B$2:$AD$2,0)+1,0),0)+IFERROR(VLOOKUP($A210,'TD SOP+PROFORM'!$A$5:$AD$750,MATCH(S$2,'TD SOP+PROFORM'!$B$2:$AD$2,0)+1,0),0)</f>
        <v>0</v>
      </c>
      <c r="T210" s="26" t="str">
        <f t="shared" si="56"/>
        <v/>
      </c>
      <c r="U210" s="25">
        <f>IFERROR(VLOOKUP($A210,'TD SOP+PROFORM'!$A$5:$AD$750,MATCH(U$4,'TD SOP+PROFORM'!$B$2:$AD$2,0)+1,0),0)+IFERROR(VLOOKUP($A210,'TD SOP+PROFORM'!$A$5:$AD$750,MATCH(U$2,'TD SOP+PROFORM'!$B$2:$AD$2,0)+1,0),0)</f>
        <v>0</v>
      </c>
      <c r="V210" s="25">
        <f>IFERROR(VLOOKUP($A210,'TD SOP+PROFORM'!$A$5:$AD$750,MATCH(V$4,'TD SOP+PROFORM'!$B$2:$AD$2,0)+1,0),0)+IFERROR(VLOOKUP($A210,'TD SOP+PROFORM'!$A$5:$AD$750,MATCH(V$2,'TD SOP+PROFORM'!$B$2:$AD$2,0)+1,0),0)</f>
        <v>0</v>
      </c>
      <c r="W210" s="26" t="str">
        <f t="shared" si="57"/>
        <v/>
      </c>
      <c r="X210" s="25">
        <f>IFERROR(VLOOKUP($A210,'TD SOP+PROFORM'!$A$5:$AD$750,MATCH(X$4,'TD SOP+PROFORM'!$B$2:$AD$2,0)+1,0),0)+IFERROR(VLOOKUP($A210,'TD SOP+PROFORM'!$A$5:$AD$750,MATCH(X$2,'TD SOP+PROFORM'!$B$2:$AD$2,0)+1,0),0)</f>
        <v>0</v>
      </c>
      <c r="Y210" s="25">
        <f>IFERROR(VLOOKUP($A210,'TD SOP+PROFORM'!$A$5:$AD$750,MATCH(Y$4,'TD SOP+PROFORM'!$B$2:$AD$2,0)+1,0),0)+IFERROR(VLOOKUP($A210,'TD SOP+PROFORM'!$A$5:$AD$750,MATCH(Y$2,'TD SOP+PROFORM'!$B$2:$AD$2,0)+1,0),0)</f>
        <v>0</v>
      </c>
      <c r="Z210" s="26" t="str">
        <f t="shared" si="58"/>
        <v/>
      </c>
      <c r="AA210" s="25">
        <f>IFERROR(VLOOKUP($A210,'TD SOP+PROFORM'!$A$5:$AD$750,MATCH(AA$4,'TD SOP+PROFORM'!$B$2:$AD$2,0)+1,0),0)+IFERROR(VLOOKUP($A210,'TD SOP+PROFORM'!$A$5:$AD$750,MATCH(AA$2,'TD SOP+PROFORM'!$B$2:$AD$2,0)+1,0),0)</f>
        <v>0</v>
      </c>
      <c r="AB210" s="25">
        <f>IFERROR(VLOOKUP($A210,'TD SOP+PROFORM'!$A$5:$AD$750,MATCH(AB$4,'TD SOP+PROFORM'!$B$2:$AD$2,0)+1,0),0)+IFERROR(VLOOKUP($A210,'TD SOP+PROFORM'!$A$5:$AD$750,MATCH(AB$2,'TD SOP+PROFORM'!$B$2:$AD$2,0)+1,0),0)</f>
        <v>0</v>
      </c>
      <c r="AC210" s="26" t="str">
        <f t="shared" si="59"/>
        <v/>
      </c>
      <c r="AD210" s="25">
        <f>IFERROR(VLOOKUP($A210,'TD SOP+PROFORM'!$A$5:$AD$750,MATCH(AD$4,'TD SOP+PROFORM'!$B$2:$AD$2,0)+1,0),0)+IFERROR(VLOOKUP($A210,'TD SOP+PROFORM'!$A$5:$AD$750,MATCH(AD$2,'TD SOP+PROFORM'!$B$2:$AD$2,0)+1,0),0)</f>
        <v>0</v>
      </c>
      <c r="AE210" s="25">
        <f>IFERROR(VLOOKUP($A210,'TD SOP+PROFORM'!$A$5:$AD$750,MATCH(AE$4,'TD SOP+PROFORM'!$B$2:$AD$2,0)+1,0),0)+IFERROR(VLOOKUP($A210,'TD SOP+PROFORM'!$A$5:$AD$750,MATCH(AE$2,'TD SOP+PROFORM'!$B$2:$AD$2,0)+1,0),0)</f>
        <v>0</v>
      </c>
      <c r="AF210" s="26" t="str">
        <f t="shared" si="60"/>
        <v/>
      </c>
      <c r="AG210" s="25">
        <f>IFERROR(VLOOKUP($A210,'TD SOP+PROFORM'!$A$5:$AD$750,MATCH(AG$4,'TD SOP+PROFORM'!$B$2:$AD$2,0)+1,0),0)+IFERROR(VLOOKUP($A210,'TD SOP+PROFORM'!$A$5:$AD$750,MATCH(AG$2,'TD SOP+PROFORM'!$B$2:$AD$2,0)+1,0),0)</f>
        <v>0</v>
      </c>
      <c r="AH210" s="25">
        <f>IFERROR(VLOOKUP($A210,'TD SOP+PROFORM'!$A$5:$AD$750,MATCH(AH$4,'TD SOP+PROFORM'!$B$2:$AD$2,0)+1,0),0)+IFERROR(VLOOKUP($A210,'TD SOP+PROFORM'!$A$5:$AD$750,MATCH(AH$2,'TD SOP+PROFORM'!$B$2:$AD$2,0)+1,0),0)</f>
        <v>0</v>
      </c>
      <c r="AI210" s="26" t="str">
        <f t="shared" si="61"/>
        <v/>
      </c>
      <c r="AJ210" s="25">
        <f>IFERROR(VLOOKUP($A210,'TD SOP+PROFORM'!$A$5:$AD$750,MATCH(AJ$4,'TD SOP+PROFORM'!$B$2:$AD$2,0)+1,0),0)+IFERROR(VLOOKUP($A210,'TD SOP+PROFORM'!$A$5:$AD$750,MATCH(AJ$2,'TD SOP+PROFORM'!$B$2:$AD$2,0)+1,0),0)</f>
        <v>0</v>
      </c>
      <c r="AK210" s="25">
        <f>IFERROR(VLOOKUP($A210,'TD SOP+PROFORM'!$A$5:$AD$750,MATCH(AK$4,'TD SOP+PROFORM'!$B$2:$AD$2,0)+1,0),0)+IFERROR(VLOOKUP($A210,'TD SOP+PROFORM'!$A$5:$AD$750,MATCH(AK$2,'TD SOP+PROFORM'!$B$2:$AD$2,0)+1,0),0)</f>
        <v>0</v>
      </c>
      <c r="AL210" s="26" t="str">
        <f t="shared" si="62"/>
        <v/>
      </c>
      <c r="AM210" s="25">
        <f t="shared" si="64"/>
        <v>0</v>
      </c>
      <c r="AN210" s="25">
        <f t="shared" si="64"/>
        <v>0</v>
      </c>
      <c r="AO210" s="26" t="str">
        <f t="shared" si="63"/>
        <v/>
      </c>
    </row>
    <row r="211" spans="1:41" x14ac:dyDescent="0.35">
      <c r="A211" s="24">
        <f>IF(AND('TD SOP+PROFORM'!A208&lt;&gt;"",'TD SOP+PROFORM'!A208&lt;&gt;"TOTAL"),'TD SOP+PROFORM'!A208,0)</f>
        <v>0</v>
      </c>
      <c r="C211" s="25" t="str">
        <f>IFERROR(VLOOKUP($A211,'TD SOP+PROFORM'!$A$5:$AD$750,MATCH(C$4,'TD SOP+PROFORM'!$B$2:$AT$2,0)+1,0),"")</f>
        <v/>
      </c>
      <c r="D211" s="25" t="str">
        <f>IFERROR(VLOOKUP($A211,'TD SOP+PROFORM'!$A$5:$AD$750,MATCH(D$4,'TD SOP+PROFORM'!$B$2:$AT$2,0)+1,0),"")</f>
        <v/>
      </c>
      <c r="E211" s="26" t="str">
        <f t="shared" si="51"/>
        <v/>
      </c>
      <c r="F211" s="25" t="str">
        <f>IFERROR(VLOOKUP($A211,'TD SOP+PROFORM'!$A$5:$AD$750,MATCH(F$4,'TD SOP+PROFORM'!$B$2:$AT$2,0)+1,0),"")</f>
        <v/>
      </c>
      <c r="G211" s="25" t="str">
        <f>IFERROR(VLOOKUP($A211,'TD SOP+PROFORM'!$A$5:$AD$750,MATCH(G$4,'TD SOP+PROFORM'!$B$2:$AT$2,0)+1,0),"")</f>
        <v/>
      </c>
      <c r="H211" s="26" t="str">
        <f t="shared" si="52"/>
        <v/>
      </c>
      <c r="I211" s="25" t="str">
        <f>IFERROR(VLOOKUP($A211,'TD SOP+PROFORM'!$A$5:$AD$750,MATCH(I$4,'TD SOP+PROFORM'!$B$2:$AT$2,0)+1,0),"")</f>
        <v/>
      </c>
      <c r="J211" s="25" t="str">
        <f>IFERROR(VLOOKUP($A211,'TD SOP+PROFORM'!$A$5:$AD$750,MATCH(J$4,'TD SOP+PROFORM'!$B$2:$AT$2,0)+1,0),"")</f>
        <v/>
      </c>
      <c r="K211" s="26" t="str">
        <f t="shared" si="53"/>
        <v/>
      </c>
      <c r="L211" s="25" t="str">
        <f>IFERROR(VLOOKUP($A211,'TD SOP+PROFORM'!$A$5:$AD$750,MATCH(L$4,'TD SOP+PROFORM'!$B$2:$AT$2,0)+1,0),"")</f>
        <v/>
      </c>
      <c r="M211" s="25" t="str">
        <f>IFERROR(VLOOKUP($A211,'TD SOP+PROFORM'!$A$5:$AD$750,MATCH(M$4,'TD SOP+PROFORM'!$B$2:$AT$2,0)+1,0),"")</f>
        <v/>
      </c>
      <c r="N211" s="26" t="str">
        <f t="shared" si="54"/>
        <v/>
      </c>
      <c r="O211" s="25">
        <f>IFERROR(VLOOKUP($A211,'TD SOP+PROFORM'!$A$5:$AD$750,MATCH(O$4,'TD SOP+PROFORM'!$B$2:$AD$2,0)+1,0),0)+IFERROR(VLOOKUP($A211,'TD SOP+PROFORM'!$A$5:$AD$750,MATCH(O$2,'TD SOP+PROFORM'!$B$2:$AD$2,0)+1,0),0)</f>
        <v>0</v>
      </c>
      <c r="P211" s="25">
        <f>IFERROR(VLOOKUP($A211,'TD SOP+PROFORM'!$A$5:$AD$750,MATCH(P$4,'TD SOP+PROFORM'!$B$2:$AD$2,0)+1,0),0)+IFERROR(VLOOKUP($A211,'TD SOP+PROFORM'!$A$5:$AD$750,MATCH(P$2,'TD SOP+PROFORM'!$B$2:$AD$2,0)+1,0),0)</f>
        <v>0</v>
      </c>
      <c r="Q211" s="26" t="str">
        <f t="shared" si="55"/>
        <v/>
      </c>
      <c r="R211" s="25">
        <f>IFERROR(VLOOKUP($A211,'TD SOP+PROFORM'!$A$5:$AD$750,MATCH(R$4,'TD SOP+PROFORM'!$B$2:$AD$2,0)+1,0),0)+IFERROR(VLOOKUP($A211,'TD SOP+PROFORM'!$A$5:$AD$750,MATCH(R$2,'TD SOP+PROFORM'!$B$2:$AD$2,0)+1,0),0)</f>
        <v>0</v>
      </c>
      <c r="S211" s="25">
        <f>IFERROR(VLOOKUP($A211,'TD SOP+PROFORM'!$A$5:$AD$750,MATCH(S$4,'TD SOP+PROFORM'!$B$2:$AD$2,0)+1,0),0)+IFERROR(VLOOKUP($A211,'TD SOP+PROFORM'!$A$5:$AD$750,MATCH(S$2,'TD SOP+PROFORM'!$B$2:$AD$2,0)+1,0),0)</f>
        <v>0</v>
      </c>
      <c r="T211" s="26" t="str">
        <f t="shared" si="56"/>
        <v/>
      </c>
      <c r="U211" s="25">
        <f>IFERROR(VLOOKUP($A211,'TD SOP+PROFORM'!$A$5:$AD$750,MATCH(U$4,'TD SOP+PROFORM'!$B$2:$AD$2,0)+1,0),0)+IFERROR(VLOOKUP($A211,'TD SOP+PROFORM'!$A$5:$AD$750,MATCH(U$2,'TD SOP+PROFORM'!$B$2:$AD$2,0)+1,0),0)</f>
        <v>0</v>
      </c>
      <c r="V211" s="25">
        <f>IFERROR(VLOOKUP($A211,'TD SOP+PROFORM'!$A$5:$AD$750,MATCH(V$4,'TD SOP+PROFORM'!$B$2:$AD$2,0)+1,0),0)+IFERROR(VLOOKUP($A211,'TD SOP+PROFORM'!$A$5:$AD$750,MATCH(V$2,'TD SOP+PROFORM'!$B$2:$AD$2,0)+1,0),0)</f>
        <v>0</v>
      </c>
      <c r="W211" s="26" t="str">
        <f t="shared" si="57"/>
        <v/>
      </c>
      <c r="X211" s="25">
        <f>IFERROR(VLOOKUP($A211,'TD SOP+PROFORM'!$A$5:$AD$750,MATCH(X$4,'TD SOP+PROFORM'!$B$2:$AD$2,0)+1,0),0)+IFERROR(VLOOKUP($A211,'TD SOP+PROFORM'!$A$5:$AD$750,MATCH(X$2,'TD SOP+PROFORM'!$B$2:$AD$2,0)+1,0),0)</f>
        <v>0</v>
      </c>
      <c r="Y211" s="25">
        <f>IFERROR(VLOOKUP($A211,'TD SOP+PROFORM'!$A$5:$AD$750,MATCH(Y$4,'TD SOP+PROFORM'!$B$2:$AD$2,0)+1,0),0)+IFERROR(VLOOKUP($A211,'TD SOP+PROFORM'!$A$5:$AD$750,MATCH(Y$2,'TD SOP+PROFORM'!$B$2:$AD$2,0)+1,0),0)</f>
        <v>0</v>
      </c>
      <c r="Z211" s="26" t="str">
        <f t="shared" si="58"/>
        <v/>
      </c>
      <c r="AA211" s="25">
        <f>IFERROR(VLOOKUP($A211,'TD SOP+PROFORM'!$A$5:$AD$750,MATCH(AA$4,'TD SOP+PROFORM'!$B$2:$AD$2,0)+1,0),0)+IFERROR(VLOOKUP($A211,'TD SOP+PROFORM'!$A$5:$AD$750,MATCH(AA$2,'TD SOP+PROFORM'!$B$2:$AD$2,0)+1,0),0)</f>
        <v>0</v>
      </c>
      <c r="AB211" s="25">
        <f>IFERROR(VLOOKUP($A211,'TD SOP+PROFORM'!$A$5:$AD$750,MATCH(AB$4,'TD SOP+PROFORM'!$B$2:$AD$2,0)+1,0),0)+IFERROR(VLOOKUP($A211,'TD SOP+PROFORM'!$A$5:$AD$750,MATCH(AB$2,'TD SOP+PROFORM'!$B$2:$AD$2,0)+1,0),0)</f>
        <v>0</v>
      </c>
      <c r="AC211" s="26" t="str">
        <f t="shared" si="59"/>
        <v/>
      </c>
      <c r="AD211" s="25">
        <f>IFERROR(VLOOKUP($A211,'TD SOP+PROFORM'!$A$5:$AD$750,MATCH(AD$4,'TD SOP+PROFORM'!$B$2:$AD$2,0)+1,0),0)+IFERROR(VLOOKUP($A211,'TD SOP+PROFORM'!$A$5:$AD$750,MATCH(AD$2,'TD SOP+PROFORM'!$B$2:$AD$2,0)+1,0),0)</f>
        <v>0</v>
      </c>
      <c r="AE211" s="25">
        <f>IFERROR(VLOOKUP($A211,'TD SOP+PROFORM'!$A$5:$AD$750,MATCH(AE$4,'TD SOP+PROFORM'!$B$2:$AD$2,0)+1,0),0)+IFERROR(VLOOKUP($A211,'TD SOP+PROFORM'!$A$5:$AD$750,MATCH(AE$2,'TD SOP+PROFORM'!$B$2:$AD$2,0)+1,0),0)</f>
        <v>0</v>
      </c>
      <c r="AF211" s="26" t="str">
        <f t="shared" si="60"/>
        <v/>
      </c>
      <c r="AG211" s="25">
        <f>IFERROR(VLOOKUP($A211,'TD SOP+PROFORM'!$A$5:$AD$750,MATCH(AG$4,'TD SOP+PROFORM'!$B$2:$AD$2,0)+1,0),0)+IFERROR(VLOOKUP($A211,'TD SOP+PROFORM'!$A$5:$AD$750,MATCH(AG$2,'TD SOP+PROFORM'!$B$2:$AD$2,0)+1,0),0)</f>
        <v>0</v>
      </c>
      <c r="AH211" s="25">
        <f>IFERROR(VLOOKUP($A211,'TD SOP+PROFORM'!$A$5:$AD$750,MATCH(AH$4,'TD SOP+PROFORM'!$B$2:$AD$2,0)+1,0),0)+IFERROR(VLOOKUP($A211,'TD SOP+PROFORM'!$A$5:$AD$750,MATCH(AH$2,'TD SOP+PROFORM'!$B$2:$AD$2,0)+1,0),0)</f>
        <v>0</v>
      </c>
      <c r="AI211" s="26" t="str">
        <f t="shared" si="61"/>
        <v/>
      </c>
      <c r="AJ211" s="25">
        <f>IFERROR(VLOOKUP($A211,'TD SOP+PROFORM'!$A$5:$AD$750,MATCH(AJ$4,'TD SOP+PROFORM'!$B$2:$AD$2,0)+1,0),0)+IFERROR(VLOOKUP($A211,'TD SOP+PROFORM'!$A$5:$AD$750,MATCH(AJ$2,'TD SOP+PROFORM'!$B$2:$AD$2,0)+1,0),0)</f>
        <v>0</v>
      </c>
      <c r="AK211" s="25">
        <f>IFERROR(VLOOKUP($A211,'TD SOP+PROFORM'!$A$5:$AD$750,MATCH(AK$4,'TD SOP+PROFORM'!$B$2:$AD$2,0)+1,0),0)+IFERROR(VLOOKUP($A211,'TD SOP+PROFORM'!$A$5:$AD$750,MATCH(AK$2,'TD SOP+PROFORM'!$B$2:$AD$2,0)+1,0),0)</f>
        <v>0</v>
      </c>
      <c r="AL211" s="26" t="str">
        <f t="shared" si="62"/>
        <v/>
      </c>
      <c r="AM211" s="25">
        <f t="shared" si="64"/>
        <v>0</v>
      </c>
      <c r="AN211" s="25">
        <f t="shared" si="64"/>
        <v>0</v>
      </c>
      <c r="AO211" s="26" t="str">
        <f t="shared" si="63"/>
        <v/>
      </c>
    </row>
    <row r="212" spans="1:41" x14ac:dyDescent="0.35">
      <c r="A212" s="24">
        <f>IF(AND('TD SOP+PROFORM'!A209&lt;&gt;"",'TD SOP+PROFORM'!A209&lt;&gt;"TOTAL"),'TD SOP+PROFORM'!A209,0)</f>
        <v>0</v>
      </c>
      <c r="C212" s="25" t="str">
        <f>IFERROR(VLOOKUP($A212,'TD SOP+PROFORM'!$A$5:$AD$750,MATCH(C$4,'TD SOP+PROFORM'!$B$2:$AT$2,0)+1,0),"")</f>
        <v/>
      </c>
      <c r="D212" s="25" t="str">
        <f>IFERROR(VLOOKUP($A212,'TD SOP+PROFORM'!$A$5:$AD$750,MATCH(D$4,'TD SOP+PROFORM'!$B$2:$AT$2,0)+1,0),"")</f>
        <v/>
      </c>
      <c r="E212" s="26" t="str">
        <f t="shared" si="51"/>
        <v/>
      </c>
      <c r="F212" s="25" t="str">
        <f>IFERROR(VLOOKUP($A212,'TD SOP+PROFORM'!$A$5:$AD$750,MATCH(F$4,'TD SOP+PROFORM'!$B$2:$AT$2,0)+1,0),"")</f>
        <v/>
      </c>
      <c r="G212" s="25" t="str">
        <f>IFERROR(VLOOKUP($A212,'TD SOP+PROFORM'!$A$5:$AD$750,MATCH(G$4,'TD SOP+PROFORM'!$B$2:$AT$2,0)+1,0),"")</f>
        <v/>
      </c>
      <c r="H212" s="26" t="str">
        <f t="shared" si="52"/>
        <v/>
      </c>
      <c r="I212" s="25" t="str">
        <f>IFERROR(VLOOKUP($A212,'TD SOP+PROFORM'!$A$5:$AD$750,MATCH(I$4,'TD SOP+PROFORM'!$B$2:$AT$2,0)+1,0),"")</f>
        <v/>
      </c>
      <c r="J212" s="25" t="str">
        <f>IFERROR(VLOOKUP($A212,'TD SOP+PROFORM'!$A$5:$AD$750,MATCH(J$4,'TD SOP+PROFORM'!$B$2:$AT$2,0)+1,0),"")</f>
        <v/>
      </c>
      <c r="K212" s="26" t="str">
        <f t="shared" si="53"/>
        <v/>
      </c>
      <c r="L212" s="25" t="str">
        <f>IFERROR(VLOOKUP($A212,'TD SOP+PROFORM'!$A$5:$AD$750,MATCH(L$4,'TD SOP+PROFORM'!$B$2:$AT$2,0)+1,0),"")</f>
        <v/>
      </c>
      <c r="M212" s="25" t="str">
        <f>IFERROR(VLOOKUP($A212,'TD SOP+PROFORM'!$A$5:$AD$750,MATCH(M$4,'TD SOP+PROFORM'!$B$2:$AT$2,0)+1,0),"")</f>
        <v/>
      </c>
      <c r="N212" s="26" t="str">
        <f t="shared" si="54"/>
        <v/>
      </c>
      <c r="O212" s="25">
        <f>IFERROR(VLOOKUP($A212,'TD SOP+PROFORM'!$A$5:$AD$750,MATCH(O$4,'TD SOP+PROFORM'!$B$2:$AD$2,0)+1,0),0)+IFERROR(VLOOKUP($A212,'TD SOP+PROFORM'!$A$5:$AD$750,MATCH(O$2,'TD SOP+PROFORM'!$B$2:$AD$2,0)+1,0),0)</f>
        <v>0</v>
      </c>
      <c r="P212" s="25">
        <f>IFERROR(VLOOKUP($A212,'TD SOP+PROFORM'!$A$5:$AD$750,MATCH(P$4,'TD SOP+PROFORM'!$B$2:$AD$2,0)+1,0),0)+IFERROR(VLOOKUP($A212,'TD SOP+PROFORM'!$A$5:$AD$750,MATCH(P$2,'TD SOP+PROFORM'!$B$2:$AD$2,0)+1,0),0)</f>
        <v>0</v>
      </c>
      <c r="Q212" s="26" t="str">
        <f t="shared" si="55"/>
        <v/>
      </c>
      <c r="R212" s="25">
        <f>IFERROR(VLOOKUP($A212,'TD SOP+PROFORM'!$A$5:$AD$750,MATCH(R$4,'TD SOP+PROFORM'!$B$2:$AD$2,0)+1,0),0)+IFERROR(VLOOKUP($A212,'TD SOP+PROFORM'!$A$5:$AD$750,MATCH(R$2,'TD SOP+PROFORM'!$B$2:$AD$2,0)+1,0),0)</f>
        <v>0</v>
      </c>
      <c r="S212" s="25">
        <f>IFERROR(VLOOKUP($A212,'TD SOP+PROFORM'!$A$5:$AD$750,MATCH(S$4,'TD SOP+PROFORM'!$B$2:$AD$2,0)+1,0),0)+IFERROR(VLOOKUP($A212,'TD SOP+PROFORM'!$A$5:$AD$750,MATCH(S$2,'TD SOP+PROFORM'!$B$2:$AD$2,0)+1,0),0)</f>
        <v>0</v>
      </c>
      <c r="T212" s="26" t="str">
        <f t="shared" si="56"/>
        <v/>
      </c>
      <c r="U212" s="25">
        <f>IFERROR(VLOOKUP($A212,'TD SOP+PROFORM'!$A$5:$AD$750,MATCH(U$4,'TD SOP+PROFORM'!$B$2:$AD$2,0)+1,0),0)+IFERROR(VLOOKUP($A212,'TD SOP+PROFORM'!$A$5:$AD$750,MATCH(U$2,'TD SOP+PROFORM'!$B$2:$AD$2,0)+1,0),0)</f>
        <v>0</v>
      </c>
      <c r="V212" s="25">
        <f>IFERROR(VLOOKUP($A212,'TD SOP+PROFORM'!$A$5:$AD$750,MATCH(V$4,'TD SOP+PROFORM'!$B$2:$AD$2,0)+1,0),0)+IFERROR(VLOOKUP($A212,'TD SOP+PROFORM'!$A$5:$AD$750,MATCH(V$2,'TD SOP+PROFORM'!$B$2:$AD$2,0)+1,0),0)</f>
        <v>0</v>
      </c>
      <c r="W212" s="26" t="str">
        <f t="shared" si="57"/>
        <v/>
      </c>
      <c r="X212" s="25">
        <f>IFERROR(VLOOKUP($A212,'TD SOP+PROFORM'!$A$5:$AD$750,MATCH(X$4,'TD SOP+PROFORM'!$B$2:$AD$2,0)+1,0),0)+IFERROR(VLOOKUP($A212,'TD SOP+PROFORM'!$A$5:$AD$750,MATCH(X$2,'TD SOP+PROFORM'!$B$2:$AD$2,0)+1,0),0)</f>
        <v>0</v>
      </c>
      <c r="Y212" s="25">
        <f>IFERROR(VLOOKUP($A212,'TD SOP+PROFORM'!$A$5:$AD$750,MATCH(Y$4,'TD SOP+PROFORM'!$B$2:$AD$2,0)+1,0),0)+IFERROR(VLOOKUP($A212,'TD SOP+PROFORM'!$A$5:$AD$750,MATCH(Y$2,'TD SOP+PROFORM'!$B$2:$AD$2,0)+1,0),0)</f>
        <v>0</v>
      </c>
      <c r="Z212" s="26" t="str">
        <f t="shared" si="58"/>
        <v/>
      </c>
      <c r="AA212" s="25">
        <f>IFERROR(VLOOKUP($A212,'TD SOP+PROFORM'!$A$5:$AD$750,MATCH(AA$4,'TD SOP+PROFORM'!$B$2:$AD$2,0)+1,0),0)+IFERROR(VLOOKUP($A212,'TD SOP+PROFORM'!$A$5:$AD$750,MATCH(AA$2,'TD SOP+PROFORM'!$B$2:$AD$2,0)+1,0),0)</f>
        <v>0</v>
      </c>
      <c r="AB212" s="25">
        <f>IFERROR(VLOOKUP($A212,'TD SOP+PROFORM'!$A$5:$AD$750,MATCH(AB$4,'TD SOP+PROFORM'!$B$2:$AD$2,0)+1,0),0)+IFERROR(VLOOKUP($A212,'TD SOP+PROFORM'!$A$5:$AD$750,MATCH(AB$2,'TD SOP+PROFORM'!$B$2:$AD$2,0)+1,0),0)</f>
        <v>0</v>
      </c>
      <c r="AC212" s="26" t="str">
        <f t="shared" si="59"/>
        <v/>
      </c>
      <c r="AD212" s="25">
        <f>IFERROR(VLOOKUP($A212,'TD SOP+PROFORM'!$A$5:$AD$750,MATCH(AD$4,'TD SOP+PROFORM'!$B$2:$AD$2,0)+1,0),0)+IFERROR(VLOOKUP($A212,'TD SOP+PROFORM'!$A$5:$AD$750,MATCH(AD$2,'TD SOP+PROFORM'!$B$2:$AD$2,0)+1,0),0)</f>
        <v>0</v>
      </c>
      <c r="AE212" s="25">
        <f>IFERROR(VLOOKUP($A212,'TD SOP+PROFORM'!$A$5:$AD$750,MATCH(AE$4,'TD SOP+PROFORM'!$B$2:$AD$2,0)+1,0),0)+IFERROR(VLOOKUP($A212,'TD SOP+PROFORM'!$A$5:$AD$750,MATCH(AE$2,'TD SOP+PROFORM'!$B$2:$AD$2,0)+1,0),0)</f>
        <v>0</v>
      </c>
      <c r="AF212" s="26" t="str">
        <f t="shared" si="60"/>
        <v/>
      </c>
      <c r="AG212" s="25">
        <f>IFERROR(VLOOKUP($A212,'TD SOP+PROFORM'!$A$5:$AD$750,MATCH(AG$4,'TD SOP+PROFORM'!$B$2:$AD$2,0)+1,0),0)+IFERROR(VLOOKUP($A212,'TD SOP+PROFORM'!$A$5:$AD$750,MATCH(AG$2,'TD SOP+PROFORM'!$B$2:$AD$2,0)+1,0),0)</f>
        <v>0</v>
      </c>
      <c r="AH212" s="25">
        <f>IFERROR(VLOOKUP($A212,'TD SOP+PROFORM'!$A$5:$AD$750,MATCH(AH$4,'TD SOP+PROFORM'!$B$2:$AD$2,0)+1,0),0)+IFERROR(VLOOKUP($A212,'TD SOP+PROFORM'!$A$5:$AD$750,MATCH(AH$2,'TD SOP+PROFORM'!$B$2:$AD$2,0)+1,0),0)</f>
        <v>0</v>
      </c>
      <c r="AI212" s="26" t="str">
        <f t="shared" si="61"/>
        <v/>
      </c>
      <c r="AJ212" s="25">
        <f>IFERROR(VLOOKUP($A212,'TD SOP+PROFORM'!$A$5:$AD$750,MATCH(AJ$4,'TD SOP+PROFORM'!$B$2:$AD$2,0)+1,0),0)+IFERROR(VLOOKUP($A212,'TD SOP+PROFORM'!$A$5:$AD$750,MATCH(AJ$2,'TD SOP+PROFORM'!$B$2:$AD$2,0)+1,0),0)</f>
        <v>0</v>
      </c>
      <c r="AK212" s="25">
        <f>IFERROR(VLOOKUP($A212,'TD SOP+PROFORM'!$A$5:$AD$750,MATCH(AK$4,'TD SOP+PROFORM'!$B$2:$AD$2,0)+1,0),0)+IFERROR(VLOOKUP($A212,'TD SOP+PROFORM'!$A$5:$AD$750,MATCH(AK$2,'TD SOP+PROFORM'!$B$2:$AD$2,0)+1,0),0)</f>
        <v>0</v>
      </c>
      <c r="AL212" s="26" t="str">
        <f t="shared" si="62"/>
        <v/>
      </c>
      <c r="AM212" s="25">
        <f t="shared" si="64"/>
        <v>0</v>
      </c>
      <c r="AN212" s="25">
        <f t="shared" si="64"/>
        <v>0</v>
      </c>
      <c r="AO212" s="26" t="str">
        <f t="shared" si="63"/>
        <v/>
      </c>
    </row>
    <row r="213" spans="1:41" x14ac:dyDescent="0.35">
      <c r="A213" s="24">
        <f>IF(AND('TD SOP+PROFORM'!A210&lt;&gt;"",'TD SOP+PROFORM'!A210&lt;&gt;"TOTAL"),'TD SOP+PROFORM'!A210,0)</f>
        <v>0</v>
      </c>
      <c r="C213" s="25" t="str">
        <f>IFERROR(VLOOKUP($A213,'TD SOP+PROFORM'!$A$5:$AD$750,MATCH(C$4,'TD SOP+PROFORM'!$B$2:$AT$2,0)+1,0),"")</f>
        <v/>
      </c>
      <c r="D213" s="25" t="str">
        <f>IFERROR(VLOOKUP($A213,'TD SOP+PROFORM'!$A$5:$AD$750,MATCH(D$4,'TD SOP+PROFORM'!$B$2:$AT$2,0)+1,0),"")</f>
        <v/>
      </c>
      <c r="E213" s="26" t="str">
        <f t="shared" si="51"/>
        <v/>
      </c>
      <c r="F213" s="25" t="str">
        <f>IFERROR(VLOOKUP($A213,'TD SOP+PROFORM'!$A$5:$AD$750,MATCH(F$4,'TD SOP+PROFORM'!$B$2:$AT$2,0)+1,0),"")</f>
        <v/>
      </c>
      <c r="G213" s="25" t="str">
        <f>IFERROR(VLOOKUP($A213,'TD SOP+PROFORM'!$A$5:$AD$750,MATCH(G$4,'TD SOP+PROFORM'!$B$2:$AT$2,0)+1,0),"")</f>
        <v/>
      </c>
      <c r="H213" s="26" t="str">
        <f t="shared" si="52"/>
        <v/>
      </c>
      <c r="I213" s="25" t="str">
        <f>IFERROR(VLOOKUP($A213,'TD SOP+PROFORM'!$A$5:$AD$750,MATCH(I$4,'TD SOP+PROFORM'!$B$2:$AT$2,0)+1,0),"")</f>
        <v/>
      </c>
      <c r="J213" s="25" t="str">
        <f>IFERROR(VLOOKUP($A213,'TD SOP+PROFORM'!$A$5:$AD$750,MATCH(J$4,'TD SOP+PROFORM'!$B$2:$AT$2,0)+1,0),"")</f>
        <v/>
      </c>
      <c r="K213" s="26" t="str">
        <f t="shared" si="53"/>
        <v/>
      </c>
      <c r="L213" s="25" t="str">
        <f>IFERROR(VLOOKUP($A213,'TD SOP+PROFORM'!$A$5:$AD$750,MATCH(L$4,'TD SOP+PROFORM'!$B$2:$AT$2,0)+1,0),"")</f>
        <v/>
      </c>
      <c r="M213" s="25" t="str">
        <f>IFERROR(VLOOKUP($A213,'TD SOP+PROFORM'!$A$5:$AD$750,MATCH(M$4,'TD SOP+PROFORM'!$B$2:$AT$2,0)+1,0),"")</f>
        <v/>
      </c>
      <c r="N213" s="26" t="str">
        <f t="shared" si="54"/>
        <v/>
      </c>
      <c r="O213" s="25">
        <f>IFERROR(VLOOKUP($A213,'TD SOP+PROFORM'!$A$5:$AD$750,MATCH(O$4,'TD SOP+PROFORM'!$B$2:$AD$2,0)+1,0),0)+IFERROR(VLOOKUP($A213,'TD SOP+PROFORM'!$A$5:$AD$750,MATCH(O$2,'TD SOP+PROFORM'!$B$2:$AD$2,0)+1,0),0)</f>
        <v>0</v>
      </c>
      <c r="P213" s="25">
        <f>IFERROR(VLOOKUP($A213,'TD SOP+PROFORM'!$A$5:$AD$750,MATCH(P$4,'TD SOP+PROFORM'!$B$2:$AD$2,0)+1,0),0)+IFERROR(VLOOKUP($A213,'TD SOP+PROFORM'!$A$5:$AD$750,MATCH(P$2,'TD SOP+PROFORM'!$B$2:$AD$2,0)+1,0),0)</f>
        <v>0</v>
      </c>
      <c r="Q213" s="26" t="str">
        <f t="shared" si="55"/>
        <v/>
      </c>
      <c r="R213" s="25">
        <f>IFERROR(VLOOKUP($A213,'TD SOP+PROFORM'!$A$5:$AD$750,MATCH(R$4,'TD SOP+PROFORM'!$B$2:$AD$2,0)+1,0),0)+IFERROR(VLOOKUP($A213,'TD SOP+PROFORM'!$A$5:$AD$750,MATCH(R$2,'TD SOP+PROFORM'!$B$2:$AD$2,0)+1,0),0)</f>
        <v>0</v>
      </c>
      <c r="S213" s="25">
        <f>IFERROR(VLOOKUP($A213,'TD SOP+PROFORM'!$A$5:$AD$750,MATCH(S$4,'TD SOP+PROFORM'!$B$2:$AD$2,0)+1,0),0)+IFERROR(VLOOKUP($A213,'TD SOP+PROFORM'!$A$5:$AD$750,MATCH(S$2,'TD SOP+PROFORM'!$B$2:$AD$2,0)+1,0),0)</f>
        <v>0</v>
      </c>
      <c r="T213" s="26" t="str">
        <f t="shared" si="56"/>
        <v/>
      </c>
      <c r="U213" s="25">
        <f>IFERROR(VLOOKUP($A213,'TD SOP+PROFORM'!$A$5:$AD$750,MATCH(U$4,'TD SOP+PROFORM'!$B$2:$AD$2,0)+1,0),0)+IFERROR(VLOOKUP($A213,'TD SOP+PROFORM'!$A$5:$AD$750,MATCH(U$2,'TD SOP+PROFORM'!$B$2:$AD$2,0)+1,0),0)</f>
        <v>0</v>
      </c>
      <c r="V213" s="25">
        <f>IFERROR(VLOOKUP($A213,'TD SOP+PROFORM'!$A$5:$AD$750,MATCH(V$4,'TD SOP+PROFORM'!$B$2:$AD$2,0)+1,0),0)+IFERROR(VLOOKUP($A213,'TD SOP+PROFORM'!$A$5:$AD$750,MATCH(V$2,'TD SOP+PROFORM'!$B$2:$AD$2,0)+1,0),0)</f>
        <v>0</v>
      </c>
      <c r="W213" s="26" t="str">
        <f t="shared" si="57"/>
        <v/>
      </c>
      <c r="X213" s="25">
        <f>IFERROR(VLOOKUP($A213,'TD SOP+PROFORM'!$A$5:$AD$750,MATCH(X$4,'TD SOP+PROFORM'!$B$2:$AD$2,0)+1,0),0)+IFERROR(VLOOKUP($A213,'TD SOP+PROFORM'!$A$5:$AD$750,MATCH(X$2,'TD SOP+PROFORM'!$B$2:$AD$2,0)+1,0),0)</f>
        <v>0</v>
      </c>
      <c r="Y213" s="25">
        <f>IFERROR(VLOOKUP($A213,'TD SOP+PROFORM'!$A$5:$AD$750,MATCH(Y$4,'TD SOP+PROFORM'!$B$2:$AD$2,0)+1,0),0)+IFERROR(VLOOKUP($A213,'TD SOP+PROFORM'!$A$5:$AD$750,MATCH(Y$2,'TD SOP+PROFORM'!$B$2:$AD$2,0)+1,0),0)</f>
        <v>0</v>
      </c>
      <c r="Z213" s="26" t="str">
        <f t="shared" si="58"/>
        <v/>
      </c>
      <c r="AA213" s="25">
        <f>IFERROR(VLOOKUP($A213,'TD SOP+PROFORM'!$A$5:$AD$750,MATCH(AA$4,'TD SOP+PROFORM'!$B$2:$AD$2,0)+1,0),0)+IFERROR(VLOOKUP($A213,'TD SOP+PROFORM'!$A$5:$AD$750,MATCH(AA$2,'TD SOP+PROFORM'!$B$2:$AD$2,0)+1,0),0)</f>
        <v>0</v>
      </c>
      <c r="AB213" s="25">
        <f>IFERROR(VLOOKUP($A213,'TD SOP+PROFORM'!$A$5:$AD$750,MATCH(AB$4,'TD SOP+PROFORM'!$B$2:$AD$2,0)+1,0),0)+IFERROR(VLOOKUP($A213,'TD SOP+PROFORM'!$A$5:$AD$750,MATCH(AB$2,'TD SOP+PROFORM'!$B$2:$AD$2,0)+1,0),0)</f>
        <v>0</v>
      </c>
      <c r="AC213" s="26" t="str">
        <f t="shared" si="59"/>
        <v/>
      </c>
      <c r="AD213" s="25">
        <f>IFERROR(VLOOKUP($A213,'TD SOP+PROFORM'!$A$5:$AD$750,MATCH(AD$4,'TD SOP+PROFORM'!$B$2:$AD$2,0)+1,0),0)+IFERROR(VLOOKUP($A213,'TD SOP+PROFORM'!$A$5:$AD$750,MATCH(AD$2,'TD SOP+PROFORM'!$B$2:$AD$2,0)+1,0),0)</f>
        <v>0</v>
      </c>
      <c r="AE213" s="25">
        <f>IFERROR(VLOOKUP($A213,'TD SOP+PROFORM'!$A$5:$AD$750,MATCH(AE$4,'TD SOP+PROFORM'!$B$2:$AD$2,0)+1,0),0)+IFERROR(VLOOKUP($A213,'TD SOP+PROFORM'!$A$5:$AD$750,MATCH(AE$2,'TD SOP+PROFORM'!$B$2:$AD$2,0)+1,0),0)</f>
        <v>0</v>
      </c>
      <c r="AF213" s="26" t="str">
        <f t="shared" si="60"/>
        <v/>
      </c>
      <c r="AG213" s="25">
        <f>IFERROR(VLOOKUP($A213,'TD SOP+PROFORM'!$A$5:$AD$750,MATCH(AG$4,'TD SOP+PROFORM'!$B$2:$AD$2,0)+1,0),0)+IFERROR(VLOOKUP($A213,'TD SOP+PROFORM'!$A$5:$AD$750,MATCH(AG$2,'TD SOP+PROFORM'!$B$2:$AD$2,0)+1,0),0)</f>
        <v>0</v>
      </c>
      <c r="AH213" s="25">
        <f>IFERROR(VLOOKUP($A213,'TD SOP+PROFORM'!$A$5:$AD$750,MATCH(AH$4,'TD SOP+PROFORM'!$B$2:$AD$2,0)+1,0),0)+IFERROR(VLOOKUP($A213,'TD SOP+PROFORM'!$A$5:$AD$750,MATCH(AH$2,'TD SOP+PROFORM'!$B$2:$AD$2,0)+1,0),0)</f>
        <v>0</v>
      </c>
      <c r="AI213" s="26" t="str">
        <f t="shared" si="61"/>
        <v/>
      </c>
      <c r="AJ213" s="25">
        <f>IFERROR(VLOOKUP($A213,'TD SOP+PROFORM'!$A$5:$AD$750,MATCH(AJ$4,'TD SOP+PROFORM'!$B$2:$AD$2,0)+1,0),0)+IFERROR(VLOOKUP($A213,'TD SOP+PROFORM'!$A$5:$AD$750,MATCH(AJ$2,'TD SOP+PROFORM'!$B$2:$AD$2,0)+1,0),0)</f>
        <v>0</v>
      </c>
      <c r="AK213" s="25">
        <f>IFERROR(VLOOKUP($A213,'TD SOP+PROFORM'!$A$5:$AD$750,MATCH(AK$4,'TD SOP+PROFORM'!$B$2:$AD$2,0)+1,0),0)+IFERROR(VLOOKUP($A213,'TD SOP+PROFORM'!$A$5:$AD$750,MATCH(AK$2,'TD SOP+PROFORM'!$B$2:$AD$2,0)+1,0),0)</f>
        <v>0</v>
      </c>
      <c r="AL213" s="26" t="str">
        <f t="shared" si="62"/>
        <v/>
      </c>
      <c r="AM213" s="25">
        <f t="shared" si="64"/>
        <v>0</v>
      </c>
      <c r="AN213" s="25">
        <f t="shared" si="64"/>
        <v>0</v>
      </c>
      <c r="AO213" s="26" t="str">
        <f t="shared" si="63"/>
        <v/>
      </c>
    </row>
    <row r="214" spans="1:41" x14ac:dyDescent="0.35">
      <c r="A214" s="24">
        <f>IF(AND('TD SOP+PROFORM'!A211&lt;&gt;"",'TD SOP+PROFORM'!A211&lt;&gt;"TOTAL"),'TD SOP+PROFORM'!A211,0)</f>
        <v>0</v>
      </c>
      <c r="C214" s="25" t="str">
        <f>IFERROR(VLOOKUP($A214,'TD SOP+PROFORM'!$A$5:$AD$750,MATCH(C$4,'TD SOP+PROFORM'!$B$2:$AT$2,0)+1,0),"")</f>
        <v/>
      </c>
      <c r="D214" s="25" t="str">
        <f>IFERROR(VLOOKUP($A214,'TD SOP+PROFORM'!$A$5:$AD$750,MATCH(D$4,'TD SOP+PROFORM'!$B$2:$AT$2,0)+1,0),"")</f>
        <v/>
      </c>
      <c r="E214" s="26" t="str">
        <f t="shared" si="51"/>
        <v/>
      </c>
      <c r="F214" s="25" t="str">
        <f>IFERROR(VLOOKUP($A214,'TD SOP+PROFORM'!$A$5:$AD$750,MATCH(F$4,'TD SOP+PROFORM'!$B$2:$AT$2,0)+1,0),"")</f>
        <v/>
      </c>
      <c r="G214" s="25" t="str">
        <f>IFERROR(VLOOKUP($A214,'TD SOP+PROFORM'!$A$5:$AD$750,MATCH(G$4,'TD SOP+PROFORM'!$B$2:$AT$2,0)+1,0),"")</f>
        <v/>
      </c>
      <c r="H214" s="26" t="str">
        <f t="shared" si="52"/>
        <v/>
      </c>
      <c r="I214" s="25" t="str">
        <f>IFERROR(VLOOKUP($A214,'TD SOP+PROFORM'!$A$5:$AD$750,MATCH(I$4,'TD SOP+PROFORM'!$B$2:$AT$2,0)+1,0),"")</f>
        <v/>
      </c>
      <c r="J214" s="25" t="str">
        <f>IFERROR(VLOOKUP($A214,'TD SOP+PROFORM'!$A$5:$AD$750,MATCH(J$4,'TD SOP+PROFORM'!$B$2:$AT$2,0)+1,0),"")</f>
        <v/>
      </c>
      <c r="K214" s="26" t="str">
        <f t="shared" si="53"/>
        <v/>
      </c>
      <c r="L214" s="25" t="str">
        <f>IFERROR(VLOOKUP($A214,'TD SOP+PROFORM'!$A$5:$AD$750,MATCH(L$4,'TD SOP+PROFORM'!$B$2:$AT$2,0)+1,0),"")</f>
        <v/>
      </c>
      <c r="M214" s="25" t="str">
        <f>IFERROR(VLOOKUP($A214,'TD SOP+PROFORM'!$A$5:$AD$750,MATCH(M$4,'TD SOP+PROFORM'!$B$2:$AT$2,0)+1,0),"")</f>
        <v/>
      </c>
      <c r="N214" s="26" t="str">
        <f t="shared" si="54"/>
        <v/>
      </c>
      <c r="O214" s="25">
        <f>IFERROR(VLOOKUP($A214,'TD SOP+PROFORM'!$A$5:$AD$750,MATCH(O$4,'TD SOP+PROFORM'!$B$2:$AD$2,0)+1,0),0)+IFERROR(VLOOKUP($A214,'TD SOP+PROFORM'!$A$5:$AD$750,MATCH(O$2,'TD SOP+PROFORM'!$B$2:$AD$2,0)+1,0),0)</f>
        <v>0</v>
      </c>
      <c r="P214" s="25">
        <f>IFERROR(VLOOKUP($A214,'TD SOP+PROFORM'!$A$5:$AD$750,MATCH(P$4,'TD SOP+PROFORM'!$B$2:$AD$2,0)+1,0),0)+IFERROR(VLOOKUP($A214,'TD SOP+PROFORM'!$A$5:$AD$750,MATCH(P$2,'TD SOP+PROFORM'!$B$2:$AD$2,0)+1,0),0)</f>
        <v>0</v>
      </c>
      <c r="Q214" s="26" t="str">
        <f t="shared" si="55"/>
        <v/>
      </c>
      <c r="R214" s="25">
        <f>IFERROR(VLOOKUP($A214,'TD SOP+PROFORM'!$A$5:$AD$750,MATCH(R$4,'TD SOP+PROFORM'!$B$2:$AD$2,0)+1,0),0)+IFERROR(VLOOKUP($A214,'TD SOP+PROFORM'!$A$5:$AD$750,MATCH(R$2,'TD SOP+PROFORM'!$B$2:$AD$2,0)+1,0),0)</f>
        <v>0</v>
      </c>
      <c r="S214" s="25">
        <f>IFERROR(VLOOKUP($A214,'TD SOP+PROFORM'!$A$5:$AD$750,MATCH(S$4,'TD SOP+PROFORM'!$B$2:$AD$2,0)+1,0),0)+IFERROR(VLOOKUP($A214,'TD SOP+PROFORM'!$A$5:$AD$750,MATCH(S$2,'TD SOP+PROFORM'!$B$2:$AD$2,0)+1,0),0)</f>
        <v>0</v>
      </c>
      <c r="T214" s="26" t="str">
        <f t="shared" si="56"/>
        <v/>
      </c>
      <c r="U214" s="25">
        <f>IFERROR(VLOOKUP($A214,'TD SOP+PROFORM'!$A$5:$AD$750,MATCH(U$4,'TD SOP+PROFORM'!$B$2:$AD$2,0)+1,0),0)+IFERROR(VLOOKUP($A214,'TD SOP+PROFORM'!$A$5:$AD$750,MATCH(U$2,'TD SOP+PROFORM'!$B$2:$AD$2,0)+1,0),0)</f>
        <v>0</v>
      </c>
      <c r="V214" s="25">
        <f>IFERROR(VLOOKUP($A214,'TD SOP+PROFORM'!$A$5:$AD$750,MATCH(V$4,'TD SOP+PROFORM'!$B$2:$AD$2,0)+1,0),0)+IFERROR(VLOOKUP($A214,'TD SOP+PROFORM'!$A$5:$AD$750,MATCH(V$2,'TD SOP+PROFORM'!$B$2:$AD$2,0)+1,0),0)</f>
        <v>0</v>
      </c>
      <c r="W214" s="26" t="str">
        <f t="shared" si="57"/>
        <v/>
      </c>
      <c r="X214" s="25">
        <f>IFERROR(VLOOKUP($A214,'TD SOP+PROFORM'!$A$5:$AD$750,MATCH(X$4,'TD SOP+PROFORM'!$B$2:$AD$2,0)+1,0),0)+IFERROR(VLOOKUP($A214,'TD SOP+PROFORM'!$A$5:$AD$750,MATCH(X$2,'TD SOP+PROFORM'!$B$2:$AD$2,0)+1,0),0)</f>
        <v>0</v>
      </c>
      <c r="Y214" s="25">
        <f>IFERROR(VLOOKUP($A214,'TD SOP+PROFORM'!$A$5:$AD$750,MATCH(Y$4,'TD SOP+PROFORM'!$B$2:$AD$2,0)+1,0),0)+IFERROR(VLOOKUP($A214,'TD SOP+PROFORM'!$A$5:$AD$750,MATCH(Y$2,'TD SOP+PROFORM'!$B$2:$AD$2,0)+1,0),0)</f>
        <v>0</v>
      </c>
      <c r="Z214" s="26" t="str">
        <f t="shared" si="58"/>
        <v/>
      </c>
      <c r="AA214" s="25">
        <f>IFERROR(VLOOKUP($A214,'TD SOP+PROFORM'!$A$5:$AD$750,MATCH(AA$4,'TD SOP+PROFORM'!$B$2:$AD$2,0)+1,0),0)+IFERROR(VLOOKUP($A214,'TD SOP+PROFORM'!$A$5:$AD$750,MATCH(AA$2,'TD SOP+PROFORM'!$B$2:$AD$2,0)+1,0),0)</f>
        <v>0</v>
      </c>
      <c r="AB214" s="25">
        <f>IFERROR(VLOOKUP($A214,'TD SOP+PROFORM'!$A$5:$AD$750,MATCH(AB$4,'TD SOP+PROFORM'!$B$2:$AD$2,0)+1,0),0)+IFERROR(VLOOKUP($A214,'TD SOP+PROFORM'!$A$5:$AD$750,MATCH(AB$2,'TD SOP+PROFORM'!$B$2:$AD$2,0)+1,0),0)</f>
        <v>0</v>
      </c>
      <c r="AC214" s="26" t="str">
        <f t="shared" si="59"/>
        <v/>
      </c>
      <c r="AD214" s="25">
        <f>IFERROR(VLOOKUP($A214,'TD SOP+PROFORM'!$A$5:$AD$750,MATCH(AD$4,'TD SOP+PROFORM'!$B$2:$AD$2,0)+1,0),0)+IFERROR(VLOOKUP($A214,'TD SOP+PROFORM'!$A$5:$AD$750,MATCH(AD$2,'TD SOP+PROFORM'!$B$2:$AD$2,0)+1,0),0)</f>
        <v>0</v>
      </c>
      <c r="AE214" s="25">
        <f>IFERROR(VLOOKUP($A214,'TD SOP+PROFORM'!$A$5:$AD$750,MATCH(AE$4,'TD SOP+PROFORM'!$B$2:$AD$2,0)+1,0),0)+IFERROR(VLOOKUP($A214,'TD SOP+PROFORM'!$A$5:$AD$750,MATCH(AE$2,'TD SOP+PROFORM'!$B$2:$AD$2,0)+1,0),0)</f>
        <v>0</v>
      </c>
      <c r="AF214" s="26" t="str">
        <f t="shared" si="60"/>
        <v/>
      </c>
      <c r="AG214" s="25">
        <f>IFERROR(VLOOKUP($A214,'TD SOP+PROFORM'!$A$5:$AD$750,MATCH(AG$4,'TD SOP+PROFORM'!$B$2:$AD$2,0)+1,0),0)+IFERROR(VLOOKUP($A214,'TD SOP+PROFORM'!$A$5:$AD$750,MATCH(AG$2,'TD SOP+PROFORM'!$B$2:$AD$2,0)+1,0),0)</f>
        <v>0</v>
      </c>
      <c r="AH214" s="25">
        <f>IFERROR(VLOOKUP($A214,'TD SOP+PROFORM'!$A$5:$AD$750,MATCH(AH$4,'TD SOP+PROFORM'!$B$2:$AD$2,0)+1,0),0)+IFERROR(VLOOKUP($A214,'TD SOP+PROFORM'!$A$5:$AD$750,MATCH(AH$2,'TD SOP+PROFORM'!$B$2:$AD$2,0)+1,0),0)</f>
        <v>0</v>
      </c>
      <c r="AI214" s="26" t="str">
        <f t="shared" si="61"/>
        <v/>
      </c>
      <c r="AJ214" s="25">
        <f>IFERROR(VLOOKUP($A214,'TD SOP+PROFORM'!$A$5:$AD$750,MATCH(AJ$4,'TD SOP+PROFORM'!$B$2:$AD$2,0)+1,0),0)+IFERROR(VLOOKUP($A214,'TD SOP+PROFORM'!$A$5:$AD$750,MATCH(AJ$2,'TD SOP+PROFORM'!$B$2:$AD$2,0)+1,0),0)</f>
        <v>0</v>
      </c>
      <c r="AK214" s="25">
        <f>IFERROR(VLOOKUP($A214,'TD SOP+PROFORM'!$A$5:$AD$750,MATCH(AK$4,'TD SOP+PROFORM'!$B$2:$AD$2,0)+1,0),0)+IFERROR(VLOOKUP($A214,'TD SOP+PROFORM'!$A$5:$AD$750,MATCH(AK$2,'TD SOP+PROFORM'!$B$2:$AD$2,0)+1,0),0)</f>
        <v>0</v>
      </c>
      <c r="AL214" s="26" t="str">
        <f t="shared" si="62"/>
        <v/>
      </c>
      <c r="AM214" s="25">
        <f t="shared" si="64"/>
        <v>0</v>
      </c>
      <c r="AN214" s="25">
        <f t="shared" si="64"/>
        <v>0</v>
      </c>
      <c r="AO214" s="26" t="str">
        <f t="shared" si="63"/>
        <v/>
      </c>
    </row>
    <row r="215" spans="1:41" x14ac:dyDescent="0.35">
      <c r="A215" s="24">
        <f>IF(AND('TD SOP+PROFORM'!A212&lt;&gt;"",'TD SOP+PROFORM'!A212&lt;&gt;"TOTAL"),'TD SOP+PROFORM'!A212,0)</f>
        <v>0</v>
      </c>
      <c r="C215" s="25" t="str">
        <f>IFERROR(VLOOKUP($A215,'TD SOP+PROFORM'!$A$5:$AD$750,MATCH(C$4,'TD SOP+PROFORM'!$B$2:$AT$2,0)+1,0),"")</f>
        <v/>
      </c>
      <c r="D215" s="25" t="str">
        <f>IFERROR(VLOOKUP($A215,'TD SOP+PROFORM'!$A$5:$AD$750,MATCH(D$4,'TD SOP+PROFORM'!$B$2:$AT$2,0)+1,0),"")</f>
        <v/>
      </c>
      <c r="E215" s="26" t="str">
        <f t="shared" si="51"/>
        <v/>
      </c>
      <c r="F215" s="25" t="str">
        <f>IFERROR(VLOOKUP($A215,'TD SOP+PROFORM'!$A$5:$AD$750,MATCH(F$4,'TD SOP+PROFORM'!$B$2:$AT$2,0)+1,0),"")</f>
        <v/>
      </c>
      <c r="G215" s="25" t="str">
        <f>IFERROR(VLOOKUP($A215,'TD SOP+PROFORM'!$A$5:$AD$750,MATCH(G$4,'TD SOP+PROFORM'!$B$2:$AT$2,0)+1,0),"")</f>
        <v/>
      </c>
      <c r="H215" s="26" t="str">
        <f t="shared" si="52"/>
        <v/>
      </c>
      <c r="I215" s="25" t="str">
        <f>IFERROR(VLOOKUP($A215,'TD SOP+PROFORM'!$A$5:$AD$750,MATCH(I$4,'TD SOP+PROFORM'!$B$2:$AT$2,0)+1,0),"")</f>
        <v/>
      </c>
      <c r="J215" s="25" t="str">
        <f>IFERROR(VLOOKUP($A215,'TD SOP+PROFORM'!$A$5:$AD$750,MATCH(J$4,'TD SOP+PROFORM'!$B$2:$AT$2,0)+1,0),"")</f>
        <v/>
      </c>
      <c r="K215" s="26" t="str">
        <f t="shared" si="53"/>
        <v/>
      </c>
      <c r="L215" s="25" t="str">
        <f>IFERROR(VLOOKUP($A215,'TD SOP+PROFORM'!$A$5:$AD$750,MATCH(L$4,'TD SOP+PROFORM'!$B$2:$AT$2,0)+1,0),"")</f>
        <v/>
      </c>
      <c r="M215" s="25" t="str">
        <f>IFERROR(VLOOKUP($A215,'TD SOP+PROFORM'!$A$5:$AD$750,MATCH(M$4,'TD SOP+PROFORM'!$B$2:$AT$2,0)+1,0),"")</f>
        <v/>
      </c>
      <c r="N215" s="26" t="str">
        <f t="shared" si="54"/>
        <v/>
      </c>
      <c r="O215" s="25">
        <f>IFERROR(VLOOKUP($A215,'TD SOP+PROFORM'!$A$5:$AD$750,MATCH(O$4,'TD SOP+PROFORM'!$B$2:$AD$2,0)+1,0),0)+IFERROR(VLOOKUP($A215,'TD SOP+PROFORM'!$A$5:$AD$750,MATCH(O$2,'TD SOP+PROFORM'!$B$2:$AD$2,0)+1,0),0)</f>
        <v>0</v>
      </c>
      <c r="P215" s="25">
        <f>IFERROR(VLOOKUP($A215,'TD SOP+PROFORM'!$A$5:$AD$750,MATCH(P$4,'TD SOP+PROFORM'!$B$2:$AD$2,0)+1,0),0)+IFERROR(VLOOKUP($A215,'TD SOP+PROFORM'!$A$5:$AD$750,MATCH(P$2,'TD SOP+PROFORM'!$B$2:$AD$2,0)+1,0),0)</f>
        <v>0</v>
      </c>
      <c r="Q215" s="26" t="str">
        <f t="shared" si="55"/>
        <v/>
      </c>
      <c r="R215" s="25">
        <f>IFERROR(VLOOKUP($A215,'TD SOP+PROFORM'!$A$5:$AD$750,MATCH(R$4,'TD SOP+PROFORM'!$B$2:$AD$2,0)+1,0),0)+IFERROR(VLOOKUP($A215,'TD SOP+PROFORM'!$A$5:$AD$750,MATCH(R$2,'TD SOP+PROFORM'!$B$2:$AD$2,0)+1,0),0)</f>
        <v>0</v>
      </c>
      <c r="S215" s="25">
        <f>IFERROR(VLOOKUP($A215,'TD SOP+PROFORM'!$A$5:$AD$750,MATCH(S$4,'TD SOP+PROFORM'!$B$2:$AD$2,0)+1,0),0)+IFERROR(VLOOKUP($A215,'TD SOP+PROFORM'!$A$5:$AD$750,MATCH(S$2,'TD SOP+PROFORM'!$B$2:$AD$2,0)+1,0),0)</f>
        <v>0</v>
      </c>
      <c r="T215" s="26" t="str">
        <f t="shared" si="56"/>
        <v/>
      </c>
      <c r="U215" s="25">
        <f>IFERROR(VLOOKUP($A215,'TD SOP+PROFORM'!$A$5:$AD$750,MATCH(U$4,'TD SOP+PROFORM'!$B$2:$AD$2,0)+1,0),0)+IFERROR(VLOOKUP($A215,'TD SOP+PROFORM'!$A$5:$AD$750,MATCH(U$2,'TD SOP+PROFORM'!$B$2:$AD$2,0)+1,0),0)</f>
        <v>0</v>
      </c>
      <c r="V215" s="25">
        <f>IFERROR(VLOOKUP($A215,'TD SOP+PROFORM'!$A$5:$AD$750,MATCH(V$4,'TD SOP+PROFORM'!$B$2:$AD$2,0)+1,0),0)+IFERROR(VLOOKUP($A215,'TD SOP+PROFORM'!$A$5:$AD$750,MATCH(V$2,'TD SOP+PROFORM'!$B$2:$AD$2,0)+1,0),0)</f>
        <v>0</v>
      </c>
      <c r="W215" s="26" t="str">
        <f t="shared" si="57"/>
        <v/>
      </c>
      <c r="X215" s="25">
        <f>IFERROR(VLOOKUP($A215,'TD SOP+PROFORM'!$A$5:$AD$750,MATCH(X$4,'TD SOP+PROFORM'!$B$2:$AD$2,0)+1,0),0)+IFERROR(VLOOKUP($A215,'TD SOP+PROFORM'!$A$5:$AD$750,MATCH(X$2,'TD SOP+PROFORM'!$B$2:$AD$2,0)+1,0),0)</f>
        <v>0</v>
      </c>
      <c r="Y215" s="25">
        <f>IFERROR(VLOOKUP($A215,'TD SOP+PROFORM'!$A$5:$AD$750,MATCH(Y$4,'TD SOP+PROFORM'!$B$2:$AD$2,0)+1,0),0)+IFERROR(VLOOKUP($A215,'TD SOP+PROFORM'!$A$5:$AD$750,MATCH(Y$2,'TD SOP+PROFORM'!$B$2:$AD$2,0)+1,0),0)</f>
        <v>0</v>
      </c>
      <c r="Z215" s="26" t="str">
        <f t="shared" si="58"/>
        <v/>
      </c>
      <c r="AA215" s="25">
        <f>IFERROR(VLOOKUP($A215,'TD SOP+PROFORM'!$A$5:$AD$750,MATCH(AA$4,'TD SOP+PROFORM'!$B$2:$AD$2,0)+1,0),0)+IFERROR(VLOOKUP($A215,'TD SOP+PROFORM'!$A$5:$AD$750,MATCH(AA$2,'TD SOP+PROFORM'!$B$2:$AD$2,0)+1,0),0)</f>
        <v>0</v>
      </c>
      <c r="AB215" s="25">
        <f>IFERROR(VLOOKUP($A215,'TD SOP+PROFORM'!$A$5:$AD$750,MATCH(AB$4,'TD SOP+PROFORM'!$B$2:$AD$2,0)+1,0),0)+IFERROR(VLOOKUP($A215,'TD SOP+PROFORM'!$A$5:$AD$750,MATCH(AB$2,'TD SOP+PROFORM'!$B$2:$AD$2,0)+1,0),0)</f>
        <v>0</v>
      </c>
      <c r="AC215" s="26" t="str">
        <f t="shared" si="59"/>
        <v/>
      </c>
      <c r="AD215" s="25">
        <f>IFERROR(VLOOKUP($A215,'TD SOP+PROFORM'!$A$5:$AD$750,MATCH(AD$4,'TD SOP+PROFORM'!$B$2:$AD$2,0)+1,0),0)+IFERROR(VLOOKUP($A215,'TD SOP+PROFORM'!$A$5:$AD$750,MATCH(AD$2,'TD SOP+PROFORM'!$B$2:$AD$2,0)+1,0),0)</f>
        <v>0</v>
      </c>
      <c r="AE215" s="25">
        <f>IFERROR(VLOOKUP($A215,'TD SOP+PROFORM'!$A$5:$AD$750,MATCH(AE$4,'TD SOP+PROFORM'!$B$2:$AD$2,0)+1,0),0)+IFERROR(VLOOKUP($A215,'TD SOP+PROFORM'!$A$5:$AD$750,MATCH(AE$2,'TD SOP+PROFORM'!$B$2:$AD$2,0)+1,0),0)</f>
        <v>0</v>
      </c>
      <c r="AF215" s="26" t="str">
        <f t="shared" si="60"/>
        <v/>
      </c>
      <c r="AG215" s="25">
        <f>IFERROR(VLOOKUP($A215,'TD SOP+PROFORM'!$A$5:$AD$750,MATCH(AG$4,'TD SOP+PROFORM'!$B$2:$AD$2,0)+1,0),0)+IFERROR(VLOOKUP($A215,'TD SOP+PROFORM'!$A$5:$AD$750,MATCH(AG$2,'TD SOP+PROFORM'!$B$2:$AD$2,0)+1,0),0)</f>
        <v>0</v>
      </c>
      <c r="AH215" s="25">
        <f>IFERROR(VLOOKUP($A215,'TD SOP+PROFORM'!$A$5:$AD$750,MATCH(AH$4,'TD SOP+PROFORM'!$B$2:$AD$2,0)+1,0),0)+IFERROR(VLOOKUP($A215,'TD SOP+PROFORM'!$A$5:$AD$750,MATCH(AH$2,'TD SOP+PROFORM'!$B$2:$AD$2,0)+1,0),0)</f>
        <v>0</v>
      </c>
      <c r="AI215" s="26" t="str">
        <f t="shared" si="61"/>
        <v/>
      </c>
      <c r="AJ215" s="25">
        <f>IFERROR(VLOOKUP($A215,'TD SOP+PROFORM'!$A$5:$AD$750,MATCH(AJ$4,'TD SOP+PROFORM'!$B$2:$AD$2,0)+1,0),0)+IFERROR(VLOOKUP($A215,'TD SOP+PROFORM'!$A$5:$AD$750,MATCH(AJ$2,'TD SOP+PROFORM'!$B$2:$AD$2,0)+1,0),0)</f>
        <v>0</v>
      </c>
      <c r="AK215" s="25">
        <f>IFERROR(VLOOKUP($A215,'TD SOP+PROFORM'!$A$5:$AD$750,MATCH(AK$4,'TD SOP+PROFORM'!$B$2:$AD$2,0)+1,0),0)+IFERROR(VLOOKUP($A215,'TD SOP+PROFORM'!$A$5:$AD$750,MATCH(AK$2,'TD SOP+PROFORM'!$B$2:$AD$2,0)+1,0),0)</f>
        <v>0</v>
      </c>
      <c r="AL215" s="26" t="str">
        <f t="shared" si="62"/>
        <v/>
      </c>
      <c r="AM215" s="25">
        <f t="shared" si="64"/>
        <v>0</v>
      </c>
      <c r="AN215" s="25">
        <f t="shared" si="64"/>
        <v>0</v>
      </c>
      <c r="AO215" s="26" t="str">
        <f t="shared" si="63"/>
        <v/>
      </c>
    </row>
    <row r="216" spans="1:41" x14ac:dyDescent="0.35">
      <c r="A216" s="24">
        <f>IF(AND('TD SOP+PROFORM'!A213&lt;&gt;"",'TD SOP+PROFORM'!A213&lt;&gt;"TOTAL"),'TD SOP+PROFORM'!A213,0)</f>
        <v>0</v>
      </c>
      <c r="C216" s="25" t="str">
        <f>IFERROR(VLOOKUP($A216,'TD SOP+PROFORM'!$A$5:$AD$750,MATCH(C$4,'TD SOP+PROFORM'!$B$2:$AT$2,0)+1,0),"")</f>
        <v/>
      </c>
      <c r="D216" s="25" t="str">
        <f>IFERROR(VLOOKUP($A216,'TD SOP+PROFORM'!$A$5:$AD$750,MATCH(D$4,'TD SOP+PROFORM'!$B$2:$AT$2,0)+1,0),"")</f>
        <v/>
      </c>
      <c r="E216" s="26" t="str">
        <f t="shared" si="51"/>
        <v/>
      </c>
      <c r="F216" s="25" t="str">
        <f>IFERROR(VLOOKUP($A216,'TD SOP+PROFORM'!$A$5:$AD$750,MATCH(F$4,'TD SOP+PROFORM'!$B$2:$AT$2,0)+1,0),"")</f>
        <v/>
      </c>
      <c r="G216" s="25" t="str">
        <f>IFERROR(VLOOKUP($A216,'TD SOP+PROFORM'!$A$5:$AD$750,MATCH(G$4,'TD SOP+PROFORM'!$B$2:$AT$2,0)+1,0),"")</f>
        <v/>
      </c>
      <c r="H216" s="26" t="str">
        <f t="shared" si="52"/>
        <v/>
      </c>
      <c r="I216" s="25" t="str">
        <f>IFERROR(VLOOKUP($A216,'TD SOP+PROFORM'!$A$5:$AD$750,MATCH(I$4,'TD SOP+PROFORM'!$B$2:$AT$2,0)+1,0),"")</f>
        <v/>
      </c>
      <c r="J216" s="25" t="str">
        <f>IFERROR(VLOOKUP($A216,'TD SOP+PROFORM'!$A$5:$AD$750,MATCH(J$4,'TD SOP+PROFORM'!$B$2:$AT$2,0)+1,0),"")</f>
        <v/>
      </c>
      <c r="K216" s="26" t="str">
        <f t="shared" si="53"/>
        <v/>
      </c>
      <c r="L216" s="25" t="str">
        <f>IFERROR(VLOOKUP($A216,'TD SOP+PROFORM'!$A$5:$AD$750,MATCH(L$4,'TD SOP+PROFORM'!$B$2:$AT$2,0)+1,0),"")</f>
        <v/>
      </c>
      <c r="M216" s="25" t="str">
        <f>IFERROR(VLOOKUP($A216,'TD SOP+PROFORM'!$A$5:$AD$750,MATCH(M$4,'TD SOP+PROFORM'!$B$2:$AT$2,0)+1,0),"")</f>
        <v/>
      </c>
      <c r="N216" s="26" t="str">
        <f t="shared" si="54"/>
        <v/>
      </c>
      <c r="O216" s="25">
        <f>IFERROR(VLOOKUP($A216,'TD SOP+PROFORM'!$A$5:$AD$750,MATCH(O$4,'TD SOP+PROFORM'!$B$2:$AD$2,0)+1,0),0)+IFERROR(VLOOKUP($A216,'TD SOP+PROFORM'!$A$5:$AD$750,MATCH(O$2,'TD SOP+PROFORM'!$B$2:$AD$2,0)+1,0),0)</f>
        <v>0</v>
      </c>
      <c r="P216" s="25">
        <f>IFERROR(VLOOKUP($A216,'TD SOP+PROFORM'!$A$5:$AD$750,MATCH(P$4,'TD SOP+PROFORM'!$B$2:$AD$2,0)+1,0),0)+IFERROR(VLOOKUP($A216,'TD SOP+PROFORM'!$A$5:$AD$750,MATCH(P$2,'TD SOP+PROFORM'!$B$2:$AD$2,0)+1,0),0)</f>
        <v>0</v>
      </c>
      <c r="Q216" s="26" t="str">
        <f t="shared" si="55"/>
        <v/>
      </c>
      <c r="R216" s="25">
        <f>IFERROR(VLOOKUP($A216,'TD SOP+PROFORM'!$A$5:$AD$750,MATCH(R$4,'TD SOP+PROFORM'!$B$2:$AD$2,0)+1,0),0)+IFERROR(VLOOKUP($A216,'TD SOP+PROFORM'!$A$5:$AD$750,MATCH(R$2,'TD SOP+PROFORM'!$B$2:$AD$2,0)+1,0),0)</f>
        <v>0</v>
      </c>
      <c r="S216" s="25">
        <f>IFERROR(VLOOKUP($A216,'TD SOP+PROFORM'!$A$5:$AD$750,MATCH(S$4,'TD SOP+PROFORM'!$B$2:$AD$2,0)+1,0),0)+IFERROR(VLOOKUP($A216,'TD SOP+PROFORM'!$A$5:$AD$750,MATCH(S$2,'TD SOP+PROFORM'!$B$2:$AD$2,0)+1,0),0)</f>
        <v>0</v>
      </c>
      <c r="T216" s="26" t="str">
        <f t="shared" si="56"/>
        <v/>
      </c>
      <c r="U216" s="25">
        <f>IFERROR(VLOOKUP($A216,'TD SOP+PROFORM'!$A$5:$AD$750,MATCH(U$4,'TD SOP+PROFORM'!$B$2:$AD$2,0)+1,0),0)+IFERROR(VLOOKUP($A216,'TD SOP+PROFORM'!$A$5:$AD$750,MATCH(U$2,'TD SOP+PROFORM'!$B$2:$AD$2,0)+1,0),0)</f>
        <v>0</v>
      </c>
      <c r="V216" s="25">
        <f>IFERROR(VLOOKUP($A216,'TD SOP+PROFORM'!$A$5:$AD$750,MATCH(V$4,'TD SOP+PROFORM'!$B$2:$AD$2,0)+1,0),0)+IFERROR(VLOOKUP($A216,'TD SOP+PROFORM'!$A$5:$AD$750,MATCH(V$2,'TD SOP+PROFORM'!$B$2:$AD$2,0)+1,0),0)</f>
        <v>0</v>
      </c>
      <c r="W216" s="26" t="str">
        <f t="shared" si="57"/>
        <v/>
      </c>
      <c r="X216" s="25">
        <f>IFERROR(VLOOKUP($A216,'TD SOP+PROFORM'!$A$5:$AD$750,MATCH(X$4,'TD SOP+PROFORM'!$B$2:$AD$2,0)+1,0),0)+IFERROR(VLOOKUP($A216,'TD SOP+PROFORM'!$A$5:$AD$750,MATCH(X$2,'TD SOP+PROFORM'!$B$2:$AD$2,0)+1,0),0)</f>
        <v>0</v>
      </c>
      <c r="Y216" s="25">
        <f>IFERROR(VLOOKUP($A216,'TD SOP+PROFORM'!$A$5:$AD$750,MATCH(Y$4,'TD SOP+PROFORM'!$B$2:$AD$2,0)+1,0),0)+IFERROR(VLOOKUP($A216,'TD SOP+PROFORM'!$A$5:$AD$750,MATCH(Y$2,'TD SOP+PROFORM'!$B$2:$AD$2,0)+1,0),0)</f>
        <v>0</v>
      </c>
      <c r="Z216" s="26" t="str">
        <f t="shared" si="58"/>
        <v/>
      </c>
      <c r="AA216" s="25">
        <f>IFERROR(VLOOKUP($A216,'TD SOP+PROFORM'!$A$5:$AD$750,MATCH(AA$4,'TD SOP+PROFORM'!$B$2:$AD$2,0)+1,0),0)+IFERROR(VLOOKUP($A216,'TD SOP+PROFORM'!$A$5:$AD$750,MATCH(AA$2,'TD SOP+PROFORM'!$B$2:$AD$2,0)+1,0),0)</f>
        <v>0</v>
      </c>
      <c r="AB216" s="25">
        <f>IFERROR(VLOOKUP($A216,'TD SOP+PROFORM'!$A$5:$AD$750,MATCH(AB$4,'TD SOP+PROFORM'!$B$2:$AD$2,0)+1,0),0)+IFERROR(VLOOKUP($A216,'TD SOP+PROFORM'!$A$5:$AD$750,MATCH(AB$2,'TD SOP+PROFORM'!$B$2:$AD$2,0)+1,0),0)</f>
        <v>0</v>
      </c>
      <c r="AC216" s="26" t="str">
        <f t="shared" si="59"/>
        <v/>
      </c>
      <c r="AD216" s="25">
        <f>IFERROR(VLOOKUP($A216,'TD SOP+PROFORM'!$A$5:$AD$750,MATCH(AD$4,'TD SOP+PROFORM'!$B$2:$AD$2,0)+1,0),0)+IFERROR(VLOOKUP($A216,'TD SOP+PROFORM'!$A$5:$AD$750,MATCH(AD$2,'TD SOP+PROFORM'!$B$2:$AD$2,0)+1,0),0)</f>
        <v>0</v>
      </c>
      <c r="AE216" s="25">
        <f>IFERROR(VLOOKUP($A216,'TD SOP+PROFORM'!$A$5:$AD$750,MATCH(AE$4,'TD SOP+PROFORM'!$B$2:$AD$2,0)+1,0),0)+IFERROR(VLOOKUP($A216,'TD SOP+PROFORM'!$A$5:$AD$750,MATCH(AE$2,'TD SOP+PROFORM'!$B$2:$AD$2,0)+1,0),0)</f>
        <v>0</v>
      </c>
      <c r="AF216" s="26" t="str">
        <f t="shared" si="60"/>
        <v/>
      </c>
      <c r="AG216" s="25">
        <f>IFERROR(VLOOKUP($A216,'TD SOP+PROFORM'!$A$5:$AD$750,MATCH(AG$4,'TD SOP+PROFORM'!$B$2:$AD$2,0)+1,0),0)+IFERROR(VLOOKUP($A216,'TD SOP+PROFORM'!$A$5:$AD$750,MATCH(AG$2,'TD SOP+PROFORM'!$B$2:$AD$2,0)+1,0),0)</f>
        <v>0</v>
      </c>
      <c r="AH216" s="25">
        <f>IFERROR(VLOOKUP($A216,'TD SOP+PROFORM'!$A$5:$AD$750,MATCH(AH$4,'TD SOP+PROFORM'!$B$2:$AD$2,0)+1,0),0)+IFERROR(VLOOKUP($A216,'TD SOP+PROFORM'!$A$5:$AD$750,MATCH(AH$2,'TD SOP+PROFORM'!$B$2:$AD$2,0)+1,0),0)</f>
        <v>0</v>
      </c>
      <c r="AI216" s="26" t="str">
        <f t="shared" si="61"/>
        <v/>
      </c>
      <c r="AJ216" s="25">
        <f>IFERROR(VLOOKUP($A216,'TD SOP+PROFORM'!$A$5:$AD$750,MATCH(AJ$4,'TD SOP+PROFORM'!$B$2:$AD$2,0)+1,0),0)+IFERROR(VLOOKUP($A216,'TD SOP+PROFORM'!$A$5:$AD$750,MATCH(AJ$2,'TD SOP+PROFORM'!$B$2:$AD$2,0)+1,0),0)</f>
        <v>0</v>
      </c>
      <c r="AK216" s="25">
        <f>IFERROR(VLOOKUP($A216,'TD SOP+PROFORM'!$A$5:$AD$750,MATCH(AK$4,'TD SOP+PROFORM'!$B$2:$AD$2,0)+1,0),0)+IFERROR(VLOOKUP($A216,'TD SOP+PROFORM'!$A$5:$AD$750,MATCH(AK$2,'TD SOP+PROFORM'!$B$2:$AD$2,0)+1,0),0)</f>
        <v>0</v>
      </c>
      <c r="AL216" s="26" t="str">
        <f t="shared" si="62"/>
        <v/>
      </c>
      <c r="AM216" s="25">
        <f t="shared" si="64"/>
        <v>0</v>
      </c>
      <c r="AN216" s="25">
        <f t="shared" si="64"/>
        <v>0</v>
      </c>
      <c r="AO216" s="26" t="str">
        <f t="shared" si="63"/>
        <v/>
      </c>
    </row>
    <row r="217" spans="1:41" x14ac:dyDescent="0.35">
      <c r="A217" s="24">
        <f>IF(AND('TD SOP+PROFORM'!A214&lt;&gt;"",'TD SOP+PROFORM'!A214&lt;&gt;"TOTAL"),'TD SOP+PROFORM'!A214,0)</f>
        <v>0</v>
      </c>
      <c r="C217" s="25" t="str">
        <f>IFERROR(VLOOKUP($A217,'TD SOP+PROFORM'!$A$5:$AD$750,MATCH(C$4,'TD SOP+PROFORM'!$B$2:$AT$2,0)+1,0),"")</f>
        <v/>
      </c>
      <c r="D217" s="25" t="str">
        <f>IFERROR(VLOOKUP($A217,'TD SOP+PROFORM'!$A$5:$AD$750,MATCH(D$4,'TD SOP+PROFORM'!$B$2:$AT$2,0)+1,0),"")</f>
        <v/>
      </c>
      <c r="E217" s="26" t="str">
        <f t="shared" si="51"/>
        <v/>
      </c>
      <c r="F217" s="25" t="str">
        <f>IFERROR(VLOOKUP($A217,'TD SOP+PROFORM'!$A$5:$AD$750,MATCH(F$4,'TD SOP+PROFORM'!$B$2:$AT$2,0)+1,0),"")</f>
        <v/>
      </c>
      <c r="G217" s="25" t="str">
        <f>IFERROR(VLOOKUP($A217,'TD SOP+PROFORM'!$A$5:$AD$750,MATCH(G$4,'TD SOP+PROFORM'!$B$2:$AT$2,0)+1,0),"")</f>
        <v/>
      </c>
      <c r="H217" s="26" t="str">
        <f t="shared" si="52"/>
        <v/>
      </c>
      <c r="I217" s="25" t="str">
        <f>IFERROR(VLOOKUP($A217,'TD SOP+PROFORM'!$A$5:$AD$750,MATCH(I$4,'TD SOP+PROFORM'!$B$2:$AT$2,0)+1,0),"")</f>
        <v/>
      </c>
      <c r="J217" s="25" t="str">
        <f>IFERROR(VLOOKUP($A217,'TD SOP+PROFORM'!$A$5:$AD$750,MATCH(J$4,'TD SOP+PROFORM'!$B$2:$AT$2,0)+1,0),"")</f>
        <v/>
      </c>
      <c r="K217" s="26" t="str">
        <f t="shared" si="53"/>
        <v/>
      </c>
      <c r="L217" s="25" t="str">
        <f>IFERROR(VLOOKUP($A217,'TD SOP+PROFORM'!$A$5:$AD$750,MATCH(L$4,'TD SOP+PROFORM'!$B$2:$AT$2,0)+1,0),"")</f>
        <v/>
      </c>
      <c r="M217" s="25" t="str">
        <f>IFERROR(VLOOKUP($A217,'TD SOP+PROFORM'!$A$5:$AD$750,MATCH(M$4,'TD SOP+PROFORM'!$B$2:$AT$2,0)+1,0),"")</f>
        <v/>
      </c>
      <c r="N217" s="26" t="str">
        <f t="shared" si="54"/>
        <v/>
      </c>
      <c r="O217" s="25">
        <f>IFERROR(VLOOKUP($A217,'TD SOP+PROFORM'!$A$5:$AD$750,MATCH(O$4,'TD SOP+PROFORM'!$B$2:$AD$2,0)+1,0),0)+IFERROR(VLOOKUP($A217,'TD SOP+PROFORM'!$A$5:$AD$750,MATCH(O$2,'TD SOP+PROFORM'!$B$2:$AD$2,0)+1,0),0)</f>
        <v>0</v>
      </c>
      <c r="P217" s="25">
        <f>IFERROR(VLOOKUP($A217,'TD SOP+PROFORM'!$A$5:$AD$750,MATCH(P$4,'TD SOP+PROFORM'!$B$2:$AD$2,0)+1,0),0)+IFERROR(VLOOKUP($A217,'TD SOP+PROFORM'!$A$5:$AD$750,MATCH(P$2,'TD SOP+PROFORM'!$B$2:$AD$2,0)+1,0),0)</f>
        <v>0</v>
      </c>
      <c r="Q217" s="26" t="str">
        <f t="shared" si="55"/>
        <v/>
      </c>
      <c r="R217" s="25">
        <f>IFERROR(VLOOKUP($A217,'TD SOP+PROFORM'!$A$5:$AD$750,MATCH(R$4,'TD SOP+PROFORM'!$B$2:$AD$2,0)+1,0),0)+IFERROR(VLOOKUP($A217,'TD SOP+PROFORM'!$A$5:$AD$750,MATCH(R$2,'TD SOP+PROFORM'!$B$2:$AD$2,0)+1,0),0)</f>
        <v>0</v>
      </c>
      <c r="S217" s="25">
        <f>IFERROR(VLOOKUP($A217,'TD SOP+PROFORM'!$A$5:$AD$750,MATCH(S$4,'TD SOP+PROFORM'!$B$2:$AD$2,0)+1,0),0)+IFERROR(VLOOKUP($A217,'TD SOP+PROFORM'!$A$5:$AD$750,MATCH(S$2,'TD SOP+PROFORM'!$B$2:$AD$2,0)+1,0),0)</f>
        <v>0</v>
      </c>
      <c r="T217" s="26" t="str">
        <f t="shared" si="56"/>
        <v/>
      </c>
      <c r="U217" s="25">
        <f>IFERROR(VLOOKUP($A217,'TD SOP+PROFORM'!$A$5:$AD$750,MATCH(U$4,'TD SOP+PROFORM'!$B$2:$AD$2,0)+1,0),0)+IFERROR(VLOOKUP($A217,'TD SOP+PROFORM'!$A$5:$AD$750,MATCH(U$2,'TD SOP+PROFORM'!$B$2:$AD$2,0)+1,0),0)</f>
        <v>0</v>
      </c>
      <c r="V217" s="25">
        <f>IFERROR(VLOOKUP($A217,'TD SOP+PROFORM'!$A$5:$AD$750,MATCH(V$4,'TD SOP+PROFORM'!$B$2:$AD$2,0)+1,0),0)+IFERROR(VLOOKUP($A217,'TD SOP+PROFORM'!$A$5:$AD$750,MATCH(V$2,'TD SOP+PROFORM'!$B$2:$AD$2,0)+1,0),0)</f>
        <v>0</v>
      </c>
      <c r="W217" s="26" t="str">
        <f t="shared" si="57"/>
        <v/>
      </c>
      <c r="X217" s="25">
        <f>IFERROR(VLOOKUP($A217,'TD SOP+PROFORM'!$A$5:$AD$750,MATCH(X$4,'TD SOP+PROFORM'!$B$2:$AD$2,0)+1,0),0)+IFERROR(VLOOKUP($A217,'TD SOP+PROFORM'!$A$5:$AD$750,MATCH(X$2,'TD SOP+PROFORM'!$B$2:$AD$2,0)+1,0),0)</f>
        <v>0</v>
      </c>
      <c r="Y217" s="25">
        <f>IFERROR(VLOOKUP($A217,'TD SOP+PROFORM'!$A$5:$AD$750,MATCH(Y$4,'TD SOP+PROFORM'!$B$2:$AD$2,0)+1,0),0)+IFERROR(VLOOKUP($A217,'TD SOP+PROFORM'!$A$5:$AD$750,MATCH(Y$2,'TD SOP+PROFORM'!$B$2:$AD$2,0)+1,0),0)</f>
        <v>0</v>
      </c>
      <c r="Z217" s="26" t="str">
        <f t="shared" si="58"/>
        <v/>
      </c>
      <c r="AA217" s="25">
        <f>IFERROR(VLOOKUP($A217,'TD SOP+PROFORM'!$A$5:$AD$750,MATCH(AA$4,'TD SOP+PROFORM'!$B$2:$AD$2,0)+1,0),0)+IFERROR(VLOOKUP($A217,'TD SOP+PROFORM'!$A$5:$AD$750,MATCH(AA$2,'TD SOP+PROFORM'!$B$2:$AD$2,0)+1,0),0)</f>
        <v>0</v>
      </c>
      <c r="AB217" s="25">
        <f>IFERROR(VLOOKUP($A217,'TD SOP+PROFORM'!$A$5:$AD$750,MATCH(AB$4,'TD SOP+PROFORM'!$B$2:$AD$2,0)+1,0),0)+IFERROR(VLOOKUP($A217,'TD SOP+PROFORM'!$A$5:$AD$750,MATCH(AB$2,'TD SOP+PROFORM'!$B$2:$AD$2,0)+1,0),0)</f>
        <v>0</v>
      </c>
      <c r="AC217" s="26" t="str">
        <f t="shared" si="59"/>
        <v/>
      </c>
      <c r="AD217" s="25">
        <f>IFERROR(VLOOKUP($A217,'TD SOP+PROFORM'!$A$5:$AD$750,MATCH(AD$4,'TD SOP+PROFORM'!$B$2:$AD$2,0)+1,0),0)+IFERROR(VLOOKUP($A217,'TD SOP+PROFORM'!$A$5:$AD$750,MATCH(AD$2,'TD SOP+PROFORM'!$B$2:$AD$2,0)+1,0),0)</f>
        <v>0</v>
      </c>
      <c r="AE217" s="25">
        <f>IFERROR(VLOOKUP($A217,'TD SOP+PROFORM'!$A$5:$AD$750,MATCH(AE$4,'TD SOP+PROFORM'!$B$2:$AD$2,0)+1,0),0)+IFERROR(VLOOKUP($A217,'TD SOP+PROFORM'!$A$5:$AD$750,MATCH(AE$2,'TD SOP+PROFORM'!$B$2:$AD$2,0)+1,0),0)</f>
        <v>0</v>
      </c>
      <c r="AF217" s="26" t="str">
        <f t="shared" si="60"/>
        <v/>
      </c>
      <c r="AG217" s="25">
        <f>IFERROR(VLOOKUP($A217,'TD SOP+PROFORM'!$A$5:$AD$750,MATCH(AG$4,'TD SOP+PROFORM'!$B$2:$AD$2,0)+1,0),0)+IFERROR(VLOOKUP($A217,'TD SOP+PROFORM'!$A$5:$AD$750,MATCH(AG$2,'TD SOP+PROFORM'!$B$2:$AD$2,0)+1,0),0)</f>
        <v>0</v>
      </c>
      <c r="AH217" s="25">
        <f>IFERROR(VLOOKUP($A217,'TD SOP+PROFORM'!$A$5:$AD$750,MATCH(AH$4,'TD SOP+PROFORM'!$B$2:$AD$2,0)+1,0),0)+IFERROR(VLOOKUP($A217,'TD SOP+PROFORM'!$A$5:$AD$750,MATCH(AH$2,'TD SOP+PROFORM'!$B$2:$AD$2,0)+1,0),0)</f>
        <v>0</v>
      </c>
      <c r="AI217" s="26" t="str">
        <f t="shared" si="61"/>
        <v/>
      </c>
      <c r="AJ217" s="25">
        <f>IFERROR(VLOOKUP($A217,'TD SOP+PROFORM'!$A$5:$AD$750,MATCH(AJ$4,'TD SOP+PROFORM'!$B$2:$AD$2,0)+1,0),0)+IFERROR(VLOOKUP($A217,'TD SOP+PROFORM'!$A$5:$AD$750,MATCH(AJ$2,'TD SOP+PROFORM'!$B$2:$AD$2,0)+1,0),0)</f>
        <v>0</v>
      </c>
      <c r="AK217" s="25">
        <f>IFERROR(VLOOKUP($A217,'TD SOP+PROFORM'!$A$5:$AD$750,MATCH(AK$4,'TD SOP+PROFORM'!$B$2:$AD$2,0)+1,0),0)+IFERROR(VLOOKUP($A217,'TD SOP+PROFORM'!$A$5:$AD$750,MATCH(AK$2,'TD SOP+PROFORM'!$B$2:$AD$2,0)+1,0),0)</f>
        <v>0</v>
      </c>
      <c r="AL217" s="26" t="str">
        <f t="shared" si="62"/>
        <v/>
      </c>
      <c r="AM217" s="25">
        <f t="shared" si="64"/>
        <v>0</v>
      </c>
      <c r="AN217" s="25">
        <f t="shared" si="64"/>
        <v>0</v>
      </c>
      <c r="AO217" s="26" t="str">
        <f t="shared" si="63"/>
        <v/>
      </c>
    </row>
    <row r="218" spans="1:41" x14ac:dyDescent="0.35">
      <c r="A218" s="24">
        <f>IF(AND('TD SOP+PROFORM'!A215&lt;&gt;"",'TD SOP+PROFORM'!A215&lt;&gt;"TOTAL"),'TD SOP+PROFORM'!A215,0)</f>
        <v>0</v>
      </c>
      <c r="C218" s="25" t="str">
        <f>IFERROR(VLOOKUP($A218,'TD SOP+PROFORM'!$A$5:$AD$750,MATCH(C$4,'TD SOP+PROFORM'!$B$2:$AT$2,0)+1,0),"")</f>
        <v/>
      </c>
      <c r="D218" s="25" t="str">
        <f>IFERROR(VLOOKUP($A218,'TD SOP+PROFORM'!$A$5:$AD$750,MATCH(D$4,'TD SOP+PROFORM'!$B$2:$AT$2,0)+1,0),"")</f>
        <v/>
      </c>
      <c r="E218" s="26" t="str">
        <f t="shared" si="51"/>
        <v/>
      </c>
      <c r="F218" s="25" t="str">
        <f>IFERROR(VLOOKUP($A218,'TD SOP+PROFORM'!$A$5:$AD$750,MATCH(F$4,'TD SOP+PROFORM'!$B$2:$AT$2,0)+1,0),"")</f>
        <v/>
      </c>
      <c r="G218" s="25" t="str">
        <f>IFERROR(VLOOKUP($A218,'TD SOP+PROFORM'!$A$5:$AD$750,MATCH(G$4,'TD SOP+PROFORM'!$B$2:$AT$2,0)+1,0),"")</f>
        <v/>
      </c>
      <c r="H218" s="26" t="str">
        <f t="shared" si="52"/>
        <v/>
      </c>
      <c r="I218" s="25" t="str">
        <f>IFERROR(VLOOKUP($A218,'TD SOP+PROFORM'!$A$5:$AD$750,MATCH(I$4,'TD SOP+PROFORM'!$B$2:$AT$2,0)+1,0),"")</f>
        <v/>
      </c>
      <c r="J218" s="25" t="str">
        <f>IFERROR(VLOOKUP($A218,'TD SOP+PROFORM'!$A$5:$AD$750,MATCH(J$4,'TD SOP+PROFORM'!$B$2:$AT$2,0)+1,0),"")</f>
        <v/>
      </c>
      <c r="K218" s="26" t="str">
        <f t="shared" si="53"/>
        <v/>
      </c>
      <c r="L218" s="25" t="str">
        <f>IFERROR(VLOOKUP($A218,'TD SOP+PROFORM'!$A$5:$AD$750,MATCH(L$4,'TD SOP+PROFORM'!$B$2:$AT$2,0)+1,0),"")</f>
        <v/>
      </c>
      <c r="M218" s="25" t="str">
        <f>IFERROR(VLOOKUP($A218,'TD SOP+PROFORM'!$A$5:$AD$750,MATCH(M$4,'TD SOP+PROFORM'!$B$2:$AT$2,0)+1,0),"")</f>
        <v/>
      </c>
      <c r="N218" s="26" t="str">
        <f t="shared" si="54"/>
        <v/>
      </c>
      <c r="O218" s="25">
        <f>IFERROR(VLOOKUP($A218,'TD SOP+PROFORM'!$A$5:$AD$750,MATCH(O$4,'TD SOP+PROFORM'!$B$2:$AD$2,0)+1,0),0)+IFERROR(VLOOKUP($A218,'TD SOP+PROFORM'!$A$5:$AD$750,MATCH(O$2,'TD SOP+PROFORM'!$B$2:$AD$2,0)+1,0),0)</f>
        <v>0</v>
      </c>
      <c r="P218" s="25">
        <f>IFERROR(VLOOKUP($A218,'TD SOP+PROFORM'!$A$5:$AD$750,MATCH(P$4,'TD SOP+PROFORM'!$B$2:$AD$2,0)+1,0),0)+IFERROR(VLOOKUP($A218,'TD SOP+PROFORM'!$A$5:$AD$750,MATCH(P$2,'TD SOP+PROFORM'!$B$2:$AD$2,0)+1,0),0)</f>
        <v>0</v>
      </c>
      <c r="Q218" s="26" t="str">
        <f t="shared" si="55"/>
        <v/>
      </c>
      <c r="R218" s="25">
        <f>IFERROR(VLOOKUP($A218,'TD SOP+PROFORM'!$A$5:$AD$750,MATCH(R$4,'TD SOP+PROFORM'!$B$2:$AD$2,0)+1,0),0)+IFERROR(VLOOKUP($A218,'TD SOP+PROFORM'!$A$5:$AD$750,MATCH(R$2,'TD SOP+PROFORM'!$B$2:$AD$2,0)+1,0),0)</f>
        <v>0</v>
      </c>
      <c r="S218" s="25">
        <f>IFERROR(VLOOKUP($A218,'TD SOP+PROFORM'!$A$5:$AD$750,MATCH(S$4,'TD SOP+PROFORM'!$B$2:$AD$2,0)+1,0),0)+IFERROR(VLOOKUP($A218,'TD SOP+PROFORM'!$A$5:$AD$750,MATCH(S$2,'TD SOP+PROFORM'!$B$2:$AD$2,0)+1,0),0)</f>
        <v>0</v>
      </c>
      <c r="T218" s="26" t="str">
        <f t="shared" si="56"/>
        <v/>
      </c>
      <c r="U218" s="25">
        <f>IFERROR(VLOOKUP($A218,'TD SOP+PROFORM'!$A$5:$AD$750,MATCH(U$4,'TD SOP+PROFORM'!$B$2:$AD$2,0)+1,0),0)+IFERROR(VLOOKUP($A218,'TD SOP+PROFORM'!$A$5:$AD$750,MATCH(U$2,'TD SOP+PROFORM'!$B$2:$AD$2,0)+1,0),0)</f>
        <v>0</v>
      </c>
      <c r="V218" s="25">
        <f>IFERROR(VLOOKUP($A218,'TD SOP+PROFORM'!$A$5:$AD$750,MATCH(V$4,'TD SOP+PROFORM'!$B$2:$AD$2,0)+1,0),0)+IFERROR(VLOOKUP($A218,'TD SOP+PROFORM'!$A$5:$AD$750,MATCH(V$2,'TD SOP+PROFORM'!$B$2:$AD$2,0)+1,0),0)</f>
        <v>0</v>
      </c>
      <c r="W218" s="26" t="str">
        <f t="shared" si="57"/>
        <v/>
      </c>
      <c r="X218" s="25">
        <f>IFERROR(VLOOKUP($A218,'TD SOP+PROFORM'!$A$5:$AD$750,MATCH(X$4,'TD SOP+PROFORM'!$B$2:$AD$2,0)+1,0),0)+IFERROR(VLOOKUP($A218,'TD SOP+PROFORM'!$A$5:$AD$750,MATCH(X$2,'TD SOP+PROFORM'!$B$2:$AD$2,0)+1,0),0)</f>
        <v>0</v>
      </c>
      <c r="Y218" s="25">
        <f>IFERROR(VLOOKUP($A218,'TD SOP+PROFORM'!$A$5:$AD$750,MATCH(Y$4,'TD SOP+PROFORM'!$B$2:$AD$2,0)+1,0),0)+IFERROR(VLOOKUP($A218,'TD SOP+PROFORM'!$A$5:$AD$750,MATCH(Y$2,'TD SOP+PROFORM'!$B$2:$AD$2,0)+1,0),0)</f>
        <v>0</v>
      </c>
      <c r="Z218" s="26" t="str">
        <f t="shared" si="58"/>
        <v/>
      </c>
      <c r="AA218" s="25">
        <f>IFERROR(VLOOKUP($A218,'TD SOP+PROFORM'!$A$5:$AD$750,MATCH(AA$4,'TD SOP+PROFORM'!$B$2:$AD$2,0)+1,0),0)+IFERROR(VLOOKUP($A218,'TD SOP+PROFORM'!$A$5:$AD$750,MATCH(AA$2,'TD SOP+PROFORM'!$B$2:$AD$2,0)+1,0),0)</f>
        <v>0</v>
      </c>
      <c r="AB218" s="25">
        <f>IFERROR(VLOOKUP($A218,'TD SOP+PROFORM'!$A$5:$AD$750,MATCH(AB$4,'TD SOP+PROFORM'!$B$2:$AD$2,0)+1,0),0)+IFERROR(VLOOKUP($A218,'TD SOP+PROFORM'!$A$5:$AD$750,MATCH(AB$2,'TD SOP+PROFORM'!$B$2:$AD$2,0)+1,0),0)</f>
        <v>0</v>
      </c>
      <c r="AC218" s="26" t="str">
        <f t="shared" si="59"/>
        <v/>
      </c>
      <c r="AD218" s="25">
        <f>IFERROR(VLOOKUP($A218,'TD SOP+PROFORM'!$A$5:$AD$750,MATCH(AD$4,'TD SOP+PROFORM'!$B$2:$AD$2,0)+1,0),0)+IFERROR(VLOOKUP($A218,'TD SOP+PROFORM'!$A$5:$AD$750,MATCH(AD$2,'TD SOP+PROFORM'!$B$2:$AD$2,0)+1,0),0)</f>
        <v>0</v>
      </c>
      <c r="AE218" s="25">
        <f>IFERROR(VLOOKUP($A218,'TD SOP+PROFORM'!$A$5:$AD$750,MATCH(AE$4,'TD SOP+PROFORM'!$B$2:$AD$2,0)+1,0),0)+IFERROR(VLOOKUP($A218,'TD SOP+PROFORM'!$A$5:$AD$750,MATCH(AE$2,'TD SOP+PROFORM'!$B$2:$AD$2,0)+1,0),0)</f>
        <v>0</v>
      </c>
      <c r="AF218" s="26" t="str">
        <f t="shared" si="60"/>
        <v/>
      </c>
      <c r="AG218" s="25">
        <f>IFERROR(VLOOKUP($A218,'TD SOP+PROFORM'!$A$5:$AD$750,MATCH(AG$4,'TD SOP+PROFORM'!$B$2:$AD$2,0)+1,0),0)+IFERROR(VLOOKUP($A218,'TD SOP+PROFORM'!$A$5:$AD$750,MATCH(AG$2,'TD SOP+PROFORM'!$B$2:$AD$2,0)+1,0),0)</f>
        <v>0</v>
      </c>
      <c r="AH218" s="25">
        <f>IFERROR(VLOOKUP($A218,'TD SOP+PROFORM'!$A$5:$AD$750,MATCH(AH$4,'TD SOP+PROFORM'!$B$2:$AD$2,0)+1,0),0)+IFERROR(VLOOKUP($A218,'TD SOP+PROFORM'!$A$5:$AD$750,MATCH(AH$2,'TD SOP+PROFORM'!$B$2:$AD$2,0)+1,0),0)</f>
        <v>0</v>
      </c>
      <c r="AI218" s="26" t="str">
        <f t="shared" si="61"/>
        <v/>
      </c>
      <c r="AJ218" s="25">
        <f>IFERROR(VLOOKUP($A218,'TD SOP+PROFORM'!$A$5:$AD$750,MATCH(AJ$4,'TD SOP+PROFORM'!$B$2:$AD$2,0)+1,0),0)+IFERROR(VLOOKUP($A218,'TD SOP+PROFORM'!$A$5:$AD$750,MATCH(AJ$2,'TD SOP+PROFORM'!$B$2:$AD$2,0)+1,0),0)</f>
        <v>0</v>
      </c>
      <c r="AK218" s="25">
        <f>IFERROR(VLOOKUP($A218,'TD SOP+PROFORM'!$A$5:$AD$750,MATCH(AK$4,'TD SOP+PROFORM'!$B$2:$AD$2,0)+1,0),0)+IFERROR(VLOOKUP($A218,'TD SOP+PROFORM'!$A$5:$AD$750,MATCH(AK$2,'TD SOP+PROFORM'!$B$2:$AD$2,0)+1,0),0)</f>
        <v>0</v>
      </c>
      <c r="AL218" s="26" t="str">
        <f t="shared" si="62"/>
        <v/>
      </c>
      <c r="AM218" s="25">
        <f t="shared" si="64"/>
        <v>0</v>
      </c>
      <c r="AN218" s="25">
        <f t="shared" si="64"/>
        <v>0</v>
      </c>
      <c r="AO218" s="26" t="str">
        <f t="shared" si="63"/>
        <v/>
      </c>
    </row>
    <row r="219" spans="1:41" x14ac:dyDescent="0.35">
      <c r="A219" s="24">
        <f>IF(AND('TD SOP+PROFORM'!A216&lt;&gt;"",'TD SOP+PROFORM'!A216&lt;&gt;"TOTAL"),'TD SOP+PROFORM'!A216,0)</f>
        <v>0</v>
      </c>
      <c r="C219" s="25" t="str">
        <f>IFERROR(VLOOKUP($A219,'TD SOP+PROFORM'!$A$5:$AD$750,MATCH(C$4,'TD SOP+PROFORM'!$B$2:$AT$2,0)+1,0),"")</f>
        <v/>
      </c>
      <c r="D219" s="25" t="str">
        <f>IFERROR(VLOOKUP($A219,'TD SOP+PROFORM'!$A$5:$AD$750,MATCH(D$4,'TD SOP+PROFORM'!$B$2:$AT$2,0)+1,0),"")</f>
        <v/>
      </c>
      <c r="E219" s="26" t="str">
        <f t="shared" si="51"/>
        <v/>
      </c>
      <c r="F219" s="25" t="str">
        <f>IFERROR(VLOOKUP($A219,'TD SOP+PROFORM'!$A$5:$AD$750,MATCH(F$4,'TD SOP+PROFORM'!$B$2:$AT$2,0)+1,0),"")</f>
        <v/>
      </c>
      <c r="G219" s="25" t="str">
        <f>IFERROR(VLOOKUP($A219,'TD SOP+PROFORM'!$A$5:$AD$750,MATCH(G$4,'TD SOP+PROFORM'!$B$2:$AT$2,0)+1,0),"")</f>
        <v/>
      </c>
      <c r="H219" s="26" t="str">
        <f t="shared" si="52"/>
        <v/>
      </c>
      <c r="I219" s="25" t="str">
        <f>IFERROR(VLOOKUP($A219,'TD SOP+PROFORM'!$A$5:$AD$750,MATCH(I$4,'TD SOP+PROFORM'!$B$2:$AT$2,0)+1,0),"")</f>
        <v/>
      </c>
      <c r="J219" s="25" t="str">
        <f>IFERROR(VLOOKUP($A219,'TD SOP+PROFORM'!$A$5:$AD$750,MATCH(J$4,'TD SOP+PROFORM'!$B$2:$AT$2,0)+1,0),"")</f>
        <v/>
      </c>
      <c r="K219" s="26" t="str">
        <f t="shared" si="53"/>
        <v/>
      </c>
      <c r="L219" s="25" t="str">
        <f>IFERROR(VLOOKUP($A219,'TD SOP+PROFORM'!$A$5:$AD$750,MATCH(L$4,'TD SOP+PROFORM'!$B$2:$AT$2,0)+1,0),"")</f>
        <v/>
      </c>
      <c r="M219" s="25" t="str">
        <f>IFERROR(VLOOKUP($A219,'TD SOP+PROFORM'!$A$5:$AD$750,MATCH(M$4,'TD SOP+PROFORM'!$B$2:$AT$2,0)+1,0),"")</f>
        <v/>
      </c>
      <c r="N219" s="26" t="str">
        <f t="shared" si="54"/>
        <v/>
      </c>
      <c r="O219" s="25">
        <f>IFERROR(VLOOKUP($A219,'TD SOP+PROFORM'!$A$5:$AD$750,MATCH(O$4,'TD SOP+PROFORM'!$B$2:$AD$2,0)+1,0),0)+IFERROR(VLOOKUP($A219,'TD SOP+PROFORM'!$A$5:$AD$750,MATCH(O$2,'TD SOP+PROFORM'!$B$2:$AD$2,0)+1,0),0)</f>
        <v>0</v>
      </c>
      <c r="P219" s="25">
        <f>IFERROR(VLOOKUP($A219,'TD SOP+PROFORM'!$A$5:$AD$750,MATCH(P$4,'TD SOP+PROFORM'!$B$2:$AD$2,0)+1,0),0)+IFERROR(VLOOKUP($A219,'TD SOP+PROFORM'!$A$5:$AD$750,MATCH(P$2,'TD SOP+PROFORM'!$B$2:$AD$2,0)+1,0),0)</f>
        <v>0</v>
      </c>
      <c r="Q219" s="26" t="str">
        <f t="shared" si="55"/>
        <v/>
      </c>
      <c r="R219" s="25">
        <f>IFERROR(VLOOKUP($A219,'TD SOP+PROFORM'!$A$5:$AD$750,MATCH(R$4,'TD SOP+PROFORM'!$B$2:$AD$2,0)+1,0),0)+IFERROR(VLOOKUP($A219,'TD SOP+PROFORM'!$A$5:$AD$750,MATCH(R$2,'TD SOP+PROFORM'!$B$2:$AD$2,0)+1,0),0)</f>
        <v>0</v>
      </c>
      <c r="S219" s="25">
        <f>IFERROR(VLOOKUP($A219,'TD SOP+PROFORM'!$A$5:$AD$750,MATCH(S$4,'TD SOP+PROFORM'!$B$2:$AD$2,0)+1,0),0)+IFERROR(VLOOKUP($A219,'TD SOP+PROFORM'!$A$5:$AD$750,MATCH(S$2,'TD SOP+PROFORM'!$B$2:$AD$2,0)+1,0),0)</f>
        <v>0</v>
      </c>
      <c r="T219" s="26" t="str">
        <f t="shared" si="56"/>
        <v/>
      </c>
      <c r="U219" s="25">
        <f>IFERROR(VLOOKUP($A219,'TD SOP+PROFORM'!$A$5:$AD$750,MATCH(U$4,'TD SOP+PROFORM'!$B$2:$AD$2,0)+1,0),0)+IFERROR(VLOOKUP($A219,'TD SOP+PROFORM'!$A$5:$AD$750,MATCH(U$2,'TD SOP+PROFORM'!$B$2:$AD$2,0)+1,0),0)</f>
        <v>0</v>
      </c>
      <c r="V219" s="25">
        <f>IFERROR(VLOOKUP($A219,'TD SOP+PROFORM'!$A$5:$AD$750,MATCH(V$4,'TD SOP+PROFORM'!$B$2:$AD$2,0)+1,0),0)+IFERROR(VLOOKUP($A219,'TD SOP+PROFORM'!$A$5:$AD$750,MATCH(V$2,'TD SOP+PROFORM'!$B$2:$AD$2,0)+1,0),0)</f>
        <v>0</v>
      </c>
      <c r="W219" s="26" t="str">
        <f t="shared" si="57"/>
        <v/>
      </c>
      <c r="X219" s="25">
        <f>IFERROR(VLOOKUP($A219,'TD SOP+PROFORM'!$A$5:$AD$750,MATCH(X$4,'TD SOP+PROFORM'!$B$2:$AD$2,0)+1,0),0)+IFERROR(VLOOKUP($A219,'TD SOP+PROFORM'!$A$5:$AD$750,MATCH(X$2,'TD SOP+PROFORM'!$B$2:$AD$2,0)+1,0),0)</f>
        <v>0</v>
      </c>
      <c r="Y219" s="25">
        <f>IFERROR(VLOOKUP($A219,'TD SOP+PROFORM'!$A$5:$AD$750,MATCH(Y$4,'TD SOP+PROFORM'!$B$2:$AD$2,0)+1,0),0)+IFERROR(VLOOKUP($A219,'TD SOP+PROFORM'!$A$5:$AD$750,MATCH(Y$2,'TD SOP+PROFORM'!$B$2:$AD$2,0)+1,0),0)</f>
        <v>0</v>
      </c>
      <c r="Z219" s="26" t="str">
        <f t="shared" si="58"/>
        <v/>
      </c>
      <c r="AA219" s="25">
        <f>IFERROR(VLOOKUP($A219,'TD SOP+PROFORM'!$A$5:$AD$750,MATCH(AA$4,'TD SOP+PROFORM'!$B$2:$AD$2,0)+1,0),0)+IFERROR(VLOOKUP($A219,'TD SOP+PROFORM'!$A$5:$AD$750,MATCH(AA$2,'TD SOP+PROFORM'!$B$2:$AD$2,0)+1,0),0)</f>
        <v>0</v>
      </c>
      <c r="AB219" s="25">
        <f>IFERROR(VLOOKUP($A219,'TD SOP+PROFORM'!$A$5:$AD$750,MATCH(AB$4,'TD SOP+PROFORM'!$B$2:$AD$2,0)+1,0),0)+IFERROR(VLOOKUP($A219,'TD SOP+PROFORM'!$A$5:$AD$750,MATCH(AB$2,'TD SOP+PROFORM'!$B$2:$AD$2,0)+1,0),0)</f>
        <v>0</v>
      </c>
      <c r="AC219" s="26" t="str">
        <f t="shared" si="59"/>
        <v/>
      </c>
      <c r="AD219" s="25">
        <f>IFERROR(VLOOKUP($A219,'TD SOP+PROFORM'!$A$5:$AD$750,MATCH(AD$4,'TD SOP+PROFORM'!$B$2:$AD$2,0)+1,0),0)+IFERROR(VLOOKUP($A219,'TD SOP+PROFORM'!$A$5:$AD$750,MATCH(AD$2,'TD SOP+PROFORM'!$B$2:$AD$2,0)+1,0),0)</f>
        <v>0</v>
      </c>
      <c r="AE219" s="25">
        <f>IFERROR(VLOOKUP($A219,'TD SOP+PROFORM'!$A$5:$AD$750,MATCH(AE$4,'TD SOP+PROFORM'!$B$2:$AD$2,0)+1,0),0)+IFERROR(VLOOKUP($A219,'TD SOP+PROFORM'!$A$5:$AD$750,MATCH(AE$2,'TD SOP+PROFORM'!$B$2:$AD$2,0)+1,0),0)</f>
        <v>0</v>
      </c>
      <c r="AF219" s="26" t="str">
        <f t="shared" si="60"/>
        <v/>
      </c>
      <c r="AG219" s="25">
        <f>IFERROR(VLOOKUP($A219,'TD SOP+PROFORM'!$A$5:$AD$750,MATCH(AG$4,'TD SOP+PROFORM'!$B$2:$AD$2,0)+1,0),0)+IFERROR(VLOOKUP($A219,'TD SOP+PROFORM'!$A$5:$AD$750,MATCH(AG$2,'TD SOP+PROFORM'!$B$2:$AD$2,0)+1,0),0)</f>
        <v>0</v>
      </c>
      <c r="AH219" s="25">
        <f>IFERROR(VLOOKUP($A219,'TD SOP+PROFORM'!$A$5:$AD$750,MATCH(AH$4,'TD SOP+PROFORM'!$B$2:$AD$2,0)+1,0),0)+IFERROR(VLOOKUP($A219,'TD SOP+PROFORM'!$A$5:$AD$750,MATCH(AH$2,'TD SOP+PROFORM'!$B$2:$AD$2,0)+1,0),0)</f>
        <v>0</v>
      </c>
      <c r="AI219" s="26" t="str">
        <f t="shared" si="61"/>
        <v/>
      </c>
      <c r="AJ219" s="25">
        <f>IFERROR(VLOOKUP($A219,'TD SOP+PROFORM'!$A$5:$AD$750,MATCH(AJ$4,'TD SOP+PROFORM'!$B$2:$AD$2,0)+1,0),0)+IFERROR(VLOOKUP($A219,'TD SOP+PROFORM'!$A$5:$AD$750,MATCH(AJ$2,'TD SOP+PROFORM'!$B$2:$AD$2,0)+1,0),0)</f>
        <v>0</v>
      </c>
      <c r="AK219" s="25">
        <f>IFERROR(VLOOKUP($A219,'TD SOP+PROFORM'!$A$5:$AD$750,MATCH(AK$4,'TD SOP+PROFORM'!$B$2:$AD$2,0)+1,0),0)+IFERROR(VLOOKUP($A219,'TD SOP+PROFORM'!$A$5:$AD$750,MATCH(AK$2,'TD SOP+PROFORM'!$B$2:$AD$2,0)+1,0),0)</f>
        <v>0</v>
      </c>
      <c r="AL219" s="26" t="str">
        <f t="shared" si="62"/>
        <v/>
      </c>
      <c r="AM219" s="25">
        <f t="shared" si="64"/>
        <v>0</v>
      </c>
      <c r="AN219" s="25">
        <f t="shared" si="64"/>
        <v>0</v>
      </c>
      <c r="AO219" s="26" t="str">
        <f t="shared" si="63"/>
        <v/>
      </c>
    </row>
    <row r="220" spans="1:41" x14ac:dyDescent="0.35">
      <c r="A220" s="24">
        <f>IF(AND('TD SOP+PROFORM'!A217&lt;&gt;"",'TD SOP+PROFORM'!A217&lt;&gt;"TOTAL"),'TD SOP+PROFORM'!A217,0)</f>
        <v>0</v>
      </c>
      <c r="C220" s="25" t="str">
        <f>IFERROR(VLOOKUP($A220,'TD SOP+PROFORM'!$A$5:$AD$750,MATCH(C$4,'TD SOP+PROFORM'!$B$2:$AT$2,0)+1,0),"")</f>
        <v/>
      </c>
      <c r="D220" s="25" t="str">
        <f>IFERROR(VLOOKUP($A220,'TD SOP+PROFORM'!$A$5:$AD$750,MATCH(D$4,'TD SOP+PROFORM'!$B$2:$AT$2,0)+1,0),"")</f>
        <v/>
      </c>
      <c r="E220" s="26" t="str">
        <f t="shared" si="51"/>
        <v/>
      </c>
      <c r="F220" s="25" t="str">
        <f>IFERROR(VLOOKUP($A220,'TD SOP+PROFORM'!$A$5:$AD$750,MATCH(F$4,'TD SOP+PROFORM'!$B$2:$AT$2,0)+1,0),"")</f>
        <v/>
      </c>
      <c r="G220" s="25" t="str">
        <f>IFERROR(VLOOKUP($A220,'TD SOP+PROFORM'!$A$5:$AD$750,MATCH(G$4,'TD SOP+PROFORM'!$B$2:$AT$2,0)+1,0),"")</f>
        <v/>
      </c>
      <c r="H220" s="26" t="str">
        <f t="shared" si="52"/>
        <v/>
      </c>
      <c r="I220" s="25" t="str">
        <f>IFERROR(VLOOKUP($A220,'TD SOP+PROFORM'!$A$5:$AD$750,MATCH(I$4,'TD SOP+PROFORM'!$B$2:$AT$2,0)+1,0),"")</f>
        <v/>
      </c>
      <c r="J220" s="25" t="str">
        <f>IFERROR(VLOOKUP($A220,'TD SOP+PROFORM'!$A$5:$AD$750,MATCH(J$4,'TD SOP+PROFORM'!$B$2:$AT$2,0)+1,0),"")</f>
        <v/>
      </c>
      <c r="K220" s="26" t="str">
        <f t="shared" si="53"/>
        <v/>
      </c>
      <c r="L220" s="25" t="str">
        <f>IFERROR(VLOOKUP($A220,'TD SOP+PROFORM'!$A$5:$AD$750,MATCH(L$4,'TD SOP+PROFORM'!$B$2:$AT$2,0)+1,0),"")</f>
        <v/>
      </c>
      <c r="M220" s="25" t="str">
        <f>IFERROR(VLOOKUP($A220,'TD SOP+PROFORM'!$A$5:$AD$750,MATCH(M$4,'TD SOP+PROFORM'!$B$2:$AT$2,0)+1,0),"")</f>
        <v/>
      </c>
      <c r="N220" s="26" t="str">
        <f t="shared" si="54"/>
        <v/>
      </c>
      <c r="O220" s="25">
        <f>IFERROR(VLOOKUP($A220,'TD SOP+PROFORM'!$A$5:$AD$750,MATCH(O$4,'TD SOP+PROFORM'!$B$2:$AD$2,0)+1,0),0)+IFERROR(VLOOKUP($A220,'TD SOP+PROFORM'!$A$5:$AD$750,MATCH(O$2,'TD SOP+PROFORM'!$B$2:$AD$2,0)+1,0),0)</f>
        <v>0</v>
      </c>
      <c r="P220" s="25">
        <f>IFERROR(VLOOKUP($A220,'TD SOP+PROFORM'!$A$5:$AD$750,MATCH(P$4,'TD SOP+PROFORM'!$B$2:$AD$2,0)+1,0),0)+IFERROR(VLOOKUP($A220,'TD SOP+PROFORM'!$A$5:$AD$750,MATCH(P$2,'TD SOP+PROFORM'!$B$2:$AD$2,0)+1,0),0)</f>
        <v>0</v>
      </c>
      <c r="Q220" s="26" t="str">
        <f t="shared" si="55"/>
        <v/>
      </c>
      <c r="R220" s="25">
        <f>IFERROR(VLOOKUP($A220,'TD SOP+PROFORM'!$A$5:$AD$750,MATCH(R$4,'TD SOP+PROFORM'!$B$2:$AD$2,0)+1,0),0)+IFERROR(VLOOKUP($A220,'TD SOP+PROFORM'!$A$5:$AD$750,MATCH(R$2,'TD SOP+PROFORM'!$B$2:$AD$2,0)+1,0),0)</f>
        <v>0</v>
      </c>
      <c r="S220" s="25">
        <f>IFERROR(VLOOKUP($A220,'TD SOP+PROFORM'!$A$5:$AD$750,MATCH(S$4,'TD SOP+PROFORM'!$B$2:$AD$2,0)+1,0),0)+IFERROR(VLOOKUP($A220,'TD SOP+PROFORM'!$A$5:$AD$750,MATCH(S$2,'TD SOP+PROFORM'!$B$2:$AD$2,0)+1,0),0)</f>
        <v>0</v>
      </c>
      <c r="T220" s="26" t="str">
        <f t="shared" si="56"/>
        <v/>
      </c>
      <c r="U220" s="25">
        <f>IFERROR(VLOOKUP($A220,'TD SOP+PROFORM'!$A$5:$AD$750,MATCH(U$4,'TD SOP+PROFORM'!$B$2:$AD$2,0)+1,0),0)+IFERROR(VLOOKUP($A220,'TD SOP+PROFORM'!$A$5:$AD$750,MATCH(U$2,'TD SOP+PROFORM'!$B$2:$AD$2,0)+1,0),0)</f>
        <v>0</v>
      </c>
      <c r="V220" s="25">
        <f>IFERROR(VLOOKUP($A220,'TD SOP+PROFORM'!$A$5:$AD$750,MATCH(V$4,'TD SOP+PROFORM'!$B$2:$AD$2,0)+1,0),0)+IFERROR(VLOOKUP($A220,'TD SOP+PROFORM'!$A$5:$AD$750,MATCH(V$2,'TD SOP+PROFORM'!$B$2:$AD$2,0)+1,0),0)</f>
        <v>0</v>
      </c>
      <c r="W220" s="26" t="str">
        <f t="shared" si="57"/>
        <v/>
      </c>
      <c r="X220" s="25">
        <f>IFERROR(VLOOKUP($A220,'TD SOP+PROFORM'!$A$5:$AD$750,MATCH(X$4,'TD SOP+PROFORM'!$B$2:$AD$2,0)+1,0),0)+IFERROR(VLOOKUP($A220,'TD SOP+PROFORM'!$A$5:$AD$750,MATCH(X$2,'TD SOP+PROFORM'!$B$2:$AD$2,0)+1,0),0)</f>
        <v>0</v>
      </c>
      <c r="Y220" s="25">
        <f>IFERROR(VLOOKUP($A220,'TD SOP+PROFORM'!$A$5:$AD$750,MATCH(Y$4,'TD SOP+PROFORM'!$B$2:$AD$2,0)+1,0),0)+IFERROR(VLOOKUP($A220,'TD SOP+PROFORM'!$A$5:$AD$750,MATCH(Y$2,'TD SOP+PROFORM'!$B$2:$AD$2,0)+1,0),0)</f>
        <v>0</v>
      </c>
      <c r="Z220" s="26" t="str">
        <f t="shared" si="58"/>
        <v/>
      </c>
      <c r="AA220" s="25">
        <f>IFERROR(VLOOKUP($A220,'TD SOP+PROFORM'!$A$5:$AD$750,MATCH(AA$4,'TD SOP+PROFORM'!$B$2:$AD$2,0)+1,0),0)+IFERROR(VLOOKUP($A220,'TD SOP+PROFORM'!$A$5:$AD$750,MATCH(AA$2,'TD SOP+PROFORM'!$B$2:$AD$2,0)+1,0),0)</f>
        <v>0</v>
      </c>
      <c r="AB220" s="25">
        <f>IFERROR(VLOOKUP($A220,'TD SOP+PROFORM'!$A$5:$AD$750,MATCH(AB$4,'TD SOP+PROFORM'!$B$2:$AD$2,0)+1,0),0)+IFERROR(VLOOKUP($A220,'TD SOP+PROFORM'!$A$5:$AD$750,MATCH(AB$2,'TD SOP+PROFORM'!$B$2:$AD$2,0)+1,0),0)</f>
        <v>0</v>
      </c>
      <c r="AC220" s="26" t="str">
        <f t="shared" si="59"/>
        <v/>
      </c>
      <c r="AD220" s="25">
        <f>IFERROR(VLOOKUP($A220,'TD SOP+PROFORM'!$A$5:$AD$750,MATCH(AD$4,'TD SOP+PROFORM'!$B$2:$AD$2,0)+1,0),0)+IFERROR(VLOOKUP($A220,'TD SOP+PROFORM'!$A$5:$AD$750,MATCH(AD$2,'TD SOP+PROFORM'!$B$2:$AD$2,0)+1,0),0)</f>
        <v>0</v>
      </c>
      <c r="AE220" s="25">
        <f>IFERROR(VLOOKUP($A220,'TD SOP+PROFORM'!$A$5:$AD$750,MATCH(AE$4,'TD SOP+PROFORM'!$B$2:$AD$2,0)+1,0),0)+IFERROR(VLOOKUP($A220,'TD SOP+PROFORM'!$A$5:$AD$750,MATCH(AE$2,'TD SOP+PROFORM'!$B$2:$AD$2,0)+1,0),0)</f>
        <v>0</v>
      </c>
      <c r="AF220" s="26" t="str">
        <f t="shared" si="60"/>
        <v/>
      </c>
      <c r="AG220" s="25">
        <f>IFERROR(VLOOKUP($A220,'TD SOP+PROFORM'!$A$5:$AD$750,MATCH(AG$4,'TD SOP+PROFORM'!$B$2:$AD$2,0)+1,0),0)+IFERROR(VLOOKUP($A220,'TD SOP+PROFORM'!$A$5:$AD$750,MATCH(AG$2,'TD SOP+PROFORM'!$B$2:$AD$2,0)+1,0),0)</f>
        <v>0</v>
      </c>
      <c r="AH220" s="25">
        <f>IFERROR(VLOOKUP($A220,'TD SOP+PROFORM'!$A$5:$AD$750,MATCH(AH$4,'TD SOP+PROFORM'!$B$2:$AD$2,0)+1,0),0)+IFERROR(VLOOKUP($A220,'TD SOP+PROFORM'!$A$5:$AD$750,MATCH(AH$2,'TD SOP+PROFORM'!$B$2:$AD$2,0)+1,0),0)</f>
        <v>0</v>
      </c>
      <c r="AI220" s="26" t="str">
        <f t="shared" si="61"/>
        <v/>
      </c>
      <c r="AJ220" s="25">
        <f>IFERROR(VLOOKUP($A220,'TD SOP+PROFORM'!$A$5:$AD$750,MATCH(AJ$4,'TD SOP+PROFORM'!$B$2:$AD$2,0)+1,0),0)+IFERROR(VLOOKUP($A220,'TD SOP+PROFORM'!$A$5:$AD$750,MATCH(AJ$2,'TD SOP+PROFORM'!$B$2:$AD$2,0)+1,0),0)</f>
        <v>0</v>
      </c>
      <c r="AK220" s="25">
        <f>IFERROR(VLOOKUP($A220,'TD SOP+PROFORM'!$A$5:$AD$750,MATCH(AK$4,'TD SOP+PROFORM'!$B$2:$AD$2,0)+1,0),0)+IFERROR(VLOOKUP($A220,'TD SOP+PROFORM'!$A$5:$AD$750,MATCH(AK$2,'TD SOP+PROFORM'!$B$2:$AD$2,0)+1,0),0)</f>
        <v>0</v>
      </c>
      <c r="AL220" s="26" t="str">
        <f t="shared" si="62"/>
        <v/>
      </c>
      <c r="AM220" s="25">
        <f t="shared" si="64"/>
        <v>0</v>
      </c>
      <c r="AN220" s="25">
        <f t="shared" si="64"/>
        <v>0</v>
      </c>
      <c r="AO220" s="26" t="str">
        <f t="shared" si="63"/>
        <v/>
      </c>
    </row>
    <row r="221" spans="1:41" x14ac:dyDescent="0.35">
      <c r="A221" s="24">
        <f>IF(AND('TD SOP+PROFORM'!A218&lt;&gt;"",'TD SOP+PROFORM'!A218&lt;&gt;"TOTAL"),'TD SOP+PROFORM'!A218,0)</f>
        <v>0</v>
      </c>
      <c r="C221" s="25" t="str">
        <f>IFERROR(VLOOKUP($A221,'TD SOP+PROFORM'!$A$5:$AD$750,MATCH(C$4,'TD SOP+PROFORM'!$B$2:$AT$2,0)+1,0),"")</f>
        <v/>
      </c>
      <c r="D221" s="25" t="str">
        <f>IFERROR(VLOOKUP($A221,'TD SOP+PROFORM'!$A$5:$AD$750,MATCH(D$4,'TD SOP+PROFORM'!$B$2:$AT$2,0)+1,0),"")</f>
        <v/>
      </c>
      <c r="E221" s="26" t="str">
        <f t="shared" si="51"/>
        <v/>
      </c>
      <c r="F221" s="25" t="str">
        <f>IFERROR(VLOOKUP($A221,'TD SOP+PROFORM'!$A$5:$AD$750,MATCH(F$4,'TD SOP+PROFORM'!$B$2:$AT$2,0)+1,0),"")</f>
        <v/>
      </c>
      <c r="G221" s="25" t="str">
        <f>IFERROR(VLOOKUP($A221,'TD SOP+PROFORM'!$A$5:$AD$750,MATCH(G$4,'TD SOP+PROFORM'!$B$2:$AT$2,0)+1,0),"")</f>
        <v/>
      </c>
      <c r="H221" s="26" t="str">
        <f t="shared" si="52"/>
        <v/>
      </c>
      <c r="I221" s="25" t="str">
        <f>IFERROR(VLOOKUP($A221,'TD SOP+PROFORM'!$A$5:$AD$750,MATCH(I$4,'TD SOP+PROFORM'!$B$2:$AT$2,0)+1,0),"")</f>
        <v/>
      </c>
      <c r="J221" s="25" t="str">
        <f>IFERROR(VLOOKUP($A221,'TD SOP+PROFORM'!$A$5:$AD$750,MATCH(J$4,'TD SOP+PROFORM'!$B$2:$AT$2,0)+1,0),"")</f>
        <v/>
      </c>
      <c r="K221" s="26" t="str">
        <f t="shared" si="53"/>
        <v/>
      </c>
      <c r="L221" s="25" t="str">
        <f>IFERROR(VLOOKUP($A221,'TD SOP+PROFORM'!$A$5:$AD$750,MATCH(L$4,'TD SOP+PROFORM'!$B$2:$AT$2,0)+1,0),"")</f>
        <v/>
      </c>
      <c r="M221" s="25" t="str">
        <f>IFERROR(VLOOKUP($A221,'TD SOP+PROFORM'!$A$5:$AD$750,MATCH(M$4,'TD SOP+PROFORM'!$B$2:$AT$2,0)+1,0),"")</f>
        <v/>
      </c>
      <c r="N221" s="26" t="str">
        <f t="shared" si="54"/>
        <v/>
      </c>
      <c r="O221" s="25">
        <f>IFERROR(VLOOKUP($A221,'TD SOP+PROFORM'!$A$5:$AD$750,MATCH(O$4,'TD SOP+PROFORM'!$B$2:$AD$2,0)+1,0),0)+IFERROR(VLOOKUP($A221,'TD SOP+PROFORM'!$A$5:$AD$750,MATCH(O$2,'TD SOP+PROFORM'!$B$2:$AD$2,0)+1,0),0)</f>
        <v>0</v>
      </c>
      <c r="P221" s="25">
        <f>IFERROR(VLOOKUP($A221,'TD SOP+PROFORM'!$A$5:$AD$750,MATCH(P$4,'TD SOP+PROFORM'!$B$2:$AD$2,0)+1,0),0)+IFERROR(VLOOKUP($A221,'TD SOP+PROFORM'!$A$5:$AD$750,MATCH(P$2,'TD SOP+PROFORM'!$B$2:$AD$2,0)+1,0),0)</f>
        <v>0</v>
      </c>
      <c r="Q221" s="26" t="str">
        <f t="shared" si="55"/>
        <v/>
      </c>
      <c r="R221" s="25">
        <f>IFERROR(VLOOKUP($A221,'TD SOP+PROFORM'!$A$5:$AD$750,MATCH(R$4,'TD SOP+PROFORM'!$B$2:$AD$2,0)+1,0),0)+IFERROR(VLOOKUP($A221,'TD SOP+PROFORM'!$A$5:$AD$750,MATCH(R$2,'TD SOP+PROFORM'!$B$2:$AD$2,0)+1,0),0)</f>
        <v>0</v>
      </c>
      <c r="S221" s="25">
        <f>IFERROR(VLOOKUP($A221,'TD SOP+PROFORM'!$A$5:$AD$750,MATCH(S$4,'TD SOP+PROFORM'!$B$2:$AD$2,0)+1,0),0)+IFERROR(VLOOKUP($A221,'TD SOP+PROFORM'!$A$5:$AD$750,MATCH(S$2,'TD SOP+PROFORM'!$B$2:$AD$2,0)+1,0),0)</f>
        <v>0</v>
      </c>
      <c r="T221" s="26" t="str">
        <f t="shared" si="56"/>
        <v/>
      </c>
      <c r="U221" s="25">
        <f>IFERROR(VLOOKUP($A221,'TD SOP+PROFORM'!$A$5:$AD$750,MATCH(U$4,'TD SOP+PROFORM'!$B$2:$AD$2,0)+1,0),0)+IFERROR(VLOOKUP($A221,'TD SOP+PROFORM'!$A$5:$AD$750,MATCH(U$2,'TD SOP+PROFORM'!$B$2:$AD$2,0)+1,0),0)</f>
        <v>0</v>
      </c>
      <c r="V221" s="25">
        <f>IFERROR(VLOOKUP($A221,'TD SOP+PROFORM'!$A$5:$AD$750,MATCH(V$4,'TD SOP+PROFORM'!$B$2:$AD$2,0)+1,0),0)+IFERROR(VLOOKUP($A221,'TD SOP+PROFORM'!$A$5:$AD$750,MATCH(V$2,'TD SOP+PROFORM'!$B$2:$AD$2,0)+1,0),0)</f>
        <v>0</v>
      </c>
      <c r="W221" s="26" t="str">
        <f t="shared" si="57"/>
        <v/>
      </c>
      <c r="X221" s="25">
        <f>IFERROR(VLOOKUP($A221,'TD SOP+PROFORM'!$A$5:$AD$750,MATCH(X$4,'TD SOP+PROFORM'!$B$2:$AD$2,0)+1,0),0)+IFERROR(VLOOKUP($A221,'TD SOP+PROFORM'!$A$5:$AD$750,MATCH(X$2,'TD SOP+PROFORM'!$B$2:$AD$2,0)+1,0),0)</f>
        <v>0</v>
      </c>
      <c r="Y221" s="25">
        <f>IFERROR(VLOOKUP($A221,'TD SOP+PROFORM'!$A$5:$AD$750,MATCH(Y$4,'TD SOP+PROFORM'!$B$2:$AD$2,0)+1,0),0)+IFERROR(VLOOKUP($A221,'TD SOP+PROFORM'!$A$5:$AD$750,MATCH(Y$2,'TD SOP+PROFORM'!$B$2:$AD$2,0)+1,0),0)</f>
        <v>0</v>
      </c>
      <c r="Z221" s="26" t="str">
        <f t="shared" si="58"/>
        <v/>
      </c>
      <c r="AA221" s="25">
        <f>IFERROR(VLOOKUP($A221,'TD SOP+PROFORM'!$A$5:$AD$750,MATCH(AA$4,'TD SOP+PROFORM'!$B$2:$AD$2,0)+1,0),0)+IFERROR(VLOOKUP($A221,'TD SOP+PROFORM'!$A$5:$AD$750,MATCH(AA$2,'TD SOP+PROFORM'!$B$2:$AD$2,0)+1,0),0)</f>
        <v>0</v>
      </c>
      <c r="AB221" s="25">
        <f>IFERROR(VLOOKUP($A221,'TD SOP+PROFORM'!$A$5:$AD$750,MATCH(AB$4,'TD SOP+PROFORM'!$B$2:$AD$2,0)+1,0),0)+IFERROR(VLOOKUP($A221,'TD SOP+PROFORM'!$A$5:$AD$750,MATCH(AB$2,'TD SOP+PROFORM'!$B$2:$AD$2,0)+1,0),0)</f>
        <v>0</v>
      </c>
      <c r="AC221" s="26" t="str">
        <f t="shared" si="59"/>
        <v/>
      </c>
      <c r="AD221" s="25">
        <f>IFERROR(VLOOKUP($A221,'TD SOP+PROFORM'!$A$5:$AD$750,MATCH(AD$4,'TD SOP+PROFORM'!$B$2:$AD$2,0)+1,0),0)+IFERROR(VLOOKUP($A221,'TD SOP+PROFORM'!$A$5:$AD$750,MATCH(AD$2,'TD SOP+PROFORM'!$B$2:$AD$2,0)+1,0),0)</f>
        <v>0</v>
      </c>
      <c r="AE221" s="25">
        <f>IFERROR(VLOOKUP($A221,'TD SOP+PROFORM'!$A$5:$AD$750,MATCH(AE$4,'TD SOP+PROFORM'!$B$2:$AD$2,0)+1,0),0)+IFERROR(VLOOKUP($A221,'TD SOP+PROFORM'!$A$5:$AD$750,MATCH(AE$2,'TD SOP+PROFORM'!$B$2:$AD$2,0)+1,0),0)</f>
        <v>0</v>
      </c>
      <c r="AF221" s="26" t="str">
        <f t="shared" si="60"/>
        <v/>
      </c>
      <c r="AG221" s="25">
        <f>IFERROR(VLOOKUP($A221,'TD SOP+PROFORM'!$A$5:$AD$750,MATCH(AG$4,'TD SOP+PROFORM'!$B$2:$AD$2,0)+1,0),0)+IFERROR(VLOOKUP($A221,'TD SOP+PROFORM'!$A$5:$AD$750,MATCH(AG$2,'TD SOP+PROFORM'!$B$2:$AD$2,0)+1,0),0)</f>
        <v>0</v>
      </c>
      <c r="AH221" s="25">
        <f>IFERROR(VLOOKUP($A221,'TD SOP+PROFORM'!$A$5:$AD$750,MATCH(AH$4,'TD SOP+PROFORM'!$B$2:$AD$2,0)+1,0),0)+IFERROR(VLOOKUP($A221,'TD SOP+PROFORM'!$A$5:$AD$750,MATCH(AH$2,'TD SOP+PROFORM'!$B$2:$AD$2,0)+1,0),0)</f>
        <v>0</v>
      </c>
      <c r="AI221" s="26" t="str">
        <f t="shared" si="61"/>
        <v/>
      </c>
      <c r="AJ221" s="25">
        <f>IFERROR(VLOOKUP($A221,'TD SOP+PROFORM'!$A$5:$AD$750,MATCH(AJ$4,'TD SOP+PROFORM'!$B$2:$AD$2,0)+1,0),0)+IFERROR(VLOOKUP($A221,'TD SOP+PROFORM'!$A$5:$AD$750,MATCH(AJ$2,'TD SOP+PROFORM'!$B$2:$AD$2,0)+1,0),0)</f>
        <v>0</v>
      </c>
      <c r="AK221" s="25">
        <f>IFERROR(VLOOKUP($A221,'TD SOP+PROFORM'!$A$5:$AD$750,MATCH(AK$4,'TD SOP+PROFORM'!$B$2:$AD$2,0)+1,0),0)+IFERROR(VLOOKUP($A221,'TD SOP+PROFORM'!$A$5:$AD$750,MATCH(AK$2,'TD SOP+PROFORM'!$B$2:$AD$2,0)+1,0),0)</f>
        <v>0</v>
      </c>
      <c r="AL221" s="26" t="str">
        <f t="shared" si="62"/>
        <v/>
      </c>
      <c r="AM221" s="25">
        <f t="shared" si="64"/>
        <v>0</v>
      </c>
      <c r="AN221" s="25">
        <f t="shared" si="64"/>
        <v>0</v>
      </c>
      <c r="AO221" s="26" t="str">
        <f t="shared" si="63"/>
        <v/>
      </c>
    </row>
    <row r="222" spans="1:41" x14ac:dyDescent="0.35">
      <c r="A222" s="24">
        <f>IF(AND('TD SOP+PROFORM'!A219&lt;&gt;"",'TD SOP+PROFORM'!A219&lt;&gt;"TOTAL"),'TD SOP+PROFORM'!A219,0)</f>
        <v>0</v>
      </c>
      <c r="C222" s="25" t="str">
        <f>IFERROR(VLOOKUP($A222,'TD SOP+PROFORM'!$A$5:$AD$750,MATCH(C$4,'TD SOP+PROFORM'!$B$2:$AT$2,0)+1,0),"")</f>
        <v/>
      </c>
      <c r="D222" s="25" t="str">
        <f>IFERROR(VLOOKUP($A222,'TD SOP+PROFORM'!$A$5:$AD$750,MATCH(D$4,'TD SOP+PROFORM'!$B$2:$AT$2,0)+1,0),"")</f>
        <v/>
      </c>
      <c r="E222" s="26" t="str">
        <f t="shared" si="51"/>
        <v/>
      </c>
      <c r="F222" s="25" t="str">
        <f>IFERROR(VLOOKUP($A222,'TD SOP+PROFORM'!$A$5:$AD$750,MATCH(F$4,'TD SOP+PROFORM'!$B$2:$AT$2,0)+1,0),"")</f>
        <v/>
      </c>
      <c r="G222" s="25" t="str">
        <f>IFERROR(VLOOKUP($A222,'TD SOP+PROFORM'!$A$5:$AD$750,MATCH(G$4,'TD SOP+PROFORM'!$B$2:$AT$2,0)+1,0),"")</f>
        <v/>
      </c>
      <c r="H222" s="26" t="str">
        <f t="shared" si="52"/>
        <v/>
      </c>
      <c r="I222" s="25" t="str">
        <f>IFERROR(VLOOKUP($A222,'TD SOP+PROFORM'!$A$5:$AD$750,MATCH(I$4,'TD SOP+PROFORM'!$B$2:$AT$2,0)+1,0),"")</f>
        <v/>
      </c>
      <c r="J222" s="25" t="str">
        <f>IFERROR(VLOOKUP($A222,'TD SOP+PROFORM'!$A$5:$AD$750,MATCH(J$4,'TD SOP+PROFORM'!$B$2:$AT$2,0)+1,0),"")</f>
        <v/>
      </c>
      <c r="K222" s="26" t="str">
        <f t="shared" si="53"/>
        <v/>
      </c>
      <c r="L222" s="25" t="str">
        <f>IFERROR(VLOOKUP($A222,'TD SOP+PROFORM'!$A$5:$AD$750,MATCH(L$4,'TD SOP+PROFORM'!$B$2:$AT$2,0)+1,0),"")</f>
        <v/>
      </c>
      <c r="M222" s="25" t="str">
        <f>IFERROR(VLOOKUP($A222,'TD SOP+PROFORM'!$A$5:$AD$750,MATCH(M$4,'TD SOP+PROFORM'!$B$2:$AT$2,0)+1,0),"")</f>
        <v/>
      </c>
      <c r="N222" s="26" t="str">
        <f t="shared" si="54"/>
        <v/>
      </c>
      <c r="O222" s="25">
        <f>IFERROR(VLOOKUP($A222,'TD SOP+PROFORM'!$A$5:$AD$750,MATCH(O$4,'TD SOP+PROFORM'!$B$2:$AD$2,0)+1,0),0)+IFERROR(VLOOKUP($A222,'TD SOP+PROFORM'!$A$5:$AD$750,MATCH(O$2,'TD SOP+PROFORM'!$B$2:$AD$2,0)+1,0),0)</f>
        <v>0</v>
      </c>
      <c r="P222" s="25">
        <f>IFERROR(VLOOKUP($A222,'TD SOP+PROFORM'!$A$5:$AD$750,MATCH(P$4,'TD SOP+PROFORM'!$B$2:$AD$2,0)+1,0),0)+IFERROR(VLOOKUP($A222,'TD SOP+PROFORM'!$A$5:$AD$750,MATCH(P$2,'TD SOP+PROFORM'!$B$2:$AD$2,0)+1,0),0)</f>
        <v>0</v>
      </c>
      <c r="Q222" s="26" t="str">
        <f t="shared" si="55"/>
        <v/>
      </c>
      <c r="R222" s="25">
        <f>IFERROR(VLOOKUP($A222,'TD SOP+PROFORM'!$A$5:$AD$750,MATCH(R$4,'TD SOP+PROFORM'!$B$2:$AD$2,0)+1,0),0)+IFERROR(VLOOKUP($A222,'TD SOP+PROFORM'!$A$5:$AD$750,MATCH(R$2,'TD SOP+PROFORM'!$B$2:$AD$2,0)+1,0),0)</f>
        <v>0</v>
      </c>
      <c r="S222" s="25">
        <f>IFERROR(VLOOKUP($A222,'TD SOP+PROFORM'!$A$5:$AD$750,MATCH(S$4,'TD SOP+PROFORM'!$B$2:$AD$2,0)+1,0),0)+IFERROR(VLOOKUP($A222,'TD SOP+PROFORM'!$A$5:$AD$750,MATCH(S$2,'TD SOP+PROFORM'!$B$2:$AD$2,0)+1,0),0)</f>
        <v>0</v>
      </c>
      <c r="T222" s="26" t="str">
        <f t="shared" si="56"/>
        <v/>
      </c>
      <c r="U222" s="25">
        <f>IFERROR(VLOOKUP($A222,'TD SOP+PROFORM'!$A$5:$AD$750,MATCH(U$4,'TD SOP+PROFORM'!$B$2:$AD$2,0)+1,0),0)+IFERROR(VLOOKUP($A222,'TD SOP+PROFORM'!$A$5:$AD$750,MATCH(U$2,'TD SOP+PROFORM'!$B$2:$AD$2,0)+1,0),0)</f>
        <v>0</v>
      </c>
      <c r="V222" s="25">
        <f>IFERROR(VLOOKUP($A222,'TD SOP+PROFORM'!$A$5:$AD$750,MATCH(V$4,'TD SOP+PROFORM'!$B$2:$AD$2,0)+1,0),0)+IFERROR(VLOOKUP($A222,'TD SOP+PROFORM'!$A$5:$AD$750,MATCH(V$2,'TD SOP+PROFORM'!$B$2:$AD$2,0)+1,0),0)</f>
        <v>0</v>
      </c>
      <c r="W222" s="26" t="str">
        <f t="shared" si="57"/>
        <v/>
      </c>
      <c r="X222" s="25">
        <f>IFERROR(VLOOKUP($A222,'TD SOP+PROFORM'!$A$5:$AD$750,MATCH(X$4,'TD SOP+PROFORM'!$B$2:$AD$2,0)+1,0),0)+IFERROR(VLOOKUP($A222,'TD SOP+PROFORM'!$A$5:$AD$750,MATCH(X$2,'TD SOP+PROFORM'!$B$2:$AD$2,0)+1,0),0)</f>
        <v>0</v>
      </c>
      <c r="Y222" s="25">
        <f>IFERROR(VLOOKUP($A222,'TD SOP+PROFORM'!$A$5:$AD$750,MATCH(Y$4,'TD SOP+PROFORM'!$B$2:$AD$2,0)+1,0),0)+IFERROR(VLOOKUP($A222,'TD SOP+PROFORM'!$A$5:$AD$750,MATCH(Y$2,'TD SOP+PROFORM'!$B$2:$AD$2,0)+1,0),0)</f>
        <v>0</v>
      </c>
      <c r="Z222" s="26" t="str">
        <f t="shared" si="58"/>
        <v/>
      </c>
      <c r="AA222" s="25">
        <f>IFERROR(VLOOKUP($A222,'TD SOP+PROFORM'!$A$5:$AD$750,MATCH(AA$4,'TD SOP+PROFORM'!$B$2:$AD$2,0)+1,0),0)+IFERROR(VLOOKUP($A222,'TD SOP+PROFORM'!$A$5:$AD$750,MATCH(AA$2,'TD SOP+PROFORM'!$B$2:$AD$2,0)+1,0),0)</f>
        <v>0</v>
      </c>
      <c r="AB222" s="25">
        <f>IFERROR(VLOOKUP($A222,'TD SOP+PROFORM'!$A$5:$AD$750,MATCH(AB$4,'TD SOP+PROFORM'!$B$2:$AD$2,0)+1,0),0)+IFERROR(VLOOKUP($A222,'TD SOP+PROFORM'!$A$5:$AD$750,MATCH(AB$2,'TD SOP+PROFORM'!$B$2:$AD$2,0)+1,0),0)</f>
        <v>0</v>
      </c>
      <c r="AC222" s="26" t="str">
        <f t="shared" si="59"/>
        <v/>
      </c>
      <c r="AD222" s="25">
        <f>IFERROR(VLOOKUP($A222,'TD SOP+PROFORM'!$A$5:$AD$750,MATCH(AD$4,'TD SOP+PROFORM'!$B$2:$AD$2,0)+1,0),0)+IFERROR(VLOOKUP($A222,'TD SOP+PROFORM'!$A$5:$AD$750,MATCH(AD$2,'TD SOP+PROFORM'!$B$2:$AD$2,0)+1,0),0)</f>
        <v>0</v>
      </c>
      <c r="AE222" s="25">
        <f>IFERROR(VLOOKUP($A222,'TD SOP+PROFORM'!$A$5:$AD$750,MATCH(AE$4,'TD SOP+PROFORM'!$B$2:$AD$2,0)+1,0),0)+IFERROR(VLOOKUP($A222,'TD SOP+PROFORM'!$A$5:$AD$750,MATCH(AE$2,'TD SOP+PROFORM'!$B$2:$AD$2,0)+1,0),0)</f>
        <v>0</v>
      </c>
      <c r="AF222" s="26" t="str">
        <f t="shared" si="60"/>
        <v/>
      </c>
      <c r="AG222" s="25">
        <f>IFERROR(VLOOKUP($A222,'TD SOP+PROFORM'!$A$5:$AD$750,MATCH(AG$4,'TD SOP+PROFORM'!$B$2:$AD$2,0)+1,0),0)+IFERROR(VLOOKUP($A222,'TD SOP+PROFORM'!$A$5:$AD$750,MATCH(AG$2,'TD SOP+PROFORM'!$B$2:$AD$2,0)+1,0),0)</f>
        <v>0</v>
      </c>
      <c r="AH222" s="25">
        <f>IFERROR(VLOOKUP($A222,'TD SOP+PROFORM'!$A$5:$AD$750,MATCH(AH$4,'TD SOP+PROFORM'!$B$2:$AD$2,0)+1,0),0)+IFERROR(VLOOKUP($A222,'TD SOP+PROFORM'!$A$5:$AD$750,MATCH(AH$2,'TD SOP+PROFORM'!$B$2:$AD$2,0)+1,0),0)</f>
        <v>0</v>
      </c>
      <c r="AI222" s="26" t="str">
        <f t="shared" si="61"/>
        <v/>
      </c>
      <c r="AJ222" s="25">
        <f>IFERROR(VLOOKUP($A222,'TD SOP+PROFORM'!$A$5:$AD$750,MATCH(AJ$4,'TD SOP+PROFORM'!$B$2:$AD$2,0)+1,0),0)+IFERROR(VLOOKUP($A222,'TD SOP+PROFORM'!$A$5:$AD$750,MATCH(AJ$2,'TD SOP+PROFORM'!$B$2:$AD$2,0)+1,0),0)</f>
        <v>0</v>
      </c>
      <c r="AK222" s="25">
        <f>IFERROR(VLOOKUP($A222,'TD SOP+PROFORM'!$A$5:$AD$750,MATCH(AK$4,'TD SOP+PROFORM'!$B$2:$AD$2,0)+1,0),0)+IFERROR(VLOOKUP($A222,'TD SOP+PROFORM'!$A$5:$AD$750,MATCH(AK$2,'TD SOP+PROFORM'!$B$2:$AD$2,0)+1,0),0)</f>
        <v>0</v>
      </c>
      <c r="AL222" s="26" t="str">
        <f t="shared" si="62"/>
        <v/>
      </c>
      <c r="AM222" s="25">
        <f t="shared" si="64"/>
        <v>0</v>
      </c>
      <c r="AN222" s="25">
        <f t="shared" si="64"/>
        <v>0</v>
      </c>
      <c r="AO222" s="26" t="str">
        <f t="shared" si="63"/>
        <v/>
      </c>
    </row>
    <row r="223" spans="1:41" x14ac:dyDescent="0.35">
      <c r="A223" s="24">
        <f>IF(AND('TD SOP+PROFORM'!A220&lt;&gt;"",'TD SOP+PROFORM'!A220&lt;&gt;"TOTAL"),'TD SOP+PROFORM'!A220,0)</f>
        <v>0</v>
      </c>
      <c r="C223" s="25" t="str">
        <f>IFERROR(VLOOKUP($A223,'TD SOP+PROFORM'!$A$5:$AD$750,MATCH(C$4,'TD SOP+PROFORM'!$B$2:$AT$2,0)+1,0),"")</f>
        <v/>
      </c>
      <c r="D223" s="25" t="str">
        <f>IFERROR(VLOOKUP($A223,'TD SOP+PROFORM'!$A$5:$AD$750,MATCH(D$4,'TD SOP+PROFORM'!$B$2:$AT$2,0)+1,0),"")</f>
        <v/>
      </c>
      <c r="E223" s="26" t="str">
        <f t="shared" si="51"/>
        <v/>
      </c>
      <c r="F223" s="25" t="str">
        <f>IFERROR(VLOOKUP($A223,'TD SOP+PROFORM'!$A$5:$AD$750,MATCH(F$4,'TD SOP+PROFORM'!$B$2:$AT$2,0)+1,0),"")</f>
        <v/>
      </c>
      <c r="G223" s="25" t="str">
        <f>IFERROR(VLOOKUP($A223,'TD SOP+PROFORM'!$A$5:$AD$750,MATCH(G$4,'TD SOP+PROFORM'!$B$2:$AT$2,0)+1,0),"")</f>
        <v/>
      </c>
      <c r="H223" s="26" t="str">
        <f t="shared" si="52"/>
        <v/>
      </c>
      <c r="I223" s="25" t="str">
        <f>IFERROR(VLOOKUP($A223,'TD SOP+PROFORM'!$A$5:$AD$750,MATCH(I$4,'TD SOP+PROFORM'!$B$2:$AT$2,0)+1,0),"")</f>
        <v/>
      </c>
      <c r="J223" s="25" t="str">
        <f>IFERROR(VLOOKUP($A223,'TD SOP+PROFORM'!$A$5:$AD$750,MATCH(J$4,'TD SOP+PROFORM'!$B$2:$AT$2,0)+1,0),"")</f>
        <v/>
      </c>
      <c r="K223" s="26" t="str">
        <f t="shared" si="53"/>
        <v/>
      </c>
      <c r="L223" s="25" t="str">
        <f>IFERROR(VLOOKUP($A223,'TD SOP+PROFORM'!$A$5:$AD$750,MATCH(L$4,'TD SOP+PROFORM'!$B$2:$AT$2,0)+1,0),"")</f>
        <v/>
      </c>
      <c r="M223" s="25" t="str">
        <f>IFERROR(VLOOKUP($A223,'TD SOP+PROFORM'!$A$5:$AD$750,MATCH(M$4,'TD SOP+PROFORM'!$B$2:$AT$2,0)+1,0),"")</f>
        <v/>
      </c>
      <c r="N223" s="26" t="str">
        <f t="shared" si="54"/>
        <v/>
      </c>
      <c r="O223" s="25">
        <f>IFERROR(VLOOKUP($A223,'TD SOP+PROFORM'!$A$5:$AD$750,MATCH(O$4,'TD SOP+PROFORM'!$B$2:$AD$2,0)+1,0),0)+IFERROR(VLOOKUP($A223,'TD SOP+PROFORM'!$A$5:$AD$750,MATCH(O$2,'TD SOP+PROFORM'!$B$2:$AD$2,0)+1,0),0)</f>
        <v>0</v>
      </c>
      <c r="P223" s="25">
        <f>IFERROR(VLOOKUP($A223,'TD SOP+PROFORM'!$A$5:$AD$750,MATCH(P$4,'TD SOP+PROFORM'!$B$2:$AD$2,0)+1,0),0)+IFERROR(VLOOKUP($A223,'TD SOP+PROFORM'!$A$5:$AD$750,MATCH(P$2,'TD SOP+PROFORM'!$B$2:$AD$2,0)+1,0),0)</f>
        <v>0</v>
      </c>
      <c r="Q223" s="26" t="str">
        <f t="shared" si="55"/>
        <v/>
      </c>
      <c r="R223" s="25">
        <f>IFERROR(VLOOKUP($A223,'TD SOP+PROFORM'!$A$5:$AD$750,MATCH(R$4,'TD SOP+PROFORM'!$B$2:$AD$2,0)+1,0),0)+IFERROR(VLOOKUP($A223,'TD SOP+PROFORM'!$A$5:$AD$750,MATCH(R$2,'TD SOP+PROFORM'!$B$2:$AD$2,0)+1,0),0)</f>
        <v>0</v>
      </c>
      <c r="S223" s="25">
        <f>IFERROR(VLOOKUP($A223,'TD SOP+PROFORM'!$A$5:$AD$750,MATCH(S$4,'TD SOP+PROFORM'!$B$2:$AD$2,0)+1,0),0)+IFERROR(VLOOKUP($A223,'TD SOP+PROFORM'!$A$5:$AD$750,MATCH(S$2,'TD SOP+PROFORM'!$B$2:$AD$2,0)+1,0),0)</f>
        <v>0</v>
      </c>
      <c r="T223" s="26" t="str">
        <f t="shared" si="56"/>
        <v/>
      </c>
      <c r="U223" s="25">
        <f>IFERROR(VLOOKUP($A223,'TD SOP+PROFORM'!$A$5:$AD$750,MATCH(U$4,'TD SOP+PROFORM'!$B$2:$AD$2,0)+1,0),0)+IFERROR(VLOOKUP($A223,'TD SOP+PROFORM'!$A$5:$AD$750,MATCH(U$2,'TD SOP+PROFORM'!$B$2:$AD$2,0)+1,0),0)</f>
        <v>0</v>
      </c>
      <c r="V223" s="25">
        <f>IFERROR(VLOOKUP($A223,'TD SOP+PROFORM'!$A$5:$AD$750,MATCH(V$4,'TD SOP+PROFORM'!$B$2:$AD$2,0)+1,0),0)+IFERROR(VLOOKUP($A223,'TD SOP+PROFORM'!$A$5:$AD$750,MATCH(V$2,'TD SOP+PROFORM'!$B$2:$AD$2,0)+1,0),0)</f>
        <v>0</v>
      </c>
      <c r="W223" s="26" t="str">
        <f t="shared" si="57"/>
        <v/>
      </c>
      <c r="X223" s="25">
        <f>IFERROR(VLOOKUP($A223,'TD SOP+PROFORM'!$A$5:$AD$750,MATCH(X$4,'TD SOP+PROFORM'!$B$2:$AD$2,0)+1,0),0)+IFERROR(VLOOKUP($A223,'TD SOP+PROFORM'!$A$5:$AD$750,MATCH(X$2,'TD SOP+PROFORM'!$B$2:$AD$2,0)+1,0),0)</f>
        <v>0</v>
      </c>
      <c r="Y223" s="25">
        <f>IFERROR(VLOOKUP($A223,'TD SOP+PROFORM'!$A$5:$AD$750,MATCH(Y$4,'TD SOP+PROFORM'!$B$2:$AD$2,0)+1,0),0)+IFERROR(VLOOKUP($A223,'TD SOP+PROFORM'!$A$5:$AD$750,MATCH(Y$2,'TD SOP+PROFORM'!$B$2:$AD$2,0)+1,0),0)</f>
        <v>0</v>
      </c>
      <c r="Z223" s="26" t="str">
        <f t="shared" si="58"/>
        <v/>
      </c>
      <c r="AA223" s="25">
        <f>IFERROR(VLOOKUP($A223,'TD SOP+PROFORM'!$A$5:$AD$750,MATCH(AA$4,'TD SOP+PROFORM'!$B$2:$AD$2,0)+1,0),0)+IFERROR(VLOOKUP($A223,'TD SOP+PROFORM'!$A$5:$AD$750,MATCH(AA$2,'TD SOP+PROFORM'!$B$2:$AD$2,0)+1,0),0)</f>
        <v>0</v>
      </c>
      <c r="AB223" s="25">
        <f>IFERROR(VLOOKUP($A223,'TD SOP+PROFORM'!$A$5:$AD$750,MATCH(AB$4,'TD SOP+PROFORM'!$B$2:$AD$2,0)+1,0),0)+IFERROR(VLOOKUP($A223,'TD SOP+PROFORM'!$A$5:$AD$750,MATCH(AB$2,'TD SOP+PROFORM'!$B$2:$AD$2,0)+1,0),0)</f>
        <v>0</v>
      </c>
      <c r="AC223" s="26" t="str">
        <f t="shared" si="59"/>
        <v/>
      </c>
      <c r="AD223" s="25">
        <f>IFERROR(VLOOKUP($A223,'TD SOP+PROFORM'!$A$5:$AD$750,MATCH(AD$4,'TD SOP+PROFORM'!$B$2:$AD$2,0)+1,0),0)+IFERROR(VLOOKUP($A223,'TD SOP+PROFORM'!$A$5:$AD$750,MATCH(AD$2,'TD SOP+PROFORM'!$B$2:$AD$2,0)+1,0),0)</f>
        <v>0</v>
      </c>
      <c r="AE223" s="25">
        <f>IFERROR(VLOOKUP($A223,'TD SOP+PROFORM'!$A$5:$AD$750,MATCH(AE$4,'TD SOP+PROFORM'!$B$2:$AD$2,0)+1,0),0)+IFERROR(VLOOKUP($A223,'TD SOP+PROFORM'!$A$5:$AD$750,MATCH(AE$2,'TD SOP+PROFORM'!$B$2:$AD$2,0)+1,0),0)</f>
        <v>0</v>
      </c>
      <c r="AF223" s="26" t="str">
        <f t="shared" si="60"/>
        <v/>
      </c>
      <c r="AG223" s="25">
        <f>IFERROR(VLOOKUP($A223,'TD SOP+PROFORM'!$A$5:$AD$750,MATCH(AG$4,'TD SOP+PROFORM'!$B$2:$AD$2,0)+1,0),0)+IFERROR(VLOOKUP($A223,'TD SOP+PROFORM'!$A$5:$AD$750,MATCH(AG$2,'TD SOP+PROFORM'!$B$2:$AD$2,0)+1,0),0)</f>
        <v>0</v>
      </c>
      <c r="AH223" s="25">
        <f>IFERROR(VLOOKUP($A223,'TD SOP+PROFORM'!$A$5:$AD$750,MATCH(AH$4,'TD SOP+PROFORM'!$B$2:$AD$2,0)+1,0),0)+IFERROR(VLOOKUP($A223,'TD SOP+PROFORM'!$A$5:$AD$750,MATCH(AH$2,'TD SOP+PROFORM'!$B$2:$AD$2,0)+1,0),0)</f>
        <v>0</v>
      </c>
      <c r="AI223" s="26" t="str">
        <f t="shared" si="61"/>
        <v/>
      </c>
      <c r="AJ223" s="25">
        <f>IFERROR(VLOOKUP($A223,'TD SOP+PROFORM'!$A$5:$AD$750,MATCH(AJ$4,'TD SOP+PROFORM'!$B$2:$AD$2,0)+1,0),0)+IFERROR(VLOOKUP($A223,'TD SOP+PROFORM'!$A$5:$AD$750,MATCH(AJ$2,'TD SOP+PROFORM'!$B$2:$AD$2,0)+1,0),0)</f>
        <v>0</v>
      </c>
      <c r="AK223" s="25">
        <f>IFERROR(VLOOKUP($A223,'TD SOP+PROFORM'!$A$5:$AD$750,MATCH(AK$4,'TD SOP+PROFORM'!$B$2:$AD$2,0)+1,0),0)+IFERROR(VLOOKUP($A223,'TD SOP+PROFORM'!$A$5:$AD$750,MATCH(AK$2,'TD SOP+PROFORM'!$B$2:$AD$2,0)+1,0),0)</f>
        <v>0</v>
      </c>
      <c r="AL223" s="26" t="str">
        <f t="shared" si="62"/>
        <v/>
      </c>
      <c r="AM223" s="25">
        <f t="shared" si="64"/>
        <v>0</v>
      </c>
      <c r="AN223" s="25">
        <f t="shared" si="64"/>
        <v>0</v>
      </c>
      <c r="AO223" s="26" t="str">
        <f t="shared" si="63"/>
        <v/>
      </c>
    </row>
    <row r="224" spans="1:41" x14ac:dyDescent="0.35">
      <c r="A224" s="24">
        <f>IF(AND('TD SOP+PROFORM'!A221&lt;&gt;"",'TD SOP+PROFORM'!A221&lt;&gt;"TOTAL"),'TD SOP+PROFORM'!A221,0)</f>
        <v>0</v>
      </c>
      <c r="C224" s="25" t="str">
        <f>IFERROR(VLOOKUP($A224,'TD SOP+PROFORM'!$A$5:$AD$750,MATCH(C$4,'TD SOP+PROFORM'!$B$2:$AT$2,0)+1,0),"")</f>
        <v/>
      </c>
      <c r="D224" s="25" t="str">
        <f>IFERROR(VLOOKUP($A224,'TD SOP+PROFORM'!$A$5:$AD$750,MATCH(D$4,'TD SOP+PROFORM'!$B$2:$AT$2,0)+1,0),"")</f>
        <v/>
      </c>
      <c r="E224" s="26" t="str">
        <f t="shared" si="51"/>
        <v/>
      </c>
      <c r="F224" s="25" t="str">
        <f>IFERROR(VLOOKUP($A224,'TD SOP+PROFORM'!$A$5:$AD$750,MATCH(F$4,'TD SOP+PROFORM'!$B$2:$AT$2,0)+1,0),"")</f>
        <v/>
      </c>
      <c r="G224" s="25" t="str">
        <f>IFERROR(VLOOKUP($A224,'TD SOP+PROFORM'!$A$5:$AD$750,MATCH(G$4,'TD SOP+PROFORM'!$B$2:$AT$2,0)+1,0),"")</f>
        <v/>
      </c>
      <c r="H224" s="26" t="str">
        <f t="shared" si="52"/>
        <v/>
      </c>
      <c r="I224" s="25" t="str">
        <f>IFERROR(VLOOKUP($A224,'TD SOP+PROFORM'!$A$5:$AD$750,MATCH(I$4,'TD SOP+PROFORM'!$B$2:$AT$2,0)+1,0),"")</f>
        <v/>
      </c>
      <c r="J224" s="25" t="str">
        <f>IFERROR(VLOOKUP($A224,'TD SOP+PROFORM'!$A$5:$AD$750,MATCH(J$4,'TD SOP+PROFORM'!$B$2:$AT$2,0)+1,0),"")</f>
        <v/>
      </c>
      <c r="K224" s="26" t="str">
        <f t="shared" si="53"/>
        <v/>
      </c>
      <c r="L224" s="25" t="str">
        <f>IFERROR(VLOOKUP($A224,'TD SOP+PROFORM'!$A$5:$AD$750,MATCH(L$4,'TD SOP+PROFORM'!$B$2:$AT$2,0)+1,0),"")</f>
        <v/>
      </c>
      <c r="M224" s="25" t="str">
        <f>IFERROR(VLOOKUP($A224,'TD SOP+PROFORM'!$A$5:$AD$750,MATCH(M$4,'TD SOP+PROFORM'!$B$2:$AT$2,0)+1,0),"")</f>
        <v/>
      </c>
      <c r="N224" s="26" t="str">
        <f t="shared" si="54"/>
        <v/>
      </c>
      <c r="O224" s="25">
        <f>IFERROR(VLOOKUP($A224,'TD SOP+PROFORM'!$A$5:$AD$750,MATCH(O$4,'TD SOP+PROFORM'!$B$2:$AD$2,0)+1,0),0)+IFERROR(VLOOKUP($A224,'TD SOP+PROFORM'!$A$5:$AD$750,MATCH(O$2,'TD SOP+PROFORM'!$B$2:$AD$2,0)+1,0),0)</f>
        <v>0</v>
      </c>
      <c r="P224" s="25">
        <f>IFERROR(VLOOKUP($A224,'TD SOP+PROFORM'!$A$5:$AD$750,MATCH(P$4,'TD SOP+PROFORM'!$B$2:$AD$2,0)+1,0),0)+IFERROR(VLOOKUP($A224,'TD SOP+PROFORM'!$A$5:$AD$750,MATCH(P$2,'TD SOP+PROFORM'!$B$2:$AD$2,0)+1,0),0)</f>
        <v>0</v>
      </c>
      <c r="Q224" s="26" t="str">
        <f t="shared" si="55"/>
        <v/>
      </c>
      <c r="R224" s="25">
        <f>IFERROR(VLOOKUP($A224,'TD SOP+PROFORM'!$A$5:$AD$750,MATCH(R$4,'TD SOP+PROFORM'!$B$2:$AD$2,0)+1,0),0)+IFERROR(VLOOKUP($A224,'TD SOP+PROFORM'!$A$5:$AD$750,MATCH(R$2,'TD SOP+PROFORM'!$B$2:$AD$2,0)+1,0),0)</f>
        <v>0</v>
      </c>
      <c r="S224" s="25">
        <f>IFERROR(VLOOKUP($A224,'TD SOP+PROFORM'!$A$5:$AD$750,MATCH(S$4,'TD SOP+PROFORM'!$B$2:$AD$2,0)+1,0),0)+IFERROR(VLOOKUP($A224,'TD SOP+PROFORM'!$A$5:$AD$750,MATCH(S$2,'TD SOP+PROFORM'!$B$2:$AD$2,0)+1,0),0)</f>
        <v>0</v>
      </c>
      <c r="T224" s="26" t="str">
        <f t="shared" si="56"/>
        <v/>
      </c>
      <c r="U224" s="25">
        <f>IFERROR(VLOOKUP($A224,'TD SOP+PROFORM'!$A$5:$AD$750,MATCH(U$4,'TD SOP+PROFORM'!$B$2:$AD$2,0)+1,0),0)+IFERROR(VLOOKUP($A224,'TD SOP+PROFORM'!$A$5:$AD$750,MATCH(U$2,'TD SOP+PROFORM'!$B$2:$AD$2,0)+1,0),0)</f>
        <v>0</v>
      </c>
      <c r="V224" s="25">
        <f>IFERROR(VLOOKUP($A224,'TD SOP+PROFORM'!$A$5:$AD$750,MATCH(V$4,'TD SOP+PROFORM'!$B$2:$AD$2,0)+1,0),0)+IFERROR(VLOOKUP($A224,'TD SOP+PROFORM'!$A$5:$AD$750,MATCH(V$2,'TD SOP+PROFORM'!$B$2:$AD$2,0)+1,0),0)</f>
        <v>0</v>
      </c>
      <c r="W224" s="26" t="str">
        <f t="shared" si="57"/>
        <v/>
      </c>
      <c r="X224" s="25">
        <f>IFERROR(VLOOKUP($A224,'TD SOP+PROFORM'!$A$5:$AD$750,MATCH(X$4,'TD SOP+PROFORM'!$B$2:$AD$2,0)+1,0),0)+IFERROR(VLOOKUP($A224,'TD SOP+PROFORM'!$A$5:$AD$750,MATCH(X$2,'TD SOP+PROFORM'!$B$2:$AD$2,0)+1,0),0)</f>
        <v>0</v>
      </c>
      <c r="Y224" s="25">
        <f>IFERROR(VLOOKUP($A224,'TD SOP+PROFORM'!$A$5:$AD$750,MATCH(Y$4,'TD SOP+PROFORM'!$B$2:$AD$2,0)+1,0),0)+IFERROR(VLOOKUP($A224,'TD SOP+PROFORM'!$A$5:$AD$750,MATCH(Y$2,'TD SOP+PROFORM'!$B$2:$AD$2,0)+1,0),0)</f>
        <v>0</v>
      </c>
      <c r="Z224" s="26" t="str">
        <f t="shared" si="58"/>
        <v/>
      </c>
      <c r="AA224" s="25">
        <f>IFERROR(VLOOKUP($A224,'TD SOP+PROFORM'!$A$5:$AD$750,MATCH(AA$4,'TD SOP+PROFORM'!$B$2:$AD$2,0)+1,0),0)+IFERROR(VLOOKUP($A224,'TD SOP+PROFORM'!$A$5:$AD$750,MATCH(AA$2,'TD SOP+PROFORM'!$B$2:$AD$2,0)+1,0),0)</f>
        <v>0</v>
      </c>
      <c r="AB224" s="25">
        <f>IFERROR(VLOOKUP($A224,'TD SOP+PROFORM'!$A$5:$AD$750,MATCH(AB$4,'TD SOP+PROFORM'!$B$2:$AD$2,0)+1,0),0)+IFERROR(VLOOKUP($A224,'TD SOP+PROFORM'!$A$5:$AD$750,MATCH(AB$2,'TD SOP+PROFORM'!$B$2:$AD$2,0)+1,0),0)</f>
        <v>0</v>
      </c>
      <c r="AC224" s="26" t="str">
        <f t="shared" si="59"/>
        <v/>
      </c>
      <c r="AD224" s="25">
        <f>IFERROR(VLOOKUP($A224,'TD SOP+PROFORM'!$A$5:$AD$750,MATCH(AD$4,'TD SOP+PROFORM'!$B$2:$AD$2,0)+1,0),0)+IFERROR(VLOOKUP($A224,'TD SOP+PROFORM'!$A$5:$AD$750,MATCH(AD$2,'TD SOP+PROFORM'!$B$2:$AD$2,0)+1,0),0)</f>
        <v>0</v>
      </c>
      <c r="AE224" s="25">
        <f>IFERROR(VLOOKUP($A224,'TD SOP+PROFORM'!$A$5:$AD$750,MATCH(AE$4,'TD SOP+PROFORM'!$B$2:$AD$2,0)+1,0),0)+IFERROR(VLOOKUP($A224,'TD SOP+PROFORM'!$A$5:$AD$750,MATCH(AE$2,'TD SOP+PROFORM'!$B$2:$AD$2,0)+1,0),0)</f>
        <v>0</v>
      </c>
      <c r="AF224" s="26" t="str">
        <f t="shared" si="60"/>
        <v/>
      </c>
      <c r="AG224" s="25">
        <f>IFERROR(VLOOKUP($A224,'TD SOP+PROFORM'!$A$5:$AD$750,MATCH(AG$4,'TD SOP+PROFORM'!$B$2:$AD$2,0)+1,0),0)+IFERROR(VLOOKUP($A224,'TD SOP+PROFORM'!$A$5:$AD$750,MATCH(AG$2,'TD SOP+PROFORM'!$B$2:$AD$2,0)+1,0),0)</f>
        <v>0</v>
      </c>
      <c r="AH224" s="25">
        <f>IFERROR(VLOOKUP($A224,'TD SOP+PROFORM'!$A$5:$AD$750,MATCH(AH$4,'TD SOP+PROFORM'!$B$2:$AD$2,0)+1,0),0)+IFERROR(VLOOKUP($A224,'TD SOP+PROFORM'!$A$5:$AD$750,MATCH(AH$2,'TD SOP+PROFORM'!$B$2:$AD$2,0)+1,0),0)</f>
        <v>0</v>
      </c>
      <c r="AI224" s="26" t="str">
        <f t="shared" si="61"/>
        <v/>
      </c>
      <c r="AJ224" s="25">
        <f>IFERROR(VLOOKUP($A224,'TD SOP+PROFORM'!$A$5:$AD$750,MATCH(AJ$4,'TD SOP+PROFORM'!$B$2:$AD$2,0)+1,0),0)+IFERROR(VLOOKUP($A224,'TD SOP+PROFORM'!$A$5:$AD$750,MATCH(AJ$2,'TD SOP+PROFORM'!$B$2:$AD$2,0)+1,0),0)</f>
        <v>0</v>
      </c>
      <c r="AK224" s="25">
        <f>IFERROR(VLOOKUP($A224,'TD SOP+PROFORM'!$A$5:$AD$750,MATCH(AK$4,'TD SOP+PROFORM'!$B$2:$AD$2,0)+1,0),0)+IFERROR(VLOOKUP($A224,'TD SOP+PROFORM'!$A$5:$AD$750,MATCH(AK$2,'TD SOP+PROFORM'!$B$2:$AD$2,0)+1,0),0)</f>
        <v>0</v>
      </c>
      <c r="AL224" s="26" t="str">
        <f t="shared" si="62"/>
        <v/>
      </c>
      <c r="AM224" s="25">
        <f t="shared" si="64"/>
        <v>0</v>
      </c>
      <c r="AN224" s="25">
        <f t="shared" si="64"/>
        <v>0</v>
      </c>
      <c r="AO224" s="26" t="str">
        <f t="shared" si="63"/>
        <v/>
      </c>
    </row>
    <row r="225" spans="1:41" x14ac:dyDescent="0.35">
      <c r="A225" s="24">
        <f>IF(AND('TD SOP+PROFORM'!A222&lt;&gt;"",'TD SOP+PROFORM'!A222&lt;&gt;"TOTAL"),'TD SOP+PROFORM'!A222,0)</f>
        <v>0</v>
      </c>
      <c r="C225" s="25" t="str">
        <f>IFERROR(VLOOKUP($A225,'TD SOP+PROFORM'!$A$5:$AD$750,MATCH(C$4,'TD SOP+PROFORM'!$B$2:$AT$2,0)+1,0),"")</f>
        <v/>
      </c>
      <c r="D225" s="25" t="str">
        <f>IFERROR(VLOOKUP($A225,'TD SOP+PROFORM'!$A$5:$AD$750,MATCH(D$4,'TD SOP+PROFORM'!$B$2:$AT$2,0)+1,0),"")</f>
        <v/>
      </c>
      <c r="E225" s="26" t="str">
        <f t="shared" si="51"/>
        <v/>
      </c>
      <c r="F225" s="25" t="str">
        <f>IFERROR(VLOOKUP($A225,'TD SOP+PROFORM'!$A$5:$AD$750,MATCH(F$4,'TD SOP+PROFORM'!$B$2:$AT$2,0)+1,0),"")</f>
        <v/>
      </c>
      <c r="G225" s="25" t="str">
        <f>IFERROR(VLOOKUP($A225,'TD SOP+PROFORM'!$A$5:$AD$750,MATCH(G$4,'TD SOP+PROFORM'!$B$2:$AT$2,0)+1,0),"")</f>
        <v/>
      </c>
      <c r="H225" s="26" t="str">
        <f t="shared" si="52"/>
        <v/>
      </c>
      <c r="I225" s="25" t="str">
        <f>IFERROR(VLOOKUP($A225,'TD SOP+PROFORM'!$A$5:$AD$750,MATCH(I$4,'TD SOP+PROFORM'!$B$2:$AT$2,0)+1,0),"")</f>
        <v/>
      </c>
      <c r="J225" s="25" t="str">
        <f>IFERROR(VLOOKUP($A225,'TD SOP+PROFORM'!$A$5:$AD$750,MATCH(J$4,'TD SOP+PROFORM'!$B$2:$AT$2,0)+1,0),"")</f>
        <v/>
      </c>
      <c r="K225" s="26" t="str">
        <f t="shared" si="53"/>
        <v/>
      </c>
      <c r="L225" s="25" t="str">
        <f>IFERROR(VLOOKUP($A225,'TD SOP+PROFORM'!$A$5:$AD$750,MATCH(L$4,'TD SOP+PROFORM'!$B$2:$AT$2,0)+1,0),"")</f>
        <v/>
      </c>
      <c r="M225" s="25" t="str">
        <f>IFERROR(VLOOKUP($A225,'TD SOP+PROFORM'!$A$5:$AD$750,MATCH(M$4,'TD SOP+PROFORM'!$B$2:$AT$2,0)+1,0),"")</f>
        <v/>
      </c>
      <c r="N225" s="26" t="str">
        <f t="shared" si="54"/>
        <v/>
      </c>
      <c r="O225" s="25">
        <f>IFERROR(VLOOKUP($A225,'TD SOP+PROFORM'!$A$5:$AD$750,MATCH(O$4,'TD SOP+PROFORM'!$B$2:$AD$2,0)+1,0),0)+IFERROR(VLOOKUP($A225,'TD SOP+PROFORM'!$A$5:$AD$750,MATCH(O$2,'TD SOP+PROFORM'!$B$2:$AD$2,0)+1,0),0)</f>
        <v>0</v>
      </c>
      <c r="P225" s="25">
        <f>IFERROR(VLOOKUP($A225,'TD SOP+PROFORM'!$A$5:$AD$750,MATCH(P$4,'TD SOP+PROFORM'!$B$2:$AD$2,0)+1,0),0)+IFERROR(VLOOKUP($A225,'TD SOP+PROFORM'!$A$5:$AD$750,MATCH(P$2,'TD SOP+PROFORM'!$B$2:$AD$2,0)+1,0),0)</f>
        <v>0</v>
      </c>
      <c r="Q225" s="26" t="str">
        <f t="shared" si="55"/>
        <v/>
      </c>
      <c r="R225" s="25">
        <f>IFERROR(VLOOKUP($A225,'TD SOP+PROFORM'!$A$5:$AD$750,MATCH(R$4,'TD SOP+PROFORM'!$B$2:$AD$2,0)+1,0),0)+IFERROR(VLOOKUP($A225,'TD SOP+PROFORM'!$A$5:$AD$750,MATCH(R$2,'TD SOP+PROFORM'!$B$2:$AD$2,0)+1,0),0)</f>
        <v>0</v>
      </c>
      <c r="S225" s="25">
        <f>IFERROR(VLOOKUP($A225,'TD SOP+PROFORM'!$A$5:$AD$750,MATCH(S$4,'TD SOP+PROFORM'!$B$2:$AD$2,0)+1,0),0)+IFERROR(VLOOKUP($A225,'TD SOP+PROFORM'!$A$5:$AD$750,MATCH(S$2,'TD SOP+PROFORM'!$B$2:$AD$2,0)+1,0),0)</f>
        <v>0</v>
      </c>
      <c r="T225" s="26" t="str">
        <f t="shared" si="56"/>
        <v/>
      </c>
      <c r="U225" s="25">
        <f>IFERROR(VLOOKUP($A225,'TD SOP+PROFORM'!$A$5:$AD$750,MATCH(U$4,'TD SOP+PROFORM'!$B$2:$AD$2,0)+1,0),0)+IFERROR(VLOOKUP($A225,'TD SOP+PROFORM'!$A$5:$AD$750,MATCH(U$2,'TD SOP+PROFORM'!$B$2:$AD$2,0)+1,0),0)</f>
        <v>0</v>
      </c>
      <c r="V225" s="25">
        <f>IFERROR(VLOOKUP($A225,'TD SOP+PROFORM'!$A$5:$AD$750,MATCH(V$4,'TD SOP+PROFORM'!$B$2:$AD$2,0)+1,0),0)+IFERROR(VLOOKUP($A225,'TD SOP+PROFORM'!$A$5:$AD$750,MATCH(V$2,'TD SOP+PROFORM'!$B$2:$AD$2,0)+1,0),0)</f>
        <v>0</v>
      </c>
      <c r="W225" s="26" t="str">
        <f t="shared" si="57"/>
        <v/>
      </c>
      <c r="X225" s="25">
        <f>IFERROR(VLOOKUP($A225,'TD SOP+PROFORM'!$A$5:$AD$750,MATCH(X$4,'TD SOP+PROFORM'!$B$2:$AD$2,0)+1,0),0)+IFERROR(VLOOKUP($A225,'TD SOP+PROFORM'!$A$5:$AD$750,MATCH(X$2,'TD SOP+PROFORM'!$B$2:$AD$2,0)+1,0),0)</f>
        <v>0</v>
      </c>
      <c r="Y225" s="25">
        <f>IFERROR(VLOOKUP($A225,'TD SOP+PROFORM'!$A$5:$AD$750,MATCH(Y$4,'TD SOP+PROFORM'!$B$2:$AD$2,0)+1,0),0)+IFERROR(VLOOKUP($A225,'TD SOP+PROFORM'!$A$5:$AD$750,MATCH(Y$2,'TD SOP+PROFORM'!$B$2:$AD$2,0)+1,0),0)</f>
        <v>0</v>
      </c>
      <c r="Z225" s="26" t="str">
        <f t="shared" si="58"/>
        <v/>
      </c>
      <c r="AA225" s="25">
        <f>IFERROR(VLOOKUP($A225,'TD SOP+PROFORM'!$A$5:$AD$750,MATCH(AA$4,'TD SOP+PROFORM'!$B$2:$AD$2,0)+1,0),0)+IFERROR(VLOOKUP($A225,'TD SOP+PROFORM'!$A$5:$AD$750,MATCH(AA$2,'TD SOP+PROFORM'!$B$2:$AD$2,0)+1,0),0)</f>
        <v>0</v>
      </c>
      <c r="AB225" s="25">
        <f>IFERROR(VLOOKUP($A225,'TD SOP+PROFORM'!$A$5:$AD$750,MATCH(AB$4,'TD SOP+PROFORM'!$B$2:$AD$2,0)+1,0),0)+IFERROR(VLOOKUP($A225,'TD SOP+PROFORM'!$A$5:$AD$750,MATCH(AB$2,'TD SOP+PROFORM'!$B$2:$AD$2,0)+1,0),0)</f>
        <v>0</v>
      </c>
      <c r="AC225" s="26" t="str">
        <f t="shared" si="59"/>
        <v/>
      </c>
      <c r="AD225" s="25">
        <f>IFERROR(VLOOKUP($A225,'TD SOP+PROFORM'!$A$5:$AD$750,MATCH(AD$4,'TD SOP+PROFORM'!$B$2:$AD$2,0)+1,0),0)+IFERROR(VLOOKUP($A225,'TD SOP+PROFORM'!$A$5:$AD$750,MATCH(AD$2,'TD SOP+PROFORM'!$B$2:$AD$2,0)+1,0),0)</f>
        <v>0</v>
      </c>
      <c r="AE225" s="25">
        <f>IFERROR(VLOOKUP($A225,'TD SOP+PROFORM'!$A$5:$AD$750,MATCH(AE$4,'TD SOP+PROFORM'!$B$2:$AD$2,0)+1,0),0)+IFERROR(VLOOKUP($A225,'TD SOP+PROFORM'!$A$5:$AD$750,MATCH(AE$2,'TD SOP+PROFORM'!$B$2:$AD$2,0)+1,0),0)</f>
        <v>0</v>
      </c>
      <c r="AF225" s="26" t="str">
        <f t="shared" si="60"/>
        <v/>
      </c>
      <c r="AG225" s="25">
        <f>IFERROR(VLOOKUP($A225,'TD SOP+PROFORM'!$A$5:$AD$750,MATCH(AG$4,'TD SOP+PROFORM'!$B$2:$AD$2,0)+1,0),0)+IFERROR(VLOOKUP($A225,'TD SOP+PROFORM'!$A$5:$AD$750,MATCH(AG$2,'TD SOP+PROFORM'!$B$2:$AD$2,0)+1,0),0)</f>
        <v>0</v>
      </c>
      <c r="AH225" s="25">
        <f>IFERROR(VLOOKUP($A225,'TD SOP+PROFORM'!$A$5:$AD$750,MATCH(AH$4,'TD SOP+PROFORM'!$B$2:$AD$2,0)+1,0),0)+IFERROR(VLOOKUP($A225,'TD SOP+PROFORM'!$A$5:$AD$750,MATCH(AH$2,'TD SOP+PROFORM'!$B$2:$AD$2,0)+1,0),0)</f>
        <v>0</v>
      </c>
      <c r="AI225" s="26" t="str">
        <f t="shared" si="61"/>
        <v/>
      </c>
      <c r="AJ225" s="25">
        <f>IFERROR(VLOOKUP($A225,'TD SOP+PROFORM'!$A$5:$AD$750,MATCH(AJ$4,'TD SOP+PROFORM'!$B$2:$AD$2,0)+1,0),0)+IFERROR(VLOOKUP($A225,'TD SOP+PROFORM'!$A$5:$AD$750,MATCH(AJ$2,'TD SOP+PROFORM'!$B$2:$AD$2,0)+1,0),0)</f>
        <v>0</v>
      </c>
      <c r="AK225" s="25">
        <f>IFERROR(VLOOKUP($A225,'TD SOP+PROFORM'!$A$5:$AD$750,MATCH(AK$4,'TD SOP+PROFORM'!$B$2:$AD$2,0)+1,0),0)+IFERROR(VLOOKUP($A225,'TD SOP+PROFORM'!$A$5:$AD$750,MATCH(AK$2,'TD SOP+PROFORM'!$B$2:$AD$2,0)+1,0),0)</f>
        <v>0</v>
      </c>
      <c r="AL225" s="26" t="str">
        <f t="shared" si="62"/>
        <v/>
      </c>
      <c r="AM225" s="25">
        <f t="shared" si="64"/>
        <v>0</v>
      </c>
      <c r="AN225" s="25">
        <f t="shared" si="64"/>
        <v>0</v>
      </c>
      <c r="AO225" s="26" t="str">
        <f t="shared" si="63"/>
        <v/>
      </c>
    </row>
    <row r="226" spans="1:41" x14ac:dyDescent="0.35">
      <c r="A226" s="24">
        <f>IF(AND('TD SOP+PROFORM'!A223&lt;&gt;"",'TD SOP+PROFORM'!A223&lt;&gt;"TOTAL"),'TD SOP+PROFORM'!A223,0)</f>
        <v>0</v>
      </c>
      <c r="C226" s="25" t="str">
        <f>IFERROR(VLOOKUP($A226,'TD SOP+PROFORM'!$A$5:$AD$750,MATCH(C$4,'TD SOP+PROFORM'!$B$2:$AT$2,0)+1,0),"")</f>
        <v/>
      </c>
      <c r="D226" s="25" t="str">
        <f>IFERROR(VLOOKUP($A226,'TD SOP+PROFORM'!$A$5:$AD$750,MATCH(D$4,'TD SOP+PROFORM'!$B$2:$AT$2,0)+1,0),"")</f>
        <v/>
      </c>
      <c r="E226" s="26" t="str">
        <f t="shared" si="51"/>
        <v/>
      </c>
      <c r="F226" s="25" t="str">
        <f>IFERROR(VLOOKUP($A226,'TD SOP+PROFORM'!$A$5:$AD$750,MATCH(F$4,'TD SOP+PROFORM'!$B$2:$AT$2,0)+1,0),"")</f>
        <v/>
      </c>
      <c r="G226" s="25" t="str">
        <f>IFERROR(VLOOKUP($A226,'TD SOP+PROFORM'!$A$5:$AD$750,MATCH(G$4,'TD SOP+PROFORM'!$B$2:$AT$2,0)+1,0),"")</f>
        <v/>
      </c>
      <c r="H226" s="26" t="str">
        <f t="shared" si="52"/>
        <v/>
      </c>
      <c r="I226" s="25" t="str">
        <f>IFERROR(VLOOKUP($A226,'TD SOP+PROFORM'!$A$5:$AD$750,MATCH(I$4,'TD SOP+PROFORM'!$B$2:$AT$2,0)+1,0),"")</f>
        <v/>
      </c>
      <c r="J226" s="25" t="str">
        <f>IFERROR(VLOOKUP($A226,'TD SOP+PROFORM'!$A$5:$AD$750,MATCH(J$4,'TD SOP+PROFORM'!$B$2:$AT$2,0)+1,0),"")</f>
        <v/>
      </c>
      <c r="K226" s="26" t="str">
        <f t="shared" si="53"/>
        <v/>
      </c>
      <c r="L226" s="25" t="str">
        <f>IFERROR(VLOOKUP($A226,'TD SOP+PROFORM'!$A$5:$AD$750,MATCH(L$4,'TD SOP+PROFORM'!$B$2:$AT$2,0)+1,0),"")</f>
        <v/>
      </c>
      <c r="M226" s="25" t="str">
        <f>IFERROR(VLOOKUP($A226,'TD SOP+PROFORM'!$A$5:$AD$750,MATCH(M$4,'TD SOP+PROFORM'!$B$2:$AT$2,0)+1,0),"")</f>
        <v/>
      </c>
      <c r="N226" s="26" t="str">
        <f t="shared" si="54"/>
        <v/>
      </c>
      <c r="O226" s="25">
        <f>IFERROR(VLOOKUP($A226,'TD SOP+PROFORM'!$A$5:$AD$750,MATCH(O$4,'TD SOP+PROFORM'!$B$2:$AD$2,0)+1,0),0)+IFERROR(VLOOKUP($A226,'TD SOP+PROFORM'!$A$5:$AD$750,MATCH(O$2,'TD SOP+PROFORM'!$B$2:$AD$2,0)+1,0),0)</f>
        <v>0</v>
      </c>
      <c r="P226" s="25">
        <f>IFERROR(VLOOKUP($A226,'TD SOP+PROFORM'!$A$5:$AD$750,MATCH(P$4,'TD SOP+PROFORM'!$B$2:$AD$2,0)+1,0),0)+IFERROR(VLOOKUP($A226,'TD SOP+PROFORM'!$A$5:$AD$750,MATCH(P$2,'TD SOP+PROFORM'!$B$2:$AD$2,0)+1,0),0)</f>
        <v>0</v>
      </c>
      <c r="Q226" s="26" t="str">
        <f t="shared" si="55"/>
        <v/>
      </c>
      <c r="R226" s="25">
        <f>IFERROR(VLOOKUP($A226,'TD SOP+PROFORM'!$A$5:$AD$750,MATCH(R$4,'TD SOP+PROFORM'!$B$2:$AD$2,0)+1,0),0)+IFERROR(VLOOKUP($A226,'TD SOP+PROFORM'!$A$5:$AD$750,MATCH(R$2,'TD SOP+PROFORM'!$B$2:$AD$2,0)+1,0),0)</f>
        <v>0</v>
      </c>
      <c r="S226" s="25">
        <f>IFERROR(VLOOKUP($A226,'TD SOP+PROFORM'!$A$5:$AD$750,MATCH(S$4,'TD SOP+PROFORM'!$B$2:$AD$2,0)+1,0),0)+IFERROR(VLOOKUP($A226,'TD SOP+PROFORM'!$A$5:$AD$750,MATCH(S$2,'TD SOP+PROFORM'!$B$2:$AD$2,0)+1,0),0)</f>
        <v>0</v>
      </c>
      <c r="T226" s="26" t="str">
        <f t="shared" si="56"/>
        <v/>
      </c>
      <c r="U226" s="25">
        <f>IFERROR(VLOOKUP($A226,'TD SOP+PROFORM'!$A$5:$AD$750,MATCH(U$4,'TD SOP+PROFORM'!$B$2:$AD$2,0)+1,0),0)+IFERROR(VLOOKUP($A226,'TD SOP+PROFORM'!$A$5:$AD$750,MATCH(U$2,'TD SOP+PROFORM'!$B$2:$AD$2,0)+1,0),0)</f>
        <v>0</v>
      </c>
      <c r="V226" s="25">
        <f>IFERROR(VLOOKUP($A226,'TD SOP+PROFORM'!$A$5:$AD$750,MATCH(V$4,'TD SOP+PROFORM'!$B$2:$AD$2,0)+1,0),0)+IFERROR(VLOOKUP($A226,'TD SOP+PROFORM'!$A$5:$AD$750,MATCH(V$2,'TD SOP+PROFORM'!$B$2:$AD$2,0)+1,0),0)</f>
        <v>0</v>
      </c>
      <c r="W226" s="26" t="str">
        <f t="shared" si="57"/>
        <v/>
      </c>
      <c r="X226" s="25">
        <f>IFERROR(VLOOKUP($A226,'TD SOP+PROFORM'!$A$5:$AD$750,MATCH(X$4,'TD SOP+PROFORM'!$B$2:$AD$2,0)+1,0),0)+IFERROR(VLOOKUP($A226,'TD SOP+PROFORM'!$A$5:$AD$750,MATCH(X$2,'TD SOP+PROFORM'!$B$2:$AD$2,0)+1,0),0)</f>
        <v>0</v>
      </c>
      <c r="Y226" s="25">
        <f>IFERROR(VLOOKUP($A226,'TD SOP+PROFORM'!$A$5:$AD$750,MATCH(Y$4,'TD SOP+PROFORM'!$B$2:$AD$2,0)+1,0),0)+IFERROR(VLOOKUP($A226,'TD SOP+PROFORM'!$A$5:$AD$750,MATCH(Y$2,'TD SOP+PROFORM'!$B$2:$AD$2,0)+1,0),0)</f>
        <v>0</v>
      </c>
      <c r="Z226" s="26" t="str">
        <f t="shared" si="58"/>
        <v/>
      </c>
      <c r="AA226" s="25">
        <f>IFERROR(VLOOKUP($A226,'TD SOP+PROFORM'!$A$5:$AD$750,MATCH(AA$4,'TD SOP+PROFORM'!$B$2:$AD$2,0)+1,0),0)+IFERROR(VLOOKUP($A226,'TD SOP+PROFORM'!$A$5:$AD$750,MATCH(AA$2,'TD SOP+PROFORM'!$B$2:$AD$2,0)+1,0),0)</f>
        <v>0</v>
      </c>
      <c r="AB226" s="25">
        <f>IFERROR(VLOOKUP($A226,'TD SOP+PROFORM'!$A$5:$AD$750,MATCH(AB$4,'TD SOP+PROFORM'!$B$2:$AD$2,0)+1,0),0)+IFERROR(VLOOKUP($A226,'TD SOP+PROFORM'!$A$5:$AD$750,MATCH(AB$2,'TD SOP+PROFORM'!$B$2:$AD$2,0)+1,0),0)</f>
        <v>0</v>
      </c>
      <c r="AC226" s="26" t="str">
        <f t="shared" si="59"/>
        <v/>
      </c>
      <c r="AD226" s="25">
        <f>IFERROR(VLOOKUP($A226,'TD SOP+PROFORM'!$A$5:$AD$750,MATCH(AD$4,'TD SOP+PROFORM'!$B$2:$AD$2,0)+1,0),0)+IFERROR(VLOOKUP($A226,'TD SOP+PROFORM'!$A$5:$AD$750,MATCH(AD$2,'TD SOP+PROFORM'!$B$2:$AD$2,0)+1,0),0)</f>
        <v>0</v>
      </c>
      <c r="AE226" s="25">
        <f>IFERROR(VLOOKUP($A226,'TD SOP+PROFORM'!$A$5:$AD$750,MATCH(AE$4,'TD SOP+PROFORM'!$B$2:$AD$2,0)+1,0),0)+IFERROR(VLOOKUP($A226,'TD SOP+PROFORM'!$A$5:$AD$750,MATCH(AE$2,'TD SOP+PROFORM'!$B$2:$AD$2,0)+1,0),0)</f>
        <v>0</v>
      </c>
      <c r="AF226" s="26" t="str">
        <f t="shared" si="60"/>
        <v/>
      </c>
      <c r="AG226" s="25">
        <f>IFERROR(VLOOKUP($A226,'TD SOP+PROFORM'!$A$5:$AD$750,MATCH(AG$4,'TD SOP+PROFORM'!$B$2:$AD$2,0)+1,0),0)+IFERROR(VLOOKUP($A226,'TD SOP+PROFORM'!$A$5:$AD$750,MATCH(AG$2,'TD SOP+PROFORM'!$B$2:$AD$2,0)+1,0),0)</f>
        <v>0</v>
      </c>
      <c r="AH226" s="25">
        <f>IFERROR(VLOOKUP($A226,'TD SOP+PROFORM'!$A$5:$AD$750,MATCH(AH$4,'TD SOP+PROFORM'!$B$2:$AD$2,0)+1,0),0)+IFERROR(VLOOKUP($A226,'TD SOP+PROFORM'!$A$5:$AD$750,MATCH(AH$2,'TD SOP+PROFORM'!$B$2:$AD$2,0)+1,0),0)</f>
        <v>0</v>
      </c>
      <c r="AI226" s="26" t="str">
        <f t="shared" si="61"/>
        <v/>
      </c>
      <c r="AJ226" s="25">
        <f>IFERROR(VLOOKUP($A226,'TD SOP+PROFORM'!$A$5:$AD$750,MATCH(AJ$4,'TD SOP+PROFORM'!$B$2:$AD$2,0)+1,0),0)+IFERROR(VLOOKUP($A226,'TD SOP+PROFORM'!$A$5:$AD$750,MATCH(AJ$2,'TD SOP+PROFORM'!$B$2:$AD$2,0)+1,0),0)</f>
        <v>0</v>
      </c>
      <c r="AK226" s="25">
        <f>IFERROR(VLOOKUP($A226,'TD SOP+PROFORM'!$A$5:$AD$750,MATCH(AK$4,'TD SOP+PROFORM'!$B$2:$AD$2,0)+1,0),0)+IFERROR(VLOOKUP($A226,'TD SOP+PROFORM'!$A$5:$AD$750,MATCH(AK$2,'TD SOP+PROFORM'!$B$2:$AD$2,0)+1,0),0)</f>
        <v>0</v>
      </c>
      <c r="AL226" s="26" t="str">
        <f t="shared" si="62"/>
        <v/>
      </c>
      <c r="AM226" s="25">
        <f t="shared" si="64"/>
        <v>0</v>
      </c>
      <c r="AN226" s="25">
        <f t="shared" si="64"/>
        <v>0</v>
      </c>
      <c r="AO226" s="26" t="str">
        <f t="shared" si="63"/>
        <v/>
      </c>
    </row>
    <row r="227" spans="1:41" x14ac:dyDescent="0.35">
      <c r="A227" s="24">
        <f>IF(AND('TD SOP+PROFORM'!A224&lt;&gt;"",'TD SOP+PROFORM'!A224&lt;&gt;"TOTAL"),'TD SOP+PROFORM'!A224,0)</f>
        <v>0</v>
      </c>
      <c r="C227" s="25" t="str">
        <f>IFERROR(VLOOKUP($A227,'TD SOP+PROFORM'!$A$5:$AD$750,MATCH(C$4,'TD SOP+PROFORM'!$B$2:$AT$2,0)+1,0),"")</f>
        <v/>
      </c>
      <c r="D227" s="25" t="str">
        <f>IFERROR(VLOOKUP($A227,'TD SOP+PROFORM'!$A$5:$AD$750,MATCH(D$4,'TD SOP+PROFORM'!$B$2:$AT$2,0)+1,0),"")</f>
        <v/>
      </c>
      <c r="E227" s="26" t="str">
        <f t="shared" si="51"/>
        <v/>
      </c>
      <c r="F227" s="25" t="str">
        <f>IFERROR(VLOOKUP($A227,'TD SOP+PROFORM'!$A$5:$AD$750,MATCH(F$4,'TD SOP+PROFORM'!$B$2:$AT$2,0)+1,0),"")</f>
        <v/>
      </c>
      <c r="G227" s="25" t="str">
        <f>IFERROR(VLOOKUP($A227,'TD SOP+PROFORM'!$A$5:$AD$750,MATCH(G$4,'TD SOP+PROFORM'!$B$2:$AT$2,0)+1,0),"")</f>
        <v/>
      </c>
      <c r="H227" s="26" t="str">
        <f t="shared" si="52"/>
        <v/>
      </c>
      <c r="I227" s="25" t="str">
        <f>IFERROR(VLOOKUP($A227,'TD SOP+PROFORM'!$A$5:$AD$750,MATCH(I$4,'TD SOP+PROFORM'!$B$2:$AT$2,0)+1,0),"")</f>
        <v/>
      </c>
      <c r="J227" s="25" t="str">
        <f>IFERROR(VLOOKUP($A227,'TD SOP+PROFORM'!$A$5:$AD$750,MATCH(J$4,'TD SOP+PROFORM'!$B$2:$AT$2,0)+1,0),"")</f>
        <v/>
      </c>
      <c r="K227" s="26" t="str">
        <f t="shared" si="53"/>
        <v/>
      </c>
      <c r="L227" s="25" t="str">
        <f>IFERROR(VLOOKUP($A227,'TD SOP+PROFORM'!$A$5:$AD$750,MATCH(L$4,'TD SOP+PROFORM'!$B$2:$AT$2,0)+1,0),"")</f>
        <v/>
      </c>
      <c r="M227" s="25" t="str">
        <f>IFERROR(VLOOKUP($A227,'TD SOP+PROFORM'!$A$5:$AD$750,MATCH(M$4,'TD SOP+PROFORM'!$B$2:$AT$2,0)+1,0),"")</f>
        <v/>
      </c>
      <c r="N227" s="26" t="str">
        <f t="shared" si="54"/>
        <v/>
      </c>
      <c r="O227" s="25">
        <f>IFERROR(VLOOKUP($A227,'TD SOP+PROFORM'!$A$5:$AD$750,MATCH(O$4,'TD SOP+PROFORM'!$B$2:$AD$2,0)+1,0),0)+IFERROR(VLOOKUP($A227,'TD SOP+PROFORM'!$A$5:$AD$750,MATCH(O$2,'TD SOP+PROFORM'!$B$2:$AD$2,0)+1,0),0)</f>
        <v>0</v>
      </c>
      <c r="P227" s="25">
        <f>IFERROR(VLOOKUP($A227,'TD SOP+PROFORM'!$A$5:$AD$750,MATCH(P$4,'TD SOP+PROFORM'!$B$2:$AD$2,0)+1,0),0)+IFERROR(VLOOKUP($A227,'TD SOP+PROFORM'!$A$5:$AD$750,MATCH(P$2,'TD SOP+PROFORM'!$B$2:$AD$2,0)+1,0),0)</f>
        <v>0</v>
      </c>
      <c r="Q227" s="26" t="str">
        <f t="shared" si="55"/>
        <v/>
      </c>
      <c r="R227" s="25">
        <f>IFERROR(VLOOKUP($A227,'TD SOP+PROFORM'!$A$5:$AD$750,MATCH(R$4,'TD SOP+PROFORM'!$B$2:$AD$2,0)+1,0),0)+IFERROR(VLOOKUP($A227,'TD SOP+PROFORM'!$A$5:$AD$750,MATCH(R$2,'TD SOP+PROFORM'!$B$2:$AD$2,0)+1,0),0)</f>
        <v>0</v>
      </c>
      <c r="S227" s="25">
        <f>IFERROR(VLOOKUP($A227,'TD SOP+PROFORM'!$A$5:$AD$750,MATCH(S$4,'TD SOP+PROFORM'!$B$2:$AD$2,0)+1,0),0)+IFERROR(VLOOKUP($A227,'TD SOP+PROFORM'!$A$5:$AD$750,MATCH(S$2,'TD SOP+PROFORM'!$B$2:$AD$2,0)+1,0),0)</f>
        <v>0</v>
      </c>
      <c r="T227" s="26" t="str">
        <f t="shared" si="56"/>
        <v/>
      </c>
      <c r="U227" s="25">
        <f>IFERROR(VLOOKUP($A227,'TD SOP+PROFORM'!$A$5:$AD$750,MATCH(U$4,'TD SOP+PROFORM'!$B$2:$AD$2,0)+1,0),0)+IFERROR(VLOOKUP($A227,'TD SOP+PROFORM'!$A$5:$AD$750,MATCH(U$2,'TD SOP+PROFORM'!$B$2:$AD$2,0)+1,0),0)</f>
        <v>0</v>
      </c>
      <c r="V227" s="25">
        <f>IFERROR(VLOOKUP($A227,'TD SOP+PROFORM'!$A$5:$AD$750,MATCH(V$4,'TD SOP+PROFORM'!$B$2:$AD$2,0)+1,0),0)+IFERROR(VLOOKUP($A227,'TD SOP+PROFORM'!$A$5:$AD$750,MATCH(V$2,'TD SOP+PROFORM'!$B$2:$AD$2,0)+1,0),0)</f>
        <v>0</v>
      </c>
      <c r="W227" s="26" t="str">
        <f t="shared" si="57"/>
        <v/>
      </c>
      <c r="X227" s="25">
        <f>IFERROR(VLOOKUP($A227,'TD SOP+PROFORM'!$A$5:$AD$750,MATCH(X$4,'TD SOP+PROFORM'!$B$2:$AD$2,0)+1,0),0)+IFERROR(VLOOKUP($A227,'TD SOP+PROFORM'!$A$5:$AD$750,MATCH(X$2,'TD SOP+PROFORM'!$B$2:$AD$2,0)+1,0),0)</f>
        <v>0</v>
      </c>
      <c r="Y227" s="25">
        <f>IFERROR(VLOOKUP($A227,'TD SOP+PROFORM'!$A$5:$AD$750,MATCH(Y$4,'TD SOP+PROFORM'!$B$2:$AD$2,0)+1,0),0)+IFERROR(VLOOKUP($A227,'TD SOP+PROFORM'!$A$5:$AD$750,MATCH(Y$2,'TD SOP+PROFORM'!$B$2:$AD$2,0)+1,0),0)</f>
        <v>0</v>
      </c>
      <c r="Z227" s="26" t="str">
        <f t="shared" si="58"/>
        <v/>
      </c>
      <c r="AA227" s="25">
        <f>IFERROR(VLOOKUP($A227,'TD SOP+PROFORM'!$A$5:$AD$750,MATCH(AA$4,'TD SOP+PROFORM'!$B$2:$AD$2,0)+1,0),0)+IFERROR(VLOOKUP($A227,'TD SOP+PROFORM'!$A$5:$AD$750,MATCH(AA$2,'TD SOP+PROFORM'!$B$2:$AD$2,0)+1,0),0)</f>
        <v>0</v>
      </c>
      <c r="AB227" s="25">
        <f>IFERROR(VLOOKUP($A227,'TD SOP+PROFORM'!$A$5:$AD$750,MATCH(AB$4,'TD SOP+PROFORM'!$B$2:$AD$2,0)+1,0),0)+IFERROR(VLOOKUP($A227,'TD SOP+PROFORM'!$A$5:$AD$750,MATCH(AB$2,'TD SOP+PROFORM'!$B$2:$AD$2,0)+1,0),0)</f>
        <v>0</v>
      </c>
      <c r="AC227" s="26" t="str">
        <f t="shared" si="59"/>
        <v/>
      </c>
      <c r="AD227" s="25">
        <f>IFERROR(VLOOKUP($A227,'TD SOP+PROFORM'!$A$5:$AD$750,MATCH(AD$4,'TD SOP+PROFORM'!$B$2:$AD$2,0)+1,0),0)+IFERROR(VLOOKUP($A227,'TD SOP+PROFORM'!$A$5:$AD$750,MATCH(AD$2,'TD SOP+PROFORM'!$B$2:$AD$2,0)+1,0),0)</f>
        <v>0</v>
      </c>
      <c r="AE227" s="25">
        <f>IFERROR(VLOOKUP($A227,'TD SOP+PROFORM'!$A$5:$AD$750,MATCH(AE$4,'TD SOP+PROFORM'!$B$2:$AD$2,0)+1,0),0)+IFERROR(VLOOKUP($A227,'TD SOP+PROFORM'!$A$5:$AD$750,MATCH(AE$2,'TD SOP+PROFORM'!$B$2:$AD$2,0)+1,0),0)</f>
        <v>0</v>
      </c>
      <c r="AF227" s="26" t="str">
        <f t="shared" si="60"/>
        <v/>
      </c>
      <c r="AG227" s="25">
        <f>IFERROR(VLOOKUP($A227,'TD SOP+PROFORM'!$A$5:$AD$750,MATCH(AG$4,'TD SOP+PROFORM'!$B$2:$AD$2,0)+1,0),0)+IFERROR(VLOOKUP($A227,'TD SOP+PROFORM'!$A$5:$AD$750,MATCH(AG$2,'TD SOP+PROFORM'!$B$2:$AD$2,0)+1,0),0)</f>
        <v>0</v>
      </c>
      <c r="AH227" s="25">
        <f>IFERROR(VLOOKUP($A227,'TD SOP+PROFORM'!$A$5:$AD$750,MATCH(AH$4,'TD SOP+PROFORM'!$B$2:$AD$2,0)+1,0),0)+IFERROR(VLOOKUP($A227,'TD SOP+PROFORM'!$A$5:$AD$750,MATCH(AH$2,'TD SOP+PROFORM'!$B$2:$AD$2,0)+1,0),0)</f>
        <v>0</v>
      </c>
      <c r="AI227" s="26" t="str">
        <f t="shared" si="61"/>
        <v/>
      </c>
      <c r="AJ227" s="25">
        <f>IFERROR(VLOOKUP($A227,'TD SOP+PROFORM'!$A$5:$AD$750,MATCH(AJ$4,'TD SOP+PROFORM'!$B$2:$AD$2,0)+1,0),0)+IFERROR(VLOOKUP($A227,'TD SOP+PROFORM'!$A$5:$AD$750,MATCH(AJ$2,'TD SOP+PROFORM'!$B$2:$AD$2,0)+1,0),0)</f>
        <v>0</v>
      </c>
      <c r="AK227" s="25">
        <f>IFERROR(VLOOKUP($A227,'TD SOP+PROFORM'!$A$5:$AD$750,MATCH(AK$4,'TD SOP+PROFORM'!$B$2:$AD$2,0)+1,0),0)+IFERROR(VLOOKUP($A227,'TD SOP+PROFORM'!$A$5:$AD$750,MATCH(AK$2,'TD SOP+PROFORM'!$B$2:$AD$2,0)+1,0),0)</f>
        <v>0</v>
      </c>
      <c r="AL227" s="26" t="str">
        <f t="shared" si="62"/>
        <v/>
      </c>
      <c r="AM227" s="25">
        <f t="shared" si="64"/>
        <v>0</v>
      </c>
      <c r="AN227" s="25">
        <f t="shared" si="64"/>
        <v>0</v>
      </c>
      <c r="AO227" s="26" t="str">
        <f t="shared" si="63"/>
        <v/>
      </c>
    </row>
    <row r="228" spans="1:41" x14ac:dyDescent="0.35">
      <c r="A228" s="24">
        <f>IF(AND('TD SOP+PROFORM'!A225&lt;&gt;"",'TD SOP+PROFORM'!A225&lt;&gt;"TOTAL"),'TD SOP+PROFORM'!A225,0)</f>
        <v>0</v>
      </c>
      <c r="C228" s="25" t="str">
        <f>IFERROR(VLOOKUP($A228,'TD SOP+PROFORM'!$A$5:$AD$750,MATCH(C$4,'TD SOP+PROFORM'!$B$2:$AT$2,0)+1,0),"")</f>
        <v/>
      </c>
      <c r="D228" s="25" t="str">
        <f>IFERROR(VLOOKUP($A228,'TD SOP+PROFORM'!$A$5:$AD$750,MATCH(D$4,'TD SOP+PROFORM'!$B$2:$AT$2,0)+1,0),"")</f>
        <v/>
      </c>
      <c r="E228" s="26" t="str">
        <f t="shared" si="51"/>
        <v/>
      </c>
      <c r="F228" s="25" t="str">
        <f>IFERROR(VLOOKUP($A228,'TD SOP+PROFORM'!$A$5:$AD$750,MATCH(F$4,'TD SOP+PROFORM'!$B$2:$AT$2,0)+1,0),"")</f>
        <v/>
      </c>
      <c r="G228" s="25" t="str">
        <f>IFERROR(VLOOKUP($A228,'TD SOP+PROFORM'!$A$5:$AD$750,MATCH(G$4,'TD SOP+PROFORM'!$B$2:$AT$2,0)+1,0),"")</f>
        <v/>
      </c>
      <c r="H228" s="26" t="str">
        <f t="shared" si="52"/>
        <v/>
      </c>
      <c r="I228" s="25" t="str">
        <f>IFERROR(VLOOKUP($A228,'TD SOP+PROFORM'!$A$5:$AD$750,MATCH(I$4,'TD SOP+PROFORM'!$B$2:$AT$2,0)+1,0),"")</f>
        <v/>
      </c>
      <c r="J228" s="25" t="str">
        <f>IFERROR(VLOOKUP($A228,'TD SOP+PROFORM'!$A$5:$AD$750,MATCH(J$4,'TD SOP+PROFORM'!$B$2:$AT$2,0)+1,0),"")</f>
        <v/>
      </c>
      <c r="K228" s="26" t="str">
        <f t="shared" si="53"/>
        <v/>
      </c>
      <c r="L228" s="25" t="str">
        <f>IFERROR(VLOOKUP($A228,'TD SOP+PROFORM'!$A$5:$AD$750,MATCH(L$4,'TD SOP+PROFORM'!$B$2:$AT$2,0)+1,0),"")</f>
        <v/>
      </c>
      <c r="M228" s="25" t="str">
        <f>IFERROR(VLOOKUP($A228,'TD SOP+PROFORM'!$A$5:$AD$750,MATCH(M$4,'TD SOP+PROFORM'!$B$2:$AT$2,0)+1,0),"")</f>
        <v/>
      </c>
      <c r="N228" s="26" t="str">
        <f t="shared" si="54"/>
        <v/>
      </c>
      <c r="O228" s="25">
        <f>IFERROR(VLOOKUP($A228,'TD SOP+PROFORM'!$A$5:$AD$750,MATCH(O$4,'TD SOP+PROFORM'!$B$2:$AD$2,0)+1,0),0)+IFERROR(VLOOKUP($A228,'TD SOP+PROFORM'!$A$5:$AD$750,MATCH(O$2,'TD SOP+PROFORM'!$B$2:$AD$2,0)+1,0),0)</f>
        <v>0</v>
      </c>
      <c r="P228" s="25">
        <f>IFERROR(VLOOKUP($A228,'TD SOP+PROFORM'!$A$5:$AD$750,MATCH(P$4,'TD SOP+PROFORM'!$B$2:$AD$2,0)+1,0),0)+IFERROR(VLOOKUP($A228,'TD SOP+PROFORM'!$A$5:$AD$750,MATCH(P$2,'TD SOP+PROFORM'!$B$2:$AD$2,0)+1,0),0)</f>
        <v>0</v>
      </c>
      <c r="Q228" s="26" t="str">
        <f t="shared" si="55"/>
        <v/>
      </c>
      <c r="R228" s="25">
        <f>IFERROR(VLOOKUP($A228,'TD SOP+PROFORM'!$A$5:$AD$750,MATCH(R$4,'TD SOP+PROFORM'!$B$2:$AD$2,0)+1,0),0)+IFERROR(VLOOKUP($A228,'TD SOP+PROFORM'!$A$5:$AD$750,MATCH(R$2,'TD SOP+PROFORM'!$B$2:$AD$2,0)+1,0),0)</f>
        <v>0</v>
      </c>
      <c r="S228" s="25">
        <f>IFERROR(VLOOKUP($A228,'TD SOP+PROFORM'!$A$5:$AD$750,MATCH(S$4,'TD SOP+PROFORM'!$B$2:$AD$2,0)+1,0),0)+IFERROR(VLOOKUP($A228,'TD SOP+PROFORM'!$A$5:$AD$750,MATCH(S$2,'TD SOP+PROFORM'!$B$2:$AD$2,0)+1,0),0)</f>
        <v>0</v>
      </c>
      <c r="T228" s="26" t="str">
        <f t="shared" si="56"/>
        <v/>
      </c>
      <c r="U228" s="25">
        <f>IFERROR(VLOOKUP($A228,'TD SOP+PROFORM'!$A$5:$AD$750,MATCH(U$4,'TD SOP+PROFORM'!$B$2:$AD$2,0)+1,0),0)+IFERROR(VLOOKUP($A228,'TD SOP+PROFORM'!$A$5:$AD$750,MATCH(U$2,'TD SOP+PROFORM'!$B$2:$AD$2,0)+1,0),0)</f>
        <v>0</v>
      </c>
      <c r="V228" s="25">
        <f>IFERROR(VLOOKUP($A228,'TD SOP+PROFORM'!$A$5:$AD$750,MATCH(V$4,'TD SOP+PROFORM'!$B$2:$AD$2,0)+1,0),0)+IFERROR(VLOOKUP($A228,'TD SOP+PROFORM'!$A$5:$AD$750,MATCH(V$2,'TD SOP+PROFORM'!$B$2:$AD$2,0)+1,0),0)</f>
        <v>0</v>
      </c>
      <c r="W228" s="26" t="str">
        <f t="shared" si="57"/>
        <v/>
      </c>
      <c r="X228" s="25">
        <f>IFERROR(VLOOKUP($A228,'TD SOP+PROFORM'!$A$5:$AD$750,MATCH(X$4,'TD SOP+PROFORM'!$B$2:$AD$2,0)+1,0),0)+IFERROR(VLOOKUP($A228,'TD SOP+PROFORM'!$A$5:$AD$750,MATCH(X$2,'TD SOP+PROFORM'!$B$2:$AD$2,0)+1,0),0)</f>
        <v>0</v>
      </c>
      <c r="Y228" s="25">
        <f>IFERROR(VLOOKUP($A228,'TD SOP+PROFORM'!$A$5:$AD$750,MATCH(Y$4,'TD SOP+PROFORM'!$B$2:$AD$2,0)+1,0),0)+IFERROR(VLOOKUP($A228,'TD SOP+PROFORM'!$A$5:$AD$750,MATCH(Y$2,'TD SOP+PROFORM'!$B$2:$AD$2,0)+1,0),0)</f>
        <v>0</v>
      </c>
      <c r="Z228" s="26" t="str">
        <f t="shared" si="58"/>
        <v/>
      </c>
      <c r="AA228" s="25">
        <f>IFERROR(VLOOKUP($A228,'TD SOP+PROFORM'!$A$5:$AD$750,MATCH(AA$4,'TD SOP+PROFORM'!$B$2:$AD$2,0)+1,0),0)+IFERROR(VLOOKUP($A228,'TD SOP+PROFORM'!$A$5:$AD$750,MATCH(AA$2,'TD SOP+PROFORM'!$B$2:$AD$2,0)+1,0),0)</f>
        <v>0</v>
      </c>
      <c r="AB228" s="25">
        <f>IFERROR(VLOOKUP($A228,'TD SOP+PROFORM'!$A$5:$AD$750,MATCH(AB$4,'TD SOP+PROFORM'!$B$2:$AD$2,0)+1,0),0)+IFERROR(VLOOKUP($A228,'TD SOP+PROFORM'!$A$5:$AD$750,MATCH(AB$2,'TD SOP+PROFORM'!$B$2:$AD$2,0)+1,0),0)</f>
        <v>0</v>
      </c>
      <c r="AC228" s="26" t="str">
        <f t="shared" si="59"/>
        <v/>
      </c>
      <c r="AD228" s="25">
        <f>IFERROR(VLOOKUP($A228,'TD SOP+PROFORM'!$A$5:$AD$750,MATCH(AD$4,'TD SOP+PROFORM'!$B$2:$AD$2,0)+1,0),0)+IFERROR(VLOOKUP($A228,'TD SOP+PROFORM'!$A$5:$AD$750,MATCH(AD$2,'TD SOP+PROFORM'!$B$2:$AD$2,0)+1,0),0)</f>
        <v>0</v>
      </c>
      <c r="AE228" s="25">
        <f>IFERROR(VLOOKUP($A228,'TD SOP+PROFORM'!$A$5:$AD$750,MATCH(AE$4,'TD SOP+PROFORM'!$B$2:$AD$2,0)+1,0),0)+IFERROR(VLOOKUP($A228,'TD SOP+PROFORM'!$A$5:$AD$750,MATCH(AE$2,'TD SOP+PROFORM'!$B$2:$AD$2,0)+1,0),0)</f>
        <v>0</v>
      </c>
      <c r="AF228" s="26" t="str">
        <f t="shared" si="60"/>
        <v/>
      </c>
      <c r="AG228" s="25">
        <f>IFERROR(VLOOKUP($A228,'TD SOP+PROFORM'!$A$5:$AD$750,MATCH(AG$4,'TD SOP+PROFORM'!$B$2:$AD$2,0)+1,0),0)+IFERROR(VLOOKUP($A228,'TD SOP+PROFORM'!$A$5:$AD$750,MATCH(AG$2,'TD SOP+PROFORM'!$B$2:$AD$2,0)+1,0),0)</f>
        <v>0</v>
      </c>
      <c r="AH228" s="25">
        <f>IFERROR(VLOOKUP($A228,'TD SOP+PROFORM'!$A$5:$AD$750,MATCH(AH$4,'TD SOP+PROFORM'!$B$2:$AD$2,0)+1,0),0)+IFERROR(VLOOKUP($A228,'TD SOP+PROFORM'!$A$5:$AD$750,MATCH(AH$2,'TD SOP+PROFORM'!$B$2:$AD$2,0)+1,0),0)</f>
        <v>0</v>
      </c>
      <c r="AI228" s="26" t="str">
        <f t="shared" si="61"/>
        <v/>
      </c>
      <c r="AJ228" s="25">
        <f>IFERROR(VLOOKUP($A228,'TD SOP+PROFORM'!$A$5:$AD$750,MATCH(AJ$4,'TD SOP+PROFORM'!$B$2:$AD$2,0)+1,0),0)+IFERROR(VLOOKUP($A228,'TD SOP+PROFORM'!$A$5:$AD$750,MATCH(AJ$2,'TD SOP+PROFORM'!$B$2:$AD$2,0)+1,0),0)</f>
        <v>0</v>
      </c>
      <c r="AK228" s="25">
        <f>IFERROR(VLOOKUP($A228,'TD SOP+PROFORM'!$A$5:$AD$750,MATCH(AK$4,'TD SOP+PROFORM'!$B$2:$AD$2,0)+1,0),0)+IFERROR(VLOOKUP($A228,'TD SOP+PROFORM'!$A$5:$AD$750,MATCH(AK$2,'TD SOP+PROFORM'!$B$2:$AD$2,0)+1,0),0)</f>
        <v>0</v>
      </c>
      <c r="AL228" s="26" t="str">
        <f t="shared" si="62"/>
        <v/>
      </c>
      <c r="AM228" s="25">
        <f t="shared" si="64"/>
        <v>0</v>
      </c>
      <c r="AN228" s="25">
        <f t="shared" si="64"/>
        <v>0</v>
      </c>
      <c r="AO228" s="26" t="str">
        <f t="shared" si="63"/>
        <v/>
      </c>
    </row>
    <row r="229" spans="1:41" x14ac:dyDescent="0.35">
      <c r="A229" s="24">
        <f>IF(AND('TD SOP+PROFORM'!A226&lt;&gt;"",'TD SOP+PROFORM'!A226&lt;&gt;"TOTAL"),'TD SOP+PROFORM'!A226,0)</f>
        <v>0</v>
      </c>
      <c r="C229" s="25" t="str">
        <f>IFERROR(VLOOKUP($A229,'TD SOP+PROFORM'!$A$5:$AD$750,MATCH(C$4,'TD SOP+PROFORM'!$B$2:$AT$2,0)+1,0),"")</f>
        <v/>
      </c>
      <c r="D229" s="25" t="str">
        <f>IFERROR(VLOOKUP($A229,'TD SOP+PROFORM'!$A$5:$AD$750,MATCH(D$4,'TD SOP+PROFORM'!$B$2:$AT$2,0)+1,0),"")</f>
        <v/>
      </c>
      <c r="E229" s="26" t="str">
        <f t="shared" si="51"/>
        <v/>
      </c>
      <c r="F229" s="25" t="str">
        <f>IFERROR(VLOOKUP($A229,'TD SOP+PROFORM'!$A$5:$AD$750,MATCH(F$4,'TD SOP+PROFORM'!$B$2:$AT$2,0)+1,0),"")</f>
        <v/>
      </c>
      <c r="G229" s="25" t="str">
        <f>IFERROR(VLOOKUP($A229,'TD SOP+PROFORM'!$A$5:$AD$750,MATCH(G$4,'TD SOP+PROFORM'!$B$2:$AT$2,0)+1,0),"")</f>
        <v/>
      </c>
      <c r="H229" s="26" t="str">
        <f t="shared" si="52"/>
        <v/>
      </c>
      <c r="I229" s="25" t="str">
        <f>IFERROR(VLOOKUP($A229,'TD SOP+PROFORM'!$A$5:$AD$750,MATCH(I$4,'TD SOP+PROFORM'!$B$2:$AT$2,0)+1,0),"")</f>
        <v/>
      </c>
      <c r="J229" s="25" t="str">
        <f>IFERROR(VLOOKUP($A229,'TD SOP+PROFORM'!$A$5:$AD$750,MATCH(J$4,'TD SOP+PROFORM'!$B$2:$AT$2,0)+1,0),"")</f>
        <v/>
      </c>
      <c r="K229" s="26" t="str">
        <f t="shared" si="53"/>
        <v/>
      </c>
      <c r="L229" s="25" t="str">
        <f>IFERROR(VLOOKUP($A229,'TD SOP+PROFORM'!$A$5:$AD$750,MATCH(L$4,'TD SOP+PROFORM'!$B$2:$AT$2,0)+1,0),"")</f>
        <v/>
      </c>
      <c r="M229" s="25" t="str">
        <f>IFERROR(VLOOKUP($A229,'TD SOP+PROFORM'!$A$5:$AD$750,MATCH(M$4,'TD SOP+PROFORM'!$B$2:$AT$2,0)+1,0),"")</f>
        <v/>
      </c>
      <c r="N229" s="26" t="str">
        <f t="shared" si="54"/>
        <v/>
      </c>
      <c r="O229" s="25">
        <f>IFERROR(VLOOKUP($A229,'TD SOP+PROFORM'!$A$5:$AD$750,MATCH(O$4,'TD SOP+PROFORM'!$B$2:$AD$2,0)+1,0),0)+IFERROR(VLOOKUP($A229,'TD SOP+PROFORM'!$A$5:$AD$750,MATCH(O$2,'TD SOP+PROFORM'!$B$2:$AD$2,0)+1,0),0)</f>
        <v>0</v>
      </c>
      <c r="P229" s="25">
        <f>IFERROR(VLOOKUP($A229,'TD SOP+PROFORM'!$A$5:$AD$750,MATCH(P$4,'TD SOP+PROFORM'!$B$2:$AD$2,0)+1,0),0)+IFERROR(VLOOKUP($A229,'TD SOP+PROFORM'!$A$5:$AD$750,MATCH(P$2,'TD SOP+PROFORM'!$B$2:$AD$2,0)+1,0),0)</f>
        <v>0</v>
      </c>
      <c r="Q229" s="26" t="str">
        <f t="shared" si="55"/>
        <v/>
      </c>
      <c r="R229" s="25">
        <f>IFERROR(VLOOKUP($A229,'TD SOP+PROFORM'!$A$5:$AD$750,MATCH(R$4,'TD SOP+PROFORM'!$B$2:$AD$2,0)+1,0),0)+IFERROR(VLOOKUP($A229,'TD SOP+PROFORM'!$A$5:$AD$750,MATCH(R$2,'TD SOP+PROFORM'!$B$2:$AD$2,0)+1,0),0)</f>
        <v>0</v>
      </c>
      <c r="S229" s="25">
        <f>IFERROR(VLOOKUP($A229,'TD SOP+PROFORM'!$A$5:$AD$750,MATCH(S$4,'TD SOP+PROFORM'!$B$2:$AD$2,0)+1,0),0)+IFERROR(VLOOKUP($A229,'TD SOP+PROFORM'!$A$5:$AD$750,MATCH(S$2,'TD SOP+PROFORM'!$B$2:$AD$2,0)+1,0),0)</f>
        <v>0</v>
      </c>
      <c r="T229" s="26" t="str">
        <f t="shared" si="56"/>
        <v/>
      </c>
      <c r="U229" s="25">
        <f>IFERROR(VLOOKUP($A229,'TD SOP+PROFORM'!$A$5:$AD$750,MATCH(U$4,'TD SOP+PROFORM'!$B$2:$AD$2,0)+1,0),0)+IFERROR(VLOOKUP($A229,'TD SOP+PROFORM'!$A$5:$AD$750,MATCH(U$2,'TD SOP+PROFORM'!$B$2:$AD$2,0)+1,0),0)</f>
        <v>0</v>
      </c>
      <c r="V229" s="25">
        <f>IFERROR(VLOOKUP($A229,'TD SOP+PROFORM'!$A$5:$AD$750,MATCH(V$4,'TD SOP+PROFORM'!$B$2:$AD$2,0)+1,0),0)+IFERROR(VLOOKUP($A229,'TD SOP+PROFORM'!$A$5:$AD$750,MATCH(V$2,'TD SOP+PROFORM'!$B$2:$AD$2,0)+1,0),0)</f>
        <v>0</v>
      </c>
      <c r="W229" s="26" t="str">
        <f t="shared" si="57"/>
        <v/>
      </c>
      <c r="X229" s="25">
        <f>IFERROR(VLOOKUP($A229,'TD SOP+PROFORM'!$A$5:$AD$750,MATCH(X$4,'TD SOP+PROFORM'!$B$2:$AD$2,0)+1,0),0)+IFERROR(VLOOKUP($A229,'TD SOP+PROFORM'!$A$5:$AD$750,MATCH(X$2,'TD SOP+PROFORM'!$B$2:$AD$2,0)+1,0),0)</f>
        <v>0</v>
      </c>
      <c r="Y229" s="25">
        <f>IFERROR(VLOOKUP($A229,'TD SOP+PROFORM'!$A$5:$AD$750,MATCH(Y$4,'TD SOP+PROFORM'!$B$2:$AD$2,0)+1,0),0)+IFERROR(VLOOKUP($A229,'TD SOP+PROFORM'!$A$5:$AD$750,MATCH(Y$2,'TD SOP+PROFORM'!$B$2:$AD$2,0)+1,0),0)</f>
        <v>0</v>
      </c>
      <c r="Z229" s="26" t="str">
        <f t="shared" si="58"/>
        <v/>
      </c>
      <c r="AA229" s="25">
        <f>IFERROR(VLOOKUP($A229,'TD SOP+PROFORM'!$A$5:$AD$750,MATCH(AA$4,'TD SOP+PROFORM'!$B$2:$AD$2,0)+1,0),0)+IFERROR(VLOOKUP($A229,'TD SOP+PROFORM'!$A$5:$AD$750,MATCH(AA$2,'TD SOP+PROFORM'!$B$2:$AD$2,0)+1,0),0)</f>
        <v>0</v>
      </c>
      <c r="AB229" s="25">
        <f>IFERROR(VLOOKUP($A229,'TD SOP+PROFORM'!$A$5:$AD$750,MATCH(AB$4,'TD SOP+PROFORM'!$B$2:$AD$2,0)+1,0),0)+IFERROR(VLOOKUP($A229,'TD SOP+PROFORM'!$A$5:$AD$750,MATCH(AB$2,'TD SOP+PROFORM'!$B$2:$AD$2,0)+1,0),0)</f>
        <v>0</v>
      </c>
      <c r="AC229" s="26" t="str">
        <f t="shared" si="59"/>
        <v/>
      </c>
      <c r="AD229" s="25">
        <f>IFERROR(VLOOKUP($A229,'TD SOP+PROFORM'!$A$5:$AD$750,MATCH(AD$4,'TD SOP+PROFORM'!$B$2:$AD$2,0)+1,0),0)+IFERROR(VLOOKUP($A229,'TD SOP+PROFORM'!$A$5:$AD$750,MATCH(AD$2,'TD SOP+PROFORM'!$B$2:$AD$2,0)+1,0),0)</f>
        <v>0</v>
      </c>
      <c r="AE229" s="25">
        <f>IFERROR(VLOOKUP($A229,'TD SOP+PROFORM'!$A$5:$AD$750,MATCH(AE$4,'TD SOP+PROFORM'!$B$2:$AD$2,0)+1,0),0)+IFERROR(VLOOKUP($A229,'TD SOP+PROFORM'!$A$5:$AD$750,MATCH(AE$2,'TD SOP+PROFORM'!$B$2:$AD$2,0)+1,0),0)</f>
        <v>0</v>
      </c>
      <c r="AF229" s="26" t="str">
        <f t="shared" si="60"/>
        <v/>
      </c>
      <c r="AG229" s="25">
        <f>IFERROR(VLOOKUP($A229,'TD SOP+PROFORM'!$A$5:$AD$750,MATCH(AG$4,'TD SOP+PROFORM'!$B$2:$AD$2,0)+1,0),0)+IFERROR(VLOOKUP($A229,'TD SOP+PROFORM'!$A$5:$AD$750,MATCH(AG$2,'TD SOP+PROFORM'!$B$2:$AD$2,0)+1,0),0)</f>
        <v>0</v>
      </c>
      <c r="AH229" s="25">
        <f>IFERROR(VLOOKUP($A229,'TD SOP+PROFORM'!$A$5:$AD$750,MATCH(AH$4,'TD SOP+PROFORM'!$B$2:$AD$2,0)+1,0),0)+IFERROR(VLOOKUP($A229,'TD SOP+PROFORM'!$A$5:$AD$750,MATCH(AH$2,'TD SOP+PROFORM'!$B$2:$AD$2,0)+1,0),0)</f>
        <v>0</v>
      </c>
      <c r="AI229" s="26" t="str">
        <f t="shared" si="61"/>
        <v/>
      </c>
      <c r="AJ229" s="25">
        <f>IFERROR(VLOOKUP($A229,'TD SOP+PROFORM'!$A$5:$AD$750,MATCH(AJ$4,'TD SOP+PROFORM'!$B$2:$AD$2,0)+1,0),0)+IFERROR(VLOOKUP($A229,'TD SOP+PROFORM'!$A$5:$AD$750,MATCH(AJ$2,'TD SOP+PROFORM'!$B$2:$AD$2,0)+1,0),0)</f>
        <v>0</v>
      </c>
      <c r="AK229" s="25">
        <f>IFERROR(VLOOKUP($A229,'TD SOP+PROFORM'!$A$5:$AD$750,MATCH(AK$4,'TD SOP+PROFORM'!$B$2:$AD$2,0)+1,0),0)+IFERROR(VLOOKUP($A229,'TD SOP+PROFORM'!$A$5:$AD$750,MATCH(AK$2,'TD SOP+PROFORM'!$B$2:$AD$2,0)+1,0),0)</f>
        <v>0</v>
      </c>
      <c r="AL229" s="26" t="str">
        <f t="shared" si="62"/>
        <v/>
      </c>
      <c r="AM229" s="25">
        <f t="shared" si="64"/>
        <v>0</v>
      </c>
      <c r="AN229" s="25">
        <f t="shared" si="64"/>
        <v>0</v>
      </c>
      <c r="AO229" s="26" t="str">
        <f t="shared" si="63"/>
        <v/>
      </c>
    </row>
    <row r="230" spans="1:41" x14ac:dyDescent="0.35">
      <c r="A230" s="24">
        <f>IF(AND('TD SOP+PROFORM'!A227&lt;&gt;"",'TD SOP+PROFORM'!A227&lt;&gt;"TOTAL"),'TD SOP+PROFORM'!A227,0)</f>
        <v>0</v>
      </c>
      <c r="C230" s="25" t="str">
        <f>IFERROR(VLOOKUP($A230,'TD SOP+PROFORM'!$A$5:$AD$750,MATCH(C$4,'TD SOP+PROFORM'!$B$2:$AT$2,0)+1,0),"")</f>
        <v/>
      </c>
      <c r="D230" s="25" t="str">
        <f>IFERROR(VLOOKUP($A230,'TD SOP+PROFORM'!$A$5:$AD$750,MATCH(D$4,'TD SOP+PROFORM'!$B$2:$AT$2,0)+1,0),"")</f>
        <v/>
      </c>
      <c r="E230" s="26" t="str">
        <f t="shared" si="51"/>
        <v/>
      </c>
      <c r="F230" s="25" t="str">
        <f>IFERROR(VLOOKUP($A230,'TD SOP+PROFORM'!$A$5:$AD$750,MATCH(F$4,'TD SOP+PROFORM'!$B$2:$AT$2,0)+1,0),"")</f>
        <v/>
      </c>
      <c r="G230" s="25" t="str">
        <f>IFERROR(VLOOKUP($A230,'TD SOP+PROFORM'!$A$5:$AD$750,MATCH(G$4,'TD SOP+PROFORM'!$B$2:$AT$2,0)+1,0),"")</f>
        <v/>
      </c>
      <c r="H230" s="26" t="str">
        <f t="shared" si="52"/>
        <v/>
      </c>
      <c r="I230" s="25" t="str">
        <f>IFERROR(VLOOKUP($A230,'TD SOP+PROFORM'!$A$5:$AD$750,MATCH(I$4,'TD SOP+PROFORM'!$B$2:$AT$2,0)+1,0),"")</f>
        <v/>
      </c>
      <c r="J230" s="25" t="str">
        <f>IFERROR(VLOOKUP($A230,'TD SOP+PROFORM'!$A$5:$AD$750,MATCH(J$4,'TD SOP+PROFORM'!$B$2:$AT$2,0)+1,0),"")</f>
        <v/>
      </c>
      <c r="K230" s="26" t="str">
        <f t="shared" si="53"/>
        <v/>
      </c>
      <c r="L230" s="25" t="str">
        <f>IFERROR(VLOOKUP($A230,'TD SOP+PROFORM'!$A$5:$AD$750,MATCH(L$4,'TD SOP+PROFORM'!$B$2:$AT$2,0)+1,0),"")</f>
        <v/>
      </c>
      <c r="M230" s="25" t="str">
        <f>IFERROR(VLOOKUP($A230,'TD SOP+PROFORM'!$A$5:$AD$750,MATCH(M$4,'TD SOP+PROFORM'!$B$2:$AT$2,0)+1,0),"")</f>
        <v/>
      </c>
      <c r="N230" s="26" t="str">
        <f t="shared" si="54"/>
        <v/>
      </c>
      <c r="O230" s="25">
        <f>IFERROR(VLOOKUP($A230,'TD SOP+PROFORM'!$A$5:$AD$750,MATCH(O$4,'TD SOP+PROFORM'!$B$2:$AD$2,0)+1,0),0)+IFERROR(VLOOKUP($A230,'TD SOP+PROFORM'!$A$5:$AD$750,MATCH(O$2,'TD SOP+PROFORM'!$B$2:$AD$2,0)+1,0),0)</f>
        <v>0</v>
      </c>
      <c r="P230" s="25">
        <f>IFERROR(VLOOKUP($A230,'TD SOP+PROFORM'!$A$5:$AD$750,MATCH(P$4,'TD SOP+PROFORM'!$B$2:$AD$2,0)+1,0),0)+IFERROR(VLOOKUP($A230,'TD SOP+PROFORM'!$A$5:$AD$750,MATCH(P$2,'TD SOP+PROFORM'!$B$2:$AD$2,0)+1,0),0)</f>
        <v>0</v>
      </c>
      <c r="Q230" s="26" t="str">
        <f t="shared" si="55"/>
        <v/>
      </c>
      <c r="R230" s="25">
        <f>IFERROR(VLOOKUP($A230,'TD SOP+PROFORM'!$A$5:$AD$750,MATCH(R$4,'TD SOP+PROFORM'!$B$2:$AD$2,0)+1,0),0)+IFERROR(VLOOKUP($A230,'TD SOP+PROFORM'!$A$5:$AD$750,MATCH(R$2,'TD SOP+PROFORM'!$B$2:$AD$2,0)+1,0),0)</f>
        <v>0</v>
      </c>
      <c r="S230" s="25">
        <f>IFERROR(VLOOKUP($A230,'TD SOP+PROFORM'!$A$5:$AD$750,MATCH(S$4,'TD SOP+PROFORM'!$B$2:$AD$2,0)+1,0),0)+IFERROR(VLOOKUP($A230,'TD SOP+PROFORM'!$A$5:$AD$750,MATCH(S$2,'TD SOP+PROFORM'!$B$2:$AD$2,0)+1,0),0)</f>
        <v>0</v>
      </c>
      <c r="T230" s="26" t="str">
        <f t="shared" si="56"/>
        <v/>
      </c>
      <c r="U230" s="25">
        <f>IFERROR(VLOOKUP($A230,'TD SOP+PROFORM'!$A$5:$AD$750,MATCH(U$4,'TD SOP+PROFORM'!$B$2:$AD$2,0)+1,0),0)+IFERROR(VLOOKUP($A230,'TD SOP+PROFORM'!$A$5:$AD$750,MATCH(U$2,'TD SOP+PROFORM'!$B$2:$AD$2,0)+1,0),0)</f>
        <v>0</v>
      </c>
      <c r="V230" s="25">
        <f>IFERROR(VLOOKUP($A230,'TD SOP+PROFORM'!$A$5:$AD$750,MATCH(V$4,'TD SOP+PROFORM'!$B$2:$AD$2,0)+1,0),0)+IFERROR(VLOOKUP($A230,'TD SOP+PROFORM'!$A$5:$AD$750,MATCH(V$2,'TD SOP+PROFORM'!$B$2:$AD$2,0)+1,0),0)</f>
        <v>0</v>
      </c>
      <c r="W230" s="26" t="str">
        <f t="shared" si="57"/>
        <v/>
      </c>
      <c r="X230" s="25">
        <f>IFERROR(VLOOKUP($A230,'TD SOP+PROFORM'!$A$5:$AD$750,MATCH(X$4,'TD SOP+PROFORM'!$B$2:$AD$2,0)+1,0),0)+IFERROR(VLOOKUP($A230,'TD SOP+PROFORM'!$A$5:$AD$750,MATCH(X$2,'TD SOP+PROFORM'!$B$2:$AD$2,0)+1,0),0)</f>
        <v>0</v>
      </c>
      <c r="Y230" s="25">
        <f>IFERROR(VLOOKUP($A230,'TD SOP+PROFORM'!$A$5:$AD$750,MATCH(Y$4,'TD SOP+PROFORM'!$B$2:$AD$2,0)+1,0),0)+IFERROR(VLOOKUP($A230,'TD SOP+PROFORM'!$A$5:$AD$750,MATCH(Y$2,'TD SOP+PROFORM'!$B$2:$AD$2,0)+1,0),0)</f>
        <v>0</v>
      </c>
      <c r="Z230" s="26" t="str">
        <f t="shared" si="58"/>
        <v/>
      </c>
      <c r="AA230" s="25">
        <f>IFERROR(VLOOKUP($A230,'TD SOP+PROFORM'!$A$5:$AD$750,MATCH(AA$4,'TD SOP+PROFORM'!$B$2:$AD$2,0)+1,0),0)+IFERROR(VLOOKUP($A230,'TD SOP+PROFORM'!$A$5:$AD$750,MATCH(AA$2,'TD SOP+PROFORM'!$B$2:$AD$2,0)+1,0),0)</f>
        <v>0</v>
      </c>
      <c r="AB230" s="25">
        <f>IFERROR(VLOOKUP($A230,'TD SOP+PROFORM'!$A$5:$AD$750,MATCH(AB$4,'TD SOP+PROFORM'!$B$2:$AD$2,0)+1,0),0)+IFERROR(VLOOKUP($A230,'TD SOP+PROFORM'!$A$5:$AD$750,MATCH(AB$2,'TD SOP+PROFORM'!$B$2:$AD$2,0)+1,0),0)</f>
        <v>0</v>
      </c>
      <c r="AC230" s="26" t="str">
        <f t="shared" si="59"/>
        <v/>
      </c>
      <c r="AD230" s="25">
        <f>IFERROR(VLOOKUP($A230,'TD SOP+PROFORM'!$A$5:$AD$750,MATCH(AD$4,'TD SOP+PROFORM'!$B$2:$AD$2,0)+1,0),0)+IFERROR(VLOOKUP($A230,'TD SOP+PROFORM'!$A$5:$AD$750,MATCH(AD$2,'TD SOP+PROFORM'!$B$2:$AD$2,0)+1,0),0)</f>
        <v>0</v>
      </c>
      <c r="AE230" s="25">
        <f>IFERROR(VLOOKUP($A230,'TD SOP+PROFORM'!$A$5:$AD$750,MATCH(AE$4,'TD SOP+PROFORM'!$B$2:$AD$2,0)+1,0),0)+IFERROR(VLOOKUP($A230,'TD SOP+PROFORM'!$A$5:$AD$750,MATCH(AE$2,'TD SOP+PROFORM'!$B$2:$AD$2,0)+1,0),0)</f>
        <v>0</v>
      </c>
      <c r="AF230" s="26" t="str">
        <f t="shared" si="60"/>
        <v/>
      </c>
      <c r="AG230" s="25">
        <f>IFERROR(VLOOKUP($A230,'TD SOP+PROFORM'!$A$5:$AD$750,MATCH(AG$4,'TD SOP+PROFORM'!$B$2:$AD$2,0)+1,0),0)+IFERROR(VLOOKUP($A230,'TD SOP+PROFORM'!$A$5:$AD$750,MATCH(AG$2,'TD SOP+PROFORM'!$B$2:$AD$2,0)+1,0),0)</f>
        <v>0</v>
      </c>
      <c r="AH230" s="25">
        <f>IFERROR(VLOOKUP($A230,'TD SOP+PROFORM'!$A$5:$AD$750,MATCH(AH$4,'TD SOP+PROFORM'!$B$2:$AD$2,0)+1,0),0)+IFERROR(VLOOKUP($A230,'TD SOP+PROFORM'!$A$5:$AD$750,MATCH(AH$2,'TD SOP+PROFORM'!$B$2:$AD$2,0)+1,0),0)</f>
        <v>0</v>
      </c>
      <c r="AI230" s="26" t="str">
        <f t="shared" si="61"/>
        <v/>
      </c>
      <c r="AJ230" s="25">
        <f>IFERROR(VLOOKUP($A230,'TD SOP+PROFORM'!$A$5:$AD$750,MATCH(AJ$4,'TD SOP+PROFORM'!$B$2:$AD$2,0)+1,0),0)+IFERROR(VLOOKUP($A230,'TD SOP+PROFORM'!$A$5:$AD$750,MATCH(AJ$2,'TD SOP+PROFORM'!$B$2:$AD$2,0)+1,0),0)</f>
        <v>0</v>
      </c>
      <c r="AK230" s="25">
        <f>IFERROR(VLOOKUP($A230,'TD SOP+PROFORM'!$A$5:$AD$750,MATCH(AK$4,'TD SOP+PROFORM'!$B$2:$AD$2,0)+1,0),0)+IFERROR(VLOOKUP($A230,'TD SOP+PROFORM'!$A$5:$AD$750,MATCH(AK$2,'TD SOP+PROFORM'!$B$2:$AD$2,0)+1,0),0)</f>
        <v>0</v>
      </c>
      <c r="AL230" s="26" t="str">
        <f t="shared" si="62"/>
        <v/>
      </c>
      <c r="AM230" s="25">
        <f t="shared" si="64"/>
        <v>0</v>
      </c>
      <c r="AN230" s="25">
        <f t="shared" si="64"/>
        <v>0</v>
      </c>
      <c r="AO230" s="26" t="str">
        <f t="shared" si="63"/>
        <v/>
      </c>
    </row>
    <row r="231" spans="1:41" x14ac:dyDescent="0.35">
      <c r="A231" s="24">
        <f>IF(AND('TD SOP+PROFORM'!A228&lt;&gt;"",'TD SOP+PROFORM'!A228&lt;&gt;"TOTAL"),'TD SOP+PROFORM'!A228,0)</f>
        <v>0</v>
      </c>
      <c r="C231" s="25" t="str">
        <f>IFERROR(VLOOKUP($A231,'TD SOP+PROFORM'!$A$5:$AD$750,MATCH(C$4,'TD SOP+PROFORM'!$B$2:$AT$2,0)+1,0),"")</f>
        <v/>
      </c>
      <c r="D231" s="25" t="str">
        <f>IFERROR(VLOOKUP($A231,'TD SOP+PROFORM'!$A$5:$AD$750,MATCH(D$4,'TD SOP+PROFORM'!$B$2:$AT$2,0)+1,0),"")</f>
        <v/>
      </c>
      <c r="E231" s="26" t="str">
        <f t="shared" si="51"/>
        <v/>
      </c>
      <c r="F231" s="25" t="str">
        <f>IFERROR(VLOOKUP($A231,'TD SOP+PROFORM'!$A$5:$AD$750,MATCH(F$4,'TD SOP+PROFORM'!$B$2:$AT$2,0)+1,0),"")</f>
        <v/>
      </c>
      <c r="G231" s="25" t="str">
        <f>IFERROR(VLOOKUP($A231,'TD SOP+PROFORM'!$A$5:$AD$750,MATCH(G$4,'TD SOP+PROFORM'!$B$2:$AT$2,0)+1,0),"")</f>
        <v/>
      </c>
      <c r="H231" s="26" t="str">
        <f t="shared" si="52"/>
        <v/>
      </c>
      <c r="I231" s="25" t="str">
        <f>IFERROR(VLOOKUP($A231,'TD SOP+PROFORM'!$A$5:$AD$750,MATCH(I$4,'TD SOP+PROFORM'!$B$2:$AT$2,0)+1,0),"")</f>
        <v/>
      </c>
      <c r="J231" s="25" t="str">
        <f>IFERROR(VLOOKUP($A231,'TD SOP+PROFORM'!$A$5:$AD$750,MATCH(J$4,'TD SOP+PROFORM'!$B$2:$AT$2,0)+1,0),"")</f>
        <v/>
      </c>
      <c r="K231" s="26" t="str">
        <f t="shared" si="53"/>
        <v/>
      </c>
      <c r="L231" s="25" t="str">
        <f>IFERROR(VLOOKUP($A231,'TD SOP+PROFORM'!$A$5:$AD$750,MATCH(L$4,'TD SOP+PROFORM'!$B$2:$AT$2,0)+1,0),"")</f>
        <v/>
      </c>
      <c r="M231" s="25" t="str">
        <f>IFERROR(VLOOKUP($A231,'TD SOP+PROFORM'!$A$5:$AD$750,MATCH(M$4,'TD SOP+PROFORM'!$B$2:$AT$2,0)+1,0),"")</f>
        <v/>
      </c>
      <c r="N231" s="26" t="str">
        <f t="shared" si="54"/>
        <v/>
      </c>
      <c r="O231" s="25">
        <f>IFERROR(VLOOKUP($A231,'TD SOP+PROFORM'!$A$5:$AD$750,MATCH(O$4,'TD SOP+PROFORM'!$B$2:$AD$2,0)+1,0),0)+IFERROR(VLOOKUP($A231,'TD SOP+PROFORM'!$A$5:$AD$750,MATCH(O$2,'TD SOP+PROFORM'!$B$2:$AD$2,0)+1,0),0)</f>
        <v>0</v>
      </c>
      <c r="P231" s="25">
        <f>IFERROR(VLOOKUP($A231,'TD SOP+PROFORM'!$A$5:$AD$750,MATCH(P$4,'TD SOP+PROFORM'!$B$2:$AD$2,0)+1,0),0)+IFERROR(VLOOKUP($A231,'TD SOP+PROFORM'!$A$5:$AD$750,MATCH(P$2,'TD SOP+PROFORM'!$B$2:$AD$2,0)+1,0),0)</f>
        <v>0</v>
      </c>
      <c r="Q231" s="26" t="str">
        <f t="shared" si="55"/>
        <v/>
      </c>
      <c r="R231" s="25">
        <f>IFERROR(VLOOKUP($A231,'TD SOP+PROFORM'!$A$5:$AD$750,MATCH(R$4,'TD SOP+PROFORM'!$B$2:$AD$2,0)+1,0),0)+IFERROR(VLOOKUP($A231,'TD SOP+PROFORM'!$A$5:$AD$750,MATCH(R$2,'TD SOP+PROFORM'!$B$2:$AD$2,0)+1,0),0)</f>
        <v>0</v>
      </c>
      <c r="S231" s="25">
        <f>IFERROR(VLOOKUP($A231,'TD SOP+PROFORM'!$A$5:$AD$750,MATCH(S$4,'TD SOP+PROFORM'!$B$2:$AD$2,0)+1,0),0)+IFERROR(VLOOKUP($A231,'TD SOP+PROFORM'!$A$5:$AD$750,MATCH(S$2,'TD SOP+PROFORM'!$B$2:$AD$2,0)+1,0),0)</f>
        <v>0</v>
      </c>
      <c r="T231" s="26" t="str">
        <f t="shared" si="56"/>
        <v/>
      </c>
      <c r="U231" s="25">
        <f>IFERROR(VLOOKUP($A231,'TD SOP+PROFORM'!$A$5:$AD$750,MATCH(U$4,'TD SOP+PROFORM'!$B$2:$AD$2,0)+1,0),0)+IFERROR(VLOOKUP($A231,'TD SOP+PROFORM'!$A$5:$AD$750,MATCH(U$2,'TD SOP+PROFORM'!$B$2:$AD$2,0)+1,0),0)</f>
        <v>0</v>
      </c>
      <c r="V231" s="25">
        <f>IFERROR(VLOOKUP($A231,'TD SOP+PROFORM'!$A$5:$AD$750,MATCH(V$4,'TD SOP+PROFORM'!$B$2:$AD$2,0)+1,0),0)+IFERROR(VLOOKUP($A231,'TD SOP+PROFORM'!$A$5:$AD$750,MATCH(V$2,'TD SOP+PROFORM'!$B$2:$AD$2,0)+1,0),0)</f>
        <v>0</v>
      </c>
      <c r="W231" s="26" t="str">
        <f t="shared" si="57"/>
        <v/>
      </c>
      <c r="X231" s="25">
        <f>IFERROR(VLOOKUP($A231,'TD SOP+PROFORM'!$A$5:$AD$750,MATCH(X$4,'TD SOP+PROFORM'!$B$2:$AD$2,0)+1,0),0)+IFERROR(VLOOKUP($A231,'TD SOP+PROFORM'!$A$5:$AD$750,MATCH(X$2,'TD SOP+PROFORM'!$B$2:$AD$2,0)+1,0),0)</f>
        <v>0</v>
      </c>
      <c r="Y231" s="25">
        <f>IFERROR(VLOOKUP($A231,'TD SOP+PROFORM'!$A$5:$AD$750,MATCH(Y$4,'TD SOP+PROFORM'!$B$2:$AD$2,0)+1,0),0)+IFERROR(VLOOKUP($A231,'TD SOP+PROFORM'!$A$5:$AD$750,MATCH(Y$2,'TD SOP+PROFORM'!$B$2:$AD$2,0)+1,0),0)</f>
        <v>0</v>
      </c>
      <c r="Z231" s="26" t="str">
        <f t="shared" si="58"/>
        <v/>
      </c>
      <c r="AA231" s="25">
        <f>IFERROR(VLOOKUP($A231,'TD SOP+PROFORM'!$A$5:$AD$750,MATCH(AA$4,'TD SOP+PROFORM'!$B$2:$AD$2,0)+1,0),0)+IFERROR(VLOOKUP($A231,'TD SOP+PROFORM'!$A$5:$AD$750,MATCH(AA$2,'TD SOP+PROFORM'!$B$2:$AD$2,0)+1,0),0)</f>
        <v>0</v>
      </c>
      <c r="AB231" s="25">
        <f>IFERROR(VLOOKUP($A231,'TD SOP+PROFORM'!$A$5:$AD$750,MATCH(AB$4,'TD SOP+PROFORM'!$B$2:$AD$2,0)+1,0),0)+IFERROR(VLOOKUP($A231,'TD SOP+PROFORM'!$A$5:$AD$750,MATCH(AB$2,'TD SOP+PROFORM'!$B$2:$AD$2,0)+1,0),0)</f>
        <v>0</v>
      </c>
      <c r="AC231" s="26" t="str">
        <f t="shared" si="59"/>
        <v/>
      </c>
      <c r="AD231" s="25">
        <f>IFERROR(VLOOKUP($A231,'TD SOP+PROFORM'!$A$5:$AD$750,MATCH(AD$4,'TD SOP+PROFORM'!$B$2:$AD$2,0)+1,0),0)+IFERROR(VLOOKUP($A231,'TD SOP+PROFORM'!$A$5:$AD$750,MATCH(AD$2,'TD SOP+PROFORM'!$B$2:$AD$2,0)+1,0),0)</f>
        <v>0</v>
      </c>
      <c r="AE231" s="25">
        <f>IFERROR(VLOOKUP($A231,'TD SOP+PROFORM'!$A$5:$AD$750,MATCH(AE$4,'TD SOP+PROFORM'!$B$2:$AD$2,0)+1,0),0)+IFERROR(VLOOKUP($A231,'TD SOP+PROFORM'!$A$5:$AD$750,MATCH(AE$2,'TD SOP+PROFORM'!$B$2:$AD$2,0)+1,0),0)</f>
        <v>0</v>
      </c>
      <c r="AF231" s="26" t="str">
        <f t="shared" si="60"/>
        <v/>
      </c>
      <c r="AG231" s="25">
        <f>IFERROR(VLOOKUP($A231,'TD SOP+PROFORM'!$A$5:$AD$750,MATCH(AG$4,'TD SOP+PROFORM'!$B$2:$AD$2,0)+1,0),0)+IFERROR(VLOOKUP($A231,'TD SOP+PROFORM'!$A$5:$AD$750,MATCH(AG$2,'TD SOP+PROFORM'!$B$2:$AD$2,0)+1,0),0)</f>
        <v>0</v>
      </c>
      <c r="AH231" s="25">
        <f>IFERROR(VLOOKUP($A231,'TD SOP+PROFORM'!$A$5:$AD$750,MATCH(AH$4,'TD SOP+PROFORM'!$B$2:$AD$2,0)+1,0),0)+IFERROR(VLOOKUP($A231,'TD SOP+PROFORM'!$A$5:$AD$750,MATCH(AH$2,'TD SOP+PROFORM'!$B$2:$AD$2,0)+1,0),0)</f>
        <v>0</v>
      </c>
      <c r="AI231" s="26" t="str">
        <f t="shared" si="61"/>
        <v/>
      </c>
      <c r="AJ231" s="25">
        <f>IFERROR(VLOOKUP($A231,'TD SOP+PROFORM'!$A$5:$AD$750,MATCH(AJ$4,'TD SOP+PROFORM'!$B$2:$AD$2,0)+1,0),0)+IFERROR(VLOOKUP($A231,'TD SOP+PROFORM'!$A$5:$AD$750,MATCH(AJ$2,'TD SOP+PROFORM'!$B$2:$AD$2,0)+1,0),0)</f>
        <v>0</v>
      </c>
      <c r="AK231" s="25">
        <f>IFERROR(VLOOKUP($A231,'TD SOP+PROFORM'!$A$5:$AD$750,MATCH(AK$4,'TD SOP+PROFORM'!$B$2:$AD$2,0)+1,0),0)+IFERROR(VLOOKUP($A231,'TD SOP+PROFORM'!$A$5:$AD$750,MATCH(AK$2,'TD SOP+PROFORM'!$B$2:$AD$2,0)+1,0),0)</f>
        <v>0</v>
      </c>
      <c r="AL231" s="26" t="str">
        <f t="shared" si="62"/>
        <v/>
      </c>
      <c r="AM231" s="25">
        <f t="shared" si="64"/>
        <v>0</v>
      </c>
      <c r="AN231" s="25">
        <f t="shared" si="64"/>
        <v>0</v>
      </c>
      <c r="AO231" s="26" t="str">
        <f t="shared" si="63"/>
        <v/>
      </c>
    </row>
    <row r="232" spans="1:41" x14ac:dyDescent="0.35">
      <c r="A232" s="24">
        <f>IF(AND('TD SOP+PROFORM'!A229&lt;&gt;"",'TD SOP+PROFORM'!A229&lt;&gt;"TOTAL"),'TD SOP+PROFORM'!A229,0)</f>
        <v>0</v>
      </c>
      <c r="C232" s="25" t="str">
        <f>IFERROR(VLOOKUP($A232,'TD SOP+PROFORM'!$A$5:$AD$750,MATCH(C$4,'TD SOP+PROFORM'!$B$2:$AT$2,0)+1,0),"")</f>
        <v/>
      </c>
      <c r="D232" s="25" t="str">
        <f>IFERROR(VLOOKUP($A232,'TD SOP+PROFORM'!$A$5:$AD$750,MATCH(D$4,'TD SOP+PROFORM'!$B$2:$AT$2,0)+1,0),"")</f>
        <v/>
      </c>
      <c r="E232" s="26" t="str">
        <f t="shared" si="51"/>
        <v/>
      </c>
      <c r="F232" s="25" t="str">
        <f>IFERROR(VLOOKUP($A232,'TD SOP+PROFORM'!$A$5:$AD$750,MATCH(F$4,'TD SOP+PROFORM'!$B$2:$AT$2,0)+1,0),"")</f>
        <v/>
      </c>
      <c r="G232" s="25" t="str">
        <f>IFERROR(VLOOKUP($A232,'TD SOP+PROFORM'!$A$5:$AD$750,MATCH(G$4,'TD SOP+PROFORM'!$B$2:$AT$2,0)+1,0),"")</f>
        <v/>
      </c>
      <c r="H232" s="26" t="str">
        <f t="shared" si="52"/>
        <v/>
      </c>
      <c r="I232" s="25" t="str">
        <f>IFERROR(VLOOKUP($A232,'TD SOP+PROFORM'!$A$5:$AD$750,MATCH(I$4,'TD SOP+PROFORM'!$B$2:$AT$2,0)+1,0),"")</f>
        <v/>
      </c>
      <c r="J232" s="25" t="str">
        <f>IFERROR(VLOOKUP($A232,'TD SOP+PROFORM'!$A$5:$AD$750,MATCH(J$4,'TD SOP+PROFORM'!$B$2:$AT$2,0)+1,0),"")</f>
        <v/>
      </c>
      <c r="K232" s="26" t="str">
        <f t="shared" si="53"/>
        <v/>
      </c>
      <c r="L232" s="25" t="str">
        <f>IFERROR(VLOOKUP($A232,'TD SOP+PROFORM'!$A$5:$AD$750,MATCH(L$4,'TD SOP+PROFORM'!$B$2:$AT$2,0)+1,0),"")</f>
        <v/>
      </c>
      <c r="M232" s="25" t="str">
        <f>IFERROR(VLOOKUP($A232,'TD SOP+PROFORM'!$A$5:$AD$750,MATCH(M$4,'TD SOP+PROFORM'!$B$2:$AT$2,0)+1,0),"")</f>
        <v/>
      </c>
      <c r="N232" s="26" t="str">
        <f t="shared" si="54"/>
        <v/>
      </c>
      <c r="O232" s="25">
        <f>IFERROR(VLOOKUP($A232,'TD SOP+PROFORM'!$A$5:$AD$750,MATCH(O$4,'TD SOP+PROFORM'!$B$2:$AD$2,0)+1,0),0)+IFERROR(VLOOKUP($A232,'TD SOP+PROFORM'!$A$5:$AD$750,MATCH(O$2,'TD SOP+PROFORM'!$B$2:$AD$2,0)+1,0),0)</f>
        <v>0</v>
      </c>
      <c r="P232" s="25">
        <f>IFERROR(VLOOKUP($A232,'TD SOP+PROFORM'!$A$5:$AD$750,MATCH(P$4,'TD SOP+PROFORM'!$B$2:$AD$2,0)+1,0),0)+IFERROR(VLOOKUP($A232,'TD SOP+PROFORM'!$A$5:$AD$750,MATCH(P$2,'TD SOP+PROFORM'!$B$2:$AD$2,0)+1,0),0)</f>
        <v>0</v>
      </c>
      <c r="Q232" s="26" t="str">
        <f t="shared" si="55"/>
        <v/>
      </c>
      <c r="R232" s="25">
        <f>IFERROR(VLOOKUP($A232,'TD SOP+PROFORM'!$A$5:$AD$750,MATCH(R$4,'TD SOP+PROFORM'!$B$2:$AD$2,0)+1,0),0)+IFERROR(VLOOKUP($A232,'TD SOP+PROFORM'!$A$5:$AD$750,MATCH(R$2,'TD SOP+PROFORM'!$B$2:$AD$2,0)+1,0),0)</f>
        <v>0</v>
      </c>
      <c r="S232" s="25">
        <f>IFERROR(VLOOKUP($A232,'TD SOP+PROFORM'!$A$5:$AD$750,MATCH(S$4,'TD SOP+PROFORM'!$B$2:$AD$2,0)+1,0),0)+IFERROR(VLOOKUP($A232,'TD SOP+PROFORM'!$A$5:$AD$750,MATCH(S$2,'TD SOP+PROFORM'!$B$2:$AD$2,0)+1,0),0)</f>
        <v>0</v>
      </c>
      <c r="T232" s="26" t="str">
        <f t="shared" si="56"/>
        <v/>
      </c>
      <c r="U232" s="25">
        <f>IFERROR(VLOOKUP($A232,'TD SOP+PROFORM'!$A$5:$AD$750,MATCH(U$4,'TD SOP+PROFORM'!$B$2:$AD$2,0)+1,0),0)+IFERROR(VLOOKUP($A232,'TD SOP+PROFORM'!$A$5:$AD$750,MATCH(U$2,'TD SOP+PROFORM'!$B$2:$AD$2,0)+1,0),0)</f>
        <v>0</v>
      </c>
      <c r="V232" s="25">
        <f>IFERROR(VLOOKUP($A232,'TD SOP+PROFORM'!$A$5:$AD$750,MATCH(V$4,'TD SOP+PROFORM'!$B$2:$AD$2,0)+1,0),0)+IFERROR(VLOOKUP($A232,'TD SOP+PROFORM'!$A$5:$AD$750,MATCH(V$2,'TD SOP+PROFORM'!$B$2:$AD$2,0)+1,0),0)</f>
        <v>0</v>
      </c>
      <c r="W232" s="26" t="str">
        <f t="shared" si="57"/>
        <v/>
      </c>
      <c r="X232" s="25">
        <f>IFERROR(VLOOKUP($A232,'TD SOP+PROFORM'!$A$5:$AD$750,MATCH(X$4,'TD SOP+PROFORM'!$B$2:$AD$2,0)+1,0),0)+IFERROR(VLOOKUP($A232,'TD SOP+PROFORM'!$A$5:$AD$750,MATCH(X$2,'TD SOP+PROFORM'!$B$2:$AD$2,0)+1,0),0)</f>
        <v>0</v>
      </c>
      <c r="Y232" s="25">
        <f>IFERROR(VLOOKUP($A232,'TD SOP+PROFORM'!$A$5:$AD$750,MATCH(Y$4,'TD SOP+PROFORM'!$B$2:$AD$2,0)+1,0),0)+IFERROR(VLOOKUP($A232,'TD SOP+PROFORM'!$A$5:$AD$750,MATCH(Y$2,'TD SOP+PROFORM'!$B$2:$AD$2,0)+1,0),0)</f>
        <v>0</v>
      </c>
      <c r="Z232" s="26" t="str">
        <f t="shared" si="58"/>
        <v/>
      </c>
      <c r="AA232" s="25">
        <f>IFERROR(VLOOKUP($A232,'TD SOP+PROFORM'!$A$5:$AD$750,MATCH(AA$4,'TD SOP+PROFORM'!$B$2:$AD$2,0)+1,0),0)+IFERROR(VLOOKUP($A232,'TD SOP+PROFORM'!$A$5:$AD$750,MATCH(AA$2,'TD SOP+PROFORM'!$B$2:$AD$2,0)+1,0),0)</f>
        <v>0</v>
      </c>
      <c r="AB232" s="25">
        <f>IFERROR(VLOOKUP($A232,'TD SOP+PROFORM'!$A$5:$AD$750,MATCH(AB$4,'TD SOP+PROFORM'!$B$2:$AD$2,0)+1,0),0)+IFERROR(VLOOKUP($A232,'TD SOP+PROFORM'!$A$5:$AD$750,MATCH(AB$2,'TD SOP+PROFORM'!$B$2:$AD$2,0)+1,0),0)</f>
        <v>0</v>
      </c>
      <c r="AC232" s="26" t="str">
        <f t="shared" si="59"/>
        <v/>
      </c>
      <c r="AD232" s="25">
        <f>IFERROR(VLOOKUP($A232,'TD SOP+PROFORM'!$A$5:$AD$750,MATCH(AD$4,'TD SOP+PROFORM'!$B$2:$AD$2,0)+1,0),0)+IFERROR(VLOOKUP($A232,'TD SOP+PROFORM'!$A$5:$AD$750,MATCH(AD$2,'TD SOP+PROFORM'!$B$2:$AD$2,0)+1,0),0)</f>
        <v>0</v>
      </c>
      <c r="AE232" s="25">
        <f>IFERROR(VLOOKUP($A232,'TD SOP+PROFORM'!$A$5:$AD$750,MATCH(AE$4,'TD SOP+PROFORM'!$B$2:$AD$2,0)+1,0),0)+IFERROR(VLOOKUP($A232,'TD SOP+PROFORM'!$A$5:$AD$750,MATCH(AE$2,'TD SOP+PROFORM'!$B$2:$AD$2,0)+1,0),0)</f>
        <v>0</v>
      </c>
      <c r="AF232" s="26" t="str">
        <f t="shared" si="60"/>
        <v/>
      </c>
      <c r="AG232" s="25">
        <f>IFERROR(VLOOKUP($A232,'TD SOP+PROFORM'!$A$5:$AD$750,MATCH(AG$4,'TD SOP+PROFORM'!$B$2:$AD$2,0)+1,0),0)+IFERROR(VLOOKUP($A232,'TD SOP+PROFORM'!$A$5:$AD$750,MATCH(AG$2,'TD SOP+PROFORM'!$B$2:$AD$2,0)+1,0),0)</f>
        <v>0</v>
      </c>
      <c r="AH232" s="25">
        <f>IFERROR(VLOOKUP($A232,'TD SOP+PROFORM'!$A$5:$AD$750,MATCH(AH$4,'TD SOP+PROFORM'!$B$2:$AD$2,0)+1,0),0)+IFERROR(VLOOKUP($A232,'TD SOP+PROFORM'!$A$5:$AD$750,MATCH(AH$2,'TD SOP+PROFORM'!$B$2:$AD$2,0)+1,0),0)</f>
        <v>0</v>
      </c>
      <c r="AI232" s="26" t="str">
        <f t="shared" si="61"/>
        <v/>
      </c>
      <c r="AJ232" s="25">
        <f>IFERROR(VLOOKUP($A232,'TD SOP+PROFORM'!$A$5:$AD$750,MATCH(AJ$4,'TD SOP+PROFORM'!$B$2:$AD$2,0)+1,0),0)+IFERROR(VLOOKUP($A232,'TD SOP+PROFORM'!$A$5:$AD$750,MATCH(AJ$2,'TD SOP+PROFORM'!$B$2:$AD$2,0)+1,0),0)</f>
        <v>0</v>
      </c>
      <c r="AK232" s="25">
        <f>IFERROR(VLOOKUP($A232,'TD SOP+PROFORM'!$A$5:$AD$750,MATCH(AK$4,'TD SOP+PROFORM'!$B$2:$AD$2,0)+1,0),0)+IFERROR(VLOOKUP($A232,'TD SOP+PROFORM'!$A$5:$AD$750,MATCH(AK$2,'TD SOP+PROFORM'!$B$2:$AD$2,0)+1,0),0)</f>
        <v>0</v>
      </c>
      <c r="AL232" s="26" t="str">
        <f t="shared" si="62"/>
        <v/>
      </c>
      <c r="AM232" s="25">
        <f t="shared" si="64"/>
        <v>0</v>
      </c>
      <c r="AN232" s="25">
        <f t="shared" si="64"/>
        <v>0</v>
      </c>
      <c r="AO232" s="26" t="str">
        <f t="shared" si="63"/>
        <v/>
      </c>
    </row>
    <row r="233" spans="1:41" x14ac:dyDescent="0.35">
      <c r="A233" s="24">
        <f>IF(AND('TD SOP+PROFORM'!A230&lt;&gt;"",'TD SOP+PROFORM'!A230&lt;&gt;"TOTAL"),'TD SOP+PROFORM'!A230,0)</f>
        <v>0</v>
      </c>
      <c r="C233" s="25" t="str">
        <f>IFERROR(VLOOKUP($A233,'TD SOP+PROFORM'!$A$5:$AD$750,MATCH(C$4,'TD SOP+PROFORM'!$B$2:$AT$2,0)+1,0),"")</f>
        <v/>
      </c>
      <c r="D233" s="25" t="str">
        <f>IFERROR(VLOOKUP($A233,'TD SOP+PROFORM'!$A$5:$AD$750,MATCH(D$4,'TD SOP+PROFORM'!$B$2:$AT$2,0)+1,0),"")</f>
        <v/>
      </c>
      <c r="E233" s="26" t="str">
        <f t="shared" si="51"/>
        <v/>
      </c>
      <c r="F233" s="25" t="str">
        <f>IFERROR(VLOOKUP($A233,'TD SOP+PROFORM'!$A$5:$AD$750,MATCH(F$4,'TD SOP+PROFORM'!$B$2:$AT$2,0)+1,0),"")</f>
        <v/>
      </c>
      <c r="G233" s="25" t="str">
        <f>IFERROR(VLOOKUP($A233,'TD SOP+PROFORM'!$A$5:$AD$750,MATCH(G$4,'TD SOP+PROFORM'!$B$2:$AT$2,0)+1,0),"")</f>
        <v/>
      </c>
      <c r="H233" s="26" t="str">
        <f t="shared" si="52"/>
        <v/>
      </c>
      <c r="I233" s="25" t="str">
        <f>IFERROR(VLOOKUP($A233,'TD SOP+PROFORM'!$A$5:$AD$750,MATCH(I$4,'TD SOP+PROFORM'!$B$2:$AT$2,0)+1,0),"")</f>
        <v/>
      </c>
      <c r="J233" s="25" t="str">
        <f>IFERROR(VLOOKUP($A233,'TD SOP+PROFORM'!$A$5:$AD$750,MATCH(J$4,'TD SOP+PROFORM'!$B$2:$AT$2,0)+1,0),"")</f>
        <v/>
      </c>
      <c r="K233" s="26" t="str">
        <f t="shared" si="53"/>
        <v/>
      </c>
      <c r="L233" s="25" t="str">
        <f>IFERROR(VLOOKUP($A233,'TD SOP+PROFORM'!$A$5:$AD$750,MATCH(L$4,'TD SOP+PROFORM'!$B$2:$AT$2,0)+1,0),"")</f>
        <v/>
      </c>
      <c r="M233" s="25" t="str">
        <f>IFERROR(VLOOKUP($A233,'TD SOP+PROFORM'!$A$5:$AD$750,MATCH(M$4,'TD SOP+PROFORM'!$B$2:$AT$2,0)+1,0),"")</f>
        <v/>
      </c>
      <c r="N233" s="26" t="str">
        <f t="shared" si="54"/>
        <v/>
      </c>
      <c r="O233" s="25">
        <f>IFERROR(VLOOKUP($A233,'TD SOP+PROFORM'!$A$5:$AD$750,MATCH(O$4,'TD SOP+PROFORM'!$B$2:$AD$2,0)+1,0),0)+IFERROR(VLOOKUP($A233,'TD SOP+PROFORM'!$A$5:$AD$750,MATCH(O$2,'TD SOP+PROFORM'!$B$2:$AD$2,0)+1,0),0)</f>
        <v>0</v>
      </c>
      <c r="P233" s="25">
        <f>IFERROR(VLOOKUP($A233,'TD SOP+PROFORM'!$A$5:$AD$750,MATCH(P$4,'TD SOP+PROFORM'!$B$2:$AD$2,0)+1,0),0)+IFERROR(VLOOKUP($A233,'TD SOP+PROFORM'!$A$5:$AD$750,MATCH(P$2,'TD SOP+PROFORM'!$B$2:$AD$2,0)+1,0),0)</f>
        <v>0</v>
      </c>
      <c r="Q233" s="26" t="str">
        <f t="shared" si="55"/>
        <v/>
      </c>
      <c r="R233" s="25">
        <f>IFERROR(VLOOKUP($A233,'TD SOP+PROFORM'!$A$5:$AD$750,MATCH(R$4,'TD SOP+PROFORM'!$B$2:$AD$2,0)+1,0),0)+IFERROR(VLOOKUP($A233,'TD SOP+PROFORM'!$A$5:$AD$750,MATCH(R$2,'TD SOP+PROFORM'!$B$2:$AD$2,0)+1,0),0)</f>
        <v>0</v>
      </c>
      <c r="S233" s="25">
        <f>IFERROR(VLOOKUP($A233,'TD SOP+PROFORM'!$A$5:$AD$750,MATCH(S$4,'TD SOP+PROFORM'!$B$2:$AD$2,0)+1,0),0)+IFERROR(VLOOKUP($A233,'TD SOP+PROFORM'!$A$5:$AD$750,MATCH(S$2,'TD SOP+PROFORM'!$B$2:$AD$2,0)+1,0),0)</f>
        <v>0</v>
      </c>
      <c r="T233" s="26" t="str">
        <f t="shared" si="56"/>
        <v/>
      </c>
      <c r="U233" s="25">
        <f>IFERROR(VLOOKUP($A233,'TD SOP+PROFORM'!$A$5:$AD$750,MATCH(U$4,'TD SOP+PROFORM'!$B$2:$AD$2,0)+1,0),0)+IFERROR(VLOOKUP($A233,'TD SOP+PROFORM'!$A$5:$AD$750,MATCH(U$2,'TD SOP+PROFORM'!$B$2:$AD$2,0)+1,0),0)</f>
        <v>0</v>
      </c>
      <c r="V233" s="25">
        <f>IFERROR(VLOOKUP($A233,'TD SOP+PROFORM'!$A$5:$AD$750,MATCH(V$4,'TD SOP+PROFORM'!$B$2:$AD$2,0)+1,0),0)+IFERROR(VLOOKUP($A233,'TD SOP+PROFORM'!$A$5:$AD$750,MATCH(V$2,'TD SOP+PROFORM'!$B$2:$AD$2,0)+1,0),0)</f>
        <v>0</v>
      </c>
      <c r="W233" s="26" t="str">
        <f t="shared" si="57"/>
        <v/>
      </c>
      <c r="X233" s="25">
        <f>IFERROR(VLOOKUP($A233,'TD SOP+PROFORM'!$A$5:$AD$750,MATCH(X$4,'TD SOP+PROFORM'!$B$2:$AD$2,0)+1,0),0)+IFERROR(VLOOKUP($A233,'TD SOP+PROFORM'!$A$5:$AD$750,MATCH(X$2,'TD SOP+PROFORM'!$B$2:$AD$2,0)+1,0),0)</f>
        <v>0</v>
      </c>
      <c r="Y233" s="25">
        <f>IFERROR(VLOOKUP($A233,'TD SOP+PROFORM'!$A$5:$AD$750,MATCH(Y$4,'TD SOP+PROFORM'!$B$2:$AD$2,0)+1,0),0)+IFERROR(VLOOKUP($A233,'TD SOP+PROFORM'!$A$5:$AD$750,MATCH(Y$2,'TD SOP+PROFORM'!$B$2:$AD$2,0)+1,0),0)</f>
        <v>0</v>
      </c>
      <c r="Z233" s="26" t="str">
        <f t="shared" si="58"/>
        <v/>
      </c>
      <c r="AA233" s="25">
        <f>IFERROR(VLOOKUP($A233,'TD SOP+PROFORM'!$A$5:$AD$750,MATCH(AA$4,'TD SOP+PROFORM'!$B$2:$AD$2,0)+1,0),0)+IFERROR(VLOOKUP($A233,'TD SOP+PROFORM'!$A$5:$AD$750,MATCH(AA$2,'TD SOP+PROFORM'!$B$2:$AD$2,0)+1,0),0)</f>
        <v>0</v>
      </c>
      <c r="AB233" s="25">
        <f>IFERROR(VLOOKUP($A233,'TD SOP+PROFORM'!$A$5:$AD$750,MATCH(AB$4,'TD SOP+PROFORM'!$B$2:$AD$2,0)+1,0),0)+IFERROR(VLOOKUP($A233,'TD SOP+PROFORM'!$A$5:$AD$750,MATCH(AB$2,'TD SOP+PROFORM'!$B$2:$AD$2,0)+1,0),0)</f>
        <v>0</v>
      </c>
      <c r="AC233" s="26" t="str">
        <f t="shared" si="59"/>
        <v/>
      </c>
      <c r="AD233" s="25">
        <f>IFERROR(VLOOKUP($A233,'TD SOP+PROFORM'!$A$5:$AD$750,MATCH(AD$4,'TD SOP+PROFORM'!$B$2:$AD$2,0)+1,0),0)+IFERROR(VLOOKUP($A233,'TD SOP+PROFORM'!$A$5:$AD$750,MATCH(AD$2,'TD SOP+PROFORM'!$B$2:$AD$2,0)+1,0),0)</f>
        <v>0</v>
      </c>
      <c r="AE233" s="25">
        <f>IFERROR(VLOOKUP($A233,'TD SOP+PROFORM'!$A$5:$AD$750,MATCH(AE$4,'TD SOP+PROFORM'!$B$2:$AD$2,0)+1,0),0)+IFERROR(VLOOKUP($A233,'TD SOP+PROFORM'!$A$5:$AD$750,MATCH(AE$2,'TD SOP+PROFORM'!$B$2:$AD$2,0)+1,0),0)</f>
        <v>0</v>
      </c>
      <c r="AF233" s="26" t="str">
        <f t="shared" si="60"/>
        <v/>
      </c>
      <c r="AG233" s="25">
        <f>IFERROR(VLOOKUP($A233,'TD SOP+PROFORM'!$A$5:$AD$750,MATCH(AG$4,'TD SOP+PROFORM'!$B$2:$AD$2,0)+1,0),0)+IFERROR(VLOOKUP($A233,'TD SOP+PROFORM'!$A$5:$AD$750,MATCH(AG$2,'TD SOP+PROFORM'!$B$2:$AD$2,0)+1,0),0)</f>
        <v>0</v>
      </c>
      <c r="AH233" s="25">
        <f>IFERROR(VLOOKUP($A233,'TD SOP+PROFORM'!$A$5:$AD$750,MATCH(AH$4,'TD SOP+PROFORM'!$B$2:$AD$2,0)+1,0),0)+IFERROR(VLOOKUP($A233,'TD SOP+PROFORM'!$A$5:$AD$750,MATCH(AH$2,'TD SOP+PROFORM'!$B$2:$AD$2,0)+1,0),0)</f>
        <v>0</v>
      </c>
      <c r="AI233" s="26" t="str">
        <f t="shared" si="61"/>
        <v/>
      </c>
      <c r="AJ233" s="25">
        <f>IFERROR(VLOOKUP($A233,'TD SOP+PROFORM'!$A$5:$AD$750,MATCH(AJ$4,'TD SOP+PROFORM'!$B$2:$AD$2,0)+1,0),0)+IFERROR(VLOOKUP($A233,'TD SOP+PROFORM'!$A$5:$AD$750,MATCH(AJ$2,'TD SOP+PROFORM'!$B$2:$AD$2,0)+1,0),0)</f>
        <v>0</v>
      </c>
      <c r="AK233" s="25">
        <f>IFERROR(VLOOKUP($A233,'TD SOP+PROFORM'!$A$5:$AD$750,MATCH(AK$4,'TD SOP+PROFORM'!$B$2:$AD$2,0)+1,0),0)+IFERROR(VLOOKUP($A233,'TD SOP+PROFORM'!$A$5:$AD$750,MATCH(AK$2,'TD SOP+PROFORM'!$B$2:$AD$2,0)+1,0),0)</f>
        <v>0</v>
      </c>
      <c r="AL233" s="26" t="str">
        <f t="shared" si="62"/>
        <v/>
      </c>
      <c r="AM233" s="25">
        <f t="shared" si="64"/>
        <v>0</v>
      </c>
      <c r="AN233" s="25">
        <f t="shared" si="64"/>
        <v>0</v>
      </c>
      <c r="AO233" s="26" t="str">
        <f t="shared" si="63"/>
        <v/>
      </c>
    </row>
    <row r="234" spans="1:41" x14ac:dyDescent="0.35">
      <c r="A234" s="24">
        <f>IF(AND('TD SOP+PROFORM'!A231&lt;&gt;"",'TD SOP+PROFORM'!A231&lt;&gt;"TOTAL"),'TD SOP+PROFORM'!A231,0)</f>
        <v>0</v>
      </c>
      <c r="C234" s="25" t="str">
        <f>IFERROR(VLOOKUP($A234,'TD SOP+PROFORM'!$A$5:$AD$750,MATCH(C$4,'TD SOP+PROFORM'!$B$2:$AT$2,0)+1,0),"")</f>
        <v/>
      </c>
      <c r="D234" s="25" t="str">
        <f>IFERROR(VLOOKUP($A234,'TD SOP+PROFORM'!$A$5:$AD$750,MATCH(D$4,'TD SOP+PROFORM'!$B$2:$AT$2,0)+1,0),"")</f>
        <v/>
      </c>
      <c r="E234" s="26" t="str">
        <f t="shared" si="51"/>
        <v/>
      </c>
      <c r="F234" s="25" t="str">
        <f>IFERROR(VLOOKUP($A234,'TD SOP+PROFORM'!$A$5:$AD$750,MATCH(F$4,'TD SOP+PROFORM'!$B$2:$AT$2,0)+1,0),"")</f>
        <v/>
      </c>
      <c r="G234" s="25" t="str">
        <f>IFERROR(VLOOKUP($A234,'TD SOP+PROFORM'!$A$5:$AD$750,MATCH(G$4,'TD SOP+PROFORM'!$B$2:$AT$2,0)+1,0),"")</f>
        <v/>
      </c>
      <c r="H234" s="26" t="str">
        <f t="shared" si="52"/>
        <v/>
      </c>
      <c r="I234" s="25" t="str">
        <f>IFERROR(VLOOKUP($A234,'TD SOP+PROFORM'!$A$5:$AD$750,MATCH(I$4,'TD SOP+PROFORM'!$B$2:$AT$2,0)+1,0),"")</f>
        <v/>
      </c>
      <c r="J234" s="25" t="str">
        <f>IFERROR(VLOOKUP($A234,'TD SOP+PROFORM'!$A$5:$AD$750,MATCH(J$4,'TD SOP+PROFORM'!$B$2:$AT$2,0)+1,0),"")</f>
        <v/>
      </c>
      <c r="K234" s="26" t="str">
        <f t="shared" si="53"/>
        <v/>
      </c>
      <c r="L234" s="25" t="str">
        <f>IFERROR(VLOOKUP($A234,'TD SOP+PROFORM'!$A$5:$AD$750,MATCH(L$4,'TD SOP+PROFORM'!$B$2:$AT$2,0)+1,0),"")</f>
        <v/>
      </c>
      <c r="M234" s="25" t="str">
        <f>IFERROR(VLOOKUP($A234,'TD SOP+PROFORM'!$A$5:$AD$750,MATCH(M$4,'TD SOP+PROFORM'!$B$2:$AT$2,0)+1,0),"")</f>
        <v/>
      </c>
      <c r="N234" s="26" t="str">
        <f t="shared" si="54"/>
        <v/>
      </c>
      <c r="O234" s="25">
        <f>IFERROR(VLOOKUP($A234,'TD SOP+PROFORM'!$A$5:$AD$750,MATCH(O$4,'TD SOP+PROFORM'!$B$2:$AD$2,0)+1,0),0)+IFERROR(VLOOKUP($A234,'TD SOP+PROFORM'!$A$5:$AD$750,MATCH(O$2,'TD SOP+PROFORM'!$B$2:$AD$2,0)+1,0),0)</f>
        <v>0</v>
      </c>
      <c r="P234" s="25">
        <f>IFERROR(VLOOKUP($A234,'TD SOP+PROFORM'!$A$5:$AD$750,MATCH(P$4,'TD SOP+PROFORM'!$B$2:$AD$2,0)+1,0),0)+IFERROR(VLOOKUP($A234,'TD SOP+PROFORM'!$A$5:$AD$750,MATCH(P$2,'TD SOP+PROFORM'!$B$2:$AD$2,0)+1,0),0)</f>
        <v>0</v>
      </c>
      <c r="Q234" s="26" t="str">
        <f t="shared" si="55"/>
        <v/>
      </c>
      <c r="R234" s="25">
        <f>IFERROR(VLOOKUP($A234,'TD SOP+PROFORM'!$A$5:$AD$750,MATCH(R$4,'TD SOP+PROFORM'!$B$2:$AD$2,0)+1,0),0)+IFERROR(VLOOKUP($A234,'TD SOP+PROFORM'!$A$5:$AD$750,MATCH(R$2,'TD SOP+PROFORM'!$B$2:$AD$2,0)+1,0),0)</f>
        <v>0</v>
      </c>
      <c r="S234" s="25">
        <f>IFERROR(VLOOKUP($A234,'TD SOP+PROFORM'!$A$5:$AD$750,MATCH(S$4,'TD SOP+PROFORM'!$B$2:$AD$2,0)+1,0),0)+IFERROR(VLOOKUP($A234,'TD SOP+PROFORM'!$A$5:$AD$750,MATCH(S$2,'TD SOP+PROFORM'!$B$2:$AD$2,0)+1,0),0)</f>
        <v>0</v>
      </c>
      <c r="T234" s="26" t="str">
        <f t="shared" si="56"/>
        <v/>
      </c>
      <c r="U234" s="25">
        <f>IFERROR(VLOOKUP($A234,'TD SOP+PROFORM'!$A$5:$AD$750,MATCH(U$4,'TD SOP+PROFORM'!$B$2:$AD$2,0)+1,0),0)+IFERROR(VLOOKUP($A234,'TD SOP+PROFORM'!$A$5:$AD$750,MATCH(U$2,'TD SOP+PROFORM'!$B$2:$AD$2,0)+1,0),0)</f>
        <v>0</v>
      </c>
      <c r="V234" s="25">
        <f>IFERROR(VLOOKUP($A234,'TD SOP+PROFORM'!$A$5:$AD$750,MATCH(V$4,'TD SOP+PROFORM'!$B$2:$AD$2,0)+1,0),0)+IFERROR(VLOOKUP($A234,'TD SOP+PROFORM'!$A$5:$AD$750,MATCH(V$2,'TD SOP+PROFORM'!$B$2:$AD$2,0)+1,0),0)</f>
        <v>0</v>
      </c>
      <c r="W234" s="26" t="str">
        <f t="shared" si="57"/>
        <v/>
      </c>
      <c r="X234" s="25">
        <f>IFERROR(VLOOKUP($A234,'TD SOP+PROFORM'!$A$5:$AD$750,MATCH(X$4,'TD SOP+PROFORM'!$B$2:$AD$2,0)+1,0),0)+IFERROR(VLOOKUP($A234,'TD SOP+PROFORM'!$A$5:$AD$750,MATCH(X$2,'TD SOP+PROFORM'!$B$2:$AD$2,0)+1,0),0)</f>
        <v>0</v>
      </c>
      <c r="Y234" s="25">
        <f>IFERROR(VLOOKUP($A234,'TD SOP+PROFORM'!$A$5:$AD$750,MATCH(Y$4,'TD SOP+PROFORM'!$B$2:$AD$2,0)+1,0),0)+IFERROR(VLOOKUP($A234,'TD SOP+PROFORM'!$A$5:$AD$750,MATCH(Y$2,'TD SOP+PROFORM'!$B$2:$AD$2,0)+1,0),0)</f>
        <v>0</v>
      </c>
      <c r="Z234" s="26" t="str">
        <f t="shared" si="58"/>
        <v/>
      </c>
      <c r="AA234" s="25">
        <f>IFERROR(VLOOKUP($A234,'TD SOP+PROFORM'!$A$5:$AD$750,MATCH(AA$4,'TD SOP+PROFORM'!$B$2:$AD$2,0)+1,0),0)+IFERROR(VLOOKUP($A234,'TD SOP+PROFORM'!$A$5:$AD$750,MATCH(AA$2,'TD SOP+PROFORM'!$B$2:$AD$2,0)+1,0),0)</f>
        <v>0</v>
      </c>
      <c r="AB234" s="25">
        <f>IFERROR(VLOOKUP($A234,'TD SOP+PROFORM'!$A$5:$AD$750,MATCH(AB$4,'TD SOP+PROFORM'!$B$2:$AD$2,0)+1,0),0)+IFERROR(VLOOKUP($A234,'TD SOP+PROFORM'!$A$5:$AD$750,MATCH(AB$2,'TD SOP+PROFORM'!$B$2:$AD$2,0)+1,0),0)</f>
        <v>0</v>
      </c>
      <c r="AC234" s="26" t="str">
        <f t="shared" si="59"/>
        <v/>
      </c>
      <c r="AD234" s="25">
        <f>IFERROR(VLOOKUP($A234,'TD SOP+PROFORM'!$A$5:$AD$750,MATCH(AD$4,'TD SOP+PROFORM'!$B$2:$AD$2,0)+1,0),0)+IFERROR(VLOOKUP($A234,'TD SOP+PROFORM'!$A$5:$AD$750,MATCH(AD$2,'TD SOP+PROFORM'!$B$2:$AD$2,0)+1,0),0)</f>
        <v>0</v>
      </c>
      <c r="AE234" s="25">
        <f>IFERROR(VLOOKUP($A234,'TD SOP+PROFORM'!$A$5:$AD$750,MATCH(AE$4,'TD SOP+PROFORM'!$B$2:$AD$2,0)+1,0),0)+IFERROR(VLOOKUP($A234,'TD SOP+PROFORM'!$A$5:$AD$750,MATCH(AE$2,'TD SOP+PROFORM'!$B$2:$AD$2,0)+1,0),0)</f>
        <v>0</v>
      </c>
      <c r="AF234" s="26" t="str">
        <f t="shared" si="60"/>
        <v/>
      </c>
      <c r="AG234" s="25">
        <f>IFERROR(VLOOKUP($A234,'TD SOP+PROFORM'!$A$5:$AD$750,MATCH(AG$4,'TD SOP+PROFORM'!$B$2:$AD$2,0)+1,0),0)+IFERROR(VLOOKUP($A234,'TD SOP+PROFORM'!$A$5:$AD$750,MATCH(AG$2,'TD SOP+PROFORM'!$B$2:$AD$2,0)+1,0),0)</f>
        <v>0</v>
      </c>
      <c r="AH234" s="25">
        <f>IFERROR(VLOOKUP($A234,'TD SOP+PROFORM'!$A$5:$AD$750,MATCH(AH$4,'TD SOP+PROFORM'!$B$2:$AD$2,0)+1,0),0)+IFERROR(VLOOKUP($A234,'TD SOP+PROFORM'!$A$5:$AD$750,MATCH(AH$2,'TD SOP+PROFORM'!$B$2:$AD$2,0)+1,0),0)</f>
        <v>0</v>
      </c>
      <c r="AI234" s="26" t="str">
        <f t="shared" si="61"/>
        <v/>
      </c>
      <c r="AJ234" s="25">
        <f>IFERROR(VLOOKUP($A234,'TD SOP+PROFORM'!$A$5:$AD$750,MATCH(AJ$4,'TD SOP+PROFORM'!$B$2:$AD$2,0)+1,0),0)+IFERROR(VLOOKUP($A234,'TD SOP+PROFORM'!$A$5:$AD$750,MATCH(AJ$2,'TD SOP+PROFORM'!$B$2:$AD$2,0)+1,0),0)</f>
        <v>0</v>
      </c>
      <c r="AK234" s="25">
        <f>IFERROR(VLOOKUP($A234,'TD SOP+PROFORM'!$A$5:$AD$750,MATCH(AK$4,'TD SOP+PROFORM'!$B$2:$AD$2,0)+1,0),0)+IFERROR(VLOOKUP($A234,'TD SOP+PROFORM'!$A$5:$AD$750,MATCH(AK$2,'TD SOP+PROFORM'!$B$2:$AD$2,0)+1,0),0)</f>
        <v>0</v>
      </c>
      <c r="AL234" s="26" t="str">
        <f t="shared" si="62"/>
        <v/>
      </c>
      <c r="AM234" s="25">
        <f t="shared" si="64"/>
        <v>0</v>
      </c>
      <c r="AN234" s="25">
        <f t="shared" si="64"/>
        <v>0</v>
      </c>
      <c r="AO234" s="26" t="str">
        <f t="shared" si="63"/>
        <v/>
      </c>
    </row>
    <row r="235" spans="1:41" x14ac:dyDescent="0.35">
      <c r="A235" s="24">
        <f>IF(AND('TD SOP+PROFORM'!A232&lt;&gt;"",'TD SOP+PROFORM'!A232&lt;&gt;"TOTAL"),'TD SOP+PROFORM'!A232,0)</f>
        <v>0</v>
      </c>
      <c r="C235" s="25" t="str">
        <f>IFERROR(VLOOKUP($A235,'TD SOP+PROFORM'!$A$5:$AD$750,MATCH(C$4,'TD SOP+PROFORM'!$B$2:$AT$2,0)+1,0),"")</f>
        <v/>
      </c>
      <c r="D235" s="25" t="str">
        <f>IFERROR(VLOOKUP($A235,'TD SOP+PROFORM'!$A$5:$AD$750,MATCH(D$4,'TD SOP+PROFORM'!$B$2:$AT$2,0)+1,0),"")</f>
        <v/>
      </c>
      <c r="E235" s="26" t="str">
        <f t="shared" si="51"/>
        <v/>
      </c>
      <c r="F235" s="25" t="str">
        <f>IFERROR(VLOOKUP($A235,'TD SOP+PROFORM'!$A$5:$AD$750,MATCH(F$4,'TD SOP+PROFORM'!$B$2:$AT$2,0)+1,0),"")</f>
        <v/>
      </c>
      <c r="G235" s="25" t="str">
        <f>IFERROR(VLOOKUP($A235,'TD SOP+PROFORM'!$A$5:$AD$750,MATCH(G$4,'TD SOP+PROFORM'!$B$2:$AT$2,0)+1,0),"")</f>
        <v/>
      </c>
      <c r="H235" s="26" t="str">
        <f t="shared" si="52"/>
        <v/>
      </c>
      <c r="I235" s="25" t="str">
        <f>IFERROR(VLOOKUP($A235,'TD SOP+PROFORM'!$A$5:$AD$750,MATCH(I$4,'TD SOP+PROFORM'!$B$2:$AT$2,0)+1,0),"")</f>
        <v/>
      </c>
      <c r="J235" s="25" t="str">
        <f>IFERROR(VLOOKUP($A235,'TD SOP+PROFORM'!$A$5:$AD$750,MATCH(J$4,'TD SOP+PROFORM'!$B$2:$AT$2,0)+1,0),"")</f>
        <v/>
      </c>
      <c r="K235" s="26" t="str">
        <f t="shared" si="53"/>
        <v/>
      </c>
      <c r="L235" s="25" t="str">
        <f>IFERROR(VLOOKUP($A235,'TD SOP+PROFORM'!$A$5:$AD$750,MATCH(L$4,'TD SOP+PROFORM'!$B$2:$AT$2,0)+1,0),"")</f>
        <v/>
      </c>
      <c r="M235" s="25" t="str">
        <f>IFERROR(VLOOKUP($A235,'TD SOP+PROFORM'!$A$5:$AD$750,MATCH(M$4,'TD SOP+PROFORM'!$B$2:$AT$2,0)+1,0),"")</f>
        <v/>
      </c>
      <c r="N235" s="26" t="str">
        <f t="shared" si="54"/>
        <v/>
      </c>
      <c r="O235" s="25">
        <f>IFERROR(VLOOKUP($A235,'TD SOP+PROFORM'!$A$5:$AD$750,MATCH(O$4,'TD SOP+PROFORM'!$B$2:$AD$2,0)+1,0),0)+IFERROR(VLOOKUP($A235,'TD SOP+PROFORM'!$A$5:$AD$750,MATCH(O$2,'TD SOP+PROFORM'!$B$2:$AD$2,0)+1,0),0)</f>
        <v>0</v>
      </c>
      <c r="P235" s="25">
        <f>IFERROR(VLOOKUP($A235,'TD SOP+PROFORM'!$A$5:$AD$750,MATCH(P$4,'TD SOP+PROFORM'!$B$2:$AD$2,0)+1,0),0)+IFERROR(VLOOKUP($A235,'TD SOP+PROFORM'!$A$5:$AD$750,MATCH(P$2,'TD SOP+PROFORM'!$B$2:$AD$2,0)+1,0),0)</f>
        <v>0</v>
      </c>
      <c r="Q235" s="26" t="str">
        <f t="shared" si="55"/>
        <v/>
      </c>
      <c r="R235" s="25">
        <f>IFERROR(VLOOKUP($A235,'TD SOP+PROFORM'!$A$5:$AD$750,MATCH(R$4,'TD SOP+PROFORM'!$B$2:$AD$2,0)+1,0),0)+IFERROR(VLOOKUP($A235,'TD SOP+PROFORM'!$A$5:$AD$750,MATCH(R$2,'TD SOP+PROFORM'!$B$2:$AD$2,0)+1,0),0)</f>
        <v>0</v>
      </c>
      <c r="S235" s="25">
        <f>IFERROR(VLOOKUP($A235,'TD SOP+PROFORM'!$A$5:$AD$750,MATCH(S$4,'TD SOP+PROFORM'!$B$2:$AD$2,0)+1,0),0)+IFERROR(VLOOKUP($A235,'TD SOP+PROFORM'!$A$5:$AD$750,MATCH(S$2,'TD SOP+PROFORM'!$B$2:$AD$2,0)+1,0),0)</f>
        <v>0</v>
      </c>
      <c r="T235" s="26" t="str">
        <f t="shared" si="56"/>
        <v/>
      </c>
      <c r="U235" s="25">
        <f>IFERROR(VLOOKUP($A235,'TD SOP+PROFORM'!$A$5:$AD$750,MATCH(U$4,'TD SOP+PROFORM'!$B$2:$AD$2,0)+1,0),0)+IFERROR(VLOOKUP($A235,'TD SOP+PROFORM'!$A$5:$AD$750,MATCH(U$2,'TD SOP+PROFORM'!$B$2:$AD$2,0)+1,0),0)</f>
        <v>0</v>
      </c>
      <c r="V235" s="25">
        <f>IFERROR(VLOOKUP($A235,'TD SOP+PROFORM'!$A$5:$AD$750,MATCH(V$4,'TD SOP+PROFORM'!$B$2:$AD$2,0)+1,0),0)+IFERROR(VLOOKUP($A235,'TD SOP+PROFORM'!$A$5:$AD$750,MATCH(V$2,'TD SOP+PROFORM'!$B$2:$AD$2,0)+1,0),0)</f>
        <v>0</v>
      </c>
      <c r="W235" s="26" t="str">
        <f t="shared" si="57"/>
        <v/>
      </c>
      <c r="X235" s="25">
        <f>IFERROR(VLOOKUP($A235,'TD SOP+PROFORM'!$A$5:$AD$750,MATCH(X$4,'TD SOP+PROFORM'!$B$2:$AD$2,0)+1,0),0)+IFERROR(VLOOKUP($A235,'TD SOP+PROFORM'!$A$5:$AD$750,MATCH(X$2,'TD SOP+PROFORM'!$B$2:$AD$2,0)+1,0),0)</f>
        <v>0</v>
      </c>
      <c r="Y235" s="25">
        <f>IFERROR(VLOOKUP($A235,'TD SOP+PROFORM'!$A$5:$AD$750,MATCH(Y$4,'TD SOP+PROFORM'!$B$2:$AD$2,0)+1,0),0)+IFERROR(VLOOKUP($A235,'TD SOP+PROFORM'!$A$5:$AD$750,MATCH(Y$2,'TD SOP+PROFORM'!$B$2:$AD$2,0)+1,0),0)</f>
        <v>0</v>
      </c>
      <c r="Z235" s="26" t="str">
        <f t="shared" si="58"/>
        <v/>
      </c>
      <c r="AA235" s="25">
        <f>IFERROR(VLOOKUP($A235,'TD SOP+PROFORM'!$A$5:$AD$750,MATCH(AA$4,'TD SOP+PROFORM'!$B$2:$AD$2,0)+1,0),0)+IFERROR(VLOOKUP($A235,'TD SOP+PROFORM'!$A$5:$AD$750,MATCH(AA$2,'TD SOP+PROFORM'!$B$2:$AD$2,0)+1,0),0)</f>
        <v>0</v>
      </c>
      <c r="AB235" s="25">
        <f>IFERROR(VLOOKUP($A235,'TD SOP+PROFORM'!$A$5:$AD$750,MATCH(AB$4,'TD SOP+PROFORM'!$B$2:$AD$2,0)+1,0),0)+IFERROR(VLOOKUP($A235,'TD SOP+PROFORM'!$A$5:$AD$750,MATCH(AB$2,'TD SOP+PROFORM'!$B$2:$AD$2,0)+1,0),0)</f>
        <v>0</v>
      </c>
      <c r="AC235" s="26" t="str">
        <f t="shared" si="59"/>
        <v/>
      </c>
      <c r="AD235" s="25">
        <f>IFERROR(VLOOKUP($A235,'TD SOP+PROFORM'!$A$5:$AD$750,MATCH(AD$4,'TD SOP+PROFORM'!$B$2:$AD$2,0)+1,0),0)+IFERROR(VLOOKUP($A235,'TD SOP+PROFORM'!$A$5:$AD$750,MATCH(AD$2,'TD SOP+PROFORM'!$B$2:$AD$2,0)+1,0),0)</f>
        <v>0</v>
      </c>
      <c r="AE235" s="25">
        <f>IFERROR(VLOOKUP($A235,'TD SOP+PROFORM'!$A$5:$AD$750,MATCH(AE$4,'TD SOP+PROFORM'!$B$2:$AD$2,0)+1,0),0)+IFERROR(VLOOKUP($A235,'TD SOP+PROFORM'!$A$5:$AD$750,MATCH(AE$2,'TD SOP+PROFORM'!$B$2:$AD$2,0)+1,0),0)</f>
        <v>0</v>
      </c>
      <c r="AF235" s="26" t="str">
        <f t="shared" si="60"/>
        <v/>
      </c>
      <c r="AG235" s="25">
        <f>IFERROR(VLOOKUP($A235,'TD SOP+PROFORM'!$A$5:$AD$750,MATCH(AG$4,'TD SOP+PROFORM'!$B$2:$AD$2,0)+1,0),0)+IFERROR(VLOOKUP($A235,'TD SOP+PROFORM'!$A$5:$AD$750,MATCH(AG$2,'TD SOP+PROFORM'!$B$2:$AD$2,0)+1,0),0)</f>
        <v>0</v>
      </c>
      <c r="AH235" s="25">
        <f>IFERROR(VLOOKUP($A235,'TD SOP+PROFORM'!$A$5:$AD$750,MATCH(AH$4,'TD SOP+PROFORM'!$B$2:$AD$2,0)+1,0),0)+IFERROR(VLOOKUP($A235,'TD SOP+PROFORM'!$A$5:$AD$750,MATCH(AH$2,'TD SOP+PROFORM'!$B$2:$AD$2,0)+1,0),0)</f>
        <v>0</v>
      </c>
      <c r="AI235" s="26" t="str">
        <f t="shared" si="61"/>
        <v/>
      </c>
      <c r="AJ235" s="25">
        <f>IFERROR(VLOOKUP($A235,'TD SOP+PROFORM'!$A$5:$AD$750,MATCH(AJ$4,'TD SOP+PROFORM'!$B$2:$AD$2,0)+1,0),0)+IFERROR(VLOOKUP($A235,'TD SOP+PROFORM'!$A$5:$AD$750,MATCH(AJ$2,'TD SOP+PROFORM'!$B$2:$AD$2,0)+1,0),0)</f>
        <v>0</v>
      </c>
      <c r="AK235" s="25">
        <f>IFERROR(VLOOKUP($A235,'TD SOP+PROFORM'!$A$5:$AD$750,MATCH(AK$4,'TD SOP+PROFORM'!$B$2:$AD$2,0)+1,0),0)+IFERROR(VLOOKUP($A235,'TD SOP+PROFORM'!$A$5:$AD$750,MATCH(AK$2,'TD SOP+PROFORM'!$B$2:$AD$2,0)+1,0),0)</f>
        <v>0</v>
      </c>
      <c r="AL235" s="26" t="str">
        <f t="shared" si="62"/>
        <v/>
      </c>
      <c r="AM235" s="25">
        <f t="shared" si="64"/>
        <v>0</v>
      </c>
      <c r="AN235" s="25">
        <f t="shared" si="64"/>
        <v>0</v>
      </c>
      <c r="AO235" s="26" t="str">
        <f t="shared" si="63"/>
        <v/>
      </c>
    </row>
    <row r="236" spans="1:41" x14ac:dyDescent="0.35">
      <c r="A236" s="24">
        <f>IF(AND('TD SOP+PROFORM'!A233&lt;&gt;"",'TD SOP+PROFORM'!A233&lt;&gt;"TOTAL"),'TD SOP+PROFORM'!A233,0)</f>
        <v>0</v>
      </c>
      <c r="C236" s="25" t="str">
        <f>IFERROR(VLOOKUP($A236,'TD SOP+PROFORM'!$A$5:$AD$750,MATCH(C$4,'TD SOP+PROFORM'!$B$2:$AT$2,0)+1,0),"")</f>
        <v/>
      </c>
      <c r="D236" s="25" t="str">
        <f>IFERROR(VLOOKUP($A236,'TD SOP+PROFORM'!$A$5:$AD$750,MATCH(D$4,'TD SOP+PROFORM'!$B$2:$AT$2,0)+1,0),"")</f>
        <v/>
      </c>
      <c r="E236" s="26" t="str">
        <f t="shared" si="51"/>
        <v/>
      </c>
      <c r="F236" s="25" t="str">
        <f>IFERROR(VLOOKUP($A236,'TD SOP+PROFORM'!$A$5:$AD$750,MATCH(F$4,'TD SOP+PROFORM'!$B$2:$AT$2,0)+1,0),"")</f>
        <v/>
      </c>
      <c r="G236" s="25" t="str">
        <f>IFERROR(VLOOKUP($A236,'TD SOP+PROFORM'!$A$5:$AD$750,MATCH(G$4,'TD SOP+PROFORM'!$B$2:$AT$2,0)+1,0),"")</f>
        <v/>
      </c>
      <c r="H236" s="26" t="str">
        <f t="shared" si="52"/>
        <v/>
      </c>
      <c r="I236" s="25" t="str">
        <f>IFERROR(VLOOKUP($A236,'TD SOP+PROFORM'!$A$5:$AD$750,MATCH(I$4,'TD SOP+PROFORM'!$B$2:$AT$2,0)+1,0),"")</f>
        <v/>
      </c>
      <c r="J236" s="25" t="str">
        <f>IFERROR(VLOOKUP($A236,'TD SOP+PROFORM'!$A$5:$AD$750,MATCH(J$4,'TD SOP+PROFORM'!$B$2:$AT$2,0)+1,0),"")</f>
        <v/>
      </c>
      <c r="K236" s="26" t="str">
        <f t="shared" si="53"/>
        <v/>
      </c>
      <c r="L236" s="25" t="str">
        <f>IFERROR(VLOOKUP($A236,'TD SOP+PROFORM'!$A$5:$AD$750,MATCH(L$4,'TD SOP+PROFORM'!$B$2:$AT$2,0)+1,0),"")</f>
        <v/>
      </c>
      <c r="M236" s="25" t="str">
        <f>IFERROR(VLOOKUP($A236,'TD SOP+PROFORM'!$A$5:$AD$750,MATCH(M$4,'TD SOP+PROFORM'!$B$2:$AT$2,0)+1,0),"")</f>
        <v/>
      </c>
      <c r="N236" s="26" t="str">
        <f t="shared" si="54"/>
        <v/>
      </c>
      <c r="O236" s="25">
        <f>IFERROR(VLOOKUP($A236,'TD SOP+PROFORM'!$A$5:$AD$750,MATCH(O$4,'TD SOP+PROFORM'!$B$2:$AD$2,0)+1,0),0)+IFERROR(VLOOKUP($A236,'TD SOP+PROFORM'!$A$5:$AD$750,MATCH(O$2,'TD SOP+PROFORM'!$B$2:$AD$2,0)+1,0),0)</f>
        <v>0</v>
      </c>
      <c r="P236" s="25">
        <f>IFERROR(VLOOKUP($A236,'TD SOP+PROFORM'!$A$5:$AD$750,MATCH(P$4,'TD SOP+PROFORM'!$B$2:$AD$2,0)+1,0),0)+IFERROR(VLOOKUP($A236,'TD SOP+PROFORM'!$A$5:$AD$750,MATCH(P$2,'TD SOP+PROFORM'!$B$2:$AD$2,0)+1,0),0)</f>
        <v>0</v>
      </c>
      <c r="Q236" s="26" t="str">
        <f t="shared" si="55"/>
        <v/>
      </c>
      <c r="R236" s="25">
        <f>IFERROR(VLOOKUP($A236,'TD SOP+PROFORM'!$A$5:$AD$750,MATCH(R$4,'TD SOP+PROFORM'!$B$2:$AD$2,0)+1,0),0)+IFERROR(VLOOKUP($A236,'TD SOP+PROFORM'!$A$5:$AD$750,MATCH(R$2,'TD SOP+PROFORM'!$B$2:$AD$2,0)+1,0),0)</f>
        <v>0</v>
      </c>
      <c r="S236" s="25">
        <f>IFERROR(VLOOKUP($A236,'TD SOP+PROFORM'!$A$5:$AD$750,MATCH(S$4,'TD SOP+PROFORM'!$B$2:$AD$2,0)+1,0),0)+IFERROR(VLOOKUP($A236,'TD SOP+PROFORM'!$A$5:$AD$750,MATCH(S$2,'TD SOP+PROFORM'!$B$2:$AD$2,0)+1,0),0)</f>
        <v>0</v>
      </c>
      <c r="T236" s="26" t="str">
        <f t="shared" si="56"/>
        <v/>
      </c>
      <c r="U236" s="25">
        <f>IFERROR(VLOOKUP($A236,'TD SOP+PROFORM'!$A$5:$AD$750,MATCH(U$4,'TD SOP+PROFORM'!$B$2:$AD$2,0)+1,0),0)+IFERROR(VLOOKUP($A236,'TD SOP+PROFORM'!$A$5:$AD$750,MATCH(U$2,'TD SOP+PROFORM'!$B$2:$AD$2,0)+1,0),0)</f>
        <v>0</v>
      </c>
      <c r="V236" s="25">
        <f>IFERROR(VLOOKUP($A236,'TD SOP+PROFORM'!$A$5:$AD$750,MATCH(V$4,'TD SOP+PROFORM'!$B$2:$AD$2,0)+1,0),0)+IFERROR(VLOOKUP($A236,'TD SOP+PROFORM'!$A$5:$AD$750,MATCH(V$2,'TD SOP+PROFORM'!$B$2:$AD$2,0)+1,0),0)</f>
        <v>0</v>
      </c>
      <c r="W236" s="26" t="str">
        <f t="shared" si="57"/>
        <v/>
      </c>
      <c r="X236" s="25">
        <f>IFERROR(VLOOKUP($A236,'TD SOP+PROFORM'!$A$5:$AD$750,MATCH(X$4,'TD SOP+PROFORM'!$B$2:$AD$2,0)+1,0),0)+IFERROR(VLOOKUP($A236,'TD SOP+PROFORM'!$A$5:$AD$750,MATCH(X$2,'TD SOP+PROFORM'!$B$2:$AD$2,0)+1,0),0)</f>
        <v>0</v>
      </c>
      <c r="Y236" s="25">
        <f>IFERROR(VLOOKUP($A236,'TD SOP+PROFORM'!$A$5:$AD$750,MATCH(Y$4,'TD SOP+PROFORM'!$B$2:$AD$2,0)+1,0),0)+IFERROR(VLOOKUP($A236,'TD SOP+PROFORM'!$A$5:$AD$750,MATCH(Y$2,'TD SOP+PROFORM'!$B$2:$AD$2,0)+1,0),0)</f>
        <v>0</v>
      </c>
      <c r="Z236" s="26" t="str">
        <f t="shared" si="58"/>
        <v/>
      </c>
      <c r="AA236" s="25">
        <f>IFERROR(VLOOKUP($A236,'TD SOP+PROFORM'!$A$5:$AD$750,MATCH(AA$4,'TD SOP+PROFORM'!$B$2:$AD$2,0)+1,0),0)+IFERROR(VLOOKUP($A236,'TD SOP+PROFORM'!$A$5:$AD$750,MATCH(AA$2,'TD SOP+PROFORM'!$B$2:$AD$2,0)+1,0),0)</f>
        <v>0</v>
      </c>
      <c r="AB236" s="25">
        <f>IFERROR(VLOOKUP($A236,'TD SOP+PROFORM'!$A$5:$AD$750,MATCH(AB$4,'TD SOP+PROFORM'!$B$2:$AD$2,0)+1,0),0)+IFERROR(VLOOKUP($A236,'TD SOP+PROFORM'!$A$5:$AD$750,MATCH(AB$2,'TD SOP+PROFORM'!$B$2:$AD$2,0)+1,0),0)</f>
        <v>0</v>
      </c>
      <c r="AC236" s="26" t="str">
        <f t="shared" si="59"/>
        <v/>
      </c>
      <c r="AD236" s="25">
        <f>IFERROR(VLOOKUP($A236,'TD SOP+PROFORM'!$A$5:$AD$750,MATCH(AD$4,'TD SOP+PROFORM'!$B$2:$AD$2,0)+1,0),0)+IFERROR(VLOOKUP($A236,'TD SOP+PROFORM'!$A$5:$AD$750,MATCH(AD$2,'TD SOP+PROFORM'!$B$2:$AD$2,0)+1,0),0)</f>
        <v>0</v>
      </c>
      <c r="AE236" s="25">
        <f>IFERROR(VLOOKUP($A236,'TD SOP+PROFORM'!$A$5:$AD$750,MATCH(AE$4,'TD SOP+PROFORM'!$B$2:$AD$2,0)+1,0),0)+IFERROR(VLOOKUP($A236,'TD SOP+PROFORM'!$A$5:$AD$750,MATCH(AE$2,'TD SOP+PROFORM'!$B$2:$AD$2,0)+1,0),0)</f>
        <v>0</v>
      </c>
      <c r="AF236" s="26" t="str">
        <f t="shared" si="60"/>
        <v/>
      </c>
      <c r="AG236" s="25">
        <f>IFERROR(VLOOKUP($A236,'TD SOP+PROFORM'!$A$5:$AD$750,MATCH(AG$4,'TD SOP+PROFORM'!$B$2:$AD$2,0)+1,0),0)+IFERROR(VLOOKUP($A236,'TD SOP+PROFORM'!$A$5:$AD$750,MATCH(AG$2,'TD SOP+PROFORM'!$B$2:$AD$2,0)+1,0),0)</f>
        <v>0</v>
      </c>
      <c r="AH236" s="25">
        <f>IFERROR(VLOOKUP($A236,'TD SOP+PROFORM'!$A$5:$AD$750,MATCH(AH$4,'TD SOP+PROFORM'!$B$2:$AD$2,0)+1,0),0)+IFERROR(VLOOKUP($A236,'TD SOP+PROFORM'!$A$5:$AD$750,MATCH(AH$2,'TD SOP+PROFORM'!$B$2:$AD$2,0)+1,0),0)</f>
        <v>0</v>
      </c>
      <c r="AI236" s="26" t="str">
        <f t="shared" si="61"/>
        <v/>
      </c>
      <c r="AJ236" s="25">
        <f>IFERROR(VLOOKUP($A236,'TD SOP+PROFORM'!$A$5:$AD$750,MATCH(AJ$4,'TD SOP+PROFORM'!$B$2:$AD$2,0)+1,0),0)+IFERROR(VLOOKUP($A236,'TD SOP+PROFORM'!$A$5:$AD$750,MATCH(AJ$2,'TD SOP+PROFORM'!$B$2:$AD$2,0)+1,0),0)</f>
        <v>0</v>
      </c>
      <c r="AK236" s="25">
        <f>IFERROR(VLOOKUP($A236,'TD SOP+PROFORM'!$A$5:$AD$750,MATCH(AK$4,'TD SOP+PROFORM'!$B$2:$AD$2,0)+1,0),0)+IFERROR(VLOOKUP($A236,'TD SOP+PROFORM'!$A$5:$AD$750,MATCH(AK$2,'TD SOP+PROFORM'!$B$2:$AD$2,0)+1,0),0)</f>
        <v>0</v>
      </c>
      <c r="AL236" s="26" t="str">
        <f t="shared" si="62"/>
        <v/>
      </c>
      <c r="AM236" s="25">
        <f t="shared" si="64"/>
        <v>0</v>
      </c>
      <c r="AN236" s="25">
        <f t="shared" si="64"/>
        <v>0</v>
      </c>
      <c r="AO236" s="26" t="str">
        <f t="shared" si="63"/>
        <v/>
      </c>
    </row>
    <row r="237" spans="1:41" x14ac:dyDescent="0.35">
      <c r="A237" s="24">
        <f>IF(AND('TD SOP+PROFORM'!A234&lt;&gt;"",'TD SOP+PROFORM'!A234&lt;&gt;"TOTAL"),'TD SOP+PROFORM'!A234,0)</f>
        <v>0</v>
      </c>
      <c r="C237" s="25" t="str">
        <f>IFERROR(VLOOKUP($A237,'TD SOP+PROFORM'!$A$5:$AD$750,MATCH(C$4,'TD SOP+PROFORM'!$B$2:$AT$2,0)+1,0),"")</f>
        <v/>
      </c>
      <c r="D237" s="25" t="str">
        <f>IFERROR(VLOOKUP($A237,'TD SOP+PROFORM'!$A$5:$AD$750,MATCH(D$4,'TD SOP+PROFORM'!$B$2:$AT$2,0)+1,0),"")</f>
        <v/>
      </c>
      <c r="E237" s="26" t="str">
        <f t="shared" si="51"/>
        <v/>
      </c>
      <c r="F237" s="25" t="str">
        <f>IFERROR(VLOOKUP($A237,'TD SOP+PROFORM'!$A$5:$AD$750,MATCH(F$4,'TD SOP+PROFORM'!$B$2:$AT$2,0)+1,0),"")</f>
        <v/>
      </c>
      <c r="G237" s="25" t="str">
        <f>IFERROR(VLOOKUP($A237,'TD SOP+PROFORM'!$A$5:$AD$750,MATCH(G$4,'TD SOP+PROFORM'!$B$2:$AT$2,0)+1,0),"")</f>
        <v/>
      </c>
      <c r="H237" s="26" t="str">
        <f t="shared" si="52"/>
        <v/>
      </c>
      <c r="I237" s="25" t="str">
        <f>IFERROR(VLOOKUP($A237,'TD SOP+PROFORM'!$A$5:$AD$750,MATCH(I$4,'TD SOP+PROFORM'!$B$2:$AT$2,0)+1,0),"")</f>
        <v/>
      </c>
      <c r="J237" s="25" t="str">
        <f>IFERROR(VLOOKUP($A237,'TD SOP+PROFORM'!$A$5:$AD$750,MATCH(J$4,'TD SOP+PROFORM'!$B$2:$AT$2,0)+1,0),"")</f>
        <v/>
      </c>
      <c r="K237" s="26" t="str">
        <f t="shared" si="53"/>
        <v/>
      </c>
      <c r="L237" s="25" t="str">
        <f>IFERROR(VLOOKUP($A237,'TD SOP+PROFORM'!$A$5:$AD$750,MATCH(L$4,'TD SOP+PROFORM'!$B$2:$AT$2,0)+1,0),"")</f>
        <v/>
      </c>
      <c r="M237" s="25" t="str">
        <f>IFERROR(VLOOKUP($A237,'TD SOP+PROFORM'!$A$5:$AD$750,MATCH(M$4,'TD SOP+PROFORM'!$B$2:$AT$2,0)+1,0),"")</f>
        <v/>
      </c>
      <c r="N237" s="26" t="str">
        <f t="shared" si="54"/>
        <v/>
      </c>
      <c r="O237" s="25">
        <f>IFERROR(VLOOKUP($A237,'TD SOP+PROFORM'!$A$5:$AD$750,MATCH(O$4,'TD SOP+PROFORM'!$B$2:$AD$2,0)+1,0),0)+IFERROR(VLOOKUP($A237,'TD SOP+PROFORM'!$A$5:$AD$750,MATCH(O$2,'TD SOP+PROFORM'!$B$2:$AD$2,0)+1,0),0)</f>
        <v>0</v>
      </c>
      <c r="P237" s="25">
        <f>IFERROR(VLOOKUP($A237,'TD SOP+PROFORM'!$A$5:$AD$750,MATCH(P$4,'TD SOP+PROFORM'!$B$2:$AD$2,0)+1,0),0)+IFERROR(VLOOKUP($A237,'TD SOP+PROFORM'!$A$5:$AD$750,MATCH(P$2,'TD SOP+PROFORM'!$B$2:$AD$2,0)+1,0),0)</f>
        <v>0</v>
      </c>
      <c r="Q237" s="26" t="str">
        <f t="shared" si="55"/>
        <v/>
      </c>
      <c r="R237" s="25">
        <f>IFERROR(VLOOKUP($A237,'TD SOP+PROFORM'!$A$5:$AD$750,MATCH(R$4,'TD SOP+PROFORM'!$B$2:$AD$2,0)+1,0),0)+IFERROR(VLOOKUP($A237,'TD SOP+PROFORM'!$A$5:$AD$750,MATCH(R$2,'TD SOP+PROFORM'!$B$2:$AD$2,0)+1,0),0)</f>
        <v>0</v>
      </c>
      <c r="S237" s="25">
        <f>IFERROR(VLOOKUP($A237,'TD SOP+PROFORM'!$A$5:$AD$750,MATCH(S$4,'TD SOP+PROFORM'!$B$2:$AD$2,0)+1,0),0)+IFERROR(VLOOKUP($A237,'TD SOP+PROFORM'!$A$5:$AD$750,MATCH(S$2,'TD SOP+PROFORM'!$B$2:$AD$2,0)+1,0),0)</f>
        <v>0</v>
      </c>
      <c r="T237" s="26" t="str">
        <f t="shared" si="56"/>
        <v/>
      </c>
      <c r="U237" s="25">
        <f>IFERROR(VLOOKUP($A237,'TD SOP+PROFORM'!$A$5:$AD$750,MATCH(U$4,'TD SOP+PROFORM'!$B$2:$AD$2,0)+1,0),0)+IFERROR(VLOOKUP($A237,'TD SOP+PROFORM'!$A$5:$AD$750,MATCH(U$2,'TD SOP+PROFORM'!$B$2:$AD$2,0)+1,0),0)</f>
        <v>0</v>
      </c>
      <c r="V237" s="25">
        <f>IFERROR(VLOOKUP($A237,'TD SOP+PROFORM'!$A$5:$AD$750,MATCH(V$4,'TD SOP+PROFORM'!$B$2:$AD$2,0)+1,0),0)+IFERROR(VLOOKUP($A237,'TD SOP+PROFORM'!$A$5:$AD$750,MATCH(V$2,'TD SOP+PROFORM'!$B$2:$AD$2,0)+1,0),0)</f>
        <v>0</v>
      </c>
      <c r="W237" s="26" t="str">
        <f t="shared" si="57"/>
        <v/>
      </c>
      <c r="X237" s="25">
        <f>IFERROR(VLOOKUP($A237,'TD SOP+PROFORM'!$A$5:$AD$750,MATCH(X$4,'TD SOP+PROFORM'!$B$2:$AD$2,0)+1,0),0)+IFERROR(VLOOKUP($A237,'TD SOP+PROFORM'!$A$5:$AD$750,MATCH(X$2,'TD SOP+PROFORM'!$B$2:$AD$2,0)+1,0),0)</f>
        <v>0</v>
      </c>
      <c r="Y237" s="25">
        <f>IFERROR(VLOOKUP($A237,'TD SOP+PROFORM'!$A$5:$AD$750,MATCH(Y$4,'TD SOP+PROFORM'!$B$2:$AD$2,0)+1,0),0)+IFERROR(VLOOKUP($A237,'TD SOP+PROFORM'!$A$5:$AD$750,MATCH(Y$2,'TD SOP+PROFORM'!$B$2:$AD$2,0)+1,0),0)</f>
        <v>0</v>
      </c>
      <c r="Z237" s="26" t="str">
        <f t="shared" si="58"/>
        <v/>
      </c>
      <c r="AA237" s="25">
        <f>IFERROR(VLOOKUP($A237,'TD SOP+PROFORM'!$A$5:$AD$750,MATCH(AA$4,'TD SOP+PROFORM'!$B$2:$AD$2,0)+1,0),0)+IFERROR(VLOOKUP($A237,'TD SOP+PROFORM'!$A$5:$AD$750,MATCH(AA$2,'TD SOP+PROFORM'!$B$2:$AD$2,0)+1,0),0)</f>
        <v>0</v>
      </c>
      <c r="AB237" s="25">
        <f>IFERROR(VLOOKUP($A237,'TD SOP+PROFORM'!$A$5:$AD$750,MATCH(AB$4,'TD SOP+PROFORM'!$B$2:$AD$2,0)+1,0),0)+IFERROR(VLOOKUP($A237,'TD SOP+PROFORM'!$A$5:$AD$750,MATCH(AB$2,'TD SOP+PROFORM'!$B$2:$AD$2,0)+1,0),0)</f>
        <v>0</v>
      </c>
      <c r="AC237" s="26" t="str">
        <f t="shared" si="59"/>
        <v/>
      </c>
      <c r="AD237" s="25">
        <f>IFERROR(VLOOKUP($A237,'TD SOP+PROFORM'!$A$5:$AD$750,MATCH(AD$4,'TD SOP+PROFORM'!$B$2:$AD$2,0)+1,0),0)+IFERROR(VLOOKUP($A237,'TD SOP+PROFORM'!$A$5:$AD$750,MATCH(AD$2,'TD SOP+PROFORM'!$B$2:$AD$2,0)+1,0),0)</f>
        <v>0</v>
      </c>
      <c r="AE237" s="25">
        <f>IFERROR(VLOOKUP($A237,'TD SOP+PROFORM'!$A$5:$AD$750,MATCH(AE$4,'TD SOP+PROFORM'!$B$2:$AD$2,0)+1,0),0)+IFERROR(VLOOKUP($A237,'TD SOP+PROFORM'!$A$5:$AD$750,MATCH(AE$2,'TD SOP+PROFORM'!$B$2:$AD$2,0)+1,0),0)</f>
        <v>0</v>
      </c>
      <c r="AF237" s="26" t="str">
        <f t="shared" si="60"/>
        <v/>
      </c>
      <c r="AG237" s="25">
        <f>IFERROR(VLOOKUP($A237,'TD SOP+PROFORM'!$A$5:$AD$750,MATCH(AG$4,'TD SOP+PROFORM'!$B$2:$AD$2,0)+1,0),0)+IFERROR(VLOOKUP($A237,'TD SOP+PROFORM'!$A$5:$AD$750,MATCH(AG$2,'TD SOP+PROFORM'!$B$2:$AD$2,0)+1,0),0)</f>
        <v>0</v>
      </c>
      <c r="AH237" s="25">
        <f>IFERROR(VLOOKUP($A237,'TD SOP+PROFORM'!$A$5:$AD$750,MATCH(AH$4,'TD SOP+PROFORM'!$B$2:$AD$2,0)+1,0),0)+IFERROR(VLOOKUP($A237,'TD SOP+PROFORM'!$A$5:$AD$750,MATCH(AH$2,'TD SOP+PROFORM'!$B$2:$AD$2,0)+1,0),0)</f>
        <v>0</v>
      </c>
      <c r="AI237" s="26" t="str">
        <f t="shared" si="61"/>
        <v/>
      </c>
      <c r="AJ237" s="25">
        <f>IFERROR(VLOOKUP($A237,'TD SOP+PROFORM'!$A$5:$AD$750,MATCH(AJ$4,'TD SOP+PROFORM'!$B$2:$AD$2,0)+1,0),0)+IFERROR(VLOOKUP($A237,'TD SOP+PROFORM'!$A$5:$AD$750,MATCH(AJ$2,'TD SOP+PROFORM'!$B$2:$AD$2,0)+1,0),0)</f>
        <v>0</v>
      </c>
      <c r="AK237" s="25">
        <f>IFERROR(VLOOKUP($A237,'TD SOP+PROFORM'!$A$5:$AD$750,MATCH(AK$4,'TD SOP+PROFORM'!$B$2:$AD$2,0)+1,0),0)+IFERROR(VLOOKUP($A237,'TD SOP+PROFORM'!$A$5:$AD$750,MATCH(AK$2,'TD SOP+PROFORM'!$B$2:$AD$2,0)+1,0),0)</f>
        <v>0</v>
      </c>
      <c r="AL237" s="26" t="str">
        <f t="shared" si="62"/>
        <v/>
      </c>
      <c r="AM237" s="25">
        <f t="shared" si="64"/>
        <v>0</v>
      </c>
      <c r="AN237" s="25">
        <f t="shared" si="64"/>
        <v>0</v>
      </c>
      <c r="AO237" s="26" t="str">
        <f t="shared" si="63"/>
        <v/>
      </c>
    </row>
    <row r="238" spans="1:41" x14ac:dyDescent="0.35">
      <c r="A238" s="24">
        <f>IF(AND('TD SOP+PROFORM'!A235&lt;&gt;"",'TD SOP+PROFORM'!A235&lt;&gt;"TOTAL"),'TD SOP+PROFORM'!A235,0)</f>
        <v>0</v>
      </c>
      <c r="C238" s="25" t="str">
        <f>IFERROR(VLOOKUP($A238,'TD SOP+PROFORM'!$A$5:$AD$750,MATCH(C$4,'TD SOP+PROFORM'!$B$2:$AT$2,0)+1,0),"")</f>
        <v/>
      </c>
      <c r="D238" s="25" t="str">
        <f>IFERROR(VLOOKUP($A238,'TD SOP+PROFORM'!$A$5:$AD$750,MATCH(D$4,'TD SOP+PROFORM'!$B$2:$AT$2,0)+1,0),"")</f>
        <v/>
      </c>
      <c r="E238" s="26" t="str">
        <f t="shared" si="51"/>
        <v/>
      </c>
      <c r="F238" s="25" t="str">
        <f>IFERROR(VLOOKUP($A238,'TD SOP+PROFORM'!$A$5:$AD$750,MATCH(F$4,'TD SOP+PROFORM'!$B$2:$AT$2,0)+1,0),"")</f>
        <v/>
      </c>
      <c r="G238" s="25" t="str">
        <f>IFERROR(VLOOKUP($A238,'TD SOP+PROFORM'!$A$5:$AD$750,MATCH(G$4,'TD SOP+PROFORM'!$B$2:$AT$2,0)+1,0),"")</f>
        <v/>
      </c>
      <c r="H238" s="26" t="str">
        <f t="shared" si="52"/>
        <v/>
      </c>
      <c r="I238" s="25" t="str">
        <f>IFERROR(VLOOKUP($A238,'TD SOP+PROFORM'!$A$5:$AD$750,MATCH(I$4,'TD SOP+PROFORM'!$B$2:$AT$2,0)+1,0),"")</f>
        <v/>
      </c>
      <c r="J238" s="25" t="str">
        <f>IFERROR(VLOOKUP($A238,'TD SOP+PROFORM'!$A$5:$AD$750,MATCH(J$4,'TD SOP+PROFORM'!$B$2:$AT$2,0)+1,0),"")</f>
        <v/>
      </c>
      <c r="K238" s="26" t="str">
        <f t="shared" si="53"/>
        <v/>
      </c>
      <c r="L238" s="25" t="str">
        <f>IFERROR(VLOOKUP($A238,'TD SOP+PROFORM'!$A$5:$AD$750,MATCH(L$4,'TD SOP+PROFORM'!$B$2:$AT$2,0)+1,0),"")</f>
        <v/>
      </c>
      <c r="M238" s="25" t="str">
        <f>IFERROR(VLOOKUP($A238,'TD SOP+PROFORM'!$A$5:$AD$750,MATCH(M$4,'TD SOP+PROFORM'!$B$2:$AT$2,0)+1,0),"")</f>
        <v/>
      </c>
      <c r="N238" s="26" t="str">
        <f t="shared" si="54"/>
        <v/>
      </c>
      <c r="O238" s="25">
        <f>IFERROR(VLOOKUP($A238,'TD SOP+PROFORM'!$A$5:$AD$750,MATCH(O$4,'TD SOP+PROFORM'!$B$2:$AD$2,0)+1,0),0)+IFERROR(VLOOKUP($A238,'TD SOP+PROFORM'!$A$5:$AD$750,MATCH(O$2,'TD SOP+PROFORM'!$B$2:$AD$2,0)+1,0),0)</f>
        <v>0</v>
      </c>
      <c r="P238" s="25">
        <f>IFERROR(VLOOKUP($A238,'TD SOP+PROFORM'!$A$5:$AD$750,MATCH(P$4,'TD SOP+PROFORM'!$B$2:$AD$2,0)+1,0),0)+IFERROR(VLOOKUP($A238,'TD SOP+PROFORM'!$A$5:$AD$750,MATCH(P$2,'TD SOP+PROFORM'!$B$2:$AD$2,0)+1,0),0)</f>
        <v>0</v>
      </c>
      <c r="Q238" s="26" t="str">
        <f t="shared" si="55"/>
        <v/>
      </c>
      <c r="R238" s="25">
        <f>IFERROR(VLOOKUP($A238,'TD SOP+PROFORM'!$A$5:$AD$750,MATCH(R$4,'TD SOP+PROFORM'!$B$2:$AD$2,0)+1,0),0)+IFERROR(VLOOKUP($A238,'TD SOP+PROFORM'!$A$5:$AD$750,MATCH(R$2,'TD SOP+PROFORM'!$B$2:$AD$2,0)+1,0),0)</f>
        <v>0</v>
      </c>
      <c r="S238" s="25">
        <f>IFERROR(VLOOKUP($A238,'TD SOP+PROFORM'!$A$5:$AD$750,MATCH(S$4,'TD SOP+PROFORM'!$B$2:$AD$2,0)+1,0),0)+IFERROR(VLOOKUP($A238,'TD SOP+PROFORM'!$A$5:$AD$750,MATCH(S$2,'TD SOP+PROFORM'!$B$2:$AD$2,0)+1,0),0)</f>
        <v>0</v>
      </c>
      <c r="T238" s="26" t="str">
        <f t="shared" si="56"/>
        <v/>
      </c>
      <c r="U238" s="25">
        <f>IFERROR(VLOOKUP($A238,'TD SOP+PROFORM'!$A$5:$AD$750,MATCH(U$4,'TD SOP+PROFORM'!$B$2:$AD$2,0)+1,0),0)+IFERROR(VLOOKUP($A238,'TD SOP+PROFORM'!$A$5:$AD$750,MATCH(U$2,'TD SOP+PROFORM'!$B$2:$AD$2,0)+1,0),0)</f>
        <v>0</v>
      </c>
      <c r="V238" s="25">
        <f>IFERROR(VLOOKUP($A238,'TD SOP+PROFORM'!$A$5:$AD$750,MATCH(V$4,'TD SOP+PROFORM'!$B$2:$AD$2,0)+1,0),0)+IFERROR(VLOOKUP($A238,'TD SOP+PROFORM'!$A$5:$AD$750,MATCH(V$2,'TD SOP+PROFORM'!$B$2:$AD$2,0)+1,0),0)</f>
        <v>0</v>
      </c>
      <c r="W238" s="26" t="str">
        <f t="shared" si="57"/>
        <v/>
      </c>
      <c r="X238" s="25">
        <f>IFERROR(VLOOKUP($A238,'TD SOP+PROFORM'!$A$5:$AD$750,MATCH(X$4,'TD SOP+PROFORM'!$B$2:$AD$2,0)+1,0),0)+IFERROR(VLOOKUP($A238,'TD SOP+PROFORM'!$A$5:$AD$750,MATCH(X$2,'TD SOP+PROFORM'!$B$2:$AD$2,0)+1,0),0)</f>
        <v>0</v>
      </c>
      <c r="Y238" s="25">
        <f>IFERROR(VLOOKUP($A238,'TD SOP+PROFORM'!$A$5:$AD$750,MATCH(Y$4,'TD SOP+PROFORM'!$B$2:$AD$2,0)+1,0),0)+IFERROR(VLOOKUP($A238,'TD SOP+PROFORM'!$A$5:$AD$750,MATCH(Y$2,'TD SOP+PROFORM'!$B$2:$AD$2,0)+1,0),0)</f>
        <v>0</v>
      </c>
      <c r="Z238" s="26" t="str">
        <f t="shared" si="58"/>
        <v/>
      </c>
      <c r="AA238" s="25">
        <f>IFERROR(VLOOKUP($A238,'TD SOP+PROFORM'!$A$5:$AD$750,MATCH(AA$4,'TD SOP+PROFORM'!$B$2:$AD$2,0)+1,0),0)+IFERROR(VLOOKUP($A238,'TD SOP+PROFORM'!$A$5:$AD$750,MATCH(AA$2,'TD SOP+PROFORM'!$B$2:$AD$2,0)+1,0),0)</f>
        <v>0</v>
      </c>
      <c r="AB238" s="25">
        <f>IFERROR(VLOOKUP($A238,'TD SOP+PROFORM'!$A$5:$AD$750,MATCH(AB$4,'TD SOP+PROFORM'!$B$2:$AD$2,0)+1,0),0)+IFERROR(VLOOKUP($A238,'TD SOP+PROFORM'!$A$5:$AD$750,MATCH(AB$2,'TD SOP+PROFORM'!$B$2:$AD$2,0)+1,0),0)</f>
        <v>0</v>
      </c>
      <c r="AC238" s="26" t="str">
        <f t="shared" si="59"/>
        <v/>
      </c>
      <c r="AD238" s="25">
        <f>IFERROR(VLOOKUP($A238,'TD SOP+PROFORM'!$A$5:$AD$750,MATCH(AD$4,'TD SOP+PROFORM'!$B$2:$AD$2,0)+1,0),0)+IFERROR(VLOOKUP($A238,'TD SOP+PROFORM'!$A$5:$AD$750,MATCH(AD$2,'TD SOP+PROFORM'!$B$2:$AD$2,0)+1,0),0)</f>
        <v>0</v>
      </c>
      <c r="AE238" s="25">
        <f>IFERROR(VLOOKUP($A238,'TD SOP+PROFORM'!$A$5:$AD$750,MATCH(AE$4,'TD SOP+PROFORM'!$B$2:$AD$2,0)+1,0),0)+IFERROR(VLOOKUP($A238,'TD SOP+PROFORM'!$A$5:$AD$750,MATCH(AE$2,'TD SOP+PROFORM'!$B$2:$AD$2,0)+1,0),0)</f>
        <v>0</v>
      </c>
      <c r="AF238" s="26" t="str">
        <f t="shared" si="60"/>
        <v/>
      </c>
      <c r="AG238" s="25">
        <f>IFERROR(VLOOKUP($A238,'TD SOP+PROFORM'!$A$5:$AD$750,MATCH(AG$4,'TD SOP+PROFORM'!$B$2:$AD$2,0)+1,0),0)+IFERROR(VLOOKUP($A238,'TD SOP+PROFORM'!$A$5:$AD$750,MATCH(AG$2,'TD SOP+PROFORM'!$B$2:$AD$2,0)+1,0),0)</f>
        <v>0</v>
      </c>
      <c r="AH238" s="25">
        <f>IFERROR(VLOOKUP($A238,'TD SOP+PROFORM'!$A$5:$AD$750,MATCH(AH$4,'TD SOP+PROFORM'!$B$2:$AD$2,0)+1,0),0)+IFERROR(VLOOKUP($A238,'TD SOP+PROFORM'!$A$5:$AD$750,MATCH(AH$2,'TD SOP+PROFORM'!$B$2:$AD$2,0)+1,0),0)</f>
        <v>0</v>
      </c>
      <c r="AI238" s="26" t="str">
        <f t="shared" si="61"/>
        <v/>
      </c>
      <c r="AJ238" s="25">
        <f>IFERROR(VLOOKUP($A238,'TD SOP+PROFORM'!$A$5:$AD$750,MATCH(AJ$4,'TD SOP+PROFORM'!$B$2:$AD$2,0)+1,0),0)+IFERROR(VLOOKUP($A238,'TD SOP+PROFORM'!$A$5:$AD$750,MATCH(AJ$2,'TD SOP+PROFORM'!$B$2:$AD$2,0)+1,0),0)</f>
        <v>0</v>
      </c>
      <c r="AK238" s="25">
        <f>IFERROR(VLOOKUP($A238,'TD SOP+PROFORM'!$A$5:$AD$750,MATCH(AK$4,'TD SOP+PROFORM'!$B$2:$AD$2,0)+1,0),0)+IFERROR(VLOOKUP($A238,'TD SOP+PROFORM'!$A$5:$AD$750,MATCH(AK$2,'TD SOP+PROFORM'!$B$2:$AD$2,0)+1,0),0)</f>
        <v>0</v>
      </c>
      <c r="AL238" s="26" t="str">
        <f t="shared" si="62"/>
        <v/>
      </c>
      <c r="AM238" s="25">
        <f t="shared" si="64"/>
        <v>0</v>
      </c>
      <c r="AN238" s="25">
        <f t="shared" si="64"/>
        <v>0</v>
      </c>
      <c r="AO238" s="26" t="str">
        <f t="shared" si="63"/>
        <v/>
      </c>
    </row>
    <row r="239" spans="1:41" x14ac:dyDescent="0.35">
      <c r="A239" s="24">
        <f>IF(AND('TD SOP+PROFORM'!A236&lt;&gt;"",'TD SOP+PROFORM'!A236&lt;&gt;"TOTAL"),'TD SOP+PROFORM'!A236,0)</f>
        <v>0</v>
      </c>
      <c r="C239" s="25" t="str">
        <f>IFERROR(VLOOKUP($A239,'TD SOP+PROFORM'!$A$5:$AD$750,MATCH(C$4,'TD SOP+PROFORM'!$B$2:$AT$2,0)+1,0),"")</f>
        <v/>
      </c>
      <c r="D239" s="25" t="str">
        <f>IFERROR(VLOOKUP($A239,'TD SOP+PROFORM'!$A$5:$AD$750,MATCH(D$4,'TD SOP+PROFORM'!$B$2:$AT$2,0)+1,0),"")</f>
        <v/>
      </c>
      <c r="E239" s="26" t="str">
        <f t="shared" si="51"/>
        <v/>
      </c>
      <c r="F239" s="25" t="str">
        <f>IFERROR(VLOOKUP($A239,'TD SOP+PROFORM'!$A$5:$AD$750,MATCH(F$4,'TD SOP+PROFORM'!$B$2:$AT$2,0)+1,0),"")</f>
        <v/>
      </c>
      <c r="G239" s="25" t="str">
        <f>IFERROR(VLOOKUP($A239,'TD SOP+PROFORM'!$A$5:$AD$750,MATCH(G$4,'TD SOP+PROFORM'!$B$2:$AT$2,0)+1,0),"")</f>
        <v/>
      </c>
      <c r="H239" s="26" t="str">
        <f t="shared" si="52"/>
        <v/>
      </c>
      <c r="I239" s="25" t="str">
        <f>IFERROR(VLOOKUP($A239,'TD SOP+PROFORM'!$A$5:$AD$750,MATCH(I$4,'TD SOP+PROFORM'!$B$2:$AT$2,0)+1,0),"")</f>
        <v/>
      </c>
      <c r="J239" s="25" t="str">
        <f>IFERROR(VLOOKUP($A239,'TD SOP+PROFORM'!$A$5:$AD$750,MATCH(J$4,'TD SOP+PROFORM'!$B$2:$AT$2,0)+1,0),"")</f>
        <v/>
      </c>
      <c r="K239" s="26" t="str">
        <f t="shared" si="53"/>
        <v/>
      </c>
      <c r="L239" s="25" t="str">
        <f>IFERROR(VLOOKUP($A239,'TD SOP+PROFORM'!$A$5:$AD$750,MATCH(L$4,'TD SOP+PROFORM'!$B$2:$AT$2,0)+1,0),"")</f>
        <v/>
      </c>
      <c r="M239" s="25" t="str">
        <f>IFERROR(VLOOKUP($A239,'TD SOP+PROFORM'!$A$5:$AD$750,MATCH(M$4,'TD SOP+PROFORM'!$B$2:$AT$2,0)+1,0),"")</f>
        <v/>
      </c>
      <c r="N239" s="26" t="str">
        <f t="shared" si="54"/>
        <v/>
      </c>
      <c r="O239" s="25">
        <f>IFERROR(VLOOKUP($A239,'TD SOP+PROFORM'!$A$5:$AD$750,MATCH(O$4,'TD SOP+PROFORM'!$B$2:$AD$2,0)+1,0),0)+IFERROR(VLOOKUP($A239,'TD SOP+PROFORM'!$A$5:$AD$750,MATCH(O$2,'TD SOP+PROFORM'!$B$2:$AD$2,0)+1,0),0)</f>
        <v>0</v>
      </c>
      <c r="P239" s="25">
        <f>IFERROR(VLOOKUP($A239,'TD SOP+PROFORM'!$A$5:$AD$750,MATCH(P$4,'TD SOP+PROFORM'!$B$2:$AD$2,0)+1,0),0)+IFERROR(VLOOKUP($A239,'TD SOP+PROFORM'!$A$5:$AD$750,MATCH(P$2,'TD SOP+PROFORM'!$B$2:$AD$2,0)+1,0),0)</f>
        <v>0</v>
      </c>
      <c r="Q239" s="26" t="str">
        <f t="shared" si="55"/>
        <v/>
      </c>
      <c r="R239" s="25">
        <f>IFERROR(VLOOKUP($A239,'TD SOP+PROFORM'!$A$5:$AD$750,MATCH(R$4,'TD SOP+PROFORM'!$B$2:$AD$2,0)+1,0),0)+IFERROR(VLOOKUP($A239,'TD SOP+PROFORM'!$A$5:$AD$750,MATCH(R$2,'TD SOP+PROFORM'!$B$2:$AD$2,0)+1,0),0)</f>
        <v>0</v>
      </c>
      <c r="S239" s="25">
        <f>IFERROR(VLOOKUP($A239,'TD SOP+PROFORM'!$A$5:$AD$750,MATCH(S$4,'TD SOP+PROFORM'!$B$2:$AD$2,0)+1,0),0)+IFERROR(VLOOKUP($A239,'TD SOP+PROFORM'!$A$5:$AD$750,MATCH(S$2,'TD SOP+PROFORM'!$B$2:$AD$2,0)+1,0),0)</f>
        <v>0</v>
      </c>
      <c r="T239" s="26" t="str">
        <f t="shared" si="56"/>
        <v/>
      </c>
      <c r="U239" s="25">
        <f>IFERROR(VLOOKUP($A239,'TD SOP+PROFORM'!$A$5:$AD$750,MATCH(U$4,'TD SOP+PROFORM'!$B$2:$AD$2,0)+1,0),0)+IFERROR(VLOOKUP($A239,'TD SOP+PROFORM'!$A$5:$AD$750,MATCH(U$2,'TD SOP+PROFORM'!$B$2:$AD$2,0)+1,0),0)</f>
        <v>0</v>
      </c>
      <c r="V239" s="25">
        <f>IFERROR(VLOOKUP($A239,'TD SOP+PROFORM'!$A$5:$AD$750,MATCH(V$4,'TD SOP+PROFORM'!$B$2:$AD$2,0)+1,0),0)+IFERROR(VLOOKUP($A239,'TD SOP+PROFORM'!$A$5:$AD$750,MATCH(V$2,'TD SOP+PROFORM'!$B$2:$AD$2,0)+1,0),0)</f>
        <v>0</v>
      </c>
      <c r="W239" s="26" t="str">
        <f t="shared" si="57"/>
        <v/>
      </c>
      <c r="X239" s="25">
        <f>IFERROR(VLOOKUP($A239,'TD SOP+PROFORM'!$A$5:$AD$750,MATCH(X$4,'TD SOP+PROFORM'!$B$2:$AD$2,0)+1,0),0)+IFERROR(VLOOKUP($A239,'TD SOP+PROFORM'!$A$5:$AD$750,MATCH(X$2,'TD SOP+PROFORM'!$B$2:$AD$2,0)+1,0),0)</f>
        <v>0</v>
      </c>
      <c r="Y239" s="25">
        <f>IFERROR(VLOOKUP($A239,'TD SOP+PROFORM'!$A$5:$AD$750,MATCH(Y$4,'TD SOP+PROFORM'!$B$2:$AD$2,0)+1,0),0)+IFERROR(VLOOKUP($A239,'TD SOP+PROFORM'!$A$5:$AD$750,MATCH(Y$2,'TD SOP+PROFORM'!$B$2:$AD$2,0)+1,0),0)</f>
        <v>0</v>
      </c>
      <c r="Z239" s="26" t="str">
        <f t="shared" si="58"/>
        <v/>
      </c>
      <c r="AA239" s="25">
        <f>IFERROR(VLOOKUP($A239,'TD SOP+PROFORM'!$A$5:$AD$750,MATCH(AA$4,'TD SOP+PROFORM'!$B$2:$AD$2,0)+1,0),0)+IFERROR(VLOOKUP($A239,'TD SOP+PROFORM'!$A$5:$AD$750,MATCH(AA$2,'TD SOP+PROFORM'!$B$2:$AD$2,0)+1,0),0)</f>
        <v>0</v>
      </c>
      <c r="AB239" s="25">
        <f>IFERROR(VLOOKUP($A239,'TD SOP+PROFORM'!$A$5:$AD$750,MATCH(AB$4,'TD SOP+PROFORM'!$B$2:$AD$2,0)+1,0),0)+IFERROR(VLOOKUP($A239,'TD SOP+PROFORM'!$A$5:$AD$750,MATCH(AB$2,'TD SOP+PROFORM'!$B$2:$AD$2,0)+1,0),0)</f>
        <v>0</v>
      </c>
      <c r="AC239" s="26" t="str">
        <f t="shared" si="59"/>
        <v/>
      </c>
      <c r="AD239" s="25">
        <f>IFERROR(VLOOKUP($A239,'TD SOP+PROFORM'!$A$5:$AD$750,MATCH(AD$4,'TD SOP+PROFORM'!$B$2:$AD$2,0)+1,0),0)+IFERROR(VLOOKUP($A239,'TD SOP+PROFORM'!$A$5:$AD$750,MATCH(AD$2,'TD SOP+PROFORM'!$B$2:$AD$2,0)+1,0),0)</f>
        <v>0</v>
      </c>
      <c r="AE239" s="25">
        <f>IFERROR(VLOOKUP($A239,'TD SOP+PROFORM'!$A$5:$AD$750,MATCH(AE$4,'TD SOP+PROFORM'!$B$2:$AD$2,0)+1,0),0)+IFERROR(VLOOKUP($A239,'TD SOP+PROFORM'!$A$5:$AD$750,MATCH(AE$2,'TD SOP+PROFORM'!$B$2:$AD$2,0)+1,0),0)</f>
        <v>0</v>
      </c>
      <c r="AF239" s="26" t="str">
        <f t="shared" si="60"/>
        <v/>
      </c>
      <c r="AG239" s="25">
        <f>IFERROR(VLOOKUP($A239,'TD SOP+PROFORM'!$A$5:$AD$750,MATCH(AG$4,'TD SOP+PROFORM'!$B$2:$AD$2,0)+1,0),0)+IFERROR(VLOOKUP($A239,'TD SOP+PROFORM'!$A$5:$AD$750,MATCH(AG$2,'TD SOP+PROFORM'!$B$2:$AD$2,0)+1,0),0)</f>
        <v>0</v>
      </c>
      <c r="AH239" s="25">
        <f>IFERROR(VLOOKUP($A239,'TD SOP+PROFORM'!$A$5:$AD$750,MATCH(AH$4,'TD SOP+PROFORM'!$B$2:$AD$2,0)+1,0),0)+IFERROR(VLOOKUP($A239,'TD SOP+PROFORM'!$A$5:$AD$750,MATCH(AH$2,'TD SOP+PROFORM'!$B$2:$AD$2,0)+1,0),0)</f>
        <v>0</v>
      </c>
      <c r="AI239" s="26" t="str">
        <f t="shared" si="61"/>
        <v/>
      </c>
      <c r="AJ239" s="25">
        <f>IFERROR(VLOOKUP($A239,'TD SOP+PROFORM'!$A$5:$AD$750,MATCH(AJ$4,'TD SOP+PROFORM'!$B$2:$AD$2,0)+1,0),0)+IFERROR(VLOOKUP($A239,'TD SOP+PROFORM'!$A$5:$AD$750,MATCH(AJ$2,'TD SOP+PROFORM'!$B$2:$AD$2,0)+1,0),0)</f>
        <v>0</v>
      </c>
      <c r="AK239" s="25">
        <f>IFERROR(VLOOKUP($A239,'TD SOP+PROFORM'!$A$5:$AD$750,MATCH(AK$4,'TD SOP+PROFORM'!$B$2:$AD$2,0)+1,0),0)+IFERROR(VLOOKUP($A239,'TD SOP+PROFORM'!$A$5:$AD$750,MATCH(AK$2,'TD SOP+PROFORM'!$B$2:$AD$2,0)+1,0),0)</f>
        <v>0</v>
      </c>
      <c r="AL239" s="26" t="str">
        <f t="shared" si="62"/>
        <v/>
      </c>
      <c r="AM239" s="25">
        <f t="shared" si="64"/>
        <v>0</v>
      </c>
      <c r="AN239" s="25">
        <f t="shared" si="64"/>
        <v>0</v>
      </c>
      <c r="AO239" s="26" t="str">
        <f t="shared" si="63"/>
        <v/>
      </c>
    </row>
    <row r="240" spans="1:41" x14ac:dyDescent="0.35">
      <c r="A240" s="24">
        <f>IF(AND('TD SOP+PROFORM'!A237&lt;&gt;"",'TD SOP+PROFORM'!A237&lt;&gt;"TOTAL"),'TD SOP+PROFORM'!A237,0)</f>
        <v>0</v>
      </c>
      <c r="C240" s="25" t="str">
        <f>IFERROR(VLOOKUP($A240,'TD SOP+PROFORM'!$A$5:$AD$750,MATCH(C$4,'TD SOP+PROFORM'!$B$2:$AT$2,0)+1,0),"")</f>
        <v/>
      </c>
      <c r="D240" s="25" t="str">
        <f>IFERROR(VLOOKUP($A240,'TD SOP+PROFORM'!$A$5:$AD$750,MATCH(D$4,'TD SOP+PROFORM'!$B$2:$AT$2,0)+1,0),"")</f>
        <v/>
      </c>
      <c r="E240" s="26" t="str">
        <f t="shared" si="51"/>
        <v/>
      </c>
      <c r="F240" s="25" t="str">
        <f>IFERROR(VLOOKUP($A240,'TD SOP+PROFORM'!$A$5:$AD$750,MATCH(F$4,'TD SOP+PROFORM'!$B$2:$AT$2,0)+1,0),"")</f>
        <v/>
      </c>
      <c r="G240" s="25" t="str">
        <f>IFERROR(VLOOKUP($A240,'TD SOP+PROFORM'!$A$5:$AD$750,MATCH(G$4,'TD SOP+PROFORM'!$B$2:$AT$2,0)+1,0),"")</f>
        <v/>
      </c>
      <c r="H240" s="26" t="str">
        <f t="shared" si="52"/>
        <v/>
      </c>
      <c r="I240" s="25" t="str">
        <f>IFERROR(VLOOKUP($A240,'TD SOP+PROFORM'!$A$5:$AD$750,MATCH(I$4,'TD SOP+PROFORM'!$B$2:$AT$2,0)+1,0),"")</f>
        <v/>
      </c>
      <c r="J240" s="25" t="str">
        <f>IFERROR(VLOOKUP($A240,'TD SOP+PROFORM'!$A$5:$AD$750,MATCH(J$4,'TD SOP+PROFORM'!$B$2:$AT$2,0)+1,0),"")</f>
        <v/>
      </c>
      <c r="K240" s="26" t="str">
        <f t="shared" si="53"/>
        <v/>
      </c>
      <c r="L240" s="25" t="str">
        <f>IFERROR(VLOOKUP($A240,'TD SOP+PROFORM'!$A$5:$AD$750,MATCH(L$4,'TD SOP+PROFORM'!$B$2:$AT$2,0)+1,0),"")</f>
        <v/>
      </c>
      <c r="M240" s="25" t="str">
        <f>IFERROR(VLOOKUP($A240,'TD SOP+PROFORM'!$A$5:$AD$750,MATCH(M$4,'TD SOP+PROFORM'!$B$2:$AT$2,0)+1,0),"")</f>
        <v/>
      </c>
      <c r="N240" s="26" t="str">
        <f t="shared" si="54"/>
        <v/>
      </c>
      <c r="O240" s="25">
        <f>IFERROR(VLOOKUP($A240,'TD SOP+PROFORM'!$A$5:$AD$750,MATCH(O$4,'TD SOP+PROFORM'!$B$2:$AD$2,0)+1,0),0)+IFERROR(VLOOKUP($A240,'TD SOP+PROFORM'!$A$5:$AD$750,MATCH(O$2,'TD SOP+PROFORM'!$B$2:$AD$2,0)+1,0),0)</f>
        <v>0</v>
      </c>
      <c r="P240" s="25">
        <f>IFERROR(VLOOKUP($A240,'TD SOP+PROFORM'!$A$5:$AD$750,MATCH(P$4,'TD SOP+PROFORM'!$B$2:$AD$2,0)+1,0),0)+IFERROR(VLOOKUP($A240,'TD SOP+PROFORM'!$A$5:$AD$750,MATCH(P$2,'TD SOP+PROFORM'!$B$2:$AD$2,0)+1,0),0)</f>
        <v>0</v>
      </c>
      <c r="Q240" s="26" t="str">
        <f t="shared" si="55"/>
        <v/>
      </c>
      <c r="R240" s="25">
        <f>IFERROR(VLOOKUP($A240,'TD SOP+PROFORM'!$A$5:$AD$750,MATCH(R$4,'TD SOP+PROFORM'!$B$2:$AD$2,0)+1,0),0)+IFERROR(VLOOKUP($A240,'TD SOP+PROFORM'!$A$5:$AD$750,MATCH(R$2,'TD SOP+PROFORM'!$B$2:$AD$2,0)+1,0),0)</f>
        <v>0</v>
      </c>
      <c r="S240" s="25">
        <f>IFERROR(VLOOKUP($A240,'TD SOP+PROFORM'!$A$5:$AD$750,MATCH(S$4,'TD SOP+PROFORM'!$B$2:$AD$2,0)+1,0),0)+IFERROR(VLOOKUP($A240,'TD SOP+PROFORM'!$A$5:$AD$750,MATCH(S$2,'TD SOP+PROFORM'!$B$2:$AD$2,0)+1,0),0)</f>
        <v>0</v>
      </c>
      <c r="T240" s="26" t="str">
        <f t="shared" si="56"/>
        <v/>
      </c>
      <c r="U240" s="25">
        <f>IFERROR(VLOOKUP($A240,'TD SOP+PROFORM'!$A$5:$AD$750,MATCH(U$4,'TD SOP+PROFORM'!$B$2:$AD$2,0)+1,0),0)+IFERROR(VLOOKUP($A240,'TD SOP+PROFORM'!$A$5:$AD$750,MATCH(U$2,'TD SOP+PROFORM'!$B$2:$AD$2,0)+1,0),0)</f>
        <v>0</v>
      </c>
      <c r="V240" s="25">
        <f>IFERROR(VLOOKUP($A240,'TD SOP+PROFORM'!$A$5:$AD$750,MATCH(V$4,'TD SOP+PROFORM'!$B$2:$AD$2,0)+1,0),0)+IFERROR(VLOOKUP($A240,'TD SOP+PROFORM'!$A$5:$AD$750,MATCH(V$2,'TD SOP+PROFORM'!$B$2:$AD$2,0)+1,0),0)</f>
        <v>0</v>
      </c>
      <c r="W240" s="26" t="str">
        <f t="shared" si="57"/>
        <v/>
      </c>
      <c r="X240" s="25">
        <f>IFERROR(VLOOKUP($A240,'TD SOP+PROFORM'!$A$5:$AD$750,MATCH(X$4,'TD SOP+PROFORM'!$B$2:$AD$2,0)+1,0),0)+IFERROR(VLOOKUP($A240,'TD SOP+PROFORM'!$A$5:$AD$750,MATCH(X$2,'TD SOP+PROFORM'!$B$2:$AD$2,0)+1,0),0)</f>
        <v>0</v>
      </c>
      <c r="Y240" s="25">
        <f>IFERROR(VLOOKUP($A240,'TD SOP+PROFORM'!$A$5:$AD$750,MATCH(Y$4,'TD SOP+PROFORM'!$B$2:$AD$2,0)+1,0),0)+IFERROR(VLOOKUP($A240,'TD SOP+PROFORM'!$A$5:$AD$750,MATCH(Y$2,'TD SOP+PROFORM'!$B$2:$AD$2,0)+1,0),0)</f>
        <v>0</v>
      </c>
      <c r="Z240" s="26" t="str">
        <f t="shared" si="58"/>
        <v/>
      </c>
      <c r="AA240" s="25">
        <f>IFERROR(VLOOKUP($A240,'TD SOP+PROFORM'!$A$5:$AD$750,MATCH(AA$4,'TD SOP+PROFORM'!$B$2:$AD$2,0)+1,0),0)+IFERROR(VLOOKUP($A240,'TD SOP+PROFORM'!$A$5:$AD$750,MATCH(AA$2,'TD SOP+PROFORM'!$B$2:$AD$2,0)+1,0),0)</f>
        <v>0</v>
      </c>
      <c r="AB240" s="25">
        <f>IFERROR(VLOOKUP($A240,'TD SOP+PROFORM'!$A$5:$AD$750,MATCH(AB$4,'TD SOP+PROFORM'!$B$2:$AD$2,0)+1,0),0)+IFERROR(VLOOKUP($A240,'TD SOP+PROFORM'!$A$5:$AD$750,MATCH(AB$2,'TD SOP+PROFORM'!$B$2:$AD$2,0)+1,0),0)</f>
        <v>0</v>
      </c>
      <c r="AC240" s="26" t="str">
        <f t="shared" si="59"/>
        <v/>
      </c>
      <c r="AD240" s="25">
        <f>IFERROR(VLOOKUP($A240,'TD SOP+PROFORM'!$A$5:$AD$750,MATCH(AD$4,'TD SOP+PROFORM'!$B$2:$AD$2,0)+1,0),0)+IFERROR(VLOOKUP($A240,'TD SOP+PROFORM'!$A$5:$AD$750,MATCH(AD$2,'TD SOP+PROFORM'!$B$2:$AD$2,0)+1,0),0)</f>
        <v>0</v>
      </c>
      <c r="AE240" s="25">
        <f>IFERROR(VLOOKUP($A240,'TD SOP+PROFORM'!$A$5:$AD$750,MATCH(AE$4,'TD SOP+PROFORM'!$B$2:$AD$2,0)+1,0),0)+IFERROR(VLOOKUP($A240,'TD SOP+PROFORM'!$A$5:$AD$750,MATCH(AE$2,'TD SOP+PROFORM'!$B$2:$AD$2,0)+1,0),0)</f>
        <v>0</v>
      </c>
      <c r="AF240" s="26" t="str">
        <f t="shared" si="60"/>
        <v/>
      </c>
      <c r="AG240" s="25">
        <f>IFERROR(VLOOKUP($A240,'TD SOP+PROFORM'!$A$5:$AD$750,MATCH(AG$4,'TD SOP+PROFORM'!$B$2:$AD$2,0)+1,0),0)+IFERROR(VLOOKUP($A240,'TD SOP+PROFORM'!$A$5:$AD$750,MATCH(AG$2,'TD SOP+PROFORM'!$B$2:$AD$2,0)+1,0),0)</f>
        <v>0</v>
      </c>
      <c r="AH240" s="25">
        <f>IFERROR(VLOOKUP($A240,'TD SOP+PROFORM'!$A$5:$AD$750,MATCH(AH$4,'TD SOP+PROFORM'!$B$2:$AD$2,0)+1,0),0)+IFERROR(VLOOKUP($A240,'TD SOP+PROFORM'!$A$5:$AD$750,MATCH(AH$2,'TD SOP+PROFORM'!$B$2:$AD$2,0)+1,0),0)</f>
        <v>0</v>
      </c>
      <c r="AI240" s="26" t="str">
        <f t="shared" si="61"/>
        <v/>
      </c>
      <c r="AJ240" s="25">
        <f>IFERROR(VLOOKUP($A240,'TD SOP+PROFORM'!$A$5:$AD$750,MATCH(AJ$4,'TD SOP+PROFORM'!$B$2:$AD$2,0)+1,0),0)+IFERROR(VLOOKUP($A240,'TD SOP+PROFORM'!$A$5:$AD$750,MATCH(AJ$2,'TD SOP+PROFORM'!$B$2:$AD$2,0)+1,0),0)</f>
        <v>0</v>
      </c>
      <c r="AK240" s="25">
        <f>IFERROR(VLOOKUP($A240,'TD SOP+PROFORM'!$A$5:$AD$750,MATCH(AK$4,'TD SOP+PROFORM'!$B$2:$AD$2,0)+1,0),0)+IFERROR(VLOOKUP($A240,'TD SOP+PROFORM'!$A$5:$AD$750,MATCH(AK$2,'TD SOP+PROFORM'!$B$2:$AD$2,0)+1,0),0)</f>
        <v>0</v>
      </c>
      <c r="AL240" s="26" t="str">
        <f t="shared" si="62"/>
        <v/>
      </c>
      <c r="AM240" s="25">
        <f t="shared" si="64"/>
        <v>0</v>
      </c>
      <c r="AN240" s="25">
        <f t="shared" si="64"/>
        <v>0</v>
      </c>
      <c r="AO240" s="26" t="str">
        <f t="shared" si="63"/>
        <v/>
      </c>
    </row>
    <row r="241" spans="1:41" x14ac:dyDescent="0.35">
      <c r="A241" s="24">
        <f>IF(AND('TD SOP+PROFORM'!A238&lt;&gt;"",'TD SOP+PROFORM'!A238&lt;&gt;"TOTAL"),'TD SOP+PROFORM'!A238,0)</f>
        <v>0</v>
      </c>
      <c r="C241" s="25" t="str">
        <f>IFERROR(VLOOKUP($A241,'TD SOP+PROFORM'!$A$5:$AD$750,MATCH(C$4,'TD SOP+PROFORM'!$B$2:$AT$2,0)+1,0),"")</f>
        <v/>
      </c>
      <c r="D241" s="25" t="str">
        <f>IFERROR(VLOOKUP($A241,'TD SOP+PROFORM'!$A$5:$AD$750,MATCH(D$4,'TD SOP+PROFORM'!$B$2:$AT$2,0)+1,0),"")</f>
        <v/>
      </c>
      <c r="E241" s="26" t="str">
        <f t="shared" si="51"/>
        <v/>
      </c>
      <c r="F241" s="25" t="str">
        <f>IFERROR(VLOOKUP($A241,'TD SOP+PROFORM'!$A$5:$AD$750,MATCH(F$4,'TD SOP+PROFORM'!$B$2:$AT$2,0)+1,0),"")</f>
        <v/>
      </c>
      <c r="G241" s="25" t="str">
        <f>IFERROR(VLOOKUP($A241,'TD SOP+PROFORM'!$A$5:$AD$750,MATCH(G$4,'TD SOP+PROFORM'!$B$2:$AT$2,0)+1,0),"")</f>
        <v/>
      </c>
      <c r="H241" s="26" t="str">
        <f t="shared" si="52"/>
        <v/>
      </c>
      <c r="I241" s="25" t="str">
        <f>IFERROR(VLOOKUP($A241,'TD SOP+PROFORM'!$A$5:$AD$750,MATCH(I$4,'TD SOP+PROFORM'!$B$2:$AT$2,0)+1,0),"")</f>
        <v/>
      </c>
      <c r="J241" s="25" t="str">
        <f>IFERROR(VLOOKUP($A241,'TD SOP+PROFORM'!$A$5:$AD$750,MATCH(J$4,'TD SOP+PROFORM'!$B$2:$AT$2,0)+1,0),"")</f>
        <v/>
      </c>
      <c r="K241" s="26" t="str">
        <f t="shared" si="53"/>
        <v/>
      </c>
      <c r="L241" s="25" t="str">
        <f>IFERROR(VLOOKUP($A241,'TD SOP+PROFORM'!$A$5:$AD$750,MATCH(L$4,'TD SOP+PROFORM'!$B$2:$AT$2,0)+1,0),"")</f>
        <v/>
      </c>
      <c r="M241" s="25" t="str">
        <f>IFERROR(VLOOKUP($A241,'TD SOP+PROFORM'!$A$5:$AD$750,MATCH(M$4,'TD SOP+PROFORM'!$B$2:$AT$2,0)+1,0),"")</f>
        <v/>
      </c>
      <c r="N241" s="26" t="str">
        <f t="shared" si="54"/>
        <v/>
      </c>
      <c r="O241" s="25">
        <f>IFERROR(VLOOKUP($A241,'TD SOP+PROFORM'!$A$5:$AD$750,MATCH(O$4,'TD SOP+PROFORM'!$B$2:$AD$2,0)+1,0),0)+IFERROR(VLOOKUP($A241,'TD SOP+PROFORM'!$A$5:$AD$750,MATCH(O$2,'TD SOP+PROFORM'!$B$2:$AD$2,0)+1,0),0)</f>
        <v>0</v>
      </c>
      <c r="P241" s="25">
        <f>IFERROR(VLOOKUP($A241,'TD SOP+PROFORM'!$A$5:$AD$750,MATCH(P$4,'TD SOP+PROFORM'!$B$2:$AD$2,0)+1,0),0)+IFERROR(VLOOKUP($A241,'TD SOP+PROFORM'!$A$5:$AD$750,MATCH(P$2,'TD SOP+PROFORM'!$B$2:$AD$2,0)+1,0),0)</f>
        <v>0</v>
      </c>
      <c r="Q241" s="26" t="str">
        <f t="shared" si="55"/>
        <v/>
      </c>
      <c r="R241" s="25">
        <f>IFERROR(VLOOKUP($A241,'TD SOP+PROFORM'!$A$5:$AD$750,MATCH(R$4,'TD SOP+PROFORM'!$B$2:$AD$2,0)+1,0),0)+IFERROR(VLOOKUP($A241,'TD SOP+PROFORM'!$A$5:$AD$750,MATCH(R$2,'TD SOP+PROFORM'!$B$2:$AD$2,0)+1,0),0)</f>
        <v>0</v>
      </c>
      <c r="S241" s="25">
        <f>IFERROR(VLOOKUP($A241,'TD SOP+PROFORM'!$A$5:$AD$750,MATCH(S$4,'TD SOP+PROFORM'!$B$2:$AD$2,0)+1,0),0)+IFERROR(VLOOKUP($A241,'TD SOP+PROFORM'!$A$5:$AD$750,MATCH(S$2,'TD SOP+PROFORM'!$B$2:$AD$2,0)+1,0),0)</f>
        <v>0</v>
      </c>
      <c r="T241" s="26" t="str">
        <f t="shared" si="56"/>
        <v/>
      </c>
      <c r="U241" s="25">
        <f>IFERROR(VLOOKUP($A241,'TD SOP+PROFORM'!$A$5:$AD$750,MATCH(U$4,'TD SOP+PROFORM'!$B$2:$AD$2,0)+1,0),0)+IFERROR(VLOOKUP($A241,'TD SOP+PROFORM'!$A$5:$AD$750,MATCH(U$2,'TD SOP+PROFORM'!$B$2:$AD$2,0)+1,0),0)</f>
        <v>0</v>
      </c>
      <c r="V241" s="25">
        <f>IFERROR(VLOOKUP($A241,'TD SOP+PROFORM'!$A$5:$AD$750,MATCH(V$4,'TD SOP+PROFORM'!$B$2:$AD$2,0)+1,0),0)+IFERROR(VLOOKUP($A241,'TD SOP+PROFORM'!$A$5:$AD$750,MATCH(V$2,'TD SOP+PROFORM'!$B$2:$AD$2,0)+1,0),0)</f>
        <v>0</v>
      </c>
      <c r="W241" s="26" t="str">
        <f t="shared" si="57"/>
        <v/>
      </c>
      <c r="X241" s="25">
        <f>IFERROR(VLOOKUP($A241,'TD SOP+PROFORM'!$A$5:$AD$750,MATCH(X$4,'TD SOP+PROFORM'!$B$2:$AD$2,0)+1,0),0)+IFERROR(VLOOKUP($A241,'TD SOP+PROFORM'!$A$5:$AD$750,MATCH(X$2,'TD SOP+PROFORM'!$B$2:$AD$2,0)+1,0),0)</f>
        <v>0</v>
      </c>
      <c r="Y241" s="25">
        <f>IFERROR(VLOOKUP($A241,'TD SOP+PROFORM'!$A$5:$AD$750,MATCH(Y$4,'TD SOP+PROFORM'!$B$2:$AD$2,0)+1,0),0)+IFERROR(VLOOKUP($A241,'TD SOP+PROFORM'!$A$5:$AD$750,MATCH(Y$2,'TD SOP+PROFORM'!$B$2:$AD$2,0)+1,0),0)</f>
        <v>0</v>
      </c>
      <c r="Z241" s="26" t="str">
        <f t="shared" si="58"/>
        <v/>
      </c>
      <c r="AA241" s="25">
        <f>IFERROR(VLOOKUP($A241,'TD SOP+PROFORM'!$A$5:$AD$750,MATCH(AA$4,'TD SOP+PROFORM'!$B$2:$AD$2,0)+1,0),0)+IFERROR(VLOOKUP($A241,'TD SOP+PROFORM'!$A$5:$AD$750,MATCH(AA$2,'TD SOP+PROFORM'!$B$2:$AD$2,0)+1,0),0)</f>
        <v>0</v>
      </c>
      <c r="AB241" s="25">
        <f>IFERROR(VLOOKUP($A241,'TD SOP+PROFORM'!$A$5:$AD$750,MATCH(AB$4,'TD SOP+PROFORM'!$B$2:$AD$2,0)+1,0),0)+IFERROR(VLOOKUP($A241,'TD SOP+PROFORM'!$A$5:$AD$750,MATCH(AB$2,'TD SOP+PROFORM'!$B$2:$AD$2,0)+1,0),0)</f>
        <v>0</v>
      </c>
      <c r="AC241" s="26" t="str">
        <f t="shared" si="59"/>
        <v/>
      </c>
      <c r="AD241" s="25">
        <f>IFERROR(VLOOKUP($A241,'TD SOP+PROFORM'!$A$5:$AD$750,MATCH(AD$4,'TD SOP+PROFORM'!$B$2:$AD$2,0)+1,0),0)+IFERROR(VLOOKUP($A241,'TD SOP+PROFORM'!$A$5:$AD$750,MATCH(AD$2,'TD SOP+PROFORM'!$B$2:$AD$2,0)+1,0),0)</f>
        <v>0</v>
      </c>
      <c r="AE241" s="25">
        <f>IFERROR(VLOOKUP($A241,'TD SOP+PROFORM'!$A$5:$AD$750,MATCH(AE$4,'TD SOP+PROFORM'!$B$2:$AD$2,0)+1,0),0)+IFERROR(VLOOKUP($A241,'TD SOP+PROFORM'!$A$5:$AD$750,MATCH(AE$2,'TD SOP+PROFORM'!$B$2:$AD$2,0)+1,0),0)</f>
        <v>0</v>
      </c>
      <c r="AF241" s="26" t="str">
        <f t="shared" si="60"/>
        <v/>
      </c>
      <c r="AG241" s="25">
        <f>IFERROR(VLOOKUP($A241,'TD SOP+PROFORM'!$A$5:$AD$750,MATCH(AG$4,'TD SOP+PROFORM'!$B$2:$AD$2,0)+1,0),0)+IFERROR(VLOOKUP($A241,'TD SOP+PROFORM'!$A$5:$AD$750,MATCH(AG$2,'TD SOP+PROFORM'!$B$2:$AD$2,0)+1,0),0)</f>
        <v>0</v>
      </c>
      <c r="AH241" s="25">
        <f>IFERROR(VLOOKUP($A241,'TD SOP+PROFORM'!$A$5:$AD$750,MATCH(AH$4,'TD SOP+PROFORM'!$B$2:$AD$2,0)+1,0),0)+IFERROR(VLOOKUP($A241,'TD SOP+PROFORM'!$A$5:$AD$750,MATCH(AH$2,'TD SOP+PROFORM'!$B$2:$AD$2,0)+1,0),0)</f>
        <v>0</v>
      </c>
      <c r="AI241" s="26" t="str">
        <f t="shared" si="61"/>
        <v/>
      </c>
      <c r="AJ241" s="25">
        <f>IFERROR(VLOOKUP($A241,'TD SOP+PROFORM'!$A$5:$AD$750,MATCH(AJ$4,'TD SOP+PROFORM'!$B$2:$AD$2,0)+1,0),0)+IFERROR(VLOOKUP($A241,'TD SOP+PROFORM'!$A$5:$AD$750,MATCH(AJ$2,'TD SOP+PROFORM'!$B$2:$AD$2,0)+1,0),0)</f>
        <v>0</v>
      </c>
      <c r="AK241" s="25">
        <f>IFERROR(VLOOKUP($A241,'TD SOP+PROFORM'!$A$5:$AD$750,MATCH(AK$4,'TD SOP+PROFORM'!$B$2:$AD$2,0)+1,0),0)+IFERROR(VLOOKUP($A241,'TD SOP+PROFORM'!$A$5:$AD$750,MATCH(AK$2,'TD SOP+PROFORM'!$B$2:$AD$2,0)+1,0),0)</f>
        <v>0</v>
      </c>
      <c r="AL241" s="26" t="str">
        <f t="shared" si="62"/>
        <v/>
      </c>
      <c r="AM241" s="25">
        <f t="shared" si="64"/>
        <v>0</v>
      </c>
      <c r="AN241" s="25">
        <f t="shared" si="64"/>
        <v>0</v>
      </c>
      <c r="AO241" s="26" t="str">
        <f t="shared" si="63"/>
        <v/>
      </c>
    </row>
    <row r="242" spans="1:41" x14ac:dyDescent="0.35">
      <c r="A242" s="24">
        <f>IF(AND('TD SOP+PROFORM'!A239&lt;&gt;"",'TD SOP+PROFORM'!A239&lt;&gt;"TOTAL"),'TD SOP+PROFORM'!A239,0)</f>
        <v>0</v>
      </c>
      <c r="C242" s="25" t="str">
        <f>IFERROR(VLOOKUP($A242,'TD SOP+PROFORM'!$A$5:$AD$750,MATCH(C$4,'TD SOP+PROFORM'!$B$2:$AT$2,0)+1,0),"")</f>
        <v/>
      </c>
      <c r="D242" s="25" t="str">
        <f>IFERROR(VLOOKUP($A242,'TD SOP+PROFORM'!$A$5:$AD$750,MATCH(D$4,'TD SOP+PROFORM'!$B$2:$AT$2,0)+1,0),"")</f>
        <v/>
      </c>
      <c r="E242" s="26" t="str">
        <f t="shared" si="51"/>
        <v/>
      </c>
      <c r="F242" s="25" t="str">
        <f>IFERROR(VLOOKUP($A242,'TD SOP+PROFORM'!$A$5:$AD$750,MATCH(F$4,'TD SOP+PROFORM'!$B$2:$AT$2,0)+1,0),"")</f>
        <v/>
      </c>
      <c r="G242" s="25" t="str">
        <f>IFERROR(VLOOKUP($A242,'TD SOP+PROFORM'!$A$5:$AD$750,MATCH(G$4,'TD SOP+PROFORM'!$B$2:$AT$2,0)+1,0),"")</f>
        <v/>
      </c>
      <c r="H242" s="26" t="str">
        <f t="shared" si="52"/>
        <v/>
      </c>
      <c r="I242" s="25" t="str">
        <f>IFERROR(VLOOKUP($A242,'TD SOP+PROFORM'!$A$5:$AD$750,MATCH(I$4,'TD SOP+PROFORM'!$B$2:$AT$2,0)+1,0),"")</f>
        <v/>
      </c>
      <c r="J242" s="25" t="str">
        <f>IFERROR(VLOOKUP($A242,'TD SOP+PROFORM'!$A$5:$AD$750,MATCH(J$4,'TD SOP+PROFORM'!$B$2:$AT$2,0)+1,0),"")</f>
        <v/>
      </c>
      <c r="K242" s="26" t="str">
        <f t="shared" si="53"/>
        <v/>
      </c>
      <c r="L242" s="25" t="str">
        <f>IFERROR(VLOOKUP($A242,'TD SOP+PROFORM'!$A$5:$AD$750,MATCH(L$4,'TD SOP+PROFORM'!$B$2:$AT$2,0)+1,0),"")</f>
        <v/>
      </c>
      <c r="M242" s="25" t="str">
        <f>IFERROR(VLOOKUP($A242,'TD SOP+PROFORM'!$A$5:$AD$750,MATCH(M$4,'TD SOP+PROFORM'!$B$2:$AT$2,0)+1,0),"")</f>
        <v/>
      </c>
      <c r="N242" s="26" t="str">
        <f t="shared" si="54"/>
        <v/>
      </c>
      <c r="O242" s="25">
        <f>IFERROR(VLOOKUP($A242,'TD SOP+PROFORM'!$A$5:$AD$750,MATCH(O$4,'TD SOP+PROFORM'!$B$2:$AD$2,0)+1,0),0)+IFERROR(VLOOKUP($A242,'TD SOP+PROFORM'!$A$5:$AD$750,MATCH(O$2,'TD SOP+PROFORM'!$B$2:$AD$2,0)+1,0),0)</f>
        <v>0</v>
      </c>
      <c r="P242" s="25">
        <f>IFERROR(VLOOKUP($A242,'TD SOP+PROFORM'!$A$5:$AD$750,MATCH(P$4,'TD SOP+PROFORM'!$B$2:$AD$2,0)+1,0),0)+IFERROR(VLOOKUP($A242,'TD SOP+PROFORM'!$A$5:$AD$750,MATCH(P$2,'TD SOP+PROFORM'!$B$2:$AD$2,0)+1,0),0)</f>
        <v>0</v>
      </c>
      <c r="Q242" s="26" t="str">
        <f t="shared" si="55"/>
        <v/>
      </c>
      <c r="R242" s="25">
        <f>IFERROR(VLOOKUP($A242,'TD SOP+PROFORM'!$A$5:$AD$750,MATCH(R$4,'TD SOP+PROFORM'!$B$2:$AD$2,0)+1,0),0)+IFERROR(VLOOKUP($A242,'TD SOP+PROFORM'!$A$5:$AD$750,MATCH(R$2,'TD SOP+PROFORM'!$B$2:$AD$2,0)+1,0),0)</f>
        <v>0</v>
      </c>
      <c r="S242" s="25">
        <f>IFERROR(VLOOKUP($A242,'TD SOP+PROFORM'!$A$5:$AD$750,MATCH(S$4,'TD SOP+PROFORM'!$B$2:$AD$2,0)+1,0),0)+IFERROR(VLOOKUP($A242,'TD SOP+PROFORM'!$A$5:$AD$750,MATCH(S$2,'TD SOP+PROFORM'!$B$2:$AD$2,0)+1,0),0)</f>
        <v>0</v>
      </c>
      <c r="T242" s="26" t="str">
        <f t="shared" si="56"/>
        <v/>
      </c>
      <c r="U242" s="25">
        <f>IFERROR(VLOOKUP($A242,'TD SOP+PROFORM'!$A$5:$AD$750,MATCH(U$4,'TD SOP+PROFORM'!$B$2:$AD$2,0)+1,0),0)+IFERROR(VLOOKUP($A242,'TD SOP+PROFORM'!$A$5:$AD$750,MATCH(U$2,'TD SOP+PROFORM'!$B$2:$AD$2,0)+1,0),0)</f>
        <v>0</v>
      </c>
      <c r="V242" s="25">
        <f>IFERROR(VLOOKUP($A242,'TD SOP+PROFORM'!$A$5:$AD$750,MATCH(V$4,'TD SOP+PROFORM'!$B$2:$AD$2,0)+1,0),0)+IFERROR(VLOOKUP($A242,'TD SOP+PROFORM'!$A$5:$AD$750,MATCH(V$2,'TD SOP+PROFORM'!$B$2:$AD$2,0)+1,0),0)</f>
        <v>0</v>
      </c>
      <c r="W242" s="26" t="str">
        <f t="shared" si="57"/>
        <v/>
      </c>
      <c r="X242" s="25">
        <f>IFERROR(VLOOKUP($A242,'TD SOP+PROFORM'!$A$5:$AD$750,MATCH(X$4,'TD SOP+PROFORM'!$B$2:$AD$2,0)+1,0),0)+IFERROR(VLOOKUP($A242,'TD SOP+PROFORM'!$A$5:$AD$750,MATCH(X$2,'TD SOP+PROFORM'!$B$2:$AD$2,0)+1,0),0)</f>
        <v>0</v>
      </c>
      <c r="Y242" s="25">
        <f>IFERROR(VLOOKUP($A242,'TD SOP+PROFORM'!$A$5:$AD$750,MATCH(Y$4,'TD SOP+PROFORM'!$B$2:$AD$2,0)+1,0),0)+IFERROR(VLOOKUP($A242,'TD SOP+PROFORM'!$A$5:$AD$750,MATCH(Y$2,'TD SOP+PROFORM'!$B$2:$AD$2,0)+1,0),0)</f>
        <v>0</v>
      </c>
      <c r="Z242" s="26" t="str">
        <f t="shared" si="58"/>
        <v/>
      </c>
      <c r="AA242" s="25">
        <f>IFERROR(VLOOKUP($A242,'TD SOP+PROFORM'!$A$5:$AD$750,MATCH(AA$4,'TD SOP+PROFORM'!$B$2:$AD$2,0)+1,0),0)+IFERROR(VLOOKUP($A242,'TD SOP+PROFORM'!$A$5:$AD$750,MATCH(AA$2,'TD SOP+PROFORM'!$B$2:$AD$2,0)+1,0),0)</f>
        <v>0</v>
      </c>
      <c r="AB242" s="25">
        <f>IFERROR(VLOOKUP($A242,'TD SOP+PROFORM'!$A$5:$AD$750,MATCH(AB$4,'TD SOP+PROFORM'!$B$2:$AD$2,0)+1,0),0)+IFERROR(VLOOKUP($A242,'TD SOP+PROFORM'!$A$5:$AD$750,MATCH(AB$2,'TD SOP+PROFORM'!$B$2:$AD$2,0)+1,0),0)</f>
        <v>0</v>
      </c>
      <c r="AC242" s="26" t="str">
        <f t="shared" si="59"/>
        <v/>
      </c>
      <c r="AD242" s="25">
        <f>IFERROR(VLOOKUP($A242,'TD SOP+PROFORM'!$A$5:$AD$750,MATCH(AD$4,'TD SOP+PROFORM'!$B$2:$AD$2,0)+1,0),0)+IFERROR(VLOOKUP($A242,'TD SOP+PROFORM'!$A$5:$AD$750,MATCH(AD$2,'TD SOP+PROFORM'!$B$2:$AD$2,0)+1,0),0)</f>
        <v>0</v>
      </c>
      <c r="AE242" s="25">
        <f>IFERROR(VLOOKUP($A242,'TD SOP+PROFORM'!$A$5:$AD$750,MATCH(AE$4,'TD SOP+PROFORM'!$B$2:$AD$2,0)+1,0),0)+IFERROR(VLOOKUP($A242,'TD SOP+PROFORM'!$A$5:$AD$750,MATCH(AE$2,'TD SOP+PROFORM'!$B$2:$AD$2,0)+1,0),0)</f>
        <v>0</v>
      </c>
      <c r="AF242" s="26" t="str">
        <f t="shared" si="60"/>
        <v/>
      </c>
      <c r="AG242" s="25">
        <f>IFERROR(VLOOKUP($A242,'TD SOP+PROFORM'!$A$5:$AD$750,MATCH(AG$4,'TD SOP+PROFORM'!$B$2:$AD$2,0)+1,0),0)+IFERROR(VLOOKUP($A242,'TD SOP+PROFORM'!$A$5:$AD$750,MATCH(AG$2,'TD SOP+PROFORM'!$B$2:$AD$2,0)+1,0),0)</f>
        <v>0</v>
      </c>
      <c r="AH242" s="25">
        <f>IFERROR(VLOOKUP($A242,'TD SOP+PROFORM'!$A$5:$AD$750,MATCH(AH$4,'TD SOP+PROFORM'!$B$2:$AD$2,0)+1,0),0)+IFERROR(VLOOKUP($A242,'TD SOP+PROFORM'!$A$5:$AD$750,MATCH(AH$2,'TD SOP+PROFORM'!$B$2:$AD$2,0)+1,0),0)</f>
        <v>0</v>
      </c>
      <c r="AI242" s="26" t="str">
        <f t="shared" si="61"/>
        <v/>
      </c>
      <c r="AJ242" s="25">
        <f>IFERROR(VLOOKUP($A242,'TD SOP+PROFORM'!$A$5:$AD$750,MATCH(AJ$4,'TD SOP+PROFORM'!$B$2:$AD$2,0)+1,0),0)+IFERROR(VLOOKUP($A242,'TD SOP+PROFORM'!$A$5:$AD$750,MATCH(AJ$2,'TD SOP+PROFORM'!$B$2:$AD$2,0)+1,0),0)</f>
        <v>0</v>
      </c>
      <c r="AK242" s="25">
        <f>IFERROR(VLOOKUP($A242,'TD SOP+PROFORM'!$A$5:$AD$750,MATCH(AK$4,'TD SOP+PROFORM'!$B$2:$AD$2,0)+1,0),0)+IFERROR(VLOOKUP($A242,'TD SOP+PROFORM'!$A$5:$AD$750,MATCH(AK$2,'TD SOP+PROFORM'!$B$2:$AD$2,0)+1,0),0)</f>
        <v>0</v>
      </c>
      <c r="AL242" s="26" t="str">
        <f t="shared" si="62"/>
        <v/>
      </c>
      <c r="AM242" s="25">
        <f t="shared" si="64"/>
        <v>0</v>
      </c>
      <c r="AN242" s="25">
        <f t="shared" si="64"/>
        <v>0</v>
      </c>
      <c r="AO242" s="26" t="str">
        <f t="shared" si="63"/>
        <v/>
      </c>
    </row>
    <row r="243" spans="1:41" x14ac:dyDescent="0.35">
      <c r="A243" s="24">
        <f>IF(AND('TD SOP+PROFORM'!A240&lt;&gt;"",'TD SOP+PROFORM'!A240&lt;&gt;"TOTAL"),'TD SOP+PROFORM'!A240,0)</f>
        <v>0</v>
      </c>
      <c r="C243" s="25" t="str">
        <f>IFERROR(VLOOKUP($A243,'TD SOP+PROFORM'!$A$5:$AD$750,MATCH(C$4,'TD SOP+PROFORM'!$B$2:$AT$2,0)+1,0),"")</f>
        <v/>
      </c>
      <c r="D243" s="25" t="str">
        <f>IFERROR(VLOOKUP($A243,'TD SOP+PROFORM'!$A$5:$AD$750,MATCH(D$4,'TD SOP+PROFORM'!$B$2:$AT$2,0)+1,0),"")</f>
        <v/>
      </c>
      <c r="E243" s="26" t="str">
        <f t="shared" si="51"/>
        <v/>
      </c>
      <c r="F243" s="25" t="str">
        <f>IFERROR(VLOOKUP($A243,'TD SOP+PROFORM'!$A$5:$AD$750,MATCH(F$4,'TD SOP+PROFORM'!$B$2:$AT$2,0)+1,0),"")</f>
        <v/>
      </c>
      <c r="G243" s="25" t="str">
        <f>IFERROR(VLOOKUP($A243,'TD SOP+PROFORM'!$A$5:$AD$750,MATCH(G$4,'TD SOP+PROFORM'!$B$2:$AT$2,0)+1,0),"")</f>
        <v/>
      </c>
      <c r="H243" s="26" t="str">
        <f t="shared" si="52"/>
        <v/>
      </c>
      <c r="I243" s="25" t="str">
        <f>IFERROR(VLOOKUP($A243,'TD SOP+PROFORM'!$A$5:$AD$750,MATCH(I$4,'TD SOP+PROFORM'!$B$2:$AT$2,0)+1,0),"")</f>
        <v/>
      </c>
      <c r="J243" s="25" t="str">
        <f>IFERROR(VLOOKUP($A243,'TD SOP+PROFORM'!$A$5:$AD$750,MATCH(J$4,'TD SOP+PROFORM'!$B$2:$AT$2,0)+1,0),"")</f>
        <v/>
      </c>
      <c r="K243" s="26" t="str">
        <f t="shared" si="53"/>
        <v/>
      </c>
      <c r="L243" s="25" t="str">
        <f>IFERROR(VLOOKUP($A243,'TD SOP+PROFORM'!$A$5:$AD$750,MATCH(L$4,'TD SOP+PROFORM'!$B$2:$AT$2,0)+1,0),"")</f>
        <v/>
      </c>
      <c r="M243" s="25" t="str">
        <f>IFERROR(VLOOKUP($A243,'TD SOP+PROFORM'!$A$5:$AD$750,MATCH(M$4,'TD SOP+PROFORM'!$B$2:$AT$2,0)+1,0),"")</f>
        <v/>
      </c>
      <c r="N243" s="26" t="str">
        <f t="shared" si="54"/>
        <v/>
      </c>
      <c r="O243" s="25">
        <f>IFERROR(VLOOKUP($A243,'TD SOP+PROFORM'!$A$5:$AD$750,MATCH(O$4,'TD SOP+PROFORM'!$B$2:$AD$2,0)+1,0),0)+IFERROR(VLOOKUP($A243,'TD SOP+PROFORM'!$A$5:$AD$750,MATCH(O$2,'TD SOP+PROFORM'!$B$2:$AD$2,0)+1,0),0)</f>
        <v>0</v>
      </c>
      <c r="P243" s="25">
        <f>IFERROR(VLOOKUP($A243,'TD SOP+PROFORM'!$A$5:$AD$750,MATCH(P$4,'TD SOP+PROFORM'!$B$2:$AD$2,0)+1,0),0)+IFERROR(VLOOKUP($A243,'TD SOP+PROFORM'!$A$5:$AD$750,MATCH(P$2,'TD SOP+PROFORM'!$B$2:$AD$2,0)+1,0),0)</f>
        <v>0</v>
      </c>
      <c r="Q243" s="26" t="str">
        <f t="shared" si="55"/>
        <v/>
      </c>
      <c r="R243" s="25">
        <f>IFERROR(VLOOKUP($A243,'TD SOP+PROFORM'!$A$5:$AD$750,MATCH(R$4,'TD SOP+PROFORM'!$B$2:$AD$2,0)+1,0),0)+IFERROR(VLOOKUP($A243,'TD SOP+PROFORM'!$A$5:$AD$750,MATCH(R$2,'TD SOP+PROFORM'!$B$2:$AD$2,0)+1,0),0)</f>
        <v>0</v>
      </c>
      <c r="S243" s="25">
        <f>IFERROR(VLOOKUP($A243,'TD SOP+PROFORM'!$A$5:$AD$750,MATCH(S$4,'TD SOP+PROFORM'!$B$2:$AD$2,0)+1,0),0)+IFERROR(VLOOKUP($A243,'TD SOP+PROFORM'!$A$5:$AD$750,MATCH(S$2,'TD SOP+PROFORM'!$B$2:$AD$2,0)+1,0),0)</f>
        <v>0</v>
      </c>
      <c r="T243" s="26" t="str">
        <f t="shared" si="56"/>
        <v/>
      </c>
      <c r="U243" s="25">
        <f>IFERROR(VLOOKUP($A243,'TD SOP+PROFORM'!$A$5:$AD$750,MATCH(U$4,'TD SOP+PROFORM'!$B$2:$AD$2,0)+1,0),0)+IFERROR(VLOOKUP($A243,'TD SOP+PROFORM'!$A$5:$AD$750,MATCH(U$2,'TD SOP+PROFORM'!$B$2:$AD$2,0)+1,0),0)</f>
        <v>0</v>
      </c>
      <c r="V243" s="25">
        <f>IFERROR(VLOOKUP($A243,'TD SOP+PROFORM'!$A$5:$AD$750,MATCH(V$4,'TD SOP+PROFORM'!$B$2:$AD$2,0)+1,0),0)+IFERROR(VLOOKUP($A243,'TD SOP+PROFORM'!$A$5:$AD$750,MATCH(V$2,'TD SOP+PROFORM'!$B$2:$AD$2,0)+1,0),0)</f>
        <v>0</v>
      </c>
      <c r="W243" s="26" t="str">
        <f t="shared" si="57"/>
        <v/>
      </c>
      <c r="X243" s="25">
        <f>IFERROR(VLOOKUP($A243,'TD SOP+PROFORM'!$A$5:$AD$750,MATCH(X$4,'TD SOP+PROFORM'!$B$2:$AD$2,0)+1,0),0)+IFERROR(VLOOKUP($A243,'TD SOP+PROFORM'!$A$5:$AD$750,MATCH(X$2,'TD SOP+PROFORM'!$B$2:$AD$2,0)+1,0),0)</f>
        <v>0</v>
      </c>
      <c r="Y243" s="25">
        <f>IFERROR(VLOOKUP($A243,'TD SOP+PROFORM'!$A$5:$AD$750,MATCH(Y$4,'TD SOP+PROFORM'!$B$2:$AD$2,0)+1,0),0)+IFERROR(VLOOKUP($A243,'TD SOP+PROFORM'!$A$5:$AD$750,MATCH(Y$2,'TD SOP+PROFORM'!$B$2:$AD$2,0)+1,0),0)</f>
        <v>0</v>
      </c>
      <c r="Z243" s="26" t="str">
        <f t="shared" si="58"/>
        <v/>
      </c>
      <c r="AA243" s="25">
        <f>IFERROR(VLOOKUP($A243,'TD SOP+PROFORM'!$A$5:$AD$750,MATCH(AA$4,'TD SOP+PROFORM'!$B$2:$AD$2,0)+1,0),0)+IFERROR(VLOOKUP($A243,'TD SOP+PROFORM'!$A$5:$AD$750,MATCH(AA$2,'TD SOP+PROFORM'!$B$2:$AD$2,0)+1,0),0)</f>
        <v>0</v>
      </c>
      <c r="AB243" s="25">
        <f>IFERROR(VLOOKUP($A243,'TD SOP+PROFORM'!$A$5:$AD$750,MATCH(AB$4,'TD SOP+PROFORM'!$B$2:$AD$2,0)+1,0),0)+IFERROR(VLOOKUP($A243,'TD SOP+PROFORM'!$A$5:$AD$750,MATCH(AB$2,'TD SOP+PROFORM'!$B$2:$AD$2,0)+1,0),0)</f>
        <v>0</v>
      </c>
      <c r="AC243" s="26" t="str">
        <f t="shared" si="59"/>
        <v/>
      </c>
      <c r="AD243" s="25">
        <f>IFERROR(VLOOKUP($A243,'TD SOP+PROFORM'!$A$5:$AD$750,MATCH(AD$4,'TD SOP+PROFORM'!$B$2:$AD$2,0)+1,0),0)+IFERROR(VLOOKUP($A243,'TD SOP+PROFORM'!$A$5:$AD$750,MATCH(AD$2,'TD SOP+PROFORM'!$B$2:$AD$2,0)+1,0),0)</f>
        <v>0</v>
      </c>
      <c r="AE243" s="25">
        <f>IFERROR(VLOOKUP($A243,'TD SOP+PROFORM'!$A$5:$AD$750,MATCH(AE$4,'TD SOP+PROFORM'!$B$2:$AD$2,0)+1,0),0)+IFERROR(VLOOKUP($A243,'TD SOP+PROFORM'!$A$5:$AD$750,MATCH(AE$2,'TD SOP+PROFORM'!$B$2:$AD$2,0)+1,0),0)</f>
        <v>0</v>
      </c>
      <c r="AF243" s="26" t="str">
        <f t="shared" si="60"/>
        <v/>
      </c>
      <c r="AG243" s="25">
        <f>IFERROR(VLOOKUP($A243,'TD SOP+PROFORM'!$A$5:$AD$750,MATCH(AG$4,'TD SOP+PROFORM'!$B$2:$AD$2,0)+1,0),0)+IFERROR(VLOOKUP($A243,'TD SOP+PROFORM'!$A$5:$AD$750,MATCH(AG$2,'TD SOP+PROFORM'!$B$2:$AD$2,0)+1,0),0)</f>
        <v>0</v>
      </c>
      <c r="AH243" s="25">
        <f>IFERROR(VLOOKUP($A243,'TD SOP+PROFORM'!$A$5:$AD$750,MATCH(AH$4,'TD SOP+PROFORM'!$B$2:$AD$2,0)+1,0),0)+IFERROR(VLOOKUP($A243,'TD SOP+PROFORM'!$A$5:$AD$750,MATCH(AH$2,'TD SOP+PROFORM'!$B$2:$AD$2,0)+1,0),0)</f>
        <v>0</v>
      </c>
      <c r="AI243" s="26" t="str">
        <f t="shared" si="61"/>
        <v/>
      </c>
      <c r="AJ243" s="25">
        <f>IFERROR(VLOOKUP($A243,'TD SOP+PROFORM'!$A$5:$AD$750,MATCH(AJ$4,'TD SOP+PROFORM'!$B$2:$AD$2,0)+1,0),0)+IFERROR(VLOOKUP($A243,'TD SOP+PROFORM'!$A$5:$AD$750,MATCH(AJ$2,'TD SOP+PROFORM'!$B$2:$AD$2,0)+1,0),0)</f>
        <v>0</v>
      </c>
      <c r="AK243" s="25">
        <f>IFERROR(VLOOKUP($A243,'TD SOP+PROFORM'!$A$5:$AD$750,MATCH(AK$4,'TD SOP+PROFORM'!$B$2:$AD$2,0)+1,0),0)+IFERROR(VLOOKUP($A243,'TD SOP+PROFORM'!$A$5:$AD$750,MATCH(AK$2,'TD SOP+PROFORM'!$B$2:$AD$2,0)+1,0),0)</f>
        <v>0</v>
      </c>
      <c r="AL243" s="26" t="str">
        <f t="shared" si="62"/>
        <v/>
      </c>
      <c r="AM243" s="25">
        <f t="shared" si="64"/>
        <v>0</v>
      </c>
      <c r="AN243" s="25">
        <f t="shared" si="64"/>
        <v>0</v>
      </c>
      <c r="AO243" s="26" t="str">
        <f t="shared" si="63"/>
        <v/>
      </c>
    </row>
    <row r="244" spans="1:41" x14ac:dyDescent="0.35">
      <c r="A244" s="24">
        <f>IF(AND('TD SOP+PROFORM'!A241&lt;&gt;"",'TD SOP+PROFORM'!A241&lt;&gt;"TOTAL"),'TD SOP+PROFORM'!A241,0)</f>
        <v>0</v>
      </c>
      <c r="C244" s="25" t="str">
        <f>IFERROR(VLOOKUP($A244,'TD SOP+PROFORM'!$A$5:$AD$750,MATCH(C$4,'TD SOP+PROFORM'!$B$2:$AT$2,0)+1,0),"")</f>
        <v/>
      </c>
      <c r="D244" s="25" t="str">
        <f>IFERROR(VLOOKUP($A244,'TD SOP+PROFORM'!$A$5:$AD$750,MATCH(D$4,'TD SOP+PROFORM'!$B$2:$AT$2,0)+1,0),"")</f>
        <v/>
      </c>
      <c r="E244" s="26" t="str">
        <f t="shared" si="51"/>
        <v/>
      </c>
      <c r="F244" s="25" t="str">
        <f>IFERROR(VLOOKUP($A244,'TD SOP+PROFORM'!$A$5:$AD$750,MATCH(F$4,'TD SOP+PROFORM'!$B$2:$AT$2,0)+1,0),"")</f>
        <v/>
      </c>
      <c r="G244" s="25" t="str">
        <f>IFERROR(VLOOKUP($A244,'TD SOP+PROFORM'!$A$5:$AD$750,MATCH(G$4,'TD SOP+PROFORM'!$B$2:$AT$2,0)+1,0),"")</f>
        <v/>
      </c>
      <c r="H244" s="26" t="str">
        <f t="shared" si="52"/>
        <v/>
      </c>
      <c r="I244" s="25" t="str">
        <f>IFERROR(VLOOKUP($A244,'TD SOP+PROFORM'!$A$5:$AD$750,MATCH(I$4,'TD SOP+PROFORM'!$B$2:$AT$2,0)+1,0),"")</f>
        <v/>
      </c>
      <c r="J244" s="25" t="str">
        <f>IFERROR(VLOOKUP($A244,'TD SOP+PROFORM'!$A$5:$AD$750,MATCH(J$4,'TD SOP+PROFORM'!$B$2:$AT$2,0)+1,0),"")</f>
        <v/>
      </c>
      <c r="K244" s="26" t="str">
        <f t="shared" si="53"/>
        <v/>
      </c>
      <c r="L244" s="25" t="str">
        <f>IFERROR(VLOOKUP($A244,'TD SOP+PROFORM'!$A$5:$AD$750,MATCH(L$4,'TD SOP+PROFORM'!$B$2:$AT$2,0)+1,0),"")</f>
        <v/>
      </c>
      <c r="M244" s="25" t="str">
        <f>IFERROR(VLOOKUP($A244,'TD SOP+PROFORM'!$A$5:$AD$750,MATCH(M$4,'TD SOP+PROFORM'!$B$2:$AT$2,0)+1,0),"")</f>
        <v/>
      </c>
      <c r="N244" s="26" t="str">
        <f t="shared" si="54"/>
        <v/>
      </c>
      <c r="O244" s="25">
        <f>IFERROR(VLOOKUP($A244,'TD SOP+PROFORM'!$A$5:$AD$750,MATCH(O$4,'TD SOP+PROFORM'!$B$2:$AD$2,0)+1,0),0)+IFERROR(VLOOKUP($A244,'TD SOP+PROFORM'!$A$5:$AD$750,MATCH(O$2,'TD SOP+PROFORM'!$B$2:$AD$2,0)+1,0),0)</f>
        <v>0</v>
      </c>
      <c r="P244" s="25">
        <f>IFERROR(VLOOKUP($A244,'TD SOP+PROFORM'!$A$5:$AD$750,MATCH(P$4,'TD SOP+PROFORM'!$B$2:$AD$2,0)+1,0),0)+IFERROR(VLOOKUP($A244,'TD SOP+PROFORM'!$A$5:$AD$750,MATCH(P$2,'TD SOP+PROFORM'!$B$2:$AD$2,0)+1,0),0)</f>
        <v>0</v>
      </c>
      <c r="Q244" s="26" t="str">
        <f t="shared" si="55"/>
        <v/>
      </c>
      <c r="R244" s="25">
        <f>IFERROR(VLOOKUP($A244,'TD SOP+PROFORM'!$A$5:$AD$750,MATCH(R$4,'TD SOP+PROFORM'!$B$2:$AD$2,0)+1,0),0)+IFERROR(VLOOKUP($A244,'TD SOP+PROFORM'!$A$5:$AD$750,MATCH(R$2,'TD SOP+PROFORM'!$B$2:$AD$2,0)+1,0),0)</f>
        <v>0</v>
      </c>
      <c r="S244" s="25">
        <f>IFERROR(VLOOKUP($A244,'TD SOP+PROFORM'!$A$5:$AD$750,MATCH(S$4,'TD SOP+PROFORM'!$B$2:$AD$2,0)+1,0),0)+IFERROR(VLOOKUP($A244,'TD SOP+PROFORM'!$A$5:$AD$750,MATCH(S$2,'TD SOP+PROFORM'!$B$2:$AD$2,0)+1,0),0)</f>
        <v>0</v>
      </c>
      <c r="T244" s="26" t="str">
        <f t="shared" si="56"/>
        <v/>
      </c>
      <c r="U244" s="25">
        <f>IFERROR(VLOOKUP($A244,'TD SOP+PROFORM'!$A$5:$AD$750,MATCH(U$4,'TD SOP+PROFORM'!$B$2:$AD$2,0)+1,0),0)+IFERROR(VLOOKUP($A244,'TD SOP+PROFORM'!$A$5:$AD$750,MATCH(U$2,'TD SOP+PROFORM'!$B$2:$AD$2,0)+1,0),0)</f>
        <v>0</v>
      </c>
      <c r="V244" s="25">
        <f>IFERROR(VLOOKUP($A244,'TD SOP+PROFORM'!$A$5:$AD$750,MATCH(V$4,'TD SOP+PROFORM'!$B$2:$AD$2,0)+1,0),0)+IFERROR(VLOOKUP($A244,'TD SOP+PROFORM'!$A$5:$AD$750,MATCH(V$2,'TD SOP+PROFORM'!$B$2:$AD$2,0)+1,0),0)</f>
        <v>0</v>
      </c>
      <c r="W244" s="26" t="str">
        <f t="shared" si="57"/>
        <v/>
      </c>
      <c r="X244" s="25">
        <f>IFERROR(VLOOKUP($A244,'TD SOP+PROFORM'!$A$5:$AD$750,MATCH(X$4,'TD SOP+PROFORM'!$B$2:$AD$2,0)+1,0),0)+IFERROR(VLOOKUP($A244,'TD SOP+PROFORM'!$A$5:$AD$750,MATCH(X$2,'TD SOP+PROFORM'!$B$2:$AD$2,0)+1,0),0)</f>
        <v>0</v>
      </c>
      <c r="Y244" s="25">
        <f>IFERROR(VLOOKUP($A244,'TD SOP+PROFORM'!$A$5:$AD$750,MATCH(Y$4,'TD SOP+PROFORM'!$B$2:$AD$2,0)+1,0),0)+IFERROR(VLOOKUP($A244,'TD SOP+PROFORM'!$A$5:$AD$750,MATCH(Y$2,'TD SOP+PROFORM'!$B$2:$AD$2,0)+1,0),0)</f>
        <v>0</v>
      </c>
      <c r="Z244" s="26" t="str">
        <f t="shared" si="58"/>
        <v/>
      </c>
      <c r="AA244" s="25">
        <f>IFERROR(VLOOKUP($A244,'TD SOP+PROFORM'!$A$5:$AD$750,MATCH(AA$4,'TD SOP+PROFORM'!$B$2:$AD$2,0)+1,0),0)+IFERROR(VLOOKUP($A244,'TD SOP+PROFORM'!$A$5:$AD$750,MATCH(AA$2,'TD SOP+PROFORM'!$B$2:$AD$2,0)+1,0),0)</f>
        <v>0</v>
      </c>
      <c r="AB244" s="25">
        <f>IFERROR(VLOOKUP($A244,'TD SOP+PROFORM'!$A$5:$AD$750,MATCH(AB$4,'TD SOP+PROFORM'!$B$2:$AD$2,0)+1,0),0)+IFERROR(VLOOKUP($A244,'TD SOP+PROFORM'!$A$5:$AD$750,MATCH(AB$2,'TD SOP+PROFORM'!$B$2:$AD$2,0)+1,0),0)</f>
        <v>0</v>
      </c>
      <c r="AC244" s="26" t="str">
        <f t="shared" si="59"/>
        <v/>
      </c>
      <c r="AD244" s="25">
        <f>IFERROR(VLOOKUP($A244,'TD SOP+PROFORM'!$A$5:$AD$750,MATCH(AD$4,'TD SOP+PROFORM'!$B$2:$AD$2,0)+1,0),0)+IFERROR(VLOOKUP($A244,'TD SOP+PROFORM'!$A$5:$AD$750,MATCH(AD$2,'TD SOP+PROFORM'!$B$2:$AD$2,0)+1,0),0)</f>
        <v>0</v>
      </c>
      <c r="AE244" s="25">
        <f>IFERROR(VLOOKUP($A244,'TD SOP+PROFORM'!$A$5:$AD$750,MATCH(AE$4,'TD SOP+PROFORM'!$B$2:$AD$2,0)+1,0),0)+IFERROR(VLOOKUP($A244,'TD SOP+PROFORM'!$A$5:$AD$750,MATCH(AE$2,'TD SOP+PROFORM'!$B$2:$AD$2,0)+1,0),0)</f>
        <v>0</v>
      </c>
      <c r="AF244" s="26" t="str">
        <f t="shared" si="60"/>
        <v/>
      </c>
      <c r="AG244" s="25">
        <f>IFERROR(VLOOKUP($A244,'TD SOP+PROFORM'!$A$5:$AD$750,MATCH(AG$4,'TD SOP+PROFORM'!$B$2:$AD$2,0)+1,0),0)+IFERROR(VLOOKUP($A244,'TD SOP+PROFORM'!$A$5:$AD$750,MATCH(AG$2,'TD SOP+PROFORM'!$B$2:$AD$2,0)+1,0),0)</f>
        <v>0</v>
      </c>
      <c r="AH244" s="25">
        <f>IFERROR(VLOOKUP($A244,'TD SOP+PROFORM'!$A$5:$AD$750,MATCH(AH$4,'TD SOP+PROFORM'!$B$2:$AD$2,0)+1,0),0)+IFERROR(VLOOKUP($A244,'TD SOP+PROFORM'!$A$5:$AD$750,MATCH(AH$2,'TD SOP+PROFORM'!$B$2:$AD$2,0)+1,0),0)</f>
        <v>0</v>
      </c>
      <c r="AI244" s="26" t="str">
        <f t="shared" si="61"/>
        <v/>
      </c>
      <c r="AJ244" s="25">
        <f>IFERROR(VLOOKUP($A244,'TD SOP+PROFORM'!$A$5:$AD$750,MATCH(AJ$4,'TD SOP+PROFORM'!$B$2:$AD$2,0)+1,0),0)+IFERROR(VLOOKUP($A244,'TD SOP+PROFORM'!$A$5:$AD$750,MATCH(AJ$2,'TD SOP+PROFORM'!$B$2:$AD$2,0)+1,0),0)</f>
        <v>0</v>
      </c>
      <c r="AK244" s="25">
        <f>IFERROR(VLOOKUP($A244,'TD SOP+PROFORM'!$A$5:$AD$750,MATCH(AK$4,'TD SOP+PROFORM'!$B$2:$AD$2,0)+1,0),0)+IFERROR(VLOOKUP($A244,'TD SOP+PROFORM'!$A$5:$AD$750,MATCH(AK$2,'TD SOP+PROFORM'!$B$2:$AD$2,0)+1,0),0)</f>
        <v>0</v>
      </c>
      <c r="AL244" s="26" t="str">
        <f t="shared" si="62"/>
        <v/>
      </c>
      <c r="AM244" s="25">
        <f t="shared" si="64"/>
        <v>0</v>
      </c>
      <c r="AN244" s="25">
        <f t="shared" si="64"/>
        <v>0</v>
      </c>
      <c r="AO244" s="26" t="str">
        <f t="shared" si="63"/>
        <v/>
      </c>
    </row>
    <row r="245" spans="1:41" x14ac:dyDescent="0.35">
      <c r="A245" s="24">
        <f>IF(AND('TD SOP+PROFORM'!A242&lt;&gt;"",'TD SOP+PROFORM'!A242&lt;&gt;"TOTAL"),'TD SOP+PROFORM'!A242,0)</f>
        <v>0</v>
      </c>
      <c r="C245" s="25" t="str">
        <f>IFERROR(VLOOKUP($A245,'TD SOP+PROFORM'!$A$5:$AD$750,MATCH(C$4,'TD SOP+PROFORM'!$B$2:$AT$2,0)+1,0),"")</f>
        <v/>
      </c>
      <c r="D245" s="25" t="str">
        <f>IFERROR(VLOOKUP($A245,'TD SOP+PROFORM'!$A$5:$AD$750,MATCH(D$4,'TD SOP+PROFORM'!$B$2:$AT$2,0)+1,0),"")</f>
        <v/>
      </c>
      <c r="E245" s="26" t="str">
        <f t="shared" si="51"/>
        <v/>
      </c>
      <c r="F245" s="25" t="str">
        <f>IFERROR(VLOOKUP($A245,'TD SOP+PROFORM'!$A$5:$AD$750,MATCH(F$4,'TD SOP+PROFORM'!$B$2:$AT$2,0)+1,0),"")</f>
        <v/>
      </c>
      <c r="G245" s="25" t="str">
        <f>IFERROR(VLOOKUP($A245,'TD SOP+PROFORM'!$A$5:$AD$750,MATCH(G$4,'TD SOP+PROFORM'!$B$2:$AT$2,0)+1,0),"")</f>
        <v/>
      </c>
      <c r="H245" s="26" t="str">
        <f t="shared" si="52"/>
        <v/>
      </c>
      <c r="I245" s="25" t="str">
        <f>IFERROR(VLOOKUP($A245,'TD SOP+PROFORM'!$A$5:$AD$750,MATCH(I$4,'TD SOP+PROFORM'!$B$2:$AT$2,0)+1,0),"")</f>
        <v/>
      </c>
      <c r="J245" s="25" t="str">
        <f>IFERROR(VLOOKUP($A245,'TD SOP+PROFORM'!$A$5:$AD$750,MATCH(J$4,'TD SOP+PROFORM'!$B$2:$AT$2,0)+1,0),"")</f>
        <v/>
      </c>
      <c r="K245" s="26" t="str">
        <f t="shared" si="53"/>
        <v/>
      </c>
      <c r="L245" s="25" t="str">
        <f>IFERROR(VLOOKUP($A245,'TD SOP+PROFORM'!$A$5:$AD$750,MATCH(L$4,'TD SOP+PROFORM'!$B$2:$AT$2,0)+1,0),"")</f>
        <v/>
      </c>
      <c r="M245" s="25" t="str">
        <f>IFERROR(VLOOKUP($A245,'TD SOP+PROFORM'!$A$5:$AD$750,MATCH(M$4,'TD SOP+PROFORM'!$B$2:$AT$2,0)+1,0),"")</f>
        <v/>
      </c>
      <c r="N245" s="26" t="str">
        <f t="shared" si="54"/>
        <v/>
      </c>
      <c r="O245" s="25">
        <f>IFERROR(VLOOKUP($A245,'TD SOP+PROFORM'!$A$5:$AD$750,MATCH(O$4,'TD SOP+PROFORM'!$B$2:$AD$2,0)+1,0),0)+IFERROR(VLOOKUP($A245,'TD SOP+PROFORM'!$A$5:$AD$750,MATCH(O$2,'TD SOP+PROFORM'!$B$2:$AD$2,0)+1,0),0)</f>
        <v>0</v>
      </c>
      <c r="P245" s="25">
        <f>IFERROR(VLOOKUP($A245,'TD SOP+PROFORM'!$A$5:$AD$750,MATCH(P$4,'TD SOP+PROFORM'!$B$2:$AD$2,0)+1,0),0)+IFERROR(VLOOKUP($A245,'TD SOP+PROFORM'!$A$5:$AD$750,MATCH(P$2,'TD SOP+PROFORM'!$B$2:$AD$2,0)+1,0),0)</f>
        <v>0</v>
      </c>
      <c r="Q245" s="26" t="str">
        <f t="shared" si="55"/>
        <v/>
      </c>
      <c r="R245" s="25">
        <f>IFERROR(VLOOKUP($A245,'TD SOP+PROFORM'!$A$5:$AD$750,MATCH(R$4,'TD SOP+PROFORM'!$B$2:$AD$2,0)+1,0),0)+IFERROR(VLOOKUP($A245,'TD SOP+PROFORM'!$A$5:$AD$750,MATCH(R$2,'TD SOP+PROFORM'!$B$2:$AD$2,0)+1,0),0)</f>
        <v>0</v>
      </c>
      <c r="S245" s="25">
        <f>IFERROR(VLOOKUP($A245,'TD SOP+PROFORM'!$A$5:$AD$750,MATCH(S$4,'TD SOP+PROFORM'!$B$2:$AD$2,0)+1,0),0)+IFERROR(VLOOKUP($A245,'TD SOP+PROFORM'!$A$5:$AD$750,MATCH(S$2,'TD SOP+PROFORM'!$B$2:$AD$2,0)+1,0),0)</f>
        <v>0</v>
      </c>
      <c r="T245" s="26" t="str">
        <f t="shared" si="56"/>
        <v/>
      </c>
      <c r="U245" s="25">
        <f>IFERROR(VLOOKUP($A245,'TD SOP+PROFORM'!$A$5:$AD$750,MATCH(U$4,'TD SOP+PROFORM'!$B$2:$AD$2,0)+1,0),0)+IFERROR(VLOOKUP($A245,'TD SOP+PROFORM'!$A$5:$AD$750,MATCH(U$2,'TD SOP+PROFORM'!$B$2:$AD$2,0)+1,0),0)</f>
        <v>0</v>
      </c>
      <c r="V245" s="25">
        <f>IFERROR(VLOOKUP($A245,'TD SOP+PROFORM'!$A$5:$AD$750,MATCH(V$4,'TD SOP+PROFORM'!$B$2:$AD$2,0)+1,0),0)+IFERROR(VLOOKUP($A245,'TD SOP+PROFORM'!$A$5:$AD$750,MATCH(V$2,'TD SOP+PROFORM'!$B$2:$AD$2,0)+1,0),0)</f>
        <v>0</v>
      </c>
      <c r="W245" s="26" t="str">
        <f t="shared" si="57"/>
        <v/>
      </c>
      <c r="X245" s="25">
        <f>IFERROR(VLOOKUP($A245,'TD SOP+PROFORM'!$A$5:$AD$750,MATCH(X$4,'TD SOP+PROFORM'!$B$2:$AD$2,0)+1,0),0)+IFERROR(VLOOKUP($A245,'TD SOP+PROFORM'!$A$5:$AD$750,MATCH(X$2,'TD SOP+PROFORM'!$B$2:$AD$2,0)+1,0),0)</f>
        <v>0</v>
      </c>
      <c r="Y245" s="25">
        <f>IFERROR(VLOOKUP($A245,'TD SOP+PROFORM'!$A$5:$AD$750,MATCH(Y$4,'TD SOP+PROFORM'!$B$2:$AD$2,0)+1,0),0)+IFERROR(VLOOKUP($A245,'TD SOP+PROFORM'!$A$5:$AD$750,MATCH(Y$2,'TD SOP+PROFORM'!$B$2:$AD$2,0)+1,0),0)</f>
        <v>0</v>
      </c>
      <c r="Z245" s="26" t="str">
        <f t="shared" si="58"/>
        <v/>
      </c>
      <c r="AA245" s="25">
        <f>IFERROR(VLOOKUP($A245,'TD SOP+PROFORM'!$A$5:$AD$750,MATCH(AA$4,'TD SOP+PROFORM'!$B$2:$AD$2,0)+1,0),0)+IFERROR(VLOOKUP($A245,'TD SOP+PROFORM'!$A$5:$AD$750,MATCH(AA$2,'TD SOP+PROFORM'!$B$2:$AD$2,0)+1,0),0)</f>
        <v>0</v>
      </c>
      <c r="AB245" s="25">
        <f>IFERROR(VLOOKUP($A245,'TD SOP+PROFORM'!$A$5:$AD$750,MATCH(AB$4,'TD SOP+PROFORM'!$B$2:$AD$2,0)+1,0),0)+IFERROR(VLOOKUP($A245,'TD SOP+PROFORM'!$A$5:$AD$750,MATCH(AB$2,'TD SOP+PROFORM'!$B$2:$AD$2,0)+1,0),0)</f>
        <v>0</v>
      </c>
      <c r="AC245" s="26" t="str">
        <f t="shared" si="59"/>
        <v/>
      </c>
      <c r="AD245" s="25">
        <f>IFERROR(VLOOKUP($A245,'TD SOP+PROFORM'!$A$5:$AD$750,MATCH(AD$4,'TD SOP+PROFORM'!$B$2:$AD$2,0)+1,0),0)+IFERROR(VLOOKUP($A245,'TD SOP+PROFORM'!$A$5:$AD$750,MATCH(AD$2,'TD SOP+PROFORM'!$B$2:$AD$2,0)+1,0),0)</f>
        <v>0</v>
      </c>
      <c r="AE245" s="25">
        <f>IFERROR(VLOOKUP($A245,'TD SOP+PROFORM'!$A$5:$AD$750,MATCH(AE$4,'TD SOP+PROFORM'!$B$2:$AD$2,0)+1,0),0)+IFERROR(VLOOKUP($A245,'TD SOP+PROFORM'!$A$5:$AD$750,MATCH(AE$2,'TD SOP+PROFORM'!$B$2:$AD$2,0)+1,0),0)</f>
        <v>0</v>
      </c>
      <c r="AF245" s="26" t="str">
        <f t="shared" si="60"/>
        <v/>
      </c>
      <c r="AG245" s="25">
        <f>IFERROR(VLOOKUP($A245,'TD SOP+PROFORM'!$A$5:$AD$750,MATCH(AG$4,'TD SOP+PROFORM'!$B$2:$AD$2,0)+1,0),0)+IFERROR(VLOOKUP($A245,'TD SOP+PROFORM'!$A$5:$AD$750,MATCH(AG$2,'TD SOP+PROFORM'!$B$2:$AD$2,0)+1,0),0)</f>
        <v>0</v>
      </c>
      <c r="AH245" s="25">
        <f>IFERROR(VLOOKUP($A245,'TD SOP+PROFORM'!$A$5:$AD$750,MATCH(AH$4,'TD SOP+PROFORM'!$B$2:$AD$2,0)+1,0),0)+IFERROR(VLOOKUP($A245,'TD SOP+PROFORM'!$A$5:$AD$750,MATCH(AH$2,'TD SOP+PROFORM'!$B$2:$AD$2,0)+1,0),0)</f>
        <v>0</v>
      </c>
      <c r="AI245" s="26" t="str">
        <f t="shared" si="61"/>
        <v/>
      </c>
      <c r="AJ245" s="25">
        <f>IFERROR(VLOOKUP($A245,'TD SOP+PROFORM'!$A$5:$AD$750,MATCH(AJ$4,'TD SOP+PROFORM'!$B$2:$AD$2,0)+1,0),0)+IFERROR(VLOOKUP($A245,'TD SOP+PROFORM'!$A$5:$AD$750,MATCH(AJ$2,'TD SOP+PROFORM'!$B$2:$AD$2,0)+1,0),0)</f>
        <v>0</v>
      </c>
      <c r="AK245" s="25">
        <f>IFERROR(VLOOKUP($A245,'TD SOP+PROFORM'!$A$5:$AD$750,MATCH(AK$4,'TD SOP+PROFORM'!$B$2:$AD$2,0)+1,0),0)+IFERROR(VLOOKUP($A245,'TD SOP+PROFORM'!$A$5:$AD$750,MATCH(AK$2,'TD SOP+PROFORM'!$B$2:$AD$2,0)+1,0),0)</f>
        <v>0</v>
      </c>
      <c r="AL245" s="26" t="str">
        <f t="shared" si="62"/>
        <v/>
      </c>
      <c r="AM245" s="25">
        <f t="shared" si="64"/>
        <v>0</v>
      </c>
      <c r="AN245" s="25">
        <f t="shared" si="64"/>
        <v>0</v>
      </c>
      <c r="AO245" s="26" t="str">
        <f t="shared" si="63"/>
        <v/>
      </c>
    </row>
    <row r="246" spans="1:41" x14ac:dyDescent="0.35">
      <c r="A246" s="24">
        <f>IF(AND('TD SOP+PROFORM'!A243&lt;&gt;"",'TD SOP+PROFORM'!A243&lt;&gt;"TOTAL"),'TD SOP+PROFORM'!A243,0)</f>
        <v>0</v>
      </c>
      <c r="C246" s="25" t="str">
        <f>IFERROR(VLOOKUP($A246,'TD SOP+PROFORM'!$A$5:$AD$750,MATCH(C$4,'TD SOP+PROFORM'!$B$2:$AT$2,0)+1,0),"")</f>
        <v/>
      </c>
      <c r="D246" s="25" t="str">
        <f>IFERROR(VLOOKUP($A246,'TD SOP+PROFORM'!$A$5:$AD$750,MATCH(D$4,'TD SOP+PROFORM'!$B$2:$AT$2,0)+1,0),"")</f>
        <v/>
      </c>
      <c r="E246" s="26" t="str">
        <f t="shared" si="51"/>
        <v/>
      </c>
      <c r="F246" s="25" t="str">
        <f>IFERROR(VLOOKUP($A246,'TD SOP+PROFORM'!$A$5:$AD$750,MATCH(F$4,'TD SOP+PROFORM'!$B$2:$AT$2,0)+1,0),"")</f>
        <v/>
      </c>
      <c r="G246" s="25" t="str">
        <f>IFERROR(VLOOKUP($A246,'TD SOP+PROFORM'!$A$5:$AD$750,MATCH(G$4,'TD SOP+PROFORM'!$B$2:$AT$2,0)+1,0),"")</f>
        <v/>
      </c>
      <c r="H246" s="26" t="str">
        <f t="shared" si="52"/>
        <v/>
      </c>
      <c r="I246" s="25" t="str">
        <f>IFERROR(VLOOKUP($A246,'TD SOP+PROFORM'!$A$5:$AD$750,MATCH(I$4,'TD SOP+PROFORM'!$B$2:$AT$2,0)+1,0),"")</f>
        <v/>
      </c>
      <c r="J246" s="25" t="str">
        <f>IFERROR(VLOOKUP($A246,'TD SOP+PROFORM'!$A$5:$AD$750,MATCH(J$4,'TD SOP+PROFORM'!$B$2:$AT$2,0)+1,0),"")</f>
        <v/>
      </c>
      <c r="K246" s="26" t="str">
        <f t="shared" si="53"/>
        <v/>
      </c>
      <c r="L246" s="25" t="str">
        <f>IFERROR(VLOOKUP($A246,'TD SOP+PROFORM'!$A$5:$AD$750,MATCH(L$4,'TD SOP+PROFORM'!$B$2:$AT$2,0)+1,0),"")</f>
        <v/>
      </c>
      <c r="M246" s="25" t="str">
        <f>IFERROR(VLOOKUP($A246,'TD SOP+PROFORM'!$A$5:$AD$750,MATCH(M$4,'TD SOP+PROFORM'!$B$2:$AT$2,0)+1,0),"")</f>
        <v/>
      </c>
      <c r="N246" s="26" t="str">
        <f t="shared" si="54"/>
        <v/>
      </c>
      <c r="O246" s="25">
        <f>IFERROR(VLOOKUP($A246,'TD SOP+PROFORM'!$A$5:$AD$750,MATCH(O$4,'TD SOP+PROFORM'!$B$2:$AD$2,0)+1,0),0)+IFERROR(VLOOKUP($A246,'TD SOP+PROFORM'!$A$5:$AD$750,MATCH(O$2,'TD SOP+PROFORM'!$B$2:$AD$2,0)+1,0),0)</f>
        <v>0</v>
      </c>
      <c r="P246" s="25">
        <f>IFERROR(VLOOKUP($A246,'TD SOP+PROFORM'!$A$5:$AD$750,MATCH(P$4,'TD SOP+PROFORM'!$B$2:$AD$2,0)+1,0),0)+IFERROR(VLOOKUP($A246,'TD SOP+PROFORM'!$A$5:$AD$750,MATCH(P$2,'TD SOP+PROFORM'!$B$2:$AD$2,0)+1,0),0)</f>
        <v>0</v>
      </c>
      <c r="Q246" s="26" t="str">
        <f t="shared" si="55"/>
        <v/>
      </c>
      <c r="R246" s="25">
        <f>IFERROR(VLOOKUP($A246,'TD SOP+PROFORM'!$A$5:$AD$750,MATCH(R$4,'TD SOP+PROFORM'!$B$2:$AD$2,0)+1,0),0)+IFERROR(VLOOKUP($A246,'TD SOP+PROFORM'!$A$5:$AD$750,MATCH(R$2,'TD SOP+PROFORM'!$B$2:$AD$2,0)+1,0),0)</f>
        <v>0</v>
      </c>
      <c r="S246" s="25">
        <f>IFERROR(VLOOKUP($A246,'TD SOP+PROFORM'!$A$5:$AD$750,MATCH(S$4,'TD SOP+PROFORM'!$B$2:$AD$2,0)+1,0),0)+IFERROR(VLOOKUP($A246,'TD SOP+PROFORM'!$A$5:$AD$750,MATCH(S$2,'TD SOP+PROFORM'!$B$2:$AD$2,0)+1,0),0)</f>
        <v>0</v>
      </c>
      <c r="T246" s="26" t="str">
        <f t="shared" si="56"/>
        <v/>
      </c>
      <c r="U246" s="25">
        <f>IFERROR(VLOOKUP($A246,'TD SOP+PROFORM'!$A$5:$AD$750,MATCH(U$4,'TD SOP+PROFORM'!$B$2:$AD$2,0)+1,0),0)+IFERROR(VLOOKUP($A246,'TD SOP+PROFORM'!$A$5:$AD$750,MATCH(U$2,'TD SOP+PROFORM'!$B$2:$AD$2,0)+1,0),0)</f>
        <v>0</v>
      </c>
      <c r="V246" s="25">
        <f>IFERROR(VLOOKUP($A246,'TD SOP+PROFORM'!$A$5:$AD$750,MATCH(V$4,'TD SOP+PROFORM'!$B$2:$AD$2,0)+1,0),0)+IFERROR(VLOOKUP($A246,'TD SOP+PROFORM'!$A$5:$AD$750,MATCH(V$2,'TD SOP+PROFORM'!$B$2:$AD$2,0)+1,0),0)</f>
        <v>0</v>
      </c>
      <c r="W246" s="26" t="str">
        <f t="shared" si="57"/>
        <v/>
      </c>
      <c r="X246" s="25">
        <f>IFERROR(VLOOKUP($A246,'TD SOP+PROFORM'!$A$5:$AD$750,MATCH(X$4,'TD SOP+PROFORM'!$B$2:$AD$2,0)+1,0),0)+IFERROR(VLOOKUP($A246,'TD SOP+PROFORM'!$A$5:$AD$750,MATCH(X$2,'TD SOP+PROFORM'!$B$2:$AD$2,0)+1,0),0)</f>
        <v>0</v>
      </c>
      <c r="Y246" s="25">
        <f>IFERROR(VLOOKUP($A246,'TD SOP+PROFORM'!$A$5:$AD$750,MATCH(Y$4,'TD SOP+PROFORM'!$B$2:$AD$2,0)+1,0),0)+IFERROR(VLOOKUP($A246,'TD SOP+PROFORM'!$A$5:$AD$750,MATCH(Y$2,'TD SOP+PROFORM'!$B$2:$AD$2,0)+1,0),0)</f>
        <v>0</v>
      </c>
      <c r="Z246" s="26" t="str">
        <f t="shared" si="58"/>
        <v/>
      </c>
      <c r="AA246" s="25">
        <f>IFERROR(VLOOKUP($A246,'TD SOP+PROFORM'!$A$5:$AD$750,MATCH(AA$4,'TD SOP+PROFORM'!$B$2:$AD$2,0)+1,0),0)+IFERROR(VLOOKUP($A246,'TD SOP+PROFORM'!$A$5:$AD$750,MATCH(AA$2,'TD SOP+PROFORM'!$B$2:$AD$2,0)+1,0),0)</f>
        <v>0</v>
      </c>
      <c r="AB246" s="25">
        <f>IFERROR(VLOOKUP($A246,'TD SOP+PROFORM'!$A$5:$AD$750,MATCH(AB$4,'TD SOP+PROFORM'!$B$2:$AD$2,0)+1,0),0)+IFERROR(VLOOKUP($A246,'TD SOP+PROFORM'!$A$5:$AD$750,MATCH(AB$2,'TD SOP+PROFORM'!$B$2:$AD$2,0)+1,0),0)</f>
        <v>0</v>
      </c>
      <c r="AC246" s="26" t="str">
        <f t="shared" si="59"/>
        <v/>
      </c>
      <c r="AD246" s="25">
        <f>IFERROR(VLOOKUP($A246,'TD SOP+PROFORM'!$A$5:$AD$750,MATCH(AD$4,'TD SOP+PROFORM'!$B$2:$AD$2,0)+1,0),0)+IFERROR(VLOOKUP($A246,'TD SOP+PROFORM'!$A$5:$AD$750,MATCH(AD$2,'TD SOP+PROFORM'!$B$2:$AD$2,0)+1,0),0)</f>
        <v>0</v>
      </c>
      <c r="AE246" s="25">
        <f>IFERROR(VLOOKUP($A246,'TD SOP+PROFORM'!$A$5:$AD$750,MATCH(AE$4,'TD SOP+PROFORM'!$B$2:$AD$2,0)+1,0),0)+IFERROR(VLOOKUP($A246,'TD SOP+PROFORM'!$A$5:$AD$750,MATCH(AE$2,'TD SOP+PROFORM'!$B$2:$AD$2,0)+1,0),0)</f>
        <v>0</v>
      </c>
      <c r="AF246" s="26" t="str">
        <f t="shared" si="60"/>
        <v/>
      </c>
      <c r="AG246" s="25">
        <f>IFERROR(VLOOKUP($A246,'TD SOP+PROFORM'!$A$5:$AD$750,MATCH(AG$4,'TD SOP+PROFORM'!$B$2:$AD$2,0)+1,0),0)+IFERROR(VLOOKUP($A246,'TD SOP+PROFORM'!$A$5:$AD$750,MATCH(AG$2,'TD SOP+PROFORM'!$B$2:$AD$2,0)+1,0),0)</f>
        <v>0</v>
      </c>
      <c r="AH246" s="25">
        <f>IFERROR(VLOOKUP($A246,'TD SOP+PROFORM'!$A$5:$AD$750,MATCH(AH$4,'TD SOP+PROFORM'!$B$2:$AD$2,0)+1,0),0)+IFERROR(VLOOKUP($A246,'TD SOP+PROFORM'!$A$5:$AD$750,MATCH(AH$2,'TD SOP+PROFORM'!$B$2:$AD$2,0)+1,0),0)</f>
        <v>0</v>
      </c>
      <c r="AI246" s="26" t="str">
        <f t="shared" si="61"/>
        <v/>
      </c>
      <c r="AJ246" s="25">
        <f>IFERROR(VLOOKUP($A246,'TD SOP+PROFORM'!$A$5:$AD$750,MATCH(AJ$4,'TD SOP+PROFORM'!$B$2:$AD$2,0)+1,0),0)+IFERROR(VLOOKUP($A246,'TD SOP+PROFORM'!$A$5:$AD$750,MATCH(AJ$2,'TD SOP+PROFORM'!$B$2:$AD$2,0)+1,0),0)</f>
        <v>0</v>
      </c>
      <c r="AK246" s="25">
        <f>IFERROR(VLOOKUP($A246,'TD SOP+PROFORM'!$A$5:$AD$750,MATCH(AK$4,'TD SOP+PROFORM'!$B$2:$AD$2,0)+1,0),0)+IFERROR(VLOOKUP($A246,'TD SOP+PROFORM'!$A$5:$AD$750,MATCH(AK$2,'TD SOP+PROFORM'!$B$2:$AD$2,0)+1,0),0)</f>
        <v>0</v>
      </c>
      <c r="AL246" s="26" t="str">
        <f t="shared" si="62"/>
        <v/>
      </c>
      <c r="AM246" s="25">
        <f t="shared" si="64"/>
        <v>0</v>
      </c>
      <c r="AN246" s="25">
        <f t="shared" si="64"/>
        <v>0</v>
      </c>
      <c r="AO246" s="26" t="str">
        <f t="shared" si="63"/>
        <v/>
      </c>
    </row>
    <row r="247" spans="1:41" x14ac:dyDescent="0.35">
      <c r="A247" s="24">
        <f>IF(AND('TD SOP+PROFORM'!A244&lt;&gt;"",'TD SOP+PROFORM'!A244&lt;&gt;"TOTAL"),'TD SOP+PROFORM'!A244,0)</f>
        <v>0</v>
      </c>
      <c r="C247" s="25" t="str">
        <f>IFERROR(VLOOKUP($A247,'TD SOP+PROFORM'!$A$5:$AD$750,MATCH(C$4,'TD SOP+PROFORM'!$B$2:$AT$2,0)+1,0),"")</f>
        <v/>
      </c>
      <c r="D247" s="25" t="str">
        <f>IFERROR(VLOOKUP($A247,'TD SOP+PROFORM'!$A$5:$AD$750,MATCH(D$4,'TD SOP+PROFORM'!$B$2:$AT$2,0)+1,0),"")</f>
        <v/>
      </c>
      <c r="E247" s="26" t="str">
        <f t="shared" si="51"/>
        <v/>
      </c>
      <c r="F247" s="25" t="str">
        <f>IFERROR(VLOOKUP($A247,'TD SOP+PROFORM'!$A$5:$AD$750,MATCH(F$4,'TD SOP+PROFORM'!$B$2:$AT$2,0)+1,0),"")</f>
        <v/>
      </c>
      <c r="G247" s="25" t="str">
        <f>IFERROR(VLOOKUP($A247,'TD SOP+PROFORM'!$A$5:$AD$750,MATCH(G$4,'TD SOP+PROFORM'!$B$2:$AT$2,0)+1,0),"")</f>
        <v/>
      </c>
      <c r="H247" s="26" t="str">
        <f t="shared" si="52"/>
        <v/>
      </c>
      <c r="I247" s="25" t="str">
        <f>IFERROR(VLOOKUP($A247,'TD SOP+PROFORM'!$A$5:$AD$750,MATCH(I$4,'TD SOP+PROFORM'!$B$2:$AT$2,0)+1,0),"")</f>
        <v/>
      </c>
      <c r="J247" s="25" t="str">
        <f>IFERROR(VLOOKUP($A247,'TD SOP+PROFORM'!$A$5:$AD$750,MATCH(J$4,'TD SOP+PROFORM'!$B$2:$AT$2,0)+1,0),"")</f>
        <v/>
      </c>
      <c r="K247" s="26" t="str">
        <f t="shared" si="53"/>
        <v/>
      </c>
      <c r="L247" s="25" t="str">
        <f>IFERROR(VLOOKUP($A247,'TD SOP+PROFORM'!$A$5:$AD$750,MATCH(L$4,'TD SOP+PROFORM'!$B$2:$AT$2,0)+1,0),"")</f>
        <v/>
      </c>
      <c r="M247" s="25" t="str">
        <f>IFERROR(VLOOKUP($A247,'TD SOP+PROFORM'!$A$5:$AD$750,MATCH(M$4,'TD SOP+PROFORM'!$B$2:$AT$2,0)+1,0),"")</f>
        <v/>
      </c>
      <c r="N247" s="26" t="str">
        <f t="shared" si="54"/>
        <v/>
      </c>
      <c r="O247" s="25">
        <f>IFERROR(VLOOKUP($A247,'TD SOP+PROFORM'!$A$5:$AD$750,MATCH(O$4,'TD SOP+PROFORM'!$B$2:$AD$2,0)+1,0),0)+IFERROR(VLOOKUP($A247,'TD SOP+PROFORM'!$A$5:$AD$750,MATCH(O$2,'TD SOP+PROFORM'!$B$2:$AD$2,0)+1,0),0)</f>
        <v>0</v>
      </c>
      <c r="P247" s="25">
        <f>IFERROR(VLOOKUP($A247,'TD SOP+PROFORM'!$A$5:$AD$750,MATCH(P$4,'TD SOP+PROFORM'!$B$2:$AD$2,0)+1,0),0)+IFERROR(VLOOKUP($A247,'TD SOP+PROFORM'!$A$5:$AD$750,MATCH(P$2,'TD SOP+PROFORM'!$B$2:$AD$2,0)+1,0),0)</f>
        <v>0</v>
      </c>
      <c r="Q247" s="26" t="str">
        <f t="shared" si="55"/>
        <v/>
      </c>
      <c r="R247" s="25">
        <f>IFERROR(VLOOKUP($A247,'TD SOP+PROFORM'!$A$5:$AD$750,MATCH(R$4,'TD SOP+PROFORM'!$B$2:$AD$2,0)+1,0),0)+IFERROR(VLOOKUP($A247,'TD SOP+PROFORM'!$A$5:$AD$750,MATCH(R$2,'TD SOP+PROFORM'!$B$2:$AD$2,0)+1,0),0)</f>
        <v>0</v>
      </c>
      <c r="S247" s="25">
        <f>IFERROR(VLOOKUP($A247,'TD SOP+PROFORM'!$A$5:$AD$750,MATCH(S$4,'TD SOP+PROFORM'!$B$2:$AD$2,0)+1,0),0)+IFERROR(VLOOKUP($A247,'TD SOP+PROFORM'!$A$5:$AD$750,MATCH(S$2,'TD SOP+PROFORM'!$B$2:$AD$2,0)+1,0),0)</f>
        <v>0</v>
      </c>
      <c r="T247" s="26" t="str">
        <f t="shared" si="56"/>
        <v/>
      </c>
      <c r="U247" s="25">
        <f>IFERROR(VLOOKUP($A247,'TD SOP+PROFORM'!$A$5:$AD$750,MATCH(U$4,'TD SOP+PROFORM'!$B$2:$AD$2,0)+1,0),0)+IFERROR(VLOOKUP($A247,'TD SOP+PROFORM'!$A$5:$AD$750,MATCH(U$2,'TD SOP+PROFORM'!$B$2:$AD$2,0)+1,0),0)</f>
        <v>0</v>
      </c>
      <c r="V247" s="25">
        <f>IFERROR(VLOOKUP($A247,'TD SOP+PROFORM'!$A$5:$AD$750,MATCH(V$4,'TD SOP+PROFORM'!$B$2:$AD$2,0)+1,0),0)+IFERROR(VLOOKUP($A247,'TD SOP+PROFORM'!$A$5:$AD$750,MATCH(V$2,'TD SOP+PROFORM'!$B$2:$AD$2,0)+1,0),0)</f>
        <v>0</v>
      </c>
      <c r="W247" s="26" t="str">
        <f t="shared" si="57"/>
        <v/>
      </c>
      <c r="X247" s="25">
        <f>IFERROR(VLOOKUP($A247,'TD SOP+PROFORM'!$A$5:$AD$750,MATCH(X$4,'TD SOP+PROFORM'!$B$2:$AD$2,0)+1,0),0)+IFERROR(VLOOKUP($A247,'TD SOP+PROFORM'!$A$5:$AD$750,MATCH(X$2,'TD SOP+PROFORM'!$B$2:$AD$2,0)+1,0),0)</f>
        <v>0</v>
      </c>
      <c r="Y247" s="25">
        <f>IFERROR(VLOOKUP($A247,'TD SOP+PROFORM'!$A$5:$AD$750,MATCH(Y$4,'TD SOP+PROFORM'!$B$2:$AD$2,0)+1,0),0)+IFERROR(VLOOKUP($A247,'TD SOP+PROFORM'!$A$5:$AD$750,MATCH(Y$2,'TD SOP+PROFORM'!$B$2:$AD$2,0)+1,0),0)</f>
        <v>0</v>
      </c>
      <c r="Z247" s="26" t="str">
        <f t="shared" si="58"/>
        <v/>
      </c>
      <c r="AA247" s="25">
        <f>IFERROR(VLOOKUP($A247,'TD SOP+PROFORM'!$A$5:$AD$750,MATCH(AA$4,'TD SOP+PROFORM'!$B$2:$AD$2,0)+1,0),0)+IFERROR(VLOOKUP($A247,'TD SOP+PROFORM'!$A$5:$AD$750,MATCH(AA$2,'TD SOP+PROFORM'!$B$2:$AD$2,0)+1,0),0)</f>
        <v>0</v>
      </c>
      <c r="AB247" s="25">
        <f>IFERROR(VLOOKUP($A247,'TD SOP+PROFORM'!$A$5:$AD$750,MATCH(AB$4,'TD SOP+PROFORM'!$B$2:$AD$2,0)+1,0),0)+IFERROR(VLOOKUP($A247,'TD SOP+PROFORM'!$A$5:$AD$750,MATCH(AB$2,'TD SOP+PROFORM'!$B$2:$AD$2,0)+1,0),0)</f>
        <v>0</v>
      </c>
      <c r="AC247" s="26" t="str">
        <f t="shared" si="59"/>
        <v/>
      </c>
      <c r="AD247" s="25">
        <f>IFERROR(VLOOKUP($A247,'TD SOP+PROFORM'!$A$5:$AD$750,MATCH(AD$4,'TD SOP+PROFORM'!$B$2:$AD$2,0)+1,0),0)+IFERROR(VLOOKUP($A247,'TD SOP+PROFORM'!$A$5:$AD$750,MATCH(AD$2,'TD SOP+PROFORM'!$B$2:$AD$2,0)+1,0),0)</f>
        <v>0</v>
      </c>
      <c r="AE247" s="25">
        <f>IFERROR(VLOOKUP($A247,'TD SOP+PROFORM'!$A$5:$AD$750,MATCH(AE$4,'TD SOP+PROFORM'!$B$2:$AD$2,0)+1,0),0)+IFERROR(VLOOKUP($A247,'TD SOP+PROFORM'!$A$5:$AD$750,MATCH(AE$2,'TD SOP+PROFORM'!$B$2:$AD$2,0)+1,0),0)</f>
        <v>0</v>
      </c>
      <c r="AF247" s="26" t="str">
        <f t="shared" si="60"/>
        <v/>
      </c>
      <c r="AG247" s="25">
        <f>IFERROR(VLOOKUP($A247,'TD SOP+PROFORM'!$A$5:$AD$750,MATCH(AG$4,'TD SOP+PROFORM'!$B$2:$AD$2,0)+1,0),0)+IFERROR(VLOOKUP($A247,'TD SOP+PROFORM'!$A$5:$AD$750,MATCH(AG$2,'TD SOP+PROFORM'!$B$2:$AD$2,0)+1,0),0)</f>
        <v>0</v>
      </c>
      <c r="AH247" s="25">
        <f>IFERROR(VLOOKUP($A247,'TD SOP+PROFORM'!$A$5:$AD$750,MATCH(AH$4,'TD SOP+PROFORM'!$B$2:$AD$2,0)+1,0),0)+IFERROR(VLOOKUP($A247,'TD SOP+PROFORM'!$A$5:$AD$750,MATCH(AH$2,'TD SOP+PROFORM'!$B$2:$AD$2,0)+1,0),0)</f>
        <v>0</v>
      </c>
      <c r="AI247" s="26" t="str">
        <f t="shared" si="61"/>
        <v/>
      </c>
      <c r="AJ247" s="25">
        <f>IFERROR(VLOOKUP($A247,'TD SOP+PROFORM'!$A$5:$AD$750,MATCH(AJ$4,'TD SOP+PROFORM'!$B$2:$AD$2,0)+1,0),0)+IFERROR(VLOOKUP($A247,'TD SOP+PROFORM'!$A$5:$AD$750,MATCH(AJ$2,'TD SOP+PROFORM'!$B$2:$AD$2,0)+1,0),0)</f>
        <v>0</v>
      </c>
      <c r="AK247" s="25">
        <f>IFERROR(VLOOKUP($A247,'TD SOP+PROFORM'!$A$5:$AD$750,MATCH(AK$4,'TD SOP+PROFORM'!$B$2:$AD$2,0)+1,0),0)+IFERROR(VLOOKUP($A247,'TD SOP+PROFORM'!$A$5:$AD$750,MATCH(AK$2,'TD SOP+PROFORM'!$B$2:$AD$2,0)+1,0),0)</f>
        <v>0</v>
      </c>
      <c r="AL247" s="26" t="str">
        <f t="shared" si="62"/>
        <v/>
      </c>
      <c r="AM247" s="25">
        <f t="shared" si="64"/>
        <v>0</v>
      </c>
      <c r="AN247" s="25">
        <f t="shared" si="64"/>
        <v>0</v>
      </c>
      <c r="AO247" s="26" t="str">
        <f t="shared" si="63"/>
        <v/>
      </c>
    </row>
    <row r="248" spans="1:41" x14ac:dyDescent="0.35">
      <c r="A248" s="24">
        <f>IF(AND('TD SOP+PROFORM'!A245&lt;&gt;"",'TD SOP+PROFORM'!A245&lt;&gt;"TOTAL"),'TD SOP+PROFORM'!A245,0)</f>
        <v>0</v>
      </c>
      <c r="C248" s="25" t="str">
        <f>IFERROR(VLOOKUP($A248,'TD SOP+PROFORM'!$A$5:$AD$750,MATCH(C$4,'TD SOP+PROFORM'!$B$2:$AT$2,0)+1,0),"")</f>
        <v/>
      </c>
      <c r="D248" s="25" t="str">
        <f>IFERROR(VLOOKUP($A248,'TD SOP+PROFORM'!$A$5:$AD$750,MATCH(D$4,'TD SOP+PROFORM'!$B$2:$AT$2,0)+1,0),"")</f>
        <v/>
      </c>
      <c r="E248" s="26" t="str">
        <f t="shared" si="51"/>
        <v/>
      </c>
      <c r="F248" s="25" t="str">
        <f>IFERROR(VLOOKUP($A248,'TD SOP+PROFORM'!$A$5:$AD$750,MATCH(F$4,'TD SOP+PROFORM'!$B$2:$AT$2,0)+1,0),"")</f>
        <v/>
      </c>
      <c r="G248" s="25" t="str">
        <f>IFERROR(VLOOKUP($A248,'TD SOP+PROFORM'!$A$5:$AD$750,MATCH(G$4,'TD SOP+PROFORM'!$B$2:$AT$2,0)+1,0),"")</f>
        <v/>
      </c>
      <c r="H248" s="26" t="str">
        <f t="shared" si="52"/>
        <v/>
      </c>
      <c r="I248" s="25" t="str">
        <f>IFERROR(VLOOKUP($A248,'TD SOP+PROFORM'!$A$5:$AD$750,MATCH(I$4,'TD SOP+PROFORM'!$B$2:$AT$2,0)+1,0),"")</f>
        <v/>
      </c>
      <c r="J248" s="25" t="str">
        <f>IFERROR(VLOOKUP($A248,'TD SOP+PROFORM'!$A$5:$AD$750,MATCH(J$4,'TD SOP+PROFORM'!$B$2:$AT$2,0)+1,0),"")</f>
        <v/>
      </c>
      <c r="K248" s="26" t="str">
        <f t="shared" si="53"/>
        <v/>
      </c>
      <c r="L248" s="25" t="str">
        <f>IFERROR(VLOOKUP($A248,'TD SOP+PROFORM'!$A$5:$AD$750,MATCH(L$4,'TD SOP+PROFORM'!$B$2:$AT$2,0)+1,0),"")</f>
        <v/>
      </c>
      <c r="M248" s="25" t="str">
        <f>IFERROR(VLOOKUP($A248,'TD SOP+PROFORM'!$A$5:$AD$750,MATCH(M$4,'TD SOP+PROFORM'!$B$2:$AT$2,0)+1,0),"")</f>
        <v/>
      </c>
      <c r="N248" s="26" t="str">
        <f t="shared" si="54"/>
        <v/>
      </c>
      <c r="O248" s="25">
        <f>IFERROR(VLOOKUP($A248,'TD SOP+PROFORM'!$A$5:$AD$750,MATCH(O$4,'TD SOP+PROFORM'!$B$2:$AD$2,0)+1,0),0)+IFERROR(VLOOKUP($A248,'TD SOP+PROFORM'!$A$5:$AD$750,MATCH(O$2,'TD SOP+PROFORM'!$B$2:$AD$2,0)+1,0),0)</f>
        <v>0</v>
      </c>
      <c r="P248" s="25">
        <f>IFERROR(VLOOKUP($A248,'TD SOP+PROFORM'!$A$5:$AD$750,MATCH(P$4,'TD SOP+PROFORM'!$B$2:$AD$2,0)+1,0),0)+IFERROR(VLOOKUP($A248,'TD SOP+PROFORM'!$A$5:$AD$750,MATCH(P$2,'TD SOP+PROFORM'!$B$2:$AD$2,0)+1,0),0)</f>
        <v>0</v>
      </c>
      <c r="Q248" s="26" t="str">
        <f t="shared" si="55"/>
        <v/>
      </c>
      <c r="R248" s="25">
        <f>IFERROR(VLOOKUP($A248,'TD SOP+PROFORM'!$A$5:$AD$750,MATCH(R$4,'TD SOP+PROFORM'!$B$2:$AD$2,0)+1,0),0)+IFERROR(VLOOKUP($A248,'TD SOP+PROFORM'!$A$5:$AD$750,MATCH(R$2,'TD SOP+PROFORM'!$B$2:$AD$2,0)+1,0),0)</f>
        <v>0</v>
      </c>
      <c r="S248" s="25">
        <f>IFERROR(VLOOKUP($A248,'TD SOP+PROFORM'!$A$5:$AD$750,MATCH(S$4,'TD SOP+PROFORM'!$B$2:$AD$2,0)+1,0),0)+IFERROR(VLOOKUP($A248,'TD SOP+PROFORM'!$A$5:$AD$750,MATCH(S$2,'TD SOP+PROFORM'!$B$2:$AD$2,0)+1,0),0)</f>
        <v>0</v>
      </c>
      <c r="T248" s="26" t="str">
        <f t="shared" si="56"/>
        <v/>
      </c>
      <c r="U248" s="25">
        <f>IFERROR(VLOOKUP($A248,'TD SOP+PROFORM'!$A$5:$AD$750,MATCH(U$4,'TD SOP+PROFORM'!$B$2:$AD$2,0)+1,0),0)+IFERROR(VLOOKUP($A248,'TD SOP+PROFORM'!$A$5:$AD$750,MATCH(U$2,'TD SOP+PROFORM'!$B$2:$AD$2,0)+1,0),0)</f>
        <v>0</v>
      </c>
      <c r="V248" s="25">
        <f>IFERROR(VLOOKUP($A248,'TD SOP+PROFORM'!$A$5:$AD$750,MATCH(V$4,'TD SOP+PROFORM'!$B$2:$AD$2,0)+1,0),0)+IFERROR(VLOOKUP($A248,'TD SOP+PROFORM'!$A$5:$AD$750,MATCH(V$2,'TD SOP+PROFORM'!$B$2:$AD$2,0)+1,0),0)</f>
        <v>0</v>
      </c>
      <c r="W248" s="26" t="str">
        <f t="shared" si="57"/>
        <v/>
      </c>
      <c r="X248" s="25">
        <f>IFERROR(VLOOKUP($A248,'TD SOP+PROFORM'!$A$5:$AD$750,MATCH(X$4,'TD SOP+PROFORM'!$B$2:$AD$2,0)+1,0),0)+IFERROR(VLOOKUP($A248,'TD SOP+PROFORM'!$A$5:$AD$750,MATCH(X$2,'TD SOP+PROFORM'!$B$2:$AD$2,0)+1,0),0)</f>
        <v>0</v>
      </c>
      <c r="Y248" s="25">
        <f>IFERROR(VLOOKUP($A248,'TD SOP+PROFORM'!$A$5:$AD$750,MATCH(Y$4,'TD SOP+PROFORM'!$B$2:$AD$2,0)+1,0),0)+IFERROR(VLOOKUP($A248,'TD SOP+PROFORM'!$A$5:$AD$750,MATCH(Y$2,'TD SOP+PROFORM'!$B$2:$AD$2,0)+1,0),0)</f>
        <v>0</v>
      </c>
      <c r="Z248" s="26" t="str">
        <f t="shared" si="58"/>
        <v/>
      </c>
      <c r="AA248" s="25">
        <f>IFERROR(VLOOKUP($A248,'TD SOP+PROFORM'!$A$5:$AD$750,MATCH(AA$4,'TD SOP+PROFORM'!$B$2:$AD$2,0)+1,0),0)+IFERROR(VLOOKUP($A248,'TD SOP+PROFORM'!$A$5:$AD$750,MATCH(AA$2,'TD SOP+PROFORM'!$B$2:$AD$2,0)+1,0),0)</f>
        <v>0</v>
      </c>
      <c r="AB248" s="25">
        <f>IFERROR(VLOOKUP($A248,'TD SOP+PROFORM'!$A$5:$AD$750,MATCH(AB$4,'TD SOP+PROFORM'!$B$2:$AD$2,0)+1,0),0)+IFERROR(VLOOKUP($A248,'TD SOP+PROFORM'!$A$5:$AD$750,MATCH(AB$2,'TD SOP+PROFORM'!$B$2:$AD$2,0)+1,0),0)</f>
        <v>0</v>
      </c>
      <c r="AC248" s="26" t="str">
        <f t="shared" si="59"/>
        <v/>
      </c>
      <c r="AD248" s="25">
        <f>IFERROR(VLOOKUP($A248,'TD SOP+PROFORM'!$A$5:$AD$750,MATCH(AD$4,'TD SOP+PROFORM'!$B$2:$AD$2,0)+1,0),0)+IFERROR(VLOOKUP($A248,'TD SOP+PROFORM'!$A$5:$AD$750,MATCH(AD$2,'TD SOP+PROFORM'!$B$2:$AD$2,0)+1,0),0)</f>
        <v>0</v>
      </c>
      <c r="AE248" s="25">
        <f>IFERROR(VLOOKUP($A248,'TD SOP+PROFORM'!$A$5:$AD$750,MATCH(AE$4,'TD SOP+PROFORM'!$B$2:$AD$2,0)+1,0),0)+IFERROR(VLOOKUP($A248,'TD SOP+PROFORM'!$A$5:$AD$750,MATCH(AE$2,'TD SOP+PROFORM'!$B$2:$AD$2,0)+1,0),0)</f>
        <v>0</v>
      </c>
      <c r="AF248" s="26" t="str">
        <f t="shared" si="60"/>
        <v/>
      </c>
      <c r="AG248" s="25">
        <f>IFERROR(VLOOKUP($A248,'TD SOP+PROFORM'!$A$5:$AD$750,MATCH(AG$4,'TD SOP+PROFORM'!$B$2:$AD$2,0)+1,0),0)+IFERROR(VLOOKUP($A248,'TD SOP+PROFORM'!$A$5:$AD$750,MATCH(AG$2,'TD SOP+PROFORM'!$B$2:$AD$2,0)+1,0),0)</f>
        <v>0</v>
      </c>
      <c r="AH248" s="25">
        <f>IFERROR(VLOOKUP($A248,'TD SOP+PROFORM'!$A$5:$AD$750,MATCH(AH$4,'TD SOP+PROFORM'!$B$2:$AD$2,0)+1,0),0)+IFERROR(VLOOKUP($A248,'TD SOP+PROFORM'!$A$5:$AD$750,MATCH(AH$2,'TD SOP+PROFORM'!$B$2:$AD$2,0)+1,0),0)</f>
        <v>0</v>
      </c>
      <c r="AI248" s="26" t="str">
        <f t="shared" si="61"/>
        <v/>
      </c>
      <c r="AJ248" s="25">
        <f>IFERROR(VLOOKUP($A248,'TD SOP+PROFORM'!$A$5:$AD$750,MATCH(AJ$4,'TD SOP+PROFORM'!$B$2:$AD$2,0)+1,0),0)+IFERROR(VLOOKUP($A248,'TD SOP+PROFORM'!$A$5:$AD$750,MATCH(AJ$2,'TD SOP+PROFORM'!$B$2:$AD$2,0)+1,0),0)</f>
        <v>0</v>
      </c>
      <c r="AK248" s="25">
        <f>IFERROR(VLOOKUP($A248,'TD SOP+PROFORM'!$A$5:$AD$750,MATCH(AK$4,'TD SOP+PROFORM'!$B$2:$AD$2,0)+1,0),0)+IFERROR(VLOOKUP($A248,'TD SOP+PROFORM'!$A$5:$AD$750,MATCH(AK$2,'TD SOP+PROFORM'!$B$2:$AD$2,0)+1,0),0)</f>
        <v>0</v>
      </c>
      <c r="AL248" s="26" t="str">
        <f t="shared" si="62"/>
        <v/>
      </c>
      <c r="AM248" s="25">
        <f t="shared" si="64"/>
        <v>0</v>
      </c>
      <c r="AN248" s="25">
        <f t="shared" si="64"/>
        <v>0</v>
      </c>
      <c r="AO248" s="26" t="str">
        <f t="shared" si="63"/>
        <v/>
      </c>
    </row>
    <row r="249" spans="1:41" x14ac:dyDescent="0.35">
      <c r="A249" s="24">
        <f>IF(AND('TD SOP+PROFORM'!A246&lt;&gt;"",'TD SOP+PROFORM'!A246&lt;&gt;"TOTAL"),'TD SOP+PROFORM'!A246,0)</f>
        <v>0</v>
      </c>
      <c r="C249" s="25" t="str">
        <f>IFERROR(VLOOKUP($A249,'TD SOP+PROFORM'!$A$5:$AD$750,MATCH(C$4,'TD SOP+PROFORM'!$B$2:$AT$2,0)+1,0),"")</f>
        <v/>
      </c>
      <c r="D249" s="25" t="str">
        <f>IFERROR(VLOOKUP($A249,'TD SOP+PROFORM'!$A$5:$AD$750,MATCH(D$4,'TD SOP+PROFORM'!$B$2:$AT$2,0)+1,0),"")</f>
        <v/>
      </c>
      <c r="E249" s="26" t="str">
        <f t="shared" si="51"/>
        <v/>
      </c>
      <c r="F249" s="25" t="str">
        <f>IFERROR(VLOOKUP($A249,'TD SOP+PROFORM'!$A$5:$AD$750,MATCH(F$4,'TD SOP+PROFORM'!$B$2:$AT$2,0)+1,0),"")</f>
        <v/>
      </c>
      <c r="G249" s="25" t="str">
        <f>IFERROR(VLOOKUP($A249,'TD SOP+PROFORM'!$A$5:$AD$750,MATCH(G$4,'TD SOP+PROFORM'!$B$2:$AT$2,0)+1,0),"")</f>
        <v/>
      </c>
      <c r="H249" s="26" t="str">
        <f t="shared" si="52"/>
        <v/>
      </c>
      <c r="I249" s="25" t="str">
        <f>IFERROR(VLOOKUP($A249,'TD SOP+PROFORM'!$A$5:$AD$750,MATCH(I$4,'TD SOP+PROFORM'!$B$2:$AT$2,0)+1,0),"")</f>
        <v/>
      </c>
      <c r="J249" s="25" t="str">
        <f>IFERROR(VLOOKUP($A249,'TD SOP+PROFORM'!$A$5:$AD$750,MATCH(J$4,'TD SOP+PROFORM'!$B$2:$AT$2,0)+1,0),"")</f>
        <v/>
      </c>
      <c r="K249" s="26" t="str">
        <f t="shared" si="53"/>
        <v/>
      </c>
      <c r="L249" s="25" t="str">
        <f>IFERROR(VLOOKUP($A249,'TD SOP+PROFORM'!$A$5:$AD$750,MATCH(L$4,'TD SOP+PROFORM'!$B$2:$AT$2,0)+1,0),"")</f>
        <v/>
      </c>
      <c r="M249" s="25" t="str">
        <f>IFERROR(VLOOKUP($A249,'TD SOP+PROFORM'!$A$5:$AD$750,MATCH(M$4,'TD SOP+PROFORM'!$B$2:$AT$2,0)+1,0),"")</f>
        <v/>
      </c>
      <c r="N249" s="26" t="str">
        <f t="shared" si="54"/>
        <v/>
      </c>
      <c r="O249" s="25">
        <f>IFERROR(VLOOKUP($A249,'TD SOP+PROFORM'!$A$5:$AD$750,MATCH(O$4,'TD SOP+PROFORM'!$B$2:$AD$2,0)+1,0),0)+IFERROR(VLOOKUP($A249,'TD SOP+PROFORM'!$A$5:$AD$750,MATCH(O$2,'TD SOP+PROFORM'!$B$2:$AD$2,0)+1,0),0)</f>
        <v>0</v>
      </c>
      <c r="P249" s="25">
        <f>IFERROR(VLOOKUP($A249,'TD SOP+PROFORM'!$A$5:$AD$750,MATCH(P$4,'TD SOP+PROFORM'!$B$2:$AD$2,0)+1,0),0)+IFERROR(VLOOKUP($A249,'TD SOP+PROFORM'!$A$5:$AD$750,MATCH(P$2,'TD SOP+PROFORM'!$B$2:$AD$2,0)+1,0),0)</f>
        <v>0</v>
      </c>
      <c r="Q249" s="26" t="str">
        <f t="shared" si="55"/>
        <v/>
      </c>
      <c r="R249" s="25">
        <f>IFERROR(VLOOKUP($A249,'TD SOP+PROFORM'!$A$5:$AD$750,MATCH(R$4,'TD SOP+PROFORM'!$B$2:$AD$2,0)+1,0),0)+IFERROR(VLOOKUP($A249,'TD SOP+PROFORM'!$A$5:$AD$750,MATCH(R$2,'TD SOP+PROFORM'!$B$2:$AD$2,0)+1,0),0)</f>
        <v>0</v>
      </c>
      <c r="S249" s="25">
        <f>IFERROR(VLOOKUP($A249,'TD SOP+PROFORM'!$A$5:$AD$750,MATCH(S$4,'TD SOP+PROFORM'!$B$2:$AD$2,0)+1,0),0)+IFERROR(VLOOKUP($A249,'TD SOP+PROFORM'!$A$5:$AD$750,MATCH(S$2,'TD SOP+PROFORM'!$B$2:$AD$2,0)+1,0),0)</f>
        <v>0</v>
      </c>
      <c r="T249" s="26" t="str">
        <f t="shared" si="56"/>
        <v/>
      </c>
      <c r="U249" s="25">
        <f>IFERROR(VLOOKUP($A249,'TD SOP+PROFORM'!$A$5:$AD$750,MATCH(U$4,'TD SOP+PROFORM'!$B$2:$AD$2,0)+1,0),0)+IFERROR(VLOOKUP($A249,'TD SOP+PROFORM'!$A$5:$AD$750,MATCH(U$2,'TD SOP+PROFORM'!$B$2:$AD$2,0)+1,0),0)</f>
        <v>0</v>
      </c>
      <c r="V249" s="25">
        <f>IFERROR(VLOOKUP($A249,'TD SOP+PROFORM'!$A$5:$AD$750,MATCH(V$4,'TD SOP+PROFORM'!$B$2:$AD$2,0)+1,0),0)+IFERROR(VLOOKUP($A249,'TD SOP+PROFORM'!$A$5:$AD$750,MATCH(V$2,'TD SOP+PROFORM'!$B$2:$AD$2,0)+1,0),0)</f>
        <v>0</v>
      </c>
      <c r="W249" s="26" t="str">
        <f t="shared" si="57"/>
        <v/>
      </c>
      <c r="X249" s="25">
        <f>IFERROR(VLOOKUP($A249,'TD SOP+PROFORM'!$A$5:$AD$750,MATCH(X$4,'TD SOP+PROFORM'!$B$2:$AD$2,0)+1,0),0)+IFERROR(VLOOKUP($A249,'TD SOP+PROFORM'!$A$5:$AD$750,MATCH(X$2,'TD SOP+PROFORM'!$B$2:$AD$2,0)+1,0),0)</f>
        <v>0</v>
      </c>
      <c r="Y249" s="25">
        <f>IFERROR(VLOOKUP($A249,'TD SOP+PROFORM'!$A$5:$AD$750,MATCH(Y$4,'TD SOP+PROFORM'!$B$2:$AD$2,0)+1,0),0)+IFERROR(VLOOKUP($A249,'TD SOP+PROFORM'!$A$5:$AD$750,MATCH(Y$2,'TD SOP+PROFORM'!$B$2:$AD$2,0)+1,0),0)</f>
        <v>0</v>
      </c>
      <c r="Z249" s="26" t="str">
        <f t="shared" si="58"/>
        <v/>
      </c>
      <c r="AA249" s="25">
        <f>IFERROR(VLOOKUP($A249,'TD SOP+PROFORM'!$A$5:$AD$750,MATCH(AA$4,'TD SOP+PROFORM'!$B$2:$AD$2,0)+1,0),0)+IFERROR(VLOOKUP($A249,'TD SOP+PROFORM'!$A$5:$AD$750,MATCH(AA$2,'TD SOP+PROFORM'!$B$2:$AD$2,0)+1,0),0)</f>
        <v>0</v>
      </c>
      <c r="AB249" s="25">
        <f>IFERROR(VLOOKUP($A249,'TD SOP+PROFORM'!$A$5:$AD$750,MATCH(AB$4,'TD SOP+PROFORM'!$B$2:$AD$2,0)+1,0),0)+IFERROR(VLOOKUP($A249,'TD SOP+PROFORM'!$A$5:$AD$750,MATCH(AB$2,'TD SOP+PROFORM'!$B$2:$AD$2,0)+1,0),0)</f>
        <v>0</v>
      </c>
      <c r="AC249" s="26" t="str">
        <f t="shared" si="59"/>
        <v/>
      </c>
      <c r="AD249" s="25">
        <f>IFERROR(VLOOKUP($A249,'TD SOP+PROFORM'!$A$5:$AD$750,MATCH(AD$4,'TD SOP+PROFORM'!$B$2:$AD$2,0)+1,0),0)+IFERROR(VLOOKUP($A249,'TD SOP+PROFORM'!$A$5:$AD$750,MATCH(AD$2,'TD SOP+PROFORM'!$B$2:$AD$2,0)+1,0),0)</f>
        <v>0</v>
      </c>
      <c r="AE249" s="25">
        <f>IFERROR(VLOOKUP($A249,'TD SOP+PROFORM'!$A$5:$AD$750,MATCH(AE$4,'TD SOP+PROFORM'!$B$2:$AD$2,0)+1,0),0)+IFERROR(VLOOKUP($A249,'TD SOP+PROFORM'!$A$5:$AD$750,MATCH(AE$2,'TD SOP+PROFORM'!$B$2:$AD$2,0)+1,0),0)</f>
        <v>0</v>
      </c>
      <c r="AF249" s="26" t="str">
        <f t="shared" si="60"/>
        <v/>
      </c>
      <c r="AG249" s="25">
        <f>IFERROR(VLOOKUP($A249,'TD SOP+PROFORM'!$A$5:$AD$750,MATCH(AG$4,'TD SOP+PROFORM'!$B$2:$AD$2,0)+1,0),0)+IFERROR(VLOOKUP($A249,'TD SOP+PROFORM'!$A$5:$AD$750,MATCH(AG$2,'TD SOP+PROFORM'!$B$2:$AD$2,0)+1,0),0)</f>
        <v>0</v>
      </c>
      <c r="AH249" s="25">
        <f>IFERROR(VLOOKUP($A249,'TD SOP+PROFORM'!$A$5:$AD$750,MATCH(AH$4,'TD SOP+PROFORM'!$B$2:$AD$2,0)+1,0),0)+IFERROR(VLOOKUP($A249,'TD SOP+PROFORM'!$A$5:$AD$750,MATCH(AH$2,'TD SOP+PROFORM'!$B$2:$AD$2,0)+1,0),0)</f>
        <v>0</v>
      </c>
      <c r="AI249" s="26" t="str">
        <f t="shared" si="61"/>
        <v/>
      </c>
      <c r="AJ249" s="25">
        <f>IFERROR(VLOOKUP($A249,'TD SOP+PROFORM'!$A$5:$AD$750,MATCH(AJ$4,'TD SOP+PROFORM'!$B$2:$AD$2,0)+1,0),0)+IFERROR(VLOOKUP($A249,'TD SOP+PROFORM'!$A$5:$AD$750,MATCH(AJ$2,'TD SOP+PROFORM'!$B$2:$AD$2,0)+1,0),0)</f>
        <v>0</v>
      </c>
      <c r="AK249" s="25">
        <f>IFERROR(VLOOKUP($A249,'TD SOP+PROFORM'!$A$5:$AD$750,MATCH(AK$4,'TD SOP+PROFORM'!$B$2:$AD$2,0)+1,0),0)+IFERROR(VLOOKUP($A249,'TD SOP+PROFORM'!$A$5:$AD$750,MATCH(AK$2,'TD SOP+PROFORM'!$B$2:$AD$2,0)+1,0),0)</f>
        <v>0</v>
      </c>
      <c r="AL249" s="26" t="str">
        <f t="shared" si="62"/>
        <v/>
      </c>
      <c r="AM249" s="25">
        <f t="shared" si="64"/>
        <v>0</v>
      </c>
      <c r="AN249" s="25">
        <f t="shared" si="64"/>
        <v>0</v>
      </c>
      <c r="AO249" s="26" t="str">
        <f t="shared" si="63"/>
        <v/>
      </c>
    </row>
    <row r="250" spans="1:41" x14ac:dyDescent="0.35">
      <c r="A250" s="24">
        <f>IF(AND('TD SOP+PROFORM'!A247&lt;&gt;"",'TD SOP+PROFORM'!A247&lt;&gt;"TOTAL"),'TD SOP+PROFORM'!A247,0)</f>
        <v>0</v>
      </c>
      <c r="C250" s="25" t="str">
        <f>IFERROR(VLOOKUP($A250,'TD SOP+PROFORM'!$A$5:$AD$750,MATCH(C$4,'TD SOP+PROFORM'!$B$2:$AT$2,0)+1,0),"")</f>
        <v/>
      </c>
      <c r="D250" s="25" t="str">
        <f>IFERROR(VLOOKUP($A250,'TD SOP+PROFORM'!$A$5:$AD$750,MATCH(D$4,'TD SOP+PROFORM'!$B$2:$AT$2,0)+1,0),"")</f>
        <v/>
      </c>
      <c r="E250" s="26" t="str">
        <f t="shared" si="51"/>
        <v/>
      </c>
      <c r="F250" s="25" t="str">
        <f>IFERROR(VLOOKUP($A250,'TD SOP+PROFORM'!$A$5:$AD$750,MATCH(F$4,'TD SOP+PROFORM'!$B$2:$AT$2,0)+1,0),"")</f>
        <v/>
      </c>
      <c r="G250" s="25" t="str">
        <f>IFERROR(VLOOKUP($A250,'TD SOP+PROFORM'!$A$5:$AD$750,MATCH(G$4,'TD SOP+PROFORM'!$B$2:$AT$2,0)+1,0),"")</f>
        <v/>
      </c>
      <c r="H250" s="26" t="str">
        <f t="shared" si="52"/>
        <v/>
      </c>
      <c r="I250" s="25" t="str">
        <f>IFERROR(VLOOKUP($A250,'TD SOP+PROFORM'!$A$5:$AD$750,MATCH(I$4,'TD SOP+PROFORM'!$B$2:$AT$2,0)+1,0),"")</f>
        <v/>
      </c>
      <c r="J250" s="25" t="str">
        <f>IFERROR(VLOOKUP($A250,'TD SOP+PROFORM'!$A$5:$AD$750,MATCH(J$4,'TD SOP+PROFORM'!$B$2:$AT$2,0)+1,0),"")</f>
        <v/>
      </c>
      <c r="K250" s="26" t="str">
        <f t="shared" si="53"/>
        <v/>
      </c>
      <c r="L250" s="25" t="str">
        <f>IFERROR(VLOOKUP($A250,'TD SOP+PROFORM'!$A$5:$AD$750,MATCH(L$4,'TD SOP+PROFORM'!$B$2:$AT$2,0)+1,0),"")</f>
        <v/>
      </c>
      <c r="M250" s="25" t="str">
        <f>IFERROR(VLOOKUP($A250,'TD SOP+PROFORM'!$A$5:$AD$750,MATCH(M$4,'TD SOP+PROFORM'!$B$2:$AT$2,0)+1,0),"")</f>
        <v/>
      </c>
      <c r="N250" s="26" t="str">
        <f t="shared" si="54"/>
        <v/>
      </c>
      <c r="O250" s="25">
        <f>IFERROR(VLOOKUP($A250,'TD SOP+PROFORM'!$A$5:$AD$750,MATCH(O$4,'TD SOP+PROFORM'!$B$2:$AD$2,0)+1,0),0)+IFERROR(VLOOKUP($A250,'TD SOP+PROFORM'!$A$5:$AD$750,MATCH(O$2,'TD SOP+PROFORM'!$B$2:$AD$2,0)+1,0),0)</f>
        <v>0</v>
      </c>
      <c r="P250" s="25">
        <f>IFERROR(VLOOKUP($A250,'TD SOP+PROFORM'!$A$5:$AD$750,MATCH(P$4,'TD SOP+PROFORM'!$B$2:$AD$2,0)+1,0),0)+IFERROR(VLOOKUP($A250,'TD SOP+PROFORM'!$A$5:$AD$750,MATCH(P$2,'TD SOP+PROFORM'!$B$2:$AD$2,0)+1,0),0)</f>
        <v>0</v>
      </c>
      <c r="Q250" s="26" t="str">
        <f t="shared" si="55"/>
        <v/>
      </c>
      <c r="R250" s="25">
        <f>IFERROR(VLOOKUP($A250,'TD SOP+PROFORM'!$A$5:$AD$750,MATCH(R$4,'TD SOP+PROFORM'!$B$2:$AD$2,0)+1,0),0)+IFERROR(VLOOKUP($A250,'TD SOP+PROFORM'!$A$5:$AD$750,MATCH(R$2,'TD SOP+PROFORM'!$B$2:$AD$2,0)+1,0),0)</f>
        <v>0</v>
      </c>
      <c r="S250" s="25">
        <f>IFERROR(VLOOKUP($A250,'TD SOP+PROFORM'!$A$5:$AD$750,MATCH(S$4,'TD SOP+PROFORM'!$B$2:$AD$2,0)+1,0),0)+IFERROR(VLOOKUP($A250,'TD SOP+PROFORM'!$A$5:$AD$750,MATCH(S$2,'TD SOP+PROFORM'!$B$2:$AD$2,0)+1,0),0)</f>
        <v>0</v>
      </c>
      <c r="T250" s="26" t="str">
        <f t="shared" si="56"/>
        <v/>
      </c>
      <c r="U250" s="25">
        <f>IFERROR(VLOOKUP($A250,'TD SOP+PROFORM'!$A$5:$AD$750,MATCH(U$4,'TD SOP+PROFORM'!$B$2:$AD$2,0)+1,0),0)+IFERROR(VLOOKUP($A250,'TD SOP+PROFORM'!$A$5:$AD$750,MATCH(U$2,'TD SOP+PROFORM'!$B$2:$AD$2,0)+1,0),0)</f>
        <v>0</v>
      </c>
      <c r="V250" s="25">
        <f>IFERROR(VLOOKUP($A250,'TD SOP+PROFORM'!$A$5:$AD$750,MATCH(V$4,'TD SOP+PROFORM'!$B$2:$AD$2,0)+1,0),0)+IFERROR(VLOOKUP($A250,'TD SOP+PROFORM'!$A$5:$AD$750,MATCH(V$2,'TD SOP+PROFORM'!$B$2:$AD$2,0)+1,0),0)</f>
        <v>0</v>
      </c>
      <c r="W250" s="26" t="str">
        <f t="shared" si="57"/>
        <v/>
      </c>
      <c r="X250" s="25">
        <f>IFERROR(VLOOKUP($A250,'TD SOP+PROFORM'!$A$5:$AD$750,MATCH(X$4,'TD SOP+PROFORM'!$B$2:$AD$2,0)+1,0),0)+IFERROR(VLOOKUP($A250,'TD SOP+PROFORM'!$A$5:$AD$750,MATCH(X$2,'TD SOP+PROFORM'!$B$2:$AD$2,0)+1,0),0)</f>
        <v>0</v>
      </c>
      <c r="Y250" s="25">
        <f>IFERROR(VLOOKUP($A250,'TD SOP+PROFORM'!$A$5:$AD$750,MATCH(Y$4,'TD SOP+PROFORM'!$B$2:$AD$2,0)+1,0),0)+IFERROR(VLOOKUP($A250,'TD SOP+PROFORM'!$A$5:$AD$750,MATCH(Y$2,'TD SOP+PROFORM'!$B$2:$AD$2,0)+1,0),0)</f>
        <v>0</v>
      </c>
      <c r="Z250" s="26" t="str">
        <f t="shared" si="58"/>
        <v/>
      </c>
      <c r="AA250" s="25">
        <f>IFERROR(VLOOKUP($A250,'TD SOP+PROFORM'!$A$5:$AD$750,MATCH(AA$4,'TD SOP+PROFORM'!$B$2:$AD$2,0)+1,0),0)+IFERROR(VLOOKUP($A250,'TD SOP+PROFORM'!$A$5:$AD$750,MATCH(AA$2,'TD SOP+PROFORM'!$B$2:$AD$2,0)+1,0),0)</f>
        <v>0</v>
      </c>
      <c r="AB250" s="25">
        <f>IFERROR(VLOOKUP($A250,'TD SOP+PROFORM'!$A$5:$AD$750,MATCH(AB$4,'TD SOP+PROFORM'!$B$2:$AD$2,0)+1,0),0)+IFERROR(VLOOKUP($A250,'TD SOP+PROFORM'!$A$5:$AD$750,MATCH(AB$2,'TD SOP+PROFORM'!$B$2:$AD$2,0)+1,0),0)</f>
        <v>0</v>
      </c>
      <c r="AC250" s="26" t="str">
        <f t="shared" si="59"/>
        <v/>
      </c>
      <c r="AD250" s="25">
        <f>IFERROR(VLOOKUP($A250,'TD SOP+PROFORM'!$A$5:$AD$750,MATCH(AD$4,'TD SOP+PROFORM'!$B$2:$AD$2,0)+1,0),0)+IFERROR(VLOOKUP($A250,'TD SOP+PROFORM'!$A$5:$AD$750,MATCH(AD$2,'TD SOP+PROFORM'!$B$2:$AD$2,0)+1,0),0)</f>
        <v>0</v>
      </c>
      <c r="AE250" s="25">
        <f>IFERROR(VLOOKUP($A250,'TD SOP+PROFORM'!$A$5:$AD$750,MATCH(AE$4,'TD SOP+PROFORM'!$B$2:$AD$2,0)+1,0),0)+IFERROR(VLOOKUP($A250,'TD SOP+PROFORM'!$A$5:$AD$750,MATCH(AE$2,'TD SOP+PROFORM'!$B$2:$AD$2,0)+1,0),0)</f>
        <v>0</v>
      </c>
      <c r="AF250" s="26" t="str">
        <f t="shared" si="60"/>
        <v/>
      </c>
      <c r="AG250" s="25">
        <f>IFERROR(VLOOKUP($A250,'TD SOP+PROFORM'!$A$5:$AD$750,MATCH(AG$4,'TD SOP+PROFORM'!$B$2:$AD$2,0)+1,0),0)+IFERROR(VLOOKUP($A250,'TD SOP+PROFORM'!$A$5:$AD$750,MATCH(AG$2,'TD SOP+PROFORM'!$B$2:$AD$2,0)+1,0),0)</f>
        <v>0</v>
      </c>
      <c r="AH250" s="25">
        <f>IFERROR(VLOOKUP($A250,'TD SOP+PROFORM'!$A$5:$AD$750,MATCH(AH$4,'TD SOP+PROFORM'!$B$2:$AD$2,0)+1,0),0)+IFERROR(VLOOKUP($A250,'TD SOP+PROFORM'!$A$5:$AD$750,MATCH(AH$2,'TD SOP+PROFORM'!$B$2:$AD$2,0)+1,0),0)</f>
        <v>0</v>
      </c>
      <c r="AI250" s="26" t="str">
        <f t="shared" si="61"/>
        <v/>
      </c>
      <c r="AJ250" s="25">
        <f>IFERROR(VLOOKUP($A250,'TD SOP+PROFORM'!$A$5:$AD$750,MATCH(AJ$4,'TD SOP+PROFORM'!$B$2:$AD$2,0)+1,0),0)+IFERROR(VLOOKUP($A250,'TD SOP+PROFORM'!$A$5:$AD$750,MATCH(AJ$2,'TD SOP+PROFORM'!$B$2:$AD$2,0)+1,0),0)</f>
        <v>0</v>
      </c>
      <c r="AK250" s="25">
        <f>IFERROR(VLOOKUP($A250,'TD SOP+PROFORM'!$A$5:$AD$750,MATCH(AK$4,'TD SOP+PROFORM'!$B$2:$AD$2,0)+1,0),0)+IFERROR(VLOOKUP($A250,'TD SOP+PROFORM'!$A$5:$AD$750,MATCH(AK$2,'TD SOP+PROFORM'!$B$2:$AD$2,0)+1,0),0)</f>
        <v>0</v>
      </c>
      <c r="AL250" s="26" t="str">
        <f t="shared" si="62"/>
        <v/>
      </c>
      <c r="AM250" s="25">
        <f t="shared" si="64"/>
        <v>0</v>
      </c>
      <c r="AN250" s="25">
        <f t="shared" si="64"/>
        <v>0</v>
      </c>
      <c r="AO250" s="26" t="str">
        <f t="shared" si="63"/>
        <v/>
      </c>
    </row>
    <row r="251" spans="1:41" x14ac:dyDescent="0.35">
      <c r="A251" s="24">
        <f>IF(AND('TD SOP+PROFORM'!A248&lt;&gt;"",'TD SOP+PROFORM'!A248&lt;&gt;"TOTAL"),'TD SOP+PROFORM'!A248,0)</f>
        <v>0</v>
      </c>
      <c r="C251" s="25" t="str">
        <f>IFERROR(VLOOKUP($A251,'TD SOP+PROFORM'!$A$5:$AD$750,MATCH(C$4,'TD SOP+PROFORM'!$B$2:$AT$2,0)+1,0),"")</f>
        <v/>
      </c>
      <c r="D251" s="25" t="str">
        <f>IFERROR(VLOOKUP($A251,'TD SOP+PROFORM'!$A$5:$AD$750,MATCH(D$4,'TD SOP+PROFORM'!$B$2:$AT$2,0)+1,0),"")</f>
        <v/>
      </c>
      <c r="E251" s="26" t="str">
        <f t="shared" si="51"/>
        <v/>
      </c>
      <c r="F251" s="25" t="str">
        <f>IFERROR(VLOOKUP($A251,'TD SOP+PROFORM'!$A$5:$AD$750,MATCH(F$4,'TD SOP+PROFORM'!$B$2:$AT$2,0)+1,0),"")</f>
        <v/>
      </c>
      <c r="G251" s="25" t="str">
        <f>IFERROR(VLOOKUP($A251,'TD SOP+PROFORM'!$A$5:$AD$750,MATCH(G$4,'TD SOP+PROFORM'!$B$2:$AT$2,0)+1,0),"")</f>
        <v/>
      </c>
      <c r="H251" s="26" t="str">
        <f t="shared" si="52"/>
        <v/>
      </c>
      <c r="I251" s="25" t="str">
        <f>IFERROR(VLOOKUP($A251,'TD SOP+PROFORM'!$A$5:$AD$750,MATCH(I$4,'TD SOP+PROFORM'!$B$2:$AT$2,0)+1,0),"")</f>
        <v/>
      </c>
      <c r="J251" s="25" t="str">
        <f>IFERROR(VLOOKUP($A251,'TD SOP+PROFORM'!$A$5:$AD$750,MATCH(J$4,'TD SOP+PROFORM'!$B$2:$AT$2,0)+1,0),"")</f>
        <v/>
      </c>
      <c r="K251" s="26" t="str">
        <f t="shared" si="53"/>
        <v/>
      </c>
      <c r="L251" s="25" t="str">
        <f>IFERROR(VLOOKUP($A251,'TD SOP+PROFORM'!$A$5:$AD$750,MATCH(L$4,'TD SOP+PROFORM'!$B$2:$AT$2,0)+1,0),"")</f>
        <v/>
      </c>
      <c r="M251" s="25" t="str">
        <f>IFERROR(VLOOKUP($A251,'TD SOP+PROFORM'!$A$5:$AD$750,MATCH(M$4,'TD SOP+PROFORM'!$B$2:$AT$2,0)+1,0),"")</f>
        <v/>
      </c>
      <c r="N251" s="26" t="str">
        <f t="shared" si="54"/>
        <v/>
      </c>
      <c r="O251" s="25">
        <f>IFERROR(VLOOKUP($A251,'TD SOP+PROFORM'!$A$5:$AD$750,MATCH(O$4,'TD SOP+PROFORM'!$B$2:$AD$2,0)+1,0),0)+IFERROR(VLOOKUP($A251,'TD SOP+PROFORM'!$A$5:$AD$750,MATCH(O$2,'TD SOP+PROFORM'!$B$2:$AD$2,0)+1,0),0)</f>
        <v>0</v>
      </c>
      <c r="P251" s="25">
        <f>IFERROR(VLOOKUP($A251,'TD SOP+PROFORM'!$A$5:$AD$750,MATCH(P$4,'TD SOP+PROFORM'!$B$2:$AD$2,0)+1,0),0)+IFERROR(VLOOKUP($A251,'TD SOP+PROFORM'!$A$5:$AD$750,MATCH(P$2,'TD SOP+PROFORM'!$B$2:$AD$2,0)+1,0),0)</f>
        <v>0</v>
      </c>
      <c r="Q251" s="26" t="str">
        <f t="shared" si="55"/>
        <v/>
      </c>
      <c r="R251" s="25">
        <f>IFERROR(VLOOKUP($A251,'TD SOP+PROFORM'!$A$5:$AD$750,MATCH(R$4,'TD SOP+PROFORM'!$B$2:$AD$2,0)+1,0),0)+IFERROR(VLOOKUP($A251,'TD SOP+PROFORM'!$A$5:$AD$750,MATCH(R$2,'TD SOP+PROFORM'!$B$2:$AD$2,0)+1,0),0)</f>
        <v>0</v>
      </c>
      <c r="S251" s="25">
        <f>IFERROR(VLOOKUP($A251,'TD SOP+PROFORM'!$A$5:$AD$750,MATCH(S$4,'TD SOP+PROFORM'!$B$2:$AD$2,0)+1,0),0)+IFERROR(VLOOKUP($A251,'TD SOP+PROFORM'!$A$5:$AD$750,MATCH(S$2,'TD SOP+PROFORM'!$B$2:$AD$2,0)+1,0),0)</f>
        <v>0</v>
      </c>
      <c r="T251" s="26" t="str">
        <f t="shared" si="56"/>
        <v/>
      </c>
      <c r="U251" s="25">
        <f>IFERROR(VLOOKUP($A251,'TD SOP+PROFORM'!$A$5:$AD$750,MATCH(U$4,'TD SOP+PROFORM'!$B$2:$AD$2,0)+1,0),0)+IFERROR(VLOOKUP($A251,'TD SOP+PROFORM'!$A$5:$AD$750,MATCH(U$2,'TD SOP+PROFORM'!$B$2:$AD$2,0)+1,0),0)</f>
        <v>0</v>
      </c>
      <c r="V251" s="25">
        <f>IFERROR(VLOOKUP($A251,'TD SOP+PROFORM'!$A$5:$AD$750,MATCH(V$4,'TD SOP+PROFORM'!$B$2:$AD$2,0)+1,0),0)+IFERROR(VLOOKUP($A251,'TD SOP+PROFORM'!$A$5:$AD$750,MATCH(V$2,'TD SOP+PROFORM'!$B$2:$AD$2,0)+1,0),0)</f>
        <v>0</v>
      </c>
      <c r="W251" s="26" t="str">
        <f t="shared" si="57"/>
        <v/>
      </c>
      <c r="X251" s="25">
        <f>IFERROR(VLOOKUP($A251,'TD SOP+PROFORM'!$A$5:$AD$750,MATCH(X$4,'TD SOP+PROFORM'!$B$2:$AD$2,0)+1,0),0)+IFERROR(VLOOKUP($A251,'TD SOP+PROFORM'!$A$5:$AD$750,MATCH(X$2,'TD SOP+PROFORM'!$B$2:$AD$2,0)+1,0),0)</f>
        <v>0</v>
      </c>
      <c r="Y251" s="25">
        <f>IFERROR(VLOOKUP($A251,'TD SOP+PROFORM'!$A$5:$AD$750,MATCH(Y$4,'TD SOP+PROFORM'!$B$2:$AD$2,0)+1,0),0)+IFERROR(VLOOKUP($A251,'TD SOP+PROFORM'!$A$5:$AD$750,MATCH(Y$2,'TD SOP+PROFORM'!$B$2:$AD$2,0)+1,0),0)</f>
        <v>0</v>
      </c>
      <c r="Z251" s="26" t="str">
        <f t="shared" si="58"/>
        <v/>
      </c>
      <c r="AA251" s="25">
        <f>IFERROR(VLOOKUP($A251,'TD SOP+PROFORM'!$A$5:$AD$750,MATCH(AA$4,'TD SOP+PROFORM'!$B$2:$AD$2,0)+1,0),0)+IFERROR(VLOOKUP($A251,'TD SOP+PROFORM'!$A$5:$AD$750,MATCH(AA$2,'TD SOP+PROFORM'!$B$2:$AD$2,0)+1,0),0)</f>
        <v>0</v>
      </c>
      <c r="AB251" s="25">
        <f>IFERROR(VLOOKUP($A251,'TD SOP+PROFORM'!$A$5:$AD$750,MATCH(AB$4,'TD SOP+PROFORM'!$B$2:$AD$2,0)+1,0),0)+IFERROR(VLOOKUP($A251,'TD SOP+PROFORM'!$A$5:$AD$750,MATCH(AB$2,'TD SOP+PROFORM'!$B$2:$AD$2,0)+1,0),0)</f>
        <v>0</v>
      </c>
      <c r="AC251" s="26" t="str">
        <f t="shared" si="59"/>
        <v/>
      </c>
      <c r="AD251" s="25">
        <f>IFERROR(VLOOKUP($A251,'TD SOP+PROFORM'!$A$5:$AD$750,MATCH(AD$4,'TD SOP+PROFORM'!$B$2:$AD$2,0)+1,0),0)+IFERROR(VLOOKUP($A251,'TD SOP+PROFORM'!$A$5:$AD$750,MATCH(AD$2,'TD SOP+PROFORM'!$B$2:$AD$2,0)+1,0),0)</f>
        <v>0</v>
      </c>
      <c r="AE251" s="25">
        <f>IFERROR(VLOOKUP($A251,'TD SOP+PROFORM'!$A$5:$AD$750,MATCH(AE$4,'TD SOP+PROFORM'!$B$2:$AD$2,0)+1,0),0)+IFERROR(VLOOKUP($A251,'TD SOP+PROFORM'!$A$5:$AD$750,MATCH(AE$2,'TD SOP+PROFORM'!$B$2:$AD$2,0)+1,0),0)</f>
        <v>0</v>
      </c>
      <c r="AF251" s="26" t="str">
        <f t="shared" si="60"/>
        <v/>
      </c>
      <c r="AG251" s="25">
        <f>IFERROR(VLOOKUP($A251,'TD SOP+PROFORM'!$A$5:$AD$750,MATCH(AG$4,'TD SOP+PROFORM'!$B$2:$AD$2,0)+1,0),0)+IFERROR(VLOOKUP($A251,'TD SOP+PROFORM'!$A$5:$AD$750,MATCH(AG$2,'TD SOP+PROFORM'!$B$2:$AD$2,0)+1,0),0)</f>
        <v>0</v>
      </c>
      <c r="AH251" s="25">
        <f>IFERROR(VLOOKUP($A251,'TD SOP+PROFORM'!$A$5:$AD$750,MATCH(AH$4,'TD SOP+PROFORM'!$B$2:$AD$2,0)+1,0),0)+IFERROR(VLOOKUP($A251,'TD SOP+PROFORM'!$A$5:$AD$750,MATCH(AH$2,'TD SOP+PROFORM'!$B$2:$AD$2,0)+1,0),0)</f>
        <v>0</v>
      </c>
      <c r="AI251" s="26" t="str">
        <f t="shared" si="61"/>
        <v/>
      </c>
      <c r="AJ251" s="25">
        <f>IFERROR(VLOOKUP($A251,'TD SOP+PROFORM'!$A$5:$AD$750,MATCH(AJ$4,'TD SOP+PROFORM'!$B$2:$AD$2,0)+1,0),0)+IFERROR(VLOOKUP($A251,'TD SOP+PROFORM'!$A$5:$AD$750,MATCH(AJ$2,'TD SOP+PROFORM'!$B$2:$AD$2,0)+1,0),0)</f>
        <v>0</v>
      </c>
      <c r="AK251" s="25">
        <f>IFERROR(VLOOKUP($A251,'TD SOP+PROFORM'!$A$5:$AD$750,MATCH(AK$4,'TD SOP+PROFORM'!$B$2:$AD$2,0)+1,0),0)+IFERROR(VLOOKUP($A251,'TD SOP+PROFORM'!$A$5:$AD$750,MATCH(AK$2,'TD SOP+PROFORM'!$B$2:$AD$2,0)+1,0),0)</f>
        <v>0</v>
      </c>
      <c r="AL251" s="26" t="str">
        <f t="shared" si="62"/>
        <v/>
      </c>
      <c r="AM251" s="25">
        <f t="shared" si="64"/>
        <v>0</v>
      </c>
      <c r="AN251" s="25">
        <f t="shared" si="64"/>
        <v>0</v>
      </c>
      <c r="AO251" s="26" t="str">
        <f t="shared" si="63"/>
        <v/>
      </c>
    </row>
    <row r="252" spans="1:41" x14ac:dyDescent="0.35">
      <c r="A252" s="24">
        <f>IF(AND('TD SOP+PROFORM'!A249&lt;&gt;"",'TD SOP+PROFORM'!A249&lt;&gt;"TOTAL"),'TD SOP+PROFORM'!A249,0)</f>
        <v>0</v>
      </c>
      <c r="C252" s="25" t="str">
        <f>IFERROR(VLOOKUP($A252,'TD SOP+PROFORM'!$A$5:$AD$750,MATCH(C$4,'TD SOP+PROFORM'!$B$2:$AT$2,0)+1,0),"")</f>
        <v/>
      </c>
      <c r="D252" s="25" t="str">
        <f>IFERROR(VLOOKUP($A252,'TD SOP+PROFORM'!$A$5:$AD$750,MATCH(D$4,'TD SOP+PROFORM'!$B$2:$AT$2,0)+1,0),"")</f>
        <v/>
      </c>
      <c r="E252" s="26" t="str">
        <f t="shared" si="51"/>
        <v/>
      </c>
      <c r="F252" s="25" t="str">
        <f>IFERROR(VLOOKUP($A252,'TD SOP+PROFORM'!$A$5:$AD$750,MATCH(F$4,'TD SOP+PROFORM'!$B$2:$AT$2,0)+1,0),"")</f>
        <v/>
      </c>
      <c r="G252" s="25" t="str">
        <f>IFERROR(VLOOKUP($A252,'TD SOP+PROFORM'!$A$5:$AD$750,MATCH(G$4,'TD SOP+PROFORM'!$B$2:$AT$2,0)+1,0),"")</f>
        <v/>
      </c>
      <c r="H252" s="26" t="str">
        <f t="shared" si="52"/>
        <v/>
      </c>
      <c r="I252" s="25" t="str">
        <f>IFERROR(VLOOKUP($A252,'TD SOP+PROFORM'!$A$5:$AD$750,MATCH(I$4,'TD SOP+PROFORM'!$B$2:$AT$2,0)+1,0),"")</f>
        <v/>
      </c>
      <c r="J252" s="25" t="str">
        <f>IFERROR(VLOOKUP($A252,'TD SOP+PROFORM'!$A$5:$AD$750,MATCH(J$4,'TD SOP+PROFORM'!$B$2:$AT$2,0)+1,0),"")</f>
        <v/>
      </c>
      <c r="K252" s="26" t="str">
        <f t="shared" si="53"/>
        <v/>
      </c>
      <c r="L252" s="25" t="str">
        <f>IFERROR(VLOOKUP($A252,'TD SOP+PROFORM'!$A$5:$AD$750,MATCH(L$4,'TD SOP+PROFORM'!$B$2:$AT$2,0)+1,0),"")</f>
        <v/>
      </c>
      <c r="M252" s="25" t="str">
        <f>IFERROR(VLOOKUP($A252,'TD SOP+PROFORM'!$A$5:$AD$750,MATCH(M$4,'TD SOP+PROFORM'!$B$2:$AT$2,0)+1,0),"")</f>
        <v/>
      </c>
      <c r="N252" s="26" t="str">
        <f t="shared" si="54"/>
        <v/>
      </c>
      <c r="O252" s="25">
        <f>IFERROR(VLOOKUP($A252,'TD SOP+PROFORM'!$A$5:$AD$750,MATCH(O$4,'TD SOP+PROFORM'!$B$2:$AD$2,0)+1,0),0)+IFERROR(VLOOKUP($A252,'TD SOP+PROFORM'!$A$5:$AD$750,MATCH(O$2,'TD SOP+PROFORM'!$B$2:$AD$2,0)+1,0),0)</f>
        <v>0</v>
      </c>
      <c r="P252" s="25">
        <f>IFERROR(VLOOKUP($A252,'TD SOP+PROFORM'!$A$5:$AD$750,MATCH(P$4,'TD SOP+PROFORM'!$B$2:$AD$2,0)+1,0),0)+IFERROR(VLOOKUP($A252,'TD SOP+PROFORM'!$A$5:$AD$750,MATCH(P$2,'TD SOP+PROFORM'!$B$2:$AD$2,0)+1,0),0)</f>
        <v>0</v>
      </c>
      <c r="Q252" s="26" t="str">
        <f t="shared" si="55"/>
        <v/>
      </c>
      <c r="R252" s="25">
        <f>IFERROR(VLOOKUP($A252,'TD SOP+PROFORM'!$A$5:$AD$750,MATCH(R$4,'TD SOP+PROFORM'!$B$2:$AD$2,0)+1,0),0)+IFERROR(VLOOKUP($A252,'TD SOP+PROFORM'!$A$5:$AD$750,MATCH(R$2,'TD SOP+PROFORM'!$B$2:$AD$2,0)+1,0),0)</f>
        <v>0</v>
      </c>
      <c r="S252" s="25">
        <f>IFERROR(VLOOKUP($A252,'TD SOP+PROFORM'!$A$5:$AD$750,MATCH(S$4,'TD SOP+PROFORM'!$B$2:$AD$2,0)+1,0),0)+IFERROR(VLOOKUP($A252,'TD SOP+PROFORM'!$A$5:$AD$750,MATCH(S$2,'TD SOP+PROFORM'!$B$2:$AD$2,0)+1,0),0)</f>
        <v>0</v>
      </c>
      <c r="T252" s="26" t="str">
        <f t="shared" si="56"/>
        <v/>
      </c>
      <c r="U252" s="25">
        <f>IFERROR(VLOOKUP($A252,'TD SOP+PROFORM'!$A$5:$AD$750,MATCH(U$4,'TD SOP+PROFORM'!$B$2:$AD$2,0)+1,0),0)+IFERROR(VLOOKUP($A252,'TD SOP+PROFORM'!$A$5:$AD$750,MATCH(U$2,'TD SOP+PROFORM'!$B$2:$AD$2,0)+1,0),0)</f>
        <v>0</v>
      </c>
      <c r="V252" s="25">
        <f>IFERROR(VLOOKUP($A252,'TD SOP+PROFORM'!$A$5:$AD$750,MATCH(V$4,'TD SOP+PROFORM'!$B$2:$AD$2,0)+1,0),0)+IFERROR(VLOOKUP($A252,'TD SOP+PROFORM'!$A$5:$AD$750,MATCH(V$2,'TD SOP+PROFORM'!$B$2:$AD$2,0)+1,0),0)</f>
        <v>0</v>
      </c>
      <c r="W252" s="26" t="str">
        <f t="shared" si="57"/>
        <v/>
      </c>
      <c r="X252" s="25">
        <f>IFERROR(VLOOKUP($A252,'TD SOP+PROFORM'!$A$5:$AD$750,MATCH(X$4,'TD SOP+PROFORM'!$B$2:$AD$2,0)+1,0),0)+IFERROR(VLOOKUP($A252,'TD SOP+PROFORM'!$A$5:$AD$750,MATCH(X$2,'TD SOP+PROFORM'!$B$2:$AD$2,0)+1,0),0)</f>
        <v>0</v>
      </c>
      <c r="Y252" s="25">
        <f>IFERROR(VLOOKUP($A252,'TD SOP+PROFORM'!$A$5:$AD$750,MATCH(Y$4,'TD SOP+PROFORM'!$B$2:$AD$2,0)+1,0),0)+IFERROR(VLOOKUP($A252,'TD SOP+PROFORM'!$A$5:$AD$750,MATCH(Y$2,'TD SOP+PROFORM'!$B$2:$AD$2,0)+1,0),0)</f>
        <v>0</v>
      </c>
      <c r="Z252" s="26" t="str">
        <f t="shared" si="58"/>
        <v/>
      </c>
      <c r="AA252" s="25">
        <f>IFERROR(VLOOKUP($A252,'TD SOP+PROFORM'!$A$5:$AD$750,MATCH(AA$4,'TD SOP+PROFORM'!$B$2:$AD$2,0)+1,0),0)+IFERROR(VLOOKUP($A252,'TD SOP+PROFORM'!$A$5:$AD$750,MATCH(AA$2,'TD SOP+PROFORM'!$B$2:$AD$2,0)+1,0),0)</f>
        <v>0</v>
      </c>
      <c r="AB252" s="25">
        <f>IFERROR(VLOOKUP($A252,'TD SOP+PROFORM'!$A$5:$AD$750,MATCH(AB$4,'TD SOP+PROFORM'!$B$2:$AD$2,0)+1,0),0)+IFERROR(VLOOKUP($A252,'TD SOP+PROFORM'!$A$5:$AD$750,MATCH(AB$2,'TD SOP+PROFORM'!$B$2:$AD$2,0)+1,0),0)</f>
        <v>0</v>
      </c>
      <c r="AC252" s="26" t="str">
        <f t="shared" si="59"/>
        <v/>
      </c>
      <c r="AD252" s="25">
        <f>IFERROR(VLOOKUP($A252,'TD SOP+PROFORM'!$A$5:$AD$750,MATCH(AD$4,'TD SOP+PROFORM'!$B$2:$AD$2,0)+1,0),0)+IFERROR(VLOOKUP($A252,'TD SOP+PROFORM'!$A$5:$AD$750,MATCH(AD$2,'TD SOP+PROFORM'!$B$2:$AD$2,0)+1,0),0)</f>
        <v>0</v>
      </c>
      <c r="AE252" s="25">
        <f>IFERROR(VLOOKUP($A252,'TD SOP+PROFORM'!$A$5:$AD$750,MATCH(AE$4,'TD SOP+PROFORM'!$B$2:$AD$2,0)+1,0),0)+IFERROR(VLOOKUP($A252,'TD SOP+PROFORM'!$A$5:$AD$750,MATCH(AE$2,'TD SOP+PROFORM'!$B$2:$AD$2,0)+1,0),0)</f>
        <v>0</v>
      </c>
      <c r="AF252" s="26" t="str">
        <f t="shared" si="60"/>
        <v/>
      </c>
      <c r="AG252" s="25">
        <f>IFERROR(VLOOKUP($A252,'TD SOP+PROFORM'!$A$5:$AD$750,MATCH(AG$4,'TD SOP+PROFORM'!$B$2:$AD$2,0)+1,0),0)+IFERROR(VLOOKUP($A252,'TD SOP+PROFORM'!$A$5:$AD$750,MATCH(AG$2,'TD SOP+PROFORM'!$B$2:$AD$2,0)+1,0),0)</f>
        <v>0</v>
      </c>
      <c r="AH252" s="25">
        <f>IFERROR(VLOOKUP($A252,'TD SOP+PROFORM'!$A$5:$AD$750,MATCH(AH$4,'TD SOP+PROFORM'!$B$2:$AD$2,0)+1,0),0)+IFERROR(VLOOKUP($A252,'TD SOP+PROFORM'!$A$5:$AD$750,MATCH(AH$2,'TD SOP+PROFORM'!$B$2:$AD$2,0)+1,0),0)</f>
        <v>0</v>
      </c>
      <c r="AI252" s="26" t="str">
        <f t="shared" si="61"/>
        <v/>
      </c>
      <c r="AJ252" s="25">
        <f>IFERROR(VLOOKUP($A252,'TD SOP+PROFORM'!$A$5:$AD$750,MATCH(AJ$4,'TD SOP+PROFORM'!$B$2:$AD$2,0)+1,0),0)+IFERROR(VLOOKUP($A252,'TD SOP+PROFORM'!$A$5:$AD$750,MATCH(AJ$2,'TD SOP+PROFORM'!$B$2:$AD$2,0)+1,0),0)</f>
        <v>0</v>
      </c>
      <c r="AK252" s="25">
        <f>IFERROR(VLOOKUP($A252,'TD SOP+PROFORM'!$A$5:$AD$750,MATCH(AK$4,'TD SOP+PROFORM'!$B$2:$AD$2,0)+1,0),0)+IFERROR(VLOOKUP($A252,'TD SOP+PROFORM'!$A$5:$AD$750,MATCH(AK$2,'TD SOP+PROFORM'!$B$2:$AD$2,0)+1,0),0)</f>
        <v>0</v>
      </c>
      <c r="AL252" s="26" t="str">
        <f t="shared" si="62"/>
        <v/>
      </c>
      <c r="AM252" s="25">
        <f t="shared" si="64"/>
        <v>0</v>
      </c>
      <c r="AN252" s="25">
        <f t="shared" si="64"/>
        <v>0</v>
      </c>
      <c r="AO252" s="26" t="str">
        <f t="shared" si="63"/>
        <v/>
      </c>
    </row>
    <row r="253" spans="1:41" x14ac:dyDescent="0.35">
      <c r="A253" s="24">
        <f>IF(AND('TD SOP+PROFORM'!A250&lt;&gt;"",'TD SOP+PROFORM'!A250&lt;&gt;"TOTAL"),'TD SOP+PROFORM'!A250,0)</f>
        <v>0</v>
      </c>
      <c r="C253" s="25" t="str">
        <f>IFERROR(VLOOKUP($A253,'TD SOP+PROFORM'!$A$5:$AD$750,MATCH(C$4,'TD SOP+PROFORM'!$B$2:$AT$2,0)+1,0),"")</f>
        <v/>
      </c>
      <c r="D253" s="25" t="str">
        <f>IFERROR(VLOOKUP($A253,'TD SOP+PROFORM'!$A$5:$AD$750,MATCH(D$4,'TD SOP+PROFORM'!$B$2:$AT$2,0)+1,0),"")</f>
        <v/>
      </c>
      <c r="E253" s="26" t="str">
        <f t="shared" si="51"/>
        <v/>
      </c>
      <c r="F253" s="25" t="str">
        <f>IFERROR(VLOOKUP($A253,'TD SOP+PROFORM'!$A$5:$AD$750,MATCH(F$4,'TD SOP+PROFORM'!$B$2:$AT$2,0)+1,0),"")</f>
        <v/>
      </c>
      <c r="G253" s="25" t="str">
        <f>IFERROR(VLOOKUP($A253,'TD SOP+PROFORM'!$A$5:$AD$750,MATCH(G$4,'TD SOP+PROFORM'!$B$2:$AT$2,0)+1,0),"")</f>
        <v/>
      </c>
      <c r="H253" s="26" t="str">
        <f t="shared" si="52"/>
        <v/>
      </c>
      <c r="I253" s="25" t="str">
        <f>IFERROR(VLOOKUP($A253,'TD SOP+PROFORM'!$A$5:$AD$750,MATCH(I$4,'TD SOP+PROFORM'!$B$2:$AT$2,0)+1,0),"")</f>
        <v/>
      </c>
      <c r="J253" s="25" t="str">
        <f>IFERROR(VLOOKUP($A253,'TD SOP+PROFORM'!$A$5:$AD$750,MATCH(J$4,'TD SOP+PROFORM'!$B$2:$AT$2,0)+1,0),"")</f>
        <v/>
      </c>
      <c r="K253" s="26" t="str">
        <f t="shared" si="53"/>
        <v/>
      </c>
      <c r="L253" s="25" t="str">
        <f>IFERROR(VLOOKUP($A253,'TD SOP+PROFORM'!$A$5:$AD$750,MATCH(L$4,'TD SOP+PROFORM'!$B$2:$AT$2,0)+1,0),"")</f>
        <v/>
      </c>
      <c r="M253" s="25" t="str">
        <f>IFERROR(VLOOKUP($A253,'TD SOP+PROFORM'!$A$5:$AD$750,MATCH(M$4,'TD SOP+PROFORM'!$B$2:$AT$2,0)+1,0),"")</f>
        <v/>
      </c>
      <c r="N253" s="26" t="str">
        <f t="shared" si="54"/>
        <v/>
      </c>
      <c r="O253" s="25">
        <f>IFERROR(VLOOKUP($A253,'TD SOP+PROFORM'!$A$5:$AD$750,MATCH(O$4,'TD SOP+PROFORM'!$B$2:$AD$2,0)+1,0),0)+IFERROR(VLOOKUP($A253,'TD SOP+PROFORM'!$A$5:$AD$750,MATCH(O$2,'TD SOP+PROFORM'!$B$2:$AD$2,0)+1,0),0)</f>
        <v>0</v>
      </c>
      <c r="P253" s="25">
        <f>IFERROR(VLOOKUP($A253,'TD SOP+PROFORM'!$A$5:$AD$750,MATCH(P$4,'TD SOP+PROFORM'!$B$2:$AD$2,0)+1,0),0)+IFERROR(VLOOKUP($A253,'TD SOP+PROFORM'!$A$5:$AD$750,MATCH(P$2,'TD SOP+PROFORM'!$B$2:$AD$2,0)+1,0),0)</f>
        <v>0</v>
      </c>
      <c r="Q253" s="26" t="str">
        <f t="shared" si="55"/>
        <v/>
      </c>
      <c r="R253" s="25">
        <f>IFERROR(VLOOKUP($A253,'TD SOP+PROFORM'!$A$5:$AD$750,MATCH(R$4,'TD SOP+PROFORM'!$B$2:$AD$2,0)+1,0),0)+IFERROR(VLOOKUP($A253,'TD SOP+PROFORM'!$A$5:$AD$750,MATCH(R$2,'TD SOP+PROFORM'!$B$2:$AD$2,0)+1,0),0)</f>
        <v>0</v>
      </c>
      <c r="S253" s="25">
        <f>IFERROR(VLOOKUP($A253,'TD SOP+PROFORM'!$A$5:$AD$750,MATCH(S$4,'TD SOP+PROFORM'!$B$2:$AD$2,0)+1,0),0)+IFERROR(VLOOKUP($A253,'TD SOP+PROFORM'!$A$5:$AD$750,MATCH(S$2,'TD SOP+PROFORM'!$B$2:$AD$2,0)+1,0),0)</f>
        <v>0</v>
      </c>
      <c r="T253" s="26" t="str">
        <f t="shared" si="56"/>
        <v/>
      </c>
      <c r="U253" s="25">
        <f>IFERROR(VLOOKUP($A253,'TD SOP+PROFORM'!$A$5:$AD$750,MATCH(U$4,'TD SOP+PROFORM'!$B$2:$AD$2,0)+1,0),0)+IFERROR(VLOOKUP($A253,'TD SOP+PROFORM'!$A$5:$AD$750,MATCH(U$2,'TD SOP+PROFORM'!$B$2:$AD$2,0)+1,0),0)</f>
        <v>0</v>
      </c>
      <c r="V253" s="25">
        <f>IFERROR(VLOOKUP($A253,'TD SOP+PROFORM'!$A$5:$AD$750,MATCH(V$4,'TD SOP+PROFORM'!$B$2:$AD$2,0)+1,0),0)+IFERROR(VLOOKUP($A253,'TD SOP+PROFORM'!$A$5:$AD$750,MATCH(V$2,'TD SOP+PROFORM'!$B$2:$AD$2,0)+1,0),0)</f>
        <v>0</v>
      </c>
      <c r="W253" s="26" t="str">
        <f t="shared" si="57"/>
        <v/>
      </c>
      <c r="X253" s="25">
        <f>IFERROR(VLOOKUP($A253,'TD SOP+PROFORM'!$A$5:$AD$750,MATCH(X$4,'TD SOP+PROFORM'!$B$2:$AD$2,0)+1,0),0)+IFERROR(VLOOKUP($A253,'TD SOP+PROFORM'!$A$5:$AD$750,MATCH(X$2,'TD SOP+PROFORM'!$B$2:$AD$2,0)+1,0),0)</f>
        <v>0</v>
      </c>
      <c r="Y253" s="25">
        <f>IFERROR(VLOOKUP($A253,'TD SOP+PROFORM'!$A$5:$AD$750,MATCH(Y$4,'TD SOP+PROFORM'!$B$2:$AD$2,0)+1,0),0)+IFERROR(VLOOKUP($A253,'TD SOP+PROFORM'!$A$5:$AD$750,MATCH(Y$2,'TD SOP+PROFORM'!$B$2:$AD$2,0)+1,0),0)</f>
        <v>0</v>
      </c>
      <c r="Z253" s="26" t="str">
        <f t="shared" si="58"/>
        <v/>
      </c>
      <c r="AA253" s="25">
        <f>IFERROR(VLOOKUP($A253,'TD SOP+PROFORM'!$A$5:$AD$750,MATCH(AA$4,'TD SOP+PROFORM'!$B$2:$AD$2,0)+1,0),0)+IFERROR(VLOOKUP($A253,'TD SOP+PROFORM'!$A$5:$AD$750,MATCH(AA$2,'TD SOP+PROFORM'!$B$2:$AD$2,0)+1,0),0)</f>
        <v>0</v>
      </c>
      <c r="AB253" s="25">
        <f>IFERROR(VLOOKUP($A253,'TD SOP+PROFORM'!$A$5:$AD$750,MATCH(AB$4,'TD SOP+PROFORM'!$B$2:$AD$2,0)+1,0),0)+IFERROR(VLOOKUP($A253,'TD SOP+PROFORM'!$A$5:$AD$750,MATCH(AB$2,'TD SOP+PROFORM'!$B$2:$AD$2,0)+1,0),0)</f>
        <v>0</v>
      </c>
      <c r="AC253" s="26" t="str">
        <f t="shared" si="59"/>
        <v/>
      </c>
      <c r="AD253" s="25">
        <f>IFERROR(VLOOKUP($A253,'TD SOP+PROFORM'!$A$5:$AD$750,MATCH(AD$4,'TD SOP+PROFORM'!$B$2:$AD$2,0)+1,0),0)+IFERROR(VLOOKUP($A253,'TD SOP+PROFORM'!$A$5:$AD$750,MATCH(AD$2,'TD SOP+PROFORM'!$B$2:$AD$2,0)+1,0),0)</f>
        <v>0</v>
      </c>
      <c r="AE253" s="25">
        <f>IFERROR(VLOOKUP($A253,'TD SOP+PROFORM'!$A$5:$AD$750,MATCH(AE$4,'TD SOP+PROFORM'!$B$2:$AD$2,0)+1,0),0)+IFERROR(VLOOKUP($A253,'TD SOP+PROFORM'!$A$5:$AD$750,MATCH(AE$2,'TD SOP+PROFORM'!$B$2:$AD$2,0)+1,0),0)</f>
        <v>0</v>
      </c>
      <c r="AF253" s="26" t="str">
        <f t="shared" si="60"/>
        <v/>
      </c>
      <c r="AG253" s="25">
        <f>IFERROR(VLOOKUP($A253,'TD SOP+PROFORM'!$A$5:$AD$750,MATCH(AG$4,'TD SOP+PROFORM'!$B$2:$AD$2,0)+1,0),0)+IFERROR(VLOOKUP($A253,'TD SOP+PROFORM'!$A$5:$AD$750,MATCH(AG$2,'TD SOP+PROFORM'!$B$2:$AD$2,0)+1,0),0)</f>
        <v>0</v>
      </c>
      <c r="AH253" s="25">
        <f>IFERROR(VLOOKUP($A253,'TD SOP+PROFORM'!$A$5:$AD$750,MATCH(AH$4,'TD SOP+PROFORM'!$B$2:$AD$2,0)+1,0),0)+IFERROR(VLOOKUP($A253,'TD SOP+PROFORM'!$A$5:$AD$750,MATCH(AH$2,'TD SOP+PROFORM'!$B$2:$AD$2,0)+1,0),0)</f>
        <v>0</v>
      </c>
      <c r="AI253" s="26" t="str">
        <f t="shared" si="61"/>
        <v/>
      </c>
      <c r="AJ253" s="25">
        <f>IFERROR(VLOOKUP($A253,'TD SOP+PROFORM'!$A$5:$AD$750,MATCH(AJ$4,'TD SOP+PROFORM'!$B$2:$AD$2,0)+1,0),0)+IFERROR(VLOOKUP($A253,'TD SOP+PROFORM'!$A$5:$AD$750,MATCH(AJ$2,'TD SOP+PROFORM'!$B$2:$AD$2,0)+1,0),0)</f>
        <v>0</v>
      </c>
      <c r="AK253" s="25">
        <f>IFERROR(VLOOKUP($A253,'TD SOP+PROFORM'!$A$5:$AD$750,MATCH(AK$4,'TD SOP+PROFORM'!$B$2:$AD$2,0)+1,0),0)+IFERROR(VLOOKUP($A253,'TD SOP+PROFORM'!$A$5:$AD$750,MATCH(AK$2,'TD SOP+PROFORM'!$B$2:$AD$2,0)+1,0),0)</f>
        <v>0</v>
      </c>
      <c r="AL253" s="26" t="str">
        <f t="shared" si="62"/>
        <v/>
      </c>
      <c r="AM253" s="25">
        <f t="shared" si="64"/>
        <v>0</v>
      </c>
      <c r="AN253" s="25">
        <f t="shared" si="64"/>
        <v>0</v>
      </c>
      <c r="AO253" s="26" t="str">
        <f t="shared" si="63"/>
        <v/>
      </c>
    </row>
    <row r="254" spans="1:41" x14ac:dyDescent="0.35">
      <c r="A254" s="24">
        <f>IF(AND('TD SOP+PROFORM'!A251&lt;&gt;"",'TD SOP+PROFORM'!A251&lt;&gt;"TOTAL"),'TD SOP+PROFORM'!A251,0)</f>
        <v>0</v>
      </c>
      <c r="C254" s="25" t="str">
        <f>IFERROR(VLOOKUP($A254,'TD SOP+PROFORM'!$A$5:$AD$750,MATCH(C$4,'TD SOP+PROFORM'!$B$2:$AT$2,0)+1,0),"")</f>
        <v/>
      </c>
      <c r="D254" s="25" t="str">
        <f>IFERROR(VLOOKUP($A254,'TD SOP+PROFORM'!$A$5:$AD$750,MATCH(D$4,'TD SOP+PROFORM'!$B$2:$AT$2,0)+1,0),"")</f>
        <v/>
      </c>
      <c r="E254" s="26" t="str">
        <f t="shared" si="51"/>
        <v/>
      </c>
      <c r="F254" s="25" t="str">
        <f>IFERROR(VLOOKUP($A254,'TD SOP+PROFORM'!$A$5:$AD$750,MATCH(F$4,'TD SOP+PROFORM'!$B$2:$AT$2,0)+1,0),"")</f>
        <v/>
      </c>
      <c r="G254" s="25" t="str">
        <f>IFERROR(VLOOKUP($A254,'TD SOP+PROFORM'!$A$5:$AD$750,MATCH(G$4,'TD SOP+PROFORM'!$B$2:$AT$2,0)+1,0),"")</f>
        <v/>
      </c>
      <c r="H254" s="26" t="str">
        <f t="shared" si="52"/>
        <v/>
      </c>
      <c r="I254" s="25" t="str">
        <f>IFERROR(VLOOKUP($A254,'TD SOP+PROFORM'!$A$5:$AD$750,MATCH(I$4,'TD SOP+PROFORM'!$B$2:$AT$2,0)+1,0),"")</f>
        <v/>
      </c>
      <c r="J254" s="25" t="str">
        <f>IFERROR(VLOOKUP($A254,'TD SOP+PROFORM'!$A$5:$AD$750,MATCH(J$4,'TD SOP+PROFORM'!$B$2:$AT$2,0)+1,0),"")</f>
        <v/>
      </c>
      <c r="K254" s="26" t="str">
        <f t="shared" si="53"/>
        <v/>
      </c>
      <c r="L254" s="25" t="str">
        <f>IFERROR(VLOOKUP($A254,'TD SOP+PROFORM'!$A$5:$AD$750,MATCH(L$4,'TD SOP+PROFORM'!$B$2:$AT$2,0)+1,0),"")</f>
        <v/>
      </c>
      <c r="M254" s="25" t="str">
        <f>IFERROR(VLOOKUP($A254,'TD SOP+PROFORM'!$A$5:$AD$750,MATCH(M$4,'TD SOP+PROFORM'!$B$2:$AT$2,0)+1,0),"")</f>
        <v/>
      </c>
      <c r="N254" s="26" t="str">
        <f t="shared" si="54"/>
        <v/>
      </c>
      <c r="O254" s="25">
        <f>IFERROR(VLOOKUP($A254,'TD SOP+PROFORM'!$A$5:$AD$750,MATCH(O$4,'TD SOP+PROFORM'!$B$2:$AD$2,0)+1,0),0)+IFERROR(VLOOKUP($A254,'TD SOP+PROFORM'!$A$5:$AD$750,MATCH(O$2,'TD SOP+PROFORM'!$B$2:$AD$2,0)+1,0),0)</f>
        <v>0</v>
      </c>
      <c r="P254" s="25">
        <f>IFERROR(VLOOKUP($A254,'TD SOP+PROFORM'!$A$5:$AD$750,MATCH(P$4,'TD SOP+PROFORM'!$B$2:$AD$2,0)+1,0),0)+IFERROR(VLOOKUP($A254,'TD SOP+PROFORM'!$A$5:$AD$750,MATCH(P$2,'TD SOP+PROFORM'!$B$2:$AD$2,0)+1,0),0)</f>
        <v>0</v>
      </c>
      <c r="Q254" s="26" t="str">
        <f t="shared" si="55"/>
        <v/>
      </c>
      <c r="R254" s="25">
        <f>IFERROR(VLOOKUP($A254,'TD SOP+PROFORM'!$A$5:$AD$750,MATCH(R$4,'TD SOP+PROFORM'!$B$2:$AD$2,0)+1,0),0)+IFERROR(VLOOKUP($A254,'TD SOP+PROFORM'!$A$5:$AD$750,MATCH(R$2,'TD SOP+PROFORM'!$B$2:$AD$2,0)+1,0),0)</f>
        <v>0</v>
      </c>
      <c r="S254" s="25">
        <f>IFERROR(VLOOKUP($A254,'TD SOP+PROFORM'!$A$5:$AD$750,MATCH(S$4,'TD SOP+PROFORM'!$B$2:$AD$2,0)+1,0),0)+IFERROR(VLOOKUP($A254,'TD SOP+PROFORM'!$A$5:$AD$750,MATCH(S$2,'TD SOP+PROFORM'!$B$2:$AD$2,0)+1,0),0)</f>
        <v>0</v>
      </c>
      <c r="T254" s="26" t="str">
        <f t="shared" si="56"/>
        <v/>
      </c>
      <c r="U254" s="25">
        <f>IFERROR(VLOOKUP($A254,'TD SOP+PROFORM'!$A$5:$AD$750,MATCH(U$4,'TD SOP+PROFORM'!$B$2:$AD$2,0)+1,0),0)+IFERROR(VLOOKUP($A254,'TD SOP+PROFORM'!$A$5:$AD$750,MATCH(U$2,'TD SOP+PROFORM'!$B$2:$AD$2,0)+1,0),0)</f>
        <v>0</v>
      </c>
      <c r="V254" s="25">
        <f>IFERROR(VLOOKUP($A254,'TD SOP+PROFORM'!$A$5:$AD$750,MATCH(V$4,'TD SOP+PROFORM'!$B$2:$AD$2,0)+1,0),0)+IFERROR(VLOOKUP($A254,'TD SOP+PROFORM'!$A$5:$AD$750,MATCH(V$2,'TD SOP+PROFORM'!$B$2:$AD$2,0)+1,0),0)</f>
        <v>0</v>
      </c>
      <c r="W254" s="26" t="str">
        <f t="shared" si="57"/>
        <v/>
      </c>
      <c r="X254" s="25">
        <f>IFERROR(VLOOKUP($A254,'TD SOP+PROFORM'!$A$5:$AD$750,MATCH(X$4,'TD SOP+PROFORM'!$B$2:$AD$2,0)+1,0),0)+IFERROR(VLOOKUP($A254,'TD SOP+PROFORM'!$A$5:$AD$750,MATCH(X$2,'TD SOP+PROFORM'!$B$2:$AD$2,0)+1,0),0)</f>
        <v>0</v>
      </c>
      <c r="Y254" s="25">
        <f>IFERROR(VLOOKUP($A254,'TD SOP+PROFORM'!$A$5:$AD$750,MATCH(Y$4,'TD SOP+PROFORM'!$B$2:$AD$2,0)+1,0),0)+IFERROR(VLOOKUP($A254,'TD SOP+PROFORM'!$A$5:$AD$750,MATCH(Y$2,'TD SOP+PROFORM'!$B$2:$AD$2,0)+1,0),0)</f>
        <v>0</v>
      </c>
      <c r="Z254" s="26" t="str">
        <f t="shared" si="58"/>
        <v/>
      </c>
      <c r="AA254" s="25">
        <f>IFERROR(VLOOKUP($A254,'TD SOP+PROFORM'!$A$5:$AD$750,MATCH(AA$4,'TD SOP+PROFORM'!$B$2:$AD$2,0)+1,0),0)+IFERROR(VLOOKUP($A254,'TD SOP+PROFORM'!$A$5:$AD$750,MATCH(AA$2,'TD SOP+PROFORM'!$B$2:$AD$2,0)+1,0),0)</f>
        <v>0</v>
      </c>
      <c r="AB254" s="25">
        <f>IFERROR(VLOOKUP($A254,'TD SOP+PROFORM'!$A$5:$AD$750,MATCH(AB$4,'TD SOP+PROFORM'!$B$2:$AD$2,0)+1,0),0)+IFERROR(VLOOKUP($A254,'TD SOP+PROFORM'!$A$5:$AD$750,MATCH(AB$2,'TD SOP+PROFORM'!$B$2:$AD$2,0)+1,0),0)</f>
        <v>0</v>
      </c>
      <c r="AC254" s="26" t="str">
        <f t="shared" si="59"/>
        <v/>
      </c>
      <c r="AD254" s="25">
        <f>IFERROR(VLOOKUP($A254,'TD SOP+PROFORM'!$A$5:$AD$750,MATCH(AD$4,'TD SOP+PROFORM'!$B$2:$AD$2,0)+1,0),0)+IFERROR(VLOOKUP($A254,'TD SOP+PROFORM'!$A$5:$AD$750,MATCH(AD$2,'TD SOP+PROFORM'!$B$2:$AD$2,0)+1,0),0)</f>
        <v>0</v>
      </c>
      <c r="AE254" s="25">
        <f>IFERROR(VLOOKUP($A254,'TD SOP+PROFORM'!$A$5:$AD$750,MATCH(AE$4,'TD SOP+PROFORM'!$B$2:$AD$2,0)+1,0),0)+IFERROR(VLOOKUP($A254,'TD SOP+PROFORM'!$A$5:$AD$750,MATCH(AE$2,'TD SOP+PROFORM'!$B$2:$AD$2,0)+1,0),0)</f>
        <v>0</v>
      </c>
      <c r="AF254" s="26" t="str">
        <f t="shared" si="60"/>
        <v/>
      </c>
      <c r="AG254" s="25">
        <f>IFERROR(VLOOKUP($A254,'TD SOP+PROFORM'!$A$5:$AD$750,MATCH(AG$4,'TD SOP+PROFORM'!$B$2:$AD$2,0)+1,0),0)+IFERROR(VLOOKUP($A254,'TD SOP+PROFORM'!$A$5:$AD$750,MATCH(AG$2,'TD SOP+PROFORM'!$B$2:$AD$2,0)+1,0),0)</f>
        <v>0</v>
      </c>
      <c r="AH254" s="25">
        <f>IFERROR(VLOOKUP($A254,'TD SOP+PROFORM'!$A$5:$AD$750,MATCH(AH$4,'TD SOP+PROFORM'!$B$2:$AD$2,0)+1,0),0)+IFERROR(VLOOKUP($A254,'TD SOP+PROFORM'!$A$5:$AD$750,MATCH(AH$2,'TD SOP+PROFORM'!$B$2:$AD$2,0)+1,0),0)</f>
        <v>0</v>
      </c>
      <c r="AI254" s="26" t="str">
        <f t="shared" si="61"/>
        <v/>
      </c>
      <c r="AJ254" s="25">
        <f>IFERROR(VLOOKUP($A254,'TD SOP+PROFORM'!$A$5:$AD$750,MATCH(AJ$4,'TD SOP+PROFORM'!$B$2:$AD$2,0)+1,0),0)+IFERROR(VLOOKUP($A254,'TD SOP+PROFORM'!$A$5:$AD$750,MATCH(AJ$2,'TD SOP+PROFORM'!$B$2:$AD$2,0)+1,0),0)</f>
        <v>0</v>
      </c>
      <c r="AK254" s="25">
        <f>IFERROR(VLOOKUP($A254,'TD SOP+PROFORM'!$A$5:$AD$750,MATCH(AK$4,'TD SOP+PROFORM'!$B$2:$AD$2,0)+1,0),0)+IFERROR(VLOOKUP($A254,'TD SOP+PROFORM'!$A$5:$AD$750,MATCH(AK$2,'TD SOP+PROFORM'!$B$2:$AD$2,0)+1,0),0)</f>
        <v>0</v>
      </c>
      <c r="AL254" s="26" t="str">
        <f t="shared" si="62"/>
        <v/>
      </c>
      <c r="AM254" s="25">
        <f t="shared" si="64"/>
        <v>0</v>
      </c>
      <c r="AN254" s="25">
        <f t="shared" si="64"/>
        <v>0</v>
      </c>
      <c r="AO254" s="26" t="str">
        <f t="shared" si="63"/>
        <v/>
      </c>
    </row>
    <row r="255" spans="1:41" x14ac:dyDescent="0.35">
      <c r="A255" s="24">
        <f>IF(AND('TD SOP+PROFORM'!A252&lt;&gt;"",'TD SOP+PROFORM'!A252&lt;&gt;"TOTAL"),'TD SOP+PROFORM'!A252,0)</f>
        <v>0</v>
      </c>
      <c r="C255" s="25" t="str">
        <f>IFERROR(VLOOKUP($A255,'TD SOP+PROFORM'!$A$5:$AD$750,MATCH(C$4,'TD SOP+PROFORM'!$B$2:$AT$2,0)+1,0),"")</f>
        <v/>
      </c>
      <c r="D255" s="25" t="str">
        <f>IFERROR(VLOOKUP($A255,'TD SOP+PROFORM'!$A$5:$AD$750,MATCH(D$4,'TD SOP+PROFORM'!$B$2:$AT$2,0)+1,0),"")</f>
        <v/>
      </c>
      <c r="E255" s="26" t="str">
        <f t="shared" si="51"/>
        <v/>
      </c>
      <c r="F255" s="25" t="str">
        <f>IFERROR(VLOOKUP($A255,'TD SOP+PROFORM'!$A$5:$AD$750,MATCH(F$4,'TD SOP+PROFORM'!$B$2:$AT$2,0)+1,0),"")</f>
        <v/>
      </c>
      <c r="G255" s="25" t="str">
        <f>IFERROR(VLOOKUP($A255,'TD SOP+PROFORM'!$A$5:$AD$750,MATCH(G$4,'TD SOP+PROFORM'!$B$2:$AT$2,0)+1,0),"")</f>
        <v/>
      </c>
      <c r="H255" s="26" t="str">
        <f t="shared" si="52"/>
        <v/>
      </c>
      <c r="I255" s="25" t="str">
        <f>IFERROR(VLOOKUP($A255,'TD SOP+PROFORM'!$A$5:$AD$750,MATCH(I$4,'TD SOP+PROFORM'!$B$2:$AT$2,0)+1,0),"")</f>
        <v/>
      </c>
      <c r="J255" s="25" t="str">
        <f>IFERROR(VLOOKUP($A255,'TD SOP+PROFORM'!$A$5:$AD$750,MATCH(J$4,'TD SOP+PROFORM'!$B$2:$AT$2,0)+1,0),"")</f>
        <v/>
      </c>
      <c r="K255" s="26" t="str">
        <f t="shared" si="53"/>
        <v/>
      </c>
      <c r="L255" s="25" t="str">
        <f>IFERROR(VLOOKUP($A255,'TD SOP+PROFORM'!$A$5:$AD$750,MATCH(L$4,'TD SOP+PROFORM'!$B$2:$AT$2,0)+1,0),"")</f>
        <v/>
      </c>
      <c r="M255" s="25" t="str">
        <f>IFERROR(VLOOKUP($A255,'TD SOP+PROFORM'!$A$5:$AD$750,MATCH(M$4,'TD SOP+PROFORM'!$B$2:$AT$2,0)+1,0),"")</f>
        <v/>
      </c>
      <c r="N255" s="26" t="str">
        <f t="shared" si="54"/>
        <v/>
      </c>
      <c r="O255" s="25">
        <f>IFERROR(VLOOKUP($A255,'TD SOP+PROFORM'!$A$5:$AD$750,MATCH(O$4,'TD SOP+PROFORM'!$B$2:$AD$2,0)+1,0),0)+IFERROR(VLOOKUP($A255,'TD SOP+PROFORM'!$A$5:$AD$750,MATCH(O$2,'TD SOP+PROFORM'!$B$2:$AD$2,0)+1,0),0)</f>
        <v>0</v>
      </c>
      <c r="P255" s="25">
        <f>IFERROR(VLOOKUP($A255,'TD SOP+PROFORM'!$A$5:$AD$750,MATCH(P$4,'TD SOP+PROFORM'!$B$2:$AD$2,0)+1,0),0)+IFERROR(VLOOKUP($A255,'TD SOP+PROFORM'!$A$5:$AD$750,MATCH(P$2,'TD SOP+PROFORM'!$B$2:$AD$2,0)+1,0),0)</f>
        <v>0</v>
      </c>
      <c r="Q255" s="26" t="str">
        <f t="shared" si="55"/>
        <v/>
      </c>
      <c r="R255" s="25">
        <f>IFERROR(VLOOKUP($A255,'TD SOP+PROFORM'!$A$5:$AD$750,MATCH(R$4,'TD SOP+PROFORM'!$B$2:$AD$2,0)+1,0),0)+IFERROR(VLOOKUP($A255,'TD SOP+PROFORM'!$A$5:$AD$750,MATCH(R$2,'TD SOP+PROFORM'!$B$2:$AD$2,0)+1,0),0)</f>
        <v>0</v>
      </c>
      <c r="S255" s="25">
        <f>IFERROR(VLOOKUP($A255,'TD SOP+PROFORM'!$A$5:$AD$750,MATCH(S$4,'TD SOP+PROFORM'!$B$2:$AD$2,0)+1,0),0)+IFERROR(VLOOKUP($A255,'TD SOP+PROFORM'!$A$5:$AD$750,MATCH(S$2,'TD SOP+PROFORM'!$B$2:$AD$2,0)+1,0),0)</f>
        <v>0</v>
      </c>
      <c r="T255" s="26" t="str">
        <f t="shared" si="56"/>
        <v/>
      </c>
      <c r="U255" s="25">
        <f>IFERROR(VLOOKUP($A255,'TD SOP+PROFORM'!$A$5:$AD$750,MATCH(U$4,'TD SOP+PROFORM'!$B$2:$AD$2,0)+1,0),0)+IFERROR(VLOOKUP($A255,'TD SOP+PROFORM'!$A$5:$AD$750,MATCH(U$2,'TD SOP+PROFORM'!$B$2:$AD$2,0)+1,0),0)</f>
        <v>0</v>
      </c>
      <c r="V255" s="25">
        <f>IFERROR(VLOOKUP($A255,'TD SOP+PROFORM'!$A$5:$AD$750,MATCH(V$4,'TD SOP+PROFORM'!$B$2:$AD$2,0)+1,0),0)+IFERROR(VLOOKUP($A255,'TD SOP+PROFORM'!$A$5:$AD$750,MATCH(V$2,'TD SOP+PROFORM'!$B$2:$AD$2,0)+1,0),0)</f>
        <v>0</v>
      </c>
      <c r="W255" s="26" t="str">
        <f t="shared" si="57"/>
        <v/>
      </c>
      <c r="X255" s="25">
        <f>IFERROR(VLOOKUP($A255,'TD SOP+PROFORM'!$A$5:$AD$750,MATCH(X$4,'TD SOP+PROFORM'!$B$2:$AD$2,0)+1,0),0)+IFERROR(VLOOKUP($A255,'TD SOP+PROFORM'!$A$5:$AD$750,MATCH(X$2,'TD SOP+PROFORM'!$B$2:$AD$2,0)+1,0),0)</f>
        <v>0</v>
      </c>
      <c r="Y255" s="25">
        <f>IFERROR(VLOOKUP($A255,'TD SOP+PROFORM'!$A$5:$AD$750,MATCH(Y$4,'TD SOP+PROFORM'!$B$2:$AD$2,0)+1,0),0)+IFERROR(VLOOKUP($A255,'TD SOP+PROFORM'!$A$5:$AD$750,MATCH(Y$2,'TD SOP+PROFORM'!$B$2:$AD$2,0)+1,0),0)</f>
        <v>0</v>
      </c>
      <c r="Z255" s="26" t="str">
        <f t="shared" si="58"/>
        <v/>
      </c>
      <c r="AA255" s="25">
        <f>IFERROR(VLOOKUP($A255,'TD SOP+PROFORM'!$A$5:$AD$750,MATCH(AA$4,'TD SOP+PROFORM'!$B$2:$AD$2,0)+1,0),0)+IFERROR(VLOOKUP($A255,'TD SOP+PROFORM'!$A$5:$AD$750,MATCH(AA$2,'TD SOP+PROFORM'!$B$2:$AD$2,0)+1,0),0)</f>
        <v>0</v>
      </c>
      <c r="AB255" s="25">
        <f>IFERROR(VLOOKUP($A255,'TD SOP+PROFORM'!$A$5:$AD$750,MATCH(AB$4,'TD SOP+PROFORM'!$B$2:$AD$2,0)+1,0),0)+IFERROR(VLOOKUP($A255,'TD SOP+PROFORM'!$A$5:$AD$750,MATCH(AB$2,'TD SOP+PROFORM'!$B$2:$AD$2,0)+1,0),0)</f>
        <v>0</v>
      </c>
      <c r="AC255" s="26" t="str">
        <f t="shared" si="59"/>
        <v/>
      </c>
      <c r="AD255" s="25">
        <f>IFERROR(VLOOKUP($A255,'TD SOP+PROFORM'!$A$5:$AD$750,MATCH(AD$4,'TD SOP+PROFORM'!$B$2:$AD$2,0)+1,0),0)+IFERROR(VLOOKUP($A255,'TD SOP+PROFORM'!$A$5:$AD$750,MATCH(AD$2,'TD SOP+PROFORM'!$B$2:$AD$2,0)+1,0),0)</f>
        <v>0</v>
      </c>
      <c r="AE255" s="25">
        <f>IFERROR(VLOOKUP($A255,'TD SOP+PROFORM'!$A$5:$AD$750,MATCH(AE$4,'TD SOP+PROFORM'!$B$2:$AD$2,0)+1,0),0)+IFERROR(VLOOKUP($A255,'TD SOP+PROFORM'!$A$5:$AD$750,MATCH(AE$2,'TD SOP+PROFORM'!$B$2:$AD$2,0)+1,0),0)</f>
        <v>0</v>
      </c>
      <c r="AF255" s="26" t="str">
        <f t="shared" si="60"/>
        <v/>
      </c>
      <c r="AG255" s="25">
        <f>IFERROR(VLOOKUP($A255,'TD SOP+PROFORM'!$A$5:$AD$750,MATCH(AG$4,'TD SOP+PROFORM'!$B$2:$AD$2,0)+1,0),0)+IFERROR(VLOOKUP($A255,'TD SOP+PROFORM'!$A$5:$AD$750,MATCH(AG$2,'TD SOP+PROFORM'!$B$2:$AD$2,0)+1,0),0)</f>
        <v>0</v>
      </c>
      <c r="AH255" s="25">
        <f>IFERROR(VLOOKUP($A255,'TD SOP+PROFORM'!$A$5:$AD$750,MATCH(AH$4,'TD SOP+PROFORM'!$B$2:$AD$2,0)+1,0),0)+IFERROR(VLOOKUP($A255,'TD SOP+PROFORM'!$A$5:$AD$750,MATCH(AH$2,'TD SOP+PROFORM'!$B$2:$AD$2,0)+1,0),0)</f>
        <v>0</v>
      </c>
      <c r="AI255" s="26" t="str">
        <f t="shared" si="61"/>
        <v/>
      </c>
      <c r="AJ255" s="25">
        <f>IFERROR(VLOOKUP($A255,'TD SOP+PROFORM'!$A$5:$AD$750,MATCH(AJ$4,'TD SOP+PROFORM'!$B$2:$AD$2,0)+1,0),0)+IFERROR(VLOOKUP($A255,'TD SOP+PROFORM'!$A$5:$AD$750,MATCH(AJ$2,'TD SOP+PROFORM'!$B$2:$AD$2,0)+1,0),0)</f>
        <v>0</v>
      </c>
      <c r="AK255" s="25">
        <f>IFERROR(VLOOKUP($A255,'TD SOP+PROFORM'!$A$5:$AD$750,MATCH(AK$4,'TD SOP+PROFORM'!$B$2:$AD$2,0)+1,0),0)+IFERROR(VLOOKUP($A255,'TD SOP+PROFORM'!$A$5:$AD$750,MATCH(AK$2,'TD SOP+PROFORM'!$B$2:$AD$2,0)+1,0),0)</f>
        <v>0</v>
      </c>
      <c r="AL255" s="26" t="str">
        <f t="shared" si="62"/>
        <v/>
      </c>
      <c r="AM255" s="25">
        <f t="shared" si="64"/>
        <v>0</v>
      </c>
      <c r="AN255" s="25">
        <f t="shared" si="64"/>
        <v>0</v>
      </c>
      <c r="AO255" s="26" t="str">
        <f t="shared" si="63"/>
        <v/>
      </c>
    </row>
    <row r="256" spans="1:41" x14ac:dyDescent="0.35">
      <c r="A256" s="24">
        <f>IF(AND('TD SOP+PROFORM'!A253&lt;&gt;"",'TD SOP+PROFORM'!A253&lt;&gt;"TOTAL"),'TD SOP+PROFORM'!A253,0)</f>
        <v>0</v>
      </c>
      <c r="C256" s="25" t="str">
        <f>IFERROR(VLOOKUP($A256,'TD SOP+PROFORM'!$A$5:$AD$750,MATCH(C$4,'TD SOP+PROFORM'!$B$2:$AT$2,0)+1,0),"")</f>
        <v/>
      </c>
      <c r="D256" s="25" t="str">
        <f>IFERROR(VLOOKUP($A256,'TD SOP+PROFORM'!$A$5:$AD$750,MATCH(D$4,'TD SOP+PROFORM'!$B$2:$AT$2,0)+1,0),"")</f>
        <v/>
      </c>
      <c r="E256" s="26" t="str">
        <f t="shared" si="51"/>
        <v/>
      </c>
      <c r="F256" s="25" t="str">
        <f>IFERROR(VLOOKUP($A256,'TD SOP+PROFORM'!$A$5:$AD$750,MATCH(F$4,'TD SOP+PROFORM'!$B$2:$AT$2,0)+1,0),"")</f>
        <v/>
      </c>
      <c r="G256" s="25" t="str">
        <f>IFERROR(VLOOKUP($A256,'TD SOP+PROFORM'!$A$5:$AD$750,MATCH(G$4,'TD SOP+PROFORM'!$B$2:$AT$2,0)+1,0),"")</f>
        <v/>
      </c>
      <c r="H256" s="26" t="str">
        <f t="shared" si="52"/>
        <v/>
      </c>
      <c r="I256" s="25" t="str">
        <f>IFERROR(VLOOKUP($A256,'TD SOP+PROFORM'!$A$5:$AD$750,MATCH(I$4,'TD SOP+PROFORM'!$B$2:$AT$2,0)+1,0),"")</f>
        <v/>
      </c>
      <c r="J256" s="25" t="str">
        <f>IFERROR(VLOOKUP($A256,'TD SOP+PROFORM'!$A$5:$AD$750,MATCH(J$4,'TD SOP+PROFORM'!$B$2:$AT$2,0)+1,0),"")</f>
        <v/>
      </c>
      <c r="K256" s="26" t="str">
        <f t="shared" si="53"/>
        <v/>
      </c>
      <c r="L256" s="25" t="str">
        <f>IFERROR(VLOOKUP($A256,'TD SOP+PROFORM'!$A$5:$AD$750,MATCH(L$4,'TD SOP+PROFORM'!$B$2:$AT$2,0)+1,0),"")</f>
        <v/>
      </c>
      <c r="M256" s="25" t="str">
        <f>IFERROR(VLOOKUP($A256,'TD SOP+PROFORM'!$A$5:$AD$750,MATCH(M$4,'TD SOP+PROFORM'!$B$2:$AT$2,0)+1,0),"")</f>
        <v/>
      </c>
      <c r="N256" s="26" t="str">
        <f t="shared" si="54"/>
        <v/>
      </c>
      <c r="O256" s="25">
        <f>IFERROR(VLOOKUP($A256,'TD SOP+PROFORM'!$A$5:$AD$750,MATCH(O$4,'TD SOP+PROFORM'!$B$2:$AD$2,0)+1,0),0)+IFERROR(VLOOKUP($A256,'TD SOP+PROFORM'!$A$5:$AD$750,MATCH(O$2,'TD SOP+PROFORM'!$B$2:$AD$2,0)+1,0),0)</f>
        <v>0</v>
      </c>
      <c r="P256" s="25">
        <f>IFERROR(VLOOKUP($A256,'TD SOP+PROFORM'!$A$5:$AD$750,MATCH(P$4,'TD SOP+PROFORM'!$B$2:$AD$2,0)+1,0),0)+IFERROR(VLOOKUP($A256,'TD SOP+PROFORM'!$A$5:$AD$750,MATCH(P$2,'TD SOP+PROFORM'!$B$2:$AD$2,0)+1,0),0)</f>
        <v>0</v>
      </c>
      <c r="Q256" s="26" t="str">
        <f t="shared" si="55"/>
        <v/>
      </c>
      <c r="R256" s="25">
        <f>IFERROR(VLOOKUP($A256,'TD SOP+PROFORM'!$A$5:$AD$750,MATCH(R$4,'TD SOP+PROFORM'!$B$2:$AD$2,0)+1,0),0)+IFERROR(VLOOKUP($A256,'TD SOP+PROFORM'!$A$5:$AD$750,MATCH(R$2,'TD SOP+PROFORM'!$B$2:$AD$2,0)+1,0),0)</f>
        <v>0</v>
      </c>
      <c r="S256" s="25">
        <f>IFERROR(VLOOKUP($A256,'TD SOP+PROFORM'!$A$5:$AD$750,MATCH(S$4,'TD SOP+PROFORM'!$B$2:$AD$2,0)+1,0),0)+IFERROR(VLOOKUP($A256,'TD SOP+PROFORM'!$A$5:$AD$750,MATCH(S$2,'TD SOP+PROFORM'!$B$2:$AD$2,0)+1,0),0)</f>
        <v>0</v>
      </c>
      <c r="T256" s="26" t="str">
        <f t="shared" si="56"/>
        <v/>
      </c>
      <c r="U256" s="25">
        <f>IFERROR(VLOOKUP($A256,'TD SOP+PROFORM'!$A$5:$AD$750,MATCH(U$4,'TD SOP+PROFORM'!$B$2:$AD$2,0)+1,0),0)+IFERROR(VLOOKUP($A256,'TD SOP+PROFORM'!$A$5:$AD$750,MATCH(U$2,'TD SOP+PROFORM'!$B$2:$AD$2,0)+1,0),0)</f>
        <v>0</v>
      </c>
      <c r="V256" s="25">
        <f>IFERROR(VLOOKUP($A256,'TD SOP+PROFORM'!$A$5:$AD$750,MATCH(V$4,'TD SOP+PROFORM'!$B$2:$AD$2,0)+1,0),0)+IFERROR(VLOOKUP($A256,'TD SOP+PROFORM'!$A$5:$AD$750,MATCH(V$2,'TD SOP+PROFORM'!$B$2:$AD$2,0)+1,0),0)</f>
        <v>0</v>
      </c>
      <c r="W256" s="26" t="str">
        <f t="shared" si="57"/>
        <v/>
      </c>
      <c r="X256" s="25">
        <f>IFERROR(VLOOKUP($A256,'TD SOP+PROFORM'!$A$5:$AD$750,MATCH(X$4,'TD SOP+PROFORM'!$B$2:$AD$2,0)+1,0),0)+IFERROR(VLOOKUP($A256,'TD SOP+PROFORM'!$A$5:$AD$750,MATCH(X$2,'TD SOP+PROFORM'!$B$2:$AD$2,0)+1,0),0)</f>
        <v>0</v>
      </c>
      <c r="Y256" s="25">
        <f>IFERROR(VLOOKUP($A256,'TD SOP+PROFORM'!$A$5:$AD$750,MATCH(Y$4,'TD SOP+PROFORM'!$B$2:$AD$2,0)+1,0),0)+IFERROR(VLOOKUP($A256,'TD SOP+PROFORM'!$A$5:$AD$750,MATCH(Y$2,'TD SOP+PROFORM'!$B$2:$AD$2,0)+1,0),0)</f>
        <v>0</v>
      </c>
      <c r="Z256" s="26" t="str">
        <f t="shared" si="58"/>
        <v/>
      </c>
      <c r="AA256" s="25">
        <f>IFERROR(VLOOKUP($A256,'TD SOP+PROFORM'!$A$5:$AD$750,MATCH(AA$4,'TD SOP+PROFORM'!$B$2:$AD$2,0)+1,0),0)+IFERROR(VLOOKUP($A256,'TD SOP+PROFORM'!$A$5:$AD$750,MATCH(AA$2,'TD SOP+PROFORM'!$B$2:$AD$2,0)+1,0),0)</f>
        <v>0</v>
      </c>
      <c r="AB256" s="25">
        <f>IFERROR(VLOOKUP($A256,'TD SOP+PROFORM'!$A$5:$AD$750,MATCH(AB$4,'TD SOP+PROFORM'!$B$2:$AD$2,0)+1,0),0)+IFERROR(VLOOKUP($A256,'TD SOP+PROFORM'!$A$5:$AD$750,MATCH(AB$2,'TD SOP+PROFORM'!$B$2:$AD$2,0)+1,0),0)</f>
        <v>0</v>
      </c>
      <c r="AC256" s="26" t="str">
        <f t="shared" si="59"/>
        <v/>
      </c>
      <c r="AD256" s="25">
        <f>IFERROR(VLOOKUP($A256,'TD SOP+PROFORM'!$A$5:$AD$750,MATCH(AD$4,'TD SOP+PROFORM'!$B$2:$AD$2,0)+1,0),0)+IFERROR(VLOOKUP($A256,'TD SOP+PROFORM'!$A$5:$AD$750,MATCH(AD$2,'TD SOP+PROFORM'!$B$2:$AD$2,0)+1,0),0)</f>
        <v>0</v>
      </c>
      <c r="AE256" s="25">
        <f>IFERROR(VLOOKUP($A256,'TD SOP+PROFORM'!$A$5:$AD$750,MATCH(AE$4,'TD SOP+PROFORM'!$B$2:$AD$2,0)+1,0),0)+IFERROR(VLOOKUP($A256,'TD SOP+PROFORM'!$A$5:$AD$750,MATCH(AE$2,'TD SOP+PROFORM'!$B$2:$AD$2,0)+1,0),0)</f>
        <v>0</v>
      </c>
      <c r="AF256" s="26" t="str">
        <f t="shared" si="60"/>
        <v/>
      </c>
      <c r="AG256" s="25">
        <f>IFERROR(VLOOKUP($A256,'TD SOP+PROFORM'!$A$5:$AD$750,MATCH(AG$4,'TD SOP+PROFORM'!$B$2:$AD$2,0)+1,0),0)+IFERROR(VLOOKUP($A256,'TD SOP+PROFORM'!$A$5:$AD$750,MATCH(AG$2,'TD SOP+PROFORM'!$B$2:$AD$2,0)+1,0),0)</f>
        <v>0</v>
      </c>
      <c r="AH256" s="25">
        <f>IFERROR(VLOOKUP($A256,'TD SOP+PROFORM'!$A$5:$AD$750,MATCH(AH$4,'TD SOP+PROFORM'!$B$2:$AD$2,0)+1,0),0)+IFERROR(VLOOKUP($A256,'TD SOP+PROFORM'!$A$5:$AD$750,MATCH(AH$2,'TD SOP+PROFORM'!$B$2:$AD$2,0)+1,0),0)</f>
        <v>0</v>
      </c>
      <c r="AI256" s="26" t="str">
        <f t="shared" si="61"/>
        <v/>
      </c>
      <c r="AJ256" s="25">
        <f>IFERROR(VLOOKUP($A256,'TD SOP+PROFORM'!$A$5:$AD$750,MATCH(AJ$4,'TD SOP+PROFORM'!$B$2:$AD$2,0)+1,0),0)+IFERROR(VLOOKUP($A256,'TD SOP+PROFORM'!$A$5:$AD$750,MATCH(AJ$2,'TD SOP+PROFORM'!$B$2:$AD$2,0)+1,0),0)</f>
        <v>0</v>
      </c>
      <c r="AK256" s="25">
        <f>IFERROR(VLOOKUP($A256,'TD SOP+PROFORM'!$A$5:$AD$750,MATCH(AK$4,'TD SOP+PROFORM'!$B$2:$AD$2,0)+1,0),0)+IFERROR(VLOOKUP($A256,'TD SOP+PROFORM'!$A$5:$AD$750,MATCH(AK$2,'TD SOP+PROFORM'!$B$2:$AD$2,0)+1,0),0)</f>
        <v>0</v>
      </c>
      <c r="AL256" s="26" t="str">
        <f t="shared" si="62"/>
        <v/>
      </c>
      <c r="AM256" s="25">
        <f t="shared" si="64"/>
        <v>0</v>
      </c>
      <c r="AN256" s="25">
        <f t="shared" si="64"/>
        <v>0</v>
      </c>
      <c r="AO256" s="26" t="str">
        <f t="shared" si="63"/>
        <v/>
      </c>
    </row>
    <row r="257" spans="1:41" x14ac:dyDescent="0.35">
      <c r="A257" s="24">
        <f>IF(AND('TD SOP+PROFORM'!A254&lt;&gt;"",'TD SOP+PROFORM'!A254&lt;&gt;"TOTAL"),'TD SOP+PROFORM'!A254,0)</f>
        <v>0</v>
      </c>
      <c r="C257" s="25" t="str">
        <f>IFERROR(VLOOKUP($A257,'TD SOP+PROFORM'!$A$5:$AD$750,MATCH(C$4,'TD SOP+PROFORM'!$B$2:$AT$2,0)+1,0),"")</f>
        <v/>
      </c>
      <c r="D257" s="25" t="str">
        <f>IFERROR(VLOOKUP($A257,'TD SOP+PROFORM'!$A$5:$AD$750,MATCH(D$4,'TD SOP+PROFORM'!$B$2:$AT$2,0)+1,0),"")</f>
        <v/>
      </c>
      <c r="E257" s="26" t="str">
        <f t="shared" si="51"/>
        <v/>
      </c>
      <c r="F257" s="25" t="str">
        <f>IFERROR(VLOOKUP($A257,'TD SOP+PROFORM'!$A$5:$AD$750,MATCH(F$4,'TD SOP+PROFORM'!$B$2:$AT$2,0)+1,0),"")</f>
        <v/>
      </c>
      <c r="G257" s="25" t="str">
        <f>IFERROR(VLOOKUP($A257,'TD SOP+PROFORM'!$A$5:$AD$750,MATCH(G$4,'TD SOP+PROFORM'!$B$2:$AT$2,0)+1,0),"")</f>
        <v/>
      </c>
      <c r="H257" s="26" t="str">
        <f t="shared" si="52"/>
        <v/>
      </c>
      <c r="I257" s="25" t="str">
        <f>IFERROR(VLOOKUP($A257,'TD SOP+PROFORM'!$A$5:$AD$750,MATCH(I$4,'TD SOP+PROFORM'!$B$2:$AT$2,0)+1,0),"")</f>
        <v/>
      </c>
      <c r="J257" s="25" t="str">
        <f>IFERROR(VLOOKUP($A257,'TD SOP+PROFORM'!$A$5:$AD$750,MATCH(J$4,'TD SOP+PROFORM'!$B$2:$AT$2,0)+1,0),"")</f>
        <v/>
      </c>
      <c r="K257" s="26" t="str">
        <f t="shared" si="53"/>
        <v/>
      </c>
      <c r="L257" s="25" t="str">
        <f>IFERROR(VLOOKUP($A257,'TD SOP+PROFORM'!$A$5:$AD$750,MATCH(L$4,'TD SOP+PROFORM'!$B$2:$AT$2,0)+1,0),"")</f>
        <v/>
      </c>
      <c r="M257" s="25" t="str">
        <f>IFERROR(VLOOKUP($A257,'TD SOP+PROFORM'!$A$5:$AD$750,MATCH(M$4,'TD SOP+PROFORM'!$B$2:$AT$2,0)+1,0),"")</f>
        <v/>
      </c>
      <c r="N257" s="26" t="str">
        <f t="shared" si="54"/>
        <v/>
      </c>
      <c r="O257" s="25">
        <f>IFERROR(VLOOKUP($A257,'TD SOP+PROFORM'!$A$5:$AD$750,MATCH(O$4,'TD SOP+PROFORM'!$B$2:$AD$2,0)+1,0),0)+IFERROR(VLOOKUP($A257,'TD SOP+PROFORM'!$A$5:$AD$750,MATCH(O$2,'TD SOP+PROFORM'!$B$2:$AD$2,0)+1,0),0)</f>
        <v>0</v>
      </c>
      <c r="P257" s="25">
        <f>IFERROR(VLOOKUP($A257,'TD SOP+PROFORM'!$A$5:$AD$750,MATCH(P$4,'TD SOP+PROFORM'!$B$2:$AD$2,0)+1,0),0)+IFERROR(VLOOKUP($A257,'TD SOP+PROFORM'!$A$5:$AD$750,MATCH(P$2,'TD SOP+PROFORM'!$B$2:$AD$2,0)+1,0),0)</f>
        <v>0</v>
      </c>
      <c r="Q257" s="26" t="str">
        <f t="shared" si="55"/>
        <v/>
      </c>
      <c r="R257" s="25">
        <f>IFERROR(VLOOKUP($A257,'TD SOP+PROFORM'!$A$5:$AD$750,MATCH(R$4,'TD SOP+PROFORM'!$B$2:$AD$2,0)+1,0),0)+IFERROR(VLOOKUP($A257,'TD SOP+PROFORM'!$A$5:$AD$750,MATCH(R$2,'TD SOP+PROFORM'!$B$2:$AD$2,0)+1,0),0)</f>
        <v>0</v>
      </c>
      <c r="S257" s="25">
        <f>IFERROR(VLOOKUP($A257,'TD SOP+PROFORM'!$A$5:$AD$750,MATCH(S$4,'TD SOP+PROFORM'!$B$2:$AD$2,0)+1,0),0)+IFERROR(VLOOKUP($A257,'TD SOP+PROFORM'!$A$5:$AD$750,MATCH(S$2,'TD SOP+PROFORM'!$B$2:$AD$2,0)+1,0),0)</f>
        <v>0</v>
      </c>
      <c r="T257" s="26" t="str">
        <f t="shared" si="56"/>
        <v/>
      </c>
      <c r="U257" s="25">
        <f>IFERROR(VLOOKUP($A257,'TD SOP+PROFORM'!$A$5:$AD$750,MATCH(U$4,'TD SOP+PROFORM'!$B$2:$AD$2,0)+1,0),0)+IFERROR(VLOOKUP($A257,'TD SOP+PROFORM'!$A$5:$AD$750,MATCH(U$2,'TD SOP+PROFORM'!$B$2:$AD$2,0)+1,0),0)</f>
        <v>0</v>
      </c>
      <c r="V257" s="25">
        <f>IFERROR(VLOOKUP($A257,'TD SOP+PROFORM'!$A$5:$AD$750,MATCH(V$4,'TD SOP+PROFORM'!$B$2:$AD$2,0)+1,0),0)+IFERROR(VLOOKUP($A257,'TD SOP+PROFORM'!$A$5:$AD$750,MATCH(V$2,'TD SOP+PROFORM'!$B$2:$AD$2,0)+1,0),0)</f>
        <v>0</v>
      </c>
      <c r="W257" s="26" t="str">
        <f t="shared" si="57"/>
        <v/>
      </c>
      <c r="X257" s="25">
        <f>IFERROR(VLOOKUP($A257,'TD SOP+PROFORM'!$A$5:$AD$750,MATCH(X$4,'TD SOP+PROFORM'!$B$2:$AD$2,0)+1,0),0)+IFERROR(VLOOKUP($A257,'TD SOP+PROFORM'!$A$5:$AD$750,MATCH(X$2,'TD SOP+PROFORM'!$B$2:$AD$2,0)+1,0),0)</f>
        <v>0</v>
      </c>
      <c r="Y257" s="25">
        <f>IFERROR(VLOOKUP($A257,'TD SOP+PROFORM'!$A$5:$AD$750,MATCH(Y$4,'TD SOP+PROFORM'!$B$2:$AD$2,0)+1,0),0)+IFERROR(VLOOKUP($A257,'TD SOP+PROFORM'!$A$5:$AD$750,MATCH(Y$2,'TD SOP+PROFORM'!$B$2:$AD$2,0)+1,0),0)</f>
        <v>0</v>
      </c>
      <c r="Z257" s="26" t="str">
        <f t="shared" si="58"/>
        <v/>
      </c>
      <c r="AA257" s="25">
        <f>IFERROR(VLOOKUP($A257,'TD SOP+PROFORM'!$A$5:$AD$750,MATCH(AA$4,'TD SOP+PROFORM'!$B$2:$AD$2,0)+1,0),0)+IFERROR(VLOOKUP($A257,'TD SOP+PROFORM'!$A$5:$AD$750,MATCH(AA$2,'TD SOP+PROFORM'!$B$2:$AD$2,0)+1,0),0)</f>
        <v>0</v>
      </c>
      <c r="AB257" s="25">
        <f>IFERROR(VLOOKUP($A257,'TD SOP+PROFORM'!$A$5:$AD$750,MATCH(AB$4,'TD SOP+PROFORM'!$B$2:$AD$2,0)+1,0),0)+IFERROR(VLOOKUP($A257,'TD SOP+PROFORM'!$A$5:$AD$750,MATCH(AB$2,'TD SOP+PROFORM'!$B$2:$AD$2,0)+1,0),0)</f>
        <v>0</v>
      </c>
      <c r="AC257" s="26" t="str">
        <f t="shared" si="59"/>
        <v/>
      </c>
      <c r="AD257" s="25">
        <f>IFERROR(VLOOKUP($A257,'TD SOP+PROFORM'!$A$5:$AD$750,MATCH(AD$4,'TD SOP+PROFORM'!$B$2:$AD$2,0)+1,0),0)+IFERROR(VLOOKUP($A257,'TD SOP+PROFORM'!$A$5:$AD$750,MATCH(AD$2,'TD SOP+PROFORM'!$B$2:$AD$2,0)+1,0),0)</f>
        <v>0</v>
      </c>
      <c r="AE257" s="25">
        <f>IFERROR(VLOOKUP($A257,'TD SOP+PROFORM'!$A$5:$AD$750,MATCH(AE$4,'TD SOP+PROFORM'!$B$2:$AD$2,0)+1,0),0)+IFERROR(VLOOKUP($A257,'TD SOP+PROFORM'!$A$5:$AD$750,MATCH(AE$2,'TD SOP+PROFORM'!$B$2:$AD$2,0)+1,0),0)</f>
        <v>0</v>
      </c>
      <c r="AF257" s="26" t="str">
        <f t="shared" si="60"/>
        <v/>
      </c>
      <c r="AG257" s="25">
        <f>IFERROR(VLOOKUP($A257,'TD SOP+PROFORM'!$A$5:$AD$750,MATCH(AG$4,'TD SOP+PROFORM'!$B$2:$AD$2,0)+1,0),0)+IFERROR(VLOOKUP($A257,'TD SOP+PROFORM'!$A$5:$AD$750,MATCH(AG$2,'TD SOP+PROFORM'!$B$2:$AD$2,0)+1,0),0)</f>
        <v>0</v>
      </c>
      <c r="AH257" s="25">
        <f>IFERROR(VLOOKUP($A257,'TD SOP+PROFORM'!$A$5:$AD$750,MATCH(AH$4,'TD SOP+PROFORM'!$B$2:$AD$2,0)+1,0),0)+IFERROR(VLOOKUP($A257,'TD SOP+PROFORM'!$A$5:$AD$750,MATCH(AH$2,'TD SOP+PROFORM'!$B$2:$AD$2,0)+1,0),0)</f>
        <v>0</v>
      </c>
      <c r="AI257" s="26" t="str">
        <f t="shared" si="61"/>
        <v/>
      </c>
      <c r="AJ257" s="25">
        <f>IFERROR(VLOOKUP($A257,'TD SOP+PROFORM'!$A$5:$AD$750,MATCH(AJ$4,'TD SOP+PROFORM'!$B$2:$AD$2,0)+1,0),0)+IFERROR(VLOOKUP($A257,'TD SOP+PROFORM'!$A$5:$AD$750,MATCH(AJ$2,'TD SOP+PROFORM'!$B$2:$AD$2,0)+1,0),0)</f>
        <v>0</v>
      </c>
      <c r="AK257" s="25">
        <f>IFERROR(VLOOKUP($A257,'TD SOP+PROFORM'!$A$5:$AD$750,MATCH(AK$4,'TD SOP+PROFORM'!$B$2:$AD$2,0)+1,0),0)+IFERROR(VLOOKUP($A257,'TD SOP+PROFORM'!$A$5:$AD$750,MATCH(AK$2,'TD SOP+PROFORM'!$B$2:$AD$2,0)+1,0),0)</f>
        <v>0</v>
      </c>
      <c r="AL257" s="26" t="str">
        <f t="shared" si="62"/>
        <v/>
      </c>
      <c r="AM257" s="25">
        <f t="shared" si="64"/>
        <v>0</v>
      </c>
      <c r="AN257" s="25">
        <f t="shared" si="64"/>
        <v>0</v>
      </c>
      <c r="AO257" s="26" t="str">
        <f t="shared" si="63"/>
        <v/>
      </c>
    </row>
    <row r="258" spans="1:41" x14ac:dyDescent="0.35">
      <c r="A258" s="24">
        <f>IF(AND('TD SOP+PROFORM'!A255&lt;&gt;"",'TD SOP+PROFORM'!A255&lt;&gt;"TOTAL"),'TD SOP+PROFORM'!A255,0)</f>
        <v>0</v>
      </c>
      <c r="C258" s="25" t="str">
        <f>IFERROR(VLOOKUP($A258,'TD SOP+PROFORM'!$A$5:$AD$750,MATCH(C$4,'TD SOP+PROFORM'!$B$2:$AT$2,0)+1,0),"")</f>
        <v/>
      </c>
      <c r="D258" s="25" t="str">
        <f>IFERROR(VLOOKUP($A258,'TD SOP+PROFORM'!$A$5:$AD$750,MATCH(D$4,'TD SOP+PROFORM'!$B$2:$AT$2,0)+1,0),"")</f>
        <v/>
      </c>
      <c r="E258" s="26" t="str">
        <f t="shared" si="51"/>
        <v/>
      </c>
      <c r="F258" s="25" t="str">
        <f>IFERROR(VLOOKUP($A258,'TD SOP+PROFORM'!$A$5:$AD$750,MATCH(F$4,'TD SOP+PROFORM'!$B$2:$AT$2,0)+1,0),"")</f>
        <v/>
      </c>
      <c r="G258" s="25" t="str">
        <f>IFERROR(VLOOKUP($A258,'TD SOP+PROFORM'!$A$5:$AD$750,MATCH(G$4,'TD SOP+PROFORM'!$B$2:$AT$2,0)+1,0),"")</f>
        <v/>
      </c>
      <c r="H258" s="26" t="str">
        <f t="shared" si="52"/>
        <v/>
      </c>
      <c r="I258" s="25" t="str">
        <f>IFERROR(VLOOKUP($A258,'TD SOP+PROFORM'!$A$5:$AD$750,MATCH(I$4,'TD SOP+PROFORM'!$B$2:$AT$2,0)+1,0),"")</f>
        <v/>
      </c>
      <c r="J258" s="25" t="str">
        <f>IFERROR(VLOOKUP($A258,'TD SOP+PROFORM'!$A$5:$AD$750,MATCH(J$4,'TD SOP+PROFORM'!$B$2:$AT$2,0)+1,0),"")</f>
        <v/>
      </c>
      <c r="K258" s="26" t="str">
        <f t="shared" si="53"/>
        <v/>
      </c>
      <c r="L258" s="25" t="str">
        <f>IFERROR(VLOOKUP($A258,'TD SOP+PROFORM'!$A$5:$AD$750,MATCH(L$4,'TD SOP+PROFORM'!$B$2:$AT$2,0)+1,0),"")</f>
        <v/>
      </c>
      <c r="M258" s="25" t="str">
        <f>IFERROR(VLOOKUP($A258,'TD SOP+PROFORM'!$A$5:$AD$750,MATCH(M$4,'TD SOP+PROFORM'!$B$2:$AT$2,0)+1,0),"")</f>
        <v/>
      </c>
      <c r="N258" s="26" t="str">
        <f t="shared" si="54"/>
        <v/>
      </c>
      <c r="O258" s="25">
        <f>IFERROR(VLOOKUP($A258,'TD SOP+PROFORM'!$A$5:$AD$750,MATCH(O$4,'TD SOP+PROFORM'!$B$2:$AD$2,0)+1,0),0)+IFERROR(VLOOKUP($A258,'TD SOP+PROFORM'!$A$5:$AD$750,MATCH(O$2,'TD SOP+PROFORM'!$B$2:$AD$2,0)+1,0),0)</f>
        <v>0</v>
      </c>
      <c r="P258" s="25">
        <f>IFERROR(VLOOKUP($A258,'TD SOP+PROFORM'!$A$5:$AD$750,MATCH(P$4,'TD SOP+PROFORM'!$B$2:$AD$2,0)+1,0),0)+IFERROR(VLOOKUP($A258,'TD SOP+PROFORM'!$A$5:$AD$750,MATCH(P$2,'TD SOP+PROFORM'!$B$2:$AD$2,0)+1,0),0)</f>
        <v>0</v>
      </c>
      <c r="Q258" s="26" t="str">
        <f t="shared" si="55"/>
        <v/>
      </c>
      <c r="R258" s="25">
        <f>IFERROR(VLOOKUP($A258,'TD SOP+PROFORM'!$A$5:$AD$750,MATCH(R$4,'TD SOP+PROFORM'!$B$2:$AD$2,0)+1,0),0)+IFERROR(VLOOKUP($A258,'TD SOP+PROFORM'!$A$5:$AD$750,MATCH(R$2,'TD SOP+PROFORM'!$B$2:$AD$2,0)+1,0),0)</f>
        <v>0</v>
      </c>
      <c r="S258" s="25">
        <f>IFERROR(VLOOKUP($A258,'TD SOP+PROFORM'!$A$5:$AD$750,MATCH(S$4,'TD SOP+PROFORM'!$B$2:$AD$2,0)+1,0),0)+IFERROR(VLOOKUP($A258,'TD SOP+PROFORM'!$A$5:$AD$750,MATCH(S$2,'TD SOP+PROFORM'!$B$2:$AD$2,0)+1,0),0)</f>
        <v>0</v>
      </c>
      <c r="T258" s="26" t="str">
        <f t="shared" si="56"/>
        <v/>
      </c>
      <c r="U258" s="25">
        <f>IFERROR(VLOOKUP($A258,'TD SOP+PROFORM'!$A$5:$AD$750,MATCH(U$4,'TD SOP+PROFORM'!$B$2:$AD$2,0)+1,0),0)+IFERROR(VLOOKUP($A258,'TD SOP+PROFORM'!$A$5:$AD$750,MATCH(U$2,'TD SOP+PROFORM'!$B$2:$AD$2,0)+1,0),0)</f>
        <v>0</v>
      </c>
      <c r="V258" s="25">
        <f>IFERROR(VLOOKUP($A258,'TD SOP+PROFORM'!$A$5:$AD$750,MATCH(V$4,'TD SOP+PROFORM'!$B$2:$AD$2,0)+1,0),0)+IFERROR(VLOOKUP($A258,'TD SOP+PROFORM'!$A$5:$AD$750,MATCH(V$2,'TD SOP+PROFORM'!$B$2:$AD$2,0)+1,0),0)</f>
        <v>0</v>
      </c>
      <c r="W258" s="26" t="str">
        <f t="shared" si="57"/>
        <v/>
      </c>
      <c r="X258" s="25">
        <f>IFERROR(VLOOKUP($A258,'TD SOP+PROFORM'!$A$5:$AD$750,MATCH(X$4,'TD SOP+PROFORM'!$B$2:$AD$2,0)+1,0),0)+IFERROR(VLOOKUP($A258,'TD SOP+PROFORM'!$A$5:$AD$750,MATCH(X$2,'TD SOP+PROFORM'!$B$2:$AD$2,0)+1,0),0)</f>
        <v>0</v>
      </c>
      <c r="Y258" s="25">
        <f>IFERROR(VLOOKUP($A258,'TD SOP+PROFORM'!$A$5:$AD$750,MATCH(Y$4,'TD SOP+PROFORM'!$B$2:$AD$2,0)+1,0),0)+IFERROR(VLOOKUP($A258,'TD SOP+PROFORM'!$A$5:$AD$750,MATCH(Y$2,'TD SOP+PROFORM'!$B$2:$AD$2,0)+1,0),0)</f>
        <v>0</v>
      </c>
      <c r="Z258" s="26" t="str">
        <f t="shared" si="58"/>
        <v/>
      </c>
      <c r="AA258" s="25">
        <f>IFERROR(VLOOKUP($A258,'TD SOP+PROFORM'!$A$5:$AD$750,MATCH(AA$4,'TD SOP+PROFORM'!$B$2:$AD$2,0)+1,0),0)+IFERROR(VLOOKUP($A258,'TD SOP+PROFORM'!$A$5:$AD$750,MATCH(AA$2,'TD SOP+PROFORM'!$B$2:$AD$2,0)+1,0),0)</f>
        <v>0</v>
      </c>
      <c r="AB258" s="25">
        <f>IFERROR(VLOOKUP($A258,'TD SOP+PROFORM'!$A$5:$AD$750,MATCH(AB$4,'TD SOP+PROFORM'!$B$2:$AD$2,0)+1,0),0)+IFERROR(VLOOKUP($A258,'TD SOP+PROFORM'!$A$5:$AD$750,MATCH(AB$2,'TD SOP+PROFORM'!$B$2:$AD$2,0)+1,0),0)</f>
        <v>0</v>
      </c>
      <c r="AC258" s="26" t="str">
        <f t="shared" si="59"/>
        <v/>
      </c>
      <c r="AD258" s="25">
        <f>IFERROR(VLOOKUP($A258,'TD SOP+PROFORM'!$A$5:$AD$750,MATCH(AD$4,'TD SOP+PROFORM'!$B$2:$AD$2,0)+1,0),0)+IFERROR(VLOOKUP($A258,'TD SOP+PROFORM'!$A$5:$AD$750,MATCH(AD$2,'TD SOP+PROFORM'!$B$2:$AD$2,0)+1,0),0)</f>
        <v>0</v>
      </c>
      <c r="AE258" s="25">
        <f>IFERROR(VLOOKUP($A258,'TD SOP+PROFORM'!$A$5:$AD$750,MATCH(AE$4,'TD SOP+PROFORM'!$B$2:$AD$2,0)+1,0),0)+IFERROR(VLOOKUP($A258,'TD SOP+PROFORM'!$A$5:$AD$750,MATCH(AE$2,'TD SOP+PROFORM'!$B$2:$AD$2,0)+1,0),0)</f>
        <v>0</v>
      </c>
      <c r="AF258" s="26" t="str">
        <f t="shared" si="60"/>
        <v/>
      </c>
      <c r="AG258" s="25">
        <f>IFERROR(VLOOKUP($A258,'TD SOP+PROFORM'!$A$5:$AD$750,MATCH(AG$4,'TD SOP+PROFORM'!$B$2:$AD$2,0)+1,0),0)+IFERROR(VLOOKUP($A258,'TD SOP+PROFORM'!$A$5:$AD$750,MATCH(AG$2,'TD SOP+PROFORM'!$B$2:$AD$2,0)+1,0),0)</f>
        <v>0</v>
      </c>
      <c r="AH258" s="25">
        <f>IFERROR(VLOOKUP($A258,'TD SOP+PROFORM'!$A$5:$AD$750,MATCH(AH$4,'TD SOP+PROFORM'!$B$2:$AD$2,0)+1,0),0)+IFERROR(VLOOKUP($A258,'TD SOP+PROFORM'!$A$5:$AD$750,MATCH(AH$2,'TD SOP+PROFORM'!$B$2:$AD$2,0)+1,0),0)</f>
        <v>0</v>
      </c>
      <c r="AI258" s="26" t="str">
        <f t="shared" si="61"/>
        <v/>
      </c>
      <c r="AJ258" s="25">
        <f>IFERROR(VLOOKUP($A258,'TD SOP+PROFORM'!$A$5:$AD$750,MATCH(AJ$4,'TD SOP+PROFORM'!$B$2:$AD$2,0)+1,0),0)+IFERROR(VLOOKUP($A258,'TD SOP+PROFORM'!$A$5:$AD$750,MATCH(AJ$2,'TD SOP+PROFORM'!$B$2:$AD$2,0)+1,0),0)</f>
        <v>0</v>
      </c>
      <c r="AK258" s="25">
        <f>IFERROR(VLOOKUP($A258,'TD SOP+PROFORM'!$A$5:$AD$750,MATCH(AK$4,'TD SOP+PROFORM'!$B$2:$AD$2,0)+1,0),0)+IFERROR(VLOOKUP($A258,'TD SOP+PROFORM'!$A$5:$AD$750,MATCH(AK$2,'TD SOP+PROFORM'!$B$2:$AD$2,0)+1,0),0)</f>
        <v>0</v>
      </c>
      <c r="AL258" s="26" t="str">
        <f t="shared" si="62"/>
        <v/>
      </c>
      <c r="AM258" s="25">
        <f t="shared" si="64"/>
        <v>0</v>
      </c>
      <c r="AN258" s="25">
        <f t="shared" si="64"/>
        <v>0</v>
      </c>
      <c r="AO258" s="26" t="str">
        <f t="shared" si="63"/>
        <v/>
      </c>
    </row>
    <row r="259" spans="1:41" x14ac:dyDescent="0.35">
      <c r="A259" s="24">
        <f>IF(AND('TD SOP+PROFORM'!A256&lt;&gt;"",'TD SOP+PROFORM'!A256&lt;&gt;"TOTAL"),'TD SOP+PROFORM'!A256,0)</f>
        <v>0</v>
      </c>
      <c r="C259" s="25" t="str">
        <f>IFERROR(VLOOKUP($A259,'TD SOP+PROFORM'!$A$5:$AD$750,MATCH(C$4,'TD SOP+PROFORM'!$B$2:$AT$2,0)+1,0),"")</f>
        <v/>
      </c>
      <c r="D259" s="25" t="str">
        <f>IFERROR(VLOOKUP($A259,'TD SOP+PROFORM'!$A$5:$AD$750,MATCH(D$4,'TD SOP+PROFORM'!$B$2:$AT$2,0)+1,0),"")</f>
        <v/>
      </c>
      <c r="E259" s="26" t="str">
        <f t="shared" si="51"/>
        <v/>
      </c>
      <c r="F259" s="25" t="str">
        <f>IFERROR(VLOOKUP($A259,'TD SOP+PROFORM'!$A$5:$AD$750,MATCH(F$4,'TD SOP+PROFORM'!$B$2:$AT$2,0)+1,0),"")</f>
        <v/>
      </c>
      <c r="G259" s="25" t="str">
        <f>IFERROR(VLOOKUP($A259,'TD SOP+PROFORM'!$A$5:$AD$750,MATCH(G$4,'TD SOP+PROFORM'!$B$2:$AT$2,0)+1,0),"")</f>
        <v/>
      </c>
      <c r="H259" s="26" t="str">
        <f t="shared" si="52"/>
        <v/>
      </c>
      <c r="I259" s="25" t="str">
        <f>IFERROR(VLOOKUP($A259,'TD SOP+PROFORM'!$A$5:$AD$750,MATCH(I$4,'TD SOP+PROFORM'!$B$2:$AT$2,0)+1,0),"")</f>
        <v/>
      </c>
      <c r="J259" s="25" t="str">
        <f>IFERROR(VLOOKUP($A259,'TD SOP+PROFORM'!$A$5:$AD$750,MATCH(J$4,'TD SOP+PROFORM'!$B$2:$AT$2,0)+1,0),"")</f>
        <v/>
      </c>
      <c r="K259" s="26" t="str">
        <f t="shared" si="53"/>
        <v/>
      </c>
      <c r="L259" s="25" t="str">
        <f>IFERROR(VLOOKUP($A259,'TD SOP+PROFORM'!$A$5:$AD$750,MATCH(L$4,'TD SOP+PROFORM'!$B$2:$AT$2,0)+1,0),"")</f>
        <v/>
      </c>
      <c r="M259" s="25" t="str">
        <f>IFERROR(VLOOKUP($A259,'TD SOP+PROFORM'!$A$5:$AD$750,MATCH(M$4,'TD SOP+PROFORM'!$B$2:$AT$2,0)+1,0),"")</f>
        <v/>
      </c>
      <c r="N259" s="26" t="str">
        <f t="shared" si="54"/>
        <v/>
      </c>
      <c r="O259" s="25">
        <f>IFERROR(VLOOKUP($A259,'TD SOP+PROFORM'!$A$5:$AD$750,MATCH(O$4,'TD SOP+PROFORM'!$B$2:$AD$2,0)+1,0),0)+IFERROR(VLOOKUP($A259,'TD SOP+PROFORM'!$A$5:$AD$750,MATCH(O$2,'TD SOP+PROFORM'!$B$2:$AD$2,0)+1,0),0)</f>
        <v>0</v>
      </c>
      <c r="P259" s="25">
        <f>IFERROR(VLOOKUP($A259,'TD SOP+PROFORM'!$A$5:$AD$750,MATCH(P$4,'TD SOP+PROFORM'!$B$2:$AD$2,0)+1,0),0)+IFERROR(VLOOKUP($A259,'TD SOP+PROFORM'!$A$5:$AD$750,MATCH(P$2,'TD SOP+PROFORM'!$B$2:$AD$2,0)+1,0),0)</f>
        <v>0</v>
      </c>
      <c r="Q259" s="26" t="str">
        <f t="shared" si="55"/>
        <v/>
      </c>
      <c r="R259" s="25">
        <f>IFERROR(VLOOKUP($A259,'TD SOP+PROFORM'!$A$5:$AD$750,MATCH(R$4,'TD SOP+PROFORM'!$B$2:$AD$2,0)+1,0),0)+IFERROR(VLOOKUP($A259,'TD SOP+PROFORM'!$A$5:$AD$750,MATCH(R$2,'TD SOP+PROFORM'!$B$2:$AD$2,0)+1,0),0)</f>
        <v>0</v>
      </c>
      <c r="S259" s="25">
        <f>IFERROR(VLOOKUP($A259,'TD SOP+PROFORM'!$A$5:$AD$750,MATCH(S$4,'TD SOP+PROFORM'!$B$2:$AD$2,0)+1,0),0)+IFERROR(VLOOKUP($A259,'TD SOP+PROFORM'!$A$5:$AD$750,MATCH(S$2,'TD SOP+PROFORM'!$B$2:$AD$2,0)+1,0),0)</f>
        <v>0</v>
      </c>
      <c r="T259" s="26" t="str">
        <f t="shared" si="56"/>
        <v/>
      </c>
      <c r="U259" s="25">
        <f>IFERROR(VLOOKUP($A259,'TD SOP+PROFORM'!$A$5:$AD$750,MATCH(U$4,'TD SOP+PROFORM'!$B$2:$AD$2,0)+1,0),0)+IFERROR(VLOOKUP($A259,'TD SOP+PROFORM'!$A$5:$AD$750,MATCH(U$2,'TD SOP+PROFORM'!$B$2:$AD$2,0)+1,0),0)</f>
        <v>0</v>
      </c>
      <c r="V259" s="25">
        <f>IFERROR(VLOOKUP($A259,'TD SOP+PROFORM'!$A$5:$AD$750,MATCH(V$4,'TD SOP+PROFORM'!$B$2:$AD$2,0)+1,0),0)+IFERROR(VLOOKUP($A259,'TD SOP+PROFORM'!$A$5:$AD$750,MATCH(V$2,'TD SOP+PROFORM'!$B$2:$AD$2,0)+1,0),0)</f>
        <v>0</v>
      </c>
      <c r="W259" s="26" t="str">
        <f t="shared" si="57"/>
        <v/>
      </c>
      <c r="X259" s="25">
        <f>IFERROR(VLOOKUP($A259,'TD SOP+PROFORM'!$A$5:$AD$750,MATCH(X$4,'TD SOP+PROFORM'!$B$2:$AD$2,0)+1,0),0)+IFERROR(VLOOKUP($A259,'TD SOP+PROFORM'!$A$5:$AD$750,MATCH(X$2,'TD SOP+PROFORM'!$B$2:$AD$2,0)+1,0),0)</f>
        <v>0</v>
      </c>
      <c r="Y259" s="25">
        <f>IFERROR(VLOOKUP($A259,'TD SOP+PROFORM'!$A$5:$AD$750,MATCH(Y$4,'TD SOP+PROFORM'!$B$2:$AD$2,0)+1,0),0)+IFERROR(VLOOKUP($A259,'TD SOP+PROFORM'!$A$5:$AD$750,MATCH(Y$2,'TD SOP+PROFORM'!$B$2:$AD$2,0)+1,0),0)</f>
        <v>0</v>
      </c>
      <c r="Z259" s="26" t="str">
        <f t="shared" si="58"/>
        <v/>
      </c>
      <c r="AA259" s="25">
        <f>IFERROR(VLOOKUP($A259,'TD SOP+PROFORM'!$A$5:$AD$750,MATCH(AA$4,'TD SOP+PROFORM'!$B$2:$AD$2,0)+1,0),0)+IFERROR(VLOOKUP($A259,'TD SOP+PROFORM'!$A$5:$AD$750,MATCH(AA$2,'TD SOP+PROFORM'!$B$2:$AD$2,0)+1,0),0)</f>
        <v>0</v>
      </c>
      <c r="AB259" s="25">
        <f>IFERROR(VLOOKUP($A259,'TD SOP+PROFORM'!$A$5:$AD$750,MATCH(AB$4,'TD SOP+PROFORM'!$B$2:$AD$2,0)+1,0),0)+IFERROR(VLOOKUP($A259,'TD SOP+PROFORM'!$A$5:$AD$750,MATCH(AB$2,'TD SOP+PROFORM'!$B$2:$AD$2,0)+1,0),0)</f>
        <v>0</v>
      </c>
      <c r="AC259" s="26" t="str">
        <f t="shared" si="59"/>
        <v/>
      </c>
      <c r="AD259" s="25">
        <f>IFERROR(VLOOKUP($A259,'TD SOP+PROFORM'!$A$5:$AD$750,MATCH(AD$4,'TD SOP+PROFORM'!$B$2:$AD$2,0)+1,0),0)+IFERROR(VLOOKUP($A259,'TD SOP+PROFORM'!$A$5:$AD$750,MATCH(AD$2,'TD SOP+PROFORM'!$B$2:$AD$2,0)+1,0),0)</f>
        <v>0</v>
      </c>
      <c r="AE259" s="25">
        <f>IFERROR(VLOOKUP($A259,'TD SOP+PROFORM'!$A$5:$AD$750,MATCH(AE$4,'TD SOP+PROFORM'!$B$2:$AD$2,0)+1,0),0)+IFERROR(VLOOKUP($A259,'TD SOP+PROFORM'!$A$5:$AD$750,MATCH(AE$2,'TD SOP+PROFORM'!$B$2:$AD$2,0)+1,0),0)</f>
        <v>0</v>
      </c>
      <c r="AF259" s="26" t="str">
        <f t="shared" si="60"/>
        <v/>
      </c>
      <c r="AG259" s="25">
        <f>IFERROR(VLOOKUP($A259,'TD SOP+PROFORM'!$A$5:$AD$750,MATCH(AG$4,'TD SOP+PROFORM'!$B$2:$AD$2,0)+1,0),0)+IFERROR(VLOOKUP($A259,'TD SOP+PROFORM'!$A$5:$AD$750,MATCH(AG$2,'TD SOP+PROFORM'!$B$2:$AD$2,0)+1,0),0)</f>
        <v>0</v>
      </c>
      <c r="AH259" s="25">
        <f>IFERROR(VLOOKUP($A259,'TD SOP+PROFORM'!$A$5:$AD$750,MATCH(AH$4,'TD SOP+PROFORM'!$B$2:$AD$2,0)+1,0),0)+IFERROR(VLOOKUP($A259,'TD SOP+PROFORM'!$A$5:$AD$750,MATCH(AH$2,'TD SOP+PROFORM'!$B$2:$AD$2,0)+1,0),0)</f>
        <v>0</v>
      </c>
      <c r="AI259" s="26" t="str">
        <f t="shared" si="61"/>
        <v/>
      </c>
      <c r="AJ259" s="25">
        <f>IFERROR(VLOOKUP($A259,'TD SOP+PROFORM'!$A$5:$AD$750,MATCH(AJ$4,'TD SOP+PROFORM'!$B$2:$AD$2,0)+1,0),0)+IFERROR(VLOOKUP($A259,'TD SOP+PROFORM'!$A$5:$AD$750,MATCH(AJ$2,'TD SOP+PROFORM'!$B$2:$AD$2,0)+1,0),0)</f>
        <v>0</v>
      </c>
      <c r="AK259" s="25">
        <f>IFERROR(VLOOKUP($A259,'TD SOP+PROFORM'!$A$5:$AD$750,MATCH(AK$4,'TD SOP+PROFORM'!$B$2:$AD$2,0)+1,0),0)+IFERROR(VLOOKUP($A259,'TD SOP+PROFORM'!$A$5:$AD$750,MATCH(AK$2,'TD SOP+PROFORM'!$B$2:$AD$2,0)+1,0),0)</f>
        <v>0</v>
      </c>
      <c r="AL259" s="26" t="str">
        <f t="shared" si="62"/>
        <v/>
      </c>
      <c r="AM259" s="25">
        <f t="shared" si="64"/>
        <v>0</v>
      </c>
      <c r="AN259" s="25">
        <f t="shared" si="64"/>
        <v>0</v>
      </c>
      <c r="AO259" s="26" t="str">
        <f t="shared" si="63"/>
        <v/>
      </c>
    </row>
    <row r="260" spans="1:41" x14ac:dyDescent="0.35">
      <c r="A260" s="24">
        <f>IF(AND('TD SOP+PROFORM'!A257&lt;&gt;"",'TD SOP+PROFORM'!A257&lt;&gt;"TOTAL"),'TD SOP+PROFORM'!A257,0)</f>
        <v>0</v>
      </c>
      <c r="C260" s="25" t="str">
        <f>IFERROR(VLOOKUP($A260,'TD SOP+PROFORM'!$A$5:$AD$750,MATCH(C$4,'TD SOP+PROFORM'!$B$2:$AT$2,0)+1,0),"")</f>
        <v/>
      </c>
      <c r="D260" s="25" t="str">
        <f>IFERROR(VLOOKUP($A260,'TD SOP+PROFORM'!$A$5:$AD$750,MATCH(D$4,'TD SOP+PROFORM'!$B$2:$AT$2,0)+1,0),"")</f>
        <v/>
      </c>
      <c r="E260" s="26" t="str">
        <f t="shared" si="51"/>
        <v/>
      </c>
      <c r="F260" s="25" t="str">
        <f>IFERROR(VLOOKUP($A260,'TD SOP+PROFORM'!$A$5:$AD$750,MATCH(F$4,'TD SOP+PROFORM'!$B$2:$AT$2,0)+1,0),"")</f>
        <v/>
      </c>
      <c r="G260" s="25" t="str">
        <f>IFERROR(VLOOKUP($A260,'TD SOP+PROFORM'!$A$5:$AD$750,MATCH(G$4,'TD SOP+PROFORM'!$B$2:$AT$2,0)+1,0),"")</f>
        <v/>
      </c>
      <c r="H260" s="26" t="str">
        <f t="shared" si="52"/>
        <v/>
      </c>
      <c r="I260" s="25" t="str">
        <f>IFERROR(VLOOKUP($A260,'TD SOP+PROFORM'!$A$5:$AD$750,MATCH(I$4,'TD SOP+PROFORM'!$B$2:$AT$2,0)+1,0),"")</f>
        <v/>
      </c>
      <c r="J260" s="25" t="str">
        <f>IFERROR(VLOOKUP($A260,'TD SOP+PROFORM'!$A$5:$AD$750,MATCH(J$4,'TD SOP+PROFORM'!$B$2:$AT$2,0)+1,0),"")</f>
        <v/>
      </c>
      <c r="K260" s="26" t="str">
        <f t="shared" si="53"/>
        <v/>
      </c>
      <c r="L260" s="25" t="str">
        <f>IFERROR(VLOOKUP($A260,'TD SOP+PROFORM'!$A$5:$AD$750,MATCH(L$4,'TD SOP+PROFORM'!$B$2:$AT$2,0)+1,0),"")</f>
        <v/>
      </c>
      <c r="M260" s="25" t="str">
        <f>IFERROR(VLOOKUP($A260,'TD SOP+PROFORM'!$A$5:$AD$750,MATCH(M$4,'TD SOP+PROFORM'!$B$2:$AT$2,0)+1,0),"")</f>
        <v/>
      </c>
      <c r="N260" s="26" t="str">
        <f t="shared" si="54"/>
        <v/>
      </c>
      <c r="O260" s="25">
        <f>IFERROR(VLOOKUP($A260,'TD SOP+PROFORM'!$A$5:$AD$750,MATCH(O$4,'TD SOP+PROFORM'!$B$2:$AD$2,0)+1,0),0)+IFERROR(VLOOKUP($A260,'TD SOP+PROFORM'!$A$5:$AD$750,MATCH(O$2,'TD SOP+PROFORM'!$B$2:$AD$2,0)+1,0),0)</f>
        <v>0</v>
      </c>
      <c r="P260" s="25">
        <f>IFERROR(VLOOKUP($A260,'TD SOP+PROFORM'!$A$5:$AD$750,MATCH(P$4,'TD SOP+PROFORM'!$B$2:$AD$2,0)+1,0),0)+IFERROR(VLOOKUP($A260,'TD SOP+PROFORM'!$A$5:$AD$750,MATCH(P$2,'TD SOP+PROFORM'!$B$2:$AD$2,0)+1,0),0)</f>
        <v>0</v>
      </c>
      <c r="Q260" s="26" t="str">
        <f t="shared" si="55"/>
        <v/>
      </c>
      <c r="R260" s="25">
        <f>IFERROR(VLOOKUP($A260,'TD SOP+PROFORM'!$A$5:$AD$750,MATCH(R$4,'TD SOP+PROFORM'!$B$2:$AD$2,0)+1,0),0)+IFERROR(VLOOKUP($A260,'TD SOP+PROFORM'!$A$5:$AD$750,MATCH(R$2,'TD SOP+PROFORM'!$B$2:$AD$2,0)+1,0),0)</f>
        <v>0</v>
      </c>
      <c r="S260" s="25">
        <f>IFERROR(VLOOKUP($A260,'TD SOP+PROFORM'!$A$5:$AD$750,MATCH(S$4,'TD SOP+PROFORM'!$B$2:$AD$2,0)+1,0),0)+IFERROR(VLOOKUP($A260,'TD SOP+PROFORM'!$A$5:$AD$750,MATCH(S$2,'TD SOP+PROFORM'!$B$2:$AD$2,0)+1,0),0)</f>
        <v>0</v>
      </c>
      <c r="T260" s="26" t="str">
        <f t="shared" si="56"/>
        <v/>
      </c>
      <c r="U260" s="25">
        <f>IFERROR(VLOOKUP($A260,'TD SOP+PROFORM'!$A$5:$AD$750,MATCH(U$4,'TD SOP+PROFORM'!$B$2:$AD$2,0)+1,0),0)+IFERROR(VLOOKUP($A260,'TD SOP+PROFORM'!$A$5:$AD$750,MATCH(U$2,'TD SOP+PROFORM'!$B$2:$AD$2,0)+1,0),0)</f>
        <v>0</v>
      </c>
      <c r="V260" s="25">
        <f>IFERROR(VLOOKUP($A260,'TD SOP+PROFORM'!$A$5:$AD$750,MATCH(V$4,'TD SOP+PROFORM'!$B$2:$AD$2,0)+1,0),0)+IFERROR(VLOOKUP($A260,'TD SOP+PROFORM'!$A$5:$AD$750,MATCH(V$2,'TD SOP+PROFORM'!$B$2:$AD$2,0)+1,0),0)</f>
        <v>0</v>
      </c>
      <c r="W260" s="26" t="str">
        <f t="shared" si="57"/>
        <v/>
      </c>
      <c r="X260" s="25">
        <f>IFERROR(VLOOKUP($A260,'TD SOP+PROFORM'!$A$5:$AD$750,MATCH(X$4,'TD SOP+PROFORM'!$B$2:$AD$2,0)+1,0),0)+IFERROR(VLOOKUP($A260,'TD SOP+PROFORM'!$A$5:$AD$750,MATCH(X$2,'TD SOP+PROFORM'!$B$2:$AD$2,0)+1,0),0)</f>
        <v>0</v>
      </c>
      <c r="Y260" s="25">
        <f>IFERROR(VLOOKUP($A260,'TD SOP+PROFORM'!$A$5:$AD$750,MATCH(Y$4,'TD SOP+PROFORM'!$B$2:$AD$2,0)+1,0),0)+IFERROR(VLOOKUP($A260,'TD SOP+PROFORM'!$A$5:$AD$750,MATCH(Y$2,'TD SOP+PROFORM'!$B$2:$AD$2,0)+1,0),0)</f>
        <v>0</v>
      </c>
      <c r="Z260" s="26" t="str">
        <f t="shared" si="58"/>
        <v/>
      </c>
      <c r="AA260" s="25">
        <f>IFERROR(VLOOKUP($A260,'TD SOP+PROFORM'!$A$5:$AD$750,MATCH(AA$4,'TD SOP+PROFORM'!$B$2:$AD$2,0)+1,0),0)+IFERROR(VLOOKUP($A260,'TD SOP+PROFORM'!$A$5:$AD$750,MATCH(AA$2,'TD SOP+PROFORM'!$B$2:$AD$2,0)+1,0),0)</f>
        <v>0</v>
      </c>
      <c r="AB260" s="25">
        <f>IFERROR(VLOOKUP($A260,'TD SOP+PROFORM'!$A$5:$AD$750,MATCH(AB$4,'TD SOP+PROFORM'!$B$2:$AD$2,0)+1,0),0)+IFERROR(VLOOKUP($A260,'TD SOP+PROFORM'!$A$5:$AD$750,MATCH(AB$2,'TD SOP+PROFORM'!$B$2:$AD$2,0)+1,0),0)</f>
        <v>0</v>
      </c>
      <c r="AC260" s="26" t="str">
        <f t="shared" si="59"/>
        <v/>
      </c>
      <c r="AD260" s="25">
        <f>IFERROR(VLOOKUP($A260,'TD SOP+PROFORM'!$A$5:$AD$750,MATCH(AD$4,'TD SOP+PROFORM'!$B$2:$AD$2,0)+1,0),0)+IFERROR(VLOOKUP($A260,'TD SOP+PROFORM'!$A$5:$AD$750,MATCH(AD$2,'TD SOP+PROFORM'!$B$2:$AD$2,0)+1,0),0)</f>
        <v>0</v>
      </c>
      <c r="AE260" s="25">
        <f>IFERROR(VLOOKUP($A260,'TD SOP+PROFORM'!$A$5:$AD$750,MATCH(AE$4,'TD SOP+PROFORM'!$B$2:$AD$2,0)+1,0),0)+IFERROR(VLOOKUP($A260,'TD SOP+PROFORM'!$A$5:$AD$750,MATCH(AE$2,'TD SOP+PROFORM'!$B$2:$AD$2,0)+1,0),0)</f>
        <v>0</v>
      </c>
      <c r="AF260" s="26" t="str">
        <f t="shared" si="60"/>
        <v/>
      </c>
      <c r="AG260" s="25">
        <f>IFERROR(VLOOKUP($A260,'TD SOP+PROFORM'!$A$5:$AD$750,MATCH(AG$4,'TD SOP+PROFORM'!$B$2:$AD$2,0)+1,0),0)+IFERROR(VLOOKUP($A260,'TD SOP+PROFORM'!$A$5:$AD$750,MATCH(AG$2,'TD SOP+PROFORM'!$B$2:$AD$2,0)+1,0),0)</f>
        <v>0</v>
      </c>
      <c r="AH260" s="25">
        <f>IFERROR(VLOOKUP($A260,'TD SOP+PROFORM'!$A$5:$AD$750,MATCH(AH$4,'TD SOP+PROFORM'!$B$2:$AD$2,0)+1,0),0)+IFERROR(VLOOKUP($A260,'TD SOP+PROFORM'!$A$5:$AD$750,MATCH(AH$2,'TD SOP+PROFORM'!$B$2:$AD$2,0)+1,0),0)</f>
        <v>0</v>
      </c>
      <c r="AI260" s="26" t="str">
        <f t="shared" si="61"/>
        <v/>
      </c>
      <c r="AJ260" s="25">
        <f>IFERROR(VLOOKUP($A260,'TD SOP+PROFORM'!$A$5:$AD$750,MATCH(AJ$4,'TD SOP+PROFORM'!$B$2:$AD$2,0)+1,0),0)+IFERROR(VLOOKUP($A260,'TD SOP+PROFORM'!$A$5:$AD$750,MATCH(AJ$2,'TD SOP+PROFORM'!$B$2:$AD$2,0)+1,0),0)</f>
        <v>0</v>
      </c>
      <c r="AK260" s="25">
        <f>IFERROR(VLOOKUP($A260,'TD SOP+PROFORM'!$A$5:$AD$750,MATCH(AK$4,'TD SOP+PROFORM'!$B$2:$AD$2,0)+1,0),0)+IFERROR(VLOOKUP($A260,'TD SOP+PROFORM'!$A$5:$AD$750,MATCH(AK$2,'TD SOP+PROFORM'!$B$2:$AD$2,0)+1,0),0)</f>
        <v>0</v>
      </c>
      <c r="AL260" s="26" t="str">
        <f t="shared" si="62"/>
        <v/>
      </c>
      <c r="AM260" s="25">
        <f t="shared" si="64"/>
        <v>0</v>
      </c>
      <c r="AN260" s="25">
        <f t="shared" si="64"/>
        <v>0</v>
      </c>
      <c r="AO260" s="26" t="str">
        <f t="shared" si="63"/>
        <v/>
      </c>
    </row>
    <row r="261" spans="1:41" x14ac:dyDescent="0.35">
      <c r="A261" s="24">
        <f>IF(AND('TD SOP+PROFORM'!A258&lt;&gt;"",'TD SOP+PROFORM'!A258&lt;&gt;"TOTAL"),'TD SOP+PROFORM'!A258,0)</f>
        <v>0</v>
      </c>
      <c r="C261" s="25" t="str">
        <f>IFERROR(VLOOKUP($A261,'TD SOP+PROFORM'!$A$5:$AD$750,MATCH(C$4,'TD SOP+PROFORM'!$B$2:$AT$2,0)+1,0),"")</f>
        <v/>
      </c>
      <c r="D261" s="25" t="str">
        <f>IFERROR(VLOOKUP($A261,'TD SOP+PROFORM'!$A$5:$AD$750,MATCH(D$4,'TD SOP+PROFORM'!$B$2:$AT$2,0)+1,0),"")</f>
        <v/>
      </c>
      <c r="E261" s="26" t="str">
        <f t="shared" si="51"/>
        <v/>
      </c>
      <c r="F261" s="25" t="str">
        <f>IFERROR(VLOOKUP($A261,'TD SOP+PROFORM'!$A$5:$AD$750,MATCH(F$4,'TD SOP+PROFORM'!$B$2:$AT$2,0)+1,0),"")</f>
        <v/>
      </c>
      <c r="G261" s="25" t="str">
        <f>IFERROR(VLOOKUP($A261,'TD SOP+PROFORM'!$A$5:$AD$750,MATCH(G$4,'TD SOP+PROFORM'!$B$2:$AT$2,0)+1,0),"")</f>
        <v/>
      </c>
      <c r="H261" s="26" t="str">
        <f t="shared" si="52"/>
        <v/>
      </c>
      <c r="I261" s="25" t="str">
        <f>IFERROR(VLOOKUP($A261,'TD SOP+PROFORM'!$A$5:$AD$750,MATCH(I$4,'TD SOP+PROFORM'!$B$2:$AT$2,0)+1,0),"")</f>
        <v/>
      </c>
      <c r="J261" s="25" t="str">
        <f>IFERROR(VLOOKUP($A261,'TD SOP+PROFORM'!$A$5:$AD$750,MATCH(J$4,'TD SOP+PROFORM'!$B$2:$AT$2,0)+1,0),"")</f>
        <v/>
      </c>
      <c r="K261" s="26" t="str">
        <f t="shared" si="53"/>
        <v/>
      </c>
      <c r="L261" s="25" t="str">
        <f>IFERROR(VLOOKUP($A261,'TD SOP+PROFORM'!$A$5:$AD$750,MATCH(L$4,'TD SOP+PROFORM'!$B$2:$AT$2,0)+1,0),"")</f>
        <v/>
      </c>
      <c r="M261" s="25" t="str">
        <f>IFERROR(VLOOKUP($A261,'TD SOP+PROFORM'!$A$5:$AD$750,MATCH(M$4,'TD SOP+PROFORM'!$B$2:$AT$2,0)+1,0),"")</f>
        <v/>
      </c>
      <c r="N261" s="26" t="str">
        <f t="shared" si="54"/>
        <v/>
      </c>
      <c r="O261" s="25">
        <f>IFERROR(VLOOKUP($A261,'TD SOP+PROFORM'!$A$5:$AD$750,MATCH(O$4,'TD SOP+PROFORM'!$B$2:$AD$2,0)+1,0),0)+IFERROR(VLOOKUP($A261,'TD SOP+PROFORM'!$A$5:$AD$750,MATCH(O$2,'TD SOP+PROFORM'!$B$2:$AD$2,0)+1,0),0)</f>
        <v>0</v>
      </c>
      <c r="P261" s="25">
        <f>IFERROR(VLOOKUP($A261,'TD SOP+PROFORM'!$A$5:$AD$750,MATCH(P$4,'TD SOP+PROFORM'!$B$2:$AD$2,0)+1,0),0)+IFERROR(VLOOKUP($A261,'TD SOP+PROFORM'!$A$5:$AD$750,MATCH(P$2,'TD SOP+PROFORM'!$B$2:$AD$2,0)+1,0),0)</f>
        <v>0</v>
      </c>
      <c r="Q261" s="26" t="str">
        <f t="shared" si="55"/>
        <v/>
      </c>
      <c r="R261" s="25">
        <f>IFERROR(VLOOKUP($A261,'TD SOP+PROFORM'!$A$5:$AD$750,MATCH(R$4,'TD SOP+PROFORM'!$B$2:$AD$2,0)+1,0),0)+IFERROR(VLOOKUP($A261,'TD SOP+PROFORM'!$A$5:$AD$750,MATCH(R$2,'TD SOP+PROFORM'!$B$2:$AD$2,0)+1,0),0)</f>
        <v>0</v>
      </c>
      <c r="S261" s="25">
        <f>IFERROR(VLOOKUP($A261,'TD SOP+PROFORM'!$A$5:$AD$750,MATCH(S$4,'TD SOP+PROFORM'!$B$2:$AD$2,0)+1,0),0)+IFERROR(VLOOKUP($A261,'TD SOP+PROFORM'!$A$5:$AD$750,MATCH(S$2,'TD SOP+PROFORM'!$B$2:$AD$2,0)+1,0),0)</f>
        <v>0</v>
      </c>
      <c r="T261" s="26" t="str">
        <f t="shared" si="56"/>
        <v/>
      </c>
      <c r="U261" s="25">
        <f>IFERROR(VLOOKUP($A261,'TD SOP+PROFORM'!$A$5:$AD$750,MATCH(U$4,'TD SOP+PROFORM'!$B$2:$AD$2,0)+1,0),0)+IFERROR(VLOOKUP($A261,'TD SOP+PROFORM'!$A$5:$AD$750,MATCH(U$2,'TD SOP+PROFORM'!$B$2:$AD$2,0)+1,0),0)</f>
        <v>0</v>
      </c>
      <c r="V261" s="25">
        <f>IFERROR(VLOOKUP($A261,'TD SOP+PROFORM'!$A$5:$AD$750,MATCH(V$4,'TD SOP+PROFORM'!$B$2:$AD$2,0)+1,0),0)+IFERROR(VLOOKUP($A261,'TD SOP+PROFORM'!$A$5:$AD$750,MATCH(V$2,'TD SOP+PROFORM'!$B$2:$AD$2,0)+1,0),0)</f>
        <v>0</v>
      </c>
      <c r="W261" s="26" t="str">
        <f t="shared" si="57"/>
        <v/>
      </c>
      <c r="X261" s="25">
        <f>IFERROR(VLOOKUP($A261,'TD SOP+PROFORM'!$A$5:$AD$750,MATCH(X$4,'TD SOP+PROFORM'!$B$2:$AD$2,0)+1,0),0)+IFERROR(VLOOKUP($A261,'TD SOP+PROFORM'!$A$5:$AD$750,MATCH(X$2,'TD SOP+PROFORM'!$B$2:$AD$2,0)+1,0),0)</f>
        <v>0</v>
      </c>
      <c r="Y261" s="25">
        <f>IFERROR(VLOOKUP($A261,'TD SOP+PROFORM'!$A$5:$AD$750,MATCH(Y$4,'TD SOP+PROFORM'!$B$2:$AD$2,0)+1,0),0)+IFERROR(VLOOKUP($A261,'TD SOP+PROFORM'!$A$5:$AD$750,MATCH(Y$2,'TD SOP+PROFORM'!$B$2:$AD$2,0)+1,0),0)</f>
        <v>0</v>
      </c>
      <c r="Z261" s="26" t="str">
        <f t="shared" si="58"/>
        <v/>
      </c>
      <c r="AA261" s="25">
        <f>IFERROR(VLOOKUP($A261,'TD SOP+PROFORM'!$A$5:$AD$750,MATCH(AA$4,'TD SOP+PROFORM'!$B$2:$AD$2,0)+1,0),0)+IFERROR(VLOOKUP($A261,'TD SOP+PROFORM'!$A$5:$AD$750,MATCH(AA$2,'TD SOP+PROFORM'!$B$2:$AD$2,0)+1,0),0)</f>
        <v>0</v>
      </c>
      <c r="AB261" s="25">
        <f>IFERROR(VLOOKUP($A261,'TD SOP+PROFORM'!$A$5:$AD$750,MATCH(AB$4,'TD SOP+PROFORM'!$B$2:$AD$2,0)+1,0),0)+IFERROR(VLOOKUP($A261,'TD SOP+PROFORM'!$A$5:$AD$750,MATCH(AB$2,'TD SOP+PROFORM'!$B$2:$AD$2,0)+1,0),0)</f>
        <v>0</v>
      </c>
      <c r="AC261" s="26" t="str">
        <f t="shared" si="59"/>
        <v/>
      </c>
      <c r="AD261" s="25">
        <f>IFERROR(VLOOKUP($A261,'TD SOP+PROFORM'!$A$5:$AD$750,MATCH(AD$4,'TD SOP+PROFORM'!$B$2:$AD$2,0)+1,0),0)+IFERROR(VLOOKUP($A261,'TD SOP+PROFORM'!$A$5:$AD$750,MATCH(AD$2,'TD SOP+PROFORM'!$B$2:$AD$2,0)+1,0),0)</f>
        <v>0</v>
      </c>
      <c r="AE261" s="25">
        <f>IFERROR(VLOOKUP($A261,'TD SOP+PROFORM'!$A$5:$AD$750,MATCH(AE$4,'TD SOP+PROFORM'!$B$2:$AD$2,0)+1,0),0)+IFERROR(VLOOKUP($A261,'TD SOP+PROFORM'!$A$5:$AD$750,MATCH(AE$2,'TD SOP+PROFORM'!$B$2:$AD$2,0)+1,0),0)</f>
        <v>0</v>
      </c>
      <c r="AF261" s="26" t="str">
        <f t="shared" si="60"/>
        <v/>
      </c>
      <c r="AG261" s="25">
        <f>IFERROR(VLOOKUP($A261,'TD SOP+PROFORM'!$A$5:$AD$750,MATCH(AG$4,'TD SOP+PROFORM'!$B$2:$AD$2,0)+1,0),0)+IFERROR(VLOOKUP($A261,'TD SOP+PROFORM'!$A$5:$AD$750,MATCH(AG$2,'TD SOP+PROFORM'!$B$2:$AD$2,0)+1,0),0)</f>
        <v>0</v>
      </c>
      <c r="AH261" s="25">
        <f>IFERROR(VLOOKUP($A261,'TD SOP+PROFORM'!$A$5:$AD$750,MATCH(AH$4,'TD SOP+PROFORM'!$B$2:$AD$2,0)+1,0),0)+IFERROR(VLOOKUP($A261,'TD SOP+PROFORM'!$A$5:$AD$750,MATCH(AH$2,'TD SOP+PROFORM'!$B$2:$AD$2,0)+1,0),0)</f>
        <v>0</v>
      </c>
      <c r="AI261" s="26" t="str">
        <f t="shared" si="61"/>
        <v/>
      </c>
      <c r="AJ261" s="25">
        <f>IFERROR(VLOOKUP($A261,'TD SOP+PROFORM'!$A$5:$AD$750,MATCH(AJ$4,'TD SOP+PROFORM'!$B$2:$AD$2,0)+1,0),0)+IFERROR(VLOOKUP($A261,'TD SOP+PROFORM'!$A$5:$AD$750,MATCH(AJ$2,'TD SOP+PROFORM'!$B$2:$AD$2,0)+1,0),0)</f>
        <v>0</v>
      </c>
      <c r="AK261" s="25">
        <f>IFERROR(VLOOKUP($A261,'TD SOP+PROFORM'!$A$5:$AD$750,MATCH(AK$4,'TD SOP+PROFORM'!$B$2:$AD$2,0)+1,0),0)+IFERROR(VLOOKUP($A261,'TD SOP+PROFORM'!$A$5:$AD$750,MATCH(AK$2,'TD SOP+PROFORM'!$B$2:$AD$2,0)+1,0),0)</f>
        <v>0</v>
      </c>
      <c r="AL261" s="26" t="str">
        <f t="shared" si="62"/>
        <v/>
      </c>
      <c r="AM261" s="25">
        <f t="shared" si="64"/>
        <v>0</v>
      </c>
      <c r="AN261" s="25">
        <f t="shared" si="64"/>
        <v>0</v>
      </c>
      <c r="AO261" s="26" t="str">
        <f t="shared" si="63"/>
        <v/>
      </c>
    </row>
    <row r="262" spans="1:41" x14ac:dyDescent="0.35">
      <c r="A262" s="24">
        <f>IF(AND('TD SOP+PROFORM'!A259&lt;&gt;"",'TD SOP+PROFORM'!A259&lt;&gt;"TOTAL"),'TD SOP+PROFORM'!A259,0)</f>
        <v>0</v>
      </c>
      <c r="C262" s="25" t="str">
        <f>IFERROR(VLOOKUP($A262,'TD SOP+PROFORM'!$A$5:$AD$750,MATCH(C$4,'TD SOP+PROFORM'!$B$2:$AT$2,0)+1,0),"")</f>
        <v/>
      </c>
      <c r="D262" s="25" t="str">
        <f>IFERROR(VLOOKUP($A262,'TD SOP+PROFORM'!$A$5:$AD$750,MATCH(D$4,'TD SOP+PROFORM'!$B$2:$AT$2,0)+1,0),"")</f>
        <v/>
      </c>
      <c r="E262" s="26" t="str">
        <f t="shared" si="51"/>
        <v/>
      </c>
      <c r="F262" s="25" t="str">
        <f>IFERROR(VLOOKUP($A262,'TD SOP+PROFORM'!$A$5:$AD$750,MATCH(F$4,'TD SOP+PROFORM'!$B$2:$AT$2,0)+1,0),"")</f>
        <v/>
      </c>
      <c r="G262" s="25" t="str">
        <f>IFERROR(VLOOKUP($A262,'TD SOP+PROFORM'!$A$5:$AD$750,MATCH(G$4,'TD SOP+PROFORM'!$B$2:$AT$2,0)+1,0),"")</f>
        <v/>
      </c>
      <c r="H262" s="26" t="str">
        <f t="shared" si="52"/>
        <v/>
      </c>
      <c r="I262" s="25" t="str">
        <f>IFERROR(VLOOKUP($A262,'TD SOP+PROFORM'!$A$5:$AD$750,MATCH(I$4,'TD SOP+PROFORM'!$B$2:$AT$2,0)+1,0),"")</f>
        <v/>
      </c>
      <c r="J262" s="25" t="str">
        <f>IFERROR(VLOOKUP($A262,'TD SOP+PROFORM'!$A$5:$AD$750,MATCH(J$4,'TD SOP+PROFORM'!$B$2:$AT$2,0)+1,0),"")</f>
        <v/>
      </c>
      <c r="K262" s="26" t="str">
        <f t="shared" si="53"/>
        <v/>
      </c>
      <c r="L262" s="25" t="str">
        <f>IFERROR(VLOOKUP($A262,'TD SOP+PROFORM'!$A$5:$AD$750,MATCH(L$4,'TD SOP+PROFORM'!$B$2:$AT$2,0)+1,0),"")</f>
        <v/>
      </c>
      <c r="M262" s="25" t="str">
        <f>IFERROR(VLOOKUP($A262,'TD SOP+PROFORM'!$A$5:$AD$750,MATCH(M$4,'TD SOP+PROFORM'!$B$2:$AT$2,0)+1,0),"")</f>
        <v/>
      </c>
      <c r="N262" s="26" t="str">
        <f t="shared" si="54"/>
        <v/>
      </c>
      <c r="O262" s="25">
        <f>IFERROR(VLOOKUP($A262,'TD SOP+PROFORM'!$A$5:$AD$750,MATCH(O$4,'TD SOP+PROFORM'!$B$2:$AD$2,0)+1,0),0)+IFERROR(VLOOKUP($A262,'TD SOP+PROFORM'!$A$5:$AD$750,MATCH(O$2,'TD SOP+PROFORM'!$B$2:$AD$2,0)+1,0),0)</f>
        <v>0</v>
      </c>
      <c r="P262" s="25">
        <f>IFERROR(VLOOKUP($A262,'TD SOP+PROFORM'!$A$5:$AD$750,MATCH(P$4,'TD SOP+PROFORM'!$B$2:$AD$2,0)+1,0),0)+IFERROR(VLOOKUP($A262,'TD SOP+PROFORM'!$A$5:$AD$750,MATCH(P$2,'TD SOP+PROFORM'!$B$2:$AD$2,0)+1,0),0)</f>
        <v>0</v>
      </c>
      <c r="Q262" s="26" t="str">
        <f t="shared" si="55"/>
        <v/>
      </c>
      <c r="R262" s="25">
        <f>IFERROR(VLOOKUP($A262,'TD SOP+PROFORM'!$A$5:$AD$750,MATCH(R$4,'TD SOP+PROFORM'!$B$2:$AD$2,0)+1,0),0)+IFERROR(VLOOKUP($A262,'TD SOP+PROFORM'!$A$5:$AD$750,MATCH(R$2,'TD SOP+PROFORM'!$B$2:$AD$2,0)+1,0),0)</f>
        <v>0</v>
      </c>
      <c r="S262" s="25">
        <f>IFERROR(VLOOKUP($A262,'TD SOP+PROFORM'!$A$5:$AD$750,MATCH(S$4,'TD SOP+PROFORM'!$B$2:$AD$2,0)+1,0),0)+IFERROR(VLOOKUP($A262,'TD SOP+PROFORM'!$A$5:$AD$750,MATCH(S$2,'TD SOP+PROFORM'!$B$2:$AD$2,0)+1,0),0)</f>
        <v>0</v>
      </c>
      <c r="T262" s="26" t="str">
        <f t="shared" si="56"/>
        <v/>
      </c>
      <c r="U262" s="25">
        <f>IFERROR(VLOOKUP($A262,'TD SOP+PROFORM'!$A$5:$AD$750,MATCH(U$4,'TD SOP+PROFORM'!$B$2:$AD$2,0)+1,0),0)+IFERROR(VLOOKUP($A262,'TD SOP+PROFORM'!$A$5:$AD$750,MATCH(U$2,'TD SOP+PROFORM'!$B$2:$AD$2,0)+1,0),0)</f>
        <v>0</v>
      </c>
      <c r="V262" s="25">
        <f>IFERROR(VLOOKUP($A262,'TD SOP+PROFORM'!$A$5:$AD$750,MATCH(V$4,'TD SOP+PROFORM'!$B$2:$AD$2,0)+1,0),0)+IFERROR(VLOOKUP($A262,'TD SOP+PROFORM'!$A$5:$AD$750,MATCH(V$2,'TD SOP+PROFORM'!$B$2:$AD$2,0)+1,0),0)</f>
        <v>0</v>
      </c>
      <c r="W262" s="26" t="str">
        <f t="shared" si="57"/>
        <v/>
      </c>
      <c r="X262" s="25">
        <f>IFERROR(VLOOKUP($A262,'TD SOP+PROFORM'!$A$5:$AD$750,MATCH(X$4,'TD SOP+PROFORM'!$B$2:$AD$2,0)+1,0),0)+IFERROR(VLOOKUP($A262,'TD SOP+PROFORM'!$A$5:$AD$750,MATCH(X$2,'TD SOP+PROFORM'!$B$2:$AD$2,0)+1,0),0)</f>
        <v>0</v>
      </c>
      <c r="Y262" s="25">
        <f>IFERROR(VLOOKUP($A262,'TD SOP+PROFORM'!$A$5:$AD$750,MATCH(Y$4,'TD SOP+PROFORM'!$B$2:$AD$2,0)+1,0),0)+IFERROR(VLOOKUP($A262,'TD SOP+PROFORM'!$A$5:$AD$750,MATCH(Y$2,'TD SOP+PROFORM'!$B$2:$AD$2,0)+1,0),0)</f>
        <v>0</v>
      </c>
      <c r="Z262" s="26" t="str">
        <f t="shared" si="58"/>
        <v/>
      </c>
      <c r="AA262" s="25">
        <f>IFERROR(VLOOKUP($A262,'TD SOP+PROFORM'!$A$5:$AD$750,MATCH(AA$4,'TD SOP+PROFORM'!$B$2:$AD$2,0)+1,0),0)+IFERROR(VLOOKUP($A262,'TD SOP+PROFORM'!$A$5:$AD$750,MATCH(AA$2,'TD SOP+PROFORM'!$B$2:$AD$2,0)+1,0),0)</f>
        <v>0</v>
      </c>
      <c r="AB262" s="25">
        <f>IFERROR(VLOOKUP($A262,'TD SOP+PROFORM'!$A$5:$AD$750,MATCH(AB$4,'TD SOP+PROFORM'!$B$2:$AD$2,0)+1,0),0)+IFERROR(VLOOKUP($A262,'TD SOP+PROFORM'!$A$5:$AD$750,MATCH(AB$2,'TD SOP+PROFORM'!$B$2:$AD$2,0)+1,0),0)</f>
        <v>0</v>
      </c>
      <c r="AC262" s="26" t="str">
        <f t="shared" si="59"/>
        <v/>
      </c>
      <c r="AD262" s="25">
        <f>IFERROR(VLOOKUP($A262,'TD SOP+PROFORM'!$A$5:$AD$750,MATCH(AD$4,'TD SOP+PROFORM'!$B$2:$AD$2,0)+1,0),0)+IFERROR(VLOOKUP($A262,'TD SOP+PROFORM'!$A$5:$AD$750,MATCH(AD$2,'TD SOP+PROFORM'!$B$2:$AD$2,0)+1,0),0)</f>
        <v>0</v>
      </c>
      <c r="AE262" s="25">
        <f>IFERROR(VLOOKUP($A262,'TD SOP+PROFORM'!$A$5:$AD$750,MATCH(AE$4,'TD SOP+PROFORM'!$B$2:$AD$2,0)+1,0),0)+IFERROR(VLOOKUP($A262,'TD SOP+PROFORM'!$A$5:$AD$750,MATCH(AE$2,'TD SOP+PROFORM'!$B$2:$AD$2,0)+1,0),0)</f>
        <v>0</v>
      </c>
      <c r="AF262" s="26" t="str">
        <f t="shared" si="60"/>
        <v/>
      </c>
      <c r="AG262" s="25">
        <f>IFERROR(VLOOKUP($A262,'TD SOP+PROFORM'!$A$5:$AD$750,MATCH(AG$4,'TD SOP+PROFORM'!$B$2:$AD$2,0)+1,0),0)+IFERROR(VLOOKUP($A262,'TD SOP+PROFORM'!$A$5:$AD$750,MATCH(AG$2,'TD SOP+PROFORM'!$B$2:$AD$2,0)+1,0),0)</f>
        <v>0</v>
      </c>
      <c r="AH262" s="25">
        <f>IFERROR(VLOOKUP($A262,'TD SOP+PROFORM'!$A$5:$AD$750,MATCH(AH$4,'TD SOP+PROFORM'!$B$2:$AD$2,0)+1,0),0)+IFERROR(VLOOKUP($A262,'TD SOP+PROFORM'!$A$5:$AD$750,MATCH(AH$2,'TD SOP+PROFORM'!$B$2:$AD$2,0)+1,0),0)</f>
        <v>0</v>
      </c>
      <c r="AI262" s="26" t="str">
        <f t="shared" si="61"/>
        <v/>
      </c>
      <c r="AJ262" s="25">
        <f>IFERROR(VLOOKUP($A262,'TD SOP+PROFORM'!$A$5:$AD$750,MATCH(AJ$4,'TD SOP+PROFORM'!$B$2:$AD$2,0)+1,0),0)+IFERROR(VLOOKUP($A262,'TD SOP+PROFORM'!$A$5:$AD$750,MATCH(AJ$2,'TD SOP+PROFORM'!$B$2:$AD$2,0)+1,0),0)</f>
        <v>0</v>
      </c>
      <c r="AK262" s="25">
        <f>IFERROR(VLOOKUP($A262,'TD SOP+PROFORM'!$A$5:$AD$750,MATCH(AK$4,'TD SOP+PROFORM'!$B$2:$AD$2,0)+1,0),0)+IFERROR(VLOOKUP($A262,'TD SOP+PROFORM'!$A$5:$AD$750,MATCH(AK$2,'TD SOP+PROFORM'!$B$2:$AD$2,0)+1,0),0)</f>
        <v>0</v>
      </c>
      <c r="AL262" s="26" t="str">
        <f t="shared" si="62"/>
        <v/>
      </c>
      <c r="AM262" s="25">
        <f t="shared" si="64"/>
        <v>0</v>
      </c>
      <c r="AN262" s="25">
        <f t="shared" si="64"/>
        <v>0</v>
      </c>
      <c r="AO262" s="26" t="str">
        <f t="shared" si="63"/>
        <v/>
      </c>
    </row>
    <row r="263" spans="1:41" x14ac:dyDescent="0.35">
      <c r="A263" s="24">
        <f>IF(AND('TD SOP+PROFORM'!A260&lt;&gt;"",'TD SOP+PROFORM'!A260&lt;&gt;"TOTAL"),'TD SOP+PROFORM'!A260,0)</f>
        <v>0</v>
      </c>
      <c r="C263" s="25" t="str">
        <f>IFERROR(VLOOKUP($A263,'TD SOP+PROFORM'!$A$5:$AD$750,MATCH(C$4,'TD SOP+PROFORM'!$B$2:$AT$2,0)+1,0),"")</f>
        <v/>
      </c>
      <c r="D263" s="25" t="str">
        <f>IFERROR(VLOOKUP($A263,'TD SOP+PROFORM'!$A$5:$AD$750,MATCH(D$4,'TD SOP+PROFORM'!$B$2:$AT$2,0)+1,0),"")</f>
        <v/>
      </c>
      <c r="E263" s="26" t="str">
        <f t="shared" si="51"/>
        <v/>
      </c>
      <c r="F263" s="25" t="str">
        <f>IFERROR(VLOOKUP($A263,'TD SOP+PROFORM'!$A$5:$AD$750,MATCH(F$4,'TD SOP+PROFORM'!$B$2:$AT$2,0)+1,0),"")</f>
        <v/>
      </c>
      <c r="G263" s="25" t="str">
        <f>IFERROR(VLOOKUP($A263,'TD SOP+PROFORM'!$A$5:$AD$750,MATCH(G$4,'TD SOP+PROFORM'!$B$2:$AT$2,0)+1,0),"")</f>
        <v/>
      </c>
      <c r="H263" s="26" t="str">
        <f t="shared" si="52"/>
        <v/>
      </c>
      <c r="I263" s="25" t="str">
        <f>IFERROR(VLOOKUP($A263,'TD SOP+PROFORM'!$A$5:$AD$750,MATCH(I$4,'TD SOP+PROFORM'!$B$2:$AT$2,0)+1,0),"")</f>
        <v/>
      </c>
      <c r="J263" s="25" t="str">
        <f>IFERROR(VLOOKUP($A263,'TD SOP+PROFORM'!$A$5:$AD$750,MATCH(J$4,'TD SOP+PROFORM'!$B$2:$AT$2,0)+1,0),"")</f>
        <v/>
      </c>
      <c r="K263" s="26" t="str">
        <f t="shared" si="53"/>
        <v/>
      </c>
      <c r="L263" s="25" t="str">
        <f>IFERROR(VLOOKUP($A263,'TD SOP+PROFORM'!$A$5:$AD$750,MATCH(L$4,'TD SOP+PROFORM'!$B$2:$AT$2,0)+1,0),"")</f>
        <v/>
      </c>
      <c r="M263" s="25" t="str">
        <f>IFERROR(VLOOKUP($A263,'TD SOP+PROFORM'!$A$5:$AD$750,MATCH(M$4,'TD SOP+PROFORM'!$B$2:$AT$2,0)+1,0),"")</f>
        <v/>
      </c>
      <c r="N263" s="26" t="str">
        <f t="shared" si="54"/>
        <v/>
      </c>
      <c r="O263" s="25">
        <f>IFERROR(VLOOKUP($A263,'TD SOP+PROFORM'!$A$5:$AD$750,MATCH(O$4,'TD SOP+PROFORM'!$B$2:$AD$2,0)+1,0),0)+IFERROR(VLOOKUP($A263,'TD SOP+PROFORM'!$A$5:$AD$750,MATCH(O$2,'TD SOP+PROFORM'!$B$2:$AD$2,0)+1,0),0)</f>
        <v>0</v>
      </c>
      <c r="P263" s="25">
        <f>IFERROR(VLOOKUP($A263,'TD SOP+PROFORM'!$A$5:$AD$750,MATCH(P$4,'TD SOP+PROFORM'!$B$2:$AD$2,0)+1,0),0)+IFERROR(VLOOKUP($A263,'TD SOP+PROFORM'!$A$5:$AD$750,MATCH(P$2,'TD SOP+PROFORM'!$B$2:$AD$2,0)+1,0),0)</f>
        <v>0</v>
      </c>
      <c r="Q263" s="26" t="str">
        <f t="shared" si="55"/>
        <v/>
      </c>
      <c r="R263" s="25">
        <f>IFERROR(VLOOKUP($A263,'TD SOP+PROFORM'!$A$5:$AD$750,MATCH(R$4,'TD SOP+PROFORM'!$B$2:$AD$2,0)+1,0),0)+IFERROR(VLOOKUP($A263,'TD SOP+PROFORM'!$A$5:$AD$750,MATCH(R$2,'TD SOP+PROFORM'!$B$2:$AD$2,0)+1,0),0)</f>
        <v>0</v>
      </c>
      <c r="S263" s="25">
        <f>IFERROR(VLOOKUP($A263,'TD SOP+PROFORM'!$A$5:$AD$750,MATCH(S$4,'TD SOP+PROFORM'!$B$2:$AD$2,0)+1,0),0)+IFERROR(VLOOKUP($A263,'TD SOP+PROFORM'!$A$5:$AD$750,MATCH(S$2,'TD SOP+PROFORM'!$B$2:$AD$2,0)+1,0),0)</f>
        <v>0</v>
      </c>
      <c r="T263" s="26" t="str">
        <f t="shared" si="56"/>
        <v/>
      </c>
      <c r="U263" s="25">
        <f>IFERROR(VLOOKUP($A263,'TD SOP+PROFORM'!$A$5:$AD$750,MATCH(U$4,'TD SOP+PROFORM'!$B$2:$AD$2,0)+1,0),0)+IFERROR(VLOOKUP($A263,'TD SOP+PROFORM'!$A$5:$AD$750,MATCH(U$2,'TD SOP+PROFORM'!$B$2:$AD$2,0)+1,0),0)</f>
        <v>0</v>
      </c>
      <c r="V263" s="25">
        <f>IFERROR(VLOOKUP($A263,'TD SOP+PROFORM'!$A$5:$AD$750,MATCH(V$4,'TD SOP+PROFORM'!$B$2:$AD$2,0)+1,0),0)+IFERROR(VLOOKUP($A263,'TD SOP+PROFORM'!$A$5:$AD$750,MATCH(V$2,'TD SOP+PROFORM'!$B$2:$AD$2,0)+1,0),0)</f>
        <v>0</v>
      </c>
      <c r="W263" s="26" t="str">
        <f t="shared" si="57"/>
        <v/>
      </c>
      <c r="X263" s="25">
        <f>IFERROR(VLOOKUP($A263,'TD SOP+PROFORM'!$A$5:$AD$750,MATCH(X$4,'TD SOP+PROFORM'!$B$2:$AD$2,0)+1,0),0)+IFERROR(VLOOKUP($A263,'TD SOP+PROFORM'!$A$5:$AD$750,MATCH(X$2,'TD SOP+PROFORM'!$B$2:$AD$2,0)+1,0),0)</f>
        <v>0</v>
      </c>
      <c r="Y263" s="25">
        <f>IFERROR(VLOOKUP($A263,'TD SOP+PROFORM'!$A$5:$AD$750,MATCH(Y$4,'TD SOP+PROFORM'!$B$2:$AD$2,0)+1,0),0)+IFERROR(VLOOKUP($A263,'TD SOP+PROFORM'!$A$5:$AD$750,MATCH(Y$2,'TD SOP+PROFORM'!$B$2:$AD$2,0)+1,0),0)</f>
        <v>0</v>
      </c>
      <c r="Z263" s="26" t="str">
        <f t="shared" si="58"/>
        <v/>
      </c>
      <c r="AA263" s="25">
        <f>IFERROR(VLOOKUP($A263,'TD SOP+PROFORM'!$A$5:$AD$750,MATCH(AA$4,'TD SOP+PROFORM'!$B$2:$AD$2,0)+1,0),0)+IFERROR(VLOOKUP($A263,'TD SOP+PROFORM'!$A$5:$AD$750,MATCH(AA$2,'TD SOP+PROFORM'!$B$2:$AD$2,0)+1,0),0)</f>
        <v>0</v>
      </c>
      <c r="AB263" s="25">
        <f>IFERROR(VLOOKUP($A263,'TD SOP+PROFORM'!$A$5:$AD$750,MATCH(AB$4,'TD SOP+PROFORM'!$B$2:$AD$2,0)+1,0),0)+IFERROR(VLOOKUP($A263,'TD SOP+PROFORM'!$A$5:$AD$750,MATCH(AB$2,'TD SOP+PROFORM'!$B$2:$AD$2,0)+1,0),0)</f>
        <v>0</v>
      </c>
      <c r="AC263" s="26" t="str">
        <f t="shared" si="59"/>
        <v/>
      </c>
      <c r="AD263" s="25">
        <f>IFERROR(VLOOKUP($A263,'TD SOP+PROFORM'!$A$5:$AD$750,MATCH(AD$4,'TD SOP+PROFORM'!$B$2:$AD$2,0)+1,0),0)+IFERROR(VLOOKUP($A263,'TD SOP+PROFORM'!$A$5:$AD$750,MATCH(AD$2,'TD SOP+PROFORM'!$B$2:$AD$2,0)+1,0),0)</f>
        <v>0</v>
      </c>
      <c r="AE263" s="25">
        <f>IFERROR(VLOOKUP($A263,'TD SOP+PROFORM'!$A$5:$AD$750,MATCH(AE$4,'TD SOP+PROFORM'!$B$2:$AD$2,0)+1,0),0)+IFERROR(VLOOKUP($A263,'TD SOP+PROFORM'!$A$5:$AD$750,MATCH(AE$2,'TD SOP+PROFORM'!$B$2:$AD$2,0)+1,0),0)</f>
        <v>0</v>
      </c>
      <c r="AF263" s="26" t="str">
        <f t="shared" si="60"/>
        <v/>
      </c>
      <c r="AG263" s="25">
        <f>IFERROR(VLOOKUP($A263,'TD SOP+PROFORM'!$A$5:$AD$750,MATCH(AG$4,'TD SOP+PROFORM'!$B$2:$AD$2,0)+1,0),0)+IFERROR(VLOOKUP($A263,'TD SOP+PROFORM'!$A$5:$AD$750,MATCH(AG$2,'TD SOP+PROFORM'!$B$2:$AD$2,0)+1,0),0)</f>
        <v>0</v>
      </c>
      <c r="AH263" s="25">
        <f>IFERROR(VLOOKUP($A263,'TD SOP+PROFORM'!$A$5:$AD$750,MATCH(AH$4,'TD SOP+PROFORM'!$B$2:$AD$2,0)+1,0),0)+IFERROR(VLOOKUP($A263,'TD SOP+PROFORM'!$A$5:$AD$750,MATCH(AH$2,'TD SOP+PROFORM'!$B$2:$AD$2,0)+1,0),0)</f>
        <v>0</v>
      </c>
      <c r="AI263" s="26" t="str">
        <f t="shared" si="61"/>
        <v/>
      </c>
      <c r="AJ263" s="25">
        <f>IFERROR(VLOOKUP($A263,'TD SOP+PROFORM'!$A$5:$AD$750,MATCH(AJ$4,'TD SOP+PROFORM'!$B$2:$AD$2,0)+1,0),0)+IFERROR(VLOOKUP($A263,'TD SOP+PROFORM'!$A$5:$AD$750,MATCH(AJ$2,'TD SOP+PROFORM'!$B$2:$AD$2,0)+1,0),0)</f>
        <v>0</v>
      </c>
      <c r="AK263" s="25">
        <f>IFERROR(VLOOKUP($A263,'TD SOP+PROFORM'!$A$5:$AD$750,MATCH(AK$4,'TD SOP+PROFORM'!$B$2:$AD$2,0)+1,0),0)+IFERROR(VLOOKUP($A263,'TD SOP+PROFORM'!$A$5:$AD$750,MATCH(AK$2,'TD SOP+PROFORM'!$B$2:$AD$2,0)+1,0),0)</f>
        <v>0</v>
      </c>
      <c r="AL263" s="26" t="str">
        <f t="shared" si="62"/>
        <v/>
      </c>
      <c r="AM263" s="25">
        <f t="shared" si="64"/>
        <v>0</v>
      </c>
      <c r="AN263" s="25">
        <f t="shared" si="64"/>
        <v>0</v>
      </c>
      <c r="AO263" s="26" t="str">
        <f t="shared" si="63"/>
        <v/>
      </c>
    </row>
    <row r="264" spans="1:41" x14ac:dyDescent="0.35">
      <c r="A264" s="24">
        <f>IF(AND('TD SOP+PROFORM'!A261&lt;&gt;"",'TD SOP+PROFORM'!A261&lt;&gt;"TOTAL"),'TD SOP+PROFORM'!A261,0)</f>
        <v>0</v>
      </c>
      <c r="C264" s="25" t="str">
        <f>IFERROR(VLOOKUP($A264,'TD SOP+PROFORM'!$A$5:$AD$750,MATCH(C$4,'TD SOP+PROFORM'!$B$2:$AT$2,0)+1,0),"")</f>
        <v/>
      </c>
      <c r="D264" s="25" t="str">
        <f>IFERROR(VLOOKUP($A264,'TD SOP+PROFORM'!$A$5:$AD$750,MATCH(D$4,'TD SOP+PROFORM'!$B$2:$AT$2,0)+1,0),"")</f>
        <v/>
      </c>
      <c r="E264" s="26" t="str">
        <f t="shared" si="51"/>
        <v/>
      </c>
      <c r="F264" s="25" t="str">
        <f>IFERROR(VLOOKUP($A264,'TD SOP+PROFORM'!$A$5:$AD$750,MATCH(F$4,'TD SOP+PROFORM'!$B$2:$AT$2,0)+1,0),"")</f>
        <v/>
      </c>
      <c r="G264" s="25" t="str">
        <f>IFERROR(VLOOKUP($A264,'TD SOP+PROFORM'!$A$5:$AD$750,MATCH(G$4,'TD SOP+PROFORM'!$B$2:$AT$2,0)+1,0),"")</f>
        <v/>
      </c>
      <c r="H264" s="26" t="str">
        <f t="shared" si="52"/>
        <v/>
      </c>
      <c r="I264" s="25" t="str">
        <f>IFERROR(VLOOKUP($A264,'TD SOP+PROFORM'!$A$5:$AD$750,MATCH(I$4,'TD SOP+PROFORM'!$B$2:$AT$2,0)+1,0),"")</f>
        <v/>
      </c>
      <c r="J264" s="25" t="str">
        <f>IFERROR(VLOOKUP($A264,'TD SOP+PROFORM'!$A$5:$AD$750,MATCH(J$4,'TD SOP+PROFORM'!$B$2:$AT$2,0)+1,0),"")</f>
        <v/>
      </c>
      <c r="K264" s="26" t="str">
        <f t="shared" si="53"/>
        <v/>
      </c>
      <c r="L264" s="25" t="str">
        <f>IFERROR(VLOOKUP($A264,'TD SOP+PROFORM'!$A$5:$AD$750,MATCH(L$4,'TD SOP+PROFORM'!$B$2:$AT$2,0)+1,0),"")</f>
        <v/>
      </c>
      <c r="M264" s="25" t="str">
        <f>IFERROR(VLOOKUP($A264,'TD SOP+PROFORM'!$A$5:$AD$750,MATCH(M$4,'TD SOP+PROFORM'!$B$2:$AT$2,0)+1,0),"")</f>
        <v/>
      </c>
      <c r="N264" s="26" t="str">
        <f t="shared" si="54"/>
        <v/>
      </c>
      <c r="O264" s="25">
        <f>IFERROR(VLOOKUP($A264,'TD SOP+PROFORM'!$A$5:$AD$750,MATCH(O$4,'TD SOP+PROFORM'!$B$2:$AD$2,0)+1,0),0)+IFERROR(VLOOKUP($A264,'TD SOP+PROFORM'!$A$5:$AD$750,MATCH(O$2,'TD SOP+PROFORM'!$B$2:$AD$2,0)+1,0),0)</f>
        <v>0</v>
      </c>
      <c r="P264" s="25">
        <f>IFERROR(VLOOKUP($A264,'TD SOP+PROFORM'!$A$5:$AD$750,MATCH(P$4,'TD SOP+PROFORM'!$B$2:$AD$2,0)+1,0),0)+IFERROR(VLOOKUP($A264,'TD SOP+PROFORM'!$A$5:$AD$750,MATCH(P$2,'TD SOP+PROFORM'!$B$2:$AD$2,0)+1,0),0)</f>
        <v>0</v>
      </c>
      <c r="Q264" s="26" t="str">
        <f t="shared" si="55"/>
        <v/>
      </c>
      <c r="R264" s="25">
        <f>IFERROR(VLOOKUP($A264,'TD SOP+PROFORM'!$A$5:$AD$750,MATCH(R$4,'TD SOP+PROFORM'!$B$2:$AD$2,0)+1,0),0)+IFERROR(VLOOKUP($A264,'TD SOP+PROFORM'!$A$5:$AD$750,MATCH(R$2,'TD SOP+PROFORM'!$B$2:$AD$2,0)+1,0),0)</f>
        <v>0</v>
      </c>
      <c r="S264" s="25">
        <f>IFERROR(VLOOKUP($A264,'TD SOP+PROFORM'!$A$5:$AD$750,MATCH(S$4,'TD SOP+PROFORM'!$B$2:$AD$2,0)+1,0),0)+IFERROR(VLOOKUP($A264,'TD SOP+PROFORM'!$A$5:$AD$750,MATCH(S$2,'TD SOP+PROFORM'!$B$2:$AD$2,0)+1,0),0)</f>
        <v>0</v>
      </c>
      <c r="T264" s="26" t="str">
        <f t="shared" si="56"/>
        <v/>
      </c>
      <c r="U264" s="25">
        <f>IFERROR(VLOOKUP($A264,'TD SOP+PROFORM'!$A$5:$AD$750,MATCH(U$4,'TD SOP+PROFORM'!$B$2:$AD$2,0)+1,0),0)+IFERROR(VLOOKUP($A264,'TD SOP+PROFORM'!$A$5:$AD$750,MATCH(U$2,'TD SOP+PROFORM'!$B$2:$AD$2,0)+1,0),0)</f>
        <v>0</v>
      </c>
      <c r="V264" s="25">
        <f>IFERROR(VLOOKUP($A264,'TD SOP+PROFORM'!$A$5:$AD$750,MATCH(V$4,'TD SOP+PROFORM'!$B$2:$AD$2,0)+1,0),0)+IFERROR(VLOOKUP($A264,'TD SOP+PROFORM'!$A$5:$AD$750,MATCH(V$2,'TD SOP+PROFORM'!$B$2:$AD$2,0)+1,0),0)</f>
        <v>0</v>
      </c>
      <c r="W264" s="26" t="str">
        <f t="shared" si="57"/>
        <v/>
      </c>
      <c r="X264" s="25">
        <f>IFERROR(VLOOKUP($A264,'TD SOP+PROFORM'!$A$5:$AD$750,MATCH(X$4,'TD SOP+PROFORM'!$B$2:$AD$2,0)+1,0),0)+IFERROR(VLOOKUP($A264,'TD SOP+PROFORM'!$A$5:$AD$750,MATCH(X$2,'TD SOP+PROFORM'!$B$2:$AD$2,0)+1,0),0)</f>
        <v>0</v>
      </c>
      <c r="Y264" s="25">
        <f>IFERROR(VLOOKUP($A264,'TD SOP+PROFORM'!$A$5:$AD$750,MATCH(Y$4,'TD SOP+PROFORM'!$B$2:$AD$2,0)+1,0),0)+IFERROR(VLOOKUP($A264,'TD SOP+PROFORM'!$A$5:$AD$750,MATCH(Y$2,'TD SOP+PROFORM'!$B$2:$AD$2,0)+1,0),0)</f>
        <v>0</v>
      </c>
      <c r="Z264" s="26" t="str">
        <f t="shared" si="58"/>
        <v/>
      </c>
      <c r="AA264" s="25">
        <f>IFERROR(VLOOKUP($A264,'TD SOP+PROFORM'!$A$5:$AD$750,MATCH(AA$4,'TD SOP+PROFORM'!$B$2:$AD$2,0)+1,0),0)+IFERROR(VLOOKUP($A264,'TD SOP+PROFORM'!$A$5:$AD$750,MATCH(AA$2,'TD SOP+PROFORM'!$B$2:$AD$2,0)+1,0),0)</f>
        <v>0</v>
      </c>
      <c r="AB264" s="25">
        <f>IFERROR(VLOOKUP($A264,'TD SOP+PROFORM'!$A$5:$AD$750,MATCH(AB$4,'TD SOP+PROFORM'!$B$2:$AD$2,0)+1,0),0)+IFERROR(VLOOKUP($A264,'TD SOP+PROFORM'!$A$5:$AD$750,MATCH(AB$2,'TD SOP+PROFORM'!$B$2:$AD$2,0)+1,0),0)</f>
        <v>0</v>
      </c>
      <c r="AC264" s="26" t="str">
        <f t="shared" si="59"/>
        <v/>
      </c>
      <c r="AD264" s="25">
        <f>IFERROR(VLOOKUP($A264,'TD SOP+PROFORM'!$A$5:$AD$750,MATCH(AD$4,'TD SOP+PROFORM'!$B$2:$AD$2,0)+1,0),0)+IFERROR(VLOOKUP($A264,'TD SOP+PROFORM'!$A$5:$AD$750,MATCH(AD$2,'TD SOP+PROFORM'!$B$2:$AD$2,0)+1,0),0)</f>
        <v>0</v>
      </c>
      <c r="AE264" s="25">
        <f>IFERROR(VLOOKUP($A264,'TD SOP+PROFORM'!$A$5:$AD$750,MATCH(AE$4,'TD SOP+PROFORM'!$B$2:$AD$2,0)+1,0),0)+IFERROR(VLOOKUP($A264,'TD SOP+PROFORM'!$A$5:$AD$750,MATCH(AE$2,'TD SOP+PROFORM'!$B$2:$AD$2,0)+1,0),0)</f>
        <v>0</v>
      </c>
      <c r="AF264" s="26" t="str">
        <f t="shared" si="60"/>
        <v/>
      </c>
      <c r="AG264" s="25">
        <f>IFERROR(VLOOKUP($A264,'TD SOP+PROFORM'!$A$5:$AD$750,MATCH(AG$4,'TD SOP+PROFORM'!$B$2:$AD$2,0)+1,0),0)+IFERROR(VLOOKUP($A264,'TD SOP+PROFORM'!$A$5:$AD$750,MATCH(AG$2,'TD SOP+PROFORM'!$B$2:$AD$2,0)+1,0),0)</f>
        <v>0</v>
      </c>
      <c r="AH264" s="25">
        <f>IFERROR(VLOOKUP($A264,'TD SOP+PROFORM'!$A$5:$AD$750,MATCH(AH$4,'TD SOP+PROFORM'!$B$2:$AD$2,0)+1,0),0)+IFERROR(VLOOKUP($A264,'TD SOP+PROFORM'!$A$5:$AD$750,MATCH(AH$2,'TD SOP+PROFORM'!$B$2:$AD$2,0)+1,0),0)</f>
        <v>0</v>
      </c>
      <c r="AI264" s="26" t="str">
        <f t="shared" si="61"/>
        <v/>
      </c>
      <c r="AJ264" s="25">
        <f>IFERROR(VLOOKUP($A264,'TD SOP+PROFORM'!$A$5:$AD$750,MATCH(AJ$4,'TD SOP+PROFORM'!$B$2:$AD$2,0)+1,0),0)+IFERROR(VLOOKUP($A264,'TD SOP+PROFORM'!$A$5:$AD$750,MATCH(AJ$2,'TD SOP+PROFORM'!$B$2:$AD$2,0)+1,0),0)</f>
        <v>0</v>
      </c>
      <c r="AK264" s="25">
        <f>IFERROR(VLOOKUP($A264,'TD SOP+PROFORM'!$A$5:$AD$750,MATCH(AK$4,'TD SOP+PROFORM'!$B$2:$AD$2,0)+1,0),0)+IFERROR(VLOOKUP($A264,'TD SOP+PROFORM'!$A$5:$AD$750,MATCH(AK$2,'TD SOP+PROFORM'!$B$2:$AD$2,0)+1,0),0)</f>
        <v>0</v>
      </c>
      <c r="AL264" s="26" t="str">
        <f t="shared" si="62"/>
        <v/>
      </c>
      <c r="AM264" s="25">
        <f t="shared" si="64"/>
        <v>0</v>
      </c>
      <c r="AN264" s="25">
        <f t="shared" si="64"/>
        <v>0</v>
      </c>
      <c r="AO264" s="26" t="str">
        <f t="shared" si="63"/>
        <v/>
      </c>
    </row>
    <row r="265" spans="1:41" x14ac:dyDescent="0.35">
      <c r="A265" s="24">
        <f>IF(AND('TD SOP+PROFORM'!A262&lt;&gt;"",'TD SOP+PROFORM'!A262&lt;&gt;"TOTAL"),'TD SOP+PROFORM'!A262,0)</f>
        <v>0</v>
      </c>
      <c r="C265" s="25" t="str">
        <f>IFERROR(VLOOKUP($A265,'TD SOP+PROFORM'!$A$5:$AD$750,MATCH(C$4,'TD SOP+PROFORM'!$B$2:$AT$2,0)+1,0),"")</f>
        <v/>
      </c>
      <c r="D265" s="25" t="str">
        <f>IFERROR(VLOOKUP($A265,'TD SOP+PROFORM'!$A$5:$AD$750,MATCH(D$4,'TD SOP+PROFORM'!$B$2:$AT$2,0)+1,0),"")</f>
        <v/>
      </c>
      <c r="E265" s="26" t="str">
        <f t="shared" ref="E265:E328" si="65">IFERROR(C265/D265-1,"")</f>
        <v/>
      </c>
      <c r="F265" s="25" t="str">
        <f>IFERROR(VLOOKUP($A265,'TD SOP+PROFORM'!$A$5:$AD$750,MATCH(F$4,'TD SOP+PROFORM'!$B$2:$AT$2,0)+1,0),"")</f>
        <v/>
      </c>
      <c r="G265" s="25" t="str">
        <f>IFERROR(VLOOKUP($A265,'TD SOP+PROFORM'!$A$5:$AD$750,MATCH(G$4,'TD SOP+PROFORM'!$B$2:$AT$2,0)+1,0),"")</f>
        <v/>
      </c>
      <c r="H265" s="26" t="str">
        <f t="shared" ref="H265:H328" si="66">IFERROR(F265/G265-1,"")</f>
        <v/>
      </c>
      <c r="I265" s="25" t="str">
        <f>IFERROR(VLOOKUP($A265,'TD SOP+PROFORM'!$A$5:$AD$750,MATCH(I$4,'TD SOP+PROFORM'!$B$2:$AT$2,0)+1,0),"")</f>
        <v/>
      </c>
      <c r="J265" s="25" t="str">
        <f>IFERROR(VLOOKUP($A265,'TD SOP+PROFORM'!$A$5:$AD$750,MATCH(J$4,'TD SOP+PROFORM'!$B$2:$AT$2,0)+1,0),"")</f>
        <v/>
      </c>
      <c r="K265" s="26" t="str">
        <f t="shared" ref="K265:K328" si="67">IFERROR(I265/J265-1,"")</f>
        <v/>
      </c>
      <c r="L265" s="25" t="str">
        <f>IFERROR(VLOOKUP($A265,'TD SOP+PROFORM'!$A$5:$AD$750,MATCH(L$4,'TD SOP+PROFORM'!$B$2:$AT$2,0)+1,0),"")</f>
        <v/>
      </c>
      <c r="M265" s="25" t="str">
        <f>IFERROR(VLOOKUP($A265,'TD SOP+PROFORM'!$A$5:$AD$750,MATCH(M$4,'TD SOP+PROFORM'!$B$2:$AT$2,0)+1,0),"")</f>
        <v/>
      </c>
      <c r="N265" s="26" t="str">
        <f t="shared" ref="N265:N328" si="68">IFERROR(L265/M265-1,"")</f>
        <v/>
      </c>
      <c r="O265" s="25">
        <f>IFERROR(VLOOKUP($A265,'TD SOP+PROFORM'!$A$5:$AD$750,MATCH(O$4,'TD SOP+PROFORM'!$B$2:$AD$2,0)+1,0),0)+IFERROR(VLOOKUP($A265,'TD SOP+PROFORM'!$A$5:$AD$750,MATCH(O$2,'TD SOP+PROFORM'!$B$2:$AD$2,0)+1,0),0)</f>
        <v>0</v>
      </c>
      <c r="P265" s="25">
        <f>IFERROR(VLOOKUP($A265,'TD SOP+PROFORM'!$A$5:$AD$750,MATCH(P$4,'TD SOP+PROFORM'!$B$2:$AD$2,0)+1,0),0)+IFERROR(VLOOKUP($A265,'TD SOP+PROFORM'!$A$5:$AD$750,MATCH(P$2,'TD SOP+PROFORM'!$B$2:$AD$2,0)+1,0),0)</f>
        <v>0</v>
      </c>
      <c r="Q265" s="26" t="str">
        <f t="shared" ref="Q265:Q328" si="69">IFERROR(O265/P265-1,"")</f>
        <v/>
      </c>
      <c r="R265" s="25">
        <f>IFERROR(VLOOKUP($A265,'TD SOP+PROFORM'!$A$5:$AD$750,MATCH(R$4,'TD SOP+PROFORM'!$B$2:$AD$2,0)+1,0),0)+IFERROR(VLOOKUP($A265,'TD SOP+PROFORM'!$A$5:$AD$750,MATCH(R$2,'TD SOP+PROFORM'!$B$2:$AD$2,0)+1,0),0)</f>
        <v>0</v>
      </c>
      <c r="S265" s="25">
        <f>IFERROR(VLOOKUP($A265,'TD SOP+PROFORM'!$A$5:$AD$750,MATCH(S$4,'TD SOP+PROFORM'!$B$2:$AD$2,0)+1,0),0)+IFERROR(VLOOKUP($A265,'TD SOP+PROFORM'!$A$5:$AD$750,MATCH(S$2,'TD SOP+PROFORM'!$B$2:$AD$2,0)+1,0),0)</f>
        <v>0</v>
      </c>
      <c r="T265" s="26" t="str">
        <f t="shared" ref="T265:T328" si="70">IFERROR(R265/S265-1,"")</f>
        <v/>
      </c>
      <c r="U265" s="25">
        <f>IFERROR(VLOOKUP($A265,'TD SOP+PROFORM'!$A$5:$AD$750,MATCH(U$4,'TD SOP+PROFORM'!$B$2:$AD$2,0)+1,0),0)+IFERROR(VLOOKUP($A265,'TD SOP+PROFORM'!$A$5:$AD$750,MATCH(U$2,'TD SOP+PROFORM'!$B$2:$AD$2,0)+1,0),0)</f>
        <v>0</v>
      </c>
      <c r="V265" s="25">
        <f>IFERROR(VLOOKUP($A265,'TD SOP+PROFORM'!$A$5:$AD$750,MATCH(V$4,'TD SOP+PROFORM'!$B$2:$AD$2,0)+1,0),0)+IFERROR(VLOOKUP($A265,'TD SOP+PROFORM'!$A$5:$AD$750,MATCH(V$2,'TD SOP+PROFORM'!$B$2:$AD$2,0)+1,0),0)</f>
        <v>0</v>
      </c>
      <c r="W265" s="26" t="str">
        <f t="shared" ref="W265:W328" si="71">IFERROR(U265/V265-1,"")</f>
        <v/>
      </c>
      <c r="X265" s="25">
        <f>IFERROR(VLOOKUP($A265,'TD SOP+PROFORM'!$A$5:$AD$750,MATCH(X$4,'TD SOP+PROFORM'!$B$2:$AD$2,0)+1,0),0)+IFERROR(VLOOKUP($A265,'TD SOP+PROFORM'!$A$5:$AD$750,MATCH(X$2,'TD SOP+PROFORM'!$B$2:$AD$2,0)+1,0),0)</f>
        <v>0</v>
      </c>
      <c r="Y265" s="25">
        <f>IFERROR(VLOOKUP($A265,'TD SOP+PROFORM'!$A$5:$AD$750,MATCH(Y$4,'TD SOP+PROFORM'!$B$2:$AD$2,0)+1,0),0)+IFERROR(VLOOKUP($A265,'TD SOP+PROFORM'!$A$5:$AD$750,MATCH(Y$2,'TD SOP+PROFORM'!$B$2:$AD$2,0)+1,0),0)</f>
        <v>0</v>
      </c>
      <c r="Z265" s="26" t="str">
        <f t="shared" ref="Z265:Z328" si="72">IFERROR(X265/Y265-1,"")</f>
        <v/>
      </c>
      <c r="AA265" s="25">
        <f>IFERROR(VLOOKUP($A265,'TD SOP+PROFORM'!$A$5:$AD$750,MATCH(AA$4,'TD SOP+PROFORM'!$B$2:$AD$2,0)+1,0),0)+IFERROR(VLOOKUP($A265,'TD SOP+PROFORM'!$A$5:$AD$750,MATCH(AA$2,'TD SOP+PROFORM'!$B$2:$AD$2,0)+1,0),0)</f>
        <v>0</v>
      </c>
      <c r="AB265" s="25">
        <f>IFERROR(VLOOKUP($A265,'TD SOP+PROFORM'!$A$5:$AD$750,MATCH(AB$4,'TD SOP+PROFORM'!$B$2:$AD$2,0)+1,0),0)+IFERROR(VLOOKUP($A265,'TD SOP+PROFORM'!$A$5:$AD$750,MATCH(AB$2,'TD SOP+PROFORM'!$B$2:$AD$2,0)+1,0),0)</f>
        <v>0</v>
      </c>
      <c r="AC265" s="26" t="str">
        <f t="shared" ref="AC265:AC328" si="73">IFERROR(AA265/AB265-1,"")</f>
        <v/>
      </c>
      <c r="AD265" s="25">
        <f>IFERROR(VLOOKUP($A265,'TD SOP+PROFORM'!$A$5:$AD$750,MATCH(AD$4,'TD SOP+PROFORM'!$B$2:$AD$2,0)+1,0),0)+IFERROR(VLOOKUP($A265,'TD SOP+PROFORM'!$A$5:$AD$750,MATCH(AD$2,'TD SOP+PROFORM'!$B$2:$AD$2,0)+1,0),0)</f>
        <v>0</v>
      </c>
      <c r="AE265" s="25">
        <f>IFERROR(VLOOKUP($A265,'TD SOP+PROFORM'!$A$5:$AD$750,MATCH(AE$4,'TD SOP+PROFORM'!$B$2:$AD$2,0)+1,0),0)+IFERROR(VLOOKUP($A265,'TD SOP+PROFORM'!$A$5:$AD$750,MATCH(AE$2,'TD SOP+PROFORM'!$B$2:$AD$2,0)+1,0),0)</f>
        <v>0</v>
      </c>
      <c r="AF265" s="26" t="str">
        <f t="shared" ref="AF265:AF328" si="74">IFERROR(AD265/AE265-1,"")</f>
        <v/>
      </c>
      <c r="AG265" s="25">
        <f>IFERROR(VLOOKUP($A265,'TD SOP+PROFORM'!$A$5:$AD$750,MATCH(AG$4,'TD SOP+PROFORM'!$B$2:$AD$2,0)+1,0),0)+IFERROR(VLOOKUP($A265,'TD SOP+PROFORM'!$A$5:$AD$750,MATCH(AG$2,'TD SOP+PROFORM'!$B$2:$AD$2,0)+1,0),0)</f>
        <v>0</v>
      </c>
      <c r="AH265" s="25">
        <f>IFERROR(VLOOKUP($A265,'TD SOP+PROFORM'!$A$5:$AD$750,MATCH(AH$4,'TD SOP+PROFORM'!$B$2:$AD$2,0)+1,0),0)+IFERROR(VLOOKUP($A265,'TD SOP+PROFORM'!$A$5:$AD$750,MATCH(AH$2,'TD SOP+PROFORM'!$B$2:$AD$2,0)+1,0),0)</f>
        <v>0</v>
      </c>
      <c r="AI265" s="26" t="str">
        <f t="shared" ref="AI265:AI328" si="75">IFERROR(AG265/AH265-1,"")</f>
        <v/>
      </c>
      <c r="AJ265" s="25">
        <f>IFERROR(VLOOKUP($A265,'TD SOP+PROFORM'!$A$5:$AD$750,MATCH(AJ$4,'TD SOP+PROFORM'!$B$2:$AD$2,0)+1,0),0)+IFERROR(VLOOKUP($A265,'TD SOP+PROFORM'!$A$5:$AD$750,MATCH(AJ$2,'TD SOP+PROFORM'!$B$2:$AD$2,0)+1,0),0)</f>
        <v>0</v>
      </c>
      <c r="AK265" s="25">
        <f>IFERROR(VLOOKUP($A265,'TD SOP+PROFORM'!$A$5:$AD$750,MATCH(AK$4,'TD SOP+PROFORM'!$B$2:$AD$2,0)+1,0),0)+IFERROR(VLOOKUP($A265,'TD SOP+PROFORM'!$A$5:$AD$750,MATCH(AK$2,'TD SOP+PROFORM'!$B$2:$AD$2,0)+1,0),0)</f>
        <v>0</v>
      </c>
      <c r="AL265" s="26" t="str">
        <f t="shared" ref="AL265:AL328" si="76">IFERROR(AJ265/AK265-1,"")</f>
        <v/>
      </c>
      <c r="AM265" s="25">
        <f t="shared" si="64"/>
        <v>0</v>
      </c>
      <c r="AN265" s="25">
        <f t="shared" si="64"/>
        <v>0</v>
      </c>
      <c r="AO265" s="26" t="str">
        <f t="shared" ref="AO265:AO328" si="77">IFERROR(AM265/AN265-1,"")</f>
        <v/>
      </c>
    </row>
    <row r="266" spans="1:41" x14ac:dyDescent="0.35">
      <c r="A266" s="24">
        <f>IF(AND('TD SOP+PROFORM'!A263&lt;&gt;"",'TD SOP+PROFORM'!A263&lt;&gt;"TOTAL"),'TD SOP+PROFORM'!A263,0)</f>
        <v>0</v>
      </c>
      <c r="C266" s="25" t="str">
        <f>IFERROR(VLOOKUP($A266,'TD SOP+PROFORM'!$A$5:$AD$750,MATCH(C$4,'TD SOP+PROFORM'!$B$2:$AT$2,0)+1,0),"")</f>
        <v/>
      </c>
      <c r="D266" s="25" t="str">
        <f>IFERROR(VLOOKUP($A266,'TD SOP+PROFORM'!$A$5:$AD$750,MATCH(D$4,'TD SOP+PROFORM'!$B$2:$AT$2,0)+1,0),"")</f>
        <v/>
      </c>
      <c r="E266" s="26" t="str">
        <f t="shared" si="65"/>
        <v/>
      </c>
      <c r="F266" s="25" t="str">
        <f>IFERROR(VLOOKUP($A266,'TD SOP+PROFORM'!$A$5:$AD$750,MATCH(F$4,'TD SOP+PROFORM'!$B$2:$AT$2,0)+1,0),"")</f>
        <v/>
      </c>
      <c r="G266" s="25" t="str">
        <f>IFERROR(VLOOKUP($A266,'TD SOP+PROFORM'!$A$5:$AD$750,MATCH(G$4,'TD SOP+PROFORM'!$B$2:$AT$2,0)+1,0),"")</f>
        <v/>
      </c>
      <c r="H266" s="26" t="str">
        <f t="shared" si="66"/>
        <v/>
      </c>
      <c r="I266" s="25" t="str">
        <f>IFERROR(VLOOKUP($A266,'TD SOP+PROFORM'!$A$5:$AD$750,MATCH(I$4,'TD SOP+PROFORM'!$B$2:$AT$2,0)+1,0),"")</f>
        <v/>
      </c>
      <c r="J266" s="25" t="str">
        <f>IFERROR(VLOOKUP($A266,'TD SOP+PROFORM'!$A$5:$AD$750,MATCH(J$4,'TD SOP+PROFORM'!$B$2:$AT$2,0)+1,0),"")</f>
        <v/>
      </c>
      <c r="K266" s="26" t="str">
        <f t="shared" si="67"/>
        <v/>
      </c>
      <c r="L266" s="25" t="str">
        <f>IFERROR(VLOOKUP($A266,'TD SOP+PROFORM'!$A$5:$AD$750,MATCH(L$4,'TD SOP+PROFORM'!$B$2:$AT$2,0)+1,0),"")</f>
        <v/>
      </c>
      <c r="M266" s="25" t="str">
        <f>IFERROR(VLOOKUP($A266,'TD SOP+PROFORM'!$A$5:$AD$750,MATCH(M$4,'TD SOP+PROFORM'!$B$2:$AT$2,0)+1,0),"")</f>
        <v/>
      </c>
      <c r="N266" s="26" t="str">
        <f t="shared" si="68"/>
        <v/>
      </c>
      <c r="O266" s="25">
        <f>IFERROR(VLOOKUP($A266,'TD SOP+PROFORM'!$A$5:$AD$750,MATCH(O$4,'TD SOP+PROFORM'!$B$2:$AD$2,0)+1,0),0)+IFERROR(VLOOKUP($A266,'TD SOP+PROFORM'!$A$5:$AD$750,MATCH(O$2,'TD SOP+PROFORM'!$B$2:$AD$2,0)+1,0),0)</f>
        <v>0</v>
      </c>
      <c r="P266" s="25">
        <f>IFERROR(VLOOKUP($A266,'TD SOP+PROFORM'!$A$5:$AD$750,MATCH(P$4,'TD SOP+PROFORM'!$B$2:$AD$2,0)+1,0),0)+IFERROR(VLOOKUP($A266,'TD SOP+PROFORM'!$A$5:$AD$750,MATCH(P$2,'TD SOP+PROFORM'!$B$2:$AD$2,0)+1,0),0)</f>
        <v>0</v>
      </c>
      <c r="Q266" s="26" t="str">
        <f t="shared" si="69"/>
        <v/>
      </c>
      <c r="R266" s="25">
        <f>IFERROR(VLOOKUP($A266,'TD SOP+PROFORM'!$A$5:$AD$750,MATCH(R$4,'TD SOP+PROFORM'!$B$2:$AD$2,0)+1,0),0)+IFERROR(VLOOKUP($A266,'TD SOP+PROFORM'!$A$5:$AD$750,MATCH(R$2,'TD SOP+PROFORM'!$B$2:$AD$2,0)+1,0),0)</f>
        <v>0</v>
      </c>
      <c r="S266" s="25">
        <f>IFERROR(VLOOKUP($A266,'TD SOP+PROFORM'!$A$5:$AD$750,MATCH(S$4,'TD SOP+PROFORM'!$B$2:$AD$2,0)+1,0),0)+IFERROR(VLOOKUP($A266,'TD SOP+PROFORM'!$A$5:$AD$750,MATCH(S$2,'TD SOP+PROFORM'!$B$2:$AD$2,0)+1,0),0)</f>
        <v>0</v>
      </c>
      <c r="T266" s="26" t="str">
        <f t="shared" si="70"/>
        <v/>
      </c>
      <c r="U266" s="25">
        <f>IFERROR(VLOOKUP($A266,'TD SOP+PROFORM'!$A$5:$AD$750,MATCH(U$4,'TD SOP+PROFORM'!$B$2:$AD$2,0)+1,0),0)+IFERROR(VLOOKUP($A266,'TD SOP+PROFORM'!$A$5:$AD$750,MATCH(U$2,'TD SOP+PROFORM'!$B$2:$AD$2,0)+1,0),0)</f>
        <v>0</v>
      </c>
      <c r="V266" s="25">
        <f>IFERROR(VLOOKUP($A266,'TD SOP+PROFORM'!$A$5:$AD$750,MATCH(V$4,'TD SOP+PROFORM'!$B$2:$AD$2,0)+1,0),0)+IFERROR(VLOOKUP($A266,'TD SOP+PROFORM'!$A$5:$AD$750,MATCH(V$2,'TD SOP+PROFORM'!$B$2:$AD$2,0)+1,0),0)</f>
        <v>0</v>
      </c>
      <c r="W266" s="26" t="str">
        <f t="shared" si="71"/>
        <v/>
      </c>
      <c r="X266" s="25">
        <f>IFERROR(VLOOKUP($A266,'TD SOP+PROFORM'!$A$5:$AD$750,MATCH(X$4,'TD SOP+PROFORM'!$B$2:$AD$2,0)+1,0),0)+IFERROR(VLOOKUP($A266,'TD SOP+PROFORM'!$A$5:$AD$750,MATCH(X$2,'TD SOP+PROFORM'!$B$2:$AD$2,0)+1,0),0)</f>
        <v>0</v>
      </c>
      <c r="Y266" s="25">
        <f>IFERROR(VLOOKUP($A266,'TD SOP+PROFORM'!$A$5:$AD$750,MATCH(Y$4,'TD SOP+PROFORM'!$B$2:$AD$2,0)+1,0),0)+IFERROR(VLOOKUP($A266,'TD SOP+PROFORM'!$A$5:$AD$750,MATCH(Y$2,'TD SOP+PROFORM'!$B$2:$AD$2,0)+1,0),0)</f>
        <v>0</v>
      </c>
      <c r="Z266" s="26" t="str">
        <f t="shared" si="72"/>
        <v/>
      </c>
      <c r="AA266" s="25">
        <f>IFERROR(VLOOKUP($A266,'TD SOP+PROFORM'!$A$5:$AD$750,MATCH(AA$4,'TD SOP+PROFORM'!$B$2:$AD$2,0)+1,0),0)+IFERROR(VLOOKUP($A266,'TD SOP+PROFORM'!$A$5:$AD$750,MATCH(AA$2,'TD SOP+PROFORM'!$B$2:$AD$2,0)+1,0),0)</f>
        <v>0</v>
      </c>
      <c r="AB266" s="25">
        <f>IFERROR(VLOOKUP($A266,'TD SOP+PROFORM'!$A$5:$AD$750,MATCH(AB$4,'TD SOP+PROFORM'!$B$2:$AD$2,0)+1,0),0)+IFERROR(VLOOKUP($A266,'TD SOP+PROFORM'!$A$5:$AD$750,MATCH(AB$2,'TD SOP+PROFORM'!$B$2:$AD$2,0)+1,0),0)</f>
        <v>0</v>
      </c>
      <c r="AC266" s="26" t="str">
        <f t="shared" si="73"/>
        <v/>
      </c>
      <c r="AD266" s="25">
        <f>IFERROR(VLOOKUP($A266,'TD SOP+PROFORM'!$A$5:$AD$750,MATCH(AD$4,'TD SOP+PROFORM'!$B$2:$AD$2,0)+1,0),0)+IFERROR(VLOOKUP($A266,'TD SOP+PROFORM'!$A$5:$AD$750,MATCH(AD$2,'TD SOP+PROFORM'!$B$2:$AD$2,0)+1,0),0)</f>
        <v>0</v>
      </c>
      <c r="AE266" s="25">
        <f>IFERROR(VLOOKUP($A266,'TD SOP+PROFORM'!$A$5:$AD$750,MATCH(AE$4,'TD SOP+PROFORM'!$B$2:$AD$2,0)+1,0),0)+IFERROR(VLOOKUP($A266,'TD SOP+PROFORM'!$A$5:$AD$750,MATCH(AE$2,'TD SOP+PROFORM'!$B$2:$AD$2,0)+1,0),0)</f>
        <v>0</v>
      </c>
      <c r="AF266" s="26" t="str">
        <f t="shared" si="74"/>
        <v/>
      </c>
      <c r="AG266" s="25">
        <f>IFERROR(VLOOKUP($A266,'TD SOP+PROFORM'!$A$5:$AD$750,MATCH(AG$4,'TD SOP+PROFORM'!$B$2:$AD$2,0)+1,0),0)+IFERROR(VLOOKUP($A266,'TD SOP+PROFORM'!$A$5:$AD$750,MATCH(AG$2,'TD SOP+PROFORM'!$B$2:$AD$2,0)+1,0),0)</f>
        <v>0</v>
      </c>
      <c r="AH266" s="25">
        <f>IFERROR(VLOOKUP($A266,'TD SOP+PROFORM'!$A$5:$AD$750,MATCH(AH$4,'TD SOP+PROFORM'!$B$2:$AD$2,0)+1,0),0)+IFERROR(VLOOKUP($A266,'TD SOP+PROFORM'!$A$5:$AD$750,MATCH(AH$2,'TD SOP+PROFORM'!$B$2:$AD$2,0)+1,0),0)</f>
        <v>0</v>
      </c>
      <c r="AI266" s="26" t="str">
        <f t="shared" si="75"/>
        <v/>
      </c>
      <c r="AJ266" s="25">
        <f>IFERROR(VLOOKUP($A266,'TD SOP+PROFORM'!$A$5:$AD$750,MATCH(AJ$4,'TD SOP+PROFORM'!$B$2:$AD$2,0)+1,0),0)+IFERROR(VLOOKUP($A266,'TD SOP+PROFORM'!$A$5:$AD$750,MATCH(AJ$2,'TD SOP+PROFORM'!$B$2:$AD$2,0)+1,0),0)</f>
        <v>0</v>
      </c>
      <c r="AK266" s="25">
        <f>IFERROR(VLOOKUP($A266,'TD SOP+PROFORM'!$A$5:$AD$750,MATCH(AK$4,'TD SOP+PROFORM'!$B$2:$AD$2,0)+1,0),0)+IFERROR(VLOOKUP($A266,'TD SOP+PROFORM'!$A$5:$AD$750,MATCH(AK$2,'TD SOP+PROFORM'!$B$2:$AD$2,0)+1,0),0)</f>
        <v>0</v>
      </c>
      <c r="AL266" s="26" t="str">
        <f t="shared" si="76"/>
        <v/>
      </c>
      <c r="AM266" s="25">
        <f t="shared" ref="AM266:AN329" si="78">SUM(C266,F266,I266,L266,O266,R266,U266,X266,AA266,AD266,AG266,AJ266)</f>
        <v>0</v>
      </c>
      <c r="AN266" s="25">
        <f t="shared" si="78"/>
        <v>0</v>
      </c>
      <c r="AO266" s="26" t="str">
        <f t="shared" si="77"/>
        <v/>
      </c>
    </row>
    <row r="267" spans="1:41" x14ac:dyDescent="0.35">
      <c r="A267" s="24">
        <f>IF(AND('TD SOP+PROFORM'!A264&lt;&gt;"",'TD SOP+PROFORM'!A264&lt;&gt;"TOTAL"),'TD SOP+PROFORM'!A264,0)</f>
        <v>0</v>
      </c>
      <c r="C267" s="25" t="str">
        <f>IFERROR(VLOOKUP($A267,'TD SOP+PROFORM'!$A$5:$AD$750,MATCH(C$4,'TD SOP+PROFORM'!$B$2:$AT$2,0)+1,0),"")</f>
        <v/>
      </c>
      <c r="D267" s="25" t="str">
        <f>IFERROR(VLOOKUP($A267,'TD SOP+PROFORM'!$A$5:$AD$750,MATCH(D$4,'TD SOP+PROFORM'!$B$2:$AT$2,0)+1,0),"")</f>
        <v/>
      </c>
      <c r="E267" s="26" t="str">
        <f t="shared" si="65"/>
        <v/>
      </c>
      <c r="F267" s="25" t="str">
        <f>IFERROR(VLOOKUP($A267,'TD SOP+PROFORM'!$A$5:$AD$750,MATCH(F$4,'TD SOP+PROFORM'!$B$2:$AT$2,0)+1,0),"")</f>
        <v/>
      </c>
      <c r="G267" s="25" t="str">
        <f>IFERROR(VLOOKUP($A267,'TD SOP+PROFORM'!$A$5:$AD$750,MATCH(G$4,'TD SOP+PROFORM'!$B$2:$AT$2,0)+1,0),"")</f>
        <v/>
      </c>
      <c r="H267" s="26" t="str">
        <f t="shared" si="66"/>
        <v/>
      </c>
      <c r="I267" s="25" t="str">
        <f>IFERROR(VLOOKUP($A267,'TD SOP+PROFORM'!$A$5:$AD$750,MATCH(I$4,'TD SOP+PROFORM'!$B$2:$AT$2,0)+1,0),"")</f>
        <v/>
      </c>
      <c r="J267" s="25" t="str">
        <f>IFERROR(VLOOKUP($A267,'TD SOP+PROFORM'!$A$5:$AD$750,MATCH(J$4,'TD SOP+PROFORM'!$B$2:$AT$2,0)+1,0),"")</f>
        <v/>
      </c>
      <c r="K267" s="26" t="str">
        <f t="shared" si="67"/>
        <v/>
      </c>
      <c r="L267" s="25" t="str">
        <f>IFERROR(VLOOKUP($A267,'TD SOP+PROFORM'!$A$5:$AD$750,MATCH(L$4,'TD SOP+PROFORM'!$B$2:$AT$2,0)+1,0),"")</f>
        <v/>
      </c>
      <c r="M267" s="25" t="str">
        <f>IFERROR(VLOOKUP($A267,'TD SOP+PROFORM'!$A$5:$AD$750,MATCH(M$4,'TD SOP+PROFORM'!$B$2:$AT$2,0)+1,0),"")</f>
        <v/>
      </c>
      <c r="N267" s="26" t="str">
        <f t="shared" si="68"/>
        <v/>
      </c>
      <c r="O267" s="25">
        <f>IFERROR(VLOOKUP($A267,'TD SOP+PROFORM'!$A$5:$AD$750,MATCH(O$4,'TD SOP+PROFORM'!$B$2:$AD$2,0)+1,0),0)+IFERROR(VLOOKUP($A267,'TD SOP+PROFORM'!$A$5:$AD$750,MATCH(O$2,'TD SOP+PROFORM'!$B$2:$AD$2,0)+1,0),0)</f>
        <v>0</v>
      </c>
      <c r="P267" s="25">
        <f>IFERROR(VLOOKUP($A267,'TD SOP+PROFORM'!$A$5:$AD$750,MATCH(P$4,'TD SOP+PROFORM'!$B$2:$AD$2,0)+1,0),0)+IFERROR(VLOOKUP($A267,'TD SOP+PROFORM'!$A$5:$AD$750,MATCH(P$2,'TD SOP+PROFORM'!$B$2:$AD$2,0)+1,0),0)</f>
        <v>0</v>
      </c>
      <c r="Q267" s="26" t="str">
        <f t="shared" si="69"/>
        <v/>
      </c>
      <c r="R267" s="25">
        <f>IFERROR(VLOOKUP($A267,'TD SOP+PROFORM'!$A$5:$AD$750,MATCH(R$4,'TD SOP+PROFORM'!$B$2:$AD$2,0)+1,0),0)+IFERROR(VLOOKUP($A267,'TD SOP+PROFORM'!$A$5:$AD$750,MATCH(R$2,'TD SOP+PROFORM'!$B$2:$AD$2,0)+1,0),0)</f>
        <v>0</v>
      </c>
      <c r="S267" s="25">
        <f>IFERROR(VLOOKUP($A267,'TD SOP+PROFORM'!$A$5:$AD$750,MATCH(S$4,'TD SOP+PROFORM'!$B$2:$AD$2,0)+1,0),0)+IFERROR(VLOOKUP($A267,'TD SOP+PROFORM'!$A$5:$AD$750,MATCH(S$2,'TD SOP+PROFORM'!$B$2:$AD$2,0)+1,0),0)</f>
        <v>0</v>
      </c>
      <c r="T267" s="26" t="str">
        <f t="shared" si="70"/>
        <v/>
      </c>
      <c r="U267" s="25">
        <f>IFERROR(VLOOKUP($A267,'TD SOP+PROFORM'!$A$5:$AD$750,MATCH(U$4,'TD SOP+PROFORM'!$B$2:$AD$2,0)+1,0),0)+IFERROR(VLOOKUP($A267,'TD SOP+PROFORM'!$A$5:$AD$750,MATCH(U$2,'TD SOP+PROFORM'!$B$2:$AD$2,0)+1,0),0)</f>
        <v>0</v>
      </c>
      <c r="V267" s="25">
        <f>IFERROR(VLOOKUP($A267,'TD SOP+PROFORM'!$A$5:$AD$750,MATCH(V$4,'TD SOP+PROFORM'!$B$2:$AD$2,0)+1,0),0)+IFERROR(VLOOKUP($A267,'TD SOP+PROFORM'!$A$5:$AD$750,MATCH(V$2,'TD SOP+PROFORM'!$B$2:$AD$2,0)+1,0),0)</f>
        <v>0</v>
      </c>
      <c r="W267" s="26" t="str">
        <f t="shared" si="71"/>
        <v/>
      </c>
      <c r="X267" s="25">
        <f>IFERROR(VLOOKUP($A267,'TD SOP+PROFORM'!$A$5:$AD$750,MATCH(X$4,'TD SOP+PROFORM'!$B$2:$AD$2,0)+1,0),0)+IFERROR(VLOOKUP($A267,'TD SOP+PROFORM'!$A$5:$AD$750,MATCH(X$2,'TD SOP+PROFORM'!$B$2:$AD$2,0)+1,0),0)</f>
        <v>0</v>
      </c>
      <c r="Y267" s="25">
        <f>IFERROR(VLOOKUP($A267,'TD SOP+PROFORM'!$A$5:$AD$750,MATCH(Y$4,'TD SOP+PROFORM'!$B$2:$AD$2,0)+1,0),0)+IFERROR(VLOOKUP($A267,'TD SOP+PROFORM'!$A$5:$AD$750,MATCH(Y$2,'TD SOP+PROFORM'!$B$2:$AD$2,0)+1,0),0)</f>
        <v>0</v>
      </c>
      <c r="Z267" s="26" t="str">
        <f t="shared" si="72"/>
        <v/>
      </c>
      <c r="AA267" s="25">
        <f>IFERROR(VLOOKUP($A267,'TD SOP+PROFORM'!$A$5:$AD$750,MATCH(AA$4,'TD SOP+PROFORM'!$B$2:$AD$2,0)+1,0),0)+IFERROR(VLOOKUP($A267,'TD SOP+PROFORM'!$A$5:$AD$750,MATCH(AA$2,'TD SOP+PROFORM'!$B$2:$AD$2,0)+1,0),0)</f>
        <v>0</v>
      </c>
      <c r="AB267" s="25">
        <f>IFERROR(VLOOKUP($A267,'TD SOP+PROFORM'!$A$5:$AD$750,MATCH(AB$4,'TD SOP+PROFORM'!$B$2:$AD$2,0)+1,0),0)+IFERROR(VLOOKUP($A267,'TD SOP+PROFORM'!$A$5:$AD$750,MATCH(AB$2,'TD SOP+PROFORM'!$B$2:$AD$2,0)+1,0),0)</f>
        <v>0</v>
      </c>
      <c r="AC267" s="26" t="str">
        <f t="shared" si="73"/>
        <v/>
      </c>
      <c r="AD267" s="25">
        <f>IFERROR(VLOOKUP($A267,'TD SOP+PROFORM'!$A$5:$AD$750,MATCH(AD$4,'TD SOP+PROFORM'!$B$2:$AD$2,0)+1,0),0)+IFERROR(VLOOKUP($A267,'TD SOP+PROFORM'!$A$5:$AD$750,MATCH(AD$2,'TD SOP+PROFORM'!$B$2:$AD$2,0)+1,0),0)</f>
        <v>0</v>
      </c>
      <c r="AE267" s="25">
        <f>IFERROR(VLOOKUP($A267,'TD SOP+PROFORM'!$A$5:$AD$750,MATCH(AE$4,'TD SOP+PROFORM'!$B$2:$AD$2,0)+1,0),0)+IFERROR(VLOOKUP($A267,'TD SOP+PROFORM'!$A$5:$AD$750,MATCH(AE$2,'TD SOP+PROFORM'!$B$2:$AD$2,0)+1,0),0)</f>
        <v>0</v>
      </c>
      <c r="AF267" s="26" t="str">
        <f t="shared" si="74"/>
        <v/>
      </c>
      <c r="AG267" s="25">
        <f>IFERROR(VLOOKUP($A267,'TD SOP+PROFORM'!$A$5:$AD$750,MATCH(AG$4,'TD SOP+PROFORM'!$B$2:$AD$2,0)+1,0),0)+IFERROR(VLOOKUP($A267,'TD SOP+PROFORM'!$A$5:$AD$750,MATCH(AG$2,'TD SOP+PROFORM'!$B$2:$AD$2,0)+1,0),0)</f>
        <v>0</v>
      </c>
      <c r="AH267" s="25">
        <f>IFERROR(VLOOKUP($A267,'TD SOP+PROFORM'!$A$5:$AD$750,MATCH(AH$4,'TD SOP+PROFORM'!$B$2:$AD$2,0)+1,0),0)+IFERROR(VLOOKUP($A267,'TD SOP+PROFORM'!$A$5:$AD$750,MATCH(AH$2,'TD SOP+PROFORM'!$B$2:$AD$2,0)+1,0),0)</f>
        <v>0</v>
      </c>
      <c r="AI267" s="26" t="str">
        <f t="shared" si="75"/>
        <v/>
      </c>
      <c r="AJ267" s="25">
        <f>IFERROR(VLOOKUP($A267,'TD SOP+PROFORM'!$A$5:$AD$750,MATCH(AJ$4,'TD SOP+PROFORM'!$B$2:$AD$2,0)+1,0),0)+IFERROR(VLOOKUP($A267,'TD SOP+PROFORM'!$A$5:$AD$750,MATCH(AJ$2,'TD SOP+PROFORM'!$B$2:$AD$2,0)+1,0),0)</f>
        <v>0</v>
      </c>
      <c r="AK267" s="25">
        <f>IFERROR(VLOOKUP($A267,'TD SOP+PROFORM'!$A$5:$AD$750,MATCH(AK$4,'TD SOP+PROFORM'!$B$2:$AD$2,0)+1,0),0)+IFERROR(VLOOKUP($A267,'TD SOP+PROFORM'!$A$5:$AD$750,MATCH(AK$2,'TD SOP+PROFORM'!$B$2:$AD$2,0)+1,0),0)</f>
        <v>0</v>
      </c>
      <c r="AL267" s="26" t="str">
        <f t="shared" si="76"/>
        <v/>
      </c>
      <c r="AM267" s="25">
        <f t="shared" si="78"/>
        <v>0</v>
      </c>
      <c r="AN267" s="25">
        <f t="shared" si="78"/>
        <v>0</v>
      </c>
      <c r="AO267" s="26" t="str">
        <f t="shared" si="77"/>
        <v/>
      </c>
    </row>
    <row r="268" spans="1:41" x14ac:dyDescent="0.35">
      <c r="A268" s="24">
        <f>IF(AND('TD SOP+PROFORM'!A265&lt;&gt;"",'TD SOP+PROFORM'!A265&lt;&gt;"TOTAL"),'TD SOP+PROFORM'!A265,0)</f>
        <v>0</v>
      </c>
      <c r="C268" s="25" t="str">
        <f>IFERROR(VLOOKUP($A268,'TD SOP+PROFORM'!$A$5:$AD$750,MATCH(C$4,'TD SOP+PROFORM'!$B$2:$AT$2,0)+1,0),"")</f>
        <v/>
      </c>
      <c r="D268" s="25" t="str">
        <f>IFERROR(VLOOKUP($A268,'TD SOP+PROFORM'!$A$5:$AD$750,MATCH(D$4,'TD SOP+PROFORM'!$B$2:$AT$2,0)+1,0),"")</f>
        <v/>
      </c>
      <c r="E268" s="26" t="str">
        <f t="shared" si="65"/>
        <v/>
      </c>
      <c r="F268" s="25" t="str">
        <f>IFERROR(VLOOKUP($A268,'TD SOP+PROFORM'!$A$5:$AD$750,MATCH(F$4,'TD SOP+PROFORM'!$B$2:$AT$2,0)+1,0),"")</f>
        <v/>
      </c>
      <c r="G268" s="25" t="str">
        <f>IFERROR(VLOOKUP($A268,'TD SOP+PROFORM'!$A$5:$AD$750,MATCH(G$4,'TD SOP+PROFORM'!$B$2:$AT$2,0)+1,0),"")</f>
        <v/>
      </c>
      <c r="H268" s="26" t="str">
        <f t="shared" si="66"/>
        <v/>
      </c>
      <c r="I268" s="25" t="str">
        <f>IFERROR(VLOOKUP($A268,'TD SOP+PROFORM'!$A$5:$AD$750,MATCH(I$4,'TD SOP+PROFORM'!$B$2:$AT$2,0)+1,0),"")</f>
        <v/>
      </c>
      <c r="J268" s="25" t="str">
        <f>IFERROR(VLOOKUP($A268,'TD SOP+PROFORM'!$A$5:$AD$750,MATCH(J$4,'TD SOP+PROFORM'!$B$2:$AT$2,0)+1,0),"")</f>
        <v/>
      </c>
      <c r="K268" s="26" t="str">
        <f t="shared" si="67"/>
        <v/>
      </c>
      <c r="L268" s="25" t="str">
        <f>IFERROR(VLOOKUP($A268,'TD SOP+PROFORM'!$A$5:$AD$750,MATCH(L$4,'TD SOP+PROFORM'!$B$2:$AT$2,0)+1,0),"")</f>
        <v/>
      </c>
      <c r="M268" s="25" t="str">
        <f>IFERROR(VLOOKUP($A268,'TD SOP+PROFORM'!$A$5:$AD$750,MATCH(M$4,'TD SOP+PROFORM'!$B$2:$AT$2,0)+1,0),"")</f>
        <v/>
      </c>
      <c r="N268" s="26" t="str">
        <f t="shared" si="68"/>
        <v/>
      </c>
      <c r="O268" s="25">
        <f>IFERROR(VLOOKUP($A268,'TD SOP+PROFORM'!$A$5:$AD$750,MATCH(O$4,'TD SOP+PROFORM'!$B$2:$AD$2,0)+1,0),0)+IFERROR(VLOOKUP($A268,'TD SOP+PROFORM'!$A$5:$AD$750,MATCH(O$2,'TD SOP+PROFORM'!$B$2:$AD$2,0)+1,0),0)</f>
        <v>0</v>
      </c>
      <c r="P268" s="25">
        <f>IFERROR(VLOOKUP($A268,'TD SOP+PROFORM'!$A$5:$AD$750,MATCH(P$4,'TD SOP+PROFORM'!$B$2:$AD$2,0)+1,0),0)+IFERROR(VLOOKUP($A268,'TD SOP+PROFORM'!$A$5:$AD$750,MATCH(P$2,'TD SOP+PROFORM'!$B$2:$AD$2,0)+1,0),0)</f>
        <v>0</v>
      </c>
      <c r="Q268" s="26" t="str">
        <f t="shared" si="69"/>
        <v/>
      </c>
      <c r="R268" s="25">
        <f>IFERROR(VLOOKUP($A268,'TD SOP+PROFORM'!$A$5:$AD$750,MATCH(R$4,'TD SOP+PROFORM'!$B$2:$AD$2,0)+1,0),0)+IFERROR(VLOOKUP($A268,'TD SOP+PROFORM'!$A$5:$AD$750,MATCH(R$2,'TD SOP+PROFORM'!$B$2:$AD$2,0)+1,0),0)</f>
        <v>0</v>
      </c>
      <c r="S268" s="25">
        <f>IFERROR(VLOOKUP($A268,'TD SOP+PROFORM'!$A$5:$AD$750,MATCH(S$4,'TD SOP+PROFORM'!$B$2:$AD$2,0)+1,0),0)+IFERROR(VLOOKUP($A268,'TD SOP+PROFORM'!$A$5:$AD$750,MATCH(S$2,'TD SOP+PROFORM'!$B$2:$AD$2,0)+1,0),0)</f>
        <v>0</v>
      </c>
      <c r="T268" s="26" t="str">
        <f t="shared" si="70"/>
        <v/>
      </c>
      <c r="U268" s="25">
        <f>IFERROR(VLOOKUP($A268,'TD SOP+PROFORM'!$A$5:$AD$750,MATCH(U$4,'TD SOP+PROFORM'!$B$2:$AD$2,0)+1,0),0)+IFERROR(VLOOKUP($A268,'TD SOP+PROFORM'!$A$5:$AD$750,MATCH(U$2,'TD SOP+PROFORM'!$B$2:$AD$2,0)+1,0),0)</f>
        <v>0</v>
      </c>
      <c r="V268" s="25">
        <f>IFERROR(VLOOKUP($A268,'TD SOP+PROFORM'!$A$5:$AD$750,MATCH(V$4,'TD SOP+PROFORM'!$B$2:$AD$2,0)+1,0),0)+IFERROR(VLOOKUP($A268,'TD SOP+PROFORM'!$A$5:$AD$750,MATCH(V$2,'TD SOP+PROFORM'!$B$2:$AD$2,0)+1,0),0)</f>
        <v>0</v>
      </c>
      <c r="W268" s="26" t="str">
        <f t="shared" si="71"/>
        <v/>
      </c>
      <c r="X268" s="25">
        <f>IFERROR(VLOOKUP($A268,'TD SOP+PROFORM'!$A$5:$AD$750,MATCH(X$4,'TD SOP+PROFORM'!$B$2:$AD$2,0)+1,0),0)+IFERROR(VLOOKUP($A268,'TD SOP+PROFORM'!$A$5:$AD$750,MATCH(X$2,'TD SOP+PROFORM'!$B$2:$AD$2,0)+1,0),0)</f>
        <v>0</v>
      </c>
      <c r="Y268" s="25">
        <f>IFERROR(VLOOKUP($A268,'TD SOP+PROFORM'!$A$5:$AD$750,MATCH(Y$4,'TD SOP+PROFORM'!$B$2:$AD$2,0)+1,0),0)+IFERROR(VLOOKUP($A268,'TD SOP+PROFORM'!$A$5:$AD$750,MATCH(Y$2,'TD SOP+PROFORM'!$B$2:$AD$2,0)+1,0),0)</f>
        <v>0</v>
      </c>
      <c r="Z268" s="26" t="str">
        <f t="shared" si="72"/>
        <v/>
      </c>
      <c r="AA268" s="25">
        <f>IFERROR(VLOOKUP($A268,'TD SOP+PROFORM'!$A$5:$AD$750,MATCH(AA$4,'TD SOP+PROFORM'!$B$2:$AD$2,0)+1,0),0)+IFERROR(VLOOKUP($A268,'TD SOP+PROFORM'!$A$5:$AD$750,MATCH(AA$2,'TD SOP+PROFORM'!$B$2:$AD$2,0)+1,0),0)</f>
        <v>0</v>
      </c>
      <c r="AB268" s="25">
        <f>IFERROR(VLOOKUP($A268,'TD SOP+PROFORM'!$A$5:$AD$750,MATCH(AB$4,'TD SOP+PROFORM'!$B$2:$AD$2,0)+1,0),0)+IFERROR(VLOOKUP($A268,'TD SOP+PROFORM'!$A$5:$AD$750,MATCH(AB$2,'TD SOP+PROFORM'!$B$2:$AD$2,0)+1,0),0)</f>
        <v>0</v>
      </c>
      <c r="AC268" s="26" t="str">
        <f t="shared" si="73"/>
        <v/>
      </c>
      <c r="AD268" s="25">
        <f>IFERROR(VLOOKUP($A268,'TD SOP+PROFORM'!$A$5:$AD$750,MATCH(AD$4,'TD SOP+PROFORM'!$B$2:$AD$2,0)+1,0),0)+IFERROR(VLOOKUP($A268,'TD SOP+PROFORM'!$A$5:$AD$750,MATCH(AD$2,'TD SOP+PROFORM'!$B$2:$AD$2,0)+1,0),0)</f>
        <v>0</v>
      </c>
      <c r="AE268" s="25">
        <f>IFERROR(VLOOKUP($A268,'TD SOP+PROFORM'!$A$5:$AD$750,MATCH(AE$4,'TD SOP+PROFORM'!$B$2:$AD$2,0)+1,0),0)+IFERROR(VLOOKUP($A268,'TD SOP+PROFORM'!$A$5:$AD$750,MATCH(AE$2,'TD SOP+PROFORM'!$B$2:$AD$2,0)+1,0),0)</f>
        <v>0</v>
      </c>
      <c r="AF268" s="26" t="str">
        <f t="shared" si="74"/>
        <v/>
      </c>
      <c r="AG268" s="25">
        <f>IFERROR(VLOOKUP($A268,'TD SOP+PROFORM'!$A$5:$AD$750,MATCH(AG$4,'TD SOP+PROFORM'!$B$2:$AD$2,0)+1,0),0)+IFERROR(VLOOKUP($A268,'TD SOP+PROFORM'!$A$5:$AD$750,MATCH(AG$2,'TD SOP+PROFORM'!$B$2:$AD$2,0)+1,0),0)</f>
        <v>0</v>
      </c>
      <c r="AH268" s="25">
        <f>IFERROR(VLOOKUP($A268,'TD SOP+PROFORM'!$A$5:$AD$750,MATCH(AH$4,'TD SOP+PROFORM'!$B$2:$AD$2,0)+1,0),0)+IFERROR(VLOOKUP($A268,'TD SOP+PROFORM'!$A$5:$AD$750,MATCH(AH$2,'TD SOP+PROFORM'!$B$2:$AD$2,0)+1,0),0)</f>
        <v>0</v>
      </c>
      <c r="AI268" s="26" t="str">
        <f t="shared" si="75"/>
        <v/>
      </c>
      <c r="AJ268" s="25">
        <f>IFERROR(VLOOKUP($A268,'TD SOP+PROFORM'!$A$5:$AD$750,MATCH(AJ$4,'TD SOP+PROFORM'!$B$2:$AD$2,0)+1,0),0)+IFERROR(VLOOKUP($A268,'TD SOP+PROFORM'!$A$5:$AD$750,MATCH(AJ$2,'TD SOP+PROFORM'!$B$2:$AD$2,0)+1,0),0)</f>
        <v>0</v>
      </c>
      <c r="AK268" s="25">
        <f>IFERROR(VLOOKUP($A268,'TD SOP+PROFORM'!$A$5:$AD$750,MATCH(AK$4,'TD SOP+PROFORM'!$B$2:$AD$2,0)+1,0),0)+IFERROR(VLOOKUP($A268,'TD SOP+PROFORM'!$A$5:$AD$750,MATCH(AK$2,'TD SOP+PROFORM'!$B$2:$AD$2,0)+1,0),0)</f>
        <v>0</v>
      </c>
      <c r="AL268" s="26" t="str">
        <f t="shared" si="76"/>
        <v/>
      </c>
      <c r="AM268" s="25">
        <f t="shared" si="78"/>
        <v>0</v>
      </c>
      <c r="AN268" s="25">
        <f t="shared" si="78"/>
        <v>0</v>
      </c>
      <c r="AO268" s="26" t="str">
        <f t="shared" si="77"/>
        <v/>
      </c>
    </row>
    <row r="269" spans="1:41" x14ac:dyDescent="0.35">
      <c r="A269" s="24">
        <f>IF(AND('TD SOP+PROFORM'!A266&lt;&gt;"",'TD SOP+PROFORM'!A266&lt;&gt;"TOTAL"),'TD SOP+PROFORM'!A266,0)</f>
        <v>0</v>
      </c>
      <c r="C269" s="25" t="str">
        <f>IFERROR(VLOOKUP($A269,'TD SOP+PROFORM'!$A$5:$AD$750,MATCH(C$4,'TD SOP+PROFORM'!$B$2:$AT$2,0)+1,0),"")</f>
        <v/>
      </c>
      <c r="D269" s="25" t="str">
        <f>IFERROR(VLOOKUP($A269,'TD SOP+PROFORM'!$A$5:$AD$750,MATCH(D$4,'TD SOP+PROFORM'!$B$2:$AT$2,0)+1,0),"")</f>
        <v/>
      </c>
      <c r="E269" s="26" t="str">
        <f t="shared" si="65"/>
        <v/>
      </c>
      <c r="F269" s="25" t="str">
        <f>IFERROR(VLOOKUP($A269,'TD SOP+PROFORM'!$A$5:$AD$750,MATCH(F$4,'TD SOP+PROFORM'!$B$2:$AT$2,0)+1,0),"")</f>
        <v/>
      </c>
      <c r="G269" s="25" t="str">
        <f>IFERROR(VLOOKUP($A269,'TD SOP+PROFORM'!$A$5:$AD$750,MATCH(G$4,'TD SOP+PROFORM'!$B$2:$AT$2,0)+1,0),"")</f>
        <v/>
      </c>
      <c r="H269" s="26" t="str">
        <f t="shared" si="66"/>
        <v/>
      </c>
      <c r="I269" s="25" t="str">
        <f>IFERROR(VLOOKUP($A269,'TD SOP+PROFORM'!$A$5:$AD$750,MATCH(I$4,'TD SOP+PROFORM'!$B$2:$AT$2,0)+1,0),"")</f>
        <v/>
      </c>
      <c r="J269" s="25" t="str">
        <f>IFERROR(VLOOKUP($A269,'TD SOP+PROFORM'!$A$5:$AD$750,MATCH(J$4,'TD SOP+PROFORM'!$B$2:$AT$2,0)+1,0),"")</f>
        <v/>
      </c>
      <c r="K269" s="26" t="str">
        <f t="shared" si="67"/>
        <v/>
      </c>
      <c r="L269" s="25" t="str">
        <f>IFERROR(VLOOKUP($A269,'TD SOP+PROFORM'!$A$5:$AD$750,MATCH(L$4,'TD SOP+PROFORM'!$B$2:$AT$2,0)+1,0),"")</f>
        <v/>
      </c>
      <c r="M269" s="25" t="str">
        <f>IFERROR(VLOOKUP($A269,'TD SOP+PROFORM'!$A$5:$AD$750,MATCH(M$4,'TD SOP+PROFORM'!$B$2:$AT$2,0)+1,0),"")</f>
        <v/>
      </c>
      <c r="N269" s="26" t="str">
        <f t="shared" si="68"/>
        <v/>
      </c>
      <c r="O269" s="25">
        <f>IFERROR(VLOOKUP($A269,'TD SOP+PROFORM'!$A$5:$AD$750,MATCH(O$4,'TD SOP+PROFORM'!$B$2:$AD$2,0)+1,0),0)+IFERROR(VLOOKUP($A269,'TD SOP+PROFORM'!$A$5:$AD$750,MATCH(O$2,'TD SOP+PROFORM'!$B$2:$AD$2,0)+1,0),0)</f>
        <v>0</v>
      </c>
      <c r="P269" s="25">
        <f>IFERROR(VLOOKUP($A269,'TD SOP+PROFORM'!$A$5:$AD$750,MATCH(P$4,'TD SOP+PROFORM'!$B$2:$AD$2,0)+1,0),0)+IFERROR(VLOOKUP($A269,'TD SOP+PROFORM'!$A$5:$AD$750,MATCH(P$2,'TD SOP+PROFORM'!$B$2:$AD$2,0)+1,0),0)</f>
        <v>0</v>
      </c>
      <c r="Q269" s="26" t="str">
        <f t="shared" si="69"/>
        <v/>
      </c>
      <c r="R269" s="25">
        <f>IFERROR(VLOOKUP($A269,'TD SOP+PROFORM'!$A$5:$AD$750,MATCH(R$4,'TD SOP+PROFORM'!$B$2:$AD$2,0)+1,0),0)+IFERROR(VLOOKUP($A269,'TD SOP+PROFORM'!$A$5:$AD$750,MATCH(R$2,'TD SOP+PROFORM'!$B$2:$AD$2,0)+1,0),0)</f>
        <v>0</v>
      </c>
      <c r="S269" s="25">
        <f>IFERROR(VLOOKUP($A269,'TD SOP+PROFORM'!$A$5:$AD$750,MATCH(S$4,'TD SOP+PROFORM'!$B$2:$AD$2,0)+1,0),0)+IFERROR(VLOOKUP($A269,'TD SOP+PROFORM'!$A$5:$AD$750,MATCH(S$2,'TD SOP+PROFORM'!$B$2:$AD$2,0)+1,0),0)</f>
        <v>0</v>
      </c>
      <c r="T269" s="26" t="str">
        <f t="shared" si="70"/>
        <v/>
      </c>
      <c r="U269" s="25">
        <f>IFERROR(VLOOKUP($A269,'TD SOP+PROFORM'!$A$5:$AD$750,MATCH(U$4,'TD SOP+PROFORM'!$B$2:$AD$2,0)+1,0),0)+IFERROR(VLOOKUP($A269,'TD SOP+PROFORM'!$A$5:$AD$750,MATCH(U$2,'TD SOP+PROFORM'!$B$2:$AD$2,0)+1,0),0)</f>
        <v>0</v>
      </c>
      <c r="V269" s="25">
        <f>IFERROR(VLOOKUP($A269,'TD SOP+PROFORM'!$A$5:$AD$750,MATCH(V$4,'TD SOP+PROFORM'!$B$2:$AD$2,0)+1,0),0)+IFERROR(VLOOKUP($A269,'TD SOP+PROFORM'!$A$5:$AD$750,MATCH(V$2,'TD SOP+PROFORM'!$B$2:$AD$2,0)+1,0),0)</f>
        <v>0</v>
      </c>
      <c r="W269" s="26" t="str">
        <f t="shared" si="71"/>
        <v/>
      </c>
      <c r="X269" s="25">
        <f>IFERROR(VLOOKUP($A269,'TD SOP+PROFORM'!$A$5:$AD$750,MATCH(X$4,'TD SOP+PROFORM'!$B$2:$AD$2,0)+1,0),0)+IFERROR(VLOOKUP($A269,'TD SOP+PROFORM'!$A$5:$AD$750,MATCH(X$2,'TD SOP+PROFORM'!$B$2:$AD$2,0)+1,0),0)</f>
        <v>0</v>
      </c>
      <c r="Y269" s="25">
        <f>IFERROR(VLOOKUP($A269,'TD SOP+PROFORM'!$A$5:$AD$750,MATCH(Y$4,'TD SOP+PROFORM'!$B$2:$AD$2,0)+1,0),0)+IFERROR(VLOOKUP($A269,'TD SOP+PROFORM'!$A$5:$AD$750,MATCH(Y$2,'TD SOP+PROFORM'!$B$2:$AD$2,0)+1,0),0)</f>
        <v>0</v>
      </c>
      <c r="Z269" s="26" t="str">
        <f t="shared" si="72"/>
        <v/>
      </c>
      <c r="AA269" s="25">
        <f>IFERROR(VLOOKUP($A269,'TD SOP+PROFORM'!$A$5:$AD$750,MATCH(AA$4,'TD SOP+PROFORM'!$B$2:$AD$2,0)+1,0),0)+IFERROR(VLOOKUP($A269,'TD SOP+PROFORM'!$A$5:$AD$750,MATCH(AA$2,'TD SOP+PROFORM'!$B$2:$AD$2,0)+1,0),0)</f>
        <v>0</v>
      </c>
      <c r="AB269" s="25">
        <f>IFERROR(VLOOKUP($A269,'TD SOP+PROFORM'!$A$5:$AD$750,MATCH(AB$4,'TD SOP+PROFORM'!$B$2:$AD$2,0)+1,0),0)+IFERROR(VLOOKUP($A269,'TD SOP+PROFORM'!$A$5:$AD$750,MATCH(AB$2,'TD SOP+PROFORM'!$B$2:$AD$2,0)+1,0),0)</f>
        <v>0</v>
      </c>
      <c r="AC269" s="26" t="str">
        <f t="shared" si="73"/>
        <v/>
      </c>
      <c r="AD269" s="25">
        <f>IFERROR(VLOOKUP($A269,'TD SOP+PROFORM'!$A$5:$AD$750,MATCH(AD$4,'TD SOP+PROFORM'!$B$2:$AD$2,0)+1,0),0)+IFERROR(VLOOKUP($A269,'TD SOP+PROFORM'!$A$5:$AD$750,MATCH(AD$2,'TD SOP+PROFORM'!$B$2:$AD$2,0)+1,0),0)</f>
        <v>0</v>
      </c>
      <c r="AE269" s="25">
        <f>IFERROR(VLOOKUP($A269,'TD SOP+PROFORM'!$A$5:$AD$750,MATCH(AE$4,'TD SOP+PROFORM'!$B$2:$AD$2,0)+1,0),0)+IFERROR(VLOOKUP($A269,'TD SOP+PROFORM'!$A$5:$AD$750,MATCH(AE$2,'TD SOP+PROFORM'!$B$2:$AD$2,0)+1,0),0)</f>
        <v>0</v>
      </c>
      <c r="AF269" s="26" t="str">
        <f t="shared" si="74"/>
        <v/>
      </c>
      <c r="AG269" s="25">
        <f>IFERROR(VLOOKUP($A269,'TD SOP+PROFORM'!$A$5:$AD$750,MATCH(AG$4,'TD SOP+PROFORM'!$B$2:$AD$2,0)+1,0),0)+IFERROR(VLOOKUP($A269,'TD SOP+PROFORM'!$A$5:$AD$750,MATCH(AG$2,'TD SOP+PROFORM'!$B$2:$AD$2,0)+1,0),0)</f>
        <v>0</v>
      </c>
      <c r="AH269" s="25">
        <f>IFERROR(VLOOKUP($A269,'TD SOP+PROFORM'!$A$5:$AD$750,MATCH(AH$4,'TD SOP+PROFORM'!$B$2:$AD$2,0)+1,0),0)+IFERROR(VLOOKUP($A269,'TD SOP+PROFORM'!$A$5:$AD$750,MATCH(AH$2,'TD SOP+PROFORM'!$B$2:$AD$2,0)+1,0),0)</f>
        <v>0</v>
      </c>
      <c r="AI269" s="26" t="str">
        <f t="shared" si="75"/>
        <v/>
      </c>
      <c r="AJ269" s="25">
        <f>IFERROR(VLOOKUP($A269,'TD SOP+PROFORM'!$A$5:$AD$750,MATCH(AJ$4,'TD SOP+PROFORM'!$B$2:$AD$2,0)+1,0),0)+IFERROR(VLOOKUP($A269,'TD SOP+PROFORM'!$A$5:$AD$750,MATCH(AJ$2,'TD SOP+PROFORM'!$B$2:$AD$2,0)+1,0),0)</f>
        <v>0</v>
      </c>
      <c r="AK269" s="25">
        <f>IFERROR(VLOOKUP($A269,'TD SOP+PROFORM'!$A$5:$AD$750,MATCH(AK$4,'TD SOP+PROFORM'!$B$2:$AD$2,0)+1,0),0)+IFERROR(VLOOKUP($A269,'TD SOP+PROFORM'!$A$5:$AD$750,MATCH(AK$2,'TD SOP+PROFORM'!$B$2:$AD$2,0)+1,0),0)</f>
        <v>0</v>
      </c>
      <c r="AL269" s="26" t="str">
        <f t="shared" si="76"/>
        <v/>
      </c>
      <c r="AM269" s="25">
        <f t="shared" si="78"/>
        <v>0</v>
      </c>
      <c r="AN269" s="25">
        <f t="shared" si="78"/>
        <v>0</v>
      </c>
      <c r="AO269" s="26" t="str">
        <f t="shared" si="77"/>
        <v/>
      </c>
    </row>
    <row r="270" spans="1:41" x14ac:dyDescent="0.35">
      <c r="A270" s="24">
        <f>IF(AND('TD SOP+PROFORM'!A267&lt;&gt;"",'TD SOP+PROFORM'!A267&lt;&gt;"TOTAL"),'TD SOP+PROFORM'!A267,0)</f>
        <v>0</v>
      </c>
      <c r="C270" s="25" t="str">
        <f>IFERROR(VLOOKUP($A270,'TD SOP+PROFORM'!$A$5:$AD$750,MATCH(C$4,'TD SOP+PROFORM'!$B$2:$AT$2,0)+1,0),"")</f>
        <v/>
      </c>
      <c r="D270" s="25" t="str">
        <f>IFERROR(VLOOKUP($A270,'TD SOP+PROFORM'!$A$5:$AD$750,MATCH(D$4,'TD SOP+PROFORM'!$B$2:$AT$2,0)+1,0),"")</f>
        <v/>
      </c>
      <c r="E270" s="26" t="str">
        <f t="shared" si="65"/>
        <v/>
      </c>
      <c r="F270" s="25" t="str">
        <f>IFERROR(VLOOKUP($A270,'TD SOP+PROFORM'!$A$5:$AD$750,MATCH(F$4,'TD SOP+PROFORM'!$B$2:$AT$2,0)+1,0),"")</f>
        <v/>
      </c>
      <c r="G270" s="25" t="str">
        <f>IFERROR(VLOOKUP($A270,'TD SOP+PROFORM'!$A$5:$AD$750,MATCH(G$4,'TD SOP+PROFORM'!$B$2:$AT$2,0)+1,0),"")</f>
        <v/>
      </c>
      <c r="H270" s="26" t="str">
        <f t="shared" si="66"/>
        <v/>
      </c>
      <c r="I270" s="25" t="str">
        <f>IFERROR(VLOOKUP($A270,'TD SOP+PROFORM'!$A$5:$AD$750,MATCH(I$4,'TD SOP+PROFORM'!$B$2:$AT$2,0)+1,0),"")</f>
        <v/>
      </c>
      <c r="J270" s="25" t="str">
        <f>IFERROR(VLOOKUP($A270,'TD SOP+PROFORM'!$A$5:$AD$750,MATCH(J$4,'TD SOP+PROFORM'!$B$2:$AT$2,0)+1,0),"")</f>
        <v/>
      </c>
      <c r="K270" s="26" t="str">
        <f t="shared" si="67"/>
        <v/>
      </c>
      <c r="L270" s="25" t="str">
        <f>IFERROR(VLOOKUP($A270,'TD SOP+PROFORM'!$A$5:$AD$750,MATCH(L$4,'TD SOP+PROFORM'!$B$2:$AT$2,0)+1,0),"")</f>
        <v/>
      </c>
      <c r="M270" s="25" t="str">
        <f>IFERROR(VLOOKUP($A270,'TD SOP+PROFORM'!$A$5:$AD$750,MATCH(M$4,'TD SOP+PROFORM'!$B$2:$AT$2,0)+1,0),"")</f>
        <v/>
      </c>
      <c r="N270" s="26" t="str">
        <f t="shared" si="68"/>
        <v/>
      </c>
      <c r="O270" s="25">
        <f>IFERROR(VLOOKUP($A270,'TD SOP+PROFORM'!$A$5:$AD$750,MATCH(O$4,'TD SOP+PROFORM'!$B$2:$AD$2,0)+1,0),0)+IFERROR(VLOOKUP($A270,'TD SOP+PROFORM'!$A$5:$AD$750,MATCH(O$2,'TD SOP+PROFORM'!$B$2:$AD$2,0)+1,0),0)</f>
        <v>0</v>
      </c>
      <c r="P270" s="25">
        <f>IFERROR(VLOOKUP($A270,'TD SOP+PROFORM'!$A$5:$AD$750,MATCH(P$4,'TD SOP+PROFORM'!$B$2:$AD$2,0)+1,0),0)+IFERROR(VLOOKUP($A270,'TD SOP+PROFORM'!$A$5:$AD$750,MATCH(P$2,'TD SOP+PROFORM'!$B$2:$AD$2,0)+1,0),0)</f>
        <v>0</v>
      </c>
      <c r="Q270" s="26" t="str">
        <f t="shared" si="69"/>
        <v/>
      </c>
      <c r="R270" s="25">
        <f>IFERROR(VLOOKUP($A270,'TD SOP+PROFORM'!$A$5:$AD$750,MATCH(R$4,'TD SOP+PROFORM'!$B$2:$AD$2,0)+1,0),0)+IFERROR(VLOOKUP($A270,'TD SOP+PROFORM'!$A$5:$AD$750,MATCH(R$2,'TD SOP+PROFORM'!$B$2:$AD$2,0)+1,0),0)</f>
        <v>0</v>
      </c>
      <c r="S270" s="25">
        <f>IFERROR(VLOOKUP($A270,'TD SOP+PROFORM'!$A$5:$AD$750,MATCH(S$4,'TD SOP+PROFORM'!$B$2:$AD$2,0)+1,0),0)+IFERROR(VLOOKUP($A270,'TD SOP+PROFORM'!$A$5:$AD$750,MATCH(S$2,'TD SOP+PROFORM'!$B$2:$AD$2,0)+1,0),0)</f>
        <v>0</v>
      </c>
      <c r="T270" s="26" t="str">
        <f t="shared" si="70"/>
        <v/>
      </c>
      <c r="U270" s="25">
        <f>IFERROR(VLOOKUP($A270,'TD SOP+PROFORM'!$A$5:$AD$750,MATCH(U$4,'TD SOP+PROFORM'!$B$2:$AD$2,0)+1,0),0)+IFERROR(VLOOKUP($A270,'TD SOP+PROFORM'!$A$5:$AD$750,MATCH(U$2,'TD SOP+PROFORM'!$B$2:$AD$2,0)+1,0),0)</f>
        <v>0</v>
      </c>
      <c r="V270" s="25">
        <f>IFERROR(VLOOKUP($A270,'TD SOP+PROFORM'!$A$5:$AD$750,MATCH(V$4,'TD SOP+PROFORM'!$B$2:$AD$2,0)+1,0),0)+IFERROR(VLOOKUP($A270,'TD SOP+PROFORM'!$A$5:$AD$750,MATCH(V$2,'TD SOP+PROFORM'!$B$2:$AD$2,0)+1,0),0)</f>
        <v>0</v>
      </c>
      <c r="W270" s="26" t="str">
        <f t="shared" si="71"/>
        <v/>
      </c>
      <c r="X270" s="25">
        <f>IFERROR(VLOOKUP($A270,'TD SOP+PROFORM'!$A$5:$AD$750,MATCH(X$4,'TD SOP+PROFORM'!$B$2:$AD$2,0)+1,0),0)+IFERROR(VLOOKUP($A270,'TD SOP+PROFORM'!$A$5:$AD$750,MATCH(X$2,'TD SOP+PROFORM'!$B$2:$AD$2,0)+1,0),0)</f>
        <v>0</v>
      </c>
      <c r="Y270" s="25">
        <f>IFERROR(VLOOKUP($A270,'TD SOP+PROFORM'!$A$5:$AD$750,MATCH(Y$4,'TD SOP+PROFORM'!$B$2:$AD$2,0)+1,0),0)+IFERROR(VLOOKUP($A270,'TD SOP+PROFORM'!$A$5:$AD$750,MATCH(Y$2,'TD SOP+PROFORM'!$B$2:$AD$2,0)+1,0),0)</f>
        <v>0</v>
      </c>
      <c r="Z270" s="26" t="str">
        <f t="shared" si="72"/>
        <v/>
      </c>
      <c r="AA270" s="25">
        <f>IFERROR(VLOOKUP($A270,'TD SOP+PROFORM'!$A$5:$AD$750,MATCH(AA$4,'TD SOP+PROFORM'!$B$2:$AD$2,0)+1,0),0)+IFERROR(VLOOKUP($A270,'TD SOP+PROFORM'!$A$5:$AD$750,MATCH(AA$2,'TD SOP+PROFORM'!$B$2:$AD$2,0)+1,0),0)</f>
        <v>0</v>
      </c>
      <c r="AB270" s="25">
        <f>IFERROR(VLOOKUP($A270,'TD SOP+PROFORM'!$A$5:$AD$750,MATCH(AB$4,'TD SOP+PROFORM'!$B$2:$AD$2,0)+1,0),0)+IFERROR(VLOOKUP($A270,'TD SOP+PROFORM'!$A$5:$AD$750,MATCH(AB$2,'TD SOP+PROFORM'!$B$2:$AD$2,0)+1,0),0)</f>
        <v>0</v>
      </c>
      <c r="AC270" s="26" t="str">
        <f t="shared" si="73"/>
        <v/>
      </c>
      <c r="AD270" s="25">
        <f>IFERROR(VLOOKUP($A270,'TD SOP+PROFORM'!$A$5:$AD$750,MATCH(AD$4,'TD SOP+PROFORM'!$B$2:$AD$2,0)+1,0),0)+IFERROR(VLOOKUP($A270,'TD SOP+PROFORM'!$A$5:$AD$750,MATCH(AD$2,'TD SOP+PROFORM'!$B$2:$AD$2,0)+1,0),0)</f>
        <v>0</v>
      </c>
      <c r="AE270" s="25">
        <f>IFERROR(VLOOKUP($A270,'TD SOP+PROFORM'!$A$5:$AD$750,MATCH(AE$4,'TD SOP+PROFORM'!$B$2:$AD$2,0)+1,0),0)+IFERROR(VLOOKUP($A270,'TD SOP+PROFORM'!$A$5:$AD$750,MATCH(AE$2,'TD SOP+PROFORM'!$B$2:$AD$2,0)+1,0),0)</f>
        <v>0</v>
      </c>
      <c r="AF270" s="26" t="str">
        <f t="shared" si="74"/>
        <v/>
      </c>
      <c r="AG270" s="25">
        <f>IFERROR(VLOOKUP($A270,'TD SOP+PROFORM'!$A$5:$AD$750,MATCH(AG$4,'TD SOP+PROFORM'!$B$2:$AD$2,0)+1,0),0)+IFERROR(VLOOKUP($A270,'TD SOP+PROFORM'!$A$5:$AD$750,MATCH(AG$2,'TD SOP+PROFORM'!$B$2:$AD$2,0)+1,0),0)</f>
        <v>0</v>
      </c>
      <c r="AH270" s="25">
        <f>IFERROR(VLOOKUP($A270,'TD SOP+PROFORM'!$A$5:$AD$750,MATCH(AH$4,'TD SOP+PROFORM'!$B$2:$AD$2,0)+1,0),0)+IFERROR(VLOOKUP($A270,'TD SOP+PROFORM'!$A$5:$AD$750,MATCH(AH$2,'TD SOP+PROFORM'!$B$2:$AD$2,0)+1,0),0)</f>
        <v>0</v>
      </c>
      <c r="AI270" s="26" t="str">
        <f t="shared" si="75"/>
        <v/>
      </c>
      <c r="AJ270" s="25">
        <f>IFERROR(VLOOKUP($A270,'TD SOP+PROFORM'!$A$5:$AD$750,MATCH(AJ$4,'TD SOP+PROFORM'!$B$2:$AD$2,0)+1,0),0)+IFERROR(VLOOKUP($A270,'TD SOP+PROFORM'!$A$5:$AD$750,MATCH(AJ$2,'TD SOP+PROFORM'!$B$2:$AD$2,0)+1,0),0)</f>
        <v>0</v>
      </c>
      <c r="AK270" s="25">
        <f>IFERROR(VLOOKUP($A270,'TD SOP+PROFORM'!$A$5:$AD$750,MATCH(AK$4,'TD SOP+PROFORM'!$B$2:$AD$2,0)+1,0),0)+IFERROR(VLOOKUP($A270,'TD SOP+PROFORM'!$A$5:$AD$750,MATCH(AK$2,'TD SOP+PROFORM'!$B$2:$AD$2,0)+1,0),0)</f>
        <v>0</v>
      </c>
      <c r="AL270" s="26" t="str">
        <f t="shared" si="76"/>
        <v/>
      </c>
      <c r="AM270" s="25">
        <f t="shared" si="78"/>
        <v>0</v>
      </c>
      <c r="AN270" s="25">
        <f t="shared" si="78"/>
        <v>0</v>
      </c>
      <c r="AO270" s="26" t="str">
        <f t="shared" si="77"/>
        <v/>
      </c>
    </row>
    <row r="271" spans="1:41" x14ac:dyDescent="0.35">
      <c r="A271" s="24">
        <f>IF(AND('TD SOP+PROFORM'!A268&lt;&gt;"",'TD SOP+PROFORM'!A268&lt;&gt;"TOTAL"),'TD SOP+PROFORM'!A268,0)</f>
        <v>0</v>
      </c>
      <c r="C271" s="25" t="str">
        <f>IFERROR(VLOOKUP($A271,'TD SOP+PROFORM'!$A$5:$AD$750,MATCH(C$4,'TD SOP+PROFORM'!$B$2:$AT$2,0)+1,0),"")</f>
        <v/>
      </c>
      <c r="D271" s="25" t="str">
        <f>IFERROR(VLOOKUP($A271,'TD SOP+PROFORM'!$A$5:$AD$750,MATCH(D$4,'TD SOP+PROFORM'!$B$2:$AT$2,0)+1,0),"")</f>
        <v/>
      </c>
      <c r="E271" s="26" t="str">
        <f t="shared" si="65"/>
        <v/>
      </c>
      <c r="F271" s="25" t="str">
        <f>IFERROR(VLOOKUP($A271,'TD SOP+PROFORM'!$A$5:$AD$750,MATCH(F$4,'TD SOP+PROFORM'!$B$2:$AT$2,0)+1,0),"")</f>
        <v/>
      </c>
      <c r="G271" s="25" t="str">
        <f>IFERROR(VLOOKUP($A271,'TD SOP+PROFORM'!$A$5:$AD$750,MATCH(G$4,'TD SOP+PROFORM'!$B$2:$AT$2,0)+1,0),"")</f>
        <v/>
      </c>
      <c r="H271" s="26" t="str">
        <f t="shared" si="66"/>
        <v/>
      </c>
      <c r="I271" s="25" t="str">
        <f>IFERROR(VLOOKUP($A271,'TD SOP+PROFORM'!$A$5:$AD$750,MATCH(I$4,'TD SOP+PROFORM'!$B$2:$AT$2,0)+1,0),"")</f>
        <v/>
      </c>
      <c r="J271" s="25" t="str">
        <f>IFERROR(VLOOKUP($A271,'TD SOP+PROFORM'!$A$5:$AD$750,MATCH(J$4,'TD SOP+PROFORM'!$B$2:$AT$2,0)+1,0),"")</f>
        <v/>
      </c>
      <c r="K271" s="26" t="str">
        <f t="shared" si="67"/>
        <v/>
      </c>
      <c r="L271" s="25" t="str">
        <f>IFERROR(VLOOKUP($A271,'TD SOP+PROFORM'!$A$5:$AD$750,MATCH(L$4,'TD SOP+PROFORM'!$B$2:$AT$2,0)+1,0),"")</f>
        <v/>
      </c>
      <c r="M271" s="25" t="str">
        <f>IFERROR(VLOOKUP($A271,'TD SOP+PROFORM'!$A$5:$AD$750,MATCH(M$4,'TD SOP+PROFORM'!$B$2:$AT$2,0)+1,0),"")</f>
        <v/>
      </c>
      <c r="N271" s="26" t="str">
        <f t="shared" si="68"/>
        <v/>
      </c>
      <c r="O271" s="25">
        <f>IFERROR(VLOOKUP($A271,'TD SOP+PROFORM'!$A$5:$AD$750,MATCH(O$4,'TD SOP+PROFORM'!$B$2:$AD$2,0)+1,0),0)+IFERROR(VLOOKUP($A271,'TD SOP+PROFORM'!$A$5:$AD$750,MATCH(O$2,'TD SOP+PROFORM'!$B$2:$AD$2,0)+1,0),0)</f>
        <v>0</v>
      </c>
      <c r="P271" s="25">
        <f>IFERROR(VLOOKUP($A271,'TD SOP+PROFORM'!$A$5:$AD$750,MATCH(P$4,'TD SOP+PROFORM'!$B$2:$AD$2,0)+1,0),0)+IFERROR(VLOOKUP($A271,'TD SOP+PROFORM'!$A$5:$AD$750,MATCH(P$2,'TD SOP+PROFORM'!$B$2:$AD$2,0)+1,0),0)</f>
        <v>0</v>
      </c>
      <c r="Q271" s="26" t="str">
        <f t="shared" si="69"/>
        <v/>
      </c>
      <c r="R271" s="25">
        <f>IFERROR(VLOOKUP($A271,'TD SOP+PROFORM'!$A$5:$AD$750,MATCH(R$4,'TD SOP+PROFORM'!$B$2:$AD$2,0)+1,0),0)+IFERROR(VLOOKUP($A271,'TD SOP+PROFORM'!$A$5:$AD$750,MATCH(R$2,'TD SOP+PROFORM'!$B$2:$AD$2,0)+1,0),0)</f>
        <v>0</v>
      </c>
      <c r="S271" s="25">
        <f>IFERROR(VLOOKUP($A271,'TD SOP+PROFORM'!$A$5:$AD$750,MATCH(S$4,'TD SOP+PROFORM'!$B$2:$AD$2,0)+1,0),0)+IFERROR(VLOOKUP($A271,'TD SOP+PROFORM'!$A$5:$AD$750,MATCH(S$2,'TD SOP+PROFORM'!$B$2:$AD$2,0)+1,0),0)</f>
        <v>0</v>
      </c>
      <c r="T271" s="26" t="str">
        <f t="shared" si="70"/>
        <v/>
      </c>
      <c r="U271" s="25">
        <f>IFERROR(VLOOKUP($A271,'TD SOP+PROFORM'!$A$5:$AD$750,MATCH(U$4,'TD SOP+PROFORM'!$B$2:$AD$2,0)+1,0),0)+IFERROR(VLOOKUP($A271,'TD SOP+PROFORM'!$A$5:$AD$750,MATCH(U$2,'TD SOP+PROFORM'!$B$2:$AD$2,0)+1,0),0)</f>
        <v>0</v>
      </c>
      <c r="V271" s="25">
        <f>IFERROR(VLOOKUP($A271,'TD SOP+PROFORM'!$A$5:$AD$750,MATCH(V$4,'TD SOP+PROFORM'!$B$2:$AD$2,0)+1,0),0)+IFERROR(VLOOKUP($A271,'TD SOP+PROFORM'!$A$5:$AD$750,MATCH(V$2,'TD SOP+PROFORM'!$B$2:$AD$2,0)+1,0),0)</f>
        <v>0</v>
      </c>
      <c r="W271" s="26" t="str">
        <f t="shared" si="71"/>
        <v/>
      </c>
      <c r="X271" s="25">
        <f>IFERROR(VLOOKUP($A271,'TD SOP+PROFORM'!$A$5:$AD$750,MATCH(X$4,'TD SOP+PROFORM'!$B$2:$AD$2,0)+1,0),0)+IFERROR(VLOOKUP($A271,'TD SOP+PROFORM'!$A$5:$AD$750,MATCH(X$2,'TD SOP+PROFORM'!$B$2:$AD$2,0)+1,0),0)</f>
        <v>0</v>
      </c>
      <c r="Y271" s="25">
        <f>IFERROR(VLOOKUP($A271,'TD SOP+PROFORM'!$A$5:$AD$750,MATCH(Y$4,'TD SOP+PROFORM'!$B$2:$AD$2,0)+1,0),0)+IFERROR(VLOOKUP($A271,'TD SOP+PROFORM'!$A$5:$AD$750,MATCH(Y$2,'TD SOP+PROFORM'!$B$2:$AD$2,0)+1,0),0)</f>
        <v>0</v>
      </c>
      <c r="Z271" s="26" t="str">
        <f t="shared" si="72"/>
        <v/>
      </c>
      <c r="AA271" s="25">
        <f>IFERROR(VLOOKUP($A271,'TD SOP+PROFORM'!$A$5:$AD$750,MATCH(AA$4,'TD SOP+PROFORM'!$B$2:$AD$2,0)+1,0),0)+IFERROR(VLOOKUP($A271,'TD SOP+PROFORM'!$A$5:$AD$750,MATCH(AA$2,'TD SOP+PROFORM'!$B$2:$AD$2,0)+1,0),0)</f>
        <v>0</v>
      </c>
      <c r="AB271" s="25">
        <f>IFERROR(VLOOKUP($A271,'TD SOP+PROFORM'!$A$5:$AD$750,MATCH(AB$4,'TD SOP+PROFORM'!$B$2:$AD$2,0)+1,0),0)+IFERROR(VLOOKUP($A271,'TD SOP+PROFORM'!$A$5:$AD$750,MATCH(AB$2,'TD SOP+PROFORM'!$B$2:$AD$2,0)+1,0),0)</f>
        <v>0</v>
      </c>
      <c r="AC271" s="26" t="str">
        <f t="shared" si="73"/>
        <v/>
      </c>
      <c r="AD271" s="25">
        <f>IFERROR(VLOOKUP($A271,'TD SOP+PROFORM'!$A$5:$AD$750,MATCH(AD$4,'TD SOP+PROFORM'!$B$2:$AD$2,0)+1,0),0)+IFERROR(VLOOKUP($A271,'TD SOP+PROFORM'!$A$5:$AD$750,MATCH(AD$2,'TD SOP+PROFORM'!$B$2:$AD$2,0)+1,0),0)</f>
        <v>0</v>
      </c>
      <c r="AE271" s="25">
        <f>IFERROR(VLOOKUP($A271,'TD SOP+PROFORM'!$A$5:$AD$750,MATCH(AE$4,'TD SOP+PROFORM'!$B$2:$AD$2,0)+1,0),0)+IFERROR(VLOOKUP($A271,'TD SOP+PROFORM'!$A$5:$AD$750,MATCH(AE$2,'TD SOP+PROFORM'!$B$2:$AD$2,0)+1,0),0)</f>
        <v>0</v>
      </c>
      <c r="AF271" s="26" t="str">
        <f t="shared" si="74"/>
        <v/>
      </c>
      <c r="AG271" s="25">
        <f>IFERROR(VLOOKUP($A271,'TD SOP+PROFORM'!$A$5:$AD$750,MATCH(AG$4,'TD SOP+PROFORM'!$B$2:$AD$2,0)+1,0),0)+IFERROR(VLOOKUP($A271,'TD SOP+PROFORM'!$A$5:$AD$750,MATCH(AG$2,'TD SOP+PROFORM'!$B$2:$AD$2,0)+1,0),0)</f>
        <v>0</v>
      </c>
      <c r="AH271" s="25">
        <f>IFERROR(VLOOKUP($A271,'TD SOP+PROFORM'!$A$5:$AD$750,MATCH(AH$4,'TD SOP+PROFORM'!$B$2:$AD$2,0)+1,0),0)+IFERROR(VLOOKUP($A271,'TD SOP+PROFORM'!$A$5:$AD$750,MATCH(AH$2,'TD SOP+PROFORM'!$B$2:$AD$2,0)+1,0),0)</f>
        <v>0</v>
      </c>
      <c r="AI271" s="26" t="str">
        <f t="shared" si="75"/>
        <v/>
      </c>
      <c r="AJ271" s="25">
        <f>IFERROR(VLOOKUP($A271,'TD SOP+PROFORM'!$A$5:$AD$750,MATCH(AJ$4,'TD SOP+PROFORM'!$B$2:$AD$2,0)+1,0),0)+IFERROR(VLOOKUP($A271,'TD SOP+PROFORM'!$A$5:$AD$750,MATCH(AJ$2,'TD SOP+PROFORM'!$B$2:$AD$2,0)+1,0),0)</f>
        <v>0</v>
      </c>
      <c r="AK271" s="25">
        <f>IFERROR(VLOOKUP($A271,'TD SOP+PROFORM'!$A$5:$AD$750,MATCH(AK$4,'TD SOP+PROFORM'!$B$2:$AD$2,0)+1,0),0)+IFERROR(VLOOKUP($A271,'TD SOP+PROFORM'!$A$5:$AD$750,MATCH(AK$2,'TD SOP+PROFORM'!$B$2:$AD$2,0)+1,0),0)</f>
        <v>0</v>
      </c>
      <c r="AL271" s="26" t="str">
        <f t="shared" si="76"/>
        <v/>
      </c>
      <c r="AM271" s="25">
        <f t="shared" si="78"/>
        <v>0</v>
      </c>
      <c r="AN271" s="25">
        <f t="shared" si="78"/>
        <v>0</v>
      </c>
      <c r="AO271" s="26" t="str">
        <f t="shared" si="77"/>
        <v/>
      </c>
    </row>
    <row r="272" spans="1:41" x14ac:dyDescent="0.35">
      <c r="A272" s="24">
        <f>IF(AND('TD SOP+PROFORM'!A269&lt;&gt;"",'TD SOP+PROFORM'!A269&lt;&gt;"TOTAL"),'TD SOP+PROFORM'!A269,0)</f>
        <v>0</v>
      </c>
      <c r="C272" s="25" t="str">
        <f>IFERROR(VLOOKUP($A272,'TD SOP+PROFORM'!$A$5:$AD$750,MATCH(C$4,'TD SOP+PROFORM'!$B$2:$AT$2,0)+1,0),"")</f>
        <v/>
      </c>
      <c r="D272" s="25" t="str">
        <f>IFERROR(VLOOKUP($A272,'TD SOP+PROFORM'!$A$5:$AD$750,MATCH(D$4,'TD SOP+PROFORM'!$B$2:$AT$2,0)+1,0),"")</f>
        <v/>
      </c>
      <c r="E272" s="26" t="str">
        <f t="shared" si="65"/>
        <v/>
      </c>
      <c r="F272" s="25" t="str">
        <f>IFERROR(VLOOKUP($A272,'TD SOP+PROFORM'!$A$5:$AD$750,MATCH(F$4,'TD SOP+PROFORM'!$B$2:$AT$2,0)+1,0),"")</f>
        <v/>
      </c>
      <c r="G272" s="25" t="str">
        <f>IFERROR(VLOOKUP($A272,'TD SOP+PROFORM'!$A$5:$AD$750,MATCH(G$4,'TD SOP+PROFORM'!$B$2:$AT$2,0)+1,0),"")</f>
        <v/>
      </c>
      <c r="H272" s="26" t="str">
        <f t="shared" si="66"/>
        <v/>
      </c>
      <c r="I272" s="25" t="str">
        <f>IFERROR(VLOOKUP($A272,'TD SOP+PROFORM'!$A$5:$AD$750,MATCH(I$4,'TD SOP+PROFORM'!$B$2:$AT$2,0)+1,0),"")</f>
        <v/>
      </c>
      <c r="J272" s="25" t="str">
        <f>IFERROR(VLOOKUP($A272,'TD SOP+PROFORM'!$A$5:$AD$750,MATCH(J$4,'TD SOP+PROFORM'!$B$2:$AT$2,0)+1,0),"")</f>
        <v/>
      </c>
      <c r="K272" s="26" t="str">
        <f t="shared" si="67"/>
        <v/>
      </c>
      <c r="L272" s="25" t="str">
        <f>IFERROR(VLOOKUP($A272,'TD SOP+PROFORM'!$A$5:$AD$750,MATCH(L$4,'TD SOP+PROFORM'!$B$2:$AT$2,0)+1,0),"")</f>
        <v/>
      </c>
      <c r="M272" s="25" t="str">
        <f>IFERROR(VLOOKUP($A272,'TD SOP+PROFORM'!$A$5:$AD$750,MATCH(M$4,'TD SOP+PROFORM'!$B$2:$AT$2,0)+1,0),"")</f>
        <v/>
      </c>
      <c r="N272" s="26" t="str">
        <f t="shared" si="68"/>
        <v/>
      </c>
      <c r="O272" s="25">
        <f>IFERROR(VLOOKUP($A272,'TD SOP+PROFORM'!$A$5:$AD$750,MATCH(O$4,'TD SOP+PROFORM'!$B$2:$AD$2,0)+1,0),0)+IFERROR(VLOOKUP($A272,'TD SOP+PROFORM'!$A$5:$AD$750,MATCH(O$2,'TD SOP+PROFORM'!$B$2:$AD$2,0)+1,0),0)</f>
        <v>0</v>
      </c>
      <c r="P272" s="25">
        <f>IFERROR(VLOOKUP($A272,'TD SOP+PROFORM'!$A$5:$AD$750,MATCH(P$4,'TD SOP+PROFORM'!$B$2:$AD$2,0)+1,0),0)+IFERROR(VLOOKUP($A272,'TD SOP+PROFORM'!$A$5:$AD$750,MATCH(P$2,'TD SOP+PROFORM'!$B$2:$AD$2,0)+1,0),0)</f>
        <v>0</v>
      </c>
      <c r="Q272" s="26" t="str">
        <f t="shared" si="69"/>
        <v/>
      </c>
      <c r="R272" s="25">
        <f>IFERROR(VLOOKUP($A272,'TD SOP+PROFORM'!$A$5:$AD$750,MATCH(R$4,'TD SOP+PROFORM'!$B$2:$AD$2,0)+1,0),0)+IFERROR(VLOOKUP($A272,'TD SOP+PROFORM'!$A$5:$AD$750,MATCH(R$2,'TD SOP+PROFORM'!$B$2:$AD$2,0)+1,0),0)</f>
        <v>0</v>
      </c>
      <c r="S272" s="25">
        <f>IFERROR(VLOOKUP($A272,'TD SOP+PROFORM'!$A$5:$AD$750,MATCH(S$4,'TD SOP+PROFORM'!$B$2:$AD$2,0)+1,0),0)+IFERROR(VLOOKUP($A272,'TD SOP+PROFORM'!$A$5:$AD$750,MATCH(S$2,'TD SOP+PROFORM'!$B$2:$AD$2,0)+1,0),0)</f>
        <v>0</v>
      </c>
      <c r="T272" s="26" t="str">
        <f t="shared" si="70"/>
        <v/>
      </c>
      <c r="U272" s="25">
        <f>IFERROR(VLOOKUP($A272,'TD SOP+PROFORM'!$A$5:$AD$750,MATCH(U$4,'TD SOP+PROFORM'!$B$2:$AD$2,0)+1,0),0)+IFERROR(VLOOKUP($A272,'TD SOP+PROFORM'!$A$5:$AD$750,MATCH(U$2,'TD SOP+PROFORM'!$B$2:$AD$2,0)+1,0),0)</f>
        <v>0</v>
      </c>
      <c r="V272" s="25">
        <f>IFERROR(VLOOKUP($A272,'TD SOP+PROFORM'!$A$5:$AD$750,MATCH(V$4,'TD SOP+PROFORM'!$B$2:$AD$2,0)+1,0),0)+IFERROR(VLOOKUP($A272,'TD SOP+PROFORM'!$A$5:$AD$750,MATCH(V$2,'TD SOP+PROFORM'!$B$2:$AD$2,0)+1,0),0)</f>
        <v>0</v>
      </c>
      <c r="W272" s="26" t="str">
        <f t="shared" si="71"/>
        <v/>
      </c>
      <c r="X272" s="25">
        <f>IFERROR(VLOOKUP($A272,'TD SOP+PROFORM'!$A$5:$AD$750,MATCH(X$4,'TD SOP+PROFORM'!$B$2:$AD$2,0)+1,0),0)+IFERROR(VLOOKUP($A272,'TD SOP+PROFORM'!$A$5:$AD$750,MATCH(X$2,'TD SOP+PROFORM'!$B$2:$AD$2,0)+1,0),0)</f>
        <v>0</v>
      </c>
      <c r="Y272" s="25">
        <f>IFERROR(VLOOKUP($A272,'TD SOP+PROFORM'!$A$5:$AD$750,MATCH(Y$4,'TD SOP+PROFORM'!$B$2:$AD$2,0)+1,0),0)+IFERROR(VLOOKUP($A272,'TD SOP+PROFORM'!$A$5:$AD$750,MATCH(Y$2,'TD SOP+PROFORM'!$B$2:$AD$2,0)+1,0),0)</f>
        <v>0</v>
      </c>
      <c r="Z272" s="26" t="str">
        <f t="shared" si="72"/>
        <v/>
      </c>
      <c r="AA272" s="25">
        <f>IFERROR(VLOOKUP($A272,'TD SOP+PROFORM'!$A$5:$AD$750,MATCH(AA$4,'TD SOP+PROFORM'!$B$2:$AD$2,0)+1,0),0)+IFERROR(VLOOKUP($A272,'TD SOP+PROFORM'!$A$5:$AD$750,MATCH(AA$2,'TD SOP+PROFORM'!$B$2:$AD$2,0)+1,0),0)</f>
        <v>0</v>
      </c>
      <c r="AB272" s="25">
        <f>IFERROR(VLOOKUP($A272,'TD SOP+PROFORM'!$A$5:$AD$750,MATCH(AB$4,'TD SOP+PROFORM'!$B$2:$AD$2,0)+1,0),0)+IFERROR(VLOOKUP($A272,'TD SOP+PROFORM'!$A$5:$AD$750,MATCH(AB$2,'TD SOP+PROFORM'!$B$2:$AD$2,0)+1,0),0)</f>
        <v>0</v>
      </c>
      <c r="AC272" s="26" t="str">
        <f t="shared" si="73"/>
        <v/>
      </c>
      <c r="AD272" s="25">
        <f>IFERROR(VLOOKUP($A272,'TD SOP+PROFORM'!$A$5:$AD$750,MATCH(AD$4,'TD SOP+PROFORM'!$B$2:$AD$2,0)+1,0),0)+IFERROR(VLOOKUP($A272,'TD SOP+PROFORM'!$A$5:$AD$750,MATCH(AD$2,'TD SOP+PROFORM'!$B$2:$AD$2,0)+1,0),0)</f>
        <v>0</v>
      </c>
      <c r="AE272" s="25">
        <f>IFERROR(VLOOKUP($A272,'TD SOP+PROFORM'!$A$5:$AD$750,MATCH(AE$4,'TD SOP+PROFORM'!$B$2:$AD$2,0)+1,0),0)+IFERROR(VLOOKUP($A272,'TD SOP+PROFORM'!$A$5:$AD$750,MATCH(AE$2,'TD SOP+PROFORM'!$B$2:$AD$2,0)+1,0),0)</f>
        <v>0</v>
      </c>
      <c r="AF272" s="26" t="str">
        <f t="shared" si="74"/>
        <v/>
      </c>
      <c r="AG272" s="25">
        <f>IFERROR(VLOOKUP($A272,'TD SOP+PROFORM'!$A$5:$AD$750,MATCH(AG$4,'TD SOP+PROFORM'!$B$2:$AD$2,0)+1,0),0)+IFERROR(VLOOKUP($A272,'TD SOP+PROFORM'!$A$5:$AD$750,MATCH(AG$2,'TD SOP+PROFORM'!$B$2:$AD$2,0)+1,0),0)</f>
        <v>0</v>
      </c>
      <c r="AH272" s="25">
        <f>IFERROR(VLOOKUP($A272,'TD SOP+PROFORM'!$A$5:$AD$750,MATCH(AH$4,'TD SOP+PROFORM'!$B$2:$AD$2,0)+1,0),0)+IFERROR(VLOOKUP($A272,'TD SOP+PROFORM'!$A$5:$AD$750,MATCH(AH$2,'TD SOP+PROFORM'!$B$2:$AD$2,0)+1,0),0)</f>
        <v>0</v>
      </c>
      <c r="AI272" s="26" t="str">
        <f t="shared" si="75"/>
        <v/>
      </c>
      <c r="AJ272" s="25">
        <f>IFERROR(VLOOKUP($A272,'TD SOP+PROFORM'!$A$5:$AD$750,MATCH(AJ$4,'TD SOP+PROFORM'!$B$2:$AD$2,0)+1,0),0)+IFERROR(VLOOKUP($A272,'TD SOP+PROFORM'!$A$5:$AD$750,MATCH(AJ$2,'TD SOP+PROFORM'!$B$2:$AD$2,0)+1,0),0)</f>
        <v>0</v>
      </c>
      <c r="AK272" s="25">
        <f>IFERROR(VLOOKUP($A272,'TD SOP+PROFORM'!$A$5:$AD$750,MATCH(AK$4,'TD SOP+PROFORM'!$B$2:$AD$2,0)+1,0),0)+IFERROR(VLOOKUP($A272,'TD SOP+PROFORM'!$A$5:$AD$750,MATCH(AK$2,'TD SOP+PROFORM'!$B$2:$AD$2,0)+1,0),0)</f>
        <v>0</v>
      </c>
      <c r="AL272" s="26" t="str">
        <f t="shared" si="76"/>
        <v/>
      </c>
      <c r="AM272" s="25">
        <f t="shared" si="78"/>
        <v>0</v>
      </c>
      <c r="AN272" s="25">
        <f t="shared" si="78"/>
        <v>0</v>
      </c>
      <c r="AO272" s="26" t="str">
        <f t="shared" si="77"/>
        <v/>
      </c>
    </row>
    <row r="273" spans="1:41" x14ac:dyDescent="0.35">
      <c r="A273" s="24">
        <f>IF(AND('TD SOP+PROFORM'!A270&lt;&gt;"",'TD SOP+PROFORM'!A270&lt;&gt;"TOTAL"),'TD SOP+PROFORM'!A270,0)</f>
        <v>0</v>
      </c>
      <c r="C273" s="25" t="str">
        <f>IFERROR(VLOOKUP($A273,'TD SOP+PROFORM'!$A$5:$AD$750,MATCH(C$4,'TD SOP+PROFORM'!$B$2:$AT$2,0)+1,0),"")</f>
        <v/>
      </c>
      <c r="D273" s="25" t="str">
        <f>IFERROR(VLOOKUP($A273,'TD SOP+PROFORM'!$A$5:$AD$750,MATCH(D$4,'TD SOP+PROFORM'!$B$2:$AT$2,0)+1,0),"")</f>
        <v/>
      </c>
      <c r="E273" s="26" t="str">
        <f t="shared" si="65"/>
        <v/>
      </c>
      <c r="F273" s="25" t="str">
        <f>IFERROR(VLOOKUP($A273,'TD SOP+PROFORM'!$A$5:$AD$750,MATCH(F$4,'TD SOP+PROFORM'!$B$2:$AT$2,0)+1,0),"")</f>
        <v/>
      </c>
      <c r="G273" s="25" t="str">
        <f>IFERROR(VLOOKUP($A273,'TD SOP+PROFORM'!$A$5:$AD$750,MATCH(G$4,'TD SOP+PROFORM'!$B$2:$AT$2,0)+1,0),"")</f>
        <v/>
      </c>
      <c r="H273" s="26" t="str">
        <f t="shared" si="66"/>
        <v/>
      </c>
      <c r="I273" s="25" t="str">
        <f>IFERROR(VLOOKUP($A273,'TD SOP+PROFORM'!$A$5:$AD$750,MATCH(I$4,'TD SOP+PROFORM'!$B$2:$AT$2,0)+1,0),"")</f>
        <v/>
      </c>
      <c r="J273" s="25" t="str">
        <f>IFERROR(VLOOKUP($A273,'TD SOP+PROFORM'!$A$5:$AD$750,MATCH(J$4,'TD SOP+PROFORM'!$B$2:$AT$2,0)+1,0),"")</f>
        <v/>
      </c>
      <c r="K273" s="26" t="str">
        <f t="shared" si="67"/>
        <v/>
      </c>
      <c r="L273" s="25" t="str">
        <f>IFERROR(VLOOKUP($A273,'TD SOP+PROFORM'!$A$5:$AD$750,MATCH(L$4,'TD SOP+PROFORM'!$B$2:$AT$2,0)+1,0),"")</f>
        <v/>
      </c>
      <c r="M273" s="25" t="str">
        <f>IFERROR(VLOOKUP($A273,'TD SOP+PROFORM'!$A$5:$AD$750,MATCH(M$4,'TD SOP+PROFORM'!$B$2:$AT$2,0)+1,0),"")</f>
        <v/>
      </c>
      <c r="N273" s="26" t="str">
        <f t="shared" si="68"/>
        <v/>
      </c>
      <c r="O273" s="25">
        <f>IFERROR(VLOOKUP($A273,'TD SOP+PROFORM'!$A$5:$AD$750,MATCH(O$4,'TD SOP+PROFORM'!$B$2:$AD$2,0)+1,0),0)+IFERROR(VLOOKUP($A273,'TD SOP+PROFORM'!$A$5:$AD$750,MATCH(O$2,'TD SOP+PROFORM'!$B$2:$AD$2,0)+1,0),0)</f>
        <v>0</v>
      </c>
      <c r="P273" s="25">
        <f>IFERROR(VLOOKUP($A273,'TD SOP+PROFORM'!$A$5:$AD$750,MATCH(P$4,'TD SOP+PROFORM'!$B$2:$AD$2,0)+1,0),0)+IFERROR(VLOOKUP($A273,'TD SOP+PROFORM'!$A$5:$AD$750,MATCH(P$2,'TD SOP+PROFORM'!$B$2:$AD$2,0)+1,0),0)</f>
        <v>0</v>
      </c>
      <c r="Q273" s="26" t="str">
        <f t="shared" si="69"/>
        <v/>
      </c>
      <c r="R273" s="25">
        <f>IFERROR(VLOOKUP($A273,'TD SOP+PROFORM'!$A$5:$AD$750,MATCH(R$4,'TD SOP+PROFORM'!$B$2:$AD$2,0)+1,0),0)+IFERROR(VLOOKUP($A273,'TD SOP+PROFORM'!$A$5:$AD$750,MATCH(R$2,'TD SOP+PROFORM'!$B$2:$AD$2,0)+1,0),0)</f>
        <v>0</v>
      </c>
      <c r="S273" s="25">
        <f>IFERROR(VLOOKUP($A273,'TD SOP+PROFORM'!$A$5:$AD$750,MATCH(S$4,'TD SOP+PROFORM'!$B$2:$AD$2,0)+1,0),0)+IFERROR(VLOOKUP($A273,'TD SOP+PROFORM'!$A$5:$AD$750,MATCH(S$2,'TD SOP+PROFORM'!$B$2:$AD$2,0)+1,0),0)</f>
        <v>0</v>
      </c>
      <c r="T273" s="26" t="str">
        <f t="shared" si="70"/>
        <v/>
      </c>
      <c r="U273" s="25">
        <f>IFERROR(VLOOKUP($A273,'TD SOP+PROFORM'!$A$5:$AD$750,MATCH(U$4,'TD SOP+PROFORM'!$B$2:$AD$2,0)+1,0),0)+IFERROR(VLOOKUP($A273,'TD SOP+PROFORM'!$A$5:$AD$750,MATCH(U$2,'TD SOP+PROFORM'!$B$2:$AD$2,0)+1,0),0)</f>
        <v>0</v>
      </c>
      <c r="V273" s="25">
        <f>IFERROR(VLOOKUP($A273,'TD SOP+PROFORM'!$A$5:$AD$750,MATCH(V$4,'TD SOP+PROFORM'!$B$2:$AD$2,0)+1,0),0)+IFERROR(VLOOKUP($A273,'TD SOP+PROFORM'!$A$5:$AD$750,MATCH(V$2,'TD SOP+PROFORM'!$B$2:$AD$2,0)+1,0),0)</f>
        <v>0</v>
      </c>
      <c r="W273" s="26" t="str">
        <f t="shared" si="71"/>
        <v/>
      </c>
      <c r="X273" s="25">
        <f>IFERROR(VLOOKUP($A273,'TD SOP+PROFORM'!$A$5:$AD$750,MATCH(X$4,'TD SOP+PROFORM'!$B$2:$AD$2,0)+1,0),0)+IFERROR(VLOOKUP($A273,'TD SOP+PROFORM'!$A$5:$AD$750,MATCH(X$2,'TD SOP+PROFORM'!$B$2:$AD$2,0)+1,0),0)</f>
        <v>0</v>
      </c>
      <c r="Y273" s="25">
        <f>IFERROR(VLOOKUP($A273,'TD SOP+PROFORM'!$A$5:$AD$750,MATCH(Y$4,'TD SOP+PROFORM'!$B$2:$AD$2,0)+1,0),0)+IFERROR(VLOOKUP($A273,'TD SOP+PROFORM'!$A$5:$AD$750,MATCH(Y$2,'TD SOP+PROFORM'!$B$2:$AD$2,0)+1,0),0)</f>
        <v>0</v>
      </c>
      <c r="Z273" s="26" t="str">
        <f t="shared" si="72"/>
        <v/>
      </c>
      <c r="AA273" s="25">
        <f>IFERROR(VLOOKUP($A273,'TD SOP+PROFORM'!$A$5:$AD$750,MATCH(AA$4,'TD SOP+PROFORM'!$B$2:$AD$2,0)+1,0),0)+IFERROR(VLOOKUP($A273,'TD SOP+PROFORM'!$A$5:$AD$750,MATCH(AA$2,'TD SOP+PROFORM'!$B$2:$AD$2,0)+1,0),0)</f>
        <v>0</v>
      </c>
      <c r="AB273" s="25">
        <f>IFERROR(VLOOKUP($A273,'TD SOP+PROFORM'!$A$5:$AD$750,MATCH(AB$4,'TD SOP+PROFORM'!$B$2:$AD$2,0)+1,0),0)+IFERROR(VLOOKUP($A273,'TD SOP+PROFORM'!$A$5:$AD$750,MATCH(AB$2,'TD SOP+PROFORM'!$B$2:$AD$2,0)+1,0),0)</f>
        <v>0</v>
      </c>
      <c r="AC273" s="26" t="str">
        <f t="shared" si="73"/>
        <v/>
      </c>
      <c r="AD273" s="25">
        <f>IFERROR(VLOOKUP($A273,'TD SOP+PROFORM'!$A$5:$AD$750,MATCH(AD$4,'TD SOP+PROFORM'!$B$2:$AD$2,0)+1,0),0)+IFERROR(VLOOKUP($A273,'TD SOP+PROFORM'!$A$5:$AD$750,MATCH(AD$2,'TD SOP+PROFORM'!$B$2:$AD$2,0)+1,0),0)</f>
        <v>0</v>
      </c>
      <c r="AE273" s="25">
        <f>IFERROR(VLOOKUP($A273,'TD SOP+PROFORM'!$A$5:$AD$750,MATCH(AE$4,'TD SOP+PROFORM'!$B$2:$AD$2,0)+1,0),0)+IFERROR(VLOOKUP($A273,'TD SOP+PROFORM'!$A$5:$AD$750,MATCH(AE$2,'TD SOP+PROFORM'!$B$2:$AD$2,0)+1,0),0)</f>
        <v>0</v>
      </c>
      <c r="AF273" s="26" t="str">
        <f t="shared" si="74"/>
        <v/>
      </c>
      <c r="AG273" s="25">
        <f>IFERROR(VLOOKUP($A273,'TD SOP+PROFORM'!$A$5:$AD$750,MATCH(AG$4,'TD SOP+PROFORM'!$B$2:$AD$2,0)+1,0),0)+IFERROR(VLOOKUP($A273,'TD SOP+PROFORM'!$A$5:$AD$750,MATCH(AG$2,'TD SOP+PROFORM'!$B$2:$AD$2,0)+1,0),0)</f>
        <v>0</v>
      </c>
      <c r="AH273" s="25">
        <f>IFERROR(VLOOKUP($A273,'TD SOP+PROFORM'!$A$5:$AD$750,MATCH(AH$4,'TD SOP+PROFORM'!$B$2:$AD$2,0)+1,0),0)+IFERROR(VLOOKUP($A273,'TD SOP+PROFORM'!$A$5:$AD$750,MATCH(AH$2,'TD SOP+PROFORM'!$B$2:$AD$2,0)+1,0),0)</f>
        <v>0</v>
      </c>
      <c r="AI273" s="26" t="str">
        <f t="shared" si="75"/>
        <v/>
      </c>
      <c r="AJ273" s="25">
        <f>IFERROR(VLOOKUP($A273,'TD SOP+PROFORM'!$A$5:$AD$750,MATCH(AJ$4,'TD SOP+PROFORM'!$B$2:$AD$2,0)+1,0),0)+IFERROR(VLOOKUP($A273,'TD SOP+PROFORM'!$A$5:$AD$750,MATCH(AJ$2,'TD SOP+PROFORM'!$B$2:$AD$2,0)+1,0),0)</f>
        <v>0</v>
      </c>
      <c r="AK273" s="25">
        <f>IFERROR(VLOOKUP($A273,'TD SOP+PROFORM'!$A$5:$AD$750,MATCH(AK$4,'TD SOP+PROFORM'!$B$2:$AD$2,0)+1,0),0)+IFERROR(VLOOKUP($A273,'TD SOP+PROFORM'!$A$5:$AD$750,MATCH(AK$2,'TD SOP+PROFORM'!$B$2:$AD$2,0)+1,0),0)</f>
        <v>0</v>
      </c>
      <c r="AL273" s="26" t="str">
        <f t="shared" si="76"/>
        <v/>
      </c>
      <c r="AM273" s="25">
        <f t="shared" si="78"/>
        <v>0</v>
      </c>
      <c r="AN273" s="25">
        <f t="shared" si="78"/>
        <v>0</v>
      </c>
      <c r="AO273" s="26" t="str">
        <f t="shared" si="77"/>
        <v/>
      </c>
    </row>
    <row r="274" spans="1:41" x14ac:dyDescent="0.35">
      <c r="A274" s="24">
        <f>IF(AND('TD SOP+PROFORM'!A271&lt;&gt;"",'TD SOP+PROFORM'!A271&lt;&gt;"TOTAL"),'TD SOP+PROFORM'!A271,0)</f>
        <v>0</v>
      </c>
      <c r="C274" s="25" t="str">
        <f>IFERROR(VLOOKUP($A274,'TD SOP+PROFORM'!$A$5:$AD$750,MATCH(C$4,'TD SOP+PROFORM'!$B$2:$AT$2,0)+1,0),"")</f>
        <v/>
      </c>
      <c r="D274" s="25" t="str">
        <f>IFERROR(VLOOKUP($A274,'TD SOP+PROFORM'!$A$5:$AD$750,MATCH(D$4,'TD SOP+PROFORM'!$B$2:$AT$2,0)+1,0),"")</f>
        <v/>
      </c>
      <c r="E274" s="26" t="str">
        <f t="shared" si="65"/>
        <v/>
      </c>
      <c r="F274" s="25" t="str">
        <f>IFERROR(VLOOKUP($A274,'TD SOP+PROFORM'!$A$5:$AD$750,MATCH(F$4,'TD SOP+PROFORM'!$B$2:$AT$2,0)+1,0),"")</f>
        <v/>
      </c>
      <c r="G274" s="25" t="str">
        <f>IFERROR(VLOOKUP($A274,'TD SOP+PROFORM'!$A$5:$AD$750,MATCH(G$4,'TD SOP+PROFORM'!$B$2:$AT$2,0)+1,0),"")</f>
        <v/>
      </c>
      <c r="H274" s="26" t="str">
        <f t="shared" si="66"/>
        <v/>
      </c>
      <c r="I274" s="25" t="str">
        <f>IFERROR(VLOOKUP($A274,'TD SOP+PROFORM'!$A$5:$AD$750,MATCH(I$4,'TD SOP+PROFORM'!$B$2:$AT$2,0)+1,0),"")</f>
        <v/>
      </c>
      <c r="J274" s="25" t="str">
        <f>IFERROR(VLOOKUP($A274,'TD SOP+PROFORM'!$A$5:$AD$750,MATCH(J$4,'TD SOP+PROFORM'!$B$2:$AT$2,0)+1,0),"")</f>
        <v/>
      </c>
      <c r="K274" s="26" t="str">
        <f t="shared" si="67"/>
        <v/>
      </c>
      <c r="L274" s="25" t="str">
        <f>IFERROR(VLOOKUP($A274,'TD SOP+PROFORM'!$A$5:$AD$750,MATCH(L$4,'TD SOP+PROFORM'!$B$2:$AT$2,0)+1,0),"")</f>
        <v/>
      </c>
      <c r="M274" s="25" t="str">
        <f>IFERROR(VLOOKUP($A274,'TD SOP+PROFORM'!$A$5:$AD$750,MATCH(M$4,'TD SOP+PROFORM'!$B$2:$AT$2,0)+1,0),"")</f>
        <v/>
      </c>
      <c r="N274" s="26" t="str">
        <f t="shared" si="68"/>
        <v/>
      </c>
      <c r="O274" s="25">
        <f>IFERROR(VLOOKUP($A274,'TD SOP+PROFORM'!$A$5:$AD$750,MATCH(O$4,'TD SOP+PROFORM'!$B$2:$AD$2,0)+1,0),0)+IFERROR(VLOOKUP($A274,'TD SOP+PROFORM'!$A$5:$AD$750,MATCH(O$2,'TD SOP+PROFORM'!$B$2:$AD$2,0)+1,0),0)</f>
        <v>0</v>
      </c>
      <c r="P274" s="25">
        <f>IFERROR(VLOOKUP($A274,'TD SOP+PROFORM'!$A$5:$AD$750,MATCH(P$4,'TD SOP+PROFORM'!$B$2:$AD$2,0)+1,0),0)+IFERROR(VLOOKUP($A274,'TD SOP+PROFORM'!$A$5:$AD$750,MATCH(P$2,'TD SOP+PROFORM'!$B$2:$AD$2,0)+1,0),0)</f>
        <v>0</v>
      </c>
      <c r="Q274" s="26" t="str">
        <f t="shared" si="69"/>
        <v/>
      </c>
      <c r="R274" s="25">
        <f>IFERROR(VLOOKUP($A274,'TD SOP+PROFORM'!$A$5:$AD$750,MATCH(R$4,'TD SOP+PROFORM'!$B$2:$AD$2,0)+1,0),0)+IFERROR(VLOOKUP($A274,'TD SOP+PROFORM'!$A$5:$AD$750,MATCH(R$2,'TD SOP+PROFORM'!$B$2:$AD$2,0)+1,0),0)</f>
        <v>0</v>
      </c>
      <c r="S274" s="25">
        <f>IFERROR(VLOOKUP($A274,'TD SOP+PROFORM'!$A$5:$AD$750,MATCH(S$4,'TD SOP+PROFORM'!$B$2:$AD$2,0)+1,0),0)+IFERROR(VLOOKUP($A274,'TD SOP+PROFORM'!$A$5:$AD$750,MATCH(S$2,'TD SOP+PROFORM'!$B$2:$AD$2,0)+1,0),0)</f>
        <v>0</v>
      </c>
      <c r="T274" s="26" t="str">
        <f t="shared" si="70"/>
        <v/>
      </c>
      <c r="U274" s="25">
        <f>IFERROR(VLOOKUP($A274,'TD SOP+PROFORM'!$A$5:$AD$750,MATCH(U$4,'TD SOP+PROFORM'!$B$2:$AD$2,0)+1,0),0)+IFERROR(VLOOKUP($A274,'TD SOP+PROFORM'!$A$5:$AD$750,MATCH(U$2,'TD SOP+PROFORM'!$B$2:$AD$2,0)+1,0),0)</f>
        <v>0</v>
      </c>
      <c r="V274" s="25">
        <f>IFERROR(VLOOKUP($A274,'TD SOP+PROFORM'!$A$5:$AD$750,MATCH(V$4,'TD SOP+PROFORM'!$B$2:$AD$2,0)+1,0),0)+IFERROR(VLOOKUP($A274,'TD SOP+PROFORM'!$A$5:$AD$750,MATCH(V$2,'TD SOP+PROFORM'!$B$2:$AD$2,0)+1,0),0)</f>
        <v>0</v>
      </c>
      <c r="W274" s="26" t="str">
        <f t="shared" si="71"/>
        <v/>
      </c>
      <c r="X274" s="25">
        <f>IFERROR(VLOOKUP($A274,'TD SOP+PROFORM'!$A$5:$AD$750,MATCH(X$4,'TD SOP+PROFORM'!$B$2:$AD$2,0)+1,0),0)+IFERROR(VLOOKUP($A274,'TD SOP+PROFORM'!$A$5:$AD$750,MATCH(X$2,'TD SOP+PROFORM'!$B$2:$AD$2,0)+1,0),0)</f>
        <v>0</v>
      </c>
      <c r="Y274" s="25">
        <f>IFERROR(VLOOKUP($A274,'TD SOP+PROFORM'!$A$5:$AD$750,MATCH(Y$4,'TD SOP+PROFORM'!$B$2:$AD$2,0)+1,0),0)+IFERROR(VLOOKUP($A274,'TD SOP+PROFORM'!$A$5:$AD$750,MATCH(Y$2,'TD SOP+PROFORM'!$B$2:$AD$2,0)+1,0),0)</f>
        <v>0</v>
      </c>
      <c r="Z274" s="26" t="str">
        <f t="shared" si="72"/>
        <v/>
      </c>
      <c r="AA274" s="25">
        <f>IFERROR(VLOOKUP($A274,'TD SOP+PROFORM'!$A$5:$AD$750,MATCH(AA$4,'TD SOP+PROFORM'!$B$2:$AD$2,0)+1,0),0)+IFERROR(VLOOKUP($A274,'TD SOP+PROFORM'!$A$5:$AD$750,MATCH(AA$2,'TD SOP+PROFORM'!$B$2:$AD$2,0)+1,0),0)</f>
        <v>0</v>
      </c>
      <c r="AB274" s="25">
        <f>IFERROR(VLOOKUP($A274,'TD SOP+PROFORM'!$A$5:$AD$750,MATCH(AB$4,'TD SOP+PROFORM'!$B$2:$AD$2,0)+1,0),0)+IFERROR(VLOOKUP($A274,'TD SOP+PROFORM'!$A$5:$AD$750,MATCH(AB$2,'TD SOP+PROFORM'!$B$2:$AD$2,0)+1,0),0)</f>
        <v>0</v>
      </c>
      <c r="AC274" s="26" t="str">
        <f t="shared" si="73"/>
        <v/>
      </c>
      <c r="AD274" s="25">
        <f>IFERROR(VLOOKUP($A274,'TD SOP+PROFORM'!$A$5:$AD$750,MATCH(AD$4,'TD SOP+PROFORM'!$B$2:$AD$2,0)+1,0),0)+IFERROR(VLOOKUP($A274,'TD SOP+PROFORM'!$A$5:$AD$750,MATCH(AD$2,'TD SOP+PROFORM'!$B$2:$AD$2,0)+1,0),0)</f>
        <v>0</v>
      </c>
      <c r="AE274" s="25">
        <f>IFERROR(VLOOKUP($A274,'TD SOP+PROFORM'!$A$5:$AD$750,MATCH(AE$4,'TD SOP+PROFORM'!$B$2:$AD$2,0)+1,0),0)+IFERROR(VLOOKUP($A274,'TD SOP+PROFORM'!$A$5:$AD$750,MATCH(AE$2,'TD SOP+PROFORM'!$B$2:$AD$2,0)+1,0),0)</f>
        <v>0</v>
      </c>
      <c r="AF274" s="26" t="str">
        <f t="shared" si="74"/>
        <v/>
      </c>
      <c r="AG274" s="25">
        <f>IFERROR(VLOOKUP($A274,'TD SOP+PROFORM'!$A$5:$AD$750,MATCH(AG$4,'TD SOP+PROFORM'!$B$2:$AD$2,0)+1,0),0)+IFERROR(VLOOKUP($A274,'TD SOP+PROFORM'!$A$5:$AD$750,MATCH(AG$2,'TD SOP+PROFORM'!$B$2:$AD$2,0)+1,0),0)</f>
        <v>0</v>
      </c>
      <c r="AH274" s="25">
        <f>IFERROR(VLOOKUP($A274,'TD SOP+PROFORM'!$A$5:$AD$750,MATCH(AH$4,'TD SOP+PROFORM'!$B$2:$AD$2,0)+1,0),0)+IFERROR(VLOOKUP($A274,'TD SOP+PROFORM'!$A$5:$AD$750,MATCH(AH$2,'TD SOP+PROFORM'!$B$2:$AD$2,0)+1,0),0)</f>
        <v>0</v>
      </c>
      <c r="AI274" s="26" t="str">
        <f t="shared" si="75"/>
        <v/>
      </c>
      <c r="AJ274" s="25">
        <f>IFERROR(VLOOKUP($A274,'TD SOP+PROFORM'!$A$5:$AD$750,MATCH(AJ$4,'TD SOP+PROFORM'!$B$2:$AD$2,0)+1,0),0)+IFERROR(VLOOKUP($A274,'TD SOP+PROFORM'!$A$5:$AD$750,MATCH(AJ$2,'TD SOP+PROFORM'!$B$2:$AD$2,0)+1,0),0)</f>
        <v>0</v>
      </c>
      <c r="AK274" s="25">
        <f>IFERROR(VLOOKUP($A274,'TD SOP+PROFORM'!$A$5:$AD$750,MATCH(AK$4,'TD SOP+PROFORM'!$B$2:$AD$2,0)+1,0),0)+IFERROR(VLOOKUP($A274,'TD SOP+PROFORM'!$A$5:$AD$750,MATCH(AK$2,'TD SOP+PROFORM'!$B$2:$AD$2,0)+1,0),0)</f>
        <v>0</v>
      </c>
      <c r="AL274" s="26" t="str">
        <f t="shared" si="76"/>
        <v/>
      </c>
      <c r="AM274" s="25">
        <f t="shared" si="78"/>
        <v>0</v>
      </c>
      <c r="AN274" s="25">
        <f t="shared" si="78"/>
        <v>0</v>
      </c>
      <c r="AO274" s="26" t="str">
        <f t="shared" si="77"/>
        <v/>
      </c>
    </row>
    <row r="275" spans="1:41" x14ac:dyDescent="0.35">
      <c r="A275" s="24">
        <f>IF(AND('TD SOP+PROFORM'!A272&lt;&gt;"",'TD SOP+PROFORM'!A272&lt;&gt;"TOTAL"),'TD SOP+PROFORM'!A272,0)</f>
        <v>0</v>
      </c>
      <c r="C275" s="25" t="str">
        <f>IFERROR(VLOOKUP($A275,'TD SOP+PROFORM'!$A$5:$AD$750,MATCH(C$4,'TD SOP+PROFORM'!$B$2:$AT$2,0)+1,0),"")</f>
        <v/>
      </c>
      <c r="D275" s="25" t="str">
        <f>IFERROR(VLOOKUP($A275,'TD SOP+PROFORM'!$A$5:$AD$750,MATCH(D$4,'TD SOP+PROFORM'!$B$2:$AT$2,0)+1,0),"")</f>
        <v/>
      </c>
      <c r="E275" s="26" t="str">
        <f t="shared" si="65"/>
        <v/>
      </c>
      <c r="F275" s="25" t="str">
        <f>IFERROR(VLOOKUP($A275,'TD SOP+PROFORM'!$A$5:$AD$750,MATCH(F$4,'TD SOP+PROFORM'!$B$2:$AT$2,0)+1,0),"")</f>
        <v/>
      </c>
      <c r="G275" s="25" t="str">
        <f>IFERROR(VLOOKUP($A275,'TD SOP+PROFORM'!$A$5:$AD$750,MATCH(G$4,'TD SOP+PROFORM'!$B$2:$AT$2,0)+1,0),"")</f>
        <v/>
      </c>
      <c r="H275" s="26" t="str">
        <f t="shared" si="66"/>
        <v/>
      </c>
      <c r="I275" s="25" t="str">
        <f>IFERROR(VLOOKUP($A275,'TD SOP+PROFORM'!$A$5:$AD$750,MATCH(I$4,'TD SOP+PROFORM'!$B$2:$AT$2,0)+1,0),"")</f>
        <v/>
      </c>
      <c r="J275" s="25" t="str">
        <f>IFERROR(VLOOKUP($A275,'TD SOP+PROFORM'!$A$5:$AD$750,MATCH(J$4,'TD SOP+PROFORM'!$B$2:$AT$2,0)+1,0),"")</f>
        <v/>
      </c>
      <c r="K275" s="26" t="str">
        <f t="shared" si="67"/>
        <v/>
      </c>
      <c r="L275" s="25" t="str">
        <f>IFERROR(VLOOKUP($A275,'TD SOP+PROFORM'!$A$5:$AD$750,MATCH(L$4,'TD SOP+PROFORM'!$B$2:$AT$2,0)+1,0),"")</f>
        <v/>
      </c>
      <c r="M275" s="25" t="str">
        <f>IFERROR(VLOOKUP($A275,'TD SOP+PROFORM'!$A$5:$AD$750,MATCH(M$4,'TD SOP+PROFORM'!$B$2:$AT$2,0)+1,0),"")</f>
        <v/>
      </c>
      <c r="N275" s="26" t="str">
        <f t="shared" si="68"/>
        <v/>
      </c>
      <c r="O275" s="25">
        <f>IFERROR(VLOOKUP($A275,'TD SOP+PROFORM'!$A$5:$AD$750,MATCH(O$4,'TD SOP+PROFORM'!$B$2:$AD$2,0)+1,0),0)+IFERROR(VLOOKUP($A275,'TD SOP+PROFORM'!$A$5:$AD$750,MATCH(O$2,'TD SOP+PROFORM'!$B$2:$AD$2,0)+1,0),0)</f>
        <v>0</v>
      </c>
      <c r="P275" s="25">
        <f>IFERROR(VLOOKUP($A275,'TD SOP+PROFORM'!$A$5:$AD$750,MATCH(P$4,'TD SOP+PROFORM'!$B$2:$AD$2,0)+1,0),0)+IFERROR(VLOOKUP($A275,'TD SOP+PROFORM'!$A$5:$AD$750,MATCH(P$2,'TD SOP+PROFORM'!$B$2:$AD$2,0)+1,0),0)</f>
        <v>0</v>
      </c>
      <c r="Q275" s="26" t="str">
        <f t="shared" si="69"/>
        <v/>
      </c>
      <c r="R275" s="25">
        <f>IFERROR(VLOOKUP($A275,'TD SOP+PROFORM'!$A$5:$AD$750,MATCH(R$4,'TD SOP+PROFORM'!$B$2:$AD$2,0)+1,0),0)+IFERROR(VLOOKUP($A275,'TD SOP+PROFORM'!$A$5:$AD$750,MATCH(R$2,'TD SOP+PROFORM'!$B$2:$AD$2,0)+1,0),0)</f>
        <v>0</v>
      </c>
      <c r="S275" s="25">
        <f>IFERROR(VLOOKUP($A275,'TD SOP+PROFORM'!$A$5:$AD$750,MATCH(S$4,'TD SOP+PROFORM'!$B$2:$AD$2,0)+1,0),0)+IFERROR(VLOOKUP($A275,'TD SOP+PROFORM'!$A$5:$AD$750,MATCH(S$2,'TD SOP+PROFORM'!$B$2:$AD$2,0)+1,0),0)</f>
        <v>0</v>
      </c>
      <c r="T275" s="26" t="str">
        <f t="shared" si="70"/>
        <v/>
      </c>
      <c r="U275" s="25">
        <f>IFERROR(VLOOKUP($A275,'TD SOP+PROFORM'!$A$5:$AD$750,MATCH(U$4,'TD SOP+PROFORM'!$B$2:$AD$2,0)+1,0),0)+IFERROR(VLOOKUP($A275,'TD SOP+PROFORM'!$A$5:$AD$750,MATCH(U$2,'TD SOP+PROFORM'!$B$2:$AD$2,0)+1,0),0)</f>
        <v>0</v>
      </c>
      <c r="V275" s="25">
        <f>IFERROR(VLOOKUP($A275,'TD SOP+PROFORM'!$A$5:$AD$750,MATCH(V$4,'TD SOP+PROFORM'!$B$2:$AD$2,0)+1,0),0)+IFERROR(VLOOKUP($A275,'TD SOP+PROFORM'!$A$5:$AD$750,MATCH(V$2,'TD SOP+PROFORM'!$B$2:$AD$2,0)+1,0),0)</f>
        <v>0</v>
      </c>
      <c r="W275" s="26" t="str">
        <f t="shared" si="71"/>
        <v/>
      </c>
      <c r="X275" s="25">
        <f>IFERROR(VLOOKUP($A275,'TD SOP+PROFORM'!$A$5:$AD$750,MATCH(X$4,'TD SOP+PROFORM'!$B$2:$AD$2,0)+1,0),0)+IFERROR(VLOOKUP($A275,'TD SOP+PROFORM'!$A$5:$AD$750,MATCH(X$2,'TD SOP+PROFORM'!$B$2:$AD$2,0)+1,0),0)</f>
        <v>0</v>
      </c>
      <c r="Y275" s="25">
        <f>IFERROR(VLOOKUP($A275,'TD SOP+PROFORM'!$A$5:$AD$750,MATCH(Y$4,'TD SOP+PROFORM'!$B$2:$AD$2,0)+1,0),0)+IFERROR(VLOOKUP($A275,'TD SOP+PROFORM'!$A$5:$AD$750,MATCH(Y$2,'TD SOP+PROFORM'!$B$2:$AD$2,0)+1,0),0)</f>
        <v>0</v>
      </c>
      <c r="Z275" s="26" t="str">
        <f t="shared" si="72"/>
        <v/>
      </c>
      <c r="AA275" s="25">
        <f>IFERROR(VLOOKUP($A275,'TD SOP+PROFORM'!$A$5:$AD$750,MATCH(AA$4,'TD SOP+PROFORM'!$B$2:$AD$2,0)+1,0),0)+IFERROR(VLOOKUP($A275,'TD SOP+PROFORM'!$A$5:$AD$750,MATCH(AA$2,'TD SOP+PROFORM'!$B$2:$AD$2,0)+1,0),0)</f>
        <v>0</v>
      </c>
      <c r="AB275" s="25">
        <f>IFERROR(VLOOKUP($A275,'TD SOP+PROFORM'!$A$5:$AD$750,MATCH(AB$4,'TD SOP+PROFORM'!$B$2:$AD$2,0)+1,0),0)+IFERROR(VLOOKUP($A275,'TD SOP+PROFORM'!$A$5:$AD$750,MATCH(AB$2,'TD SOP+PROFORM'!$B$2:$AD$2,0)+1,0),0)</f>
        <v>0</v>
      </c>
      <c r="AC275" s="26" t="str">
        <f t="shared" si="73"/>
        <v/>
      </c>
      <c r="AD275" s="25">
        <f>IFERROR(VLOOKUP($A275,'TD SOP+PROFORM'!$A$5:$AD$750,MATCH(AD$4,'TD SOP+PROFORM'!$B$2:$AD$2,0)+1,0),0)+IFERROR(VLOOKUP($A275,'TD SOP+PROFORM'!$A$5:$AD$750,MATCH(AD$2,'TD SOP+PROFORM'!$B$2:$AD$2,0)+1,0),0)</f>
        <v>0</v>
      </c>
      <c r="AE275" s="25">
        <f>IFERROR(VLOOKUP($A275,'TD SOP+PROFORM'!$A$5:$AD$750,MATCH(AE$4,'TD SOP+PROFORM'!$B$2:$AD$2,0)+1,0),0)+IFERROR(VLOOKUP($A275,'TD SOP+PROFORM'!$A$5:$AD$750,MATCH(AE$2,'TD SOP+PROFORM'!$B$2:$AD$2,0)+1,0),0)</f>
        <v>0</v>
      </c>
      <c r="AF275" s="26" t="str">
        <f t="shared" si="74"/>
        <v/>
      </c>
      <c r="AG275" s="25">
        <f>IFERROR(VLOOKUP($A275,'TD SOP+PROFORM'!$A$5:$AD$750,MATCH(AG$4,'TD SOP+PROFORM'!$B$2:$AD$2,0)+1,0),0)+IFERROR(VLOOKUP($A275,'TD SOP+PROFORM'!$A$5:$AD$750,MATCH(AG$2,'TD SOP+PROFORM'!$B$2:$AD$2,0)+1,0),0)</f>
        <v>0</v>
      </c>
      <c r="AH275" s="25">
        <f>IFERROR(VLOOKUP($A275,'TD SOP+PROFORM'!$A$5:$AD$750,MATCH(AH$4,'TD SOP+PROFORM'!$B$2:$AD$2,0)+1,0),0)+IFERROR(VLOOKUP($A275,'TD SOP+PROFORM'!$A$5:$AD$750,MATCH(AH$2,'TD SOP+PROFORM'!$B$2:$AD$2,0)+1,0),0)</f>
        <v>0</v>
      </c>
      <c r="AI275" s="26" t="str">
        <f t="shared" si="75"/>
        <v/>
      </c>
      <c r="AJ275" s="25">
        <f>IFERROR(VLOOKUP($A275,'TD SOP+PROFORM'!$A$5:$AD$750,MATCH(AJ$4,'TD SOP+PROFORM'!$B$2:$AD$2,0)+1,0),0)+IFERROR(VLOOKUP($A275,'TD SOP+PROFORM'!$A$5:$AD$750,MATCH(AJ$2,'TD SOP+PROFORM'!$B$2:$AD$2,0)+1,0),0)</f>
        <v>0</v>
      </c>
      <c r="AK275" s="25">
        <f>IFERROR(VLOOKUP($A275,'TD SOP+PROFORM'!$A$5:$AD$750,MATCH(AK$4,'TD SOP+PROFORM'!$B$2:$AD$2,0)+1,0),0)+IFERROR(VLOOKUP($A275,'TD SOP+PROFORM'!$A$5:$AD$750,MATCH(AK$2,'TD SOP+PROFORM'!$B$2:$AD$2,0)+1,0),0)</f>
        <v>0</v>
      </c>
      <c r="AL275" s="26" t="str">
        <f t="shared" si="76"/>
        <v/>
      </c>
      <c r="AM275" s="25">
        <f t="shared" si="78"/>
        <v>0</v>
      </c>
      <c r="AN275" s="25">
        <f t="shared" si="78"/>
        <v>0</v>
      </c>
      <c r="AO275" s="26" t="str">
        <f t="shared" si="77"/>
        <v/>
      </c>
    </row>
    <row r="276" spans="1:41" x14ac:dyDescent="0.35">
      <c r="A276" s="24">
        <f>IF(AND('TD SOP+PROFORM'!A273&lt;&gt;"",'TD SOP+PROFORM'!A273&lt;&gt;"TOTAL"),'TD SOP+PROFORM'!A273,0)</f>
        <v>0</v>
      </c>
      <c r="C276" s="25" t="str">
        <f>IFERROR(VLOOKUP($A276,'TD SOP+PROFORM'!$A$5:$AD$750,MATCH(C$4,'TD SOP+PROFORM'!$B$2:$AT$2,0)+1,0),"")</f>
        <v/>
      </c>
      <c r="D276" s="25" t="str">
        <f>IFERROR(VLOOKUP($A276,'TD SOP+PROFORM'!$A$5:$AD$750,MATCH(D$4,'TD SOP+PROFORM'!$B$2:$AT$2,0)+1,0),"")</f>
        <v/>
      </c>
      <c r="E276" s="26" t="str">
        <f t="shared" si="65"/>
        <v/>
      </c>
      <c r="F276" s="25" t="str">
        <f>IFERROR(VLOOKUP($A276,'TD SOP+PROFORM'!$A$5:$AD$750,MATCH(F$4,'TD SOP+PROFORM'!$B$2:$AT$2,0)+1,0),"")</f>
        <v/>
      </c>
      <c r="G276" s="25" t="str">
        <f>IFERROR(VLOOKUP($A276,'TD SOP+PROFORM'!$A$5:$AD$750,MATCH(G$4,'TD SOP+PROFORM'!$B$2:$AT$2,0)+1,0),"")</f>
        <v/>
      </c>
      <c r="H276" s="26" t="str">
        <f t="shared" si="66"/>
        <v/>
      </c>
      <c r="I276" s="25" t="str">
        <f>IFERROR(VLOOKUP($A276,'TD SOP+PROFORM'!$A$5:$AD$750,MATCH(I$4,'TD SOP+PROFORM'!$B$2:$AT$2,0)+1,0),"")</f>
        <v/>
      </c>
      <c r="J276" s="25" t="str">
        <f>IFERROR(VLOOKUP($A276,'TD SOP+PROFORM'!$A$5:$AD$750,MATCH(J$4,'TD SOP+PROFORM'!$B$2:$AT$2,0)+1,0),"")</f>
        <v/>
      </c>
      <c r="K276" s="26" t="str">
        <f t="shared" si="67"/>
        <v/>
      </c>
      <c r="L276" s="25" t="str">
        <f>IFERROR(VLOOKUP($A276,'TD SOP+PROFORM'!$A$5:$AD$750,MATCH(L$4,'TD SOP+PROFORM'!$B$2:$AT$2,0)+1,0),"")</f>
        <v/>
      </c>
      <c r="M276" s="25" t="str">
        <f>IFERROR(VLOOKUP($A276,'TD SOP+PROFORM'!$A$5:$AD$750,MATCH(M$4,'TD SOP+PROFORM'!$B$2:$AT$2,0)+1,0),"")</f>
        <v/>
      </c>
      <c r="N276" s="26" t="str">
        <f t="shared" si="68"/>
        <v/>
      </c>
      <c r="O276" s="25">
        <f>IFERROR(VLOOKUP($A276,'TD SOP+PROFORM'!$A$5:$AD$750,MATCH(O$4,'TD SOP+PROFORM'!$B$2:$AD$2,0)+1,0),0)+IFERROR(VLOOKUP($A276,'TD SOP+PROFORM'!$A$5:$AD$750,MATCH(O$2,'TD SOP+PROFORM'!$B$2:$AD$2,0)+1,0),0)</f>
        <v>0</v>
      </c>
      <c r="P276" s="25">
        <f>IFERROR(VLOOKUP($A276,'TD SOP+PROFORM'!$A$5:$AD$750,MATCH(P$4,'TD SOP+PROFORM'!$B$2:$AD$2,0)+1,0),0)+IFERROR(VLOOKUP($A276,'TD SOP+PROFORM'!$A$5:$AD$750,MATCH(P$2,'TD SOP+PROFORM'!$B$2:$AD$2,0)+1,0),0)</f>
        <v>0</v>
      </c>
      <c r="Q276" s="26" t="str">
        <f t="shared" si="69"/>
        <v/>
      </c>
      <c r="R276" s="25">
        <f>IFERROR(VLOOKUP($A276,'TD SOP+PROFORM'!$A$5:$AD$750,MATCH(R$4,'TD SOP+PROFORM'!$B$2:$AD$2,0)+1,0),0)+IFERROR(VLOOKUP($A276,'TD SOP+PROFORM'!$A$5:$AD$750,MATCH(R$2,'TD SOP+PROFORM'!$B$2:$AD$2,0)+1,0),0)</f>
        <v>0</v>
      </c>
      <c r="S276" s="25">
        <f>IFERROR(VLOOKUP($A276,'TD SOP+PROFORM'!$A$5:$AD$750,MATCH(S$4,'TD SOP+PROFORM'!$B$2:$AD$2,0)+1,0),0)+IFERROR(VLOOKUP($A276,'TD SOP+PROFORM'!$A$5:$AD$750,MATCH(S$2,'TD SOP+PROFORM'!$B$2:$AD$2,0)+1,0),0)</f>
        <v>0</v>
      </c>
      <c r="T276" s="26" t="str">
        <f t="shared" si="70"/>
        <v/>
      </c>
      <c r="U276" s="25">
        <f>IFERROR(VLOOKUP($A276,'TD SOP+PROFORM'!$A$5:$AD$750,MATCH(U$4,'TD SOP+PROFORM'!$B$2:$AD$2,0)+1,0),0)+IFERROR(VLOOKUP($A276,'TD SOP+PROFORM'!$A$5:$AD$750,MATCH(U$2,'TD SOP+PROFORM'!$B$2:$AD$2,0)+1,0),0)</f>
        <v>0</v>
      </c>
      <c r="V276" s="25">
        <f>IFERROR(VLOOKUP($A276,'TD SOP+PROFORM'!$A$5:$AD$750,MATCH(V$4,'TD SOP+PROFORM'!$B$2:$AD$2,0)+1,0),0)+IFERROR(VLOOKUP($A276,'TD SOP+PROFORM'!$A$5:$AD$750,MATCH(V$2,'TD SOP+PROFORM'!$B$2:$AD$2,0)+1,0),0)</f>
        <v>0</v>
      </c>
      <c r="W276" s="26" t="str">
        <f t="shared" si="71"/>
        <v/>
      </c>
      <c r="X276" s="25">
        <f>IFERROR(VLOOKUP($A276,'TD SOP+PROFORM'!$A$5:$AD$750,MATCH(X$4,'TD SOP+PROFORM'!$B$2:$AD$2,0)+1,0),0)+IFERROR(VLOOKUP($A276,'TD SOP+PROFORM'!$A$5:$AD$750,MATCH(X$2,'TD SOP+PROFORM'!$B$2:$AD$2,0)+1,0),0)</f>
        <v>0</v>
      </c>
      <c r="Y276" s="25">
        <f>IFERROR(VLOOKUP($A276,'TD SOP+PROFORM'!$A$5:$AD$750,MATCH(Y$4,'TD SOP+PROFORM'!$B$2:$AD$2,0)+1,0),0)+IFERROR(VLOOKUP($A276,'TD SOP+PROFORM'!$A$5:$AD$750,MATCH(Y$2,'TD SOP+PROFORM'!$B$2:$AD$2,0)+1,0),0)</f>
        <v>0</v>
      </c>
      <c r="Z276" s="26" t="str">
        <f t="shared" si="72"/>
        <v/>
      </c>
      <c r="AA276" s="25">
        <f>IFERROR(VLOOKUP($A276,'TD SOP+PROFORM'!$A$5:$AD$750,MATCH(AA$4,'TD SOP+PROFORM'!$B$2:$AD$2,0)+1,0),0)+IFERROR(VLOOKUP($A276,'TD SOP+PROFORM'!$A$5:$AD$750,MATCH(AA$2,'TD SOP+PROFORM'!$B$2:$AD$2,0)+1,0),0)</f>
        <v>0</v>
      </c>
      <c r="AB276" s="25">
        <f>IFERROR(VLOOKUP($A276,'TD SOP+PROFORM'!$A$5:$AD$750,MATCH(AB$4,'TD SOP+PROFORM'!$B$2:$AD$2,0)+1,0),0)+IFERROR(VLOOKUP($A276,'TD SOP+PROFORM'!$A$5:$AD$750,MATCH(AB$2,'TD SOP+PROFORM'!$B$2:$AD$2,0)+1,0),0)</f>
        <v>0</v>
      </c>
      <c r="AC276" s="26" t="str">
        <f t="shared" si="73"/>
        <v/>
      </c>
      <c r="AD276" s="25">
        <f>IFERROR(VLOOKUP($A276,'TD SOP+PROFORM'!$A$5:$AD$750,MATCH(AD$4,'TD SOP+PROFORM'!$B$2:$AD$2,0)+1,0),0)+IFERROR(VLOOKUP($A276,'TD SOP+PROFORM'!$A$5:$AD$750,MATCH(AD$2,'TD SOP+PROFORM'!$B$2:$AD$2,0)+1,0),0)</f>
        <v>0</v>
      </c>
      <c r="AE276" s="25">
        <f>IFERROR(VLOOKUP($A276,'TD SOP+PROFORM'!$A$5:$AD$750,MATCH(AE$4,'TD SOP+PROFORM'!$B$2:$AD$2,0)+1,0),0)+IFERROR(VLOOKUP($A276,'TD SOP+PROFORM'!$A$5:$AD$750,MATCH(AE$2,'TD SOP+PROFORM'!$B$2:$AD$2,0)+1,0),0)</f>
        <v>0</v>
      </c>
      <c r="AF276" s="26" t="str">
        <f t="shared" si="74"/>
        <v/>
      </c>
      <c r="AG276" s="25">
        <f>IFERROR(VLOOKUP($A276,'TD SOP+PROFORM'!$A$5:$AD$750,MATCH(AG$4,'TD SOP+PROFORM'!$B$2:$AD$2,0)+1,0),0)+IFERROR(VLOOKUP($A276,'TD SOP+PROFORM'!$A$5:$AD$750,MATCH(AG$2,'TD SOP+PROFORM'!$B$2:$AD$2,0)+1,0),0)</f>
        <v>0</v>
      </c>
      <c r="AH276" s="25">
        <f>IFERROR(VLOOKUP($A276,'TD SOP+PROFORM'!$A$5:$AD$750,MATCH(AH$4,'TD SOP+PROFORM'!$B$2:$AD$2,0)+1,0),0)+IFERROR(VLOOKUP($A276,'TD SOP+PROFORM'!$A$5:$AD$750,MATCH(AH$2,'TD SOP+PROFORM'!$B$2:$AD$2,0)+1,0),0)</f>
        <v>0</v>
      </c>
      <c r="AI276" s="26" t="str">
        <f t="shared" si="75"/>
        <v/>
      </c>
      <c r="AJ276" s="25">
        <f>IFERROR(VLOOKUP($A276,'TD SOP+PROFORM'!$A$5:$AD$750,MATCH(AJ$4,'TD SOP+PROFORM'!$B$2:$AD$2,0)+1,0),0)+IFERROR(VLOOKUP($A276,'TD SOP+PROFORM'!$A$5:$AD$750,MATCH(AJ$2,'TD SOP+PROFORM'!$B$2:$AD$2,0)+1,0),0)</f>
        <v>0</v>
      </c>
      <c r="AK276" s="25">
        <f>IFERROR(VLOOKUP($A276,'TD SOP+PROFORM'!$A$5:$AD$750,MATCH(AK$4,'TD SOP+PROFORM'!$B$2:$AD$2,0)+1,0),0)+IFERROR(VLOOKUP($A276,'TD SOP+PROFORM'!$A$5:$AD$750,MATCH(AK$2,'TD SOP+PROFORM'!$B$2:$AD$2,0)+1,0),0)</f>
        <v>0</v>
      </c>
      <c r="AL276" s="26" t="str">
        <f t="shared" si="76"/>
        <v/>
      </c>
      <c r="AM276" s="25">
        <f t="shared" si="78"/>
        <v>0</v>
      </c>
      <c r="AN276" s="25">
        <f t="shared" si="78"/>
        <v>0</v>
      </c>
      <c r="AO276" s="26" t="str">
        <f t="shared" si="77"/>
        <v/>
      </c>
    </row>
    <row r="277" spans="1:41" x14ac:dyDescent="0.35">
      <c r="A277" s="24">
        <f>IF(AND('TD SOP+PROFORM'!A274&lt;&gt;"",'TD SOP+PROFORM'!A274&lt;&gt;"TOTAL"),'TD SOP+PROFORM'!A274,0)</f>
        <v>0</v>
      </c>
      <c r="C277" s="25" t="str">
        <f>IFERROR(VLOOKUP($A277,'TD SOP+PROFORM'!$A$5:$AD$750,MATCH(C$4,'TD SOP+PROFORM'!$B$2:$AT$2,0)+1,0),"")</f>
        <v/>
      </c>
      <c r="D277" s="25" t="str">
        <f>IFERROR(VLOOKUP($A277,'TD SOP+PROFORM'!$A$5:$AD$750,MATCH(D$4,'TD SOP+PROFORM'!$B$2:$AT$2,0)+1,0),"")</f>
        <v/>
      </c>
      <c r="E277" s="26" t="str">
        <f t="shared" si="65"/>
        <v/>
      </c>
      <c r="F277" s="25" t="str">
        <f>IFERROR(VLOOKUP($A277,'TD SOP+PROFORM'!$A$5:$AD$750,MATCH(F$4,'TD SOP+PROFORM'!$B$2:$AT$2,0)+1,0),"")</f>
        <v/>
      </c>
      <c r="G277" s="25" t="str">
        <f>IFERROR(VLOOKUP($A277,'TD SOP+PROFORM'!$A$5:$AD$750,MATCH(G$4,'TD SOP+PROFORM'!$B$2:$AT$2,0)+1,0),"")</f>
        <v/>
      </c>
      <c r="H277" s="26" t="str">
        <f t="shared" si="66"/>
        <v/>
      </c>
      <c r="I277" s="25" t="str">
        <f>IFERROR(VLOOKUP($A277,'TD SOP+PROFORM'!$A$5:$AD$750,MATCH(I$4,'TD SOP+PROFORM'!$B$2:$AT$2,0)+1,0),"")</f>
        <v/>
      </c>
      <c r="J277" s="25" t="str">
        <f>IFERROR(VLOOKUP($A277,'TD SOP+PROFORM'!$A$5:$AD$750,MATCH(J$4,'TD SOP+PROFORM'!$B$2:$AT$2,0)+1,0),"")</f>
        <v/>
      </c>
      <c r="K277" s="26" t="str">
        <f t="shared" si="67"/>
        <v/>
      </c>
      <c r="L277" s="25" t="str">
        <f>IFERROR(VLOOKUP($A277,'TD SOP+PROFORM'!$A$5:$AD$750,MATCH(L$4,'TD SOP+PROFORM'!$B$2:$AT$2,0)+1,0),"")</f>
        <v/>
      </c>
      <c r="M277" s="25" t="str">
        <f>IFERROR(VLOOKUP($A277,'TD SOP+PROFORM'!$A$5:$AD$750,MATCH(M$4,'TD SOP+PROFORM'!$B$2:$AT$2,0)+1,0),"")</f>
        <v/>
      </c>
      <c r="N277" s="26" t="str">
        <f t="shared" si="68"/>
        <v/>
      </c>
      <c r="O277" s="25">
        <f>IFERROR(VLOOKUP($A277,'TD SOP+PROFORM'!$A$5:$AD$750,MATCH(O$4,'TD SOP+PROFORM'!$B$2:$AD$2,0)+1,0),0)+IFERROR(VLOOKUP($A277,'TD SOP+PROFORM'!$A$5:$AD$750,MATCH(O$2,'TD SOP+PROFORM'!$B$2:$AD$2,0)+1,0),0)</f>
        <v>0</v>
      </c>
      <c r="P277" s="25">
        <f>IFERROR(VLOOKUP($A277,'TD SOP+PROFORM'!$A$5:$AD$750,MATCH(P$4,'TD SOP+PROFORM'!$B$2:$AD$2,0)+1,0),0)+IFERROR(VLOOKUP($A277,'TD SOP+PROFORM'!$A$5:$AD$750,MATCH(P$2,'TD SOP+PROFORM'!$B$2:$AD$2,0)+1,0),0)</f>
        <v>0</v>
      </c>
      <c r="Q277" s="26" t="str">
        <f t="shared" si="69"/>
        <v/>
      </c>
      <c r="R277" s="25">
        <f>IFERROR(VLOOKUP($A277,'TD SOP+PROFORM'!$A$5:$AD$750,MATCH(R$4,'TD SOP+PROFORM'!$B$2:$AD$2,0)+1,0),0)+IFERROR(VLOOKUP($A277,'TD SOP+PROFORM'!$A$5:$AD$750,MATCH(R$2,'TD SOP+PROFORM'!$B$2:$AD$2,0)+1,0),0)</f>
        <v>0</v>
      </c>
      <c r="S277" s="25">
        <f>IFERROR(VLOOKUP($A277,'TD SOP+PROFORM'!$A$5:$AD$750,MATCH(S$4,'TD SOP+PROFORM'!$B$2:$AD$2,0)+1,0),0)+IFERROR(VLOOKUP($A277,'TD SOP+PROFORM'!$A$5:$AD$750,MATCH(S$2,'TD SOP+PROFORM'!$B$2:$AD$2,0)+1,0),0)</f>
        <v>0</v>
      </c>
      <c r="T277" s="26" t="str">
        <f t="shared" si="70"/>
        <v/>
      </c>
      <c r="U277" s="25">
        <f>IFERROR(VLOOKUP($A277,'TD SOP+PROFORM'!$A$5:$AD$750,MATCH(U$4,'TD SOP+PROFORM'!$B$2:$AD$2,0)+1,0),0)+IFERROR(VLOOKUP($A277,'TD SOP+PROFORM'!$A$5:$AD$750,MATCH(U$2,'TD SOP+PROFORM'!$B$2:$AD$2,0)+1,0),0)</f>
        <v>0</v>
      </c>
      <c r="V277" s="25">
        <f>IFERROR(VLOOKUP($A277,'TD SOP+PROFORM'!$A$5:$AD$750,MATCH(V$4,'TD SOP+PROFORM'!$B$2:$AD$2,0)+1,0),0)+IFERROR(VLOOKUP($A277,'TD SOP+PROFORM'!$A$5:$AD$750,MATCH(V$2,'TD SOP+PROFORM'!$B$2:$AD$2,0)+1,0),0)</f>
        <v>0</v>
      </c>
      <c r="W277" s="26" t="str">
        <f t="shared" si="71"/>
        <v/>
      </c>
      <c r="X277" s="25">
        <f>IFERROR(VLOOKUP($A277,'TD SOP+PROFORM'!$A$5:$AD$750,MATCH(X$4,'TD SOP+PROFORM'!$B$2:$AD$2,0)+1,0),0)+IFERROR(VLOOKUP($A277,'TD SOP+PROFORM'!$A$5:$AD$750,MATCH(X$2,'TD SOP+PROFORM'!$B$2:$AD$2,0)+1,0),0)</f>
        <v>0</v>
      </c>
      <c r="Y277" s="25">
        <f>IFERROR(VLOOKUP($A277,'TD SOP+PROFORM'!$A$5:$AD$750,MATCH(Y$4,'TD SOP+PROFORM'!$B$2:$AD$2,0)+1,0),0)+IFERROR(VLOOKUP($A277,'TD SOP+PROFORM'!$A$5:$AD$750,MATCH(Y$2,'TD SOP+PROFORM'!$B$2:$AD$2,0)+1,0),0)</f>
        <v>0</v>
      </c>
      <c r="Z277" s="26" t="str">
        <f t="shared" si="72"/>
        <v/>
      </c>
      <c r="AA277" s="25">
        <f>IFERROR(VLOOKUP($A277,'TD SOP+PROFORM'!$A$5:$AD$750,MATCH(AA$4,'TD SOP+PROFORM'!$B$2:$AD$2,0)+1,0),0)+IFERROR(VLOOKUP($A277,'TD SOP+PROFORM'!$A$5:$AD$750,MATCH(AA$2,'TD SOP+PROFORM'!$B$2:$AD$2,0)+1,0),0)</f>
        <v>0</v>
      </c>
      <c r="AB277" s="25">
        <f>IFERROR(VLOOKUP($A277,'TD SOP+PROFORM'!$A$5:$AD$750,MATCH(AB$4,'TD SOP+PROFORM'!$B$2:$AD$2,0)+1,0),0)+IFERROR(VLOOKUP($A277,'TD SOP+PROFORM'!$A$5:$AD$750,MATCH(AB$2,'TD SOP+PROFORM'!$B$2:$AD$2,0)+1,0),0)</f>
        <v>0</v>
      </c>
      <c r="AC277" s="26" t="str">
        <f t="shared" si="73"/>
        <v/>
      </c>
      <c r="AD277" s="25">
        <f>IFERROR(VLOOKUP($A277,'TD SOP+PROFORM'!$A$5:$AD$750,MATCH(AD$4,'TD SOP+PROFORM'!$B$2:$AD$2,0)+1,0),0)+IFERROR(VLOOKUP($A277,'TD SOP+PROFORM'!$A$5:$AD$750,MATCH(AD$2,'TD SOP+PROFORM'!$B$2:$AD$2,0)+1,0),0)</f>
        <v>0</v>
      </c>
      <c r="AE277" s="25">
        <f>IFERROR(VLOOKUP($A277,'TD SOP+PROFORM'!$A$5:$AD$750,MATCH(AE$4,'TD SOP+PROFORM'!$B$2:$AD$2,0)+1,0),0)+IFERROR(VLOOKUP($A277,'TD SOP+PROFORM'!$A$5:$AD$750,MATCH(AE$2,'TD SOP+PROFORM'!$B$2:$AD$2,0)+1,0),0)</f>
        <v>0</v>
      </c>
      <c r="AF277" s="26" t="str">
        <f t="shared" si="74"/>
        <v/>
      </c>
      <c r="AG277" s="25">
        <f>IFERROR(VLOOKUP($A277,'TD SOP+PROFORM'!$A$5:$AD$750,MATCH(AG$4,'TD SOP+PROFORM'!$B$2:$AD$2,0)+1,0),0)+IFERROR(VLOOKUP($A277,'TD SOP+PROFORM'!$A$5:$AD$750,MATCH(AG$2,'TD SOP+PROFORM'!$B$2:$AD$2,0)+1,0),0)</f>
        <v>0</v>
      </c>
      <c r="AH277" s="25">
        <f>IFERROR(VLOOKUP($A277,'TD SOP+PROFORM'!$A$5:$AD$750,MATCH(AH$4,'TD SOP+PROFORM'!$B$2:$AD$2,0)+1,0),0)+IFERROR(VLOOKUP($A277,'TD SOP+PROFORM'!$A$5:$AD$750,MATCH(AH$2,'TD SOP+PROFORM'!$B$2:$AD$2,0)+1,0),0)</f>
        <v>0</v>
      </c>
      <c r="AI277" s="26" t="str">
        <f t="shared" si="75"/>
        <v/>
      </c>
      <c r="AJ277" s="25">
        <f>IFERROR(VLOOKUP($A277,'TD SOP+PROFORM'!$A$5:$AD$750,MATCH(AJ$4,'TD SOP+PROFORM'!$B$2:$AD$2,0)+1,0),0)+IFERROR(VLOOKUP($A277,'TD SOP+PROFORM'!$A$5:$AD$750,MATCH(AJ$2,'TD SOP+PROFORM'!$B$2:$AD$2,0)+1,0),0)</f>
        <v>0</v>
      </c>
      <c r="AK277" s="25">
        <f>IFERROR(VLOOKUP($A277,'TD SOP+PROFORM'!$A$5:$AD$750,MATCH(AK$4,'TD SOP+PROFORM'!$B$2:$AD$2,0)+1,0),0)+IFERROR(VLOOKUP($A277,'TD SOP+PROFORM'!$A$5:$AD$750,MATCH(AK$2,'TD SOP+PROFORM'!$B$2:$AD$2,0)+1,0),0)</f>
        <v>0</v>
      </c>
      <c r="AL277" s="26" t="str">
        <f t="shared" si="76"/>
        <v/>
      </c>
      <c r="AM277" s="25">
        <f t="shared" si="78"/>
        <v>0</v>
      </c>
      <c r="AN277" s="25">
        <f t="shared" si="78"/>
        <v>0</v>
      </c>
      <c r="AO277" s="26" t="str">
        <f t="shared" si="77"/>
        <v/>
      </c>
    </row>
    <row r="278" spans="1:41" x14ac:dyDescent="0.35">
      <c r="A278" s="24">
        <f>IF(AND('TD SOP+PROFORM'!A275&lt;&gt;"",'TD SOP+PROFORM'!A275&lt;&gt;"TOTAL"),'TD SOP+PROFORM'!A275,0)</f>
        <v>0</v>
      </c>
      <c r="C278" s="25" t="str">
        <f>IFERROR(VLOOKUP($A278,'TD SOP+PROFORM'!$A$5:$AD$750,MATCH(C$4,'TD SOP+PROFORM'!$B$2:$AT$2,0)+1,0),"")</f>
        <v/>
      </c>
      <c r="D278" s="25" t="str">
        <f>IFERROR(VLOOKUP($A278,'TD SOP+PROFORM'!$A$5:$AD$750,MATCH(D$4,'TD SOP+PROFORM'!$B$2:$AT$2,0)+1,0),"")</f>
        <v/>
      </c>
      <c r="E278" s="26" t="str">
        <f t="shared" si="65"/>
        <v/>
      </c>
      <c r="F278" s="25" t="str">
        <f>IFERROR(VLOOKUP($A278,'TD SOP+PROFORM'!$A$5:$AD$750,MATCH(F$4,'TD SOP+PROFORM'!$B$2:$AT$2,0)+1,0),"")</f>
        <v/>
      </c>
      <c r="G278" s="25" t="str">
        <f>IFERROR(VLOOKUP($A278,'TD SOP+PROFORM'!$A$5:$AD$750,MATCH(G$4,'TD SOP+PROFORM'!$B$2:$AT$2,0)+1,0),"")</f>
        <v/>
      </c>
      <c r="H278" s="26" t="str">
        <f t="shared" si="66"/>
        <v/>
      </c>
      <c r="I278" s="25" t="str">
        <f>IFERROR(VLOOKUP($A278,'TD SOP+PROFORM'!$A$5:$AD$750,MATCH(I$4,'TD SOP+PROFORM'!$B$2:$AT$2,0)+1,0),"")</f>
        <v/>
      </c>
      <c r="J278" s="25" t="str">
        <f>IFERROR(VLOOKUP($A278,'TD SOP+PROFORM'!$A$5:$AD$750,MATCH(J$4,'TD SOP+PROFORM'!$B$2:$AT$2,0)+1,0),"")</f>
        <v/>
      </c>
      <c r="K278" s="26" t="str">
        <f t="shared" si="67"/>
        <v/>
      </c>
      <c r="L278" s="25" t="str">
        <f>IFERROR(VLOOKUP($A278,'TD SOP+PROFORM'!$A$5:$AD$750,MATCH(L$4,'TD SOP+PROFORM'!$B$2:$AT$2,0)+1,0),"")</f>
        <v/>
      </c>
      <c r="M278" s="25" t="str">
        <f>IFERROR(VLOOKUP($A278,'TD SOP+PROFORM'!$A$5:$AD$750,MATCH(M$4,'TD SOP+PROFORM'!$B$2:$AT$2,0)+1,0),"")</f>
        <v/>
      </c>
      <c r="N278" s="26" t="str">
        <f t="shared" si="68"/>
        <v/>
      </c>
      <c r="O278" s="25">
        <f>IFERROR(VLOOKUP($A278,'TD SOP+PROFORM'!$A$5:$AD$750,MATCH(O$4,'TD SOP+PROFORM'!$B$2:$AD$2,0)+1,0),0)+IFERROR(VLOOKUP($A278,'TD SOP+PROFORM'!$A$5:$AD$750,MATCH(O$2,'TD SOP+PROFORM'!$B$2:$AD$2,0)+1,0),0)</f>
        <v>0</v>
      </c>
      <c r="P278" s="25">
        <f>IFERROR(VLOOKUP($A278,'TD SOP+PROFORM'!$A$5:$AD$750,MATCH(P$4,'TD SOP+PROFORM'!$B$2:$AD$2,0)+1,0),0)+IFERROR(VLOOKUP($A278,'TD SOP+PROFORM'!$A$5:$AD$750,MATCH(P$2,'TD SOP+PROFORM'!$B$2:$AD$2,0)+1,0),0)</f>
        <v>0</v>
      </c>
      <c r="Q278" s="26" t="str">
        <f t="shared" si="69"/>
        <v/>
      </c>
      <c r="R278" s="25">
        <f>IFERROR(VLOOKUP($A278,'TD SOP+PROFORM'!$A$5:$AD$750,MATCH(R$4,'TD SOP+PROFORM'!$B$2:$AD$2,0)+1,0),0)+IFERROR(VLOOKUP($A278,'TD SOP+PROFORM'!$A$5:$AD$750,MATCH(R$2,'TD SOP+PROFORM'!$B$2:$AD$2,0)+1,0),0)</f>
        <v>0</v>
      </c>
      <c r="S278" s="25">
        <f>IFERROR(VLOOKUP($A278,'TD SOP+PROFORM'!$A$5:$AD$750,MATCH(S$4,'TD SOP+PROFORM'!$B$2:$AD$2,0)+1,0),0)+IFERROR(VLOOKUP($A278,'TD SOP+PROFORM'!$A$5:$AD$750,MATCH(S$2,'TD SOP+PROFORM'!$B$2:$AD$2,0)+1,0),0)</f>
        <v>0</v>
      </c>
      <c r="T278" s="26" t="str">
        <f t="shared" si="70"/>
        <v/>
      </c>
      <c r="U278" s="25">
        <f>IFERROR(VLOOKUP($A278,'TD SOP+PROFORM'!$A$5:$AD$750,MATCH(U$4,'TD SOP+PROFORM'!$B$2:$AD$2,0)+1,0),0)+IFERROR(VLOOKUP($A278,'TD SOP+PROFORM'!$A$5:$AD$750,MATCH(U$2,'TD SOP+PROFORM'!$B$2:$AD$2,0)+1,0),0)</f>
        <v>0</v>
      </c>
      <c r="V278" s="25">
        <f>IFERROR(VLOOKUP($A278,'TD SOP+PROFORM'!$A$5:$AD$750,MATCH(V$4,'TD SOP+PROFORM'!$B$2:$AD$2,0)+1,0),0)+IFERROR(VLOOKUP($A278,'TD SOP+PROFORM'!$A$5:$AD$750,MATCH(V$2,'TD SOP+PROFORM'!$B$2:$AD$2,0)+1,0),0)</f>
        <v>0</v>
      </c>
      <c r="W278" s="26" t="str">
        <f t="shared" si="71"/>
        <v/>
      </c>
      <c r="X278" s="25">
        <f>IFERROR(VLOOKUP($A278,'TD SOP+PROFORM'!$A$5:$AD$750,MATCH(X$4,'TD SOP+PROFORM'!$B$2:$AD$2,0)+1,0),0)+IFERROR(VLOOKUP($A278,'TD SOP+PROFORM'!$A$5:$AD$750,MATCH(X$2,'TD SOP+PROFORM'!$B$2:$AD$2,0)+1,0),0)</f>
        <v>0</v>
      </c>
      <c r="Y278" s="25">
        <f>IFERROR(VLOOKUP($A278,'TD SOP+PROFORM'!$A$5:$AD$750,MATCH(Y$4,'TD SOP+PROFORM'!$B$2:$AD$2,0)+1,0),0)+IFERROR(VLOOKUP($A278,'TD SOP+PROFORM'!$A$5:$AD$750,MATCH(Y$2,'TD SOP+PROFORM'!$B$2:$AD$2,0)+1,0),0)</f>
        <v>0</v>
      </c>
      <c r="Z278" s="26" t="str">
        <f t="shared" si="72"/>
        <v/>
      </c>
      <c r="AA278" s="25">
        <f>IFERROR(VLOOKUP($A278,'TD SOP+PROFORM'!$A$5:$AD$750,MATCH(AA$4,'TD SOP+PROFORM'!$B$2:$AD$2,0)+1,0),0)+IFERROR(VLOOKUP($A278,'TD SOP+PROFORM'!$A$5:$AD$750,MATCH(AA$2,'TD SOP+PROFORM'!$B$2:$AD$2,0)+1,0),0)</f>
        <v>0</v>
      </c>
      <c r="AB278" s="25">
        <f>IFERROR(VLOOKUP($A278,'TD SOP+PROFORM'!$A$5:$AD$750,MATCH(AB$4,'TD SOP+PROFORM'!$B$2:$AD$2,0)+1,0),0)+IFERROR(VLOOKUP($A278,'TD SOP+PROFORM'!$A$5:$AD$750,MATCH(AB$2,'TD SOP+PROFORM'!$B$2:$AD$2,0)+1,0),0)</f>
        <v>0</v>
      </c>
      <c r="AC278" s="26" t="str">
        <f t="shared" si="73"/>
        <v/>
      </c>
      <c r="AD278" s="25">
        <f>IFERROR(VLOOKUP($A278,'TD SOP+PROFORM'!$A$5:$AD$750,MATCH(AD$4,'TD SOP+PROFORM'!$B$2:$AD$2,0)+1,0),0)+IFERROR(VLOOKUP($A278,'TD SOP+PROFORM'!$A$5:$AD$750,MATCH(AD$2,'TD SOP+PROFORM'!$B$2:$AD$2,0)+1,0),0)</f>
        <v>0</v>
      </c>
      <c r="AE278" s="25">
        <f>IFERROR(VLOOKUP($A278,'TD SOP+PROFORM'!$A$5:$AD$750,MATCH(AE$4,'TD SOP+PROFORM'!$B$2:$AD$2,0)+1,0),0)+IFERROR(VLOOKUP($A278,'TD SOP+PROFORM'!$A$5:$AD$750,MATCH(AE$2,'TD SOP+PROFORM'!$B$2:$AD$2,0)+1,0),0)</f>
        <v>0</v>
      </c>
      <c r="AF278" s="26" t="str">
        <f t="shared" si="74"/>
        <v/>
      </c>
      <c r="AG278" s="25">
        <f>IFERROR(VLOOKUP($A278,'TD SOP+PROFORM'!$A$5:$AD$750,MATCH(AG$4,'TD SOP+PROFORM'!$B$2:$AD$2,0)+1,0),0)+IFERROR(VLOOKUP($A278,'TD SOP+PROFORM'!$A$5:$AD$750,MATCH(AG$2,'TD SOP+PROFORM'!$B$2:$AD$2,0)+1,0),0)</f>
        <v>0</v>
      </c>
      <c r="AH278" s="25">
        <f>IFERROR(VLOOKUP($A278,'TD SOP+PROFORM'!$A$5:$AD$750,MATCH(AH$4,'TD SOP+PROFORM'!$B$2:$AD$2,0)+1,0),0)+IFERROR(VLOOKUP($A278,'TD SOP+PROFORM'!$A$5:$AD$750,MATCH(AH$2,'TD SOP+PROFORM'!$B$2:$AD$2,0)+1,0),0)</f>
        <v>0</v>
      </c>
      <c r="AI278" s="26" t="str">
        <f t="shared" si="75"/>
        <v/>
      </c>
      <c r="AJ278" s="25">
        <f>IFERROR(VLOOKUP($A278,'TD SOP+PROFORM'!$A$5:$AD$750,MATCH(AJ$4,'TD SOP+PROFORM'!$B$2:$AD$2,0)+1,0),0)+IFERROR(VLOOKUP($A278,'TD SOP+PROFORM'!$A$5:$AD$750,MATCH(AJ$2,'TD SOP+PROFORM'!$B$2:$AD$2,0)+1,0),0)</f>
        <v>0</v>
      </c>
      <c r="AK278" s="25">
        <f>IFERROR(VLOOKUP($A278,'TD SOP+PROFORM'!$A$5:$AD$750,MATCH(AK$4,'TD SOP+PROFORM'!$B$2:$AD$2,0)+1,0),0)+IFERROR(VLOOKUP($A278,'TD SOP+PROFORM'!$A$5:$AD$750,MATCH(AK$2,'TD SOP+PROFORM'!$B$2:$AD$2,0)+1,0),0)</f>
        <v>0</v>
      </c>
      <c r="AL278" s="26" t="str">
        <f t="shared" si="76"/>
        <v/>
      </c>
      <c r="AM278" s="25">
        <f t="shared" si="78"/>
        <v>0</v>
      </c>
      <c r="AN278" s="25">
        <f t="shared" si="78"/>
        <v>0</v>
      </c>
      <c r="AO278" s="26" t="str">
        <f t="shared" si="77"/>
        <v/>
      </c>
    </row>
    <row r="279" spans="1:41" x14ac:dyDescent="0.35">
      <c r="A279" s="24">
        <f>IF(AND('TD SOP+PROFORM'!A276&lt;&gt;"",'TD SOP+PROFORM'!A276&lt;&gt;"TOTAL"),'TD SOP+PROFORM'!A276,0)</f>
        <v>0</v>
      </c>
      <c r="C279" s="25" t="str">
        <f>IFERROR(VLOOKUP($A279,'TD SOP+PROFORM'!$A$5:$AD$750,MATCH(C$4,'TD SOP+PROFORM'!$B$2:$AT$2,0)+1,0),"")</f>
        <v/>
      </c>
      <c r="D279" s="25" t="str">
        <f>IFERROR(VLOOKUP($A279,'TD SOP+PROFORM'!$A$5:$AD$750,MATCH(D$4,'TD SOP+PROFORM'!$B$2:$AT$2,0)+1,0),"")</f>
        <v/>
      </c>
      <c r="E279" s="26" t="str">
        <f t="shared" si="65"/>
        <v/>
      </c>
      <c r="F279" s="25" t="str">
        <f>IFERROR(VLOOKUP($A279,'TD SOP+PROFORM'!$A$5:$AD$750,MATCH(F$4,'TD SOP+PROFORM'!$B$2:$AT$2,0)+1,0),"")</f>
        <v/>
      </c>
      <c r="G279" s="25" t="str">
        <f>IFERROR(VLOOKUP($A279,'TD SOP+PROFORM'!$A$5:$AD$750,MATCH(G$4,'TD SOP+PROFORM'!$B$2:$AT$2,0)+1,0),"")</f>
        <v/>
      </c>
      <c r="H279" s="26" t="str">
        <f t="shared" si="66"/>
        <v/>
      </c>
      <c r="I279" s="25" t="str">
        <f>IFERROR(VLOOKUP($A279,'TD SOP+PROFORM'!$A$5:$AD$750,MATCH(I$4,'TD SOP+PROFORM'!$B$2:$AT$2,0)+1,0),"")</f>
        <v/>
      </c>
      <c r="J279" s="25" t="str">
        <f>IFERROR(VLOOKUP($A279,'TD SOP+PROFORM'!$A$5:$AD$750,MATCH(J$4,'TD SOP+PROFORM'!$B$2:$AT$2,0)+1,0),"")</f>
        <v/>
      </c>
      <c r="K279" s="26" t="str">
        <f t="shared" si="67"/>
        <v/>
      </c>
      <c r="L279" s="25" t="str">
        <f>IFERROR(VLOOKUP($A279,'TD SOP+PROFORM'!$A$5:$AD$750,MATCH(L$4,'TD SOP+PROFORM'!$B$2:$AT$2,0)+1,0),"")</f>
        <v/>
      </c>
      <c r="M279" s="25" t="str">
        <f>IFERROR(VLOOKUP($A279,'TD SOP+PROFORM'!$A$5:$AD$750,MATCH(M$4,'TD SOP+PROFORM'!$B$2:$AT$2,0)+1,0),"")</f>
        <v/>
      </c>
      <c r="N279" s="26" t="str">
        <f t="shared" si="68"/>
        <v/>
      </c>
      <c r="O279" s="25">
        <f>IFERROR(VLOOKUP($A279,'TD SOP+PROFORM'!$A$5:$AD$750,MATCH(O$4,'TD SOP+PROFORM'!$B$2:$AD$2,0)+1,0),0)+IFERROR(VLOOKUP($A279,'TD SOP+PROFORM'!$A$5:$AD$750,MATCH(O$2,'TD SOP+PROFORM'!$B$2:$AD$2,0)+1,0),0)</f>
        <v>0</v>
      </c>
      <c r="P279" s="25">
        <f>IFERROR(VLOOKUP($A279,'TD SOP+PROFORM'!$A$5:$AD$750,MATCH(P$4,'TD SOP+PROFORM'!$B$2:$AD$2,0)+1,0),0)+IFERROR(VLOOKUP($A279,'TD SOP+PROFORM'!$A$5:$AD$750,MATCH(P$2,'TD SOP+PROFORM'!$B$2:$AD$2,0)+1,0),0)</f>
        <v>0</v>
      </c>
      <c r="Q279" s="26" t="str">
        <f t="shared" si="69"/>
        <v/>
      </c>
      <c r="R279" s="25">
        <f>IFERROR(VLOOKUP($A279,'TD SOP+PROFORM'!$A$5:$AD$750,MATCH(R$4,'TD SOP+PROFORM'!$B$2:$AD$2,0)+1,0),0)+IFERROR(VLOOKUP($A279,'TD SOP+PROFORM'!$A$5:$AD$750,MATCH(R$2,'TD SOP+PROFORM'!$B$2:$AD$2,0)+1,0),0)</f>
        <v>0</v>
      </c>
      <c r="S279" s="25">
        <f>IFERROR(VLOOKUP($A279,'TD SOP+PROFORM'!$A$5:$AD$750,MATCH(S$4,'TD SOP+PROFORM'!$B$2:$AD$2,0)+1,0),0)+IFERROR(VLOOKUP($A279,'TD SOP+PROFORM'!$A$5:$AD$750,MATCH(S$2,'TD SOP+PROFORM'!$B$2:$AD$2,0)+1,0),0)</f>
        <v>0</v>
      </c>
      <c r="T279" s="26" t="str">
        <f t="shared" si="70"/>
        <v/>
      </c>
      <c r="U279" s="25">
        <f>IFERROR(VLOOKUP($A279,'TD SOP+PROFORM'!$A$5:$AD$750,MATCH(U$4,'TD SOP+PROFORM'!$B$2:$AD$2,0)+1,0),0)+IFERROR(VLOOKUP($A279,'TD SOP+PROFORM'!$A$5:$AD$750,MATCH(U$2,'TD SOP+PROFORM'!$B$2:$AD$2,0)+1,0),0)</f>
        <v>0</v>
      </c>
      <c r="V279" s="25">
        <f>IFERROR(VLOOKUP($A279,'TD SOP+PROFORM'!$A$5:$AD$750,MATCH(V$4,'TD SOP+PROFORM'!$B$2:$AD$2,0)+1,0),0)+IFERROR(VLOOKUP($A279,'TD SOP+PROFORM'!$A$5:$AD$750,MATCH(V$2,'TD SOP+PROFORM'!$B$2:$AD$2,0)+1,0),0)</f>
        <v>0</v>
      </c>
      <c r="W279" s="26" t="str">
        <f t="shared" si="71"/>
        <v/>
      </c>
      <c r="X279" s="25">
        <f>IFERROR(VLOOKUP($A279,'TD SOP+PROFORM'!$A$5:$AD$750,MATCH(X$4,'TD SOP+PROFORM'!$B$2:$AD$2,0)+1,0),0)+IFERROR(VLOOKUP($A279,'TD SOP+PROFORM'!$A$5:$AD$750,MATCH(X$2,'TD SOP+PROFORM'!$B$2:$AD$2,0)+1,0),0)</f>
        <v>0</v>
      </c>
      <c r="Y279" s="25">
        <f>IFERROR(VLOOKUP($A279,'TD SOP+PROFORM'!$A$5:$AD$750,MATCH(Y$4,'TD SOP+PROFORM'!$B$2:$AD$2,0)+1,0),0)+IFERROR(VLOOKUP($A279,'TD SOP+PROFORM'!$A$5:$AD$750,MATCH(Y$2,'TD SOP+PROFORM'!$B$2:$AD$2,0)+1,0),0)</f>
        <v>0</v>
      </c>
      <c r="Z279" s="26" t="str">
        <f t="shared" si="72"/>
        <v/>
      </c>
      <c r="AA279" s="25">
        <f>IFERROR(VLOOKUP($A279,'TD SOP+PROFORM'!$A$5:$AD$750,MATCH(AA$4,'TD SOP+PROFORM'!$B$2:$AD$2,0)+1,0),0)+IFERROR(VLOOKUP($A279,'TD SOP+PROFORM'!$A$5:$AD$750,MATCH(AA$2,'TD SOP+PROFORM'!$B$2:$AD$2,0)+1,0),0)</f>
        <v>0</v>
      </c>
      <c r="AB279" s="25">
        <f>IFERROR(VLOOKUP($A279,'TD SOP+PROFORM'!$A$5:$AD$750,MATCH(AB$4,'TD SOP+PROFORM'!$B$2:$AD$2,0)+1,0),0)+IFERROR(VLOOKUP($A279,'TD SOP+PROFORM'!$A$5:$AD$750,MATCH(AB$2,'TD SOP+PROFORM'!$B$2:$AD$2,0)+1,0),0)</f>
        <v>0</v>
      </c>
      <c r="AC279" s="26" t="str">
        <f t="shared" si="73"/>
        <v/>
      </c>
      <c r="AD279" s="25">
        <f>IFERROR(VLOOKUP($A279,'TD SOP+PROFORM'!$A$5:$AD$750,MATCH(AD$4,'TD SOP+PROFORM'!$B$2:$AD$2,0)+1,0),0)+IFERROR(VLOOKUP($A279,'TD SOP+PROFORM'!$A$5:$AD$750,MATCH(AD$2,'TD SOP+PROFORM'!$B$2:$AD$2,0)+1,0),0)</f>
        <v>0</v>
      </c>
      <c r="AE279" s="25">
        <f>IFERROR(VLOOKUP($A279,'TD SOP+PROFORM'!$A$5:$AD$750,MATCH(AE$4,'TD SOP+PROFORM'!$B$2:$AD$2,0)+1,0),0)+IFERROR(VLOOKUP($A279,'TD SOP+PROFORM'!$A$5:$AD$750,MATCH(AE$2,'TD SOP+PROFORM'!$B$2:$AD$2,0)+1,0),0)</f>
        <v>0</v>
      </c>
      <c r="AF279" s="26" t="str">
        <f t="shared" si="74"/>
        <v/>
      </c>
      <c r="AG279" s="25">
        <f>IFERROR(VLOOKUP($A279,'TD SOP+PROFORM'!$A$5:$AD$750,MATCH(AG$4,'TD SOP+PROFORM'!$B$2:$AD$2,0)+1,0),0)+IFERROR(VLOOKUP($A279,'TD SOP+PROFORM'!$A$5:$AD$750,MATCH(AG$2,'TD SOP+PROFORM'!$B$2:$AD$2,0)+1,0),0)</f>
        <v>0</v>
      </c>
      <c r="AH279" s="25">
        <f>IFERROR(VLOOKUP($A279,'TD SOP+PROFORM'!$A$5:$AD$750,MATCH(AH$4,'TD SOP+PROFORM'!$B$2:$AD$2,0)+1,0),0)+IFERROR(VLOOKUP($A279,'TD SOP+PROFORM'!$A$5:$AD$750,MATCH(AH$2,'TD SOP+PROFORM'!$B$2:$AD$2,0)+1,0),0)</f>
        <v>0</v>
      </c>
      <c r="AI279" s="26" t="str">
        <f t="shared" si="75"/>
        <v/>
      </c>
      <c r="AJ279" s="25">
        <f>IFERROR(VLOOKUP($A279,'TD SOP+PROFORM'!$A$5:$AD$750,MATCH(AJ$4,'TD SOP+PROFORM'!$B$2:$AD$2,0)+1,0),0)+IFERROR(VLOOKUP($A279,'TD SOP+PROFORM'!$A$5:$AD$750,MATCH(AJ$2,'TD SOP+PROFORM'!$B$2:$AD$2,0)+1,0),0)</f>
        <v>0</v>
      </c>
      <c r="AK279" s="25">
        <f>IFERROR(VLOOKUP($A279,'TD SOP+PROFORM'!$A$5:$AD$750,MATCH(AK$4,'TD SOP+PROFORM'!$B$2:$AD$2,0)+1,0),0)+IFERROR(VLOOKUP($A279,'TD SOP+PROFORM'!$A$5:$AD$750,MATCH(AK$2,'TD SOP+PROFORM'!$B$2:$AD$2,0)+1,0),0)</f>
        <v>0</v>
      </c>
      <c r="AL279" s="26" t="str">
        <f t="shared" si="76"/>
        <v/>
      </c>
      <c r="AM279" s="25">
        <f t="shared" si="78"/>
        <v>0</v>
      </c>
      <c r="AN279" s="25">
        <f t="shared" si="78"/>
        <v>0</v>
      </c>
      <c r="AO279" s="26" t="str">
        <f t="shared" si="77"/>
        <v/>
      </c>
    </row>
    <row r="280" spans="1:41" x14ac:dyDescent="0.35">
      <c r="A280" s="24">
        <f>IF(AND('TD SOP+PROFORM'!A277&lt;&gt;"",'TD SOP+PROFORM'!A277&lt;&gt;"TOTAL"),'TD SOP+PROFORM'!A277,0)</f>
        <v>0</v>
      </c>
      <c r="C280" s="25" t="str">
        <f>IFERROR(VLOOKUP($A280,'TD SOP+PROFORM'!$A$5:$AD$750,MATCH(C$4,'TD SOP+PROFORM'!$B$2:$AT$2,0)+1,0),"")</f>
        <v/>
      </c>
      <c r="D280" s="25" t="str">
        <f>IFERROR(VLOOKUP($A280,'TD SOP+PROFORM'!$A$5:$AD$750,MATCH(D$4,'TD SOP+PROFORM'!$B$2:$AT$2,0)+1,0),"")</f>
        <v/>
      </c>
      <c r="E280" s="26" t="str">
        <f t="shared" si="65"/>
        <v/>
      </c>
      <c r="F280" s="25" t="str">
        <f>IFERROR(VLOOKUP($A280,'TD SOP+PROFORM'!$A$5:$AD$750,MATCH(F$4,'TD SOP+PROFORM'!$B$2:$AT$2,0)+1,0),"")</f>
        <v/>
      </c>
      <c r="G280" s="25" t="str">
        <f>IFERROR(VLOOKUP($A280,'TD SOP+PROFORM'!$A$5:$AD$750,MATCH(G$4,'TD SOP+PROFORM'!$B$2:$AT$2,0)+1,0),"")</f>
        <v/>
      </c>
      <c r="H280" s="26" t="str">
        <f t="shared" si="66"/>
        <v/>
      </c>
      <c r="I280" s="25" t="str">
        <f>IFERROR(VLOOKUP($A280,'TD SOP+PROFORM'!$A$5:$AD$750,MATCH(I$4,'TD SOP+PROFORM'!$B$2:$AT$2,0)+1,0),"")</f>
        <v/>
      </c>
      <c r="J280" s="25" t="str">
        <f>IFERROR(VLOOKUP($A280,'TD SOP+PROFORM'!$A$5:$AD$750,MATCH(J$4,'TD SOP+PROFORM'!$B$2:$AT$2,0)+1,0),"")</f>
        <v/>
      </c>
      <c r="K280" s="26" t="str">
        <f t="shared" si="67"/>
        <v/>
      </c>
      <c r="L280" s="25" t="str">
        <f>IFERROR(VLOOKUP($A280,'TD SOP+PROFORM'!$A$5:$AD$750,MATCH(L$4,'TD SOP+PROFORM'!$B$2:$AT$2,0)+1,0),"")</f>
        <v/>
      </c>
      <c r="M280" s="25" t="str">
        <f>IFERROR(VLOOKUP($A280,'TD SOP+PROFORM'!$A$5:$AD$750,MATCH(M$4,'TD SOP+PROFORM'!$B$2:$AT$2,0)+1,0),"")</f>
        <v/>
      </c>
      <c r="N280" s="26" t="str">
        <f t="shared" si="68"/>
        <v/>
      </c>
      <c r="O280" s="25">
        <f>IFERROR(VLOOKUP($A280,'TD SOP+PROFORM'!$A$5:$AD$750,MATCH(O$4,'TD SOP+PROFORM'!$B$2:$AD$2,0)+1,0),0)+IFERROR(VLOOKUP($A280,'TD SOP+PROFORM'!$A$5:$AD$750,MATCH(O$2,'TD SOP+PROFORM'!$B$2:$AD$2,0)+1,0),0)</f>
        <v>0</v>
      </c>
      <c r="P280" s="25">
        <f>IFERROR(VLOOKUP($A280,'TD SOP+PROFORM'!$A$5:$AD$750,MATCH(P$4,'TD SOP+PROFORM'!$B$2:$AD$2,0)+1,0),0)+IFERROR(VLOOKUP($A280,'TD SOP+PROFORM'!$A$5:$AD$750,MATCH(P$2,'TD SOP+PROFORM'!$B$2:$AD$2,0)+1,0),0)</f>
        <v>0</v>
      </c>
      <c r="Q280" s="26" t="str">
        <f t="shared" si="69"/>
        <v/>
      </c>
      <c r="R280" s="25">
        <f>IFERROR(VLOOKUP($A280,'TD SOP+PROFORM'!$A$5:$AD$750,MATCH(R$4,'TD SOP+PROFORM'!$B$2:$AD$2,0)+1,0),0)+IFERROR(VLOOKUP($A280,'TD SOP+PROFORM'!$A$5:$AD$750,MATCH(R$2,'TD SOP+PROFORM'!$B$2:$AD$2,0)+1,0),0)</f>
        <v>0</v>
      </c>
      <c r="S280" s="25">
        <f>IFERROR(VLOOKUP($A280,'TD SOP+PROFORM'!$A$5:$AD$750,MATCH(S$4,'TD SOP+PROFORM'!$B$2:$AD$2,0)+1,0),0)+IFERROR(VLOOKUP($A280,'TD SOP+PROFORM'!$A$5:$AD$750,MATCH(S$2,'TD SOP+PROFORM'!$B$2:$AD$2,0)+1,0),0)</f>
        <v>0</v>
      </c>
      <c r="T280" s="26" t="str">
        <f t="shared" si="70"/>
        <v/>
      </c>
      <c r="U280" s="25">
        <f>IFERROR(VLOOKUP($A280,'TD SOP+PROFORM'!$A$5:$AD$750,MATCH(U$4,'TD SOP+PROFORM'!$B$2:$AD$2,0)+1,0),0)+IFERROR(VLOOKUP($A280,'TD SOP+PROFORM'!$A$5:$AD$750,MATCH(U$2,'TD SOP+PROFORM'!$B$2:$AD$2,0)+1,0),0)</f>
        <v>0</v>
      </c>
      <c r="V280" s="25">
        <f>IFERROR(VLOOKUP($A280,'TD SOP+PROFORM'!$A$5:$AD$750,MATCH(V$4,'TD SOP+PROFORM'!$B$2:$AD$2,0)+1,0),0)+IFERROR(VLOOKUP($A280,'TD SOP+PROFORM'!$A$5:$AD$750,MATCH(V$2,'TD SOP+PROFORM'!$B$2:$AD$2,0)+1,0),0)</f>
        <v>0</v>
      </c>
      <c r="W280" s="26" t="str">
        <f t="shared" si="71"/>
        <v/>
      </c>
      <c r="X280" s="25">
        <f>IFERROR(VLOOKUP($A280,'TD SOP+PROFORM'!$A$5:$AD$750,MATCH(X$4,'TD SOP+PROFORM'!$B$2:$AD$2,0)+1,0),0)+IFERROR(VLOOKUP($A280,'TD SOP+PROFORM'!$A$5:$AD$750,MATCH(X$2,'TD SOP+PROFORM'!$B$2:$AD$2,0)+1,0),0)</f>
        <v>0</v>
      </c>
      <c r="Y280" s="25">
        <f>IFERROR(VLOOKUP($A280,'TD SOP+PROFORM'!$A$5:$AD$750,MATCH(Y$4,'TD SOP+PROFORM'!$B$2:$AD$2,0)+1,0),0)+IFERROR(VLOOKUP($A280,'TD SOP+PROFORM'!$A$5:$AD$750,MATCH(Y$2,'TD SOP+PROFORM'!$B$2:$AD$2,0)+1,0),0)</f>
        <v>0</v>
      </c>
      <c r="Z280" s="26" t="str">
        <f t="shared" si="72"/>
        <v/>
      </c>
      <c r="AA280" s="25">
        <f>IFERROR(VLOOKUP($A280,'TD SOP+PROFORM'!$A$5:$AD$750,MATCH(AA$4,'TD SOP+PROFORM'!$B$2:$AD$2,0)+1,0),0)+IFERROR(VLOOKUP($A280,'TD SOP+PROFORM'!$A$5:$AD$750,MATCH(AA$2,'TD SOP+PROFORM'!$B$2:$AD$2,0)+1,0),0)</f>
        <v>0</v>
      </c>
      <c r="AB280" s="25">
        <f>IFERROR(VLOOKUP($A280,'TD SOP+PROFORM'!$A$5:$AD$750,MATCH(AB$4,'TD SOP+PROFORM'!$B$2:$AD$2,0)+1,0),0)+IFERROR(VLOOKUP($A280,'TD SOP+PROFORM'!$A$5:$AD$750,MATCH(AB$2,'TD SOP+PROFORM'!$B$2:$AD$2,0)+1,0),0)</f>
        <v>0</v>
      </c>
      <c r="AC280" s="26" t="str">
        <f t="shared" si="73"/>
        <v/>
      </c>
      <c r="AD280" s="25">
        <f>IFERROR(VLOOKUP($A280,'TD SOP+PROFORM'!$A$5:$AD$750,MATCH(AD$4,'TD SOP+PROFORM'!$B$2:$AD$2,0)+1,0),0)+IFERROR(VLOOKUP($A280,'TD SOP+PROFORM'!$A$5:$AD$750,MATCH(AD$2,'TD SOP+PROFORM'!$B$2:$AD$2,0)+1,0),0)</f>
        <v>0</v>
      </c>
      <c r="AE280" s="25">
        <f>IFERROR(VLOOKUP($A280,'TD SOP+PROFORM'!$A$5:$AD$750,MATCH(AE$4,'TD SOP+PROFORM'!$B$2:$AD$2,0)+1,0),0)+IFERROR(VLOOKUP($A280,'TD SOP+PROFORM'!$A$5:$AD$750,MATCH(AE$2,'TD SOP+PROFORM'!$B$2:$AD$2,0)+1,0),0)</f>
        <v>0</v>
      </c>
      <c r="AF280" s="26" t="str">
        <f t="shared" si="74"/>
        <v/>
      </c>
      <c r="AG280" s="25">
        <f>IFERROR(VLOOKUP($A280,'TD SOP+PROFORM'!$A$5:$AD$750,MATCH(AG$4,'TD SOP+PROFORM'!$B$2:$AD$2,0)+1,0),0)+IFERROR(VLOOKUP($A280,'TD SOP+PROFORM'!$A$5:$AD$750,MATCH(AG$2,'TD SOP+PROFORM'!$B$2:$AD$2,0)+1,0),0)</f>
        <v>0</v>
      </c>
      <c r="AH280" s="25">
        <f>IFERROR(VLOOKUP($A280,'TD SOP+PROFORM'!$A$5:$AD$750,MATCH(AH$4,'TD SOP+PROFORM'!$B$2:$AD$2,0)+1,0),0)+IFERROR(VLOOKUP($A280,'TD SOP+PROFORM'!$A$5:$AD$750,MATCH(AH$2,'TD SOP+PROFORM'!$B$2:$AD$2,0)+1,0),0)</f>
        <v>0</v>
      </c>
      <c r="AI280" s="26" t="str">
        <f t="shared" si="75"/>
        <v/>
      </c>
      <c r="AJ280" s="25">
        <f>IFERROR(VLOOKUP($A280,'TD SOP+PROFORM'!$A$5:$AD$750,MATCH(AJ$4,'TD SOP+PROFORM'!$B$2:$AD$2,0)+1,0),0)+IFERROR(VLOOKUP($A280,'TD SOP+PROFORM'!$A$5:$AD$750,MATCH(AJ$2,'TD SOP+PROFORM'!$B$2:$AD$2,0)+1,0),0)</f>
        <v>0</v>
      </c>
      <c r="AK280" s="25">
        <f>IFERROR(VLOOKUP($A280,'TD SOP+PROFORM'!$A$5:$AD$750,MATCH(AK$4,'TD SOP+PROFORM'!$B$2:$AD$2,0)+1,0),0)+IFERROR(VLOOKUP($A280,'TD SOP+PROFORM'!$A$5:$AD$750,MATCH(AK$2,'TD SOP+PROFORM'!$B$2:$AD$2,0)+1,0),0)</f>
        <v>0</v>
      </c>
      <c r="AL280" s="26" t="str">
        <f t="shared" si="76"/>
        <v/>
      </c>
      <c r="AM280" s="25">
        <f t="shared" si="78"/>
        <v>0</v>
      </c>
      <c r="AN280" s="25">
        <f t="shared" si="78"/>
        <v>0</v>
      </c>
      <c r="AO280" s="26" t="str">
        <f t="shared" si="77"/>
        <v/>
      </c>
    </row>
    <row r="281" spans="1:41" x14ac:dyDescent="0.35">
      <c r="A281" s="24">
        <f>IF(AND('TD SOP+PROFORM'!A278&lt;&gt;"",'TD SOP+PROFORM'!A278&lt;&gt;"TOTAL"),'TD SOP+PROFORM'!A278,0)</f>
        <v>0</v>
      </c>
      <c r="C281" s="25" t="str">
        <f>IFERROR(VLOOKUP($A281,'TD SOP+PROFORM'!$A$5:$AD$750,MATCH(C$4,'TD SOP+PROFORM'!$B$2:$AT$2,0)+1,0),"")</f>
        <v/>
      </c>
      <c r="D281" s="25" t="str">
        <f>IFERROR(VLOOKUP($A281,'TD SOP+PROFORM'!$A$5:$AD$750,MATCH(D$4,'TD SOP+PROFORM'!$B$2:$AT$2,0)+1,0),"")</f>
        <v/>
      </c>
      <c r="E281" s="26" t="str">
        <f t="shared" si="65"/>
        <v/>
      </c>
      <c r="F281" s="25" t="str">
        <f>IFERROR(VLOOKUP($A281,'TD SOP+PROFORM'!$A$5:$AD$750,MATCH(F$4,'TD SOP+PROFORM'!$B$2:$AT$2,0)+1,0),"")</f>
        <v/>
      </c>
      <c r="G281" s="25" t="str">
        <f>IFERROR(VLOOKUP($A281,'TD SOP+PROFORM'!$A$5:$AD$750,MATCH(G$4,'TD SOP+PROFORM'!$B$2:$AT$2,0)+1,0),"")</f>
        <v/>
      </c>
      <c r="H281" s="26" t="str">
        <f t="shared" si="66"/>
        <v/>
      </c>
      <c r="I281" s="25" t="str">
        <f>IFERROR(VLOOKUP($A281,'TD SOP+PROFORM'!$A$5:$AD$750,MATCH(I$4,'TD SOP+PROFORM'!$B$2:$AT$2,0)+1,0),"")</f>
        <v/>
      </c>
      <c r="J281" s="25" t="str">
        <f>IFERROR(VLOOKUP($A281,'TD SOP+PROFORM'!$A$5:$AD$750,MATCH(J$4,'TD SOP+PROFORM'!$B$2:$AT$2,0)+1,0),"")</f>
        <v/>
      </c>
      <c r="K281" s="26" t="str">
        <f t="shared" si="67"/>
        <v/>
      </c>
      <c r="L281" s="25" t="str">
        <f>IFERROR(VLOOKUP($A281,'TD SOP+PROFORM'!$A$5:$AD$750,MATCH(L$4,'TD SOP+PROFORM'!$B$2:$AT$2,0)+1,0),"")</f>
        <v/>
      </c>
      <c r="M281" s="25" t="str">
        <f>IFERROR(VLOOKUP($A281,'TD SOP+PROFORM'!$A$5:$AD$750,MATCH(M$4,'TD SOP+PROFORM'!$B$2:$AT$2,0)+1,0),"")</f>
        <v/>
      </c>
      <c r="N281" s="26" t="str">
        <f t="shared" si="68"/>
        <v/>
      </c>
      <c r="O281" s="25">
        <f>IFERROR(VLOOKUP($A281,'TD SOP+PROFORM'!$A$5:$AD$750,MATCH(O$4,'TD SOP+PROFORM'!$B$2:$AD$2,0)+1,0),0)+IFERROR(VLOOKUP($A281,'TD SOP+PROFORM'!$A$5:$AD$750,MATCH(O$2,'TD SOP+PROFORM'!$B$2:$AD$2,0)+1,0),0)</f>
        <v>0</v>
      </c>
      <c r="P281" s="25">
        <f>IFERROR(VLOOKUP($A281,'TD SOP+PROFORM'!$A$5:$AD$750,MATCH(P$4,'TD SOP+PROFORM'!$B$2:$AD$2,0)+1,0),0)+IFERROR(VLOOKUP($A281,'TD SOP+PROFORM'!$A$5:$AD$750,MATCH(P$2,'TD SOP+PROFORM'!$B$2:$AD$2,0)+1,0),0)</f>
        <v>0</v>
      </c>
      <c r="Q281" s="26" t="str">
        <f t="shared" si="69"/>
        <v/>
      </c>
      <c r="R281" s="25">
        <f>IFERROR(VLOOKUP($A281,'TD SOP+PROFORM'!$A$5:$AD$750,MATCH(R$4,'TD SOP+PROFORM'!$B$2:$AD$2,0)+1,0),0)+IFERROR(VLOOKUP($A281,'TD SOP+PROFORM'!$A$5:$AD$750,MATCH(R$2,'TD SOP+PROFORM'!$B$2:$AD$2,0)+1,0),0)</f>
        <v>0</v>
      </c>
      <c r="S281" s="25">
        <f>IFERROR(VLOOKUP($A281,'TD SOP+PROFORM'!$A$5:$AD$750,MATCH(S$4,'TD SOP+PROFORM'!$B$2:$AD$2,0)+1,0),0)+IFERROR(VLOOKUP($A281,'TD SOP+PROFORM'!$A$5:$AD$750,MATCH(S$2,'TD SOP+PROFORM'!$B$2:$AD$2,0)+1,0),0)</f>
        <v>0</v>
      </c>
      <c r="T281" s="26" t="str">
        <f t="shared" si="70"/>
        <v/>
      </c>
      <c r="U281" s="25">
        <f>IFERROR(VLOOKUP($A281,'TD SOP+PROFORM'!$A$5:$AD$750,MATCH(U$4,'TD SOP+PROFORM'!$B$2:$AD$2,0)+1,0),0)+IFERROR(VLOOKUP($A281,'TD SOP+PROFORM'!$A$5:$AD$750,MATCH(U$2,'TD SOP+PROFORM'!$B$2:$AD$2,0)+1,0),0)</f>
        <v>0</v>
      </c>
      <c r="V281" s="25">
        <f>IFERROR(VLOOKUP($A281,'TD SOP+PROFORM'!$A$5:$AD$750,MATCH(V$4,'TD SOP+PROFORM'!$B$2:$AD$2,0)+1,0),0)+IFERROR(VLOOKUP($A281,'TD SOP+PROFORM'!$A$5:$AD$750,MATCH(V$2,'TD SOP+PROFORM'!$B$2:$AD$2,0)+1,0),0)</f>
        <v>0</v>
      </c>
      <c r="W281" s="26" t="str">
        <f t="shared" si="71"/>
        <v/>
      </c>
      <c r="X281" s="25">
        <f>IFERROR(VLOOKUP($A281,'TD SOP+PROFORM'!$A$5:$AD$750,MATCH(X$4,'TD SOP+PROFORM'!$B$2:$AD$2,0)+1,0),0)+IFERROR(VLOOKUP($A281,'TD SOP+PROFORM'!$A$5:$AD$750,MATCH(X$2,'TD SOP+PROFORM'!$B$2:$AD$2,0)+1,0),0)</f>
        <v>0</v>
      </c>
      <c r="Y281" s="25">
        <f>IFERROR(VLOOKUP($A281,'TD SOP+PROFORM'!$A$5:$AD$750,MATCH(Y$4,'TD SOP+PROFORM'!$B$2:$AD$2,0)+1,0),0)+IFERROR(VLOOKUP($A281,'TD SOP+PROFORM'!$A$5:$AD$750,MATCH(Y$2,'TD SOP+PROFORM'!$B$2:$AD$2,0)+1,0),0)</f>
        <v>0</v>
      </c>
      <c r="Z281" s="26" t="str">
        <f t="shared" si="72"/>
        <v/>
      </c>
      <c r="AA281" s="25">
        <f>IFERROR(VLOOKUP($A281,'TD SOP+PROFORM'!$A$5:$AD$750,MATCH(AA$4,'TD SOP+PROFORM'!$B$2:$AD$2,0)+1,0),0)+IFERROR(VLOOKUP($A281,'TD SOP+PROFORM'!$A$5:$AD$750,MATCH(AA$2,'TD SOP+PROFORM'!$B$2:$AD$2,0)+1,0),0)</f>
        <v>0</v>
      </c>
      <c r="AB281" s="25">
        <f>IFERROR(VLOOKUP($A281,'TD SOP+PROFORM'!$A$5:$AD$750,MATCH(AB$4,'TD SOP+PROFORM'!$B$2:$AD$2,0)+1,0),0)+IFERROR(VLOOKUP($A281,'TD SOP+PROFORM'!$A$5:$AD$750,MATCH(AB$2,'TD SOP+PROFORM'!$B$2:$AD$2,0)+1,0),0)</f>
        <v>0</v>
      </c>
      <c r="AC281" s="26" t="str">
        <f t="shared" si="73"/>
        <v/>
      </c>
      <c r="AD281" s="25">
        <f>IFERROR(VLOOKUP($A281,'TD SOP+PROFORM'!$A$5:$AD$750,MATCH(AD$4,'TD SOP+PROFORM'!$B$2:$AD$2,0)+1,0),0)+IFERROR(VLOOKUP($A281,'TD SOP+PROFORM'!$A$5:$AD$750,MATCH(AD$2,'TD SOP+PROFORM'!$B$2:$AD$2,0)+1,0),0)</f>
        <v>0</v>
      </c>
      <c r="AE281" s="25">
        <f>IFERROR(VLOOKUP($A281,'TD SOP+PROFORM'!$A$5:$AD$750,MATCH(AE$4,'TD SOP+PROFORM'!$B$2:$AD$2,0)+1,0),0)+IFERROR(VLOOKUP($A281,'TD SOP+PROFORM'!$A$5:$AD$750,MATCH(AE$2,'TD SOP+PROFORM'!$B$2:$AD$2,0)+1,0),0)</f>
        <v>0</v>
      </c>
      <c r="AF281" s="26" t="str">
        <f t="shared" si="74"/>
        <v/>
      </c>
      <c r="AG281" s="25">
        <f>IFERROR(VLOOKUP($A281,'TD SOP+PROFORM'!$A$5:$AD$750,MATCH(AG$4,'TD SOP+PROFORM'!$B$2:$AD$2,0)+1,0),0)+IFERROR(VLOOKUP($A281,'TD SOP+PROFORM'!$A$5:$AD$750,MATCH(AG$2,'TD SOP+PROFORM'!$B$2:$AD$2,0)+1,0),0)</f>
        <v>0</v>
      </c>
      <c r="AH281" s="25">
        <f>IFERROR(VLOOKUP($A281,'TD SOP+PROFORM'!$A$5:$AD$750,MATCH(AH$4,'TD SOP+PROFORM'!$B$2:$AD$2,0)+1,0),0)+IFERROR(VLOOKUP($A281,'TD SOP+PROFORM'!$A$5:$AD$750,MATCH(AH$2,'TD SOP+PROFORM'!$B$2:$AD$2,0)+1,0),0)</f>
        <v>0</v>
      </c>
      <c r="AI281" s="26" t="str">
        <f t="shared" si="75"/>
        <v/>
      </c>
      <c r="AJ281" s="25">
        <f>IFERROR(VLOOKUP($A281,'TD SOP+PROFORM'!$A$5:$AD$750,MATCH(AJ$4,'TD SOP+PROFORM'!$B$2:$AD$2,0)+1,0),0)+IFERROR(VLOOKUP($A281,'TD SOP+PROFORM'!$A$5:$AD$750,MATCH(AJ$2,'TD SOP+PROFORM'!$B$2:$AD$2,0)+1,0),0)</f>
        <v>0</v>
      </c>
      <c r="AK281" s="25">
        <f>IFERROR(VLOOKUP($A281,'TD SOP+PROFORM'!$A$5:$AD$750,MATCH(AK$4,'TD SOP+PROFORM'!$B$2:$AD$2,0)+1,0),0)+IFERROR(VLOOKUP($A281,'TD SOP+PROFORM'!$A$5:$AD$750,MATCH(AK$2,'TD SOP+PROFORM'!$B$2:$AD$2,0)+1,0),0)</f>
        <v>0</v>
      </c>
      <c r="AL281" s="26" t="str">
        <f t="shared" si="76"/>
        <v/>
      </c>
      <c r="AM281" s="25">
        <f t="shared" si="78"/>
        <v>0</v>
      </c>
      <c r="AN281" s="25">
        <f t="shared" si="78"/>
        <v>0</v>
      </c>
      <c r="AO281" s="26" t="str">
        <f t="shared" si="77"/>
        <v/>
      </c>
    </row>
    <row r="282" spans="1:41" x14ac:dyDescent="0.35">
      <c r="A282" s="24">
        <f>IF(AND('TD SOP+PROFORM'!A279&lt;&gt;"",'TD SOP+PROFORM'!A279&lt;&gt;"TOTAL"),'TD SOP+PROFORM'!A279,0)</f>
        <v>0</v>
      </c>
      <c r="C282" s="25" t="str">
        <f>IFERROR(VLOOKUP($A282,'TD SOP+PROFORM'!$A$5:$AD$750,MATCH(C$4,'TD SOP+PROFORM'!$B$2:$AT$2,0)+1,0),"")</f>
        <v/>
      </c>
      <c r="D282" s="25" t="str">
        <f>IFERROR(VLOOKUP($A282,'TD SOP+PROFORM'!$A$5:$AD$750,MATCH(D$4,'TD SOP+PROFORM'!$B$2:$AT$2,0)+1,0),"")</f>
        <v/>
      </c>
      <c r="E282" s="26" t="str">
        <f t="shared" si="65"/>
        <v/>
      </c>
      <c r="F282" s="25" t="str">
        <f>IFERROR(VLOOKUP($A282,'TD SOP+PROFORM'!$A$5:$AD$750,MATCH(F$4,'TD SOP+PROFORM'!$B$2:$AT$2,0)+1,0),"")</f>
        <v/>
      </c>
      <c r="G282" s="25" t="str">
        <f>IFERROR(VLOOKUP($A282,'TD SOP+PROFORM'!$A$5:$AD$750,MATCH(G$4,'TD SOP+PROFORM'!$B$2:$AT$2,0)+1,0),"")</f>
        <v/>
      </c>
      <c r="H282" s="26" t="str">
        <f t="shared" si="66"/>
        <v/>
      </c>
      <c r="I282" s="25" t="str">
        <f>IFERROR(VLOOKUP($A282,'TD SOP+PROFORM'!$A$5:$AD$750,MATCH(I$4,'TD SOP+PROFORM'!$B$2:$AT$2,0)+1,0),"")</f>
        <v/>
      </c>
      <c r="J282" s="25" t="str">
        <f>IFERROR(VLOOKUP($A282,'TD SOP+PROFORM'!$A$5:$AD$750,MATCH(J$4,'TD SOP+PROFORM'!$B$2:$AT$2,0)+1,0),"")</f>
        <v/>
      </c>
      <c r="K282" s="26" t="str">
        <f t="shared" si="67"/>
        <v/>
      </c>
      <c r="L282" s="25" t="str">
        <f>IFERROR(VLOOKUP($A282,'TD SOP+PROFORM'!$A$5:$AD$750,MATCH(L$4,'TD SOP+PROFORM'!$B$2:$AT$2,0)+1,0),"")</f>
        <v/>
      </c>
      <c r="M282" s="25" t="str">
        <f>IFERROR(VLOOKUP($A282,'TD SOP+PROFORM'!$A$5:$AD$750,MATCH(M$4,'TD SOP+PROFORM'!$B$2:$AT$2,0)+1,0),"")</f>
        <v/>
      </c>
      <c r="N282" s="26" t="str">
        <f t="shared" si="68"/>
        <v/>
      </c>
      <c r="O282" s="25">
        <f>IFERROR(VLOOKUP($A282,'TD SOP+PROFORM'!$A$5:$AD$750,MATCH(O$4,'TD SOP+PROFORM'!$B$2:$AD$2,0)+1,0),0)+IFERROR(VLOOKUP($A282,'TD SOP+PROFORM'!$A$5:$AD$750,MATCH(O$2,'TD SOP+PROFORM'!$B$2:$AD$2,0)+1,0),0)</f>
        <v>0</v>
      </c>
      <c r="P282" s="25">
        <f>IFERROR(VLOOKUP($A282,'TD SOP+PROFORM'!$A$5:$AD$750,MATCH(P$4,'TD SOP+PROFORM'!$B$2:$AD$2,0)+1,0),0)+IFERROR(VLOOKUP($A282,'TD SOP+PROFORM'!$A$5:$AD$750,MATCH(P$2,'TD SOP+PROFORM'!$B$2:$AD$2,0)+1,0),0)</f>
        <v>0</v>
      </c>
      <c r="Q282" s="26" t="str">
        <f t="shared" si="69"/>
        <v/>
      </c>
      <c r="R282" s="25">
        <f>IFERROR(VLOOKUP($A282,'TD SOP+PROFORM'!$A$5:$AD$750,MATCH(R$4,'TD SOP+PROFORM'!$B$2:$AD$2,0)+1,0),0)+IFERROR(VLOOKUP($A282,'TD SOP+PROFORM'!$A$5:$AD$750,MATCH(R$2,'TD SOP+PROFORM'!$B$2:$AD$2,0)+1,0),0)</f>
        <v>0</v>
      </c>
      <c r="S282" s="25">
        <f>IFERROR(VLOOKUP($A282,'TD SOP+PROFORM'!$A$5:$AD$750,MATCH(S$4,'TD SOP+PROFORM'!$B$2:$AD$2,0)+1,0),0)+IFERROR(VLOOKUP($A282,'TD SOP+PROFORM'!$A$5:$AD$750,MATCH(S$2,'TD SOP+PROFORM'!$B$2:$AD$2,0)+1,0),0)</f>
        <v>0</v>
      </c>
      <c r="T282" s="26" t="str">
        <f t="shared" si="70"/>
        <v/>
      </c>
      <c r="U282" s="25">
        <f>IFERROR(VLOOKUP($A282,'TD SOP+PROFORM'!$A$5:$AD$750,MATCH(U$4,'TD SOP+PROFORM'!$B$2:$AD$2,0)+1,0),0)+IFERROR(VLOOKUP($A282,'TD SOP+PROFORM'!$A$5:$AD$750,MATCH(U$2,'TD SOP+PROFORM'!$B$2:$AD$2,0)+1,0),0)</f>
        <v>0</v>
      </c>
      <c r="V282" s="25">
        <f>IFERROR(VLOOKUP($A282,'TD SOP+PROFORM'!$A$5:$AD$750,MATCH(V$4,'TD SOP+PROFORM'!$B$2:$AD$2,0)+1,0),0)+IFERROR(VLOOKUP($A282,'TD SOP+PROFORM'!$A$5:$AD$750,MATCH(V$2,'TD SOP+PROFORM'!$B$2:$AD$2,0)+1,0),0)</f>
        <v>0</v>
      </c>
      <c r="W282" s="26" t="str">
        <f t="shared" si="71"/>
        <v/>
      </c>
      <c r="X282" s="25">
        <f>IFERROR(VLOOKUP($A282,'TD SOP+PROFORM'!$A$5:$AD$750,MATCH(X$4,'TD SOP+PROFORM'!$B$2:$AD$2,0)+1,0),0)+IFERROR(VLOOKUP($A282,'TD SOP+PROFORM'!$A$5:$AD$750,MATCH(X$2,'TD SOP+PROFORM'!$B$2:$AD$2,0)+1,0),0)</f>
        <v>0</v>
      </c>
      <c r="Y282" s="25">
        <f>IFERROR(VLOOKUP($A282,'TD SOP+PROFORM'!$A$5:$AD$750,MATCH(Y$4,'TD SOP+PROFORM'!$B$2:$AD$2,0)+1,0),0)+IFERROR(VLOOKUP($A282,'TD SOP+PROFORM'!$A$5:$AD$750,MATCH(Y$2,'TD SOP+PROFORM'!$B$2:$AD$2,0)+1,0),0)</f>
        <v>0</v>
      </c>
      <c r="Z282" s="26" t="str">
        <f t="shared" si="72"/>
        <v/>
      </c>
      <c r="AA282" s="25">
        <f>IFERROR(VLOOKUP($A282,'TD SOP+PROFORM'!$A$5:$AD$750,MATCH(AA$4,'TD SOP+PROFORM'!$B$2:$AD$2,0)+1,0),0)+IFERROR(VLOOKUP($A282,'TD SOP+PROFORM'!$A$5:$AD$750,MATCH(AA$2,'TD SOP+PROFORM'!$B$2:$AD$2,0)+1,0),0)</f>
        <v>0</v>
      </c>
      <c r="AB282" s="25">
        <f>IFERROR(VLOOKUP($A282,'TD SOP+PROFORM'!$A$5:$AD$750,MATCH(AB$4,'TD SOP+PROFORM'!$B$2:$AD$2,0)+1,0),0)+IFERROR(VLOOKUP($A282,'TD SOP+PROFORM'!$A$5:$AD$750,MATCH(AB$2,'TD SOP+PROFORM'!$B$2:$AD$2,0)+1,0),0)</f>
        <v>0</v>
      </c>
      <c r="AC282" s="26" t="str">
        <f t="shared" si="73"/>
        <v/>
      </c>
      <c r="AD282" s="25">
        <f>IFERROR(VLOOKUP($A282,'TD SOP+PROFORM'!$A$5:$AD$750,MATCH(AD$4,'TD SOP+PROFORM'!$B$2:$AD$2,0)+1,0),0)+IFERROR(VLOOKUP($A282,'TD SOP+PROFORM'!$A$5:$AD$750,MATCH(AD$2,'TD SOP+PROFORM'!$B$2:$AD$2,0)+1,0),0)</f>
        <v>0</v>
      </c>
      <c r="AE282" s="25">
        <f>IFERROR(VLOOKUP($A282,'TD SOP+PROFORM'!$A$5:$AD$750,MATCH(AE$4,'TD SOP+PROFORM'!$B$2:$AD$2,0)+1,0),0)+IFERROR(VLOOKUP($A282,'TD SOP+PROFORM'!$A$5:$AD$750,MATCH(AE$2,'TD SOP+PROFORM'!$B$2:$AD$2,0)+1,0),0)</f>
        <v>0</v>
      </c>
      <c r="AF282" s="26" t="str">
        <f t="shared" si="74"/>
        <v/>
      </c>
      <c r="AG282" s="25">
        <f>IFERROR(VLOOKUP($A282,'TD SOP+PROFORM'!$A$5:$AD$750,MATCH(AG$4,'TD SOP+PROFORM'!$B$2:$AD$2,0)+1,0),0)+IFERROR(VLOOKUP($A282,'TD SOP+PROFORM'!$A$5:$AD$750,MATCH(AG$2,'TD SOP+PROFORM'!$B$2:$AD$2,0)+1,0),0)</f>
        <v>0</v>
      </c>
      <c r="AH282" s="25">
        <f>IFERROR(VLOOKUP($A282,'TD SOP+PROFORM'!$A$5:$AD$750,MATCH(AH$4,'TD SOP+PROFORM'!$B$2:$AD$2,0)+1,0),0)+IFERROR(VLOOKUP($A282,'TD SOP+PROFORM'!$A$5:$AD$750,MATCH(AH$2,'TD SOP+PROFORM'!$B$2:$AD$2,0)+1,0),0)</f>
        <v>0</v>
      </c>
      <c r="AI282" s="26" t="str">
        <f t="shared" si="75"/>
        <v/>
      </c>
      <c r="AJ282" s="25">
        <f>IFERROR(VLOOKUP($A282,'TD SOP+PROFORM'!$A$5:$AD$750,MATCH(AJ$4,'TD SOP+PROFORM'!$B$2:$AD$2,0)+1,0),0)+IFERROR(VLOOKUP($A282,'TD SOP+PROFORM'!$A$5:$AD$750,MATCH(AJ$2,'TD SOP+PROFORM'!$B$2:$AD$2,0)+1,0),0)</f>
        <v>0</v>
      </c>
      <c r="AK282" s="25">
        <f>IFERROR(VLOOKUP($A282,'TD SOP+PROFORM'!$A$5:$AD$750,MATCH(AK$4,'TD SOP+PROFORM'!$B$2:$AD$2,0)+1,0),0)+IFERROR(VLOOKUP($A282,'TD SOP+PROFORM'!$A$5:$AD$750,MATCH(AK$2,'TD SOP+PROFORM'!$B$2:$AD$2,0)+1,0),0)</f>
        <v>0</v>
      </c>
      <c r="AL282" s="26" t="str">
        <f t="shared" si="76"/>
        <v/>
      </c>
      <c r="AM282" s="25">
        <f t="shared" si="78"/>
        <v>0</v>
      </c>
      <c r="AN282" s="25">
        <f t="shared" si="78"/>
        <v>0</v>
      </c>
      <c r="AO282" s="26" t="str">
        <f t="shared" si="77"/>
        <v/>
      </c>
    </row>
    <row r="283" spans="1:41" x14ac:dyDescent="0.35">
      <c r="A283" s="24">
        <f>IF(AND('TD SOP+PROFORM'!A280&lt;&gt;"",'TD SOP+PROFORM'!A280&lt;&gt;"TOTAL"),'TD SOP+PROFORM'!A280,0)</f>
        <v>0</v>
      </c>
      <c r="C283" s="25" t="str">
        <f>IFERROR(VLOOKUP($A283,'TD SOP+PROFORM'!$A$5:$AD$750,MATCH(C$4,'TD SOP+PROFORM'!$B$2:$AT$2,0)+1,0),"")</f>
        <v/>
      </c>
      <c r="D283" s="25" t="str">
        <f>IFERROR(VLOOKUP($A283,'TD SOP+PROFORM'!$A$5:$AD$750,MATCH(D$4,'TD SOP+PROFORM'!$B$2:$AT$2,0)+1,0),"")</f>
        <v/>
      </c>
      <c r="E283" s="26" t="str">
        <f t="shared" si="65"/>
        <v/>
      </c>
      <c r="F283" s="25" t="str">
        <f>IFERROR(VLOOKUP($A283,'TD SOP+PROFORM'!$A$5:$AD$750,MATCH(F$4,'TD SOP+PROFORM'!$B$2:$AT$2,0)+1,0),"")</f>
        <v/>
      </c>
      <c r="G283" s="25" t="str">
        <f>IFERROR(VLOOKUP($A283,'TD SOP+PROFORM'!$A$5:$AD$750,MATCH(G$4,'TD SOP+PROFORM'!$B$2:$AT$2,0)+1,0),"")</f>
        <v/>
      </c>
      <c r="H283" s="26" t="str">
        <f t="shared" si="66"/>
        <v/>
      </c>
      <c r="I283" s="25" t="str">
        <f>IFERROR(VLOOKUP($A283,'TD SOP+PROFORM'!$A$5:$AD$750,MATCH(I$4,'TD SOP+PROFORM'!$B$2:$AT$2,0)+1,0),"")</f>
        <v/>
      </c>
      <c r="J283" s="25" t="str">
        <f>IFERROR(VLOOKUP($A283,'TD SOP+PROFORM'!$A$5:$AD$750,MATCH(J$4,'TD SOP+PROFORM'!$B$2:$AT$2,0)+1,0),"")</f>
        <v/>
      </c>
      <c r="K283" s="26" t="str">
        <f t="shared" si="67"/>
        <v/>
      </c>
      <c r="L283" s="25" t="str">
        <f>IFERROR(VLOOKUP($A283,'TD SOP+PROFORM'!$A$5:$AD$750,MATCH(L$4,'TD SOP+PROFORM'!$B$2:$AT$2,0)+1,0),"")</f>
        <v/>
      </c>
      <c r="M283" s="25" t="str">
        <f>IFERROR(VLOOKUP($A283,'TD SOP+PROFORM'!$A$5:$AD$750,MATCH(M$4,'TD SOP+PROFORM'!$B$2:$AT$2,0)+1,0),"")</f>
        <v/>
      </c>
      <c r="N283" s="26" t="str">
        <f t="shared" si="68"/>
        <v/>
      </c>
      <c r="O283" s="25">
        <f>IFERROR(VLOOKUP($A283,'TD SOP+PROFORM'!$A$5:$AD$750,MATCH(O$4,'TD SOP+PROFORM'!$B$2:$AD$2,0)+1,0),0)+IFERROR(VLOOKUP($A283,'TD SOP+PROFORM'!$A$5:$AD$750,MATCH(O$2,'TD SOP+PROFORM'!$B$2:$AD$2,0)+1,0),0)</f>
        <v>0</v>
      </c>
      <c r="P283" s="25">
        <f>IFERROR(VLOOKUP($A283,'TD SOP+PROFORM'!$A$5:$AD$750,MATCH(P$4,'TD SOP+PROFORM'!$B$2:$AD$2,0)+1,0),0)+IFERROR(VLOOKUP($A283,'TD SOP+PROFORM'!$A$5:$AD$750,MATCH(P$2,'TD SOP+PROFORM'!$B$2:$AD$2,0)+1,0),0)</f>
        <v>0</v>
      </c>
      <c r="Q283" s="26" t="str">
        <f t="shared" si="69"/>
        <v/>
      </c>
      <c r="R283" s="25">
        <f>IFERROR(VLOOKUP($A283,'TD SOP+PROFORM'!$A$5:$AD$750,MATCH(R$4,'TD SOP+PROFORM'!$B$2:$AD$2,0)+1,0),0)+IFERROR(VLOOKUP($A283,'TD SOP+PROFORM'!$A$5:$AD$750,MATCH(R$2,'TD SOP+PROFORM'!$B$2:$AD$2,0)+1,0),0)</f>
        <v>0</v>
      </c>
      <c r="S283" s="25">
        <f>IFERROR(VLOOKUP($A283,'TD SOP+PROFORM'!$A$5:$AD$750,MATCH(S$4,'TD SOP+PROFORM'!$B$2:$AD$2,0)+1,0),0)+IFERROR(VLOOKUP($A283,'TD SOP+PROFORM'!$A$5:$AD$750,MATCH(S$2,'TD SOP+PROFORM'!$B$2:$AD$2,0)+1,0),0)</f>
        <v>0</v>
      </c>
      <c r="T283" s="26" t="str">
        <f t="shared" si="70"/>
        <v/>
      </c>
      <c r="U283" s="25">
        <f>IFERROR(VLOOKUP($A283,'TD SOP+PROFORM'!$A$5:$AD$750,MATCH(U$4,'TD SOP+PROFORM'!$B$2:$AD$2,0)+1,0),0)+IFERROR(VLOOKUP($A283,'TD SOP+PROFORM'!$A$5:$AD$750,MATCH(U$2,'TD SOP+PROFORM'!$B$2:$AD$2,0)+1,0),0)</f>
        <v>0</v>
      </c>
      <c r="V283" s="25">
        <f>IFERROR(VLOOKUP($A283,'TD SOP+PROFORM'!$A$5:$AD$750,MATCH(V$4,'TD SOP+PROFORM'!$B$2:$AD$2,0)+1,0),0)+IFERROR(VLOOKUP($A283,'TD SOP+PROFORM'!$A$5:$AD$750,MATCH(V$2,'TD SOP+PROFORM'!$B$2:$AD$2,0)+1,0),0)</f>
        <v>0</v>
      </c>
      <c r="W283" s="26" t="str">
        <f t="shared" si="71"/>
        <v/>
      </c>
      <c r="X283" s="25">
        <f>IFERROR(VLOOKUP($A283,'TD SOP+PROFORM'!$A$5:$AD$750,MATCH(X$4,'TD SOP+PROFORM'!$B$2:$AD$2,0)+1,0),0)+IFERROR(VLOOKUP($A283,'TD SOP+PROFORM'!$A$5:$AD$750,MATCH(X$2,'TD SOP+PROFORM'!$B$2:$AD$2,0)+1,0),0)</f>
        <v>0</v>
      </c>
      <c r="Y283" s="25">
        <f>IFERROR(VLOOKUP($A283,'TD SOP+PROFORM'!$A$5:$AD$750,MATCH(Y$4,'TD SOP+PROFORM'!$B$2:$AD$2,0)+1,0),0)+IFERROR(VLOOKUP($A283,'TD SOP+PROFORM'!$A$5:$AD$750,MATCH(Y$2,'TD SOP+PROFORM'!$B$2:$AD$2,0)+1,0),0)</f>
        <v>0</v>
      </c>
      <c r="Z283" s="26" t="str">
        <f t="shared" si="72"/>
        <v/>
      </c>
      <c r="AA283" s="25">
        <f>IFERROR(VLOOKUP($A283,'TD SOP+PROFORM'!$A$5:$AD$750,MATCH(AA$4,'TD SOP+PROFORM'!$B$2:$AD$2,0)+1,0),0)+IFERROR(VLOOKUP($A283,'TD SOP+PROFORM'!$A$5:$AD$750,MATCH(AA$2,'TD SOP+PROFORM'!$B$2:$AD$2,0)+1,0),0)</f>
        <v>0</v>
      </c>
      <c r="AB283" s="25">
        <f>IFERROR(VLOOKUP($A283,'TD SOP+PROFORM'!$A$5:$AD$750,MATCH(AB$4,'TD SOP+PROFORM'!$B$2:$AD$2,0)+1,0),0)+IFERROR(VLOOKUP($A283,'TD SOP+PROFORM'!$A$5:$AD$750,MATCH(AB$2,'TD SOP+PROFORM'!$B$2:$AD$2,0)+1,0),0)</f>
        <v>0</v>
      </c>
      <c r="AC283" s="26" t="str">
        <f t="shared" si="73"/>
        <v/>
      </c>
      <c r="AD283" s="25">
        <f>IFERROR(VLOOKUP($A283,'TD SOP+PROFORM'!$A$5:$AD$750,MATCH(AD$4,'TD SOP+PROFORM'!$B$2:$AD$2,0)+1,0),0)+IFERROR(VLOOKUP($A283,'TD SOP+PROFORM'!$A$5:$AD$750,MATCH(AD$2,'TD SOP+PROFORM'!$B$2:$AD$2,0)+1,0),0)</f>
        <v>0</v>
      </c>
      <c r="AE283" s="25">
        <f>IFERROR(VLOOKUP($A283,'TD SOP+PROFORM'!$A$5:$AD$750,MATCH(AE$4,'TD SOP+PROFORM'!$B$2:$AD$2,0)+1,0),0)+IFERROR(VLOOKUP($A283,'TD SOP+PROFORM'!$A$5:$AD$750,MATCH(AE$2,'TD SOP+PROFORM'!$B$2:$AD$2,0)+1,0),0)</f>
        <v>0</v>
      </c>
      <c r="AF283" s="26" t="str">
        <f t="shared" si="74"/>
        <v/>
      </c>
      <c r="AG283" s="25">
        <f>IFERROR(VLOOKUP($A283,'TD SOP+PROFORM'!$A$5:$AD$750,MATCH(AG$4,'TD SOP+PROFORM'!$B$2:$AD$2,0)+1,0),0)+IFERROR(VLOOKUP($A283,'TD SOP+PROFORM'!$A$5:$AD$750,MATCH(AG$2,'TD SOP+PROFORM'!$B$2:$AD$2,0)+1,0),0)</f>
        <v>0</v>
      </c>
      <c r="AH283" s="25">
        <f>IFERROR(VLOOKUP($A283,'TD SOP+PROFORM'!$A$5:$AD$750,MATCH(AH$4,'TD SOP+PROFORM'!$B$2:$AD$2,0)+1,0),0)+IFERROR(VLOOKUP($A283,'TD SOP+PROFORM'!$A$5:$AD$750,MATCH(AH$2,'TD SOP+PROFORM'!$B$2:$AD$2,0)+1,0),0)</f>
        <v>0</v>
      </c>
      <c r="AI283" s="26" t="str">
        <f t="shared" si="75"/>
        <v/>
      </c>
      <c r="AJ283" s="25">
        <f>IFERROR(VLOOKUP($A283,'TD SOP+PROFORM'!$A$5:$AD$750,MATCH(AJ$4,'TD SOP+PROFORM'!$B$2:$AD$2,0)+1,0),0)+IFERROR(VLOOKUP($A283,'TD SOP+PROFORM'!$A$5:$AD$750,MATCH(AJ$2,'TD SOP+PROFORM'!$B$2:$AD$2,0)+1,0),0)</f>
        <v>0</v>
      </c>
      <c r="AK283" s="25">
        <f>IFERROR(VLOOKUP($A283,'TD SOP+PROFORM'!$A$5:$AD$750,MATCH(AK$4,'TD SOP+PROFORM'!$B$2:$AD$2,0)+1,0),0)+IFERROR(VLOOKUP($A283,'TD SOP+PROFORM'!$A$5:$AD$750,MATCH(AK$2,'TD SOP+PROFORM'!$B$2:$AD$2,0)+1,0),0)</f>
        <v>0</v>
      </c>
      <c r="AL283" s="26" t="str">
        <f t="shared" si="76"/>
        <v/>
      </c>
      <c r="AM283" s="25">
        <f t="shared" si="78"/>
        <v>0</v>
      </c>
      <c r="AN283" s="25">
        <f t="shared" si="78"/>
        <v>0</v>
      </c>
      <c r="AO283" s="26" t="str">
        <f t="shared" si="77"/>
        <v/>
      </c>
    </row>
    <row r="284" spans="1:41" x14ac:dyDescent="0.35">
      <c r="A284" s="24">
        <f>IF(AND('TD SOP+PROFORM'!A281&lt;&gt;"",'TD SOP+PROFORM'!A281&lt;&gt;"TOTAL"),'TD SOP+PROFORM'!A281,0)</f>
        <v>0</v>
      </c>
      <c r="C284" s="25" t="str">
        <f>IFERROR(VLOOKUP($A284,'TD SOP+PROFORM'!$A$5:$AD$750,MATCH(C$4,'TD SOP+PROFORM'!$B$2:$AT$2,0)+1,0),"")</f>
        <v/>
      </c>
      <c r="D284" s="25" t="str">
        <f>IFERROR(VLOOKUP($A284,'TD SOP+PROFORM'!$A$5:$AD$750,MATCH(D$4,'TD SOP+PROFORM'!$B$2:$AT$2,0)+1,0),"")</f>
        <v/>
      </c>
      <c r="E284" s="26" t="str">
        <f t="shared" si="65"/>
        <v/>
      </c>
      <c r="F284" s="25" t="str">
        <f>IFERROR(VLOOKUP($A284,'TD SOP+PROFORM'!$A$5:$AD$750,MATCH(F$4,'TD SOP+PROFORM'!$B$2:$AT$2,0)+1,0),"")</f>
        <v/>
      </c>
      <c r="G284" s="25" t="str">
        <f>IFERROR(VLOOKUP($A284,'TD SOP+PROFORM'!$A$5:$AD$750,MATCH(G$4,'TD SOP+PROFORM'!$B$2:$AT$2,0)+1,0),"")</f>
        <v/>
      </c>
      <c r="H284" s="26" t="str">
        <f t="shared" si="66"/>
        <v/>
      </c>
      <c r="I284" s="25" t="str">
        <f>IFERROR(VLOOKUP($A284,'TD SOP+PROFORM'!$A$5:$AD$750,MATCH(I$4,'TD SOP+PROFORM'!$B$2:$AT$2,0)+1,0),"")</f>
        <v/>
      </c>
      <c r="J284" s="25" t="str">
        <f>IFERROR(VLOOKUP($A284,'TD SOP+PROFORM'!$A$5:$AD$750,MATCH(J$4,'TD SOP+PROFORM'!$B$2:$AT$2,0)+1,0),"")</f>
        <v/>
      </c>
      <c r="K284" s="26" t="str">
        <f t="shared" si="67"/>
        <v/>
      </c>
      <c r="L284" s="25" t="str">
        <f>IFERROR(VLOOKUP($A284,'TD SOP+PROFORM'!$A$5:$AD$750,MATCH(L$4,'TD SOP+PROFORM'!$B$2:$AT$2,0)+1,0),"")</f>
        <v/>
      </c>
      <c r="M284" s="25" t="str">
        <f>IFERROR(VLOOKUP($A284,'TD SOP+PROFORM'!$A$5:$AD$750,MATCH(M$4,'TD SOP+PROFORM'!$B$2:$AT$2,0)+1,0),"")</f>
        <v/>
      </c>
      <c r="N284" s="26" t="str">
        <f t="shared" si="68"/>
        <v/>
      </c>
      <c r="O284" s="25">
        <f>IFERROR(VLOOKUP($A284,'TD SOP+PROFORM'!$A$5:$AD$750,MATCH(O$4,'TD SOP+PROFORM'!$B$2:$AD$2,0)+1,0),0)+IFERROR(VLOOKUP($A284,'TD SOP+PROFORM'!$A$5:$AD$750,MATCH(O$2,'TD SOP+PROFORM'!$B$2:$AD$2,0)+1,0),0)</f>
        <v>0</v>
      </c>
      <c r="P284" s="25">
        <f>IFERROR(VLOOKUP($A284,'TD SOP+PROFORM'!$A$5:$AD$750,MATCH(P$4,'TD SOP+PROFORM'!$B$2:$AD$2,0)+1,0),0)+IFERROR(VLOOKUP($A284,'TD SOP+PROFORM'!$A$5:$AD$750,MATCH(P$2,'TD SOP+PROFORM'!$B$2:$AD$2,0)+1,0),0)</f>
        <v>0</v>
      </c>
      <c r="Q284" s="26" t="str">
        <f t="shared" si="69"/>
        <v/>
      </c>
      <c r="R284" s="25">
        <f>IFERROR(VLOOKUP($A284,'TD SOP+PROFORM'!$A$5:$AD$750,MATCH(R$4,'TD SOP+PROFORM'!$B$2:$AD$2,0)+1,0),0)+IFERROR(VLOOKUP($A284,'TD SOP+PROFORM'!$A$5:$AD$750,MATCH(R$2,'TD SOP+PROFORM'!$B$2:$AD$2,0)+1,0),0)</f>
        <v>0</v>
      </c>
      <c r="S284" s="25">
        <f>IFERROR(VLOOKUP($A284,'TD SOP+PROFORM'!$A$5:$AD$750,MATCH(S$4,'TD SOP+PROFORM'!$B$2:$AD$2,0)+1,0),0)+IFERROR(VLOOKUP($A284,'TD SOP+PROFORM'!$A$5:$AD$750,MATCH(S$2,'TD SOP+PROFORM'!$B$2:$AD$2,0)+1,0),0)</f>
        <v>0</v>
      </c>
      <c r="T284" s="26" t="str">
        <f t="shared" si="70"/>
        <v/>
      </c>
      <c r="U284" s="25">
        <f>IFERROR(VLOOKUP($A284,'TD SOP+PROFORM'!$A$5:$AD$750,MATCH(U$4,'TD SOP+PROFORM'!$B$2:$AD$2,0)+1,0),0)+IFERROR(VLOOKUP($A284,'TD SOP+PROFORM'!$A$5:$AD$750,MATCH(U$2,'TD SOP+PROFORM'!$B$2:$AD$2,0)+1,0),0)</f>
        <v>0</v>
      </c>
      <c r="V284" s="25">
        <f>IFERROR(VLOOKUP($A284,'TD SOP+PROFORM'!$A$5:$AD$750,MATCH(V$4,'TD SOP+PROFORM'!$B$2:$AD$2,0)+1,0),0)+IFERROR(VLOOKUP($A284,'TD SOP+PROFORM'!$A$5:$AD$750,MATCH(V$2,'TD SOP+PROFORM'!$B$2:$AD$2,0)+1,0),0)</f>
        <v>0</v>
      </c>
      <c r="W284" s="26" t="str">
        <f t="shared" si="71"/>
        <v/>
      </c>
      <c r="X284" s="25">
        <f>IFERROR(VLOOKUP($A284,'TD SOP+PROFORM'!$A$5:$AD$750,MATCH(X$4,'TD SOP+PROFORM'!$B$2:$AD$2,0)+1,0),0)+IFERROR(VLOOKUP($A284,'TD SOP+PROFORM'!$A$5:$AD$750,MATCH(X$2,'TD SOP+PROFORM'!$B$2:$AD$2,0)+1,0),0)</f>
        <v>0</v>
      </c>
      <c r="Y284" s="25">
        <f>IFERROR(VLOOKUP($A284,'TD SOP+PROFORM'!$A$5:$AD$750,MATCH(Y$4,'TD SOP+PROFORM'!$B$2:$AD$2,0)+1,0),0)+IFERROR(VLOOKUP($A284,'TD SOP+PROFORM'!$A$5:$AD$750,MATCH(Y$2,'TD SOP+PROFORM'!$B$2:$AD$2,0)+1,0),0)</f>
        <v>0</v>
      </c>
      <c r="Z284" s="26" t="str">
        <f t="shared" si="72"/>
        <v/>
      </c>
      <c r="AA284" s="25">
        <f>IFERROR(VLOOKUP($A284,'TD SOP+PROFORM'!$A$5:$AD$750,MATCH(AA$4,'TD SOP+PROFORM'!$B$2:$AD$2,0)+1,0),0)+IFERROR(VLOOKUP($A284,'TD SOP+PROFORM'!$A$5:$AD$750,MATCH(AA$2,'TD SOP+PROFORM'!$B$2:$AD$2,0)+1,0),0)</f>
        <v>0</v>
      </c>
      <c r="AB284" s="25">
        <f>IFERROR(VLOOKUP($A284,'TD SOP+PROFORM'!$A$5:$AD$750,MATCH(AB$4,'TD SOP+PROFORM'!$B$2:$AD$2,0)+1,0),0)+IFERROR(VLOOKUP($A284,'TD SOP+PROFORM'!$A$5:$AD$750,MATCH(AB$2,'TD SOP+PROFORM'!$B$2:$AD$2,0)+1,0),0)</f>
        <v>0</v>
      </c>
      <c r="AC284" s="26" t="str">
        <f t="shared" si="73"/>
        <v/>
      </c>
      <c r="AD284" s="25">
        <f>IFERROR(VLOOKUP($A284,'TD SOP+PROFORM'!$A$5:$AD$750,MATCH(AD$4,'TD SOP+PROFORM'!$B$2:$AD$2,0)+1,0),0)+IFERROR(VLOOKUP($A284,'TD SOP+PROFORM'!$A$5:$AD$750,MATCH(AD$2,'TD SOP+PROFORM'!$B$2:$AD$2,0)+1,0),0)</f>
        <v>0</v>
      </c>
      <c r="AE284" s="25">
        <f>IFERROR(VLOOKUP($A284,'TD SOP+PROFORM'!$A$5:$AD$750,MATCH(AE$4,'TD SOP+PROFORM'!$B$2:$AD$2,0)+1,0),0)+IFERROR(VLOOKUP($A284,'TD SOP+PROFORM'!$A$5:$AD$750,MATCH(AE$2,'TD SOP+PROFORM'!$B$2:$AD$2,0)+1,0),0)</f>
        <v>0</v>
      </c>
      <c r="AF284" s="26" t="str">
        <f t="shared" si="74"/>
        <v/>
      </c>
      <c r="AG284" s="25">
        <f>IFERROR(VLOOKUP($A284,'TD SOP+PROFORM'!$A$5:$AD$750,MATCH(AG$4,'TD SOP+PROFORM'!$B$2:$AD$2,0)+1,0),0)+IFERROR(VLOOKUP($A284,'TD SOP+PROFORM'!$A$5:$AD$750,MATCH(AG$2,'TD SOP+PROFORM'!$B$2:$AD$2,0)+1,0),0)</f>
        <v>0</v>
      </c>
      <c r="AH284" s="25">
        <f>IFERROR(VLOOKUP($A284,'TD SOP+PROFORM'!$A$5:$AD$750,MATCH(AH$4,'TD SOP+PROFORM'!$B$2:$AD$2,0)+1,0),0)+IFERROR(VLOOKUP($A284,'TD SOP+PROFORM'!$A$5:$AD$750,MATCH(AH$2,'TD SOP+PROFORM'!$B$2:$AD$2,0)+1,0),0)</f>
        <v>0</v>
      </c>
      <c r="AI284" s="26" t="str">
        <f t="shared" si="75"/>
        <v/>
      </c>
      <c r="AJ284" s="25">
        <f>IFERROR(VLOOKUP($A284,'TD SOP+PROFORM'!$A$5:$AD$750,MATCH(AJ$4,'TD SOP+PROFORM'!$B$2:$AD$2,0)+1,0),0)+IFERROR(VLOOKUP($A284,'TD SOP+PROFORM'!$A$5:$AD$750,MATCH(AJ$2,'TD SOP+PROFORM'!$B$2:$AD$2,0)+1,0),0)</f>
        <v>0</v>
      </c>
      <c r="AK284" s="25">
        <f>IFERROR(VLOOKUP($A284,'TD SOP+PROFORM'!$A$5:$AD$750,MATCH(AK$4,'TD SOP+PROFORM'!$B$2:$AD$2,0)+1,0),0)+IFERROR(VLOOKUP($A284,'TD SOP+PROFORM'!$A$5:$AD$750,MATCH(AK$2,'TD SOP+PROFORM'!$B$2:$AD$2,0)+1,0),0)</f>
        <v>0</v>
      </c>
      <c r="AL284" s="26" t="str">
        <f t="shared" si="76"/>
        <v/>
      </c>
      <c r="AM284" s="25">
        <f t="shared" si="78"/>
        <v>0</v>
      </c>
      <c r="AN284" s="25">
        <f t="shared" si="78"/>
        <v>0</v>
      </c>
      <c r="AO284" s="26" t="str">
        <f t="shared" si="77"/>
        <v/>
      </c>
    </row>
    <row r="285" spans="1:41" x14ac:dyDescent="0.35">
      <c r="A285" s="24">
        <f>IF(AND('TD SOP+PROFORM'!A282&lt;&gt;"",'TD SOP+PROFORM'!A282&lt;&gt;"TOTAL"),'TD SOP+PROFORM'!A282,0)</f>
        <v>0</v>
      </c>
      <c r="C285" s="25" t="str">
        <f>IFERROR(VLOOKUP($A285,'TD SOP+PROFORM'!$A$5:$AD$750,MATCH(C$4,'TD SOP+PROFORM'!$B$2:$AT$2,0)+1,0),"")</f>
        <v/>
      </c>
      <c r="D285" s="25" t="str">
        <f>IFERROR(VLOOKUP($A285,'TD SOP+PROFORM'!$A$5:$AD$750,MATCH(D$4,'TD SOP+PROFORM'!$B$2:$AT$2,0)+1,0),"")</f>
        <v/>
      </c>
      <c r="E285" s="26" t="str">
        <f t="shared" si="65"/>
        <v/>
      </c>
      <c r="F285" s="25" t="str">
        <f>IFERROR(VLOOKUP($A285,'TD SOP+PROFORM'!$A$5:$AD$750,MATCH(F$4,'TD SOP+PROFORM'!$B$2:$AT$2,0)+1,0),"")</f>
        <v/>
      </c>
      <c r="G285" s="25" t="str">
        <f>IFERROR(VLOOKUP($A285,'TD SOP+PROFORM'!$A$5:$AD$750,MATCH(G$4,'TD SOP+PROFORM'!$B$2:$AT$2,0)+1,0),"")</f>
        <v/>
      </c>
      <c r="H285" s="26" t="str">
        <f t="shared" si="66"/>
        <v/>
      </c>
      <c r="I285" s="25" t="str">
        <f>IFERROR(VLOOKUP($A285,'TD SOP+PROFORM'!$A$5:$AD$750,MATCH(I$4,'TD SOP+PROFORM'!$B$2:$AT$2,0)+1,0),"")</f>
        <v/>
      </c>
      <c r="J285" s="25" t="str">
        <f>IFERROR(VLOOKUP($A285,'TD SOP+PROFORM'!$A$5:$AD$750,MATCH(J$4,'TD SOP+PROFORM'!$B$2:$AT$2,0)+1,0),"")</f>
        <v/>
      </c>
      <c r="K285" s="26" t="str">
        <f t="shared" si="67"/>
        <v/>
      </c>
      <c r="L285" s="25" t="str">
        <f>IFERROR(VLOOKUP($A285,'TD SOP+PROFORM'!$A$5:$AD$750,MATCH(L$4,'TD SOP+PROFORM'!$B$2:$AT$2,0)+1,0),"")</f>
        <v/>
      </c>
      <c r="M285" s="25" t="str">
        <f>IFERROR(VLOOKUP($A285,'TD SOP+PROFORM'!$A$5:$AD$750,MATCH(M$4,'TD SOP+PROFORM'!$B$2:$AT$2,0)+1,0),"")</f>
        <v/>
      </c>
      <c r="N285" s="26" t="str">
        <f t="shared" si="68"/>
        <v/>
      </c>
      <c r="O285" s="25">
        <f>IFERROR(VLOOKUP($A285,'TD SOP+PROFORM'!$A$5:$AD$750,MATCH(O$4,'TD SOP+PROFORM'!$B$2:$AD$2,0)+1,0),0)+IFERROR(VLOOKUP($A285,'TD SOP+PROFORM'!$A$5:$AD$750,MATCH(O$2,'TD SOP+PROFORM'!$B$2:$AD$2,0)+1,0),0)</f>
        <v>0</v>
      </c>
      <c r="P285" s="25">
        <f>IFERROR(VLOOKUP($A285,'TD SOP+PROFORM'!$A$5:$AD$750,MATCH(P$4,'TD SOP+PROFORM'!$B$2:$AD$2,0)+1,0),0)+IFERROR(VLOOKUP($A285,'TD SOP+PROFORM'!$A$5:$AD$750,MATCH(P$2,'TD SOP+PROFORM'!$B$2:$AD$2,0)+1,0),0)</f>
        <v>0</v>
      </c>
      <c r="Q285" s="26" t="str">
        <f t="shared" si="69"/>
        <v/>
      </c>
      <c r="R285" s="25">
        <f>IFERROR(VLOOKUP($A285,'TD SOP+PROFORM'!$A$5:$AD$750,MATCH(R$4,'TD SOP+PROFORM'!$B$2:$AD$2,0)+1,0),0)+IFERROR(VLOOKUP($A285,'TD SOP+PROFORM'!$A$5:$AD$750,MATCH(R$2,'TD SOP+PROFORM'!$B$2:$AD$2,0)+1,0),0)</f>
        <v>0</v>
      </c>
      <c r="S285" s="25">
        <f>IFERROR(VLOOKUP($A285,'TD SOP+PROFORM'!$A$5:$AD$750,MATCH(S$4,'TD SOP+PROFORM'!$B$2:$AD$2,0)+1,0),0)+IFERROR(VLOOKUP($A285,'TD SOP+PROFORM'!$A$5:$AD$750,MATCH(S$2,'TD SOP+PROFORM'!$B$2:$AD$2,0)+1,0),0)</f>
        <v>0</v>
      </c>
      <c r="T285" s="26" t="str">
        <f t="shared" si="70"/>
        <v/>
      </c>
      <c r="U285" s="25">
        <f>IFERROR(VLOOKUP($A285,'TD SOP+PROFORM'!$A$5:$AD$750,MATCH(U$4,'TD SOP+PROFORM'!$B$2:$AD$2,0)+1,0),0)+IFERROR(VLOOKUP($A285,'TD SOP+PROFORM'!$A$5:$AD$750,MATCH(U$2,'TD SOP+PROFORM'!$B$2:$AD$2,0)+1,0),0)</f>
        <v>0</v>
      </c>
      <c r="V285" s="25">
        <f>IFERROR(VLOOKUP($A285,'TD SOP+PROFORM'!$A$5:$AD$750,MATCH(V$4,'TD SOP+PROFORM'!$B$2:$AD$2,0)+1,0),0)+IFERROR(VLOOKUP($A285,'TD SOP+PROFORM'!$A$5:$AD$750,MATCH(V$2,'TD SOP+PROFORM'!$B$2:$AD$2,0)+1,0),0)</f>
        <v>0</v>
      </c>
      <c r="W285" s="26" t="str">
        <f t="shared" si="71"/>
        <v/>
      </c>
      <c r="X285" s="25">
        <f>IFERROR(VLOOKUP($A285,'TD SOP+PROFORM'!$A$5:$AD$750,MATCH(X$4,'TD SOP+PROFORM'!$B$2:$AD$2,0)+1,0),0)+IFERROR(VLOOKUP($A285,'TD SOP+PROFORM'!$A$5:$AD$750,MATCH(X$2,'TD SOP+PROFORM'!$B$2:$AD$2,0)+1,0),0)</f>
        <v>0</v>
      </c>
      <c r="Y285" s="25">
        <f>IFERROR(VLOOKUP($A285,'TD SOP+PROFORM'!$A$5:$AD$750,MATCH(Y$4,'TD SOP+PROFORM'!$B$2:$AD$2,0)+1,0),0)+IFERROR(VLOOKUP($A285,'TD SOP+PROFORM'!$A$5:$AD$750,MATCH(Y$2,'TD SOP+PROFORM'!$B$2:$AD$2,0)+1,0),0)</f>
        <v>0</v>
      </c>
      <c r="Z285" s="26" t="str">
        <f t="shared" si="72"/>
        <v/>
      </c>
      <c r="AA285" s="25">
        <f>IFERROR(VLOOKUP($A285,'TD SOP+PROFORM'!$A$5:$AD$750,MATCH(AA$4,'TD SOP+PROFORM'!$B$2:$AD$2,0)+1,0),0)+IFERROR(VLOOKUP($A285,'TD SOP+PROFORM'!$A$5:$AD$750,MATCH(AA$2,'TD SOP+PROFORM'!$B$2:$AD$2,0)+1,0),0)</f>
        <v>0</v>
      </c>
      <c r="AB285" s="25">
        <f>IFERROR(VLOOKUP($A285,'TD SOP+PROFORM'!$A$5:$AD$750,MATCH(AB$4,'TD SOP+PROFORM'!$B$2:$AD$2,0)+1,0),0)+IFERROR(VLOOKUP($A285,'TD SOP+PROFORM'!$A$5:$AD$750,MATCH(AB$2,'TD SOP+PROFORM'!$B$2:$AD$2,0)+1,0),0)</f>
        <v>0</v>
      </c>
      <c r="AC285" s="26" t="str">
        <f t="shared" si="73"/>
        <v/>
      </c>
      <c r="AD285" s="25">
        <f>IFERROR(VLOOKUP($A285,'TD SOP+PROFORM'!$A$5:$AD$750,MATCH(AD$4,'TD SOP+PROFORM'!$B$2:$AD$2,0)+1,0),0)+IFERROR(VLOOKUP($A285,'TD SOP+PROFORM'!$A$5:$AD$750,MATCH(AD$2,'TD SOP+PROFORM'!$B$2:$AD$2,0)+1,0),0)</f>
        <v>0</v>
      </c>
      <c r="AE285" s="25">
        <f>IFERROR(VLOOKUP($A285,'TD SOP+PROFORM'!$A$5:$AD$750,MATCH(AE$4,'TD SOP+PROFORM'!$B$2:$AD$2,0)+1,0),0)+IFERROR(VLOOKUP($A285,'TD SOP+PROFORM'!$A$5:$AD$750,MATCH(AE$2,'TD SOP+PROFORM'!$B$2:$AD$2,0)+1,0),0)</f>
        <v>0</v>
      </c>
      <c r="AF285" s="26" t="str">
        <f t="shared" si="74"/>
        <v/>
      </c>
      <c r="AG285" s="25">
        <f>IFERROR(VLOOKUP($A285,'TD SOP+PROFORM'!$A$5:$AD$750,MATCH(AG$4,'TD SOP+PROFORM'!$B$2:$AD$2,0)+1,0),0)+IFERROR(VLOOKUP($A285,'TD SOP+PROFORM'!$A$5:$AD$750,MATCH(AG$2,'TD SOP+PROFORM'!$B$2:$AD$2,0)+1,0),0)</f>
        <v>0</v>
      </c>
      <c r="AH285" s="25">
        <f>IFERROR(VLOOKUP($A285,'TD SOP+PROFORM'!$A$5:$AD$750,MATCH(AH$4,'TD SOP+PROFORM'!$B$2:$AD$2,0)+1,0),0)+IFERROR(VLOOKUP($A285,'TD SOP+PROFORM'!$A$5:$AD$750,MATCH(AH$2,'TD SOP+PROFORM'!$B$2:$AD$2,0)+1,0),0)</f>
        <v>0</v>
      </c>
      <c r="AI285" s="26" t="str">
        <f t="shared" si="75"/>
        <v/>
      </c>
      <c r="AJ285" s="25">
        <f>IFERROR(VLOOKUP($A285,'TD SOP+PROFORM'!$A$5:$AD$750,MATCH(AJ$4,'TD SOP+PROFORM'!$B$2:$AD$2,0)+1,0),0)+IFERROR(VLOOKUP($A285,'TD SOP+PROFORM'!$A$5:$AD$750,MATCH(AJ$2,'TD SOP+PROFORM'!$B$2:$AD$2,0)+1,0),0)</f>
        <v>0</v>
      </c>
      <c r="AK285" s="25">
        <f>IFERROR(VLOOKUP($A285,'TD SOP+PROFORM'!$A$5:$AD$750,MATCH(AK$4,'TD SOP+PROFORM'!$B$2:$AD$2,0)+1,0),0)+IFERROR(VLOOKUP($A285,'TD SOP+PROFORM'!$A$5:$AD$750,MATCH(AK$2,'TD SOP+PROFORM'!$B$2:$AD$2,0)+1,0),0)</f>
        <v>0</v>
      </c>
      <c r="AL285" s="26" t="str">
        <f t="shared" si="76"/>
        <v/>
      </c>
      <c r="AM285" s="25">
        <f t="shared" si="78"/>
        <v>0</v>
      </c>
      <c r="AN285" s="25">
        <f t="shared" si="78"/>
        <v>0</v>
      </c>
      <c r="AO285" s="26" t="str">
        <f t="shared" si="77"/>
        <v/>
      </c>
    </row>
    <row r="286" spans="1:41" x14ac:dyDescent="0.35">
      <c r="A286" s="24">
        <f>IF(AND('TD SOP+PROFORM'!A283&lt;&gt;"",'TD SOP+PROFORM'!A283&lt;&gt;"TOTAL"),'TD SOP+PROFORM'!A283,0)</f>
        <v>0</v>
      </c>
      <c r="C286" s="25" t="str">
        <f>IFERROR(VLOOKUP($A286,'TD SOP+PROFORM'!$A$5:$AD$750,MATCH(C$4,'TD SOP+PROFORM'!$B$2:$AT$2,0)+1,0),"")</f>
        <v/>
      </c>
      <c r="D286" s="25" t="str">
        <f>IFERROR(VLOOKUP($A286,'TD SOP+PROFORM'!$A$5:$AD$750,MATCH(D$4,'TD SOP+PROFORM'!$B$2:$AT$2,0)+1,0),"")</f>
        <v/>
      </c>
      <c r="E286" s="26" t="str">
        <f t="shared" si="65"/>
        <v/>
      </c>
      <c r="F286" s="25" t="str">
        <f>IFERROR(VLOOKUP($A286,'TD SOP+PROFORM'!$A$5:$AD$750,MATCH(F$4,'TD SOP+PROFORM'!$B$2:$AT$2,0)+1,0),"")</f>
        <v/>
      </c>
      <c r="G286" s="25" t="str">
        <f>IFERROR(VLOOKUP($A286,'TD SOP+PROFORM'!$A$5:$AD$750,MATCH(G$4,'TD SOP+PROFORM'!$B$2:$AT$2,0)+1,0),"")</f>
        <v/>
      </c>
      <c r="H286" s="26" t="str">
        <f t="shared" si="66"/>
        <v/>
      </c>
      <c r="I286" s="25" t="str">
        <f>IFERROR(VLOOKUP($A286,'TD SOP+PROFORM'!$A$5:$AD$750,MATCH(I$4,'TD SOP+PROFORM'!$B$2:$AT$2,0)+1,0),"")</f>
        <v/>
      </c>
      <c r="J286" s="25" t="str">
        <f>IFERROR(VLOOKUP($A286,'TD SOP+PROFORM'!$A$5:$AD$750,MATCH(J$4,'TD SOP+PROFORM'!$B$2:$AT$2,0)+1,0),"")</f>
        <v/>
      </c>
      <c r="K286" s="26" t="str">
        <f t="shared" si="67"/>
        <v/>
      </c>
      <c r="L286" s="25" t="str">
        <f>IFERROR(VLOOKUP($A286,'TD SOP+PROFORM'!$A$5:$AD$750,MATCH(L$4,'TD SOP+PROFORM'!$B$2:$AT$2,0)+1,0),"")</f>
        <v/>
      </c>
      <c r="M286" s="25" t="str">
        <f>IFERROR(VLOOKUP($A286,'TD SOP+PROFORM'!$A$5:$AD$750,MATCH(M$4,'TD SOP+PROFORM'!$B$2:$AT$2,0)+1,0),"")</f>
        <v/>
      </c>
      <c r="N286" s="26" t="str">
        <f t="shared" si="68"/>
        <v/>
      </c>
      <c r="O286" s="25">
        <f>IFERROR(VLOOKUP($A286,'TD SOP+PROFORM'!$A$5:$AD$750,MATCH(O$4,'TD SOP+PROFORM'!$B$2:$AD$2,0)+1,0),0)+IFERROR(VLOOKUP($A286,'TD SOP+PROFORM'!$A$5:$AD$750,MATCH(O$2,'TD SOP+PROFORM'!$B$2:$AD$2,0)+1,0),0)</f>
        <v>0</v>
      </c>
      <c r="P286" s="25">
        <f>IFERROR(VLOOKUP($A286,'TD SOP+PROFORM'!$A$5:$AD$750,MATCH(P$4,'TD SOP+PROFORM'!$B$2:$AD$2,0)+1,0),0)+IFERROR(VLOOKUP($A286,'TD SOP+PROFORM'!$A$5:$AD$750,MATCH(P$2,'TD SOP+PROFORM'!$B$2:$AD$2,0)+1,0),0)</f>
        <v>0</v>
      </c>
      <c r="Q286" s="26" t="str">
        <f t="shared" si="69"/>
        <v/>
      </c>
      <c r="R286" s="25">
        <f>IFERROR(VLOOKUP($A286,'TD SOP+PROFORM'!$A$5:$AD$750,MATCH(R$4,'TD SOP+PROFORM'!$B$2:$AD$2,0)+1,0),0)+IFERROR(VLOOKUP($A286,'TD SOP+PROFORM'!$A$5:$AD$750,MATCH(R$2,'TD SOP+PROFORM'!$B$2:$AD$2,0)+1,0),0)</f>
        <v>0</v>
      </c>
      <c r="S286" s="25">
        <f>IFERROR(VLOOKUP($A286,'TD SOP+PROFORM'!$A$5:$AD$750,MATCH(S$4,'TD SOP+PROFORM'!$B$2:$AD$2,0)+1,0),0)+IFERROR(VLOOKUP($A286,'TD SOP+PROFORM'!$A$5:$AD$750,MATCH(S$2,'TD SOP+PROFORM'!$B$2:$AD$2,0)+1,0),0)</f>
        <v>0</v>
      </c>
      <c r="T286" s="26" t="str">
        <f t="shared" si="70"/>
        <v/>
      </c>
      <c r="U286" s="25">
        <f>IFERROR(VLOOKUP($A286,'TD SOP+PROFORM'!$A$5:$AD$750,MATCH(U$4,'TD SOP+PROFORM'!$B$2:$AD$2,0)+1,0),0)+IFERROR(VLOOKUP($A286,'TD SOP+PROFORM'!$A$5:$AD$750,MATCH(U$2,'TD SOP+PROFORM'!$B$2:$AD$2,0)+1,0),0)</f>
        <v>0</v>
      </c>
      <c r="V286" s="25">
        <f>IFERROR(VLOOKUP($A286,'TD SOP+PROFORM'!$A$5:$AD$750,MATCH(V$4,'TD SOP+PROFORM'!$B$2:$AD$2,0)+1,0),0)+IFERROR(VLOOKUP($A286,'TD SOP+PROFORM'!$A$5:$AD$750,MATCH(V$2,'TD SOP+PROFORM'!$B$2:$AD$2,0)+1,0),0)</f>
        <v>0</v>
      </c>
      <c r="W286" s="26" t="str">
        <f t="shared" si="71"/>
        <v/>
      </c>
      <c r="X286" s="25">
        <f>IFERROR(VLOOKUP($A286,'TD SOP+PROFORM'!$A$5:$AD$750,MATCH(X$4,'TD SOP+PROFORM'!$B$2:$AD$2,0)+1,0),0)+IFERROR(VLOOKUP($A286,'TD SOP+PROFORM'!$A$5:$AD$750,MATCH(X$2,'TD SOP+PROFORM'!$B$2:$AD$2,0)+1,0),0)</f>
        <v>0</v>
      </c>
      <c r="Y286" s="25">
        <f>IFERROR(VLOOKUP($A286,'TD SOP+PROFORM'!$A$5:$AD$750,MATCH(Y$4,'TD SOP+PROFORM'!$B$2:$AD$2,0)+1,0),0)+IFERROR(VLOOKUP($A286,'TD SOP+PROFORM'!$A$5:$AD$750,MATCH(Y$2,'TD SOP+PROFORM'!$B$2:$AD$2,0)+1,0),0)</f>
        <v>0</v>
      </c>
      <c r="Z286" s="26" t="str">
        <f t="shared" si="72"/>
        <v/>
      </c>
      <c r="AA286" s="25">
        <f>IFERROR(VLOOKUP($A286,'TD SOP+PROFORM'!$A$5:$AD$750,MATCH(AA$4,'TD SOP+PROFORM'!$B$2:$AD$2,0)+1,0),0)+IFERROR(VLOOKUP($A286,'TD SOP+PROFORM'!$A$5:$AD$750,MATCH(AA$2,'TD SOP+PROFORM'!$B$2:$AD$2,0)+1,0),0)</f>
        <v>0</v>
      </c>
      <c r="AB286" s="25">
        <f>IFERROR(VLOOKUP($A286,'TD SOP+PROFORM'!$A$5:$AD$750,MATCH(AB$4,'TD SOP+PROFORM'!$B$2:$AD$2,0)+1,0),0)+IFERROR(VLOOKUP($A286,'TD SOP+PROFORM'!$A$5:$AD$750,MATCH(AB$2,'TD SOP+PROFORM'!$B$2:$AD$2,0)+1,0),0)</f>
        <v>0</v>
      </c>
      <c r="AC286" s="26" t="str">
        <f t="shared" si="73"/>
        <v/>
      </c>
      <c r="AD286" s="25">
        <f>IFERROR(VLOOKUP($A286,'TD SOP+PROFORM'!$A$5:$AD$750,MATCH(AD$4,'TD SOP+PROFORM'!$B$2:$AD$2,0)+1,0),0)+IFERROR(VLOOKUP($A286,'TD SOP+PROFORM'!$A$5:$AD$750,MATCH(AD$2,'TD SOP+PROFORM'!$B$2:$AD$2,0)+1,0),0)</f>
        <v>0</v>
      </c>
      <c r="AE286" s="25">
        <f>IFERROR(VLOOKUP($A286,'TD SOP+PROFORM'!$A$5:$AD$750,MATCH(AE$4,'TD SOP+PROFORM'!$B$2:$AD$2,0)+1,0),0)+IFERROR(VLOOKUP($A286,'TD SOP+PROFORM'!$A$5:$AD$750,MATCH(AE$2,'TD SOP+PROFORM'!$B$2:$AD$2,0)+1,0),0)</f>
        <v>0</v>
      </c>
      <c r="AF286" s="26" t="str">
        <f t="shared" si="74"/>
        <v/>
      </c>
      <c r="AG286" s="25">
        <f>IFERROR(VLOOKUP($A286,'TD SOP+PROFORM'!$A$5:$AD$750,MATCH(AG$4,'TD SOP+PROFORM'!$B$2:$AD$2,0)+1,0),0)+IFERROR(VLOOKUP($A286,'TD SOP+PROFORM'!$A$5:$AD$750,MATCH(AG$2,'TD SOP+PROFORM'!$B$2:$AD$2,0)+1,0),0)</f>
        <v>0</v>
      </c>
      <c r="AH286" s="25">
        <f>IFERROR(VLOOKUP($A286,'TD SOP+PROFORM'!$A$5:$AD$750,MATCH(AH$4,'TD SOP+PROFORM'!$B$2:$AD$2,0)+1,0),0)+IFERROR(VLOOKUP($A286,'TD SOP+PROFORM'!$A$5:$AD$750,MATCH(AH$2,'TD SOP+PROFORM'!$B$2:$AD$2,0)+1,0),0)</f>
        <v>0</v>
      </c>
      <c r="AI286" s="26" t="str">
        <f t="shared" si="75"/>
        <v/>
      </c>
      <c r="AJ286" s="25">
        <f>IFERROR(VLOOKUP($A286,'TD SOP+PROFORM'!$A$5:$AD$750,MATCH(AJ$4,'TD SOP+PROFORM'!$B$2:$AD$2,0)+1,0),0)+IFERROR(VLOOKUP($A286,'TD SOP+PROFORM'!$A$5:$AD$750,MATCH(AJ$2,'TD SOP+PROFORM'!$B$2:$AD$2,0)+1,0),0)</f>
        <v>0</v>
      </c>
      <c r="AK286" s="25">
        <f>IFERROR(VLOOKUP($A286,'TD SOP+PROFORM'!$A$5:$AD$750,MATCH(AK$4,'TD SOP+PROFORM'!$B$2:$AD$2,0)+1,0),0)+IFERROR(VLOOKUP($A286,'TD SOP+PROFORM'!$A$5:$AD$750,MATCH(AK$2,'TD SOP+PROFORM'!$B$2:$AD$2,0)+1,0),0)</f>
        <v>0</v>
      </c>
      <c r="AL286" s="26" t="str">
        <f t="shared" si="76"/>
        <v/>
      </c>
      <c r="AM286" s="25">
        <f t="shared" si="78"/>
        <v>0</v>
      </c>
      <c r="AN286" s="25">
        <f t="shared" si="78"/>
        <v>0</v>
      </c>
      <c r="AO286" s="26" t="str">
        <f t="shared" si="77"/>
        <v/>
      </c>
    </row>
    <row r="287" spans="1:41" x14ac:dyDescent="0.35">
      <c r="A287" s="24">
        <f>IF(AND('TD SOP+PROFORM'!A284&lt;&gt;"",'TD SOP+PROFORM'!A284&lt;&gt;"TOTAL"),'TD SOP+PROFORM'!A284,0)</f>
        <v>0</v>
      </c>
      <c r="C287" s="25" t="str">
        <f>IFERROR(VLOOKUP($A287,'TD SOP+PROFORM'!$A$5:$AD$750,MATCH(C$4,'TD SOP+PROFORM'!$B$2:$AT$2,0)+1,0),"")</f>
        <v/>
      </c>
      <c r="D287" s="25" t="str">
        <f>IFERROR(VLOOKUP($A287,'TD SOP+PROFORM'!$A$5:$AD$750,MATCH(D$4,'TD SOP+PROFORM'!$B$2:$AT$2,0)+1,0),"")</f>
        <v/>
      </c>
      <c r="E287" s="26" t="str">
        <f t="shared" si="65"/>
        <v/>
      </c>
      <c r="F287" s="25" t="str">
        <f>IFERROR(VLOOKUP($A287,'TD SOP+PROFORM'!$A$5:$AD$750,MATCH(F$4,'TD SOP+PROFORM'!$B$2:$AT$2,0)+1,0),"")</f>
        <v/>
      </c>
      <c r="G287" s="25" t="str">
        <f>IFERROR(VLOOKUP($A287,'TD SOP+PROFORM'!$A$5:$AD$750,MATCH(G$4,'TD SOP+PROFORM'!$B$2:$AT$2,0)+1,0),"")</f>
        <v/>
      </c>
      <c r="H287" s="26" t="str">
        <f t="shared" si="66"/>
        <v/>
      </c>
      <c r="I287" s="25" t="str">
        <f>IFERROR(VLOOKUP($A287,'TD SOP+PROFORM'!$A$5:$AD$750,MATCH(I$4,'TD SOP+PROFORM'!$B$2:$AT$2,0)+1,0),"")</f>
        <v/>
      </c>
      <c r="J287" s="25" t="str">
        <f>IFERROR(VLOOKUP($A287,'TD SOP+PROFORM'!$A$5:$AD$750,MATCH(J$4,'TD SOP+PROFORM'!$B$2:$AT$2,0)+1,0),"")</f>
        <v/>
      </c>
      <c r="K287" s="26" t="str">
        <f t="shared" si="67"/>
        <v/>
      </c>
      <c r="L287" s="25" t="str">
        <f>IFERROR(VLOOKUP($A287,'TD SOP+PROFORM'!$A$5:$AD$750,MATCH(L$4,'TD SOP+PROFORM'!$B$2:$AT$2,0)+1,0),"")</f>
        <v/>
      </c>
      <c r="M287" s="25" t="str">
        <f>IFERROR(VLOOKUP($A287,'TD SOP+PROFORM'!$A$5:$AD$750,MATCH(M$4,'TD SOP+PROFORM'!$B$2:$AT$2,0)+1,0),"")</f>
        <v/>
      </c>
      <c r="N287" s="26" t="str">
        <f t="shared" si="68"/>
        <v/>
      </c>
      <c r="O287" s="25">
        <f>IFERROR(VLOOKUP($A287,'TD SOP+PROFORM'!$A$5:$AD$750,MATCH(O$4,'TD SOP+PROFORM'!$B$2:$AD$2,0)+1,0),0)+IFERROR(VLOOKUP($A287,'TD SOP+PROFORM'!$A$5:$AD$750,MATCH(O$2,'TD SOP+PROFORM'!$B$2:$AD$2,0)+1,0),0)</f>
        <v>0</v>
      </c>
      <c r="P287" s="25">
        <f>IFERROR(VLOOKUP($A287,'TD SOP+PROFORM'!$A$5:$AD$750,MATCH(P$4,'TD SOP+PROFORM'!$B$2:$AD$2,0)+1,0),0)+IFERROR(VLOOKUP($A287,'TD SOP+PROFORM'!$A$5:$AD$750,MATCH(P$2,'TD SOP+PROFORM'!$B$2:$AD$2,0)+1,0),0)</f>
        <v>0</v>
      </c>
      <c r="Q287" s="26" t="str">
        <f t="shared" si="69"/>
        <v/>
      </c>
      <c r="R287" s="25">
        <f>IFERROR(VLOOKUP($A287,'TD SOP+PROFORM'!$A$5:$AD$750,MATCH(R$4,'TD SOP+PROFORM'!$B$2:$AD$2,0)+1,0),0)+IFERROR(VLOOKUP($A287,'TD SOP+PROFORM'!$A$5:$AD$750,MATCH(R$2,'TD SOP+PROFORM'!$B$2:$AD$2,0)+1,0),0)</f>
        <v>0</v>
      </c>
      <c r="S287" s="25">
        <f>IFERROR(VLOOKUP($A287,'TD SOP+PROFORM'!$A$5:$AD$750,MATCH(S$4,'TD SOP+PROFORM'!$B$2:$AD$2,0)+1,0),0)+IFERROR(VLOOKUP($A287,'TD SOP+PROFORM'!$A$5:$AD$750,MATCH(S$2,'TD SOP+PROFORM'!$B$2:$AD$2,0)+1,0),0)</f>
        <v>0</v>
      </c>
      <c r="T287" s="26" t="str">
        <f t="shared" si="70"/>
        <v/>
      </c>
      <c r="U287" s="25">
        <f>IFERROR(VLOOKUP($A287,'TD SOP+PROFORM'!$A$5:$AD$750,MATCH(U$4,'TD SOP+PROFORM'!$B$2:$AD$2,0)+1,0),0)+IFERROR(VLOOKUP($A287,'TD SOP+PROFORM'!$A$5:$AD$750,MATCH(U$2,'TD SOP+PROFORM'!$B$2:$AD$2,0)+1,0),0)</f>
        <v>0</v>
      </c>
      <c r="V287" s="25">
        <f>IFERROR(VLOOKUP($A287,'TD SOP+PROFORM'!$A$5:$AD$750,MATCH(V$4,'TD SOP+PROFORM'!$B$2:$AD$2,0)+1,0),0)+IFERROR(VLOOKUP($A287,'TD SOP+PROFORM'!$A$5:$AD$750,MATCH(V$2,'TD SOP+PROFORM'!$B$2:$AD$2,0)+1,0),0)</f>
        <v>0</v>
      </c>
      <c r="W287" s="26" t="str">
        <f t="shared" si="71"/>
        <v/>
      </c>
      <c r="X287" s="25">
        <f>IFERROR(VLOOKUP($A287,'TD SOP+PROFORM'!$A$5:$AD$750,MATCH(X$4,'TD SOP+PROFORM'!$B$2:$AD$2,0)+1,0),0)+IFERROR(VLOOKUP($A287,'TD SOP+PROFORM'!$A$5:$AD$750,MATCH(X$2,'TD SOP+PROFORM'!$B$2:$AD$2,0)+1,0),0)</f>
        <v>0</v>
      </c>
      <c r="Y287" s="25">
        <f>IFERROR(VLOOKUP($A287,'TD SOP+PROFORM'!$A$5:$AD$750,MATCH(Y$4,'TD SOP+PROFORM'!$B$2:$AD$2,0)+1,0),0)+IFERROR(VLOOKUP($A287,'TD SOP+PROFORM'!$A$5:$AD$750,MATCH(Y$2,'TD SOP+PROFORM'!$B$2:$AD$2,0)+1,0),0)</f>
        <v>0</v>
      </c>
      <c r="Z287" s="26" t="str">
        <f t="shared" si="72"/>
        <v/>
      </c>
      <c r="AA287" s="25">
        <f>IFERROR(VLOOKUP($A287,'TD SOP+PROFORM'!$A$5:$AD$750,MATCH(AA$4,'TD SOP+PROFORM'!$B$2:$AD$2,0)+1,0),0)+IFERROR(VLOOKUP($A287,'TD SOP+PROFORM'!$A$5:$AD$750,MATCH(AA$2,'TD SOP+PROFORM'!$B$2:$AD$2,0)+1,0),0)</f>
        <v>0</v>
      </c>
      <c r="AB287" s="25">
        <f>IFERROR(VLOOKUP($A287,'TD SOP+PROFORM'!$A$5:$AD$750,MATCH(AB$4,'TD SOP+PROFORM'!$B$2:$AD$2,0)+1,0),0)+IFERROR(VLOOKUP($A287,'TD SOP+PROFORM'!$A$5:$AD$750,MATCH(AB$2,'TD SOP+PROFORM'!$B$2:$AD$2,0)+1,0),0)</f>
        <v>0</v>
      </c>
      <c r="AC287" s="26" t="str">
        <f t="shared" si="73"/>
        <v/>
      </c>
      <c r="AD287" s="25">
        <f>IFERROR(VLOOKUP($A287,'TD SOP+PROFORM'!$A$5:$AD$750,MATCH(AD$4,'TD SOP+PROFORM'!$B$2:$AD$2,0)+1,0),0)+IFERROR(VLOOKUP($A287,'TD SOP+PROFORM'!$A$5:$AD$750,MATCH(AD$2,'TD SOP+PROFORM'!$B$2:$AD$2,0)+1,0),0)</f>
        <v>0</v>
      </c>
      <c r="AE287" s="25">
        <f>IFERROR(VLOOKUP($A287,'TD SOP+PROFORM'!$A$5:$AD$750,MATCH(AE$4,'TD SOP+PROFORM'!$B$2:$AD$2,0)+1,0),0)+IFERROR(VLOOKUP($A287,'TD SOP+PROFORM'!$A$5:$AD$750,MATCH(AE$2,'TD SOP+PROFORM'!$B$2:$AD$2,0)+1,0),0)</f>
        <v>0</v>
      </c>
      <c r="AF287" s="26" t="str">
        <f t="shared" si="74"/>
        <v/>
      </c>
      <c r="AG287" s="25">
        <f>IFERROR(VLOOKUP($A287,'TD SOP+PROFORM'!$A$5:$AD$750,MATCH(AG$4,'TD SOP+PROFORM'!$B$2:$AD$2,0)+1,0),0)+IFERROR(VLOOKUP($A287,'TD SOP+PROFORM'!$A$5:$AD$750,MATCH(AG$2,'TD SOP+PROFORM'!$B$2:$AD$2,0)+1,0),0)</f>
        <v>0</v>
      </c>
      <c r="AH287" s="25">
        <f>IFERROR(VLOOKUP($A287,'TD SOP+PROFORM'!$A$5:$AD$750,MATCH(AH$4,'TD SOP+PROFORM'!$B$2:$AD$2,0)+1,0),0)+IFERROR(VLOOKUP($A287,'TD SOP+PROFORM'!$A$5:$AD$750,MATCH(AH$2,'TD SOP+PROFORM'!$B$2:$AD$2,0)+1,0),0)</f>
        <v>0</v>
      </c>
      <c r="AI287" s="26" t="str">
        <f t="shared" si="75"/>
        <v/>
      </c>
      <c r="AJ287" s="25">
        <f>IFERROR(VLOOKUP($A287,'TD SOP+PROFORM'!$A$5:$AD$750,MATCH(AJ$4,'TD SOP+PROFORM'!$B$2:$AD$2,0)+1,0),0)+IFERROR(VLOOKUP($A287,'TD SOP+PROFORM'!$A$5:$AD$750,MATCH(AJ$2,'TD SOP+PROFORM'!$B$2:$AD$2,0)+1,0),0)</f>
        <v>0</v>
      </c>
      <c r="AK287" s="25">
        <f>IFERROR(VLOOKUP($A287,'TD SOP+PROFORM'!$A$5:$AD$750,MATCH(AK$4,'TD SOP+PROFORM'!$B$2:$AD$2,0)+1,0),0)+IFERROR(VLOOKUP($A287,'TD SOP+PROFORM'!$A$5:$AD$750,MATCH(AK$2,'TD SOP+PROFORM'!$B$2:$AD$2,0)+1,0),0)</f>
        <v>0</v>
      </c>
      <c r="AL287" s="26" t="str">
        <f t="shared" si="76"/>
        <v/>
      </c>
      <c r="AM287" s="25">
        <f t="shared" si="78"/>
        <v>0</v>
      </c>
      <c r="AN287" s="25">
        <f t="shared" si="78"/>
        <v>0</v>
      </c>
      <c r="AO287" s="26" t="str">
        <f t="shared" si="77"/>
        <v/>
      </c>
    </row>
    <row r="288" spans="1:41" x14ac:dyDescent="0.35">
      <c r="A288" s="24">
        <f>IF(AND('TD SOP+PROFORM'!A285&lt;&gt;"",'TD SOP+PROFORM'!A285&lt;&gt;"TOTAL"),'TD SOP+PROFORM'!A285,0)</f>
        <v>0</v>
      </c>
      <c r="C288" s="25" t="str">
        <f>IFERROR(VLOOKUP($A288,'TD SOP+PROFORM'!$A$5:$AD$750,MATCH(C$4,'TD SOP+PROFORM'!$B$2:$AT$2,0)+1,0),"")</f>
        <v/>
      </c>
      <c r="D288" s="25" t="str">
        <f>IFERROR(VLOOKUP($A288,'TD SOP+PROFORM'!$A$5:$AD$750,MATCH(D$4,'TD SOP+PROFORM'!$B$2:$AT$2,0)+1,0),"")</f>
        <v/>
      </c>
      <c r="E288" s="26" t="str">
        <f t="shared" si="65"/>
        <v/>
      </c>
      <c r="F288" s="25" t="str">
        <f>IFERROR(VLOOKUP($A288,'TD SOP+PROFORM'!$A$5:$AD$750,MATCH(F$4,'TD SOP+PROFORM'!$B$2:$AT$2,0)+1,0),"")</f>
        <v/>
      </c>
      <c r="G288" s="25" t="str">
        <f>IFERROR(VLOOKUP($A288,'TD SOP+PROFORM'!$A$5:$AD$750,MATCH(G$4,'TD SOP+PROFORM'!$B$2:$AT$2,0)+1,0),"")</f>
        <v/>
      </c>
      <c r="H288" s="26" t="str">
        <f t="shared" si="66"/>
        <v/>
      </c>
      <c r="I288" s="25" t="str">
        <f>IFERROR(VLOOKUP($A288,'TD SOP+PROFORM'!$A$5:$AD$750,MATCH(I$4,'TD SOP+PROFORM'!$B$2:$AT$2,0)+1,0),"")</f>
        <v/>
      </c>
      <c r="J288" s="25" t="str">
        <f>IFERROR(VLOOKUP($A288,'TD SOP+PROFORM'!$A$5:$AD$750,MATCH(J$4,'TD SOP+PROFORM'!$B$2:$AT$2,0)+1,0),"")</f>
        <v/>
      </c>
      <c r="K288" s="26" t="str">
        <f t="shared" si="67"/>
        <v/>
      </c>
      <c r="L288" s="25" t="str">
        <f>IFERROR(VLOOKUP($A288,'TD SOP+PROFORM'!$A$5:$AD$750,MATCH(L$4,'TD SOP+PROFORM'!$B$2:$AT$2,0)+1,0),"")</f>
        <v/>
      </c>
      <c r="M288" s="25" t="str">
        <f>IFERROR(VLOOKUP($A288,'TD SOP+PROFORM'!$A$5:$AD$750,MATCH(M$4,'TD SOP+PROFORM'!$B$2:$AT$2,0)+1,0),"")</f>
        <v/>
      </c>
      <c r="N288" s="26" t="str">
        <f t="shared" si="68"/>
        <v/>
      </c>
      <c r="O288" s="25">
        <f>IFERROR(VLOOKUP($A288,'TD SOP+PROFORM'!$A$5:$AD$750,MATCH(O$4,'TD SOP+PROFORM'!$B$2:$AD$2,0)+1,0),0)+IFERROR(VLOOKUP($A288,'TD SOP+PROFORM'!$A$5:$AD$750,MATCH(O$2,'TD SOP+PROFORM'!$B$2:$AD$2,0)+1,0),0)</f>
        <v>0</v>
      </c>
      <c r="P288" s="25">
        <f>IFERROR(VLOOKUP($A288,'TD SOP+PROFORM'!$A$5:$AD$750,MATCH(P$4,'TD SOP+PROFORM'!$B$2:$AD$2,0)+1,0),0)+IFERROR(VLOOKUP($A288,'TD SOP+PROFORM'!$A$5:$AD$750,MATCH(P$2,'TD SOP+PROFORM'!$B$2:$AD$2,0)+1,0),0)</f>
        <v>0</v>
      </c>
      <c r="Q288" s="26" t="str">
        <f t="shared" si="69"/>
        <v/>
      </c>
      <c r="R288" s="25">
        <f>IFERROR(VLOOKUP($A288,'TD SOP+PROFORM'!$A$5:$AD$750,MATCH(R$4,'TD SOP+PROFORM'!$B$2:$AD$2,0)+1,0),0)+IFERROR(VLOOKUP($A288,'TD SOP+PROFORM'!$A$5:$AD$750,MATCH(R$2,'TD SOP+PROFORM'!$B$2:$AD$2,0)+1,0),0)</f>
        <v>0</v>
      </c>
      <c r="S288" s="25">
        <f>IFERROR(VLOOKUP($A288,'TD SOP+PROFORM'!$A$5:$AD$750,MATCH(S$4,'TD SOP+PROFORM'!$B$2:$AD$2,0)+1,0),0)+IFERROR(VLOOKUP($A288,'TD SOP+PROFORM'!$A$5:$AD$750,MATCH(S$2,'TD SOP+PROFORM'!$B$2:$AD$2,0)+1,0),0)</f>
        <v>0</v>
      </c>
      <c r="T288" s="26" t="str">
        <f t="shared" si="70"/>
        <v/>
      </c>
      <c r="U288" s="25">
        <f>IFERROR(VLOOKUP($A288,'TD SOP+PROFORM'!$A$5:$AD$750,MATCH(U$4,'TD SOP+PROFORM'!$B$2:$AD$2,0)+1,0),0)+IFERROR(VLOOKUP($A288,'TD SOP+PROFORM'!$A$5:$AD$750,MATCH(U$2,'TD SOP+PROFORM'!$B$2:$AD$2,0)+1,0),0)</f>
        <v>0</v>
      </c>
      <c r="V288" s="25">
        <f>IFERROR(VLOOKUP($A288,'TD SOP+PROFORM'!$A$5:$AD$750,MATCH(V$4,'TD SOP+PROFORM'!$B$2:$AD$2,0)+1,0),0)+IFERROR(VLOOKUP($A288,'TD SOP+PROFORM'!$A$5:$AD$750,MATCH(V$2,'TD SOP+PROFORM'!$B$2:$AD$2,0)+1,0),0)</f>
        <v>0</v>
      </c>
      <c r="W288" s="26" t="str">
        <f t="shared" si="71"/>
        <v/>
      </c>
      <c r="X288" s="25">
        <f>IFERROR(VLOOKUP($A288,'TD SOP+PROFORM'!$A$5:$AD$750,MATCH(X$4,'TD SOP+PROFORM'!$B$2:$AD$2,0)+1,0),0)+IFERROR(VLOOKUP($A288,'TD SOP+PROFORM'!$A$5:$AD$750,MATCH(X$2,'TD SOP+PROFORM'!$B$2:$AD$2,0)+1,0),0)</f>
        <v>0</v>
      </c>
      <c r="Y288" s="25">
        <f>IFERROR(VLOOKUP($A288,'TD SOP+PROFORM'!$A$5:$AD$750,MATCH(Y$4,'TD SOP+PROFORM'!$B$2:$AD$2,0)+1,0),0)+IFERROR(VLOOKUP($A288,'TD SOP+PROFORM'!$A$5:$AD$750,MATCH(Y$2,'TD SOP+PROFORM'!$B$2:$AD$2,0)+1,0),0)</f>
        <v>0</v>
      </c>
      <c r="Z288" s="26" t="str">
        <f t="shared" si="72"/>
        <v/>
      </c>
      <c r="AA288" s="25">
        <f>IFERROR(VLOOKUP($A288,'TD SOP+PROFORM'!$A$5:$AD$750,MATCH(AA$4,'TD SOP+PROFORM'!$B$2:$AD$2,0)+1,0),0)+IFERROR(VLOOKUP($A288,'TD SOP+PROFORM'!$A$5:$AD$750,MATCH(AA$2,'TD SOP+PROFORM'!$B$2:$AD$2,0)+1,0),0)</f>
        <v>0</v>
      </c>
      <c r="AB288" s="25">
        <f>IFERROR(VLOOKUP($A288,'TD SOP+PROFORM'!$A$5:$AD$750,MATCH(AB$4,'TD SOP+PROFORM'!$B$2:$AD$2,0)+1,0),0)+IFERROR(VLOOKUP($A288,'TD SOP+PROFORM'!$A$5:$AD$750,MATCH(AB$2,'TD SOP+PROFORM'!$B$2:$AD$2,0)+1,0),0)</f>
        <v>0</v>
      </c>
      <c r="AC288" s="26" t="str">
        <f t="shared" si="73"/>
        <v/>
      </c>
      <c r="AD288" s="25">
        <f>IFERROR(VLOOKUP($A288,'TD SOP+PROFORM'!$A$5:$AD$750,MATCH(AD$4,'TD SOP+PROFORM'!$B$2:$AD$2,0)+1,0),0)+IFERROR(VLOOKUP($A288,'TD SOP+PROFORM'!$A$5:$AD$750,MATCH(AD$2,'TD SOP+PROFORM'!$B$2:$AD$2,0)+1,0),0)</f>
        <v>0</v>
      </c>
      <c r="AE288" s="25">
        <f>IFERROR(VLOOKUP($A288,'TD SOP+PROFORM'!$A$5:$AD$750,MATCH(AE$4,'TD SOP+PROFORM'!$B$2:$AD$2,0)+1,0),0)+IFERROR(VLOOKUP($A288,'TD SOP+PROFORM'!$A$5:$AD$750,MATCH(AE$2,'TD SOP+PROFORM'!$B$2:$AD$2,0)+1,0),0)</f>
        <v>0</v>
      </c>
      <c r="AF288" s="26" t="str">
        <f t="shared" si="74"/>
        <v/>
      </c>
      <c r="AG288" s="25">
        <f>IFERROR(VLOOKUP($A288,'TD SOP+PROFORM'!$A$5:$AD$750,MATCH(AG$4,'TD SOP+PROFORM'!$B$2:$AD$2,0)+1,0),0)+IFERROR(VLOOKUP($A288,'TD SOP+PROFORM'!$A$5:$AD$750,MATCH(AG$2,'TD SOP+PROFORM'!$B$2:$AD$2,0)+1,0),0)</f>
        <v>0</v>
      </c>
      <c r="AH288" s="25">
        <f>IFERROR(VLOOKUP($A288,'TD SOP+PROFORM'!$A$5:$AD$750,MATCH(AH$4,'TD SOP+PROFORM'!$B$2:$AD$2,0)+1,0),0)+IFERROR(VLOOKUP($A288,'TD SOP+PROFORM'!$A$5:$AD$750,MATCH(AH$2,'TD SOP+PROFORM'!$B$2:$AD$2,0)+1,0),0)</f>
        <v>0</v>
      </c>
      <c r="AI288" s="26" t="str">
        <f t="shared" si="75"/>
        <v/>
      </c>
      <c r="AJ288" s="25">
        <f>IFERROR(VLOOKUP($A288,'TD SOP+PROFORM'!$A$5:$AD$750,MATCH(AJ$4,'TD SOP+PROFORM'!$B$2:$AD$2,0)+1,0),0)+IFERROR(VLOOKUP($A288,'TD SOP+PROFORM'!$A$5:$AD$750,MATCH(AJ$2,'TD SOP+PROFORM'!$B$2:$AD$2,0)+1,0),0)</f>
        <v>0</v>
      </c>
      <c r="AK288" s="25">
        <f>IFERROR(VLOOKUP($A288,'TD SOP+PROFORM'!$A$5:$AD$750,MATCH(AK$4,'TD SOP+PROFORM'!$B$2:$AD$2,0)+1,0),0)+IFERROR(VLOOKUP($A288,'TD SOP+PROFORM'!$A$5:$AD$750,MATCH(AK$2,'TD SOP+PROFORM'!$B$2:$AD$2,0)+1,0),0)</f>
        <v>0</v>
      </c>
      <c r="AL288" s="26" t="str">
        <f t="shared" si="76"/>
        <v/>
      </c>
      <c r="AM288" s="25">
        <f t="shared" si="78"/>
        <v>0</v>
      </c>
      <c r="AN288" s="25">
        <f t="shared" si="78"/>
        <v>0</v>
      </c>
      <c r="AO288" s="26" t="str">
        <f t="shared" si="77"/>
        <v/>
      </c>
    </row>
    <row r="289" spans="1:41" x14ac:dyDescent="0.35">
      <c r="A289" s="24">
        <f>IF(AND('TD SOP+PROFORM'!A286&lt;&gt;"",'TD SOP+PROFORM'!A286&lt;&gt;"TOTAL"),'TD SOP+PROFORM'!A286,0)</f>
        <v>0</v>
      </c>
      <c r="C289" s="25" t="str">
        <f>IFERROR(VLOOKUP($A289,'TD SOP+PROFORM'!$A$5:$AD$750,MATCH(C$4,'TD SOP+PROFORM'!$B$2:$AT$2,0)+1,0),"")</f>
        <v/>
      </c>
      <c r="D289" s="25" t="str">
        <f>IFERROR(VLOOKUP($A289,'TD SOP+PROFORM'!$A$5:$AD$750,MATCH(D$4,'TD SOP+PROFORM'!$B$2:$AT$2,0)+1,0),"")</f>
        <v/>
      </c>
      <c r="E289" s="26" t="str">
        <f t="shared" si="65"/>
        <v/>
      </c>
      <c r="F289" s="25" t="str">
        <f>IFERROR(VLOOKUP($A289,'TD SOP+PROFORM'!$A$5:$AD$750,MATCH(F$4,'TD SOP+PROFORM'!$B$2:$AT$2,0)+1,0),"")</f>
        <v/>
      </c>
      <c r="G289" s="25" t="str">
        <f>IFERROR(VLOOKUP($A289,'TD SOP+PROFORM'!$A$5:$AD$750,MATCH(G$4,'TD SOP+PROFORM'!$B$2:$AT$2,0)+1,0),"")</f>
        <v/>
      </c>
      <c r="H289" s="26" t="str">
        <f t="shared" si="66"/>
        <v/>
      </c>
      <c r="I289" s="25" t="str">
        <f>IFERROR(VLOOKUP($A289,'TD SOP+PROFORM'!$A$5:$AD$750,MATCH(I$4,'TD SOP+PROFORM'!$B$2:$AT$2,0)+1,0),"")</f>
        <v/>
      </c>
      <c r="J289" s="25" t="str">
        <f>IFERROR(VLOOKUP($A289,'TD SOP+PROFORM'!$A$5:$AD$750,MATCH(J$4,'TD SOP+PROFORM'!$B$2:$AT$2,0)+1,0),"")</f>
        <v/>
      </c>
      <c r="K289" s="26" t="str">
        <f t="shared" si="67"/>
        <v/>
      </c>
      <c r="L289" s="25" t="str">
        <f>IFERROR(VLOOKUP($A289,'TD SOP+PROFORM'!$A$5:$AD$750,MATCH(L$4,'TD SOP+PROFORM'!$B$2:$AT$2,0)+1,0),"")</f>
        <v/>
      </c>
      <c r="M289" s="25" t="str">
        <f>IFERROR(VLOOKUP($A289,'TD SOP+PROFORM'!$A$5:$AD$750,MATCH(M$4,'TD SOP+PROFORM'!$B$2:$AT$2,0)+1,0),"")</f>
        <v/>
      </c>
      <c r="N289" s="26" t="str">
        <f t="shared" si="68"/>
        <v/>
      </c>
      <c r="O289" s="25">
        <f>IFERROR(VLOOKUP($A289,'TD SOP+PROFORM'!$A$5:$AD$750,MATCH(O$4,'TD SOP+PROFORM'!$B$2:$AD$2,0)+1,0),0)+IFERROR(VLOOKUP($A289,'TD SOP+PROFORM'!$A$5:$AD$750,MATCH(O$2,'TD SOP+PROFORM'!$B$2:$AD$2,0)+1,0),0)</f>
        <v>0</v>
      </c>
      <c r="P289" s="25">
        <f>IFERROR(VLOOKUP($A289,'TD SOP+PROFORM'!$A$5:$AD$750,MATCH(P$4,'TD SOP+PROFORM'!$B$2:$AD$2,0)+1,0),0)+IFERROR(VLOOKUP($A289,'TD SOP+PROFORM'!$A$5:$AD$750,MATCH(P$2,'TD SOP+PROFORM'!$B$2:$AD$2,0)+1,0),0)</f>
        <v>0</v>
      </c>
      <c r="Q289" s="26" t="str">
        <f t="shared" si="69"/>
        <v/>
      </c>
      <c r="R289" s="25">
        <f>IFERROR(VLOOKUP($A289,'TD SOP+PROFORM'!$A$5:$AD$750,MATCH(R$4,'TD SOP+PROFORM'!$B$2:$AD$2,0)+1,0),0)+IFERROR(VLOOKUP($A289,'TD SOP+PROFORM'!$A$5:$AD$750,MATCH(R$2,'TD SOP+PROFORM'!$B$2:$AD$2,0)+1,0),0)</f>
        <v>0</v>
      </c>
      <c r="S289" s="25">
        <f>IFERROR(VLOOKUP($A289,'TD SOP+PROFORM'!$A$5:$AD$750,MATCH(S$4,'TD SOP+PROFORM'!$B$2:$AD$2,0)+1,0),0)+IFERROR(VLOOKUP($A289,'TD SOP+PROFORM'!$A$5:$AD$750,MATCH(S$2,'TD SOP+PROFORM'!$B$2:$AD$2,0)+1,0),0)</f>
        <v>0</v>
      </c>
      <c r="T289" s="26" t="str">
        <f t="shared" si="70"/>
        <v/>
      </c>
      <c r="U289" s="25">
        <f>IFERROR(VLOOKUP($A289,'TD SOP+PROFORM'!$A$5:$AD$750,MATCH(U$4,'TD SOP+PROFORM'!$B$2:$AD$2,0)+1,0),0)+IFERROR(VLOOKUP($A289,'TD SOP+PROFORM'!$A$5:$AD$750,MATCH(U$2,'TD SOP+PROFORM'!$B$2:$AD$2,0)+1,0),0)</f>
        <v>0</v>
      </c>
      <c r="V289" s="25">
        <f>IFERROR(VLOOKUP($A289,'TD SOP+PROFORM'!$A$5:$AD$750,MATCH(V$4,'TD SOP+PROFORM'!$B$2:$AD$2,0)+1,0),0)+IFERROR(VLOOKUP($A289,'TD SOP+PROFORM'!$A$5:$AD$750,MATCH(V$2,'TD SOP+PROFORM'!$B$2:$AD$2,0)+1,0),0)</f>
        <v>0</v>
      </c>
      <c r="W289" s="26" t="str">
        <f t="shared" si="71"/>
        <v/>
      </c>
      <c r="X289" s="25">
        <f>IFERROR(VLOOKUP($A289,'TD SOP+PROFORM'!$A$5:$AD$750,MATCH(X$4,'TD SOP+PROFORM'!$B$2:$AD$2,0)+1,0),0)+IFERROR(VLOOKUP($A289,'TD SOP+PROFORM'!$A$5:$AD$750,MATCH(X$2,'TD SOP+PROFORM'!$B$2:$AD$2,0)+1,0),0)</f>
        <v>0</v>
      </c>
      <c r="Y289" s="25">
        <f>IFERROR(VLOOKUP($A289,'TD SOP+PROFORM'!$A$5:$AD$750,MATCH(Y$4,'TD SOP+PROFORM'!$B$2:$AD$2,0)+1,0),0)+IFERROR(VLOOKUP($A289,'TD SOP+PROFORM'!$A$5:$AD$750,MATCH(Y$2,'TD SOP+PROFORM'!$B$2:$AD$2,0)+1,0),0)</f>
        <v>0</v>
      </c>
      <c r="Z289" s="26" t="str">
        <f t="shared" si="72"/>
        <v/>
      </c>
      <c r="AA289" s="25">
        <f>IFERROR(VLOOKUP($A289,'TD SOP+PROFORM'!$A$5:$AD$750,MATCH(AA$4,'TD SOP+PROFORM'!$B$2:$AD$2,0)+1,0),0)+IFERROR(VLOOKUP($A289,'TD SOP+PROFORM'!$A$5:$AD$750,MATCH(AA$2,'TD SOP+PROFORM'!$B$2:$AD$2,0)+1,0),0)</f>
        <v>0</v>
      </c>
      <c r="AB289" s="25">
        <f>IFERROR(VLOOKUP($A289,'TD SOP+PROFORM'!$A$5:$AD$750,MATCH(AB$4,'TD SOP+PROFORM'!$B$2:$AD$2,0)+1,0),0)+IFERROR(VLOOKUP($A289,'TD SOP+PROFORM'!$A$5:$AD$750,MATCH(AB$2,'TD SOP+PROFORM'!$B$2:$AD$2,0)+1,0),0)</f>
        <v>0</v>
      </c>
      <c r="AC289" s="26" t="str">
        <f t="shared" si="73"/>
        <v/>
      </c>
      <c r="AD289" s="25">
        <f>IFERROR(VLOOKUP($A289,'TD SOP+PROFORM'!$A$5:$AD$750,MATCH(AD$4,'TD SOP+PROFORM'!$B$2:$AD$2,0)+1,0),0)+IFERROR(VLOOKUP($A289,'TD SOP+PROFORM'!$A$5:$AD$750,MATCH(AD$2,'TD SOP+PROFORM'!$B$2:$AD$2,0)+1,0),0)</f>
        <v>0</v>
      </c>
      <c r="AE289" s="25">
        <f>IFERROR(VLOOKUP($A289,'TD SOP+PROFORM'!$A$5:$AD$750,MATCH(AE$4,'TD SOP+PROFORM'!$B$2:$AD$2,0)+1,0),0)+IFERROR(VLOOKUP($A289,'TD SOP+PROFORM'!$A$5:$AD$750,MATCH(AE$2,'TD SOP+PROFORM'!$B$2:$AD$2,0)+1,0),0)</f>
        <v>0</v>
      </c>
      <c r="AF289" s="26" t="str">
        <f t="shared" si="74"/>
        <v/>
      </c>
      <c r="AG289" s="25">
        <f>IFERROR(VLOOKUP($A289,'TD SOP+PROFORM'!$A$5:$AD$750,MATCH(AG$4,'TD SOP+PROFORM'!$B$2:$AD$2,0)+1,0),0)+IFERROR(VLOOKUP($A289,'TD SOP+PROFORM'!$A$5:$AD$750,MATCH(AG$2,'TD SOP+PROFORM'!$B$2:$AD$2,0)+1,0),0)</f>
        <v>0</v>
      </c>
      <c r="AH289" s="25">
        <f>IFERROR(VLOOKUP($A289,'TD SOP+PROFORM'!$A$5:$AD$750,MATCH(AH$4,'TD SOP+PROFORM'!$B$2:$AD$2,0)+1,0),0)+IFERROR(VLOOKUP($A289,'TD SOP+PROFORM'!$A$5:$AD$750,MATCH(AH$2,'TD SOP+PROFORM'!$B$2:$AD$2,0)+1,0),0)</f>
        <v>0</v>
      </c>
      <c r="AI289" s="26" t="str">
        <f t="shared" si="75"/>
        <v/>
      </c>
      <c r="AJ289" s="25">
        <f>IFERROR(VLOOKUP($A289,'TD SOP+PROFORM'!$A$5:$AD$750,MATCH(AJ$4,'TD SOP+PROFORM'!$B$2:$AD$2,0)+1,0),0)+IFERROR(VLOOKUP($A289,'TD SOP+PROFORM'!$A$5:$AD$750,MATCH(AJ$2,'TD SOP+PROFORM'!$B$2:$AD$2,0)+1,0),0)</f>
        <v>0</v>
      </c>
      <c r="AK289" s="25">
        <f>IFERROR(VLOOKUP($A289,'TD SOP+PROFORM'!$A$5:$AD$750,MATCH(AK$4,'TD SOP+PROFORM'!$B$2:$AD$2,0)+1,0),0)+IFERROR(VLOOKUP($A289,'TD SOP+PROFORM'!$A$5:$AD$750,MATCH(AK$2,'TD SOP+PROFORM'!$B$2:$AD$2,0)+1,0),0)</f>
        <v>0</v>
      </c>
      <c r="AL289" s="26" t="str">
        <f t="shared" si="76"/>
        <v/>
      </c>
      <c r="AM289" s="25">
        <f t="shared" si="78"/>
        <v>0</v>
      </c>
      <c r="AN289" s="25">
        <f t="shared" si="78"/>
        <v>0</v>
      </c>
      <c r="AO289" s="26" t="str">
        <f t="shared" si="77"/>
        <v/>
      </c>
    </row>
    <row r="290" spans="1:41" x14ac:dyDescent="0.35">
      <c r="A290" s="24">
        <f>IF(AND('TD SOP+PROFORM'!A287&lt;&gt;"",'TD SOP+PROFORM'!A287&lt;&gt;"TOTAL"),'TD SOP+PROFORM'!A287,0)</f>
        <v>0</v>
      </c>
      <c r="C290" s="25" t="str">
        <f>IFERROR(VLOOKUP($A290,'TD SOP+PROFORM'!$A$5:$AD$750,MATCH(C$4,'TD SOP+PROFORM'!$B$2:$AT$2,0)+1,0),"")</f>
        <v/>
      </c>
      <c r="D290" s="25" t="str">
        <f>IFERROR(VLOOKUP($A290,'TD SOP+PROFORM'!$A$5:$AD$750,MATCH(D$4,'TD SOP+PROFORM'!$B$2:$AT$2,0)+1,0),"")</f>
        <v/>
      </c>
      <c r="E290" s="26" t="str">
        <f t="shared" si="65"/>
        <v/>
      </c>
      <c r="F290" s="25" t="str">
        <f>IFERROR(VLOOKUP($A290,'TD SOP+PROFORM'!$A$5:$AD$750,MATCH(F$4,'TD SOP+PROFORM'!$B$2:$AT$2,0)+1,0),"")</f>
        <v/>
      </c>
      <c r="G290" s="25" t="str">
        <f>IFERROR(VLOOKUP($A290,'TD SOP+PROFORM'!$A$5:$AD$750,MATCH(G$4,'TD SOP+PROFORM'!$B$2:$AT$2,0)+1,0),"")</f>
        <v/>
      </c>
      <c r="H290" s="26" t="str">
        <f t="shared" si="66"/>
        <v/>
      </c>
      <c r="I290" s="25" t="str">
        <f>IFERROR(VLOOKUP($A290,'TD SOP+PROFORM'!$A$5:$AD$750,MATCH(I$4,'TD SOP+PROFORM'!$B$2:$AT$2,0)+1,0),"")</f>
        <v/>
      </c>
      <c r="J290" s="25" t="str">
        <f>IFERROR(VLOOKUP($A290,'TD SOP+PROFORM'!$A$5:$AD$750,MATCH(J$4,'TD SOP+PROFORM'!$B$2:$AT$2,0)+1,0),"")</f>
        <v/>
      </c>
      <c r="K290" s="26" t="str">
        <f t="shared" si="67"/>
        <v/>
      </c>
      <c r="L290" s="25" t="str">
        <f>IFERROR(VLOOKUP($A290,'TD SOP+PROFORM'!$A$5:$AD$750,MATCH(L$4,'TD SOP+PROFORM'!$B$2:$AT$2,0)+1,0),"")</f>
        <v/>
      </c>
      <c r="M290" s="25" t="str">
        <f>IFERROR(VLOOKUP($A290,'TD SOP+PROFORM'!$A$5:$AD$750,MATCH(M$4,'TD SOP+PROFORM'!$B$2:$AT$2,0)+1,0),"")</f>
        <v/>
      </c>
      <c r="N290" s="26" t="str">
        <f t="shared" si="68"/>
        <v/>
      </c>
      <c r="O290" s="25">
        <f>IFERROR(VLOOKUP($A290,'TD SOP+PROFORM'!$A$5:$AD$750,MATCH(O$4,'TD SOP+PROFORM'!$B$2:$AD$2,0)+1,0),0)+IFERROR(VLOOKUP($A290,'TD SOP+PROFORM'!$A$5:$AD$750,MATCH(O$2,'TD SOP+PROFORM'!$B$2:$AD$2,0)+1,0),0)</f>
        <v>0</v>
      </c>
      <c r="P290" s="25">
        <f>IFERROR(VLOOKUP($A290,'TD SOP+PROFORM'!$A$5:$AD$750,MATCH(P$4,'TD SOP+PROFORM'!$B$2:$AD$2,0)+1,0),0)+IFERROR(VLOOKUP($A290,'TD SOP+PROFORM'!$A$5:$AD$750,MATCH(P$2,'TD SOP+PROFORM'!$B$2:$AD$2,0)+1,0),0)</f>
        <v>0</v>
      </c>
      <c r="Q290" s="26" t="str">
        <f t="shared" si="69"/>
        <v/>
      </c>
      <c r="R290" s="25">
        <f>IFERROR(VLOOKUP($A290,'TD SOP+PROFORM'!$A$5:$AD$750,MATCH(R$4,'TD SOP+PROFORM'!$B$2:$AD$2,0)+1,0),0)+IFERROR(VLOOKUP($A290,'TD SOP+PROFORM'!$A$5:$AD$750,MATCH(R$2,'TD SOP+PROFORM'!$B$2:$AD$2,0)+1,0),0)</f>
        <v>0</v>
      </c>
      <c r="S290" s="25">
        <f>IFERROR(VLOOKUP($A290,'TD SOP+PROFORM'!$A$5:$AD$750,MATCH(S$4,'TD SOP+PROFORM'!$B$2:$AD$2,0)+1,0),0)+IFERROR(VLOOKUP($A290,'TD SOP+PROFORM'!$A$5:$AD$750,MATCH(S$2,'TD SOP+PROFORM'!$B$2:$AD$2,0)+1,0),0)</f>
        <v>0</v>
      </c>
      <c r="T290" s="26" t="str">
        <f t="shared" si="70"/>
        <v/>
      </c>
      <c r="U290" s="25">
        <f>IFERROR(VLOOKUP($A290,'TD SOP+PROFORM'!$A$5:$AD$750,MATCH(U$4,'TD SOP+PROFORM'!$B$2:$AD$2,0)+1,0),0)+IFERROR(VLOOKUP($A290,'TD SOP+PROFORM'!$A$5:$AD$750,MATCH(U$2,'TD SOP+PROFORM'!$B$2:$AD$2,0)+1,0),0)</f>
        <v>0</v>
      </c>
      <c r="V290" s="25">
        <f>IFERROR(VLOOKUP($A290,'TD SOP+PROFORM'!$A$5:$AD$750,MATCH(V$4,'TD SOP+PROFORM'!$B$2:$AD$2,0)+1,0),0)+IFERROR(VLOOKUP($A290,'TD SOP+PROFORM'!$A$5:$AD$750,MATCH(V$2,'TD SOP+PROFORM'!$B$2:$AD$2,0)+1,0),0)</f>
        <v>0</v>
      </c>
      <c r="W290" s="26" t="str">
        <f t="shared" si="71"/>
        <v/>
      </c>
      <c r="X290" s="25">
        <f>IFERROR(VLOOKUP($A290,'TD SOP+PROFORM'!$A$5:$AD$750,MATCH(X$4,'TD SOP+PROFORM'!$B$2:$AD$2,0)+1,0),0)+IFERROR(VLOOKUP($A290,'TD SOP+PROFORM'!$A$5:$AD$750,MATCH(X$2,'TD SOP+PROFORM'!$B$2:$AD$2,0)+1,0),0)</f>
        <v>0</v>
      </c>
      <c r="Y290" s="25">
        <f>IFERROR(VLOOKUP($A290,'TD SOP+PROFORM'!$A$5:$AD$750,MATCH(Y$4,'TD SOP+PROFORM'!$B$2:$AD$2,0)+1,0),0)+IFERROR(VLOOKUP($A290,'TD SOP+PROFORM'!$A$5:$AD$750,MATCH(Y$2,'TD SOP+PROFORM'!$B$2:$AD$2,0)+1,0),0)</f>
        <v>0</v>
      </c>
      <c r="Z290" s="26" t="str">
        <f t="shared" si="72"/>
        <v/>
      </c>
      <c r="AA290" s="25">
        <f>IFERROR(VLOOKUP($A290,'TD SOP+PROFORM'!$A$5:$AD$750,MATCH(AA$4,'TD SOP+PROFORM'!$B$2:$AD$2,0)+1,0),0)+IFERROR(VLOOKUP($A290,'TD SOP+PROFORM'!$A$5:$AD$750,MATCH(AA$2,'TD SOP+PROFORM'!$B$2:$AD$2,0)+1,0),0)</f>
        <v>0</v>
      </c>
      <c r="AB290" s="25">
        <f>IFERROR(VLOOKUP($A290,'TD SOP+PROFORM'!$A$5:$AD$750,MATCH(AB$4,'TD SOP+PROFORM'!$B$2:$AD$2,0)+1,0),0)+IFERROR(VLOOKUP($A290,'TD SOP+PROFORM'!$A$5:$AD$750,MATCH(AB$2,'TD SOP+PROFORM'!$B$2:$AD$2,0)+1,0),0)</f>
        <v>0</v>
      </c>
      <c r="AC290" s="26" t="str">
        <f t="shared" si="73"/>
        <v/>
      </c>
      <c r="AD290" s="25">
        <f>IFERROR(VLOOKUP($A290,'TD SOP+PROFORM'!$A$5:$AD$750,MATCH(AD$4,'TD SOP+PROFORM'!$B$2:$AD$2,0)+1,0),0)+IFERROR(VLOOKUP($A290,'TD SOP+PROFORM'!$A$5:$AD$750,MATCH(AD$2,'TD SOP+PROFORM'!$B$2:$AD$2,0)+1,0),0)</f>
        <v>0</v>
      </c>
      <c r="AE290" s="25">
        <f>IFERROR(VLOOKUP($A290,'TD SOP+PROFORM'!$A$5:$AD$750,MATCH(AE$4,'TD SOP+PROFORM'!$B$2:$AD$2,0)+1,0),0)+IFERROR(VLOOKUP($A290,'TD SOP+PROFORM'!$A$5:$AD$750,MATCH(AE$2,'TD SOP+PROFORM'!$B$2:$AD$2,0)+1,0),0)</f>
        <v>0</v>
      </c>
      <c r="AF290" s="26" t="str">
        <f t="shared" si="74"/>
        <v/>
      </c>
      <c r="AG290" s="25">
        <f>IFERROR(VLOOKUP($A290,'TD SOP+PROFORM'!$A$5:$AD$750,MATCH(AG$4,'TD SOP+PROFORM'!$B$2:$AD$2,0)+1,0),0)+IFERROR(VLOOKUP($A290,'TD SOP+PROFORM'!$A$5:$AD$750,MATCH(AG$2,'TD SOP+PROFORM'!$B$2:$AD$2,0)+1,0),0)</f>
        <v>0</v>
      </c>
      <c r="AH290" s="25">
        <f>IFERROR(VLOOKUP($A290,'TD SOP+PROFORM'!$A$5:$AD$750,MATCH(AH$4,'TD SOP+PROFORM'!$B$2:$AD$2,0)+1,0),0)+IFERROR(VLOOKUP($A290,'TD SOP+PROFORM'!$A$5:$AD$750,MATCH(AH$2,'TD SOP+PROFORM'!$B$2:$AD$2,0)+1,0),0)</f>
        <v>0</v>
      </c>
      <c r="AI290" s="26" t="str">
        <f t="shared" si="75"/>
        <v/>
      </c>
      <c r="AJ290" s="25">
        <f>IFERROR(VLOOKUP($A290,'TD SOP+PROFORM'!$A$5:$AD$750,MATCH(AJ$4,'TD SOP+PROFORM'!$B$2:$AD$2,0)+1,0),0)+IFERROR(VLOOKUP($A290,'TD SOP+PROFORM'!$A$5:$AD$750,MATCH(AJ$2,'TD SOP+PROFORM'!$B$2:$AD$2,0)+1,0),0)</f>
        <v>0</v>
      </c>
      <c r="AK290" s="25">
        <f>IFERROR(VLOOKUP($A290,'TD SOP+PROFORM'!$A$5:$AD$750,MATCH(AK$4,'TD SOP+PROFORM'!$B$2:$AD$2,0)+1,0),0)+IFERROR(VLOOKUP($A290,'TD SOP+PROFORM'!$A$5:$AD$750,MATCH(AK$2,'TD SOP+PROFORM'!$B$2:$AD$2,0)+1,0),0)</f>
        <v>0</v>
      </c>
      <c r="AL290" s="26" t="str">
        <f t="shared" si="76"/>
        <v/>
      </c>
      <c r="AM290" s="25">
        <f t="shared" si="78"/>
        <v>0</v>
      </c>
      <c r="AN290" s="25">
        <f t="shared" si="78"/>
        <v>0</v>
      </c>
      <c r="AO290" s="26" t="str">
        <f t="shared" si="77"/>
        <v/>
      </c>
    </row>
    <row r="291" spans="1:41" x14ac:dyDescent="0.35">
      <c r="A291" s="24">
        <f>IF(AND('TD SOP+PROFORM'!A288&lt;&gt;"",'TD SOP+PROFORM'!A288&lt;&gt;"TOTAL"),'TD SOP+PROFORM'!A288,0)</f>
        <v>0</v>
      </c>
      <c r="C291" s="25" t="str">
        <f>IFERROR(VLOOKUP($A291,'TD SOP+PROFORM'!$A$5:$AD$750,MATCH(C$4,'TD SOP+PROFORM'!$B$2:$AT$2,0)+1,0),"")</f>
        <v/>
      </c>
      <c r="D291" s="25" t="str">
        <f>IFERROR(VLOOKUP($A291,'TD SOP+PROFORM'!$A$5:$AD$750,MATCH(D$4,'TD SOP+PROFORM'!$B$2:$AT$2,0)+1,0),"")</f>
        <v/>
      </c>
      <c r="E291" s="26" t="str">
        <f t="shared" si="65"/>
        <v/>
      </c>
      <c r="F291" s="25" t="str">
        <f>IFERROR(VLOOKUP($A291,'TD SOP+PROFORM'!$A$5:$AD$750,MATCH(F$4,'TD SOP+PROFORM'!$B$2:$AT$2,0)+1,0),"")</f>
        <v/>
      </c>
      <c r="G291" s="25" t="str">
        <f>IFERROR(VLOOKUP($A291,'TD SOP+PROFORM'!$A$5:$AD$750,MATCH(G$4,'TD SOP+PROFORM'!$B$2:$AT$2,0)+1,0),"")</f>
        <v/>
      </c>
      <c r="H291" s="26" t="str">
        <f t="shared" si="66"/>
        <v/>
      </c>
      <c r="I291" s="25" t="str">
        <f>IFERROR(VLOOKUP($A291,'TD SOP+PROFORM'!$A$5:$AD$750,MATCH(I$4,'TD SOP+PROFORM'!$B$2:$AT$2,0)+1,0),"")</f>
        <v/>
      </c>
      <c r="J291" s="25" t="str">
        <f>IFERROR(VLOOKUP($A291,'TD SOP+PROFORM'!$A$5:$AD$750,MATCH(J$4,'TD SOP+PROFORM'!$B$2:$AT$2,0)+1,0),"")</f>
        <v/>
      </c>
      <c r="K291" s="26" t="str">
        <f t="shared" si="67"/>
        <v/>
      </c>
      <c r="L291" s="25" t="str">
        <f>IFERROR(VLOOKUP($A291,'TD SOP+PROFORM'!$A$5:$AD$750,MATCH(L$4,'TD SOP+PROFORM'!$B$2:$AT$2,0)+1,0),"")</f>
        <v/>
      </c>
      <c r="M291" s="25" t="str">
        <f>IFERROR(VLOOKUP($A291,'TD SOP+PROFORM'!$A$5:$AD$750,MATCH(M$4,'TD SOP+PROFORM'!$B$2:$AT$2,0)+1,0),"")</f>
        <v/>
      </c>
      <c r="N291" s="26" t="str">
        <f t="shared" si="68"/>
        <v/>
      </c>
      <c r="O291" s="25">
        <f>IFERROR(VLOOKUP($A291,'TD SOP+PROFORM'!$A$5:$AD$750,MATCH(O$4,'TD SOP+PROFORM'!$B$2:$AD$2,0)+1,0),0)+IFERROR(VLOOKUP($A291,'TD SOP+PROFORM'!$A$5:$AD$750,MATCH(O$2,'TD SOP+PROFORM'!$B$2:$AD$2,0)+1,0),0)</f>
        <v>0</v>
      </c>
      <c r="P291" s="25">
        <f>IFERROR(VLOOKUP($A291,'TD SOP+PROFORM'!$A$5:$AD$750,MATCH(P$4,'TD SOP+PROFORM'!$B$2:$AD$2,0)+1,0),0)+IFERROR(VLOOKUP($A291,'TD SOP+PROFORM'!$A$5:$AD$750,MATCH(P$2,'TD SOP+PROFORM'!$B$2:$AD$2,0)+1,0),0)</f>
        <v>0</v>
      </c>
      <c r="Q291" s="26" t="str">
        <f t="shared" si="69"/>
        <v/>
      </c>
      <c r="R291" s="25">
        <f>IFERROR(VLOOKUP($A291,'TD SOP+PROFORM'!$A$5:$AD$750,MATCH(R$4,'TD SOP+PROFORM'!$B$2:$AD$2,0)+1,0),0)+IFERROR(VLOOKUP($A291,'TD SOP+PROFORM'!$A$5:$AD$750,MATCH(R$2,'TD SOP+PROFORM'!$B$2:$AD$2,0)+1,0),0)</f>
        <v>0</v>
      </c>
      <c r="S291" s="25">
        <f>IFERROR(VLOOKUP($A291,'TD SOP+PROFORM'!$A$5:$AD$750,MATCH(S$4,'TD SOP+PROFORM'!$B$2:$AD$2,0)+1,0),0)+IFERROR(VLOOKUP($A291,'TD SOP+PROFORM'!$A$5:$AD$750,MATCH(S$2,'TD SOP+PROFORM'!$B$2:$AD$2,0)+1,0),0)</f>
        <v>0</v>
      </c>
      <c r="T291" s="26" t="str">
        <f t="shared" si="70"/>
        <v/>
      </c>
      <c r="U291" s="25">
        <f>IFERROR(VLOOKUP($A291,'TD SOP+PROFORM'!$A$5:$AD$750,MATCH(U$4,'TD SOP+PROFORM'!$B$2:$AD$2,0)+1,0),0)+IFERROR(VLOOKUP($A291,'TD SOP+PROFORM'!$A$5:$AD$750,MATCH(U$2,'TD SOP+PROFORM'!$B$2:$AD$2,0)+1,0),0)</f>
        <v>0</v>
      </c>
      <c r="V291" s="25">
        <f>IFERROR(VLOOKUP($A291,'TD SOP+PROFORM'!$A$5:$AD$750,MATCH(V$4,'TD SOP+PROFORM'!$B$2:$AD$2,0)+1,0),0)+IFERROR(VLOOKUP($A291,'TD SOP+PROFORM'!$A$5:$AD$750,MATCH(V$2,'TD SOP+PROFORM'!$B$2:$AD$2,0)+1,0),0)</f>
        <v>0</v>
      </c>
      <c r="W291" s="26" t="str">
        <f t="shared" si="71"/>
        <v/>
      </c>
      <c r="X291" s="25">
        <f>IFERROR(VLOOKUP($A291,'TD SOP+PROFORM'!$A$5:$AD$750,MATCH(X$4,'TD SOP+PROFORM'!$B$2:$AD$2,0)+1,0),0)+IFERROR(VLOOKUP($A291,'TD SOP+PROFORM'!$A$5:$AD$750,MATCH(X$2,'TD SOP+PROFORM'!$B$2:$AD$2,0)+1,0),0)</f>
        <v>0</v>
      </c>
      <c r="Y291" s="25">
        <f>IFERROR(VLOOKUP($A291,'TD SOP+PROFORM'!$A$5:$AD$750,MATCH(Y$4,'TD SOP+PROFORM'!$B$2:$AD$2,0)+1,0),0)+IFERROR(VLOOKUP($A291,'TD SOP+PROFORM'!$A$5:$AD$750,MATCH(Y$2,'TD SOP+PROFORM'!$B$2:$AD$2,0)+1,0),0)</f>
        <v>0</v>
      </c>
      <c r="Z291" s="26" t="str">
        <f t="shared" si="72"/>
        <v/>
      </c>
      <c r="AA291" s="25">
        <f>IFERROR(VLOOKUP($A291,'TD SOP+PROFORM'!$A$5:$AD$750,MATCH(AA$4,'TD SOP+PROFORM'!$B$2:$AD$2,0)+1,0),0)+IFERROR(VLOOKUP($A291,'TD SOP+PROFORM'!$A$5:$AD$750,MATCH(AA$2,'TD SOP+PROFORM'!$B$2:$AD$2,0)+1,0),0)</f>
        <v>0</v>
      </c>
      <c r="AB291" s="25">
        <f>IFERROR(VLOOKUP($A291,'TD SOP+PROFORM'!$A$5:$AD$750,MATCH(AB$4,'TD SOP+PROFORM'!$B$2:$AD$2,0)+1,0),0)+IFERROR(VLOOKUP($A291,'TD SOP+PROFORM'!$A$5:$AD$750,MATCH(AB$2,'TD SOP+PROFORM'!$B$2:$AD$2,0)+1,0),0)</f>
        <v>0</v>
      </c>
      <c r="AC291" s="26" t="str">
        <f t="shared" si="73"/>
        <v/>
      </c>
      <c r="AD291" s="25">
        <f>IFERROR(VLOOKUP($A291,'TD SOP+PROFORM'!$A$5:$AD$750,MATCH(AD$4,'TD SOP+PROFORM'!$B$2:$AD$2,0)+1,0),0)+IFERROR(VLOOKUP($A291,'TD SOP+PROFORM'!$A$5:$AD$750,MATCH(AD$2,'TD SOP+PROFORM'!$B$2:$AD$2,0)+1,0),0)</f>
        <v>0</v>
      </c>
      <c r="AE291" s="25">
        <f>IFERROR(VLOOKUP($A291,'TD SOP+PROFORM'!$A$5:$AD$750,MATCH(AE$4,'TD SOP+PROFORM'!$B$2:$AD$2,0)+1,0),0)+IFERROR(VLOOKUP($A291,'TD SOP+PROFORM'!$A$5:$AD$750,MATCH(AE$2,'TD SOP+PROFORM'!$B$2:$AD$2,0)+1,0),0)</f>
        <v>0</v>
      </c>
      <c r="AF291" s="26" t="str">
        <f t="shared" si="74"/>
        <v/>
      </c>
      <c r="AG291" s="25">
        <f>IFERROR(VLOOKUP($A291,'TD SOP+PROFORM'!$A$5:$AD$750,MATCH(AG$4,'TD SOP+PROFORM'!$B$2:$AD$2,0)+1,0),0)+IFERROR(VLOOKUP($A291,'TD SOP+PROFORM'!$A$5:$AD$750,MATCH(AG$2,'TD SOP+PROFORM'!$B$2:$AD$2,0)+1,0),0)</f>
        <v>0</v>
      </c>
      <c r="AH291" s="25">
        <f>IFERROR(VLOOKUP($A291,'TD SOP+PROFORM'!$A$5:$AD$750,MATCH(AH$4,'TD SOP+PROFORM'!$B$2:$AD$2,0)+1,0),0)+IFERROR(VLOOKUP($A291,'TD SOP+PROFORM'!$A$5:$AD$750,MATCH(AH$2,'TD SOP+PROFORM'!$B$2:$AD$2,0)+1,0),0)</f>
        <v>0</v>
      </c>
      <c r="AI291" s="26" t="str">
        <f t="shared" si="75"/>
        <v/>
      </c>
      <c r="AJ291" s="25">
        <f>IFERROR(VLOOKUP($A291,'TD SOP+PROFORM'!$A$5:$AD$750,MATCH(AJ$4,'TD SOP+PROFORM'!$B$2:$AD$2,0)+1,0),0)+IFERROR(VLOOKUP($A291,'TD SOP+PROFORM'!$A$5:$AD$750,MATCH(AJ$2,'TD SOP+PROFORM'!$B$2:$AD$2,0)+1,0),0)</f>
        <v>0</v>
      </c>
      <c r="AK291" s="25">
        <f>IFERROR(VLOOKUP($A291,'TD SOP+PROFORM'!$A$5:$AD$750,MATCH(AK$4,'TD SOP+PROFORM'!$B$2:$AD$2,0)+1,0),0)+IFERROR(VLOOKUP($A291,'TD SOP+PROFORM'!$A$5:$AD$750,MATCH(AK$2,'TD SOP+PROFORM'!$B$2:$AD$2,0)+1,0),0)</f>
        <v>0</v>
      </c>
      <c r="AL291" s="26" t="str">
        <f t="shared" si="76"/>
        <v/>
      </c>
      <c r="AM291" s="25">
        <f t="shared" si="78"/>
        <v>0</v>
      </c>
      <c r="AN291" s="25">
        <f t="shared" si="78"/>
        <v>0</v>
      </c>
      <c r="AO291" s="26" t="str">
        <f t="shared" si="77"/>
        <v/>
      </c>
    </row>
    <row r="292" spans="1:41" x14ac:dyDescent="0.35">
      <c r="A292" s="24">
        <f>IF(AND('TD SOP+PROFORM'!A289&lt;&gt;"",'TD SOP+PROFORM'!A289&lt;&gt;"TOTAL"),'TD SOP+PROFORM'!A289,0)</f>
        <v>0</v>
      </c>
      <c r="C292" s="25" t="str">
        <f>IFERROR(VLOOKUP($A292,'TD SOP+PROFORM'!$A$5:$AD$750,MATCH(C$4,'TD SOP+PROFORM'!$B$2:$AT$2,0)+1,0),"")</f>
        <v/>
      </c>
      <c r="D292" s="25" t="str">
        <f>IFERROR(VLOOKUP($A292,'TD SOP+PROFORM'!$A$5:$AD$750,MATCH(D$4,'TD SOP+PROFORM'!$B$2:$AT$2,0)+1,0),"")</f>
        <v/>
      </c>
      <c r="E292" s="26" t="str">
        <f t="shared" si="65"/>
        <v/>
      </c>
      <c r="F292" s="25" t="str">
        <f>IFERROR(VLOOKUP($A292,'TD SOP+PROFORM'!$A$5:$AD$750,MATCH(F$4,'TD SOP+PROFORM'!$B$2:$AT$2,0)+1,0),"")</f>
        <v/>
      </c>
      <c r="G292" s="25" t="str">
        <f>IFERROR(VLOOKUP($A292,'TD SOP+PROFORM'!$A$5:$AD$750,MATCH(G$4,'TD SOP+PROFORM'!$B$2:$AT$2,0)+1,0),"")</f>
        <v/>
      </c>
      <c r="H292" s="26" t="str">
        <f t="shared" si="66"/>
        <v/>
      </c>
      <c r="I292" s="25" t="str">
        <f>IFERROR(VLOOKUP($A292,'TD SOP+PROFORM'!$A$5:$AD$750,MATCH(I$4,'TD SOP+PROFORM'!$B$2:$AT$2,0)+1,0),"")</f>
        <v/>
      </c>
      <c r="J292" s="25" t="str">
        <f>IFERROR(VLOOKUP($A292,'TD SOP+PROFORM'!$A$5:$AD$750,MATCH(J$4,'TD SOP+PROFORM'!$B$2:$AT$2,0)+1,0),"")</f>
        <v/>
      </c>
      <c r="K292" s="26" t="str">
        <f t="shared" si="67"/>
        <v/>
      </c>
      <c r="L292" s="25" t="str">
        <f>IFERROR(VLOOKUP($A292,'TD SOP+PROFORM'!$A$5:$AD$750,MATCH(L$4,'TD SOP+PROFORM'!$B$2:$AT$2,0)+1,0),"")</f>
        <v/>
      </c>
      <c r="M292" s="25" t="str">
        <f>IFERROR(VLOOKUP($A292,'TD SOP+PROFORM'!$A$5:$AD$750,MATCH(M$4,'TD SOP+PROFORM'!$B$2:$AT$2,0)+1,0),"")</f>
        <v/>
      </c>
      <c r="N292" s="26" t="str">
        <f t="shared" si="68"/>
        <v/>
      </c>
      <c r="O292" s="25">
        <f>IFERROR(VLOOKUP($A292,'TD SOP+PROFORM'!$A$5:$AD$750,MATCH(O$4,'TD SOP+PROFORM'!$B$2:$AD$2,0)+1,0),0)+IFERROR(VLOOKUP($A292,'TD SOP+PROFORM'!$A$5:$AD$750,MATCH(O$2,'TD SOP+PROFORM'!$B$2:$AD$2,0)+1,0),0)</f>
        <v>0</v>
      </c>
      <c r="P292" s="25">
        <f>IFERROR(VLOOKUP($A292,'TD SOP+PROFORM'!$A$5:$AD$750,MATCH(P$4,'TD SOP+PROFORM'!$B$2:$AD$2,0)+1,0),0)+IFERROR(VLOOKUP($A292,'TD SOP+PROFORM'!$A$5:$AD$750,MATCH(P$2,'TD SOP+PROFORM'!$B$2:$AD$2,0)+1,0),0)</f>
        <v>0</v>
      </c>
      <c r="Q292" s="26" t="str">
        <f t="shared" si="69"/>
        <v/>
      </c>
      <c r="R292" s="25">
        <f>IFERROR(VLOOKUP($A292,'TD SOP+PROFORM'!$A$5:$AD$750,MATCH(R$4,'TD SOP+PROFORM'!$B$2:$AD$2,0)+1,0),0)+IFERROR(VLOOKUP($A292,'TD SOP+PROFORM'!$A$5:$AD$750,MATCH(R$2,'TD SOP+PROFORM'!$B$2:$AD$2,0)+1,0),0)</f>
        <v>0</v>
      </c>
      <c r="S292" s="25">
        <f>IFERROR(VLOOKUP($A292,'TD SOP+PROFORM'!$A$5:$AD$750,MATCH(S$4,'TD SOP+PROFORM'!$B$2:$AD$2,0)+1,0),0)+IFERROR(VLOOKUP($A292,'TD SOP+PROFORM'!$A$5:$AD$750,MATCH(S$2,'TD SOP+PROFORM'!$B$2:$AD$2,0)+1,0),0)</f>
        <v>0</v>
      </c>
      <c r="T292" s="26" t="str">
        <f t="shared" si="70"/>
        <v/>
      </c>
      <c r="U292" s="25">
        <f>IFERROR(VLOOKUP($A292,'TD SOP+PROFORM'!$A$5:$AD$750,MATCH(U$4,'TD SOP+PROFORM'!$B$2:$AD$2,0)+1,0),0)+IFERROR(VLOOKUP($A292,'TD SOP+PROFORM'!$A$5:$AD$750,MATCH(U$2,'TD SOP+PROFORM'!$B$2:$AD$2,0)+1,0),0)</f>
        <v>0</v>
      </c>
      <c r="V292" s="25">
        <f>IFERROR(VLOOKUP($A292,'TD SOP+PROFORM'!$A$5:$AD$750,MATCH(V$4,'TD SOP+PROFORM'!$B$2:$AD$2,0)+1,0),0)+IFERROR(VLOOKUP($A292,'TD SOP+PROFORM'!$A$5:$AD$750,MATCH(V$2,'TD SOP+PROFORM'!$B$2:$AD$2,0)+1,0),0)</f>
        <v>0</v>
      </c>
      <c r="W292" s="26" t="str">
        <f t="shared" si="71"/>
        <v/>
      </c>
      <c r="X292" s="25">
        <f>IFERROR(VLOOKUP($A292,'TD SOP+PROFORM'!$A$5:$AD$750,MATCH(X$4,'TD SOP+PROFORM'!$B$2:$AD$2,0)+1,0),0)+IFERROR(VLOOKUP($A292,'TD SOP+PROFORM'!$A$5:$AD$750,MATCH(X$2,'TD SOP+PROFORM'!$B$2:$AD$2,0)+1,0),0)</f>
        <v>0</v>
      </c>
      <c r="Y292" s="25">
        <f>IFERROR(VLOOKUP($A292,'TD SOP+PROFORM'!$A$5:$AD$750,MATCH(Y$4,'TD SOP+PROFORM'!$B$2:$AD$2,0)+1,0),0)+IFERROR(VLOOKUP($A292,'TD SOP+PROFORM'!$A$5:$AD$750,MATCH(Y$2,'TD SOP+PROFORM'!$B$2:$AD$2,0)+1,0),0)</f>
        <v>0</v>
      </c>
      <c r="Z292" s="26" t="str">
        <f t="shared" si="72"/>
        <v/>
      </c>
      <c r="AA292" s="25">
        <f>IFERROR(VLOOKUP($A292,'TD SOP+PROFORM'!$A$5:$AD$750,MATCH(AA$4,'TD SOP+PROFORM'!$B$2:$AD$2,0)+1,0),0)+IFERROR(VLOOKUP($A292,'TD SOP+PROFORM'!$A$5:$AD$750,MATCH(AA$2,'TD SOP+PROFORM'!$B$2:$AD$2,0)+1,0),0)</f>
        <v>0</v>
      </c>
      <c r="AB292" s="25">
        <f>IFERROR(VLOOKUP($A292,'TD SOP+PROFORM'!$A$5:$AD$750,MATCH(AB$4,'TD SOP+PROFORM'!$B$2:$AD$2,0)+1,0),0)+IFERROR(VLOOKUP($A292,'TD SOP+PROFORM'!$A$5:$AD$750,MATCH(AB$2,'TD SOP+PROFORM'!$B$2:$AD$2,0)+1,0),0)</f>
        <v>0</v>
      </c>
      <c r="AC292" s="26" t="str">
        <f t="shared" si="73"/>
        <v/>
      </c>
      <c r="AD292" s="25">
        <f>IFERROR(VLOOKUP($A292,'TD SOP+PROFORM'!$A$5:$AD$750,MATCH(AD$4,'TD SOP+PROFORM'!$B$2:$AD$2,0)+1,0),0)+IFERROR(VLOOKUP($A292,'TD SOP+PROFORM'!$A$5:$AD$750,MATCH(AD$2,'TD SOP+PROFORM'!$B$2:$AD$2,0)+1,0),0)</f>
        <v>0</v>
      </c>
      <c r="AE292" s="25">
        <f>IFERROR(VLOOKUP($A292,'TD SOP+PROFORM'!$A$5:$AD$750,MATCH(AE$4,'TD SOP+PROFORM'!$B$2:$AD$2,0)+1,0),0)+IFERROR(VLOOKUP($A292,'TD SOP+PROFORM'!$A$5:$AD$750,MATCH(AE$2,'TD SOP+PROFORM'!$B$2:$AD$2,0)+1,0),0)</f>
        <v>0</v>
      </c>
      <c r="AF292" s="26" t="str">
        <f t="shared" si="74"/>
        <v/>
      </c>
      <c r="AG292" s="25">
        <f>IFERROR(VLOOKUP($A292,'TD SOP+PROFORM'!$A$5:$AD$750,MATCH(AG$4,'TD SOP+PROFORM'!$B$2:$AD$2,0)+1,0),0)+IFERROR(VLOOKUP($A292,'TD SOP+PROFORM'!$A$5:$AD$750,MATCH(AG$2,'TD SOP+PROFORM'!$B$2:$AD$2,0)+1,0),0)</f>
        <v>0</v>
      </c>
      <c r="AH292" s="25">
        <f>IFERROR(VLOOKUP($A292,'TD SOP+PROFORM'!$A$5:$AD$750,MATCH(AH$4,'TD SOP+PROFORM'!$B$2:$AD$2,0)+1,0),0)+IFERROR(VLOOKUP($A292,'TD SOP+PROFORM'!$A$5:$AD$750,MATCH(AH$2,'TD SOP+PROFORM'!$B$2:$AD$2,0)+1,0),0)</f>
        <v>0</v>
      </c>
      <c r="AI292" s="26" t="str">
        <f t="shared" si="75"/>
        <v/>
      </c>
      <c r="AJ292" s="25">
        <f>IFERROR(VLOOKUP($A292,'TD SOP+PROFORM'!$A$5:$AD$750,MATCH(AJ$4,'TD SOP+PROFORM'!$B$2:$AD$2,0)+1,0),0)+IFERROR(VLOOKUP($A292,'TD SOP+PROFORM'!$A$5:$AD$750,MATCH(AJ$2,'TD SOP+PROFORM'!$B$2:$AD$2,0)+1,0),0)</f>
        <v>0</v>
      </c>
      <c r="AK292" s="25">
        <f>IFERROR(VLOOKUP($A292,'TD SOP+PROFORM'!$A$5:$AD$750,MATCH(AK$4,'TD SOP+PROFORM'!$B$2:$AD$2,0)+1,0),0)+IFERROR(VLOOKUP($A292,'TD SOP+PROFORM'!$A$5:$AD$750,MATCH(AK$2,'TD SOP+PROFORM'!$B$2:$AD$2,0)+1,0),0)</f>
        <v>0</v>
      </c>
      <c r="AL292" s="26" t="str">
        <f t="shared" si="76"/>
        <v/>
      </c>
      <c r="AM292" s="25">
        <f t="shared" si="78"/>
        <v>0</v>
      </c>
      <c r="AN292" s="25">
        <f t="shared" si="78"/>
        <v>0</v>
      </c>
      <c r="AO292" s="26" t="str">
        <f t="shared" si="77"/>
        <v/>
      </c>
    </row>
    <row r="293" spans="1:41" x14ac:dyDescent="0.35">
      <c r="A293" s="24">
        <f>IF(AND('TD SOP+PROFORM'!A290&lt;&gt;"",'TD SOP+PROFORM'!A290&lt;&gt;"TOTAL"),'TD SOP+PROFORM'!A290,0)</f>
        <v>0</v>
      </c>
      <c r="C293" s="25" t="str">
        <f>IFERROR(VLOOKUP($A293,'TD SOP+PROFORM'!$A$5:$AD$750,MATCH(C$4,'TD SOP+PROFORM'!$B$2:$AT$2,0)+1,0),"")</f>
        <v/>
      </c>
      <c r="D293" s="25" t="str">
        <f>IFERROR(VLOOKUP($A293,'TD SOP+PROFORM'!$A$5:$AD$750,MATCH(D$4,'TD SOP+PROFORM'!$B$2:$AT$2,0)+1,0),"")</f>
        <v/>
      </c>
      <c r="E293" s="26" t="str">
        <f t="shared" si="65"/>
        <v/>
      </c>
      <c r="F293" s="25" t="str">
        <f>IFERROR(VLOOKUP($A293,'TD SOP+PROFORM'!$A$5:$AD$750,MATCH(F$4,'TD SOP+PROFORM'!$B$2:$AT$2,0)+1,0),"")</f>
        <v/>
      </c>
      <c r="G293" s="25" t="str">
        <f>IFERROR(VLOOKUP($A293,'TD SOP+PROFORM'!$A$5:$AD$750,MATCH(G$4,'TD SOP+PROFORM'!$B$2:$AT$2,0)+1,0),"")</f>
        <v/>
      </c>
      <c r="H293" s="26" t="str">
        <f t="shared" si="66"/>
        <v/>
      </c>
      <c r="I293" s="25" t="str">
        <f>IFERROR(VLOOKUP($A293,'TD SOP+PROFORM'!$A$5:$AD$750,MATCH(I$4,'TD SOP+PROFORM'!$B$2:$AT$2,0)+1,0),"")</f>
        <v/>
      </c>
      <c r="J293" s="25" t="str">
        <f>IFERROR(VLOOKUP($A293,'TD SOP+PROFORM'!$A$5:$AD$750,MATCH(J$4,'TD SOP+PROFORM'!$B$2:$AT$2,0)+1,0),"")</f>
        <v/>
      </c>
      <c r="K293" s="26" t="str">
        <f t="shared" si="67"/>
        <v/>
      </c>
      <c r="L293" s="25" t="str">
        <f>IFERROR(VLOOKUP($A293,'TD SOP+PROFORM'!$A$5:$AD$750,MATCH(L$4,'TD SOP+PROFORM'!$B$2:$AT$2,0)+1,0),"")</f>
        <v/>
      </c>
      <c r="M293" s="25" t="str">
        <f>IFERROR(VLOOKUP($A293,'TD SOP+PROFORM'!$A$5:$AD$750,MATCH(M$4,'TD SOP+PROFORM'!$B$2:$AT$2,0)+1,0),"")</f>
        <v/>
      </c>
      <c r="N293" s="26" t="str">
        <f t="shared" si="68"/>
        <v/>
      </c>
      <c r="O293" s="25">
        <f>IFERROR(VLOOKUP($A293,'TD SOP+PROFORM'!$A$5:$AD$750,MATCH(O$4,'TD SOP+PROFORM'!$B$2:$AD$2,0)+1,0),0)+IFERROR(VLOOKUP($A293,'TD SOP+PROFORM'!$A$5:$AD$750,MATCH(O$2,'TD SOP+PROFORM'!$B$2:$AD$2,0)+1,0),0)</f>
        <v>0</v>
      </c>
      <c r="P293" s="25">
        <f>IFERROR(VLOOKUP($A293,'TD SOP+PROFORM'!$A$5:$AD$750,MATCH(P$4,'TD SOP+PROFORM'!$B$2:$AD$2,0)+1,0),0)+IFERROR(VLOOKUP($A293,'TD SOP+PROFORM'!$A$5:$AD$750,MATCH(P$2,'TD SOP+PROFORM'!$B$2:$AD$2,0)+1,0),0)</f>
        <v>0</v>
      </c>
      <c r="Q293" s="26" t="str">
        <f t="shared" si="69"/>
        <v/>
      </c>
      <c r="R293" s="25">
        <f>IFERROR(VLOOKUP($A293,'TD SOP+PROFORM'!$A$5:$AD$750,MATCH(R$4,'TD SOP+PROFORM'!$B$2:$AD$2,0)+1,0),0)+IFERROR(VLOOKUP($A293,'TD SOP+PROFORM'!$A$5:$AD$750,MATCH(R$2,'TD SOP+PROFORM'!$B$2:$AD$2,0)+1,0),0)</f>
        <v>0</v>
      </c>
      <c r="S293" s="25">
        <f>IFERROR(VLOOKUP($A293,'TD SOP+PROFORM'!$A$5:$AD$750,MATCH(S$4,'TD SOP+PROFORM'!$B$2:$AD$2,0)+1,0),0)+IFERROR(VLOOKUP($A293,'TD SOP+PROFORM'!$A$5:$AD$750,MATCH(S$2,'TD SOP+PROFORM'!$B$2:$AD$2,0)+1,0),0)</f>
        <v>0</v>
      </c>
      <c r="T293" s="26" t="str">
        <f t="shared" si="70"/>
        <v/>
      </c>
      <c r="U293" s="25">
        <f>IFERROR(VLOOKUP($A293,'TD SOP+PROFORM'!$A$5:$AD$750,MATCH(U$4,'TD SOP+PROFORM'!$B$2:$AD$2,0)+1,0),0)+IFERROR(VLOOKUP($A293,'TD SOP+PROFORM'!$A$5:$AD$750,MATCH(U$2,'TD SOP+PROFORM'!$B$2:$AD$2,0)+1,0),0)</f>
        <v>0</v>
      </c>
      <c r="V293" s="25">
        <f>IFERROR(VLOOKUP($A293,'TD SOP+PROFORM'!$A$5:$AD$750,MATCH(V$4,'TD SOP+PROFORM'!$B$2:$AD$2,0)+1,0),0)+IFERROR(VLOOKUP($A293,'TD SOP+PROFORM'!$A$5:$AD$750,MATCH(V$2,'TD SOP+PROFORM'!$B$2:$AD$2,0)+1,0),0)</f>
        <v>0</v>
      </c>
      <c r="W293" s="26" t="str">
        <f t="shared" si="71"/>
        <v/>
      </c>
      <c r="X293" s="25">
        <f>IFERROR(VLOOKUP($A293,'TD SOP+PROFORM'!$A$5:$AD$750,MATCH(X$4,'TD SOP+PROFORM'!$B$2:$AD$2,0)+1,0),0)+IFERROR(VLOOKUP($A293,'TD SOP+PROFORM'!$A$5:$AD$750,MATCH(X$2,'TD SOP+PROFORM'!$B$2:$AD$2,0)+1,0),0)</f>
        <v>0</v>
      </c>
      <c r="Y293" s="25">
        <f>IFERROR(VLOOKUP($A293,'TD SOP+PROFORM'!$A$5:$AD$750,MATCH(Y$4,'TD SOP+PROFORM'!$B$2:$AD$2,0)+1,0),0)+IFERROR(VLOOKUP($A293,'TD SOP+PROFORM'!$A$5:$AD$750,MATCH(Y$2,'TD SOP+PROFORM'!$B$2:$AD$2,0)+1,0),0)</f>
        <v>0</v>
      </c>
      <c r="Z293" s="26" t="str">
        <f t="shared" si="72"/>
        <v/>
      </c>
      <c r="AA293" s="25">
        <f>IFERROR(VLOOKUP($A293,'TD SOP+PROFORM'!$A$5:$AD$750,MATCH(AA$4,'TD SOP+PROFORM'!$B$2:$AD$2,0)+1,0),0)+IFERROR(VLOOKUP($A293,'TD SOP+PROFORM'!$A$5:$AD$750,MATCH(AA$2,'TD SOP+PROFORM'!$B$2:$AD$2,0)+1,0),0)</f>
        <v>0</v>
      </c>
      <c r="AB293" s="25">
        <f>IFERROR(VLOOKUP($A293,'TD SOP+PROFORM'!$A$5:$AD$750,MATCH(AB$4,'TD SOP+PROFORM'!$B$2:$AD$2,0)+1,0),0)+IFERROR(VLOOKUP($A293,'TD SOP+PROFORM'!$A$5:$AD$750,MATCH(AB$2,'TD SOP+PROFORM'!$B$2:$AD$2,0)+1,0),0)</f>
        <v>0</v>
      </c>
      <c r="AC293" s="26" t="str">
        <f t="shared" si="73"/>
        <v/>
      </c>
      <c r="AD293" s="25">
        <f>IFERROR(VLOOKUP($A293,'TD SOP+PROFORM'!$A$5:$AD$750,MATCH(AD$4,'TD SOP+PROFORM'!$B$2:$AD$2,0)+1,0),0)+IFERROR(VLOOKUP($A293,'TD SOP+PROFORM'!$A$5:$AD$750,MATCH(AD$2,'TD SOP+PROFORM'!$B$2:$AD$2,0)+1,0),0)</f>
        <v>0</v>
      </c>
      <c r="AE293" s="25">
        <f>IFERROR(VLOOKUP($A293,'TD SOP+PROFORM'!$A$5:$AD$750,MATCH(AE$4,'TD SOP+PROFORM'!$B$2:$AD$2,0)+1,0),0)+IFERROR(VLOOKUP($A293,'TD SOP+PROFORM'!$A$5:$AD$750,MATCH(AE$2,'TD SOP+PROFORM'!$B$2:$AD$2,0)+1,0),0)</f>
        <v>0</v>
      </c>
      <c r="AF293" s="26" t="str">
        <f t="shared" si="74"/>
        <v/>
      </c>
      <c r="AG293" s="25">
        <f>IFERROR(VLOOKUP($A293,'TD SOP+PROFORM'!$A$5:$AD$750,MATCH(AG$4,'TD SOP+PROFORM'!$B$2:$AD$2,0)+1,0),0)+IFERROR(VLOOKUP($A293,'TD SOP+PROFORM'!$A$5:$AD$750,MATCH(AG$2,'TD SOP+PROFORM'!$B$2:$AD$2,0)+1,0),0)</f>
        <v>0</v>
      </c>
      <c r="AH293" s="25">
        <f>IFERROR(VLOOKUP($A293,'TD SOP+PROFORM'!$A$5:$AD$750,MATCH(AH$4,'TD SOP+PROFORM'!$B$2:$AD$2,0)+1,0),0)+IFERROR(VLOOKUP($A293,'TD SOP+PROFORM'!$A$5:$AD$750,MATCH(AH$2,'TD SOP+PROFORM'!$B$2:$AD$2,0)+1,0),0)</f>
        <v>0</v>
      </c>
      <c r="AI293" s="26" t="str">
        <f t="shared" si="75"/>
        <v/>
      </c>
      <c r="AJ293" s="25">
        <f>IFERROR(VLOOKUP($A293,'TD SOP+PROFORM'!$A$5:$AD$750,MATCH(AJ$4,'TD SOP+PROFORM'!$B$2:$AD$2,0)+1,0),0)+IFERROR(VLOOKUP($A293,'TD SOP+PROFORM'!$A$5:$AD$750,MATCH(AJ$2,'TD SOP+PROFORM'!$B$2:$AD$2,0)+1,0),0)</f>
        <v>0</v>
      </c>
      <c r="AK293" s="25">
        <f>IFERROR(VLOOKUP($A293,'TD SOP+PROFORM'!$A$5:$AD$750,MATCH(AK$4,'TD SOP+PROFORM'!$B$2:$AD$2,0)+1,0),0)+IFERROR(VLOOKUP($A293,'TD SOP+PROFORM'!$A$5:$AD$750,MATCH(AK$2,'TD SOP+PROFORM'!$B$2:$AD$2,0)+1,0),0)</f>
        <v>0</v>
      </c>
      <c r="AL293" s="26" t="str">
        <f t="shared" si="76"/>
        <v/>
      </c>
      <c r="AM293" s="25">
        <f t="shared" si="78"/>
        <v>0</v>
      </c>
      <c r="AN293" s="25">
        <f t="shared" si="78"/>
        <v>0</v>
      </c>
      <c r="AO293" s="26" t="str">
        <f t="shared" si="77"/>
        <v/>
      </c>
    </row>
    <row r="294" spans="1:41" x14ac:dyDescent="0.35">
      <c r="A294" s="24">
        <f>IF(AND('TD SOP+PROFORM'!A291&lt;&gt;"",'TD SOP+PROFORM'!A291&lt;&gt;"TOTAL"),'TD SOP+PROFORM'!A291,0)</f>
        <v>0</v>
      </c>
      <c r="C294" s="25" t="str">
        <f>IFERROR(VLOOKUP($A294,'TD SOP+PROFORM'!$A$5:$AD$750,MATCH(C$4,'TD SOP+PROFORM'!$B$2:$AT$2,0)+1,0),"")</f>
        <v/>
      </c>
      <c r="D294" s="25" t="str">
        <f>IFERROR(VLOOKUP($A294,'TD SOP+PROFORM'!$A$5:$AD$750,MATCH(D$4,'TD SOP+PROFORM'!$B$2:$AT$2,0)+1,0),"")</f>
        <v/>
      </c>
      <c r="E294" s="26" t="str">
        <f t="shared" si="65"/>
        <v/>
      </c>
      <c r="F294" s="25" t="str">
        <f>IFERROR(VLOOKUP($A294,'TD SOP+PROFORM'!$A$5:$AD$750,MATCH(F$4,'TD SOP+PROFORM'!$B$2:$AT$2,0)+1,0),"")</f>
        <v/>
      </c>
      <c r="G294" s="25" t="str">
        <f>IFERROR(VLOOKUP($A294,'TD SOP+PROFORM'!$A$5:$AD$750,MATCH(G$4,'TD SOP+PROFORM'!$B$2:$AT$2,0)+1,0),"")</f>
        <v/>
      </c>
      <c r="H294" s="26" t="str">
        <f t="shared" si="66"/>
        <v/>
      </c>
      <c r="I294" s="25" t="str">
        <f>IFERROR(VLOOKUP($A294,'TD SOP+PROFORM'!$A$5:$AD$750,MATCH(I$4,'TD SOP+PROFORM'!$B$2:$AT$2,0)+1,0),"")</f>
        <v/>
      </c>
      <c r="J294" s="25" t="str">
        <f>IFERROR(VLOOKUP($A294,'TD SOP+PROFORM'!$A$5:$AD$750,MATCH(J$4,'TD SOP+PROFORM'!$B$2:$AT$2,0)+1,0),"")</f>
        <v/>
      </c>
      <c r="K294" s="26" t="str">
        <f t="shared" si="67"/>
        <v/>
      </c>
      <c r="L294" s="25" t="str">
        <f>IFERROR(VLOOKUP($A294,'TD SOP+PROFORM'!$A$5:$AD$750,MATCH(L$4,'TD SOP+PROFORM'!$B$2:$AT$2,0)+1,0),"")</f>
        <v/>
      </c>
      <c r="M294" s="25" t="str">
        <f>IFERROR(VLOOKUP($A294,'TD SOP+PROFORM'!$A$5:$AD$750,MATCH(M$4,'TD SOP+PROFORM'!$B$2:$AT$2,0)+1,0),"")</f>
        <v/>
      </c>
      <c r="N294" s="26" t="str">
        <f t="shared" si="68"/>
        <v/>
      </c>
      <c r="O294" s="25">
        <f>IFERROR(VLOOKUP($A294,'TD SOP+PROFORM'!$A$5:$AD$750,MATCH(O$4,'TD SOP+PROFORM'!$B$2:$AD$2,0)+1,0),0)+IFERROR(VLOOKUP($A294,'TD SOP+PROFORM'!$A$5:$AD$750,MATCH(O$2,'TD SOP+PROFORM'!$B$2:$AD$2,0)+1,0),0)</f>
        <v>0</v>
      </c>
      <c r="P294" s="25">
        <f>IFERROR(VLOOKUP($A294,'TD SOP+PROFORM'!$A$5:$AD$750,MATCH(P$4,'TD SOP+PROFORM'!$B$2:$AD$2,0)+1,0),0)+IFERROR(VLOOKUP($A294,'TD SOP+PROFORM'!$A$5:$AD$750,MATCH(P$2,'TD SOP+PROFORM'!$B$2:$AD$2,0)+1,0),0)</f>
        <v>0</v>
      </c>
      <c r="Q294" s="26" t="str">
        <f t="shared" si="69"/>
        <v/>
      </c>
      <c r="R294" s="25">
        <f>IFERROR(VLOOKUP($A294,'TD SOP+PROFORM'!$A$5:$AD$750,MATCH(R$4,'TD SOP+PROFORM'!$B$2:$AD$2,0)+1,0),0)+IFERROR(VLOOKUP($A294,'TD SOP+PROFORM'!$A$5:$AD$750,MATCH(R$2,'TD SOP+PROFORM'!$B$2:$AD$2,0)+1,0),0)</f>
        <v>0</v>
      </c>
      <c r="S294" s="25">
        <f>IFERROR(VLOOKUP($A294,'TD SOP+PROFORM'!$A$5:$AD$750,MATCH(S$4,'TD SOP+PROFORM'!$B$2:$AD$2,0)+1,0),0)+IFERROR(VLOOKUP($A294,'TD SOP+PROFORM'!$A$5:$AD$750,MATCH(S$2,'TD SOP+PROFORM'!$B$2:$AD$2,0)+1,0),0)</f>
        <v>0</v>
      </c>
      <c r="T294" s="26" t="str">
        <f t="shared" si="70"/>
        <v/>
      </c>
      <c r="U294" s="25">
        <f>IFERROR(VLOOKUP($A294,'TD SOP+PROFORM'!$A$5:$AD$750,MATCH(U$4,'TD SOP+PROFORM'!$B$2:$AD$2,0)+1,0),0)+IFERROR(VLOOKUP($A294,'TD SOP+PROFORM'!$A$5:$AD$750,MATCH(U$2,'TD SOP+PROFORM'!$B$2:$AD$2,0)+1,0),0)</f>
        <v>0</v>
      </c>
      <c r="V294" s="25">
        <f>IFERROR(VLOOKUP($A294,'TD SOP+PROFORM'!$A$5:$AD$750,MATCH(V$4,'TD SOP+PROFORM'!$B$2:$AD$2,0)+1,0),0)+IFERROR(VLOOKUP($A294,'TD SOP+PROFORM'!$A$5:$AD$750,MATCH(V$2,'TD SOP+PROFORM'!$B$2:$AD$2,0)+1,0),0)</f>
        <v>0</v>
      </c>
      <c r="W294" s="26" t="str">
        <f t="shared" si="71"/>
        <v/>
      </c>
      <c r="X294" s="25">
        <f>IFERROR(VLOOKUP($A294,'TD SOP+PROFORM'!$A$5:$AD$750,MATCH(X$4,'TD SOP+PROFORM'!$B$2:$AD$2,0)+1,0),0)+IFERROR(VLOOKUP($A294,'TD SOP+PROFORM'!$A$5:$AD$750,MATCH(X$2,'TD SOP+PROFORM'!$B$2:$AD$2,0)+1,0),0)</f>
        <v>0</v>
      </c>
      <c r="Y294" s="25">
        <f>IFERROR(VLOOKUP($A294,'TD SOP+PROFORM'!$A$5:$AD$750,MATCH(Y$4,'TD SOP+PROFORM'!$B$2:$AD$2,0)+1,0),0)+IFERROR(VLOOKUP($A294,'TD SOP+PROFORM'!$A$5:$AD$750,MATCH(Y$2,'TD SOP+PROFORM'!$B$2:$AD$2,0)+1,0),0)</f>
        <v>0</v>
      </c>
      <c r="Z294" s="26" t="str">
        <f t="shared" si="72"/>
        <v/>
      </c>
      <c r="AA294" s="25">
        <f>IFERROR(VLOOKUP($A294,'TD SOP+PROFORM'!$A$5:$AD$750,MATCH(AA$4,'TD SOP+PROFORM'!$B$2:$AD$2,0)+1,0),0)+IFERROR(VLOOKUP($A294,'TD SOP+PROFORM'!$A$5:$AD$750,MATCH(AA$2,'TD SOP+PROFORM'!$B$2:$AD$2,0)+1,0),0)</f>
        <v>0</v>
      </c>
      <c r="AB294" s="25">
        <f>IFERROR(VLOOKUP($A294,'TD SOP+PROFORM'!$A$5:$AD$750,MATCH(AB$4,'TD SOP+PROFORM'!$B$2:$AD$2,0)+1,0),0)+IFERROR(VLOOKUP($A294,'TD SOP+PROFORM'!$A$5:$AD$750,MATCH(AB$2,'TD SOP+PROFORM'!$B$2:$AD$2,0)+1,0),0)</f>
        <v>0</v>
      </c>
      <c r="AC294" s="26" t="str">
        <f t="shared" si="73"/>
        <v/>
      </c>
      <c r="AD294" s="25">
        <f>IFERROR(VLOOKUP($A294,'TD SOP+PROFORM'!$A$5:$AD$750,MATCH(AD$4,'TD SOP+PROFORM'!$B$2:$AD$2,0)+1,0),0)+IFERROR(VLOOKUP($A294,'TD SOP+PROFORM'!$A$5:$AD$750,MATCH(AD$2,'TD SOP+PROFORM'!$B$2:$AD$2,0)+1,0),0)</f>
        <v>0</v>
      </c>
      <c r="AE294" s="25">
        <f>IFERROR(VLOOKUP($A294,'TD SOP+PROFORM'!$A$5:$AD$750,MATCH(AE$4,'TD SOP+PROFORM'!$B$2:$AD$2,0)+1,0),0)+IFERROR(VLOOKUP($A294,'TD SOP+PROFORM'!$A$5:$AD$750,MATCH(AE$2,'TD SOP+PROFORM'!$B$2:$AD$2,0)+1,0),0)</f>
        <v>0</v>
      </c>
      <c r="AF294" s="26" t="str">
        <f t="shared" si="74"/>
        <v/>
      </c>
      <c r="AG294" s="25">
        <f>IFERROR(VLOOKUP($A294,'TD SOP+PROFORM'!$A$5:$AD$750,MATCH(AG$4,'TD SOP+PROFORM'!$B$2:$AD$2,0)+1,0),0)+IFERROR(VLOOKUP($A294,'TD SOP+PROFORM'!$A$5:$AD$750,MATCH(AG$2,'TD SOP+PROFORM'!$B$2:$AD$2,0)+1,0),0)</f>
        <v>0</v>
      </c>
      <c r="AH294" s="25">
        <f>IFERROR(VLOOKUP($A294,'TD SOP+PROFORM'!$A$5:$AD$750,MATCH(AH$4,'TD SOP+PROFORM'!$B$2:$AD$2,0)+1,0),0)+IFERROR(VLOOKUP($A294,'TD SOP+PROFORM'!$A$5:$AD$750,MATCH(AH$2,'TD SOP+PROFORM'!$B$2:$AD$2,0)+1,0),0)</f>
        <v>0</v>
      </c>
      <c r="AI294" s="26" t="str">
        <f t="shared" si="75"/>
        <v/>
      </c>
      <c r="AJ294" s="25">
        <f>IFERROR(VLOOKUP($A294,'TD SOP+PROFORM'!$A$5:$AD$750,MATCH(AJ$4,'TD SOP+PROFORM'!$B$2:$AD$2,0)+1,0),0)+IFERROR(VLOOKUP($A294,'TD SOP+PROFORM'!$A$5:$AD$750,MATCH(AJ$2,'TD SOP+PROFORM'!$B$2:$AD$2,0)+1,0),0)</f>
        <v>0</v>
      </c>
      <c r="AK294" s="25">
        <f>IFERROR(VLOOKUP($A294,'TD SOP+PROFORM'!$A$5:$AD$750,MATCH(AK$4,'TD SOP+PROFORM'!$B$2:$AD$2,0)+1,0),0)+IFERROR(VLOOKUP($A294,'TD SOP+PROFORM'!$A$5:$AD$750,MATCH(AK$2,'TD SOP+PROFORM'!$B$2:$AD$2,0)+1,0),0)</f>
        <v>0</v>
      </c>
      <c r="AL294" s="26" t="str">
        <f t="shared" si="76"/>
        <v/>
      </c>
      <c r="AM294" s="25">
        <f t="shared" si="78"/>
        <v>0</v>
      </c>
      <c r="AN294" s="25">
        <f t="shared" si="78"/>
        <v>0</v>
      </c>
      <c r="AO294" s="26" t="str">
        <f t="shared" si="77"/>
        <v/>
      </c>
    </row>
    <row r="295" spans="1:41" x14ac:dyDescent="0.35">
      <c r="A295" s="24">
        <f>IF(AND('TD SOP+PROFORM'!A292&lt;&gt;"",'TD SOP+PROFORM'!A292&lt;&gt;"TOTAL"),'TD SOP+PROFORM'!A292,0)</f>
        <v>0</v>
      </c>
      <c r="C295" s="25" t="str">
        <f>IFERROR(VLOOKUP($A295,'TD SOP+PROFORM'!$A$5:$AD$750,MATCH(C$4,'TD SOP+PROFORM'!$B$2:$AT$2,0)+1,0),"")</f>
        <v/>
      </c>
      <c r="D295" s="25" t="str">
        <f>IFERROR(VLOOKUP($A295,'TD SOP+PROFORM'!$A$5:$AD$750,MATCH(D$4,'TD SOP+PROFORM'!$B$2:$AT$2,0)+1,0),"")</f>
        <v/>
      </c>
      <c r="E295" s="26" t="str">
        <f t="shared" si="65"/>
        <v/>
      </c>
      <c r="F295" s="25" t="str">
        <f>IFERROR(VLOOKUP($A295,'TD SOP+PROFORM'!$A$5:$AD$750,MATCH(F$4,'TD SOP+PROFORM'!$B$2:$AT$2,0)+1,0),"")</f>
        <v/>
      </c>
      <c r="G295" s="25" t="str">
        <f>IFERROR(VLOOKUP($A295,'TD SOP+PROFORM'!$A$5:$AD$750,MATCH(G$4,'TD SOP+PROFORM'!$B$2:$AT$2,0)+1,0),"")</f>
        <v/>
      </c>
      <c r="H295" s="26" t="str">
        <f t="shared" si="66"/>
        <v/>
      </c>
      <c r="I295" s="25" t="str">
        <f>IFERROR(VLOOKUP($A295,'TD SOP+PROFORM'!$A$5:$AD$750,MATCH(I$4,'TD SOP+PROFORM'!$B$2:$AT$2,0)+1,0),"")</f>
        <v/>
      </c>
      <c r="J295" s="25" t="str">
        <f>IFERROR(VLOOKUP($A295,'TD SOP+PROFORM'!$A$5:$AD$750,MATCH(J$4,'TD SOP+PROFORM'!$B$2:$AT$2,0)+1,0),"")</f>
        <v/>
      </c>
      <c r="K295" s="26" t="str">
        <f t="shared" si="67"/>
        <v/>
      </c>
      <c r="L295" s="25" t="str">
        <f>IFERROR(VLOOKUP($A295,'TD SOP+PROFORM'!$A$5:$AD$750,MATCH(L$4,'TD SOP+PROFORM'!$B$2:$AT$2,0)+1,0),"")</f>
        <v/>
      </c>
      <c r="M295" s="25" t="str">
        <f>IFERROR(VLOOKUP($A295,'TD SOP+PROFORM'!$A$5:$AD$750,MATCH(M$4,'TD SOP+PROFORM'!$B$2:$AT$2,0)+1,0),"")</f>
        <v/>
      </c>
      <c r="N295" s="26" t="str">
        <f t="shared" si="68"/>
        <v/>
      </c>
      <c r="O295" s="25">
        <f>IFERROR(VLOOKUP($A295,'TD SOP+PROFORM'!$A$5:$AD$750,MATCH(O$4,'TD SOP+PROFORM'!$B$2:$AD$2,0)+1,0),0)+IFERROR(VLOOKUP($A295,'TD SOP+PROFORM'!$A$5:$AD$750,MATCH(O$2,'TD SOP+PROFORM'!$B$2:$AD$2,0)+1,0),0)</f>
        <v>0</v>
      </c>
      <c r="P295" s="25">
        <f>IFERROR(VLOOKUP($A295,'TD SOP+PROFORM'!$A$5:$AD$750,MATCH(P$4,'TD SOP+PROFORM'!$B$2:$AD$2,0)+1,0),0)+IFERROR(VLOOKUP($A295,'TD SOP+PROFORM'!$A$5:$AD$750,MATCH(P$2,'TD SOP+PROFORM'!$B$2:$AD$2,0)+1,0),0)</f>
        <v>0</v>
      </c>
      <c r="Q295" s="26" t="str">
        <f t="shared" si="69"/>
        <v/>
      </c>
      <c r="R295" s="25">
        <f>IFERROR(VLOOKUP($A295,'TD SOP+PROFORM'!$A$5:$AD$750,MATCH(R$4,'TD SOP+PROFORM'!$B$2:$AD$2,0)+1,0),0)+IFERROR(VLOOKUP($A295,'TD SOP+PROFORM'!$A$5:$AD$750,MATCH(R$2,'TD SOP+PROFORM'!$B$2:$AD$2,0)+1,0),0)</f>
        <v>0</v>
      </c>
      <c r="S295" s="25">
        <f>IFERROR(VLOOKUP($A295,'TD SOP+PROFORM'!$A$5:$AD$750,MATCH(S$4,'TD SOP+PROFORM'!$B$2:$AD$2,0)+1,0),0)+IFERROR(VLOOKUP($A295,'TD SOP+PROFORM'!$A$5:$AD$750,MATCH(S$2,'TD SOP+PROFORM'!$B$2:$AD$2,0)+1,0),0)</f>
        <v>0</v>
      </c>
      <c r="T295" s="26" t="str">
        <f t="shared" si="70"/>
        <v/>
      </c>
      <c r="U295" s="25">
        <f>IFERROR(VLOOKUP($A295,'TD SOP+PROFORM'!$A$5:$AD$750,MATCH(U$4,'TD SOP+PROFORM'!$B$2:$AD$2,0)+1,0),0)+IFERROR(VLOOKUP($A295,'TD SOP+PROFORM'!$A$5:$AD$750,MATCH(U$2,'TD SOP+PROFORM'!$B$2:$AD$2,0)+1,0),0)</f>
        <v>0</v>
      </c>
      <c r="V295" s="25">
        <f>IFERROR(VLOOKUP($A295,'TD SOP+PROFORM'!$A$5:$AD$750,MATCH(V$4,'TD SOP+PROFORM'!$B$2:$AD$2,0)+1,0),0)+IFERROR(VLOOKUP($A295,'TD SOP+PROFORM'!$A$5:$AD$750,MATCH(V$2,'TD SOP+PROFORM'!$B$2:$AD$2,0)+1,0),0)</f>
        <v>0</v>
      </c>
      <c r="W295" s="26" t="str">
        <f t="shared" si="71"/>
        <v/>
      </c>
      <c r="X295" s="25">
        <f>IFERROR(VLOOKUP($A295,'TD SOP+PROFORM'!$A$5:$AD$750,MATCH(X$4,'TD SOP+PROFORM'!$B$2:$AD$2,0)+1,0),0)+IFERROR(VLOOKUP($A295,'TD SOP+PROFORM'!$A$5:$AD$750,MATCH(X$2,'TD SOP+PROFORM'!$B$2:$AD$2,0)+1,0),0)</f>
        <v>0</v>
      </c>
      <c r="Y295" s="25">
        <f>IFERROR(VLOOKUP($A295,'TD SOP+PROFORM'!$A$5:$AD$750,MATCH(Y$4,'TD SOP+PROFORM'!$B$2:$AD$2,0)+1,0),0)+IFERROR(VLOOKUP($A295,'TD SOP+PROFORM'!$A$5:$AD$750,MATCH(Y$2,'TD SOP+PROFORM'!$B$2:$AD$2,0)+1,0),0)</f>
        <v>0</v>
      </c>
      <c r="Z295" s="26" t="str">
        <f t="shared" si="72"/>
        <v/>
      </c>
      <c r="AA295" s="25">
        <f>IFERROR(VLOOKUP($A295,'TD SOP+PROFORM'!$A$5:$AD$750,MATCH(AA$4,'TD SOP+PROFORM'!$B$2:$AD$2,0)+1,0),0)+IFERROR(VLOOKUP($A295,'TD SOP+PROFORM'!$A$5:$AD$750,MATCH(AA$2,'TD SOP+PROFORM'!$B$2:$AD$2,0)+1,0),0)</f>
        <v>0</v>
      </c>
      <c r="AB295" s="25">
        <f>IFERROR(VLOOKUP($A295,'TD SOP+PROFORM'!$A$5:$AD$750,MATCH(AB$4,'TD SOP+PROFORM'!$B$2:$AD$2,0)+1,0),0)+IFERROR(VLOOKUP($A295,'TD SOP+PROFORM'!$A$5:$AD$750,MATCH(AB$2,'TD SOP+PROFORM'!$B$2:$AD$2,0)+1,0),0)</f>
        <v>0</v>
      </c>
      <c r="AC295" s="26" t="str">
        <f t="shared" si="73"/>
        <v/>
      </c>
      <c r="AD295" s="25">
        <f>IFERROR(VLOOKUP($A295,'TD SOP+PROFORM'!$A$5:$AD$750,MATCH(AD$4,'TD SOP+PROFORM'!$B$2:$AD$2,0)+1,0),0)+IFERROR(VLOOKUP($A295,'TD SOP+PROFORM'!$A$5:$AD$750,MATCH(AD$2,'TD SOP+PROFORM'!$B$2:$AD$2,0)+1,0),0)</f>
        <v>0</v>
      </c>
      <c r="AE295" s="25">
        <f>IFERROR(VLOOKUP($A295,'TD SOP+PROFORM'!$A$5:$AD$750,MATCH(AE$4,'TD SOP+PROFORM'!$B$2:$AD$2,0)+1,0),0)+IFERROR(VLOOKUP($A295,'TD SOP+PROFORM'!$A$5:$AD$750,MATCH(AE$2,'TD SOP+PROFORM'!$B$2:$AD$2,0)+1,0),0)</f>
        <v>0</v>
      </c>
      <c r="AF295" s="26" t="str">
        <f t="shared" si="74"/>
        <v/>
      </c>
      <c r="AG295" s="25">
        <f>IFERROR(VLOOKUP($A295,'TD SOP+PROFORM'!$A$5:$AD$750,MATCH(AG$4,'TD SOP+PROFORM'!$B$2:$AD$2,0)+1,0),0)+IFERROR(VLOOKUP($A295,'TD SOP+PROFORM'!$A$5:$AD$750,MATCH(AG$2,'TD SOP+PROFORM'!$B$2:$AD$2,0)+1,0),0)</f>
        <v>0</v>
      </c>
      <c r="AH295" s="25">
        <f>IFERROR(VLOOKUP($A295,'TD SOP+PROFORM'!$A$5:$AD$750,MATCH(AH$4,'TD SOP+PROFORM'!$B$2:$AD$2,0)+1,0),0)+IFERROR(VLOOKUP($A295,'TD SOP+PROFORM'!$A$5:$AD$750,MATCH(AH$2,'TD SOP+PROFORM'!$B$2:$AD$2,0)+1,0),0)</f>
        <v>0</v>
      </c>
      <c r="AI295" s="26" t="str">
        <f t="shared" si="75"/>
        <v/>
      </c>
      <c r="AJ295" s="25">
        <f>IFERROR(VLOOKUP($A295,'TD SOP+PROFORM'!$A$5:$AD$750,MATCH(AJ$4,'TD SOP+PROFORM'!$B$2:$AD$2,0)+1,0),0)+IFERROR(VLOOKUP($A295,'TD SOP+PROFORM'!$A$5:$AD$750,MATCH(AJ$2,'TD SOP+PROFORM'!$B$2:$AD$2,0)+1,0),0)</f>
        <v>0</v>
      </c>
      <c r="AK295" s="25">
        <f>IFERROR(VLOOKUP($A295,'TD SOP+PROFORM'!$A$5:$AD$750,MATCH(AK$4,'TD SOP+PROFORM'!$B$2:$AD$2,0)+1,0),0)+IFERROR(VLOOKUP($A295,'TD SOP+PROFORM'!$A$5:$AD$750,MATCH(AK$2,'TD SOP+PROFORM'!$B$2:$AD$2,0)+1,0),0)</f>
        <v>0</v>
      </c>
      <c r="AL295" s="26" t="str">
        <f t="shared" si="76"/>
        <v/>
      </c>
      <c r="AM295" s="25">
        <f t="shared" si="78"/>
        <v>0</v>
      </c>
      <c r="AN295" s="25">
        <f t="shared" si="78"/>
        <v>0</v>
      </c>
      <c r="AO295" s="26" t="str">
        <f t="shared" si="77"/>
        <v/>
      </c>
    </row>
    <row r="296" spans="1:41" x14ac:dyDescent="0.35">
      <c r="A296" s="24">
        <f>IF(AND('TD SOP+PROFORM'!A293&lt;&gt;"",'TD SOP+PROFORM'!A293&lt;&gt;"TOTAL"),'TD SOP+PROFORM'!A293,0)</f>
        <v>0</v>
      </c>
      <c r="C296" s="25" t="str">
        <f>IFERROR(VLOOKUP($A296,'TD SOP+PROFORM'!$A$5:$AD$750,MATCH(C$4,'TD SOP+PROFORM'!$B$2:$AT$2,0)+1,0),"")</f>
        <v/>
      </c>
      <c r="D296" s="25" t="str">
        <f>IFERROR(VLOOKUP($A296,'TD SOP+PROFORM'!$A$5:$AD$750,MATCH(D$4,'TD SOP+PROFORM'!$B$2:$AT$2,0)+1,0),"")</f>
        <v/>
      </c>
      <c r="E296" s="26" t="str">
        <f t="shared" si="65"/>
        <v/>
      </c>
      <c r="F296" s="25" t="str">
        <f>IFERROR(VLOOKUP($A296,'TD SOP+PROFORM'!$A$5:$AD$750,MATCH(F$4,'TD SOP+PROFORM'!$B$2:$AT$2,0)+1,0),"")</f>
        <v/>
      </c>
      <c r="G296" s="25" t="str">
        <f>IFERROR(VLOOKUP($A296,'TD SOP+PROFORM'!$A$5:$AD$750,MATCH(G$4,'TD SOP+PROFORM'!$B$2:$AT$2,0)+1,0),"")</f>
        <v/>
      </c>
      <c r="H296" s="26" t="str">
        <f t="shared" si="66"/>
        <v/>
      </c>
      <c r="I296" s="25" t="str">
        <f>IFERROR(VLOOKUP($A296,'TD SOP+PROFORM'!$A$5:$AD$750,MATCH(I$4,'TD SOP+PROFORM'!$B$2:$AT$2,0)+1,0),"")</f>
        <v/>
      </c>
      <c r="J296" s="25" t="str">
        <f>IFERROR(VLOOKUP($A296,'TD SOP+PROFORM'!$A$5:$AD$750,MATCH(J$4,'TD SOP+PROFORM'!$B$2:$AT$2,0)+1,0),"")</f>
        <v/>
      </c>
      <c r="K296" s="26" t="str">
        <f t="shared" si="67"/>
        <v/>
      </c>
      <c r="L296" s="25" t="str">
        <f>IFERROR(VLOOKUP($A296,'TD SOP+PROFORM'!$A$5:$AD$750,MATCH(L$4,'TD SOP+PROFORM'!$B$2:$AT$2,0)+1,0),"")</f>
        <v/>
      </c>
      <c r="M296" s="25" t="str">
        <f>IFERROR(VLOOKUP($A296,'TD SOP+PROFORM'!$A$5:$AD$750,MATCH(M$4,'TD SOP+PROFORM'!$B$2:$AT$2,0)+1,0),"")</f>
        <v/>
      </c>
      <c r="N296" s="26" t="str">
        <f t="shared" si="68"/>
        <v/>
      </c>
      <c r="O296" s="25">
        <f>IFERROR(VLOOKUP($A296,'TD SOP+PROFORM'!$A$5:$AD$750,MATCH(O$4,'TD SOP+PROFORM'!$B$2:$AD$2,0)+1,0),0)+IFERROR(VLOOKUP($A296,'TD SOP+PROFORM'!$A$5:$AD$750,MATCH(O$2,'TD SOP+PROFORM'!$B$2:$AD$2,0)+1,0),0)</f>
        <v>0</v>
      </c>
      <c r="P296" s="25">
        <f>IFERROR(VLOOKUP($A296,'TD SOP+PROFORM'!$A$5:$AD$750,MATCH(P$4,'TD SOP+PROFORM'!$B$2:$AD$2,0)+1,0),0)+IFERROR(VLOOKUP($A296,'TD SOP+PROFORM'!$A$5:$AD$750,MATCH(P$2,'TD SOP+PROFORM'!$B$2:$AD$2,0)+1,0),0)</f>
        <v>0</v>
      </c>
      <c r="Q296" s="26" t="str">
        <f t="shared" si="69"/>
        <v/>
      </c>
      <c r="R296" s="25">
        <f>IFERROR(VLOOKUP($A296,'TD SOP+PROFORM'!$A$5:$AD$750,MATCH(R$4,'TD SOP+PROFORM'!$B$2:$AD$2,0)+1,0),0)+IFERROR(VLOOKUP($A296,'TD SOP+PROFORM'!$A$5:$AD$750,MATCH(R$2,'TD SOP+PROFORM'!$B$2:$AD$2,0)+1,0),0)</f>
        <v>0</v>
      </c>
      <c r="S296" s="25">
        <f>IFERROR(VLOOKUP($A296,'TD SOP+PROFORM'!$A$5:$AD$750,MATCH(S$4,'TD SOP+PROFORM'!$B$2:$AD$2,0)+1,0),0)+IFERROR(VLOOKUP($A296,'TD SOP+PROFORM'!$A$5:$AD$750,MATCH(S$2,'TD SOP+PROFORM'!$B$2:$AD$2,0)+1,0),0)</f>
        <v>0</v>
      </c>
      <c r="T296" s="26" t="str">
        <f t="shared" si="70"/>
        <v/>
      </c>
      <c r="U296" s="25">
        <f>IFERROR(VLOOKUP($A296,'TD SOP+PROFORM'!$A$5:$AD$750,MATCH(U$4,'TD SOP+PROFORM'!$B$2:$AD$2,0)+1,0),0)+IFERROR(VLOOKUP($A296,'TD SOP+PROFORM'!$A$5:$AD$750,MATCH(U$2,'TD SOP+PROFORM'!$B$2:$AD$2,0)+1,0),0)</f>
        <v>0</v>
      </c>
      <c r="V296" s="25">
        <f>IFERROR(VLOOKUP($A296,'TD SOP+PROFORM'!$A$5:$AD$750,MATCH(V$4,'TD SOP+PROFORM'!$B$2:$AD$2,0)+1,0),0)+IFERROR(VLOOKUP($A296,'TD SOP+PROFORM'!$A$5:$AD$750,MATCH(V$2,'TD SOP+PROFORM'!$B$2:$AD$2,0)+1,0),0)</f>
        <v>0</v>
      </c>
      <c r="W296" s="26" t="str">
        <f t="shared" si="71"/>
        <v/>
      </c>
      <c r="X296" s="25">
        <f>IFERROR(VLOOKUP($A296,'TD SOP+PROFORM'!$A$5:$AD$750,MATCH(X$4,'TD SOP+PROFORM'!$B$2:$AD$2,0)+1,0),0)+IFERROR(VLOOKUP($A296,'TD SOP+PROFORM'!$A$5:$AD$750,MATCH(X$2,'TD SOP+PROFORM'!$B$2:$AD$2,0)+1,0),0)</f>
        <v>0</v>
      </c>
      <c r="Y296" s="25">
        <f>IFERROR(VLOOKUP($A296,'TD SOP+PROFORM'!$A$5:$AD$750,MATCH(Y$4,'TD SOP+PROFORM'!$B$2:$AD$2,0)+1,0),0)+IFERROR(VLOOKUP($A296,'TD SOP+PROFORM'!$A$5:$AD$750,MATCH(Y$2,'TD SOP+PROFORM'!$B$2:$AD$2,0)+1,0),0)</f>
        <v>0</v>
      </c>
      <c r="Z296" s="26" t="str">
        <f t="shared" si="72"/>
        <v/>
      </c>
      <c r="AA296" s="25">
        <f>IFERROR(VLOOKUP($A296,'TD SOP+PROFORM'!$A$5:$AD$750,MATCH(AA$4,'TD SOP+PROFORM'!$B$2:$AD$2,0)+1,0),0)+IFERROR(VLOOKUP($A296,'TD SOP+PROFORM'!$A$5:$AD$750,MATCH(AA$2,'TD SOP+PROFORM'!$B$2:$AD$2,0)+1,0),0)</f>
        <v>0</v>
      </c>
      <c r="AB296" s="25">
        <f>IFERROR(VLOOKUP($A296,'TD SOP+PROFORM'!$A$5:$AD$750,MATCH(AB$4,'TD SOP+PROFORM'!$B$2:$AD$2,0)+1,0),0)+IFERROR(VLOOKUP($A296,'TD SOP+PROFORM'!$A$5:$AD$750,MATCH(AB$2,'TD SOP+PROFORM'!$B$2:$AD$2,0)+1,0),0)</f>
        <v>0</v>
      </c>
      <c r="AC296" s="26" t="str">
        <f t="shared" si="73"/>
        <v/>
      </c>
      <c r="AD296" s="25">
        <f>IFERROR(VLOOKUP($A296,'TD SOP+PROFORM'!$A$5:$AD$750,MATCH(AD$4,'TD SOP+PROFORM'!$B$2:$AD$2,0)+1,0),0)+IFERROR(VLOOKUP($A296,'TD SOP+PROFORM'!$A$5:$AD$750,MATCH(AD$2,'TD SOP+PROFORM'!$B$2:$AD$2,0)+1,0),0)</f>
        <v>0</v>
      </c>
      <c r="AE296" s="25">
        <f>IFERROR(VLOOKUP($A296,'TD SOP+PROFORM'!$A$5:$AD$750,MATCH(AE$4,'TD SOP+PROFORM'!$B$2:$AD$2,0)+1,0),0)+IFERROR(VLOOKUP($A296,'TD SOP+PROFORM'!$A$5:$AD$750,MATCH(AE$2,'TD SOP+PROFORM'!$B$2:$AD$2,0)+1,0),0)</f>
        <v>0</v>
      </c>
      <c r="AF296" s="26" t="str">
        <f t="shared" si="74"/>
        <v/>
      </c>
      <c r="AG296" s="25">
        <f>IFERROR(VLOOKUP($A296,'TD SOP+PROFORM'!$A$5:$AD$750,MATCH(AG$4,'TD SOP+PROFORM'!$B$2:$AD$2,0)+1,0),0)+IFERROR(VLOOKUP($A296,'TD SOP+PROFORM'!$A$5:$AD$750,MATCH(AG$2,'TD SOP+PROFORM'!$B$2:$AD$2,0)+1,0),0)</f>
        <v>0</v>
      </c>
      <c r="AH296" s="25">
        <f>IFERROR(VLOOKUP($A296,'TD SOP+PROFORM'!$A$5:$AD$750,MATCH(AH$4,'TD SOP+PROFORM'!$B$2:$AD$2,0)+1,0),0)+IFERROR(VLOOKUP($A296,'TD SOP+PROFORM'!$A$5:$AD$750,MATCH(AH$2,'TD SOP+PROFORM'!$B$2:$AD$2,0)+1,0),0)</f>
        <v>0</v>
      </c>
      <c r="AI296" s="26" t="str">
        <f t="shared" si="75"/>
        <v/>
      </c>
      <c r="AJ296" s="25">
        <f>IFERROR(VLOOKUP($A296,'TD SOP+PROFORM'!$A$5:$AD$750,MATCH(AJ$4,'TD SOP+PROFORM'!$B$2:$AD$2,0)+1,0),0)+IFERROR(VLOOKUP($A296,'TD SOP+PROFORM'!$A$5:$AD$750,MATCH(AJ$2,'TD SOP+PROFORM'!$B$2:$AD$2,0)+1,0),0)</f>
        <v>0</v>
      </c>
      <c r="AK296" s="25">
        <f>IFERROR(VLOOKUP($A296,'TD SOP+PROFORM'!$A$5:$AD$750,MATCH(AK$4,'TD SOP+PROFORM'!$B$2:$AD$2,0)+1,0),0)+IFERROR(VLOOKUP($A296,'TD SOP+PROFORM'!$A$5:$AD$750,MATCH(AK$2,'TD SOP+PROFORM'!$B$2:$AD$2,0)+1,0),0)</f>
        <v>0</v>
      </c>
      <c r="AL296" s="26" t="str">
        <f t="shared" si="76"/>
        <v/>
      </c>
      <c r="AM296" s="25">
        <f t="shared" si="78"/>
        <v>0</v>
      </c>
      <c r="AN296" s="25">
        <f t="shared" si="78"/>
        <v>0</v>
      </c>
      <c r="AO296" s="26" t="str">
        <f t="shared" si="77"/>
        <v/>
      </c>
    </row>
    <row r="297" spans="1:41" x14ac:dyDescent="0.35">
      <c r="A297" s="24">
        <f>IF(AND('TD SOP+PROFORM'!A294&lt;&gt;"",'TD SOP+PROFORM'!A294&lt;&gt;"TOTAL"),'TD SOP+PROFORM'!A294,0)</f>
        <v>0</v>
      </c>
      <c r="C297" s="25" t="str">
        <f>IFERROR(VLOOKUP($A297,'TD SOP+PROFORM'!$A$5:$AD$750,MATCH(C$4,'TD SOP+PROFORM'!$B$2:$AT$2,0)+1,0),"")</f>
        <v/>
      </c>
      <c r="D297" s="25" t="str">
        <f>IFERROR(VLOOKUP($A297,'TD SOP+PROFORM'!$A$5:$AD$750,MATCH(D$4,'TD SOP+PROFORM'!$B$2:$AT$2,0)+1,0),"")</f>
        <v/>
      </c>
      <c r="E297" s="26" t="str">
        <f t="shared" si="65"/>
        <v/>
      </c>
      <c r="F297" s="25" t="str">
        <f>IFERROR(VLOOKUP($A297,'TD SOP+PROFORM'!$A$5:$AD$750,MATCH(F$4,'TD SOP+PROFORM'!$B$2:$AT$2,0)+1,0),"")</f>
        <v/>
      </c>
      <c r="G297" s="25" t="str">
        <f>IFERROR(VLOOKUP($A297,'TD SOP+PROFORM'!$A$5:$AD$750,MATCH(G$4,'TD SOP+PROFORM'!$B$2:$AT$2,0)+1,0),"")</f>
        <v/>
      </c>
      <c r="H297" s="26" t="str">
        <f t="shared" si="66"/>
        <v/>
      </c>
      <c r="I297" s="25" t="str">
        <f>IFERROR(VLOOKUP($A297,'TD SOP+PROFORM'!$A$5:$AD$750,MATCH(I$4,'TD SOP+PROFORM'!$B$2:$AT$2,0)+1,0),"")</f>
        <v/>
      </c>
      <c r="J297" s="25" t="str">
        <f>IFERROR(VLOOKUP($A297,'TD SOP+PROFORM'!$A$5:$AD$750,MATCH(J$4,'TD SOP+PROFORM'!$B$2:$AT$2,0)+1,0),"")</f>
        <v/>
      </c>
      <c r="K297" s="26" t="str">
        <f t="shared" si="67"/>
        <v/>
      </c>
      <c r="L297" s="25" t="str">
        <f>IFERROR(VLOOKUP($A297,'TD SOP+PROFORM'!$A$5:$AD$750,MATCH(L$4,'TD SOP+PROFORM'!$B$2:$AT$2,0)+1,0),"")</f>
        <v/>
      </c>
      <c r="M297" s="25" t="str">
        <f>IFERROR(VLOOKUP($A297,'TD SOP+PROFORM'!$A$5:$AD$750,MATCH(M$4,'TD SOP+PROFORM'!$B$2:$AT$2,0)+1,0),"")</f>
        <v/>
      </c>
      <c r="N297" s="26" t="str">
        <f t="shared" si="68"/>
        <v/>
      </c>
      <c r="O297" s="25">
        <f>IFERROR(VLOOKUP($A297,'TD SOP+PROFORM'!$A$5:$AD$750,MATCH(O$4,'TD SOP+PROFORM'!$B$2:$AD$2,0)+1,0),0)+IFERROR(VLOOKUP($A297,'TD SOP+PROFORM'!$A$5:$AD$750,MATCH(O$2,'TD SOP+PROFORM'!$B$2:$AD$2,0)+1,0),0)</f>
        <v>0</v>
      </c>
      <c r="P297" s="25">
        <f>IFERROR(VLOOKUP($A297,'TD SOP+PROFORM'!$A$5:$AD$750,MATCH(P$4,'TD SOP+PROFORM'!$B$2:$AD$2,0)+1,0),0)+IFERROR(VLOOKUP($A297,'TD SOP+PROFORM'!$A$5:$AD$750,MATCH(P$2,'TD SOP+PROFORM'!$B$2:$AD$2,0)+1,0),0)</f>
        <v>0</v>
      </c>
      <c r="Q297" s="26" t="str">
        <f t="shared" si="69"/>
        <v/>
      </c>
      <c r="R297" s="25">
        <f>IFERROR(VLOOKUP($A297,'TD SOP+PROFORM'!$A$5:$AD$750,MATCH(R$4,'TD SOP+PROFORM'!$B$2:$AD$2,0)+1,0),0)+IFERROR(VLOOKUP($A297,'TD SOP+PROFORM'!$A$5:$AD$750,MATCH(R$2,'TD SOP+PROFORM'!$B$2:$AD$2,0)+1,0),0)</f>
        <v>0</v>
      </c>
      <c r="S297" s="25">
        <f>IFERROR(VLOOKUP($A297,'TD SOP+PROFORM'!$A$5:$AD$750,MATCH(S$4,'TD SOP+PROFORM'!$B$2:$AD$2,0)+1,0),0)+IFERROR(VLOOKUP($A297,'TD SOP+PROFORM'!$A$5:$AD$750,MATCH(S$2,'TD SOP+PROFORM'!$B$2:$AD$2,0)+1,0),0)</f>
        <v>0</v>
      </c>
      <c r="T297" s="26" t="str">
        <f t="shared" si="70"/>
        <v/>
      </c>
      <c r="U297" s="25">
        <f>IFERROR(VLOOKUP($A297,'TD SOP+PROFORM'!$A$5:$AD$750,MATCH(U$4,'TD SOP+PROFORM'!$B$2:$AD$2,0)+1,0),0)+IFERROR(VLOOKUP($A297,'TD SOP+PROFORM'!$A$5:$AD$750,MATCH(U$2,'TD SOP+PROFORM'!$B$2:$AD$2,0)+1,0),0)</f>
        <v>0</v>
      </c>
      <c r="V297" s="25">
        <f>IFERROR(VLOOKUP($A297,'TD SOP+PROFORM'!$A$5:$AD$750,MATCH(V$4,'TD SOP+PROFORM'!$B$2:$AD$2,0)+1,0),0)+IFERROR(VLOOKUP($A297,'TD SOP+PROFORM'!$A$5:$AD$750,MATCH(V$2,'TD SOP+PROFORM'!$B$2:$AD$2,0)+1,0),0)</f>
        <v>0</v>
      </c>
      <c r="W297" s="26" t="str">
        <f t="shared" si="71"/>
        <v/>
      </c>
      <c r="X297" s="25">
        <f>IFERROR(VLOOKUP($A297,'TD SOP+PROFORM'!$A$5:$AD$750,MATCH(X$4,'TD SOP+PROFORM'!$B$2:$AD$2,0)+1,0),0)+IFERROR(VLOOKUP($A297,'TD SOP+PROFORM'!$A$5:$AD$750,MATCH(X$2,'TD SOP+PROFORM'!$B$2:$AD$2,0)+1,0),0)</f>
        <v>0</v>
      </c>
      <c r="Y297" s="25">
        <f>IFERROR(VLOOKUP($A297,'TD SOP+PROFORM'!$A$5:$AD$750,MATCH(Y$4,'TD SOP+PROFORM'!$B$2:$AD$2,0)+1,0),0)+IFERROR(VLOOKUP($A297,'TD SOP+PROFORM'!$A$5:$AD$750,MATCH(Y$2,'TD SOP+PROFORM'!$B$2:$AD$2,0)+1,0),0)</f>
        <v>0</v>
      </c>
      <c r="Z297" s="26" t="str">
        <f t="shared" si="72"/>
        <v/>
      </c>
      <c r="AA297" s="25">
        <f>IFERROR(VLOOKUP($A297,'TD SOP+PROFORM'!$A$5:$AD$750,MATCH(AA$4,'TD SOP+PROFORM'!$B$2:$AD$2,0)+1,0),0)+IFERROR(VLOOKUP($A297,'TD SOP+PROFORM'!$A$5:$AD$750,MATCH(AA$2,'TD SOP+PROFORM'!$B$2:$AD$2,0)+1,0),0)</f>
        <v>0</v>
      </c>
      <c r="AB297" s="25">
        <f>IFERROR(VLOOKUP($A297,'TD SOP+PROFORM'!$A$5:$AD$750,MATCH(AB$4,'TD SOP+PROFORM'!$B$2:$AD$2,0)+1,0),0)+IFERROR(VLOOKUP($A297,'TD SOP+PROFORM'!$A$5:$AD$750,MATCH(AB$2,'TD SOP+PROFORM'!$B$2:$AD$2,0)+1,0),0)</f>
        <v>0</v>
      </c>
      <c r="AC297" s="26" t="str">
        <f t="shared" si="73"/>
        <v/>
      </c>
      <c r="AD297" s="25">
        <f>IFERROR(VLOOKUP($A297,'TD SOP+PROFORM'!$A$5:$AD$750,MATCH(AD$4,'TD SOP+PROFORM'!$B$2:$AD$2,0)+1,0),0)+IFERROR(VLOOKUP($A297,'TD SOP+PROFORM'!$A$5:$AD$750,MATCH(AD$2,'TD SOP+PROFORM'!$B$2:$AD$2,0)+1,0),0)</f>
        <v>0</v>
      </c>
      <c r="AE297" s="25">
        <f>IFERROR(VLOOKUP($A297,'TD SOP+PROFORM'!$A$5:$AD$750,MATCH(AE$4,'TD SOP+PROFORM'!$B$2:$AD$2,0)+1,0),0)+IFERROR(VLOOKUP($A297,'TD SOP+PROFORM'!$A$5:$AD$750,MATCH(AE$2,'TD SOP+PROFORM'!$B$2:$AD$2,0)+1,0),0)</f>
        <v>0</v>
      </c>
      <c r="AF297" s="26" t="str">
        <f t="shared" si="74"/>
        <v/>
      </c>
      <c r="AG297" s="25">
        <f>IFERROR(VLOOKUP($A297,'TD SOP+PROFORM'!$A$5:$AD$750,MATCH(AG$4,'TD SOP+PROFORM'!$B$2:$AD$2,0)+1,0),0)+IFERROR(VLOOKUP($A297,'TD SOP+PROFORM'!$A$5:$AD$750,MATCH(AG$2,'TD SOP+PROFORM'!$B$2:$AD$2,0)+1,0),0)</f>
        <v>0</v>
      </c>
      <c r="AH297" s="25">
        <f>IFERROR(VLOOKUP($A297,'TD SOP+PROFORM'!$A$5:$AD$750,MATCH(AH$4,'TD SOP+PROFORM'!$B$2:$AD$2,0)+1,0),0)+IFERROR(VLOOKUP($A297,'TD SOP+PROFORM'!$A$5:$AD$750,MATCH(AH$2,'TD SOP+PROFORM'!$B$2:$AD$2,0)+1,0),0)</f>
        <v>0</v>
      </c>
      <c r="AI297" s="26" t="str">
        <f t="shared" si="75"/>
        <v/>
      </c>
      <c r="AJ297" s="25">
        <f>IFERROR(VLOOKUP($A297,'TD SOP+PROFORM'!$A$5:$AD$750,MATCH(AJ$4,'TD SOP+PROFORM'!$B$2:$AD$2,0)+1,0),0)+IFERROR(VLOOKUP($A297,'TD SOP+PROFORM'!$A$5:$AD$750,MATCH(AJ$2,'TD SOP+PROFORM'!$B$2:$AD$2,0)+1,0),0)</f>
        <v>0</v>
      </c>
      <c r="AK297" s="25">
        <f>IFERROR(VLOOKUP($A297,'TD SOP+PROFORM'!$A$5:$AD$750,MATCH(AK$4,'TD SOP+PROFORM'!$B$2:$AD$2,0)+1,0),0)+IFERROR(VLOOKUP($A297,'TD SOP+PROFORM'!$A$5:$AD$750,MATCH(AK$2,'TD SOP+PROFORM'!$B$2:$AD$2,0)+1,0),0)</f>
        <v>0</v>
      </c>
      <c r="AL297" s="26" t="str">
        <f t="shared" si="76"/>
        <v/>
      </c>
      <c r="AM297" s="25">
        <f t="shared" si="78"/>
        <v>0</v>
      </c>
      <c r="AN297" s="25">
        <f t="shared" si="78"/>
        <v>0</v>
      </c>
      <c r="AO297" s="26" t="str">
        <f t="shared" si="77"/>
        <v/>
      </c>
    </row>
    <row r="298" spans="1:41" x14ac:dyDescent="0.35">
      <c r="A298" s="24">
        <f>IF(AND('TD SOP+PROFORM'!A295&lt;&gt;"",'TD SOP+PROFORM'!A295&lt;&gt;"TOTAL"),'TD SOP+PROFORM'!A295,0)</f>
        <v>0</v>
      </c>
      <c r="C298" s="25" t="str">
        <f>IFERROR(VLOOKUP($A298,'TD SOP+PROFORM'!$A$5:$AD$750,MATCH(C$4,'TD SOP+PROFORM'!$B$2:$AT$2,0)+1,0),"")</f>
        <v/>
      </c>
      <c r="D298" s="25" t="str">
        <f>IFERROR(VLOOKUP($A298,'TD SOP+PROFORM'!$A$5:$AD$750,MATCH(D$4,'TD SOP+PROFORM'!$B$2:$AT$2,0)+1,0),"")</f>
        <v/>
      </c>
      <c r="E298" s="26" t="str">
        <f t="shared" si="65"/>
        <v/>
      </c>
      <c r="F298" s="25" t="str">
        <f>IFERROR(VLOOKUP($A298,'TD SOP+PROFORM'!$A$5:$AD$750,MATCH(F$4,'TD SOP+PROFORM'!$B$2:$AT$2,0)+1,0),"")</f>
        <v/>
      </c>
      <c r="G298" s="25" t="str">
        <f>IFERROR(VLOOKUP($A298,'TD SOP+PROFORM'!$A$5:$AD$750,MATCH(G$4,'TD SOP+PROFORM'!$B$2:$AT$2,0)+1,0),"")</f>
        <v/>
      </c>
      <c r="H298" s="26" t="str">
        <f t="shared" si="66"/>
        <v/>
      </c>
      <c r="I298" s="25" t="str">
        <f>IFERROR(VLOOKUP($A298,'TD SOP+PROFORM'!$A$5:$AD$750,MATCH(I$4,'TD SOP+PROFORM'!$B$2:$AT$2,0)+1,0),"")</f>
        <v/>
      </c>
      <c r="J298" s="25" t="str">
        <f>IFERROR(VLOOKUP($A298,'TD SOP+PROFORM'!$A$5:$AD$750,MATCH(J$4,'TD SOP+PROFORM'!$B$2:$AT$2,0)+1,0),"")</f>
        <v/>
      </c>
      <c r="K298" s="26" t="str">
        <f t="shared" si="67"/>
        <v/>
      </c>
      <c r="L298" s="25" t="str">
        <f>IFERROR(VLOOKUP($A298,'TD SOP+PROFORM'!$A$5:$AD$750,MATCH(L$4,'TD SOP+PROFORM'!$B$2:$AT$2,0)+1,0),"")</f>
        <v/>
      </c>
      <c r="M298" s="25" t="str">
        <f>IFERROR(VLOOKUP($A298,'TD SOP+PROFORM'!$A$5:$AD$750,MATCH(M$4,'TD SOP+PROFORM'!$B$2:$AT$2,0)+1,0),"")</f>
        <v/>
      </c>
      <c r="N298" s="26" t="str">
        <f t="shared" si="68"/>
        <v/>
      </c>
      <c r="O298" s="25">
        <f>IFERROR(VLOOKUP($A298,'TD SOP+PROFORM'!$A$5:$AD$750,MATCH(O$4,'TD SOP+PROFORM'!$B$2:$AD$2,0)+1,0),0)+IFERROR(VLOOKUP($A298,'TD SOP+PROFORM'!$A$5:$AD$750,MATCH(O$2,'TD SOP+PROFORM'!$B$2:$AD$2,0)+1,0),0)</f>
        <v>0</v>
      </c>
      <c r="P298" s="25">
        <f>IFERROR(VLOOKUP($A298,'TD SOP+PROFORM'!$A$5:$AD$750,MATCH(P$4,'TD SOP+PROFORM'!$B$2:$AD$2,0)+1,0),0)+IFERROR(VLOOKUP($A298,'TD SOP+PROFORM'!$A$5:$AD$750,MATCH(P$2,'TD SOP+PROFORM'!$B$2:$AD$2,0)+1,0),0)</f>
        <v>0</v>
      </c>
      <c r="Q298" s="26" t="str">
        <f t="shared" si="69"/>
        <v/>
      </c>
      <c r="R298" s="25">
        <f>IFERROR(VLOOKUP($A298,'TD SOP+PROFORM'!$A$5:$AD$750,MATCH(R$4,'TD SOP+PROFORM'!$B$2:$AD$2,0)+1,0),0)+IFERROR(VLOOKUP($A298,'TD SOP+PROFORM'!$A$5:$AD$750,MATCH(R$2,'TD SOP+PROFORM'!$B$2:$AD$2,0)+1,0),0)</f>
        <v>0</v>
      </c>
      <c r="S298" s="25">
        <f>IFERROR(VLOOKUP($A298,'TD SOP+PROFORM'!$A$5:$AD$750,MATCH(S$4,'TD SOP+PROFORM'!$B$2:$AD$2,0)+1,0),0)+IFERROR(VLOOKUP($A298,'TD SOP+PROFORM'!$A$5:$AD$750,MATCH(S$2,'TD SOP+PROFORM'!$B$2:$AD$2,0)+1,0),0)</f>
        <v>0</v>
      </c>
      <c r="T298" s="26" t="str">
        <f t="shared" si="70"/>
        <v/>
      </c>
      <c r="U298" s="25">
        <f>IFERROR(VLOOKUP($A298,'TD SOP+PROFORM'!$A$5:$AD$750,MATCH(U$4,'TD SOP+PROFORM'!$B$2:$AD$2,0)+1,0),0)+IFERROR(VLOOKUP($A298,'TD SOP+PROFORM'!$A$5:$AD$750,MATCH(U$2,'TD SOP+PROFORM'!$B$2:$AD$2,0)+1,0),0)</f>
        <v>0</v>
      </c>
      <c r="V298" s="25">
        <f>IFERROR(VLOOKUP($A298,'TD SOP+PROFORM'!$A$5:$AD$750,MATCH(V$4,'TD SOP+PROFORM'!$B$2:$AD$2,0)+1,0),0)+IFERROR(VLOOKUP($A298,'TD SOP+PROFORM'!$A$5:$AD$750,MATCH(V$2,'TD SOP+PROFORM'!$B$2:$AD$2,0)+1,0),0)</f>
        <v>0</v>
      </c>
      <c r="W298" s="26" t="str">
        <f t="shared" si="71"/>
        <v/>
      </c>
      <c r="X298" s="25">
        <f>IFERROR(VLOOKUP($A298,'TD SOP+PROFORM'!$A$5:$AD$750,MATCH(X$4,'TD SOP+PROFORM'!$B$2:$AD$2,0)+1,0),0)+IFERROR(VLOOKUP($A298,'TD SOP+PROFORM'!$A$5:$AD$750,MATCH(X$2,'TD SOP+PROFORM'!$B$2:$AD$2,0)+1,0),0)</f>
        <v>0</v>
      </c>
      <c r="Y298" s="25">
        <f>IFERROR(VLOOKUP($A298,'TD SOP+PROFORM'!$A$5:$AD$750,MATCH(Y$4,'TD SOP+PROFORM'!$B$2:$AD$2,0)+1,0),0)+IFERROR(VLOOKUP($A298,'TD SOP+PROFORM'!$A$5:$AD$750,MATCH(Y$2,'TD SOP+PROFORM'!$B$2:$AD$2,0)+1,0),0)</f>
        <v>0</v>
      </c>
      <c r="Z298" s="26" t="str">
        <f t="shared" si="72"/>
        <v/>
      </c>
      <c r="AA298" s="25">
        <f>IFERROR(VLOOKUP($A298,'TD SOP+PROFORM'!$A$5:$AD$750,MATCH(AA$4,'TD SOP+PROFORM'!$B$2:$AD$2,0)+1,0),0)+IFERROR(VLOOKUP($A298,'TD SOP+PROFORM'!$A$5:$AD$750,MATCH(AA$2,'TD SOP+PROFORM'!$B$2:$AD$2,0)+1,0),0)</f>
        <v>0</v>
      </c>
      <c r="AB298" s="25">
        <f>IFERROR(VLOOKUP($A298,'TD SOP+PROFORM'!$A$5:$AD$750,MATCH(AB$4,'TD SOP+PROFORM'!$B$2:$AD$2,0)+1,0),0)+IFERROR(VLOOKUP($A298,'TD SOP+PROFORM'!$A$5:$AD$750,MATCH(AB$2,'TD SOP+PROFORM'!$B$2:$AD$2,0)+1,0),0)</f>
        <v>0</v>
      </c>
      <c r="AC298" s="26" t="str">
        <f t="shared" si="73"/>
        <v/>
      </c>
      <c r="AD298" s="25">
        <f>IFERROR(VLOOKUP($A298,'TD SOP+PROFORM'!$A$5:$AD$750,MATCH(AD$4,'TD SOP+PROFORM'!$B$2:$AD$2,0)+1,0),0)+IFERROR(VLOOKUP($A298,'TD SOP+PROFORM'!$A$5:$AD$750,MATCH(AD$2,'TD SOP+PROFORM'!$B$2:$AD$2,0)+1,0),0)</f>
        <v>0</v>
      </c>
      <c r="AE298" s="25">
        <f>IFERROR(VLOOKUP($A298,'TD SOP+PROFORM'!$A$5:$AD$750,MATCH(AE$4,'TD SOP+PROFORM'!$B$2:$AD$2,0)+1,0),0)+IFERROR(VLOOKUP($A298,'TD SOP+PROFORM'!$A$5:$AD$750,MATCH(AE$2,'TD SOP+PROFORM'!$B$2:$AD$2,0)+1,0),0)</f>
        <v>0</v>
      </c>
      <c r="AF298" s="26" t="str">
        <f t="shared" si="74"/>
        <v/>
      </c>
      <c r="AG298" s="25">
        <f>IFERROR(VLOOKUP($A298,'TD SOP+PROFORM'!$A$5:$AD$750,MATCH(AG$4,'TD SOP+PROFORM'!$B$2:$AD$2,0)+1,0),0)+IFERROR(VLOOKUP($A298,'TD SOP+PROFORM'!$A$5:$AD$750,MATCH(AG$2,'TD SOP+PROFORM'!$B$2:$AD$2,0)+1,0),0)</f>
        <v>0</v>
      </c>
      <c r="AH298" s="25">
        <f>IFERROR(VLOOKUP($A298,'TD SOP+PROFORM'!$A$5:$AD$750,MATCH(AH$4,'TD SOP+PROFORM'!$B$2:$AD$2,0)+1,0),0)+IFERROR(VLOOKUP($A298,'TD SOP+PROFORM'!$A$5:$AD$750,MATCH(AH$2,'TD SOP+PROFORM'!$B$2:$AD$2,0)+1,0),0)</f>
        <v>0</v>
      </c>
      <c r="AI298" s="26" t="str">
        <f t="shared" si="75"/>
        <v/>
      </c>
      <c r="AJ298" s="25">
        <f>IFERROR(VLOOKUP($A298,'TD SOP+PROFORM'!$A$5:$AD$750,MATCH(AJ$4,'TD SOP+PROFORM'!$B$2:$AD$2,0)+1,0),0)+IFERROR(VLOOKUP($A298,'TD SOP+PROFORM'!$A$5:$AD$750,MATCH(AJ$2,'TD SOP+PROFORM'!$B$2:$AD$2,0)+1,0),0)</f>
        <v>0</v>
      </c>
      <c r="AK298" s="25">
        <f>IFERROR(VLOOKUP($A298,'TD SOP+PROFORM'!$A$5:$AD$750,MATCH(AK$4,'TD SOP+PROFORM'!$B$2:$AD$2,0)+1,0),0)+IFERROR(VLOOKUP($A298,'TD SOP+PROFORM'!$A$5:$AD$750,MATCH(AK$2,'TD SOP+PROFORM'!$B$2:$AD$2,0)+1,0),0)</f>
        <v>0</v>
      </c>
      <c r="AL298" s="26" t="str">
        <f t="shared" si="76"/>
        <v/>
      </c>
      <c r="AM298" s="25">
        <f t="shared" si="78"/>
        <v>0</v>
      </c>
      <c r="AN298" s="25">
        <f t="shared" si="78"/>
        <v>0</v>
      </c>
      <c r="AO298" s="26" t="str">
        <f t="shared" si="77"/>
        <v/>
      </c>
    </row>
    <row r="299" spans="1:41" x14ac:dyDescent="0.35">
      <c r="A299" s="24">
        <f>IF(AND('TD SOP+PROFORM'!A296&lt;&gt;"",'TD SOP+PROFORM'!A296&lt;&gt;"TOTAL"),'TD SOP+PROFORM'!A296,0)</f>
        <v>0</v>
      </c>
      <c r="C299" s="25" t="str">
        <f>IFERROR(VLOOKUP($A299,'TD SOP+PROFORM'!$A$5:$AD$750,MATCH(C$4,'TD SOP+PROFORM'!$B$2:$AT$2,0)+1,0),"")</f>
        <v/>
      </c>
      <c r="D299" s="25" t="str">
        <f>IFERROR(VLOOKUP($A299,'TD SOP+PROFORM'!$A$5:$AD$750,MATCH(D$4,'TD SOP+PROFORM'!$B$2:$AT$2,0)+1,0),"")</f>
        <v/>
      </c>
      <c r="E299" s="26" t="str">
        <f t="shared" si="65"/>
        <v/>
      </c>
      <c r="F299" s="25" t="str">
        <f>IFERROR(VLOOKUP($A299,'TD SOP+PROFORM'!$A$5:$AD$750,MATCH(F$4,'TD SOP+PROFORM'!$B$2:$AT$2,0)+1,0),"")</f>
        <v/>
      </c>
      <c r="G299" s="25" t="str">
        <f>IFERROR(VLOOKUP($A299,'TD SOP+PROFORM'!$A$5:$AD$750,MATCH(G$4,'TD SOP+PROFORM'!$B$2:$AT$2,0)+1,0),"")</f>
        <v/>
      </c>
      <c r="H299" s="26" t="str">
        <f t="shared" si="66"/>
        <v/>
      </c>
      <c r="I299" s="25" t="str">
        <f>IFERROR(VLOOKUP($A299,'TD SOP+PROFORM'!$A$5:$AD$750,MATCH(I$4,'TD SOP+PROFORM'!$B$2:$AT$2,0)+1,0),"")</f>
        <v/>
      </c>
      <c r="J299" s="25" t="str">
        <f>IFERROR(VLOOKUP($A299,'TD SOP+PROFORM'!$A$5:$AD$750,MATCH(J$4,'TD SOP+PROFORM'!$B$2:$AT$2,0)+1,0),"")</f>
        <v/>
      </c>
      <c r="K299" s="26" t="str">
        <f t="shared" si="67"/>
        <v/>
      </c>
      <c r="L299" s="25" t="str">
        <f>IFERROR(VLOOKUP($A299,'TD SOP+PROFORM'!$A$5:$AD$750,MATCH(L$4,'TD SOP+PROFORM'!$B$2:$AT$2,0)+1,0),"")</f>
        <v/>
      </c>
      <c r="M299" s="25" t="str">
        <f>IFERROR(VLOOKUP($A299,'TD SOP+PROFORM'!$A$5:$AD$750,MATCH(M$4,'TD SOP+PROFORM'!$B$2:$AT$2,0)+1,0),"")</f>
        <v/>
      </c>
      <c r="N299" s="26" t="str">
        <f t="shared" si="68"/>
        <v/>
      </c>
      <c r="O299" s="25">
        <f>IFERROR(VLOOKUP($A299,'TD SOP+PROFORM'!$A$5:$AD$750,MATCH(O$4,'TD SOP+PROFORM'!$B$2:$AD$2,0)+1,0),0)+IFERROR(VLOOKUP($A299,'TD SOP+PROFORM'!$A$5:$AD$750,MATCH(O$2,'TD SOP+PROFORM'!$B$2:$AD$2,0)+1,0),0)</f>
        <v>0</v>
      </c>
      <c r="P299" s="25">
        <f>IFERROR(VLOOKUP($A299,'TD SOP+PROFORM'!$A$5:$AD$750,MATCH(P$4,'TD SOP+PROFORM'!$B$2:$AD$2,0)+1,0),0)+IFERROR(VLOOKUP($A299,'TD SOP+PROFORM'!$A$5:$AD$750,MATCH(P$2,'TD SOP+PROFORM'!$B$2:$AD$2,0)+1,0),0)</f>
        <v>0</v>
      </c>
      <c r="Q299" s="26" t="str">
        <f t="shared" si="69"/>
        <v/>
      </c>
      <c r="R299" s="25">
        <f>IFERROR(VLOOKUP($A299,'TD SOP+PROFORM'!$A$5:$AD$750,MATCH(R$4,'TD SOP+PROFORM'!$B$2:$AD$2,0)+1,0),0)+IFERROR(VLOOKUP($A299,'TD SOP+PROFORM'!$A$5:$AD$750,MATCH(R$2,'TD SOP+PROFORM'!$B$2:$AD$2,0)+1,0),0)</f>
        <v>0</v>
      </c>
      <c r="S299" s="25">
        <f>IFERROR(VLOOKUP($A299,'TD SOP+PROFORM'!$A$5:$AD$750,MATCH(S$4,'TD SOP+PROFORM'!$B$2:$AD$2,0)+1,0),0)+IFERROR(VLOOKUP($A299,'TD SOP+PROFORM'!$A$5:$AD$750,MATCH(S$2,'TD SOP+PROFORM'!$B$2:$AD$2,0)+1,0),0)</f>
        <v>0</v>
      </c>
      <c r="T299" s="26" t="str">
        <f t="shared" si="70"/>
        <v/>
      </c>
      <c r="U299" s="25">
        <f>IFERROR(VLOOKUP($A299,'TD SOP+PROFORM'!$A$5:$AD$750,MATCH(U$4,'TD SOP+PROFORM'!$B$2:$AD$2,0)+1,0),0)+IFERROR(VLOOKUP($A299,'TD SOP+PROFORM'!$A$5:$AD$750,MATCH(U$2,'TD SOP+PROFORM'!$B$2:$AD$2,0)+1,0),0)</f>
        <v>0</v>
      </c>
      <c r="V299" s="25">
        <f>IFERROR(VLOOKUP($A299,'TD SOP+PROFORM'!$A$5:$AD$750,MATCH(V$4,'TD SOP+PROFORM'!$B$2:$AD$2,0)+1,0),0)+IFERROR(VLOOKUP($A299,'TD SOP+PROFORM'!$A$5:$AD$750,MATCH(V$2,'TD SOP+PROFORM'!$B$2:$AD$2,0)+1,0),0)</f>
        <v>0</v>
      </c>
      <c r="W299" s="26" t="str">
        <f t="shared" si="71"/>
        <v/>
      </c>
      <c r="X299" s="25">
        <f>IFERROR(VLOOKUP($A299,'TD SOP+PROFORM'!$A$5:$AD$750,MATCH(X$4,'TD SOP+PROFORM'!$B$2:$AD$2,0)+1,0),0)+IFERROR(VLOOKUP($A299,'TD SOP+PROFORM'!$A$5:$AD$750,MATCH(X$2,'TD SOP+PROFORM'!$B$2:$AD$2,0)+1,0),0)</f>
        <v>0</v>
      </c>
      <c r="Y299" s="25">
        <f>IFERROR(VLOOKUP($A299,'TD SOP+PROFORM'!$A$5:$AD$750,MATCH(Y$4,'TD SOP+PROFORM'!$B$2:$AD$2,0)+1,0),0)+IFERROR(VLOOKUP($A299,'TD SOP+PROFORM'!$A$5:$AD$750,MATCH(Y$2,'TD SOP+PROFORM'!$B$2:$AD$2,0)+1,0),0)</f>
        <v>0</v>
      </c>
      <c r="Z299" s="26" t="str">
        <f t="shared" si="72"/>
        <v/>
      </c>
      <c r="AA299" s="25">
        <f>IFERROR(VLOOKUP($A299,'TD SOP+PROFORM'!$A$5:$AD$750,MATCH(AA$4,'TD SOP+PROFORM'!$B$2:$AD$2,0)+1,0),0)+IFERROR(VLOOKUP($A299,'TD SOP+PROFORM'!$A$5:$AD$750,MATCH(AA$2,'TD SOP+PROFORM'!$B$2:$AD$2,0)+1,0),0)</f>
        <v>0</v>
      </c>
      <c r="AB299" s="25">
        <f>IFERROR(VLOOKUP($A299,'TD SOP+PROFORM'!$A$5:$AD$750,MATCH(AB$4,'TD SOP+PROFORM'!$B$2:$AD$2,0)+1,0),0)+IFERROR(VLOOKUP($A299,'TD SOP+PROFORM'!$A$5:$AD$750,MATCH(AB$2,'TD SOP+PROFORM'!$B$2:$AD$2,0)+1,0),0)</f>
        <v>0</v>
      </c>
      <c r="AC299" s="26" t="str">
        <f t="shared" si="73"/>
        <v/>
      </c>
      <c r="AD299" s="25">
        <f>IFERROR(VLOOKUP($A299,'TD SOP+PROFORM'!$A$5:$AD$750,MATCH(AD$4,'TD SOP+PROFORM'!$B$2:$AD$2,0)+1,0),0)+IFERROR(VLOOKUP($A299,'TD SOP+PROFORM'!$A$5:$AD$750,MATCH(AD$2,'TD SOP+PROFORM'!$B$2:$AD$2,0)+1,0),0)</f>
        <v>0</v>
      </c>
      <c r="AE299" s="25">
        <f>IFERROR(VLOOKUP($A299,'TD SOP+PROFORM'!$A$5:$AD$750,MATCH(AE$4,'TD SOP+PROFORM'!$B$2:$AD$2,0)+1,0),0)+IFERROR(VLOOKUP($A299,'TD SOP+PROFORM'!$A$5:$AD$750,MATCH(AE$2,'TD SOP+PROFORM'!$B$2:$AD$2,0)+1,0),0)</f>
        <v>0</v>
      </c>
      <c r="AF299" s="26" t="str">
        <f t="shared" si="74"/>
        <v/>
      </c>
      <c r="AG299" s="25">
        <f>IFERROR(VLOOKUP($A299,'TD SOP+PROFORM'!$A$5:$AD$750,MATCH(AG$4,'TD SOP+PROFORM'!$B$2:$AD$2,0)+1,0),0)+IFERROR(VLOOKUP($A299,'TD SOP+PROFORM'!$A$5:$AD$750,MATCH(AG$2,'TD SOP+PROFORM'!$B$2:$AD$2,0)+1,0),0)</f>
        <v>0</v>
      </c>
      <c r="AH299" s="25">
        <f>IFERROR(VLOOKUP($A299,'TD SOP+PROFORM'!$A$5:$AD$750,MATCH(AH$4,'TD SOP+PROFORM'!$B$2:$AD$2,0)+1,0),0)+IFERROR(VLOOKUP($A299,'TD SOP+PROFORM'!$A$5:$AD$750,MATCH(AH$2,'TD SOP+PROFORM'!$B$2:$AD$2,0)+1,0),0)</f>
        <v>0</v>
      </c>
      <c r="AI299" s="26" t="str">
        <f t="shared" si="75"/>
        <v/>
      </c>
      <c r="AJ299" s="25">
        <f>IFERROR(VLOOKUP($A299,'TD SOP+PROFORM'!$A$5:$AD$750,MATCH(AJ$4,'TD SOP+PROFORM'!$B$2:$AD$2,0)+1,0),0)+IFERROR(VLOOKUP($A299,'TD SOP+PROFORM'!$A$5:$AD$750,MATCH(AJ$2,'TD SOP+PROFORM'!$B$2:$AD$2,0)+1,0),0)</f>
        <v>0</v>
      </c>
      <c r="AK299" s="25">
        <f>IFERROR(VLOOKUP($A299,'TD SOP+PROFORM'!$A$5:$AD$750,MATCH(AK$4,'TD SOP+PROFORM'!$B$2:$AD$2,0)+1,0),0)+IFERROR(VLOOKUP($A299,'TD SOP+PROFORM'!$A$5:$AD$750,MATCH(AK$2,'TD SOP+PROFORM'!$B$2:$AD$2,0)+1,0),0)</f>
        <v>0</v>
      </c>
      <c r="AL299" s="26" t="str">
        <f t="shared" si="76"/>
        <v/>
      </c>
      <c r="AM299" s="25">
        <f t="shared" si="78"/>
        <v>0</v>
      </c>
      <c r="AN299" s="25">
        <f t="shared" si="78"/>
        <v>0</v>
      </c>
      <c r="AO299" s="26" t="str">
        <f t="shared" si="77"/>
        <v/>
      </c>
    </row>
    <row r="300" spans="1:41" x14ac:dyDescent="0.35">
      <c r="A300" s="24">
        <f>IF(AND('TD SOP+PROFORM'!A297&lt;&gt;"",'TD SOP+PROFORM'!A297&lt;&gt;"TOTAL"),'TD SOP+PROFORM'!A297,0)</f>
        <v>0</v>
      </c>
      <c r="C300" s="25" t="str">
        <f>IFERROR(VLOOKUP($A300,'TD SOP+PROFORM'!$A$5:$AD$750,MATCH(C$4,'TD SOP+PROFORM'!$B$2:$AT$2,0)+1,0),"")</f>
        <v/>
      </c>
      <c r="D300" s="25" t="str">
        <f>IFERROR(VLOOKUP($A300,'TD SOP+PROFORM'!$A$5:$AD$750,MATCH(D$4,'TD SOP+PROFORM'!$B$2:$AT$2,0)+1,0),"")</f>
        <v/>
      </c>
      <c r="E300" s="26" t="str">
        <f t="shared" si="65"/>
        <v/>
      </c>
      <c r="F300" s="25" t="str">
        <f>IFERROR(VLOOKUP($A300,'TD SOP+PROFORM'!$A$5:$AD$750,MATCH(F$4,'TD SOP+PROFORM'!$B$2:$AT$2,0)+1,0),"")</f>
        <v/>
      </c>
      <c r="G300" s="25" t="str">
        <f>IFERROR(VLOOKUP($A300,'TD SOP+PROFORM'!$A$5:$AD$750,MATCH(G$4,'TD SOP+PROFORM'!$B$2:$AT$2,0)+1,0),"")</f>
        <v/>
      </c>
      <c r="H300" s="26" t="str">
        <f t="shared" si="66"/>
        <v/>
      </c>
      <c r="I300" s="25" t="str">
        <f>IFERROR(VLOOKUP($A300,'TD SOP+PROFORM'!$A$5:$AD$750,MATCH(I$4,'TD SOP+PROFORM'!$B$2:$AT$2,0)+1,0),"")</f>
        <v/>
      </c>
      <c r="J300" s="25" t="str">
        <f>IFERROR(VLOOKUP($A300,'TD SOP+PROFORM'!$A$5:$AD$750,MATCH(J$4,'TD SOP+PROFORM'!$B$2:$AT$2,0)+1,0),"")</f>
        <v/>
      </c>
      <c r="K300" s="26" t="str">
        <f t="shared" si="67"/>
        <v/>
      </c>
      <c r="L300" s="25" t="str">
        <f>IFERROR(VLOOKUP($A300,'TD SOP+PROFORM'!$A$5:$AD$750,MATCH(L$4,'TD SOP+PROFORM'!$B$2:$AT$2,0)+1,0),"")</f>
        <v/>
      </c>
      <c r="M300" s="25" t="str">
        <f>IFERROR(VLOOKUP($A300,'TD SOP+PROFORM'!$A$5:$AD$750,MATCH(M$4,'TD SOP+PROFORM'!$B$2:$AT$2,0)+1,0),"")</f>
        <v/>
      </c>
      <c r="N300" s="26" t="str">
        <f t="shared" si="68"/>
        <v/>
      </c>
      <c r="O300" s="25">
        <f>IFERROR(VLOOKUP($A300,'TD SOP+PROFORM'!$A$5:$AD$750,MATCH(O$4,'TD SOP+PROFORM'!$B$2:$AD$2,0)+1,0),0)+IFERROR(VLOOKUP($A300,'TD SOP+PROFORM'!$A$5:$AD$750,MATCH(O$2,'TD SOP+PROFORM'!$B$2:$AD$2,0)+1,0),0)</f>
        <v>0</v>
      </c>
      <c r="P300" s="25">
        <f>IFERROR(VLOOKUP($A300,'TD SOP+PROFORM'!$A$5:$AD$750,MATCH(P$4,'TD SOP+PROFORM'!$B$2:$AD$2,0)+1,0),0)+IFERROR(VLOOKUP($A300,'TD SOP+PROFORM'!$A$5:$AD$750,MATCH(P$2,'TD SOP+PROFORM'!$B$2:$AD$2,0)+1,0),0)</f>
        <v>0</v>
      </c>
      <c r="Q300" s="26" t="str">
        <f t="shared" si="69"/>
        <v/>
      </c>
      <c r="R300" s="25">
        <f>IFERROR(VLOOKUP($A300,'TD SOP+PROFORM'!$A$5:$AD$750,MATCH(R$4,'TD SOP+PROFORM'!$B$2:$AD$2,0)+1,0),0)+IFERROR(VLOOKUP($A300,'TD SOP+PROFORM'!$A$5:$AD$750,MATCH(R$2,'TD SOP+PROFORM'!$B$2:$AD$2,0)+1,0),0)</f>
        <v>0</v>
      </c>
      <c r="S300" s="25">
        <f>IFERROR(VLOOKUP($A300,'TD SOP+PROFORM'!$A$5:$AD$750,MATCH(S$4,'TD SOP+PROFORM'!$B$2:$AD$2,0)+1,0),0)+IFERROR(VLOOKUP($A300,'TD SOP+PROFORM'!$A$5:$AD$750,MATCH(S$2,'TD SOP+PROFORM'!$B$2:$AD$2,0)+1,0),0)</f>
        <v>0</v>
      </c>
      <c r="T300" s="26" t="str">
        <f t="shared" si="70"/>
        <v/>
      </c>
      <c r="U300" s="25">
        <f>IFERROR(VLOOKUP($A300,'TD SOP+PROFORM'!$A$5:$AD$750,MATCH(U$4,'TD SOP+PROFORM'!$B$2:$AD$2,0)+1,0),0)+IFERROR(VLOOKUP($A300,'TD SOP+PROFORM'!$A$5:$AD$750,MATCH(U$2,'TD SOP+PROFORM'!$B$2:$AD$2,0)+1,0),0)</f>
        <v>0</v>
      </c>
      <c r="V300" s="25">
        <f>IFERROR(VLOOKUP($A300,'TD SOP+PROFORM'!$A$5:$AD$750,MATCH(V$4,'TD SOP+PROFORM'!$B$2:$AD$2,0)+1,0),0)+IFERROR(VLOOKUP($A300,'TD SOP+PROFORM'!$A$5:$AD$750,MATCH(V$2,'TD SOP+PROFORM'!$B$2:$AD$2,0)+1,0),0)</f>
        <v>0</v>
      </c>
      <c r="W300" s="26" t="str">
        <f t="shared" si="71"/>
        <v/>
      </c>
      <c r="X300" s="25">
        <f>IFERROR(VLOOKUP($A300,'TD SOP+PROFORM'!$A$5:$AD$750,MATCH(X$4,'TD SOP+PROFORM'!$B$2:$AD$2,0)+1,0),0)+IFERROR(VLOOKUP($A300,'TD SOP+PROFORM'!$A$5:$AD$750,MATCH(X$2,'TD SOP+PROFORM'!$B$2:$AD$2,0)+1,0),0)</f>
        <v>0</v>
      </c>
      <c r="Y300" s="25">
        <f>IFERROR(VLOOKUP($A300,'TD SOP+PROFORM'!$A$5:$AD$750,MATCH(Y$4,'TD SOP+PROFORM'!$B$2:$AD$2,0)+1,0),0)+IFERROR(VLOOKUP($A300,'TD SOP+PROFORM'!$A$5:$AD$750,MATCH(Y$2,'TD SOP+PROFORM'!$B$2:$AD$2,0)+1,0),0)</f>
        <v>0</v>
      </c>
      <c r="Z300" s="26" t="str">
        <f t="shared" si="72"/>
        <v/>
      </c>
      <c r="AA300" s="25">
        <f>IFERROR(VLOOKUP($A300,'TD SOP+PROFORM'!$A$5:$AD$750,MATCH(AA$4,'TD SOP+PROFORM'!$B$2:$AD$2,0)+1,0),0)+IFERROR(VLOOKUP($A300,'TD SOP+PROFORM'!$A$5:$AD$750,MATCH(AA$2,'TD SOP+PROFORM'!$B$2:$AD$2,0)+1,0),0)</f>
        <v>0</v>
      </c>
      <c r="AB300" s="25">
        <f>IFERROR(VLOOKUP($A300,'TD SOP+PROFORM'!$A$5:$AD$750,MATCH(AB$4,'TD SOP+PROFORM'!$B$2:$AD$2,0)+1,0),0)+IFERROR(VLOOKUP($A300,'TD SOP+PROFORM'!$A$5:$AD$750,MATCH(AB$2,'TD SOP+PROFORM'!$B$2:$AD$2,0)+1,0),0)</f>
        <v>0</v>
      </c>
      <c r="AC300" s="26" t="str">
        <f t="shared" si="73"/>
        <v/>
      </c>
      <c r="AD300" s="25">
        <f>IFERROR(VLOOKUP($A300,'TD SOP+PROFORM'!$A$5:$AD$750,MATCH(AD$4,'TD SOP+PROFORM'!$B$2:$AD$2,0)+1,0),0)+IFERROR(VLOOKUP($A300,'TD SOP+PROFORM'!$A$5:$AD$750,MATCH(AD$2,'TD SOP+PROFORM'!$B$2:$AD$2,0)+1,0),0)</f>
        <v>0</v>
      </c>
      <c r="AE300" s="25">
        <f>IFERROR(VLOOKUP($A300,'TD SOP+PROFORM'!$A$5:$AD$750,MATCH(AE$4,'TD SOP+PROFORM'!$B$2:$AD$2,0)+1,0),0)+IFERROR(VLOOKUP($A300,'TD SOP+PROFORM'!$A$5:$AD$750,MATCH(AE$2,'TD SOP+PROFORM'!$B$2:$AD$2,0)+1,0),0)</f>
        <v>0</v>
      </c>
      <c r="AF300" s="26" t="str">
        <f t="shared" si="74"/>
        <v/>
      </c>
      <c r="AG300" s="25">
        <f>IFERROR(VLOOKUP($A300,'TD SOP+PROFORM'!$A$5:$AD$750,MATCH(AG$4,'TD SOP+PROFORM'!$B$2:$AD$2,0)+1,0),0)+IFERROR(VLOOKUP($A300,'TD SOP+PROFORM'!$A$5:$AD$750,MATCH(AG$2,'TD SOP+PROFORM'!$B$2:$AD$2,0)+1,0),0)</f>
        <v>0</v>
      </c>
      <c r="AH300" s="25">
        <f>IFERROR(VLOOKUP($A300,'TD SOP+PROFORM'!$A$5:$AD$750,MATCH(AH$4,'TD SOP+PROFORM'!$B$2:$AD$2,0)+1,0),0)+IFERROR(VLOOKUP($A300,'TD SOP+PROFORM'!$A$5:$AD$750,MATCH(AH$2,'TD SOP+PROFORM'!$B$2:$AD$2,0)+1,0),0)</f>
        <v>0</v>
      </c>
      <c r="AI300" s="26" t="str">
        <f t="shared" si="75"/>
        <v/>
      </c>
      <c r="AJ300" s="25">
        <f>IFERROR(VLOOKUP($A300,'TD SOP+PROFORM'!$A$5:$AD$750,MATCH(AJ$4,'TD SOP+PROFORM'!$B$2:$AD$2,0)+1,0),0)+IFERROR(VLOOKUP($A300,'TD SOP+PROFORM'!$A$5:$AD$750,MATCH(AJ$2,'TD SOP+PROFORM'!$B$2:$AD$2,0)+1,0),0)</f>
        <v>0</v>
      </c>
      <c r="AK300" s="25">
        <f>IFERROR(VLOOKUP($A300,'TD SOP+PROFORM'!$A$5:$AD$750,MATCH(AK$4,'TD SOP+PROFORM'!$B$2:$AD$2,0)+1,0),0)+IFERROR(VLOOKUP($A300,'TD SOP+PROFORM'!$A$5:$AD$750,MATCH(AK$2,'TD SOP+PROFORM'!$B$2:$AD$2,0)+1,0),0)</f>
        <v>0</v>
      </c>
      <c r="AL300" s="26" t="str">
        <f t="shared" si="76"/>
        <v/>
      </c>
      <c r="AM300" s="25">
        <f t="shared" si="78"/>
        <v>0</v>
      </c>
      <c r="AN300" s="25">
        <f t="shared" si="78"/>
        <v>0</v>
      </c>
      <c r="AO300" s="26" t="str">
        <f t="shared" si="77"/>
        <v/>
      </c>
    </row>
    <row r="301" spans="1:41" x14ac:dyDescent="0.35">
      <c r="A301" s="24">
        <f>IF(AND('TD SOP+PROFORM'!A298&lt;&gt;"",'TD SOP+PROFORM'!A298&lt;&gt;"TOTAL"),'TD SOP+PROFORM'!A298,0)</f>
        <v>0</v>
      </c>
      <c r="C301" s="25" t="str">
        <f>IFERROR(VLOOKUP($A301,'TD SOP+PROFORM'!$A$5:$AD$750,MATCH(C$4,'TD SOP+PROFORM'!$B$2:$AT$2,0)+1,0),"")</f>
        <v/>
      </c>
      <c r="D301" s="25" t="str">
        <f>IFERROR(VLOOKUP($A301,'TD SOP+PROFORM'!$A$5:$AD$750,MATCH(D$4,'TD SOP+PROFORM'!$B$2:$AT$2,0)+1,0),"")</f>
        <v/>
      </c>
      <c r="E301" s="26" t="str">
        <f t="shared" si="65"/>
        <v/>
      </c>
      <c r="F301" s="25" t="str">
        <f>IFERROR(VLOOKUP($A301,'TD SOP+PROFORM'!$A$5:$AD$750,MATCH(F$4,'TD SOP+PROFORM'!$B$2:$AT$2,0)+1,0),"")</f>
        <v/>
      </c>
      <c r="G301" s="25" t="str">
        <f>IFERROR(VLOOKUP($A301,'TD SOP+PROFORM'!$A$5:$AD$750,MATCH(G$4,'TD SOP+PROFORM'!$B$2:$AT$2,0)+1,0),"")</f>
        <v/>
      </c>
      <c r="H301" s="26" t="str">
        <f t="shared" si="66"/>
        <v/>
      </c>
      <c r="I301" s="25" t="str">
        <f>IFERROR(VLOOKUP($A301,'TD SOP+PROFORM'!$A$5:$AD$750,MATCH(I$4,'TD SOP+PROFORM'!$B$2:$AT$2,0)+1,0),"")</f>
        <v/>
      </c>
      <c r="J301" s="25" t="str">
        <f>IFERROR(VLOOKUP($A301,'TD SOP+PROFORM'!$A$5:$AD$750,MATCH(J$4,'TD SOP+PROFORM'!$B$2:$AT$2,0)+1,0),"")</f>
        <v/>
      </c>
      <c r="K301" s="26" t="str">
        <f t="shared" si="67"/>
        <v/>
      </c>
      <c r="L301" s="25" t="str">
        <f>IFERROR(VLOOKUP($A301,'TD SOP+PROFORM'!$A$5:$AD$750,MATCH(L$4,'TD SOP+PROFORM'!$B$2:$AT$2,0)+1,0),"")</f>
        <v/>
      </c>
      <c r="M301" s="25" t="str">
        <f>IFERROR(VLOOKUP($A301,'TD SOP+PROFORM'!$A$5:$AD$750,MATCH(M$4,'TD SOP+PROFORM'!$B$2:$AT$2,0)+1,0),"")</f>
        <v/>
      </c>
      <c r="N301" s="26" t="str">
        <f t="shared" si="68"/>
        <v/>
      </c>
      <c r="O301" s="25">
        <f>IFERROR(VLOOKUP($A301,'TD SOP+PROFORM'!$A$5:$AD$750,MATCH(O$4,'TD SOP+PROFORM'!$B$2:$AD$2,0)+1,0),0)+IFERROR(VLOOKUP($A301,'TD SOP+PROFORM'!$A$5:$AD$750,MATCH(O$2,'TD SOP+PROFORM'!$B$2:$AD$2,0)+1,0),0)</f>
        <v>0</v>
      </c>
      <c r="P301" s="25">
        <f>IFERROR(VLOOKUP($A301,'TD SOP+PROFORM'!$A$5:$AD$750,MATCH(P$4,'TD SOP+PROFORM'!$B$2:$AD$2,0)+1,0),0)+IFERROR(VLOOKUP($A301,'TD SOP+PROFORM'!$A$5:$AD$750,MATCH(P$2,'TD SOP+PROFORM'!$B$2:$AD$2,0)+1,0),0)</f>
        <v>0</v>
      </c>
      <c r="Q301" s="26" t="str">
        <f t="shared" si="69"/>
        <v/>
      </c>
      <c r="R301" s="25">
        <f>IFERROR(VLOOKUP($A301,'TD SOP+PROFORM'!$A$5:$AD$750,MATCH(R$4,'TD SOP+PROFORM'!$B$2:$AD$2,0)+1,0),0)+IFERROR(VLOOKUP($A301,'TD SOP+PROFORM'!$A$5:$AD$750,MATCH(R$2,'TD SOP+PROFORM'!$B$2:$AD$2,0)+1,0),0)</f>
        <v>0</v>
      </c>
      <c r="S301" s="25">
        <f>IFERROR(VLOOKUP($A301,'TD SOP+PROFORM'!$A$5:$AD$750,MATCH(S$4,'TD SOP+PROFORM'!$B$2:$AD$2,0)+1,0),0)+IFERROR(VLOOKUP($A301,'TD SOP+PROFORM'!$A$5:$AD$750,MATCH(S$2,'TD SOP+PROFORM'!$B$2:$AD$2,0)+1,0),0)</f>
        <v>0</v>
      </c>
      <c r="T301" s="26" t="str">
        <f t="shared" si="70"/>
        <v/>
      </c>
      <c r="U301" s="25">
        <f>IFERROR(VLOOKUP($A301,'TD SOP+PROFORM'!$A$5:$AD$750,MATCH(U$4,'TD SOP+PROFORM'!$B$2:$AD$2,0)+1,0),0)+IFERROR(VLOOKUP($A301,'TD SOP+PROFORM'!$A$5:$AD$750,MATCH(U$2,'TD SOP+PROFORM'!$B$2:$AD$2,0)+1,0),0)</f>
        <v>0</v>
      </c>
      <c r="V301" s="25">
        <f>IFERROR(VLOOKUP($A301,'TD SOP+PROFORM'!$A$5:$AD$750,MATCH(V$4,'TD SOP+PROFORM'!$B$2:$AD$2,0)+1,0),0)+IFERROR(VLOOKUP($A301,'TD SOP+PROFORM'!$A$5:$AD$750,MATCH(V$2,'TD SOP+PROFORM'!$B$2:$AD$2,0)+1,0),0)</f>
        <v>0</v>
      </c>
      <c r="W301" s="26" t="str">
        <f t="shared" si="71"/>
        <v/>
      </c>
      <c r="X301" s="25">
        <f>IFERROR(VLOOKUP($A301,'TD SOP+PROFORM'!$A$5:$AD$750,MATCH(X$4,'TD SOP+PROFORM'!$B$2:$AD$2,0)+1,0),0)+IFERROR(VLOOKUP($A301,'TD SOP+PROFORM'!$A$5:$AD$750,MATCH(X$2,'TD SOP+PROFORM'!$B$2:$AD$2,0)+1,0),0)</f>
        <v>0</v>
      </c>
      <c r="Y301" s="25">
        <f>IFERROR(VLOOKUP($A301,'TD SOP+PROFORM'!$A$5:$AD$750,MATCH(Y$4,'TD SOP+PROFORM'!$B$2:$AD$2,0)+1,0),0)+IFERROR(VLOOKUP($A301,'TD SOP+PROFORM'!$A$5:$AD$750,MATCH(Y$2,'TD SOP+PROFORM'!$B$2:$AD$2,0)+1,0),0)</f>
        <v>0</v>
      </c>
      <c r="Z301" s="26" t="str">
        <f t="shared" si="72"/>
        <v/>
      </c>
      <c r="AA301" s="25">
        <f>IFERROR(VLOOKUP($A301,'TD SOP+PROFORM'!$A$5:$AD$750,MATCH(AA$4,'TD SOP+PROFORM'!$B$2:$AD$2,0)+1,0),0)+IFERROR(VLOOKUP($A301,'TD SOP+PROFORM'!$A$5:$AD$750,MATCH(AA$2,'TD SOP+PROFORM'!$B$2:$AD$2,0)+1,0),0)</f>
        <v>0</v>
      </c>
      <c r="AB301" s="25">
        <f>IFERROR(VLOOKUP($A301,'TD SOP+PROFORM'!$A$5:$AD$750,MATCH(AB$4,'TD SOP+PROFORM'!$B$2:$AD$2,0)+1,0),0)+IFERROR(VLOOKUP($A301,'TD SOP+PROFORM'!$A$5:$AD$750,MATCH(AB$2,'TD SOP+PROFORM'!$B$2:$AD$2,0)+1,0),0)</f>
        <v>0</v>
      </c>
      <c r="AC301" s="26" t="str">
        <f t="shared" si="73"/>
        <v/>
      </c>
      <c r="AD301" s="25">
        <f>IFERROR(VLOOKUP($A301,'TD SOP+PROFORM'!$A$5:$AD$750,MATCH(AD$4,'TD SOP+PROFORM'!$B$2:$AD$2,0)+1,0),0)+IFERROR(VLOOKUP($A301,'TD SOP+PROFORM'!$A$5:$AD$750,MATCH(AD$2,'TD SOP+PROFORM'!$B$2:$AD$2,0)+1,0),0)</f>
        <v>0</v>
      </c>
      <c r="AE301" s="25">
        <f>IFERROR(VLOOKUP($A301,'TD SOP+PROFORM'!$A$5:$AD$750,MATCH(AE$4,'TD SOP+PROFORM'!$B$2:$AD$2,0)+1,0),0)+IFERROR(VLOOKUP($A301,'TD SOP+PROFORM'!$A$5:$AD$750,MATCH(AE$2,'TD SOP+PROFORM'!$B$2:$AD$2,0)+1,0),0)</f>
        <v>0</v>
      </c>
      <c r="AF301" s="26" t="str">
        <f t="shared" si="74"/>
        <v/>
      </c>
      <c r="AG301" s="25">
        <f>IFERROR(VLOOKUP($A301,'TD SOP+PROFORM'!$A$5:$AD$750,MATCH(AG$4,'TD SOP+PROFORM'!$B$2:$AD$2,0)+1,0),0)+IFERROR(VLOOKUP($A301,'TD SOP+PROFORM'!$A$5:$AD$750,MATCH(AG$2,'TD SOP+PROFORM'!$B$2:$AD$2,0)+1,0),0)</f>
        <v>0</v>
      </c>
      <c r="AH301" s="25">
        <f>IFERROR(VLOOKUP($A301,'TD SOP+PROFORM'!$A$5:$AD$750,MATCH(AH$4,'TD SOP+PROFORM'!$B$2:$AD$2,0)+1,0),0)+IFERROR(VLOOKUP($A301,'TD SOP+PROFORM'!$A$5:$AD$750,MATCH(AH$2,'TD SOP+PROFORM'!$B$2:$AD$2,0)+1,0),0)</f>
        <v>0</v>
      </c>
      <c r="AI301" s="26" t="str">
        <f t="shared" si="75"/>
        <v/>
      </c>
      <c r="AJ301" s="25">
        <f>IFERROR(VLOOKUP($A301,'TD SOP+PROFORM'!$A$5:$AD$750,MATCH(AJ$4,'TD SOP+PROFORM'!$B$2:$AD$2,0)+1,0),0)+IFERROR(VLOOKUP($A301,'TD SOP+PROFORM'!$A$5:$AD$750,MATCH(AJ$2,'TD SOP+PROFORM'!$B$2:$AD$2,0)+1,0),0)</f>
        <v>0</v>
      </c>
      <c r="AK301" s="25">
        <f>IFERROR(VLOOKUP($A301,'TD SOP+PROFORM'!$A$5:$AD$750,MATCH(AK$4,'TD SOP+PROFORM'!$B$2:$AD$2,0)+1,0),0)+IFERROR(VLOOKUP($A301,'TD SOP+PROFORM'!$A$5:$AD$750,MATCH(AK$2,'TD SOP+PROFORM'!$B$2:$AD$2,0)+1,0),0)</f>
        <v>0</v>
      </c>
      <c r="AL301" s="26" t="str">
        <f t="shared" si="76"/>
        <v/>
      </c>
      <c r="AM301" s="25">
        <f t="shared" si="78"/>
        <v>0</v>
      </c>
      <c r="AN301" s="25">
        <f t="shared" si="78"/>
        <v>0</v>
      </c>
      <c r="AO301" s="26" t="str">
        <f t="shared" si="77"/>
        <v/>
      </c>
    </row>
    <row r="302" spans="1:41" x14ac:dyDescent="0.35">
      <c r="A302" s="24">
        <f>IF(AND('TD SOP+PROFORM'!A299&lt;&gt;"",'TD SOP+PROFORM'!A299&lt;&gt;"TOTAL"),'TD SOP+PROFORM'!A299,0)</f>
        <v>0</v>
      </c>
      <c r="C302" s="25" t="str">
        <f>IFERROR(VLOOKUP($A302,'TD SOP+PROFORM'!$A$5:$AD$750,MATCH(C$4,'TD SOP+PROFORM'!$B$2:$AT$2,0)+1,0),"")</f>
        <v/>
      </c>
      <c r="D302" s="25" t="str">
        <f>IFERROR(VLOOKUP($A302,'TD SOP+PROFORM'!$A$5:$AD$750,MATCH(D$4,'TD SOP+PROFORM'!$B$2:$AT$2,0)+1,0),"")</f>
        <v/>
      </c>
      <c r="E302" s="26" t="str">
        <f t="shared" si="65"/>
        <v/>
      </c>
      <c r="F302" s="25" t="str">
        <f>IFERROR(VLOOKUP($A302,'TD SOP+PROFORM'!$A$5:$AD$750,MATCH(F$4,'TD SOP+PROFORM'!$B$2:$AT$2,0)+1,0),"")</f>
        <v/>
      </c>
      <c r="G302" s="25" t="str">
        <f>IFERROR(VLOOKUP($A302,'TD SOP+PROFORM'!$A$5:$AD$750,MATCH(G$4,'TD SOP+PROFORM'!$B$2:$AT$2,0)+1,0),"")</f>
        <v/>
      </c>
      <c r="H302" s="26" t="str">
        <f t="shared" si="66"/>
        <v/>
      </c>
      <c r="I302" s="25" t="str">
        <f>IFERROR(VLOOKUP($A302,'TD SOP+PROFORM'!$A$5:$AD$750,MATCH(I$4,'TD SOP+PROFORM'!$B$2:$AT$2,0)+1,0),"")</f>
        <v/>
      </c>
      <c r="J302" s="25" t="str">
        <f>IFERROR(VLOOKUP($A302,'TD SOP+PROFORM'!$A$5:$AD$750,MATCH(J$4,'TD SOP+PROFORM'!$B$2:$AT$2,0)+1,0),"")</f>
        <v/>
      </c>
      <c r="K302" s="26" t="str">
        <f t="shared" si="67"/>
        <v/>
      </c>
      <c r="L302" s="25" t="str">
        <f>IFERROR(VLOOKUP($A302,'TD SOP+PROFORM'!$A$5:$AD$750,MATCH(L$4,'TD SOP+PROFORM'!$B$2:$AT$2,0)+1,0),"")</f>
        <v/>
      </c>
      <c r="M302" s="25" t="str">
        <f>IFERROR(VLOOKUP($A302,'TD SOP+PROFORM'!$A$5:$AD$750,MATCH(M$4,'TD SOP+PROFORM'!$B$2:$AT$2,0)+1,0),"")</f>
        <v/>
      </c>
      <c r="N302" s="26" t="str">
        <f t="shared" si="68"/>
        <v/>
      </c>
      <c r="O302" s="25">
        <f>IFERROR(VLOOKUP($A302,'TD SOP+PROFORM'!$A$5:$AD$750,MATCH(O$4,'TD SOP+PROFORM'!$B$2:$AD$2,0)+1,0),0)+IFERROR(VLOOKUP($A302,'TD SOP+PROFORM'!$A$5:$AD$750,MATCH(O$2,'TD SOP+PROFORM'!$B$2:$AD$2,0)+1,0),0)</f>
        <v>0</v>
      </c>
      <c r="P302" s="25">
        <f>IFERROR(VLOOKUP($A302,'TD SOP+PROFORM'!$A$5:$AD$750,MATCH(P$4,'TD SOP+PROFORM'!$B$2:$AD$2,0)+1,0),0)+IFERROR(VLOOKUP($A302,'TD SOP+PROFORM'!$A$5:$AD$750,MATCH(P$2,'TD SOP+PROFORM'!$B$2:$AD$2,0)+1,0),0)</f>
        <v>0</v>
      </c>
      <c r="Q302" s="26" t="str">
        <f t="shared" si="69"/>
        <v/>
      </c>
      <c r="R302" s="25">
        <f>IFERROR(VLOOKUP($A302,'TD SOP+PROFORM'!$A$5:$AD$750,MATCH(R$4,'TD SOP+PROFORM'!$B$2:$AD$2,0)+1,0),0)+IFERROR(VLOOKUP($A302,'TD SOP+PROFORM'!$A$5:$AD$750,MATCH(R$2,'TD SOP+PROFORM'!$B$2:$AD$2,0)+1,0),0)</f>
        <v>0</v>
      </c>
      <c r="S302" s="25">
        <f>IFERROR(VLOOKUP($A302,'TD SOP+PROFORM'!$A$5:$AD$750,MATCH(S$4,'TD SOP+PROFORM'!$B$2:$AD$2,0)+1,0),0)+IFERROR(VLOOKUP($A302,'TD SOP+PROFORM'!$A$5:$AD$750,MATCH(S$2,'TD SOP+PROFORM'!$B$2:$AD$2,0)+1,0),0)</f>
        <v>0</v>
      </c>
      <c r="T302" s="26" t="str">
        <f t="shared" si="70"/>
        <v/>
      </c>
      <c r="U302" s="25">
        <f>IFERROR(VLOOKUP($A302,'TD SOP+PROFORM'!$A$5:$AD$750,MATCH(U$4,'TD SOP+PROFORM'!$B$2:$AD$2,0)+1,0),0)+IFERROR(VLOOKUP($A302,'TD SOP+PROFORM'!$A$5:$AD$750,MATCH(U$2,'TD SOP+PROFORM'!$B$2:$AD$2,0)+1,0),0)</f>
        <v>0</v>
      </c>
      <c r="V302" s="25">
        <f>IFERROR(VLOOKUP($A302,'TD SOP+PROFORM'!$A$5:$AD$750,MATCH(V$4,'TD SOP+PROFORM'!$B$2:$AD$2,0)+1,0),0)+IFERROR(VLOOKUP($A302,'TD SOP+PROFORM'!$A$5:$AD$750,MATCH(V$2,'TD SOP+PROFORM'!$B$2:$AD$2,0)+1,0),0)</f>
        <v>0</v>
      </c>
      <c r="W302" s="26" t="str">
        <f t="shared" si="71"/>
        <v/>
      </c>
      <c r="X302" s="25">
        <f>IFERROR(VLOOKUP($A302,'TD SOP+PROFORM'!$A$5:$AD$750,MATCH(X$4,'TD SOP+PROFORM'!$B$2:$AD$2,0)+1,0),0)+IFERROR(VLOOKUP($A302,'TD SOP+PROFORM'!$A$5:$AD$750,MATCH(X$2,'TD SOP+PROFORM'!$B$2:$AD$2,0)+1,0),0)</f>
        <v>0</v>
      </c>
      <c r="Y302" s="25">
        <f>IFERROR(VLOOKUP($A302,'TD SOP+PROFORM'!$A$5:$AD$750,MATCH(Y$4,'TD SOP+PROFORM'!$B$2:$AD$2,0)+1,0),0)+IFERROR(VLOOKUP($A302,'TD SOP+PROFORM'!$A$5:$AD$750,MATCH(Y$2,'TD SOP+PROFORM'!$B$2:$AD$2,0)+1,0),0)</f>
        <v>0</v>
      </c>
      <c r="Z302" s="26" t="str">
        <f t="shared" si="72"/>
        <v/>
      </c>
      <c r="AA302" s="25">
        <f>IFERROR(VLOOKUP($A302,'TD SOP+PROFORM'!$A$5:$AD$750,MATCH(AA$4,'TD SOP+PROFORM'!$B$2:$AD$2,0)+1,0),0)+IFERROR(VLOOKUP($A302,'TD SOP+PROFORM'!$A$5:$AD$750,MATCH(AA$2,'TD SOP+PROFORM'!$B$2:$AD$2,0)+1,0),0)</f>
        <v>0</v>
      </c>
      <c r="AB302" s="25">
        <f>IFERROR(VLOOKUP($A302,'TD SOP+PROFORM'!$A$5:$AD$750,MATCH(AB$4,'TD SOP+PROFORM'!$B$2:$AD$2,0)+1,0),0)+IFERROR(VLOOKUP($A302,'TD SOP+PROFORM'!$A$5:$AD$750,MATCH(AB$2,'TD SOP+PROFORM'!$B$2:$AD$2,0)+1,0),0)</f>
        <v>0</v>
      </c>
      <c r="AC302" s="26" t="str">
        <f t="shared" si="73"/>
        <v/>
      </c>
      <c r="AD302" s="25">
        <f>IFERROR(VLOOKUP($A302,'TD SOP+PROFORM'!$A$5:$AD$750,MATCH(AD$4,'TD SOP+PROFORM'!$B$2:$AD$2,0)+1,0),0)+IFERROR(VLOOKUP($A302,'TD SOP+PROFORM'!$A$5:$AD$750,MATCH(AD$2,'TD SOP+PROFORM'!$B$2:$AD$2,0)+1,0),0)</f>
        <v>0</v>
      </c>
      <c r="AE302" s="25">
        <f>IFERROR(VLOOKUP($A302,'TD SOP+PROFORM'!$A$5:$AD$750,MATCH(AE$4,'TD SOP+PROFORM'!$B$2:$AD$2,0)+1,0),0)+IFERROR(VLOOKUP($A302,'TD SOP+PROFORM'!$A$5:$AD$750,MATCH(AE$2,'TD SOP+PROFORM'!$B$2:$AD$2,0)+1,0),0)</f>
        <v>0</v>
      </c>
      <c r="AF302" s="26" t="str">
        <f t="shared" si="74"/>
        <v/>
      </c>
      <c r="AG302" s="25">
        <f>IFERROR(VLOOKUP($A302,'TD SOP+PROFORM'!$A$5:$AD$750,MATCH(AG$4,'TD SOP+PROFORM'!$B$2:$AD$2,0)+1,0),0)+IFERROR(VLOOKUP($A302,'TD SOP+PROFORM'!$A$5:$AD$750,MATCH(AG$2,'TD SOP+PROFORM'!$B$2:$AD$2,0)+1,0),0)</f>
        <v>0</v>
      </c>
      <c r="AH302" s="25">
        <f>IFERROR(VLOOKUP($A302,'TD SOP+PROFORM'!$A$5:$AD$750,MATCH(AH$4,'TD SOP+PROFORM'!$B$2:$AD$2,0)+1,0),0)+IFERROR(VLOOKUP($A302,'TD SOP+PROFORM'!$A$5:$AD$750,MATCH(AH$2,'TD SOP+PROFORM'!$B$2:$AD$2,0)+1,0),0)</f>
        <v>0</v>
      </c>
      <c r="AI302" s="26" t="str">
        <f t="shared" si="75"/>
        <v/>
      </c>
      <c r="AJ302" s="25">
        <f>IFERROR(VLOOKUP($A302,'TD SOP+PROFORM'!$A$5:$AD$750,MATCH(AJ$4,'TD SOP+PROFORM'!$B$2:$AD$2,0)+1,0),0)+IFERROR(VLOOKUP($A302,'TD SOP+PROFORM'!$A$5:$AD$750,MATCH(AJ$2,'TD SOP+PROFORM'!$B$2:$AD$2,0)+1,0),0)</f>
        <v>0</v>
      </c>
      <c r="AK302" s="25">
        <f>IFERROR(VLOOKUP($A302,'TD SOP+PROFORM'!$A$5:$AD$750,MATCH(AK$4,'TD SOP+PROFORM'!$B$2:$AD$2,0)+1,0),0)+IFERROR(VLOOKUP($A302,'TD SOP+PROFORM'!$A$5:$AD$750,MATCH(AK$2,'TD SOP+PROFORM'!$B$2:$AD$2,0)+1,0),0)</f>
        <v>0</v>
      </c>
      <c r="AL302" s="26" t="str">
        <f t="shared" si="76"/>
        <v/>
      </c>
      <c r="AM302" s="25">
        <f t="shared" si="78"/>
        <v>0</v>
      </c>
      <c r="AN302" s="25">
        <f t="shared" si="78"/>
        <v>0</v>
      </c>
      <c r="AO302" s="26" t="str">
        <f t="shared" si="77"/>
        <v/>
      </c>
    </row>
    <row r="303" spans="1:41" x14ac:dyDescent="0.35">
      <c r="A303" s="24">
        <f>IF(AND('TD SOP+PROFORM'!A300&lt;&gt;"",'TD SOP+PROFORM'!A300&lt;&gt;"TOTAL"),'TD SOP+PROFORM'!A300,0)</f>
        <v>0</v>
      </c>
      <c r="C303" s="25" t="str">
        <f>IFERROR(VLOOKUP($A303,'TD SOP+PROFORM'!$A$5:$AD$750,MATCH(C$4,'TD SOP+PROFORM'!$B$2:$AT$2,0)+1,0),"")</f>
        <v/>
      </c>
      <c r="D303" s="25" t="str">
        <f>IFERROR(VLOOKUP($A303,'TD SOP+PROFORM'!$A$5:$AD$750,MATCH(D$4,'TD SOP+PROFORM'!$B$2:$AT$2,0)+1,0),"")</f>
        <v/>
      </c>
      <c r="E303" s="26" t="str">
        <f t="shared" si="65"/>
        <v/>
      </c>
      <c r="F303" s="25" t="str">
        <f>IFERROR(VLOOKUP($A303,'TD SOP+PROFORM'!$A$5:$AD$750,MATCH(F$4,'TD SOP+PROFORM'!$B$2:$AT$2,0)+1,0),"")</f>
        <v/>
      </c>
      <c r="G303" s="25" t="str">
        <f>IFERROR(VLOOKUP($A303,'TD SOP+PROFORM'!$A$5:$AD$750,MATCH(G$4,'TD SOP+PROFORM'!$B$2:$AT$2,0)+1,0),"")</f>
        <v/>
      </c>
      <c r="H303" s="26" t="str">
        <f t="shared" si="66"/>
        <v/>
      </c>
      <c r="I303" s="25" t="str">
        <f>IFERROR(VLOOKUP($A303,'TD SOP+PROFORM'!$A$5:$AD$750,MATCH(I$4,'TD SOP+PROFORM'!$B$2:$AT$2,0)+1,0),"")</f>
        <v/>
      </c>
      <c r="J303" s="25" t="str">
        <f>IFERROR(VLOOKUP($A303,'TD SOP+PROFORM'!$A$5:$AD$750,MATCH(J$4,'TD SOP+PROFORM'!$B$2:$AT$2,0)+1,0),"")</f>
        <v/>
      </c>
      <c r="K303" s="26" t="str">
        <f t="shared" si="67"/>
        <v/>
      </c>
      <c r="L303" s="25" t="str">
        <f>IFERROR(VLOOKUP($A303,'TD SOP+PROFORM'!$A$5:$AD$750,MATCH(L$4,'TD SOP+PROFORM'!$B$2:$AT$2,0)+1,0),"")</f>
        <v/>
      </c>
      <c r="M303" s="25" t="str">
        <f>IFERROR(VLOOKUP($A303,'TD SOP+PROFORM'!$A$5:$AD$750,MATCH(M$4,'TD SOP+PROFORM'!$B$2:$AT$2,0)+1,0),"")</f>
        <v/>
      </c>
      <c r="N303" s="26" t="str">
        <f t="shared" si="68"/>
        <v/>
      </c>
      <c r="O303" s="25">
        <f>IFERROR(VLOOKUP($A303,'TD SOP+PROFORM'!$A$5:$AD$750,MATCH(O$4,'TD SOP+PROFORM'!$B$2:$AD$2,0)+1,0),0)+IFERROR(VLOOKUP($A303,'TD SOP+PROFORM'!$A$5:$AD$750,MATCH(O$2,'TD SOP+PROFORM'!$B$2:$AD$2,0)+1,0),0)</f>
        <v>0</v>
      </c>
      <c r="P303" s="25">
        <f>IFERROR(VLOOKUP($A303,'TD SOP+PROFORM'!$A$5:$AD$750,MATCH(P$4,'TD SOP+PROFORM'!$B$2:$AD$2,0)+1,0),0)+IFERROR(VLOOKUP($A303,'TD SOP+PROFORM'!$A$5:$AD$750,MATCH(P$2,'TD SOP+PROFORM'!$B$2:$AD$2,0)+1,0),0)</f>
        <v>0</v>
      </c>
      <c r="Q303" s="26" t="str">
        <f t="shared" si="69"/>
        <v/>
      </c>
      <c r="R303" s="25">
        <f>IFERROR(VLOOKUP($A303,'TD SOP+PROFORM'!$A$5:$AD$750,MATCH(R$4,'TD SOP+PROFORM'!$B$2:$AD$2,0)+1,0),0)+IFERROR(VLOOKUP($A303,'TD SOP+PROFORM'!$A$5:$AD$750,MATCH(R$2,'TD SOP+PROFORM'!$B$2:$AD$2,0)+1,0),0)</f>
        <v>0</v>
      </c>
      <c r="S303" s="25">
        <f>IFERROR(VLOOKUP($A303,'TD SOP+PROFORM'!$A$5:$AD$750,MATCH(S$4,'TD SOP+PROFORM'!$B$2:$AD$2,0)+1,0),0)+IFERROR(VLOOKUP($A303,'TD SOP+PROFORM'!$A$5:$AD$750,MATCH(S$2,'TD SOP+PROFORM'!$B$2:$AD$2,0)+1,0),0)</f>
        <v>0</v>
      </c>
      <c r="T303" s="26" t="str">
        <f t="shared" si="70"/>
        <v/>
      </c>
      <c r="U303" s="25">
        <f>IFERROR(VLOOKUP($A303,'TD SOP+PROFORM'!$A$5:$AD$750,MATCH(U$4,'TD SOP+PROFORM'!$B$2:$AD$2,0)+1,0),0)+IFERROR(VLOOKUP($A303,'TD SOP+PROFORM'!$A$5:$AD$750,MATCH(U$2,'TD SOP+PROFORM'!$B$2:$AD$2,0)+1,0),0)</f>
        <v>0</v>
      </c>
      <c r="V303" s="25">
        <f>IFERROR(VLOOKUP($A303,'TD SOP+PROFORM'!$A$5:$AD$750,MATCH(V$4,'TD SOP+PROFORM'!$B$2:$AD$2,0)+1,0),0)+IFERROR(VLOOKUP($A303,'TD SOP+PROFORM'!$A$5:$AD$750,MATCH(V$2,'TD SOP+PROFORM'!$B$2:$AD$2,0)+1,0),0)</f>
        <v>0</v>
      </c>
      <c r="W303" s="26" t="str">
        <f t="shared" si="71"/>
        <v/>
      </c>
      <c r="X303" s="25">
        <f>IFERROR(VLOOKUP($A303,'TD SOP+PROFORM'!$A$5:$AD$750,MATCH(X$4,'TD SOP+PROFORM'!$B$2:$AD$2,0)+1,0),0)+IFERROR(VLOOKUP($A303,'TD SOP+PROFORM'!$A$5:$AD$750,MATCH(X$2,'TD SOP+PROFORM'!$B$2:$AD$2,0)+1,0),0)</f>
        <v>0</v>
      </c>
      <c r="Y303" s="25">
        <f>IFERROR(VLOOKUP($A303,'TD SOP+PROFORM'!$A$5:$AD$750,MATCH(Y$4,'TD SOP+PROFORM'!$B$2:$AD$2,0)+1,0),0)+IFERROR(VLOOKUP($A303,'TD SOP+PROFORM'!$A$5:$AD$750,MATCH(Y$2,'TD SOP+PROFORM'!$B$2:$AD$2,0)+1,0),0)</f>
        <v>0</v>
      </c>
      <c r="Z303" s="26" t="str">
        <f t="shared" si="72"/>
        <v/>
      </c>
      <c r="AA303" s="25">
        <f>IFERROR(VLOOKUP($A303,'TD SOP+PROFORM'!$A$5:$AD$750,MATCH(AA$4,'TD SOP+PROFORM'!$B$2:$AD$2,0)+1,0),0)+IFERROR(VLOOKUP($A303,'TD SOP+PROFORM'!$A$5:$AD$750,MATCH(AA$2,'TD SOP+PROFORM'!$B$2:$AD$2,0)+1,0),0)</f>
        <v>0</v>
      </c>
      <c r="AB303" s="25">
        <f>IFERROR(VLOOKUP($A303,'TD SOP+PROFORM'!$A$5:$AD$750,MATCH(AB$4,'TD SOP+PROFORM'!$B$2:$AD$2,0)+1,0),0)+IFERROR(VLOOKUP($A303,'TD SOP+PROFORM'!$A$5:$AD$750,MATCH(AB$2,'TD SOP+PROFORM'!$B$2:$AD$2,0)+1,0),0)</f>
        <v>0</v>
      </c>
      <c r="AC303" s="26" t="str">
        <f t="shared" si="73"/>
        <v/>
      </c>
      <c r="AD303" s="25">
        <f>IFERROR(VLOOKUP($A303,'TD SOP+PROFORM'!$A$5:$AD$750,MATCH(AD$4,'TD SOP+PROFORM'!$B$2:$AD$2,0)+1,0),0)+IFERROR(VLOOKUP($A303,'TD SOP+PROFORM'!$A$5:$AD$750,MATCH(AD$2,'TD SOP+PROFORM'!$B$2:$AD$2,0)+1,0),0)</f>
        <v>0</v>
      </c>
      <c r="AE303" s="25">
        <f>IFERROR(VLOOKUP($A303,'TD SOP+PROFORM'!$A$5:$AD$750,MATCH(AE$4,'TD SOP+PROFORM'!$B$2:$AD$2,0)+1,0),0)+IFERROR(VLOOKUP($A303,'TD SOP+PROFORM'!$A$5:$AD$750,MATCH(AE$2,'TD SOP+PROFORM'!$B$2:$AD$2,0)+1,0),0)</f>
        <v>0</v>
      </c>
      <c r="AF303" s="26" t="str">
        <f t="shared" si="74"/>
        <v/>
      </c>
      <c r="AG303" s="25">
        <f>IFERROR(VLOOKUP($A303,'TD SOP+PROFORM'!$A$5:$AD$750,MATCH(AG$4,'TD SOP+PROFORM'!$B$2:$AD$2,0)+1,0),0)+IFERROR(VLOOKUP($A303,'TD SOP+PROFORM'!$A$5:$AD$750,MATCH(AG$2,'TD SOP+PROFORM'!$B$2:$AD$2,0)+1,0),0)</f>
        <v>0</v>
      </c>
      <c r="AH303" s="25">
        <f>IFERROR(VLOOKUP($A303,'TD SOP+PROFORM'!$A$5:$AD$750,MATCH(AH$4,'TD SOP+PROFORM'!$B$2:$AD$2,0)+1,0),0)+IFERROR(VLOOKUP($A303,'TD SOP+PROFORM'!$A$5:$AD$750,MATCH(AH$2,'TD SOP+PROFORM'!$B$2:$AD$2,0)+1,0),0)</f>
        <v>0</v>
      </c>
      <c r="AI303" s="26" t="str">
        <f t="shared" si="75"/>
        <v/>
      </c>
      <c r="AJ303" s="25">
        <f>IFERROR(VLOOKUP($A303,'TD SOP+PROFORM'!$A$5:$AD$750,MATCH(AJ$4,'TD SOP+PROFORM'!$B$2:$AD$2,0)+1,0),0)+IFERROR(VLOOKUP($A303,'TD SOP+PROFORM'!$A$5:$AD$750,MATCH(AJ$2,'TD SOP+PROFORM'!$B$2:$AD$2,0)+1,0),0)</f>
        <v>0</v>
      </c>
      <c r="AK303" s="25">
        <f>IFERROR(VLOOKUP($A303,'TD SOP+PROFORM'!$A$5:$AD$750,MATCH(AK$4,'TD SOP+PROFORM'!$B$2:$AD$2,0)+1,0),0)+IFERROR(VLOOKUP($A303,'TD SOP+PROFORM'!$A$5:$AD$750,MATCH(AK$2,'TD SOP+PROFORM'!$B$2:$AD$2,0)+1,0),0)</f>
        <v>0</v>
      </c>
      <c r="AL303" s="26" t="str">
        <f t="shared" si="76"/>
        <v/>
      </c>
      <c r="AM303" s="25">
        <f t="shared" si="78"/>
        <v>0</v>
      </c>
      <c r="AN303" s="25">
        <f t="shared" si="78"/>
        <v>0</v>
      </c>
      <c r="AO303" s="26" t="str">
        <f t="shared" si="77"/>
        <v/>
      </c>
    </row>
    <row r="304" spans="1:41" x14ac:dyDescent="0.35">
      <c r="A304" s="24">
        <f>IF(AND('TD SOP+PROFORM'!A301&lt;&gt;"",'TD SOP+PROFORM'!A301&lt;&gt;"TOTAL"),'TD SOP+PROFORM'!A301,0)</f>
        <v>0</v>
      </c>
      <c r="C304" s="25" t="str">
        <f>IFERROR(VLOOKUP($A304,'TD SOP+PROFORM'!$A$5:$AD$750,MATCH(C$4,'TD SOP+PROFORM'!$B$2:$AT$2,0)+1,0),"")</f>
        <v/>
      </c>
      <c r="D304" s="25" t="str">
        <f>IFERROR(VLOOKUP($A304,'TD SOP+PROFORM'!$A$5:$AD$750,MATCH(D$4,'TD SOP+PROFORM'!$B$2:$AT$2,0)+1,0),"")</f>
        <v/>
      </c>
      <c r="E304" s="26" t="str">
        <f t="shared" si="65"/>
        <v/>
      </c>
      <c r="F304" s="25" t="str">
        <f>IFERROR(VLOOKUP($A304,'TD SOP+PROFORM'!$A$5:$AD$750,MATCH(F$4,'TD SOP+PROFORM'!$B$2:$AT$2,0)+1,0),"")</f>
        <v/>
      </c>
      <c r="G304" s="25" t="str">
        <f>IFERROR(VLOOKUP($A304,'TD SOP+PROFORM'!$A$5:$AD$750,MATCH(G$4,'TD SOP+PROFORM'!$B$2:$AT$2,0)+1,0),"")</f>
        <v/>
      </c>
      <c r="H304" s="26" t="str">
        <f t="shared" si="66"/>
        <v/>
      </c>
      <c r="I304" s="25" t="str">
        <f>IFERROR(VLOOKUP($A304,'TD SOP+PROFORM'!$A$5:$AD$750,MATCH(I$4,'TD SOP+PROFORM'!$B$2:$AT$2,0)+1,0),"")</f>
        <v/>
      </c>
      <c r="J304" s="25" t="str">
        <f>IFERROR(VLOOKUP($A304,'TD SOP+PROFORM'!$A$5:$AD$750,MATCH(J$4,'TD SOP+PROFORM'!$B$2:$AT$2,0)+1,0),"")</f>
        <v/>
      </c>
      <c r="K304" s="26" t="str">
        <f t="shared" si="67"/>
        <v/>
      </c>
      <c r="L304" s="25" t="str">
        <f>IFERROR(VLOOKUP($A304,'TD SOP+PROFORM'!$A$5:$AD$750,MATCH(L$4,'TD SOP+PROFORM'!$B$2:$AT$2,0)+1,0),"")</f>
        <v/>
      </c>
      <c r="M304" s="25" t="str">
        <f>IFERROR(VLOOKUP($A304,'TD SOP+PROFORM'!$A$5:$AD$750,MATCH(M$4,'TD SOP+PROFORM'!$B$2:$AT$2,0)+1,0),"")</f>
        <v/>
      </c>
      <c r="N304" s="26" t="str">
        <f t="shared" si="68"/>
        <v/>
      </c>
      <c r="O304" s="25">
        <f>IFERROR(VLOOKUP($A304,'TD SOP+PROFORM'!$A$5:$AD$750,MATCH(O$4,'TD SOP+PROFORM'!$B$2:$AD$2,0)+1,0),0)+IFERROR(VLOOKUP($A304,'TD SOP+PROFORM'!$A$5:$AD$750,MATCH(O$2,'TD SOP+PROFORM'!$B$2:$AD$2,0)+1,0),0)</f>
        <v>0</v>
      </c>
      <c r="P304" s="25">
        <f>IFERROR(VLOOKUP($A304,'TD SOP+PROFORM'!$A$5:$AD$750,MATCH(P$4,'TD SOP+PROFORM'!$B$2:$AD$2,0)+1,0),0)+IFERROR(VLOOKUP($A304,'TD SOP+PROFORM'!$A$5:$AD$750,MATCH(P$2,'TD SOP+PROFORM'!$B$2:$AD$2,0)+1,0),0)</f>
        <v>0</v>
      </c>
      <c r="Q304" s="26" t="str">
        <f t="shared" si="69"/>
        <v/>
      </c>
      <c r="R304" s="25">
        <f>IFERROR(VLOOKUP($A304,'TD SOP+PROFORM'!$A$5:$AD$750,MATCH(R$4,'TD SOP+PROFORM'!$B$2:$AD$2,0)+1,0),0)+IFERROR(VLOOKUP($A304,'TD SOP+PROFORM'!$A$5:$AD$750,MATCH(R$2,'TD SOP+PROFORM'!$B$2:$AD$2,0)+1,0),0)</f>
        <v>0</v>
      </c>
      <c r="S304" s="25">
        <f>IFERROR(VLOOKUP($A304,'TD SOP+PROFORM'!$A$5:$AD$750,MATCH(S$4,'TD SOP+PROFORM'!$B$2:$AD$2,0)+1,0),0)+IFERROR(VLOOKUP($A304,'TD SOP+PROFORM'!$A$5:$AD$750,MATCH(S$2,'TD SOP+PROFORM'!$B$2:$AD$2,0)+1,0),0)</f>
        <v>0</v>
      </c>
      <c r="T304" s="26" t="str">
        <f t="shared" si="70"/>
        <v/>
      </c>
      <c r="U304" s="25">
        <f>IFERROR(VLOOKUP($A304,'TD SOP+PROFORM'!$A$5:$AD$750,MATCH(U$4,'TD SOP+PROFORM'!$B$2:$AD$2,0)+1,0),0)+IFERROR(VLOOKUP($A304,'TD SOP+PROFORM'!$A$5:$AD$750,MATCH(U$2,'TD SOP+PROFORM'!$B$2:$AD$2,0)+1,0),0)</f>
        <v>0</v>
      </c>
      <c r="V304" s="25">
        <f>IFERROR(VLOOKUP($A304,'TD SOP+PROFORM'!$A$5:$AD$750,MATCH(V$4,'TD SOP+PROFORM'!$B$2:$AD$2,0)+1,0),0)+IFERROR(VLOOKUP($A304,'TD SOP+PROFORM'!$A$5:$AD$750,MATCH(V$2,'TD SOP+PROFORM'!$B$2:$AD$2,0)+1,0),0)</f>
        <v>0</v>
      </c>
      <c r="W304" s="26" t="str">
        <f t="shared" si="71"/>
        <v/>
      </c>
      <c r="X304" s="25">
        <f>IFERROR(VLOOKUP($A304,'TD SOP+PROFORM'!$A$5:$AD$750,MATCH(X$4,'TD SOP+PROFORM'!$B$2:$AD$2,0)+1,0),0)+IFERROR(VLOOKUP($A304,'TD SOP+PROFORM'!$A$5:$AD$750,MATCH(X$2,'TD SOP+PROFORM'!$B$2:$AD$2,0)+1,0),0)</f>
        <v>0</v>
      </c>
      <c r="Y304" s="25">
        <f>IFERROR(VLOOKUP($A304,'TD SOP+PROFORM'!$A$5:$AD$750,MATCH(Y$4,'TD SOP+PROFORM'!$B$2:$AD$2,0)+1,0),0)+IFERROR(VLOOKUP($A304,'TD SOP+PROFORM'!$A$5:$AD$750,MATCH(Y$2,'TD SOP+PROFORM'!$B$2:$AD$2,0)+1,0),0)</f>
        <v>0</v>
      </c>
      <c r="Z304" s="26" t="str">
        <f t="shared" si="72"/>
        <v/>
      </c>
      <c r="AA304" s="25">
        <f>IFERROR(VLOOKUP($A304,'TD SOP+PROFORM'!$A$5:$AD$750,MATCH(AA$4,'TD SOP+PROFORM'!$B$2:$AD$2,0)+1,0),0)+IFERROR(VLOOKUP($A304,'TD SOP+PROFORM'!$A$5:$AD$750,MATCH(AA$2,'TD SOP+PROFORM'!$B$2:$AD$2,0)+1,0),0)</f>
        <v>0</v>
      </c>
      <c r="AB304" s="25">
        <f>IFERROR(VLOOKUP($A304,'TD SOP+PROFORM'!$A$5:$AD$750,MATCH(AB$4,'TD SOP+PROFORM'!$B$2:$AD$2,0)+1,0),0)+IFERROR(VLOOKUP($A304,'TD SOP+PROFORM'!$A$5:$AD$750,MATCH(AB$2,'TD SOP+PROFORM'!$B$2:$AD$2,0)+1,0),0)</f>
        <v>0</v>
      </c>
      <c r="AC304" s="26" t="str">
        <f t="shared" si="73"/>
        <v/>
      </c>
      <c r="AD304" s="25">
        <f>IFERROR(VLOOKUP($A304,'TD SOP+PROFORM'!$A$5:$AD$750,MATCH(AD$4,'TD SOP+PROFORM'!$B$2:$AD$2,0)+1,0),0)+IFERROR(VLOOKUP($A304,'TD SOP+PROFORM'!$A$5:$AD$750,MATCH(AD$2,'TD SOP+PROFORM'!$B$2:$AD$2,0)+1,0),0)</f>
        <v>0</v>
      </c>
      <c r="AE304" s="25">
        <f>IFERROR(VLOOKUP($A304,'TD SOP+PROFORM'!$A$5:$AD$750,MATCH(AE$4,'TD SOP+PROFORM'!$B$2:$AD$2,0)+1,0),0)+IFERROR(VLOOKUP($A304,'TD SOP+PROFORM'!$A$5:$AD$750,MATCH(AE$2,'TD SOP+PROFORM'!$B$2:$AD$2,0)+1,0),0)</f>
        <v>0</v>
      </c>
      <c r="AF304" s="26" t="str">
        <f t="shared" si="74"/>
        <v/>
      </c>
      <c r="AG304" s="25">
        <f>IFERROR(VLOOKUP($A304,'TD SOP+PROFORM'!$A$5:$AD$750,MATCH(AG$4,'TD SOP+PROFORM'!$B$2:$AD$2,0)+1,0),0)+IFERROR(VLOOKUP($A304,'TD SOP+PROFORM'!$A$5:$AD$750,MATCH(AG$2,'TD SOP+PROFORM'!$B$2:$AD$2,0)+1,0),0)</f>
        <v>0</v>
      </c>
      <c r="AH304" s="25">
        <f>IFERROR(VLOOKUP($A304,'TD SOP+PROFORM'!$A$5:$AD$750,MATCH(AH$4,'TD SOP+PROFORM'!$B$2:$AD$2,0)+1,0),0)+IFERROR(VLOOKUP($A304,'TD SOP+PROFORM'!$A$5:$AD$750,MATCH(AH$2,'TD SOP+PROFORM'!$B$2:$AD$2,0)+1,0),0)</f>
        <v>0</v>
      </c>
      <c r="AI304" s="26" t="str">
        <f t="shared" si="75"/>
        <v/>
      </c>
      <c r="AJ304" s="25">
        <f>IFERROR(VLOOKUP($A304,'TD SOP+PROFORM'!$A$5:$AD$750,MATCH(AJ$4,'TD SOP+PROFORM'!$B$2:$AD$2,0)+1,0),0)+IFERROR(VLOOKUP($A304,'TD SOP+PROFORM'!$A$5:$AD$750,MATCH(AJ$2,'TD SOP+PROFORM'!$B$2:$AD$2,0)+1,0),0)</f>
        <v>0</v>
      </c>
      <c r="AK304" s="25">
        <f>IFERROR(VLOOKUP($A304,'TD SOP+PROFORM'!$A$5:$AD$750,MATCH(AK$4,'TD SOP+PROFORM'!$B$2:$AD$2,0)+1,0),0)+IFERROR(VLOOKUP($A304,'TD SOP+PROFORM'!$A$5:$AD$750,MATCH(AK$2,'TD SOP+PROFORM'!$B$2:$AD$2,0)+1,0),0)</f>
        <v>0</v>
      </c>
      <c r="AL304" s="26" t="str">
        <f t="shared" si="76"/>
        <v/>
      </c>
      <c r="AM304" s="25">
        <f t="shared" si="78"/>
        <v>0</v>
      </c>
      <c r="AN304" s="25">
        <f t="shared" si="78"/>
        <v>0</v>
      </c>
      <c r="AO304" s="26" t="str">
        <f t="shared" si="77"/>
        <v/>
      </c>
    </row>
    <row r="305" spans="1:41" x14ac:dyDescent="0.35">
      <c r="A305" s="24">
        <f>IF(AND('TD SOP+PROFORM'!A302&lt;&gt;"",'TD SOP+PROFORM'!A302&lt;&gt;"TOTAL"),'TD SOP+PROFORM'!A302,0)</f>
        <v>0</v>
      </c>
      <c r="C305" s="25" t="str">
        <f>IFERROR(VLOOKUP($A305,'TD SOP+PROFORM'!$A$5:$AD$750,MATCH(C$4,'TD SOP+PROFORM'!$B$2:$AT$2,0)+1,0),"")</f>
        <v/>
      </c>
      <c r="D305" s="25" t="str">
        <f>IFERROR(VLOOKUP($A305,'TD SOP+PROFORM'!$A$5:$AD$750,MATCH(D$4,'TD SOP+PROFORM'!$B$2:$AT$2,0)+1,0),"")</f>
        <v/>
      </c>
      <c r="E305" s="26" t="str">
        <f t="shared" si="65"/>
        <v/>
      </c>
      <c r="F305" s="25" t="str">
        <f>IFERROR(VLOOKUP($A305,'TD SOP+PROFORM'!$A$5:$AD$750,MATCH(F$4,'TD SOP+PROFORM'!$B$2:$AT$2,0)+1,0),"")</f>
        <v/>
      </c>
      <c r="G305" s="25" t="str">
        <f>IFERROR(VLOOKUP($A305,'TD SOP+PROFORM'!$A$5:$AD$750,MATCH(G$4,'TD SOP+PROFORM'!$B$2:$AT$2,0)+1,0),"")</f>
        <v/>
      </c>
      <c r="H305" s="26" t="str">
        <f t="shared" si="66"/>
        <v/>
      </c>
      <c r="I305" s="25" t="str">
        <f>IFERROR(VLOOKUP($A305,'TD SOP+PROFORM'!$A$5:$AD$750,MATCH(I$4,'TD SOP+PROFORM'!$B$2:$AT$2,0)+1,0),"")</f>
        <v/>
      </c>
      <c r="J305" s="25" t="str">
        <f>IFERROR(VLOOKUP($A305,'TD SOP+PROFORM'!$A$5:$AD$750,MATCH(J$4,'TD SOP+PROFORM'!$B$2:$AT$2,0)+1,0),"")</f>
        <v/>
      </c>
      <c r="K305" s="26" t="str">
        <f t="shared" si="67"/>
        <v/>
      </c>
      <c r="L305" s="25" t="str">
        <f>IFERROR(VLOOKUP($A305,'TD SOP+PROFORM'!$A$5:$AD$750,MATCH(L$4,'TD SOP+PROFORM'!$B$2:$AT$2,0)+1,0),"")</f>
        <v/>
      </c>
      <c r="M305" s="25" t="str">
        <f>IFERROR(VLOOKUP($A305,'TD SOP+PROFORM'!$A$5:$AD$750,MATCH(M$4,'TD SOP+PROFORM'!$B$2:$AT$2,0)+1,0),"")</f>
        <v/>
      </c>
      <c r="N305" s="26" t="str">
        <f t="shared" si="68"/>
        <v/>
      </c>
      <c r="O305" s="25">
        <f>IFERROR(VLOOKUP($A305,'TD SOP+PROFORM'!$A$5:$AD$750,MATCH(O$4,'TD SOP+PROFORM'!$B$2:$AD$2,0)+1,0),0)+IFERROR(VLOOKUP($A305,'TD SOP+PROFORM'!$A$5:$AD$750,MATCH(O$2,'TD SOP+PROFORM'!$B$2:$AD$2,0)+1,0),0)</f>
        <v>0</v>
      </c>
      <c r="P305" s="25">
        <f>IFERROR(VLOOKUP($A305,'TD SOP+PROFORM'!$A$5:$AD$750,MATCH(P$4,'TD SOP+PROFORM'!$B$2:$AD$2,0)+1,0),0)+IFERROR(VLOOKUP($A305,'TD SOP+PROFORM'!$A$5:$AD$750,MATCH(P$2,'TD SOP+PROFORM'!$B$2:$AD$2,0)+1,0),0)</f>
        <v>0</v>
      </c>
      <c r="Q305" s="26" t="str">
        <f t="shared" si="69"/>
        <v/>
      </c>
      <c r="R305" s="25">
        <f>IFERROR(VLOOKUP($A305,'TD SOP+PROFORM'!$A$5:$AD$750,MATCH(R$4,'TD SOP+PROFORM'!$B$2:$AD$2,0)+1,0),0)+IFERROR(VLOOKUP($A305,'TD SOP+PROFORM'!$A$5:$AD$750,MATCH(R$2,'TD SOP+PROFORM'!$B$2:$AD$2,0)+1,0),0)</f>
        <v>0</v>
      </c>
      <c r="S305" s="25">
        <f>IFERROR(VLOOKUP($A305,'TD SOP+PROFORM'!$A$5:$AD$750,MATCH(S$4,'TD SOP+PROFORM'!$B$2:$AD$2,0)+1,0),0)+IFERROR(VLOOKUP($A305,'TD SOP+PROFORM'!$A$5:$AD$750,MATCH(S$2,'TD SOP+PROFORM'!$B$2:$AD$2,0)+1,0),0)</f>
        <v>0</v>
      </c>
      <c r="T305" s="26" t="str">
        <f t="shared" si="70"/>
        <v/>
      </c>
      <c r="U305" s="25">
        <f>IFERROR(VLOOKUP($A305,'TD SOP+PROFORM'!$A$5:$AD$750,MATCH(U$4,'TD SOP+PROFORM'!$B$2:$AD$2,0)+1,0),0)+IFERROR(VLOOKUP($A305,'TD SOP+PROFORM'!$A$5:$AD$750,MATCH(U$2,'TD SOP+PROFORM'!$B$2:$AD$2,0)+1,0),0)</f>
        <v>0</v>
      </c>
      <c r="V305" s="25">
        <f>IFERROR(VLOOKUP($A305,'TD SOP+PROFORM'!$A$5:$AD$750,MATCH(V$4,'TD SOP+PROFORM'!$B$2:$AD$2,0)+1,0),0)+IFERROR(VLOOKUP($A305,'TD SOP+PROFORM'!$A$5:$AD$750,MATCH(V$2,'TD SOP+PROFORM'!$B$2:$AD$2,0)+1,0),0)</f>
        <v>0</v>
      </c>
      <c r="W305" s="26" t="str">
        <f t="shared" si="71"/>
        <v/>
      </c>
      <c r="X305" s="25">
        <f>IFERROR(VLOOKUP($A305,'TD SOP+PROFORM'!$A$5:$AD$750,MATCH(X$4,'TD SOP+PROFORM'!$B$2:$AD$2,0)+1,0),0)+IFERROR(VLOOKUP($A305,'TD SOP+PROFORM'!$A$5:$AD$750,MATCH(X$2,'TD SOP+PROFORM'!$B$2:$AD$2,0)+1,0),0)</f>
        <v>0</v>
      </c>
      <c r="Y305" s="25">
        <f>IFERROR(VLOOKUP($A305,'TD SOP+PROFORM'!$A$5:$AD$750,MATCH(Y$4,'TD SOP+PROFORM'!$B$2:$AD$2,0)+1,0),0)+IFERROR(VLOOKUP($A305,'TD SOP+PROFORM'!$A$5:$AD$750,MATCH(Y$2,'TD SOP+PROFORM'!$B$2:$AD$2,0)+1,0),0)</f>
        <v>0</v>
      </c>
      <c r="Z305" s="26" t="str">
        <f t="shared" si="72"/>
        <v/>
      </c>
      <c r="AA305" s="25">
        <f>IFERROR(VLOOKUP($A305,'TD SOP+PROFORM'!$A$5:$AD$750,MATCH(AA$4,'TD SOP+PROFORM'!$B$2:$AD$2,0)+1,0),0)+IFERROR(VLOOKUP($A305,'TD SOP+PROFORM'!$A$5:$AD$750,MATCH(AA$2,'TD SOP+PROFORM'!$B$2:$AD$2,0)+1,0),0)</f>
        <v>0</v>
      </c>
      <c r="AB305" s="25">
        <f>IFERROR(VLOOKUP($A305,'TD SOP+PROFORM'!$A$5:$AD$750,MATCH(AB$4,'TD SOP+PROFORM'!$B$2:$AD$2,0)+1,0),0)+IFERROR(VLOOKUP($A305,'TD SOP+PROFORM'!$A$5:$AD$750,MATCH(AB$2,'TD SOP+PROFORM'!$B$2:$AD$2,0)+1,0),0)</f>
        <v>0</v>
      </c>
      <c r="AC305" s="26" t="str">
        <f t="shared" si="73"/>
        <v/>
      </c>
      <c r="AD305" s="25">
        <f>IFERROR(VLOOKUP($A305,'TD SOP+PROFORM'!$A$5:$AD$750,MATCH(AD$4,'TD SOP+PROFORM'!$B$2:$AD$2,0)+1,0),0)+IFERROR(VLOOKUP($A305,'TD SOP+PROFORM'!$A$5:$AD$750,MATCH(AD$2,'TD SOP+PROFORM'!$B$2:$AD$2,0)+1,0),0)</f>
        <v>0</v>
      </c>
      <c r="AE305" s="25">
        <f>IFERROR(VLOOKUP($A305,'TD SOP+PROFORM'!$A$5:$AD$750,MATCH(AE$4,'TD SOP+PROFORM'!$B$2:$AD$2,0)+1,0),0)+IFERROR(VLOOKUP($A305,'TD SOP+PROFORM'!$A$5:$AD$750,MATCH(AE$2,'TD SOP+PROFORM'!$B$2:$AD$2,0)+1,0),0)</f>
        <v>0</v>
      </c>
      <c r="AF305" s="26" t="str">
        <f t="shared" si="74"/>
        <v/>
      </c>
      <c r="AG305" s="25">
        <f>IFERROR(VLOOKUP($A305,'TD SOP+PROFORM'!$A$5:$AD$750,MATCH(AG$4,'TD SOP+PROFORM'!$B$2:$AD$2,0)+1,0),0)+IFERROR(VLOOKUP($A305,'TD SOP+PROFORM'!$A$5:$AD$750,MATCH(AG$2,'TD SOP+PROFORM'!$B$2:$AD$2,0)+1,0),0)</f>
        <v>0</v>
      </c>
      <c r="AH305" s="25">
        <f>IFERROR(VLOOKUP($A305,'TD SOP+PROFORM'!$A$5:$AD$750,MATCH(AH$4,'TD SOP+PROFORM'!$B$2:$AD$2,0)+1,0),0)+IFERROR(VLOOKUP($A305,'TD SOP+PROFORM'!$A$5:$AD$750,MATCH(AH$2,'TD SOP+PROFORM'!$B$2:$AD$2,0)+1,0),0)</f>
        <v>0</v>
      </c>
      <c r="AI305" s="26" t="str">
        <f t="shared" si="75"/>
        <v/>
      </c>
      <c r="AJ305" s="25">
        <f>IFERROR(VLOOKUP($A305,'TD SOP+PROFORM'!$A$5:$AD$750,MATCH(AJ$4,'TD SOP+PROFORM'!$B$2:$AD$2,0)+1,0),0)+IFERROR(VLOOKUP($A305,'TD SOP+PROFORM'!$A$5:$AD$750,MATCH(AJ$2,'TD SOP+PROFORM'!$B$2:$AD$2,0)+1,0),0)</f>
        <v>0</v>
      </c>
      <c r="AK305" s="25">
        <f>IFERROR(VLOOKUP($A305,'TD SOP+PROFORM'!$A$5:$AD$750,MATCH(AK$4,'TD SOP+PROFORM'!$B$2:$AD$2,0)+1,0),0)+IFERROR(VLOOKUP($A305,'TD SOP+PROFORM'!$A$5:$AD$750,MATCH(AK$2,'TD SOP+PROFORM'!$B$2:$AD$2,0)+1,0),0)</f>
        <v>0</v>
      </c>
      <c r="AL305" s="26" t="str">
        <f t="shared" si="76"/>
        <v/>
      </c>
      <c r="AM305" s="25">
        <f t="shared" si="78"/>
        <v>0</v>
      </c>
      <c r="AN305" s="25">
        <f t="shared" si="78"/>
        <v>0</v>
      </c>
      <c r="AO305" s="26" t="str">
        <f t="shared" si="77"/>
        <v/>
      </c>
    </row>
    <row r="306" spans="1:41" x14ac:dyDescent="0.35">
      <c r="A306" s="24">
        <f>IF(AND('TD SOP+PROFORM'!A303&lt;&gt;"",'TD SOP+PROFORM'!A303&lt;&gt;"TOTAL"),'TD SOP+PROFORM'!A303,0)</f>
        <v>0</v>
      </c>
      <c r="C306" s="25" t="str">
        <f>IFERROR(VLOOKUP($A306,'TD SOP+PROFORM'!$A$5:$AD$750,MATCH(C$4,'TD SOP+PROFORM'!$B$2:$AT$2,0)+1,0),"")</f>
        <v/>
      </c>
      <c r="D306" s="25" t="str">
        <f>IFERROR(VLOOKUP($A306,'TD SOP+PROFORM'!$A$5:$AD$750,MATCH(D$4,'TD SOP+PROFORM'!$B$2:$AT$2,0)+1,0),"")</f>
        <v/>
      </c>
      <c r="E306" s="26" t="str">
        <f t="shared" si="65"/>
        <v/>
      </c>
      <c r="F306" s="25" t="str">
        <f>IFERROR(VLOOKUP($A306,'TD SOP+PROFORM'!$A$5:$AD$750,MATCH(F$4,'TD SOP+PROFORM'!$B$2:$AT$2,0)+1,0),"")</f>
        <v/>
      </c>
      <c r="G306" s="25" t="str">
        <f>IFERROR(VLOOKUP($A306,'TD SOP+PROFORM'!$A$5:$AD$750,MATCH(G$4,'TD SOP+PROFORM'!$B$2:$AT$2,0)+1,0),"")</f>
        <v/>
      </c>
      <c r="H306" s="26" t="str">
        <f t="shared" si="66"/>
        <v/>
      </c>
      <c r="I306" s="25" t="str">
        <f>IFERROR(VLOOKUP($A306,'TD SOP+PROFORM'!$A$5:$AD$750,MATCH(I$4,'TD SOP+PROFORM'!$B$2:$AT$2,0)+1,0),"")</f>
        <v/>
      </c>
      <c r="J306" s="25" t="str">
        <f>IFERROR(VLOOKUP($A306,'TD SOP+PROFORM'!$A$5:$AD$750,MATCH(J$4,'TD SOP+PROFORM'!$B$2:$AT$2,0)+1,0),"")</f>
        <v/>
      </c>
      <c r="K306" s="26" t="str">
        <f t="shared" si="67"/>
        <v/>
      </c>
      <c r="L306" s="25" t="str">
        <f>IFERROR(VLOOKUP($A306,'TD SOP+PROFORM'!$A$5:$AD$750,MATCH(L$4,'TD SOP+PROFORM'!$B$2:$AT$2,0)+1,0),"")</f>
        <v/>
      </c>
      <c r="M306" s="25" t="str">
        <f>IFERROR(VLOOKUP($A306,'TD SOP+PROFORM'!$A$5:$AD$750,MATCH(M$4,'TD SOP+PROFORM'!$B$2:$AT$2,0)+1,0),"")</f>
        <v/>
      </c>
      <c r="N306" s="26" t="str">
        <f t="shared" si="68"/>
        <v/>
      </c>
      <c r="O306" s="25">
        <f>IFERROR(VLOOKUP($A306,'TD SOP+PROFORM'!$A$5:$AD$750,MATCH(O$4,'TD SOP+PROFORM'!$B$2:$AD$2,0)+1,0),0)+IFERROR(VLOOKUP($A306,'TD SOP+PROFORM'!$A$5:$AD$750,MATCH(O$2,'TD SOP+PROFORM'!$B$2:$AD$2,0)+1,0),0)</f>
        <v>0</v>
      </c>
      <c r="P306" s="25">
        <f>IFERROR(VLOOKUP($A306,'TD SOP+PROFORM'!$A$5:$AD$750,MATCH(P$4,'TD SOP+PROFORM'!$B$2:$AD$2,0)+1,0),0)+IFERROR(VLOOKUP($A306,'TD SOP+PROFORM'!$A$5:$AD$750,MATCH(P$2,'TD SOP+PROFORM'!$B$2:$AD$2,0)+1,0),0)</f>
        <v>0</v>
      </c>
      <c r="Q306" s="26" t="str">
        <f t="shared" si="69"/>
        <v/>
      </c>
      <c r="R306" s="25">
        <f>IFERROR(VLOOKUP($A306,'TD SOP+PROFORM'!$A$5:$AD$750,MATCH(R$4,'TD SOP+PROFORM'!$B$2:$AD$2,0)+1,0),0)+IFERROR(VLOOKUP($A306,'TD SOP+PROFORM'!$A$5:$AD$750,MATCH(R$2,'TD SOP+PROFORM'!$B$2:$AD$2,0)+1,0),0)</f>
        <v>0</v>
      </c>
      <c r="S306" s="25">
        <f>IFERROR(VLOOKUP($A306,'TD SOP+PROFORM'!$A$5:$AD$750,MATCH(S$4,'TD SOP+PROFORM'!$B$2:$AD$2,0)+1,0),0)+IFERROR(VLOOKUP($A306,'TD SOP+PROFORM'!$A$5:$AD$750,MATCH(S$2,'TD SOP+PROFORM'!$B$2:$AD$2,0)+1,0),0)</f>
        <v>0</v>
      </c>
      <c r="T306" s="26" t="str">
        <f t="shared" si="70"/>
        <v/>
      </c>
      <c r="U306" s="25">
        <f>IFERROR(VLOOKUP($A306,'TD SOP+PROFORM'!$A$5:$AD$750,MATCH(U$4,'TD SOP+PROFORM'!$B$2:$AD$2,0)+1,0),0)+IFERROR(VLOOKUP($A306,'TD SOP+PROFORM'!$A$5:$AD$750,MATCH(U$2,'TD SOP+PROFORM'!$B$2:$AD$2,0)+1,0),0)</f>
        <v>0</v>
      </c>
      <c r="V306" s="25">
        <f>IFERROR(VLOOKUP($A306,'TD SOP+PROFORM'!$A$5:$AD$750,MATCH(V$4,'TD SOP+PROFORM'!$B$2:$AD$2,0)+1,0),0)+IFERROR(VLOOKUP($A306,'TD SOP+PROFORM'!$A$5:$AD$750,MATCH(V$2,'TD SOP+PROFORM'!$B$2:$AD$2,0)+1,0),0)</f>
        <v>0</v>
      </c>
      <c r="W306" s="26" t="str">
        <f t="shared" si="71"/>
        <v/>
      </c>
      <c r="X306" s="25">
        <f>IFERROR(VLOOKUP($A306,'TD SOP+PROFORM'!$A$5:$AD$750,MATCH(X$4,'TD SOP+PROFORM'!$B$2:$AD$2,0)+1,0),0)+IFERROR(VLOOKUP($A306,'TD SOP+PROFORM'!$A$5:$AD$750,MATCH(X$2,'TD SOP+PROFORM'!$B$2:$AD$2,0)+1,0),0)</f>
        <v>0</v>
      </c>
      <c r="Y306" s="25">
        <f>IFERROR(VLOOKUP($A306,'TD SOP+PROFORM'!$A$5:$AD$750,MATCH(Y$4,'TD SOP+PROFORM'!$B$2:$AD$2,0)+1,0),0)+IFERROR(VLOOKUP($A306,'TD SOP+PROFORM'!$A$5:$AD$750,MATCH(Y$2,'TD SOP+PROFORM'!$B$2:$AD$2,0)+1,0),0)</f>
        <v>0</v>
      </c>
      <c r="Z306" s="26" t="str">
        <f t="shared" si="72"/>
        <v/>
      </c>
      <c r="AA306" s="25">
        <f>IFERROR(VLOOKUP($A306,'TD SOP+PROFORM'!$A$5:$AD$750,MATCH(AA$4,'TD SOP+PROFORM'!$B$2:$AD$2,0)+1,0),0)+IFERROR(VLOOKUP($A306,'TD SOP+PROFORM'!$A$5:$AD$750,MATCH(AA$2,'TD SOP+PROFORM'!$B$2:$AD$2,0)+1,0),0)</f>
        <v>0</v>
      </c>
      <c r="AB306" s="25">
        <f>IFERROR(VLOOKUP($A306,'TD SOP+PROFORM'!$A$5:$AD$750,MATCH(AB$4,'TD SOP+PROFORM'!$B$2:$AD$2,0)+1,0),0)+IFERROR(VLOOKUP($A306,'TD SOP+PROFORM'!$A$5:$AD$750,MATCH(AB$2,'TD SOP+PROFORM'!$B$2:$AD$2,0)+1,0),0)</f>
        <v>0</v>
      </c>
      <c r="AC306" s="26" t="str">
        <f t="shared" si="73"/>
        <v/>
      </c>
      <c r="AD306" s="25">
        <f>IFERROR(VLOOKUP($A306,'TD SOP+PROFORM'!$A$5:$AD$750,MATCH(AD$4,'TD SOP+PROFORM'!$B$2:$AD$2,0)+1,0),0)+IFERROR(VLOOKUP($A306,'TD SOP+PROFORM'!$A$5:$AD$750,MATCH(AD$2,'TD SOP+PROFORM'!$B$2:$AD$2,0)+1,0),0)</f>
        <v>0</v>
      </c>
      <c r="AE306" s="25">
        <f>IFERROR(VLOOKUP($A306,'TD SOP+PROFORM'!$A$5:$AD$750,MATCH(AE$4,'TD SOP+PROFORM'!$B$2:$AD$2,0)+1,0),0)+IFERROR(VLOOKUP($A306,'TD SOP+PROFORM'!$A$5:$AD$750,MATCH(AE$2,'TD SOP+PROFORM'!$B$2:$AD$2,0)+1,0),0)</f>
        <v>0</v>
      </c>
      <c r="AF306" s="26" t="str">
        <f t="shared" si="74"/>
        <v/>
      </c>
      <c r="AG306" s="25">
        <f>IFERROR(VLOOKUP($A306,'TD SOP+PROFORM'!$A$5:$AD$750,MATCH(AG$4,'TD SOP+PROFORM'!$B$2:$AD$2,0)+1,0),0)+IFERROR(VLOOKUP($A306,'TD SOP+PROFORM'!$A$5:$AD$750,MATCH(AG$2,'TD SOP+PROFORM'!$B$2:$AD$2,0)+1,0),0)</f>
        <v>0</v>
      </c>
      <c r="AH306" s="25">
        <f>IFERROR(VLOOKUP($A306,'TD SOP+PROFORM'!$A$5:$AD$750,MATCH(AH$4,'TD SOP+PROFORM'!$B$2:$AD$2,0)+1,0),0)+IFERROR(VLOOKUP($A306,'TD SOP+PROFORM'!$A$5:$AD$750,MATCH(AH$2,'TD SOP+PROFORM'!$B$2:$AD$2,0)+1,0),0)</f>
        <v>0</v>
      </c>
      <c r="AI306" s="26" t="str">
        <f t="shared" si="75"/>
        <v/>
      </c>
      <c r="AJ306" s="25">
        <f>IFERROR(VLOOKUP($A306,'TD SOP+PROFORM'!$A$5:$AD$750,MATCH(AJ$4,'TD SOP+PROFORM'!$B$2:$AD$2,0)+1,0),0)+IFERROR(VLOOKUP($A306,'TD SOP+PROFORM'!$A$5:$AD$750,MATCH(AJ$2,'TD SOP+PROFORM'!$B$2:$AD$2,0)+1,0),0)</f>
        <v>0</v>
      </c>
      <c r="AK306" s="25">
        <f>IFERROR(VLOOKUP($A306,'TD SOP+PROFORM'!$A$5:$AD$750,MATCH(AK$4,'TD SOP+PROFORM'!$B$2:$AD$2,0)+1,0),0)+IFERROR(VLOOKUP($A306,'TD SOP+PROFORM'!$A$5:$AD$750,MATCH(AK$2,'TD SOP+PROFORM'!$B$2:$AD$2,0)+1,0),0)</f>
        <v>0</v>
      </c>
      <c r="AL306" s="26" t="str">
        <f t="shared" si="76"/>
        <v/>
      </c>
      <c r="AM306" s="25">
        <f t="shared" si="78"/>
        <v>0</v>
      </c>
      <c r="AN306" s="25">
        <f t="shared" si="78"/>
        <v>0</v>
      </c>
      <c r="AO306" s="26" t="str">
        <f t="shared" si="77"/>
        <v/>
      </c>
    </row>
    <row r="307" spans="1:41" x14ac:dyDescent="0.35">
      <c r="A307" s="24">
        <f>IF(AND('TD SOP+PROFORM'!A304&lt;&gt;"",'TD SOP+PROFORM'!A304&lt;&gt;"TOTAL"),'TD SOP+PROFORM'!A304,0)</f>
        <v>0</v>
      </c>
      <c r="C307" s="25" t="str">
        <f>IFERROR(VLOOKUP($A307,'TD SOP+PROFORM'!$A$5:$AD$750,MATCH(C$4,'TD SOP+PROFORM'!$B$2:$AT$2,0)+1,0),"")</f>
        <v/>
      </c>
      <c r="D307" s="25" t="str">
        <f>IFERROR(VLOOKUP($A307,'TD SOP+PROFORM'!$A$5:$AD$750,MATCH(D$4,'TD SOP+PROFORM'!$B$2:$AT$2,0)+1,0),"")</f>
        <v/>
      </c>
      <c r="E307" s="26" t="str">
        <f t="shared" si="65"/>
        <v/>
      </c>
      <c r="F307" s="25" t="str">
        <f>IFERROR(VLOOKUP($A307,'TD SOP+PROFORM'!$A$5:$AD$750,MATCH(F$4,'TD SOP+PROFORM'!$B$2:$AT$2,0)+1,0),"")</f>
        <v/>
      </c>
      <c r="G307" s="25" t="str">
        <f>IFERROR(VLOOKUP($A307,'TD SOP+PROFORM'!$A$5:$AD$750,MATCH(G$4,'TD SOP+PROFORM'!$B$2:$AT$2,0)+1,0),"")</f>
        <v/>
      </c>
      <c r="H307" s="26" t="str">
        <f t="shared" si="66"/>
        <v/>
      </c>
      <c r="I307" s="25" t="str">
        <f>IFERROR(VLOOKUP($A307,'TD SOP+PROFORM'!$A$5:$AD$750,MATCH(I$4,'TD SOP+PROFORM'!$B$2:$AT$2,0)+1,0),"")</f>
        <v/>
      </c>
      <c r="J307" s="25" t="str">
        <f>IFERROR(VLOOKUP($A307,'TD SOP+PROFORM'!$A$5:$AD$750,MATCH(J$4,'TD SOP+PROFORM'!$B$2:$AT$2,0)+1,0),"")</f>
        <v/>
      </c>
      <c r="K307" s="26" t="str">
        <f t="shared" si="67"/>
        <v/>
      </c>
      <c r="L307" s="25" t="str">
        <f>IFERROR(VLOOKUP($A307,'TD SOP+PROFORM'!$A$5:$AD$750,MATCH(L$4,'TD SOP+PROFORM'!$B$2:$AT$2,0)+1,0),"")</f>
        <v/>
      </c>
      <c r="M307" s="25" t="str">
        <f>IFERROR(VLOOKUP($A307,'TD SOP+PROFORM'!$A$5:$AD$750,MATCH(M$4,'TD SOP+PROFORM'!$B$2:$AT$2,0)+1,0),"")</f>
        <v/>
      </c>
      <c r="N307" s="26" t="str">
        <f t="shared" si="68"/>
        <v/>
      </c>
      <c r="O307" s="25">
        <f>IFERROR(VLOOKUP($A307,'TD SOP+PROFORM'!$A$5:$AD$750,MATCH(O$4,'TD SOP+PROFORM'!$B$2:$AD$2,0)+1,0),0)+IFERROR(VLOOKUP($A307,'TD SOP+PROFORM'!$A$5:$AD$750,MATCH(O$2,'TD SOP+PROFORM'!$B$2:$AD$2,0)+1,0),0)</f>
        <v>0</v>
      </c>
      <c r="P307" s="25">
        <f>IFERROR(VLOOKUP($A307,'TD SOP+PROFORM'!$A$5:$AD$750,MATCH(P$4,'TD SOP+PROFORM'!$B$2:$AD$2,0)+1,0),0)+IFERROR(VLOOKUP($A307,'TD SOP+PROFORM'!$A$5:$AD$750,MATCH(P$2,'TD SOP+PROFORM'!$B$2:$AD$2,0)+1,0),0)</f>
        <v>0</v>
      </c>
      <c r="Q307" s="26" t="str">
        <f t="shared" si="69"/>
        <v/>
      </c>
      <c r="R307" s="25">
        <f>IFERROR(VLOOKUP($A307,'TD SOP+PROFORM'!$A$5:$AD$750,MATCH(R$4,'TD SOP+PROFORM'!$B$2:$AD$2,0)+1,0),0)+IFERROR(VLOOKUP($A307,'TD SOP+PROFORM'!$A$5:$AD$750,MATCH(R$2,'TD SOP+PROFORM'!$B$2:$AD$2,0)+1,0),0)</f>
        <v>0</v>
      </c>
      <c r="S307" s="25">
        <f>IFERROR(VLOOKUP($A307,'TD SOP+PROFORM'!$A$5:$AD$750,MATCH(S$4,'TD SOP+PROFORM'!$B$2:$AD$2,0)+1,0),0)+IFERROR(VLOOKUP($A307,'TD SOP+PROFORM'!$A$5:$AD$750,MATCH(S$2,'TD SOP+PROFORM'!$B$2:$AD$2,0)+1,0),0)</f>
        <v>0</v>
      </c>
      <c r="T307" s="26" t="str">
        <f t="shared" si="70"/>
        <v/>
      </c>
      <c r="U307" s="25">
        <f>IFERROR(VLOOKUP($A307,'TD SOP+PROFORM'!$A$5:$AD$750,MATCH(U$4,'TD SOP+PROFORM'!$B$2:$AD$2,0)+1,0),0)+IFERROR(VLOOKUP($A307,'TD SOP+PROFORM'!$A$5:$AD$750,MATCH(U$2,'TD SOP+PROFORM'!$B$2:$AD$2,0)+1,0),0)</f>
        <v>0</v>
      </c>
      <c r="V307" s="25">
        <f>IFERROR(VLOOKUP($A307,'TD SOP+PROFORM'!$A$5:$AD$750,MATCH(V$4,'TD SOP+PROFORM'!$B$2:$AD$2,0)+1,0),0)+IFERROR(VLOOKUP($A307,'TD SOP+PROFORM'!$A$5:$AD$750,MATCH(V$2,'TD SOP+PROFORM'!$B$2:$AD$2,0)+1,0),0)</f>
        <v>0</v>
      </c>
      <c r="W307" s="26" t="str">
        <f t="shared" si="71"/>
        <v/>
      </c>
      <c r="X307" s="25">
        <f>IFERROR(VLOOKUP($A307,'TD SOP+PROFORM'!$A$5:$AD$750,MATCH(X$4,'TD SOP+PROFORM'!$B$2:$AD$2,0)+1,0),0)+IFERROR(VLOOKUP($A307,'TD SOP+PROFORM'!$A$5:$AD$750,MATCH(X$2,'TD SOP+PROFORM'!$B$2:$AD$2,0)+1,0),0)</f>
        <v>0</v>
      </c>
      <c r="Y307" s="25">
        <f>IFERROR(VLOOKUP($A307,'TD SOP+PROFORM'!$A$5:$AD$750,MATCH(Y$4,'TD SOP+PROFORM'!$B$2:$AD$2,0)+1,0),0)+IFERROR(VLOOKUP($A307,'TD SOP+PROFORM'!$A$5:$AD$750,MATCH(Y$2,'TD SOP+PROFORM'!$B$2:$AD$2,0)+1,0),0)</f>
        <v>0</v>
      </c>
      <c r="Z307" s="26" t="str">
        <f t="shared" si="72"/>
        <v/>
      </c>
      <c r="AA307" s="25">
        <f>IFERROR(VLOOKUP($A307,'TD SOP+PROFORM'!$A$5:$AD$750,MATCH(AA$4,'TD SOP+PROFORM'!$B$2:$AD$2,0)+1,0),0)+IFERROR(VLOOKUP($A307,'TD SOP+PROFORM'!$A$5:$AD$750,MATCH(AA$2,'TD SOP+PROFORM'!$B$2:$AD$2,0)+1,0),0)</f>
        <v>0</v>
      </c>
      <c r="AB307" s="25">
        <f>IFERROR(VLOOKUP($A307,'TD SOP+PROFORM'!$A$5:$AD$750,MATCH(AB$4,'TD SOP+PROFORM'!$B$2:$AD$2,0)+1,0),0)+IFERROR(VLOOKUP($A307,'TD SOP+PROFORM'!$A$5:$AD$750,MATCH(AB$2,'TD SOP+PROFORM'!$B$2:$AD$2,0)+1,0),0)</f>
        <v>0</v>
      </c>
      <c r="AC307" s="26" t="str">
        <f t="shared" si="73"/>
        <v/>
      </c>
      <c r="AD307" s="25">
        <f>IFERROR(VLOOKUP($A307,'TD SOP+PROFORM'!$A$5:$AD$750,MATCH(AD$4,'TD SOP+PROFORM'!$B$2:$AD$2,0)+1,0),0)+IFERROR(VLOOKUP($A307,'TD SOP+PROFORM'!$A$5:$AD$750,MATCH(AD$2,'TD SOP+PROFORM'!$B$2:$AD$2,0)+1,0),0)</f>
        <v>0</v>
      </c>
      <c r="AE307" s="25">
        <f>IFERROR(VLOOKUP($A307,'TD SOP+PROFORM'!$A$5:$AD$750,MATCH(AE$4,'TD SOP+PROFORM'!$B$2:$AD$2,0)+1,0),0)+IFERROR(VLOOKUP($A307,'TD SOP+PROFORM'!$A$5:$AD$750,MATCH(AE$2,'TD SOP+PROFORM'!$B$2:$AD$2,0)+1,0),0)</f>
        <v>0</v>
      </c>
      <c r="AF307" s="26" t="str">
        <f t="shared" si="74"/>
        <v/>
      </c>
      <c r="AG307" s="25">
        <f>IFERROR(VLOOKUP($A307,'TD SOP+PROFORM'!$A$5:$AD$750,MATCH(AG$4,'TD SOP+PROFORM'!$B$2:$AD$2,0)+1,0),0)+IFERROR(VLOOKUP($A307,'TD SOP+PROFORM'!$A$5:$AD$750,MATCH(AG$2,'TD SOP+PROFORM'!$B$2:$AD$2,0)+1,0),0)</f>
        <v>0</v>
      </c>
      <c r="AH307" s="25">
        <f>IFERROR(VLOOKUP($A307,'TD SOP+PROFORM'!$A$5:$AD$750,MATCH(AH$4,'TD SOP+PROFORM'!$B$2:$AD$2,0)+1,0),0)+IFERROR(VLOOKUP($A307,'TD SOP+PROFORM'!$A$5:$AD$750,MATCH(AH$2,'TD SOP+PROFORM'!$B$2:$AD$2,0)+1,0),0)</f>
        <v>0</v>
      </c>
      <c r="AI307" s="26" t="str">
        <f t="shared" si="75"/>
        <v/>
      </c>
      <c r="AJ307" s="25">
        <f>IFERROR(VLOOKUP($A307,'TD SOP+PROFORM'!$A$5:$AD$750,MATCH(AJ$4,'TD SOP+PROFORM'!$B$2:$AD$2,0)+1,0),0)+IFERROR(VLOOKUP($A307,'TD SOP+PROFORM'!$A$5:$AD$750,MATCH(AJ$2,'TD SOP+PROFORM'!$B$2:$AD$2,0)+1,0),0)</f>
        <v>0</v>
      </c>
      <c r="AK307" s="25">
        <f>IFERROR(VLOOKUP($A307,'TD SOP+PROFORM'!$A$5:$AD$750,MATCH(AK$4,'TD SOP+PROFORM'!$B$2:$AD$2,0)+1,0),0)+IFERROR(VLOOKUP($A307,'TD SOP+PROFORM'!$A$5:$AD$750,MATCH(AK$2,'TD SOP+PROFORM'!$B$2:$AD$2,0)+1,0),0)</f>
        <v>0</v>
      </c>
      <c r="AL307" s="26" t="str">
        <f t="shared" si="76"/>
        <v/>
      </c>
      <c r="AM307" s="25">
        <f t="shared" si="78"/>
        <v>0</v>
      </c>
      <c r="AN307" s="25">
        <f t="shared" si="78"/>
        <v>0</v>
      </c>
      <c r="AO307" s="26" t="str">
        <f t="shared" si="77"/>
        <v/>
      </c>
    </row>
    <row r="308" spans="1:41" x14ac:dyDescent="0.35">
      <c r="A308" s="24">
        <f>IF(AND('TD SOP+PROFORM'!A305&lt;&gt;"",'TD SOP+PROFORM'!A305&lt;&gt;"TOTAL"),'TD SOP+PROFORM'!A305,0)</f>
        <v>0</v>
      </c>
      <c r="C308" s="25" t="str">
        <f>IFERROR(VLOOKUP($A308,'TD SOP+PROFORM'!$A$5:$AD$750,MATCH(C$4,'TD SOP+PROFORM'!$B$2:$AT$2,0)+1,0),"")</f>
        <v/>
      </c>
      <c r="D308" s="25" t="str">
        <f>IFERROR(VLOOKUP($A308,'TD SOP+PROFORM'!$A$5:$AD$750,MATCH(D$4,'TD SOP+PROFORM'!$B$2:$AT$2,0)+1,0),"")</f>
        <v/>
      </c>
      <c r="E308" s="26" t="str">
        <f t="shared" si="65"/>
        <v/>
      </c>
      <c r="F308" s="25" t="str">
        <f>IFERROR(VLOOKUP($A308,'TD SOP+PROFORM'!$A$5:$AD$750,MATCH(F$4,'TD SOP+PROFORM'!$B$2:$AT$2,0)+1,0),"")</f>
        <v/>
      </c>
      <c r="G308" s="25" t="str">
        <f>IFERROR(VLOOKUP($A308,'TD SOP+PROFORM'!$A$5:$AD$750,MATCH(G$4,'TD SOP+PROFORM'!$B$2:$AT$2,0)+1,0),"")</f>
        <v/>
      </c>
      <c r="H308" s="26" t="str">
        <f t="shared" si="66"/>
        <v/>
      </c>
      <c r="I308" s="25" t="str">
        <f>IFERROR(VLOOKUP($A308,'TD SOP+PROFORM'!$A$5:$AD$750,MATCH(I$4,'TD SOP+PROFORM'!$B$2:$AT$2,0)+1,0),"")</f>
        <v/>
      </c>
      <c r="J308" s="25" t="str">
        <f>IFERROR(VLOOKUP($A308,'TD SOP+PROFORM'!$A$5:$AD$750,MATCH(J$4,'TD SOP+PROFORM'!$B$2:$AT$2,0)+1,0),"")</f>
        <v/>
      </c>
      <c r="K308" s="26" t="str">
        <f t="shared" si="67"/>
        <v/>
      </c>
      <c r="L308" s="25" t="str">
        <f>IFERROR(VLOOKUP($A308,'TD SOP+PROFORM'!$A$5:$AD$750,MATCH(L$4,'TD SOP+PROFORM'!$B$2:$AT$2,0)+1,0),"")</f>
        <v/>
      </c>
      <c r="M308" s="25" t="str">
        <f>IFERROR(VLOOKUP($A308,'TD SOP+PROFORM'!$A$5:$AD$750,MATCH(M$4,'TD SOP+PROFORM'!$B$2:$AT$2,0)+1,0),"")</f>
        <v/>
      </c>
      <c r="N308" s="26" t="str">
        <f t="shared" si="68"/>
        <v/>
      </c>
      <c r="O308" s="25">
        <f>IFERROR(VLOOKUP($A308,'TD SOP+PROFORM'!$A$5:$AD$750,MATCH(O$4,'TD SOP+PROFORM'!$B$2:$AD$2,0)+1,0),0)+IFERROR(VLOOKUP($A308,'TD SOP+PROFORM'!$A$5:$AD$750,MATCH(O$2,'TD SOP+PROFORM'!$B$2:$AD$2,0)+1,0),0)</f>
        <v>0</v>
      </c>
      <c r="P308" s="25">
        <f>IFERROR(VLOOKUP($A308,'TD SOP+PROFORM'!$A$5:$AD$750,MATCH(P$4,'TD SOP+PROFORM'!$B$2:$AD$2,0)+1,0),0)+IFERROR(VLOOKUP($A308,'TD SOP+PROFORM'!$A$5:$AD$750,MATCH(P$2,'TD SOP+PROFORM'!$B$2:$AD$2,0)+1,0),0)</f>
        <v>0</v>
      </c>
      <c r="Q308" s="26" t="str">
        <f t="shared" si="69"/>
        <v/>
      </c>
      <c r="R308" s="25">
        <f>IFERROR(VLOOKUP($A308,'TD SOP+PROFORM'!$A$5:$AD$750,MATCH(R$4,'TD SOP+PROFORM'!$B$2:$AD$2,0)+1,0),0)+IFERROR(VLOOKUP($A308,'TD SOP+PROFORM'!$A$5:$AD$750,MATCH(R$2,'TD SOP+PROFORM'!$B$2:$AD$2,0)+1,0),0)</f>
        <v>0</v>
      </c>
      <c r="S308" s="25">
        <f>IFERROR(VLOOKUP($A308,'TD SOP+PROFORM'!$A$5:$AD$750,MATCH(S$4,'TD SOP+PROFORM'!$B$2:$AD$2,0)+1,0),0)+IFERROR(VLOOKUP($A308,'TD SOP+PROFORM'!$A$5:$AD$750,MATCH(S$2,'TD SOP+PROFORM'!$B$2:$AD$2,0)+1,0),0)</f>
        <v>0</v>
      </c>
      <c r="T308" s="26" t="str">
        <f t="shared" si="70"/>
        <v/>
      </c>
      <c r="U308" s="25">
        <f>IFERROR(VLOOKUP($A308,'TD SOP+PROFORM'!$A$5:$AD$750,MATCH(U$4,'TD SOP+PROFORM'!$B$2:$AD$2,0)+1,0),0)+IFERROR(VLOOKUP($A308,'TD SOP+PROFORM'!$A$5:$AD$750,MATCH(U$2,'TD SOP+PROFORM'!$B$2:$AD$2,0)+1,0),0)</f>
        <v>0</v>
      </c>
      <c r="V308" s="25">
        <f>IFERROR(VLOOKUP($A308,'TD SOP+PROFORM'!$A$5:$AD$750,MATCH(V$4,'TD SOP+PROFORM'!$B$2:$AD$2,0)+1,0),0)+IFERROR(VLOOKUP($A308,'TD SOP+PROFORM'!$A$5:$AD$750,MATCH(V$2,'TD SOP+PROFORM'!$B$2:$AD$2,0)+1,0),0)</f>
        <v>0</v>
      </c>
      <c r="W308" s="26" t="str">
        <f t="shared" si="71"/>
        <v/>
      </c>
      <c r="X308" s="25">
        <f>IFERROR(VLOOKUP($A308,'TD SOP+PROFORM'!$A$5:$AD$750,MATCH(X$4,'TD SOP+PROFORM'!$B$2:$AD$2,0)+1,0),0)+IFERROR(VLOOKUP($A308,'TD SOP+PROFORM'!$A$5:$AD$750,MATCH(X$2,'TD SOP+PROFORM'!$B$2:$AD$2,0)+1,0),0)</f>
        <v>0</v>
      </c>
      <c r="Y308" s="25">
        <f>IFERROR(VLOOKUP($A308,'TD SOP+PROFORM'!$A$5:$AD$750,MATCH(Y$4,'TD SOP+PROFORM'!$B$2:$AD$2,0)+1,0),0)+IFERROR(VLOOKUP($A308,'TD SOP+PROFORM'!$A$5:$AD$750,MATCH(Y$2,'TD SOP+PROFORM'!$B$2:$AD$2,0)+1,0),0)</f>
        <v>0</v>
      </c>
      <c r="Z308" s="26" t="str">
        <f t="shared" si="72"/>
        <v/>
      </c>
      <c r="AA308" s="25">
        <f>IFERROR(VLOOKUP($A308,'TD SOP+PROFORM'!$A$5:$AD$750,MATCH(AA$4,'TD SOP+PROFORM'!$B$2:$AD$2,0)+1,0),0)+IFERROR(VLOOKUP($A308,'TD SOP+PROFORM'!$A$5:$AD$750,MATCH(AA$2,'TD SOP+PROFORM'!$B$2:$AD$2,0)+1,0),0)</f>
        <v>0</v>
      </c>
      <c r="AB308" s="25">
        <f>IFERROR(VLOOKUP($A308,'TD SOP+PROFORM'!$A$5:$AD$750,MATCH(AB$4,'TD SOP+PROFORM'!$B$2:$AD$2,0)+1,0),0)+IFERROR(VLOOKUP($A308,'TD SOP+PROFORM'!$A$5:$AD$750,MATCH(AB$2,'TD SOP+PROFORM'!$B$2:$AD$2,0)+1,0),0)</f>
        <v>0</v>
      </c>
      <c r="AC308" s="26" t="str">
        <f t="shared" si="73"/>
        <v/>
      </c>
      <c r="AD308" s="25">
        <f>IFERROR(VLOOKUP($A308,'TD SOP+PROFORM'!$A$5:$AD$750,MATCH(AD$4,'TD SOP+PROFORM'!$B$2:$AD$2,0)+1,0),0)+IFERROR(VLOOKUP($A308,'TD SOP+PROFORM'!$A$5:$AD$750,MATCH(AD$2,'TD SOP+PROFORM'!$B$2:$AD$2,0)+1,0),0)</f>
        <v>0</v>
      </c>
      <c r="AE308" s="25">
        <f>IFERROR(VLOOKUP($A308,'TD SOP+PROFORM'!$A$5:$AD$750,MATCH(AE$4,'TD SOP+PROFORM'!$B$2:$AD$2,0)+1,0),0)+IFERROR(VLOOKUP($A308,'TD SOP+PROFORM'!$A$5:$AD$750,MATCH(AE$2,'TD SOP+PROFORM'!$B$2:$AD$2,0)+1,0),0)</f>
        <v>0</v>
      </c>
      <c r="AF308" s="26" t="str">
        <f t="shared" si="74"/>
        <v/>
      </c>
      <c r="AG308" s="25">
        <f>IFERROR(VLOOKUP($A308,'TD SOP+PROFORM'!$A$5:$AD$750,MATCH(AG$4,'TD SOP+PROFORM'!$B$2:$AD$2,0)+1,0),0)+IFERROR(VLOOKUP($A308,'TD SOP+PROFORM'!$A$5:$AD$750,MATCH(AG$2,'TD SOP+PROFORM'!$B$2:$AD$2,0)+1,0),0)</f>
        <v>0</v>
      </c>
      <c r="AH308" s="25">
        <f>IFERROR(VLOOKUP($A308,'TD SOP+PROFORM'!$A$5:$AD$750,MATCH(AH$4,'TD SOP+PROFORM'!$B$2:$AD$2,0)+1,0),0)+IFERROR(VLOOKUP($A308,'TD SOP+PROFORM'!$A$5:$AD$750,MATCH(AH$2,'TD SOP+PROFORM'!$B$2:$AD$2,0)+1,0),0)</f>
        <v>0</v>
      </c>
      <c r="AI308" s="26" t="str">
        <f t="shared" si="75"/>
        <v/>
      </c>
      <c r="AJ308" s="25">
        <f>IFERROR(VLOOKUP($A308,'TD SOP+PROFORM'!$A$5:$AD$750,MATCH(AJ$4,'TD SOP+PROFORM'!$B$2:$AD$2,0)+1,0),0)+IFERROR(VLOOKUP($A308,'TD SOP+PROFORM'!$A$5:$AD$750,MATCH(AJ$2,'TD SOP+PROFORM'!$B$2:$AD$2,0)+1,0),0)</f>
        <v>0</v>
      </c>
      <c r="AK308" s="25">
        <f>IFERROR(VLOOKUP($A308,'TD SOP+PROFORM'!$A$5:$AD$750,MATCH(AK$4,'TD SOP+PROFORM'!$B$2:$AD$2,0)+1,0),0)+IFERROR(VLOOKUP($A308,'TD SOP+PROFORM'!$A$5:$AD$750,MATCH(AK$2,'TD SOP+PROFORM'!$B$2:$AD$2,0)+1,0),0)</f>
        <v>0</v>
      </c>
      <c r="AL308" s="26" t="str">
        <f t="shared" si="76"/>
        <v/>
      </c>
      <c r="AM308" s="25">
        <f t="shared" si="78"/>
        <v>0</v>
      </c>
      <c r="AN308" s="25">
        <f t="shared" si="78"/>
        <v>0</v>
      </c>
      <c r="AO308" s="26" t="str">
        <f t="shared" si="77"/>
        <v/>
      </c>
    </row>
    <row r="309" spans="1:41" x14ac:dyDescent="0.35">
      <c r="A309" s="24">
        <f>IF(AND('TD SOP+PROFORM'!A306&lt;&gt;"",'TD SOP+PROFORM'!A306&lt;&gt;"TOTAL"),'TD SOP+PROFORM'!A306,0)</f>
        <v>0</v>
      </c>
      <c r="C309" s="25" t="str">
        <f>IFERROR(VLOOKUP($A309,'TD SOP+PROFORM'!$A$5:$AD$750,MATCH(C$4,'TD SOP+PROFORM'!$B$2:$AT$2,0)+1,0),"")</f>
        <v/>
      </c>
      <c r="D309" s="25" t="str">
        <f>IFERROR(VLOOKUP($A309,'TD SOP+PROFORM'!$A$5:$AD$750,MATCH(D$4,'TD SOP+PROFORM'!$B$2:$AT$2,0)+1,0),"")</f>
        <v/>
      </c>
      <c r="E309" s="26" t="str">
        <f t="shared" si="65"/>
        <v/>
      </c>
      <c r="F309" s="25" t="str">
        <f>IFERROR(VLOOKUP($A309,'TD SOP+PROFORM'!$A$5:$AD$750,MATCH(F$4,'TD SOP+PROFORM'!$B$2:$AT$2,0)+1,0),"")</f>
        <v/>
      </c>
      <c r="G309" s="25" t="str">
        <f>IFERROR(VLOOKUP($A309,'TD SOP+PROFORM'!$A$5:$AD$750,MATCH(G$4,'TD SOP+PROFORM'!$B$2:$AT$2,0)+1,0),"")</f>
        <v/>
      </c>
      <c r="H309" s="26" t="str">
        <f t="shared" si="66"/>
        <v/>
      </c>
      <c r="I309" s="25" t="str">
        <f>IFERROR(VLOOKUP($A309,'TD SOP+PROFORM'!$A$5:$AD$750,MATCH(I$4,'TD SOP+PROFORM'!$B$2:$AT$2,0)+1,0),"")</f>
        <v/>
      </c>
      <c r="J309" s="25" t="str">
        <f>IFERROR(VLOOKUP($A309,'TD SOP+PROFORM'!$A$5:$AD$750,MATCH(J$4,'TD SOP+PROFORM'!$B$2:$AT$2,0)+1,0),"")</f>
        <v/>
      </c>
      <c r="K309" s="26" t="str">
        <f t="shared" si="67"/>
        <v/>
      </c>
      <c r="L309" s="25" t="str">
        <f>IFERROR(VLOOKUP($A309,'TD SOP+PROFORM'!$A$5:$AD$750,MATCH(L$4,'TD SOP+PROFORM'!$B$2:$AT$2,0)+1,0),"")</f>
        <v/>
      </c>
      <c r="M309" s="25" t="str">
        <f>IFERROR(VLOOKUP($A309,'TD SOP+PROFORM'!$A$5:$AD$750,MATCH(M$4,'TD SOP+PROFORM'!$B$2:$AT$2,0)+1,0),"")</f>
        <v/>
      </c>
      <c r="N309" s="26" t="str">
        <f t="shared" si="68"/>
        <v/>
      </c>
      <c r="O309" s="25">
        <f>IFERROR(VLOOKUP($A309,'TD SOP+PROFORM'!$A$5:$AD$750,MATCH(O$4,'TD SOP+PROFORM'!$B$2:$AD$2,0)+1,0),0)+IFERROR(VLOOKUP($A309,'TD SOP+PROFORM'!$A$5:$AD$750,MATCH(O$2,'TD SOP+PROFORM'!$B$2:$AD$2,0)+1,0),0)</f>
        <v>0</v>
      </c>
      <c r="P309" s="25">
        <f>IFERROR(VLOOKUP($A309,'TD SOP+PROFORM'!$A$5:$AD$750,MATCH(P$4,'TD SOP+PROFORM'!$B$2:$AD$2,0)+1,0),0)+IFERROR(VLOOKUP($A309,'TD SOP+PROFORM'!$A$5:$AD$750,MATCH(P$2,'TD SOP+PROFORM'!$B$2:$AD$2,0)+1,0),0)</f>
        <v>0</v>
      </c>
      <c r="Q309" s="26" t="str">
        <f t="shared" si="69"/>
        <v/>
      </c>
      <c r="R309" s="25">
        <f>IFERROR(VLOOKUP($A309,'TD SOP+PROFORM'!$A$5:$AD$750,MATCH(R$4,'TD SOP+PROFORM'!$B$2:$AD$2,0)+1,0),0)+IFERROR(VLOOKUP($A309,'TD SOP+PROFORM'!$A$5:$AD$750,MATCH(R$2,'TD SOP+PROFORM'!$B$2:$AD$2,0)+1,0),0)</f>
        <v>0</v>
      </c>
      <c r="S309" s="25">
        <f>IFERROR(VLOOKUP($A309,'TD SOP+PROFORM'!$A$5:$AD$750,MATCH(S$4,'TD SOP+PROFORM'!$B$2:$AD$2,0)+1,0),0)+IFERROR(VLOOKUP($A309,'TD SOP+PROFORM'!$A$5:$AD$750,MATCH(S$2,'TD SOP+PROFORM'!$B$2:$AD$2,0)+1,0),0)</f>
        <v>0</v>
      </c>
      <c r="T309" s="26" t="str">
        <f t="shared" si="70"/>
        <v/>
      </c>
      <c r="U309" s="25">
        <f>IFERROR(VLOOKUP($A309,'TD SOP+PROFORM'!$A$5:$AD$750,MATCH(U$4,'TD SOP+PROFORM'!$B$2:$AD$2,0)+1,0),0)+IFERROR(VLOOKUP($A309,'TD SOP+PROFORM'!$A$5:$AD$750,MATCH(U$2,'TD SOP+PROFORM'!$B$2:$AD$2,0)+1,0),0)</f>
        <v>0</v>
      </c>
      <c r="V309" s="25">
        <f>IFERROR(VLOOKUP($A309,'TD SOP+PROFORM'!$A$5:$AD$750,MATCH(V$4,'TD SOP+PROFORM'!$B$2:$AD$2,0)+1,0),0)+IFERROR(VLOOKUP($A309,'TD SOP+PROFORM'!$A$5:$AD$750,MATCH(V$2,'TD SOP+PROFORM'!$B$2:$AD$2,0)+1,0),0)</f>
        <v>0</v>
      </c>
      <c r="W309" s="26" t="str">
        <f t="shared" si="71"/>
        <v/>
      </c>
      <c r="X309" s="25">
        <f>IFERROR(VLOOKUP($A309,'TD SOP+PROFORM'!$A$5:$AD$750,MATCH(X$4,'TD SOP+PROFORM'!$B$2:$AD$2,0)+1,0),0)+IFERROR(VLOOKUP($A309,'TD SOP+PROFORM'!$A$5:$AD$750,MATCH(X$2,'TD SOP+PROFORM'!$B$2:$AD$2,0)+1,0),0)</f>
        <v>0</v>
      </c>
      <c r="Y309" s="25">
        <f>IFERROR(VLOOKUP($A309,'TD SOP+PROFORM'!$A$5:$AD$750,MATCH(Y$4,'TD SOP+PROFORM'!$B$2:$AD$2,0)+1,0),0)+IFERROR(VLOOKUP($A309,'TD SOP+PROFORM'!$A$5:$AD$750,MATCH(Y$2,'TD SOP+PROFORM'!$B$2:$AD$2,0)+1,0),0)</f>
        <v>0</v>
      </c>
      <c r="Z309" s="26" t="str">
        <f t="shared" si="72"/>
        <v/>
      </c>
      <c r="AA309" s="25">
        <f>IFERROR(VLOOKUP($A309,'TD SOP+PROFORM'!$A$5:$AD$750,MATCH(AA$4,'TD SOP+PROFORM'!$B$2:$AD$2,0)+1,0),0)+IFERROR(VLOOKUP($A309,'TD SOP+PROFORM'!$A$5:$AD$750,MATCH(AA$2,'TD SOP+PROFORM'!$B$2:$AD$2,0)+1,0),0)</f>
        <v>0</v>
      </c>
      <c r="AB309" s="25">
        <f>IFERROR(VLOOKUP($A309,'TD SOP+PROFORM'!$A$5:$AD$750,MATCH(AB$4,'TD SOP+PROFORM'!$B$2:$AD$2,0)+1,0),0)+IFERROR(VLOOKUP($A309,'TD SOP+PROFORM'!$A$5:$AD$750,MATCH(AB$2,'TD SOP+PROFORM'!$B$2:$AD$2,0)+1,0),0)</f>
        <v>0</v>
      </c>
      <c r="AC309" s="26" t="str">
        <f t="shared" si="73"/>
        <v/>
      </c>
      <c r="AD309" s="25">
        <f>IFERROR(VLOOKUP($A309,'TD SOP+PROFORM'!$A$5:$AD$750,MATCH(AD$4,'TD SOP+PROFORM'!$B$2:$AD$2,0)+1,0),0)+IFERROR(VLOOKUP($A309,'TD SOP+PROFORM'!$A$5:$AD$750,MATCH(AD$2,'TD SOP+PROFORM'!$B$2:$AD$2,0)+1,0),0)</f>
        <v>0</v>
      </c>
      <c r="AE309" s="25">
        <f>IFERROR(VLOOKUP($A309,'TD SOP+PROFORM'!$A$5:$AD$750,MATCH(AE$4,'TD SOP+PROFORM'!$B$2:$AD$2,0)+1,0),0)+IFERROR(VLOOKUP($A309,'TD SOP+PROFORM'!$A$5:$AD$750,MATCH(AE$2,'TD SOP+PROFORM'!$B$2:$AD$2,0)+1,0),0)</f>
        <v>0</v>
      </c>
      <c r="AF309" s="26" t="str">
        <f t="shared" si="74"/>
        <v/>
      </c>
      <c r="AG309" s="25">
        <f>IFERROR(VLOOKUP($A309,'TD SOP+PROFORM'!$A$5:$AD$750,MATCH(AG$4,'TD SOP+PROFORM'!$B$2:$AD$2,0)+1,0),0)+IFERROR(VLOOKUP($A309,'TD SOP+PROFORM'!$A$5:$AD$750,MATCH(AG$2,'TD SOP+PROFORM'!$B$2:$AD$2,0)+1,0),0)</f>
        <v>0</v>
      </c>
      <c r="AH309" s="25">
        <f>IFERROR(VLOOKUP($A309,'TD SOP+PROFORM'!$A$5:$AD$750,MATCH(AH$4,'TD SOP+PROFORM'!$B$2:$AD$2,0)+1,0),0)+IFERROR(VLOOKUP($A309,'TD SOP+PROFORM'!$A$5:$AD$750,MATCH(AH$2,'TD SOP+PROFORM'!$B$2:$AD$2,0)+1,0),0)</f>
        <v>0</v>
      </c>
      <c r="AI309" s="26" t="str">
        <f t="shared" si="75"/>
        <v/>
      </c>
      <c r="AJ309" s="25">
        <f>IFERROR(VLOOKUP($A309,'TD SOP+PROFORM'!$A$5:$AD$750,MATCH(AJ$4,'TD SOP+PROFORM'!$B$2:$AD$2,0)+1,0),0)+IFERROR(VLOOKUP($A309,'TD SOP+PROFORM'!$A$5:$AD$750,MATCH(AJ$2,'TD SOP+PROFORM'!$B$2:$AD$2,0)+1,0),0)</f>
        <v>0</v>
      </c>
      <c r="AK309" s="25">
        <f>IFERROR(VLOOKUP($A309,'TD SOP+PROFORM'!$A$5:$AD$750,MATCH(AK$4,'TD SOP+PROFORM'!$B$2:$AD$2,0)+1,0),0)+IFERROR(VLOOKUP($A309,'TD SOP+PROFORM'!$A$5:$AD$750,MATCH(AK$2,'TD SOP+PROFORM'!$B$2:$AD$2,0)+1,0),0)</f>
        <v>0</v>
      </c>
      <c r="AL309" s="26" t="str">
        <f t="shared" si="76"/>
        <v/>
      </c>
      <c r="AM309" s="25">
        <f t="shared" si="78"/>
        <v>0</v>
      </c>
      <c r="AN309" s="25">
        <f t="shared" si="78"/>
        <v>0</v>
      </c>
      <c r="AO309" s="26" t="str">
        <f t="shared" si="77"/>
        <v/>
      </c>
    </row>
    <row r="310" spans="1:41" x14ac:dyDescent="0.35">
      <c r="A310" s="24">
        <f>IF(AND('TD SOP+PROFORM'!A307&lt;&gt;"",'TD SOP+PROFORM'!A307&lt;&gt;"TOTAL"),'TD SOP+PROFORM'!A307,0)</f>
        <v>0</v>
      </c>
      <c r="C310" s="25" t="str">
        <f>IFERROR(VLOOKUP($A310,'TD SOP+PROFORM'!$A$5:$AD$750,MATCH(C$4,'TD SOP+PROFORM'!$B$2:$AT$2,0)+1,0),"")</f>
        <v/>
      </c>
      <c r="D310" s="25" t="str">
        <f>IFERROR(VLOOKUP($A310,'TD SOP+PROFORM'!$A$5:$AD$750,MATCH(D$4,'TD SOP+PROFORM'!$B$2:$AT$2,0)+1,0),"")</f>
        <v/>
      </c>
      <c r="E310" s="26" t="str">
        <f t="shared" si="65"/>
        <v/>
      </c>
      <c r="F310" s="25" t="str">
        <f>IFERROR(VLOOKUP($A310,'TD SOP+PROFORM'!$A$5:$AD$750,MATCH(F$4,'TD SOP+PROFORM'!$B$2:$AT$2,0)+1,0),"")</f>
        <v/>
      </c>
      <c r="G310" s="25" t="str">
        <f>IFERROR(VLOOKUP($A310,'TD SOP+PROFORM'!$A$5:$AD$750,MATCH(G$4,'TD SOP+PROFORM'!$B$2:$AT$2,0)+1,0),"")</f>
        <v/>
      </c>
      <c r="H310" s="26" t="str">
        <f t="shared" si="66"/>
        <v/>
      </c>
      <c r="I310" s="25" t="str">
        <f>IFERROR(VLOOKUP($A310,'TD SOP+PROFORM'!$A$5:$AD$750,MATCH(I$4,'TD SOP+PROFORM'!$B$2:$AT$2,0)+1,0),"")</f>
        <v/>
      </c>
      <c r="J310" s="25" t="str">
        <f>IFERROR(VLOOKUP($A310,'TD SOP+PROFORM'!$A$5:$AD$750,MATCH(J$4,'TD SOP+PROFORM'!$B$2:$AT$2,0)+1,0),"")</f>
        <v/>
      </c>
      <c r="K310" s="26" t="str">
        <f t="shared" si="67"/>
        <v/>
      </c>
      <c r="L310" s="25" t="str">
        <f>IFERROR(VLOOKUP($A310,'TD SOP+PROFORM'!$A$5:$AD$750,MATCH(L$4,'TD SOP+PROFORM'!$B$2:$AT$2,0)+1,0),"")</f>
        <v/>
      </c>
      <c r="M310" s="25" t="str">
        <f>IFERROR(VLOOKUP($A310,'TD SOP+PROFORM'!$A$5:$AD$750,MATCH(M$4,'TD SOP+PROFORM'!$B$2:$AT$2,0)+1,0),"")</f>
        <v/>
      </c>
      <c r="N310" s="26" t="str">
        <f t="shared" si="68"/>
        <v/>
      </c>
      <c r="O310" s="25">
        <f>IFERROR(VLOOKUP($A310,'TD SOP+PROFORM'!$A$5:$AD$750,MATCH(O$4,'TD SOP+PROFORM'!$B$2:$AD$2,0)+1,0),0)+IFERROR(VLOOKUP($A310,'TD SOP+PROFORM'!$A$5:$AD$750,MATCH(O$2,'TD SOP+PROFORM'!$B$2:$AD$2,0)+1,0),0)</f>
        <v>0</v>
      </c>
      <c r="P310" s="25">
        <f>IFERROR(VLOOKUP($A310,'TD SOP+PROFORM'!$A$5:$AD$750,MATCH(P$4,'TD SOP+PROFORM'!$B$2:$AD$2,0)+1,0),0)+IFERROR(VLOOKUP($A310,'TD SOP+PROFORM'!$A$5:$AD$750,MATCH(P$2,'TD SOP+PROFORM'!$B$2:$AD$2,0)+1,0),0)</f>
        <v>0</v>
      </c>
      <c r="Q310" s="26" t="str">
        <f t="shared" si="69"/>
        <v/>
      </c>
      <c r="R310" s="25">
        <f>IFERROR(VLOOKUP($A310,'TD SOP+PROFORM'!$A$5:$AD$750,MATCH(R$4,'TD SOP+PROFORM'!$B$2:$AD$2,0)+1,0),0)+IFERROR(VLOOKUP($A310,'TD SOP+PROFORM'!$A$5:$AD$750,MATCH(R$2,'TD SOP+PROFORM'!$B$2:$AD$2,0)+1,0),0)</f>
        <v>0</v>
      </c>
      <c r="S310" s="25">
        <f>IFERROR(VLOOKUP($A310,'TD SOP+PROFORM'!$A$5:$AD$750,MATCH(S$4,'TD SOP+PROFORM'!$B$2:$AD$2,0)+1,0),0)+IFERROR(VLOOKUP($A310,'TD SOP+PROFORM'!$A$5:$AD$750,MATCH(S$2,'TD SOP+PROFORM'!$B$2:$AD$2,0)+1,0),0)</f>
        <v>0</v>
      </c>
      <c r="T310" s="26" t="str">
        <f t="shared" si="70"/>
        <v/>
      </c>
      <c r="U310" s="25">
        <f>IFERROR(VLOOKUP($A310,'TD SOP+PROFORM'!$A$5:$AD$750,MATCH(U$4,'TD SOP+PROFORM'!$B$2:$AD$2,0)+1,0),0)+IFERROR(VLOOKUP($A310,'TD SOP+PROFORM'!$A$5:$AD$750,MATCH(U$2,'TD SOP+PROFORM'!$B$2:$AD$2,0)+1,0),0)</f>
        <v>0</v>
      </c>
      <c r="V310" s="25">
        <f>IFERROR(VLOOKUP($A310,'TD SOP+PROFORM'!$A$5:$AD$750,MATCH(V$4,'TD SOP+PROFORM'!$B$2:$AD$2,0)+1,0),0)+IFERROR(VLOOKUP($A310,'TD SOP+PROFORM'!$A$5:$AD$750,MATCH(V$2,'TD SOP+PROFORM'!$B$2:$AD$2,0)+1,0),0)</f>
        <v>0</v>
      </c>
      <c r="W310" s="26" t="str">
        <f t="shared" si="71"/>
        <v/>
      </c>
      <c r="X310" s="25">
        <f>IFERROR(VLOOKUP($A310,'TD SOP+PROFORM'!$A$5:$AD$750,MATCH(X$4,'TD SOP+PROFORM'!$B$2:$AD$2,0)+1,0),0)+IFERROR(VLOOKUP($A310,'TD SOP+PROFORM'!$A$5:$AD$750,MATCH(X$2,'TD SOP+PROFORM'!$B$2:$AD$2,0)+1,0),0)</f>
        <v>0</v>
      </c>
      <c r="Y310" s="25">
        <f>IFERROR(VLOOKUP($A310,'TD SOP+PROFORM'!$A$5:$AD$750,MATCH(Y$4,'TD SOP+PROFORM'!$B$2:$AD$2,0)+1,0),0)+IFERROR(VLOOKUP($A310,'TD SOP+PROFORM'!$A$5:$AD$750,MATCH(Y$2,'TD SOP+PROFORM'!$B$2:$AD$2,0)+1,0),0)</f>
        <v>0</v>
      </c>
      <c r="Z310" s="26" t="str">
        <f t="shared" si="72"/>
        <v/>
      </c>
      <c r="AA310" s="25">
        <f>IFERROR(VLOOKUP($A310,'TD SOP+PROFORM'!$A$5:$AD$750,MATCH(AA$4,'TD SOP+PROFORM'!$B$2:$AD$2,0)+1,0),0)+IFERROR(VLOOKUP($A310,'TD SOP+PROFORM'!$A$5:$AD$750,MATCH(AA$2,'TD SOP+PROFORM'!$B$2:$AD$2,0)+1,0),0)</f>
        <v>0</v>
      </c>
      <c r="AB310" s="25">
        <f>IFERROR(VLOOKUP($A310,'TD SOP+PROFORM'!$A$5:$AD$750,MATCH(AB$4,'TD SOP+PROFORM'!$B$2:$AD$2,0)+1,0),0)+IFERROR(VLOOKUP($A310,'TD SOP+PROFORM'!$A$5:$AD$750,MATCH(AB$2,'TD SOP+PROFORM'!$B$2:$AD$2,0)+1,0),0)</f>
        <v>0</v>
      </c>
      <c r="AC310" s="26" t="str">
        <f t="shared" si="73"/>
        <v/>
      </c>
      <c r="AD310" s="25">
        <f>IFERROR(VLOOKUP($A310,'TD SOP+PROFORM'!$A$5:$AD$750,MATCH(AD$4,'TD SOP+PROFORM'!$B$2:$AD$2,0)+1,0),0)+IFERROR(VLOOKUP($A310,'TD SOP+PROFORM'!$A$5:$AD$750,MATCH(AD$2,'TD SOP+PROFORM'!$B$2:$AD$2,0)+1,0),0)</f>
        <v>0</v>
      </c>
      <c r="AE310" s="25">
        <f>IFERROR(VLOOKUP($A310,'TD SOP+PROFORM'!$A$5:$AD$750,MATCH(AE$4,'TD SOP+PROFORM'!$B$2:$AD$2,0)+1,0),0)+IFERROR(VLOOKUP($A310,'TD SOP+PROFORM'!$A$5:$AD$750,MATCH(AE$2,'TD SOP+PROFORM'!$B$2:$AD$2,0)+1,0),0)</f>
        <v>0</v>
      </c>
      <c r="AF310" s="26" t="str">
        <f t="shared" si="74"/>
        <v/>
      </c>
      <c r="AG310" s="25">
        <f>IFERROR(VLOOKUP($A310,'TD SOP+PROFORM'!$A$5:$AD$750,MATCH(AG$4,'TD SOP+PROFORM'!$B$2:$AD$2,0)+1,0),0)+IFERROR(VLOOKUP($A310,'TD SOP+PROFORM'!$A$5:$AD$750,MATCH(AG$2,'TD SOP+PROFORM'!$B$2:$AD$2,0)+1,0),0)</f>
        <v>0</v>
      </c>
      <c r="AH310" s="25">
        <f>IFERROR(VLOOKUP($A310,'TD SOP+PROFORM'!$A$5:$AD$750,MATCH(AH$4,'TD SOP+PROFORM'!$B$2:$AD$2,0)+1,0),0)+IFERROR(VLOOKUP($A310,'TD SOP+PROFORM'!$A$5:$AD$750,MATCH(AH$2,'TD SOP+PROFORM'!$B$2:$AD$2,0)+1,0),0)</f>
        <v>0</v>
      </c>
      <c r="AI310" s="26" t="str">
        <f t="shared" si="75"/>
        <v/>
      </c>
      <c r="AJ310" s="25">
        <f>IFERROR(VLOOKUP($A310,'TD SOP+PROFORM'!$A$5:$AD$750,MATCH(AJ$4,'TD SOP+PROFORM'!$B$2:$AD$2,0)+1,0),0)+IFERROR(VLOOKUP($A310,'TD SOP+PROFORM'!$A$5:$AD$750,MATCH(AJ$2,'TD SOP+PROFORM'!$B$2:$AD$2,0)+1,0),0)</f>
        <v>0</v>
      </c>
      <c r="AK310" s="25">
        <f>IFERROR(VLOOKUP($A310,'TD SOP+PROFORM'!$A$5:$AD$750,MATCH(AK$4,'TD SOP+PROFORM'!$B$2:$AD$2,0)+1,0),0)+IFERROR(VLOOKUP($A310,'TD SOP+PROFORM'!$A$5:$AD$750,MATCH(AK$2,'TD SOP+PROFORM'!$B$2:$AD$2,0)+1,0),0)</f>
        <v>0</v>
      </c>
      <c r="AL310" s="26" t="str">
        <f t="shared" si="76"/>
        <v/>
      </c>
      <c r="AM310" s="25">
        <f t="shared" si="78"/>
        <v>0</v>
      </c>
      <c r="AN310" s="25">
        <f t="shared" si="78"/>
        <v>0</v>
      </c>
      <c r="AO310" s="26" t="str">
        <f t="shared" si="77"/>
        <v/>
      </c>
    </row>
    <row r="311" spans="1:41" x14ac:dyDescent="0.35">
      <c r="A311" s="24">
        <f>IF(AND('TD SOP+PROFORM'!A308&lt;&gt;"",'TD SOP+PROFORM'!A308&lt;&gt;"TOTAL"),'TD SOP+PROFORM'!A308,0)</f>
        <v>0</v>
      </c>
      <c r="C311" s="25" t="str">
        <f>IFERROR(VLOOKUP($A311,'TD SOP+PROFORM'!$A$5:$AD$750,MATCH(C$4,'TD SOP+PROFORM'!$B$2:$AT$2,0)+1,0),"")</f>
        <v/>
      </c>
      <c r="D311" s="25" t="str">
        <f>IFERROR(VLOOKUP($A311,'TD SOP+PROFORM'!$A$5:$AD$750,MATCH(D$4,'TD SOP+PROFORM'!$B$2:$AT$2,0)+1,0),"")</f>
        <v/>
      </c>
      <c r="E311" s="26" t="str">
        <f t="shared" si="65"/>
        <v/>
      </c>
      <c r="F311" s="25" t="str">
        <f>IFERROR(VLOOKUP($A311,'TD SOP+PROFORM'!$A$5:$AD$750,MATCH(F$4,'TD SOP+PROFORM'!$B$2:$AT$2,0)+1,0),"")</f>
        <v/>
      </c>
      <c r="G311" s="25" t="str">
        <f>IFERROR(VLOOKUP($A311,'TD SOP+PROFORM'!$A$5:$AD$750,MATCH(G$4,'TD SOP+PROFORM'!$B$2:$AT$2,0)+1,0),"")</f>
        <v/>
      </c>
      <c r="H311" s="26" t="str">
        <f t="shared" si="66"/>
        <v/>
      </c>
      <c r="I311" s="25" t="str">
        <f>IFERROR(VLOOKUP($A311,'TD SOP+PROFORM'!$A$5:$AD$750,MATCH(I$4,'TD SOP+PROFORM'!$B$2:$AT$2,0)+1,0),"")</f>
        <v/>
      </c>
      <c r="J311" s="25" t="str">
        <f>IFERROR(VLOOKUP($A311,'TD SOP+PROFORM'!$A$5:$AD$750,MATCH(J$4,'TD SOP+PROFORM'!$B$2:$AT$2,0)+1,0),"")</f>
        <v/>
      </c>
      <c r="K311" s="26" t="str">
        <f t="shared" si="67"/>
        <v/>
      </c>
      <c r="L311" s="25" t="str">
        <f>IFERROR(VLOOKUP($A311,'TD SOP+PROFORM'!$A$5:$AD$750,MATCH(L$4,'TD SOP+PROFORM'!$B$2:$AT$2,0)+1,0),"")</f>
        <v/>
      </c>
      <c r="M311" s="25" t="str">
        <f>IFERROR(VLOOKUP($A311,'TD SOP+PROFORM'!$A$5:$AD$750,MATCH(M$4,'TD SOP+PROFORM'!$B$2:$AT$2,0)+1,0),"")</f>
        <v/>
      </c>
      <c r="N311" s="26" t="str">
        <f t="shared" si="68"/>
        <v/>
      </c>
      <c r="O311" s="25">
        <f>IFERROR(VLOOKUP($A311,'TD SOP+PROFORM'!$A$5:$AD$750,MATCH(O$4,'TD SOP+PROFORM'!$B$2:$AD$2,0)+1,0),0)+IFERROR(VLOOKUP($A311,'TD SOP+PROFORM'!$A$5:$AD$750,MATCH(O$2,'TD SOP+PROFORM'!$B$2:$AD$2,0)+1,0),0)</f>
        <v>0</v>
      </c>
      <c r="P311" s="25">
        <f>IFERROR(VLOOKUP($A311,'TD SOP+PROFORM'!$A$5:$AD$750,MATCH(P$4,'TD SOP+PROFORM'!$B$2:$AD$2,0)+1,0),0)+IFERROR(VLOOKUP($A311,'TD SOP+PROFORM'!$A$5:$AD$750,MATCH(P$2,'TD SOP+PROFORM'!$B$2:$AD$2,0)+1,0),0)</f>
        <v>0</v>
      </c>
      <c r="Q311" s="26" t="str">
        <f t="shared" si="69"/>
        <v/>
      </c>
      <c r="R311" s="25">
        <f>IFERROR(VLOOKUP($A311,'TD SOP+PROFORM'!$A$5:$AD$750,MATCH(R$4,'TD SOP+PROFORM'!$B$2:$AD$2,0)+1,0),0)+IFERROR(VLOOKUP($A311,'TD SOP+PROFORM'!$A$5:$AD$750,MATCH(R$2,'TD SOP+PROFORM'!$B$2:$AD$2,0)+1,0),0)</f>
        <v>0</v>
      </c>
      <c r="S311" s="25">
        <f>IFERROR(VLOOKUP($A311,'TD SOP+PROFORM'!$A$5:$AD$750,MATCH(S$4,'TD SOP+PROFORM'!$B$2:$AD$2,0)+1,0),0)+IFERROR(VLOOKUP($A311,'TD SOP+PROFORM'!$A$5:$AD$750,MATCH(S$2,'TD SOP+PROFORM'!$B$2:$AD$2,0)+1,0),0)</f>
        <v>0</v>
      </c>
      <c r="T311" s="26" t="str">
        <f t="shared" si="70"/>
        <v/>
      </c>
      <c r="U311" s="25">
        <f>IFERROR(VLOOKUP($A311,'TD SOP+PROFORM'!$A$5:$AD$750,MATCH(U$4,'TD SOP+PROFORM'!$B$2:$AD$2,0)+1,0),0)+IFERROR(VLOOKUP($A311,'TD SOP+PROFORM'!$A$5:$AD$750,MATCH(U$2,'TD SOP+PROFORM'!$B$2:$AD$2,0)+1,0),0)</f>
        <v>0</v>
      </c>
      <c r="V311" s="25">
        <f>IFERROR(VLOOKUP($A311,'TD SOP+PROFORM'!$A$5:$AD$750,MATCH(V$4,'TD SOP+PROFORM'!$B$2:$AD$2,0)+1,0),0)+IFERROR(VLOOKUP($A311,'TD SOP+PROFORM'!$A$5:$AD$750,MATCH(V$2,'TD SOP+PROFORM'!$B$2:$AD$2,0)+1,0),0)</f>
        <v>0</v>
      </c>
      <c r="W311" s="26" t="str">
        <f t="shared" si="71"/>
        <v/>
      </c>
      <c r="X311" s="25">
        <f>IFERROR(VLOOKUP($A311,'TD SOP+PROFORM'!$A$5:$AD$750,MATCH(X$4,'TD SOP+PROFORM'!$B$2:$AD$2,0)+1,0),0)+IFERROR(VLOOKUP($A311,'TD SOP+PROFORM'!$A$5:$AD$750,MATCH(X$2,'TD SOP+PROFORM'!$B$2:$AD$2,0)+1,0),0)</f>
        <v>0</v>
      </c>
      <c r="Y311" s="25">
        <f>IFERROR(VLOOKUP($A311,'TD SOP+PROFORM'!$A$5:$AD$750,MATCH(Y$4,'TD SOP+PROFORM'!$B$2:$AD$2,0)+1,0),0)+IFERROR(VLOOKUP($A311,'TD SOP+PROFORM'!$A$5:$AD$750,MATCH(Y$2,'TD SOP+PROFORM'!$B$2:$AD$2,0)+1,0),0)</f>
        <v>0</v>
      </c>
      <c r="Z311" s="26" t="str">
        <f t="shared" si="72"/>
        <v/>
      </c>
      <c r="AA311" s="25">
        <f>IFERROR(VLOOKUP($A311,'TD SOP+PROFORM'!$A$5:$AD$750,MATCH(AA$4,'TD SOP+PROFORM'!$B$2:$AD$2,0)+1,0),0)+IFERROR(VLOOKUP($A311,'TD SOP+PROFORM'!$A$5:$AD$750,MATCH(AA$2,'TD SOP+PROFORM'!$B$2:$AD$2,0)+1,0),0)</f>
        <v>0</v>
      </c>
      <c r="AB311" s="25">
        <f>IFERROR(VLOOKUP($A311,'TD SOP+PROFORM'!$A$5:$AD$750,MATCH(AB$4,'TD SOP+PROFORM'!$B$2:$AD$2,0)+1,0),0)+IFERROR(VLOOKUP($A311,'TD SOP+PROFORM'!$A$5:$AD$750,MATCH(AB$2,'TD SOP+PROFORM'!$B$2:$AD$2,0)+1,0),0)</f>
        <v>0</v>
      </c>
      <c r="AC311" s="26" t="str">
        <f t="shared" si="73"/>
        <v/>
      </c>
      <c r="AD311" s="25">
        <f>IFERROR(VLOOKUP($A311,'TD SOP+PROFORM'!$A$5:$AD$750,MATCH(AD$4,'TD SOP+PROFORM'!$B$2:$AD$2,0)+1,0),0)+IFERROR(VLOOKUP($A311,'TD SOP+PROFORM'!$A$5:$AD$750,MATCH(AD$2,'TD SOP+PROFORM'!$B$2:$AD$2,0)+1,0),0)</f>
        <v>0</v>
      </c>
      <c r="AE311" s="25">
        <f>IFERROR(VLOOKUP($A311,'TD SOP+PROFORM'!$A$5:$AD$750,MATCH(AE$4,'TD SOP+PROFORM'!$B$2:$AD$2,0)+1,0),0)+IFERROR(VLOOKUP($A311,'TD SOP+PROFORM'!$A$5:$AD$750,MATCH(AE$2,'TD SOP+PROFORM'!$B$2:$AD$2,0)+1,0),0)</f>
        <v>0</v>
      </c>
      <c r="AF311" s="26" t="str">
        <f t="shared" si="74"/>
        <v/>
      </c>
      <c r="AG311" s="25">
        <f>IFERROR(VLOOKUP($A311,'TD SOP+PROFORM'!$A$5:$AD$750,MATCH(AG$4,'TD SOP+PROFORM'!$B$2:$AD$2,0)+1,0),0)+IFERROR(VLOOKUP($A311,'TD SOP+PROFORM'!$A$5:$AD$750,MATCH(AG$2,'TD SOP+PROFORM'!$B$2:$AD$2,0)+1,0),0)</f>
        <v>0</v>
      </c>
      <c r="AH311" s="25">
        <f>IFERROR(VLOOKUP($A311,'TD SOP+PROFORM'!$A$5:$AD$750,MATCH(AH$4,'TD SOP+PROFORM'!$B$2:$AD$2,0)+1,0),0)+IFERROR(VLOOKUP($A311,'TD SOP+PROFORM'!$A$5:$AD$750,MATCH(AH$2,'TD SOP+PROFORM'!$B$2:$AD$2,0)+1,0),0)</f>
        <v>0</v>
      </c>
      <c r="AI311" s="26" t="str">
        <f t="shared" si="75"/>
        <v/>
      </c>
      <c r="AJ311" s="25">
        <f>IFERROR(VLOOKUP($A311,'TD SOP+PROFORM'!$A$5:$AD$750,MATCH(AJ$4,'TD SOP+PROFORM'!$B$2:$AD$2,0)+1,0),0)+IFERROR(VLOOKUP($A311,'TD SOP+PROFORM'!$A$5:$AD$750,MATCH(AJ$2,'TD SOP+PROFORM'!$B$2:$AD$2,0)+1,0),0)</f>
        <v>0</v>
      </c>
      <c r="AK311" s="25">
        <f>IFERROR(VLOOKUP($A311,'TD SOP+PROFORM'!$A$5:$AD$750,MATCH(AK$4,'TD SOP+PROFORM'!$B$2:$AD$2,0)+1,0),0)+IFERROR(VLOOKUP($A311,'TD SOP+PROFORM'!$A$5:$AD$750,MATCH(AK$2,'TD SOP+PROFORM'!$B$2:$AD$2,0)+1,0),0)</f>
        <v>0</v>
      </c>
      <c r="AL311" s="26" t="str">
        <f t="shared" si="76"/>
        <v/>
      </c>
      <c r="AM311" s="25">
        <f t="shared" si="78"/>
        <v>0</v>
      </c>
      <c r="AN311" s="25">
        <f t="shared" si="78"/>
        <v>0</v>
      </c>
      <c r="AO311" s="26" t="str">
        <f t="shared" si="77"/>
        <v/>
      </c>
    </row>
    <row r="312" spans="1:41" x14ac:dyDescent="0.35">
      <c r="A312" s="24">
        <f>IF(AND('TD SOP+PROFORM'!A309&lt;&gt;"",'TD SOP+PROFORM'!A309&lt;&gt;"TOTAL"),'TD SOP+PROFORM'!A309,0)</f>
        <v>0</v>
      </c>
      <c r="C312" s="25" t="str">
        <f>IFERROR(VLOOKUP($A312,'TD SOP+PROFORM'!$A$5:$AD$750,MATCH(C$4,'TD SOP+PROFORM'!$B$2:$AT$2,0)+1,0),"")</f>
        <v/>
      </c>
      <c r="D312" s="25" t="str">
        <f>IFERROR(VLOOKUP($A312,'TD SOP+PROFORM'!$A$5:$AD$750,MATCH(D$4,'TD SOP+PROFORM'!$B$2:$AT$2,0)+1,0),"")</f>
        <v/>
      </c>
      <c r="E312" s="26" t="str">
        <f t="shared" si="65"/>
        <v/>
      </c>
      <c r="F312" s="25" t="str">
        <f>IFERROR(VLOOKUP($A312,'TD SOP+PROFORM'!$A$5:$AD$750,MATCH(F$4,'TD SOP+PROFORM'!$B$2:$AT$2,0)+1,0),"")</f>
        <v/>
      </c>
      <c r="G312" s="25" t="str">
        <f>IFERROR(VLOOKUP($A312,'TD SOP+PROFORM'!$A$5:$AD$750,MATCH(G$4,'TD SOP+PROFORM'!$B$2:$AT$2,0)+1,0),"")</f>
        <v/>
      </c>
      <c r="H312" s="26" t="str">
        <f t="shared" si="66"/>
        <v/>
      </c>
      <c r="I312" s="25" t="str">
        <f>IFERROR(VLOOKUP($A312,'TD SOP+PROFORM'!$A$5:$AD$750,MATCH(I$4,'TD SOP+PROFORM'!$B$2:$AT$2,0)+1,0),"")</f>
        <v/>
      </c>
      <c r="J312" s="25" t="str">
        <f>IFERROR(VLOOKUP($A312,'TD SOP+PROFORM'!$A$5:$AD$750,MATCH(J$4,'TD SOP+PROFORM'!$B$2:$AT$2,0)+1,0),"")</f>
        <v/>
      </c>
      <c r="K312" s="26" t="str">
        <f t="shared" si="67"/>
        <v/>
      </c>
      <c r="L312" s="25" t="str">
        <f>IFERROR(VLOOKUP($A312,'TD SOP+PROFORM'!$A$5:$AD$750,MATCH(L$4,'TD SOP+PROFORM'!$B$2:$AT$2,0)+1,0),"")</f>
        <v/>
      </c>
      <c r="M312" s="25" t="str">
        <f>IFERROR(VLOOKUP($A312,'TD SOP+PROFORM'!$A$5:$AD$750,MATCH(M$4,'TD SOP+PROFORM'!$B$2:$AT$2,0)+1,0),"")</f>
        <v/>
      </c>
      <c r="N312" s="26" t="str">
        <f t="shared" si="68"/>
        <v/>
      </c>
      <c r="O312" s="25">
        <f>IFERROR(VLOOKUP($A312,'TD SOP+PROFORM'!$A$5:$AD$750,MATCH(O$4,'TD SOP+PROFORM'!$B$2:$AD$2,0)+1,0),0)+IFERROR(VLOOKUP($A312,'TD SOP+PROFORM'!$A$5:$AD$750,MATCH(O$2,'TD SOP+PROFORM'!$B$2:$AD$2,0)+1,0),0)</f>
        <v>0</v>
      </c>
      <c r="P312" s="25">
        <f>IFERROR(VLOOKUP($A312,'TD SOP+PROFORM'!$A$5:$AD$750,MATCH(P$4,'TD SOP+PROFORM'!$B$2:$AD$2,0)+1,0),0)+IFERROR(VLOOKUP($A312,'TD SOP+PROFORM'!$A$5:$AD$750,MATCH(P$2,'TD SOP+PROFORM'!$B$2:$AD$2,0)+1,0),0)</f>
        <v>0</v>
      </c>
      <c r="Q312" s="26" t="str">
        <f t="shared" si="69"/>
        <v/>
      </c>
      <c r="R312" s="25">
        <f>IFERROR(VLOOKUP($A312,'TD SOP+PROFORM'!$A$5:$AD$750,MATCH(R$4,'TD SOP+PROFORM'!$B$2:$AD$2,0)+1,0),0)+IFERROR(VLOOKUP($A312,'TD SOP+PROFORM'!$A$5:$AD$750,MATCH(R$2,'TD SOP+PROFORM'!$B$2:$AD$2,0)+1,0),0)</f>
        <v>0</v>
      </c>
      <c r="S312" s="25">
        <f>IFERROR(VLOOKUP($A312,'TD SOP+PROFORM'!$A$5:$AD$750,MATCH(S$4,'TD SOP+PROFORM'!$B$2:$AD$2,0)+1,0),0)+IFERROR(VLOOKUP($A312,'TD SOP+PROFORM'!$A$5:$AD$750,MATCH(S$2,'TD SOP+PROFORM'!$B$2:$AD$2,0)+1,0),0)</f>
        <v>0</v>
      </c>
      <c r="T312" s="26" t="str">
        <f t="shared" si="70"/>
        <v/>
      </c>
      <c r="U312" s="25">
        <f>IFERROR(VLOOKUP($A312,'TD SOP+PROFORM'!$A$5:$AD$750,MATCH(U$4,'TD SOP+PROFORM'!$B$2:$AD$2,0)+1,0),0)+IFERROR(VLOOKUP($A312,'TD SOP+PROFORM'!$A$5:$AD$750,MATCH(U$2,'TD SOP+PROFORM'!$B$2:$AD$2,0)+1,0),0)</f>
        <v>0</v>
      </c>
      <c r="V312" s="25">
        <f>IFERROR(VLOOKUP($A312,'TD SOP+PROFORM'!$A$5:$AD$750,MATCH(V$4,'TD SOP+PROFORM'!$B$2:$AD$2,0)+1,0),0)+IFERROR(VLOOKUP($A312,'TD SOP+PROFORM'!$A$5:$AD$750,MATCH(V$2,'TD SOP+PROFORM'!$B$2:$AD$2,0)+1,0),0)</f>
        <v>0</v>
      </c>
      <c r="W312" s="26" t="str">
        <f t="shared" si="71"/>
        <v/>
      </c>
      <c r="X312" s="25">
        <f>IFERROR(VLOOKUP($A312,'TD SOP+PROFORM'!$A$5:$AD$750,MATCH(X$4,'TD SOP+PROFORM'!$B$2:$AD$2,0)+1,0),0)+IFERROR(VLOOKUP($A312,'TD SOP+PROFORM'!$A$5:$AD$750,MATCH(X$2,'TD SOP+PROFORM'!$B$2:$AD$2,0)+1,0),0)</f>
        <v>0</v>
      </c>
      <c r="Y312" s="25">
        <f>IFERROR(VLOOKUP($A312,'TD SOP+PROFORM'!$A$5:$AD$750,MATCH(Y$4,'TD SOP+PROFORM'!$B$2:$AD$2,0)+1,0),0)+IFERROR(VLOOKUP($A312,'TD SOP+PROFORM'!$A$5:$AD$750,MATCH(Y$2,'TD SOP+PROFORM'!$B$2:$AD$2,0)+1,0),0)</f>
        <v>0</v>
      </c>
      <c r="Z312" s="26" t="str">
        <f t="shared" si="72"/>
        <v/>
      </c>
      <c r="AA312" s="25">
        <f>IFERROR(VLOOKUP($A312,'TD SOP+PROFORM'!$A$5:$AD$750,MATCH(AA$4,'TD SOP+PROFORM'!$B$2:$AD$2,0)+1,0),0)+IFERROR(VLOOKUP($A312,'TD SOP+PROFORM'!$A$5:$AD$750,MATCH(AA$2,'TD SOP+PROFORM'!$B$2:$AD$2,0)+1,0),0)</f>
        <v>0</v>
      </c>
      <c r="AB312" s="25">
        <f>IFERROR(VLOOKUP($A312,'TD SOP+PROFORM'!$A$5:$AD$750,MATCH(AB$4,'TD SOP+PROFORM'!$B$2:$AD$2,0)+1,0),0)+IFERROR(VLOOKUP($A312,'TD SOP+PROFORM'!$A$5:$AD$750,MATCH(AB$2,'TD SOP+PROFORM'!$B$2:$AD$2,0)+1,0),0)</f>
        <v>0</v>
      </c>
      <c r="AC312" s="26" t="str">
        <f t="shared" si="73"/>
        <v/>
      </c>
      <c r="AD312" s="25">
        <f>IFERROR(VLOOKUP($A312,'TD SOP+PROFORM'!$A$5:$AD$750,MATCH(AD$4,'TD SOP+PROFORM'!$B$2:$AD$2,0)+1,0),0)+IFERROR(VLOOKUP($A312,'TD SOP+PROFORM'!$A$5:$AD$750,MATCH(AD$2,'TD SOP+PROFORM'!$B$2:$AD$2,0)+1,0),0)</f>
        <v>0</v>
      </c>
      <c r="AE312" s="25">
        <f>IFERROR(VLOOKUP($A312,'TD SOP+PROFORM'!$A$5:$AD$750,MATCH(AE$4,'TD SOP+PROFORM'!$B$2:$AD$2,0)+1,0),0)+IFERROR(VLOOKUP($A312,'TD SOP+PROFORM'!$A$5:$AD$750,MATCH(AE$2,'TD SOP+PROFORM'!$B$2:$AD$2,0)+1,0),0)</f>
        <v>0</v>
      </c>
      <c r="AF312" s="26" t="str">
        <f t="shared" si="74"/>
        <v/>
      </c>
      <c r="AG312" s="25">
        <f>IFERROR(VLOOKUP($A312,'TD SOP+PROFORM'!$A$5:$AD$750,MATCH(AG$4,'TD SOP+PROFORM'!$B$2:$AD$2,0)+1,0),0)+IFERROR(VLOOKUP($A312,'TD SOP+PROFORM'!$A$5:$AD$750,MATCH(AG$2,'TD SOP+PROFORM'!$B$2:$AD$2,0)+1,0),0)</f>
        <v>0</v>
      </c>
      <c r="AH312" s="25">
        <f>IFERROR(VLOOKUP($A312,'TD SOP+PROFORM'!$A$5:$AD$750,MATCH(AH$4,'TD SOP+PROFORM'!$B$2:$AD$2,0)+1,0),0)+IFERROR(VLOOKUP($A312,'TD SOP+PROFORM'!$A$5:$AD$750,MATCH(AH$2,'TD SOP+PROFORM'!$B$2:$AD$2,0)+1,0),0)</f>
        <v>0</v>
      </c>
      <c r="AI312" s="26" t="str">
        <f t="shared" si="75"/>
        <v/>
      </c>
      <c r="AJ312" s="25">
        <f>IFERROR(VLOOKUP($A312,'TD SOP+PROFORM'!$A$5:$AD$750,MATCH(AJ$4,'TD SOP+PROFORM'!$B$2:$AD$2,0)+1,0),0)+IFERROR(VLOOKUP($A312,'TD SOP+PROFORM'!$A$5:$AD$750,MATCH(AJ$2,'TD SOP+PROFORM'!$B$2:$AD$2,0)+1,0),0)</f>
        <v>0</v>
      </c>
      <c r="AK312" s="25">
        <f>IFERROR(VLOOKUP($A312,'TD SOP+PROFORM'!$A$5:$AD$750,MATCH(AK$4,'TD SOP+PROFORM'!$B$2:$AD$2,0)+1,0),0)+IFERROR(VLOOKUP($A312,'TD SOP+PROFORM'!$A$5:$AD$750,MATCH(AK$2,'TD SOP+PROFORM'!$B$2:$AD$2,0)+1,0),0)</f>
        <v>0</v>
      </c>
      <c r="AL312" s="26" t="str">
        <f t="shared" si="76"/>
        <v/>
      </c>
      <c r="AM312" s="25">
        <f t="shared" si="78"/>
        <v>0</v>
      </c>
      <c r="AN312" s="25">
        <f t="shared" si="78"/>
        <v>0</v>
      </c>
      <c r="AO312" s="26" t="str">
        <f t="shared" si="77"/>
        <v/>
      </c>
    </row>
    <row r="313" spans="1:41" x14ac:dyDescent="0.35">
      <c r="A313" s="24">
        <f>IF(AND('TD SOP+PROFORM'!A310&lt;&gt;"",'TD SOP+PROFORM'!A310&lt;&gt;"TOTAL"),'TD SOP+PROFORM'!A310,0)</f>
        <v>0</v>
      </c>
      <c r="C313" s="25" t="str">
        <f>IFERROR(VLOOKUP($A313,'TD SOP+PROFORM'!$A$5:$AD$750,MATCH(C$4,'TD SOP+PROFORM'!$B$2:$AT$2,0)+1,0),"")</f>
        <v/>
      </c>
      <c r="D313" s="25" t="str">
        <f>IFERROR(VLOOKUP($A313,'TD SOP+PROFORM'!$A$5:$AD$750,MATCH(D$4,'TD SOP+PROFORM'!$B$2:$AT$2,0)+1,0),"")</f>
        <v/>
      </c>
      <c r="E313" s="26" t="str">
        <f t="shared" si="65"/>
        <v/>
      </c>
      <c r="F313" s="25" t="str">
        <f>IFERROR(VLOOKUP($A313,'TD SOP+PROFORM'!$A$5:$AD$750,MATCH(F$4,'TD SOP+PROFORM'!$B$2:$AT$2,0)+1,0),"")</f>
        <v/>
      </c>
      <c r="G313" s="25" t="str">
        <f>IFERROR(VLOOKUP($A313,'TD SOP+PROFORM'!$A$5:$AD$750,MATCH(G$4,'TD SOP+PROFORM'!$B$2:$AT$2,0)+1,0),"")</f>
        <v/>
      </c>
      <c r="H313" s="26" t="str">
        <f t="shared" si="66"/>
        <v/>
      </c>
      <c r="I313" s="25" t="str">
        <f>IFERROR(VLOOKUP($A313,'TD SOP+PROFORM'!$A$5:$AD$750,MATCH(I$4,'TD SOP+PROFORM'!$B$2:$AT$2,0)+1,0),"")</f>
        <v/>
      </c>
      <c r="J313" s="25" t="str">
        <f>IFERROR(VLOOKUP($A313,'TD SOP+PROFORM'!$A$5:$AD$750,MATCH(J$4,'TD SOP+PROFORM'!$B$2:$AT$2,0)+1,0),"")</f>
        <v/>
      </c>
      <c r="K313" s="26" t="str">
        <f t="shared" si="67"/>
        <v/>
      </c>
      <c r="L313" s="25" t="str">
        <f>IFERROR(VLOOKUP($A313,'TD SOP+PROFORM'!$A$5:$AD$750,MATCH(L$4,'TD SOP+PROFORM'!$B$2:$AT$2,0)+1,0),"")</f>
        <v/>
      </c>
      <c r="M313" s="25" t="str">
        <f>IFERROR(VLOOKUP($A313,'TD SOP+PROFORM'!$A$5:$AD$750,MATCH(M$4,'TD SOP+PROFORM'!$B$2:$AT$2,0)+1,0),"")</f>
        <v/>
      </c>
      <c r="N313" s="26" t="str">
        <f t="shared" si="68"/>
        <v/>
      </c>
      <c r="O313" s="25">
        <f>IFERROR(VLOOKUP($A313,'TD SOP+PROFORM'!$A$5:$AD$750,MATCH(O$4,'TD SOP+PROFORM'!$B$2:$AD$2,0)+1,0),0)+IFERROR(VLOOKUP($A313,'TD SOP+PROFORM'!$A$5:$AD$750,MATCH(O$2,'TD SOP+PROFORM'!$B$2:$AD$2,0)+1,0),0)</f>
        <v>0</v>
      </c>
      <c r="P313" s="25">
        <f>IFERROR(VLOOKUP($A313,'TD SOP+PROFORM'!$A$5:$AD$750,MATCH(P$4,'TD SOP+PROFORM'!$B$2:$AD$2,0)+1,0),0)+IFERROR(VLOOKUP($A313,'TD SOP+PROFORM'!$A$5:$AD$750,MATCH(P$2,'TD SOP+PROFORM'!$B$2:$AD$2,0)+1,0),0)</f>
        <v>0</v>
      </c>
      <c r="Q313" s="26" t="str">
        <f t="shared" si="69"/>
        <v/>
      </c>
      <c r="R313" s="25">
        <f>IFERROR(VLOOKUP($A313,'TD SOP+PROFORM'!$A$5:$AD$750,MATCH(R$4,'TD SOP+PROFORM'!$B$2:$AD$2,0)+1,0),0)+IFERROR(VLOOKUP($A313,'TD SOP+PROFORM'!$A$5:$AD$750,MATCH(R$2,'TD SOP+PROFORM'!$B$2:$AD$2,0)+1,0),0)</f>
        <v>0</v>
      </c>
      <c r="S313" s="25">
        <f>IFERROR(VLOOKUP($A313,'TD SOP+PROFORM'!$A$5:$AD$750,MATCH(S$4,'TD SOP+PROFORM'!$B$2:$AD$2,0)+1,0),0)+IFERROR(VLOOKUP($A313,'TD SOP+PROFORM'!$A$5:$AD$750,MATCH(S$2,'TD SOP+PROFORM'!$B$2:$AD$2,0)+1,0),0)</f>
        <v>0</v>
      </c>
      <c r="T313" s="26" t="str">
        <f t="shared" si="70"/>
        <v/>
      </c>
      <c r="U313" s="25">
        <f>IFERROR(VLOOKUP($A313,'TD SOP+PROFORM'!$A$5:$AD$750,MATCH(U$4,'TD SOP+PROFORM'!$B$2:$AD$2,0)+1,0),0)+IFERROR(VLOOKUP($A313,'TD SOP+PROFORM'!$A$5:$AD$750,MATCH(U$2,'TD SOP+PROFORM'!$B$2:$AD$2,0)+1,0),0)</f>
        <v>0</v>
      </c>
      <c r="V313" s="25">
        <f>IFERROR(VLOOKUP($A313,'TD SOP+PROFORM'!$A$5:$AD$750,MATCH(V$4,'TD SOP+PROFORM'!$B$2:$AD$2,0)+1,0),0)+IFERROR(VLOOKUP($A313,'TD SOP+PROFORM'!$A$5:$AD$750,MATCH(V$2,'TD SOP+PROFORM'!$B$2:$AD$2,0)+1,0),0)</f>
        <v>0</v>
      </c>
      <c r="W313" s="26" t="str">
        <f t="shared" si="71"/>
        <v/>
      </c>
      <c r="X313" s="25">
        <f>IFERROR(VLOOKUP($A313,'TD SOP+PROFORM'!$A$5:$AD$750,MATCH(X$4,'TD SOP+PROFORM'!$B$2:$AD$2,0)+1,0),0)+IFERROR(VLOOKUP($A313,'TD SOP+PROFORM'!$A$5:$AD$750,MATCH(X$2,'TD SOP+PROFORM'!$B$2:$AD$2,0)+1,0),0)</f>
        <v>0</v>
      </c>
      <c r="Y313" s="25">
        <f>IFERROR(VLOOKUP($A313,'TD SOP+PROFORM'!$A$5:$AD$750,MATCH(Y$4,'TD SOP+PROFORM'!$B$2:$AD$2,0)+1,0),0)+IFERROR(VLOOKUP($A313,'TD SOP+PROFORM'!$A$5:$AD$750,MATCH(Y$2,'TD SOP+PROFORM'!$B$2:$AD$2,0)+1,0),0)</f>
        <v>0</v>
      </c>
      <c r="Z313" s="26" t="str">
        <f t="shared" si="72"/>
        <v/>
      </c>
      <c r="AA313" s="25">
        <f>IFERROR(VLOOKUP($A313,'TD SOP+PROFORM'!$A$5:$AD$750,MATCH(AA$4,'TD SOP+PROFORM'!$B$2:$AD$2,0)+1,0),0)+IFERROR(VLOOKUP($A313,'TD SOP+PROFORM'!$A$5:$AD$750,MATCH(AA$2,'TD SOP+PROFORM'!$B$2:$AD$2,0)+1,0),0)</f>
        <v>0</v>
      </c>
      <c r="AB313" s="25">
        <f>IFERROR(VLOOKUP($A313,'TD SOP+PROFORM'!$A$5:$AD$750,MATCH(AB$4,'TD SOP+PROFORM'!$B$2:$AD$2,0)+1,0),0)+IFERROR(VLOOKUP($A313,'TD SOP+PROFORM'!$A$5:$AD$750,MATCH(AB$2,'TD SOP+PROFORM'!$B$2:$AD$2,0)+1,0),0)</f>
        <v>0</v>
      </c>
      <c r="AC313" s="26" t="str">
        <f t="shared" si="73"/>
        <v/>
      </c>
      <c r="AD313" s="25">
        <f>IFERROR(VLOOKUP($A313,'TD SOP+PROFORM'!$A$5:$AD$750,MATCH(AD$4,'TD SOP+PROFORM'!$B$2:$AD$2,0)+1,0),0)+IFERROR(VLOOKUP($A313,'TD SOP+PROFORM'!$A$5:$AD$750,MATCH(AD$2,'TD SOP+PROFORM'!$B$2:$AD$2,0)+1,0),0)</f>
        <v>0</v>
      </c>
      <c r="AE313" s="25">
        <f>IFERROR(VLOOKUP($A313,'TD SOP+PROFORM'!$A$5:$AD$750,MATCH(AE$4,'TD SOP+PROFORM'!$B$2:$AD$2,0)+1,0),0)+IFERROR(VLOOKUP($A313,'TD SOP+PROFORM'!$A$5:$AD$750,MATCH(AE$2,'TD SOP+PROFORM'!$B$2:$AD$2,0)+1,0),0)</f>
        <v>0</v>
      </c>
      <c r="AF313" s="26" t="str">
        <f t="shared" si="74"/>
        <v/>
      </c>
      <c r="AG313" s="25">
        <f>IFERROR(VLOOKUP($A313,'TD SOP+PROFORM'!$A$5:$AD$750,MATCH(AG$4,'TD SOP+PROFORM'!$B$2:$AD$2,0)+1,0),0)+IFERROR(VLOOKUP($A313,'TD SOP+PROFORM'!$A$5:$AD$750,MATCH(AG$2,'TD SOP+PROFORM'!$B$2:$AD$2,0)+1,0),0)</f>
        <v>0</v>
      </c>
      <c r="AH313" s="25">
        <f>IFERROR(VLOOKUP($A313,'TD SOP+PROFORM'!$A$5:$AD$750,MATCH(AH$4,'TD SOP+PROFORM'!$B$2:$AD$2,0)+1,0),0)+IFERROR(VLOOKUP($A313,'TD SOP+PROFORM'!$A$5:$AD$750,MATCH(AH$2,'TD SOP+PROFORM'!$B$2:$AD$2,0)+1,0),0)</f>
        <v>0</v>
      </c>
      <c r="AI313" s="26" t="str">
        <f t="shared" si="75"/>
        <v/>
      </c>
      <c r="AJ313" s="25">
        <f>IFERROR(VLOOKUP($A313,'TD SOP+PROFORM'!$A$5:$AD$750,MATCH(AJ$4,'TD SOP+PROFORM'!$B$2:$AD$2,0)+1,0),0)+IFERROR(VLOOKUP($A313,'TD SOP+PROFORM'!$A$5:$AD$750,MATCH(AJ$2,'TD SOP+PROFORM'!$B$2:$AD$2,0)+1,0),0)</f>
        <v>0</v>
      </c>
      <c r="AK313" s="25">
        <f>IFERROR(VLOOKUP($A313,'TD SOP+PROFORM'!$A$5:$AD$750,MATCH(AK$4,'TD SOP+PROFORM'!$B$2:$AD$2,0)+1,0),0)+IFERROR(VLOOKUP($A313,'TD SOP+PROFORM'!$A$5:$AD$750,MATCH(AK$2,'TD SOP+PROFORM'!$B$2:$AD$2,0)+1,0),0)</f>
        <v>0</v>
      </c>
      <c r="AL313" s="26" t="str">
        <f t="shared" si="76"/>
        <v/>
      </c>
      <c r="AM313" s="25">
        <f t="shared" si="78"/>
        <v>0</v>
      </c>
      <c r="AN313" s="25">
        <f t="shared" si="78"/>
        <v>0</v>
      </c>
      <c r="AO313" s="26" t="str">
        <f t="shared" si="77"/>
        <v/>
      </c>
    </row>
    <row r="314" spans="1:41" x14ac:dyDescent="0.35">
      <c r="A314" s="24">
        <f>IF(AND('TD SOP+PROFORM'!A311&lt;&gt;"",'TD SOP+PROFORM'!A311&lt;&gt;"TOTAL"),'TD SOP+PROFORM'!A311,0)</f>
        <v>0</v>
      </c>
      <c r="C314" s="25" t="str">
        <f>IFERROR(VLOOKUP($A314,'TD SOP+PROFORM'!$A$5:$AD$750,MATCH(C$4,'TD SOP+PROFORM'!$B$2:$AT$2,0)+1,0),"")</f>
        <v/>
      </c>
      <c r="D314" s="25" t="str">
        <f>IFERROR(VLOOKUP($A314,'TD SOP+PROFORM'!$A$5:$AD$750,MATCH(D$4,'TD SOP+PROFORM'!$B$2:$AT$2,0)+1,0),"")</f>
        <v/>
      </c>
      <c r="E314" s="26" t="str">
        <f t="shared" si="65"/>
        <v/>
      </c>
      <c r="F314" s="25" t="str">
        <f>IFERROR(VLOOKUP($A314,'TD SOP+PROFORM'!$A$5:$AD$750,MATCH(F$4,'TD SOP+PROFORM'!$B$2:$AT$2,0)+1,0),"")</f>
        <v/>
      </c>
      <c r="G314" s="25" t="str">
        <f>IFERROR(VLOOKUP($A314,'TD SOP+PROFORM'!$A$5:$AD$750,MATCH(G$4,'TD SOP+PROFORM'!$B$2:$AT$2,0)+1,0),"")</f>
        <v/>
      </c>
      <c r="H314" s="26" t="str">
        <f t="shared" si="66"/>
        <v/>
      </c>
      <c r="I314" s="25" t="str">
        <f>IFERROR(VLOOKUP($A314,'TD SOP+PROFORM'!$A$5:$AD$750,MATCH(I$4,'TD SOP+PROFORM'!$B$2:$AT$2,0)+1,0),"")</f>
        <v/>
      </c>
      <c r="J314" s="25" t="str">
        <f>IFERROR(VLOOKUP($A314,'TD SOP+PROFORM'!$A$5:$AD$750,MATCH(J$4,'TD SOP+PROFORM'!$B$2:$AT$2,0)+1,0),"")</f>
        <v/>
      </c>
      <c r="K314" s="26" t="str">
        <f t="shared" si="67"/>
        <v/>
      </c>
      <c r="L314" s="25" t="str">
        <f>IFERROR(VLOOKUP($A314,'TD SOP+PROFORM'!$A$5:$AD$750,MATCH(L$4,'TD SOP+PROFORM'!$B$2:$AT$2,0)+1,0),"")</f>
        <v/>
      </c>
      <c r="M314" s="25" t="str">
        <f>IFERROR(VLOOKUP($A314,'TD SOP+PROFORM'!$A$5:$AD$750,MATCH(M$4,'TD SOP+PROFORM'!$B$2:$AT$2,0)+1,0),"")</f>
        <v/>
      </c>
      <c r="N314" s="26" t="str">
        <f t="shared" si="68"/>
        <v/>
      </c>
      <c r="O314" s="25">
        <f>IFERROR(VLOOKUP($A314,'TD SOP+PROFORM'!$A$5:$AD$750,MATCH(O$4,'TD SOP+PROFORM'!$B$2:$AD$2,0)+1,0),0)+IFERROR(VLOOKUP($A314,'TD SOP+PROFORM'!$A$5:$AD$750,MATCH(O$2,'TD SOP+PROFORM'!$B$2:$AD$2,0)+1,0),0)</f>
        <v>0</v>
      </c>
      <c r="P314" s="25">
        <f>IFERROR(VLOOKUP($A314,'TD SOP+PROFORM'!$A$5:$AD$750,MATCH(P$4,'TD SOP+PROFORM'!$B$2:$AD$2,0)+1,0),0)+IFERROR(VLOOKUP($A314,'TD SOP+PROFORM'!$A$5:$AD$750,MATCH(P$2,'TD SOP+PROFORM'!$B$2:$AD$2,0)+1,0),0)</f>
        <v>0</v>
      </c>
      <c r="Q314" s="26" t="str">
        <f t="shared" si="69"/>
        <v/>
      </c>
      <c r="R314" s="25">
        <f>IFERROR(VLOOKUP($A314,'TD SOP+PROFORM'!$A$5:$AD$750,MATCH(R$4,'TD SOP+PROFORM'!$B$2:$AD$2,0)+1,0),0)+IFERROR(VLOOKUP($A314,'TD SOP+PROFORM'!$A$5:$AD$750,MATCH(R$2,'TD SOP+PROFORM'!$B$2:$AD$2,0)+1,0),0)</f>
        <v>0</v>
      </c>
      <c r="S314" s="25">
        <f>IFERROR(VLOOKUP($A314,'TD SOP+PROFORM'!$A$5:$AD$750,MATCH(S$4,'TD SOP+PROFORM'!$B$2:$AD$2,0)+1,0),0)+IFERROR(VLOOKUP($A314,'TD SOP+PROFORM'!$A$5:$AD$750,MATCH(S$2,'TD SOP+PROFORM'!$B$2:$AD$2,0)+1,0),0)</f>
        <v>0</v>
      </c>
      <c r="T314" s="26" t="str">
        <f t="shared" si="70"/>
        <v/>
      </c>
      <c r="U314" s="25">
        <f>IFERROR(VLOOKUP($A314,'TD SOP+PROFORM'!$A$5:$AD$750,MATCH(U$4,'TD SOP+PROFORM'!$B$2:$AD$2,0)+1,0),0)+IFERROR(VLOOKUP($A314,'TD SOP+PROFORM'!$A$5:$AD$750,MATCH(U$2,'TD SOP+PROFORM'!$B$2:$AD$2,0)+1,0),0)</f>
        <v>0</v>
      </c>
      <c r="V314" s="25">
        <f>IFERROR(VLOOKUP($A314,'TD SOP+PROFORM'!$A$5:$AD$750,MATCH(V$4,'TD SOP+PROFORM'!$B$2:$AD$2,0)+1,0),0)+IFERROR(VLOOKUP($A314,'TD SOP+PROFORM'!$A$5:$AD$750,MATCH(V$2,'TD SOP+PROFORM'!$B$2:$AD$2,0)+1,0),0)</f>
        <v>0</v>
      </c>
      <c r="W314" s="26" t="str">
        <f t="shared" si="71"/>
        <v/>
      </c>
      <c r="X314" s="25">
        <f>IFERROR(VLOOKUP($A314,'TD SOP+PROFORM'!$A$5:$AD$750,MATCH(X$4,'TD SOP+PROFORM'!$B$2:$AD$2,0)+1,0),0)+IFERROR(VLOOKUP($A314,'TD SOP+PROFORM'!$A$5:$AD$750,MATCH(X$2,'TD SOP+PROFORM'!$B$2:$AD$2,0)+1,0),0)</f>
        <v>0</v>
      </c>
      <c r="Y314" s="25">
        <f>IFERROR(VLOOKUP($A314,'TD SOP+PROFORM'!$A$5:$AD$750,MATCH(Y$4,'TD SOP+PROFORM'!$B$2:$AD$2,0)+1,0),0)+IFERROR(VLOOKUP($A314,'TD SOP+PROFORM'!$A$5:$AD$750,MATCH(Y$2,'TD SOP+PROFORM'!$B$2:$AD$2,0)+1,0),0)</f>
        <v>0</v>
      </c>
      <c r="Z314" s="26" t="str">
        <f t="shared" si="72"/>
        <v/>
      </c>
      <c r="AA314" s="25">
        <f>IFERROR(VLOOKUP($A314,'TD SOP+PROFORM'!$A$5:$AD$750,MATCH(AA$4,'TD SOP+PROFORM'!$B$2:$AD$2,0)+1,0),0)+IFERROR(VLOOKUP($A314,'TD SOP+PROFORM'!$A$5:$AD$750,MATCH(AA$2,'TD SOP+PROFORM'!$B$2:$AD$2,0)+1,0),0)</f>
        <v>0</v>
      </c>
      <c r="AB314" s="25">
        <f>IFERROR(VLOOKUP($A314,'TD SOP+PROFORM'!$A$5:$AD$750,MATCH(AB$4,'TD SOP+PROFORM'!$B$2:$AD$2,0)+1,0),0)+IFERROR(VLOOKUP($A314,'TD SOP+PROFORM'!$A$5:$AD$750,MATCH(AB$2,'TD SOP+PROFORM'!$B$2:$AD$2,0)+1,0),0)</f>
        <v>0</v>
      </c>
      <c r="AC314" s="26" t="str">
        <f t="shared" si="73"/>
        <v/>
      </c>
      <c r="AD314" s="25">
        <f>IFERROR(VLOOKUP($A314,'TD SOP+PROFORM'!$A$5:$AD$750,MATCH(AD$4,'TD SOP+PROFORM'!$B$2:$AD$2,0)+1,0),0)+IFERROR(VLOOKUP($A314,'TD SOP+PROFORM'!$A$5:$AD$750,MATCH(AD$2,'TD SOP+PROFORM'!$B$2:$AD$2,0)+1,0),0)</f>
        <v>0</v>
      </c>
      <c r="AE314" s="25">
        <f>IFERROR(VLOOKUP($A314,'TD SOP+PROFORM'!$A$5:$AD$750,MATCH(AE$4,'TD SOP+PROFORM'!$B$2:$AD$2,0)+1,0),0)+IFERROR(VLOOKUP($A314,'TD SOP+PROFORM'!$A$5:$AD$750,MATCH(AE$2,'TD SOP+PROFORM'!$B$2:$AD$2,0)+1,0),0)</f>
        <v>0</v>
      </c>
      <c r="AF314" s="26" t="str">
        <f t="shared" si="74"/>
        <v/>
      </c>
      <c r="AG314" s="25">
        <f>IFERROR(VLOOKUP($A314,'TD SOP+PROFORM'!$A$5:$AD$750,MATCH(AG$4,'TD SOP+PROFORM'!$B$2:$AD$2,0)+1,0),0)+IFERROR(VLOOKUP($A314,'TD SOP+PROFORM'!$A$5:$AD$750,MATCH(AG$2,'TD SOP+PROFORM'!$B$2:$AD$2,0)+1,0),0)</f>
        <v>0</v>
      </c>
      <c r="AH314" s="25">
        <f>IFERROR(VLOOKUP($A314,'TD SOP+PROFORM'!$A$5:$AD$750,MATCH(AH$4,'TD SOP+PROFORM'!$B$2:$AD$2,0)+1,0),0)+IFERROR(VLOOKUP($A314,'TD SOP+PROFORM'!$A$5:$AD$750,MATCH(AH$2,'TD SOP+PROFORM'!$B$2:$AD$2,0)+1,0),0)</f>
        <v>0</v>
      </c>
      <c r="AI314" s="26" t="str">
        <f t="shared" si="75"/>
        <v/>
      </c>
      <c r="AJ314" s="25">
        <f>IFERROR(VLOOKUP($A314,'TD SOP+PROFORM'!$A$5:$AD$750,MATCH(AJ$4,'TD SOP+PROFORM'!$B$2:$AD$2,0)+1,0),0)+IFERROR(VLOOKUP($A314,'TD SOP+PROFORM'!$A$5:$AD$750,MATCH(AJ$2,'TD SOP+PROFORM'!$B$2:$AD$2,0)+1,0),0)</f>
        <v>0</v>
      </c>
      <c r="AK314" s="25">
        <f>IFERROR(VLOOKUP($A314,'TD SOP+PROFORM'!$A$5:$AD$750,MATCH(AK$4,'TD SOP+PROFORM'!$B$2:$AD$2,0)+1,0),0)+IFERROR(VLOOKUP($A314,'TD SOP+PROFORM'!$A$5:$AD$750,MATCH(AK$2,'TD SOP+PROFORM'!$B$2:$AD$2,0)+1,0),0)</f>
        <v>0</v>
      </c>
      <c r="AL314" s="26" t="str">
        <f t="shared" si="76"/>
        <v/>
      </c>
      <c r="AM314" s="25">
        <f t="shared" si="78"/>
        <v>0</v>
      </c>
      <c r="AN314" s="25">
        <f t="shared" si="78"/>
        <v>0</v>
      </c>
      <c r="AO314" s="26" t="str">
        <f t="shared" si="77"/>
        <v/>
      </c>
    </row>
    <row r="315" spans="1:41" x14ac:dyDescent="0.35">
      <c r="A315" s="24">
        <f>IF(AND('TD SOP+PROFORM'!A312&lt;&gt;"",'TD SOP+PROFORM'!A312&lt;&gt;"TOTAL"),'TD SOP+PROFORM'!A312,0)</f>
        <v>0</v>
      </c>
      <c r="C315" s="25" t="str">
        <f>IFERROR(VLOOKUP($A315,'TD SOP+PROFORM'!$A$5:$AD$750,MATCH(C$4,'TD SOP+PROFORM'!$B$2:$AT$2,0)+1,0),"")</f>
        <v/>
      </c>
      <c r="D315" s="25" t="str">
        <f>IFERROR(VLOOKUP($A315,'TD SOP+PROFORM'!$A$5:$AD$750,MATCH(D$4,'TD SOP+PROFORM'!$B$2:$AT$2,0)+1,0),"")</f>
        <v/>
      </c>
      <c r="E315" s="26" t="str">
        <f t="shared" si="65"/>
        <v/>
      </c>
      <c r="F315" s="25" t="str">
        <f>IFERROR(VLOOKUP($A315,'TD SOP+PROFORM'!$A$5:$AD$750,MATCH(F$4,'TD SOP+PROFORM'!$B$2:$AT$2,0)+1,0),"")</f>
        <v/>
      </c>
      <c r="G315" s="25" t="str">
        <f>IFERROR(VLOOKUP($A315,'TD SOP+PROFORM'!$A$5:$AD$750,MATCH(G$4,'TD SOP+PROFORM'!$B$2:$AT$2,0)+1,0),"")</f>
        <v/>
      </c>
      <c r="H315" s="26" t="str">
        <f t="shared" si="66"/>
        <v/>
      </c>
      <c r="I315" s="25" t="str">
        <f>IFERROR(VLOOKUP($A315,'TD SOP+PROFORM'!$A$5:$AD$750,MATCH(I$4,'TD SOP+PROFORM'!$B$2:$AT$2,0)+1,0),"")</f>
        <v/>
      </c>
      <c r="J315" s="25" t="str">
        <f>IFERROR(VLOOKUP($A315,'TD SOP+PROFORM'!$A$5:$AD$750,MATCH(J$4,'TD SOP+PROFORM'!$B$2:$AT$2,0)+1,0),"")</f>
        <v/>
      </c>
      <c r="K315" s="26" t="str">
        <f t="shared" si="67"/>
        <v/>
      </c>
      <c r="L315" s="25" t="str">
        <f>IFERROR(VLOOKUP($A315,'TD SOP+PROFORM'!$A$5:$AD$750,MATCH(L$4,'TD SOP+PROFORM'!$B$2:$AT$2,0)+1,0),"")</f>
        <v/>
      </c>
      <c r="M315" s="25" t="str">
        <f>IFERROR(VLOOKUP($A315,'TD SOP+PROFORM'!$A$5:$AD$750,MATCH(M$4,'TD SOP+PROFORM'!$B$2:$AT$2,0)+1,0),"")</f>
        <v/>
      </c>
      <c r="N315" s="26" t="str">
        <f t="shared" si="68"/>
        <v/>
      </c>
      <c r="O315" s="25">
        <f>IFERROR(VLOOKUP($A315,'TD SOP+PROFORM'!$A$5:$AD$750,MATCH(O$4,'TD SOP+PROFORM'!$B$2:$AD$2,0)+1,0),0)+IFERROR(VLOOKUP($A315,'TD SOP+PROFORM'!$A$5:$AD$750,MATCH(O$2,'TD SOP+PROFORM'!$B$2:$AD$2,0)+1,0),0)</f>
        <v>0</v>
      </c>
      <c r="P315" s="25">
        <f>IFERROR(VLOOKUP($A315,'TD SOP+PROFORM'!$A$5:$AD$750,MATCH(P$4,'TD SOP+PROFORM'!$B$2:$AD$2,0)+1,0),0)+IFERROR(VLOOKUP($A315,'TD SOP+PROFORM'!$A$5:$AD$750,MATCH(P$2,'TD SOP+PROFORM'!$B$2:$AD$2,0)+1,0),0)</f>
        <v>0</v>
      </c>
      <c r="Q315" s="26" t="str">
        <f t="shared" si="69"/>
        <v/>
      </c>
      <c r="R315" s="25">
        <f>IFERROR(VLOOKUP($A315,'TD SOP+PROFORM'!$A$5:$AD$750,MATCH(R$4,'TD SOP+PROFORM'!$B$2:$AD$2,0)+1,0),0)+IFERROR(VLOOKUP($A315,'TD SOP+PROFORM'!$A$5:$AD$750,MATCH(R$2,'TD SOP+PROFORM'!$B$2:$AD$2,0)+1,0),0)</f>
        <v>0</v>
      </c>
      <c r="S315" s="25">
        <f>IFERROR(VLOOKUP($A315,'TD SOP+PROFORM'!$A$5:$AD$750,MATCH(S$4,'TD SOP+PROFORM'!$B$2:$AD$2,0)+1,0),0)+IFERROR(VLOOKUP($A315,'TD SOP+PROFORM'!$A$5:$AD$750,MATCH(S$2,'TD SOP+PROFORM'!$B$2:$AD$2,0)+1,0),0)</f>
        <v>0</v>
      </c>
      <c r="T315" s="26" t="str">
        <f t="shared" si="70"/>
        <v/>
      </c>
      <c r="U315" s="25">
        <f>IFERROR(VLOOKUP($A315,'TD SOP+PROFORM'!$A$5:$AD$750,MATCH(U$4,'TD SOP+PROFORM'!$B$2:$AD$2,0)+1,0),0)+IFERROR(VLOOKUP($A315,'TD SOP+PROFORM'!$A$5:$AD$750,MATCH(U$2,'TD SOP+PROFORM'!$B$2:$AD$2,0)+1,0),0)</f>
        <v>0</v>
      </c>
      <c r="V315" s="25">
        <f>IFERROR(VLOOKUP($A315,'TD SOP+PROFORM'!$A$5:$AD$750,MATCH(V$4,'TD SOP+PROFORM'!$B$2:$AD$2,0)+1,0),0)+IFERROR(VLOOKUP($A315,'TD SOP+PROFORM'!$A$5:$AD$750,MATCH(V$2,'TD SOP+PROFORM'!$B$2:$AD$2,0)+1,0),0)</f>
        <v>0</v>
      </c>
      <c r="W315" s="26" t="str">
        <f t="shared" si="71"/>
        <v/>
      </c>
      <c r="X315" s="25">
        <f>IFERROR(VLOOKUP($A315,'TD SOP+PROFORM'!$A$5:$AD$750,MATCH(X$4,'TD SOP+PROFORM'!$B$2:$AD$2,0)+1,0),0)+IFERROR(VLOOKUP($A315,'TD SOP+PROFORM'!$A$5:$AD$750,MATCH(X$2,'TD SOP+PROFORM'!$B$2:$AD$2,0)+1,0),0)</f>
        <v>0</v>
      </c>
      <c r="Y315" s="25">
        <f>IFERROR(VLOOKUP($A315,'TD SOP+PROFORM'!$A$5:$AD$750,MATCH(Y$4,'TD SOP+PROFORM'!$B$2:$AD$2,0)+1,0),0)+IFERROR(VLOOKUP($A315,'TD SOP+PROFORM'!$A$5:$AD$750,MATCH(Y$2,'TD SOP+PROFORM'!$B$2:$AD$2,0)+1,0),0)</f>
        <v>0</v>
      </c>
      <c r="Z315" s="26" t="str">
        <f t="shared" si="72"/>
        <v/>
      </c>
      <c r="AA315" s="25">
        <f>IFERROR(VLOOKUP($A315,'TD SOP+PROFORM'!$A$5:$AD$750,MATCH(AA$4,'TD SOP+PROFORM'!$B$2:$AD$2,0)+1,0),0)+IFERROR(VLOOKUP($A315,'TD SOP+PROFORM'!$A$5:$AD$750,MATCH(AA$2,'TD SOP+PROFORM'!$B$2:$AD$2,0)+1,0),0)</f>
        <v>0</v>
      </c>
      <c r="AB315" s="25">
        <f>IFERROR(VLOOKUP($A315,'TD SOP+PROFORM'!$A$5:$AD$750,MATCH(AB$4,'TD SOP+PROFORM'!$B$2:$AD$2,0)+1,0),0)+IFERROR(VLOOKUP($A315,'TD SOP+PROFORM'!$A$5:$AD$750,MATCH(AB$2,'TD SOP+PROFORM'!$B$2:$AD$2,0)+1,0),0)</f>
        <v>0</v>
      </c>
      <c r="AC315" s="26" t="str">
        <f t="shared" si="73"/>
        <v/>
      </c>
      <c r="AD315" s="25">
        <f>IFERROR(VLOOKUP($A315,'TD SOP+PROFORM'!$A$5:$AD$750,MATCH(AD$4,'TD SOP+PROFORM'!$B$2:$AD$2,0)+1,0),0)+IFERROR(VLOOKUP($A315,'TD SOP+PROFORM'!$A$5:$AD$750,MATCH(AD$2,'TD SOP+PROFORM'!$B$2:$AD$2,0)+1,0),0)</f>
        <v>0</v>
      </c>
      <c r="AE315" s="25">
        <f>IFERROR(VLOOKUP($A315,'TD SOP+PROFORM'!$A$5:$AD$750,MATCH(AE$4,'TD SOP+PROFORM'!$B$2:$AD$2,0)+1,0),0)+IFERROR(VLOOKUP($A315,'TD SOP+PROFORM'!$A$5:$AD$750,MATCH(AE$2,'TD SOP+PROFORM'!$B$2:$AD$2,0)+1,0),0)</f>
        <v>0</v>
      </c>
      <c r="AF315" s="26" t="str">
        <f t="shared" si="74"/>
        <v/>
      </c>
      <c r="AG315" s="25">
        <f>IFERROR(VLOOKUP($A315,'TD SOP+PROFORM'!$A$5:$AD$750,MATCH(AG$4,'TD SOP+PROFORM'!$B$2:$AD$2,0)+1,0),0)+IFERROR(VLOOKUP($A315,'TD SOP+PROFORM'!$A$5:$AD$750,MATCH(AG$2,'TD SOP+PROFORM'!$B$2:$AD$2,0)+1,0),0)</f>
        <v>0</v>
      </c>
      <c r="AH315" s="25">
        <f>IFERROR(VLOOKUP($A315,'TD SOP+PROFORM'!$A$5:$AD$750,MATCH(AH$4,'TD SOP+PROFORM'!$B$2:$AD$2,0)+1,0),0)+IFERROR(VLOOKUP($A315,'TD SOP+PROFORM'!$A$5:$AD$750,MATCH(AH$2,'TD SOP+PROFORM'!$B$2:$AD$2,0)+1,0),0)</f>
        <v>0</v>
      </c>
      <c r="AI315" s="26" t="str">
        <f t="shared" si="75"/>
        <v/>
      </c>
      <c r="AJ315" s="25">
        <f>IFERROR(VLOOKUP($A315,'TD SOP+PROFORM'!$A$5:$AD$750,MATCH(AJ$4,'TD SOP+PROFORM'!$B$2:$AD$2,0)+1,0),0)+IFERROR(VLOOKUP($A315,'TD SOP+PROFORM'!$A$5:$AD$750,MATCH(AJ$2,'TD SOP+PROFORM'!$B$2:$AD$2,0)+1,0),0)</f>
        <v>0</v>
      </c>
      <c r="AK315" s="25">
        <f>IFERROR(VLOOKUP($A315,'TD SOP+PROFORM'!$A$5:$AD$750,MATCH(AK$4,'TD SOP+PROFORM'!$B$2:$AD$2,0)+1,0),0)+IFERROR(VLOOKUP($A315,'TD SOP+PROFORM'!$A$5:$AD$750,MATCH(AK$2,'TD SOP+PROFORM'!$B$2:$AD$2,0)+1,0),0)</f>
        <v>0</v>
      </c>
      <c r="AL315" s="26" t="str">
        <f t="shared" si="76"/>
        <v/>
      </c>
      <c r="AM315" s="25">
        <f t="shared" si="78"/>
        <v>0</v>
      </c>
      <c r="AN315" s="25">
        <f t="shared" si="78"/>
        <v>0</v>
      </c>
      <c r="AO315" s="26" t="str">
        <f t="shared" si="77"/>
        <v/>
      </c>
    </row>
    <row r="316" spans="1:41" x14ac:dyDescent="0.35">
      <c r="A316" s="24">
        <f>IF(AND('TD SOP+PROFORM'!A313&lt;&gt;"",'TD SOP+PROFORM'!A313&lt;&gt;"TOTAL"),'TD SOP+PROFORM'!A313,0)</f>
        <v>0</v>
      </c>
      <c r="C316" s="25" t="str">
        <f>IFERROR(VLOOKUP($A316,'TD SOP+PROFORM'!$A$5:$AD$750,MATCH(C$4,'TD SOP+PROFORM'!$B$2:$AT$2,0)+1,0),"")</f>
        <v/>
      </c>
      <c r="D316" s="25" t="str">
        <f>IFERROR(VLOOKUP($A316,'TD SOP+PROFORM'!$A$5:$AD$750,MATCH(D$4,'TD SOP+PROFORM'!$B$2:$AT$2,0)+1,0),"")</f>
        <v/>
      </c>
      <c r="E316" s="26" t="str">
        <f t="shared" si="65"/>
        <v/>
      </c>
      <c r="F316" s="25" t="str">
        <f>IFERROR(VLOOKUP($A316,'TD SOP+PROFORM'!$A$5:$AD$750,MATCH(F$4,'TD SOP+PROFORM'!$B$2:$AT$2,0)+1,0),"")</f>
        <v/>
      </c>
      <c r="G316" s="25" t="str">
        <f>IFERROR(VLOOKUP($A316,'TD SOP+PROFORM'!$A$5:$AD$750,MATCH(G$4,'TD SOP+PROFORM'!$B$2:$AT$2,0)+1,0),"")</f>
        <v/>
      </c>
      <c r="H316" s="26" t="str">
        <f t="shared" si="66"/>
        <v/>
      </c>
      <c r="I316" s="25" t="str">
        <f>IFERROR(VLOOKUP($A316,'TD SOP+PROFORM'!$A$5:$AD$750,MATCH(I$4,'TD SOP+PROFORM'!$B$2:$AT$2,0)+1,0),"")</f>
        <v/>
      </c>
      <c r="J316" s="25" t="str">
        <f>IFERROR(VLOOKUP($A316,'TD SOP+PROFORM'!$A$5:$AD$750,MATCH(J$4,'TD SOP+PROFORM'!$B$2:$AT$2,0)+1,0),"")</f>
        <v/>
      </c>
      <c r="K316" s="26" t="str">
        <f t="shared" si="67"/>
        <v/>
      </c>
      <c r="L316" s="25" t="str">
        <f>IFERROR(VLOOKUP($A316,'TD SOP+PROFORM'!$A$5:$AD$750,MATCH(L$4,'TD SOP+PROFORM'!$B$2:$AT$2,0)+1,0),"")</f>
        <v/>
      </c>
      <c r="M316" s="25" t="str">
        <f>IFERROR(VLOOKUP($A316,'TD SOP+PROFORM'!$A$5:$AD$750,MATCH(M$4,'TD SOP+PROFORM'!$B$2:$AT$2,0)+1,0),"")</f>
        <v/>
      </c>
      <c r="N316" s="26" t="str">
        <f t="shared" si="68"/>
        <v/>
      </c>
      <c r="O316" s="25">
        <f>IFERROR(VLOOKUP($A316,'TD SOP+PROFORM'!$A$5:$AD$750,MATCH(O$4,'TD SOP+PROFORM'!$B$2:$AD$2,0)+1,0),0)+IFERROR(VLOOKUP($A316,'TD SOP+PROFORM'!$A$5:$AD$750,MATCH(O$2,'TD SOP+PROFORM'!$B$2:$AD$2,0)+1,0),0)</f>
        <v>0</v>
      </c>
      <c r="P316" s="25">
        <f>IFERROR(VLOOKUP($A316,'TD SOP+PROFORM'!$A$5:$AD$750,MATCH(P$4,'TD SOP+PROFORM'!$B$2:$AD$2,0)+1,0),0)+IFERROR(VLOOKUP($A316,'TD SOP+PROFORM'!$A$5:$AD$750,MATCH(P$2,'TD SOP+PROFORM'!$B$2:$AD$2,0)+1,0),0)</f>
        <v>0</v>
      </c>
      <c r="Q316" s="26" t="str">
        <f t="shared" si="69"/>
        <v/>
      </c>
      <c r="R316" s="25">
        <f>IFERROR(VLOOKUP($A316,'TD SOP+PROFORM'!$A$5:$AD$750,MATCH(R$4,'TD SOP+PROFORM'!$B$2:$AD$2,0)+1,0),0)+IFERROR(VLOOKUP($A316,'TD SOP+PROFORM'!$A$5:$AD$750,MATCH(R$2,'TD SOP+PROFORM'!$B$2:$AD$2,0)+1,0),0)</f>
        <v>0</v>
      </c>
      <c r="S316" s="25">
        <f>IFERROR(VLOOKUP($A316,'TD SOP+PROFORM'!$A$5:$AD$750,MATCH(S$4,'TD SOP+PROFORM'!$B$2:$AD$2,0)+1,0),0)+IFERROR(VLOOKUP($A316,'TD SOP+PROFORM'!$A$5:$AD$750,MATCH(S$2,'TD SOP+PROFORM'!$B$2:$AD$2,0)+1,0),0)</f>
        <v>0</v>
      </c>
      <c r="T316" s="26" t="str">
        <f t="shared" si="70"/>
        <v/>
      </c>
      <c r="U316" s="25">
        <f>IFERROR(VLOOKUP($A316,'TD SOP+PROFORM'!$A$5:$AD$750,MATCH(U$4,'TD SOP+PROFORM'!$B$2:$AD$2,0)+1,0),0)+IFERROR(VLOOKUP($A316,'TD SOP+PROFORM'!$A$5:$AD$750,MATCH(U$2,'TD SOP+PROFORM'!$B$2:$AD$2,0)+1,0),0)</f>
        <v>0</v>
      </c>
      <c r="V316" s="25">
        <f>IFERROR(VLOOKUP($A316,'TD SOP+PROFORM'!$A$5:$AD$750,MATCH(V$4,'TD SOP+PROFORM'!$B$2:$AD$2,0)+1,0),0)+IFERROR(VLOOKUP($A316,'TD SOP+PROFORM'!$A$5:$AD$750,MATCH(V$2,'TD SOP+PROFORM'!$B$2:$AD$2,0)+1,0),0)</f>
        <v>0</v>
      </c>
      <c r="W316" s="26" t="str">
        <f t="shared" si="71"/>
        <v/>
      </c>
      <c r="X316" s="25">
        <f>IFERROR(VLOOKUP($A316,'TD SOP+PROFORM'!$A$5:$AD$750,MATCH(X$4,'TD SOP+PROFORM'!$B$2:$AD$2,0)+1,0),0)+IFERROR(VLOOKUP($A316,'TD SOP+PROFORM'!$A$5:$AD$750,MATCH(X$2,'TD SOP+PROFORM'!$B$2:$AD$2,0)+1,0),0)</f>
        <v>0</v>
      </c>
      <c r="Y316" s="25">
        <f>IFERROR(VLOOKUP($A316,'TD SOP+PROFORM'!$A$5:$AD$750,MATCH(Y$4,'TD SOP+PROFORM'!$B$2:$AD$2,0)+1,0),0)+IFERROR(VLOOKUP($A316,'TD SOP+PROFORM'!$A$5:$AD$750,MATCH(Y$2,'TD SOP+PROFORM'!$B$2:$AD$2,0)+1,0),0)</f>
        <v>0</v>
      </c>
      <c r="Z316" s="26" t="str">
        <f t="shared" si="72"/>
        <v/>
      </c>
      <c r="AA316" s="25">
        <f>IFERROR(VLOOKUP($A316,'TD SOP+PROFORM'!$A$5:$AD$750,MATCH(AA$4,'TD SOP+PROFORM'!$B$2:$AD$2,0)+1,0),0)+IFERROR(VLOOKUP($A316,'TD SOP+PROFORM'!$A$5:$AD$750,MATCH(AA$2,'TD SOP+PROFORM'!$B$2:$AD$2,0)+1,0),0)</f>
        <v>0</v>
      </c>
      <c r="AB316" s="25">
        <f>IFERROR(VLOOKUP($A316,'TD SOP+PROFORM'!$A$5:$AD$750,MATCH(AB$4,'TD SOP+PROFORM'!$B$2:$AD$2,0)+1,0),0)+IFERROR(VLOOKUP($A316,'TD SOP+PROFORM'!$A$5:$AD$750,MATCH(AB$2,'TD SOP+PROFORM'!$B$2:$AD$2,0)+1,0),0)</f>
        <v>0</v>
      </c>
      <c r="AC316" s="26" t="str">
        <f t="shared" si="73"/>
        <v/>
      </c>
      <c r="AD316" s="25">
        <f>IFERROR(VLOOKUP($A316,'TD SOP+PROFORM'!$A$5:$AD$750,MATCH(AD$4,'TD SOP+PROFORM'!$B$2:$AD$2,0)+1,0),0)+IFERROR(VLOOKUP($A316,'TD SOP+PROFORM'!$A$5:$AD$750,MATCH(AD$2,'TD SOP+PROFORM'!$B$2:$AD$2,0)+1,0),0)</f>
        <v>0</v>
      </c>
      <c r="AE316" s="25">
        <f>IFERROR(VLOOKUP($A316,'TD SOP+PROFORM'!$A$5:$AD$750,MATCH(AE$4,'TD SOP+PROFORM'!$B$2:$AD$2,0)+1,0),0)+IFERROR(VLOOKUP($A316,'TD SOP+PROFORM'!$A$5:$AD$750,MATCH(AE$2,'TD SOP+PROFORM'!$B$2:$AD$2,0)+1,0),0)</f>
        <v>0</v>
      </c>
      <c r="AF316" s="26" t="str">
        <f t="shared" si="74"/>
        <v/>
      </c>
      <c r="AG316" s="25">
        <f>IFERROR(VLOOKUP($A316,'TD SOP+PROFORM'!$A$5:$AD$750,MATCH(AG$4,'TD SOP+PROFORM'!$B$2:$AD$2,0)+1,0),0)+IFERROR(VLOOKUP($A316,'TD SOP+PROFORM'!$A$5:$AD$750,MATCH(AG$2,'TD SOP+PROFORM'!$B$2:$AD$2,0)+1,0),0)</f>
        <v>0</v>
      </c>
      <c r="AH316" s="25">
        <f>IFERROR(VLOOKUP($A316,'TD SOP+PROFORM'!$A$5:$AD$750,MATCH(AH$4,'TD SOP+PROFORM'!$B$2:$AD$2,0)+1,0),0)+IFERROR(VLOOKUP($A316,'TD SOP+PROFORM'!$A$5:$AD$750,MATCH(AH$2,'TD SOP+PROFORM'!$B$2:$AD$2,0)+1,0),0)</f>
        <v>0</v>
      </c>
      <c r="AI316" s="26" t="str">
        <f t="shared" si="75"/>
        <v/>
      </c>
      <c r="AJ316" s="25">
        <f>IFERROR(VLOOKUP($A316,'TD SOP+PROFORM'!$A$5:$AD$750,MATCH(AJ$4,'TD SOP+PROFORM'!$B$2:$AD$2,0)+1,0),0)+IFERROR(VLOOKUP($A316,'TD SOP+PROFORM'!$A$5:$AD$750,MATCH(AJ$2,'TD SOP+PROFORM'!$B$2:$AD$2,0)+1,0),0)</f>
        <v>0</v>
      </c>
      <c r="AK316" s="25">
        <f>IFERROR(VLOOKUP($A316,'TD SOP+PROFORM'!$A$5:$AD$750,MATCH(AK$4,'TD SOP+PROFORM'!$B$2:$AD$2,0)+1,0),0)+IFERROR(VLOOKUP($A316,'TD SOP+PROFORM'!$A$5:$AD$750,MATCH(AK$2,'TD SOP+PROFORM'!$B$2:$AD$2,0)+1,0),0)</f>
        <v>0</v>
      </c>
      <c r="AL316" s="26" t="str">
        <f t="shared" si="76"/>
        <v/>
      </c>
      <c r="AM316" s="25">
        <f t="shared" si="78"/>
        <v>0</v>
      </c>
      <c r="AN316" s="25">
        <f t="shared" si="78"/>
        <v>0</v>
      </c>
      <c r="AO316" s="26" t="str">
        <f t="shared" si="77"/>
        <v/>
      </c>
    </row>
    <row r="317" spans="1:41" x14ac:dyDescent="0.35">
      <c r="A317" s="24">
        <f>IF(AND('TD SOP+PROFORM'!A314&lt;&gt;"",'TD SOP+PROFORM'!A314&lt;&gt;"TOTAL"),'TD SOP+PROFORM'!A314,0)</f>
        <v>0</v>
      </c>
      <c r="C317" s="25" t="str">
        <f>IFERROR(VLOOKUP($A317,'TD SOP+PROFORM'!$A$5:$AD$750,MATCH(C$4,'TD SOP+PROFORM'!$B$2:$AT$2,0)+1,0),"")</f>
        <v/>
      </c>
      <c r="D317" s="25" t="str">
        <f>IFERROR(VLOOKUP($A317,'TD SOP+PROFORM'!$A$5:$AD$750,MATCH(D$4,'TD SOP+PROFORM'!$B$2:$AT$2,0)+1,0),"")</f>
        <v/>
      </c>
      <c r="E317" s="26" t="str">
        <f t="shared" si="65"/>
        <v/>
      </c>
      <c r="F317" s="25" t="str">
        <f>IFERROR(VLOOKUP($A317,'TD SOP+PROFORM'!$A$5:$AD$750,MATCH(F$4,'TD SOP+PROFORM'!$B$2:$AT$2,0)+1,0),"")</f>
        <v/>
      </c>
      <c r="G317" s="25" t="str">
        <f>IFERROR(VLOOKUP($A317,'TD SOP+PROFORM'!$A$5:$AD$750,MATCH(G$4,'TD SOP+PROFORM'!$B$2:$AT$2,0)+1,0),"")</f>
        <v/>
      </c>
      <c r="H317" s="26" t="str">
        <f t="shared" si="66"/>
        <v/>
      </c>
      <c r="I317" s="25" t="str">
        <f>IFERROR(VLOOKUP($A317,'TD SOP+PROFORM'!$A$5:$AD$750,MATCH(I$4,'TD SOP+PROFORM'!$B$2:$AT$2,0)+1,0),"")</f>
        <v/>
      </c>
      <c r="J317" s="25" t="str">
        <f>IFERROR(VLOOKUP($A317,'TD SOP+PROFORM'!$A$5:$AD$750,MATCH(J$4,'TD SOP+PROFORM'!$B$2:$AT$2,0)+1,0),"")</f>
        <v/>
      </c>
      <c r="K317" s="26" t="str">
        <f t="shared" si="67"/>
        <v/>
      </c>
      <c r="L317" s="25" t="str">
        <f>IFERROR(VLOOKUP($A317,'TD SOP+PROFORM'!$A$5:$AD$750,MATCH(L$4,'TD SOP+PROFORM'!$B$2:$AT$2,0)+1,0),"")</f>
        <v/>
      </c>
      <c r="M317" s="25" t="str">
        <f>IFERROR(VLOOKUP($A317,'TD SOP+PROFORM'!$A$5:$AD$750,MATCH(M$4,'TD SOP+PROFORM'!$B$2:$AT$2,0)+1,0),"")</f>
        <v/>
      </c>
      <c r="N317" s="26" t="str">
        <f t="shared" si="68"/>
        <v/>
      </c>
      <c r="O317" s="25">
        <f>IFERROR(VLOOKUP($A317,'TD SOP+PROFORM'!$A$5:$AD$750,MATCH(O$4,'TD SOP+PROFORM'!$B$2:$AD$2,0)+1,0),0)+IFERROR(VLOOKUP($A317,'TD SOP+PROFORM'!$A$5:$AD$750,MATCH(O$2,'TD SOP+PROFORM'!$B$2:$AD$2,0)+1,0),0)</f>
        <v>0</v>
      </c>
      <c r="P317" s="25">
        <f>IFERROR(VLOOKUP($A317,'TD SOP+PROFORM'!$A$5:$AD$750,MATCH(P$4,'TD SOP+PROFORM'!$B$2:$AD$2,0)+1,0),0)+IFERROR(VLOOKUP($A317,'TD SOP+PROFORM'!$A$5:$AD$750,MATCH(P$2,'TD SOP+PROFORM'!$B$2:$AD$2,0)+1,0),0)</f>
        <v>0</v>
      </c>
      <c r="Q317" s="26" t="str">
        <f t="shared" si="69"/>
        <v/>
      </c>
      <c r="R317" s="25">
        <f>IFERROR(VLOOKUP($A317,'TD SOP+PROFORM'!$A$5:$AD$750,MATCH(R$4,'TD SOP+PROFORM'!$B$2:$AD$2,0)+1,0),0)+IFERROR(VLOOKUP($A317,'TD SOP+PROFORM'!$A$5:$AD$750,MATCH(R$2,'TD SOP+PROFORM'!$B$2:$AD$2,0)+1,0),0)</f>
        <v>0</v>
      </c>
      <c r="S317" s="25">
        <f>IFERROR(VLOOKUP($A317,'TD SOP+PROFORM'!$A$5:$AD$750,MATCH(S$4,'TD SOP+PROFORM'!$B$2:$AD$2,0)+1,0),0)+IFERROR(VLOOKUP($A317,'TD SOP+PROFORM'!$A$5:$AD$750,MATCH(S$2,'TD SOP+PROFORM'!$B$2:$AD$2,0)+1,0),0)</f>
        <v>0</v>
      </c>
      <c r="T317" s="26" t="str">
        <f t="shared" si="70"/>
        <v/>
      </c>
      <c r="U317" s="25">
        <f>IFERROR(VLOOKUP($A317,'TD SOP+PROFORM'!$A$5:$AD$750,MATCH(U$4,'TD SOP+PROFORM'!$B$2:$AD$2,0)+1,0),0)+IFERROR(VLOOKUP($A317,'TD SOP+PROFORM'!$A$5:$AD$750,MATCH(U$2,'TD SOP+PROFORM'!$B$2:$AD$2,0)+1,0),0)</f>
        <v>0</v>
      </c>
      <c r="V317" s="25">
        <f>IFERROR(VLOOKUP($A317,'TD SOP+PROFORM'!$A$5:$AD$750,MATCH(V$4,'TD SOP+PROFORM'!$B$2:$AD$2,0)+1,0),0)+IFERROR(VLOOKUP($A317,'TD SOP+PROFORM'!$A$5:$AD$750,MATCH(V$2,'TD SOP+PROFORM'!$B$2:$AD$2,0)+1,0),0)</f>
        <v>0</v>
      </c>
      <c r="W317" s="26" t="str">
        <f t="shared" si="71"/>
        <v/>
      </c>
      <c r="X317" s="25">
        <f>IFERROR(VLOOKUP($A317,'TD SOP+PROFORM'!$A$5:$AD$750,MATCH(X$4,'TD SOP+PROFORM'!$B$2:$AD$2,0)+1,0),0)+IFERROR(VLOOKUP($A317,'TD SOP+PROFORM'!$A$5:$AD$750,MATCH(X$2,'TD SOP+PROFORM'!$B$2:$AD$2,0)+1,0),0)</f>
        <v>0</v>
      </c>
      <c r="Y317" s="25">
        <f>IFERROR(VLOOKUP($A317,'TD SOP+PROFORM'!$A$5:$AD$750,MATCH(Y$4,'TD SOP+PROFORM'!$B$2:$AD$2,0)+1,0),0)+IFERROR(VLOOKUP($A317,'TD SOP+PROFORM'!$A$5:$AD$750,MATCH(Y$2,'TD SOP+PROFORM'!$B$2:$AD$2,0)+1,0),0)</f>
        <v>0</v>
      </c>
      <c r="Z317" s="26" t="str">
        <f t="shared" si="72"/>
        <v/>
      </c>
      <c r="AA317" s="25">
        <f>IFERROR(VLOOKUP($A317,'TD SOP+PROFORM'!$A$5:$AD$750,MATCH(AA$4,'TD SOP+PROFORM'!$B$2:$AD$2,0)+1,0),0)+IFERROR(VLOOKUP($A317,'TD SOP+PROFORM'!$A$5:$AD$750,MATCH(AA$2,'TD SOP+PROFORM'!$B$2:$AD$2,0)+1,0),0)</f>
        <v>0</v>
      </c>
      <c r="AB317" s="25">
        <f>IFERROR(VLOOKUP($A317,'TD SOP+PROFORM'!$A$5:$AD$750,MATCH(AB$4,'TD SOP+PROFORM'!$B$2:$AD$2,0)+1,0),0)+IFERROR(VLOOKUP($A317,'TD SOP+PROFORM'!$A$5:$AD$750,MATCH(AB$2,'TD SOP+PROFORM'!$B$2:$AD$2,0)+1,0),0)</f>
        <v>0</v>
      </c>
      <c r="AC317" s="26" t="str">
        <f t="shared" si="73"/>
        <v/>
      </c>
      <c r="AD317" s="25">
        <f>IFERROR(VLOOKUP($A317,'TD SOP+PROFORM'!$A$5:$AD$750,MATCH(AD$4,'TD SOP+PROFORM'!$B$2:$AD$2,0)+1,0),0)+IFERROR(VLOOKUP($A317,'TD SOP+PROFORM'!$A$5:$AD$750,MATCH(AD$2,'TD SOP+PROFORM'!$B$2:$AD$2,0)+1,0),0)</f>
        <v>0</v>
      </c>
      <c r="AE317" s="25">
        <f>IFERROR(VLOOKUP($A317,'TD SOP+PROFORM'!$A$5:$AD$750,MATCH(AE$4,'TD SOP+PROFORM'!$B$2:$AD$2,0)+1,0),0)+IFERROR(VLOOKUP($A317,'TD SOP+PROFORM'!$A$5:$AD$750,MATCH(AE$2,'TD SOP+PROFORM'!$B$2:$AD$2,0)+1,0),0)</f>
        <v>0</v>
      </c>
      <c r="AF317" s="26" t="str">
        <f t="shared" si="74"/>
        <v/>
      </c>
      <c r="AG317" s="25">
        <f>IFERROR(VLOOKUP($A317,'TD SOP+PROFORM'!$A$5:$AD$750,MATCH(AG$4,'TD SOP+PROFORM'!$B$2:$AD$2,0)+1,0),0)+IFERROR(VLOOKUP($A317,'TD SOP+PROFORM'!$A$5:$AD$750,MATCH(AG$2,'TD SOP+PROFORM'!$B$2:$AD$2,0)+1,0),0)</f>
        <v>0</v>
      </c>
      <c r="AH317" s="25">
        <f>IFERROR(VLOOKUP($A317,'TD SOP+PROFORM'!$A$5:$AD$750,MATCH(AH$4,'TD SOP+PROFORM'!$B$2:$AD$2,0)+1,0),0)+IFERROR(VLOOKUP($A317,'TD SOP+PROFORM'!$A$5:$AD$750,MATCH(AH$2,'TD SOP+PROFORM'!$B$2:$AD$2,0)+1,0),0)</f>
        <v>0</v>
      </c>
      <c r="AI317" s="26" t="str">
        <f t="shared" si="75"/>
        <v/>
      </c>
      <c r="AJ317" s="25">
        <f>IFERROR(VLOOKUP($A317,'TD SOP+PROFORM'!$A$5:$AD$750,MATCH(AJ$4,'TD SOP+PROFORM'!$B$2:$AD$2,0)+1,0),0)+IFERROR(VLOOKUP($A317,'TD SOP+PROFORM'!$A$5:$AD$750,MATCH(AJ$2,'TD SOP+PROFORM'!$B$2:$AD$2,0)+1,0),0)</f>
        <v>0</v>
      </c>
      <c r="AK317" s="25">
        <f>IFERROR(VLOOKUP($A317,'TD SOP+PROFORM'!$A$5:$AD$750,MATCH(AK$4,'TD SOP+PROFORM'!$B$2:$AD$2,0)+1,0),0)+IFERROR(VLOOKUP($A317,'TD SOP+PROFORM'!$A$5:$AD$750,MATCH(AK$2,'TD SOP+PROFORM'!$B$2:$AD$2,0)+1,0),0)</f>
        <v>0</v>
      </c>
      <c r="AL317" s="26" t="str">
        <f t="shared" si="76"/>
        <v/>
      </c>
      <c r="AM317" s="25">
        <f t="shared" si="78"/>
        <v>0</v>
      </c>
      <c r="AN317" s="25">
        <f t="shared" si="78"/>
        <v>0</v>
      </c>
      <c r="AO317" s="26" t="str">
        <f t="shared" si="77"/>
        <v/>
      </c>
    </row>
    <row r="318" spans="1:41" x14ac:dyDescent="0.35">
      <c r="A318" s="24">
        <f>IF(AND('TD SOP+PROFORM'!A315&lt;&gt;"",'TD SOP+PROFORM'!A315&lt;&gt;"TOTAL"),'TD SOP+PROFORM'!A315,0)</f>
        <v>0</v>
      </c>
      <c r="C318" s="25" t="str">
        <f>IFERROR(VLOOKUP($A318,'TD SOP+PROFORM'!$A$5:$AD$750,MATCH(C$4,'TD SOP+PROFORM'!$B$2:$AT$2,0)+1,0),"")</f>
        <v/>
      </c>
      <c r="D318" s="25" t="str">
        <f>IFERROR(VLOOKUP($A318,'TD SOP+PROFORM'!$A$5:$AD$750,MATCH(D$4,'TD SOP+PROFORM'!$B$2:$AT$2,0)+1,0),"")</f>
        <v/>
      </c>
      <c r="E318" s="26" t="str">
        <f t="shared" si="65"/>
        <v/>
      </c>
      <c r="F318" s="25" t="str">
        <f>IFERROR(VLOOKUP($A318,'TD SOP+PROFORM'!$A$5:$AD$750,MATCH(F$4,'TD SOP+PROFORM'!$B$2:$AT$2,0)+1,0),"")</f>
        <v/>
      </c>
      <c r="G318" s="25" t="str">
        <f>IFERROR(VLOOKUP($A318,'TD SOP+PROFORM'!$A$5:$AD$750,MATCH(G$4,'TD SOP+PROFORM'!$B$2:$AT$2,0)+1,0),"")</f>
        <v/>
      </c>
      <c r="H318" s="26" t="str">
        <f t="shared" si="66"/>
        <v/>
      </c>
      <c r="I318" s="25" t="str">
        <f>IFERROR(VLOOKUP($A318,'TD SOP+PROFORM'!$A$5:$AD$750,MATCH(I$4,'TD SOP+PROFORM'!$B$2:$AT$2,0)+1,0),"")</f>
        <v/>
      </c>
      <c r="J318" s="25" t="str">
        <f>IFERROR(VLOOKUP($A318,'TD SOP+PROFORM'!$A$5:$AD$750,MATCH(J$4,'TD SOP+PROFORM'!$B$2:$AT$2,0)+1,0),"")</f>
        <v/>
      </c>
      <c r="K318" s="26" t="str">
        <f t="shared" si="67"/>
        <v/>
      </c>
      <c r="L318" s="25" t="str">
        <f>IFERROR(VLOOKUP($A318,'TD SOP+PROFORM'!$A$5:$AD$750,MATCH(L$4,'TD SOP+PROFORM'!$B$2:$AT$2,0)+1,0),"")</f>
        <v/>
      </c>
      <c r="M318" s="25" t="str">
        <f>IFERROR(VLOOKUP($A318,'TD SOP+PROFORM'!$A$5:$AD$750,MATCH(M$4,'TD SOP+PROFORM'!$B$2:$AT$2,0)+1,0),"")</f>
        <v/>
      </c>
      <c r="N318" s="26" t="str">
        <f t="shared" si="68"/>
        <v/>
      </c>
      <c r="O318" s="25">
        <f>IFERROR(VLOOKUP($A318,'TD SOP+PROFORM'!$A$5:$AD$750,MATCH(O$4,'TD SOP+PROFORM'!$B$2:$AD$2,0)+1,0),0)+IFERROR(VLOOKUP($A318,'TD SOP+PROFORM'!$A$5:$AD$750,MATCH(O$2,'TD SOP+PROFORM'!$B$2:$AD$2,0)+1,0),0)</f>
        <v>0</v>
      </c>
      <c r="P318" s="25">
        <f>IFERROR(VLOOKUP($A318,'TD SOP+PROFORM'!$A$5:$AD$750,MATCH(P$4,'TD SOP+PROFORM'!$B$2:$AD$2,0)+1,0),0)+IFERROR(VLOOKUP($A318,'TD SOP+PROFORM'!$A$5:$AD$750,MATCH(P$2,'TD SOP+PROFORM'!$B$2:$AD$2,0)+1,0),0)</f>
        <v>0</v>
      </c>
      <c r="Q318" s="26" t="str">
        <f t="shared" si="69"/>
        <v/>
      </c>
      <c r="R318" s="25">
        <f>IFERROR(VLOOKUP($A318,'TD SOP+PROFORM'!$A$5:$AD$750,MATCH(R$4,'TD SOP+PROFORM'!$B$2:$AD$2,0)+1,0),0)+IFERROR(VLOOKUP($A318,'TD SOP+PROFORM'!$A$5:$AD$750,MATCH(R$2,'TD SOP+PROFORM'!$B$2:$AD$2,0)+1,0),0)</f>
        <v>0</v>
      </c>
      <c r="S318" s="25">
        <f>IFERROR(VLOOKUP($A318,'TD SOP+PROFORM'!$A$5:$AD$750,MATCH(S$4,'TD SOP+PROFORM'!$B$2:$AD$2,0)+1,0),0)+IFERROR(VLOOKUP($A318,'TD SOP+PROFORM'!$A$5:$AD$750,MATCH(S$2,'TD SOP+PROFORM'!$B$2:$AD$2,0)+1,0),0)</f>
        <v>0</v>
      </c>
      <c r="T318" s="26" t="str">
        <f t="shared" si="70"/>
        <v/>
      </c>
      <c r="U318" s="25">
        <f>IFERROR(VLOOKUP($A318,'TD SOP+PROFORM'!$A$5:$AD$750,MATCH(U$4,'TD SOP+PROFORM'!$B$2:$AD$2,0)+1,0),0)+IFERROR(VLOOKUP($A318,'TD SOP+PROFORM'!$A$5:$AD$750,MATCH(U$2,'TD SOP+PROFORM'!$B$2:$AD$2,0)+1,0),0)</f>
        <v>0</v>
      </c>
      <c r="V318" s="25">
        <f>IFERROR(VLOOKUP($A318,'TD SOP+PROFORM'!$A$5:$AD$750,MATCH(V$4,'TD SOP+PROFORM'!$B$2:$AD$2,0)+1,0),0)+IFERROR(VLOOKUP($A318,'TD SOP+PROFORM'!$A$5:$AD$750,MATCH(V$2,'TD SOP+PROFORM'!$B$2:$AD$2,0)+1,0),0)</f>
        <v>0</v>
      </c>
      <c r="W318" s="26" t="str">
        <f t="shared" si="71"/>
        <v/>
      </c>
      <c r="X318" s="25">
        <f>IFERROR(VLOOKUP($A318,'TD SOP+PROFORM'!$A$5:$AD$750,MATCH(X$4,'TD SOP+PROFORM'!$B$2:$AD$2,0)+1,0),0)+IFERROR(VLOOKUP($A318,'TD SOP+PROFORM'!$A$5:$AD$750,MATCH(X$2,'TD SOP+PROFORM'!$B$2:$AD$2,0)+1,0),0)</f>
        <v>0</v>
      </c>
      <c r="Y318" s="25">
        <f>IFERROR(VLOOKUP($A318,'TD SOP+PROFORM'!$A$5:$AD$750,MATCH(Y$4,'TD SOP+PROFORM'!$B$2:$AD$2,0)+1,0),0)+IFERROR(VLOOKUP($A318,'TD SOP+PROFORM'!$A$5:$AD$750,MATCH(Y$2,'TD SOP+PROFORM'!$B$2:$AD$2,0)+1,0),0)</f>
        <v>0</v>
      </c>
      <c r="Z318" s="26" t="str">
        <f t="shared" si="72"/>
        <v/>
      </c>
      <c r="AA318" s="25">
        <f>IFERROR(VLOOKUP($A318,'TD SOP+PROFORM'!$A$5:$AD$750,MATCH(AA$4,'TD SOP+PROFORM'!$B$2:$AD$2,0)+1,0),0)+IFERROR(VLOOKUP($A318,'TD SOP+PROFORM'!$A$5:$AD$750,MATCH(AA$2,'TD SOP+PROFORM'!$B$2:$AD$2,0)+1,0),0)</f>
        <v>0</v>
      </c>
      <c r="AB318" s="25">
        <f>IFERROR(VLOOKUP($A318,'TD SOP+PROFORM'!$A$5:$AD$750,MATCH(AB$4,'TD SOP+PROFORM'!$B$2:$AD$2,0)+1,0),0)+IFERROR(VLOOKUP($A318,'TD SOP+PROFORM'!$A$5:$AD$750,MATCH(AB$2,'TD SOP+PROFORM'!$B$2:$AD$2,0)+1,0),0)</f>
        <v>0</v>
      </c>
      <c r="AC318" s="26" t="str">
        <f t="shared" si="73"/>
        <v/>
      </c>
      <c r="AD318" s="25">
        <f>IFERROR(VLOOKUP($A318,'TD SOP+PROFORM'!$A$5:$AD$750,MATCH(AD$4,'TD SOP+PROFORM'!$B$2:$AD$2,0)+1,0),0)+IFERROR(VLOOKUP($A318,'TD SOP+PROFORM'!$A$5:$AD$750,MATCH(AD$2,'TD SOP+PROFORM'!$B$2:$AD$2,0)+1,0),0)</f>
        <v>0</v>
      </c>
      <c r="AE318" s="25">
        <f>IFERROR(VLOOKUP($A318,'TD SOP+PROFORM'!$A$5:$AD$750,MATCH(AE$4,'TD SOP+PROFORM'!$B$2:$AD$2,0)+1,0),0)+IFERROR(VLOOKUP($A318,'TD SOP+PROFORM'!$A$5:$AD$750,MATCH(AE$2,'TD SOP+PROFORM'!$B$2:$AD$2,0)+1,0),0)</f>
        <v>0</v>
      </c>
      <c r="AF318" s="26" t="str">
        <f t="shared" si="74"/>
        <v/>
      </c>
      <c r="AG318" s="25">
        <f>IFERROR(VLOOKUP($A318,'TD SOP+PROFORM'!$A$5:$AD$750,MATCH(AG$4,'TD SOP+PROFORM'!$B$2:$AD$2,0)+1,0),0)+IFERROR(VLOOKUP($A318,'TD SOP+PROFORM'!$A$5:$AD$750,MATCH(AG$2,'TD SOP+PROFORM'!$B$2:$AD$2,0)+1,0),0)</f>
        <v>0</v>
      </c>
      <c r="AH318" s="25">
        <f>IFERROR(VLOOKUP($A318,'TD SOP+PROFORM'!$A$5:$AD$750,MATCH(AH$4,'TD SOP+PROFORM'!$B$2:$AD$2,0)+1,0),0)+IFERROR(VLOOKUP($A318,'TD SOP+PROFORM'!$A$5:$AD$750,MATCH(AH$2,'TD SOP+PROFORM'!$B$2:$AD$2,0)+1,0),0)</f>
        <v>0</v>
      </c>
      <c r="AI318" s="26" t="str">
        <f t="shared" si="75"/>
        <v/>
      </c>
      <c r="AJ318" s="25">
        <f>IFERROR(VLOOKUP($A318,'TD SOP+PROFORM'!$A$5:$AD$750,MATCH(AJ$4,'TD SOP+PROFORM'!$B$2:$AD$2,0)+1,0),0)+IFERROR(VLOOKUP($A318,'TD SOP+PROFORM'!$A$5:$AD$750,MATCH(AJ$2,'TD SOP+PROFORM'!$B$2:$AD$2,0)+1,0),0)</f>
        <v>0</v>
      </c>
      <c r="AK318" s="25">
        <f>IFERROR(VLOOKUP($A318,'TD SOP+PROFORM'!$A$5:$AD$750,MATCH(AK$4,'TD SOP+PROFORM'!$B$2:$AD$2,0)+1,0),0)+IFERROR(VLOOKUP($A318,'TD SOP+PROFORM'!$A$5:$AD$750,MATCH(AK$2,'TD SOP+PROFORM'!$B$2:$AD$2,0)+1,0),0)</f>
        <v>0</v>
      </c>
      <c r="AL318" s="26" t="str">
        <f t="shared" si="76"/>
        <v/>
      </c>
      <c r="AM318" s="25">
        <f t="shared" si="78"/>
        <v>0</v>
      </c>
      <c r="AN318" s="25">
        <f t="shared" si="78"/>
        <v>0</v>
      </c>
      <c r="AO318" s="26" t="str">
        <f t="shared" si="77"/>
        <v/>
      </c>
    </row>
    <row r="319" spans="1:41" x14ac:dyDescent="0.35">
      <c r="A319" s="24">
        <f>IF(AND('TD SOP+PROFORM'!A316&lt;&gt;"",'TD SOP+PROFORM'!A316&lt;&gt;"TOTAL"),'TD SOP+PROFORM'!A316,0)</f>
        <v>0</v>
      </c>
      <c r="C319" s="25" t="str">
        <f>IFERROR(VLOOKUP($A319,'TD SOP+PROFORM'!$A$5:$AD$750,MATCH(C$4,'TD SOP+PROFORM'!$B$2:$AT$2,0)+1,0),"")</f>
        <v/>
      </c>
      <c r="D319" s="25" t="str">
        <f>IFERROR(VLOOKUP($A319,'TD SOP+PROFORM'!$A$5:$AD$750,MATCH(D$4,'TD SOP+PROFORM'!$B$2:$AT$2,0)+1,0),"")</f>
        <v/>
      </c>
      <c r="E319" s="26" t="str">
        <f t="shared" si="65"/>
        <v/>
      </c>
      <c r="F319" s="25" t="str">
        <f>IFERROR(VLOOKUP($A319,'TD SOP+PROFORM'!$A$5:$AD$750,MATCH(F$4,'TD SOP+PROFORM'!$B$2:$AT$2,0)+1,0),"")</f>
        <v/>
      </c>
      <c r="G319" s="25" t="str">
        <f>IFERROR(VLOOKUP($A319,'TD SOP+PROFORM'!$A$5:$AD$750,MATCH(G$4,'TD SOP+PROFORM'!$B$2:$AT$2,0)+1,0),"")</f>
        <v/>
      </c>
      <c r="H319" s="26" t="str">
        <f t="shared" si="66"/>
        <v/>
      </c>
      <c r="I319" s="25" t="str">
        <f>IFERROR(VLOOKUP($A319,'TD SOP+PROFORM'!$A$5:$AD$750,MATCH(I$4,'TD SOP+PROFORM'!$B$2:$AT$2,0)+1,0),"")</f>
        <v/>
      </c>
      <c r="J319" s="25" t="str">
        <f>IFERROR(VLOOKUP($A319,'TD SOP+PROFORM'!$A$5:$AD$750,MATCH(J$4,'TD SOP+PROFORM'!$B$2:$AT$2,0)+1,0),"")</f>
        <v/>
      </c>
      <c r="K319" s="26" t="str">
        <f t="shared" si="67"/>
        <v/>
      </c>
      <c r="L319" s="25" t="str">
        <f>IFERROR(VLOOKUP($A319,'TD SOP+PROFORM'!$A$5:$AD$750,MATCH(L$4,'TD SOP+PROFORM'!$B$2:$AT$2,0)+1,0),"")</f>
        <v/>
      </c>
      <c r="M319" s="25" t="str">
        <f>IFERROR(VLOOKUP($A319,'TD SOP+PROFORM'!$A$5:$AD$750,MATCH(M$4,'TD SOP+PROFORM'!$B$2:$AT$2,0)+1,0),"")</f>
        <v/>
      </c>
      <c r="N319" s="26" t="str">
        <f t="shared" si="68"/>
        <v/>
      </c>
      <c r="O319" s="25">
        <f>IFERROR(VLOOKUP($A319,'TD SOP+PROFORM'!$A$5:$AD$750,MATCH(O$4,'TD SOP+PROFORM'!$B$2:$AD$2,0)+1,0),0)+IFERROR(VLOOKUP($A319,'TD SOP+PROFORM'!$A$5:$AD$750,MATCH(O$2,'TD SOP+PROFORM'!$B$2:$AD$2,0)+1,0),0)</f>
        <v>0</v>
      </c>
      <c r="P319" s="25">
        <f>IFERROR(VLOOKUP($A319,'TD SOP+PROFORM'!$A$5:$AD$750,MATCH(P$4,'TD SOP+PROFORM'!$B$2:$AD$2,0)+1,0),0)+IFERROR(VLOOKUP($A319,'TD SOP+PROFORM'!$A$5:$AD$750,MATCH(P$2,'TD SOP+PROFORM'!$B$2:$AD$2,0)+1,0),0)</f>
        <v>0</v>
      </c>
      <c r="Q319" s="26" t="str">
        <f t="shared" si="69"/>
        <v/>
      </c>
      <c r="R319" s="25">
        <f>IFERROR(VLOOKUP($A319,'TD SOP+PROFORM'!$A$5:$AD$750,MATCH(R$4,'TD SOP+PROFORM'!$B$2:$AD$2,0)+1,0),0)+IFERROR(VLOOKUP($A319,'TD SOP+PROFORM'!$A$5:$AD$750,MATCH(R$2,'TD SOP+PROFORM'!$B$2:$AD$2,0)+1,0),0)</f>
        <v>0</v>
      </c>
      <c r="S319" s="25">
        <f>IFERROR(VLOOKUP($A319,'TD SOP+PROFORM'!$A$5:$AD$750,MATCH(S$4,'TD SOP+PROFORM'!$B$2:$AD$2,0)+1,0),0)+IFERROR(VLOOKUP($A319,'TD SOP+PROFORM'!$A$5:$AD$750,MATCH(S$2,'TD SOP+PROFORM'!$B$2:$AD$2,0)+1,0),0)</f>
        <v>0</v>
      </c>
      <c r="T319" s="26" t="str">
        <f t="shared" si="70"/>
        <v/>
      </c>
      <c r="U319" s="25">
        <f>IFERROR(VLOOKUP($A319,'TD SOP+PROFORM'!$A$5:$AD$750,MATCH(U$4,'TD SOP+PROFORM'!$B$2:$AD$2,0)+1,0),0)+IFERROR(VLOOKUP($A319,'TD SOP+PROFORM'!$A$5:$AD$750,MATCH(U$2,'TD SOP+PROFORM'!$B$2:$AD$2,0)+1,0),0)</f>
        <v>0</v>
      </c>
      <c r="V319" s="25">
        <f>IFERROR(VLOOKUP($A319,'TD SOP+PROFORM'!$A$5:$AD$750,MATCH(V$4,'TD SOP+PROFORM'!$B$2:$AD$2,0)+1,0),0)+IFERROR(VLOOKUP($A319,'TD SOP+PROFORM'!$A$5:$AD$750,MATCH(V$2,'TD SOP+PROFORM'!$B$2:$AD$2,0)+1,0),0)</f>
        <v>0</v>
      </c>
      <c r="W319" s="26" t="str">
        <f t="shared" si="71"/>
        <v/>
      </c>
      <c r="X319" s="25">
        <f>IFERROR(VLOOKUP($A319,'TD SOP+PROFORM'!$A$5:$AD$750,MATCH(X$4,'TD SOP+PROFORM'!$B$2:$AD$2,0)+1,0),0)+IFERROR(VLOOKUP($A319,'TD SOP+PROFORM'!$A$5:$AD$750,MATCH(X$2,'TD SOP+PROFORM'!$B$2:$AD$2,0)+1,0),0)</f>
        <v>0</v>
      </c>
      <c r="Y319" s="25">
        <f>IFERROR(VLOOKUP($A319,'TD SOP+PROFORM'!$A$5:$AD$750,MATCH(Y$4,'TD SOP+PROFORM'!$B$2:$AD$2,0)+1,0),0)+IFERROR(VLOOKUP($A319,'TD SOP+PROFORM'!$A$5:$AD$750,MATCH(Y$2,'TD SOP+PROFORM'!$B$2:$AD$2,0)+1,0),0)</f>
        <v>0</v>
      </c>
      <c r="Z319" s="26" t="str">
        <f t="shared" si="72"/>
        <v/>
      </c>
      <c r="AA319" s="25">
        <f>IFERROR(VLOOKUP($A319,'TD SOP+PROFORM'!$A$5:$AD$750,MATCH(AA$4,'TD SOP+PROFORM'!$B$2:$AD$2,0)+1,0),0)+IFERROR(VLOOKUP($A319,'TD SOP+PROFORM'!$A$5:$AD$750,MATCH(AA$2,'TD SOP+PROFORM'!$B$2:$AD$2,0)+1,0),0)</f>
        <v>0</v>
      </c>
      <c r="AB319" s="25">
        <f>IFERROR(VLOOKUP($A319,'TD SOP+PROFORM'!$A$5:$AD$750,MATCH(AB$4,'TD SOP+PROFORM'!$B$2:$AD$2,0)+1,0),0)+IFERROR(VLOOKUP($A319,'TD SOP+PROFORM'!$A$5:$AD$750,MATCH(AB$2,'TD SOP+PROFORM'!$B$2:$AD$2,0)+1,0),0)</f>
        <v>0</v>
      </c>
      <c r="AC319" s="26" t="str">
        <f t="shared" si="73"/>
        <v/>
      </c>
      <c r="AD319" s="25">
        <f>IFERROR(VLOOKUP($A319,'TD SOP+PROFORM'!$A$5:$AD$750,MATCH(AD$4,'TD SOP+PROFORM'!$B$2:$AD$2,0)+1,0),0)+IFERROR(VLOOKUP($A319,'TD SOP+PROFORM'!$A$5:$AD$750,MATCH(AD$2,'TD SOP+PROFORM'!$B$2:$AD$2,0)+1,0),0)</f>
        <v>0</v>
      </c>
      <c r="AE319" s="25">
        <f>IFERROR(VLOOKUP($A319,'TD SOP+PROFORM'!$A$5:$AD$750,MATCH(AE$4,'TD SOP+PROFORM'!$B$2:$AD$2,0)+1,0),0)+IFERROR(VLOOKUP($A319,'TD SOP+PROFORM'!$A$5:$AD$750,MATCH(AE$2,'TD SOP+PROFORM'!$B$2:$AD$2,0)+1,0),0)</f>
        <v>0</v>
      </c>
      <c r="AF319" s="26" t="str">
        <f t="shared" si="74"/>
        <v/>
      </c>
      <c r="AG319" s="25">
        <f>IFERROR(VLOOKUP($A319,'TD SOP+PROFORM'!$A$5:$AD$750,MATCH(AG$4,'TD SOP+PROFORM'!$B$2:$AD$2,0)+1,0),0)+IFERROR(VLOOKUP($A319,'TD SOP+PROFORM'!$A$5:$AD$750,MATCH(AG$2,'TD SOP+PROFORM'!$B$2:$AD$2,0)+1,0),0)</f>
        <v>0</v>
      </c>
      <c r="AH319" s="25">
        <f>IFERROR(VLOOKUP($A319,'TD SOP+PROFORM'!$A$5:$AD$750,MATCH(AH$4,'TD SOP+PROFORM'!$B$2:$AD$2,0)+1,0),0)+IFERROR(VLOOKUP($A319,'TD SOP+PROFORM'!$A$5:$AD$750,MATCH(AH$2,'TD SOP+PROFORM'!$B$2:$AD$2,0)+1,0),0)</f>
        <v>0</v>
      </c>
      <c r="AI319" s="26" t="str">
        <f t="shared" si="75"/>
        <v/>
      </c>
      <c r="AJ319" s="25">
        <f>IFERROR(VLOOKUP($A319,'TD SOP+PROFORM'!$A$5:$AD$750,MATCH(AJ$4,'TD SOP+PROFORM'!$B$2:$AD$2,0)+1,0),0)+IFERROR(VLOOKUP($A319,'TD SOP+PROFORM'!$A$5:$AD$750,MATCH(AJ$2,'TD SOP+PROFORM'!$B$2:$AD$2,0)+1,0),0)</f>
        <v>0</v>
      </c>
      <c r="AK319" s="25">
        <f>IFERROR(VLOOKUP($A319,'TD SOP+PROFORM'!$A$5:$AD$750,MATCH(AK$4,'TD SOP+PROFORM'!$B$2:$AD$2,0)+1,0),0)+IFERROR(VLOOKUP($A319,'TD SOP+PROFORM'!$A$5:$AD$750,MATCH(AK$2,'TD SOP+PROFORM'!$B$2:$AD$2,0)+1,0),0)</f>
        <v>0</v>
      </c>
      <c r="AL319" s="26" t="str">
        <f t="shared" si="76"/>
        <v/>
      </c>
      <c r="AM319" s="25">
        <f t="shared" si="78"/>
        <v>0</v>
      </c>
      <c r="AN319" s="25">
        <f t="shared" si="78"/>
        <v>0</v>
      </c>
      <c r="AO319" s="26" t="str">
        <f t="shared" si="77"/>
        <v/>
      </c>
    </row>
    <row r="320" spans="1:41" x14ac:dyDescent="0.35">
      <c r="A320" s="24">
        <f>IF(AND('TD SOP+PROFORM'!A317&lt;&gt;"",'TD SOP+PROFORM'!A317&lt;&gt;"TOTAL"),'TD SOP+PROFORM'!A317,0)</f>
        <v>0</v>
      </c>
      <c r="C320" s="25" t="str">
        <f>IFERROR(VLOOKUP($A320,'TD SOP+PROFORM'!$A$5:$AD$750,MATCH(C$4,'TD SOP+PROFORM'!$B$2:$AT$2,0)+1,0),"")</f>
        <v/>
      </c>
      <c r="D320" s="25" t="str">
        <f>IFERROR(VLOOKUP($A320,'TD SOP+PROFORM'!$A$5:$AD$750,MATCH(D$4,'TD SOP+PROFORM'!$B$2:$AT$2,0)+1,0),"")</f>
        <v/>
      </c>
      <c r="E320" s="26" t="str">
        <f t="shared" si="65"/>
        <v/>
      </c>
      <c r="F320" s="25" t="str">
        <f>IFERROR(VLOOKUP($A320,'TD SOP+PROFORM'!$A$5:$AD$750,MATCH(F$4,'TD SOP+PROFORM'!$B$2:$AT$2,0)+1,0),"")</f>
        <v/>
      </c>
      <c r="G320" s="25" t="str">
        <f>IFERROR(VLOOKUP($A320,'TD SOP+PROFORM'!$A$5:$AD$750,MATCH(G$4,'TD SOP+PROFORM'!$B$2:$AT$2,0)+1,0),"")</f>
        <v/>
      </c>
      <c r="H320" s="26" t="str">
        <f t="shared" si="66"/>
        <v/>
      </c>
      <c r="I320" s="25" t="str">
        <f>IFERROR(VLOOKUP($A320,'TD SOP+PROFORM'!$A$5:$AD$750,MATCH(I$4,'TD SOP+PROFORM'!$B$2:$AT$2,0)+1,0),"")</f>
        <v/>
      </c>
      <c r="J320" s="25" t="str">
        <f>IFERROR(VLOOKUP($A320,'TD SOP+PROFORM'!$A$5:$AD$750,MATCH(J$4,'TD SOP+PROFORM'!$B$2:$AT$2,0)+1,0),"")</f>
        <v/>
      </c>
      <c r="K320" s="26" t="str">
        <f t="shared" si="67"/>
        <v/>
      </c>
      <c r="L320" s="25" t="str">
        <f>IFERROR(VLOOKUP($A320,'TD SOP+PROFORM'!$A$5:$AD$750,MATCH(L$4,'TD SOP+PROFORM'!$B$2:$AT$2,0)+1,0),"")</f>
        <v/>
      </c>
      <c r="M320" s="25" t="str">
        <f>IFERROR(VLOOKUP($A320,'TD SOP+PROFORM'!$A$5:$AD$750,MATCH(M$4,'TD SOP+PROFORM'!$B$2:$AT$2,0)+1,0),"")</f>
        <v/>
      </c>
      <c r="N320" s="26" t="str">
        <f t="shared" si="68"/>
        <v/>
      </c>
      <c r="O320" s="25">
        <f>IFERROR(VLOOKUP($A320,'TD SOP+PROFORM'!$A$5:$AD$750,MATCH(O$4,'TD SOP+PROFORM'!$B$2:$AD$2,0)+1,0),0)+IFERROR(VLOOKUP($A320,'TD SOP+PROFORM'!$A$5:$AD$750,MATCH(O$2,'TD SOP+PROFORM'!$B$2:$AD$2,0)+1,0),0)</f>
        <v>0</v>
      </c>
      <c r="P320" s="25">
        <f>IFERROR(VLOOKUP($A320,'TD SOP+PROFORM'!$A$5:$AD$750,MATCH(P$4,'TD SOP+PROFORM'!$B$2:$AD$2,0)+1,0),0)+IFERROR(VLOOKUP($A320,'TD SOP+PROFORM'!$A$5:$AD$750,MATCH(P$2,'TD SOP+PROFORM'!$B$2:$AD$2,0)+1,0),0)</f>
        <v>0</v>
      </c>
      <c r="Q320" s="26" t="str">
        <f t="shared" si="69"/>
        <v/>
      </c>
      <c r="R320" s="25">
        <f>IFERROR(VLOOKUP($A320,'TD SOP+PROFORM'!$A$5:$AD$750,MATCH(R$4,'TD SOP+PROFORM'!$B$2:$AD$2,0)+1,0),0)+IFERROR(VLOOKUP($A320,'TD SOP+PROFORM'!$A$5:$AD$750,MATCH(R$2,'TD SOP+PROFORM'!$B$2:$AD$2,0)+1,0),0)</f>
        <v>0</v>
      </c>
      <c r="S320" s="25">
        <f>IFERROR(VLOOKUP($A320,'TD SOP+PROFORM'!$A$5:$AD$750,MATCH(S$4,'TD SOP+PROFORM'!$B$2:$AD$2,0)+1,0),0)+IFERROR(VLOOKUP($A320,'TD SOP+PROFORM'!$A$5:$AD$750,MATCH(S$2,'TD SOP+PROFORM'!$B$2:$AD$2,0)+1,0),0)</f>
        <v>0</v>
      </c>
      <c r="T320" s="26" t="str">
        <f t="shared" si="70"/>
        <v/>
      </c>
      <c r="U320" s="25">
        <f>IFERROR(VLOOKUP($A320,'TD SOP+PROFORM'!$A$5:$AD$750,MATCH(U$4,'TD SOP+PROFORM'!$B$2:$AD$2,0)+1,0),0)+IFERROR(VLOOKUP($A320,'TD SOP+PROFORM'!$A$5:$AD$750,MATCH(U$2,'TD SOP+PROFORM'!$B$2:$AD$2,0)+1,0),0)</f>
        <v>0</v>
      </c>
      <c r="V320" s="25">
        <f>IFERROR(VLOOKUP($A320,'TD SOP+PROFORM'!$A$5:$AD$750,MATCH(V$4,'TD SOP+PROFORM'!$B$2:$AD$2,0)+1,0),0)+IFERROR(VLOOKUP($A320,'TD SOP+PROFORM'!$A$5:$AD$750,MATCH(V$2,'TD SOP+PROFORM'!$B$2:$AD$2,0)+1,0),0)</f>
        <v>0</v>
      </c>
      <c r="W320" s="26" t="str">
        <f t="shared" si="71"/>
        <v/>
      </c>
      <c r="X320" s="25">
        <f>IFERROR(VLOOKUP($A320,'TD SOP+PROFORM'!$A$5:$AD$750,MATCH(X$4,'TD SOP+PROFORM'!$B$2:$AD$2,0)+1,0),0)+IFERROR(VLOOKUP($A320,'TD SOP+PROFORM'!$A$5:$AD$750,MATCH(X$2,'TD SOP+PROFORM'!$B$2:$AD$2,0)+1,0),0)</f>
        <v>0</v>
      </c>
      <c r="Y320" s="25">
        <f>IFERROR(VLOOKUP($A320,'TD SOP+PROFORM'!$A$5:$AD$750,MATCH(Y$4,'TD SOP+PROFORM'!$B$2:$AD$2,0)+1,0),0)+IFERROR(VLOOKUP($A320,'TD SOP+PROFORM'!$A$5:$AD$750,MATCH(Y$2,'TD SOP+PROFORM'!$B$2:$AD$2,0)+1,0),0)</f>
        <v>0</v>
      </c>
      <c r="Z320" s="26" t="str">
        <f t="shared" si="72"/>
        <v/>
      </c>
      <c r="AA320" s="25">
        <f>IFERROR(VLOOKUP($A320,'TD SOP+PROFORM'!$A$5:$AD$750,MATCH(AA$4,'TD SOP+PROFORM'!$B$2:$AD$2,0)+1,0),0)+IFERROR(VLOOKUP($A320,'TD SOP+PROFORM'!$A$5:$AD$750,MATCH(AA$2,'TD SOP+PROFORM'!$B$2:$AD$2,0)+1,0),0)</f>
        <v>0</v>
      </c>
      <c r="AB320" s="25">
        <f>IFERROR(VLOOKUP($A320,'TD SOP+PROFORM'!$A$5:$AD$750,MATCH(AB$4,'TD SOP+PROFORM'!$B$2:$AD$2,0)+1,0),0)+IFERROR(VLOOKUP($A320,'TD SOP+PROFORM'!$A$5:$AD$750,MATCH(AB$2,'TD SOP+PROFORM'!$B$2:$AD$2,0)+1,0),0)</f>
        <v>0</v>
      </c>
      <c r="AC320" s="26" t="str">
        <f t="shared" si="73"/>
        <v/>
      </c>
      <c r="AD320" s="25">
        <f>IFERROR(VLOOKUP($A320,'TD SOP+PROFORM'!$A$5:$AD$750,MATCH(AD$4,'TD SOP+PROFORM'!$B$2:$AD$2,0)+1,0),0)+IFERROR(VLOOKUP($A320,'TD SOP+PROFORM'!$A$5:$AD$750,MATCH(AD$2,'TD SOP+PROFORM'!$B$2:$AD$2,0)+1,0),0)</f>
        <v>0</v>
      </c>
      <c r="AE320" s="25">
        <f>IFERROR(VLOOKUP($A320,'TD SOP+PROFORM'!$A$5:$AD$750,MATCH(AE$4,'TD SOP+PROFORM'!$B$2:$AD$2,0)+1,0),0)+IFERROR(VLOOKUP($A320,'TD SOP+PROFORM'!$A$5:$AD$750,MATCH(AE$2,'TD SOP+PROFORM'!$B$2:$AD$2,0)+1,0),0)</f>
        <v>0</v>
      </c>
      <c r="AF320" s="26" t="str">
        <f t="shared" si="74"/>
        <v/>
      </c>
      <c r="AG320" s="25">
        <f>IFERROR(VLOOKUP($A320,'TD SOP+PROFORM'!$A$5:$AD$750,MATCH(AG$4,'TD SOP+PROFORM'!$B$2:$AD$2,0)+1,0),0)+IFERROR(VLOOKUP($A320,'TD SOP+PROFORM'!$A$5:$AD$750,MATCH(AG$2,'TD SOP+PROFORM'!$B$2:$AD$2,0)+1,0),0)</f>
        <v>0</v>
      </c>
      <c r="AH320" s="25">
        <f>IFERROR(VLOOKUP($A320,'TD SOP+PROFORM'!$A$5:$AD$750,MATCH(AH$4,'TD SOP+PROFORM'!$B$2:$AD$2,0)+1,0),0)+IFERROR(VLOOKUP($A320,'TD SOP+PROFORM'!$A$5:$AD$750,MATCH(AH$2,'TD SOP+PROFORM'!$B$2:$AD$2,0)+1,0),0)</f>
        <v>0</v>
      </c>
      <c r="AI320" s="26" t="str">
        <f t="shared" si="75"/>
        <v/>
      </c>
      <c r="AJ320" s="25">
        <f>IFERROR(VLOOKUP($A320,'TD SOP+PROFORM'!$A$5:$AD$750,MATCH(AJ$4,'TD SOP+PROFORM'!$B$2:$AD$2,0)+1,0),0)+IFERROR(VLOOKUP($A320,'TD SOP+PROFORM'!$A$5:$AD$750,MATCH(AJ$2,'TD SOP+PROFORM'!$B$2:$AD$2,0)+1,0),0)</f>
        <v>0</v>
      </c>
      <c r="AK320" s="25">
        <f>IFERROR(VLOOKUP($A320,'TD SOP+PROFORM'!$A$5:$AD$750,MATCH(AK$4,'TD SOP+PROFORM'!$B$2:$AD$2,0)+1,0),0)+IFERROR(VLOOKUP($A320,'TD SOP+PROFORM'!$A$5:$AD$750,MATCH(AK$2,'TD SOP+PROFORM'!$B$2:$AD$2,0)+1,0),0)</f>
        <v>0</v>
      </c>
      <c r="AL320" s="26" t="str">
        <f t="shared" si="76"/>
        <v/>
      </c>
      <c r="AM320" s="25">
        <f t="shared" si="78"/>
        <v>0</v>
      </c>
      <c r="AN320" s="25">
        <f t="shared" si="78"/>
        <v>0</v>
      </c>
      <c r="AO320" s="26" t="str">
        <f t="shared" si="77"/>
        <v/>
      </c>
    </row>
    <row r="321" spans="1:41" x14ac:dyDescent="0.35">
      <c r="A321" s="24">
        <f>IF(AND('TD SOP+PROFORM'!A318&lt;&gt;"",'TD SOP+PROFORM'!A318&lt;&gt;"TOTAL"),'TD SOP+PROFORM'!A318,0)</f>
        <v>0</v>
      </c>
      <c r="C321" s="25" t="str">
        <f>IFERROR(VLOOKUP($A321,'TD SOP+PROFORM'!$A$5:$AD$750,MATCH(C$4,'TD SOP+PROFORM'!$B$2:$AT$2,0)+1,0),"")</f>
        <v/>
      </c>
      <c r="D321" s="25" t="str">
        <f>IFERROR(VLOOKUP($A321,'TD SOP+PROFORM'!$A$5:$AD$750,MATCH(D$4,'TD SOP+PROFORM'!$B$2:$AT$2,0)+1,0),"")</f>
        <v/>
      </c>
      <c r="E321" s="26" t="str">
        <f t="shared" si="65"/>
        <v/>
      </c>
      <c r="F321" s="25" t="str">
        <f>IFERROR(VLOOKUP($A321,'TD SOP+PROFORM'!$A$5:$AD$750,MATCH(F$4,'TD SOP+PROFORM'!$B$2:$AT$2,0)+1,0),"")</f>
        <v/>
      </c>
      <c r="G321" s="25" t="str">
        <f>IFERROR(VLOOKUP($A321,'TD SOP+PROFORM'!$A$5:$AD$750,MATCH(G$4,'TD SOP+PROFORM'!$B$2:$AT$2,0)+1,0),"")</f>
        <v/>
      </c>
      <c r="H321" s="26" t="str">
        <f t="shared" si="66"/>
        <v/>
      </c>
      <c r="I321" s="25" t="str">
        <f>IFERROR(VLOOKUP($A321,'TD SOP+PROFORM'!$A$5:$AD$750,MATCH(I$4,'TD SOP+PROFORM'!$B$2:$AT$2,0)+1,0),"")</f>
        <v/>
      </c>
      <c r="J321" s="25" t="str">
        <f>IFERROR(VLOOKUP($A321,'TD SOP+PROFORM'!$A$5:$AD$750,MATCH(J$4,'TD SOP+PROFORM'!$B$2:$AT$2,0)+1,0),"")</f>
        <v/>
      </c>
      <c r="K321" s="26" t="str">
        <f t="shared" si="67"/>
        <v/>
      </c>
      <c r="L321" s="25" t="str">
        <f>IFERROR(VLOOKUP($A321,'TD SOP+PROFORM'!$A$5:$AD$750,MATCH(L$4,'TD SOP+PROFORM'!$B$2:$AT$2,0)+1,0),"")</f>
        <v/>
      </c>
      <c r="M321" s="25" t="str">
        <f>IFERROR(VLOOKUP($A321,'TD SOP+PROFORM'!$A$5:$AD$750,MATCH(M$4,'TD SOP+PROFORM'!$B$2:$AT$2,0)+1,0),"")</f>
        <v/>
      </c>
      <c r="N321" s="26" t="str">
        <f t="shared" si="68"/>
        <v/>
      </c>
      <c r="O321" s="25">
        <f>IFERROR(VLOOKUP($A321,'TD SOP+PROFORM'!$A$5:$AD$750,MATCH(O$4,'TD SOP+PROFORM'!$B$2:$AD$2,0)+1,0),0)+IFERROR(VLOOKUP($A321,'TD SOP+PROFORM'!$A$5:$AD$750,MATCH(O$2,'TD SOP+PROFORM'!$B$2:$AD$2,0)+1,0),0)</f>
        <v>0</v>
      </c>
      <c r="P321" s="25">
        <f>IFERROR(VLOOKUP($A321,'TD SOP+PROFORM'!$A$5:$AD$750,MATCH(P$4,'TD SOP+PROFORM'!$B$2:$AD$2,0)+1,0),0)+IFERROR(VLOOKUP($A321,'TD SOP+PROFORM'!$A$5:$AD$750,MATCH(P$2,'TD SOP+PROFORM'!$B$2:$AD$2,0)+1,0),0)</f>
        <v>0</v>
      </c>
      <c r="Q321" s="26" t="str">
        <f t="shared" si="69"/>
        <v/>
      </c>
      <c r="R321" s="25">
        <f>IFERROR(VLOOKUP($A321,'TD SOP+PROFORM'!$A$5:$AD$750,MATCH(R$4,'TD SOP+PROFORM'!$B$2:$AD$2,0)+1,0),0)+IFERROR(VLOOKUP($A321,'TD SOP+PROFORM'!$A$5:$AD$750,MATCH(R$2,'TD SOP+PROFORM'!$B$2:$AD$2,0)+1,0),0)</f>
        <v>0</v>
      </c>
      <c r="S321" s="25">
        <f>IFERROR(VLOOKUP($A321,'TD SOP+PROFORM'!$A$5:$AD$750,MATCH(S$4,'TD SOP+PROFORM'!$B$2:$AD$2,0)+1,0),0)+IFERROR(VLOOKUP($A321,'TD SOP+PROFORM'!$A$5:$AD$750,MATCH(S$2,'TD SOP+PROFORM'!$B$2:$AD$2,0)+1,0),0)</f>
        <v>0</v>
      </c>
      <c r="T321" s="26" t="str">
        <f t="shared" si="70"/>
        <v/>
      </c>
      <c r="U321" s="25">
        <f>IFERROR(VLOOKUP($A321,'TD SOP+PROFORM'!$A$5:$AD$750,MATCH(U$4,'TD SOP+PROFORM'!$B$2:$AD$2,0)+1,0),0)+IFERROR(VLOOKUP($A321,'TD SOP+PROFORM'!$A$5:$AD$750,MATCH(U$2,'TD SOP+PROFORM'!$B$2:$AD$2,0)+1,0),0)</f>
        <v>0</v>
      </c>
      <c r="V321" s="25">
        <f>IFERROR(VLOOKUP($A321,'TD SOP+PROFORM'!$A$5:$AD$750,MATCH(V$4,'TD SOP+PROFORM'!$B$2:$AD$2,0)+1,0),0)+IFERROR(VLOOKUP($A321,'TD SOP+PROFORM'!$A$5:$AD$750,MATCH(V$2,'TD SOP+PROFORM'!$B$2:$AD$2,0)+1,0),0)</f>
        <v>0</v>
      </c>
      <c r="W321" s="26" t="str">
        <f t="shared" si="71"/>
        <v/>
      </c>
      <c r="X321" s="25">
        <f>IFERROR(VLOOKUP($A321,'TD SOP+PROFORM'!$A$5:$AD$750,MATCH(X$4,'TD SOP+PROFORM'!$B$2:$AD$2,0)+1,0),0)+IFERROR(VLOOKUP($A321,'TD SOP+PROFORM'!$A$5:$AD$750,MATCH(X$2,'TD SOP+PROFORM'!$B$2:$AD$2,0)+1,0),0)</f>
        <v>0</v>
      </c>
      <c r="Y321" s="25">
        <f>IFERROR(VLOOKUP($A321,'TD SOP+PROFORM'!$A$5:$AD$750,MATCH(Y$4,'TD SOP+PROFORM'!$B$2:$AD$2,0)+1,0),0)+IFERROR(VLOOKUP($A321,'TD SOP+PROFORM'!$A$5:$AD$750,MATCH(Y$2,'TD SOP+PROFORM'!$B$2:$AD$2,0)+1,0),0)</f>
        <v>0</v>
      </c>
      <c r="Z321" s="26" t="str">
        <f t="shared" si="72"/>
        <v/>
      </c>
      <c r="AA321" s="25">
        <f>IFERROR(VLOOKUP($A321,'TD SOP+PROFORM'!$A$5:$AD$750,MATCH(AA$4,'TD SOP+PROFORM'!$B$2:$AD$2,0)+1,0),0)+IFERROR(VLOOKUP($A321,'TD SOP+PROFORM'!$A$5:$AD$750,MATCH(AA$2,'TD SOP+PROFORM'!$B$2:$AD$2,0)+1,0),0)</f>
        <v>0</v>
      </c>
      <c r="AB321" s="25">
        <f>IFERROR(VLOOKUP($A321,'TD SOP+PROFORM'!$A$5:$AD$750,MATCH(AB$4,'TD SOP+PROFORM'!$B$2:$AD$2,0)+1,0),0)+IFERROR(VLOOKUP($A321,'TD SOP+PROFORM'!$A$5:$AD$750,MATCH(AB$2,'TD SOP+PROFORM'!$B$2:$AD$2,0)+1,0),0)</f>
        <v>0</v>
      </c>
      <c r="AC321" s="26" t="str">
        <f t="shared" si="73"/>
        <v/>
      </c>
      <c r="AD321" s="25">
        <f>IFERROR(VLOOKUP($A321,'TD SOP+PROFORM'!$A$5:$AD$750,MATCH(AD$4,'TD SOP+PROFORM'!$B$2:$AD$2,0)+1,0),0)+IFERROR(VLOOKUP($A321,'TD SOP+PROFORM'!$A$5:$AD$750,MATCH(AD$2,'TD SOP+PROFORM'!$B$2:$AD$2,0)+1,0),0)</f>
        <v>0</v>
      </c>
      <c r="AE321" s="25">
        <f>IFERROR(VLOOKUP($A321,'TD SOP+PROFORM'!$A$5:$AD$750,MATCH(AE$4,'TD SOP+PROFORM'!$B$2:$AD$2,0)+1,0),0)+IFERROR(VLOOKUP($A321,'TD SOP+PROFORM'!$A$5:$AD$750,MATCH(AE$2,'TD SOP+PROFORM'!$B$2:$AD$2,0)+1,0),0)</f>
        <v>0</v>
      </c>
      <c r="AF321" s="26" t="str">
        <f t="shared" si="74"/>
        <v/>
      </c>
      <c r="AG321" s="25">
        <f>IFERROR(VLOOKUP($A321,'TD SOP+PROFORM'!$A$5:$AD$750,MATCH(AG$4,'TD SOP+PROFORM'!$B$2:$AD$2,0)+1,0),0)+IFERROR(VLOOKUP($A321,'TD SOP+PROFORM'!$A$5:$AD$750,MATCH(AG$2,'TD SOP+PROFORM'!$B$2:$AD$2,0)+1,0),0)</f>
        <v>0</v>
      </c>
      <c r="AH321" s="25">
        <f>IFERROR(VLOOKUP($A321,'TD SOP+PROFORM'!$A$5:$AD$750,MATCH(AH$4,'TD SOP+PROFORM'!$B$2:$AD$2,0)+1,0),0)+IFERROR(VLOOKUP($A321,'TD SOP+PROFORM'!$A$5:$AD$750,MATCH(AH$2,'TD SOP+PROFORM'!$B$2:$AD$2,0)+1,0),0)</f>
        <v>0</v>
      </c>
      <c r="AI321" s="26" t="str">
        <f t="shared" si="75"/>
        <v/>
      </c>
      <c r="AJ321" s="25">
        <f>IFERROR(VLOOKUP($A321,'TD SOP+PROFORM'!$A$5:$AD$750,MATCH(AJ$4,'TD SOP+PROFORM'!$B$2:$AD$2,0)+1,0),0)+IFERROR(VLOOKUP($A321,'TD SOP+PROFORM'!$A$5:$AD$750,MATCH(AJ$2,'TD SOP+PROFORM'!$B$2:$AD$2,0)+1,0),0)</f>
        <v>0</v>
      </c>
      <c r="AK321" s="25">
        <f>IFERROR(VLOOKUP($A321,'TD SOP+PROFORM'!$A$5:$AD$750,MATCH(AK$4,'TD SOP+PROFORM'!$B$2:$AD$2,0)+1,0),0)+IFERROR(VLOOKUP($A321,'TD SOP+PROFORM'!$A$5:$AD$750,MATCH(AK$2,'TD SOP+PROFORM'!$B$2:$AD$2,0)+1,0),0)</f>
        <v>0</v>
      </c>
      <c r="AL321" s="26" t="str">
        <f t="shared" si="76"/>
        <v/>
      </c>
      <c r="AM321" s="25">
        <f t="shared" si="78"/>
        <v>0</v>
      </c>
      <c r="AN321" s="25">
        <f t="shared" si="78"/>
        <v>0</v>
      </c>
      <c r="AO321" s="26" t="str">
        <f t="shared" si="77"/>
        <v/>
      </c>
    </row>
    <row r="322" spans="1:41" x14ac:dyDescent="0.35">
      <c r="A322" s="24">
        <f>IF(AND('TD SOP+PROFORM'!A319&lt;&gt;"",'TD SOP+PROFORM'!A319&lt;&gt;"TOTAL"),'TD SOP+PROFORM'!A319,0)</f>
        <v>0</v>
      </c>
      <c r="C322" s="25" t="str">
        <f>IFERROR(VLOOKUP($A322,'TD SOP+PROFORM'!$A$5:$AD$750,MATCH(C$4,'TD SOP+PROFORM'!$B$2:$AT$2,0)+1,0),"")</f>
        <v/>
      </c>
      <c r="D322" s="25" t="str">
        <f>IFERROR(VLOOKUP($A322,'TD SOP+PROFORM'!$A$5:$AD$750,MATCH(D$4,'TD SOP+PROFORM'!$B$2:$AT$2,0)+1,0),"")</f>
        <v/>
      </c>
      <c r="E322" s="26" t="str">
        <f t="shared" si="65"/>
        <v/>
      </c>
      <c r="F322" s="25" t="str">
        <f>IFERROR(VLOOKUP($A322,'TD SOP+PROFORM'!$A$5:$AD$750,MATCH(F$4,'TD SOP+PROFORM'!$B$2:$AT$2,0)+1,0),"")</f>
        <v/>
      </c>
      <c r="G322" s="25" t="str">
        <f>IFERROR(VLOOKUP($A322,'TD SOP+PROFORM'!$A$5:$AD$750,MATCH(G$4,'TD SOP+PROFORM'!$B$2:$AT$2,0)+1,0),"")</f>
        <v/>
      </c>
      <c r="H322" s="26" t="str">
        <f t="shared" si="66"/>
        <v/>
      </c>
      <c r="I322" s="25" t="str">
        <f>IFERROR(VLOOKUP($A322,'TD SOP+PROFORM'!$A$5:$AD$750,MATCH(I$4,'TD SOP+PROFORM'!$B$2:$AT$2,0)+1,0),"")</f>
        <v/>
      </c>
      <c r="J322" s="25" t="str">
        <f>IFERROR(VLOOKUP($A322,'TD SOP+PROFORM'!$A$5:$AD$750,MATCH(J$4,'TD SOP+PROFORM'!$B$2:$AT$2,0)+1,0),"")</f>
        <v/>
      </c>
      <c r="K322" s="26" t="str">
        <f t="shared" si="67"/>
        <v/>
      </c>
      <c r="L322" s="25" t="str">
        <f>IFERROR(VLOOKUP($A322,'TD SOP+PROFORM'!$A$5:$AD$750,MATCH(L$4,'TD SOP+PROFORM'!$B$2:$AT$2,0)+1,0),"")</f>
        <v/>
      </c>
      <c r="M322" s="25" t="str">
        <f>IFERROR(VLOOKUP($A322,'TD SOP+PROFORM'!$A$5:$AD$750,MATCH(M$4,'TD SOP+PROFORM'!$B$2:$AT$2,0)+1,0),"")</f>
        <v/>
      </c>
      <c r="N322" s="26" t="str">
        <f t="shared" si="68"/>
        <v/>
      </c>
      <c r="O322" s="25">
        <f>IFERROR(VLOOKUP($A322,'TD SOP+PROFORM'!$A$5:$AD$750,MATCH(O$4,'TD SOP+PROFORM'!$B$2:$AD$2,0)+1,0),0)+IFERROR(VLOOKUP($A322,'TD SOP+PROFORM'!$A$5:$AD$750,MATCH(O$2,'TD SOP+PROFORM'!$B$2:$AD$2,0)+1,0),0)</f>
        <v>0</v>
      </c>
      <c r="P322" s="25">
        <f>IFERROR(VLOOKUP($A322,'TD SOP+PROFORM'!$A$5:$AD$750,MATCH(P$4,'TD SOP+PROFORM'!$B$2:$AD$2,0)+1,0),0)+IFERROR(VLOOKUP($A322,'TD SOP+PROFORM'!$A$5:$AD$750,MATCH(P$2,'TD SOP+PROFORM'!$B$2:$AD$2,0)+1,0),0)</f>
        <v>0</v>
      </c>
      <c r="Q322" s="26" t="str">
        <f t="shared" si="69"/>
        <v/>
      </c>
      <c r="R322" s="25">
        <f>IFERROR(VLOOKUP($A322,'TD SOP+PROFORM'!$A$5:$AD$750,MATCH(R$4,'TD SOP+PROFORM'!$B$2:$AD$2,0)+1,0),0)+IFERROR(VLOOKUP($A322,'TD SOP+PROFORM'!$A$5:$AD$750,MATCH(R$2,'TD SOP+PROFORM'!$B$2:$AD$2,0)+1,0),0)</f>
        <v>0</v>
      </c>
      <c r="S322" s="25">
        <f>IFERROR(VLOOKUP($A322,'TD SOP+PROFORM'!$A$5:$AD$750,MATCH(S$4,'TD SOP+PROFORM'!$B$2:$AD$2,0)+1,0),0)+IFERROR(VLOOKUP($A322,'TD SOP+PROFORM'!$A$5:$AD$750,MATCH(S$2,'TD SOP+PROFORM'!$B$2:$AD$2,0)+1,0),0)</f>
        <v>0</v>
      </c>
      <c r="T322" s="26" t="str">
        <f t="shared" si="70"/>
        <v/>
      </c>
      <c r="U322" s="25">
        <f>IFERROR(VLOOKUP($A322,'TD SOP+PROFORM'!$A$5:$AD$750,MATCH(U$4,'TD SOP+PROFORM'!$B$2:$AD$2,0)+1,0),0)+IFERROR(VLOOKUP($A322,'TD SOP+PROFORM'!$A$5:$AD$750,MATCH(U$2,'TD SOP+PROFORM'!$B$2:$AD$2,0)+1,0),0)</f>
        <v>0</v>
      </c>
      <c r="V322" s="25">
        <f>IFERROR(VLOOKUP($A322,'TD SOP+PROFORM'!$A$5:$AD$750,MATCH(V$4,'TD SOP+PROFORM'!$B$2:$AD$2,0)+1,0),0)+IFERROR(VLOOKUP($A322,'TD SOP+PROFORM'!$A$5:$AD$750,MATCH(V$2,'TD SOP+PROFORM'!$B$2:$AD$2,0)+1,0),0)</f>
        <v>0</v>
      </c>
      <c r="W322" s="26" t="str">
        <f t="shared" si="71"/>
        <v/>
      </c>
      <c r="X322" s="25">
        <f>IFERROR(VLOOKUP($A322,'TD SOP+PROFORM'!$A$5:$AD$750,MATCH(X$4,'TD SOP+PROFORM'!$B$2:$AD$2,0)+1,0),0)+IFERROR(VLOOKUP($A322,'TD SOP+PROFORM'!$A$5:$AD$750,MATCH(X$2,'TD SOP+PROFORM'!$B$2:$AD$2,0)+1,0),0)</f>
        <v>0</v>
      </c>
      <c r="Y322" s="25">
        <f>IFERROR(VLOOKUP($A322,'TD SOP+PROFORM'!$A$5:$AD$750,MATCH(Y$4,'TD SOP+PROFORM'!$B$2:$AD$2,0)+1,0),0)+IFERROR(VLOOKUP($A322,'TD SOP+PROFORM'!$A$5:$AD$750,MATCH(Y$2,'TD SOP+PROFORM'!$B$2:$AD$2,0)+1,0),0)</f>
        <v>0</v>
      </c>
      <c r="Z322" s="26" t="str">
        <f t="shared" si="72"/>
        <v/>
      </c>
      <c r="AA322" s="25">
        <f>IFERROR(VLOOKUP($A322,'TD SOP+PROFORM'!$A$5:$AD$750,MATCH(AA$4,'TD SOP+PROFORM'!$B$2:$AD$2,0)+1,0),0)+IFERROR(VLOOKUP($A322,'TD SOP+PROFORM'!$A$5:$AD$750,MATCH(AA$2,'TD SOP+PROFORM'!$B$2:$AD$2,0)+1,0),0)</f>
        <v>0</v>
      </c>
      <c r="AB322" s="25">
        <f>IFERROR(VLOOKUP($A322,'TD SOP+PROFORM'!$A$5:$AD$750,MATCH(AB$4,'TD SOP+PROFORM'!$B$2:$AD$2,0)+1,0),0)+IFERROR(VLOOKUP($A322,'TD SOP+PROFORM'!$A$5:$AD$750,MATCH(AB$2,'TD SOP+PROFORM'!$B$2:$AD$2,0)+1,0),0)</f>
        <v>0</v>
      </c>
      <c r="AC322" s="26" t="str">
        <f t="shared" si="73"/>
        <v/>
      </c>
      <c r="AD322" s="25">
        <f>IFERROR(VLOOKUP($A322,'TD SOP+PROFORM'!$A$5:$AD$750,MATCH(AD$4,'TD SOP+PROFORM'!$B$2:$AD$2,0)+1,0),0)+IFERROR(VLOOKUP($A322,'TD SOP+PROFORM'!$A$5:$AD$750,MATCH(AD$2,'TD SOP+PROFORM'!$B$2:$AD$2,0)+1,0),0)</f>
        <v>0</v>
      </c>
      <c r="AE322" s="25">
        <f>IFERROR(VLOOKUP($A322,'TD SOP+PROFORM'!$A$5:$AD$750,MATCH(AE$4,'TD SOP+PROFORM'!$B$2:$AD$2,0)+1,0),0)+IFERROR(VLOOKUP($A322,'TD SOP+PROFORM'!$A$5:$AD$750,MATCH(AE$2,'TD SOP+PROFORM'!$B$2:$AD$2,0)+1,0),0)</f>
        <v>0</v>
      </c>
      <c r="AF322" s="26" t="str">
        <f t="shared" si="74"/>
        <v/>
      </c>
      <c r="AG322" s="25">
        <f>IFERROR(VLOOKUP($A322,'TD SOP+PROFORM'!$A$5:$AD$750,MATCH(AG$4,'TD SOP+PROFORM'!$B$2:$AD$2,0)+1,0),0)+IFERROR(VLOOKUP($A322,'TD SOP+PROFORM'!$A$5:$AD$750,MATCH(AG$2,'TD SOP+PROFORM'!$B$2:$AD$2,0)+1,0),0)</f>
        <v>0</v>
      </c>
      <c r="AH322" s="25">
        <f>IFERROR(VLOOKUP($A322,'TD SOP+PROFORM'!$A$5:$AD$750,MATCH(AH$4,'TD SOP+PROFORM'!$B$2:$AD$2,0)+1,0),0)+IFERROR(VLOOKUP($A322,'TD SOP+PROFORM'!$A$5:$AD$750,MATCH(AH$2,'TD SOP+PROFORM'!$B$2:$AD$2,0)+1,0),0)</f>
        <v>0</v>
      </c>
      <c r="AI322" s="26" t="str">
        <f t="shared" si="75"/>
        <v/>
      </c>
      <c r="AJ322" s="25">
        <f>IFERROR(VLOOKUP($A322,'TD SOP+PROFORM'!$A$5:$AD$750,MATCH(AJ$4,'TD SOP+PROFORM'!$B$2:$AD$2,0)+1,0),0)+IFERROR(VLOOKUP($A322,'TD SOP+PROFORM'!$A$5:$AD$750,MATCH(AJ$2,'TD SOP+PROFORM'!$B$2:$AD$2,0)+1,0),0)</f>
        <v>0</v>
      </c>
      <c r="AK322" s="25">
        <f>IFERROR(VLOOKUP($A322,'TD SOP+PROFORM'!$A$5:$AD$750,MATCH(AK$4,'TD SOP+PROFORM'!$B$2:$AD$2,0)+1,0),0)+IFERROR(VLOOKUP($A322,'TD SOP+PROFORM'!$A$5:$AD$750,MATCH(AK$2,'TD SOP+PROFORM'!$B$2:$AD$2,0)+1,0),0)</f>
        <v>0</v>
      </c>
      <c r="AL322" s="26" t="str">
        <f t="shared" si="76"/>
        <v/>
      </c>
      <c r="AM322" s="25">
        <f t="shared" si="78"/>
        <v>0</v>
      </c>
      <c r="AN322" s="25">
        <f t="shared" si="78"/>
        <v>0</v>
      </c>
      <c r="AO322" s="26" t="str">
        <f t="shared" si="77"/>
        <v/>
      </c>
    </row>
    <row r="323" spans="1:41" x14ac:dyDescent="0.35">
      <c r="A323" s="24">
        <f>IF(AND('TD SOP+PROFORM'!A320&lt;&gt;"",'TD SOP+PROFORM'!A320&lt;&gt;"TOTAL"),'TD SOP+PROFORM'!A320,0)</f>
        <v>0</v>
      </c>
      <c r="C323" s="25" t="str">
        <f>IFERROR(VLOOKUP($A323,'TD SOP+PROFORM'!$A$5:$AD$750,MATCH(C$4,'TD SOP+PROFORM'!$B$2:$AT$2,0)+1,0),"")</f>
        <v/>
      </c>
      <c r="D323" s="25" t="str">
        <f>IFERROR(VLOOKUP($A323,'TD SOP+PROFORM'!$A$5:$AD$750,MATCH(D$4,'TD SOP+PROFORM'!$B$2:$AT$2,0)+1,0),"")</f>
        <v/>
      </c>
      <c r="E323" s="26" t="str">
        <f t="shared" si="65"/>
        <v/>
      </c>
      <c r="F323" s="25" t="str">
        <f>IFERROR(VLOOKUP($A323,'TD SOP+PROFORM'!$A$5:$AD$750,MATCH(F$4,'TD SOP+PROFORM'!$B$2:$AT$2,0)+1,0),"")</f>
        <v/>
      </c>
      <c r="G323" s="25" t="str">
        <f>IFERROR(VLOOKUP($A323,'TD SOP+PROFORM'!$A$5:$AD$750,MATCH(G$4,'TD SOP+PROFORM'!$B$2:$AT$2,0)+1,0),"")</f>
        <v/>
      </c>
      <c r="H323" s="26" t="str">
        <f t="shared" si="66"/>
        <v/>
      </c>
      <c r="I323" s="25" t="str">
        <f>IFERROR(VLOOKUP($A323,'TD SOP+PROFORM'!$A$5:$AD$750,MATCH(I$4,'TD SOP+PROFORM'!$B$2:$AT$2,0)+1,0),"")</f>
        <v/>
      </c>
      <c r="J323" s="25" t="str">
        <f>IFERROR(VLOOKUP($A323,'TD SOP+PROFORM'!$A$5:$AD$750,MATCH(J$4,'TD SOP+PROFORM'!$B$2:$AT$2,0)+1,0),"")</f>
        <v/>
      </c>
      <c r="K323" s="26" t="str">
        <f t="shared" si="67"/>
        <v/>
      </c>
      <c r="L323" s="25" t="str">
        <f>IFERROR(VLOOKUP($A323,'TD SOP+PROFORM'!$A$5:$AD$750,MATCH(L$4,'TD SOP+PROFORM'!$B$2:$AT$2,0)+1,0),"")</f>
        <v/>
      </c>
      <c r="M323" s="25" t="str">
        <f>IFERROR(VLOOKUP($A323,'TD SOP+PROFORM'!$A$5:$AD$750,MATCH(M$4,'TD SOP+PROFORM'!$B$2:$AT$2,0)+1,0),"")</f>
        <v/>
      </c>
      <c r="N323" s="26" t="str">
        <f t="shared" si="68"/>
        <v/>
      </c>
      <c r="O323" s="25">
        <f>IFERROR(VLOOKUP($A323,'TD SOP+PROFORM'!$A$5:$AD$750,MATCH(O$4,'TD SOP+PROFORM'!$B$2:$AD$2,0)+1,0),0)+IFERROR(VLOOKUP($A323,'TD SOP+PROFORM'!$A$5:$AD$750,MATCH(O$2,'TD SOP+PROFORM'!$B$2:$AD$2,0)+1,0),0)</f>
        <v>0</v>
      </c>
      <c r="P323" s="25">
        <f>IFERROR(VLOOKUP($A323,'TD SOP+PROFORM'!$A$5:$AD$750,MATCH(P$4,'TD SOP+PROFORM'!$B$2:$AD$2,0)+1,0),0)+IFERROR(VLOOKUP($A323,'TD SOP+PROFORM'!$A$5:$AD$750,MATCH(P$2,'TD SOP+PROFORM'!$B$2:$AD$2,0)+1,0),0)</f>
        <v>0</v>
      </c>
      <c r="Q323" s="26" t="str">
        <f t="shared" si="69"/>
        <v/>
      </c>
      <c r="R323" s="25">
        <f>IFERROR(VLOOKUP($A323,'TD SOP+PROFORM'!$A$5:$AD$750,MATCH(R$4,'TD SOP+PROFORM'!$B$2:$AD$2,0)+1,0),0)+IFERROR(VLOOKUP($A323,'TD SOP+PROFORM'!$A$5:$AD$750,MATCH(R$2,'TD SOP+PROFORM'!$B$2:$AD$2,0)+1,0),0)</f>
        <v>0</v>
      </c>
      <c r="S323" s="25">
        <f>IFERROR(VLOOKUP($A323,'TD SOP+PROFORM'!$A$5:$AD$750,MATCH(S$4,'TD SOP+PROFORM'!$B$2:$AD$2,0)+1,0),0)+IFERROR(VLOOKUP($A323,'TD SOP+PROFORM'!$A$5:$AD$750,MATCH(S$2,'TD SOP+PROFORM'!$B$2:$AD$2,0)+1,0),0)</f>
        <v>0</v>
      </c>
      <c r="T323" s="26" t="str">
        <f t="shared" si="70"/>
        <v/>
      </c>
      <c r="U323" s="25">
        <f>IFERROR(VLOOKUP($A323,'TD SOP+PROFORM'!$A$5:$AD$750,MATCH(U$4,'TD SOP+PROFORM'!$B$2:$AD$2,0)+1,0),0)+IFERROR(VLOOKUP($A323,'TD SOP+PROFORM'!$A$5:$AD$750,MATCH(U$2,'TD SOP+PROFORM'!$B$2:$AD$2,0)+1,0),0)</f>
        <v>0</v>
      </c>
      <c r="V323" s="25">
        <f>IFERROR(VLOOKUP($A323,'TD SOP+PROFORM'!$A$5:$AD$750,MATCH(V$4,'TD SOP+PROFORM'!$B$2:$AD$2,0)+1,0),0)+IFERROR(VLOOKUP($A323,'TD SOP+PROFORM'!$A$5:$AD$750,MATCH(V$2,'TD SOP+PROFORM'!$B$2:$AD$2,0)+1,0),0)</f>
        <v>0</v>
      </c>
      <c r="W323" s="26" t="str">
        <f t="shared" si="71"/>
        <v/>
      </c>
      <c r="X323" s="25">
        <f>IFERROR(VLOOKUP($A323,'TD SOP+PROFORM'!$A$5:$AD$750,MATCH(X$4,'TD SOP+PROFORM'!$B$2:$AD$2,0)+1,0),0)+IFERROR(VLOOKUP($A323,'TD SOP+PROFORM'!$A$5:$AD$750,MATCH(X$2,'TD SOP+PROFORM'!$B$2:$AD$2,0)+1,0),0)</f>
        <v>0</v>
      </c>
      <c r="Y323" s="25">
        <f>IFERROR(VLOOKUP($A323,'TD SOP+PROFORM'!$A$5:$AD$750,MATCH(Y$4,'TD SOP+PROFORM'!$B$2:$AD$2,0)+1,0),0)+IFERROR(VLOOKUP($A323,'TD SOP+PROFORM'!$A$5:$AD$750,MATCH(Y$2,'TD SOP+PROFORM'!$B$2:$AD$2,0)+1,0),0)</f>
        <v>0</v>
      </c>
      <c r="Z323" s="26" t="str">
        <f t="shared" si="72"/>
        <v/>
      </c>
      <c r="AA323" s="25">
        <f>IFERROR(VLOOKUP($A323,'TD SOP+PROFORM'!$A$5:$AD$750,MATCH(AA$4,'TD SOP+PROFORM'!$B$2:$AD$2,0)+1,0),0)+IFERROR(VLOOKUP($A323,'TD SOP+PROFORM'!$A$5:$AD$750,MATCH(AA$2,'TD SOP+PROFORM'!$B$2:$AD$2,0)+1,0),0)</f>
        <v>0</v>
      </c>
      <c r="AB323" s="25">
        <f>IFERROR(VLOOKUP($A323,'TD SOP+PROFORM'!$A$5:$AD$750,MATCH(AB$4,'TD SOP+PROFORM'!$B$2:$AD$2,0)+1,0),0)+IFERROR(VLOOKUP($A323,'TD SOP+PROFORM'!$A$5:$AD$750,MATCH(AB$2,'TD SOP+PROFORM'!$B$2:$AD$2,0)+1,0),0)</f>
        <v>0</v>
      </c>
      <c r="AC323" s="26" t="str">
        <f t="shared" si="73"/>
        <v/>
      </c>
      <c r="AD323" s="25">
        <f>IFERROR(VLOOKUP($A323,'TD SOP+PROFORM'!$A$5:$AD$750,MATCH(AD$4,'TD SOP+PROFORM'!$B$2:$AD$2,0)+1,0),0)+IFERROR(VLOOKUP($A323,'TD SOP+PROFORM'!$A$5:$AD$750,MATCH(AD$2,'TD SOP+PROFORM'!$B$2:$AD$2,0)+1,0),0)</f>
        <v>0</v>
      </c>
      <c r="AE323" s="25">
        <f>IFERROR(VLOOKUP($A323,'TD SOP+PROFORM'!$A$5:$AD$750,MATCH(AE$4,'TD SOP+PROFORM'!$B$2:$AD$2,0)+1,0),0)+IFERROR(VLOOKUP($A323,'TD SOP+PROFORM'!$A$5:$AD$750,MATCH(AE$2,'TD SOP+PROFORM'!$B$2:$AD$2,0)+1,0),0)</f>
        <v>0</v>
      </c>
      <c r="AF323" s="26" t="str">
        <f t="shared" si="74"/>
        <v/>
      </c>
      <c r="AG323" s="25">
        <f>IFERROR(VLOOKUP($A323,'TD SOP+PROFORM'!$A$5:$AD$750,MATCH(AG$4,'TD SOP+PROFORM'!$B$2:$AD$2,0)+1,0),0)+IFERROR(VLOOKUP($A323,'TD SOP+PROFORM'!$A$5:$AD$750,MATCH(AG$2,'TD SOP+PROFORM'!$B$2:$AD$2,0)+1,0),0)</f>
        <v>0</v>
      </c>
      <c r="AH323" s="25">
        <f>IFERROR(VLOOKUP($A323,'TD SOP+PROFORM'!$A$5:$AD$750,MATCH(AH$4,'TD SOP+PROFORM'!$B$2:$AD$2,0)+1,0),0)+IFERROR(VLOOKUP($A323,'TD SOP+PROFORM'!$A$5:$AD$750,MATCH(AH$2,'TD SOP+PROFORM'!$B$2:$AD$2,0)+1,0),0)</f>
        <v>0</v>
      </c>
      <c r="AI323" s="26" t="str">
        <f t="shared" si="75"/>
        <v/>
      </c>
      <c r="AJ323" s="25">
        <f>IFERROR(VLOOKUP($A323,'TD SOP+PROFORM'!$A$5:$AD$750,MATCH(AJ$4,'TD SOP+PROFORM'!$B$2:$AD$2,0)+1,0),0)+IFERROR(VLOOKUP($A323,'TD SOP+PROFORM'!$A$5:$AD$750,MATCH(AJ$2,'TD SOP+PROFORM'!$B$2:$AD$2,0)+1,0),0)</f>
        <v>0</v>
      </c>
      <c r="AK323" s="25">
        <f>IFERROR(VLOOKUP($A323,'TD SOP+PROFORM'!$A$5:$AD$750,MATCH(AK$4,'TD SOP+PROFORM'!$B$2:$AD$2,0)+1,0),0)+IFERROR(VLOOKUP($A323,'TD SOP+PROFORM'!$A$5:$AD$750,MATCH(AK$2,'TD SOP+PROFORM'!$B$2:$AD$2,0)+1,0),0)</f>
        <v>0</v>
      </c>
      <c r="AL323" s="26" t="str">
        <f t="shared" si="76"/>
        <v/>
      </c>
      <c r="AM323" s="25">
        <f t="shared" si="78"/>
        <v>0</v>
      </c>
      <c r="AN323" s="25">
        <f t="shared" si="78"/>
        <v>0</v>
      </c>
      <c r="AO323" s="26" t="str">
        <f t="shared" si="77"/>
        <v/>
      </c>
    </row>
    <row r="324" spans="1:41" x14ac:dyDescent="0.35">
      <c r="A324" s="24">
        <f>IF(AND('TD SOP+PROFORM'!A321&lt;&gt;"",'TD SOP+PROFORM'!A321&lt;&gt;"TOTAL"),'TD SOP+PROFORM'!A321,0)</f>
        <v>0</v>
      </c>
      <c r="C324" s="25" t="str">
        <f>IFERROR(VLOOKUP($A324,'TD SOP+PROFORM'!$A$5:$AD$750,MATCH(C$4,'TD SOP+PROFORM'!$B$2:$AT$2,0)+1,0),"")</f>
        <v/>
      </c>
      <c r="D324" s="25" t="str">
        <f>IFERROR(VLOOKUP($A324,'TD SOP+PROFORM'!$A$5:$AD$750,MATCH(D$4,'TD SOP+PROFORM'!$B$2:$AT$2,0)+1,0),"")</f>
        <v/>
      </c>
      <c r="E324" s="26" t="str">
        <f t="shared" si="65"/>
        <v/>
      </c>
      <c r="F324" s="25" t="str">
        <f>IFERROR(VLOOKUP($A324,'TD SOP+PROFORM'!$A$5:$AD$750,MATCH(F$4,'TD SOP+PROFORM'!$B$2:$AT$2,0)+1,0),"")</f>
        <v/>
      </c>
      <c r="G324" s="25" t="str">
        <f>IFERROR(VLOOKUP($A324,'TD SOP+PROFORM'!$A$5:$AD$750,MATCH(G$4,'TD SOP+PROFORM'!$B$2:$AT$2,0)+1,0),"")</f>
        <v/>
      </c>
      <c r="H324" s="26" t="str">
        <f t="shared" si="66"/>
        <v/>
      </c>
      <c r="I324" s="25" t="str">
        <f>IFERROR(VLOOKUP($A324,'TD SOP+PROFORM'!$A$5:$AD$750,MATCH(I$4,'TD SOP+PROFORM'!$B$2:$AT$2,0)+1,0),"")</f>
        <v/>
      </c>
      <c r="J324" s="25" t="str">
        <f>IFERROR(VLOOKUP($A324,'TD SOP+PROFORM'!$A$5:$AD$750,MATCH(J$4,'TD SOP+PROFORM'!$B$2:$AT$2,0)+1,0),"")</f>
        <v/>
      </c>
      <c r="K324" s="26" t="str">
        <f t="shared" si="67"/>
        <v/>
      </c>
      <c r="L324" s="25" t="str">
        <f>IFERROR(VLOOKUP($A324,'TD SOP+PROFORM'!$A$5:$AD$750,MATCH(L$4,'TD SOP+PROFORM'!$B$2:$AT$2,0)+1,0),"")</f>
        <v/>
      </c>
      <c r="M324" s="25" t="str">
        <f>IFERROR(VLOOKUP($A324,'TD SOP+PROFORM'!$A$5:$AD$750,MATCH(M$4,'TD SOP+PROFORM'!$B$2:$AT$2,0)+1,0),"")</f>
        <v/>
      </c>
      <c r="N324" s="26" t="str">
        <f t="shared" si="68"/>
        <v/>
      </c>
      <c r="O324" s="25">
        <f>IFERROR(VLOOKUP($A324,'TD SOP+PROFORM'!$A$5:$AD$750,MATCH(O$4,'TD SOP+PROFORM'!$B$2:$AD$2,0)+1,0),0)+IFERROR(VLOOKUP($A324,'TD SOP+PROFORM'!$A$5:$AD$750,MATCH(O$2,'TD SOP+PROFORM'!$B$2:$AD$2,0)+1,0),0)</f>
        <v>0</v>
      </c>
      <c r="P324" s="25">
        <f>IFERROR(VLOOKUP($A324,'TD SOP+PROFORM'!$A$5:$AD$750,MATCH(P$4,'TD SOP+PROFORM'!$B$2:$AD$2,0)+1,0),0)+IFERROR(VLOOKUP($A324,'TD SOP+PROFORM'!$A$5:$AD$750,MATCH(P$2,'TD SOP+PROFORM'!$B$2:$AD$2,0)+1,0),0)</f>
        <v>0</v>
      </c>
      <c r="Q324" s="26" t="str">
        <f t="shared" si="69"/>
        <v/>
      </c>
      <c r="R324" s="25">
        <f>IFERROR(VLOOKUP($A324,'TD SOP+PROFORM'!$A$5:$AD$750,MATCH(R$4,'TD SOP+PROFORM'!$B$2:$AD$2,0)+1,0),0)+IFERROR(VLOOKUP($A324,'TD SOP+PROFORM'!$A$5:$AD$750,MATCH(R$2,'TD SOP+PROFORM'!$B$2:$AD$2,0)+1,0),0)</f>
        <v>0</v>
      </c>
      <c r="S324" s="25">
        <f>IFERROR(VLOOKUP($A324,'TD SOP+PROFORM'!$A$5:$AD$750,MATCH(S$4,'TD SOP+PROFORM'!$B$2:$AD$2,0)+1,0),0)+IFERROR(VLOOKUP($A324,'TD SOP+PROFORM'!$A$5:$AD$750,MATCH(S$2,'TD SOP+PROFORM'!$B$2:$AD$2,0)+1,0),0)</f>
        <v>0</v>
      </c>
      <c r="T324" s="26" t="str">
        <f t="shared" si="70"/>
        <v/>
      </c>
      <c r="U324" s="25">
        <f>IFERROR(VLOOKUP($A324,'TD SOP+PROFORM'!$A$5:$AD$750,MATCH(U$4,'TD SOP+PROFORM'!$B$2:$AD$2,0)+1,0),0)+IFERROR(VLOOKUP($A324,'TD SOP+PROFORM'!$A$5:$AD$750,MATCH(U$2,'TD SOP+PROFORM'!$B$2:$AD$2,0)+1,0),0)</f>
        <v>0</v>
      </c>
      <c r="V324" s="25">
        <f>IFERROR(VLOOKUP($A324,'TD SOP+PROFORM'!$A$5:$AD$750,MATCH(V$4,'TD SOP+PROFORM'!$B$2:$AD$2,0)+1,0),0)+IFERROR(VLOOKUP($A324,'TD SOP+PROFORM'!$A$5:$AD$750,MATCH(V$2,'TD SOP+PROFORM'!$B$2:$AD$2,0)+1,0),0)</f>
        <v>0</v>
      </c>
      <c r="W324" s="26" t="str">
        <f t="shared" si="71"/>
        <v/>
      </c>
      <c r="X324" s="25">
        <f>IFERROR(VLOOKUP($A324,'TD SOP+PROFORM'!$A$5:$AD$750,MATCH(X$4,'TD SOP+PROFORM'!$B$2:$AD$2,0)+1,0),0)+IFERROR(VLOOKUP($A324,'TD SOP+PROFORM'!$A$5:$AD$750,MATCH(X$2,'TD SOP+PROFORM'!$B$2:$AD$2,0)+1,0),0)</f>
        <v>0</v>
      </c>
      <c r="Y324" s="25">
        <f>IFERROR(VLOOKUP($A324,'TD SOP+PROFORM'!$A$5:$AD$750,MATCH(Y$4,'TD SOP+PROFORM'!$B$2:$AD$2,0)+1,0),0)+IFERROR(VLOOKUP($A324,'TD SOP+PROFORM'!$A$5:$AD$750,MATCH(Y$2,'TD SOP+PROFORM'!$B$2:$AD$2,0)+1,0),0)</f>
        <v>0</v>
      </c>
      <c r="Z324" s="26" t="str">
        <f t="shared" si="72"/>
        <v/>
      </c>
      <c r="AA324" s="25">
        <f>IFERROR(VLOOKUP($A324,'TD SOP+PROFORM'!$A$5:$AD$750,MATCH(AA$4,'TD SOP+PROFORM'!$B$2:$AD$2,0)+1,0),0)+IFERROR(VLOOKUP($A324,'TD SOP+PROFORM'!$A$5:$AD$750,MATCH(AA$2,'TD SOP+PROFORM'!$B$2:$AD$2,0)+1,0),0)</f>
        <v>0</v>
      </c>
      <c r="AB324" s="25">
        <f>IFERROR(VLOOKUP($A324,'TD SOP+PROFORM'!$A$5:$AD$750,MATCH(AB$4,'TD SOP+PROFORM'!$B$2:$AD$2,0)+1,0),0)+IFERROR(VLOOKUP($A324,'TD SOP+PROFORM'!$A$5:$AD$750,MATCH(AB$2,'TD SOP+PROFORM'!$B$2:$AD$2,0)+1,0),0)</f>
        <v>0</v>
      </c>
      <c r="AC324" s="26" t="str">
        <f t="shared" si="73"/>
        <v/>
      </c>
      <c r="AD324" s="25">
        <f>IFERROR(VLOOKUP($A324,'TD SOP+PROFORM'!$A$5:$AD$750,MATCH(AD$4,'TD SOP+PROFORM'!$B$2:$AD$2,0)+1,0),0)+IFERROR(VLOOKUP($A324,'TD SOP+PROFORM'!$A$5:$AD$750,MATCH(AD$2,'TD SOP+PROFORM'!$B$2:$AD$2,0)+1,0),0)</f>
        <v>0</v>
      </c>
      <c r="AE324" s="25">
        <f>IFERROR(VLOOKUP($A324,'TD SOP+PROFORM'!$A$5:$AD$750,MATCH(AE$4,'TD SOP+PROFORM'!$B$2:$AD$2,0)+1,0),0)+IFERROR(VLOOKUP($A324,'TD SOP+PROFORM'!$A$5:$AD$750,MATCH(AE$2,'TD SOP+PROFORM'!$B$2:$AD$2,0)+1,0),0)</f>
        <v>0</v>
      </c>
      <c r="AF324" s="26" t="str">
        <f t="shared" si="74"/>
        <v/>
      </c>
      <c r="AG324" s="25">
        <f>IFERROR(VLOOKUP($A324,'TD SOP+PROFORM'!$A$5:$AD$750,MATCH(AG$4,'TD SOP+PROFORM'!$B$2:$AD$2,0)+1,0),0)+IFERROR(VLOOKUP($A324,'TD SOP+PROFORM'!$A$5:$AD$750,MATCH(AG$2,'TD SOP+PROFORM'!$B$2:$AD$2,0)+1,0),0)</f>
        <v>0</v>
      </c>
      <c r="AH324" s="25">
        <f>IFERROR(VLOOKUP($A324,'TD SOP+PROFORM'!$A$5:$AD$750,MATCH(AH$4,'TD SOP+PROFORM'!$B$2:$AD$2,0)+1,0),0)+IFERROR(VLOOKUP($A324,'TD SOP+PROFORM'!$A$5:$AD$750,MATCH(AH$2,'TD SOP+PROFORM'!$B$2:$AD$2,0)+1,0),0)</f>
        <v>0</v>
      </c>
      <c r="AI324" s="26" t="str">
        <f t="shared" si="75"/>
        <v/>
      </c>
      <c r="AJ324" s="25">
        <f>IFERROR(VLOOKUP($A324,'TD SOP+PROFORM'!$A$5:$AD$750,MATCH(AJ$4,'TD SOP+PROFORM'!$B$2:$AD$2,0)+1,0),0)+IFERROR(VLOOKUP($A324,'TD SOP+PROFORM'!$A$5:$AD$750,MATCH(AJ$2,'TD SOP+PROFORM'!$B$2:$AD$2,0)+1,0),0)</f>
        <v>0</v>
      </c>
      <c r="AK324" s="25">
        <f>IFERROR(VLOOKUP($A324,'TD SOP+PROFORM'!$A$5:$AD$750,MATCH(AK$4,'TD SOP+PROFORM'!$B$2:$AD$2,0)+1,0),0)+IFERROR(VLOOKUP($A324,'TD SOP+PROFORM'!$A$5:$AD$750,MATCH(AK$2,'TD SOP+PROFORM'!$B$2:$AD$2,0)+1,0),0)</f>
        <v>0</v>
      </c>
      <c r="AL324" s="26" t="str">
        <f t="shared" si="76"/>
        <v/>
      </c>
      <c r="AM324" s="25">
        <f t="shared" si="78"/>
        <v>0</v>
      </c>
      <c r="AN324" s="25">
        <f t="shared" si="78"/>
        <v>0</v>
      </c>
      <c r="AO324" s="26" t="str">
        <f t="shared" si="77"/>
        <v/>
      </c>
    </row>
    <row r="325" spans="1:41" x14ac:dyDescent="0.35">
      <c r="A325" s="24">
        <f>IF(AND('TD SOP+PROFORM'!A322&lt;&gt;"",'TD SOP+PROFORM'!A322&lt;&gt;"TOTAL"),'TD SOP+PROFORM'!A322,0)</f>
        <v>0</v>
      </c>
      <c r="C325" s="25" t="str">
        <f>IFERROR(VLOOKUP($A325,'TD SOP+PROFORM'!$A$5:$AD$750,MATCH(C$4,'TD SOP+PROFORM'!$B$2:$AT$2,0)+1,0),"")</f>
        <v/>
      </c>
      <c r="D325" s="25" t="str">
        <f>IFERROR(VLOOKUP($A325,'TD SOP+PROFORM'!$A$5:$AD$750,MATCH(D$4,'TD SOP+PROFORM'!$B$2:$AT$2,0)+1,0),"")</f>
        <v/>
      </c>
      <c r="E325" s="26" t="str">
        <f t="shared" si="65"/>
        <v/>
      </c>
      <c r="F325" s="25" t="str">
        <f>IFERROR(VLOOKUP($A325,'TD SOP+PROFORM'!$A$5:$AD$750,MATCH(F$4,'TD SOP+PROFORM'!$B$2:$AT$2,0)+1,0),"")</f>
        <v/>
      </c>
      <c r="G325" s="25" t="str">
        <f>IFERROR(VLOOKUP($A325,'TD SOP+PROFORM'!$A$5:$AD$750,MATCH(G$4,'TD SOP+PROFORM'!$B$2:$AT$2,0)+1,0),"")</f>
        <v/>
      </c>
      <c r="H325" s="26" t="str">
        <f t="shared" si="66"/>
        <v/>
      </c>
      <c r="I325" s="25" t="str">
        <f>IFERROR(VLOOKUP($A325,'TD SOP+PROFORM'!$A$5:$AD$750,MATCH(I$4,'TD SOP+PROFORM'!$B$2:$AT$2,0)+1,0),"")</f>
        <v/>
      </c>
      <c r="J325" s="25" t="str">
        <f>IFERROR(VLOOKUP($A325,'TD SOP+PROFORM'!$A$5:$AD$750,MATCH(J$4,'TD SOP+PROFORM'!$B$2:$AT$2,0)+1,0),"")</f>
        <v/>
      </c>
      <c r="K325" s="26" t="str">
        <f t="shared" si="67"/>
        <v/>
      </c>
      <c r="L325" s="25" t="str">
        <f>IFERROR(VLOOKUP($A325,'TD SOP+PROFORM'!$A$5:$AD$750,MATCH(L$4,'TD SOP+PROFORM'!$B$2:$AT$2,0)+1,0),"")</f>
        <v/>
      </c>
      <c r="M325" s="25" t="str">
        <f>IFERROR(VLOOKUP($A325,'TD SOP+PROFORM'!$A$5:$AD$750,MATCH(M$4,'TD SOP+PROFORM'!$B$2:$AT$2,0)+1,0),"")</f>
        <v/>
      </c>
      <c r="N325" s="26" t="str">
        <f t="shared" si="68"/>
        <v/>
      </c>
      <c r="O325" s="25">
        <f>IFERROR(VLOOKUP($A325,'TD SOP+PROFORM'!$A$5:$AD$750,MATCH(O$4,'TD SOP+PROFORM'!$B$2:$AD$2,0)+1,0),0)+IFERROR(VLOOKUP($A325,'TD SOP+PROFORM'!$A$5:$AD$750,MATCH(O$2,'TD SOP+PROFORM'!$B$2:$AD$2,0)+1,0),0)</f>
        <v>0</v>
      </c>
      <c r="P325" s="25">
        <f>IFERROR(VLOOKUP($A325,'TD SOP+PROFORM'!$A$5:$AD$750,MATCH(P$4,'TD SOP+PROFORM'!$B$2:$AD$2,0)+1,0),0)+IFERROR(VLOOKUP($A325,'TD SOP+PROFORM'!$A$5:$AD$750,MATCH(P$2,'TD SOP+PROFORM'!$B$2:$AD$2,0)+1,0),0)</f>
        <v>0</v>
      </c>
      <c r="Q325" s="26" t="str">
        <f t="shared" si="69"/>
        <v/>
      </c>
      <c r="R325" s="25">
        <f>IFERROR(VLOOKUP($A325,'TD SOP+PROFORM'!$A$5:$AD$750,MATCH(R$4,'TD SOP+PROFORM'!$B$2:$AD$2,0)+1,0),0)+IFERROR(VLOOKUP($A325,'TD SOP+PROFORM'!$A$5:$AD$750,MATCH(R$2,'TD SOP+PROFORM'!$B$2:$AD$2,0)+1,0),0)</f>
        <v>0</v>
      </c>
      <c r="S325" s="25">
        <f>IFERROR(VLOOKUP($A325,'TD SOP+PROFORM'!$A$5:$AD$750,MATCH(S$4,'TD SOP+PROFORM'!$B$2:$AD$2,0)+1,0),0)+IFERROR(VLOOKUP($A325,'TD SOP+PROFORM'!$A$5:$AD$750,MATCH(S$2,'TD SOP+PROFORM'!$B$2:$AD$2,0)+1,0),0)</f>
        <v>0</v>
      </c>
      <c r="T325" s="26" t="str">
        <f t="shared" si="70"/>
        <v/>
      </c>
      <c r="U325" s="25">
        <f>IFERROR(VLOOKUP($A325,'TD SOP+PROFORM'!$A$5:$AD$750,MATCH(U$4,'TD SOP+PROFORM'!$B$2:$AD$2,0)+1,0),0)+IFERROR(VLOOKUP($A325,'TD SOP+PROFORM'!$A$5:$AD$750,MATCH(U$2,'TD SOP+PROFORM'!$B$2:$AD$2,0)+1,0),0)</f>
        <v>0</v>
      </c>
      <c r="V325" s="25">
        <f>IFERROR(VLOOKUP($A325,'TD SOP+PROFORM'!$A$5:$AD$750,MATCH(V$4,'TD SOP+PROFORM'!$B$2:$AD$2,0)+1,0),0)+IFERROR(VLOOKUP($A325,'TD SOP+PROFORM'!$A$5:$AD$750,MATCH(V$2,'TD SOP+PROFORM'!$B$2:$AD$2,0)+1,0),0)</f>
        <v>0</v>
      </c>
      <c r="W325" s="26" t="str">
        <f t="shared" si="71"/>
        <v/>
      </c>
      <c r="X325" s="25">
        <f>IFERROR(VLOOKUP($A325,'TD SOP+PROFORM'!$A$5:$AD$750,MATCH(X$4,'TD SOP+PROFORM'!$B$2:$AD$2,0)+1,0),0)+IFERROR(VLOOKUP($A325,'TD SOP+PROFORM'!$A$5:$AD$750,MATCH(X$2,'TD SOP+PROFORM'!$B$2:$AD$2,0)+1,0),0)</f>
        <v>0</v>
      </c>
      <c r="Y325" s="25">
        <f>IFERROR(VLOOKUP($A325,'TD SOP+PROFORM'!$A$5:$AD$750,MATCH(Y$4,'TD SOP+PROFORM'!$B$2:$AD$2,0)+1,0),0)+IFERROR(VLOOKUP($A325,'TD SOP+PROFORM'!$A$5:$AD$750,MATCH(Y$2,'TD SOP+PROFORM'!$B$2:$AD$2,0)+1,0),0)</f>
        <v>0</v>
      </c>
      <c r="Z325" s="26" t="str">
        <f t="shared" si="72"/>
        <v/>
      </c>
      <c r="AA325" s="25">
        <f>IFERROR(VLOOKUP($A325,'TD SOP+PROFORM'!$A$5:$AD$750,MATCH(AA$4,'TD SOP+PROFORM'!$B$2:$AD$2,0)+1,0),0)+IFERROR(VLOOKUP($A325,'TD SOP+PROFORM'!$A$5:$AD$750,MATCH(AA$2,'TD SOP+PROFORM'!$B$2:$AD$2,0)+1,0),0)</f>
        <v>0</v>
      </c>
      <c r="AB325" s="25">
        <f>IFERROR(VLOOKUP($A325,'TD SOP+PROFORM'!$A$5:$AD$750,MATCH(AB$4,'TD SOP+PROFORM'!$B$2:$AD$2,0)+1,0),0)+IFERROR(VLOOKUP($A325,'TD SOP+PROFORM'!$A$5:$AD$750,MATCH(AB$2,'TD SOP+PROFORM'!$B$2:$AD$2,0)+1,0),0)</f>
        <v>0</v>
      </c>
      <c r="AC325" s="26" t="str">
        <f t="shared" si="73"/>
        <v/>
      </c>
      <c r="AD325" s="25">
        <f>IFERROR(VLOOKUP($A325,'TD SOP+PROFORM'!$A$5:$AD$750,MATCH(AD$4,'TD SOP+PROFORM'!$B$2:$AD$2,0)+1,0),0)+IFERROR(VLOOKUP($A325,'TD SOP+PROFORM'!$A$5:$AD$750,MATCH(AD$2,'TD SOP+PROFORM'!$B$2:$AD$2,0)+1,0),0)</f>
        <v>0</v>
      </c>
      <c r="AE325" s="25">
        <f>IFERROR(VLOOKUP($A325,'TD SOP+PROFORM'!$A$5:$AD$750,MATCH(AE$4,'TD SOP+PROFORM'!$B$2:$AD$2,0)+1,0),0)+IFERROR(VLOOKUP($A325,'TD SOP+PROFORM'!$A$5:$AD$750,MATCH(AE$2,'TD SOP+PROFORM'!$B$2:$AD$2,0)+1,0),0)</f>
        <v>0</v>
      </c>
      <c r="AF325" s="26" t="str">
        <f t="shared" si="74"/>
        <v/>
      </c>
      <c r="AG325" s="25">
        <f>IFERROR(VLOOKUP($A325,'TD SOP+PROFORM'!$A$5:$AD$750,MATCH(AG$4,'TD SOP+PROFORM'!$B$2:$AD$2,0)+1,0),0)+IFERROR(VLOOKUP($A325,'TD SOP+PROFORM'!$A$5:$AD$750,MATCH(AG$2,'TD SOP+PROFORM'!$B$2:$AD$2,0)+1,0),0)</f>
        <v>0</v>
      </c>
      <c r="AH325" s="25">
        <f>IFERROR(VLOOKUP($A325,'TD SOP+PROFORM'!$A$5:$AD$750,MATCH(AH$4,'TD SOP+PROFORM'!$B$2:$AD$2,0)+1,0),0)+IFERROR(VLOOKUP($A325,'TD SOP+PROFORM'!$A$5:$AD$750,MATCH(AH$2,'TD SOP+PROFORM'!$B$2:$AD$2,0)+1,0),0)</f>
        <v>0</v>
      </c>
      <c r="AI325" s="26" t="str">
        <f t="shared" si="75"/>
        <v/>
      </c>
      <c r="AJ325" s="25">
        <f>IFERROR(VLOOKUP($A325,'TD SOP+PROFORM'!$A$5:$AD$750,MATCH(AJ$4,'TD SOP+PROFORM'!$B$2:$AD$2,0)+1,0),0)+IFERROR(VLOOKUP($A325,'TD SOP+PROFORM'!$A$5:$AD$750,MATCH(AJ$2,'TD SOP+PROFORM'!$B$2:$AD$2,0)+1,0),0)</f>
        <v>0</v>
      </c>
      <c r="AK325" s="25">
        <f>IFERROR(VLOOKUP($A325,'TD SOP+PROFORM'!$A$5:$AD$750,MATCH(AK$4,'TD SOP+PROFORM'!$B$2:$AD$2,0)+1,0),0)+IFERROR(VLOOKUP($A325,'TD SOP+PROFORM'!$A$5:$AD$750,MATCH(AK$2,'TD SOP+PROFORM'!$B$2:$AD$2,0)+1,0),0)</f>
        <v>0</v>
      </c>
      <c r="AL325" s="26" t="str">
        <f t="shared" si="76"/>
        <v/>
      </c>
      <c r="AM325" s="25">
        <f t="shared" si="78"/>
        <v>0</v>
      </c>
      <c r="AN325" s="25">
        <f t="shared" si="78"/>
        <v>0</v>
      </c>
      <c r="AO325" s="26" t="str">
        <f t="shared" si="77"/>
        <v/>
      </c>
    </row>
    <row r="326" spans="1:41" x14ac:dyDescent="0.35">
      <c r="A326" s="24">
        <f>IF(AND('TD SOP+PROFORM'!A323&lt;&gt;"",'TD SOP+PROFORM'!A323&lt;&gt;"TOTAL"),'TD SOP+PROFORM'!A323,0)</f>
        <v>0</v>
      </c>
      <c r="C326" s="25" t="str">
        <f>IFERROR(VLOOKUP($A326,'TD SOP+PROFORM'!$A$5:$AD$750,MATCH(C$4,'TD SOP+PROFORM'!$B$2:$AT$2,0)+1,0),"")</f>
        <v/>
      </c>
      <c r="D326" s="25" t="str">
        <f>IFERROR(VLOOKUP($A326,'TD SOP+PROFORM'!$A$5:$AD$750,MATCH(D$4,'TD SOP+PROFORM'!$B$2:$AT$2,0)+1,0),"")</f>
        <v/>
      </c>
      <c r="E326" s="26" t="str">
        <f t="shared" si="65"/>
        <v/>
      </c>
      <c r="F326" s="25" t="str">
        <f>IFERROR(VLOOKUP($A326,'TD SOP+PROFORM'!$A$5:$AD$750,MATCH(F$4,'TD SOP+PROFORM'!$B$2:$AT$2,0)+1,0),"")</f>
        <v/>
      </c>
      <c r="G326" s="25" t="str">
        <f>IFERROR(VLOOKUP($A326,'TD SOP+PROFORM'!$A$5:$AD$750,MATCH(G$4,'TD SOP+PROFORM'!$B$2:$AT$2,0)+1,0),"")</f>
        <v/>
      </c>
      <c r="H326" s="26" t="str">
        <f t="shared" si="66"/>
        <v/>
      </c>
      <c r="I326" s="25" t="str">
        <f>IFERROR(VLOOKUP($A326,'TD SOP+PROFORM'!$A$5:$AD$750,MATCH(I$4,'TD SOP+PROFORM'!$B$2:$AT$2,0)+1,0),"")</f>
        <v/>
      </c>
      <c r="J326" s="25" t="str">
        <f>IFERROR(VLOOKUP($A326,'TD SOP+PROFORM'!$A$5:$AD$750,MATCH(J$4,'TD SOP+PROFORM'!$B$2:$AT$2,0)+1,0),"")</f>
        <v/>
      </c>
      <c r="K326" s="26" t="str">
        <f t="shared" si="67"/>
        <v/>
      </c>
      <c r="L326" s="25" t="str">
        <f>IFERROR(VLOOKUP($A326,'TD SOP+PROFORM'!$A$5:$AD$750,MATCH(L$4,'TD SOP+PROFORM'!$B$2:$AT$2,0)+1,0),"")</f>
        <v/>
      </c>
      <c r="M326" s="25" t="str">
        <f>IFERROR(VLOOKUP($A326,'TD SOP+PROFORM'!$A$5:$AD$750,MATCH(M$4,'TD SOP+PROFORM'!$B$2:$AT$2,0)+1,0),"")</f>
        <v/>
      </c>
      <c r="N326" s="26" t="str">
        <f t="shared" si="68"/>
        <v/>
      </c>
      <c r="O326" s="25">
        <f>IFERROR(VLOOKUP($A326,'TD SOP+PROFORM'!$A$5:$AD$750,MATCH(O$4,'TD SOP+PROFORM'!$B$2:$AD$2,0)+1,0),0)+IFERROR(VLOOKUP($A326,'TD SOP+PROFORM'!$A$5:$AD$750,MATCH(O$2,'TD SOP+PROFORM'!$B$2:$AD$2,0)+1,0),0)</f>
        <v>0</v>
      </c>
      <c r="P326" s="25">
        <f>IFERROR(VLOOKUP($A326,'TD SOP+PROFORM'!$A$5:$AD$750,MATCH(P$4,'TD SOP+PROFORM'!$B$2:$AD$2,0)+1,0),0)+IFERROR(VLOOKUP($A326,'TD SOP+PROFORM'!$A$5:$AD$750,MATCH(P$2,'TD SOP+PROFORM'!$B$2:$AD$2,0)+1,0),0)</f>
        <v>0</v>
      </c>
      <c r="Q326" s="26" t="str">
        <f t="shared" si="69"/>
        <v/>
      </c>
      <c r="R326" s="25">
        <f>IFERROR(VLOOKUP($A326,'TD SOP+PROFORM'!$A$5:$AD$750,MATCH(R$4,'TD SOP+PROFORM'!$B$2:$AD$2,0)+1,0),0)+IFERROR(VLOOKUP($A326,'TD SOP+PROFORM'!$A$5:$AD$750,MATCH(R$2,'TD SOP+PROFORM'!$B$2:$AD$2,0)+1,0),0)</f>
        <v>0</v>
      </c>
      <c r="S326" s="25">
        <f>IFERROR(VLOOKUP($A326,'TD SOP+PROFORM'!$A$5:$AD$750,MATCH(S$4,'TD SOP+PROFORM'!$B$2:$AD$2,0)+1,0),0)+IFERROR(VLOOKUP($A326,'TD SOP+PROFORM'!$A$5:$AD$750,MATCH(S$2,'TD SOP+PROFORM'!$B$2:$AD$2,0)+1,0),0)</f>
        <v>0</v>
      </c>
      <c r="T326" s="26" t="str">
        <f t="shared" si="70"/>
        <v/>
      </c>
      <c r="U326" s="25">
        <f>IFERROR(VLOOKUP($A326,'TD SOP+PROFORM'!$A$5:$AD$750,MATCH(U$4,'TD SOP+PROFORM'!$B$2:$AD$2,0)+1,0),0)+IFERROR(VLOOKUP($A326,'TD SOP+PROFORM'!$A$5:$AD$750,MATCH(U$2,'TD SOP+PROFORM'!$B$2:$AD$2,0)+1,0),0)</f>
        <v>0</v>
      </c>
      <c r="V326" s="25">
        <f>IFERROR(VLOOKUP($A326,'TD SOP+PROFORM'!$A$5:$AD$750,MATCH(V$4,'TD SOP+PROFORM'!$B$2:$AD$2,0)+1,0),0)+IFERROR(VLOOKUP($A326,'TD SOP+PROFORM'!$A$5:$AD$750,MATCH(V$2,'TD SOP+PROFORM'!$B$2:$AD$2,0)+1,0),0)</f>
        <v>0</v>
      </c>
      <c r="W326" s="26" t="str">
        <f t="shared" si="71"/>
        <v/>
      </c>
      <c r="X326" s="25">
        <f>IFERROR(VLOOKUP($A326,'TD SOP+PROFORM'!$A$5:$AD$750,MATCH(X$4,'TD SOP+PROFORM'!$B$2:$AD$2,0)+1,0),0)+IFERROR(VLOOKUP($A326,'TD SOP+PROFORM'!$A$5:$AD$750,MATCH(X$2,'TD SOP+PROFORM'!$B$2:$AD$2,0)+1,0),0)</f>
        <v>0</v>
      </c>
      <c r="Y326" s="25">
        <f>IFERROR(VLOOKUP($A326,'TD SOP+PROFORM'!$A$5:$AD$750,MATCH(Y$4,'TD SOP+PROFORM'!$B$2:$AD$2,0)+1,0),0)+IFERROR(VLOOKUP($A326,'TD SOP+PROFORM'!$A$5:$AD$750,MATCH(Y$2,'TD SOP+PROFORM'!$B$2:$AD$2,0)+1,0),0)</f>
        <v>0</v>
      </c>
      <c r="Z326" s="26" t="str">
        <f t="shared" si="72"/>
        <v/>
      </c>
      <c r="AA326" s="25">
        <f>IFERROR(VLOOKUP($A326,'TD SOP+PROFORM'!$A$5:$AD$750,MATCH(AA$4,'TD SOP+PROFORM'!$B$2:$AD$2,0)+1,0),0)+IFERROR(VLOOKUP($A326,'TD SOP+PROFORM'!$A$5:$AD$750,MATCH(AA$2,'TD SOP+PROFORM'!$B$2:$AD$2,0)+1,0),0)</f>
        <v>0</v>
      </c>
      <c r="AB326" s="25">
        <f>IFERROR(VLOOKUP($A326,'TD SOP+PROFORM'!$A$5:$AD$750,MATCH(AB$4,'TD SOP+PROFORM'!$B$2:$AD$2,0)+1,0),0)+IFERROR(VLOOKUP($A326,'TD SOP+PROFORM'!$A$5:$AD$750,MATCH(AB$2,'TD SOP+PROFORM'!$B$2:$AD$2,0)+1,0),0)</f>
        <v>0</v>
      </c>
      <c r="AC326" s="26" t="str">
        <f t="shared" si="73"/>
        <v/>
      </c>
      <c r="AD326" s="25">
        <f>IFERROR(VLOOKUP($A326,'TD SOP+PROFORM'!$A$5:$AD$750,MATCH(AD$4,'TD SOP+PROFORM'!$B$2:$AD$2,0)+1,0),0)+IFERROR(VLOOKUP($A326,'TD SOP+PROFORM'!$A$5:$AD$750,MATCH(AD$2,'TD SOP+PROFORM'!$B$2:$AD$2,0)+1,0),0)</f>
        <v>0</v>
      </c>
      <c r="AE326" s="25">
        <f>IFERROR(VLOOKUP($A326,'TD SOP+PROFORM'!$A$5:$AD$750,MATCH(AE$4,'TD SOP+PROFORM'!$B$2:$AD$2,0)+1,0),0)+IFERROR(VLOOKUP($A326,'TD SOP+PROFORM'!$A$5:$AD$750,MATCH(AE$2,'TD SOP+PROFORM'!$B$2:$AD$2,0)+1,0),0)</f>
        <v>0</v>
      </c>
      <c r="AF326" s="26" t="str">
        <f t="shared" si="74"/>
        <v/>
      </c>
      <c r="AG326" s="25">
        <f>IFERROR(VLOOKUP($A326,'TD SOP+PROFORM'!$A$5:$AD$750,MATCH(AG$4,'TD SOP+PROFORM'!$B$2:$AD$2,0)+1,0),0)+IFERROR(VLOOKUP($A326,'TD SOP+PROFORM'!$A$5:$AD$750,MATCH(AG$2,'TD SOP+PROFORM'!$B$2:$AD$2,0)+1,0),0)</f>
        <v>0</v>
      </c>
      <c r="AH326" s="25">
        <f>IFERROR(VLOOKUP($A326,'TD SOP+PROFORM'!$A$5:$AD$750,MATCH(AH$4,'TD SOP+PROFORM'!$B$2:$AD$2,0)+1,0),0)+IFERROR(VLOOKUP($A326,'TD SOP+PROFORM'!$A$5:$AD$750,MATCH(AH$2,'TD SOP+PROFORM'!$B$2:$AD$2,0)+1,0),0)</f>
        <v>0</v>
      </c>
      <c r="AI326" s="26" t="str">
        <f t="shared" si="75"/>
        <v/>
      </c>
      <c r="AJ326" s="25">
        <f>IFERROR(VLOOKUP($A326,'TD SOP+PROFORM'!$A$5:$AD$750,MATCH(AJ$4,'TD SOP+PROFORM'!$B$2:$AD$2,0)+1,0),0)+IFERROR(VLOOKUP($A326,'TD SOP+PROFORM'!$A$5:$AD$750,MATCH(AJ$2,'TD SOP+PROFORM'!$B$2:$AD$2,0)+1,0),0)</f>
        <v>0</v>
      </c>
      <c r="AK326" s="25">
        <f>IFERROR(VLOOKUP($A326,'TD SOP+PROFORM'!$A$5:$AD$750,MATCH(AK$4,'TD SOP+PROFORM'!$B$2:$AD$2,0)+1,0),0)+IFERROR(VLOOKUP($A326,'TD SOP+PROFORM'!$A$5:$AD$750,MATCH(AK$2,'TD SOP+PROFORM'!$B$2:$AD$2,0)+1,0),0)</f>
        <v>0</v>
      </c>
      <c r="AL326" s="26" t="str">
        <f t="shared" si="76"/>
        <v/>
      </c>
      <c r="AM326" s="25">
        <f t="shared" si="78"/>
        <v>0</v>
      </c>
      <c r="AN326" s="25">
        <f t="shared" si="78"/>
        <v>0</v>
      </c>
      <c r="AO326" s="26" t="str">
        <f t="shared" si="77"/>
        <v/>
      </c>
    </row>
    <row r="327" spans="1:41" x14ac:dyDescent="0.35">
      <c r="A327" s="24">
        <f>IF(AND('TD SOP+PROFORM'!A324&lt;&gt;"",'TD SOP+PROFORM'!A324&lt;&gt;"TOTAL"),'TD SOP+PROFORM'!A324,0)</f>
        <v>0</v>
      </c>
      <c r="C327" s="25" t="str">
        <f>IFERROR(VLOOKUP($A327,'TD SOP+PROFORM'!$A$5:$AD$750,MATCH(C$4,'TD SOP+PROFORM'!$B$2:$AT$2,0)+1,0),"")</f>
        <v/>
      </c>
      <c r="D327" s="25" t="str">
        <f>IFERROR(VLOOKUP($A327,'TD SOP+PROFORM'!$A$5:$AD$750,MATCH(D$4,'TD SOP+PROFORM'!$B$2:$AT$2,0)+1,0),"")</f>
        <v/>
      </c>
      <c r="E327" s="26" t="str">
        <f t="shared" si="65"/>
        <v/>
      </c>
      <c r="F327" s="25" t="str">
        <f>IFERROR(VLOOKUP($A327,'TD SOP+PROFORM'!$A$5:$AD$750,MATCH(F$4,'TD SOP+PROFORM'!$B$2:$AT$2,0)+1,0),"")</f>
        <v/>
      </c>
      <c r="G327" s="25" t="str">
        <f>IFERROR(VLOOKUP($A327,'TD SOP+PROFORM'!$A$5:$AD$750,MATCH(G$4,'TD SOP+PROFORM'!$B$2:$AT$2,0)+1,0),"")</f>
        <v/>
      </c>
      <c r="H327" s="26" t="str">
        <f t="shared" si="66"/>
        <v/>
      </c>
      <c r="I327" s="25" t="str">
        <f>IFERROR(VLOOKUP($A327,'TD SOP+PROFORM'!$A$5:$AD$750,MATCH(I$4,'TD SOP+PROFORM'!$B$2:$AT$2,0)+1,0),"")</f>
        <v/>
      </c>
      <c r="J327" s="25" t="str">
        <f>IFERROR(VLOOKUP($A327,'TD SOP+PROFORM'!$A$5:$AD$750,MATCH(J$4,'TD SOP+PROFORM'!$B$2:$AT$2,0)+1,0),"")</f>
        <v/>
      </c>
      <c r="K327" s="26" t="str">
        <f t="shared" si="67"/>
        <v/>
      </c>
      <c r="L327" s="25" t="str">
        <f>IFERROR(VLOOKUP($A327,'TD SOP+PROFORM'!$A$5:$AD$750,MATCH(L$4,'TD SOP+PROFORM'!$B$2:$AT$2,0)+1,0),"")</f>
        <v/>
      </c>
      <c r="M327" s="25" t="str">
        <f>IFERROR(VLOOKUP($A327,'TD SOP+PROFORM'!$A$5:$AD$750,MATCH(M$4,'TD SOP+PROFORM'!$B$2:$AT$2,0)+1,0),"")</f>
        <v/>
      </c>
      <c r="N327" s="26" t="str">
        <f t="shared" si="68"/>
        <v/>
      </c>
      <c r="O327" s="25">
        <f>IFERROR(VLOOKUP($A327,'TD SOP+PROFORM'!$A$5:$AD$750,MATCH(O$4,'TD SOP+PROFORM'!$B$2:$AD$2,0)+1,0),0)+IFERROR(VLOOKUP($A327,'TD SOP+PROFORM'!$A$5:$AD$750,MATCH(O$2,'TD SOP+PROFORM'!$B$2:$AD$2,0)+1,0),0)</f>
        <v>0</v>
      </c>
      <c r="P327" s="25">
        <f>IFERROR(VLOOKUP($A327,'TD SOP+PROFORM'!$A$5:$AD$750,MATCH(P$4,'TD SOP+PROFORM'!$B$2:$AD$2,0)+1,0),0)+IFERROR(VLOOKUP($A327,'TD SOP+PROFORM'!$A$5:$AD$750,MATCH(P$2,'TD SOP+PROFORM'!$B$2:$AD$2,0)+1,0),0)</f>
        <v>0</v>
      </c>
      <c r="Q327" s="26" t="str">
        <f t="shared" si="69"/>
        <v/>
      </c>
      <c r="R327" s="25">
        <f>IFERROR(VLOOKUP($A327,'TD SOP+PROFORM'!$A$5:$AD$750,MATCH(R$4,'TD SOP+PROFORM'!$B$2:$AD$2,0)+1,0),0)+IFERROR(VLOOKUP($A327,'TD SOP+PROFORM'!$A$5:$AD$750,MATCH(R$2,'TD SOP+PROFORM'!$B$2:$AD$2,0)+1,0),0)</f>
        <v>0</v>
      </c>
      <c r="S327" s="25">
        <f>IFERROR(VLOOKUP($A327,'TD SOP+PROFORM'!$A$5:$AD$750,MATCH(S$4,'TD SOP+PROFORM'!$B$2:$AD$2,0)+1,0),0)+IFERROR(VLOOKUP($A327,'TD SOP+PROFORM'!$A$5:$AD$750,MATCH(S$2,'TD SOP+PROFORM'!$B$2:$AD$2,0)+1,0),0)</f>
        <v>0</v>
      </c>
      <c r="T327" s="26" t="str">
        <f t="shared" si="70"/>
        <v/>
      </c>
      <c r="U327" s="25">
        <f>IFERROR(VLOOKUP($A327,'TD SOP+PROFORM'!$A$5:$AD$750,MATCH(U$4,'TD SOP+PROFORM'!$B$2:$AD$2,0)+1,0),0)+IFERROR(VLOOKUP($A327,'TD SOP+PROFORM'!$A$5:$AD$750,MATCH(U$2,'TD SOP+PROFORM'!$B$2:$AD$2,0)+1,0),0)</f>
        <v>0</v>
      </c>
      <c r="V327" s="25">
        <f>IFERROR(VLOOKUP($A327,'TD SOP+PROFORM'!$A$5:$AD$750,MATCH(V$4,'TD SOP+PROFORM'!$B$2:$AD$2,0)+1,0),0)+IFERROR(VLOOKUP($A327,'TD SOP+PROFORM'!$A$5:$AD$750,MATCH(V$2,'TD SOP+PROFORM'!$B$2:$AD$2,0)+1,0),0)</f>
        <v>0</v>
      </c>
      <c r="W327" s="26" t="str">
        <f t="shared" si="71"/>
        <v/>
      </c>
      <c r="X327" s="25">
        <f>IFERROR(VLOOKUP($A327,'TD SOP+PROFORM'!$A$5:$AD$750,MATCH(X$4,'TD SOP+PROFORM'!$B$2:$AD$2,0)+1,0),0)+IFERROR(VLOOKUP($A327,'TD SOP+PROFORM'!$A$5:$AD$750,MATCH(X$2,'TD SOP+PROFORM'!$B$2:$AD$2,0)+1,0),0)</f>
        <v>0</v>
      </c>
      <c r="Y327" s="25">
        <f>IFERROR(VLOOKUP($A327,'TD SOP+PROFORM'!$A$5:$AD$750,MATCH(Y$4,'TD SOP+PROFORM'!$B$2:$AD$2,0)+1,0),0)+IFERROR(VLOOKUP($A327,'TD SOP+PROFORM'!$A$5:$AD$750,MATCH(Y$2,'TD SOP+PROFORM'!$B$2:$AD$2,0)+1,0),0)</f>
        <v>0</v>
      </c>
      <c r="Z327" s="26" t="str">
        <f t="shared" si="72"/>
        <v/>
      </c>
      <c r="AA327" s="25">
        <f>IFERROR(VLOOKUP($A327,'TD SOP+PROFORM'!$A$5:$AD$750,MATCH(AA$4,'TD SOP+PROFORM'!$B$2:$AD$2,0)+1,0),0)+IFERROR(VLOOKUP($A327,'TD SOP+PROFORM'!$A$5:$AD$750,MATCH(AA$2,'TD SOP+PROFORM'!$B$2:$AD$2,0)+1,0),0)</f>
        <v>0</v>
      </c>
      <c r="AB327" s="25">
        <f>IFERROR(VLOOKUP($A327,'TD SOP+PROFORM'!$A$5:$AD$750,MATCH(AB$4,'TD SOP+PROFORM'!$B$2:$AD$2,0)+1,0),0)+IFERROR(VLOOKUP($A327,'TD SOP+PROFORM'!$A$5:$AD$750,MATCH(AB$2,'TD SOP+PROFORM'!$B$2:$AD$2,0)+1,0),0)</f>
        <v>0</v>
      </c>
      <c r="AC327" s="26" t="str">
        <f t="shared" si="73"/>
        <v/>
      </c>
      <c r="AD327" s="25">
        <f>IFERROR(VLOOKUP($A327,'TD SOP+PROFORM'!$A$5:$AD$750,MATCH(AD$4,'TD SOP+PROFORM'!$B$2:$AD$2,0)+1,0),0)+IFERROR(VLOOKUP($A327,'TD SOP+PROFORM'!$A$5:$AD$750,MATCH(AD$2,'TD SOP+PROFORM'!$B$2:$AD$2,0)+1,0),0)</f>
        <v>0</v>
      </c>
      <c r="AE327" s="25">
        <f>IFERROR(VLOOKUP($A327,'TD SOP+PROFORM'!$A$5:$AD$750,MATCH(AE$4,'TD SOP+PROFORM'!$B$2:$AD$2,0)+1,0),0)+IFERROR(VLOOKUP($A327,'TD SOP+PROFORM'!$A$5:$AD$750,MATCH(AE$2,'TD SOP+PROFORM'!$B$2:$AD$2,0)+1,0),0)</f>
        <v>0</v>
      </c>
      <c r="AF327" s="26" t="str">
        <f t="shared" si="74"/>
        <v/>
      </c>
      <c r="AG327" s="25">
        <f>IFERROR(VLOOKUP($A327,'TD SOP+PROFORM'!$A$5:$AD$750,MATCH(AG$4,'TD SOP+PROFORM'!$B$2:$AD$2,0)+1,0),0)+IFERROR(VLOOKUP($A327,'TD SOP+PROFORM'!$A$5:$AD$750,MATCH(AG$2,'TD SOP+PROFORM'!$B$2:$AD$2,0)+1,0),0)</f>
        <v>0</v>
      </c>
      <c r="AH327" s="25">
        <f>IFERROR(VLOOKUP($A327,'TD SOP+PROFORM'!$A$5:$AD$750,MATCH(AH$4,'TD SOP+PROFORM'!$B$2:$AD$2,0)+1,0),0)+IFERROR(VLOOKUP($A327,'TD SOP+PROFORM'!$A$5:$AD$750,MATCH(AH$2,'TD SOP+PROFORM'!$B$2:$AD$2,0)+1,0),0)</f>
        <v>0</v>
      </c>
      <c r="AI327" s="26" t="str">
        <f t="shared" si="75"/>
        <v/>
      </c>
      <c r="AJ327" s="25">
        <f>IFERROR(VLOOKUP($A327,'TD SOP+PROFORM'!$A$5:$AD$750,MATCH(AJ$4,'TD SOP+PROFORM'!$B$2:$AD$2,0)+1,0),0)+IFERROR(VLOOKUP($A327,'TD SOP+PROFORM'!$A$5:$AD$750,MATCH(AJ$2,'TD SOP+PROFORM'!$B$2:$AD$2,0)+1,0),0)</f>
        <v>0</v>
      </c>
      <c r="AK327" s="25">
        <f>IFERROR(VLOOKUP($A327,'TD SOP+PROFORM'!$A$5:$AD$750,MATCH(AK$4,'TD SOP+PROFORM'!$B$2:$AD$2,0)+1,0),0)+IFERROR(VLOOKUP($A327,'TD SOP+PROFORM'!$A$5:$AD$750,MATCH(AK$2,'TD SOP+PROFORM'!$B$2:$AD$2,0)+1,0),0)</f>
        <v>0</v>
      </c>
      <c r="AL327" s="26" t="str">
        <f t="shared" si="76"/>
        <v/>
      </c>
      <c r="AM327" s="25">
        <f t="shared" si="78"/>
        <v>0</v>
      </c>
      <c r="AN327" s="25">
        <f t="shared" si="78"/>
        <v>0</v>
      </c>
      <c r="AO327" s="26" t="str">
        <f t="shared" si="77"/>
        <v/>
      </c>
    </row>
    <row r="328" spans="1:41" x14ac:dyDescent="0.35">
      <c r="A328" s="24">
        <f>IF(AND('TD SOP+PROFORM'!A325&lt;&gt;"",'TD SOP+PROFORM'!A325&lt;&gt;"TOTAL"),'TD SOP+PROFORM'!A325,0)</f>
        <v>0</v>
      </c>
      <c r="C328" s="25" t="str">
        <f>IFERROR(VLOOKUP($A328,'TD SOP+PROFORM'!$A$5:$AD$750,MATCH(C$4,'TD SOP+PROFORM'!$B$2:$AT$2,0)+1,0),"")</f>
        <v/>
      </c>
      <c r="D328" s="25" t="str">
        <f>IFERROR(VLOOKUP($A328,'TD SOP+PROFORM'!$A$5:$AD$750,MATCH(D$4,'TD SOP+PROFORM'!$B$2:$AT$2,0)+1,0),"")</f>
        <v/>
      </c>
      <c r="E328" s="26" t="str">
        <f t="shared" si="65"/>
        <v/>
      </c>
      <c r="F328" s="25" t="str">
        <f>IFERROR(VLOOKUP($A328,'TD SOP+PROFORM'!$A$5:$AD$750,MATCH(F$4,'TD SOP+PROFORM'!$B$2:$AT$2,0)+1,0),"")</f>
        <v/>
      </c>
      <c r="G328" s="25" t="str">
        <f>IFERROR(VLOOKUP($A328,'TD SOP+PROFORM'!$A$5:$AD$750,MATCH(G$4,'TD SOP+PROFORM'!$B$2:$AT$2,0)+1,0),"")</f>
        <v/>
      </c>
      <c r="H328" s="26" t="str">
        <f t="shared" si="66"/>
        <v/>
      </c>
      <c r="I328" s="25" t="str">
        <f>IFERROR(VLOOKUP($A328,'TD SOP+PROFORM'!$A$5:$AD$750,MATCH(I$4,'TD SOP+PROFORM'!$B$2:$AT$2,0)+1,0),"")</f>
        <v/>
      </c>
      <c r="J328" s="25" t="str">
        <f>IFERROR(VLOOKUP($A328,'TD SOP+PROFORM'!$A$5:$AD$750,MATCH(J$4,'TD SOP+PROFORM'!$B$2:$AT$2,0)+1,0),"")</f>
        <v/>
      </c>
      <c r="K328" s="26" t="str">
        <f t="shared" si="67"/>
        <v/>
      </c>
      <c r="L328" s="25" t="str">
        <f>IFERROR(VLOOKUP($A328,'TD SOP+PROFORM'!$A$5:$AD$750,MATCH(L$4,'TD SOP+PROFORM'!$B$2:$AT$2,0)+1,0),"")</f>
        <v/>
      </c>
      <c r="M328" s="25" t="str">
        <f>IFERROR(VLOOKUP($A328,'TD SOP+PROFORM'!$A$5:$AD$750,MATCH(M$4,'TD SOP+PROFORM'!$B$2:$AT$2,0)+1,0),"")</f>
        <v/>
      </c>
      <c r="N328" s="26" t="str">
        <f t="shared" si="68"/>
        <v/>
      </c>
      <c r="O328" s="25">
        <f>IFERROR(VLOOKUP($A328,'TD SOP+PROFORM'!$A$5:$AD$750,MATCH(O$4,'TD SOP+PROFORM'!$B$2:$AD$2,0)+1,0),0)+IFERROR(VLOOKUP($A328,'TD SOP+PROFORM'!$A$5:$AD$750,MATCH(O$2,'TD SOP+PROFORM'!$B$2:$AD$2,0)+1,0),0)</f>
        <v>0</v>
      </c>
      <c r="P328" s="25">
        <f>IFERROR(VLOOKUP($A328,'TD SOP+PROFORM'!$A$5:$AD$750,MATCH(P$4,'TD SOP+PROFORM'!$B$2:$AD$2,0)+1,0),0)+IFERROR(VLOOKUP($A328,'TD SOP+PROFORM'!$A$5:$AD$750,MATCH(P$2,'TD SOP+PROFORM'!$B$2:$AD$2,0)+1,0),0)</f>
        <v>0</v>
      </c>
      <c r="Q328" s="26" t="str">
        <f t="shared" si="69"/>
        <v/>
      </c>
      <c r="R328" s="25">
        <f>IFERROR(VLOOKUP($A328,'TD SOP+PROFORM'!$A$5:$AD$750,MATCH(R$4,'TD SOP+PROFORM'!$B$2:$AD$2,0)+1,0),0)+IFERROR(VLOOKUP($A328,'TD SOP+PROFORM'!$A$5:$AD$750,MATCH(R$2,'TD SOP+PROFORM'!$B$2:$AD$2,0)+1,0),0)</f>
        <v>0</v>
      </c>
      <c r="S328" s="25">
        <f>IFERROR(VLOOKUP($A328,'TD SOP+PROFORM'!$A$5:$AD$750,MATCH(S$4,'TD SOP+PROFORM'!$B$2:$AD$2,0)+1,0),0)+IFERROR(VLOOKUP($A328,'TD SOP+PROFORM'!$A$5:$AD$750,MATCH(S$2,'TD SOP+PROFORM'!$B$2:$AD$2,0)+1,0),0)</f>
        <v>0</v>
      </c>
      <c r="T328" s="26" t="str">
        <f t="shared" si="70"/>
        <v/>
      </c>
      <c r="U328" s="25">
        <f>IFERROR(VLOOKUP($A328,'TD SOP+PROFORM'!$A$5:$AD$750,MATCH(U$4,'TD SOP+PROFORM'!$B$2:$AD$2,0)+1,0),0)+IFERROR(VLOOKUP($A328,'TD SOP+PROFORM'!$A$5:$AD$750,MATCH(U$2,'TD SOP+PROFORM'!$B$2:$AD$2,0)+1,0),0)</f>
        <v>0</v>
      </c>
      <c r="V328" s="25">
        <f>IFERROR(VLOOKUP($A328,'TD SOP+PROFORM'!$A$5:$AD$750,MATCH(V$4,'TD SOP+PROFORM'!$B$2:$AD$2,0)+1,0),0)+IFERROR(VLOOKUP($A328,'TD SOP+PROFORM'!$A$5:$AD$750,MATCH(V$2,'TD SOP+PROFORM'!$B$2:$AD$2,0)+1,0),0)</f>
        <v>0</v>
      </c>
      <c r="W328" s="26" t="str">
        <f t="shared" si="71"/>
        <v/>
      </c>
      <c r="X328" s="25">
        <f>IFERROR(VLOOKUP($A328,'TD SOP+PROFORM'!$A$5:$AD$750,MATCH(X$4,'TD SOP+PROFORM'!$B$2:$AD$2,0)+1,0),0)+IFERROR(VLOOKUP($A328,'TD SOP+PROFORM'!$A$5:$AD$750,MATCH(X$2,'TD SOP+PROFORM'!$B$2:$AD$2,0)+1,0),0)</f>
        <v>0</v>
      </c>
      <c r="Y328" s="25">
        <f>IFERROR(VLOOKUP($A328,'TD SOP+PROFORM'!$A$5:$AD$750,MATCH(Y$4,'TD SOP+PROFORM'!$B$2:$AD$2,0)+1,0),0)+IFERROR(VLOOKUP($A328,'TD SOP+PROFORM'!$A$5:$AD$750,MATCH(Y$2,'TD SOP+PROFORM'!$B$2:$AD$2,0)+1,0),0)</f>
        <v>0</v>
      </c>
      <c r="Z328" s="26" t="str">
        <f t="shared" si="72"/>
        <v/>
      </c>
      <c r="AA328" s="25">
        <f>IFERROR(VLOOKUP($A328,'TD SOP+PROFORM'!$A$5:$AD$750,MATCH(AA$4,'TD SOP+PROFORM'!$B$2:$AD$2,0)+1,0),0)+IFERROR(VLOOKUP($A328,'TD SOP+PROFORM'!$A$5:$AD$750,MATCH(AA$2,'TD SOP+PROFORM'!$B$2:$AD$2,0)+1,0),0)</f>
        <v>0</v>
      </c>
      <c r="AB328" s="25">
        <f>IFERROR(VLOOKUP($A328,'TD SOP+PROFORM'!$A$5:$AD$750,MATCH(AB$4,'TD SOP+PROFORM'!$B$2:$AD$2,0)+1,0),0)+IFERROR(VLOOKUP($A328,'TD SOP+PROFORM'!$A$5:$AD$750,MATCH(AB$2,'TD SOP+PROFORM'!$B$2:$AD$2,0)+1,0),0)</f>
        <v>0</v>
      </c>
      <c r="AC328" s="26" t="str">
        <f t="shared" si="73"/>
        <v/>
      </c>
      <c r="AD328" s="25">
        <f>IFERROR(VLOOKUP($A328,'TD SOP+PROFORM'!$A$5:$AD$750,MATCH(AD$4,'TD SOP+PROFORM'!$B$2:$AD$2,0)+1,0),0)+IFERROR(VLOOKUP($A328,'TD SOP+PROFORM'!$A$5:$AD$750,MATCH(AD$2,'TD SOP+PROFORM'!$B$2:$AD$2,0)+1,0),0)</f>
        <v>0</v>
      </c>
      <c r="AE328" s="25">
        <f>IFERROR(VLOOKUP($A328,'TD SOP+PROFORM'!$A$5:$AD$750,MATCH(AE$4,'TD SOP+PROFORM'!$B$2:$AD$2,0)+1,0),0)+IFERROR(VLOOKUP($A328,'TD SOP+PROFORM'!$A$5:$AD$750,MATCH(AE$2,'TD SOP+PROFORM'!$B$2:$AD$2,0)+1,0),0)</f>
        <v>0</v>
      </c>
      <c r="AF328" s="26" t="str">
        <f t="shared" si="74"/>
        <v/>
      </c>
      <c r="AG328" s="25">
        <f>IFERROR(VLOOKUP($A328,'TD SOP+PROFORM'!$A$5:$AD$750,MATCH(AG$4,'TD SOP+PROFORM'!$B$2:$AD$2,0)+1,0),0)+IFERROR(VLOOKUP($A328,'TD SOP+PROFORM'!$A$5:$AD$750,MATCH(AG$2,'TD SOP+PROFORM'!$B$2:$AD$2,0)+1,0),0)</f>
        <v>0</v>
      </c>
      <c r="AH328" s="25">
        <f>IFERROR(VLOOKUP($A328,'TD SOP+PROFORM'!$A$5:$AD$750,MATCH(AH$4,'TD SOP+PROFORM'!$B$2:$AD$2,0)+1,0),0)+IFERROR(VLOOKUP($A328,'TD SOP+PROFORM'!$A$5:$AD$750,MATCH(AH$2,'TD SOP+PROFORM'!$B$2:$AD$2,0)+1,0),0)</f>
        <v>0</v>
      </c>
      <c r="AI328" s="26" t="str">
        <f t="shared" si="75"/>
        <v/>
      </c>
      <c r="AJ328" s="25">
        <f>IFERROR(VLOOKUP($A328,'TD SOP+PROFORM'!$A$5:$AD$750,MATCH(AJ$4,'TD SOP+PROFORM'!$B$2:$AD$2,0)+1,0),0)+IFERROR(VLOOKUP($A328,'TD SOP+PROFORM'!$A$5:$AD$750,MATCH(AJ$2,'TD SOP+PROFORM'!$B$2:$AD$2,0)+1,0),0)</f>
        <v>0</v>
      </c>
      <c r="AK328" s="25">
        <f>IFERROR(VLOOKUP($A328,'TD SOP+PROFORM'!$A$5:$AD$750,MATCH(AK$4,'TD SOP+PROFORM'!$B$2:$AD$2,0)+1,0),0)+IFERROR(VLOOKUP($A328,'TD SOP+PROFORM'!$A$5:$AD$750,MATCH(AK$2,'TD SOP+PROFORM'!$B$2:$AD$2,0)+1,0),0)</f>
        <v>0</v>
      </c>
      <c r="AL328" s="26" t="str">
        <f t="shared" si="76"/>
        <v/>
      </c>
      <c r="AM328" s="25">
        <f t="shared" si="78"/>
        <v>0</v>
      </c>
      <c r="AN328" s="25">
        <f t="shared" si="78"/>
        <v>0</v>
      </c>
      <c r="AO328" s="26" t="str">
        <f t="shared" si="77"/>
        <v/>
      </c>
    </row>
    <row r="329" spans="1:41" x14ac:dyDescent="0.35">
      <c r="A329" s="24">
        <f>IF(AND('TD SOP+PROFORM'!A326&lt;&gt;"",'TD SOP+PROFORM'!A326&lt;&gt;"TOTAL"),'TD SOP+PROFORM'!A326,0)</f>
        <v>0</v>
      </c>
      <c r="C329" s="25" t="str">
        <f>IFERROR(VLOOKUP($A329,'TD SOP+PROFORM'!$A$5:$AD$750,MATCH(C$4,'TD SOP+PROFORM'!$B$2:$AT$2,0)+1,0),"")</f>
        <v/>
      </c>
      <c r="D329" s="25" t="str">
        <f>IFERROR(VLOOKUP($A329,'TD SOP+PROFORM'!$A$5:$AD$750,MATCH(D$4,'TD SOP+PROFORM'!$B$2:$AT$2,0)+1,0),"")</f>
        <v/>
      </c>
      <c r="E329" s="26" t="str">
        <f t="shared" ref="E329:E392" si="79">IFERROR(C329/D329-1,"")</f>
        <v/>
      </c>
      <c r="F329" s="25" t="str">
        <f>IFERROR(VLOOKUP($A329,'TD SOP+PROFORM'!$A$5:$AD$750,MATCH(F$4,'TD SOP+PROFORM'!$B$2:$AT$2,0)+1,0),"")</f>
        <v/>
      </c>
      <c r="G329" s="25" t="str">
        <f>IFERROR(VLOOKUP($A329,'TD SOP+PROFORM'!$A$5:$AD$750,MATCH(G$4,'TD SOP+PROFORM'!$B$2:$AT$2,0)+1,0),"")</f>
        <v/>
      </c>
      <c r="H329" s="26" t="str">
        <f t="shared" ref="H329:H392" si="80">IFERROR(F329/G329-1,"")</f>
        <v/>
      </c>
      <c r="I329" s="25" t="str">
        <f>IFERROR(VLOOKUP($A329,'TD SOP+PROFORM'!$A$5:$AD$750,MATCH(I$4,'TD SOP+PROFORM'!$B$2:$AT$2,0)+1,0),"")</f>
        <v/>
      </c>
      <c r="J329" s="25" t="str">
        <f>IFERROR(VLOOKUP($A329,'TD SOP+PROFORM'!$A$5:$AD$750,MATCH(J$4,'TD SOP+PROFORM'!$B$2:$AT$2,0)+1,0),"")</f>
        <v/>
      </c>
      <c r="K329" s="26" t="str">
        <f t="shared" ref="K329:K392" si="81">IFERROR(I329/J329-1,"")</f>
        <v/>
      </c>
      <c r="L329" s="25" t="str">
        <f>IFERROR(VLOOKUP($A329,'TD SOP+PROFORM'!$A$5:$AD$750,MATCH(L$4,'TD SOP+PROFORM'!$B$2:$AT$2,0)+1,0),"")</f>
        <v/>
      </c>
      <c r="M329" s="25" t="str">
        <f>IFERROR(VLOOKUP($A329,'TD SOP+PROFORM'!$A$5:$AD$750,MATCH(M$4,'TD SOP+PROFORM'!$B$2:$AT$2,0)+1,0),"")</f>
        <v/>
      </c>
      <c r="N329" s="26" t="str">
        <f t="shared" ref="N329:N392" si="82">IFERROR(L329/M329-1,"")</f>
        <v/>
      </c>
      <c r="O329" s="25">
        <f>IFERROR(VLOOKUP($A329,'TD SOP+PROFORM'!$A$5:$AD$750,MATCH(O$4,'TD SOP+PROFORM'!$B$2:$AD$2,0)+1,0),0)+IFERROR(VLOOKUP($A329,'TD SOP+PROFORM'!$A$5:$AD$750,MATCH(O$2,'TD SOP+PROFORM'!$B$2:$AD$2,0)+1,0),0)</f>
        <v>0</v>
      </c>
      <c r="P329" s="25">
        <f>IFERROR(VLOOKUP($A329,'TD SOP+PROFORM'!$A$5:$AD$750,MATCH(P$4,'TD SOP+PROFORM'!$B$2:$AD$2,0)+1,0),0)+IFERROR(VLOOKUP($A329,'TD SOP+PROFORM'!$A$5:$AD$750,MATCH(P$2,'TD SOP+PROFORM'!$B$2:$AD$2,0)+1,0),0)</f>
        <v>0</v>
      </c>
      <c r="Q329" s="26" t="str">
        <f t="shared" ref="Q329:Q392" si="83">IFERROR(O329/P329-1,"")</f>
        <v/>
      </c>
      <c r="R329" s="25">
        <f>IFERROR(VLOOKUP($A329,'TD SOP+PROFORM'!$A$5:$AD$750,MATCH(R$4,'TD SOP+PROFORM'!$B$2:$AD$2,0)+1,0),0)+IFERROR(VLOOKUP($A329,'TD SOP+PROFORM'!$A$5:$AD$750,MATCH(R$2,'TD SOP+PROFORM'!$B$2:$AD$2,0)+1,0),0)</f>
        <v>0</v>
      </c>
      <c r="S329" s="25">
        <f>IFERROR(VLOOKUP($A329,'TD SOP+PROFORM'!$A$5:$AD$750,MATCH(S$4,'TD SOP+PROFORM'!$B$2:$AD$2,0)+1,0),0)+IFERROR(VLOOKUP($A329,'TD SOP+PROFORM'!$A$5:$AD$750,MATCH(S$2,'TD SOP+PROFORM'!$B$2:$AD$2,0)+1,0),0)</f>
        <v>0</v>
      </c>
      <c r="T329" s="26" t="str">
        <f t="shared" ref="T329:T392" si="84">IFERROR(R329/S329-1,"")</f>
        <v/>
      </c>
      <c r="U329" s="25">
        <f>IFERROR(VLOOKUP($A329,'TD SOP+PROFORM'!$A$5:$AD$750,MATCH(U$4,'TD SOP+PROFORM'!$B$2:$AD$2,0)+1,0),0)+IFERROR(VLOOKUP($A329,'TD SOP+PROFORM'!$A$5:$AD$750,MATCH(U$2,'TD SOP+PROFORM'!$B$2:$AD$2,0)+1,0),0)</f>
        <v>0</v>
      </c>
      <c r="V329" s="25">
        <f>IFERROR(VLOOKUP($A329,'TD SOP+PROFORM'!$A$5:$AD$750,MATCH(V$4,'TD SOP+PROFORM'!$B$2:$AD$2,0)+1,0),0)+IFERROR(VLOOKUP($A329,'TD SOP+PROFORM'!$A$5:$AD$750,MATCH(V$2,'TD SOP+PROFORM'!$B$2:$AD$2,0)+1,0),0)</f>
        <v>0</v>
      </c>
      <c r="W329" s="26" t="str">
        <f t="shared" ref="W329:W392" si="85">IFERROR(U329/V329-1,"")</f>
        <v/>
      </c>
      <c r="X329" s="25">
        <f>IFERROR(VLOOKUP($A329,'TD SOP+PROFORM'!$A$5:$AD$750,MATCH(X$4,'TD SOP+PROFORM'!$B$2:$AD$2,0)+1,0),0)+IFERROR(VLOOKUP($A329,'TD SOP+PROFORM'!$A$5:$AD$750,MATCH(X$2,'TD SOP+PROFORM'!$B$2:$AD$2,0)+1,0),0)</f>
        <v>0</v>
      </c>
      <c r="Y329" s="25">
        <f>IFERROR(VLOOKUP($A329,'TD SOP+PROFORM'!$A$5:$AD$750,MATCH(Y$4,'TD SOP+PROFORM'!$B$2:$AD$2,0)+1,0),0)+IFERROR(VLOOKUP($A329,'TD SOP+PROFORM'!$A$5:$AD$750,MATCH(Y$2,'TD SOP+PROFORM'!$B$2:$AD$2,0)+1,0),0)</f>
        <v>0</v>
      </c>
      <c r="Z329" s="26" t="str">
        <f t="shared" ref="Z329:Z392" si="86">IFERROR(X329/Y329-1,"")</f>
        <v/>
      </c>
      <c r="AA329" s="25">
        <f>IFERROR(VLOOKUP($A329,'TD SOP+PROFORM'!$A$5:$AD$750,MATCH(AA$4,'TD SOP+PROFORM'!$B$2:$AD$2,0)+1,0),0)+IFERROR(VLOOKUP($A329,'TD SOP+PROFORM'!$A$5:$AD$750,MATCH(AA$2,'TD SOP+PROFORM'!$B$2:$AD$2,0)+1,0),0)</f>
        <v>0</v>
      </c>
      <c r="AB329" s="25">
        <f>IFERROR(VLOOKUP($A329,'TD SOP+PROFORM'!$A$5:$AD$750,MATCH(AB$4,'TD SOP+PROFORM'!$B$2:$AD$2,0)+1,0),0)+IFERROR(VLOOKUP($A329,'TD SOP+PROFORM'!$A$5:$AD$750,MATCH(AB$2,'TD SOP+PROFORM'!$B$2:$AD$2,0)+1,0),0)</f>
        <v>0</v>
      </c>
      <c r="AC329" s="26" t="str">
        <f t="shared" ref="AC329:AC392" si="87">IFERROR(AA329/AB329-1,"")</f>
        <v/>
      </c>
      <c r="AD329" s="25">
        <f>IFERROR(VLOOKUP($A329,'TD SOP+PROFORM'!$A$5:$AD$750,MATCH(AD$4,'TD SOP+PROFORM'!$B$2:$AD$2,0)+1,0),0)+IFERROR(VLOOKUP($A329,'TD SOP+PROFORM'!$A$5:$AD$750,MATCH(AD$2,'TD SOP+PROFORM'!$B$2:$AD$2,0)+1,0),0)</f>
        <v>0</v>
      </c>
      <c r="AE329" s="25">
        <f>IFERROR(VLOOKUP($A329,'TD SOP+PROFORM'!$A$5:$AD$750,MATCH(AE$4,'TD SOP+PROFORM'!$B$2:$AD$2,0)+1,0),0)+IFERROR(VLOOKUP($A329,'TD SOP+PROFORM'!$A$5:$AD$750,MATCH(AE$2,'TD SOP+PROFORM'!$B$2:$AD$2,0)+1,0),0)</f>
        <v>0</v>
      </c>
      <c r="AF329" s="26" t="str">
        <f t="shared" ref="AF329:AF392" si="88">IFERROR(AD329/AE329-1,"")</f>
        <v/>
      </c>
      <c r="AG329" s="25">
        <f>IFERROR(VLOOKUP($A329,'TD SOP+PROFORM'!$A$5:$AD$750,MATCH(AG$4,'TD SOP+PROFORM'!$B$2:$AD$2,0)+1,0),0)+IFERROR(VLOOKUP($A329,'TD SOP+PROFORM'!$A$5:$AD$750,MATCH(AG$2,'TD SOP+PROFORM'!$B$2:$AD$2,0)+1,0),0)</f>
        <v>0</v>
      </c>
      <c r="AH329" s="25">
        <f>IFERROR(VLOOKUP($A329,'TD SOP+PROFORM'!$A$5:$AD$750,MATCH(AH$4,'TD SOP+PROFORM'!$B$2:$AD$2,0)+1,0),0)+IFERROR(VLOOKUP($A329,'TD SOP+PROFORM'!$A$5:$AD$750,MATCH(AH$2,'TD SOP+PROFORM'!$B$2:$AD$2,0)+1,0),0)</f>
        <v>0</v>
      </c>
      <c r="AI329" s="26" t="str">
        <f t="shared" ref="AI329:AI392" si="89">IFERROR(AG329/AH329-1,"")</f>
        <v/>
      </c>
      <c r="AJ329" s="25">
        <f>IFERROR(VLOOKUP($A329,'TD SOP+PROFORM'!$A$5:$AD$750,MATCH(AJ$4,'TD SOP+PROFORM'!$B$2:$AD$2,0)+1,0),0)+IFERROR(VLOOKUP($A329,'TD SOP+PROFORM'!$A$5:$AD$750,MATCH(AJ$2,'TD SOP+PROFORM'!$B$2:$AD$2,0)+1,0),0)</f>
        <v>0</v>
      </c>
      <c r="AK329" s="25">
        <f>IFERROR(VLOOKUP($A329,'TD SOP+PROFORM'!$A$5:$AD$750,MATCH(AK$4,'TD SOP+PROFORM'!$B$2:$AD$2,0)+1,0),0)+IFERROR(VLOOKUP($A329,'TD SOP+PROFORM'!$A$5:$AD$750,MATCH(AK$2,'TD SOP+PROFORM'!$B$2:$AD$2,0)+1,0),0)</f>
        <v>0</v>
      </c>
      <c r="AL329" s="26" t="str">
        <f t="shared" ref="AL329:AL392" si="90">IFERROR(AJ329/AK329-1,"")</f>
        <v/>
      </c>
      <c r="AM329" s="25">
        <f t="shared" si="78"/>
        <v>0</v>
      </c>
      <c r="AN329" s="25">
        <f t="shared" si="78"/>
        <v>0</v>
      </c>
      <c r="AO329" s="26" t="str">
        <f t="shared" ref="AO329:AO392" si="91">IFERROR(AM329/AN329-1,"")</f>
        <v/>
      </c>
    </row>
    <row r="330" spans="1:41" x14ac:dyDescent="0.35">
      <c r="A330" s="24">
        <f>IF(AND('TD SOP+PROFORM'!A327&lt;&gt;"",'TD SOP+PROFORM'!A327&lt;&gt;"TOTAL"),'TD SOP+PROFORM'!A327,0)</f>
        <v>0</v>
      </c>
      <c r="C330" s="25" t="str">
        <f>IFERROR(VLOOKUP($A330,'TD SOP+PROFORM'!$A$5:$AD$750,MATCH(C$4,'TD SOP+PROFORM'!$B$2:$AT$2,0)+1,0),"")</f>
        <v/>
      </c>
      <c r="D330" s="25" t="str">
        <f>IFERROR(VLOOKUP($A330,'TD SOP+PROFORM'!$A$5:$AD$750,MATCH(D$4,'TD SOP+PROFORM'!$B$2:$AT$2,0)+1,0),"")</f>
        <v/>
      </c>
      <c r="E330" s="26" t="str">
        <f t="shared" si="79"/>
        <v/>
      </c>
      <c r="F330" s="25" t="str">
        <f>IFERROR(VLOOKUP($A330,'TD SOP+PROFORM'!$A$5:$AD$750,MATCH(F$4,'TD SOP+PROFORM'!$B$2:$AT$2,0)+1,0),"")</f>
        <v/>
      </c>
      <c r="G330" s="25" t="str">
        <f>IFERROR(VLOOKUP($A330,'TD SOP+PROFORM'!$A$5:$AD$750,MATCH(G$4,'TD SOP+PROFORM'!$B$2:$AT$2,0)+1,0),"")</f>
        <v/>
      </c>
      <c r="H330" s="26" t="str">
        <f t="shared" si="80"/>
        <v/>
      </c>
      <c r="I330" s="25" t="str">
        <f>IFERROR(VLOOKUP($A330,'TD SOP+PROFORM'!$A$5:$AD$750,MATCH(I$4,'TD SOP+PROFORM'!$B$2:$AT$2,0)+1,0),"")</f>
        <v/>
      </c>
      <c r="J330" s="25" t="str">
        <f>IFERROR(VLOOKUP($A330,'TD SOP+PROFORM'!$A$5:$AD$750,MATCH(J$4,'TD SOP+PROFORM'!$B$2:$AT$2,0)+1,0),"")</f>
        <v/>
      </c>
      <c r="K330" s="26" t="str">
        <f t="shared" si="81"/>
        <v/>
      </c>
      <c r="L330" s="25" t="str">
        <f>IFERROR(VLOOKUP($A330,'TD SOP+PROFORM'!$A$5:$AD$750,MATCH(L$4,'TD SOP+PROFORM'!$B$2:$AT$2,0)+1,0),"")</f>
        <v/>
      </c>
      <c r="M330" s="25" t="str">
        <f>IFERROR(VLOOKUP($A330,'TD SOP+PROFORM'!$A$5:$AD$750,MATCH(M$4,'TD SOP+PROFORM'!$B$2:$AT$2,0)+1,0),"")</f>
        <v/>
      </c>
      <c r="N330" s="26" t="str">
        <f t="shared" si="82"/>
        <v/>
      </c>
      <c r="O330" s="25">
        <f>IFERROR(VLOOKUP($A330,'TD SOP+PROFORM'!$A$5:$AD$750,MATCH(O$4,'TD SOP+PROFORM'!$B$2:$AD$2,0)+1,0),0)+IFERROR(VLOOKUP($A330,'TD SOP+PROFORM'!$A$5:$AD$750,MATCH(O$2,'TD SOP+PROFORM'!$B$2:$AD$2,0)+1,0),0)</f>
        <v>0</v>
      </c>
      <c r="P330" s="25">
        <f>IFERROR(VLOOKUP($A330,'TD SOP+PROFORM'!$A$5:$AD$750,MATCH(P$4,'TD SOP+PROFORM'!$B$2:$AD$2,0)+1,0),0)+IFERROR(VLOOKUP($A330,'TD SOP+PROFORM'!$A$5:$AD$750,MATCH(P$2,'TD SOP+PROFORM'!$B$2:$AD$2,0)+1,0),0)</f>
        <v>0</v>
      </c>
      <c r="Q330" s="26" t="str">
        <f t="shared" si="83"/>
        <v/>
      </c>
      <c r="R330" s="25">
        <f>IFERROR(VLOOKUP($A330,'TD SOP+PROFORM'!$A$5:$AD$750,MATCH(R$4,'TD SOP+PROFORM'!$B$2:$AD$2,0)+1,0),0)+IFERROR(VLOOKUP($A330,'TD SOP+PROFORM'!$A$5:$AD$750,MATCH(R$2,'TD SOP+PROFORM'!$B$2:$AD$2,0)+1,0),0)</f>
        <v>0</v>
      </c>
      <c r="S330" s="25">
        <f>IFERROR(VLOOKUP($A330,'TD SOP+PROFORM'!$A$5:$AD$750,MATCH(S$4,'TD SOP+PROFORM'!$B$2:$AD$2,0)+1,0),0)+IFERROR(VLOOKUP($A330,'TD SOP+PROFORM'!$A$5:$AD$750,MATCH(S$2,'TD SOP+PROFORM'!$B$2:$AD$2,0)+1,0),0)</f>
        <v>0</v>
      </c>
      <c r="T330" s="26" t="str">
        <f t="shared" si="84"/>
        <v/>
      </c>
      <c r="U330" s="25">
        <f>IFERROR(VLOOKUP($A330,'TD SOP+PROFORM'!$A$5:$AD$750,MATCH(U$4,'TD SOP+PROFORM'!$B$2:$AD$2,0)+1,0),0)+IFERROR(VLOOKUP($A330,'TD SOP+PROFORM'!$A$5:$AD$750,MATCH(U$2,'TD SOP+PROFORM'!$B$2:$AD$2,0)+1,0),0)</f>
        <v>0</v>
      </c>
      <c r="V330" s="25">
        <f>IFERROR(VLOOKUP($A330,'TD SOP+PROFORM'!$A$5:$AD$750,MATCH(V$4,'TD SOP+PROFORM'!$B$2:$AD$2,0)+1,0),0)+IFERROR(VLOOKUP($A330,'TD SOP+PROFORM'!$A$5:$AD$750,MATCH(V$2,'TD SOP+PROFORM'!$B$2:$AD$2,0)+1,0),0)</f>
        <v>0</v>
      </c>
      <c r="W330" s="26" t="str">
        <f t="shared" si="85"/>
        <v/>
      </c>
      <c r="X330" s="25">
        <f>IFERROR(VLOOKUP($A330,'TD SOP+PROFORM'!$A$5:$AD$750,MATCH(X$4,'TD SOP+PROFORM'!$B$2:$AD$2,0)+1,0),0)+IFERROR(VLOOKUP($A330,'TD SOP+PROFORM'!$A$5:$AD$750,MATCH(X$2,'TD SOP+PROFORM'!$B$2:$AD$2,0)+1,0),0)</f>
        <v>0</v>
      </c>
      <c r="Y330" s="25">
        <f>IFERROR(VLOOKUP($A330,'TD SOP+PROFORM'!$A$5:$AD$750,MATCH(Y$4,'TD SOP+PROFORM'!$B$2:$AD$2,0)+1,0),0)+IFERROR(VLOOKUP($A330,'TD SOP+PROFORM'!$A$5:$AD$750,MATCH(Y$2,'TD SOP+PROFORM'!$B$2:$AD$2,0)+1,0),0)</f>
        <v>0</v>
      </c>
      <c r="Z330" s="26" t="str">
        <f t="shared" si="86"/>
        <v/>
      </c>
      <c r="AA330" s="25">
        <f>IFERROR(VLOOKUP($A330,'TD SOP+PROFORM'!$A$5:$AD$750,MATCH(AA$4,'TD SOP+PROFORM'!$B$2:$AD$2,0)+1,0),0)+IFERROR(VLOOKUP($A330,'TD SOP+PROFORM'!$A$5:$AD$750,MATCH(AA$2,'TD SOP+PROFORM'!$B$2:$AD$2,0)+1,0),0)</f>
        <v>0</v>
      </c>
      <c r="AB330" s="25">
        <f>IFERROR(VLOOKUP($A330,'TD SOP+PROFORM'!$A$5:$AD$750,MATCH(AB$4,'TD SOP+PROFORM'!$B$2:$AD$2,0)+1,0),0)+IFERROR(VLOOKUP($A330,'TD SOP+PROFORM'!$A$5:$AD$750,MATCH(AB$2,'TD SOP+PROFORM'!$B$2:$AD$2,0)+1,0),0)</f>
        <v>0</v>
      </c>
      <c r="AC330" s="26" t="str">
        <f t="shared" si="87"/>
        <v/>
      </c>
      <c r="AD330" s="25">
        <f>IFERROR(VLOOKUP($A330,'TD SOP+PROFORM'!$A$5:$AD$750,MATCH(AD$4,'TD SOP+PROFORM'!$B$2:$AD$2,0)+1,0),0)+IFERROR(VLOOKUP($A330,'TD SOP+PROFORM'!$A$5:$AD$750,MATCH(AD$2,'TD SOP+PROFORM'!$B$2:$AD$2,0)+1,0),0)</f>
        <v>0</v>
      </c>
      <c r="AE330" s="25">
        <f>IFERROR(VLOOKUP($A330,'TD SOP+PROFORM'!$A$5:$AD$750,MATCH(AE$4,'TD SOP+PROFORM'!$B$2:$AD$2,0)+1,0),0)+IFERROR(VLOOKUP($A330,'TD SOP+PROFORM'!$A$5:$AD$750,MATCH(AE$2,'TD SOP+PROFORM'!$B$2:$AD$2,0)+1,0),0)</f>
        <v>0</v>
      </c>
      <c r="AF330" s="26" t="str">
        <f t="shared" si="88"/>
        <v/>
      </c>
      <c r="AG330" s="25">
        <f>IFERROR(VLOOKUP($A330,'TD SOP+PROFORM'!$A$5:$AD$750,MATCH(AG$4,'TD SOP+PROFORM'!$B$2:$AD$2,0)+1,0),0)+IFERROR(VLOOKUP($A330,'TD SOP+PROFORM'!$A$5:$AD$750,MATCH(AG$2,'TD SOP+PROFORM'!$B$2:$AD$2,0)+1,0),0)</f>
        <v>0</v>
      </c>
      <c r="AH330" s="25">
        <f>IFERROR(VLOOKUP($A330,'TD SOP+PROFORM'!$A$5:$AD$750,MATCH(AH$4,'TD SOP+PROFORM'!$B$2:$AD$2,0)+1,0),0)+IFERROR(VLOOKUP($A330,'TD SOP+PROFORM'!$A$5:$AD$750,MATCH(AH$2,'TD SOP+PROFORM'!$B$2:$AD$2,0)+1,0),0)</f>
        <v>0</v>
      </c>
      <c r="AI330" s="26" t="str">
        <f t="shared" si="89"/>
        <v/>
      </c>
      <c r="AJ330" s="25">
        <f>IFERROR(VLOOKUP($A330,'TD SOP+PROFORM'!$A$5:$AD$750,MATCH(AJ$4,'TD SOP+PROFORM'!$B$2:$AD$2,0)+1,0),0)+IFERROR(VLOOKUP($A330,'TD SOP+PROFORM'!$A$5:$AD$750,MATCH(AJ$2,'TD SOP+PROFORM'!$B$2:$AD$2,0)+1,0),0)</f>
        <v>0</v>
      </c>
      <c r="AK330" s="25">
        <f>IFERROR(VLOOKUP($A330,'TD SOP+PROFORM'!$A$5:$AD$750,MATCH(AK$4,'TD SOP+PROFORM'!$B$2:$AD$2,0)+1,0),0)+IFERROR(VLOOKUP($A330,'TD SOP+PROFORM'!$A$5:$AD$750,MATCH(AK$2,'TD SOP+PROFORM'!$B$2:$AD$2,0)+1,0),0)</f>
        <v>0</v>
      </c>
      <c r="AL330" s="26" t="str">
        <f t="shared" si="90"/>
        <v/>
      </c>
      <c r="AM330" s="25">
        <f t="shared" ref="AM330:AN393" si="92">SUM(C330,F330,I330,L330,O330,R330,U330,X330,AA330,AD330,AG330,AJ330)</f>
        <v>0</v>
      </c>
      <c r="AN330" s="25">
        <f t="shared" si="92"/>
        <v>0</v>
      </c>
      <c r="AO330" s="26" t="str">
        <f t="shared" si="91"/>
        <v/>
      </c>
    </row>
    <row r="331" spans="1:41" x14ac:dyDescent="0.35">
      <c r="A331" s="24">
        <f>IF(AND('TD SOP+PROFORM'!A328&lt;&gt;"",'TD SOP+PROFORM'!A328&lt;&gt;"TOTAL"),'TD SOP+PROFORM'!A328,0)</f>
        <v>0</v>
      </c>
      <c r="C331" s="25" t="str">
        <f>IFERROR(VLOOKUP($A331,'TD SOP+PROFORM'!$A$5:$AD$750,MATCH(C$4,'TD SOP+PROFORM'!$B$2:$AT$2,0)+1,0),"")</f>
        <v/>
      </c>
      <c r="D331" s="25" t="str">
        <f>IFERROR(VLOOKUP($A331,'TD SOP+PROFORM'!$A$5:$AD$750,MATCH(D$4,'TD SOP+PROFORM'!$B$2:$AT$2,0)+1,0),"")</f>
        <v/>
      </c>
      <c r="E331" s="26" t="str">
        <f t="shared" si="79"/>
        <v/>
      </c>
      <c r="F331" s="25" t="str">
        <f>IFERROR(VLOOKUP($A331,'TD SOP+PROFORM'!$A$5:$AD$750,MATCH(F$4,'TD SOP+PROFORM'!$B$2:$AT$2,0)+1,0),"")</f>
        <v/>
      </c>
      <c r="G331" s="25" t="str">
        <f>IFERROR(VLOOKUP($A331,'TD SOP+PROFORM'!$A$5:$AD$750,MATCH(G$4,'TD SOP+PROFORM'!$B$2:$AT$2,0)+1,0),"")</f>
        <v/>
      </c>
      <c r="H331" s="26" t="str">
        <f t="shared" si="80"/>
        <v/>
      </c>
      <c r="I331" s="25" t="str">
        <f>IFERROR(VLOOKUP($A331,'TD SOP+PROFORM'!$A$5:$AD$750,MATCH(I$4,'TD SOP+PROFORM'!$B$2:$AT$2,0)+1,0),"")</f>
        <v/>
      </c>
      <c r="J331" s="25" t="str">
        <f>IFERROR(VLOOKUP($A331,'TD SOP+PROFORM'!$A$5:$AD$750,MATCH(J$4,'TD SOP+PROFORM'!$B$2:$AT$2,0)+1,0),"")</f>
        <v/>
      </c>
      <c r="K331" s="26" t="str">
        <f t="shared" si="81"/>
        <v/>
      </c>
      <c r="L331" s="25" t="str">
        <f>IFERROR(VLOOKUP($A331,'TD SOP+PROFORM'!$A$5:$AD$750,MATCH(L$4,'TD SOP+PROFORM'!$B$2:$AT$2,0)+1,0),"")</f>
        <v/>
      </c>
      <c r="M331" s="25" t="str">
        <f>IFERROR(VLOOKUP($A331,'TD SOP+PROFORM'!$A$5:$AD$750,MATCH(M$4,'TD SOP+PROFORM'!$B$2:$AT$2,0)+1,0),"")</f>
        <v/>
      </c>
      <c r="N331" s="26" t="str">
        <f t="shared" si="82"/>
        <v/>
      </c>
      <c r="O331" s="25">
        <f>IFERROR(VLOOKUP($A331,'TD SOP+PROFORM'!$A$5:$AD$750,MATCH(O$4,'TD SOP+PROFORM'!$B$2:$AD$2,0)+1,0),0)+IFERROR(VLOOKUP($A331,'TD SOP+PROFORM'!$A$5:$AD$750,MATCH(O$2,'TD SOP+PROFORM'!$B$2:$AD$2,0)+1,0),0)</f>
        <v>0</v>
      </c>
      <c r="P331" s="25">
        <f>IFERROR(VLOOKUP($A331,'TD SOP+PROFORM'!$A$5:$AD$750,MATCH(P$4,'TD SOP+PROFORM'!$B$2:$AD$2,0)+1,0),0)+IFERROR(VLOOKUP($A331,'TD SOP+PROFORM'!$A$5:$AD$750,MATCH(P$2,'TD SOP+PROFORM'!$B$2:$AD$2,0)+1,0),0)</f>
        <v>0</v>
      </c>
      <c r="Q331" s="26" t="str">
        <f t="shared" si="83"/>
        <v/>
      </c>
      <c r="R331" s="25">
        <f>IFERROR(VLOOKUP($A331,'TD SOP+PROFORM'!$A$5:$AD$750,MATCH(R$4,'TD SOP+PROFORM'!$B$2:$AD$2,0)+1,0),0)+IFERROR(VLOOKUP($A331,'TD SOP+PROFORM'!$A$5:$AD$750,MATCH(R$2,'TD SOP+PROFORM'!$B$2:$AD$2,0)+1,0),0)</f>
        <v>0</v>
      </c>
      <c r="S331" s="25">
        <f>IFERROR(VLOOKUP($A331,'TD SOP+PROFORM'!$A$5:$AD$750,MATCH(S$4,'TD SOP+PROFORM'!$B$2:$AD$2,0)+1,0),0)+IFERROR(VLOOKUP($A331,'TD SOP+PROFORM'!$A$5:$AD$750,MATCH(S$2,'TD SOP+PROFORM'!$B$2:$AD$2,0)+1,0),0)</f>
        <v>0</v>
      </c>
      <c r="T331" s="26" t="str">
        <f t="shared" si="84"/>
        <v/>
      </c>
      <c r="U331" s="25">
        <f>IFERROR(VLOOKUP($A331,'TD SOP+PROFORM'!$A$5:$AD$750,MATCH(U$4,'TD SOP+PROFORM'!$B$2:$AD$2,0)+1,0),0)+IFERROR(VLOOKUP($A331,'TD SOP+PROFORM'!$A$5:$AD$750,MATCH(U$2,'TD SOP+PROFORM'!$B$2:$AD$2,0)+1,0),0)</f>
        <v>0</v>
      </c>
      <c r="V331" s="25">
        <f>IFERROR(VLOOKUP($A331,'TD SOP+PROFORM'!$A$5:$AD$750,MATCH(V$4,'TD SOP+PROFORM'!$B$2:$AD$2,0)+1,0),0)+IFERROR(VLOOKUP($A331,'TD SOP+PROFORM'!$A$5:$AD$750,MATCH(V$2,'TD SOP+PROFORM'!$B$2:$AD$2,0)+1,0),0)</f>
        <v>0</v>
      </c>
      <c r="W331" s="26" t="str">
        <f t="shared" si="85"/>
        <v/>
      </c>
      <c r="X331" s="25">
        <f>IFERROR(VLOOKUP($A331,'TD SOP+PROFORM'!$A$5:$AD$750,MATCH(X$4,'TD SOP+PROFORM'!$B$2:$AD$2,0)+1,0),0)+IFERROR(VLOOKUP($A331,'TD SOP+PROFORM'!$A$5:$AD$750,MATCH(X$2,'TD SOP+PROFORM'!$B$2:$AD$2,0)+1,0),0)</f>
        <v>0</v>
      </c>
      <c r="Y331" s="25">
        <f>IFERROR(VLOOKUP($A331,'TD SOP+PROFORM'!$A$5:$AD$750,MATCH(Y$4,'TD SOP+PROFORM'!$B$2:$AD$2,0)+1,0),0)+IFERROR(VLOOKUP($A331,'TD SOP+PROFORM'!$A$5:$AD$750,MATCH(Y$2,'TD SOP+PROFORM'!$B$2:$AD$2,0)+1,0),0)</f>
        <v>0</v>
      </c>
      <c r="Z331" s="26" t="str">
        <f t="shared" si="86"/>
        <v/>
      </c>
      <c r="AA331" s="25">
        <f>IFERROR(VLOOKUP($A331,'TD SOP+PROFORM'!$A$5:$AD$750,MATCH(AA$4,'TD SOP+PROFORM'!$B$2:$AD$2,0)+1,0),0)+IFERROR(VLOOKUP($A331,'TD SOP+PROFORM'!$A$5:$AD$750,MATCH(AA$2,'TD SOP+PROFORM'!$B$2:$AD$2,0)+1,0),0)</f>
        <v>0</v>
      </c>
      <c r="AB331" s="25">
        <f>IFERROR(VLOOKUP($A331,'TD SOP+PROFORM'!$A$5:$AD$750,MATCH(AB$4,'TD SOP+PROFORM'!$B$2:$AD$2,0)+1,0),0)+IFERROR(VLOOKUP($A331,'TD SOP+PROFORM'!$A$5:$AD$750,MATCH(AB$2,'TD SOP+PROFORM'!$B$2:$AD$2,0)+1,0),0)</f>
        <v>0</v>
      </c>
      <c r="AC331" s="26" t="str">
        <f t="shared" si="87"/>
        <v/>
      </c>
      <c r="AD331" s="25">
        <f>IFERROR(VLOOKUP($A331,'TD SOP+PROFORM'!$A$5:$AD$750,MATCH(AD$4,'TD SOP+PROFORM'!$B$2:$AD$2,0)+1,0),0)+IFERROR(VLOOKUP($A331,'TD SOP+PROFORM'!$A$5:$AD$750,MATCH(AD$2,'TD SOP+PROFORM'!$B$2:$AD$2,0)+1,0),0)</f>
        <v>0</v>
      </c>
      <c r="AE331" s="25">
        <f>IFERROR(VLOOKUP($A331,'TD SOP+PROFORM'!$A$5:$AD$750,MATCH(AE$4,'TD SOP+PROFORM'!$B$2:$AD$2,0)+1,0),0)+IFERROR(VLOOKUP($A331,'TD SOP+PROFORM'!$A$5:$AD$750,MATCH(AE$2,'TD SOP+PROFORM'!$B$2:$AD$2,0)+1,0),0)</f>
        <v>0</v>
      </c>
      <c r="AF331" s="26" t="str">
        <f t="shared" si="88"/>
        <v/>
      </c>
      <c r="AG331" s="25">
        <f>IFERROR(VLOOKUP($A331,'TD SOP+PROFORM'!$A$5:$AD$750,MATCH(AG$4,'TD SOP+PROFORM'!$B$2:$AD$2,0)+1,0),0)+IFERROR(VLOOKUP($A331,'TD SOP+PROFORM'!$A$5:$AD$750,MATCH(AG$2,'TD SOP+PROFORM'!$B$2:$AD$2,0)+1,0),0)</f>
        <v>0</v>
      </c>
      <c r="AH331" s="25">
        <f>IFERROR(VLOOKUP($A331,'TD SOP+PROFORM'!$A$5:$AD$750,MATCH(AH$4,'TD SOP+PROFORM'!$B$2:$AD$2,0)+1,0),0)+IFERROR(VLOOKUP($A331,'TD SOP+PROFORM'!$A$5:$AD$750,MATCH(AH$2,'TD SOP+PROFORM'!$B$2:$AD$2,0)+1,0),0)</f>
        <v>0</v>
      </c>
      <c r="AI331" s="26" t="str">
        <f t="shared" si="89"/>
        <v/>
      </c>
      <c r="AJ331" s="25">
        <f>IFERROR(VLOOKUP($A331,'TD SOP+PROFORM'!$A$5:$AD$750,MATCH(AJ$4,'TD SOP+PROFORM'!$B$2:$AD$2,0)+1,0),0)+IFERROR(VLOOKUP($A331,'TD SOP+PROFORM'!$A$5:$AD$750,MATCH(AJ$2,'TD SOP+PROFORM'!$B$2:$AD$2,0)+1,0),0)</f>
        <v>0</v>
      </c>
      <c r="AK331" s="25">
        <f>IFERROR(VLOOKUP($A331,'TD SOP+PROFORM'!$A$5:$AD$750,MATCH(AK$4,'TD SOP+PROFORM'!$B$2:$AD$2,0)+1,0),0)+IFERROR(VLOOKUP($A331,'TD SOP+PROFORM'!$A$5:$AD$750,MATCH(AK$2,'TD SOP+PROFORM'!$B$2:$AD$2,0)+1,0),0)</f>
        <v>0</v>
      </c>
      <c r="AL331" s="26" t="str">
        <f t="shared" si="90"/>
        <v/>
      </c>
      <c r="AM331" s="25">
        <f t="shared" si="92"/>
        <v>0</v>
      </c>
      <c r="AN331" s="25">
        <f t="shared" si="92"/>
        <v>0</v>
      </c>
      <c r="AO331" s="26" t="str">
        <f t="shared" si="91"/>
        <v/>
      </c>
    </row>
    <row r="332" spans="1:41" x14ac:dyDescent="0.35">
      <c r="A332" s="24">
        <f>IF(AND('TD SOP+PROFORM'!A329&lt;&gt;"",'TD SOP+PROFORM'!A329&lt;&gt;"TOTAL"),'TD SOP+PROFORM'!A329,0)</f>
        <v>0</v>
      </c>
      <c r="C332" s="25" t="str">
        <f>IFERROR(VLOOKUP($A332,'TD SOP+PROFORM'!$A$5:$AD$750,MATCH(C$4,'TD SOP+PROFORM'!$B$2:$AT$2,0)+1,0),"")</f>
        <v/>
      </c>
      <c r="D332" s="25" t="str">
        <f>IFERROR(VLOOKUP($A332,'TD SOP+PROFORM'!$A$5:$AD$750,MATCH(D$4,'TD SOP+PROFORM'!$B$2:$AT$2,0)+1,0),"")</f>
        <v/>
      </c>
      <c r="E332" s="26" t="str">
        <f t="shared" si="79"/>
        <v/>
      </c>
      <c r="F332" s="25" t="str">
        <f>IFERROR(VLOOKUP($A332,'TD SOP+PROFORM'!$A$5:$AD$750,MATCH(F$4,'TD SOP+PROFORM'!$B$2:$AT$2,0)+1,0),"")</f>
        <v/>
      </c>
      <c r="G332" s="25" t="str">
        <f>IFERROR(VLOOKUP($A332,'TD SOP+PROFORM'!$A$5:$AD$750,MATCH(G$4,'TD SOP+PROFORM'!$B$2:$AT$2,0)+1,0),"")</f>
        <v/>
      </c>
      <c r="H332" s="26" t="str">
        <f t="shared" si="80"/>
        <v/>
      </c>
      <c r="I332" s="25" t="str">
        <f>IFERROR(VLOOKUP($A332,'TD SOP+PROFORM'!$A$5:$AD$750,MATCH(I$4,'TD SOP+PROFORM'!$B$2:$AT$2,0)+1,0),"")</f>
        <v/>
      </c>
      <c r="J332" s="25" t="str">
        <f>IFERROR(VLOOKUP($A332,'TD SOP+PROFORM'!$A$5:$AD$750,MATCH(J$4,'TD SOP+PROFORM'!$B$2:$AT$2,0)+1,0),"")</f>
        <v/>
      </c>
      <c r="K332" s="26" t="str">
        <f t="shared" si="81"/>
        <v/>
      </c>
      <c r="L332" s="25" t="str">
        <f>IFERROR(VLOOKUP($A332,'TD SOP+PROFORM'!$A$5:$AD$750,MATCH(L$4,'TD SOP+PROFORM'!$B$2:$AT$2,0)+1,0),"")</f>
        <v/>
      </c>
      <c r="M332" s="25" t="str">
        <f>IFERROR(VLOOKUP($A332,'TD SOP+PROFORM'!$A$5:$AD$750,MATCH(M$4,'TD SOP+PROFORM'!$B$2:$AT$2,0)+1,0),"")</f>
        <v/>
      </c>
      <c r="N332" s="26" t="str">
        <f t="shared" si="82"/>
        <v/>
      </c>
      <c r="O332" s="25">
        <f>IFERROR(VLOOKUP($A332,'TD SOP+PROFORM'!$A$5:$AD$750,MATCH(O$4,'TD SOP+PROFORM'!$B$2:$AD$2,0)+1,0),0)+IFERROR(VLOOKUP($A332,'TD SOP+PROFORM'!$A$5:$AD$750,MATCH(O$2,'TD SOP+PROFORM'!$B$2:$AD$2,0)+1,0),0)</f>
        <v>0</v>
      </c>
      <c r="P332" s="25">
        <f>IFERROR(VLOOKUP($A332,'TD SOP+PROFORM'!$A$5:$AD$750,MATCH(P$4,'TD SOP+PROFORM'!$B$2:$AD$2,0)+1,0),0)+IFERROR(VLOOKUP($A332,'TD SOP+PROFORM'!$A$5:$AD$750,MATCH(P$2,'TD SOP+PROFORM'!$B$2:$AD$2,0)+1,0),0)</f>
        <v>0</v>
      </c>
      <c r="Q332" s="26" t="str">
        <f t="shared" si="83"/>
        <v/>
      </c>
      <c r="R332" s="25">
        <f>IFERROR(VLOOKUP($A332,'TD SOP+PROFORM'!$A$5:$AD$750,MATCH(R$4,'TD SOP+PROFORM'!$B$2:$AD$2,0)+1,0),0)+IFERROR(VLOOKUP($A332,'TD SOP+PROFORM'!$A$5:$AD$750,MATCH(R$2,'TD SOP+PROFORM'!$B$2:$AD$2,0)+1,0),0)</f>
        <v>0</v>
      </c>
      <c r="S332" s="25">
        <f>IFERROR(VLOOKUP($A332,'TD SOP+PROFORM'!$A$5:$AD$750,MATCH(S$4,'TD SOP+PROFORM'!$B$2:$AD$2,0)+1,0),0)+IFERROR(VLOOKUP($A332,'TD SOP+PROFORM'!$A$5:$AD$750,MATCH(S$2,'TD SOP+PROFORM'!$B$2:$AD$2,0)+1,0),0)</f>
        <v>0</v>
      </c>
      <c r="T332" s="26" t="str">
        <f t="shared" si="84"/>
        <v/>
      </c>
      <c r="U332" s="25">
        <f>IFERROR(VLOOKUP($A332,'TD SOP+PROFORM'!$A$5:$AD$750,MATCH(U$4,'TD SOP+PROFORM'!$B$2:$AD$2,0)+1,0),0)+IFERROR(VLOOKUP($A332,'TD SOP+PROFORM'!$A$5:$AD$750,MATCH(U$2,'TD SOP+PROFORM'!$B$2:$AD$2,0)+1,0),0)</f>
        <v>0</v>
      </c>
      <c r="V332" s="25">
        <f>IFERROR(VLOOKUP($A332,'TD SOP+PROFORM'!$A$5:$AD$750,MATCH(V$4,'TD SOP+PROFORM'!$B$2:$AD$2,0)+1,0),0)+IFERROR(VLOOKUP($A332,'TD SOP+PROFORM'!$A$5:$AD$750,MATCH(V$2,'TD SOP+PROFORM'!$B$2:$AD$2,0)+1,0),0)</f>
        <v>0</v>
      </c>
      <c r="W332" s="26" t="str">
        <f t="shared" si="85"/>
        <v/>
      </c>
      <c r="X332" s="25">
        <f>IFERROR(VLOOKUP($A332,'TD SOP+PROFORM'!$A$5:$AD$750,MATCH(X$4,'TD SOP+PROFORM'!$B$2:$AD$2,0)+1,0),0)+IFERROR(VLOOKUP($A332,'TD SOP+PROFORM'!$A$5:$AD$750,MATCH(X$2,'TD SOP+PROFORM'!$B$2:$AD$2,0)+1,0),0)</f>
        <v>0</v>
      </c>
      <c r="Y332" s="25">
        <f>IFERROR(VLOOKUP($A332,'TD SOP+PROFORM'!$A$5:$AD$750,MATCH(Y$4,'TD SOP+PROFORM'!$B$2:$AD$2,0)+1,0),0)+IFERROR(VLOOKUP($A332,'TD SOP+PROFORM'!$A$5:$AD$750,MATCH(Y$2,'TD SOP+PROFORM'!$B$2:$AD$2,0)+1,0),0)</f>
        <v>0</v>
      </c>
      <c r="Z332" s="26" t="str">
        <f t="shared" si="86"/>
        <v/>
      </c>
      <c r="AA332" s="25">
        <f>IFERROR(VLOOKUP($A332,'TD SOP+PROFORM'!$A$5:$AD$750,MATCH(AA$4,'TD SOP+PROFORM'!$B$2:$AD$2,0)+1,0),0)+IFERROR(VLOOKUP($A332,'TD SOP+PROFORM'!$A$5:$AD$750,MATCH(AA$2,'TD SOP+PROFORM'!$B$2:$AD$2,0)+1,0),0)</f>
        <v>0</v>
      </c>
      <c r="AB332" s="25">
        <f>IFERROR(VLOOKUP($A332,'TD SOP+PROFORM'!$A$5:$AD$750,MATCH(AB$4,'TD SOP+PROFORM'!$B$2:$AD$2,0)+1,0),0)+IFERROR(VLOOKUP($A332,'TD SOP+PROFORM'!$A$5:$AD$750,MATCH(AB$2,'TD SOP+PROFORM'!$B$2:$AD$2,0)+1,0),0)</f>
        <v>0</v>
      </c>
      <c r="AC332" s="26" t="str">
        <f t="shared" si="87"/>
        <v/>
      </c>
      <c r="AD332" s="25">
        <f>IFERROR(VLOOKUP($A332,'TD SOP+PROFORM'!$A$5:$AD$750,MATCH(AD$4,'TD SOP+PROFORM'!$B$2:$AD$2,0)+1,0),0)+IFERROR(VLOOKUP($A332,'TD SOP+PROFORM'!$A$5:$AD$750,MATCH(AD$2,'TD SOP+PROFORM'!$B$2:$AD$2,0)+1,0),0)</f>
        <v>0</v>
      </c>
      <c r="AE332" s="25">
        <f>IFERROR(VLOOKUP($A332,'TD SOP+PROFORM'!$A$5:$AD$750,MATCH(AE$4,'TD SOP+PROFORM'!$B$2:$AD$2,0)+1,0),0)+IFERROR(VLOOKUP($A332,'TD SOP+PROFORM'!$A$5:$AD$750,MATCH(AE$2,'TD SOP+PROFORM'!$B$2:$AD$2,0)+1,0),0)</f>
        <v>0</v>
      </c>
      <c r="AF332" s="26" t="str">
        <f t="shared" si="88"/>
        <v/>
      </c>
      <c r="AG332" s="25">
        <f>IFERROR(VLOOKUP($A332,'TD SOP+PROFORM'!$A$5:$AD$750,MATCH(AG$4,'TD SOP+PROFORM'!$B$2:$AD$2,0)+1,0),0)+IFERROR(VLOOKUP($A332,'TD SOP+PROFORM'!$A$5:$AD$750,MATCH(AG$2,'TD SOP+PROFORM'!$B$2:$AD$2,0)+1,0),0)</f>
        <v>0</v>
      </c>
      <c r="AH332" s="25">
        <f>IFERROR(VLOOKUP($A332,'TD SOP+PROFORM'!$A$5:$AD$750,MATCH(AH$4,'TD SOP+PROFORM'!$B$2:$AD$2,0)+1,0),0)+IFERROR(VLOOKUP($A332,'TD SOP+PROFORM'!$A$5:$AD$750,MATCH(AH$2,'TD SOP+PROFORM'!$B$2:$AD$2,0)+1,0),0)</f>
        <v>0</v>
      </c>
      <c r="AI332" s="26" t="str">
        <f t="shared" si="89"/>
        <v/>
      </c>
      <c r="AJ332" s="25">
        <f>IFERROR(VLOOKUP($A332,'TD SOP+PROFORM'!$A$5:$AD$750,MATCH(AJ$4,'TD SOP+PROFORM'!$B$2:$AD$2,0)+1,0),0)+IFERROR(VLOOKUP($A332,'TD SOP+PROFORM'!$A$5:$AD$750,MATCH(AJ$2,'TD SOP+PROFORM'!$B$2:$AD$2,0)+1,0),0)</f>
        <v>0</v>
      </c>
      <c r="AK332" s="25">
        <f>IFERROR(VLOOKUP($A332,'TD SOP+PROFORM'!$A$5:$AD$750,MATCH(AK$4,'TD SOP+PROFORM'!$B$2:$AD$2,0)+1,0),0)+IFERROR(VLOOKUP($A332,'TD SOP+PROFORM'!$A$5:$AD$750,MATCH(AK$2,'TD SOP+PROFORM'!$B$2:$AD$2,0)+1,0),0)</f>
        <v>0</v>
      </c>
      <c r="AL332" s="26" t="str">
        <f t="shared" si="90"/>
        <v/>
      </c>
      <c r="AM332" s="25">
        <f t="shared" si="92"/>
        <v>0</v>
      </c>
      <c r="AN332" s="25">
        <f t="shared" si="92"/>
        <v>0</v>
      </c>
      <c r="AO332" s="26" t="str">
        <f t="shared" si="91"/>
        <v/>
      </c>
    </row>
    <row r="333" spans="1:41" x14ac:dyDescent="0.35">
      <c r="A333" s="24">
        <f>IF(AND('TD SOP+PROFORM'!A330&lt;&gt;"",'TD SOP+PROFORM'!A330&lt;&gt;"TOTAL"),'TD SOP+PROFORM'!A330,0)</f>
        <v>0</v>
      </c>
      <c r="C333" s="25" t="str">
        <f>IFERROR(VLOOKUP($A333,'TD SOP+PROFORM'!$A$5:$AD$750,MATCH(C$4,'TD SOP+PROFORM'!$B$2:$AT$2,0)+1,0),"")</f>
        <v/>
      </c>
      <c r="D333" s="25" t="str">
        <f>IFERROR(VLOOKUP($A333,'TD SOP+PROFORM'!$A$5:$AD$750,MATCH(D$4,'TD SOP+PROFORM'!$B$2:$AT$2,0)+1,0),"")</f>
        <v/>
      </c>
      <c r="E333" s="26" t="str">
        <f t="shared" si="79"/>
        <v/>
      </c>
      <c r="F333" s="25" t="str">
        <f>IFERROR(VLOOKUP($A333,'TD SOP+PROFORM'!$A$5:$AD$750,MATCH(F$4,'TD SOP+PROFORM'!$B$2:$AT$2,0)+1,0),"")</f>
        <v/>
      </c>
      <c r="G333" s="25" t="str">
        <f>IFERROR(VLOOKUP($A333,'TD SOP+PROFORM'!$A$5:$AD$750,MATCH(G$4,'TD SOP+PROFORM'!$B$2:$AT$2,0)+1,0),"")</f>
        <v/>
      </c>
      <c r="H333" s="26" t="str">
        <f t="shared" si="80"/>
        <v/>
      </c>
      <c r="I333" s="25" t="str">
        <f>IFERROR(VLOOKUP($A333,'TD SOP+PROFORM'!$A$5:$AD$750,MATCH(I$4,'TD SOP+PROFORM'!$B$2:$AT$2,0)+1,0),"")</f>
        <v/>
      </c>
      <c r="J333" s="25" t="str">
        <f>IFERROR(VLOOKUP($A333,'TD SOP+PROFORM'!$A$5:$AD$750,MATCH(J$4,'TD SOP+PROFORM'!$B$2:$AT$2,0)+1,0),"")</f>
        <v/>
      </c>
      <c r="K333" s="26" t="str">
        <f t="shared" si="81"/>
        <v/>
      </c>
      <c r="L333" s="25" t="str">
        <f>IFERROR(VLOOKUP($A333,'TD SOP+PROFORM'!$A$5:$AD$750,MATCH(L$4,'TD SOP+PROFORM'!$B$2:$AT$2,0)+1,0),"")</f>
        <v/>
      </c>
      <c r="M333" s="25" t="str">
        <f>IFERROR(VLOOKUP($A333,'TD SOP+PROFORM'!$A$5:$AD$750,MATCH(M$4,'TD SOP+PROFORM'!$B$2:$AT$2,0)+1,0),"")</f>
        <v/>
      </c>
      <c r="N333" s="26" t="str">
        <f t="shared" si="82"/>
        <v/>
      </c>
      <c r="O333" s="25">
        <f>IFERROR(VLOOKUP($A333,'TD SOP+PROFORM'!$A$5:$AD$750,MATCH(O$4,'TD SOP+PROFORM'!$B$2:$AD$2,0)+1,0),0)+IFERROR(VLOOKUP($A333,'TD SOP+PROFORM'!$A$5:$AD$750,MATCH(O$2,'TD SOP+PROFORM'!$B$2:$AD$2,0)+1,0),0)</f>
        <v>0</v>
      </c>
      <c r="P333" s="25">
        <f>IFERROR(VLOOKUP($A333,'TD SOP+PROFORM'!$A$5:$AD$750,MATCH(P$4,'TD SOP+PROFORM'!$B$2:$AD$2,0)+1,0),0)+IFERROR(VLOOKUP($A333,'TD SOP+PROFORM'!$A$5:$AD$750,MATCH(P$2,'TD SOP+PROFORM'!$B$2:$AD$2,0)+1,0),0)</f>
        <v>0</v>
      </c>
      <c r="Q333" s="26" t="str">
        <f t="shared" si="83"/>
        <v/>
      </c>
      <c r="R333" s="25">
        <f>IFERROR(VLOOKUP($A333,'TD SOP+PROFORM'!$A$5:$AD$750,MATCH(R$4,'TD SOP+PROFORM'!$B$2:$AD$2,0)+1,0),0)+IFERROR(VLOOKUP($A333,'TD SOP+PROFORM'!$A$5:$AD$750,MATCH(R$2,'TD SOP+PROFORM'!$B$2:$AD$2,0)+1,0),0)</f>
        <v>0</v>
      </c>
      <c r="S333" s="25">
        <f>IFERROR(VLOOKUP($A333,'TD SOP+PROFORM'!$A$5:$AD$750,MATCH(S$4,'TD SOP+PROFORM'!$B$2:$AD$2,0)+1,0),0)+IFERROR(VLOOKUP($A333,'TD SOP+PROFORM'!$A$5:$AD$750,MATCH(S$2,'TD SOP+PROFORM'!$B$2:$AD$2,0)+1,0),0)</f>
        <v>0</v>
      </c>
      <c r="T333" s="26" t="str">
        <f t="shared" si="84"/>
        <v/>
      </c>
      <c r="U333" s="25">
        <f>IFERROR(VLOOKUP($A333,'TD SOP+PROFORM'!$A$5:$AD$750,MATCH(U$4,'TD SOP+PROFORM'!$B$2:$AD$2,0)+1,0),0)+IFERROR(VLOOKUP($A333,'TD SOP+PROFORM'!$A$5:$AD$750,MATCH(U$2,'TD SOP+PROFORM'!$B$2:$AD$2,0)+1,0),0)</f>
        <v>0</v>
      </c>
      <c r="V333" s="25">
        <f>IFERROR(VLOOKUP($A333,'TD SOP+PROFORM'!$A$5:$AD$750,MATCH(V$4,'TD SOP+PROFORM'!$B$2:$AD$2,0)+1,0),0)+IFERROR(VLOOKUP($A333,'TD SOP+PROFORM'!$A$5:$AD$750,MATCH(V$2,'TD SOP+PROFORM'!$B$2:$AD$2,0)+1,0),0)</f>
        <v>0</v>
      </c>
      <c r="W333" s="26" t="str">
        <f t="shared" si="85"/>
        <v/>
      </c>
      <c r="X333" s="25">
        <f>IFERROR(VLOOKUP($A333,'TD SOP+PROFORM'!$A$5:$AD$750,MATCH(X$4,'TD SOP+PROFORM'!$B$2:$AD$2,0)+1,0),0)+IFERROR(VLOOKUP($A333,'TD SOP+PROFORM'!$A$5:$AD$750,MATCH(X$2,'TD SOP+PROFORM'!$B$2:$AD$2,0)+1,0),0)</f>
        <v>0</v>
      </c>
      <c r="Y333" s="25">
        <f>IFERROR(VLOOKUP($A333,'TD SOP+PROFORM'!$A$5:$AD$750,MATCH(Y$4,'TD SOP+PROFORM'!$B$2:$AD$2,0)+1,0),0)+IFERROR(VLOOKUP($A333,'TD SOP+PROFORM'!$A$5:$AD$750,MATCH(Y$2,'TD SOP+PROFORM'!$B$2:$AD$2,0)+1,0),0)</f>
        <v>0</v>
      </c>
      <c r="Z333" s="26" t="str">
        <f t="shared" si="86"/>
        <v/>
      </c>
      <c r="AA333" s="25">
        <f>IFERROR(VLOOKUP($A333,'TD SOP+PROFORM'!$A$5:$AD$750,MATCH(AA$4,'TD SOP+PROFORM'!$B$2:$AD$2,0)+1,0),0)+IFERROR(VLOOKUP($A333,'TD SOP+PROFORM'!$A$5:$AD$750,MATCH(AA$2,'TD SOP+PROFORM'!$B$2:$AD$2,0)+1,0),0)</f>
        <v>0</v>
      </c>
      <c r="AB333" s="25">
        <f>IFERROR(VLOOKUP($A333,'TD SOP+PROFORM'!$A$5:$AD$750,MATCH(AB$4,'TD SOP+PROFORM'!$B$2:$AD$2,0)+1,0),0)+IFERROR(VLOOKUP($A333,'TD SOP+PROFORM'!$A$5:$AD$750,MATCH(AB$2,'TD SOP+PROFORM'!$B$2:$AD$2,0)+1,0),0)</f>
        <v>0</v>
      </c>
      <c r="AC333" s="26" t="str">
        <f t="shared" si="87"/>
        <v/>
      </c>
      <c r="AD333" s="25">
        <f>IFERROR(VLOOKUP($A333,'TD SOP+PROFORM'!$A$5:$AD$750,MATCH(AD$4,'TD SOP+PROFORM'!$B$2:$AD$2,0)+1,0),0)+IFERROR(VLOOKUP($A333,'TD SOP+PROFORM'!$A$5:$AD$750,MATCH(AD$2,'TD SOP+PROFORM'!$B$2:$AD$2,0)+1,0),0)</f>
        <v>0</v>
      </c>
      <c r="AE333" s="25">
        <f>IFERROR(VLOOKUP($A333,'TD SOP+PROFORM'!$A$5:$AD$750,MATCH(AE$4,'TD SOP+PROFORM'!$B$2:$AD$2,0)+1,0),0)+IFERROR(VLOOKUP($A333,'TD SOP+PROFORM'!$A$5:$AD$750,MATCH(AE$2,'TD SOP+PROFORM'!$B$2:$AD$2,0)+1,0),0)</f>
        <v>0</v>
      </c>
      <c r="AF333" s="26" t="str">
        <f t="shared" si="88"/>
        <v/>
      </c>
      <c r="AG333" s="25">
        <f>IFERROR(VLOOKUP($A333,'TD SOP+PROFORM'!$A$5:$AD$750,MATCH(AG$4,'TD SOP+PROFORM'!$B$2:$AD$2,0)+1,0),0)+IFERROR(VLOOKUP($A333,'TD SOP+PROFORM'!$A$5:$AD$750,MATCH(AG$2,'TD SOP+PROFORM'!$B$2:$AD$2,0)+1,0),0)</f>
        <v>0</v>
      </c>
      <c r="AH333" s="25">
        <f>IFERROR(VLOOKUP($A333,'TD SOP+PROFORM'!$A$5:$AD$750,MATCH(AH$4,'TD SOP+PROFORM'!$B$2:$AD$2,0)+1,0),0)+IFERROR(VLOOKUP($A333,'TD SOP+PROFORM'!$A$5:$AD$750,MATCH(AH$2,'TD SOP+PROFORM'!$B$2:$AD$2,0)+1,0),0)</f>
        <v>0</v>
      </c>
      <c r="AI333" s="26" t="str">
        <f t="shared" si="89"/>
        <v/>
      </c>
      <c r="AJ333" s="25">
        <f>IFERROR(VLOOKUP($A333,'TD SOP+PROFORM'!$A$5:$AD$750,MATCH(AJ$4,'TD SOP+PROFORM'!$B$2:$AD$2,0)+1,0),0)+IFERROR(VLOOKUP($A333,'TD SOP+PROFORM'!$A$5:$AD$750,MATCH(AJ$2,'TD SOP+PROFORM'!$B$2:$AD$2,0)+1,0),0)</f>
        <v>0</v>
      </c>
      <c r="AK333" s="25">
        <f>IFERROR(VLOOKUP($A333,'TD SOP+PROFORM'!$A$5:$AD$750,MATCH(AK$4,'TD SOP+PROFORM'!$B$2:$AD$2,0)+1,0),0)+IFERROR(VLOOKUP($A333,'TD SOP+PROFORM'!$A$5:$AD$750,MATCH(AK$2,'TD SOP+PROFORM'!$B$2:$AD$2,0)+1,0),0)</f>
        <v>0</v>
      </c>
      <c r="AL333" s="26" t="str">
        <f t="shared" si="90"/>
        <v/>
      </c>
      <c r="AM333" s="25">
        <f t="shared" si="92"/>
        <v>0</v>
      </c>
      <c r="AN333" s="25">
        <f t="shared" si="92"/>
        <v>0</v>
      </c>
      <c r="AO333" s="26" t="str">
        <f t="shared" si="91"/>
        <v/>
      </c>
    </row>
    <row r="334" spans="1:41" x14ac:dyDescent="0.35">
      <c r="A334" s="24">
        <f>IF(AND('TD SOP+PROFORM'!A331&lt;&gt;"",'TD SOP+PROFORM'!A331&lt;&gt;"TOTAL"),'TD SOP+PROFORM'!A331,0)</f>
        <v>0</v>
      </c>
      <c r="C334" s="25" t="str">
        <f>IFERROR(VLOOKUP($A334,'TD SOP+PROFORM'!$A$5:$AD$750,MATCH(C$4,'TD SOP+PROFORM'!$B$2:$AT$2,0)+1,0),"")</f>
        <v/>
      </c>
      <c r="D334" s="25" t="str">
        <f>IFERROR(VLOOKUP($A334,'TD SOP+PROFORM'!$A$5:$AD$750,MATCH(D$4,'TD SOP+PROFORM'!$B$2:$AT$2,0)+1,0),"")</f>
        <v/>
      </c>
      <c r="E334" s="26" t="str">
        <f t="shared" si="79"/>
        <v/>
      </c>
      <c r="F334" s="25" t="str">
        <f>IFERROR(VLOOKUP($A334,'TD SOP+PROFORM'!$A$5:$AD$750,MATCH(F$4,'TD SOP+PROFORM'!$B$2:$AT$2,0)+1,0),"")</f>
        <v/>
      </c>
      <c r="G334" s="25" t="str">
        <f>IFERROR(VLOOKUP($A334,'TD SOP+PROFORM'!$A$5:$AD$750,MATCH(G$4,'TD SOP+PROFORM'!$B$2:$AT$2,0)+1,0),"")</f>
        <v/>
      </c>
      <c r="H334" s="26" t="str">
        <f t="shared" si="80"/>
        <v/>
      </c>
      <c r="I334" s="25" t="str">
        <f>IFERROR(VLOOKUP($A334,'TD SOP+PROFORM'!$A$5:$AD$750,MATCH(I$4,'TD SOP+PROFORM'!$B$2:$AT$2,0)+1,0),"")</f>
        <v/>
      </c>
      <c r="J334" s="25" t="str">
        <f>IFERROR(VLOOKUP($A334,'TD SOP+PROFORM'!$A$5:$AD$750,MATCH(J$4,'TD SOP+PROFORM'!$B$2:$AT$2,0)+1,0),"")</f>
        <v/>
      </c>
      <c r="K334" s="26" t="str">
        <f t="shared" si="81"/>
        <v/>
      </c>
      <c r="L334" s="25" t="str">
        <f>IFERROR(VLOOKUP($A334,'TD SOP+PROFORM'!$A$5:$AD$750,MATCH(L$4,'TD SOP+PROFORM'!$B$2:$AT$2,0)+1,0),"")</f>
        <v/>
      </c>
      <c r="M334" s="25" t="str">
        <f>IFERROR(VLOOKUP($A334,'TD SOP+PROFORM'!$A$5:$AD$750,MATCH(M$4,'TD SOP+PROFORM'!$B$2:$AT$2,0)+1,0),"")</f>
        <v/>
      </c>
      <c r="N334" s="26" t="str">
        <f t="shared" si="82"/>
        <v/>
      </c>
      <c r="O334" s="25">
        <f>IFERROR(VLOOKUP($A334,'TD SOP+PROFORM'!$A$5:$AD$750,MATCH(O$4,'TD SOP+PROFORM'!$B$2:$AD$2,0)+1,0),0)+IFERROR(VLOOKUP($A334,'TD SOP+PROFORM'!$A$5:$AD$750,MATCH(O$2,'TD SOP+PROFORM'!$B$2:$AD$2,0)+1,0),0)</f>
        <v>0</v>
      </c>
      <c r="P334" s="25">
        <f>IFERROR(VLOOKUP($A334,'TD SOP+PROFORM'!$A$5:$AD$750,MATCH(P$4,'TD SOP+PROFORM'!$B$2:$AD$2,0)+1,0),0)+IFERROR(VLOOKUP($A334,'TD SOP+PROFORM'!$A$5:$AD$750,MATCH(P$2,'TD SOP+PROFORM'!$B$2:$AD$2,0)+1,0),0)</f>
        <v>0</v>
      </c>
      <c r="Q334" s="26" t="str">
        <f t="shared" si="83"/>
        <v/>
      </c>
      <c r="R334" s="25">
        <f>IFERROR(VLOOKUP($A334,'TD SOP+PROFORM'!$A$5:$AD$750,MATCH(R$4,'TD SOP+PROFORM'!$B$2:$AD$2,0)+1,0),0)+IFERROR(VLOOKUP($A334,'TD SOP+PROFORM'!$A$5:$AD$750,MATCH(R$2,'TD SOP+PROFORM'!$B$2:$AD$2,0)+1,0),0)</f>
        <v>0</v>
      </c>
      <c r="S334" s="25">
        <f>IFERROR(VLOOKUP($A334,'TD SOP+PROFORM'!$A$5:$AD$750,MATCH(S$4,'TD SOP+PROFORM'!$B$2:$AD$2,0)+1,0),0)+IFERROR(VLOOKUP($A334,'TD SOP+PROFORM'!$A$5:$AD$750,MATCH(S$2,'TD SOP+PROFORM'!$B$2:$AD$2,0)+1,0),0)</f>
        <v>0</v>
      </c>
      <c r="T334" s="26" t="str">
        <f t="shared" si="84"/>
        <v/>
      </c>
      <c r="U334" s="25">
        <f>IFERROR(VLOOKUP($A334,'TD SOP+PROFORM'!$A$5:$AD$750,MATCH(U$4,'TD SOP+PROFORM'!$B$2:$AD$2,0)+1,0),0)+IFERROR(VLOOKUP($A334,'TD SOP+PROFORM'!$A$5:$AD$750,MATCH(U$2,'TD SOP+PROFORM'!$B$2:$AD$2,0)+1,0),0)</f>
        <v>0</v>
      </c>
      <c r="V334" s="25">
        <f>IFERROR(VLOOKUP($A334,'TD SOP+PROFORM'!$A$5:$AD$750,MATCH(V$4,'TD SOP+PROFORM'!$B$2:$AD$2,0)+1,0),0)+IFERROR(VLOOKUP($A334,'TD SOP+PROFORM'!$A$5:$AD$750,MATCH(V$2,'TD SOP+PROFORM'!$B$2:$AD$2,0)+1,0),0)</f>
        <v>0</v>
      </c>
      <c r="W334" s="26" t="str">
        <f t="shared" si="85"/>
        <v/>
      </c>
      <c r="X334" s="25">
        <f>IFERROR(VLOOKUP($A334,'TD SOP+PROFORM'!$A$5:$AD$750,MATCH(X$4,'TD SOP+PROFORM'!$B$2:$AD$2,0)+1,0),0)+IFERROR(VLOOKUP($A334,'TD SOP+PROFORM'!$A$5:$AD$750,MATCH(X$2,'TD SOP+PROFORM'!$B$2:$AD$2,0)+1,0),0)</f>
        <v>0</v>
      </c>
      <c r="Y334" s="25">
        <f>IFERROR(VLOOKUP($A334,'TD SOP+PROFORM'!$A$5:$AD$750,MATCH(Y$4,'TD SOP+PROFORM'!$B$2:$AD$2,0)+1,0),0)+IFERROR(VLOOKUP($A334,'TD SOP+PROFORM'!$A$5:$AD$750,MATCH(Y$2,'TD SOP+PROFORM'!$B$2:$AD$2,0)+1,0),0)</f>
        <v>0</v>
      </c>
      <c r="Z334" s="26" t="str">
        <f t="shared" si="86"/>
        <v/>
      </c>
      <c r="AA334" s="25">
        <f>IFERROR(VLOOKUP($A334,'TD SOP+PROFORM'!$A$5:$AD$750,MATCH(AA$4,'TD SOP+PROFORM'!$B$2:$AD$2,0)+1,0),0)+IFERROR(VLOOKUP($A334,'TD SOP+PROFORM'!$A$5:$AD$750,MATCH(AA$2,'TD SOP+PROFORM'!$B$2:$AD$2,0)+1,0),0)</f>
        <v>0</v>
      </c>
      <c r="AB334" s="25">
        <f>IFERROR(VLOOKUP($A334,'TD SOP+PROFORM'!$A$5:$AD$750,MATCH(AB$4,'TD SOP+PROFORM'!$B$2:$AD$2,0)+1,0),0)+IFERROR(VLOOKUP($A334,'TD SOP+PROFORM'!$A$5:$AD$750,MATCH(AB$2,'TD SOP+PROFORM'!$B$2:$AD$2,0)+1,0),0)</f>
        <v>0</v>
      </c>
      <c r="AC334" s="26" t="str">
        <f t="shared" si="87"/>
        <v/>
      </c>
      <c r="AD334" s="25">
        <f>IFERROR(VLOOKUP($A334,'TD SOP+PROFORM'!$A$5:$AD$750,MATCH(AD$4,'TD SOP+PROFORM'!$B$2:$AD$2,0)+1,0),0)+IFERROR(VLOOKUP($A334,'TD SOP+PROFORM'!$A$5:$AD$750,MATCH(AD$2,'TD SOP+PROFORM'!$B$2:$AD$2,0)+1,0),0)</f>
        <v>0</v>
      </c>
      <c r="AE334" s="25">
        <f>IFERROR(VLOOKUP($A334,'TD SOP+PROFORM'!$A$5:$AD$750,MATCH(AE$4,'TD SOP+PROFORM'!$B$2:$AD$2,0)+1,0),0)+IFERROR(VLOOKUP($A334,'TD SOP+PROFORM'!$A$5:$AD$750,MATCH(AE$2,'TD SOP+PROFORM'!$B$2:$AD$2,0)+1,0),0)</f>
        <v>0</v>
      </c>
      <c r="AF334" s="26" t="str">
        <f t="shared" si="88"/>
        <v/>
      </c>
      <c r="AG334" s="25">
        <f>IFERROR(VLOOKUP($A334,'TD SOP+PROFORM'!$A$5:$AD$750,MATCH(AG$4,'TD SOP+PROFORM'!$B$2:$AD$2,0)+1,0),0)+IFERROR(VLOOKUP($A334,'TD SOP+PROFORM'!$A$5:$AD$750,MATCH(AG$2,'TD SOP+PROFORM'!$B$2:$AD$2,0)+1,0),0)</f>
        <v>0</v>
      </c>
      <c r="AH334" s="25">
        <f>IFERROR(VLOOKUP($A334,'TD SOP+PROFORM'!$A$5:$AD$750,MATCH(AH$4,'TD SOP+PROFORM'!$B$2:$AD$2,0)+1,0),0)+IFERROR(VLOOKUP($A334,'TD SOP+PROFORM'!$A$5:$AD$750,MATCH(AH$2,'TD SOP+PROFORM'!$B$2:$AD$2,0)+1,0),0)</f>
        <v>0</v>
      </c>
      <c r="AI334" s="26" t="str">
        <f t="shared" si="89"/>
        <v/>
      </c>
      <c r="AJ334" s="25">
        <f>IFERROR(VLOOKUP($A334,'TD SOP+PROFORM'!$A$5:$AD$750,MATCH(AJ$4,'TD SOP+PROFORM'!$B$2:$AD$2,0)+1,0),0)+IFERROR(VLOOKUP($A334,'TD SOP+PROFORM'!$A$5:$AD$750,MATCH(AJ$2,'TD SOP+PROFORM'!$B$2:$AD$2,0)+1,0),0)</f>
        <v>0</v>
      </c>
      <c r="AK334" s="25">
        <f>IFERROR(VLOOKUP($A334,'TD SOP+PROFORM'!$A$5:$AD$750,MATCH(AK$4,'TD SOP+PROFORM'!$B$2:$AD$2,0)+1,0),0)+IFERROR(VLOOKUP($A334,'TD SOP+PROFORM'!$A$5:$AD$750,MATCH(AK$2,'TD SOP+PROFORM'!$B$2:$AD$2,0)+1,0),0)</f>
        <v>0</v>
      </c>
      <c r="AL334" s="26" t="str">
        <f t="shared" si="90"/>
        <v/>
      </c>
      <c r="AM334" s="25">
        <f t="shared" si="92"/>
        <v>0</v>
      </c>
      <c r="AN334" s="25">
        <f t="shared" si="92"/>
        <v>0</v>
      </c>
      <c r="AO334" s="26" t="str">
        <f t="shared" si="91"/>
        <v/>
      </c>
    </row>
    <row r="335" spans="1:41" x14ac:dyDescent="0.35">
      <c r="A335" s="24">
        <f>IF(AND('TD SOP+PROFORM'!A332&lt;&gt;"",'TD SOP+PROFORM'!A332&lt;&gt;"TOTAL"),'TD SOP+PROFORM'!A332,0)</f>
        <v>0</v>
      </c>
      <c r="C335" s="25" t="str">
        <f>IFERROR(VLOOKUP($A335,'TD SOP+PROFORM'!$A$5:$AD$750,MATCH(C$4,'TD SOP+PROFORM'!$B$2:$AT$2,0)+1,0),"")</f>
        <v/>
      </c>
      <c r="D335" s="25" t="str">
        <f>IFERROR(VLOOKUP($A335,'TD SOP+PROFORM'!$A$5:$AD$750,MATCH(D$4,'TD SOP+PROFORM'!$B$2:$AT$2,0)+1,0),"")</f>
        <v/>
      </c>
      <c r="E335" s="26" t="str">
        <f t="shared" si="79"/>
        <v/>
      </c>
      <c r="F335" s="25" t="str">
        <f>IFERROR(VLOOKUP($A335,'TD SOP+PROFORM'!$A$5:$AD$750,MATCH(F$4,'TD SOP+PROFORM'!$B$2:$AT$2,0)+1,0),"")</f>
        <v/>
      </c>
      <c r="G335" s="25" t="str">
        <f>IFERROR(VLOOKUP($A335,'TD SOP+PROFORM'!$A$5:$AD$750,MATCH(G$4,'TD SOP+PROFORM'!$B$2:$AT$2,0)+1,0),"")</f>
        <v/>
      </c>
      <c r="H335" s="26" t="str">
        <f t="shared" si="80"/>
        <v/>
      </c>
      <c r="I335" s="25" t="str">
        <f>IFERROR(VLOOKUP($A335,'TD SOP+PROFORM'!$A$5:$AD$750,MATCH(I$4,'TD SOP+PROFORM'!$B$2:$AT$2,0)+1,0),"")</f>
        <v/>
      </c>
      <c r="J335" s="25" t="str">
        <f>IFERROR(VLOOKUP($A335,'TD SOP+PROFORM'!$A$5:$AD$750,MATCH(J$4,'TD SOP+PROFORM'!$B$2:$AT$2,0)+1,0),"")</f>
        <v/>
      </c>
      <c r="K335" s="26" t="str">
        <f t="shared" si="81"/>
        <v/>
      </c>
      <c r="L335" s="25" t="str">
        <f>IFERROR(VLOOKUP($A335,'TD SOP+PROFORM'!$A$5:$AD$750,MATCH(L$4,'TD SOP+PROFORM'!$B$2:$AT$2,0)+1,0),"")</f>
        <v/>
      </c>
      <c r="M335" s="25" t="str">
        <f>IFERROR(VLOOKUP($A335,'TD SOP+PROFORM'!$A$5:$AD$750,MATCH(M$4,'TD SOP+PROFORM'!$B$2:$AT$2,0)+1,0),"")</f>
        <v/>
      </c>
      <c r="N335" s="26" t="str">
        <f t="shared" si="82"/>
        <v/>
      </c>
      <c r="O335" s="25">
        <f>IFERROR(VLOOKUP($A335,'TD SOP+PROFORM'!$A$5:$AD$750,MATCH(O$4,'TD SOP+PROFORM'!$B$2:$AD$2,0)+1,0),0)+IFERROR(VLOOKUP($A335,'TD SOP+PROFORM'!$A$5:$AD$750,MATCH(O$2,'TD SOP+PROFORM'!$B$2:$AD$2,0)+1,0),0)</f>
        <v>0</v>
      </c>
      <c r="P335" s="25">
        <f>IFERROR(VLOOKUP($A335,'TD SOP+PROFORM'!$A$5:$AD$750,MATCH(P$4,'TD SOP+PROFORM'!$B$2:$AD$2,0)+1,0),0)+IFERROR(VLOOKUP($A335,'TD SOP+PROFORM'!$A$5:$AD$750,MATCH(P$2,'TD SOP+PROFORM'!$B$2:$AD$2,0)+1,0),0)</f>
        <v>0</v>
      </c>
      <c r="Q335" s="26" t="str">
        <f t="shared" si="83"/>
        <v/>
      </c>
      <c r="R335" s="25">
        <f>IFERROR(VLOOKUP($A335,'TD SOP+PROFORM'!$A$5:$AD$750,MATCH(R$4,'TD SOP+PROFORM'!$B$2:$AD$2,0)+1,0),0)+IFERROR(VLOOKUP($A335,'TD SOP+PROFORM'!$A$5:$AD$750,MATCH(R$2,'TD SOP+PROFORM'!$B$2:$AD$2,0)+1,0),0)</f>
        <v>0</v>
      </c>
      <c r="S335" s="25">
        <f>IFERROR(VLOOKUP($A335,'TD SOP+PROFORM'!$A$5:$AD$750,MATCH(S$4,'TD SOP+PROFORM'!$B$2:$AD$2,0)+1,0),0)+IFERROR(VLOOKUP($A335,'TD SOP+PROFORM'!$A$5:$AD$750,MATCH(S$2,'TD SOP+PROFORM'!$B$2:$AD$2,0)+1,0),0)</f>
        <v>0</v>
      </c>
      <c r="T335" s="26" t="str">
        <f t="shared" si="84"/>
        <v/>
      </c>
      <c r="U335" s="25">
        <f>IFERROR(VLOOKUP($A335,'TD SOP+PROFORM'!$A$5:$AD$750,MATCH(U$4,'TD SOP+PROFORM'!$B$2:$AD$2,0)+1,0),0)+IFERROR(VLOOKUP($A335,'TD SOP+PROFORM'!$A$5:$AD$750,MATCH(U$2,'TD SOP+PROFORM'!$B$2:$AD$2,0)+1,0),0)</f>
        <v>0</v>
      </c>
      <c r="V335" s="25">
        <f>IFERROR(VLOOKUP($A335,'TD SOP+PROFORM'!$A$5:$AD$750,MATCH(V$4,'TD SOP+PROFORM'!$B$2:$AD$2,0)+1,0),0)+IFERROR(VLOOKUP($A335,'TD SOP+PROFORM'!$A$5:$AD$750,MATCH(V$2,'TD SOP+PROFORM'!$B$2:$AD$2,0)+1,0),0)</f>
        <v>0</v>
      </c>
      <c r="W335" s="26" t="str">
        <f t="shared" si="85"/>
        <v/>
      </c>
      <c r="X335" s="25">
        <f>IFERROR(VLOOKUP($A335,'TD SOP+PROFORM'!$A$5:$AD$750,MATCH(X$4,'TD SOP+PROFORM'!$B$2:$AD$2,0)+1,0),0)+IFERROR(VLOOKUP($A335,'TD SOP+PROFORM'!$A$5:$AD$750,MATCH(X$2,'TD SOP+PROFORM'!$B$2:$AD$2,0)+1,0),0)</f>
        <v>0</v>
      </c>
      <c r="Y335" s="25">
        <f>IFERROR(VLOOKUP($A335,'TD SOP+PROFORM'!$A$5:$AD$750,MATCH(Y$4,'TD SOP+PROFORM'!$B$2:$AD$2,0)+1,0),0)+IFERROR(VLOOKUP($A335,'TD SOP+PROFORM'!$A$5:$AD$750,MATCH(Y$2,'TD SOP+PROFORM'!$B$2:$AD$2,0)+1,0),0)</f>
        <v>0</v>
      </c>
      <c r="Z335" s="26" t="str">
        <f t="shared" si="86"/>
        <v/>
      </c>
      <c r="AA335" s="25">
        <f>IFERROR(VLOOKUP($A335,'TD SOP+PROFORM'!$A$5:$AD$750,MATCH(AA$4,'TD SOP+PROFORM'!$B$2:$AD$2,0)+1,0),0)+IFERROR(VLOOKUP($A335,'TD SOP+PROFORM'!$A$5:$AD$750,MATCH(AA$2,'TD SOP+PROFORM'!$B$2:$AD$2,0)+1,0),0)</f>
        <v>0</v>
      </c>
      <c r="AB335" s="25">
        <f>IFERROR(VLOOKUP($A335,'TD SOP+PROFORM'!$A$5:$AD$750,MATCH(AB$4,'TD SOP+PROFORM'!$B$2:$AD$2,0)+1,0),0)+IFERROR(VLOOKUP($A335,'TD SOP+PROFORM'!$A$5:$AD$750,MATCH(AB$2,'TD SOP+PROFORM'!$B$2:$AD$2,0)+1,0),0)</f>
        <v>0</v>
      </c>
      <c r="AC335" s="26" t="str">
        <f t="shared" si="87"/>
        <v/>
      </c>
      <c r="AD335" s="25">
        <f>IFERROR(VLOOKUP($A335,'TD SOP+PROFORM'!$A$5:$AD$750,MATCH(AD$4,'TD SOP+PROFORM'!$B$2:$AD$2,0)+1,0),0)+IFERROR(VLOOKUP($A335,'TD SOP+PROFORM'!$A$5:$AD$750,MATCH(AD$2,'TD SOP+PROFORM'!$B$2:$AD$2,0)+1,0),0)</f>
        <v>0</v>
      </c>
      <c r="AE335" s="25">
        <f>IFERROR(VLOOKUP($A335,'TD SOP+PROFORM'!$A$5:$AD$750,MATCH(AE$4,'TD SOP+PROFORM'!$B$2:$AD$2,0)+1,0),0)+IFERROR(VLOOKUP($A335,'TD SOP+PROFORM'!$A$5:$AD$750,MATCH(AE$2,'TD SOP+PROFORM'!$B$2:$AD$2,0)+1,0),0)</f>
        <v>0</v>
      </c>
      <c r="AF335" s="26" t="str">
        <f t="shared" si="88"/>
        <v/>
      </c>
      <c r="AG335" s="25">
        <f>IFERROR(VLOOKUP($A335,'TD SOP+PROFORM'!$A$5:$AD$750,MATCH(AG$4,'TD SOP+PROFORM'!$B$2:$AD$2,0)+1,0),0)+IFERROR(VLOOKUP($A335,'TD SOP+PROFORM'!$A$5:$AD$750,MATCH(AG$2,'TD SOP+PROFORM'!$B$2:$AD$2,0)+1,0),0)</f>
        <v>0</v>
      </c>
      <c r="AH335" s="25">
        <f>IFERROR(VLOOKUP($A335,'TD SOP+PROFORM'!$A$5:$AD$750,MATCH(AH$4,'TD SOP+PROFORM'!$B$2:$AD$2,0)+1,0),0)+IFERROR(VLOOKUP($A335,'TD SOP+PROFORM'!$A$5:$AD$750,MATCH(AH$2,'TD SOP+PROFORM'!$B$2:$AD$2,0)+1,0),0)</f>
        <v>0</v>
      </c>
      <c r="AI335" s="26" t="str">
        <f t="shared" si="89"/>
        <v/>
      </c>
      <c r="AJ335" s="25">
        <f>IFERROR(VLOOKUP($A335,'TD SOP+PROFORM'!$A$5:$AD$750,MATCH(AJ$4,'TD SOP+PROFORM'!$B$2:$AD$2,0)+1,0),0)+IFERROR(VLOOKUP($A335,'TD SOP+PROFORM'!$A$5:$AD$750,MATCH(AJ$2,'TD SOP+PROFORM'!$B$2:$AD$2,0)+1,0),0)</f>
        <v>0</v>
      </c>
      <c r="AK335" s="25">
        <f>IFERROR(VLOOKUP($A335,'TD SOP+PROFORM'!$A$5:$AD$750,MATCH(AK$4,'TD SOP+PROFORM'!$B$2:$AD$2,0)+1,0),0)+IFERROR(VLOOKUP($A335,'TD SOP+PROFORM'!$A$5:$AD$750,MATCH(AK$2,'TD SOP+PROFORM'!$B$2:$AD$2,0)+1,0),0)</f>
        <v>0</v>
      </c>
      <c r="AL335" s="26" t="str">
        <f t="shared" si="90"/>
        <v/>
      </c>
      <c r="AM335" s="25">
        <f t="shared" si="92"/>
        <v>0</v>
      </c>
      <c r="AN335" s="25">
        <f t="shared" si="92"/>
        <v>0</v>
      </c>
      <c r="AO335" s="26" t="str">
        <f t="shared" si="91"/>
        <v/>
      </c>
    </row>
    <row r="336" spans="1:41" x14ac:dyDescent="0.35">
      <c r="A336" s="24">
        <f>IF(AND('TD SOP+PROFORM'!A333&lt;&gt;"",'TD SOP+PROFORM'!A333&lt;&gt;"TOTAL"),'TD SOP+PROFORM'!A333,0)</f>
        <v>0</v>
      </c>
      <c r="C336" s="25" t="str">
        <f>IFERROR(VLOOKUP($A336,'TD SOP+PROFORM'!$A$5:$AD$750,MATCH(C$4,'TD SOP+PROFORM'!$B$2:$AT$2,0)+1,0),"")</f>
        <v/>
      </c>
      <c r="D336" s="25" t="str">
        <f>IFERROR(VLOOKUP($A336,'TD SOP+PROFORM'!$A$5:$AD$750,MATCH(D$4,'TD SOP+PROFORM'!$B$2:$AT$2,0)+1,0),"")</f>
        <v/>
      </c>
      <c r="E336" s="26" t="str">
        <f t="shared" si="79"/>
        <v/>
      </c>
      <c r="F336" s="25" t="str">
        <f>IFERROR(VLOOKUP($A336,'TD SOP+PROFORM'!$A$5:$AD$750,MATCH(F$4,'TD SOP+PROFORM'!$B$2:$AT$2,0)+1,0),"")</f>
        <v/>
      </c>
      <c r="G336" s="25" t="str">
        <f>IFERROR(VLOOKUP($A336,'TD SOP+PROFORM'!$A$5:$AD$750,MATCH(G$4,'TD SOP+PROFORM'!$B$2:$AT$2,0)+1,0),"")</f>
        <v/>
      </c>
      <c r="H336" s="26" t="str">
        <f t="shared" si="80"/>
        <v/>
      </c>
      <c r="I336" s="25" t="str">
        <f>IFERROR(VLOOKUP($A336,'TD SOP+PROFORM'!$A$5:$AD$750,MATCH(I$4,'TD SOP+PROFORM'!$B$2:$AT$2,0)+1,0),"")</f>
        <v/>
      </c>
      <c r="J336" s="25" t="str">
        <f>IFERROR(VLOOKUP($A336,'TD SOP+PROFORM'!$A$5:$AD$750,MATCH(J$4,'TD SOP+PROFORM'!$B$2:$AT$2,0)+1,0),"")</f>
        <v/>
      </c>
      <c r="K336" s="26" t="str">
        <f t="shared" si="81"/>
        <v/>
      </c>
      <c r="L336" s="25" t="str">
        <f>IFERROR(VLOOKUP($A336,'TD SOP+PROFORM'!$A$5:$AD$750,MATCH(L$4,'TD SOP+PROFORM'!$B$2:$AT$2,0)+1,0),"")</f>
        <v/>
      </c>
      <c r="M336" s="25" t="str">
        <f>IFERROR(VLOOKUP($A336,'TD SOP+PROFORM'!$A$5:$AD$750,MATCH(M$4,'TD SOP+PROFORM'!$B$2:$AT$2,0)+1,0),"")</f>
        <v/>
      </c>
      <c r="N336" s="26" t="str">
        <f t="shared" si="82"/>
        <v/>
      </c>
      <c r="O336" s="25">
        <f>IFERROR(VLOOKUP($A336,'TD SOP+PROFORM'!$A$5:$AD$750,MATCH(O$4,'TD SOP+PROFORM'!$B$2:$AD$2,0)+1,0),0)+IFERROR(VLOOKUP($A336,'TD SOP+PROFORM'!$A$5:$AD$750,MATCH(O$2,'TD SOP+PROFORM'!$B$2:$AD$2,0)+1,0),0)</f>
        <v>0</v>
      </c>
      <c r="P336" s="25">
        <f>IFERROR(VLOOKUP($A336,'TD SOP+PROFORM'!$A$5:$AD$750,MATCH(P$4,'TD SOP+PROFORM'!$B$2:$AD$2,0)+1,0),0)+IFERROR(VLOOKUP($A336,'TD SOP+PROFORM'!$A$5:$AD$750,MATCH(P$2,'TD SOP+PROFORM'!$B$2:$AD$2,0)+1,0),0)</f>
        <v>0</v>
      </c>
      <c r="Q336" s="26" t="str">
        <f t="shared" si="83"/>
        <v/>
      </c>
      <c r="R336" s="25">
        <f>IFERROR(VLOOKUP($A336,'TD SOP+PROFORM'!$A$5:$AD$750,MATCH(R$4,'TD SOP+PROFORM'!$B$2:$AD$2,0)+1,0),0)+IFERROR(VLOOKUP($A336,'TD SOP+PROFORM'!$A$5:$AD$750,MATCH(R$2,'TD SOP+PROFORM'!$B$2:$AD$2,0)+1,0),0)</f>
        <v>0</v>
      </c>
      <c r="S336" s="25">
        <f>IFERROR(VLOOKUP($A336,'TD SOP+PROFORM'!$A$5:$AD$750,MATCH(S$4,'TD SOP+PROFORM'!$B$2:$AD$2,0)+1,0),0)+IFERROR(VLOOKUP($A336,'TD SOP+PROFORM'!$A$5:$AD$750,MATCH(S$2,'TD SOP+PROFORM'!$B$2:$AD$2,0)+1,0),0)</f>
        <v>0</v>
      </c>
      <c r="T336" s="26" t="str">
        <f t="shared" si="84"/>
        <v/>
      </c>
      <c r="U336" s="25">
        <f>IFERROR(VLOOKUP($A336,'TD SOP+PROFORM'!$A$5:$AD$750,MATCH(U$4,'TD SOP+PROFORM'!$B$2:$AD$2,0)+1,0),0)+IFERROR(VLOOKUP($A336,'TD SOP+PROFORM'!$A$5:$AD$750,MATCH(U$2,'TD SOP+PROFORM'!$B$2:$AD$2,0)+1,0),0)</f>
        <v>0</v>
      </c>
      <c r="V336" s="25">
        <f>IFERROR(VLOOKUP($A336,'TD SOP+PROFORM'!$A$5:$AD$750,MATCH(V$4,'TD SOP+PROFORM'!$B$2:$AD$2,0)+1,0),0)+IFERROR(VLOOKUP($A336,'TD SOP+PROFORM'!$A$5:$AD$750,MATCH(V$2,'TD SOP+PROFORM'!$B$2:$AD$2,0)+1,0),0)</f>
        <v>0</v>
      </c>
      <c r="W336" s="26" t="str">
        <f t="shared" si="85"/>
        <v/>
      </c>
      <c r="X336" s="25">
        <f>IFERROR(VLOOKUP($A336,'TD SOP+PROFORM'!$A$5:$AD$750,MATCH(X$4,'TD SOP+PROFORM'!$B$2:$AD$2,0)+1,0),0)+IFERROR(VLOOKUP($A336,'TD SOP+PROFORM'!$A$5:$AD$750,MATCH(X$2,'TD SOP+PROFORM'!$B$2:$AD$2,0)+1,0),0)</f>
        <v>0</v>
      </c>
      <c r="Y336" s="25">
        <f>IFERROR(VLOOKUP($A336,'TD SOP+PROFORM'!$A$5:$AD$750,MATCH(Y$4,'TD SOP+PROFORM'!$B$2:$AD$2,0)+1,0),0)+IFERROR(VLOOKUP($A336,'TD SOP+PROFORM'!$A$5:$AD$750,MATCH(Y$2,'TD SOP+PROFORM'!$B$2:$AD$2,0)+1,0),0)</f>
        <v>0</v>
      </c>
      <c r="Z336" s="26" t="str">
        <f t="shared" si="86"/>
        <v/>
      </c>
      <c r="AA336" s="25">
        <f>IFERROR(VLOOKUP($A336,'TD SOP+PROFORM'!$A$5:$AD$750,MATCH(AA$4,'TD SOP+PROFORM'!$B$2:$AD$2,0)+1,0),0)+IFERROR(VLOOKUP($A336,'TD SOP+PROFORM'!$A$5:$AD$750,MATCH(AA$2,'TD SOP+PROFORM'!$B$2:$AD$2,0)+1,0),0)</f>
        <v>0</v>
      </c>
      <c r="AB336" s="25">
        <f>IFERROR(VLOOKUP($A336,'TD SOP+PROFORM'!$A$5:$AD$750,MATCH(AB$4,'TD SOP+PROFORM'!$B$2:$AD$2,0)+1,0),0)+IFERROR(VLOOKUP($A336,'TD SOP+PROFORM'!$A$5:$AD$750,MATCH(AB$2,'TD SOP+PROFORM'!$B$2:$AD$2,0)+1,0),0)</f>
        <v>0</v>
      </c>
      <c r="AC336" s="26" t="str">
        <f t="shared" si="87"/>
        <v/>
      </c>
      <c r="AD336" s="25">
        <f>IFERROR(VLOOKUP($A336,'TD SOP+PROFORM'!$A$5:$AD$750,MATCH(AD$4,'TD SOP+PROFORM'!$B$2:$AD$2,0)+1,0),0)+IFERROR(VLOOKUP($A336,'TD SOP+PROFORM'!$A$5:$AD$750,MATCH(AD$2,'TD SOP+PROFORM'!$B$2:$AD$2,0)+1,0),0)</f>
        <v>0</v>
      </c>
      <c r="AE336" s="25">
        <f>IFERROR(VLOOKUP($A336,'TD SOP+PROFORM'!$A$5:$AD$750,MATCH(AE$4,'TD SOP+PROFORM'!$B$2:$AD$2,0)+1,0),0)+IFERROR(VLOOKUP($A336,'TD SOP+PROFORM'!$A$5:$AD$750,MATCH(AE$2,'TD SOP+PROFORM'!$B$2:$AD$2,0)+1,0),0)</f>
        <v>0</v>
      </c>
      <c r="AF336" s="26" t="str">
        <f t="shared" si="88"/>
        <v/>
      </c>
      <c r="AG336" s="25">
        <f>IFERROR(VLOOKUP($A336,'TD SOP+PROFORM'!$A$5:$AD$750,MATCH(AG$4,'TD SOP+PROFORM'!$B$2:$AD$2,0)+1,0),0)+IFERROR(VLOOKUP($A336,'TD SOP+PROFORM'!$A$5:$AD$750,MATCH(AG$2,'TD SOP+PROFORM'!$B$2:$AD$2,0)+1,0),0)</f>
        <v>0</v>
      </c>
      <c r="AH336" s="25">
        <f>IFERROR(VLOOKUP($A336,'TD SOP+PROFORM'!$A$5:$AD$750,MATCH(AH$4,'TD SOP+PROFORM'!$B$2:$AD$2,0)+1,0),0)+IFERROR(VLOOKUP($A336,'TD SOP+PROFORM'!$A$5:$AD$750,MATCH(AH$2,'TD SOP+PROFORM'!$B$2:$AD$2,0)+1,0),0)</f>
        <v>0</v>
      </c>
      <c r="AI336" s="26" t="str">
        <f t="shared" si="89"/>
        <v/>
      </c>
      <c r="AJ336" s="25">
        <f>IFERROR(VLOOKUP($A336,'TD SOP+PROFORM'!$A$5:$AD$750,MATCH(AJ$4,'TD SOP+PROFORM'!$B$2:$AD$2,0)+1,0),0)+IFERROR(VLOOKUP($A336,'TD SOP+PROFORM'!$A$5:$AD$750,MATCH(AJ$2,'TD SOP+PROFORM'!$B$2:$AD$2,0)+1,0),0)</f>
        <v>0</v>
      </c>
      <c r="AK336" s="25">
        <f>IFERROR(VLOOKUP($A336,'TD SOP+PROFORM'!$A$5:$AD$750,MATCH(AK$4,'TD SOP+PROFORM'!$B$2:$AD$2,0)+1,0),0)+IFERROR(VLOOKUP($A336,'TD SOP+PROFORM'!$A$5:$AD$750,MATCH(AK$2,'TD SOP+PROFORM'!$B$2:$AD$2,0)+1,0),0)</f>
        <v>0</v>
      </c>
      <c r="AL336" s="26" t="str">
        <f t="shared" si="90"/>
        <v/>
      </c>
      <c r="AM336" s="25">
        <f t="shared" si="92"/>
        <v>0</v>
      </c>
      <c r="AN336" s="25">
        <f t="shared" si="92"/>
        <v>0</v>
      </c>
      <c r="AO336" s="26" t="str">
        <f t="shared" si="91"/>
        <v/>
      </c>
    </row>
    <row r="337" spans="1:41" x14ac:dyDescent="0.35">
      <c r="A337" s="24">
        <f>IF(AND('TD SOP+PROFORM'!A334&lt;&gt;"",'TD SOP+PROFORM'!A334&lt;&gt;"TOTAL"),'TD SOP+PROFORM'!A334,0)</f>
        <v>0</v>
      </c>
      <c r="C337" s="25" t="str">
        <f>IFERROR(VLOOKUP($A337,'TD SOP+PROFORM'!$A$5:$AD$750,MATCH(C$4,'TD SOP+PROFORM'!$B$2:$AT$2,0)+1,0),"")</f>
        <v/>
      </c>
      <c r="D337" s="25" t="str">
        <f>IFERROR(VLOOKUP($A337,'TD SOP+PROFORM'!$A$5:$AD$750,MATCH(D$4,'TD SOP+PROFORM'!$B$2:$AT$2,0)+1,0),"")</f>
        <v/>
      </c>
      <c r="E337" s="26" t="str">
        <f t="shared" si="79"/>
        <v/>
      </c>
      <c r="F337" s="25" t="str">
        <f>IFERROR(VLOOKUP($A337,'TD SOP+PROFORM'!$A$5:$AD$750,MATCH(F$4,'TD SOP+PROFORM'!$B$2:$AT$2,0)+1,0),"")</f>
        <v/>
      </c>
      <c r="G337" s="25" t="str">
        <f>IFERROR(VLOOKUP($A337,'TD SOP+PROFORM'!$A$5:$AD$750,MATCH(G$4,'TD SOP+PROFORM'!$B$2:$AT$2,0)+1,0),"")</f>
        <v/>
      </c>
      <c r="H337" s="26" t="str">
        <f t="shared" si="80"/>
        <v/>
      </c>
      <c r="I337" s="25" t="str">
        <f>IFERROR(VLOOKUP($A337,'TD SOP+PROFORM'!$A$5:$AD$750,MATCH(I$4,'TD SOP+PROFORM'!$B$2:$AT$2,0)+1,0),"")</f>
        <v/>
      </c>
      <c r="J337" s="25" t="str">
        <f>IFERROR(VLOOKUP($A337,'TD SOP+PROFORM'!$A$5:$AD$750,MATCH(J$4,'TD SOP+PROFORM'!$B$2:$AT$2,0)+1,0),"")</f>
        <v/>
      </c>
      <c r="K337" s="26" t="str">
        <f t="shared" si="81"/>
        <v/>
      </c>
      <c r="L337" s="25" t="str">
        <f>IFERROR(VLOOKUP($A337,'TD SOP+PROFORM'!$A$5:$AD$750,MATCH(L$4,'TD SOP+PROFORM'!$B$2:$AT$2,0)+1,0),"")</f>
        <v/>
      </c>
      <c r="M337" s="25" t="str">
        <f>IFERROR(VLOOKUP($A337,'TD SOP+PROFORM'!$A$5:$AD$750,MATCH(M$4,'TD SOP+PROFORM'!$B$2:$AT$2,0)+1,0),"")</f>
        <v/>
      </c>
      <c r="N337" s="26" t="str">
        <f t="shared" si="82"/>
        <v/>
      </c>
      <c r="O337" s="25">
        <f>IFERROR(VLOOKUP($A337,'TD SOP+PROFORM'!$A$5:$AD$750,MATCH(O$4,'TD SOP+PROFORM'!$B$2:$AD$2,0)+1,0),0)+IFERROR(VLOOKUP($A337,'TD SOP+PROFORM'!$A$5:$AD$750,MATCH(O$2,'TD SOP+PROFORM'!$B$2:$AD$2,0)+1,0),0)</f>
        <v>0</v>
      </c>
      <c r="P337" s="25">
        <f>IFERROR(VLOOKUP($A337,'TD SOP+PROFORM'!$A$5:$AD$750,MATCH(P$4,'TD SOP+PROFORM'!$B$2:$AD$2,0)+1,0),0)+IFERROR(VLOOKUP($A337,'TD SOP+PROFORM'!$A$5:$AD$750,MATCH(P$2,'TD SOP+PROFORM'!$B$2:$AD$2,0)+1,0),0)</f>
        <v>0</v>
      </c>
      <c r="Q337" s="26" t="str">
        <f t="shared" si="83"/>
        <v/>
      </c>
      <c r="R337" s="25">
        <f>IFERROR(VLOOKUP($A337,'TD SOP+PROFORM'!$A$5:$AD$750,MATCH(R$4,'TD SOP+PROFORM'!$B$2:$AD$2,0)+1,0),0)+IFERROR(VLOOKUP($A337,'TD SOP+PROFORM'!$A$5:$AD$750,MATCH(R$2,'TD SOP+PROFORM'!$B$2:$AD$2,0)+1,0),0)</f>
        <v>0</v>
      </c>
      <c r="S337" s="25">
        <f>IFERROR(VLOOKUP($A337,'TD SOP+PROFORM'!$A$5:$AD$750,MATCH(S$4,'TD SOP+PROFORM'!$B$2:$AD$2,0)+1,0),0)+IFERROR(VLOOKUP($A337,'TD SOP+PROFORM'!$A$5:$AD$750,MATCH(S$2,'TD SOP+PROFORM'!$B$2:$AD$2,0)+1,0),0)</f>
        <v>0</v>
      </c>
      <c r="T337" s="26" t="str">
        <f t="shared" si="84"/>
        <v/>
      </c>
      <c r="U337" s="25">
        <f>IFERROR(VLOOKUP($A337,'TD SOP+PROFORM'!$A$5:$AD$750,MATCH(U$4,'TD SOP+PROFORM'!$B$2:$AD$2,0)+1,0),0)+IFERROR(VLOOKUP($A337,'TD SOP+PROFORM'!$A$5:$AD$750,MATCH(U$2,'TD SOP+PROFORM'!$B$2:$AD$2,0)+1,0),0)</f>
        <v>0</v>
      </c>
      <c r="V337" s="25">
        <f>IFERROR(VLOOKUP($A337,'TD SOP+PROFORM'!$A$5:$AD$750,MATCH(V$4,'TD SOP+PROFORM'!$B$2:$AD$2,0)+1,0),0)+IFERROR(VLOOKUP($A337,'TD SOP+PROFORM'!$A$5:$AD$750,MATCH(V$2,'TD SOP+PROFORM'!$B$2:$AD$2,0)+1,0),0)</f>
        <v>0</v>
      </c>
      <c r="W337" s="26" t="str">
        <f t="shared" si="85"/>
        <v/>
      </c>
      <c r="X337" s="25">
        <f>IFERROR(VLOOKUP($A337,'TD SOP+PROFORM'!$A$5:$AD$750,MATCH(X$4,'TD SOP+PROFORM'!$B$2:$AD$2,0)+1,0),0)+IFERROR(VLOOKUP($A337,'TD SOP+PROFORM'!$A$5:$AD$750,MATCH(X$2,'TD SOP+PROFORM'!$B$2:$AD$2,0)+1,0),0)</f>
        <v>0</v>
      </c>
      <c r="Y337" s="25">
        <f>IFERROR(VLOOKUP($A337,'TD SOP+PROFORM'!$A$5:$AD$750,MATCH(Y$4,'TD SOP+PROFORM'!$B$2:$AD$2,0)+1,0),0)+IFERROR(VLOOKUP($A337,'TD SOP+PROFORM'!$A$5:$AD$750,MATCH(Y$2,'TD SOP+PROFORM'!$B$2:$AD$2,0)+1,0),0)</f>
        <v>0</v>
      </c>
      <c r="Z337" s="26" t="str">
        <f t="shared" si="86"/>
        <v/>
      </c>
      <c r="AA337" s="25">
        <f>IFERROR(VLOOKUP($A337,'TD SOP+PROFORM'!$A$5:$AD$750,MATCH(AA$4,'TD SOP+PROFORM'!$B$2:$AD$2,0)+1,0),0)+IFERROR(VLOOKUP($A337,'TD SOP+PROFORM'!$A$5:$AD$750,MATCH(AA$2,'TD SOP+PROFORM'!$B$2:$AD$2,0)+1,0),0)</f>
        <v>0</v>
      </c>
      <c r="AB337" s="25">
        <f>IFERROR(VLOOKUP($A337,'TD SOP+PROFORM'!$A$5:$AD$750,MATCH(AB$4,'TD SOP+PROFORM'!$B$2:$AD$2,0)+1,0),0)+IFERROR(VLOOKUP($A337,'TD SOP+PROFORM'!$A$5:$AD$750,MATCH(AB$2,'TD SOP+PROFORM'!$B$2:$AD$2,0)+1,0),0)</f>
        <v>0</v>
      </c>
      <c r="AC337" s="26" t="str">
        <f t="shared" si="87"/>
        <v/>
      </c>
      <c r="AD337" s="25">
        <f>IFERROR(VLOOKUP($A337,'TD SOP+PROFORM'!$A$5:$AD$750,MATCH(AD$4,'TD SOP+PROFORM'!$B$2:$AD$2,0)+1,0),0)+IFERROR(VLOOKUP($A337,'TD SOP+PROFORM'!$A$5:$AD$750,MATCH(AD$2,'TD SOP+PROFORM'!$B$2:$AD$2,0)+1,0),0)</f>
        <v>0</v>
      </c>
      <c r="AE337" s="25">
        <f>IFERROR(VLOOKUP($A337,'TD SOP+PROFORM'!$A$5:$AD$750,MATCH(AE$4,'TD SOP+PROFORM'!$B$2:$AD$2,0)+1,0),0)+IFERROR(VLOOKUP($A337,'TD SOP+PROFORM'!$A$5:$AD$750,MATCH(AE$2,'TD SOP+PROFORM'!$B$2:$AD$2,0)+1,0),0)</f>
        <v>0</v>
      </c>
      <c r="AF337" s="26" t="str">
        <f t="shared" si="88"/>
        <v/>
      </c>
      <c r="AG337" s="25">
        <f>IFERROR(VLOOKUP($A337,'TD SOP+PROFORM'!$A$5:$AD$750,MATCH(AG$4,'TD SOP+PROFORM'!$B$2:$AD$2,0)+1,0),0)+IFERROR(VLOOKUP($A337,'TD SOP+PROFORM'!$A$5:$AD$750,MATCH(AG$2,'TD SOP+PROFORM'!$B$2:$AD$2,0)+1,0),0)</f>
        <v>0</v>
      </c>
      <c r="AH337" s="25">
        <f>IFERROR(VLOOKUP($A337,'TD SOP+PROFORM'!$A$5:$AD$750,MATCH(AH$4,'TD SOP+PROFORM'!$B$2:$AD$2,0)+1,0),0)+IFERROR(VLOOKUP($A337,'TD SOP+PROFORM'!$A$5:$AD$750,MATCH(AH$2,'TD SOP+PROFORM'!$B$2:$AD$2,0)+1,0),0)</f>
        <v>0</v>
      </c>
      <c r="AI337" s="26" t="str">
        <f t="shared" si="89"/>
        <v/>
      </c>
      <c r="AJ337" s="25">
        <f>IFERROR(VLOOKUP($A337,'TD SOP+PROFORM'!$A$5:$AD$750,MATCH(AJ$4,'TD SOP+PROFORM'!$B$2:$AD$2,0)+1,0),0)+IFERROR(VLOOKUP($A337,'TD SOP+PROFORM'!$A$5:$AD$750,MATCH(AJ$2,'TD SOP+PROFORM'!$B$2:$AD$2,0)+1,0),0)</f>
        <v>0</v>
      </c>
      <c r="AK337" s="25">
        <f>IFERROR(VLOOKUP($A337,'TD SOP+PROFORM'!$A$5:$AD$750,MATCH(AK$4,'TD SOP+PROFORM'!$B$2:$AD$2,0)+1,0),0)+IFERROR(VLOOKUP($A337,'TD SOP+PROFORM'!$A$5:$AD$750,MATCH(AK$2,'TD SOP+PROFORM'!$B$2:$AD$2,0)+1,0),0)</f>
        <v>0</v>
      </c>
      <c r="AL337" s="26" t="str">
        <f t="shared" si="90"/>
        <v/>
      </c>
      <c r="AM337" s="25">
        <f t="shared" si="92"/>
        <v>0</v>
      </c>
      <c r="AN337" s="25">
        <f t="shared" si="92"/>
        <v>0</v>
      </c>
      <c r="AO337" s="26" t="str">
        <f t="shared" si="91"/>
        <v/>
      </c>
    </row>
    <row r="338" spans="1:41" x14ac:dyDescent="0.35">
      <c r="A338" s="24">
        <f>IF(AND('TD SOP+PROFORM'!A335&lt;&gt;"",'TD SOP+PROFORM'!A335&lt;&gt;"TOTAL"),'TD SOP+PROFORM'!A335,0)</f>
        <v>0</v>
      </c>
      <c r="C338" s="25" t="str">
        <f>IFERROR(VLOOKUP($A338,'TD SOP+PROFORM'!$A$5:$AD$750,MATCH(C$4,'TD SOP+PROFORM'!$B$2:$AT$2,0)+1,0),"")</f>
        <v/>
      </c>
      <c r="D338" s="25" t="str">
        <f>IFERROR(VLOOKUP($A338,'TD SOP+PROFORM'!$A$5:$AD$750,MATCH(D$4,'TD SOP+PROFORM'!$B$2:$AT$2,0)+1,0),"")</f>
        <v/>
      </c>
      <c r="E338" s="26" t="str">
        <f t="shared" si="79"/>
        <v/>
      </c>
      <c r="F338" s="25" t="str">
        <f>IFERROR(VLOOKUP($A338,'TD SOP+PROFORM'!$A$5:$AD$750,MATCH(F$4,'TD SOP+PROFORM'!$B$2:$AT$2,0)+1,0),"")</f>
        <v/>
      </c>
      <c r="G338" s="25" t="str">
        <f>IFERROR(VLOOKUP($A338,'TD SOP+PROFORM'!$A$5:$AD$750,MATCH(G$4,'TD SOP+PROFORM'!$B$2:$AT$2,0)+1,0),"")</f>
        <v/>
      </c>
      <c r="H338" s="26" t="str">
        <f t="shared" si="80"/>
        <v/>
      </c>
      <c r="I338" s="25" t="str">
        <f>IFERROR(VLOOKUP($A338,'TD SOP+PROFORM'!$A$5:$AD$750,MATCH(I$4,'TD SOP+PROFORM'!$B$2:$AT$2,0)+1,0),"")</f>
        <v/>
      </c>
      <c r="J338" s="25" t="str">
        <f>IFERROR(VLOOKUP($A338,'TD SOP+PROFORM'!$A$5:$AD$750,MATCH(J$4,'TD SOP+PROFORM'!$B$2:$AT$2,0)+1,0),"")</f>
        <v/>
      </c>
      <c r="K338" s="26" t="str">
        <f t="shared" si="81"/>
        <v/>
      </c>
      <c r="L338" s="25" t="str">
        <f>IFERROR(VLOOKUP($A338,'TD SOP+PROFORM'!$A$5:$AD$750,MATCH(L$4,'TD SOP+PROFORM'!$B$2:$AT$2,0)+1,0),"")</f>
        <v/>
      </c>
      <c r="M338" s="25" t="str">
        <f>IFERROR(VLOOKUP($A338,'TD SOP+PROFORM'!$A$5:$AD$750,MATCH(M$4,'TD SOP+PROFORM'!$B$2:$AT$2,0)+1,0),"")</f>
        <v/>
      </c>
      <c r="N338" s="26" t="str">
        <f t="shared" si="82"/>
        <v/>
      </c>
      <c r="O338" s="25">
        <f>IFERROR(VLOOKUP($A338,'TD SOP+PROFORM'!$A$5:$AD$750,MATCH(O$4,'TD SOP+PROFORM'!$B$2:$AD$2,0)+1,0),0)+IFERROR(VLOOKUP($A338,'TD SOP+PROFORM'!$A$5:$AD$750,MATCH(O$2,'TD SOP+PROFORM'!$B$2:$AD$2,0)+1,0),0)</f>
        <v>0</v>
      </c>
      <c r="P338" s="25">
        <f>IFERROR(VLOOKUP($A338,'TD SOP+PROFORM'!$A$5:$AD$750,MATCH(P$4,'TD SOP+PROFORM'!$B$2:$AD$2,0)+1,0),0)+IFERROR(VLOOKUP($A338,'TD SOP+PROFORM'!$A$5:$AD$750,MATCH(P$2,'TD SOP+PROFORM'!$B$2:$AD$2,0)+1,0),0)</f>
        <v>0</v>
      </c>
      <c r="Q338" s="26" t="str">
        <f t="shared" si="83"/>
        <v/>
      </c>
      <c r="R338" s="25">
        <f>IFERROR(VLOOKUP($A338,'TD SOP+PROFORM'!$A$5:$AD$750,MATCH(R$4,'TD SOP+PROFORM'!$B$2:$AD$2,0)+1,0),0)+IFERROR(VLOOKUP($A338,'TD SOP+PROFORM'!$A$5:$AD$750,MATCH(R$2,'TD SOP+PROFORM'!$B$2:$AD$2,0)+1,0),0)</f>
        <v>0</v>
      </c>
      <c r="S338" s="25">
        <f>IFERROR(VLOOKUP($A338,'TD SOP+PROFORM'!$A$5:$AD$750,MATCH(S$4,'TD SOP+PROFORM'!$B$2:$AD$2,0)+1,0),0)+IFERROR(VLOOKUP($A338,'TD SOP+PROFORM'!$A$5:$AD$750,MATCH(S$2,'TD SOP+PROFORM'!$B$2:$AD$2,0)+1,0),0)</f>
        <v>0</v>
      </c>
      <c r="T338" s="26" t="str">
        <f t="shared" si="84"/>
        <v/>
      </c>
      <c r="U338" s="25">
        <f>IFERROR(VLOOKUP($A338,'TD SOP+PROFORM'!$A$5:$AD$750,MATCH(U$4,'TD SOP+PROFORM'!$B$2:$AD$2,0)+1,0),0)+IFERROR(VLOOKUP($A338,'TD SOP+PROFORM'!$A$5:$AD$750,MATCH(U$2,'TD SOP+PROFORM'!$B$2:$AD$2,0)+1,0),0)</f>
        <v>0</v>
      </c>
      <c r="V338" s="25">
        <f>IFERROR(VLOOKUP($A338,'TD SOP+PROFORM'!$A$5:$AD$750,MATCH(V$4,'TD SOP+PROFORM'!$B$2:$AD$2,0)+1,0),0)+IFERROR(VLOOKUP($A338,'TD SOP+PROFORM'!$A$5:$AD$750,MATCH(V$2,'TD SOP+PROFORM'!$B$2:$AD$2,0)+1,0),0)</f>
        <v>0</v>
      </c>
      <c r="W338" s="26" t="str">
        <f t="shared" si="85"/>
        <v/>
      </c>
      <c r="X338" s="25">
        <f>IFERROR(VLOOKUP($A338,'TD SOP+PROFORM'!$A$5:$AD$750,MATCH(X$4,'TD SOP+PROFORM'!$B$2:$AD$2,0)+1,0),0)+IFERROR(VLOOKUP($A338,'TD SOP+PROFORM'!$A$5:$AD$750,MATCH(X$2,'TD SOP+PROFORM'!$B$2:$AD$2,0)+1,0),0)</f>
        <v>0</v>
      </c>
      <c r="Y338" s="25">
        <f>IFERROR(VLOOKUP($A338,'TD SOP+PROFORM'!$A$5:$AD$750,MATCH(Y$4,'TD SOP+PROFORM'!$B$2:$AD$2,0)+1,0),0)+IFERROR(VLOOKUP($A338,'TD SOP+PROFORM'!$A$5:$AD$750,MATCH(Y$2,'TD SOP+PROFORM'!$B$2:$AD$2,0)+1,0),0)</f>
        <v>0</v>
      </c>
      <c r="Z338" s="26" t="str">
        <f t="shared" si="86"/>
        <v/>
      </c>
      <c r="AA338" s="25">
        <f>IFERROR(VLOOKUP($A338,'TD SOP+PROFORM'!$A$5:$AD$750,MATCH(AA$4,'TD SOP+PROFORM'!$B$2:$AD$2,0)+1,0),0)+IFERROR(VLOOKUP($A338,'TD SOP+PROFORM'!$A$5:$AD$750,MATCH(AA$2,'TD SOP+PROFORM'!$B$2:$AD$2,0)+1,0),0)</f>
        <v>0</v>
      </c>
      <c r="AB338" s="25">
        <f>IFERROR(VLOOKUP($A338,'TD SOP+PROFORM'!$A$5:$AD$750,MATCH(AB$4,'TD SOP+PROFORM'!$B$2:$AD$2,0)+1,0),0)+IFERROR(VLOOKUP($A338,'TD SOP+PROFORM'!$A$5:$AD$750,MATCH(AB$2,'TD SOP+PROFORM'!$B$2:$AD$2,0)+1,0),0)</f>
        <v>0</v>
      </c>
      <c r="AC338" s="26" t="str">
        <f t="shared" si="87"/>
        <v/>
      </c>
      <c r="AD338" s="25">
        <f>IFERROR(VLOOKUP($A338,'TD SOP+PROFORM'!$A$5:$AD$750,MATCH(AD$4,'TD SOP+PROFORM'!$B$2:$AD$2,0)+1,0),0)+IFERROR(VLOOKUP($A338,'TD SOP+PROFORM'!$A$5:$AD$750,MATCH(AD$2,'TD SOP+PROFORM'!$B$2:$AD$2,0)+1,0),0)</f>
        <v>0</v>
      </c>
      <c r="AE338" s="25">
        <f>IFERROR(VLOOKUP($A338,'TD SOP+PROFORM'!$A$5:$AD$750,MATCH(AE$4,'TD SOP+PROFORM'!$B$2:$AD$2,0)+1,0),0)+IFERROR(VLOOKUP($A338,'TD SOP+PROFORM'!$A$5:$AD$750,MATCH(AE$2,'TD SOP+PROFORM'!$B$2:$AD$2,0)+1,0),0)</f>
        <v>0</v>
      </c>
      <c r="AF338" s="26" t="str">
        <f t="shared" si="88"/>
        <v/>
      </c>
      <c r="AG338" s="25">
        <f>IFERROR(VLOOKUP($A338,'TD SOP+PROFORM'!$A$5:$AD$750,MATCH(AG$4,'TD SOP+PROFORM'!$B$2:$AD$2,0)+1,0),0)+IFERROR(VLOOKUP($A338,'TD SOP+PROFORM'!$A$5:$AD$750,MATCH(AG$2,'TD SOP+PROFORM'!$B$2:$AD$2,0)+1,0),0)</f>
        <v>0</v>
      </c>
      <c r="AH338" s="25">
        <f>IFERROR(VLOOKUP($A338,'TD SOP+PROFORM'!$A$5:$AD$750,MATCH(AH$4,'TD SOP+PROFORM'!$B$2:$AD$2,0)+1,0),0)+IFERROR(VLOOKUP($A338,'TD SOP+PROFORM'!$A$5:$AD$750,MATCH(AH$2,'TD SOP+PROFORM'!$B$2:$AD$2,0)+1,0),0)</f>
        <v>0</v>
      </c>
      <c r="AI338" s="26" t="str">
        <f t="shared" si="89"/>
        <v/>
      </c>
      <c r="AJ338" s="25">
        <f>IFERROR(VLOOKUP($A338,'TD SOP+PROFORM'!$A$5:$AD$750,MATCH(AJ$4,'TD SOP+PROFORM'!$B$2:$AD$2,0)+1,0),0)+IFERROR(VLOOKUP($A338,'TD SOP+PROFORM'!$A$5:$AD$750,MATCH(AJ$2,'TD SOP+PROFORM'!$B$2:$AD$2,0)+1,0),0)</f>
        <v>0</v>
      </c>
      <c r="AK338" s="25">
        <f>IFERROR(VLOOKUP($A338,'TD SOP+PROFORM'!$A$5:$AD$750,MATCH(AK$4,'TD SOP+PROFORM'!$B$2:$AD$2,0)+1,0),0)+IFERROR(VLOOKUP($A338,'TD SOP+PROFORM'!$A$5:$AD$750,MATCH(AK$2,'TD SOP+PROFORM'!$B$2:$AD$2,0)+1,0),0)</f>
        <v>0</v>
      </c>
      <c r="AL338" s="26" t="str">
        <f t="shared" si="90"/>
        <v/>
      </c>
      <c r="AM338" s="25">
        <f t="shared" si="92"/>
        <v>0</v>
      </c>
      <c r="AN338" s="25">
        <f t="shared" si="92"/>
        <v>0</v>
      </c>
      <c r="AO338" s="26" t="str">
        <f t="shared" si="91"/>
        <v/>
      </c>
    </row>
    <row r="339" spans="1:41" x14ac:dyDescent="0.35">
      <c r="A339" s="24">
        <f>IF(AND('TD SOP+PROFORM'!A336&lt;&gt;"",'TD SOP+PROFORM'!A336&lt;&gt;"TOTAL"),'TD SOP+PROFORM'!A336,0)</f>
        <v>0</v>
      </c>
      <c r="C339" s="25" t="str">
        <f>IFERROR(VLOOKUP($A339,'TD SOP+PROFORM'!$A$5:$AD$750,MATCH(C$4,'TD SOP+PROFORM'!$B$2:$AT$2,0)+1,0),"")</f>
        <v/>
      </c>
      <c r="D339" s="25" t="str">
        <f>IFERROR(VLOOKUP($A339,'TD SOP+PROFORM'!$A$5:$AD$750,MATCH(D$4,'TD SOP+PROFORM'!$B$2:$AT$2,0)+1,0),"")</f>
        <v/>
      </c>
      <c r="E339" s="26" t="str">
        <f t="shared" si="79"/>
        <v/>
      </c>
      <c r="F339" s="25" t="str">
        <f>IFERROR(VLOOKUP($A339,'TD SOP+PROFORM'!$A$5:$AD$750,MATCH(F$4,'TD SOP+PROFORM'!$B$2:$AT$2,0)+1,0),"")</f>
        <v/>
      </c>
      <c r="G339" s="25" t="str">
        <f>IFERROR(VLOOKUP($A339,'TD SOP+PROFORM'!$A$5:$AD$750,MATCH(G$4,'TD SOP+PROFORM'!$B$2:$AT$2,0)+1,0),"")</f>
        <v/>
      </c>
      <c r="H339" s="26" t="str">
        <f t="shared" si="80"/>
        <v/>
      </c>
      <c r="I339" s="25" t="str">
        <f>IFERROR(VLOOKUP($A339,'TD SOP+PROFORM'!$A$5:$AD$750,MATCH(I$4,'TD SOP+PROFORM'!$B$2:$AT$2,0)+1,0),"")</f>
        <v/>
      </c>
      <c r="J339" s="25" t="str">
        <f>IFERROR(VLOOKUP($A339,'TD SOP+PROFORM'!$A$5:$AD$750,MATCH(J$4,'TD SOP+PROFORM'!$B$2:$AT$2,0)+1,0),"")</f>
        <v/>
      </c>
      <c r="K339" s="26" t="str">
        <f t="shared" si="81"/>
        <v/>
      </c>
      <c r="L339" s="25" t="str">
        <f>IFERROR(VLOOKUP($A339,'TD SOP+PROFORM'!$A$5:$AD$750,MATCH(L$4,'TD SOP+PROFORM'!$B$2:$AT$2,0)+1,0),"")</f>
        <v/>
      </c>
      <c r="M339" s="25" t="str">
        <f>IFERROR(VLOOKUP($A339,'TD SOP+PROFORM'!$A$5:$AD$750,MATCH(M$4,'TD SOP+PROFORM'!$B$2:$AT$2,0)+1,0),"")</f>
        <v/>
      </c>
      <c r="N339" s="26" t="str">
        <f t="shared" si="82"/>
        <v/>
      </c>
      <c r="O339" s="25">
        <f>IFERROR(VLOOKUP($A339,'TD SOP+PROFORM'!$A$5:$AD$750,MATCH(O$4,'TD SOP+PROFORM'!$B$2:$AD$2,0)+1,0),0)+IFERROR(VLOOKUP($A339,'TD SOP+PROFORM'!$A$5:$AD$750,MATCH(O$2,'TD SOP+PROFORM'!$B$2:$AD$2,0)+1,0),0)</f>
        <v>0</v>
      </c>
      <c r="P339" s="25">
        <f>IFERROR(VLOOKUP($A339,'TD SOP+PROFORM'!$A$5:$AD$750,MATCH(P$4,'TD SOP+PROFORM'!$B$2:$AD$2,0)+1,0),0)+IFERROR(VLOOKUP($A339,'TD SOP+PROFORM'!$A$5:$AD$750,MATCH(P$2,'TD SOP+PROFORM'!$B$2:$AD$2,0)+1,0),0)</f>
        <v>0</v>
      </c>
      <c r="Q339" s="26" t="str">
        <f t="shared" si="83"/>
        <v/>
      </c>
      <c r="R339" s="25">
        <f>IFERROR(VLOOKUP($A339,'TD SOP+PROFORM'!$A$5:$AD$750,MATCH(R$4,'TD SOP+PROFORM'!$B$2:$AD$2,0)+1,0),0)+IFERROR(VLOOKUP($A339,'TD SOP+PROFORM'!$A$5:$AD$750,MATCH(R$2,'TD SOP+PROFORM'!$B$2:$AD$2,0)+1,0),0)</f>
        <v>0</v>
      </c>
      <c r="S339" s="25">
        <f>IFERROR(VLOOKUP($A339,'TD SOP+PROFORM'!$A$5:$AD$750,MATCH(S$4,'TD SOP+PROFORM'!$B$2:$AD$2,0)+1,0),0)+IFERROR(VLOOKUP($A339,'TD SOP+PROFORM'!$A$5:$AD$750,MATCH(S$2,'TD SOP+PROFORM'!$B$2:$AD$2,0)+1,0),0)</f>
        <v>0</v>
      </c>
      <c r="T339" s="26" t="str">
        <f t="shared" si="84"/>
        <v/>
      </c>
      <c r="U339" s="25">
        <f>IFERROR(VLOOKUP($A339,'TD SOP+PROFORM'!$A$5:$AD$750,MATCH(U$4,'TD SOP+PROFORM'!$B$2:$AD$2,0)+1,0),0)+IFERROR(VLOOKUP($A339,'TD SOP+PROFORM'!$A$5:$AD$750,MATCH(U$2,'TD SOP+PROFORM'!$B$2:$AD$2,0)+1,0),0)</f>
        <v>0</v>
      </c>
      <c r="V339" s="25">
        <f>IFERROR(VLOOKUP($A339,'TD SOP+PROFORM'!$A$5:$AD$750,MATCH(V$4,'TD SOP+PROFORM'!$B$2:$AD$2,0)+1,0),0)+IFERROR(VLOOKUP($A339,'TD SOP+PROFORM'!$A$5:$AD$750,MATCH(V$2,'TD SOP+PROFORM'!$B$2:$AD$2,0)+1,0),0)</f>
        <v>0</v>
      </c>
      <c r="W339" s="26" t="str">
        <f t="shared" si="85"/>
        <v/>
      </c>
      <c r="X339" s="25">
        <f>IFERROR(VLOOKUP($A339,'TD SOP+PROFORM'!$A$5:$AD$750,MATCH(X$4,'TD SOP+PROFORM'!$B$2:$AD$2,0)+1,0),0)+IFERROR(VLOOKUP($A339,'TD SOP+PROFORM'!$A$5:$AD$750,MATCH(X$2,'TD SOP+PROFORM'!$B$2:$AD$2,0)+1,0),0)</f>
        <v>0</v>
      </c>
      <c r="Y339" s="25">
        <f>IFERROR(VLOOKUP($A339,'TD SOP+PROFORM'!$A$5:$AD$750,MATCH(Y$4,'TD SOP+PROFORM'!$B$2:$AD$2,0)+1,0),0)+IFERROR(VLOOKUP($A339,'TD SOP+PROFORM'!$A$5:$AD$750,MATCH(Y$2,'TD SOP+PROFORM'!$B$2:$AD$2,0)+1,0),0)</f>
        <v>0</v>
      </c>
      <c r="Z339" s="26" t="str">
        <f t="shared" si="86"/>
        <v/>
      </c>
      <c r="AA339" s="25">
        <f>IFERROR(VLOOKUP($A339,'TD SOP+PROFORM'!$A$5:$AD$750,MATCH(AA$4,'TD SOP+PROFORM'!$B$2:$AD$2,0)+1,0),0)+IFERROR(VLOOKUP($A339,'TD SOP+PROFORM'!$A$5:$AD$750,MATCH(AA$2,'TD SOP+PROFORM'!$B$2:$AD$2,0)+1,0),0)</f>
        <v>0</v>
      </c>
      <c r="AB339" s="25">
        <f>IFERROR(VLOOKUP($A339,'TD SOP+PROFORM'!$A$5:$AD$750,MATCH(AB$4,'TD SOP+PROFORM'!$B$2:$AD$2,0)+1,0),0)+IFERROR(VLOOKUP($A339,'TD SOP+PROFORM'!$A$5:$AD$750,MATCH(AB$2,'TD SOP+PROFORM'!$B$2:$AD$2,0)+1,0),0)</f>
        <v>0</v>
      </c>
      <c r="AC339" s="26" t="str">
        <f t="shared" si="87"/>
        <v/>
      </c>
      <c r="AD339" s="25">
        <f>IFERROR(VLOOKUP($A339,'TD SOP+PROFORM'!$A$5:$AD$750,MATCH(AD$4,'TD SOP+PROFORM'!$B$2:$AD$2,0)+1,0),0)+IFERROR(VLOOKUP($A339,'TD SOP+PROFORM'!$A$5:$AD$750,MATCH(AD$2,'TD SOP+PROFORM'!$B$2:$AD$2,0)+1,0),0)</f>
        <v>0</v>
      </c>
      <c r="AE339" s="25">
        <f>IFERROR(VLOOKUP($A339,'TD SOP+PROFORM'!$A$5:$AD$750,MATCH(AE$4,'TD SOP+PROFORM'!$B$2:$AD$2,0)+1,0),0)+IFERROR(VLOOKUP($A339,'TD SOP+PROFORM'!$A$5:$AD$750,MATCH(AE$2,'TD SOP+PROFORM'!$B$2:$AD$2,0)+1,0),0)</f>
        <v>0</v>
      </c>
      <c r="AF339" s="26" t="str">
        <f t="shared" si="88"/>
        <v/>
      </c>
      <c r="AG339" s="25">
        <f>IFERROR(VLOOKUP($A339,'TD SOP+PROFORM'!$A$5:$AD$750,MATCH(AG$4,'TD SOP+PROFORM'!$B$2:$AD$2,0)+1,0),0)+IFERROR(VLOOKUP($A339,'TD SOP+PROFORM'!$A$5:$AD$750,MATCH(AG$2,'TD SOP+PROFORM'!$B$2:$AD$2,0)+1,0),0)</f>
        <v>0</v>
      </c>
      <c r="AH339" s="25">
        <f>IFERROR(VLOOKUP($A339,'TD SOP+PROFORM'!$A$5:$AD$750,MATCH(AH$4,'TD SOP+PROFORM'!$B$2:$AD$2,0)+1,0),0)+IFERROR(VLOOKUP($A339,'TD SOP+PROFORM'!$A$5:$AD$750,MATCH(AH$2,'TD SOP+PROFORM'!$B$2:$AD$2,0)+1,0),0)</f>
        <v>0</v>
      </c>
      <c r="AI339" s="26" t="str">
        <f t="shared" si="89"/>
        <v/>
      </c>
      <c r="AJ339" s="25">
        <f>IFERROR(VLOOKUP($A339,'TD SOP+PROFORM'!$A$5:$AD$750,MATCH(AJ$4,'TD SOP+PROFORM'!$B$2:$AD$2,0)+1,0),0)+IFERROR(VLOOKUP($A339,'TD SOP+PROFORM'!$A$5:$AD$750,MATCH(AJ$2,'TD SOP+PROFORM'!$B$2:$AD$2,0)+1,0),0)</f>
        <v>0</v>
      </c>
      <c r="AK339" s="25">
        <f>IFERROR(VLOOKUP($A339,'TD SOP+PROFORM'!$A$5:$AD$750,MATCH(AK$4,'TD SOP+PROFORM'!$B$2:$AD$2,0)+1,0),0)+IFERROR(VLOOKUP($A339,'TD SOP+PROFORM'!$A$5:$AD$750,MATCH(AK$2,'TD SOP+PROFORM'!$B$2:$AD$2,0)+1,0),0)</f>
        <v>0</v>
      </c>
      <c r="AL339" s="26" t="str">
        <f t="shared" si="90"/>
        <v/>
      </c>
      <c r="AM339" s="25">
        <f t="shared" si="92"/>
        <v>0</v>
      </c>
      <c r="AN339" s="25">
        <f t="shared" si="92"/>
        <v>0</v>
      </c>
      <c r="AO339" s="26" t="str">
        <f t="shared" si="91"/>
        <v/>
      </c>
    </row>
    <row r="340" spans="1:41" x14ac:dyDescent="0.35">
      <c r="A340" s="24">
        <f>IF(AND('TD SOP+PROFORM'!A337&lt;&gt;"",'TD SOP+PROFORM'!A337&lt;&gt;"TOTAL"),'TD SOP+PROFORM'!A337,0)</f>
        <v>0</v>
      </c>
      <c r="C340" s="25" t="str">
        <f>IFERROR(VLOOKUP($A340,'TD SOP+PROFORM'!$A$5:$AD$750,MATCH(C$4,'TD SOP+PROFORM'!$B$2:$AT$2,0)+1,0),"")</f>
        <v/>
      </c>
      <c r="D340" s="25" t="str">
        <f>IFERROR(VLOOKUP($A340,'TD SOP+PROFORM'!$A$5:$AD$750,MATCH(D$4,'TD SOP+PROFORM'!$B$2:$AT$2,0)+1,0),"")</f>
        <v/>
      </c>
      <c r="E340" s="26" t="str">
        <f t="shared" si="79"/>
        <v/>
      </c>
      <c r="F340" s="25" t="str">
        <f>IFERROR(VLOOKUP($A340,'TD SOP+PROFORM'!$A$5:$AD$750,MATCH(F$4,'TD SOP+PROFORM'!$B$2:$AT$2,0)+1,0),"")</f>
        <v/>
      </c>
      <c r="G340" s="25" t="str">
        <f>IFERROR(VLOOKUP($A340,'TD SOP+PROFORM'!$A$5:$AD$750,MATCH(G$4,'TD SOP+PROFORM'!$B$2:$AT$2,0)+1,0),"")</f>
        <v/>
      </c>
      <c r="H340" s="26" t="str">
        <f t="shared" si="80"/>
        <v/>
      </c>
      <c r="I340" s="25" t="str">
        <f>IFERROR(VLOOKUP($A340,'TD SOP+PROFORM'!$A$5:$AD$750,MATCH(I$4,'TD SOP+PROFORM'!$B$2:$AT$2,0)+1,0),"")</f>
        <v/>
      </c>
      <c r="J340" s="25" t="str">
        <f>IFERROR(VLOOKUP($A340,'TD SOP+PROFORM'!$A$5:$AD$750,MATCH(J$4,'TD SOP+PROFORM'!$B$2:$AT$2,0)+1,0),"")</f>
        <v/>
      </c>
      <c r="K340" s="26" t="str">
        <f t="shared" si="81"/>
        <v/>
      </c>
      <c r="L340" s="25" t="str">
        <f>IFERROR(VLOOKUP($A340,'TD SOP+PROFORM'!$A$5:$AD$750,MATCH(L$4,'TD SOP+PROFORM'!$B$2:$AT$2,0)+1,0),"")</f>
        <v/>
      </c>
      <c r="M340" s="25" t="str">
        <f>IFERROR(VLOOKUP($A340,'TD SOP+PROFORM'!$A$5:$AD$750,MATCH(M$4,'TD SOP+PROFORM'!$B$2:$AT$2,0)+1,0),"")</f>
        <v/>
      </c>
      <c r="N340" s="26" t="str">
        <f t="shared" si="82"/>
        <v/>
      </c>
      <c r="O340" s="25">
        <f>IFERROR(VLOOKUP($A340,'TD SOP+PROFORM'!$A$5:$AD$750,MATCH(O$4,'TD SOP+PROFORM'!$B$2:$AD$2,0)+1,0),0)+IFERROR(VLOOKUP($A340,'TD SOP+PROFORM'!$A$5:$AD$750,MATCH(O$2,'TD SOP+PROFORM'!$B$2:$AD$2,0)+1,0),0)</f>
        <v>0</v>
      </c>
      <c r="P340" s="25">
        <f>IFERROR(VLOOKUP($A340,'TD SOP+PROFORM'!$A$5:$AD$750,MATCH(P$4,'TD SOP+PROFORM'!$B$2:$AD$2,0)+1,0),0)+IFERROR(VLOOKUP($A340,'TD SOP+PROFORM'!$A$5:$AD$750,MATCH(P$2,'TD SOP+PROFORM'!$B$2:$AD$2,0)+1,0),0)</f>
        <v>0</v>
      </c>
      <c r="Q340" s="26" t="str">
        <f t="shared" si="83"/>
        <v/>
      </c>
      <c r="R340" s="25">
        <f>IFERROR(VLOOKUP($A340,'TD SOP+PROFORM'!$A$5:$AD$750,MATCH(R$4,'TD SOP+PROFORM'!$B$2:$AD$2,0)+1,0),0)+IFERROR(VLOOKUP($A340,'TD SOP+PROFORM'!$A$5:$AD$750,MATCH(R$2,'TD SOP+PROFORM'!$B$2:$AD$2,0)+1,0),0)</f>
        <v>0</v>
      </c>
      <c r="S340" s="25">
        <f>IFERROR(VLOOKUP($A340,'TD SOP+PROFORM'!$A$5:$AD$750,MATCH(S$4,'TD SOP+PROFORM'!$B$2:$AD$2,0)+1,0),0)+IFERROR(VLOOKUP($A340,'TD SOP+PROFORM'!$A$5:$AD$750,MATCH(S$2,'TD SOP+PROFORM'!$B$2:$AD$2,0)+1,0),0)</f>
        <v>0</v>
      </c>
      <c r="T340" s="26" t="str">
        <f t="shared" si="84"/>
        <v/>
      </c>
      <c r="U340" s="25">
        <f>IFERROR(VLOOKUP($A340,'TD SOP+PROFORM'!$A$5:$AD$750,MATCH(U$4,'TD SOP+PROFORM'!$B$2:$AD$2,0)+1,0),0)+IFERROR(VLOOKUP($A340,'TD SOP+PROFORM'!$A$5:$AD$750,MATCH(U$2,'TD SOP+PROFORM'!$B$2:$AD$2,0)+1,0),0)</f>
        <v>0</v>
      </c>
      <c r="V340" s="25">
        <f>IFERROR(VLOOKUP($A340,'TD SOP+PROFORM'!$A$5:$AD$750,MATCH(V$4,'TD SOP+PROFORM'!$B$2:$AD$2,0)+1,0),0)+IFERROR(VLOOKUP($A340,'TD SOP+PROFORM'!$A$5:$AD$750,MATCH(V$2,'TD SOP+PROFORM'!$B$2:$AD$2,0)+1,0),0)</f>
        <v>0</v>
      </c>
      <c r="W340" s="26" t="str">
        <f t="shared" si="85"/>
        <v/>
      </c>
      <c r="X340" s="25">
        <f>IFERROR(VLOOKUP($A340,'TD SOP+PROFORM'!$A$5:$AD$750,MATCH(X$4,'TD SOP+PROFORM'!$B$2:$AD$2,0)+1,0),0)+IFERROR(VLOOKUP($A340,'TD SOP+PROFORM'!$A$5:$AD$750,MATCH(X$2,'TD SOP+PROFORM'!$B$2:$AD$2,0)+1,0),0)</f>
        <v>0</v>
      </c>
      <c r="Y340" s="25">
        <f>IFERROR(VLOOKUP($A340,'TD SOP+PROFORM'!$A$5:$AD$750,MATCH(Y$4,'TD SOP+PROFORM'!$B$2:$AD$2,0)+1,0),0)+IFERROR(VLOOKUP($A340,'TD SOP+PROFORM'!$A$5:$AD$750,MATCH(Y$2,'TD SOP+PROFORM'!$B$2:$AD$2,0)+1,0),0)</f>
        <v>0</v>
      </c>
      <c r="Z340" s="26" t="str">
        <f t="shared" si="86"/>
        <v/>
      </c>
      <c r="AA340" s="25">
        <f>IFERROR(VLOOKUP($A340,'TD SOP+PROFORM'!$A$5:$AD$750,MATCH(AA$4,'TD SOP+PROFORM'!$B$2:$AD$2,0)+1,0),0)+IFERROR(VLOOKUP($A340,'TD SOP+PROFORM'!$A$5:$AD$750,MATCH(AA$2,'TD SOP+PROFORM'!$B$2:$AD$2,0)+1,0),0)</f>
        <v>0</v>
      </c>
      <c r="AB340" s="25">
        <f>IFERROR(VLOOKUP($A340,'TD SOP+PROFORM'!$A$5:$AD$750,MATCH(AB$4,'TD SOP+PROFORM'!$B$2:$AD$2,0)+1,0),0)+IFERROR(VLOOKUP($A340,'TD SOP+PROFORM'!$A$5:$AD$750,MATCH(AB$2,'TD SOP+PROFORM'!$B$2:$AD$2,0)+1,0),0)</f>
        <v>0</v>
      </c>
      <c r="AC340" s="26" t="str">
        <f t="shared" si="87"/>
        <v/>
      </c>
      <c r="AD340" s="25">
        <f>IFERROR(VLOOKUP($A340,'TD SOP+PROFORM'!$A$5:$AD$750,MATCH(AD$4,'TD SOP+PROFORM'!$B$2:$AD$2,0)+1,0),0)+IFERROR(VLOOKUP($A340,'TD SOP+PROFORM'!$A$5:$AD$750,MATCH(AD$2,'TD SOP+PROFORM'!$B$2:$AD$2,0)+1,0),0)</f>
        <v>0</v>
      </c>
      <c r="AE340" s="25">
        <f>IFERROR(VLOOKUP($A340,'TD SOP+PROFORM'!$A$5:$AD$750,MATCH(AE$4,'TD SOP+PROFORM'!$B$2:$AD$2,0)+1,0),0)+IFERROR(VLOOKUP($A340,'TD SOP+PROFORM'!$A$5:$AD$750,MATCH(AE$2,'TD SOP+PROFORM'!$B$2:$AD$2,0)+1,0),0)</f>
        <v>0</v>
      </c>
      <c r="AF340" s="26" t="str">
        <f t="shared" si="88"/>
        <v/>
      </c>
      <c r="AG340" s="25">
        <f>IFERROR(VLOOKUP($A340,'TD SOP+PROFORM'!$A$5:$AD$750,MATCH(AG$4,'TD SOP+PROFORM'!$B$2:$AD$2,0)+1,0),0)+IFERROR(VLOOKUP($A340,'TD SOP+PROFORM'!$A$5:$AD$750,MATCH(AG$2,'TD SOP+PROFORM'!$B$2:$AD$2,0)+1,0),0)</f>
        <v>0</v>
      </c>
      <c r="AH340" s="25">
        <f>IFERROR(VLOOKUP($A340,'TD SOP+PROFORM'!$A$5:$AD$750,MATCH(AH$4,'TD SOP+PROFORM'!$B$2:$AD$2,0)+1,0),0)+IFERROR(VLOOKUP($A340,'TD SOP+PROFORM'!$A$5:$AD$750,MATCH(AH$2,'TD SOP+PROFORM'!$B$2:$AD$2,0)+1,0),0)</f>
        <v>0</v>
      </c>
      <c r="AI340" s="26" t="str">
        <f t="shared" si="89"/>
        <v/>
      </c>
      <c r="AJ340" s="25">
        <f>IFERROR(VLOOKUP($A340,'TD SOP+PROFORM'!$A$5:$AD$750,MATCH(AJ$4,'TD SOP+PROFORM'!$B$2:$AD$2,0)+1,0),0)+IFERROR(VLOOKUP($A340,'TD SOP+PROFORM'!$A$5:$AD$750,MATCH(AJ$2,'TD SOP+PROFORM'!$B$2:$AD$2,0)+1,0),0)</f>
        <v>0</v>
      </c>
      <c r="AK340" s="25">
        <f>IFERROR(VLOOKUP($A340,'TD SOP+PROFORM'!$A$5:$AD$750,MATCH(AK$4,'TD SOP+PROFORM'!$B$2:$AD$2,0)+1,0),0)+IFERROR(VLOOKUP($A340,'TD SOP+PROFORM'!$A$5:$AD$750,MATCH(AK$2,'TD SOP+PROFORM'!$B$2:$AD$2,0)+1,0),0)</f>
        <v>0</v>
      </c>
      <c r="AL340" s="26" t="str">
        <f t="shared" si="90"/>
        <v/>
      </c>
      <c r="AM340" s="25">
        <f t="shared" si="92"/>
        <v>0</v>
      </c>
      <c r="AN340" s="25">
        <f t="shared" si="92"/>
        <v>0</v>
      </c>
      <c r="AO340" s="26" t="str">
        <f t="shared" si="91"/>
        <v/>
      </c>
    </row>
    <row r="341" spans="1:41" x14ac:dyDescent="0.35">
      <c r="A341" s="24">
        <f>IF(AND('TD SOP+PROFORM'!A338&lt;&gt;"",'TD SOP+PROFORM'!A338&lt;&gt;"TOTAL"),'TD SOP+PROFORM'!A338,0)</f>
        <v>0</v>
      </c>
      <c r="C341" s="25" t="str">
        <f>IFERROR(VLOOKUP($A341,'TD SOP+PROFORM'!$A$5:$AD$750,MATCH(C$4,'TD SOP+PROFORM'!$B$2:$AT$2,0)+1,0),"")</f>
        <v/>
      </c>
      <c r="D341" s="25" t="str">
        <f>IFERROR(VLOOKUP($A341,'TD SOP+PROFORM'!$A$5:$AD$750,MATCH(D$4,'TD SOP+PROFORM'!$B$2:$AT$2,0)+1,0),"")</f>
        <v/>
      </c>
      <c r="E341" s="26" t="str">
        <f t="shared" si="79"/>
        <v/>
      </c>
      <c r="F341" s="25" t="str">
        <f>IFERROR(VLOOKUP($A341,'TD SOP+PROFORM'!$A$5:$AD$750,MATCH(F$4,'TD SOP+PROFORM'!$B$2:$AT$2,0)+1,0),"")</f>
        <v/>
      </c>
      <c r="G341" s="25" t="str">
        <f>IFERROR(VLOOKUP($A341,'TD SOP+PROFORM'!$A$5:$AD$750,MATCH(G$4,'TD SOP+PROFORM'!$B$2:$AT$2,0)+1,0),"")</f>
        <v/>
      </c>
      <c r="H341" s="26" t="str">
        <f t="shared" si="80"/>
        <v/>
      </c>
      <c r="I341" s="25" t="str">
        <f>IFERROR(VLOOKUP($A341,'TD SOP+PROFORM'!$A$5:$AD$750,MATCH(I$4,'TD SOP+PROFORM'!$B$2:$AT$2,0)+1,0),"")</f>
        <v/>
      </c>
      <c r="J341" s="25" t="str">
        <f>IFERROR(VLOOKUP($A341,'TD SOP+PROFORM'!$A$5:$AD$750,MATCH(J$4,'TD SOP+PROFORM'!$B$2:$AT$2,0)+1,0),"")</f>
        <v/>
      </c>
      <c r="K341" s="26" t="str">
        <f t="shared" si="81"/>
        <v/>
      </c>
      <c r="L341" s="25" t="str">
        <f>IFERROR(VLOOKUP($A341,'TD SOP+PROFORM'!$A$5:$AD$750,MATCH(L$4,'TD SOP+PROFORM'!$B$2:$AT$2,0)+1,0),"")</f>
        <v/>
      </c>
      <c r="M341" s="25" t="str">
        <f>IFERROR(VLOOKUP($A341,'TD SOP+PROFORM'!$A$5:$AD$750,MATCH(M$4,'TD SOP+PROFORM'!$B$2:$AT$2,0)+1,0),"")</f>
        <v/>
      </c>
      <c r="N341" s="26" t="str">
        <f t="shared" si="82"/>
        <v/>
      </c>
      <c r="O341" s="25">
        <f>IFERROR(VLOOKUP($A341,'TD SOP+PROFORM'!$A$5:$AD$750,MATCH(O$4,'TD SOP+PROFORM'!$B$2:$AD$2,0)+1,0),0)+IFERROR(VLOOKUP($A341,'TD SOP+PROFORM'!$A$5:$AD$750,MATCH(O$2,'TD SOP+PROFORM'!$B$2:$AD$2,0)+1,0),0)</f>
        <v>0</v>
      </c>
      <c r="P341" s="25">
        <f>IFERROR(VLOOKUP($A341,'TD SOP+PROFORM'!$A$5:$AD$750,MATCH(P$4,'TD SOP+PROFORM'!$B$2:$AD$2,0)+1,0),0)+IFERROR(VLOOKUP($A341,'TD SOP+PROFORM'!$A$5:$AD$750,MATCH(P$2,'TD SOP+PROFORM'!$B$2:$AD$2,0)+1,0),0)</f>
        <v>0</v>
      </c>
      <c r="Q341" s="26" t="str">
        <f t="shared" si="83"/>
        <v/>
      </c>
      <c r="R341" s="25">
        <f>IFERROR(VLOOKUP($A341,'TD SOP+PROFORM'!$A$5:$AD$750,MATCH(R$4,'TD SOP+PROFORM'!$B$2:$AD$2,0)+1,0),0)+IFERROR(VLOOKUP($A341,'TD SOP+PROFORM'!$A$5:$AD$750,MATCH(R$2,'TD SOP+PROFORM'!$B$2:$AD$2,0)+1,0),0)</f>
        <v>0</v>
      </c>
      <c r="S341" s="25">
        <f>IFERROR(VLOOKUP($A341,'TD SOP+PROFORM'!$A$5:$AD$750,MATCH(S$4,'TD SOP+PROFORM'!$B$2:$AD$2,0)+1,0),0)+IFERROR(VLOOKUP($A341,'TD SOP+PROFORM'!$A$5:$AD$750,MATCH(S$2,'TD SOP+PROFORM'!$B$2:$AD$2,0)+1,0),0)</f>
        <v>0</v>
      </c>
      <c r="T341" s="26" t="str">
        <f t="shared" si="84"/>
        <v/>
      </c>
      <c r="U341" s="25">
        <f>IFERROR(VLOOKUP($A341,'TD SOP+PROFORM'!$A$5:$AD$750,MATCH(U$4,'TD SOP+PROFORM'!$B$2:$AD$2,0)+1,0),0)+IFERROR(VLOOKUP($A341,'TD SOP+PROFORM'!$A$5:$AD$750,MATCH(U$2,'TD SOP+PROFORM'!$B$2:$AD$2,0)+1,0),0)</f>
        <v>0</v>
      </c>
      <c r="V341" s="25">
        <f>IFERROR(VLOOKUP($A341,'TD SOP+PROFORM'!$A$5:$AD$750,MATCH(V$4,'TD SOP+PROFORM'!$B$2:$AD$2,0)+1,0),0)+IFERROR(VLOOKUP($A341,'TD SOP+PROFORM'!$A$5:$AD$750,MATCH(V$2,'TD SOP+PROFORM'!$B$2:$AD$2,0)+1,0),0)</f>
        <v>0</v>
      </c>
      <c r="W341" s="26" t="str">
        <f t="shared" si="85"/>
        <v/>
      </c>
      <c r="X341" s="25">
        <f>IFERROR(VLOOKUP($A341,'TD SOP+PROFORM'!$A$5:$AD$750,MATCH(X$4,'TD SOP+PROFORM'!$B$2:$AD$2,0)+1,0),0)+IFERROR(VLOOKUP($A341,'TD SOP+PROFORM'!$A$5:$AD$750,MATCH(X$2,'TD SOP+PROFORM'!$B$2:$AD$2,0)+1,0),0)</f>
        <v>0</v>
      </c>
      <c r="Y341" s="25">
        <f>IFERROR(VLOOKUP($A341,'TD SOP+PROFORM'!$A$5:$AD$750,MATCH(Y$4,'TD SOP+PROFORM'!$B$2:$AD$2,0)+1,0),0)+IFERROR(VLOOKUP($A341,'TD SOP+PROFORM'!$A$5:$AD$750,MATCH(Y$2,'TD SOP+PROFORM'!$B$2:$AD$2,0)+1,0),0)</f>
        <v>0</v>
      </c>
      <c r="Z341" s="26" t="str">
        <f t="shared" si="86"/>
        <v/>
      </c>
      <c r="AA341" s="25">
        <f>IFERROR(VLOOKUP($A341,'TD SOP+PROFORM'!$A$5:$AD$750,MATCH(AA$4,'TD SOP+PROFORM'!$B$2:$AD$2,0)+1,0),0)+IFERROR(VLOOKUP($A341,'TD SOP+PROFORM'!$A$5:$AD$750,MATCH(AA$2,'TD SOP+PROFORM'!$B$2:$AD$2,0)+1,0),0)</f>
        <v>0</v>
      </c>
      <c r="AB341" s="25">
        <f>IFERROR(VLOOKUP($A341,'TD SOP+PROFORM'!$A$5:$AD$750,MATCH(AB$4,'TD SOP+PROFORM'!$B$2:$AD$2,0)+1,0),0)+IFERROR(VLOOKUP($A341,'TD SOP+PROFORM'!$A$5:$AD$750,MATCH(AB$2,'TD SOP+PROFORM'!$B$2:$AD$2,0)+1,0),0)</f>
        <v>0</v>
      </c>
      <c r="AC341" s="26" t="str">
        <f t="shared" si="87"/>
        <v/>
      </c>
      <c r="AD341" s="25">
        <f>IFERROR(VLOOKUP($A341,'TD SOP+PROFORM'!$A$5:$AD$750,MATCH(AD$4,'TD SOP+PROFORM'!$B$2:$AD$2,0)+1,0),0)+IFERROR(VLOOKUP($A341,'TD SOP+PROFORM'!$A$5:$AD$750,MATCH(AD$2,'TD SOP+PROFORM'!$B$2:$AD$2,0)+1,0),0)</f>
        <v>0</v>
      </c>
      <c r="AE341" s="25">
        <f>IFERROR(VLOOKUP($A341,'TD SOP+PROFORM'!$A$5:$AD$750,MATCH(AE$4,'TD SOP+PROFORM'!$B$2:$AD$2,0)+1,0),0)+IFERROR(VLOOKUP($A341,'TD SOP+PROFORM'!$A$5:$AD$750,MATCH(AE$2,'TD SOP+PROFORM'!$B$2:$AD$2,0)+1,0),0)</f>
        <v>0</v>
      </c>
      <c r="AF341" s="26" t="str">
        <f t="shared" si="88"/>
        <v/>
      </c>
      <c r="AG341" s="25">
        <f>IFERROR(VLOOKUP($A341,'TD SOP+PROFORM'!$A$5:$AD$750,MATCH(AG$4,'TD SOP+PROFORM'!$B$2:$AD$2,0)+1,0),0)+IFERROR(VLOOKUP($A341,'TD SOP+PROFORM'!$A$5:$AD$750,MATCH(AG$2,'TD SOP+PROFORM'!$B$2:$AD$2,0)+1,0),0)</f>
        <v>0</v>
      </c>
      <c r="AH341" s="25">
        <f>IFERROR(VLOOKUP($A341,'TD SOP+PROFORM'!$A$5:$AD$750,MATCH(AH$4,'TD SOP+PROFORM'!$B$2:$AD$2,0)+1,0),0)+IFERROR(VLOOKUP($A341,'TD SOP+PROFORM'!$A$5:$AD$750,MATCH(AH$2,'TD SOP+PROFORM'!$B$2:$AD$2,0)+1,0),0)</f>
        <v>0</v>
      </c>
      <c r="AI341" s="26" t="str">
        <f t="shared" si="89"/>
        <v/>
      </c>
      <c r="AJ341" s="25">
        <f>IFERROR(VLOOKUP($A341,'TD SOP+PROFORM'!$A$5:$AD$750,MATCH(AJ$4,'TD SOP+PROFORM'!$B$2:$AD$2,0)+1,0),0)+IFERROR(VLOOKUP($A341,'TD SOP+PROFORM'!$A$5:$AD$750,MATCH(AJ$2,'TD SOP+PROFORM'!$B$2:$AD$2,0)+1,0),0)</f>
        <v>0</v>
      </c>
      <c r="AK341" s="25">
        <f>IFERROR(VLOOKUP($A341,'TD SOP+PROFORM'!$A$5:$AD$750,MATCH(AK$4,'TD SOP+PROFORM'!$B$2:$AD$2,0)+1,0),0)+IFERROR(VLOOKUP($A341,'TD SOP+PROFORM'!$A$5:$AD$750,MATCH(AK$2,'TD SOP+PROFORM'!$B$2:$AD$2,0)+1,0),0)</f>
        <v>0</v>
      </c>
      <c r="AL341" s="26" t="str">
        <f t="shared" si="90"/>
        <v/>
      </c>
      <c r="AM341" s="25">
        <f t="shared" si="92"/>
        <v>0</v>
      </c>
      <c r="AN341" s="25">
        <f t="shared" si="92"/>
        <v>0</v>
      </c>
      <c r="AO341" s="26" t="str">
        <f t="shared" si="91"/>
        <v/>
      </c>
    </row>
    <row r="342" spans="1:41" x14ac:dyDescent="0.35">
      <c r="A342" s="24">
        <f>IF(AND('TD SOP+PROFORM'!A339&lt;&gt;"",'TD SOP+PROFORM'!A339&lt;&gt;"TOTAL"),'TD SOP+PROFORM'!A339,0)</f>
        <v>0</v>
      </c>
      <c r="C342" s="25" t="str">
        <f>IFERROR(VLOOKUP($A342,'TD SOP+PROFORM'!$A$5:$AD$750,MATCH(C$4,'TD SOP+PROFORM'!$B$2:$AT$2,0)+1,0),"")</f>
        <v/>
      </c>
      <c r="D342" s="25" t="str">
        <f>IFERROR(VLOOKUP($A342,'TD SOP+PROFORM'!$A$5:$AD$750,MATCH(D$4,'TD SOP+PROFORM'!$B$2:$AT$2,0)+1,0),"")</f>
        <v/>
      </c>
      <c r="E342" s="26" t="str">
        <f t="shared" si="79"/>
        <v/>
      </c>
      <c r="F342" s="25" t="str">
        <f>IFERROR(VLOOKUP($A342,'TD SOP+PROFORM'!$A$5:$AD$750,MATCH(F$4,'TD SOP+PROFORM'!$B$2:$AT$2,0)+1,0),"")</f>
        <v/>
      </c>
      <c r="G342" s="25" t="str">
        <f>IFERROR(VLOOKUP($A342,'TD SOP+PROFORM'!$A$5:$AD$750,MATCH(G$4,'TD SOP+PROFORM'!$B$2:$AT$2,0)+1,0),"")</f>
        <v/>
      </c>
      <c r="H342" s="26" t="str">
        <f t="shared" si="80"/>
        <v/>
      </c>
      <c r="I342" s="25" t="str">
        <f>IFERROR(VLOOKUP($A342,'TD SOP+PROFORM'!$A$5:$AD$750,MATCH(I$4,'TD SOP+PROFORM'!$B$2:$AT$2,0)+1,0),"")</f>
        <v/>
      </c>
      <c r="J342" s="25" t="str">
        <f>IFERROR(VLOOKUP($A342,'TD SOP+PROFORM'!$A$5:$AD$750,MATCH(J$4,'TD SOP+PROFORM'!$B$2:$AT$2,0)+1,0),"")</f>
        <v/>
      </c>
      <c r="K342" s="26" t="str">
        <f t="shared" si="81"/>
        <v/>
      </c>
      <c r="L342" s="25" t="str">
        <f>IFERROR(VLOOKUP($A342,'TD SOP+PROFORM'!$A$5:$AD$750,MATCH(L$4,'TD SOP+PROFORM'!$B$2:$AT$2,0)+1,0),"")</f>
        <v/>
      </c>
      <c r="M342" s="25" t="str">
        <f>IFERROR(VLOOKUP($A342,'TD SOP+PROFORM'!$A$5:$AD$750,MATCH(M$4,'TD SOP+PROFORM'!$B$2:$AT$2,0)+1,0),"")</f>
        <v/>
      </c>
      <c r="N342" s="26" t="str">
        <f t="shared" si="82"/>
        <v/>
      </c>
      <c r="O342" s="25">
        <f>IFERROR(VLOOKUP($A342,'TD SOP+PROFORM'!$A$5:$AD$750,MATCH(O$4,'TD SOP+PROFORM'!$B$2:$AD$2,0)+1,0),0)+IFERROR(VLOOKUP($A342,'TD SOP+PROFORM'!$A$5:$AD$750,MATCH(O$2,'TD SOP+PROFORM'!$B$2:$AD$2,0)+1,0),0)</f>
        <v>0</v>
      </c>
      <c r="P342" s="25">
        <f>IFERROR(VLOOKUP($A342,'TD SOP+PROFORM'!$A$5:$AD$750,MATCH(P$4,'TD SOP+PROFORM'!$B$2:$AD$2,0)+1,0),0)+IFERROR(VLOOKUP($A342,'TD SOP+PROFORM'!$A$5:$AD$750,MATCH(P$2,'TD SOP+PROFORM'!$B$2:$AD$2,0)+1,0),0)</f>
        <v>0</v>
      </c>
      <c r="Q342" s="26" t="str">
        <f t="shared" si="83"/>
        <v/>
      </c>
      <c r="R342" s="25">
        <f>IFERROR(VLOOKUP($A342,'TD SOP+PROFORM'!$A$5:$AD$750,MATCH(R$4,'TD SOP+PROFORM'!$B$2:$AD$2,0)+1,0),0)+IFERROR(VLOOKUP($A342,'TD SOP+PROFORM'!$A$5:$AD$750,MATCH(R$2,'TD SOP+PROFORM'!$B$2:$AD$2,0)+1,0),0)</f>
        <v>0</v>
      </c>
      <c r="S342" s="25">
        <f>IFERROR(VLOOKUP($A342,'TD SOP+PROFORM'!$A$5:$AD$750,MATCH(S$4,'TD SOP+PROFORM'!$B$2:$AD$2,0)+1,0),0)+IFERROR(VLOOKUP($A342,'TD SOP+PROFORM'!$A$5:$AD$750,MATCH(S$2,'TD SOP+PROFORM'!$B$2:$AD$2,0)+1,0),0)</f>
        <v>0</v>
      </c>
      <c r="T342" s="26" t="str">
        <f t="shared" si="84"/>
        <v/>
      </c>
      <c r="U342" s="25">
        <f>IFERROR(VLOOKUP($A342,'TD SOP+PROFORM'!$A$5:$AD$750,MATCH(U$4,'TD SOP+PROFORM'!$B$2:$AD$2,0)+1,0),0)+IFERROR(VLOOKUP($A342,'TD SOP+PROFORM'!$A$5:$AD$750,MATCH(U$2,'TD SOP+PROFORM'!$B$2:$AD$2,0)+1,0),0)</f>
        <v>0</v>
      </c>
      <c r="V342" s="25">
        <f>IFERROR(VLOOKUP($A342,'TD SOP+PROFORM'!$A$5:$AD$750,MATCH(V$4,'TD SOP+PROFORM'!$B$2:$AD$2,0)+1,0),0)+IFERROR(VLOOKUP($A342,'TD SOP+PROFORM'!$A$5:$AD$750,MATCH(V$2,'TD SOP+PROFORM'!$B$2:$AD$2,0)+1,0),0)</f>
        <v>0</v>
      </c>
      <c r="W342" s="26" t="str">
        <f t="shared" si="85"/>
        <v/>
      </c>
      <c r="X342" s="25">
        <f>IFERROR(VLOOKUP($A342,'TD SOP+PROFORM'!$A$5:$AD$750,MATCH(X$4,'TD SOP+PROFORM'!$B$2:$AD$2,0)+1,0),0)+IFERROR(VLOOKUP($A342,'TD SOP+PROFORM'!$A$5:$AD$750,MATCH(X$2,'TD SOP+PROFORM'!$B$2:$AD$2,0)+1,0),0)</f>
        <v>0</v>
      </c>
      <c r="Y342" s="25">
        <f>IFERROR(VLOOKUP($A342,'TD SOP+PROFORM'!$A$5:$AD$750,MATCH(Y$4,'TD SOP+PROFORM'!$B$2:$AD$2,0)+1,0),0)+IFERROR(VLOOKUP($A342,'TD SOP+PROFORM'!$A$5:$AD$750,MATCH(Y$2,'TD SOP+PROFORM'!$B$2:$AD$2,0)+1,0),0)</f>
        <v>0</v>
      </c>
      <c r="Z342" s="26" t="str">
        <f t="shared" si="86"/>
        <v/>
      </c>
      <c r="AA342" s="25">
        <f>IFERROR(VLOOKUP($A342,'TD SOP+PROFORM'!$A$5:$AD$750,MATCH(AA$4,'TD SOP+PROFORM'!$B$2:$AD$2,0)+1,0),0)+IFERROR(VLOOKUP($A342,'TD SOP+PROFORM'!$A$5:$AD$750,MATCH(AA$2,'TD SOP+PROFORM'!$B$2:$AD$2,0)+1,0),0)</f>
        <v>0</v>
      </c>
      <c r="AB342" s="25">
        <f>IFERROR(VLOOKUP($A342,'TD SOP+PROFORM'!$A$5:$AD$750,MATCH(AB$4,'TD SOP+PROFORM'!$B$2:$AD$2,0)+1,0),0)+IFERROR(VLOOKUP($A342,'TD SOP+PROFORM'!$A$5:$AD$750,MATCH(AB$2,'TD SOP+PROFORM'!$B$2:$AD$2,0)+1,0),0)</f>
        <v>0</v>
      </c>
      <c r="AC342" s="26" t="str">
        <f t="shared" si="87"/>
        <v/>
      </c>
      <c r="AD342" s="25">
        <f>IFERROR(VLOOKUP($A342,'TD SOP+PROFORM'!$A$5:$AD$750,MATCH(AD$4,'TD SOP+PROFORM'!$B$2:$AD$2,0)+1,0),0)+IFERROR(VLOOKUP($A342,'TD SOP+PROFORM'!$A$5:$AD$750,MATCH(AD$2,'TD SOP+PROFORM'!$B$2:$AD$2,0)+1,0),0)</f>
        <v>0</v>
      </c>
      <c r="AE342" s="25">
        <f>IFERROR(VLOOKUP($A342,'TD SOP+PROFORM'!$A$5:$AD$750,MATCH(AE$4,'TD SOP+PROFORM'!$B$2:$AD$2,0)+1,0),0)+IFERROR(VLOOKUP($A342,'TD SOP+PROFORM'!$A$5:$AD$750,MATCH(AE$2,'TD SOP+PROFORM'!$B$2:$AD$2,0)+1,0),0)</f>
        <v>0</v>
      </c>
      <c r="AF342" s="26" t="str">
        <f t="shared" si="88"/>
        <v/>
      </c>
      <c r="AG342" s="25">
        <f>IFERROR(VLOOKUP($A342,'TD SOP+PROFORM'!$A$5:$AD$750,MATCH(AG$4,'TD SOP+PROFORM'!$B$2:$AD$2,0)+1,0),0)+IFERROR(VLOOKUP($A342,'TD SOP+PROFORM'!$A$5:$AD$750,MATCH(AG$2,'TD SOP+PROFORM'!$B$2:$AD$2,0)+1,0),0)</f>
        <v>0</v>
      </c>
      <c r="AH342" s="25">
        <f>IFERROR(VLOOKUP($A342,'TD SOP+PROFORM'!$A$5:$AD$750,MATCH(AH$4,'TD SOP+PROFORM'!$B$2:$AD$2,0)+1,0),0)+IFERROR(VLOOKUP($A342,'TD SOP+PROFORM'!$A$5:$AD$750,MATCH(AH$2,'TD SOP+PROFORM'!$B$2:$AD$2,0)+1,0),0)</f>
        <v>0</v>
      </c>
      <c r="AI342" s="26" t="str">
        <f t="shared" si="89"/>
        <v/>
      </c>
      <c r="AJ342" s="25">
        <f>IFERROR(VLOOKUP($A342,'TD SOP+PROFORM'!$A$5:$AD$750,MATCH(AJ$4,'TD SOP+PROFORM'!$B$2:$AD$2,0)+1,0),0)+IFERROR(VLOOKUP($A342,'TD SOP+PROFORM'!$A$5:$AD$750,MATCH(AJ$2,'TD SOP+PROFORM'!$B$2:$AD$2,0)+1,0),0)</f>
        <v>0</v>
      </c>
      <c r="AK342" s="25">
        <f>IFERROR(VLOOKUP($A342,'TD SOP+PROFORM'!$A$5:$AD$750,MATCH(AK$4,'TD SOP+PROFORM'!$B$2:$AD$2,0)+1,0),0)+IFERROR(VLOOKUP($A342,'TD SOP+PROFORM'!$A$5:$AD$750,MATCH(AK$2,'TD SOP+PROFORM'!$B$2:$AD$2,0)+1,0),0)</f>
        <v>0</v>
      </c>
      <c r="AL342" s="26" t="str">
        <f t="shared" si="90"/>
        <v/>
      </c>
      <c r="AM342" s="25">
        <f t="shared" si="92"/>
        <v>0</v>
      </c>
      <c r="AN342" s="25">
        <f t="shared" si="92"/>
        <v>0</v>
      </c>
      <c r="AO342" s="26" t="str">
        <f t="shared" si="91"/>
        <v/>
      </c>
    </row>
    <row r="343" spans="1:41" x14ac:dyDescent="0.35">
      <c r="A343" s="24">
        <f>IF(AND('TD SOP+PROFORM'!A340&lt;&gt;"",'TD SOP+PROFORM'!A340&lt;&gt;"TOTAL"),'TD SOP+PROFORM'!A340,0)</f>
        <v>0</v>
      </c>
      <c r="C343" s="25" t="str">
        <f>IFERROR(VLOOKUP($A343,'TD SOP+PROFORM'!$A$5:$AD$750,MATCH(C$4,'TD SOP+PROFORM'!$B$2:$AT$2,0)+1,0),"")</f>
        <v/>
      </c>
      <c r="D343" s="25" t="str">
        <f>IFERROR(VLOOKUP($A343,'TD SOP+PROFORM'!$A$5:$AD$750,MATCH(D$4,'TD SOP+PROFORM'!$B$2:$AT$2,0)+1,0),"")</f>
        <v/>
      </c>
      <c r="E343" s="26" t="str">
        <f t="shared" si="79"/>
        <v/>
      </c>
      <c r="F343" s="25" t="str">
        <f>IFERROR(VLOOKUP($A343,'TD SOP+PROFORM'!$A$5:$AD$750,MATCH(F$4,'TD SOP+PROFORM'!$B$2:$AT$2,0)+1,0),"")</f>
        <v/>
      </c>
      <c r="G343" s="25" t="str">
        <f>IFERROR(VLOOKUP($A343,'TD SOP+PROFORM'!$A$5:$AD$750,MATCH(G$4,'TD SOP+PROFORM'!$B$2:$AT$2,0)+1,0),"")</f>
        <v/>
      </c>
      <c r="H343" s="26" t="str">
        <f t="shared" si="80"/>
        <v/>
      </c>
      <c r="I343" s="25" t="str">
        <f>IFERROR(VLOOKUP($A343,'TD SOP+PROFORM'!$A$5:$AD$750,MATCH(I$4,'TD SOP+PROFORM'!$B$2:$AT$2,0)+1,0),"")</f>
        <v/>
      </c>
      <c r="J343" s="25" t="str">
        <f>IFERROR(VLOOKUP($A343,'TD SOP+PROFORM'!$A$5:$AD$750,MATCH(J$4,'TD SOP+PROFORM'!$B$2:$AT$2,0)+1,0),"")</f>
        <v/>
      </c>
      <c r="K343" s="26" t="str">
        <f t="shared" si="81"/>
        <v/>
      </c>
      <c r="L343" s="25" t="str">
        <f>IFERROR(VLOOKUP($A343,'TD SOP+PROFORM'!$A$5:$AD$750,MATCH(L$4,'TD SOP+PROFORM'!$B$2:$AT$2,0)+1,0),"")</f>
        <v/>
      </c>
      <c r="M343" s="25" t="str">
        <f>IFERROR(VLOOKUP($A343,'TD SOP+PROFORM'!$A$5:$AD$750,MATCH(M$4,'TD SOP+PROFORM'!$B$2:$AT$2,0)+1,0),"")</f>
        <v/>
      </c>
      <c r="N343" s="26" t="str">
        <f t="shared" si="82"/>
        <v/>
      </c>
      <c r="O343" s="25">
        <f>IFERROR(VLOOKUP($A343,'TD SOP+PROFORM'!$A$5:$AD$750,MATCH(O$4,'TD SOP+PROFORM'!$B$2:$AD$2,0)+1,0),0)+IFERROR(VLOOKUP($A343,'TD SOP+PROFORM'!$A$5:$AD$750,MATCH(O$2,'TD SOP+PROFORM'!$B$2:$AD$2,0)+1,0),0)</f>
        <v>0</v>
      </c>
      <c r="P343" s="25">
        <f>IFERROR(VLOOKUP($A343,'TD SOP+PROFORM'!$A$5:$AD$750,MATCH(P$4,'TD SOP+PROFORM'!$B$2:$AD$2,0)+1,0),0)+IFERROR(VLOOKUP($A343,'TD SOP+PROFORM'!$A$5:$AD$750,MATCH(P$2,'TD SOP+PROFORM'!$B$2:$AD$2,0)+1,0),0)</f>
        <v>0</v>
      </c>
      <c r="Q343" s="26" t="str">
        <f t="shared" si="83"/>
        <v/>
      </c>
      <c r="R343" s="25">
        <f>IFERROR(VLOOKUP($A343,'TD SOP+PROFORM'!$A$5:$AD$750,MATCH(R$4,'TD SOP+PROFORM'!$B$2:$AD$2,0)+1,0),0)+IFERROR(VLOOKUP($A343,'TD SOP+PROFORM'!$A$5:$AD$750,MATCH(R$2,'TD SOP+PROFORM'!$B$2:$AD$2,0)+1,0),0)</f>
        <v>0</v>
      </c>
      <c r="S343" s="25">
        <f>IFERROR(VLOOKUP($A343,'TD SOP+PROFORM'!$A$5:$AD$750,MATCH(S$4,'TD SOP+PROFORM'!$B$2:$AD$2,0)+1,0),0)+IFERROR(VLOOKUP($A343,'TD SOP+PROFORM'!$A$5:$AD$750,MATCH(S$2,'TD SOP+PROFORM'!$B$2:$AD$2,0)+1,0),0)</f>
        <v>0</v>
      </c>
      <c r="T343" s="26" t="str">
        <f t="shared" si="84"/>
        <v/>
      </c>
      <c r="U343" s="25">
        <f>IFERROR(VLOOKUP($A343,'TD SOP+PROFORM'!$A$5:$AD$750,MATCH(U$4,'TD SOP+PROFORM'!$B$2:$AD$2,0)+1,0),0)+IFERROR(VLOOKUP($A343,'TD SOP+PROFORM'!$A$5:$AD$750,MATCH(U$2,'TD SOP+PROFORM'!$B$2:$AD$2,0)+1,0),0)</f>
        <v>0</v>
      </c>
      <c r="V343" s="25">
        <f>IFERROR(VLOOKUP($A343,'TD SOP+PROFORM'!$A$5:$AD$750,MATCH(V$4,'TD SOP+PROFORM'!$B$2:$AD$2,0)+1,0),0)+IFERROR(VLOOKUP($A343,'TD SOP+PROFORM'!$A$5:$AD$750,MATCH(V$2,'TD SOP+PROFORM'!$B$2:$AD$2,0)+1,0),0)</f>
        <v>0</v>
      </c>
      <c r="W343" s="26" t="str">
        <f t="shared" si="85"/>
        <v/>
      </c>
      <c r="X343" s="25">
        <f>IFERROR(VLOOKUP($A343,'TD SOP+PROFORM'!$A$5:$AD$750,MATCH(X$4,'TD SOP+PROFORM'!$B$2:$AD$2,0)+1,0),0)+IFERROR(VLOOKUP($A343,'TD SOP+PROFORM'!$A$5:$AD$750,MATCH(X$2,'TD SOP+PROFORM'!$B$2:$AD$2,0)+1,0),0)</f>
        <v>0</v>
      </c>
      <c r="Y343" s="25">
        <f>IFERROR(VLOOKUP($A343,'TD SOP+PROFORM'!$A$5:$AD$750,MATCH(Y$4,'TD SOP+PROFORM'!$B$2:$AD$2,0)+1,0),0)+IFERROR(VLOOKUP($A343,'TD SOP+PROFORM'!$A$5:$AD$750,MATCH(Y$2,'TD SOP+PROFORM'!$B$2:$AD$2,0)+1,0),0)</f>
        <v>0</v>
      </c>
      <c r="Z343" s="26" t="str">
        <f t="shared" si="86"/>
        <v/>
      </c>
      <c r="AA343" s="25">
        <f>IFERROR(VLOOKUP($A343,'TD SOP+PROFORM'!$A$5:$AD$750,MATCH(AA$4,'TD SOP+PROFORM'!$B$2:$AD$2,0)+1,0),0)+IFERROR(VLOOKUP($A343,'TD SOP+PROFORM'!$A$5:$AD$750,MATCH(AA$2,'TD SOP+PROFORM'!$B$2:$AD$2,0)+1,0),0)</f>
        <v>0</v>
      </c>
      <c r="AB343" s="25">
        <f>IFERROR(VLOOKUP($A343,'TD SOP+PROFORM'!$A$5:$AD$750,MATCH(AB$4,'TD SOP+PROFORM'!$B$2:$AD$2,0)+1,0),0)+IFERROR(VLOOKUP($A343,'TD SOP+PROFORM'!$A$5:$AD$750,MATCH(AB$2,'TD SOP+PROFORM'!$B$2:$AD$2,0)+1,0),0)</f>
        <v>0</v>
      </c>
      <c r="AC343" s="26" t="str">
        <f t="shared" si="87"/>
        <v/>
      </c>
      <c r="AD343" s="25">
        <f>IFERROR(VLOOKUP($A343,'TD SOP+PROFORM'!$A$5:$AD$750,MATCH(AD$4,'TD SOP+PROFORM'!$B$2:$AD$2,0)+1,0),0)+IFERROR(VLOOKUP($A343,'TD SOP+PROFORM'!$A$5:$AD$750,MATCH(AD$2,'TD SOP+PROFORM'!$B$2:$AD$2,0)+1,0),0)</f>
        <v>0</v>
      </c>
      <c r="AE343" s="25">
        <f>IFERROR(VLOOKUP($A343,'TD SOP+PROFORM'!$A$5:$AD$750,MATCH(AE$4,'TD SOP+PROFORM'!$B$2:$AD$2,0)+1,0),0)+IFERROR(VLOOKUP($A343,'TD SOP+PROFORM'!$A$5:$AD$750,MATCH(AE$2,'TD SOP+PROFORM'!$B$2:$AD$2,0)+1,0),0)</f>
        <v>0</v>
      </c>
      <c r="AF343" s="26" t="str">
        <f t="shared" si="88"/>
        <v/>
      </c>
      <c r="AG343" s="25">
        <f>IFERROR(VLOOKUP($A343,'TD SOP+PROFORM'!$A$5:$AD$750,MATCH(AG$4,'TD SOP+PROFORM'!$B$2:$AD$2,0)+1,0),0)+IFERROR(VLOOKUP($A343,'TD SOP+PROFORM'!$A$5:$AD$750,MATCH(AG$2,'TD SOP+PROFORM'!$B$2:$AD$2,0)+1,0),0)</f>
        <v>0</v>
      </c>
      <c r="AH343" s="25">
        <f>IFERROR(VLOOKUP($A343,'TD SOP+PROFORM'!$A$5:$AD$750,MATCH(AH$4,'TD SOP+PROFORM'!$B$2:$AD$2,0)+1,0),0)+IFERROR(VLOOKUP($A343,'TD SOP+PROFORM'!$A$5:$AD$750,MATCH(AH$2,'TD SOP+PROFORM'!$B$2:$AD$2,0)+1,0),0)</f>
        <v>0</v>
      </c>
      <c r="AI343" s="26" t="str">
        <f t="shared" si="89"/>
        <v/>
      </c>
      <c r="AJ343" s="25">
        <f>IFERROR(VLOOKUP($A343,'TD SOP+PROFORM'!$A$5:$AD$750,MATCH(AJ$4,'TD SOP+PROFORM'!$B$2:$AD$2,0)+1,0),0)+IFERROR(VLOOKUP($A343,'TD SOP+PROFORM'!$A$5:$AD$750,MATCH(AJ$2,'TD SOP+PROFORM'!$B$2:$AD$2,0)+1,0),0)</f>
        <v>0</v>
      </c>
      <c r="AK343" s="25">
        <f>IFERROR(VLOOKUP($A343,'TD SOP+PROFORM'!$A$5:$AD$750,MATCH(AK$4,'TD SOP+PROFORM'!$B$2:$AD$2,0)+1,0),0)+IFERROR(VLOOKUP($A343,'TD SOP+PROFORM'!$A$5:$AD$750,MATCH(AK$2,'TD SOP+PROFORM'!$B$2:$AD$2,0)+1,0),0)</f>
        <v>0</v>
      </c>
      <c r="AL343" s="26" t="str">
        <f t="shared" si="90"/>
        <v/>
      </c>
      <c r="AM343" s="25">
        <f t="shared" si="92"/>
        <v>0</v>
      </c>
      <c r="AN343" s="25">
        <f t="shared" si="92"/>
        <v>0</v>
      </c>
      <c r="AO343" s="26" t="str">
        <f t="shared" si="91"/>
        <v/>
      </c>
    </row>
    <row r="344" spans="1:41" x14ac:dyDescent="0.35">
      <c r="A344" s="24">
        <f>IF(AND('TD SOP+PROFORM'!A341&lt;&gt;"",'TD SOP+PROFORM'!A341&lt;&gt;"TOTAL"),'TD SOP+PROFORM'!A341,0)</f>
        <v>0</v>
      </c>
      <c r="C344" s="25" t="str">
        <f>IFERROR(VLOOKUP($A344,'TD SOP+PROFORM'!$A$5:$AD$750,MATCH(C$4,'TD SOP+PROFORM'!$B$2:$AT$2,0)+1,0),"")</f>
        <v/>
      </c>
      <c r="D344" s="25" t="str">
        <f>IFERROR(VLOOKUP($A344,'TD SOP+PROFORM'!$A$5:$AD$750,MATCH(D$4,'TD SOP+PROFORM'!$B$2:$AT$2,0)+1,0),"")</f>
        <v/>
      </c>
      <c r="E344" s="26" t="str">
        <f t="shared" si="79"/>
        <v/>
      </c>
      <c r="F344" s="25" t="str">
        <f>IFERROR(VLOOKUP($A344,'TD SOP+PROFORM'!$A$5:$AD$750,MATCH(F$4,'TD SOP+PROFORM'!$B$2:$AT$2,0)+1,0),"")</f>
        <v/>
      </c>
      <c r="G344" s="25" t="str">
        <f>IFERROR(VLOOKUP($A344,'TD SOP+PROFORM'!$A$5:$AD$750,MATCH(G$4,'TD SOP+PROFORM'!$B$2:$AT$2,0)+1,0),"")</f>
        <v/>
      </c>
      <c r="H344" s="26" t="str">
        <f t="shared" si="80"/>
        <v/>
      </c>
      <c r="I344" s="25" t="str">
        <f>IFERROR(VLOOKUP($A344,'TD SOP+PROFORM'!$A$5:$AD$750,MATCH(I$4,'TD SOP+PROFORM'!$B$2:$AT$2,0)+1,0),"")</f>
        <v/>
      </c>
      <c r="J344" s="25" t="str">
        <f>IFERROR(VLOOKUP($A344,'TD SOP+PROFORM'!$A$5:$AD$750,MATCH(J$4,'TD SOP+PROFORM'!$B$2:$AT$2,0)+1,0),"")</f>
        <v/>
      </c>
      <c r="K344" s="26" t="str">
        <f t="shared" si="81"/>
        <v/>
      </c>
      <c r="L344" s="25" t="str">
        <f>IFERROR(VLOOKUP($A344,'TD SOP+PROFORM'!$A$5:$AD$750,MATCH(L$4,'TD SOP+PROFORM'!$B$2:$AT$2,0)+1,0),"")</f>
        <v/>
      </c>
      <c r="M344" s="25" t="str">
        <f>IFERROR(VLOOKUP($A344,'TD SOP+PROFORM'!$A$5:$AD$750,MATCH(M$4,'TD SOP+PROFORM'!$B$2:$AT$2,0)+1,0),"")</f>
        <v/>
      </c>
      <c r="N344" s="26" t="str">
        <f t="shared" si="82"/>
        <v/>
      </c>
      <c r="O344" s="25">
        <f>IFERROR(VLOOKUP($A344,'TD SOP+PROFORM'!$A$5:$AD$750,MATCH(O$4,'TD SOP+PROFORM'!$B$2:$AD$2,0)+1,0),0)+IFERROR(VLOOKUP($A344,'TD SOP+PROFORM'!$A$5:$AD$750,MATCH(O$2,'TD SOP+PROFORM'!$B$2:$AD$2,0)+1,0),0)</f>
        <v>0</v>
      </c>
      <c r="P344" s="25">
        <f>IFERROR(VLOOKUP($A344,'TD SOP+PROFORM'!$A$5:$AD$750,MATCH(P$4,'TD SOP+PROFORM'!$B$2:$AD$2,0)+1,0),0)+IFERROR(VLOOKUP($A344,'TD SOP+PROFORM'!$A$5:$AD$750,MATCH(P$2,'TD SOP+PROFORM'!$B$2:$AD$2,0)+1,0),0)</f>
        <v>0</v>
      </c>
      <c r="Q344" s="26" t="str">
        <f t="shared" si="83"/>
        <v/>
      </c>
      <c r="R344" s="25">
        <f>IFERROR(VLOOKUP($A344,'TD SOP+PROFORM'!$A$5:$AD$750,MATCH(R$4,'TD SOP+PROFORM'!$B$2:$AD$2,0)+1,0),0)+IFERROR(VLOOKUP($A344,'TD SOP+PROFORM'!$A$5:$AD$750,MATCH(R$2,'TD SOP+PROFORM'!$B$2:$AD$2,0)+1,0),0)</f>
        <v>0</v>
      </c>
      <c r="S344" s="25">
        <f>IFERROR(VLOOKUP($A344,'TD SOP+PROFORM'!$A$5:$AD$750,MATCH(S$4,'TD SOP+PROFORM'!$B$2:$AD$2,0)+1,0),0)+IFERROR(VLOOKUP($A344,'TD SOP+PROFORM'!$A$5:$AD$750,MATCH(S$2,'TD SOP+PROFORM'!$B$2:$AD$2,0)+1,0),0)</f>
        <v>0</v>
      </c>
      <c r="T344" s="26" t="str">
        <f t="shared" si="84"/>
        <v/>
      </c>
      <c r="U344" s="25">
        <f>IFERROR(VLOOKUP($A344,'TD SOP+PROFORM'!$A$5:$AD$750,MATCH(U$4,'TD SOP+PROFORM'!$B$2:$AD$2,0)+1,0),0)+IFERROR(VLOOKUP($A344,'TD SOP+PROFORM'!$A$5:$AD$750,MATCH(U$2,'TD SOP+PROFORM'!$B$2:$AD$2,0)+1,0),0)</f>
        <v>0</v>
      </c>
      <c r="V344" s="25">
        <f>IFERROR(VLOOKUP($A344,'TD SOP+PROFORM'!$A$5:$AD$750,MATCH(V$4,'TD SOP+PROFORM'!$B$2:$AD$2,0)+1,0),0)+IFERROR(VLOOKUP($A344,'TD SOP+PROFORM'!$A$5:$AD$750,MATCH(V$2,'TD SOP+PROFORM'!$B$2:$AD$2,0)+1,0),0)</f>
        <v>0</v>
      </c>
      <c r="W344" s="26" t="str">
        <f t="shared" si="85"/>
        <v/>
      </c>
      <c r="X344" s="25">
        <f>IFERROR(VLOOKUP($A344,'TD SOP+PROFORM'!$A$5:$AD$750,MATCH(X$4,'TD SOP+PROFORM'!$B$2:$AD$2,0)+1,0),0)+IFERROR(VLOOKUP($A344,'TD SOP+PROFORM'!$A$5:$AD$750,MATCH(X$2,'TD SOP+PROFORM'!$B$2:$AD$2,0)+1,0),0)</f>
        <v>0</v>
      </c>
      <c r="Y344" s="25">
        <f>IFERROR(VLOOKUP($A344,'TD SOP+PROFORM'!$A$5:$AD$750,MATCH(Y$4,'TD SOP+PROFORM'!$B$2:$AD$2,0)+1,0),0)+IFERROR(VLOOKUP($A344,'TD SOP+PROFORM'!$A$5:$AD$750,MATCH(Y$2,'TD SOP+PROFORM'!$B$2:$AD$2,0)+1,0),0)</f>
        <v>0</v>
      </c>
      <c r="Z344" s="26" t="str">
        <f t="shared" si="86"/>
        <v/>
      </c>
      <c r="AA344" s="25">
        <f>IFERROR(VLOOKUP($A344,'TD SOP+PROFORM'!$A$5:$AD$750,MATCH(AA$4,'TD SOP+PROFORM'!$B$2:$AD$2,0)+1,0),0)+IFERROR(VLOOKUP($A344,'TD SOP+PROFORM'!$A$5:$AD$750,MATCH(AA$2,'TD SOP+PROFORM'!$B$2:$AD$2,0)+1,0),0)</f>
        <v>0</v>
      </c>
      <c r="AB344" s="25">
        <f>IFERROR(VLOOKUP($A344,'TD SOP+PROFORM'!$A$5:$AD$750,MATCH(AB$4,'TD SOP+PROFORM'!$B$2:$AD$2,0)+1,0),0)+IFERROR(VLOOKUP($A344,'TD SOP+PROFORM'!$A$5:$AD$750,MATCH(AB$2,'TD SOP+PROFORM'!$B$2:$AD$2,0)+1,0),0)</f>
        <v>0</v>
      </c>
      <c r="AC344" s="26" t="str">
        <f t="shared" si="87"/>
        <v/>
      </c>
      <c r="AD344" s="25">
        <f>IFERROR(VLOOKUP($A344,'TD SOP+PROFORM'!$A$5:$AD$750,MATCH(AD$4,'TD SOP+PROFORM'!$B$2:$AD$2,0)+1,0),0)+IFERROR(VLOOKUP($A344,'TD SOP+PROFORM'!$A$5:$AD$750,MATCH(AD$2,'TD SOP+PROFORM'!$B$2:$AD$2,0)+1,0),0)</f>
        <v>0</v>
      </c>
      <c r="AE344" s="25">
        <f>IFERROR(VLOOKUP($A344,'TD SOP+PROFORM'!$A$5:$AD$750,MATCH(AE$4,'TD SOP+PROFORM'!$B$2:$AD$2,0)+1,0),0)+IFERROR(VLOOKUP($A344,'TD SOP+PROFORM'!$A$5:$AD$750,MATCH(AE$2,'TD SOP+PROFORM'!$B$2:$AD$2,0)+1,0),0)</f>
        <v>0</v>
      </c>
      <c r="AF344" s="26" t="str">
        <f t="shared" si="88"/>
        <v/>
      </c>
      <c r="AG344" s="25">
        <f>IFERROR(VLOOKUP($A344,'TD SOP+PROFORM'!$A$5:$AD$750,MATCH(AG$4,'TD SOP+PROFORM'!$B$2:$AD$2,0)+1,0),0)+IFERROR(VLOOKUP($A344,'TD SOP+PROFORM'!$A$5:$AD$750,MATCH(AG$2,'TD SOP+PROFORM'!$B$2:$AD$2,0)+1,0),0)</f>
        <v>0</v>
      </c>
      <c r="AH344" s="25">
        <f>IFERROR(VLOOKUP($A344,'TD SOP+PROFORM'!$A$5:$AD$750,MATCH(AH$4,'TD SOP+PROFORM'!$B$2:$AD$2,0)+1,0),0)+IFERROR(VLOOKUP($A344,'TD SOP+PROFORM'!$A$5:$AD$750,MATCH(AH$2,'TD SOP+PROFORM'!$B$2:$AD$2,0)+1,0),0)</f>
        <v>0</v>
      </c>
      <c r="AI344" s="26" t="str">
        <f t="shared" si="89"/>
        <v/>
      </c>
      <c r="AJ344" s="25">
        <f>IFERROR(VLOOKUP($A344,'TD SOP+PROFORM'!$A$5:$AD$750,MATCH(AJ$4,'TD SOP+PROFORM'!$B$2:$AD$2,0)+1,0),0)+IFERROR(VLOOKUP($A344,'TD SOP+PROFORM'!$A$5:$AD$750,MATCH(AJ$2,'TD SOP+PROFORM'!$B$2:$AD$2,0)+1,0),0)</f>
        <v>0</v>
      </c>
      <c r="AK344" s="25">
        <f>IFERROR(VLOOKUP($A344,'TD SOP+PROFORM'!$A$5:$AD$750,MATCH(AK$4,'TD SOP+PROFORM'!$B$2:$AD$2,0)+1,0),0)+IFERROR(VLOOKUP($A344,'TD SOP+PROFORM'!$A$5:$AD$750,MATCH(AK$2,'TD SOP+PROFORM'!$B$2:$AD$2,0)+1,0),0)</f>
        <v>0</v>
      </c>
      <c r="AL344" s="26" t="str">
        <f t="shared" si="90"/>
        <v/>
      </c>
      <c r="AM344" s="25">
        <f t="shared" si="92"/>
        <v>0</v>
      </c>
      <c r="AN344" s="25">
        <f t="shared" si="92"/>
        <v>0</v>
      </c>
      <c r="AO344" s="26" t="str">
        <f t="shared" si="91"/>
        <v/>
      </c>
    </row>
    <row r="345" spans="1:41" x14ac:dyDescent="0.35">
      <c r="A345" s="24">
        <f>IF(AND('TD SOP+PROFORM'!A342&lt;&gt;"",'TD SOP+PROFORM'!A342&lt;&gt;"TOTAL"),'TD SOP+PROFORM'!A342,0)</f>
        <v>0</v>
      </c>
      <c r="C345" s="25" t="str">
        <f>IFERROR(VLOOKUP($A345,'TD SOP+PROFORM'!$A$5:$AD$750,MATCH(C$4,'TD SOP+PROFORM'!$B$2:$AT$2,0)+1,0),"")</f>
        <v/>
      </c>
      <c r="D345" s="25" t="str">
        <f>IFERROR(VLOOKUP($A345,'TD SOP+PROFORM'!$A$5:$AD$750,MATCH(D$4,'TD SOP+PROFORM'!$B$2:$AT$2,0)+1,0),"")</f>
        <v/>
      </c>
      <c r="E345" s="26" t="str">
        <f t="shared" si="79"/>
        <v/>
      </c>
      <c r="F345" s="25" t="str">
        <f>IFERROR(VLOOKUP($A345,'TD SOP+PROFORM'!$A$5:$AD$750,MATCH(F$4,'TD SOP+PROFORM'!$B$2:$AT$2,0)+1,0),"")</f>
        <v/>
      </c>
      <c r="G345" s="25" t="str">
        <f>IFERROR(VLOOKUP($A345,'TD SOP+PROFORM'!$A$5:$AD$750,MATCH(G$4,'TD SOP+PROFORM'!$B$2:$AT$2,0)+1,0),"")</f>
        <v/>
      </c>
      <c r="H345" s="26" t="str">
        <f t="shared" si="80"/>
        <v/>
      </c>
      <c r="I345" s="25" t="str">
        <f>IFERROR(VLOOKUP($A345,'TD SOP+PROFORM'!$A$5:$AD$750,MATCH(I$4,'TD SOP+PROFORM'!$B$2:$AT$2,0)+1,0),"")</f>
        <v/>
      </c>
      <c r="J345" s="25" t="str">
        <f>IFERROR(VLOOKUP($A345,'TD SOP+PROFORM'!$A$5:$AD$750,MATCH(J$4,'TD SOP+PROFORM'!$B$2:$AT$2,0)+1,0),"")</f>
        <v/>
      </c>
      <c r="K345" s="26" t="str">
        <f t="shared" si="81"/>
        <v/>
      </c>
      <c r="L345" s="25" t="str">
        <f>IFERROR(VLOOKUP($A345,'TD SOP+PROFORM'!$A$5:$AD$750,MATCH(L$4,'TD SOP+PROFORM'!$B$2:$AT$2,0)+1,0),"")</f>
        <v/>
      </c>
      <c r="M345" s="25" t="str">
        <f>IFERROR(VLOOKUP($A345,'TD SOP+PROFORM'!$A$5:$AD$750,MATCH(M$4,'TD SOP+PROFORM'!$B$2:$AT$2,0)+1,0),"")</f>
        <v/>
      </c>
      <c r="N345" s="26" t="str">
        <f t="shared" si="82"/>
        <v/>
      </c>
      <c r="O345" s="25">
        <f>IFERROR(VLOOKUP($A345,'TD SOP+PROFORM'!$A$5:$AD$750,MATCH(O$4,'TD SOP+PROFORM'!$B$2:$AD$2,0)+1,0),0)+IFERROR(VLOOKUP($A345,'TD SOP+PROFORM'!$A$5:$AD$750,MATCH(O$2,'TD SOP+PROFORM'!$B$2:$AD$2,0)+1,0),0)</f>
        <v>0</v>
      </c>
      <c r="P345" s="25">
        <f>IFERROR(VLOOKUP($A345,'TD SOP+PROFORM'!$A$5:$AD$750,MATCH(P$4,'TD SOP+PROFORM'!$B$2:$AD$2,0)+1,0),0)+IFERROR(VLOOKUP($A345,'TD SOP+PROFORM'!$A$5:$AD$750,MATCH(P$2,'TD SOP+PROFORM'!$B$2:$AD$2,0)+1,0),0)</f>
        <v>0</v>
      </c>
      <c r="Q345" s="26" t="str">
        <f t="shared" si="83"/>
        <v/>
      </c>
      <c r="R345" s="25">
        <f>IFERROR(VLOOKUP($A345,'TD SOP+PROFORM'!$A$5:$AD$750,MATCH(R$4,'TD SOP+PROFORM'!$B$2:$AD$2,0)+1,0),0)+IFERROR(VLOOKUP($A345,'TD SOP+PROFORM'!$A$5:$AD$750,MATCH(R$2,'TD SOP+PROFORM'!$B$2:$AD$2,0)+1,0),0)</f>
        <v>0</v>
      </c>
      <c r="S345" s="25">
        <f>IFERROR(VLOOKUP($A345,'TD SOP+PROFORM'!$A$5:$AD$750,MATCH(S$4,'TD SOP+PROFORM'!$B$2:$AD$2,0)+1,0),0)+IFERROR(VLOOKUP($A345,'TD SOP+PROFORM'!$A$5:$AD$750,MATCH(S$2,'TD SOP+PROFORM'!$B$2:$AD$2,0)+1,0),0)</f>
        <v>0</v>
      </c>
      <c r="T345" s="26" t="str">
        <f t="shared" si="84"/>
        <v/>
      </c>
      <c r="U345" s="25">
        <f>IFERROR(VLOOKUP($A345,'TD SOP+PROFORM'!$A$5:$AD$750,MATCH(U$4,'TD SOP+PROFORM'!$B$2:$AD$2,0)+1,0),0)+IFERROR(VLOOKUP($A345,'TD SOP+PROFORM'!$A$5:$AD$750,MATCH(U$2,'TD SOP+PROFORM'!$B$2:$AD$2,0)+1,0),0)</f>
        <v>0</v>
      </c>
      <c r="V345" s="25">
        <f>IFERROR(VLOOKUP($A345,'TD SOP+PROFORM'!$A$5:$AD$750,MATCH(V$4,'TD SOP+PROFORM'!$B$2:$AD$2,0)+1,0),0)+IFERROR(VLOOKUP($A345,'TD SOP+PROFORM'!$A$5:$AD$750,MATCH(V$2,'TD SOP+PROFORM'!$B$2:$AD$2,0)+1,0),0)</f>
        <v>0</v>
      </c>
      <c r="W345" s="26" t="str">
        <f t="shared" si="85"/>
        <v/>
      </c>
      <c r="X345" s="25">
        <f>IFERROR(VLOOKUP($A345,'TD SOP+PROFORM'!$A$5:$AD$750,MATCH(X$4,'TD SOP+PROFORM'!$B$2:$AD$2,0)+1,0),0)+IFERROR(VLOOKUP($A345,'TD SOP+PROFORM'!$A$5:$AD$750,MATCH(X$2,'TD SOP+PROFORM'!$B$2:$AD$2,0)+1,0),0)</f>
        <v>0</v>
      </c>
      <c r="Y345" s="25">
        <f>IFERROR(VLOOKUP($A345,'TD SOP+PROFORM'!$A$5:$AD$750,MATCH(Y$4,'TD SOP+PROFORM'!$B$2:$AD$2,0)+1,0),0)+IFERROR(VLOOKUP($A345,'TD SOP+PROFORM'!$A$5:$AD$750,MATCH(Y$2,'TD SOP+PROFORM'!$B$2:$AD$2,0)+1,0),0)</f>
        <v>0</v>
      </c>
      <c r="Z345" s="26" t="str">
        <f t="shared" si="86"/>
        <v/>
      </c>
      <c r="AA345" s="25">
        <f>IFERROR(VLOOKUP($A345,'TD SOP+PROFORM'!$A$5:$AD$750,MATCH(AA$4,'TD SOP+PROFORM'!$B$2:$AD$2,0)+1,0),0)+IFERROR(VLOOKUP($A345,'TD SOP+PROFORM'!$A$5:$AD$750,MATCH(AA$2,'TD SOP+PROFORM'!$B$2:$AD$2,0)+1,0),0)</f>
        <v>0</v>
      </c>
      <c r="AB345" s="25">
        <f>IFERROR(VLOOKUP($A345,'TD SOP+PROFORM'!$A$5:$AD$750,MATCH(AB$4,'TD SOP+PROFORM'!$B$2:$AD$2,0)+1,0),0)+IFERROR(VLOOKUP($A345,'TD SOP+PROFORM'!$A$5:$AD$750,MATCH(AB$2,'TD SOP+PROFORM'!$B$2:$AD$2,0)+1,0),0)</f>
        <v>0</v>
      </c>
      <c r="AC345" s="26" t="str">
        <f t="shared" si="87"/>
        <v/>
      </c>
      <c r="AD345" s="25">
        <f>IFERROR(VLOOKUP($A345,'TD SOP+PROFORM'!$A$5:$AD$750,MATCH(AD$4,'TD SOP+PROFORM'!$B$2:$AD$2,0)+1,0),0)+IFERROR(VLOOKUP($A345,'TD SOP+PROFORM'!$A$5:$AD$750,MATCH(AD$2,'TD SOP+PROFORM'!$B$2:$AD$2,0)+1,0),0)</f>
        <v>0</v>
      </c>
      <c r="AE345" s="25">
        <f>IFERROR(VLOOKUP($A345,'TD SOP+PROFORM'!$A$5:$AD$750,MATCH(AE$4,'TD SOP+PROFORM'!$B$2:$AD$2,0)+1,0),0)+IFERROR(VLOOKUP($A345,'TD SOP+PROFORM'!$A$5:$AD$750,MATCH(AE$2,'TD SOP+PROFORM'!$B$2:$AD$2,0)+1,0),0)</f>
        <v>0</v>
      </c>
      <c r="AF345" s="26" t="str">
        <f t="shared" si="88"/>
        <v/>
      </c>
      <c r="AG345" s="25">
        <f>IFERROR(VLOOKUP($A345,'TD SOP+PROFORM'!$A$5:$AD$750,MATCH(AG$4,'TD SOP+PROFORM'!$B$2:$AD$2,0)+1,0),0)+IFERROR(VLOOKUP($A345,'TD SOP+PROFORM'!$A$5:$AD$750,MATCH(AG$2,'TD SOP+PROFORM'!$B$2:$AD$2,0)+1,0),0)</f>
        <v>0</v>
      </c>
      <c r="AH345" s="25">
        <f>IFERROR(VLOOKUP($A345,'TD SOP+PROFORM'!$A$5:$AD$750,MATCH(AH$4,'TD SOP+PROFORM'!$B$2:$AD$2,0)+1,0),0)+IFERROR(VLOOKUP($A345,'TD SOP+PROFORM'!$A$5:$AD$750,MATCH(AH$2,'TD SOP+PROFORM'!$B$2:$AD$2,0)+1,0),0)</f>
        <v>0</v>
      </c>
      <c r="AI345" s="26" t="str">
        <f t="shared" si="89"/>
        <v/>
      </c>
      <c r="AJ345" s="25">
        <f>IFERROR(VLOOKUP($A345,'TD SOP+PROFORM'!$A$5:$AD$750,MATCH(AJ$4,'TD SOP+PROFORM'!$B$2:$AD$2,0)+1,0),0)+IFERROR(VLOOKUP($A345,'TD SOP+PROFORM'!$A$5:$AD$750,MATCH(AJ$2,'TD SOP+PROFORM'!$B$2:$AD$2,0)+1,0),0)</f>
        <v>0</v>
      </c>
      <c r="AK345" s="25">
        <f>IFERROR(VLOOKUP($A345,'TD SOP+PROFORM'!$A$5:$AD$750,MATCH(AK$4,'TD SOP+PROFORM'!$B$2:$AD$2,0)+1,0),0)+IFERROR(VLOOKUP($A345,'TD SOP+PROFORM'!$A$5:$AD$750,MATCH(AK$2,'TD SOP+PROFORM'!$B$2:$AD$2,0)+1,0),0)</f>
        <v>0</v>
      </c>
      <c r="AL345" s="26" t="str">
        <f t="shared" si="90"/>
        <v/>
      </c>
      <c r="AM345" s="25">
        <f t="shared" si="92"/>
        <v>0</v>
      </c>
      <c r="AN345" s="25">
        <f t="shared" si="92"/>
        <v>0</v>
      </c>
      <c r="AO345" s="26" t="str">
        <f t="shared" si="91"/>
        <v/>
      </c>
    </row>
    <row r="346" spans="1:41" x14ac:dyDescent="0.35">
      <c r="A346" s="24">
        <f>IF(AND('TD SOP+PROFORM'!A343&lt;&gt;"",'TD SOP+PROFORM'!A343&lt;&gt;"TOTAL"),'TD SOP+PROFORM'!A343,0)</f>
        <v>0</v>
      </c>
      <c r="C346" s="25" t="str">
        <f>IFERROR(VLOOKUP($A346,'TD SOP+PROFORM'!$A$5:$AD$750,MATCH(C$4,'TD SOP+PROFORM'!$B$2:$AT$2,0)+1,0),"")</f>
        <v/>
      </c>
      <c r="D346" s="25" t="str">
        <f>IFERROR(VLOOKUP($A346,'TD SOP+PROFORM'!$A$5:$AD$750,MATCH(D$4,'TD SOP+PROFORM'!$B$2:$AT$2,0)+1,0),"")</f>
        <v/>
      </c>
      <c r="E346" s="26" t="str">
        <f t="shared" si="79"/>
        <v/>
      </c>
      <c r="F346" s="25" t="str">
        <f>IFERROR(VLOOKUP($A346,'TD SOP+PROFORM'!$A$5:$AD$750,MATCH(F$4,'TD SOP+PROFORM'!$B$2:$AT$2,0)+1,0),"")</f>
        <v/>
      </c>
      <c r="G346" s="25" t="str">
        <f>IFERROR(VLOOKUP($A346,'TD SOP+PROFORM'!$A$5:$AD$750,MATCH(G$4,'TD SOP+PROFORM'!$B$2:$AT$2,0)+1,0),"")</f>
        <v/>
      </c>
      <c r="H346" s="26" t="str">
        <f t="shared" si="80"/>
        <v/>
      </c>
      <c r="I346" s="25" t="str">
        <f>IFERROR(VLOOKUP($A346,'TD SOP+PROFORM'!$A$5:$AD$750,MATCH(I$4,'TD SOP+PROFORM'!$B$2:$AT$2,0)+1,0),"")</f>
        <v/>
      </c>
      <c r="J346" s="25" t="str">
        <f>IFERROR(VLOOKUP($A346,'TD SOP+PROFORM'!$A$5:$AD$750,MATCH(J$4,'TD SOP+PROFORM'!$B$2:$AT$2,0)+1,0),"")</f>
        <v/>
      </c>
      <c r="K346" s="26" t="str">
        <f t="shared" si="81"/>
        <v/>
      </c>
      <c r="L346" s="25" t="str">
        <f>IFERROR(VLOOKUP($A346,'TD SOP+PROFORM'!$A$5:$AD$750,MATCH(L$4,'TD SOP+PROFORM'!$B$2:$AT$2,0)+1,0),"")</f>
        <v/>
      </c>
      <c r="M346" s="25" t="str">
        <f>IFERROR(VLOOKUP($A346,'TD SOP+PROFORM'!$A$5:$AD$750,MATCH(M$4,'TD SOP+PROFORM'!$B$2:$AT$2,0)+1,0),"")</f>
        <v/>
      </c>
      <c r="N346" s="26" t="str">
        <f t="shared" si="82"/>
        <v/>
      </c>
      <c r="O346" s="25">
        <f>IFERROR(VLOOKUP($A346,'TD SOP+PROFORM'!$A$5:$AD$750,MATCH(O$4,'TD SOP+PROFORM'!$B$2:$AD$2,0)+1,0),0)+IFERROR(VLOOKUP($A346,'TD SOP+PROFORM'!$A$5:$AD$750,MATCH(O$2,'TD SOP+PROFORM'!$B$2:$AD$2,0)+1,0),0)</f>
        <v>0</v>
      </c>
      <c r="P346" s="25">
        <f>IFERROR(VLOOKUP($A346,'TD SOP+PROFORM'!$A$5:$AD$750,MATCH(P$4,'TD SOP+PROFORM'!$B$2:$AD$2,0)+1,0),0)+IFERROR(VLOOKUP($A346,'TD SOP+PROFORM'!$A$5:$AD$750,MATCH(P$2,'TD SOP+PROFORM'!$B$2:$AD$2,0)+1,0),0)</f>
        <v>0</v>
      </c>
      <c r="Q346" s="26" t="str">
        <f t="shared" si="83"/>
        <v/>
      </c>
      <c r="R346" s="25">
        <f>IFERROR(VLOOKUP($A346,'TD SOP+PROFORM'!$A$5:$AD$750,MATCH(R$4,'TD SOP+PROFORM'!$B$2:$AD$2,0)+1,0),0)+IFERROR(VLOOKUP($A346,'TD SOP+PROFORM'!$A$5:$AD$750,MATCH(R$2,'TD SOP+PROFORM'!$B$2:$AD$2,0)+1,0),0)</f>
        <v>0</v>
      </c>
      <c r="S346" s="25">
        <f>IFERROR(VLOOKUP($A346,'TD SOP+PROFORM'!$A$5:$AD$750,MATCH(S$4,'TD SOP+PROFORM'!$B$2:$AD$2,0)+1,0),0)+IFERROR(VLOOKUP($A346,'TD SOP+PROFORM'!$A$5:$AD$750,MATCH(S$2,'TD SOP+PROFORM'!$B$2:$AD$2,0)+1,0),0)</f>
        <v>0</v>
      </c>
      <c r="T346" s="26" t="str">
        <f t="shared" si="84"/>
        <v/>
      </c>
      <c r="U346" s="25">
        <f>IFERROR(VLOOKUP($A346,'TD SOP+PROFORM'!$A$5:$AD$750,MATCH(U$4,'TD SOP+PROFORM'!$B$2:$AD$2,0)+1,0),0)+IFERROR(VLOOKUP($A346,'TD SOP+PROFORM'!$A$5:$AD$750,MATCH(U$2,'TD SOP+PROFORM'!$B$2:$AD$2,0)+1,0),0)</f>
        <v>0</v>
      </c>
      <c r="V346" s="25">
        <f>IFERROR(VLOOKUP($A346,'TD SOP+PROFORM'!$A$5:$AD$750,MATCH(V$4,'TD SOP+PROFORM'!$B$2:$AD$2,0)+1,0),0)+IFERROR(VLOOKUP($A346,'TD SOP+PROFORM'!$A$5:$AD$750,MATCH(V$2,'TD SOP+PROFORM'!$B$2:$AD$2,0)+1,0),0)</f>
        <v>0</v>
      </c>
      <c r="W346" s="26" t="str">
        <f t="shared" si="85"/>
        <v/>
      </c>
      <c r="X346" s="25">
        <f>IFERROR(VLOOKUP($A346,'TD SOP+PROFORM'!$A$5:$AD$750,MATCH(X$4,'TD SOP+PROFORM'!$B$2:$AD$2,0)+1,0),0)+IFERROR(VLOOKUP($A346,'TD SOP+PROFORM'!$A$5:$AD$750,MATCH(X$2,'TD SOP+PROFORM'!$B$2:$AD$2,0)+1,0),0)</f>
        <v>0</v>
      </c>
      <c r="Y346" s="25">
        <f>IFERROR(VLOOKUP($A346,'TD SOP+PROFORM'!$A$5:$AD$750,MATCH(Y$4,'TD SOP+PROFORM'!$B$2:$AD$2,0)+1,0),0)+IFERROR(VLOOKUP($A346,'TD SOP+PROFORM'!$A$5:$AD$750,MATCH(Y$2,'TD SOP+PROFORM'!$B$2:$AD$2,0)+1,0),0)</f>
        <v>0</v>
      </c>
      <c r="Z346" s="26" t="str">
        <f t="shared" si="86"/>
        <v/>
      </c>
      <c r="AA346" s="25">
        <f>IFERROR(VLOOKUP($A346,'TD SOP+PROFORM'!$A$5:$AD$750,MATCH(AA$4,'TD SOP+PROFORM'!$B$2:$AD$2,0)+1,0),0)+IFERROR(VLOOKUP($A346,'TD SOP+PROFORM'!$A$5:$AD$750,MATCH(AA$2,'TD SOP+PROFORM'!$B$2:$AD$2,0)+1,0),0)</f>
        <v>0</v>
      </c>
      <c r="AB346" s="25">
        <f>IFERROR(VLOOKUP($A346,'TD SOP+PROFORM'!$A$5:$AD$750,MATCH(AB$4,'TD SOP+PROFORM'!$B$2:$AD$2,0)+1,0),0)+IFERROR(VLOOKUP($A346,'TD SOP+PROFORM'!$A$5:$AD$750,MATCH(AB$2,'TD SOP+PROFORM'!$B$2:$AD$2,0)+1,0),0)</f>
        <v>0</v>
      </c>
      <c r="AC346" s="26" t="str">
        <f t="shared" si="87"/>
        <v/>
      </c>
      <c r="AD346" s="25">
        <f>IFERROR(VLOOKUP($A346,'TD SOP+PROFORM'!$A$5:$AD$750,MATCH(AD$4,'TD SOP+PROFORM'!$B$2:$AD$2,0)+1,0),0)+IFERROR(VLOOKUP($A346,'TD SOP+PROFORM'!$A$5:$AD$750,MATCH(AD$2,'TD SOP+PROFORM'!$B$2:$AD$2,0)+1,0),0)</f>
        <v>0</v>
      </c>
      <c r="AE346" s="25">
        <f>IFERROR(VLOOKUP($A346,'TD SOP+PROFORM'!$A$5:$AD$750,MATCH(AE$4,'TD SOP+PROFORM'!$B$2:$AD$2,0)+1,0),0)+IFERROR(VLOOKUP($A346,'TD SOP+PROFORM'!$A$5:$AD$750,MATCH(AE$2,'TD SOP+PROFORM'!$B$2:$AD$2,0)+1,0),0)</f>
        <v>0</v>
      </c>
      <c r="AF346" s="26" t="str">
        <f t="shared" si="88"/>
        <v/>
      </c>
      <c r="AG346" s="25">
        <f>IFERROR(VLOOKUP($A346,'TD SOP+PROFORM'!$A$5:$AD$750,MATCH(AG$4,'TD SOP+PROFORM'!$B$2:$AD$2,0)+1,0),0)+IFERROR(VLOOKUP($A346,'TD SOP+PROFORM'!$A$5:$AD$750,MATCH(AG$2,'TD SOP+PROFORM'!$B$2:$AD$2,0)+1,0),0)</f>
        <v>0</v>
      </c>
      <c r="AH346" s="25">
        <f>IFERROR(VLOOKUP($A346,'TD SOP+PROFORM'!$A$5:$AD$750,MATCH(AH$4,'TD SOP+PROFORM'!$B$2:$AD$2,0)+1,0),0)+IFERROR(VLOOKUP($A346,'TD SOP+PROFORM'!$A$5:$AD$750,MATCH(AH$2,'TD SOP+PROFORM'!$B$2:$AD$2,0)+1,0),0)</f>
        <v>0</v>
      </c>
      <c r="AI346" s="26" t="str">
        <f t="shared" si="89"/>
        <v/>
      </c>
      <c r="AJ346" s="25">
        <f>IFERROR(VLOOKUP($A346,'TD SOP+PROFORM'!$A$5:$AD$750,MATCH(AJ$4,'TD SOP+PROFORM'!$B$2:$AD$2,0)+1,0),0)+IFERROR(VLOOKUP($A346,'TD SOP+PROFORM'!$A$5:$AD$750,MATCH(AJ$2,'TD SOP+PROFORM'!$B$2:$AD$2,0)+1,0),0)</f>
        <v>0</v>
      </c>
      <c r="AK346" s="25">
        <f>IFERROR(VLOOKUP($A346,'TD SOP+PROFORM'!$A$5:$AD$750,MATCH(AK$4,'TD SOP+PROFORM'!$B$2:$AD$2,0)+1,0),0)+IFERROR(VLOOKUP($A346,'TD SOP+PROFORM'!$A$5:$AD$750,MATCH(AK$2,'TD SOP+PROFORM'!$B$2:$AD$2,0)+1,0),0)</f>
        <v>0</v>
      </c>
      <c r="AL346" s="26" t="str">
        <f t="shared" si="90"/>
        <v/>
      </c>
      <c r="AM346" s="25">
        <f t="shared" si="92"/>
        <v>0</v>
      </c>
      <c r="AN346" s="25">
        <f t="shared" si="92"/>
        <v>0</v>
      </c>
      <c r="AO346" s="26" t="str">
        <f t="shared" si="91"/>
        <v/>
      </c>
    </row>
    <row r="347" spans="1:41" x14ac:dyDescent="0.35">
      <c r="A347" s="24">
        <f>IF(AND('TD SOP+PROFORM'!A344&lt;&gt;"",'TD SOP+PROFORM'!A344&lt;&gt;"TOTAL"),'TD SOP+PROFORM'!A344,0)</f>
        <v>0</v>
      </c>
      <c r="C347" s="25" t="str">
        <f>IFERROR(VLOOKUP($A347,'TD SOP+PROFORM'!$A$5:$AD$750,MATCH(C$4,'TD SOP+PROFORM'!$B$2:$AT$2,0)+1,0),"")</f>
        <v/>
      </c>
      <c r="D347" s="25" t="str">
        <f>IFERROR(VLOOKUP($A347,'TD SOP+PROFORM'!$A$5:$AD$750,MATCH(D$4,'TD SOP+PROFORM'!$B$2:$AT$2,0)+1,0),"")</f>
        <v/>
      </c>
      <c r="E347" s="26" t="str">
        <f t="shared" si="79"/>
        <v/>
      </c>
      <c r="F347" s="25" t="str">
        <f>IFERROR(VLOOKUP($A347,'TD SOP+PROFORM'!$A$5:$AD$750,MATCH(F$4,'TD SOP+PROFORM'!$B$2:$AT$2,0)+1,0),"")</f>
        <v/>
      </c>
      <c r="G347" s="25" t="str">
        <f>IFERROR(VLOOKUP($A347,'TD SOP+PROFORM'!$A$5:$AD$750,MATCH(G$4,'TD SOP+PROFORM'!$B$2:$AT$2,0)+1,0),"")</f>
        <v/>
      </c>
      <c r="H347" s="26" t="str">
        <f t="shared" si="80"/>
        <v/>
      </c>
      <c r="I347" s="25" t="str">
        <f>IFERROR(VLOOKUP($A347,'TD SOP+PROFORM'!$A$5:$AD$750,MATCH(I$4,'TD SOP+PROFORM'!$B$2:$AT$2,0)+1,0),"")</f>
        <v/>
      </c>
      <c r="J347" s="25" t="str">
        <f>IFERROR(VLOOKUP($A347,'TD SOP+PROFORM'!$A$5:$AD$750,MATCH(J$4,'TD SOP+PROFORM'!$B$2:$AT$2,0)+1,0),"")</f>
        <v/>
      </c>
      <c r="K347" s="26" t="str">
        <f t="shared" si="81"/>
        <v/>
      </c>
      <c r="L347" s="25" t="str">
        <f>IFERROR(VLOOKUP($A347,'TD SOP+PROFORM'!$A$5:$AD$750,MATCH(L$4,'TD SOP+PROFORM'!$B$2:$AT$2,0)+1,0),"")</f>
        <v/>
      </c>
      <c r="M347" s="25" t="str">
        <f>IFERROR(VLOOKUP($A347,'TD SOP+PROFORM'!$A$5:$AD$750,MATCH(M$4,'TD SOP+PROFORM'!$B$2:$AT$2,0)+1,0),"")</f>
        <v/>
      </c>
      <c r="N347" s="26" t="str">
        <f t="shared" si="82"/>
        <v/>
      </c>
      <c r="O347" s="25">
        <f>IFERROR(VLOOKUP($A347,'TD SOP+PROFORM'!$A$5:$AD$750,MATCH(O$4,'TD SOP+PROFORM'!$B$2:$AD$2,0)+1,0),0)+IFERROR(VLOOKUP($A347,'TD SOP+PROFORM'!$A$5:$AD$750,MATCH(O$2,'TD SOP+PROFORM'!$B$2:$AD$2,0)+1,0),0)</f>
        <v>0</v>
      </c>
      <c r="P347" s="25">
        <f>IFERROR(VLOOKUP($A347,'TD SOP+PROFORM'!$A$5:$AD$750,MATCH(P$4,'TD SOP+PROFORM'!$B$2:$AD$2,0)+1,0),0)+IFERROR(VLOOKUP($A347,'TD SOP+PROFORM'!$A$5:$AD$750,MATCH(P$2,'TD SOP+PROFORM'!$B$2:$AD$2,0)+1,0),0)</f>
        <v>0</v>
      </c>
      <c r="Q347" s="26" t="str">
        <f t="shared" si="83"/>
        <v/>
      </c>
      <c r="R347" s="25">
        <f>IFERROR(VLOOKUP($A347,'TD SOP+PROFORM'!$A$5:$AD$750,MATCH(R$4,'TD SOP+PROFORM'!$B$2:$AD$2,0)+1,0),0)+IFERROR(VLOOKUP($A347,'TD SOP+PROFORM'!$A$5:$AD$750,MATCH(R$2,'TD SOP+PROFORM'!$B$2:$AD$2,0)+1,0),0)</f>
        <v>0</v>
      </c>
      <c r="S347" s="25">
        <f>IFERROR(VLOOKUP($A347,'TD SOP+PROFORM'!$A$5:$AD$750,MATCH(S$4,'TD SOP+PROFORM'!$B$2:$AD$2,0)+1,0),0)+IFERROR(VLOOKUP($A347,'TD SOP+PROFORM'!$A$5:$AD$750,MATCH(S$2,'TD SOP+PROFORM'!$B$2:$AD$2,0)+1,0),0)</f>
        <v>0</v>
      </c>
      <c r="T347" s="26" t="str">
        <f t="shared" si="84"/>
        <v/>
      </c>
      <c r="U347" s="25">
        <f>IFERROR(VLOOKUP($A347,'TD SOP+PROFORM'!$A$5:$AD$750,MATCH(U$4,'TD SOP+PROFORM'!$B$2:$AD$2,0)+1,0),0)+IFERROR(VLOOKUP($A347,'TD SOP+PROFORM'!$A$5:$AD$750,MATCH(U$2,'TD SOP+PROFORM'!$B$2:$AD$2,0)+1,0),0)</f>
        <v>0</v>
      </c>
      <c r="V347" s="25">
        <f>IFERROR(VLOOKUP($A347,'TD SOP+PROFORM'!$A$5:$AD$750,MATCH(V$4,'TD SOP+PROFORM'!$B$2:$AD$2,0)+1,0),0)+IFERROR(VLOOKUP($A347,'TD SOP+PROFORM'!$A$5:$AD$750,MATCH(V$2,'TD SOP+PROFORM'!$B$2:$AD$2,0)+1,0),0)</f>
        <v>0</v>
      </c>
      <c r="W347" s="26" t="str">
        <f t="shared" si="85"/>
        <v/>
      </c>
      <c r="X347" s="25">
        <f>IFERROR(VLOOKUP($A347,'TD SOP+PROFORM'!$A$5:$AD$750,MATCH(X$4,'TD SOP+PROFORM'!$B$2:$AD$2,0)+1,0),0)+IFERROR(VLOOKUP($A347,'TD SOP+PROFORM'!$A$5:$AD$750,MATCH(X$2,'TD SOP+PROFORM'!$B$2:$AD$2,0)+1,0),0)</f>
        <v>0</v>
      </c>
      <c r="Y347" s="25">
        <f>IFERROR(VLOOKUP($A347,'TD SOP+PROFORM'!$A$5:$AD$750,MATCH(Y$4,'TD SOP+PROFORM'!$B$2:$AD$2,0)+1,0),0)+IFERROR(VLOOKUP($A347,'TD SOP+PROFORM'!$A$5:$AD$750,MATCH(Y$2,'TD SOP+PROFORM'!$B$2:$AD$2,0)+1,0),0)</f>
        <v>0</v>
      </c>
      <c r="Z347" s="26" t="str">
        <f t="shared" si="86"/>
        <v/>
      </c>
      <c r="AA347" s="25">
        <f>IFERROR(VLOOKUP($A347,'TD SOP+PROFORM'!$A$5:$AD$750,MATCH(AA$4,'TD SOP+PROFORM'!$B$2:$AD$2,0)+1,0),0)+IFERROR(VLOOKUP($A347,'TD SOP+PROFORM'!$A$5:$AD$750,MATCH(AA$2,'TD SOP+PROFORM'!$B$2:$AD$2,0)+1,0),0)</f>
        <v>0</v>
      </c>
      <c r="AB347" s="25">
        <f>IFERROR(VLOOKUP($A347,'TD SOP+PROFORM'!$A$5:$AD$750,MATCH(AB$4,'TD SOP+PROFORM'!$B$2:$AD$2,0)+1,0),0)+IFERROR(VLOOKUP($A347,'TD SOP+PROFORM'!$A$5:$AD$750,MATCH(AB$2,'TD SOP+PROFORM'!$B$2:$AD$2,0)+1,0),0)</f>
        <v>0</v>
      </c>
      <c r="AC347" s="26" t="str">
        <f t="shared" si="87"/>
        <v/>
      </c>
      <c r="AD347" s="25">
        <f>IFERROR(VLOOKUP($A347,'TD SOP+PROFORM'!$A$5:$AD$750,MATCH(AD$4,'TD SOP+PROFORM'!$B$2:$AD$2,0)+1,0),0)+IFERROR(VLOOKUP($A347,'TD SOP+PROFORM'!$A$5:$AD$750,MATCH(AD$2,'TD SOP+PROFORM'!$B$2:$AD$2,0)+1,0),0)</f>
        <v>0</v>
      </c>
      <c r="AE347" s="25">
        <f>IFERROR(VLOOKUP($A347,'TD SOP+PROFORM'!$A$5:$AD$750,MATCH(AE$4,'TD SOP+PROFORM'!$B$2:$AD$2,0)+1,0),0)+IFERROR(VLOOKUP($A347,'TD SOP+PROFORM'!$A$5:$AD$750,MATCH(AE$2,'TD SOP+PROFORM'!$B$2:$AD$2,0)+1,0),0)</f>
        <v>0</v>
      </c>
      <c r="AF347" s="26" t="str">
        <f t="shared" si="88"/>
        <v/>
      </c>
      <c r="AG347" s="25">
        <f>IFERROR(VLOOKUP($A347,'TD SOP+PROFORM'!$A$5:$AD$750,MATCH(AG$4,'TD SOP+PROFORM'!$B$2:$AD$2,0)+1,0),0)+IFERROR(VLOOKUP($A347,'TD SOP+PROFORM'!$A$5:$AD$750,MATCH(AG$2,'TD SOP+PROFORM'!$B$2:$AD$2,0)+1,0),0)</f>
        <v>0</v>
      </c>
      <c r="AH347" s="25">
        <f>IFERROR(VLOOKUP($A347,'TD SOP+PROFORM'!$A$5:$AD$750,MATCH(AH$4,'TD SOP+PROFORM'!$B$2:$AD$2,0)+1,0),0)+IFERROR(VLOOKUP($A347,'TD SOP+PROFORM'!$A$5:$AD$750,MATCH(AH$2,'TD SOP+PROFORM'!$B$2:$AD$2,0)+1,0),0)</f>
        <v>0</v>
      </c>
      <c r="AI347" s="26" t="str">
        <f t="shared" si="89"/>
        <v/>
      </c>
      <c r="AJ347" s="25">
        <f>IFERROR(VLOOKUP($A347,'TD SOP+PROFORM'!$A$5:$AD$750,MATCH(AJ$4,'TD SOP+PROFORM'!$B$2:$AD$2,0)+1,0),0)+IFERROR(VLOOKUP($A347,'TD SOP+PROFORM'!$A$5:$AD$750,MATCH(AJ$2,'TD SOP+PROFORM'!$B$2:$AD$2,0)+1,0),0)</f>
        <v>0</v>
      </c>
      <c r="AK347" s="25">
        <f>IFERROR(VLOOKUP($A347,'TD SOP+PROFORM'!$A$5:$AD$750,MATCH(AK$4,'TD SOP+PROFORM'!$B$2:$AD$2,0)+1,0),0)+IFERROR(VLOOKUP($A347,'TD SOP+PROFORM'!$A$5:$AD$750,MATCH(AK$2,'TD SOP+PROFORM'!$B$2:$AD$2,0)+1,0),0)</f>
        <v>0</v>
      </c>
      <c r="AL347" s="26" t="str">
        <f t="shared" si="90"/>
        <v/>
      </c>
      <c r="AM347" s="25">
        <f t="shared" si="92"/>
        <v>0</v>
      </c>
      <c r="AN347" s="25">
        <f t="shared" si="92"/>
        <v>0</v>
      </c>
      <c r="AO347" s="26" t="str">
        <f t="shared" si="91"/>
        <v/>
      </c>
    </row>
    <row r="348" spans="1:41" x14ac:dyDescent="0.35">
      <c r="A348" s="24">
        <f>IF(AND('TD SOP+PROFORM'!A345&lt;&gt;"",'TD SOP+PROFORM'!A345&lt;&gt;"TOTAL"),'TD SOP+PROFORM'!A345,0)</f>
        <v>0</v>
      </c>
      <c r="C348" s="25" t="str">
        <f>IFERROR(VLOOKUP($A348,'TD SOP+PROFORM'!$A$5:$AD$750,MATCH(C$4,'TD SOP+PROFORM'!$B$2:$AT$2,0)+1,0),"")</f>
        <v/>
      </c>
      <c r="D348" s="25" t="str">
        <f>IFERROR(VLOOKUP($A348,'TD SOP+PROFORM'!$A$5:$AD$750,MATCH(D$4,'TD SOP+PROFORM'!$B$2:$AT$2,0)+1,0),"")</f>
        <v/>
      </c>
      <c r="E348" s="26" t="str">
        <f t="shared" si="79"/>
        <v/>
      </c>
      <c r="F348" s="25" t="str">
        <f>IFERROR(VLOOKUP($A348,'TD SOP+PROFORM'!$A$5:$AD$750,MATCH(F$4,'TD SOP+PROFORM'!$B$2:$AT$2,0)+1,0),"")</f>
        <v/>
      </c>
      <c r="G348" s="25" t="str">
        <f>IFERROR(VLOOKUP($A348,'TD SOP+PROFORM'!$A$5:$AD$750,MATCH(G$4,'TD SOP+PROFORM'!$B$2:$AT$2,0)+1,0),"")</f>
        <v/>
      </c>
      <c r="H348" s="26" t="str">
        <f t="shared" si="80"/>
        <v/>
      </c>
      <c r="I348" s="25" t="str">
        <f>IFERROR(VLOOKUP($A348,'TD SOP+PROFORM'!$A$5:$AD$750,MATCH(I$4,'TD SOP+PROFORM'!$B$2:$AT$2,0)+1,0),"")</f>
        <v/>
      </c>
      <c r="J348" s="25" t="str">
        <f>IFERROR(VLOOKUP($A348,'TD SOP+PROFORM'!$A$5:$AD$750,MATCH(J$4,'TD SOP+PROFORM'!$B$2:$AT$2,0)+1,0),"")</f>
        <v/>
      </c>
      <c r="K348" s="26" t="str">
        <f t="shared" si="81"/>
        <v/>
      </c>
      <c r="L348" s="25" t="str">
        <f>IFERROR(VLOOKUP($A348,'TD SOP+PROFORM'!$A$5:$AD$750,MATCH(L$4,'TD SOP+PROFORM'!$B$2:$AT$2,0)+1,0),"")</f>
        <v/>
      </c>
      <c r="M348" s="25" t="str">
        <f>IFERROR(VLOOKUP($A348,'TD SOP+PROFORM'!$A$5:$AD$750,MATCH(M$4,'TD SOP+PROFORM'!$B$2:$AT$2,0)+1,0),"")</f>
        <v/>
      </c>
      <c r="N348" s="26" t="str">
        <f t="shared" si="82"/>
        <v/>
      </c>
      <c r="O348" s="25">
        <f>IFERROR(VLOOKUP($A348,'TD SOP+PROFORM'!$A$5:$AD$750,MATCH(O$4,'TD SOP+PROFORM'!$B$2:$AD$2,0)+1,0),0)+IFERROR(VLOOKUP($A348,'TD SOP+PROFORM'!$A$5:$AD$750,MATCH(O$2,'TD SOP+PROFORM'!$B$2:$AD$2,0)+1,0),0)</f>
        <v>0</v>
      </c>
      <c r="P348" s="25">
        <f>IFERROR(VLOOKUP($A348,'TD SOP+PROFORM'!$A$5:$AD$750,MATCH(P$4,'TD SOP+PROFORM'!$B$2:$AD$2,0)+1,0),0)+IFERROR(VLOOKUP($A348,'TD SOP+PROFORM'!$A$5:$AD$750,MATCH(P$2,'TD SOP+PROFORM'!$B$2:$AD$2,0)+1,0),0)</f>
        <v>0</v>
      </c>
      <c r="Q348" s="26" t="str">
        <f t="shared" si="83"/>
        <v/>
      </c>
      <c r="R348" s="25">
        <f>IFERROR(VLOOKUP($A348,'TD SOP+PROFORM'!$A$5:$AD$750,MATCH(R$4,'TD SOP+PROFORM'!$B$2:$AD$2,0)+1,0),0)+IFERROR(VLOOKUP($A348,'TD SOP+PROFORM'!$A$5:$AD$750,MATCH(R$2,'TD SOP+PROFORM'!$B$2:$AD$2,0)+1,0),0)</f>
        <v>0</v>
      </c>
      <c r="S348" s="25">
        <f>IFERROR(VLOOKUP($A348,'TD SOP+PROFORM'!$A$5:$AD$750,MATCH(S$4,'TD SOP+PROFORM'!$B$2:$AD$2,0)+1,0),0)+IFERROR(VLOOKUP($A348,'TD SOP+PROFORM'!$A$5:$AD$750,MATCH(S$2,'TD SOP+PROFORM'!$B$2:$AD$2,0)+1,0),0)</f>
        <v>0</v>
      </c>
      <c r="T348" s="26" t="str">
        <f t="shared" si="84"/>
        <v/>
      </c>
      <c r="U348" s="25">
        <f>IFERROR(VLOOKUP($A348,'TD SOP+PROFORM'!$A$5:$AD$750,MATCH(U$4,'TD SOP+PROFORM'!$B$2:$AD$2,0)+1,0),0)+IFERROR(VLOOKUP($A348,'TD SOP+PROFORM'!$A$5:$AD$750,MATCH(U$2,'TD SOP+PROFORM'!$B$2:$AD$2,0)+1,0),0)</f>
        <v>0</v>
      </c>
      <c r="V348" s="25">
        <f>IFERROR(VLOOKUP($A348,'TD SOP+PROFORM'!$A$5:$AD$750,MATCH(V$4,'TD SOP+PROFORM'!$B$2:$AD$2,0)+1,0),0)+IFERROR(VLOOKUP($A348,'TD SOP+PROFORM'!$A$5:$AD$750,MATCH(V$2,'TD SOP+PROFORM'!$B$2:$AD$2,0)+1,0),0)</f>
        <v>0</v>
      </c>
      <c r="W348" s="26" t="str">
        <f t="shared" si="85"/>
        <v/>
      </c>
      <c r="X348" s="25">
        <f>IFERROR(VLOOKUP($A348,'TD SOP+PROFORM'!$A$5:$AD$750,MATCH(X$4,'TD SOP+PROFORM'!$B$2:$AD$2,0)+1,0),0)+IFERROR(VLOOKUP($A348,'TD SOP+PROFORM'!$A$5:$AD$750,MATCH(X$2,'TD SOP+PROFORM'!$B$2:$AD$2,0)+1,0),0)</f>
        <v>0</v>
      </c>
      <c r="Y348" s="25">
        <f>IFERROR(VLOOKUP($A348,'TD SOP+PROFORM'!$A$5:$AD$750,MATCH(Y$4,'TD SOP+PROFORM'!$B$2:$AD$2,0)+1,0),0)+IFERROR(VLOOKUP($A348,'TD SOP+PROFORM'!$A$5:$AD$750,MATCH(Y$2,'TD SOP+PROFORM'!$B$2:$AD$2,0)+1,0),0)</f>
        <v>0</v>
      </c>
      <c r="Z348" s="26" t="str">
        <f t="shared" si="86"/>
        <v/>
      </c>
      <c r="AA348" s="25">
        <f>IFERROR(VLOOKUP($A348,'TD SOP+PROFORM'!$A$5:$AD$750,MATCH(AA$4,'TD SOP+PROFORM'!$B$2:$AD$2,0)+1,0),0)+IFERROR(VLOOKUP($A348,'TD SOP+PROFORM'!$A$5:$AD$750,MATCH(AA$2,'TD SOP+PROFORM'!$B$2:$AD$2,0)+1,0),0)</f>
        <v>0</v>
      </c>
      <c r="AB348" s="25">
        <f>IFERROR(VLOOKUP($A348,'TD SOP+PROFORM'!$A$5:$AD$750,MATCH(AB$4,'TD SOP+PROFORM'!$B$2:$AD$2,0)+1,0),0)+IFERROR(VLOOKUP($A348,'TD SOP+PROFORM'!$A$5:$AD$750,MATCH(AB$2,'TD SOP+PROFORM'!$B$2:$AD$2,0)+1,0),0)</f>
        <v>0</v>
      </c>
      <c r="AC348" s="26" t="str">
        <f t="shared" si="87"/>
        <v/>
      </c>
      <c r="AD348" s="25">
        <f>IFERROR(VLOOKUP($A348,'TD SOP+PROFORM'!$A$5:$AD$750,MATCH(AD$4,'TD SOP+PROFORM'!$B$2:$AD$2,0)+1,0),0)+IFERROR(VLOOKUP($A348,'TD SOP+PROFORM'!$A$5:$AD$750,MATCH(AD$2,'TD SOP+PROFORM'!$B$2:$AD$2,0)+1,0),0)</f>
        <v>0</v>
      </c>
      <c r="AE348" s="25">
        <f>IFERROR(VLOOKUP($A348,'TD SOP+PROFORM'!$A$5:$AD$750,MATCH(AE$4,'TD SOP+PROFORM'!$B$2:$AD$2,0)+1,0),0)+IFERROR(VLOOKUP($A348,'TD SOP+PROFORM'!$A$5:$AD$750,MATCH(AE$2,'TD SOP+PROFORM'!$B$2:$AD$2,0)+1,0),0)</f>
        <v>0</v>
      </c>
      <c r="AF348" s="26" t="str">
        <f t="shared" si="88"/>
        <v/>
      </c>
      <c r="AG348" s="25">
        <f>IFERROR(VLOOKUP($A348,'TD SOP+PROFORM'!$A$5:$AD$750,MATCH(AG$4,'TD SOP+PROFORM'!$B$2:$AD$2,0)+1,0),0)+IFERROR(VLOOKUP($A348,'TD SOP+PROFORM'!$A$5:$AD$750,MATCH(AG$2,'TD SOP+PROFORM'!$B$2:$AD$2,0)+1,0),0)</f>
        <v>0</v>
      </c>
      <c r="AH348" s="25">
        <f>IFERROR(VLOOKUP($A348,'TD SOP+PROFORM'!$A$5:$AD$750,MATCH(AH$4,'TD SOP+PROFORM'!$B$2:$AD$2,0)+1,0),0)+IFERROR(VLOOKUP($A348,'TD SOP+PROFORM'!$A$5:$AD$750,MATCH(AH$2,'TD SOP+PROFORM'!$B$2:$AD$2,0)+1,0),0)</f>
        <v>0</v>
      </c>
      <c r="AI348" s="26" t="str">
        <f t="shared" si="89"/>
        <v/>
      </c>
      <c r="AJ348" s="25">
        <f>IFERROR(VLOOKUP($A348,'TD SOP+PROFORM'!$A$5:$AD$750,MATCH(AJ$4,'TD SOP+PROFORM'!$B$2:$AD$2,0)+1,0),0)+IFERROR(VLOOKUP($A348,'TD SOP+PROFORM'!$A$5:$AD$750,MATCH(AJ$2,'TD SOP+PROFORM'!$B$2:$AD$2,0)+1,0),0)</f>
        <v>0</v>
      </c>
      <c r="AK348" s="25">
        <f>IFERROR(VLOOKUP($A348,'TD SOP+PROFORM'!$A$5:$AD$750,MATCH(AK$4,'TD SOP+PROFORM'!$B$2:$AD$2,0)+1,0),0)+IFERROR(VLOOKUP($A348,'TD SOP+PROFORM'!$A$5:$AD$750,MATCH(AK$2,'TD SOP+PROFORM'!$B$2:$AD$2,0)+1,0),0)</f>
        <v>0</v>
      </c>
      <c r="AL348" s="26" t="str">
        <f t="shared" si="90"/>
        <v/>
      </c>
      <c r="AM348" s="25">
        <f t="shared" si="92"/>
        <v>0</v>
      </c>
      <c r="AN348" s="25">
        <f t="shared" si="92"/>
        <v>0</v>
      </c>
      <c r="AO348" s="26" t="str">
        <f t="shared" si="91"/>
        <v/>
      </c>
    </row>
    <row r="349" spans="1:41" x14ac:dyDescent="0.35">
      <c r="A349" s="24">
        <f>IF(AND('TD SOP+PROFORM'!A346&lt;&gt;"",'TD SOP+PROFORM'!A346&lt;&gt;"TOTAL"),'TD SOP+PROFORM'!A346,0)</f>
        <v>0</v>
      </c>
      <c r="C349" s="25" t="str">
        <f>IFERROR(VLOOKUP($A349,'TD SOP+PROFORM'!$A$5:$AD$750,MATCH(C$4,'TD SOP+PROFORM'!$B$2:$AT$2,0)+1,0),"")</f>
        <v/>
      </c>
      <c r="D349" s="25" t="str">
        <f>IFERROR(VLOOKUP($A349,'TD SOP+PROFORM'!$A$5:$AD$750,MATCH(D$4,'TD SOP+PROFORM'!$B$2:$AT$2,0)+1,0),"")</f>
        <v/>
      </c>
      <c r="E349" s="26" t="str">
        <f t="shared" si="79"/>
        <v/>
      </c>
      <c r="F349" s="25" t="str">
        <f>IFERROR(VLOOKUP($A349,'TD SOP+PROFORM'!$A$5:$AD$750,MATCH(F$4,'TD SOP+PROFORM'!$B$2:$AT$2,0)+1,0),"")</f>
        <v/>
      </c>
      <c r="G349" s="25" t="str">
        <f>IFERROR(VLOOKUP($A349,'TD SOP+PROFORM'!$A$5:$AD$750,MATCH(G$4,'TD SOP+PROFORM'!$B$2:$AT$2,0)+1,0),"")</f>
        <v/>
      </c>
      <c r="H349" s="26" t="str">
        <f t="shared" si="80"/>
        <v/>
      </c>
      <c r="I349" s="25" t="str">
        <f>IFERROR(VLOOKUP($A349,'TD SOP+PROFORM'!$A$5:$AD$750,MATCH(I$4,'TD SOP+PROFORM'!$B$2:$AT$2,0)+1,0),"")</f>
        <v/>
      </c>
      <c r="J349" s="25" t="str">
        <f>IFERROR(VLOOKUP($A349,'TD SOP+PROFORM'!$A$5:$AD$750,MATCH(J$4,'TD SOP+PROFORM'!$B$2:$AT$2,0)+1,0),"")</f>
        <v/>
      </c>
      <c r="K349" s="26" t="str">
        <f t="shared" si="81"/>
        <v/>
      </c>
      <c r="L349" s="25" t="str">
        <f>IFERROR(VLOOKUP($A349,'TD SOP+PROFORM'!$A$5:$AD$750,MATCH(L$4,'TD SOP+PROFORM'!$B$2:$AT$2,0)+1,0),"")</f>
        <v/>
      </c>
      <c r="M349" s="25" t="str">
        <f>IFERROR(VLOOKUP($A349,'TD SOP+PROFORM'!$A$5:$AD$750,MATCH(M$4,'TD SOP+PROFORM'!$B$2:$AT$2,0)+1,0),"")</f>
        <v/>
      </c>
      <c r="N349" s="26" t="str">
        <f t="shared" si="82"/>
        <v/>
      </c>
      <c r="O349" s="25">
        <f>IFERROR(VLOOKUP($A349,'TD SOP+PROFORM'!$A$5:$AD$750,MATCH(O$4,'TD SOP+PROFORM'!$B$2:$AD$2,0)+1,0),0)+IFERROR(VLOOKUP($A349,'TD SOP+PROFORM'!$A$5:$AD$750,MATCH(O$2,'TD SOP+PROFORM'!$B$2:$AD$2,0)+1,0),0)</f>
        <v>0</v>
      </c>
      <c r="P349" s="25">
        <f>IFERROR(VLOOKUP($A349,'TD SOP+PROFORM'!$A$5:$AD$750,MATCH(P$4,'TD SOP+PROFORM'!$B$2:$AD$2,0)+1,0),0)+IFERROR(VLOOKUP($A349,'TD SOP+PROFORM'!$A$5:$AD$750,MATCH(P$2,'TD SOP+PROFORM'!$B$2:$AD$2,0)+1,0),0)</f>
        <v>0</v>
      </c>
      <c r="Q349" s="26" t="str">
        <f t="shared" si="83"/>
        <v/>
      </c>
      <c r="R349" s="25">
        <f>IFERROR(VLOOKUP($A349,'TD SOP+PROFORM'!$A$5:$AD$750,MATCH(R$4,'TD SOP+PROFORM'!$B$2:$AD$2,0)+1,0),0)+IFERROR(VLOOKUP($A349,'TD SOP+PROFORM'!$A$5:$AD$750,MATCH(R$2,'TD SOP+PROFORM'!$B$2:$AD$2,0)+1,0),0)</f>
        <v>0</v>
      </c>
      <c r="S349" s="25">
        <f>IFERROR(VLOOKUP($A349,'TD SOP+PROFORM'!$A$5:$AD$750,MATCH(S$4,'TD SOP+PROFORM'!$B$2:$AD$2,0)+1,0),0)+IFERROR(VLOOKUP($A349,'TD SOP+PROFORM'!$A$5:$AD$750,MATCH(S$2,'TD SOP+PROFORM'!$B$2:$AD$2,0)+1,0),0)</f>
        <v>0</v>
      </c>
      <c r="T349" s="26" t="str">
        <f t="shared" si="84"/>
        <v/>
      </c>
      <c r="U349" s="25">
        <f>IFERROR(VLOOKUP($A349,'TD SOP+PROFORM'!$A$5:$AD$750,MATCH(U$4,'TD SOP+PROFORM'!$B$2:$AD$2,0)+1,0),0)+IFERROR(VLOOKUP($A349,'TD SOP+PROFORM'!$A$5:$AD$750,MATCH(U$2,'TD SOP+PROFORM'!$B$2:$AD$2,0)+1,0),0)</f>
        <v>0</v>
      </c>
      <c r="V349" s="25">
        <f>IFERROR(VLOOKUP($A349,'TD SOP+PROFORM'!$A$5:$AD$750,MATCH(V$4,'TD SOP+PROFORM'!$B$2:$AD$2,0)+1,0),0)+IFERROR(VLOOKUP($A349,'TD SOP+PROFORM'!$A$5:$AD$750,MATCH(V$2,'TD SOP+PROFORM'!$B$2:$AD$2,0)+1,0),0)</f>
        <v>0</v>
      </c>
      <c r="W349" s="26" t="str">
        <f t="shared" si="85"/>
        <v/>
      </c>
      <c r="X349" s="25">
        <f>IFERROR(VLOOKUP($A349,'TD SOP+PROFORM'!$A$5:$AD$750,MATCH(X$4,'TD SOP+PROFORM'!$B$2:$AD$2,0)+1,0),0)+IFERROR(VLOOKUP($A349,'TD SOP+PROFORM'!$A$5:$AD$750,MATCH(X$2,'TD SOP+PROFORM'!$B$2:$AD$2,0)+1,0),0)</f>
        <v>0</v>
      </c>
      <c r="Y349" s="25">
        <f>IFERROR(VLOOKUP($A349,'TD SOP+PROFORM'!$A$5:$AD$750,MATCH(Y$4,'TD SOP+PROFORM'!$B$2:$AD$2,0)+1,0),0)+IFERROR(VLOOKUP($A349,'TD SOP+PROFORM'!$A$5:$AD$750,MATCH(Y$2,'TD SOP+PROFORM'!$B$2:$AD$2,0)+1,0),0)</f>
        <v>0</v>
      </c>
      <c r="Z349" s="26" t="str">
        <f t="shared" si="86"/>
        <v/>
      </c>
      <c r="AA349" s="25">
        <f>IFERROR(VLOOKUP($A349,'TD SOP+PROFORM'!$A$5:$AD$750,MATCH(AA$4,'TD SOP+PROFORM'!$B$2:$AD$2,0)+1,0),0)+IFERROR(VLOOKUP($A349,'TD SOP+PROFORM'!$A$5:$AD$750,MATCH(AA$2,'TD SOP+PROFORM'!$B$2:$AD$2,0)+1,0),0)</f>
        <v>0</v>
      </c>
      <c r="AB349" s="25">
        <f>IFERROR(VLOOKUP($A349,'TD SOP+PROFORM'!$A$5:$AD$750,MATCH(AB$4,'TD SOP+PROFORM'!$B$2:$AD$2,0)+1,0),0)+IFERROR(VLOOKUP($A349,'TD SOP+PROFORM'!$A$5:$AD$750,MATCH(AB$2,'TD SOP+PROFORM'!$B$2:$AD$2,0)+1,0),0)</f>
        <v>0</v>
      </c>
      <c r="AC349" s="26" t="str">
        <f t="shared" si="87"/>
        <v/>
      </c>
      <c r="AD349" s="25">
        <f>IFERROR(VLOOKUP($A349,'TD SOP+PROFORM'!$A$5:$AD$750,MATCH(AD$4,'TD SOP+PROFORM'!$B$2:$AD$2,0)+1,0),0)+IFERROR(VLOOKUP($A349,'TD SOP+PROFORM'!$A$5:$AD$750,MATCH(AD$2,'TD SOP+PROFORM'!$B$2:$AD$2,0)+1,0),0)</f>
        <v>0</v>
      </c>
      <c r="AE349" s="25">
        <f>IFERROR(VLOOKUP($A349,'TD SOP+PROFORM'!$A$5:$AD$750,MATCH(AE$4,'TD SOP+PROFORM'!$B$2:$AD$2,0)+1,0),0)+IFERROR(VLOOKUP($A349,'TD SOP+PROFORM'!$A$5:$AD$750,MATCH(AE$2,'TD SOP+PROFORM'!$B$2:$AD$2,0)+1,0),0)</f>
        <v>0</v>
      </c>
      <c r="AF349" s="26" t="str">
        <f t="shared" si="88"/>
        <v/>
      </c>
      <c r="AG349" s="25">
        <f>IFERROR(VLOOKUP($A349,'TD SOP+PROFORM'!$A$5:$AD$750,MATCH(AG$4,'TD SOP+PROFORM'!$B$2:$AD$2,0)+1,0),0)+IFERROR(VLOOKUP($A349,'TD SOP+PROFORM'!$A$5:$AD$750,MATCH(AG$2,'TD SOP+PROFORM'!$B$2:$AD$2,0)+1,0),0)</f>
        <v>0</v>
      </c>
      <c r="AH349" s="25">
        <f>IFERROR(VLOOKUP($A349,'TD SOP+PROFORM'!$A$5:$AD$750,MATCH(AH$4,'TD SOP+PROFORM'!$B$2:$AD$2,0)+1,0),0)+IFERROR(VLOOKUP($A349,'TD SOP+PROFORM'!$A$5:$AD$750,MATCH(AH$2,'TD SOP+PROFORM'!$B$2:$AD$2,0)+1,0),0)</f>
        <v>0</v>
      </c>
      <c r="AI349" s="26" t="str">
        <f t="shared" si="89"/>
        <v/>
      </c>
      <c r="AJ349" s="25">
        <f>IFERROR(VLOOKUP($A349,'TD SOP+PROFORM'!$A$5:$AD$750,MATCH(AJ$4,'TD SOP+PROFORM'!$B$2:$AD$2,0)+1,0),0)+IFERROR(VLOOKUP($A349,'TD SOP+PROFORM'!$A$5:$AD$750,MATCH(AJ$2,'TD SOP+PROFORM'!$B$2:$AD$2,0)+1,0),0)</f>
        <v>0</v>
      </c>
      <c r="AK349" s="25">
        <f>IFERROR(VLOOKUP($A349,'TD SOP+PROFORM'!$A$5:$AD$750,MATCH(AK$4,'TD SOP+PROFORM'!$B$2:$AD$2,0)+1,0),0)+IFERROR(VLOOKUP($A349,'TD SOP+PROFORM'!$A$5:$AD$750,MATCH(AK$2,'TD SOP+PROFORM'!$B$2:$AD$2,0)+1,0),0)</f>
        <v>0</v>
      </c>
      <c r="AL349" s="26" t="str">
        <f t="shared" si="90"/>
        <v/>
      </c>
      <c r="AM349" s="25">
        <f t="shared" si="92"/>
        <v>0</v>
      </c>
      <c r="AN349" s="25">
        <f t="shared" si="92"/>
        <v>0</v>
      </c>
      <c r="AO349" s="26" t="str">
        <f t="shared" si="91"/>
        <v/>
      </c>
    </row>
    <row r="350" spans="1:41" x14ac:dyDescent="0.35">
      <c r="A350" s="24">
        <f>IF(AND('TD SOP+PROFORM'!A347&lt;&gt;"",'TD SOP+PROFORM'!A347&lt;&gt;"TOTAL"),'TD SOP+PROFORM'!A347,0)</f>
        <v>0</v>
      </c>
      <c r="C350" s="25" t="str">
        <f>IFERROR(VLOOKUP($A350,'TD SOP+PROFORM'!$A$5:$AD$750,MATCH(C$4,'TD SOP+PROFORM'!$B$2:$AT$2,0)+1,0),"")</f>
        <v/>
      </c>
      <c r="D350" s="25" t="str">
        <f>IFERROR(VLOOKUP($A350,'TD SOP+PROFORM'!$A$5:$AD$750,MATCH(D$4,'TD SOP+PROFORM'!$B$2:$AT$2,0)+1,0),"")</f>
        <v/>
      </c>
      <c r="E350" s="26" t="str">
        <f t="shared" si="79"/>
        <v/>
      </c>
      <c r="F350" s="25" t="str">
        <f>IFERROR(VLOOKUP($A350,'TD SOP+PROFORM'!$A$5:$AD$750,MATCH(F$4,'TD SOP+PROFORM'!$B$2:$AT$2,0)+1,0),"")</f>
        <v/>
      </c>
      <c r="G350" s="25" t="str">
        <f>IFERROR(VLOOKUP($A350,'TD SOP+PROFORM'!$A$5:$AD$750,MATCH(G$4,'TD SOP+PROFORM'!$B$2:$AT$2,0)+1,0),"")</f>
        <v/>
      </c>
      <c r="H350" s="26" t="str">
        <f t="shared" si="80"/>
        <v/>
      </c>
      <c r="I350" s="25" t="str">
        <f>IFERROR(VLOOKUP($A350,'TD SOP+PROFORM'!$A$5:$AD$750,MATCH(I$4,'TD SOP+PROFORM'!$B$2:$AT$2,0)+1,0),"")</f>
        <v/>
      </c>
      <c r="J350" s="25" t="str">
        <f>IFERROR(VLOOKUP($A350,'TD SOP+PROFORM'!$A$5:$AD$750,MATCH(J$4,'TD SOP+PROFORM'!$B$2:$AT$2,0)+1,0),"")</f>
        <v/>
      </c>
      <c r="K350" s="26" t="str">
        <f t="shared" si="81"/>
        <v/>
      </c>
      <c r="L350" s="25" t="str">
        <f>IFERROR(VLOOKUP($A350,'TD SOP+PROFORM'!$A$5:$AD$750,MATCH(L$4,'TD SOP+PROFORM'!$B$2:$AT$2,0)+1,0),"")</f>
        <v/>
      </c>
      <c r="M350" s="25" t="str">
        <f>IFERROR(VLOOKUP($A350,'TD SOP+PROFORM'!$A$5:$AD$750,MATCH(M$4,'TD SOP+PROFORM'!$B$2:$AT$2,0)+1,0),"")</f>
        <v/>
      </c>
      <c r="N350" s="26" t="str">
        <f t="shared" si="82"/>
        <v/>
      </c>
      <c r="O350" s="25">
        <f>IFERROR(VLOOKUP($A350,'TD SOP+PROFORM'!$A$5:$AD$750,MATCH(O$4,'TD SOP+PROFORM'!$B$2:$AD$2,0)+1,0),0)+IFERROR(VLOOKUP($A350,'TD SOP+PROFORM'!$A$5:$AD$750,MATCH(O$2,'TD SOP+PROFORM'!$B$2:$AD$2,0)+1,0),0)</f>
        <v>0</v>
      </c>
      <c r="P350" s="25">
        <f>IFERROR(VLOOKUP($A350,'TD SOP+PROFORM'!$A$5:$AD$750,MATCH(P$4,'TD SOP+PROFORM'!$B$2:$AD$2,0)+1,0),0)+IFERROR(VLOOKUP($A350,'TD SOP+PROFORM'!$A$5:$AD$750,MATCH(P$2,'TD SOP+PROFORM'!$B$2:$AD$2,0)+1,0),0)</f>
        <v>0</v>
      </c>
      <c r="Q350" s="26" t="str">
        <f t="shared" si="83"/>
        <v/>
      </c>
      <c r="R350" s="25">
        <f>IFERROR(VLOOKUP($A350,'TD SOP+PROFORM'!$A$5:$AD$750,MATCH(R$4,'TD SOP+PROFORM'!$B$2:$AD$2,0)+1,0),0)+IFERROR(VLOOKUP($A350,'TD SOP+PROFORM'!$A$5:$AD$750,MATCH(R$2,'TD SOP+PROFORM'!$B$2:$AD$2,0)+1,0),0)</f>
        <v>0</v>
      </c>
      <c r="S350" s="25">
        <f>IFERROR(VLOOKUP($A350,'TD SOP+PROFORM'!$A$5:$AD$750,MATCH(S$4,'TD SOP+PROFORM'!$B$2:$AD$2,0)+1,0),0)+IFERROR(VLOOKUP($A350,'TD SOP+PROFORM'!$A$5:$AD$750,MATCH(S$2,'TD SOP+PROFORM'!$B$2:$AD$2,0)+1,0),0)</f>
        <v>0</v>
      </c>
      <c r="T350" s="26" t="str">
        <f t="shared" si="84"/>
        <v/>
      </c>
      <c r="U350" s="25">
        <f>IFERROR(VLOOKUP($A350,'TD SOP+PROFORM'!$A$5:$AD$750,MATCH(U$4,'TD SOP+PROFORM'!$B$2:$AD$2,0)+1,0),0)+IFERROR(VLOOKUP($A350,'TD SOP+PROFORM'!$A$5:$AD$750,MATCH(U$2,'TD SOP+PROFORM'!$B$2:$AD$2,0)+1,0),0)</f>
        <v>0</v>
      </c>
      <c r="V350" s="25">
        <f>IFERROR(VLOOKUP($A350,'TD SOP+PROFORM'!$A$5:$AD$750,MATCH(V$4,'TD SOP+PROFORM'!$B$2:$AD$2,0)+1,0),0)+IFERROR(VLOOKUP($A350,'TD SOP+PROFORM'!$A$5:$AD$750,MATCH(V$2,'TD SOP+PROFORM'!$B$2:$AD$2,0)+1,0),0)</f>
        <v>0</v>
      </c>
      <c r="W350" s="26" t="str">
        <f t="shared" si="85"/>
        <v/>
      </c>
      <c r="X350" s="25">
        <f>IFERROR(VLOOKUP($A350,'TD SOP+PROFORM'!$A$5:$AD$750,MATCH(X$4,'TD SOP+PROFORM'!$B$2:$AD$2,0)+1,0),0)+IFERROR(VLOOKUP($A350,'TD SOP+PROFORM'!$A$5:$AD$750,MATCH(X$2,'TD SOP+PROFORM'!$B$2:$AD$2,0)+1,0),0)</f>
        <v>0</v>
      </c>
      <c r="Y350" s="25">
        <f>IFERROR(VLOOKUP($A350,'TD SOP+PROFORM'!$A$5:$AD$750,MATCH(Y$4,'TD SOP+PROFORM'!$B$2:$AD$2,0)+1,0),0)+IFERROR(VLOOKUP($A350,'TD SOP+PROFORM'!$A$5:$AD$750,MATCH(Y$2,'TD SOP+PROFORM'!$B$2:$AD$2,0)+1,0),0)</f>
        <v>0</v>
      </c>
      <c r="Z350" s="26" t="str">
        <f t="shared" si="86"/>
        <v/>
      </c>
      <c r="AA350" s="25">
        <f>IFERROR(VLOOKUP($A350,'TD SOP+PROFORM'!$A$5:$AD$750,MATCH(AA$4,'TD SOP+PROFORM'!$B$2:$AD$2,0)+1,0),0)+IFERROR(VLOOKUP($A350,'TD SOP+PROFORM'!$A$5:$AD$750,MATCH(AA$2,'TD SOP+PROFORM'!$B$2:$AD$2,0)+1,0),0)</f>
        <v>0</v>
      </c>
      <c r="AB350" s="25">
        <f>IFERROR(VLOOKUP($A350,'TD SOP+PROFORM'!$A$5:$AD$750,MATCH(AB$4,'TD SOP+PROFORM'!$B$2:$AD$2,0)+1,0),0)+IFERROR(VLOOKUP($A350,'TD SOP+PROFORM'!$A$5:$AD$750,MATCH(AB$2,'TD SOP+PROFORM'!$B$2:$AD$2,0)+1,0),0)</f>
        <v>0</v>
      </c>
      <c r="AC350" s="26" t="str">
        <f t="shared" si="87"/>
        <v/>
      </c>
      <c r="AD350" s="25">
        <f>IFERROR(VLOOKUP($A350,'TD SOP+PROFORM'!$A$5:$AD$750,MATCH(AD$4,'TD SOP+PROFORM'!$B$2:$AD$2,0)+1,0),0)+IFERROR(VLOOKUP($A350,'TD SOP+PROFORM'!$A$5:$AD$750,MATCH(AD$2,'TD SOP+PROFORM'!$B$2:$AD$2,0)+1,0),0)</f>
        <v>0</v>
      </c>
      <c r="AE350" s="25">
        <f>IFERROR(VLOOKUP($A350,'TD SOP+PROFORM'!$A$5:$AD$750,MATCH(AE$4,'TD SOP+PROFORM'!$B$2:$AD$2,0)+1,0),0)+IFERROR(VLOOKUP($A350,'TD SOP+PROFORM'!$A$5:$AD$750,MATCH(AE$2,'TD SOP+PROFORM'!$B$2:$AD$2,0)+1,0),0)</f>
        <v>0</v>
      </c>
      <c r="AF350" s="26" t="str">
        <f t="shared" si="88"/>
        <v/>
      </c>
      <c r="AG350" s="25">
        <f>IFERROR(VLOOKUP($A350,'TD SOP+PROFORM'!$A$5:$AD$750,MATCH(AG$4,'TD SOP+PROFORM'!$B$2:$AD$2,0)+1,0),0)+IFERROR(VLOOKUP($A350,'TD SOP+PROFORM'!$A$5:$AD$750,MATCH(AG$2,'TD SOP+PROFORM'!$B$2:$AD$2,0)+1,0),0)</f>
        <v>0</v>
      </c>
      <c r="AH350" s="25">
        <f>IFERROR(VLOOKUP($A350,'TD SOP+PROFORM'!$A$5:$AD$750,MATCH(AH$4,'TD SOP+PROFORM'!$B$2:$AD$2,0)+1,0),0)+IFERROR(VLOOKUP($A350,'TD SOP+PROFORM'!$A$5:$AD$750,MATCH(AH$2,'TD SOP+PROFORM'!$B$2:$AD$2,0)+1,0),0)</f>
        <v>0</v>
      </c>
      <c r="AI350" s="26" t="str">
        <f t="shared" si="89"/>
        <v/>
      </c>
      <c r="AJ350" s="25">
        <f>IFERROR(VLOOKUP($A350,'TD SOP+PROFORM'!$A$5:$AD$750,MATCH(AJ$4,'TD SOP+PROFORM'!$B$2:$AD$2,0)+1,0),0)+IFERROR(VLOOKUP($A350,'TD SOP+PROFORM'!$A$5:$AD$750,MATCH(AJ$2,'TD SOP+PROFORM'!$B$2:$AD$2,0)+1,0),0)</f>
        <v>0</v>
      </c>
      <c r="AK350" s="25">
        <f>IFERROR(VLOOKUP($A350,'TD SOP+PROFORM'!$A$5:$AD$750,MATCH(AK$4,'TD SOP+PROFORM'!$B$2:$AD$2,0)+1,0),0)+IFERROR(VLOOKUP($A350,'TD SOP+PROFORM'!$A$5:$AD$750,MATCH(AK$2,'TD SOP+PROFORM'!$B$2:$AD$2,0)+1,0),0)</f>
        <v>0</v>
      </c>
      <c r="AL350" s="26" t="str">
        <f t="shared" si="90"/>
        <v/>
      </c>
      <c r="AM350" s="25">
        <f t="shared" si="92"/>
        <v>0</v>
      </c>
      <c r="AN350" s="25">
        <f t="shared" si="92"/>
        <v>0</v>
      </c>
      <c r="AO350" s="26" t="str">
        <f t="shared" si="91"/>
        <v/>
      </c>
    </row>
    <row r="351" spans="1:41" x14ac:dyDescent="0.35">
      <c r="A351" s="24">
        <f>IF(AND('TD SOP+PROFORM'!A348&lt;&gt;"",'TD SOP+PROFORM'!A348&lt;&gt;"TOTAL"),'TD SOP+PROFORM'!A348,0)</f>
        <v>0</v>
      </c>
      <c r="C351" s="25" t="str">
        <f>IFERROR(VLOOKUP($A351,'TD SOP+PROFORM'!$A$5:$AD$750,MATCH(C$4,'TD SOP+PROFORM'!$B$2:$AT$2,0)+1,0),"")</f>
        <v/>
      </c>
      <c r="D351" s="25" t="str">
        <f>IFERROR(VLOOKUP($A351,'TD SOP+PROFORM'!$A$5:$AD$750,MATCH(D$4,'TD SOP+PROFORM'!$B$2:$AT$2,0)+1,0),"")</f>
        <v/>
      </c>
      <c r="E351" s="26" t="str">
        <f t="shared" si="79"/>
        <v/>
      </c>
      <c r="F351" s="25" t="str">
        <f>IFERROR(VLOOKUP($A351,'TD SOP+PROFORM'!$A$5:$AD$750,MATCH(F$4,'TD SOP+PROFORM'!$B$2:$AT$2,0)+1,0),"")</f>
        <v/>
      </c>
      <c r="G351" s="25" t="str">
        <f>IFERROR(VLOOKUP($A351,'TD SOP+PROFORM'!$A$5:$AD$750,MATCH(G$4,'TD SOP+PROFORM'!$B$2:$AT$2,0)+1,0),"")</f>
        <v/>
      </c>
      <c r="H351" s="26" t="str">
        <f t="shared" si="80"/>
        <v/>
      </c>
      <c r="I351" s="25" t="str">
        <f>IFERROR(VLOOKUP($A351,'TD SOP+PROFORM'!$A$5:$AD$750,MATCH(I$4,'TD SOP+PROFORM'!$B$2:$AT$2,0)+1,0),"")</f>
        <v/>
      </c>
      <c r="J351" s="25" t="str">
        <f>IFERROR(VLOOKUP($A351,'TD SOP+PROFORM'!$A$5:$AD$750,MATCH(J$4,'TD SOP+PROFORM'!$B$2:$AT$2,0)+1,0),"")</f>
        <v/>
      </c>
      <c r="K351" s="26" t="str">
        <f t="shared" si="81"/>
        <v/>
      </c>
      <c r="L351" s="25" t="str">
        <f>IFERROR(VLOOKUP($A351,'TD SOP+PROFORM'!$A$5:$AD$750,MATCH(L$4,'TD SOP+PROFORM'!$B$2:$AT$2,0)+1,0),"")</f>
        <v/>
      </c>
      <c r="M351" s="25" t="str">
        <f>IFERROR(VLOOKUP($A351,'TD SOP+PROFORM'!$A$5:$AD$750,MATCH(M$4,'TD SOP+PROFORM'!$B$2:$AT$2,0)+1,0),"")</f>
        <v/>
      </c>
      <c r="N351" s="26" t="str">
        <f t="shared" si="82"/>
        <v/>
      </c>
      <c r="O351" s="25">
        <f>IFERROR(VLOOKUP($A351,'TD SOP+PROFORM'!$A$5:$AD$750,MATCH(O$4,'TD SOP+PROFORM'!$B$2:$AD$2,0)+1,0),0)+IFERROR(VLOOKUP($A351,'TD SOP+PROFORM'!$A$5:$AD$750,MATCH(O$2,'TD SOP+PROFORM'!$B$2:$AD$2,0)+1,0),0)</f>
        <v>0</v>
      </c>
      <c r="P351" s="25">
        <f>IFERROR(VLOOKUP($A351,'TD SOP+PROFORM'!$A$5:$AD$750,MATCH(P$4,'TD SOP+PROFORM'!$B$2:$AD$2,0)+1,0),0)+IFERROR(VLOOKUP($A351,'TD SOP+PROFORM'!$A$5:$AD$750,MATCH(P$2,'TD SOP+PROFORM'!$B$2:$AD$2,0)+1,0),0)</f>
        <v>0</v>
      </c>
      <c r="Q351" s="26" t="str">
        <f t="shared" si="83"/>
        <v/>
      </c>
      <c r="R351" s="25">
        <f>IFERROR(VLOOKUP($A351,'TD SOP+PROFORM'!$A$5:$AD$750,MATCH(R$4,'TD SOP+PROFORM'!$B$2:$AD$2,0)+1,0),0)+IFERROR(VLOOKUP($A351,'TD SOP+PROFORM'!$A$5:$AD$750,MATCH(R$2,'TD SOP+PROFORM'!$B$2:$AD$2,0)+1,0),0)</f>
        <v>0</v>
      </c>
      <c r="S351" s="25">
        <f>IFERROR(VLOOKUP($A351,'TD SOP+PROFORM'!$A$5:$AD$750,MATCH(S$4,'TD SOP+PROFORM'!$B$2:$AD$2,0)+1,0),0)+IFERROR(VLOOKUP($A351,'TD SOP+PROFORM'!$A$5:$AD$750,MATCH(S$2,'TD SOP+PROFORM'!$B$2:$AD$2,0)+1,0),0)</f>
        <v>0</v>
      </c>
      <c r="T351" s="26" t="str">
        <f t="shared" si="84"/>
        <v/>
      </c>
      <c r="U351" s="25">
        <f>IFERROR(VLOOKUP($A351,'TD SOP+PROFORM'!$A$5:$AD$750,MATCH(U$4,'TD SOP+PROFORM'!$B$2:$AD$2,0)+1,0),0)+IFERROR(VLOOKUP($A351,'TD SOP+PROFORM'!$A$5:$AD$750,MATCH(U$2,'TD SOP+PROFORM'!$B$2:$AD$2,0)+1,0),0)</f>
        <v>0</v>
      </c>
      <c r="V351" s="25">
        <f>IFERROR(VLOOKUP($A351,'TD SOP+PROFORM'!$A$5:$AD$750,MATCH(V$4,'TD SOP+PROFORM'!$B$2:$AD$2,0)+1,0),0)+IFERROR(VLOOKUP($A351,'TD SOP+PROFORM'!$A$5:$AD$750,MATCH(V$2,'TD SOP+PROFORM'!$B$2:$AD$2,0)+1,0),0)</f>
        <v>0</v>
      </c>
      <c r="W351" s="26" t="str">
        <f t="shared" si="85"/>
        <v/>
      </c>
      <c r="X351" s="25">
        <f>IFERROR(VLOOKUP($A351,'TD SOP+PROFORM'!$A$5:$AD$750,MATCH(X$4,'TD SOP+PROFORM'!$B$2:$AD$2,0)+1,0),0)+IFERROR(VLOOKUP($A351,'TD SOP+PROFORM'!$A$5:$AD$750,MATCH(X$2,'TD SOP+PROFORM'!$B$2:$AD$2,0)+1,0),0)</f>
        <v>0</v>
      </c>
      <c r="Y351" s="25">
        <f>IFERROR(VLOOKUP($A351,'TD SOP+PROFORM'!$A$5:$AD$750,MATCH(Y$4,'TD SOP+PROFORM'!$B$2:$AD$2,0)+1,0),0)+IFERROR(VLOOKUP($A351,'TD SOP+PROFORM'!$A$5:$AD$750,MATCH(Y$2,'TD SOP+PROFORM'!$B$2:$AD$2,0)+1,0),0)</f>
        <v>0</v>
      </c>
      <c r="Z351" s="26" t="str">
        <f t="shared" si="86"/>
        <v/>
      </c>
      <c r="AA351" s="25">
        <f>IFERROR(VLOOKUP($A351,'TD SOP+PROFORM'!$A$5:$AD$750,MATCH(AA$4,'TD SOP+PROFORM'!$B$2:$AD$2,0)+1,0),0)+IFERROR(VLOOKUP($A351,'TD SOP+PROFORM'!$A$5:$AD$750,MATCH(AA$2,'TD SOP+PROFORM'!$B$2:$AD$2,0)+1,0),0)</f>
        <v>0</v>
      </c>
      <c r="AB351" s="25">
        <f>IFERROR(VLOOKUP($A351,'TD SOP+PROFORM'!$A$5:$AD$750,MATCH(AB$4,'TD SOP+PROFORM'!$B$2:$AD$2,0)+1,0),0)+IFERROR(VLOOKUP($A351,'TD SOP+PROFORM'!$A$5:$AD$750,MATCH(AB$2,'TD SOP+PROFORM'!$B$2:$AD$2,0)+1,0),0)</f>
        <v>0</v>
      </c>
      <c r="AC351" s="26" t="str">
        <f t="shared" si="87"/>
        <v/>
      </c>
      <c r="AD351" s="25">
        <f>IFERROR(VLOOKUP($A351,'TD SOP+PROFORM'!$A$5:$AD$750,MATCH(AD$4,'TD SOP+PROFORM'!$B$2:$AD$2,0)+1,0),0)+IFERROR(VLOOKUP($A351,'TD SOP+PROFORM'!$A$5:$AD$750,MATCH(AD$2,'TD SOP+PROFORM'!$B$2:$AD$2,0)+1,0),0)</f>
        <v>0</v>
      </c>
      <c r="AE351" s="25">
        <f>IFERROR(VLOOKUP($A351,'TD SOP+PROFORM'!$A$5:$AD$750,MATCH(AE$4,'TD SOP+PROFORM'!$B$2:$AD$2,0)+1,0),0)+IFERROR(VLOOKUP($A351,'TD SOP+PROFORM'!$A$5:$AD$750,MATCH(AE$2,'TD SOP+PROFORM'!$B$2:$AD$2,0)+1,0),0)</f>
        <v>0</v>
      </c>
      <c r="AF351" s="26" t="str">
        <f t="shared" si="88"/>
        <v/>
      </c>
      <c r="AG351" s="25">
        <f>IFERROR(VLOOKUP($A351,'TD SOP+PROFORM'!$A$5:$AD$750,MATCH(AG$4,'TD SOP+PROFORM'!$B$2:$AD$2,0)+1,0),0)+IFERROR(VLOOKUP($A351,'TD SOP+PROFORM'!$A$5:$AD$750,MATCH(AG$2,'TD SOP+PROFORM'!$B$2:$AD$2,0)+1,0),0)</f>
        <v>0</v>
      </c>
      <c r="AH351" s="25">
        <f>IFERROR(VLOOKUP($A351,'TD SOP+PROFORM'!$A$5:$AD$750,MATCH(AH$4,'TD SOP+PROFORM'!$B$2:$AD$2,0)+1,0),0)+IFERROR(VLOOKUP($A351,'TD SOP+PROFORM'!$A$5:$AD$750,MATCH(AH$2,'TD SOP+PROFORM'!$B$2:$AD$2,0)+1,0),0)</f>
        <v>0</v>
      </c>
      <c r="AI351" s="26" t="str">
        <f t="shared" si="89"/>
        <v/>
      </c>
      <c r="AJ351" s="25">
        <f>IFERROR(VLOOKUP($A351,'TD SOP+PROFORM'!$A$5:$AD$750,MATCH(AJ$4,'TD SOP+PROFORM'!$B$2:$AD$2,0)+1,0),0)+IFERROR(VLOOKUP($A351,'TD SOP+PROFORM'!$A$5:$AD$750,MATCH(AJ$2,'TD SOP+PROFORM'!$B$2:$AD$2,0)+1,0),0)</f>
        <v>0</v>
      </c>
      <c r="AK351" s="25">
        <f>IFERROR(VLOOKUP($A351,'TD SOP+PROFORM'!$A$5:$AD$750,MATCH(AK$4,'TD SOP+PROFORM'!$B$2:$AD$2,0)+1,0),0)+IFERROR(VLOOKUP($A351,'TD SOP+PROFORM'!$A$5:$AD$750,MATCH(AK$2,'TD SOP+PROFORM'!$B$2:$AD$2,0)+1,0),0)</f>
        <v>0</v>
      </c>
      <c r="AL351" s="26" t="str">
        <f t="shared" si="90"/>
        <v/>
      </c>
      <c r="AM351" s="25">
        <f t="shared" si="92"/>
        <v>0</v>
      </c>
      <c r="AN351" s="25">
        <f t="shared" si="92"/>
        <v>0</v>
      </c>
      <c r="AO351" s="26" t="str">
        <f t="shared" si="91"/>
        <v/>
      </c>
    </row>
    <row r="352" spans="1:41" x14ac:dyDescent="0.35">
      <c r="A352" s="24">
        <f>IF(AND('TD SOP+PROFORM'!A349&lt;&gt;"",'TD SOP+PROFORM'!A349&lt;&gt;"TOTAL"),'TD SOP+PROFORM'!A349,0)</f>
        <v>0</v>
      </c>
      <c r="C352" s="25" t="str">
        <f>IFERROR(VLOOKUP($A352,'TD SOP+PROFORM'!$A$5:$AD$750,MATCH(C$4,'TD SOP+PROFORM'!$B$2:$AT$2,0)+1,0),"")</f>
        <v/>
      </c>
      <c r="D352" s="25" t="str">
        <f>IFERROR(VLOOKUP($A352,'TD SOP+PROFORM'!$A$5:$AD$750,MATCH(D$4,'TD SOP+PROFORM'!$B$2:$AT$2,0)+1,0),"")</f>
        <v/>
      </c>
      <c r="E352" s="26" t="str">
        <f t="shared" si="79"/>
        <v/>
      </c>
      <c r="F352" s="25" t="str">
        <f>IFERROR(VLOOKUP($A352,'TD SOP+PROFORM'!$A$5:$AD$750,MATCH(F$4,'TD SOP+PROFORM'!$B$2:$AT$2,0)+1,0),"")</f>
        <v/>
      </c>
      <c r="G352" s="25" t="str">
        <f>IFERROR(VLOOKUP($A352,'TD SOP+PROFORM'!$A$5:$AD$750,MATCH(G$4,'TD SOP+PROFORM'!$B$2:$AT$2,0)+1,0),"")</f>
        <v/>
      </c>
      <c r="H352" s="26" t="str">
        <f t="shared" si="80"/>
        <v/>
      </c>
      <c r="I352" s="25" t="str">
        <f>IFERROR(VLOOKUP($A352,'TD SOP+PROFORM'!$A$5:$AD$750,MATCH(I$4,'TD SOP+PROFORM'!$B$2:$AT$2,0)+1,0),"")</f>
        <v/>
      </c>
      <c r="J352" s="25" t="str">
        <f>IFERROR(VLOOKUP($A352,'TD SOP+PROFORM'!$A$5:$AD$750,MATCH(J$4,'TD SOP+PROFORM'!$B$2:$AT$2,0)+1,0),"")</f>
        <v/>
      </c>
      <c r="K352" s="26" t="str">
        <f t="shared" si="81"/>
        <v/>
      </c>
      <c r="L352" s="25" t="str">
        <f>IFERROR(VLOOKUP($A352,'TD SOP+PROFORM'!$A$5:$AD$750,MATCH(L$4,'TD SOP+PROFORM'!$B$2:$AT$2,0)+1,0),"")</f>
        <v/>
      </c>
      <c r="M352" s="25" t="str">
        <f>IFERROR(VLOOKUP($A352,'TD SOP+PROFORM'!$A$5:$AD$750,MATCH(M$4,'TD SOP+PROFORM'!$B$2:$AT$2,0)+1,0),"")</f>
        <v/>
      </c>
      <c r="N352" s="26" t="str">
        <f t="shared" si="82"/>
        <v/>
      </c>
      <c r="O352" s="25">
        <f>IFERROR(VLOOKUP($A352,'TD SOP+PROFORM'!$A$5:$AD$750,MATCH(O$4,'TD SOP+PROFORM'!$B$2:$AD$2,0)+1,0),0)+IFERROR(VLOOKUP($A352,'TD SOP+PROFORM'!$A$5:$AD$750,MATCH(O$2,'TD SOP+PROFORM'!$B$2:$AD$2,0)+1,0),0)</f>
        <v>0</v>
      </c>
      <c r="P352" s="25">
        <f>IFERROR(VLOOKUP($A352,'TD SOP+PROFORM'!$A$5:$AD$750,MATCH(P$4,'TD SOP+PROFORM'!$B$2:$AD$2,0)+1,0),0)+IFERROR(VLOOKUP($A352,'TD SOP+PROFORM'!$A$5:$AD$750,MATCH(P$2,'TD SOP+PROFORM'!$B$2:$AD$2,0)+1,0),0)</f>
        <v>0</v>
      </c>
      <c r="Q352" s="26" t="str">
        <f t="shared" si="83"/>
        <v/>
      </c>
      <c r="R352" s="25">
        <f>IFERROR(VLOOKUP($A352,'TD SOP+PROFORM'!$A$5:$AD$750,MATCH(R$4,'TD SOP+PROFORM'!$B$2:$AD$2,0)+1,0),0)+IFERROR(VLOOKUP($A352,'TD SOP+PROFORM'!$A$5:$AD$750,MATCH(R$2,'TD SOP+PROFORM'!$B$2:$AD$2,0)+1,0),0)</f>
        <v>0</v>
      </c>
      <c r="S352" s="25">
        <f>IFERROR(VLOOKUP($A352,'TD SOP+PROFORM'!$A$5:$AD$750,MATCH(S$4,'TD SOP+PROFORM'!$B$2:$AD$2,0)+1,0),0)+IFERROR(VLOOKUP($A352,'TD SOP+PROFORM'!$A$5:$AD$750,MATCH(S$2,'TD SOP+PROFORM'!$B$2:$AD$2,0)+1,0),0)</f>
        <v>0</v>
      </c>
      <c r="T352" s="26" t="str">
        <f t="shared" si="84"/>
        <v/>
      </c>
      <c r="U352" s="25">
        <f>IFERROR(VLOOKUP($A352,'TD SOP+PROFORM'!$A$5:$AD$750,MATCH(U$4,'TD SOP+PROFORM'!$B$2:$AD$2,0)+1,0),0)+IFERROR(VLOOKUP($A352,'TD SOP+PROFORM'!$A$5:$AD$750,MATCH(U$2,'TD SOP+PROFORM'!$B$2:$AD$2,0)+1,0),0)</f>
        <v>0</v>
      </c>
      <c r="V352" s="25">
        <f>IFERROR(VLOOKUP($A352,'TD SOP+PROFORM'!$A$5:$AD$750,MATCH(V$4,'TD SOP+PROFORM'!$B$2:$AD$2,0)+1,0),0)+IFERROR(VLOOKUP($A352,'TD SOP+PROFORM'!$A$5:$AD$750,MATCH(V$2,'TD SOP+PROFORM'!$B$2:$AD$2,0)+1,0),0)</f>
        <v>0</v>
      </c>
      <c r="W352" s="26" t="str">
        <f t="shared" si="85"/>
        <v/>
      </c>
      <c r="X352" s="25">
        <f>IFERROR(VLOOKUP($A352,'TD SOP+PROFORM'!$A$5:$AD$750,MATCH(X$4,'TD SOP+PROFORM'!$B$2:$AD$2,0)+1,0),0)+IFERROR(VLOOKUP($A352,'TD SOP+PROFORM'!$A$5:$AD$750,MATCH(X$2,'TD SOP+PROFORM'!$B$2:$AD$2,0)+1,0),0)</f>
        <v>0</v>
      </c>
      <c r="Y352" s="25">
        <f>IFERROR(VLOOKUP($A352,'TD SOP+PROFORM'!$A$5:$AD$750,MATCH(Y$4,'TD SOP+PROFORM'!$B$2:$AD$2,0)+1,0),0)+IFERROR(VLOOKUP($A352,'TD SOP+PROFORM'!$A$5:$AD$750,MATCH(Y$2,'TD SOP+PROFORM'!$B$2:$AD$2,0)+1,0),0)</f>
        <v>0</v>
      </c>
      <c r="Z352" s="26" t="str">
        <f t="shared" si="86"/>
        <v/>
      </c>
      <c r="AA352" s="25">
        <f>IFERROR(VLOOKUP($A352,'TD SOP+PROFORM'!$A$5:$AD$750,MATCH(AA$4,'TD SOP+PROFORM'!$B$2:$AD$2,0)+1,0),0)+IFERROR(VLOOKUP($A352,'TD SOP+PROFORM'!$A$5:$AD$750,MATCH(AA$2,'TD SOP+PROFORM'!$B$2:$AD$2,0)+1,0),0)</f>
        <v>0</v>
      </c>
      <c r="AB352" s="25">
        <f>IFERROR(VLOOKUP($A352,'TD SOP+PROFORM'!$A$5:$AD$750,MATCH(AB$4,'TD SOP+PROFORM'!$B$2:$AD$2,0)+1,0),0)+IFERROR(VLOOKUP($A352,'TD SOP+PROFORM'!$A$5:$AD$750,MATCH(AB$2,'TD SOP+PROFORM'!$B$2:$AD$2,0)+1,0),0)</f>
        <v>0</v>
      </c>
      <c r="AC352" s="26" t="str">
        <f t="shared" si="87"/>
        <v/>
      </c>
      <c r="AD352" s="25">
        <f>IFERROR(VLOOKUP($A352,'TD SOP+PROFORM'!$A$5:$AD$750,MATCH(AD$4,'TD SOP+PROFORM'!$B$2:$AD$2,0)+1,0),0)+IFERROR(VLOOKUP($A352,'TD SOP+PROFORM'!$A$5:$AD$750,MATCH(AD$2,'TD SOP+PROFORM'!$B$2:$AD$2,0)+1,0),0)</f>
        <v>0</v>
      </c>
      <c r="AE352" s="25">
        <f>IFERROR(VLOOKUP($A352,'TD SOP+PROFORM'!$A$5:$AD$750,MATCH(AE$4,'TD SOP+PROFORM'!$B$2:$AD$2,0)+1,0),0)+IFERROR(VLOOKUP($A352,'TD SOP+PROFORM'!$A$5:$AD$750,MATCH(AE$2,'TD SOP+PROFORM'!$B$2:$AD$2,0)+1,0),0)</f>
        <v>0</v>
      </c>
      <c r="AF352" s="26" t="str">
        <f t="shared" si="88"/>
        <v/>
      </c>
      <c r="AG352" s="25">
        <f>IFERROR(VLOOKUP($A352,'TD SOP+PROFORM'!$A$5:$AD$750,MATCH(AG$4,'TD SOP+PROFORM'!$B$2:$AD$2,0)+1,0),0)+IFERROR(VLOOKUP($A352,'TD SOP+PROFORM'!$A$5:$AD$750,MATCH(AG$2,'TD SOP+PROFORM'!$B$2:$AD$2,0)+1,0),0)</f>
        <v>0</v>
      </c>
      <c r="AH352" s="25">
        <f>IFERROR(VLOOKUP($A352,'TD SOP+PROFORM'!$A$5:$AD$750,MATCH(AH$4,'TD SOP+PROFORM'!$B$2:$AD$2,0)+1,0),0)+IFERROR(VLOOKUP($A352,'TD SOP+PROFORM'!$A$5:$AD$750,MATCH(AH$2,'TD SOP+PROFORM'!$B$2:$AD$2,0)+1,0),0)</f>
        <v>0</v>
      </c>
      <c r="AI352" s="26" t="str">
        <f t="shared" si="89"/>
        <v/>
      </c>
      <c r="AJ352" s="25">
        <f>IFERROR(VLOOKUP($A352,'TD SOP+PROFORM'!$A$5:$AD$750,MATCH(AJ$4,'TD SOP+PROFORM'!$B$2:$AD$2,0)+1,0),0)+IFERROR(VLOOKUP($A352,'TD SOP+PROFORM'!$A$5:$AD$750,MATCH(AJ$2,'TD SOP+PROFORM'!$B$2:$AD$2,0)+1,0),0)</f>
        <v>0</v>
      </c>
      <c r="AK352" s="25">
        <f>IFERROR(VLOOKUP($A352,'TD SOP+PROFORM'!$A$5:$AD$750,MATCH(AK$4,'TD SOP+PROFORM'!$B$2:$AD$2,0)+1,0),0)+IFERROR(VLOOKUP($A352,'TD SOP+PROFORM'!$A$5:$AD$750,MATCH(AK$2,'TD SOP+PROFORM'!$B$2:$AD$2,0)+1,0),0)</f>
        <v>0</v>
      </c>
      <c r="AL352" s="26" t="str">
        <f t="shared" si="90"/>
        <v/>
      </c>
      <c r="AM352" s="25">
        <f t="shared" si="92"/>
        <v>0</v>
      </c>
      <c r="AN352" s="25">
        <f t="shared" si="92"/>
        <v>0</v>
      </c>
      <c r="AO352" s="26" t="str">
        <f t="shared" si="91"/>
        <v/>
      </c>
    </row>
    <row r="353" spans="1:41" x14ac:dyDescent="0.35">
      <c r="A353" s="24">
        <f>IF(AND('TD SOP+PROFORM'!A350&lt;&gt;"",'TD SOP+PROFORM'!A350&lt;&gt;"TOTAL"),'TD SOP+PROFORM'!A350,0)</f>
        <v>0</v>
      </c>
      <c r="C353" s="25" t="str">
        <f>IFERROR(VLOOKUP($A353,'TD SOP+PROFORM'!$A$5:$AD$750,MATCH(C$4,'TD SOP+PROFORM'!$B$2:$AT$2,0)+1,0),"")</f>
        <v/>
      </c>
      <c r="D353" s="25" t="str">
        <f>IFERROR(VLOOKUP($A353,'TD SOP+PROFORM'!$A$5:$AD$750,MATCH(D$4,'TD SOP+PROFORM'!$B$2:$AT$2,0)+1,0),"")</f>
        <v/>
      </c>
      <c r="E353" s="26" t="str">
        <f t="shared" si="79"/>
        <v/>
      </c>
      <c r="F353" s="25" t="str">
        <f>IFERROR(VLOOKUP($A353,'TD SOP+PROFORM'!$A$5:$AD$750,MATCH(F$4,'TD SOP+PROFORM'!$B$2:$AT$2,0)+1,0),"")</f>
        <v/>
      </c>
      <c r="G353" s="25" t="str">
        <f>IFERROR(VLOOKUP($A353,'TD SOP+PROFORM'!$A$5:$AD$750,MATCH(G$4,'TD SOP+PROFORM'!$B$2:$AT$2,0)+1,0),"")</f>
        <v/>
      </c>
      <c r="H353" s="26" t="str">
        <f t="shared" si="80"/>
        <v/>
      </c>
      <c r="I353" s="25" t="str">
        <f>IFERROR(VLOOKUP($A353,'TD SOP+PROFORM'!$A$5:$AD$750,MATCH(I$4,'TD SOP+PROFORM'!$B$2:$AT$2,0)+1,0),"")</f>
        <v/>
      </c>
      <c r="J353" s="25" t="str">
        <f>IFERROR(VLOOKUP($A353,'TD SOP+PROFORM'!$A$5:$AD$750,MATCH(J$4,'TD SOP+PROFORM'!$B$2:$AT$2,0)+1,0),"")</f>
        <v/>
      </c>
      <c r="K353" s="26" t="str">
        <f t="shared" si="81"/>
        <v/>
      </c>
      <c r="L353" s="25" t="str">
        <f>IFERROR(VLOOKUP($A353,'TD SOP+PROFORM'!$A$5:$AD$750,MATCH(L$4,'TD SOP+PROFORM'!$B$2:$AT$2,0)+1,0),"")</f>
        <v/>
      </c>
      <c r="M353" s="25" t="str">
        <f>IFERROR(VLOOKUP($A353,'TD SOP+PROFORM'!$A$5:$AD$750,MATCH(M$4,'TD SOP+PROFORM'!$B$2:$AT$2,0)+1,0),"")</f>
        <v/>
      </c>
      <c r="N353" s="26" t="str">
        <f t="shared" si="82"/>
        <v/>
      </c>
      <c r="O353" s="25">
        <f>IFERROR(VLOOKUP($A353,'TD SOP+PROFORM'!$A$5:$AD$750,MATCH(O$4,'TD SOP+PROFORM'!$B$2:$AD$2,0)+1,0),0)+IFERROR(VLOOKUP($A353,'TD SOP+PROFORM'!$A$5:$AD$750,MATCH(O$2,'TD SOP+PROFORM'!$B$2:$AD$2,0)+1,0),0)</f>
        <v>0</v>
      </c>
      <c r="P353" s="25">
        <f>IFERROR(VLOOKUP($A353,'TD SOP+PROFORM'!$A$5:$AD$750,MATCH(P$4,'TD SOP+PROFORM'!$B$2:$AD$2,0)+1,0),0)+IFERROR(VLOOKUP($A353,'TD SOP+PROFORM'!$A$5:$AD$750,MATCH(P$2,'TD SOP+PROFORM'!$B$2:$AD$2,0)+1,0),0)</f>
        <v>0</v>
      </c>
      <c r="Q353" s="26" t="str">
        <f t="shared" si="83"/>
        <v/>
      </c>
      <c r="R353" s="25">
        <f>IFERROR(VLOOKUP($A353,'TD SOP+PROFORM'!$A$5:$AD$750,MATCH(R$4,'TD SOP+PROFORM'!$B$2:$AD$2,0)+1,0),0)+IFERROR(VLOOKUP($A353,'TD SOP+PROFORM'!$A$5:$AD$750,MATCH(R$2,'TD SOP+PROFORM'!$B$2:$AD$2,0)+1,0),0)</f>
        <v>0</v>
      </c>
      <c r="S353" s="25">
        <f>IFERROR(VLOOKUP($A353,'TD SOP+PROFORM'!$A$5:$AD$750,MATCH(S$4,'TD SOP+PROFORM'!$B$2:$AD$2,0)+1,0),0)+IFERROR(VLOOKUP($A353,'TD SOP+PROFORM'!$A$5:$AD$750,MATCH(S$2,'TD SOP+PROFORM'!$B$2:$AD$2,0)+1,0),0)</f>
        <v>0</v>
      </c>
      <c r="T353" s="26" t="str">
        <f t="shared" si="84"/>
        <v/>
      </c>
      <c r="U353" s="25">
        <f>IFERROR(VLOOKUP($A353,'TD SOP+PROFORM'!$A$5:$AD$750,MATCH(U$4,'TD SOP+PROFORM'!$B$2:$AD$2,0)+1,0),0)+IFERROR(VLOOKUP($A353,'TD SOP+PROFORM'!$A$5:$AD$750,MATCH(U$2,'TD SOP+PROFORM'!$B$2:$AD$2,0)+1,0),0)</f>
        <v>0</v>
      </c>
      <c r="V353" s="25">
        <f>IFERROR(VLOOKUP($A353,'TD SOP+PROFORM'!$A$5:$AD$750,MATCH(V$4,'TD SOP+PROFORM'!$B$2:$AD$2,0)+1,0),0)+IFERROR(VLOOKUP($A353,'TD SOP+PROFORM'!$A$5:$AD$750,MATCH(V$2,'TD SOP+PROFORM'!$B$2:$AD$2,0)+1,0),0)</f>
        <v>0</v>
      </c>
      <c r="W353" s="26" t="str">
        <f t="shared" si="85"/>
        <v/>
      </c>
      <c r="X353" s="25">
        <f>IFERROR(VLOOKUP($A353,'TD SOP+PROFORM'!$A$5:$AD$750,MATCH(X$4,'TD SOP+PROFORM'!$B$2:$AD$2,0)+1,0),0)+IFERROR(VLOOKUP($A353,'TD SOP+PROFORM'!$A$5:$AD$750,MATCH(X$2,'TD SOP+PROFORM'!$B$2:$AD$2,0)+1,0),0)</f>
        <v>0</v>
      </c>
      <c r="Y353" s="25">
        <f>IFERROR(VLOOKUP($A353,'TD SOP+PROFORM'!$A$5:$AD$750,MATCH(Y$4,'TD SOP+PROFORM'!$B$2:$AD$2,0)+1,0),0)+IFERROR(VLOOKUP($A353,'TD SOP+PROFORM'!$A$5:$AD$750,MATCH(Y$2,'TD SOP+PROFORM'!$B$2:$AD$2,0)+1,0),0)</f>
        <v>0</v>
      </c>
      <c r="Z353" s="26" t="str">
        <f t="shared" si="86"/>
        <v/>
      </c>
      <c r="AA353" s="25">
        <f>IFERROR(VLOOKUP($A353,'TD SOP+PROFORM'!$A$5:$AD$750,MATCH(AA$4,'TD SOP+PROFORM'!$B$2:$AD$2,0)+1,0),0)+IFERROR(VLOOKUP($A353,'TD SOP+PROFORM'!$A$5:$AD$750,MATCH(AA$2,'TD SOP+PROFORM'!$B$2:$AD$2,0)+1,0),0)</f>
        <v>0</v>
      </c>
      <c r="AB353" s="25">
        <f>IFERROR(VLOOKUP($A353,'TD SOP+PROFORM'!$A$5:$AD$750,MATCH(AB$4,'TD SOP+PROFORM'!$B$2:$AD$2,0)+1,0),0)+IFERROR(VLOOKUP($A353,'TD SOP+PROFORM'!$A$5:$AD$750,MATCH(AB$2,'TD SOP+PROFORM'!$B$2:$AD$2,0)+1,0),0)</f>
        <v>0</v>
      </c>
      <c r="AC353" s="26" t="str">
        <f t="shared" si="87"/>
        <v/>
      </c>
      <c r="AD353" s="25">
        <f>IFERROR(VLOOKUP($A353,'TD SOP+PROFORM'!$A$5:$AD$750,MATCH(AD$4,'TD SOP+PROFORM'!$B$2:$AD$2,0)+1,0),0)+IFERROR(VLOOKUP($A353,'TD SOP+PROFORM'!$A$5:$AD$750,MATCH(AD$2,'TD SOP+PROFORM'!$B$2:$AD$2,0)+1,0),0)</f>
        <v>0</v>
      </c>
      <c r="AE353" s="25">
        <f>IFERROR(VLOOKUP($A353,'TD SOP+PROFORM'!$A$5:$AD$750,MATCH(AE$4,'TD SOP+PROFORM'!$B$2:$AD$2,0)+1,0),0)+IFERROR(VLOOKUP($A353,'TD SOP+PROFORM'!$A$5:$AD$750,MATCH(AE$2,'TD SOP+PROFORM'!$B$2:$AD$2,0)+1,0),0)</f>
        <v>0</v>
      </c>
      <c r="AF353" s="26" t="str">
        <f t="shared" si="88"/>
        <v/>
      </c>
      <c r="AG353" s="25">
        <f>IFERROR(VLOOKUP($A353,'TD SOP+PROFORM'!$A$5:$AD$750,MATCH(AG$4,'TD SOP+PROFORM'!$B$2:$AD$2,0)+1,0),0)+IFERROR(VLOOKUP($A353,'TD SOP+PROFORM'!$A$5:$AD$750,MATCH(AG$2,'TD SOP+PROFORM'!$B$2:$AD$2,0)+1,0),0)</f>
        <v>0</v>
      </c>
      <c r="AH353" s="25">
        <f>IFERROR(VLOOKUP($A353,'TD SOP+PROFORM'!$A$5:$AD$750,MATCH(AH$4,'TD SOP+PROFORM'!$B$2:$AD$2,0)+1,0),0)+IFERROR(VLOOKUP($A353,'TD SOP+PROFORM'!$A$5:$AD$750,MATCH(AH$2,'TD SOP+PROFORM'!$B$2:$AD$2,0)+1,0),0)</f>
        <v>0</v>
      </c>
      <c r="AI353" s="26" t="str">
        <f t="shared" si="89"/>
        <v/>
      </c>
      <c r="AJ353" s="25">
        <f>IFERROR(VLOOKUP($A353,'TD SOP+PROFORM'!$A$5:$AD$750,MATCH(AJ$4,'TD SOP+PROFORM'!$B$2:$AD$2,0)+1,0),0)+IFERROR(VLOOKUP($A353,'TD SOP+PROFORM'!$A$5:$AD$750,MATCH(AJ$2,'TD SOP+PROFORM'!$B$2:$AD$2,0)+1,0),0)</f>
        <v>0</v>
      </c>
      <c r="AK353" s="25">
        <f>IFERROR(VLOOKUP($A353,'TD SOP+PROFORM'!$A$5:$AD$750,MATCH(AK$4,'TD SOP+PROFORM'!$B$2:$AD$2,0)+1,0),0)+IFERROR(VLOOKUP($A353,'TD SOP+PROFORM'!$A$5:$AD$750,MATCH(AK$2,'TD SOP+PROFORM'!$B$2:$AD$2,0)+1,0),0)</f>
        <v>0</v>
      </c>
      <c r="AL353" s="26" t="str">
        <f t="shared" si="90"/>
        <v/>
      </c>
      <c r="AM353" s="25">
        <f t="shared" si="92"/>
        <v>0</v>
      </c>
      <c r="AN353" s="25">
        <f t="shared" si="92"/>
        <v>0</v>
      </c>
      <c r="AO353" s="26" t="str">
        <f t="shared" si="91"/>
        <v/>
      </c>
    </row>
    <row r="354" spans="1:41" x14ac:dyDescent="0.35">
      <c r="A354" s="24">
        <f>IF(AND('TD SOP+PROFORM'!A351&lt;&gt;"",'TD SOP+PROFORM'!A351&lt;&gt;"TOTAL"),'TD SOP+PROFORM'!A351,0)</f>
        <v>0</v>
      </c>
      <c r="C354" s="25" t="str">
        <f>IFERROR(VLOOKUP($A354,'TD SOP+PROFORM'!$A$5:$AD$750,MATCH(C$4,'TD SOP+PROFORM'!$B$2:$AT$2,0)+1,0),"")</f>
        <v/>
      </c>
      <c r="D354" s="25" t="str">
        <f>IFERROR(VLOOKUP($A354,'TD SOP+PROFORM'!$A$5:$AD$750,MATCH(D$4,'TD SOP+PROFORM'!$B$2:$AT$2,0)+1,0),"")</f>
        <v/>
      </c>
      <c r="E354" s="26" t="str">
        <f t="shared" si="79"/>
        <v/>
      </c>
      <c r="F354" s="25" t="str">
        <f>IFERROR(VLOOKUP($A354,'TD SOP+PROFORM'!$A$5:$AD$750,MATCH(F$4,'TD SOP+PROFORM'!$B$2:$AT$2,0)+1,0),"")</f>
        <v/>
      </c>
      <c r="G354" s="25" t="str">
        <f>IFERROR(VLOOKUP($A354,'TD SOP+PROFORM'!$A$5:$AD$750,MATCH(G$4,'TD SOP+PROFORM'!$B$2:$AT$2,0)+1,0),"")</f>
        <v/>
      </c>
      <c r="H354" s="26" t="str">
        <f t="shared" si="80"/>
        <v/>
      </c>
      <c r="I354" s="25" t="str">
        <f>IFERROR(VLOOKUP($A354,'TD SOP+PROFORM'!$A$5:$AD$750,MATCH(I$4,'TD SOP+PROFORM'!$B$2:$AT$2,0)+1,0),"")</f>
        <v/>
      </c>
      <c r="J354" s="25" t="str">
        <f>IFERROR(VLOOKUP($A354,'TD SOP+PROFORM'!$A$5:$AD$750,MATCH(J$4,'TD SOP+PROFORM'!$B$2:$AT$2,0)+1,0),"")</f>
        <v/>
      </c>
      <c r="K354" s="26" t="str">
        <f t="shared" si="81"/>
        <v/>
      </c>
      <c r="L354" s="25" t="str">
        <f>IFERROR(VLOOKUP($A354,'TD SOP+PROFORM'!$A$5:$AD$750,MATCH(L$4,'TD SOP+PROFORM'!$B$2:$AT$2,0)+1,0),"")</f>
        <v/>
      </c>
      <c r="M354" s="25" t="str">
        <f>IFERROR(VLOOKUP($A354,'TD SOP+PROFORM'!$A$5:$AD$750,MATCH(M$4,'TD SOP+PROFORM'!$B$2:$AT$2,0)+1,0),"")</f>
        <v/>
      </c>
      <c r="N354" s="26" t="str">
        <f t="shared" si="82"/>
        <v/>
      </c>
      <c r="O354" s="25">
        <f>IFERROR(VLOOKUP($A354,'TD SOP+PROFORM'!$A$5:$AD$750,MATCH(O$4,'TD SOP+PROFORM'!$B$2:$AD$2,0)+1,0),0)+IFERROR(VLOOKUP($A354,'TD SOP+PROFORM'!$A$5:$AD$750,MATCH(O$2,'TD SOP+PROFORM'!$B$2:$AD$2,0)+1,0),0)</f>
        <v>0</v>
      </c>
      <c r="P354" s="25">
        <f>IFERROR(VLOOKUP($A354,'TD SOP+PROFORM'!$A$5:$AD$750,MATCH(P$4,'TD SOP+PROFORM'!$B$2:$AD$2,0)+1,0),0)+IFERROR(VLOOKUP($A354,'TD SOP+PROFORM'!$A$5:$AD$750,MATCH(P$2,'TD SOP+PROFORM'!$B$2:$AD$2,0)+1,0),0)</f>
        <v>0</v>
      </c>
      <c r="Q354" s="26" t="str">
        <f t="shared" si="83"/>
        <v/>
      </c>
      <c r="R354" s="25">
        <f>IFERROR(VLOOKUP($A354,'TD SOP+PROFORM'!$A$5:$AD$750,MATCH(R$4,'TD SOP+PROFORM'!$B$2:$AD$2,0)+1,0),0)+IFERROR(VLOOKUP($A354,'TD SOP+PROFORM'!$A$5:$AD$750,MATCH(R$2,'TD SOP+PROFORM'!$B$2:$AD$2,0)+1,0),0)</f>
        <v>0</v>
      </c>
      <c r="S354" s="25">
        <f>IFERROR(VLOOKUP($A354,'TD SOP+PROFORM'!$A$5:$AD$750,MATCH(S$4,'TD SOP+PROFORM'!$B$2:$AD$2,0)+1,0),0)+IFERROR(VLOOKUP($A354,'TD SOP+PROFORM'!$A$5:$AD$750,MATCH(S$2,'TD SOP+PROFORM'!$B$2:$AD$2,0)+1,0),0)</f>
        <v>0</v>
      </c>
      <c r="T354" s="26" t="str">
        <f t="shared" si="84"/>
        <v/>
      </c>
      <c r="U354" s="25">
        <f>IFERROR(VLOOKUP($A354,'TD SOP+PROFORM'!$A$5:$AD$750,MATCH(U$4,'TD SOP+PROFORM'!$B$2:$AD$2,0)+1,0),0)+IFERROR(VLOOKUP($A354,'TD SOP+PROFORM'!$A$5:$AD$750,MATCH(U$2,'TD SOP+PROFORM'!$B$2:$AD$2,0)+1,0),0)</f>
        <v>0</v>
      </c>
      <c r="V354" s="25">
        <f>IFERROR(VLOOKUP($A354,'TD SOP+PROFORM'!$A$5:$AD$750,MATCH(V$4,'TD SOP+PROFORM'!$B$2:$AD$2,0)+1,0),0)+IFERROR(VLOOKUP($A354,'TD SOP+PROFORM'!$A$5:$AD$750,MATCH(V$2,'TD SOP+PROFORM'!$B$2:$AD$2,0)+1,0),0)</f>
        <v>0</v>
      </c>
      <c r="W354" s="26" t="str">
        <f t="shared" si="85"/>
        <v/>
      </c>
      <c r="X354" s="25">
        <f>IFERROR(VLOOKUP($A354,'TD SOP+PROFORM'!$A$5:$AD$750,MATCH(X$4,'TD SOP+PROFORM'!$B$2:$AD$2,0)+1,0),0)+IFERROR(VLOOKUP($A354,'TD SOP+PROFORM'!$A$5:$AD$750,MATCH(X$2,'TD SOP+PROFORM'!$B$2:$AD$2,0)+1,0),0)</f>
        <v>0</v>
      </c>
      <c r="Y354" s="25">
        <f>IFERROR(VLOOKUP($A354,'TD SOP+PROFORM'!$A$5:$AD$750,MATCH(Y$4,'TD SOP+PROFORM'!$B$2:$AD$2,0)+1,0),0)+IFERROR(VLOOKUP($A354,'TD SOP+PROFORM'!$A$5:$AD$750,MATCH(Y$2,'TD SOP+PROFORM'!$B$2:$AD$2,0)+1,0),0)</f>
        <v>0</v>
      </c>
      <c r="Z354" s="26" t="str">
        <f t="shared" si="86"/>
        <v/>
      </c>
      <c r="AA354" s="25">
        <f>IFERROR(VLOOKUP($A354,'TD SOP+PROFORM'!$A$5:$AD$750,MATCH(AA$4,'TD SOP+PROFORM'!$B$2:$AD$2,0)+1,0),0)+IFERROR(VLOOKUP($A354,'TD SOP+PROFORM'!$A$5:$AD$750,MATCH(AA$2,'TD SOP+PROFORM'!$B$2:$AD$2,0)+1,0),0)</f>
        <v>0</v>
      </c>
      <c r="AB354" s="25">
        <f>IFERROR(VLOOKUP($A354,'TD SOP+PROFORM'!$A$5:$AD$750,MATCH(AB$4,'TD SOP+PROFORM'!$B$2:$AD$2,0)+1,0),0)+IFERROR(VLOOKUP($A354,'TD SOP+PROFORM'!$A$5:$AD$750,MATCH(AB$2,'TD SOP+PROFORM'!$B$2:$AD$2,0)+1,0),0)</f>
        <v>0</v>
      </c>
      <c r="AC354" s="26" t="str">
        <f t="shared" si="87"/>
        <v/>
      </c>
      <c r="AD354" s="25">
        <f>IFERROR(VLOOKUP($A354,'TD SOP+PROFORM'!$A$5:$AD$750,MATCH(AD$4,'TD SOP+PROFORM'!$B$2:$AD$2,0)+1,0),0)+IFERROR(VLOOKUP($A354,'TD SOP+PROFORM'!$A$5:$AD$750,MATCH(AD$2,'TD SOP+PROFORM'!$B$2:$AD$2,0)+1,0),0)</f>
        <v>0</v>
      </c>
      <c r="AE354" s="25">
        <f>IFERROR(VLOOKUP($A354,'TD SOP+PROFORM'!$A$5:$AD$750,MATCH(AE$4,'TD SOP+PROFORM'!$B$2:$AD$2,0)+1,0),0)+IFERROR(VLOOKUP($A354,'TD SOP+PROFORM'!$A$5:$AD$750,MATCH(AE$2,'TD SOP+PROFORM'!$B$2:$AD$2,0)+1,0),0)</f>
        <v>0</v>
      </c>
      <c r="AF354" s="26" t="str">
        <f t="shared" si="88"/>
        <v/>
      </c>
      <c r="AG354" s="25">
        <f>IFERROR(VLOOKUP($A354,'TD SOP+PROFORM'!$A$5:$AD$750,MATCH(AG$4,'TD SOP+PROFORM'!$B$2:$AD$2,0)+1,0),0)+IFERROR(VLOOKUP($A354,'TD SOP+PROFORM'!$A$5:$AD$750,MATCH(AG$2,'TD SOP+PROFORM'!$B$2:$AD$2,0)+1,0),0)</f>
        <v>0</v>
      </c>
      <c r="AH354" s="25">
        <f>IFERROR(VLOOKUP($A354,'TD SOP+PROFORM'!$A$5:$AD$750,MATCH(AH$4,'TD SOP+PROFORM'!$B$2:$AD$2,0)+1,0),0)+IFERROR(VLOOKUP($A354,'TD SOP+PROFORM'!$A$5:$AD$750,MATCH(AH$2,'TD SOP+PROFORM'!$B$2:$AD$2,0)+1,0),0)</f>
        <v>0</v>
      </c>
      <c r="AI354" s="26" t="str">
        <f t="shared" si="89"/>
        <v/>
      </c>
      <c r="AJ354" s="25">
        <f>IFERROR(VLOOKUP($A354,'TD SOP+PROFORM'!$A$5:$AD$750,MATCH(AJ$4,'TD SOP+PROFORM'!$B$2:$AD$2,0)+1,0),0)+IFERROR(VLOOKUP($A354,'TD SOP+PROFORM'!$A$5:$AD$750,MATCH(AJ$2,'TD SOP+PROFORM'!$B$2:$AD$2,0)+1,0),0)</f>
        <v>0</v>
      </c>
      <c r="AK354" s="25">
        <f>IFERROR(VLOOKUP($A354,'TD SOP+PROFORM'!$A$5:$AD$750,MATCH(AK$4,'TD SOP+PROFORM'!$B$2:$AD$2,0)+1,0),0)+IFERROR(VLOOKUP($A354,'TD SOP+PROFORM'!$A$5:$AD$750,MATCH(AK$2,'TD SOP+PROFORM'!$B$2:$AD$2,0)+1,0),0)</f>
        <v>0</v>
      </c>
      <c r="AL354" s="26" t="str">
        <f t="shared" si="90"/>
        <v/>
      </c>
      <c r="AM354" s="25">
        <f t="shared" si="92"/>
        <v>0</v>
      </c>
      <c r="AN354" s="25">
        <f t="shared" si="92"/>
        <v>0</v>
      </c>
      <c r="AO354" s="26" t="str">
        <f t="shared" si="91"/>
        <v/>
      </c>
    </row>
    <row r="355" spans="1:41" x14ac:dyDescent="0.35">
      <c r="A355" s="24">
        <f>IF(AND('TD SOP+PROFORM'!A352&lt;&gt;"",'TD SOP+PROFORM'!A352&lt;&gt;"TOTAL"),'TD SOP+PROFORM'!A352,0)</f>
        <v>0</v>
      </c>
      <c r="C355" s="25" t="str">
        <f>IFERROR(VLOOKUP($A355,'TD SOP+PROFORM'!$A$5:$AD$750,MATCH(C$4,'TD SOP+PROFORM'!$B$2:$AT$2,0)+1,0),"")</f>
        <v/>
      </c>
      <c r="D355" s="25" t="str">
        <f>IFERROR(VLOOKUP($A355,'TD SOP+PROFORM'!$A$5:$AD$750,MATCH(D$4,'TD SOP+PROFORM'!$B$2:$AT$2,0)+1,0),"")</f>
        <v/>
      </c>
      <c r="E355" s="26" t="str">
        <f t="shared" si="79"/>
        <v/>
      </c>
      <c r="F355" s="25" t="str">
        <f>IFERROR(VLOOKUP($A355,'TD SOP+PROFORM'!$A$5:$AD$750,MATCH(F$4,'TD SOP+PROFORM'!$B$2:$AT$2,0)+1,0),"")</f>
        <v/>
      </c>
      <c r="G355" s="25" t="str">
        <f>IFERROR(VLOOKUP($A355,'TD SOP+PROFORM'!$A$5:$AD$750,MATCH(G$4,'TD SOP+PROFORM'!$B$2:$AT$2,0)+1,0),"")</f>
        <v/>
      </c>
      <c r="H355" s="26" t="str">
        <f t="shared" si="80"/>
        <v/>
      </c>
      <c r="I355" s="25" t="str">
        <f>IFERROR(VLOOKUP($A355,'TD SOP+PROFORM'!$A$5:$AD$750,MATCH(I$4,'TD SOP+PROFORM'!$B$2:$AT$2,0)+1,0),"")</f>
        <v/>
      </c>
      <c r="J355" s="25" t="str">
        <f>IFERROR(VLOOKUP($A355,'TD SOP+PROFORM'!$A$5:$AD$750,MATCH(J$4,'TD SOP+PROFORM'!$B$2:$AT$2,0)+1,0),"")</f>
        <v/>
      </c>
      <c r="K355" s="26" t="str">
        <f t="shared" si="81"/>
        <v/>
      </c>
      <c r="L355" s="25" t="str">
        <f>IFERROR(VLOOKUP($A355,'TD SOP+PROFORM'!$A$5:$AD$750,MATCH(L$4,'TD SOP+PROFORM'!$B$2:$AT$2,0)+1,0),"")</f>
        <v/>
      </c>
      <c r="M355" s="25" t="str">
        <f>IFERROR(VLOOKUP($A355,'TD SOP+PROFORM'!$A$5:$AD$750,MATCH(M$4,'TD SOP+PROFORM'!$B$2:$AT$2,0)+1,0),"")</f>
        <v/>
      </c>
      <c r="N355" s="26" t="str">
        <f t="shared" si="82"/>
        <v/>
      </c>
      <c r="O355" s="25">
        <f>IFERROR(VLOOKUP($A355,'TD SOP+PROFORM'!$A$5:$AD$750,MATCH(O$4,'TD SOP+PROFORM'!$B$2:$AD$2,0)+1,0),0)+IFERROR(VLOOKUP($A355,'TD SOP+PROFORM'!$A$5:$AD$750,MATCH(O$2,'TD SOP+PROFORM'!$B$2:$AD$2,0)+1,0),0)</f>
        <v>0</v>
      </c>
      <c r="P355" s="25">
        <f>IFERROR(VLOOKUP($A355,'TD SOP+PROFORM'!$A$5:$AD$750,MATCH(P$4,'TD SOP+PROFORM'!$B$2:$AD$2,0)+1,0),0)+IFERROR(VLOOKUP($A355,'TD SOP+PROFORM'!$A$5:$AD$750,MATCH(P$2,'TD SOP+PROFORM'!$B$2:$AD$2,0)+1,0),0)</f>
        <v>0</v>
      </c>
      <c r="Q355" s="26" t="str">
        <f t="shared" si="83"/>
        <v/>
      </c>
      <c r="R355" s="25">
        <f>IFERROR(VLOOKUP($A355,'TD SOP+PROFORM'!$A$5:$AD$750,MATCH(R$4,'TD SOP+PROFORM'!$B$2:$AD$2,0)+1,0),0)+IFERROR(VLOOKUP($A355,'TD SOP+PROFORM'!$A$5:$AD$750,MATCH(R$2,'TD SOP+PROFORM'!$B$2:$AD$2,0)+1,0),0)</f>
        <v>0</v>
      </c>
      <c r="S355" s="25">
        <f>IFERROR(VLOOKUP($A355,'TD SOP+PROFORM'!$A$5:$AD$750,MATCH(S$4,'TD SOP+PROFORM'!$B$2:$AD$2,0)+1,0),0)+IFERROR(VLOOKUP($A355,'TD SOP+PROFORM'!$A$5:$AD$750,MATCH(S$2,'TD SOP+PROFORM'!$B$2:$AD$2,0)+1,0),0)</f>
        <v>0</v>
      </c>
      <c r="T355" s="26" t="str">
        <f t="shared" si="84"/>
        <v/>
      </c>
      <c r="U355" s="25">
        <f>IFERROR(VLOOKUP($A355,'TD SOP+PROFORM'!$A$5:$AD$750,MATCH(U$4,'TD SOP+PROFORM'!$B$2:$AD$2,0)+1,0),0)+IFERROR(VLOOKUP($A355,'TD SOP+PROFORM'!$A$5:$AD$750,MATCH(U$2,'TD SOP+PROFORM'!$B$2:$AD$2,0)+1,0),0)</f>
        <v>0</v>
      </c>
      <c r="V355" s="25">
        <f>IFERROR(VLOOKUP($A355,'TD SOP+PROFORM'!$A$5:$AD$750,MATCH(V$4,'TD SOP+PROFORM'!$B$2:$AD$2,0)+1,0),0)+IFERROR(VLOOKUP($A355,'TD SOP+PROFORM'!$A$5:$AD$750,MATCH(V$2,'TD SOP+PROFORM'!$B$2:$AD$2,0)+1,0),0)</f>
        <v>0</v>
      </c>
      <c r="W355" s="26" t="str">
        <f t="shared" si="85"/>
        <v/>
      </c>
      <c r="X355" s="25">
        <f>IFERROR(VLOOKUP($A355,'TD SOP+PROFORM'!$A$5:$AD$750,MATCH(X$4,'TD SOP+PROFORM'!$B$2:$AD$2,0)+1,0),0)+IFERROR(VLOOKUP($A355,'TD SOP+PROFORM'!$A$5:$AD$750,MATCH(X$2,'TD SOP+PROFORM'!$B$2:$AD$2,0)+1,0),0)</f>
        <v>0</v>
      </c>
      <c r="Y355" s="25">
        <f>IFERROR(VLOOKUP($A355,'TD SOP+PROFORM'!$A$5:$AD$750,MATCH(Y$4,'TD SOP+PROFORM'!$B$2:$AD$2,0)+1,0),0)+IFERROR(VLOOKUP($A355,'TD SOP+PROFORM'!$A$5:$AD$750,MATCH(Y$2,'TD SOP+PROFORM'!$B$2:$AD$2,0)+1,0),0)</f>
        <v>0</v>
      </c>
      <c r="Z355" s="26" t="str">
        <f t="shared" si="86"/>
        <v/>
      </c>
      <c r="AA355" s="25">
        <f>IFERROR(VLOOKUP($A355,'TD SOP+PROFORM'!$A$5:$AD$750,MATCH(AA$4,'TD SOP+PROFORM'!$B$2:$AD$2,0)+1,0),0)+IFERROR(VLOOKUP($A355,'TD SOP+PROFORM'!$A$5:$AD$750,MATCH(AA$2,'TD SOP+PROFORM'!$B$2:$AD$2,0)+1,0),0)</f>
        <v>0</v>
      </c>
      <c r="AB355" s="25">
        <f>IFERROR(VLOOKUP($A355,'TD SOP+PROFORM'!$A$5:$AD$750,MATCH(AB$4,'TD SOP+PROFORM'!$B$2:$AD$2,0)+1,0),0)+IFERROR(VLOOKUP($A355,'TD SOP+PROFORM'!$A$5:$AD$750,MATCH(AB$2,'TD SOP+PROFORM'!$B$2:$AD$2,0)+1,0),0)</f>
        <v>0</v>
      </c>
      <c r="AC355" s="26" t="str">
        <f t="shared" si="87"/>
        <v/>
      </c>
      <c r="AD355" s="25">
        <f>IFERROR(VLOOKUP($A355,'TD SOP+PROFORM'!$A$5:$AD$750,MATCH(AD$4,'TD SOP+PROFORM'!$B$2:$AD$2,0)+1,0),0)+IFERROR(VLOOKUP($A355,'TD SOP+PROFORM'!$A$5:$AD$750,MATCH(AD$2,'TD SOP+PROFORM'!$B$2:$AD$2,0)+1,0),0)</f>
        <v>0</v>
      </c>
      <c r="AE355" s="25">
        <f>IFERROR(VLOOKUP($A355,'TD SOP+PROFORM'!$A$5:$AD$750,MATCH(AE$4,'TD SOP+PROFORM'!$B$2:$AD$2,0)+1,0),0)+IFERROR(VLOOKUP($A355,'TD SOP+PROFORM'!$A$5:$AD$750,MATCH(AE$2,'TD SOP+PROFORM'!$B$2:$AD$2,0)+1,0),0)</f>
        <v>0</v>
      </c>
      <c r="AF355" s="26" t="str">
        <f t="shared" si="88"/>
        <v/>
      </c>
      <c r="AG355" s="25">
        <f>IFERROR(VLOOKUP($A355,'TD SOP+PROFORM'!$A$5:$AD$750,MATCH(AG$4,'TD SOP+PROFORM'!$B$2:$AD$2,0)+1,0),0)+IFERROR(VLOOKUP($A355,'TD SOP+PROFORM'!$A$5:$AD$750,MATCH(AG$2,'TD SOP+PROFORM'!$B$2:$AD$2,0)+1,0),0)</f>
        <v>0</v>
      </c>
      <c r="AH355" s="25">
        <f>IFERROR(VLOOKUP($A355,'TD SOP+PROFORM'!$A$5:$AD$750,MATCH(AH$4,'TD SOP+PROFORM'!$B$2:$AD$2,0)+1,0),0)+IFERROR(VLOOKUP($A355,'TD SOP+PROFORM'!$A$5:$AD$750,MATCH(AH$2,'TD SOP+PROFORM'!$B$2:$AD$2,0)+1,0),0)</f>
        <v>0</v>
      </c>
      <c r="AI355" s="26" t="str">
        <f t="shared" si="89"/>
        <v/>
      </c>
      <c r="AJ355" s="25">
        <f>IFERROR(VLOOKUP($A355,'TD SOP+PROFORM'!$A$5:$AD$750,MATCH(AJ$4,'TD SOP+PROFORM'!$B$2:$AD$2,0)+1,0),0)+IFERROR(VLOOKUP($A355,'TD SOP+PROFORM'!$A$5:$AD$750,MATCH(AJ$2,'TD SOP+PROFORM'!$B$2:$AD$2,0)+1,0),0)</f>
        <v>0</v>
      </c>
      <c r="AK355" s="25">
        <f>IFERROR(VLOOKUP($A355,'TD SOP+PROFORM'!$A$5:$AD$750,MATCH(AK$4,'TD SOP+PROFORM'!$B$2:$AD$2,0)+1,0),0)+IFERROR(VLOOKUP($A355,'TD SOP+PROFORM'!$A$5:$AD$750,MATCH(AK$2,'TD SOP+PROFORM'!$B$2:$AD$2,0)+1,0),0)</f>
        <v>0</v>
      </c>
      <c r="AL355" s="26" t="str">
        <f t="shared" si="90"/>
        <v/>
      </c>
      <c r="AM355" s="25">
        <f t="shared" si="92"/>
        <v>0</v>
      </c>
      <c r="AN355" s="25">
        <f t="shared" si="92"/>
        <v>0</v>
      </c>
      <c r="AO355" s="26" t="str">
        <f t="shared" si="91"/>
        <v/>
      </c>
    </row>
    <row r="356" spans="1:41" x14ac:dyDescent="0.35">
      <c r="A356" s="24">
        <f>IF(AND('TD SOP+PROFORM'!A353&lt;&gt;"",'TD SOP+PROFORM'!A353&lt;&gt;"TOTAL"),'TD SOP+PROFORM'!A353,0)</f>
        <v>0</v>
      </c>
      <c r="C356" s="25" t="str">
        <f>IFERROR(VLOOKUP($A356,'TD SOP+PROFORM'!$A$5:$AD$750,MATCH(C$4,'TD SOP+PROFORM'!$B$2:$AT$2,0)+1,0),"")</f>
        <v/>
      </c>
      <c r="D356" s="25" t="str">
        <f>IFERROR(VLOOKUP($A356,'TD SOP+PROFORM'!$A$5:$AD$750,MATCH(D$4,'TD SOP+PROFORM'!$B$2:$AT$2,0)+1,0),"")</f>
        <v/>
      </c>
      <c r="E356" s="26" t="str">
        <f t="shared" si="79"/>
        <v/>
      </c>
      <c r="F356" s="25" t="str">
        <f>IFERROR(VLOOKUP($A356,'TD SOP+PROFORM'!$A$5:$AD$750,MATCH(F$4,'TD SOP+PROFORM'!$B$2:$AT$2,0)+1,0),"")</f>
        <v/>
      </c>
      <c r="G356" s="25" t="str">
        <f>IFERROR(VLOOKUP($A356,'TD SOP+PROFORM'!$A$5:$AD$750,MATCH(G$4,'TD SOP+PROFORM'!$B$2:$AT$2,0)+1,0),"")</f>
        <v/>
      </c>
      <c r="H356" s="26" t="str">
        <f t="shared" si="80"/>
        <v/>
      </c>
      <c r="I356" s="25" t="str">
        <f>IFERROR(VLOOKUP($A356,'TD SOP+PROFORM'!$A$5:$AD$750,MATCH(I$4,'TD SOP+PROFORM'!$B$2:$AT$2,0)+1,0),"")</f>
        <v/>
      </c>
      <c r="J356" s="25" t="str">
        <f>IFERROR(VLOOKUP($A356,'TD SOP+PROFORM'!$A$5:$AD$750,MATCH(J$4,'TD SOP+PROFORM'!$B$2:$AT$2,0)+1,0),"")</f>
        <v/>
      </c>
      <c r="K356" s="26" t="str">
        <f t="shared" si="81"/>
        <v/>
      </c>
      <c r="L356" s="25" t="str">
        <f>IFERROR(VLOOKUP($A356,'TD SOP+PROFORM'!$A$5:$AD$750,MATCH(L$4,'TD SOP+PROFORM'!$B$2:$AT$2,0)+1,0),"")</f>
        <v/>
      </c>
      <c r="M356" s="25" t="str">
        <f>IFERROR(VLOOKUP($A356,'TD SOP+PROFORM'!$A$5:$AD$750,MATCH(M$4,'TD SOP+PROFORM'!$B$2:$AT$2,0)+1,0),"")</f>
        <v/>
      </c>
      <c r="N356" s="26" t="str">
        <f t="shared" si="82"/>
        <v/>
      </c>
      <c r="O356" s="25">
        <f>IFERROR(VLOOKUP($A356,'TD SOP+PROFORM'!$A$5:$AD$750,MATCH(O$4,'TD SOP+PROFORM'!$B$2:$AD$2,0)+1,0),0)+IFERROR(VLOOKUP($A356,'TD SOP+PROFORM'!$A$5:$AD$750,MATCH(O$2,'TD SOP+PROFORM'!$B$2:$AD$2,0)+1,0),0)</f>
        <v>0</v>
      </c>
      <c r="P356" s="25">
        <f>IFERROR(VLOOKUP($A356,'TD SOP+PROFORM'!$A$5:$AD$750,MATCH(P$4,'TD SOP+PROFORM'!$B$2:$AD$2,0)+1,0),0)+IFERROR(VLOOKUP($A356,'TD SOP+PROFORM'!$A$5:$AD$750,MATCH(P$2,'TD SOP+PROFORM'!$B$2:$AD$2,0)+1,0),0)</f>
        <v>0</v>
      </c>
      <c r="Q356" s="26" t="str">
        <f t="shared" si="83"/>
        <v/>
      </c>
      <c r="R356" s="25">
        <f>IFERROR(VLOOKUP($A356,'TD SOP+PROFORM'!$A$5:$AD$750,MATCH(R$4,'TD SOP+PROFORM'!$B$2:$AD$2,0)+1,0),0)+IFERROR(VLOOKUP($A356,'TD SOP+PROFORM'!$A$5:$AD$750,MATCH(R$2,'TD SOP+PROFORM'!$B$2:$AD$2,0)+1,0),0)</f>
        <v>0</v>
      </c>
      <c r="S356" s="25">
        <f>IFERROR(VLOOKUP($A356,'TD SOP+PROFORM'!$A$5:$AD$750,MATCH(S$4,'TD SOP+PROFORM'!$B$2:$AD$2,0)+1,0),0)+IFERROR(VLOOKUP($A356,'TD SOP+PROFORM'!$A$5:$AD$750,MATCH(S$2,'TD SOP+PROFORM'!$B$2:$AD$2,0)+1,0),0)</f>
        <v>0</v>
      </c>
      <c r="T356" s="26" t="str">
        <f t="shared" si="84"/>
        <v/>
      </c>
      <c r="U356" s="25">
        <f>IFERROR(VLOOKUP($A356,'TD SOP+PROFORM'!$A$5:$AD$750,MATCH(U$4,'TD SOP+PROFORM'!$B$2:$AD$2,0)+1,0),0)+IFERROR(VLOOKUP($A356,'TD SOP+PROFORM'!$A$5:$AD$750,MATCH(U$2,'TD SOP+PROFORM'!$B$2:$AD$2,0)+1,0),0)</f>
        <v>0</v>
      </c>
      <c r="V356" s="25">
        <f>IFERROR(VLOOKUP($A356,'TD SOP+PROFORM'!$A$5:$AD$750,MATCH(V$4,'TD SOP+PROFORM'!$B$2:$AD$2,0)+1,0),0)+IFERROR(VLOOKUP($A356,'TD SOP+PROFORM'!$A$5:$AD$750,MATCH(V$2,'TD SOP+PROFORM'!$B$2:$AD$2,0)+1,0),0)</f>
        <v>0</v>
      </c>
      <c r="W356" s="26" t="str">
        <f t="shared" si="85"/>
        <v/>
      </c>
      <c r="X356" s="25">
        <f>IFERROR(VLOOKUP($A356,'TD SOP+PROFORM'!$A$5:$AD$750,MATCH(X$4,'TD SOP+PROFORM'!$B$2:$AD$2,0)+1,0),0)+IFERROR(VLOOKUP($A356,'TD SOP+PROFORM'!$A$5:$AD$750,MATCH(X$2,'TD SOP+PROFORM'!$B$2:$AD$2,0)+1,0),0)</f>
        <v>0</v>
      </c>
      <c r="Y356" s="25">
        <f>IFERROR(VLOOKUP($A356,'TD SOP+PROFORM'!$A$5:$AD$750,MATCH(Y$4,'TD SOP+PROFORM'!$B$2:$AD$2,0)+1,0),0)+IFERROR(VLOOKUP($A356,'TD SOP+PROFORM'!$A$5:$AD$750,MATCH(Y$2,'TD SOP+PROFORM'!$B$2:$AD$2,0)+1,0),0)</f>
        <v>0</v>
      </c>
      <c r="Z356" s="26" t="str">
        <f t="shared" si="86"/>
        <v/>
      </c>
      <c r="AA356" s="25">
        <f>IFERROR(VLOOKUP($A356,'TD SOP+PROFORM'!$A$5:$AD$750,MATCH(AA$4,'TD SOP+PROFORM'!$B$2:$AD$2,0)+1,0),0)+IFERROR(VLOOKUP($A356,'TD SOP+PROFORM'!$A$5:$AD$750,MATCH(AA$2,'TD SOP+PROFORM'!$B$2:$AD$2,0)+1,0),0)</f>
        <v>0</v>
      </c>
      <c r="AB356" s="25">
        <f>IFERROR(VLOOKUP($A356,'TD SOP+PROFORM'!$A$5:$AD$750,MATCH(AB$4,'TD SOP+PROFORM'!$B$2:$AD$2,0)+1,0),0)+IFERROR(VLOOKUP($A356,'TD SOP+PROFORM'!$A$5:$AD$750,MATCH(AB$2,'TD SOP+PROFORM'!$B$2:$AD$2,0)+1,0),0)</f>
        <v>0</v>
      </c>
      <c r="AC356" s="26" t="str">
        <f t="shared" si="87"/>
        <v/>
      </c>
      <c r="AD356" s="25">
        <f>IFERROR(VLOOKUP($A356,'TD SOP+PROFORM'!$A$5:$AD$750,MATCH(AD$4,'TD SOP+PROFORM'!$B$2:$AD$2,0)+1,0),0)+IFERROR(VLOOKUP($A356,'TD SOP+PROFORM'!$A$5:$AD$750,MATCH(AD$2,'TD SOP+PROFORM'!$B$2:$AD$2,0)+1,0),0)</f>
        <v>0</v>
      </c>
      <c r="AE356" s="25">
        <f>IFERROR(VLOOKUP($A356,'TD SOP+PROFORM'!$A$5:$AD$750,MATCH(AE$4,'TD SOP+PROFORM'!$B$2:$AD$2,0)+1,0),0)+IFERROR(VLOOKUP($A356,'TD SOP+PROFORM'!$A$5:$AD$750,MATCH(AE$2,'TD SOP+PROFORM'!$B$2:$AD$2,0)+1,0),0)</f>
        <v>0</v>
      </c>
      <c r="AF356" s="26" t="str">
        <f t="shared" si="88"/>
        <v/>
      </c>
      <c r="AG356" s="25">
        <f>IFERROR(VLOOKUP($A356,'TD SOP+PROFORM'!$A$5:$AD$750,MATCH(AG$4,'TD SOP+PROFORM'!$B$2:$AD$2,0)+1,0),0)+IFERROR(VLOOKUP($A356,'TD SOP+PROFORM'!$A$5:$AD$750,MATCH(AG$2,'TD SOP+PROFORM'!$B$2:$AD$2,0)+1,0),0)</f>
        <v>0</v>
      </c>
      <c r="AH356" s="25">
        <f>IFERROR(VLOOKUP($A356,'TD SOP+PROFORM'!$A$5:$AD$750,MATCH(AH$4,'TD SOP+PROFORM'!$B$2:$AD$2,0)+1,0),0)+IFERROR(VLOOKUP($A356,'TD SOP+PROFORM'!$A$5:$AD$750,MATCH(AH$2,'TD SOP+PROFORM'!$B$2:$AD$2,0)+1,0),0)</f>
        <v>0</v>
      </c>
      <c r="AI356" s="26" t="str">
        <f t="shared" si="89"/>
        <v/>
      </c>
      <c r="AJ356" s="25">
        <f>IFERROR(VLOOKUP($A356,'TD SOP+PROFORM'!$A$5:$AD$750,MATCH(AJ$4,'TD SOP+PROFORM'!$B$2:$AD$2,0)+1,0),0)+IFERROR(VLOOKUP($A356,'TD SOP+PROFORM'!$A$5:$AD$750,MATCH(AJ$2,'TD SOP+PROFORM'!$B$2:$AD$2,0)+1,0),0)</f>
        <v>0</v>
      </c>
      <c r="AK356" s="25">
        <f>IFERROR(VLOOKUP($A356,'TD SOP+PROFORM'!$A$5:$AD$750,MATCH(AK$4,'TD SOP+PROFORM'!$B$2:$AD$2,0)+1,0),0)+IFERROR(VLOOKUP($A356,'TD SOP+PROFORM'!$A$5:$AD$750,MATCH(AK$2,'TD SOP+PROFORM'!$B$2:$AD$2,0)+1,0),0)</f>
        <v>0</v>
      </c>
      <c r="AL356" s="26" t="str">
        <f t="shared" si="90"/>
        <v/>
      </c>
      <c r="AM356" s="25">
        <f t="shared" si="92"/>
        <v>0</v>
      </c>
      <c r="AN356" s="25">
        <f t="shared" si="92"/>
        <v>0</v>
      </c>
      <c r="AO356" s="26" t="str">
        <f t="shared" si="91"/>
        <v/>
      </c>
    </row>
    <row r="357" spans="1:41" x14ac:dyDescent="0.35">
      <c r="A357" s="24">
        <f>IF(AND('TD SOP+PROFORM'!A354&lt;&gt;"",'TD SOP+PROFORM'!A354&lt;&gt;"TOTAL"),'TD SOP+PROFORM'!A354,0)</f>
        <v>0</v>
      </c>
      <c r="C357" s="25" t="str">
        <f>IFERROR(VLOOKUP($A357,'TD SOP+PROFORM'!$A$5:$AD$750,MATCH(C$4,'TD SOP+PROFORM'!$B$2:$AT$2,0)+1,0),"")</f>
        <v/>
      </c>
      <c r="D357" s="25" t="str">
        <f>IFERROR(VLOOKUP($A357,'TD SOP+PROFORM'!$A$5:$AD$750,MATCH(D$4,'TD SOP+PROFORM'!$B$2:$AT$2,0)+1,0),"")</f>
        <v/>
      </c>
      <c r="E357" s="26" t="str">
        <f t="shared" si="79"/>
        <v/>
      </c>
      <c r="F357" s="25" t="str">
        <f>IFERROR(VLOOKUP($A357,'TD SOP+PROFORM'!$A$5:$AD$750,MATCH(F$4,'TD SOP+PROFORM'!$B$2:$AT$2,0)+1,0),"")</f>
        <v/>
      </c>
      <c r="G357" s="25" t="str">
        <f>IFERROR(VLOOKUP($A357,'TD SOP+PROFORM'!$A$5:$AD$750,MATCH(G$4,'TD SOP+PROFORM'!$B$2:$AT$2,0)+1,0),"")</f>
        <v/>
      </c>
      <c r="H357" s="26" t="str">
        <f t="shared" si="80"/>
        <v/>
      </c>
      <c r="I357" s="25" t="str">
        <f>IFERROR(VLOOKUP($A357,'TD SOP+PROFORM'!$A$5:$AD$750,MATCH(I$4,'TD SOP+PROFORM'!$B$2:$AT$2,0)+1,0),"")</f>
        <v/>
      </c>
      <c r="J357" s="25" t="str">
        <f>IFERROR(VLOOKUP($A357,'TD SOP+PROFORM'!$A$5:$AD$750,MATCH(J$4,'TD SOP+PROFORM'!$B$2:$AT$2,0)+1,0),"")</f>
        <v/>
      </c>
      <c r="K357" s="26" t="str">
        <f t="shared" si="81"/>
        <v/>
      </c>
      <c r="L357" s="25" t="str">
        <f>IFERROR(VLOOKUP($A357,'TD SOP+PROFORM'!$A$5:$AD$750,MATCH(L$4,'TD SOP+PROFORM'!$B$2:$AT$2,0)+1,0),"")</f>
        <v/>
      </c>
      <c r="M357" s="25" t="str">
        <f>IFERROR(VLOOKUP($A357,'TD SOP+PROFORM'!$A$5:$AD$750,MATCH(M$4,'TD SOP+PROFORM'!$B$2:$AT$2,0)+1,0),"")</f>
        <v/>
      </c>
      <c r="N357" s="26" t="str">
        <f t="shared" si="82"/>
        <v/>
      </c>
      <c r="O357" s="25">
        <f>IFERROR(VLOOKUP($A357,'TD SOP+PROFORM'!$A$5:$AD$750,MATCH(O$4,'TD SOP+PROFORM'!$B$2:$AD$2,0)+1,0),0)+IFERROR(VLOOKUP($A357,'TD SOP+PROFORM'!$A$5:$AD$750,MATCH(O$2,'TD SOP+PROFORM'!$B$2:$AD$2,0)+1,0),0)</f>
        <v>0</v>
      </c>
      <c r="P357" s="25">
        <f>IFERROR(VLOOKUP($A357,'TD SOP+PROFORM'!$A$5:$AD$750,MATCH(P$4,'TD SOP+PROFORM'!$B$2:$AD$2,0)+1,0),0)+IFERROR(VLOOKUP($A357,'TD SOP+PROFORM'!$A$5:$AD$750,MATCH(P$2,'TD SOP+PROFORM'!$B$2:$AD$2,0)+1,0),0)</f>
        <v>0</v>
      </c>
      <c r="Q357" s="26" t="str">
        <f t="shared" si="83"/>
        <v/>
      </c>
      <c r="R357" s="25">
        <f>IFERROR(VLOOKUP($A357,'TD SOP+PROFORM'!$A$5:$AD$750,MATCH(R$4,'TD SOP+PROFORM'!$B$2:$AD$2,0)+1,0),0)+IFERROR(VLOOKUP($A357,'TD SOP+PROFORM'!$A$5:$AD$750,MATCH(R$2,'TD SOP+PROFORM'!$B$2:$AD$2,0)+1,0),0)</f>
        <v>0</v>
      </c>
      <c r="S357" s="25">
        <f>IFERROR(VLOOKUP($A357,'TD SOP+PROFORM'!$A$5:$AD$750,MATCH(S$4,'TD SOP+PROFORM'!$B$2:$AD$2,0)+1,0),0)+IFERROR(VLOOKUP($A357,'TD SOP+PROFORM'!$A$5:$AD$750,MATCH(S$2,'TD SOP+PROFORM'!$B$2:$AD$2,0)+1,0),0)</f>
        <v>0</v>
      </c>
      <c r="T357" s="26" t="str">
        <f t="shared" si="84"/>
        <v/>
      </c>
      <c r="U357" s="25">
        <f>IFERROR(VLOOKUP($A357,'TD SOP+PROFORM'!$A$5:$AD$750,MATCH(U$4,'TD SOP+PROFORM'!$B$2:$AD$2,0)+1,0),0)+IFERROR(VLOOKUP($A357,'TD SOP+PROFORM'!$A$5:$AD$750,MATCH(U$2,'TD SOP+PROFORM'!$B$2:$AD$2,0)+1,0),0)</f>
        <v>0</v>
      </c>
      <c r="V357" s="25">
        <f>IFERROR(VLOOKUP($A357,'TD SOP+PROFORM'!$A$5:$AD$750,MATCH(V$4,'TD SOP+PROFORM'!$B$2:$AD$2,0)+1,0),0)+IFERROR(VLOOKUP($A357,'TD SOP+PROFORM'!$A$5:$AD$750,MATCH(V$2,'TD SOP+PROFORM'!$B$2:$AD$2,0)+1,0),0)</f>
        <v>0</v>
      </c>
      <c r="W357" s="26" t="str">
        <f t="shared" si="85"/>
        <v/>
      </c>
      <c r="X357" s="25">
        <f>IFERROR(VLOOKUP($A357,'TD SOP+PROFORM'!$A$5:$AD$750,MATCH(X$4,'TD SOP+PROFORM'!$B$2:$AD$2,0)+1,0),0)+IFERROR(VLOOKUP($A357,'TD SOP+PROFORM'!$A$5:$AD$750,MATCH(X$2,'TD SOP+PROFORM'!$B$2:$AD$2,0)+1,0),0)</f>
        <v>0</v>
      </c>
      <c r="Y357" s="25">
        <f>IFERROR(VLOOKUP($A357,'TD SOP+PROFORM'!$A$5:$AD$750,MATCH(Y$4,'TD SOP+PROFORM'!$B$2:$AD$2,0)+1,0),0)+IFERROR(VLOOKUP($A357,'TD SOP+PROFORM'!$A$5:$AD$750,MATCH(Y$2,'TD SOP+PROFORM'!$B$2:$AD$2,0)+1,0),0)</f>
        <v>0</v>
      </c>
      <c r="Z357" s="26" t="str">
        <f t="shared" si="86"/>
        <v/>
      </c>
      <c r="AA357" s="25">
        <f>IFERROR(VLOOKUP($A357,'TD SOP+PROFORM'!$A$5:$AD$750,MATCH(AA$4,'TD SOP+PROFORM'!$B$2:$AD$2,0)+1,0),0)+IFERROR(VLOOKUP($A357,'TD SOP+PROFORM'!$A$5:$AD$750,MATCH(AA$2,'TD SOP+PROFORM'!$B$2:$AD$2,0)+1,0),0)</f>
        <v>0</v>
      </c>
      <c r="AB357" s="25">
        <f>IFERROR(VLOOKUP($A357,'TD SOP+PROFORM'!$A$5:$AD$750,MATCH(AB$4,'TD SOP+PROFORM'!$B$2:$AD$2,0)+1,0),0)+IFERROR(VLOOKUP($A357,'TD SOP+PROFORM'!$A$5:$AD$750,MATCH(AB$2,'TD SOP+PROFORM'!$B$2:$AD$2,0)+1,0),0)</f>
        <v>0</v>
      </c>
      <c r="AC357" s="26" t="str">
        <f t="shared" si="87"/>
        <v/>
      </c>
      <c r="AD357" s="25">
        <f>IFERROR(VLOOKUP($A357,'TD SOP+PROFORM'!$A$5:$AD$750,MATCH(AD$4,'TD SOP+PROFORM'!$B$2:$AD$2,0)+1,0),0)+IFERROR(VLOOKUP($A357,'TD SOP+PROFORM'!$A$5:$AD$750,MATCH(AD$2,'TD SOP+PROFORM'!$B$2:$AD$2,0)+1,0),0)</f>
        <v>0</v>
      </c>
      <c r="AE357" s="25">
        <f>IFERROR(VLOOKUP($A357,'TD SOP+PROFORM'!$A$5:$AD$750,MATCH(AE$4,'TD SOP+PROFORM'!$B$2:$AD$2,0)+1,0),0)+IFERROR(VLOOKUP($A357,'TD SOP+PROFORM'!$A$5:$AD$750,MATCH(AE$2,'TD SOP+PROFORM'!$B$2:$AD$2,0)+1,0),0)</f>
        <v>0</v>
      </c>
      <c r="AF357" s="26" t="str">
        <f t="shared" si="88"/>
        <v/>
      </c>
      <c r="AG357" s="25">
        <f>IFERROR(VLOOKUP($A357,'TD SOP+PROFORM'!$A$5:$AD$750,MATCH(AG$4,'TD SOP+PROFORM'!$B$2:$AD$2,0)+1,0),0)+IFERROR(VLOOKUP($A357,'TD SOP+PROFORM'!$A$5:$AD$750,MATCH(AG$2,'TD SOP+PROFORM'!$B$2:$AD$2,0)+1,0),0)</f>
        <v>0</v>
      </c>
      <c r="AH357" s="25">
        <f>IFERROR(VLOOKUP($A357,'TD SOP+PROFORM'!$A$5:$AD$750,MATCH(AH$4,'TD SOP+PROFORM'!$B$2:$AD$2,0)+1,0),0)+IFERROR(VLOOKUP($A357,'TD SOP+PROFORM'!$A$5:$AD$750,MATCH(AH$2,'TD SOP+PROFORM'!$B$2:$AD$2,0)+1,0),0)</f>
        <v>0</v>
      </c>
      <c r="AI357" s="26" t="str">
        <f t="shared" si="89"/>
        <v/>
      </c>
      <c r="AJ357" s="25">
        <f>IFERROR(VLOOKUP($A357,'TD SOP+PROFORM'!$A$5:$AD$750,MATCH(AJ$4,'TD SOP+PROFORM'!$B$2:$AD$2,0)+1,0),0)+IFERROR(VLOOKUP($A357,'TD SOP+PROFORM'!$A$5:$AD$750,MATCH(AJ$2,'TD SOP+PROFORM'!$B$2:$AD$2,0)+1,0),0)</f>
        <v>0</v>
      </c>
      <c r="AK357" s="25">
        <f>IFERROR(VLOOKUP($A357,'TD SOP+PROFORM'!$A$5:$AD$750,MATCH(AK$4,'TD SOP+PROFORM'!$B$2:$AD$2,0)+1,0),0)+IFERROR(VLOOKUP($A357,'TD SOP+PROFORM'!$A$5:$AD$750,MATCH(AK$2,'TD SOP+PROFORM'!$B$2:$AD$2,0)+1,0),0)</f>
        <v>0</v>
      </c>
      <c r="AL357" s="26" t="str">
        <f t="shared" si="90"/>
        <v/>
      </c>
      <c r="AM357" s="25">
        <f t="shared" si="92"/>
        <v>0</v>
      </c>
      <c r="AN357" s="25">
        <f t="shared" si="92"/>
        <v>0</v>
      </c>
      <c r="AO357" s="26" t="str">
        <f t="shared" si="91"/>
        <v/>
      </c>
    </row>
    <row r="358" spans="1:41" x14ac:dyDescent="0.35">
      <c r="A358" s="24">
        <f>IF(AND('TD SOP+PROFORM'!A355&lt;&gt;"",'TD SOP+PROFORM'!A355&lt;&gt;"TOTAL"),'TD SOP+PROFORM'!A355,0)</f>
        <v>0</v>
      </c>
      <c r="C358" s="25" t="str">
        <f>IFERROR(VLOOKUP($A358,'TD SOP+PROFORM'!$A$5:$AD$750,MATCH(C$4,'TD SOP+PROFORM'!$B$2:$AT$2,0)+1,0),"")</f>
        <v/>
      </c>
      <c r="D358" s="25" t="str">
        <f>IFERROR(VLOOKUP($A358,'TD SOP+PROFORM'!$A$5:$AD$750,MATCH(D$4,'TD SOP+PROFORM'!$B$2:$AT$2,0)+1,0),"")</f>
        <v/>
      </c>
      <c r="E358" s="26" t="str">
        <f t="shared" si="79"/>
        <v/>
      </c>
      <c r="F358" s="25" t="str">
        <f>IFERROR(VLOOKUP($A358,'TD SOP+PROFORM'!$A$5:$AD$750,MATCH(F$4,'TD SOP+PROFORM'!$B$2:$AT$2,0)+1,0),"")</f>
        <v/>
      </c>
      <c r="G358" s="25" t="str">
        <f>IFERROR(VLOOKUP($A358,'TD SOP+PROFORM'!$A$5:$AD$750,MATCH(G$4,'TD SOP+PROFORM'!$B$2:$AT$2,0)+1,0),"")</f>
        <v/>
      </c>
      <c r="H358" s="26" t="str">
        <f t="shared" si="80"/>
        <v/>
      </c>
      <c r="I358" s="25" t="str">
        <f>IFERROR(VLOOKUP($A358,'TD SOP+PROFORM'!$A$5:$AD$750,MATCH(I$4,'TD SOP+PROFORM'!$B$2:$AT$2,0)+1,0),"")</f>
        <v/>
      </c>
      <c r="J358" s="25" t="str">
        <f>IFERROR(VLOOKUP($A358,'TD SOP+PROFORM'!$A$5:$AD$750,MATCH(J$4,'TD SOP+PROFORM'!$B$2:$AT$2,0)+1,0),"")</f>
        <v/>
      </c>
      <c r="K358" s="26" t="str">
        <f t="shared" si="81"/>
        <v/>
      </c>
      <c r="L358" s="25" t="str">
        <f>IFERROR(VLOOKUP($A358,'TD SOP+PROFORM'!$A$5:$AD$750,MATCH(L$4,'TD SOP+PROFORM'!$B$2:$AT$2,0)+1,0),"")</f>
        <v/>
      </c>
      <c r="M358" s="25" t="str">
        <f>IFERROR(VLOOKUP($A358,'TD SOP+PROFORM'!$A$5:$AD$750,MATCH(M$4,'TD SOP+PROFORM'!$B$2:$AT$2,0)+1,0),"")</f>
        <v/>
      </c>
      <c r="N358" s="26" t="str">
        <f t="shared" si="82"/>
        <v/>
      </c>
      <c r="O358" s="25">
        <f>IFERROR(VLOOKUP($A358,'TD SOP+PROFORM'!$A$5:$AD$750,MATCH(O$4,'TD SOP+PROFORM'!$B$2:$AD$2,0)+1,0),0)+IFERROR(VLOOKUP($A358,'TD SOP+PROFORM'!$A$5:$AD$750,MATCH(O$2,'TD SOP+PROFORM'!$B$2:$AD$2,0)+1,0),0)</f>
        <v>0</v>
      </c>
      <c r="P358" s="25">
        <f>IFERROR(VLOOKUP($A358,'TD SOP+PROFORM'!$A$5:$AD$750,MATCH(P$4,'TD SOP+PROFORM'!$B$2:$AD$2,0)+1,0),0)+IFERROR(VLOOKUP($A358,'TD SOP+PROFORM'!$A$5:$AD$750,MATCH(P$2,'TD SOP+PROFORM'!$B$2:$AD$2,0)+1,0),0)</f>
        <v>0</v>
      </c>
      <c r="Q358" s="26" t="str">
        <f t="shared" si="83"/>
        <v/>
      </c>
      <c r="R358" s="25">
        <f>IFERROR(VLOOKUP($A358,'TD SOP+PROFORM'!$A$5:$AD$750,MATCH(R$4,'TD SOP+PROFORM'!$B$2:$AD$2,0)+1,0),0)+IFERROR(VLOOKUP($A358,'TD SOP+PROFORM'!$A$5:$AD$750,MATCH(R$2,'TD SOP+PROFORM'!$B$2:$AD$2,0)+1,0),0)</f>
        <v>0</v>
      </c>
      <c r="S358" s="25">
        <f>IFERROR(VLOOKUP($A358,'TD SOP+PROFORM'!$A$5:$AD$750,MATCH(S$4,'TD SOP+PROFORM'!$B$2:$AD$2,0)+1,0),0)+IFERROR(VLOOKUP($A358,'TD SOP+PROFORM'!$A$5:$AD$750,MATCH(S$2,'TD SOP+PROFORM'!$B$2:$AD$2,0)+1,0),0)</f>
        <v>0</v>
      </c>
      <c r="T358" s="26" t="str">
        <f t="shared" si="84"/>
        <v/>
      </c>
      <c r="U358" s="25">
        <f>IFERROR(VLOOKUP($A358,'TD SOP+PROFORM'!$A$5:$AD$750,MATCH(U$4,'TD SOP+PROFORM'!$B$2:$AD$2,0)+1,0),0)+IFERROR(VLOOKUP($A358,'TD SOP+PROFORM'!$A$5:$AD$750,MATCH(U$2,'TD SOP+PROFORM'!$B$2:$AD$2,0)+1,0),0)</f>
        <v>0</v>
      </c>
      <c r="V358" s="25">
        <f>IFERROR(VLOOKUP($A358,'TD SOP+PROFORM'!$A$5:$AD$750,MATCH(V$4,'TD SOP+PROFORM'!$B$2:$AD$2,0)+1,0),0)+IFERROR(VLOOKUP($A358,'TD SOP+PROFORM'!$A$5:$AD$750,MATCH(V$2,'TD SOP+PROFORM'!$B$2:$AD$2,0)+1,0),0)</f>
        <v>0</v>
      </c>
      <c r="W358" s="26" t="str">
        <f t="shared" si="85"/>
        <v/>
      </c>
      <c r="X358" s="25">
        <f>IFERROR(VLOOKUP($A358,'TD SOP+PROFORM'!$A$5:$AD$750,MATCH(X$4,'TD SOP+PROFORM'!$B$2:$AD$2,0)+1,0),0)+IFERROR(VLOOKUP($A358,'TD SOP+PROFORM'!$A$5:$AD$750,MATCH(X$2,'TD SOP+PROFORM'!$B$2:$AD$2,0)+1,0),0)</f>
        <v>0</v>
      </c>
      <c r="Y358" s="25">
        <f>IFERROR(VLOOKUP($A358,'TD SOP+PROFORM'!$A$5:$AD$750,MATCH(Y$4,'TD SOP+PROFORM'!$B$2:$AD$2,0)+1,0),0)+IFERROR(VLOOKUP($A358,'TD SOP+PROFORM'!$A$5:$AD$750,MATCH(Y$2,'TD SOP+PROFORM'!$B$2:$AD$2,0)+1,0),0)</f>
        <v>0</v>
      </c>
      <c r="Z358" s="26" t="str">
        <f t="shared" si="86"/>
        <v/>
      </c>
      <c r="AA358" s="25">
        <f>IFERROR(VLOOKUP($A358,'TD SOP+PROFORM'!$A$5:$AD$750,MATCH(AA$4,'TD SOP+PROFORM'!$B$2:$AD$2,0)+1,0),0)+IFERROR(VLOOKUP($A358,'TD SOP+PROFORM'!$A$5:$AD$750,MATCH(AA$2,'TD SOP+PROFORM'!$B$2:$AD$2,0)+1,0),0)</f>
        <v>0</v>
      </c>
      <c r="AB358" s="25">
        <f>IFERROR(VLOOKUP($A358,'TD SOP+PROFORM'!$A$5:$AD$750,MATCH(AB$4,'TD SOP+PROFORM'!$B$2:$AD$2,0)+1,0),0)+IFERROR(VLOOKUP($A358,'TD SOP+PROFORM'!$A$5:$AD$750,MATCH(AB$2,'TD SOP+PROFORM'!$B$2:$AD$2,0)+1,0),0)</f>
        <v>0</v>
      </c>
      <c r="AC358" s="26" t="str">
        <f t="shared" si="87"/>
        <v/>
      </c>
      <c r="AD358" s="25">
        <f>IFERROR(VLOOKUP($A358,'TD SOP+PROFORM'!$A$5:$AD$750,MATCH(AD$4,'TD SOP+PROFORM'!$B$2:$AD$2,0)+1,0),0)+IFERROR(VLOOKUP($A358,'TD SOP+PROFORM'!$A$5:$AD$750,MATCH(AD$2,'TD SOP+PROFORM'!$B$2:$AD$2,0)+1,0),0)</f>
        <v>0</v>
      </c>
      <c r="AE358" s="25">
        <f>IFERROR(VLOOKUP($A358,'TD SOP+PROFORM'!$A$5:$AD$750,MATCH(AE$4,'TD SOP+PROFORM'!$B$2:$AD$2,0)+1,0),0)+IFERROR(VLOOKUP($A358,'TD SOP+PROFORM'!$A$5:$AD$750,MATCH(AE$2,'TD SOP+PROFORM'!$B$2:$AD$2,0)+1,0),0)</f>
        <v>0</v>
      </c>
      <c r="AF358" s="26" t="str">
        <f t="shared" si="88"/>
        <v/>
      </c>
      <c r="AG358" s="25">
        <f>IFERROR(VLOOKUP($A358,'TD SOP+PROFORM'!$A$5:$AD$750,MATCH(AG$4,'TD SOP+PROFORM'!$B$2:$AD$2,0)+1,0),0)+IFERROR(VLOOKUP($A358,'TD SOP+PROFORM'!$A$5:$AD$750,MATCH(AG$2,'TD SOP+PROFORM'!$B$2:$AD$2,0)+1,0),0)</f>
        <v>0</v>
      </c>
      <c r="AH358" s="25">
        <f>IFERROR(VLOOKUP($A358,'TD SOP+PROFORM'!$A$5:$AD$750,MATCH(AH$4,'TD SOP+PROFORM'!$B$2:$AD$2,0)+1,0),0)+IFERROR(VLOOKUP($A358,'TD SOP+PROFORM'!$A$5:$AD$750,MATCH(AH$2,'TD SOP+PROFORM'!$B$2:$AD$2,0)+1,0),0)</f>
        <v>0</v>
      </c>
      <c r="AI358" s="26" t="str">
        <f t="shared" si="89"/>
        <v/>
      </c>
      <c r="AJ358" s="25">
        <f>IFERROR(VLOOKUP($A358,'TD SOP+PROFORM'!$A$5:$AD$750,MATCH(AJ$4,'TD SOP+PROFORM'!$B$2:$AD$2,0)+1,0),0)+IFERROR(VLOOKUP($A358,'TD SOP+PROFORM'!$A$5:$AD$750,MATCH(AJ$2,'TD SOP+PROFORM'!$B$2:$AD$2,0)+1,0),0)</f>
        <v>0</v>
      </c>
      <c r="AK358" s="25">
        <f>IFERROR(VLOOKUP($A358,'TD SOP+PROFORM'!$A$5:$AD$750,MATCH(AK$4,'TD SOP+PROFORM'!$B$2:$AD$2,0)+1,0),0)+IFERROR(VLOOKUP($A358,'TD SOP+PROFORM'!$A$5:$AD$750,MATCH(AK$2,'TD SOP+PROFORM'!$B$2:$AD$2,0)+1,0),0)</f>
        <v>0</v>
      </c>
      <c r="AL358" s="26" t="str">
        <f t="shared" si="90"/>
        <v/>
      </c>
      <c r="AM358" s="25">
        <f t="shared" si="92"/>
        <v>0</v>
      </c>
      <c r="AN358" s="25">
        <f t="shared" si="92"/>
        <v>0</v>
      </c>
      <c r="AO358" s="26" t="str">
        <f t="shared" si="91"/>
        <v/>
      </c>
    </row>
    <row r="359" spans="1:41" x14ac:dyDescent="0.35">
      <c r="A359" s="24">
        <f>IF(AND('TD SOP+PROFORM'!A356&lt;&gt;"",'TD SOP+PROFORM'!A356&lt;&gt;"TOTAL"),'TD SOP+PROFORM'!A356,0)</f>
        <v>0</v>
      </c>
      <c r="C359" s="25" t="str">
        <f>IFERROR(VLOOKUP($A359,'TD SOP+PROFORM'!$A$5:$AD$750,MATCH(C$4,'TD SOP+PROFORM'!$B$2:$AT$2,0)+1,0),"")</f>
        <v/>
      </c>
      <c r="D359" s="25" t="str">
        <f>IFERROR(VLOOKUP($A359,'TD SOP+PROFORM'!$A$5:$AD$750,MATCH(D$4,'TD SOP+PROFORM'!$B$2:$AT$2,0)+1,0),"")</f>
        <v/>
      </c>
      <c r="E359" s="26" t="str">
        <f t="shared" si="79"/>
        <v/>
      </c>
      <c r="F359" s="25" t="str">
        <f>IFERROR(VLOOKUP($A359,'TD SOP+PROFORM'!$A$5:$AD$750,MATCH(F$4,'TD SOP+PROFORM'!$B$2:$AT$2,0)+1,0),"")</f>
        <v/>
      </c>
      <c r="G359" s="25" t="str">
        <f>IFERROR(VLOOKUP($A359,'TD SOP+PROFORM'!$A$5:$AD$750,MATCH(G$4,'TD SOP+PROFORM'!$B$2:$AT$2,0)+1,0),"")</f>
        <v/>
      </c>
      <c r="H359" s="26" t="str">
        <f t="shared" si="80"/>
        <v/>
      </c>
      <c r="I359" s="25" t="str">
        <f>IFERROR(VLOOKUP($A359,'TD SOP+PROFORM'!$A$5:$AD$750,MATCH(I$4,'TD SOP+PROFORM'!$B$2:$AT$2,0)+1,0),"")</f>
        <v/>
      </c>
      <c r="J359" s="25" t="str">
        <f>IFERROR(VLOOKUP($A359,'TD SOP+PROFORM'!$A$5:$AD$750,MATCH(J$4,'TD SOP+PROFORM'!$B$2:$AT$2,0)+1,0),"")</f>
        <v/>
      </c>
      <c r="K359" s="26" t="str">
        <f t="shared" si="81"/>
        <v/>
      </c>
      <c r="L359" s="25" t="str">
        <f>IFERROR(VLOOKUP($A359,'TD SOP+PROFORM'!$A$5:$AD$750,MATCH(L$4,'TD SOP+PROFORM'!$B$2:$AT$2,0)+1,0),"")</f>
        <v/>
      </c>
      <c r="M359" s="25" t="str">
        <f>IFERROR(VLOOKUP($A359,'TD SOP+PROFORM'!$A$5:$AD$750,MATCH(M$4,'TD SOP+PROFORM'!$B$2:$AT$2,0)+1,0),"")</f>
        <v/>
      </c>
      <c r="N359" s="26" t="str">
        <f t="shared" si="82"/>
        <v/>
      </c>
      <c r="O359" s="25">
        <f>IFERROR(VLOOKUP($A359,'TD SOP+PROFORM'!$A$5:$AD$750,MATCH(O$4,'TD SOP+PROFORM'!$B$2:$AD$2,0)+1,0),0)+IFERROR(VLOOKUP($A359,'TD SOP+PROFORM'!$A$5:$AD$750,MATCH(O$2,'TD SOP+PROFORM'!$B$2:$AD$2,0)+1,0),0)</f>
        <v>0</v>
      </c>
      <c r="P359" s="25">
        <f>IFERROR(VLOOKUP($A359,'TD SOP+PROFORM'!$A$5:$AD$750,MATCH(P$4,'TD SOP+PROFORM'!$B$2:$AD$2,0)+1,0),0)+IFERROR(VLOOKUP($A359,'TD SOP+PROFORM'!$A$5:$AD$750,MATCH(P$2,'TD SOP+PROFORM'!$B$2:$AD$2,0)+1,0),0)</f>
        <v>0</v>
      </c>
      <c r="Q359" s="26" t="str">
        <f t="shared" si="83"/>
        <v/>
      </c>
      <c r="R359" s="25">
        <f>IFERROR(VLOOKUP($A359,'TD SOP+PROFORM'!$A$5:$AD$750,MATCH(R$4,'TD SOP+PROFORM'!$B$2:$AD$2,0)+1,0),0)+IFERROR(VLOOKUP($A359,'TD SOP+PROFORM'!$A$5:$AD$750,MATCH(R$2,'TD SOP+PROFORM'!$B$2:$AD$2,0)+1,0),0)</f>
        <v>0</v>
      </c>
      <c r="S359" s="25">
        <f>IFERROR(VLOOKUP($A359,'TD SOP+PROFORM'!$A$5:$AD$750,MATCH(S$4,'TD SOP+PROFORM'!$B$2:$AD$2,0)+1,0),0)+IFERROR(VLOOKUP($A359,'TD SOP+PROFORM'!$A$5:$AD$750,MATCH(S$2,'TD SOP+PROFORM'!$B$2:$AD$2,0)+1,0),0)</f>
        <v>0</v>
      </c>
      <c r="T359" s="26" t="str">
        <f t="shared" si="84"/>
        <v/>
      </c>
      <c r="U359" s="25">
        <f>IFERROR(VLOOKUP($A359,'TD SOP+PROFORM'!$A$5:$AD$750,MATCH(U$4,'TD SOP+PROFORM'!$B$2:$AD$2,0)+1,0),0)+IFERROR(VLOOKUP($A359,'TD SOP+PROFORM'!$A$5:$AD$750,MATCH(U$2,'TD SOP+PROFORM'!$B$2:$AD$2,0)+1,0),0)</f>
        <v>0</v>
      </c>
      <c r="V359" s="25">
        <f>IFERROR(VLOOKUP($A359,'TD SOP+PROFORM'!$A$5:$AD$750,MATCH(V$4,'TD SOP+PROFORM'!$B$2:$AD$2,0)+1,0),0)+IFERROR(VLOOKUP($A359,'TD SOP+PROFORM'!$A$5:$AD$750,MATCH(V$2,'TD SOP+PROFORM'!$B$2:$AD$2,0)+1,0),0)</f>
        <v>0</v>
      </c>
      <c r="W359" s="26" t="str">
        <f t="shared" si="85"/>
        <v/>
      </c>
      <c r="X359" s="25">
        <f>IFERROR(VLOOKUP($A359,'TD SOP+PROFORM'!$A$5:$AD$750,MATCH(X$4,'TD SOP+PROFORM'!$B$2:$AD$2,0)+1,0),0)+IFERROR(VLOOKUP($A359,'TD SOP+PROFORM'!$A$5:$AD$750,MATCH(X$2,'TD SOP+PROFORM'!$B$2:$AD$2,0)+1,0),0)</f>
        <v>0</v>
      </c>
      <c r="Y359" s="25">
        <f>IFERROR(VLOOKUP($A359,'TD SOP+PROFORM'!$A$5:$AD$750,MATCH(Y$4,'TD SOP+PROFORM'!$B$2:$AD$2,0)+1,0),0)+IFERROR(VLOOKUP($A359,'TD SOP+PROFORM'!$A$5:$AD$750,MATCH(Y$2,'TD SOP+PROFORM'!$B$2:$AD$2,0)+1,0),0)</f>
        <v>0</v>
      </c>
      <c r="Z359" s="26" t="str">
        <f t="shared" si="86"/>
        <v/>
      </c>
      <c r="AA359" s="25">
        <f>IFERROR(VLOOKUP($A359,'TD SOP+PROFORM'!$A$5:$AD$750,MATCH(AA$4,'TD SOP+PROFORM'!$B$2:$AD$2,0)+1,0),0)+IFERROR(VLOOKUP($A359,'TD SOP+PROFORM'!$A$5:$AD$750,MATCH(AA$2,'TD SOP+PROFORM'!$B$2:$AD$2,0)+1,0),0)</f>
        <v>0</v>
      </c>
      <c r="AB359" s="25">
        <f>IFERROR(VLOOKUP($A359,'TD SOP+PROFORM'!$A$5:$AD$750,MATCH(AB$4,'TD SOP+PROFORM'!$B$2:$AD$2,0)+1,0),0)+IFERROR(VLOOKUP($A359,'TD SOP+PROFORM'!$A$5:$AD$750,MATCH(AB$2,'TD SOP+PROFORM'!$B$2:$AD$2,0)+1,0),0)</f>
        <v>0</v>
      </c>
      <c r="AC359" s="26" t="str">
        <f t="shared" si="87"/>
        <v/>
      </c>
      <c r="AD359" s="25">
        <f>IFERROR(VLOOKUP($A359,'TD SOP+PROFORM'!$A$5:$AD$750,MATCH(AD$4,'TD SOP+PROFORM'!$B$2:$AD$2,0)+1,0),0)+IFERROR(VLOOKUP($A359,'TD SOP+PROFORM'!$A$5:$AD$750,MATCH(AD$2,'TD SOP+PROFORM'!$B$2:$AD$2,0)+1,0),0)</f>
        <v>0</v>
      </c>
      <c r="AE359" s="25">
        <f>IFERROR(VLOOKUP($A359,'TD SOP+PROFORM'!$A$5:$AD$750,MATCH(AE$4,'TD SOP+PROFORM'!$B$2:$AD$2,0)+1,0),0)+IFERROR(VLOOKUP($A359,'TD SOP+PROFORM'!$A$5:$AD$750,MATCH(AE$2,'TD SOP+PROFORM'!$B$2:$AD$2,0)+1,0),0)</f>
        <v>0</v>
      </c>
      <c r="AF359" s="26" t="str">
        <f t="shared" si="88"/>
        <v/>
      </c>
      <c r="AG359" s="25">
        <f>IFERROR(VLOOKUP($A359,'TD SOP+PROFORM'!$A$5:$AD$750,MATCH(AG$4,'TD SOP+PROFORM'!$B$2:$AD$2,0)+1,0),0)+IFERROR(VLOOKUP($A359,'TD SOP+PROFORM'!$A$5:$AD$750,MATCH(AG$2,'TD SOP+PROFORM'!$B$2:$AD$2,0)+1,0),0)</f>
        <v>0</v>
      </c>
      <c r="AH359" s="25">
        <f>IFERROR(VLOOKUP($A359,'TD SOP+PROFORM'!$A$5:$AD$750,MATCH(AH$4,'TD SOP+PROFORM'!$B$2:$AD$2,0)+1,0),0)+IFERROR(VLOOKUP($A359,'TD SOP+PROFORM'!$A$5:$AD$750,MATCH(AH$2,'TD SOP+PROFORM'!$B$2:$AD$2,0)+1,0),0)</f>
        <v>0</v>
      </c>
      <c r="AI359" s="26" t="str">
        <f t="shared" si="89"/>
        <v/>
      </c>
      <c r="AJ359" s="25">
        <f>IFERROR(VLOOKUP($A359,'TD SOP+PROFORM'!$A$5:$AD$750,MATCH(AJ$4,'TD SOP+PROFORM'!$B$2:$AD$2,0)+1,0),0)+IFERROR(VLOOKUP($A359,'TD SOP+PROFORM'!$A$5:$AD$750,MATCH(AJ$2,'TD SOP+PROFORM'!$B$2:$AD$2,0)+1,0),0)</f>
        <v>0</v>
      </c>
      <c r="AK359" s="25">
        <f>IFERROR(VLOOKUP($A359,'TD SOP+PROFORM'!$A$5:$AD$750,MATCH(AK$4,'TD SOP+PROFORM'!$B$2:$AD$2,0)+1,0),0)+IFERROR(VLOOKUP($A359,'TD SOP+PROFORM'!$A$5:$AD$750,MATCH(AK$2,'TD SOP+PROFORM'!$B$2:$AD$2,0)+1,0),0)</f>
        <v>0</v>
      </c>
      <c r="AL359" s="26" t="str">
        <f t="shared" si="90"/>
        <v/>
      </c>
      <c r="AM359" s="25">
        <f t="shared" si="92"/>
        <v>0</v>
      </c>
      <c r="AN359" s="25">
        <f t="shared" si="92"/>
        <v>0</v>
      </c>
      <c r="AO359" s="26" t="str">
        <f t="shared" si="91"/>
        <v/>
      </c>
    </row>
    <row r="360" spans="1:41" x14ac:dyDescent="0.35">
      <c r="A360" s="24">
        <f>IF(AND('TD SOP+PROFORM'!A357&lt;&gt;"",'TD SOP+PROFORM'!A357&lt;&gt;"TOTAL"),'TD SOP+PROFORM'!A357,0)</f>
        <v>0</v>
      </c>
      <c r="C360" s="25" t="str">
        <f>IFERROR(VLOOKUP($A360,'TD SOP+PROFORM'!$A$5:$AD$750,MATCH(C$4,'TD SOP+PROFORM'!$B$2:$AT$2,0)+1,0),"")</f>
        <v/>
      </c>
      <c r="D360" s="25" t="str">
        <f>IFERROR(VLOOKUP($A360,'TD SOP+PROFORM'!$A$5:$AD$750,MATCH(D$4,'TD SOP+PROFORM'!$B$2:$AT$2,0)+1,0),"")</f>
        <v/>
      </c>
      <c r="E360" s="26" t="str">
        <f t="shared" si="79"/>
        <v/>
      </c>
      <c r="F360" s="25" t="str">
        <f>IFERROR(VLOOKUP($A360,'TD SOP+PROFORM'!$A$5:$AD$750,MATCH(F$4,'TD SOP+PROFORM'!$B$2:$AT$2,0)+1,0),"")</f>
        <v/>
      </c>
      <c r="G360" s="25" t="str">
        <f>IFERROR(VLOOKUP($A360,'TD SOP+PROFORM'!$A$5:$AD$750,MATCH(G$4,'TD SOP+PROFORM'!$B$2:$AT$2,0)+1,0),"")</f>
        <v/>
      </c>
      <c r="H360" s="26" t="str">
        <f t="shared" si="80"/>
        <v/>
      </c>
      <c r="I360" s="25" t="str">
        <f>IFERROR(VLOOKUP($A360,'TD SOP+PROFORM'!$A$5:$AD$750,MATCH(I$4,'TD SOP+PROFORM'!$B$2:$AT$2,0)+1,0),"")</f>
        <v/>
      </c>
      <c r="J360" s="25" t="str">
        <f>IFERROR(VLOOKUP($A360,'TD SOP+PROFORM'!$A$5:$AD$750,MATCH(J$4,'TD SOP+PROFORM'!$B$2:$AT$2,0)+1,0),"")</f>
        <v/>
      </c>
      <c r="K360" s="26" t="str">
        <f t="shared" si="81"/>
        <v/>
      </c>
      <c r="L360" s="25" t="str">
        <f>IFERROR(VLOOKUP($A360,'TD SOP+PROFORM'!$A$5:$AD$750,MATCH(L$4,'TD SOP+PROFORM'!$B$2:$AT$2,0)+1,0),"")</f>
        <v/>
      </c>
      <c r="M360" s="25" t="str">
        <f>IFERROR(VLOOKUP($A360,'TD SOP+PROFORM'!$A$5:$AD$750,MATCH(M$4,'TD SOP+PROFORM'!$B$2:$AT$2,0)+1,0),"")</f>
        <v/>
      </c>
      <c r="N360" s="26" t="str">
        <f t="shared" si="82"/>
        <v/>
      </c>
      <c r="O360" s="25">
        <f>IFERROR(VLOOKUP($A360,'TD SOP+PROFORM'!$A$5:$AD$750,MATCH(O$4,'TD SOP+PROFORM'!$B$2:$AD$2,0)+1,0),0)+IFERROR(VLOOKUP($A360,'TD SOP+PROFORM'!$A$5:$AD$750,MATCH(O$2,'TD SOP+PROFORM'!$B$2:$AD$2,0)+1,0),0)</f>
        <v>0</v>
      </c>
      <c r="P360" s="25">
        <f>IFERROR(VLOOKUP($A360,'TD SOP+PROFORM'!$A$5:$AD$750,MATCH(P$4,'TD SOP+PROFORM'!$B$2:$AD$2,0)+1,0),0)+IFERROR(VLOOKUP($A360,'TD SOP+PROFORM'!$A$5:$AD$750,MATCH(P$2,'TD SOP+PROFORM'!$B$2:$AD$2,0)+1,0),0)</f>
        <v>0</v>
      </c>
      <c r="Q360" s="26" t="str">
        <f t="shared" si="83"/>
        <v/>
      </c>
      <c r="R360" s="25">
        <f>IFERROR(VLOOKUP($A360,'TD SOP+PROFORM'!$A$5:$AD$750,MATCH(R$4,'TD SOP+PROFORM'!$B$2:$AD$2,0)+1,0),0)+IFERROR(VLOOKUP($A360,'TD SOP+PROFORM'!$A$5:$AD$750,MATCH(R$2,'TD SOP+PROFORM'!$B$2:$AD$2,0)+1,0),0)</f>
        <v>0</v>
      </c>
      <c r="S360" s="25">
        <f>IFERROR(VLOOKUP($A360,'TD SOP+PROFORM'!$A$5:$AD$750,MATCH(S$4,'TD SOP+PROFORM'!$B$2:$AD$2,0)+1,0),0)+IFERROR(VLOOKUP($A360,'TD SOP+PROFORM'!$A$5:$AD$750,MATCH(S$2,'TD SOP+PROFORM'!$B$2:$AD$2,0)+1,0),0)</f>
        <v>0</v>
      </c>
      <c r="T360" s="26" t="str">
        <f t="shared" si="84"/>
        <v/>
      </c>
      <c r="U360" s="25">
        <f>IFERROR(VLOOKUP($A360,'TD SOP+PROFORM'!$A$5:$AD$750,MATCH(U$4,'TD SOP+PROFORM'!$B$2:$AD$2,0)+1,0),0)+IFERROR(VLOOKUP($A360,'TD SOP+PROFORM'!$A$5:$AD$750,MATCH(U$2,'TD SOP+PROFORM'!$B$2:$AD$2,0)+1,0),0)</f>
        <v>0</v>
      </c>
      <c r="V360" s="25">
        <f>IFERROR(VLOOKUP($A360,'TD SOP+PROFORM'!$A$5:$AD$750,MATCH(V$4,'TD SOP+PROFORM'!$B$2:$AD$2,0)+1,0),0)+IFERROR(VLOOKUP($A360,'TD SOP+PROFORM'!$A$5:$AD$750,MATCH(V$2,'TD SOP+PROFORM'!$B$2:$AD$2,0)+1,0),0)</f>
        <v>0</v>
      </c>
      <c r="W360" s="26" t="str">
        <f t="shared" si="85"/>
        <v/>
      </c>
      <c r="X360" s="25">
        <f>IFERROR(VLOOKUP($A360,'TD SOP+PROFORM'!$A$5:$AD$750,MATCH(X$4,'TD SOP+PROFORM'!$B$2:$AD$2,0)+1,0),0)+IFERROR(VLOOKUP($A360,'TD SOP+PROFORM'!$A$5:$AD$750,MATCH(X$2,'TD SOP+PROFORM'!$B$2:$AD$2,0)+1,0),0)</f>
        <v>0</v>
      </c>
      <c r="Y360" s="25">
        <f>IFERROR(VLOOKUP($A360,'TD SOP+PROFORM'!$A$5:$AD$750,MATCH(Y$4,'TD SOP+PROFORM'!$B$2:$AD$2,0)+1,0),0)+IFERROR(VLOOKUP($A360,'TD SOP+PROFORM'!$A$5:$AD$750,MATCH(Y$2,'TD SOP+PROFORM'!$B$2:$AD$2,0)+1,0),0)</f>
        <v>0</v>
      </c>
      <c r="Z360" s="26" t="str">
        <f t="shared" si="86"/>
        <v/>
      </c>
      <c r="AA360" s="25">
        <f>IFERROR(VLOOKUP($A360,'TD SOP+PROFORM'!$A$5:$AD$750,MATCH(AA$4,'TD SOP+PROFORM'!$B$2:$AD$2,0)+1,0),0)+IFERROR(VLOOKUP($A360,'TD SOP+PROFORM'!$A$5:$AD$750,MATCH(AA$2,'TD SOP+PROFORM'!$B$2:$AD$2,0)+1,0),0)</f>
        <v>0</v>
      </c>
      <c r="AB360" s="25">
        <f>IFERROR(VLOOKUP($A360,'TD SOP+PROFORM'!$A$5:$AD$750,MATCH(AB$4,'TD SOP+PROFORM'!$B$2:$AD$2,0)+1,0),0)+IFERROR(VLOOKUP($A360,'TD SOP+PROFORM'!$A$5:$AD$750,MATCH(AB$2,'TD SOP+PROFORM'!$B$2:$AD$2,0)+1,0),0)</f>
        <v>0</v>
      </c>
      <c r="AC360" s="26" t="str">
        <f t="shared" si="87"/>
        <v/>
      </c>
      <c r="AD360" s="25">
        <f>IFERROR(VLOOKUP($A360,'TD SOP+PROFORM'!$A$5:$AD$750,MATCH(AD$4,'TD SOP+PROFORM'!$B$2:$AD$2,0)+1,0),0)+IFERROR(VLOOKUP($A360,'TD SOP+PROFORM'!$A$5:$AD$750,MATCH(AD$2,'TD SOP+PROFORM'!$B$2:$AD$2,0)+1,0),0)</f>
        <v>0</v>
      </c>
      <c r="AE360" s="25">
        <f>IFERROR(VLOOKUP($A360,'TD SOP+PROFORM'!$A$5:$AD$750,MATCH(AE$4,'TD SOP+PROFORM'!$B$2:$AD$2,0)+1,0),0)+IFERROR(VLOOKUP($A360,'TD SOP+PROFORM'!$A$5:$AD$750,MATCH(AE$2,'TD SOP+PROFORM'!$B$2:$AD$2,0)+1,0),0)</f>
        <v>0</v>
      </c>
      <c r="AF360" s="26" t="str">
        <f t="shared" si="88"/>
        <v/>
      </c>
      <c r="AG360" s="25">
        <f>IFERROR(VLOOKUP($A360,'TD SOP+PROFORM'!$A$5:$AD$750,MATCH(AG$4,'TD SOP+PROFORM'!$B$2:$AD$2,0)+1,0),0)+IFERROR(VLOOKUP($A360,'TD SOP+PROFORM'!$A$5:$AD$750,MATCH(AG$2,'TD SOP+PROFORM'!$B$2:$AD$2,0)+1,0),0)</f>
        <v>0</v>
      </c>
      <c r="AH360" s="25">
        <f>IFERROR(VLOOKUP($A360,'TD SOP+PROFORM'!$A$5:$AD$750,MATCH(AH$4,'TD SOP+PROFORM'!$B$2:$AD$2,0)+1,0),0)+IFERROR(VLOOKUP($A360,'TD SOP+PROFORM'!$A$5:$AD$750,MATCH(AH$2,'TD SOP+PROFORM'!$B$2:$AD$2,0)+1,0),0)</f>
        <v>0</v>
      </c>
      <c r="AI360" s="26" t="str">
        <f t="shared" si="89"/>
        <v/>
      </c>
      <c r="AJ360" s="25">
        <f>IFERROR(VLOOKUP($A360,'TD SOP+PROFORM'!$A$5:$AD$750,MATCH(AJ$4,'TD SOP+PROFORM'!$B$2:$AD$2,0)+1,0),0)+IFERROR(VLOOKUP($A360,'TD SOP+PROFORM'!$A$5:$AD$750,MATCH(AJ$2,'TD SOP+PROFORM'!$B$2:$AD$2,0)+1,0),0)</f>
        <v>0</v>
      </c>
      <c r="AK360" s="25">
        <f>IFERROR(VLOOKUP($A360,'TD SOP+PROFORM'!$A$5:$AD$750,MATCH(AK$4,'TD SOP+PROFORM'!$B$2:$AD$2,0)+1,0),0)+IFERROR(VLOOKUP($A360,'TD SOP+PROFORM'!$A$5:$AD$750,MATCH(AK$2,'TD SOP+PROFORM'!$B$2:$AD$2,0)+1,0),0)</f>
        <v>0</v>
      </c>
      <c r="AL360" s="26" t="str">
        <f t="shared" si="90"/>
        <v/>
      </c>
      <c r="AM360" s="25">
        <f t="shared" si="92"/>
        <v>0</v>
      </c>
      <c r="AN360" s="25">
        <f t="shared" si="92"/>
        <v>0</v>
      </c>
      <c r="AO360" s="26" t="str">
        <f t="shared" si="91"/>
        <v/>
      </c>
    </row>
    <row r="361" spans="1:41" x14ac:dyDescent="0.35">
      <c r="A361" s="24">
        <f>IF(AND('TD SOP+PROFORM'!A358&lt;&gt;"",'TD SOP+PROFORM'!A358&lt;&gt;"TOTAL"),'TD SOP+PROFORM'!A358,0)</f>
        <v>0</v>
      </c>
      <c r="C361" s="25" t="str">
        <f>IFERROR(VLOOKUP($A361,'TD SOP+PROFORM'!$A$5:$AD$750,MATCH(C$4,'TD SOP+PROFORM'!$B$2:$AT$2,0)+1,0),"")</f>
        <v/>
      </c>
      <c r="D361" s="25" t="str">
        <f>IFERROR(VLOOKUP($A361,'TD SOP+PROFORM'!$A$5:$AD$750,MATCH(D$4,'TD SOP+PROFORM'!$B$2:$AT$2,0)+1,0),"")</f>
        <v/>
      </c>
      <c r="E361" s="26" t="str">
        <f t="shared" si="79"/>
        <v/>
      </c>
      <c r="F361" s="25" t="str">
        <f>IFERROR(VLOOKUP($A361,'TD SOP+PROFORM'!$A$5:$AD$750,MATCH(F$4,'TD SOP+PROFORM'!$B$2:$AT$2,0)+1,0),"")</f>
        <v/>
      </c>
      <c r="G361" s="25" t="str">
        <f>IFERROR(VLOOKUP($A361,'TD SOP+PROFORM'!$A$5:$AD$750,MATCH(G$4,'TD SOP+PROFORM'!$B$2:$AT$2,0)+1,0),"")</f>
        <v/>
      </c>
      <c r="H361" s="26" t="str">
        <f t="shared" si="80"/>
        <v/>
      </c>
      <c r="I361" s="25" t="str">
        <f>IFERROR(VLOOKUP($A361,'TD SOP+PROFORM'!$A$5:$AD$750,MATCH(I$4,'TD SOP+PROFORM'!$B$2:$AT$2,0)+1,0),"")</f>
        <v/>
      </c>
      <c r="J361" s="25" t="str">
        <f>IFERROR(VLOOKUP($A361,'TD SOP+PROFORM'!$A$5:$AD$750,MATCH(J$4,'TD SOP+PROFORM'!$B$2:$AT$2,0)+1,0),"")</f>
        <v/>
      </c>
      <c r="K361" s="26" t="str">
        <f t="shared" si="81"/>
        <v/>
      </c>
      <c r="L361" s="25" t="str">
        <f>IFERROR(VLOOKUP($A361,'TD SOP+PROFORM'!$A$5:$AD$750,MATCH(L$4,'TD SOP+PROFORM'!$B$2:$AT$2,0)+1,0),"")</f>
        <v/>
      </c>
      <c r="M361" s="25" t="str">
        <f>IFERROR(VLOOKUP($A361,'TD SOP+PROFORM'!$A$5:$AD$750,MATCH(M$4,'TD SOP+PROFORM'!$B$2:$AT$2,0)+1,0),"")</f>
        <v/>
      </c>
      <c r="N361" s="26" t="str">
        <f t="shared" si="82"/>
        <v/>
      </c>
      <c r="O361" s="25">
        <f>IFERROR(VLOOKUP($A361,'TD SOP+PROFORM'!$A$5:$AD$750,MATCH(O$4,'TD SOP+PROFORM'!$B$2:$AD$2,0)+1,0),0)+IFERROR(VLOOKUP($A361,'TD SOP+PROFORM'!$A$5:$AD$750,MATCH(O$2,'TD SOP+PROFORM'!$B$2:$AD$2,0)+1,0),0)</f>
        <v>0</v>
      </c>
      <c r="P361" s="25">
        <f>IFERROR(VLOOKUP($A361,'TD SOP+PROFORM'!$A$5:$AD$750,MATCH(P$4,'TD SOP+PROFORM'!$B$2:$AD$2,0)+1,0),0)+IFERROR(VLOOKUP($A361,'TD SOP+PROFORM'!$A$5:$AD$750,MATCH(P$2,'TD SOP+PROFORM'!$B$2:$AD$2,0)+1,0),0)</f>
        <v>0</v>
      </c>
      <c r="Q361" s="26" t="str">
        <f t="shared" si="83"/>
        <v/>
      </c>
      <c r="R361" s="25">
        <f>IFERROR(VLOOKUP($A361,'TD SOP+PROFORM'!$A$5:$AD$750,MATCH(R$4,'TD SOP+PROFORM'!$B$2:$AD$2,0)+1,0),0)+IFERROR(VLOOKUP($A361,'TD SOP+PROFORM'!$A$5:$AD$750,MATCH(R$2,'TD SOP+PROFORM'!$B$2:$AD$2,0)+1,0),0)</f>
        <v>0</v>
      </c>
      <c r="S361" s="25">
        <f>IFERROR(VLOOKUP($A361,'TD SOP+PROFORM'!$A$5:$AD$750,MATCH(S$4,'TD SOP+PROFORM'!$B$2:$AD$2,0)+1,0),0)+IFERROR(VLOOKUP($A361,'TD SOP+PROFORM'!$A$5:$AD$750,MATCH(S$2,'TD SOP+PROFORM'!$B$2:$AD$2,0)+1,0),0)</f>
        <v>0</v>
      </c>
      <c r="T361" s="26" t="str">
        <f t="shared" si="84"/>
        <v/>
      </c>
      <c r="U361" s="25">
        <f>IFERROR(VLOOKUP($A361,'TD SOP+PROFORM'!$A$5:$AD$750,MATCH(U$4,'TD SOP+PROFORM'!$B$2:$AD$2,0)+1,0),0)+IFERROR(VLOOKUP($A361,'TD SOP+PROFORM'!$A$5:$AD$750,MATCH(U$2,'TD SOP+PROFORM'!$B$2:$AD$2,0)+1,0),0)</f>
        <v>0</v>
      </c>
      <c r="V361" s="25">
        <f>IFERROR(VLOOKUP($A361,'TD SOP+PROFORM'!$A$5:$AD$750,MATCH(V$4,'TD SOP+PROFORM'!$B$2:$AD$2,0)+1,0),0)+IFERROR(VLOOKUP($A361,'TD SOP+PROFORM'!$A$5:$AD$750,MATCH(V$2,'TD SOP+PROFORM'!$B$2:$AD$2,0)+1,0),0)</f>
        <v>0</v>
      </c>
      <c r="W361" s="26" t="str">
        <f t="shared" si="85"/>
        <v/>
      </c>
      <c r="X361" s="25">
        <f>IFERROR(VLOOKUP($A361,'TD SOP+PROFORM'!$A$5:$AD$750,MATCH(X$4,'TD SOP+PROFORM'!$B$2:$AD$2,0)+1,0),0)+IFERROR(VLOOKUP($A361,'TD SOP+PROFORM'!$A$5:$AD$750,MATCH(X$2,'TD SOP+PROFORM'!$B$2:$AD$2,0)+1,0),0)</f>
        <v>0</v>
      </c>
      <c r="Y361" s="25">
        <f>IFERROR(VLOOKUP($A361,'TD SOP+PROFORM'!$A$5:$AD$750,MATCH(Y$4,'TD SOP+PROFORM'!$B$2:$AD$2,0)+1,0),0)+IFERROR(VLOOKUP($A361,'TD SOP+PROFORM'!$A$5:$AD$750,MATCH(Y$2,'TD SOP+PROFORM'!$B$2:$AD$2,0)+1,0),0)</f>
        <v>0</v>
      </c>
      <c r="Z361" s="26" t="str">
        <f t="shared" si="86"/>
        <v/>
      </c>
      <c r="AA361" s="25">
        <f>IFERROR(VLOOKUP($A361,'TD SOP+PROFORM'!$A$5:$AD$750,MATCH(AA$4,'TD SOP+PROFORM'!$B$2:$AD$2,0)+1,0),0)+IFERROR(VLOOKUP($A361,'TD SOP+PROFORM'!$A$5:$AD$750,MATCH(AA$2,'TD SOP+PROFORM'!$B$2:$AD$2,0)+1,0),0)</f>
        <v>0</v>
      </c>
      <c r="AB361" s="25">
        <f>IFERROR(VLOOKUP($A361,'TD SOP+PROFORM'!$A$5:$AD$750,MATCH(AB$4,'TD SOP+PROFORM'!$B$2:$AD$2,0)+1,0),0)+IFERROR(VLOOKUP($A361,'TD SOP+PROFORM'!$A$5:$AD$750,MATCH(AB$2,'TD SOP+PROFORM'!$B$2:$AD$2,0)+1,0),0)</f>
        <v>0</v>
      </c>
      <c r="AC361" s="26" t="str">
        <f t="shared" si="87"/>
        <v/>
      </c>
      <c r="AD361" s="25">
        <f>IFERROR(VLOOKUP($A361,'TD SOP+PROFORM'!$A$5:$AD$750,MATCH(AD$4,'TD SOP+PROFORM'!$B$2:$AD$2,0)+1,0),0)+IFERROR(VLOOKUP($A361,'TD SOP+PROFORM'!$A$5:$AD$750,MATCH(AD$2,'TD SOP+PROFORM'!$B$2:$AD$2,0)+1,0),0)</f>
        <v>0</v>
      </c>
      <c r="AE361" s="25">
        <f>IFERROR(VLOOKUP($A361,'TD SOP+PROFORM'!$A$5:$AD$750,MATCH(AE$4,'TD SOP+PROFORM'!$B$2:$AD$2,0)+1,0),0)+IFERROR(VLOOKUP($A361,'TD SOP+PROFORM'!$A$5:$AD$750,MATCH(AE$2,'TD SOP+PROFORM'!$B$2:$AD$2,0)+1,0),0)</f>
        <v>0</v>
      </c>
      <c r="AF361" s="26" t="str">
        <f t="shared" si="88"/>
        <v/>
      </c>
      <c r="AG361" s="25">
        <f>IFERROR(VLOOKUP($A361,'TD SOP+PROFORM'!$A$5:$AD$750,MATCH(AG$4,'TD SOP+PROFORM'!$B$2:$AD$2,0)+1,0),0)+IFERROR(VLOOKUP($A361,'TD SOP+PROFORM'!$A$5:$AD$750,MATCH(AG$2,'TD SOP+PROFORM'!$B$2:$AD$2,0)+1,0),0)</f>
        <v>0</v>
      </c>
      <c r="AH361" s="25">
        <f>IFERROR(VLOOKUP($A361,'TD SOP+PROFORM'!$A$5:$AD$750,MATCH(AH$4,'TD SOP+PROFORM'!$B$2:$AD$2,0)+1,0),0)+IFERROR(VLOOKUP($A361,'TD SOP+PROFORM'!$A$5:$AD$750,MATCH(AH$2,'TD SOP+PROFORM'!$B$2:$AD$2,0)+1,0),0)</f>
        <v>0</v>
      </c>
      <c r="AI361" s="26" t="str">
        <f t="shared" si="89"/>
        <v/>
      </c>
      <c r="AJ361" s="25">
        <f>IFERROR(VLOOKUP($A361,'TD SOP+PROFORM'!$A$5:$AD$750,MATCH(AJ$4,'TD SOP+PROFORM'!$B$2:$AD$2,0)+1,0),0)+IFERROR(VLOOKUP($A361,'TD SOP+PROFORM'!$A$5:$AD$750,MATCH(AJ$2,'TD SOP+PROFORM'!$B$2:$AD$2,0)+1,0),0)</f>
        <v>0</v>
      </c>
      <c r="AK361" s="25">
        <f>IFERROR(VLOOKUP($A361,'TD SOP+PROFORM'!$A$5:$AD$750,MATCH(AK$4,'TD SOP+PROFORM'!$B$2:$AD$2,0)+1,0),0)+IFERROR(VLOOKUP($A361,'TD SOP+PROFORM'!$A$5:$AD$750,MATCH(AK$2,'TD SOP+PROFORM'!$B$2:$AD$2,0)+1,0),0)</f>
        <v>0</v>
      </c>
      <c r="AL361" s="26" t="str">
        <f t="shared" si="90"/>
        <v/>
      </c>
      <c r="AM361" s="25">
        <f t="shared" si="92"/>
        <v>0</v>
      </c>
      <c r="AN361" s="25">
        <f t="shared" si="92"/>
        <v>0</v>
      </c>
      <c r="AO361" s="26" t="str">
        <f t="shared" si="91"/>
        <v/>
      </c>
    </row>
    <row r="362" spans="1:41" x14ac:dyDescent="0.35">
      <c r="A362" s="24">
        <f>IF(AND('TD SOP+PROFORM'!A359&lt;&gt;"",'TD SOP+PROFORM'!A359&lt;&gt;"TOTAL"),'TD SOP+PROFORM'!A359,0)</f>
        <v>0</v>
      </c>
      <c r="C362" s="25" t="str">
        <f>IFERROR(VLOOKUP($A362,'TD SOP+PROFORM'!$A$5:$AD$750,MATCH(C$4,'TD SOP+PROFORM'!$B$2:$AT$2,0)+1,0),"")</f>
        <v/>
      </c>
      <c r="D362" s="25" t="str">
        <f>IFERROR(VLOOKUP($A362,'TD SOP+PROFORM'!$A$5:$AD$750,MATCH(D$4,'TD SOP+PROFORM'!$B$2:$AT$2,0)+1,0),"")</f>
        <v/>
      </c>
      <c r="E362" s="26" t="str">
        <f t="shared" si="79"/>
        <v/>
      </c>
      <c r="F362" s="25" t="str">
        <f>IFERROR(VLOOKUP($A362,'TD SOP+PROFORM'!$A$5:$AD$750,MATCH(F$4,'TD SOP+PROFORM'!$B$2:$AT$2,0)+1,0),"")</f>
        <v/>
      </c>
      <c r="G362" s="25" t="str">
        <f>IFERROR(VLOOKUP($A362,'TD SOP+PROFORM'!$A$5:$AD$750,MATCH(G$4,'TD SOP+PROFORM'!$B$2:$AT$2,0)+1,0),"")</f>
        <v/>
      </c>
      <c r="H362" s="26" t="str">
        <f t="shared" si="80"/>
        <v/>
      </c>
      <c r="I362" s="25" t="str">
        <f>IFERROR(VLOOKUP($A362,'TD SOP+PROFORM'!$A$5:$AD$750,MATCH(I$4,'TD SOP+PROFORM'!$B$2:$AT$2,0)+1,0),"")</f>
        <v/>
      </c>
      <c r="J362" s="25" t="str">
        <f>IFERROR(VLOOKUP($A362,'TD SOP+PROFORM'!$A$5:$AD$750,MATCH(J$4,'TD SOP+PROFORM'!$B$2:$AT$2,0)+1,0),"")</f>
        <v/>
      </c>
      <c r="K362" s="26" t="str">
        <f t="shared" si="81"/>
        <v/>
      </c>
      <c r="L362" s="25" t="str">
        <f>IFERROR(VLOOKUP($A362,'TD SOP+PROFORM'!$A$5:$AD$750,MATCH(L$4,'TD SOP+PROFORM'!$B$2:$AT$2,0)+1,0),"")</f>
        <v/>
      </c>
      <c r="M362" s="25" t="str">
        <f>IFERROR(VLOOKUP($A362,'TD SOP+PROFORM'!$A$5:$AD$750,MATCH(M$4,'TD SOP+PROFORM'!$B$2:$AT$2,0)+1,0),"")</f>
        <v/>
      </c>
      <c r="N362" s="26" t="str">
        <f t="shared" si="82"/>
        <v/>
      </c>
      <c r="O362" s="25">
        <f>IFERROR(VLOOKUP($A362,'TD SOP+PROFORM'!$A$5:$AD$750,MATCH(O$4,'TD SOP+PROFORM'!$B$2:$AD$2,0)+1,0),0)+IFERROR(VLOOKUP($A362,'TD SOP+PROFORM'!$A$5:$AD$750,MATCH(O$2,'TD SOP+PROFORM'!$B$2:$AD$2,0)+1,0),0)</f>
        <v>0</v>
      </c>
      <c r="P362" s="25">
        <f>IFERROR(VLOOKUP($A362,'TD SOP+PROFORM'!$A$5:$AD$750,MATCH(P$4,'TD SOP+PROFORM'!$B$2:$AD$2,0)+1,0),0)+IFERROR(VLOOKUP($A362,'TD SOP+PROFORM'!$A$5:$AD$750,MATCH(P$2,'TD SOP+PROFORM'!$B$2:$AD$2,0)+1,0),0)</f>
        <v>0</v>
      </c>
      <c r="Q362" s="26" t="str">
        <f t="shared" si="83"/>
        <v/>
      </c>
      <c r="R362" s="25">
        <f>IFERROR(VLOOKUP($A362,'TD SOP+PROFORM'!$A$5:$AD$750,MATCH(R$4,'TD SOP+PROFORM'!$B$2:$AD$2,0)+1,0),0)+IFERROR(VLOOKUP($A362,'TD SOP+PROFORM'!$A$5:$AD$750,MATCH(R$2,'TD SOP+PROFORM'!$B$2:$AD$2,0)+1,0),0)</f>
        <v>0</v>
      </c>
      <c r="S362" s="25">
        <f>IFERROR(VLOOKUP($A362,'TD SOP+PROFORM'!$A$5:$AD$750,MATCH(S$4,'TD SOP+PROFORM'!$B$2:$AD$2,0)+1,0),0)+IFERROR(VLOOKUP($A362,'TD SOP+PROFORM'!$A$5:$AD$750,MATCH(S$2,'TD SOP+PROFORM'!$B$2:$AD$2,0)+1,0),0)</f>
        <v>0</v>
      </c>
      <c r="T362" s="26" t="str">
        <f t="shared" si="84"/>
        <v/>
      </c>
      <c r="U362" s="25">
        <f>IFERROR(VLOOKUP($A362,'TD SOP+PROFORM'!$A$5:$AD$750,MATCH(U$4,'TD SOP+PROFORM'!$B$2:$AD$2,0)+1,0),0)+IFERROR(VLOOKUP($A362,'TD SOP+PROFORM'!$A$5:$AD$750,MATCH(U$2,'TD SOP+PROFORM'!$B$2:$AD$2,0)+1,0),0)</f>
        <v>0</v>
      </c>
      <c r="V362" s="25">
        <f>IFERROR(VLOOKUP($A362,'TD SOP+PROFORM'!$A$5:$AD$750,MATCH(V$4,'TD SOP+PROFORM'!$B$2:$AD$2,0)+1,0),0)+IFERROR(VLOOKUP($A362,'TD SOP+PROFORM'!$A$5:$AD$750,MATCH(V$2,'TD SOP+PROFORM'!$B$2:$AD$2,0)+1,0),0)</f>
        <v>0</v>
      </c>
      <c r="W362" s="26" t="str">
        <f t="shared" si="85"/>
        <v/>
      </c>
      <c r="X362" s="25">
        <f>IFERROR(VLOOKUP($A362,'TD SOP+PROFORM'!$A$5:$AD$750,MATCH(X$4,'TD SOP+PROFORM'!$B$2:$AD$2,0)+1,0),0)+IFERROR(VLOOKUP($A362,'TD SOP+PROFORM'!$A$5:$AD$750,MATCH(X$2,'TD SOP+PROFORM'!$B$2:$AD$2,0)+1,0),0)</f>
        <v>0</v>
      </c>
      <c r="Y362" s="25">
        <f>IFERROR(VLOOKUP($A362,'TD SOP+PROFORM'!$A$5:$AD$750,MATCH(Y$4,'TD SOP+PROFORM'!$B$2:$AD$2,0)+1,0),0)+IFERROR(VLOOKUP($A362,'TD SOP+PROFORM'!$A$5:$AD$750,MATCH(Y$2,'TD SOP+PROFORM'!$B$2:$AD$2,0)+1,0),0)</f>
        <v>0</v>
      </c>
      <c r="Z362" s="26" t="str">
        <f t="shared" si="86"/>
        <v/>
      </c>
      <c r="AA362" s="25">
        <f>IFERROR(VLOOKUP($A362,'TD SOP+PROFORM'!$A$5:$AD$750,MATCH(AA$4,'TD SOP+PROFORM'!$B$2:$AD$2,0)+1,0),0)+IFERROR(VLOOKUP($A362,'TD SOP+PROFORM'!$A$5:$AD$750,MATCH(AA$2,'TD SOP+PROFORM'!$B$2:$AD$2,0)+1,0),0)</f>
        <v>0</v>
      </c>
      <c r="AB362" s="25">
        <f>IFERROR(VLOOKUP($A362,'TD SOP+PROFORM'!$A$5:$AD$750,MATCH(AB$4,'TD SOP+PROFORM'!$B$2:$AD$2,0)+1,0),0)+IFERROR(VLOOKUP($A362,'TD SOP+PROFORM'!$A$5:$AD$750,MATCH(AB$2,'TD SOP+PROFORM'!$B$2:$AD$2,0)+1,0),0)</f>
        <v>0</v>
      </c>
      <c r="AC362" s="26" t="str">
        <f t="shared" si="87"/>
        <v/>
      </c>
      <c r="AD362" s="25">
        <f>IFERROR(VLOOKUP($A362,'TD SOP+PROFORM'!$A$5:$AD$750,MATCH(AD$4,'TD SOP+PROFORM'!$B$2:$AD$2,0)+1,0),0)+IFERROR(VLOOKUP($A362,'TD SOP+PROFORM'!$A$5:$AD$750,MATCH(AD$2,'TD SOP+PROFORM'!$B$2:$AD$2,0)+1,0),0)</f>
        <v>0</v>
      </c>
      <c r="AE362" s="25">
        <f>IFERROR(VLOOKUP($A362,'TD SOP+PROFORM'!$A$5:$AD$750,MATCH(AE$4,'TD SOP+PROFORM'!$B$2:$AD$2,0)+1,0),0)+IFERROR(VLOOKUP($A362,'TD SOP+PROFORM'!$A$5:$AD$750,MATCH(AE$2,'TD SOP+PROFORM'!$B$2:$AD$2,0)+1,0),0)</f>
        <v>0</v>
      </c>
      <c r="AF362" s="26" t="str">
        <f t="shared" si="88"/>
        <v/>
      </c>
      <c r="AG362" s="25">
        <f>IFERROR(VLOOKUP($A362,'TD SOP+PROFORM'!$A$5:$AD$750,MATCH(AG$4,'TD SOP+PROFORM'!$B$2:$AD$2,0)+1,0),0)+IFERROR(VLOOKUP($A362,'TD SOP+PROFORM'!$A$5:$AD$750,MATCH(AG$2,'TD SOP+PROFORM'!$B$2:$AD$2,0)+1,0),0)</f>
        <v>0</v>
      </c>
      <c r="AH362" s="25">
        <f>IFERROR(VLOOKUP($A362,'TD SOP+PROFORM'!$A$5:$AD$750,MATCH(AH$4,'TD SOP+PROFORM'!$B$2:$AD$2,0)+1,0),0)+IFERROR(VLOOKUP($A362,'TD SOP+PROFORM'!$A$5:$AD$750,MATCH(AH$2,'TD SOP+PROFORM'!$B$2:$AD$2,0)+1,0),0)</f>
        <v>0</v>
      </c>
      <c r="AI362" s="26" t="str">
        <f t="shared" si="89"/>
        <v/>
      </c>
      <c r="AJ362" s="25">
        <f>IFERROR(VLOOKUP($A362,'TD SOP+PROFORM'!$A$5:$AD$750,MATCH(AJ$4,'TD SOP+PROFORM'!$B$2:$AD$2,0)+1,0),0)+IFERROR(VLOOKUP($A362,'TD SOP+PROFORM'!$A$5:$AD$750,MATCH(AJ$2,'TD SOP+PROFORM'!$B$2:$AD$2,0)+1,0),0)</f>
        <v>0</v>
      </c>
      <c r="AK362" s="25">
        <f>IFERROR(VLOOKUP($A362,'TD SOP+PROFORM'!$A$5:$AD$750,MATCH(AK$4,'TD SOP+PROFORM'!$B$2:$AD$2,0)+1,0),0)+IFERROR(VLOOKUP($A362,'TD SOP+PROFORM'!$A$5:$AD$750,MATCH(AK$2,'TD SOP+PROFORM'!$B$2:$AD$2,0)+1,0),0)</f>
        <v>0</v>
      </c>
      <c r="AL362" s="26" t="str">
        <f t="shared" si="90"/>
        <v/>
      </c>
      <c r="AM362" s="25">
        <f t="shared" si="92"/>
        <v>0</v>
      </c>
      <c r="AN362" s="25">
        <f t="shared" si="92"/>
        <v>0</v>
      </c>
      <c r="AO362" s="26" t="str">
        <f t="shared" si="91"/>
        <v/>
      </c>
    </row>
    <row r="363" spans="1:41" x14ac:dyDescent="0.35">
      <c r="A363" s="24">
        <f>IF(AND('TD SOP+PROFORM'!A360&lt;&gt;"",'TD SOP+PROFORM'!A360&lt;&gt;"TOTAL"),'TD SOP+PROFORM'!A360,0)</f>
        <v>0</v>
      </c>
      <c r="C363" s="25" t="str">
        <f>IFERROR(VLOOKUP($A363,'TD SOP+PROFORM'!$A$5:$AD$750,MATCH(C$4,'TD SOP+PROFORM'!$B$2:$AT$2,0)+1,0),"")</f>
        <v/>
      </c>
      <c r="D363" s="25" t="str">
        <f>IFERROR(VLOOKUP($A363,'TD SOP+PROFORM'!$A$5:$AD$750,MATCH(D$4,'TD SOP+PROFORM'!$B$2:$AT$2,0)+1,0),"")</f>
        <v/>
      </c>
      <c r="E363" s="26" t="str">
        <f t="shared" si="79"/>
        <v/>
      </c>
      <c r="F363" s="25" t="str">
        <f>IFERROR(VLOOKUP($A363,'TD SOP+PROFORM'!$A$5:$AD$750,MATCH(F$4,'TD SOP+PROFORM'!$B$2:$AT$2,0)+1,0),"")</f>
        <v/>
      </c>
      <c r="G363" s="25" t="str">
        <f>IFERROR(VLOOKUP($A363,'TD SOP+PROFORM'!$A$5:$AD$750,MATCH(G$4,'TD SOP+PROFORM'!$B$2:$AT$2,0)+1,0),"")</f>
        <v/>
      </c>
      <c r="H363" s="26" t="str">
        <f t="shared" si="80"/>
        <v/>
      </c>
      <c r="I363" s="25" t="str">
        <f>IFERROR(VLOOKUP($A363,'TD SOP+PROFORM'!$A$5:$AD$750,MATCH(I$4,'TD SOP+PROFORM'!$B$2:$AT$2,0)+1,0),"")</f>
        <v/>
      </c>
      <c r="J363" s="25" t="str">
        <f>IFERROR(VLOOKUP($A363,'TD SOP+PROFORM'!$A$5:$AD$750,MATCH(J$4,'TD SOP+PROFORM'!$B$2:$AT$2,0)+1,0),"")</f>
        <v/>
      </c>
      <c r="K363" s="26" t="str">
        <f t="shared" si="81"/>
        <v/>
      </c>
      <c r="L363" s="25" t="str">
        <f>IFERROR(VLOOKUP($A363,'TD SOP+PROFORM'!$A$5:$AD$750,MATCH(L$4,'TD SOP+PROFORM'!$B$2:$AT$2,0)+1,0),"")</f>
        <v/>
      </c>
      <c r="M363" s="25" t="str">
        <f>IFERROR(VLOOKUP($A363,'TD SOP+PROFORM'!$A$5:$AD$750,MATCH(M$4,'TD SOP+PROFORM'!$B$2:$AT$2,0)+1,0),"")</f>
        <v/>
      </c>
      <c r="N363" s="26" t="str">
        <f t="shared" si="82"/>
        <v/>
      </c>
      <c r="O363" s="25">
        <f>IFERROR(VLOOKUP($A363,'TD SOP+PROFORM'!$A$5:$AD$750,MATCH(O$4,'TD SOP+PROFORM'!$B$2:$AD$2,0)+1,0),0)+IFERROR(VLOOKUP($A363,'TD SOP+PROFORM'!$A$5:$AD$750,MATCH(O$2,'TD SOP+PROFORM'!$B$2:$AD$2,0)+1,0),0)</f>
        <v>0</v>
      </c>
      <c r="P363" s="25">
        <f>IFERROR(VLOOKUP($A363,'TD SOP+PROFORM'!$A$5:$AD$750,MATCH(P$4,'TD SOP+PROFORM'!$B$2:$AD$2,0)+1,0),0)+IFERROR(VLOOKUP($A363,'TD SOP+PROFORM'!$A$5:$AD$750,MATCH(P$2,'TD SOP+PROFORM'!$B$2:$AD$2,0)+1,0),0)</f>
        <v>0</v>
      </c>
      <c r="Q363" s="26" t="str">
        <f t="shared" si="83"/>
        <v/>
      </c>
      <c r="R363" s="25">
        <f>IFERROR(VLOOKUP($A363,'TD SOP+PROFORM'!$A$5:$AD$750,MATCH(R$4,'TD SOP+PROFORM'!$B$2:$AD$2,0)+1,0),0)+IFERROR(VLOOKUP($A363,'TD SOP+PROFORM'!$A$5:$AD$750,MATCH(R$2,'TD SOP+PROFORM'!$B$2:$AD$2,0)+1,0),0)</f>
        <v>0</v>
      </c>
      <c r="S363" s="25">
        <f>IFERROR(VLOOKUP($A363,'TD SOP+PROFORM'!$A$5:$AD$750,MATCH(S$4,'TD SOP+PROFORM'!$B$2:$AD$2,0)+1,0),0)+IFERROR(VLOOKUP($A363,'TD SOP+PROFORM'!$A$5:$AD$750,MATCH(S$2,'TD SOP+PROFORM'!$B$2:$AD$2,0)+1,0),0)</f>
        <v>0</v>
      </c>
      <c r="T363" s="26" t="str">
        <f t="shared" si="84"/>
        <v/>
      </c>
      <c r="U363" s="25">
        <f>IFERROR(VLOOKUP($A363,'TD SOP+PROFORM'!$A$5:$AD$750,MATCH(U$4,'TD SOP+PROFORM'!$B$2:$AD$2,0)+1,0),0)+IFERROR(VLOOKUP($A363,'TD SOP+PROFORM'!$A$5:$AD$750,MATCH(U$2,'TD SOP+PROFORM'!$B$2:$AD$2,0)+1,0),0)</f>
        <v>0</v>
      </c>
      <c r="V363" s="25">
        <f>IFERROR(VLOOKUP($A363,'TD SOP+PROFORM'!$A$5:$AD$750,MATCH(V$4,'TD SOP+PROFORM'!$B$2:$AD$2,0)+1,0),0)+IFERROR(VLOOKUP($A363,'TD SOP+PROFORM'!$A$5:$AD$750,MATCH(V$2,'TD SOP+PROFORM'!$B$2:$AD$2,0)+1,0),0)</f>
        <v>0</v>
      </c>
      <c r="W363" s="26" t="str">
        <f t="shared" si="85"/>
        <v/>
      </c>
      <c r="X363" s="25">
        <f>IFERROR(VLOOKUP($A363,'TD SOP+PROFORM'!$A$5:$AD$750,MATCH(X$4,'TD SOP+PROFORM'!$B$2:$AD$2,0)+1,0),0)+IFERROR(VLOOKUP($A363,'TD SOP+PROFORM'!$A$5:$AD$750,MATCH(X$2,'TD SOP+PROFORM'!$B$2:$AD$2,0)+1,0),0)</f>
        <v>0</v>
      </c>
      <c r="Y363" s="25">
        <f>IFERROR(VLOOKUP($A363,'TD SOP+PROFORM'!$A$5:$AD$750,MATCH(Y$4,'TD SOP+PROFORM'!$B$2:$AD$2,0)+1,0),0)+IFERROR(VLOOKUP($A363,'TD SOP+PROFORM'!$A$5:$AD$750,MATCH(Y$2,'TD SOP+PROFORM'!$B$2:$AD$2,0)+1,0),0)</f>
        <v>0</v>
      </c>
      <c r="Z363" s="26" t="str">
        <f t="shared" si="86"/>
        <v/>
      </c>
      <c r="AA363" s="25">
        <f>IFERROR(VLOOKUP($A363,'TD SOP+PROFORM'!$A$5:$AD$750,MATCH(AA$4,'TD SOP+PROFORM'!$B$2:$AD$2,0)+1,0),0)+IFERROR(VLOOKUP($A363,'TD SOP+PROFORM'!$A$5:$AD$750,MATCH(AA$2,'TD SOP+PROFORM'!$B$2:$AD$2,0)+1,0),0)</f>
        <v>0</v>
      </c>
      <c r="AB363" s="25">
        <f>IFERROR(VLOOKUP($A363,'TD SOP+PROFORM'!$A$5:$AD$750,MATCH(AB$4,'TD SOP+PROFORM'!$B$2:$AD$2,0)+1,0),0)+IFERROR(VLOOKUP($A363,'TD SOP+PROFORM'!$A$5:$AD$750,MATCH(AB$2,'TD SOP+PROFORM'!$B$2:$AD$2,0)+1,0),0)</f>
        <v>0</v>
      </c>
      <c r="AC363" s="26" t="str">
        <f t="shared" si="87"/>
        <v/>
      </c>
      <c r="AD363" s="25">
        <f>IFERROR(VLOOKUP($A363,'TD SOP+PROFORM'!$A$5:$AD$750,MATCH(AD$4,'TD SOP+PROFORM'!$B$2:$AD$2,0)+1,0),0)+IFERROR(VLOOKUP($A363,'TD SOP+PROFORM'!$A$5:$AD$750,MATCH(AD$2,'TD SOP+PROFORM'!$B$2:$AD$2,0)+1,0),0)</f>
        <v>0</v>
      </c>
      <c r="AE363" s="25">
        <f>IFERROR(VLOOKUP($A363,'TD SOP+PROFORM'!$A$5:$AD$750,MATCH(AE$4,'TD SOP+PROFORM'!$B$2:$AD$2,0)+1,0),0)+IFERROR(VLOOKUP($A363,'TD SOP+PROFORM'!$A$5:$AD$750,MATCH(AE$2,'TD SOP+PROFORM'!$B$2:$AD$2,0)+1,0),0)</f>
        <v>0</v>
      </c>
      <c r="AF363" s="26" t="str">
        <f t="shared" si="88"/>
        <v/>
      </c>
      <c r="AG363" s="25">
        <f>IFERROR(VLOOKUP($A363,'TD SOP+PROFORM'!$A$5:$AD$750,MATCH(AG$4,'TD SOP+PROFORM'!$B$2:$AD$2,0)+1,0),0)+IFERROR(VLOOKUP($A363,'TD SOP+PROFORM'!$A$5:$AD$750,MATCH(AG$2,'TD SOP+PROFORM'!$B$2:$AD$2,0)+1,0),0)</f>
        <v>0</v>
      </c>
      <c r="AH363" s="25">
        <f>IFERROR(VLOOKUP($A363,'TD SOP+PROFORM'!$A$5:$AD$750,MATCH(AH$4,'TD SOP+PROFORM'!$B$2:$AD$2,0)+1,0),0)+IFERROR(VLOOKUP($A363,'TD SOP+PROFORM'!$A$5:$AD$750,MATCH(AH$2,'TD SOP+PROFORM'!$B$2:$AD$2,0)+1,0),0)</f>
        <v>0</v>
      </c>
      <c r="AI363" s="26" t="str">
        <f t="shared" si="89"/>
        <v/>
      </c>
      <c r="AJ363" s="25">
        <f>IFERROR(VLOOKUP($A363,'TD SOP+PROFORM'!$A$5:$AD$750,MATCH(AJ$4,'TD SOP+PROFORM'!$B$2:$AD$2,0)+1,0),0)+IFERROR(VLOOKUP($A363,'TD SOP+PROFORM'!$A$5:$AD$750,MATCH(AJ$2,'TD SOP+PROFORM'!$B$2:$AD$2,0)+1,0),0)</f>
        <v>0</v>
      </c>
      <c r="AK363" s="25">
        <f>IFERROR(VLOOKUP($A363,'TD SOP+PROFORM'!$A$5:$AD$750,MATCH(AK$4,'TD SOP+PROFORM'!$B$2:$AD$2,0)+1,0),0)+IFERROR(VLOOKUP($A363,'TD SOP+PROFORM'!$A$5:$AD$750,MATCH(AK$2,'TD SOP+PROFORM'!$B$2:$AD$2,0)+1,0),0)</f>
        <v>0</v>
      </c>
      <c r="AL363" s="26" t="str">
        <f t="shared" si="90"/>
        <v/>
      </c>
      <c r="AM363" s="25">
        <f t="shared" si="92"/>
        <v>0</v>
      </c>
      <c r="AN363" s="25">
        <f t="shared" si="92"/>
        <v>0</v>
      </c>
      <c r="AO363" s="26" t="str">
        <f t="shared" si="91"/>
        <v/>
      </c>
    </row>
    <row r="364" spans="1:41" x14ac:dyDescent="0.35">
      <c r="A364" s="24">
        <f>IF(AND('TD SOP+PROFORM'!A361&lt;&gt;"",'TD SOP+PROFORM'!A361&lt;&gt;"TOTAL"),'TD SOP+PROFORM'!A361,0)</f>
        <v>0</v>
      </c>
      <c r="C364" s="25" t="str">
        <f>IFERROR(VLOOKUP($A364,'TD SOP+PROFORM'!$A$5:$AD$750,MATCH(C$4,'TD SOP+PROFORM'!$B$2:$AT$2,0)+1,0),"")</f>
        <v/>
      </c>
      <c r="D364" s="25" t="str">
        <f>IFERROR(VLOOKUP($A364,'TD SOP+PROFORM'!$A$5:$AD$750,MATCH(D$4,'TD SOP+PROFORM'!$B$2:$AT$2,0)+1,0),"")</f>
        <v/>
      </c>
      <c r="E364" s="26" t="str">
        <f t="shared" si="79"/>
        <v/>
      </c>
      <c r="F364" s="25" t="str">
        <f>IFERROR(VLOOKUP($A364,'TD SOP+PROFORM'!$A$5:$AD$750,MATCH(F$4,'TD SOP+PROFORM'!$B$2:$AT$2,0)+1,0),"")</f>
        <v/>
      </c>
      <c r="G364" s="25" t="str">
        <f>IFERROR(VLOOKUP($A364,'TD SOP+PROFORM'!$A$5:$AD$750,MATCH(G$4,'TD SOP+PROFORM'!$B$2:$AT$2,0)+1,0),"")</f>
        <v/>
      </c>
      <c r="H364" s="26" t="str">
        <f t="shared" si="80"/>
        <v/>
      </c>
      <c r="I364" s="25" t="str">
        <f>IFERROR(VLOOKUP($A364,'TD SOP+PROFORM'!$A$5:$AD$750,MATCH(I$4,'TD SOP+PROFORM'!$B$2:$AT$2,0)+1,0),"")</f>
        <v/>
      </c>
      <c r="J364" s="25" t="str">
        <f>IFERROR(VLOOKUP($A364,'TD SOP+PROFORM'!$A$5:$AD$750,MATCH(J$4,'TD SOP+PROFORM'!$B$2:$AT$2,0)+1,0),"")</f>
        <v/>
      </c>
      <c r="K364" s="26" t="str">
        <f t="shared" si="81"/>
        <v/>
      </c>
      <c r="L364" s="25" t="str">
        <f>IFERROR(VLOOKUP($A364,'TD SOP+PROFORM'!$A$5:$AD$750,MATCH(L$4,'TD SOP+PROFORM'!$B$2:$AT$2,0)+1,0),"")</f>
        <v/>
      </c>
      <c r="M364" s="25" t="str">
        <f>IFERROR(VLOOKUP($A364,'TD SOP+PROFORM'!$A$5:$AD$750,MATCH(M$4,'TD SOP+PROFORM'!$B$2:$AT$2,0)+1,0),"")</f>
        <v/>
      </c>
      <c r="N364" s="26" t="str">
        <f t="shared" si="82"/>
        <v/>
      </c>
      <c r="O364" s="25">
        <f>IFERROR(VLOOKUP($A364,'TD SOP+PROFORM'!$A$5:$AD$750,MATCH(O$4,'TD SOP+PROFORM'!$B$2:$AD$2,0)+1,0),0)+IFERROR(VLOOKUP($A364,'TD SOP+PROFORM'!$A$5:$AD$750,MATCH(O$2,'TD SOP+PROFORM'!$B$2:$AD$2,0)+1,0),0)</f>
        <v>0</v>
      </c>
      <c r="P364" s="25">
        <f>IFERROR(VLOOKUP($A364,'TD SOP+PROFORM'!$A$5:$AD$750,MATCH(P$4,'TD SOP+PROFORM'!$B$2:$AD$2,0)+1,0),0)+IFERROR(VLOOKUP($A364,'TD SOP+PROFORM'!$A$5:$AD$750,MATCH(P$2,'TD SOP+PROFORM'!$B$2:$AD$2,0)+1,0),0)</f>
        <v>0</v>
      </c>
      <c r="Q364" s="26" t="str">
        <f t="shared" si="83"/>
        <v/>
      </c>
      <c r="R364" s="25">
        <f>IFERROR(VLOOKUP($A364,'TD SOP+PROFORM'!$A$5:$AD$750,MATCH(R$4,'TD SOP+PROFORM'!$B$2:$AD$2,0)+1,0),0)+IFERROR(VLOOKUP($A364,'TD SOP+PROFORM'!$A$5:$AD$750,MATCH(R$2,'TD SOP+PROFORM'!$B$2:$AD$2,0)+1,0),0)</f>
        <v>0</v>
      </c>
      <c r="S364" s="25">
        <f>IFERROR(VLOOKUP($A364,'TD SOP+PROFORM'!$A$5:$AD$750,MATCH(S$4,'TD SOP+PROFORM'!$B$2:$AD$2,0)+1,0),0)+IFERROR(VLOOKUP($A364,'TD SOP+PROFORM'!$A$5:$AD$750,MATCH(S$2,'TD SOP+PROFORM'!$B$2:$AD$2,0)+1,0),0)</f>
        <v>0</v>
      </c>
      <c r="T364" s="26" t="str">
        <f t="shared" si="84"/>
        <v/>
      </c>
      <c r="U364" s="25">
        <f>IFERROR(VLOOKUP($A364,'TD SOP+PROFORM'!$A$5:$AD$750,MATCH(U$4,'TD SOP+PROFORM'!$B$2:$AD$2,0)+1,0),0)+IFERROR(VLOOKUP($A364,'TD SOP+PROFORM'!$A$5:$AD$750,MATCH(U$2,'TD SOP+PROFORM'!$B$2:$AD$2,0)+1,0),0)</f>
        <v>0</v>
      </c>
      <c r="V364" s="25">
        <f>IFERROR(VLOOKUP($A364,'TD SOP+PROFORM'!$A$5:$AD$750,MATCH(V$4,'TD SOP+PROFORM'!$B$2:$AD$2,0)+1,0),0)+IFERROR(VLOOKUP($A364,'TD SOP+PROFORM'!$A$5:$AD$750,MATCH(V$2,'TD SOP+PROFORM'!$B$2:$AD$2,0)+1,0),0)</f>
        <v>0</v>
      </c>
      <c r="W364" s="26" t="str">
        <f t="shared" si="85"/>
        <v/>
      </c>
      <c r="X364" s="25">
        <f>IFERROR(VLOOKUP($A364,'TD SOP+PROFORM'!$A$5:$AD$750,MATCH(X$4,'TD SOP+PROFORM'!$B$2:$AD$2,0)+1,0),0)+IFERROR(VLOOKUP($A364,'TD SOP+PROFORM'!$A$5:$AD$750,MATCH(X$2,'TD SOP+PROFORM'!$B$2:$AD$2,0)+1,0),0)</f>
        <v>0</v>
      </c>
      <c r="Y364" s="25">
        <f>IFERROR(VLOOKUP($A364,'TD SOP+PROFORM'!$A$5:$AD$750,MATCH(Y$4,'TD SOP+PROFORM'!$B$2:$AD$2,0)+1,0),0)+IFERROR(VLOOKUP($A364,'TD SOP+PROFORM'!$A$5:$AD$750,MATCH(Y$2,'TD SOP+PROFORM'!$B$2:$AD$2,0)+1,0),0)</f>
        <v>0</v>
      </c>
      <c r="Z364" s="26" t="str">
        <f t="shared" si="86"/>
        <v/>
      </c>
      <c r="AA364" s="25">
        <f>IFERROR(VLOOKUP($A364,'TD SOP+PROFORM'!$A$5:$AD$750,MATCH(AA$4,'TD SOP+PROFORM'!$B$2:$AD$2,0)+1,0),0)+IFERROR(VLOOKUP($A364,'TD SOP+PROFORM'!$A$5:$AD$750,MATCH(AA$2,'TD SOP+PROFORM'!$B$2:$AD$2,0)+1,0),0)</f>
        <v>0</v>
      </c>
      <c r="AB364" s="25">
        <f>IFERROR(VLOOKUP($A364,'TD SOP+PROFORM'!$A$5:$AD$750,MATCH(AB$4,'TD SOP+PROFORM'!$B$2:$AD$2,0)+1,0),0)+IFERROR(VLOOKUP($A364,'TD SOP+PROFORM'!$A$5:$AD$750,MATCH(AB$2,'TD SOP+PROFORM'!$B$2:$AD$2,0)+1,0),0)</f>
        <v>0</v>
      </c>
      <c r="AC364" s="26" t="str">
        <f t="shared" si="87"/>
        <v/>
      </c>
      <c r="AD364" s="25">
        <f>IFERROR(VLOOKUP($A364,'TD SOP+PROFORM'!$A$5:$AD$750,MATCH(AD$4,'TD SOP+PROFORM'!$B$2:$AD$2,0)+1,0),0)+IFERROR(VLOOKUP($A364,'TD SOP+PROFORM'!$A$5:$AD$750,MATCH(AD$2,'TD SOP+PROFORM'!$B$2:$AD$2,0)+1,0),0)</f>
        <v>0</v>
      </c>
      <c r="AE364" s="25">
        <f>IFERROR(VLOOKUP($A364,'TD SOP+PROFORM'!$A$5:$AD$750,MATCH(AE$4,'TD SOP+PROFORM'!$B$2:$AD$2,0)+1,0),0)+IFERROR(VLOOKUP($A364,'TD SOP+PROFORM'!$A$5:$AD$750,MATCH(AE$2,'TD SOP+PROFORM'!$B$2:$AD$2,0)+1,0),0)</f>
        <v>0</v>
      </c>
      <c r="AF364" s="26" t="str">
        <f t="shared" si="88"/>
        <v/>
      </c>
      <c r="AG364" s="25">
        <f>IFERROR(VLOOKUP($A364,'TD SOP+PROFORM'!$A$5:$AD$750,MATCH(AG$4,'TD SOP+PROFORM'!$B$2:$AD$2,0)+1,0),0)+IFERROR(VLOOKUP($A364,'TD SOP+PROFORM'!$A$5:$AD$750,MATCH(AG$2,'TD SOP+PROFORM'!$B$2:$AD$2,0)+1,0),0)</f>
        <v>0</v>
      </c>
      <c r="AH364" s="25">
        <f>IFERROR(VLOOKUP($A364,'TD SOP+PROFORM'!$A$5:$AD$750,MATCH(AH$4,'TD SOP+PROFORM'!$B$2:$AD$2,0)+1,0),0)+IFERROR(VLOOKUP($A364,'TD SOP+PROFORM'!$A$5:$AD$750,MATCH(AH$2,'TD SOP+PROFORM'!$B$2:$AD$2,0)+1,0),0)</f>
        <v>0</v>
      </c>
      <c r="AI364" s="26" t="str">
        <f t="shared" si="89"/>
        <v/>
      </c>
      <c r="AJ364" s="25">
        <f>IFERROR(VLOOKUP($A364,'TD SOP+PROFORM'!$A$5:$AD$750,MATCH(AJ$4,'TD SOP+PROFORM'!$B$2:$AD$2,0)+1,0),0)+IFERROR(VLOOKUP($A364,'TD SOP+PROFORM'!$A$5:$AD$750,MATCH(AJ$2,'TD SOP+PROFORM'!$B$2:$AD$2,0)+1,0),0)</f>
        <v>0</v>
      </c>
      <c r="AK364" s="25">
        <f>IFERROR(VLOOKUP($A364,'TD SOP+PROFORM'!$A$5:$AD$750,MATCH(AK$4,'TD SOP+PROFORM'!$B$2:$AD$2,0)+1,0),0)+IFERROR(VLOOKUP($A364,'TD SOP+PROFORM'!$A$5:$AD$750,MATCH(AK$2,'TD SOP+PROFORM'!$B$2:$AD$2,0)+1,0),0)</f>
        <v>0</v>
      </c>
      <c r="AL364" s="26" t="str">
        <f t="shared" si="90"/>
        <v/>
      </c>
      <c r="AM364" s="25">
        <f t="shared" si="92"/>
        <v>0</v>
      </c>
      <c r="AN364" s="25">
        <f t="shared" si="92"/>
        <v>0</v>
      </c>
      <c r="AO364" s="26" t="str">
        <f t="shared" si="91"/>
        <v/>
      </c>
    </row>
    <row r="365" spans="1:41" x14ac:dyDescent="0.35">
      <c r="A365" s="24">
        <f>IF(AND('TD SOP+PROFORM'!A362&lt;&gt;"",'TD SOP+PROFORM'!A362&lt;&gt;"TOTAL"),'TD SOP+PROFORM'!A362,0)</f>
        <v>0</v>
      </c>
      <c r="C365" s="25" t="str">
        <f>IFERROR(VLOOKUP($A365,'TD SOP+PROFORM'!$A$5:$AD$750,MATCH(C$4,'TD SOP+PROFORM'!$B$2:$AT$2,0)+1,0),"")</f>
        <v/>
      </c>
      <c r="D365" s="25" t="str">
        <f>IFERROR(VLOOKUP($A365,'TD SOP+PROFORM'!$A$5:$AD$750,MATCH(D$4,'TD SOP+PROFORM'!$B$2:$AT$2,0)+1,0),"")</f>
        <v/>
      </c>
      <c r="E365" s="26" t="str">
        <f t="shared" si="79"/>
        <v/>
      </c>
      <c r="F365" s="25" t="str">
        <f>IFERROR(VLOOKUP($A365,'TD SOP+PROFORM'!$A$5:$AD$750,MATCH(F$4,'TD SOP+PROFORM'!$B$2:$AT$2,0)+1,0),"")</f>
        <v/>
      </c>
      <c r="G365" s="25" t="str">
        <f>IFERROR(VLOOKUP($A365,'TD SOP+PROFORM'!$A$5:$AD$750,MATCH(G$4,'TD SOP+PROFORM'!$B$2:$AT$2,0)+1,0),"")</f>
        <v/>
      </c>
      <c r="H365" s="26" t="str">
        <f t="shared" si="80"/>
        <v/>
      </c>
      <c r="I365" s="25" t="str">
        <f>IFERROR(VLOOKUP($A365,'TD SOP+PROFORM'!$A$5:$AD$750,MATCH(I$4,'TD SOP+PROFORM'!$B$2:$AT$2,0)+1,0),"")</f>
        <v/>
      </c>
      <c r="J365" s="25" t="str">
        <f>IFERROR(VLOOKUP($A365,'TD SOP+PROFORM'!$A$5:$AD$750,MATCH(J$4,'TD SOP+PROFORM'!$B$2:$AT$2,0)+1,0),"")</f>
        <v/>
      </c>
      <c r="K365" s="26" t="str">
        <f t="shared" si="81"/>
        <v/>
      </c>
      <c r="L365" s="25" t="str">
        <f>IFERROR(VLOOKUP($A365,'TD SOP+PROFORM'!$A$5:$AD$750,MATCH(L$4,'TD SOP+PROFORM'!$B$2:$AT$2,0)+1,0),"")</f>
        <v/>
      </c>
      <c r="M365" s="25" t="str">
        <f>IFERROR(VLOOKUP($A365,'TD SOP+PROFORM'!$A$5:$AD$750,MATCH(M$4,'TD SOP+PROFORM'!$B$2:$AT$2,0)+1,0),"")</f>
        <v/>
      </c>
      <c r="N365" s="26" t="str">
        <f t="shared" si="82"/>
        <v/>
      </c>
      <c r="O365" s="25">
        <f>IFERROR(VLOOKUP($A365,'TD SOP+PROFORM'!$A$5:$AD$750,MATCH(O$4,'TD SOP+PROFORM'!$B$2:$AD$2,0)+1,0),0)+IFERROR(VLOOKUP($A365,'TD SOP+PROFORM'!$A$5:$AD$750,MATCH(O$2,'TD SOP+PROFORM'!$B$2:$AD$2,0)+1,0),0)</f>
        <v>0</v>
      </c>
      <c r="P365" s="25">
        <f>IFERROR(VLOOKUP($A365,'TD SOP+PROFORM'!$A$5:$AD$750,MATCH(P$4,'TD SOP+PROFORM'!$B$2:$AD$2,0)+1,0),0)+IFERROR(VLOOKUP($A365,'TD SOP+PROFORM'!$A$5:$AD$750,MATCH(P$2,'TD SOP+PROFORM'!$B$2:$AD$2,0)+1,0),0)</f>
        <v>0</v>
      </c>
      <c r="Q365" s="26" t="str">
        <f t="shared" si="83"/>
        <v/>
      </c>
      <c r="R365" s="25">
        <f>IFERROR(VLOOKUP($A365,'TD SOP+PROFORM'!$A$5:$AD$750,MATCH(R$4,'TD SOP+PROFORM'!$B$2:$AD$2,0)+1,0),0)+IFERROR(VLOOKUP($A365,'TD SOP+PROFORM'!$A$5:$AD$750,MATCH(R$2,'TD SOP+PROFORM'!$B$2:$AD$2,0)+1,0),0)</f>
        <v>0</v>
      </c>
      <c r="S365" s="25">
        <f>IFERROR(VLOOKUP($A365,'TD SOP+PROFORM'!$A$5:$AD$750,MATCH(S$4,'TD SOP+PROFORM'!$B$2:$AD$2,0)+1,0),0)+IFERROR(VLOOKUP($A365,'TD SOP+PROFORM'!$A$5:$AD$750,MATCH(S$2,'TD SOP+PROFORM'!$B$2:$AD$2,0)+1,0),0)</f>
        <v>0</v>
      </c>
      <c r="T365" s="26" t="str">
        <f t="shared" si="84"/>
        <v/>
      </c>
      <c r="U365" s="25">
        <f>IFERROR(VLOOKUP($A365,'TD SOP+PROFORM'!$A$5:$AD$750,MATCH(U$4,'TD SOP+PROFORM'!$B$2:$AD$2,0)+1,0),0)+IFERROR(VLOOKUP($A365,'TD SOP+PROFORM'!$A$5:$AD$750,MATCH(U$2,'TD SOP+PROFORM'!$B$2:$AD$2,0)+1,0),0)</f>
        <v>0</v>
      </c>
      <c r="V365" s="25">
        <f>IFERROR(VLOOKUP($A365,'TD SOP+PROFORM'!$A$5:$AD$750,MATCH(V$4,'TD SOP+PROFORM'!$B$2:$AD$2,0)+1,0),0)+IFERROR(VLOOKUP($A365,'TD SOP+PROFORM'!$A$5:$AD$750,MATCH(V$2,'TD SOP+PROFORM'!$B$2:$AD$2,0)+1,0),0)</f>
        <v>0</v>
      </c>
      <c r="W365" s="26" t="str">
        <f t="shared" si="85"/>
        <v/>
      </c>
      <c r="X365" s="25">
        <f>IFERROR(VLOOKUP($A365,'TD SOP+PROFORM'!$A$5:$AD$750,MATCH(X$4,'TD SOP+PROFORM'!$B$2:$AD$2,0)+1,0),0)+IFERROR(VLOOKUP($A365,'TD SOP+PROFORM'!$A$5:$AD$750,MATCH(X$2,'TD SOP+PROFORM'!$B$2:$AD$2,0)+1,0),0)</f>
        <v>0</v>
      </c>
      <c r="Y365" s="25">
        <f>IFERROR(VLOOKUP($A365,'TD SOP+PROFORM'!$A$5:$AD$750,MATCH(Y$4,'TD SOP+PROFORM'!$B$2:$AD$2,0)+1,0),0)+IFERROR(VLOOKUP($A365,'TD SOP+PROFORM'!$A$5:$AD$750,MATCH(Y$2,'TD SOP+PROFORM'!$B$2:$AD$2,0)+1,0),0)</f>
        <v>0</v>
      </c>
      <c r="Z365" s="26" t="str">
        <f t="shared" si="86"/>
        <v/>
      </c>
      <c r="AA365" s="25">
        <f>IFERROR(VLOOKUP($A365,'TD SOP+PROFORM'!$A$5:$AD$750,MATCH(AA$4,'TD SOP+PROFORM'!$B$2:$AD$2,0)+1,0),0)+IFERROR(VLOOKUP($A365,'TD SOP+PROFORM'!$A$5:$AD$750,MATCH(AA$2,'TD SOP+PROFORM'!$B$2:$AD$2,0)+1,0),0)</f>
        <v>0</v>
      </c>
      <c r="AB365" s="25">
        <f>IFERROR(VLOOKUP($A365,'TD SOP+PROFORM'!$A$5:$AD$750,MATCH(AB$4,'TD SOP+PROFORM'!$B$2:$AD$2,0)+1,0),0)+IFERROR(VLOOKUP($A365,'TD SOP+PROFORM'!$A$5:$AD$750,MATCH(AB$2,'TD SOP+PROFORM'!$B$2:$AD$2,0)+1,0),0)</f>
        <v>0</v>
      </c>
      <c r="AC365" s="26" t="str">
        <f t="shared" si="87"/>
        <v/>
      </c>
      <c r="AD365" s="25">
        <f>IFERROR(VLOOKUP($A365,'TD SOP+PROFORM'!$A$5:$AD$750,MATCH(AD$4,'TD SOP+PROFORM'!$B$2:$AD$2,0)+1,0),0)+IFERROR(VLOOKUP($A365,'TD SOP+PROFORM'!$A$5:$AD$750,MATCH(AD$2,'TD SOP+PROFORM'!$B$2:$AD$2,0)+1,0),0)</f>
        <v>0</v>
      </c>
      <c r="AE365" s="25">
        <f>IFERROR(VLOOKUP($A365,'TD SOP+PROFORM'!$A$5:$AD$750,MATCH(AE$4,'TD SOP+PROFORM'!$B$2:$AD$2,0)+1,0),0)+IFERROR(VLOOKUP($A365,'TD SOP+PROFORM'!$A$5:$AD$750,MATCH(AE$2,'TD SOP+PROFORM'!$B$2:$AD$2,0)+1,0),0)</f>
        <v>0</v>
      </c>
      <c r="AF365" s="26" t="str">
        <f t="shared" si="88"/>
        <v/>
      </c>
      <c r="AG365" s="25">
        <f>IFERROR(VLOOKUP($A365,'TD SOP+PROFORM'!$A$5:$AD$750,MATCH(AG$4,'TD SOP+PROFORM'!$B$2:$AD$2,0)+1,0),0)+IFERROR(VLOOKUP($A365,'TD SOP+PROFORM'!$A$5:$AD$750,MATCH(AG$2,'TD SOP+PROFORM'!$B$2:$AD$2,0)+1,0),0)</f>
        <v>0</v>
      </c>
      <c r="AH365" s="25">
        <f>IFERROR(VLOOKUP($A365,'TD SOP+PROFORM'!$A$5:$AD$750,MATCH(AH$4,'TD SOP+PROFORM'!$B$2:$AD$2,0)+1,0),0)+IFERROR(VLOOKUP($A365,'TD SOP+PROFORM'!$A$5:$AD$750,MATCH(AH$2,'TD SOP+PROFORM'!$B$2:$AD$2,0)+1,0),0)</f>
        <v>0</v>
      </c>
      <c r="AI365" s="26" t="str">
        <f t="shared" si="89"/>
        <v/>
      </c>
      <c r="AJ365" s="25">
        <f>IFERROR(VLOOKUP($A365,'TD SOP+PROFORM'!$A$5:$AD$750,MATCH(AJ$4,'TD SOP+PROFORM'!$B$2:$AD$2,0)+1,0),0)+IFERROR(VLOOKUP($A365,'TD SOP+PROFORM'!$A$5:$AD$750,MATCH(AJ$2,'TD SOP+PROFORM'!$B$2:$AD$2,0)+1,0),0)</f>
        <v>0</v>
      </c>
      <c r="AK365" s="25">
        <f>IFERROR(VLOOKUP($A365,'TD SOP+PROFORM'!$A$5:$AD$750,MATCH(AK$4,'TD SOP+PROFORM'!$B$2:$AD$2,0)+1,0),0)+IFERROR(VLOOKUP($A365,'TD SOP+PROFORM'!$A$5:$AD$750,MATCH(AK$2,'TD SOP+PROFORM'!$B$2:$AD$2,0)+1,0),0)</f>
        <v>0</v>
      </c>
      <c r="AL365" s="26" t="str">
        <f t="shared" si="90"/>
        <v/>
      </c>
      <c r="AM365" s="25">
        <f t="shared" si="92"/>
        <v>0</v>
      </c>
      <c r="AN365" s="25">
        <f t="shared" si="92"/>
        <v>0</v>
      </c>
      <c r="AO365" s="26" t="str">
        <f t="shared" si="91"/>
        <v/>
      </c>
    </row>
    <row r="366" spans="1:41" x14ac:dyDescent="0.35">
      <c r="A366" s="24">
        <f>IF(AND('TD SOP+PROFORM'!A363&lt;&gt;"",'TD SOP+PROFORM'!A363&lt;&gt;"TOTAL"),'TD SOP+PROFORM'!A363,0)</f>
        <v>0</v>
      </c>
      <c r="C366" s="25" t="str">
        <f>IFERROR(VLOOKUP($A366,'TD SOP+PROFORM'!$A$5:$AD$750,MATCH(C$4,'TD SOP+PROFORM'!$B$2:$AT$2,0)+1,0),"")</f>
        <v/>
      </c>
      <c r="D366" s="25" t="str">
        <f>IFERROR(VLOOKUP($A366,'TD SOP+PROFORM'!$A$5:$AD$750,MATCH(D$4,'TD SOP+PROFORM'!$B$2:$AT$2,0)+1,0),"")</f>
        <v/>
      </c>
      <c r="E366" s="26" t="str">
        <f t="shared" si="79"/>
        <v/>
      </c>
      <c r="F366" s="25" t="str">
        <f>IFERROR(VLOOKUP($A366,'TD SOP+PROFORM'!$A$5:$AD$750,MATCH(F$4,'TD SOP+PROFORM'!$B$2:$AT$2,0)+1,0),"")</f>
        <v/>
      </c>
      <c r="G366" s="25" t="str">
        <f>IFERROR(VLOOKUP($A366,'TD SOP+PROFORM'!$A$5:$AD$750,MATCH(G$4,'TD SOP+PROFORM'!$B$2:$AT$2,0)+1,0),"")</f>
        <v/>
      </c>
      <c r="H366" s="26" t="str">
        <f t="shared" si="80"/>
        <v/>
      </c>
      <c r="I366" s="25" t="str">
        <f>IFERROR(VLOOKUP($A366,'TD SOP+PROFORM'!$A$5:$AD$750,MATCH(I$4,'TD SOP+PROFORM'!$B$2:$AT$2,0)+1,0),"")</f>
        <v/>
      </c>
      <c r="J366" s="25" t="str">
        <f>IFERROR(VLOOKUP($A366,'TD SOP+PROFORM'!$A$5:$AD$750,MATCH(J$4,'TD SOP+PROFORM'!$B$2:$AT$2,0)+1,0),"")</f>
        <v/>
      </c>
      <c r="K366" s="26" t="str">
        <f t="shared" si="81"/>
        <v/>
      </c>
      <c r="L366" s="25" t="str">
        <f>IFERROR(VLOOKUP($A366,'TD SOP+PROFORM'!$A$5:$AD$750,MATCH(L$4,'TD SOP+PROFORM'!$B$2:$AT$2,0)+1,0),"")</f>
        <v/>
      </c>
      <c r="M366" s="25" t="str">
        <f>IFERROR(VLOOKUP($A366,'TD SOP+PROFORM'!$A$5:$AD$750,MATCH(M$4,'TD SOP+PROFORM'!$B$2:$AT$2,0)+1,0),"")</f>
        <v/>
      </c>
      <c r="N366" s="26" t="str">
        <f t="shared" si="82"/>
        <v/>
      </c>
      <c r="O366" s="25">
        <f>IFERROR(VLOOKUP($A366,'TD SOP+PROFORM'!$A$5:$AD$750,MATCH(O$4,'TD SOP+PROFORM'!$B$2:$AD$2,0)+1,0),0)+IFERROR(VLOOKUP($A366,'TD SOP+PROFORM'!$A$5:$AD$750,MATCH(O$2,'TD SOP+PROFORM'!$B$2:$AD$2,0)+1,0),0)</f>
        <v>0</v>
      </c>
      <c r="P366" s="25">
        <f>IFERROR(VLOOKUP($A366,'TD SOP+PROFORM'!$A$5:$AD$750,MATCH(P$4,'TD SOP+PROFORM'!$B$2:$AD$2,0)+1,0),0)+IFERROR(VLOOKUP($A366,'TD SOP+PROFORM'!$A$5:$AD$750,MATCH(P$2,'TD SOP+PROFORM'!$B$2:$AD$2,0)+1,0),0)</f>
        <v>0</v>
      </c>
      <c r="Q366" s="26" t="str">
        <f t="shared" si="83"/>
        <v/>
      </c>
      <c r="R366" s="25">
        <f>IFERROR(VLOOKUP($A366,'TD SOP+PROFORM'!$A$5:$AD$750,MATCH(R$4,'TD SOP+PROFORM'!$B$2:$AD$2,0)+1,0),0)+IFERROR(VLOOKUP($A366,'TD SOP+PROFORM'!$A$5:$AD$750,MATCH(R$2,'TD SOP+PROFORM'!$B$2:$AD$2,0)+1,0),0)</f>
        <v>0</v>
      </c>
      <c r="S366" s="25">
        <f>IFERROR(VLOOKUP($A366,'TD SOP+PROFORM'!$A$5:$AD$750,MATCH(S$4,'TD SOP+PROFORM'!$B$2:$AD$2,0)+1,0),0)+IFERROR(VLOOKUP($A366,'TD SOP+PROFORM'!$A$5:$AD$750,MATCH(S$2,'TD SOP+PROFORM'!$B$2:$AD$2,0)+1,0),0)</f>
        <v>0</v>
      </c>
      <c r="T366" s="26" t="str">
        <f t="shared" si="84"/>
        <v/>
      </c>
      <c r="U366" s="25">
        <f>IFERROR(VLOOKUP($A366,'TD SOP+PROFORM'!$A$5:$AD$750,MATCH(U$4,'TD SOP+PROFORM'!$B$2:$AD$2,0)+1,0),0)+IFERROR(VLOOKUP($A366,'TD SOP+PROFORM'!$A$5:$AD$750,MATCH(U$2,'TD SOP+PROFORM'!$B$2:$AD$2,0)+1,0),0)</f>
        <v>0</v>
      </c>
      <c r="V366" s="25">
        <f>IFERROR(VLOOKUP($A366,'TD SOP+PROFORM'!$A$5:$AD$750,MATCH(V$4,'TD SOP+PROFORM'!$B$2:$AD$2,0)+1,0),0)+IFERROR(VLOOKUP($A366,'TD SOP+PROFORM'!$A$5:$AD$750,MATCH(V$2,'TD SOP+PROFORM'!$B$2:$AD$2,0)+1,0),0)</f>
        <v>0</v>
      </c>
      <c r="W366" s="26" t="str">
        <f t="shared" si="85"/>
        <v/>
      </c>
      <c r="X366" s="25">
        <f>IFERROR(VLOOKUP($A366,'TD SOP+PROFORM'!$A$5:$AD$750,MATCH(X$4,'TD SOP+PROFORM'!$B$2:$AD$2,0)+1,0),0)+IFERROR(VLOOKUP($A366,'TD SOP+PROFORM'!$A$5:$AD$750,MATCH(X$2,'TD SOP+PROFORM'!$B$2:$AD$2,0)+1,0),0)</f>
        <v>0</v>
      </c>
      <c r="Y366" s="25">
        <f>IFERROR(VLOOKUP($A366,'TD SOP+PROFORM'!$A$5:$AD$750,MATCH(Y$4,'TD SOP+PROFORM'!$B$2:$AD$2,0)+1,0),0)+IFERROR(VLOOKUP($A366,'TD SOP+PROFORM'!$A$5:$AD$750,MATCH(Y$2,'TD SOP+PROFORM'!$B$2:$AD$2,0)+1,0),0)</f>
        <v>0</v>
      </c>
      <c r="Z366" s="26" t="str">
        <f t="shared" si="86"/>
        <v/>
      </c>
      <c r="AA366" s="25">
        <f>IFERROR(VLOOKUP($A366,'TD SOP+PROFORM'!$A$5:$AD$750,MATCH(AA$4,'TD SOP+PROFORM'!$B$2:$AD$2,0)+1,0),0)+IFERROR(VLOOKUP($A366,'TD SOP+PROFORM'!$A$5:$AD$750,MATCH(AA$2,'TD SOP+PROFORM'!$B$2:$AD$2,0)+1,0),0)</f>
        <v>0</v>
      </c>
      <c r="AB366" s="25">
        <f>IFERROR(VLOOKUP($A366,'TD SOP+PROFORM'!$A$5:$AD$750,MATCH(AB$4,'TD SOP+PROFORM'!$B$2:$AD$2,0)+1,0),0)+IFERROR(VLOOKUP($A366,'TD SOP+PROFORM'!$A$5:$AD$750,MATCH(AB$2,'TD SOP+PROFORM'!$B$2:$AD$2,0)+1,0),0)</f>
        <v>0</v>
      </c>
      <c r="AC366" s="26" t="str">
        <f t="shared" si="87"/>
        <v/>
      </c>
      <c r="AD366" s="25">
        <f>IFERROR(VLOOKUP($A366,'TD SOP+PROFORM'!$A$5:$AD$750,MATCH(AD$4,'TD SOP+PROFORM'!$B$2:$AD$2,0)+1,0),0)+IFERROR(VLOOKUP($A366,'TD SOP+PROFORM'!$A$5:$AD$750,MATCH(AD$2,'TD SOP+PROFORM'!$B$2:$AD$2,0)+1,0),0)</f>
        <v>0</v>
      </c>
      <c r="AE366" s="25">
        <f>IFERROR(VLOOKUP($A366,'TD SOP+PROFORM'!$A$5:$AD$750,MATCH(AE$4,'TD SOP+PROFORM'!$B$2:$AD$2,0)+1,0),0)+IFERROR(VLOOKUP($A366,'TD SOP+PROFORM'!$A$5:$AD$750,MATCH(AE$2,'TD SOP+PROFORM'!$B$2:$AD$2,0)+1,0),0)</f>
        <v>0</v>
      </c>
      <c r="AF366" s="26" t="str">
        <f t="shared" si="88"/>
        <v/>
      </c>
      <c r="AG366" s="25">
        <f>IFERROR(VLOOKUP($A366,'TD SOP+PROFORM'!$A$5:$AD$750,MATCH(AG$4,'TD SOP+PROFORM'!$B$2:$AD$2,0)+1,0),0)+IFERROR(VLOOKUP($A366,'TD SOP+PROFORM'!$A$5:$AD$750,MATCH(AG$2,'TD SOP+PROFORM'!$B$2:$AD$2,0)+1,0),0)</f>
        <v>0</v>
      </c>
      <c r="AH366" s="25">
        <f>IFERROR(VLOOKUP($A366,'TD SOP+PROFORM'!$A$5:$AD$750,MATCH(AH$4,'TD SOP+PROFORM'!$B$2:$AD$2,0)+1,0),0)+IFERROR(VLOOKUP($A366,'TD SOP+PROFORM'!$A$5:$AD$750,MATCH(AH$2,'TD SOP+PROFORM'!$B$2:$AD$2,0)+1,0),0)</f>
        <v>0</v>
      </c>
      <c r="AI366" s="26" t="str">
        <f t="shared" si="89"/>
        <v/>
      </c>
      <c r="AJ366" s="25">
        <f>IFERROR(VLOOKUP($A366,'TD SOP+PROFORM'!$A$5:$AD$750,MATCH(AJ$4,'TD SOP+PROFORM'!$B$2:$AD$2,0)+1,0),0)+IFERROR(VLOOKUP($A366,'TD SOP+PROFORM'!$A$5:$AD$750,MATCH(AJ$2,'TD SOP+PROFORM'!$B$2:$AD$2,0)+1,0),0)</f>
        <v>0</v>
      </c>
      <c r="AK366" s="25">
        <f>IFERROR(VLOOKUP($A366,'TD SOP+PROFORM'!$A$5:$AD$750,MATCH(AK$4,'TD SOP+PROFORM'!$B$2:$AD$2,0)+1,0),0)+IFERROR(VLOOKUP($A366,'TD SOP+PROFORM'!$A$5:$AD$750,MATCH(AK$2,'TD SOP+PROFORM'!$B$2:$AD$2,0)+1,0),0)</f>
        <v>0</v>
      </c>
      <c r="AL366" s="26" t="str">
        <f t="shared" si="90"/>
        <v/>
      </c>
      <c r="AM366" s="25">
        <f t="shared" si="92"/>
        <v>0</v>
      </c>
      <c r="AN366" s="25">
        <f t="shared" si="92"/>
        <v>0</v>
      </c>
      <c r="AO366" s="26" t="str">
        <f t="shared" si="91"/>
        <v/>
      </c>
    </row>
    <row r="367" spans="1:41" x14ac:dyDescent="0.35">
      <c r="A367" s="24">
        <f>IF(AND('TD SOP+PROFORM'!A364&lt;&gt;"",'TD SOP+PROFORM'!A364&lt;&gt;"TOTAL"),'TD SOP+PROFORM'!A364,0)</f>
        <v>0</v>
      </c>
      <c r="C367" s="25" t="str">
        <f>IFERROR(VLOOKUP($A367,'TD SOP+PROFORM'!$A$5:$AD$750,MATCH(C$4,'TD SOP+PROFORM'!$B$2:$AT$2,0)+1,0),"")</f>
        <v/>
      </c>
      <c r="D367" s="25" t="str">
        <f>IFERROR(VLOOKUP($A367,'TD SOP+PROFORM'!$A$5:$AD$750,MATCH(D$4,'TD SOP+PROFORM'!$B$2:$AT$2,0)+1,0),"")</f>
        <v/>
      </c>
      <c r="E367" s="26" t="str">
        <f t="shared" si="79"/>
        <v/>
      </c>
      <c r="F367" s="25" t="str">
        <f>IFERROR(VLOOKUP($A367,'TD SOP+PROFORM'!$A$5:$AD$750,MATCH(F$4,'TD SOP+PROFORM'!$B$2:$AT$2,0)+1,0),"")</f>
        <v/>
      </c>
      <c r="G367" s="25" t="str">
        <f>IFERROR(VLOOKUP($A367,'TD SOP+PROFORM'!$A$5:$AD$750,MATCH(G$4,'TD SOP+PROFORM'!$B$2:$AT$2,0)+1,0),"")</f>
        <v/>
      </c>
      <c r="H367" s="26" t="str">
        <f t="shared" si="80"/>
        <v/>
      </c>
      <c r="I367" s="25" t="str">
        <f>IFERROR(VLOOKUP($A367,'TD SOP+PROFORM'!$A$5:$AD$750,MATCH(I$4,'TD SOP+PROFORM'!$B$2:$AT$2,0)+1,0),"")</f>
        <v/>
      </c>
      <c r="J367" s="25" t="str">
        <f>IFERROR(VLOOKUP($A367,'TD SOP+PROFORM'!$A$5:$AD$750,MATCH(J$4,'TD SOP+PROFORM'!$B$2:$AT$2,0)+1,0),"")</f>
        <v/>
      </c>
      <c r="K367" s="26" t="str">
        <f t="shared" si="81"/>
        <v/>
      </c>
      <c r="L367" s="25" t="str">
        <f>IFERROR(VLOOKUP($A367,'TD SOP+PROFORM'!$A$5:$AD$750,MATCH(L$4,'TD SOP+PROFORM'!$B$2:$AT$2,0)+1,0),"")</f>
        <v/>
      </c>
      <c r="M367" s="25" t="str">
        <f>IFERROR(VLOOKUP($A367,'TD SOP+PROFORM'!$A$5:$AD$750,MATCH(M$4,'TD SOP+PROFORM'!$B$2:$AT$2,0)+1,0),"")</f>
        <v/>
      </c>
      <c r="N367" s="26" t="str">
        <f t="shared" si="82"/>
        <v/>
      </c>
      <c r="O367" s="25">
        <f>IFERROR(VLOOKUP($A367,'TD SOP+PROFORM'!$A$5:$AD$750,MATCH(O$4,'TD SOP+PROFORM'!$B$2:$AD$2,0)+1,0),0)+IFERROR(VLOOKUP($A367,'TD SOP+PROFORM'!$A$5:$AD$750,MATCH(O$2,'TD SOP+PROFORM'!$B$2:$AD$2,0)+1,0),0)</f>
        <v>0</v>
      </c>
      <c r="P367" s="25">
        <f>IFERROR(VLOOKUP($A367,'TD SOP+PROFORM'!$A$5:$AD$750,MATCH(P$4,'TD SOP+PROFORM'!$B$2:$AD$2,0)+1,0),0)+IFERROR(VLOOKUP($A367,'TD SOP+PROFORM'!$A$5:$AD$750,MATCH(P$2,'TD SOP+PROFORM'!$B$2:$AD$2,0)+1,0),0)</f>
        <v>0</v>
      </c>
      <c r="Q367" s="26" t="str">
        <f t="shared" si="83"/>
        <v/>
      </c>
      <c r="R367" s="25">
        <f>IFERROR(VLOOKUP($A367,'TD SOP+PROFORM'!$A$5:$AD$750,MATCH(R$4,'TD SOP+PROFORM'!$B$2:$AD$2,0)+1,0),0)+IFERROR(VLOOKUP($A367,'TD SOP+PROFORM'!$A$5:$AD$750,MATCH(R$2,'TD SOP+PROFORM'!$B$2:$AD$2,0)+1,0),0)</f>
        <v>0</v>
      </c>
      <c r="S367" s="25">
        <f>IFERROR(VLOOKUP($A367,'TD SOP+PROFORM'!$A$5:$AD$750,MATCH(S$4,'TD SOP+PROFORM'!$B$2:$AD$2,0)+1,0),0)+IFERROR(VLOOKUP($A367,'TD SOP+PROFORM'!$A$5:$AD$750,MATCH(S$2,'TD SOP+PROFORM'!$B$2:$AD$2,0)+1,0),0)</f>
        <v>0</v>
      </c>
      <c r="T367" s="26" t="str">
        <f t="shared" si="84"/>
        <v/>
      </c>
      <c r="U367" s="25">
        <f>IFERROR(VLOOKUP($A367,'TD SOP+PROFORM'!$A$5:$AD$750,MATCH(U$4,'TD SOP+PROFORM'!$B$2:$AD$2,0)+1,0),0)+IFERROR(VLOOKUP($A367,'TD SOP+PROFORM'!$A$5:$AD$750,MATCH(U$2,'TD SOP+PROFORM'!$B$2:$AD$2,0)+1,0),0)</f>
        <v>0</v>
      </c>
      <c r="V367" s="25">
        <f>IFERROR(VLOOKUP($A367,'TD SOP+PROFORM'!$A$5:$AD$750,MATCH(V$4,'TD SOP+PROFORM'!$B$2:$AD$2,0)+1,0),0)+IFERROR(VLOOKUP($A367,'TD SOP+PROFORM'!$A$5:$AD$750,MATCH(V$2,'TD SOP+PROFORM'!$B$2:$AD$2,0)+1,0),0)</f>
        <v>0</v>
      </c>
      <c r="W367" s="26" t="str">
        <f t="shared" si="85"/>
        <v/>
      </c>
      <c r="X367" s="25">
        <f>IFERROR(VLOOKUP($A367,'TD SOP+PROFORM'!$A$5:$AD$750,MATCH(X$4,'TD SOP+PROFORM'!$B$2:$AD$2,0)+1,0),0)+IFERROR(VLOOKUP($A367,'TD SOP+PROFORM'!$A$5:$AD$750,MATCH(X$2,'TD SOP+PROFORM'!$B$2:$AD$2,0)+1,0),0)</f>
        <v>0</v>
      </c>
      <c r="Y367" s="25">
        <f>IFERROR(VLOOKUP($A367,'TD SOP+PROFORM'!$A$5:$AD$750,MATCH(Y$4,'TD SOP+PROFORM'!$B$2:$AD$2,0)+1,0),0)+IFERROR(VLOOKUP($A367,'TD SOP+PROFORM'!$A$5:$AD$750,MATCH(Y$2,'TD SOP+PROFORM'!$B$2:$AD$2,0)+1,0),0)</f>
        <v>0</v>
      </c>
      <c r="Z367" s="26" t="str">
        <f t="shared" si="86"/>
        <v/>
      </c>
      <c r="AA367" s="25">
        <f>IFERROR(VLOOKUP($A367,'TD SOP+PROFORM'!$A$5:$AD$750,MATCH(AA$4,'TD SOP+PROFORM'!$B$2:$AD$2,0)+1,0),0)+IFERROR(VLOOKUP($A367,'TD SOP+PROFORM'!$A$5:$AD$750,MATCH(AA$2,'TD SOP+PROFORM'!$B$2:$AD$2,0)+1,0),0)</f>
        <v>0</v>
      </c>
      <c r="AB367" s="25">
        <f>IFERROR(VLOOKUP($A367,'TD SOP+PROFORM'!$A$5:$AD$750,MATCH(AB$4,'TD SOP+PROFORM'!$B$2:$AD$2,0)+1,0),0)+IFERROR(VLOOKUP($A367,'TD SOP+PROFORM'!$A$5:$AD$750,MATCH(AB$2,'TD SOP+PROFORM'!$B$2:$AD$2,0)+1,0),0)</f>
        <v>0</v>
      </c>
      <c r="AC367" s="26" t="str">
        <f t="shared" si="87"/>
        <v/>
      </c>
      <c r="AD367" s="25">
        <f>IFERROR(VLOOKUP($A367,'TD SOP+PROFORM'!$A$5:$AD$750,MATCH(AD$4,'TD SOP+PROFORM'!$B$2:$AD$2,0)+1,0),0)+IFERROR(VLOOKUP($A367,'TD SOP+PROFORM'!$A$5:$AD$750,MATCH(AD$2,'TD SOP+PROFORM'!$B$2:$AD$2,0)+1,0),0)</f>
        <v>0</v>
      </c>
      <c r="AE367" s="25">
        <f>IFERROR(VLOOKUP($A367,'TD SOP+PROFORM'!$A$5:$AD$750,MATCH(AE$4,'TD SOP+PROFORM'!$B$2:$AD$2,0)+1,0),0)+IFERROR(VLOOKUP($A367,'TD SOP+PROFORM'!$A$5:$AD$750,MATCH(AE$2,'TD SOP+PROFORM'!$B$2:$AD$2,0)+1,0),0)</f>
        <v>0</v>
      </c>
      <c r="AF367" s="26" t="str">
        <f t="shared" si="88"/>
        <v/>
      </c>
      <c r="AG367" s="25">
        <f>IFERROR(VLOOKUP($A367,'TD SOP+PROFORM'!$A$5:$AD$750,MATCH(AG$4,'TD SOP+PROFORM'!$B$2:$AD$2,0)+1,0),0)+IFERROR(VLOOKUP($A367,'TD SOP+PROFORM'!$A$5:$AD$750,MATCH(AG$2,'TD SOP+PROFORM'!$B$2:$AD$2,0)+1,0),0)</f>
        <v>0</v>
      </c>
      <c r="AH367" s="25">
        <f>IFERROR(VLOOKUP($A367,'TD SOP+PROFORM'!$A$5:$AD$750,MATCH(AH$4,'TD SOP+PROFORM'!$B$2:$AD$2,0)+1,0),0)+IFERROR(VLOOKUP($A367,'TD SOP+PROFORM'!$A$5:$AD$750,MATCH(AH$2,'TD SOP+PROFORM'!$B$2:$AD$2,0)+1,0),0)</f>
        <v>0</v>
      </c>
      <c r="AI367" s="26" t="str">
        <f t="shared" si="89"/>
        <v/>
      </c>
      <c r="AJ367" s="25">
        <f>IFERROR(VLOOKUP($A367,'TD SOP+PROFORM'!$A$5:$AD$750,MATCH(AJ$4,'TD SOP+PROFORM'!$B$2:$AD$2,0)+1,0),0)+IFERROR(VLOOKUP($A367,'TD SOP+PROFORM'!$A$5:$AD$750,MATCH(AJ$2,'TD SOP+PROFORM'!$B$2:$AD$2,0)+1,0),0)</f>
        <v>0</v>
      </c>
      <c r="AK367" s="25">
        <f>IFERROR(VLOOKUP($A367,'TD SOP+PROFORM'!$A$5:$AD$750,MATCH(AK$4,'TD SOP+PROFORM'!$B$2:$AD$2,0)+1,0),0)+IFERROR(VLOOKUP($A367,'TD SOP+PROFORM'!$A$5:$AD$750,MATCH(AK$2,'TD SOP+PROFORM'!$B$2:$AD$2,0)+1,0),0)</f>
        <v>0</v>
      </c>
      <c r="AL367" s="26" t="str">
        <f t="shared" si="90"/>
        <v/>
      </c>
      <c r="AM367" s="25">
        <f t="shared" si="92"/>
        <v>0</v>
      </c>
      <c r="AN367" s="25">
        <f t="shared" si="92"/>
        <v>0</v>
      </c>
      <c r="AO367" s="26" t="str">
        <f t="shared" si="91"/>
        <v/>
      </c>
    </row>
    <row r="368" spans="1:41" x14ac:dyDescent="0.35">
      <c r="A368" s="24">
        <f>IF(AND('TD SOP+PROFORM'!A365&lt;&gt;"",'TD SOP+PROFORM'!A365&lt;&gt;"TOTAL"),'TD SOP+PROFORM'!A365,0)</f>
        <v>0</v>
      </c>
      <c r="C368" s="25" t="str">
        <f>IFERROR(VLOOKUP($A368,'TD SOP+PROFORM'!$A$5:$AD$750,MATCH(C$4,'TD SOP+PROFORM'!$B$2:$AT$2,0)+1,0),"")</f>
        <v/>
      </c>
      <c r="D368" s="25" t="str">
        <f>IFERROR(VLOOKUP($A368,'TD SOP+PROFORM'!$A$5:$AD$750,MATCH(D$4,'TD SOP+PROFORM'!$B$2:$AT$2,0)+1,0),"")</f>
        <v/>
      </c>
      <c r="E368" s="26" t="str">
        <f t="shared" si="79"/>
        <v/>
      </c>
      <c r="F368" s="25" t="str">
        <f>IFERROR(VLOOKUP($A368,'TD SOP+PROFORM'!$A$5:$AD$750,MATCH(F$4,'TD SOP+PROFORM'!$B$2:$AT$2,0)+1,0),"")</f>
        <v/>
      </c>
      <c r="G368" s="25" t="str">
        <f>IFERROR(VLOOKUP($A368,'TD SOP+PROFORM'!$A$5:$AD$750,MATCH(G$4,'TD SOP+PROFORM'!$B$2:$AT$2,0)+1,0),"")</f>
        <v/>
      </c>
      <c r="H368" s="26" t="str">
        <f t="shared" si="80"/>
        <v/>
      </c>
      <c r="I368" s="25" t="str">
        <f>IFERROR(VLOOKUP($A368,'TD SOP+PROFORM'!$A$5:$AD$750,MATCH(I$4,'TD SOP+PROFORM'!$B$2:$AT$2,0)+1,0),"")</f>
        <v/>
      </c>
      <c r="J368" s="25" t="str">
        <f>IFERROR(VLOOKUP($A368,'TD SOP+PROFORM'!$A$5:$AD$750,MATCH(J$4,'TD SOP+PROFORM'!$B$2:$AT$2,0)+1,0),"")</f>
        <v/>
      </c>
      <c r="K368" s="26" t="str">
        <f t="shared" si="81"/>
        <v/>
      </c>
      <c r="L368" s="25" t="str">
        <f>IFERROR(VLOOKUP($A368,'TD SOP+PROFORM'!$A$5:$AD$750,MATCH(L$4,'TD SOP+PROFORM'!$B$2:$AT$2,0)+1,0),"")</f>
        <v/>
      </c>
      <c r="M368" s="25" t="str">
        <f>IFERROR(VLOOKUP($A368,'TD SOP+PROFORM'!$A$5:$AD$750,MATCH(M$4,'TD SOP+PROFORM'!$B$2:$AT$2,0)+1,0),"")</f>
        <v/>
      </c>
      <c r="N368" s="26" t="str">
        <f t="shared" si="82"/>
        <v/>
      </c>
      <c r="O368" s="25">
        <f>IFERROR(VLOOKUP($A368,'TD SOP+PROFORM'!$A$5:$AD$750,MATCH(O$4,'TD SOP+PROFORM'!$B$2:$AD$2,0)+1,0),0)+IFERROR(VLOOKUP($A368,'TD SOP+PROFORM'!$A$5:$AD$750,MATCH(O$2,'TD SOP+PROFORM'!$B$2:$AD$2,0)+1,0),0)</f>
        <v>0</v>
      </c>
      <c r="P368" s="25">
        <f>IFERROR(VLOOKUP($A368,'TD SOP+PROFORM'!$A$5:$AD$750,MATCH(P$4,'TD SOP+PROFORM'!$B$2:$AD$2,0)+1,0),0)+IFERROR(VLOOKUP($A368,'TD SOP+PROFORM'!$A$5:$AD$750,MATCH(P$2,'TD SOP+PROFORM'!$B$2:$AD$2,0)+1,0),0)</f>
        <v>0</v>
      </c>
      <c r="Q368" s="26" t="str">
        <f t="shared" si="83"/>
        <v/>
      </c>
      <c r="R368" s="25">
        <f>IFERROR(VLOOKUP($A368,'TD SOP+PROFORM'!$A$5:$AD$750,MATCH(R$4,'TD SOP+PROFORM'!$B$2:$AD$2,0)+1,0),0)+IFERROR(VLOOKUP($A368,'TD SOP+PROFORM'!$A$5:$AD$750,MATCH(R$2,'TD SOP+PROFORM'!$B$2:$AD$2,0)+1,0),0)</f>
        <v>0</v>
      </c>
      <c r="S368" s="25">
        <f>IFERROR(VLOOKUP($A368,'TD SOP+PROFORM'!$A$5:$AD$750,MATCH(S$4,'TD SOP+PROFORM'!$B$2:$AD$2,0)+1,0),0)+IFERROR(VLOOKUP($A368,'TD SOP+PROFORM'!$A$5:$AD$750,MATCH(S$2,'TD SOP+PROFORM'!$B$2:$AD$2,0)+1,0),0)</f>
        <v>0</v>
      </c>
      <c r="T368" s="26" t="str">
        <f t="shared" si="84"/>
        <v/>
      </c>
      <c r="U368" s="25">
        <f>IFERROR(VLOOKUP($A368,'TD SOP+PROFORM'!$A$5:$AD$750,MATCH(U$4,'TD SOP+PROFORM'!$B$2:$AD$2,0)+1,0),0)+IFERROR(VLOOKUP($A368,'TD SOP+PROFORM'!$A$5:$AD$750,MATCH(U$2,'TD SOP+PROFORM'!$B$2:$AD$2,0)+1,0),0)</f>
        <v>0</v>
      </c>
      <c r="V368" s="25">
        <f>IFERROR(VLOOKUP($A368,'TD SOP+PROFORM'!$A$5:$AD$750,MATCH(V$4,'TD SOP+PROFORM'!$B$2:$AD$2,0)+1,0),0)+IFERROR(VLOOKUP($A368,'TD SOP+PROFORM'!$A$5:$AD$750,MATCH(V$2,'TD SOP+PROFORM'!$B$2:$AD$2,0)+1,0),0)</f>
        <v>0</v>
      </c>
      <c r="W368" s="26" t="str">
        <f t="shared" si="85"/>
        <v/>
      </c>
      <c r="X368" s="25">
        <f>IFERROR(VLOOKUP($A368,'TD SOP+PROFORM'!$A$5:$AD$750,MATCH(X$4,'TD SOP+PROFORM'!$B$2:$AD$2,0)+1,0),0)+IFERROR(VLOOKUP($A368,'TD SOP+PROFORM'!$A$5:$AD$750,MATCH(X$2,'TD SOP+PROFORM'!$B$2:$AD$2,0)+1,0),0)</f>
        <v>0</v>
      </c>
      <c r="Y368" s="25">
        <f>IFERROR(VLOOKUP($A368,'TD SOP+PROFORM'!$A$5:$AD$750,MATCH(Y$4,'TD SOP+PROFORM'!$B$2:$AD$2,0)+1,0),0)+IFERROR(VLOOKUP($A368,'TD SOP+PROFORM'!$A$5:$AD$750,MATCH(Y$2,'TD SOP+PROFORM'!$B$2:$AD$2,0)+1,0),0)</f>
        <v>0</v>
      </c>
      <c r="Z368" s="26" t="str">
        <f t="shared" si="86"/>
        <v/>
      </c>
      <c r="AA368" s="25">
        <f>IFERROR(VLOOKUP($A368,'TD SOP+PROFORM'!$A$5:$AD$750,MATCH(AA$4,'TD SOP+PROFORM'!$B$2:$AD$2,0)+1,0),0)+IFERROR(VLOOKUP($A368,'TD SOP+PROFORM'!$A$5:$AD$750,MATCH(AA$2,'TD SOP+PROFORM'!$B$2:$AD$2,0)+1,0),0)</f>
        <v>0</v>
      </c>
      <c r="AB368" s="25">
        <f>IFERROR(VLOOKUP($A368,'TD SOP+PROFORM'!$A$5:$AD$750,MATCH(AB$4,'TD SOP+PROFORM'!$B$2:$AD$2,0)+1,0),0)+IFERROR(VLOOKUP($A368,'TD SOP+PROFORM'!$A$5:$AD$750,MATCH(AB$2,'TD SOP+PROFORM'!$B$2:$AD$2,0)+1,0),0)</f>
        <v>0</v>
      </c>
      <c r="AC368" s="26" t="str">
        <f t="shared" si="87"/>
        <v/>
      </c>
      <c r="AD368" s="25">
        <f>IFERROR(VLOOKUP($A368,'TD SOP+PROFORM'!$A$5:$AD$750,MATCH(AD$4,'TD SOP+PROFORM'!$B$2:$AD$2,0)+1,0),0)+IFERROR(VLOOKUP($A368,'TD SOP+PROFORM'!$A$5:$AD$750,MATCH(AD$2,'TD SOP+PROFORM'!$B$2:$AD$2,0)+1,0),0)</f>
        <v>0</v>
      </c>
      <c r="AE368" s="25">
        <f>IFERROR(VLOOKUP($A368,'TD SOP+PROFORM'!$A$5:$AD$750,MATCH(AE$4,'TD SOP+PROFORM'!$B$2:$AD$2,0)+1,0),0)+IFERROR(VLOOKUP($A368,'TD SOP+PROFORM'!$A$5:$AD$750,MATCH(AE$2,'TD SOP+PROFORM'!$B$2:$AD$2,0)+1,0),0)</f>
        <v>0</v>
      </c>
      <c r="AF368" s="26" t="str">
        <f t="shared" si="88"/>
        <v/>
      </c>
      <c r="AG368" s="25">
        <f>IFERROR(VLOOKUP($A368,'TD SOP+PROFORM'!$A$5:$AD$750,MATCH(AG$4,'TD SOP+PROFORM'!$B$2:$AD$2,0)+1,0),0)+IFERROR(VLOOKUP($A368,'TD SOP+PROFORM'!$A$5:$AD$750,MATCH(AG$2,'TD SOP+PROFORM'!$B$2:$AD$2,0)+1,0),0)</f>
        <v>0</v>
      </c>
      <c r="AH368" s="25">
        <f>IFERROR(VLOOKUP($A368,'TD SOP+PROFORM'!$A$5:$AD$750,MATCH(AH$4,'TD SOP+PROFORM'!$B$2:$AD$2,0)+1,0),0)+IFERROR(VLOOKUP($A368,'TD SOP+PROFORM'!$A$5:$AD$750,MATCH(AH$2,'TD SOP+PROFORM'!$B$2:$AD$2,0)+1,0),0)</f>
        <v>0</v>
      </c>
      <c r="AI368" s="26" t="str">
        <f t="shared" si="89"/>
        <v/>
      </c>
      <c r="AJ368" s="25">
        <f>IFERROR(VLOOKUP($A368,'TD SOP+PROFORM'!$A$5:$AD$750,MATCH(AJ$4,'TD SOP+PROFORM'!$B$2:$AD$2,0)+1,0),0)+IFERROR(VLOOKUP($A368,'TD SOP+PROFORM'!$A$5:$AD$750,MATCH(AJ$2,'TD SOP+PROFORM'!$B$2:$AD$2,0)+1,0),0)</f>
        <v>0</v>
      </c>
      <c r="AK368" s="25">
        <f>IFERROR(VLOOKUP($A368,'TD SOP+PROFORM'!$A$5:$AD$750,MATCH(AK$4,'TD SOP+PROFORM'!$B$2:$AD$2,0)+1,0),0)+IFERROR(VLOOKUP($A368,'TD SOP+PROFORM'!$A$5:$AD$750,MATCH(AK$2,'TD SOP+PROFORM'!$B$2:$AD$2,0)+1,0),0)</f>
        <v>0</v>
      </c>
      <c r="AL368" s="26" t="str">
        <f t="shared" si="90"/>
        <v/>
      </c>
      <c r="AM368" s="25">
        <f t="shared" si="92"/>
        <v>0</v>
      </c>
      <c r="AN368" s="25">
        <f t="shared" si="92"/>
        <v>0</v>
      </c>
      <c r="AO368" s="26" t="str">
        <f t="shared" si="91"/>
        <v/>
      </c>
    </row>
    <row r="369" spans="1:41" x14ac:dyDescent="0.35">
      <c r="A369" s="24">
        <f>IF(AND('TD SOP+PROFORM'!A366&lt;&gt;"",'TD SOP+PROFORM'!A366&lt;&gt;"TOTAL"),'TD SOP+PROFORM'!A366,0)</f>
        <v>0</v>
      </c>
      <c r="C369" s="25" t="str">
        <f>IFERROR(VLOOKUP($A369,'TD SOP+PROFORM'!$A$5:$AD$750,MATCH(C$4,'TD SOP+PROFORM'!$B$2:$AT$2,0)+1,0),"")</f>
        <v/>
      </c>
      <c r="D369" s="25" t="str">
        <f>IFERROR(VLOOKUP($A369,'TD SOP+PROFORM'!$A$5:$AD$750,MATCH(D$4,'TD SOP+PROFORM'!$B$2:$AT$2,0)+1,0),"")</f>
        <v/>
      </c>
      <c r="E369" s="26" t="str">
        <f t="shared" si="79"/>
        <v/>
      </c>
      <c r="F369" s="25" t="str">
        <f>IFERROR(VLOOKUP($A369,'TD SOP+PROFORM'!$A$5:$AD$750,MATCH(F$4,'TD SOP+PROFORM'!$B$2:$AT$2,0)+1,0),"")</f>
        <v/>
      </c>
      <c r="G369" s="25" t="str">
        <f>IFERROR(VLOOKUP($A369,'TD SOP+PROFORM'!$A$5:$AD$750,MATCH(G$4,'TD SOP+PROFORM'!$B$2:$AT$2,0)+1,0),"")</f>
        <v/>
      </c>
      <c r="H369" s="26" t="str">
        <f t="shared" si="80"/>
        <v/>
      </c>
      <c r="I369" s="25" t="str">
        <f>IFERROR(VLOOKUP($A369,'TD SOP+PROFORM'!$A$5:$AD$750,MATCH(I$4,'TD SOP+PROFORM'!$B$2:$AT$2,0)+1,0),"")</f>
        <v/>
      </c>
      <c r="J369" s="25" t="str">
        <f>IFERROR(VLOOKUP($A369,'TD SOP+PROFORM'!$A$5:$AD$750,MATCH(J$4,'TD SOP+PROFORM'!$B$2:$AT$2,0)+1,0),"")</f>
        <v/>
      </c>
      <c r="K369" s="26" t="str">
        <f t="shared" si="81"/>
        <v/>
      </c>
      <c r="L369" s="25" t="str">
        <f>IFERROR(VLOOKUP($A369,'TD SOP+PROFORM'!$A$5:$AD$750,MATCH(L$4,'TD SOP+PROFORM'!$B$2:$AT$2,0)+1,0),"")</f>
        <v/>
      </c>
      <c r="M369" s="25" t="str">
        <f>IFERROR(VLOOKUP($A369,'TD SOP+PROFORM'!$A$5:$AD$750,MATCH(M$4,'TD SOP+PROFORM'!$B$2:$AT$2,0)+1,0),"")</f>
        <v/>
      </c>
      <c r="N369" s="26" t="str">
        <f t="shared" si="82"/>
        <v/>
      </c>
      <c r="O369" s="25">
        <f>IFERROR(VLOOKUP($A369,'TD SOP+PROFORM'!$A$5:$AD$750,MATCH(O$4,'TD SOP+PROFORM'!$B$2:$AD$2,0)+1,0),0)+IFERROR(VLOOKUP($A369,'TD SOP+PROFORM'!$A$5:$AD$750,MATCH(O$2,'TD SOP+PROFORM'!$B$2:$AD$2,0)+1,0),0)</f>
        <v>0</v>
      </c>
      <c r="P369" s="25">
        <f>IFERROR(VLOOKUP($A369,'TD SOP+PROFORM'!$A$5:$AD$750,MATCH(P$4,'TD SOP+PROFORM'!$B$2:$AD$2,0)+1,0),0)+IFERROR(VLOOKUP($A369,'TD SOP+PROFORM'!$A$5:$AD$750,MATCH(P$2,'TD SOP+PROFORM'!$B$2:$AD$2,0)+1,0),0)</f>
        <v>0</v>
      </c>
      <c r="Q369" s="26" t="str">
        <f t="shared" si="83"/>
        <v/>
      </c>
      <c r="R369" s="25">
        <f>IFERROR(VLOOKUP($A369,'TD SOP+PROFORM'!$A$5:$AD$750,MATCH(R$4,'TD SOP+PROFORM'!$B$2:$AD$2,0)+1,0),0)+IFERROR(VLOOKUP($A369,'TD SOP+PROFORM'!$A$5:$AD$750,MATCH(R$2,'TD SOP+PROFORM'!$B$2:$AD$2,0)+1,0),0)</f>
        <v>0</v>
      </c>
      <c r="S369" s="25">
        <f>IFERROR(VLOOKUP($A369,'TD SOP+PROFORM'!$A$5:$AD$750,MATCH(S$4,'TD SOP+PROFORM'!$B$2:$AD$2,0)+1,0),0)+IFERROR(VLOOKUP($A369,'TD SOP+PROFORM'!$A$5:$AD$750,MATCH(S$2,'TD SOP+PROFORM'!$B$2:$AD$2,0)+1,0),0)</f>
        <v>0</v>
      </c>
      <c r="T369" s="26" t="str">
        <f t="shared" si="84"/>
        <v/>
      </c>
      <c r="U369" s="25">
        <f>IFERROR(VLOOKUP($A369,'TD SOP+PROFORM'!$A$5:$AD$750,MATCH(U$4,'TD SOP+PROFORM'!$B$2:$AD$2,0)+1,0),0)+IFERROR(VLOOKUP($A369,'TD SOP+PROFORM'!$A$5:$AD$750,MATCH(U$2,'TD SOP+PROFORM'!$B$2:$AD$2,0)+1,0),0)</f>
        <v>0</v>
      </c>
      <c r="V369" s="25">
        <f>IFERROR(VLOOKUP($A369,'TD SOP+PROFORM'!$A$5:$AD$750,MATCH(V$4,'TD SOP+PROFORM'!$B$2:$AD$2,0)+1,0),0)+IFERROR(VLOOKUP($A369,'TD SOP+PROFORM'!$A$5:$AD$750,MATCH(V$2,'TD SOP+PROFORM'!$B$2:$AD$2,0)+1,0),0)</f>
        <v>0</v>
      </c>
      <c r="W369" s="26" t="str">
        <f t="shared" si="85"/>
        <v/>
      </c>
      <c r="X369" s="25">
        <f>IFERROR(VLOOKUP($A369,'TD SOP+PROFORM'!$A$5:$AD$750,MATCH(X$4,'TD SOP+PROFORM'!$B$2:$AD$2,0)+1,0),0)+IFERROR(VLOOKUP($A369,'TD SOP+PROFORM'!$A$5:$AD$750,MATCH(X$2,'TD SOP+PROFORM'!$B$2:$AD$2,0)+1,0),0)</f>
        <v>0</v>
      </c>
      <c r="Y369" s="25">
        <f>IFERROR(VLOOKUP($A369,'TD SOP+PROFORM'!$A$5:$AD$750,MATCH(Y$4,'TD SOP+PROFORM'!$B$2:$AD$2,0)+1,0),0)+IFERROR(VLOOKUP($A369,'TD SOP+PROFORM'!$A$5:$AD$750,MATCH(Y$2,'TD SOP+PROFORM'!$B$2:$AD$2,0)+1,0),0)</f>
        <v>0</v>
      </c>
      <c r="Z369" s="26" t="str">
        <f t="shared" si="86"/>
        <v/>
      </c>
      <c r="AA369" s="25">
        <f>IFERROR(VLOOKUP($A369,'TD SOP+PROFORM'!$A$5:$AD$750,MATCH(AA$4,'TD SOP+PROFORM'!$B$2:$AD$2,0)+1,0),0)+IFERROR(VLOOKUP($A369,'TD SOP+PROFORM'!$A$5:$AD$750,MATCH(AA$2,'TD SOP+PROFORM'!$B$2:$AD$2,0)+1,0),0)</f>
        <v>0</v>
      </c>
      <c r="AB369" s="25">
        <f>IFERROR(VLOOKUP($A369,'TD SOP+PROFORM'!$A$5:$AD$750,MATCH(AB$4,'TD SOP+PROFORM'!$B$2:$AD$2,0)+1,0),0)+IFERROR(VLOOKUP($A369,'TD SOP+PROFORM'!$A$5:$AD$750,MATCH(AB$2,'TD SOP+PROFORM'!$B$2:$AD$2,0)+1,0),0)</f>
        <v>0</v>
      </c>
      <c r="AC369" s="26" t="str">
        <f t="shared" si="87"/>
        <v/>
      </c>
      <c r="AD369" s="25">
        <f>IFERROR(VLOOKUP($A369,'TD SOP+PROFORM'!$A$5:$AD$750,MATCH(AD$4,'TD SOP+PROFORM'!$B$2:$AD$2,0)+1,0),0)+IFERROR(VLOOKUP($A369,'TD SOP+PROFORM'!$A$5:$AD$750,MATCH(AD$2,'TD SOP+PROFORM'!$B$2:$AD$2,0)+1,0),0)</f>
        <v>0</v>
      </c>
      <c r="AE369" s="25">
        <f>IFERROR(VLOOKUP($A369,'TD SOP+PROFORM'!$A$5:$AD$750,MATCH(AE$4,'TD SOP+PROFORM'!$B$2:$AD$2,0)+1,0),0)+IFERROR(VLOOKUP($A369,'TD SOP+PROFORM'!$A$5:$AD$750,MATCH(AE$2,'TD SOP+PROFORM'!$B$2:$AD$2,0)+1,0),0)</f>
        <v>0</v>
      </c>
      <c r="AF369" s="26" t="str">
        <f t="shared" si="88"/>
        <v/>
      </c>
      <c r="AG369" s="25">
        <f>IFERROR(VLOOKUP($A369,'TD SOP+PROFORM'!$A$5:$AD$750,MATCH(AG$4,'TD SOP+PROFORM'!$B$2:$AD$2,0)+1,0),0)+IFERROR(VLOOKUP($A369,'TD SOP+PROFORM'!$A$5:$AD$750,MATCH(AG$2,'TD SOP+PROFORM'!$B$2:$AD$2,0)+1,0),0)</f>
        <v>0</v>
      </c>
      <c r="AH369" s="25">
        <f>IFERROR(VLOOKUP($A369,'TD SOP+PROFORM'!$A$5:$AD$750,MATCH(AH$4,'TD SOP+PROFORM'!$B$2:$AD$2,0)+1,0),0)+IFERROR(VLOOKUP($A369,'TD SOP+PROFORM'!$A$5:$AD$750,MATCH(AH$2,'TD SOP+PROFORM'!$B$2:$AD$2,0)+1,0),0)</f>
        <v>0</v>
      </c>
      <c r="AI369" s="26" t="str">
        <f t="shared" si="89"/>
        <v/>
      </c>
      <c r="AJ369" s="25">
        <f>IFERROR(VLOOKUP($A369,'TD SOP+PROFORM'!$A$5:$AD$750,MATCH(AJ$4,'TD SOP+PROFORM'!$B$2:$AD$2,0)+1,0),0)+IFERROR(VLOOKUP($A369,'TD SOP+PROFORM'!$A$5:$AD$750,MATCH(AJ$2,'TD SOP+PROFORM'!$B$2:$AD$2,0)+1,0),0)</f>
        <v>0</v>
      </c>
      <c r="AK369" s="25">
        <f>IFERROR(VLOOKUP($A369,'TD SOP+PROFORM'!$A$5:$AD$750,MATCH(AK$4,'TD SOP+PROFORM'!$B$2:$AD$2,0)+1,0),0)+IFERROR(VLOOKUP($A369,'TD SOP+PROFORM'!$A$5:$AD$750,MATCH(AK$2,'TD SOP+PROFORM'!$B$2:$AD$2,0)+1,0),0)</f>
        <v>0</v>
      </c>
      <c r="AL369" s="26" t="str">
        <f t="shared" si="90"/>
        <v/>
      </c>
      <c r="AM369" s="25">
        <f t="shared" si="92"/>
        <v>0</v>
      </c>
      <c r="AN369" s="25">
        <f t="shared" si="92"/>
        <v>0</v>
      </c>
      <c r="AO369" s="26" t="str">
        <f t="shared" si="91"/>
        <v/>
      </c>
    </row>
    <row r="370" spans="1:41" x14ac:dyDescent="0.35">
      <c r="A370" s="24">
        <f>IF(AND('TD SOP+PROFORM'!A367&lt;&gt;"",'TD SOP+PROFORM'!A367&lt;&gt;"TOTAL"),'TD SOP+PROFORM'!A367,0)</f>
        <v>0</v>
      </c>
      <c r="C370" s="25" t="str">
        <f>IFERROR(VLOOKUP($A370,'TD SOP+PROFORM'!$A$5:$AD$750,MATCH(C$4,'TD SOP+PROFORM'!$B$2:$AT$2,0)+1,0),"")</f>
        <v/>
      </c>
      <c r="D370" s="25" t="str">
        <f>IFERROR(VLOOKUP($A370,'TD SOP+PROFORM'!$A$5:$AD$750,MATCH(D$4,'TD SOP+PROFORM'!$B$2:$AT$2,0)+1,0),"")</f>
        <v/>
      </c>
      <c r="E370" s="26" t="str">
        <f t="shared" si="79"/>
        <v/>
      </c>
      <c r="F370" s="25" t="str">
        <f>IFERROR(VLOOKUP($A370,'TD SOP+PROFORM'!$A$5:$AD$750,MATCH(F$4,'TD SOP+PROFORM'!$B$2:$AT$2,0)+1,0),"")</f>
        <v/>
      </c>
      <c r="G370" s="25" t="str">
        <f>IFERROR(VLOOKUP($A370,'TD SOP+PROFORM'!$A$5:$AD$750,MATCH(G$4,'TD SOP+PROFORM'!$B$2:$AT$2,0)+1,0),"")</f>
        <v/>
      </c>
      <c r="H370" s="26" t="str">
        <f t="shared" si="80"/>
        <v/>
      </c>
      <c r="I370" s="25" t="str">
        <f>IFERROR(VLOOKUP($A370,'TD SOP+PROFORM'!$A$5:$AD$750,MATCH(I$4,'TD SOP+PROFORM'!$B$2:$AT$2,0)+1,0),"")</f>
        <v/>
      </c>
      <c r="J370" s="25" t="str">
        <f>IFERROR(VLOOKUP($A370,'TD SOP+PROFORM'!$A$5:$AD$750,MATCH(J$4,'TD SOP+PROFORM'!$B$2:$AT$2,0)+1,0),"")</f>
        <v/>
      </c>
      <c r="K370" s="26" t="str">
        <f t="shared" si="81"/>
        <v/>
      </c>
      <c r="L370" s="25" t="str">
        <f>IFERROR(VLOOKUP($A370,'TD SOP+PROFORM'!$A$5:$AD$750,MATCH(L$4,'TD SOP+PROFORM'!$B$2:$AT$2,0)+1,0),"")</f>
        <v/>
      </c>
      <c r="M370" s="25" t="str">
        <f>IFERROR(VLOOKUP($A370,'TD SOP+PROFORM'!$A$5:$AD$750,MATCH(M$4,'TD SOP+PROFORM'!$B$2:$AT$2,0)+1,0),"")</f>
        <v/>
      </c>
      <c r="N370" s="26" t="str">
        <f t="shared" si="82"/>
        <v/>
      </c>
      <c r="O370" s="25">
        <f>IFERROR(VLOOKUP($A370,'TD SOP+PROFORM'!$A$5:$AD$750,MATCH(O$4,'TD SOP+PROFORM'!$B$2:$AD$2,0)+1,0),0)+IFERROR(VLOOKUP($A370,'TD SOP+PROFORM'!$A$5:$AD$750,MATCH(O$2,'TD SOP+PROFORM'!$B$2:$AD$2,0)+1,0),0)</f>
        <v>0</v>
      </c>
      <c r="P370" s="25">
        <f>IFERROR(VLOOKUP($A370,'TD SOP+PROFORM'!$A$5:$AD$750,MATCH(P$4,'TD SOP+PROFORM'!$B$2:$AD$2,0)+1,0),0)+IFERROR(VLOOKUP($A370,'TD SOP+PROFORM'!$A$5:$AD$750,MATCH(P$2,'TD SOP+PROFORM'!$B$2:$AD$2,0)+1,0),0)</f>
        <v>0</v>
      </c>
      <c r="Q370" s="26" t="str">
        <f t="shared" si="83"/>
        <v/>
      </c>
      <c r="R370" s="25">
        <f>IFERROR(VLOOKUP($A370,'TD SOP+PROFORM'!$A$5:$AD$750,MATCH(R$4,'TD SOP+PROFORM'!$B$2:$AD$2,0)+1,0),0)+IFERROR(VLOOKUP($A370,'TD SOP+PROFORM'!$A$5:$AD$750,MATCH(R$2,'TD SOP+PROFORM'!$B$2:$AD$2,0)+1,0),0)</f>
        <v>0</v>
      </c>
      <c r="S370" s="25">
        <f>IFERROR(VLOOKUP($A370,'TD SOP+PROFORM'!$A$5:$AD$750,MATCH(S$4,'TD SOP+PROFORM'!$B$2:$AD$2,0)+1,0),0)+IFERROR(VLOOKUP($A370,'TD SOP+PROFORM'!$A$5:$AD$750,MATCH(S$2,'TD SOP+PROFORM'!$B$2:$AD$2,0)+1,0),0)</f>
        <v>0</v>
      </c>
      <c r="T370" s="26" t="str">
        <f t="shared" si="84"/>
        <v/>
      </c>
      <c r="U370" s="25">
        <f>IFERROR(VLOOKUP($A370,'TD SOP+PROFORM'!$A$5:$AD$750,MATCH(U$4,'TD SOP+PROFORM'!$B$2:$AD$2,0)+1,0),0)+IFERROR(VLOOKUP($A370,'TD SOP+PROFORM'!$A$5:$AD$750,MATCH(U$2,'TD SOP+PROFORM'!$B$2:$AD$2,0)+1,0),0)</f>
        <v>0</v>
      </c>
      <c r="V370" s="25">
        <f>IFERROR(VLOOKUP($A370,'TD SOP+PROFORM'!$A$5:$AD$750,MATCH(V$4,'TD SOP+PROFORM'!$B$2:$AD$2,0)+1,0),0)+IFERROR(VLOOKUP($A370,'TD SOP+PROFORM'!$A$5:$AD$750,MATCH(V$2,'TD SOP+PROFORM'!$B$2:$AD$2,0)+1,0),0)</f>
        <v>0</v>
      </c>
      <c r="W370" s="26" t="str">
        <f t="shared" si="85"/>
        <v/>
      </c>
      <c r="X370" s="25">
        <f>IFERROR(VLOOKUP($A370,'TD SOP+PROFORM'!$A$5:$AD$750,MATCH(X$4,'TD SOP+PROFORM'!$B$2:$AD$2,0)+1,0),0)+IFERROR(VLOOKUP($A370,'TD SOP+PROFORM'!$A$5:$AD$750,MATCH(X$2,'TD SOP+PROFORM'!$B$2:$AD$2,0)+1,0),0)</f>
        <v>0</v>
      </c>
      <c r="Y370" s="25">
        <f>IFERROR(VLOOKUP($A370,'TD SOP+PROFORM'!$A$5:$AD$750,MATCH(Y$4,'TD SOP+PROFORM'!$B$2:$AD$2,0)+1,0),0)+IFERROR(VLOOKUP($A370,'TD SOP+PROFORM'!$A$5:$AD$750,MATCH(Y$2,'TD SOP+PROFORM'!$B$2:$AD$2,0)+1,0),0)</f>
        <v>0</v>
      </c>
      <c r="Z370" s="26" t="str">
        <f t="shared" si="86"/>
        <v/>
      </c>
      <c r="AA370" s="25">
        <f>IFERROR(VLOOKUP($A370,'TD SOP+PROFORM'!$A$5:$AD$750,MATCH(AA$4,'TD SOP+PROFORM'!$B$2:$AD$2,0)+1,0),0)+IFERROR(VLOOKUP($A370,'TD SOP+PROFORM'!$A$5:$AD$750,MATCH(AA$2,'TD SOP+PROFORM'!$B$2:$AD$2,0)+1,0),0)</f>
        <v>0</v>
      </c>
      <c r="AB370" s="25">
        <f>IFERROR(VLOOKUP($A370,'TD SOP+PROFORM'!$A$5:$AD$750,MATCH(AB$4,'TD SOP+PROFORM'!$B$2:$AD$2,0)+1,0),0)+IFERROR(VLOOKUP($A370,'TD SOP+PROFORM'!$A$5:$AD$750,MATCH(AB$2,'TD SOP+PROFORM'!$B$2:$AD$2,0)+1,0),0)</f>
        <v>0</v>
      </c>
      <c r="AC370" s="26" t="str">
        <f t="shared" si="87"/>
        <v/>
      </c>
      <c r="AD370" s="25">
        <f>IFERROR(VLOOKUP($A370,'TD SOP+PROFORM'!$A$5:$AD$750,MATCH(AD$4,'TD SOP+PROFORM'!$B$2:$AD$2,0)+1,0),0)+IFERROR(VLOOKUP($A370,'TD SOP+PROFORM'!$A$5:$AD$750,MATCH(AD$2,'TD SOP+PROFORM'!$B$2:$AD$2,0)+1,0),0)</f>
        <v>0</v>
      </c>
      <c r="AE370" s="25">
        <f>IFERROR(VLOOKUP($A370,'TD SOP+PROFORM'!$A$5:$AD$750,MATCH(AE$4,'TD SOP+PROFORM'!$B$2:$AD$2,0)+1,0),0)+IFERROR(VLOOKUP($A370,'TD SOP+PROFORM'!$A$5:$AD$750,MATCH(AE$2,'TD SOP+PROFORM'!$B$2:$AD$2,0)+1,0),0)</f>
        <v>0</v>
      </c>
      <c r="AF370" s="26" t="str">
        <f t="shared" si="88"/>
        <v/>
      </c>
      <c r="AG370" s="25">
        <f>IFERROR(VLOOKUP($A370,'TD SOP+PROFORM'!$A$5:$AD$750,MATCH(AG$4,'TD SOP+PROFORM'!$B$2:$AD$2,0)+1,0),0)+IFERROR(VLOOKUP($A370,'TD SOP+PROFORM'!$A$5:$AD$750,MATCH(AG$2,'TD SOP+PROFORM'!$B$2:$AD$2,0)+1,0),0)</f>
        <v>0</v>
      </c>
      <c r="AH370" s="25">
        <f>IFERROR(VLOOKUP($A370,'TD SOP+PROFORM'!$A$5:$AD$750,MATCH(AH$4,'TD SOP+PROFORM'!$B$2:$AD$2,0)+1,0),0)+IFERROR(VLOOKUP($A370,'TD SOP+PROFORM'!$A$5:$AD$750,MATCH(AH$2,'TD SOP+PROFORM'!$B$2:$AD$2,0)+1,0),0)</f>
        <v>0</v>
      </c>
      <c r="AI370" s="26" t="str">
        <f t="shared" si="89"/>
        <v/>
      </c>
      <c r="AJ370" s="25">
        <f>IFERROR(VLOOKUP($A370,'TD SOP+PROFORM'!$A$5:$AD$750,MATCH(AJ$4,'TD SOP+PROFORM'!$B$2:$AD$2,0)+1,0),0)+IFERROR(VLOOKUP($A370,'TD SOP+PROFORM'!$A$5:$AD$750,MATCH(AJ$2,'TD SOP+PROFORM'!$B$2:$AD$2,0)+1,0),0)</f>
        <v>0</v>
      </c>
      <c r="AK370" s="25">
        <f>IFERROR(VLOOKUP($A370,'TD SOP+PROFORM'!$A$5:$AD$750,MATCH(AK$4,'TD SOP+PROFORM'!$B$2:$AD$2,0)+1,0),0)+IFERROR(VLOOKUP($A370,'TD SOP+PROFORM'!$A$5:$AD$750,MATCH(AK$2,'TD SOP+PROFORM'!$B$2:$AD$2,0)+1,0),0)</f>
        <v>0</v>
      </c>
      <c r="AL370" s="26" t="str">
        <f t="shared" si="90"/>
        <v/>
      </c>
      <c r="AM370" s="25">
        <f t="shared" si="92"/>
        <v>0</v>
      </c>
      <c r="AN370" s="25">
        <f t="shared" si="92"/>
        <v>0</v>
      </c>
      <c r="AO370" s="26" t="str">
        <f t="shared" si="91"/>
        <v/>
      </c>
    </row>
    <row r="371" spans="1:41" x14ac:dyDescent="0.35">
      <c r="A371" s="24">
        <f>IF(AND('TD SOP+PROFORM'!A368&lt;&gt;"",'TD SOP+PROFORM'!A368&lt;&gt;"TOTAL"),'TD SOP+PROFORM'!A368,0)</f>
        <v>0</v>
      </c>
      <c r="C371" s="25" t="str">
        <f>IFERROR(VLOOKUP($A371,'TD SOP+PROFORM'!$A$5:$AD$750,MATCH(C$4,'TD SOP+PROFORM'!$B$2:$AT$2,0)+1,0),"")</f>
        <v/>
      </c>
      <c r="D371" s="25" t="str">
        <f>IFERROR(VLOOKUP($A371,'TD SOP+PROFORM'!$A$5:$AD$750,MATCH(D$4,'TD SOP+PROFORM'!$B$2:$AT$2,0)+1,0),"")</f>
        <v/>
      </c>
      <c r="E371" s="26" t="str">
        <f t="shared" si="79"/>
        <v/>
      </c>
      <c r="F371" s="25" t="str">
        <f>IFERROR(VLOOKUP($A371,'TD SOP+PROFORM'!$A$5:$AD$750,MATCH(F$4,'TD SOP+PROFORM'!$B$2:$AT$2,0)+1,0),"")</f>
        <v/>
      </c>
      <c r="G371" s="25" t="str">
        <f>IFERROR(VLOOKUP($A371,'TD SOP+PROFORM'!$A$5:$AD$750,MATCH(G$4,'TD SOP+PROFORM'!$B$2:$AT$2,0)+1,0),"")</f>
        <v/>
      </c>
      <c r="H371" s="26" t="str">
        <f t="shared" si="80"/>
        <v/>
      </c>
      <c r="I371" s="25" t="str">
        <f>IFERROR(VLOOKUP($A371,'TD SOP+PROFORM'!$A$5:$AD$750,MATCH(I$4,'TD SOP+PROFORM'!$B$2:$AT$2,0)+1,0),"")</f>
        <v/>
      </c>
      <c r="J371" s="25" t="str">
        <f>IFERROR(VLOOKUP($A371,'TD SOP+PROFORM'!$A$5:$AD$750,MATCH(J$4,'TD SOP+PROFORM'!$B$2:$AT$2,0)+1,0),"")</f>
        <v/>
      </c>
      <c r="K371" s="26" t="str">
        <f t="shared" si="81"/>
        <v/>
      </c>
      <c r="L371" s="25" t="str">
        <f>IFERROR(VLOOKUP($A371,'TD SOP+PROFORM'!$A$5:$AD$750,MATCH(L$4,'TD SOP+PROFORM'!$B$2:$AT$2,0)+1,0),"")</f>
        <v/>
      </c>
      <c r="M371" s="25" t="str">
        <f>IFERROR(VLOOKUP($A371,'TD SOP+PROFORM'!$A$5:$AD$750,MATCH(M$4,'TD SOP+PROFORM'!$B$2:$AT$2,0)+1,0),"")</f>
        <v/>
      </c>
      <c r="N371" s="26" t="str">
        <f t="shared" si="82"/>
        <v/>
      </c>
      <c r="O371" s="25">
        <f>IFERROR(VLOOKUP($A371,'TD SOP+PROFORM'!$A$5:$AD$750,MATCH(O$4,'TD SOP+PROFORM'!$B$2:$AD$2,0)+1,0),0)+IFERROR(VLOOKUP($A371,'TD SOP+PROFORM'!$A$5:$AD$750,MATCH(O$2,'TD SOP+PROFORM'!$B$2:$AD$2,0)+1,0),0)</f>
        <v>0</v>
      </c>
      <c r="P371" s="25">
        <f>IFERROR(VLOOKUP($A371,'TD SOP+PROFORM'!$A$5:$AD$750,MATCH(P$4,'TD SOP+PROFORM'!$B$2:$AD$2,0)+1,0),0)+IFERROR(VLOOKUP($A371,'TD SOP+PROFORM'!$A$5:$AD$750,MATCH(P$2,'TD SOP+PROFORM'!$B$2:$AD$2,0)+1,0),0)</f>
        <v>0</v>
      </c>
      <c r="Q371" s="26" t="str">
        <f t="shared" si="83"/>
        <v/>
      </c>
      <c r="R371" s="25">
        <f>IFERROR(VLOOKUP($A371,'TD SOP+PROFORM'!$A$5:$AD$750,MATCH(R$4,'TD SOP+PROFORM'!$B$2:$AD$2,0)+1,0),0)+IFERROR(VLOOKUP($A371,'TD SOP+PROFORM'!$A$5:$AD$750,MATCH(R$2,'TD SOP+PROFORM'!$B$2:$AD$2,0)+1,0),0)</f>
        <v>0</v>
      </c>
      <c r="S371" s="25">
        <f>IFERROR(VLOOKUP($A371,'TD SOP+PROFORM'!$A$5:$AD$750,MATCH(S$4,'TD SOP+PROFORM'!$B$2:$AD$2,0)+1,0),0)+IFERROR(VLOOKUP($A371,'TD SOP+PROFORM'!$A$5:$AD$750,MATCH(S$2,'TD SOP+PROFORM'!$B$2:$AD$2,0)+1,0),0)</f>
        <v>0</v>
      </c>
      <c r="T371" s="26" t="str">
        <f t="shared" si="84"/>
        <v/>
      </c>
      <c r="U371" s="25">
        <f>IFERROR(VLOOKUP($A371,'TD SOP+PROFORM'!$A$5:$AD$750,MATCH(U$4,'TD SOP+PROFORM'!$B$2:$AD$2,0)+1,0),0)+IFERROR(VLOOKUP($A371,'TD SOP+PROFORM'!$A$5:$AD$750,MATCH(U$2,'TD SOP+PROFORM'!$B$2:$AD$2,0)+1,0),0)</f>
        <v>0</v>
      </c>
      <c r="V371" s="25">
        <f>IFERROR(VLOOKUP($A371,'TD SOP+PROFORM'!$A$5:$AD$750,MATCH(V$4,'TD SOP+PROFORM'!$B$2:$AD$2,0)+1,0),0)+IFERROR(VLOOKUP($A371,'TD SOP+PROFORM'!$A$5:$AD$750,MATCH(V$2,'TD SOP+PROFORM'!$B$2:$AD$2,0)+1,0),0)</f>
        <v>0</v>
      </c>
      <c r="W371" s="26" t="str">
        <f t="shared" si="85"/>
        <v/>
      </c>
      <c r="X371" s="25">
        <f>IFERROR(VLOOKUP($A371,'TD SOP+PROFORM'!$A$5:$AD$750,MATCH(X$4,'TD SOP+PROFORM'!$B$2:$AD$2,0)+1,0),0)+IFERROR(VLOOKUP($A371,'TD SOP+PROFORM'!$A$5:$AD$750,MATCH(X$2,'TD SOP+PROFORM'!$B$2:$AD$2,0)+1,0),0)</f>
        <v>0</v>
      </c>
      <c r="Y371" s="25">
        <f>IFERROR(VLOOKUP($A371,'TD SOP+PROFORM'!$A$5:$AD$750,MATCH(Y$4,'TD SOP+PROFORM'!$B$2:$AD$2,0)+1,0),0)+IFERROR(VLOOKUP($A371,'TD SOP+PROFORM'!$A$5:$AD$750,MATCH(Y$2,'TD SOP+PROFORM'!$B$2:$AD$2,0)+1,0),0)</f>
        <v>0</v>
      </c>
      <c r="Z371" s="26" t="str">
        <f t="shared" si="86"/>
        <v/>
      </c>
      <c r="AA371" s="25">
        <f>IFERROR(VLOOKUP($A371,'TD SOP+PROFORM'!$A$5:$AD$750,MATCH(AA$4,'TD SOP+PROFORM'!$B$2:$AD$2,0)+1,0),0)+IFERROR(VLOOKUP($A371,'TD SOP+PROFORM'!$A$5:$AD$750,MATCH(AA$2,'TD SOP+PROFORM'!$B$2:$AD$2,0)+1,0),0)</f>
        <v>0</v>
      </c>
      <c r="AB371" s="25">
        <f>IFERROR(VLOOKUP($A371,'TD SOP+PROFORM'!$A$5:$AD$750,MATCH(AB$4,'TD SOP+PROFORM'!$B$2:$AD$2,0)+1,0),0)+IFERROR(VLOOKUP($A371,'TD SOP+PROFORM'!$A$5:$AD$750,MATCH(AB$2,'TD SOP+PROFORM'!$B$2:$AD$2,0)+1,0),0)</f>
        <v>0</v>
      </c>
      <c r="AC371" s="26" t="str">
        <f t="shared" si="87"/>
        <v/>
      </c>
      <c r="AD371" s="25">
        <f>IFERROR(VLOOKUP($A371,'TD SOP+PROFORM'!$A$5:$AD$750,MATCH(AD$4,'TD SOP+PROFORM'!$B$2:$AD$2,0)+1,0),0)+IFERROR(VLOOKUP($A371,'TD SOP+PROFORM'!$A$5:$AD$750,MATCH(AD$2,'TD SOP+PROFORM'!$B$2:$AD$2,0)+1,0),0)</f>
        <v>0</v>
      </c>
      <c r="AE371" s="25">
        <f>IFERROR(VLOOKUP($A371,'TD SOP+PROFORM'!$A$5:$AD$750,MATCH(AE$4,'TD SOP+PROFORM'!$B$2:$AD$2,0)+1,0),0)+IFERROR(VLOOKUP($A371,'TD SOP+PROFORM'!$A$5:$AD$750,MATCH(AE$2,'TD SOP+PROFORM'!$B$2:$AD$2,0)+1,0),0)</f>
        <v>0</v>
      </c>
      <c r="AF371" s="26" t="str">
        <f t="shared" si="88"/>
        <v/>
      </c>
      <c r="AG371" s="25">
        <f>IFERROR(VLOOKUP($A371,'TD SOP+PROFORM'!$A$5:$AD$750,MATCH(AG$4,'TD SOP+PROFORM'!$B$2:$AD$2,0)+1,0),0)+IFERROR(VLOOKUP($A371,'TD SOP+PROFORM'!$A$5:$AD$750,MATCH(AG$2,'TD SOP+PROFORM'!$B$2:$AD$2,0)+1,0),0)</f>
        <v>0</v>
      </c>
      <c r="AH371" s="25">
        <f>IFERROR(VLOOKUP($A371,'TD SOP+PROFORM'!$A$5:$AD$750,MATCH(AH$4,'TD SOP+PROFORM'!$B$2:$AD$2,0)+1,0),0)+IFERROR(VLOOKUP($A371,'TD SOP+PROFORM'!$A$5:$AD$750,MATCH(AH$2,'TD SOP+PROFORM'!$B$2:$AD$2,0)+1,0),0)</f>
        <v>0</v>
      </c>
      <c r="AI371" s="26" t="str">
        <f t="shared" si="89"/>
        <v/>
      </c>
      <c r="AJ371" s="25">
        <f>IFERROR(VLOOKUP($A371,'TD SOP+PROFORM'!$A$5:$AD$750,MATCH(AJ$4,'TD SOP+PROFORM'!$B$2:$AD$2,0)+1,0),0)+IFERROR(VLOOKUP($A371,'TD SOP+PROFORM'!$A$5:$AD$750,MATCH(AJ$2,'TD SOP+PROFORM'!$B$2:$AD$2,0)+1,0),0)</f>
        <v>0</v>
      </c>
      <c r="AK371" s="25">
        <f>IFERROR(VLOOKUP($A371,'TD SOP+PROFORM'!$A$5:$AD$750,MATCH(AK$4,'TD SOP+PROFORM'!$B$2:$AD$2,0)+1,0),0)+IFERROR(VLOOKUP($A371,'TD SOP+PROFORM'!$A$5:$AD$750,MATCH(AK$2,'TD SOP+PROFORM'!$B$2:$AD$2,0)+1,0),0)</f>
        <v>0</v>
      </c>
      <c r="AL371" s="26" t="str">
        <f t="shared" si="90"/>
        <v/>
      </c>
      <c r="AM371" s="25">
        <f t="shared" si="92"/>
        <v>0</v>
      </c>
      <c r="AN371" s="25">
        <f t="shared" si="92"/>
        <v>0</v>
      </c>
      <c r="AO371" s="26" t="str">
        <f t="shared" si="91"/>
        <v/>
      </c>
    </row>
    <row r="372" spans="1:41" x14ac:dyDescent="0.35">
      <c r="A372" s="24">
        <f>IF(AND('TD SOP+PROFORM'!A369&lt;&gt;"",'TD SOP+PROFORM'!A369&lt;&gt;"TOTAL"),'TD SOP+PROFORM'!A369,0)</f>
        <v>0</v>
      </c>
      <c r="C372" s="25" t="str">
        <f>IFERROR(VLOOKUP($A372,'TD SOP+PROFORM'!$A$5:$AD$750,MATCH(C$4,'TD SOP+PROFORM'!$B$2:$AT$2,0)+1,0),"")</f>
        <v/>
      </c>
      <c r="D372" s="25" t="str">
        <f>IFERROR(VLOOKUP($A372,'TD SOP+PROFORM'!$A$5:$AD$750,MATCH(D$4,'TD SOP+PROFORM'!$B$2:$AT$2,0)+1,0),"")</f>
        <v/>
      </c>
      <c r="E372" s="26" t="str">
        <f t="shared" si="79"/>
        <v/>
      </c>
      <c r="F372" s="25" t="str">
        <f>IFERROR(VLOOKUP($A372,'TD SOP+PROFORM'!$A$5:$AD$750,MATCH(F$4,'TD SOP+PROFORM'!$B$2:$AT$2,0)+1,0),"")</f>
        <v/>
      </c>
      <c r="G372" s="25" t="str">
        <f>IFERROR(VLOOKUP($A372,'TD SOP+PROFORM'!$A$5:$AD$750,MATCH(G$4,'TD SOP+PROFORM'!$B$2:$AT$2,0)+1,0),"")</f>
        <v/>
      </c>
      <c r="H372" s="26" t="str">
        <f t="shared" si="80"/>
        <v/>
      </c>
      <c r="I372" s="25" t="str">
        <f>IFERROR(VLOOKUP($A372,'TD SOP+PROFORM'!$A$5:$AD$750,MATCH(I$4,'TD SOP+PROFORM'!$B$2:$AT$2,0)+1,0),"")</f>
        <v/>
      </c>
      <c r="J372" s="25" t="str">
        <f>IFERROR(VLOOKUP($A372,'TD SOP+PROFORM'!$A$5:$AD$750,MATCH(J$4,'TD SOP+PROFORM'!$B$2:$AT$2,0)+1,0),"")</f>
        <v/>
      </c>
      <c r="K372" s="26" t="str">
        <f t="shared" si="81"/>
        <v/>
      </c>
      <c r="L372" s="25" t="str">
        <f>IFERROR(VLOOKUP($A372,'TD SOP+PROFORM'!$A$5:$AD$750,MATCH(L$4,'TD SOP+PROFORM'!$B$2:$AT$2,0)+1,0),"")</f>
        <v/>
      </c>
      <c r="M372" s="25" t="str">
        <f>IFERROR(VLOOKUP($A372,'TD SOP+PROFORM'!$A$5:$AD$750,MATCH(M$4,'TD SOP+PROFORM'!$B$2:$AT$2,0)+1,0),"")</f>
        <v/>
      </c>
      <c r="N372" s="26" t="str">
        <f t="shared" si="82"/>
        <v/>
      </c>
      <c r="O372" s="25">
        <f>IFERROR(VLOOKUP($A372,'TD SOP+PROFORM'!$A$5:$AD$750,MATCH(O$4,'TD SOP+PROFORM'!$B$2:$AD$2,0)+1,0),0)+IFERROR(VLOOKUP($A372,'TD SOP+PROFORM'!$A$5:$AD$750,MATCH(O$2,'TD SOP+PROFORM'!$B$2:$AD$2,0)+1,0),0)</f>
        <v>0</v>
      </c>
      <c r="P372" s="25">
        <f>IFERROR(VLOOKUP($A372,'TD SOP+PROFORM'!$A$5:$AD$750,MATCH(P$4,'TD SOP+PROFORM'!$B$2:$AD$2,0)+1,0),0)+IFERROR(VLOOKUP($A372,'TD SOP+PROFORM'!$A$5:$AD$750,MATCH(P$2,'TD SOP+PROFORM'!$B$2:$AD$2,0)+1,0),0)</f>
        <v>0</v>
      </c>
      <c r="Q372" s="26" t="str">
        <f t="shared" si="83"/>
        <v/>
      </c>
      <c r="R372" s="25">
        <f>IFERROR(VLOOKUP($A372,'TD SOP+PROFORM'!$A$5:$AD$750,MATCH(R$4,'TD SOP+PROFORM'!$B$2:$AD$2,0)+1,0),0)+IFERROR(VLOOKUP($A372,'TD SOP+PROFORM'!$A$5:$AD$750,MATCH(R$2,'TD SOP+PROFORM'!$B$2:$AD$2,0)+1,0),0)</f>
        <v>0</v>
      </c>
      <c r="S372" s="25">
        <f>IFERROR(VLOOKUP($A372,'TD SOP+PROFORM'!$A$5:$AD$750,MATCH(S$4,'TD SOP+PROFORM'!$B$2:$AD$2,0)+1,0),0)+IFERROR(VLOOKUP($A372,'TD SOP+PROFORM'!$A$5:$AD$750,MATCH(S$2,'TD SOP+PROFORM'!$B$2:$AD$2,0)+1,0),0)</f>
        <v>0</v>
      </c>
      <c r="T372" s="26" t="str">
        <f t="shared" si="84"/>
        <v/>
      </c>
      <c r="U372" s="25">
        <f>IFERROR(VLOOKUP($A372,'TD SOP+PROFORM'!$A$5:$AD$750,MATCH(U$4,'TD SOP+PROFORM'!$B$2:$AD$2,0)+1,0),0)+IFERROR(VLOOKUP($A372,'TD SOP+PROFORM'!$A$5:$AD$750,MATCH(U$2,'TD SOP+PROFORM'!$B$2:$AD$2,0)+1,0),0)</f>
        <v>0</v>
      </c>
      <c r="V372" s="25">
        <f>IFERROR(VLOOKUP($A372,'TD SOP+PROFORM'!$A$5:$AD$750,MATCH(V$4,'TD SOP+PROFORM'!$B$2:$AD$2,0)+1,0),0)+IFERROR(VLOOKUP($A372,'TD SOP+PROFORM'!$A$5:$AD$750,MATCH(V$2,'TD SOP+PROFORM'!$B$2:$AD$2,0)+1,0),0)</f>
        <v>0</v>
      </c>
      <c r="W372" s="26" t="str">
        <f t="shared" si="85"/>
        <v/>
      </c>
      <c r="X372" s="25">
        <f>IFERROR(VLOOKUP($A372,'TD SOP+PROFORM'!$A$5:$AD$750,MATCH(X$4,'TD SOP+PROFORM'!$B$2:$AD$2,0)+1,0),0)+IFERROR(VLOOKUP($A372,'TD SOP+PROFORM'!$A$5:$AD$750,MATCH(X$2,'TD SOP+PROFORM'!$B$2:$AD$2,0)+1,0),0)</f>
        <v>0</v>
      </c>
      <c r="Y372" s="25">
        <f>IFERROR(VLOOKUP($A372,'TD SOP+PROFORM'!$A$5:$AD$750,MATCH(Y$4,'TD SOP+PROFORM'!$B$2:$AD$2,0)+1,0),0)+IFERROR(VLOOKUP($A372,'TD SOP+PROFORM'!$A$5:$AD$750,MATCH(Y$2,'TD SOP+PROFORM'!$B$2:$AD$2,0)+1,0),0)</f>
        <v>0</v>
      </c>
      <c r="Z372" s="26" t="str">
        <f t="shared" si="86"/>
        <v/>
      </c>
      <c r="AA372" s="25">
        <f>IFERROR(VLOOKUP($A372,'TD SOP+PROFORM'!$A$5:$AD$750,MATCH(AA$4,'TD SOP+PROFORM'!$B$2:$AD$2,0)+1,0),0)+IFERROR(VLOOKUP($A372,'TD SOP+PROFORM'!$A$5:$AD$750,MATCH(AA$2,'TD SOP+PROFORM'!$B$2:$AD$2,0)+1,0),0)</f>
        <v>0</v>
      </c>
      <c r="AB372" s="25">
        <f>IFERROR(VLOOKUP($A372,'TD SOP+PROFORM'!$A$5:$AD$750,MATCH(AB$4,'TD SOP+PROFORM'!$B$2:$AD$2,0)+1,0),0)+IFERROR(VLOOKUP($A372,'TD SOP+PROFORM'!$A$5:$AD$750,MATCH(AB$2,'TD SOP+PROFORM'!$B$2:$AD$2,0)+1,0),0)</f>
        <v>0</v>
      </c>
      <c r="AC372" s="26" t="str">
        <f t="shared" si="87"/>
        <v/>
      </c>
      <c r="AD372" s="25">
        <f>IFERROR(VLOOKUP($A372,'TD SOP+PROFORM'!$A$5:$AD$750,MATCH(AD$4,'TD SOP+PROFORM'!$B$2:$AD$2,0)+1,0),0)+IFERROR(VLOOKUP($A372,'TD SOP+PROFORM'!$A$5:$AD$750,MATCH(AD$2,'TD SOP+PROFORM'!$B$2:$AD$2,0)+1,0),0)</f>
        <v>0</v>
      </c>
      <c r="AE372" s="25">
        <f>IFERROR(VLOOKUP($A372,'TD SOP+PROFORM'!$A$5:$AD$750,MATCH(AE$4,'TD SOP+PROFORM'!$B$2:$AD$2,0)+1,0),0)+IFERROR(VLOOKUP($A372,'TD SOP+PROFORM'!$A$5:$AD$750,MATCH(AE$2,'TD SOP+PROFORM'!$B$2:$AD$2,0)+1,0),0)</f>
        <v>0</v>
      </c>
      <c r="AF372" s="26" t="str">
        <f t="shared" si="88"/>
        <v/>
      </c>
      <c r="AG372" s="25">
        <f>IFERROR(VLOOKUP($A372,'TD SOP+PROFORM'!$A$5:$AD$750,MATCH(AG$4,'TD SOP+PROFORM'!$B$2:$AD$2,0)+1,0),0)+IFERROR(VLOOKUP($A372,'TD SOP+PROFORM'!$A$5:$AD$750,MATCH(AG$2,'TD SOP+PROFORM'!$B$2:$AD$2,0)+1,0),0)</f>
        <v>0</v>
      </c>
      <c r="AH372" s="25">
        <f>IFERROR(VLOOKUP($A372,'TD SOP+PROFORM'!$A$5:$AD$750,MATCH(AH$4,'TD SOP+PROFORM'!$B$2:$AD$2,0)+1,0),0)+IFERROR(VLOOKUP($A372,'TD SOP+PROFORM'!$A$5:$AD$750,MATCH(AH$2,'TD SOP+PROFORM'!$B$2:$AD$2,0)+1,0),0)</f>
        <v>0</v>
      </c>
      <c r="AI372" s="26" t="str">
        <f t="shared" si="89"/>
        <v/>
      </c>
      <c r="AJ372" s="25">
        <f>IFERROR(VLOOKUP($A372,'TD SOP+PROFORM'!$A$5:$AD$750,MATCH(AJ$4,'TD SOP+PROFORM'!$B$2:$AD$2,0)+1,0),0)+IFERROR(VLOOKUP($A372,'TD SOP+PROFORM'!$A$5:$AD$750,MATCH(AJ$2,'TD SOP+PROFORM'!$B$2:$AD$2,0)+1,0),0)</f>
        <v>0</v>
      </c>
      <c r="AK372" s="25">
        <f>IFERROR(VLOOKUP($A372,'TD SOP+PROFORM'!$A$5:$AD$750,MATCH(AK$4,'TD SOP+PROFORM'!$B$2:$AD$2,0)+1,0),0)+IFERROR(VLOOKUP($A372,'TD SOP+PROFORM'!$A$5:$AD$750,MATCH(AK$2,'TD SOP+PROFORM'!$B$2:$AD$2,0)+1,0),0)</f>
        <v>0</v>
      </c>
      <c r="AL372" s="26" t="str">
        <f t="shared" si="90"/>
        <v/>
      </c>
      <c r="AM372" s="25">
        <f t="shared" si="92"/>
        <v>0</v>
      </c>
      <c r="AN372" s="25">
        <f t="shared" si="92"/>
        <v>0</v>
      </c>
      <c r="AO372" s="26" t="str">
        <f t="shared" si="91"/>
        <v/>
      </c>
    </row>
    <row r="373" spans="1:41" x14ac:dyDescent="0.35">
      <c r="A373" s="24">
        <f>IF(AND('TD SOP+PROFORM'!A370&lt;&gt;"",'TD SOP+PROFORM'!A370&lt;&gt;"TOTAL"),'TD SOP+PROFORM'!A370,0)</f>
        <v>0</v>
      </c>
      <c r="C373" s="25" t="str">
        <f>IFERROR(VLOOKUP($A373,'TD SOP+PROFORM'!$A$5:$AD$750,MATCH(C$4,'TD SOP+PROFORM'!$B$2:$AT$2,0)+1,0),"")</f>
        <v/>
      </c>
      <c r="D373" s="25" t="str">
        <f>IFERROR(VLOOKUP($A373,'TD SOP+PROFORM'!$A$5:$AD$750,MATCH(D$4,'TD SOP+PROFORM'!$B$2:$AT$2,0)+1,0),"")</f>
        <v/>
      </c>
      <c r="E373" s="26" t="str">
        <f t="shared" si="79"/>
        <v/>
      </c>
      <c r="F373" s="25" t="str">
        <f>IFERROR(VLOOKUP($A373,'TD SOP+PROFORM'!$A$5:$AD$750,MATCH(F$4,'TD SOP+PROFORM'!$B$2:$AT$2,0)+1,0),"")</f>
        <v/>
      </c>
      <c r="G373" s="25" t="str">
        <f>IFERROR(VLOOKUP($A373,'TD SOP+PROFORM'!$A$5:$AD$750,MATCH(G$4,'TD SOP+PROFORM'!$B$2:$AT$2,0)+1,0),"")</f>
        <v/>
      </c>
      <c r="H373" s="26" t="str">
        <f t="shared" si="80"/>
        <v/>
      </c>
      <c r="I373" s="25" t="str">
        <f>IFERROR(VLOOKUP($A373,'TD SOP+PROFORM'!$A$5:$AD$750,MATCH(I$4,'TD SOP+PROFORM'!$B$2:$AT$2,0)+1,0),"")</f>
        <v/>
      </c>
      <c r="J373" s="25" t="str">
        <f>IFERROR(VLOOKUP($A373,'TD SOP+PROFORM'!$A$5:$AD$750,MATCH(J$4,'TD SOP+PROFORM'!$B$2:$AT$2,0)+1,0),"")</f>
        <v/>
      </c>
      <c r="K373" s="26" t="str">
        <f t="shared" si="81"/>
        <v/>
      </c>
      <c r="L373" s="25" t="str">
        <f>IFERROR(VLOOKUP($A373,'TD SOP+PROFORM'!$A$5:$AD$750,MATCH(L$4,'TD SOP+PROFORM'!$B$2:$AT$2,0)+1,0),"")</f>
        <v/>
      </c>
      <c r="M373" s="25" t="str">
        <f>IFERROR(VLOOKUP($A373,'TD SOP+PROFORM'!$A$5:$AD$750,MATCH(M$4,'TD SOP+PROFORM'!$B$2:$AT$2,0)+1,0),"")</f>
        <v/>
      </c>
      <c r="N373" s="26" t="str">
        <f t="shared" si="82"/>
        <v/>
      </c>
      <c r="O373" s="25">
        <f>IFERROR(VLOOKUP($A373,'TD SOP+PROFORM'!$A$5:$AD$750,MATCH(O$4,'TD SOP+PROFORM'!$B$2:$AD$2,0)+1,0),0)+IFERROR(VLOOKUP($A373,'TD SOP+PROFORM'!$A$5:$AD$750,MATCH(O$2,'TD SOP+PROFORM'!$B$2:$AD$2,0)+1,0),0)</f>
        <v>0</v>
      </c>
      <c r="P373" s="25">
        <f>IFERROR(VLOOKUP($A373,'TD SOP+PROFORM'!$A$5:$AD$750,MATCH(P$4,'TD SOP+PROFORM'!$B$2:$AD$2,0)+1,0),0)+IFERROR(VLOOKUP($A373,'TD SOP+PROFORM'!$A$5:$AD$750,MATCH(P$2,'TD SOP+PROFORM'!$B$2:$AD$2,0)+1,0),0)</f>
        <v>0</v>
      </c>
      <c r="Q373" s="26" t="str">
        <f t="shared" si="83"/>
        <v/>
      </c>
      <c r="R373" s="25">
        <f>IFERROR(VLOOKUP($A373,'TD SOP+PROFORM'!$A$5:$AD$750,MATCH(R$4,'TD SOP+PROFORM'!$B$2:$AD$2,0)+1,0),0)+IFERROR(VLOOKUP($A373,'TD SOP+PROFORM'!$A$5:$AD$750,MATCH(R$2,'TD SOP+PROFORM'!$B$2:$AD$2,0)+1,0),0)</f>
        <v>0</v>
      </c>
      <c r="S373" s="25">
        <f>IFERROR(VLOOKUP($A373,'TD SOP+PROFORM'!$A$5:$AD$750,MATCH(S$4,'TD SOP+PROFORM'!$B$2:$AD$2,0)+1,0),0)+IFERROR(VLOOKUP($A373,'TD SOP+PROFORM'!$A$5:$AD$750,MATCH(S$2,'TD SOP+PROFORM'!$B$2:$AD$2,0)+1,0),0)</f>
        <v>0</v>
      </c>
      <c r="T373" s="26" t="str">
        <f t="shared" si="84"/>
        <v/>
      </c>
      <c r="U373" s="25">
        <f>IFERROR(VLOOKUP($A373,'TD SOP+PROFORM'!$A$5:$AD$750,MATCH(U$4,'TD SOP+PROFORM'!$B$2:$AD$2,0)+1,0),0)+IFERROR(VLOOKUP($A373,'TD SOP+PROFORM'!$A$5:$AD$750,MATCH(U$2,'TD SOP+PROFORM'!$B$2:$AD$2,0)+1,0),0)</f>
        <v>0</v>
      </c>
      <c r="V373" s="25">
        <f>IFERROR(VLOOKUP($A373,'TD SOP+PROFORM'!$A$5:$AD$750,MATCH(V$4,'TD SOP+PROFORM'!$B$2:$AD$2,0)+1,0),0)+IFERROR(VLOOKUP($A373,'TD SOP+PROFORM'!$A$5:$AD$750,MATCH(V$2,'TD SOP+PROFORM'!$B$2:$AD$2,0)+1,0),0)</f>
        <v>0</v>
      </c>
      <c r="W373" s="26" t="str">
        <f t="shared" si="85"/>
        <v/>
      </c>
      <c r="X373" s="25">
        <f>IFERROR(VLOOKUP($A373,'TD SOP+PROFORM'!$A$5:$AD$750,MATCH(X$4,'TD SOP+PROFORM'!$B$2:$AD$2,0)+1,0),0)+IFERROR(VLOOKUP($A373,'TD SOP+PROFORM'!$A$5:$AD$750,MATCH(X$2,'TD SOP+PROFORM'!$B$2:$AD$2,0)+1,0),0)</f>
        <v>0</v>
      </c>
      <c r="Y373" s="25">
        <f>IFERROR(VLOOKUP($A373,'TD SOP+PROFORM'!$A$5:$AD$750,MATCH(Y$4,'TD SOP+PROFORM'!$B$2:$AD$2,0)+1,0),0)+IFERROR(VLOOKUP($A373,'TD SOP+PROFORM'!$A$5:$AD$750,MATCH(Y$2,'TD SOP+PROFORM'!$B$2:$AD$2,0)+1,0),0)</f>
        <v>0</v>
      </c>
      <c r="Z373" s="26" t="str">
        <f t="shared" si="86"/>
        <v/>
      </c>
      <c r="AA373" s="25">
        <f>IFERROR(VLOOKUP($A373,'TD SOP+PROFORM'!$A$5:$AD$750,MATCH(AA$4,'TD SOP+PROFORM'!$B$2:$AD$2,0)+1,0),0)+IFERROR(VLOOKUP($A373,'TD SOP+PROFORM'!$A$5:$AD$750,MATCH(AA$2,'TD SOP+PROFORM'!$B$2:$AD$2,0)+1,0),0)</f>
        <v>0</v>
      </c>
      <c r="AB373" s="25">
        <f>IFERROR(VLOOKUP($A373,'TD SOP+PROFORM'!$A$5:$AD$750,MATCH(AB$4,'TD SOP+PROFORM'!$B$2:$AD$2,0)+1,0),0)+IFERROR(VLOOKUP($A373,'TD SOP+PROFORM'!$A$5:$AD$750,MATCH(AB$2,'TD SOP+PROFORM'!$B$2:$AD$2,0)+1,0),0)</f>
        <v>0</v>
      </c>
      <c r="AC373" s="26" t="str">
        <f t="shared" si="87"/>
        <v/>
      </c>
      <c r="AD373" s="25">
        <f>IFERROR(VLOOKUP($A373,'TD SOP+PROFORM'!$A$5:$AD$750,MATCH(AD$4,'TD SOP+PROFORM'!$B$2:$AD$2,0)+1,0),0)+IFERROR(VLOOKUP($A373,'TD SOP+PROFORM'!$A$5:$AD$750,MATCH(AD$2,'TD SOP+PROFORM'!$B$2:$AD$2,0)+1,0),0)</f>
        <v>0</v>
      </c>
      <c r="AE373" s="25">
        <f>IFERROR(VLOOKUP($A373,'TD SOP+PROFORM'!$A$5:$AD$750,MATCH(AE$4,'TD SOP+PROFORM'!$B$2:$AD$2,0)+1,0),0)+IFERROR(VLOOKUP($A373,'TD SOP+PROFORM'!$A$5:$AD$750,MATCH(AE$2,'TD SOP+PROFORM'!$B$2:$AD$2,0)+1,0),0)</f>
        <v>0</v>
      </c>
      <c r="AF373" s="26" t="str">
        <f t="shared" si="88"/>
        <v/>
      </c>
      <c r="AG373" s="25">
        <f>IFERROR(VLOOKUP($A373,'TD SOP+PROFORM'!$A$5:$AD$750,MATCH(AG$4,'TD SOP+PROFORM'!$B$2:$AD$2,0)+1,0),0)+IFERROR(VLOOKUP($A373,'TD SOP+PROFORM'!$A$5:$AD$750,MATCH(AG$2,'TD SOP+PROFORM'!$B$2:$AD$2,0)+1,0),0)</f>
        <v>0</v>
      </c>
      <c r="AH373" s="25">
        <f>IFERROR(VLOOKUP($A373,'TD SOP+PROFORM'!$A$5:$AD$750,MATCH(AH$4,'TD SOP+PROFORM'!$B$2:$AD$2,0)+1,0),0)+IFERROR(VLOOKUP($A373,'TD SOP+PROFORM'!$A$5:$AD$750,MATCH(AH$2,'TD SOP+PROFORM'!$B$2:$AD$2,0)+1,0),0)</f>
        <v>0</v>
      </c>
      <c r="AI373" s="26" t="str">
        <f t="shared" si="89"/>
        <v/>
      </c>
      <c r="AJ373" s="25">
        <f>IFERROR(VLOOKUP($A373,'TD SOP+PROFORM'!$A$5:$AD$750,MATCH(AJ$4,'TD SOP+PROFORM'!$B$2:$AD$2,0)+1,0),0)+IFERROR(VLOOKUP($A373,'TD SOP+PROFORM'!$A$5:$AD$750,MATCH(AJ$2,'TD SOP+PROFORM'!$B$2:$AD$2,0)+1,0),0)</f>
        <v>0</v>
      </c>
      <c r="AK373" s="25">
        <f>IFERROR(VLOOKUP($A373,'TD SOP+PROFORM'!$A$5:$AD$750,MATCH(AK$4,'TD SOP+PROFORM'!$B$2:$AD$2,0)+1,0),0)+IFERROR(VLOOKUP($A373,'TD SOP+PROFORM'!$A$5:$AD$750,MATCH(AK$2,'TD SOP+PROFORM'!$B$2:$AD$2,0)+1,0),0)</f>
        <v>0</v>
      </c>
      <c r="AL373" s="26" t="str">
        <f t="shared" si="90"/>
        <v/>
      </c>
      <c r="AM373" s="25">
        <f t="shared" si="92"/>
        <v>0</v>
      </c>
      <c r="AN373" s="25">
        <f t="shared" si="92"/>
        <v>0</v>
      </c>
      <c r="AO373" s="26" t="str">
        <f t="shared" si="91"/>
        <v/>
      </c>
    </row>
    <row r="374" spans="1:41" x14ac:dyDescent="0.35">
      <c r="A374" s="24">
        <f>IF(AND('TD SOP+PROFORM'!A371&lt;&gt;"",'TD SOP+PROFORM'!A371&lt;&gt;"TOTAL"),'TD SOP+PROFORM'!A371,0)</f>
        <v>0</v>
      </c>
      <c r="C374" s="25" t="str">
        <f>IFERROR(VLOOKUP($A374,'TD SOP+PROFORM'!$A$5:$AD$750,MATCH(C$4,'TD SOP+PROFORM'!$B$2:$AT$2,0)+1,0),"")</f>
        <v/>
      </c>
      <c r="D374" s="25" t="str">
        <f>IFERROR(VLOOKUP($A374,'TD SOP+PROFORM'!$A$5:$AD$750,MATCH(D$4,'TD SOP+PROFORM'!$B$2:$AT$2,0)+1,0),"")</f>
        <v/>
      </c>
      <c r="E374" s="26" t="str">
        <f t="shared" si="79"/>
        <v/>
      </c>
      <c r="F374" s="25" t="str">
        <f>IFERROR(VLOOKUP($A374,'TD SOP+PROFORM'!$A$5:$AD$750,MATCH(F$4,'TD SOP+PROFORM'!$B$2:$AT$2,0)+1,0),"")</f>
        <v/>
      </c>
      <c r="G374" s="25" t="str">
        <f>IFERROR(VLOOKUP($A374,'TD SOP+PROFORM'!$A$5:$AD$750,MATCH(G$4,'TD SOP+PROFORM'!$B$2:$AT$2,0)+1,0),"")</f>
        <v/>
      </c>
      <c r="H374" s="26" t="str">
        <f t="shared" si="80"/>
        <v/>
      </c>
      <c r="I374" s="25" t="str">
        <f>IFERROR(VLOOKUP($A374,'TD SOP+PROFORM'!$A$5:$AD$750,MATCH(I$4,'TD SOP+PROFORM'!$B$2:$AT$2,0)+1,0),"")</f>
        <v/>
      </c>
      <c r="J374" s="25" t="str">
        <f>IFERROR(VLOOKUP($A374,'TD SOP+PROFORM'!$A$5:$AD$750,MATCH(J$4,'TD SOP+PROFORM'!$B$2:$AT$2,0)+1,0),"")</f>
        <v/>
      </c>
      <c r="K374" s="26" t="str">
        <f t="shared" si="81"/>
        <v/>
      </c>
      <c r="L374" s="25" t="str">
        <f>IFERROR(VLOOKUP($A374,'TD SOP+PROFORM'!$A$5:$AD$750,MATCH(L$4,'TD SOP+PROFORM'!$B$2:$AT$2,0)+1,0),"")</f>
        <v/>
      </c>
      <c r="M374" s="25" t="str">
        <f>IFERROR(VLOOKUP($A374,'TD SOP+PROFORM'!$A$5:$AD$750,MATCH(M$4,'TD SOP+PROFORM'!$B$2:$AT$2,0)+1,0),"")</f>
        <v/>
      </c>
      <c r="N374" s="26" t="str">
        <f t="shared" si="82"/>
        <v/>
      </c>
      <c r="O374" s="25">
        <f>IFERROR(VLOOKUP($A374,'TD SOP+PROFORM'!$A$5:$AD$750,MATCH(O$4,'TD SOP+PROFORM'!$B$2:$AD$2,0)+1,0),0)+IFERROR(VLOOKUP($A374,'TD SOP+PROFORM'!$A$5:$AD$750,MATCH(O$2,'TD SOP+PROFORM'!$B$2:$AD$2,0)+1,0),0)</f>
        <v>0</v>
      </c>
      <c r="P374" s="25">
        <f>IFERROR(VLOOKUP($A374,'TD SOP+PROFORM'!$A$5:$AD$750,MATCH(P$4,'TD SOP+PROFORM'!$B$2:$AD$2,0)+1,0),0)+IFERROR(VLOOKUP($A374,'TD SOP+PROFORM'!$A$5:$AD$750,MATCH(P$2,'TD SOP+PROFORM'!$B$2:$AD$2,0)+1,0),0)</f>
        <v>0</v>
      </c>
      <c r="Q374" s="26" t="str">
        <f t="shared" si="83"/>
        <v/>
      </c>
      <c r="R374" s="25">
        <f>IFERROR(VLOOKUP($A374,'TD SOP+PROFORM'!$A$5:$AD$750,MATCH(R$4,'TD SOP+PROFORM'!$B$2:$AD$2,0)+1,0),0)+IFERROR(VLOOKUP($A374,'TD SOP+PROFORM'!$A$5:$AD$750,MATCH(R$2,'TD SOP+PROFORM'!$B$2:$AD$2,0)+1,0),0)</f>
        <v>0</v>
      </c>
      <c r="S374" s="25">
        <f>IFERROR(VLOOKUP($A374,'TD SOP+PROFORM'!$A$5:$AD$750,MATCH(S$4,'TD SOP+PROFORM'!$B$2:$AD$2,0)+1,0),0)+IFERROR(VLOOKUP($A374,'TD SOP+PROFORM'!$A$5:$AD$750,MATCH(S$2,'TD SOP+PROFORM'!$B$2:$AD$2,0)+1,0),0)</f>
        <v>0</v>
      </c>
      <c r="T374" s="26" t="str">
        <f t="shared" si="84"/>
        <v/>
      </c>
      <c r="U374" s="25">
        <f>IFERROR(VLOOKUP($A374,'TD SOP+PROFORM'!$A$5:$AD$750,MATCH(U$4,'TD SOP+PROFORM'!$B$2:$AD$2,0)+1,0),0)+IFERROR(VLOOKUP($A374,'TD SOP+PROFORM'!$A$5:$AD$750,MATCH(U$2,'TD SOP+PROFORM'!$B$2:$AD$2,0)+1,0),0)</f>
        <v>0</v>
      </c>
      <c r="V374" s="25">
        <f>IFERROR(VLOOKUP($A374,'TD SOP+PROFORM'!$A$5:$AD$750,MATCH(V$4,'TD SOP+PROFORM'!$B$2:$AD$2,0)+1,0),0)+IFERROR(VLOOKUP($A374,'TD SOP+PROFORM'!$A$5:$AD$750,MATCH(V$2,'TD SOP+PROFORM'!$B$2:$AD$2,0)+1,0),0)</f>
        <v>0</v>
      </c>
      <c r="W374" s="26" t="str">
        <f t="shared" si="85"/>
        <v/>
      </c>
      <c r="X374" s="25">
        <f>IFERROR(VLOOKUP($A374,'TD SOP+PROFORM'!$A$5:$AD$750,MATCH(X$4,'TD SOP+PROFORM'!$B$2:$AD$2,0)+1,0),0)+IFERROR(VLOOKUP($A374,'TD SOP+PROFORM'!$A$5:$AD$750,MATCH(X$2,'TD SOP+PROFORM'!$B$2:$AD$2,0)+1,0),0)</f>
        <v>0</v>
      </c>
      <c r="Y374" s="25">
        <f>IFERROR(VLOOKUP($A374,'TD SOP+PROFORM'!$A$5:$AD$750,MATCH(Y$4,'TD SOP+PROFORM'!$B$2:$AD$2,0)+1,0),0)+IFERROR(VLOOKUP($A374,'TD SOP+PROFORM'!$A$5:$AD$750,MATCH(Y$2,'TD SOP+PROFORM'!$B$2:$AD$2,0)+1,0),0)</f>
        <v>0</v>
      </c>
      <c r="Z374" s="26" t="str">
        <f t="shared" si="86"/>
        <v/>
      </c>
      <c r="AA374" s="25">
        <f>IFERROR(VLOOKUP($A374,'TD SOP+PROFORM'!$A$5:$AD$750,MATCH(AA$4,'TD SOP+PROFORM'!$B$2:$AD$2,0)+1,0),0)+IFERROR(VLOOKUP($A374,'TD SOP+PROFORM'!$A$5:$AD$750,MATCH(AA$2,'TD SOP+PROFORM'!$B$2:$AD$2,0)+1,0),0)</f>
        <v>0</v>
      </c>
      <c r="AB374" s="25">
        <f>IFERROR(VLOOKUP($A374,'TD SOP+PROFORM'!$A$5:$AD$750,MATCH(AB$4,'TD SOP+PROFORM'!$B$2:$AD$2,0)+1,0),0)+IFERROR(VLOOKUP($A374,'TD SOP+PROFORM'!$A$5:$AD$750,MATCH(AB$2,'TD SOP+PROFORM'!$B$2:$AD$2,0)+1,0),0)</f>
        <v>0</v>
      </c>
      <c r="AC374" s="26" t="str">
        <f t="shared" si="87"/>
        <v/>
      </c>
      <c r="AD374" s="25">
        <f>IFERROR(VLOOKUP($A374,'TD SOP+PROFORM'!$A$5:$AD$750,MATCH(AD$4,'TD SOP+PROFORM'!$B$2:$AD$2,0)+1,0),0)+IFERROR(VLOOKUP($A374,'TD SOP+PROFORM'!$A$5:$AD$750,MATCH(AD$2,'TD SOP+PROFORM'!$B$2:$AD$2,0)+1,0),0)</f>
        <v>0</v>
      </c>
      <c r="AE374" s="25">
        <f>IFERROR(VLOOKUP($A374,'TD SOP+PROFORM'!$A$5:$AD$750,MATCH(AE$4,'TD SOP+PROFORM'!$B$2:$AD$2,0)+1,0),0)+IFERROR(VLOOKUP($A374,'TD SOP+PROFORM'!$A$5:$AD$750,MATCH(AE$2,'TD SOP+PROFORM'!$B$2:$AD$2,0)+1,0),0)</f>
        <v>0</v>
      </c>
      <c r="AF374" s="26" t="str">
        <f t="shared" si="88"/>
        <v/>
      </c>
      <c r="AG374" s="25">
        <f>IFERROR(VLOOKUP($A374,'TD SOP+PROFORM'!$A$5:$AD$750,MATCH(AG$4,'TD SOP+PROFORM'!$B$2:$AD$2,0)+1,0),0)+IFERROR(VLOOKUP($A374,'TD SOP+PROFORM'!$A$5:$AD$750,MATCH(AG$2,'TD SOP+PROFORM'!$B$2:$AD$2,0)+1,0),0)</f>
        <v>0</v>
      </c>
      <c r="AH374" s="25">
        <f>IFERROR(VLOOKUP($A374,'TD SOP+PROFORM'!$A$5:$AD$750,MATCH(AH$4,'TD SOP+PROFORM'!$B$2:$AD$2,0)+1,0),0)+IFERROR(VLOOKUP($A374,'TD SOP+PROFORM'!$A$5:$AD$750,MATCH(AH$2,'TD SOP+PROFORM'!$B$2:$AD$2,0)+1,0),0)</f>
        <v>0</v>
      </c>
      <c r="AI374" s="26" t="str">
        <f t="shared" si="89"/>
        <v/>
      </c>
      <c r="AJ374" s="25">
        <f>IFERROR(VLOOKUP($A374,'TD SOP+PROFORM'!$A$5:$AD$750,MATCH(AJ$4,'TD SOP+PROFORM'!$B$2:$AD$2,0)+1,0),0)+IFERROR(VLOOKUP($A374,'TD SOP+PROFORM'!$A$5:$AD$750,MATCH(AJ$2,'TD SOP+PROFORM'!$B$2:$AD$2,0)+1,0),0)</f>
        <v>0</v>
      </c>
      <c r="AK374" s="25">
        <f>IFERROR(VLOOKUP($A374,'TD SOP+PROFORM'!$A$5:$AD$750,MATCH(AK$4,'TD SOP+PROFORM'!$B$2:$AD$2,0)+1,0),0)+IFERROR(VLOOKUP($A374,'TD SOP+PROFORM'!$A$5:$AD$750,MATCH(AK$2,'TD SOP+PROFORM'!$B$2:$AD$2,0)+1,0),0)</f>
        <v>0</v>
      </c>
      <c r="AL374" s="26" t="str">
        <f t="shared" si="90"/>
        <v/>
      </c>
      <c r="AM374" s="25">
        <f t="shared" si="92"/>
        <v>0</v>
      </c>
      <c r="AN374" s="25">
        <f t="shared" si="92"/>
        <v>0</v>
      </c>
      <c r="AO374" s="26" t="str">
        <f t="shared" si="91"/>
        <v/>
      </c>
    </row>
    <row r="375" spans="1:41" x14ac:dyDescent="0.35">
      <c r="A375" s="24">
        <f>IF(AND('TD SOP+PROFORM'!A372&lt;&gt;"",'TD SOP+PROFORM'!A372&lt;&gt;"TOTAL"),'TD SOP+PROFORM'!A372,0)</f>
        <v>0</v>
      </c>
      <c r="C375" s="25" t="str">
        <f>IFERROR(VLOOKUP($A375,'TD SOP+PROFORM'!$A$5:$AD$750,MATCH(C$4,'TD SOP+PROFORM'!$B$2:$AT$2,0)+1,0),"")</f>
        <v/>
      </c>
      <c r="D375" s="25" t="str">
        <f>IFERROR(VLOOKUP($A375,'TD SOP+PROFORM'!$A$5:$AD$750,MATCH(D$4,'TD SOP+PROFORM'!$B$2:$AT$2,0)+1,0),"")</f>
        <v/>
      </c>
      <c r="E375" s="26" t="str">
        <f t="shared" si="79"/>
        <v/>
      </c>
      <c r="F375" s="25" t="str">
        <f>IFERROR(VLOOKUP($A375,'TD SOP+PROFORM'!$A$5:$AD$750,MATCH(F$4,'TD SOP+PROFORM'!$B$2:$AT$2,0)+1,0),"")</f>
        <v/>
      </c>
      <c r="G375" s="25" t="str">
        <f>IFERROR(VLOOKUP($A375,'TD SOP+PROFORM'!$A$5:$AD$750,MATCH(G$4,'TD SOP+PROFORM'!$B$2:$AT$2,0)+1,0),"")</f>
        <v/>
      </c>
      <c r="H375" s="26" t="str">
        <f t="shared" si="80"/>
        <v/>
      </c>
      <c r="I375" s="25" t="str">
        <f>IFERROR(VLOOKUP($A375,'TD SOP+PROFORM'!$A$5:$AD$750,MATCH(I$4,'TD SOP+PROFORM'!$B$2:$AT$2,0)+1,0),"")</f>
        <v/>
      </c>
      <c r="J375" s="25" t="str">
        <f>IFERROR(VLOOKUP($A375,'TD SOP+PROFORM'!$A$5:$AD$750,MATCH(J$4,'TD SOP+PROFORM'!$B$2:$AT$2,0)+1,0),"")</f>
        <v/>
      </c>
      <c r="K375" s="26" t="str">
        <f t="shared" si="81"/>
        <v/>
      </c>
      <c r="L375" s="25" t="str">
        <f>IFERROR(VLOOKUP($A375,'TD SOP+PROFORM'!$A$5:$AD$750,MATCH(L$4,'TD SOP+PROFORM'!$B$2:$AT$2,0)+1,0),"")</f>
        <v/>
      </c>
      <c r="M375" s="25" t="str">
        <f>IFERROR(VLOOKUP($A375,'TD SOP+PROFORM'!$A$5:$AD$750,MATCH(M$4,'TD SOP+PROFORM'!$B$2:$AT$2,0)+1,0),"")</f>
        <v/>
      </c>
      <c r="N375" s="26" t="str">
        <f t="shared" si="82"/>
        <v/>
      </c>
      <c r="O375" s="25">
        <f>IFERROR(VLOOKUP($A375,'TD SOP+PROFORM'!$A$5:$AD$750,MATCH(O$4,'TD SOP+PROFORM'!$B$2:$AD$2,0)+1,0),0)+IFERROR(VLOOKUP($A375,'TD SOP+PROFORM'!$A$5:$AD$750,MATCH(O$2,'TD SOP+PROFORM'!$B$2:$AD$2,0)+1,0),0)</f>
        <v>0</v>
      </c>
      <c r="P375" s="25">
        <f>IFERROR(VLOOKUP($A375,'TD SOP+PROFORM'!$A$5:$AD$750,MATCH(P$4,'TD SOP+PROFORM'!$B$2:$AD$2,0)+1,0),0)+IFERROR(VLOOKUP($A375,'TD SOP+PROFORM'!$A$5:$AD$750,MATCH(P$2,'TD SOP+PROFORM'!$B$2:$AD$2,0)+1,0),0)</f>
        <v>0</v>
      </c>
      <c r="Q375" s="26" t="str">
        <f t="shared" si="83"/>
        <v/>
      </c>
      <c r="R375" s="25">
        <f>IFERROR(VLOOKUP($A375,'TD SOP+PROFORM'!$A$5:$AD$750,MATCH(R$4,'TD SOP+PROFORM'!$B$2:$AD$2,0)+1,0),0)+IFERROR(VLOOKUP($A375,'TD SOP+PROFORM'!$A$5:$AD$750,MATCH(R$2,'TD SOP+PROFORM'!$B$2:$AD$2,0)+1,0),0)</f>
        <v>0</v>
      </c>
      <c r="S375" s="25">
        <f>IFERROR(VLOOKUP($A375,'TD SOP+PROFORM'!$A$5:$AD$750,MATCH(S$4,'TD SOP+PROFORM'!$B$2:$AD$2,0)+1,0),0)+IFERROR(VLOOKUP($A375,'TD SOP+PROFORM'!$A$5:$AD$750,MATCH(S$2,'TD SOP+PROFORM'!$B$2:$AD$2,0)+1,0),0)</f>
        <v>0</v>
      </c>
      <c r="T375" s="26" t="str">
        <f t="shared" si="84"/>
        <v/>
      </c>
      <c r="U375" s="25">
        <f>IFERROR(VLOOKUP($A375,'TD SOP+PROFORM'!$A$5:$AD$750,MATCH(U$4,'TD SOP+PROFORM'!$B$2:$AD$2,0)+1,0),0)+IFERROR(VLOOKUP($A375,'TD SOP+PROFORM'!$A$5:$AD$750,MATCH(U$2,'TD SOP+PROFORM'!$B$2:$AD$2,0)+1,0),0)</f>
        <v>0</v>
      </c>
      <c r="V375" s="25">
        <f>IFERROR(VLOOKUP($A375,'TD SOP+PROFORM'!$A$5:$AD$750,MATCH(V$4,'TD SOP+PROFORM'!$B$2:$AD$2,0)+1,0),0)+IFERROR(VLOOKUP($A375,'TD SOP+PROFORM'!$A$5:$AD$750,MATCH(V$2,'TD SOP+PROFORM'!$B$2:$AD$2,0)+1,0),0)</f>
        <v>0</v>
      </c>
      <c r="W375" s="26" t="str">
        <f t="shared" si="85"/>
        <v/>
      </c>
      <c r="X375" s="25">
        <f>IFERROR(VLOOKUP($A375,'TD SOP+PROFORM'!$A$5:$AD$750,MATCH(X$4,'TD SOP+PROFORM'!$B$2:$AD$2,0)+1,0),0)+IFERROR(VLOOKUP($A375,'TD SOP+PROFORM'!$A$5:$AD$750,MATCH(X$2,'TD SOP+PROFORM'!$B$2:$AD$2,0)+1,0),0)</f>
        <v>0</v>
      </c>
      <c r="Y375" s="25">
        <f>IFERROR(VLOOKUP($A375,'TD SOP+PROFORM'!$A$5:$AD$750,MATCH(Y$4,'TD SOP+PROFORM'!$B$2:$AD$2,0)+1,0),0)+IFERROR(VLOOKUP($A375,'TD SOP+PROFORM'!$A$5:$AD$750,MATCH(Y$2,'TD SOP+PROFORM'!$B$2:$AD$2,0)+1,0),0)</f>
        <v>0</v>
      </c>
      <c r="Z375" s="26" t="str">
        <f t="shared" si="86"/>
        <v/>
      </c>
      <c r="AA375" s="25">
        <f>IFERROR(VLOOKUP($A375,'TD SOP+PROFORM'!$A$5:$AD$750,MATCH(AA$4,'TD SOP+PROFORM'!$B$2:$AD$2,0)+1,0),0)+IFERROR(VLOOKUP($A375,'TD SOP+PROFORM'!$A$5:$AD$750,MATCH(AA$2,'TD SOP+PROFORM'!$B$2:$AD$2,0)+1,0),0)</f>
        <v>0</v>
      </c>
      <c r="AB375" s="25">
        <f>IFERROR(VLOOKUP($A375,'TD SOP+PROFORM'!$A$5:$AD$750,MATCH(AB$4,'TD SOP+PROFORM'!$B$2:$AD$2,0)+1,0),0)+IFERROR(VLOOKUP($A375,'TD SOP+PROFORM'!$A$5:$AD$750,MATCH(AB$2,'TD SOP+PROFORM'!$B$2:$AD$2,0)+1,0),0)</f>
        <v>0</v>
      </c>
      <c r="AC375" s="26" t="str">
        <f t="shared" si="87"/>
        <v/>
      </c>
      <c r="AD375" s="25">
        <f>IFERROR(VLOOKUP($A375,'TD SOP+PROFORM'!$A$5:$AD$750,MATCH(AD$4,'TD SOP+PROFORM'!$B$2:$AD$2,0)+1,0),0)+IFERROR(VLOOKUP($A375,'TD SOP+PROFORM'!$A$5:$AD$750,MATCH(AD$2,'TD SOP+PROFORM'!$B$2:$AD$2,0)+1,0),0)</f>
        <v>0</v>
      </c>
      <c r="AE375" s="25">
        <f>IFERROR(VLOOKUP($A375,'TD SOP+PROFORM'!$A$5:$AD$750,MATCH(AE$4,'TD SOP+PROFORM'!$B$2:$AD$2,0)+1,0),0)+IFERROR(VLOOKUP($A375,'TD SOP+PROFORM'!$A$5:$AD$750,MATCH(AE$2,'TD SOP+PROFORM'!$B$2:$AD$2,0)+1,0),0)</f>
        <v>0</v>
      </c>
      <c r="AF375" s="26" t="str">
        <f t="shared" si="88"/>
        <v/>
      </c>
      <c r="AG375" s="25">
        <f>IFERROR(VLOOKUP($A375,'TD SOP+PROFORM'!$A$5:$AD$750,MATCH(AG$4,'TD SOP+PROFORM'!$B$2:$AD$2,0)+1,0),0)+IFERROR(VLOOKUP($A375,'TD SOP+PROFORM'!$A$5:$AD$750,MATCH(AG$2,'TD SOP+PROFORM'!$B$2:$AD$2,0)+1,0),0)</f>
        <v>0</v>
      </c>
      <c r="AH375" s="25">
        <f>IFERROR(VLOOKUP($A375,'TD SOP+PROFORM'!$A$5:$AD$750,MATCH(AH$4,'TD SOP+PROFORM'!$B$2:$AD$2,0)+1,0),0)+IFERROR(VLOOKUP($A375,'TD SOP+PROFORM'!$A$5:$AD$750,MATCH(AH$2,'TD SOP+PROFORM'!$B$2:$AD$2,0)+1,0),0)</f>
        <v>0</v>
      </c>
      <c r="AI375" s="26" t="str">
        <f t="shared" si="89"/>
        <v/>
      </c>
      <c r="AJ375" s="25">
        <f>IFERROR(VLOOKUP($A375,'TD SOP+PROFORM'!$A$5:$AD$750,MATCH(AJ$4,'TD SOP+PROFORM'!$B$2:$AD$2,0)+1,0),0)+IFERROR(VLOOKUP($A375,'TD SOP+PROFORM'!$A$5:$AD$750,MATCH(AJ$2,'TD SOP+PROFORM'!$B$2:$AD$2,0)+1,0),0)</f>
        <v>0</v>
      </c>
      <c r="AK375" s="25">
        <f>IFERROR(VLOOKUP($A375,'TD SOP+PROFORM'!$A$5:$AD$750,MATCH(AK$4,'TD SOP+PROFORM'!$B$2:$AD$2,0)+1,0),0)+IFERROR(VLOOKUP($A375,'TD SOP+PROFORM'!$A$5:$AD$750,MATCH(AK$2,'TD SOP+PROFORM'!$B$2:$AD$2,0)+1,0),0)</f>
        <v>0</v>
      </c>
      <c r="AL375" s="26" t="str">
        <f t="shared" si="90"/>
        <v/>
      </c>
      <c r="AM375" s="25">
        <f t="shared" si="92"/>
        <v>0</v>
      </c>
      <c r="AN375" s="25">
        <f t="shared" si="92"/>
        <v>0</v>
      </c>
      <c r="AO375" s="26" t="str">
        <f t="shared" si="91"/>
        <v/>
      </c>
    </row>
    <row r="376" spans="1:41" x14ac:dyDescent="0.35">
      <c r="A376" s="24">
        <f>IF(AND('TD SOP+PROFORM'!A373&lt;&gt;"",'TD SOP+PROFORM'!A373&lt;&gt;"TOTAL"),'TD SOP+PROFORM'!A373,0)</f>
        <v>0</v>
      </c>
      <c r="C376" s="25" t="str">
        <f>IFERROR(VLOOKUP($A376,'TD SOP+PROFORM'!$A$5:$AD$750,MATCH(C$4,'TD SOP+PROFORM'!$B$2:$AT$2,0)+1,0),"")</f>
        <v/>
      </c>
      <c r="D376" s="25" t="str">
        <f>IFERROR(VLOOKUP($A376,'TD SOP+PROFORM'!$A$5:$AD$750,MATCH(D$4,'TD SOP+PROFORM'!$B$2:$AT$2,0)+1,0),"")</f>
        <v/>
      </c>
      <c r="E376" s="26" t="str">
        <f t="shared" si="79"/>
        <v/>
      </c>
      <c r="F376" s="25" t="str">
        <f>IFERROR(VLOOKUP($A376,'TD SOP+PROFORM'!$A$5:$AD$750,MATCH(F$4,'TD SOP+PROFORM'!$B$2:$AT$2,0)+1,0),"")</f>
        <v/>
      </c>
      <c r="G376" s="25" t="str">
        <f>IFERROR(VLOOKUP($A376,'TD SOP+PROFORM'!$A$5:$AD$750,MATCH(G$4,'TD SOP+PROFORM'!$B$2:$AT$2,0)+1,0),"")</f>
        <v/>
      </c>
      <c r="H376" s="26" t="str">
        <f t="shared" si="80"/>
        <v/>
      </c>
      <c r="I376" s="25" t="str">
        <f>IFERROR(VLOOKUP($A376,'TD SOP+PROFORM'!$A$5:$AD$750,MATCH(I$4,'TD SOP+PROFORM'!$B$2:$AT$2,0)+1,0),"")</f>
        <v/>
      </c>
      <c r="J376" s="25" t="str">
        <f>IFERROR(VLOOKUP($A376,'TD SOP+PROFORM'!$A$5:$AD$750,MATCH(J$4,'TD SOP+PROFORM'!$B$2:$AT$2,0)+1,0),"")</f>
        <v/>
      </c>
      <c r="K376" s="26" t="str">
        <f t="shared" si="81"/>
        <v/>
      </c>
      <c r="L376" s="25" t="str">
        <f>IFERROR(VLOOKUP($A376,'TD SOP+PROFORM'!$A$5:$AD$750,MATCH(L$4,'TD SOP+PROFORM'!$B$2:$AT$2,0)+1,0),"")</f>
        <v/>
      </c>
      <c r="M376" s="25" t="str">
        <f>IFERROR(VLOOKUP($A376,'TD SOP+PROFORM'!$A$5:$AD$750,MATCH(M$4,'TD SOP+PROFORM'!$B$2:$AT$2,0)+1,0),"")</f>
        <v/>
      </c>
      <c r="N376" s="26" t="str">
        <f t="shared" si="82"/>
        <v/>
      </c>
      <c r="O376" s="25">
        <f>IFERROR(VLOOKUP($A376,'TD SOP+PROFORM'!$A$5:$AD$750,MATCH(O$4,'TD SOP+PROFORM'!$B$2:$AD$2,0)+1,0),0)+IFERROR(VLOOKUP($A376,'TD SOP+PROFORM'!$A$5:$AD$750,MATCH(O$2,'TD SOP+PROFORM'!$B$2:$AD$2,0)+1,0),0)</f>
        <v>0</v>
      </c>
      <c r="P376" s="25">
        <f>IFERROR(VLOOKUP($A376,'TD SOP+PROFORM'!$A$5:$AD$750,MATCH(P$4,'TD SOP+PROFORM'!$B$2:$AD$2,0)+1,0),0)+IFERROR(VLOOKUP($A376,'TD SOP+PROFORM'!$A$5:$AD$750,MATCH(P$2,'TD SOP+PROFORM'!$B$2:$AD$2,0)+1,0),0)</f>
        <v>0</v>
      </c>
      <c r="Q376" s="26" t="str">
        <f t="shared" si="83"/>
        <v/>
      </c>
      <c r="R376" s="25">
        <f>IFERROR(VLOOKUP($A376,'TD SOP+PROFORM'!$A$5:$AD$750,MATCH(R$4,'TD SOP+PROFORM'!$B$2:$AD$2,0)+1,0),0)+IFERROR(VLOOKUP($A376,'TD SOP+PROFORM'!$A$5:$AD$750,MATCH(R$2,'TD SOP+PROFORM'!$B$2:$AD$2,0)+1,0),0)</f>
        <v>0</v>
      </c>
      <c r="S376" s="25">
        <f>IFERROR(VLOOKUP($A376,'TD SOP+PROFORM'!$A$5:$AD$750,MATCH(S$4,'TD SOP+PROFORM'!$B$2:$AD$2,0)+1,0),0)+IFERROR(VLOOKUP($A376,'TD SOP+PROFORM'!$A$5:$AD$750,MATCH(S$2,'TD SOP+PROFORM'!$B$2:$AD$2,0)+1,0),0)</f>
        <v>0</v>
      </c>
      <c r="T376" s="26" t="str">
        <f t="shared" si="84"/>
        <v/>
      </c>
      <c r="U376" s="25">
        <f>IFERROR(VLOOKUP($A376,'TD SOP+PROFORM'!$A$5:$AD$750,MATCH(U$4,'TD SOP+PROFORM'!$B$2:$AD$2,0)+1,0),0)+IFERROR(VLOOKUP($A376,'TD SOP+PROFORM'!$A$5:$AD$750,MATCH(U$2,'TD SOP+PROFORM'!$B$2:$AD$2,0)+1,0),0)</f>
        <v>0</v>
      </c>
      <c r="V376" s="25">
        <f>IFERROR(VLOOKUP($A376,'TD SOP+PROFORM'!$A$5:$AD$750,MATCH(V$4,'TD SOP+PROFORM'!$B$2:$AD$2,0)+1,0),0)+IFERROR(VLOOKUP($A376,'TD SOP+PROFORM'!$A$5:$AD$750,MATCH(V$2,'TD SOP+PROFORM'!$B$2:$AD$2,0)+1,0),0)</f>
        <v>0</v>
      </c>
      <c r="W376" s="26" t="str">
        <f t="shared" si="85"/>
        <v/>
      </c>
      <c r="X376" s="25">
        <f>IFERROR(VLOOKUP($A376,'TD SOP+PROFORM'!$A$5:$AD$750,MATCH(X$4,'TD SOP+PROFORM'!$B$2:$AD$2,0)+1,0),0)+IFERROR(VLOOKUP($A376,'TD SOP+PROFORM'!$A$5:$AD$750,MATCH(X$2,'TD SOP+PROFORM'!$B$2:$AD$2,0)+1,0),0)</f>
        <v>0</v>
      </c>
      <c r="Y376" s="25">
        <f>IFERROR(VLOOKUP($A376,'TD SOP+PROFORM'!$A$5:$AD$750,MATCH(Y$4,'TD SOP+PROFORM'!$B$2:$AD$2,0)+1,0),0)+IFERROR(VLOOKUP($A376,'TD SOP+PROFORM'!$A$5:$AD$750,MATCH(Y$2,'TD SOP+PROFORM'!$B$2:$AD$2,0)+1,0),0)</f>
        <v>0</v>
      </c>
      <c r="Z376" s="26" t="str">
        <f t="shared" si="86"/>
        <v/>
      </c>
      <c r="AA376" s="25">
        <f>IFERROR(VLOOKUP($A376,'TD SOP+PROFORM'!$A$5:$AD$750,MATCH(AA$4,'TD SOP+PROFORM'!$B$2:$AD$2,0)+1,0),0)+IFERROR(VLOOKUP($A376,'TD SOP+PROFORM'!$A$5:$AD$750,MATCH(AA$2,'TD SOP+PROFORM'!$B$2:$AD$2,0)+1,0),0)</f>
        <v>0</v>
      </c>
      <c r="AB376" s="25">
        <f>IFERROR(VLOOKUP($A376,'TD SOP+PROFORM'!$A$5:$AD$750,MATCH(AB$4,'TD SOP+PROFORM'!$B$2:$AD$2,0)+1,0),0)+IFERROR(VLOOKUP($A376,'TD SOP+PROFORM'!$A$5:$AD$750,MATCH(AB$2,'TD SOP+PROFORM'!$B$2:$AD$2,0)+1,0),0)</f>
        <v>0</v>
      </c>
      <c r="AC376" s="26" t="str">
        <f t="shared" si="87"/>
        <v/>
      </c>
      <c r="AD376" s="25">
        <f>IFERROR(VLOOKUP($A376,'TD SOP+PROFORM'!$A$5:$AD$750,MATCH(AD$4,'TD SOP+PROFORM'!$B$2:$AD$2,0)+1,0),0)+IFERROR(VLOOKUP($A376,'TD SOP+PROFORM'!$A$5:$AD$750,MATCH(AD$2,'TD SOP+PROFORM'!$B$2:$AD$2,0)+1,0),0)</f>
        <v>0</v>
      </c>
      <c r="AE376" s="25">
        <f>IFERROR(VLOOKUP($A376,'TD SOP+PROFORM'!$A$5:$AD$750,MATCH(AE$4,'TD SOP+PROFORM'!$B$2:$AD$2,0)+1,0),0)+IFERROR(VLOOKUP($A376,'TD SOP+PROFORM'!$A$5:$AD$750,MATCH(AE$2,'TD SOP+PROFORM'!$B$2:$AD$2,0)+1,0),0)</f>
        <v>0</v>
      </c>
      <c r="AF376" s="26" t="str">
        <f t="shared" si="88"/>
        <v/>
      </c>
      <c r="AG376" s="25">
        <f>IFERROR(VLOOKUP($A376,'TD SOP+PROFORM'!$A$5:$AD$750,MATCH(AG$4,'TD SOP+PROFORM'!$B$2:$AD$2,0)+1,0),0)+IFERROR(VLOOKUP($A376,'TD SOP+PROFORM'!$A$5:$AD$750,MATCH(AG$2,'TD SOP+PROFORM'!$B$2:$AD$2,0)+1,0),0)</f>
        <v>0</v>
      </c>
      <c r="AH376" s="25">
        <f>IFERROR(VLOOKUP($A376,'TD SOP+PROFORM'!$A$5:$AD$750,MATCH(AH$4,'TD SOP+PROFORM'!$B$2:$AD$2,0)+1,0),0)+IFERROR(VLOOKUP($A376,'TD SOP+PROFORM'!$A$5:$AD$750,MATCH(AH$2,'TD SOP+PROFORM'!$B$2:$AD$2,0)+1,0),0)</f>
        <v>0</v>
      </c>
      <c r="AI376" s="26" t="str">
        <f t="shared" si="89"/>
        <v/>
      </c>
      <c r="AJ376" s="25">
        <f>IFERROR(VLOOKUP($A376,'TD SOP+PROFORM'!$A$5:$AD$750,MATCH(AJ$4,'TD SOP+PROFORM'!$B$2:$AD$2,0)+1,0),0)+IFERROR(VLOOKUP($A376,'TD SOP+PROFORM'!$A$5:$AD$750,MATCH(AJ$2,'TD SOP+PROFORM'!$B$2:$AD$2,0)+1,0),0)</f>
        <v>0</v>
      </c>
      <c r="AK376" s="25">
        <f>IFERROR(VLOOKUP($A376,'TD SOP+PROFORM'!$A$5:$AD$750,MATCH(AK$4,'TD SOP+PROFORM'!$B$2:$AD$2,0)+1,0),0)+IFERROR(VLOOKUP($A376,'TD SOP+PROFORM'!$A$5:$AD$750,MATCH(AK$2,'TD SOP+PROFORM'!$B$2:$AD$2,0)+1,0),0)</f>
        <v>0</v>
      </c>
      <c r="AL376" s="26" t="str">
        <f t="shared" si="90"/>
        <v/>
      </c>
      <c r="AM376" s="25">
        <f t="shared" si="92"/>
        <v>0</v>
      </c>
      <c r="AN376" s="25">
        <f t="shared" si="92"/>
        <v>0</v>
      </c>
      <c r="AO376" s="26" t="str">
        <f t="shared" si="91"/>
        <v/>
      </c>
    </row>
    <row r="377" spans="1:41" x14ac:dyDescent="0.35">
      <c r="A377" s="24">
        <f>IF(AND('TD SOP+PROFORM'!A374&lt;&gt;"",'TD SOP+PROFORM'!A374&lt;&gt;"TOTAL"),'TD SOP+PROFORM'!A374,0)</f>
        <v>0</v>
      </c>
      <c r="C377" s="25" t="str">
        <f>IFERROR(VLOOKUP($A377,'TD SOP+PROFORM'!$A$5:$AD$750,MATCH(C$4,'TD SOP+PROFORM'!$B$2:$AT$2,0)+1,0),"")</f>
        <v/>
      </c>
      <c r="D377" s="25" t="str">
        <f>IFERROR(VLOOKUP($A377,'TD SOP+PROFORM'!$A$5:$AD$750,MATCH(D$4,'TD SOP+PROFORM'!$B$2:$AT$2,0)+1,0),"")</f>
        <v/>
      </c>
      <c r="E377" s="26" t="str">
        <f t="shared" si="79"/>
        <v/>
      </c>
      <c r="F377" s="25" t="str">
        <f>IFERROR(VLOOKUP($A377,'TD SOP+PROFORM'!$A$5:$AD$750,MATCH(F$4,'TD SOP+PROFORM'!$B$2:$AT$2,0)+1,0),"")</f>
        <v/>
      </c>
      <c r="G377" s="25" t="str">
        <f>IFERROR(VLOOKUP($A377,'TD SOP+PROFORM'!$A$5:$AD$750,MATCH(G$4,'TD SOP+PROFORM'!$B$2:$AT$2,0)+1,0),"")</f>
        <v/>
      </c>
      <c r="H377" s="26" t="str">
        <f t="shared" si="80"/>
        <v/>
      </c>
      <c r="I377" s="25" t="str">
        <f>IFERROR(VLOOKUP($A377,'TD SOP+PROFORM'!$A$5:$AD$750,MATCH(I$4,'TD SOP+PROFORM'!$B$2:$AT$2,0)+1,0),"")</f>
        <v/>
      </c>
      <c r="J377" s="25" t="str">
        <f>IFERROR(VLOOKUP($A377,'TD SOP+PROFORM'!$A$5:$AD$750,MATCH(J$4,'TD SOP+PROFORM'!$B$2:$AT$2,0)+1,0),"")</f>
        <v/>
      </c>
      <c r="K377" s="26" t="str">
        <f t="shared" si="81"/>
        <v/>
      </c>
      <c r="L377" s="25" t="str">
        <f>IFERROR(VLOOKUP($A377,'TD SOP+PROFORM'!$A$5:$AD$750,MATCH(L$4,'TD SOP+PROFORM'!$B$2:$AT$2,0)+1,0),"")</f>
        <v/>
      </c>
      <c r="M377" s="25" t="str">
        <f>IFERROR(VLOOKUP($A377,'TD SOP+PROFORM'!$A$5:$AD$750,MATCH(M$4,'TD SOP+PROFORM'!$B$2:$AT$2,0)+1,0),"")</f>
        <v/>
      </c>
      <c r="N377" s="26" t="str">
        <f t="shared" si="82"/>
        <v/>
      </c>
      <c r="O377" s="25">
        <f>IFERROR(VLOOKUP($A377,'TD SOP+PROFORM'!$A$5:$AD$750,MATCH(O$4,'TD SOP+PROFORM'!$B$2:$AD$2,0)+1,0),0)+IFERROR(VLOOKUP($A377,'TD SOP+PROFORM'!$A$5:$AD$750,MATCH(O$2,'TD SOP+PROFORM'!$B$2:$AD$2,0)+1,0),0)</f>
        <v>0</v>
      </c>
      <c r="P377" s="25">
        <f>IFERROR(VLOOKUP($A377,'TD SOP+PROFORM'!$A$5:$AD$750,MATCH(P$4,'TD SOP+PROFORM'!$B$2:$AD$2,0)+1,0),0)+IFERROR(VLOOKUP($A377,'TD SOP+PROFORM'!$A$5:$AD$750,MATCH(P$2,'TD SOP+PROFORM'!$B$2:$AD$2,0)+1,0),0)</f>
        <v>0</v>
      </c>
      <c r="Q377" s="26" t="str">
        <f t="shared" si="83"/>
        <v/>
      </c>
      <c r="R377" s="25">
        <f>IFERROR(VLOOKUP($A377,'TD SOP+PROFORM'!$A$5:$AD$750,MATCH(R$4,'TD SOP+PROFORM'!$B$2:$AD$2,0)+1,0),0)+IFERROR(VLOOKUP($A377,'TD SOP+PROFORM'!$A$5:$AD$750,MATCH(R$2,'TD SOP+PROFORM'!$B$2:$AD$2,0)+1,0),0)</f>
        <v>0</v>
      </c>
      <c r="S377" s="25">
        <f>IFERROR(VLOOKUP($A377,'TD SOP+PROFORM'!$A$5:$AD$750,MATCH(S$4,'TD SOP+PROFORM'!$B$2:$AD$2,0)+1,0),0)+IFERROR(VLOOKUP($A377,'TD SOP+PROFORM'!$A$5:$AD$750,MATCH(S$2,'TD SOP+PROFORM'!$B$2:$AD$2,0)+1,0),0)</f>
        <v>0</v>
      </c>
      <c r="T377" s="26" t="str">
        <f t="shared" si="84"/>
        <v/>
      </c>
      <c r="U377" s="25">
        <f>IFERROR(VLOOKUP($A377,'TD SOP+PROFORM'!$A$5:$AD$750,MATCH(U$4,'TD SOP+PROFORM'!$B$2:$AD$2,0)+1,0),0)+IFERROR(VLOOKUP($A377,'TD SOP+PROFORM'!$A$5:$AD$750,MATCH(U$2,'TD SOP+PROFORM'!$B$2:$AD$2,0)+1,0),0)</f>
        <v>0</v>
      </c>
      <c r="V377" s="25">
        <f>IFERROR(VLOOKUP($A377,'TD SOP+PROFORM'!$A$5:$AD$750,MATCH(V$4,'TD SOP+PROFORM'!$B$2:$AD$2,0)+1,0),0)+IFERROR(VLOOKUP($A377,'TD SOP+PROFORM'!$A$5:$AD$750,MATCH(V$2,'TD SOP+PROFORM'!$B$2:$AD$2,0)+1,0),0)</f>
        <v>0</v>
      </c>
      <c r="W377" s="26" t="str">
        <f t="shared" si="85"/>
        <v/>
      </c>
      <c r="X377" s="25">
        <f>IFERROR(VLOOKUP($A377,'TD SOP+PROFORM'!$A$5:$AD$750,MATCH(X$4,'TD SOP+PROFORM'!$B$2:$AD$2,0)+1,0),0)+IFERROR(VLOOKUP($A377,'TD SOP+PROFORM'!$A$5:$AD$750,MATCH(X$2,'TD SOP+PROFORM'!$B$2:$AD$2,0)+1,0),0)</f>
        <v>0</v>
      </c>
      <c r="Y377" s="25">
        <f>IFERROR(VLOOKUP($A377,'TD SOP+PROFORM'!$A$5:$AD$750,MATCH(Y$4,'TD SOP+PROFORM'!$B$2:$AD$2,0)+1,0),0)+IFERROR(VLOOKUP($A377,'TD SOP+PROFORM'!$A$5:$AD$750,MATCH(Y$2,'TD SOP+PROFORM'!$B$2:$AD$2,0)+1,0),0)</f>
        <v>0</v>
      </c>
      <c r="Z377" s="26" t="str">
        <f t="shared" si="86"/>
        <v/>
      </c>
      <c r="AA377" s="25">
        <f>IFERROR(VLOOKUP($A377,'TD SOP+PROFORM'!$A$5:$AD$750,MATCH(AA$4,'TD SOP+PROFORM'!$B$2:$AD$2,0)+1,0),0)+IFERROR(VLOOKUP($A377,'TD SOP+PROFORM'!$A$5:$AD$750,MATCH(AA$2,'TD SOP+PROFORM'!$B$2:$AD$2,0)+1,0),0)</f>
        <v>0</v>
      </c>
      <c r="AB377" s="25">
        <f>IFERROR(VLOOKUP($A377,'TD SOP+PROFORM'!$A$5:$AD$750,MATCH(AB$4,'TD SOP+PROFORM'!$B$2:$AD$2,0)+1,0),0)+IFERROR(VLOOKUP($A377,'TD SOP+PROFORM'!$A$5:$AD$750,MATCH(AB$2,'TD SOP+PROFORM'!$B$2:$AD$2,0)+1,0),0)</f>
        <v>0</v>
      </c>
      <c r="AC377" s="26" t="str">
        <f t="shared" si="87"/>
        <v/>
      </c>
      <c r="AD377" s="25">
        <f>IFERROR(VLOOKUP($A377,'TD SOP+PROFORM'!$A$5:$AD$750,MATCH(AD$4,'TD SOP+PROFORM'!$B$2:$AD$2,0)+1,0),0)+IFERROR(VLOOKUP($A377,'TD SOP+PROFORM'!$A$5:$AD$750,MATCH(AD$2,'TD SOP+PROFORM'!$B$2:$AD$2,0)+1,0),0)</f>
        <v>0</v>
      </c>
      <c r="AE377" s="25">
        <f>IFERROR(VLOOKUP($A377,'TD SOP+PROFORM'!$A$5:$AD$750,MATCH(AE$4,'TD SOP+PROFORM'!$B$2:$AD$2,0)+1,0),0)+IFERROR(VLOOKUP($A377,'TD SOP+PROFORM'!$A$5:$AD$750,MATCH(AE$2,'TD SOP+PROFORM'!$B$2:$AD$2,0)+1,0),0)</f>
        <v>0</v>
      </c>
      <c r="AF377" s="26" t="str">
        <f t="shared" si="88"/>
        <v/>
      </c>
      <c r="AG377" s="25">
        <f>IFERROR(VLOOKUP($A377,'TD SOP+PROFORM'!$A$5:$AD$750,MATCH(AG$4,'TD SOP+PROFORM'!$B$2:$AD$2,0)+1,0),0)+IFERROR(VLOOKUP($A377,'TD SOP+PROFORM'!$A$5:$AD$750,MATCH(AG$2,'TD SOP+PROFORM'!$B$2:$AD$2,0)+1,0),0)</f>
        <v>0</v>
      </c>
      <c r="AH377" s="25">
        <f>IFERROR(VLOOKUP($A377,'TD SOP+PROFORM'!$A$5:$AD$750,MATCH(AH$4,'TD SOP+PROFORM'!$B$2:$AD$2,0)+1,0),0)+IFERROR(VLOOKUP($A377,'TD SOP+PROFORM'!$A$5:$AD$750,MATCH(AH$2,'TD SOP+PROFORM'!$B$2:$AD$2,0)+1,0),0)</f>
        <v>0</v>
      </c>
      <c r="AI377" s="26" t="str">
        <f t="shared" si="89"/>
        <v/>
      </c>
      <c r="AJ377" s="25">
        <f>IFERROR(VLOOKUP($A377,'TD SOP+PROFORM'!$A$5:$AD$750,MATCH(AJ$4,'TD SOP+PROFORM'!$B$2:$AD$2,0)+1,0),0)+IFERROR(VLOOKUP($A377,'TD SOP+PROFORM'!$A$5:$AD$750,MATCH(AJ$2,'TD SOP+PROFORM'!$B$2:$AD$2,0)+1,0),0)</f>
        <v>0</v>
      </c>
      <c r="AK377" s="25">
        <f>IFERROR(VLOOKUP($A377,'TD SOP+PROFORM'!$A$5:$AD$750,MATCH(AK$4,'TD SOP+PROFORM'!$B$2:$AD$2,0)+1,0),0)+IFERROR(VLOOKUP($A377,'TD SOP+PROFORM'!$A$5:$AD$750,MATCH(AK$2,'TD SOP+PROFORM'!$B$2:$AD$2,0)+1,0),0)</f>
        <v>0</v>
      </c>
      <c r="AL377" s="26" t="str">
        <f t="shared" si="90"/>
        <v/>
      </c>
      <c r="AM377" s="25">
        <f t="shared" si="92"/>
        <v>0</v>
      </c>
      <c r="AN377" s="25">
        <f t="shared" si="92"/>
        <v>0</v>
      </c>
      <c r="AO377" s="26" t="str">
        <f t="shared" si="91"/>
        <v/>
      </c>
    </row>
    <row r="378" spans="1:41" x14ac:dyDescent="0.35">
      <c r="A378" s="24">
        <f>IF(AND('TD SOP+PROFORM'!A375&lt;&gt;"",'TD SOP+PROFORM'!A375&lt;&gt;"TOTAL"),'TD SOP+PROFORM'!A375,0)</f>
        <v>0</v>
      </c>
      <c r="C378" s="25" t="str">
        <f>IFERROR(VLOOKUP($A378,'TD SOP+PROFORM'!$A$5:$AD$750,MATCH(C$4,'TD SOP+PROFORM'!$B$2:$AT$2,0)+1,0),"")</f>
        <v/>
      </c>
      <c r="D378" s="25" t="str">
        <f>IFERROR(VLOOKUP($A378,'TD SOP+PROFORM'!$A$5:$AD$750,MATCH(D$4,'TD SOP+PROFORM'!$B$2:$AT$2,0)+1,0),"")</f>
        <v/>
      </c>
      <c r="E378" s="26" t="str">
        <f t="shared" si="79"/>
        <v/>
      </c>
      <c r="F378" s="25" t="str">
        <f>IFERROR(VLOOKUP($A378,'TD SOP+PROFORM'!$A$5:$AD$750,MATCH(F$4,'TD SOP+PROFORM'!$B$2:$AT$2,0)+1,0),"")</f>
        <v/>
      </c>
      <c r="G378" s="25" t="str">
        <f>IFERROR(VLOOKUP($A378,'TD SOP+PROFORM'!$A$5:$AD$750,MATCH(G$4,'TD SOP+PROFORM'!$B$2:$AT$2,0)+1,0),"")</f>
        <v/>
      </c>
      <c r="H378" s="26" t="str">
        <f t="shared" si="80"/>
        <v/>
      </c>
      <c r="I378" s="25" t="str">
        <f>IFERROR(VLOOKUP($A378,'TD SOP+PROFORM'!$A$5:$AD$750,MATCH(I$4,'TD SOP+PROFORM'!$B$2:$AT$2,0)+1,0),"")</f>
        <v/>
      </c>
      <c r="J378" s="25" t="str">
        <f>IFERROR(VLOOKUP($A378,'TD SOP+PROFORM'!$A$5:$AD$750,MATCH(J$4,'TD SOP+PROFORM'!$B$2:$AT$2,0)+1,0),"")</f>
        <v/>
      </c>
      <c r="K378" s="26" t="str">
        <f t="shared" si="81"/>
        <v/>
      </c>
      <c r="L378" s="25" t="str">
        <f>IFERROR(VLOOKUP($A378,'TD SOP+PROFORM'!$A$5:$AD$750,MATCH(L$4,'TD SOP+PROFORM'!$B$2:$AT$2,0)+1,0),"")</f>
        <v/>
      </c>
      <c r="M378" s="25" t="str">
        <f>IFERROR(VLOOKUP($A378,'TD SOP+PROFORM'!$A$5:$AD$750,MATCH(M$4,'TD SOP+PROFORM'!$B$2:$AT$2,0)+1,0),"")</f>
        <v/>
      </c>
      <c r="N378" s="26" t="str">
        <f t="shared" si="82"/>
        <v/>
      </c>
      <c r="O378" s="25">
        <f>IFERROR(VLOOKUP($A378,'TD SOP+PROFORM'!$A$5:$AD$750,MATCH(O$4,'TD SOP+PROFORM'!$B$2:$AD$2,0)+1,0),0)+IFERROR(VLOOKUP($A378,'TD SOP+PROFORM'!$A$5:$AD$750,MATCH(O$2,'TD SOP+PROFORM'!$B$2:$AD$2,0)+1,0),0)</f>
        <v>0</v>
      </c>
      <c r="P378" s="25">
        <f>IFERROR(VLOOKUP($A378,'TD SOP+PROFORM'!$A$5:$AD$750,MATCH(P$4,'TD SOP+PROFORM'!$B$2:$AD$2,0)+1,0),0)+IFERROR(VLOOKUP($A378,'TD SOP+PROFORM'!$A$5:$AD$750,MATCH(P$2,'TD SOP+PROFORM'!$B$2:$AD$2,0)+1,0),0)</f>
        <v>0</v>
      </c>
      <c r="Q378" s="26" t="str">
        <f t="shared" si="83"/>
        <v/>
      </c>
      <c r="R378" s="25">
        <f>IFERROR(VLOOKUP($A378,'TD SOP+PROFORM'!$A$5:$AD$750,MATCH(R$4,'TD SOP+PROFORM'!$B$2:$AD$2,0)+1,0),0)+IFERROR(VLOOKUP($A378,'TD SOP+PROFORM'!$A$5:$AD$750,MATCH(R$2,'TD SOP+PROFORM'!$B$2:$AD$2,0)+1,0),0)</f>
        <v>0</v>
      </c>
      <c r="S378" s="25">
        <f>IFERROR(VLOOKUP($A378,'TD SOP+PROFORM'!$A$5:$AD$750,MATCH(S$4,'TD SOP+PROFORM'!$B$2:$AD$2,0)+1,0),0)+IFERROR(VLOOKUP($A378,'TD SOP+PROFORM'!$A$5:$AD$750,MATCH(S$2,'TD SOP+PROFORM'!$B$2:$AD$2,0)+1,0),0)</f>
        <v>0</v>
      </c>
      <c r="T378" s="26" t="str">
        <f t="shared" si="84"/>
        <v/>
      </c>
      <c r="U378" s="25">
        <f>IFERROR(VLOOKUP($A378,'TD SOP+PROFORM'!$A$5:$AD$750,MATCH(U$4,'TD SOP+PROFORM'!$B$2:$AD$2,0)+1,0),0)+IFERROR(VLOOKUP($A378,'TD SOP+PROFORM'!$A$5:$AD$750,MATCH(U$2,'TD SOP+PROFORM'!$B$2:$AD$2,0)+1,0),0)</f>
        <v>0</v>
      </c>
      <c r="V378" s="25">
        <f>IFERROR(VLOOKUP($A378,'TD SOP+PROFORM'!$A$5:$AD$750,MATCH(V$4,'TD SOP+PROFORM'!$B$2:$AD$2,0)+1,0),0)+IFERROR(VLOOKUP($A378,'TD SOP+PROFORM'!$A$5:$AD$750,MATCH(V$2,'TD SOP+PROFORM'!$B$2:$AD$2,0)+1,0),0)</f>
        <v>0</v>
      </c>
      <c r="W378" s="26" t="str">
        <f t="shared" si="85"/>
        <v/>
      </c>
      <c r="X378" s="25">
        <f>IFERROR(VLOOKUP($A378,'TD SOP+PROFORM'!$A$5:$AD$750,MATCH(X$4,'TD SOP+PROFORM'!$B$2:$AD$2,0)+1,0),0)+IFERROR(VLOOKUP($A378,'TD SOP+PROFORM'!$A$5:$AD$750,MATCH(X$2,'TD SOP+PROFORM'!$B$2:$AD$2,0)+1,0),0)</f>
        <v>0</v>
      </c>
      <c r="Y378" s="25">
        <f>IFERROR(VLOOKUP($A378,'TD SOP+PROFORM'!$A$5:$AD$750,MATCH(Y$4,'TD SOP+PROFORM'!$B$2:$AD$2,0)+1,0),0)+IFERROR(VLOOKUP($A378,'TD SOP+PROFORM'!$A$5:$AD$750,MATCH(Y$2,'TD SOP+PROFORM'!$B$2:$AD$2,0)+1,0),0)</f>
        <v>0</v>
      </c>
      <c r="Z378" s="26" t="str">
        <f t="shared" si="86"/>
        <v/>
      </c>
      <c r="AA378" s="25">
        <f>IFERROR(VLOOKUP($A378,'TD SOP+PROFORM'!$A$5:$AD$750,MATCH(AA$4,'TD SOP+PROFORM'!$B$2:$AD$2,0)+1,0),0)+IFERROR(VLOOKUP($A378,'TD SOP+PROFORM'!$A$5:$AD$750,MATCH(AA$2,'TD SOP+PROFORM'!$B$2:$AD$2,0)+1,0),0)</f>
        <v>0</v>
      </c>
      <c r="AB378" s="25">
        <f>IFERROR(VLOOKUP($A378,'TD SOP+PROFORM'!$A$5:$AD$750,MATCH(AB$4,'TD SOP+PROFORM'!$B$2:$AD$2,0)+1,0),0)+IFERROR(VLOOKUP($A378,'TD SOP+PROFORM'!$A$5:$AD$750,MATCH(AB$2,'TD SOP+PROFORM'!$B$2:$AD$2,0)+1,0),0)</f>
        <v>0</v>
      </c>
      <c r="AC378" s="26" t="str">
        <f t="shared" si="87"/>
        <v/>
      </c>
      <c r="AD378" s="25">
        <f>IFERROR(VLOOKUP($A378,'TD SOP+PROFORM'!$A$5:$AD$750,MATCH(AD$4,'TD SOP+PROFORM'!$B$2:$AD$2,0)+1,0),0)+IFERROR(VLOOKUP($A378,'TD SOP+PROFORM'!$A$5:$AD$750,MATCH(AD$2,'TD SOP+PROFORM'!$B$2:$AD$2,0)+1,0),0)</f>
        <v>0</v>
      </c>
      <c r="AE378" s="25">
        <f>IFERROR(VLOOKUP($A378,'TD SOP+PROFORM'!$A$5:$AD$750,MATCH(AE$4,'TD SOP+PROFORM'!$B$2:$AD$2,0)+1,0),0)+IFERROR(VLOOKUP($A378,'TD SOP+PROFORM'!$A$5:$AD$750,MATCH(AE$2,'TD SOP+PROFORM'!$B$2:$AD$2,0)+1,0),0)</f>
        <v>0</v>
      </c>
      <c r="AF378" s="26" t="str">
        <f t="shared" si="88"/>
        <v/>
      </c>
      <c r="AG378" s="25">
        <f>IFERROR(VLOOKUP($A378,'TD SOP+PROFORM'!$A$5:$AD$750,MATCH(AG$4,'TD SOP+PROFORM'!$B$2:$AD$2,0)+1,0),0)+IFERROR(VLOOKUP($A378,'TD SOP+PROFORM'!$A$5:$AD$750,MATCH(AG$2,'TD SOP+PROFORM'!$B$2:$AD$2,0)+1,0),0)</f>
        <v>0</v>
      </c>
      <c r="AH378" s="25">
        <f>IFERROR(VLOOKUP($A378,'TD SOP+PROFORM'!$A$5:$AD$750,MATCH(AH$4,'TD SOP+PROFORM'!$B$2:$AD$2,0)+1,0),0)+IFERROR(VLOOKUP($A378,'TD SOP+PROFORM'!$A$5:$AD$750,MATCH(AH$2,'TD SOP+PROFORM'!$B$2:$AD$2,0)+1,0),0)</f>
        <v>0</v>
      </c>
      <c r="AI378" s="26" t="str">
        <f t="shared" si="89"/>
        <v/>
      </c>
      <c r="AJ378" s="25">
        <f>IFERROR(VLOOKUP($A378,'TD SOP+PROFORM'!$A$5:$AD$750,MATCH(AJ$4,'TD SOP+PROFORM'!$B$2:$AD$2,0)+1,0),0)+IFERROR(VLOOKUP($A378,'TD SOP+PROFORM'!$A$5:$AD$750,MATCH(AJ$2,'TD SOP+PROFORM'!$B$2:$AD$2,0)+1,0),0)</f>
        <v>0</v>
      </c>
      <c r="AK378" s="25">
        <f>IFERROR(VLOOKUP($A378,'TD SOP+PROFORM'!$A$5:$AD$750,MATCH(AK$4,'TD SOP+PROFORM'!$B$2:$AD$2,0)+1,0),0)+IFERROR(VLOOKUP($A378,'TD SOP+PROFORM'!$A$5:$AD$750,MATCH(AK$2,'TD SOP+PROFORM'!$B$2:$AD$2,0)+1,0),0)</f>
        <v>0</v>
      </c>
      <c r="AL378" s="26" t="str">
        <f t="shared" si="90"/>
        <v/>
      </c>
      <c r="AM378" s="25">
        <f t="shared" si="92"/>
        <v>0</v>
      </c>
      <c r="AN378" s="25">
        <f t="shared" si="92"/>
        <v>0</v>
      </c>
      <c r="AO378" s="26" t="str">
        <f t="shared" si="91"/>
        <v/>
      </c>
    </row>
    <row r="379" spans="1:41" x14ac:dyDescent="0.35">
      <c r="A379" s="24">
        <f>IF(AND('TD SOP+PROFORM'!A376&lt;&gt;"",'TD SOP+PROFORM'!A376&lt;&gt;"TOTAL"),'TD SOP+PROFORM'!A376,0)</f>
        <v>0</v>
      </c>
      <c r="C379" s="25" t="str">
        <f>IFERROR(VLOOKUP($A379,'TD SOP+PROFORM'!$A$5:$AD$750,MATCH(C$4,'TD SOP+PROFORM'!$B$2:$AT$2,0)+1,0),"")</f>
        <v/>
      </c>
      <c r="D379" s="25" t="str">
        <f>IFERROR(VLOOKUP($A379,'TD SOP+PROFORM'!$A$5:$AD$750,MATCH(D$4,'TD SOP+PROFORM'!$B$2:$AT$2,0)+1,0),"")</f>
        <v/>
      </c>
      <c r="E379" s="26" t="str">
        <f t="shared" si="79"/>
        <v/>
      </c>
      <c r="F379" s="25" t="str">
        <f>IFERROR(VLOOKUP($A379,'TD SOP+PROFORM'!$A$5:$AD$750,MATCH(F$4,'TD SOP+PROFORM'!$B$2:$AT$2,0)+1,0),"")</f>
        <v/>
      </c>
      <c r="G379" s="25" t="str">
        <f>IFERROR(VLOOKUP($A379,'TD SOP+PROFORM'!$A$5:$AD$750,MATCH(G$4,'TD SOP+PROFORM'!$B$2:$AT$2,0)+1,0),"")</f>
        <v/>
      </c>
      <c r="H379" s="26" t="str">
        <f t="shared" si="80"/>
        <v/>
      </c>
      <c r="I379" s="25" t="str">
        <f>IFERROR(VLOOKUP($A379,'TD SOP+PROFORM'!$A$5:$AD$750,MATCH(I$4,'TD SOP+PROFORM'!$B$2:$AT$2,0)+1,0),"")</f>
        <v/>
      </c>
      <c r="J379" s="25" t="str">
        <f>IFERROR(VLOOKUP($A379,'TD SOP+PROFORM'!$A$5:$AD$750,MATCH(J$4,'TD SOP+PROFORM'!$B$2:$AT$2,0)+1,0),"")</f>
        <v/>
      </c>
      <c r="K379" s="26" t="str">
        <f t="shared" si="81"/>
        <v/>
      </c>
      <c r="L379" s="25" t="str">
        <f>IFERROR(VLOOKUP($A379,'TD SOP+PROFORM'!$A$5:$AD$750,MATCH(L$4,'TD SOP+PROFORM'!$B$2:$AT$2,0)+1,0),"")</f>
        <v/>
      </c>
      <c r="M379" s="25" t="str">
        <f>IFERROR(VLOOKUP($A379,'TD SOP+PROFORM'!$A$5:$AD$750,MATCH(M$4,'TD SOP+PROFORM'!$B$2:$AT$2,0)+1,0),"")</f>
        <v/>
      </c>
      <c r="N379" s="26" t="str">
        <f t="shared" si="82"/>
        <v/>
      </c>
      <c r="O379" s="25">
        <f>IFERROR(VLOOKUP($A379,'TD SOP+PROFORM'!$A$5:$AD$750,MATCH(O$4,'TD SOP+PROFORM'!$B$2:$AD$2,0)+1,0),0)+IFERROR(VLOOKUP($A379,'TD SOP+PROFORM'!$A$5:$AD$750,MATCH(O$2,'TD SOP+PROFORM'!$B$2:$AD$2,0)+1,0),0)</f>
        <v>0</v>
      </c>
      <c r="P379" s="25">
        <f>IFERROR(VLOOKUP($A379,'TD SOP+PROFORM'!$A$5:$AD$750,MATCH(P$4,'TD SOP+PROFORM'!$B$2:$AD$2,0)+1,0),0)+IFERROR(VLOOKUP($A379,'TD SOP+PROFORM'!$A$5:$AD$750,MATCH(P$2,'TD SOP+PROFORM'!$B$2:$AD$2,0)+1,0),0)</f>
        <v>0</v>
      </c>
      <c r="Q379" s="26" t="str">
        <f t="shared" si="83"/>
        <v/>
      </c>
      <c r="R379" s="25">
        <f>IFERROR(VLOOKUP($A379,'TD SOP+PROFORM'!$A$5:$AD$750,MATCH(R$4,'TD SOP+PROFORM'!$B$2:$AD$2,0)+1,0),0)+IFERROR(VLOOKUP($A379,'TD SOP+PROFORM'!$A$5:$AD$750,MATCH(R$2,'TD SOP+PROFORM'!$B$2:$AD$2,0)+1,0),0)</f>
        <v>0</v>
      </c>
      <c r="S379" s="25">
        <f>IFERROR(VLOOKUP($A379,'TD SOP+PROFORM'!$A$5:$AD$750,MATCH(S$4,'TD SOP+PROFORM'!$B$2:$AD$2,0)+1,0),0)+IFERROR(VLOOKUP($A379,'TD SOP+PROFORM'!$A$5:$AD$750,MATCH(S$2,'TD SOP+PROFORM'!$B$2:$AD$2,0)+1,0),0)</f>
        <v>0</v>
      </c>
      <c r="T379" s="26" t="str">
        <f t="shared" si="84"/>
        <v/>
      </c>
      <c r="U379" s="25">
        <f>IFERROR(VLOOKUP($A379,'TD SOP+PROFORM'!$A$5:$AD$750,MATCH(U$4,'TD SOP+PROFORM'!$B$2:$AD$2,0)+1,0),0)+IFERROR(VLOOKUP($A379,'TD SOP+PROFORM'!$A$5:$AD$750,MATCH(U$2,'TD SOP+PROFORM'!$B$2:$AD$2,0)+1,0),0)</f>
        <v>0</v>
      </c>
      <c r="V379" s="25">
        <f>IFERROR(VLOOKUP($A379,'TD SOP+PROFORM'!$A$5:$AD$750,MATCH(V$4,'TD SOP+PROFORM'!$B$2:$AD$2,0)+1,0),0)+IFERROR(VLOOKUP($A379,'TD SOP+PROFORM'!$A$5:$AD$750,MATCH(V$2,'TD SOP+PROFORM'!$B$2:$AD$2,0)+1,0),0)</f>
        <v>0</v>
      </c>
      <c r="W379" s="26" t="str">
        <f t="shared" si="85"/>
        <v/>
      </c>
      <c r="X379" s="25">
        <f>IFERROR(VLOOKUP($A379,'TD SOP+PROFORM'!$A$5:$AD$750,MATCH(X$4,'TD SOP+PROFORM'!$B$2:$AD$2,0)+1,0),0)+IFERROR(VLOOKUP($A379,'TD SOP+PROFORM'!$A$5:$AD$750,MATCH(X$2,'TD SOP+PROFORM'!$B$2:$AD$2,0)+1,0),0)</f>
        <v>0</v>
      </c>
      <c r="Y379" s="25">
        <f>IFERROR(VLOOKUP($A379,'TD SOP+PROFORM'!$A$5:$AD$750,MATCH(Y$4,'TD SOP+PROFORM'!$B$2:$AD$2,0)+1,0),0)+IFERROR(VLOOKUP($A379,'TD SOP+PROFORM'!$A$5:$AD$750,MATCH(Y$2,'TD SOP+PROFORM'!$B$2:$AD$2,0)+1,0),0)</f>
        <v>0</v>
      </c>
      <c r="Z379" s="26" t="str">
        <f t="shared" si="86"/>
        <v/>
      </c>
      <c r="AA379" s="25">
        <f>IFERROR(VLOOKUP($A379,'TD SOP+PROFORM'!$A$5:$AD$750,MATCH(AA$4,'TD SOP+PROFORM'!$B$2:$AD$2,0)+1,0),0)+IFERROR(VLOOKUP($A379,'TD SOP+PROFORM'!$A$5:$AD$750,MATCH(AA$2,'TD SOP+PROFORM'!$B$2:$AD$2,0)+1,0),0)</f>
        <v>0</v>
      </c>
      <c r="AB379" s="25">
        <f>IFERROR(VLOOKUP($A379,'TD SOP+PROFORM'!$A$5:$AD$750,MATCH(AB$4,'TD SOP+PROFORM'!$B$2:$AD$2,0)+1,0),0)+IFERROR(VLOOKUP($A379,'TD SOP+PROFORM'!$A$5:$AD$750,MATCH(AB$2,'TD SOP+PROFORM'!$B$2:$AD$2,0)+1,0),0)</f>
        <v>0</v>
      </c>
      <c r="AC379" s="26" t="str">
        <f t="shared" si="87"/>
        <v/>
      </c>
      <c r="AD379" s="25">
        <f>IFERROR(VLOOKUP($A379,'TD SOP+PROFORM'!$A$5:$AD$750,MATCH(AD$4,'TD SOP+PROFORM'!$B$2:$AD$2,0)+1,0),0)+IFERROR(VLOOKUP($A379,'TD SOP+PROFORM'!$A$5:$AD$750,MATCH(AD$2,'TD SOP+PROFORM'!$B$2:$AD$2,0)+1,0),0)</f>
        <v>0</v>
      </c>
      <c r="AE379" s="25">
        <f>IFERROR(VLOOKUP($A379,'TD SOP+PROFORM'!$A$5:$AD$750,MATCH(AE$4,'TD SOP+PROFORM'!$B$2:$AD$2,0)+1,0),0)+IFERROR(VLOOKUP($A379,'TD SOP+PROFORM'!$A$5:$AD$750,MATCH(AE$2,'TD SOP+PROFORM'!$B$2:$AD$2,0)+1,0),0)</f>
        <v>0</v>
      </c>
      <c r="AF379" s="26" t="str">
        <f t="shared" si="88"/>
        <v/>
      </c>
      <c r="AG379" s="25">
        <f>IFERROR(VLOOKUP($A379,'TD SOP+PROFORM'!$A$5:$AD$750,MATCH(AG$4,'TD SOP+PROFORM'!$B$2:$AD$2,0)+1,0),0)+IFERROR(VLOOKUP($A379,'TD SOP+PROFORM'!$A$5:$AD$750,MATCH(AG$2,'TD SOP+PROFORM'!$B$2:$AD$2,0)+1,0),0)</f>
        <v>0</v>
      </c>
      <c r="AH379" s="25">
        <f>IFERROR(VLOOKUP($A379,'TD SOP+PROFORM'!$A$5:$AD$750,MATCH(AH$4,'TD SOP+PROFORM'!$B$2:$AD$2,0)+1,0),0)+IFERROR(VLOOKUP($A379,'TD SOP+PROFORM'!$A$5:$AD$750,MATCH(AH$2,'TD SOP+PROFORM'!$B$2:$AD$2,0)+1,0),0)</f>
        <v>0</v>
      </c>
      <c r="AI379" s="26" t="str">
        <f t="shared" si="89"/>
        <v/>
      </c>
      <c r="AJ379" s="25">
        <f>IFERROR(VLOOKUP($A379,'TD SOP+PROFORM'!$A$5:$AD$750,MATCH(AJ$4,'TD SOP+PROFORM'!$B$2:$AD$2,0)+1,0),0)+IFERROR(VLOOKUP($A379,'TD SOP+PROFORM'!$A$5:$AD$750,MATCH(AJ$2,'TD SOP+PROFORM'!$B$2:$AD$2,0)+1,0),0)</f>
        <v>0</v>
      </c>
      <c r="AK379" s="25">
        <f>IFERROR(VLOOKUP($A379,'TD SOP+PROFORM'!$A$5:$AD$750,MATCH(AK$4,'TD SOP+PROFORM'!$B$2:$AD$2,0)+1,0),0)+IFERROR(VLOOKUP($A379,'TD SOP+PROFORM'!$A$5:$AD$750,MATCH(AK$2,'TD SOP+PROFORM'!$B$2:$AD$2,0)+1,0),0)</f>
        <v>0</v>
      </c>
      <c r="AL379" s="26" t="str">
        <f t="shared" si="90"/>
        <v/>
      </c>
      <c r="AM379" s="25">
        <f t="shared" si="92"/>
        <v>0</v>
      </c>
      <c r="AN379" s="25">
        <f t="shared" si="92"/>
        <v>0</v>
      </c>
      <c r="AO379" s="26" t="str">
        <f t="shared" si="91"/>
        <v/>
      </c>
    </row>
    <row r="380" spans="1:41" x14ac:dyDescent="0.35">
      <c r="A380" s="24">
        <f>IF(AND('TD SOP+PROFORM'!A377&lt;&gt;"",'TD SOP+PROFORM'!A377&lt;&gt;"TOTAL"),'TD SOP+PROFORM'!A377,0)</f>
        <v>0</v>
      </c>
      <c r="C380" s="25" t="str">
        <f>IFERROR(VLOOKUP($A380,'TD SOP+PROFORM'!$A$5:$AD$750,MATCH(C$4,'TD SOP+PROFORM'!$B$2:$AT$2,0)+1,0),"")</f>
        <v/>
      </c>
      <c r="D380" s="25" t="str">
        <f>IFERROR(VLOOKUP($A380,'TD SOP+PROFORM'!$A$5:$AD$750,MATCH(D$4,'TD SOP+PROFORM'!$B$2:$AT$2,0)+1,0),"")</f>
        <v/>
      </c>
      <c r="E380" s="26" t="str">
        <f t="shared" si="79"/>
        <v/>
      </c>
      <c r="F380" s="25" t="str">
        <f>IFERROR(VLOOKUP($A380,'TD SOP+PROFORM'!$A$5:$AD$750,MATCH(F$4,'TD SOP+PROFORM'!$B$2:$AT$2,0)+1,0),"")</f>
        <v/>
      </c>
      <c r="G380" s="25" t="str">
        <f>IFERROR(VLOOKUP($A380,'TD SOP+PROFORM'!$A$5:$AD$750,MATCH(G$4,'TD SOP+PROFORM'!$B$2:$AT$2,0)+1,0),"")</f>
        <v/>
      </c>
      <c r="H380" s="26" t="str">
        <f t="shared" si="80"/>
        <v/>
      </c>
      <c r="I380" s="25" t="str">
        <f>IFERROR(VLOOKUP($A380,'TD SOP+PROFORM'!$A$5:$AD$750,MATCH(I$4,'TD SOP+PROFORM'!$B$2:$AT$2,0)+1,0),"")</f>
        <v/>
      </c>
      <c r="J380" s="25" t="str">
        <f>IFERROR(VLOOKUP($A380,'TD SOP+PROFORM'!$A$5:$AD$750,MATCH(J$4,'TD SOP+PROFORM'!$B$2:$AT$2,0)+1,0),"")</f>
        <v/>
      </c>
      <c r="K380" s="26" t="str">
        <f t="shared" si="81"/>
        <v/>
      </c>
      <c r="L380" s="25" t="str">
        <f>IFERROR(VLOOKUP($A380,'TD SOP+PROFORM'!$A$5:$AD$750,MATCH(L$4,'TD SOP+PROFORM'!$B$2:$AT$2,0)+1,0),"")</f>
        <v/>
      </c>
      <c r="M380" s="25" t="str">
        <f>IFERROR(VLOOKUP($A380,'TD SOP+PROFORM'!$A$5:$AD$750,MATCH(M$4,'TD SOP+PROFORM'!$B$2:$AT$2,0)+1,0),"")</f>
        <v/>
      </c>
      <c r="N380" s="26" t="str">
        <f t="shared" si="82"/>
        <v/>
      </c>
      <c r="O380" s="25">
        <f>IFERROR(VLOOKUP($A380,'TD SOP+PROFORM'!$A$5:$AD$750,MATCH(O$4,'TD SOP+PROFORM'!$B$2:$AD$2,0)+1,0),0)+IFERROR(VLOOKUP($A380,'TD SOP+PROFORM'!$A$5:$AD$750,MATCH(O$2,'TD SOP+PROFORM'!$B$2:$AD$2,0)+1,0),0)</f>
        <v>0</v>
      </c>
      <c r="P380" s="25">
        <f>IFERROR(VLOOKUP($A380,'TD SOP+PROFORM'!$A$5:$AD$750,MATCH(P$4,'TD SOP+PROFORM'!$B$2:$AD$2,0)+1,0),0)+IFERROR(VLOOKUP($A380,'TD SOP+PROFORM'!$A$5:$AD$750,MATCH(P$2,'TD SOP+PROFORM'!$B$2:$AD$2,0)+1,0),0)</f>
        <v>0</v>
      </c>
      <c r="Q380" s="26" t="str">
        <f t="shared" si="83"/>
        <v/>
      </c>
      <c r="R380" s="25">
        <f>IFERROR(VLOOKUP($A380,'TD SOP+PROFORM'!$A$5:$AD$750,MATCH(R$4,'TD SOP+PROFORM'!$B$2:$AD$2,0)+1,0),0)+IFERROR(VLOOKUP($A380,'TD SOP+PROFORM'!$A$5:$AD$750,MATCH(R$2,'TD SOP+PROFORM'!$B$2:$AD$2,0)+1,0),0)</f>
        <v>0</v>
      </c>
      <c r="S380" s="25">
        <f>IFERROR(VLOOKUP($A380,'TD SOP+PROFORM'!$A$5:$AD$750,MATCH(S$4,'TD SOP+PROFORM'!$B$2:$AD$2,0)+1,0),0)+IFERROR(VLOOKUP($A380,'TD SOP+PROFORM'!$A$5:$AD$750,MATCH(S$2,'TD SOP+PROFORM'!$B$2:$AD$2,0)+1,0),0)</f>
        <v>0</v>
      </c>
      <c r="T380" s="26" t="str">
        <f t="shared" si="84"/>
        <v/>
      </c>
      <c r="U380" s="25">
        <f>IFERROR(VLOOKUP($A380,'TD SOP+PROFORM'!$A$5:$AD$750,MATCH(U$4,'TD SOP+PROFORM'!$B$2:$AD$2,0)+1,0),0)+IFERROR(VLOOKUP($A380,'TD SOP+PROFORM'!$A$5:$AD$750,MATCH(U$2,'TD SOP+PROFORM'!$B$2:$AD$2,0)+1,0),0)</f>
        <v>0</v>
      </c>
      <c r="V380" s="25">
        <f>IFERROR(VLOOKUP($A380,'TD SOP+PROFORM'!$A$5:$AD$750,MATCH(V$4,'TD SOP+PROFORM'!$B$2:$AD$2,0)+1,0),0)+IFERROR(VLOOKUP($A380,'TD SOP+PROFORM'!$A$5:$AD$750,MATCH(V$2,'TD SOP+PROFORM'!$B$2:$AD$2,0)+1,0),0)</f>
        <v>0</v>
      </c>
      <c r="W380" s="26" t="str">
        <f t="shared" si="85"/>
        <v/>
      </c>
      <c r="X380" s="25">
        <f>IFERROR(VLOOKUP($A380,'TD SOP+PROFORM'!$A$5:$AD$750,MATCH(X$4,'TD SOP+PROFORM'!$B$2:$AD$2,0)+1,0),0)+IFERROR(VLOOKUP($A380,'TD SOP+PROFORM'!$A$5:$AD$750,MATCH(X$2,'TD SOP+PROFORM'!$B$2:$AD$2,0)+1,0),0)</f>
        <v>0</v>
      </c>
      <c r="Y380" s="25">
        <f>IFERROR(VLOOKUP($A380,'TD SOP+PROFORM'!$A$5:$AD$750,MATCH(Y$4,'TD SOP+PROFORM'!$B$2:$AD$2,0)+1,0),0)+IFERROR(VLOOKUP($A380,'TD SOP+PROFORM'!$A$5:$AD$750,MATCH(Y$2,'TD SOP+PROFORM'!$B$2:$AD$2,0)+1,0),0)</f>
        <v>0</v>
      </c>
      <c r="Z380" s="26" t="str">
        <f t="shared" si="86"/>
        <v/>
      </c>
      <c r="AA380" s="25">
        <f>IFERROR(VLOOKUP($A380,'TD SOP+PROFORM'!$A$5:$AD$750,MATCH(AA$4,'TD SOP+PROFORM'!$B$2:$AD$2,0)+1,0),0)+IFERROR(VLOOKUP($A380,'TD SOP+PROFORM'!$A$5:$AD$750,MATCH(AA$2,'TD SOP+PROFORM'!$B$2:$AD$2,0)+1,0),0)</f>
        <v>0</v>
      </c>
      <c r="AB380" s="25">
        <f>IFERROR(VLOOKUP($A380,'TD SOP+PROFORM'!$A$5:$AD$750,MATCH(AB$4,'TD SOP+PROFORM'!$B$2:$AD$2,0)+1,0),0)+IFERROR(VLOOKUP($A380,'TD SOP+PROFORM'!$A$5:$AD$750,MATCH(AB$2,'TD SOP+PROFORM'!$B$2:$AD$2,0)+1,0),0)</f>
        <v>0</v>
      </c>
      <c r="AC380" s="26" t="str">
        <f t="shared" si="87"/>
        <v/>
      </c>
      <c r="AD380" s="25">
        <f>IFERROR(VLOOKUP($A380,'TD SOP+PROFORM'!$A$5:$AD$750,MATCH(AD$4,'TD SOP+PROFORM'!$B$2:$AD$2,0)+1,0),0)+IFERROR(VLOOKUP($A380,'TD SOP+PROFORM'!$A$5:$AD$750,MATCH(AD$2,'TD SOP+PROFORM'!$B$2:$AD$2,0)+1,0),0)</f>
        <v>0</v>
      </c>
      <c r="AE380" s="25">
        <f>IFERROR(VLOOKUP($A380,'TD SOP+PROFORM'!$A$5:$AD$750,MATCH(AE$4,'TD SOP+PROFORM'!$B$2:$AD$2,0)+1,0),0)+IFERROR(VLOOKUP($A380,'TD SOP+PROFORM'!$A$5:$AD$750,MATCH(AE$2,'TD SOP+PROFORM'!$B$2:$AD$2,0)+1,0),0)</f>
        <v>0</v>
      </c>
      <c r="AF380" s="26" t="str">
        <f t="shared" si="88"/>
        <v/>
      </c>
      <c r="AG380" s="25">
        <f>IFERROR(VLOOKUP($A380,'TD SOP+PROFORM'!$A$5:$AD$750,MATCH(AG$4,'TD SOP+PROFORM'!$B$2:$AD$2,0)+1,0),0)+IFERROR(VLOOKUP($A380,'TD SOP+PROFORM'!$A$5:$AD$750,MATCH(AG$2,'TD SOP+PROFORM'!$B$2:$AD$2,0)+1,0),0)</f>
        <v>0</v>
      </c>
      <c r="AH380" s="25">
        <f>IFERROR(VLOOKUP($A380,'TD SOP+PROFORM'!$A$5:$AD$750,MATCH(AH$4,'TD SOP+PROFORM'!$B$2:$AD$2,0)+1,0),0)+IFERROR(VLOOKUP($A380,'TD SOP+PROFORM'!$A$5:$AD$750,MATCH(AH$2,'TD SOP+PROFORM'!$B$2:$AD$2,0)+1,0),0)</f>
        <v>0</v>
      </c>
      <c r="AI380" s="26" t="str">
        <f t="shared" si="89"/>
        <v/>
      </c>
      <c r="AJ380" s="25">
        <f>IFERROR(VLOOKUP($A380,'TD SOP+PROFORM'!$A$5:$AD$750,MATCH(AJ$4,'TD SOP+PROFORM'!$B$2:$AD$2,0)+1,0),0)+IFERROR(VLOOKUP($A380,'TD SOP+PROFORM'!$A$5:$AD$750,MATCH(AJ$2,'TD SOP+PROFORM'!$B$2:$AD$2,0)+1,0),0)</f>
        <v>0</v>
      </c>
      <c r="AK380" s="25">
        <f>IFERROR(VLOOKUP($A380,'TD SOP+PROFORM'!$A$5:$AD$750,MATCH(AK$4,'TD SOP+PROFORM'!$B$2:$AD$2,0)+1,0),0)+IFERROR(VLOOKUP($A380,'TD SOP+PROFORM'!$A$5:$AD$750,MATCH(AK$2,'TD SOP+PROFORM'!$B$2:$AD$2,0)+1,0),0)</f>
        <v>0</v>
      </c>
      <c r="AL380" s="26" t="str">
        <f t="shared" si="90"/>
        <v/>
      </c>
      <c r="AM380" s="25">
        <f t="shared" si="92"/>
        <v>0</v>
      </c>
      <c r="AN380" s="25">
        <f t="shared" si="92"/>
        <v>0</v>
      </c>
      <c r="AO380" s="26" t="str">
        <f t="shared" si="91"/>
        <v/>
      </c>
    </row>
    <row r="381" spans="1:41" x14ac:dyDescent="0.35">
      <c r="A381" s="24">
        <f>IF(AND('TD SOP+PROFORM'!A378&lt;&gt;"",'TD SOP+PROFORM'!A378&lt;&gt;"TOTAL"),'TD SOP+PROFORM'!A378,0)</f>
        <v>0</v>
      </c>
      <c r="C381" s="25" t="str">
        <f>IFERROR(VLOOKUP($A381,'TD SOP+PROFORM'!$A$5:$AD$750,MATCH(C$4,'TD SOP+PROFORM'!$B$2:$AT$2,0)+1,0),"")</f>
        <v/>
      </c>
      <c r="D381" s="25" t="str">
        <f>IFERROR(VLOOKUP($A381,'TD SOP+PROFORM'!$A$5:$AD$750,MATCH(D$4,'TD SOP+PROFORM'!$B$2:$AT$2,0)+1,0),"")</f>
        <v/>
      </c>
      <c r="E381" s="26" t="str">
        <f t="shared" si="79"/>
        <v/>
      </c>
      <c r="F381" s="25" t="str">
        <f>IFERROR(VLOOKUP($A381,'TD SOP+PROFORM'!$A$5:$AD$750,MATCH(F$4,'TD SOP+PROFORM'!$B$2:$AT$2,0)+1,0),"")</f>
        <v/>
      </c>
      <c r="G381" s="25" t="str">
        <f>IFERROR(VLOOKUP($A381,'TD SOP+PROFORM'!$A$5:$AD$750,MATCH(G$4,'TD SOP+PROFORM'!$B$2:$AT$2,0)+1,0),"")</f>
        <v/>
      </c>
      <c r="H381" s="26" t="str">
        <f t="shared" si="80"/>
        <v/>
      </c>
      <c r="I381" s="25" t="str">
        <f>IFERROR(VLOOKUP($A381,'TD SOP+PROFORM'!$A$5:$AD$750,MATCH(I$4,'TD SOP+PROFORM'!$B$2:$AT$2,0)+1,0),"")</f>
        <v/>
      </c>
      <c r="J381" s="25" t="str">
        <f>IFERROR(VLOOKUP($A381,'TD SOP+PROFORM'!$A$5:$AD$750,MATCH(J$4,'TD SOP+PROFORM'!$B$2:$AT$2,0)+1,0),"")</f>
        <v/>
      </c>
      <c r="K381" s="26" t="str">
        <f t="shared" si="81"/>
        <v/>
      </c>
      <c r="L381" s="25" t="str">
        <f>IFERROR(VLOOKUP($A381,'TD SOP+PROFORM'!$A$5:$AD$750,MATCH(L$4,'TD SOP+PROFORM'!$B$2:$AT$2,0)+1,0),"")</f>
        <v/>
      </c>
      <c r="M381" s="25" t="str">
        <f>IFERROR(VLOOKUP($A381,'TD SOP+PROFORM'!$A$5:$AD$750,MATCH(M$4,'TD SOP+PROFORM'!$B$2:$AT$2,0)+1,0),"")</f>
        <v/>
      </c>
      <c r="N381" s="26" t="str">
        <f t="shared" si="82"/>
        <v/>
      </c>
      <c r="O381" s="25">
        <f>IFERROR(VLOOKUP($A381,'TD SOP+PROFORM'!$A$5:$AD$750,MATCH(O$4,'TD SOP+PROFORM'!$B$2:$AD$2,0)+1,0),0)+IFERROR(VLOOKUP($A381,'TD SOP+PROFORM'!$A$5:$AD$750,MATCH(O$2,'TD SOP+PROFORM'!$B$2:$AD$2,0)+1,0),0)</f>
        <v>0</v>
      </c>
      <c r="P381" s="25">
        <f>IFERROR(VLOOKUP($A381,'TD SOP+PROFORM'!$A$5:$AD$750,MATCH(P$4,'TD SOP+PROFORM'!$B$2:$AD$2,0)+1,0),0)+IFERROR(VLOOKUP($A381,'TD SOP+PROFORM'!$A$5:$AD$750,MATCH(P$2,'TD SOP+PROFORM'!$B$2:$AD$2,0)+1,0),0)</f>
        <v>0</v>
      </c>
      <c r="Q381" s="26" t="str">
        <f t="shared" si="83"/>
        <v/>
      </c>
      <c r="R381" s="25">
        <f>IFERROR(VLOOKUP($A381,'TD SOP+PROFORM'!$A$5:$AD$750,MATCH(R$4,'TD SOP+PROFORM'!$B$2:$AD$2,0)+1,0),0)+IFERROR(VLOOKUP($A381,'TD SOP+PROFORM'!$A$5:$AD$750,MATCH(R$2,'TD SOP+PROFORM'!$B$2:$AD$2,0)+1,0),0)</f>
        <v>0</v>
      </c>
      <c r="S381" s="25">
        <f>IFERROR(VLOOKUP($A381,'TD SOP+PROFORM'!$A$5:$AD$750,MATCH(S$4,'TD SOP+PROFORM'!$B$2:$AD$2,0)+1,0),0)+IFERROR(VLOOKUP($A381,'TD SOP+PROFORM'!$A$5:$AD$750,MATCH(S$2,'TD SOP+PROFORM'!$B$2:$AD$2,0)+1,0),0)</f>
        <v>0</v>
      </c>
      <c r="T381" s="26" t="str">
        <f t="shared" si="84"/>
        <v/>
      </c>
      <c r="U381" s="25">
        <f>IFERROR(VLOOKUP($A381,'TD SOP+PROFORM'!$A$5:$AD$750,MATCH(U$4,'TD SOP+PROFORM'!$B$2:$AD$2,0)+1,0),0)+IFERROR(VLOOKUP($A381,'TD SOP+PROFORM'!$A$5:$AD$750,MATCH(U$2,'TD SOP+PROFORM'!$B$2:$AD$2,0)+1,0),0)</f>
        <v>0</v>
      </c>
      <c r="V381" s="25">
        <f>IFERROR(VLOOKUP($A381,'TD SOP+PROFORM'!$A$5:$AD$750,MATCH(V$4,'TD SOP+PROFORM'!$B$2:$AD$2,0)+1,0),0)+IFERROR(VLOOKUP($A381,'TD SOP+PROFORM'!$A$5:$AD$750,MATCH(V$2,'TD SOP+PROFORM'!$B$2:$AD$2,0)+1,0),0)</f>
        <v>0</v>
      </c>
      <c r="W381" s="26" t="str">
        <f t="shared" si="85"/>
        <v/>
      </c>
      <c r="X381" s="25">
        <f>IFERROR(VLOOKUP($A381,'TD SOP+PROFORM'!$A$5:$AD$750,MATCH(X$4,'TD SOP+PROFORM'!$B$2:$AD$2,0)+1,0),0)+IFERROR(VLOOKUP($A381,'TD SOP+PROFORM'!$A$5:$AD$750,MATCH(X$2,'TD SOP+PROFORM'!$B$2:$AD$2,0)+1,0),0)</f>
        <v>0</v>
      </c>
      <c r="Y381" s="25">
        <f>IFERROR(VLOOKUP($A381,'TD SOP+PROFORM'!$A$5:$AD$750,MATCH(Y$4,'TD SOP+PROFORM'!$B$2:$AD$2,0)+1,0),0)+IFERROR(VLOOKUP($A381,'TD SOP+PROFORM'!$A$5:$AD$750,MATCH(Y$2,'TD SOP+PROFORM'!$B$2:$AD$2,0)+1,0),0)</f>
        <v>0</v>
      </c>
      <c r="Z381" s="26" t="str">
        <f t="shared" si="86"/>
        <v/>
      </c>
      <c r="AA381" s="25">
        <f>IFERROR(VLOOKUP($A381,'TD SOP+PROFORM'!$A$5:$AD$750,MATCH(AA$4,'TD SOP+PROFORM'!$B$2:$AD$2,0)+1,0),0)+IFERROR(VLOOKUP($A381,'TD SOP+PROFORM'!$A$5:$AD$750,MATCH(AA$2,'TD SOP+PROFORM'!$B$2:$AD$2,0)+1,0),0)</f>
        <v>0</v>
      </c>
      <c r="AB381" s="25">
        <f>IFERROR(VLOOKUP($A381,'TD SOP+PROFORM'!$A$5:$AD$750,MATCH(AB$4,'TD SOP+PROFORM'!$B$2:$AD$2,0)+1,0),0)+IFERROR(VLOOKUP($A381,'TD SOP+PROFORM'!$A$5:$AD$750,MATCH(AB$2,'TD SOP+PROFORM'!$B$2:$AD$2,0)+1,0),0)</f>
        <v>0</v>
      </c>
      <c r="AC381" s="26" t="str">
        <f t="shared" si="87"/>
        <v/>
      </c>
      <c r="AD381" s="25">
        <f>IFERROR(VLOOKUP($A381,'TD SOP+PROFORM'!$A$5:$AD$750,MATCH(AD$4,'TD SOP+PROFORM'!$B$2:$AD$2,0)+1,0),0)+IFERROR(VLOOKUP($A381,'TD SOP+PROFORM'!$A$5:$AD$750,MATCH(AD$2,'TD SOP+PROFORM'!$B$2:$AD$2,0)+1,0),0)</f>
        <v>0</v>
      </c>
      <c r="AE381" s="25">
        <f>IFERROR(VLOOKUP($A381,'TD SOP+PROFORM'!$A$5:$AD$750,MATCH(AE$4,'TD SOP+PROFORM'!$B$2:$AD$2,0)+1,0),0)+IFERROR(VLOOKUP($A381,'TD SOP+PROFORM'!$A$5:$AD$750,MATCH(AE$2,'TD SOP+PROFORM'!$B$2:$AD$2,0)+1,0),0)</f>
        <v>0</v>
      </c>
      <c r="AF381" s="26" t="str">
        <f t="shared" si="88"/>
        <v/>
      </c>
      <c r="AG381" s="25">
        <f>IFERROR(VLOOKUP($A381,'TD SOP+PROFORM'!$A$5:$AD$750,MATCH(AG$4,'TD SOP+PROFORM'!$B$2:$AD$2,0)+1,0),0)+IFERROR(VLOOKUP($A381,'TD SOP+PROFORM'!$A$5:$AD$750,MATCH(AG$2,'TD SOP+PROFORM'!$B$2:$AD$2,0)+1,0),0)</f>
        <v>0</v>
      </c>
      <c r="AH381" s="25">
        <f>IFERROR(VLOOKUP($A381,'TD SOP+PROFORM'!$A$5:$AD$750,MATCH(AH$4,'TD SOP+PROFORM'!$B$2:$AD$2,0)+1,0),0)+IFERROR(VLOOKUP($A381,'TD SOP+PROFORM'!$A$5:$AD$750,MATCH(AH$2,'TD SOP+PROFORM'!$B$2:$AD$2,0)+1,0),0)</f>
        <v>0</v>
      </c>
      <c r="AI381" s="26" t="str">
        <f t="shared" si="89"/>
        <v/>
      </c>
      <c r="AJ381" s="25">
        <f>IFERROR(VLOOKUP($A381,'TD SOP+PROFORM'!$A$5:$AD$750,MATCH(AJ$4,'TD SOP+PROFORM'!$B$2:$AD$2,0)+1,0),0)+IFERROR(VLOOKUP($A381,'TD SOP+PROFORM'!$A$5:$AD$750,MATCH(AJ$2,'TD SOP+PROFORM'!$B$2:$AD$2,0)+1,0),0)</f>
        <v>0</v>
      </c>
      <c r="AK381" s="25">
        <f>IFERROR(VLOOKUP($A381,'TD SOP+PROFORM'!$A$5:$AD$750,MATCH(AK$4,'TD SOP+PROFORM'!$B$2:$AD$2,0)+1,0),0)+IFERROR(VLOOKUP($A381,'TD SOP+PROFORM'!$A$5:$AD$750,MATCH(AK$2,'TD SOP+PROFORM'!$B$2:$AD$2,0)+1,0),0)</f>
        <v>0</v>
      </c>
      <c r="AL381" s="26" t="str">
        <f t="shared" si="90"/>
        <v/>
      </c>
      <c r="AM381" s="25">
        <f t="shared" si="92"/>
        <v>0</v>
      </c>
      <c r="AN381" s="25">
        <f t="shared" si="92"/>
        <v>0</v>
      </c>
      <c r="AO381" s="26" t="str">
        <f t="shared" si="91"/>
        <v/>
      </c>
    </row>
    <row r="382" spans="1:41" x14ac:dyDescent="0.35">
      <c r="A382" s="24">
        <f>IF(AND('TD SOP+PROFORM'!A379&lt;&gt;"",'TD SOP+PROFORM'!A379&lt;&gt;"TOTAL"),'TD SOP+PROFORM'!A379,0)</f>
        <v>0</v>
      </c>
      <c r="C382" s="25" t="str">
        <f>IFERROR(VLOOKUP($A382,'TD SOP+PROFORM'!$A$5:$AD$750,MATCH(C$4,'TD SOP+PROFORM'!$B$2:$AT$2,0)+1,0),"")</f>
        <v/>
      </c>
      <c r="D382" s="25" t="str">
        <f>IFERROR(VLOOKUP($A382,'TD SOP+PROFORM'!$A$5:$AD$750,MATCH(D$4,'TD SOP+PROFORM'!$B$2:$AT$2,0)+1,0),"")</f>
        <v/>
      </c>
      <c r="E382" s="26" t="str">
        <f t="shared" si="79"/>
        <v/>
      </c>
      <c r="F382" s="25" t="str">
        <f>IFERROR(VLOOKUP($A382,'TD SOP+PROFORM'!$A$5:$AD$750,MATCH(F$4,'TD SOP+PROFORM'!$B$2:$AT$2,0)+1,0),"")</f>
        <v/>
      </c>
      <c r="G382" s="25" t="str">
        <f>IFERROR(VLOOKUP($A382,'TD SOP+PROFORM'!$A$5:$AD$750,MATCH(G$4,'TD SOP+PROFORM'!$B$2:$AT$2,0)+1,0),"")</f>
        <v/>
      </c>
      <c r="H382" s="26" t="str">
        <f t="shared" si="80"/>
        <v/>
      </c>
      <c r="I382" s="25" t="str">
        <f>IFERROR(VLOOKUP($A382,'TD SOP+PROFORM'!$A$5:$AD$750,MATCH(I$4,'TD SOP+PROFORM'!$B$2:$AT$2,0)+1,0),"")</f>
        <v/>
      </c>
      <c r="J382" s="25" t="str">
        <f>IFERROR(VLOOKUP($A382,'TD SOP+PROFORM'!$A$5:$AD$750,MATCH(J$4,'TD SOP+PROFORM'!$B$2:$AT$2,0)+1,0),"")</f>
        <v/>
      </c>
      <c r="K382" s="26" t="str">
        <f t="shared" si="81"/>
        <v/>
      </c>
      <c r="L382" s="25" t="str">
        <f>IFERROR(VLOOKUP($A382,'TD SOP+PROFORM'!$A$5:$AD$750,MATCH(L$4,'TD SOP+PROFORM'!$B$2:$AT$2,0)+1,0),"")</f>
        <v/>
      </c>
      <c r="M382" s="25" t="str">
        <f>IFERROR(VLOOKUP($A382,'TD SOP+PROFORM'!$A$5:$AD$750,MATCH(M$4,'TD SOP+PROFORM'!$B$2:$AT$2,0)+1,0),"")</f>
        <v/>
      </c>
      <c r="N382" s="26" t="str">
        <f t="shared" si="82"/>
        <v/>
      </c>
      <c r="O382" s="25">
        <f>IFERROR(VLOOKUP($A382,'TD SOP+PROFORM'!$A$5:$AD$750,MATCH(O$4,'TD SOP+PROFORM'!$B$2:$AD$2,0)+1,0),0)+IFERROR(VLOOKUP($A382,'TD SOP+PROFORM'!$A$5:$AD$750,MATCH(O$2,'TD SOP+PROFORM'!$B$2:$AD$2,0)+1,0),0)</f>
        <v>0</v>
      </c>
      <c r="P382" s="25">
        <f>IFERROR(VLOOKUP($A382,'TD SOP+PROFORM'!$A$5:$AD$750,MATCH(P$4,'TD SOP+PROFORM'!$B$2:$AD$2,0)+1,0),0)+IFERROR(VLOOKUP($A382,'TD SOP+PROFORM'!$A$5:$AD$750,MATCH(P$2,'TD SOP+PROFORM'!$B$2:$AD$2,0)+1,0),0)</f>
        <v>0</v>
      </c>
      <c r="Q382" s="26" t="str">
        <f t="shared" si="83"/>
        <v/>
      </c>
      <c r="R382" s="25">
        <f>IFERROR(VLOOKUP($A382,'TD SOP+PROFORM'!$A$5:$AD$750,MATCH(R$4,'TD SOP+PROFORM'!$B$2:$AD$2,0)+1,0),0)+IFERROR(VLOOKUP($A382,'TD SOP+PROFORM'!$A$5:$AD$750,MATCH(R$2,'TD SOP+PROFORM'!$B$2:$AD$2,0)+1,0),0)</f>
        <v>0</v>
      </c>
      <c r="S382" s="25">
        <f>IFERROR(VLOOKUP($A382,'TD SOP+PROFORM'!$A$5:$AD$750,MATCH(S$4,'TD SOP+PROFORM'!$B$2:$AD$2,0)+1,0),0)+IFERROR(VLOOKUP($A382,'TD SOP+PROFORM'!$A$5:$AD$750,MATCH(S$2,'TD SOP+PROFORM'!$B$2:$AD$2,0)+1,0),0)</f>
        <v>0</v>
      </c>
      <c r="T382" s="26" t="str">
        <f t="shared" si="84"/>
        <v/>
      </c>
      <c r="U382" s="25">
        <f>IFERROR(VLOOKUP($A382,'TD SOP+PROFORM'!$A$5:$AD$750,MATCH(U$4,'TD SOP+PROFORM'!$B$2:$AD$2,0)+1,0),0)+IFERROR(VLOOKUP($A382,'TD SOP+PROFORM'!$A$5:$AD$750,MATCH(U$2,'TD SOP+PROFORM'!$B$2:$AD$2,0)+1,0),0)</f>
        <v>0</v>
      </c>
      <c r="V382" s="25">
        <f>IFERROR(VLOOKUP($A382,'TD SOP+PROFORM'!$A$5:$AD$750,MATCH(V$4,'TD SOP+PROFORM'!$B$2:$AD$2,0)+1,0),0)+IFERROR(VLOOKUP($A382,'TD SOP+PROFORM'!$A$5:$AD$750,MATCH(V$2,'TD SOP+PROFORM'!$B$2:$AD$2,0)+1,0),0)</f>
        <v>0</v>
      </c>
      <c r="W382" s="26" t="str">
        <f t="shared" si="85"/>
        <v/>
      </c>
      <c r="X382" s="25">
        <f>IFERROR(VLOOKUP($A382,'TD SOP+PROFORM'!$A$5:$AD$750,MATCH(X$4,'TD SOP+PROFORM'!$B$2:$AD$2,0)+1,0),0)+IFERROR(VLOOKUP($A382,'TD SOP+PROFORM'!$A$5:$AD$750,MATCH(X$2,'TD SOP+PROFORM'!$B$2:$AD$2,0)+1,0),0)</f>
        <v>0</v>
      </c>
      <c r="Y382" s="25">
        <f>IFERROR(VLOOKUP($A382,'TD SOP+PROFORM'!$A$5:$AD$750,MATCH(Y$4,'TD SOP+PROFORM'!$B$2:$AD$2,0)+1,0),0)+IFERROR(VLOOKUP($A382,'TD SOP+PROFORM'!$A$5:$AD$750,MATCH(Y$2,'TD SOP+PROFORM'!$B$2:$AD$2,0)+1,0),0)</f>
        <v>0</v>
      </c>
      <c r="Z382" s="26" t="str">
        <f t="shared" si="86"/>
        <v/>
      </c>
      <c r="AA382" s="25">
        <f>IFERROR(VLOOKUP($A382,'TD SOP+PROFORM'!$A$5:$AD$750,MATCH(AA$4,'TD SOP+PROFORM'!$B$2:$AD$2,0)+1,0),0)+IFERROR(VLOOKUP($A382,'TD SOP+PROFORM'!$A$5:$AD$750,MATCH(AA$2,'TD SOP+PROFORM'!$B$2:$AD$2,0)+1,0),0)</f>
        <v>0</v>
      </c>
      <c r="AB382" s="25">
        <f>IFERROR(VLOOKUP($A382,'TD SOP+PROFORM'!$A$5:$AD$750,MATCH(AB$4,'TD SOP+PROFORM'!$B$2:$AD$2,0)+1,0),0)+IFERROR(VLOOKUP($A382,'TD SOP+PROFORM'!$A$5:$AD$750,MATCH(AB$2,'TD SOP+PROFORM'!$B$2:$AD$2,0)+1,0),0)</f>
        <v>0</v>
      </c>
      <c r="AC382" s="26" t="str">
        <f t="shared" si="87"/>
        <v/>
      </c>
      <c r="AD382" s="25">
        <f>IFERROR(VLOOKUP($A382,'TD SOP+PROFORM'!$A$5:$AD$750,MATCH(AD$4,'TD SOP+PROFORM'!$B$2:$AD$2,0)+1,0),0)+IFERROR(VLOOKUP($A382,'TD SOP+PROFORM'!$A$5:$AD$750,MATCH(AD$2,'TD SOP+PROFORM'!$B$2:$AD$2,0)+1,0),0)</f>
        <v>0</v>
      </c>
      <c r="AE382" s="25">
        <f>IFERROR(VLOOKUP($A382,'TD SOP+PROFORM'!$A$5:$AD$750,MATCH(AE$4,'TD SOP+PROFORM'!$B$2:$AD$2,0)+1,0),0)+IFERROR(VLOOKUP($A382,'TD SOP+PROFORM'!$A$5:$AD$750,MATCH(AE$2,'TD SOP+PROFORM'!$B$2:$AD$2,0)+1,0),0)</f>
        <v>0</v>
      </c>
      <c r="AF382" s="26" t="str">
        <f t="shared" si="88"/>
        <v/>
      </c>
      <c r="AG382" s="25">
        <f>IFERROR(VLOOKUP($A382,'TD SOP+PROFORM'!$A$5:$AD$750,MATCH(AG$4,'TD SOP+PROFORM'!$B$2:$AD$2,0)+1,0),0)+IFERROR(VLOOKUP($A382,'TD SOP+PROFORM'!$A$5:$AD$750,MATCH(AG$2,'TD SOP+PROFORM'!$B$2:$AD$2,0)+1,0),0)</f>
        <v>0</v>
      </c>
      <c r="AH382" s="25">
        <f>IFERROR(VLOOKUP($A382,'TD SOP+PROFORM'!$A$5:$AD$750,MATCH(AH$4,'TD SOP+PROFORM'!$B$2:$AD$2,0)+1,0),0)+IFERROR(VLOOKUP($A382,'TD SOP+PROFORM'!$A$5:$AD$750,MATCH(AH$2,'TD SOP+PROFORM'!$B$2:$AD$2,0)+1,0),0)</f>
        <v>0</v>
      </c>
      <c r="AI382" s="26" t="str">
        <f t="shared" si="89"/>
        <v/>
      </c>
      <c r="AJ382" s="25">
        <f>IFERROR(VLOOKUP($A382,'TD SOP+PROFORM'!$A$5:$AD$750,MATCH(AJ$4,'TD SOP+PROFORM'!$B$2:$AD$2,0)+1,0),0)+IFERROR(VLOOKUP($A382,'TD SOP+PROFORM'!$A$5:$AD$750,MATCH(AJ$2,'TD SOP+PROFORM'!$B$2:$AD$2,0)+1,0),0)</f>
        <v>0</v>
      </c>
      <c r="AK382" s="25">
        <f>IFERROR(VLOOKUP($A382,'TD SOP+PROFORM'!$A$5:$AD$750,MATCH(AK$4,'TD SOP+PROFORM'!$B$2:$AD$2,0)+1,0),0)+IFERROR(VLOOKUP($A382,'TD SOP+PROFORM'!$A$5:$AD$750,MATCH(AK$2,'TD SOP+PROFORM'!$B$2:$AD$2,0)+1,0),0)</f>
        <v>0</v>
      </c>
      <c r="AL382" s="26" t="str">
        <f t="shared" si="90"/>
        <v/>
      </c>
      <c r="AM382" s="25">
        <f t="shared" si="92"/>
        <v>0</v>
      </c>
      <c r="AN382" s="25">
        <f t="shared" si="92"/>
        <v>0</v>
      </c>
      <c r="AO382" s="26" t="str">
        <f t="shared" si="91"/>
        <v/>
      </c>
    </row>
    <row r="383" spans="1:41" x14ac:dyDescent="0.35">
      <c r="A383" s="24">
        <f>IF(AND('TD SOP+PROFORM'!A380&lt;&gt;"",'TD SOP+PROFORM'!A380&lt;&gt;"TOTAL"),'TD SOP+PROFORM'!A380,0)</f>
        <v>0</v>
      </c>
      <c r="C383" s="25" t="str">
        <f>IFERROR(VLOOKUP($A383,'TD SOP+PROFORM'!$A$5:$AD$750,MATCH(C$4,'TD SOP+PROFORM'!$B$2:$AT$2,0)+1,0),"")</f>
        <v/>
      </c>
      <c r="D383" s="25" t="str">
        <f>IFERROR(VLOOKUP($A383,'TD SOP+PROFORM'!$A$5:$AD$750,MATCH(D$4,'TD SOP+PROFORM'!$B$2:$AT$2,0)+1,0),"")</f>
        <v/>
      </c>
      <c r="E383" s="26" t="str">
        <f t="shared" si="79"/>
        <v/>
      </c>
      <c r="F383" s="25" t="str">
        <f>IFERROR(VLOOKUP($A383,'TD SOP+PROFORM'!$A$5:$AD$750,MATCH(F$4,'TD SOP+PROFORM'!$B$2:$AT$2,0)+1,0),"")</f>
        <v/>
      </c>
      <c r="G383" s="25" t="str">
        <f>IFERROR(VLOOKUP($A383,'TD SOP+PROFORM'!$A$5:$AD$750,MATCH(G$4,'TD SOP+PROFORM'!$B$2:$AT$2,0)+1,0),"")</f>
        <v/>
      </c>
      <c r="H383" s="26" t="str">
        <f t="shared" si="80"/>
        <v/>
      </c>
      <c r="I383" s="25" t="str">
        <f>IFERROR(VLOOKUP($A383,'TD SOP+PROFORM'!$A$5:$AD$750,MATCH(I$4,'TD SOP+PROFORM'!$B$2:$AT$2,0)+1,0),"")</f>
        <v/>
      </c>
      <c r="J383" s="25" t="str">
        <f>IFERROR(VLOOKUP($A383,'TD SOP+PROFORM'!$A$5:$AD$750,MATCH(J$4,'TD SOP+PROFORM'!$B$2:$AT$2,0)+1,0),"")</f>
        <v/>
      </c>
      <c r="K383" s="26" t="str">
        <f t="shared" si="81"/>
        <v/>
      </c>
      <c r="L383" s="25" t="str">
        <f>IFERROR(VLOOKUP($A383,'TD SOP+PROFORM'!$A$5:$AD$750,MATCH(L$4,'TD SOP+PROFORM'!$B$2:$AT$2,0)+1,0),"")</f>
        <v/>
      </c>
      <c r="M383" s="25" t="str">
        <f>IFERROR(VLOOKUP($A383,'TD SOP+PROFORM'!$A$5:$AD$750,MATCH(M$4,'TD SOP+PROFORM'!$B$2:$AT$2,0)+1,0),"")</f>
        <v/>
      </c>
      <c r="N383" s="26" t="str">
        <f t="shared" si="82"/>
        <v/>
      </c>
      <c r="O383" s="25">
        <f>IFERROR(VLOOKUP($A383,'TD SOP+PROFORM'!$A$5:$AD$750,MATCH(O$4,'TD SOP+PROFORM'!$B$2:$AD$2,0)+1,0),0)+IFERROR(VLOOKUP($A383,'TD SOP+PROFORM'!$A$5:$AD$750,MATCH(O$2,'TD SOP+PROFORM'!$B$2:$AD$2,0)+1,0),0)</f>
        <v>0</v>
      </c>
      <c r="P383" s="25">
        <f>IFERROR(VLOOKUP($A383,'TD SOP+PROFORM'!$A$5:$AD$750,MATCH(P$4,'TD SOP+PROFORM'!$B$2:$AD$2,0)+1,0),0)+IFERROR(VLOOKUP($A383,'TD SOP+PROFORM'!$A$5:$AD$750,MATCH(P$2,'TD SOP+PROFORM'!$B$2:$AD$2,0)+1,0),0)</f>
        <v>0</v>
      </c>
      <c r="Q383" s="26" t="str">
        <f t="shared" si="83"/>
        <v/>
      </c>
      <c r="R383" s="25">
        <f>IFERROR(VLOOKUP($A383,'TD SOP+PROFORM'!$A$5:$AD$750,MATCH(R$4,'TD SOP+PROFORM'!$B$2:$AD$2,0)+1,0),0)+IFERROR(VLOOKUP($A383,'TD SOP+PROFORM'!$A$5:$AD$750,MATCH(R$2,'TD SOP+PROFORM'!$B$2:$AD$2,0)+1,0),0)</f>
        <v>0</v>
      </c>
      <c r="S383" s="25">
        <f>IFERROR(VLOOKUP($A383,'TD SOP+PROFORM'!$A$5:$AD$750,MATCH(S$4,'TD SOP+PROFORM'!$B$2:$AD$2,0)+1,0),0)+IFERROR(VLOOKUP($A383,'TD SOP+PROFORM'!$A$5:$AD$750,MATCH(S$2,'TD SOP+PROFORM'!$B$2:$AD$2,0)+1,0),0)</f>
        <v>0</v>
      </c>
      <c r="T383" s="26" t="str">
        <f t="shared" si="84"/>
        <v/>
      </c>
      <c r="U383" s="25">
        <f>IFERROR(VLOOKUP($A383,'TD SOP+PROFORM'!$A$5:$AD$750,MATCH(U$4,'TD SOP+PROFORM'!$B$2:$AD$2,0)+1,0),0)+IFERROR(VLOOKUP($A383,'TD SOP+PROFORM'!$A$5:$AD$750,MATCH(U$2,'TD SOP+PROFORM'!$B$2:$AD$2,0)+1,0),0)</f>
        <v>0</v>
      </c>
      <c r="V383" s="25">
        <f>IFERROR(VLOOKUP($A383,'TD SOP+PROFORM'!$A$5:$AD$750,MATCH(V$4,'TD SOP+PROFORM'!$B$2:$AD$2,0)+1,0),0)+IFERROR(VLOOKUP($A383,'TD SOP+PROFORM'!$A$5:$AD$750,MATCH(V$2,'TD SOP+PROFORM'!$B$2:$AD$2,0)+1,0),0)</f>
        <v>0</v>
      </c>
      <c r="W383" s="26" t="str">
        <f t="shared" si="85"/>
        <v/>
      </c>
      <c r="X383" s="25">
        <f>IFERROR(VLOOKUP($A383,'TD SOP+PROFORM'!$A$5:$AD$750,MATCH(X$4,'TD SOP+PROFORM'!$B$2:$AD$2,0)+1,0),0)+IFERROR(VLOOKUP($A383,'TD SOP+PROFORM'!$A$5:$AD$750,MATCH(X$2,'TD SOP+PROFORM'!$B$2:$AD$2,0)+1,0),0)</f>
        <v>0</v>
      </c>
      <c r="Y383" s="25">
        <f>IFERROR(VLOOKUP($A383,'TD SOP+PROFORM'!$A$5:$AD$750,MATCH(Y$4,'TD SOP+PROFORM'!$B$2:$AD$2,0)+1,0),0)+IFERROR(VLOOKUP($A383,'TD SOP+PROFORM'!$A$5:$AD$750,MATCH(Y$2,'TD SOP+PROFORM'!$B$2:$AD$2,0)+1,0),0)</f>
        <v>0</v>
      </c>
      <c r="Z383" s="26" t="str">
        <f t="shared" si="86"/>
        <v/>
      </c>
      <c r="AA383" s="25">
        <f>IFERROR(VLOOKUP($A383,'TD SOP+PROFORM'!$A$5:$AD$750,MATCH(AA$4,'TD SOP+PROFORM'!$B$2:$AD$2,0)+1,0),0)+IFERROR(VLOOKUP($A383,'TD SOP+PROFORM'!$A$5:$AD$750,MATCH(AA$2,'TD SOP+PROFORM'!$B$2:$AD$2,0)+1,0),0)</f>
        <v>0</v>
      </c>
      <c r="AB383" s="25">
        <f>IFERROR(VLOOKUP($A383,'TD SOP+PROFORM'!$A$5:$AD$750,MATCH(AB$4,'TD SOP+PROFORM'!$B$2:$AD$2,0)+1,0),0)+IFERROR(VLOOKUP($A383,'TD SOP+PROFORM'!$A$5:$AD$750,MATCH(AB$2,'TD SOP+PROFORM'!$B$2:$AD$2,0)+1,0),0)</f>
        <v>0</v>
      </c>
      <c r="AC383" s="26" t="str">
        <f t="shared" si="87"/>
        <v/>
      </c>
      <c r="AD383" s="25">
        <f>IFERROR(VLOOKUP($A383,'TD SOP+PROFORM'!$A$5:$AD$750,MATCH(AD$4,'TD SOP+PROFORM'!$B$2:$AD$2,0)+1,0),0)+IFERROR(VLOOKUP($A383,'TD SOP+PROFORM'!$A$5:$AD$750,MATCH(AD$2,'TD SOP+PROFORM'!$B$2:$AD$2,0)+1,0),0)</f>
        <v>0</v>
      </c>
      <c r="AE383" s="25">
        <f>IFERROR(VLOOKUP($A383,'TD SOP+PROFORM'!$A$5:$AD$750,MATCH(AE$4,'TD SOP+PROFORM'!$B$2:$AD$2,0)+1,0),0)+IFERROR(VLOOKUP($A383,'TD SOP+PROFORM'!$A$5:$AD$750,MATCH(AE$2,'TD SOP+PROFORM'!$B$2:$AD$2,0)+1,0),0)</f>
        <v>0</v>
      </c>
      <c r="AF383" s="26" t="str">
        <f t="shared" si="88"/>
        <v/>
      </c>
      <c r="AG383" s="25">
        <f>IFERROR(VLOOKUP($A383,'TD SOP+PROFORM'!$A$5:$AD$750,MATCH(AG$4,'TD SOP+PROFORM'!$B$2:$AD$2,0)+1,0),0)+IFERROR(VLOOKUP($A383,'TD SOP+PROFORM'!$A$5:$AD$750,MATCH(AG$2,'TD SOP+PROFORM'!$B$2:$AD$2,0)+1,0),0)</f>
        <v>0</v>
      </c>
      <c r="AH383" s="25">
        <f>IFERROR(VLOOKUP($A383,'TD SOP+PROFORM'!$A$5:$AD$750,MATCH(AH$4,'TD SOP+PROFORM'!$B$2:$AD$2,0)+1,0),0)+IFERROR(VLOOKUP($A383,'TD SOP+PROFORM'!$A$5:$AD$750,MATCH(AH$2,'TD SOP+PROFORM'!$B$2:$AD$2,0)+1,0),0)</f>
        <v>0</v>
      </c>
      <c r="AI383" s="26" t="str">
        <f t="shared" si="89"/>
        <v/>
      </c>
      <c r="AJ383" s="25">
        <f>IFERROR(VLOOKUP($A383,'TD SOP+PROFORM'!$A$5:$AD$750,MATCH(AJ$4,'TD SOP+PROFORM'!$B$2:$AD$2,0)+1,0),0)+IFERROR(VLOOKUP($A383,'TD SOP+PROFORM'!$A$5:$AD$750,MATCH(AJ$2,'TD SOP+PROFORM'!$B$2:$AD$2,0)+1,0),0)</f>
        <v>0</v>
      </c>
      <c r="AK383" s="25">
        <f>IFERROR(VLOOKUP($A383,'TD SOP+PROFORM'!$A$5:$AD$750,MATCH(AK$4,'TD SOP+PROFORM'!$B$2:$AD$2,0)+1,0),0)+IFERROR(VLOOKUP($A383,'TD SOP+PROFORM'!$A$5:$AD$750,MATCH(AK$2,'TD SOP+PROFORM'!$B$2:$AD$2,0)+1,0),0)</f>
        <v>0</v>
      </c>
      <c r="AL383" s="26" t="str">
        <f t="shared" si="90"/>
        <v/>
      </c>
      <c r="AM383" s="25">
        <f t="shared" si="92"/>
        <v>0</v>
      </c>
      <c r="AN383" s="25">
        <f t="shared" si="92"/>
        <v>0</v>
      </c>
      <c r="AO383" s="26" t="str">
        <f t="shared" si="91"/>
        <v/>
      </c>
    </row>
    <row r="384" spans="1:41" x14ac:dyDescent="0.35">
      <c r="A384" s="24">
        <f>IF(AND('TD SOP+PROFORM'!A381&lt;&gt;"",'TD SOP+PROFORM'!A381&lt;&gt;"TOTAL"),'TD SOP+PROFORM'!A381,0)</f>
        <v>0</v>
      </c>
      <c r="C384" s="25" t="str">
        <f>IFERROR(VLOOKUP($A384,'TD SOP+PROFORM'!$A$5:$AD$750,MATCH(C$4,'TD SOP+PROFORM'!$B$2:$AT$2,0)+1,0),"")</f>
        <v/>
      </c>
      <c r="D384" s="25" t="str">
        <f>IFERROR(VLOOKUP($A384,'TD SOP+PROFORM'!$A$5:$AD$750,MATCH(D$4,'TD SOP+PROFORM'!$B$2:$AT$2,0)+1,0),"")</f>
        <v/>
      </c>
      <c r="E384" s="26" t="str">
        <f t="shared" si="79"/>
        <v/>
      </c>
      <c r="F384" s="25" t="str">
        <f>IFERROR(VLOOKUP($A384,'TD SOP+PROFORM'!$A$5:$AD$750,MATCH(F$4,'TD SOP+PROFORM'!$B$2:$AT$2,0)+1,0),"")</f>
        <v/>
      </c>
      <c r="G384" s="25" t="str">
        <f>IFERROR(VLOOKUP($A384,'TD SOP+PROFORM'!$A$5:$AD$750,MATCH(G$4,'TD SOP+PROFORM'!$B$2:$AT$2,0)+1,0),"")</f>
        <v/>
      </c>
      <c r="H384" s="26" t="str">
        <f t="shared" si="80"/>
        <v/>
      </c>
      <c r="I384" s="25" t="str">
        <f>IFERROR(VLOOKUP($A384,'TD SOP+PROFORM'!$A$5:$AD$750,MATCH(I$4,'TD SOP+PROFORM'!$B$2:$AT$2,0)+1,0),"")</f>
        <v/>
      </c>
      <c r="J384" s="25" t="str">
        <f>IFERROR(VLOOKUP($A384,'TD SOP+PROFORM'!$A$5:$AD$750,MATCH(J$4,'TD SOP+PROFORM'!$B$2:$AT$2,0)+1,0),"")</f>
        <v/>
      </c>
      <c r="K384" s="26" t="str">
        <f t="shared" si="81"/>
        <v/>
      </c>
      <c r="L384" s="25" t="str">
        <f>IFERROR(VLOOKUP($A384,'TD SOP+PROFORM'!$A$5:$AD$750,MATCH(L$4,'TD SOP+PROFORM'!$B$2:$AT$2,0)+1,0),"")</f>
        <v/>
      </c>
      <c r="M384" s="25" t="str">
        <f>IFERROR(VLOOKUP($A384,'TD SOP+PROFORM'!$A$5:$AD$750,MATCH(M$4,'TD SOP+PROFORM'!$B$2:$AT$2,0)+1,0),"")</f>
        <v/>
      </c>
      <c r="N384" s="26" t="str">
        <f t="shared" si="82"/>
        <v/>
      </c>
      <c r="O384" s="25">
        <f>IFERROR(VLOOKUP($A384,'TD SOP+PROFORM'!$A$5:$AD$750,MATCH(O$4,'TD SOP+PROFORM'!$B$2:$AD$2,0)+1,0),0)+IFERROR(VLOOKUP($A384,'TD SOP+PROFORM'!$A$5:$AD$750,MATCH(O$2,'TD SOP+PROFORM'!$B$2:$AD$2,0)+1,0),0)</f>
        <v>0</v>
      </c>
      <c r="P384" s="25">
        <f>IFERROR(VLOOKUP($A384,'TD SOP+PROFORM'!$A$5:$AD$750,MATCH(P$4,'TD SOP+PROFORM'!$B$2:$AD$2,0)+1,0),0)+IFERROR(VLOOKUP($A384,'TD SOP+PROFORM'!$A$5:$AD$750,MATCH(P$2,'TD SOP+PROFORM'!$B$2:$AD$2,0)+1,0),0)</f>
        <v>0</v>
      </c>
      <c r="Q384" s="26" t="str">
        <f t="shared" si="83"/>
        <v/>
      </c>
      <c r="R384" s="25">
        <f>IFERROR(VLOOKUP($A384,'TD SOP+PROFORM'!$A$5:$AD$750,MATCH(R$4,'TD SOP+PROFORM'!$B$2:$AD$2,0)+1,0),0)+IFERROR(VLOOKUP($A384,'TD SOP+PROFORM'!$A$5:$AD$750,MATCH(R$2,'TD SOP+PROFORM'!$B$2:$AD$2,0)+1,0),0)</f>
        <v>0</v>
      </c>
      <c r="S384" s="25">
        <f>IFERROR(VLOOKUP($A384,'TD SOP+PROFORM'!$A$5:$AD$750,MATCH(S$4,'TD SOP+PROFORM'!$B$2:$AD$2,0)+1,0),0)+IFERROR(VLOOKUP($A384,'TD SOP+PROFORM'!$A$5:$AD$750,MATCH(S$2,'TD SOP+PROFORM'!$B$2:$AD$2,0)+1,0),0)</f>
        <v>0</v>
      </c>
      <c r="T384" s="26" t="str">
        <f t="shared" si="84"/>
        <v/>
      </c>
      <c r="U384" s="25">
        <f>IFERROR(VLOOKUP($A384,'TD SOP+PROFORM'!$A$5:$AD$750,MATCH(U$4,'TD SOP+PROFORM'!$B$2:$AD$2,0)+1,0),0)+IFERROR(VLOOKUP($A384,'TD SOP+PROFORM'!$A$5:$AD$750,MATCH(U$2,'TD SOP+PROFORM'!$B$2:$AD$2,0)+1,0),0)</f>
        <v>0</v>
      </c>
      <c r="V384" s="25">
        <f>IFERROR(VLOOKUP($A384,'TD SOP+PROFORM'!$A$5:$AD$750,MATCH(V$4,'TD SOP+PROFORM'!$B$2:$AD$2,0)+1,0),0)+IFERROR(VLOOKUP($A384,'TD SOP+PROFORM'!$A$5:$AD$750,MATCH(V$2,'TD SOP+PROFORM'!$B$2:$AD$2,0)+1,0),0)</f>
        <v>0</v>
      </c>
      <c r="W384" s="26" t="str">
        <f t="shared" si="85"/>
        <v/>
      </c>
      <c r="X384" s="25">
        <f>IFERROR(VLOOKUP($A384,'TD SOP+PROFORM'!$A$5:$AD$750,MATCH(X$4,'TD SOP+PROFORM'!$B$2:$AD$2,0)+1,0),0)+IFERROR(VLOOKUP($A384,'TD SOP+PROFORM'!$A$5:$AD$750,MATCH(X$2,'TD SOP+PROFORM'!$B$2:$AD$2,0)+1,0),0)</f>
        <v>0</v>
      </c>
      <c r="Y384" s="25">
        <f>IFERROR(VLOOKUP($A384,'TD SOP+PROFORM'!$A$5:$AD$750,MATCH(Y$4,'TD SOP+PROFORM'!$B$2:$AD$2,0)+1,0),0)+IFERROR(VLOOKUP($A384,'TD SOP+PROFORM'!$A$5:$AD$750,MATCH(Y$2,'TD SOP+PROFORM'!$B$2:$AD$2,0)+1,0),0)</f>
        <v>0</v>
      </c>
      <c r="Z384" s="26" t="str">
        <f t="shared" si="86"/>
        <v/>
      </c>
      <c r="AA384" s="25">
        <f>IFERROR(VLOOKUP($A384,'TD SOP+PROFORM'!$A$5:$AD$750,MATCH(AA$4,'TD SOP+PROFORM'!$B$2:$AD$2,0)+1,0),0)+IFERROR(VLOOKUP($A384,'TD SOP+PROFORM'!$A$5:$AD$750,MATCH(AA$2,'TD SOP+PROFORM'!$B$2:$AD$2,0)+1,0),0)</f>
        <v>0</v>
      </c>
      <c r="AB384" s="25">
        <f>IFERROR(VLOOKUP($A384,'TD SOP+PROFORM'!$A$5:$AD$750,MATCH(AB$4,'TD SOP+PROFORM'!$B$2:$AD$2,0)+1,0),0)+IFERROR(VLOOKUP($A384,'TD SOP+PROFORM'!$A$5:$AD$750,MATCH(AB$2,'TD SOP+PROFORM'!$B$2:$AD$2,0)+1,0),0)</f>
        <v>0</v>
      </c>
      <c r="AC384" s="26" t="str">
        <f t="shared" si="87"/>
        <v/>
      </c>
      <c r="AD384" s="25">
        <f>IFERROR(VLOOKUP($A384,'TD SOP+PROFORM'!$A$5:$AD$750,MATCH(AD$4,'TD SOP+PROFORM'!$B$2:$AD$2,0)+1,0),0)+IFERROR(VLOOKUP($A384,'TD SOP+PROFORM'!$A$5:$AD$750,MATCH(AD$2,'TD SOP+PROFORM'!$B$2:$AD$2,0)+1,0),0)</f>
        <v>0</v>
      </c>
      <c r="AE384" s="25">
        <f>IFERROR(VLOOKUP($A384,'TD SOP+PROFORM'!$A$5:$AD$750,MATCH(AE$4,'TD SOP+PROFORM'!$B$2:$AD$2,0)+1,0),0)+IFERROR(VLOOKUP($A384,'TD SOP+PROFORM'!$A$5:$AD$750,MATCH(AE$2,'TD SOP+PROFORM'!$B$2:$AD$2,0)+1,0),0)</f>
        <v>0</v>
      </c>
      <c r="AF384" s="26" t="str">
        <f t="shared" si="88"/>
        <v/>
      </c>
      <c r="AG384" s="25">
        <f>IFERROR(VLOOKUP($A384,'TD SOP+PROFORM'!$A$5:$AD$750,MATCH(AG$4,'TD SOP+PROFORM'!$B$2:$AD$2,0)+1,0),0)+IFERROR(VLOOKUP($A384,'TD SOP+PROFORM'!$A$5:$AD$750,MATCH(AG$2,'TD SOP+PROFORM'!$B$2:$AD$2,0)+1,0),0)</f>
        <v>0</v>
      </c>
      <c r="AH384" s="25">
        <f>IFERROR(VLOOKUP($A384,'TD SOP+PROFORM'!$A$5:$AD$750,MATCH(AH$4,'TD SOP+PROFORM'!$B$2:$AD$2,0)+1,0),0)+IFERROR(VLOOKUP($A384,'TD SOP+PROFORM'!$A$5:$AD$750,MATCH(AH$2,'TD SOP+PROFORM'!$B$2:$AD$2,0)+1,0),0)</f>
        <v>0</v>
      </c>
      <c r="AI384" s="26" t="str">
        <f t="shared" si="89"/>
        <v/>
      </c>
      <c r="AJ384" s="25">
        <f>IFERROR(VLOOKUP($A384,'TD SOP+PROFORM'!$A$5:$AD$750,MATCH(AJ$4,'TD SOP+PROFORM'!$B$2:$AD$2,0)+1,0),0)+IFERROR(VLOOKUP($A384,'TD SOP+PROFORM'!$A$5:$AD$750,MATCH(AJ$2,'TD SOP+PROFORM'!$B$2:$AD$2,0)+1,0),0)</f>
        <v>0</v>
      </c>
      <c r="AK384" s="25">
        <f>IFERROR(VLOOKUP($A384,'TD SOP+PROFORM'!$A$5:$AD$750,MATCH(AK$4,'TD SOP+PROFORM'!$B$2:$AD$2,0)+1,0),0)+IFERROR(VLOOKUP($A384,'TD SOP+PROFORM'!$A$5:$AD$750,MATCH(AK$2,'TD SOP+PROFORM'!$B$2:$AD$2,0)+1,0),0)</f>
        <v>0</v>
      </c>
      <c r="AL384" s="26" t="str">
        <f t="shared" si="90"/>
        <v/>
      </c>
      <c r="AM384" s="25">
        <f t="shared" si="92"/>
        <v>0</v>
      </c>
      <c r="AN384" s="25">
        <f t="shared" si="92"/>
        <v>0</v>
      </c>
      <c r="AO384" s="26" t="str">
        <f t="shared" si="91"/>
        <v/>
      </c>
    </row>
    <row r="385" spans="1:41" x14ac:dyDescent="0.35">
      <c r="A385" s="24">
        <f>IF(AND('TD SOP+PROFORM'!A382&lt;&gt;"",'TD SOP+PROFORM'!A382&lt;&gt;"TOTAL"),'TD SOP+PROFORM'!A382,0)</f>
        <v>0</v>
      </c>
      <c r="C385" s="25" t="str">
        <f>IFERROR(VLOOKUP($A385,'TD SOP+PROFORM'!$A$5:$AD$750,MATCH(C$4,'TD SOP+PROFORM'!$B$2:$AT$2,0)+1,0),"")</f>
        <v/>
      </c>
      <c r="D385" s="25" t="str">
        <f>IFERROR(VLOOKUP($A385,'TD SOP+PROFORM'!$A$5:$AD$750,MATCH(D$4,'TD SOP+PROFORM'!$B$2:$AT$2,0)+1,0),"")</f>
        <v/>
      </c>
      <c r="E385" s="26" t="str">
        <f t="shared" si="79"/>
        <v/>
      </c>
      <c r="F385" s="25" t="str">
        <f>IFERROR(VLOOKUP($A385,'TD SOP+PROFORM'!$A$5:$AD$750,MATCH(F$4,'TD SOP+PROFORM'!$B$2:$AT$2,0)+1,0),"")</f>
        <v/>
      </c>
      <c r="G385" s="25" t="str">
        <f>IFERROR(VLOOKUP($A385,'TD SOP+PROFORM'!$A$5:$AD$750,MATCH(G$4,'TD SOP+PROFORM'!$B$2:$AT$2,0)+1,0),"")</f>
        <v/>
      </c>
      <c r="H385" s="26" t="str">
        <f t="shared" si="80"/>
        <v/>
      </c>
      <c r="I385" s="25" t="str">
        <f>IFERROR(VLOOKUP($A385,'TD SOP+PROFORM'!$A$5:$AD$750,MATCH(I$4,'TD SOP+PROFORM'!$B$2:$AT$2,0)+1,0),"")</f>
        <v/>
      </c>
      <c r="J385" s="25" t="str">
        <f>IFERROR(VLOOKUP($A385,'TD SOP+PROFORM'!$A$5:$AD$750,MATCH(J$4,'TD SOP+PROFORM'!$B$2:$AT$2,0)+1,0),"")</f>
        <v/>
      </c>
      <c r="K385" s="26" t="str">
        <f t="shared" si="81"/>
        <v/>
      </c>
      <c r="L385" s="25" t="str">
        <f>IFERROR(VLOOKUP($A385,'TD SOP+PROFORM'!$A$5:$AD$750,MATCH(L$4,'TD SOP+PROFORM'!$B$2:$AT$2,0)+1,0),"")</f>
        <v/>
      </c>
      <c r="M385" s="25" t="str">
        <f>IFERROR(VLOOKUP($A385,'TD SOP+PROFORM'!$A$5:$AD$750,MATCH(M$4,'TD SOP+PROFORM'!$B$2:$AT$2,0)+1,0),"")</f>
        <v/>
      </c>
      <c r="N385" s="26" t="str">
        <f t="shared" si="82"/>
        <v/>
      </c>
      <c r="O385" s="25">
        <f>IFERROR(VLOOKUP($A385,'TD SOP+PROFORM'!$A$5:$AD$750,MATCH(O$4,'TD SOP+PROFORM'!$B$2:$AD$2,0)+1,0),0)+IFERROR(VLOOKUP($A385,'TD SOP+PROFORM'!$A$5:$AD$750,MATCH(O$2,'TD SOP+PROFORM'!$B$2:$AD$2,0)+1,0),0)</f>
        <v>0</v>
      </c>
      <c r="P385" s="25">
        <f>IFERROR(VLOOKUP($A385,'TD SOP+PROFORM'!$A$5:$AD$750,MATCH(P$4,'TD SOP+PROFORM'!$B$2:$AD$2,0)+1,0),0)+IFERROR(VLOOKUP($A385,'TD SOP+PROFORM'!$A$5:$AD$750,MATCH(P$2,'TD SOP+PROFORM'!$B$2:$AD$2,0)+1,0),0)</f>
        <v>0</v>
      </c>
      <c r="Q385" s="26" t="str">
        <f t="shared" si="83"/>
        <v/>
      </c>
      <c r="R385" s="25">
        <f>IFERROR(VLOOKUP($A385,'TD SOP+PROFORM'!$A$5:$AD$750,MATCH(R$4,'TD SOP+PROFORM'!$B$2:$AD$2,0)+1,0),0)+IFERROR(VLOOKUP($A385,'TD SOP+PROFORM'!$A$5:$AD$750,MATCH(R$2,'TD SOP+PROFORM'!$B$2:$AD$2,0)+1,0),0)</f>
        <v>0</v>
      </c>
      <c r="S385" s="25">
        <f>IFERROR(VLOOKUP($A385,'TD SOP+PROFORM'!$A$5:$AD$750,MATCH(S$4,'TD SOP+PROFORM'!$B$2:$AD$2,0)+1,0),0)+IFERROR(VLOOKUP($A385,'TD SOP+PROFORM'!$A$5:$AD$750,MATCH(S$2,'TD SOP+PROFORM'!$B$2:$AD$2,0)+1,0),0)</f>
        <v>0</v>
      </c>
      <c r="T385" s="26" t="str">
        <f t="shared" si="84"/>
        <v/>
      </c>
      <c r="U385" s="25">
        <f>IFERROR(VLOOKUP($A385,'TD SOP+PROFORM'!$A$5:$AD$750,MATCH(U$4,'TD SOP+PROFORM'!$B$2:$AD$2,0)+1,0),0)+IFERROR(VLOOKUP($A385,'TD SOP+PROFORM'!$A$5:$AD$750,MATCH(U$2,'TD SOP+PROFORM'!$B$2:$AD$2,0)+1,0),0)</f>
        <v>0</v>
      </c>
      <c r="V385" s="25">
        <f>IFERROR(VLOOKUP($A385,'TD SOP+PROFORM'!$A$5:$AD$750,MATCH(V$4,'TD SOP+PROFORM'!$B$2:$AD$2,0)+1,0),0)+IFERROR(VLOOKUP($A385,'TD SOP+PROFORM'!$A$5:$AD$750,MATCH(V$2,'TD SOP+PROFORM'!$B$2:$AD$2,0)+1,0),0)</f>
        <v>0</v>
      </c>
      <c r="W385" s="26" t="str">
        <f t="shared" si="85"/>
        <v/>
      </c>
      <c r="X385" s="25">
        <f>IFERROR(VLOOKUP($A385,'TD SOP+PROFORM'!$A$5:$AD$750,MATCH(X$4,'TD SOP+PROFORM'!$B$2:$AD$2,0)+1,0),0)+IFERROR(VLOOKUP($A385,'TD SOP+PROFORM'!$A$5:$AD$750,MATCH(X$2,'TD SOP+PROFORM'!$B$2:$AD$2,0)+1,0),0)</f>
        <v>0</v>
      </c>
      <c r="Y385" s="25">
        <f>IFERROR(VLOOKUP($A385,'TD SOP+PROFORM'!$A$5:$AD$750,MATCH(Y$4,'TD SOP+PROFORM'!$B$2:$AD$2,0)+1,0),0)+IFERROR(VLOOKUP($A385,'TD SOP+PROFORM'!$A$5:$AD$750,MATCH(Y$2,'TD SOP+PROFORM'!$B$2:$AD$2,0)+1,0),0)</f>
        <v>0</v>
      </c>
      <c r="Z385" s="26" t="str">
        <f t="shared" si="86"/>
        <v/>
      </c>
      <c r="AA385" s="25">
        <f>IFERROR(VLOOKUP($A385,'TD SOP+PROFORM'!$A$5:$AD$750,MATCH(AA$4,'TD SOP+PROFORM'!$B$2:$AD$2,0)+1,0),0)+IFERROR(VLOOKUP($A385,'TD SOP+PROFORM'!$A$5:$AD$750,MATCH(AA$2,'TD SOP+PROFORM'!$B$2:$AD$2,0)+1,0),0)</f>
        <v>0</v>
      </c>
      <c r="AB385" s="25">
        <f>IFERROR(VLOOKUP($A385,'TD SOP+PROFORM'!$A$5:$AD$750,MATCH(AB$4,'TD SOP+PROFORM'!$B$2:$AD$2,0)+1,0),0)+IFERROR(VLOOKUP($A385,'TD SOP+PROFORM'!$A$5:$AD$750,MATCH(AB$2,'TD SOP+PROFORM'!$B$2:$AD$2,0)+1,0),0)</f>
        <v>0</v>
      </c>
      <c r="AC385" s="26" t="str">
        <f t="shared" si="87"/>
        <v/>
      </c>
      <c r="AD385" s="25">
        <f>IFERROR(VLOOKUP($A385,'TD SOP+PROFORM'!$A$5:$AD$750,MATCH(AD$4,'TD SOP+PROFORM'!$B$2:$AD$2,0)+1,0),0)+IFERROR(VLOOKUP($A385,'TD SOP+PROFORM'!$A$5:$AD$750,MATCH(AD$2,'TD SOP+PROFORM'!$B$2:$AD$2,0)+1,0),0)</f>
        <v>0</v>
      </c>
      <c r="AE385" s="25">
        <f>IFERROR(VLOOKUP($A385,'TD SOP+PROFORM'!$A$5:$AD$750,MATCH(AE$4,'TD SOP+PROFORM'!$B$2:$AD$2,0)+1,0),0)+IFERROR(VLOOKUP($A385,'TD SOP+PROFORM'!$A$5:$AD$750,MATCH(AE$2,'TD SOP+PROFORM'!$B$2:$AD$2,0)+1,0),0)</f>
        <v>0</v>
      </c>
      <c r="AF385" s="26" t="str">
        <f t="shared" si="88"/>
        <v/>
      </c>
      <c r="AG385" s="25">
        <f>IFERROR(VLOOKUP($A385,'TD SOP+PROFORM'!$A$5:$AD$750,MATCH(AG$4,'TD SOP+PROFORM'!$B$2:$AD$2,0)+1,0),0)+IFERROR(VLOOKUP($A385,'TD SOP+PROFORM'!$A$5:$AD$750,MATCH(AG$2,'TD SOP+PROFORM'!$B$2:$AD$2,0)+1,0),0)</f>
        <v>0</v>
      </c>
      <c r="AH385" s="25">
        <f>IFERROR(VLOOKUP($A385,'TD SOP+PROFORM'!$A$5:$AD$750,MATCH(AH$4,'TD SOP+PROFORM'!$B$2:$AD$2,0)+1,0),0)+IFERROR(VLOOKUP($A385,'TD SOP+PROFORM'!$A$5:$AD$750,MATCH(AH$2,'TD SOP+PROFORM'!$B$2:$AD$2,0)+1,0),0)</f>
        <v>0</v>
      </c>
      <c r="AI385" s="26" t="str">
        <f t="shared" si="89"/>
        <v/>
      </c>
      <c r="AJ385" s="25">
        <f>IFERROR(VLOOKUP($A385,'TD SOP+PROFORM'!$A$5:$AD$750,MATCH(AJ$4,'TD SOP+PROFORM'!$B$2:$AD$2,0)+1,0),0)+IFERROR(VLOOKUP($A385,'TD SOP+PROFORM'!$A$5:$AD$750,MATCH(AJ$2,'TD SOP+PROFORM'!$B$2:$AD$2,0)+1,0),0)</f>
        <v>0</v>
      </c>
      <c r="AK385" s="25">
        <f>IFERROR(VLOOKUP($A385,'TD SOP+PROFORM'!$A$5:$AD$750,MATCH(AK$4,'TD SOP+PROFORM'!$B$2:$AD$2,0)+1,0),0)+IFERROR(VLOOKUP($A385,'TD SOP+PROFORM'!$A$5:$AD$750,MATCH(AK$2,'TD SOP+PROFORM'!$B$2:$AD$2,0)+1,0),0)</f>
        <v>0</v>
      </c>
      <c r="AL385" s="26" t="str">
        <f t="shared" si="90"/>
        <v/>
      </c>
      <c r="AM385" s="25">
        <f t="shared" si="92"/>
        <v>0</v>
      </c>
      <c r="AN385" s="25">
        <f t="shared" si="92"/>
        <v>0</v>
      </c>
      <c r="AO385" s="26" t="str">
        <f t="shared" si="91"/>
        <v/>
      </c>
    </row>
    <row r="386" spans="1:41" x14ac:dyDescent="0.35">
      <c r="A386" s="24">
        <f>IF(AND('TD SOP+PROFORM'!A383&lt;&gt;"",'TD SOP+PROFORM'!A383&lt;&gt;"TOTAL"),'TD SOP+PROFORM'!A383,0)</f>
        <v>0</v>
      </c>
      <c r="C386" s="25" t="str">
        <f>IFERROR(VLOOKUP($A386,'TD SOP+PROFORM'!$A$5:$AD$750,MATCH(C$4,'TD SOP+PROFORM'!$B$2:$AT$2,0)+1,0),"")</f>
        <v/>
      </c>
      <c r="D386" s="25" t="str">
        <f>IFERROR(VLOOKUP($A386,'TD SOP+PROFORM'!$A$5:$AD$750,MATCH(D$4,'TD SOP+PROFORM'!$B$2:$AT$2,0)+1,0),"")</f>
        <v/>
      </c>
      <c r="E386" s="26" t="str">
        <f t="shared" si="79"/>
        <v/>
      </c>
      <c r="F386" s="25" t="str">
        <f>IFERROR(VLOOKUP($A386,'TD SOP+PROFORM'!$A$5:$AD$750,MATCH(F$4,'TD SOP+PROFORM'!$B$2:$AT$2,0)+1,0),"")</f>
        <v/>
      </c>
      <c r="G386" s="25" t="str">
        <f>IFERROR(VLOOKUP($A386,'TD SOP+PROFORM'!$A$5:$AD$750,MATCH(G$4,'TD SOP+PROFORM'!$B$2:$AT$2,0)+1,0),"")</f>
        <v/>
      </c>
      <c r="H386" s="26" t="str">
        <f t="shared" si="80"/>
        <v/>
      </c>
      <c r="I386" s="25" t="str">
        <f>IFERROR(VLOOKUP($A386,'TD SOP+PROFORM'!$A$5:$AD$750,MATCH(I$4,'TD SOP+PROFORM'!$B$2:$AT$2,0)+1,0),"")</f>
        <v/>
      </c>
      <c r="J386" s="25" t="str">
        <f>IFERROR(VLOOKUP($A386,'TD SOP+PROFORM'!$A$5:$AD$750,MATCH(J$4,'TD SOP+PROFORM'!$B$2:$AT$2,0)+1,0),"")</f>
        <v/>
      </c>
      <c r="K386" s="26" t="str">
        <f t="shared" si="81"/>
        <v/>
      </c>
      <c r="L386" s="25" t="str">
        <f>IFERROR(VLOOKUP($A386,'TD SOP+PROFORM'!$A$5:$AD$750,MATCH(L$4,'TD SOP+PROFORM'!$B$2:$AT$2,0)+1,0),"")</f>
        <v/>
      </c>
      <c r="M386" s="25" t="str">
        <f>IFERROR(VLOOKUP($A386,'TD SOP+PROFORM'!$A$5:$AD$750,MATCH(M$4,'TD SOP+PROFORM'!$B$2:$AT$2,0)+1,0),"")</f>
        <v/>
      </c>
      <c r="N386" s="26" t="str">
        <f t="shared" si="82"/>
        <v/>
      </c>
      <c r="O386" s="25">
        <f>IFERROR(VLOOKUP($A386,'TD SOP+PROFORM'!$A$5:$AD$750,MATCH(O$4,'TD SOP+PROFORM'!$B$2:$AD$2,0)+1,0),0)+IFERROR(VLOOKUP($A386,'TD SOP+PROFORM'!$A$5:$AD$750,MATCH(O$2,'TD SOP+PROFORM'!$B$2:$AD$2,0)+1,0),0)</f>
        <v>0</v>
      </c>
      <c r="P386" s="25">
        <f>IFERROR(VLOOKUP($A386,'TD SOP+PROFORM'!$A$5:$AD$750,MATCH(P$4,'TD SOP+PROFORM'!$B$2:$AD$2,0)+1,0),0)+IFERROR(VLOOKUP($A386,'TD SOP+PROFORM'!$A$5:$AD$750,MATCH(P$2,'TD SOP+PROFORM'!$B$2:$AD$2,0)+1,0),0)</f>
        <v>0</v>
      </c>
      <c r="Q386" s="26" t="str">
        <f t="shared" si="83"/>
        <v/>
      </c>
      <c r="R386" s="25">
        <f>IFERROR(VLOOKUP($A386,'TD SOP+PROFORM'!$A$5:$AD$750,MATCH(R$4,'TD SOP+PROFORM'!$B$2:$AD$2,0)+1,0),0)+IFERROR(VLOOKUP($A386,'TD SOP+PROFORM'!$A$5:$AD$750,MATCH(R$2,'TD SOP+PROFORM'!$B$2:$AD$2,0)+1,0),0)</f>
        <v>0</v>
      </c>
      <c r="S386" s="25">
        <f>IFERROR(VLOOKUP($A386,'TD SOP+PROFORM'!$A$5:$AD$750,MATCH(S$4,'TD SOP+PROFORM'!$B$2:$AD$2,0)+1,0),0)+IFERROR(VLOOKUP($A386,'TD SOP+PROFORM'!$A$5:$AD$750,MATCH(S$2,'TD SOP+PROFORM'!$B$2:$AD$2,0)+1,0),0)</f>
        <v>0</v>
      </c>
      <c r="T386" s="26" t="str">
        <f t="shared" si="84"/>
        <v/>
      </c>
      <c r="U386" s="25">
        <f>IFERROR(VLOOKUP($A386,'TD SOP+PROFORM'!$A$5:$AD$750,MATCH(U$4,'TD SOP+PROFORM'!$B$2:$AD$2,0)+1,0),0)+IFERROR(VLOOKUP($A386,'TD SOP+PROFORM'!$A$5:$AD$750,MATCH(U$2,'TD SOP+PROFORM'!$B$2:$AD$2,0)+1,0),0)</f>
        <v>0</v>
      </c>
      <c r="V386" s="25">
        <f>IFERROR(VLOOKUP($A386,'TD SOP+PROFORM'!$A$5:$AD$750,MATCH(V$4,'TD SOP+PROFORM'!$B$2:$AD$2,0)+1,0),0)+IFERROR(VLOOKUP($A386,'TD SOP+PROFORM'!$A$5:$AD$750,MATCH(V$2,'TD SOP+PROFORM'!$B$2:$AD$2,0)+1,0),0)</f>
        <v>0</v>
      </c>
      <c r="W386" s="26" t="str">
        <f t="shared" si="85"/>
        <v/>
      </c>
      <c r="X386" s="25">
        <f>IFERROR(VLOOKUP($A386,'TD SOP+PROFORM'!$A$5:$AD$750,MATCH(X$4,'TD SOP+PROFORM'!$B$2:$AD$2,0)+1,0),0)+IFERROR(VLOOKUP($A386,'TD SOP+PROFORM'!$A$5:$AD$750,MATCH(X$2,'TD SOP+PROFORM'!$B$2:$AD$2,0)+1,0),0)</f>
        <v>0</v>
      </c>
      <c r="Y386" s="25">
        <f>IFERROR(VLOOKUP($A386,'TD SOP+PROFORM'!$A$5:$AD$750,MATCH(Y$4,'TD SOP+PROFORM'!$B$2:$AD$2,0)+1,0),0)+IFERROR(VLOOKUP($A386,'TD SOP+PROFORM'!$A$5:$AD$750,MATCH(Y$2,'TD SOP+PROFORM'!$B$2:$AD$2,0)+1,0),0)</f>
        <v>0</v>
      </c>
      <c r="Z386" s="26" t="str">
        <f t="shared" si="86"/>
        <v/>
      </c>
      <c r="AA386" s="25">
        <f>IFERROR(VLOOKUP($A386,'TD SOP+PROFORM'!$A$5:$AD$750,MATCH(AA$4,'TD SOP+PROFORM'!$B$2:$AD$2,0)+1,0),0)+IFERROR(VLOOKUP($A386,'TD SOP+PROFORM'!$A$5:$AD$750,MATCH(AA$2,'TD SOP+PROFORM'!$B$2:$AD$2,0)+1,0),0)</f>
        <v>0</v>
      </c>
      <c r="AB386" s="25">
        <f>IFERROR(VLOOKUP($A386,'TD SOP+PROFORM'!$A$5:$AD$750,MATCH(AB$4,'TD SOP+PROFORM'!$B$2:$AD$2,0)+1,0),0)+IFERROR(VLOOKUP($A386,'TD SOP+PROFORM'!$A$5:$AD$750,MATCH(AB$2,'TD SOP+PROFORM'!$B$2:$AD$2,0)+1,0),0)</f>
        <v>0</v>
      </c>
      <c r="AC386" s="26" t="str">
        <f t="shared" si="87"/>
        <v/>
      </c>
      <c r="AD386" s="25">
        <f>IFERROR(VLOOKUP($A386,'TD SOP+PROFORM'!$A$5:$AD$750,MATCH(AD$4,'TD SOP+PROFORM'!$B$2:$AD$2,0)+1,0),0)+IFERROR(VLOOKUP($A386,'TD SOP+PROFORM'!$A$5:$AD$750,MATCH(AD$2,'TD SOP+PROFORM'!$B$2:$AD$2,0)+1,0),0)</f>
        <v>0</v>
      </c>
      <c r="AE386" s="25">
        <f>IFERROR(VLOOKUP($A386,'TD SOP+PROFORM'!$A$5:$AD$750,MATCH(AE$4,'TD SOP+PROFORM'!$B$2:$AD$2,0)+1,0),0)+IFERROR(VLOOKUP($A386,'TD SOP+PROFORM'!$A$5:$AD$750,MATCH(AE$2,'TD SOP+PROFORM'!$B$2:$AD$2,0)+1,0),0)</f>
        <v>0</v>
      </c>
      <c r="AF386" s="26" t="str">
        <f t="shared" si="88"/>
        <v/>
      </c>
      <c r="AG386" s="25">
        <f>IFERROR(VLOOKUP($A386,'TD SOP+PROFORM'!$A$5:$AD$750,MATCH(AG$4,'TD SOP+PROFORM'!$B$2:$AD$2,0)+1,0),0)+IFERROR(VLOOKUP($A386,'TD SOP+PROFORM'!$A$5:$AD$750,MATCH(AG$2,'TD SOP+PROFORM'!$B$2:$AD$2,0)+1,0),0)</f>
        <v>0</v>
      </c>
      <c r="AH386" s="25">
        <f>IFERROR(VLOOKUP($A386,'TD SOP+PROFORM'!$A$5:$AD$750,MATCH(AH$4,'TD SOP+PROFORM'!$B$2:$AD$2,0)+1,0),0)+IFERROR(VLOOKUP($A386,'TD SOP+PROFORM'!$A$5:$AD$750,MATCH(AH$2,'TD SOP+PROFORM'!$B$2:$AD$2,0)+1,0),0)</f>
        <v>0</v>
      </c>
      <c r="AI386" s="26" t="str">
        <f t="shared" si="89"/>
        <v/>
      </c>
      <c r="AJ386" s="25">
        <f>IFERROR(VLOOKUP($A386,'TD SOP+PROFORM'!$A$5:$AD$750,MATCH(AJ$4,'TD SOP+PROFORM'!$B$2:$AD$2,0)+1,0),0)+IFERROR(VLOOKUP($A386,'TD SOP+PROFORM'!$A$5:$AD$750,MATCH(AJ$2,'TD SOP+PROFORM'!$B$2:$AD$2,0)+1,0),0)</f>
        <v>0</v>
      </c>
      <c r="AK386" s="25">
        <f>IFERROR(VLOOKUP($A386,'TD SOP+PROFORM'!$A$5:$AD$750,MATCH(AK$4,'TD SOP+PROFORM'!$B$2:$AD$2,0)+1,0),0)+IFERROR(VLOOKUP($A386,'TD SOP+PROFORM'!$A$5:$AD$750,MATCH(AK$2,'TD SOP+PROFORM'!$B$2:$AD$2,0)+1,0),0)</f>
        <v>0</v>
      </c>
      <c r="AL386" s="26" t="str">
        <f t="shared" si="90"/>
        <v/>
      </c>
      <c r="AM386" s="25">
        <f t="shared" si="92"/>
        <v>0</v>
      </c>
      <c r="AN386" s="25">
        <f t="shared" si="92"/>
        <v>0</v>
      </c>
      <c r="AO386" s="26" t="str">
        <f t="shared" si="91"/>
        <v/>
      </c>
    </row>
    <row r="387" spans="1:41" x14ac:dyDescent="0.35">
      <c r="A387" s="24">
        <f>IF(AND('TD SOP+PROFORM'!A384&lt;&gt;"",'TD SOP+PROFORM'!A384&lt;&gt;"TOTAL"),'TD SOP+PROFORM'!A384,0)</f>
        <v>0</v>
      </c>
      <c r="C387" s="25" t="str">
        <f>IFERROR(VLOOKUP($A387,'TD SOP+PROFORM'!$A$5:$AD$750,MATCH(C$4,'TD SOP+PROFORM'!$B$2:$AT$2,0)+1,0),"")</f>
        <v/>
      </c>
      <c r="D387" s="25" t="str">
        <f>IFERROR(VLOOKUP($A387,'TD SOP+PROFORM'!$A$5:$AD$750,MATCH(D$4,'TD SOP+PROFORM'!$B$2:$AT$2,0)+1,0),"")</f>
        <v/>
      </c>
      <c r="E387" s="26" t="str">
        <f t="shared" si="79"/>
        <v/>
      </c>
      <c r="F387" s="25" t="str">
        <f>IFERROR(VLOOKUP($A387,'TD SOP+PROFORM'!$A$5:$AD$750,MATCH(F$4,'TD SOP+PROFORM'!$B$2:$AT$2,0)+1,0),"")</f>
        <v/>
      </c>
      <c r="G387" s="25" t="str">
        <f>IFERROR(VLOOKUP($A387,'TD SOP+PROFORM'!$A$5:$AD$750,MATCH(G$4,'TD SOP+PROFORM'!$B$2:$AT$2,0)+1,0),"")</f>
        <v/>
      </c>
      <c r="H387" s="26" t="str">
        <f t="shared" si="80"/>
        <v/>
      </c>
      <c r="I387" s="25" t="str">
        <f>IFERROR(VLOOKUP($A387,'TD SOP+PROFORM'!$A$5:$AD$750,MATCH(I$4,'TD SOP+PROFORM'!$B$2:$AT$2,0)+1,0),"")</f>
        <v/>
      </c>
      <c r="J387" s="25" t="str">
        <f>IFERROR(VLOOKUP($A387,'TD SOP+PROFORM'!$A$5:$AD$750,MATCH(J$4,'TD SOP+PROFORM'!$B$2:$AT$2,0)+1,0),"")</f>
        <v/>
      </c>
      <c r="K387" s="26" t="str">
        <f t="shared" si="81"/>
        <v/>
      </c>
      <c r="L387" s="25" t="str">
        <f>IFERROR(VLOOKUP($A387,'TD SOP+PROFORM'!$A$5:$AD$750,MATCH(L$4,'TD SOP+PROFORM'!$B$2:$AT$2,0)+1,0),"")</f>
        <v/>
      </c>
      <c r="M387" s="25" t="str">
        <f>IFERROR(VLOOKUP($A387,'TD SOP+PROFORM'!$A$5:$AD$750,MATCH(M$4,'TD SOP+PROFORM'!$B$2:$AT$2,0)+1,0),"")</f>
        <v/>
      </c>
      <c r="N387" s="26" t="str">
        <f t="shared" si="82"/>
        <v/>
      </c>
      <c r="O387" s="25">
        <f>IFERROR(VLOOKUP($A387,'TD SOP+PROFORM'!$A$5:$AD$750,MATCH(O$4,'TD SOP+PROFORM'!$B$2:$AD$2,0)+1,0),0)+IFERROR(VLOOKUP($A387,'TD SOP+PROFORM'!$A$5:$AD$750,MATCH(O$2,'TD SOP+PROFORM'!$B$2:$AD$2,0)+1,0),0)</f>
        <v>0</v>
      </c>
      <c r="P387" s="25">
        <f>IFERROR(VLOOKUP($A387,'TD SOP+PROFORM'!$A$5:$AD$750,MATCH(P$4,'TD SOP+PROFORM'!$B$2:$AD$2,0)+1,0),0)+IFERROR(VLOOKUP($A387,'TD SOP+PROFORM'!$A$5:$AD$750,MATCH(P$2,'TD SOP+PROFORM'!$B$2:$AD$2,0)+1,0),0)</f>
        <v>0</v>
      </c>
      <c r="Q387" s="26" t="str">
        <f t="shared" si="83"/>
        <v/>
      </c>
      <c r="R387" s="25">
        <f>IFERROR(VLOOKUP($A387,'TD SOP+PROFORM'!$A$5:$AD$750,MATCH(R$4,'TD SOP+PROFORM'!$B$2:$AD$2,0)+1,0),0)+IFERROR(VLOOKUP($A387,'TD SOP+PROFORM'!$A$5:$AD$750,MATCH(R$2,'TD SOP+PROFORM'!$B$2:$AD$2,0)+1,0),0)</f>
        <v>0</v>
      </c>
      <c r="S387" s="25">
        <f>IFERROR(VLOOKUP($A387,'TD SOP+PROFORM'!$A$5:$AD$750,MATCH(S$4,'TD SOP+PROFORM'!$B$2:$AD$2,0)+1,0),0)+IFERROR(VLOOKUP($A387,'TD SOP+PROFORM'!$A$5:$AD$750,MATCH(S$2,'TD SOP+PROFORM'!$B$2:$AD$2,0)+1,0),0)</f>
        <v>0</v>
      </c>
      <c r="T387" s="26" t="str">
        <f t="shared" si="84"/>
        <v/>
      </c>
      <c r="U387" s="25">
        <f>IFERROR(VLOOKUP($A387,'TD SOP+PROFORM'!$A$5:$AD$750,MATCH(U$4,'TD SOP+PROFORM'!$B$2:$AD$2,0)+1,0),0)+IFERROR(VLOOKUP($A387,'TD SOP+PROFORM'!$A$5:$AD$750,MATCH(U$2,'TD SOP+PROFORM'!$B$2:$AD$2,0)+1,0),0)</f>
        <v>0</v>
      </c>
      <c r="V387" s="25">
        <f>IFERROR(VLOOKUP($A387,'TD SOP+PROFORM'!$A$5:$AD$750,MATCH(V$4,'TD SOP+PROFORM'!$B$2:$AD$2,0)+1,0),0)+IFERROR(VLOOKUP($A387,'TD SOP+PROFORM'!$A$5:$AD$750,MATCH(V$2,'TD SOP+PROFORM'!$B$2:$AD$2,0)+1,0),0)</f>
        <v>0</v>
      </c>
      <c r="W387" s="26" t="str">
        <f t="shared" si="85"/>
        <v/>
      </c>
      <c r="X387" s="25">
        <f>IFERROR(VLOOKUP($A387,'TD SOP+PROFORM'!$A$5:$AD$750,MATCH(X$4,'TD SOP+PROFORM'!$B$2:$AD$2,0)+1,0),0)+IFERROR(VLOOKUP($A387,'TD SOP+PROFORM'!$A$5:$AD$750,MATCH(X$2,'TD SOP+PROFORM'!$B$2:$AD$2,0)+1,0),0)</f>
        <v>0</v>
      </c>
      <c r="Y387" s="25">
        <f>IFERROR(VLOOKUP($A387,'TD SOP+PROFORM'!$A$5:$AD$750,MATCH(Y$4,'TD SOP+PROFORM'!$B$2:$AD$2,0)+1,0),0)+IFERROR(VLOOKUP($A387,'TD SOP+PROFORM'!$A$5:$AD$750,MATCH(Y$2,'TD SOP+PROFORM'!$B$2:$AD$2,0)+1,0),0)</f>
        <v>0</v>
      </c>
      <c r="Z387" s="26" t="str">
        <f t="shared" si="86"/>
        <v/>
      </c>
      <c r="AA387" s="25">
        <f>IFERROR(VLOOKUP($A387,'TD SOP+PROFORM'!$A$5:$AD$750,MATCH(AA$4,'TD SOP+PROFORM'!$B$2:$AD$2,0)+1,0),0)+IFERROR(VLOOKUP($A387,'TD SOP+PROFORM'!$A$5:$AD$750,MATCH(AA$2,'TD SOP+PROFORM'!$B$2:$AD$2,0)+1,0),0)</f>
        <v>0</v>
      </c>
      <c r="AB387" s="25">
        <f>IFERROR(VLOOKUP($A387,'TD SOP+PROFORM'!$A$5:$AD$750,MATCH(AB$4,'TD SOP+PROFORM'!$B$2:$AD$2,0)+1,0),0)+IFERROR(VLOOKUP($A387,'TD SOP+PROFORM'!$A$5:$AD$750,MATCH(AB$2,'TD SOP+PROFORM'!$B$2:$AD$2,0)+1,0),0)</f>
        <v>0</v>
      </c>
      <c r="AC387" s="26" t="str">
        <f t="shared" si="87"/>
        <v/>
      </c>
      <c r="AD387" s="25">
        <f>IFERROR(VLOOKUP($A387,'TD SOP+PROFORM'!$A$5:$AD$750,MATCH(AD$4,'TD SOP+PROFORM'!$B$2:$AD$2,0)+1,0),0)+IFERROR(VLOOKUP($A387,'TD SOP+PROFORM'!$A$5:$AD$750,MATCH(AD$2,'TD SOP+PROFORM'!$B$2:$AD$2,0)+1,0),0)</f>
        <v>0</v>
      </c>
      <c r="AE387" s="25">
        <f>IFERROR(VLOOKUP($A387,'TD SOP+PROFORM'!$A$5:$AD$750,MATCH(AE$4,'TD SOP+PROFORM'!$B$2:$AD$2,0)+1,0),0)+IFERROR(VLOOKUP($A387,'TD SOP+PROFORM'!$A$5:$AD$750,MATCH(AE$2,'TD SOP+PROFORM'!$B$2:$AD$2,0)+1,0),0)</f>
        <v>0</v>
      </c>
      <c r="AF387" s="26" t="str">
        <f t="shared" si="88"/>
        <v/>
      </c>
      <c r="AG387" s="25">
        <f>IFERROR(VLOOKUP($A387,'TD SOP+PROFORM'!$A$5:$AD$750,MATCH(AG$4,'TD SOP+PROFORM'!$B$2:$AD$2,0)+1,0),0)+IFERROR(VLOOKUP($A387,'TD SOP+PROFORM'!$A$5:$AD$750,MATCH(AG$2,'TD SOP+PROFORM'!$B$2:$AD$2,0)+1,0),0)</f>
        <v>0</v>
      </c>
      <c r="AH387" s="25">
        <f>IFERROR(VLOOKUP($A387,'TD SOP+PROFORM'!$A$5:$AD$750,MATCH(AH$4,'TD SOP+PROFORM'!$B$2:$AD$2,0)+1,0),0)+IFERROR(VLOOKUP($A387,'TD SOP+PROFORM'!$A$5:$AD$750,MATCH(AH$2,'TD SOP+PROFORM'!$B$2:$AD$2,0)+1,0),0)</f>
        <v>0</v>
      </c>
      <c r="AI387" s="26" t="str">
        <f t="shared" si="89"/>
        <v/>
      </c>
      <c r="AJ387" s="25">
        <f>IFERROR(VLOOKUP($A387,'TD SOP+PROFORM'!$A$5:$AD$750,MATCH(AJ$4,'TD SOP+PROFORM'!$B$2:$AD$2,0)+1,0),0)+IFERROR(VLOOKUP($A387,'TD SOP+PROFORM'!$A$5:$AD$750,MATCH(AJ$2,'TD SOP+PROFORM'!$B$2:$AD$2,0)+1,0),0)</f>
        <v>0</v>
      </c>
      <c r="AK387" s="25">
        <f>IFERROR(VLOOKUP($A387,'TD SOP+PROFORM'!$A$5:$AD$750,MATCH(AK$4,'TD SOP+PROFORM'!$B$2:$AD$2,0)+1,0),0)+IFERROR(VLOOKUP($A387,'TD SOP+PROFORM'!$A$5:$AD$750,MATCH(AK$2,'TD SOP+PROFORM'!$B$2:$AD$2,0)+1,0),0)</f>
        <v>0</v>
      </c>
      <c r="AL387" s="26" t="str">
        <f t="shared" si="90"/>
        <v/>
      </c>
      <c r="AM387" s="25">
        <f t="shared" si="92"/>
        <v>0</v>
      </c>
      <c r="AN387" s="25">
        <f t="shared" si="92"/>
        <v>0</v>
      </c>
      <c r="AO387" s="26" t="str">
        <f t="shared" si="91"/>
        <v/>
      </c>
    </row>
    <row r="388" spans="1:41" x14ac:dyDescent="0.35">
      <c r="A388" s="24">
        <f>IF(AND('TD SOP+PROFORM'!A385&lt;&gt;"",'TD SOP+PROFORM'!A385&lt;&gt;"TOTAL"),'TD SOP+PROFORM'!A385,0)</f>
        <v>0</v>
      </c>
      <c r="C388" s="25" t="str">
        <f>IFERROR(VLOOKUP($A388,'TD SOP+PROFORM'!$A$5:$AD$750,MATCH(C$4,'TD SOP+PROFORM'!$B$2:$AT$2,0)+1,0),"")</f>
        <v/>
      </c>
      <c r="D388" s="25" t="str">
        <f>IFERROR(VLOOKUP($A388,'TD SOP+PROFORM'!$A$5:$AD$750,MATCH(D$4,'TD SOP+PROFORM'!$B$2:$AT$2,0)+1,0),"")</f>
        <v/>
      </c>
      <c r="E388" s="26" t="str">
        <f t="shared" si="79"/>
        <v/>
      </c>
      <c r="F388" s="25" t="str">
        <f>IFERROR(VLOOKUP($A388,'TD SOP+PROFORM'!$A$5:$AD$750,MATCH(F$4,'TD SOP+PROFORM'!$B$2:$AT$2,0)+1,0),"")</f>
        <v/>
      </c>
      <c r="G388" s="25" t="str">
        <f>IFERROR(VLOOKUP($A388,'TD SOP+PROFORM'!$A$5:$AD$750,MATCH(G$4,'TD SOP+PROFORM'!$B$2:$AT$2,0)+1,0),"")</f>
        <v/>
      </c>
      <c r="H388" s="26" t="str">
        <f t="shared" si="80"/>
        <v/>
      </c>
      <c r="I388" s="25" t="str">
        <f>IFERROR(VLOOKUP($A388,'TD SOP+PROFORM'!$A$5:$AD$750,MATCH(I$4,'TD SOP+PROFORM'!$B$2:$AT$2,0)+1,0),"")</f>
        <v/>
      </c>
      <c r="J388" s="25" t="str">
        <f>IFERROR(VLOOKUP($A388,'TD SOP+PROFORM'!$A$5:$AD$750,MATCH(J$4,'TD SOP+PROFORM'!$B$2:$AT$2,0)+1,0),"")</f>
        <v/>
      </c>
      <c r="K388" s="26" t="str">
        <f t="shared" si="81"/>
        <v/>
      </c>
      <c r="L388" s="25" t="str">
        <f>IFERROR(VLOOKUP($A388,'TD SOP+PROFORM'!$A$5:$AD$750,MATCH(L$4,'TD SOP+PROFORM'!$B$2:$AT$2,0)+1,0),"")</f>
        <v/>
      </c>
      <c r="M388" s="25" t="str">
        <f>IFERROR(VLOOKUP($A388,'TD SOP+PROFORM'!$A$5:$AD$750,MATCH(M$4,'TD SOP+PROFORM'!$B$2:$AT$2,0)+1,0),"")</f>
        <v/>
      </c>
      <c r="N388" s="26" t="str">
        <f t="shared" si="82"/>
        <v/>
      </c>
      <c r="O388" s="25">
        <f>IFERROR(VLOOKUP($A388,'TD SOP+PROFORM'!$A$5:$AD$750,MATCH(O$4,'TD SOP+PROFORM'!$B$2:$AD$2,0)+1,0),0)+IFERROR(VLOOKUP($A388,'TD SOP+PROFORM'!$A$5:$AD$750,MATCH(O$2,'TD SOP+PROFORM'!$B$2:$AD$2,0)+1,0),0)</f>
        <v>0</v>
      </c>
      <c r="P388" s="25">
        <f>IFERROR(VLOOKUP($A388,'TD SOP+PROFORM'!$A$5:$AD$750,MATCH(P$4,'TD SOP+PROFORM'!$B$2:$AD$2,0)+1,0),0)+IFERROR(VLOOKUP($A388,'TD SOP+PROFORM'!$A$5:$AD$750,MATCH(P$2,'TD SOP+PROFORM'!$B$2:$AD$2,0)+1,0),0)</f>
        <v>0</v>
      </c>
      <c r="Q388" s="26" t="str">
        <f t="shared" si="83"/>
        <v/>
      </c>
      <c r="R388" s="25">
        <f>IFERROR(VLOOKUP($A388,'TD SOP+PROFORM'!$A$5:$AD$750,MATCH(R$4,'TD SOP+PROFORM'!$B$2:$AD$2,0)+1,0),0)+IFERROR(VLOOKUP($A388,'TD SOP+PROFORM'!$A$5:$AD$750,MATCH(R$2,'TD SOP+PROFORM'!$B$2:$AD$2,0)+1,0),0)</f>
        <v>0</v>
      </c>
      <c r="S388" s="25">
        <f>IFERROR(VLOOKUP($A388,'TD SOP+PROFORM'!$A$5:$AD$750,MATCH(S$4,'TD SOP+PROFORM'!$B$2:$AD$2,0)+1,0),0)+IFERROR(VLOOKUP($A388,'TD SOP+PROFORM'!$A$5:$AD$750,MATCH(S$2,'TD SOP+PROFORM'!$B$2:$AD$2,0)+1,0),0)</f>
        <v>0</v>
      </c>
      <c r="T388" s="26" t="str">
        <f t="shared" si="84"/>
        <v/>
      </c>
      <c r="U388" s="25">
        <f>IFERROR(VLOOKUP($A388,'TD SOP+PROFORM'!$A$5:$AD$750,MATCH(U$4,'TD SOP+PROFORM'!$B$2:$AD$2,0)+1,0),0)+IFERROR(VLOOKUP($A388,'TD SOP+PROFORM'!$A$5:$AD$750,MATCH(U$2,'TD SOP+PROFORM'!$B$2:$AD$2,0)+1,0),0)</f>
        <v>0</v>
      </c>
      <c r="V388" s="25">
        <f>IFERROR(VLOOKUP($A388,'TD SOP+PROFORM'!$A$5:$AD$750,MATCH(V$4,'TD SOP+PROFORM'!$B$2:$AD$2,0)+1,0),0)+IFERROR(VLOOKUP($A388,'TD SOP+PROFORM'!$A$5:$AD$750,MATCH(V$2,'TD SOP+PROFORM'!$B$2:$AD$2,0)+1,0),0)</f>
        <v>0</v>
      </c>
      <c r="W388" s="26" t="str">
        <f t="shared" si="85"/>
        <v/>
      </c>
      <c r="X388" s="25">
        <f>IFERROR(VLOOKUP($A388,'TD SOP+PROFORM'!$A$5:$AD$750,MATCH(X$4,'TD SOP+PROFORM'!$B$2:$AD$2,0)+1,0),0)+IFERROR(VLOOKUP($A388,'TD SOP+PROFORM'!$A$5:$AD$750,MATCH(X$2,'TD SOP+PROFORM'!$B$2:$AD$2,0)+1,0),0)</f>
        <v>0</v>
      </c>
      <c r="Y388" s="25">
        <f>IFERROR(VLOOKUP($A388,'TD SOP+PROFORM'!$A$5:$AD$750,MATCH(Y$4,'TD SOP+PROFORM'!$B$2:$AD$2,0)+1,0),0)+IFERROR(VLOOKUP($A388,'TD SOP+PROFORM'!$A$5:$AD$750,MATCH(Y$2,'TD SOP+PROFORM'!$B$2:$AD$2,0)+1,0),0)</f>
        <v>0</v>
      </c>
      <c r="Z388" s="26" t="str">
        <f t="shared" si="86"/>
        <v/>
      </c>
      <c r="AA388" s="25">
        <f>IFERROR(VLOOKUP($A388,'TD SOP+PROFORM'!$A$5:$AD$750,MATCH(AA$4,'TD SOP+PROFORM'!$B$2:$AD$2,0)+1,0),0)+IFERROR(VLOOKUP($A388,'TD SOP+PROFORM'!$A$5:$AD$750,MATCH(AA$2,'TD SOP+PROFORM'!$B$2:$AD$2,0)+1,0),0)</f>
        <v>0</v>
      </c>
      <c r="AB388" s="25">
        <f>IFERROR(VLOOKUP($A388,'TD SOP+PROFORM'!$A$5:$AD$750,MATCH(AB$4,'TD SOP+PROFORM'!$B$2:$AD$2,0)+1,0),0)+IFERROR(VLOOKUP($A388,'TD SOP+PROFORM'!$A$5:$AD$750,MATCH(AB$2,'TD SOP+PROFORM'!$B$2:$AD$2,0)+1,0),0)</f>
        <v>0</v>
      </c>
      <c r="AC388" s="26" t="str">
        <f t="shared" si="87"/>
        <v/>
      </c>
      <c r="AD388" s="25">
        <f>IFERROR(VLOOKUP($A388,'TD SOP+PROFORM'!$A$5:$AD$750,MATCH(AD$4,'TD SOP+PROFORM'!$B$2:$AD$2,0)+1,0),0)+IFERROR(VLOOKUP($A388,'TD SOP+PROFORM'!$A$5:$AD$750,MATCH(AD$2,'TD SOP+PROFORM'!$B$2:$AD$2,0)+1,0),0)</f>
        <v>0</v>
      </c>
      <c r="AE388" s="25">
        <f>IFERROR(VLOOKUP($A388,'TD SOP+PROFORM'!$A$5:$AD$750,MATCH(AE$4,'TD SOP+PROFORM'!$B$2:$AD$2,0)+1,0),0)+IFERROR(VLOOKUP($A388,'TD SOP+PROFORM'!$A$5:$AD$750,MATCH(AE$2,'TD SOP+PROFORM'!$B$2:$AD$2,0)+1,0),0)</f>
        <v>0</v>
      </c>
      <c r="AF388" s="26" t="str">
        <f t="shared" si="88"/>
        <v/>
      </c>
      <c r="AG388" s="25">
        <f>IFERROR(VLOOKUP($A388,'TD SOP+PROFORM'!$A$5:$AD$750,MATCH(AG$4,'TD SOP+PROFORM'!$B$2:$AD$2,0)+1,0),0)+IFERROR(VLOOKUP($A388,'TD SOP+PROFORM'!$A$5:$AD$750,MATCH(AG$2,'TD SOP+PROFORM'!$B$2:$AD$2,0)+1,0),0)</f>
        <v>0</v>
      </c>
      <c r="AH388" s="25">
        <f>IFERROR(VLOOKUP($A388,'TD SOP+PROFORM'!$A$5:$AD$750,MATCH(AH$4,'TD SOP+PROFORM'!$B$2:$AD$2,0)+1,0),0)+IFERROR(VLOOKUP($A388,'TD SOP+PROFORM'!$A$5:$AD$750,MATCH(AH$2,'TD SOP+PROFORM'!$B$2:$AD$2,0)+1,0),0)</f>
        <v>0</v>
      </c>
      <c r="AI388" s="26" t="str">
        <f t="shared" si="89"/>
        <v/>
      </c>
      <c r="AJ388" s="25">
        <f>IFERROR(VLOOKUP($A388,'TD SOP+PROFORM'!$A$5:$AD$750,MATCH(AJ$4,'TD SOP+PROFORM'!$B$2:$AD$2,0)+1,0),0)+IFERROR(VLOOKUP($A388,'TD SOP+PROFORM'!$A$5:$AD$750,MATCH(AJ$2,'TD SOP+PROFORM'!$B$2:$AD$2,0)+1,0),0)</f>
        <v>0</v>
      </c>
      <c r="AK388" s="25">
        <f>IFERROR(VLOOKUP($A388,'TD SOP+PROFORM'!$A$5:$AD$750,MATCH(AK$4,'TD SOP+PROFORM'!$B$2:$AD$2,0)+1,0),0)+IFERROR(VLOOKUP($A388,'TD SOP+PROFORM'!$A$5:$AD$750,MATCH(AK$2,'TD SOP+PROFORM'!$B$2:$AD$2,0)+1,0),0)</f>
        <v>0</v>
      </c>
      <c r="AL388" s="26" t="str">
        <f t="shared" si="90"/>
        <v/>
      </c>
      <c r="AM388" s="25">
        <f t="shared" si="92"/>
        <v>0</v>
      </c>
      <c r="AN388" s="25">
        <f t="shared" si="92"/>
        <v>0</v>
      </c>
      <c r="AO388" s="26" t="str">
        <f t="shared" si="91"/>
        <v/>
      </c>
    </row>
    <row r="389" spans="1:41" x14ac:dyDescent="0.35">
      <c r="A389" s="24">
        <f>IF(AND('TD SOP+PROFORM'!A386&lt;&gt;"",'TD SOP+PROFORM'!A386&lt;&gt;"TOTAL"),'TD SOP+PROFORM'!A386,0)</f>
        <v>0</v>
      </c>
      <c r="C389" s="25" t="str">
        <f>IFERROR(VLOOKUP($A389,'TD SOP+PROFORM'!$A$5:$AD$750,MATCH(C$4,'TD SOP+PROFORM'!$B$2:$AT$2,0)+1,0),"")</f>
        <v/>
      </c>
      <c r="D389" s="25" t="str">
        <f>IFERROR(VLOOKUP($A389,'TD SOP+PROFORM'!$A$5:$AD$750,MATCH(D$4,'TD SOP+PROFORM'!$B$2:$AT$2,0)+1,0),"")</f>
        <v/>
      </c>
      <c r="E389" s="26" t="str">
        <f t="shared" si="79"/>
        <v/>
      </c>
      <c r="F389" s="25" t="str">
        <f>IFERROR(VLOOKUP($A389,'TD SOP+PROFORM'!$A$5:$AD$750,MATCH(F$4,'TD SOP+PROFORM'!$B$2:$AT$2,0)+1,0),"")</f>
        <v/>
      </c>
      <c r="G389" s="25" t="str">
        <f>IFERROR(VLOOKUP($A389,'TD SOP+PROFORM'!$A$5:$AD$750,MATCH(G$4,'TD SOP+PROFORM'!$B$2:$AT$2,0)+1,0),"")</f>
        <v/>
      </c>
      <c r="H389" s="26" t="str">
        <f t="shared" si="80"/>
        <v/>
      </c>
      <c r="I389" s="25" t="str">
        <f>IFERROR(VLOOKUP($A389,'TD SOP+PROFORM'!$A$5:$AD$750,MATCH(I$4,'TD SOP+PROFORM'!$B$2:$AT$2,0)+1,0),"")</f>
        <v/>
      </c>
      <c r="J389" s="25" t="str">
        <f>IFERROR(VLOOKUP($A389,'TD SOP+PROFORM'!$A$5:$AD$750,MATCH(J$4,'TD SOP+PROFORM'!$B$2:$AT$2,0)+1,0),"")</f>
        <v/>
      </c>
      <c r="K389" s="26" t="str">
        <f t="shared" si="81"/>
        <v/>
      </c>
      <c r="L389" s="25" t="str">
        <f>IFERROR(VLOOKUP($A389,'TD SOP+PROFORM'!$A$5:$AD$750,MATCH(L$4,'TD SOP+PROFORM'!$B$2:$AT$2,0)+1,0),"")</f>
        <v/>
      </c>
      <c r="M389" s="25" t="str">
        <f>IFERROR(VLOOKUP($A389,'TD SOP+PROFORM'!$A$5:$AD$750,MATCH(M$4,'TD SOP+PROFORM'!$B$2:$AT$2,0)+1,0),"")</f>
        <v/>
      </c>
      <c r="N389" s="26" t="str">
        <f t="shared" si="82"/>
        <v/>
      </c>
      <c r="O389" s="25">
        <f>IFERROR(VLOOKUP($A389,'TD SOP+PROFORM'!$A$5:$AD$750,MATCH(O$4,'TD SOP+PROFORM'!$B$2:$AD$2,0)+1,0),0)+IFERROR(VLOOKUP($A389,'TD SOP+PROFORM'!$A$5:$AD$750,MATCH(O$2,'TD SOP+PROFORM'!$B$2:$AD$2,0)+1,0),0)</f>
        <v>0</v>
      </c>
      <c r="P389" s="25">
        <f>IFERROR(VLOOKUP($A389,'TD SOP+PROFORM'!$A$5:$AD$750,MATCH(P$4,'TD SOP+PROFORM'!$B$2:$AD$2,0)+1,0),0)+IFERROR(VLOOKUP($A389,'TD SOP+PROFORM'!$A$5:$AD$750,MATCH(P$2,'TD SOP+PROFORM'!$B$2:$AD$2,0)+1,0),0)</f>
        <v>0</v>
      </c>
      <c r="Q389" s="26" t="str">
        <f t="shared" si="83"/>
        <v/>
      </c>
      <c r="R389" s="25">
        <f>IFERROR(VLOOKUP($A389,'TD SOP+PROFORM'!$A$5:$AD$750,MATCH(R$4,'TD SOP+PROFORM'!$B$2:$AD$2,0)+1,0),0)+IFERROR(VLOOKUP($A389,'TD SOP+PROFORM'!$A$5:$AD$750,MATCH(R$2,'TD SOP+PROFORM'!$B$2:$AD$2,0)+1,0),0)</f>
        <v>0</v>
      </c>
      <c r="S389" s="25">
        <f>IFERROR(VLOOKUP($A389,'TD SOP+PROFORM'!$A$5:$AD$750,MATCH(S$4,'TD SOP+PROFORM'!$B$2:$AD$2,0)+1,0),0)+IFERROR(VLOOKUP($A389,'TD SOP+PROFORM'!$A$5:$AD$750,MATCH(S$2,'TD SOP+PROFORM'!$B$2:$AD$2,0)+1,0),0)</f>
        <v>0</v>
      </c>
      <c r="T389" s="26" t="str">
        <f t="shared" si="84"/>
        <v/>
      </c>
      <c r="U389" s="25">
        <f>IFERROR(VLOOKUP($A389,'TD SOP+PROFORM'!$A$5:$AD$750,MATCH(U$4,'TD SOP+PROFORM'!$B$2:$AD$2,0)+1,0),0)+IFERROR(VLOOKUP($A389,'TD SOP+PROFORM'!$A$5:$AD$750,MATCH(U$2,'TD SOP+PROFORM'!$B$2:$AD$2,0)+1,0),0)</f>
        <v>0</v>
      </c>
      <c r="V389" s="25">
        <f>IFERROR(VLOOKUP($A389,'TD SOP+PROFORM'!$A$5:$AD$750,MATCH(V$4,'TD SOP+PROFORM'!$B$2:$AD$2,0)+1,0),0)+IFERROR(VLOOKUP($A389,'TD SOP+PROFORM'!$A$5:$AD$750,MATCH(V$2,'TD SOP+PROFORM'!$B$2:$AD$2,0)+1,0),0)</f>
        <v>0</v>
      </c>
      <c r="W389" s="26" t="str">
        <f t="shared" si="85"/>
        <v/>
      </c>
      <c r="X389" s="25">
        <f>IFERROR(VLOOKUP($A389,'TD SOP+PROFORM'!$A$5:$AD$750,MATCH(X$4,'TD SOP+PROFORM'!$B$2:$AD$2,0)+1,0),0)+IFERROR(VLOOKUP($A389,'TD SOP+PROFORM'!$A$5:$AD$750,MATCH(X$2,'TD SOP+PROFORM'!$B$2:$AD$2,0)+1,0),0)</f>
        <v>0</v>
      </c>
      <c r="Y389" s="25">
        <f>IFERROR(VLOOKUP($A389,'TD SOP+PROFORM'!$A$5:$AD$750,MATCH(Y$4,'TD SOP+PROFORM'!$B$2:$AD$2,0)+1,0),0)+IFERROR(VLOOKUP($A389,'TD SOP+PROFORM'!$A$5:$AD$750,MATCH(Y$2,'TD SOP+PROFORM'!$B$2:$AD$2,0)+1,0),0)</f>
        <v>0</v>
      </c>
      <c r="Z389" s="26" t="str">
        <f t="shared" si="86"/>
        <v/>
      </c>
      <c r="AA389" s="25">
        <f>IFERROR(VLOOKUP($A389,'TD SOP+PROFORM'!$A$5:$AD$750,MATCH(AA$4,'TD SOP+PROFORM'!$B$2:$AD$2,0)+1,0),0)+IFERROR(VLOOKUP($A389,'TD SOP+PROFORM'!$A$5:$AD$750,MATCH(AA$2,'TD SOP+PROFORM'!$B$2:$AD$2,0)+1,0),0)</f>
        <v>0</v>
      </c>
      <c r="AB389" s="25">
        <f>IFERROR(VLOOKUP($A389,'TD SOP+PROFORM'!$A$5:$AD$750,MATCH(AB$4,'TD SOP+PROFORM'!$B$2:$AD$2,0)+1,0),0)+IFERROR(VLOOKUP($A389,'TD SOP+PROFORM'!$A$5:$AD$750,MATCH(AB$2,'TD SOP+PROFORM'!$B$2:$AD$2,0)+1,0),0)</f>
        <v>0</v>
      </c>
      <c r="AC389" s="26" t="str">
        <f t="shared" si="87"/>
        <v/>
      </c>
      <c r="AD389" s="25">
        <f>IFERROR(VLOOKUP($A389,'TD SOP+PROFORM'!$A$5:$AD$750,MATCH(AD$4,'TD SOP+PROFORM'!$B$2:$AD$2,0)+1,0),0)+IFERROR(VLOOKUP($A389,'TD SOP+PROFORM'!$A$5:$AD$750,MATCH(AD$2,'TD SOP+PROFORM'!$B$2:$AD$2,0)+1,0),0)</f>
        <v>0</v>
      </c>
      <c r="AE389" s="25">
        <f>IFERROR(VLOOKUP($A389,'TD SOP+PROFORM'!$A$5:$AD$750,MATCH(AE$4,'TD SOP+PROFORM'!$B$2:$AD$2,0)+1,0),0)+IFERROR(VLOOKUP($A389,'TD SOP+PROFORM'!$A$5:$AD$750,MATCH(AE$2,'TD SOP+PROFORM'!$B$2:$AD$2,0)+1,0),0)</f>
        <v>0</v>
      </c>
      <c r="AF389" s="26" t="str">
        <f t="shared" si="88"/>
        <v/>
      </c>
      <c r="AG389" s="25">
        <f>IFERROR(VLOOKUP($A389,'TD SOP+PROFORM'!$A$5:$AD$750,MATCH(AG$4,'TD SOP+PROFORM'!$B$2:$AD$2,0)+1,0),0)+IFERROR(VLOOKUP($A389,'TD SOP+PROFORM'!$A$5:$AD$750,MATCH(AG$2,'TD SOP+PROFORM'!$B$2:$AD$2,0)+1,0),0)</f>
        <v>0</v>
      </c>
      <c r="AH389" s="25">
        <f>IFERROR(VLOOKUP($A389,'TD SOP+PROFORM'!$A$5:$AD$750,MATCH(AH$4,'TD SOP+PROFORM'!$B$2:$AD$2,0)+1,0),0)+IFERROR(VLOOKUP($A389,'TD SOP+PROFORM'!$A$5:$AD$750,MATCH(AH$2,'TD SOP+PROFORM'!$B$2:$AD$2,0)+1,0),0)</f>
        <v>0</v>
      </c>
      <c r="AI389" s="26" t="str">
        <f t="shared" si="89"/>
        <v/>
      </c>
      <c r="AJ389" s="25">
        <f>IFERROR(VLOOKUP($A389,'TD SOP+PROFORM'!$A$5:$AD$750,MATCH(AJ$4,'TD SOP+PROFORM'!$B$2:$AD$2,0)+1,0),0)+IFERROR(VLOOKUP($A389,'TD SOP+PROFORM'!$A$5:$AD$750,MATCH(AJ$2,'TD SOP+PROFORM'!$B$2:$AD$2,0)+1,0),0)</f>
        <v>0</v>
      </c>
      <c r="AK389" s="25">
        <f>IFERROR(VLOOKUP($A389,'TD SOP+PROFORM'!$A$5:$AD$750,MATCH(AK$4,'TD SOP+PROFORM'!$B$2:$AD$2,0)+1,0),0)+IFERROR(VLOOKUP($A389,'TD SOP+PROFORM'!$A$5:$AD$750,MATCH(AK$2,'TD SOP+PROFORM'!$B$2:$AD$2,0)+1,0),0)</f>
        <v>0</v>
      </c>
      <c r="AL389" s="26" t="str">
        <f t="shared" si="90"/>
        <v/>
      </c>
      <c r="AM389" s="25">
        <f t="shared" si="92"/>
        <v>0</v>
      </c>
      <c r="AN389" s="25">
        <f t="shared" si="92"/>
        <v>0</v>
      </c>
      <c r="AO389" s="26" t="str">
        <f t="shared" si="91"/>
        <v/>
      </c>
    </row>
    <row r="390" spans="1:41" x14ac:dyDescent="0.35">
      <c r="A390" s="24">
        <f>IF(AND('TD SOP+PROFORM'!A387&lt;&gt;"",'TD SOP+PROFORM'!A387&lt;&gt;"TOTAL"),'TD SOP+PROFORM'!A387,0)</f>
        <v>0</v>
      </c>
      <c r="C390" s="25" t="str">
        <f>IFERROR(VLOOKUP($A390,'TD SOP+PROFORM'!$A$5:$AD$750,MATCH(C$4,'TD SOP+PROFORM'!$B$2:$AT$2,0)+1,0),"")</f>
        <v/>
      </c>
      <c r="D390" s="25" t="str">
        <f>IFERROR(VLOOKUP($A390,'TD SOP+PROFORM'!$A$5:$AD$750,MATCH(D$4,'TD SOP+PROFORM'!$B$2:$AT$2,0)+1,0),"")</f>
        <v/>
      </c>
      <c r="E390" s="26" t="str">
        <f t="shared" si="79"/>
        <v/>
      </c>
      <c r="F390" s="25" t="str">
        <f>IFERROR(VLOOKUP($A390,'TD SOP+PROFORM'!$A$5:$AD$750,MATCH(F$4,'TD SOP+PROFORM'!$B$2:$AT$2,0)+1,0),"")</f>
        <v/>
      </c>
      <c r="G390" s="25" t="str">
        <f>IFERROR(VLOOKUP($A390,'TD SOP+PROFORM'!$A$5:$AD$750,MATCH(G$4,'TD SOP+PROFORM'!$B$2:$AT$2,0)+1,0),"")</f>
        <v/>
      </c>
      <c r="H390" s="26" t="str">
        <f t="shared" si="80"/>
        <v/>
      </c>
      <c r="I390" s="25" t="str">
        <f>IFERROR(VLOOKUP($A390,'TD SOP+PROFORM'!$A$5:$AD$750,MATCH(I$4,'TD SOP+PROFORM'!$B$2:$AT$2,0)+1,0),"")</f>
        <v/>
      </c>
      <c r="J390" s="25" t="str">
        <f>IFERROR(VLOOKUP($A390,'TD SOP+PROFORM'!$A$5:$AD$750,MATCH(J$4,'TD SOP+PROFORM'!$B$2:$AT$2,0)+1,0),"")</f>
        <v/>
      </c>
      <c r="K390" s="26" t="str">
        <f t="shared" si="81"/>
        <v/>
      </c>
      <c r="L390" s="25" t="str">
        <f>IFERROR(VLOOKUP($A390,'TD SOP+PROFORM'!$A$5:$AD$750,MATCH(L$4,'TD SOP+PROFORM'!$B$2:$AT$2,0)+1,0),"")</f>
        <v/>
      </c>
      <c r="M390" s="25" t="str">
        <f>IFERROR(VLOOKUP($A390,'TD SOP+PROFORM'!$A$5:$AD$750,MATCH(M$4,'TD SOP+PROFORM'!$B$2:$AT$2,0)+1,0),"")</f>
        <v/>
      </c>
      <c r="N390" s="26" t="str">
        <f t="shared" si="82"/>
        <v/>
      </c>
      <c r="O390" s="25">
        <f>IFERROR(VLOOKUP($A390,'TD SOP+PROFORM'!$A$5:$AD$750,MATCH(O$4,'TD SOP+PROFORM'!$B$2:$AD$2,0)+1,0),0)+IFERROR(VLOOKUP($A390,'TD SOP+PROFORM'!$A$5:$AD$750,MATCH(O$2,'TD SOP+PROFORM'!$B$2:$AD$2,0)+1,0),0)</f>
        <v>0</v>
      </c>
      <c r="P390" s="25">
        <f>IFERROR(VLOOKUP($A390,'TD SOP+PROFORM'!$A$5:$AD$750,MATCH(P$4,'TD SOP+PROFORM'!$B$2:$AD$2,0)+1,0),0)+IFERROR(VLOOKUP($A390,'TD SOP+PROFORM'!$A$5:$AD$750,MATCH(P$2,'TD SOP+PROFORM'!$B$2:$AD$2,0)+1,0),0)</f>
        <v>0</v>
      </c>
      <c r="Q390" s="26" t="str">
        <f t="shared" si="83"/>
        <v/>
      </c>
      <c r="R390" s="25">
        <f>IFERROR(VLOOKUP($A390,'TD SOP+PROFORM'!$A$5:$AD$750,MATCH(R$4,'TD SOP+PROFORM'!$B$2:$AD$2,0)+1,0),0)+IFERROR(VLOOKUP($A390,'TD SOP+PROFORM'!$A$5:$AD$750,MATCH(R$2,'TD SOP+PROFORM'!$B$2:$AD$2,0)+1,0),0)</f>
        <v>0</v>
      </c>
      <c r="S390" s="25">
        <f>IFERROR(VLOOKUP($A390,'TD SOP+PROFORM'!$A$5:$AD$750,MATCH(S$4,'TD SOP+PROFORM'!$B$2:$AD$2,0)+1,0),0)+IFERROR(VLOOKUP($A390,'TD SOP+PROFORM'!$A$5:$AD$750,MATCH(S$2,'TD SOP+PROFORM'!$B$2:$AD$2,0)+1,0),0)</f>
        <v>0</v>
      </c>
      <c r="T390" s="26" t="str">
        <f t="shared" si="84"/>
        <v/>
      </c>
      <c r="U390" s="25">
        <f>IFERROR(VLOOKUP($A390,'TD SOP+PROFORM'!$A$5:$AD$750,MATCH(U$4,'TD SOP+PROFORM'!$B$2:$AD$2,0)+1,0),0)+IFERROR(VLOOKUP($A390,'TD SOP+PROFORM'!$A$5:$AD$750,MATCH(U$2,'TD SOP+PROFORM'!$B$2:$AD$2,0)+1,0),0)</f>
        <v>0</v>
      </c>
      <c r="V390" s="25">
        <f>IFERROR(VLOOKUP($A390,'TD SOP+PROFORM'!$A$5:$AD$750,MATCH(V$4,'TD SOP+PROFORM'!$B$2:$AD$2,0)+1,0),0)+IFERROR(VLOOKUP($A390,'TD SOP+PROFORM'!$A$5:$AD$750,MATCH(V$2,'TD SOP+PROFORM'!$B$2:$AD$2,0)+1,0),0)</f>
        <v>0</v>
      </c>
      <c r="W390" s="26" t="str">
        <f t="shared" si="85"/>
        <v/>
      </c>
      <c r="X390" s="25">
        <f>IFERROR(VLOOKUP($A390,'TD SOP+PROFORM'!$A$5:$AD$750,MATCH(X$4,'TD SOP+PROFORM'!$B$2:$AD$2,0)+1,0),0)+IFERROR(VLOOKUP($A390,'TD SOP+PROFORM'!$A$5:$AD$750,MATCH(X$2,'TD SOP+PROFORM'!$B$2:$AD$2,0)+1,0),0)</f>
        <v>0</v>
      </c>
      <c r="Y390" s="25">
        <f>IFERROR(VLOOKUP($A390,'TD SOP+PROFORM'!$A$5:$AD$750,MATCH(Y$4,'TD SOP+PROFORM'!$B$2:$AD$2,0)+1,0),0)+IFERROR(VLOOKUP($A390,'TD SOP+PROFORM'!$A$5:$AD$750,MATCH(Y$2,'TD SOP+PROFORM'!$B$2:$AD$2,0)+1,0),0)</f>
        <v>0</v>
      </c>
      <c r="Z390" s="26" t="str">
        <f t="shared" si="86"/>
        <v/>
      </c>
      <c r="AA390" s="25">
        <f>IFERROR(VLOOKUP($A390,'TD SOP+PROFORM'!$A$5:$AD$750,MATCH(AA$4,'TD SOP+PROFORM'!$B$2:$AD$2,0)+1,0),0)+IFERROR(VLOOKUP($A390,'TD SOP+PROFORM'!$A$5:$AD$750,MATCH(AA$2,'TD SOP+PROFORM'!$B$2:$AD$2,0)+1,0),0)</f>
        <v>0</v>
      </c>
      <c r="AB390" s="25">
        <f>IFERROR(VLOOKUP($A390,'TD SOP+PROFORM'!$A$5:$AD$750,MATCH(AB$4,'TD SOP+PROFORM'!$B$2:$AD$2,0)+1,0),0)+IFERROR(VLOOKUP($A390,'TD SOP+PROFORM'!$A$5:$AD$750,MATCH(AB$2,'TD SOP+PROFORM'!$B$2:$AD$2,0)+1,0),0)</f>
        <v>0</v>
      </c>
      <c r="AC390" s="26" t="str">
        <f t="shared" si="87"/>
        <v/>
      </c>
      <c r="AD390" s="25">
        <f>IFERROR(VLOOKUP($A390,'TD SOP+PROFORM'!$A$5:$AD$750,MATCH(AD$4,'TD SOP+PROFORM'!$B$2:$AD$2,0)+1,0),0)+IFERROR(VLOOKUP($A390,'TD SOP+PROFORM'!$A$5:$AD$750,MATCH(AD$2,'TD SOP+PROFORM'!$B$2:$AD$2,0)+1,0),0)</f>
        <v>0</v>
      </c>
      <c r="AE390" s="25">
        <f>IFERROR(VLOOKUP($A390,'TD SOP+PROFORM'!$A$5:$AD$750,MATCH(AE$4,'TD SOP+PROFORM'!$B$2:$AD$2,0)+1,0),0)+IFERROR(VLOOKUP($A390,'TD SOP+PROFORM'!$A$5:$AD$750,MATCH(AE$2,'TD SOP+PROFORM'!$B$2:$AD$2,0)+1,0),0)</f>
        <v>0</v>
      </c>
      <c r="AF390" s="26" t="str">
        <f t="shared" si="88"/>
        <v/>
      </c>
      <c r="AG390" s="25">
        <f>IFERROR(VLOOKUP($A390,'TD SOP+PROFORM'!$A$5:$AD$750,MATCH(AG$4,'TD SOP+PROFORM'!$B$2:$AD$2,0)+1,0),0)+IFERROR(VLOOKUP($A390,'TD SOP+PROFORM'!$A$5:$AD$750,MATCH(AG$2,'TD SOP+PROFORM'!$B$2:$AD$2,0)+1,0),0)</f>
        <v>0</v>
      </c>
      <c r="AH390" s="25">
        <f>IFERROR(VLOOKUP($A390,'TD SOP+PROFORM'!$A$5:$AD$750,MATCH(AH$4,'TD SOP+PROFORM'!$B$2:$AD$2,0)+1,0),0)+IFERROR(VLOOKUP($A390,'TD SOP+PROFORM'!$A$5:$AD$750,MATCH(AH$2,'TD SOP+PROFORM'!$B$2:$AD$2,0)+1,0),0)</f>
        <v>0</v>
      </c>
      <c r="AI390" s="26" t="str">
        <f t="shared" si="89"/>
        <v/>
      </c>
      <c r="AJ390" s="25">
        <f>IFERROR(VLOOKUP($A390,'TD SOP+PROFORM'!$A$5:$AD$750,MATCH(AJ$4,'TD SOP+PROFORM'!$B$2:$AD$2,0)+1,0),0)+IFERROR(VLOOKUP($A390,'TD SOP+PROFORM'!$A$5:$AD$750,MATCH(AJ$2,'TD SOP+PROFORM'!$B$2:$AD$2,0)+1,0),0)</f>
        <v>0</v>
      </c>
      <c r="AK390" s="25">
        <f>IFERROR(VLOOKUP($A390,'TD SOP+PROFORM'!$A$5:$AD$750,MATCH(AK$4,'TD SOP+PROFORM'!$B$2:$AD$2,0)+1,0),0)+IFERROR(VLOOKUP($A390,'TD SOP+PROFORM'!$A$5:$AD$750,MATCH(AK$2,'TD SOP+PROFORM'!$B$2:$AD$2,0)+1,0),0)</f>
        <v>0</v>
      </c>
      <c r="AL390" s="26" t="str">
        <f t="shared" si="90"/>
        <v/>
      </c>
      <c r="AM390" s="25">
        <f t="shared" si="92"/>
        <v>0</v>
      </c>
      <c r="AN390" s="25">
        <f t="shared" si="92"/>
        <v>0</v>
      </c>
      <c r="AO390" s="26" t="str">
        <f t="shared" si="91"/>
        <v/>
      </c>
    </row>
    <row r="391" spans="1:41" x14ac:dyDescent="0.35">
      <c r="A391" s="24">
        <f>IF(AND('TD SOP+PROFORM'!A388&lt;&gt;"",'TD SOP+PROFORM'!A388&lt;&gt;"TOTAL"),'TD SOP+PROFORM'!A388,0)</f>
        <v>0</v>
      </c>
      <c r="C391" s="25" t="str">
        <f>IFERROR(VLOOKUP($A391,'TD SOP+PROFORM'!$A$5:$AD$750,MATCH(C$4,'TD SOP+PROFORM'!$B$2:$AT$2,0)+1,0),"")</f>
        <v/>
      </c>
      <c r="D391" s="25" t="str">
        <f>IFERROR(VLOOKUP($A391,'TD SOP+PROFORM'!$A$5:$AD$750,MATCH(D$4,'TD SOP+PROFORM'!$B$2:$AT$2,0)+1,0),"")</f>
        <v/>
      </c>
      <c r="E391" s="26" t="str">
        <f t="shared" si="79"/>
        <v/>
      </c>
      <c r="F391" s="25" t="str">
        <f>IFERROR(VLOOKUP($A391,'TD SOP+PROFORM'!$A$5:$AD$750,MATCH(F$4,'TD SOP+PROFORM'!$B$2:$AT$2,0)+1,0),"")</f>
        <v/>
      </c>
      <c r="G391" s="25" t="str">
        <f>IFERROR(VLOOKUP($A391,'TD SOP+PROFORM'!$A$5:$AD$750,MATCH(G$4,'TD SOP+PROFORM'!$B$2:$AT$2,0)+1,0),"")</f>
        <v/>
      </c>
      <c r="H391" s="26" t="str">
        <f t="shared" si="80"/>
        <v/>
      </c>
      <c r="I391" s="25" t="str">
        <f>IFERROR(VLOOKUP($A391,'TD SOP+PROFORM'!$A$5:$AD$750,MATCH(I$4,'TD SOP+PROFORM'!$B$2:$AT$2,0)+1,0),"")</f>
        <v/>
      </c>
      <c r="J391" s="25" t="str">
        <f>IFERROR(VLOOKUP($A391,'TD SOP+PROFORM'!$A$5:$AD$750,MATCH(J$4,'TD SOP+PROFORM'!$B$2:$AT$2,0)+1,0),"")</f>
        <v/>
      </c>
      <c r="K391" s="26" t="str">
        <f t="shared" si="81"/>
        <v/>
      </c>
      <c r="L391" s="25" t="str">
        <f>IFERROR(VLOOKUP($A391,'TD SOP+PROFORM'!$A$5:$AD$750,MATCH(L$4,'TD SOP+PROFORM'!$B$2:$AT$2,0)+1,0),"")</f>
        <v/>
      </c>
      <c r="M391" s="25" t="str">
        <f>IFERROR(VLOOKUP($A391,'TD SOP+PROFORM'!$A$5:$AD$750,MATCH(M$4,'TD SOP+PROFORM'!$B$2:$AT$2,0)+1,0),"")</f>
        <v/>
      </c>
      <c r="N391" s="26" t="str">
        <f t="shared" si="82"/>
        <v/>
      </c>
      <c r="O391" s="25">
        <f>IFERROR(VLOOKUP($A391,'TD SOP+PROFORM'!$A$5:$AD$750,MATCH(O$4,'TD SOP+PROFORM'!$B$2:$AD$2,0)+1,0),0)+IFERROR(VLOOKUP($A391,'TD SOP+PROFORM'!$A$5:$AD$750,MATCH(O$2,'TD SOP+PROFORM'!$B$2:$AD$2,0)+1,0),0)</f>
        <v>0</v>
      </c>
      <c r="P391" s="25">
        <f>IFERROR(VLOOKUP($A391,'TD SOP+PROFORM'!$A$5:$AD$750,MATCH(P$4,'TD SOP+PROFORM'!$B$2:$AD$2,0)+1,0),0)+IFERROR(VLOOKUP($A391,'TD SOP+PROFORM'!$A$5:$AD$750,MATCH(P$2,'TD SOP+PROFORM'!$B$2:$AD$2,0)+1,0),0)</f>
        <v>0</v>
      </c>
      <c r="Q391" s="26" t="str">
        <f t="shared" si="83"/>
        <v/>
      </c>
      <c r="R391" s="25">
        <f>IFERROR(VLOOKUP($A391,'TD SOP+PROFORM'!$A$5:$AD$750,MATCH(R$4,'TD SOP+PROFORM'!$B$2:$AD$2,0)+1,0),0)+IFERROR(VLOOKUP($A391,'TD SOP+PROFORM'!$A$5:$AD$750,MATCH(R$2,'TD SOP+PROFORM'!$B$2:$AD$2,0)+1,0),0)</f>
        <v>0</v>
      </c>
      <c r="S391" s="25">
        <f>IFERROR(VLOOKUP($A391,'TD SOP+PROFORM'!$A$5:$AD$750,MATCH(S$4,'TD SOP+PROFORM'!$B$2:$AD$2,0)+1,0),0)+IFERROR(VLOOKUP($A391,'TD SOP+PROFORM'!$A$5:$AD$750,MATCH(S$2,'TD SOP+PROFORM'!$B$2:$AD$2,0)+1,0),0)</f>
        <v>0</v>
      </c>
      <c r="T391" s="26" t="str">
        <f t="shared" si="84"/>
        <v/>
      </c>
      <c r="U391" s="25">
        <f>IFERROR(VLOOKUP($A391,'TD SOP+PROFORM'!$A$5:$AD$750,MATCH(U$4,'TD SOP+PROFORM'!$B$2:$AD$2,0)+1,0),0)+IFERROR(VLOOKUP($A391,'TD SOP+PROFORM'!$A$5:$AD$750,MATCH(U$2,'TD SOP+PROFORM'!$B$2:$AD$2,0)+1,0),0)</f>
        <v>0</v>
      </c>
      <c r="V391" s="25">
        <f>IFERROR(VLOOKUP($A391,'TD SOP+PROFORM'!$A$5:$AD$750,MATCH(V$4,'TD SOP+PROFORM'!$B$2:$AD$2,0)+1,0),0)+IFERROR(VLOOKUP($A391,'TD SOP+PROFORM'!$A$5:$AD$750,MATCH(V$2,'TD SOP+PROFORM'!$B$2:$AD$2,0)+1,0),0)</f>
        <v>0</v>
      </c>
      <c r="W391" s="26" t="str">
        <f t="shared" si="85"/>
        <v/>
      </c>
      <c r="X391" s="25">
        <f>IFERROR(VLOOKUP($A391,'TD SOP+PROFORM'!$A$5:$AD$750,MATCH(X$4,'TD SOP+PROFORM'!$B$2:$AD$2,0)+1,0),0)+IFERROR(VLOOKUP($A391,'TD SOP+PROFORM'!$A$5:$AD$750,MATCH(X$2,'TD SOP+PROFORM'!$B$2:$AD$2,0)+1,0),0)</f>
        <v>0</v>
      </c>
      <c r="Y391" s="25">
        <f>IFERROR(VLOOKUP($A391,'TD SOP+PROFORM'!$A$5:$AD$750,MATCH(Y$4,'TD SOP+PROFORM'!$B$2:$AD$2,0)+1,0),0)+IFERROR(VLOOKUP($A391,'TD SOP+PROFORM'!$A$5:$AD$750,MATCH(Y$2,'TD SOP+PROFORM'!$B$2:$AD$2,0)+1,0),0)</f>
        <v>0</v>
      </c>
      <c r="Z391" s="26" t="str">
        <f t="shared" si="86"/>
        <v/>
      </c>
      <c r="AA391" s="25">
        <f>IFERROR(VLOOKUP($A391,'TD SOP+PROFORM'!$A$5:$AD$750,MATCH(AA$4,'TD SOP+PROFORM'!$B$2:$AD$2,0)+1,0),0)+IFERROR(VLOOKUP($A391,'TD SOP+PROFORM'!$A$5:$AD$750,MATCH(AA$2,'TD SOP+PROFORM'!$B$2:$AD$2,0)+1,0),0)</f>
        <v>0</v>
      </c>
      <c r="AB391" s="25">
        <f>IFERROR(VLOOKUP($A391,'TD SOP+PROFORM'!$A$5:$AD$750,MATCH(AB$4,'TD SOP+PROFORM'!$B$2:$AD$2,0)+1,0),0)+IFERROR(VLOOKUP($A391,'TD SOP+PROFORM'!$A$5:$AD$750,MATCH(AB$2,'TD SOP+PROFORM'!$B$2:$AD$2,0)+1,0),0)</f>
        <v>0</v>
      </c>
      <c r="AC391" s="26" t="str">
        <f t="shared" si="87"/>
        <v/>
      </c>
      <c r="AD391" s="25">
        <f>IFERROR(VLOOKUP($A391,'TD SOP+PROFORM'!$A$5:$AD$750,MATCH(AD$4,'TD SOP+PROFORM'!$B$2:$AD$2,0)+1,0),0)+IFERROR(VLOOKUP($A391,'TD SOP+PROFORM'!$A$5:$AD$750,MATCH(AD$2,'TD SOP+PROFORM'!$B$2:$AD$2,0)+1,0),0)</f>
        <v>0</v>
      </c>
      <c r="AE391" s="25">
        <f>IFERROR(VLOOKUP($A391,'TD SOP+PROFORM'!$A$5:$AD$750,MATCH(AE$4,'TD SOP+PROFORM'!$B$2:$AD$2,0)+1,0),0)+IFERROR(VLOOKUP($A391,'TD SOP+PROFORM'!$A$5:$AD$750,MATCH(AE$2,'TD SOP+PROFORM'!$B$2:$AD$2,0)+1,0),0)</f>
        <v>0</v>
      </c>
      <c r="AF391" s="26" t="str">
        <f t="shared" si="88"/>
        <v/>
      </c>
      <c r="AG391" s="25">
        <f>IFERROR(VLOOKUP($A391,'TD SOP+PROFORM'!$A$5:$AD$750,MATCH(AG$4,'TD SOP+PROFORM'!$B$2:$AD$2,0)+1,0),0)+IFERROR(VLOOKUP($A391,'TD SOP+PROFORM'!$A$5:$AD$750,MATCH(AG$2,'TD SOP+PROFORM'!$B$2:$AD$2,0)+1,0),0)</f>
        <v>0</v>
      </c>
      <c r="AH391" s="25">
        <f>IFERROR(VLOOKUP($A391,'TD SOP+PROFORM'!$A$5:$AD$750,MATCH(AH$4,'TD SOP+PROFORM'!$B$2:$AD$2,0)+1,0),0)+IFERROR(VLOOKUP($A391,'TD SOP+PROFORM'!$A$5:$AD$750,MATCH(AH$2,'TD SOP+PROFORM'!$B$2:$AD$2,0)+1,0),0)</f>
        <v>0</v>
      </c>
      <c r="AI391" s="26" t="str">
        <f t="shared" si="89"/>
        <v/>
      </c>
      <c r="AJ391" s="25">
        <f>IFERROR(VLOOKUP($A391,'TD SOP+PROFORM'!$A$5:$AD$750,MATCH(AJ$4,'TD SOP+PROFORM'!$B$2:$AD$2,0)+1,0),0)+IFERROR(VLOOKUP($A391,'TD SOP+PROFORM'!$A$5:$AD$750,MATCH(AJ$2,'TD SOP+PROFORM'!$B$2:$AD$2,0)+1,0),0)</f>
        <v>0</v>
      </c>
      <c r="AK391" s="25">
        <f>IFERROR(VLOOKUP($A391,'TD SOP+PROFORM'!$A$5:$AD$750,MATCH(AK$4,'TD SOP+PROFORM'!$B$2:$AD$2,0)+1,0),0)+IFERROR(VLOOKUP($A391,'TD SOP+PROFORM'!$A$5:$AD$750,MATCH(AK$2,'TD SOP+PROFORM'!$B$2:$AD$2,0)+1,0),0)</f>
        <v>0</v>
      </c>
      <c r="AL391" s="26" t="str">
        <f t="shared" si="90"/>
        <v/>
      </c>
      <c r="AM391" s="25">
        <f t="shared" si="92"/>
        <v>0</v>
      </c>
      <c r="AN391" s="25">
        <f t="shared" si="92"/>
        <v>0</v>
      </c>
      <c r="AO391" s="26" t="str">
        <f t="shared" si="91"/>
        <v/>
      </c>
    </row>
    <row r="392" spans="1:41" x14ac:dyDescent="0.35">
      <c r="A392" s="24">
        <f>IF(AND('TD SOP+PROFORM'!A389&lt;&gt;"",'TD SOP+PROFORM'!A389&lt;&gt;"TOTAL"),'TD SOP+PROFORM'!A389,0)</f>
        <v>0</v>
      </c>
      <c r="C392" s="25" t="str">
        <f>IFERROR(VLOOKUP($A392,'TD SOP+PROFORM'!$A$5:$AD$750,MATCH(C$4,'TD SOP+PROFORM'!$B$2:$AT$2,0)+1,0),"")</f>
        <v/>
      </c>
      <c r="D392" s="25" t="str">
        <f>IFERROR(VLOOKUP($A392,'TD SOP+PROFORM'!$A$5:$AD$750,MATCH(D$4,'TD SOP+PROFORM'!$B$2:$AT$2,0)+1,0),"")</f>
        <v/>
      </c>
      <c r="E392" s="26" t="str">
        <f t="shared" si="79"/>
        <v/>
      </c>
      <c r="F392" s="25" t="str">
        <f>IFERROR(VLOOKUP($A392,'TD SOP+PROFORM'!$A$5:$AD$750,MATCH(F$4,'TD SOP+PROFORM'!$B$2:$AT$2,0)+1,0),"")</f>
        <v/>
      </c>
      <c r="G392" s="25" t="str">
        <f>IFERROR(VLOOKUP($A392,'TD SOP+PROFORM'!$A$5:$AD$750,MATCH(G$4,'TD SOP+PROFORM'!$B$2:$AT$2,0)+1,0),"")</f>
        <v/>
      </c>
      <c r="H392" s="26" t="str">
        <f t="shared" si="80"/>
        <v/>
      </c>
      <c r="I392" s="25" t="str">
        <f>IFERROR(VLOOKUP($A392,'TD SOP+PROFORM'!$A$5:$AD$750,MATCH(I$4,'TD SOP+PROFORM'!$B$2:$AT$2,0)+1,0),"")</f>
        <v/>
      </c>
      <c r="J392" s="25" t="str">
        <f>IFERROR(VLOOKUP($A392,'TD SOP+PROFORM'!$A$5:$AD$750,MATCH(J$4,'TD SOP+PROFORM'!$B$2:$AT$2,0)+1,0),"")</f>
        <v/>
      </c>
      <c r="K392" s="26" t="str">
        <f t="shared" si="81"/>
        <v/>
      </c>
      <c r="L392" s="25" t="str">
        <f>IFERROR(VLOOKUP($A392,'TD SOP+PROFORM'!$A$5:$AD$750,MATCH(L$4,'TD SOP+PROFORM'!$B$2:$AT$2,0)+1,0),"")</f>
        <v/>
      </c>
      <c r="M392" s="25" t="str">
        <f>IFERROR(VLOOKUP($A392,'TD SOP+PROFORM'!$A$5:$AD$750,MATCH(M$4,'TD SOP+PROFORM'!$B$2:$AT$2,0)+1,0),"")</f>
        <v/>
      </c>
      <c r="N392" s="26" t="str">
        <f t="shared" si="82"/>
        <v/>
      </c>
      <c r="O392" s="25">
        <f>IFERROR(VLOOKUP($A392,'TD SOP+PROFORM'!$A$5:$AD$750,MATCH(O$4,'TD SOP+PROFORM'!$B$2:$AD$2,0)+1,0),0)+IFERROR(VLOOKUP($A392,'TD SOP+PROFORM'!$A$5:$AD$750,MATCH(O$2,'TD SOP+PROFORM'!$B$2:$AD$2,0)+1,0),0)</f>
        <v>0</v>
      </c>
      <c r="P392" s="25">
        <f>IFERROR(VLOOKUP($A392,'TD SOP+PROFORM'!$A$5:$AD$750,MATCH(P$4,'TD SOP+PROFORM'!$B$2:$AD$2,0)+1,0),0)+IFERROR(VLOOKUP($A392,'TD SOP+PROFORM'!$A$5:$AD$750,MATCH(P$2,'TD SOP+PROFORM'!$B$2:$AD$2,0)+1,0),0)</f>
        <v>0</v>
      </c>
      <c r="Q392" s="26" t="str">
        <f t="shared" si="83"/>
        <v/>
      </c>
      <c r="R392" s="25">
        <f>IFERROR(VLOOKUP($A392,'TD SOP+PROFORM'!$A$5:$AD$750,MATCH(R$4,'TD SOP+PROFORM'!$B$2:$AD$2,0)+1,0),0)+IFERROR(VLOOKUP($A392,'TD SOP+PROFORM'!$A$5:$AD$750,MATCH(R$2,'TD SOP+PROFORM'!$B$2:$AD$2,0)+1,0),0)</f>
        <v>0</v>
      </c>
      <c r="S392" s="25">
        <f>IFERROR(VLOOKUP($A392,'TD SOP+PROFORM'!$A$5:$AD$750,MATCH(S$4,'TD SOP+PROFORM'!$B$2:$AD$2,0)+1,0),0)+IFERROR(VLOOKUP($A392,'TD SOP+PROFORM'!$A$5:$AD$750,MATCH(S$2,'TD SOP+PROFORM'!$B$2:$AD$2,0)+1,0),0)</f>
        <v>0</v>
      </c>
      <c r="T392" s="26" t="str">
        <f t="shared" si="84"/>
        <v/>
      </c>
      <c r="U392" s="25">
        <f>IFERROR(VLOOKUP($A392,'TD SOP+PROFORM'!$A$5:$AD$750,MATCH(U$4,'TD SOP+PROFORM'!$B$2:$AD$2,0)+1,0),0)+IFERROR(VLOOKUP($A392,'TD SOP+PROFORM'!$A$5:$AD$750,MATCH(U$2,'TD SOP+PROFORM'!$B$2:$AD$2,0)+1,0),0)</f>
        <v>0</v>
      </c>
      <c r="V392" s="25">
        <f>IFERROR(VLOOKUP($A392,'TD SOP+PROFORM'!$A$5:$AD$750,MATCH(V$4,'TD SOP+PROFORM'!$B$2:$AD$2,0)+1,0),0)+IFERROR(VLOOKUP($A392,'TD SOP+PROFORM'!$A$5:$AD$750,MATCH(V$2,'TD SOP+PROFORM'!$B$2:$AD$2,0)+1,0),0)</f>
        <v>0</v>
      </c>
      <c r="W392" s="26" t="str">
        <f t="shared" si="85"/>
        <v/>
      </c>
      <c r="X392" s="25">
        <f>IFERROR(VLOOKUP($A392,'TD SOP+PROFORM'!$A$5:$AD$750,MATCH(X$4,'TD SOP+PROFORM'!$B$2:$AD$2,0)+1,0),0)+IFERROR(VLOOKUP($A392,'TD SOP+PROFORM'!$A$5:$AD$750,MATCH(X$2,'TD SOP+PROFORM'!$B$2:$AD$2,0)+1,0),0)</f>
        <v>0</v>
      </c>
      <c r="Y392" s="25">
        <f>IFERROR(VLOOKUP($A392,'TD SOP+PROFORM'!$A$5:$AD$750,MATCH(Y$4,'TD SOP+PROFORM'!$B$2:$AD$2,0)+1,0),0)+IFERROR(VLOOKUP($A392,'TD SOP+PROFORM'!$A$5:$AD$750,MATCH(Y$2,'TD SOP+PROFORM'!$B$2:$AD$2,0)+1,0),0)</f>
        <v>0</v>
      </c>
      <c r="Z392" s="26" t="str">
        <f t="shared" si="86"/>
        <v/>
      </c>
      <c r="AA392" s="25">
        <f>IFERROR(VLOOKUP($A392,'TD SOP+PROFORM'!$A$5:$AD$750,MATCH(AA$4,'TD SOP+PROFORM'!$B$2:$AD$2,0)+1,0),0)+IFERROR(VLOOKUP($A392,'TD SOP+PROFORM'!$A$5:$AD$750,MATCH(AA$2,'TD SOP+PROFORM'!$B$2:$AD$2,0)+1,0),0)</f>
        <v>0</v>
      </c>
      <c r="AB392" s="25">
        <f>IFERROR(VLOOKUP($A392,'TD SOP+PROFORM'!$A$5:$AD$750,MATCH(AB$4,'TD SOP+PROFORM'!$B$2:$AD$2,0)+1,0),0)+IFERROR(VLOOKUP($A392,'TD SOP+PROFORM'!$A$5:$AD$750,MATCH(AB$2,'TD SOP+PROFORM'!$B$2:$AD$2,0)+1,0),0)</f>
        <v>0</v>
      </c>
      <c r="AC392" s="26" t="str">
        <f t="shared" si="87"/>
        <v/>
      </c>
      <c r="AD392" s="25">
        <f>IFERROR(VLOOKUP($A392,'TD SOP+PROFORM'!$A$5:$AD$750,MATCH(AD$4,'TD SOP+PROFORM'!$B$2:$AD$2,0)+1,0),0)+IFERROR(VLOOKUP($A392,'TD SOP+PROFORM'!$A$5:$AD$750,MATCH(AD$2,'TD SOP+PROFORM'!$B$2:$AD$2,0)+1,0),0)</f>
        <v>0</v>
      </c>
      <c r="AE392" s="25">
        <f>IFERROR(VLOOKUP($A392,'TD SOP+PROFORM'!$A$5:$AD$750,MATCH(AE$4,'TD SOP+PROFORM'!$B$2:$AD$2,0)+1,0),0)+IFERROR(VLOOKUP($A392,'TD SOP+PROFORM'!$A$5:$AD$750,MATCH(AE$2,'TD SOP+PROFORM'!$B$2:$AD$2,0)+1,0),0)</f>
        <v>0</v>
      </c>
      <c r="AF392" s="26" t="str">
        <f t="shared" si="88"/>
        <v/>
      </c>
      <c r="AG392" s="25">
        <f>IFERROR(VLOOKUP($A392,'TD SOP+PROFORM'!$A$5:$AD$750,MATCH(AG$4,'TD SOP+PROFORM'!$B$2:$AD$2,0)+1,0),0)+IFERROR(VLOOKUP($A392,'TD SOP+PROFORM'!$A$5:$AD$750,MATCH(AG$2,'TD SOP+PROFORM'!$B$2:$AD$2,0)+1,0),0)</f>
        <v>0</v>
      </c>
      <c r="AH392" s="25">
        <f>IFERROR(VLOOKUP($A392,'TD SOP+PROFORM'!$A$5:$AD$750,MATCH(AH$4,'TD SOP+PROFORM'!$B$2:$AD$2,0)+1,0),0)+IFERROR(VLOOKUP($A392,'TD SOP+PROFORM'!$A$5:$AD$750,MATCH(AH$2,'TD SOP+PROFORM'!$B$2:$AD$2,0)+1,0),0)</f>
        <v>0</v>
      </c>
      <c r="AI392" s="26" t="str">
        <f t="shared" si="89"/>
        <v/>
      </c>
      <c r="AJ392" s="25">
        <f>IFERROR(VLOOKUP($A392,'TD SOP+PROFORM'!$A$5:$AD$750,MATCH(AJ$4,'TD SOP+PROFORM'!$B$2:$AD$2,0)+1,0),0)+IFERROR(VLOOKUP($A392,'TD SOP+PROFORM'!$A$5:$AD$750,MATCH(AJ$2,'TD SOP+PROFORM'!$B$2:$AD$2,0)+1,0),0)</f>
        <v>0</v>
      </c>
      <c r="AK392" s="25">
        <f>IFERROR(VLOOKUP($A392,'TD SOP+PROFORM'!$A$5:$AD$750,MATCH(AK$4,'TD SOP+PROFORM'!$B$2:$AD$2,0)+1,0),0)+IFERROR(VLOOKUP($A392,'TD SOP+PROFORM'!$A$5:$AD$750,MATCH(AK$2,'TD SOP+PROFORM'!$B$2:$AD$2,0)+1,0),0)</f>
        <v>0</v>
      </c>
      <c r="AL392" s="26" t="str">
        <f t="shared" si="90"/>
        <v/>
      </c>
      <c r="AM392" s="25">
        <f t="shared" si="92"/>
        <v>0</v>
      </c>
      <c r="AN392" s="25">
        <f t="shared" si="92"/>
        <v>0</v>
      </c>
      <c r="AO392" s="26" t="str">
        <f t="shared" si="91"/>
        <v/>
      </c>
    </row>
    <row r="393" spans="1:41" x14ac:dyDescent="0.35">
      <c r="A393" s="24">
        <f>IF(AND('TD SOP+PROFORM'!A390&lt;&gt;"",'TD SOP+PROFORM'!A390&lt;&gt;"TOTAL"),'TD SOP+PROFORM'!A390,0)</f>
        <v>0</v>
      </c>
      <c r="C393" s="25" t="str">
        <f>IFERROR(VLOOKUP($A393,'TD SOP+PROFORM'!$A$5:$AD$750,MATCH(C$4,'TD SOP+PROFORM'!$B$2:$AT$2,0)+1,0),"")</f>
        <v/>
      </c>
      <c r="D393" s="25" t="str">
        <f>IFERROR(VLOOKUP($A393,'TD SOP+PROFORM'!$A$5:$AD$750,MATCH(D$4,'TD SOP+PROFORM'!$B$2:$AT$2,0)+1,0),"")</f>
        <v/>
      </c>
      <c r="E393" s="26" t="str">
        <f t="shared" ref="E393:E456" si="93">IFERROR(C393/D393-1,"")</f>
        <v/>
      </c>
      <c r="F393" s="25" t="str">
        <f>IFERROR(VLOOKUP($A393,'TD SOP+PROFORM'!$A$5:$AD$750,MATCH(F$4,'TD SOP+PROFORM'!$B$2:$AT$2,0)+1,0),"")</f>
        <v/>
      </c>
      <c r="G393" s="25" t="str">
        <f>IFERROR(VLOOKUP($A393,'TD SOP+PROFORM'!$A$5:$AD$750,MATCH(G$4,'TD SOP+PROFORM'!$B$2:$AT$2,0)+1,0),"")</f>
        <v/>
      </c>
      <c r="H393" s="26" t="str">
        <f t="shared" ref="H393:H456" si="94">IFERROR(F393/G393-1,"")</f>
        <v/>
      </c>
      <c r="I393" s="25" t="str">
        <f>IFERROR(VLOOKUP($A393,'TD SOP+PROFORM'!$A$5:$AD$750,MATCH(I$4,'TD SOP+PROFORM'!$B$2:$AT$2,0)+1,0),"")</f>
        <v/>
      </c>
      <c r="J393" s="25" t="str">
        <f>IFERROR(VLOOKUP($A393,'TD SOP+PROFORM'!$A$5:$AD$750,MATCH(J$4,'TD SOP+PROFORM'!$B$2:$AT$2,0)+1,0),"")</f>
        <v/>
      </c>
      <c r="K393" s="26" t="str">
        <f t="shared" ref="K393:K456" si="95">IFERROR(I393/J393-1,"")</f>
        <v/>
      </c>
      <c r="L393" s="25" t="str">
        <f>IFERROR(VLOOKUP($A393,'TD SOP+PROFORM'!$A$5:$AD$750,MATCH(L$4,'TD SOP+PROFORM'!$B$2:$AT$2,0)+1,0),"")</f>
        <v/>
      </c>
      <c r="M393" s="25" t="str">
        <f>IFERROR(VLOOKUP($A393,'TD SOP+PROFORM'!$A$5:$AD$750,MATCH(M$4,'TD SOP+PROFORM'!$B$2:$AT$2,0)+1,0),"")</f>
        <v/>
      </c>
      <c r="N393" s="26" t="str">
        <f t="shared" ref="N393:N456" si="96">IFERROR(L393/M393-1,"")</f>
        <v/>
      </c>
      <c r="O393" s="25">
        <f>IFERROR(VLOOKUP($A393,'TD SOP+PROFORM'!$A$5:$AD$750,MATCH(O$4,'TD SOP+PROFORM'!$B$2:$AD$2,0)+1,0),0)+IFERROR(VLOOKUP($A393,'TD SOP+PROFORM'!$A$5:$AD$750,MATCH(O$2,'TD SOP+PROFORM'!$B$2:$AD$2,0)+1,0),0)</f>
        <v>0</v>
      </c>
      <c r="P393" s="25">
        <f>IFERROR(VLOOKUP($A393,'TD SOP+PROFORM'!$A$5:$AD$750,MATCH(P$4,'TD SOP+PROFORM'!$B$2:$AD$2,0)+1,0),0)+IFERROR(VLOOKUP($A393,'TD SOP+PROFORM'!$A$5:$AD$750,MATCH(P$2,'TD SOP+PROFORM'!$B$2:$AD$2,0)+1,0),0)</f>
        <v>0</v>
      </c>
      <c r="Q393" s="26" t="str">
        <f t="shared" ref="Q393:Q456" si="97">IFERROR(O393/P393-1,"")</f>
        <v/>
      </c>
      <c r="R393" s="25">
        <f>IFERROR(VLOOKUP($A393,'TD SOP+PROFORM'!$A$5:$AD$750,MATCH(R$4,'TD SOP+PROFORM'!$B$2:$AD$2,0)+1,0),0)+IFERROR(VLOOKUP($A393,'TD SOP+PROFORM'!$A$5:$AD$750,MATCH(R$2,'TD SOP+PROFORM'!$B$2:$AD$2,0)+1,0),0)</f>
        <v>0</v>
      </c>
      <c r="S393" s="25">
        <f>IFERROR(VLOOKUP($A393,'TD SOP+PROFORM'!$A$5:$AD$750,MATCH(S$4,'TD SOP+PROFORM'!$B$2:$AD$2,0)+1,0),0)+IFERROR(VLOOKUP($A393,'TD SOP+PROFORM'!$A$5:$AD$750,MATCH(S$2,'TD SOP+PROFORM'!$B$2:$AD$2,0)+1,0),0)</f>
        <v>0</v>
      </c>
      <c r="T393" s="26" t="str">
        <f t="shared" ref="T393:T456" si="98">IFERROR(R393/S393-1,"")</f>
        <v/>
      </c>
      <c r="U393" s="25">
        <f>IFERROR(VLOOKUP($A393,'TD SOP+PROFORM'!$A$5:$AD$750,MATCH(U$4,'TD SOP+PROFORM'!$B$2:$AD$2,0)+1,0),0)+IFERROR(VLOOKUP($A393,'TD SOP+PROFORM'!$A$5:$AD$750,MATCH(U$2,'TD SOP+PROFORM'!$B$2:$AD$2,0)+1,0),0)</f>
        <v>0</v>
      </c>
      <c r="V393" s="25">
        <f>IFERROR(VLOOKUP($A393,'TD SOP+PROFORM'!$A$5:$AD$750,MATCH(V$4,'TD SOP+PROFORM'!$B$2:$AD$2,0)+1,0),0)+IFERROR(VLOOKUP($A393,'TD SOP+PROFORM'!$A$5:$AD$750,MATCH(V$2,'TD SOP+PROFORM'!$B$2:$AD$2,0)+1,0),0)</f>
        <v>0</v>
      </c>
      <c r="W393" s="26" t="str">
        <f t="shared" ref="W393:W456" si="99">IFERROR(U393/V393-1,"")</f>
        <v/>
      </c>
      <c r="X393" s="25">
        <f>IFERROR(VLOOKUP($A393,'TD SOP+PROFORM'!$A$5:$AD$750,MATCH(X$4,'TD SOP+PROFORM'!$B$2:$AD$2,0)+1,0),0)+IFERROR(VLOOKUP($A393,'TD SOP+PROFORM'!$A$5:$AD$750,MATCH(X$2,'TD SOP+PROFORM'!$B$2:$AD$2,0)+1,0),0)</f>
        <v>0</v>
      </c>
      <c r="Y393" s="25">
        <f>IFERROR(VLOOKUP($A393,'TD SOP+PROFORM'!$A$5:$AD$750,MATCH(Y$4,'TD SOP+PROFORM'!$B$2:$AD$2,0)+1,0),0)+IFERROR(VLOOKUP($A393,'TD SOP+PROFORM'!$A$5:$AD$750,MATCH(Y$2,'TD SOP+PROFORM'!$B$2:$AD$2,0)+1,0),0)</f>
        <v>0</v>
      </c>
      <c r="Z393" s="26" t="str">
        <f t="shared" ref="Z393:Z456" si="100">IFERROR(X393/Y393-1,"")</f>
        <v/>
      </c>
      <c r="AA393" s="25">
        <f>IFERROR(VLOOKUP($A393,'TD SOP+PROFORM'!$A$5:$AD$750,MATCH(AA$4,'TD SOP+PROFORM'!$B$2:$AD$2,0)+1,0),0)+IFERROR(VLOOKUP($A393,'TD SOP+PROFORM'!$A$5:$AD$750,MATCH(AA$2,'TD SOP+PROFORM'!$B$2:$AD$2,0)+1,0),0)</f>
        <v>0</v>
      </c>
      <c r="AB393" s="25">
        <f>IFERROR(VLOOKUP($A393,'TD SOP+PROFORM'!$A$5:$AD$750,MATCH(AB$4,'TD SOP+PROFORM'!$B$2:$AD$2,0)+1,0),0)+IFERROR(VLOOKUP($A393,'TD SOP+PROFORM'!$A$5:$AD$750,MATCH(AB$2,'TD SOP+PROFORM'!$B$2:$AD$2,0)+1,0),0)</f>
        <v>0</v>
      </c>
      <c r="AC393" s="26" t="str">
        <f t="shared" ref="AC393:AC456" si="101">IFERROR(AA393/AB393-1,"")</f>
        <v/>
      </c>
      <c r="AD393" s="25">
        <f>IFERROR(VLOOKUP($A393,'TD SOP+PROFORM'!$A$5:$AD$750,MATCH(AD$4,'TD SOP+PROFORM'!$B$2:$AD$2,0)+1,0),0)+IFERROR(VLOOKUP($A393,'TD SOP+PROFORM'!$A$5:$AD$750,MATCH(AD$2,'TD SOP+PROFORM'!$B$2:$AD$2,0)+1,0),0)</f>
        <v>0</v>
      </c>
      <c r="AE393" s="25">
        <f>IFERROR(VLOOKUP($A393,'TD SOP+PROFORM'!$A$5:$AD$750,MATCH(AE$4,'TD SOP+PROFORM'!$B$2:$AD$2,0)+1,0),0)+IFERROR(VLOOKUP($A393,'TD SOP+PROFORM'!$A$5:$AD$750,MATCH(AE$2,'TD SOP+PROFORM'!$B$2:$AD$2,0)+1,0),0)</f>
        <v>0</v>
      </c>
      <c r="AF393" s="26" t="str">
        <f t="shared" ref="AF393:AF456" si="102">IFERROR(AD393/AE393-1,"")</f>
        <v/>
      </c>
      <c r="AG393" s="25">
        <f>IFERROR(VLOOKUP($A393,'TD SOP+PROFORM'!$A$5:$AD$750,MATCH(AG$4,'TD SOP+PROFORM'!$B$2:$AD$2,0)+1,0),0)+IFERROR(VLOOKUP($A393,'TD SOP+PROFORM'!$A$5:$AD$750,MATCH(AG$2,'TD SOP+PROFORM'!$B$2:$AD$2,0)+1,0),0)</f>
        <v>0</v>
      </c>
      <c r="AH393" s="25">
        <f>IFERROR(VLOOKUP($A393,'TD SOP+PROFORM'!$A$5:$AD$750,MATCH(AH$4,'TD SOP+PROFORM'!$B$2:$AD$2,0)+1,0),0)+IFERROR(VLOOKUP($A393,'TD SOP+PROFORM'!$A$5:$AD$750,MATCH(AH$2,'TD SOP+PROFORM'!$B$2:$AD$2,0)+1,0),0)</f>
        <v>0</v>
      </c>
      <c r="AI393" s="26" t="str">
        <f t="shared" ref="AI393:AI456" si="103">IFERROR(AG393/AH393-1,"")</f>
        <v/>
      </c>
      <c r="AJ393" s="25">
        <f>IFERROR(VLOOKUP($A393,'TD SOP+PROFORM'!$A$5:$AD$750,MATCH(AJ$4,'TD SOP+PROFORM'!$B$2:$AD$2,0)+1,0),0)+IFERROR(VLOOKUP($A393,'TD SOP+PROFORM'!$A$5:$AD$750,MATCH(AJ$2,'TD SOP+PROFORM'!$B$2:$AD$2,0)+1,0),0)</f>
        <v>0</v>
      </c>
      <c r="AK393" s="25">
        <f>IFERROR(VLOOKUP($A393,'TD SOP+PROFORM'!$A$5:$AD$750,MATCH(AK$4,'TD SOP+PROFORM'!$B$2:$AD$2,0)+1,0),0)+IFERROR(VLOOKUP($A393,'TD SOP+PROFORM'!$A$5:$AD$750,MATCH(AK$2,'TD SOP+PROFORM'!$B$2:$AD$2,0)+1,0),0)</f>
        <v>0</v>
      </c>
      <c r="AL393" s="26" t="str">
        <f t="shared" ref="AL393:AL456" si="104">IFERROR(AJ393/AK393-1,"")</f>
        <v/>
      </c>
      <c r="AM393" s="25">
        <f t="shared" si="92"/>
        <v>0</v>
      </c>
      <c r="AN393" s="25">
        <f t="shared" si="92"/>
        <v>0</v>
      </c>
      <c r="AO393" s="26" t="str">
        <f t="shared" ref="AO393:AO456" si="105">IFERROR(AM393/AN393-1,"")</f>
        <v/>
      </c>
    </row>
    <row r="394" spans="1:41" x14ac:dyDescent="0.35">
      <c r="A394" s="24">
        <f>IF(AND('TD SOP+PROFORM'!A391&lt;&gt;"",'TD SOP+PROFORM'!A391&lt;&gt;"TOTAL"),'TD SOP+PROFORM'!A391,0)</f>
        <v>0</v>
      </c>
      <c r="C394" s="25" t="str">
        <f>IFERROR(VLOOKUP($A394,'TD SOP+PROFORM'!$A$5:$AD$750,MATCH(C$4,'TD SOP+PROFORM'!$B$2:$AT$2,0)+1,0),"")</f>
        <v/>
      </c>
      <c r="D394" s="25" t="str">
        <f>IFERROR(VLOOKUP($A394,'TD SOP+PROFORM'!$A$5:$AD$750,MATCH(D$4,'TD SOP+PROFORM'!$B$2:$AT$2,0)+1,0),"")</f>
        <v/>
      </c>
      <c r="E394" s="26" t="str">
        <f t="shared" si="93"/>
        <v/>
      </c>
      <c r="F394" s="25" t="str">
        <f>IFERROR(VLOOKUP($A394,'TD SOP+PROFORM'!$A$5:$AD$750,MATCH(F$4,'TD SOP+PROFORM'!$B$2:$AT$2,0)+1,0),"")</f>
        <v/>
      </c>
      <c r="G394" s="25" t="str">
        <f>IFERROR(VLOOKUP($A394,'TD SOP+PROFORM'!$A$5:$AD$750,MATCH(G$4,'TD SOP+PROFORM'!$B$2:$AT$2,0)+1,0),"")</f>
        <v/>
      </c>
      <c r="H394" s="26" t="str">
        <f t="shared" si="94"/>
        <v/>
      </c>
      <c r="I394" s="25" t="str">
        <f>IFERROR(VLOOKUP($A394,'TD SOP+PROFORM'!$A$5:$AD$750,MATCH(I$4,'TD SOP+PROFORM'!$B$2:$AT$2,0)+1,0),"")</f>
        <v/>
      </c>
      <c r="J394" s="25" t="str">
        <f>IFERROR(VLOOKUP($A394,'TD SOP+PROFORM'!$A$5:$AD$750,MATCH(J$4,'TD SOP+PROFORM'!$B$2:$AT$2,0)+1,0),"")</f>
        <v/>
      </c>
      <c r="K394" s="26" t="str">
        <f t="shared" si="95"/>
        <v/>
      </c>
      <c r="L394" s="25" t="str">
        <f>IFERROR(VLOOKUP($A394,'TD SOP+PROFORM'!$A$5:$AD$750,MATCH(L$4,'TD SOP+PROFORM'!$B$2:$AT$2,0)+1,0),"")</f>
        <v/>
      </c>
      <c r="M394" s="25" t="str">
        <f>IFERROR(VLOOKUP($A394,'TD SOP+PROFORM'!$A$5:$AD$750,MATCH(M$4,'TD SOP+PROFORM'!$B$2:$AT$2,0)+1,0),"")</f>
        <v/>
      </c>
      <c r="N394" s="26" t="str">
        <f t="shared" si="96"/>
        <v/>
      </c>
      <c r="O394" s="25">
        <f>IFERROR(VLOOKUP($A394,'TD SOP+PROFORM'!$A$5:$AD$750,MATCH(O$4,'TD SOP+PROFORM'!$B$2:$AD$2,0)+1,0),0)+IFERROR(VLOOKUP($A394,'TD SOP+PROFORM'!$A$5:$AD$750,MATCH(O$2,'TD SOP+PROFORM'!$B$2:$AD$2,0)+1,0),0)</f>
        <v>0</v>
      </c>
      <c r="P394" s="25">
        <f>IFERROR(VLOOKUP($A394,'TD SOP+PROFORM'!$A$5:$AD$750,MATCH(P$4,'TD SOP+PROFORM'!$B$2:$AD$2,0)+1,0),0)+IFERROR(VLOOKUP($A394,'TD SOP+PROFORM'!$A$5:$AD$750,MATCH(P$2,'TD SOP+PROFORM'!$B$2:$AD$2,0)+1,0),0)</f>
        <v>0</v>
      </c>
      <c r="Q394" s="26" t="str">
        <f t="shared" si="97"/>
        <v/>
      </c>
      <c r="R394" s="25">
        <f>IFERROR(VLOOKUP($A394,'TD SOP+PROFORM'!$A$5:$AD$750,MATCH(R$4,'TD SOP+PROFORM'!$B$2:$AD$2,0)+1,0),0)+IFERROR(VLOOKUP($A394,'TD SOP+PROFORM'!$A$5:$AD$750,MATCH(R$2,'TD SOP+PROFORM'!$B$2:$AD$2,0)+1,0),0)</f>
        <v>0</v>
      </c>
      <c r="S394" s="25">
        <f>IFERROR(VLOOKUP($A394,'TD SOP+PROFORM'!$A$5:$AD$750,MATCH(S$4,'TD SOP+PROFORM'!$B$2:$AD$2,0)+1,0),0)+IFERROR(VLOOKUP($A394,'TD SOP+PROFORM'!$A$5:$AD$750,MATCH(S$2,'TD SOP+PROFORM'!$B$2:$AD$2,0)+1,0),0)</f>
        <v>0</v>
      </c>
      <c r="T394" s="26" t="str">
        <f t="shared" si="98"/>
        <v/>
      </c>
      <c r="U394" s="25">
        <f>IFERROR(VLOOKUP($A394,'TD SOP+PROFORM'!$A$5:$AD$750,MATCH(U$4,'TD SOP+PROFORM'!$B$2:$AD$2,0)+1,0),0)+IFERROR(VLOOKUP($A394,'TD SOP+PROFORM'!$A$5:$AD$750,MATCH(U$2,'TD SOP+PROFORM'!$B$2:$AD$2,0)+1,0),0)</f>
        <v>0</v>
      </c>
      <c r="V394" s="25">
        <f>IFERROR(VLOOKUP($A394,'TD SOP+PROFORM'!$A$5:$AD$750,MATCH(V$4,'TD SOP+PROFORM'!$B$2:$AD$2,0)+1,0),0)+IFERROR(VLOOKUP($A394,'TD SOP+PROFORM'!$A$5:$AD$750,MATCH(V$2,'TD SOP+PROFORM'!$B$2:$AD$2,0)+1,0),0)</f>
        <v>0</v>
      </c>
      <c r="W394" s="26" t="str">
        <f t="shared" si="99"/>
        <v/>
      </c>
      <c r="X394" s="25">
        <f>IFERROR(VLOOKUP($A394,'TD SOP+PROFORM'!$A$5:$AD$750,MATCH(X$4,'TD SOP+PROFORM'!$B$2:$AD$2,0)+1,0),0)+IFERROR(VLOOKUP($A394,'TD SOP+PROFORM'!$A$5:$AD$750,MATCH(X$2,'TD SOP+PROFORM'!$B$2:$AD$2,0)+1,0),0)</f>
        <v>0</v>
      </c>
      <c r="Y394" s="25">
        <f>IFERROR(VLOOKUP($A394,'TD SOP+PROFORM'!$A$5:$AD$750,MATCH(Y$4,'TD SOP+PROFORM'!$B$2:$AD$2,0)+1,0),0)+IFERROR(VLOOKUP($A394,'TD SOP+PROFORM'!$A$5:$AD$750,MATCH(Y$2,'TD SOP+PROFORM'!$B$2:$AD$2,0)+1,0),0)</f>
        <v>0</v>
      </c>
      <c r="Z394" s="26" t="str">
        <f t="shared" si="100"/>
        <v/>
      </c>
      <c r="AA394" s="25">
        <f>IFERROR(VLOOKUP($A394,'TD SOP+PROFORM'!$A$5:$AD$750,MATCH(AA$4,'TD SOP+PROFORM'!$B$2:$AD$2,0)+1,0),0)+IFERROR(VLOOKUP($A394,'TD SOP+PROFORM'!$A$5:$AD$750,MATCH(AA$2,'TD SOP+PROFORM'!$B$2:$AD$2,0)+1,0),0)</f>
        <v>0</v>
      </c>
      <c r="AB394" s="25">
        <f>IFERROR(VLOOKUP($A394,'TD SOP+PROFORM'!$A$5:$AD$750,MATCH(AB$4,'TD SOP+PROFORM'!$B$2:$AD$2,0)+1,0),0)+IFERROR(VLOOKUP($A394,'TD SOP+PROFORM'!$A$5:$AD$750,MATCH(AB$2,'TD SOP+PROFORM'!$B$2:$AD$2,0)+1,0),0)</f>
        <v>0</v>
      </c>
      <c r="AC394" s="26" t="str">
        <f t="shared" si="101"/>
        <v/>
      </c>
      <c r="AD394" s="25">
        <f>IFERROR(VLOOKUP($A394,'TD SOP+PROFORM'!$A$5:$AD$750,MATCH(AD$4,'TD SOP+PROFORM'!$B$2:$AD$2,0)+1,0),0)+IFERROR(VLOOKUP($A394,'TD SOP+PROFORM'!$A$5:$AD$750,MATCH(AD$2,'TD SOP+PROFORM'!$B$2:$AD$2,0)+1,0),0)</f>
        <v>0</v>
      </c>
      <c r="AE394" s="25">
        <f>IFERROR(VLOOKUP($A394,'TD SOP+PROFORM'!$A$5:$AD$750,MATCH(AE$4,'TD SOP+PROFORM'!$B$2:$AD$2,0)+1,0),0)+IFERROR(VLOOKUP($A394,'TD SOP+PROFORM'!$A$5:$AD$750,MATCH(AE$2,'TD SOP+PROFORM'!$B$2:$AD$2,0)+1,0),0)</f>
        <v>0</v>
      </c>
      <c r="AF394" s="26" t="str">
        <f t="shared" si="102"/>
        <v/>
      </c>
      <c r="AG394" s="25">
        <f>IFERROR(VLOOKUP($A394,'TD SOP+PROFORM'!$A$5:$AD$750,MATCH(AG$4,'TD SOP+PROFORM'!$B$2:$AD$2,0)+1,0),0)+IFERROR(VLOOKUP($A394,'TD SOP+PROFORM'!$A$5:$AD$750,MATCH(AG$2,'TD SOP+PROFORM'!$B$2:$AD$2,0)+1,0),0)</f>
        <v>0</v>
      </c>
      <c r="AH394" s="25">
        <f>IFERROR(VLOOKUP($A394,'TD SOP+PROFORM'!$A$5:$AD$750,MATCH(AH$4,'TD SOP+PROFORM'!$B$2:$AD$2,0)+1,0),0)+IFERROR(VLOOKUP($A394,'TD SOP+PROFORM'!$A$5:$AD$750,MATCH(AH$2,'TD SOP+PROFORM'!$B$2:$AD$2,0)+1,0),0)</f>
        <v>0</v>
      </c>
      <c r="AI394" s="26" t="str">
        <f t="shared" si="103"/>
        <v/>
      </c>
      <c r="AJ394" s="25">
        <f>IFERROR(VLOOKUP($A394,'TD SOP+PROFORM'!$A$5:$AD$750,MATCH(AJ$4,'TD SOP+PROFORM'!$B$2:$AD$2,0)+1,0),0)+IFERROR(VLOOKUP($A394,'TD SOP+PROFORM'!$A$5:$AD$750,MATCH(AJ$2,'TD SOP+PROFORM'!$B$2:$AD$2,0)+1,0),0)</f>
        <v>0</v>
      </c>
      <c r="AK394" s="25">
        <f>IFERROR(VLOOKUP($A394,'TD SOP+PROFORM'!$A$5:$AD$750,MATCH(AK$4,'TD SOP+PROFORM'!$B$2:$AD$2,0)+1,0),0)+IFERROR(VLOOKUP($A394,'TD SOP+PROFORM'!$A$5:$AD$750,MATCH(AK$2,'TD SOP+PROFORM'!$B$2:$AD$2,0)+1,0),0)</f>
        <v>0</v>
      </c>
      <c r="AL394" s="26" t="str">
        <f t="shared" si="104"/>
        <v/>
      </c>
      <c r="AM394" s="25">
        <f t="shared" ref="AM394:AN457" si="106">SUM(C394,F394,I394,L394,O394,R394,U394,X394,AA394,AD394,AG394,AJ394)</f>
        <v>0</v>
      </c>
      <c r="AN394" s="25">
        <f t="shared" si="106"/>
        <v>0</v>
      </c>
      <c r="AO394" s="26" t="str">
        <f t="shared" si="105"/>
        <v/>
      </c>
    </row>
    <row r="395" spans="1:41" x14ac:dyDescent="0.35">
      <c r="A395" s="24">
        <f>IF(AND('TD SOP+PROFORM'!A392&lt;&gt;"",'TD SOP+PROFORM'!A392&lt;&gt;"TOTAL"),'TD SOP+PROFORM'!A392,0)</f>
        <v>0</v>
      </c>
      <c r="C395" s="25" t="str">
        <f>IFERROR(VLOOKUP($A395,'TD SOP+PROFORM'!$A$5:$AD$750,MATCH(C$4,'TD SOP+PROFORM'!$B$2:$AT$2,0)+1,0),"")</f>
        <v/>
      </c>
      <c r="D395" s="25" t="str">
        <f>IFERROR(VLOOKUP($A395,'TD SOP+PROFORM'!$A$5:$AD$750,MATCH(D$4,'TD SOP+PROFORM'!$B$2:$AT$2,0)+1,0),"")</f>
        <v/>
      </c>
      <c r="E395" s="26" t="str">
        <f t="shared" si="93"/>
        <v/>
      </c>
      <c r="F395" s="25" t="str">
        <f>IFERROR(VLOOKUP($A395,'TD SOP+PROFORM'!$A$5:$AD$750,MATCH(F$4,'TD SOP+PROFORM'!$B$2:$AT$2,0)+1,0),"")</f>
        <v/>
      </c>
      <c r="G395" s="25" t="str">
        <f>IFERROR(VLOOKUP($A395,'TD SOP+PROFORM'!$A$5:$AD$750,MATCH(G$4,'TD SOP+PROFORM'!$B$2:$AT$2,0)+1,0),"")</f>
        <v/>
      </c>
      <c r="H395" s="26" t="str">
        <f t="shared" si="94"/>
        <v/>
      </c>
      <c r="I395" s="25" t="str">
        <f>IFERROR(VLOOKUP($A395,'TD SOP+PROFORM'!$A$5:$AD$750,MATCH(I$4,'TD SOP+PROFORM'!$B$2:$AT$2,0)+1,0),"")</f>
        <v/>
      </c>
      <c r="J395" s="25" t="str">
        <f>IFERROR(VLOOKUP($A395,'TD SOP+PROFORM'!$A$5:$AD$750,MATCH(J$4,'TD SOP+PROFORM'!$B$2:$AT$2,0)+1,0),"")</f>
        <v/>
      </c>
      <c r="K395" s="26" t="str">
        <f t="shared" si="95"/>
        <v/>
      </c>
      <c r="L395" s="25" t="str">
        <f>IFERROR(VLOOKUP($A395,'TD SOP+PROFORM'!$A$5:$AD$750,MATCH(L$4,'TD SOP+PROFORM'!$B$2:$AT$2,0)+1,0),"")</f>
        <v/>
      </c>
      <c r="M395" s="25" t="str">
        <f>IFERROR(VLOOKUP($A395,'TD SOP+PROFORM'!$A$5:$AD$750,MATCH(M$4,'TD SOP+PROFORM'!$B$2:$AT$2,0)+1,0),"")</f>
        <v/>
      </c>
      <c r="N395" s="26" t="str">
        <f t="shared" si="96"/>
        <v/>
      </c>
      <c r="O395" s="25">
        <f>IFERROR(VLOOKUP($A395,'TD SOP+PROFORM'!$A$5:$AD$750,MATCH(O$4,'TD SOP+PROFORM'!$B$2:$AD$2,0)+1,0),0)+IFERROR(VLOOKUP($A395,'TD SOP+PROFORM'!$A$5:$AD$750,MATCH(O$2,'TD SOP+PROFORM'!$B$2:$AD$2,0)+1,0),0)</f>
        <v>0</v>
      </c>
      <c r="P395" s="25">
        <f>IFERROR(VLOOKUP($A395,'TD SOP+PROFORM'!$A$5:$AD$750,MATCH(P$4,'TD SOP+PROFORM'!$B$2:$AD$2,0)+1,0),0)+IFERROR(VLOOKUP($A395,'TD SOP+PROFORM'!$A$5:$AD$750,MATCH(P$2,'TD SOP+PROFORM'!$B$2:$AD$2,0)+1,0),0)</f>
        <v>0</v>
      </c>
      <c r="Q395" s="26" t="str">
        <f t="shared" si="97"/>
        <v/>
      </c>
      <c r="R395" s="25">
        <f>IFERROR(VLOOKUP($A395,'TD SOP+PROFORM'!$A$5:$AD$750,MATCH(R$4,'TD SOP+PROFORM'!$B$2:$AD$2,0)+1,0),0)+IFERROR(VLOOKUP($A395,'TD SOP+PROFORM'!$A$5:$AD$750,MATCH(R$2,'TD SOP+PROFORM'!$B$2:$AD$2,0)+1,0),0)</f>
        <v>0</v>
      </c>
      <c r="S395" s="25">
        <f>IFERROR(VLOOKUP($A395,'TD SOP+PROFORM'!$A$5:$AD$750,MATCH(S$4,'TD SOP+PROFORM'!$B$2:$AD$2,0)+1,0),0)+IFERROR(VLOOKUP($A395,'TD SOP+PROFORM'!$A$5:$AD$750,MATCH(S$2,'TD SOP+PROFORM'!$B$2:$AD$2,0)+1,0),0)</f>
        <v>0</v>
      </c>
      <c r="T395" s="26" t="str">
        <f t="shared" si="98"/>
        <v/>
      </c>
      <c r="U395" s="25">
        <f>IFERROR(VLOOKUP($A395,'TD SOP+PROFORM'!$A$5:$AD$750,MATCH(U$4,'TD SOP+PROFORM'!$B$2:$AD$2,0)+1,0),0)+IFERROR(VLOOKUP($A395,'TD SOP+PROFORM'!$A$5:$AD$750,MATCH(U$2,'TD SOP+PROFORM'!$B$2:$AD$2,0)+1,0),0)</f>
        <v>0</v>
      </c>
      <c r="V395" s="25">
        <f>IFERROR(VLOOKUP($A395,'TD SOP+PROFORM'!$A$5:$AD$750,MATCH(V$4,'TD SOP+PROFORM'!$B$2:$AD$2,0)+1,0),0)+IFERROR(VLOOKUP($A395,'TD SOP+PROFORM'!$A$5:$AD$750,MATCH(V$2,'TD SOP+PROFORM'!$B$2:$AD$2,0)+1,0),0)</f>
        <v>0</v>
      </c>
      <c r="W395" s="26" t="str">
        <f t="shared" si="99"/>
        <v/>
      </c>
      <c r="X395" s="25">
        <f>IFERROR(VLOOKUP($A395,'TD SOP+PROFORM'!$A$5:$AD$750,MATCH(X$4,'TD SOP+PROFORM'!$B$2:$AD$2,0)+1,0),0)+IFERROR(VLOOKUP($A395,'TD SOP+PROFORM'!$A$5:$AD$750,MATCH(X$2,'TD SOP+PROFORM'!$B$2:$AD$2,0)+1,0),0)</f>
        <v>0</v>
      </c>
      <c r="Y395" s="25">
        <f>IFERROR(VLOOKUP($A395,'TD SOP+PROFORM'!$A$5:$AD$750,MATCH(Y$4,'TD SOP+PROFORM'!$B$2:$AD$2,0)+1,0),0)+IFERROR(VLOOKUP($A395,'TD SOP+PROFORM'!$A$5:$AD$750,MATCH(Y$2,'TD SOP+PROFORM'!$B$2:$AD$2,0)+1,0),0)</f>
        <v>0</v>
      </c>
      <c r="Z395" s="26" t="str">
        <f t="shared" si="100"/>
        <v/>
      </c>
      <c r="AA395" s="25">
        <f>IFERROR(VLOOKUP($A395,'TD SOP+PROFORM'!$A$5:$AD$750,MATCH(AA$4,'TD SOP+PROFORM'!$B$2:$AD$2,0)+1,0),0)+IFERROR(VLOOKUP($A395,'TD SOP+PROFORM'!$A$5:$AD$750,MATCH(AA$2,'TD SOP+PROFORM'!$B$2:$AD$2,0)+1,0),0)</f>
        <v>0</v>
      </c>
      <c r="AB395" s="25">
        <f>IFERROR(VLOOKUP($A395,'TD SOP+PROFORM'!$A$5:$AD$750,MATCH(AB$4,'TD SOP+PROFORM'!$B$2:$AD$2,0)+1,0),0)+IFERROR(VLOOKUP($A395,'TD SOP+PROFORM'!$A$5:$AD$750,MATCH(AB$2,'TD SOP+PROFORM'!$B$2:$AD$2,0)+1,0),0)</f>
        <v>0</v>
      </c>
      <c r="AC395" s="26" t="str">
        <f t="shared" si="101"/>
        <v/>
      </c>
      <c r="AD395" s="25">
        <f>IFERROR(VLOOKUP($A395,'TD SOP+PROFORM'!$A$5:$AD$750,MATCH(AD$4,'TD SOP+PROFORM'!$B$2:$AD$2,0)+1,0),0)+IFERROR(VLOOKUP($A395,'TD SOP+PROFORM'!$A$5:$AD$750,MATCH(AD$2,'TD SOP+PROFORM'!$B$2:$AD$2,0)+1,0),0)</f>
        <v>0</v>
      </c>
      <c r="AE395" s="25">
        <f>IFERROR(VLOOKUP($A395,'TD SOP+PROFORM'!$A$5:$AD$750,MATCH(AE$4,'TD SOP+PROFORM'!$B$2:$AD$2,0)+1,0),0)+IFERROR(VLOOKUP($A395,'TD SOP+PROFORM'!$A$5:$AD$750,MATCH(AE$2,'TD SOP+PROFORM'!$B$2:$AD$2,0)+1,0),0)</f>
        <v>0</v>
      </c>
      <c r="AF395" s="26" t="str">
        <f t="shared" si="102"/>
        <v/>
      </c>
      <c r="AG395" s="25">
        <f>IFERROR(VLOOKUP($A395,'TD SOP+PROFORM'!$A$5:$AD$750,MATCH(AG$4,'TD SOP+PROFORM'!$B$2:$AD$2,0)+1,0),0)+IFERROR(VLOOKUP($A395,'TD SOP+PROFORM'!$A$5:$AD$750,MATCH(AG$2,'TD SOP+PROFORM'!$B$2:$AD$2,0)+1,0),0)</f>
        <v>0</v>
      </c>
      <c r="AH395" s="25">
        <f>IFERROR(VLOOKUP($A395,'TD SOP+PROFORM'!$A$5:$AD$750,MATCH(AH$4,'TD SOP+PROFORM'!$B$2:$AD$2,0)+1,0),0)+IFERROR(VLOOKUP($A395,'TD SOP+PROFORM'!$A$5:$AD$750,MATCH(AH$2,'TD SOP+PROFORM'!$B$2:$AD$2,0)+1,0),0)</f>
        <v>0</v>
      </c>
      <c r="AI395" s="26" t="str">
        <f t="shared" si="103"/>
        <v/>
      </c>
      <c r="AJ395" s="25">
        <f>IFERROR(VLOOKUP($A395,'TD SOP+PROFORM'!$A$5:$AD$750,MATCH(AJ$4,'TD SOP+PROFORM'!$B$2:$AD$2,0)+1,0),0)+IFERROR(VLOOKUP($A395,'TD SOP+PROFORM'!$A$5:$AD$750,MATCH(AJ$2,'TD SOP+PROFORM'!$B$2:$AD$2,0)+1,0),0)</f>
        <v>0</v>
      </c>
      <c r="AK395" s="25">
        <f>IFERROR(VLOOKUP($A395,'TD SOP+PROFORM'!$A$5:$AD$750,MATCH(AK$4,'TD SOP+PROFORM'!$B$2:$AD$2,0)+1,0),0)+IFERROR(VLOOKUP($A395,'TD SOP+PROFORM'!$A$5:$AD$750,MATCH(AK$2,'TD SOP+PROFORM'!$B$2:$AD$2,0)+1,0),0)</f>
        <v>0</v>
      </c>
      <c r="AL395" s="26" t="str">
        <f t="shared" si="104"/>
        <v/>
      </c>
      <c r="AM395" s="25">
        <f t="shared" si="106"/>
        <v>0</v>
      </c>
      <c r="AN395" s="25">
        <f t="shared" si="106"/>
        <v>0</v>
      </c>
      <c r="AO395" s="26" t="str">
        <f t="shared" si="105"/>
        <v/>
      </c>
    </row>
    <row r="396" spans="1:41" x14ac:dyDescent="0.35">
      <c r="A396" s="24">
        <f>IF(AND('TD SOP+PROFORM'!A393&lt;&gt;"",'TD SOP+PROFORM'!A393&lt;&gt;"TOTAL"),'TD SOP+PROFORM'!A393,0)</f>
        <v>0</v>
      </c>
      <c r="C396" s="25" t="str">
        <f>IFERROR(VLOOKUP($A396,'TD SOP+PROFORM'!$A$5:$AD$750,MATCH(C$4,'TD SOP+PROFORM'!$B$2:$AT$2,0)+1,0),"")</f>
        <v/>
      </c>
      <c r="D396" s="25" t="str">
        <f>IFERROR(VLOOKUP($A396,'TD SOP+PROFORM'!$A$5:$AD$750,MATCH(D$4,'TD SOP+PROFORM'!$B$2:$AT$2,0)+1,0),"")</f>
        <v/>
      </c>
      <c r="E396" s="26" t="str">
        <f t="shared" si="93"/>
        <v/>
      </c>
      <c r="F396" s="25" t="str">
        <f>IFERROR(VLOOKUP($A396,'TD SOP+PROFORM'!$A$5:$AD$750,MATCH(F$4,'TD SOP+PROFORM'!$B$2:$AT$2,0)+1,0),"")</f>
        <v/>
      </c>
      <c r="G396" s="25" t="str">
        <f>IFERROR(VLOOKUP($A396,'TD SOP+PROFORM'!$A$5:$AD$750,MATCH(G$4,'TD SOP+PROFORM'!$B$2:$AT$2,0)+1,0),"")</f>
        <v/>
      </c>
      <c r="H396" s="26" t="str">
        <f t="shared" si="94"/>
        <v/>
      </c>
      <c r="I396" s="25" t="str">
        <f>IFERROR(VLOOKUP($A396,'TD SOP+PROFORM'!$A$5:$AD$750,MATCH(I$4,'TD SOP+PROFORM'!$B$2:$AT$2,0)+1,0),"")</f>
        <v/>
      </c>
      <c r="J396" s="25" t="str">
        <f>IFERROR(VLOOKUP($A396,'TD SOP+PROFORM'!$A$5:$AD$750,MATCH(J$4,'TD SOP+PROFORM'!$B$2:$AT$2,0)+1,0),"")</f>
        <v/>
      </c>
      <c r="K396" s="26" t="str">
        <f t="shared" si="95"/>
        <v/>
      </c>
      <c r="L396" s="25" t="str">
        <f>IFERROR(VLOOKUP($A396,'TD SOP+PROFORM'!$A$5:$AD$750,MATCH(L$4,'TD SOP+PROFORM'!$B$2:$AT$2,0)+1,0),"")</f>
        <v/>
      </c>
      <c r="M396" s="25" t="str">
        <f>IFERROR(VLOOKUP($A396,'TD SOP+PROFORM'!$A$5:$AD$750,MATCH(M$4,'TD SOP+PROFORM'!$B$2:$AT$2,0)+1,0),"")</f>
        <v/>
      </c>
      <c r="N396" s="26" t="str">
        <f t="shared" si="96"/>
        <v/>
      </c>
      <c r="O396" s="25">
        <f>IFERROR(VLOOKUP($A396,'TD SOP+PROFORM'!$A$5:$AD$750,MATCH(O$4,'TD SOP+PROFORM'!$B$2:$AD$2,0)+1,0),0)+IFERROR(VLOOKUP($A396,'TD SOP+PROFORM'!$A$5:$AD$750,MATCH(O$2,'TD SOP+PROFORM'!$B$2:$AD$2,0)+1,0),0)</f>
        <v>0</v>
      </c>
      <c r="P396" s="25">
        <f>IFERROR(VLOOKUP($A396,'TD SOP+PROFORM'!$A$5:$AD$750,MATCH(P$4,'TD SOP+PROFORM'!$B$2:$AD$2,0)+1,0),0)+IFERROR(VLOOKUP($A396,'TD SOP+PROFORM'!$A$5:$AD$750,MATCH(P$2,'TD SOP+PROFORM'!$B$2:$AD$2,0)+1,0),0)</f>
        <v>0</v>
      </c>
      <c r="Q396" s="26" t="str">
        <f t="shared" si="97"/>
        <v/>
      </c>
      <c r="R396" s="25">
        <f>IFERROR(VLOOKUP($A396,'TD SOP+PROFORM'!$A$5:$AD$750,MATCH(R$4,'TD SOP+PROFORM'!$B$2:$AD$2,0)+1,0),0)+IFERROR(VLOOKUP($A396,'TD SOP+PROFORM'!$A$5:$AD$750,MATCH(R$2,'TD SOP+PROFORM'!$B$2:$AD$2,0)+1,0),0)</f>
        <v>0</v>
      </c>
      <c r="S396" s="25">
        <f>IFERROR(VLOOKUP($A396,'TD SOP+PROFORM'!$A$5:$AD$750,MATCH(S$4,'TD SOP+PROFORM'!$B$2:$AD$2,0)+1,0),0)+IFERROR(VLOOKUP($A396,'TD SOP+PROFORM'!$A$5:$AD$750,MATCH(S$2,'TD SOP+PROFORM'!$B$2:$AD$2,0)+1,0),0)</f>
        <v>0</v>
      </c>
      <c r="T396" s="26" t="str">
        <f t="shared" si="98"/>
        <v/>
      </c>
      <c r="U396" s="25">
        <f>IFERROR(VLOOKUP($A396,'TD SOP+PROFORM'!$A$5:$AD$750,MATCH(U$4,'TD SOP+PROFORM'!$B$2:$AD$2,0)+1,0),0)+IFERROR(VLOOKUP($A396,'TD SOP+PROFORM'!$A$5:$AD$750,MATCH(U$2,'TD SOP+PROFORM'!$B$2:$AD$2,0)+1,0),0)</f>
        <v>0</v>
      </c>
      <c r="V396" s="25">
        <f>IFERROR(VLOOKUP($A396,'TD SOP+PROFORM'!$A$5:$AD$750,MATCH(V$4,'TD SOP+PROFORM'!$B$2:$AD$2,0)+1,0),0)+IFERROR(VLOOKUP($A396,'TD SOP+PROFORM'!$A$5:$AD$750,MATCH(V$2,'TD SOP+PROFORM'!$B$2:$AD$2,0)+1,0),0)</f>
        <v>0</v>
      </c>
      <c r="W396" s="26" t="str">
        <f t="shared" si="99"/>
        <v/>
      </c>
      <c r="X396" s="25">
        <f>IFERROR(VLOOKUP($A396,'TD SOP+PROFORM'!$A$5:$AD$750,MATCH(X$4,'TD SOP+PROFORM'!$B$2:$AD$2,0)+1,0),0)+IFERROR(VLOOKUP($A396,'TD SOP+PROFORM'!$A$5:$AD$750,MATCH(X$2,'TD SOP+PROFORM'!$B$2:$AD$2,0)+1,0),0)</f>
        <v>0</v>
      </c>
      <c r="Y396" s="25">
        <f>IFERROR(VLOOKUP($A396,'TD SOP+PROFORM'!$A$5:$AD$750,MATCH(Y$4,'TD SOP+PROFORM'!$B$2:$AD$2,0)+1,0),0)+IFERROR(VLOOKUP($A396,'TD SOP+PROFORM'!$A$5:$AD$750,MATCH(Y$2,'TD SOP+PROFORM'!$B$2:$AD$2,0)+1,0),0)</f>
        <v>0</v>
      </c>
      <c r="Z396" s="26" t="str">
        <f t="shared" si="100"/>
        <v/>
      </c>
      <c r="AA396" s="25">
        <f>IFERROR(VLOOKUP($A396,'TD SOP+PROFORM'!$A$5:$AD$750,MATCH(AA$4,'TD SOP+PROFORM'!$B$2:$AD$2,0)+1,0),0)+IFERROR(VLOOKUP($A396,'TD SOP+PROFORM'!$A$5:$AD$750,MATCH(AA$2,'TD SOP+PROFORM'!$B$2:$AD$2,0)+1,0),0)</f>
        <v>0</v>
      </c>
      <c r="AB396" s="25">
        <f>IFERROR(VLOOKUP($A396,'TD SOP+PROFORM'!$A$5:$AD$750,MATCH(AB$4,'TD SOP+PROFORM'!$B$2:$AD$2,0)+1,0),0)+IFERROR(VLOOKUP($A396,'TD SOP+PROFORM'!$A$5:$AD$750,MATCH(AB$2,'TD SOP+PROFORM'!$B$2:$AD$2,0)+1,0),0)</f>
        <v>0</v>
      </c>
      <c r="AC396" s="26" t="str">
        <f t="shared" si="101"/>
        <v/>
      </c>
      <c r="AD396" s="25">
        <f>IFERROR(VLOOKUP($A396,'TD SOP+PROFORM'!$A$5:$AD$750,MATCH(AD$4,'TD SOP+PROFORM'!$B$2:$AD$2,0)+1,0),0)+IFERROR(VLOOKUP($A396,'TD SOP+PROFORM'!$A$5:$AD$750,MATCH(AD$2,'TD SOP+PROFORM'!$B$2:$AD$2,0)+1,0),0)</f>
        <v>0</v>
      </c>
      <c r="AE396" s="25">
        <f>IFERROR(VLOOKUP($A396,'TD SOP+PROFORM'!$A$5:$AD$750,MATCH(AE$4,'TD SOP+PROFORM'!$B$2:$AD$2,0)+1,0),0)+IFERROR(VLOOKUP($A396,'TD SOP+PROFORM'!$A$5:$AD$750,MATCH(AE$2,'TD SOP+PROFORM'!$B$2:$AD$2,0)+1,0),0)</f>
        <v>0</v>
      </c>
      <c r="AF396" s="26" t="str">
        <f t="shared" si="102"/>
        <v/>
      </c>
      <c r="AG396" s="25">
        <f>IFERROR(VLOOKUP($A396,'TD SOP+PROFORM'!$A$5:$AD$750,MATCH(AG$4,'TD SOP+PROFORM'!$B$2:$AD$2,0)+1,0),0)+IFERROR(VLOOKUP($A396,'TD SOP+PROFORM'!$A$5:$AD$750,MATCH(AG$2,'TD SOP+PROFORM'!$B$2:$AD$2,0)+1,0),0)</f>
        <v>0</v>
      </c>
      <c r="AH396" s="25">
        <f>IFERROR(VLOOKUP($A396,'TD SOP+PROFORM'!$A$5:$AD$750,MATCH(AH$4,'TD SOP+PROFORM'!$B$2:$AD$2,0)+1,0),0)+IFERROR(VLOOKUP($A396,'TD SOP+PROFORM'!$A$5:$AD$750,MATCH(AH$2,'TD SOP+PROFORM'!$B$2:$AD$2,0)+1,0),0)</f>
        <v>0</v>
      </c>
      <c r="AI396" s="26" t="str">
        <f t="shared" si="103"/>
        <v/>
      </c>
      <c r="AJ396" s="25">
        <f>IFERROR(VLOOKUP($A396,'TD SOP+PROFORM'!$A$5:$AD$750,MATCH(AJ$4,'TD SOP+PROFORM'!$B$2:$AD$2,0)+1,0),0)+IFERROR(VLOOKUP($A396,'TD SOP+PROFORM'!$A$5:$AD$750,MATCH(AJ$2,'TD SOP+PROFORM'!$B$2:$AD$2,0)+1,0),0)</f>
        <v>0</v>
      </c>
      <c r="AK396" s="25">
        <f>IFERROR(VLOOKUP($A396,'TD SOP+PROFORM'!$A$5:$AD$750,MATCH(AK$4,'TD SOP+PROFORM'!$B$2:$AD$2,0)+1,0),0)+IFERROR(VLOOKUP($A396,'TD SOP+PROFORM'!$A$5:$AD$750,MATCH(AK$2,'TD SOP+PROFORM'!$B$2:$AD$2,0)+1,0),0)</f>
        <v>0</v>
      </c>
      <c r="AL396" s="26" t="str">
        <f t="shared" si="104"/>
        <v/>
      </c>
      <c r="AM396" s="25">
        <f t="shared" si="106"/>
        <v>0</v>
      </c>
      <c r="AN396" s="25">
        <f t="shared" si="106"/>
        <v>0</v>
      </c>
      <c r="AO396" s="26" t="str">
        <f t="shared" si="105"/>
        <v/>
      </c>
    </row>
    <row r="397" spans="1:41" x14ac:dyDescent="0.35">
      <c r="A397" s="24">
        <f>IF(AND('TD SOP+PROFORM'!A394&lt;&gt;"",'TD SOP+PROFORM'!A394&lt;&gt;"TOTAL"),'TD SOP+PROFORM'!A394,0)</f>
        <v>0</v>
      </c>
      <c r="C397" s="25" t="str">
        <f>IFERROR(VLOOKUP($A397,'TD SOP+PROFORM'!$A$5:$AD$750,MATCH(C$4,'TD SOP+PROFORM'!$B$2:$AT$2,0)+1,0),"")</f>
        <v/>
      </c>
      <c r="D397" s="25" t="str">
        <f>IFERROR(VLOOKUP($A397,'TD SOP+PROFORM'!$A$5:$AD$750,MATCH(D$4,'TD SOP+PROFORM'!$B$2:$AT$2,0)+1,0),"")</f>
        <v/>
      </c>
      <c r="E397" s="26" t="str">
        <f t="shared" si="93"/>
        <v/>
      </c>
      <c r="F397" s="25" t="str">
        <f>IFERROR(VLOOKUP($A397,'TD SOP+PROFORM'!$A$5:$AD$750,MATCH(F$4,'TD SOP+PROFORM'!$B$2:$AT$2,0)+1,0),"")</f>
        <v/>
      </c>
      <c r="G397" s="25" t="str">
        <f>IFERROR(VLOOKUP($A397,'TD SOP+PROFORM'!$A$5:$AD$750,MATCH(G$4,'TD SOP+PROFORM'!$B$2:$AT$2,0)+1,0),"")</f>
        <v/>
      </c>
      <c r="H397" s="26" t="str">
        <f t="shared" si="94"/>
        <v/>
      </c>
      <c r="I397" s="25" t="str">
        <f>IFERROR(VLOOKUP($A397,'TD SOP+PROFORM'!$A$5:$AD$750,MATCH(I$4,'TD SOP+PROFORM'!$B$2:$AT$2,0)+1,0),"")</f>
        <v/>
      </c>
      <c r="J397" s="25" t="str">
        <f>IFERROR(VLOOKUP($A397,'TD SOP+PROFORM'!$A$5:$AD$750,MATCH(J$4,'TD SOP+PROFORM'!$B$2:$AT$2,0)+1,0),"")</f>
        <v/>
      </c>
      <c r="K397" s="26" t="str">
        <f t="shared" si="95"/>
        <v/>
      </c>
      <c r="L397" s="25" t="str">
        <f>IFERROR(VLOOKUP($A397,'TD SOP+PROFORM'!$A$5:$AD$750,MATCH(L$4,'TD SOP+PROFORM'!$B$2:$AT$2,0)+1,0),"")</f>
        <v/>
      </c>
      <c r="M397" s="25" t="str">
        <f>IFERROR(VLOOKUP($A397,'TD SOP+PROFORM'!$A$5:$AD$750,MATCH(M$4,'TD SOP+PROFORM'!$B$2:$AT$2,0)+1,0),"")</f>
        <v/>
      </c>
      <c r="N397" s="26" t="str">
        <f t="shared" si="96"/>
        <v/>
      </c>
      <c r="O397" s="25">
        <f>IFERROR(VLOOKUP($A397,'TD SOP+PROFORM'!$A$5:$AD$750,MATCH(O$4,'TD SOP+PROFORM'!$B$2:$AD$2,0)+1,0),0)+IFERROR(VLOOKUP($A397,'TD SOP+PROFORM'!$A$5:$AD$750,MATCH(O$2,'TD SOP+PROFORM'!$B$2:$AD$2,0)+1,0),0)</f>
        <v>0</v>
      </c>
      <c r="P397" s="25">
        <f>IFERROR(VLOOKUP($A397,'TD SOP+PROFORM'!$A$5:$AD$750,MATCH(P$4,'TD SOP+PROFORM'!$B$2:$AD$2,0)+1,0),0)+IFERROR(VLOOKUP($A397,'TD SOP+PROFORM'!$A$5:$AD$750,MATCH(P$2,'TD SOP+PROFORM'!$B$2:$AD$2,0)+1,0),0)</f>
        <v>0</v>
      </c>
      <c r="Q397" s="26" t="str">
        <f t="shared" si="97"/>
        <v/>
      </c>
      <c r="R397" s="25">
        <f>IFERROR(VLOOKUP($A397,'TD SOP+PROFORM'!$A$5:$AD$750,MATCH(R$4,'TD SOP+PROFORM'!$B$2:$AD$2,0)+1,0),0)+IFERROR(VLOOKUP($A397,'TD SOP+PROFORM'!$A$5:$AD$750,MATCH(R$2,'TD SOP+PROFORM'!$B$2:$AD$2,0)+1,0),0)</f>
        <v>0</v>
      </c>
      <c r="S397" s="25">
        <f>IFERROR(VLOOKUP($A397,'TD SOP+PROFORM'!$A$5:$AD$750,MATCH(S$4,'TD SOP+PROFORM'!$B$2:$AD$2,0)+1,0),0)+IFERROR(VLOOKUP($A397,'TD SOP+PROFORM'!$A$5:$AD$750,MATCH(S$2,'TD SOP+PROFORM'!$B$2:$AD$2,0)+1,0),0)</f>
        <v>0</v>
      </c>
      <c r="T397" s="26" t="str">
        <f t="shared" si="98"/>
        <v/>
      </c>
      <c r="U397" s="25">
        <f>IFERROR(VLOOKUP($A397,'TD SOP+PROFORM'!$A$5:$AD$750,MATCH(U$4,'TD SOP+PROFORM'!$B$2:$AD$2,0)+1,0),0)+IFERROR(VLOOKUP($A397,'TD SOP+PROFORM'!$A$5:$AD$750,MATCH(U$2,'TD SOP+PROFORM'!$B$2:$AD$2,0)+1,0),0)</f>
        <v>0</v>
      </c>
      <c r="V397" s="25">
        <f>IFERROR(VLOOKUP($A397,'TD SOP+PROFORM'!$A$5:$AD$750,MATCH(V$4,'TD SOP+PROFORM'!$B$2:$AD$2,0)+1,0),0)+IFERROR(VLOOKUP($A397,'TD SOP+PROFORM'!$A$5:$AD$750,MATCH(V$2,'TD SOP+PROFORM'!$B$2:$AD$2,0)+1,0),0)</f>
        <v>0</v>
      </c>
      <c r="W397" s="26" t="str">
        <f t="shared" si="99"/>
        <v/>
      </c>
      <c r="X397" s="25">
        <f>IFERROR(VLOOKUP($A397,'TD SOP+PROFORM'!$A$5:$AD$750,MATCH(X$4,'TD SOP+PROFORM'!$B$2:$AD$2,0)+1,0),0)+IFERROR(VLOOKUP($A397,'TD SOP+PROFORM'!$A$5:$AD$750,MATCH(X$2,'TD SOP+PROFORM'!$B$2:$AD$2,0)+1,0),0)</f>
        <v>0</v>
      </c>
      <c r="Y397" s="25">
        <f>IFERROR(VLOOKUP($A397,'TD SOP+PROFORM'!$A$5:$AD$750,MATCH(Y$4,'TD SOP+PROFORM'!$B$2:$AD$2,0)+1,0),0)+IFERROR(VLOOKUP($A397,'TD SOP+PROFORM'!$A$5:$AD$750,MATCH(Y$2,'TD SOP+PROFORM'!$B$2:$AD$2,0)+1,0),0)</f>
        <v>0</v>
      </c>
      <c r="Z397" s="26" t="str">
        <f t="shared" si="100"/>
        <v/>
      </c>
      <c r="AA397" s="25">
        <f>IFERROR(VLOOKUP($A397,'TD SOP+PROFORM'!$A$5:$AD$750,MATCH(AA$4,'TD SOP+PROFORM'!$B$2:$AD$2,0)+1,0),0)+IFERROR(VLOOKUP($A397,'TD SOP+PROFORM'!$A$5:$AD$750,MATCH(AA$2,'TD SOP+PROFORM'!$B$2:$AD$2,0)+1,0),0)</f>
        <v>0</v>
      </c>
      <c r="AB397" s="25">
        <f>IFERROR(VLOOKUP($A397,'TD SOP+PROFORM'!$A$5:$AD$750,MATCH(AB$4,'TD SOP+PROFORM'!$B$2:$AD$2,0)+1,0),0)+IFERROR(VLOOKUP($A397,'TD SOP+PROFORM'!$A$5:$AD$750,MATCH(AB$2,'TD SOP+PROFORM'!$B$2:$AD$2,0)+1,0),0)</f>
        <v>0</v>
      </c>
      <c r="AC397" s="26" t="str">
        <f t="shared" si="101"/>
        <v/>
      </c>
      <c r="AD397" s="25">
        <f>IFERROR(VLOOKUP($A397,'TD SOP+PROFORM'!$A$5:$AD$750,MATCH(AD$4,'TD SOP+PROFORM'!$B$2:$AD$2,0)+1,0),0)+IFERROR(VLOOKUP($A397,'TD SOP+PROFORM'!$A$5:$AD$750,MATCH(AD$2,'TD SOP+PROFORM'!$B$2:$AD$2,0)+1,0),0)</f>
        <v>0</v>
      </c>
      <c r="AE397" s="25">
        <f>IFERROR(VLOOKUP($A397,'TD SOP+PROFORM'!$A$5:$AD$750,MATCH(AE$4,'TD SOP+PROFORM'!$B$2:$AD$2,0)+1,0),0)+IFERROR(VLOOKUP($A397,'TD SOP+PROFORM'!$A$5:$AD$750,MATCH(AE$2,'TD SOP+PROFORM'!$B$2:$AD$2,0)+1,0),0)</f>
        <v>0</v>
      </c>
      <c r="AF397" s="26" t="str">
        <f t="shared" si="102"/>
        <v/>
      </c>
      <c r="AG397" s="25">
        <f>IFERROR(VLOOKUP($A397,'TD SOP+PROFORM'!$A$5:$AD$750,MATCH(AG$4,'TD SOP+PROFORM'!$B$2:$AD$2,0)+1,0),0)+IFERROR(VLOOKUP($A397,'TD SOP+PROFORM'!$A$5:$AD$750,MATCH(AG$2,'TD SOP+PROFORM'!$B$2:$AD$2,0)+1,0),0)</f>
        <v>0</v>
      </c>
      <c r="AH397" s="25">
        <f>IFERROR(VLOOKUP($A397,'TD SOP+PROFORM'!$A$5:$AD$750,MATCH(AH$4,'TD SOP+PROFORM'!$B$2:$AD$2,0)+1,0),0)+IFERROR(VLOOKUP($A397,'TD SOP+PROFORM'!$A$5:$AD$750,MATCH(AH$2,'TD SOP+PROFORM'!$B$2:$AD$2,0)+1,0),0)</f>
        <v>0</v>
      </c>
      <c r="AI397" s="26" t="str">
        <f t="shared" si="103"/>
        <v/>
      </c>
      <c r="AJ397" s="25">
        <f>IFERROR(VLOOKUP($A397,'TD SOP+PROFORM'!$A$5:$AD$750,MATCH(AJ$4,'TD SOP+PROFORM'!$B$2:$AD$2,0)+1,0),0)+IFERROR(VLOOKUP($A397,'TD SOP+PROFORM'!$A$5:$AD$750,MATCH(AJ$2,'TD SOP+PROFORM'!$B$2:$AD$2,0)+1,0),0)</f>
        <v>0</v>
      </c>
      <c r="AK397" s="25">
        <f>IFERROR(VLOOKUP($A397,'TD SOP+PROFORM'!$A$5:$AD$750,MATCH(AK$4,'TD SOP+PROFORM'!$B$2:$AD$2,0)+1,0),0)+IFERROR(VLOOKUP($A397,'TD SOP+PROFORM'!$A$5:$AD$750,MATCH(AK$2,'TD SOP+PROFORM'!$B$2:$AD$2,0)+1,0),0)</f>
        <v>0</v>
      </c>
      <c r="AL397" s="26" t="str">
        <f t="shared" si="104"/>
        <v/>
      </c>
      <c r="AM397" s="25">
        <f t="shared" si="106"/>
        <v>0</v>
      </c>
      <c r="AN397" s="25">
        <f t="shared" si="106"/>
        <v>0</v>
      </c>
      <c r="AO397" s="26" t="str">
        <f t="shared" si="105"/>
        <v/>
      </c>
    </row>
    <row r="398" spans="1:41" x14ac:dyDescent="0.35">
      <c r="A398" s="24">
        <f>IF(AND('TD SOP+PROFORM'!A395&lt;&gt;"",'TD SOP+PROFORM'!A395&lt;&gt;"TOTAL"),'TD SOP+PROFORM'!A395,0)</f>
        <v>0</v>
      </c>
      <c r="C398" s="25" t="str">
        <f>IFERROR(VLOOKUP($A398,'TD SOP+PROFORM'!$A$5:$AD$750,MATCH(C$4,'TD SOP+PROFORM'!$B$2:$AT$2,0)+1,0),"")</f>
        <v/>
      </c>
      <c r="D398" s="25" t="str">
        <f>IFERROR(VLOOKUP($A398,'TD SOP+PROFORM'!$A$5:$AD$750,MATCH(D$4,'TD SOP+PROFORM'!$B$2:$AT$2,0)+1,0),"")</f>
        <v/>
      </c>
      <c r="E398" s="26" t="str">
        <f t="shared" si="93"/>
        <v/>
      </c>
      <c r="F398" s="25" t="str">
        <f>IFERROR(VLOOKUP($A398,'TD SOP+PROFORM'!$A$5:$AD$750,MATCH(F$4,'TD SOP+PROFORM'!$B$2:$AT$2,0)+1,0),"")</f>
        <v/>
      </c>
      <c r="G398" s="25" t="str">
        <f>IFERROR(VLOOKUP($A398,'TD SOP+PROFORM'!$A$5:$AD$750,MATCH(G$4,'TD SOP+PROFORM'!$B$2:$AT$2,0)+1,0),"")</f>
        <v/>
      </c>
      <c r="H398" s="26" t="str">
        <f t="shared" si="94"/>
        <v/>
      </c>
      <c r="I398" s="25" t="str">
        <f>IFERROR(VLOOKUP($A398,'TD SOP+PROFORM'!$A$5:$AD$750,MATCH(I$4,'TD SOP+PROFORM'!$B$2:$AT$2,0)+1,0),"")</f>
        <v/>
      </c>
      <c r="J398" s="25" t="str">
        <f>IFERROR(VLOOKUP($A398,'TD SOP+PROFORM'!$A$5:$AD$750,MATCH(J$4,'TD SOP+PROFORM'!$B$2:$AT$2,0)+1,0),"")</f>
        <v/>
      </c>
      <c r="K398" s="26" t="str">
        <f t="shared" si="95"/>
        <v/>
      </c>
      <c r="L398" s="25" t="str">
        <f>IFERROR(VLOOKUP($A398,'TD SOP+PROFORM'!$A$5:$AD$750,MATCH(L$4,'TD SOP+PROFORM'!$B$2:$AT$2,0)+1,0),"")</f>
        <v/>
      </c>
      <c r="M398" s="25" t="str">
        <f>IFERROR(VLOOKUP($A398,'TD SOP+PROFORM'!$A$5:$AD$750,MATCH(M$4,'TD SOP+PROFORM'!$B$2:$AT$2,0)+1,0),"")</f>
        <v/>
      </c>
      <c r="N398" s="26" t="str">
        <f t="shared" si="96"/>
        <v/>
      </c>
      <c r="O398" s="25">
        <f>IFERROR(VLOOKUP($A398,'TD SOP+PROFORM'!$A$5:$AD$750,MATCH(O$4,'TD SOP+PROFORM'!$B$2:$AD$2,0)+1,0),0)+IFERROR(VLOOKUP($A398,'TD SOP+PROFORM'!$A$5:$AD$750,MATCH(O$2,'TD SOP+PROFORM'!$B$2:$AD$2,0)+1,0),0)</f>
        <v>0</v>
      </c>
      <c r="P398" s="25">
        <f>IFERROR(VLOOKUP($A398,'TD SOP+PROFORM'!$A$5:$AD$750,MATCH(P$4,'TD SOP+PROFORM'!$B$2:$AD$2,0)+1,0),0)+IFERROR(VLOOKUP($A398,'TD SOP+PROFORM'!$A$5:$AD$750,MATCH(P$2,'TD SOP+PROFORM'!$B$2:$AD$2,0)+1,0),0)</f>
        <v>0</v>
      </c>
      <c r="Q398" s="26" t="str">
        <f t="shared" si="97"/>
        <v/>
      </c>
      <c r="R398" s="25">
        <f>IFERROR(VLOOKUP($A398,'TD SOP+PROFORM'!$A$5:$AD$750,MATCH(R$4,'TD SOP+PROFORM'!$B$2:$AD$2,0)+1,0),0)+IFERROR(VLOOKUP($A398,'TD SOP+PROFORM'!$A$5:$AD$750,MATCH(R$2,'TD SOP+PROFORM'!$B$2:$AD$2,0)+1,0),0)</f>
        <v>0</v>
      </c>
      <c r="S398" s="25">
        <f>IFERROR(VLOOKUP($A398,'TD SOP+PROFORM'!$A$5:$AD$750,MATCH(S$4,'TD SOP+PROFORM'!$B$2:$AD$2,0)+1,0),0)+IFERROR(VLOOKUP($A398,'TD SOP+PROFORM'!$A$5:$AD$750,MATCH(S$2,'TD SOP+PROFORM'!$B$2:$AD$2,0)+1,0),0)</f>
        <v>0</v>
      </c>
      <c r="T398" s="26" t="str">
        <f t="shared" si="98"/>
        <v/>
      </c>
      <c r="U398" s="25">
        <f>IFERROR(VLOOKUP($A398,'TD SOP+PROFORM'!$A$5:$AD$750,MATCH(U$4,'TD SOP+PROFORM'!$B$2:$AD$2,0)+1,0),0)+IFERROR(VLOOKUP($A398,'TD SOP+PROFORM'!$A$5:$AD$750,MATCH(U$2,'TD SOP+PROFORM'!$B$2:$AD$2,0)+1,0),0)</f>
        <v>0</v>
      </c>
      <c r="V398" s="25">
        <f>IFERROR(VLOOKUP($A398,'TD SOP+PROFORM'!$A$5:$AD$750,MATCH(V$4,'TD SOP+PROFORM'!$B$2:$AD$2,0)+1,0),0)+IFERROR(VLOOKUP($A398,'TD SOP+PROFORM'!$A$5:$AD$750,MATCH(V$2,'TD SOP+PROFORM'!$B$2:$AD$2,0)+1,0),0)</f>
        <v>0</v>
      </c>
      <c r="W398" s="26" t="str">
        <f t="shared" si="99"/>
        <v/>
      </c>
      <c r="X398" s="25">
        <f>IFERROR(VLOOKUP($A398,'TD SOP+PROFORM'!$A$5:$AD$750,MATCH(X$4,'TD SOP+PROFORM'!$B$2:$AD$2,0)+1,0),0)+IFERROR(VLOOKUP($A398,'TD SOP+PROFORM'!$A$5:$AD$750,MATCH(X$2,'TD SOP+PROFORM'!$B$2:$AD$2,0)+1,0),0)</f>
        <v>0</v>
      </c>
      <c r="Y398" s="25">
        <f>IFERROR(VLOOKUP($A398,'TD SOP+PROFORM'!$A$5:$AD$750,MATCH(Y$4,'TD SOP+PROFORM'!$B$2:$AD$2,0)+1,0),0)+IFERROR(VLOOKUP($A398,'TD SOP+PROFORM'!$A$5:$AD$750,MATCH(Y$2,'TD SOP+PROFORM'!$B$2:$AD$2,0)+1,0),0)</f>
        <v>0</v>
      </c>
      <c r="Z398" s="26" t="str">
        <f t="shared" si="100"/>
        <v/>
      </c>
      <c r="AA398" s="25">
        <f>IFERROR(VLOOKUP($A398,'TD SOP+PROFORM'!$A$5:$AD$750,MATCH(AA$4,'TD SOP+PROFORM'!$B$2:$AD$2,0)+1,0),0)+IFERROR(VLOOKUP($A398,'TD SOP+PROFORM'!$A$5:$AD$750,MATCH(AA$2,'TD SOP+PROFORM'!$B$2:$AD$2,0)+1,0),0)</f>
        <v>0</v>
      </c>
      <c r="AB398" s="25">
        <f>IFERROR(VLOOKUP($A398,'TD SOP+PROFORM'!$A$5:$AD$750,MATCH(AB$4,'TD SOP+PROFORM'!$B$2:$AD$2,0)+1,0),0)+IFERROR(VLOOKUP($A398,'TD SOP+PROFORM'!$A$5:$AD$750,MATCH(AB$2,'TD SOP+PROFORM'!$B$2:$AD$2,0)+1,0),0)</f>
        <v>0</v>
      </c>
      <c r="AC398" s="26" t="str">
        <f t="shared" si="101"/>
        <v/>
      </c>
      <c r="AD398" s="25">
        <f>IFERROR(VLOOKUP($A398,'TD SOP+PROFORM'!$A$5:$AD$750,MATCH(AD$4,'TD SOP+PROFORM'!$B$2:$AD$2,0)+1,0),0)+IFERROR(VLOOKUP($A398,'TD SOP+PROFORM'!$A$5:$AD$750,MATCH(AD$2,'TD SOP+PROFORM'!$B$2:$AD$2,0)+1,0),0)</f>
        <v>0</v>
      </c>
      <c r="AE398" s="25">
        <f>IFERROR(VLOOKUP($A398,'TD SOP+PROFORM'!$A$5:$AD$750,MATCH(AE$4,'TD SOP+PROFORM'!$B$2:$AD$2,0)+1,0),0)+IFERROR(VLOOKUP($A398,'TD SOP+PROFORM'!$A$5:$AD$750,MATCH(AE$2,'TD SOP+PROFORM'!$B$2:$AD$2,0)+1,0),0)</f>
        <v>0</v>
      </c>
      <c r="AF398" s="26" t="str">
        <f t="shared" si="102"/>
        <v/>
      </c>
      <c r="AG398" s="25">
        <f>IFERROR(VLOOKUP($A398,'TD SOP+PROFORM'!$A$5:$AD$750,MATCH(AG$4,'TD SOP+PROFORM'!$B$2:$AD$2,0)+1,0),0)+IFERROR(VLOOKUP($A398,'TD SOP+PROFORM'!$A$5:$AD$750,MATCH(AG$2,'TD SOP+PROFORM'!$B$2:$AD$2,0)+1,0),0)</f>
        <v>0</v>
      </c>
      <c r="AH398" s="25">
        <f>IFERROR(VLOOKUP($A398,'TD SOP+PROFORM'!$A$5:$AD$750,MATCH(AH$4,'TD SOP+PROFORM'!$B$2:$AD$2,0)+1,0),0)+IFERROR(VLOOKUP($A398,'TD SOP+PROFORM'!$A$5:$AD$750,MATCH(AH$2,'TD SOP+PROFORM'!$B$2:$AD$2,0)+1,0),0)</f>
        <v>0</v>
      </c>
      <c r="AI398" s="26" t="str">
        <f t="shared" si="103"/>
        <v/>
      </c>
      <c r="AJ398" s="25">
        <f>IFERROR(VLOOKUP($A398,'TD SOP+PROFORM'!$A$5:$AD$750,MATCH(AJ$4,'TD SOP+PROFORM'!$B$2:$AD$2,0)+1,0),0)+IFERROR(VLOOKUP($A398,'TD SOP+PROFORM'!$A$5:$AD$750,MATCH(AJ$2,'TD SOP+PROFORM'!$B$2:$AD$2,0)+1,0),0)</f>
        <v>0</v>
      </c>
      <c r="AK398" s="25">
        <f>IFERROR(VLOOKUP($A398,'TD SOP+PROFORM'!$A$5:$AD$750,MATCH(AK$4,'TD SOP+PROFORM'!$B$2:$AD$2,0)+1,0),0)+IFERROR(VLOOKUP($A398,'TD SOP+PROFORM'!$A$5:$AD$750,MATCH(AK$2,'TD SOP+PROFORM'!$B$2:$AD$2,0)+1,0),0)</f>
        <v>0</v>
      </c>
      <c r="AL398" s="26" t="str">
        <f t="shared" si="104"/>
        <v/>
      </c>
      <c r="AM398" s="25">
        <f t="shared" si="106"/>
        <v>0</v>
      </c>
      <c r="AN398" s="25">
        <f t="shared" si="106"/>
        <v>0</v>
      </c>
      <c r="AO398" s="26" t="str">
        <f t="shared" si="105"/>
        <v/>
      </c>
    </row>
    <row r="399" spans="1:41" x14ac:dyDescent="0.35">
      <c r="A399" s="24">
        <f>IF(AND('TD SOP+PROFORM'!A396&lt;&gt;"",'TD SOP+PROFORM'!A396&lt;&gt;"TOTAL"),'TD SOP+PROFORM'!A396,0)</f>
        <v>0</v>
      </c>
      <c r="C399" s="25" t="str">
        <f>IFERROR(VLOOKUP($A399,'TD SOP+PROFORM'!$A$5:$AD$750,MATCH(C$4,'TD SOP+PROFORM'!$B$2:$AT$2,0)+1,0),"")</f>
        <v/>
      </c>
      <c r="D399" s="25" t="str">
        <f>IFERROR(VLOOKUP($A399,'TD SOP+PROFORM'!$A$5:$AD$750,MATCH(D$4,'TD SOP+PROFORM'!$B$2:$AT$2,0)+1,0),"")</f>
        <v/>
      </c>
      <c r="E399" s="26" t="str">
        <f t="shared" si="93"/>
        <v/>
      </c>
      <c r="F399" s="25" t="str">
        <f>IFERROR(VLOOKUP($A399,'TD SOP+PROFORM'!$A$5:$AD$750,MATCH(F$4,'TD SOP+PROFORM'!$B$2:$AT$2,0)+1,0),"")</f>
        <v/>
      </c>
      <c r="G399" s="25" t="str">
        <f>IFERROR(VLOOKUP($A399,'TD SOP+PROFORM'!$A$5:$AD$750,MATCH(G$4,'TD SOP+PROFORM'!$B$2:$AT$2,0)+1,0),"")</f>
        <v/>
      </c>
      <c r="H399" s="26" t="str">
        <f t="shared" si="94"/>
        <v/>
      </c>
      <c r="I399" s="25" t="str">
        <f>IFERROR(VLOOKUP($A399,'TD SOP+PROFORM'!$A$5:$AD$750,MATCH(I$4,'TD SOP+PROFORM'!$B$2:$AT$2,0)+1,0),"")</f>
        <v/>
      </c>
      <c r="J399" s="25" t="str">
        <f>IFERROR(VLOOKUP($A399,'TD SOP+PROFORM'!$A$5:$AD$750,MATCH(J$4,'TD SOP+PROFORM'!$B$2:$AT$2,0)+1,0),"")</f>
        <v/>
      </c>
      <c r="K399" s="26" t="str">
        <f t="shared" si="95"/>
        <v/>
      </c>
      <c r="L399" s="25" t="str">
        <f>IFERROR(VLOOKUP($A399,'TD SOP+PROFORM'!$A$5:$AD$750,MATCH(L$4,'TD SOP+PROFORM'!$B$2:$AT$2,0)+1,0),"")</f>
        <v/>
      </c>
      <c r="M399" s="25" t="str">
        <f>IFERROR(VLOOKUP($A399,'TD SOP+PROFORM'!$A$5:$AD$750,MATCH(M$4,'TD SOP+PROFORM'!$B$2:$AT$2,0)+1,0),"")</f>
        <v/>
      </c>
      <c r="N399" s="26" t="str">
        <f t="shared" si="96"/>
        <v/>
      </c>
      <c r="O399" s="25">
        <f>IFERROR(VLOOKUP($A399,'TD SOP+PROFORM'!$A$5:$AD$750,MATCH(O$4,'TD SOP+PROFORM'!$B$2:$AD$2,0)+1,0),0)+IFERROR(VLOOKUP($A399,'TD SOP+PROFORM'!$A$5:$AD$750,MATCH(O$2,'TD SOP+PROFORM'!$B$2:$AD$2,0)+1,0),0)</f>
        <v>0</v>
      </c>
      <c r="P399" s="25">
        <f>IFERROR(VLOOKUP($A399,'TD SOP+PROFORM'!$A$5:$AD$750,MATCH(P$4,'TD SOP+PROFORM'!$B$2:$AD$2,0)+1,0),0)+IFERROR(VLOOKUP($A399,'TD SOP+PROFORM'!$A$5:$AD$750,MATCH(P$2,'TD SOP+PROFORM'!$B$2:$AD$2,0)+1,0),0)</f>
        <v>0</v>
      </c>
      <c r="Q399" s="26" t="str">
        <f t="shared" si="97"/>
        <v/>
      </c>
      <c r="R399" s="25">
        <f>IFERROR(VLOOKUP($A399,'TD SOP+PROFORM'!$A$5:$AD$750,MATCH(R$4,'TD SOP+PROFORM'!$B$2:$AD$2,0)+1,0),0)+IFERROR(VLOOKUP($A399,'TD SOP+PROFORM'!$A$5:$AD$750,MATCH(R$2,'TD SOP+PROFORM'!$B$2:$AD$2,0)+1,0),0)</f>
        <v>0</v>
      </c>
      <c r="S399" s="25">
        <f>IFERROR(VLOOKUP($A399,'TD SOP+PROFORM'!$A$5:$AD$750,MATCH(S$4,'TD SOP+PROFORM'!$B$2:$AD$2,0)+1,0),0)+IFERROR(VLOOKUP($A399,'TD SOP+PROFORM'!$A$5:$AD$750,MATCH(S$2,'TD SOP+PROFORM'!$B$2:$AD$2,0)+1,0),0)</f>
        <v>0</v>
      </c>
      <c r="T399" s="26" t="str">
        <f t="shared" si="98"/>
        <v/>
      </c>
      <c r="U399" s="25">
        <f>IFERROR(VLOOKUP($A399,'TD SOP+PROFORM'!$A$5:$AD$750,MATCH(U$4,'TD SOP+PROFORM'!$B$2:$AD$2,0)+1,0),0)+IFERROR(VLOOKUP($A399,'TD SOP+PROFORM'!$A$5:$AD$750,MATCH(U$2,'TD SOP+PROFORM'!$B$2:$AD$2,0)+1,0),0)</f>
        <v>0</v>
      </c>
      <c r="V399" s="25">
        <f>IFERROR(VLOOKUP($A399,'TD SOP+PROFORM'!$A$5:$AD$750,MATCH(V$4,'TD SOP+PROFORM'!$B$2:$AD$2,0)+1,0),0)+IFERROR(VLOOKUP($A399,'TD SOP+PROFORM'!$A$5:$AD$750,MATCH(V$2,'TD SOP+PROFORM'!$B$2:$AD$2,0)+1,0),0)</f>
        <v>0</v>
      </c>
      <c r="W399" s="26" t="str">
        <f t="shared" si="99"/>
        <v/>
      </c>
      <c r="X399" s="25">
        <f>IFERROR(VLOOKUP($A399,'TD SOP+PROFORM'!$A$5:$AD$750,MATCH(X$4,'TD SOP+PROFORM'!$B$2:$AD$2,0)+1,0),0)+IFERROR(VLOOKUP($A399,'TD SOP+PROFORM'!$A$5:$AD$750,MATCH(X$2,'TD SOP+PROFORM'!$B$2:$AD$2,0)+1,0),0)</f>
        <v>0</v>
      </c>
      <c r="Y399" s="25">
        <f>IFERROR(VLOOKUP($A399,'TD SOP+PROFORM'!$A$5:$AD$750,MATCH(Y$4,'TD SOP+PROFORM'!$B$2:$AD$2,0)+1,0),0)+IFERROR(VLOOKUP($A399,'TD SOP+PROFORM'!$A$5:$AD$750,MATCH(Y$2,'TD SOP+PROFORM'!$B$2:$AD$2,0)+1,0),0)</f>
        <v>0</v>
      </c>
      <c r="Z399" s="26" t="str">
        <f t="shared" si="100"/>
        <v/>
      </c>
      <c r="AA399" s="25">
        <f>IFERROR(VLOOKUP($A399,'TD SOP+PROFORM'!$A$5:$AD$750,MATCH(AA$4,'TD SOP+PROFORM'!$B$2:$AD$2,0)+1,0),0)+IFERROR(VLOOKUP($A399,'TD SOP+PROFORM'!$A$5:$AD$750,MATCH(AA$2,'TD SOP+PROFORM'!$B$2:$AD$2,0)+1,0),0)</f>
        <v>0</v>
      </c>
      <c r="AB399" s="25">
        <f>IFERROR(VLOOKUP($A399,'TD SOP+PROFORM'!$A$5:$AD$750,MATCH(AB$4,'TD SOP+PROFORM'!$B$2:$AD$2,0)+1,0),0)+IFERROR(VLOOKUP($A399,'TD SOP+PROFORM'!$A$5:$AD$750,MATCH(AB$2,'TD SOP+PROFORM'!$B$2:$AD$2,0)+1,0),0)</f>
        <v>0</v>
      </c>
      <c r="AC399" s="26" t="str">
        <f t="shared" si="101"/>
        <v/>
      </c>
      <c r="AD399" s="25">
        <f>IFERROR(VLOOKUP($A399,'TD SOP+PROFORM'!$A$5:$AD$750,MATCH(AD$4,'TD SOP+PROFORM'!$B$2:$AD$2,0)+1,0),0)+IFERROR(VLOOKUP($A399,'TD SOP+PROFORM'!$A$5:$AD$750,MATCH(AD$2,'TD SOP+PROFORM'!$B$2:$AD$2,0)+1,0),0)</f>
        <v>0</v>
      </c>
      <c r="AE399" s="25">
        <f>IFERROR(VLOOKUP($A399,'TD SOP+PROFORM'!$A$5:$AD$750,MATCH(AE$4,'TD SOP+PROFORM'!$B$2:$AD$2,0)+1,0),0)+IFERROR(VLOOKUP($A399,'TD SOP+PROFORM'!$A$5:$AD$750,MATCH(AE$2,'TD SOP+PROFORM'!$B$2:$AD$2,0)+1,0),0)</f>
        <v>0</v>
      </c>
      <c r="AF399" s="26" t="str">
        <f t="shared" si="102"/>
        <v/>
      </c>
      <c r="AG399" s="25">
        <f>IFERROR(VLOOKUP($A399,'TD SOP+PROFORM'!$A$5:$AD$750,MATCH(AG$4,'TD SOP+PROFORM'!$B$2:$AD$2,0)+1,0),0)+IFERROR(VLOOKUP($A399,'TD SOP+PROFORM'!$A$5:$AD$750,MATCH(AG$2,'TD SOP+PROFORM'!$B$2:$AD$2,0)+1,0),0)</f>
        <v>0</v>
      </c>
      <c r="AH399" s="25">
        <f>IFERROR(VLOOKUP($A399,'TD SOP+PROFORM'!$A$5:$AD$750,MATCH(AH$4,'TD SOP+PROFORM'!$B$2:$AD$2,0)+1,0),0)+IFERROR(VLOOKUP($A399,'TD SOP+PROFORM'!$A$5:$AD$750,MATCH(AH$2,'TD SOP+PROFORM'!$B$2:$AD$2,0)+1,0),0)</f>
        <v>0</v>
      </c>
      <c r="AI399" s="26" t="str">
        <f t="shared" si="103"/>
        <v/>
      </c>
      <c r="AJ399" s="25">
        <f>IFERROR(VLOOKUP($A399,'TD SOP+PROFORM'!$A$5:$AD$750,MATCH(AJ$4,'TD SOP+PROFORM'!$B$2:$AD$2,0)+1,0),0)+IFERROR(VLOOKUP($A399,'TD SOP+PROFORM'!$A$5:$AD$750,MATCH(AJ$2,'TD SOP+PROFORM'!$B$2:$AD$2,0)+1,0),0)</f>
        <v>0</v>
      </c>
      <c r="AK399" s="25">
        <f>IFERROR(VLOOKUP($A399,'TD SOP+PROFORM'!$A$5:$AD$750,MATCH(AK$4,'TD SOP+PROFORM'!$B$2:$AD$2,0)+1,0),0)+IFERROR(VLOOKUP($A399,'TD SOP+PROFORM'!$A$5:$AD$750,MATCH(AK$2,'TD SOP+PROFORM'!$B$2:$AD$2,0)+1,0),0)</f>
        <v>0</v>
      </c>
      <c r="AL399" s="26" t="str">
        <f t="shared" si="104"/>
        <v/>
      </c>
      <c r="AM399" s="25">
        <f t="shared" si="106"/>
        <v>0</v>
      </c>
      <c r="AN399" s="25">
        <f t="shared" si="106"/>
        <v>0</v>
      </c>
      <c r="AO399" s="26" t="str">
        <f t="shared" si="105"/>
        <v/>
      </c>
    </row>
    <row r="400" spans="1:41" x14ac:dyDescent="0.35">
      <c r="A400" s="24">
        <f>IF(AND('TD SOP+PROFORM'!A397&lt;&gt;"",'TD SOP+PROFORM'!A397&lt;&gt;"TOTAL"),'TD SOP+PROFORM'!A397,0)</f>
        <v>0</v>
      </c>
      <c r="C400" s="25" t="str">
        <f>IFERROR(VLOOKUP($A400,'TD SOP+PROFORM'!$A$5:$AD$750,MATCH(C$4,'TD SOP+PROFORM'!$B$2:$AT$2,0)+1,0),"")</f>
        <v/>
      </c>
      <c r="D400" s="25" t="str">
        <f>IFERROR(VLOOKUP($A400,'TD SOP+PROFORM'!$A$5:$AD$750,MATCH(D$4,'TD SOP+PROFORM'!$B$2:$AT$2,0)+1,0),"")</f>
        <v/>
      </c>
      <c r="E400" s="26" t="str">
        <f t="shared" si="93"/>
        <v/>
      </c>
      <c r="F400" s="25" t="str">
        <f>IFERROR(VLOOKUP($A400,'TD SOP+PROFORM'!$A$5:$AD$750,MATCH(F$4,'TD SOP+PROFORM'!$B$2:$AT$2,0)+1,0),"")</f>
        <v/>
      </c>
      <c r="G400" s="25" t="str">
        <f>IFERROR(VLOOKUP($A400,'TD SOP+PROFORM'!$A$5:$AD$750,MATCH(G$4,'TD SOP+PROFORM'!$B$2:$AT$2,0)+1,0),"")</f>
        <v/>
      </c>
      <c r="H400" s="26" t="str">
        <f t="shared" si="94"/>
        <v/>
      </c>
      <c r="I400" s="25" t="str">
        <f>IFERROR(VLOOKUP($A400,'TD SOP+PROFORM'!$A$5:$AD$750,MATCH(I$4,'TD SOP+PROFORM'!$B$2:$AT$2,0)+1,0),"")</f>
        <v/>
      </c>
      <c r="J400" s="25" t="str">
        <f>IFERROR(VLOOKUP($A400,'TD SOP+PROFORM'!$A$5:$AD$750,MATCH(J$4,'TD SOP+PROFORM'!$B$2:$AT$2,0)+1,0),"")</f>
        <v/>
      </c>
      <c r="K400" s="26" t="str">
        <f t="shared" si="95"/>
        <v/>
      </c>
      <c r="L400" s="25" t="str">
        <f>IFERROR(VLOOKUP($A400,'TD SOP+PROFORM'!$A$5:$AD$750,MATCH(L$4,'TD SOP+PROFORM'!$B$2:$AT$2,0)+1,0),"")</f>
        <v/>
      </c>
      <c r="M400" s="25" t="str">
        <f>IFERROR(VLOOKUP($A400,'TD SOP+PROFORM'!$A$5:$AD$750,MATCH(M$4,'TD SOP+PROFORM'!$B$2:$AT$2,0)+1,0),"")</f>
        <v/>
      </c>
      <c r="N400" s="26" t="str">
        <f t="shared" si="96"/>
        <v/>
      </c>
      <c r="O400" s="25">
        <f>IFERROR(VLOOKUP($A400,'TD SOP+PROFORM'!$A$5:$AD$750,MATCH(O$4,'TD SOP+PROFORM'!$B$2:$AD$2,0)+1,0),0)+IFERROR(VLOOKUP($A400,'TD SOP+PROFORM'!$A$5:$AD$750,MATCH(O$2,'TD SOP+PROFORM'!$B$2:$AD$2,0)+1,0),0)</f>
        <v>0</v>
      </c>
      <c r="P400" s="25">
        <f>IFERROR(VLOOKUP($A400,'TD SOP+PROFORM'!$A$5:$AD$750,MATCH(P$4,'TD SOP+PROFORM'!$B$2:$AD$2,0)+1,0),0)+IFERROR(VLOOKUP($A400,'TD SOP+PROFORM'!$A$5:$AD$750,MATCH(P$2,'TD SOP+PROFORM'!$B$2:$AD$2,0)+1,0),0)</f>
        <v>0</v>
      </c>
      <c r="Q400" s="26" t="str">
        <f t="shared" si="97"/>
        <v/>
      </c>
      <c r="R400" s="25">
        <f>IFERROR(VLOOKUP($A400,'TD SOP+PROFORM'!$A$5:$AD$750,MATCH(R$4,'TD SOP+PROFORM'!$B$2:$AD$2,0)+1,0),0)+IFERROR(VLOOKUP($A400,'TD SOP+PROFORM'!$A$5:$AD$750,MATCH(R$2,'TD SOP+PROFORM'!$B$2:$AD$2,0)+1,0),0)</f>
        <v>0</v>
      </c>
      <c r="S400" s="25">
        <f>IFERROR(VLOOKUP($A400,'TD SOP+PROFORM'!$A$5:$AD$750,MATCH(S$4,'TD SOP+PROFORM'!$B$2:$AD$2,0)+1,0),0)+IFERROR(VLOOKUP($A400,'TD SOP+PROFORM'!$A$5:$AD$750,MATCH(S$2,'TD SOP+PROFORM'!$B$2:$AD$2,0)+1,0),0)</f>
        <v>0</v>
      </c>
      <c r="T400" s="26" t="str">
        <f t="shared" si="98"/>
        <v/>
      </c>
      <c r="U400" s="25">
        <f>IFERROR(VLOOKUP($A400,'TD SOP+PROFORM'!$A$5:$AD$750,MATCH(U$4,'TD SOP+PROFORM'!$B$2:$AD$2,0)+1,0),0)+IFERROR(VLOOKUP($A400,'TD SOP+PROFORM'!$A$5:$AD$750,MATCH(U$2,'TD SOP+PROFORM'!$B$2:$AD$2,0)+1,0),0)</f>
        <v>0</v>
      </c>
      <c r="V400" s="25">
        <f>IFERROR(VLOOKUP($A400,'TD SOP+PROFORM'!$A$5:$AD$750,MATCH(V$4,'TD SOP+PROFORM'!$B$2:$AD$2,0)+1,0),0)+IFERROR(VLOOKUP($A400,'TD SOP+PROFORM'!$A$5:$AD$750,MATCH(V$2,'TD SOP+PROFORM'!$B$2:$AD$2,0)+1,0),0)</f>
        <v>0</v>
      </c>
      <c r="W400" s="26" t="str">
        <f t="shared" si="99"/>
        <v/>
      </c>
      <c r="X400" s="25">
        <f>IFERROR(VLOOKUP($A400,'TD SOP+PROFORM'!$A$5:$AD$750,MATCH(X$4,'TD SOP+PROFORM'!$B$2:$AD$2,0)+1,0),0)+IFERROR(VLOOKUP($A400,'TD SOP+PROFORM'!$A$5:$AD$750,MATCH(X$2,'TD SOP+PROFORM'!$B$2:$AD$2,0)+1,0),0)</f>
        <v>0</v>
      </c>
      <c r="Y400" s="25">
        <f>IFERROR(VLOOKUP($A400,'TD SOP+PROFORM'!$A$5:$AD$750,MATCH(Y$4,'TD SOP+PROFORM'!$B$2:$AD$2,0)+1,0),0)+IFERROR(VLOOKUP($A400,'TD SOP+PROFORM'!$A$5:$AD$750,MATCH(Y$2,'TD SOP+PROFORM'!$B$2:$AD$2,0)+1,0),0)</f>
        <v>0</v>
      </c>
      <c r="Z400" s="26" t="str">
        <f t="shared" si="100"/>
        <v/>
      </c>
      <c r="AA400" s="25">
        <f>IFERROR(VLOOKUP($A400,'TD SOP+PROFORM'!$A$5:$AD$750,MATCH(AA$4,'TD SOP+PROFORM'!$B$2:$AD$2,0)+1,0),0)+IFERROR(VLOOKUP($A400,'TD SOP+PROFORM'!$A$5:$AD$750,MATCH(AA$2,'TD SOP+PROFORM'!$B$2:$AD$2,0)+1,0),0)</f>
        <v>0</v>
      </c>
      <c r="AB400" s="25">
        <f>IFERROR(VLOOKUP($A400,'TD SOP+PROFORM'!$A$5:$AD$750,MATCH(AB$4,'TD SOP+PROFORM'!$B$2:$AD$2,0)+1,0),0)+IFERROR(VLOOKUP($A400,'TD SOP+PROFORM'!$A$5:$AD$750,MATCH(AB$2,'TD SOP+PROFORM'!$B$2:$AD$2,0)+1,0),0)</f>
        <v>0</v>
      </c>
      <c r="AC400" s="26" t="str">
        <f t="shared" si="101"/>
        <v/>
      </c>
      <c r="AD400" s="25">
        <f>IFERROR(VLOOKUP($A400,'TD SOP+PROFORM'!$A$5:$AD$750,MATCH(AD$4,'TD SOP+PROFORM'!$B$2:$AD$2,0)+1,0),0)+IFERROR(VLOOKUP($A400,'TD SOP+PROFORM'!$A$5:$AD$750,MATCH(AD$2,'TD SOP+PROFORM'!$B$2:$AD$2,0)+1,0),0)</f>
        <v>0</v>
      </c>
      <c r="AE400" s="25">
        <f>IFERROR(VLOOKUP($A400,'TD SOP+PROFORM'!$A$5:$AD$750,MATCH(AE$4,'TD SOP+PROFORM'!$B$2:$AD$2,0)+1,0),0)+IFERROR(VLOOKUP($A400,'TD SOP+PROFORM'!$A$5:$AD$750,MATCH(AE$2,'TD SOP+PROFORM'!$B$2:$AD$2,0)+1,0),0)</f>
        <v>0</v>
      </c>
      <c r="AF400" s="26" t="str">
        <f t="shared" si="102"/>
        <v/>
      </c>
      <c r="AG400" s="25">
        <f>IFERROR(VLOOKUP($A400,'TD SOP+PROFORM'!$A$5:$AD$750,MATCH(AG$4,'TD SOP+PROFORM'!$B$2:$AD$2,0)+1,0),0)+IFERROR(VLOOKUP($A400,'TD SOP+PROFORM'!$A$5:$AD$750,MATCH(AG$2,'TD SOP+PROFORM'!$B$2:$AD$2,0)+1,0),0)</f>
        <v>0</v>
      </c>
      <c r="AH400" s="25">
        <f>IFERROR(VLOOKUP($A400,'TD SOP+PROFORM'!$A$5:$AD$750,MATCH(AH$4,'TD SOP+PROFORM'!$B$2:$AD$2,0)+1,0),0)+IFERROR(VLOOKUP($A400,'TD SOP+PROFORM'!$A$5:$AD$750,MATCH(AH$2,'TD SOP+PROFORM'!$B$2:$AD$2,0)+1,0),0)</f>
        <v>0</v>
      </c>
      <c r="AI400" s="26" t="str">
        <f t="shared" si="103"/>
        <v/>
      </c>
      <c r="AJ400" s="25">
        <f>IFERROR(VLOOKUP($A400,'TD SOP+PROFORM'!$A$5:$AD$750,MATCH(AJ$4,'TD SOP+PROFORM'!$B$2:$AD$2,0)+1,0),0)+IFERROR(VLOOKUP($A400,'TD SOP+PROFORM'!$A$5:$AD$750,MATCH(AJ$2,'TD SOP+PROFORM'!$B$2:$AD$2,0)+1,0),0)</f>
        <v>0</v>
      </c>
      <c r="AK400" s="25">
        <f>IFERROR(VLOOKUP($A400,'TD SOP+PROFORM'!$A$5:$AD$750,MATCH(AK$4,'TD SOP+PROFORM'!$B$2:$AD$2,0)+1,0),0)+IFERROR(VLOOKUP($A400,'TD SOP+PROFORM'!$A$5:$AD$750,MATCH(AK$2,'TD SOP+PROFORM'!$B$2:$AD$2,0)+1,0),0)</f>
        <v>0</v>
      </c>
      <c r="AL400" s="26" t="str">
        <f t="shared" si="104"/>
        <v/>
      </c>
      <c r="AM400" s="25">
        <f t="shared" si="106"/>
        <v>0</v>
      </c>
      <c r="AN400" s="25">
        <f t="shared" si="106"/>
        <v>0</v>
      </c>
      <c r="AO400" s="26" t="str">
        <f t="shared" si="105"/>
        <v/>
      </c>
    </row>
    <row r="401" spans="1:41" x14ac:dyDescent="0.35">
      <c r="A401" s="24">
        <f>IF(AND('TD SOP+PROFORM'!A398&lt;&gt;"",'TD SOP+PROFORM'!A398&lt;&gt;"TOTAL"),'TD SOP+PROFORM'!A398,0)</f>
        <v>0</v>
      </c>
      <c r="C401" s="25" t="str">
        <f>IFERROR(VLOOKUP($A401,'TD SOP+PROFORM'!$A$5:$AD$750,MATCH(C$4,'TD SOP+PROFORM'!$B$2:$AT$2,0)+1,0),"")</f>
        <v/>
      </c>
      <c r="D401" s="25" t="str">
        <f>IFERROR(VLOOKUP($A401,'TD SOP+PROFORM'!$A$5:$AD$750,MATCH(D$4,'TD SOP+PROFORM'!$B$2:$AT$2,0)+1,0),"")</f>
        <v/>
      </c>
      <c r="E401" s="26" t="str">
        <f t="shared" si="93"/>
        <v/>
      </c>
      <c r="F401" s="25" t="str">
        <f>IFERROR(VLOOKUP($A401,'TD SOP+PROFORM'!$A$5:$AD$750,MATCH(F$4,'TD SOP+PROFORM'!$B$2:$AT$2,0)+1,0),"")</f>
        <v/>
      </c>
      <c r="G401" s="25" t="str">
        <f>IFERROR(VLOOKUP($A401,'TD SOP+PROFORM'!$A$5:$AD$750,MATCH(G$4,'TD SOP+PROFORM'!$B$2:$AT$2,0)+1,0),"")</f>
        <v/>
      </c>
      <c r="H401" s="26" t="str">
        <f t="shared" si="94"/>
        <v/>
      </c>
      <c r="I401" s="25" t="str">
        <f>IFERROR(VLOOKUP($A401,'TD SOP+PROFORM'!$A$5:$AD$750,MATCH(I$4,'TD SOP+PROFORM'!$B$2:$AT$2,0)+1,0),"")</f>
        <v/>
      </c>
      <c r="J401" s="25" t="str">
        <f>IFERROR(VLOOKUP($A401,'TD SOP+PROFORM'!$A$5:$AD$750,MATCH(J$4,'TD SOP+PROFORM'!$B$2:$AT$2,0)+1,0),"")</f>
        <v/>
      </c>
      <c r="K401" s="26" t="str">
        <f t="shared" si="95"/>
        <v/>
      </c>
      <c r="L401" s="25" t="str">
        <f>IFERROR(VLOOKUP($A401,'TD SOP+PROFORM'!$A$5:$AD$750,MATCH(L$4,'TD SOP+PROFORM'!$B$2:$AT$2,0)+1,0),"")</f>
        <v/>
      </c>
      <c r="M401" s="25" t="str">
        <f>IFERROR(VLOOKUP($A401,'TD SOP+PROFORM'!$A$5:$AD$750,MATCH(M$4,'TD SOP+PROFORM'!$B$2:$AT$2,0)+1,0),"")</f>
        <v/>
      </c>
      <c r="N401" s="26" t="str">
        <f t="shared" si="96"/>
        <v/>
      </c>
      <c r="O401" s="25">
        <f>IFERROR(VLOOKUP($A401,'TD SOP+PROFORM'!$A$5:$AD$750,MATCH(O$4,'TD SOP+PROFORM'!$B$2:$AD$2,0)+1,0),0)+IFERROR(VLOOKUP($A401,'TD SOP+PROFORM'!$A$5:$AD$750,MATCH(O$2,'TD SOP+PROFORM'!$B$2:$AD$2,0)+1,0),0)</f>
        <v>0</v>
      </c>
      <c r="P401" s="25">
        <f>IFERROR(VLOOKUP($A401,'TD SOP+PROFORM'!$A$5:$AD$750,MATCH(P$4,'TD SOP+PROFORM'!$B$2:$AD$2,0)+1,0),0)+IFERROR(VLOOKUP($A401,'TD SOP+PROFORM'!$A$5:$AD$750,MATCH(P$2,'TD SOP+PROFORM'!$B$2:$AD$2,0)+1,0),0)</f>
        <v>0</v>
      </c>
      <c r="Q401" s="26" t="str">
        <f t="shared" si="97"/>
        <v/>
      </c>
      <c r="R401" s="25">
        <f>IFERROR(VLOOKUP($A401,'TD SOP+PROFORM'!$A$5:$AD$750,MATCH(R$4,'TD SOP+PROFORM'!$B$2:$AD$2,0)+1,0),0)+IFERROR(VLOOKUP($A401,'TD SOP+PROFORM'!$A$5:$AD$750,MATCH(R$2,'TD SOP+PROFORM'!$B$2:$AD$2,0)+1,0),0)</f>
        <v>0</v>
      </c>
      <c r="S401" s="25">
        <f>IFERROR(VLOOKUP($A401,'TD SOP+PROFORM'!$A$5:$AD$750,MATCH(S$4,'TD SOP+PROFORM'!$B$2:$AD$2,0)+1,0),0)+IFERROR(VLOOKUP($A401,'TD SOP+PROFORM'!$A$5:$AD$750,MATCH(S$2,'TD SOP+PROFORM'!$B$2:$AD$2,0)+1,0),0)</f>
        <v>0</v>
      </c>
      <c r="T401" s="26" t="str">
        <f t="shared" si="98"/>
        <v/>
      </c>
      <c r="U401" s="25">
        <f>IFERROR(VLOOKUP($A401,'TD SOP+PROFORM'!$A$5:$AD$750,MATCH(U$4,'TD SOP+PROFORM'!$B$2:$AD$2,0)+1,0),0)+IFERROR(VLOOKUP($A401,'TD SOP+PROFORM'!$A$5:$AD$750,MATCH(U$2,'TD SOP+PROFORM'!$B$2:$AD$2,0)+1,0),0)</f>
        <v>0</v>
      </c>
      <c r="V401" s="25">
        <f>IFERROR(VLOOKUP($A401,'TD SOP+PROFORM'!$A$5:$AD$750,MATCH(V$4,'TD SOP+PROFORM'!$B$2:$AD$2,0)+1,0),0)+IFERROR(VLOOKUP($A401,'TD SOP+PROFORM'!$A$5:$AD$750,MATCH(V$2,'TD SOP+PROFORM'!$B$2:$AD$2,0)+1,0),0)</f>
        <v>0</v>
      </c>
      <c r="W401" s="26" t="str">
        <f t="shared" si="99"/>
        <v/>
      </c>
      <c r="X401" s="25">
        <f>IFERROR(VLOOKUP($A401,'TD SOP+PROFORM'!$A$5:$AD$750,MATCH(X$4,'TD SOP+PROFORM'!$B$2:$AD$2,0)+1,0),0)+IFERROR(VLOOKUP($A401,'TD SOP+PROFORM'!$A$5:$AD$750,MATCH(X$2,'TD SOP+PROFORM'!$B$2:$AD$2,0)+1,0),0)</f>
        <v>0</v>
      </c>
      <c r="Y401" s="25">
        <f>IFERROR(VLOOKUP($A401,'TD SOP+PROFORM'!$A$5:$AD$750,MATCH(Y$4,'TD SOP+PROFORM'!$B$2:$AD$2,0)+1,0),0)+IFERROR(VLOOKUP($A401,'TD SOP+PROFORM'!$A$5:$AD$750,MATCH(Y$2,'TD SOP+PROFORM'!$B$2:$AD$2,0)+1,0),0)</f>
        <v>0</v>
      </c>
      <c r="Z401" s="26" t="str">
        <f t="shared" si="100"/>
        <v/>
      </c>
      <c r="AA401" s="25">
        <f>IFERROR(VLOOKUP($A401,'TD SOP+PROFORM'!$A$5:$AD$750,MATCH(AA$4,'TD SOP+PROFORM'!$B$2:$AD$2,0)+1,0),0)+IFERROR(VLOOKUP($A401,'TD SOP+PROFORM'!$A$5:$AD$750,MATCH(AA$2,'TD SOP+PROFORM'!$B$2:$AD$2,0)+1,0),0)</f>
        <v>0</v>
      </c>
      <c r="AB401" s="25">
        <f>IFERROR(VLOOKUP($A401,'TD SOP+PROFORM'!$A$5:$AD$750,MATCH(AB$4,'TD SOP+PROFORM'!$B$2:$AD$2,0)+1,0),0)+IFERROR(VLOOKUP($A401,'TD SOP+PROFORM'!$A$5:$AD$750,MATCH(AB$2,'TD SOP+PROFORM'!$B$2:$AD$2,0)+1,0),0)</f>
        <v>0</v>
      </c>
      <c r="AC401" s="26" t="str">
        <f t="shared" si="101"/>
        <v/>
      </c>
      <c r="AD401" s="25">
        <f>IFERROR(VLOOKUP($A401,'TD SOP+PROFORM'!$A$5:$AD$750,MATCH(AD$4,'TD SOP+PROFORM'!$B$2:$AD$2,0)+1,0),0)+IFERROR(VLOOKUP($A401,'TD SOP+PROFORM'!$A$5:$AD$750,MATCH(AD$2,'TD SOP+PROFORM'!$B$2:$AD$2,0)+1,0),0)</f>
        <v>0</v>
      </c>
      <c r="AE401" s="25">
        <f>IFERROR(VLOOKUP($A401,'TD SOP+PROFORM'!$A$5:$AD$750,MATCH(AE$4,'TD SOP+PROFORM'!$B$2:$AD$2,0)+1,0),0)+IFERROR(VLOOKUP($A401,'TD SOP+PROFORM'!$A$5:$AD$750,MATCH(AE$2,'TD SOP+PROFORM'!$B$2:$AD$2,0)+1,0),0)</f>
        <v>0</v>
      </c>
      <c r="AF401" s="26" t="str">
        <f t="shared" si="102"/>
        <v/>
      </c>
      <c r="AG401" s="25">
        <f>IFERROR(VLOOKUP($A401,'TD SOP+PROFORM'!$A$5:$AD$750,MATCH(AG$4,'TD SOP+PROFORM'!$B$2:$AD$2,0)+1,0),0)+IFERROR(VLOOKUP($A401,'TD SOP+PROFORM'!$A$5:$AD$750,MATCH(AG$2,'TD SOP+PROFORM'!$B$2:$AD$2,0)+1,0),0)</f>
        <v>0</v>
      </c>
      <c r="AH401" s="25">
        <f>IFERROR(VLOOKUP($A401,'TD SOP+PROFORM'!$A$5:$AD$750,MATCH(AH$4,'TD SOP+PROFORM'!$B$2:$AD$2,0)+1,0),0)+IFERROR(VLOOKUP($A401,'TD SOP+PROFORM'!$A$5:$AD$750,MATCH(AH$2,'TD SOP+PROFORM'!$B$2:$AD$2,0)+1,0),0)</f>
        <v>0</v>
      </c>
      <c r="AI401" s="26" t="str">
        <f t="shared" si="103"/>
        <v/>
      </c>
      <c r="AJ401" s="25">
        <f>IFERROR(VLOOKUP($A401,'TD SOP+PROFORM'!$A$5:$AD$750,MATCH(AJ$4,'TD SOP+PROFORM'!$B$2:$AD$2,0)+1,0),0)+IFERROR(VLOOKUP($A401,'TD SOP+PROFORM'!$A$5:$AD$750,MATCH(AJ$2,'TD SOP+PROFORM'!$B$2:$AD$2,0)+1,0),0)</f>
        <v>0</v>
      </c>
      <c r="AK401" s="25">
        <f>IFERROR(VLOOKUP($A401,'TD SOP+PROFORM'!$A$5:$AD$750,MATCH(AK$4,'TD SOP+PROFORM'!$B$2:$AD$2,0)+1,0),0)+IFERROR(VLOOKUP($A401,'TD SOP+PROFORM'!$A$5:$AD$750,MATCH(AK$2,'TD SOP+PROFORM'!$B$2:$AD$2,0)+1,0),0)</f>
        <v>0</v>
      </c>
      <c r="AL401" s="26" t="str">
        <f t="shared" si="104"/>
        <v/>
      </c>
      <c r="AM401" s="25">
        <f t="shared" si="106"/>
        <v>0</v>
      </c>
      <c r="AN401" s="25">
        <f t="shared" si="106"/>
        <v>0</v>
      </c>
      <c r="AO401" s="26" t="str">
        <f t="shared" si="105"/>
        <v/>
      </c>
    </row>
    <row r="402" spans="1:41" x14ac:dyDescent="0.35">
      <c r="A402" s="24">
        <f>IF(AND('TD SOP+PROFORM'!A399&lt;&gt;"",'TD SOP+PROFORM'!A399&lt;&gt;"TOTAL"),'TD SOP+PROFORM'!A399,0)</f>
        <v>0</v>
      </c>
      <c r="C402" s="25" t="str">
        <f>IFERROR(VLOOKUP($A402,'TD SOP+PROFORM'!$A$5:$AD$750,MATCH(C$4,'TD SOP+PROFORM'!$B$2:$AT$2,0)+1,0),"")</f>
        <v/>
      </c>
      <c r="D402" s="25" t="str">
        <f>IFERROR(VLOOKUP($A402,'TD SOP+PROFORM'!$A$5:$AD$750,MATCH(D$4,'TD SOP+PROFORM'!$B$2:$AT$2,0)+1,0),"")</f>
        <v/>
      </c>
      <c r="E402" s="26" t="str">
        <f t="shared" si="93"/>
        <v/>
      </c>
      <c r="F402" s="25" t="str">
        <f>IFERROR(VLOOKUP($A402,'TD SOP+PROFORM'!$A$5:$AD$750,MATCH(F$4,'TD SOP+PROFORM'!$B$2:$AT$2,0)+1,0),"")</f>
        <v/>
      </c>
      <c r="G402" s="25" t="str">
        <f>IFERROR(VLOOKUP($A402,'TD SOP+PROFORM'!$A$5:$AD$750,MATCH(G$4,'TD SOP+PROFORM'!$B$2:$AT$2,0)+1,0),"")</f>
        <v/>
      </c>
      <c r="H402" s="26" t="str">
        <f t="shared" si="94"/>
        <v/>
      </c>
      <c r="I402" s="25" t="str">
        <f>IFERROR(VLOOKUP($A402,'TD SOP+PROFORM'!$A$5:$AD$750,MATCH(I$4,'TD SOP+PROFORM'!$B$2:$AT$2,0)+1,0),"")</f>
        <v/>
      </c>
      <c r="J402" s="25" t="str">
        <f>IFERROR(VLOOKUP($A402,'TD SOP+PROFORM'!$A$5:$AD$750,MATCH(J$4,'TD SOP+PROFORM'!$B$2:$AT$2,0)+1,0),"")</f>
        <v/>
      </c>
      <c r="K402" s="26" t="str">
        <f t="shared" si="95"/>
        <v/>
      </c>
      <c r="L402" s="25" t="str">
        <f>IFERROR(VLOOKUP($A402,'TD SOP+PROFORM'!$A$5:$AD$750,MATCH(L$4,'TD SOP+PROFORM'!$B$2:$AT$2,0)+1,0),"")</f>
        <v/>
      </c>
      <c r="M402" s="25" t="str">
        <f>IFERROR(VLOOKUP($A402,'TD SOP+PROFORM'!$A$5:$AD$750,MATCH(M$4,'TD SOP+PROFORM'!$B$2:$AT$2,0)+1,0),"")</f>
        <v/>
      </c>
      <c r="N402" s="26" t="str">
        <f t="shared" si="96"/>
        <v/>
      </c>
      <c r="O402" s="25">
        <f>IFERROR(VLOOKUP($A402,'TD SOP+PROFORM'!$A$5:$AD$750,MATCH(O$4,'TD SOP+PROFORM'!$B$2:$AD$2,0)+1,0),0)+IFERROR(VLOOKUP($A402,'TD SOP+PROFORM'!$A$5:$AD$750,MATCH(O$2,'TD SOP+PROFORM'!$B$2:$AD$2,0)+1,0),0)</f>
        <v>0</v>
      </c>
      <c r="P402" s="25">
        <f>IFERROR(VLOOKUP($A402,'TD SOP+PROFORM'!$A$5:$AD$750,MATCH(P$4,'TD SOP+PROFORM'!$B$2:$AD$2,0)+1,0),0)+IFERROR(VLOOKUP($A402,'TD SOP+PROFORM'!$A$5:$AD$750,MATCH(P$2,'TD SOP+PROFORM'!$B$2:$AD$2,0)+1,0),0)</f>
        <v>0</v>
      </c>
      <c r="Q402" s="26" t="str">
        <f t="shared" si="97"/>
        <v/>
      </c>
      <c r="R402" s="25">
        <f>IFERROR(VLOOKUP($A402,'TD SOP+PROFORM'!$A$5:$AD$750,MATCH(R$4,'TD SOP+PROFORM'!$B$2:$AD$2,0)+1,0),0)+IFERROR(VLOOKUP($A402,'TD SOP+PROFORM'!$A$5:$AD$750,MATCH(R$2,'TD SOP+PROFORM'!$B$2:$AD$2,0)+1,0),0)</f>
        <v>0</v>
      </c>
      <c r="S402" s="25">
        <f>IFERROR(VLOOKUP($A402,'TD SOP+PROFORM'!$A$5:$AD$750,MATCH(S$4,'TD SOP+PROFORM'!$B$2:$AD$2,0)+1,0),0)+IFERROR(VLOOKUP($A402,'TD SOP+PROFORM'!$A$5:$AD$750,MATCH(S$2,'TD SOP+PROFORM'!$B$2:$AD$2,0)+1,0),0)</f>
        <v>0</v>
      </c>
      <c r="T402" s="26" t="str">
        <f t="shared" si="98"/>
        <v/>
      </c>
      <c r="U402" s="25">
        <f>IFERROR(VLOOKUP($A402,'TD SOP+PROFORM'!$A$5:$AD$750,MATCH(U$4,'TD SOP+PROFORM'!$B$2:$AD$2,0)+1,0),0)+IFERROR(VLOOKUP($A402,'TD SOP+PROFORM'!$A$5:$AD$750,MATCH(U$2,'TD SOP+PROFORM'!$B$2:$AD$2,0)+1,0),0)</f>
        <v>0</v>
      </c>
      <c r="V402" s="25">
        <f>IFERROR(VLOOKUP($A402,'TD SOP+PROFORM'!$A$5:$AD$750,MATCH(V$4,'TD SOP+PROFORM'!$B$2:$AD$2,0)+1,0),0)+IFERROR(VLOOKUP($A402,'TD SOP+PROFORM'!$A$5:$AD$750,MATCH(V$2,'TD SOP+PROFORM'!$B$2:$AD$2,0)+1,0),0)</f>
        <v>0</v>
      </c>
      <c r="W402" s="26" t="str">
        <f t="shared" si="99"/>
        <v/>
      </c>
      <c r="X402" s="25">
        <f>IFERROR(VLOOKUP($A402,'TD SOP+PROFORM'!$A$5:$AD$750,MATCH(X$4,'TD SOP+PROFORM'!$B$2:$AD$2,0)+1,0),0)+IFERROR(VLOOKUP($A402,'TD SOP+PROFORM'!$A$5:$AD$750,MATCH(X$2,'TD SOP+PROFORM'!$B$2:$AD$2,0)+1,0),0)</f>
        <v>0</v>
      </c>
      <c r="Y402" s="25">
        <f>IFERROR(VLOOKUP($A402,'TD SOP+PROFORM'!$A$5:$AD$750,MATCH(Y$4,'TD SOP+PROFORM'!$B$2:$AD$2,0)+1,0),0)+IFERROR(VLOOKUP($A402,'TD SOP+PROFORM'!$A$5:$AD$750,MATCH(Y$2,'TD SOP+PROFORM'!$B$2:$AD$2,0)+1,0),0)</f>
        <v>0</v>
      </c>
      <c r="Z402" s="26" t="str">
        <f t="shared" si="100"/>
        <v/>
      </c>
      <c r="AA402" s="25">
        <f>IFERROR(VLOOKUP($A402,'TD SOP+PROFORM'!$A$5:$AD$750,MATCH(AA$4,'TD SOP+PROFORM'!$B$2:$AD$2,0)+1,0),0)+IFERROR(VLOOKUP($A402,'TD SOP+PROFORM'!$A$5:$AD$750,MATCH(AA$2,'TD SOP+PROFORM'!$B$2:$AD$2,0)+1,0),0)</f>
        <v>0</v>
      </c>
      <c r="AB402" s="25">
        <f>IFERROR(VLOOKUP($A402,'TD SOP+PROFORM'!$A$5:$AD$750,MATCH(AB$4,'TD SOP+PROFORM'!$B$2:$AD$2,0)+1,0),0)+IFERROR(VLOOKUP($A402,'TD SOP+PROFORM'!$A$5:$AD$750,MATCH(AB$2,'TD SOP+PROFORM'!$B$2:$AD$2,0)+1,0),0)</f>
        <v>0</v>
      </c>
      <c r="AC402" s="26" t="str">
        <f t="shared" si="101"/>
        <v/>
      </c>
      <c r="AD402" s="25">
        <f>IFERROR(VLOOKUP($A402,'TD SOP+PROFORM'!$A$5:$AD$750,MATCH(AD$4,'TD SOP+PROFORM'!$B$2:$AD$2,0)+1,0),0)+IFERROR(VLOOKUP($A402,'TD SOP+PROFORM'!$A$5:$AD$750,MATCH(AD$2,'TD SOP+PROFORM'!$B$2:$AD$2,0)+1,0),0)</f>
        <v>0</v>
      </c>
      <c r="AE402" s="25">
        <f>IFERROR(VLOOKUP($A402,'TD SOP+PROFORM'!$A$5:$AD$750,MATCH(AE$4,'TD SOP+PROFORM'!$B$2:$AD$2,0)+1,0),0)+IFERROR(VLOOKUP($A402,'TD SOP+PROFORM'!$A$5:$AD$750,MATCH(AE$2,'TD SOP+PROFORM'!$B$2:$AD$2,0)+1,0),0)</f>
        <v>0</v>
      </c>
      <c r="AF402" s="26" t="str">
        <f t="shared" si="102"/>
        <v/>
      </c>
      <c r="AG402" s="25">
        <f>IFERROR(VLOOKUP($A402,'TD SOP+PROFORM'!$A$5:$AD$750,MATCH(AG$4,'TD SOP+PROFORM'!$B$2:$AD$2,0)+1,0),0)+IFERROR(VLOOKUP($A402,'TD SOP+PROFORM'!$A$5:$AD$750,MATCH(AG$2,'TD SOP+PROFORM'!$B$2:$AD$2,0)+1,0),0)</f>
        <v>0</v>
      </c>
      <c r="AH402" s="25">
        <f>IFERROR(VLOOKUP($A402,'TD SOP+PROFORM'!$A$5:$AD$750,MATCH(AH$4,'TD SOP+PROFORM'!$B$2:$AD$2,0)+1,0),0)+IFERROR(VLOOKUP($A402,'TD SOP+PROFORM'!$A$5:$AD$750,MATCH(AH$2,'TD SOP+PROFORM'!$B$2:$AD$2,0)+1,0),0)</f>
        <v>0</v>
      </c>
      <c r="AI402" s="26" t="str">
        <f t="shared" si="103"/>
        <v/>
      </c>
      <c r="AJ402" s="25">
        <f>IFERROR(VLOOKUP($A402,'TD SOP+PROFORM'!$A$5:$AD$750,MATCH(AJ$4,'TD SOP+PROFORM'!$B$2:$AD$2,0)+1,0),0)+IFERROR(VLOOKUP($A402,'TD SOP+PROFORM'!$A$5:$AD$750,MATCH(AJ$2,'TD SOP+PROFORM'!$B$2:$AD$2,0)+1,0),0)</f>
        <v>0</v>
      </c>
      <c r="AK402" s="25">
        <f>IFERROR(VLOOKUP($A402,'TD SOP+PROFORM'!$A$5:$AD$750,MATCH(AK$4,'TD SOP+PROFORM'!$B$2:$AD$2,0)+1,0),0)+IFERROR(VLOOKUP($A402,'TD SOP+PROFORM'!$A$5:$AD$750,MATCH(AK$2,'TD SOP+PROFORM'!$B$2:$AD$2,0)+1,0),0)</f>
        <v>0</v>
      </c>
      <c r="AL402" s="26" t="str">
        <f t="shared" si="104"/>
        <v/>
      </c>
      <c r="AM402" s="25">
        <f t="shared" si="106"/>
        <v>0</v>
      </c>
      <c r="AN402" s="25">
        <f t="shared" si="106"/>
        <v>0</v>
      </c>
      <c r="AO402" s="26" t="str">
        <f t="shared" si="105"/>
        <v/>
      </c>
    </row>
    <row r="403" spans="1:41" x14ac:dyDescent="0.35">
      <c r="A403" s="24">
        <f>IF(AND('TD SOP+PROFORM'!A400&lt;&gt;"",'TD SOP+PROFORM'!A400&lt;&gt;"TOTAL"),'TD SOP+PROFORM'!A400,0)</f>
        <v>0</v>
      </c>
      <c r="C403" s="25" t="str">
        <f>IFERROR(VLOOKUP($A403,'TD SOP+PROFORM'!$A$5:$AD$750,MATCH(C$4,'TD SOP+PROFORM'!$B$2:$AT$2,0)+1,0),"")</f>
        <v/>
      </c>
      <c r="D403" s="25" t="str">
        <f>IFERROR(VLOOKUP($A403,'TD SOP+PROFORM'!$A$5:$AD$750,MATCH(D$4,'TD SOP+PROFORM'!$B$2:$AT$2,0)+1,0),"")</f>
        <v/>
      </c>
      <c r="E403" s="26" t="str">
        <f t="shared" si="93"/>
        <v/>
      </c>
      <c r="F403" s="25" t="str">
        <f>IFERROR(VLOOKUP($A403,'TD SOP+PROFORM'!$A$5:$AD$750,MATCH(F$4,'TD SOP+PROFORM'!$B$2:$AT$2,0)+1,0),"")</f>
        <v/>
      </c>
      <c r="G403" s="25" t="str">
        <f>IFERROR(VLOOKUP($A403,'TD SOP+PROFORM'!$A$5:$AD$750,MATCH(G$4,'TD SOP+PROFORM'!$B$2:$AT$2,0)+1,0),"")</f>
        <v/>
      </c>
      <c r="H403" s="26" t="str">
        <f t="shared" si="94"/>
        <v/>
      </c>
      <c r="I403" s="25" t="str">
        <f>IFERROR(VLOOKUP($A403,'TD SOP+PROFORM'!$A$5:$AD$750,MATCH(I$4,'TD SOP+PROFORM'!$B$2:$AT$2,0)+1,0),"")</f>
        <v/>
      </c>
      <c r="J403" s="25" t="str">
        <f>IFERROR(VLOOKUP($A403,'TD SOP+PROFORM'!$A$5:$AD$750,MATCH(J$4,'TD SOP+PROFORM'!$B$2:$AT$2,0)+1,0),"")</f>
        <v/>
      </c>
      <c r="K403" s="26" t="str">
        <f t="shared" si="95"/>
        <v/>
      </c>
      <c r="L403" s="25" t="str">
        <f>IFERROR(VLOOKUP($A403,'TD SOP+PROFORM'!$A$5:$AD$750,MATCH(L$4,'TD SOP+PROFORM'!$B$2:$AT$2,0)+1,0),"")</f>
        <v/>
      </c>
      <c r="M403" s="25" t="str">
        <f>IFERROR(VLOOKUP($A403,'TD SOP+PROFORM'!$A$5:$AD$750,MATCH(M$4,'TD SOP+PROFORM'!$B$2:$AT$2,0)+1,0),"")</f>
        <v/>
      </c>
      <c r="N403" s="26" t="str">
        <f t="shared" si="96"/>
        <v/>
      </c>
      <c r="O403" s="25">
        <f>IFERROR(VLOOKUP($A403,'TD SOP+PROFORM'!$A$5:$AD$750,MATCH(O$4,'TD SOP+PROFORM'!$B$2:$AD$2,0)+1,0),0)+IFERROR(VLOOKUP($A403,'TD SOP+PROFORM'!$A$5:$AD$750,MATCH(O$2,'TD SOP+PROFORM'!$B$2:$AD$2,0)+1,0),0)</f>
        <v>0</v>
      </c>
      <c r="P403" s="25">
        <f>IFERROR(VLOOKUP($A403,'TD SOP+PROFORM'!$A$5:$AD$750,MATCH(P$4,'TD SOP+PROFORM'!$B$2:$AD$2,0)+1,0),0)+IFERROR(VLOOKUP($A403,'TD SOP+PROFORM'!$A$5:$AD$750,MATCH(P$2,'TD SOP+PROFORM'!$B$2:$AD$2,0)+1,0),0)</f>
        <v>0</v>
      </c>
      <c r="Q403" s="26" t="str">
        <f t="shared" si="97"/>
        <v/>
      </c>
      <c r="R403" s="25">
        <f>IFERROR(VLOOKUP($A403,'TD SOP+PROFORM'!$A$5:$AD$750,MATCH(R$4,'TD SOP+PROFORM'!$B$2:$AD$2,0)+1,0),0)+IFERROR(VLOOKUP($A403,'TD SOP+PROFORM'!$A$5:$AD$750,MATCH(R$2,'TD SOP+PROFORM'!$B$2:$AD$2,0)+1,0),0)</f>
        <v>0</v>
      </c>
      <c r="S403" s="25">
        <f>IFERROR(VLOOKUP($A403,'TD SOP+PROFORM'!$A$5:$AD$750,MATCH(S$4,'TD SOP+PROFORM'!$B$2:$AD$2,0)+1,0),0)+IFERROR(VLOOKUP($A403,'TD SOP+PROFORM'!$A$5:$AD$750,MATCH(S$2,'TD SOP+PROFORM'!$B$2:$AD$2,0)+1,0),0)</f>
        <v>0</v>
      </c>
      <c r="T403" s="26" t="str">
        <f t="shared" si="98"/>
        <v/>
      </c>
      <c r="U403" s="25">
        <f>IFERROR(VLOOKUP($A403,'TD SOP+PROFORM'!$A$5:$AD$750,MATCH(U$4,'TD SOP+PROFORM'!$B$2:$AD$2,0)+1,0),0)+IFERROR(VLOOKUP($A403,'TD SOP+PROFORM'!$A$5:$AD$750,MATCH(U$2,'TD SOP+PROFORM'!$B$2:$AD$2,0)+1,0),0)</f>
        <v>0</v>
      </c>
      <c r="V403" s="25">
        <f>IFERROR(VLOOKUP($A403,'TD SOP+PROFORM'!$A$5:$AD$750,MATCH(V$4,'TD SOP+PROFORM'!$B$2:$AD$2,0)+1,0),0)+IFERROR(VLOOKUP($A403,'TD SOP+PROFORM'!$A$5:$AD$750,MATCH(V$2,'TD SOP+PROFORM'!$B$2:$AD$2,0)+1,0),0)</f>
        <v>0</v>
      </c>
      <c r="W403" s="26" t="str">
        <f t="shared" si="99"/>
        <v/>
      </c>
      <c r="X403" s="25">
        <f>IFERROR(VLOOKUP($A403,'TD SOP+PROFORM'!$A$5:$AD$750,MATCH(X$4,'TD SOP+PROFORM'!$B$2:$AD$2,0)+1,0),0)+IFERROR(VLOOKUP($A403,'TD SOP+PROFORM'!$A$5:$AD$750,MATCH(X$2,'TD SOP+PROFORM'!$B$2:$AD$2,0)+1,0),0)</f>
        <v>0</v>
      </c>
      <c r="Y403" s="25">
        <f>IFERROR(VLOOKUP($A403,'TD SOP+PROFORM'!$A$5:$AD$750,MATCH(Y$4,'TD SOP+PROFORM'!$B$2:$AD$2,0)+1,0),0)+IFERROR(VLOOKUP($A403,'TD SOP+PROFORM'!$A$5:$AD$750,MATCH(Y$2,'TD SOP+PROFORM'!$B$2:$AD$2,0)+1,0),0)</f>
        <v>0</v>
      </c>
      <c r="Z403" s="26" t="str">
        <f t="shared" si="100"/>
        <v/>
      </c>
      <c r="AA403" s="25">
        <f>IFERROR(VLOOKUP($A403,'TD SOP+PROFORM'!$A$5:$AD$750,MATCH(AA$4,'TD SOP+PROFORM'!$B$2:$AD$2,0)+1,0),0)+IFERROR(VLOOKUP($A403,'TD SOP+PROFORM'!$A$5:$AD$750,MATCH(AA$2,'TD SOP+PROFORM'!$B$2:$AD$2,0)+1,0),0)</f>
        <v>0</v>
      </c>
      <c r="AB403" s="25">
        <f>IFERROR(VLOOKUP($A403,'TD SOP+PROFORM'!$A$5:$AD$750,MATCH(AB$4,'TD SOP+PROFORM'!$B$2:$AD$2,0)+1,0),0)+IFERROR(VLOOKUP($A403,'TD SOP+PROFORM'!$A$5:$AD$750,MATCH(AB$2,'TD SOP+PROFORM'!$B$2:$AD$2,0)+1,0),0)</f>
        <v>0</v>
      </c>
      <c r="AC403" s="26" t="str">
        <f t="shared" si="101"/>
        <v/>
      </c>
      <c r="AD403" s="25">
        <f>IFERROR(VLOOKUP($A403,'TD SOP+PROFORM'!$A$5:$AD$750,MATCH(AD$4,'TD SOP+PROFORM'!$B$2:$AD$2,0)+1,0),0)+IFERROR(VLOOKUP($A403,'TD SOP+PROFORM'!$A$5:$AD$750,MATCH(AD$2,'TD SOP+PROFORM'!$B$2:$AD$2,0)+1,0),0)</f>
        <v>0</v>
      </c>
      <c r="AE403" s="25">
        <f>IFERROR(VLOOKUP($A403,'TD SOP+PROFORM'!$A$5:$AD$750,MATCH(AE$4,'TD SOP+PROFORM'!$B$2:$AD$2,0)+1,0),0)+IFERROR(VLOOKUP($A403,'TD SOP+PROFORM'!$A$5:$AD$750,MATCH(AE$2,'TD SOP+PROFORM'!$B$2:$AD$2,0)+1,0),0)</f>
        <v>0</v>
      </c>
      <c r="AF403" s="26" t="str">
        <f t="shared" si="102"/>
        <v/>
      </c>
      <c r="AG403" s="25">
        <f>IFERROR(VLOOKUP($A403,'TD SOP+PROFORM'!$A$5:$AD$750,MATCH(AG$4,'TD SOP+PROFORM'!$B$2:$AD$2,0)+1,0),0)+IFERROR(VLOOKUP($A403,'TD SOP+PROFORM'!$A$5:$AD$750,MATCH(AG$2,'TD SOP+PROFORM'!$B$2:$AD$2,0)+1,0),0)</f>
        <v>0</v>
      </c>
      <c r="AH403" s="25">
        <f>IFERROR(VLOOKUP($A403,'TD SOP+PROFORM'!$A$5:$AD$750,MATCH(AH$4,'TD SOP+PROFORM'!$B$2:$AD$2,0)+1,0),0)+IFERROR(VLOOKUP($A403,'TD SOP+PROFORM'!$A$5:$AD$750,MATCH(AH$2,'TD SOP+PROFORM'!$B$2:$AD$2,0)+1,0),0)</f>
        <v>0</v>
      </c>
      <c r="AI403" s="26" t="str">
        <f t="shared" si="103"/>
        <v/>
      </c>
      <c r="AJ403" s="25">
        <f>IFERROR(VLOOKUP($A403,'TD SOP+PROFORM'!$A$5:$AD$750,MATCH(AJ$4,'TD SOP+PROFORM'!$B$2:$AD$2,0)+1,0),0)+IFERROR(VLOOKUP($A403,'TD SOP+PROFORM'!$A$5:$AD$750,MATCH(AJ$2,'TD SOP+PROFORM'!$B$2:$AD$2,0)+1,0),0)</f>
        <v>0</v>
      </c>
      <c r="AK403" s="25">
        <f>IFERROR(VLOOKUP($A403,'TD SOP+PROFORM'!$A$5:$AD$750,MATCH(AK$4,'TD SOP+PROFORM'!$B$2:$AD$2,0)+1,0),0)+IFERROR(VLOOKUP($A403,'TD SOP+PROFORM'!$A$5:$AD$750,MATCH(AK$2,'TD SOP+PROFORM'!$B$2:$AD$2,0)+1,0),0)</f>
        <v>0</v>
      </c>
      <c r="AL403" s="26" t="str">
        <f t="shared" si="104"/>
        <v/>
      </c>
      <c r="AM403" s="25">
        <f t="shared" si="106"/>
        <v>0</v>
      </c>
      <c r="AN403" s="25">
        <f t="shared" si="106"/>
        <v>0</v>
      </c>
      <c r="AO403" s="26" t="str">
        <f t="shared" si="105"/>
        <v/>
      </c>
    </row>
    <row r="404" spans="1:41" x14ac:dyDescent="0.35">
      <c r="A404" s="24">
        <f>IF(AND('TD SOP+PROFORM'!A401&lt;&gt;"",'TD SOP+PROFORM'!A401&lt;&gt;"TOTAL"),'TD SOP+PROFORM'!A401,0)</f>
        <v>0</v>
      </c>
      <c r="C404" s="25" t="str">
        <f>IFERROR(VLOOKUP($A404,'TD SOP+PROFORM'!$A$5:$AD$750,MATCH(C$4,'TD SOP+PROFORM'!$B$2:$AT$2,0)+1,0),"")</f>
        <v/>
      </c>
      <c r="D404" s="25" t="str">
        <f>IFERROR(VLOOKUP($A404,'TD SOP+PROFORM'!$A$5:$AD$750,MATCH(D$4,'TD SOP+PROFORM'!$B$2:$AT$2,0)+1,0),"")</f>
        <v/>
      </c>
      <c r="E404" s="26" t="str">
        <f t="shared" si="93"/>
        <v/>
      </c>
      <c r="F404" s="25" t="str">
        <f>IFERROR(VLOOKUP($A404,'TD SOP+PROFORM'!$A$5:$AD$750,MATCH(F$4,'TD SOP+PROFORM'!$B$2:$AT$2,0)+1,0),"")</f>
        <v/>
      </c>
      <c r="G404" s="25" t="str">
        <f>IFERROR(VLOOKUP($A404,'TD SOP+PROFORM'!$A$5:$AD$750,MATCH(G$4,'TD SOP+PROFORM'!$B$2:$AT$2,0)+1,0),"")</f>
        <v/>
      </c>
      <c r="H404" s="26" t="str">
        <f t="shared" si="94"/>
        <v/>
      </c>
      <c r="I404" s="25" t="str">
        <f>IFERROR(VLOOKUP($A404,'TD SOP+PROFORM'!$A$5:$AD$750,MATCH(I$4,'TD SOP+PROFORM'!$B$2:$AT$2,0)+1,0),"")</f>
        <v/>
      </c>
      <c r="J404" s="25" t="str">
        <f>IFERROR(VLOOKUP($A404,'TD SOP+PROFORM'!$A$5:$AD$750,MATCH(J$4,'TD SOP+PROFORM'!$B$2:$AT$2,0)+1,0),"")</f>
        <v/>
      </c>
      <c r="K404" s="26" t="str">
        <f t="shared" si="95"/>
        <v/>
      </c>
      <c r="L404" s="25" t="str">
        <f>IFERROR(VLOOKUP($A404,'TD SOP+PROFORM'!$A$5:$AD$750,MATCH(L$4,'TD SOP+PROFORM'!$B$2:$AT$2,0)+1,0),"")</f>
        <v/>
      </c>
      <c r="M404" s="25" t="str">
        <f>IFERROR(VLOOKUP($A404,'TD SOP+PROFORM'!$A$5:$AD$750,MATCH(M$4,'TD SOP+PROFORM'!$B$2:$AT$2,0)+1,0),"")</f>
        <v/>
      </c>
      <c r="N404" s="26" t="str">
        <f t="shared" si="96"/>
        <v/>
      </c>
      <c r="O404" s="25">
        <f>IFERROR(VLOOKUP($A404,'TD SOP+PROFORM'!$A$5:$AD$750,MATCH(O$4,'TD SOP+PROFORM'!$B$2:$AD$2,0)+1,0),0)+IFERROR(VLOOKUP($A404,'TD SOP+PROFORM'!$A$5:$AD$750,MATCH(O$2,'TD SOP+PROFORM'!$B$2:$AD$2,0)+1,0),0)</f>
        <v>0</v>
      </c>
      <c r="P404" s="25">
        <f>IFERROR(VLOOKUP($A404,'TD SOP+PROFORM'!$A$5:$AD$750,MATCH(P$4,'TD SOP+PROFORM'!$B$2:$AD$2,0)+1,0),0)+IFERROR(VLOOKUP($A404,'TD SOP+PROFORM'!$A$5:$AD$750,MATCH(P$2,'TD SOP+PROFORM'!$B$2:$AD$2,0)+1,0),0)</f>
        <v>0</v>
      </c>
      <c r="Q404" s="26" t="str">
        <f t="shared" si="97"/>
        <v/>
      </c>
      <c r="R404" s="25">
        <f>IFERROR(VLOOKUP($A404,'TD SOP+PROFORM'!$A$5:$AD$750,MATCH(R$4,'TD SOP+PROFORM'!$B$2:$AD$2,0)+1,0),0)+IFERROR(VLOOKUP($A404,'TD SOP+PROFORM'!$A$5:$AD$750,MATCH(R$2,'TD SOP+PROFORM'!$B$2:$AD$2,0)+1,0),0)</f>
        <v>0</v>
      </c>
      <c r="S404" s="25">
        <f>IFERROR(VLOOKUP($A404,'TD SOP+PROFORM'!$A$5:$AD$750,MATCH(S$4,'TD SOP+PROFORM'!$B$2:$AD$2,0)+1,0),0)+IFERROR(VLOOKUP($A404,'TD SOP+PROFORM'!$A$5:$AD$750,MATCH(S$2,'TD SOP+PROFORM'!$B$2:$AD$2,0)+1,0),0)</f>
        <v>0</v>
      </c>
      <c r="T404" s="26" t="str">
        <f t="shared" si="98"/>
        <v/>
      </c>
      <c r="U404" s="25">
        <f>IFERROR(VLOOKUP($A404,'TD SOP+PROFORM'!$A$5:$AD$750,MATCH(U$4,'TD SOP+PROFORM'!$B$2:$AD$2,0)+1,0),0)+IFERROR(VLOOKUP($A404,'TD SOP+PROFORM'!$A$5:$AD$750,MATCH(U$2,'TD SOP+PROFORM'!$B$2:$AD$2,0)+1,0),0)</f>
        <v>0</v>
      </c>
      <c r="V404" s="25">
        <f>IFERROR(VLOOKUP($A404,'TD SOP+PROFORM'!$A$5:$AD$750,MATCH(V$4,'TD SOP+PROFORM'!$B$2:$AD$2,0)+1,0),0)+IFERROR(VLOOKUP($A404,'TD SOP+PROFORM'!$A$5:$AD$750,MATCH(V$2,'TD SOP+PROFORM'!$B$2:$AD$2,0)+1,0),0)</f>
        <v>0</v>
      </c>
      <c r="W404" s="26" t="str">
        <f t="shared" si="99"/>
        <v/>
      </c>
      <c r="X404" s="25">
        <f>IFERROR(VLOOKUP($A404,'TD SOP+PROFORM'!$A$5:$AD$750,MATCH(X$4,'TD SOP+PROFORM'!$B$2:$AD$2,0)+1,0),0)+IFERROR(VLOOKUP($A404,'TD SOP+PROFORM'!$A$5:$AD$750,MATCH(X$2,'TD SOP+PROFORM'!$B$2:$AD$2,0)+1,0),0)</f>
        <v>0</v>
      </c>
      <c r="Y404" s="25">
        <f>IFERROR(VLOOKUP($A404,'TD SOP+PROFORM'!$A$5:$AD$750,MATCH(Y$4,'TD SOP+PROFORM'!$B$2:$AD$2,0)+1,0),0)+IFERROR(VLOOKUP($A404,'TD SOP+PROFORM'!$A$5:$AD$750,MATCH(Y$2,'TD SOP+PROFORM'!$B$2:$AD$2,0)+1,0),0)</f>
        <v>0</v>
      </c>
      <c r="Z404" s="26" t="str">
        <f t="shared" si="100"/>
        <v/>
      </c>
      <c r="AA404" s="25">
        <f>IFERROR(VLOOKUP($A404,'TD SOP+PROFORM'!$A$5:$AD$750,MATCH(AA$4,'TD SOP+PROFORM'!$B$2:$AD$2,0)+1,0),0)+IFERROR(VLOOKUP($A404,'TD SOP+PROFORM'!$A$5:$AD$750,MATCH(AA$2,'TD SOP+PROFORM'!$B$2:$AD$2,0)+1,0),0)</f>
        <v>0</v>
      </c>
      <c r="AB404" s="25">
        <f>IFERROR(VLOOKUP($A404,'TD SOP+PROFORM'!$A$5:$AD$750,MATCH(AB$4,'TD SOP+PROFORM'!$B$2:$AD$2,0)+1,0),0)+IFERROR(VLOOKUP($A404,'TD SOP+PROFORM'!$A$5:$AD$750,MATCH(AB$2,'TD SOP+PROFORM'!$B$2:$AD$2,0)+1,0),0)</f>
        <v>0</v>
      </c>
      <c r="AC404" s="26" t="str">
        <f t="shared" si="101"/>
        <v/>
      </c>
      <c r="AD404" s="25">
        <f>IFERROR(VLOOKUP($A404,'TD SOP+PROFORM'!$A$5:$AD$750,MATCH(AD$4,'TD SOP+PROFORM'!$B$2:$AD$2,0)+1,0),0)+IFERROR(VLOOKUP($A404,'TD SOP+PROFORM'!$A$5:$AD$750,MATCH(AD$2,'TD SOP+PROFORM'!$B$2:$AD$2,0)+1,0),0)</f>
        <v>0</v>
      </c>
      <c r="AE404" s="25">
        <f>IFERROR(VLOOKUP($A404,'TD SOP+PROFORM'!$A$5:$AD$750,MATCH(AE$4,'TD SOP+PROFORM'!$B$2:$AD$2,0)+1,0),0)+IFERROR(VLOOKUP($A404,'TD SOP+PROFORM'!$A$5:$AD$750,MATCH(AE$2,'TD SOP+PROFORM'!$B$2:$AD$2,0)+1,0),0)</f>
        <v>0</v>
      </c>
      <c r="AF404" s="26" t="str">
        <f t="shared" si="102"/>
        <v/>
      </c>
      <c r="AG404" s="25">
        <f>IFERROR(VLOOKUP($A404,'TD SOP+PROFORM'!$A$5:$AD$750,MATCH(AG$4,'TD SOP+PROFORM'!$B$2:$AD$2,0)+1,0),0)+IFERROR(VLOOKUP($A404,'TD SOP+PROFORM'!$A$5:$AD$750,MATCH(AG$2,'TD SOP+PROFORM'!$B$2:$AD$2,0)+1,0),0)</f>
        <v>0</v>
      </c>
      <c r="AH404" s="25">
        <f>IFERROR(VLOOKUP($A404,'TD SOP+PROFORM'!$A$5:$AD$750,MATCH(AH$4,'TD SOP+PROFORM'!$B$2:$AD$2,0)+1,0),0)+IFERROR(VLOOKUP($A404,'TD SOP+PROFORM'!$A$5:$AD$750,MATCH(AH$2,'TD SOP+PROFORM'!$B$2:$AD$2,0)+1,0),0)</f>
        <v>0</v>
      </c>
      <c r="AI404" s="26" t="str">
        <f t="shared" si="103"/>
        <v/>
      </c>
      <c r="AJ404" s="25">
        <f>IFERROR(VLOOKUP($A404,'TD SOP+PROFORM'!$A$5:$AD$750,MATCH(AJ$4,'TD SOP+PROFORM'!$B$2:$AD$2,0)+1,0),0)+IFERROR(VLOOKUP($A404,'TD SOP+PROFORM'!$A$5:$AD$750,MATCH(AJ$2,'TD SOP+PROFORM'!$B$2:$AD$2,0)+1,0),0)</f>
        <v>0</v>
      </c>
      <c r="AK404" s="25">
        <f>IFERROR(VLOOKUP($A404,'TD SOP+PROFORM'!$A$5:$AD$750,MATCH(AK$4,'TD SOP+PROFORM'!$B$2:$AD$2,0)+1,0),0)+IFERROR(VLOOKUP($A404,'TD SOP+PROFORM'!$A$5:$AD$750,MATCH(AK$2,'TD SOP+PROFORM'!$B$2:$AD$2,0)+1,0),0)</f>
        <v>0</v>
      </c>
      <c r="AL404" s="26" t="str">
        <f t="shared" si="104"/>
        <v/>
      </c>
      <c r="AM404" s="25">
        <f t="shared" si="106"/>
        <v>0</v>
      </c>
      <c r="AN404" s="25">
        <f t="shared" si="106"/>
        <v>0</v>
      </c>
      <c r="AO404" s="26" t="str">
        <f t="shared" si="105"/>
        <v/>
      </c>
    </row>
    <row r="405" spans="1:41" x14ac:dyDescent="0.35">
      <c r="A405" s="24">
        <f>IF(AND('TD SOP+PROFORM'!A402&lt;&gt;"",'TD SOP+PROFORM'!A402&lt;&gt;"TOTAL"),'TD SOP+PROFORM'!A402,0)</f>
        <v>0</v>
      </c>
      <c r="C405" s="25" t="str">
        <f>IFERROR(VLOOKUP($A405,'TD SOP+PROFORM'!$A$5:$AD$750,MATCH(C$4,'TD SOP+PROFORM'!$B$2:$AT$2,0)+1,0),"")</f>
        <v/>
      </c>
      <c r="D405" s="25" t="str">
        <f>IFERROR(VLOOKUP($A405,'TD SOP+PROFORM'!$A$5:$AD$750,MATCH(D$4,'TD SOP+PROFORM'!$B$2:$AT$2,0)+1,0),"")</f>
        <v/>
      </c>
      <c r="E405" s="26" t="str">
        <f t="shared" si="93"/>
        <v/>
      </c>
      <c r="F405" s="25" t="str">
        <f>IFERROR(VLOOKUP($A405,'TD SOP+PROFORM'!$A$5:$AD$750,MATCH(F$4,'TD SOP+PROFORM'!$B$2:$AT$2,0)+1,0),"")</f>
        <v/>
      </c>
      <c r="G405" s="25" t="str">
        <f>IFERROR(VLOOKUP($A405,'TD SOP+PROFORM'!$A$5:$AD$750,MATCH(G$4,'TD SOP+PROFORM'!$B$2:$AT$2,0)+1,0),"")</f>
        <v/>
      </c>
      <c r="H405" s="26" t="str">
        <f t="shared" si="94"/>
        <v/>
      </c>
      <c r="I405" s="25" t="str">
        <f>IFERROR(VLOOKUP($A405,'TD SOP+PROFORM'!$A$5:$AD$750,MATCH(I$4,'TD SOP+PROFORM'!$B$2:$AT$2,0)+1,0),"")</f>
        <v/>
      </c>
      <c r="J405" s="25" t="str">
        <f>IFERROR(VLOOKUP($A405,'TD SOP+PROFORM'!$A$5:$AD$750,MATCH(J$4,'TD SOP+PROFORM'!$B$2:$AT$2,0)+1,0),"")</f>
        <v/>
      </c>
      <c r="K405" s="26" t="str">
        <f t="shared" si="95"/>
        <v/>
      </c>
      <c r="L405" s="25" t="str">
        <f>IFERROR(VLOOKUP($A405,'TD SOP+PROFORM'!$A$5:$AD$750,MATCH(L$4,'TD SOP+PROFORM'!$B$2:$AT$2,0)+1,0),"")</f>
        <v/>
      </c>
      <c r="M405" s="25" t="str">
        <f>IFERROR(VLOOKUP($A405,'TD SOP+PROFORM'!$A$5:$AD$750,MATCH(M$4,'TD SOP+PROFORM'!$B$2:$AT$2,0)+1,0),"")</f>
        <v/>
      </c>
      <c r="N405" s="26" t="str">
        <f t="shared" si="96"/>
        <v/>
      </c>
      <c r="O405" s="25">
        <f>IFERROR(VLOOKUP($A405,'TD SOP+PROFORM'!$A$5:$AD$750,MATCH(O$4,'TD SOP+PROFORM'!$B$2:$AD$2,0)+1,0),0)+IFERROR(VLOOKUP($A405,'TD SOP+PROFORM'!$A$5:$AD$750,MATCH(O$2,'TD SOP+PROFORM'!$B$2:$AD$2,0)+1,0),0)</f>
        <v>0</v>
      </c>
      <c r="P405" s="25">
        <f>IFERROR(VLOOKUP($A405,'TD SOP+PROFORM'!$A$5:$AD$750,MATCH(P$4,'TD SOP+PROFORM'!$B$2:$AD$2,0)+1,0),0)+IFERROR(VLOOKUP($A405,'TD SOP+PROFORM'!$A$5:$AD$750,MATCH(P$2,'TD SOP+PROFORM'!$B$2:$AD$2,0)+1,0),0)</f>
        <v>0</v>
      </c>
      <c r="Q405" s="26" t="str">
        <f t="shared" si="97"/>
        <v/>
      </c>
      <c r="R405" s="25">
        <f>IFERROR(VLOOKUP($A405,'TD SOP+PROFORM'!$A$5:$AD$750,MATCH(R$4,'TD SOP+PROFORM'!$B$2:$AD$2,0)+1,0),0)+IFERROR(VLOOKUP($A405,'TD SOP+PROFORM'!$A$5:$AD$750,MATCH(R$2,'TD SOP+PROFORM'!$B$2:$AD$2,0)+1,0),0)</f>
        <v>0</v>
      </c>
      <c r="S405" s="25">
        <f>IFERROR(VLOOKUP($A405,'TD SOP+PROFORM'!$A$5:$AD$750,MATCH(S$4,'TD SOP+PROFORM'!$B$2:$AD$2,0)+1,0),0)+IFERROR(VLOOKUP($A405,'TD SOP+PROFORM'!$A$5:$AD$750,MATCH(S$2,'TD SOP+PROFORM'!$B$2:$AD$2,0)+1,0),0)</f>
        <v>0</v>
      </c>
      <c r="T405" s="26" t="str">
        <f t="shared" si="98"/>
        <v/>
      </c>
      <c r="U405" s="25">
        <f>IFERROR(VLOOKUP($A405,'TD SOP+PROFORM'!$A$5:$AD$750,MATCH(U$4,'TD SOP+PROFORM'!$B$2:$AD$2,0)+1,0),0)+IFERROR(VLOOKUP($A405,'TD SOP+PROFORM'!$A$5:$AD$750,MATCH(U$2,'TD SOP+PROFORM'!$B$2:$AD$2,0)+1,0),0)</f>
        <v>0</v>
      </c>
      <c r="V405" s="25">
        <f>IFERROR(VLOOKUP($A405,'TD SOP+PROFORM'!$A$5:$AD$750,MATCH(V$4,'TD SOP+PROFORM'!$B$2:$AD$2,0)+1,0),0)+IFERROR(VLOOKUP($A405,'TD SOP+PROFORM'!$A$5:$AD$750,MATCH(V$2,'TD SOP+PROFORM'!$B$2:$AD$2,0)+1,0),0)</f>
        <v>0</v>
      </c>
      <c r="W405" s="26" t="str">
        <f t="shared" si="99"/>
        <v/>
      </c>
      <c r="X405" s="25">
        <f>IFERROR(VLOOKUP($A405,'TD SOP+PROFORM'!$A$5:$AD$750,MATCH(X$4,'TD SOP+PROFORM'!$B$2:$AD$2,0)+1,0),0)+IFERROR(VLOOKUP($A405,'TD SOP+PROFORM'!$A$5:$AD$750,MATCH(X$2,'TD SOP+PROFORM'!$B$2:$AD$2,0)+1,0),0)</f>
        <v>0</v>
      </c>
      <c r="Y405" s="25">
        <f>IFERROR(VLOOKUP($A405,'TD SOP+PROFORM'!$A$5:$AD$750,MATCH(Y$4,'TD SOP+PROFORM'!$B$2:$AD$2,0)+1,0),0)+IFERROR(VLOOKUP($A405,'TD SOP+PROFORM'!$A$5:$AD$750,MATCH(Y$2,'TD SOP+PROFORM'!$B$2:$AD$2,0)+1,0),0)</f>
        <v>0</v>
      </c>
      <c r="Z405" s="26" t="str">
        <f t="shared" si="100"/>
        <v/>
      </c>
      <c r="AA405" s="25">
        <f>IFERROR(VLOOKUP($A405,'TD SOP+PROFORM'!$A$5:$AD$750,MATCH(AA$4,'TD SOP+PROFORM'!$B$2:$AD$2,0)+1,0),0)+IFERROR(VLOOKUP($A405,'TD SOP+PROFORM'!$A$5:$AD$750,MATCH(AA$2,'TD SOP+PROFORM'!$B$2:$AD$2,0)+1,0),0)</f>
        <v>0</v>
      </c>
      <c r="AB405" s="25">
        <f>IFERROR(VLOOKUP($A405,'TD SOP+PROFORM'!$A$5:$AD$750,MATCH(AB$4,'TD SOP+PROFORM'!$B$2:$AD$2,0)+1,0),0)+IFERROR(VLOOKUP($A405,'TD SOP+PROFORM'!$A$5:$AD$750,MATCH(AB$2,'TD SOP+PROFORM'!$B$2:$AD$2,0)+1,0),0)</f>
        <v>0</v>
      </c>
      <c r="AC405" s="26" t="str">
        <f t="shared" si="101"/>
        <v/>
      </c>
      <c r="AD405" s="25">
        <f>IFERROR(VLOOKUP($A405,'TD SOP+PROFORM'!$A$5:$AD$750,MATCH(AD$4,'TD SOP+PROFORM'!$B$2:$AD$2,0)+1,0),0)+IFERROR(VLOOKUP($A405,'TD SOP+PROFORM'!$A$5:$AD$750,MATCH(AD$2,'TD SOP+PROFORM'!$B$2:$AD$2,0)+1,0),0)</f>
        <v>0</v>
      </c>
      <c r="AE405" s="25">
        <f>IFERROR(VLOOKUP($A405,'TD SOP+PROFORM'!$A$5:$AD$750,MATCH(AE$4,'TD SOP+PROFORM'!$B$2:$AD$2,0)+1,0),0)+IFERROR(VLOOKUP($A405,'TD SOP+PROFORM'!$A$5:$AD$750,MATCH(AE$2,'TD SOP+PROFORM'!$B$2:$AD$2,0)+1,0),0)</f>
        <v>0</v>
      </c>
      <c r="AF405" s="26" t="str">
        <f t="shared" si="102"/>
        <v/>
      </c>
      <c r="AG405" s="25">
        <f>IFERROR(VLOOKUP($A405,'TD SOP+PROFORM'!$A$5:$AD$750,MATCH(AG$4,'TD SOP+PROFORM'!$B$2:$AD$2,0)+1,0),0)+IFERROR(VLOOKUP($A405,'TD SOP+PROFORM'!$A$5:$AD$750,MATCH(AG$2,'TD SOP+PROFORM'!$B$2:$AD$2,0)+1,0),0)</f>
        <v>0</v>
      </c>
      <c r="AH405" s="25">
        <f>IFERROR(VLOOKUP($A405,'TD SOP+PROFORM'!$A$5:$AD$750,MATCH(AH$4,'TD SOP+PROFORM'!$B$2:$AD$2,0)+1,0),0)+IFERROR(VLOOKUP($A405,'TD SOP+PROFORM'!$A$5:$AD$750,MATCH(AH$2,'TD SOP+PROFORM'!$B$2:$AD$2,0)+1,0),0)</f>
        <v>0</v>
      </c>
      <c r="AI405" s="26" t="str">
        <f t="shared" si="103"/>
        <v/>
      </c>
      <c r="AJ405" s="25">
        <f>IFERROR(VLOOKUP($A405,'TD SOP+PROFORM'!$A$5:$AD$750,MATCH(AJ$4,'TD SOP+PROFORM'!$B$2:$AD$2,0)+1,0),0)+IFERROR(VLOOKUP($A405,'TD SOP+PROFORM'!$A$5:$AD$750,MATCH(AJ$2,'TD SOP+PROFORM'!$B$2:$AD$2,0)+1,0),0)</f>
        <v>0</v>
      </c>
      <c r="AK405" s="25">
        <f>IFERROR(VLOOKUP($A405,'TD SOP+PROFORM'!$A$5:$AD$750,MATCH(AK$4,'TD SOP+PROFORM'!$B$2:$AD$2,0)+1,0),0)+IFERROR(VLOOKUP($A405,'TD SOP+PROFORM'!$A$5:$AD$750,MATCH(AK$2,'TD SOP+PROFORM'!$B$2:$AD$2,0)+1,0),0)</f>
        <v>0</v>
      </c>
      <c r="AL405" s="26" t="str">
        <f t="shared" si="104"/>
        <v/>
      </c>
      <c r="AM405" s="25">
        <f t="shared" si="106"/>
        <v>0</v>
      </c>
      <c r="AN405" s="25">
        <f t="shared" si="106"/>
        <v>0</v>
      </c>
      <c r="AO405" s="26" t="str">
        <f t="shared" si="105"/>
        <v/>
      </c>
    </row>
    <row r="406" spans="1:41" x14ac:dyDescent="0.35">
      <c r="A406" s="24">
        <f>IF(AND('TD SOP+PROFORM'!A403&lt;&gt;"",'TD SOP+PROFORM'!A403&lt;&gt;"TOTAL"),'TD SOP+PROFORM'!A403,0)</f>
        <v>0</v>
      </c>
      <c r="C406" s="25" t="str">
        <f>IFERROR(VLOOKUP($A406,'TD SOP+PROFORM'!$A$5:$AD$750,MATCH(C$4,'TD SOP+PROFORM'!$B$2:$AT$2,0)+1,0),"")</f>
        <v/>
      </c>
      <c r="D406" s="25" t="str">
        <f>IFERROR(VLOOKUP($A406,'TD SOP+PROFORM'!$A$5:$AD$750,MATCH(D$4,'TD SOP+PROFORM'!$B$2:$AT$2,0)+1,0),"")</f>
        <v/>
      </c>
      <c r="E406" s="26" t="str">
        <f t="shared" si="93"/>
        <v/>
      </c>
      <c r="F406" s="25" t="str">
        <f>IFERROR(VLOOKUP($A406,'TD SOP+PROFORM'!$A$5:$AD$750,MATCH(F$4,'TD SOP+PROFORM'!$B$2:$AT$2,0)+1,0),"")</f>
        <v/>
      </c>
      <c r="G406" s="25" t="str">
        <f>IFERROR(VLOOKUP($A406,'TD SOP+PROFORM'!$A$5:$AD$750,MATCH(G$4,'TD SOP+PROFORM'!$B$2:$AT$2,0)+1,0),"")</f>
        <v/>
      </c>
      <c r="H406" s="26" t="str">
        <f t="shared" si="94"/>
        <v/>
      </c>
      <c r="I406" s="25" t="str">
        <f>IFERROR(VLOOKUP($A406,'TD SOP+PROFORM'!$A$5:$AD$750,MATCH(I$4,'TD SOP+PROFORM'!$B$2:$AT$2,0)+1,0),"")</f>
        <v/>
      </c>
      <c r="J406" s="25" t="str">
        <f>IFERROR(VLOOKUP($A406,'TD SOP+PROFORM'!$A$5:$AD$750,MATCH(J$4,'TD SOP+PROFORM'!$B$2:$AT$2,0)+1,0),"")</f>
        <v/>
      </c>
      <c r="K406" s="26" t="str">
        <f t="shared" si="95"/>
        <v/>
      </c>
      <c r="L406" s="25" t="str">
        <f>IFERROR(VLOOKUP($A406,'TD SOP+PROFORM'!$A$5:$AD$750,MATCH(L$4,'TD SOP+PROFORM'!$B$2:$AT$2,0)+1,0),"")</f>
        <v/>
      </c>
      <c r="M406" s="25" t="str">
        <f>IFERROR(VLOOKUP($A406,'TD SOP+PROFORM'!$A$5:$AD$750,MATCH(M$4,'TD SOP+PROFORM'!$B$2:$AT$2,0)+1,0),"")</f>
        <v/>
      </c>
      <c r="N406" s="26" t="str">
        <f t="shared" si="96"/>
        <v/>
      </c>
      <c r="O406" s="25">
        <f>IFERROR(VLOOKUP($A406,'TD SOP+PROFORM'!$A$5:$AD$750,MATCH(O$4,'TD SOP+PROFORM'!$B$2:$AD$2,0)+1,0),0)+IFERROR(VLOOKUP($A406,'TD SOP+PROFORM'!$A$5:$AD$750,MATCH(O$2,'TD SOP+PROFORM'!$B$2:$AD$2,0)+1,0),0)</f>
        <v>0</v>
      </c>
      <c r="P406" s="25">
        <f>IFERROR(VLOOKUP($A406,'TD SOP+PROFORM'!$A$5:$AD$750,MATCH(P$4,'TD SOP+PROFORM'!$B$2:$AD$2,0)+1,0),0)+IFERROR(VLOOKUP($A406,'TD SOP+PROFORM'!$A$5:$AD$750,MATCH(P$2,'TD SOP+PROFORM'!$B$2:$AD$2,0)+1,0),0)</f>
        <v>0</v>
      </c>
      <c r="Q406" s="26" t="str">
        <f t="shared" si="97"/>
        <v/>
      </c>
      <c r="R406" s="25">
        <f>IFERROR(VLOOKUP($A406,'TD SOP+PROFORM'!$A$5:$AD$750,MATCH(R$4,'TD SOP+PROFORM'!$B$2:$AD$2,0)+1,0),0)+IFERROR(VLOOKUP($A406,'TD SOP+PROFORM'!$A$5:$AD$750,MATCH(R$2,'TD SOP+PROFORM'!$B$2:$AD$2,0)+1,0),0)</f>
        <v>0</v>
      </c>
      <c r="S406" s="25">
        <f>IFERROR(VLOOKUP($A406,'TD SOP+PROFORM'!$A$5:$AD$750,MATCH(S$4,'TD SOP+PROFORM'!$B$2:$AD$2,0)+1,0),0)+IFERROR(VLOOKUP($A406,'TD SOP+PROFORM'!$A$5:$AD$750,MATCH(S$2,'TD SOP+PROFORM'!$B$2:$AD$2,0)+1,0),0)</f>
        <v>0</v>
      </c>
      <c r="T406" s="26" t="str">
        <f t="shared" si="98"/>
        <v/>
      </c>
      <c r="U406" s="25">
        <f>IFERROR(VLOOKUP($A406,'TD SOP+PROFORM'!$A$5:$AD$750,MATCH(U$4,'TD SOP+PROFORM'!$B$2:$AD$2,0)+1,0),0)+IFERROR(VLOOKUP($A406,'TD SOP+PROFORM'!$A$5:$AD$750,MATCH(U$2,'TD SOP+PROFORM'!$B$2:$AD$2,0)+1,0),0)</f>
        <v>0</v>
      </c>
      <c r="V406" s="25">
        <f>IFERROR(VLOOKUP($A406,'TD SOP+PROFORM'!$A$5:$AD$750,MATCH(V$4,'TD SOP+PROFORM'!$B$2:$AD$2,0)+1,0),0)+IFERROR(VLOOKUP($A406,'TD SOP+PROFORM'!$A$5:$AD$750,MATCH(V$2,'TD SOP+PROFORM'!$B$2:$AD$2,0)+1,0),0)</f>
        <v>0</v>
      </c>
      <c r="W406" s="26" t="str">
        <f t="shared" si="99"/>
        <v/>
      </c>
      <c r="X406" s="25">
        <f>IFERROR(VLOOKUP($A406,'TD SOP+PROFORM'!$A$5:$AD$750,MATCH(X$4,'TD SOP+PROFORM'!$B$2:$AD$2,0)+1,0),0)+IFERROR(VLOOKUP($A406,'TD SOP+PROFORM'!$A$5:$AD$750,MATCH(X$2,'TD SOP+PROFORM'!$B$2:$AD$2,0)+1,0),0)</f>
        <v>0</v>
      </c>
      <c r="Y406" s="25">
        <f>IFERROR(VLOOKUP($A406,'TD SOP+PROFORM'!$A$5:$AD$750,MATCH(Y$4,'TD SOP+PROFORM'!$B$2:$AD$2,0)+1,0),0)+IFERROR(VLOOKUP($A406,'TD SOP+PROFORM'!$A$5:$AD$750,MATCH(Y$2,'TD SOP+PROFORM'!$B$2:$AD$2,0)+1,0),0)</f>
        <v>0</v>
      </c>
      <c r="Z406" s="26" t="str">
        <f t="shared" si="100"/>
        <v/>
      </c>
      <c r="AA406" s="25">
        <f>IFERROR(VLOOKUP($A406,'TD SOP+PROFORM'!$A$5:$AD$750,MATCH(AA$4,'TD SOP+PROFORM'!$B$2:$AD$2,0)+1,0),0)+IFERROR(VLOOKUP($A406,'TD SOP+PROFORM'!$A$5:$AD$750,MATCH(AA$2,'TD SOP+PROFORM'!$B$2:$AD$2,0)+1,0),0)</f>
        <v>0</v>
      </c>
      <c r="AB406" s="25">
        <f>IFERROR(VLOOKUP($A406,'TD SOP+PROFORM'!$A$5:$AD$750,MATCH(AB$4,'TD SOP+PROFORM'!$B$2:$AD$2,0)+1,0),0)+IFERROR(VLOOKUP($A406,'TD SOP+PROFORM'!$A$5:$AD$750,MATCH(AB$2,'TD SOP+PROFORM'!$B$2:$AD$2,0)+1,0),0)</f>
        <v>0</v>
      </c>
      <c r="AC406" s="26" t="str">
        <f t="shared" si="101"/>
        <v/>
      </c>
      <c r="AD406" s="25">
        <f>IFERROR(VLOOKUP($A406,'TD SOP+PROFORM'!$A$5:$AD$750,MATCH(AD$4,'TD SOP+PROFORM'!$B$2:$AD$2,0)+1,0),0)+IFERROR(VLOOKUP($A406,'TD SOP+PROFORM'!$A$5:$AD$750,MATCH(AD$2,'TD SOP+PROFORM'!$B$2:$AD$2,0)+1,0),0)</f>
        <v>0</v>
      </c>
      <c r="AE406" s="25">
        <f>IFERROR(VLOOKUP($A406,'TD SOP+PROFORM'!$A$5:$AD$750,MATCH(AE$4,'TD SOP+PROFORM'!$B$2:$AD$2,0)+1,0),0)+IFERROR(VLOOKUP($A406,'TD SOP+PROFORM'!$A$5:$AD$750,MATCH(AE$2,'TD SOP+PROFORM'!$B$2:$AD$2,0)+1,0),0)</f>
        <v>0</v>
      </c>
      <c r="AF406" s="26" t="str">
        <f t="shared" si="102"/>
        <v/>
      </c>
      <c r="AG406" s="25">
        <f>IFERROR(VLOOKUP($A406,'TD SOP+PROFORM'!$A$5:$AD$750,MATCH(AG$4,'TD SOP+PROFORM'!$B$2:$AD$2,0)+1,0),0)+IFERROR(VLOOKUP($A406,'TD SOP+PROFORM'!$A$5:$AD$750,MATCH(AG$2,'TD SOP+PROFORM'!$B$2:$AD$2,0)+1,0),0)</f>
        <v>0</v>
      </c>
      <c r="AH406" s="25">
        <f>IFERROR(VLOOKUP($A406,'TD SOP+PROFORM'!$A$5:$AD$750,MATCH(AH$4,'TD SOP+PROFORM'!$B$2:$AD$2,0)+1,0),0)+IFERROR(VLOOKUP($A406,'TD SOP+PROFORM'!$A$5:$AD$750,MATCH(AH$2,'TD SOP+PROFORM'!$B$2:$AD$2,0)+1,0),0)</f>
        <v>0</v>
      </c>
      <c r="AI406" s="26" t="str">
        <f t="shared" si="103"/>
        <v/>
      </c>
      <c r="AJ406" s="25">
        <f>IFERROR(VLOOKUP($A406,'TD SOP+PROFORM'!$A$5:$AD$750,MATCH(AJ$4,'TD SOP+PROFORM'!$B$2:$AD$2,0)+1,0),0)+IFERROR(VLOOKUP($A406,'TD SOP+PROFORM'!$A$5:$AD$750,MATCH(AJ$2,'TD SOP+PROFORM'!$B$2:$AD$2,0)+1,0),0)</f>
        <v>0</v>
      </c>
      <c r="AK406" s="25">
        <f>IFERROR(VLOOKUP($A406,'TD SOP+PROFORM'!$A$5:$AD$750,MATCH(AK$4,'TD SOP+PROFORM'!$B$2:$AD$2,0)+1,0),0)+IFERROR(VLOOKUP($A406,'TD SOP+PROFORM'!$A$5:$AD$750,MATCH(AK$2,'TD SOP+PROFORM'!$B$2:$AD$2,0)+1,0),0)</f>
        <v>0</v>
      </c>
      <c r="AL406" s="26" t="str">
        <f t="shared" si="104"/>
        <v/>
      </c>
      <c r="AM406" s="25">
        <f t="shared" si="106"/>
        <v>0</v>
      </c>
      <c r="AN406" s="25">
        <f t="shared" si="106"/>
        <v>0</v>
      </c>
      <c r="AO406" s="26" t="str">
        <f t="shared" si="105"/>
        <v/>
      </c>
    </row>
    <row r="407" spans="1:41" x14ac:dyDescent="0.35">
      <c r="A407" s="24">
        <f>IF(AND('TD SOP+PROFORM'!A404&lt;&gt;"",'TD SOP+PROFORM'!A404&lt;&gt;"TOTAL"),'TD SOP+PROFORM'!A404,0)</f>
        <v>0</v>
      </c>
      <c r="C407" s="25" t="str">
        <f>IFERROR(VLOOKUP($A407,'TD SOP+PROFORM'!$A$5:$AD$750,MATCH(C$4,'TD SOP+PROFORM'!$B$2:$AT$2,0)+1,0),"")</f>
        <v/>
      </c>
      <c r="D407" s="25" t="str">
        <f>IFERROR(VLOOKUP($A407,'TD SOP+PROFORM'!$A$5:$AD$750,MATCH(D$4,'TD SOP+PROFORM'!$B$2:$AT$2,0)+1,0),"")</f>
        <v/>
      </c>
      <c r="E407" s="26" t="str">
        <f t="shared" si="93"/>
        <v/>
      </c>
      <c r="F407" s="25" t="str">
        <f>IFERROR(VLOOKUP($A407,'TD SOP+PROFORM'!$A$5:$AD$750,MATCH(F$4,'TD SOP+PROFORM'!$B$2:$AT$2,0)+1,0),"")</f>
        <v/>
      </c>
      <c r="G407" s="25" t="str">
        <f>IFERROR(VLOOKUP($A407,'TD SOP+PROFORM'!$A$5:$AD$750,MATCH(G$4,'TD SOP+PROFORM'!$B$2:$AT$2,0)+1,0),"")</f>
        <v/>
      </c>
      <c r="H407" s="26" t="str">
        <f t="shared" si="94"/>
        <v/>
      </c>
      <c r="I407" s="25" t="str">
        <f>IFERROR(VLOOKUP($A407,'TD SOP+PROFORM'!$A$5:$AD$750,MATCH(I$4,'TD SOP+PROFORM'!$B$2:$AT$2,0)+1,0),"")</f>
        <v/>
      </c>
      <c r="J407" s="25" t="str">
        <f>IFERROR(VLOOKUP($A407,'TD SOP+PROFORM'!$A$5:$AD$750,MATCH(J$4,'TD SOP+PROFORM'!$B$2:$AT$2,0)+1,0),"")</f>
        <v/>
      </c>
      <c r="K407" s="26" t="str">
        <f t="shared" si="95"/>
        <v/>
      </c>
      <c r="L407" s="25" t="str">
        <f>IFERROR(VLOOKUP($A407,'TD SOP+PROFORM'!$A$5:$AD$750,MATCH(L$4,'TD SOP+PROFORM'!$B$2:$AT$2,0)+1,0),"")</f>
        <v/>
      </c>
      <c r="M407" s="25" t="str">
        <f>IFERROR(VLOOKUP($A407,'TD SOP+PROFORM'!$A$5:$AD$750,MATCH(M$4,'TD SOP+PROFORM'!$B$2:$AT$2,0)+1,0),"")</f>
        <v/>
      </c>
      <c r="N407" s="26" t="str">
        <f t="shared" si="96"/>
        <v/>
      </c>
      <c r="O407" s="25">
        <f>IFERROR(VLOOKUP($A407,'TD SOP+PROFORM'!$A$5:$AD$750,MATCH(O$4,'TD SOP+PROFORM'!$B$2:$AD$2,0)+1,0),0)+IFERROR(VLOOKUP($A407,'TD SOP+PROFORM'!$A$5:$AD$750,MATCH(O$2,'TD SOP+PROFORM'!$B$2:$AD$2,0)+1,0),0)</f>
        <v>0</v>
      </c>
      <c r="P407" s="25">
        <f>IFERROR(VLOOKUP($A407,'TD SOP+PROFORM'!$A$5:$AD$750,MATCH(P$4,'TD SOP+PROFORM'!$B$2:$AD$2,0)+1,0),0)+IFERROR(VLOOKUP($A407,'TD SOP+PROFORM'!$A$5:$AD$750,MATCH(P$2,'TD SOP+PROFORM'!$B$2:$AD$2,0)+1,0),0)</f>
        <v>0</v>
      </c>
      <c r="Q407" s="26" t="str">
        <f t="shared" si="97"/>
        <v/>
      </c>
      <c r="R407" s="25">
        <f>IFERROR(VLOOKUP($A407,'TD SOP+PROFORM'!$A$5:$AD$750,MATCH(R$4,'TD SOP+PROFORM'!$B$2:$AD$2,0)+1,0),0)+IFERROR(VLOOKUP($A407,'TD SOP+PROFORM'!$A$5:$AD$750,MATCH(R$2,'TD SOP+PROFORM'!$B$2:$AD$2,0)+1,0),0)</f>
        <v>0</v>
      </c>
      <c r="S407" s="25">
        <f>IFERROR(VLOOKUP($A407,'TD SOP+PROFORM'!$A$5:$AD$750,MATCH(S$4,'TD SOP+PROFORM'!$B$2:$AD$2,0)+1,0),0)+IFERROR(VLOOKUP($A407,'TD SOP+PROFORM'!$A$5:$AD$750,MATCH(S$2,'TD SOP+PROFORM'!$B$2:$AD$2,0)+1,0),0)</f>
        <v>0</v>
      </c>
      <c r="T407" s="26" t="str">
        <f t="shared" si="98"/>
        <v/>
      </c>
      <c r="U407" s="25">
        <f>IFERROR(VLOOKUP($A407,'TD SOP+PROFORM'!$A$5:$AD$750,MATCH(U$4,'TD SOP+PROFORM'!$B$2:$AD$2,0)+1,0),0)+IFERROR(VLOOKUP($A407,'TD SOP+PROFORM'!$A$5:$AD$750,MATCH(U$2,'TD SOP+PROFORM'!$B$2:$AD$2,0)+1,0),0)</f>
        <v>0</v>
      </c>
      <c r="V407" s="25">
        <f>IFERROR(VLOOKUP($A407,'TD SOP+PROFORM'!$A$5:$AD$750,MATCH(V$4,'TD SOP+PROFORM'!$B$2:$AD$2,0)+1,0),0)+IFERROR(VLOOKUP($A407,'TD SOP+PROFORM'!$A$5:$AD$750,MATCH(V$2,'TD SOP+PROFORM'!$B$2:$AD$2,0)+1,0),0)</f>
        <v>0</v>
      </c>
      <c r="W407" s="26" t="str">
        <f t="shared" si="99"/>
        <v/>
      </c>
      <c r="X407" s="25">
        <f>IFERROR(VLOOKUP($A407,'TD SOP+PROFORM'!$A$5:$AD$750,MATCH(X$4,'TD SOP+PROFORM'!$B$2:$AD$2,0)+1,0),0)+IFERROR(VLOOKUP($A407,'TD SOP+PROFORM'!$A$5:$AD$750,MATCH(X$2,'TD SOP+PROFORM'!$B$2:$AD$2,0)+1,0),0)</f>
        <v>0</v>
      </c>
      <c r="Y407" s="25">
        <f>IFERROR(VLOOKUP($A407,'TD SOP+PROFORM'!$A$5:$AD$750,MATCH(Y$4,'TD SOP+PROFORM'!$B$2:$AD$2,0)+1,0),0)+IFERROR(VLOOKUP($A407,'TD SOP+PROFORM'!$A$5:$AD$750,MATCH(Y$2,'TD SOP+PROFORM'!$B$2:$AD$2,0)+1,0),0)</f>
        <v>0</v>
      </c>
      <c r="Z407" s="26" t="str">
        <f t="shared" si="100"/>
        <v/>
      </c>
      <c r="AA407" s="25">
        <f>IFERROR(VLOOKUP($A407,'TD SOP+PROFORM'!$A$5:$AD$750,MATCH(AA$4,'TD SOP+PROFORM'!$B$2:$AD$2,0)+1,0),0)+IFERROR(VLOOKUP($A407,'TD SOP+PROFORM'!$A$5:$AD$750,MATCH(AA$2,'TD SOP+PROFORM'!$B$2:$AD$2,0)+1,0),0)</f>
        <v>0</v>
      </c>
      <c r="AB407" s="25">
        <f>IFERROR(VLOOKUP($A407,'TD SOP+PROFORM'!$A$5:$AD$750,MATCH(AB$4,'TD SOP+PROFORM'!$B$2:$AD$2,0)+1,0),0)+IFERROR(VLOOKUP($A407,'TD SOP+PROFORM'!$A$5:$AD$750,MATCH(AB$2,'TD SOP+PROFORM'!$B$2:$AD$2,0)+1,0),0)</f>
        <v>0</v>
      </c>
      <c r="AC407" s="26" t="str">
        <f t="shared" si="101"/>
        <v/>
      </c>
      <c r="AD407" s="25">
        <f>IFERROR(VLOOKUP($A407,'TD SOP+PROFORM'!$A$5:$AD$750,MATCH(AD$4,'TD SOP+PROFORM'!$B$2:$AD$2,0)+1,0),0)+IFERROR(VLOOKUP($A407,'TD SOP+PROFORM'!$A$5:$AD$750,MATCH(AD$2,'TD SOP+PROFORM'!$B$2:$AD$2,0)+1,0),0)</f>
        <v>0</v>
      </c>
      <c r="AE407" s="25">
        <f>IFERROR(VLOOKUP($A407,'TD SOP+PROFORM'!$A$5:$AD$750,MATCH(AE$4,'TD SOP+PROFORM'!$B$2:$AD$2,0)+1,0),0)+IFERROR(VLOOKUP($A407,'TD SOP+PROFORM'!$A$5:$AD$750,MATCH(AE$2,'TD SOP+PROFORM'!$B$2:$AD$2,0)+1,0),0)</f>
        <v>0</v>
      </c>
      <c r="AF407" s="26" t="str">
        <f t="shared" si="102"/>
        <v/>
      </c>
      <c r="AG407" s="25">
        <f>IFERROR(VLOOKUP($A407,'TD SOP+PROFORM'!$A$5:$AD$750,MATCH(AG$4,'TD SOP+PROFORM'!$B$2:$AD$2,0)+1,0),0)+IFERROR(VLOOKUP($A407,'TD SOP+PROFORM'!$A$5:$AD$750,MATCH(AG$2,'TD SOP+PROFORM'!$B$2:$AD$2,0)+1,0),0)</f>
        <v>0</v>
      </c>
      <c r="AH407" s="25">
        <f>IFERROR(VLOOKUP($A407,'TD SOP+PROFORM'!$A$5:$AD$750,MATCH(AH$4,'TD SOP+PROFORM'!$B$2:$AD$2,0)+1,0),0)+IFERROR(VLOOKUP($A407,'TD SOP+PROFORM'!$A$5:$AD$750,MATCH(AH$2,'TD SOP+PROFORM'!$B$2:$AD$2,0)+1,0),0)</f>
        <v>0</v>
      </c>
      <c r="AI407" s="26" t="str">
        <f t="shared" si="103"/>
        <v/>
      </c>
      <c r="AJ407" s="25">
        <f>IFERROR(VLOOKUP($A407,'TD SOP+PROFORM'!$A$5:$AD$750,MATCH(AJ$4,'TD SOP+PROFORM'!$B$2:$AD$2,0)+1,0),0)+IFERROR(VLOOKUP($A407,'TD SOP+PROFORM'!$A$5:$AD$750,MATCH(AJ$2,'TD SOP+PROFORM'!$B$2:$AD$2,0)+1,0),0)</f>
        <v>0</v>
      </c>
      <c r="AK407" s="25">
        <f>IFERROR(VLOOKUP($A407,'TD SOP+PROFORM'!$A$5:$AD$750,MATCH(AK$4,'TD SOP+PROFORM'!$B$2:$AD$2,0)+1,0),0)+IFERROR(VLOOKUP($A407,'TD SOP+PROFORM'!$A$5:$AD$750,MATCH(AK$2,'TD SOP+PROFORM'!$B$2:$AD$2,0)+1,0),0)</f>
        <v>0</v>
      </c>
      <c r="AL407" s="26" t="str">
        <f t="shared" si="104"/>
        <v/>
      </c>
      <c r="AM407" s="25">
        <f t="shared" si="106"/>
        <v>0</v>
      </c>
      <c r="AN407" s="25">
        <f t="shared" si="106"/>
        <v>0</v>
      </c>
      <c r="AO407" s="26" t="str">
        <f t="shared" si="105"/>
        <v/>
      </c>
    </row>
    <row r="408" spans="1:41" x14ac:dyDescent="0.35">
      <c r="A408" s="24">
        <f>IF(AND('TD SOP+PROFORM'!A405&lt;&gt;"",'TD SOP+PROFORM'!A405&lt;&gt;"TOTAL"),'TD SOP+PROFORM'!A405,0)</f>
        <v>0</v>
      </c>
      <c r="C408" s="25" t="str">
        <f>IFERROR(VLOOKUP($A408,'TD SOP+PROFORM'!$A$5:$AD$750,MATCH(C$4,'TD SOP+PROFORM'!$B$2:$AT$2,0)+1,0),"")</f>
        <v/>
      </c>
      <c r="D408" s="25" t="str">
        <f>IFERROR(VLOOKUP($A408,'TD SOP+PROFORM'!$A$5:$AD$750,MATCH(D$4,'TD SOP+PROFORM'!$B$2:$AT$2,0)+1,0),"")</f>
        <v/>
      </c>
      <c r="E408" s="26" t="str">
        <f t="shared" si="93"/>
        <v/>
      </c>
      <c r="F408" s="25" t="str">
        <f>IFERROR(VLOOKUP($A408,'TD SOP+PROFORM'!$A$5:$AD$750,MATCH(F$4,'TD SOP+PROFORM'!$B$2:$AT$2,0)+1,0),"")</f>
        <v/>
      </c>
      <c r="G408" s="25" t="str">
        <f>IFERROR(VLOOKUP($A408,'TD SOP+PROFORM'!$A$5:$AD$750,MATCH(G$4,'TD SOP+PROFORM'!$B$2:$AT$2,0)+1,0),"")</f>
        <v/>
      </c>
      <c r="H408" s="26" t="str">
        <f t="shared" si="94"/>
        <v/>
      </c>
      <c r="I408" s="25" t="str">
        <f>IFERROR(VLOOKUP($A408,'TD SOP+PROFORM'!$A$5:$AD$750,MATCH(I$4,'TD SOP+PROFORM'!$B$2:$AT$2,0)+1,0),"")</f>
        <v/>
      </c>
      <c r="J408" s="25" t="str">
        <f>IFERROR(VLOOKUP($A408,'TD SOP+PROFORM'!$A$5:$AD$750,MATCH(J$4,'TD SOP+PROFORM'!$B$2:$AT$2,0)+1,0),"")</f>
        <v/>
      </c>
      <c r="K408" s="26" t="str">
        <f t="shared" si="95"/>
        <v/>
      </c>
      <c r="L408" s="25" t="str">
        <f>IFERROR(VLOOKUP($A408,'TD SOP+PROFORM'!$A$5:$AD$750,MATCH(L$4,'TD SOP+PROFORM'!$B$2:$AT$2,0)+1,0),"")</f>
        <v/>
      </c>
      <c r="M408" s="25" t="str">
        <f>IFERROR(VLOOKUP($A408,'TD SOP+PROFORM'!$A$5:$AD$750,MATCH(M$4,'TD SOP+PROFORM'!$B$2:$AT$2,0)+1,0),"")</f>
        <v/>
      </c>
      <c r="N408" s="26" t="str">
        <f t="shared" si="96"/>
        <v/>
      </c>
      <c r="O408" s="25">
        <f>IFERROR(VLOOKUP($A408,'TD SOP+PROFORM'!$A$5:$AD$750,MATCH(O$4,'TD SOP+PROFORM'!$B$2:$AD$2,0)+1,0),0)+IFERROR(VLOOKUP($A408,'TD SOP+PROFORM'!$A$5:$AD$750,MATCH(O$2,'TD SOP+PROFORM'!$B$2:$AD$2,0)+1,0),0)</f>
        <v>0</v>
      </c>
      <c r="P408" s="25">
        <f>IFERROR(VLOOKUP($A408,'TD SOP+PROFORM'!$A$5:$AD$750,MATCH(P$4,'TD SOP+PROFORM'!$B$2:$AD$2,0)+1,0),0)+IFERROR(VLOOKUP($A408,'TD SOP+PROFORM'!$A$5:$AD$750,MATCH(P$2,'TD SOP+PROFORM'!$B$2:$AD$2,0)+1,0),0)</f>
        <v>0</v>
      </c>
      <c r="Q408" s="26" t="str">
        <f t="shared" si="97"/>
        <v/>
      </c>
      <c r="R408" s="25">
        <f>IFERROR(VLOOKUP($A408,'TD SOP+PROFORM'!$A$5:$AD$750,MATCH(R$4,'TD SOP+PROFORM'!$B$2:$AD$2,0)+1,0),0)+IFERROR(VLOOKUP($A408,'TD SOP+PROFORM'!$A$5:$AD$750,MATCH(R$2,'TD SOP+PROFORM'!$B$2:$AD$2,0)+1,0),0)</f>
        <v>0</v>
      </c>
      <c r="S408" s="25">
        <f>IFERROR(VLOOKUP($A408,'TD SOP+PROFORM'!$A$5:$AD$750,MATCH(S$4,'TD SOP+PROFORM'!$B$2:$AD$2,0)+1,0),0)+IFERROR(VLOOKUP($A408,'TD SOP+PROFORM'!$A$5:$AD$750,MATCH(S$2,'TD SOP+PROFORM'!$B$2:$AD$2,0)+1,0),0)</f>
        <v>0</v>
      </c>
      <c r="T408" s="26" t="str">
        <f t="shared" si="98"/>
        <v/>
      </c>
      <c r="U408" s="25">
        <f>IFERROR(VLOOKUP($A408,'TD SOP+PROFORM'!$A$5:$AD$750,MATCH(U$4,'TD SOP+PROFORM'!$B$2:$AD$2,0)+1,0),0)+IFERROR(VLOOKUP($A408,'TD SOP+PROFORM'!$A$5:$AD$750,MATCH(U$2,'TD SOP+PROFORM'!$B$2:$AD$2,0)+1,0),0)</f>
        <v>0</v>
      </c>
      <c r="V408" s="25">
        <f>IFERROR(VLOOKUP($A408,'TD SOP+PROFORM'!$A$5:$AD$750,MATCH(V$4,'TD SOP+PROFORM'!$B$2:$AD$2,0)+1,0),0)+IFERROR(VLOOKUP($A408,'TD SOP+PROFORM'!$A$5:$AD$750,MATCH(V$2,'TD SOP+PROFORM'!$B$2:$AD$2,0)+1,0),0)</f>
        <v>0</v>
      </c>
      <c r="W408" s="26" t="str">
        <f t="shared" si="99"/>
        <v/>
      </c>
      <c r="X408" s="25">
        <f>IFERROR(VLOOKUP($A408,'TD SOP+PROFORM'!$A$5:$AD$750,MATCH(X$4,'TD SOP+PROFORM'!$B$2:$AD$2,0)+1,0),0)+IFERROR(VLOOKUP($A408,'TD SOP+PROFORM'!$A$5:$AD$750,MATCH(X$2,'TD SOP+PROFORM'!$B$2:$AD$2,0)+1,0),0)</f>
        <v>0</v>
      </c>
      <c r="Y408" s="25">
        <f>IFERROR(VLOOKUP($A408,'TD SOP+PROFORM'!$A$5:$AD$750,MATCH(Y$4,'TD SOP+PROFORM'!$B$2:$AD$2,0)+1,0),0)+IFERROR(VLOOKUP($A408,'TD SOP+PROFORM'!$A$5:$AD$750,MATCH(Y$2,'TD SOP+PROFORM'!$B$2:$AD$2,0)+1,0),0)</f>
        <v>0</v>
      </c>
      <c r="Z408" s="26" t="str">
        <f t="shared" si="100"/>
        <v/>
      </c>
      <c r="AA408" s="25">
        <f>IFERROR(VLOOKUP($A408,'TD SOP+PROFORM'!$A$5:$AD$750,MATCH(AA$4,'TD SOP+PROFORM'!$B$2:$AD$2,0)+1,0),0)+IFERROR(VLOOKUP($A408,'TD SOP+PROFORM'!$A$5:$AD$750,MATCH(AA$2,'TD SOP+PROFORM'!$B$2:$AD$2,0)+1,0),0)</f>
        <v>0</v>
      </c>
      <c r="AB408" s="25">
        <f>IFERROR(VLOOKUP($A408,'TD SOP+PROFORM'!$A$5:$AD$750,MATCH(AB$4,'TD SOP+PROFORM'!$B$2:$AD$2,0)+1,0),0)+IFERROR(VLOOKUP($A408,'TD SOP+PROFORM'!$A$5:$AD$750,MATCH(AB$2,'TD SOP+PROFORM'!$B$2:$AD$2,0)+1,0),0)</f>
        <v>0</v>
      </c>
      <c r="AC408" s="26" t="str">
        <f t="shared" si="101"/>
        <v/>
      </c>
      <c r="AD408" s="25">
        <f>IFERROR(VLOOKUP($A408,'TD SOP+PROFORM'!$A$5:$AD$750,MATCH(AD$4,'TD SOP+PROFORM'!$B$2:$AD$2,0)+1,0),0)+IFERROR(VLOOKUP($A408,'TD SOP+PROFORM'!$A$5:$AD$750,MATCH(AD$2,'TD SOP+PROFORM'!$B$2:$AD$2,0)+1,0),0)</f>
        <v>0</v>
      </c>
      <c r="AE408" s="25">
        <f>IFERROR(VLOOKUP($A408,'TD SOP+PROFORM'!$A$5:$AD$750,MATCH(AE$4,'TD SOP+PROFORM'!$B$2:$AD$2,0)+1,0),0)+IFERROR(VLOOKUP($A408,'TD SOP+PROFORM'!$A$5:$AD$750,MATCH(AE$2,'TD SOP+PROFORM'!$B$2:$AD$2,0)+1,0),0)</f>
        <v>0</v>
      </c>
      <c r="AF408" s="26" t="str">
        <f t="shared" si="102"/>
        <v/>
      </c>
      <c r="AG408" s="25">
        <f>IFERROR(VLOOKUP($A408,'TD SOP+PROFORM'!$A$5:$AD$750,MATCH(AG$4,'TD SOP+PROFORM'!$B$2:$AD$2,0)+1,0),0)+IFERROR(VLOOKUP($A408,'TD SOP+PROFORM'!$A$5:$AD$750,MATCH(AG$2,'TD SOP+PROFORM'!$B$2:$AD$2,0)+1,0),0)</f>
        <v>0</v>
      </c>
      <c r="AH408" s="25">
        <f>IFERROR(VLOOKUP($A408,'TD SOP+PROFORM'!$A$5:$AD$750,MATCH(AH$4,'TD SOP+PROFORM'!$B$2:$AD$2,0)+1,0),0)+IFERROR(VLOOKUP($A408,'TD SOP+PROFORM'!$A$5:$AD$750,MATCH(AH$2,'TD SOP+PROFORM'!$B$2:$AD$2,0)+1,0),0)</f>
        <v>0</v>
      </c>
      <c r="AI408" s="26" t="str">
        <f t="shared" si="103"/>
        <v/>
      </c>
      <c r="AJ408" s="25">
        <f>IFERROR(VLOOKUP($A408,'TD SOP+PROFORM'!$A$5:$AD$750,MATCH(AJ$4,'TD SOP+PROFORM'!$B$2:$AD$2,0)+1,0),0)+IFERROR(VLOOKUP($A408,'TD SOP+PROFORM'!$A$5:$AD$750,MATCH(AJ$2,'TD SOP+PROFORM'!$B$2:$AD$2,0)+1,0),0)</f>
        <v>0</v>
      </c>
      <c r="AK408" s="25">
        <f>IFERROR(VLOOKUP($A408,'TD SOP+PROFORM'!$A$5:$AD$750,MATCH(AK$4,'TD SOP+PROFORM'!$B$2:$AD$2,0)+1,0),0)+IFERROR(VLOOKUP($A408,'TD SOP+PROFORM'!$A$5:$AD$750,MATCH(AK$2,'TD SOP+PROFORM'!$B$2:$AD$2,0)+1,0),0)</f>
        <v>0</v>
      </c>
      <c r="AL408" s="26" t="str">
        <f t="shared" si="104"/>
        <v/>
      </c>
      <c r="AM408" s="25">
        <f t="shared" si="106"/>
        <v>0</v>
      </c>
      <c r="AN408" s="25">
        <f t="shared" si="106"/>
        <v>0</v>
      </c>
      <c r="AO408" s="26" t="str">
        <f t="shared" si="105"/>
        <v/>
      </c>
    </row>
    <row r="409" spans="1:41" x14ac:dyDescent="0.35">
      <c r="A409" s="24">
        <f>IF(AND('TD SOP+PROFORM'!A406&lt;&gt;"",'TD SOP+PROFORM'!A406&lt;&gt;"TOTAL"),'TD SOP+PROFORM'!A406,0)</f>
        <v>0</v>
      </c>
      <c r="C409" s="25" t="str">
        <f>IFERROR(VLOOKUP($A409,'TD SOP+PROFORM'!$A$5:$AD$750,MATCH(C$4,'TD SOP+PROFORM'!$B$2:$AT$2,0)+1,0),"")</f>
        <v/>
      </c>
      <c r="D409" s="25" t="str">
        <f>IFERROR(VLOOKUP($A409,'TD SOP+PROFORM'!$A$5:$AD$750,MATCH(D$4,'TD SOP+PROFORM'!$B$2:$AT$2,0)+1,0),"")</f>
        <v/>
      </c>
      <c r="E409" s="26" t="str">
        <f t="shared" si="93"/>
        <v/>
      </c>
      <c r="F409" s="25" t="str">
        <f>IFERROR(VLOOKUP($A409,'TD SOP+PROFORM'!$A$5:$AD$750,MATCH(F$4,'TD SOP+PROFORM'!$B$2:$AT$2,0)+1,0),"")</f>
        <v/>
      </c>
      <c r="G409" s="25" t="str">
        <f>IFERROR(VLOOKUP($A409,'TD SOP+PROFORM'!$A$5:$AD$750,MATCH(G$4,'TD SOP+PROFORM'!$B$2:$AT$2,0)+1,0),"")</f>
        <v/>
      </c>
      <c r="H409" s="26" t="str">
        <f t="shared" si="94"/>
        <v/>
      </c>
      <c r="I409" s="25" t="str">
        <f>IFERROR(VLOOKUP($A409,'TD SOP+PROFORM'!$A$5:$AD$750,MATCH(I$4,'TD SOP+PROFORM'!$B$2:$AT$2,0)+1,0),"")</f>
        <v/>
      </c>
      <c r="J409" s="25" t="str">
        <f>IFERROR(VLOOKUP($A409,'TD SOP+PROFORM'!$A$5:$AD$750,MATCH(J$4,'TD SOP+PROFORM'!$B$2:$AT$2,0)+1,0),"")</f>
        <v/>
      </c>
      <c r="K409" s="26" t="str">
        <f t="shared" si="95"/>
        <v/>
      </c>
      <c r="L409" s="25" t="str">
        <f>IFERROR(VLOOKUP($A409,'TD SOP+PROFORM'!$A$5:$AD$750,MATCH(L$4,'TD SOP+PROFORM'!$B$2:$AT$2,0)+1,0),"")</f>
        <v/>
      </c>
      <c r="M409" s="25" t="str">
        <f>IFERROR(VLOOKUP($A409,'TD SOP+PROFORM'!$A$5:$AD$750,MATCH(M$4,'TD SOP+PROFORM'!$B$2:$AT$2,0)+1,0),"")</f>
        <v/>
      </c>
      <c r="N409" s="26" t="str">
        <f t="shared" si="96"/>
        <v/>
      </c>
      <c r="O409" s="25">
        <f>IFERROR(VLOOKUP($A409,'TD SOP+PROFORM'!$A$5:$AD$750,MATCH(O$4,'TD SOP+PROFORM'!$B$2:$AD$2,0)+1,0),0)+IFERROR(VLOOKUP($A409,'TD SOP+PROFORM'!$A$5:$AD$750,MATCH(O$2,'TD SOP+PROFORM'!$B$2:$AD$2,0)+1,0),0)</f>
        <v>0</v>
      </c>
      <c r="P409" s="25">
        <f>IFERROR(VLOOKUP($A409,'TD SOP+PROFORM'!$A$5:$AD$750,MATCH(P$4,'TD SOP+PROFORM'!$B$2:$AD$2,0)+1,0),0)+IFERROR(VLOOKUP($A409,'TD SOP+PROFORM'!$A$5:$AD$750,MATCH(P$2,'TD SOP+PROFORM'!$B$2:$AD$2,0)+1,0),0)</f>
        <v>0</v>
      </c>
      <c r="Q409" s="26" t="str">
        <f t="shared" si="97"/>
        <v/>
      </c>
      <c r="R409" s="25">
        <f>IFERROR(VLOOKUP($A409,'TD SOP+PROFORM'!$A$5:$AD$750,MATCH(R$4,'TD SOP+PROFORM'!$B$2:$AD$2,0)+1,0),0)+IFERROR(VLOOKUP($A409,'TD SOP+PROFORM'!$A$5:$AD$750,MATCH(R$2,'TD SOP+PROFORM'!$B$2:$AD$2,0)+1,0),0)</f>
        <v>0</v>
      </c>
      <c r="S409" s="25">
        <f>IFERROR(VLOOKUP($A409,'TD SOP+PROFORM'!$A$5:$AD$750,MATCH(S$4,'TD SOP+PROFORM'!$B$2:$AD$2,0)+1,0),0)+IFERROR(VLOOKUP($A409,'TD SOP+PROFORM'!$A$5:$AD$750,MATCH(S$2,'TD SOP+PROFORM'!$B$2:$AD$2,0)+1,0),0)</f>
        <v>0</v>
      </c>
      <c r="T409" s="26" t="str">
        <f t="shared" si="98"/>
        <v/>
      </c>
      <c r="U409" s="25">
        <f>IFERROR(VLOOKUP($A409,'TD SOP+PROFORM'!$A$5:$AD$750,MATCH(U$4,'TD SOP+PROFORM'!$B$2:$AD$2,0)+1,0),0)+IFERROR(VLOOKUP($A409,'TD SOP+PROFORM'!$A$5:$AD$750,MATCH(U$2,'TD SOP+PROFORM'!$B$2:$AD$2,0)+1,0),0)</f>
        <v>0</v>
      </c>
      <c r="V409" s="25">
        <f>IFERROR(VLOOKUP($A409,'TD SOP+PROFORM'!$A$5:$AD$750,MATCH(V$4,'TD SOP+PROFORM'!$B$2:$AD$2,0)+1,0),0)+IFERROR(VLOOKUP($A409,'TD SOP+PROFORM'!$A$5:$AD$750,MATCH(V$2,'TD SOP+PROFORM'!$B$2:$AD$2,0)+1,0),0)</f>
        <v>0</v>
      </c>
      <c r="W409" s="26" t="str">
        <f t="shared" si="99"/>
        <v/>
      </c>
      <c r="X409" s="25">
        <f>IFERROR(VLOOKUP($A409,'TD SOP+PROFORM'!$A$5:$AD$750,MATCH(X$4,'TD SOP+PROFORM'!$B$2:$AD$2,0)+1,0),0)+IFERROR(VLOOKUP($A409,'TD SOP+PROFORM'!$A$5:$AD$750,MATCH(X$2,'TD SOP+PROFORM'!$B$2:$AD$2,0)+1,0),0)</f>
        <v>0</v>
      </c>
      <c r="Y409" s="25">
        <f>IFERROR(VLOOKUP($A409,'TD SOP+PROFORM'!$A$5:$AD$750,MATCH(Y$4,'TD SOP+PROFORM'!$B$2:$AD$2,0)+1,0),0)+IFERROR(VLOOKUP($A409,'TD SOP+PROFORM'!$A$5:$AD$750,MATCH(Y$2,'TD SOP+PROFORM'!$B$2:$AD$2,0)+1,0),0)</f>
        <v>0</v>
      </c>
      <c r="Z409" s="26" t="str">
        <f t="shared" si="100"/>
        <v/>
      </c>
      <c r="AA409" s="25">
        <f>IFERROR(VLOOKUP($A409,'TD SOP+PROFORM'!$A$5:$AD$750,MATCH(AA$4,'TD SOP+PROFORM'!$B$2:$AD$2,0)+1,0),0)+IFERROR(VLOOKUP($A409,'TD SOP+PROFORM'!$A$5:$AD$750,MATCH(AA$2,'TD SOP+PROFORM'!$B$2:$AD$2,0)+1,0),0)</f>
        <v>0</v>
      </c>
      <c r="AB409" s="25">
        <f>IFERROR(VLOOKUP($A409,'TD SOP+PROFORM'!$A$5:$AD$750,MATCH(AB$4,'TD SOP+PROFORM'!$B$2:$AD$2,0)+1,0),0)+IFERROR(VLOOKUP($A409,'TD SOP+PROFORM'!$A$5:$AD$750,MATCH(AB$2,'TD SOP+PROFORM'!$B$2:$AD$2,0)+1,0),0)</f>
        <v>0</v>
      </c>
      <c r="AC409" s="26" t="str">
        <f t="shared" si="101"/>
        <v/>
      </c>
      <c r="AD409" s="25">
        <f>IFERROR(VLOOKUP($A409,'TD SOP+PROFORM'!$A$5:$AD$750,MATCH(AD$4,'TD SOP+PROFORM'!$B$2:$AD$2,0)+1,0),0)+IFERROR(VLOOKUP($A409,'TD SOP+PROFORM'!$A$5:$AD$750,MATCH(AD$2,'TD SOP+PROFORM'!$B$2:$AD$2,0)+1,0),0)</f>
        <v>0</v>
      </c>
      <c r="AE409" s="25">
        <f>IFERROR(VLOOKUP($A409,'TD SOP+PROFORM'!$A$5:$AD$750,MATCH(AE$4,'TD SOP+PROFORM'!$B$2:$AD$2,0)+1,0),0)+IFERROR(VLOOKUP($A409,'TD SOP+PROFORM'!$A$5:$AD$750,MATCH(AE$2,'TD SOP+PROFORM'!$B$2:$AD$2,0)+1,0),0)</f>
        <v>0</v>
      </c>
      <c r="AF409" s="26" t="str">
        <f t="shared" si="102"/>
        <v/>
      </c>
      <c r="AG409" s="25">
        <f>IFERROR(VLOOKUP($A409,'TD SOP+PROFORM'!$A$5:$AD$750,MATCH(AG$4,'TD SOP+PROFORM'!$B$2:$AD$2,0)+1,0),0)+IFERROR(VLOOKUP($A409,'TD SOP+PROFORM'!$A$5:$AD$750,MATCH(AG$2,'TD SOP+PROFORM'!$B$2:$AD$2,0)+1,0),0)</f>
        <v>0</v>
      </c>
      <c r="AH409" s="25">
        <f>IFERROR(VLOOKUP($A409,'TD SOP+PROFORM'!$A$5:$AD$750,MATCH(AH$4,'TD SOP+PROFORM'!$B$2:$AD$2,0)+1,0),0)+IFERROR(VLOOKUP($A409,'TD SOP+PROFORM'!$A$5:$AD$750,MATCH(AH$2,'TD SOP+PROFORM'!$B$2:$AD$2,0)+1,0),0)</f>
        <v>0</v>
      </c>
      <c r="AI409" s="26" t="str">
        <f t="shared" si="103"/>
        <v/>
      </c>
      <c r="AJ409" s="25">
        <f>IFERROR(VLOOKUP($A409,'TD SOP+PROFORM'!$A$5:$AD$750,MATCH(AJ$4,'TD SOP+PROFORM'!$B$2:$AD$2,0)+1,0),0)+IFERROR(VLOOKUP($A409,'TD SOP+PROFORM'!$A$5:$AD$750,MATCH(AJ$2,'TD SOP+PROFORM'!$B$2:$AD$2,0)+1,0),0)</f>
        <v>0</v>
      </c>
      <c r="AK409" s="25">
        <f>IFERROR(VLOOKUP($A409,'TD SOP+PROFORM'!$A$5:$AD$750,MATCH(AK$4,'TD SOP+PROFORM'!$B$2:$AD$2,0)+1,0),0)+IFERROR(VLOOKUP($A409,'TD SOP+PROFORM'!$A$5:$AD$750,MATCH(AK$2,'TD SOP+PROFORM'!$B$2:$AD$2,0)+1,0),0)</f>
        <v>0</v>
      </c>
      <c r="AL409" s="26" t="str">
        <f t="shared" si="104"/>
        <v/>
      </c>
      <c r="AM409" s="25">
        <f t="shared" si="106"/>
        <v>0</v>
      </c>
      <c r="AN409" s="25">
        <f t="shared" si="106"/>
        <v>0</v>
      </c>
      <c r="AO409" s="26" t="str">
        <f t="shared" si="105"/>
        <v/>
      </c>
    </row>
    <row r="410" spans="1:41" x14ac:dyDescent="0.35">
      <c r="A410" s="24">
        <f>IF(AND('TD SOP+PROFORM'!A407&lt;&gt;"",'TD SOP+PROFORM'!A407&lt;&gt;"TOTAL"),'TD SOP+PROFORM'!A407,0)</f>
        <v>0</v>
      </c>
      <c r="C410" s="25" t="str">
        <f>IFERROR(VLOOKUP($A410,'TD SOP+PROFORM'!$A$5:$AD$750,MATCH(C$4,'TD SOP+PROFORM'!$B$2:$AT$2,0)+1,0),"")</f>
        <v/>
      </c>
      <c r="D410" s="25" t="str">
        <f>IFERROR(VLOOKUP($A410,'TD SOP+PROFORM'!$A$5:$AD$750,MATCH(D$4,'TD SOP+PROFORM'!$B$2:$AT$2,0)+1,0),"")</f>
        <v/>
      </c>
      <c r="E410" s="26" t="str">
        <f t="shared" si="93"/>
        <v/>
      </c>
      <c r="F410" s="25" t="str">
        <f>IFERROR(VLOOKUP($A410,'TD SOP+PROFORM'!$A$5:$AD$750,MATCH(F$4,'TD SOP+PROFORM'!$B$2:$AT$2,0)+1,0),"")</f>
        <v/>
      </c>
      <c r="G410" s="25" t="str">
        <f>IFERROR(VLOOKUP($A410,'TD SOP+PROFORM'!$A$5:$AD$750,MATCH(G$4,'TD SOP+PROFORM'!$B$2:$AT$2,0)+1,0),"")</f>
        <v/>
      </c>
      <c r="H410" s="26" t="str">
        <f t="shared" si="94"/>
        <v/>
      </c>
      <c r="I410" s="25" t="str">
        <f>IFERROR(VLOOKUP($A410,'TD SOP+PROFORM'!$A$5:$AD$750,MATCH(I$4,'TD SOP+PROFORM'!$B$2:$AT$2,0)+1,0),"")</f>
        <v/>
      </c>
      <c r="J410" s="25" t="str">
        <f>IFERROR(VLOOKUP($A410,'TD SOP+PROFORM'!$A$5:$AD$750,MATCH(J$4,'TD SOP+PROFORM'!$B$2:$AT$2,0)+1,0),"")</f>
        <v/>
      </c>
      <c r="K410" s="26" t="str">
        <f t="shared" si="95"/>
        <v/>
      </c>
      <c r="L410" s="25" t="str">
        <f>IFERROR(VLOOKUP($A410,'TD SOP+PROFORM'!$A$5:$AD$750,MATCH(L$4,'TD SOP+PROFORM'!$B$2:$AT$2,0)+1,0),"")</f>
        <v/>
      </c>
      <c r="M410" s="25" t="str">
        <f>IFERROR(VLOOKUP($A410,'TD SOP+PROFORM'!$A$5:$AD$750,MATCH(M$4,'TD SOP+PROFORM'!$B$2:$AT$2,0)+1,0),"")</f>
        <v/>
      </c>
      <c r="N410" s="26" t="str">
        <f t="shared" si="96"/>
        <v/>
      </c>
      <c r="O410" s="25">
        <f>IFERROR(VLOOKUP($A410,'TD SOP+PROFORM'!$A$5:$AD$750,MATCH(O$4,'TD SOP+PROFORM'!$B$2:$AD$2,0)+1,0),0)+IFERROR(VLOOKUP($A410,'TD SOP+PROFORM'!$A$5:$AD$750,MATCH(O$2,'TD SOP+PROFORM'!$B$2:$AD$2,0)+1,0),0)</f>
        <v>0</v>
      </c>
      <c r="P410" s="25">
        <f>IFERROR(VLOOKUP($A410,'TD SOP+PROFORM'!$A$5:$AD$750,MATCH(P$4,'TD SOP+PROFORM'!$B$2:$AD$2,0)+1,0),0)+IFERROR(VLOOKUP($A410,'TD SOP+PROFORM'!$A$5:$AD$750,MATCH(P$2,'TD SOP+PROFORM'!$B$2:$AD$2,0)+1,0),0)</f>
        <v>0</v>
      </c>
      <c r="Q410" s="26" t="str">
        <f t="shared" si="97"/>
        <v/>
      </c>
      <c r="R410" s="25">
        <f>IFERROR(VLOOKUP($A410,'TD SOP+PROFORM'!$A$5:$AD$750,MATCH(R$4,'TD SOP+PROFORM'!$B$2:$AD$2,0)+1,0),0)+IFERROR(VLOOKUP($A410,'TD SOP+PROFORM'!$A$5:$AD$750,MATCH(R$2,'TD SOP+PROFORM'!$B$2:$AD$2,0)+1,0),0)</f>
        <v>0</v>
      </c>
      <c r="S410" s="25">
        <f>IFERROR(VLOOKUP($A410,'TD SOP+PROFORM'!$A$5:$AD$750,MATCH(S$4,'TD SOP+PROFORM'!$B$2:$AD$2,0)+1,0),0)+IFERROR(VLOOKUP($A410,'TD SOP+PROFORM'!$A$5:$AD$750,MATCH(S$2,'TD SOP+PROFORM'!$B$2:$AD$2,0)+1,0),0)</f>
        <v>0</v>
      </c>
      <c r="T410" s="26" t="str">
        <f t="shared" si="98"/>
        <v/>
      </c>
      <c r="U410" s="25">
        <f>IFERROR(VLOOKUP($A410,'TD SOP+PROFORM'!$A$5:$AD$750,MATCH(U$4,'TD SOP+PROFORM'!$B$2:$AD$2,0)+1,0),0)+IFERROR(VLOOKUP($A410,'TD SOP+PROFORM'!$A$5:$AD$750,MATCH(U$2,'TD SOP+PROFORM'!$B$2:$AD$2,0)+1,0),0)</f>
        <v>0</v>
      </c>
      <c r="V410" s="25">
        <f>IFERROR(VLOOKUP($A410,'TD SOP+PROFORM'!$A$5:$AD$750,MATCH(V$4,'TD SOP+PROFORM'!$B$2:$AD$2,0)+1,0),0)+IFERROR(VLOOKUP($A410,'TD SOP+PROFORM'!$A$5:$AD$750,MATCH(V$2,'TD SOP+PROFORM'!$B$2:$AD$2,0)+1,0),0)</f>
        <v>0</v>
      </c>
      <c r="W410" s="26" t="str">
        <f t="shared" si="99"/>
        <v/>
      </c>
      <c r="X410" s="25">
        <f>IFERROR(VLOOKUP($A410,'TD SOP+PROFORM'!$A$5:$AD$750,MATCH(X$4,'TD SOP+PROFORM'!$B$2:$AD$2,0)+1,0),0)+IFERROR(VLOOKUP($A410,'TD SOP+PROFORM'!$A$5:$AD$750,MATCH(X$2,'TD SOP+PROFORM'!$B$2:$AD$2,0)+1,0),0)</f>
        <v>0</v>
      </c>
      <c r="Y410" s="25">
        <f>IFERROR(VLOOKUP($A410,'TD SOP+PROFORM'!$A$5:$AD$750,MATCH(Y$4,'TD SOP+PROFORM'!$B$2:$AD$2,0)+1,0),0)+IFERROR(VLOOKUP($A410,'TD SOP+PROFORM'!$A$5:$AD$750,MATCH(Y$2,'TD SOP+PROFORM'!$B$2:$AD$2,0)+1,0),0)</f>
        <v>0</v>
      </c>
      <c r="Z410" s="26" t="str">
        <f t="shared" si="100"/>
        <v/>
      </c>
      <c r="AA410" s="25">
        <f>IFERROR(VLOOKUP($A410,'TD SOP+PROFORM'!$A$5:$AD$750,MATCH(AA$4,'TD SOP+PROFORM'!$B$2:$AD$2,0)+1,0),0)+IFERROR(VLOOKUP($A410,'TD SOP+PROFORM'!$A$5:$AD$750,MATCH(AA$2,'TD SOP+PROFORM'!$B$2:$AD$2,0)+1,0),0)</f>
        <v>0</v>
      </c>
      <c r="AB410" s="25">
        <f>IFERROR(VLOOKUP($A410,'TD SOP+PROFORM'!$A$5:$AD$750,MATCH(AB$4,'TD SOP+PROFORM'!$B$2:$AD$2,0)+1,0),0)+IFERROR(VLOOKUP($A410,'TD SOP+PROFORM'!$A$5:$AD$750,MATCH(AB$2,'TD SOP+PROFORM'!$B$2:$AD$2,0)+1,0),0)</f>
        <v>0</v>
      </c>
      <c r="AC410" s="26" t="str">
        <f t="shared" si="101"/>
        <v/>
      </c>
      <c r="AD410" s="25">
        <f>IFERROR(VLOOKUP($A410,'TD SOP+PROFORM'!$A$5:$AD$750,MATCH(AD$4,'TD SOP+PROFORM'!$B$2:$AD$2,0)+1,0),0)+IFERROR(VLOOKUP($A410,'TD SOP+PROFORM'!$A$5:$AD$750,MATCH(AD$2,'TD SOP+PROFORM'!$B$2:$AD$2,0)+1,0),0)</f>
        <v>0</v>
      </c>
      <c r="AE410" s="25">
        <f>IFERROR(VLOOKUP($A410,'TD SOP+PROFORM'!$A$5:$AD$750,MATCH(AE$4,'TD SOP+PROFORM'!$B$2:$AD$2,0)+1,0),0)+IFERROR(VLOOKUP($A410,'TD SOP+PROFORM'!$A$5:$AD$750,MATCH(AE$2,'TD SOP+PROFORM'!$B$2:$AD$2,0)+1,0),0)</f>
        <v>0</v>
      </c>
      <c r="AF410" s="26" t="str">
        <f t="shared" si="102"/>
        <v/>
      </c>
      <c r="AG410" s="25">
        <f>IFERROR(VLOOKUP($A410,'TD SOP+PROFORM'!$A$5:$AD$750,MATCH(AG$4,'TD SOP+PROFORM'!$B$2:$AD$2,0)+1,0),0)+IFERROR(VLOOKUP($A410,'TD SOP+PROFORM'!$A$5:$AD$750,MATCH(AG$2,'TD SOP+PROFORM'!$B$2:$AD$2,0)+1,0),0)</f>
        <v>0</v>
      </c>
      <c r="AH410" s="25">
        <f>IFERROR(VLOOKUP($A410,'TD SOP+PROFORM'!$A$5:$AD$750,MATCH(AH$4,'TD SOP+PROFORM'!$B$2:$AD$2,0)+1,0),0)+IFERROR(VLOOKUP($A410,'TD SOP+PROFORM'!$A$5:$AD$750,MATCH(AH$2,'TD SOP+PROFORM'!$B$2:$AD$2,0)+1,0),0)</f>
        <v>0</v>
      </c>
      <c r="AI410" s="26" t="str">
        <f t="shared" si="103"/>
        <v/>
      </c>
      <c r="AJ410" s="25">
        <f>IFERROR(VLOOKUP($A410,'TD SOP+PROFORM'!$A$5:$AD$750,MATCH(AJ$4,'TD SOP+PROFORM'!$B$2:$AD$2,0)+1,0),0)+IFERROR(VLOOKUP($A410,'TD SOP+PROFORM'!$A$5:$AD$750,MATCH(AJ$2,'TD SOP+PROFORM'!$B$2:$AD$2,0)+1,0),0)</f>
        <v>0</v>
      </c>
      <c r="AK410" s="25">
        <f>IFERROR(VLOOKUP($A410,'TD SOP+PROFORM'!$A$5:$AD$750,MATCH(AK$4,'TD SOP+PROFORM'!$B$2:$AD$2,0)+1,0),0)+IFERROR(VLOOKUP($A410,'TD SOP+PROFORM'!$A$5:$AD$750,MATCH(AK$2,'TD SOP+PROFORM'!$B$2:$AD$2,0)+1,0),0)</f>
        <v>0</v>
      </c>
      <c r="AL410" s="26" t="str">
        <f t="shared" si="104"/>
        <v/>
      </c>
      <c r="AM410" s="25">
        <f t="shared" si="106"/>
        <v>0</v>
      </c>
      <c r="AN410" s="25">
        <f t="shared" si="106"/>
        <v>0</v>
      </c>
      <c r="AO410" s="26" t="str">
        <f t="shared" si="105"/>
        <v/>
      </c>
    </row>
    <row r="411" spans="1:41" x14ac:dyDescent="0.35">
      <c r="A411" s="24">
        <f>IF(AND('TD SOP+PROFORM'!A408&lt;&gt;"",'TD SOP+PROFORM'!A408&lt;&gt;"TOTAL"),'TD SOP+PROFORM'!A408,0)</f>
        <v>0</v>
      </c>
      <c r="C411" s="25" t="str">
        <f>IFERROR(VLOOKUP($A411,'TD SOP+PROFORM'!$A$5:$AD$750,MATCH(C$4,'TD SOP+PROFORM'!$B$2:$AT$2,0)+1,0),"")</f>
        <v/>
      </c>
      <c r="D411" s="25" t="str">
        <f>IFERROR(VLOOKUP($A411,'TD SOP+PROFORM'!$A$5:$AD$750,MATCH(D$4,'TD SOP+PROFORM'!$B$2:$AT$2,0)+1,0),"")</f>
        <v/>
      </c>
      <c r="E411" s="26" t="str">
        <f t="shared" si="93"/>
        <v/>
      </c>
      <c r="F411" s="25" t="str">
        <f>IFERROR(VLOOKUP($A411,'TD SOP+PROFORM'!$A$5:$AD$750,MATCH(F$4,'TD SOP+PROFORM'!$B$2:$AT$2,0)+1,0),"")</f>
        <v/>
      </c>
      <c r="G411" s="25" t="str">
        <f>IFERROR(VLOOKUP($A411,'TD SOP+PROFORM'!$A$5:$AD$750,MATCH(G$4,'TD SOP+PROFORM'!$B$2:$AT$2,0)+1,0),"")</f>
        <v/>
      </c>
      <c r="H411" s="26" t="str">
        <f t="shared" si="94"/>
        <v/>
      </c>
      <c r="I411" s="25" t="str">
        <f>IFERROR(VLOOKUP($A411,'TD SOP+PROFORM'!$A$5:$AD$750,MATCH(I$4,'TD SOP+PROFORM'!$B$2:$AT$2,0)+1,0),"")</f>
        <v/>
      </c>
      <c r="J411" s="25" t="str">
        <f>IFERROR(VLOOKUP($A411,'TD SOP+PROFORM'!$A$5:$AD$750,MATCH(J$4,'TD SOP+PROFORM'!$B$2:$AT$2,0)+1,0),"")</f>
        <v/>
      </c>
      <c r="K411" s="26" t="str">
        <f t="shared" si="95"/>
        <v/>
      </c>
      <c r="L411" s="25" t="str">
        <f>IFERROR(VLOOKUP($A411,'TD SOP+PROFORM'!$A$5:$AD$750,MATCH(L$4,'TD SOP+PROFORM'!$B$2:$AT$2,0)+1,0),"")</f>
        <v/>
      </c>
      <c r="M411" s="25" t="str">
        <f>IFERROR(VLOOKUP($A411,'TD SOP+PROFORM'!$A$5:$AD$750,MATCH(M$4,'TD SOP+PROFORM'!$B$2:$AT$2,0)+1,0),"")</f>
        <v/>
      </c>
      <c r="N411" s="26" t="str">
        <f t="shared" si="96"/>
        <v/>
      </c>
      <c r="O411" s="25">
        <f>IFERROR(VLOOKUP($A411,'TD SOP+PROFORM'!$A$5:$AD$750,MATCH(O$4,'TD SOP+PROFORM'!$B$2:$AD$2,0)+1,0),0)+IFERROR(VLOOKUP($A411,'TD SOP+PROFORM'!$A$5:$AD$750,MATCH(O$2,'TD SOP+PROFORM'!$B$2:$AD$2,0)+1,0),0)</f>
        <v>0</v>
      </c>
      <c r="P411" s="25">
        <f>IFERROR(VLOOKUP($A411,'TD SOP+PROFORM'!$A$5:$AD$750,MATCH(P$4,'TD SOP+PROFORM'!$B$2:$AD$2,0)+1,0),0)+IFERROR(VLOOKUP($A411,'TD SOP+PROFORM'!$A$5:$AD$750,MATCH(P$2,'TD SOP+PROFORM'!$B$2:$AD$2,0)+1,0),0)</f>
        <v>0</v>
      </c>
      <c r="Q411" s="26" t="str">
        <f t="shared" si="97"/>
        <v/>
      </c>
      <c r="R411" s="25">
        <f>IFERROR(VLOOKUP($A411,'TD SOP+PROFORM'!$A$5:$AD$750,MATCH(R$4,'TD SOP+PROFORM'!$B$2:$AD$2,0)+1,0),0)+IFERROR(VLOOKUP($A411,'TD SOP+PROFORM'!$A$5:$AD$750,MATCH(R$2,'TD SOP+PROFORM'!$B$2:$AD$2,0)+1,0),0)</f>
        <v>0</v>
      </c>
      <c r="S411" s="25">
        <f>IFERROR(VLOOKUP($A411,'TD SOP+PROFORM'!$A$5:$AD$750,MATCH(S$4,'TD SOP+PROFORM'!$B$2:$AD$2,0)+1,0),0)+IFERROR(VLOOKUP($A411,'TD SOP+PROFORM'!$A$5:$AD$750,MATCH(S$2,'TD SOP+PROFORM'!$B$2:$AD$2,0)+1,0),0)</f>
        <v>0</v>
      </c>
      <c r="T411" s="26" t="str">
        <f t="shared" si="98"/>
        <v/>
      </c>
      <c r="U411" s="25">
        <f>IFERROR(VLOOKUP($A411,'TD SOP+PROFORM'!$A$5:$AD$750,MATCH(U$4,'TD SOP+PROFORM'!$B$2:$AD$2,0)+1,0),0)+IFERROR(VLOOKUP($A411,'TD SOP+PROFORM'!$A$5:$AD$750,MATCH(U$2,'TD SOP+PROFORM'!$B$2:$AD$2,0)+1,0),0)</f>
        <v>0</v>
      </c>
      <c r="V411" s="25">
        <f>IFERROR(VLOOKUP($A411,'TD SOP+PROFORM'!$A$5:$AD$750,MATCH(V$4,'TD SOP+PROFORM'!$B$2:$AD$2,0)+1,0),0)+IFERROR(VLOOKUP($A411,'TD SOP+PROFORM'!$A$5:$AD$750,MATCH(V$2,'TD SOP+PROFORM'!$B$2:$AD$2,0)+1,0),0)</f>
        <v>0</v>
      </c>
      <c r="W411" s="26" t="str">
        <f t="shared" si="99"/>
        <v/>
      </c>
      <c r="X411" s="25">
        <f>IFERROR(VLOOKUP($A411,'TD SOP+PROFORM'!$A$5:$AD$750,MATCH(X$4,'TD SOP+PROFORM'!$B$2:$AD$2,0)+1,0),0)+IFERROR(VLOOKUP($A411,'TD SOP+PROFORM'!$A$5:$AD$750,MATCH(X$2,'TD SOP+PROFORM'!$B$2:$AD$2,0)+1,0),0)</f>
        <v>0</v>
      </c>
      <c r="Y411" s="25">
        <f>IFERROR(VLOOKUP($A411,'TD SOP+PROFORM'!$A$5:$AD$750,MATCH(Y$4,'TD SOP+PROFORM'!$B$2:$AD$2,0)+1,0),0)+IFERROR(VLOOKUP($A411,'TD SOP+PROFORM'!$A$5:$AD$750,MATCH(Y$2,'TD SOP+PROFORM'!$B$2:$AD$2,0)+1,0),0)</f>
        <v>0</v>
      </c>
      <c r="Z411" s="26" t="str">
        <f t="shared" si="100"/>
        <v/>
      </c>
      <c r="AA411" s="25">
        <f>IFERROR(VLOOKUP($A411,'TD SOP+PROFORM'!$A$5:$AD$750,MATCH(AA$4,'TD SOP+PROFORM'!$B$2:$AD$2,0)+1,0),0)+IFERROR(VLOOKUP($A411,'TD SOP+PROFORM'!$A$5:$AD$750,MATCH(AA$2,'TD SOP+PROFORM'!$B$2:$AD$2,0)+1,0),0)</f>
        <v>0</v>
      </c>
      <c r="AB411" s="25">
        <f>IFERROR(VLOOKUP($A411,'TD SOP+PROFORM'!$A$5:$AD$750,MATCH(AB$4,'TD SOP+PROFORM'!$B$2:$AD$2,0)+1,0),0)+IFERROR(VLOOKUP($A411,'TD SOP+PROFORM'!$A$5:$AD$750,MATCH(AB$2,'TD SOP+PROFORM'!$B$2:$AD$2,0)+1,0),0)</f>
        <v>0</v>
      </c>
      <c r="AC411" s="26" t="str">
        <f t="shared" si="101"/>
        <v/>
      </c>
      <c r="AD411" s="25">
        <f>IFERROR(VLOOKUP($A411,'TD SOP+PROFORM'!$A$5:$AD$750,MATCH(AD$4,'TD SOP+PROFORM'!$B$2:$AD$2,0)+1,0),0)+IFERROR(VLOOKUP($A411,'TD SOP+PROFORM'!$A$5:$AD$750,MATCH(AD$2,'TD SOP+PROFORM'!$B$2:$AD$2,0)+1,0),0)</f>
        <v>0</v>
      </c>
      <c r="AE411" s="25">
        <f>IFERROR(VLOOKUP($A411,'TD SOP+PROFORM'!$A$5:$AD$750,MATCH(AE$4,'TD SOP+PROFORM'!$B$2:$AD$2,0)+1,0),0)+IFERROR(VLOOKUP($A411,'TD SOP+PROFORM'!$A$5:$AD$750,MATCH(AE$2,'TD SOP+PROFORM'!$B$2:$AD$2,0)+1,0),0)</f>
        <v>0</v>
      </c>
      <c r="AF411" s="26" t="str">
        <f t="shared" si="102"/>
        <v/>
      </c>
      <c r="AG411" s="25">
        <f>IFERROR(VLOOKUP($A411,'TD SOP+PROFORM'!$A$5:$AD$750,MATCH(AG$4,'TD SOP+PROFORM'!$B$2:$AD$2,0)+1,0),0)+IFERROR(VLOOKUP($A411,'TD SOP+PROFORM'!$A$5:$AD$750,MATCH(AG$2,'TD SOP+PROFORM'!$B$2:$AD$2,0)+1,0),0)</f>
        <v>0</v>
      </c>
      <c r="AH411" s="25">
        <f>IFERROR(VLOOKUP($A411,'TD SOP+PROFORM'!$A$5:$AD$750,MATCH(AH$4,'TD SOP+PROFORM'!$B$2:$AD$2,0)+1,0),0)+IFERROR(VLOOKUP($A411,'TD SOP+PROFORM'!$A$5:$AD$750,MATCH(AH$2,'TD SOP+PROFORM'!$B$2:$AD$2,0)+1,0),0)</f>
        <v>0</v>
      </c>
      <c r="AI411" s="26" t="str">
        <f t="shared" si="103"/>
        <v/>
      </c>
      <c r="AJ411" s="25">
        <f>IFERROR(VLOOKUP($A411,'TD SOP+PROFORM'!$A$5:$AD$750,MATCH(AJ$4,'TD SOP+PROFORM'!$B$2:$AD$2,0)+1,0),0)+IFERROR(VLOOKUP($A411,'TD SOP+PROFORM'!$A$5:$AD$750,MATCH(AJ$2,'TD SOP+PROFORM'!$B$2:$AD$2,0)+1,0),0)</f>
        <v>0</v>
      </c>
      <c r="AK411" s="25">
        <f>IFERROR(VLOOKUP($A411,'TD SOP+PROFORM'!$A$5:$AD$750,MATCH(AK$4,'TD SOP+PROFORM'!$B$2:$AD$2,0)+1,0),0)+IFERROR(VLOOKUP($A411,'TD SOP+PROFORM'!$A$5:$AD$750,MATCH(AK$2,'TD SOP+PROFORM'!$B$2:$AD$2,0)+1,0),0)</f>
        <v>0</v>
      </c>
      <c r="AL411" s="26" t="str">
        <f t="shared" si="104"/>
        <v/>
      </c>
      <c r="AM411" s="25">
        <f t="shared" si="106"/>
        <v>0</v>
      </c>
      <c r="AN411" s="25">
        <f t="shared" si="106"/>
        <v>0</v>
      </c>
      <c r="AO411" s="26" t="str">
        <f t="shared" si="105"/>
        <v/>
      </c>
    </row>
    <row r="412" spans="1:41" x14ac:dyDescent="0.35">
      <c r="A412" s="24">
        <f>IF(AND('TD SOP+PROFORM'!A409&lt;&gt;"",'TD SOP+PROFORM'!A409&lt;&gt;"TOTAL"),'TD SOP+PROFORM'!A409,0)</f>
        <v>0</v>
      </c>
      <c r="C412" s="25" t="str">
        <f>IFERROR(VLOOKUP($A412,'TD SOP+PROFORM'!$A$5:$AD$750,MATCH(C$4,'TD SOP+PROFORM'!$B$2:$AT$2,0)+1,0),"")</f>
        <v/>
      </c>
      <c r="D412" s="25" t="str">
        <f>IFERROR(VLOOKUP($A412,'TD SOP+PROFORM'!$A$5:$AD$750,MATCH(D$4,'TD SOP+PROFORM'!$B$2:$AT$2,0)+1,0),"")</f>
        <v/>
      </c>
      <c r="E412" s="26" t="str">
        <f t="shared" si="93"/>
        <v/>
      </c>
      <c r="F412" s="25" t="str">
        <f>IFERROR(VLOOKUP($A412,'TD SOP+PROFORM'!$A$5:$AD$750,MATCH(F$4,'TD SOP+PROFORM'!$B$2:$AT$2,0)+1,0),"")</f>
        <v/>
      </c>
      <c r="G412" s="25" t="str">
        <f>IFERROR(VLOOKUP($A412,'TD SOP+PROFORM'!$A$5:$AD$750,MATCH(G$4,'TD SOP+PROFORM'!$B$2:$AT$2,0)+1,0),"")</f>
        <v/>
      </c>
      <c r="H412" s="26" t="str">
        <f t="shared" si="94"/>
        <v/>
      </c>
      <c r="I412" s="25" t="str">
        <f>IFERROR(VLOOKUP($A412,'TD SOP+PROFORM'!$A$5:$AD$750,MATCH(I$4,'TD SOP+PROFORM'!$B$2:$AT$2,0)+1,0),"")</f>
        <v/>
      </c>
      <c r="J412" s="25" t="str">
        <f>IFERROR(VLOOKUP($A412,'TD SOP+PROFORM'!$A$5:$AD$750,MATCH(J$4,'TD SOP+PROFORM'!$B$2:$AT$2,0)+1,0),"")</f>
        <v/>
      </c>
      <c r="K412" s="26" t="str">
        <f t="shared" si="95"/>
        <v/>
      </c>
      <c r="L412" s="25" t="str">
        <f>IFERROR(VLOOKUP($A412,'TD SOP+PROFORM'!$A$5:$AD$750,MATCH(L$4,'TD SOP+PROFORM'!$B$2:$AT$2,0)+1,0),"")</f>
        <v/>
      </c>
      <c r="M412" s="25" t="str">
        <f>IFERROR(VLOOKUP($A412,'TD SOP+PROFORM'!$A$5:$AD$750,MATCH(M$4,'TD SOP+PROFORM'!$B$2:$AT$2,0)+1,0),"")</f>
        <v/>
      </c>
      <c r="N412" s="26" t="str">
        <f t="shared" si="96"/>
        <v/>
      </c>
      <c r="O412" s="25">
        <f>IFERROR(VLOOKUP($A412,'TD SOP+PROFORM'!$A$5:$AD$750,MATCH(O$4,'TD SOP+PROFORM'!$B$2:$AD$2,0)+1,0),0)+IFERROR(VLOOKUP($A412,'TD SOP+PROFORM'!$A$5:$AD$750,MATCH(O$2,'TD SOP+PROFORM'!$B$2:$AD$2,0)+1,0),0)</f>
        <v>0</v>
      </c>
      <c r="P412" s="25">
        <f>IFERROR(VLOOKUP($A412,'TD SOP+PROFORM'!$A$5:$AD$750,MATCH(P$4,'TD SOP+PROFORM'!$B$2:$AD$2,0)+1,0),0)+IFERROR(VLOOKUP($A412,'TD SOP+PROFORM'!$A$5:$AD$750,MATCH(P$2,'TD SOP+PROFORM'!$B$2:$AD$2,0)+1,0),0)</f>
        <v>0</v>
      </c>
      <c r="Q412" s="26" t="str">
        <f t="shared" si="97"/>
        <v/>
      </c>
      <c r="R412" s="25">
        <f>IFERROR(VLOOKUP($A412,'TD SOP+PROFORM'!$A$5:$AD$750,MATCH(R$4,'TD SOP+PROFORM'!$B$2:$AD$2,0)+1,0),0)+IFERROR(VLOOKUP($A412,'TD SOP+PROFORM'!$A$5:$AD$750,MATCH(R$2,'TD SOP+PROFORM'!$B$2:$AD$2,0)+1,0),0)</f>
        <v>0</v>
      </c>
      <c r="S412" s="25">
        <f>IFERROR(VLOOKUP($A412,'TD SOP+PROFORM'!$A$5:$AD$750,MATCH(S$4,'TD SOP+PROFORM'!$B$2:$AD$2,0)+1,0),0)+IFERROR(VLOOKUP($A412,'TD SOP+PROFORM'!$A$5:$AD$750,MATCH(S$2,'TD SOP+PROFORM'!$B$2:$AD$2,0)+1,0),0)</f>
        <v>0</v>
      </c>
      <c r="T412" s="26" t="str">
        <f t="shared" si="98"/>
        <v/>
      </c>
      <c r="U412" s="25">
        <f>IFERROR(VLOOKUP($A412,'TD SOP+PROFORM'!$A$5:$AD$750,MATCH(U$4,'TD SOP+PROFORM'!$B$2:$AD$2,0)+1,0),0)+IFERROR(VLOOKUP($A412,'TD SOP+PROFORM'!$A$5:$AD$750,MATCH(U$2,'TD SOP+PROFORM'!$B$2:$AD$2,0)+1,0),0)</f>
        <v>0</v>
      </c>
      <c r="V412" s="25">
        <f>IFERROR(VLOOKUP($A412,'TD SOP+PROFORM'!$A$5:$AD$750,MATCH(V$4,'TD SOP+PROFORM'!$B$2:$AD$2,0)+1,0),0)+IFERROR(VLOOKUP($A412,'TD SOP+PROFORM'!$A$5:$AD$750,MATCH(V$2,'TD SOP+PROFORM'!$B$2:$AD$2,0)+1,0),0)</f>
        <v>0</v>
      </c>
      <c r="W412" s="26" t="str">
        <f t="shared" si="99"/>
        <v/>
      </c>
      <c r="X412" s="25">
        <f>IFERROR(VLOOKUP($A412,'TD SOP+PROFORM'!$A$5:$AD$750,MATCH(X$4,'TD SOP+PROFORM'!$B$2:$AD$2,0)+1,0),0)+IFERROR(VLOOKUP($A412,'TD SOP+PROFORM'!$A$5:$AD$750,MATCH(X$2,'TD SOP+PROFORM'!$B$2:$AD$2,0)+1,0),0)</f>
        <v>0</v>
      </c>
      <c r="Y412" s="25">
        <f>IFERROR(VLOOKUP($A412,'TD SOP+PROFORM'!$A$5:$AD$750,MATCH(Y$4,'TD SOP+PROFORM'!$B$2:$AD$2,0)+1,0),0)+IFERROR(VLOOKUP($A412,'TD SOP+PROFORM'!$A$5:$AD$750,MATCH(Y$2,'TD SOP+PROFORM'!$B$2:$AD$2,0)+1,0),0)</f>
        <v>0</v>
      </c>
      <c r="Z412" s="26" t="str">
        <f t="shared" si="100"/>
        <v/>
      </c>
      <c r="AA412" s="25">
        <f>IFERROR(VLOOKUP($A412,'TD SOP+PROFORM'!$A$5:$AD$750,MATCH(AA$4,'TD SOP+PROFORM'!$B$2:$AD$2,0)+1,0),0)+IFERROR(VLOOKUP($A412,'TD SOP+PROFORM'!$A$5:$AD$750,MATCH(AA$2,'TD SOP+PROFORM'!$B$2:$AD$2,0)+1,0),0)</f>
        <v>0</v>
      </c>
      <c r="AB412" s="25">
        <f>IFERROR(VLOOKUP($A412,'TD SOP+PROFORM'!$A$5:$AD$750,MATCH(AB$4,'TD SOP+PROFORM'!$B$2:$AD$2,0)+1,0),0)+IFERROR(VLOOKUP($A412,'TD SOP+PROFORM'!$A$5:$AD$750,MATCH(AB$2,'TD SOP+PROFORM'!$B$2:$AD$2,0)+1,0),0)</f>
        <v>0</v>
      </c>
      <c r="AC412" s="26" t="str">
        <f t="shared" si="101"/>
        <v/>
      </c>
      <c r="AD412" s="25">
        <f>IFERROR(VLOOKUP($A412,'TD SOP+PROFORM'!$A$5:$AD$750,MATCH(AD$4,'TD SOP+PROFORM'!$B$2:$AD$2,0)+1,0),0)+IFERROR(VLOOKUP($A412,'TD SOP+PROFORM'!$A$5:$AD$750,MATCH(AD$2,'TD SOP+PROFORM'!$B$2:$AD$2,0)+1,0),0)</f>
        <v>0</v>
      </c>
      <c r="AE412" s="25">
        <f>IFERROR(VLOOKUP($A412,'TD SOP+PROFORM'!$A$5:$AD$750,MATCH(AE$4,'TD SOP+PROFORM'!$B$2:$AD$2,0)+1,0),0)+IFERROR(VLOOKUP($A412,'TD SOP+PROFORM'!$A$5:$AD$750,MATCH(AE$2,'TD SOP+PROFORM'!$B$2:$AD$2,0)+1,0),0)</f>
        <v>0</v>
      </c>
      <c r="AF412" s="26" t="str">
        <f t="shared" si="102"/>
        <v/>
      </c>
      <c r="AG412" s="25">
        <f>IFERROR(VLOOKUP($A412,'TD SOP+PROFORM'!$A$5:$AD$750,MATCH(AG$4,'TD SOP+PROFORM'!$B$2:$AD$2,0)+1,0),0)+IFERROR(VLOOKUP($A412,'TD SOP+PROFORM'!$A$5:$AD$750,MATCH(AG$2,'TD SOP+PROFORM'!$B$2:$AD$2,0)+1,0),0)</f>
        <v>0</v>
      </c>
      <c r="AH412" s="25">
        <f>IFERROR(VLOOKUP($A412,'TD SOP+PROFORM'!$A$5:$AD$750,MATCH(AH$4,'TD SOP+PROFORM'!$B$2:$AD$2,0)+1,0),0)+IFERROR(VLOOKUP($A412,'TD SOP+PROFORM'!$A$5:$AD$750,MATCH(AH$2,'TD SOP+PROFORM'!$B$2:$AD$2,0)+1,0),0)</f>
        <v>0</v>
      </c>
      <c r="AI412" s="26" t="str">
        <f t="shared" si="103"/>
        <v/>
      </c>
      <c r="AJ412" s="25">
        <f>IFERROR(VLOOKUP($A412,'TD SOP+PROFORM'!$A$5:$AD$750,MATCH(AJ$4,'TD SOP+PROFORM'!$B$2:$AD$2,0)+1,0),0)+IFERROR(VLOOKUP($A412,'TD SOP+PROFORM'!$A$5:$AD$750,MATCH(AJ$2,'TD SOP+PROFORM'!$B$2:$AD$2,0)+1,0),0)</f>
        <v>0</v>
      </c>
      <c r="AK412" s="25">
        <f>IFERROR(VLOOKUP($A412,'TD SOP+PROFORM'!$A$5:$AD$750,MATCH(AK$4,'TD SOP+PROFORM'!$B$2:$AD$2,0)+1,0),0)+IFERROR(VLOOKUP($A412,'TD SOP+PROFORM'!$A$5:$AD$750,MATCH(AK$2,'TD SOP+PROFORM'!$B$2:$AD$2,0)+1,0),0)</f>
        <v>0</v>
      </c>
      <c r="AL412" s="26" t="str">
        <f t="shared" si="104"/>
        <v/>
      </c>
      <c r="AM412" s="25">
        <f t="shared" si="106"/>
        <v>0</v>
      </c>
      <c r="AN412" s="25">
        <f t="shared" si="106"/>
        <v>0</v>
      </c>
      <c r="AO412" s="26" t="str">
        <f t="shared" si="105"/>
        <v/>
      </c>
    </row>
    <row r="413" spans="1:41" x14ac:dyDescent="0.35">
      <c r="A413" s="24">
        <f>IF(AND('TD SOP+PROFORM'!A410&lt;&gt;"",'TD SOP+PROFORM'!A410&lt;&gt;"TOTAL"),'TD SOP+PROFORM'!A410,0)</f>
        <v>0</v>
      </c>
      <c r="C413" s="25" t="str">
        <f>IFERROR(VLOOKUP($A413,'TD SOP+PROFORM'!$A$5:$AD$750,MATCH(C$4,'TD SOP+PROFORM'!$B$2:$AT$2,0)+1,0),"")</f>
        <v/>
      </c>
      <c r="D413" s="25" t="str">
        <f>IFERROR(VLOOKUP($A413,'TD SOP+PROFORM'!$A$5:$AD$750,MATCH(D$4,'TD SOP+PROFORM'!$B$2:$AT$2,0)+1,0),"")</f>
        <v/>
      </c>
      <c r="E413" s="26" t="str">
        <f t="shared" si="93"/>
        <v/>
      </c>
      <c r="F413" s="25" t="str">
        <f>IFERROR(VLOOKUP($A413,'TD SOP+PROFORM'!$A$5:$AD$750,MATCH(F$4,'TD SOP+PROFORM'!$B$2:$AT$2,0)+1,0),"")</f>
        <v/>
      </c>
      <c r="G413" s="25" t="str">
        <f>IFERROR(VLOOKUP($A413,'TD SOP+PROFORM'!$A$5:$AD$750,MATCH(G$4,'TD SOP+PROFORM'!$B$2:$AT$2,0)+1,0),"")</f>
        <v/>
      </c>
      <c r="H413" s="26" t="str">
        <f t="shared" si="94"/>
        <v/>
      </c>
      <c r="I413" s="25" t="str">
        <f>IFERROR(VLOOKUP($A413,'TD SOP+PROFORM'!$A$5:$AD$750,MATCH(I$4,'TD SOP+PROFORM'!$B$2:$AT$2,0)+1,0),"")</f>
        <v/>
      </c>
      <c r="J413" s="25" t="str">
        <f>IFERROR(VLOOKUP($A413,'TD SOP+PROFORM'!$A$5:$AD$750,MATCH(J$4,'TD SOP+PROFORM'!$B$2:$AT$2,0)+1,0),"")</f>
        <v/>
      </c>
      <c r="K413" s="26" t="str">
        <f t="shared" si="95"/>
        <v/>
      </c>
      <c r="L413" s="25" t="str">
        <f>IFERROR(VLOOKUP($A413,'TD SOP+PROFORM'!$A$5:$AD$750,MATCH(L$4,'TD SOP+PROFORM'!$B$2:$AT$2,0)+1,0),"")</f>
        <v/>
      </c>
      <c r="M413" s="25" t="str">
        <f>IFERROR(VLOOKUP($A413,'TD SOP+PROFORM'!$A$5:$AD$750,MATCH(M$4,'TD SOP+PROFORM'!$B$2:$AT$2,0)+1,0),"")</f>
        <v/>
      </c>
      <c r="N413" s="26" t="str">
        <f t="shared" si="96"/>
        <v/>
      </c>
      <c r="O413" s="25">
        <f>IFERROR(VLOOKUP($A413,'TD SOP+PROFORM'!$A$5:$AD$750,MATCH(O$4,'TD SOP+PROFORM'!$B$2:$AD$2,0)+1,0),0)+IFERROR(VLOOKUP($A413,'TD SOP+PROFORM'!$A$5:$AD$750,MATCH(O$2,'TD SOP+PROFORM'!$B$2:$AD$2,0)+1,0),0)</f>
        <v>0</v>
      </c>
      <c r="P413" s="25">
        <f>IFERROR(VLOOKUP($A413,'TD SOP+PROFORM'!$A$5:$AD$750,MATCH(P$4,'TD SOP+PROFORM'!$B$2:$AD$2,0)+1,0),0)+IFERROR(VLOOKUP($A413,'TD SOP+PROFORM'!$A$5:$AD$750,MATCH(P$2,'TD SOP+PROFORM'!$B$2:$AD$2,0)+1,0),0)</f>
        <v>0</v>
      </c>
      <c r="Q413" s="26" t="str">
        <f t="shared" si="97"/>
        <v/>
      </c>
      <c r="R413" s="25">
        <f>IFERROR(VLOOKUP($A413,'TD SOP+PROFORM'!$A$5:$AD$750,MATCH(R$4,'TD SOP+PROFORM'!$B$2:$AD$2,0)+1,0),0)+IFERROR(VLOOKUP($A413,'TD SOP+PROFORM'!$A$5:$AD$750,MATCH(R$2,'TD SOP+PROFORM'!$B$2:$AD$2,0)+1,0),0)</f>
        <v>0</v>
      </c>
      <c r="S413" s="25">
        <f>IFERROR(VLOOKUP($A413,'TD SOP+PROFORM'!$A$5:$AD$750,MATCH(S$4,'TD SOP+PROFORM'!$B$2:$AD$2,0)+1,0),0)+IFERROR(VLOOKUP($A413,'TD SOP+PROFORM'!$A$5:$AD$750,MATCH(S$2,'TD SOP+PROFORM'!$B$2:$AD$2,0)+1,0),0)</f>
        <v>0</v>
      </c>
      <c r="T413" s="26" t="str">
        <f t="shared" si="98"/>
        <v/>
      </c>
      <c r="U413" s="25">
        <f>IFERROR(VLOOKUP($A413,'TD SOP+PROFORM'!$A$5:$AD$750,MATCH(U$4,'TD SOP+PROFORM'!$B$2:$AD$2,0)+1,0),0)+IFERROR(VLOOKUP($A413,'TD SOP+PROFORM'!$A$5:$AD$750,MATCH(U$2,'TD SOP+PROFORM'!$B$2:$AD$2,0)+1,0),0)</f>
        <v>0</v>
      </c>
      <c r="V413" s="25">
        <f>IFERROR(VLOOKUP($A413,'TD SOP+PROFORM'!$A$5:$AD$750,MATCH(V$4,'TD SOP+PROFORM'!$B$2:$AD$2,0)+1,0),0)+IFERROR(VLOOKUP($A413,'TD SOP+PROFORM'!$A$5:$AD$750,MATCH(V$2,'TD SOP+PROFORM'!$B$2:$AD$2,0)+1,0),0)</f>
        <v>0</v>
      </c>
      <c r="W413" s="26" t="str">
        <f t="shared" si="99"/>
        <v/>
      </c>
      <c r="X413" s="25">
        <f>IFERROR(VLOOKUP($A413,'TD SOP+PROFORM'!$A$5:$AD$750,MATCH(X$4,'TD SOP+PROFORM'!$B$2:$AD$2,0)+1,0),0)+IFERROR(VLOOKUP($A413,'TD SOP+PROFORM'!$A$5:$AD$750,MATCH(X$2,'TD SOP+PROFORM'!$B$2:$AD$2,0)+1,0),0)</f>
        <v>0</v>
      </c>
      <c r="Y413" s="25">
        <f>IFERROR(VLOOKUP($A413,'TD SOP+PROFORM'!$A$5:$AD$750,MATCH(Y$4,'TD SOP+PROFORM'!$B$2:$AD$2,0)+1,0),0)+IFERROR(VLOOKUP($A413,'TD SOP+PROFORM'!$A$5:$AD$750,MATCH(Y$2,'TD SOP+PROFORM'!$B$2:$AD$2,0)+1,0),0)</f>
        <v>0</v>
      </c>
      <c r="Z413" s="26" t="str">
        <f t="shared" si="100"/>
        <v/>
      </c>
      <c r="AA413" s="25">
        <f>IFERROR(VLOOKUP($A413,'TD SOP+PROFORM'!$A$5:$AD$750,MATCH(AA$4,'TD SOP+PROFORM'!$B$2:$AD$2,0)+1,0),0)+IFERROR(VLOOKUP($A413,'TD SOP+PROFORM'!$A$5:$AD$750,MATCH(AA$2,'TD SOP+PROFORM'!$B$2:$AD$2,0)+1,0),0)</f>
        <v>0</v>
      </c>
      <c r="AB413" s="25">
        <f>IFERROR(VLOOKUP($A413,'TD SOP+PROFORM'!$A$5:$AD$750,MATCH(AB$4,'TD SOP+PROFORM'!$B$2:$AD$2,0)+1,0),0)+IFERROR(VLOOKUP($A413,'TD SOP+PROFORM'!$A$5:$AD$750,MATCH(AB$2,'TD SOP+PROFORM'!$B$2:$AD$2,0)+1,0),0)</f>
        <v>0</v>
      </c>
      <c r="AC413" s="26" t="str">
        <f t="shared" si="101"/>
        <v/>
      </c>
      <c r="AD413" s="25">
        <f>IFERROR(VLOOKUP($A413,'TD SOP+PROFORM'!$A$5:$AD$750,MATCH(AD$4,'TD SOP+PROFORM'!$B$2:$AD$2,0)+1,0),0)+IFERROR(VLOOKUP($A413,'TD SOP+PROFORM'!$A$5:$AD$750,MATCH(AD$2,'TD SOP+PROFORM'!$B$2:$AD$2,0)+1,0),0)</f>
        <v>0</v>
      </c>
      <c r="AE413" s="25">
        <f>IFERROR(VLOOKUP($A413,'TD SOP+PROFORM'!$A$5:$AD$750,MATCH(AE$4,'TD SOP+PROFORM'!$B$2:$AD$2,0)+1,0),0)+IFERROR(VLOOKUP($A413,'TD SOP+PROFORM'!$A$5:$AD$750,MATCH(AE$2,'TD SOP+PROFORM'!$B$2:$AD$2,0)+1,0),0)</f>
        <v>0</v>
      </c>
      <c r="AF413" s="26" t="str">
        <f t="shared" si="102"/>
        <v/>
      </c>
      <c r="AG413" s="25">
        <f>IFERROR(VLOOKUP($A413,'TD SOP+PROFORM'!$A$5:$AD$750,MATCH(AG$4,'TD SOP+PROFORM'!$B$2:$AD$2,0)+1,0),0)+IFERROR(VLOOKUP($A413,'TD SOP+PROFORM'!$A$5:$AD$750,MATCH(AG$2,'TD SOP+PROFORM'!$B$2:$AD$2,0)+1,0),0)</f>
        <v>0</v>
      </c>
      <c r="AH413" s="25">
        <f>IFERROR(VLOOKUP($A413,'TD SOP+PROFORM'!$A$5:$AD$750,MATCH(AH$4,'TD SOP+PROFORM'!$B$2:$AD$2,0)+1,0),0)+IFERROR(VLOOKUP($A413,'TD SOP+PROFORM'!$A$5:$AD$750,MATCH(AH$2,'TD SOP+PROFORM'!$B$2:$AD$2,0)+1,0),0)</f>
        <v>0</v>
      </c>
      <c r="AI413" s="26" t="str">
        <f t="shared" si="103"/>
        <v/>
      </c>
      <c r="AJ413" s="25">
        <f>IFERROR(VLOOKUP($A413,'TD SOP+PROFORM'!$A$5:$AD$750,MATCH(AJ$4,'TD SOP+PROFORM'!$B$2:$AD$2,0)+1,0),0)+IFERROR(VLOOKUP($A413,'TD SOP+PROFORM'!$A$5:$AD$750,MATCH(AJ$2,'TD SOP+PROFORM'!$B$2:$AD$2,0)+1,0),0)</f>
        <v>0</v>
      </c>
      <c r="AK413" s="25">
        <f>IFERROR(VLOOKUP($A413,'TD SOP+PROFORM'!$A$5:$AD$750,MATCH(AK$4,'TD SOP+PROFORM'!$B$2:$AD$2,0)+1,0),0)+IFERROR(VLOOKUP($A413,'TD SOP+PROFORM'!$A$5:$AD$750,MATCH(AK$2,'TD SOP+PROFORM'!$B$2:$AD$2,0)+1,0),0)</f>
        <v>0</v>
      </c>
      <c r="AL413" s="26" t="str">
        <f t="shared" si="104"/>
        <v/>
      </c>
      <c r="AM413" s="25">
        <f t="shared" si="106"/>
        <v>0</v>
      </c>
      <c r="AN413" s="25">
        <f t="shared" si="106"/>
        <v>0</v>
      </c>
      <c r="AO413" s="26" t="str">
        <f t="shared" si="105"/>
        <v/>
      </c>
    </row>
    <row r="414" spans="1:41" x14ac:dyDescent="0.35">
      <c r="A414" s="24">
        <f>IF(AND('TD SOP+PROFORM'!A411&lt;&gt;"",'TD SOP+PROFORM'!A411&lt;&gt;"TOTAL"),'TD SOP+PROFORM'!A411,0)</f>
        <v>0</v>
      </c>
      <c r="C414" s="25" t="str">
        <f>IFERROR(VLOOKUP($A414,'TD SOP+PROFORM'!$A$5:$AD$750,MATCH(C$4,'TD SOP+PROFORM'!$B$2:$AT$2,0)+1,0),"")</f>
        <v/>
      </c>
      <c r="D414" s="25" t="str">
        <f>IFERROR(VLOOKUP($A414,'TD SOP+PROFORM'!$A$5:$AD$750,MATCH(D$4,'TD SOP+PROFORM'!$B$2:$AT$2,0)+1,0),"")</f>
        <v/>
      </c>
      <c r="E414" s="26" t="str">
        <f t="shared" si="93"/>
        <v/>
      </c>
      <c r="F414" s="25" t="str">
        <f>IFERROR(VLOOKUP($A414,'TD SOP+PROFORM'!$A$5:$AD$750,MATCH(F$4,'TD SOP+PROFORM'!$B$2:$AT$2,0)+1,0),"")</f>
        <v/>
      </c>
      <c r="G414" s="25" t="str">
        <f>IFERROR(VLOOKUP($A414,'TD SOP+PROFORM'!$A$5:$AD$750,MATCH(G$4,'TD SOP+PROFORM'!$B$2:$AT$2,0)+1,0),"")</f>
        <v/>
      </c>
      <c r="H414" s="26" t="str">
        <f t="shared" si="94"/>
        <v/>
      </c>
      <c r="I414" s="25" t="str">
        <f>IFERROR(VLOOKUP($A414,'TD SOP+PROFORM'!$A$5:$AD$750,MATCH(I$4,'TD SOP+PROFORM'!$B$2:$AT$2,0)+1,0),"")</f>
        <v/>
      </c>
      <c r="J414" s="25" t="str">
        <f>IFERROR(VLOOKUP($A414,'TD SOP+PROFORM'!$A$5:$AD$750,MATCH(J$4,'TD SOP+PROFORM'!$B$2:$AT$2,0)+1,0),"")</f>
        <v/>
      </c>
      <c r="K414" s="26" t="str">
        <f t="shared" si="95"/>
        <v/>
      </c>
      <c r="L414" s="25" t="str">
        <f>IFERROR(VLOOKUP($A414,'TD SOP+PROFORM'!$A$5:$AD$750,MATCH(L$4,'TD SOP+PROFORM'!$B$2:$AT$2,0)+1,0),"")</f>
        <v/>
      </c>
      <c r="M414" s="25" t="str">
        <f>IFERROR(VLOOKUP($A414,'TD SOP+PROFORM'!$A$5:$AD$750,MATCH(M$4,'TD SOP+PROFORM'!$B$2:$AT$2,0)+1,0),"")</f>
        <v/>
      </c>
      <c r="N414" s="26" t="str">
        <f t="shared" si="96"/>
        <v/>
      </c>
      <c r="O414" s="25">
        <f>IFERROR(VLOOKUP($A414,'TD SOP+PROFORM'!$A$5:$AD$750,MATCH(O$4,'TD SOP+PROFORM'!$B$2:$AD$2,0)+1,0),0)+IFERROR(VLOOKUP($A414,'TD SOP+PROFORM'!$A$5:$AD$750,MATCH(O$2,'TD SOP+PROFORM'!$B$2:$AD$2,0)+1,0),0)</f>
        <v>0</v>
      </c>
      <c r="P414" s="25">
        <f>IFERROR(VLOOKUP($A414,'TD SOP+PROFORM'!$A$5:$AD$750,MATCH(P$4,'TD SOP+PROFORM'!$B$2:$AD$2,0)+1,0),0)+IFERROR(VLOOKUP($A414,'TD SOP+PROFORM'!$A$5:$AD$750,MATCH(P$2,'TD SOP+PROFORM'!$B$2:$AD$2,0)+1,0),0)</f>
        <v>0</v>
      </c>
      <c r="Q414" s="26" t="str">
        <f t="shared" si="97"/>
        <v/>
      </c>
      <c r="R414" s="25">
        <f>IFERROR(VLOOKUP($A414,'TD SOP+PROFORM'!$A$5:$AD$750,MATCH(R$4,'TD SOP+PROFORM'!$B$2:$AD$2,0)+1,0),0)+IFERROR(VLOOKUP($A414,'TD SOP+PROFORM'!$A$5:$AD$750,MATCH(R$2,'TD SOP+PROFORM'!$B$2:$AD$2,0)+1,0),0)</f>
        <v>0</v>
      </c>
      <c r="S414" s="25">
        <f>IFERROR(VLOOKUP($A414,'TD SOP+PROFORM'!$A$5:$AD$750,MATCH(S$4,'TD SOP+PROFORM'!$B$2:$AD$2,0)+1,0),0)+IFERROR(VLOOKUP($A414,'TD SOP+PROFORM'!$A$5:$AD$750,MATCH(S$2,'TD SOP+PROFORM'!$B$2:$AD$2,0)+1,0),0)</f>
        <v>0</v>
      </c>
      <c r="T414" s="26" t="str">
        <f t="shared" si="98"/>
        <v/>
      </c>
      <c r="U414" s="25">
        <f>IFERROR(VLOOKUP($A414,'TD SOP+PROFORM'!$A$5:$AD$750,MATCH(U$4,'TD SOP+PROFORM'!$B$2:$AD$2,0)+1,0),0)+IFERROR(VLOOKUP($A414,'TD SOP+PROFORM'!$A$5:$AD$750,MATCH(U$2,'TD SOP+PROFORM'!$B$2:$AD$2,0)+1,0),0)</f>
        <v>0</v>
      </c>
      <c r="V414" s="25">
        <f>IFERROR(VLOOKUP($A414,'TD SOP+PROFORM'!$A$5:$AD$750,MATCH(V$4,'TD SOP+PROFORM'!$B$2:$AD$2,0)+1,0),0)+IFERROR(VLOOKUP($A414,'TD SOP+PROFORM'!$A$5:$AD$750,MATCH(V$2,'TD SOP+PROFORM'!$B$2:$AD$2,0)+1,0),0)</f>
        <v>0</v>
      </c>
      <c r="W414" s="26" t="str">
        <f t="shared" si="99"/>
        <v/>
      </c>
      <c r="X414" s="25">
        <f>IFERROR(VLOOKUP($A414,'TD SOP+PROFORM'!$A$5:$AD$750,MATCH(X$4,'TD SOP+PROFORM'!$B$2:$AD$2,0)+1,0),0)+IFERROR(VLOOKUP($A414,'TD SOP+PROFORM'!$A$5:$AD$750,MATCH(X$2,'TD SOP+PROFORM'!$B$2:$AD$2,0)+1,0),0)</f>
        <v>0</v>
      </c>
      <c r="Y414" s="25">
        <f>IFERROR(VLOOKUP($A414,'TD SOP+PROFORM'!$A$5:$AD$750,MATCH(Y$4,'TD SOP+PROFORM'!$B$2:$AD$2,0)+1,0),0)+IFERROR(VLOOKUP($A414,'TD SOP+PROFORM'!$A$5:$AD$750,MATCH(Y$2,'TD SOP+PROFORM'!$B$2:$AD$2,0)+1,0),0)</f>
        <v>0</v>
      </c>
      <c r="Z414" s="26" t="str">
        <f t="shared" si="100"/>
        <v/>
      </c>
      <c r="AA414" s="25">
        <f>IFERROR(VLOOKUP($A414,'TD SOP+PROFORM'!$A$5:$AD$750,MATCH(AA$4,'TD SOP+PROFORM'!$B$2:$AD$2,0)+1,0),0)+IFERROR(VLOOKUP($A414,'TD SOP+PROFORM'!$A$5:$AD$750,MATCH(AA$2,'TD SOP+PROFORM'!$B$2:$AD$2,0)+1,0),0)</f>
        <v>0</v>
      </c>
      <c r="AB414" s="25">
        <f>IFERROR(VLOOKUP($A414,'TD SOP+PROFORM'!$A$5:$AD$750,MATCH(AB$4,'TD SOP+PROFORM'!$B$2:$AD$2,0)+1,0),0)+IFERROR(VLOOKUP($A414,'TD SOP+PROFORM'!$A$5:$AD$750,MATCH(AB$2,'TD SOP+PROFORM'!$B$2:$AD$2,0)+1,0),0)</f>
        <v>0</v>
      </c>
      <c r="AC414" s="26" t="str">
        <f t="shared" si="101"/>
        <v/>
      </c>
      <c r="AD414" s="25">
        <f>IFERROR(VLOOKUP($A414,'TD SOP+PROFORM'!$A$5:$AD$750,MATCH(AD$4,'TD SOP+PROFORM'!$B$2:$AD$2,0)+1,0),0)+IFERROR(VLOOKUP($A414,'TD SOP+PROFORM'!$A$5:$AD$750,MATCH(AD$2,'TD SOP+PROFORM'!$B$2:$AD$2,0)+1,0),0)</f>
        <v>0</v>
      </c>
      <c r="AE414" s="25">
        <f>IFERROR(VLOOKUP($A414,'TD SOP+PROFORM'!$A$5:$AD$750,MATCH(AE$4,'TD SOP+PROFORM'!$B$2:$AD$2,0)+1,0),0)+IFERROR(VLOOKUP($A414,'TD SOP+PROFORM'!$A$5:$AD$750,MATCH(AE$2,'TD SOP+PROFORM'!$B$2:$AD$2,0)+1,0),0)</f>
        <v>0</v>
      </c>
      <c r="AF414" s="26" t="str">
        <f t="shared" si="102"/>
        <v/>
      </c>
      <c r="AG414" s="25">
        <f>IFERROR(VLOOKUP($A414,'TD SOP+PROFORM'!$A$5:$AD$750,MATCH(AG$4,'TD SOP+PROFORM'!$B$2:$AD$2,0)+1,0),0)+IFERROR(VLOOKUP($A414,'TD SOP+PROFORM'!$A$5:$AD$750,MATCH(AG$2,'TD SOP+PROFORM'!$B$2:$AD$2,0)+1,0),0)</f>
        <v>0</v>
      </c>
      <c r="AH414" s="25">
        <f>IFERROR(VLOOKUP($A414,'TD SOP+PROFORM'!$A$5:$AD$750,MATCH(AH$4,'TD SOP+PROFORM'!$B$2:$AD$2,0)+1,0),0)+IFERROR(VLOOKUP($A414,'TD SOP+PROFORM'!$A$5:$AD$750,MATCH(AH$2,'TD SOP+PROFORM'!$B$2:$AD$2,0)+1,0),0)</f>
        <v>0</v>
      </c>
      <c r="AI414" s="26" t="str">
        <f t="shared" si="103"/>
        <v/>
      </c>
      <c r="AJ414" s="25">
        <f>IFERROR(VLOOKUP($A414,'TD SOP+PROFORM'!$A$5:$AD$750,MATCH(AJ$4,'TD SOP+PROFORM'!$B$2:$AD$2,0)+1,0),0)+IFERROR(VLOOKUP($A414,'TD SOP+PROFORM'!$A$5:$AD$750,MATCH(AJ$2,'TD SOP+PROFORM'!$B$2:$AD$2,0)+1,0),0)</f>
        <v>0</v>
      </c>
      <c r="AK414" s="25">
        <f>IFERROR(VLOOKUP($A414,'TD SOP+PROFORM'!$A$5:$AD$750,MATCH(AK$4,'TD SOP+PROFORM'!$B$2:$AD$2,0)+1,0),0)+IFERROR(VLOOKUP($A414,'TD SOP+PROFORM'!$A$5:$AD$750,MATCH(AK$2,'TD SOP+PROFORM'!$B$2:$AD$2,0)+1,0),0)</f>
        <v>0</v>
      </c>
      <c r="AL414" s="26" t="str">
        <f t="shared" si="104"/>
        <v/>
      </c>
      <c r="AM414" s="25">
        <f t="shared" si="106"/>
        <v>0</v>
      </c>
      <c r="AN414" s="25">
        <f t="shared" si="106"/>
        <v>0</v>
      </c>
      <c r="AO414" s="26" t="str">
        <f t="shared" si="105"/>
        <v/>
      </c>
    </row>
    <row r="415" spans="1:41" x14ac:dyDescent="0.35">
      <c r="A415" s="24">
        <f>IF(AND('TD SOP+PROFORM'!A412&lt;&gt;"",'TD SOP+PROFORM'!A412&lt;&gt;"TOTAL"),'TD SOP+PROFORM'!A412,0)</f>
        <v>0</v>
      </c>
      <c r="C415" s="25" t="str">
        <f>IFERROR(VLOOKUP($A415,'TD SOP+PROFORM'!$A$5:$AD$750,MATCH(C$4,'TD SOP+PROFORM'!$B$2:$AT$2,0)+1,0),"")</f>
        <v/>
      </c>
      <c r="D415" s="25" t="str">
        <f>IFERROR(VLOOKUP($A415,'TD SOP+PROFORM'!$A$5:$AD$750,MATCH(D$4,'TD SOP+PROFORM'!$B$2:$AT$2,0)+1,0),"")</f>
        <v/>
      </c>
      <c r="E415" s="26" t="str">
        <f t="shared" si="93"/>
        <v/>
      </c>
      <c r="F415" s="25" t="str">
        <f>IFERROR(VLOOKUP($A415,'TD SOP+PROFORM'!$A$5:$AD$750,MATCH(F$4,'TD SOP+PROFORM'!$B$2:$AT$2,0)+1,0),"")</f>
        <v/>
      </c>
      <c r="G415" s="25" t="str">
        <f>IFERROR(VLOOKUP($A415,'TD SOP+PROFORM'!$A$5:$AD$750,MATCH(G$4,'TD SOP+PROFORM'!$B$2:$AT$2,0)+1,0),"")</f>
        <v/>
      </c>
      <c r="H415" s="26" t="str">
        <f t="shared" si="94"/>
        <v/>
      </c>
      <c r="I415" s="25" t="str">
        <f>IFERROR(VLOOKUP($A415,'TD SOP+PROFORM'!$A$5:$AD$750,MATCH(I$4,'TD SOP+PROFORM'!$B$2:$AT$2,0)+1,0),"")</f>
        <v/>
      </c>
      <c r="J415" s="25" t="str">
        <f>IFERROR(VLOOKUP($A415,'TD SOP+PROFORM'!$A$5:$AD$750,MATCH(J$4,'TD SOP+PROFORM'!$B$2:$AT$2,0)+1,0),"")</f>
        <v/>
      </c>
      <c r="K415" s="26" t="str">
        <f t="shared" si="95"/>
        <v/>
      </c>
      <c r="L415" s="25" t="str">
        <f>IFERROR(VLOOKUP($A415,'TD SOP+PROFORM'!$A$5:$AD$750,MATCH(L$4,'TD SOP+PROFORM'!$B$2:$AT$2,0)+1,0),"")</f>
        <v/>
      </c>
      <c r="M415" s="25" t="str">
        <f>IFERROR(VLOOKUP($A415,'TD SOP+PROFORM'!$A$5:$AD$750,MATCH(M$4,'TD SOP+PROFORM'!$B$2:$AT$2,0)+1,0),"")</f>
        <v/>
      </c>
      <c r="N415" s="26" t="str">
        <f t="shared" si="96"/>
        <v/>
      </c>
      <c r="O415" s="25">
        <f>IFERROR(VLOOKUP($A415,'TD SOP+PROFORM'!$A$5:$AD$750,MATCH(O$4,'TD SOP+PROFORM'!$B$2:$AD$2,0)+1,0),0)+IFERROR(VLOOKUP($A415,'TD SOP+PROFORM'!$A$5:$AD$750,MATCH(O$2,'TD SOP+PROFORM'!$B$2:$AD$2,0)+1,0),0)</f>
        <v>0</v>
      </c>
      <c r="P415" s="25">
        <f>IFERROR(VLOOKUP($A415,'TD SOP+PROFORM'!$A$5:$AD$750,MATCH(P$4,'TD SOP+PROFORM'!$B$2:$AD$2,0)+1,0),0)+IFERROR(VLOOKUP($A415,'TD SOP+PROFORM'!$A$5:$AD$750,MATCH(P$2,'TD SOP+PROFORM'!$B$2:$AD$2,0)+1,0),0)</f>
        <v>0</v>
      </c>
      <c r="Q415" s="26" t="str">
        <f t="shared" si="97"/>
        <v/>
      </c>
      <c r="R415" s="25">
        <f>IFERROR(VLOOKUP($A415,'TD SOP+PROFORM'!$A$5:$AD$750,MATCH(R$4,'TD SOP+PROFORM'!$B$2:$AD$2,0)+1,0),0)+IFERROR(VLOOKUP($A415,'TD SOP+PROFORM'!$A$5:$AD$750,MATCH(R$2,'TD SOP+PROFORM'!$B$2:$AD$2,0)+1,0),0)</f>
        <v>0</v>
      </c>
      <c r="S415" s="25">
        <f>IFERROR(VLOOKUP($A415,'TD SOP+PROFORM'!$A$5:$AD$750,MATCH(S$4,'TD SOP+PROFORM'!$B$2:$AD$2,0)+1,0),0)+IFERROR(VLOOKUP($A415,'TD SOP+PROFORM'!$A$5:$AD$750,MATCH(S$2,'TD SOP+PROFORM'!$B$2:$AD$2,0)+1,0),0)</f>
        <v>0</v>
      </c>
      <c r="T415" s="26" t="str">
        <f t="shared" si="98"/>
        <v/>
      </c>
      <c r="U415" s="25">
        <f>IFERROR(VLOOKUP($A415,'TD SOP+PROFORM'!$A$5:$AD$750,MATCH(U$4,'TD SOP+PROFORM'!$B$2:$AD$2,0)+1,0),0)+IFERROR(VLOOKUP($A415,'TD SOP+PROFORM'!$A$5:$AD$750,MATCH(U$2,'TD SOP+PROFORM'!$B$2:$AD$2,0)+1,0),0)</f>
        <v>0</v>
      </c>
      <c r="V415" s="25">
        <f>IFERROR(VLOOKUP($A415,'TD SOP+PROFORM'!$A$5:$AD$750,MATCH(V$4,'TD SOP+PROFORM'!$B$2:$AD$2,0)+1,0),0)+IFERROR(VLOOKUP($A415,'TD SOP+PROFORM'!$A$5:$AD$750,MATCH(V$2,'TD SOP+PROFORM'!$B$2:$AD$2,0)+1,0),0)</f>
        <v>0</v>
      </c>
      <c r="W415" s="26" t="str">
        <f t="shared" si="99"/>
        <v/>
      </c>
      <c r="X415" s="25">
        <f>IFERROR(VLOOKUP($A415,'TD SOP+PROFORM'!$A$5:$AD$750,MATCH(X$4,'TD SOP+PROFORM'!$B$2:$AD$2,0)+1,0),0)+IFERROR(VLOOKUP($A415,'TD SOP+PROFORM'!$A$5:$AD$750,MATCH(X$2,'TD SOP+PROFORM'!$B$2:$AD$2,0)+1,0),0)</f>
        <v>0</v>
      </c>
      <c r="Y415" s="25">
        <f>IFERROR(VLOOKUP($A415,'TD SOP+PROFORM'!$A$5:$AD$750,MATCH(Y$4,'TD SOP+PROFORM'!$B$2:$AD$2,0)+1,0),0)+IFERROR(VLOOKUP($A415,'TD SOP+PROFORM'!$A$5:$AD$750,MATCH(Y$2,'TD SOP+PROFORM'!$B$2:$AD$2,0)+1,0),0)</f>
        <v>0</v>
      </c>
      <c r="Z415" s="26" t="str">
        <f t="shared" si="100"/>
        <v/>
      </c>
      <c r="AA415" s="25">
        <f>IFERROR(VLOOKUP($A415,'TD SOP+PROFORM'!$A$5:$AD$750,MATCH(AA$4,'TD SOP+PROFORM'!$B$2:$AD$2,0)+1,0),0)+IFERROR(VLOOKUP($A415,'TD SOP+PROFORM'!$A$5:$AD$750,MATCH(AA$2,'TD SOP+PROFORM'!$B$2:$AD$2,0)+1,0),0)</f>
        <v>0</v>
      </c>
      <c r="AB415" s="25">
        <f>IFERROR(VLOOKUP($A415,'TD SOP+PROFORM'!$A$5:$AD$750,MATCH(AB$4,'TD SOP+PROFORM'!$B$2:$AD$2,0)+1,0),0)+IFERROR(VLOOKUP($A415,'TD SOP+PROFORM'!$A$5:$AD$750,MATCH(AB$2,'TD SOP+PROFORM'!$B$2:$AD$2,0)+1,0),0)</f>
        <v>0</v>
      </c>
      <c r="AC415" s="26" t="str">
        <f t="shared" si="101"/>
        <v/>
      </c>
      <c r="AD415" s="25">
        <f>IFERROR(VLOOKUP($A415,'TD SOP+PROFORM'!$A$5:$AD$750,MATCH(AD$4,'TD SOP+PROFORM'!$B$2:$AD$2,0)+1,0),0)+IFERROR(VLOOKUP($A415,'TD SOP+PROFORM'!$A$5:$AD$750,MATCH(AD$2,'TD SOP+PROFORM'!$B$2:$AD$2,0)+1,0),0)</f>
        <v>0</v>
      </c>
      <c r="AE415" s="25">
        <f>IFERROR(VLOOKUP($A415,'TD SOP+PROFORM'!$A$5:$AD$750,MATCH(AE$4,'TD SOP+PROFORM'!$B$2:$AD$2,0)+1,0),0)+IFERROR(VLOOKUP($A415,'TD SOP+PROFORM'!$A$5:$AD$750,MATCH(AE$2,'TD SOP+PROFORM'!$B$2:$AD$2,0)+1,0),0)</f>
        <v>0</v>
      </c>
      <c r="AF415" s="26" t="str">
        <f t="shared" si="102"/>
        <v/>
      </c>
      <c r="AG415" s="25">
        <f>IFERROR(VLOOKUP($A415,'TD SOP+PROFORM'!$A$5:$AD$750,MATCH(AG$4,'TD SOP+PROFORM'!$B$2:$AD$2,0)+1,0),0)+IFERROR(VLOOKUP($A415,'TD SOP+PROFORM'!$A$5:$AD$750,MATCH(AG$2,'TD SOP+PROFORM'!$B$2:$AD$2,0)+1,0),0)</f>
        <v>0</v>
      </c>
      <c r="AH415" s="25">
        <f>IFERROR(VLOOKUP($A415,'TD SOP+PROFORM'!$A$5:$AD$750,MATCH(AH$4,'TD SOP+PROFORM'!$B$2:$AD$2,0)+1,0),0)+IFERROR(VLOOKUP($A415,'TD SOP+PROFORM'!$A$5:$AD$750,MATCH(AH$2,'TD SOP+PROFORM'!$B$2:$AD$2,0)+1,0),0)</f>
        <v>0</v>
      </c>
      <c r="AI415" s="26" t="str">
        <f t="shared" si="103"/>
        <v/>
      </c>
      <c r="AJ415" s="25">
        <f>IFERROR(VLOOKUP($A415,'TD SOP+PROFORM'!$A$5:$AD$750,MATCH(AJ$4,'TD SOP+PROFORM'!$B$2:$AD$2,0)+1,0),0)+IFERROR(VLOOKUP($A415,'TD SOP+PROFORM'!$A$5:$AD$750,MATCH(AJ$2,'TD SOP+PROFORM'!$B$2:$AD$2,0)+1,0),0)</f>
        <v>0</v>
      </c>
      <c r="AK415" s="25">
        <f>IFERROR(VLOOKUP($A415,'TD SOP+PROFORM'!$A$5:$AD$750,MATCH(AK$4,'TD SOP+PROFORM'!$B$2:$AD$2,0)+1,0),0)+IFERROR(VLOOKUP($A415,'TD SOP+PROFORM'!$A$5:$AD$750,MATCH(AK$2,'TD SOP+PROFORM'!$B$2:$AD$2,0)+1,0),0)</f>
        <v>0</v>
      </c>
      <c r="AL415" s="26" t="str">
        <f t="shared" si="104"/>
        <v/>
      </c>
      <c r="AM415" s="25">
        <f t="shared" si="106"/>
        <v>0</v>
      </c>
      <c r="AN415" s="25">
        <f t="shared" si="106"/>
        <v>0</v>
      </c>
      <c r="AO415" s="26" t="str">
        <f t="shared" si="105"/>
        <v/>
      </c>
    </row>
    <row r="416" spans="1:41" x14ac:dyDescent="0.35">
      <c r="A416" s="24">
        <f>IF(AND('TD SOP+PROFORM'!A413&lt;&gt;"",'TD SOP+PROFORM'!A413&lt;&gt;"TOTAL"),'TD SOP+PROFORM'!A413,0)</f>
        <v>0</v>
      </c>
      <c r="C416" s="25" t="str">
        <f>IFERROR(VLOOKUP($A416,'TD SOP+PROFORM'!$A$5:$AD$750,MATCH(C$4,'TD SOP+PROFORM'!$B$2:$AT$2,0)+1,0),"")</f>
        <v/>
      </c>
      <c r="D416" s="25" t="str">
        <f>IFERROR(VLOOKUP($A416,'TD SOP+PROFORM'!$A$5:$AD$750,MATCH(D$4,'TD SOP+PROFORM'!$B$2:$AT$2,0)+1,0),"")</f>
        <v/>
      </c>
      <c r="E416" s="26" t="str">
        <f t="shared" si="93"/>
        <v/>
      </c>
      <c r="F416" s="25" t="str">
        <f>IFERROR(VLOOKUP($A416,'TD SOP+PROFORM'!$A$5:$AD$750,MATCH(F$4,'TD SOP+PROFORM'!$B$2:$AT$2,0)+1,0),"")</f>
        <v/>
      </c>
      <c r="G416" s="25" t="str">
        <f>IFERROR(VLOOKUP($A416,'TD SOP+PROFORM'!$A$5:$AD$750,MATCH(G$4,'TD SOP+PROFORM'!$B$2:$AT$2,0)+1,0),"")</f>
        <v/>
      </c>
      <c r="H416" s="26" t="str">
        <f t="shared" si="94"/>
        <v/>
      </c>
      <c r="I416" s="25" t="str">
        <f>IFERROR(VLOOKUP($A416,'TD SOP+PROFORM'!$A$5:$AD$750,MATCH(I$4,'TD SOP+PROFORM'!$B$2:$AT$2,0)+1,0),"")</f>
        <v/>
      </c>
      <c r="J416" s="25" t="str">
        <f>IFERROR(VLOOKUP($A416,'TD SOP+PROFORM'!$A$5:$AD$750,MATCH(J$4,'TD SOP+PROFORM'!$B$2:$AT$2,0)+1,0),"")</f>
        <v/>
      </c>
      <c r="K416" s="26" t="str">
        <f t="shared" si="95"/>
        <v/>
      </c>
      <c r="L416" s="25" t="str">
        <f>IFERROR(VLOOKUP($A416,'TD SOP+PROFORM'!$A$5:$AD$750,MATCH(L$4,'TD SOP+PROFORM'!$B$2:$AT$2,0)+1,0),"")</f>
        <v/>
      </c>
      <c r="M416" s="25" t="str">
        <f>IFERROR(VLOOKUP($A416,'TD SOP+PROFORM'!$A$5:$AD$750,MATCH(M$4,'TD SOP+PROFORM'!$B$2:$AT$2,0)+1,0),"")</f>
        <v/>
      </c>
      <c r="N416" s="26" t="str">
        <f t="shared" si="96"/>
        <v/>
      </c>
      <c r="O416" s="25">
        <f>IFERROR(VLOOKUP($A416,'TD SOP+PROFORM'!$A$5:$AD$750,MATCH(O$4,'TD SOP+PROFORM'!$B$2:$AD$2,0)+1,0),0)+IFERROR(VLOOKUP($A416,'TD SOP+PROFORM'!$A$5:$AD$750,MATCH(O$2,'TD SOP+PROFORM'!$B$2:$AD$2,0)+1,0),0)</f>
        <v>0</v>
      </c>
      <c r="P416" s="25">
        <f>IFERROR(VLOOKUP($A416,'TD SOP+PROFORM'!$A$5:$AD$750,MATCH(P$4,'TD SOP+PROFORM'!$B$2:$AD$2,0)+1,0),0)+IFERROR(VLOOKUP($A416,'TD SOP+PROFORM'!$A$5:$AD$750,MATCH(P$2,'TD SOP+PROFORM'!$B$2:$AD$2,0)+1,0),0)</f>
        <v>0</v>
      </c>
      <c r="Q416" s="26" t="str">
        <f t="shared" si="97"/>
        <v/>
      </c>
      <c r="R416" s="25">
        <f>IFERROR(VLOOKUP($A416,'TD SOP+PROFORM'!$A$5:$AD$750,MATCH(R$4,'TD SOP+PROFORM'!$B$2:$AD$2,0)+1,0),0)+IFERROR(VLOOKUP($A416,'TD SOP+PROFORM'!$A$5:$AD$750,MATCH(R$2,'TD SOP+PROFORM'!$B$2:$AD$2,0)+1,0),0)</f>
        <v>0</v>
      </c>
      <c r="S416" s="25">
        <f>IFERROR(VLOOKUP($A416,'TD SOP+PROFORM'!$A$5:$AD$750,MATCH(S$4,'TD SOP+PROFORM'!$B$2:$AD$2,0)+1,0),0)+IFERROR(VLOOKUP($A416,'TD SOP+PROFORM'!$A$5:$AD$750,MATCH(S$2,'TD SOP+PROFORM'!$B$2:$AD$2,0)+1,0),0)</f>
        <v>0</v>
      </c>
      <c r="T416" s="26" t="str">
        <f t="shared" si="98"/>
        <v/>
      </c>
      <c r="U416" s="25">
        <f>IFERROR(VLOOKUP($A416,'TD SOP+PROFORM'!$A$5:$AD$750,MATCH(U$4,'TD SOP+PROFORM'!$B$2:$AD$2,0)+1,0),0)+IFERROR(VLOOKUP($A416,'TD SOP+PROFORM'!$A$5:$AD$750,MATCH(U$2,'TD SOP+PROFORM'!$B$2:$AD$2,0)+1,0),0)</f>
        <v>0</v>
      </c>
      <c r="V416" s="25">
        <f>IFERROR(VLOOKUP($A416,'TD SOP+PROFORM'!$A$5:$AD$750,MATCH(V$4,'TD SOP+PROFORM'!$B$2:$AD$2,0)+1,0),0)+IFERROR(VLOOKUP($A416,'TD SOP+PROFORM'!$A$5:$AD$750,MATCH(V$2,'TD SOP+PROFORM'!$B$2:$AD$2,0)+1,0),0)</f>
        <v>0</v>
      </c>
      <c r="W416" s="26" t="str">
        <f t="shared" si="99"/>
        <v/>
      </c>
      <c r="X416" s="25">
        <f>IFERROR(VLOOKUP($A416,'TD SOP+PROFORM'!$A$5:$AD$750,MATCH(X$4,'TD SOP+PROFORM'!$B$2:$AD$2,0)+1,0),0)+IFERROR(VLOOKUP($A416,'TD SOP+PROFORM'!$A$5:$AD$750,MATCH(X$2,'TD SOP+PROFORM'!$B$2:$AD$2,0)+1,0),0)</f>
        <v>0</v>
      </c>
      <c r="Y416" s="25">
        <f>IFERROR(VLOOKUP($A416,'TD SOP+PROFORM'!$A$5:$AD$750,MATCH(Y$4,'TD SOP+PROFORM'!$B$2:$AD$2,0)+1,0),0)+IFERROR(VLOOKUP($A416,'TD SOP+PROFORM'!$A$5:$AD$750,MATCH(Y$2,'TD SOP+PROFORM'!$B$2:$AD$2,0)+1,0),0)</f>
        <v>0</v>
      </c>
      <c r="Z416" s="26" t="str">
        <f t="shared" si="100"/>
        <v/>
      </c>
      <c r="AA416" s="25">
        <f>IFERROR(VLOOKUP($A416,'TD SOP+PROFORM'!$A$5:$AD$750,MATCH(AA$4,'TD SOP+PROFORM'!$B$2:$AD$2,0)+1,0),0)+IFERROR(VLOOKUP($A416,'TD SOP+PROFORM'!$A$5:$AD$750,MATCH(AA$2,'TD SOP+PROFORM'!$B$2:$AD$2,0)+1,0),0)</f>
        <v>0</v>
      </c>
      <c r="AB416" s="25">
        <f>IFERROR(VLOOKUP($A416,'TD SOP+PROFORM'!$A$5:$AD$750,MATCH(AB$4,'TD SOP+PROFORM'!$B$2:$AD$2,0)+1,0),0)+IFERROR(VLOOKUP($A416,'TD SOP+PROFORM'!$A$5:$AD$750,MATCH(AB$2,'TD SOP+PROFORM'!$B$2:$AD$2,0)+1,0),0)</f>
        <v>0</v>
      </c>
      <c r="AC416" s="26" t="str">
        <f t="shared" si="101"/>
        <v/>
      </c>
      <c r="AD416" s="25">
        <f>IFERROR(VLOOKUP($A416,'TD SOP+PROFORM'!$A$5:$AD$750,MATCH(AD$4,'TD SOP+PROFORM'!$B$2:$AD$2,0)+1,0),0)+IFERROR(VLOOKUP($A416,'TD SOP+PROFORM'!$A$5:$AD$750,MATCH(AD$2,'TD SOP+PROFORM'!$B$2:$AD$2,0)+1,0),0)</f>
        <v>0</v>
      </c>
      <c r="AE416" s="25">
        <f>IFERROR(VLOOKUP($A416,'TD SOP+PROFORM'!$A$5:$AD$750,MATCH(AE$4,'TD SOP+PROFORM'!$B$2:$AD$2,0)+1,0),0)+IFERROR(VLOOKUP($A416,'TD SOP+PROFORM'!$A$5:$AD$750,MATCH(AE$2,'TD SOP+PROFORM'!$B$2:$AD$2,0)+1,0),0)</f>
        <v>0</v>
      </c>
      <c r="AF416" s="26" t="str">
        <f t="shared" si="102"/>
        <v/>
      </c>
      <c r="AG416" s="25">
        <f>IFERROR(VLOOKUP($A416,'TD SOP+PROFORM'!$A$5:$AD$750,MATCH(AG$4,'TD SOP+PROFORM'!$B$2:$AD$2,0)+1,0),0)+IFERROR(VLOOKUP($A416,'TD SOP+PROFORM'!$A$5:$AD$750,MATCH(AG$2,'TD SOP+PROFORM'!$B$2:$AD$2,0)+1,0),0)</f>
        <v>0</v>
      </c>
      <c r="AH416" s="25">
        <f>IFERROR(VLOOKUP($A416,'TD SOP+PROFORM'!$A$5:$AD$750,MATCH(AH$4,'TD SOP+PROFORM'!$B$2:$AD$2,0)+1,0),0)+IFERROR(VLOOKUP($A416,'TD SOP+PROFORM'!$A$5:$AD$750,MATCH(AH$2,'TD SOP+PROFORM'!$B$2:$AD$2,0)+1,0),0)</f>
        <v>0</v>
      </c>
      <c r="AI416" s="26" t="str">
        <f t="shared" si="103"/>
        <v/>
      </c>
      <c r="AJ416" s="25">
        <f>IFERROR(VLOOKUP($A416,'TD SOP+PROFORM'!$A$5:$AD$750,MATCH(AJ$4,'TD SOP+PROFORM'!$B$2:$AD$2,0)+1,0),0)+IFERROR(VLOOKUP($A416,'TD SOP+PROFORM'!$A$5:$AD$750,MATCH(AJ$2,'TD SOP+PROFORM'!$B$2:$AD$2,0)+1,0),0)</f>
        <v>0</v>
      </c>
      <c r="AK416" s="25">
        <f>IFERROR(VLOOKUP($A416,'TD SOP+PROFORM'!$A$5:$AD$750,MATCH(AK$4,'TD SOP+PROFORM'!$B$2:$AD$2,0)+1,0),0)+IFERROR(VLOOKUP($A416,'TD SOP+PROFORM'!$A$5:$AD$750,MATCH(AK$2,'TD SOP+PROFORM'!$B$2:$AD$2,0)+1,0),0)</f>
        <v>0</v>
      </c>
      <c r="AL416" s="26" t="str">
        <f t="shared" si="104"/>
        <v/>
      </c>
      <c r="AM416" s="25">
        <f t="shared" si="106"/>
        <v>0</v>
      </c>
      <c r="AN416" s="25">
        <f t="shared" si="106"/>
        <v>0</v>
      </c>
      <c r="AO416" s="26" t="str">
        <f t="shared" si="105"/>
        <v/>
      </c>
    </row>
    <row r="417" spans="1:41" x14ac:dyDescent="0.35">
      <c r="A417" s="24">
        <f>IF(AND('TD SOP+PROFORM'!A414&lt;&gt;"",'TD SOP+PROFORM'!A414&lt;&gt;"TOTAL"),'TD SOP+PROFORM'!A414,0)</f>
        <v>0</v>
      </c>
      <c r="C417" s="25" t="str">
        <f>IFERROR(VLOOKUP($A417,'TD SOP+PROFORM'!$A$5:$AD$750,MATCH(C$4,'TD SOP+PROFORM'!$B$2:$AT$2,0)+1,0),"")</f>
        <v/>
      </c>
      <c r="D417" s="25" t="str">
        <f>IFERROR(VLOOKUP($A417,'TD SOP+PROFORM'!$A$5:$AD$750,MATCH(D$4,'TD SOP+PROFORM'!$B$2:$AT$2,0)+1,0),"")</f>
        <v/>
      </c>
      <c r="E417" s="26" t="str">
        <f t="shared" si="93"/>
        <v/>
      </c>
      <c r="F417" s="25" t="str">
        <f>IFERROR(VLOOKUP($A417,'TD SOP+PROFORM'!$A$5:$AD$750,MATCH(F$4,'TD SOP+PROFORM'!$B$2:$AT$2,0)+1,0),"")</f>
        <v/>
      </c>
      <c r="G417" s="25" t="str">
        <f>IFERROR(VLOOKUP($A417,'TD SOP+PROFORM'!$A$5:$AD$750,MATCH(G$4,'TD SOP+PROFORM'!$B$2:$AT$2,0)+1,0),"")</f>
        <v/>
      </c>
      <c r="H417" s="26" t="str">
        <f t="shared" si="94"/>
        <v/>
      </c>
      <c r="I417" s="25" t="str">
        <f>IFERROR(VLOOKUP($A417,'TD SOP+PROFORM'!$A$5:$AD$750,MATCH(I$4,'TD SOP+PROFORM'!$B$2:$AT$2,0)+1,0),"")</f>
        <v/>
      </c>
      <c r="J417" s="25" t="str">
        <f>IFERROR(VLOOKUP($A417,'TD SOP+PROFORM'!$A$5:$AD$750,MATCH(J$4,'TD SOP+PROFORM'!$B$2:$AT$2,0)+1,0),"")</f>
        <v/>
      </c>
      <c r="K417" s="26" t="str">
        <f t="shared" si="95"/>
        <v/>
      </c>
      <c r="L417" s="25" t="str">
        <f>IFERROR(VLOOKUP($A417,'TD SOP+PROFORM'!$A$5:$AD$750,MATCH(L$4,'TD SOP+PROFORM'!$B$2:$AT$2,0)+1,0),"")</f>
        <v/>
      </c>
      <c r="M417" s="25" t="str">
        <f>IFERROR(VLOOKUP($A417,'TD SOP+PROFORM'!$A$5:$AD$750,MATCH(M$4,'TD SOP+PROFORM'!$B$2:$AT$2,0)+1,0),"")</f>
        <v/>
      </c>
      <c r="N417" s="26" t="str">
        <f t="shared" si="96"/>
        <v/>
      </c>
      <c r="O417" s="25">
        <f>IFERROR(VLOOKUP($A417,'TD SOP+PROFORM'!$A$5:$AD$750,MATCH(O$4,'TD SOP+PROFORM'!$B$2:$AD$2,0)+1,0),0)+IFERROR(VLOOKUP($A417,'TD SOP+PROFORM'!$A$5:$AD$750,MATCH(O$2,'TD SOP+PROFORM'!$B$2:$AD$2,0)+1,0),0)</f>
        <v>0</v>
      </c>
      <c r="P417" s="25">
        <f>IFERROR(VLOOKUP($A417,'TD SOP+PROFORM'!$A$5:$AD$750,MATCH(P$4,'TD SOP+PROFORM'!$B$2:$AD$2,0)+1,0),0)+IFERROR(VLOOKUP($A417,'TD SOP+PROFORM'!$A$5:$AD$750,MATCH(P$2,'TD SOP+PROFORM'!$B$2:$AD$2,0)+1,0),0)</f>
        <v>0</v>
      </c>
      <c r="Q417" s="26" t="str">
        <f t="shared" si="97"/>
        <v/>
      </c>
      <c r="R417" s="25">
        <f>IFERROR(VLOOKUP($A417,'TD SOP+PROFORM'!$A$5:$AD$750,MATCH(R$4,'TD SOP+PROFORM'!$B$2:$AD$2,0)+1,0),0)+IFERROR(VLOOKUP($A417,'TD SOP+PROFORM'!$A$5:$AD$750,MATCH(R$2,'TD SOP+PROFORM'!$B$2:$AD$2,0)+1,0),0)</f>
        <v>0</v>
      </c>
      <c r="S417" s="25">
        <f>IFERROR(VLOOKUP($A417,'TD SOP+PROFORM'!$A$5:$AD$750,MATCH(S$4,'TD SOP+PROFORM'!$B$2:$AD$2,0)+1,0),0)+IFERROR(VLOOKUP($A417,'TD SOP+PROFORM'!$A$5:$AD$750,MATCH(S$2,'TD SOP+PROFORM'!$B$2:$AD$2,0)+1,0),0)</f>
        <v>0</v>
      </c>
      <c r="T417" s="26" t="str">
        <f t="shared" si="98"/>
        <v/>
      </c>
      <c r="U417" s="25">
        <f>IFERROR(VLOOKUP($A417,'TD SOP+PROFORM'!$A$5:$AD$750,MATCH(U$4,'TD SOP+PROFORM'!$B$2:$AD$2,0)+1,0),0)+IFERROR(VLOOKUP($A417,'TD SOP+PROFORM'!$A$5:$AD$750,MATCH(U$2,'TD SOP+PROFORM'!$B$2:$AD$2,0)+1,0),0)</f>
        <v>0</v>
      </c>
      <c r="V417" s="25">
        <f>IFERROR(VLOOKUP($A417,'TD SOP+PROFORM'!$A$5:$AD$750,MATCH(V$4,'TD SOP+PROFORM'!$B$2:$AD$2,0)+1,0),0)+IFERROR(VLOOKUP($A417,'TD SOP+PROFORM'!$A$5:$AD$750,MATCH(V$2,'TD SOP+PROFORM'!$B$2:$AD$2,0)+1,0),0)</f>
        <v>0</v>
      </c>
      <c r="W417" s="26" t="str">
        <f t="shared" si="99"/>
        <v/>
      </c>
      <c r="X417" s="25">
        <f>IFERROR(VLOOKUP($A417,'TD SOP+PROFORM'!$A$5:$AD$750,MATCH(X$4,'TD SOP+PROFORM'!$B$2:$AD$2,0)+1,0),0)+IFERROR(VLOOKUP($A417,'TD SOP+PROFORM'!$A$5:$AD$750,MATCH(X$2,'TD SOP+PROFORM'!$B$2:$AD$2,0)+1,0),0)</f>
        <v>0</v>
      </c>
      <c r="Y417" s="25">
        <f>IFERROR(VLOOKUP($A417,'TD SOP+PROFORM'!$A$5:$AD$750,MATCH(Y$4,'TD SOP+PROFORM'!$B$2:$AD$2,0)+1,0),0)+IFERROR(VLOOKUP($A417,'TD SOP+PROFORM'!$A$5:$AD$750,MATCH(Y$2,'TD SOP+PROFORM'!$B$2:$AD$2,0)+1,0),0)</f>
        <v>0</v>
      </c>
      <c r="Z417" s="26" t="str">
        <f t="shared" si="100"/>
        <v/>
      </c>
      <c r="AA417" s="25">
        <f>IFERROR(VLOOKUP($A417,'TD SOP+PROFORM'!$A$5:$AD$750,MATCH(AA$4,'TD SOP+PROFORM'!$B$2:$AD$2,0)+1,0),0)+IFERROR(VLOOKUP($A417,'TD SOP+PROFORM'!$A$5:$AD$750,MATCH(AA$2,'TD SOP+PROFORM'!$B$2:$AD$2,0)+1,0),0)</f>
        <v>0</v>
      </c>
      <c r="AB417" s="25">
        <f>IFERROR(VLOOKUP($A417,'TD SOP+PROFORM'!$A$5:$AD$750,MATCH(AB$4,'TD SOP+PROFORM'!$B$2:$AD$2,0)+1,0),0)+IFERROR(VLOOKUP($A417,'TD SOP+PROFORM'!$A$5:$AD$750,MATCH(AB$2,'TD SOP+PROFORM'!$B$2:$AD$2,0)+1,0),0)</f>
        <v>0</v>
      </c>
      <c r="AC417" s="26" t="str">
        <f t="shared" si="101"/>
        <v/>
      </c>
      <c r="AD417" s="25">
        <f>IFERROR(VLOOKUP($A417,'TD SOP+PROFORM'!$A$5:$AD$750,MATCH(AD$4,'TD SOP+PROFORM'!$B$2:$AD$2,0)+1,0),0)+IFERROR(VLOOKUP($A417,'TD SOP+PROFORM'!$A$5:$AD$750,MATCH(AD$2,'TD SOP+PROFORM'!$B$2:$AD$2,0)+1,0),0)</f>
        <v>0</v>
      </c>
      <c r="AE417" s="25">
        <f>IFERROR(VLOOKUP($A417,'TD SOP+PROFORM'!$A$5:$AD$750,MATCH(AE$4,'TD SOP+PROFORM'!$B$2:$AD$2,0)+1,0),0)+IFERROR(VLOOKUP($A417,'TD SOP+PROFORM'!$A$5:$AD$750,MATCH(AE$2,'TD SOP+PROFORM'!$B$2:$AD$2,0)+1,0),0)</f>
        <v>0</v>
      </c>
      <c r="AF417" s="26" t="str">
        <f t="shared" si="102"/>
        <v/>
      </c>
      <c r="AG417" s="25">
        <f>IFERROR(VLOOKUP($A417,'TD SOP+PROFORM'!$A$5:$AD$750,MATCH(AG$4,'TD SOP+PROFORM'!$B$2:$AD$2,0)+1,0),0)+IFERROR(VLOOKUP($A417,'TD SOP+PROFORM'!$A$5:$AD$750,MATCH(AG$2,'TD SOP+PROFORM'!$B$2:$AD$2,0)+1,0),0)</f>
        <v>0</v>
      </c>
      <c r="AH417" s="25">
        <f>IFERROR(VLOOKUP($A417,'TD SOP+PROFORM'!$A$5:$AD$750,MATCH(AH$4,'TD SOP+PROFORM'!$B$2:$AD$2,0)+1,0),0)+IFERROR(VLOOKUP($A417,'TD SOP+PROFORM'!$A$5:$AD$750,MATCH(AH$2,'TD SOP+PROFORM'!$B$2:$AD$2,0)+1,0),0)</f>
        <v>0</v>
      </c>
      <c r="AI417" s="26" t="str">
        <f t="shared" si="103"/>
        <v/>
      </c>
      <c r="AJ417" s="25">
        <f>IFERROR(VLOOKUP($A417,'TD SOP+PROFORM'!$A$5:$AD$750,MATCH(AJ$4,'TD SOP+PROFORM'!$B$2:$AD$2,0)+1,0),0)+IFERROR(VLOOKUP($A417,'TD SOP+PROFORM'!$A$5:$AD$750,MATCH(AJ$2,'TD SOP+PROFORM'!$B$2:$AD$2,0)+1,0),0)</f>
        <v>0</v>
      </c>
      <c r="AK417" s="25">
        <f>IFERROR(VLOOKUP($A417,'TD SOP+PROFORM'!$A$5:$AD$750,MATCH(AK$4,'TD SOP+PROFORM'!$B$2:$AD$2,0)+1,0),0)+IFERROR(VLOOKUP($A417,'TD SOP+PROFORM'!$A$5:$AD$750,MATCH(AK$2,'TD SOP+PROFORM'!$B$2:$AD$2,0)+1,0),0)</f>
        <v>0</v>
      </c>
      <c r="AL417" s="26" t="str">
        <f t="shared" si="104"/>
        <v/>
      </c>
      <c r="AM417" s="25">
        <f t="shared" si="106"/>
        <v>0</v>
      </c>
      <c r="AN417" s="25">
        <f t="shared" si="106"/>
        <v>0</v>
      </c>
      <c r="AO417" s="26" t="str">
        <f t="shared" si="105"/>
        <v/>
      </c>
    </row>
    <row r="418" spans="1:41" x14ac:dyDescent="0.35">
      <c r="A418" s="24">
        <f>IF(AND('TD SOP+PROFORM'!A415&lt;&gt;"",'TD SOP+PROFORM'!A415&lt;&gt;"TOTAL"),'TD SOP+PROFORM'!A415,0)</f>
        <v>0</v>
      </c>
      <c r="C418" s="25" t="str">
        <f>IFERROR(VLOOKUP($A418,'TD SOP+PROFORM'!$A$5:$AD$750,MATCH(C$4,'TD SOP+PROFORM'!$B$2:$AT$2,0)+1,0),"")</f>
        <v/>
      </c>
      <c r="D418" s="25" t="str">
        <f>IFERROR(VLOOKUP($A418,'TD SOP+PROFORM'!$A$5:$AD$750,MATCH(D$4,'TD SOP+PROFORM'!$B$2:$AT$2,0)+1,0),"")</f>
        <v/>
      </c>
      <c r="E418" s="26" t="str">
        <f t="shared" si="93"/>
        <v/>
      </c>
      <c r="F418" s="25" t="str">
        <f>IFERROR(VLOOKUP($A418,'TD SOP+PROFORM'!$A$5:$AD$750,MATCH(F$4,'TD SOP+PROFORM'!$B$2:$AT$2,0)+1,0),"")</f>
        <v/>
      </c>
      <c r="G418" s="25" t="str">
        <f>IFERROR(VLOOKUP($A418,'TD SOP+PROFORM'!$A$5:$AD$750,MATCH(G$4,'TD SOP+PROFORM'!$B$2:$AT$2,0)+1,0),"")</f>
        <v/>
      </c>
      <c r="H418" s="26" t="str">
        <f t="shared" si="94"/>
        <v/>
      </c>
      <c r="I418" s="25" t="str">
        <f>IFERROR(VLOOKUP($A418,'TD SOP+PROFORM'!$A$5:$AD$750,MATCH(I$4,'TD SOP+PROFORM'!$B$2:$AT$2,0)+1,0),"")</f>
        <v/>
      </c>
      <c r="J418" s="25" t="str">
        <f>IFERROR(VLOOKUP($A418,'TD SOP+PROFORM'!$A$5:$AD$750,MATCH(J$4,'TD SOP+PROFORM'!$B$2:$AT$2,0)+1,0),"")</f>
        <v/>
      </c>
      <c r="K418" s="26" t="str">
        <f t="shared" si="95"/>
        <v/>
      </c>
      <c r="L418" s="25" t="str">
        <f>IFERROR(VLOOKUP($A418,'TD SOP+PROFORM'!$A$5:$AD$750,MATCH(L$4,'TD SOP+PROFORM'!$B$2:$AT$2,0)+1,0),"")</f>
        <v/>
      </c>
      <c r="M418" s="25" t="str">
        <f>IFERROR(VLOOKUP($A418,'TD SOP+PROFORM'!$A$5:$AD$750,MATCH(M$4,'TD SOP+PROFORM'!$B$2:$AT$2,0)+1,0),"")</f>
        <v/>
      </c>
      <c r="N418" s="26" t="str">
        <f t="shared" si="96"/>
        <v/>
      </c>
      <c r="O418" s="25">
        <f>IFERROR(VLOOKUP($A418,'TD SOP+PROFORM'!$A$5:$AD$750,MATCH(O$4,'TD SOP+PROFORM'!$B$2:$AD$2,0)+1,0),0)+IFERROR(VLOOKUP($A418,'TD SOP+PROFORM'!$A$5:$AD$750,MATCH(O$2,'TD SOP+PROFORM'!$B$2:$AD$2,0)+1,0),0)</f>
        <v>0</v>
      </c>
      <c r="P418" s="25">
        <f>IFERROR(VLOOKUP($A418,'TD SOP+PROFORM'!$A$5:$AD$750,MATCH(P$4,'TD SOP+PROFORM'!$B$2:$AD$2,0)+1,0),0)+IFERROR(VLOOKUP($A418,'TD SOP+PROFORM'!$A$5:$AD$750,MATCH(P$2,'TD SOP+PROFORM'!$B$2:$AD$2,0)+1,0),0)</f>
        <v>0</v>
      </c>
      <c r="Q418" s="26" t="str">
        <f t="shared" si="97"/>
        <v/>
      </c>
      <c r="R418" s="25">
        <f>IFERROR(VLOOKUP($A418,'TD SOP+PROFORM'!$A$5:$AD$750,MATCH(R$4,'TD SOP+PROFORM'!$B$2:$AD$2,0)+1,0),0)+IFERROR(VLOOKUP($A418,'TD SOP+PROFORM'!$A$5:$AD$750,MATCH(R$2,'TD SOP+PROFORM'!$B$2:$AD$2,0)+1,0),0)</f>
        <v>0</v>
      </c>
      <c r="S418" s="25">
        <f>IFERROR(VLOOKUP($A418,'TD SOP+PROFORM'!$A$5:$AD$750,MATCH(S$4,'TD SOP+PROFORM'!$B$2:$AD$2,0)+1,0),0)+IFERROR(VLOOKUP($A418,'TD SOP+PROFORM'!$A$5:$AD$750,MATCH(S$2,'TD SOP+PROFORM'!$B$2:$AD$2,0)+1,0),0)</f>
        <v>0</v>
      </c>
      <c r="T418" s="26" t="str">
        <f t="shared" si="98"/>
        <v/>
      </c>
      <c r="U418" s="25">
        <f>IFERROR(VLOOKUP($A418,'TD SOP+PROFORM'!$A$5:$AD$750,MATCH(U$4,'TD SOP+PROFORM'!$B$2:$AD$2,0)+1,0),0)+IFERROR(VLOOKUP($A418,'TD SOP+PROFORM'!$A$5:$AD$750,MATCH(U$2,'TD SOP+PROFORM'!$B$2:$AD$2,0)+1,0),0)</f>
        <v>0</v>
      </c>
      <c r="V418" s="25">
        <f>IFERROR(VLOOKUP($A418,'TD SOP+PROFORM'!$A$5:$AD$750,MATCH(V$4,'TD SOP+PROFORM'!$B$2:$AD$2,0)+1,0),0)+IFERROR(VLOOKUP($A418,'TD SOP+PROFORM'!$A$5:$AD$750,MATCH(V$2,'TD SOP+PROFORM'!$B$2:$AD$2,0)+1,0),0)</f>
        <v>0</v>
      </c>
      <c r="W418" s="26" t="str">
        <f t="shared" si="99"/>
        <v/>
      </c>
      <c r="X418" s="25">
        <f>IFERROR(VLOOKUP($A418,'TD SOP+PROFORM'!$A$5:$AD$750,MATCH(X$4,'TD SOP+PROFORM'!$B$2:$AD$2,0)+1,0),0)+IFERROR(VLOOKUP($A418,'TD SOP+PROFORM'!$A$5:$AD$750,MATCH(X$2,'TD SOP+PROFORM'!$B$2:$AD$2,0)+1,0),0)</f>
        <v>0</v>
      </c>
      <c r="Y418" s="25">
        <f>IFERROR(VLOOKUP($A418,'TD SOP+PROFORM'!$A$5:$AD$750,MATCH(Y$4,'TD SOP+PROFORM'!$B$2:$AD$2,0)+1,0),0)+IFERROR(VLOOKUP($A418,'TD SOP+PROFORM'!$A$5:$AD$750,MATCH(Y$2,'TD SOP+PROFORM'!$B$2:$AD$2,0)+1,0),0)</f>
        <v>0</v>
      </c>
      <c r="Z418" s="26" t="str">
        <f t="shared" si="100"/>
        <v/>
      </c>
      <c r="AA418" s="25">
        <f>IFERROR(VLOOKUP($A418,'TD SOP+PROFORM'!$A$5:$AD$750,MATCH(AA$4,'TD SOP+PROFORM'!$B$2:$AD$2,0)+1,0),0)+IFERROR(VLOOKUP($A418,'TD SOP+PROFORM'!$A$5:$AD$750,MATCH(AA$2,'TD SOP+PROFORM'!$B$2:$AD$2,0)+1,0),0)</f>
        <v>0</v>
      </c>
      <c r="AB418" s="25">
        <f>IFERROR(VLOOKUP($A418,'TD SOP+PROFORM'!$A$5:$AD$750,MATCH(AB$4,'TD SOP+PROFORM'!$B$2:$AD$2,0)+1,0),0)+IFERROR(VLOOKUP($A418,'TD SOP+PROFORM'!$A$5:$AD$750,MATCH(AB$2,'TD SOP+PROFORM'!$B$2:$AD$2,0)+1,0),0)</f>
        <v>0</v>
      </c>
      <c r="AC418" s="26" t="str">
        <f t="shared" si="101"/>
        <v/>
      </c>
      <c r="AD418" s="25">
        <f>IFERROR(VLOOKUP($A418,'TD SOP+PROFORM'!$A$5:$AD$750,MATCH(AD$4,'TD SOP+PROFORM'!$B$2:$AD$2,0)+1,0),0)+IFERROR(VLOOKUP($A418,'TD SOP+PROFORM'!$A$5:$AD$750,MATCH(AD$2,'TD SOP+PROFORM'!$B$2:$AD$2,0)+1,0),0)</f>
        <v>0</v>
      </c>
      <c r="AE418" s="25">
        <f>IFERROR(VLOOKUP($A418,'TD SOP+PROFORM'!$A$5:$AD$750,MATCH(AE$4,'TD SOP+PROFORM'!$B$2:$AD$2,0)+1,0),0)+IFERROR(VLOOKUP($A418,'TD SOP+PROFORM'!$A$5:$AD$750,MATCH(AE$2,'TD SOP+PROFORM'!$B$2:$AD$2,0)+1,0),0)</f>
        <v>0</v>
      </c>
      <c r="AF418" s="26" t="str">
        <f t="shared" si="102"/>
        <v/>
      </c>
      <c r="AG418" s="25">
        <f>IFERROR(VLOOKUP($A418,'TD SOP+PROFORM'!$A$5:$AD$750,MATCH(AG$4,'TD SOP+PROFORM'!$B$2:$AD$2,0)+1,0),0)+IFERROR(VLOOKUP($A418,'TD SOP+PROFORM'!$A$5:$AD$750,MATCH(AG$2,'TD SOP+PROFORM'!$B$2:$AD$2,0)+1,0),0)</f>
        <v>0</v>
      </c>
      <c r="AH418" s="25">
        <f>IFERROR(VLOOKUP($A418,'TD SOP+PROFORM'!$A$5:$AD$750,MATCH(AH$4,'TD SOP+PROFORM'!$B$2:$AD$2,0)+1,0),0)+IFERROR(VLOOKUP($A418,'TD SOP+PROFORM'!$A$5:$AD$750,MATCH(AH$2,'TD SOP+PROFORM'!$B$2:$AD$2,0)+1,0),0)</f>
        <v>0</v>
      </c>
      <c r="AI418" s="26" t="str">
        <f t="shared" si="103"/>
        <v/>
      </c>
      <c r="AJ418" s="25">
        <f>IFERROR(VLOOKUP($A418,'TD SOP+PROFORM'!$A$5:$AD$750,MATCH(AJ$4,'TD SOP+PROFORM'!$B$2:$AD$2,0)+1,0),0)+IFERROR(VLOOKUP($A418,'TD SOP+PROFORM'!$A$5:$AD$750,MATCH(AJ$2,'TD SOP+PROFORM'!$B$2:$AD$2,0)+1,0),0)</f>
        <v>0</v>
      </c>
      <c r="AK418" s="25">
        <f>IFERROR(VLOOKUP($A418,'TD SOP+PROFORM'!$A$5:$AD$750,MATCH(AK$4,'TD SOP+PROFORM'!$B$2:$AD$2,0)+1,0),0)+IFERROR(VLOOKUP($A418,'TD SOP+PROFORM'!$A$5:$AD$750,MATCH(AK$2,'TD SOP+PROFORM'!$B$2:$AD$2,0)+1,0),0)</f>
        <v>0</v>
      </c>
      <c r="AL418" s="26" t="str">
        <f t="shared" si="104"/>
        <v/>
      </c>
      <c r="AM418" s="25">
        <f t="shared" si="106"/>
        <v>0</v>
      </c>
      <c r="AN418" s="25">
        <f t="shared" si="106"/>
        <v>0</v>
      </c>
      <c r="AO418" s="26" t="str">
        <f t="shared" si="105"/>
        <v/>
      </c>
    </row>
    <row r="419" spans="1:41" x14ac:dyDescent="0.35">
      <c r="A419" s="24">
        <f>IF(AND('TD SOP+PROFORM'!A416&lt;&gt;"",'TD SOP+PROFORM'!A416&lt;&gt;"TOTAL"),'TD SOP+PROFORM'!A416,0)</f>
        <v>0</v>
      </c>
      <c r="C419" s="25" t="str">
        <f>IFERROR(VLOOKUP($A419,'TD SOP+PROFORM'!$A$5:$AD$750,MATCH(C$4,'TD SOP+PROFORM'!$B$2:$AT$2,0)+1,0),"")</f>
        <v/>
      </c>
      <c r="D419" s="25" t="str">
        <f>IFERROR(VLOOKUP($A419,'TD SOP+PROFORM'!$A$5:$AD$750,MATCH(D$4,'TD SOP+PROFORM'!$B$2:$AT$2,0)+1,0),"")</f>
        <v/>
      </c>
      <c r="E419" s="26" t="str">
        <f t="shared" si="93"/>
        <v/>
      </c>
      <c r="F419" s="25" t="str">
        <f>IFERROR(VLOOKUP($A419,'TD SOP+PROFORM'!$A$5:$AD$750,MATCH(F$4,'TD SOP+PROFORM'!$B$2:$AT$2,0)+1,0),"")</f>
        <v/>
      </c>
      <c r="G419" s="25" t="str">
        <f>IFERROR(VLOOKUP($A419,'TD SOP+PROFORM'!$A$5:$AD$750,MATCH(G$4,'TD SOP+PROFORM'!$B$2:$AT$2,0)+1,0),"")</f>
        <v/>
      </c>
      <c r="H419" s="26" t="str">
        <f t="shared" si="94"/>
        <v/>
      </c>
      <c r="I419" s="25" t="str">
        <f>IFERROR(VLOOKUP($A419,'TD SOP+PROFORM'!$A$5:$AD$750,MATCH(I$4,'TD SOP+PROFORM'!$B$2:$AT$2,0)+1,0),"")</f>
        <v/>
      </c>
      <c r="J419" s="25" t="str">
        <f>IFERROR(VLOOKUP($A419,'TD SOP+PROFORM'!$A$5:$AD$750,MATCH(J$4,'TD SOP+PROFORM'!$B$2:$AT$2,0)+1,0),"")</f>
        <v/>
      </c>
      <c r="K419" s="26" t="str">
        <f t="shared" si="95"/>
        <v/>
      </c>
      <c r="L419" s="25" t="str">
        <f>IFERROR(VLOOKUP($A419,'TD SOP+PROFORM'!$A$5:$AD$750,MATCH(L$4,'TD SOP+PROFORM'!$B$2:$AT$2,0)+1,0),"")</f>
        <v/>
      </c>
      <c r="M419" s="25" t="str">
        <f>IFERROR(VLOOKUP($A419,'TD SOP+PROFORM'!$A$5:$AD$750,MATCH(M$4,'TD SOP+PROFORM'!$B$2:$AT$2,0)+1,0),"")</f>
        <v/>
      </c>
      <c r="N419" s="26" t="str">
        <f t="shared" si="96"/>
        <v/>
      </c>
      <c r="O419" s="25">
        <f>IFERROR(VLOOKUP($A419,'TD SOP+PROFORM'!$A$5:$AD$750,MATCH(O$4,'TD SOP+PROFORM'!$B$2:$AD$2,0)+1,0),0)+IFERROR(VLOOKUP($A419,'TD SOP+PROFORM'!$A$5:$AD$750,MATCH(O$2,'TD SOP+PROFORM'!$B$2:$AD$2,0)+1,0),0)</f>
        <v>0</v>
      </c>
      <c r="P419" s="25">
        <f>IFERROR(VLOOKUP($A419,'TD SOP+PROFORM'!$A$5:$AD$750,MATCH(P$4,'TD SOP+PROFORM'!$B$2:$AD$2,0)+1,0),0)+IFERROR(VLOOKUP($A419,'TD SOP+PROFORM'!$A$5:$AD$750,MATCH(P$2,'TD SOP+PROFORM'!$B$2:$AD$2,0)+1,0),0)</f>
        <v>0</v>
      </c>
      <c r="Q419" s="26" t="str">
        <f t="shared" si="97"/>
        <v/>
      </c>
      <c r="R419" s="25">
        <f>IFERROR(VLOOKUP($A419,'TD SOP+PROFORM'!$A$5:$AD$750,MATCH(R$4,'TD SOP+PROFORM'!$B$2:$AD$2,0)+1,0),0)+IFERROR(VLOOKUP($A419,'TD SOP+PROFORM'!$A$5:$AD$750,MATCH(R$2,'TD SOP+PROFORM'!$B$2:$AD$2,0)+1,0),0)</f>
        <v>0</v>
      </c>
      <c r="S419" s="25">
        <f>IFERROR(VLOOKUP($A419,'TD SOP+PROFORM'!$A$5:$AD$750,MATCH(S$4,'TD SOP+PROFORM'!$B$2:$AD$2,0)+1,0),0)+IFERROR(VLOOKUP($A419,'TD SOP+PROFORM'!$A$5:$AD$750,MATCH(S$2,'TD SOP+PROFORM'!$B$2:$AD$2,0)+1,0),0)</f>
        <v>0</v>
      </c>
      <c r="T419" s="26" t="str">
        <f t="shared" si="98"/>
        <v/>
      </c>
      <c r="U419" s="25">
        <f>IFERROR(VLOOKUP($A419,'TD SOP+PROFORM'!$A$5:$AD$750,MATCH(U$4,'TD SOP+PROFORM'!$B$2:$AD$2,0)+1,0),0)+IFERROR(VLOOKUP($A419,'TD SOP+PROFORM'!$A$5:$AD$750,MATCH(U$2,'TD SOP+PROFORM'!$B$2:$AD$2,0)+1,0),0)</f>
        <v>0</v>
      </c>
      <c r="V419" s="25">
        <f>IFERROR(VLOOKUP($A419,'TD SOP+PROFORM'!$A$5:$AD$750,MATCH(V$4,'TD SOP+PROFORM'!$B$2:$AD$2,0)+1,0),0)+IFERROR(VLOOKUP($A419,'TD SOP+PROFORM'!$A$5:$AD$750,MATCH(V$2,'TD SOP+PROFORM'!$B$2:$AD$2,0)+1,0),0)</f>
        <v>0</v>
      </c>
      <c r="W419" s="26" t="str">
        <f t="shared" si="99"/>
        <v/>
      </c>
      <c r="X419" s="25">
        <f>IFERROR(VLOOKUP($A419,'TD SOP+PROFORM'!$A$5:$AD$750,MATCH(X$4,'TD SOP+PROFORM'!$B$2:$AD$2,0)+1,0),0)+IFERROR(VLOOKUP($A419,'TD SOP+PROFORM'!$A$5:$AD$750,MATCH(X$2,'TD SOP+PROFORM'!$B$2:$AD$2,0)+1,0),0)</f>
        <v>0</v>
      </c>
      <c r="Y419" s="25">
        <f>IFERROR(VLOOKUP($A419,'TD SOP+PROFORM'!$A$5:$AD$750,MATCH(Y$4,'TD SOP+PROFORM'!$B$2:$AD$2,0)+1,0),0)+IFERROR(VLOOKUP($A419,'TD SOP+PROFORM'!$A$5:$AD$750,MATCH(Y$2,'TD SOP+PROFORM'!$B$2:$AD$2,0)+1,0),0)</f>
        <v>0</v>
      </c>
      <c r="Z419" s="26" t="str">
        <f t="shared" si="100"/>
        <v/>
      </c>
      <c r="AA419" s="25">
        <f>IFERROR(VLOOKUP($A419,'TD SOP+PROFORM'!$A$5:$AD$750,MATCH(AA$4,'TD SOP+PROFORM'!$B$2:$AD$2,0)+1,0),0)+IFERROR(VLOOKUP($A419,'TD SOP+PROFORM'!$A$5:$AD$750,MATCH(AA$2,'TD SOP+PROFORM'!$B$2:$AD$2,0)+1,0),0)</f>
        <v>0</v>
      </c>
      <c r="AB419" s="25">
        <f>IFERROR(VLOOKUP($A419,'TD SOP+PROFORM'!$A$5:$AD$750,MATCH(AB$4,'TD SOP+PROFORM'!$B$2:$AD$2,0)+1,0),0)+IFERROR(VLOOKUP($A419,'TD SOP+PROFORM'!$A$5:$AD$750,MATCH(AB$2,'TD SOP+PROFORM'!$B$2:$AD$2,0)+1,0),0)</f>
        <v>0</v>
      </c>
      <c r="AC419" s="26" t="str">
        <f t="shared" si="101"/>
        <v/>
      </c>
      <c r="AD419" s="25">
        <f>IFERROR(VLOOKUP($A419,'TD SOP+PROFORM'!$A$5:$AD$750,MATCH(AD$4,'TD SOP+PROFORM'!$B$2:$AD$2,0)+1,0),0)+IFERROR(VLOOKUP($A419,'TD SOP+PROFORM'!$A$5:$AD$750,MATCH(AD$2,'TD SOP+PROFORM'!$B$2:$AD$2,0)+1,0),0)</f>
        <v>0</v>
      </c>
      <c r="AE419" s="25">
        <f>IFERROR(VLOOKUP($A419,'TD SOP+PROFORM'!$A$5:$AD$750,MATCH(AE$4,'TD SOP+PROFORM'!$B$2:$AD$2,0)+1,0),0)+IFERROR(VLOOKUP($A419,'TD SOP+PROFORM'!$A$5:$AD$750,MATCH(AE$2,'TD SOP+PROFORM'!$B$2:$AD$2,0)+1,0),0)</f>
        <v>0</v>
      </c>
      <c r="AF419" s="26" t="str">
        <f t="shared" si="102"/>
        <v/>
      </c>
      <c r="AG419" s="25">
        <f>IFERROR(VLOOKUP($A419,'TD SOP+PROFORM'!$A$5:$AD$750,MATCH(AG$4,'TD SOP+PROFORM'!$B$2:$AD$2,0)+1,0),0)+IFERROR(VLOOKUP($A419,'TD SOP+PROFORM'!$A$5:$AD$750,MATCH(AG$2,'TD SOP+PROFORM'!$B$2:$AD$2,0)+1,0),0)</f>
        <v>0</v>
      </c>
      <c r="AH419" s="25">
        <f>IFERROR(VLOOKUP($A419,'TD SOP+PROFORM'!$A$5:$AD$750,MATCH(AH$4,'TD SOP+PROFORM'!$B$2:$AD$2,0)+1,0),0)+IFERROR(VLOOKUP($A419,'TD SOP+PROFORM'!$A$5:$AD$750,MATCH(AH$2,'TD SOP+PROFORM'!$B$2:$AD$2,0)+1,0),0)</f>
        <v>0</v>
      </c>
      <c r="AI419" s="26" t="str">
        <f t="shared" si="103"/>
        <v/>
      </c>
      <c r="AJ419" s="25">
        <f>IFERROR(VLOOKUP($A419,'TD SOP+PROFORM'!$A$5:$AD$750,MATCH(AJ$4,'TD SOP+PROFORM'!$B$2:$AD$2,0)+1,0),0)+IFERROR(VLOOKUP($A419,'TD SOP+PROFORM'!$A$5:$AD$750,MATCH(AJ$2,'TD SOP+PROFORM'!$B$2:$AD$2,0)+1,0),0)</f>
        <v>0</v>
      </c>
      <c r="AK419" s="25">
        <f>IFERROR(VLOOKUP($A419,'TD SOP+PROFORM'!$A$5:$AD$750,MATCH(AK$4,'TD SOP+PROFORM'!$B$2:$AD$2,0)+1,0),0)+IFERROR(VLOOKUP($A419,'TD SOP+PROFORM'!$A$5:$AD$750,MATCH(AK$2,'TD SOP+PROFORM'!$B$2:$AD$2,0)+1,0),0)</f>
        <v>0</v>
      </c>
      <c r="AL419" s="26" t="str">
        <f t="shared" si="104"/>
        <v/>
      </c>
      <c r="AM419" s="25">
        <f t="shared" si="106"/>
        <v>0</v>
      </c>
      <c r="AN419" s="25">
        <f t="shared" si="106"/>
        <v>0</v>
      </c>
      <c r="AO419" s="26" t="str">
        <f t="shared" si="105"/>
        <v/>
      </c>
    </row>
    <row r="420" spans="1:41" x14ac:dyDescent="0.35">
      <c r="A420" s="24">
        <f>IF(AND('TD SOP+PROFORM'!A417&lt;&gt;"",'TD SOP+PROFORM'!A417&lt;&gt;"TOTAL"),'TD SOP+PROFORM'!A417,0)</f>
        <v>0</v>
      </c>
      <c r="C420" s="25" t="str">
        <f>IFERROR(VLOOKUP($A420,'TD SOP+PROFORM'!$A$5:$AD$750,MATCH(C$4,'TD SOP+PROFORM'!$B$2:$AT$2,0)+1,0),"")</f>
        <v/>
      </c>
      <c r="D420" s="25" t="str">
        <f>IFERROR(VLOOKUP($A420,'TD SOP+PROFORM'!$A$5:$AD$750,MATCH(D$4,'TD SOP+PROFORM'!$B$2:$AT$2,0)+1,0),"")</f>
        <v/>
      </c>
      <c r="E420" s="26" t="str">
        <f t="shared" si="93"/>
        <v/>
      </c>
      <c r="F420" s="25" t="str">
        <f>IFERROR(VLOOKUP($A420,'TD SOP+PROFORM'!$A$5:$AD$750,MATCH(F$4,'TD SOP+PROFORM'!$B$2:$AT$2,0)+1,0),"")</f>
        <v/>
      </c>
      <c r="G420" s="25" t="str">
        <f>IFERROR(VLOOKUP($A420,'TD SOP+PROFORM'!$A$5:$AD$750,MATCH(G$4,'TD SOP+PROFORM'!$B$2:$AT$2,0)+1,0),"")</f>
        <v/>
      </c>
      <c r="H420" s="26" t="str">
        <f t="shared" si="94"/>
        <v/>
      </c>
      <c r="I420" s="25" t="str">
        <f>IFERROR(VLOOKUP($A420,'TD SOP+PROFORM'!$A$5:$AD$750,MATCH(I$4,'TD SOP+PROFORM'!$B$2:$AT$2,0)+1,0),"")</f>
        <v/>
      </c>
      <c r="J420" s="25" t="str">
        <f>IFERROR(VLOOKUP($A420,'TD SOP+PROFORM'!$A$5:$AD$750,MATCH(J$4,'TD SOP+PROFORM'!$B$2:$AT$2,0)+1,0),"")</f>
        <v/>
      </c>
      <c r="K420" s="26" t="str">
        <f t="shared" si="95"/>
        <v/>
      </c>
      <c r="L420" s="25" t="str">
        <f>IFERROR(VLOOKUP($A420,'TD SOP+PROFORM'!$A$5:$AD$750,MATCH(L$4,'TD SOP+PROFORM'!$B$2:$AT$2,0)+1,0),"")</f>
        <v/>
      </c>
      <c r="M420" s="25" t="str">
        <f>IFERROR(VLOOKUP($A420,'TD SOP+PROFORM'!$A$5:$AD$750,MATCH(M$4,'TD SOP+PROFORM'!$B$2:$AT$2,0)+1,0),"")</f>
        <v/>
      </c>
      <c r="N420" s="26" t="str">
        <f t="shared" si="96"/>
        <v/>
      </c>
      <c r="O420" s="25">
        <f>IFERROR(VLOOKUP($A420,'TD SOP+PROFORM'!$A$5:$AD$750,MATCH(O$4,'TD SOP+PROFORM'!$B$2:$AD$2,0)+1,0),0)+IFERROR(VLOOKUP($A420,'TD SOP+PROFORM'!$A$5:$AD$750,MATCH(O$2,'TD SOP+PROFORM'!$B$2:$AD$2,0)+1,0),0)</f>
        <v>0</v>
      </c>
      <c r="P420" s="25">
        <f>IFERROR(VLOOKUP($A420,'TD SOP+PROFORM'!$A$5:$AD$750,MATCH(P$4,'TD SOP+PROFORM'!$B$2:$AD$2,0)+1,0),0)+IFERROR(VLOOKUP($A420,'TD SOP+PROFORM'!$A$5:$AD$750,MATCH(P$2,'TD SOP+PROFORM'!$B$2:$AD$2,0)+1,0),0)</f>
        <v>0</v>
      </c>
      <c r="Q420" s="26" t="str">
        <f t="shared" si="97"/>
        <v/>
      </c>
      <c r="R420" s="25">
        <f>IFERROR(VLOOKUP($A420,'TD SOP+PROFORM'!$A$5:$AD$750,MATCH(R$4,'TD SOP+PROFORM'!$B$2:$AD$2,0)+1,0),0)+IFERROR(VLOOKUP($A420,'TD SOP+PROFORM'!$A$5:$AD$750,MATCH(R$2,'TD SOP+PROFORM'!$B$2:$AD$2,0)+1,0),0)</f>
        <v>0</v>
      </c>
      <c r="S420" s="25">
        <f>IFERROR(VLOOKUP($A420,'TD SOP+PROFORM'!$A$5:$AD$750,MATCH(S$4,'TD SOP+PROFORM'!$B$2:$AD$2,0)+1,0),0)+IFERROR(VLOOKUP($A420,'TD SOP+PROFORM'!$A$5:$AD$750,MATCH(S$2,'TD SOP+PROFORM'!$B$2:$AD$2,0)+1,0),0)</f>
        <v>0</v>
      </c>
      <c r="T420" s="26" t="str">
        <f t="shared" si="98"/>
        <v/>
      </c>
      <c r="U420" s="25">
        <f>IFERROR(VLOOKUP($A420,'TD SOP+PROFORM'!$A$5:$AD$750,MATCH(U$4,'TD SOP+PROFORM'!$B$2:$AD$2,0)+1,0),0)+IFERROR(VLOOKUP($A420,'TD SOP+PROFORM'!$A$5:$AD$750,MATCH(U$2,'TD SOP+PROFORM'!$B$2:$AD$2,0)+1,0),0)</f>
        <v>0</v>
      </c>
      <c r="V420" s="25">
        <f>IFERROR(VLOOKUP($A420,'TD SOP+PROFORM'!$A$5:$AD$750,MATCH(V$4,'TD SOP+PROFORM'!$B$2:$AD$2,0)+1,0),0)+IFERROR(VLOOKUP($A420,'TD SOP+PROFORM'!$A$5:$AD$750,MATCH(V$2,'TD SOP+PROFORM'!$B$2:$AD$2,0)+1,0),0)</f>
        <v>0</v>
      </c>
      <c r="W420" s="26" t="str">
        <f t="shared" si="99"/>
        <v/>
      </c>
      <c r="X420" s="25">
        <f>IFERROR(VLOOKUP($A420,'TD SOP+PROFORM'!$A$5:$AD$750,MATCH(X$4,'TD SOP+PROFORM'!$B$2:$AD$2,0)+1,0),0)+IFERROR(VLOOKUP($A420,'TD SOP+PROFORM'!$A$5:$AD$750,MATCH(X$2,'TD SOP+PROFORM'!$B$2:$AD$2,0)+1,0),0)</f>
        <v>0</v>
      </c>
      <c r="Y420" s="25">
        <f>IFERROR(VLOOKUP($A420,'TD SOP+PROFORM'!$A$5:$AD$750,MATCH(Y$4,'TD SOP+PROFORM'!$B$2:$AD$2,0)+1,0),0)+IFERROR(VLOOKUP($A420,'TD SOP+PROFORM'!$A$5:$AD$750,MATCH(Y$2,'TD SOP+PROFORM'!$B$2:$AD$2,0)+1,0),0)</f>
        <v>0</v>
      </c>
      <c r="Z420" s="26" t="str">
        <f t="shared" si="100"/>
        <v/>
      </c>
      <c r="AA420" s="25">
        <f>IFERROR(VLOOKUP($A420,'TD SOP+PROFORM'!$A$5:$AD$750,MATCH(AA$4,'TD SOP+PROFORM'!$B$2:$AD$2,0)+1,0),0)+IFERROR(VLOOKUP($A420,'TD SOP+PROFORM'!$A$5:$AD$750,MATCH(AA$2,'TD SOP+PROFORM'!$B$2:$AD$2,0)+1,0),0)</f>
        <v>0</v>
      </c>
      <c r="AB420" s="25">
        <f>IFERROR(VLOOKUP($A420,'TD SOP+PROFORM'!$A$5:$AD$750,MATCH(AB$4,'TD SOP+PROFORM'!$B$2:$AD$2,0)+1,0),0)+IFERROR(VLOOKUP($A420,'TD SOP+PROFORM'!$A$5:$AD$750,MATCH(AB$2,'TD SOP+PROFORM'!$B$2:$AD$2,0)+1,0),0)</f>
        <v>0</v>
      </c>
      <c r="AC420" s="26" t="str">
        <f t="shared" si="101"/>
        <v/>
      </c>
      <c r="AD420" s="25">
        <f>IFERROR(VLOOKUP($A420,'TD SOP+PROFORM'!$A$5:$AD$750,MATCH(AD$4,'TD SOP+PROFORM'!$B$2:$AD$2,0)+1,0),0)+IFERROR(VLOOKUP($A420,'TD SOP+PROFORM'!$A$5:$AD$750,MATCH(AD$2,'TD SOP+PROFORM'!$B$2:$AD$2,0)+1,0),0)</f>
        <v>0</v>
      </c>
      <c r="AE420" s="25">
        <f>IFERROR(VLOOKUP($A420,'TD SOP+PROFORM'!$A$5:$AD$750,MATCH(AE$4,'TD SOP+PROFORM'!$B$2:$AD$2,0)+1,0),0)+IFERROR(VLOOKUP($A420,'TD SOP+PROFORM'!$A$5:$AD$750,MATCH(AE$2,'TD SOP+PROFORM'!$B$2:$AD$2,0)+1,0),0)</f>
        <v>0</v>
      </c>
      <c r="AF420" s="26" t="str">
        <f t="shared" si="102"/>
        <v/>
      </c>
      <c r="AG420" s="25">
        <f>IFERROR(VLOOKUP($A420,'TD SOP+PROFORM'!$A$5:$AD$750,MATCH(AG$4,'TD SOP+PROFORM'!$B$2:$AD$2,0)+1,0),0)+IFERROR(VLOOKUP($A420,'TD SOP+PROFORM'!$A$5:$AD$750,MATCH(AG$2,'TD SOP+PROFORM'!$B$2:$AD$2,0)+1,0),0)</f>
        <v>0</v>
      </c>
      <c r="AH420" s="25">
        <f>IFERROR(VLOOKUP($A420,'TD SOP+PROFORM'!$A$5:$AD$750,MATCH(AH$4,'TD SOP+PROFORM'!$B$2:$AD$2,0)+1,0),0)+IFERROR(VLOOKUP($A420,'TD SOP+PROFORM'!$A$5:$AD$750,MATCH(AH$2,'TD SOP+PROFORM'!$B$2:$AD$2,0)+1,0),0)</f>
        <v>0</v>
      </c>
      <c r="AI420" s="26" t="str">
        <f t="shared" si="103"/>
        <v/>
      </c>
      <c r="AJ420" s="25">
        <f>IFERROR(VLOOKUP($A420,'TD SOP+PROFORM'!$A$5:$AD$750,MATCH(AJ$4,'TD SOP+PROFORM'!$B$2:$AD$2,0)+1,0),0)+IFERROR(VLOOKUP($A420,'TD SOP+PROFORM'!$A$5:$AD$750,MATCH(AJ$2,'TD SOP+PROFORM'!$B$2:$AD$2,0)+1,0),0)</f>
        <v>0</v>
      </c>
      <c r="AK420" s="25">
        <f>IFERROR(VLOOKUP($A420,'TD SOP+PROFORM'!$A$5:$AD$750,MATCH(AK$4,'TD SOP+PROFORM'!$B$2:$AD$2,0)+1,0),0)+IFERROR(VLOOKUP($A420,'TD SOP+PROFORM'!$A$5:$AD$750,MATCH(AK$2,'TD SOP+PROFORM'!$B$2:$AD$2,0)+1,0),0)</f>
        <v>0</v>
      </c>
      <c r="AL420" s="26" t="str">
        <f t="shared" si="104"/>
        <v/>
      </c>
      <c r="AM420" s="25">
        <f t="shared" si="106"/>
        <v>0</v>
      </c>
      <c r="AN420" s="25">
        <f t="shared" si="106"/>
        <v>0</v>
      </c>
      <c r="AO420" s="26" t="str">
        <f t="shared" si="105"/>
        <v/>
      </c>
    </row>
    <row r="421" spans="1:41" x14ac:dyDescent="0.35">
      <c r="A421" s="24">
        <f>IF(AND('TD SOP+PROFORM'!A418&lt;&gt;"",'TD SOP+PROFORM'!A418&lt;&gt;"TOTAL"),'TD SOP+PROFORM'!A418,0)</f>
        <v>0</v>
      </c>
      <c r="C421" s="25" t="str">
        <f>IFERROR(VLOOKUP($A421,'TD SOP+PROFORM'!$A$5:$AD$750,MATCH(C$4,'TD SOP+PROFORM'!$B$2:$AT$2,0)+1,0),"")</f>
        <v/>
      </c>
      <c r="D421" s="25" t="str">
        <f>IFERROR(VLOOKUP($A421,'TD SOP+PROFORM'!$A$5:$AD$750,MATCH(D$4,'TD SOP+PROFORM'!$B$2:$AT$2,0)+1,0),"")</f>
        <v/>
      </c>
      <c r="E421" s="26" t="str">
        <f t="shared" si="93"/>
        <v/>
      </c>
      <c r="F421" s="25" t="str">
        <f>IFERROR(VLOOKUP($A421,'TD SOP+PROFORM'!$A$5:$AD$750,MATCH(F$4,'TD SOP+PROFORM'!$B$2:$AT$2,0)+1,0),"")</f>
        <v/>
      </c>
      <c r="G421" s="25" t="str">
        <f>IFERROR(VLOOKUP($A421,'TD SOP+PROFORM'!$A$5:$AD$750,MATCH(G$4,'TD SOP+PROFORM'!$B$2:$AT$2,0)+1,0),"")</f>
        <v/>
      </c>
      <c r="H421" s="26" t="str">
        <f t="shared" si="94"/>
        <v/>
      </c>
      <c r="I421" s="25" t="str">
        <f>IFERROR(VLOOKUP($A421,'TD SOP+PROFORM'!$A$5:$AD$750,MATCH(I$4,'TD SOP+PROFORM'!$B$2:$AT$2,0)+1,0),"")</f>
        <v/>
      </c>
      <c r="J421" s="25" t="str">
        <f>IFERROR(VLOOKUP($A421,'TD SOP+PROFORM'!$A$5:$AD$750,MATCH(J$4,'TD SOP+PROFORM'!$B$2:$AT$2,0)+1,0),"")</f>
        <v/>
      </c>
      <c r="K421" s="26" t="str">
        <f t="shared" si="95"/>
        <v/>
      </c>
      <c r="L421" s="25" t="str">
        <f>IFERROR(VLOOKUP($A421,'TD SOP+PROFORM'!$A$5:$AD$750,MATCH(L$4,'TD SOP+PROFORM'!$B$2:$AT$2,0)+1,0),"")</f>
        <v/>
      </c>
      <c r="M421" s="25" t="str">
        <f>IFERROR(VLOOKUP($A421,'TD SOP+PROFORM'!$A$5:$AD$750,MATCH(M$4,'TD SOP+PROFORM'!$B$2:$AT$2,0)+1,0),"")</f>
        <v/>
      </c>
      <c r="N421" s="26" t="str">
        <f t="shared" si="96"/>
        <v/>
      </c>
      <c r="O421" s="25">
        <f>IFERROR(VLOOKUP($A421,'TD SOP+PROFORM'!$A$5:$AD$750,MATCH(O$4,'TD SOP+PROFORM'!$B$2:$AD$2,0)+1,0),0)+IFERROR(VLOOKUP($A421,'TD SOP+PROFORM'!$A$5:$AD$750,MATCH(O$2,'TD SOP+PROFORM'!$B$2:$AD$2,0)+1,0),0)</f>
        <v>0</v>
      </c>
      <c r="P421" s="25">
        <f>IFERROR(VLOOKUP($A421,'TD SOP+PROFORM'!$A$5:$AD$750,MATCH(P$4,'TD SOP+PROFORM'!$B$2:$AD$2,0)+1,0),0)+IFERROR(VLOOKUP($A421,'TD SOP+PROFORM'!$A$5:$AD$750,MATCH(P$2,'TD SOP+PROFORM'!$B$2:$AD$2,0)+1,0),0)</f>
        <v>0</v>
      </c>
      <c r="Q421" s="26" t="str">
        <f t="shared" si="97"/>
        <v/>
      </c>
      <c r="R421" s="25">
        <f>IFERROR(VLOOKUP($A421,'TD SOP+PROFORM'!$A$5:$AD$750,MATCH(R$4,'TD SOP+PROFORM'!$B$2:$AD$2,0)+1,0),0)+IFERROR(VLOOKUP($A421,'TD SOP+PROFORM'!$A$5:$AD$750,MATCH(R$2,'TD SOP+PROFORM'!$B$2:$AD$2,0)+1,0),0)</f>
        <v>0</v>
      </c>
      <c r="S421" s="25">
        <f>IFERROR(VLOOKUP($A421,'TD SOP+PROFORM'!$A$5:$AD$750,MATCH(S$4,'TD SOP+PROFORM'!$B$2:$AD$2,0)+1,0),0)+IFERROR(VLOOKUP($A421,'TD SOP+PROFORM'!$A$5:$AD$750,MATCH(S$2,'TD SOP+PROFORM'!$B$2:$AD$2,0)+1,0),0)</f>
        <v>0</v>
      </c>
      <c r="T421" s="26" t="str">
        <f t="shared" si="98"/>
        <v/>
      </c>
      <c r="U421" s="25">
        <f>IFERROR(VLOOKUP($A421,'TD SOP+PROFORM'!$A$5:$AD$750,MATCH(U$4,'TD SOP+PROFORM'!$B$2:$AD$2,0)+1,0),0)+IFERROR(VLOOKUP($A421,'TD SOP+PROFORM'!$A$5:$AD$750,MATCH(U$2,'TD SOP+PROFORM'!$B$2:$AD$2,0)+1,0),0)</f>
        <v>0</v>
      </c>
      <c r="V421" s="25">
        <f>IFERROR(VLOOKUP($A421,'TD SOP+PROFORM'!$A$5:$AD$750,MATCH(V$4,'TD SOP+PROFORM'!$B$2:$AD$2,0)+1,0),0)+IFERROR(VLOOKUP($A421,'TD SOP+PROFORM'!$A$5:$AD$750,MATCH(V$2,'TD SOP+PROFORM'!$B$2:$AD$2,0)+1,0),0)</f>
        <v>0</v>
      </c>
      <c r="W421" s="26" t="str">
        <f t="shared" si="99"/>
        <v/>
      </c>
      <c r="X421" s="25">
        <f>IFERROR(VLOOKUP($A421,'TD SOP+PROFORM'!$A$5:$AD$750,MATCH(X$4,'TD SOP+PROFORM'!$B$2:$AD$2,0)+1,0),0)+IFERROR(VLOOKUP($A421,'TD SOP+PROFORM'!$A$5:$AD$750,MATCH(X$2,'TD SOP+PROFORM'!$B$2:$AD$2,0)+1,0),0)</f>
        <v>0</v>
      </c>
      <c r="Y421" s="25">
        <f>IFERROR(VLOOKUP($A421,'TD SOP+PROFORM'!$A$5:$AD$750,MATCH(Y$4,'TD SOP+PROFORM'!$B$2:$AD$2,0)+1,0),0)+IFERROR(VLOOKUP($A421,'TD SOP+PROFORM'!$A$5:$AD$750,MATCH(Y$2,'TD SOP+PROFORM'!$B$2:$AD$2,0)+1,0),0)</f>
        <v>0</v>
      </c>
      <c r="Z421" s="26" t="str">
        <f t="shared" si="100"/>
        <v/>
      </c>
      <c r="AA421" s="25">
        <f>IFERROR(VLOOKUP($A421,'TD SOP+PROFORM'!$A$5:$AD$750,MATCH(AA$4,'TD SOP+PROFORM'!$B$2:$AD$2,0)+1,0),0)+IFERROR(VLOOKUP($A421,'TD SOP+PROFORM'!$A$5:$AD$750,MATCH(AA$2,'TD SOP+PROFORM'!$B$2:$AD$2,0)+1,0),0)</f>
        <v>0</v>
      </c>
      <c r="AB421" s="25">
        <f>IFERROR(VLOOKUP($A421,'TD SOP+PROFORM'!$A$5:$AD$750,MATCH(AB$4,'TD SOP+PROFORM'!$B$2:$AD$2,0)+1,0),0)+IFERROR(VLOOKUP($A421,'TD SOP+PROFORM'!$A$5:$AD$750,MATCH(AB$2,'TD SOP+PROFORM'!$B$2:$AD$2,0)+1,0),0)</f>
        <v>0</v>
      </c>
      <c r="AC421" s="26" t="str">
        <f t="shared" si="101"/>
        <v/>
      </c>
      <c r="AD421" s="25">
        <f>IFERROR(VLOOKUP($A421,'TD SOP+PROFORM'!$A$5:$AD$750,MATCH(AD$4,'TD SOP+PROFORM'!$B$2:$AD$2,0)+1,0),0)+IFERROR(VLOOKUP($A421,'TD SOP+PROFORM'!$A$5:$AD$750,MATCH(AD$2,'TD SOP+PROFORM'!$B$2:$AD$2,0)+1,0),0)</f>
        <v>0</v>
      </c>
      <c r="AE421" s="25">
        <f>IFERROR(VLOOKUP($A421,'TD SOP+PROFORM'!$A$5:$AD$750,MATCH(AE$4,'TD SOP+PROFORM'!$B$2:$AD$2,0)+1,0),0)+IFERROR(VLOOKUP($A421,'TD SOP+PROFORM'!$A$5:$AD$750,MATCH(AE$2,'TD SOP+PROFORM'!$B$2:$AD$2,0)+1,0),0)</f>
        <v>0</v>
      </c>
      <c r="AF421" s="26" t="str">
        <f t="shared" si="102"/>
        <v/>
      </c>
      <c r="AG421" s="25">
        <f>IFERROR(VLOOKUP($A421,'TD SOP+PROFORM'!$A$5:$AD$750,MATCH(AG$4,'TD SOP+PROFORM'!$B$2:$AD$2,0)+1,0),0)+IFERROR(VLOOKUP($A421,'TD SOP+PROFORM'!$A$5:$AD$750,MATCH(AG$2,'TD SOP+PROFORM'!$B$2:$AD$2,0)+1,0),0)</f>
        <v>0</v>
      </c>
      <c r="AH421" s="25">
        <f>IFERROR(VLOOKUP($A421,'TD SOP+PROFORM'!$A$5:$AD$750,MATCH(AH$4,'TD SOP+PROFORM'!$B$2:$AD$2,0)+1,0),0)+IFERROR(VLOOKUP($A421,'TD SOP+PROFORM'!$A$5:$AD$750,MATCH(AH$2,'TD SOP+PROFORM'!$B$2:$AD$2,0)+1,0),0)</f>
        <v>0</v>
      </c>
      <c r="AI421" s="26" t="str">
        <f t="shared" si="103"/>
        <v/>
      </c>
      <c r="AJ421" s="25">
        <f>IFERROR(VLOOKUP($A421,'TD SOP+PROFORM'!$A$5:$AD$750,MATCH(AJ$4,'TD SOP+PROFORM'!$B$2:$AD$2,0)+1,0),0)+IFERROR(VLOOKUP($A421,'TD SOP+PROFORM'!$A$5:$AD$750,MATCH(AJ$2,'TD SOP+PROFORM'!$B$2:$AD$2,0)+1,0),0)</f>
        <v>0</v>
      </c>
      <c r="AK421" s="25">
        <f>IFERROR(VLOOKUP($A421,'TD SOP+PROFORM'!$A$5:$AD$750,MATCH(AK$4,'TD SOP+PROFORM'!$B$2:$AD$2,0)+1,0),0)+IFERROR(VLOOKUP($A421,'TD SOP+PROFORM'!$A$5:$AD$750,MATCH(AK$2,'TD SOP+PROFORM'!$B$2:$AD$2,0)+1,0),0)</f>
        <v>0</v>
      </c>
      <c r="AL421" s="26" t="str">
        <f t="shared" si="104"/>
        <v/>
      </c>
      <c r="AM421" s="25">
        <f t="shared" si="106"/>
        <v>0</v>
      </c>
      <c r="AN421" s="25">
        <f t="shared" si="106"/>
        <v>0</v>
      </c>
      <c r="AO421" s="26" t="str">
        <f t="shared" si="105"/>
        <v/>
      </c>
    </row>
    <row r="422" spans="1:41" x14ac:dyDescent="0.35">
      <c r="A422" s="24">
        <f>IF(AND('TD SOP+PROFORM'!A419&lt;&gt;"",'TD SOP+PROFORM'!A419&lt;&gt;"TOTAL"),'TD SOP+PROFORM'!A419,0)</f>
        <v>0</v>
      </c>
      <c r="C422" s="25" t="str">
        <f>IFERROR(VLOOKUP($A422,'TD SOP+PROFORM'!$A$5:$AD$750,MATCH(C$4,'TD SOP+PROFORM'!$B$2:$AT$2,0)+1,0),"")</f>
        <v/>
      </c>
      <c r="D422" s="25" t="str">
        <f>IFERROR(VLOOKUP($A422,'TD SOP+PROFORM'!$A$5:$AD$750,MATCH(D$4,'TD SOP+PROFORM'!$B$2:$AT$2,0)+1,0),"")</f>
        <v/>
      </c>
      <c r="E422" s="26" t="str">
        <f t="shared" si="93"/>
        <v/>
      </c>
      <c r="F422" s="25" t="str">
        <f>IFERROR(VLOOKUP($A422,'TD SOP+PROFORM'!$A$5:$AD$750,MATCH(F$4,'TD SOP+PROFORM'!$B$2:$AT$2,0)+1,0),"")</f>
        <v/>
      </c>
      <c r="G422" s="25" t="str">
        <f>IFERROR(VLOOKUP($A422,'TD SOP+PROFORM'!$A$5:$AD$750,MATCH(G$4,'TD SOP+PROFORM'!$B$2:$AT$2,0)+1,0),"")</f>
        <v/>
      </c>
      <c r="H422" s="26" t="str">
        <f t="shared" si="94"/>
        <v/>
      </c>
      <c r="I422" s="25" t="str">
        <f>IFERROR(VLOOKUP($A422,'TD SOP+PROFORM'!$A$5:$AD$750,MATCH(I$4,'TD SOP+PROFORM'!$B$2:$AT$2,0)+1,0),"")</f>
        <v/>
      </c>
      <c r="J422" s="25" t="str">
        <f>IFERROR(VLOOKUP($A422,'TD SOP+PROFORM'!$A$5:$AD$750,MATCH(J$4,'TD SOP+PROFORM'!$B$2:$AT$2,0)+1,0),"")</f>
        <v/>
      </c>
      <c r="K422" s="26" t="str">
        <f t="shared" si="95"/>
        <v/>
      </c>
      <c r="L422" s="25" t="str">
        <f>IFERROR(VLOOKUP($A422,'TD SOP+PROFORM'!$A$5:$AD$750,MATCH(L$4,'TD SOP+PROFORM'!$B$2:$AT$2,0)+1,0),"")</f>
        <v/>
      </c>
      <c r="M422" s="25" t="str">
        <f>IFERROR(VLOOKUP($A422,'TD SOP+PROFORM'!$A$5:$AD$750,MATCH(M$4,'TD SOP+PROFORM'!$B$2:$AT$2,0)+1,0),"")</f>
        <v/>
      </c>
      <c r="N422" s="26" t="str">
        <f t="shared" si="96"/>
        <v/>
      </c>
      <c r="O422" s="25">
        <f>IFERROR(VLOOKUP($A422,'TD SOP+PROFORM'!$A$5:$AD$750,MATCH(O$4,'TD SOP+PROFORM'!$B$2:$AD$2,0)+1,0),0)+IFERROR(VLOOKUP($A422,'TD SOP+PROFORM'!$A$5:$AD$750,MATCH(O$2,'TD SOP+PROFORM'!$B$2:$AD$2,0)+1,0),0)</f>
        <v>0</v>
      </c>
      <c r="P422" s="25">
        <f>IFERROR(VLOOKUP($A422,'TD SOP+PROFORM'!$A$5:$AD$750,MATCH(P$4,'TD SOP+PROFORM'!$B$2:$AD$2,0)+1,0),0)+IFERROR(VLOOKUP($A422,'TD SOP+PROFORM'!$A$5:$AD$750,MATCH(P$2,'TD SOP+PROFORM'!$B$2:$AD$2,0)+1,0),0)</f>
        <v>0</v>
      </c>
      <c r="Q422" s="26" t="str">
        <f t="shared" si="97"/>
        <v/>
      </c>
      <c r="R422" s="25">
        <f>IFERROR(VLOOKUP($A422,'TD SOP+PROFORM'!$A$5:$AD$750,MATCH(R$4,'TD SOP+PROFORM'!$B$2:$AD$2,0)+1,0),0)+IFERROR(VLOOKUP($A422,'TD SOP+PROFORM'!$A$5:$AD$750,MATCH(R$2,'TD SOP+PROFORM'!$B$2:$AD$2,0)+1,0),0)</f>
        <v>0</v>
      </c>
      <c r="S422" s="25">
        <f>IFERROR(VLOOKUP($A422,'TD SOP+PROFORM'!$A$5:$AD$750,MATCH(S$4,'TD SOP+PROFORM'!$B$2:$AD$2,0)+1,0),0)+IFERROR(VLOOKUP($A422,'TD SOP+PROFORM'!$A$5:$AD$750,MATCH(S$2,'TD SOP+PROFORM'!$B$2:$AD$2,0)+1,0),0)</f>
        <v>0</v>
      </c>
      <c r="T422" s="26" t="str">
        <f t="shared" si="98"/>
        <v/>
      </c>
      <c r="U422" s="25">
        <f>IFERROR(VLOOKUP($A422,'TD SOP+PROFORM'!$A$5:$AD$750,MATCH(U$4,'TD SOP+PROFORM'!$B$2:$AD$2,0)+1,0),0)+IFERROR(VLOOKUP($A422,'TD SOP+PROFORM'!$A$5:$AD$750,MATCH(U$2,'TD SOP+PROFORM'!$B$2:$AD$2,0)+1,0),0)</f>
        <v>0</v>
      </c>
      <c r="V422" s="25">
        <f>IFERROR(VLOOKUP($A422,'TD SOP+PROFORM'!$A$5:$AD$750,MATCH(V$4,'TD SOP+PROFORM'!$B$2:$AD$2,0)+1,0),0)+IFERROR(VLOOKUP($A422,'TD SOP+PROFORM'!$A$5:$AD$750,MATCH(V$2,'TD SOP+PROFORM'!$B$2:$AD$2,0)+1,0),0)</f>
        <v>0</v>
      </c>
      <c r="W422" s="26" t="str">
        <f t="shared" si="99"/>
        <v/>
      </c>
      <c r="X422" s="25">
        <f>IFERROR(VLOOKUP($A422,'TD SOP+PROFORM'!$A$5:$AD$750,MATCH(X$4,'TD SOP+PROFORM'!$B$2:$AD$2,0)+1,0),0)+IFERROR(VLOOKUP($A422,'TD SOP+PROFORM'!$A$5:$AD$750,MATCH(X$2,'TD SOP+PROFORM'!$B$2:$AD$2,0)+1,0),0)</f>
        <v>0</v>
      </c>
      <c r="Y422" s="25">
        <f>IFERROR(VLOOKUP($A422,'TD SOP+PROFORM'!$A$5:$AD$750,MATCH(Y$4,'TD SOP+PROFORM'!$B$2:$AD$2,0)+1,0),0)+IFERROR(VLOOKUP($A422,'TD SOP+PROFORM'!$A$5:$AD$750,MATCH(Y$2,'TD SOP+PROFORM'!$B$2:$AD$2,0)+1,0),0)</f>
        <v>0</v>
      </c>
      <c r="Z422" s="26" t="str">
        <f t="shared" si="100"/>
        <v/>
      </c>
      <c r="AA422" s="25">
        <f>IFERROR(VLOOKUP($A422,'TD SOP+PROFORM'!$A$5:$AD$750,MATCH(AA$4,'TD SOP+PROFORM'!$B$2:$AD$2,0)+1,0),0)+IFERROR(VLOOKUP($A422,'TD SOP+PROFORM'!$A$5:$AD$750,MATCH(AA$2,'TD SOP+PROFORM'!$B$2:$AD$2,0)+1,0),0)</f>
        <v>0</v>
      </c>
      <c r="AB422" s="25">
        <f>IFERROR(VLOOKUP($A422,'TD SOP+PROFORM'!$A$5:$AD$750,MATCH(AB$4,'TD SOP+PROFORM'!$B$2:$AD$2,0)+1,0),0)+IFERROR(VLOOKUP($A422,'TD SOP+PROFORM'!$A$5:$AD$750,MATCH(AB$2,'TD SOP+PROFORM'!$B$2:$AD$2,0)+1,0),0)</f>
        <v>0</v>
      </c>
      <c r="AC422" s="26" t="str">
        <f t="shared" si="101"/>
        <v/>
      </c>
      <c r="AD422" s="25">
        <f>IFERROR(VLOOKUP($A422,'TD SOP+PROFORM'!$A$5:$AD$750,MATCH(AD$4,'TD SOP+PROFORM'!$B$2:$AD$2,0)+1,0),0)+IFERROR(VLOOKUP($A422,'TD SOP+PROFORM'!$A$5:$AD$750,MATCH(AD$2,'TD SOP+PROFORM'!$B$2:$AD$2,0)+1,0),0)</f>
        <v>0</v>
      </c>
      <c r="AE422" s="25">
        <f>IFERROR(VLOOKUP($A422,'TD SOP+PROFORM'!$A$5:$AD$750,MATCH(AE$4,'TD SOP+PROFORM'!$B$2:$AD$2,0)+1,0),0)+IFERROR(VLOOKUP($A422,'TD SOP+PROFORM'!$A$5:$AD$750,MATCH(AE$2,'TD SOP+PROFORM'!$B$2:$AD$2,0)+1,0),0)</f>
        <v>0</v>
      </c>
      <c r="AF422" s="26" t="str">
        <f t="shared" si="102"/>
        <v/>
      </c>
      <c r="AG422" s="25">
        <f>IFERROR(VLOOKUP($A422,'TD SOP+PROFORM'!$A$5:$AD$750,MATCH(AG$4,'TD SOP+PROFORM'!$B$2:$AD$2,0)+1,0),0)+IFERROR(VLOOKUP($A422,'TD SOP+PROFORM'!$A$5:$AD$750,MATCH(AG$2,'TD SOP+PROFORM'!$B$2:$AD$2,0)+1,0),0)</f>
        <v>0</v>
      </c>
      <c r="AH422" s="25">
        <f>IFERROR(VLOOKUP($A422,'TD SOP+PROFORM'!$A$5:$AD$750,MATCH(AH$4,'TD SOP+PROFORM'!$B$2:$AD$2,0)+1,0),0)+IFERROR(VLOOKUP($A422,'TD SOP+PROFORM'!$A$5:$AD$750,MATCH(AH$2,'TD SOP+PROFORM'!$B$2:$AD$2,0)+1,0),0)</f>
        <v>0</v>
      </c>
      <c r="AI422" s="26" t="str">
        <f t="shared" si="103"/>
        <v/>
      </c>
      <c r="AJ422" s="25">
        <f>IFERROR(VLOOKUP($A422,'TD SOP+PROFORM'!$A$5:$AD$750,MATCH(AJ$4,'TD SOP+PROFORM'!$B$2:$AD$2,0)+1,0),0)+IFERROR(VLOOKUP($A422,'TD SOP+PROFORM'!$A$5:$AD$750,MATCH(AJ$2,'TD SOP+PROFORM'!$B$2:$AD$2,0)+1,0),0)</f>
        <v>0</v>
      </c>
      <c r="AK422" s="25">
        <f>IFERROR(VLOOKUP($A422,'TD SOP+PROFORM'!$A$5:$AD$750,MATCH(AK$4,'TD SOP+PROFORM'!$B$2:$AD$2,0)+1,0),0)+IFERROR(VLOOKUP($A422,'TD SOP+PROFORM'!$A$5:$AD$750,MATCH(AK$2,'TD SOP+PROFORM'!$B$2:$AD$2,0)+1,0),0)</f>
        <v>0</v>
      </c>
      <c r="AL422" s="26" t="str">
        <f t="shared" si="104"/>
        <v/>
      </c>
      <c r="AM422" s="25">
        <f t="shared" si="106"/>
        <v>0</v>
      </c>
      <c r="AN422" s="25">
        <f t="shared" si="106"/>
        <v>0</v>
      </c>
      <c r="AO422" s="26" t="str">
        <f t="shared" si="105"/>
        <v/>
      </c>
    </row>
    <row r="423" spans="1:41" x14ac:dyDescent="0.35">
      <c r="A423" s="24">
        <f>IF(AND('TD SOP+PROFORM'!A420&lt;&gt;"",'TD SOP+PROFORM'!A420&lt;&gt;"TOTAL"),'TD SOP+PROFORM'!A420,0)</f>
        <v>0</v>
      </c>
      <c r="C423" s="25" t="str">
        <f>IFERROR(VLOOKUP($A423,'TD SOP+PROFORM'!$A$5:$AD$750,MATCH(C$4,'TD SOP+PROFORM'!$B$2:$AT$2,0)+1,0),"")</f>
        <v/>
      </c>
      <c r="D423" s="25" t="str">
        <f>IFERROR(VLOOKUP($A423,'TD SOP+PROFORM'!$A$5:$AD$750,MATCH(D$4,'TD SOP+PROFORM'!$B$2:$AT$2,0)+1,0),"")</f>
        <v/>
      </c>
      <c r="E423" s="26" t="str">
        <f t="shared" si="93"/>
        <v/>
      </c>
      <c r="F423" s="25" t="str">
        <f>IFERROR(VLOOKUP($A423,'TD SOP+PROFORM'!$A$5:$AD$750,MATCH(F$4,'TD SOP+PROFORM'!$B$2:$AT$2,0)+1,0),"")</f>
        <v/>
      </c>
      <c r="G423" s="25" t="str">
        <f>IFERROR(VLOOKUP($A423,'TD SOP+PROFORM'!$A$5:$AD$750,MATCH(G$4,'TD SOP+PROFORM'!$B$2:$AT$2,0)+1,0),"")</f>
        <v/>
      </c>
      <c r="H423" s="26" t="str">
        <f t="shared" si="94"/>
        <v/>
      </c>
      <c r="I423" s="25" t="str">
        <f>IFERROR(VLOOKUP($A423,'TD SOP+PROFORM'!$A$5:$AD$750,MATCH(I$4,'TD SOP+PROFORM'!$B$2:$AT$2,0)+1,0),"")</f>
        <v/>
      </c>
      <c r="J423" s="25" t="str">
        <f>IFERROR(VLOOKUP($A423,'TD SOP+PROFORM'!$A$5:$AD$750,MATCH(J$4,'TD SOP+PROFORM'!$B$2:$AT$2,0)+1,0),"")</f>
        <v/>
      </c>
      <c r="K423" s="26" t="str">
        <f t="shared" si="95"/>
        <v/>
      </c>
      <c r="L423" s="25" t="str">
        <f>IFERROR(VLOOKUP($A423,'TD SOP+PROFORM'!$A$5:$AD$750,MATCH(L$4,'TD SOP+PROFORM'!$B$2:$AT$2,0)+1,0),"")</f>
        <v/>
      </c>
      <c r="M423" s="25" t="str">
        <f>IFERROR(VLOOKUP($A423,'TD SOP+PROFORM'!$A$5:$AD$750,MATCH(M$4,'TD SOP+PROFORM'!$B$2:$AT$2,0)+1,0),"")</f>
        <v/>
      </c>
      <c r="N423" s="26" t="str">
        <f t="shared" si="96"/>
        <v/>
      </c>
      <c r="O423" s="25">
        <f>IFERROR(VLOOKUP($A423,'TD SOP+PROFORM'!$A$5:$AD$750,MATCH(O$4,'TD SOP+PROFORM'!$B$2:$AD$2,0)+1,0),0)+IFERROR(VLOOKUP($A423,'TD SOP+PROFORM'!$A$5:$AD$750,MATCH(O$2,'TD SOP+PROFORM'!$B$2:$AD$2,0)+1,0),0)</f>
        <v>0</v>
      </c>
      <c r="P423" s="25">
        <f>IFERROR(VLOOKUP($A423,'TD SOP+PROFORM'!$A$5:$AD$750,MATCH(P$4,'TD SOP+PROFORM'!$B$2:$AD$2,0)+1,0),0)+IFERROR(VLOOKUP($A423,'TD SOP+PROFORM'!$A$5:$AD$750,MATCH(P$2,'TD SOP+PROFORM'!$B$2:$AD$2,0)+1,0),0)</f>
        <v>0</v>
      </c>
      <c r="Q423" s="26" t="str">
        <f t="shared" si="97"/>
        <v/>
      </c>
      <c r="R423" s="25">
        <f>IFERROR(VLOOKUP($A423,'TD SOP+PROFORM'!$A$5:$AD$750,MATCH(R$4,'TD SOP+PROFORM'!$B$2:$AD$2,0)+1,0),0)+IFERROR(VLOOKUP($A423,'TD SOP+PROFORM'!$A$5:$AD$750,MATCH(R$2,'TD SOP+PROFORM'!$B$2:$AD$2,0)+1,0),0)</f>
        <v>0</v>
      </c>
      <c r="S423" s="25">
        <f>IFERROR(VLOOKUP($A423,'TD SOP+PROFORM'!$A$5:$AD$750,MATCH(S$4,'TD SOP+PROFORM'!$B$2:$AD$2,0)+1,0),0)+IFERROR(VLOOKUP($A423,'TD SOP+PROFORM'!$A$5:$AD$750,MATCH(S$2,'TD SOP+PROFORM'!$B$2:$AD$2,0)+1,0),0)</f>
        <v>0</v>
      </c>
      <c r="T423" s="26" t="str">
        <f t="shared" si="98"/>
        <v/>
      </c>
      <c r="U423" s="25">
        <f>IFERROR(VLOOKUP($A423,'TD SOP+PROFORM'!$A$5:$AD$750,MATCH(U$4,'TD SOP+PROFORM'!$B$2:$AD$2,0)+1,0),0)+IFERROR(VLOOKUP($A423,'TD SOP+PROFORM'!$A$5:$AD$750,MATCH(U$2,'TD SOP+PROFORM'!$B$2:$AD$2,0)+1,0),0)</f>
        <v>0</v>
      </c>
      <c r="V423" s="25">
        <f>IFERROR(VLOOKUP($A423,'TD SOP+PROFORM'!$A$5:$AD$750,MATCH(V$4,'TD SOP+PROFORM'!$B$2:$AD$2,0)+1,0),0)+IFERROR(VLOOKUP($A423,'TD SOP+PROFORM'!$A$5:$AD$750,MATCH(V$2,'TD SOP+PROFORM'!$B$2:$AD$2,0)+1,0),0)</f>
        <v>0</v>
      </c>
      <c r="W423" s="26" t="str">
        <f t="shared" si="99"/>
        <v/>
      </c>
      <c r="X423" s="25">
        <f>IFERROR(VLOOKUP($A423,'TD SOP+PROFORM'!$A$5:$AD$750,MATCH(X$4,'TD SOP+PROFORM'!$B$2:$AD$2,0)+1,0),0)+IFERROR(VLOOKUP($A423,'TD SOP+PROFORM'!$A$5:$AD$750,MATCH(X$2,'TD SOP+PROFORM'!$B$2:$AD$2,0)+1,0),0)</f>
        <v>0</v>
      </c>
      <c r="Y423" s="25">
        <f>IFERROR(VLOOKUP($A423,'TD SOP+PROFORM'!$A$5:$AD$750,MATCH(Y$4,'TD SOP+PROFORM'!$B$2:$AD$2,0)+1,0),0)+IFERROR(VLOOKUP($A423,'TD SOP+PROFORM'!$A$5:$AD$750,MATCH(Y$2,'TD SOP+PROFORM'!$B$2:$AD$2,0)+1,0),0)</f>
        <v>0</v>
      </c>
      <c r="Z423" s="26" t="str">
        <f t="shared" si="100"/>
        <v/>
      </c>
      <c r="AA423" s="25">
        <f>IFERROR(VLOOKUP($A423,'TD SOP+PROFORM'!$A$5:$AD$750,MATCH(AA$4,'TD SOP+PROFORM'!$B$2:$AD$2,0)+1,0),0)+IFERROR(VLOOKUP($A423,'TD SOP+PROFORM'!$A$5:$AD$750,MATCH(AA$2,'TD SOP+PROFORM'!$B$2:$AD$2,0)+1,0),0)</f>
        <v>0</v>
      </c>
      <c r="AB423" s="25">
        <f>IFERROR(VLOOKUP($A423,'TD SOP+PROFORM'!$A$5:$AD$750,MATCH(AB$4,'TD SOP+PROFORM'!$B$2:$AD$2,0)+1,0),0)+IFERROR(VLOOKUP($A423,'TD SOP+PROFORM'!$A$5:$AD$750,MATCH(AB$2,'TD SOP+PROFORM'!$B$2:$AD$2,0)+1,0),0)</f>
        <v>0</v>
      </c>
      <c r="AC423" s="26" t="str">
        <f t="shared" si="101"/>
        <v/>
      </c>
      <c r="AD423" s="25">
        <f>IFERROR(VLOOKUP($A423,'TD SOP+PROFORM'!$A$5:$AD$750,MATCH(AD$4,'TD SOP+PROFORM'!$B$2:$AD$2,0)+1,0),0)+IFERROR(VLOOKUP($A423,'TD SOP+PROFORM'!$A$5:$AD$750,MATCH(AD$2,'TD SOP+PROFORM'!$B$2:$AD$2,0)+1,0),0)</f>
        <v>0</v>
      </c>
      <c r="AE423" s="25">
        <f>IFERROR(VLOOKUP($A423,'TD SOP+PROFORM'!$A$5:$AD$750,MATCH(AE$4,'TD SOP+PROFORM'!$B$2:$AD$2,0)+1,0),0)+IFERROR(VLOOKUP($A423,'TD SOP+PROFORM'!$A$5:$AD$750,MATCH(AE$2,'TD SOP+PROFORM'!$B$2:$AD$2,0)+1,0),0)</f>
        <v>0</v>
      </c>
      <c r="AF423" s="26" t="str">
        <f t="shared" si="102"/>
        <v/>
      </c>
      <c r="AG423" s="25">
        <f>IFERROR(VLOOKUP($A423,'TD SOP+PROFORM'!$A$5:$AD$750,MATCH(AG$4,'TD SOP+PROFORM'!$B$2:$AD$2,0)+1,0),0)+IFERROR(VLOOKUP($A423,'TD SOP+PROFORM'!$A$5:$AD$750,MATCH(AG$2,'TD SOP+PROFORM'!$B$2:$AD$2,0)+1,0),0)</f>
        <v>0</v>
      </c>
      <c r="AH423" s="25">
        <f>IFERROR(VLOOKUP($A423,'TD SOP+PROFORM'!$A$5:$AD$750,MATCH(AH$4,'TD SOP+PROFORM'!$B$2:$AD$2,0)+1,0),0)+IFERROR(VLOOKUP($A423,'TD SOP+PROFORM'!$A$5:$AD$750,MATCH(AH$2,'TD SOP+PROFORM'!$B$2:$AD$2,0)+1,0),0)</f>
        <v>0</v>
      </c>
      <c r="AI423" s="26" t="str">
        <f t="shared" si="103"/>
        <v/>
      </c>
      <c r="AJ423" s="25">
        <f>IFERROR(VLOOKUP($A423,'TD SOP+PROFORM'!$A$5:$AD$750,MATCH(AJ$4,'TD SOP+PROFORM'!$B$2:$AD$2,0)+1,0),0)+IFERROR(VLOOKUP($A423,'TD SOP+PROFORM'!$A$5:$AD$750,MATCH(AJ$2,'TD SOP+PROFORM'!$B$2:$AD$2,0)+1,0),0)</f>
        <v>0</v>
      </c>
      <c r="AK423" s="25">
        <f>IFERROR(VLOOKUP($A423,'TD SOP+PROFORM'!$A$5:$AD$750,MATCH(AK$4,'TD SOP+PROFORM'!$B$2:$AD$2,0)+1,0),0)+IFERROR(VLOOKUP($A423,'TD SOP+PROFORM'!$A$5:$AD$750,MATCH(AK$2,'TD SOP+PROFORM'!$B$2:$AD$2,0)+1,0),0)</f>
        <v>0</v>
      </c>
      <c r="AL423" s="26" t="str">
        <f t="shared" si="104"/>
        <v/>
      </c>
      <c r="AM423" s="25">
        <f t="shared" si="106"/>
        <v>0</v>
      </c>
      <c r="AN423" s="25">
        <f t="shared" si="106"/>
        <v>0</v>
      </c>
      <c r="AO423" s="26" t="str">
        <f t="shared" si="105"/>
        <v/>
      </c>
    </row>
    <row r="424" spans="1:41" x14ac:dyDescent="0.35">
      <c r="A424" s="24">
        <f>IF(AND('TD SOP+PROFORM'!A421&lt;&gt;"",'TD SOP+PROFORM'!A421&lt;&gt;"TOTAL"),'TD SOP+PROFORM'!A421,0)</f>
        <v>0</v>
      </c>
      <c r="C424" s="25" t="str">
        <f>IFERROR(VLOOKUP($A424,'TD SOP+PROFORM'!$A$5:$AD$750,MATCH(C$4,'TD SOP+PROFORM'!$B$2:$AT$2,0)+1,0),"")</f>
        <v/>
      </c>
      <c r="D424" s="25" t="str">
        <f>IFERROR(VLOOKUP($A424,'TD SOP+PROFORM'!$A$5:$AD$750,MATCH(D$4,'TD SOP+PROFORM'!$B$2:$AT$2,0)+1,0),"")</f>
        <v/>
      </c>
      <c r="E424" s="26" t="str">
        <f t="shared" si="93"/>
        <v/>
      </c>
      <c r="F424" s="25" t="str">
        <f>IFERROR(VLOOKUP($A424,'TD SOP+PROFORM'!$A$5:$AD$750,MATCH(F$4,'TD SOP+PROFORM'!$B$2:$AT$2,0)+1,0),"")</f>
        <v/>
      </c>
      <c r="G424" s="25" t="str">
        <f>IFERROR(VLOOKUP($A424,'TD SOP+PROFORM'!$A$5:$AD$750,MATCH(G$4,'TD SOP+PROFORM'!$B$2:$AT$2,0)+1,0),"")</f>
        <v/>
      </c>
      <c r="H424" s="26" t="str">
        <f t="shared" si="94"/>
        <v/>
      </c>
      <c r="I424" s="25" t="str">
        <f>IFERROR(VLOOKUP($A424,'TD SOP+PROFORM'!$A$5:$AD$750,MATCH(I$4,'TD SOP+PROFORM'!$B$2:$AT$2,0)+1,0),"")</f>
        <v/>
      </c>
      <c r="J424" s="25" t="str">
        <f>IFERROR(VLOOKUP($A424,'TD SOP+PROFORM'!$A$5:$AD$750,MATCH(J$4,'TD SOP+PROFORM'!$B$2:$AT$2,0)+1,0),"")</f>
        <v/>
      </c>
      <c r="K424" s="26" t="str">
        <f t="shared" si="95"/>
        <v/>
      </c>
      <c r="L424" s="25" t="str">
        <f>IFERROR(VLOOKUP($A424,'TD SOP+PROFORM'!$A$5:$AD$750,MATCH(L$4,'TD SOP+PROFORM'!$B$2:$AT$2,0)+1,0),"")</f>
        <v/>
      </c>
      <c r="M424" s="25" t="str">
        <f>IFERROR(VLOOKUP($A424,'TD SOP+PROFORM'!$A$5:$AD$750,MATCH(M$4,'TD SOP+PROFORM'!$B$2:$AT$2,0)+1,0),"")</f>
        <v/>
      </c>
      <c r="N424" s="26" t="str">
        <f t="shared" si="96"/>
        <v/>
      </c>
      <c r="O424" s="25">
        <f>IFERROR(VLOOKUP($A424,'TD SOP+PROFORM'!$A$5:$AD$750,MATCH(O$4,'TD SOP+PROFORM'!$B$2:$AD$2,0)+1,0),0)+IFERROR(VLOOKUP($A424,'TD SOP+PROFORM'!$A$5:$AD$750,MATCH(O$2,'TD SOP+PROFORM'!$B$2:$AD$2,0)+1,0),0)</f>
        <v>0</v>
      </c>
      <c r="P424" s="25">
        <f>IFERROR(VLOOKUP($A424,'TD SOP+PROFORM'!$A$5:$AD$750,MATCH(P$4,'TD SOP+PROFORM'!$B$2:$AD$2,0)+1,0),0)+IFERROR(VLOOKUP($A424,'TD SOP+PROFORM'!$A$5:$AD$750,MATCH(P$2,'TD SOP+PROFORM'!$B$2:$AD$2,0)+1,0),0)</f>
        <v>0</v>
      </c>
      <c r="Q424" s="26" t="str">
        <f t="shared" si="97"/>
        <v/>
      </c>
      <c r="R424" s="25">
        <f>IFERROR(VLOOKUP($A424,'TD SOP+PROFORM'!$A$5:$AD$750,MATCH(R$4,'TD SOP+PROFORM'!$B$2:$AD$2,0)+1,0),0)+IFERROR(VLOOKUP($A424,'TD SOP+PROFORM'!$A$5:$AD$750,MATCH(R$2,'TD SOP+PROFORM'!$B$2:$AD$2,0)+1,0),0)</f>
        <v>0</v>
      </c>
      <c r="S424" s="25">
        <f>IFERROR(VLOOKUP($A424,'TD SOP+PROFORM'!$A$5:$AD$750,MATCH(S$4,'TD SOP+PROFORM'!$B$2:$AD$2,0)+1,0),0)+IFERROR(VLOOKUP($A424,'TD SOP+PROFORM'!$A$5:$AD$750,MATCH(S$2,'TD SOP+PROFORM'!$B$2:$AD$2,0)+1,0),0)</f>
        <v>0</v>
      </c>
      <c r="T424" s="26" t="str">
        <f t="shared" si="98"/>
        <v/>
      </c>
      <c r="U424" s="25">
        <f>IFERROR(VLOOKUP($A424,'TD SOP+PROFORM'!$A$5:$AD$750,MATCH(U$4,'TD SOP+PROFORM'!$B$2:$AD$2,0)+1,0),0)+IFERROR(VLOOKUP($A424,'TD SOP+PROFORM'!$A$5:$AD$750,MATCH(U$2,'TD SOP+PROFORM'!$B$2:$AD$2,0)+1,0),0)</f>
        <v>0</v>
      </c>
      <c r="V424" s="25">
        <f>IFERROR(VLOOKUP($A424,'TD SOP+PROFORM'!$A$5:$AD$750,MATCH(V$4,'TD SOP+PROFORM'!$B$2:$AD$2,0)+1,0),0)+IFERROR(VLOOKUP($A424,'TD SOP+PROFORM'!$A$5:$AD$750,MATCH(V$2,'TD SOP+PROFORM'!$B$2:$AD$2,0)+1,0),0)</f>
        <v>0</v>
      </c>
      <c r="W424" s="26" t="str">
        <f t="shared" si="99"/>
        <v/>
      </c>
      <c r="X424" s="25">
        <f>IFERROR(VLOOKUP($A424,'TD SOP+PROFORM'!$A$5:$AD$750,MATCH(X$4,'TD SOP+PROFORM'!$B$2:$AD$2,0)+1,0),0)+IFERROR(VLOOKUP($A424,'TD SOP+PROFORM'!$A$5:$AD$750,MATCH(X$2,'TD SOP+PROFORM'!$B$2:$AD$2,0)+1,0),0)</f>
        <v>0</v>
      </c>
      <c r="Y424" s="25">
        <f>IFERROR(VLOOKUP($A424,'TD SOP+PROFORM'!$A$5:$AD$750,MATCH(Y$4,'TD SOP+PROFORM'!$B$2:$AD$2,0)+1,0),0)+IFERROR(VLOOKUP($A424,'TD SOP+PROFORM'!$A$5:$AD$750,MATCH(Y$2,'TD SOP+PROFORM'!$B$2:$AD$2,0)+1,0),0)</f>
        <v>0</v>
      </c>
      <c r="Z424" s="26" t="str">
        <f t="shared" si="100"/>
        <v/>
      </c>
      <c r="AA424" s="25">
        <f>IFERROR(VLOOKUP($A424,'TD SOP+PROFORM'!$A$5:$AD$750,MATCH(AA$4,'TD SOP+PROFORM'!$B$2:$AD$2,0)+1,0),0)+IFERROR(VLOOKUP($A424,'TD SOP+PROFORM'!$A$5:$AD$750,MATCH(AA$2,'TD SOP+PROFORM'!$B$2:$AD$2,0)+1,0),0)</f>
        <v>0</v>
      </c>
      <c r="AB424" s="25">
        <f>IFERROR(VLOOKUP($A424,'TD SOP+PROFORM'!$A$5:$AD$750,MATCH(AB$4,'TD SOP+PROFORM'!$B$2:$AD$2,0)+1,0),0)+IFERROR(VLOOKUP($A424,'TD SOP+PROFORM'!$A$5:$AD$750,MATCH(AB$2,'TD SOP+PROFORM'!$B$2:$AD$2,0)+1,0),0)</f>
        <v>0</v>
      </c>
      <c r="AC424" s="26" t="str">
        <f t="shared" si="101"/>
        <v/>
      </c>
      <c r="AD424" s="25">
        <f>IFERROR(VLOOKUP($A424,'TD SOP+PROFORM'!$A$5:$AD$750,MATCH(AD$4,'TD SOP+PROFORM'!$B$2:$AD$2,0)+1,0),0)+IFERROR(VLOOKUP($A424,'TD SOP+PROFORM'!$A$5:$AD$750,MATCH(AD$2,'TD SOP+PROFORM'!$B$2:$AD$2,0)+1,0),0)</f>
        <v>0</v>
      </c>
      <c r="AE424" s="25">
        <f>IFERROR(VLOOKUP($A424,'TD SOP+PROFORM'!$A$5:$AD$750,MATCH(AE$4,'TD SOP+PROFORM'!$B$2:$AD$2,0)+1,0),0)+IFERROR(VLOOKUP($A424,'TD SOP+PROFORM'!$A$5:$AD$750,MATCH(AE$2,'TD SOP+PROFORM'!$B$2:$AD$2,0)+1,0),0)</f>
        <v>0</v>
      </c>
      <c r="AF424" s="26" t="str">
        <f t="shared" si="102"/>
        <v/>
      </c>
      <c r="AG424" s="25">
        <f>IFERROR(VLOOKUP($A424,'TD SOP+PROFORM'!$A$5:$AD$750,MATCH(AG$4,'TD SOP+PROFORM'!$B$2:$AD$2,0)+1,0),0)+IFERROR(VLOOKUP($A424,'TD SOP+PROFORM'!$A$5:$AD$750,MATCH(AG$2,'TD SOP+PROFORM'!$B$2:$AD$2,0)+1,0),0)</f>
        <v>0</v>
      </c>
      <c r="AH424" s="25">
        <f>IFERROR(VLOOKUP($A424,'TD SOP+PROFORM'!$A$5:$AD$750,MATCH(AH$4,'TD SOP+PROFORM'!$B$2:$AD$2,0)+1,0),0)+IFERROR(VLOOKUP($A424,'TD SOP+PROFORM'!$A$5:$AD$750,MATCH(AH$2,'TD SOP+PROFORM'!$B$2:$AD$2,0)+1,0),0)</f>
        <v>0</v>
      </c>
      <c r="AI424" s="26" t="str">
        <f t="shared" si="103"/>
        <v/>
      </c>
      <c r="AJ424" s="25">
        <f>IFERROR(VLOOKUP($A424,'TD SOP+PROFORM'!$A$5:$AD$750,MATCH(AJ$4,'TD SOP+PROFORM'!$B$2:$AD$2,0)+1,0),0)+IFERROR(VLOOKUP($A424,'TD SOP+PROFORM'!$A$5:$AD$750,MATCH(AJ$2,'TD SOP+PROFORM'!$B$2:$AD$2,0)+1,0),0)</f>
        <v>0</v>
      </c>
      <c r="AK424" s="25">
        <f>IFERROR(VLOOKUP($A424,'TD SOP+PROFORM'!$A$5:$AD$750,MATCH(AK$4,'TD SOP+PROFORM'!$B$2:$AD$2,0)+1,0),0)+IFERROR(VLOOKUP($A424,'TD SOP+PROFORM'!$A$5:$AD$750,MATCH(AK$2,'TD SOP+PROFORM'!$B$2:$AD$2,0)+1,0),0)</f>
        <v>0</v>
      </c>
      <c r="AL424" s="26" t="str">
        <f t="shared" si="104"/>
        <v/>
      </c>
      <c r="AM424" s="25">
        <f t="shared" si="106"/>
        <v>0</v>
      </c>
      <c r="AN424" s="25">
        <f t="shared" si="106"/>
        <v>0</v>
      </c>
      <c r="AO424" s="26" t="str">
        <f t="shared" si="105"/>
        <v/>
      </c>
    </row>
    <row r="425" spans="1:41" x14ac:dyDescent="0.35">
      <c r="A425" s="24">
        <f>IF(AND('TD SOP+PROFORM'!A422&lt;&gt;"",'TD SOP+PROFORM'!A422&lt;&gt;"TOTAL"),'TD SOP+PROFORM'!A422,0)</f>
        <v>0</v>
      </c>
      <c r="C425" s="25" t="str">
        <f>IFERROR(VLOOKUP($A425,'TD SOP+PROFORM'!$A$5:$AD$750,MATCH(C$4,'TD SOP+PROFORM'!$B$2:$AT$2,0)+1,0),"")</f>
        <v/>
      </c>
      <c r="D425" s="25" t="str">
        <f>IFERROR(VLOOKUP($A425,'TD SOP+PROFORM'!$A$5:$AD$750,MATCH(D$4,'TD SOP+PROFORM'!$B$2:$AT$2,0)+1,0),"")</f>
        <v/>
      </c>
      <c r="E425" s="26" t="str">
        <f t="shared" si="93"/>
        <v/>
      </c>
      <c r="F425" s="25" t="str">
        <f>IFERROR(VLOOKUP($A425,'TD SOP+PROFORM'!$A$5:$AD$750,MATCH(F$4,'TD SOP+PROFORM'!$B$2:$AT$2,0)+1,0),"")</f>
        <v/>
      </c>
      <c r="G425" s="25" t="str">
        <f>IFERROR(VLOOKUP($A425,'TD SOP+PROFORM'!$A$5:$AD$750,MATCH(G$4,'TD SOP+PROFORM'!$B$2:$AT$2,0)+1,0),"")</f>
        <v/>
      </c>
      <c r="H425" s="26" t="str">
        <f t="shared" si="94"/>
        <v/>
      </c>
      <c r="I425" s="25" t="str">
        <f>IFERROR(VLOOKUP($A425,'TD SOP+PROFORM'!$A$5:$AD$750,MATCH(I$4,'TD SOP+PROFORM'!$B$2:$AT$2,0)+1,0),"")</f>
        <v/>
      </c>
      <c r="J425" s="25" t="str">
        <f>IFERROR(VLOOKUP($A425,'TD SOP+PROFORM'!$A$5:$AD$750,MATCH(J$4,'TD SOP+PROFORM'!$B$2:$AT$2,0)+1,0),"")</f>
        <v/>
      </c>
      <c r="K425" s="26" t="str">
        <f t="shared" si="95"/>
        <v/>
      </c>
      <c r="L425" s="25" t="str">
        <f>IFERROR(VLOOKUP($A425,'TD SOP+PROFORM'!$A$5:$AD$750,MATCH(L$4,'TD SOP+PROFORM'!$B$2:$AT$2,0)+1,0),"")</f>
        <v/>
      </c>
      <c r="M425" s="25" t="str">
        <f>IFERROR(VLOOKUP($A425,'TD SOP+PROFORM'!$A$5:$AD$750,MATCH(M$4,'TD SOP+PROFORM'!$B$2:$AT$2,0)+1,0),"")</f>
        <v/>
      </c>
      <c r="N425" s="26" t="str">
        <f t="shared" si="96"/>
        <v/>
      </c>
      <c r="O425" s="25">
        <f>IFERROR(VLOOKUP($A425,'TD SOP+PROFORM'!$A$5:$AD$750,MATCH(O$4,'TD SOP+PROFORM'!$B$2:$AD$2,0)+1,0),0)+IFERROR(VLOOKUP($A425,'TD SOP+PROFORM'!$A$5:$AD$750,MATCH(O$2,'TD SOP+PROFORM'!$B$2:$AD$2,0)+1,0),0)</f>
        <v>0</v>
      </c>
      <c r="P425" s="25">
        <f>IFERROR(VLOOKUP($A425,'TD SOP+PROFORM'!$A$5:$AD$750,MATCH(P$4,'TD SOP+PROFORM'!$B$2:$AD$2,0)+1,0),0)+IFERROR(VLOOKUP($A425,'TD SOP+PROFORM'!$A$5:$AD$750,MATCH(P$2,'TD SOP+PROFORM'!$B$2:$AD$2,0)+1,0),0)</f>
        <v>0</v>
      </c>
      <c r="Q425" s="26" t="str">
        <f t="shared" si="97"/>
        <v/>
      </c>
      <c r="R425" s="25">
        <f>IFERROR(VLOOKUP($A425,'TD SOP+PROFORM'!$A$5:$AD$750,MATCH(R$4,'TD SOP+PROFORM'!$B$2:$AD$2,0)+1,0),0)+IFERROR(VLOOKUP($A425,'TD SOP+PROFORM'!$A$5:$AD$750,MATCH(R$2,'TD SOP+PROFORM'!$B$2:$AD$2,0)+1,0),0)</f>
        <v>0</v>
      </c>
      <c r="S425" s="25">
        <f>IFERROR(VLOOKUP($A425,'TD SOP+PROFORM'!$A$5:$AD$750,MATCH(S$4,'TD SOP+PROFORM'!$B$2:$AD$2,0)+1,0),0)+IFERROR(VLOOKUP($A425,'TD SOP+PROFORM'!$A$5:$AD$750,MATCH(S$2,'TD SOP+PROFORM'!$B$2:$AD$2,0)+1,0),0)</f>
        <v>0</v>
      </c>
      <c r="T425" s="26" t="str">
        <f t="shared" si="98"/>
        <v/>
      </c>
      <c r="U425" s="25">
        <f>IFERROR(VLOOKUP($A425,'TD SOP+PROFORM'!$A$5:$AD$750,MATCH(U$4,'TD SOP+PROFORM'!$B$2:$AD$2,0)+1,0),0)+IFERROR(VLOOKUP($A425,'TD SOP+PROFORM'!$A$5:$AD$750,MATCH(U$2,'TD SOP+PROFORM'!$B$2:$AD$2,0)+1,0),0)</f>
        <v>0</v>
      </c>
      <c r="V425" s="25">
        <f>IFERROR(VLOOKUP($A425,'TD SOP+PROFORM'!$A$5:$AD$750,MATCH(V$4,'TD SOP+PROFORM'!$B$2:$AD$2,0)+1,0),0)+IFERROR(VLOOKUP($A425,'TD SOP+PROFORM'!$A$5:$AD$750,MATCH(V$2,'TD SOP+PROFORM'!$B$2:$AD$2,0)+1,0),0)</f>
        <v>0</v>
      </c>
      <c r="W425" s="26" t="str">
        <f t="shared" si="99"/>
        <v/>
      </c>
      <c r="X425" s="25">
        <f>IFERROR(VLOOKUP($A425,'TD SOP+PROFORM'!$A$5:$AD$750,MATCH(X$4,'TD SOP+PROFORM'!$B$2:$AD$2,0)+1,0),0)+IFERROR(VLOOKUP($A425,'TD SOP+PROFORM'!$A$5:$AD$750,MATCH(X$2,'TD SOP+PROFORM'!$B$2:$AD$2,0)+1,0),0)</f>
        <v>0</v>
      </c>
      <c r="Y425" s="25">
        <f>IFERROR(VLOOKUP($A425,'TD SOP+PROFORM'!$A$5:$AD$750,MATCH(Y$4,'TD SOP+PROFORM'!$B$2:$AD$2,0)+1,0),0)+IFERROR(VLOOKUP($A425,'TD SOP+PROFORM'!$A$5:$AD$750,MATCH(Y$2,'TD SOP+PROFORM'!$B$2:$AD$2,0)+1,0),0)</f>
        <v>0</v>
      </c>
      <c r="Z425" s="26" t="str">
        <f t="shared" si="100"/>
        <v/>
      </c>
      <c r="AA425" s="25">
        <f>IFERROR(VLOOKUP($A425,'TD SOP+PROFORM'!$A$5:$AD$750,MATCH(AA$4,'TD SOP+PROFORM'!$B$2:$AD$2,0)+1,0),0)+IFERROR(VLOOKUP($A425,'TD SOP+PROFORM'!$A$5:$AD$750,MATCH(AA$2,'TD SOP+PROFORM'!$B$2:$AD$2,0)+1,0),0)</f>
        <v>0</v>
      </c>
      <c r="AB425" s="25">
        <f>IFERROR(VLOOKUP($A425,'TD SOP+PROFORM'!$A$5:$AD$750,MATCH(AB$4,'TD SOP+PROFORM'!$B$2:$AD$2,0)+1,0),0)+IFERROR(VLOOKUP($A425,'TD SOP+PROFORM'!$A$5:$AD$750,MATCH(AB$2,'TD SOP+PROFORM'!$B$2:$AD$2,0)+1,0),0)</f>
        <v>0</v>
      </c>
      <c r="AC425" s="26" t="str">
        <f t="shared" si="101"/>
        <v/>
      </c>
      <c r="AD425" s="25">
        <f>IFERROR(VLOOKUP($A425,'TD SOP+PROFORM'!$A$5:$AD$750,MATCH(AD$4,'TD SOP+PROFORM'!$B$2:$AD$2,0)+1,0),0)+IFERROR(VLOOKUP($A425,'TD SOP+PROFORM'!$A$5:$AD$750,MATCH(AD$2,'TD SOP+PROFORM'!$B$2:$AD$2,0)+1,0),0)</f>
        <v>0</v>
      </c>
      <c r="AE425" s="25">
        <f>IFERROR(VLOOKUP($A425,'TD SOP+PROFORM'!$A$5:$AD$750,MATCH(AE$4,'TD SOP+PROFORM'!$B$2:$AD$2,0)+1,0),0)+IFERROR(VLOOKUP($A425,'TD SOP+PROFORM'!$A$5:$AD$750,MATCH(AE$2,'TD SOP+PROFORM'!$B$2:$AD$2,0)+1,0),0)</f>
        <v>0</v>
      </c>
      <c r="AF425" s="26" t="str">
        <f t="shared" si="102"/>
        <v/>
      </c>
      <c r="AG425" s="25">
        <f>IFERROR(VLOOKUP($A425,'TD SOP+PROFORM'!$A$5:$AD$750,MATCH(AG$4,'TD SOP+PROFORM'!$B$2:$AD$2,0)+1,0),0)+IFERROR(VLOOKUP($A425,'TD SOP+PROFORM'!$A$5:$AD$750,MATCH(AG$2,'TD SOP+PROFORM'!$B$2:$AD$2,0)+1,0),0)</f>
        <v>0</v>
      </c>
      <c r="AH425" s="25">
        <f>IFERROR(VLOOKUP($A425,'TD SOP+PROFORM'!$A$5:$AD$750,MATCH(AH$4,'TD SOP+PROFORM'!$B$2:$AD$2,0)+1,0),0)+IFERROR(VLOOKUP($A425,'TD SOP+PROFORM'!$A$5:$AD$750,MATCH(AH$2,'TD SOP+PROFORM'!$B$2:$AD$2,0)+1,0),0)</f>
        <v>0</v>
      </c>
      <c r="AI425" s="26" t="str">
        <f t="shared" si="103"/>
        <v/>
      </c>
      <c r="AJ425" s="25">
        <f>IFERROR(VLOOKUP($A425,'TD SOP+PROFORM'!$A$5:$AD$750,MATCH(AJ$4,'TD SOP+PROFORM'!$B$2:$AD$2,0)+1,0),0)+IFERROR(VLOOKUP($A425,'TD SOP+PROFORM'!$A$5:$AD$750,MATCH(AJ$2,'TD SOP+PROFORM'!$B$2:$AD$2,0)+1,0),0)</f>
        <v>0</v>
      </c>
      <c r="AK425" s="25">
        <f>IFERROR(VLOOKUP($A425,'TD SOP+PROFORM'!$A$5:$AD$750,MATCH(AK$4,'TD SOP+PROFORM'!$B$2:$AD$2,0)+1,0),0)+IFERROR(VLOOKUP($A425,'TD SOP+PROFORM'!$A$5:$AD$750,MATCH(AK$2,'TD SOP+PROFORM'!$B$2:$AD$2,0)+1,0),0)</f>
        <v>0</v>
      </c>
      <c r="AL425" s="26" t="str">
        <f t="shared" si="104"/>
        <v/>
      </c>
      <c r="AM425" s="25">
        <f t="shared" si="106"/>
        <v>0</v>
      </c>
      <c r="AN425" s="25">
        <f t="shared" si="106"/>
        <v>0</v>
      </c>
      <c r="AO425" s="26" t="str">
        <f t="shared" si="105"/>
        <v/>
      </c>
    </row>
    <row r="426" spans="1:41" x14ac:dyDescent="0.35">
      <c r="A426" s="24">
        <f>IF(AND('TD SOP+PROFORM'!A423&lt;&gt;"",'TD SOP+PROFORM'!A423&lt;&gt;"TOTAL"),'TD SOP+PROFORM'!A423,0)</f>
        <v>0</v>
      </c>
      <c r="C426" s="25" t="str">
        <f>IFERROR(VLOOKUP($A426,'TD SOP+PROFORM'!$A$5:$AD$750,MATCH(C$4,'TD SOP+PROFORM'!$B$2:$AT$2,0)+1,0),"")</f>
        <v/>
      </c>
      <c r="D426" s="25" t="str">
        <f>IFERROR(VLOOKUP($A426,'TD SOP+PROFORM'!$A$5:$AD$750,MATCH(D$4,'TD SOP+PROFORM'!$B$2:$AT$2,0)+1,0),"")</f>
        <v/>
      </c>
      <c r="E426" s="26" t="str">
        <f t="shared" si="93"/>
        <v/>
      </c>
      <c r="F426" s="25" t="str">
        <f>IFERROR(VLOOKUP($A426,'TD SOP+PROFORM'!$A$5:$AD$750,MATCH(F$4,'TD SOP+PROFORM'!$B$2:$AT$2,0)+1,0),"")</f>
        <v/>
      </c>
      <c r="G426" s="25" t="str">
        <f>IFERROR(VLOOKUP($A426,'TD SOP+PROFORM'!$A$5:$AD$750,MATCH(G$4,'TD SOP+PROFORM'!$B$2:$AT$2,0)+1,0),"")</f>
        <v/>
      </c>
      <c r="H426" s="26" t="str">
        <f t="shared" si="94"/>
        <v/>
      </c>
      <c r="I426" s="25" t="str">
        <f>IFERROR(VLOOKUP($A426,'TD SOP+PROFORM'!$A$5:$AD$750,MATCH(I$4,'TD SOP+PROFORM'!$B$2:$AT$2,0)+1,0),"")</f>
        <v/>
      </c>
      <c r="J426" s="25" t="str">
        <f>IFERROR(VLOOKUP($A426,'TD SOP+PROFORM'!$A$5:$AD$750,MATCH(J$4,'TD SOP+PROFORM'!$B$2:$AT$2,0)+1,0),"")</f>
        <v/>
      </c>
      <c r="K426" s="26" t="str">
        <f t="shared" si="95"/>
        <v/>
      </c>
      <c r="L426" s="25" t="str">
        <f>IFERROR(VLOOKUP($A426,'TD SOP+PROFORM'!$A$5:$AD$750,MATCH(L$4,'TD SOP+PROFORM'!$B$2:$AT$2,0)+1,0),"")</f>
        <v/>
      </c>
      <c r="M426" s="25" t="str">
        <f>IFERROR(VLOOKUP($A426,'TD SOP+PROFORM'!$A$5:$AD$750,MATCH(M$4,'TD SOP+PROFORM'!$B$2:$AT$2,0)+1,0),"")</f>
        <v/>
      </c>
      <c r="N426" s="26" t="str">
        <f t="shared" si="96"/>
        <v/>
      </c>
      <c r="O426" s="25">
        <f>IFERROR(VLOOKUP($A426,'TD SOP+PROFORM'!$A$5:$AD$750,MATCH(O$4,'TD SOP+PROFORM'!$B$2:$AD$2,0)+1,0),0)+IFERROR(VLOOKUP($A426,'TD SOP+PROFORM'!$A$5:$AD$750,MATCH(O$2,'TD SOP+PROFORM'!$B$2:$AD$2,0)+1,0),0)</f>
        <v>0</v>
      </c>
      <c r="P426" s="25">
        <f>IFERROR(VLOOKUP($A426,'TD SOP+PROFORM'!$A$5:$AD$750,MATCH(P$4,'TD SOP+PROFORM'!$B$2:$AD$2,0)+1,0),0)+IFERROR(VLOOKUP($A426,'TD SOP+PROFORM'!$A$5:$AD$750,MATCH(P$2,'TD SOP+PROFORM'!$B$2:$AD$2,0)+1,0),0)</f>
        <v>0</v>
      </c>
      <c r="Q426" s="26" t="str">
        <f t="shared" si="97"/>
        <v/>
      </c>
      <c r="R426" s="25">
        <f>IFERROR(VLOOKUP($A426,'TD SOP+PROFORM'!$A$5:$AD$750,MATCH(R$4,'TD SOP+PROFORM'!$B$2:$AD$2,0)+1,0),0)+IFERROR(VLOOKUP($A426,'TD SOP+PROFORM'!$A$5:$AD$750,MATCH(R$2,'TD SOP+PROFORM'!$B$2:$AD$2,0)+1,0),0)</f>
        <v>0</v>
      </c>
      <c r="S426" s="25">
        <f>IFERROR(VLOOKUP($A426,'TD SOP+PROFORM'!$A$5:$AD$750,MATCH(S$4,'TD SOP+PROFORM'!$B$2:$AD$2,0)+1,0),0)+IFERROR(VLOOKUP($A426,'TD SOP+PROFORM'!$A$5:$AD$750,MATCH(S$2,'TD SOP+PROFORM'!$B$2:$AD$2,0)+1,0),0)</f>
        <v>0</v>
      </c>
      <c r="T426" s="26" t="str">
        <f t="shared" si="98"/>
        <v/>
      </c>
      <c r="U426" s="25">
        <f>IFERROR(VLOOKUP($A426,'TD SOP+PROFORM'!$A$5:$AD$750,MATCH(U$4,'TD SOP+PROFORM'!$B$2:$AD$2,0)+1,0),0)+IFERROR(VLOOKUP($A426,'TD SOP+PROFORM'!$A$5:$AD$750,MATCH(U$2,'TD SOP+PROFORM'!$B$2:$AD$2,0)+1,0),0)</f>
        <v>0</v>
      </c>
      <c r="V426" s="25">
        <f>IFERROR(VLOOKUP($A426,'TD SOP+PROFORM'!$A$5:$AD$750,MATCH(V$4,'TD SOP+PROFORM'!$B$2:$AD$2,0)+1,0),0)+IFERROR(VLOOKUP($A426,'TD SOP+PROFORM'!$A$5:$AD$750,MATCH(V$2,'TD SOP+PROFORM'!$B$2:$AD$2,0)+1,0),0)</f>
        <v>0</v>
      </c>
      <c r="W426" s="26" t="str">
        <f t="shared" si="99"/>
        <v/>
      </c>
      <c r="X426" s="25">
        <f>IFERROR(VLOOKUP($A426,'TD SOP+PROFORM'!$A$5:$AD$750,MATCH(X$4,'TD SOP+PROFORM'!$B$2:$AD$2,0)+1,0),0)+IFERROR(VLOOKUP($A426,'TD SOP+PROFORM'!$A$5:$AD$750,MATCH(X$2,'TD SOP+PROFORM'!$B$2:$AD$2,0)+1,0),0)</f>
        <v>0</v>
      </c>
      <c r="Y426" s="25">
        <f>IFERROR(VLOOKUP($A426,'TD SOP+PROFORM'!$A$5:$AD$750,MATCH(Y$4,'TD SOP+PROFORM'!$B$2:$AD$2,0)+1,0),0)+IFERROR(VLOOKUP($A426,'TD SOP+PROFORM'!$A$5:$AD$750,MATCH(Y$2,'TD SOP+PROFORM'!$B$2:$AD$2,0)+1,0),0)</f>
        <v>0</v>
      </c>
      <c r="Z426" s="26" t="str">
        <f t="shared" si="100"/>
        <v/>
      </c>
      <c r="AA426" s="25">
        <f>IFERROR(VLOOKUP($A426,'TD SOP+PROFORM'!$A$5:$AD$750,MATCH(AA$4,'TD SOP+PROFORM'!$B$2:$AD$2,0)+1,0),0)+IFERROR(VLOOKUP($A426,'TD SOP+PROFORM'!$A$5:$AD$750,MATCH(AA$2,'TD SOP+PROFORM'!$B$2:$AD$2,0)+1,0),0)</f>
        <v>0</v>
      </c>
      <c r="AB426" s="25">
        <f>IFERROR(VLOOKUP($A426,'TD SOP+PROFORM'!$A$5:$AD$750,MATCH(AB$4,'TD SOP+PROFORM'!$B$2:$AD$2,0)+1,0),0)+IFERROR(VLOOKUP($A426,'TD SOP+PROFORM'!$A$5:$AD$750,MATCH(AB$2,'TD SOP+PROFORM'!$B$2:$AD$2,0)+1,0),0)</f>
        <v>0</v>
      </c>
      <c r="AC426" s="26" t="str">
        <f t="shared" si="101"/>
        <v/>
      </c>
      <c r="AD426" s="25">
        <f>IFERROR(VLOOKUP($A426,'TD SOP+PROFORM'!$A$5:$AD$750,MATCH(AD$4,'TD SOP+PROFORM'!$B$2:$AD$2,0)+1,0),0)+IFERROR(VLOOKUP($A426,'TD SOP+PROFORM'!$A$5:$AD$750,MATCH(AD$2,'TD SOP+PROFORM'!$B$2:$AD$2,0)+1,0),0)</f>
        <v>0</v>
      </c>
      <c r="AE426" s="25">
        <f>IFERROR(VLOOKUP($A426,'TD SOP+PROFORM'!$A$5:$AD$750,MATCH(AE$4,'TD SOP+PROFORM'!$B$2:$AD$2,0)+1,0),0)+IFERROR(VLOOKUP($A426,'TD SOP+PROFORM'!$A$5:$AD$750,MATCH(AE$2,'TD SOP+PROFORM'!$B$2:$AD$2,0)+1,0),0)</f>
        <v>0</v>
      </c>
      <c r="AF426" s="26" t="str">
        <f t="shared" si="102"/>
        <v/>
      </c>
      <c r="AG426" s="25">
        <f>IFERROR(VLOOKUP($A426,'TD SOP+PROFORM'!$A$5:$AD$750,MATCH(AG$4,'TD SOP+PROFORM'!$B$2:$AD$2,0)+1,0),0)+IFERROR(VLOOKUP($A426,'TD SOP+PROFORM'!$A$5:$AD$750,MATCH(AG$2,'TD SOP+PROFORM'!$B$2:$AD$2,0)+1,0),0)</f>
        <v>0</v>
      </c>
      <c r="AH426" s="25">
        <f>IFERROR(VLOOKUP($A426,'TD SOP+PROFORM'!$A$5:$AD$750,MATCH(AH$4,'TD SOP+PROFORM'!$B$2:$AD$2,0)+1,0),0)+IFERROR(VLOOKUP($A426,'TD SOP+PROFORM'!$A$5:$AD$750,MATCH(AH$2,'TD SOP+PROFORM'!$B$2:$AD$2,0)+1,0),0)</f>
        <v>0</v>
      </c>
      <c r="AI426" s="26" t="str">
        <f t="shared" si="103"/>
        <v/>
      </c>
      <c r="AJ426" s="25">
        <f>IFERROR(VLOOKUP($A426,'TD SOP+PROFORM'!$A$5:$AD$750,MATCH(AJ$4,'TD SOP+PROFORM'!$B$2:$AD$2,0)+1,0),0)+IFERROR(VLOOKUP($A426,'TD SOP+PROFORM'!$A$5:$AD$750,MATCH(AJ$2,'TD SOP+PROFORM'!$B$2:$AD$2,0)+1,0),0)</f>
        <v>0</v>
      </c>
      <c r="AK426" s="25">
        <f>IFERROR(VLOOKUP($A426,'TD SOP+PROFORM'!$A$5:$AD$750,MATCH(AK$4,'TD SOP+PROFORM'!$B$2:$AD$2,0)+1,0),0)+IFERROR(VLOOKUP($A426,'TD SOP+PROFORM'!$A$5:$AD$750,MATCH(AK$2,'TD SOP+PROFORM'!$B$2:$AD$2,0)+1,0),0)</f>
        <v>0</v>
      </c>
      <c r="AL426" s="26" t="str">
        <f t="shared" si="104"/>
        <v/>
      </c>
      <c r="AM426" s="25">
        <f t="shared" si="106"/>
        <v>0</v>
      </c>
      <c r="AN426" s="25">
        <f t="shared" si="106"/>
        <v>0</v>
      </c>
      <c r="AO426" s="26" t="str">
        <f t="shared" si="105"/>
        <v/>
      </c>
    </row>
    <row r="427" spans="1:41" x14ac:dyDescent="0.35">
      <c r="A427" s="24">
        <f>IF(AND('TD SOP+PROFORM'!A424&lt;&gt;"",'TD SOP+PROFORM'!A424&lt;&gt;"TOTAL"),'TD SOP+PROFORM'!A424,0)</f>
        <v>0</v>
      </c>
      <c r="C427" s="25" t="str">
        <f>IFERROR(VLOOKUP($A427,'TD SOP+PROFORM'!$A$5:$AD$750,MATCH(C$4,'TD SOP+PROFORM'!$B$2:$AT$2,0)+1,0),"")</f>
        <v/>
      </c>
      <c r="D427" s="25" t="str">
        <f>IFERROR(VLOOKUP($A427,'TD SOP+PROFORM'!$A$5:$AD$750,MATCH(D$4,'TD SOP+PROFORM'!$B$2:$AT$2,0)+1,0),"")</f>
        <v/>
      </c>
      <c r="E427" s="26" t="str">
        <f t="shared" si="93"/>
        <v/>
      </c>
      <c r="F427" s="25" t="str">
        <f>IFERROR(VLOOKUP($A427,'TD SOP+PROFORM'!$A$5:$AD$750,MATCH(F$4,'TD SOP+PROFORM'!$B$2:$AT$2,0)+1,0),"")</f>
        <v/>
      </c>
      <c r="G427" s="25" t="str">
        <f>IFERROR(VLOOKUP($A427,'TD SOP+PROFORM'!$A$5:$AD$750,MATCH(G$4,'TD SOP+PROFORM'!$B$2:$AT$2,0)+1,0),"")</f>
        <v/>
      </c>
      <c r="H427" s="26" t="str">
        <f t="shared" si="94"/>
        <v/>
      </c>
      <c r="I427" s="25" t="str">
        <f>IFERROR(VLOOKUP($A427,'TD SOP+PROFORM'!$A$5:$AD$750,MATCH(I$4,'TD SOP+PROFORM'!$B$2:$AT$2,0)+1,0),"")</f>
        <v/>
      </c>
      <c r="J427" s="25" t="str">
        <f>IFERROR(VLOOKUP($A427,'TD SOP+PROFORM'!$A$5:$AD$750,MATCH(J$4,'TD SOP+PROFORM'!$B$2:$AT$2,0)+1,0),"")</f>
        <v/>
      </c>
      <c r="K427" s="26" t="str">
        <f t="shared" si="95"/>
        <v/>
      </c>
      <c r="L427" s="25" t="str">
        <f>IFERROR(VLOOKUP($A427,'TD SOP+PROFORM'!$A$5:$AD$750,MATCH(L$4,'TD SOP+PROFORM'!$B$2:$AT$2,0)+1,0),"")</f>
        <v/>
      </c>
      <c r="M427" s="25" t="str">
        <f>IFERROR(VLOOKUP($A427,'TD SOP+PROFORM'!$A$5:$AD$750,MATCH(M$4,'TD SOP+PROFORM'!$B$2:$AT$2,0)+1,0),"")</f>
        <v/>
      </c>
      <c r="N427" s="26" t="str">
        <f t="shared" si="96"/>
        <v/>
      </c>
      <c r="O427" s="25">
        <f>IFERROR(VLOOKUP($A427,'TD SOP+PROFORM'!$A$5:$AD$750,MATCH(O$4,'TD SOP+PROFORM'!$B$2:$AD$2,0)+1,0),0)+IFERROR(VLOOKUP($A427,'TD SOP+PROFORM'!$A$5:$AD$750,MATCH(O$2,'TD SOP+PROFORM'!$B$2:$AD$2,0)+1,0),0)</f>
        <v>0</v>
      </c>
      <c r="P427" s="25">
        <f>IFERROR(VLOOKUP($A427,'TD SOP+PROFORM'!$A$5:$AD$750,MATCH(P$4,'TD SOP+PROFORM'!$B$2:$AD$2,0)+1,0),0)+IFERROR(VLOOKUP($A427,'TD SOP+PROFORM'!$A$5:$AD$750,MATCH(P$2,'TD SOP+PROFORM'!$B$2:$AD$2,0)+1,0),0)</f>
        <v>0</v>
      </c>
      <c r="Q427" s="26" t="str">
        <f t="shared" si="97"/>
        <v/>
      </c>
      <c r="R427" s="25">
        <f>IFERROR(VLOOKUP($A427,'TD SOP+PROFORM'!$A$5:$AD$750,MATCH(R$4,'TD SOP+PROFORM'!$B$2:$AD$2,0)+1,0),0)+IFERROR(VLOOKUP($A427,'TD SOP+PROFORM'!$A$5:$AD$750,MATCH(R$2,'TD SOP+PROFORM'!$B$2:$AD$2,0)+1,0),0)</f>
        <v>0</v>
      </c>
      <c r="S427" s="25">
        <f>IFERROR(VLOOKUP($A427,'TD SOP+PROFORM'!$A$5:$AD$750,MATCH(S$4,'TD SOP+PROFORM'!$B$2:$AD$2,0)+1,0),0)+IFERROR(VLOOKUP($A427,'TD SOP+PROFORM'!$A$5:$AD$750,MATCH(S$2,'TD SOP+PROFORM'!$B$2:$AD$2,0)+1,0),0)</f>
        <v>0</v>
      </c>
      <c r="T427" s="26" t="str">
        <f t="shared" si="98"/>
        <v/>
      </c>
      <c r="U427" s="25">
        <f>IFERROR(VLOOKUP($A427,'TD SOP+PROFORM'!$A$5:$AD$750,MATCH(U$4,'TD SOP+PROFORM'!$B$2:$AD$2,0)+1,0),0)+IFERROR(VLOOKUP($A427,'TD SOP+PROFORM'!$A$5:$AD$750,MATCH(U$2,'TD SOP+PROFORM'!$B$2:$AD$2,0)+1,0),0)</f>
        <v>0</v>
      </c>
      <c r="V427" s="25">
        <f>IFERROR(VLOOKUP($A427,'TD SOP+PROFORM'!$A$5:$AD$750,MATCH(V$4,'TD SOP+PROFORM'!$B$2:$AD$2,0)+1,0),0)+IFERROR(VLOOKUP($A427,'TD SOP+PROFORM'!$A$5:$AD$750,MATCH(V$2,'TD SOP+PROFORM'!$B$2:$AD$2,0)+1,0),0)</f>
        <v>0</v>
      </c>
      <c r="W427" s="26" t="str">
        <f t="shared" si="99"/>
        <v/>
      </c>
      <c r="X427" s="25">
        <f>IFERROR(VLOOKUP($A427,'TD SOP+PROFORM'!$A$5:$AD$750,MATCH(X$4,'TD SOP+PROFORM'!$B$2:$AD$2,0)+1,0),0)+IFERROR(VLOOKUP($A427,'TD SOP+PROFORM'!$A$5:$AD$750,MATCH(X$2,'TD SOP+PROFORM'!$B$2:$AD$2,0)+1,0),0)</f>
        <v>0</v>
      </c>
      <c r="Y427" s="25">
        <f>IFERROR(VLOOKUP($A427,'TD SOP+PROFORM'!$A$5:$AD$750,MATCH(Y$4,'TD SOP+PROFORM'!$B$2:$AD$2,0)+1,0),0)+IFERROR(VLOOKUP($A427,'TD SOP+PROFORM'!$A$5:$AD$750,MATCH(Y$2,'TD SOP+PROFORM'!$B$2:$AD$2,0)+1,0),0)</f>
        <v>0</v>
      </c>
      <c r="Z427" s="26" t="str">
        <f t="shared" si="100"/>
        <v/>
      </c>
      <c r="AA427" s="25">
        <f>IFERROR(VLOOKUP($A427,'TD SOP+PROFORM'!$A$5:$AD$750,MATCH(AA$4,'TD SOP+PROFORM'!$B$2:$AD$2,0)+1,0),0)+IFERROR(VLOOKUP($A427,'TD SOP+PROFORM'!$A$5:$AD$750,MATCH(AA$2,'TD SOP+PROFORM'!$B$2:$AD$2,0)+1,0),0)</f>
        <v>0</v>
      </c>
      <c r="AB427" s="25">
        <f>IFERROR(VLOOKUP($A427,'TD SOP+PROFORM'!$A$5:$AD$750,MATCH(AB$4,'TD SOP+PROFORM'!$B$2:$AD$2,0)+1,0),0)+IFERROR(VLOOKUP($A427,'TD SOP+PROFORM'!$A$5:$AD$750,MATCH(AB$2,'TD SOP+PROFORM'!$B$2:$AD$2,0)+1,0),0)</f>
        <v>0</v>
      </c>
      <c r="AC427" s="26" t="str">
        <f t="shared" si="101"/>
        <v/>
      </c>
      <c r="AD427" s="25">
        <f>IFERROR(VLOOKUP($A427,'TD SOP+PROFORM'!$A$5:$AD$750,MATCH(AD$4,'TD SOP+PROFORM'!$B$2:$AD$2,0)+1,0),0)+IFERROR(VLOOKUP($A427,'TD SOP+PROFORM'!$A$5:$AD$750,MATCH(AD$2,'TD SOP+PROFORM'!$B$2:$AD$2,0)+1,0),0)</f>
        <v>0</v>
      </c>
      <c r="AE427" s="25">
        <f>IFERROR(VLOOKUP($A427,'TD SOP+PROFORM'!$A$5:$AD$750,MATCH(AE$4,'TD SOP+PROFORM'!$B$2:$AD$2,0)+1,0),0)+IFERROR(VLOOKUP($A427,'TD SOP+PROFORM'!$A$5:$AD$750,MATCH(AE$2,'TD SOP+PROFORM'!$B$2:$AD$2,0)+1,0),0)</f>
        <v>0</v>
      </c>
      <c r="AF427" s="26" t="str">
        <f t="shared" si="102"/>
        <v/>
      </c>
      <c r="AG427" s="25">
        <f>IFERROR(VLOOKUP($A427,'TD SOP+PROFORM'!$A$5:$AD$750,MATCH(AG$4,'TD SOP+PROFORM'!$B$2:$AD$2,0)+1,0),0)+IFERROR(VLOOKUP($A427,'TD SOP+PROFORM'!$A$5:$AD$750,MATCH(AG$2,'TD SOP+PROFORM'!$B$2:$AD$2,0)+1,0),0)</f>
        <v>0</v>
      </c>
      <c r="AH427" s="25">
        <f>IFERROR(VLOOKUP($A427,'TD SOP+PROFORM'!$A$5:$AD$750,MATCH(AH$4,'TD SOP+PROFORM'!$B$2:$AD$2,0)+1,0),0)+IFERROR(VLOOKUP($A427,'TD SOP+PROFORM'!$A$5:$AD$750,MATCH(AH$2,'TD SOP+PROFORM'!$B$2:$AD$2,0)+1,0),0)</f>
        <v>0</v>
      </c>
      <c r="AI427" s="26" t="str">
        <f t="shared" si="103"/>
        <v/>
      </c>
      <c r="AJ427" s="25">
        <f>IFERROR(VLOOKUP($A427,'TD SOP+PROFORM'!$A$5:$AD$750,MATCH(AJ$4,'TD SOP+PROFORM'!$B$2:$AD$2,0)+1,0),0)+IFERROR(VLOOKUP($A427,'TD SOP+PROFORM'!$A$5:$AD$750,MATCH(AJ$2,'TD SOP+PROFORM'!$B$2:$AD$2,0)+1,0),0)</f>
        <v>0</v>
      </c>
      <c r="AK427" s="25">
        <f>IFERROR(VLOOKUP($A427,'TD SOP+PROFORM'!$A$5:$AD$750,MATCH(AK$4,'TD SOP+PROFORM'!$B$2:$AD$2,0)+1,0),0)+IFERROR(VLOOKUP($A427,'TD SOP+PROFORM'!$A$5:$AD$750,MATCH(AK$2,'TD SOP+PROFORM'!$B$2:$AD$2,0)+1,0),0)</f>
        <v>0</v>
      </c>
      <c r="AL427" s="26" t="str">
        <f t="shared" si="104"/>
        <v/>
      </c>
      <c r="AM427" s="25">
        <f t="shared" si="106"/>
        <v>0</v>
      </c>
      <c r="AN427" s="25">
        <f t="shared" si="106"/>
        <v>0</v>
      </c>
      <c r="AO427" s="26" t="str">
        <f t="shared" si="105"/>
        <v/>
      </c>
    </row>
    <row r="428" spans="1:41" x14ac:dyDescent="0.35">
      <c r="A428" s="24">
        <f>IF(AND('TD SOP+PROFORM'!A425&lt;&gt;"",'TD SOP+PROFORM'!A425&lt;&gt;"TOTAL"),'TD SOP+PROFORM'!A425,0)</f>
        <v>0</v>
      </c>
      <c r="C428" s="25" t="str">
        <f>IFERROR(VLOOKUP($A428,'TD SOP+PROFORM'!$A$5:$AD$750,MATCH(C$4,'TD SOP+PROFORM'!$B$2:$AT$2,0)+1,0),"")</f>
        <v/>
      </c>
      <c r="D428" s="25" t="str">
        <f>IFERROR(VLOOKUP($A428,'TD SOP+PROFORM'!$A$5:$AD$750,MATCH(D$4,'TD SOP+PROFORM'!$B$2:$AT$2,0)+1,0),"")</f>
        <v/>
      </c>
      <c r="E428" s="26" t="str">
        <f t="shared" si="93"/>
        <v/>
      </c>
      <c r="F428" s="25" t="str">
        <f>IFERROR(VLOOKUP($A428,'TD SOP+PROFORM'!$A$5:$AD$750,MATCH(F$4,'TD SOP+PROFORM'!$B$2:$AT$2,0)+1,0),"")</f>
        <v/>
      </c>
      <c r="G428" s="25" t="str">
        <f>IFERROR(VLOOKUP($A428,'TD SOP+PROFORM'!$A$5:$AD$750,MATCH(G$4,'TD SOP+PROFORM'!$B$2:$AT$2,0)+1,0),"")</f>
        <v/>
      </c>
      <c r="H428" s="26" t="str">
        <f t="shared" si="94"/>
        <v/>
      </c>
      <c r="I428" s="25" t="str">
        <f>IFERROR(VLOOKUP($A428,'TD SOP+PROFORM'!$A$5:$AD$750,MATCH(I$4,'TD SOP+PROFORM'!$B$2:$AT$2,0)+1,0),"")</f>
        <v/>
      </c>
      <c r="J428" s="25" t="str">
        <f>IFERROR(VLOOKUP($A428,'TD SOP+PROFORM'!$A$5:$AD$750,MATCH(J$4,'TD SOP+PROFORM'!$B$2:$AT$2,0)+1,0),"")</f>
        <v/>
      </c>
      <c r="K428" s="26" t="str">
        <f t="shared" si="95"/>
        <v/>
      </c>
      <c r="L428" s="25" t="str">
        <f>IFERROR(VLOOKUP($A428,'TD SOP+PROFORM'!$A$5:$AD$750,MATCH(L$4,'TD SOP+PROFORM'!$B$2:$AT$2,0)+1,0),"")</f>
        <v/>
      </c>
      <c r="M428" s="25" t="str">
        <f>IFERROR(VLOOKUP($A428,'TD SOP+PROFORM'!$A$5:$AD$750,MATCH(M$4,'TD SOP+PROFORM'!$B$2:$AT$2,0)+1,0),"")</f>
        <v/>
      </c>
      <c r="N428" s="26" t="str">
        <f t="shared" si="96"/>
        <v/>
      </c>
      <c r="O428" s="25">
        <f>IFERROR(VLOOKUP($A428,'TD SOP+PROFORM'!$A$5:$AD$750,MATCH(O$4,'TD SOP+PROFORM'!$B$2:$AD$2,0)+1,0),0)+IFERROR(VLOOKUP($A428,'TD SOP+PROFORM'!$A$5:$AD$750,MATCH(O$2,'TD SOP+PROFORM'!$B$2:$AD$2,0)+1,0),0)</f>
        <v>0</v>
      </c>
      <c r="P428" s="25">
        <f>IFERROR(VLOOKUP($A428,'TD SOP+PROFORM'!$A$5:$AD$750,MATCH(P$4,'TD SOP+PROFORM'!$B$2:$AD$2,0)+1,0),0)+IFERROR(VLOOKUP($A428,'TD SOP+PROFORM'!$A$5:$AD$750,MATCH(P$2,'TD SOP+PROFORM'!$B$2:$AD$2,0)+1,0),0)</f>
        <v>0</v>
      </c>
      <c r="Q428" s="26" t="str">
        <f t="shared" si="97"/>
        <v/>
      </c>
      <c r="R428" s="25">
        <f>IFERROR(VLOOKUP($A428,'TD SOP+PROFORM'!$A$5:$AD$750,MATCH(R$4,'TD SOP+PROFORM'!$B$2:$AD$2,0)+1,0),0)+IFERROR(VLOOKUP($A428,'TD SOP+PROFORM'!$A$5:$AD$750,MATCH(R$2,'TD SOP+PROFORM'!$B$2:$AD$2,0)+1,0),0)</f>
        <v>0</v>
      </c>
      <c r="S428" s="25">
        <f>IFERROR(VLOOKUP($A428,'TD SOP+PROFORM'!$A$5:$AD$750,MATCH(S$4,'TD SOP+PROFORM'!$B$2:$AD$2,0)+1,0),0)+IFERROR(VLOOKUP($A428,'TD SOP+PROFORM'!$A$5:$AD$750,MATCH(S$2,'TD SOP+PROFORM'!$B$2:$AD$2,0)+1,0),0)</f>
        <v>0</v>
      </c>
      <c r="T428" s="26" t="str">
        <f t="shared" si="98"/>
        <v/>
      </c>
      <c r="U428" s="25">
        <f>IFERROR(VLOOKUP($A428,'TD SOP+PROFORM'!$A$5:$AD$750,MATCH(U$4,'TD SOP+PROFORM'!$B$2:$AD$2,0)+1,0),0)+IFERROR(VLOOKUP($A428,'TD SOP+PROFORM'!$A$5:$AD$750,MATCH(U$2,'TD SOP+PROFORM'!$B$2:$AD$2,0)+1,0),0)</f>
        <v>0</v>
      </c>
      <c r="V428" s="25">
        <f>IFERROR(VLOOKUP($A428,'TD SOP+PROFORM'!$A$5:$AD$750,MATCH(V$4,'TD SOP+PROFORM'!$B$2:$AD$2,0)+1,0),0)+IFERROR(VLOOKUP($A428,'TD SOP+PROFORM'!$A$5:$AD$750,MATCH(V$2,'TD SOP+PROFORM'!$B$2:$AD$2,0)+1,0),0)</f>
        <v>0</v>
      </c>
      <c r="W428" s="26" t="str">
        <f t="shared" si="99"/>
        <v/>
      </c>
      <c r="X428" s="25">
        <f>IFERROR(VLOOKUP($A428,'TD SOP+PROFORM'!$A$5:$AD$750,MATCH(X$4,'TD SOP+PROFORM'!$B$2:$AD$2,0)+1,0),0)+IFERROR(VLOOKUP($A428,'TD SOP+PROFORM'!$A$5:$AD$750,MATCH(X$2,'TD SOP+PROFORM'!$B$2:$AD$2,0)+1,0),0)</f>
        <v>0</v>
      </c>
      <c r="Y428" s="25">
        <f>IFERROR(VLOOKUP($A428,'TD SOP+PROFORM'!$A$5:$AD$750,MATCH(Y$4,'TD SOP+PROFORM'!$B$2:$AD$2,0)+1,0),0)+IFERROR(VLOOKUP($A428,'TD SOP+PROFORM'!$A$5:$AD$750,MATCH(Y$2,'TD SOP+PROFORM'!$B$2:$AD$2,0)+1,0),0)</f>
        <v>0</v>
      </c>
      <c r="Z428" s="26" t="str">
        <f t="shared" si="100"/>
        <v/>
      </c>
      <c r="AA428" s="25">
        <f>IFERROR(VLOOKUP($A428,'TD SOP+PROFORM'!$A$5:$AD$750,MATCH(AA$4,'TD SOP+PROFORM'!$B$2:$AD$2,0)+1,0),0)+IFERROR(VLOOKUP($A428,'TD SOP+PROFORM'!$A$5:$AD$750,MATCH(AA$2,'TD SOP+PROFORM'!$B$2:$AD$2,0)+1,0),0)</f>
        <v>0</v>
      </c>
      <c r="AB428" s="25">
        <f>IFERROR(VLOOKUP($A428,'TD SOP+PROFORM'!$A$5:$AD$750,MATCH(AB$4,'TD SOP+PROFORM'!$B$2:$AD$2,0)+1,0),0)+IFERROR(VLOOKUP($A428,'TD SOP+PROFORM'!$A$5:$AD$750,MATCH(AB$2,'TD SOP+PROFORM'!$B$2:$AD$2,0)+1,0),0)</f>
        <v>0</v>
      </c>
      <c r="AC428" s="26" t="str">
        <f t="shared" si="101"/>
        <v/>
      </c>
      <c r="AD428" s="25">
        <f>IFERROR(VLOOKUP($A428,'TD SOP+PROFORM'!$A$5:$AD$750,MATCH(AD$4,'TD SOP+PROFORM'!$B$2:$AD$2,0)+1,0),0)+IFERROR(VLOOKUP($A428,'TD SOP+PROFORM'!$A$5:$AD$750,MATCH(AD$2,'TD SOP+PROFORM'!$B$2:$AD$2,0)+1,0),0)</f>
        <v>0</v>
      </c>
      <c r="AE428" s="25">
        <f>IFERROR(VLOOKUP($A428,'TD SOP+PROFORM'!$A$5:$AD$750,MATCH(AE$4,'TD SOP+PROFORM'!$B$2:$AD$2,0)+1,0),0)+IFERROR(VLOOKUP($A428,'TD SOP+PROFORM'!$A$5:$AD$750,MATCH(AE$2,'TD SOP+PROFORM'!$B$2:$AD$2,0)+1,0),0)</f>
        <v>0</v>
      </c>
      <c r="AF428" s="26" t="str">
        <f t="shared" si="102"/>
        <v/>
      </c>
      <c r="AG428" s="25">
        <f>IFERROR(VLOOKUP($A428,'TD SOP+PROFORM'!$A$5:$AD$750,MATCH(AG$4,'TD SOP+PROFORM'!$B$2:$AD$2,0)+1,0),0)+IFERROR(VLOOKUP($A428,'TD SOP+PROFORM'!$A$5:$AD$750,MATCH(AG$2,'TD SOP+PROFORM'!$B$2:$AD$2,0)+1,0),0)</f>
        <v>0</v>
      </c>
      <c r="AH428" s="25">
        <f>IFERROR(VLOOKUP($A428,'TD SOP+PROFORM'!$A$5:$AD$750,MATCH(AH$4,'TD SOP+PROFORM'!$B$2:$AD$2,0)+1,0),0)+IFERROR(VLOOKUP($A428,'TD SOP+PROFORM'!$A$5:$AD$750,MATCH(AH$2,'TD SOP+PROFORM'!$B$2:$AD$2,0)+1,0),0)</f>
        <v>0</v>
      </c>
      <c r="AI428" s="26" t="str">
        <f t="shared" si="103"/>
        <v/>
      </c>
      <c r="AJ428" s="25">
        <f>IFERROR(VLOOKUP($A428,'TD SOP+PROFORM'!$A$5:$AD$750,MATCH(AJ$4,'TD SOP+PROFORM'!$B$2:$AD$2,0)+1,0),0)+IFERROR(VLOOKUP($A428,'TD SOP+PROFORM'!$A$5:$AD$750,MATCH(AJ$2,'TD SOP+PROFORM'!$B$2:$AD$2,0)+1,0),0)</f>
        <v>0</v>
      </c>
      <c r="AK428" s="25">
        <f>IFERROR(VLOOKUP($A428,'TD SOP+PROFORM'!$A$5:$AD$750,MATCH(AK$4,'TD SOP+PROFORM'!$B$2:$AD$2,0)+1,0),0)+IFERROR(VLOOKUP($A428,'TD SOP+PROFORM'!$A$5:$AD$750,MATCH(AK$2,'TD SOP+PROFORM'!$B$2:$AD$2,0)+1,0),0)</f>
        <v>0</v>
      </c>
      <c r="AL428" s="26" t="str">
        <f t="shared" si="104"/>
        <v/>
      </c>
      <c r="AM428" s="25">
        <f t="shared" si="106"/>
        <v>0</v>
      </c>
      <c r="AN428" s="25">
        <f t="shared" si="106"/>
        <v>0</v>
      </c>
      <c r="AO428" s="26" t="str">
        <f t="shared" si="105"/>
        <v/>
      </c>
    </row>
    <row r="429" spans="1:41" x14ac:dyDescent="0.35">
      <c r="A429" s="24">
        <f>IF(AND('TD SOP+PROFORM'!A426&lt;&gt;"",'TD SOP+PROFORM'!A426&lt;&gt;"TOTAL"),'TD SOP+PROFORM'!A426,0)</f>
        <v>0</v>
      </c>
      <c r="C429" s="25" t="str">
        <f>IFERROR(VLOOKUP($A429,'TD SOP+PROFORM'!$A$5:$AD$750,MATCH(C$4,'TD SOP+PROFORM'!$B$2:$AT$2,0)+1,0),"")</f>
        <v/>
      </c>
      <c r="D429" s="25" t="str">
        <f>IFERROR(VLOOKUP($A429,'TD SOP+PROFORM'!$A$5:$AD$750,MATCH(D$4,'TD SOP+PROFORM'!$B$2:$AT$2,0)+1,0),"")</f>
        <v/>
      </c>
      <c r="E429" s="26" t="str">
        <f t="shared" si="93"/>
        <v/>
      </c>
      <c r="F429" s="25" t="str">
        <f>IFERROR(VLOOKUP($A429,'TD SOP+PROFORM'!$A$5:$AD$750,MATCH(F$4,'TD SOP+PROFORM'!$B$2:$AT$2,0)+1,0),"")</f>
        <v/>
      </c>
      <c r="G429" s="25" t="str">
        <f>IFERROR(VLOOKUP($A429,'TD SOP+PROFORM'!$A$5:$AD$750,MATCH(G$4,'TD SOP+PROFORM'!$B$2:$AT$2,0)+1,0),"")</f>
        <v/>
      </c>
      <c r="H429" s="26" t="str">
        <f t="shared" si="94"/>
        <v/>
      </c>
      <c r="I429" s="25" t="str">
        <f>IFERROR(VLOOKUP($A429,'TD SOP+PROFORM'!$A$5:$AD$750,MATCH(I$4,'TD SOP+PROFORM'!$B$2:$AT$2,0)+1,0),"")</f>
        <v/>
      </c>
      <c r="J429" s="25" t="str">
        <f>IFERROR(VLOOKUP($A429,'TD SOP+PROFORM'!$A$5:$AD$750,MATCH(J$4,'TD SOP+PROFORM'!$B$2:$AT$2,0)+1,0),"")</f>
        <v/>
      </c>
      <c r="K429" s="26" t="str">
        <f t="shared" si="95"/>
        <v/>
      </c>
      <c r="L429" s="25" t="str">
        <f>IFERROR(VLOOKUP($A429,'TD SOP+PROFORM'!$A$5:$AD$750,MATCH(L$4,'TD SOP+PROFORM'!$B$2:$AT$2,0)+1,0),"")</f>
        <v/>
      </c>
      <c r="M429" s="25" t="str">
        <f>IFERROR(VLOOKUP($A429,'TD SOP+PROFORM'!$A$5:$AD$750,MATCH(M$4,'TD SOP+PROFORM'!$B$2:$AT$2,0)+1,0),"")</f>
        <v/>
      </c>
      <c r="N429" s="26" t="str">
        <f t="shared" si="96"/>
        <v/>
      </c>
      <c r="O429" s="25">
        <f>IFERROR(VLOOKUP($A429,'TD SOP+PROFORM'!$A$5:$AD$750,MATCH(O$4,'TD SOP+PROFORM'!$B$2:$AD$2,0)+1,0),0)+IFERROR(VLOOKUP($A429,'TD SOP+PROFORM'!$A$5:$AD$750,MATCH(O$2,'TD SOP+PROFORM'!$B$2:$AD$2,0)+1,0),0)</f>
        <v>0</v>
      </c>
      <c r="P429" s="25">
        <f>IFERROR(VLOOKUP($A429,'TD SOP+PROFORM'!$A$5:$AD$750,MATCH(P$4,'TD SOP+PROFORM'!$B$2:$AD$2,0)+1,0),0)+IFERROR(VLOOKUP($A429,'TD SOP+PROFORM'!$A$5:$AD$750,MATCH(P$2,'TD SOP+PROFORM'!$B$2:$AD$2,0)+1,0),0)</f>
        <v>0</v>
      </c>
      <c r="Q429" s="26" t="str">
        <f t="shared" si="97"/>
        <v/>
      </c>
      <c r="R429" s="25">
        <f>IFERROR(VLOOKUP($A429,'TD SOP+PROFORM'!$A$5:$AD$750,MATCH(R$4,'TD SOP+PROFORM'!$B$2:$AD$2,0)+1,0),0)+IFERROR(VLOOKUP($A429,'TD SOP+PROFORM'!$A$5:$AD$750,MATCH(R$2,'TD SOP+PROFORM'!$B$2:$AD$2,0)+1,0),0)</f>
        <v>0</v>
      </c>
      <c r="S429" s="25">
        <f>IFERROR(VLOOKUP($A429,'TD SOP+PROFORM'!$A$5:$AD$750,MATCH(S$4,'TD SOP+PROFORM'!$B$2:$AD$2,0)+1,0),0)+IFERROR(VLOOKUP($A429,'TD SOP+PROFORM'!$A$5:$AD$750,MATCH(S$2,'TD SOP+PROFORM'!$B$2:$AD$2,0)+1,0),0)</f>
        <v>0</v>
      </c>
      <c r="T429" s="26" t="str">
        <f t="shared" si="98"/>
        <v/>
      </c>
      <c r="U429" s="25">
        <f>IFERROR(VLOOKUP($A429,'TD SOP+PROFORM'!$A$5:$AD$750,MATCH(U$4,'TD SOP+PROFORM'!$B$2:$AD$2,0)+1,0),0)+IFERROR(VLOOKUP($A429,'TD SOP+PROFORM'!$A$5:$AD$750,MATCH(U$2,'TD SOP+PROFORM'!$B$2:$AD$2,0)+1,0),0)</f>
        <v>0</v>
      </c>
      <c r="V429" s="25">
        <f>IFERROR(VLOOKUP($A429,'TD SOP+PROFORM'!$A$5:$AD$750,MATCH(V$4,'TD SOP+PROFORM'!$B$2:$AD$2,0)+1,0),0)+IFERROR(VLOOKUP($A429,'TD SOP+PROFORM'!$A$5:$AD$750,MATCH(V$2,'TD SOP+PROFORM'!$B$2:$AD$2,0)+1,0),0)</f>
        <v>0</v>
      </c>
      <c r="W429" s="26" t="str">
        <f t="shared" si="99"/>
        <v/>
      </c>
      <c r="X429" s="25">
        <f>IFERROR(VLOOKUP($A429,'TD SOP+PROFORM'!$A$5:$AD$750,MATCH(X$4,'TD SOP+PROFORM'!$B$2:$AD$2,0)+1,0),0)+IFERROR(VLOOKUP($A429,'TD SOP+PROFORM'!$A$5:$AD$750,MATCH(X$2,'TD SOP+PROFORM'!$B$2:$AD$2,0)+1,0),0)</f>
        <v>0</v>
      </c>
      <c r="Y429" s="25">
        <f>IFERROR(VLOOKUP($A429,'TD SOP+PROFORM'!$A$5:$AD$750,MATCH(Y$4,'TD SOP+PROFORM'!$B$2:$AD$2,0)+1,0),0)+IFERROR(VLOOKUP($A429,'TD SOP+PROFORM'!$A$5:$AD$750,MATCH(Y$2,'TD SOP+PROFORM'!$B$2:$AD$2,0)+1,0),0)</f>
        <v>0</v>
      </c>
      <c r="Z429" s="26" t="str">
        <f t="shared" si="100"/>
        <v/>
      </c>
      <c r="AA429" s="25">
        <f>IFERROR(VLOOKUP($A429,'TD SOP+PROFORM'!$A$5:$AD$750,MATCH(AA$4,'TD SOP+PROFORM'!$B$2:$AD$2,0)+1,0),0)+IFERROR(VLOOKUP($A429,'TD SOP+PROFORM'!$A$5:$AD$750,MATCH(AA$2,'TD SOP+PROFORM'!$B$2:$AD$2,0)+1,0),0)</f>
        <v>0</v>
      </c>
      <c r="AB429" s="25">
        <f>IFERROR(VLOOKUP($A429,'TD SOP+PROFORM'!$A$5:$AD$750,MATCH(AB$4,'TD SOP+PROFORM'!$B$2:$AD$2,0)+1,0),0)+IFERROR(VLOOKUP($A429,'TD SOP+PROFORM'!$A$5:$AD$750,MATCH(AB$2,'TD SOP+PROFORM'!$B$2:$AD$2,0)+1,0),0)</f>
        <v>0</v>
      </c>
      <c r="AC429" s="26" t="str">
        <f t="shared" si="101"/>
        <v/>
      </c>
      <c r="AD429" s="25">
        <f>IFERROR(VLOOKUP($A429,'TD SOP+PROFORM'!$A$5:$AD$750,MATCH(AD$4,'TD SOP+PROFORM'!$B$2:$AD$2,0)+1,0),0)+IFERROR(VLOOKUP($A429,'TD SOP+PROFORM'!$A$5:$AD$750,MATCH(AD$2,'TD SOP+PROFORM'!$B$2:$AD$2,0)+1,0),0)</f>
        <v>0</v>
      </c>
      <c r="AE429" s="25">
        <f>IFERROR(VLOOKUP($A429,'TD SOP+PROFORM'!$A$5:$AD$750,MATCH(AE$4,'TD SOP+PROFORM'!$B$2:$AD$2,0)+1,0),0)+IFERROR(VLOOKUP($A429,'TD SOP+PROFORM'!$A$5:$AD$750,MATCH(AE$2,'TD SOP+PROFORM'!$B$2:$AD$2,0)+1,0),0)</f>
        <v>0</v>
      </c>
      <c r="AF429" s="26" t="str">
        <f t="shared" si="102"/>
        <v/>
      </c>
      <c r="AG429" s="25">
        <f>IFERROR(VLOOKUP($A429,'TD SOP+PROFORM'!$A$5:$AD$750,MATCH(AG$4,'TD SOP+PROFORM'!$B$2:$AD$2,0)+1,0),0)+IFERROR(VLOOKUP($A429,'TD SOP+PROFORM'!$A$5:$AD$750,MATCH(AG$2,'TD SOP+PROFORM'!$B$2:$AD$2,0)+1,0),0)</f>
        <v>0</v>
      </c>
      <c r="AH429" s="25">
        <f>IFERROR(VLOOKUP($A429,'TD SOP+PROFORM'!$A$5:$AD$750,MATCH(AH$4,'TD SOP+PROFORM'!$B$2:$AD$2,0)+1,0),0)+IFERROR(VLOOKUP($A429,'TD SOP+PROFORM'!$A$5:$AD$750,MATCH(AH$2,'TD SOP+PROFORM'!$B$2:$AD$2,0)+1,0),0)</f>
        <v>0</v>
      </c>
      <c r="AI429" s="26" t="str">
        <f t="shared" si="103"/>
        <v/>
      </c>
      <c r="AJ429" s="25">
        <f>IFERROR(VLOOKUP($A429,'TD SOP+PROFORM'!$A$5:$AD$750,MATCH(AJ$4,'TD SOP+PROFORM'!$B$2:$AD$2,0)+1,0),0)+IFERROR(VLOOKUP($A429,'TD SOP+PROFORM'!$A$5:$AD$750,MATCH(AJ$2,'TD SOP+PROFORM'!$B$2:$AD$2,0)+1,0),0)</f>
        <v>0</v>
      </c>
      <c r="AK429" s="25">
        <f>IFERROR(VLOOKUP($A429,'TD SOP+PROFORM'!$A$5:$AD$750,MATCH(AK$4,'TD SOP+PROFORM'!$B$2:$AD$2,0)+1,0),0)+IFERROR(VLOOKUP($A429,'TD SOP+PROFORM'!$A$5:$AD$750,MATCH(AK$2,'TD SOP+PROFORM'!$B$2:$AD$2,0)+1,0),0)</f>
        <v>0</v>
      </c>
      <c r="AL429" s="26" t="str">
        <f t="shared" si="104"/>
        <v/>
      </c>
      <c r="AM429" s="25">
        <f t="shared" si="106"/>
        <v>0</v>
      </c>
      <c r="AN429" s="25">
        <f t="shared" si="106"/>
        <v>0</v>
      </c>
      <c r="AO429" s="26" t="str">
        <f t="shared" si="105"/>
        <v/>
      </c>
    </row>
    <row r="430" spans="1:41" x14ac:dyDescent="0.35">
      <c r="A430" s="24">
        <f>IF(AND('TD SOP+PROFORM'!A427&lt;&gt;"",'TD SOP+PROFORM'!A427&lt;&gt;"TOTAL"),'TD SOP+PROFORM'!A427,0)</f>
        <v>0</v>
      </c>
      <c r="C430" s="25" t="str">
        <f>IFERROR(VLOOKUP($A430,'TD SOP+PROFORM'!$A$5:$AD$750,MATCH(C$4,'TD SOP+PROFORM'!$B$2:$AT$2,0)+1,0),"")</f>
        <v/>
      </c>
      <c r="D430" s="25" t="str">
        <f>IFERROR(VLOOKUP($A430,'TD SOP+PROFORM'!$A$5:$AD$750,MATCH(D$4,'TD SOP+PROFORM'!$B$2:$AT$2,0)+1,0),"")</f>
        <v/>
      </c>
      <c r="E430" s="26" t="str">
        <f t="shared" si="93"/>
        <v/>
      </c>
      <c r="F430" s="25" t="str">
        <f>IFERROR(VLOOKUP($A430,'TD SOP+PROFORM'!$A$5:$AD$750,MATCH(F$4,'TD SOP+PROFORM'!$B$2:$AT$2,0)+1,0),"")</f>
        <v/>
      </c>
      <c r="G430" s="25" t="str">
        <f>IFERROR(VLOOKUP($A430,'TD SOP+PROFORM'!$A$5:$AD$750,MATCH(G$4,'TD SOP+PROFORM'!$B$2:$AT$2,0)+1,0),"")</f>
        <v/>
      </c>
      <c r="H430" s="26" t="str">
        <f t="shared" si="94"/>
        <v/>
      </c>
      <c r="I430" s="25" t="str">
        <f>IFERROR(VLOOKUP($A430,'TD SOP+PROFORM'!$A$5:$AD$750,MATCH(I$4,'TD SOP+PROFORM'!$B$2:$AT$2,0)+1,0),"")</f>
        <v/>
      </c>
      <c r="J430" s="25" t="str">
        <f>IFERROR(VLOOKUP($A430,'TD SOP+PROFORM'!$A$5:$AD$750,MATCH(J$4,'TD SOP+PROFORM'!$B$2:$AT$2,0)+1,0),"")</f>
        <v/>
      </c>
      <c r="K430" s="26" t="str">
        <f t="shared" si="95"/>
        <v/>
      </c>
      <c r="L430" s="25" t="str">
        <f>IFERROR(VLOOKUP($A430,'TD SOP+PROFORM'!$A$5:$AD$750,MATCH(L$4,'TD SOP+PROFORM'!$B$2:$AT$2,0)+1,0),"")</f>
        <v/>
      </c>
      <c r="M430" s="25" t="str">
        <f>IFERROR(VLOOKUP($A430,'TD SOP+PROFORM'!$A$5:$AD$750,MATCH(M$4,'TD SOP+PROFORM'!$B$2:$AT$2,0)+1,0),"")</f>
        <v/>
      </c>
      <c r="N430" s="26" t="str">
        <f t="shared" si="96"/>
        <v/>
      </c>
      <c r="O430" s="25">
        <f>IFERROR(VLOOKUP($A430,'TD SOP+PROFORM'!$A$5:$AD$750,MATCH(O$4,'TD SOP+PROFORM'!$B$2:$AD$2,0)+1,0),0)+IFERROR(VLOOKUP($A430,'TD SOP+PROFORM'!$A$5:$AD$750,MATCH(O$2,'TD SOP+PROFORM'!$B$2:$AD$2,0)+1,0),0)</f>
        <v>0</v>
      </c>
      <c r="P430" s="25">
        <f>IFERROR(VLOOKUP($A430,'TD SOP+PROFORM'!$A$5:$AD$750,MATCH(P$4,'TD SOP+PROFORM'!$B$2:$AD$2,0)+1,0),0)+IFERROR(VLOOKUP($A430,'TD SOP+PROFORM'!$A$5:$AD$750,MATCH(P$2,'TD SOP+PROFORM'!$B$2:$AD$2,0)+1,0),0)</f>
        <v>0</v>
      </c>
      <c r="Q430" s="26" t="str">
        <f t="shared" si="97"/>
        <v/>
      </c>
      <c r="R430" s="25">
        <f>IFERROR(VLOOKUP($A430,'TD SOP+PROFORM'!$A$5:$AD$750,MATCH(R$4,'TD SOP+PROFORM'!$B$2:$AD$2,0)+1,0),0)+IFERROR(VLOOKUP($A430,'TD SOP+PROFORM'!$A$5:$AD$750,MATCH(R$2,'TD SOP+PROFORM'!$B$2:$AD$2,0)+1,0),0)</f>
        <v>0</v>
      </c>
      <c r="S430" s="25">
        <f>IFERROR(VLOOKUP($A430,'TD SOP+PROFORM'!$A$5:$AD$750,MATCH(S$4,'TD SOP+PROFORM'!$B$2:$AD$2,0)+1,0),0)+IFERROR(VLOOKUP($A430,'TD SOP+PROFORM'!$A$5:$AD$750,MATCH(S$2,'TD SOP+PROFORM'!$B$2:$AD$2,0)+1,0),0)</f>
        <v>0</v>
      </c>
      <c r="T430" s="26" t="str">
        <f t="shared" si="98"/>
        <v/>
      </c>
      <c r="U430" s="25">
        <f>IFERROR(VLOOKUP($A430,'TD SOP+PROFORM'!$A$5:$AD$750,MATCH(U$4,'TD SOP+PROFORM'!$B$2:$AD$2,0)+1,0),0)+IFERROR(VLOOKUP($A430,'TD SOP+PROFORM'!$A$5:$AD$750,MATCH(U$2,'TD SOP+PROFORM'!$B$2:$AD$2,0)+1,0),0)</f>
        <v>0</v>
      </c>
      <c r="V430" s="25">
        <f>IFERROR(VLOOKUP($A430,'TD SOP+PROFORM'!$A$5:$AD$750,MATCH(V$4,'TD SOP+PROFORM'!$B$2:$AD$2,0)+1,0),0)+IFERROR(VLOOKUP($A430,'TD SOP+PROFORM'!$A$5:$AD$750,MATCH(V$2,'TD SOP+PROFORM'!$B$2:$AD$2,0)+1,0),0)</f>
        <v>0</v>
      </c>
      <c r="W430" s="26" t="str">
        <f t="shared" si="99"/>
        <v/>
      </c>
      <c r="X430" s="25">
        <f>IFERROR(VLOOKUP($A430,'TD SOP+PROFORM'!$A$5:$AD$750,MATCH(X$4,'TD SOP+PROFORM'!$B$2:$AD$2,0)+1,0),0)+IFERROR(VLOOKUP($A430,'TD SOP+PROFORM'!$A$5:$AD$750,MATCH(X$2,'TD SOP+PROFORM'!$B$2:$AD$2,0)+1,0),0)</f>
        <v>0</v>
      </c>
      <c r="Y430" s="25">
        <f>IFERROR(VLOOKUP($A430,'TD SOP+PROFORM'!$A$5:$AD$750,MATCH(Y$4,'TD SOP+PROFORM'!$B$2:$AD$2,0)+1,0),0)+IFERROR(VLOOKUP($A430,'TD SOP+PROFORM'!$A$5:$AD$750,MATCH(Y$2,'TD SOP+PROFORM'!$B$2:$AD$2,0)+1,0),0)</f>
        <v>0</v>
      </c>
      <c r="Z430" s="26" t="str">
        <f t="shared" si="100"/>
        <v/>
      </c>
      <c r="AA430" s="25">
        <f>IFERROR(VLOOKUP($A430,'TD SOP+PROFORM'!$A$5:$AD$750,MATCH(AA$4,'TD SOP+PROFORM'!$B$2:$AD$2,0)+1,0),0)+IFERROR(VLOOKUP($A430,'TD SOP+PROFORM'!$A$5:$AD$750,MATCH(AA$2,'TD SOP+PROFORM'!$B$2:$AD$2,0)+1,0),0)</f>
        <v>0</v>
      </c>
      <c r="AB430" s="25">
        <f>IFERROR(VLOOKUP($A430,'TD SOP+PROFORM'!$A$5:$AD$750,MATCH(AB$4,'TD SOP+PROFORM'!$B$2:$AD$2,0)+1,0),0)+IFERROR(VLOOKUP($A430,'TD SOP+PROFORM'!$A$5:$AD$750,MATCH(AB$2,'TD SOP+PROFORM'!$B$2:$AD$2,0)+1,0),0)</f>
        <v>0</v>
      </c>
      <c r="AC430" s="26" t="str">
        <f t="shared" si="101"/>
        <v/>
      </c>
      <c r="AD430" s="25">
        <f>IFERROR(VLOOKUP($A430,'TD SOP+PROFORM'!$A$5:$AD$750,MATCH(AD$4,'TD SOP+PROFORM'!$B$2:$AD$2,0)+1,0),0)+IFERROR(VLOOKUP($A430,'TD SOP+PROFORM'!$A$5:$AD$750,MATCH(AD$2,'TD SOP+PROFORM'!$B$2:$AD$2,0)+1,0),0)</f>
        <v>0</v>
      </c>
      <c r="AE430" s="25">
        <f>IFERROR(VLOOKUP($A430,'TD SOP+PROFORM'!$A$5:$AD$750,MATCH(AE$4,'TD SOP+PROFORM'!$B$2:$AD$2,0)+1,0),0)+IFERROR(VLOOKUP($A430,'TD SOP+PROFORM'!$A$5:$AD$750,MATCH(AE$2,'TD SOP+PROFORM'!$B$2:$AD$2,0)+1,0),0)</f>
        <v>0</v>
      </c>
      <c r="AF430" s="26" t="str">
        <f t="shared" si="102"/>
        <v/>
      </c>
      <c r="AG430" s="25">
        <f>IFERROR(VLOOKUP($A430,'TD SOP+PROFORM'!$A$5:$AD$750,MATCH(AG$4,'TD SOP+PROFORM'!$B$2:$AD$2,0)+1,0),0)+IFERROR(VLOOKUP($A430,'TD SOP+PROFORM'!$A$5:$AD$750,MATCH(AG$2,'TD SOP+PROFORM'!$B$2:$AD$2,0)+1,0),0)</f>
        <v>0</v>
      </c>
      <c r="AH430" s="25">
        <f>IFERROR(VLOOKUP($A430,'TD SOP+PROFORM'!$A$5:$AD$750,MATCH(AH$4,'TD SOP+PROFORM'!$B$2:$AD$2,0)+1,0),0)+IFERROR(VLOOKUP($A430,'TD SOP+PROFORM'!$A$5:$AD$750,MATCH(AH$2,'TD SOP+PROFORM'!$B$2:$AD$2,0)+1,0),0)</f>
        <v>0</v>
      </c>
      <c r="AI430" s="26" t="str">
        <f t="shared" si="103"/>
        <v/>
      </c>
      <c r="AJ430" s="25">
        <f>IFERROR(VLOOKUP($A430,'TD SOP+PROFORM'!$A$5:$AD$750,MATCH(AJ$4,'TD SOP+PROFORM'!$B$2:$AD$2,0)+1,0),0)+IFERROR(VLOOKUP($A430,'TD SOP+PROFORM'!$A$5:$AD$750,MATCH(AJ$2,'TD SOP+PROFORM'!$B$2:$AD$2,0)+1,0),0)</f>
        <v>0</v>
      </c>
      <c r="AK430" s="25">
        <f>IFERROR(VLOOKUP($A430,'TD SOP+PROFORM'!$A$5:$AD$750,MATCH(AK$4,'TD SOP+PROFORM'!$B$2:$AD$2,0)+1,0),0)+IFERROR(VLOOKUP($A430,'TD SOP+PROFORM'!$A$5:$AD$750,MATCH(AK$2,'TD SOP+PROFORM'!$B$2:$AD$2,0)+1,0),0)</f>
        <v>0</v>
      </c>
      <c r="AL430" s="26" t="str">
        <f t="shared" si="104"/>
        <v/>
      </c>
      <c r="AM430" s="25">
        <f t="shared" si="106"/>
        <v>0</v>
      </c>
      <c r="AN430" s="25">
        <f t="shared" si="106"/>
        <v>0</v>
      </c>
      <c r="AO430" s="26" t="str">
        <f t="shared" si="105"/>
        <v/>
      </c>
    </row>
    <row r="431" spans="1:41" x14ac:dyDescent="0.35">
      <c r="A431" s="24">
        <f>IF(AND('TD SOP+PROFORM'!A428&lt;&gt;"",'TD SOP+PROFORM'!A428&lt;&gt;"TOTAL"),'TD SOP+PROFORM'!A428,0)</f>
        <v>0</v>
      </c>
      <c r="C431" s="25" t="str">
        <f>IFERROR(VLOOKUP($A431,'TD SOP+PROFORM'!$A$5:$AD$750,MATCH(C$4,'TD SOP+PROFORM'!$B$2:$AT$2,0)+1,0),"")</f>
        <v/>
      </c>
      <c r="D431" s="25" t="str">
        <f>IFERROR(VLOOKUP($A431,'TD SOP+PROFORM'!$A$5:$AD$750,MATCH(D$4,'TD SOP+PROFORM'!$B$2:$AT$2,0)+1,0),"")</f>
        <v/>
      </c>
      <c r="E431" s="26" t="str">
        <f t="shared" si="93"/>
        <v/>
      </c>
      <c r="F431" s="25" t="str">
        <f>IFERROR(VLOOKUP($A431,'TD SOP+PROFORM'!$A$5:$AD$750,MATCH(F$4,'TD SOP+PROFORM'!$B$2:$AT$2,0)+1,0),"")</f>
        <v/>
      </c>
      <c r="G431" s="25" t="str">
        <f>IFERROR(VLOOKUP($A431,'TD SOP+PROFORM'!$A$5:$AD$750,MATCH(G$4,'TD SOP+PROFORM'!$B$2:$AT$2,0)+1,0),"")</f>
        <v/>
      </c>
      <c r="H431" s="26" t="str">
        <f t="shared" si="94"/>
        <v/>
      </c>
      <c r="I431" s="25" t="str">
        <f>IFERROR(VLOOKUP($A431,'TD SOP+PROFORM'!$A$5:$AD$750,MATCH(I$4,'TD SOP+PROFORM'!$B$2:$AT$2,0)+1,0),"")</f>
        <v/>
      </c>
      <c r="J431" s="25" t="str">
        <f>IFERROR(VLOOKUP($A431,'TD SOP+PROFORM'!$A$5:$AD$750,MATCH(J$4,'TD SOP+PROFORM'!$B$2:$AT$2,0)+1,0),"")</f>
        <v/>
      </c>
      <c r="K431" s="26" t="str">
        <f t="shared" si="95"/>
        <v/>
      </c>
      <c r="L431" s="25" t="str">
        <f>IFERROR(VLOOKUP($A431,'TD SOP+PROFORM'!$A$5:$AD$750,MATCH(L$4,'TD SOP+PROFORM'!$B$2:$AT$2,0)+1,0),"")</f>
        <v/>
      </c>
      <c r="M431" s="25" t="str">
        <f>IFERROR(VLOOKUP($A431,'TD SOP+PROFORM'!$A$5:$AD$750,MATCH(M$4,'TD SOP+PROFORM'!$B$2:$AT$2,0)+1,0),"")</f>
        <v/>
      </c>
      <c r="N431" s="26" t="str">
        <f t="shared" si="96"/>
        <v/>
      </c>
      <c r="O431" s="25">
        <f>IFERROR(VLOOKUP($A431,'TD SOP+PROFORM'!$A$5:$AD$750,MATCH(O$4,'TD SOP+PROFORM'!$B$2:$AD$2,0)+1,0),0)+IFERROR(VLOOKUP($A431,'TD SOP+PROFORM'!$A$5:$AD$750,MATCH(O$2,'TD SOP+PROFORM'!$B$2:$AD$2,0)+1,0),0)</f>
        <v>0</v>
      </c>
      <c r="P431" s="25">
        <f>IFERROR(VLOOKUP($A431,'TD SOP+PROFORM'!$A$5:$AD$750,MATCH(P$4,'TD SOP+PROFORM'!$B$2:$AD$2,0)+1,0),0)+IFERROR(VLOOKUP($A431,'TD SOP+PROFORM'!$A$5:$AD$750,MATCH(P$2,'TD SOP+PROFORM'!$B$2:$AD$2,0)+1,0),0)</f>
        <v>0</v>
      </c>
      <c r="Q431" s="26" t="str">
        <f t="shared" si="97"/>
        <v/>
      </c>
      <c r="R431" s="25">
        <f>IFERROR(VLOOKUP($A431,'TD SOP+PROFORM'!$A$5:$AD$750,MATCH(R$4,'TD SOP+PROFORM'!$B$2:$AD$2,0)+1,0),0)+IFERROR(VLOOKUP($A431,'TD SOP+PROFORM'!$A$5:$AD$750,MATCH(R$2,'TD SOP+PROFORM'!$B$2:$AD$2,0)+1,0),0)</f>
        <v>0</v>
      </c>
      <c r="S431" s="25">
        <f>IFERROR(VLOOKUP($A431,'TD SOP+PROFORM'!$A$5:$AD$750,MATCH(S$4,'TD SOP+PROFORM'!$B$2:$AD$2,0)+1,0),0)+IFERROR(VLOOKUP($A431,'TD SOP+PROFORM'!$A$5:$AD$750,MATCH(S$2,'TD SOP+PROFORM'!$B$2:$AD$2,0)+1,0),0)</f>
        <v>0</v>
      </c>
      <c r="T431" s="26" t="str">
        <f t="shared" si="98"/>
        <v/>
      </c>
      <c r="U431" s="25">
        <f>IFERROR(VLOOKUP($A431,'TD SOP+PROFORM'!$A$5:$AD$750,MATCH(U$4,'TD SOP+PROFORM'!$B$2:$AD$2,0)+1,0),0)+IFERROR(VLOOKUP($A431,'TD SOP+PROFORM'!$A$5:$AD$750,MATCH(U$2,'TD SOP+PROFORM'!$B$2:$AD$2,0)+1,0),0)</f>
        <v>0</v>
      </c>
      <c r="V431" s="25">
        <f>IFERROR(VLOOKUP($A431,'TD SOP+PROFORM'!$A$5:$AD$750,MATCH(V$4,'TD SOP+PROFORM'!$B$2:$AD$2,0)+1,0),0)+IFERROR(VLOOKUP($A431,'TD SOP+PROFORM'!$A$5:$AD$750,MATCH(V$2,'TD SOP+PROFORM'!$B$2:$AD$2,0)+1,0),0)</f>
        <v>0</v>
      </c>
      <c r="W431" s="26" t="str">
        <f t="shared" si="99"/>
        <v/>
      </c>
      <c r="X431" s="25">
        <f>IFERROR(VLOOKUP($A431,'TD SOP+PROFORM'!$A$5:$AD$750,MATCH(X$4,'TD SOP+PROFORM'!$B$2:$AD$2,0)+1,0),0)+IFERROR(VLOOKUP($A431,'TD SOP+PROFORM'!$A$5:$AD$750,MATCH(X$2,'TD SOP+PROFORM'!$B$2:$AD$2,0)+1,0),0)</f>
        <v>0</v>
      </c>
      <c r="Y431" s="25">
        <f>IFERROR(VLOOKUP($A431,'TD SOP+PROFORM'!$A$5:$AD$750,MATCH(Y$4,'TD SOP+PROFORM'!$B$2:$AD$2,0)+1,0),0)+IFERROR(VLOOKUP($A431,'TD SOP+PROFORM'!$A$5:$AD$750,MATCH(Y$2,'TD SOP+PROFORM'!$B$2:$AD$2,0)+1,0),0)</f>
        <v>0</v>
      </c>
      <c r="Z431" s="26" t="str">
        <f t="shared" si="100"/>
        <v/>
      </c>
      <c r="AA431" s="25">
        <f>IFERROR(VLOOKUP($A431,'TD SOP+PROFORM'!$A$5:$AD$750,MATCH(AA$4,'TD SOP+PROFORM'!$B$2:$AD$2,0)+1,0),0)+IFERROR(VLOOKUP($A431,'TD SOP+PROFORM'!$A$5:$AD$750,MATCH(AA$2,'TD SOP+PROFORM'!$B$2:$AD$2,0)+1,0),0)</f>
        <v>0</v>
      </c>
      <c r="AB431" s="25">
        <f>IFERROR(VLOOKUP($A431,'TD SOP+PROFORM'!$A$5:$AD$750,MATCH(AB$4,'TD SOP+PROFORM'!$B$2:$AD$2,0)+1,0),0)+IFERROR(VLOOKUP($A431,'TD SOP+PROFORM'!$A$5:$AD$750,MATCH(AB$2,'TD SOP+PROFORM'!$B$2:$AD$2,0)+1,0),0)</f>
        <v>0</v>
      </c>
      <c r="AC431" s="26" t="str">
        <f t="shared" si="101"/>
        <v/>
      </c>
      <c r="AD431" s="25">
        <f>IFERROR(VLOOKUP($A431,'TD SOP+PROFORM'!$A$5:$AD$750,MATCH(AD$4,'TD SOP+PROFORM'!$B$2:$AD$2,0)+1,0),0)+IFERROR(VLOOKUP($A431,'TD SOP+PROFORM'!$A$5:$AD$750,MATCH(AD$2,'TD SOP+PROFORM'!$B$2:$AD$2,0)+1,0),0)</f>
        <v>0</v>
      </c>
      <c r="AE431" s="25">
        <f>IFERROR(VLOOKUP($A431,'TD SOP+PROFORM'!$A$5:$AD$750,MATCH(AE$4,'TD SOP+PROFORM'!$B$2:$AD$2,0)+1,0),0)+IFERROR(VLOOKUP($A431,'TD SOP+PROFORM'!$A$5:$AD$750,MATCH(AE$2,'TD SOP+PROFORM'!$B$2:$AD$2,0)+1,0),0)</f>
        <v>0</v>
      </c>
      <c r="AF431" s="26" t="str">
        <f t="shared" si="102"/>
        <v/>
      </c>
      <c r="AG431" s="25">
        <f>IFERROR(VLOOKUP($A431,'TD SOP+PROFORM'!$A$5:$AD$750,MATCH(AG$4,'TD SOP+PROFORM'!$B$2:$AD$2,0)+1,0),0)+IFERROR(VLOOKUP($A431,'TD SOP+PROFORM'!$A$5:$AD$750,MATCH(AG$2,'TD SOP+PROFORM'!$B$2:$AD$2,0)+1,0),0)</f>
        <v>0</v>
      </c>
      <c r="AH431" s="25">
        <f>IFERROR(VLOOKUP($A431,'TD SOP+PROFORM'!$A$5:$AD$750,MATCH(AH$4,'TD SOP+PROFORM'!$B$2:$AD$2,0)+1,0),0)+IFERROR(VLOOKUP($A431,'TD SOP+PROFORM'!$A$5:$AD$750,MATCH(AH$2,'TD SOP+PROFORM'!$B$2:$AD$2,0)+1,0),0)</f>
        <v>0</v>
      </c>
      <c r="AI431" s="26" t="str">
        <f t="shared" si="103"/>
        <v/>
      </c>
      <c r="AJ431" s="25">
        <f>IFERROR(VLOOKUP($A431,'TD SOP+PROFORM'!$A$5:$AD$750,MATCH(AJ$4,'TD SOP+PROFORM'!$B$2:$AD$2,0)+1,0),0)+IFERROR(VLOOKUP($A431,'TD SOP+PROFORM'!$A$5:$AD$750,MATCH(AJ$2,'TD SOP+PROFORM'!$B$2:$AD$2,0)+1,0),0)</f>
        <v>0</v>
      </c>
      <c r="AK431" s="25">
        <f>IFERROR(VLOOKUP($A431,'TD SOP+PROFORM'!$A$5:$AD$750,MATCH(AK$4,'TD SOP+PROFORM'!$B$2:$AD$2,0)+1,0),0)+IFERROR(VLOOKUP($A431,'TD SOP+PROFORM'!$A$5:$AD$750,MATCH(AK$2,'TD SOP+PROFORM'!$B$2:$AD$2,0)+1,0),0)</f>
        <v>0</v>
      </c>
      <c r="AL431" s="26" t="str">
        <f t="shared" si="104"/>
        <v/>
      </c>
      <c r="AM431" s="25">
        <f t="shared" si="106"/>
        <v>0</v>
      </c>
      <c r="AN431" s="25">
        <f t="shared" si="106"/>
        <v>0</v>
      </c>
      <c r="AO431" s="26" t="str">
        <f t="shared" si="105"/>
        <v/>
      </c>
    </row>
    <row r="432" spans="1:41" x14ac:dyDescent="0.35">
      <c r="A432" s="24">
        <f>IF(AND('TD SOP+PROFORM'!A429&lt;&gt;"",'TD SOP+PROFORM'!A429&lt;&gt;"TOTAL"),'TD SOP+PROFORM'!A429,0)</f>
        <v>0</v>
      </c>
      <c r="C432" s="25" t="str">
        <f>IFERROR(VLOOKUP($A432,'TD SOP+PROFORM'!$A$5:$AD$750,MATCH(C$4,'TD SOP+PROFORM'!$B$2:$AT$2,0)+1,0),"")</f>
        <v/>
      </c>
      <c r="D432" s="25" t="str">
        <f>IFERROR(VLOOKUP($A432,'TD SOP+PROFORM'!$A$5:$AD$750,MATCH(D$4,'TD SOP+PROFORM'!$B$2:$AT$2,0)+1,0),"")</f>
        <v/>
      </c>
      <c r="E432" s="26" t="str">
        <f t="shared" si="93"/>
        <v/>
      </c>
      <c r="F432" s="25" t="str">
        <f>IFERROR(VLOOKUP($A432,'TD SOP+PROFORM'!$A$5:$AD$750,MATCH(F$4,'TD SOP+PROFORM'!$B$2:$AT$2,0)+1,0),"")</f>
        <v/>
      </c>
      <c r="G432" s="25" t="str">
        <f>IFERROR(VLOOKUP($A432,'TD SOP+PROFORM'!$A$5:$AD$750,MATCH(G$4,'TD SOP+PROFORM'!$B$2:$AT$2,0)+1,0),"")</f>
        <v/>
      </c>
      <c r="H432" s="26" t="str">
        <f t="shared" si="94"/>
        <v/>
      </c>
      <c r="I432" s="25" t="str">
        <f>IFERROR(VLOOKUP($A432,'TD SOP+PROFORM'!$A$5:$AD$750,MATCH(I$4,'TD SOP+PROFORM'!$B$2:$AT$2,0)+1,0),"")</f>
        <v/>
      </c>
      <c r="J432" s="25" t="str">
        <f>IFERROR(VLOOKUP($A432,'TD SOP+PROFORM'!$A$5:$AD$750,MATCH(J$4,'TD SOP+PROFORM'!$B$2:$AT$2,0)+1,0),"")</f>
        <v/>
      </c>
      <c r="K432" s="26" t="str">
        <f t="shared" si="95"/>
        <v/>
      </c>
      <c r="L432" s="25" t="str">
        <f>IFERROR(VLOOKUP($A432,'TD SOP+PROFORM'!$A$5:$AD$750,MATCH(L$4,'TD SOP+PROFORM'!$B$2:$AT$2,0)+1,0),"")</f>
        <v/>
      </c>
      <c r="M432" s="25" t="str">
        <f>IFERROR(VLOOKUP($A432,'TD SOP+PROFORM'!$A$5:$AD$750,MATCH(M$4,'TD SOP+PROFORM'!$B$2:$AT$2,0)+1,0),"")</f>
        <v/>
      </c>
      <c r="N432" s="26" t="str">
        <f t="shared" si="96"/>
        <v/>
      </c>
      <c r="O432" s="25">
        <f>IFERROR(VLOOKUP($A432,'TD SOP+PROFORM'!$A$5:$AD$750,MATCH(O$4,'TD SOP+PROFORM'!$B$2:$AD$2,0)+1,0),0)+IFERROR(VLOOKUP($A432,'TD SOP+PROFORM'!$A$5:$AD$750,MATCH(O$2,'TD SOP+PROFORM'!$B$2:$AD$2,0)+1,0),0)</f>
        <v>0</v>
      </c>
      <c r="P432" s="25">
        <f>IFERROR(VLOOKUP($A432,'TD SOP+PROFORM'!$A$5:$AD$750,MATCH(P$4,'TD SOP+PROFORM'!$B$2:$AD$2,0)+1,0),0)+IFERROR(VLOOKUP($A432,'TD SOP+PROFORM'!$A$5:$AD$750,MATCH(P$2,'TD SOP+PROFORM'!$B$2:$AD$2,0)+1,0),0)</f>
        <v>0</v>
      </c>
      <c r="Q432" s="26" t="str">
        <f t="shared" si="97"/>
        <v/>
      </c>
      <c r="R432" s="25">
        <f>IFERROR(VLOOKUP($A432,'TD SOP+PROFORM'!$A$5:$AD$750,MATCH(R$4,'TD SOP+PROFORM'!$B$2:$AD$2,0)+1,0),0)+IFERROR(VLOOKUP($A432,'TD SOP+PROFORM'!$A$5:$AD$750,MATCH(R$2,'TD SOP+PROFORM'!$B$2:$AD$2,0)+1,0),0)</f>
        <v>0</v>
      </c>
      <c r="S432" s="25">
        <f>IFERROR(VLOOKUP($A432,'TD SOP+PROFORM'!$A$5:$AD$750,MATCH(S$4,'TD SOP+PROFORM'!$B$2:$AD$2,0)+1,0),0)+IFERROR(VLOOKUP($A432,'TD SOP+PROFORM'!$A$5:$AD$750,MATCH(S$2,'TD SOP+PROFORM'!$B$2:$AD$2,0)+1,0),0)</f>
        <v>0</v>
      </c>
      <c r="T432" s="26" t="str">
        <f t="shared" si="98"/>
        <v/>
      </c>
      <c r="U432" s="25">
        <f>IFERROR(VLOOKUP($A432,'TD SOP+PROFORM'!$A$5:$AD$750,MATCH(U$4,'TD SOP+PROFORM'!$B$2:$AD$2,0)+1,0),0)+IFERROR(VLOOKUP($A432,'TD SOP+PROFORM'!$A$5:$AD$750,MATCH(U$2,'TD SOP+PROFORM'!$B$2:$AD$2,0)+1,0),0)</f>
        <v>0</v>
      </c>
      <c r="V432" s="25">
        <f>IFERROR(VLOOKUP($A432,'TD SOP+PROFORM'!$A$5:$AD$750,MATCH(V$4,'TD SOP+PROFORM'!$B$2:$AD$2,0)+1,0),0)+IFERROR(VLOOKUP($A432,'TD SOP+PROFORM'!$A$5:$AD$750,MATCH(V$2,'TD SOP+PROFORM'!$B$2:$AD$2,0)+1,0),0)</f>
        <v>0</v>
      </c>
      <c r="W432" s="26" t="str">
        <f t="shared" si="99"/>
        <v/>
      </c>
      <c r="X432" s="25">
        <f>IFERROR(VLOOKUP($A432,'TD SOP+PROFORM'!$A$5:$AD$750,MATCH(X$4,'TD SOP+PROFORM'!$B$2:$AD$2,0)+1,0),0)+IFERROR(VLOOKUP($A432,'TD SOP+PROFORM'!$A$5:$AD$750,MATCH(X$2,'TD SOP+PROFORM'!$B$2:$AD$2,0)+1,0),0)</f>
        <v>0</v>
      </c>
      <c r="Y432" s="25">
        <f>IFERROR(VLOOKUP($A432,'TD SOP+PROFORM'!$A$5:$AD$750,MATCH(Y$4,'TD SOP+PROFORM'!$B$2:$AD$2,0)+1,0),0)+IFERROR(VLOOKUP($A432,'TD SOP+PROFORM'!$A$5:$AD$750,MATCH(Y$2,'TD SOP+PROFORM'!$B$2:$AD$2,0)+1,0),0)</f>
        <v>0</v>
      </c>
      <c r="Z432" s="26" t="str">
        <f t="shared" si="100"/>
        <v/>
      </c>
      <c r="AA432" s="25">
        <f>IFERROR(VLOOKUP($A432,'TD SOP+PROFORM'!$A$5:$AD$750,MATCH(AA$4,'TD SOP+PROFORM'!$B$2:$AD$2,0)+1,0),0)+IFERROR(VLOOKUP($A432,'TD SOP+PROFORM'!$A$5:$AD$750,MATCH(AA$2,'TD SOP+PROFORM'!$B$2:$AD$2,0)+1,0),0)</f>
        <v>0</v>
      </c>
      <c r="AB432" s="25">
        <f>IFERROR(VLOOKUP($A432,'TD SOP+PROFORM'!$A$5:$AD$750,MATCH(AB$4,'TD SOP+PROFORM'!$B$2:$AD$2,0)+1,0),0)+IFERROR(VLOOKUP($A432,'TD SOP+PROFORM'!$A$5:$AD$750,MATCH(AB$2,'TD SOP+PROFORM'!$B$2:$AD$2,0)+1,0),0)</f>
        <v>0</v>
      </c>
      <c r="AC432" s="26" t="str">
        <f t="shared" si="101"/>
        <v/>
      </c>
      <c r="AD432" s="25">
        <f>IFERROR(VLOOKUP($A432,'TD SOP+PROFORM'!$A$5:$AD$750,MATCH(AD$4,'TD SOP+PROFORM'!$B$2:$AD$2,0)+1,0),0)+IFERROR(VLOOKUP($A432,'TD SOP+PROFORM'!$A$5:$AD$750,MATCH(AD$2,'TD SOP+PROFORM'!$B$2:$AD$2,0)+1,0),0)</f>
        <v>0</v>
      </c>
      <c r="AE432" s="25">
        <f>IFERROR(VLOOKUP($A432,'TD SOP+PROFORM'!$A$5:$AD$750,MATCH(AE$4,'TD SOP+PROFORM'!$B$2:$AD$2,0)+1,0),0)+IFERROR(VLOOKUP($A432,'TD SOP+PROFORM'!$A$5:$AD$750,MATCH(AE$2,'TD SOP+PROFORM'!$B$2:$AD$2,0)+1,0),0)</f>
        <v>0</v>
      </c>
      <c r="AF432" s="26" t="str">
        <f t="shared" si="102"/>
        <v/>
      </c>
      <c r="AG432" s="25">
        <f>IFERROR(VLOOKUP($A432,'TD SOP+PROFORM'!$A$5:$AD$750,MATCH(AG$4,'TD SOP+PROFORM'!$B$2:$AD$2,0)+1,0),0)+IFERROR(VLOOKUP($A432,'TD SOP+PROFORM'!$A$5:$AD$750,MATCH(AG$2,'TD SOP+PROFORM'!$B$2:$AD$2,0)+1,0),0)</f>
        <v>0</v>
      </c>
      <c r="AH432" s="25">
        <f>IFERROR(VLOOKUP($A432,'TD SOP+PROFORM'!$A$5:$AD$750,MATCH(AH$4,'TD SOP+PROFORM'!$B$2:$AD$2,0)+1,0),0)+IFERROR(VLOOKUP($A432,'TD SOP+PROFORM'!$A$5:$AD$750,MATCH(AH$2,'TD SOP+PROFORM'!$B$2:$AD$2,0)+1,0),0)</f>
        <v>0</v>
      </c>
      <c r="AI432" s="26" t="str">
        <f t="shared" si="103"/>
        <v/>
      </c>
      <c r="AJ432" s="25">
        <f>IFERROR(VLOOKUP($A432,'TD SOP+PROFORM'!$A$5:$AD$750,MATCH(AJ$4,'TD SOP+PROFORM'!$B$2:$AD$2,0)+1,0),0)+IFERROR(VLOOKUP($A432,'TD SOP+PROFORM'!$A$5:$AD$750,MATCH(AJ$2,'TD SOP+PROFORM'!$B$2:$AD$2,0)+1,0),0)</f>
        <v>0</v>
      </c>
      <c r="AK432" s="25">
        <f>IFERROR(VLOOKUP($A432,'TD SOP+PROFORM'!$A$5:$AD$750,MATCH(AK$4,'TD SOP+PROFORM'!$B$2:$AD$2,0)+1,0),0)+IFERROR(VLOOKUP($A432,'TD SOP+PROFORM'!$A$5:$AD$750,MATCH(AK$2,'TD SOP+PROFORM'!$B$2:$AD$2,0)+1,0),0)</f>
        <v>0</v>
      </c>
      <c r="AL432" s="26" t="str">
        <f t="shared" si="104"/>
        <v/>
      </c>
      <c r="AM432" s="25">
        <f t="shared" si="106"/>
        <v>0</v>
      </c>
      <c r="AN432" s="25">
        <f t="shared" si="106"/>
        <v>0</v>
      </c>
      <c r="AO432" s="26" t="str">
        <f t="shared" si="105"/>
        <v/>
      </c>
    </row>
    <row r="433" spans="1:41" x14ac:dyDescent="0.35">
      <c r="A433" s="24">
        <f>IF(AND('TD SOP+PROFORM'!A430&lt;&gt;"",'TD SOP+PROFORM'!A430&lt;&gt;"TOTAL"),'TD SOP+PROFORM'!A430,0)</f>
        <v>0</v>
      </c>
      <c r="C433" s="25" t="str">
        <f>IFERROR(VLOOKUP($A433,'TD SOP+PROFORM'!$A$5:$AD$750,MATCH(C$4,'TD SOP+PROFORM'!$B$2:$AT$2,0)+1,0),"")</f>
        <v/>
      </c>
      <c r="D433" s="25" t="str">
        <f>IFERROR(VLOOKUP($A433,'TD SOP+PROFORM'!$A$5:$AD$750,MATCH(D$4,'TD SOP+PROFORM'!$B$2:$AT$2,0)+1,0),"")</f>
        <v/>
      </c>
      <c r="E433" s="26" t="str">
        <f t="shared" si="93"/>
        <v/>
      </c>
      <c r="F433" s="25" t="str">
        <f>IFERROR(VLOOKUP($A433,'TD SOP+PROFORM'!$A$5:$AD$750,MATCH(F$4,'TD SOP+PROFORM'!$B$2:$AT$2,0)+1,0),"")</f>
        <v/>
      </c>
      <c r="G433" s="25" t="str">
        <f>IFERROR(VLOOKUP($A433,'TD SOP+PROFORM'!$A$5:$AD$750,MATCH(G$4,'TD SOP+PROFORM'!$B$2:$AT$2,0)+1,0),"")</f>
        <v/>
      </c>
      <c r="H433" s="26" t="str">
        <f t="shared" si="94"/>
        <v/>
      </c>
      <c r="I433" s="25" t="str">
        <f>IFERROR(VLOOKUP($A433,'TD SOP+PROFORM'!$A$5:$AD$750,MATCH(I$4,'TD SOP+PROFORM'!$B$2:$AT$2,0)+1,0),"")</f>
        <v/>
      </c>
      <c r="J433" s="25" t="str">
        <f>IFERROR(VLOOKUP($A433,'TD SOP+PROFORM'!$A$5:$AD$750,MATCH(J$4,'TD SOP+PROFORM'!$B$2:$AT$2,0)+1,0),"")</f>
        <v/>
      </c>
      <c r="K433" s="26" t="str">
        <f t="shared" si="95"/>
        <v/>
      </c>
      <c r="L433" s="25" t="str">
        <f>IFERROR(VLOOKUP($A433,'TD SOP+PROFORM'!$A$5:$AD$750,MATCH(L$4,'TD SOP+PROFORM'!$B$2:$AT$2,0)+1,0),"")</f>
        <v/>
      </c>
      <c r="M433" s="25" t="str">
        <f>IFERROR(VLOOKUP($A433,'TD SOP+PROFORM'!$A$5:$AD$750,MATCH(M$4,'TD SOP+PROFORM'!$B$2:$AT$2,0)+1,0),"")</f>
        <v/>
      </c>
      <c r="N433" s="26" t="str">
        <f t="shared" si="96"/>
        <v/>
      </c>
      <c r="O433" s="25">
        <f>IFERROR(VLOOKUP($A433,'TD SOP+PROFORM'!$A$5:$AD$750,MATCH(O$4,'TD SOP+PROFORM'!$B$2:$AD$2,0)+1,0),0)+IFERROR(VLOOKUP($A433,'TD SOP+PROFORM'!$A$5:$AD$750,MATCH(O$2,'TD SOP+PROFORM'!$B$2:$AD$2,0)+1,0),0)</f>
        <v>0</v>
      </c>
      <c r="P433" s="25">
        <f>IFERROR(VLOOKUP($A433,'TD SOP+PROFORM'!$A$5:$AD$750,MATCH(P$4,'TD SOP+PROFORM'!$B$2:$AD$2,0)+1,0),0)+IFERROR(VLOOKUP($A433,'TD SOP+PROFORM'!$A$5:$AD$750,MATCH(P$2,'TD SOP+PROFORM'!$B$2:$AD$2,0)+1,0),0)</f>
        <v>0</v>
      </c>
      <c r="Q433" s="26" t="str">
        <f t="shared" si="97"/>
        <v/>
      </c>
      <c r="R433" s="25">
        <f>IFERROR(VLOOKUP($A433,'TD SOP+PROFORM'!$A$5:$AD$750,MATCH(R$4,'TD SOP+PROFORM'!$B$2:$AD$2,0)+1,0),0)+IFERROR(VLOOKUP($A433,'TD SOP+PROFORM'!$A$5:$AD$750,MATCH(R$2,'TD SOP+PROFORM'!$B$2:$AD$2,0)+1,0),0)</f>
        <v>0</v>
      </c>
      <c r="S433" s="25">
        <f>IFERROR(VLOOKUP($A433,'TD SOP+PROFORM'!$A$5:$AD$750,MATCH(S$4,'TD SOP+PROFORM'!$B$2:$AD$2,0)+1,0),0)+IFERROR(VLOOKUP($A433,'TD SOP+PROFORM'!$A$5:$AD$750,MATCH(S$2,'TD SOP+PROFORM'!$B$2:$AD$2,0)+1,0),0)</f>
        <v>0</v>
      </c>
      <c r="T433" s="26" t="str">
        <f t="shared" si="98"/>
        <v/>
      </c>
      <c r="U433" s="25">
        <f>IFERROR(VLOOKUP($A433,'TD SOP+PROFORM'!$A$5:$AD$750,MATCH(U$4,'TD SOP+PROFORM'!$B$2:$AD$2,0)+1,0),0)+IFERROR(VLOOKUP($A433,'TD SOP+PROFORM'!$A$5:$AD$750,MATCH(U$2,'TD SOP+PROFORM'!$B$2:$AD$2,0)+1,0),0)</f>
        <v>0</v>
      </c>
      <c r="V433" s="25">
        <f>IFERROR(VLOOKUP($A433,'TD SOP+PROFORM'!$A$5:$AD$750,MATCH(V$4,'TD SOP+PROFORM'!$B$2:$AD$2,0)+1,0),0)+IFERROR(VLOOKUP($A433,'TD SOP+PROFORM'!$A$5:$AD$750,MATCH(V$2,'TD SOP+PROFORM'!$B$2:$AD$2,0)+1,0),0)</f>
        <v>0</v>
      </c>
      <c r="W433" s="26" t="str">
        <f t="shared" si="99"/>
        <v/>
      </c>
      <c r="X433" s="25">
        <f>IFERROR(VLOOKUP($A433,'TD SOP+PROFORM'!$A$5:$AD$750,MATCH(X$4,'TD SOP+PROFORM'!$B$2:$AD$2,0)+1,0),0)+IFERROR(VLOOKUP($A433,'TD SOP+PROFORM'!$A$5:$AD$750,MATCH(X$2,'TD SOP+PROFORM'!$B$2:$AD$2,0)+1,0),0)</f>
        <v>0</v>
      </c>
      <c r="Y433" s="25">
        <f>IFERROR(VLOOKUP($A433,'TD SOP+PROFORM'!$A$5:$AD$750,MATCH(Y$4,'TD SOP+PROFORM'!$B$2:$AD$2,0)+1,0),0)+IFERROR(VLOOKUP($A433,'TD SOP+PROFORM'!$A$5:$AD$750,MATCH(Y$2,'TD SOP+PROFORM'!$B$2:$AD$2,0)+1,0),0)</f>
        <v>0</v>
      </c>
      <c r="Z433" s="26" t="str">
        <f t="shared" si="100"/>
        <v/>
      </c>
      <c r="AA433" s="25">
        <f>IFERROR(VLOOKUP($A433,'TD SOP+PROFORM'!$A$5:$AD$750,MATCH(AA$4,'TD SOP+PROFORM'!$B$2:$AD$2,0)+1,0),0)+IFERROR(VLOOKUP($A433,'TD SOP+PROFORM'!$A$5:$AD$750,MATCH(AA$2,'TD SOP+PROFORM'!$B$2:$AD$2,0)+1,0),0)</f>
        <v>0</v>
      </c>
      <c r="AB433" s="25">
        <f>IFERROR(VLOOKUP($A433,'TD SOP+PROFORM'!$A$5:$AD$750,MATCH(AB$4,'TD SOP+PROFORM'!$B$2:$AD$2,0)+1,0),0)+IFERROR(VLOOKUP($A433,'TD SOP+PROFORM'!$A$5:$AD$750,MATCH(AB$2,'TD SOP+PROFORM'!$B$2:$AD$2,0)+1,0),0)</f>
        <v>0</v>
      </c>
      <c r="AC433" s="26" t="str">
        <f t="shared" si="101"/>
        <v/>
      </c>
      <c r="AD433" s="25">
        <f>IFERROR(VLOOKUP($A433,'TD SOP+PROFORM'!$A$5:$AD$750,MATCH(AD$4,'TD SOP+PROFORM'!$B$2:$AD$2,0)+1,0),0)+IFERROR(VLOOKUP($A433,'TD SOP+PROFORM'!$A$5:$AD$750,MATCH(AD$2,'TD SOP+PROFORM'!$B$2:$AD$2,0)+1,0),0)</f>
        <v>0</v>
      </c>
      <c r="AE433" s="25">
        <f>IFERROR(VLOOKUP($A433,'TD SOP+PROFORM'!$A$5:$AD$750,MATCH(AE$4,'TD SOP+PROFORM'!$B$2:$AD$2,0)+1,0),0)+IFERROR(VLOOKUP($A433,'TD SOP+PROFORM'!$A$5:$AD$750,MATCH(AE$2,'TD SOP+PROFORM'!$B$2:$AD$2,0)+1,0),0)</f>
        <v>0</v>
      </c>
      <c r="AF433" s="26" t="str">
        <f t="shared" si="102"/>
        <v/>
      </c>
      <c r="AG433" s="25">
        <f>IFERROR(VLOOKUP($A433,'TD SOP+PROFORM'!$A$5:$AD$750,MATCH(AG$4,'TD SOP+PROFORM'!$B$2:$AD$2,0)+1,0),0)+IFERROR(VLOOKUP($A433,'TD SOP+PROFORM'!$A$5:$AD$750,MATCH(AG$2,'TD SOP+PROFORM'!$B$2:$AD$2,0)+1,0),0)</f>
        <v>0</v>
      </c>
      <c r="AH433" s="25">
        <f>IFERROR(VLOOKUP($A433,'TD SOP+PROFORM'!$A$5:$AD$750,MATCH(AH$4,'TD SOP+PROFORM'!$B$2:$AD$2,0)+1,0),0)+IFERROR(VLOOKUP($A433,'TD SOP+PROFORM'!$A$5:$AD$750,MATCH(AH$2,'TD SOP+PROFORM'!$B$2:$AD$2,0)+1,0),0)</f>
        <v>0</v>
      </c>
      <c r="AI433" s="26" t="str">
        <f t="shared" si="103"/>
        <v/>
      </c>
      <c r="AJ433" s="25">
        <f>IFERROR(VLOOKUP($A433,'TD SOP+PROFORM'!$A$5:$AD$750,MATCH(AJ$4,'TD SOP+PROFORM'!$B$2:$AD$2,0)+1,0),0)+IFERROR(VLOOKUP($A433,'TD SOP+PROFORM'!$A$5:$AD$750,MATCH(AJ$2,'TD SOP+PROFORM'!$B$2:$AD$2,0)+1,0),0)</f>
        <v>0</v>
      </c>
      <c r="AK433" s="25">
        <f>IFERROR(VLOOKUP($A433,'TD SOP+PROFORM'!$A$5:$AD$750,MATCH(AK$4,'TD SOP+PROFORM'!$B$2:$AD$2,0)+1,0),0)+IFERROR(VLOOKUP($A433,'TD SOP+PROFORM'!$A$5:$AD$750,MATCH(AK$2,'TD SOP+PROFORM'!$B$2:$AD$2,0)+1,0),0)</f>
        <v>0</v>
      </c>
      <c r="AL433" s="26" t="str">
        <f t="shared" si="104"/>
        <v/>
      </c>
      <c r="AM433" s="25">
        <f t="shared" si="106"/>
        <v>0</v>
      </c>
      <c r="AN433" s="25">
        <f t="shared" si="106"/>
        <v>0</v>
      </c>
      <c r="AO433" s="26" t="str">
        <f t="shared" si="105"/>
        <v/>
      </c>
    </row>
    <row r="434" spans="1:41" x14ac:dyDescent="0.35">
      <c r="A434" s="24">
        <f>IF(AND('TD SOP+PROFORM'!A431&lt;&gt;"",'TD SOP+PROFORM'!A431&lt;&gt;"TOTAL"),'TD SOP+PROFORM'!A431,0)</f>
        <v>0</v>
      </c>
      <c r="C434" s="25" t="str">
        <f>IFERROR(VLOOKUP($A434,'TD SOP+PROFORM'!$A$5:$AD$750,MATCH(C$4,'TD SOP+PROFORM'!$B$2:$AT$2,0)+1,0),"")</f>
        <v/>
      </c>
      <c r="D434" s="25" t="str">
        <f>IFERROR(VLOOKUP($A434,'TD SOP+PROFORM'!$A$5:$AD$750,MATCH(D$4,'TD SOP+PROFORM'!$B$2:$AT$2,0)+1,0),"")</f>
        <v/>
      </c>
      <c r="E434" s="26" t="str">
        <f t="shared" si="93"/>
        <v/>
      </c>
      <c r="F434" s="25" t="str">
        <f>IFERROR(VLOOKUP($A434,'TD SOP+PROFORM'!$A$5:$AD$750,MATCH(F$4,'TD SOP+PROFORM'!$B$2:$AT$2,0)+1,0),"")</f>
        <v/>
      </c>
      <c r="G434" s="25" t="str">
        <f>IFERROR(VLOOKUP($A434,'TD SOP+PROFORM'!$A$5:$AD$750,MATCH(G$4,'TD SOP+PROFORM'!$B$2:$AT$2,0)+1,0),"")</f>
        <v/>
      </c>
      <c r="H434" s="26" t="str">
        <f t="shared" si="94"/>
        <v/>
      </c>
      <c r="I434" s="25" t="str">
        <f>IFERROR(VLOOKUP($A434,'TD SOP+PROFORM'!$A$5:$AD$750,MATCH(I$4,'TD SOP+PROFORM'!$B$2:$AT$2,0)+1,0),"")</f>
        <v/>
      </c>
      <c r="J434" s="25" t="str">
        <f>IFERROR(VLOOKUP($A434,'TD SOP+PROFORM'!$A$5:$AD$750,MATCH(J$4,'TD SOP+PROFORM'!$B$2:$AT$2,0)+1,0),"")</f>
        <v/>
      </c>
      <c r="K434" s="26" t="str">
        <f t="shared" si="95"/>
        <v/>
      </c>
      <c r="L434" s="25" t="str">
        <f>IFERROR(VLOOKUP($A434,'TD SOP+PROFORM'!$A$5:$AD$750,MATCH(L$4,'TD SOP+PROFORM'!$B$2:$AT$2,0)+1,0),"")</f>
        <v/>
      </c>
      <c r="M434" s="25" t="str">
        <f>IFERROR(VLOOKUP($A434,'TD SOP+PROFORM'!$A$5:$AD$750,MATCH(M$4,'TD SOP+PROFORM'!$B$2:$AT$2,0)+1,0),"")</f>
        <v/>
      </c>
      <c r="N434" s="26" t="str">
        <f t="shared" si="96"/>
        <v/>
      </c>
      <c r="O434" s="25">
        <f>IFERROR(VLOOKUP($A434,'TD SOP+PROFORM'!$A$5:$AD$750,MATCH(O$4,'TD SOP+PROFORM'!$B$2:$AD$2,0)+1,0),0)+IFERROR(VLOOKUP($A434,'TD SOP+PROFORM'!$A$5:$AD$750,MATCH(O$2,'TD SOP+PROFORM'!$B$2:$AD$2,0)+1,0),0)</f>
        <v>0</v>
      </c>
      <c r="P434" s="25">
        <f>IFERROR(VLOOKUP($A434,'TD SOP+PROFORM'!$A$5:$AD$750,MATCH(P$4,'TD SOP+PROFORM'!$B$2:$AD$2,0)+1,0),0)+IFERROR(VLOOKUP($A434,'TD SOP+PROFORM'!$A$5:$AD$750,MATCH(P$2,'TD SOP+PROFORM'!$B$2:$AD$2,0)+1,0),0)</f>
        <v>0</v>
      </c>
      <c r="Q434" s="26" t="str">
        <f t="shared" si="97"/>
        <v/>
      </c>
      <c r="R434" s="25">
        <f>IFERROR(VLOOKUP($A434,'TD SOP+PROFORM'!$A$5:$AD$750,MATCH(R$4,'TD SOP+PROFORM'!$B$2:$AD$2,0)+1,0),0)+IFERROR(VLOOKUP($A434,'TD SOP+PROFORM'!$A$5:$AD$750,MATCH(R$2,'TD SOP+PROFORM'!$B$2:$AD$2,0)+1,0),0)</f>
        <v>0</v>
      </c>
      <c r="S434" s="25">
        <f>IFERROR(VLOOKUP($A434,'TD SOP+PROFORM'!$A$5:$AD$750,MATCH(S$4,'TD SOP+PROFORM'!$B$2:$AD$2,0)+1,0),0)+IFERROR(VLOOKUP($A434,'TD SOP+PROFORM'!$A$5:$AD$750,MATCH(S$2,'TD SOP+PROFORM'!$B$2:$AD$2,0)+1,0),0)</f>
        <v>0</v>
      </c>
      <c r="T434" s="26" t="str">
        <f t="shared" si="98"/>
        <v/>
      </c>
      <c r="U434" s="25">
        <f>IFERROR(VLOOKUP($A434,'TD SOP+PROFORM'!$A$5:$AD$750,MATCH(U$4,'TD SOP+PROFORM'!$B$2:$AD$2,0)+1,0),0)+IFERROR(VLOOKUP($A434,'TD SOP+PROFORM'!$A$5:$AD$750,MATCH(U$2,'TD SOP+PROFORM'!$B$2:$AD$2,0)+1,0),0)</f>
        <v>0</v>
      </c>
      <c r="V434" s="25">
        <f>IFERROR(VLOOKUP($A434,'TD SOP+PROFORM'!$A$5:$AD$750,MATCH(V$4,'TD SOP+PROFORM'!$B$2:$AD$2,0)+1,0),0)+IFERROR(VLOOKUP($A434,'TD SOP+PROFORM'!$A$5:$AD$750,MATCH(V$2,'TD SOP+PROFORM'!$B$2:$AD$2,0)+1,0),0)</f>
        <v>0</v>
      </c>
      <c r="W434" s="26" t="str">
        <f t="shared" si="99"/>
        <v/>
      </c>
      <c r="X434" s="25">
        <f>IFERROR(VLOOKUP($A434,'TD SOP+PROFORM'!$A$5:$AD$750,MATCH(X$4,'TD SOP+PROFORM'!$B$2:$AD$2,0)+1,0),0)+IFERROR(VLOOKUP($A434,'TD SOP+PROFORM'!$A$5:$AD$750,MATCH(X$2,'TD SOP+PROFORM'!$B$2:$AD$2,0)+1,0),0)</f>
        <v>0</v>
      </c>
      <c r="Y434" s="25">
        <f>IFERROR(VLOOKUP($A434,'TD SOP+PROFORM'!$A$5:$AD$750,MATCH(Y$4,'TD SOP+PROFORM'!$B$2:$AD$2,0)+1,0),0)+IFERROR(VLOOKUP($A434,'TD SOP+PROFORM'!$A$5:$AD$750,MATCH(Y$2,'TD SOP+PROFORM'!$B$2:$AD$2,0)+1,0),0)</f>
        <v>0</v>
      </c>
      <c r="Z434" s="26" t="str">
        <f t="shared" si="100"/>
        <v/>
      </c>
      <c r="AA434" s="25">
        <f>IFERROR(VLOOKUP($A434,'TD SOP+PROFORM'!$A$5:$AD$750,MATCH(AA$4,'TD SOP+PROFORM'!$B$2:$AD$2,0)+1,0),0)+IFERROR(VLOOKUP($A434,'TD SOP+PROFORM'!$A$5:$AD$750,MATCH(AA$2,'TD SOP+PROFORM'!$B$2:$AD$2,0)+1,0),0)</f>
        <v>0</v>
      </c>
      <c r="AB434" s="25">
        <f>IFERROR(VLOOKUP($A434,'TD SOP+PROFORM'!$A$5:$AD$750,MATCH(AB$4,'TD SOP+PROFORM'!$B$2:$AD$2,0)+1,0),0)+IFERROR(VLOOKUP($A434,'TD SOP+PROFORM'!$A$5:$AD$750,MATCH(AB$2,'TD SOP+PROFORM'!$B$2:$AD$2,0)+1,0),0)</f>
        <v>0</v>
      </c>
      <c r="AC434" s="26" t="str">
        <f t="shared" si="101"/>
        <v/>
      </c>
      <c r="AD434" s="25">
        <f>IFERROR(VLOOKUP($A434,'TD SOP+PROFORM'!$A$5:$AD$750,MATCH(AD$4,'TD SOP+PROFORM'!$B$2:$AD$2,0)+1,0),0)+IFERROR(VLOOKUP($A434,'TD SOP+PROFORM'!$A$5:$AD$750,MATCH(AD$2,'TD SOP+PROFORM'!$B$2:$AD$2,0)+1,0),0)</f>
        <v>0</v>
      </c>
      <c r="AE434" s="25">
        <f>IFERROR(VLOOKUP($A434,'TD SOP+PROFORM'!$A$5:$AD$750,MATCH(AE$4,'TD SOP+PROFORM'!$B$2:$AD$2,0)+1,0),0)+IFERROR(VLOOKUP($A434,'TD SOP+PROFORM'!$A$5:$AD$750,MATCH(AE$2,'TD SOP+PROFORM'!$B$2:$AD$2,0)+1,0),0)</f>
        <v>0</v>
      </c>
      <c r="AF434" s="26" t="str">
        <f t="shared" si="102"/>
        <v/>
      </c>
      <c r="AG434" s="25">
        <f>IFERROR(VLOOKUP($A434,'TD SOP+PROFORM'!$A$5:$AD$750,MATCH(AG$4,'TD SOP+PROFORM'!$B$2:$AD$2,0)+1,0),0)+IFERROR(VLOOKUP($A434,'TD SOP+PROFORM'!$A$5:$AD$750,MATCH(AG$2,'TD SOP+PROFORM'!$B$2:$AD$2,0)+1,0),0)</f>
        <v>0</v>
      </c>
      <c r="AH434" s="25">
        <f>IFERROR(VLOOKUP($A434,'TD SOP+PROFORM'!$A$5:$AD$750,MATCH(AH$4,'TD SOP+PROFORM'!$B$2:$AD$2,0)+1,0),0)+IFERROR(VLOOKUP($A434,'TD SOP+PROFORM'!$A$5:$AD$750,MATCH(AH$2,'TD SOP+PROFORM'!$B$2:$AD$2,0)+1,0),0)</f>
        <v>0</v>
      </c>
      <c r="AI434" s="26" t="str">
        <f t="shared" si="103"/>
        <v/>
      </c>
      <c r="AJ434" s="25">
        <f>IFERROR(VLOOKUP($A434,'TD SOP+PROFORM'!$A$5:$AD$750,MATCH(AJ$4,'TD SOP+PROFORM'!$B$2:$AD$2,0)+1,0),0)+IFERROR(VLOOKUP($A434,'TD SOP+PROFORM'!$A$5:$AD$750,MATCH(AJ$2,'TD SOP+PROFORM'!$B$2:$AD$2,0)+1,0),0)</f>
        <v>0</v>
      </c>
      <c r="AK434" s="25">
        <f>IFERROR(VLOOKUP($A434,'TD SOP+PROFORM'!$A$5:$AD$750,MATCH(AK$4,'TD SOP+PROFORM'!$B$2:$AD$2,0)+1,0),0)+IFERROR(VLOOKUP($A434,'TD SOP+PROFORM'!$A$5:$AD$750,MATCH(AK$2,'TD SOP+PROFORM'!$B$2:$AD$2,0)+1,0),0)</f>
        <v>0</v>
      </c>
      <c r="AL434" s="26" t="str">
        <f t="shared" si="104"/>
        <v/>
      </c>
      <c r="AM434" s="25">
        <f t="shared" si="106"/>
        <v>0</v>
      </c>
      <c r="AN434" s="25">
        <f t="shared" si="106"/>
        <v>0</v>
      </c>
      <c r="AO434" s="26" t="str">
        <f t="shared" si="105"/>
        <v/>
      </c>
    </row>
    <row r="435" spans="1:41" x14ac:dyDescent="0.35">
      <c r="A435" s="24">
        <f>IF(AND('TD SOP+PROFORM'!A432&lt;&gt;"",'TD SOP+PROFORM'!A432&lt;&gt;"TOTAL"),'TD SOP+PROFORM'!A432,0)</f>
        <v>0</v>
      </c>
      <c r="C435" s="25" t="str">
        <f>IFERROR(VLOOKUP($A435,'TD SOP+PROFORM'!$A$5:$AD$750,MATCH(C$4,'TD SOP+PROFORM'!$B$2:$AT$2,0)+1,0),"")</f>
        <v/>
      </c>
      <c r="D435" s="25" t="str">
        <f>IFERROR(VLOOKUP($A435,'TD SOP+PROFORM'!$A$5:$AD$750,MATCH(D$4,'TD SOP+PROFORM'!$B$2:$AT$2,0)+1,0),"")</f>
        <v/>
      </c>
      <c r="E435" s="26" t="str">
        <f t="shared" si="93"/>
        <v/>
      </c>
      <c r="F435" s="25" t="str">
        <f>IFERROR(VLOOKUP($A435,'TD SOP+PROFORM'!$A$5:$AD$750,MATCH(F$4,'TD SOP+PROFORM'!$B$2:$AT$2,0)+1,0),"")</f>
        <v/>
      </c>
      <c r="G435" s="25" t="str">
        <f>IFERROR(VLOOKUP($A435,'TD SOP+PROFORM'!$A$5:$AD$750,MATCH(G$4,'TD SOP+PROFORM'!$B$2:$AT$2,0)+1,0),"")</f>
        <v/>
      </c>
      <c r="H435" s="26" t="str">
        <f t="shared" si="94"/>
        <v/>
      </c>
      <c r="I435" s="25" t="str">
        <f>IFERROR(VLOOKUP($A435,'TD SOP+PROFORM'!$A$5:$AD$750,MATCH(I$4,'TD SOP+PROFORM'!$B$2:$AT$2,0)+1,0),"")</f>
        <v/>
      </c>
      <c r="J435" s="25" t="str">
        <f>IFERROR(VLOOKUP($A435,'TD SOP+PROFORM'!$A$5:$AD$750,MATCH(J$4,'TD SOP+PROFORM'!$B$2:$AT$2,0)+1,0),"")</f>
        <v/>
      </c>
      <c r="K435" s="26" t="str">
        <f t="shared" si="95"/>
        <v/>
      </c>
      <c r="L435" s="25" t="str">
        <f>IFERROR(VLOOKUP($A435,'TD SOP+PROFORM'!$A$5:$AD$750,MATCH(L$4,'TD SOP+PROFORM'!$B$2:$AT$2,0)+1,0),"")</f>
        <v/>
      </c>
      <c r="M435" s="25" t="str">
        <f>IFERROR(VLOOKUP($A435,'TD SOP+PROFORM'!$A$5:$AD$750,MATCH(M$4,'TD SOP+PROFORM'!$B$2:$AT$2,0)+1,0),"")</f>
        <v/>
      </c>
      <c r="N435" s="26" t="str">
        <f t="shared" si="96"/>
        <v/>
      </c>
      <c r="O435" s="25">
        <f>IFERROR(VLOOKUP($A435,'TD SOP+PROFORM'!$A$5:$AD$750,MATCH(O$4,'TD SOP+PROFORM'!$B$2:$AD$2,0)+1,0),0)+IFERROR(VLOOKUP($A435,'TD SOP+PROFORM'!$A$5:$AD$750,MATCH(O$2,'TD SOP+PROFORM'!$B$2:$AD$2,0)+1,0),0)</f>
        <v>0</v>
      </c>
      <c r="P435" s="25">
        <f>IFERROR(VLOOKUP($A435,'TD SOP+PROFORM'!$A$5:$AD$750,MATCH(P$4,'TD SOP+PROFORM'!$B$2:$AD$2,0)+1,0),0)+IFERROR(VLOOKUP($A435,'TD SOP+PROFORM'!$A$5:$AD$750,MATCH(P$2,'TD SOP+PROFORM'!$B$2:$AD$2,0)+1,0),0)</f>
        <v>0</v>
      </c>
      <c r="Q435" s="26" t="str">
        <f t="shared" si="97"/>
        <v/>
      </c>
      <c r="R435" s="25">
        <f>IFERROR(VLOOKUP($A435,'TD SOP+PROFORM'!$A$5:$AD$750,MATCH(R$4,'TD SOP+PROFORM'!$B$2:$AD$2,0)+1,0),0)+IFERROR(VLOOKUP($A435,'TD SOP+PROFORM'!$A$5:$AD$750,MATCH(R$2,'TD SOP+PROFORM'!$B$2:$AD$2,0)+1,0),0)</f>
        <v>0</v>
      </c>
      <c r="S435" s="25">
        <f>IFERROR(VLOOKUP($A435,'TD SOP+PROFORM'!$A$5:$AD$750,MATCH(S$4,'TD SOP+PROFORM'!$B$2:$AD$2,0)+1,0),0)+IFERROR(VLOOKUP($A435,'TD SOP+PROFORM'!$A$5:$AD$750,MATCH(S$2,'TD SOP+PROFORM'!$B$2:$AD$2,0)+1,0),0)</f>
        <v>0</v>
      </c>
      <c r="T435" s="26" t="str">
        <f t="shared" si="98"/>
        <v/>
      </c>
      <c r="U435" s="25">
        <f>IFERROR(VLOOKUP($A435,'TD SOP+PROFORM'!$A$5:$AD$750,MATCH(U$4,'TD SOP+PROFORM'!$B$2:$AD$2,0)+1,0),0)+IFERROR(VLOOKUP($A435,'TD SOP+PROFORM'!$A$5:$AD$750,MATCH(U$2,'TD SOP+PROFORM'!$B$2:$AD$2,0)+1,0),0)</f>
        <v>0</v>
      </c>
      <c r="V435" s="25">
        <f>IFERROR(VLOOKUP($A435,'TD SOP+PROFORM'!$A$5:$AD$750,MATCH(V$4,'TD SOP+PROFORM'!$B$2:$AD$2,0)+1,0),0)+IFERROR(VLOOKUP($A435,'TD SOP+PROFORM'!$A$5:$AD$750,MATCH(V$2,'TD SOP+PROFORM'!$B$2:$AD$2,0)+1,0),0)</f>
        <v>0</v>
      </c>
      <c r="W435" s="26" t="str">
        <f t="shared" si="99"/>
        <v/>
      </c>
      <c r="X435" s="25">
        <f>IFERROR(VLOOKUP($A435,'TD SOP+PROFORM'!$A$5:$AD$750,MATCH(X$4,'TD SOP+PROFORM'!$B$2:$AD$2,0)+1,0),0)+IFERROR(VLOOKUP($A435,'TD SOP+PROFORM'!$A$5:$AD$750,MATCH(X$2,'TD SOP+PROFORM'!$B$2:$AD$2,0)+1,0),0)</f>
        <v>0</v>
      </c>
      <c r="Y435" s="25">
        <f>IFERROR(VLOOKUP($A435,'TD SOP+PROFORM'!$A$5:$AD$750,MATCH(Y$4,'TD SOP+PROFORM'!$B$2:$AD$2,0)+1,0),0)+IFERROR(VLOOKUP($A435,'TD SOP+PROFORM'!$A$5:$AD$750,MATCH(Y$2,'TD SOP+PROFORM'!$B$2:$AD$2,0)+1,0),0)</f>
        <v>0</v>
      </c>
      <c r="Z435" s="26" t="str">
        <f t="shared" si="100"/>
        <v/>
      </c>
      <c r="AA435" s="25">
        <f>IFERROR(VLOOKUP($A435,'TD SOP+PROFORM'!$A$5:$AD$750,MATCH(AA$4,'TD SOP+PROFORM'!$B$2:$AD$2,0)+1,0),0)+IFERROR(VLOOKUP($A435,'TD SOP+PROFORM'!$A$5:$AD$750,MATCH(AA$2,'TD SOP+PROFORM'!$B$2:$AD$2,0)+1,0),0)</f>
        <v>0</v>
      </c>
      <c r="AB435" s="25">
        <f>IFERROR(VLOOKUP($A435,'TD SOP+PROFORM'!$A$5:$AD$750,MATCH(AB$4,'TD SOP+PROFORM'!$B$2:$AD$2,0)+1,0),0)+IFERROR(VLOOKUP($A435,'TD SOP+PROFORM'!$A$5:$AD$750,MATCH(AB$2,'TD SOP+PROFORM'!$B$2:$AD$2,0)+1,0),0)</f>
        <v>0</v>
      </c>
      <c r="AC435" s="26" t="str">
        <f t="shared" si="101"/>
        <v/>
      </c>
      <c r="AD435" s="25">
        <f>IFERROR(VLOOKUP($A435,'TD SOP+PROFORM'!$A$5:$AD$750,MATCH(AD$4,'TD SOP+PROFORM'!$B$2:$AD$2,0)+1,0),0)+IFERROR(VLOOKUP($A435,'TD SOP+PROFORM'!$A$5:$AD$750,MATCH(AD$2,'TD SOP+PROFORM'!$B$2:$AD$2,0)+1,0),0)</f>
        <v>0</v>
      </c>
      <c r="AE435" s="25">
        <f>IFERROR(VLOOKUP($A435,'TD SOP+PROFORM'!$A$5:$AD$750,MATCH(AE$4,'TD SOP+PROFORM'!$B$2:$AD$2,0)+1,0),0)+IFERROR(VLOOKUP($A435,'TD SOP+PROFORM'!$A$5:$AD$750,MATCH(AE$2,'TD SOP+PROFORM'!$B$2:$AD$2,0)+1,0),0)</f>
        <v>0</v>
      </c>
      <c r="AF435" s="26" t="str">
        <f t="shared" si="102"/>
        <v/>
      </c>
      <c r="AG435" s="25">
        <f>IFERROR(VLOOKUP($A435,'TD SOP+PROFORM'!$A$5:$AD$750,MATCH(AG$4,'TD SOP+PROFORM'!$B$2:$AD$2,0)+1,0),0)+IFERROR(VLOOKUP($A435,'TD SOP+PROFORM'!$A$5:$AD$750,MATCH(AG$2,'TD SOP+PROFORM'!$B$2:$AD$2,0)+1,0),0)</f>
        <v>0</v>
      </c>
      <c r="AH435" s="25">
        <f>IFERROR(VLOOKUP($A435,'TD SOP+PROFORM'!$A$5:$AD$750,MATCH(AH$4,'TD SOP+PROFORM'!$B$2:$AD$2,0)+1,0),0)+IFERROR(VLOOKUP($A435,'TD SOP+PROFORM'!$A$5:$AD$750,MATCH(AH$2,'TD SOP+PROFORM'!$B$2:$AD$2,0)+1,0),0)</f>
        <v>0</v>
      </c>
      <c r="AI435" s="26" t="str">
        <f t="shared" si="103"/>
        <v/>
      </c>
      <c r="AJ435" s="25">
        <f>IFERROR(VLOOKUP($A435,'TD SOP+PROFORM'!$A$5:$AD$750,MATCH(AJ$4,'TD SOP+PROFORM'!$B$2:$AD$2,0)+1,0),0)+IFERROR(VLOOKUP($A435,'TD SOP+PROFORM'!$A$5:$AD$750,MATCH(AJ$2,'TD SOP+PROFORM'!$B$2:$AD$2,0)+1,0),0)</f>
        <v>0</v>
      </c>
      <c r="AK435" s="25">
        <f>IFERROR(VLOOKUP($A435,'TD SOP+PROFORM'!$A$5:$AD$750,MATCH(AK$4,'TD SOP+PROFORM'!$B$2:$AD$2,0)+1,0),0)+IFERROR(VLOOKUP($A435,'TD SOP+PROFORM'!$A$5:$AD$750,MATCH(AK$2,'TD SOP+PROFORM'!$B$2:$AD$2,0)+1,0),0)</f>
        <v>0</v>
      </c>
      <c r="AL435" s="26" t="str">
        <f t="shared" si="104"/>
        <v/>
      </c>
      <c r="AM435" s="25">
        <f t="shared" si="106"/>
        <v>0</v>
      </c>
      <c r="AN435" s="25">
        <f t="shared" si="106"/>
        <v>0</v>
      </c>
      <c r="AO435" s="26" t="str">
        <f t="shared" si="105"/>
        <v/>
      </c>
    </row>
    <row r="436" spans="1:41" x14ac:dyDescent="0.35">
      <c r="A436" s="24">
        <f>IF(AND('TD SOP+PROFORM'!A433&lt;&gt;"",'TD SOP+PROFORM'!A433&lt;&gt;"TOTAL"),'TD SOP+PROFORM'!A433,0)</f>
        <v>0</v>
      </c>
      <c r="C436" s="25" t="str">
        <f>IFERROR(VLOOKUP($A436,'TD SOP+PROFORM'!$A$5:$AD$750,MATCH(C$4,'TD SOP+PROFORM'!$B$2:$AT$2,0)+1,0),"")</f>
        <v/>
      </c>
      <c r="D436" s="25" t="str">
        <f>IFERROR(VLOOKUP($A436,'TD SOP+PROFORM'!$A$5:$AD$750,MATCH(D$4,'TD SOP+PROFORM'!$B$2:$AT$2,0)+1,0),"")</f>
        <v/>
      </c>
      <c r="E436" s="26" t="str">
        <f t="shared" si="93"/>
        <v/>
      </c>
      <c r="F436" s="25" t="str">
        <f>IFERROR(VLOOKUP($A436,'TD SOP+PROFORM'!$A$5:$AD$750,MATCH(F$4,'TD SOP+PROFORM'!$B$2:$AT$2,0)+1,0),"")</f>
        <v/>
      </c>
      <c r="G436" s="25" t="str">
        <f>IFERROR(VLOOKUP($A436,'TD SOP+PROFORM'!$A$5:$AD$750,MATCH(G$4,'TD SOP+PROFORM'!$B$2:$AT$2,0)+1,0),"")</f>
        <v/>
      </c>
      <c r="H436" s="26" t="str">
        <f t="shared" si="94"/>
        <v/>
      </c>
      <c r="I436" s="25" t="str">
        <f>IFERROR(VLOOKUP($A436,'TD SOP+PROFORM'!$A$5:$AD$750,MATCH(I$4,'TD SOP+PROFORM'!$B$2:$AT$2,0)+1,0),"")</f>
        <v/>
      </c>
      <c r="J436" s="25" t="str">
        <f>IFERROR(VLOOKUP($A436,'TD SOP+PROFORM'!$A$5:$AD$750,MATCH(J$4,'TD SOP+PROFORM'!$B$2:$AT$2,0)+1,0),"")</f>
        <v/>
      </c>
      <c r="K436" s="26" t="str">
        <f t="shared" si="95"/>
        <v/>
      </c>
      <c r="L436" s="25" t="str">
        <f>IFERROR(VLOOKUP($A436,'TD SOP+PROFORM'!$A$5:$AD$750,MATCH(L$4,'TD SOP+PROFORM'!$B$2:$AT$2,0)+1,0),"")</f>
        <v/>
      </c>
      <c r="M436" s="25" t="str">
        <f>IFERROR(VLOOKUP($A436,'TD SOP+PROFORM'!$A$5:$AD$750,MATCH(M$4,'TD SOP+PROFORM'!$B$2:$AT$2,0)+1,0),"")</f>
        <v/>
      </c>
      <c r="N436" s="26" t="str">
        <f t="shared" si="96"/>
        <v/>
      </c>
      <c r="O436" s="25">
        <f>IFERROR(VLOOKUP($A436,'TD SOP+PROFORM'!$A$5:$AD$750,MATCH(O$4,'TD SOP+PROFORM'!$B$2:$AD$2,0)+1,0),0)+IFERROR(VLOOKUP($A436,'TD SOP+PROFORM'!$A$5:$AD$750,MATCH(O$2,'TD SOP+PROFORM'!$B$2:$AD$2,0)+1,0),0)</f>
        <v>0</v>
      </c>
      <c r="P436" s="25">
        <f>IFERROR(VLOOKUP($A436,'TD SOP+PROFORM'!$A$5:$AD$750,MATCH(P$4,'TD SOP+PROFORM'!$B$2:$AD$2,0)+1,0),0)+IFERROR(VLOOKUP($A436,'TD SOP+PROFORM'!$A$5:$AD$750,MATCH(P$2,'TD SOP+PROFORM'!$B$2:$AD$2,0)+1,0),0)</f>
        <v>0</v>
      </c>
      <c r="Q436" s="26" t="str">
        <f t="shared" si="97"/>
        <v/>
      </c>
      <c r="R436" s="25">
        <f>IFERROR(VLOOKUP($A436,'TD SOP+PROFORM'!$A$5:$AD$750,MATCH(R$4,'TD SOP+PROFORM'!$B$2:$AD$2,0)+1,0),0)+IFERROR(VLOOKUP($A436,'TD SOP+PROFORM'!$A$5:$AD$750,MATCH(R$2,'TD SOP+PROFORM'!$B$2:$AD$2,0)+1,0),0)</f>
        <v>0</v>
      </c>
      <c r="S436" s="25">
        <f>IFERROR(VLOOKUP($A436,'TD SOP+PROFORM'!$A$5:$AD$750,MATCH(S$4,'TD SOP+PROFORM'!$B$2:$AD$2,0)+1,0),0)+IFERROR(VLOOKUP($A436,'TD SOP+PROFORM'!$A$5:$AD$750,MATCH(S$2,'TD SOP+PROFORM'!$B$2:$AD$2,0)+1,0),0)</f>
        <v>0</v>
      </c>
      <c r="T436" s="26" t="str">
        <f t="shared" si="98"/>
        <v/>
      </c>
      <c r="U436" s="25">
        <f>IFERROR(VLOOKUP($A436,'TD SOP+PROFORM'!$A$5:$AD$750,MATCH(U$4,'TD SOP+PROFORM'!$B$2:$AD$2,0)+1,0),0)+IFERROR(VLOOKUP($A436,'TD SOP+PROFORM'!$A$5:$AD$750,MATCH(U$2,'TD SOP+PROFORM'!$B$2:$AD$2,0)+1,0),0)</f>
        <v>0</v>
      </c>
      <c r="V436" s="25">
        <f>IFERROR(VLOOKUP($A436,'TD SOP+PROFORM'!$A$5:$AD$750,MATCH(V$4,'TD SOP+PROFORM'!$B$2:$AD$2,0)+1,0),0)+IFERROR(VLOOKUP($A436,'TD SOP+PROFORM'!$A$5:$AD$750,MATCH(V$2,'TD SOP+PROFORM'!$B$2:$AD$2,0)+1,0),0)</f>
        <v>0</v>
      </c>
      <c r="W436" s="26" t="str">
        <f t="shared" si="99"/>
        <v/>
      </c>
      <c r="X436" s="25">
        <f>IFERROR(VLOOKUP($A436,'TD SOP+PROFORM'!$A$5:$AD$750,MATCH(X$4,'TD SOP+PROFORM'!$B$2:$AD$2,0)+1,0),0)+IFERROR(VLOOKUP($A436,'TD SOP+PROFORM'!$A$5:$AD$750,MATCH(X$2,'TD SOP+PROFORM'!$B$2:$AD$2,0)+1,0),0)</f>
        <v>0</v>
      </c>
      <c r="Y436" s="25">
        <f>IFERROR(VLOOKUP($A436,'TD SOP+PROFORM'!$A$5:$AD$750,MATCH(Y$4,'TD SOP+PROFORM'!$B$2:$AD$2,0)+1,0),0)+IFERROR(VLOOKUP($A436,'TD SOP+PROFORM'!$A$5:$AD$750,MATCH(Y$2,'TD SOP+PROFORM'!$B$2:$AD$2,0)+1,0),0)</f>
        <v>0</v>
      </c>
      <c r="Z436" s="26" t="str">
        <f t="shared" si="100"/>
        <v/>
      </c>
      <c r="AA436" s="25">
        <f>IFERROR(VLOOKUP($A436,'TD SOP+PROFORM'!$A$5:$AD$750,MATCH(AA$4,'TD SOP+PROFORM'!$B$2:$AD$2,0)+1,0),0)+IFERROR(VLOOKUP($A436,'TD SOP+PROFORM'!$A$5:$AD$750,MATCH(AA$2,'TD SOP+PROFORM'!$B$2:$AD$2,0)+1,0),0)</f>
        <v>0</v>
      </c>
      <c r="AB436" s="25">
        <f>IFERROR(VLOOKUP($A436,'TD SOP+PROFORM'!$A$5:$AD$750,MATCH(AB$4,'TD SOP+PROFORM'!$B$2:$AD$2,0)+1,0),0)+IFERROR(VLOOKUP($A436,'TD SOP+PROFORM'!$A$5:$AD$750,MATCH(AB$2,'TD SOP+PROFORM'!$B$2:$AD$2,0)+1,0),0)</f>
        <v>0</v>
      </c>
      <c r="AC436" s="26" t="str">
        <f t="shared" si="101"/>
        <v/>
      </c>
      <c r="AD436" s="25">
        <f>IFERROR(VLOOKUP($A436,'TD SOP+PROFORM'!$A$5:$AD$750,MATCH(AD$4,'TD SOP+PROFORM'!$B$2:$AD$2,0)+1,0),0)+IFERROR(VLOOKUP($A436,'TD SOP+PROFORM'!$A$5:$AD$750,MATCH(AD$2,'TD SOP+PROFORM'!$B$2:$AD$2,0)+1,0),0)</f>
        <v>0</v>
      </c>
      <c r="AE436" s="25">
        <f>IFERROR(VLOOKUP($A436,'TD SOP+PROFORM'!$A$5:$AD$750,MATCH(AE$4,'TD SOP+PROFORM'!$B$2:$AD$2,0)+1,0),0)+IFERROR(VLOOKUP($A436,'TD SOP+PROFORM'!$A$5:$AD$750,MATCH(AE$2,'TD SOP+PROFORM'!$B$2:$AD$2,0)+1,0),0)</f>
        <v>0</v>
      </c>
      <c r="AF436" s="26" t="str">
        <f t="shared" si="102"/>
        <v/>
      </c>
      <c r="AG436" s="25">
        <f>IFERROR(VLOOKUP($A436,'TD SOP+PROFORM'!$A$5:$AD$750,MATCH(AG$4,'TD SOP+PROFORM'!$B$2:$AD$2,0)+1,0),0)+IFERROR(VLOOKUP($A436,'TD SOP+PROFORM'!$A$5:$AD$750,MATCH(AG$2,'TD SOP+PROFORM'!$B$2:$AD$2,0)+1,0),0)</f>
        <v>0</v>
      </c>
      <c r="AH436" s="25">
        <f>IFERROR(VLOOKUP($A436,'TD SOP+PROFORM'!$A$5:$AD$750,MATCH(AH$4,'TD SOP+PROFORM'!$B$2:$AD$2,0)+1,0),0)+IFERROR(VLOOKUP($A436,'TD SOP+PROFORM'!$A$5:$AD$750,MATCH(AH$2,'TD SOP+PROFORM'!$B$2:$AD$2,0)+1,0),0)</f>
        <v>0</v>
      </c>
      <c r="AI436" s="26" t="str">
        <f t="shared" si="103"/>
        <v/>
      </c>
      <c r="AJ436" s="25">
        <f>IFERROR(VLOOKUP($A436,'TD SOP+PROFORM'!$A$5:$AD$750,MATCH(AJ$4,'TD SOP+PROFORM'!$B$2:$AD$2,0)+1,0),0)+IFERROR(VLOOKUP($A436,'TD SOP+PROFORM'!$A$5:$AD$750,MATCH(AJ$2,'TD SOP+PROFORM'!$B$2:$AD$2,0)+1,0),0)</f>
        <v>0</v>
      </c>
      <c r="AK436" s="25">
        <f>IFERROR(VLOOKUP($A436,'TD SOP+PROFORM'!$A$5:$AD$750,MATCH(AK$4,'TD SOP+PROFORM'!$B$2:$AD$2,0)+1,0),0)+IFERROR(VLOOKUP($A436,'TD SOP+PROFORM'!$A$5:$AD$750,MATCH(AK$2,'TD SOP+PROFORM'!$B$2:$AD$2,0)+1,0),0)</f>
        <v>0</v>
      </c>
      <c r="AL436" s="26" t="str">
        <f t="shared" si="104"/>
        <v/>
      </c>
      <c r="AM436" s="25">
        <f t="shared" si="106"/>
        <v>0</v>
      </c>
      <c r="AN436" s="25">
        <f t="shared" si="106"/>
        <v>0</v>
      </c>
      <c r="AO436" s="26" t="str">
        <f t="shared" si="105"/>
        <v/>
      </c>
    </row>
    <row r="437" spans="1:41" x14ac:dyDescent="0.35">
      <c r="A437" s="24">
        <f>IF(AND('TD SOP+PROFORM'!A434&lt;&gt;"",'TD SOP+PROFORM'!A434&lt;&gt;"TOTAL"),'TD SOP+PROFORM'!A434,0)</f>
        <v>0</v>
      </c>
      <c r="C437" s="25" t="str">
        <f>IFERROR(VLOOKUP($A437,'TD SOP+PROFORM'!$A$5:$AD$750,MATCH(C$4,'TD SOP+PROFORM'!$B$2:$AT$2,0)+1,0),"")</f>
        <v/>
      </c>
      <c r="D437" s="25" t="str">
        <f>IFERROR(VLOOKUP($A437,'TD SOP+PROFORM'!$A$5:$AD$750,MATCH(D$4,'TD SOP+PROFORM'!$B$2:$AT$2,0)+1,0),"")</f>
        <v/>
      </c>
      <c r="E437" s="26" t="str">
        <f t="shared" si="93"/>
        <v/>
      </c>
      <c r="F437" s="25" t="str">
        <f>IFERROR(VLOOKUP($A437,'TD SOP+PROFORM'!$A$5:$AD$750,MATCH(F$4,'TD SOP+PROFORM'!$B$2:$AT$2,0)+1,0),"")</f>
        <v/>
      </c>
      <c r="G437" s="25" t="str">
        <f>IFERROR(VLOOKUP($A437,'TD SOP+PROFORM'!$A$5:$AD$750,MATCH(G$4,'TD SOP+PROFORM'!$B$2:$AT$2,0)+1,0),"")</f>
        <v/>
      </c>
      <c r="H437" s="26" t="str">
        <f t="shared" si="94"/>
        <v/>
      </c>
      <c r="I437" s="25" t="str">
        <f>IFERROR(VLOOKUP($A437,'TD SOP+PROFORM'!$A$5:$AD$750,MATCH(I$4,'TD SOP+PROFORM'!$B$2:$AT$2,0)+1,0),"")</f>
        <v/>
      </c>
      <c r="J437" s="25" t="str">
        <f>IFERROR(VLOOKUP($A437,'TD SOP+PROFORM'!$A$5:$AD$750,MATCH(J$4,'TD SOP+PROFORM'!$B$2:$AT$2,0)+1,0),"")</f>
        <v/>
      </c>
      <c r="K437" s="26" t="str">
        <f t="shared" si="95"/>
        <v/>
      </c>
      <c r="L437" s="25" t="str">
        <f>IFERROR(VLOOKUP($A437,'TD SOP+PROFORM'!$A$5:$AD$750,MATCH(L$4,'TD SOP+PROFORM'!$B$2:$AT$2,0)+1,0),"")</f>
        <v/>
      </c>
      <c r="M437" s="25" t="str">
        <f>IFERROR(VLOOKUP($A437,'TD SOP+PROFORM'!$A$5:$AD$750,MATCH(M$4,'TD SOP+PROFORM'!$B$2:$AT$2,0)+1,0),"")</f>
        <v/>
      </c>
      <c r="N437" s="26" t="str">
        <f t="shared" si="96"/>
        <v/>
      </c>
      <c r="O437" s="25">
        <f>IFERROR(VLOOKUP($A437,'TD SOP+PROFORM'!$A$5:$AD$750,MATCH(O$4,'TD SOP+PROFORM'!$B$2:$AD$2,0)+1,0),0)+IFERROR(VLOOKUP($A437,'TD SOP+PROFORM'!$A$5:$AD$750,MATCH(O$2,'TD SOP+PROFORM'!$B$2:$AD$2,0)+1,0),0)</f>
        <v>0</v>
      </c>
      <c r="P437" s="25">
        <f>IFERROR(VLOOKUP($A437,'TD SOP+PROFORM'!$A$5:$AD$750,MATCH(P$4,'TD SOP+PROFORM'!$B$2:$AD$2,0)+1,0),0)+IFERROR(VLOOKUP($A437,'TD SOP+PROFORM'!$A$5:$AD$750,MATCH(P$2,'TD SOP+PROFORM'!$B$2:$AD$2,0)+1,0),0)</f>
        <v>0</v>
      </c>
      <c r="Q437" s="26" t="str">
        <f t="shared" si="97"/>
        <v/>
      </c>
      <c r="R437" s="25">
        <f>IFERROR(VLOOKUP($A437,'TD SOP+PROFORM'!$A$5:$AD$750,MATCH(R$4,'TD SOP+PROFORM'!$B$2:$AD$2,0)+1,0),0)+IFERROR(VLOOKUP($A437,'TD SOP+PROFORM'!$A$5:$AD$750,MATCH(R$2,'TD SOP+PROFORM'!$B$2:$AD$2,0)+1,0),0)</f>
        <v>0</v>
      </c>
      <c r="S437" s="25">
        <f>IFERROR(VLOOKUP($A437,'TD SOP+PROFORM'!$A$5:$AD$750,MATCH(S$4,'TD SOP+PROFORM'!$B$2:$AD$2,0)+1,0),0)+IFERROR(VLOOKUP($A437,'TD SOP+PROFORM'!$A$5:$AD$750,MATCH(S$2,'TD SOP+PROFORM'!$B$2:$AD$2,0)+1,0),0)</f>
        <v>0</v>
      </c>
      <c r="T437" s="26" t="str">
        <f t="shared" si="98"/>
        <v/>
      </c>
      <c r="U437" s="25">
        <f>IFERROR(VLOOKUP($A437,'TD SOP+PROFORM'!$A$5:$AD$750,MATCH(U$4,'TD SOP+PROFORM'!$B$2:$AD$2,0)+1,0),0)+IFERROR(VLOOKUP($A437,'TD SOP+PROFORM'!$A$5:$AD$750,MATCH(U$2,'TD SOP+PROFORM'!$B$2:$AD$2,0)+1,0),0)</f>
        <v>0</v>
      </c>
      <c r="V437" s="25">
        <f>IFERROR(VLOOKUP($A437,'TD SOP+PROFORM'!$A$5:$AD$750,MATCH(V$4,'TD SOP+PROFORM'!$B$2:$AD$2,0)+1,0),0)+IFERROR(VLOOKUP($A437,'TD SOP+PROFORM'!$A$5:$AD$750,MATCH(V$2,'TD SOP+PROFORM'!$B$2:$AD$2,0)+1,0),0)</f>
        <v>0</v>
      </c>
      <c r="W437" s="26" t="str">
        <f t="shared" si="99"/>
        <v/>
      </c>
      <c r="X437" s="25">
        <f>IFERROR(VLOOKUP($A437,'TD SOP+PROFORM'!$A$5:$AD$750,MATCH(X$4,'TD SOP+PROFORM'!$B$2:$AD$2,0)+1,0),0)+IFERROR(VLOOKUP($A437,'TD SOP+PROFORM'!$A$5:$AD$750,MATCH(X$2,'TD SOP+PROFORM'!$B$2:$AD$2,0)+1,0),0)</f>
        <v>0</v>
      </c>
      <c r="Y437" s="25">
        <f>IFERROR(VLOOKUP($A437,'TD SOP+PROFORM'!$A$5:$AD$750,MATCH(Y$4,'TD SOP+PROFORM'!$B$2:$AD$2,0)+1,0),0)+IFERROR(VLOOKUP($A437,'TD SOP+PROFORM'!$A$5:$AD$750,MATCH(Y$2,'TD SOP+PROFORM'!$B$2:$AD$2,0)+1,0),0)</f>
        <v>0</v>
      </c>
      <c r="Z437" s="26" t="str">
        <f t="shared" si="100"/>
        <v/>
      </c>
      <c r="AA437" s="25">
        <f>IFERROR(VLOOKUP($A437,'TD SOP+PROFORM'!$A$5:$AD$750,MATCH(AA$4,'TD SOP+PROFORM'!$B$2:$AD$2,0)+1,0),0)+IFERROR(VLOOKUP($A437,'TD SOP+PROFORM'!$A$5:$AD$750,MATCH(AA$2,'TD SOP+PROFORM'!$B$2:$AD$2,0)+1,0),0)</f>
        <v>0</v>
      </c>
      <c r="AB437" s="25">
        <f>IFERROR(VLOOKUP($A437,'TD SOP+PROFORM'!$A$5:$AD$750,MATCH(AB$4,'TD SOP+PROFORM'!$B$2:$AD$2,0)+1,0),0)+IFERROR(VLOOKUP($A437,'TD SOP+PROFORM'!$A$5:$AD$750,MATCH(AB$2,'TD SOP+PROFORM'!$B$2:$AD$2,0)+1,0),0)</f>
        <v>0</v>
      </c>
      <c r="AC437" s="26" t="str">
        <f t="shared" si="101"/>
        <v/>
      </c>
      <c r="AD437" s="25">
        <f>IFERROR(VLOOKUP($A437,'TD SOP+PROFORM'!$A$5:$AD$750,MATCH(AD$4,'TD SOP+PROFORM'!$B$2:$AD$2,0)+1,0),0)+IFERROR(VLOOKUP($A437,'TD SOP+PROFORM'!$A$5:$AD$750,MATCH(AD$2,'TD SOP+PROFORM'!$B$2:$AD$2,0)+1,0),0)</f>
        <v>0</v>
      </c>
      <c r="AE437" s="25">
        <f>IFERROR(VLOOKUP($A437,'TD SOP+PROFORM'!$A$5:$AD$750,MATCH(AE$4,'TD SOP+PROFORM'!$B$2:$AD$2,0)+1,0),0)+IFERROR(VLOOKUP($A437,'TD SOP+PROFORM'!$A$5:$AD$750,MATCH(AE$2,'TD SOP+PROFORM'!$B$2:$AD$2,0)+1,0),0)</f>
        <v>0</v>
      </c>
      <c r="AF437" s="26" t="str">
        <f t="shared" si="102"/>
        <v/>
      </c>
      <c r="AG437" s="25">
        <f>IFERROR(VLOOKUP($A437,'TD SOP+PROFORM'!$A$5:$AD$750,MATCH(AG$4,'TD SOP+PROFORM'!$B$2:$AD$2,0)+1,0),0)+IFERROR(VLOOKUP($A437,'TD SOP+PROFORM'!$A$5:$AD$750,MATCH(AG$2,'TD SOP+PROFORM'!$B$2:$AD$2,0)+1,0),0)</f>
        <v>0</v>
      </c>
      <c r="AH437" s="25">
        <f>IFERROR(VLOOKUP($A437,'TD SOP+PROFORM'!$A$5:$AD$750,MATCH(AH$4,'TD SOP+PROFORM'!$B$2:$AD$2,0)+1,0),0)+IFERROR(VLOOKUP($A437,'TD SOP+PROFORM'!$A$5:$AD$750,MATCH(AH$2,'TD SOP+PROFORM'!$B$2:$AD$2,0)+1,0),0)</f>
        <v>0</v>
      </c>
      <c r="AI437" s="26" t="str">
        <f t="shared" si="103"/>
        <v/>
      </c>
      <c r="AJ437" s="25">
        <f>IFERROR(VLOOKUP($A437,'TD SOP+PROFORM'!$A$5:$AD$750,MATCH(AJ$4,'TD SOP+PROFORM'!$B$2:$AD$2,0)+1,0),0)+IFERROR(VLOOKUP($A437,'TD SOP+PROFORM'!$A$5:$AD$750,MATCH(AJ$2,'TD SOP+PROFORM'!$B$2:$AD$2,0)+1,0),0)</f>
        <v>0</v>
      </c>
      <c r="AK437" s="25">
        <f>IFERROR(VLOOKUP($A437,'TD SOP+PROFORM'!$A$5:$AD$750,MATCH(AK$4,'TD SOP+PROFORM'!$B$2:$AD$2,0)+1,0),0)+IFERROR(VLOOKUP($A437,'TD SOP+PROFORM'!$A$5:$AD$750,MATCH(AK$2,'TD SOP+PROFORM'!$B$2:$AD$2,0)+1,0),0)</f>
        <v>0</v>
      </c>
      <c r="AL437" s="26" t="str">
        <f t="shared" si="104"/>
        <v/>
      </c>
      <c r="AM437" s="25">
        <f t="shared" si="106"/>
        <v>0</v>
      </c>
      <c r="AN437" s="25">
        <f t="shared" si="106"/>
        <v>0</v>
      </c>
      <c r="AO437" s="26" t="str">
        <f t="shared" si="105"/>
        <v/>
      </c>
    </row>
    <row r="438" spans="1:41" x14ac:dyDescent="0.35">
      <c r="A438" s="24">
        <f>IF(AND('TD SOP+PROFORM'!A435&lt;&gt;"",'TD SOP+PROFORM'!A435&lt;&gt;"TOTAL"),'TD SOP+PROFORM'!A435,0)</f>
        <v>0</v>
      </c>
      <c r="C438" s="25" t="str">
        <f>IFERROR(VLOOKUP($A438,'TD SOP+PROFORM'!$A$5:$AD$750,MATCH(C$4,'TD SOP+PROFORM'!$B$2:$AT$2,0)+1,0),"")</f>
        <v/>
      </c>
      <c r="D438" s="25" t="str">
        <f>IFERROR(VLOOKUP($A438,'TD SOP+PROFORM'!$A$5:$AD$750,MATCH(D$4,'TD SOP+PROFORM'!$B$2:$AT$2,0)+1,0),"")</f>
        <v/>
      </c>
      <c r="E438" s="26" t="str">
        <f t="shared" si="93"/>
        <v/>
      </c>
      <c r="F438" s="25" t="str">
        <f>IFERROR(VLOOKUP($A438,'TD SOP+PROFORM'!$A$5:$AD$750,MATCH(F$4,'TD SOP+PROFORM'!$B$2:$AT$2,0)+1,0),"")</f>
        <v/>
      </c>
      <c r="G438" s="25" t="str">
        <f>IFERROR(VLOOKUP($A438,'TD SOP+PROFORM'!$A$5:$AD$750,MATCH(G$4,'TD SOP+PROFORM'!$B$2:$AT$2,0)+1,0),"")</f>
        <v/>
      </c>
      <c r="H438" s="26" t="str">
        <f t="shared" si="94"/>
        <v/>
      </c>
      <c r="I438" s="25" t="str">
        <f>IFERROR(VLOOKUP($A438,'TD SOP+PROFORM'!$A$5:$AD$750,MATCH(I$4,'TD SOP+PROFORM'!$B$2:$AT$2,0)+1,0),"")</f>
        <v/>
      </c>
      <c r="J438" s="25" t="str">
        <f>IFERROR(VLOOKUP($A438,'TD SOP+PROFORM'!$A$5:$AD$750,MATCH(J$4,'TD SOP+PROFORM'!$B$2:$AT$2,0)+1,0),"")</f>
        <v/>
      </c>
      <c r="K438" s="26" t="str">
        <f t="shared" si="95"/>
        <v/>
      </c>
      <c r="L438" s="25" t="str">
        <f>IFERROR(VLOOKUP($A438,'TD SOP+PROFORM'!$A$5:$AD$750,MATCH(L$4,'TD SOP+PROFORM'!$B$2:$AT$2,0)+1,0),"")</f>
        <v/>
      </c>
      <c r="M438" s="25" t="str">
        <f>IFERROR(VLOOKUP($A438,'TD SOP+PROFORM'!$A$5:$AD$750,MATCH(M$4,'TD SOP+PROFORM'!$B$2:$AT$2,0)+1,0),"")</f>
        <v/>
      </c>
      <c r="N438" s="26" t="str">
        <f t="shared" si="96"/>
        <v/>
      </c>
      <c r="O438" s="25">
        <f>IFERROR(VLOOKUP($A438,'TD SOP+PROFORM'!$A$5:$AD$750,MATCH(O$4,'TD SOP+PROFORM'!$B$2:$AD$2,0)+1,0),0)+IFERROR(VLOOKUP($A438,'TD SOP+PROFORM'!$A$5:$AD$750,MATCH(O$2,'TD SOP+PROFORM'!$B$2:$AD$2,0)+1,0),0)</f>
        <v>0</v>
      </c>
      <c r="P438" s="25">
        <f>IFERROR(VLOOKUP($A438,'TD SOP+PROFORM'!$A$5:$AD$750,MATCH(P$4,'TD SOP+PROFORM'!$B$2:$AD$2,0)+1,0),0)+IFERROR(VLOOKUP($A438,'TD SOP+PROFORM'!$A$5:$AD$750,MATCH(P$2,'TD SOP+PROFORM'!$B$2:$AD$2,0)+1,0),0)</f>
        <v>0</v>
      </c>
      <c r="Q438" s="26" t="str">
        <f t="shared" si="97"/>
        <v/>
      </c>
      <c r="R438" s="25">
        <f>IFERROR(VLOOKUP($A438,'TD SOP+PROFORM'!$A$5:$AD$750,MATCH(R$4,'TD SOP+PROFORM'!$B$2:$AD$2,0)+1,0),0)+IFERROR(VLOOKUP($A438,'TD SOP+PROFORM'!$A$5:$AD$750,MATCH(R$2,'TD SOP+PROFORM'!$B$2:$AD$2,0)+1,0),0)</f>
        <v>0</v>
      </c>
      <c r="S438" s="25">
        <f>IFERROR(VLOOKUP($A438,'TD SOP+PROFORM'!$A$5:$AD$750,MATCH(S$4,'TD SOP+PROFORM'!$B$2:$AD$2,0)+1,0),0)+IFERROR(VLOOKUP($A438,'TD SOP+PROFORM'!$A$5:$AD$750,MATCH(S$2,'TD SOP+PROFORM'!$B$2:$AD$2,0)+1,0),0)</f>
        <v>0</v>
      </c>
      <c r="T438" s="26" t="str">
        <f t="shared" si="98"/>
        <v/>
      </c>
      <c r="U438" s="25">
        <f>IFERROR(VLOOKUP($A438,'TD SOP+PROFORM'!$A$5:$AD$750,MATCH(U$4,'TD SOP+PROFORM'!$B$2:$AD$2,0)+1,0),0)+IFERROR(VLOOKUP($A438,'TD SOP+PROFORM'!$A$5:$AD$750,MATCH(U$2,'TD SOP+PROFORM'!$B$2:$AD$2,0)+1,0),0)</f>
        <v>0</v>
      </c>
      <c r="V438" s="25">
        <f>IFERROR(VLOOKUP($A438,'TD SOP+PROFORM'!$A$5:$AD$750,MATCH(V$4,'TD SOP+PROFORM'!$B$2:$AD$2,0)+1,0),0)+IFERROR(VLOOKUP($A438,'TD SOP+PROFORM'!$A$5:$AD$750,MATCH(V$2,'TD SOP+PROFORM'!$B$2:$AD$2,0)+1,0),0)</f>
        <v>0</v>
      </c>
      <c r="W438" s="26" t="str">
        <f t="shared" si="99"/>
        <v/>
      </c>
      <c r="X438" s="25">
        <f>IFERROR(VLOOKUP($A438,'TD SOP+PROFORM'!$A$5:$AD$750,MATCH(X$4,'TD SOP+PROFORM'!$B$2:$AD$2,0)+1,0),0)+IFERROR(VLOOKUP($A438,'TD SOP+PROFORM'!$A$5:$AD$750,MATCH(X$2,'TD SOP+PROFORM'!$B$2:$AD$2,0)+1,0),0)</f>
        <v>0</v>
      </c>
      <c r="Y438" s="25">
        <f>IFERROR(VLOOKUP($A438,'TD SOP+PROFORM'!$A$5:$AD$750,MATCH(Y$4,'TD SOP+PROFORM'!$B$2:$AD$2,0)+1,0),0)+IFERROR(VLOOKUP($A438,'TD SOP+PROFORM'!$A$5:$AD$750,MATCH(Y$2,'TD SOP+PROFORM'!$B$2:$AD$2,0)+1,0),0)</f>
        <v>0</v>
      </c>
      <c r="Z438" s="26" t="str">
        <f t="shared" si="100"/>
        <v/>
      </c>
      <c r="AA438" s="25">
        <f>IFERROR(VLOOKUP($A438,'TD SOP+PROFORM'!$A$5:$AD$750,MATCH(AA$4,'TD SOP+PROFORM'!$B$2:$AD$2,0)+1,0),0)+IFERROR(VLOOKUP($A438,'TD SOP+PROFORM'!$A$5:$AD$750,MATCH(AA$2,'TD SOP+PROFORM'!$B$2:$AD$2,0)+1,0),0)</f>
        <v>0</v>
      </c>
      <c r="AB438" s="25">
        <f>IFERROR(VLOOKUP($A438,'TD SOP+PROFORM'!$A$5:$AD$750,MATCH(AB$4,'TD SOP+PROFORM'!$B$2:$AD$2,0)+1,0),0)+IFERROR(VLOOKUP($A438,'TD SOP+PROFORM'!$A$5:$AD$750,MATCH(AB$2,'TD SOP+PROFORM'!$B$2:$AD$2,0)+1,0),0)</f>
        <v>0</v>
      </c>
      <c r="AC438" s="26" t="str">
        <f t="shared" si="101"/>
        <v/>
      </c>
      <c r="AD438" s="25">
        <f>IFERROR(VLOOKUP($A438,'TD SOP+PROFORM'!$A$5:$AD$750,MATCH(AD$4,'TD SOP+PROFORM'!$B$2:$AD$2,0)+1,0),0)+IFERROR(VLOOKUP($A438,'TD SOP+PROFORM'!$A$5:$AD$750,MATCH(AD$2,'TD SOP+PROFORM'!$B$2:$AD$2,0)+1,0),0)</f>
        <v>0</v>
      </c>
      <c r="AE438" s="25">
        <f>IFERROR(VLOOKUP($A438,'TD SOP+PROFORM'!$A$5:$AD$750,MATCH(AE$4,'TD SOP+PROFORM'!$B$2:$AD$2,0)+1,0),0)+IFERROR(VLOOKUP($A438,'TD SOP+PROFORM'!$A$5:$AD$750,MATCH(AE$2,'TD SOP+PROFORM'!$B$2:$AD$2,0)+1,0),0)</f>
        <v>0</v>
      </c>
      <c r="AF438" s="26" t="str">
        <f t="shared" si="102"/>
        <v/>
      </c>
      <c r="AG438" s="25">
        <f>IFERROR(VLOOKUP($A438,'TD SOP+PROFORM'!$A$5:$AD$750,MATCH(AG$4,'TD SOP+PROFORM'!$B$2:$AD$2,0)+1,0),0)+IFERROR(VLOOKUP($A438,'TD SOP+PROFORM'!$A$5:$AD$750,MATCH(AG$2,'TD SOP+PROFORM'!$B$2:$AD$2,0)+1,0),0)</f>
        <v>0</v>
      </c>
      <c r="AH438" s="25">
        <f>IFERROR(VLOOKUP($A438,'TD SOP+PROFORM'!$A$5:$AD$750,MATCH(AH$4,'TD SOP+PROFORM'!$B$2:$AD$2,0)+1,0),0)+IFERROR(VLOOKUP($A438,'TD SOP+PROFORM'!$A$5:$AD$750,MATCH(AH$2,'TD SOP+PROFORM'!$B$2:$AD$2,0)+1,0),0)</f>
        <v>0</v>
      </c>
      <c r="AI438" s="26" t="str">
        <f t="shared" si="103"/>
        <v/>
      </c>
      <c r="AJ438" s="25">
        <f>IFERROR(VLOOKUP($A438,'TD SOP+PROFORM'!$A$5:$AD$750,MATCH(AJ$4,'TD SOP+PROFORM'!$B$2:$AD$2,0)+1,0),0)+IFERROR(VLOOKUP($A438,'TD SOP+PROFORM'!$A$5:$AD$750,MATCH(AJ$2,'TD SOP+PROFORM'!$B$2:$AD$2,0)+1,0),0)</f>
        <v>0</v>
      </c>
      <c r="AK438" s="25">
        <f>IFERROR(VLOOKUP($A438,'TD SOP+PROFORM'!$A$5:$AD$750,MATCH(AK$4,'TD SOP+PROFORM'!$B$2:$AD$2,0)+1,0),0)+IFERROR(VLOOKUP($A438,'TD SOP+PROFORM'!$A$5:$AD$750,MATCH(AK$2,'TD SOP+PROFORM'!$B$2:$AD$2,0)+1,0),0)</f>
        <v>0</v>
      </c>
      <c r="AL438" s="26" t="str">
        <f t="shared" si="104"/>
        <v/>
      </c>
      <c r="AM438" s="25">
        <f t="shared" si="106"/>
        <v>0</v>
      </c>
      <c r="AN438" s="25">
        <f t="shared" si="106"/>
        <v>0</v>
      </c>
      <c r="AO438" s="26" t="str">
        <f t="shared" si="105"/>
        <v/>
      </c>
    </row>
    <row r="439" spans="1:41" x14ac:dyDescent="0.35">
      <c r="A439" s="24">
        <f>IF(AND('TD SOP+PROFORM'!A436&lt;&gt;"",'TD SOP+PROFORM'!A436&lt;&gt;"TOTAL"),'TD SOP+PROFORM'!A436,0)</f>
        <v>0</v>
      </c>
      <c r="C439" s="25" t="str">
        <f>IFERROR(VLOOKUP($A439,'TD SOP+PROFORM'!$A$5:$AD$750,MATCH(C$4,'TD SOP+PROFORM'!$B$2:$AT$2,0)+1,0),"")</f>
        <v/>
      </c>
      <c r="D439" s="25" t="str">
        <f>IFERROR(VLOOKUP($A439,'TD SOP+PROFORM'!$A$5:$AD$750,MATCH(D$4,'TD SOP+PROFORM'!$B$2:$AT$2,0)+1,0),"")</f>
        <v/>
      </c>
      <c r="E439" s="26" t="str">
        <f t="shared" si="93"/>
        <v/>
      </c>
      <c r="F439" s="25" t="str">
        <f>IFERROR(VLOOKUP($A439,'TD SOP+PROFORM'!$A$5:$AD$750,MATCH(F$4,'TD SOP+PROFORM'!$B$2:$AT$2,0)+1,0),"")</f>
        <v/>
      </c>
      <c r="G439" s="25" t="str">
        <f>IFERROR(VLOOKUP($A439,'TD SOP+PROFORM'!$A$5:$AD$750,MATCH(G$4,'TD SOP+PROFORM'!$B$2:$AT$2,0)+1,0),"")</f>
        <v/>
      </c>
      <c r="H439" s="26" t="str">
        <f t="shared" si="94"/>
        <v/>
      </c>
      <c r="I439" s="25" t="str">
        <f>IFERROR(VLOOKUP($A439,'TD SOP+PROFORM'!$A$5:$AD$750,MATCH(I$4,'TD SOP+PROFORM'!$B$2:$AT$2,0)+1,0),"")</f>
        <v/>
      </c>
      <c r="J439" s="25" t="str">
        <f>IFERROR(VLOOKUP($A439,'TD SOP+PROFORM'!$A$5:$AD$750,MATCH(J$4,'TD SOP+PROFORM'!$B$2:$AT$2,0)+1,0),"")</f>
        <v/>
      </c>
      <c r="K439" s="26" t="str">
        <f t="shared" si="95"/>
        <v/>
      </c>
      <c r="L439" s="25" t="str">
        <f>IFERROR(VLOOKUP($A439,'TD SOP+PROFORM'!$A$5:$AD$750,MATCH(L$4,'TD SOP+PROFORM'!$B$2:$AT$2,0)+1,0),"")</f>
        <v/>
      </c>
      <c r="M439" s="25" t="str">
        <f>IFERROR(VLOOKUP($A439,'TD SOP+PROFORM'!$A$5:$AD$750,MATCH(M$4,'TD SOP+PROFORM'!$B$2:$AT$2,0)+1,0),"")</f>
        <v/>
      </c>
      <c r="N439" s="26" t="str">
        <f t="shared" si="96"/>
        <v/>
      </c>
      <c r="O439" s="25">
        <f>IFERROR(VLOOKUP($A439,'TD SOP+PROFORM'!$A$5:$AD$750,MATCH(O$4,'TD SOP+PROFORM'!$B$2:$AD$2,0)+1,0),0)+IFERROR(VLOOKUP($A439,'TD SOP+PROFORM'!$A$5:$AD$750,MATCH(O$2,'TD SOP+PROFORM'!$B$2:$AD$2,0)+1,0),0)</f>
        <v>0</v>
      </c>
      <c r="P439" s="25">
        <f>IFERROR(VLOOKUP($A439,'TD SOP+PROFORM'!$A$5:$AD$750,MATCH(P$4,'TD SOP+PROFORM'!$B$2:$AD$2,0)+1,0),0)+IFERROR(VLOOKUP($A439,'TD SOP+PROFORM'!$A$5:$AD$750,MATCH(P$2,'TD SOP+PROFORM'!$B$2:$AD$2,0)+1,0),0)</f>
        <v>0</v>
      </c>
      <c r="Q439" s="26" t="str">
        <f t="shared" si="97"/>
        <v/>
      </c>
      <c r="R439" s="25">
        <f>IFERROR(VLOOKUP($A439,'TD SOP+PROFORM'!$A$5:$AD$750,MATCH(R$4,'TD SOP+PROFORM'!$B$2:$AD$2,0)+1,0),0)+IFERROR(VLOOKUP($A439,'TD SOP+PROFORM'!$A$5:$AD$750,MATCH(R$2,'TD SOP+PROFORM'!$B$2:$AD$2,0)+1,0),0)</f>
        <v>0</v>
      </c>
      <c r="S439" s="25">
        <f>IFERROR(VLOOKUP($A439,'TD SOP+PROFORM'!$A$5:$AD$750,MATCH(S$4,'TD SOP+PROFORM'!$B$2:$AD$2,0)+1,0),0)+IFERROR(VLOOKUP($A439,'TD SOP+PROFORM'!$A$5:$AD$750,MATCH(S$2,'TD SOP+PROFORM'!$B$2:$AD$2,0)+1,0),0)</f>
        <v>0</v>
      </c>
      <c r="T439" s="26" t="str">
        <f t="shared" si="98"/>
        <v/>
      </c>
      <c r="U439" s="25">
        <f>IFERROR(VLOOKUP($A439,'TD SOP+PROFORM'!$A$5:$AD$750,MATCH(U$4,'TD SOP+PROFORM'!$B$2:$AD$2,0)+1,0),0)+IFERROR(VLOOKUP($A439,'TD SOP+PROFORM'!$A$5:$AD$750,MATCH(U$2,'TD SOP+PROFORM'!$B$2:$AD$2,0)+1,0),0)</f>
        <v>0</v>
      </c>
      <c r="V439" s="25">
        <f>IFERROR(VLOOKUP($A439,'TD SOP+PROFORM'!$A$5:$AD$750,MATCH(V$4,'TD SOP+PROFORM'!$B$2:$AD$2,0)+1,0),0)+IFERROR(VLOOKUP($A439,'TD SOP+PROFORM'!$A$5:$AD$750,MATCH(V$2,'TD SOP+PROFORM'!$B$2:$AD$2,0)+1,0),0)</f>
        <v>0</v>
      </c>
      <c r="W439" s="26" t="str">
        <f t="shared" si="99"/>
        <v/>
      </c>
      <c r="X439" s="25">
        <f>IFERROR(VLOOKUP($A439,'TD SOP+PROFORM'!$A$5:$AD$750,MATCH(X$4,'TD SOP+PROFORM'!$B$2:$AD$2,0)+1,0),0)+IFERROR(VLOOKUP($A439,'TD SOP+PROFORM'!$A$5:$AD$750,MATCH(X$2,'TD SOP+PROFORM'!$B$2:$AD$2,0)+1,0),0)</f>
        <v>0</v>
      </c>
      <c r="Y439" s="25">
        <f>IFERROR(VLOOKUP($A439,'TD SOP+PROFORM'!$A$5:$AD$750,MATCH(Y$4,'TD SOP+PROFORM'!$B$2:$AD$2,0)+1,0),0)+IFERROR(VLOOKUP($A439,'TD SOP+PROFORM'!$A$5:$AD$750,MATCH(Y$2,'TD SOP+PROFORM'!$B$2:$AD$2,0)+1,0),0)</f>
        <v>0</v>
      </c>
      <c r="Z439" s="26" t="str">
        <f t="shared" si="100"/>
        <v/>
      </c>
      <c r="AA439" s="25">
        <f>IFERROR(VLOOKUP($A439,'TD SOP+PROFORM'!$A$5:$AD$750,MATCH(AA$4,'TD SOP+PROFORM'!$B$2:$AD$2,0)+1,0),0)+IFERROR(VLOOKUP($A439,'TD SOP+PROFORM'!$A$5:$AD$750,MATCH(AA$2,'TD SOP+PROFORM'!$B$2:$AD$2,0)+1,0),0)</f>
        <v>0</v>
      </c>
      <c r="AB439" s="25">
        <f>IFERROR(VLOOKUP($A439,'TD SOP+PROFORM'!$A$5:$AD$750,MATCH(AB$4,'TD SOP+PROFORM'!$B$2:$AD$2,0)+1,0),0)+IFERROR(VLOOKUP($A439,'TD SOP+PROFORM'!$A$5:$AD$750,MATCH(AB$2,'TD SOP+PROFORM'!$B$2:$AD$2,0)+1,0),0)</f>
        <v>0</v>
      </c>
      <c r="AC439" s="26" t="str">
        <f t="shared" si="101"/>
        <v/>
      </c>
      <c r="AD439" s="25">
        <f>IFERROR(VLOOKUP($A439,'TD SOP+PROFORM'!$A$5:$AD$750,MATCH(AD$4,'TD SOP+PROFORM'!$B$2:$AD$2,0)+1,0),0)+IFERROR(VLOOKUP($A439,'TD SOP+PROFORM'!$A$5:$AD$750,MATCH(AD$2,'TD SOP+PROFORM'!$B$2:$AD$2,0)+1,0),0)</f>
        <v>0</v>
      </c>
      <c r="AE439" s="25">
        <f>IFERROR(VLOOKUP($A439,'TD SOP+PROFORM'!$A$5:$AD$750,MATCH(AE$4,'TD SOP+PROFORM'!$B$2:$AD$2,0)+1,0),0)+IFERROR(VLOOKUP($A439,'TD SOP+PROFORM'!$A$5:$AD$750,MATCH(AE$2,'TD SOP+PROFORM'!$B$2:$AD$2,0)+1,0),0)</f>
        <v>0</v>
      </c>
      <c r="AF439" s="26" t="str">
        <f t="shared" si="102"/>
        <v/>
      </c>
      <c r="AG439" s="25">
        <f>IFERROR(VLOOKUP($A439,'TD SOP+PROFORM'!$A$5:$AD$750,MATCH(AG$4,'TD SOP+PROFORM'!$B$2:$AD$2,0)+1,0),0)+IFERROR(VLOOKUP($A439,'TD SOP+PROFORM'!$A$5:$AD$750,MATCH(AG$2,'TD SOP+PROFORM'!$B$2:$AD$2,0)+1,0),0)</f>
        <v>0</v>
      </c>
      <c r="AH439" s="25">
        <f>IFERROR(VLOOKUP($A439,'TD SOP+PROFORM'!$A$5:$AD$750,MATCH(AH$4,'TD SOP+PROFORM'!$B$2:$AD$2,0)+1,0),0)+IFERROR(VLOOKUP($A439,'TD SOP+PROFORM'!$A$5:$AD$750,MATCH(AH$2,'TD SOP+PROFORM'!$B$2:$AD$2,0)+1,0),0)</f>
        <v>0</v>
      </c>
      <c r="AI439" s="26" t="str">
        <f t="shared" si="103"/>
        <v/>
      </c>
      <c r="AJ439" s="25">
        <f>IFERROR(VLOOKUP($A439,'TD SOP+PROFORM'!$A$5:$AD$750,MATCH(AJ$4,'TD SOP+PROFORM'!$B$2:$AD$2,0)+1,0),0)+IFERROR(VLOOKUP($A439,'TD SOP+PROFORM'!$A$5:$AD$750,MATCH(AJ$2,'TD SOP+PROFORM'!$B$2:$AD$2,0)+1,0),0)</f>
        <v>0</v>
      </c>
      <c r="AK439" s="25">
        <f>IFERROR(VLOOKUP($A439,'TD SOP+PROFORM'!$A$5:$AD$750,MATCH(AK$4,'TD SOP+PROFORM'!$B$2:$AD$2,0)+1,0),0)+IFERROR(VLOOKUP($A439,'TD SOP+PROFORM'!$A$5:$AD$750,MATCH(AK$2,'TD SOP+PROFORM'!$B$2:$AD$2,0)+1,0),0)</f>
        <v>0</v>
      </c>
      <c r="AL439" s="26" t="str">
        <f t="shared" si="104"/>
        <v/>
      </c>
      <c r="AM439" s="25">
        <f t="shared" si="106"/>
        <v>0</v>
      </c>
      <c r="AN439" s="25">
        <f t="shared" si="106"/>
        <v>0</v>
      </c>
      <c r="AO439" s="26" t="str">
        <f t="shared" si="105"/>
        <v/>
      </c>
    </row>
    <row r="440" spans="1:41" x14ac:dyDescent="0.35">
      <c r="A440" s="24">
        <f>IF(AND('TD SOP+PROFORM'!A437&lt;&gt;"",'TD SOP+PROFORM'!A437&lt;&gt;"TOTAL"),'TD SOP+PROFORM'!A437,0)</f>
        <v>0</v>
      </c>
      <c r="C440" s="25" t="str">
        <f>IFERROR(VLOOKUP($A440,'TD SOP+PROFORM'!$A$5:$AD$750,MATCH(C$4,'TD SOP+PROFORM'!$B$2:$AT$2,0)+1,0),"")</f>
        <v/>
      </c>
      <c r="D440" s="25" t="str">
        <f>IFERROR(VLOOKUP($A440,'TD SOP+PROFORM'!$A$5:$AD$750,MATCH(D$4,'TD SOP+PROFORM'!$B$2:$AT$2,0)+1,0),"")</f>
        <v/>
      </c>
      <c r="E440" s="26" t="str">
        <f t="shared" si="93"/>
        <v/>
      </c>
      <c r="F440" s="25" t="str">
        <f>IFERROR(VLOOKUP($A440,'TD SOP+PROFORM'!$A$5:$AD$750,MATCH(F$4,'TD SOP+PROFORM'!$B$2:$AT$2,0)+1,0),"")</f>
        <v/>
      </c>
      <c r="G440" s="25" t="str">
        <f>IFERROR(VLOOKUP($A440,'TD SOP+PROFORM'!$A$5:$AD$750,MATCH(G$4,'TD SOP+PROFORM'!$B$2:$AT$2,0)+1,0),"")</f>
        <v/>
      </c>
      <c r="H440" s="26" t="str">
        <f t="shared" si="94"/>
        <v/>
      </c>
      <c r="I440" s="25" t="str">
        <f>IFERROR(VLOOKUP($A440,'TD SOP+PROFORM'!$A$5:$AD$750,MATCH(I$4,'TD SOP+PROFORM'!$B$2:$AT$2,0)+1,0),"")</f>
        <v/>
      </c>
      <c r="J440" s="25" t="str">
        <f>IFERROR(VLOOKUP($A440,'TD SOP+PROFORM'!$A$5:$AD$750,MATCH(J$4,'TD SOP+PROFORM'!$B$2:$AT$2,0)+1,0),"")</f>
        <v/>
      </c>
      <c r="K440" s="26" t="str">
        <f t="shared" si="95"/>
        <v/>
      </c>
      <c r="L440" s="25" t="str">
        <f>IFERROR(VLOOKUP($A440,'TD SOP+PROFORM'!$A$5:$AD$750,MATCH(L$4,'TD SOP+PROFORM'!$B$2:$AT$2,0)+1,0),"")</f>
        <v/>
      </c>
      <c r="M440" s="25" t="str">
        <f>IFERROR(VLOOKUP($A440,'TD SOP+PROFORM'!$A$5:$AD$750,MATCH(M$4,'TD SOP+PROFORM'!$B$2:$AT$2,0)+1,0),"")</f>
        <v/>
      </c>
      <c r="N440" s="26" t="str">
        <f t="shared" si="96"/>
        <v/>
      </c>
      <c r="O440" s="25">
        <f>IFERROR(VLOOKUP($A440,'TD SOP+PROFORM'!$A$5:$AD$750,MATCH(O$4,'TD SOP+PROFORM'!$B$2:$AD$2,0)+1,0),0)+IFERROR(VLOOKUP($A440,'TD SOP+PROFORM'!$A$5:$AD$750,MATCH(O$2,'TD SOP+PROFORM'!$B$2:$AD$2,0)+1,0),0)</f>
        <v>0</v>
      </c>
      <c r="P440" s="25">
        <f>IFERROR(VLOOKUP($A440,'TD SOP+PROFORM'!$A$5:$AD$750,MATCH(P$4,'TD SOP+PROFORM'!$B$2:$AD$2,0)+1,0),0)+IFERROR(VLOOKUP($A440,'TD SOP+PROFORM'!$A$5:$AD$750,MATCH(P$2,'TD SOP+PROFORM'!$B$2:$AD$2,0)+1,0),0)</f>
        <v>0</v>
      </c>
      <c r="Q440" s="26" t="str">
        <f t="shared" si="97"/>
        <v/>
      </c>
      <c r="R440" s="25">
        <f>IFERROR(VLOOKUP($A440,'TD SOP+PROFORM'!$A$5:$AD$750,MATCH(R$4,'TD SOP+PROFORM'!$B$2:$AD$2,0)+1,0),0)+IFERROR(VLOOKUP($A440,'TD SOP+PROFORM'!$A$5:$AD$750,MATCH(R$2,'TD SOP+PROFORM'!$B$2:$AD$2,0)+1,0),0)</f>
        <v>0</v>
      </c>
      <c r="S440" s="25">
        <f>IFERROR(VLOOKUP($A440,'TD SOP+PROFORM'!$A$5:$AD$750,MATCH(S$4,'TD SOP+PROFORM'!$B$2:$AD$2,0)+1,0),0)+IFERROR(VLOOKUP($A440,'TD SOP+PROFORM'!$A$5:$AD$750,MATCH(S$2,'TD SOP+PROFORM'!$B$2:$AD$2,0)+1,0),0)</f>
        <v>0</v>
      </c>
      <c r="T440" s="26" t="str">
        <f t="shared" si="98"/>
        <v/>
      </c>
      <c r="U440" s="25">
        <f>IFERROR(VLOOKUP($A440,'TD SOP+PROFORM'!$A$5:$AD$750,MATCH(U$4,'TD SOP+PROFORM'!$B$2:$AD$2,0)+1,0),0)+IFERROR(VLOOKUP($A440,'TD SOP+PROFORM'!$A$5:$AD$750,MATCH(U$2,'TD SOP+PROFORM'!$B$2:$AD$2,0)+1,0),0)</f>
        <v>0</v>
      </c>
      <c r="V440" s="25">
        <f>IFERROR(VLOOKUP($A440,'TD SOP+PROFORM'!$A$5:$AD$750,MATCH(V$4,'TD SOP+PROFORM'!$B$2:$AD$2,0)+1,0),0)+IFERROR(VLOOKUP($A440,'TD SOP+PROFORM'!$A$5:$AD$750,MATCH(V$2,'TD SOP+PROFORM'!$B$2:$AD$2,0)+1,0),0)</f>
        <v>0</v>
      </c>
      <c r="W440" s="26" t="str">
        <f t="shared" si="99"/>
        <v/>
      </c>
      <c r="X440" s="25">
        <f>IFERROR(VLOOKUP($A440,'TD SOP+PROFORM'!$A$5:$AD$750,MATCH(X$4,'TD SOP+PROFORM'!$B$2:$AD$2,0)+1,0),0)+IFERROR(VLOOKUP($A440,'TD SOP+PROFORM'!$A$5:$AD$750,MATCH(X$2,'TD SOP+PROFORM'!$B$2:$AD$2,0)+1,0),0)</f>
        <v>0</v>
      </c>
      <c r="Y440" s="25">
        <f>IFERROR(VLOOKUP($A440,'TD SOP+PROFORM'!$A$5:$AD$750,MATCH(Y$4,'TD SOP+PROFORM'!$B$2:$AD$2,0)+1,0),0)+IFERROR(VLOOKUP($A440,'TD SOP+PROFORM'!$A$5:$AD$750,MATCH(Y$2,'TD SOP+PROFORM'!$B$2:$AD$2,0)+1,0),0)</f>
        <v>0</v>
      </c>
      <c r="Z440" s="26" t="str">
        <f t="shared" si="100"/>
        <v/>
      </c>
      <c r="AA440" s="25">
        <f>IFERROR(VLOOKUP($A440,'TD SOP+PROFORM'!$A$5:$AD$750,MATCH(AA$4,'TD SOP+PROFORM'!$B$2:$AD$2,0)+1,0),0)+IFERROR(VLOOKUP($A440,'TD SOP+PROFORM'!$A$5:$AD$750,MATCH(AA$2,'TD SOP+PROFORM'!$B$2:$AD$2,0)+1,0),0)</f>
        <v>0</v>
      </c>
      <c r="AB440" s="25">
        <f>IFERROR(VLOOKUP($A440,'TD SOP+PROFORM'!$A$5:$AD$750,MATCH(AB$4,'TD SOP+PROFORM'!$B$2:$AD$2,0)+1,0),0)+IFERROR(VLOOKUP($A440,'TD SOP+PROFORM'!$A$5:$AD$750,MATCH(AB$2,'TD SOP+PROFORM'!$B$2:$AD$2,0)+1,0),0)</f>
        <v>0</v>
      </c>
      <c r="AC440" s="26" t="str">
        <f t="shared" si="101"/>
        <v/>
      </c>
      <c r="AD440" s="25">
        <f>IFERROR(VLOOKUP($A440,'TD SOP+PROFORM'!$A$5:$AD$750,MATCH(AD$4,'TD SOP+PROFORM'!$B$2:$AD$2,0)+1,0),0)+IFERROR(VLOOKUP($A440,'TD SOP+PROFORM'!$A$5:$AD$750,MATCH(AD$2,'TD SOP+PROFORM'!$B$2:$AD$2,0)+1,0),0)</f>
        <v>0</v>
      </c>
      <c r="AE440" s="25">
        <f>IFERROR(VLOOKUP($A440,'TD SOP+PROFORM'!$A$5:$AD$750,MATCH(AE$4,'TD SOP+PROFORM'!$B$2:$AD$2,0)+1,0),0)+IFERROR(VLOOKUP($A440,'TD SOP+PROFORM'!$A$5:$AD$750,MATCH(AE$2,'TD SOP+PROFORM'!$B$2:$AD$2,0)+1,0),0)</f>
        <v>0</v>
      </c>
      <c r="AF440" s="26" t="str">
        <f t="shared" si="102"/>
        <v/>
      </c>
      <c r="AG440" s="25">
        <f>IFERROR(VLOOKUP($A440,'TD SOP+PROFORM'!$A$5:$AD$750,MATCH(AG$4,'TD SOP+PROFORM'!$B$2:$AD$2,0)+1,0),0)+IFERROR(VLOOKUP($A440,'TD SOP+PROFORM'!$A$5:$AD$750,MATCH(AG$2,'TD SOP+PROFORM'!$B$2:$AD$2,0)+1,0),0)</f>
        <v>0</v>
      </c>
      <c r="AH440" s="25">
        <f>IFERROR(VLOOKUP($A440,'TD SOP+PROFORM'!$A$5:$AD$750,MATCH(AH$4,'TD SOP+PROFORM'!$B$2:$AD$2,0)+1,0),0)+IFERROR(VLOOKUP($A440,'TD SOP+PROFORM'!$A$5:$AD$750,MATCH(AH$2,'TD SOP+PROFORM'!$B$2:$AD$2,0)+1,0),0)</f>
        <v>0</v>
      </c>
      <c r="AI440" s="26" t="str">
        <f t="shared" si="103"/>
        <v/>
      </c>
      <c r="AJ440" s="25">
        <f>IFERROR(VLOOKUP($A440,'TD SOP+PROFORM'!$A$5:$AD$750,MATCH(AJ$4,'TD SOP+PROFORM'!$B$2:$AD$2,0)+1,0),0)+IFERROR(VLOOKUP($A440,'TD SOP+PROFORM'!$A$5:$AD$750,MATCH(AJ$2,'TD SOP+PROFORM'!$B$2:$AD$2,0)+1,0),0)</f>
        <v>0</v>
      </c>
      <c r="AK440" s="25">
        <f>IFERROR(VLOOKUP($A440,'TD SOP+PROFORM'!$A$5:$AD$750,MATCH(AK$4,'TD SOP+PROFORM'!$B$2:$AD$2,0)+1,0),0)+IFERROR(VLOOKUP($A440,'TD SOP+PROFORM'!$A$5:$AD$750,MATCH(AK$2,'TD SOP+PROFORM'!$B$2:$AD$2,0)+1,0),0)</f>
        <v>0</v>
      </c>
      <c r="AL440" s="26" t="str">
        <f t="shared" si="104"/>
        <v/>
      </c>
      <c r="AM440" s="25">
        <f t="shared" si="106"/>
        <v>0</v>
      </c>
      <c r="AN440" s="25">
        <f t="shared" si="106"/>
        <v>0</v>
      </c>
      <c r="AO440" s="26" t="str">
        <f t="shared" si="105"/>
        <v/>
      </c>
    </row>
    <row r="441" spans="1:41" x14ac:dyDescent="0.35">
      <c r="A441" s="24">
        <f>IF(AND('TD SOP+PROFORM'!A438&lt;&gt;"",'TD SOP+PROFORM'!A438&lt;&gt;"TOTAL"),'TD SOP+PROFORM'!A438,0)</f>
        <v>0</v>
      </c>
      <c r="C441" s="25" t="str">
        <f>IFERROR(VLOOKUP($A441,'TD SOP+PROFORM'!$A$5:$AD$750,MATCH(C$4,'TD SOP+PROFORM'!$B$2:$AT$2,0)+1,0),"")</f>
        <v/>
      </c>
      <c r="D441" s="25" t="str">
        <f>IFERROR(VLOOKUP($A441,'TD SOP+PROFORM'!$A$5:$AD$750,MATCH(D$4,'TD SOP+PROFORM'!$B$2:$AT$2,0)+1,0),"")</f>
        <v/>
      </c>
      <c r="E441" s="26" t="str">
        <f t="shared" si="93"/>
        <v/>
      </c>
      <c r="F441" s="25" t="str">
        <f>IFERROR(VLOOKUP($A441,'TD SOP+PROFORM'!$A$5:$AD$750,MATCH(F$4,'TD SOP+PROFORM'!$B$2:$AT$2,0)+1,0),"")</f>
        <v/>
      </c>
      <c r="G441" s="25" t="str">
        <f>IFERROR(VLOOKUP($A441,'TD SOP+PROFORM'!$A$5:$AD$750,MATCH(G$4,'TD SOP+PROFORM'!$B$2:$AT$2,0)+1,0),"")</f>
        <v/>
      </c>
      <c r="H441" s="26" t="str">
        <f t="shared" si="94"/>
        <v/>
      </c>
      <c r="I441" s="25" t="str">
        <f>IFERROR(VLOOKUP($A441,'TD SOP+PROFORM'!$A$5:$AD$750,MATCH(I$4,'TD SOP+PROFORM'!$B$2:$AT$2,0)+1,0),"")</f>
        <v/>
      </c>
      <c r="J441" s="25" t="str">
        <f>IFERROR(VLOOKUP($A441,'TD SOP+PROFORM'!$A$5:$AD$750,MATCH(J$4,'TD SOP+PROFORM'!$B$2:$AT$2,0)+1,0),"")</f>
        <v/>
      </c>
      <c r="K441" s="26" t="str">
        <f t="shared" si="95"/>
        <v/>
      </c>
      <c r="L441" s="25" t="str">
        <f>IFERROR(VLOOKUP($A441,'TD SOP+PROFORM'!$A$5:$AD$750,MATCH(L$4,'TD SOP+PROFORM'!$B$2:$AT$2,0)+1,0),"")</f>
        <v/>
      </c>
      <c r="M441" s="25" t="str">
        <f>IFERROR(VLOOKUP($A441,'TD SOP+PROFORM'!$A$5:$AD$750,MATCH(M$4,'TD SOP+PROFORM'!$B$2:$AT$2,0)+1,0),"")</f>
        <v/>
      </c>
      <c r="N441" s="26" t="str">
        <f t="shared" si="96"/>
        <v/>
      </c>
      <c r="O441" s="25">
        <f>IFERROR(VLOOKUP($A441,'TD SOP+PROFORM'!$A$5:$AD$750,MATCH(O$4,'TD SOP+PROFORM'!$B$2:$AD$2,0)+1,0),0)+IFERROR(VLOOKUP($A441,'TD SOP+PROFORM'!$A$5:$AD$750,MATCH(O$2,'TD SOP+PROFORM'!$B$2:$AD$2,0)+1,0),0)</f>
        <v>0</v>
      </c>
      <c r="P441" s="25">
        <f>IFERROR(VLOOKUP($A441,'TD SOP+PROFORM'!$A$5:$AD$750,MATCH(P$4,'TD SOP+PROFORM'!$B$2:$AD$2,0)+1,0),0)+IFERROR(VLOOKUP($A441,'TD SOP+PROFORM'!$A$5:$AD$750,MATCH(P$2,'TD SOP+PROFORM'!$B$2:$AD$2,0)+1,0),0)</f>
        <v>0</v>
      </c>
      <c r="Q441" s="26" t="str">
        <f t="shared" si="97"/>
        <v/>
      </c>
      <c r="R441" s="25">
        <f>IFERROR(VLOOKUP($A441,'TD SOP+PROFORM'!$A$5:$AD$750,MATCH(R$4,'TD SOP+PROFORM'!$B$2:$AD$2,0)+1,0),0)+IFERROR(VLOOKUP($A441,'TD SOP+PROFORM'!$A$5:$AD$750,MATCH(R$2,'TD SOP+PROFORM'!$B$2:$AD$2,0)+1,0),0)</f>
        <v>0</v>
      </c>
      <c r="S441" s="25">
        <f>IFERROR(VLOOKUP($A441,'TD SOP+PROFORM'!$A$5:$AD$750,MATCH(S$4,'TD SOP+PROFORM'!$B$2:$AD$2,0)+1,0),0)+IFERROR(VLOOKUP($A441,'TD SOP+PROFORM'!$A$5:$AD$750,MATCH(S$2,'TD SOP+PROFORM'!$B$2:$AD$2,0)+1,0),0)</f>
        <v>0</v>
      </c>
      <c r="T441" s="26" t="str">
        <f t="shared" si="98"/>
        <v/>
      </c>
      <c r="U441" s="25">
        <f>IFERROR(VLOOKUP($A441,'TD SOP+PROFORM'!$A$5:$AD$750,MATCH(U$4,'TD SOP+PROFORM'!$B$2:$AD$2,0)+1,0),0)+IFERROR(VLOOKUP($A441,'TD SOP+PROFORM'!$A$5:$AD$750,MATCH(U$2,'TD SOP+PROFORM'!$B$2:$AD$2,0)+1,0),0)</f>
        <v>0</v>
      </c>
      <c r="V441" s="25">
        <f>IFERROR(VLOOKUP($A441,'TD SOP+PROFORM'!$A$5:$AD$750,MATCH(V$4,'TD SOP+PROFORM'!$B$2:$AD$2,0)+1,0),0)+IFERROR(VLOOKUP($A441,'TD SOP+PROFORM'!$A$5:$AD$750,MATCH(V$2,'TD SOP+PROFORM'!$B$2:$AD$2,0)+1,0),0)</f>
        <v>0</v>
      </c>
      <c r="W441" s="26" t="str">
        <f t="shared" si="99"/>
        <v/>
      </c>
      <c r="X441" s="25">
        <f>IFERROR(VLOOKUP($A441,'TD SOP+PROFORM'!$A$5:$AD$750,MATCH(X$4,'TD SOP+PROFORM'!$B$2:$AD$2,0)+1,0),0)+IFERROR(VLOOKUP($A441,'TD SOP+PROFORM'!$A$5:$AD$750,MATCH(X$2,'TD SOP+PROFORM'!$B$2:$AD$2,0)+1,0),0)</f>
        <v>0</v>
      </c>
      <c r="Y441" s="25">
        <f>IFERROR(VLOOKUP($A441,'TD SOP+PROFORM'!$A$5:$AD$750,MATCH(Y$4,'TD SOP+PROFORM'!$B$2:$AD$2,0)+1,0),0)+IFERROR(VLOOKUP($A441,'TD SOP+PROFORM'!$A$5:$AD$750,MATCH(Y$2,'TD SOP+PROFORM'!$B$2:$AD$2,0)+1,0),0)</f>
        <v>0</v>
      </c>
      <c r="Z441" s="26" t="str">
        <f t="shared" si="100"/>
        <v/>
      </c>
      <c r="AA441" s="25">
        <f>IFERROR(VLOOKUP($A441,'TD SOP+PROFORM'!$A$5:$AD$750,MATCH(AA$4,'TD SOP+PROFORM'!$B$2:$AD$2,0)+1,0),0)+IFERROR(VLOOKUP($A441,'TD SOP+PROFORM'!$A$5:$AD$750,MATCH(AA$2,'TD SOP+PROFORM'!$B$2:$AD$2,0)+1,0),0)</f>
        <v>0</v>
      </c>
      <c r="AB441" s="25">
        <f>IFERROR(VLOOKUP($A441,'TD SOP+PROFORM'!$A$5:$AD$750,MATCH(AB$4,'TD SOP+PROFORM'!$B$2:$AD$2,0)+1,0),0)+IFERROR(VLOOKUP($A441,'TD SOP+PROFORM'!$A$5:$AD$750,MATCH(AB$2,'TD SOP+PROFORM'!$B$2:$AD$2,0)+1,0),0)</f>
        <v>0</v>
      </c>
      <c r="AC441" s="26" t="str">
        <f t="shared" si="101"/>
        <v/>
      </c>
      <c r="AD441" s="25">
        <f>IFERROR(VLOOKUP($A441,'TD SOP+PROFORM'!$A$5:$AD$750,MATCH(AD$4,'TD SOP+PROFORM'!$B$2:$AD$2,0)+1,0),0)+IFERROR(VLOOKUP($A441,'TD SOP+PROFORM'!$A$5:$AD$750,MATCH(AD$2,'TD SOP+PROFORM'!$B$2:$AD$2,0)+1,0),0)</f>
        <v>0</v>
      </c>
      <c r="AE441" s="25">
        <f>IFERROR(VLOOKUP($A441,'TD SOP+PROFORM'!$A$5:$AD$750,MATCH(AE$4,'TD SOP+PROFORM'!$B$2:$AD$2,0)+1,0),0)+IFERROR(VLOOKUP($A441,'TD SOP+PROFORM'!$A$5:$AD$750,MATCH(AE$2,'TD SOP+PROFORM'!$B$2:$AD$2,0)+1,0),0)</f>
        <v>0</v>
      </c>
      <c r="AF441" s="26" t="str">
        <f t="shared" si="102"/>
        <v/>
      </c>
      <c r="AG441" s="25">
        <f>IFERROR(VLOOKUP($A441,'TD SOP+PROFORM'!$A$5:$AD$750,MATCH(AG$4,'TD SOP+PROFORM'!$B$2:$AD$2,0)+1,0),0)+IFERROR(VLOOKUP($A441,'TD SOP+PROFORM'!$A$5:$AD$750,MATCH(AG$2,'TD SOP+PROFORM'!$B$2:$AD$2,0)+1,0),0)</f>
        <v>0</v>
      </c>
      <c r="AH441" s="25">
        <f>IFERROR(VLOOKUP($A441,'TD SOP+PROFORM'!$A$5:$AD$750,MATCH(AH$4,'TD SOP+PROFORM'!$B$2:$AD$2,0)+1,0),0)+IFERROR(VLOOKUP($A441,'TD SOP+PROFORM'!$A$5:$AD$750,MATCH(AH$2,'TD SOP+PROFORM'!$B$2:$AD$2,0)+1,0),0)</f>
        <v>0</v>
      </c>
      <c r="AI441" s="26" t="str">
        <f t="shared" si="103"/>
        <v/>
      </c>
      <c r="AJ441" s="25">
        <f>IFERROR(VLOOKUP($A441,'TD SOP+PROFORM'!$A$5:$AD$750,MATCH(AJ$4,'TD SOP+PROFORM'!$B$2:$AD$2,0)+1,0),0)+IFERROR(VLOOKUP($A441,'TD SOP+PROFORM'!$A$5:$AD$750,MATCH(AJ$2,'TD SOP+PROFORM'!$B$2:$AD$2,0)+1,0),0)</f>
        <v>0</v>
      </c>
      <c r="AK441" s="25">
        <f>IFERROR(VLOOKUP($A441,'TD SOP+PROFORM'!$A$5:$AD$750,MATCH(AK$4,'TD SOP+PROFORM'!$B$2:$AD$2,0)+1,0),0)+IFERROR(VLOOKUP($A441,'TD SOP+PROFORM'!$A$5:$AD$750,MATCH(AK$2,'TD SOP+PROFORM'!$B$2:$AD$2,0)+1,0),0)</f>
        <v>0</v>
      </c>
      <c r="AL441" s="26" t="str">
        <f t="shared" si="104"/>
        <v/>
      </c>
      <c r="AM441" s="25">
        <f t="shared" si="106"/>
        <v>0</v>
      </c>
      <c r="AN441" s="25">
        <f t="shared" si="106"/>
        <v>0</v>
      </c>
      <c r="AO441" s="26" t="str">
        <f t="shared" si="105"/>
        <v/>
      </c>
    </row>
    <row r="442" spans="1:41" x14ac:dyDescent="0.35">
      <c r="A442" s="24">
        <f>IF(AND('TD SOP+PROFORM'!A439&lt;&gt;"",'TD SOP+PROFORM'!A439&lt;&gt;"TOTAL"),'TD SOP+PROFORM'!A439,0)</f>
        <v>0</v>
      </c>
      <c r="C442" s="25" t="str">
        <f>IFERROR(VLOOKUP($A442,'TD SOP+PROFORM'!$A$5:$AD$750,MATCH(C$4,'TD SOP+PROFORM'!$B$2:$AT$2,0)+1,0),"")</f>
        <v/>
      </c>
      <c r="D442" s="25" t="str">
        <f>IFERROR(VLOOKUP($A442,'TD SOP+PROFORM'!$A$5:$AD$750,MATCH(D$4,'TD SOP+PROFORM'!$B$2:$AT$2,0)+1,0),"")</f>
        <v/>
      </c>
      <c r="E442" s="26" t="str">
        <f t="shared" si="93"/>
        <v/>
      </c>
      <c r="F442" s="25" t="str">
        <f>IFERROR(VLOOKUP($A442,'TD SOP+PROFORM'!$A$5:$AD$750,MATCH(F$4,'TD SOP+PROFORM'!$B$2:$AT$2,0)+1,0),"")</f>
        <v/>
      </c>
      <c r="G442" s="25" t="str">
        <f>IFERROR(VLOOKUP($A442,'TD SOP+PROFORM'!$A$5:$AD$750,MATCH(G$4,'TD SOP+PROFORM'!$B$2:$AT$2,0)+1,0),"")</f>
        <v/>
      </c>
      <c r="H442" s="26" t="str">
        <f t="shared" si="94"/>
        <v/>
      </c>
      <c r="I442" s="25" t="str">
        <f>IFERROR(VLOOKUP($A442,'TD SOP+PROFORM'!$A$5:$AD$750,MATCH(I$4,'TD SOP+PROFORM'!$B$2:$AT$2,0)+1,0),"")</f>
        <v/>
      </c>
      <c r="J442" s="25" t="str">
        <f>IFERROR(VLOOKUP($A442,'TD SOP+PROFORM'!$A$5:$AD$750,MATCH(J$4,'TD SOP+PROFORM'!$B$2:$AT$2,0)+1,0),"")</f>
        <v/>
      </c>
      <c r="K442" s="26" t="str">
        <f t="shared" si="95"/>
        <v/>
      </c>
      <c r="L442" s="25" t="str">
        <f>IFERROR(VLOOKUP($A442,'TD SOP+PROFORM'!$A$5:$AD$750,MATCH(L$4,'TD SOP+PROFORM'!$B$2:$AT$2,0)+1,0),"")</f>
        <v/>
      </c>
      <c r="M442" s="25" t="str">
        <f>IFERROR(VLOOKUP($A442,'TD SOP+PROFORM'!$A$5:$AD$750,MATCH(M$4,'TD SOP+PROFORM'!$B$2:$AT$2,0)+1,0),"")</f>
        <v/>
      </c>
      <c r="N442" s="26" t="str">
        <f t="shared" si="96"/>
        <v/>
      </c>
      <c r="O442" s="25">
        <f>IFERROR(VLOOKUP($A442,'TD SOP+PROFORM'!$A$5:$AD$750,MATCH(O$4,'TD SOP+PROFORM'!$B$2:$AD$2,0)+1,0),0)+IFERROR(VLOOKUP($A442,'TD SOP+PROFORM'!$A$5:$AD$750,MATCH(O$2,'TD SOP+PROFORM'!$B$2:$AD$2,0)+1,0),0)</f>
        <v>0</v>
      </c>
      <c r="P442" s="25">
        <f>IFERROR(VLOOKUP($A442,'TD SOP+PROFORM'!$A$5:$AD$750,MATCH(P$4,'TD SOP+PROFORM'!$B$2:$AD$2,0)+1,0),0)+IFERROR(VLOOKUP($A442,'TD SOP+PROFORM'!$A$5:$AD$750,MATCH(P$2,'TD SOP+PROFORM'!$B$2:$AD$2,0)+1,0),0)</f>
        <v>0</v>
      </c>
      <c r="Q442" s="26" t="str">
        <f t="shared" si="97"/>
        <v/>
      </c>
      <c r="R442" s="25">
        <f>IFERROR(VLOOKUP($A442,'TD SOP+PROFORM'!$A$5:$AD$750,MATCH(R$4,'TD SOP+PROFORM'!$B$2:$AD$2,0)+1,0),0)+IFERROR(VLOOKUP($A442,'TD SOP+PROFORM'!$A$5:$AD$750,MATCH(R$2,'TD SOP+PROFORM'!$B$2:$AD$2,0)+1,0),0)</f>
        <v>0</v>
      </c>
      <c r="S442" s="25">
        <f>IFERROR(VLOOKUP($A442,'TD SOP+PROFORM'!$A$5:$AD$750,MATCH(S$4,'TD SOP+PROFORM'!$B$2:$AD$2,0)+1,0),0)+IFERROR(VLOOKUP($A442,'TD SOP+PROFORM'!$A$5:$AD$750,MATCH(S$2,'TD SOP+PROFORM'!$B$2:$AD$2,0)+1,0),0)</f>
        <v>0</v>
      </c>
      <c r="T442" s="26" t="str">
        <f t="shared" si="98"/>
        <v/>
      </c>
      <c r="U442" s="25">
        <f>IFERROR(VLOOKUP($A442,'TD SOP+PROFORM'!$A$5:$AD$750,MATCH(U$4,'TD SOP+PROFORM'!$B$2:$AD$2,0)+1,0),0)+IFERROR(VLOOKUP($A442,'TD SOP+PROFORM'!$A$5:$AD$750,MATCH(U$2,'TD SOP+PROFORM'!$B$2:$AD$2,0)+1,0),0)</f>
        <v>0</v>
      </c>
      <c r="V442" s="25">
        <f>IFERROR(VLOOKUP($A442,'TD SOP+PROFORM'!$A$5:$AD$750,MATCH(V$4,'TD SOP+PROFORM'!$B$2:$AD$2,0)+1,0),0)+IFERROR(VLOOKUP($A442,'TD SOP+PROFORM'!$A$5:$AD$750,MATCH(V$2,'TD SOP+PROFORM'!$B$2:$AD$2,0)+1,0),0)</f>
        <v>0</v>
      </c>
      <c r="W442" s="26" t="str">
        <f t="shared" si="99"/>
        <v/>
      </c>
      <c r="X442" s="25">
        <f>IFERROR(VLOOKUP($A442,'TD SOP+PROFORM'!$A$5:$AD$750,MATCH(X$4,'TD SOP+PROFORM'!$B$2:$AD$2,0)+1,0),0)+IFERROR(VLOOKUP($A442,'TD SOP+PROFORM'!$A$5:$AD$750,MATCH(X$2,'TD SOP+PROFORM'!$B$2:$AD$2,0)+1,0),0)</f>
        <v>0</v>
      </c>
      <c r="Y442" s="25">
        <f>IFERROR(VLOOKUP($A442,'TD SOP+PROFORM'!$A$5:$AD$750,MATCH(Y$4,'TD SOP+PROFORM'!$B$2:$AD$2,0)+1,0),0)+IFERROR(VLOOKUP($A442,'TD SOP+PROFORM'!$A$5:$AD$750,MATCH(Y$2,'TD SOP+PROFORM'!$B$2:$AD$2,0)+1,0),0)</f>
        <v>0</v>
      </c>
      <c r="Z442" s="26" t="str">
        <f t="shared" si="100"/>
        <v/>
      </c>
      <c r="AA442" s="25">
        <f>IFERROR(VLOOKUP($A442,'TD SOP+PROFORM'!$A$5:$AD$750,MATCH(AA$4,'TD SOP+PROFORM'!$B$2:$AD$2,0)+1,0),0)+IFERROR(VLOOKUP($A442,'TD SOP+PROFORM'!$A$5:$AD$750,MATCH(AA$2,'TD SOP+PROFORM'!$B$2:$AD$2,0)+1,0),0)</f>
        <v>0</v>
      </c>
      <c r="AB442" s="25">
        <f>IFERROR(VLOOKUP($A442,'TD SOP+PROFORM'!$A$5:$AD$750,MATCH(AB$4,'TD SOP+PROFORM'!$B$2:$AD$2,0)+1,0),0)+IFERROR(VLOOKUP($A442,'TD SOP+PROFORM'!$A$5:$AD$750,MATCH(AB$2,'TD SOP+PROFORM'!$B$2:$AD$2,0)+1,0),0)</f>
        <v>0</v>
      </c>
      <c r="AC442" s="26" t="str">
        <f t="shared" si="101"/>
        <v/>
      </c>
      <c r="AD442" s="25">
        <f>IFERROR(VLOOKUP($A442,'TD SOP+PROFORM'!$A$5:$AD$750,MATCH(AD$4,'TD SOP+PROFORM'!$B$2:$AD$2,0)+1,0),0)+IFERROR(VLOOKUP($A442,'TD SOP+PROFORM'!$A$5:$AD$750,MATCH(AD$2,'TD SOP+PROFORM'!$B$2:$AD$2,0)+1,0),0)</f>
        <v>0</v>
      </c>
      <c r="AE442" s="25">
        <f>IFERROR(VLOOKUP($A442,'TD SOP+PROFORM'!$A$5:$AD$750,MATCH(AE$4,'TD SOP+PROFORM'!$B$2:$AD$2,0)+1,0),0)+IFERROR(VLOOKUP($A442,'TD SOP+PROFORM'!$A$5:$AD$750,MATCH(AE$2,'TD SOP+PROFORM'!$B$2:$AD$2,0)+1,0),0)</f>
        <v>0</v>
      </c>
      <c r="AF442" s="26" t="str">
        <f t="shared" si="102"/>
        <v/>
      </c>
      <c r="AG442" s="25">
        <f>IFERROR(VLOOKUP($A442,'TD SOP+PROFORM'!$A$5:$AD$750,MATCH(AG$4,'TD SOP+PROFORM'!$B$2:$AD$2,0)+1,0),0)+IFERROR(VLOOKUP($A442,'TD SOP+PROFORM'!$A$5:$AD$750,MATCH(AG$2,'TD SOP+PROFORM'!$B$2:$AD$2,0)+1,0),0)</f>
        <v>0</v>
      </c>
      <c r="AH442" s="25">
        <f>IFERROR(VLOOKUP($A442,'TD SOP+PROFORM'!$A$5:$AD$750,MATCH(AH$4,'TD SOP+PROFORM'!$B$2:$AD$2,0)+1,0),0)+IFERROR(VLOOKUP($A442,'TD SOP+PROFORM'!$A$5:$AD$750,MATCH(AH$2,'TD SOP+PROFORM'!$B$2:$AD$2,0)+1,0),0)</f>
        <v>0</v>
      </c>
      <c r="AI442" s="26" t="str">
        <f t="shared" si="103"/>
        <v/>
      </c>
      <c r="AJ442" s="25">
        <f>IFERROR(VLOOKUP($A442,'TD SOP+PROFORM'!$A$5:$AD$750,MATCH(AJ$4,'TD SOP+PROFORM'!$B$2:$AD$2,0)+1,0),0)+IFERROR(VLOOKUP($A442,'TD SOP+PROFORM'!$A$5:$AD$750,MATCH(AJ$2,'TD SOP+PROFORM'!$B$2:$AD$2,0)+1,0),0)</f>
        <v>0</v>
      </c>
      <c r="AK442" s="25">
        <f>IFERROR(VLOOKUP($A442,'TD SOP+PROFORM'!$A$5:$AD$750,MATCH(AK$4,'TD SOP+PROFORM'!$B$2:$AD$2,0)+1,0),0)+IFERROR(VLOOKUP($A442,'TD SOP+PROFORM'!$A$5:$AD$750,MATCH(AK$2,'TD SOP+PROFORM'!$B$2:$AD$2,0)+1,0),0)</f>
        <v>0</v>
      </c>
      <c r="AL442" s="26" t="str">
        <f t="shared" si="104"/>
        <v/>
      </c>
      <c r="AM442" s="25">
        <f t="shared" si="106"/>
        <v>0</v>
      </c>
      <c r="AN442" s="25">
        <f t="shared" si="106"/>
        <v>0</v>
      </c>
      <c r="AO442" s="26" t="str">
        <f t="shared" si="105"/>
        <v/>
      </c>
    </row>
    <row r="443" spans="1:41" x14ac:dyDescent="0.35">
      <c r="A443" s="24">
        <f>IF(AND('TD SOP+PROFORM'!A440&lt;&gt;"",'TD SOP+PROFORM'!A440&lt;&gt;"TOTAL"),'TD SOP+PROFORM'!A440,0)</f>
        <v>0</v>
      </c>
      <c r="C443" s="25" t="str">
        <f>IFERROR(VLOOKUP($A443,'TD SOP+PROFORM'!$A$5:$AD$750,MATCH(C$4,'TD SOP+PROFORM'!$B$2:$AT$2,0)+1,0),"")</f>
        <v/>
      </c>
      <c r="D443" s="25" t="str">
        <f>IFERROR(VLOOKUP($A443,'TD SOP+PROFORM'!$A$5:$AD$750,MATCH(D$4,'TD SOP+PROFORM'!$B$2:$AT$2,0)+1,0),"")</f>
        <v/>
      </c>
      <c r="E443" s="26" t="str">
        <f t="shared" si="93"/>
        <v/>
      </c>
      <c r="F443" s="25" t="str">
        <f>IFERROR(VLOOKUP($A443,'TD SOP+PROFORM'!$A$5:$AD$750,MATCH(F$4,'TD SOP+PROFORM'!$B$2:$AT$2,0)+1,0),"")</f>
        <v/>
      </c>
      <c r="G443" s="25" t="str">
        <f>IFERROR(VLOOKUP($A443,'TD SOP+PROFORM'!$A$5:$AD$750,MATCH(G$4,'TD SOP+PROFORM'!$B$2:$AT$2,0)+1,0),"")</f>
        <v/>
      </c>
      <c r="H443" s="26" t="str">
        <f t="shared" si="94"/>
        <v/>
      </c>
      <c r="I443" s="25" t="str">
        <f>IFERROR(VLOOKUP($A443,'TD SOP+PROFORM'!$A$5:$AD$750,MATCH(I$4,'TD SOP+PROFORM'!$B$2:$AT$2,0)+1,0),"")</f>
        <v/>
      </c>
      <c r="J443" s="25" t="str">
        <f>IFERROR(VLOOKUP($A443,'TD SOP+PROFORM'!$A$5:$AD$750,MATCH(J$4,'TD SOP+PROFORM'!$B$2:$AT$2,0)+1,0),"")</f>
        <v/>
      </c>
      <c r="K443" s="26" t="str">
        <f t="shared" si="95"/>
        <v/>
      </c>
      <c r="L443" s="25" t="str">
        <f>IFERROR(VLOOKUP($A443,'TD SOP+PROFORM'!$A$5:$AD$750,MATCH(L$4,'TD SOP+PROFORM'!$B$2:$AT$2,0)+1,0),"")</f>
        <v/>
      </c>
      <c r="M443" s="25" t="str">
        <f>IFERROR(VLOOKUP($A443,'TD SOP+PROFORM'!$A$5:$AD$750,MATCH(M$4,'TD SOP+PROFORM'!$B$2:$AT$2,0)+1,0),"")</f>
        <v/>
      </c>
      <c r="N443" s="26" t="str">
        <f t="shared" si="96"/>
        <v/>
      </c>
      <c r="O443" s="25">
        <f>IFERROR(VLOOKUP($A443,'TD SOP+PROFORM'!$A$5:$AD$750,MATCH(O$4,'TD SOP+PROFORM'!$B$2:$AD$2,0)+1,0),0)+IFERROR(VLOOKUP($A443,'TD SOP+PROFORM'!$A$5:$AD$750,MATCH(O$2,'TD SOP+PROFORM'!$B$2:$AD$2,0)+1,0),0)</f>
        <v>0</v>
      </c>
      <c r="P443" s="25">
        <f>IFERROR(VLOOKUP($A443,'TD SOP+PROFORM'!$A$5:$AD$750,MATCH(P$4,'TD SOP+PROFORM'!$B$2:$AD$2,0)+1,0),0)+IFERROR(VLOOKUP($A443,'TD SOP+PROFORM'!$A$5:$AD$750,MATCH(P$2,'TD SOP+PROFORM'!$B$2:$AD$2,0)+1,0),0)</f>
        <v>0</v>
      </c>
      <c r="Q443" s="26" t="str">
        <f t="shared" si="97"/>
        <v/>
      </c>
      <c r="R443" s="25">
        <f>IFERROR(VLOOKUP($A443,'TD SOP+PROFORM'!$A$5:$AD$750,MATCH(R$4,'TD SOP+PROFORM'!$B$2:$AD$2,0)+1,0),0)+IFERROR(VLOOKUP($A443,'TD SOP+PROFORM'!$A$5:$AD$750,MATCH(R$2,'TD SOP+PROFORM'!$B$2:$AD$2,0)+1,0),0)</f>
        <v>0</v>
      </c>
      <c r="S443" s="25">
        <f>IFERROR(VLOOKUP($A443,'TD SOP+PROFORM'!$A$5:$AD$750,MATCH(S$4,'TD SOP+PROFORM'!$B$2:$AD$2,0)+1,0),0)+IFERROR(VLOOKUP($A443,'TD SOP+PROFORM'!$A$5:$AD$750,MATCH(S$2,'TD SOP+PROFORM'!$B$2:$AD$2,0)+1,0),0)</f>
        <v>0</v>
      </c>
      <c r="T443" s="26" t="str">
        <f t="shared" si="98"/>
        <v/>
      </c>
      <c r="U443" s="25">
        <f>IFERROR(VLOOKUP($A443,'TD SOP+PROFORM'!$A$5:$AD$750,MATCH(U$4,'TD SOP+PROFORM'!$B$2:$AD$2,0)+1,0),0)+IFERROR(VLOOKUP($A443,'TD SOP+PROFORM'!$A$5:$AD$750,MATCH(U$2,'TD SOP+PROFORM'!$B$2:$AD$2,0)+1,0),0)</f>
        <v>0</v>
      </c>
      <c r="V443" s="25">
        <f>IFERROR(VLOOKUP($A443,'TD SOP+PROFORM'!$A$5:$AD$750,MATCH(V$4,'TD SOP+PROFORM'!$B$2:$AD$2,0)+1,0),0)+IFERROR(VLOOKUP($A443,'TD SOP+PROFORM'!$A$5:$AD$750,MATCH(V$2,'TD SOP+PROFORM'!$B$2:$AD$2,0)+1,0),0)</f>
        <v>0</v>
      </c>
      <c r="W443" s="26" t="str">
        <f t="shared" si="99"/>
        <v/>
      </c>
      <c r="X443" s="25">
        <f>IFERROR(VLOOKUP($A443,'TD SOP+PROFORM'!$A$5:$AD$750,MATCH(X$4,'TD SOP+PROFORM'!$B$2:$AD$2,0)+1,0),0)+IFERROR(VLOOKUP($A443,'TD SOP+PROFORM'!$A$5:$AD$750,MATCH(X$2,'TD SOP+PROFORM'!$B$2:$AD$2,0)+1,0),0)</f>
        <v>0</v>
      </c>
      <c r="Y443" s="25">
        <f>IFERROR(VLOOKUP($A443,'TD SOP+PROFORM'!$A$5:$AD$750,MATCH(Y$4,'TD SOP+PROFORM'!$B$2:$AD$2,0)+1,0),0)+IFERROR(VLOOKUP($A443,'TD SOP+PROFORM'!$A$5:$AD$750,MATCH(Y$2,'TD SOP+PROFORM'!$B$2:$AD$2,0)+1,0),0)</f>
        <v>0</v>
      </c>
      <c r="Z443" s="26" t="str">
        <f t="shared" si="100"/>
        <v/>
      </c>
      <c r="AA443" s="25">
        <f>IFERROR(VLOOKUP($A443,'TD SOP+PROFORM'!$A$5:$AD$750,MATCH(AA$4,'TD SOP+PROFORM'!$B$2:$AD$2,0)+1,0),0)+IFERROR(VLOOKUP($A443,'TD SOP+PROFORM'!$A$5:$AD$750,MATCH(AA$2,'TD SOP+PROFORM'!$B$2:$AD$2,0)+1,0),0)</f>
        <v>0</v>
      </c>
      <c r="AB443" s="25">
        <f>IFERROR(VLOOKUP($A443,'TD SOP+PROFORM'!$A$5:$AD$750,MATCH(AB$4,'TD SOP+PROFORM'!$B$2:$AD$2,0)+1,0),0)+IFERROR(VLOOKUP($A443,'TD SOP+PROFORM'!$A$5:$AD$750,MATCH(AB$2,'TD SOP+PROFORM'!$B$2:$AD$2,0)+1,0),0)</f>
        <v>0</v>
      </c>
      <c r="AC443" s="26" t="str">
        <f t="shared" si="101"/>
        <v/>
      </c>
      <c r="AD443" s="25">
        <f>IFERROR(VLOOKUP($A443,'TD SOP+PROFORM'!$A$5:$AD$750,MATCH(AD$4,'TD SOP+PROFORM'!$B$2:$AD$2,0)+1,0),0)+IFERROR(VLOOKUP($A443,'TD SOP+PROFORM'!$A$5:$AD$750,MATCH(AD$2,'TD SOP+PROFORM'!$B$2:$AD$2,0)+1,0),0)</f>
        <v>0</v>
      </c>
      <c r="AE443" s="25">
        <f>IFERROR(VLOOKUP($A443,'TD SOP+PROFORM'!$A$5:$AD$750,MATCH(AE$4,'TD SOP+PROFORM'!$B$2:$AD$2,0)+1,0),0)+IFERROR(VLOOKUP($A443,'TD SOP+PROFORM'!$A$5:$AD$750,MATCH(AE$2,'TD SOP+PROFORM'!$B$2:$AD$2,0)+1,0),0)</f>
        <v>0</v>
      </c>
      <c r="AF443" s="26" t="str">
        <f t="shared" si="102"/>
        <v/>
      </c>
      <c r="AG443" s="25">
        <f>IFERROR(VLOOKUP($A443,'TD SOP+PROFORM'!$A$5:$AD$750,MATCH(AG$4,'TD SOP+PROFORM'!$B$2:$AD$2,0)+1,0),0)+IFERROR(VLOOKUP($A443,'TD SOP+PROFORM'!$A$5:$AD$750,MATCH(AG$2,'TD SOP+PROFORM'!$B$2:$AD$2,0)+1,0),0)</f>
        <v>0</v>
      </c>
      <c r="AH443" s="25">
        <f>IFERROR(VLOOKUP($A443,'TD SOP+PROFORM'!$A$5:$AD$750,MATCH(AH$4,'TD SOP+PROFORM'!$B$2:$AD$2,0)+1,0),0)+IFERROR(VLOOKUP($A443,'TD SOP+PROFORM'!$A$5:$AD$750,MATCH(AH$2,'TD SOP+PROFORM'!$B$2:$AD$2,0)+1,0),0)</f>
        <v>0</v>
      </c>
      <c r="AI443" s="26" t="str">
        <f t="shared" si="103"/>
        <v/>
      </c>
      <c r="AJ443" s="25">
        <f>IFERROR(VLOOKUP($A443,'TD SOP+PROFORM'!$A$5:$AD$750,MATCH(AJ$4,'TD SOP+PROFORM'!$B$2:$AD$2,0)+1,0),0)+IFERROR(VLOOKUP($A443,'TD SOP+PROFORM'!$A$5:$AD$750,MATCH(AJ$2,'TD SOP+PROFORM'!$B$2:$AD$2,0)+1,0),0)</f>
        <v>0</v>
      </c>
      <c r="AK443" s="25">
        <f>IFERROR(VLOOKUP($A443,'TD SOP+PROFORM'!$A$5:$AD$750,MATCH(AK$4,'TD SOP+PROFORM'!$B$2:$AD$2,0)+1,0),0)+IFERROR(VLOOKUP($A443,'TD SOP+PROFORM'!$A$5:$AD$750,MATCH(AK$2,'TD SOP+PROFORM'!$B$2:$AD$2,0)+1,0),0)</f>
        <v>0</v>
      </c>
      <c r="AL443" s="26" t="str">
        <f t="shared" si="104"/>
        <v/>
      </c>
      <c r="AM443" s="25">
        <f t="shared" si="106"/>
        <v>0</v>
      </c>
      <c r="AN443" s="25">
        <f t="shared" si="106"/>
        <v>0</v>
      </c>
      <c r="AO443" s="26" t="str">
        <f t="shared" si="105"/>
        <v/>
      </c>
    </row>
    <row r="444" spans="1:41" x14ac:dyDescent="0.35">
      <c r="A444" s="24">
        <f>IF(AND('TD SOP+PROFORM'!A441&lt;&gt;"",'TD SOP+PROFORM'!A441&lt;&gt;"TOTAL"),'TD SOP+PROFORM'!A441,0)</f>
        <v>0</v>
      </c>
      <c r="C444" s="25" t="str">
        <f>IFERROR(VLOOKUP($A444,'TD SOP+PROFORM'!$A$5:$AD$750,MATCH(C$4,'TD SOP+PROFORM'!$B$2:$AT$2,0)+1,0),"")</f>
        <v/>
      </c>
      <c r="D444" s="25" t="str">
        <f>IFERROR(VLOOKUP($A444,'TD SOP+PROFORM'!$A$5:$AD$750,MATCH(D$4,'TD SOP+PROFORM'!$B$2:$AT$2,0)+1,0),"")</f>
        <v/>
      </c>
      <c r="E444" s="26" t="str">
        <f t="shared" si="93"/>
        <v/>
      </c>
      <c r="F444" s="25" t="str">
        <f>IFERROR(VLOOKUP($A444,'TD SOP+PROFORM'!$A$5:$AD$750,MATCH(F$4,'TD SOP+PROFORM'!$B$2:$AT$2,0)+1,0),"")</f>
        <v/>
      </c>
      <c r="G444" s="25" t="str">
        <f>IFERROR(VLOOKUP($A444,'TD SOP+PROFORM'!$A$5:$AD$750,MATCH(G$4,'TD SOP+PROFORM'!$B$2:$AT$2,0)+1,0),"")</f>
        <v/>
      </c>
      <c r="H444" s="26" t="str">
        <f t="shared" si="94"/>
        <v/>
      </c>
      <c r="I444" s="25" t="str">
        <f>IFERROR(VLOOKUP($A444,'TD SOP+PROFORM'!$A$5:$AD$750,MATCH(I$4,'TD SOP+PROFORM'!$B$2:$AT$2,0)+1,0),"")</f>
        <v/>
      </c>
      <c r="J444" s="25" t="str">
        <f>IFERROR(VLOOKUP($A444,'TD SOP+PROFORM'!$A$5:$AD$750,MATCH(J$4,'TD SOP+PROFORM'!$B$2:$AT$2,0)+1,0),"")</f>
        <v/>
      </c>
      <c r="K444" s="26" t="str">
        <f t="shared" si="95"/>
        <v/>
      </c>
      <c r="L444" s="25" t="str">
        <f>IFERROR(VLOOKUP($A444,'TD SOP+PROFORM'!$A$5:$AD$750,MATCH(L$4,'TD SOP+PROFORM'!$B$2:$AT$2,0)+1,0),"")</f>
        <v/>
      </c>
      <c r="M444" s="25" t="str">
        <f>IFERROR(VLOOKUP($A444,'TD SOP+PROFORM'!$A$5:$AD$750,MATCH(M$4,'TD SOP+PROFORM'!$B$2:$AT$2,0)+1,0),"")</f>
        <v/>
      </c>
      <c r="N444" s="26" t="str">
        <f t="shared" si="96"/>
        <v/>
      </c>
      <c r="O444" s="25">
        <f>IFERROR(VLOOKUP($A444,'TD SOP+PROFORM'!$A$5:$AD$750,MATCH(O$4,'TD SOP+PROFORM'!$B$2:$AD$2,0)+1,0),0)+IFERROR(VLOOKUP($A444,'TD SOP+PROFORM'!$A$5:$AD$750,MATCH(O$2,'TD SOP+PROFORM'!$B$2:$AD$2,0)+1,0),0)</f>
        <v>0</v>
      </c>
      <c r="P444" s="25">
        <f>IFERROR(VLOOKUP($A444,'TD SOP+PROFORM'!$A$5:$AD$750,MATCH(P$4,'TD SOP+PROFORM'!$B$2:$AD$2,0)+1,0),0)+IFERROR(VLOOKUP($A444,'TD SOP+PROFORM'!$A$5:$AD$750,MATCH(P$2,'TD SOP+PROFORM'!$B$2:$AD$2,0)+1,0),0)</f>
        <v>0</v>
      </c>
      <c r="Q444" s="26" t="str">
        <f t="shared" si="97"/>
        <v/>
      </c>
      <c r="R444" s="25">
        <f>IFERROR(VLOOKUP($A444,'TD SOP+PROFORM'!$A$5:$AD$750,MATCH(R$4,'TD SOP+PROFORM'!$B$2:$AD$2,0)+1,0),0)+IFERROR(VLOOKUP($A444,'TD SOP+PROFORM'!$A$5:$AD$750,MATCH(R$2,'TD SOP+PROFORM'!$B$2:$AD$2,0)+1,0),0)</f>
        <v>0</v>
      </c>
      <c r="S444" s="25">
        <f>IFERROR(VLOOKUP($A444,'TD SOP+PROFORM'!$A$5:$AD$750,MATCH(S$4,'TD SOP+PROFORM'!$B$2:$AD$2,0)+1,0),0)+IFERROR(VLOOKUP($A444,'TD SOP+PROFORM'!$A$5:$AD$750,MATCH(S$2,'TD SOP+PROFORM'!$B$2:$AD$2,0)+1,0),0)</f>
        <v>0</v>
      </c>
      <c r="T444" s="26" t="str">
        <f t="shared" si="98"/>
        <v/>
      </c>
      <c r="U444" s="25">
        <f>IFERROR(VLOOKUP($A444,'TD SOP+PROFORM'!$A$5:$AD$750,MATCH(U$4,'TD SOP+PROFORM'!$B$2:$AD$2,0)+1,0),0)+IFERROR(VLOOKUP($A444,'TD SOP+PROFORM'!$A$5:$AD$750,MATCH(U$2,'TD SOP+PROFORM'!$B$2:$AD$2,0)+1,0),0)</f>
        <v>0</v>
      </c>
      <c r="V444" s="25">
        <f>IFERROR(VLOOKUP($A444,'TD SOP+PROFORM'!$A$5:$AD$750,MATCH(V$4,'TD SOP+PROFORM'!$B$2:$AD$2,0)+1,0),0)+IFERROR(VLOOKUP($A444,'TD SOP+PROFORM'!$A$5:$AD$750,MATCH(V$2,'TD SOP+PROFORM'!$B$2:$AD$2,0)+1,0),0)</f>
        <v>0</v>
      </c>
      <c r="W444" s="26" t="str">
        <f t="shared" si="99"/>
        <v/>
      </c>
      <c r="X444" s="25">
        <f>IFERROR(VLOOKUP($A444,'TD SOP+PROFORM'!$A$5:$AD$750,MATCH(X$4,'TD SOP+PROFORM'!$B$2:$AD$2,0)+1,0),0)+IFERROR(VLOOKUP($A444,'TD SOP+PROFORM'!$A$5:$AD$750,MATCH(X$2,'TD SOP+PROFORM'!$B$2:$AD$2,0)+1,0),0)</f>
        <v>0</v>
      </c>
      <c r="Y444" s="25">
        <f>IFERROR(VLOOKUP($A444,'TD SOP+PROFORM'!$A$5:$AD$750,MATCH(Y$4,'TD SOP+PROFORM'!$B$2:$AD$2,0)+1,0),0)+IFERROR(VLOOKUP($A444,'TD SOP+PROFORM'!$A$5:$AD$750,MATCH(Y$2,'TD SOP+PROFORM'!$B$2:$AD$2,0)+1,0),0)</f>
        <v>0</v>
      </c>
      <c r="Z444" s="26" t="str">
        <f t="shared" si="100"/>
        <v/>
      </c>
      <c r="AA444" s="25">
        <f>IFERROR(VLOOKUP($A444,'TD SOP+PROFORM'!$A$5:$AD$750,MATCH(AA$4,'TD SOP+PROFORM'!$B$2:$AD$2,0)+1,0),0)+IFERROR(VLOOKUP($A444,'TD SOP+PROFORM'!$A$5:$AD$750,MATCH(AA$2,'TD SOP+PROFORM'!$B$2:$AD$2,0)+1,0),0)</f>
        <v>0</v>
      </c>
      <c r="AB444" s="25">
        <f>IFERROR(VLOOKUP($A444,'TD SOP+PROFORM'!$A$5:$AD$750,MATCH(AB$4,'TD SOP+PROFORM'!$B$2:$AD$2,0)+1,0),0)+IFERROR(VLOOKUP($A444,'TD SOP+PROFORM'!$A$5:$AD$750,MATCH(AB$2,'TD SOP+PROFORM'!$B$2:$AD$2,0)+1,0),0)</f>
        <v>0</v>
      </c>
      <c r="AC444" s="26" t="str">
        <f t="shared" si="101"/>
        <v/>
      </c>
      <c r="AD444" s="25">
        <f>IFERROR(VLOOKUP($A444,'TD SOP+PROFORM'!$A$5:$AD$750,MATCH(AD$4,'TD SOP+PROFORM'!$B$2:$AD$2,0)+1,0),0)+IFERROR(VLOOKUP($A444,'TD SOP+PROFORM'!$A$5:$AD$750,MATCH(AD$2,'TD SOP+PROFORM'!$B$2:$AD$2,0)+1,0),0)</f>
        <v>0</v>
      </c>
      <c r="AE444" s="25">
        <f>IFERROR(VLOOKUP($A444,'TD SOP+PROFORM'!$A$5:$AD$750,MATCH(AE$4,'TD SOP+PROFORM'!$B$2:$AD$2,0)+1,0),0)+IFERROR(VLOOKUP($A444,'TD SOP+PROFORM'!$A$5:$AD$750,MATCH(AE$2,'TD SOP+PROFORM'!$B$2:$AD$2,0)+1,0),0)</f>
        <v>0</v>
      </c>
      <c r="AF444" s="26" t="str">
        <f t="shared" si="102"/>
        <v/>
      </c>
      <c r="AG444" s="25">
        <f>IFERROR(VLOOKUP($A444,'TD SOP+PROFORM'!$A$5:$AD$750,MATCH(AG$4,'TD SOP+PROFORM'!$B$2:$AD$2,0)+1,0),0)+IFERROR(VLOOKUP($A444,'TD SOP+PROFORM'!$A$5:$AD$750,MATCH(AG$2,'TD SOP+PROFORM'!$B$2:$AD$2,0)+1,0),0)</f>
        <v>0</v>
      </c>
      <c r="AH444" s="25">
        <f>IFERROR(VLOOKUP($A444,'TD SOP+PROFORM'!$A$5:$AD$750,MATCH(AH$4,'TD SOP+PROFORM'!$B$2:$AD$2,0)+1,0),0)+IFERROR(VLOOKUP($A444,'TD SOP+PROFORM'!$A$5:$AD$750,MATCH(AH$2,'TD SOP+PROFORM'!$B$2:$AD$2,0)+1,0),0)</f>
        <v>0</v>
      </c>
      <c r="AI444" s="26" t="str">
        <f t="shared" si="103"/>
        <v/>
      </c>
      <c r="AJ444" s="25">
        <f>IFERROR(VLOOKUP($A444,'TD SOP+PROFORM'!$A$5:$AD$750,MATCH(AJ$4,'TD SOP+PROFORM'!$B$2:$AD$2,0)+1,0),0)+IFERROR(VLOOKUP($A444,'TD SOP+PROFORM'!$A$5:$AD$750,MATCH(AJ$2,'TD SOP+PROFORM'!$B$2:$AD$2,0)+1,0),0)</f>
        <v>0</v>
      </c>
      <c r="AK444" s="25">
        <f>IFERROR(VLOOKUP($A444,'TD SOP+PROFORM'!$A$5:$AD$750,MATCH(AK$4,'TD SOP+PROFORM'!$B$2:$AD$2,0)+1,0),0)+IFERROR(VLOOKUP($A444,'TD SOP+PROFORM'!$A$5:$AD$750,MATCH(AK$2,'TD SOP+PROFORM'!$B$2:$AD$2,0)+1,0),0)</f>
        <v>0</v>
      </c>
      <c r="AL444" s="26" t="str">
        <f t="shared" si="104"/>
        <v/>
      </c>
      <c r="AM444" s="25">
        <f t="shared" si="106"/>
        <v>0</v>
      </c>
      <c r="AN444" s="25">
        <f t="shared" si="106"/>
        <v>0</v>
      </c>
      <c r="AO444" s="26" t="str">
        <f t="shared" si="105"/>
        <v/>
      </c>
    </row>
    <row r="445" spans="1:41" x14ac:dyDescent="0.35">
      <c r="A445" s="24">
        <f>IF(AND('TD SOP+PROFORM'!A442&lt;&gt;"",'TD SOP+PROFORM'!A442&lt;&gt;"TOTAL"),'TD SOP+PROFORM'!A442,0)</f>
        <v>0</v>
      </c>
      <c r="C445" s="25" t="str">
        <f>IFERROR(VLOOKUP($A445,'TD SOP+PROFORM'!$A$5:$AD$750,MATCH(C$4,'TD SOP+PROFORM'!$B$2:$AT$2,0)+1,0),"")</f>
        <v/>
      </c>
      <c r="D445" s="25" t="str">
        <f>IFERROR(VLOOKUP($A445,'TD SOP+PROFORM'!$A$5:$AD$750,MATCH(D$4,'TD SOP+PROFORM'!$B$2:$AT$2,0)+1,0),"")</f>
        <v/>
      </c>
      <c r="E445" s="26" t="str">
        <f t="shared" si="93"/>
        <v/>
      </c>
      <c r="F445" s="25" t="str">
        <f>IFERROR(VLOOKUP($A445,'TD SOP+PROFORM'!$A$5:$AD$750,MATCH(F$4,'TD SOP+PROFORM'!$B$2:$AT$2,0)+1,0),"")</f>
        <v/>
      </c>
      <c r="G445" s="25" t="str">
        <f>IFERROR(VLOOKUP($A445,'TD SOP+PROFORM'!$A$5:$AD$750,MATCH(G$4,'TD SOP+PROFORM'!$B$2:$AT$2,0)+1,0),"")</f>
        <v/>
      </c>
      <c r="H445" s="26" t="str">
        <f t="shared" si="94"/>
        <v/>
      </c>
      <c r="I445" s="25" t="str">
        <f>IFERROR(VLOOKUP($A445,'TD SOP+PROFORM'!$A$5:$AD$750,MATCH(I$4,'TD SOP+PROFORM'!$B$2:$AT$2,0)+1,0),"")</f>
        <v/>
      </c>
      <c r="J445" s="25" t="str">
        <f>IFERROR(VLOOKUP($A445,'TD SOP+PROFORM'!$A$5:$AD$750,MATCH(J$4,'TD SOP+PROFORM'!$B$2:$AT$2,0)+1,0),"")</f>
        <v/>
      </c>
      <c r="K445" s="26" t="str">
        <f t="shared" si="95"/>
        <v/>
      </c>
      <c r="L445" s="25" t="str">
        <f>IFERROR(VLOOKUP($A445,'TD SOP+PROFORM'!$A$5:$AD$750,MATCH(L$4,'TD SOP+PROFORM'!$B$2:$AT$2,0)+1,0),"")</f>
        <v/>
      </c>
      <c r="M445" s="25" t="str">
        <f>IFERROR(VLOOKUP($A445,'TD SOP+PROFORM'!$A$5:$AD$750,MATCH(M$4,'TD SOP+PROFORM'!$B$2:$AT$2,0)+1,0),"")</f>
        <v/>
      </c>
      <c r="N445" s="26" t="str">
        <f t="shared" si="96"/>
        <v/>
      </c>
      <c r="O445" s="25">
        <f>IFERROR(VLOOKUP($A445,'TD SOP+PROFORM'!$A$5:$AD$750,MATCH(O$4,'TD SOP+PROFORM'!$B$2:$AD$2,0)+1,0),0)+IFERROR(VLOOKUP($A445,'TD SOP+PROFORM'!$A$5:$AD$750,MATCH(O$2,'TD SOP+PROFORM'!$B$2:$AD$2,0)+1,0),0)</f>
        <v>0</v>
      </c>
      <c r="P445" s="25">
        <f>IFERROR(VLOOKUP($A445,'TD SOP+PROFORM'!$A$5:$AD$750,MATCH(P$4,'TD SOP+PROFORM'!$B$2:$AD$2,0)+1,0),0)+IFERROR(VLOOKUP($A445,'TD SOP+PROFORM'!$A$5:$AD$750,MATCH(P$2,'TD SOP+PROFORM'!$B$2:$AD$2,0)+1,0),0)</f>
        <v>0</v>
      </c>
      <c r="Q445" s="26" t="str">
        <f t="shared" si="97"/>
        <v/>
      </c>
      <c r="R445" s="25">
        <f>IFERROR(VLOOKUP($A445,'TD SOP+PROFORM'!$A$5:$AD$750,MATCH(R$4,'TD SOP+PROFORM'!$B$2:$AD$2,0)+1,0),0)+IFERROR(VLOOKUP($A445,'TD SOP+PROFORM'!$A$5:$AD$750,MATCH(R$2,'TD SOP+PROFORM'!$B$2:$AD$2,0)+1,0),0)</f>
        <v>0</v>
      </c>
      <c r="S445" s="25">
        <f>IFERROR(VLOOKUP($A445,'TD SOP+PROFORM'!$A$5:$AD$750,MATCH(S$4,'TD SOP+PROFORM'!$B$2:$AD$2,0)+1,0),0)+IFERROR(VLOOKUP($A445,'TD SOP+PROFORM'!$A$5:$AD$750,MATCH(S$2,'TD SOP+PROFORM'!$B$2:$AD$2,0)+1,0),0)</f>
        <v>0</v>
      </c>
      <c r="T445" s="26" t="str">
        <f t="shared" si="98"/>
        <v/>
      </c>
      <c r="U445" s="25">
        <f>IFERROR(VLOOKUP($A445,'TD SOP+PROFORM'!$A$5:$AD$750,MATCH(U$4,'TD SOP+PROFORM'!$B$2:$AD$2,0)+1,0),0)+IFERROR(VLOOKUP($A445,'TD SOP+PROFORM'!$A$5:$AD$750,MATCH(U$2,'TD SOP+PROFORM'!$B$2:$AD$2,0)+1,0),0)</f>
        <v>0</v>
      </c>
      <c r="V445" s="25">
        <f>IFERROR(VLOOKUP($A445,'TD SOP+PROFORM'!$A$5:$AD$750,MATCH(V$4,'TD SOP+PROFORM'!$B$2:$AD$2,0)+1,0),0)+IFERROR(VLOOKUP($A445,'TD SOP+PROFORM'!$A$5:$AD$750,MATCH(V$2,'TD SOP+PROFORM'!$B$2:$AD$2,0)+1,0),0)</f>
        <v>0</v>
      </c>
      <c r="W445" s="26" t="str">
        <f t="shared" si="99"/>
        <v/>
      </c>
      <c r="X445" s="25">
        <f>IFERROR(VLOOKUP($A445,'TD SOP+PROFORM'!$A$5:$AD$750,MATCH(X$4,'TD SOP+PROFORM'!$B$2:$AD$2,0)+1,0),0)+IFERROR(VLOOKUP($A445,'TD SOP+PROFORM'!$A$5:$AD$750,MATCH(X$2,'TD SOP+PROFORM'!$B$2:$AD$2,0)+1,0),0)</f>
        <v>0</v>
      </c>
      <c r="Y445" s="25">
        <f>IFERROR(VLOOKUP($A445,'TD SOP+PROFORM'!$A$5:$AD$750,MATCH(Y$4,'TD SOP+PROFORM'!$B$2:$AD$2,0)+1,0),0)+IFERROR(VLOOKUP($A445,'TD SOP+PROFORM'!$A$5:$AD$750,MATCH(Y$2,'TD SOP+PROFORM'!$B$2:$AD$2,0)+1,0),0)</f>
        <v>0</v>
      </c>
      <c r="Z445" s="26" t="str">
        <f t="shared" si="100"/>
        <v/>
      </c>
      <c r="AA445" s="25">
        <f>IFERROR(VLOOKUP($A445,'TD SOP+PROFORM'!$A$5:$AD$750,MATCH(AA$4,'TD SOP+PROFORM'!$B$2:$AD$2,0)+1,0),0)+IFERROR(VLOOKUP($A445,'TD SOP+PROFORM'!$A$5:$AD$750,MATCH(AA$2,'TD SOP+PROFORM'!$B$2:$AD$2,0)+1,0),0)</f>
        <v>0</v>
      </c>
      <c r="AB445" s="25">
        <f>IFERROR(VLOOKUP($A445,'TD SOP+PROFORM'!$A$5:$AD$750,MATCH(AB$4,'TD SOP+PROFORM'!$B$2:$AD$2,0)+1,0),0)+IFERROR(VLOOKUP($A445,'TD SOP+PROFORM'!$A$5:$AD$750,MATCH(AB$2,'TD SOP+PROFORM'!$B$2:$AD$2,0)+1,0),0)</f>
        <v>0</v>
      </c>
      <c r="AC445" s="26" t="str">
        <f t="shared" si="101"/>
        <v/>
      </c>
      <c r="AD445" s="25">
        <f>IFERROR(VLOOKUP($A445,'TD SOP+PROFORM'!$A$5:$AD$750,MATCH(AD$4,'TD SOP+PROFORM'!$B$2:$AD$2,0)+1,0),0)+IFERROR(VLOOKUP($A445,'TD SOP+PROFORM'!$A$5:$AD$750,MATCH(AD$2,'TD SOP+PROFORM'!$B$2:$AD$2,0)+1,0),0)</f>
        <v>0</v>
      </c>
      <c r="AE445" s="25">
        <f>IFERROR(VLOOKUP($A445,'TD SOP+PROFORM'!$A$5:$AD$750,MATCH(AE$4,'TD SOP+PROFORM'!$B$2:$AD$2,0)+1,0),0)+IFERROR(VLOOKUP($A445,'TD SOP+PROFORM'!$A$5:$AD$750,MATCH(AE$2,'TD SOP+PROFORM'!$B$2:$AD$2,0)+1,0),0)</f>
        <v>0</v>
      </c>
      <c r="AF445" s="26" t="str">
        <f t="shared" si="102"/>
        <v/>
      </c>
      <c r="AG445" s="25">
        <f>IFERROR(VLOOKUP($A445,'TD SOP+PROFORM'!$A$5:$AD$750,MATCH(AG$4,'TD SOP+PROFORM'!$B$2:$AD$2,0)+1,0),0)+IFERROR(VLOOKUP($A445,'TD SOP+PROFORM'!$A$5:$AD$750,MATCH(AG$2,'TD SOP+PROFORM'!$B$2:$AD$2,0)+1,0),0)</f>
        <v>0</v>
      </c>
      <c r="AH445" s="25">
        <f>IFERROR(VLOOKUP($A445,'TD SOP+PROFORM'!$A$5:$AD$750,MATCH(AH$4,'TD SOP+PROFORM'!$B$2:$AD$2,0)+1,0),0)+IFERROR(VLOOKUP($A445,'TD SOP+PROFORM'!$A$5:$AD$750,MATCH(AH$2,'TD SOP+PROFORM'!$B$2:$AD$2,0)+1,0),0)</f>
        <v>0</v>
      </c>
      <c r="AI445" s="26" t="str">
        <f t="shared" si="103"/>
        <v/>
      </c>
      <c r="AJ445" s="25">
        <f>IFERROR(VLOOKUP($A445,'TD SOP+PROFORM'!$A$5:$AD$750,MATCH(AJ$4,'TD SOP+PROFORM'!$B$2:$AD$2,0)+1,0),0)+IFERROR(VLOOKUP($A445,'TD SOP+PROFORM'!$A$5:$AD$750,MATCH(AJ$2,'TD SOP+PROFORM'!$B$2:$AD$2,0)+1,0),0)</f>
        <v>0</v>
      </c>
      <c r="AK445" s="25">
        <f>IFERROR(VLOOKUP($A445,'TD SOP+PROFORM'!$A$5:$AD$750,MATCH(AK$4,'TD SOP+PROFORM'!$B$2:$AD$2,0)+1,0),0)+IFERROR(VLOOKUP($A445,'TD SOP+PROFORM'!$A$5:$AD$750,MATCH(AK$2,'TD SOP+PROFORM'!$B$2:$AD$2,0)+1,0),0)</f>
        <v>0</v>
      </c>
      <c r="AL445" s="26" t="str">
        <f t="shared" si="104"/>
        <v/>
      </c>
      <c r="AM445" s="25">
        <f t="shared" si="106"/>
        <v>0</v>
      </c>
      <c r="AN445" s="25">
        <f t="shared" si="106"/>
        <v>0</v>
      </c>
      <c r="AO445" s="26" t="str">
        <f t="shared" si="105"/>
        <v/>
      </c>
    </row>
    <row r="446" spans="1:41" x14ac:dyDescent="0.35">
      <c r="A446" s="24">
        <f>IF(AND('TD SOP+PROFORM'!A443&lt;&gt;"",'TD SOP+PROFORM'!A443&lt;&gt;"TOTAL"),'TD SOP+PROFORM'!A443,0)</f>
        <v>0</v>
      </c>
      <c r="C446" s="25" t="str">
        <f>IFERROR(VLOOKUP($A446,'TD SOP+PROFORM'!$A$5:$AD$750,MATCH(C$4,'TD SOP+PROFORM'!$B$2:$AT$2,0)+1,0),"")</f>
        <v/>
      </c>
      <c r="D446" s="25" t="str">
        <f>IFERROR(VLOOKUP($A446,'TD SOP+PROFORM'!$A$5:$AD$750,MATCH(D$4,'TD SOP+PROFORM'!$B$2:$AT$2,0)+1,0),"")</f>
        <v/>
      </c>
      <c r="E446" s="26" t="str">
        <f t="shared" si="93"/>
        <v/>
      </c>
      <c r="F446" s="25" t="str">
        <f>IFERROR(VLOOKUP($A446,'TD SOP+PROFORM'!$A$5:$AD$750,MATCH(F$4,'TD SOP+PROFORM'!$B$2:$AT$2,0)+1,0),"")</f>
        <v/>
      </c>
      <c r="G446" s="25" t="str">
        <f>IFERROR(VLOOKUP($A446,'TD SOP+PROFORM'!$A$5:$AD$750,MATCH(G$4,'TD SOP+PROFORM'!$B$2:$AT$2,0)+1,0),"")</f>
        <v/>
      </c>
      <c r="H446" s="26" t="str">
        <f t="shared" si="94"/>
        <v/>
      </c>
      <c r="I446" s="25" t="str">
        <f>IFERROR(VLOOKUP($A446,'TD SOP+PROFORM'!$A$5:$AD$750,MATCH(I$4,'TD SOP+PROFORM'!$B$2:$AT$2,0)+1,0),"")</f>
        <v/>
      </c>
      <c r="J446" s="25" t="str">
        <f>IFERROR(VLOOKUP($A446,'TD SOP+PROFORM'!$A$5:$AD$750,MATCH(J$4,'TD SOP+PROFORM'!$B$2:$AT$2,0)+1,0),"")</f>
        <v/>
      </c>
      <c r="K446" s="26" t="str">
        <f t="shared" si="95"/>
        <v/>
      </c>
      <c r="L446" s="25" t="str">
        <f>IFERROR(VLOOKUP($A446,'TD SOP+PROFORM'!$A$5:$AD$750,MATCH(L$4,'TD SOP+PROFORM'!$B$2:$AT$2,0)+1,0),"")</f>
        <v/>
      </c>
      <c r="M446" s="25" t="str">
        <f>IFERROR(VLOOKUP($A446,'TD SOP+PROFORM'!$A$5:$AD$750,MATCH(M$4,'TD SOP+PROFORM'!$B$2:$AT$2,0)+1,0),"")</f>
        <v/>
      </c>
      <c r="N446" s="26" t="str">
        <f t="shared" si="96"/>
        <v/>
      </c>
      <c r="O446" s="25">
        <f>IFERROR(VLOOKUP($A446,'TD SOP+PROFORM'!$A$5:$AD$750,MATCH(O$4,'TD SOP+PROFORM'!$B$2:$AD$2,0)+1,0),0)+IFERROR(VLOOKUP($A446,'TD SOP+PROFORM'!$A$5:$AD$750,MATCH(O$2,'TD SOP+PROFORM'!$B$2:$AD$2,0)+1,0),0)</f>
        <v>0</v>
      </c>
      <c r="P446" s="25">
        <f>IFERROR(VLOOKUP($A446,'TD SOP+PROFORM'!$A$5:$AD$750,MATCH(P$4,'TD SOP+PROFORM'!$B$2:$AD$2,0)+1,0),0)+IFERROR(VLOOKUP($A446,'TD SOP+PROFORM'!$A$5:$AD$750,MATCH(P$2,'TD SOP+PROFORM'!$B$2:$AD$2,0)+1,0),0)</f>
        <v>0</v>
      </c>
      <c r="Q446" s="26" t="str">
        <f t="shared" si="97"/>
        <v/>
      </c>
      <c r="R446" s="25">
        <f>IFERROR(VLOOKUP($A446,'TD SOP+PROFORM'!$A$5:$AD$750,MATCH(R$4,'TD SOP+PROFORM'!$B$2:$AD$2,0)+1,0),0)+IFERROR(VLOOKUP($A446,'TD SOP+PROFORM'!$A$5:$AD$750,MATCH(R$2,'TD SOP+PROFORM'!$B$2:$AD$2,0)+1,0),0)</f>
        <v>0</v>
      </c>
      <c r="S446" s="25">
        <f>IFERROR(VLOOKUP($A446,'TD SOP+PROFORM'!$A$5:$AD$750,MATCH(S$4,'TD SOP+PROFORM'!$B$2:$AD$2,0)+1,0),0)+IFERROR(VLOOKUP($A446,'TD SOP+PROFORM'!$A$5:$AD$750,MATCH(S$2,'TD SOP+PROFORM'!$B$2:$AD$2,0)+1,0),0)</f>
        <v>0</v>
      </c>
      <c r="T446" s="26" t="str">
        <f t="shared" si="98"/>
        <v/>
      </c>
      <c r="U446" s="25">
        <f>IFERROR(VLOOKUP($A446,'TD SOP+PROFORM'!$A$5:$AD$750,MATCH(U$4,'TD SOP+PROFORM'!$B$2:$AD$2,0)+1,0),0)+IFERROR(VLOOKUP($A446,'TD SOP+PROFORM'!$A$5:$AD$750,MATCH(U$2,'TD SOP+PROFORM'!$B$2:$AD$2,0)+1,0),0)</f>
        <v>0</v>
      </c>
      <c r="V446" s="25">
        <f>IFERROR(VLOOKUP($A446,'TD SOP+PROFORM'!$A$5:$AD$750,MATCH(V$4,'TD SOP+PROFORM'!$B$2:$AD$2,0)+1,0),0)+IFERROR(VLOOKUP($A446,'TD SOP+PROFORM'!$A$5:$AD$750,MATCH(V$2,'TD SOP+PROFORM'!$B$2:$AD$2,0)+1,0),0)</f>
        <v>0</v>
      </c>
      <c r="W446" s="26" t="str">
        <f t="shared" si="99"/>
        <v/>
      </c>
      <c r="X446" s="25">
        <f>IFERROR(VLOOKUP($A446,'TD SOP+PROFORM'!$A$5:$AD$750,MATCH(X$4,'TD SOP+PROFORM'!$B$2:$AD$2,0)+1,0),0)+IFERROR(VLOOKUP($A446,'TD SOP+PROFORM'!$A$5:$AD$750,MATCH(X$2,'TD SOP+PROFORM'!$B$2:$AD$2,0)+1,0),0)</f>
        <v>0</v>
      </c>
      <c r="Y446" s="25">
        <f>IFERROR(VLOOKUP($A446,'TD SOP+PROFORM'!$A$5:$AD$750,MATCH(Y$4,'TD SOP+PROFORM'!$B$2:$AD$2,0)+1,0),0)+IFERROR(VLOOKUP($A446,'TD SOP+PROFORM'!$A$5:$AD$750,MATCH(Y$2,'TD SOP+PROFORM'!$B$2:$AD$2,0)+1,0),0)</f>
        <v>0</v>
      </c>
      <c r="Z446" s="26" t="str">
        <f t="shared" si="100"/>
        <v/>
      </c>
      <c r="AA446" s="25">
        <f>IFERROR(VLOOKUP($A446,'TD SOP+PROFORM'!$A$5:$AD$750,MATCH(AA$4,'TD SOP+PROFORM'!$B$2:$AD$2,0)+1,0),0)+IFERROR(VLOOKUP($A446,'TD SOP+PROFORM'!$A$5:$AD$750,MATCH(AA$2,'TD SOP+PROFORM'!$B$2:$AD$2,0)+1,0),0)</f>
        <v>0</v>
      </c>
      <c r="AB446" s="25">
        <f>IFERROR(VLOOKUP($A446,'TD SOP+PROFORM'!$A$5:$AD$750,MATCH(AB$4,'TD SOP+PROFORM'!$B$2:$AD$2,0)+1,0),0)+IFERROR(VLOOKUP($A446,'TD SOP+PROFORM'!$A$5:$AD$750,MATCH(AB$2,'TD SOP+PROFORM'!$B$2:$AD$2,0)+1,0),0)</f>
        <v>0</v>
      </c>
      <c r="AC446" s="26" t="str">
        <f t="shared" si="101"/>
        <v/>
      </c>
      <c r="AD446" s="25">
        <f>IFERROR(VLOOKUP($A446,'TD SOP+PROFORM'!$A$5:$AD$750,MATCH(AD$4,'TD SOP+PROFORM'!$B$2:$AD$2,0)+1,0),0)+IFERROR(VLOOKUP($A446,'TD SOP+PROFORM'!$A$5:$AD$750,MATCH(AD$2,'TD SOP+PROFORM'!$B$2:$AD$2,0)+1,0),0)</f>
        <v>0</v>
      </c>
      <c r="AE446" s="25">
        <f>IFERROR(VLOOKUP($A446,'TD SOP+PROFORM'!$A$5:$AD$750,MATCH(AE$4,'TD SOP+PROFORM'!$B$2:$AD$2,0)+1,0),0)+IFERROR(VLOOKUP($A446,'TD SOP+PROFORM'!$A$5:$AD$750,MATCH(AE$2,'TD SOP+PROFORM'!$B$2:$AD$2,0)+1,0),0)</f>
        <v>0</v>
      </c>
      <c r="AF446" s="26" t="str">
        <f t="shared" si="102"/>
        <v/>
      </c>
      <c r="AG446" s="25">
        <f>IFERROR(VLOOKUP($A446,'TD SOP+PROFORM'!$A$5:$AD$750,MATCH(AG$4,'TD SOP+PROFORM'!$B$2:$AD$2,0)+1,0),0)+IFERROR(VLOOKUP($A446,'TD SOP+PROFORM'!$A$5:$AD$750,MATCH(AG$2,'TD SOP+PROFORM'!$B$2:$AD$2,0)+1,0),0)</f>
        <v>0</v>
      </c>
      <c r="AH446" s="25">
        <f>IFERROR(VLOOKUP($A446,'TD SOP+PROFORM'!$A$5:$AD$750,MATCH(AH$4,'TD SOP+PROFORM'!$B$2:$AD$2,0)+1,0),0)+IFERROR(VLOOKUP($A446,'TD SOP+PROFORM'!$A$5:$AD$750,MATCH(AH$2,'TD SOP+PROFORM'!$B$2:$AD$2,0)+1,0),0)</f>
        <v>0</v>
      </c>
      <c r="AI446" s="26" t="str">
        <f t="shared" si="103"/>
        <v/>
      </c>
      <c r="AJ446" s="25">
        <f>IFERROR(VLOOKUP($A446,'TD SOP+PROFORM'!$A$5:$AD$750,MATCH(AJ$4,'TD SOP+PROFORM'!$B$2:$AD$2,0)+1,0),0)+IFERROR(VLOOKUP($A446,'TD SOP+PROFORM'!$A$5:$AD$750,MATCH(AJ$2,'TD SOP+PROFORM'!$B$2:$AD$2,0)+1,0),0)</f>
        <v>0</v>
      </c>
      <c r="AK446" s="25">
        <f>IFERROR(VLOOKUP($A446,'TD SOP+PROFORM'!$A$5:$AD$750,MATCH(AK$4,'TD SOP+PROFORM'!$B$2:$AD$2,0)+1,0),0)+IFERROR(VLOOKUP($A446,'TD SOP+PROFORM'!$A$5:$AD$750,MATCH(AK$2,'TD SOP+PROFORM'!$B$2:$AD$2,0)+1,0),0)</f>
        <v>0</v>
      </c>
      <c r="AL446" s="26" t="str">
        <f t="shared" si="104"/>
        <v/>
      </c>
      <c r="AM446" s="25">
        <f t="shared" si="106"/>
        <v>0</v>
      </c>
      <c r="AN446" s="25">
        <f t="shared" si="106"/>
        <v>0</v>
      </c>
      <c r="AO446" s="26" t="str">
        <f t="shared" si="105"/>
        <v/>
      </c>
    </row>
    <row r="447" spans="1:41" x14ac:dyDescent="0.35">
      <c r="A447" s="24">
        <f>IF(AND('TD SOP+PROFORM'!A444&lt;&gt;"",'TD SOP+PROFORM'!A444&lt;&gt;"TOTAL"),'TD SOP+PROFORM'!A444,0)</f>
        <v>0</v>
      </c>
      <c r="C447" s="25" t="str">
        <f>IFERROR(VLOOKUP($A447,'TD SOP+PROFORM'!$A$5:$AD$750,MATCH(C$4,'TD SOP+PROFORM'!$B$2:$AT$2,0)+1,0),"")</f>
        <v/>
      </c>
      <c r="D447" s="25" t="str">
        <f>IFERROR(VLOOKUP($A447,'TD SOP+PROFORM'!$A$5:$AD$750,MATCH(D$4,'TD SOP+PROFORM'!$B$2:$AT$2,0)+1,0),"")</f>
        <v/>
      </c>
      <c r="E447" s="26" t="str">
        <f t="shared" si="93"/>
        <v/>
      </c>
      <c r="F447" s="25" t="str">
        <f>IFERROR(VLOOKUP($A447,'TD SOP+PROFORM'!$A$5:$AD$750,MATCH(F$4,'TD SOP+PROFORM'!$B$2:$AT$2,0)+1,0),"")</f>
        <v/>
      </c>
      <c r="G447" s="25" t="str">
        <f>IFERROR(VLOOKUP($A447,'TD SOP+PROFORM'!$A$5:$AD$750,MATCH(G$4,'TD SOP+PROFORM'!$B$2:$AT$2,0)+1,0),"")</f>
        <v/>
      </c>
      <c r="H447" s="26" t="str">
        <f t="shared" si="94"/>
        <v/>
      </c>
      <c r="I447" s="25" t="str">
        <f>IFERROR(VLOOKUP($A447,'TD SOP+PROFORM'!$A$5:$AD$750,MATCH(I$4,'TD SOP+PROFORM'!$B$2:$AT$2,0)+1,0),"")</f>
        <v/>
      </c>
      <c r="J447" s="25" t="str">
        <f>IFERROR(VLOOKUP($A447,'TD SOP+PROFORM'!$A$5:$AD$750,MATCH(J$4,'TD SOP+PROFORM'!$B$2:$AT$2,0)+1,0),"")</f>
        <v/>
      </c>
      <c r="K447" s="26" t="str">
        <f t="shared" si="95"/>
        <v/>
      </c>
      <c r="L447" s="25" t="str">
        <f>IFERROR(VLOOKUP($A447,'TD SOP+PROFORM'!$A$5:$AD$750,MATCH(L$4,'TD SOP+PROFORM'!$B$2:$AT$2,0)+1,0),"")</f>
        <v/>
      </c>
      <c r="M447" s="25" t="str">
        <f>IFERROR(VLOOKUP($A447,'TD SOP+PROFORM'!$A$5:$AD$750,MATCH(M$4,'TD SOP+PROFORM'!$B$2:$AT$2,0)+1,0),"")</f>
        <v/>
      </c>
      <c r="N447" s="26" t="str">
        <f t="shared" si="96"/>
        <v/>
      </c>
      <c r="O447" s="25">
        <f>IFERROR(VLOOKUP($A447,'TD SOP+PROFORM'!$A$5:$AD$750,MATCH(O$4,'TD SOP+PROFORM'!$B$2:$AD$2,0)+1,0),0)+IFERROR(VLOOKUP($A447,'TD SOP+PROFORM'!$A$5:$AD$750,MATCH(O$2,'TD SOP+PROFORM'!$B$2:$AD$2,0)+1,0),0)</f>
        <v>0</v>
      </c>
      <c r="P447" s="25">
        <f>IFERROR(VLOOKUP($A447,'TD SOP+PROFORM'!$A$5:$AD$750,MATCH(P$4,'TD SOP+PROFORM'!$B$2:$AD$2,0)+1,0),0)+IFERROR(VLOOKUP($A447,'TD SOP+PROFORM'!$A$5:$AD$750,MATCH(P$2,'TD SOP+PROFORM'!$B$2:$AD$2,0)+1,0),0)</f>
        <v>0</v>
      </c>
      <c r="Q447" s="26" t="str">
        <f t="shared" si="97"/>
        <v/>
      </c>
      <c r="R447" s="25">
        <f>IFERROR(VLOOKUP($A447,'TD SOP+PROFORM'!$A$5:$AD$750,MATCH(R$4,'TD SOP+PROFORM'!$B$2:$AD$2,0)+1,0),0)+IFERROR(VLOOKUP($A447,'TD SOP+PROFORM'!$A$5:$AD$750,MATCH(R$2,'TD SOP+PROFORM'!$B$2:$AD$2,0)+1,0),0)</f>
        <v>0</v>
      </c>
      <c r="S447" s="25">
        <f>IFERROR(VLOOKUP($A447,'TD SOP+PROFORM'!$A$5:$AD$750,MATCH(S$4,'TD SOP+PROFORM'!$B$2:$AD$2,0)+1,0),0)+IFERROR(VLOOKUP($A447,'TD SOP+PROFORM'!$A$5:$AD$750,MATCH(S$2,'TD SOP+PROFORM'!$B$2:$AD$2,0)+1,0),0)</f>
        <v>0</v>
      </c>
      <c r="T447" s="26" t="str">
        <f t="shared" si="98"/>
        <v/>
      </c>
      <c r="U447" s="25">
        <f>IFERROR(VLOOKUP($A447,'TD SOP+PROFORM'!$A$5:$AD$750,MATCH(U$4,'TD SOP+PROFORM'!$B$2:$AD$2,0)+1,0),0)+IFERROR(VLOOKUP($A447,'TD SOP+PROFORM'!$A$5:$AD$750,MATCH(U$2,'TD SOP+PROFORM'!$B$2:$AD$2,0)+1,0),0)</f>
        <v>0</v>
      </c>
      <c r="V447" s="25">
        <f>IFERROR(VLOOKUP($A447,'TD SOP+PROFORM'!$A$5:$AD$750,MATCH(V$4,'TD SOP+PROFORM'!$B$2:$AD$2,0)+1,0),0)+IFERROR(VLOOKUP($A447,'TD SOP+PROFORM'!$A$5:$AD$750,MATCH(V$2,'TD SOP+PROFORM'!$B$2:$AD$2,0)+1,0),0)</f>
        <v>0</v>
      </c>
      <c r="W447" s="26" t="str">
        <f t="shared" si="99"/>
        <v/>
      </c>
      <c r="X447" s="25">
        <f>IFERROR(VLOOKUP($A447,'TD SOP+PROFORM'!$A$5:$AD$750,MATCH(X$4,'TD SOP+PROFORM'!$B$2:$AD$2,0)+1,0),0)+IFERROR(VLOOKUP($A447,'TD SOP+PROFORM'!$A$5:$AD$750,MATCH(X$2,'TD SOP+PROFORM'!$B$2:$AD$2,0)+1,0),0)</f>
        <v>0</v>
      </c>
      <c r="Y447" s="25">
        <f>IFERROR(VLOOKUP($A447,'TD SOP+PROFORM'!$A$5:$AD$750,MATCH(Y$4,'TD SOP+PROFORM'!$B$2:$AD$2,0)+1,0),0)+IFERROR(VLOOKUP($A447,'TD SOP+PROFORM'!$A$5:$AD$750,MATCH(Y$2,'TD SOP+PROFORM'!$B$2:$AD$2,0)+1,0),0)</f>
        <v>0</v>
      </c>
      <c r="Z447" s="26" t="str">
        <f t="shared" si="100"/>
        <v/>
      </c>
      <c r="AA447" s="25">
        <f>IFERROR(VLOOKUP($A447,'TD SOP+PROFORM'!$A$5:$AD$750,MATCH(AA$4,'TD SOP+PROFORM'!$B$2:$AD$2,0)+1,0),0)+IFERROR(VLOOKUP($A447,'TD SOP+PROFORM'!$A$5:$AD$750,MATCH(AA$2,'TD SOP+PROFORM'!$B$2:$AD$2,0)+1,0),0)</f>
        <v>0</v>
      </c>
      <c r="AB447" s="25">
        <f>IFERROR(VLOOKUP($A447,'TD SOP+PROFORM'!$A$5:$AD$750,MATCH(AB$4,'TD SOP+PROFORM'!$B$2:$AD$2,0)+1,0),0)+IFERROR(VLOOKUP($A447,'TD SOP+PROFORM'!$A$5:$AD$750,MATCH(AB$2,'TD SOP+PROFORM'!$B$2:$AD$2,0)+1,0),0)</f>
        <v>0</v>
      </c>
      <c r="AC447" s="26" t="str">
        <f t="shared" si="101"/>
        <v/>
      </c>
      <c r="AD447" s="25">
        <f>IFERROR(VLOOKUP($A447,'TD SOP+PROFORM'!$A$5:$AD$750,MATCH(AD$4,'TD SOP+PROFORM'!$B$2:$AD$2,0)+1,0),0)+IFERROR(VLOOKUP($A447,'TD SOP+PROFORM'!$A$5:$AD$750,MATCH(AD$2,'TD SOP+PROFORM'!$B$2:$AD$2,0)+1,0),0)</f>
        <v>0</v>
      </c>
      <c r="AE447" s="25">
        <f>IFERROR(VLOOKUP($A447,'TD SOP+PROFORM'!$A$5:$AD$750,MATCH(AE$4,'TD SOP+PROFORM'!$B$2:$AD$2,0)+1,0),0)+IFERROR(VLOOKUP($A447,'TD SOP+PROFORM'!$A$5:$AD$750,MATCH(AE$2,'TD SOP+PROFORM'!$B$2:$AD$2,0)+1,0),0)</f>
        <v>0</v>
      </c>
      <c r="AF447" s="26" t="str">
        <f t="shared" si="102"/>
        <v/>
      </c>
      <c r="AG447" s="25">
        <f>IFERROR(VLOOKUP($A447,'TD SOP+PROFORM'!$A$5:$AD$750,MATCH(AG$4,'TD SOP+PROFORM'!$B$2:$AD$2,0)+1,0),0)+IFERROR(VLOOKUP($A447,'TD SOP+PROFORM'!$A$5:$AD$750,MATCH(AG$2,'TD SOP+PROFORM'!$B$2:$AD$2,0)+1,0),0)</f>
        <v>0</v>
      </c>
      <c r="AH447" s="25">
        <f>IFERROR(VLOOKUP($A447,'TD SOP+PROFORM'!$A$5:$AD$750,MATCH(AH$4,'TD SOP+PROFORM'!$B$2:$AD$2,0)+1,0),0)+IFERROR(VLOOKUP($A447,'TD SOP+PROFORM'!$A$5:$AD$750,MATCH(AH$2,'TD SOP+PROFORM'!$B$2:$AD$2,0)+1,0),0)</f>
        <v>0</v>
      </c>
      <c r="AI447" s="26" t="str">
        <f t="shared" si="103"/>
        <v/>
      </c>
      <c r="AJ447" s="25">
        <f>IFERROR(VLOOKUP($A447,'TD SOP+PROFORM'!$A$5:$AD$750,MATCH(AJ$4,'TD SOP+PROFORM'!$B$2:$AD$2,0)+1,0),0)+IFERROR(VLOOKUP($A447,'TD SOP+PROFORM'!$A$5:$AD$750,MATCH(AJ$2,'TD SOP+PROFORM'!$B$2:$AD$2,0)+1,0),0)</f>
        <v>0</v>
      </c>
      <c r="AK447" s="25">
        <f>IFERROR(VLOOKUP($A447,'TD SOP+PROFORM'!$A$5:$AD$750,MATCH(AK$4,'TD SOP+PROFORM'!$B$2:$AD$2,0)+1,0),0)+IFERROR(VLOOKUP($A447,'TD SOP+PROFORM'!$A$5:$AD$750,MATCH(AK$2,'TD SOP+PROFORM'!$B$2:$AD$2,0)+1,0),0)</f>
        <v>0</v>
      </c>
      <c r="AL447" s="26" t="str">
        <f t="shared" si="104"/>
        <v/>
      </c>
      <c r="AM447" s="25">
        <f t="shared" si="106"/>
        <v>0</v>
      </c>
      <c r="AN447" s="25">
        <f t="shared" si="106"/>
        <v>0</v>
      </c>
      <c r="AO447" s="26" t="str">
        <f t="shared" si="105"/>
        <v/>
      </c>
    </row>
    <row r="448" spans="1:41" x14ac:dyDescent="0.35">
      <c r="A448" s="24">
        <f>IF(AND('TD SOP+PROFORM'!A445&lt;&gt;"",'TD SOP+PROFORM'!A445&lt;&gt;"TOTAL"),'TD SOP+PROFORM'!A445,0)</f>
        <v>0</v>
      </c>
      <c r="C448" s="25" t="str">
        <f>IFERROR(VLOOKUP($A448,'TD SOP+PROFORM'!$A$5:$AD$750,MATCH(C$4,'TD SOP+PROFORM'!$B$2:$AT$2,0)+1,0),"")</f>
        <v/>
      </c>
      <c r="D448" s="25" t="str">
        <f>IFERROR(VLOOKUP($A448,'TD SOP+PROFORM'!$A$5:$AD$750,MATCH(D$4,'TD SOP+PROFORM'!$B$2:$AT$2,0)+1,0),"")</f>
        <v/>
      </c>
      <c r="E448" s="26" t="str">
        <f t="shared" si="93"/>
        <v/>
      </c>
      <c r="F448" s="25" t="str">
        <f>IFERROR(VLOOKUP($A448,'TD SOP+PROFORM'!$A$5:$AD$750,MATCH(F$4,'TD SOP+PROFORM'!$B$2:$AT$2,0)+1,0),"")</f>
        <v/>
      </c>
      <c r="G448" s="25" t="str">
        <f>IFERROR(VLOOKUP($A448,'TD SOP+PROFORM'!$A$5:$AD$750,MATCH(G$4,'TD SOP+PROFORM'!$B$2:$AT$2,0)+1,0),"")</f>
        <v/>
      </c>
      <c r="H448" s="26" t="str">
        <f t="shared" si="94"/>
        <v/>
      </c>
      <c r="I448" s="25" t="str">
        <f>IFERROR(VLOOKUP($A448,'TD SOP+PROFORM'!$A$5:$AD$750,MATCH(I$4,'TD SOP+PROFORM'!$B$2:$AT$2,0)+1,0),"")</f>
        <v/>
      </c>
      <c r="J448" s="25" t="str">
        <f>IFERROR(VLOOKUP($A448,'TD SOP+PROFORM'!$A$5:$AD$750,MATCH(J$4,'TD SOP+PROFORM'!$B$2:$AT$2,0)+1,0),"")</f>
        <v/>
      </c>
      <c r="K448" s="26" t="str">
        <f t="shared" si="95"/>
        <v/>
      </c>
      <c r="L448" s="25" t="str">
        <f>IFERROR(VLOOKUP($A448,'TD SOP+PROFORM'!$A$5:$AD$750,MATCH(L$4,'TD SOP+PROFORM'!$B$2:$AT$2,0)+1,0),"")</f>
        <v/>
      </c>
      <c r="M448" s="25" t="str">
        <f>IFERROR(VLOOKUP($A448,'TD SOP+PROFORM'!$A$5:$AD$750,MATCH(M$4,'TD SOP+PROFORM'!$B$2:$AT$2,0)+1,0),"")</f>
        <v/>
      </c>
      <c r="N448" s="26" t="str">
        <f t="shared" si="96"/>
        <v/>
      </c>
      <c r="O448" s="25">
        <f>IFERROR(VLOOKUP($A448,'TD SOP+PROFORM'!$A$5:$AD$750,MATCH(O$4,'TD SOP+PROFORM'!$B$2:$AD$2,0)+1,0),0)+IFERROR(VLOOKUP($A448,'TD SOP+PROFORM'!$A$5:$AD$750,MATCH(O$2,'TD SOP+PROFORM'!$B$2:$AD$2,0)+1,0),0)</f>
        <v>0</v>
      </c>
      <c r="P448" s="25">
        <f>IFERROR(VLOOKUP($A448,'TD SOP+PROFORM'!$A$5:$AD$750,MATCH(P$4,'TD SOP+PROFORM'!$B$2:$AD$2,0)+1,0),0)+IFERROR(VLOOKUP($A448,'TD SOP+PROFORM'!$A$5:$AD$750,MATCH(P$2,'TD SOP+PROFORM'!$B$2:$AD$2,0)+1,0),0)</f>
        <v>0</v>
      </c>
      <c r="Q448" s="26" t="str">
        <f t="shared" si="97"/>
        <v/>
      </c>
      <c r="R448" s="25">
        <f>IFERROR(VLOOKUP($A448,'TD SOP+PROFORM'!$A$5:$AD$750,MATCH(R$4,'TD SOP+PROFORM'!$B$2:$AD$2,0)+1,0),0)+IFERROR(VLOOKUP($A448,'TD SOP+PROFORM'!$A$5:$AD$750,MATCH(R$2,'TD SOP+PROFORM'!$B$2:$AD$2,0)+1,0),0)</f>
        <v>0</v>
      </c>
      <c r="S448" s="25">
        <f>IFERROR(VLOOKUP($A448,'TD SOP+PROFORM'!$A$5:$AD$750,MATCH(S$4,'TD SOP+PROFORM'!$B$2:$AD$2,0)+1,0),0)+IFERROR(VLOOKUP($A448,'TD SOP+PROFORM'!$A$5:$AD$750,MATCH(S$2,'TD SOP+PROFORM'!$B$2:$AD$2,0)+1,0),0)</f>
        <v>0</v>
      </c>
      <c r="T448" s="26" t="str">
        <f t="shared" si="98"/>
        <v/>
      </c>
      <c r="U448" s="25">
        <f>IFERROR(VLOOKUP($A448,'TD SOP+PROFORM'!$A$5:$AD$750,MATCH(U$4,'TD SOP+PROFORM'!$B$2:$AD$2,0)+1,0),0)+IFERROR(VLOOKUP($A448,'TD SOP+PROFORM'!$A$5:$AD$750,MATCH(U$2,'TD SOP+PROFORM'!$B$2:$AD$2,0)+1,0),0)</f>
        <v>0</v>
      </c>
      <c r="V448" s="25">
        <f>IFERROR(VLOOKUP($A448,'TD SOP+PROFORM'!$A$5:$AD$750,MATCH(V$4,'TD SOP+PROFORM'!$B$2:$AD$2,0)+1,0),0)+IFERROR(VLOOKUP($A448,'TD SOP+PROFORM'!$A$5:$AD$750,MATCH(V$2,'TD SOP+PROFORM'!$B$2:$AD$2,0)+1,0),0)</f>
        <v>0</v>
      </c>
      <c r="W448" s="26" t="str">
        <f t="shared" si="99"/>
        <v/>
      </c>
      <c r="X448" s="25">
        <f>IFERROR(VLOOKUP($A448,'TD SOP+PROFORM'!$A$5:$AD$750,MATCH(X$4,'TD SOP+PROFORM'!$B$2:$AD$2,0)+1,0),0)+IFERROR(VLOOKUP($A448,'TD SOP+PROFORM'!$A$5:$AD$750,MATCH(X$2,'TD SOP+PROFORM'!$B$2:$AD$2,0)+1,0),0)</f>
        <v>0</v>
      </c>
      <c r="Y448" s="25">
        <f>IFERROR(VLOOKUP($A448,'TD SOP+PROFORM'!$A$5:$AD$750,MATCH(Y$4,'TD SOP+PROFORM'!$B$2:$AD$2,0)+1,0),0)+IFERROR(VLOOKUP($A448,'TD SOP+PROFORM'!$A$5:$AD$750,MATCH(Y$2,'TD SOP+PROFORM'!$B$2:$AD$2,0)+1,0),0)</f>
        <v>0</v>
      </c>
      <c r="Z448" s="26" t="str">
        <f t="shared" si="100"/>
        <v/>
      </c>
      <c r="AA448" s="25">
        <f>IFERROR(VLOOKUP($A448,'TD SOP+PROFORM'!$A$5:$AD$750,MATCH(AA$4,'TD SOP+PROFORM'!$B$2:$AD$2,0)+1,0),0)+IFERROR(VLOOKUP($A448,'TD SOP+PROFORM'!$A$5:$AD$750,MATCH(AA$2,'TD SOP+PROFORM'!$B$2:$AD$2,0)+1,0),0)</f>
        <v>0</v>
      </c>
      <c r="AB448" s="25">
        <f>IFERROR(VLOOKUP($A448,'TD SOP+PROFORM'!$A$5:$AD$750,MATCH(AB$4,'TD SOP+PROFORM'!$B$2:$AD$2,0)+1,0),0)+IFERROR(VLOOKUP($A448,'TD SOP+PROFORM'!$A$5:$AD$750,MATCH(AB$2,'TD SOP+PROFORM'!$B$2:$AD$2,0)+1,0),0)</f>
        <v>0</v>
      </c>
      <c r="AC448" s="26" t="str">
        <f t="shared" si="101"/>
        <v/>
      </c>
      <c r="AD448" s="25">
        <f>IFERROR(VLOOKUP($A448,'TD SOP+PROFORM'!$A$5:$AD$750,MATCH(AD$4,'TD SOP+PROFORM'!$B$2:$AD$2,0)+1,0),0)+IFERROR(VLOOKUP($A448,'TD SOP+PROFORM'!$A$5:$AD$750,MATCH(AD$2,'TD SOP+PROFORM'!$B$2:$AD$2,0)+1,0),0)</f>
        <v>0</v>
      </c>
      <c r="AE448" s="25">
        <f>IFERROR(VLOOKUP($A448,'TD SOP+PROFORM'!$A$5:$AD$750,MATCH(AE$4,'TD SOP+PROFORM'!$B$2:$AD$2,0)+1,0),0)+IFERROR(VLOOKUP($A448,'TD SOP+PROFORM'!$A$5:$AD$750,MATCH(AE$2,'TD SOP+PROFORM'!$B$2:$AD$2,0)+1,0),0)</f>
        <v>0</v>
      </c>
      <c r="AF448" s="26" t="str">
        <f t="shared" si="102"/>
        <v/>
      </c>
      <c r="AG448" s="25">
        <f>IFERROR(VLOOKUP($A448,'TD SOP+PROFORM'!$A$5:$AD$750,MATCH(AG$4,'TD SOP+PROFORM'!$B$2:$AD$2,0)+1,0),0)+IFERROR(VLOOKUP($A448,'TD SOP+PROFORM'!$A$5:$AD$750,MATCH(AG$2,'TD SOP+PROFORM'!$B$2:$AD$2,0)+1,0),0)</f>
        <v>0</v>
      </c>
      <c r="AH448" s="25">
        <f>IFERROR(VLOOKUP($A448,'TD SOP+PROFORM'!$A$5:$AD$750,MATCH(AH$4,'TD SOP+PROFORM'!$B$2:$AD$2,0)+1,0),0)+IFERROR(VLOOKUP($A448,'TD SOP+PROFORM'!$A$5:$AD$750,MATCH(AH$2,'TD SOP+PROFORM'!$B$2:$AD$2,0)+1,0),0)</f>
        <v>0</v>
      </c>
      <c r="AI448" s="26" t="str">
        <f t="shared" si="103"/>
        <v/>
      </c>
      <c r="AJ448" s="25">
        <f>IFERROR(VLOOKUP($A448,'TD SOP+PROFORM'!$A$5:$AD$750,MATCH(AJ$4,'TD SOP+PROFORM'!$B$2:$AD$2,0)+1,0),0)+IFERROR(VLOOKUP($A448,'TD SOP+PROFORM'!$A$5:$AD$750,MATCH(AJ$2,'TD SOP+PROFORM'!$B$2:$AD$2,0)+1,0),0)</f>
        <v>0</v>
      </c>
      <c r="AK448" s="25">
        <f>IFERROR(VLOOKUP($A448,'TD SOP+PROFORM'!$A$5:$AD$750,MATCH(AK$4,'TD SOP+PROFORM'!$B$2:$AD$2,0)+1,0),0)+IFERROR(VLOOKUP($A448,'TD SOP+PROFORM'!$A$5:$AD$750,MATCH(AK$2,'TD SOP+PROFORM'!$B$2:$AD$2,0)+1,0),0)</f>
        <v>0</v>
      </c>
      <c r="AL448" s="26" t="str">
        <f t="shared" si="104"/>
        <v/>
      </c>
      <c r="AM448" s="25">
        <f t="shared" si="106"/>
        <v>0</v>
      </c>
      <c r="AN448" s="25">
        <f t="shared" si="106"/>
        <v>0</v>
      </c>
      <c r="AO448" s="26" t="str">
        <f t="shared" si="105"/>
        <v/>
      </c>
    </row>
    <row r="449" spans="1:41" x14ac:dyDescent="0.35">
      <c r="A449" s="24">
        <f>IF(AND('TD SOP+PROFORM'!A446&lt;&gt;"",'TD SOP+PROFORM'!A446&lt;&gt;"TOTAL"),'TD SOP+PROFORM'!A446,0)</f>
        <v>0</v>
      </c>
      <c r="C449" s="25" t="str">
        <f>IFERROR(VLOOKUP($A449,'TD SOP+PROFORM'!$A$5:$AD$750,MATCH(C$4,'TD SOP+PROFORM'!$B$2:$AT$2,0)+1,0),"")</f>
        <v/>
      </c>
      <c r="D449" s="25" t="str">
        <f>IFERROR(VLOOKUP($A449,'TD SOP+PROFORM'!$A$5:$AD$750,MATCH(D$4,'TD SOP+PROFORM'!$B$2:$AT$2,0)+1,0),"")</f>
        <v/>
      </c>
      <c r="E449" s="26" t="str">
        <f t="shared" si="93"/>
        <v/>
      </c>
      <c r="F449" s="25" t="str">
        <f>IFERROR(VLOOKUP($A449,'TD SOP+PROFORM'!$A$5:$AD$750,MATCH(F$4,'TD SOP+PROFORM'!$B$2:$AT$2,0)+1,0),"")</f>
        <v/>
      </c>
      <c r="G449" s="25" t="str">
        <f>IFERROR(VLOOKUP($A449,'TD SOP+PROFORM'!$A$5:$AD$750,MATCH(G$4,'TD SOP+PROFORM'!$B$2:$AT$2,0)+1,0),"")</f>
        <v/>
      </c>
      <c r="H449" s="26" t="str">
        <f t="shared" si="94"/>
        <v/>
      </c>
      <c r="I449" s="25" t="str">
        <f>IFERROR(VLOOKUP($A449,'TD SOP+PROFORM'!$A$5:$AD$750,MATCH(I$4,'TD SOP+PROFORM'!$B$2:$AT$2,0)+1,0),"")</f>
        <v/>
      </c>
      <c r="J449" s="25" t="str">
        <f>IFERROR(VLOOKUP($A449,'TD SOP+PROFORM'!$A$5:$AD$750,MATCH(J$4,'TD SOP+PROFORM'!$B$2:$AT$2,0)+1,0),"")</f>
        <v/>
      </c>
      <c r="K449" s="26" t="str">
        <f t="shared" si="95"/>
        <v/>
      </c>
      <c r="L449" s="25" t="str">
        <f>IFERROR(VLOOKUP($A449,'TD SOP+PROFORM'!$A$5:$AD$750,MATCH(L$4,'TD SOP+PROFORM'!$B$2:$AT$2,0)+1,0),"")</f>
        <v/>
      </c>
      <c r="M449" s="25" t="str">
        <f>IFERROR(VLOOKUP($A449,'TD SOP+PROFORM'!$A$5:$AD$750,MATCH(M$4,'TD SOP+PROFORM'!$B$2:$AT$2,0)+1,0),"")</f>
        <v/>
      </c>
      <c r="N449" s="26" t="str">
        <f t="shared" si="96"/>
        <v/>
      </c>
      <c r="O449" s="25">
        <f>IFERROR(VLOOKUP($A449,'TD SOP+PROFORM'!$A$5:$AD$750,MATCH(O$4,'TD SOP+PROFORM'!$B$2:$AD$2,0)+1,0),0)+IFERROR(VLOOKUP($A449,'TD SOP+PROFORM'!$A$5:$AD$750,MATCH(O$2,'TD SOP+PROFORM'!$B$2:$AD$2,0)+1,0),0)</f>
        <v>0</v>
      </c>
      <c r="P449" s="25">
        <f>IFERROR(VLOOKUP($A449,'TD SOP+PROFORM'!$A$5:$AD$750,MATCH(P$4,'TD SOP+PROFORM'!$B$2:$AD$2,0)+1,0),0)+IFERROR(VLOOKUP($A449,'TD SOP+PROFORM'!$A$5:$AD$750,MATCH(P$2,'TD SOP+PROFORM'!$B$2:$AD$2,0)+1,0),0)</f>
        <v>0</v>
      </c>
      <c r="Q449" s="26" t="str">
        <f t="shared" si="97"/>
        <v/>
      </c>
      <c r="R449" s="25">
        <f>IFERROR(VLOOKUP($A449,'TD SOP+PROFORM'!$A$5:$AD$750,MATCH(R$4,'TD SOP+PROFORM'!$B$2:$AD$2,0)+1,0),0)+IFERROR(VLOOKUP($A449,'TD SOP+PROFORM'!$A$5:$AD$750,MATCH(R$2,'TD SOP+PROFORM'!$B$2:$AD$2,0)+1,0),0)</f>
        <v>0</v>
      </c>
      <c r="S449" s="25">
        <f>IFERROR(VLOOKUP($A449,'TD SOP+PROFORM'!$A$5:$AD$750,MATCH(S$4,'TD SOP+PROFORM'!$B$2:$AD$2,0)+1,0),0)+IFERROR(VLOOKUP($A449,'TD SOP+PROFORM'!$A$5:$AD$750,MATCH(S$2,'TD SOP+PROFORM'!$B$2:$AD$2,0)+1,0),0)</f>
        <v>0</v>
      </c>
      <c r="T449" s="26" t="str">
        <f t="shared" si="98"/>
        <v/>
      </c>
      <c r="U449" s="25">
        <f>IFERROR(VLOOKUP($A449,'TD SOP+PROFORM'!$A$5:$AD$750,MATCH(U$4,'TD SOP+PROFORM'!$B$2:$AD$2,0)+1,0),0)+IFERROR(VLOOKUP($A449,'TD SOP+PROFORM'!$A$5:$AD$750,MATCH(U$2,'TD SOP+PROFORM'!$B$2:$AD$2,0)+1,0),0)</f>
        <v>0</v>
      </c>
      <c r="V449" s="25">
        <f>IFERROR(VLOOKUP($A449,'TD SOP+PROFORM'!$A$5:$AD$750,MATCH(V$4,'TD SOP+PROFORM'!$B$2:$AD$2,0)+1,0),0)+IFERROR(VLOOKUP($A449,'TD SOP+PROFORM'!$A$5:$AD$750,MATCH(V$2,'TD SOP+PROFORM'!$B$2:$AD$2,0)+1,0),0)</f>
        <v>0</v>
      </c>
      <c r="W449" s="26" t="str">
        <f t="shared" si="99"/>
        <v/>
      </c>
      <c r="X449" s="25">
        <f>IFERROR(VLOOKUP($A449,'TD SOP+PROFORM'!$A$5:$AD$750,MATCH(X$4,'TD SOP+PROFORM'!$B$2:$AD$2,0)+1,0),0)+IFERROR(VLOOKUP($A449,'TD SOP+PROFORM'!$A$5:$AD$750,MATCH(X$2,'TD SOP+PROFORM'!$B$2:$AD$2,0)+1,0),0)</f>
        <v>0</v>
      </c>
      <c r="Y449" s="25">
        <f>IFERROR(VLOOKUP($A449,'TD SOP+PROFORM'!$A$5:$AD$750,MATCH(Y$4,'TD SOP+PROFORM'!$B$2:$AD$2,0)+1,0),0)+IFERROR(VLOOKUP($A449,'TD SOP+PROFORM'!$A$5:$AD$750,MATCH(Y$2,'TD SOP+PROFORM'!$B$2:$AD$2,0)+1,0),0)</f>
        <v>0</v>
      </c>
      <c r="Z449" s="26" t="str">
        <f t="shared" si="100"/>
        <v/>
      </c>
      <c r="AA449" s="25">
        <f>IFERROR(VLOOKUP($A449,'TD SOP+PROFORM'!$A$5:$AD$750,MATCH(AA$4,'TD SOP+PROFORM'!$B$2:$AD$2,0)+1,0),0)+IFERROR(VLOOKUP($A449,'TD SOP+PROFORM'!$A$5:$AD$750,MATCH(AA$2,'TD SOP+PROFORM'!$B$2:$AD$2,0)+1,0),0)</f>
        <v>0</v>
      </c>
      <c r="AB449" s="25">
        <f>IFERROR(VLOOKUP($A449,'TD SOP+PROFORM'!$A$5:$AD$750,MATCH(AB$4,'TD SOP+PROFORM'!$B$2:$AD$2,0)+1,0),0)+IFERROR(VLOOKUP($A449,'TD SOP+PROFORM'!$A$5:$AD$750,MATCH(AB$2,'TD SOP+PROFORM'!$B$2:$AD$2,0)+1,0),0)</f>
        <v>0</v>
      </c>
      <c r="AC449" s="26" t="str">
        <f t="shared" si="101"/>
        <v/>
      </c>
      <c r="AD449" s="25">
        <f>IFERROR(VLOOKUP($A449,'TD SOP+PROFORM'!$A$5:$AD$750,MATCH(AD$4,'TD SOP+PROFORM'!$B$2:$AD$2,0)+1,0),0)+IFERROR(VLOOKUP($A449,'TD SOP+PROFORM'!$A$5:$AD$750,MATCH(AD$2,'TD SOP+PROFORM'!$B$2:$AD$2,0)+1,0),0)</f>
        <v>0</v>
      </c>
      <c r="AE449" s="25">
        <f>IFERROR(VLOOKUP($A449,'TD SOP+PROFORM'!$A$5:$AD$750,MATCH(AE$4,'TD SOP+PROFORM'!$B$2:$AD$2,0)+1,0),0)+IFERROR(VLOOKUP($A449,'TD SOP+PROFORM'!$A$5:$AD$750,MATCH(AE$2,'TD SOP+PROFORM'!$B$2:$AD$2,0)+1,0),0)</f>
        <v>0</v>
      </c>
      <c r="AF449" s="26" t="str">
        <f t="shared" si="102"/>
        <v/>
      </c>
      <c r="AG449" s="25">
        <f>IFERROR(VLOOKUP($A449,'TD SOP+PROFORM'!$A$5:$AD$750,MATCH(AG$4,'TD SOP+PROFORM'!$B$2:$AD$2,0)+1,0),0)+IFERROR(VLOOKUP($A449,'TD SOP+PROFORM'!$A$5:$AD$750,MATCH(AG$2,'TD SOP+PROFORM'!$B$2:$AD$2,0)+1,0),0)</f>
        <v>0</v>
      </c>
      <c r="AH449" s="25">
        <f>IFERROR(VLOOKUP($A449,'TD SOP+PROFORM'!$A$5:$AD$750,MATCH(AH$4,'TD SOP+PROFORM'!$B$2:$AD$2,0)+1,0),0)+IFERROR(VLOOKUP($A449,'TD SOP+PROFORM'!$A$5:$AD$750,MATCH(AH$2,'TD SOP+PROFORM'!$B$2:$AD$2,0)+1,0),0)</f>
        <v>0</v>
      </c>
      <c r="AI449" s="26" t="str">
        <f t="shared" si="103"/>
        <v/>
      </c>
      <c r="AJ449" s="25">
        <f>IFERROR(VLOOKUP($A449,'TD SOP+PROFORM'!$A$5:$AD$750,MATCH(AJ$4,'TD SOP+PROFORM'!$B$2:$AD$2,0)+1,0),0)+IFERROR(VLOOKUP($A449,'TD SOP+PROFORM'!$A$5:$AD$750,MATCH(AJ$2,'TD SOP+PROFORM'!$B$2:$AD$2,0)+1,0),0)</f>
        <v>0</v>
      </c>
      <c r="AK449" s="25">
        <f>IFERROR(VLOOKUP($A449,'TD SOP+PROFORM'!$A$5:$AD$750,MATCH(AK$4,'TD SOP+PROFORM'!$B$2:$AD$2,0)+1,0),0)+IFERROR(VLOOKUP($A449,'TD SOP+PROFORM'!$A$5:$AD$750,MATCH(AK$2,'TD SOP+PROFORM'!$B$2:$AD$2,0)+1,0),0)</f>
        <v>0</v>
      </c>
      <c r="AL449" s="26" t="str">
        <f t="shared" si="104"/>
        <v/>
      </c>
      <c r="AM449" s="25">
        <f t="shared" si="106"/>
        <v>0</v>
      </c>
      <c r="AN449" s="25">
        <f t="shared" si="106"/>
        <v>0</v>
      </c>
      <c r="AO449" s="26" t="str">
        <f t="shared" si="105"/>
        <v/>
      </c>
    </row>
    <row r="450" spans="1:41" x14ac:dyDescent="0.35">
      <c r="A450" s="24">
        <f>IF(AND('TD SOP+PROFORM'!A447&lt;&gt;"",'TD SOP+PROFORM'!A447&lt;&gt;"TOTAL"),'TD SOP+PROFORM'!A447,0)</f>
        <v>0</v>
      </c>
      <c r="C450" s="25" t="str">
        <f>IFERROR(VLOOKUP($A450,'TD SOP+PROFORM'!$A$5:$AD$750,MATCH(C$4,'TD SOP+PROFORM'!$B$2:$AT$2,0)+1,0),"")</f>
        <v/>
      </c>
      <c r="D450" s="25" t="str">
        <f>IFERROR(VLOOKUP($A450,'TD SOP+PROFORM'!$A$5:$AD$750,MATCH(D$4,'TD SOP+PROFORM'!$B$2:$AT$2,0)+1,0),"")</f>
        <v/>
      </c>
      <c r="E450" s="26" t="str">
        <f t="shared" si="93"/>
        <v/>
      </c>
      <c r="F450" s="25" t="str">
        <f>IFERROR(VLOOKUP($A450,'TD SOP+PROFORM'!$A$5:$AD$750,MATCH(F$4,'TD SOP+PROFORM'!$B$2:$AT$2,0)+1,0),"")</f>
        <v/>
      </c>
      <c r="G450" s="25" t="str">
        <f>IFERROR(VLOOKUP($A450,'TD SOP+PROFORM'!$A$5:$AD$750,MATCH(G$4,'TD SOP+PROFORM'!$B$2:$AT$2,0)+1,0),"")</f>
        <v/>
      </c>
      <c r="H450" s="26" t="str">
        <f t="shared" si="94"/>
        <v/>
      </c>
      <c r="I450" s="25" t="str">
        <f>IFERROR(VLOOKUP($A450,'TD SOP+PROFORM'!$A$5:$AD$750,MATCH(I$4,'TD SOP+PROFORM'!$B$2:$AT$2,0)+1,0),"")</f>
        <v/>
      </c>
      <c r="J450" s="25" t="str">
        <f>IFERROR(VLOOKUP($A450,'TD SOP+PROFORM'!$A$5:$AD$750,MATCH(J$4,'TD SOP+PROFORM'!$B$2:$AT$2,0)+1,0),"")</f>
        <v/>
      </c>
      <c r="K450" s="26" t="str">
        <f t="shared" si="95"/>
        <v/>
      </c>
      <c r="L450" s="25" t="str">
        <f>IFERROR(VLOOKUP($A450,'TD SOP+PROFORM'!$A$5:$AD$750,MATCH(L$4,'TD SOP+PROFORM'!$B$2:$AT$2,0)+1,0),"")</f>
        <v/>
      </c>
      <c r="M450" s="25" t="str">
        <f>IFERROR(VLOOKUP($A450,'TD SOP+PROFORM'!$A$5:$AD$750,MATCH(M$4,'TD SOP+PROFORM'!$B$2:$AT$2,0)+1,0),"")</f>
        <v/>
      </c>
      <c r="N450" s="26" t="str">
        <f t="shared" si="96"/>
        <v/>
      </c>
      <c r="O450" s="25">
        <f>IFERROR(VLOOKUP($A450,'TD SOP+PROFORM'!$A$5:$AD$750,MATCH(O$4,'TD SOP+PROFORM'!$B$2:$AD$2,0)+1,0),0)+IFERROR(VLOOKUP($A450,'TD SOP+PROFORM'!$A$5:$AD$750,MATCH(O$2,'TD SOP+PROFORM'!$B$2:$AD$2,0)+1,0),0)</f>
        <v>0</v>
      </c>
      <c r="P450" s="25">
        <f>IFERROR(VLOOKUP($A450,'TD SOP+PROFORM'!$A$5:$AD$750,MATCH(P$4,'TD SOP+PROFORM'!$B$2:$AD$2,0)+1,0),0)+IFERROR(VLOOKUP($A450,'TD SOP+PROFORM'!$A$5:$AD$750,MATCH(P$2,'TD SOP+PROFORM'!$B$2:$AD$2,0)+1,0),0)</f>
        <v>0</v>
      </c>
      <c r="Q450" s="26" t="str">
        <f t="shared" si="97"/>
        <v/>
      </c>
      <c r="R450" s="25">
        <f>IFERROR(VLOOKUP($A450,'TD SOP+PROFORM'!$A$5:$AD$750,MATCH(R$4,'TD SOP+PROFORM'!$B$2:$AD$2,0)+1,0),0)+IFERROR(VLOOKUP($A450,'TD SOP+PROFORM'!$A$5:$AD$750,MATCH(R$2,'TD SOP+PROFORM'!$B$2:$AD$2,0)+1,0),0)</f>
        <v>0</v>
      </c>
      <c r="S450" s="25">
        <f>IFERROR(VLOOKUP($A450,'TD SOP+PROFORM'!$A$5:$AD$750,MATCH(S$4,'TD SOP+PROFORM'!$B$2:$AD$2,0)+1,0),0)+IFERROR(VLOOKUP($A450,'TD SOP+PROFORM'!$A$5:$AD$750,MATCH(S$2,'TD SOP+PROFORM'!$B$2:$AD$2,0)+1,0),0)</f>
        <v>0</v>
      </c>
      <c r="T450" s="26" t="str">
        <f t="shared" si="98"/>
        <v/>
      </c>
      <c r="U450" s="25">
        <f>IFERROR(VLOOKUP($A450,'TD SOP+PROFORM'!$A$5:$AD$750,MATCH(U$4,'TD SOP+PROFORM'!$B$2:$AD$2,0)+1,0),0)+IFERROR(VLOOKUP($A450,'TD SOP+PROFORM'!$A$5:$AD$750,MATCH(U$2,'TD SOP+PROFORM'!$B$2:$AD$2,0)+1,0),0)</f>
        <v>0</v>
      </c>
      <c r="V450" s="25">
        <f>IFERROR(VLOOKUP($A450,'TD SOP+PROFORM'!$A$5:$AD$750,MATCH(V$4,'TD SOP+PROFORM'!$B$2:$AD$2,0)+1,0),0)+IFERROR(VLOOKUP($A450,'TD SOP+PROFORM'!$A$5:$AD$750,MATCH(V$2,'TD SOP+PROFORM'!$B$2:$AD$2,0)+1,0),0)</f>
        <v>0</v>
      </c>
      <c r="W450" s="26" t="str">
        <f t="shared" si="99"/>
        <v/>
      </c>
      <c r="X450" s="25">
        <f>IFERROR(VLOOKUP($A450,'TD SOP+PROFORM'!$A$5:$AD$750,MATCH(X$4,'TD SOP+PROFORM'!$B$2:$AD$2,0)+1,0),0)+IFERROR(VLOOKUP($A450,'TD SOP+PROFORM'!$A$5:$AD$750,MATCH(X$2,'TD SOP+PROFORM'!$B$2:$AD$2,0)+1,0),0)</f>
        <v>0</v>
      </c>
      <c r="Y450" s="25">
        <f>IFERROR(VLOOKUP($A450,'TD SOP+PROFORM'!$A$5:$AD$750,MATCH(Y$4,'TD SOP+PROFORM'!$B$2:$AD$2,0)+1,0),0)+IFERROR(VLOOKUP($A450,'TD SOP+PROFORM'!$A$5:$AD$750,MATCH(Y$2,'TD SOP+PROFORM'!$B$2:$AD$2,0)+1,0),0)</f>
        <v>0</v>
      </c>
      <c r="Z450" s="26" t="str">
        <f t="shared" si="100"/>
        <v/>
      </c>
      <c r="AA450" s="25">
        <f>IFERROR(VLOOKUP($A450,'TD SOP+PROFORM'!$A$5:$AD$750,MATCH(AA$4,'TD SOP+PROFORM'!$B$2:$AD$2,0)+1,0),0)+IFERROR(VLOOKUP($A450,'TD SOP+PROFORM'!$A$5:$AD$750,MATCH(AA$2,'TD SOP+PROFORM'!$B$2:$AD$2,0)+1,0),0)</f>
        <v>0</v>
      </c>
      <c r="AB450" s="25">
        <f>IFERROR(VLOOKUP($A450,'TD SOP+PROFORM'!$A$5:$AD$750,MATCH(AB$4,'TD SOP+PROFORM'!$B$2:$AD$2,0)+1,0),0)+IFERROR(VLOOKUP($A450,'TD SOP+PROFORM'!$A$5:$AD$750,MATCH(AB$2,'TD SOP+PROFORM'!$B$2:$AD$2,0)+1,0),0)</f>
        <v>0</v>
      </c>
      <c r="AC450" s="26" t="str">
        <f t="shared" si="101"/>
        <v/>
      </c>
      <c r="AD450" s="25">
        <f>IFERROR(VLOOKUP($A450,'TD SOP+PROFORM'!$A$5:$AD$750,MATCH(AD$4,'TD SOP+PROFORM'!$B$2:$AD$2,0)+1,0),0)+IFERROR(VLOOKUP($A450,'TD SOP+PROFORM'!$A$5:$AD$750,MATCH(AD$2,'TD SOP+PROFORM'!$B$2:$AD$2,0)+1,0),0)</f>
        <v>0</v>
      </c>
      <c r="AE450" s="25">
        <f>IFERROR(VLOOKUP($A450,'TD SOP+PROFORM'!$A$5:$AD$750,MATCH(AE$4,'TD SOP+PROFORM'!$B$2:$AD$2,0)+1,0),0)+IFERROR(VLOOKUP($A450,'TD SOP+PROFORM'!$A$5:$AD$750,MATCH(AE$2,'TD SOP+PROFORM'!$B$2:$AD$2,0)+1,0),0)</f>
        <v>0</v>
      </c>
      <c r="AF450" s="26" t="str">
        <f t="shared" si="102"/>
        <v/>
      </c>
      <c r="AG450" s="25">
        <f>IFERROR(VLOOKUP($A450,'TD SOP+PROFORM'!$A$5:$AD$750,MATCH(AG$4,'TD SOP+PROFORM'!$B$2:$AD$2,0)+1,0),0)+IFERROR(VLOOKUP($A450,'TD SOP+PROFORM'!$A$5:$AD$750,MATCH(AG$2,'TD SOP+PROFORM'!$B$2:$AD$2,0)+1,0),0)</f>
        <v>0</v>
      </c>
      <c r="AH450" s="25">
        <f>IFERROR(VLOOKUP($A450,'TD SOP+PROFORM'!$A$5:$AD$750,MATCH(AH$4,'TD SOP+PROFORM'!$B$2:$AD$2,0)+1,0),0)+IFERROR(VLOOKUP($A450,'TD SOP+PROFORM'!$A$5:$AD$750,MATCH(AH$2,'TD SOP+PROFORM'!$B$2:$AD$2,0)+1,0),0)</f>
        <v>0</v>
      </c>
      <c r="AI450" s="26" t="str">
        <f t="shared" si="103"/>
        <v/>
      </c>
      <c r="AJ450" s="25">
        <f>IFERROR(VLOOKUP($A450,'TD SOP+PROFORM'!$A$5:$AD$750,MATCH(AJ$4,'TD SOP+PROFORM'!$B$2:$AD$2,0)+1,0),0)+IFERROR(VLOOKUP($A450,'TD SOP+PROFORM'!$A$5:$AD$750,MATCH(AJ$2,'TD SOP+PROFORM'!$B$2:$AD$2,0)+1,0),0)</f>
        <v>0</v>
      </c>
      <c r="AK450" s="25">
        <f>IFERROR(VLOOKUP($A450,'TD SOP+PROFORM'!$A$5:$AD$750,MATCH(AK$4,'TD SOP+PROFORM'!$B$2:$AD$2,0)+1,0),0)+IFERROR(VLOOKUP($A450,'TD SOP+PROFORM'!$A$5:$AD$750,MATCH(AK$2,'TD SOP+PROFORM'!$B$2:$AD$2,0)+1,0),0)</f>
        <v>0</v>
      </c>
      <c r="AL450" s="26" t="str">
        <f t="shared" si="104"/>
        <v/>
      </c>
      <c r="AM450" s="25">
        <f t="shared" si="106"/>
        <v>0</v>
      </c>
      <c r="AN450" s="25">
        <f t="shared" si="106"/>
        <v>0</v>
      </c>
      <c r="AO450" s="26" t="str">
        <f t="shared" si="105"/>
        <v/>
      </c>
    </row>
    <row r="451" spans="1:41" x14ac:dyDescent="0.35">
      <c r="A451" s="24">
        <f>IF(AND('TD SOP+PROFORM'!A448&lt;&gt;"",'TD SOP+PROFORM'!A448&lt;&gt;"TOTAL"),'TD SOP+PROFORM'!A448,0)</f>
        <v>0</v>
      </c>
      <c r="C451" s="25" t="str">
        <f>IFERROR(VLOOKUP($A451,'TD SOP+PROFORM'!$A$5:$AD$750,MATCH(C$4,'TD SOP+PROFORM'!$B$2:$AT$2,0)+1,0),"")</f>
        <v/>
      </c>
      <c r="D451" s="25" t="str">
        <f>IFERROR(VLOOKUP($A451,'TD SOP+PROFORM'!$A$5:$AD$750,MATCH(D$4,'TD SOP+PROFORM'!$B$2:$AT$2,0)+1,0),"")</f>
        <v/>
      </c>
      <c r="E451" s="26" t="str">
        <f t="shared" si="93"/>
        <v/>
      </c>
      <c r="F451" s="25" t="str">
        <f>IFERROR(VLOOKUP($A451,'TD SOP+PROFORM'!$A$5:$AD$750,MATCH(F$4,'TD SOP+PROFORM'!$B$2:$AT$2,0)+1,0),"")</f>
        <v/>
      </c>
      <c r="G451" s="25" t="str">
        <f>IFERROR(VLOOKUP($A451,'TD SOP+PROFORM'!$A$5:$AD$750,MATCH(G$4,'TD SOP+PROFORM'!$B$2:$AT$2,0)+1,0),"")</f>
        <v/>
      </c>
      <c r="H451" s="26" t="str">
        <f t="shared" si="94"/>
        <v/>
      </c>
      <c r="I451" s="25" t="str">
        <f>IFERROR(VLOOKUP($A451,'TD SOP+PROFORM'!$A$5:$AD$750,MATCH(I$4,'TD SOP+PROFORM'!$B$2:$AT$2,0)+1,0),"")</f>
        <v/>
      </c>
      <c r="J451" s="25" t="str">
        <f>IFERROR(VLOOKUP($A451,'TD SOP+PROFORM'!$A$5:$AD$750,MATCH(J$4,'TD SOP+PROFORM'!$B$2:$AT$2,0)+1,0),"")</f>
        <v/>
      </c>
      <c r="K451" s="26" t="str">
        <f t="shared" si="95"/>
        <v/>
      </c>
      <c r="L451" s="25" t="str">
        <f>IFERROR(VLOOKUP($A451,'TD SOP+PROFORM'!$A$5:$AD$750,MATCH(L$4,'TD SOP+PROFORM'!$B$2:$AT$2,0)+1,0),"")</f>
        <v/>
      </c>
      <c r="M451" s="25" t="str">
        <f>IFERROR(VLOOKUP($A451,'TD SOP+PROFORM'!$A$5:$AD$750,MATCH(M$4,'TD SOP+PROFORM'!$B$2:$AT$2,0)+1,0),"")</f>
        <v/>
      </c>
      <c r="N451" s="26" t="str">
        <f t="shared" si="96"/>
        <v/>
      </c>
      <c r="O451" s="25">
        <f>IFERROR(VLOOKUP($A451,'TD SOP+PROFORM'!$A$5:$AD$750,MATCH(O$4,'TD SOP+PROFORM'!$B$2:$AD$2,0)+1,0),0)+IFERROR(VLOOKUP($A451,'TD SOP+PROFORM'!$A$5:$AD$750,MATCH(O$2,'TD SOP+PROFORM'!$B$2:$AD$2,0)+1,0),0)</f>
        <v>0</v>
      </c>
      <c r="P451" s="25">
        <f>IFERROR(VLOOKUP($A451,'TD SOP+PROFORM'!$A$5:$AD$750,MATCH(P$4,'TD SOP+PROFORM'!$B$2:$AD$2,0)+1,0),0)+IFERROR(VLOOKUP($A451,'TD SOP+PROFORM'!$A$5:$AD$750,MATCH(P$2,'TD SOP+PROFORM'!$B$2:$AD$2,0)+1,0),0)</f>
        <v>0</v>
      </c>
      <c r="Q451" s="26" t="str">
        <f t="shared" si="97"/>
        <v/>
      </c>
      <c r="R451" s="25">
        <f>IFERROR(VLOOKUP($A451,'TD SOP+PROFORM'!$A$5:$AD$750,MATCH(R$4,'TD SOP+PROFORM'!$B$2:$AD$2,0)+1,0),0)+IFERROR(VLOOKUP($A451,'TD SOP+PROFORM'!$A$5:$AD$750,MATCH(R$2,'TD SOP+PROFORM'!$B$2:$AD$2,0)+1,0),0)</f>
        <v>0</v>
      </c>
      <c r="S451" s="25">
        <f>IFERROR(VLOOKUP($A451,'TD SOP+PROFORM'!$A$5:$AD$750,MATCH(S$4,'TD SOP+PROFORM'!$B$2:$AD$2,0)+1,0),0)+IFERROR(VLOOKUP($A451,'TD SOP+PROFORM'!$A$5:$AD$750,MATCH(S$2,'TD SOP+PROFORM'!$B$2:$AD$2,0)+1,0),0)</f>
        <v>0</v>
      </c>
      <c r="T451" s="26" t="str">
        <f t="shared" si="98"/>
        <v/>
      </c>
      <c r="U451" s="25">
        <f>IFERROR(VLOOKUP($A451,'TD SOP+PROFORM'!$A$5:$AD$750,MATCH(U$4,'TD SOP+PROFORM'!$B$2:$AD$2,0)+1,0),0)+IFERROR(VLOOKUP($A451,'TD SOP+PROFORM'!$A$5:$AD$750,MATCH(U$2,'TD SOP+PROFORM'!$B$2:$AD$2,0)+1,0),0)</f>
        <v>0</v>
      </c>
      <c r="V451" s="25">
        <f>IFERROR(VLOOKUP($A451,'TD SOP+PROFORM'!$A$5:$AD$750,MATCH(V$4,'TD SOP+PROFORM'!$B$2:$AD$2,0)+1,0),0)+IFERROR(VLOOKUP($A451,'TD SOP+PROFORM'!$A$5:$AD$750,MATCH(V$2,'TD SOP+PROFORM'!$B$2:$AD$2,0)+1,0),0)</f>
        <v>0</v>
      </c>
      <c r="W451" s="26" t="str">
        <f t="shared" si="99"/>
        <v/>
      </c>
      <c r="X451" s="25">
        <f>IFERROR(VLOOKUP($A451,'TD SOP+PROFORM'!$A$5:$AD$750,MATCH(X$4,'TD SOP+PROFORM'!$B$2:$AD$2,0)+1,0),0)+IFERROR(VLOOKUP($A451,'TD SOP+PROFORM'!$A$5:$AD$750,MATCH(X$2,'TD SOP+PROFORM'!$B$2:$AD$2,0)+1,0),0)</f>
        <v>0</v>
      </c>
      <c r="Y451" s="25">
        <f>IFERROR(VLOOKUP($A451,'TD SOP+PROFORM'!$A$5:$AD$750,MATCH(Y$4,'TD SOP+PROFORM'!$B$2:$AD$2,0)+1,0),0)+IFERROR(VLOOKUP($A451,'TD SOP+PROFORM'!$A$5:$AD$750,MATCH(Y$2,'TD SOP+PROFORM'!$B$2:$AD$2,0)+1,0),0)</f>
        <v>0</v>
      </c>
      <c r="Z451" s="26" t="str">
        <f t="shared" si="100"/>
        <v/>
      </c>
      <c r="AA451" s="25">
        <f>IFERROR(VLOOKUP($A451,'TD SOP+PROFORM'!$A$5:$AD$750,MATCH(AA$4,'TD SOP+PROFORM'!$B$2:$AD$2,0)+1,0),0)+IFERROR(VLOOKUP($A451,'TD SOP+PROFORM'!$A$5:$AD$750,MATCH(AA$2,'TD SOP+PROFORM'!$B$2:$AD$2,0)+1,0),0)</f>
        <v>0</v>
      </c>
      <c r="AB451" s="25">
        <f>IFERROR(VLOOKUP($A451,'TD SOP+PROFORM'!$A$5:$AD$750,MATCH(AB$4,'TD SOP+PROFORM'!$B$2:$AD$2,0)+1,0),0)+IFERROR(VLOOKUP($A451,'TD SOP+PROFORM'!$A$5:$AD$750,MATCH(AB$2,'TD SOP+PROFORM'!$B$2:$AD$2,0)+1,0),0)</f>
        <v>0</v>
      </c>
      <c r="AC451" s="26" t="str">
        <f t="shared" si="101"/>
        <v/>
      </c>
      <c r="AD451" s="25">
        <f>IFERROR(VLOOKUP($A451,'TD SOP+PROFORM'!$A$5:$AD$750,MATCH(AD$4,'TD SOP+PROFORM'!$B$2:$AD$2,0)+1,0),0)+IFERROR(VLOOKUP($A451,'TD SOP+PROFORM'!$A$5:$AD$750,MATCH(AD$2,'TD SOP+PROFORM'!$B$2:$AD$2,0)+1,0),0)</f>
        <v>0</v>
      </c>
      <c r="AE451" s="25">
        <f>IFERROR(VLOOKUP($A451,'TD SOP+PROFORM'!$A$5:$AD$750,MATCH(AE$4,'TD SOP+PROFORM'!$B$2:$AD$2,0)+1,0),0)+IFERROR(VLOOKUP($A451,'TD SOP+PROFORM'!$A$5:$AD$750,MATCH(AE$2,'TD SOP+PROFORM'!$B$2:$AD$2,0)+1,0),0)</f>
        <v>0</v>
      </c>
      <c r="AF451" s="26" t="str">
        <f t="shared" si="102"/>
        <v/>
      </c>
      <c r="AG451" s="25">
        <f>IFERROR(VLOOKUP($A451,'TD SOP+PROFORM'!$A$5:$AD$750,MATCH(AG$4,'TD SOP+PROFORM'!$B$2:$AD$2,0)+1,0),0)+IFERROR(VLOOKUP($A451,'TD SOP+PROFORM'!$A$5:$AD$750,MATCH(AG$2,'TD SOP+PROFORM'!$B$2:$AD$2,0)+1,0),0)</f>
        <v>0</v>
      </c>
      <c r="AH451" s="25">
        <f>IFERROR(VLOOKUP($A451,'TD SOP+PROFORM'!$A$5:$AD$750,MATCH(AH$4,'TD SOP+PROFORM'!$B$2:$AD$2,0)+1,0),0)+IFERROR(VLOOKUP($A451,'TD SOP+PROFORM'!$A$5:$AD$750,MATCH(AH$2,'TD SOP+PROFORM'!$B$2:$AD$2,0)+1,0),0)</f>
        <v>0</v>
      </c>
      <c r="AI451" s="26" t="str">
        <f t="shared" si="103"/>
        <v/>
      </c>
      <c r="AJ451" s="25">
        <f>IFERROR(VLOOKUP($A451,'TD SOP+PROFORM'!$A$5:$AD$750,MATCH(AJ$4,'TD SOP+PROFORM'!$B$2:$AD$2,0)+1,0),0)+IFERROR(VLOOKUP($A451,'TD SOP+PROFORM'!$A$5:$AD$750,MATCH(AJ$2,'TD SOP+PROFORM'!$B$2:$AD$2,0)+1,0),0)</f>
        <v>0</v>
      </c>
      <c r="AK451" s="25">
        <f>IFERROR(VLOOKUP($A451,'TD SOP+PROFORM'!$A$5:$AD$750,MATCH(AK$4,'TD SOP+PROFORM'!$B$2:$AD$2,0)+1,0),0)+IFERROR(VLOOKUP($A451,'TD SOP+PROFORM'!$A$5:$AD$750,MATCH(AK$2,'TD SOP+PROFORM'!$B$2:$AD$2,0)+1,0),0)</f>
        <v>0</v>
      </c>
      <c r="AL451" s="26" t="str">
        <f t="shared" si="104"/>
        <v/>
      </c>
      <c r="AM451" s="25">
        <f t="shared" si="106"/>
        <v>0</v>
      </c>
      <c r="AN451" s="25">
        <f t="shared" si="106"/>
        <v>0</v>
      </c>
      <c r="AO451" s="26" t="str">
        <f t="shared" si="105"/>
        <v/>
      </c>
    </row>
    <row r="452" spans="1:41" x14ac:dyDescent="0.35">
      <c r="A452" s="24">
        <f>IF(AND('TD SOP+PROFORM'!A449&lt;&gt;"",'TD SOP+PROFORM'!A449&lt;&gt;"TOTAL"),'TD SOP+PROFORM'!A449,0)</f>
        <v>0</v>
      </c>
      <c r="C452" s="25" t="str">
        <f>IFERROR(VLOOKUP($A452,'TD SOP+PROFORM'!$A$5:$AD$750,MATCH(C$4,'TD SOP+PROFORM'!$B$2:$AT$2,0)+1,0),"")</f>
        <v/>
      </c>
      <c r="D452" s="25" t="str">
        <f>IFERROR(VLOOKUP($A452,'TD SOP+PROFORM'!$A$5:$AD$750,MATCH(D$4,'TD SOP+PROFORM'!$B$2:$AT$2,0)+1,0),"")</f>
        <v/>
      </c>
      <c r="E452" s="26" t="str">
        <f t="shared" si="93"/>
        <v/>
      </c>
      <c r="F452" s="25" t="str">
        <f>IFERROR(VLOOKUP($A452,'TD SOP+PROFORM'!$A$5:$AD$750,MATCH(F$4,'TD SOP+PROFORM'!$B$2:$AT$2,0)+1,0),"")</f>
        <v/>
      </c>
      <c r="G452" s="25" t="str">
        <f>IFERROR(VLOOKUP($A452,'TD SOP+PROFORM'!$A$5:$AD$750,MATCH(G$4,'TD SOP+PROFORM'!$B$2:$AT$2,0)+1,0),"")</f>
        <v/>
      </c>
      <c r="H452" s="26" t="str">
        <f t="shared" si="94"/>
        <v/>
      </c>
      <c r="I452" s="25" t="str">
        <f>IFERROR(VLOOKUP($A452,'TD SOP+PROFORM'!$A$5:$AD$750,MATCH(I$4,'TD SOP+PROFORM'!$B$2:$AT$2,0)+1,0),"")</f>
        <v/>
      </c>
      <c r="J452" s="25" t="str">
        <f>IFERROR(VLOOKUP($A452,'TD SOP+PROFORM'!$A$5:$AD$750,MATCH(J$4,'TD SOP+PROFORM'!$B$2:$AT$2,0)+1,0),"")</f>
        <v/>
      </c>
      <c r="K452" s="26" t="str">
        <f t="shared" si="95"/>
        <v/>
      </c>
      <c r="L452" s="25" t="str">
        <f>IFERROR(VLOOKUP($A452,'TD SOP+PROFORM'!$A$5:$AD$750,MATCH(L$4,'TD SOP+PROFORM'!$B$2:$AT$2,0)+1,0),"")</f>
        <v/>
      </c>
      <c r="M452" s="25" t="str">
        <f>IFERROR(VLOOKUP($A452,'TD SOP+PROFORM'!$A$5:$AD$750,MATCH(M$4,'TD SOP+PROFORM'!$B$2:$AT$2,0)+1,0),"")</f>
        <v/>
      </c>
      <c r="N452" s="26" t="str">
        <f t="shared" si="96"/>
        <v/>
      </c>
      <c r="O452" s="25">
        <f>IFERROR(VLOOKUP($A452,'TD SOP+PROFORM'!$A$5:$AD$750,MATCH(O$4,'TD SOP+PROFORM'!$B$2:$AD$2,0)+1,0),0)+IFERROR(VLOOKUP($A452,'TD SOP+PROFORM'!$A$5:$AD$750,MATCH(O$2,'TD SOP+PROFORM'!$B$2:$AD$2,0)+1,0),0)</f>
        <v>0</v>
      </c>
      <c r="P452" s="25">
        <f>IFERROR(VLOOKUP($A452,'TD SOP+PROFORM'!$A$5:$AD$750,MATCH(P$4,'TD SOP+PROFORM'!$B$2:$AD$2,0)+1,0),0)+IFERROR(VLOOKUP($A452,'TD SOP+PROFORM'!$A$5:$AD$750,MATCH(P$2,'TD SOP+PROFORM'!$B$2:$AD$2,0)+1,0),0)</f>
        <v>0</v>
      </c>
      <c r="Q452" s="26" t="str">
        <f t="shared" si="97"/>
        <v/>
      </c>
      <c r="R452" s="25">
        <f>IFERROR(VLOOKUP($A452,'TD SOP+PROFORM'!$A$5:$AD$750,MATCH(R$4,'TD SOP+PROFORM'!$B$2:$AD$2,0)+1,0),0)+IFERROR(VLOOKUP($A452,'TD SOP+PROFORM'!$A$5:$AD$750,MATCH(R$2,'TD SOP+PROFORM'!$B$2:$AD$2,0)+1,0),0)</f>
        <v>0</v>
      </c>
      <c r="S452" s="25">
        <f>IFERROR(VLOOKUP($A452,'TD SOP+PROFORM'!$A$5:$AD$750,MATCH(S$4,'TD SOP+PROFORM'!$B$2:$AD$2,0)+1,0),0)+IFERROR(VLOOKUP($A452,'TD SOP+PROFORM'!$A$5:$AD$750,MATCH(S$2,'TD SOP+PROFORM'!$B$2:$AD$2,0)+1,0),0)</f>
        <v>0</v>
      </c>
      <c r="T452" s="26" t="str">
        <f t="shared" si="98"/>
        <v/>
      </c>
      <c r="U452" s="25">
        <f>IFERROR(VLOOKUP($A452,'TD SOP+PROFORM'!$A$5:$AD$750,MATCH(U$4,'TD SOP+PROFORM'!$B$2:$AD$2,0)+1,0),0)+IFERROR(VLOOKUP($A452,'TD SOP+PROFORM'!$A$5:$AD$750,MATCH(U$2,'TD SOP+PROFORM'!$B$2:$AD$2,0)+1,0),0)</f>
        <v>0</v>
      </c>
      <c r="V452" s="25">
        <f>IFERROR(VLOOKUP($A452,'TD SOP+PROFORM'!$A$5:$AD$750,MATCH(V$4,'TD SOP+PROFORM'!$B$2:$AD$2,0)+1,0),0)+IFERROR(VLOOKUP($A452,'TD SOP+PROFORM'!$A$5:$AD$750,MATCH(V$2,'TD SOP+PROFORM'!$B$2:$AD$2,0)+1,0),0)</f>
        <v>0</v>
      </c>
      <c r="W452" s="26" t="str">
        <f t="shared" si="99"/>
        <v/>
      </c>
      <c r="X452" s="25">
        <f>IFERROR(VLOOKUP($A452,'TD SOP+PROFORM'!$A$5:$AD$750,MATCH(X$4,'TD SOP+PROFORM'!$B$2:$AD$2,0)+1,0),0)+IFERROR(VLOOKUP($A452,'TD SOP+PROFORM'!$A$5:$AD$750,MATCH(X$2,'TD SOP+PROFORM'!$B$2:$AD$2,0)+1,0),0)</f>
        <v>0</v>
      </c>
      <c r="Y452" s="25">
        <f>IFERROR(VLOOKUP($A452,'TD SOP+PROFORM'!$A$5:$AD$750,MATCH(Y$4,'TD SOP+PROFORM'!$B$2:$AD$2,0)+1,0),0)+IFERROR(VLOOKUP($A452,'TD SOP+PROFORM'!$A$5:$AD$750,MATCH(Y$2,'TD SOP+PROFORM'!$B$2:$AD$2,0)+1,0),0)</f>
        <v>0</v>
      </c>
      <c r="Z452" s="26" t="str">
        <f t="shared" si="100"/>
        <v/>
      </c>
      <c r="AA452" s="25">
        <f>IFERROR(VLOOKUP($A452,'TD SOP+PROFORM'!$A$5:$AD$750,MATCH(AA$4,'TD SOP+PROFORM'!$B$2:$AD$2,0)+1,0),0)+IFERROR(VLOOKUP($A452,'TD SOP+PROFORM'!$A$5:$AD$750,MATCH(AA$2,'TD SOP+PROFORM'!$B$2:$AD$2,0)+1,0),0)</f>
        <v>0</v>
      </c>
      <c r="AB452" s="25">
        <f>IFERROR(VLOOKUP($A452,'TD SOP+PROFORM'!$A$5:$AD$750,MATCH(AB$4,'TD SOP+PROFORM'!$B$2:$AD$2,0)+1,0),0)+IFERROR(VLOOKUP($A452,'TD SOP+PROFORM'!$A$5:$AD$750,MATCH(AB$2,'TD SOP+PROFORM'!$B$2:$AD$2,0)+1,0),0)</f>
        <v>0</v>
      </c>
      <c r="AC452" s="26" t="str">
        <f t="shared" si="101"/>
        <v/>
      </c>
      <c r="AD452" s="25">
        <f>IFERROR(VLOOKUP($A452,'TD SOP+PROFORM'!$A$5:$AD$750,MATCH(AD$4,'TD SOP+PROFORM'!$B$2:$AD$2,0)+1,0),0)+IFERROR(VLOOKUP($A452,'TD SOP+PROFORM'!$A$5:$AD$750,MATCH(AD$2,'TD SOP+PROFORM'!$B$2:$AD$2,0)+1,0),0)</f>
        <v>0</v>
      </c>
      <c r="AE452" s="25">
        <f>IFERROR(VLOOKUP($A452,'TD SOP+PROFORM'!$A$5:$AD$750,MATCH(AE$4,'TD SOP+PROFORM'!$B$2:$AD$2,0)+1,0),0)+IFERROR(VLOOKUP($A452,'TD SOP+PROFORM'!$A$5:$AD$750,MATCH(AE$2,'TD SOP+PROFORM'!$B$2:$AD$2,0)+1,0),0)</f>
        <v>0</v>
      </c>
      <c r="AF452" s="26" t="str">
        <f t="shared" si="102"/>
        <v/>
      </c>
      <c r="AG452" s="25">
        <f>IFERROR(VLOOKUP($A452,'TD SOP+PROFORM'!$A$5:$AD$750,MATCH(AG$4,'TD SOP+PROFORM'!$B$2:$AD$2,0)+1,0),0)+IFERROR(VLOOKUP($A452,'TD SOP+PROFORM'!$A$5:$AD$750,MATCH(AG$2,'TD SOP+PROFORM'!$B$2:$AD$2,0)+1,0),0)</f>
        <v>0</v>
      </c>
      <c r="AH452" s="25">
        <f>IFERROR(VLOOKUP($A452,'TD SOP+PROFORM'!$A$5:$AD$750,MATCH(AH$4,'TD SOP+PROFORM'!$B$2:$AD$2,0)+1,0),0)+IFERROR(VLOOKUP($A452,'TD SOP+PROFORM'!$A$5:$AD$750,MATCH(AH$2,'TD SOP+PROFORM'!$B$2:$AD$2,0)+1,0),0)</f>
        <v>0</v>
      </c>
      <c r="AI452" s="26" t="str">
        <f t="shared" si="103"/>
        <v/>
      </c>
      <c r="AJ452" s="25">
        <f>IFERROR(VLOOKUP($A452,'TD SOP+PROFORM'!$A$5:$AD$750,MATCH(AJ$4,'TD SOP+PROFORM'!$B$2:$AD$2,0)+1,0),0)+IFERROR(VLOOKUP($A452,'TD SOP+PROFORM'!$A$5:$AD$750,MATCH(AJ$2,'TD SOP+PROFORM'!$B$2:$AD$2,0)+1,0),0)</f>
        <v>0</v>
      </c>
      <c r="AK452" s="25">
        <f>IFERROR(VLOOKUP($A452,'TD SOP+PROFORM'!$A$5:$AD$750,MATCH(AK$4,'TD SOP+PROFORM'!$B$2:$AD$2,0)+1,0),0)+IFERROR(VLOOKUP($A452,'TD SOP+PROFORM'!$A$5:$AD$750,MATCH(AK$2,'TD SOP+PROFORM'!$B$2:$AD$2,0)+1,0),0)</f>
        <v>0</v>
      </c>
      <c r="AL452" s="26" t="str">
        <f t="shared" si="104"/>
        <v/>
      </c>
      <c r="AM452" s="25">
        <f t="shared" si="106"/>
        <v>0</v>
      </c>
      <c r="AN452" s="25">
        <f t="shared" si="106"/>
        <v>0</v>
      </c>
      <c r="AO452" s="26" t="str">
        <f t="shared" si="105"/>
        <v/>
      </c>
    </row>
    <row r="453" spans="1:41" x14ac:dyDescent="0.35">
      <c r="A453" s="24">
        <f>IF(AND('TD SOP+PROFORM'!A450&lt;&gt;"",'TD SOP+PROFORM'!A450&lt;&gt;"TOTAL"),'TD SOP+PROFORM'!A450,0)</f>
        <v>0</v>
      </c>
      <c r="C453" s="25" t="str">
        <f>IFERROR(VLOOKUP($A453,'TD SOP+PROFORM'!$A$5:$AD$750,MATCH(C$4,'TD SOP+PROFORM'!$B$2:$AT$2,0)+1,0),"")</f>
        <v/>
      </c>
      <c r="D453" s="25" t="str">
        <f>IFERROR(VLOOKUP($A453,'TD SOP+PROFORM'!$A$5:$AD$750,MATCH(D$4,'TD SOP+PROFORM'!$B$2:$AT$2,0)+1,0),"")</f>
        <v/>
      </c>
      <c r="E453" s="26" t="str">
        <f t="shared" si="93"/>
        <v/>
      </c>
      <c r="F453" s="25" t="str">
        <f>IFERROR(VLOOKUP($A453,'TD SOP+PROFORM'!$A$5:$AD$750,MATCH(F$4,'TD SOP+PROFORM'!$B$2:$AT$2,0)+1,0),"")</f>
        <v/>
      </c>
      <c r="G453" s="25" t="str">
        <f>IFERROR(VLOOKUP($A453,'TD SOP+PROFORM'!$A$5:$AD$750,MATCH(G$4,'TD SOP+PROFORM'!$B$2:$AT$2,0)+1,0),"")</f>
        <v/>
      </c>
      <c r="H453" s="26" t="str">
        <f t="shared" si="94"/>
        <v/>
      </c>
      <c r="I453" s="25" t="str">
        <f>IFERROR(VLOOKUP($A453,'TD SOP+PROFORM'!$A$5:$AD$750,MATCH(I$4,'TD SOP+PROFORM'!$B$2:$AT$2,0)+1,0),"")</f>
        <v/>
      </c>
      <c r="J453" s="25" t="str">
        <f>IFERROR(VLOOKUP($A453,'TD SOP+PROFORM'!$A$5:$AD$750,MATCH(J$4,'TD SOP+PROFORM'!$B$2:$AT$2,0)+1,0),"")</f>
        <v/>
      </c>
      <c r="K453" s="26" t="str">
        <f t="shared" si="95"/>
        <v/>
      </c>
      <c r="L453" s="25" t="str">
        <f>IFERROR(VLOOKUP($A453,'TD SOP+PROFORM'!$A$5:$AD$750,MATCH(L$4,'TD SOP+PROFORM'!$B$2:$AT$2,0)+1,0),"")</f>
        <v/>
      </c>
      <c r="M453" s="25" t="str">
        <f>IFERROR(VLOOKUP($A453,'TD SOP+PROFORM'!$A$5:$AD$750,MATCH(M$4,'TD SOP+PROFORM'!$B$2:$AT$2,0)+1,0),"")</f>
        <v/>
      </c>
      <c r="N453" s="26" t="str">
        <f t="shared" si="96"/>
        <v/>
      </c>
      <c r="O453" s="25">
        <f>IFERROR(VLOOKUP($A453,'TD SOP+PROFORM'!$A$5:$AD$750,MATCH(O$4,'TD SOP+PROFORM'!$B$2:$AD$2,0)+1,0),0)+IFERROR(VLOOKUP($A453,'TD SOP+PROFORM'!$A$5:$AD$750,MATCH(O$2,'TD SOP+PROFORM'!$B$2:$AD$2,0)+1,0),0)</f>
        <v>0</v>
      </c>
      <c r="P453" s="25">
        <f>IFERROR(VLOOKUP($A453,'TD SOP+PROFORM'!$A$5:$AD$750,MATCH(P$4,'TD SOP+PROFORM'!$B$2:$AD$2,0)+1,0),0)+IFERROR(VLOOKUP($A453,'TD SOP+PROFORM'!$A$5:$AD$750,MATCH(P$2,'TD SOP+PROFORM'!$B$2:$AD$2,0)+1,0),0)</f>
        <v>0</v>
      </c>
      <c r="Q453" s="26" t="str">
        <f t="shared" si="97"/>
        <v/>
      </c>
      <c r="R453" s="25">
        <f>IFERROR(VLOOKUP($A453,'TD SOP+PROFORM'!$A$5:$AD$750,MATCH(R$4,'TD SOP+PROFORM'!$B$2:$AD$2,0)+1,0),0)+IFERROR(VLOOKUP($A453,'TD SOP+PROFORM'!$A$5:$AD$750,MATCH(R$2,'TD SOP+PROFORM'!$B$2:$AD$2,0)+1,0),0)</f>
        <v>0</v>
      </c>
      <c r="S453" s="25">
        <f>IFERROR(VLOOKUP($A453,'TD SOP+PROFORM'!$A$5:$AD$750,MATCH(S$4,'TD SOP+PROFORM'!$B$2:$AD$2,0)+1,0),0)+IFERROR(VLOOKUP($A453,'TD SOP+PROFORM'!$A$5:$AD$750,MATCH(S$2,'TD SOP+PROFORM'!$B$2:$AD$2,0)+1,0),0)</f>
        <v>0</v>
      </c>
      <c r="T453" s="26" t="str">
        <f t="shared" si="98"/>
        <v/>
      </c>
      <c r="U453" s="25">
        <f>IFERROR(VLOOKUP($A453,'TD SOP+PROFORM'!$A$5:$AD$750,MATCH(U$4,'TD SOP+PROFORM'!$B$2:$AD$2,0)+1,0),0)+IFERROR(VLOOKUP($A453,'TD SOP+PROFORM'!$A$5:$AD$750,MATCH(U$2,'TD SOP+PROFORM'!$B$2:$AD$2,0)+1,0),0)</f>
        <v>0</v>
      </c>
      <c r="V453" s="25">
        <f>IFERROR(VLOOKUP($A453,'TD SOP+PROFORM'!$A$5:$AD$750,MATCH(V$4,'TD SOP+PROFORM'!$B$2:$AD$2,0)+1,0),0)+IFERROR(VLOOKUP($A453,'TD SOP+PROFORM'!$A$5:$AD$750,MATCH(V$2,'TD SOP+PROFORM'!$B$2:$AD$2,0)+1,0),0)</f>
        <v>0</v>
      </c>
      <c r="W453" s="26" t="str">
        <f t="shared" si="99"/>
        <v/>
      </c>
      <c r="X453" s="25">
        <f>IFERROR(VLOOKUP($A453,'TD SOP+PROFORM'!$A$5:$AD$750,MATCH(X$4,'TD SOP+PROFORM'!$B$2:$AD$2,0)+1,0),0)+IFERROR(VLOOKUP($A453,'TD SOP+PROFORM'!$A$5:$AD$750,MATCH(X$2,'TD SOP+PROFORM'!$B$2:$AD$2,0)+1,0),0)</f>
        <v>0</v>
      </c>
      <c r="Y453" s="25">
        <f>IFERROR(VLOOKUP($A453,'TD SOP+PROFORM'!$A$5:$AD$750,MATCH(Y$4,'TD SOP+PROFORM'!$B$2:$AD$2,0)+1,0),0)+IFERROR(VLOOKUP($A453,'TD SOP+PROFORM'!$A$5:$AD$750,MATCH(Y$2,'TD SOP+PROFORM'!$B$2:$AD$2,0)+1,0),0)</f>
        <v>0</v>
      </c>
      <c r="Z453" s="26" t="str">
        <f t="shared" si="100"/>
        <v/>
      </c>
      <c r="AA453" s="25">
        <f>IFERROR(VLOOKUP($A453,'TD SOP+PROFORM'!$A$5:$AD$750,MATCH(AA$4,'TD SOP+PROFORM'!$B$2:$AD$2,0)+1,0),0)+IFERROR(VLOOKUP($A453,'TD SOP+PROFORM'!$A$5:$AD$750,MATCH(AA$2,'TD SOP+PROFORM'!$B$2:$AD$2,0)+1,0),0)</f>
        <v>0</v>
      </c>
      <c r="AB453" s="25">
        <f>IFERROR(VLOOKUP($A453,'TD SOP+PROFORM'!$A$5:$AD$750,MATCH(AB$4,'TD SOP+PROFORM'!$B$2:$AD$2,0)+1,0),0)+IFERROR(VLOOKUP($A453,'TD SOP+PROFORM'!$A$5:$AD$750,MATCH(AB$2,'TD SOP+PROFORM'!$B$2:$AD$2,0)+1,0),0)</f>
        <v>0</v>
      </c>
      <c r="AC453" s="26" t="str">
        <f t="shared" si="101"/>
        <v/>
      </c>
      <c r="AD453" s="25">
        <f>IFERROR(VLOOKUP($A453,'TD SOP+PROFORM'!$A$5:$AD$750,MATCH(AD$4,'TD SOP+PROFORM'!$B$2:$AD$2,0)+1,0),0)+IFERROR(VLOOKUP($A453,'TD SOP+PROFORM'!$A$5:$AD$750,MATCH(AD$2,'TD SOP+PROFORM'!$B$2:$AD$2,0)+1,0),0)</f>
        <v>0</v>
      </c>
      <c r="AE453" s="25">
        <f>IFERROR(VLOOKUP($A453,'TD SOP+PROFORM'!$A$5:$AD$750,MATCH(AE$4,'TD SOP+PROFORM'!$B$2:$AD$2,0)+1,0),0)+IFERROR(VLOOKUP($A453,'TD SOP+PROFORM'!$A$5:$AD$750,MATCH(AE$2,'TD SOP+PROFORM'!$B$2:$AD$2,0)+1,0),0)</f>
        <v>0</v>
      </c>
      <c r="AF453" s="26" t="str">
        <f t="shared" si="102"/>
        <v/>
      </c>
      <c r="AG453" s="25">
        <f>IFERROR(VLOOKUP($A453,'TD SOP+PROFORM'!$A$5:$AD$750,MATCH(AG$4,'TD SOP+PROFORM'!$B$2:$AD$2,0)+1,0),0)+IFERROR(VLOOKUP($A453,'TD SOP+PROFORM'!$A$5:$AD$750,MATCH(AG$2,'TD SOP+PROFORM'!$B$2:$AD$2,0)+1,0),0)</f>
        <v>0</v>
      </c>
      <c r="AH453" s="25">
        <f>IFERROR(VLOOKUP($A453,'TD SOP+PROFORM'!$A$5:$AD$750,MATCH(AH$4,'TD SOP+PROFORM'!$B$2:$AD$2,0)+1,0),0)+IFERROR(VLOOKUP($A453,'TD SOP+PROFORM'!$A$5:$AD$750,MATCH(AH$2,'TD SOP+PROFORM'!$B$2:$AD$2,0)+1,0),0)</f>
        <v>0</v>
      </c>
      <c r="AI453" s="26" t="str">
        <f t="shared" si="103"/>
        <v/>
      </c>
      <c r="AJ453" s="25">
        <f>IFERROR(VLOOKUP($A453,'TD SOP+PROFORM'!$A$5:$AD$750,MATCH(AJ$4,'TD SOP+PROFORM'!$B$2:$AD$2,0)+1,0),0)+IFERROR(VLOOKUP($A453,'TD SOP+PROFORM'!$A$5:$AD$750,MATCH(AJ$2,'TD SOP+PROFORM'!$B$2:$AD$2,0)+1,0),0)</f>
        <v>0</v>
      </c>
      <c r="AK453" s="25">
        <f>IFERROR(VLOOKUP($A453,'TD SOP+PROFORM'!$A$5:$AD$750,MATCH(AK$4,'TD SOP+PROFORM'!$B$2:$AD$2,0)+1,0),0)+IFERROR(VLOOKUP($A453,'TD SOP+PROFORM'!$A$5:$AD$750,MATCH(AK$2,'TD SOP+PROFORM'!$B$2:$AD$2,0)+1,0),0)</f>
        <v>0</v>
      </c>
      <c r="AL453" s="26" t="str">
        <f t="shared" si="104"/>
        <v/>
      </c>
      <c r="AM453" s="25">
        <f t="shared" si="106"/>
        <v>0</v>
      </c>
      <c r="AN453" s="25">
        <f t="shared" si="106"/>
        <v>0</v>
      </c>
      <c r="AO453" s="26" t="str">
        <f t="shared" si="105"/>
        <v/>
      </c>
    </row>
    <row r="454" spans="1:41" x14ac:dyDescent="0.35">
      <c r="A454" s="24">
        <f>IF(AND('TD SOP+PROFORM'!A451&lt;&gt;"",'TD SOP+PROFORM'!A451&lt;&gt;"TOTAL"),'TD SOP+PROFORM'!A451,0)</f>
        <v>0</v>
      </c>
      <c r="C454" s="25" t="str">
        <f>IFERROR(VLOOKUP($A454,'TD SOP+PROFORM'!$A$5:$AD$750,MATCH(C$4,'TD SOP+PROFORM'!$B$2:$AT$2,0)+1,0),"")</f>
        <v/>
      </c>
      <c r="D454" s="25" t="str">
        <f>IFERROR(VLOOKUP($A454,'TD SOP+PROFORM'!$A$5:$AD$750,MATCH(D$4,'TD SOP+PROFORM'!$B$2:$AT$2,0)+1,0),"")</f>
        <v/>
      </c>
      <c r="E454" s="26" t="str">
        <f t="shared" si="93"/>
        <v/>
      </c>
      <c r="F454" s="25" t="str">
        <f>IFERROR(VLOOKUP($A454,'TD SOP+PROFORM'!$A$5:$AD$750,MATCH(F$4,'TD SOP+PROFORM'!$B$2:$AT$2,0)+1,0),"")</f>
        <v/>
      </c>
      <c r="G454" s="25" t="str">
        <f>IFERROR(VLOOKUP($A454,'TD SOP+PROFORM'!$A$5:$AD$750,MATCH(G$4,'TD SOP+PROFORM'!$B$2:$AT$2,0)+1,0),"")</f>
        <v/>
      </c>
      <c r="H454" s="26" t="str">
        <f t="shared" si="94"/>
        <v/>
      </c>
      <c r="I454" s="25" t="str">
        <f>IFERROR(VLOOKUP($A454,'TD SOP+PROFORM'!$A$5:$AD$750,MATCH(I$4,'TD SOP+PROFORM'!$B$2:$AT$2,0)+1,0),"")</f>
        <v/>
      </c>
      <c r="J454" s="25" t="str">
        <f>IFERROR(VLOOKUP($A454,'TD SOP+PROFORM'!$A$5:$AD$750,MATCH(J$4,'TD SOP+PROFORM'!$B$2:$AT$2,0)+1,0),"")</f>
        <v/>
      </c>
      <c r="K454" s="26" t="str">
        <f t="shared" si="95"/>
        <v/>
      </c>
      <c r="L454" s="25" t="str">
        <f>IFERROR(VLOOKUP($A454,'TD SOP+PROFORM'!$A$5:$AD$750,MATCH(L$4,'TD SOP+PROFORM'!$B$2:$AT$2,0)+1,0),"")</f>
        <v/>
      </c>
      <c r="M454" s="25" t="str">
        <f>IFERROR(VLOOKUP($A454,'TD SOP+PROFORM'!$A$5:$AD$750,MATCH(M$4,'TD SOP+PROFORM'!$B$2:$AT$2,0)+1,0),"")</f>
        <v/>
      </c>
      <c r="N454" s="26" t="str">
        <f t="shared" si="96"/>
        <v/>
      </c>
      <c r="O454" s="25">
        <f>IFERROR(VLOOKUP($A454,'TD SOP+PROFORM'!$A$5:$AD$750,MATCH(O$4,'TD SOP+PROFORM'!$B$2:$AD$2,0)+1,0),0)+IFERROR(VLOOKUP($A454,'TD SOP+PROFORM'!$A$5:$AD$750,MATCH(O$2,'TD SOP+PROFORM'!$B$2:$AD$2,0)+1,0),0)</f>
        <v>0</v>
      </c>
      <c r="P454" s="25">
        <f>IFERROR(VLOOKUP($A454,'TD SOP+PROFORM'!$A$5:$AD$750,MATCH(P$4,'TD SOP+PROFORM'!$B$2:$AD$2,0)+1,0),0)+IFERROR(VLOOKUP($A454,'TD SOP+PROFORM'!$A$5:$AD$750,MATCH(P$2,'TD SOP+PROFORM'!$B$2:$AD$2,0)+1,0),0)</f>
        <v>0</v>
      </c>
      <c r="Q454" s="26" t="str">
        <f t="shared" si="97"/>
        <v/>
      </c>
      <c r="R454" s="25">
        <f>IFERROR(VLOOKUP($A454,'TD SOP+PROFORM'!$A$5:$AD$750,MATCH(R$4,'TD SOP+PROFORM'!$B$2:$AD$2,0)+1,0),0)+IFERROR(VLOOKUP($A454,'TD SOP+PROFORM'!$A$5:$AD$750,MATCH(R$2,'TD SOP+PROFORM'!$B$2:$AD$2,0)+1,0),0)</f>
        <v>0</v>
      </c>
      <c r="S454" s="25">
        <f>IFERROR(VLOOKUP($A454,'TD SOP+PROFORM'!$A$5:$AD$750,MATCH(S$4,'TD SOP+PROFORM'!$B$2:$AD$2,0)+1,0),0)+IFERROR(VLOOKUP($A454,'TD SOP+PROFORM'!$A$5:$AD$750,MATCH(S$2,'TD SOP+PROFORM'!$B$2:$AD$2,0)+1,0),0)</f>
        <v>0</v>
      </c>
      <c r="T454" s="26" t="str">
        <f t="shared" si="98"/>
        <v/>
      </c>
      <c r="U454" s="25">
        <f>IFERROR(VLOOKUP($A454,'TD SOP+PROFORM'!$A$5:$AD$750,MATCH(U$4,'TD SOP+PROFORM'!$B$2:$AD$2,0)+1,0),0)+IFERROR(VLOOKUP($A454,'TD SOP+PROFORM'!$A$5:$AD$750,MATCH(U$2,'TD SOP+PROFORM'!$B$2:$AD$2,0)+1,0),0)</f>
        <v>0</v>
      </c>
      <c r="V454" s="25">
        <f>IFERROR(VLOOKUP($A454,'TD SOP+PROFORM'!$A$5:$AD$750,MATCH(V$4,'TD SOP+PROFORM'!$B$2:$AD$2,0)+1,0),0)+IFERROR(VLOOKUP($A454,'TD SOP+PROFORM'!$A$5:$AD$750,MATCH(V$2,'TD SOP+PROFORM'!$B$2:$AD$2,0)+1,0),0)</f>
        <v>0</v>
      </c>
      <c r="W454" s="26" t="str">
        <f t="shared" si="99"/>
        <v/>
      </c>
      <c r="X454" s="25">
        <f>IFERROR(VLOOKUP($A454,'TD SOP+PROFORM'!$A$5:$AD$750,MATCH(X$4,'TD SOP+PROFORM'!$B$2:$AD$2,0)+1,0),0)+IFERROR(VLOOKUP($A454,'TD SOP+PROFORM'!$A$5:$AD$750,MATCH(X$2,'TD SOP+PROFORM'!$B$2:$AD$2,0)+1,0),0)</f>
        <v>0</v>
      </c>
      <c r="Y454" s="25">
        <f>IFERROR(VLOOKUP($A454,'TD SOP+PROFORM'!$A$5:$AD$750,MATCH(Y$4,'TD SOP+PROFORM'!$B$2:$AD$2,0)+1,0),0)+IFERROR(VLOOKUP($A454,'TD SOP+PROFORM'!$A$5:$AD$750,MATCH(Y$2,'TD SOP+PROFORM'!$B$2:$AD$2,0)+1,0),0)</f>
        <v>0</v>
      </c>
      <c r="Z454" s="26" t="str">
        <f t="shared" si="100"/>
        <v/>
      </c>
      <c r="AA454" s="25">
        <f>IFERROR(VLOOKUP($A454,'TD SOP+PROFORM'!$A$5:$AD$750,MATCH(AA$4,'TD SOP+PROFORM'!$B$2:$AD$2,0)+1,0),0)+IFERROR(VLOOKUP($A454,'TD SOP+PROFORM'!$A$5:$AD$750,MATCH(AA$2,'TD SOP+PROFORM'!$B$2:$AD$2,0)+1,0),0)</f>
        <v>0</v>
      </c>
      <c r="AB454" s="25">
        <f>IFERROR(VLOOKUP($A454,'TD SOP+PROFORM'!$A$5:$AD$750,MATCH(AB$4,'TD SOP+PROFORM'!$B$2:$AD$2,0)+1,0),0)+IFERROR(VLOOKUP($A454,'TD SOP+PROFORM'!$A$5:$AD$750,MATCH(AB$2,'TD SOP+PROFORM'!$B$2:$AD$2,0)+1,0),0)</f>
        <v>0</v>
      </c>
      <c r="AC454" s="26" t="str">
        <f t="shared" si="101"/>
        <v/>
      </c>
      <c r="AD454" s="25">
        <f>IFERROR(VLOOKUP($A454,'TD SOP+PROFORM'!$A$5:$AD$750,MATCH(AD$4,'TD SOP+PROFORM'!$B$2:$AD$2,0)+1,0),0)+IFERROR(VLOOKUP($A454,'TD SOP+PROFORM'!$A$5:$AD$750,MATCH(AD$2,'TD SOP+PROFORM'!$B$2:$AD$2,0)+1,0),0)</f>
        <v>0</v>
      </c>
      <c r="AE454" s="25">
        <f>IFERROR(VLOOKUP($A454,'TD SOP+PROFORM'!$A$5:$AD$750,MATCH(AE$4,'TD SOP+PROFORM'!$B$2:$AD$2,0)+1,0),0)+IFERROR(VLOOKUP($A454,'TD SOP+PROFORM'!$A$5:$AD$750,MATCH(AE$2,'TD SOP+PROFORM'!$B$2:$AD$2,0)+1,0),0)</f>
        <v>0</v>
      </c>
      <c r="AF454" s="26" t="str">
        <f t="shared" si="102"/>
        <v/>
      </c>
      <c r="AG454" s="25">
        <f>IFERROR(VLOOKUP($A454,'TD SOP+PROFORM'!$A$5:$AD$750,MATCH(AG$4,'TD SOP+PROFORM'!$B$2:$AD$2,0)+1,0),0)+IFERROR(VLOOKUP($A454,'TD SOP+PROFORM'!$A$5:$AD$750,MATCH(AG$2,'TD SOP+PROFORM'!$B$2:$AD$2,0)+1,0),0)</f>
        <v>0</v>
      </c>
      <c r="AH454" s="25">
        <f>IFERROR(VLOOKUP($A454,'TD SOP+PROFORM'!$A$5:$AD$750,MATCH(AH$4,'TD SOP+PROFORM'!$B$2:$AD$2,0)+1,0),0)+IFERROR(VLOOKUP($A454,'TD SOP+PROFORM'!$A$5:$AD$750,MATCH(AH$2,'TD SOP+PROFORM'!$B$2:$AD$2,0)+1,0),0)</f>
        <v>0</v>
      </c>
      <c r="AI454" s="26" t="str">
        <f t="shared" si="103"/>
        <v/>
      </c>
      <c r="AJ454" s="25">
        <f>IFERROR(VLOOKUP($A454,'TD SOP+PROFORM'!$A$5:$AD$750,MATCH(AJ$4,'TD SOP+PROFORM'!$B$2:$AD$2,0)+1,0),0)+IFERROR(VLOOKUP($A454,'TD SOP+PROFORM'!$A$5:$AD$750,MATCH(AJ$2,'TD SOP+PROFORM'!$B$2:$AD$2,0)+1,0),0)</f>
        <v>0</v>
      </c>
      <c r="AK454" s="25">
        <f>IFERROR(VLOOKUP($A454,'TD SOP+PROFORM'!$A$5:$AD$750,MATCH(AK$4,'TD SOP+PROFORM'!$B$2:$AD$2,0)+1,0),0)+IFERROR(VLOOKUP($A454,'TD SOP+PROFORM'!$A$5:$AD$750,MATCH(AK$2,'TD SOP+PROFORM'!$B$2:$AD$2,0)+1,0),0)</f>
        <v>0</v>
      </c>
      <c r="AL454" s="26" t="str">
        <f t="shared" si="104"/>
        <v/>
      </c>
      <c r="AM454" s="25">
        <f t="shared" si="106"/>
        <v>0</v>
      </c>
      <c r="AN454" s="25">
        <f t="shared" si="106"/>
        <v>0</v>
      </c>
      <c r="AO454" s="26" t="str">
        <f t="shared" si="105"/>
        <v/>
      </c>
    </row>
    <row r="455" spans="1:41" x14ac:dyDescent="0.35">
      <c r="A455" s="24">
        <f>IF(AND('TD SOP+PROFORM'!A452&lt;&gt;"",'TD SOP+PROFORM'!A452&lt;&gt;"TOTAL"),'TD SOP+PROFORM'!A452,0)</f>
        <v>0</v>
      </c>
      <c r="C455" s="25" t="str">
        <f>IFERROR(VLOOKUP($A455,'TD SOP+PROFORM'!$A$5:$AD$750,MATCH(C$4,'TD SOP+PROFORM'!$B$2:$AT$2,0)+1,0),"")</f>
        <v/>
      </c>
      <c r="D455" s="25" t="str">
        <f>IFERROR(VLOOKUP($A455,'TD SOP+PROFORM'!$A$5:$AD$750,MATCH(D$4,'TD SOP+PROFORM'!$B$2:$AT$2,0)+1,0),"")</f>
        <v/>
      </c>
      <c r="E455" s="26" t="str">
        <f t="shared" si="93"/>
        <v/>
      </c>
      <c r="F455" s="25" t="str">
        <f>IFERROR(VLOOKUP($A455,'TD SOP+PROFORM'!$A$5:$AD$750,MATCH(F$4,'TD SOP+PROFORM'!$B$2:$AT$2,0)+1,0),"")</f>
        <v/>
      </c>
      <c r="G455" s="25" t="str">
        <f>IFERROR(VLOOKUP($A455,'TD SOP+PROFORM'!$A$5:$AD$750,MATCH(G$4,'TD SOP+PROFORM'!$B$2:$AT$2,0)+1,0),"")</f>
        <v/>
      </c>
      <c r="H455" s="26" t="str">
        <f t="shared" si="94"/>
        <v/>
      </c>
      <c r="I455" s="25" t="str">
        <f>IFERROR(VLOOKUP($A455,'TD SOP+PROFORM'!$A$5:$AD$750,MATCH(I$4,'TD SOP+PROFORM'!$B$2:$AT$2,0)+1,0),"")</f>
        <v/>
      </c>
      <c r="J455" s="25" t="str">
        <f>IFERROR(VLOOKUP($A455,'TD SOP+PROFORM'!$A$5:$AD$750,MATCH(J$4,'TD SOP+PROFORM'!$B$2:$AT$2,0)+1,0),"")</f>
        <v/>
      </c>
      <c r="K455" s="26" t="str">
        <f t="shared" si="95"/>
        <v/>
      </c>
      <c r="L455" s="25" t="str">
        <f>IFERROR(VLOOKUP($A455,'TD SOP+PROFORM'!$A$5:$AD$750,MATCH(L$4,'TD SOP+PROFORM'!$B$2:$AT$2,0)+1,0),"")</f>
        <v/>
      </c>
      <c r="M455" s="25" t="str">
        <f>IFERROR(VLOOKUP($A455,'TD SOP+PROFORM'!$A$5:$AD$750,MATCH(M$4,'TD SOP+PROFORM'!$B$2:$AT$2,0)+1,0),"")</f>
        <v/>
      </c>
      <c r="N455" s="26" t="str">
        <f t="shared" si="96"/>
        <v/>
      </c>
      <c r="O455" s="25">
        <f>IFERROR(VLOOKUP($A455,'TD SOP+PROFORM'!$A$5:$AD$750,MATCH(O$4,'TD SOP+PROFORM'!$B$2:$AD$2,0)+1,0),0)+IFERROR(VLOOKUP($A455,'TD SOP+PROFORM'!$A$5:$AD$750,MATCH(O$2,'TD SOP+PROFORM'!$B$2:$AD$2,0)+1,0),0)</f>
        <v>0</v>
      </c>
      <c r="P455" s="25">
        <f>IFERROR(VLOOKUP($A455,'TD SOP+PROFORM'!$A$5:$AD$750,MATCH(P$4,'TD SOP+PROFORM'!$B$2:$AD$2,0)+1,0),0)+IFERROR(VLOOKUP($A455,'TD SOP+PROFORM'!$A$5:$AD$750,MATCH(P$2,'TD SOP+PROFORM'!$B$2:$AD$2,0)+1,0),0)</f>
        <v>0</v>
      </c>
      <c r="Q455" s="26" t="str">
        <f t="shared" si="97"/>
        <v/>
      </c>
      <c r="R455" s="25">
        <f>IFERROR(VLOOKUP($A455,'TD SOP+PROFORM'!$A$5:$AD$750,MATCH(R$4,'TD SOP+PROFORM'!$B$2:$AD$2,0)+1,0),0)+IFERROR(VLOOKUP($A455,'TD SOP+PROFORM'!$A$5:$AD$750,MATCH(R$2,'TD SOP+PROFORM'!$B$2:$AD$2,0)+1,0),0)</f>
        <v>0</v>
      </c>
      <c r="S455" s="25">
        <f>IFERROR(VLOOKUP($A455,'TD SOP+PROFORM'!$A$5:$AD$750,MATCH(S$4,'TD SOP+PROFORM'!$B$2:$AD$2,0)+1,0),0)+IFERROR(VLOOKUP($A455,'TD SOP+PROFORM'!$A$5:$AD$750,MATCH(S$2,'TD SOP+PROFORM'!$B$2:$AD$2,0)+1,0),0)</f>
        <v>0</v>
      </c>
      <c r="T455" s="26" t="str">
        <f t="shared" si="98"/>
        <v/>
      </c>
      <c r="U455" s="25">
        <f>IFERROR(VLOOKUP($A455,'TD SOP+PROFORM'!$A$5:$AD$750,MATCH(U$4,'TD SOP+PROFORM'!$B$2:$AD$2,0)+1,0),0)+IFERROR(VLOOKUP($A455,'TD SOP+PROFORM'!$A$5:$AD$750,MATCH(U$2,'TD SOP+PROFORM'!$B$2:$AD$2,0)+1,0),0)</f>
        <v>0</v>
      </c>
      <c r="V455" s="25">
        <f>IFERROR(VLOOKUP($A455,'TD SOP+PROFORM'!$A$5:$AD$750,MATCH(V$4,'TD SOP+PROFORM'!$B$2:$AD$2,0)+1,0),0)+IFERROR(VLOOKUP($A455,'TD SOP+PROFORM'!$A$5:$AD$750,MATCH(V$2,'TD SOP+PROFORM'!$B$2:$AD$2,0)+1,0),0)</f>
        <v>0</v>
      </c>
      <c r="W455" s="26" t="str">
        <f t="shared" si="99"/>
        <v/>
      </c>
      <c r="X455" s="25">
        <f>IFERROR(VLOOKUP($A455,'TD SOP+PROFORM'!$A$5:$AD$750,MATCH(X$4,'TD SOP+PROFORM'!$B$2:$AD$2,0)+1,0),0)+IFERROR(VLOOKUP($A455,'TD SOP+PROFORM'!$A$5:$AD$750,MATCH(X$2,'TD SOP+PROFORM'!$B$2:$AD$2,0)+1,0),0)</f>
        <v>0</v>
      </c>
      <c r="Y455" s="25">
        <f>IFERROR(VLOOKUP($A455,'TD SOP+PROFORM'!$A$5:$AD$750,MATCH(Y$4,'TD SOP+PROFORM'!$B$2:$AD$2,0)+1,0),0)+IFERROR(VLOOKUP($A455,'TD SOP+PROFORM'!$A$5:$AD$750,MATCH(Y$2,'TD SOP+PROFORM'!$B$2:$AD$2,0)+1,0),0)</f>
        <v>0</v>
      </c>
      <c r="Z455" s="26" t="str">
        <f t="shared" si="100"/>
        <v/>
      </c>
      <c r="AA455" s="25">
        <f>IFERROR(VLOOKUP($A455,'TD SOP+PROFORM'!$A$5:$AD$750,MATCH(AA$4,'TD SOP+PROFORM'!$B$2:$AD$2,0)+1,0),0)+IFERROR(VLOOKUP($A455,'TD SOP+PROFORM'!$A$5:$AD$750,MATCH(AA$2,'TD SOP+PROFORM'!$B$2:$AD$2,0)+1,0),0)</f>
        <v>0</v>
      </c>
      <c r="AB455" s="25">
        <f>IFERROR(VLOOKUP($A455,'TD SOP+PROFORM'!$A$5:$AD$750,MATCH(AB$4,'TD SOP+PROFORM'!$B$2:$AD$2,0)+1,0),0)+IFERROR(VLOOKUP($A455,'TD SOP+PROFORM'!$A$5:$AD$750,MATCH(AB$2,'TD SOP+PROFORM'!$B$2:$AD$2,0)+1,0),0)</f>
        <v>0</v>
      </c>
      <c r="AC455" s="26" t="str">
        <f t="shared" si="101"/>
        <v/>
      </c>
      <c r="AD455" s="25">
        <f>IFERROR(VLOOKUP($A455,'TD SOP+PROFORM'!$A$5:$AD$750,MATCH(AD$4,'TD SOP+PROFORM'!$B$2:$AD$2,0)+1,0),0)+IFERROR(VLOOKUP($A455,'TD SOP+PROFORM'!$A$5:$AD$750,MATCH(AD$2,'TD SOP+PROFORM'!$B$2:$AD$2,0)+1,0),0)</f>
        <v>0</v>
      </c>
      <c r="AE455" s="25">
        <f>IFERROR(VLOOKUP($A455,'TD SOP+PROFORM'!$A$5:$AD$750,MATCH(AE$4,'TD SOP+PROFORM'!$B$2:$AD$2,0)+1,0),0)+IFERROR(VLOOKUP($A455,'TD SOP+PROFORM'!$A$5:$AD$750,MATCH(AE$2,'TD SOP+PROFORM'!$B$2:$AD$2,0)+1,0),0)</f>
        <v>0</v>
      </c>
      <c r="AF455" s="26" t="str">
        <f t="shared" si="102"/>
        <v/>
      </c>
      <c r="AG455" s="25">
        <f>IFERROR(VLOOKUP($A455,'TD SOP+PROFORM'!$A$5:$AD$750,MATCH(AG$4,'TD SOP+PROFORM'!$B$2:$AD$2,0)+1,0),0)+IFERROR(VLOOKUP($A455,'TD SOP+PROFORM'!$A$5:$AD$750,MATCH(AG$2,'TD SOP+PROFORM'!$B$2:$AD$2,0)+1,0),0)</f>
        <v>0</v>
      </c>
      <c r="AH455" s="25">
        <f>IFERROR(VLOOKUP($A455,'TD SOP+PROFORM'!$A$5:$AD$750,MATCH(AH$4,'TD SOP+PROFORM'!$B$2:$AD$2,0)+1,0),0)+IFERROR(VLOOKUP($A455,'TD SOP+PROFORM'!$A$5:$AD$750,MATCH(AH$2,'TD SOP+PROFORM'!$B$2:$AD$2,0)+1,0),0)</f>
        <v>0</v>
      </c>
      <c r="AI455" s="26" t="str">
        <f t="shared" si="103"/>
        <v/>
      </c>
      <c r="AJ455" s="25">
        <f>IFERROR(VLOOKUP($A455,'TD SOP+PROFORM'!$A$5:$AD$750,MATCH(AJ$4,'TD SOP+PROFORM'!$B$2:$AD$2,0)+1,0),0)+IFERROR(VLOOKUP($A455,'TD SOP+PROFORM'!$A$5:$AD$750,MATCH(AJ$2,'TD SOP+PROFORM'!$B$2:$AD$2,0)+1,0),0)</f>
        <v>0</v>
      </c>
      <c r="AK455" s="25">
        <f>IFERROR(VLOOKUP($A455,'TD SOP+PROFORM'!$A$5:$AD$750,MATCH(AK$4,'TD SOP+PROFORM'!$B$2:$AD$2,0)+1,0),0)+IFERROR(VLOOKUP($A455,'TD SOP+PROFORM'!$A$5:$AD$750,MATCH(AK$2,'TD SOP+PROFORM'!$B$2:$AD$2,0)+1,0),0)</f>
        <v>0</v>
      </c>
      <c r="AL455" s="26" t="str">
        <f t="shared" si="104"/>
        <v/>
      </c>
      <c r="AM455" s="25">
        <f t="shared" si="106"/>
        <v>0</v>
      </c>
      <c r="AN455" s="25">
        <f t="shared" si="106"/>
        <v>0</v>
      </c>
      <c r="AO455" s="26" t="str">
        <f t="shared" si="105"/>
        <v/>
      </c>
    </row>
    <row r="456" spans="1:41" x14ac:dyDescent="0.35">
      <c r="A456" s="24">
        <f>IF(AND('TD SOP+PROFORM'!A453&lt;&gt;"",'TD SOP+PROFORM'!A453&lt;&gt;"TOTAL"),'TD SOP+PROFORM'!A453,0)</f>
        <v>0</v>
      </c>
      <c r="C456" s="25" t="str">
        <f>IFERROR(VLOOKUP($A456,'TD SOP+PROFORM'!$A$5:$AD$750,MATCH(C$4,'TD SOP+PROFORM'!$B$2:$AT$2,0)+1,0),"")</f>
        <v/>
      </c>
      <c r="D456" s="25" t="str">
        <f>IFERROR(VLOOKUP($A456,'TD SOP+PROFORM'!$A$5:$AD$750,MATCH(D$4,'TD SOP+PROFORM'!$B$2:$AT$2,0)+1,0),"")</f>
        <v/>
      </c>
      <c r="E456" s="26" t="str">
        <f t="shared" si="93"/>
        <v/>
      </c>
      <c r="F456" s="25" t="str">
        <f>IFERROR(VLOOKUP($A456,'TD SOP+PROFORM'!$A$5:$AD$750,MATCH(F$4,'TD SOP+PROFORM'!$B$2:$AT$2,0)+1,0),"")</f>
        <v/>
      </c>
      <c r="G456" s="25" t="str">
        <f>IFERROR(VLOOKUP($A456,'TD SOP+PROFORM'!$A$5:$AD$750,MATCH(G$4,'TD SOP+PROFORM'!$B$2:$AT$2,0)+1,0),"")</f>
        <v/>
      </c>
      <c r="H456" s="26" t="str">
        <f t="shared" si="94"/>
        <v/>
      </c>
      <c r="I456" s="25" t="str">
        <f>IFERROR(VLOOKUP($A456,'TD SOP+PROFORM'!$A$5:$AD$750,MATCH(I$4,'TD SOP+PROFORM'!$B$2:$AT$2,0)+1,0),"")</f>
        <v/>
      </c>
      <c r="J456" s="25" t="str">
        <f>IFERROR(VLOOKUP($A456,'TD SOP+PROFORM'!$A$5:$AD$750,MATCH(J$4,'TD SOP+PROFORM'!$B$2:$AT$2,0)+1,0),"")</f>
        <v/>
      </c>
      <c r="K456" s="26" t="str">
        <f t="shared" si="95"/>
        <v/>
      </c>
      <c r="L456" s="25" t="str">
        <f>IFERROR(VLOOKUP($A456,'TD SOP+PROFORM'!$A$5:$AD$750,MATCH(L$4,'TD SOP+PROFORM'!$B$2:$AT$2,0)+1,0),"")</f>
        <v/>
      </c>
      <c r="M456" s="25" t="str">
        <f>IFERROR(VLOOKUP($A456,'TD SOP+PROFORM'!$A$5:$AD$750,MATCH(M$4,'TD SOP+PROFORM'!$B$2:$AT$2,0)+1,0),"")</f>
        <v/>
      </c>
      <c r="N456" s="26" t="str">
        <f t="shared" si="96"/>
        <v/>
      </c>
      <c r="O456" s="25">
        <f>IFERROR(VLOOKUP($A456,'TD SOP+PROFORM'!$A$5:$AD$750,MATCH(O$4,'TD SOP+PROFORM'!$B$2:$AD$2,0)+1,0),0)+IFERROR(VLOOKUP($A456,'TD SOP+PROFORM'!$A$5:$AD$750,MATCH(O$2,'TD SOP+PROFORM'!$B$2:$AD$2,0)+1,0),0)</f>
        <v>0</v>
      </c>
      <c r="P456" s="25">
        <f>IFERROR(VLOOKUP($A456,'TD SOP+PROFORM'!$A$5:$AD$750,MATCH(P$4,'TD SOP+PROFORM'!$B$2:$AD$2,0)+1,0),0)+IFERROR(VLOOKUP($A456,'TD SOP+PROFORM'!$A$5:$AD$750,MATCH(P$2,'TD SOP+PROFORM'!$B$2:$AD$2,0)+1,0),0)</f>
        <v>0</v>
      </c>
      <c r="Q456" s="26" t="str">
        <f t="shared" si="97"/>
        <v/>
      </c>
      <c r="R456" s="25">
        <f>IFERROR(VLOOKUP($A456,'TD SOP+PROFORM'!$A$5:$AD$750,MATCH(R$4,'TD SOP+PROFORM'!$B$2:$AD$2,0)+1,0),0)+IFERROR(VLOOKUP($A456,'TD SOP+PROFORM'!$A$5:$AD$750,MATCH(R$2,'TD SOP+PROFORM'!$B$2:$AD$2,0)+1,0),0)</f>
        <v>0</v>
      </c>
      <c r="S456" s="25">
        <f>IFERROR(VLOOKUP($A456,'TD SOP+PROFORM'!$A$5:$AD$750,MATCH(S$4,'TD SOP+PROFORM'!$B$2:$AD$2,0)+1,0),0)+IFERROR(VLOOKUP($A456,'TD SOP+PROFORM'!$A$5:$AD$750,MATCH(S$2,'TD SOP+PROFORM'!$B$2:$AD$2,0)+1,0),0)</f>
        <v>0</v>
      </c>
      <c r="T456" s="26" t="str">
        <f t="shared" si="98"/>
        <v/>
      </c>
      <c r="U456" s="25">
        <f>IFERROR(VLOOKUP($A456,'TD SOP+PROFORM'!$A$5:$AD$750,MATCH(U$4,'TD SOP+PROFORM'!$B$2:$AD$2,0)+1,0),0)+IFERROR(VLOOKUP($A456,'TD SOP+PROFORM'!$A$5:$AD$750,MATCH(U$2,'TD SOP+PROFORM'!$B$2:$AD$2,0)+1,0),0)</f>
        <v>0</v>
      </c>
      <c r="V456" s="25">
        <f>IFERROR(VLOOKUP($A456,'TD SOP+PROFORM'!$A$5:$AD$750,MATCH(V$4,'TD SOP+PROFORM'!$B$2:$AD$2,0)+1,0),0)+IFERROR(VLOOKUP($A456,'TD SOP+PROFORM'!$A$5:$AD$750,MATCH(V$2,'TD SOP+PROFORM'!$B$2:$AD$2,0)+1,0),0)</f>
        <v>0</v>
      </c>
      <c r="W456" s="26" t="str">
        <f t="shared" si="99"/>
        <v/>
      </c>
      <c r="X456" s="25">
        <f>IFERROR(VLOOKUP($A456,'TD SOP+PROFORM'!$A$5:$AD$750,MATCH(X$4,'TD SOP+PROFORM'!$B$2:$AD$2,0)+1,0),0)+IFERROR(VLOOKUP($A456,'TD SOP+PROFORM'!$A$5:$AD$750,MATCH(X$2,'TD SOP+PROFORM'!$B$2:$AD$2,0)+1,0),0)</f>
        <v>0</v>
      </c>
      <c r="Y456" s="25">
        <f>IFERROR(VLOOKUP($A456,'TD SOP+PROFORM'!$A$5:$AD$750,MATCH(Y$4,'TD SOP+PROFORM'!$B$2:$AD$2,0)+1,0),0)+IFERROR(VLOOKUP($A456,'TD SOP+PROFORM'!$A$5:$AD$750,MATCH(Y$2,'TD SOP+PROFORM'!$B$2:$AD$2,0)+1,0),0)</f>
        <v>0</v>
      </c>
      <c r="Z456" s="26" t="str">
        <f t="shared" si="100"/>
        <v/>
      </c>
      <c r="AA456" s="25">
        <f>IFERROR(VLOOKUP($A456,'TD SOP+PROFORM'!$A$5:$AD$750,MATCH(AA$4,'TD SOP+PROFORM'!$B$2:$AD$2,0)+1,0),0)+IFERROR(VLOOKUP($A456,'TD SOP+PROFORM'!$A$5:$AD$750,MATCH(AA$2,'TD SOP+PROFORM'!$B$2:$AD$2,0)+1,0),0)</f>
        <v>0</v>
      </c>
      <c r="AB456" s="25">
        <f>IFERROR(VLOOKUP($A456,'TD SOP+PROFORM'!$A$5:$AD$750,MATCH(AB$4,'TD SOP+PROFORM'!$B$2:$AD$2,0)+1,0),0)+IFERROR(VLOOKUP($A456,'TD SOP+PROFORM'!$A$5:$AD$750,MATCH(AB$2,'TD SOP+PROFORM'!$B$2:$AD$2,0)+1,0),0)</f>
        <v>0</v>
      </c>
      <c r="AC456" s="26" t="str">
        <f t="shared" si="101"/>
        <v/>
      </c>
      <c r="AD456" s="25">
        <f>IFERROR(VLOOKUP($A456,'TD SOP+PROFORM'!$A$5:$AD$750,MATCH(AD$4,'TD SOP+PROFORM'!$B$2:$AD$2,0)+1,0),0)+IFERROR(VLOOKUP($A456,'TD SOP+PROFORM'!$A$5:$AD$750,MATCH(AD$2,'TD SOP+PROFORM'!$B$2:$AD$2,0)+1,0),0)</f>
        <v>0</v>
      </c>
      <c r="AE456" s="25">
        <f>IFERROR(VLOOKUP($A456,'TD SOP+PROFORM'!$A$5:$AD$750,MATCH(AE$4,'TD SOP+PROFORM'!$B$2:$AD$2,0)+1,0),0)+IFERROR(VLOOKUP($A456,'TD SOP+PROFORM'!$A$5:$AD$750,MATCH(AE$2,'TD SOP+PROFORM'!$B$2:$AD$2,0)+1,0),0)</f>
        <v>0</v>
      </c>
      <c r="AF456" s="26" t="str">
        <f t="shared" si="102"/>
        <v/>
      </c>
      <c r="AG456" s="25">
        <f>IFERROR(VLOOKUP($A456,'TD SOP+PROFORM'!$A$5:$AD$750,MATCH(AG$4,'TD SOP+PROFORM'!$B$2:$AD$2,0)+1,0),0)+IFERROR(VLOOKUP($A456,'TD SOP+PROFORM'!$A$5:$AD$750,MATCH(AG$2,'TD SOP+PROFORM'!$B$2:$AD$2,0)+1,0),0)</f>
        <v>0</v>
      </c>
      <c r="AH456" s="25">
        <f>IFERROR(VLOOKUP($A456,'TD SOP+PROFORM'!$A$5:$AD$750,MATCH(AH$4,'TD SOP+PROFORM'!$B$2:$AD$2,0)+1,0),0)+IFERROR(VLOOKUP($A456,'TD SOP+PROFORM'!$A$5:$AD$750,MATCH(AH$2,'TD SOP+PROFORM'!$B$2:$AD$2,0)+1,0),0)</f>
        <v>0</v>
      </c>
      <c r="AI456" s="26" t="str">
        <f t="shared" si="103"/>
        <v/>
      </c>
      <c r="AJ456" s="25">
        <f>IFERROR(VLOOKUP($A456,'TD SOP+PROFORM'!$A$5:$AD$750,MATCH(AJ$4,'TD SOP+PROFORM'!$B$2:$AD$2,0)+1,0),0)+IFERROR(VLOOKUP($A456,'TD SOP+PROFORM'!$A$5:$AD$750,MATCH(AJ$2,'TD SOP+PROFORM'!$B$2:$AD$2,0)+1,0),0)</f>
        <v>0</v>
      </c>
      <c r="AK456" s="25">
        <f>IFERROR(VLOOKUP($A456,'TD SOP+PROFORM'!$A$5:$AD$750,MATCH(AK$4,'TD SOP+PROFORM'!$B$2:$AD$2,0)+1,0),0)+IFERROR(VLOOKUP($A456,'TD SOP+PROFORM'!$A$5:$AD$750,MATCH(AK$2,'TD SOP+PROFORM'!$B$2:$AD$2,0)+1,0),0)</f>
        <v>0</v>
      </c>
      <c r="AL456" s="26" t="str">
        <f t="shared" si="104"/>
        <v/>
      </c>
      <c r="AM456" s="25">
        <f t="shared" si="106"/>
        <v>0</v>
      </c>
      <c r="AN456" s="25">
        <f t="shared" si="106"/>
        <v>0</v>
      </c>
      <c r="AO456" s="26" t="str">
        <f t="shared" si="105"/>
        <v/>
      </c>
    </row>
    <row r="457" spans="1:41" x14ac:dyDescent="0.35">
      <c r="A457" s="24">
        <f>IF(AND('TD SOP+PROFORM'!A454&lt;&gt;"",'TD SOP+PROFORM'!A454&lt;&gt;"TOTAL"),'TD SOP+PROFORM'!A454,0)</f>
        <v>0</v>
      </c>
      <c r="C457" s="25" t="str">
        <f>IFERROR(VLOOKUP($A457,'TD SOP+PROFORM'!$A$5:$AD$750,MATCH(C$4,'TD SOP+PROFORM'!$B$2:$AT$2,0)+1,0),"")</f>
        <v/>
      </c>
      <c r="D457" s="25" t="str">
        <f>IFERROR(VLOOKUP($A457,'TD SOP+PROFORM'!$A$5:$AD$750,MATCH(D$4,'TD SOP+PROFORM'!$B$2:$AT$2,0)+1,0),"")</f>
        <v/>
      </c>
      <c r="E457" s="26" t="str">
        <f t="shared" ref="E457:E520" si="107">IFERROR(C457/D457-1,"")</f>
        <v/>
      </c>
      <c r="F457" s="25" t="str">
        <f>IFERROR(VLOOKUP($A457,'TD SOP+PROFORM'!$A$5:$AD$750,MATCH(F$4,'TD SOP+PROFORM'!$B$2:$AT$2,0)+1,0),"")</f>
        <v/>
      </c>
      <c r="G457" s="25" t="str">
        <f>IFERROR(VLOOKUP($A457,'TD SOP+PROFORM'!$A$5:$AD$750,MATCH(G$4,'TD SOP+PROFORM'!$B$2:$AT$2,0)+1,0),"")</f>
        <v/>
      </c>
      <c r="H457" s="26" t="str">
        <f t="shared" ref="H457:H520" si="108">IFERROR(F457/G457-1,"")</f>
        <v/>
      </c>
      <c r="I457" s="25" t="str">
        <f>IFERROR(VLOOKUP($A457,'TD SOP+PROFORM'!$A$5:$AD$750,MATCH(I$4,'TD SOP+PROFORM'!$B$2:$AT$2,0)+1,0),"")</f>
        <v/>
      </c>
      <c r="J457" s="25" t="str">
        <f>IFERROR(VLOOKUP($A457,'TD SOP+PROFORM'!$A$5:$AD$750,MATCH(J$4,'TD SOP+PROFORM'!$B$2:$AT$2,0)+1,0),"")</f>
        <v/>
      </c>
      <c r="K457" s="26" t="str">
        <f t="shared" ref="K457:K520" si="109">IFERROR(I457/J457-1,"")</f>
        <v/>
      </c>
      <c r="L457" s="25" t="str">
        <f>IFERROR(VLOOKUP($A457,'TD SOP+PROFORM'!$A$5:$AD$750,MATCH(L$4,'TD SOP+PROFORM'!$B$2:$AT$2,0)+1,0),"")</f>
        <v/>
      </c>
      <c r="M457" s="25" t="str">
        <f>IFERROR(VLOOKUP($A457,'TD SOP+PROFORM'!$A$5:$AD$750,MATCH(M$4,'TD SOP+PROFORM'!$B$2:$AT$2,0)+1,0),"")</f>
        <v/>
      </c>
      <c r="N457" s="26" t="str">
        <f t="shared" ref="N457:N520" si="110">IFERROR(L457/M457-1,"")</f>
        <v/>
      </c>
      <c r="O457" s="25">
        <f>IFERROR(VLOOKUP($A457,'TD SOP+PROFORM'!$A$5:$AD$750,MATCH(O$4,'TD SOP+PROFORM'!$B$2:$AD$2,0)+1,0),0)+IFERROR(VLOOKUP($A457,'TD SOP+PROFORM'!$A$5:$AD$750,MATCH(O$2,'TD SOP+PROFORM'!$B$2:$AD$2,0)+1,0),0)</f>
        <v>0</v>
      </c>
      <c r="P457" s="25">
        <f>IFERROR(VLOOKUP($A457,'TD SOP+PROFORM'!$A$5:$AD$750,MATCH(P$4,'TD SOP+PROFORM'!$B$2:$AD$2,0)+1,0),0)+IFERROR(VLOOKUP($A457,'TD SOP+PROFORM'!$A$5:$AD$750,MATCH(P$2,'TD SOP+PROFORM'!$B$2:$AD$2,0)+1,0),0)</f>
        <v>0</v>
      </c>
      <c r="Q457" s="26" t="str">
        <f t="shared" ref="Q457:Q520" si="111">IFERROR(O457/P457-1,"")</f>
        <v/>
      </c>
      <c r="R457" s="25">
        <f>IFERROR(VLOOKUP($A457,'TD SOP+PROFORM'!$A$5:$AD$750,MATCH(R$4,'TD SOP+PROFORM'!$B$2:$AD$2,0)+1,0),0)+IFERROR(VLOOKUP($A457,'TD SOP+PROFORM'!$A$5:$AD$750,MATCH(R$2,'TD SOP+PROFORM'!$B$2:$AD$2,0)+1,0),0)</f>
        <v>0</v>
      </c>
      <c r="S457" s="25">
        <f>IFERROR(VLOOKUP($A457,'TD SOP+PROFORM'!$A$5:$AD$750,MATCH(S$4,'TD SOP+PROFORM'!$B$2:$AD$2,0)+1,0),0)+IFERROR(VLOOKUP($A457,'TD SOP+PROFORM'!$A$5:$AD$750,MATCH(S$2,'TD SOP+PROFORM'!$B$2:$AD$2,0)+1,0),0)</f>
        <v>0</v>
      </c>
      <c r="T457" s="26" t="str">
        <f t="shared" ref="T457:T520" si="112">IFERROR(R457/S457-1,"")</f>
        <v/>
      </c>
      <c r="U457" s="25">
        <f>IFERROR(VLOOKUP($A457,'TD SOP+PROFORM'!$A$5:$AD$750,MATCH(U$4,'TD SOP+PROFORM'!$B$2:$AD$2,0)+1,0),0)+IFERROR(VLOOKUP($A457,'TD SOP+PROFORM'!$A$5:$AD$750,MATCH(U$2,'TD SOP+PROFORM'!$B$2:$AD$2,0)+1,0),0)</f>
        <v>0</v>
      </c>
      <c r="V457" s="25">
        <f>IFERROR(VLOOKUP($A457,'TD SOP+PROFORM'!$A$5:$AD$750,MATCH(V$4,'TD SOP+PROFORM'!$B$2:$AD$2,0)+1,0),0)+IFERROR(VLOOKUP($A457,'TD SOP+PROFORM'!$A$5:$AD$750,MATCH(V$2,'TD SOP+PROFORM'!$B$2:$AD$2,0)+1,0),0)</f>
        <v>0</v>
      </c>
      <c r="W457" s="26" t="str">
        <f t="shared" ref="W457:W520" si="113">IFERROR(U457/V457-1,"")</f>
        <v/>
      </c>
      <c r="X457" s="25">
        <f>IFERROR(VLOOKUP($A457,'TD SOP+PROFORM'!$A$5:$AD$750,MATCH(X$4,'TD SOP+PROFORM'!$B$2:$AD$2,0)+1,0),0)+IFERROR(VLOOKUP($A457,'TD SOP+PROFORM'!$A$5:$AD$750,MATCH(X$2,'TD SOP+PROFORM'!$B$2:$AD$2,0)+1,0),0)</f>
        <v>0</v>
      </c>
      <c r="Y457" s="25">
        <f>IFERROR(VLOOKUP($A457,'TD SOP+PROFORM'!$A$5:$AD$750,MATCH(Y$4,'TD SOP+PROFORM'!$B$2:$AD$2,0)+1,0),0)+IFERROR(VLOOKUP($A457,'TD SOP+PROFORM'!$A$5:$AD$750,MATCH(Y$2,'TD SOP+PROFORM'!$B$2:$AD$2,0)+1,0),0)</f>
        <v>0</v>
      </c>
      <c r="Z457" s="26" t="str">
        <f t="shared" ref="Z457:Z520" si="114">IFERROR(X457/Y457-1,"")</f>
        <v/>
      </c>
      <c r="AA457" s="25">
        <f>IFERROR(VLOOKUP($A457,'TD SOP+PROFORM'!$A$5:$AD$750,MATCH(AA$4,'TD SOP+PROFORM'!$B$2:$AD$2,0)+1,0),0)+IFERROR(VLOOKUP($A457,'TD SOP+PROFORM'!$A$5:$AD$750,MATCH(AA$2,'TD SOP+PROFORM'!$B$2:$AD$2,0)+1,0),0)</f>
        <v>0</v>
      </c>
      <c r="AB457" s="25">
        <f>IFERROR(VLOOKUP($A457,'TD SOP+PROFORM'!$A$5:$AD$750,MATCH(AB$4,'TD SOP+PROFORM'!$B$2:$AD$2,0)+1,0),0)+IFERROR(VLOOKUP($A457,'TD SOP+PROFORM'!$A$5:$AD$750,MATCH(AB$2,'TD SOP+PROFORM'!$B$2:$AD$2,0)+1,0),0)</f>
        <v>0</v>
      </c>
      <c r="AC457" s="26" t="str">
        <f t="shared" ref="AC457:AC520" si="115">IFERROR(AA457/AB457-1,"")</f>
        <v/>
      </c>
      <c r="AD457" s="25">
        <f>IFERROR(VLOOKUP($A457,'TD SOP+PROFORM'!$A$5:$AD$750,MATCH(AD$4,'TD SOP+PROFORM'!$B$2:$AD$2,0)+1,0),0)+IFERROR(VLOOKUP($A457,'TD SOP+PROFORM'!$A$5:$AD$750,MATCH(AD$2,'TD SOP+PROFORM'!$B$2:$AD$2,0)+1,0),0)</f>
        <v>0</v>
      </c>
      <c r="AE457" s="25">
        <f>IFERROR(VLOOKUP($A457,'TD SOP+PROFORM'!$A$5:$AD$750,MATCH(AE$4,'TD SOP+PROFORM'!$B$2:$AD$2,0)+1,0),0)+IFERROR(VLOOKUP($A457,'TD SOP+PROFORM'!$A$5:$AD$750,MATCH(AE$2,'TD SOP+PROFORM'!$B$2:$AD$2,0)+1,0),0)</f>
        <v>0</v>
      </c>
      <c r="AF457" s="26" t="str">
        <f t="shared" ref="AF457:AF520" si="116">IFERROR(AD457/AE457-1,"")</f>
        <v/>
      </c>
      <c r="AG457" s="25">
        <f>IFERROR(VLOOKUP($A457,'TD SOP+PROFORM'!$A$5:$AD$750,MATCH(AG$4,'TD SOP+PROFORM'!$B$2:$AD$2,0)+1,0),0)+IFERROR(VLOOKUP($A457,'TD SOP+PROFORM'!$A$5:$AD$750,MATCH(AG$2,'TD SOP+PROFORM'!$B$2:$AD$2,0)+1,0),0)</f>
        <v>0</v>
      </c>
      <c r="AH457" s="25">
        <f>IFERROR(VLOOKUP($A457,'TD SOP+PROFORM'!$A$5:$AD$750,MATCH(AH$4,'TD SOP+PROFORM'!$B$2:$AD$2,0)+1,0),0)+IFERROR(VLOOKUP($A457,'TD SOP+PROFORM'!$A$5:$AD$750,MATCH(AH$2,'TD SOP+PROFORM'!$B$2:$AD$2,0)+1,0),0)</f>
        <v>0</v>
      </c>
      <c r="AI457" s="26" t="str">
        <f t="shared" ref="AI457:AI520" si="117">IFERROR(AG457/AH457-1,"")</f>
        <v/>
      </c>
      <c r="AJ457" s="25">
        <f>IFERROR(VLOOKUP($A457,'TD SOP+PROFORM'!$A$5:$AD$750,MATCH(AJ$4,'TD SOP+PROFORM'!$B$2:$AD$2,0)+1,0),0)+IFERROR(VLOOKUP($A457,'TD SOP+PROFORM'!$A$5:$AD$750,MATCH(AJ$2,'TD SOP+PROFORM'!$B$2:$AD$2,0)+1,0),0)</f>
        <v>0</v>
      </c>
      <c r="AK457" s="25">
        <f>IFERROR(VLOOKUP($A457,'TD SOP+PROFORM'!$A$5:$AD$750,MATCH(AK$4,'TD SOP+PROFORM'!$B$2:$AD$2,0)+1,0),0)+IFERROR(VLOOKUP($A457,'TD SOP+PROFORM'!$A$5:$AD$750,MATCH(AK$2,'TD SOP+PROFORM'!$B$2:$AD$2,0)+1,0),0)</f>
        <v>0</v>
      </c>
      <c r="AL457" s="26" t="str">
        <f t="shared" ref="AL457:AL520" si="118">IFERROR(AJ457/AK457-1,"")</f>
        <v/>
      </c>
      <c r="AM457" s="25">
        <f t="shared" si="106"/>
        <v>0</v>
      </c>
      <c r="AN457" s="25">
        <f t="shared" si="106"/>
        <v>0</v>
      </c>
      <c r="AO457" s="26" t="str">
        <f t="shared" ref="AO457:AO520" si="119">IFERROR(AM457/AN457-1,"")</f>
        <v/>
      </c>
    </row>
    <row r="458" spans="1:41" x14ac:dyDescent="0.35">
      <c r="A458" s="24">
        <f>IF(AND('TD SOP+PROFORM'!A455&lt;&gt;"",'TD SOP+PROFORM'!A455&lt;&gt;"TOTAL"),'TD SOP+PROFORM'!A455,0)</f>
        <v>0</v>
      </c>
      <c r="C458" s="25" t="str">
        <f>IFERROR(VLOOKUP($A458,'TD SOP+PROFORM'!$A$5:$AD$750,MATCH(C$4,'TD SOP+PROFORM'!$B$2:$AT$2,0)+1,0),"")</f>
        <v/>
      </c>
      <c r="D458" s="25" t="str">
        <f>IFERROR(VLOOKUP($A458,'TD SOP+PROFORM'!$A$5:$AD$750,MATCH(D$4,'TD SOP+PROFORM'!$B$2:$AT$2,0)+1,0),"")</f>
        <v/>
      </c>
      <c r="E458" s="26" t="str">
        <f t="shared" si="107"/>
        <v/>
      </c>
      <c r="F458" s="25" t="str">
        <f>IFERROR(VLOOKUP($A458,'TD SOP+PROFORM'!$A$5:$AD$750,MATCH(F$4,'TD SOP+PROFORM'!$B$2:$AT$2,0)+1,0),"")</f>
        <v/>
      </c>
      <c r="G458" s="25" t="str">
        <f>IFERROR(VLOOKUP($A458,'TD SOP+PROFORM'!$A$5:$AD$750,MATCH(G$4,'TD SOP+PROFORM'!$B$2:$AT$2,0)+1,0),"")</f>
        <v/>
      </c>
      <c r="H458" s="26" t="str">
        <f t="shared" si="108"/>
        <v/>
      </c>
      <c r="I458" s="25" t="str">
        <f>IFERROR(VLOOKUP($A458,'TD SOP+PROFORM'!$A$5:$AD$750,MATCH(I$4,'TD SOP+PROFORM'!$B$2:$AT$2,0)+1,0),"")</f>
        <v/>
      </c>
      <c r="J458" s="25" t="str">
        <f>IFERROR(VLOOKUP($A458,'TD SOP+PROFORM'!$A$5:$AD$750,MATCH(J$4,'TD SOP+PROFORM'!$B$2:$AT$2,0)+1,0),"")</f>
        <v/>
      </c>
      <c r="K458" s="26" t="str">
        <f t="shared" si="109"/>
        <v/>
      </c>
      <c r="L458" s="25" t="str">
        <f>IFERROR(VLOOKUP($A458,'TD SOP+PROFORM'!$A$5:$AD$750,MATCH(L$4,'TD SOP+PROFORM'!$B$2:$AT$2,0)+1,0),"")</f>
        <v/>
      </c>
      <c r="M458" s="25" t="str">
        <f>IFERROR(VLOOKUP($A458,'TD SOP+PROFORM'!$A$5:$AD$750,MATCH(M$4,'TD SOP+PROFORM'!$B$2:$AT$2,0)+1,0),"")</f>
        <v/>
      </c>
      <c r="N458" s="26" t="str">
        <f t="shared" si="110"/>
        <v/>
      </c>
      <c r="O458" s="25">
        <f>IFERROR(VLOOKUP($A458,'TD SOP+PROFORM'!$A$5:$AD$750,MATCH(O$4,'TD SOP+PROFORM'!$B$2:$AD$2,0)+1,0),0)+IFERROR(VLOOKUP($A458,'TD SOP+PROFORM'!$A$5:$AD$750,MATCH(O$2,'TD SOP+PROFORM'!$B$2:$AD$2,0)+1,0),0)</f>
        <v>0</v>
      </c>
      <c r="P458" s="25">
        <f>IFERROR(VLOOKUP($A458,'TD SOP+PROFORM'!$A$5:$AD$750,MATCH(P$4,'TD SOP+PROFORM'!$B$2:$AD$2,0)+1,0),0)+IFERROR(VLOOKUP($A458,'TD SOP+PROFORM'!$A$5:$AD$750,MATCH(P$2,'TD SOP+PROFORM'!$B$2:$AD$2,0)+1,0),0)</f>
        <v>0</v>
      </c>
      <c r="Q458" s="26" t="str">
        <f t="shared" si="111"/>
        <v/>
      </c>
      <c r="R458" s="25">
        <f>IFERROR(VLOOKUP($A458,'TD SOP+PROFORM'!$A$5:$AD$750,MATCH(R$4,'TD SOP+PROFORM'!$B$2:$AD$2,0)+1,0),0)+IFERROR(VLOOKUP($A458,'TD SOP+PROFORM'!$A$5:$AD$750,MATCH(R$2,'TD SOP+PROFORM'!$B$2:$AD$2,0)+1,0),0)</f>
        <v>0</v>
      </c>
      <c r="S458" s="25">
        <f>IFERROR(VLOOKUP($A458,'TD SOP+PROFORM'!$A$5:$AD$750,MATCH(S$4,'TD SOP+PROFORM'!$B$2:$AD$2,0)+1,0),0)+IFERROR(VLOOKUP($A458,'TD SOP+PROFORM'!$A$5:$AD$750,MATCH(S$2,'TD SOP+PROFORM'!$B$2:$AD$2,0)+1,0),0)</f>
        <v>0</v>
      </c>
      <c r="T458" s="26" t="str">
        <f t="shared" si="112"/>
        <v/>
      </c>
      <c r="U458" s="25">
        <f>IFERROR(VLOOKUP($A458,'TD SOP+PROFORM'!$A$5:$AD$750,MATCH(U$4,'TD SOP+PROFORM'!$B$2:$AD$2,0)+1,0),0)+IFERROR(VLOOKUP($A458,'TD SOP+PROFORM'!$A$5:$AD$750,MATCH(U$2,'TD SOP+PROFORM'!$B$2:$AD$2,0)+1,0),0)</f>
        <v>0</v>
      </c>
      <c r="V458" s="25">
        <f>IFERROR(VLOOKUP($A458,'TD SOP+PROFORM'!$A$5:$AD$750,MATCH(V$4,'TD SOP+PROFORM'!$B$2:$AD$2,0)+1,0),0)+IFERROR(VLOOKUP($A458,'TD SOP+PROFORM'!$A$5:$AD$750,MATCH(V$2,'TD SOP+PROFORM'!$B$2:$AD$2,0)+1,0),0)</f>
        <v>0</v>
      </c>
      <c r="W458" s="26" t="str">
        <f t="shared" si="113"/>
        <v/>
      </c>
      <c r="X458" s="25">
        <f>IFERROR(VLOOKUP($A458,'TD SOP+PROFORM'!$A$5:$AD$750,MATCH(X$4,'TD SOP+PROFORM'!$B$2:$AD$2,0)+1,0),0)+IFERROR(VLOOKUP($A458,'TD SOP+PROFORM'!$A$5:$AD$750,MATCH(X$2,'TD SOP+PROFORM'!$B$2:$AD$2,0)+1,0),0)</f>
        <v>0</v>
      </c>
      <c r="Y458" s="25">
        <f>IFERROR(VLOOKUP($A458,'TD SOP+PROFORM'!$A$5:$AD$750,MATCH(Y$4,'TD SOP+PROFORM'!$B$2:$AD$2,0)+1,0),0)+IFERROR(VLOOKUP($A458,'TD SOP+PROFORM'!$A$5:$AD$750,MATCH(Y$2,'TD SOP+PROFORM'!$B$2:$AD$2,0)+1,0),0)</f>
        <v>0</v>
      </c>
      <c r="Z458" s="26" t="str">
        <f t="shared" si="114"/>
        <v/>
      </c>
      <c r="AA458" s="25">
        <f>IFERROR(VLOOKUP($A458,'TD SOP+PROFORM'!$A$5:$AD$750,MATCH(AA$4,'TD SOP+PROFORM'!$B$2:$AD$2,0)+1,0),0)+IFERROR(VLOOKUP($A458,'TD SOP+PROFORM'!$A$5:$AD$750,MATCH(AA$2,'TD SOP+PROFORM'!$B$2:$AD$2,0)+1,0),0)</f>
        <v>0</v>
      </c>
      <c r="AB458" s="25">
        <f>IFERROR(VLOOKUP($A458,'TD SOP+PROFORM'!$A$5:$AD$750,MATCH(AB$4,'TD SOP+PROFORM'!$B$2:$AD$2,0)+1,0),0)+IFERROR(VLOOKUP($A458,'TD SOP+PROFORM'!$A$5:$AD$750,MATCH(AB$2,'TD SOP+PROFORM'!$B$2:$AD$2,0)+1,0),0)</f>
        <v>0</v>
      </c>
      <c r="AC458" s="26" t="str">
        <f t="shared" si="115"/>
        <v/>
      </c>
      <c r="AD458" s="25">
        <f>IFERROR(VLOOKUP($A458,'TD SOP+PROFORM'!$A$5:$AD$750,MATCH(AD$4,'TD SOP+PROFORM'!$B$2:$AD$2,0)+1,0),0)+IFERROR(VLOOKUP($A458,'TD SOP+PROFORM'!$A$5:$AD$750,MATCH(AD$2,'TD SOP+PROFORM'!$B$2:$AD$2,0)+1,0),0)</f>
        <v>0</v>
      </c>
      <c r="AE458" s="25">
        <f>IFERROR(VLOOKUP($A458,'TD SOP+PROFORM'!$A$5:$AD$750,MATCH(AE$4,'TD SOP+PROFORM'!$B$2:$AD$2,0)+1,0),0)+IFERROR(VLOOKUP($A458,'TD SOP+PROFORM'!$A$5:$AD$750,MATCH(AE$2,'TD SOP+PROFORM'!$B$2:$AD$2,0)+1,0),0)</f>
        <v>0</v>
      </c>
      <c r="AF458" s="26" t="str">
        <f t="shared" si="116"/>
        <v/>
      </c>
      <c r="AG458" s="25">
        <f>IFERROR(VLOOKUP($A458,'TD SOP+PROFORM'!$A$5:$AD$750,MATCH(AG$4,'TD SOP+PROFORM'!$B$2:$AD$2,0)+1,0),0)+IFERROR(VLOOKUP($A458,'TD SOP+PROFORM'!$A$5:$AD$750,MATCH(AG$2,'TD SOP+PROFORM'!$B$2:$AD$2,0)+1,0),0)</f>
        <v>0</v>
      </c>
      <c r="AH458" s="25">
        <f>IFERROR(VLOOKUP($A458,'TD SOP+PROFORM'!$A$5:$AD$750,MATCH(AH$4,'TD SOP+PROFORM'!$B$2:$AD$2,0)+1,0),0)+IFERROR(VLOOKUP($A458,'TD SOP+PROFORM'!$A$5:$AD$750,MATCH(AH$2,'TD SOP+PROFORM'!$B$2:$AD$2,0)+1,0),0)</f>
        <v>0</v>
      </c>
      <c r="AI458" s="26" t="str">
        <f t="shared" si="117"/>
        <v/>
      </c>
      <c r="AJ458" s="25">
        <f>IFERROR(VLOOKUP($A458,'TD SOP+PROFORM'!$A$5:$AD$750,MATCH(AJ$4,'TD SOP+PROFORM'!$B$2:$AD$2,0)+1,0),0)+IFERROR(VLOOKUP($A458,'TD SOP+PROFORM'!$A$5:$AD$750,MATCH(AJ$2,'TD SOP+PROFORM'!$B$2:$AD$2,0)+1,0),0)</f>
        <v>0</v>
      </c>
      <c r="AK458" s="25">
        <f>IFERROR(VLOOKUP($A458,'TD SOP+PROFORM'!$A$5:$AD$750,MATCH(AK$4,'TD SOP+PROFORM'!$B$2:$AD$2,0)+1,0),0)+IFERROR(VLOOKUP($A458,'TD SOP+PROFORM'!$A$5:$AD$750,MATCH(AK$2,'TD SOP+PROFORM'!$B$2:$AD$2,0)+1,0),0)</f>
        <v>0</v>
      </c>
      <c r="AL458" s="26" t="str">
        <f t="shared" si="118"/>
        <v/>
      </c>
      <c r="AM458" s="25">
        <f t="shared" ref="AM458:AN521" si="120">SUM(C458,F458,I458,L458,O458,R458,U458,X458,AA458,AD458,AG458,AJ458)</f>
        <v>0</v>
      </c>
      <c r="AN458" s="25">
        <f t="shared" si="120"/>
        <v>0</v>
      </c>
      <c r="AO458" s="26" t="str">
        <f t="shared" si="119"/>
        <v/>
      </c>
    </row>
    <row r="459" spans="1:41" x14ac:dyDescent="0.35">
      <c r="A459" s="24">
        <f>IF(AND('TD SOP+PROFORM'!A456&lt;&gt;"",'TD SOP+PROFORM'!A456&lt;&gt;"TOTAL"),'TD SOP+PROFORM'!A456,0)</f>
        <v>0</v>
      </c>
      <c r="C459" s="25" t="str">
        <f>IFERROR(VLOOKUP($A459,'TD SOP+PROFORM'!$A$5:$AD$750,MATCH(C$4,'TD SOP+PROFORM'!$B$2:$AT$2,0)+1,0),"")</f>
        <v/>
      </c>
      <c r="D459" s="25" t="str">
        <f>IFERROR(VLOOKUP($A459,'TD SOP+PROFORM'!$A$5:$AD$750,MATCH(D$4,'TD SOP+PROFORM'!$B$2:$AT$2,0)+1,0),"")</f>
        <v/>
      </c>
      <c r="E459" s="26" t="str">
        <f t="shared" si="107"/>
        <v/>
      </c>
      <c r="F459" s="25" t="str">
        <f>IFERROR(VLOOKUP($A459,'TD SOP+PROFORM'!$A$5:$AD$750,MATCH(F$4,'TD SOP+PROFORM'!$B$2:$AT$2,0)+1,0),"")</f>
        <v/>
      </c>
      <c r="G459" s="25" t="str">
        <f>IFERROR(VLOOKUP($A459,'TD SOP+PROFORM'!$A$5:$AD$750,MATCH(G$4,'TD SOP+PROFORM'!$B$2:$AT$2,0)+1,0),"")</f>
        <v/>
      </c>
      <c r="H459" s="26" t="str">
        <f t="shared" si="108"/>
        <v/>
      </c>
      <c r="I459" s="25" t="str">
        <f>IFERROR(VLOOKUP($A459,'TD SOP+PROFORM'!$A$5:$AD$750,MATCH(I$4,'TD SOP+PROFORM'!$B$2:$AT$2,0)+1,0),"")</f>
        <v/>
      </c>
      <c r="J459" s="25" t="str">
        <f>IFERROR(VLOOKUP($A459,'TD SOP+PROFORM'!$A$5:$AD$750,MATCH(J$4,'TD SOP+PROFORM'!$B$2:$AT$2,0)+1,0),"")</f>
        <v/>
      </c>
      <c r="K459" s="26" t="str">
        <f t="shared" si="109"/>
        <v/>
      </c>
      <c r="L459" s="25" t="str">
        <f>IFERROR(VLOOKUP($A459,'TD SOP+PROFORM'!$A$5:$AD$750,MATCH(L$4,'TD SOP+PROFORM'!$B$2:$AT$2,0)+1,0),"")</f>
        <v/>
      </c>
      <c r="M459" s="25" t="str">
        <f>IFERROR(VLOOKUP($A459,'TD SOP+PROFORM'!$A$5:$AD$750,MATCH(M$4,'TD SOP+PROFORM'!$B$2:$AT$2,0)+1,0),"")</f>
        <v/>
      </c>
      <c r="N459" s="26" t="str">
        <f t="shared" si="110"/>
        <v/>
      </c>
      <c r="O459" s="25">
        <f>IFERROR(VLOOKUP($A459,'TD SOP+PROFORM'!$A$5:$AD$750,MATCH(O$4,'TD SOP+PROFORM'!$B$2:$AD$2,0)+1,0),0)+IFERROR(VLOOKUP($A459,'TD SOP+PROFORM'!$A$5:$AD$750,MATCH(O$2,'TD SOP+PROFORM'!$B$2:$AD$2,0)+1,0),0)</f>
        <v>0</v>
      </c>
      <c r="P459" s="25">
        <f>IFERROR(VLOOKUP($A459,'TD SOP+PROFORM'!$A$5:$AD$750,MATCH(P$4,'TD SOP+PROFORM'!$B$2:$AD$2,0)+1,0),0)+IFERROR(VLOOKUP($A459,'TD SOP+PROFORM'!$A$5:$AD$750,MATCH(P$2,'TD SOP+PROFORM'!$B$2:$AD$2,0)+1,0),0)</f>
        <v>0</v>
      </c>
      <c r="Q459" s="26" t="str">
        <f t="shared" si="111"/>
        <v/>
      </c>
      <c r="R459" s="25">
        <f>IFERROR(VLOOKUP($A459,'TD SOP+PROFORM'!$A$5:$AD$750,MATCH(R$4,'TD SOP+PROFORM'!$B$2:$AD$2,0)+1,0),0)+IFERROR(VLOOKUP($A459,'TD SOP+PROFORM'!$A$5:$AD$750,MATCH(R$2,'TD SOP+PROFORM'!$B$2:$AD$2,0)+1,0),0)</f>
        <v>0</v>
      </c>
      <c r="S459" s="25">
        <f>IFERROR(VLOOKUP($A459,'TD SOP+PROFORM'!$A$5:$AD$750,MATCH(S$4,'TD SOP+PROFORM'!$B$2:$AD$2,0)+1,0),0)+IFERROR(VLOOKUP($A459,'TD SOP+PROFORM'!$A$5:$AD$750,MATCH(S$2,'TD SOP+PROFORM'!$B$2:$AD$2,0)+1,0),0)</f>
        <v>0</v>
      </c>
      <c r="T459" s="26" t="str">
        <f t="shared" si="112"/>
        <v/>
      </c>
      <c r="U459" s="25">
        <f>IFERROR(VLOOKUP($A459,'TD SOP+PROFORM'!$A$5:$AD$750,MATCH(U$4,'TD SOP+PROFORM'!$B$2:$AD$2,0)+1,0),0)+IFERROR(VLOOKUP($A459,'TD SOP+PROFORM'!$A$5:$AD$750,MATCH(U$2,'TD SOP+PROFORM'!$B$2:$AD$2,0)+1,0),0)</f>
        <v>0</v>
      </c>
      <c r="V459" s="25">
        <f>IFERROR(VLOOKUP($A459,'TD SOP+PROFORM'!$A$5:$AD$750,MATCH(V$4,'TD SOP+PROFORM'!$B$2:$AD$2,0)+1,0),0)+IFERROR(VLOOKUP($A459,'TD SOP+PROFORM'!$A$5:$AD$750,MATCH(V$2,'TD SOP+PROFORM'!$B$2:$AD$2,0)+1,0),0)</f>
        <v>0</v>
      </c>
      <c r="W459" s="26" t="str">
        <f t="shared" si="113"/>
        <v/>
      </c>
      <c r="X459" s="25">
        <f>IFERROR(VLOOKUP($A459,'TD SOP+PROFORM'!$A$5:$AD$750,MATCH(X$4,'TD SOP+PROFORM'!$B$2:$AD$2,0)+1,0),0)+IFERROR(VLOOKUP($A459,'TD SOP+PROFORM'!$A$5:$AD$750,MATCH(X$2,'TD SOP+PROFORM'!$B$2:$AD$2,0)+1,0),0)</f>
        <v>0</v>
      </c>
      <c r="Y459" s="25">
        <f>IFERROR(VLOOKUP($A459,'TD SOP+PROFORM'!$A$5:$AD$750,MATCH(Y$4,'TD SOP+PROFORM'!$B$2:$AD$2,0)+1,0),0)+IFERROR(VLOOKUP($A459,'TD SOP+PROFORM'!$A$5:$AD$750,MATCH(Y$2,'TD SOP+PROFORM'!$B$2:$AD$2,0)+1,0),0)</f>
        <v>0</v>
      </c>
      <c r="Z459" s="26" t="str">
        <f t="shared" si="114"/>
        <v/>
      </c>
      <c r="AA459" s="25">
        <f>IFERROR(VLOOKUP($A459,'TD SOP+PROFORM'!$A$5:$AD$750,MATCH(AA$4,'TD SOP+PROFORM'!$B$2:$AD$2,0)+1,0),0)+IFERROR(VLOOKUP($A459,'TD SOP+PROFORM'!$A$5:$AD$750,MATCH(AA$2,'TD SOP+PROFORM'!$B$2:$AD$2,0)+1,0),0)</f>
        <v>0</v>
      </c>
      <c r="AB459" s="25">
        <f>IFERROR(VLOOKUP($A459,'TD SOP+PROFORM'!$A$5:$AD$750,MATCH(AB$4,'TD SOP+PROFORM'!$B$2:$AD$2,0)+1,0),0)+IFERROR(VLOOKUP($A459,'TD SOP+PROFORM'!$A$5:$AD$750,MATCH(AB$2,'TD SOP+PROFORM'!$B$2:$AD$2,0)+1,0),0)</f>
        <v>0</v>
      </c>
      <c r="AC459" s="26" t="str">
        <f t="shared" si="115"/>
        <v/>
      </c>
      <c r="AD459" s="25">
        <f>IFERROR(VLOOKUP($A459,'TD SOP+PROFORM'!$A$5:$AD$750,MATCH(AD$4,'TD SOP+PROFORM'!$B$2:$AD$2,0)+1,0),0)+IFERROR(VLOOKUP($A459,'TD SOP+PROFORM'!$A$5:$AD$750,MATCH(AD$2,'TD SOP+PROFORM'!$B$2:$AD$2,0)+1,0),0)</f>
        <v>0</v>
      </c>
      <c r="AE459" s="25">
        <f>IFERROR(VLOOKUP($A459,'TD SOP+PROFORM'!$A$5:$AD$750,MATCH(AE$4,'TD SOP+PROFORM'!$B$2:$AD$2,0)+1,0),0)+IFERROR(VLOOKUP($A459,'TD SOP+PROFORM'!$A$5:$AD$750,MATCH(AE$2,'TD SOP+PROFORM'!$B$2:$AD$2,0)+1,0),0)</f>
        <v>0</v>
      </c>
      <c r="AF459" s="26" t="str">
        <f t="shared" si="116"/>
        <v/>
      </c>
      <c r="AG459" s="25">
        <f>IFERROR(VLOOKUP($A459,'TD SOP+PROFORM'!$A$5:$AD$750,MATCH(AG$4,'TD SOP+PROFORM'!$B$2:$AD$2,0)+1,0),0)+IFERROR(VLOOKUP($A459,'TD SOP+PROFORM'!$A$5:$AD$750,MATCH(AG$2,'TD SOP+PROFORM'!$B$2:$AD$2,0)+1,0),0)</f>
        <v>0</v>
      </c>
      <c r="AH459" s="25">
        <f>IFERROR(VLOOKUP($A459,'TD SOP+PROFORM'!$A$5:$AD$750,MATCH(AH$4,'TD SOP+PROFORM'!$B$2:$AD$2,0)+1,0),0)+IFERROR(VLOOKUP($A459,'TD SOP+PROFORM'!$A$5:$AD$750,MATCH(AH$2,'TD SOP+PROFORM'!$B$2:$AD$2,0)+1,0),0)</f>
        <v>0</v>
      </c>
      <c r="AI459" s="26" t="str">
        <f t="shared" si="117"/>
        <v/>
      </c>
      <c r="AJ459" s="25">
        <f>IFERROR(VLOOKUP($A459,'TD SOP+PROFORM'!$A$5:$AD$750,MATCH(AJ$4,'TD SOP+PROFORM'!$B$2:$AD$2,0)+1,0),0)+IFERROR(VLOOKUP($A459,'TD SOP+PROFORM'!$A$5:$AD$750,MATCH(AJ$2,'TD SOP+PROFORM'!$B$2:$AD$2,0)+1,0),0)</f>
        <v>0</v>
      </c>
      <c r="AK459" s="25">
        <f>IFERROR(VLOOKUP($A459,'TD SOP+PROFORM'!$A$5:$AD$750,MATCH(AK$4,'TD SOP+PROFORM'!$B$2:$AD$2,0)+1,0),0)+IFERROR(VLOOKUP($A459,'TD SOP+PROFORM'!$A$5:$AD$750,MATCH(AK$2,'TD SOP+PROFORM'!$B$2:$AD$2,0)+1,0),0)</f>
        <v>0</v>
      </c>
      <c r="AL459" s="26" t="str">
        <f t="shared" si="118"/>
        <v/>
      </c>
      <c r="AM459" s="25">
        <f t="shared" si="120"/>
        <v>0</v>
      </c>
      <c r="AN459" s="25">
        <f t="shared" si="120"/>
        <v>0</v>
      </c>
      <c r="AO459" s="26" t="str">
        <f t="shared" si="119"/>
        <v/>
      </c>
    </row>
    <row r="460" spans="1:41" x14ac:dyDescent="0.35">
      <c r="A460" s="24">
        <f>IF(AND('TD SOP+PROFORM'!A457&lt;&gt;"",'TD SOP+PROFORM'!A457&lt;&gt;"TOTAL"),'TD SOP+PROFORM'!A457,0)</f>
        <v>0</v>
      </c>
      <c r="C460" s="25" t="str">
        <f>IFERROR(VLOOKUP($A460,'TD SOP+PROFORM'!$A$5:$AD$750,MATCH(C$4,'TD SOP+PROFORM'!$B$2:$AT$2,0)+1,0),"")</f>
        <v/>
      </c>
      <c r="D460" s="25" t="str">
        <f>IFERROR(VLOOKUP($A460,'TD SOP+PROFORM'!$A$5:$AD$750,MATCH(D$4,'TD SOP+PROFORM'!$B$2:$AT$2,0)+1,0),"")</f>
        <v/>
      </c>
      <c r="E460" s="26" t="str">
        <f t="shared" si="107"/>
        <v/>
      </c>
      <c r="F460" s="25" t="str">
        <f>IFERROR(VLOOKUP($A460,'TD SOP+PROFORM'!$A$5:$AD$750,MATCH(F$4,'TD SOP+PROFORM'!$B$2:$AT$2,0)+1,0),"")</f>
        <v/>
      </c>
      <c r="G460" s="25" t="str">
        <f>IFERROR(VLOOKUP($A460,'TD SOP+PROFORM'!$A$5:$AD$750,MATCH(G$4,'TD SOP+PROFORM'!$B$2:$AT$2,0)+1,0),"")</f>
        <v/>
      </c>
      <c r="H460" s="26" t="str">
        <f t="shared" si="108"/>
        <v/>
      </c>
      <c r="I460" s="25" t="str">
        <f>IFERROR(VLOOKUP($A460,'TD SOP+PROFORM'!$A$5:$AD$750,MATCH(I$4,'TD SOP+PROFORM'!$B$2:$AT$2,0)+1,0),"")</f>
        <v/>
      </c>
      <c r="J460" s="25" t="str">
        <f>IFERROR(VLOOKUP($A460,'TD SOP+PROFORM'!$A$5:$AD$750,MATCH(J$4,'TD SOP+PROFORM'!$B$2:$AT$2,0)+1,0),"")</f>
        <v/>
      </c>
      <c r="K460" s="26" t="str">
        <f t="shared" si="109"/>
        <v/>
      </c>
      <c r="L460" s="25" t="str">
        <f>IFERROR(VLOOKUP($A460,'TD SOP+PROFORM'!$A$5:$AD$750,MATCH(L$4,'TD SOP+PROFORM'!$B$2:$AT$2,0)+1,0),"")</f>
        <v/>
      </c>
      <c r="M460" s="25" t="str">
        <f>IFERROR(VLOOKUP($A460,'TD SOP+PROFORM'!$A$5:$AD$750,MATCH(M$4,'TD SOP+PROFORM'!$B$2:$AT$2,0)+1,0),"")</f>
        <v/>
      </c>
      <c r="N460" s="26" t="str">
        <f t="shared" si="110"/>
        <v/>
      </c>
      <c r="O460" s="25">
        <f>IFERROR(VLOOKUP($A460,'TD SOP+PROFORM'!$A$5:$AD$750,MATCH(O$4,'TD SOP+PROFORM'!$B$2:$AD$2,0)+1,0),0)+IFERROR(VLOOKUP($A460,'TD SOP+PROFORM'!$A$5:$AD$750,MATCH(O$2,'TD SOP+PROFORM'!$B$2:$AD$2,0)+1,0),0)</f>
        <v>0</v>
      </c>
      <c r="P460" s="25">
        <f>IFERROR(VLOOKUP($A460,'TD SOP+PROFORM'!$A$5:$AD$750,MATCH(P$4,'TD SOP+PROFORM'!$B$2:$AD$2,0)+1,0),0)+IFERROR(VLOOKUP($A460,'TD SOP+PROFORM'!$A$5:$AD$750,MATCH(P$2,'TD SOP+PROFORM'!$B$2:$AD$2,0)+1,0),0)</f>
        <v>0</v>
      </c>
      <c r="Q460" s="26" t="str">
        <f t="shared" si="111"/>
        <v/>
      </c>
      <c r="R460" s="25">
        <f>IFERROR(VLOOKUP($A460,'TD SOP+PROFORM'!$A$5:$AD$750,MATCH(R$4,'TD SOP+PROFORM'!$B$2:$AD$2,0)+1,0),0)+IFERROR(VLOOKUP($A460,'TD SOP+PROFORM'!$A$5:$AD$750,MATCH(R$2,'TD SOP+PROFORM'!$B$2:$AD$2,0)+1,0),0)</f>
        <v>0</v>
      </c>
      <c r="S460" s="25">
        <f>IFERROR(VLOOKUP($A460,'TD SOP+PROFORM'!$A$5:$AD$750,MATCH(S$4,'TD SOP+PROFORM'!$B$2:$AD$2,0)+1,0),0)+IFERROR(VLOOKUP($A460,'TD SOP+PROFORM'!$A$5:$AD$750,MATCH(S$2,'TD SOP+PROFORM'!$B$2:$AD$2,0)+1,0),0)</f>
        <v>0</v>
      </c>
      <c r="T460" s="26" t="str">
        <f t="shared" si="112"/>
        <v/>
      </c>
      <c r="U460" s="25">
        <f>IFERROR(VLOOKUP($A460,'TD SOP+PROFORM'!$A$5:$AD$750,MATCH(U$4,'TD SOP+PROFORM'!$B$2:$AD$2,0)+1,0),0)+IFERROR(VLOOKUP($A460,'TD SOP+PROFORM'!$A$5:$AD$750,MATCH(U$2,'TD SOP+PROFORM'!$B$2:$AD$2,0)+1,0),0)</f>
        <v>0</v>
      </c>
      <c r="V460" s="25">
        <f>IFERROR(VLOOKUP($A460,'TD SOP+PROFORM'!$A$5:$AD$750,MATCH(V$4,'TD SOP+PROFORM'!$B$2:$AD$2,0)+1,0),0)+IFERROR(VLOOKUP($A460,'TD SOP+PROFORM'!$A$5:$AD$750,MATCH(V$2,'TD SOP+PROFORM'!$B$2:$AD$2,0)+1,0),0)</f>
        <v>0</v>
      </c>
      <c r="W460" s="26" t="str">
        <f t="shared" si="113"/>
        <v/>
      </c>
      <c r="X460" s="25">
        <f>IFERROR(VLOOKUP($A460,'TD SOP+PROFORM'!$A$5:$AD$750,MATCH(X$4,'TD SOP+PROFORM'!$B$2:$AD$2,0)+1,0),0)+IFERROR(VLOOKUP($A460,'TD SOP+PROFORM'!$A$5:$AD$750,MATCH(X$2,'TD SOP+PROFORM'!$B$2:$AD$2,0)+1,0),0)</f>
        <v>0</v>
      </c>
      <c r="Y460" s="25">
        <f>IFERROR(VLOOKUP($A460,'TD SOP+PROFORM'!$A$5:$AD$750,MATCH(Y$4,'TD SOP+PROFORM'!$B$2:$AD$2,0)+1,0),0)+IFERROR(VLOOKUP($A460,'TD SOP+PROFORM'!$A$5:$AD$750,MATCH(Y$2,'TD SOP+PROFORM'!$B$2:$AD$2,0)+1,0),0)</f>
        <v>0</v>
      </c>
      <c r="Z460" s="26" t="str">
        <f t="shared" si="114"/>
        <v/>
      </c>
      <c r="AA460" s="25">
        <f>IFERROR(VLOOKUP($A460,'TD SOP+PROFORM'!$A$5:$AD$750,MATCH(AA$4,'TD SOP+PROFORM'!$B$2:$AD$2,0)+1,0),0)+IFERROR(VLOOKUP($A460,'TD SOP+PROFORM'!$A$5:$AD$750,MATCH(AA$2,'TD SOP+PROFORM'!$B$2:$AD$2,0)+1,0),0)</f>
        <v>0</v>
      </c>
      <c r="AB460" s="25">
        <f>IFERROR(VLOOKUP($A460,'TD SOP+PROFORM'!$A$5:$AD$750,MATCH(AB$4,'TD SOP+PROFORM'!$B$2:$AD$2,0)+1,0),0)+IFERROR(VLOOKUP($A460,'TD SOP+PROFORM'!$A$5:$AD$750,MATCH(AB$2,'TD SOP+PROFORM'!$B$2:$AD$2,0)+1,0),0)</f>
        <v>0</v>
      </c>
      <c r="AC460" s="26" t="str">
        <f t="shared" si="115"/>
        <v/>
      </c>
      <c r="AD460" s="25">
        <f>IFERROR(VLOOKUP($A460,'TD SOP+PROFORM'!$A$5:$AD$750,MATCH(AD$4,'TD SOP+PROFORM'!$B$2:$AD$2,0)+1,0),0)+IFERROR(VLOOKUP($A460,'TD SOP+PROFORM'!$A$5:$AD$750,MATCH(AD$2,'TD SOP+PROFORM'!$B$2:$AD$2,0)+1,0),0)</f>
        <v>0</v>
      </c>
      <c r="AE460" s="25">
        <f>IFERROR(VLOOKUP($A460,'TD SOP+PROFORM'!$A$5:$AD$750,MATCH(AE$4,'TD SOP+PROFORM'!$B$2:$AD$2,0)+1,0),0)+IFERROR(VLOOKUP($A460,'TD SOP+PROFORM'!$A$5:$AD$750,MATCH(AE$2,'TD SOP+PROFORM'!$B$2:$AD$2,0)+1,0),0)</f>
        <v>0</v>
      </c>
      <c r="AF460" s="26" t="str">
        <f t="shared" si="116"/>
        <v/>
      </c>
      <c r="AG460" s="25">
        <f>IFERROR(VLOOKUP($A460,'TD SOP+PROFORM'!$A$5:$AD$750,MATCH(AG$4,'TD SOP+PROFORM'!$B$2:$AD$2,0)+1,0),0)+IFERROR(VLOOKUP($A460,'TD SOP+PROFORM'!$A$5:$AD$750,MATCH(AG$2,'TD SOP+PROFORM'!$B$2:$AD$2,0)+1,0),0)</f>
        <v>0</v>
      </c>
      <c r="AH460" s="25">
        <f>IFERROR(VLOOKUP($A460,'TD SOP+PROFORM'!$A$5:$AD$750,MATCH(AH$4,'TD SOP+PROFORM'!$B$2:$AD$2,0)+1,0),0)+IFERROR(VLOOKUP($A460,'TD SOP+PROFORM'!$A$5:$AD$750,MATCH(AH$2,'TD SOP+PROFORM'!$B$2:$AD$2,0)+1,0),0)</f>
        <v>0</v>
      </c>
      <c r="AI460" s="26" t="str">
        <f t="shared" si="117"/>
        <v/>
      </c>
      <c r="AJ460" s="25">
        <f>IFERROR(VLOOKUP($A460,'TD SOP+PROFORM'!$A$5:$AD$750,MATCH(AJ$4,'TD SOP+PROFORM'!$B$2:$AD$2,0)+1,0),0)+IFERROR(VLOOKUP($A460,'TD SOP+PROFORM'!$A$5:$AD$750,MATCH(AJ$2,'TD SOP+PROFORM'!$B$2:$AD$2,0)+1,0),0)</f>
        <v>0</v>
      </c>
      <c r="AK460" s="25">
        <f>IFERROR(VLOOKUP($A460,'TD SOP+PROFORM'!$A$5:$AD$750,MATCH(AK$4,'TD SOP+PROFORM'!$B$2:$AD$2,0)+1,0),0)+IFERROR(VLOOKUP($A460,'TD SOP+PROFORM'!$A$5:$AD$750,MATCH(AK$2,'TD SOP+PROFORM'!$B$2:$AD$2,0)+1,0),0)</f>
        <v>0</v>
      </c>
      <c r="AL460" s="26" t="str">
        <f t="shared" si="118"/>
        <v/>
      </c>
      <c r="AM460" s="25">
        <f t="shared" si="120"/>
        <v>0</v>
      </c>
      <c r="AN460" s="25">
        <f t="shared" si="120"/>
        <v>0</v>
      </c>
      <c r="AO460" s="26" t="str">
        <f t="shared" si="119"/>
        <v/>
      </c>
    </row>
    <row r="461" spans="1:41" x14ac:dyDescent="0.35">
      <c r="A461" s="24">
        <f>IF(AND('TD SOP+PROFORM'!A458&lt;&gt;"",'TD SOP+PROFORM'!A458&lt;&gt;"TOTAL"),'TD SOP+PROFORM'!A458,0)</f>
        <v>0</v>
      </c>
      <c r="C461" s="25" t="str">
        <f>IFERROR(VLOOKUP($A461,'TD SOP+PROFORM'!$A$5:$AD$750,MATCH(C$4,'TD SOP+PROFORM'!$B$2:$AT$2,0)+1,0),"")</f>
        <v/>
      </c>
      <c r="D461" s="25" t="str">
        <f>IFERROR(VLOOKUP($A461,'TD SOP+PROFORM'!$A$5:$AD$750,MATCH(D$4,'TD SOP+PROFORM'!$B$2:$AT$2,0)+1,0),"")</f>
        <v/>
      </c>
      <c r="E461" s="26" t="str">
        <f t="shared" si="107"/>
        <v/>
      </c>
      <c r="F461" s="25" t="str">
        <f>IFERROR(VLOOKUP($A461,'TD SOP+PROFORM'!$A$5:$AD$750,MATCH(F$4,'TD SOP+PROFORM'!$B$2:$AT$2,0)+1,0),"")</f>
        <v/>
      </c>
      <c r="G461" s="25" t="str">
        <f>IFERROR(VLOOKUP($A461,'TD SOP+PROFORM'!$A$5:$AD$750,MATCH(G$4,'TD SOP+PROFORM'!$B$2:$AT$2,0)+1,0),"")</f>
        <v/>
      </c>
      <c r="H461" s="26" t="str">
        <f t="shared" si="108"/>
        <v/>
      </c>
      <c r="I461" s="25" t="str">
        <f>IFERROR(VLOOKUP($A461,'TD SOP+PROFORM'!$A$5:$AD$750,MATCH(I$4,'TD SOP+PROFORM'!$B$2:$AT$2,0)+1,0),"")</f>
        <v/>
      </c>
      <c r="J461" s="25" t="str">
        <f>IFERROR(VLOOKUP($A461,'TD SOP+PROFORM'!$A$5:$AD$750,MATCH(J$4,'TD SOP+PROFORM'!$B$2:$AT$2,0)+1,0),"")</f>
        <v/>
      </c>
      <c r="K461" s="26" t="str">
        <f t="shared" si="109"/>
        <v/>
      </c>
      <c r="L461" s="25" t="str">
        <f>IFERROR(VLOOKUP($A461,'TD SOP+PROFORM'!$A$5:$AD$750,MATCH(L$4,'TD SOP+PROFORM'!$B$2:$AT$2,0)+1,0),"")</f>
        <v/>
      </c>
      <c r="M461" s="25" t="str">
        <f>IFERROR(VLOOKUP($A461,'TD SOP+PROFORM'!$A$5:$AD$750,MATCH(M$4,'TD SOP+PROFORM'!$B$2:$AT$2,0)+1,0),"")</f>
        <v/>
      </c>
      <c r="N461" s="26" t="str">
        <f t="shared" si="110"/>
        <v/>
      </c>
      <c r="O461" s="25">
        <f>IFERROR(VLOOKUP($A461,'TD SOP+PROFORM'!$A$5:$AD$750,MATCH(O$4,'TD SOP+PROFORM'!$B$2:$AD$2,0)+1,0),0)+IFERROR(VLOOKUP($A461,'TD SOP+PROFORM'!$A$5:$AD$750,MATCH(O$2,'TD SOP+PROFORM'!$B$2:$AD$2,0)+1,0),0)</f>
        <v>0</v>
      </c>
      <c r="P461" s="25">
        <f>IFERROR(VLOOKUP($A461,'TD SOP+PROFORM'!$A$5:$AD$750,MATCH(P$4,'TD SOP+PROFORM'!$B$2:$AD$2,0)+1,0),0)+IFERROR(VLOOKUP($A461,'TD SOP+PROFORM'!$A$5:$AD$750,MATCH(P$2,'TD SOP+PROFORM'!$B$2:$AD$2,0)+1,0),0)</f>
        <v>0</v>
      </c>
      <c r="Q461" s="26" t="str">
        <f t="shared" si="111"/>
        <v/>
      </c>
      <c r="R461" s="25">
        <f>IFERROR(VLOOKUP($A461,'TD SOP+PROFORM'!$A$5:$AD$750,MATCH(R$4,'TD SOP+PROFORM'!$B$2:$AD$2,0)+1,0),0)+IFERROR(VLOOKUP($A461,'TD SOP+PROFORM'!$A$5:$AD$750,MATCH(R$2,'TD SOP+PROFORM'!$B$2:$AD$2,0)+1,0),0)</f>
        <v>0</v>
      </c>
      <c r="S461" s="25">
        <f>IFERROR(VLOOKUP($A461,'TD SOP+PROFORM'!$A$5:$AD$750,MATCH(S$4,'TD SOP+PROFORM'!$B$2:$AD$2,0)+1,0),0)+IFERROR(VLOOKUP($A461,'TD SOP+PROFORM'!$A$5:$AD$750,MATCH(S$2,'TD SOP+PROFORM'!$B$2:$AD$2,0)+1,0),0)</f>
        <v>0</v>
      </c>
      <c r="T461" s="26" t="str">
        <f t="shared" si="112"/>
        <v/>
      </c>
      <c r="U461" s="25">
        <f>IFERROR(VLOOKUP($A461,'TD SOP+PROFORM'!$A$5:$AD$750,MATCH(U$4,'TD SOP+PROFORM'!$B$2:$AD$2,0)+1,0),0)+IFERROR(VLOOKUP($A461,'TD SOP+PROFORM'!$A$5:$AD$750,MATCH(U$2,'TD SOP+PROFORM'!$B$2:$AD$2,0)+1,0),0)</f>
        <v>0</v>
      </c>
      <c r="V461" s="25">
        <f>IFERROR(VLOOKUP($A461,'TD SOP+PROFORM'!$A$5:$AD$750,MATCH(V$4,'TD SOP+PROFORM'!$B$2:$AD$2,0)+1,0),0)+IFERROR(VLOOKUP($A461,'TD SOP+PROFORM'!$A$5:$AD$750,MATCH(V$2,'TD SOP+PROFORM'!$B$2:$AD$2,0)+1,0),0)</f>
        <v>0</v>
      </c>
      <c r="W461" s="26" t="str">
        <f t="shared" si="113"/>
        <v/>
      </c>
      <c r="X461" s="25">
        <f>IFERROR(VLOOKUP($A461,'TD SOP+PROFORM'!$A$5:$AD$750,MATCH(X$4,'TD SOP+PROFORM'!$B$2:$AD$2,0)+1,0),0)+IFERROR(VLOOKUP($A461,'TD SOP+PROFORM'!$A$5:$AD$750,MATCH(X$2,'TD SOP+PROFORM'!$B$2:$AD$2,0)+1,0),0)</f>
        <v>0</v>
      </c>
      <c r="Y461" s="25">
        <f>IFERROR(VLOOKUP($A461,'TD SOP+PROFORM'!$A$5:$AD$750,MATCH(Y$4,'TD SOP+PROFORM'!$B$2:$AD$2,0)+1,0),0)+IFERROR(VLOOKUP($A461,'TD SOP+PROFORM'!$A$5:$AD$750,MATCH(Y$2,'TD SOP+PROFORM'!$B$2:$AD$2,0)+1,0),0)</f>
        <v>0</v>
      </c>
      <c r="Z461" s="26" t="str">
        <f t="shared" si="114"/>
        <v/>
      </c>
      <c r="AA461" s="25">
        <f>IFERROR(VLOOKUP($A461,'TD SOP+PROFORM'!$A$5:$AD$750,MATCH(AA$4,'TD SOP+PROFORM'!$B$2:$AD$2,0)+1,0),0)+IFERROR(VLOOKUP($A461,'TD SOP+PROFORM'!$A$5:$AD$750,MATCH(AA$2,'TD SOP+PROFORM'!$B$2:$AD$2,0)+1,0),0)</f>
        <v>0</v>
      </c>
      <c r="AB461" s="25">
        <f>IFERROR(VLOOKUP($A461,'TD SOP+PROFORM'!$A$5:$AD$750,MATCH(AB$4,'TD SOP+PROFORM'!$B$2:$AD$2,0)+1,0),0)+IFERROR(VLOOKUP($A461,'TD SOP+PROFORM'!$A$5:$AD$750,MATCH(AB$2,'TD SOP+PROFORM'!$B$2:$AD$2,0)+1,0),0)</f>
        <v>0</v>
      </c>
      <c r="AC461" s="26" t="str">
        <f t="shared" si="115"/>
        <v/>
      </c>
      <c r="AD461" s="25">
        <f>IFERROR(VLOOKUP($A461,'TD SOP+PROFORM'!$A$5:$AD$750,MATCH(AD$4,'TD SOP+PROFORM'!$B$2:$AD$2,0)+1,0),0)+IFERROR(VLOOKUP($A461,'TD SOP+PROFORM'!$A$5:$AD$750,MATCH(AD$2,'TD SOP+PROFORM'!$B$2:$AD$2,0)+1,0),0)</f>
        <v>0</v>
      </c>
      <c r="AE461" s="25">
        <f>IFERROR(VLOOKUP($A461,'TD SOP+PROFORM'!$A$5:$AD$750,MATCH(AE$4,'TD SOP+PROFORM'!$B$2:$AD$2,0)+1,0),0)+IFERROR(VLOOKUP($A461,'TD SOP+PROFORM'!$A$5:$AD$750,MATCH(AE$2,'TD SOP+PROFORM'!$B$2:$AD$2,0)+1,0),0)</f>
        <v>0</v>
      </c>
      <c r="AF461" s="26" t="str">
        <f t="shared" si="116"/>
        <v/>
      </c>
      <c r="AG461" s="25">
        <f>IFERROR(VLOOKUP($A461,'TD SOP+PROFORM'!$A$5:$AD$750,MATCH(AG$4,'TD SOP+PROFORM'!$B$2:$AD$2,0)+1,0),0)+IFERROR(VLOOKUP($A461,'TD SOP+PROFORM'!$A$5:$AD$750,MATCH(AG$2,'TD SOP+PROFORM'!$B$2:$AD$2,0)+1,0),0)</f>
        <v>0</v>
      </c>
      <c r="AH461" s="25">
        <f>IFERROR(VLOOKUP($A461,'TD SOP+PROFORM'!$A$5:$AD$750,MATCH(AH$4,'TD SOP+PROFORM'!$B$2:$AD$2,0)+1,0),0)+IFERROR(VLOOKUP($A461,'TD SOP+PROFORM'!$A$5:$AD$750,MATCH(AH$2,'TD SOP+PROFORM'!$B$2:$AD$2,0)+1,0),0)</f>
        <v>0</v>
      </c>
      <c r="AI461" s="26" t="str">
        <f t="shared" si="117"/>
        <v/>
      </c>
      <c r="AJ461" s="25">
        <f>IFERROR(VLOOKUP($A461,'TD SOP+PROFORM'!$A$5:$AD$750,MATCH(AJ$4,'TD SOP+PROFORM'!$B$2:$AD$2,0)+1,0),0)+IFERROR(VLOOKUP($A461,'TD SOP+PROFORM'!$A$5:$AD$750,MATCH(AJ$2,'TD SOP+PROFORM'!$B$2:$AD$2,0)+1,0),0)</f>
        <v>0</v>
      </c>
      <c r="AK461" s="25">
        <f>IFERROR(VLOOKUP($A461,'TD SOP+PROFORM'!$A$5:$AD$750,MATCH(AK$4,'TD SOP+PROFORM'!$B$2:$AD$2,0)+1,0),0)+IFERROR(VLOOKUP($A461,'TD SOP+PROFORM'!$A$5:$AD$750,MATCH(AK$2,'TD SOP+PROFORM'!$B$2:$AD$2,0)+1,0),0)</f>
        <v>0</v>
      </c>
      <c r="AL461" s="26" t="str">
        <f t="shared" si="118"/>
        <v/>
      </c>
      <c r="AM461" s="25">
        <f t="shared" si="120"/>
        <v>0</v>
      </c>
      <c r="AN461" s="25">
        <f t="shared" si="120"/>
        <v>0</v>
      </c>
      <c r="AO461" s="26" t="str">
        <f t="shared" si="119"/>
        <v/>
      </c>
    </row>
    <row r="462" spans="1:41" x14ac:dyDescent="0.35">
      <c r="A462" s="24">
        <f>IF(AND('TD SOP+PROFORM'!A459&lt;&gt;"",'TD SOP+PROFORM'!A459&lt;&gt;"TOTAL"),'TD SOP+PROFORM'!A459,0)</f>
        <v>0</v>
      </c>
      <c r="C462" s="25" t="str">
        <f>IFERROR(VLOOKUP($A462,'TD SOP+PROFORM'!$A$5:$AD$750,MATCH(C$4,'TD SOP+PROFORM'!$B$2:$AT$2,0)+1,0),"")</f>
        <v/>
      </c>
      <c r="D462" s="25" t="str">
        <f>IFERROR(VLOOKUP($A462,'TD SOP+PROFORM'!$A$5:$AD$750,MATCH(D$4,'TD SOP+PROFORM'!$B$2:$AT$2,0)+1,0),"")</f>
        <v/>
      </c>
      <c r="E462" s="26" t="str">
        <f t="shared" si="107"/>
        <v/>
      </c>
      <c r="F462" s="25" t="str">
        <f>IFERROR(VLOOKUP($A462,'TD SOP+PROFORM'!$A$5:$AD$750,MATCH(F$4,'TD SOP+PROFORM'!$B$2:$AT$2,0)+1,0),"")</f>
        <v/>
      </c>
      <c r="G462" s="25" t="str">
        <f>IFERROR(VLOOKUP($A462,'TD SOP+PROFORM'!$A$5:$AD$750,MATCH(G$4,'TD SOP+PROFORM'!$B$2:$AT$2,0)+1,0),"")</f>
        <v/>
      </c>
      <c r="H462" s="26" t="str">
        <f t="shared" si="108"/>
        <v/>
      </c>
      <c r="I462" s="25" t="str">
        <f>IFERROR(VLOOKUP($A462,'TD SOP+PROFORM'!$A$5:$AD$750,MATCH(I$4,'TD SOP+PROFORM'!$B$2:$AT$2,0)+1,0),"")</f>
        <v/>
      </c>
      <c r="J462" s="25" t="str">
        <f>IFERROR(VLOOKUP($A462,'TD SOP+PROFORM'!$A$5:$AD$750,MATCH(J$4,'TD SOP+PROFORM'!$B$2:$AT$2,0)+1,0),"")</f>
        <v/>
      </c>
      <c r="K462" s="26" t="str">
        <f t="shared" si="109"/>
        <v/>
      </c>
      <c r="L462" s="25" t="str">
        <f>IFERROR(VLOOKUP($A462,'TD SOP+PROFORM'!$A$5:$AD$750,MATCH(L$4,'TD SOP+PROFORM'!$B$2:$AT$2,0)+1,0),"")</f>
        <v/>
      </c>
      <c r="M462" s="25" t="str">
        <f>IFERROR(VLOOKUP($A462,'TD SOP+PROFORM'!$A$5:$AD$750,MATCH(M$4,'TD SOP+PROFORM'!$B$2:$AT$2,0)+1,0),"")</f>
        <v/>
      </c>
      <c r="N462" s="26" t="str">
        <f t="shared" si="110"/>
        <v/>
      </c>
      <c r="O462" s="25">
        <f>IFERROR(VLOOKUP($A462,'TD SOP+PROFORM'!$A$5:$AD$750,MATCH(O$4,'TD SOP+PROFORM'!$B$2:$AD$2,0)+1,0),0)+IFERROR(VLOOKUP($A462,'TD SOP+PROFORM'!$A$5:$AD$750,MATCH(O$2,'TD SOP+PROFORM'!$B$2:$AD$2,0)+1,0),0)</f>
        <v>0</v>
      </c>
      <c r="P462" s="25">
        <f>IFERROR(VLOOKUP($A462,'TD SOP+PROFORM'!$A$5:$AD$750,MATCH(P$4,'TD SOP+PROFORM'!$B$2:$AD$2,0)+1,0),0)+IFERROR(VLOOKUP($A462,'TD SOP+PROFORM'!$A$5:$AD$750,MATCH(P$2,'TD SOP+PROFORM'!$B$2:$AD$2,0)+1,0),0)</f>
        <v>0</v>
      </c>
      <c r="Q462" s="26" t="str">
        <f t="shared" si="111"/>
        <v/>
      </c>
      <c r="R462" s="25">
        <f>IFERROR(VLOOKUP($A462,'TD SOP+PROFORM'!$A$5:$AD$750,MATCH(R$4,'TD SOP+PROFORM'!$B$2:$AD$2,0)+1,0),0)+IFERROR(VLOOKUP($A462,'TD SOP+PROFORM'!$A$5:$AD$750,MATCH(R$2,'TD SOP+PROFORM'!$B$2:$AD$2,0)+1,0),0)</f>
        <v>0</v>
      </c>
      <c r="S462" s="25">
        <f>IFERROR(VLOOKUP($A462,'TD SOP+PROFORM'!$A$5:$AD$750,MATCH(S$4,'TD SOP+PROFORM'!$B$2:$AD$2,0)+1,0),0)+IFERROR(VLOOKUP($A462,'TD SOP+PROFORM'!$A$5:$AD$750,MATCH(S$2,'TD SOP+PROFORM'!$B$2:$AD$2,0)+1,0),0)</f>
        <v>0</v>
      </c>
      <c r="T462" s="26" t="str">
        <f t="shared" si="112"/>
        <v/>
      </c>
      <c r="U462" s="25">
        <f>IFERROR(VLOOKUP($A462,'TD SOP+PROFORM'!$A$5:$AD$750,MATCH(U$4,'TD SOP+PROFORM'!$B$2:$AD$2,0)+1,0),0)+IFERROR(VLOOKUP($A462,'TD SOP+PROFORM'!$A$5:$AD$750,MATCH(U$2,'TD SOP+PROFORM'!$B$2:$AD$2,0)+1,0),0)</f>
        <v>0</v>
      </c>
      <c r="V462" s="25">
        <f>IFERROR(VLOOKUP($A462,'TD SOP+PROFORM'!$A$5:$AD$750,MATCH(V$4,'TD SOP+PROFORM'!$B$2:$AD$2,0)+1,0),0)+IFERROR(VLOOKUP($A462,'TD SOP+PROFORM'!$A$5:$AD$750,MATCH(V$2,'TD SOP+PROFORM'!$B$2:$AD$2,0)+1,0),0)</f>
        <v>0</v>
      </c>
      <c r="W462" s="26" t="str">
        <f t="shared" si="113"/>
        <v/>
      </c>
      <c r="X462" s="25">
        <f>IFERROR(VLOOKUP($A462,'TD SOP+PROFORM'!$A$5:$AD$750,MATCH(X$4,'TD SOP+PROFORM'!$B$2:$AD$2,0)+1,0),0)+IFERROR(VLOOKUP($A462,'TD SOP+PROFORM'!$A$5:$AD$750,MATCH(X$2,'TD SOP+PROFORM'!$B$2:$AD$2,0)+1,0),0)</f>
        <v>0</v>
      </c>
      <c r="Y462" s="25">
        <f>IFERROR(VLOOKUP($A462,'TD SOP+PROFORM'!$A$5:$AD$750,MATCH(Y$4,'TD SOP+PROFORM'!$B$2:$AD$2,0)+1,0),0)+IFERROR(VLOOKUP($A462,'TD SOP+PROFORM'!$A$5:$AD$750,MATCH(Y$2,'TD SOP+PROFORM'!$B$2:$AD$2,0)+1,0),0)</f>
        <v>0</v>
      </c>
      <c r="Z462" s="26" t="str">
        <f t="shared" si="114"/>
        <v/>
      </c>
      <c r="AA462" s="25">
        <f>IFERROR(VLOOKUP($A462,'TD SOP+PROFORM'!$A$5:$AD$750,MATCH(AA$4,'TD SOP+PROFORM'!$B$2:$AD$2,0)+1,0),0)+IFERROR(VLOOKUP($A462,'TD SOP+PROFORM'!$A$5:$AD$750,MATCH(AA$2,'TD SOP+PROFORM'!$B$2:$AD$2,0)+1,0),0)</f>
        <v>0</v>
      </c>
      <c r="AB462" s="25">
        <f>IFERROR(VLOOKUP($A462,'TD SOP+PROFORM'!$A$5:$AD$750,MATCH(AB$4,'TD SOP+PROFORM'!$B$2:$AD$2,0)+1,0),0)+IFERROR(VLOOKUP($A462,'TD SOP+PROFORM'!$A$5:$AD$750,MATCH(AB$2,'TD SOP+PROFORM'!$B$2:$AD$2,0)+1,0),0)</f>
        <v>0</v>
      </c>
      <c r="AC462" s="26" t="str">
        <f t="shared" si="115"/>
        <v/>
      </c>
      <c r="AD462" s="25">
        <f>IFERROR(VLOOKUP($A462,'TD SOP+PROFORM'!$A$5:$AD$750,MATCH(AD$4,'TD SOP+PROFORM'!$B$2:$AD$2,0)+1,0),0)+IFERROR(VLOOKUP($A462,'TD SOP+PROFORM'!$A$5:$AD$750,MATCH(AD$2,'TD SOP+PROFORM'!$B$2:$AD$2,0)+1,0),0)</f>
        <v>0</v>
      </c>
      <c r="AE462" s="25">
        <f>IFERROR(VLOOKUP($A462,'TD SOP+PROFORM'!$A$5:$AD$750,MATCH(AE$4,'TD SOP+PROFORM'!$B$2:$AD$2,0)+1,0),0)+IFERROR(VLOOKUP($A462,'TD SOP+PROFORM'!$A$5:$AD$750,MATCH(AE$2,'TD SOP+PROFORM'!$B$2:$AD$2,0)+1,0),0)</f>
        <v>0</v>
      </c>
      <c r="AF462" s="26" t="str">
        <f t="shared" si="116"/>
        <v/>
      </c>
      <c r="AG462" s="25">
        <f>IFERROR(VLOOKUP($A462,'TD SOP+PROFORM'!$A$5:$AD$750,MATCH(AG$4,'TD SOP+PROFORM'!$B$2:$AD$2,0)+1,0),0)+IFERROR(VLOOKUP($A462,'TD SOP+PROFORM'!$A$5:$AD$750,MATCH(AG$2,'TD SOP+PROFORM'!$B$2:$AD$2,0)+1,0),0)</f>
        <v>0</v>
      </c>
      <c r="AH462" s="25">
        <f>IFERROR(VLOOKUP($A462,'TD SOP+PROFORM'!$A$5:$AD$750,MATCH(AH$4,'TD SOP+PROFORM'!$B$2:$AD$2,0)+1,0),0)+IFERROR(VLOOKUP($A462,'TD SOP+PROFORM'!$A$5:$AD$750,MATCH(AH$2,'TD SOP+PROFORM'!$B$2:$AD$2,0)+1,0),0)</f>
        <v>0</v>
      </c>
      <c r="AI462" s="26" t="str">
        <f t="shared" si="117"/>
        <v/>
      </c>
      <c r="AJ462" s="25">
        <f>IFERROR(VLOOKUP($A462,'TD SOP+PROFORM'!$A$5:$AD$750,MATCH(AJ$4,'TD SOP+PROFORM'!$B$2:$AD$2,0)+1,0),0)+IFERROR(VLOOKUP($A462,'TD SOP+PROFORM'!$A$5:$AD$750,MATCH(AJ$2,'TD SOP+PROFORM'!$B$2:$AD$2,0)+1,0),0)</f>
        <v>0</v>
      </c>
      <c r="AK462" s="25">
        <f>IFERROR(VLOOKUP($A462,'TD SOP+PROFORM'!$A$5:$AD$750,MATCH(AK$4,'TD SOP+PROFORM'!$B$2:$AD$2,0)+1,0),0)+IFERROR(VLOOKUP($A462,'TD SOP+PROFORM'!$A$5:$AD$750,MATCH(AK$2,'TD SOP+PROFORM'!$B$2:$AD$2,0)+1,0),0)</f>
        <v>0</v>
      </c>
      <c r="AL462" s="26" t="str">
        <f t="shared" si="118"/>
        <v/>
      </c>
      <c r="AM462" s="25">
        <f t="shared" si="120"/>
        <v>0</v>
      </c>
      <c r="AN462" s="25">
        <f t="shared" si="120"/>
        <v>0</v>
      </c>
      <c r="AO462" s="26" t="str">
        <f t="shared" si="119"/>
        <v/>
      </c>
    </row>
    <row r="463" spans="1:41" x14ac:dyDescent="0.35">
      <c r="A463" s="24">
        <f>IF(AND('TD SOP+PROFORM'!A460&lt;&gt;"",'TD SOP+PROFORM'!A460&lt;&gt;"TOTAL"),'TD SOP+PROFORM'!A460,0)</f>
        <v>0</v>
      </c>
      <c r="C463" s="25" t="str">
        <f>IFERROR(VLOOKUP($A463,'TD SOP+PROFORM'!$A$5:$AD$750,MATCH(C$4,'TD SOP+PROFORM'!$B$2:$AT$2,0)+1,0),"")</f>
        <v/>
      </c>
      <c r="D463" s="25" t="str">
        <f>IFERROR(VLOOKUP($A463,'TD SOP+PROFORM'!$A$5:$AD$750,MATCH(D$4,'TD SOP+PROFORM'!$B$2:$AT$2,0)+1,0),"")</f>
        <v/>
      </c>
      <c r="E463" s="26" t="str">
        <f t="shared" si="107"/>
        <v/>
      </c>
      <c r="F463" s="25" t="str">
        <f>IFERROR(VLOOKUP($A463,'TD SOP+PROFORM'!$A$5:$AD$750,MATCH(F$4,'TD SOP+PROFORM'!$B$2:$AT$2,0)+1,0),"")</f>
        <v/>
      </c>
      <c r="G463" s="25" t="str">
        <f>IFERROR(VLOOKUP($A463,'TD SOP+PROFORM'!$A$5:$AD$750,MATCH(G$4,'TD SOP+PROFORM'!$B$2:$AT$2,0)+1,0),"")</f>
        <v/>
      </c>
      <c r="H463" s="26" t="str">
        <f t="shared" si="108"/>
        <v/>
      </c>
      <c r="I463" s="25" t="str">
        <f>IFERROR(VLOOKUP($A463,'TD SOP+PROFORM'!$A$5:$AD$750,MATCH(I$4,'TD SOP+PROFORM'!$B$2:$AT$2,0)+1,0),"")</f>
        <v/>
      </c>
      <c r="J463" s="25" t="str">
        <f>IFERROR(VLOOKUP($A463,'TD SOP+PROFORM'!$A$5:$AD$750,MATCH(J$4,'TD SOP+PROFORM'!$B$2:$AT$2,0)+1,0),"")</f>
        <v/>
      </c>
      <c r="K463" s="26" t="str">
        <f t="shared" si="109"/>
        <v/>
      </c>
      <c r="L463" s="25" t="str">
        <f>IFERROR(VLOOKUP($A463,'TD SOP+PROFORM'!$A$5:$AD$750,MATCH(L$4,'TD SOP+PROFORM'!$B$2:$AT$2,0)+1,0),"")</f>
        <v/>
      </c>
      <c r="M463" s="25" t="str">
        <f>IFERROR(VLOOKUP($A463,'TD SOP+PROFORM'!$A$5:$AD$750,MATCH(M$4,'TD SOP+PROFORM'!$B$2:$AT$2,0)+1,0),"")</f>
        <v/>
      </c>
      <c r="N463" s="26" t="str">
        <f t="shared" si="110"/>
        <v/>
      </c>
      <c r="O463" s="25">
        <f>IFERROR(VLOOKUP($A463,'TD SOP+PROFORM'!$A$5:$AD$750,MATCH(O$4,'TD SOP+PROFORM'!$B$2:$AD$2,0)+1,0),0)+IFERROR(VLOOKUP($A463,'TD SOP+PROFORM'!$A$5:$AD$750,MATCH(O$2,'TD SOP+PROFORM'!$B$2:$AD$2,0)+1,0),0)</f>
        <v>0</v>
      </c>
      <c r="P463" s="25">
        <f>IFERROR(VLOOKUP($A463,'TD SOP+PROFORM'!$A$5:$AD$750,MATCH(P$4,'TD SOP+PROFORM'!$B$2:$AD$2,0)+1,0),0)+IFERROR(VLOOKUP($A463,'TD SOP+PROFORM'!$A$5:$AD$750,MATCH(P$2,'TD SOP+PROFORM'!$B$2:$AD$2,0)+1,0),0)</f>
        <v>0</v>
      </c>
      <c r="Q463" s="26" t="str">
        <f t="shared" si="111"/>
        <v/>
      </c>
      <c r="R463" s="25">
        <f>IFERROR(VLOOKUP($A463,'TD SOP+PROFORM'!$A$5:$AD$750,MATCH(R$4,'TD SOP+PROFORM'!$B$2:$AD$2,0)+1,0),0)+IFERROR(VLOOKUP($A463,'TD SOP+PROFORM'!$A$5:$AD$750,MATCH(R$2,'TD SOP+PROFORM'!$B$2:$AD$2,0)+1,0),0)</f>
        <v>0</v>
      </c>
      <c r="S463" s="25">
        <f>IFERROR(VLOOKUP($A463,'TD SOP+PROFORM'!$A$5:$AD$750,MATCH(S$4,'TD SOP+PROFORM'!$B$2:$AD$2,0)+1,0),0)+IFERROR(VLOOKUP($A463,'TD SOP+PROFORM'!$A$5:$AD$750,MATCH(S$2,'TD SOP+PROFORM'!$B$2:$AD$2,0)+1,0),0)</f>
        <v>0</v>
      </c>
      <c r="T463" s="26" t="str">
        <f t="shared" si="112"/>
        <v/>
      </c>
      <c r="U463" s="25">
        <f>IFERROR(VLOOKUP($A463,'TD SOP+PROFORM'!$A$5:$AD$750,MATCH(U$4,'TD SOP+PROFORM'!$B$2:$AD$2,0)+1,0),0)+IFERROR(VLOOKUP($A463,'TD SOP+PROFORM'!$A$5:$AD$750,MATCH(U$2,'TD SOP+PROFORM'!$B$2:$AD$2,0)+1,0),0)</f>
        <v>0</v>
      </c>
      <c r="V463" s="25">
        <f>IFERROR(VLOOKUP($A463,'TD SOP+PROFORM'!$A$5:$AD$750,MATCH(V$4,'TD SOP+PROFORM'!$B$2:$AD$2,0)+1,0),0)+IFERROR(VLOOKUP($A463,'TD SOP+PROFORM'!$A$5:$AD$750,MATCH(V$2,'TD SOP+PROFORM'!$B$2:$AD$2,0)+1,0),0)</f>
        <v>0</v>
      </c>
      <c r="W463" s="26" t="str">
        <f t="shared" si="113"/>
        <v/>
      </c>
      <c r="X463" s="25">
        <f>IFERROR(VLOOKUP($A463,'TD SOP+PROFORM'!$A$5:$AD$750,MATCH(X$4,'TD SOP+PROFORM'!$B$2:$AD$2,0)+1,0),0)+IFERROR(VLOOKUP($A463,'TD SOP+PROFORM'!$A$5:$AD$750,MATCH(X$2,'TD SOP+PROFORM'!$B$2:$AD$2,0)+1,0),0)</f>
        <v>0</v>
      </c>
      <c r="Y463" s="25">
        <f>IFERROR(VLOOKUP($A463,'TD SOP+PROFORM'!$A$5:$AD$750,MATCH(Y$4,'TD SOP+PROFORM'!$B$2:$AD$2,0)+1,0),0)+IFERROR(VLOOKUP($A463,'TD SOP+PROFORM'!$A$5:$AD$750,MATCH(Y$2,'TD SOP+PROFORM'!$B$2:$AD$2,0)+1,0),0)</f>
        <v>0</v>
      </c>
      <c r="Z463" s="26" t="str">
        <f t="shared" si="114"/>
        <v/>
      </c>
      <c r="AA463" s="25">
        <f>IFERROR(VLOOKUP($A463,'TD SOP+PROFORM'!$A$5:$AD$750,MATCH(AA$4,'TD SOP+PROFORM'!$B$2:$AD$2,0)+1,0),0)+IFERROR(VLOOKUP($A463,'TD SOP+PROFORM'!$A$5:$AD$750,MATCH(AA$2,'TD SOP+PROFORM'!$B$2:$AD$2,0)+1,0),0)</f>
        <v>0</v>
      </c>
      <c r="AB463" s="25">
        <f>IFERROR(VLOOKUP($A463,'TD SOP+PROFORM'!$A$5:$AD$750,MATCH(AB$4,'TD SOP+PROFORM'!$B$2:$AD$2,0)+1,0),0)+IFERROR(VLOOKUP($A463,'TD SOP+PROFORM'!$A$5:$AD$750,MATCH(AB$2,'TD SOP+PROFORM'!$B$2:$AD$2,0)+1,0),0)</f>
        <v>0</v>
      </c>
      <c r="AC463" s="26" t="str">
        <f t="shared" si="115"/>
        <v/>
      </c>
      <c r="AD463" s="25">
        <f>IFERROR(VLOOKUP($A463,'TD SOP+PROFORM'!$A$5:$AD$750,MATCH(AD$4,'TD SOP+PROFORM'!$B$2:$AD$2,0)+1,0),0)+IFERROR(VLOOKUP($A463,'TD SOP+PROFORM'!$A$5:$AD$750,MATCH(AD$2,'TD SOP+PROFORM'!$B$2:$AD$2,0)+1,0),0)</f>
        <v>0</v>
      </c>
      <c r="AE463" s="25">
        <f>IFERROR(VLOOKUP($A463,'TD SOP+PROFORM'!$A$5:$AD$750,MATCH(AE$4,'TD SOP+PROFORM'!$B$2:$AD$2,0)+1,0),0)+IFERROR(VLOOKUP($A463,'TD SOP+PROFORM'!$A$5:$AD$750,MATCH(AE$2,'TD SOP+PROFORM'!$B$2:$AD$2,0)+1,0),0)</f>
        <v>0</v>
      </c>
      <c r="AF463" s="26" t="str">
        <f t="shared" si="116"/>
        <v/>
      </c>
      <c r="AG463" s="25">
        <f>IFERROR(VLOOKUP($A463,'TD SOP+PROFORM'!$A$5:$AD$750,MATCH(AG$4,'TD SOP+PROFORM'!$B$2:$AD$2,0)+1,0),0)+IFERROR(VLOOKUP($A463,'TD SOP+PROFORM'!$A$5:$AD$750,MATCH(AG$2,'TD SOP+PROFORM'!$B$2:$AD$2,0)+1,0),0)</f>
        <v>0</v>
      </c>
      <c r="AH463" s="25">
        <f>IFERROR(VLOOKUP($A463,'TD SOP+PROFORM'!$A$5:$AD$750,MATCH(AH$4,'TD SOP+PROFORM'!$B$2:$AD$2,0)+1,0),0)+IFERROR(VLOOKUP($A463,'TD SOP+PROFORM'!$A$5:$AD$750,MATCH(AH$2,'TD SOP+PROFORM'!$B$2:$AD$2,0)+1,0),0)</f>
        <v>0</v>
      </c>
      <c r="AI463" s="26" t="str">
        <f t="shared" si="117"/>
        <v/>
      </c>
      <c r="AJ463" s="25">
        <f>IFERROR(VLOOKUP($A463,'TD SOP+PROFORM'!$A$5:$AD$750,MATCH(AJ$4,'TD SOP+PROFORM'!$B$2:$AD$2,0)+1,0),0)+IFERROR(VLOOKUP($A463,'TD SOP+PROFORM'!$A$5:$AD$750,MATCH(AJ$2,'TD SOP+PROFORM'!$B$2:$AD$2,0)+1,0),0)</f>
        <v>0</v>
      </c>
      <c r="AK463" s="25">
        <f>IFERROR(VLOOKUP($A463,'TD SOP+PROFORM'!$A$5:$AD$750,MATCH(AK$4,'TD SOP+PROFORM'!$B$2:$AD$2,0)+1,0),0)+IFERROR(VLOOKUP($A463,'TD SOP+PROFORM'!$A$5:$AD$750,MATCH(AK$2,'TD SOP+PROFORM'!$B$2:$AD$2,0)+1,0),0)</f>
        <v>0</v>
      </c>
      <c r="AL463" s="26" t="str">
        <f t="shared" si="118"/>
        <v/>
      </c>
      <c r="AM463" s="25">
        <f t="shared" si="120"/>
        <v>0</v>
      </c>
      <c r="AN463" s="25">
        <f t="shared" si="120"/>
        <v>0</v>
      </c>
      <c r="AO463" s="26" t="str">
        <f t="shared" si="119"/>
        <v/>
      </c>
    </row>
    <row r="464" spans="1:41" x14ac:dyDescent="0.35">
      <c r="A464" s="24">
        <f>IF(AND('TD SOP+PROFORM'!A461&lt;&gt;"",'TD SOP+PROFORM'!A461&lt;&gt;"TOTAL"),'TD SOP+PROFORM'!A461,0)</f>
        <v>0</v>
      </c>
      <c r="C464" s="25" t="str">
        <f>IFERROR(VLOOKUP($A464,'TD SOP+PROFORM'!$A$5:$AD$750,MATCH(C$4,'TD SOP+PROFORM'!$B$2:$AT$2,0)+1,0),"")</f>
        <v/>
      </c>
      <c r="D464" s="25" t="str">
        <f>IFERROR(VLOOKUP($A464,'TD SOP+PROFORM'!$A$5:$AD$750,MATCH(D$4,'TD SOP+PROFORM'!$B$2:$AT$2,0)+1,0),"")</f>
        <v/>
      </c>
      <c r="E464" s="26" t="str">
        <f t="shared" si="107"/>
        <v/>
      </c>
      <c r="F464" s="25" t="str">
        <f>IFERROR(VLOOKUP($A464,'TD SOP+PROFORM'!$A$5:$AD$750,MATCH(F$4,'TD SOP+PROFORM'!$B$2:$AT$2,0)+1,0),"")</f>
        <v/>
      </c>
      <c r="G464" s="25" t="str">
        <f>IFERROR(VLOOKUP($A464,'TD SOP+PROFORM'!$A$5:$AD$750,MATCH(G$4,'TD SOP+PROFORM'!$B$2:$AT$2,0)+1,0),"")</f>
        <v/>
      </c>
      <c r="H464" s="26" t="str">
        <f t="shared" si="108"/>
        <v/>
      </c>
      <c r="I464" s="25" t="str">
        <f>IFERROR(VLOOKUP($A464,'TD SOP+PROFORM'!$A$5:$AD$750,MATCH(I$4,'TD SOP+PROFORM'!$B$2:$AT$2,0)+1,0),"")</f>
        <v/>
      </c>
      <c r="J464" s="25" t="str">
        <f>IFERROR(VLOOKUP($A464,'TD SOP+PROFORM'!$A$5:$AD$750,MATCH(J$4,'TD SOP+PROFORM'!$B$2:$AT$2,0)+1,0),"")</f>
        <v/>
      </c>
      <c r="K464" s="26" t="str">
        <f t="shared" si="109"/>
        <v/>
      </c>
      <c r="L464" s="25" t="str">
        <f>IFERROR(VLOOKUP($A464,'TD SOP+PROFORM'!$A$5:$AD$750,MATCH(L$4,'TD SOP+PROFORM'!$B$2:$AT$2,0)+1,0),"")</f>
        <v/>
      </c>
      <c r="M464" s="25" t="str">
        <f>IFERROR(VLOOKUP($A464,'TD SOP+PROFORM'!$A$5:$AD$750,MATCH(M$4,'TD SOP+PROFORM'!$B$2:$AT$2,0)+1,0),"")</f>
        <v/>
      </c>
      <c r="N464" s="26" t="str">
        <f t="shared" si="110"/>
        <v/>
      </c>
      <c r="O464" s="25">
        <f>IFERROR(VLOOKUP($A464,'TD SOP+PROFORM'!$A$5:$AD$750,MATCH(O$4,'TD SOP+PROFORM'!$B$2:$AD$2,0)+1,0),0)+IFERROR(VLOOKUP($A464,'TD SOP+PROFORM'!$A$5:$AD$750,MATCH(O$2,'TD SOP+PROFORM'!$B$2:$AD$2,0)+1,0),0)</f>
        <v>0</v>
      </c>
      <c r="P464" s="25">
        <f>IFERROR(VLOOKUP($A464,'TD SOP+PROFORM'!$A$5:$AD$750,MATCH(P$4,'TD SOP+PROFORM'!$B$2:$AD$2,0)+1,0),0)+IFERROR(VLOOKUP($A464,'TD SOP+PROFORM'!$A$5:$AD$750,MATCH(P$2,'TD SOP+PROFORM'!$B$2:$AD$2,0)+1,0),0)</f>
        <v>0</v>
      </c>
      <c r="Q464" s="26" t="str">
        <f t="shared" si="111"/>
        <v/>
      </c>
      <c r="R464" s="25">
        <f>IFERROR(VLOOKUP($A464,'TD SOP+PROFORM'!$A$5:$AD$750,MATCH(R$4,'TD SOP+PROFORM'!$B$2:$AD$2,0)+1,0),0)+IFERROR(VLOOKUP($A464,'TD SOP+PROFORM'!$A$5:$AD$750,MATCH(R$2,'TD SOP+PROFORM'!$B$2:$AD$2,0)+1,0),0)</f>
        <v>0</v>
      </c>
      <c r="S464" s="25">
        <f>IFERROR(VLOOKUP($A464,'TD SOP+PROFORM'!$A$5:$AD$750,MATCH(S$4,'TD SOP+PROFORM'!$B$2:$AD$2,0)+1,0),0)+IFERROR(VLOOKUP($A464,'TD SOP+PROFORM'!$A$5:$AD$750,MATCH(S$2,'TD SOP+PROFORM'!$B$2:$AD$2,0)+1,0),0)</f>
        <v>0</v>
      </c>
      <c r="T464" s="26" t="str">
        <f t="shared" si="112"/>
        <v/>
      </c>
      <c r="U464" s="25">
        <f>IFERROR(VLOOKUP($A464,'TD SOP+PROFORM'!$A$5:$AD$750,MATCH(U$4,'TD SOP+PROFORM'!$B$2:$AD$2,0)+1,0),0)+IFERROR(VLOOKUP($A464,'TD SOP+PROFORM'!$A$5:$AD$750,MATCH(U$2,'TD SOP+PROFORM'!$B$2:$AD$2,0)+1,0),0)</f>
        <v>0</v>
      </c>
      <c r="V464" s="25">
        <f>IFERROR(VLOOKUP($A464,'TD SOP+PROFORM'!$A$5:$AD$750,MATCH(V$4,'TD SOP+PROFORM'!$B$2:$AD$2,0)+1,0),0)+IFERROR(VLOOKUP($A464,'TD SOP+PROFORM'!$A$5:$AD$750,MATCH(V$2,'TD SOP+PROFORM'!$B$2:$AD$2,0)+1,0),0)</f>
        <v>0</v>
      </c>
      <c r="W464" s="26" t="str">
        <f t="shared" si="113"/>
        <v/>
      </c>
      <c r="X464" s="25">
        <f>IFERROR(VLOOKUP($A464,'TD SOP+PROFORM'!$A$5:$AD$750,MATCH(X$4,'TD SOP+PROFORM'!$B$2:$AD$2,0)+1,0),0)+IFERROR(VLOOKUP($A464,'TD SOP+PROFORM'!$A$5:$AD$750,MATCH(X$2,'TD SOP+PROFORM'!$B$2:$AD$2,0)+1,0),0)</f>
        <v>0</v>
      </c>
      <c r="Y464" s="25">
        <f>IFERROR(VLOOKUP($A464,'TD SOP+PROFORM'!$A$5:$AD$750,MATCH(Y$4,'TD SOP+PROFORM'!$B$2:$AD$2,0)+1,0),0)+IFERROR(VLOOKUP($A464,'TD SOP+PROFORM'!$A$5:$AD$750,MATCH(Y$2,'TD SOP+PROFORM'!$B$2:$AD$2,0)+1,0),0)</f>
        <v>0</v>
      </c>
      <c r="Z464" s="26" t="str">
        <f t="shared" si="114"/>
        <v/>
      </c>
      <c r="AA464" s="25">
        <f>IFERROR(VLOOKUP($A464,'TD SOP+PROFORM'!$A$5:$AD$750,MATCH(AA$4,'TD SOP+PROFORM'!$B$2:$AD$2,0)+1,0),0)+IFERROR(VLOOKUP($A464,'TD SOP+PROFORM'!$A$5:$AD$750,MATCH(AA$2,'TD SOP+PROFORM'!$B$2:$AD$2,0)+1,0),0)</f>
        <v>0</v>
      </c>
      <c r="AB464" s="25">
        <f>IFERROR(VLOOKUP($A464,'TD SOP+PROFORM'!$A$5:$AD$750,MATCH(AB$4,'TD SOP+PROFORM'!$B$2:$AD$2,0)+1,0),0)+IFERROR(VLOOKUP($A464,'TD SOP+PROFORM'!$A$5:$AD$750,MATCH(AB$2,'TD SOP+PROFORM'!$B$2:$AD$2,0)+1,0),0)</f>
        <v>0</v>
      </c>
      <c r="AC464" s="26" t="str">
        <f t="shared" si="115"/>
        <v/>
      </c>
      <c r="AD464" s="25">
        <f>IFERROR(VLOOKUP($A464,'TD SOP+PROFORM'!$A$5:$AD$750,MATCH(AD$4,'TD SOP+PROFORM'!$B$2:$AD$2,0)+1,0),0)+IFERROR(VLOOKUP($A464,'TD SOP+PROFORM'!$A$5:$AD$750,MATCH(AD$2,'TD SOP+PROFORM'!$B$2:$AD$2,0)+1,0),0)</f>
        <v>0</v>
      </c>
      <c r="AE464" s="25">
        <f>IFERROR(VLOOKUP($A464,'TD SOP+PROFORM'!$A$5:$AD$750,MATCH(AE$4,'TD SOP+PROFORM'!$B$2:$AD$2,0)+1,0),0)+IFERROR(VLOOKUP($A464,'TD SOP+PROFORM'!$A$5:$AD$750,MATCH(AE$2,'TD SOP+PROFORM'!$B$2:$AD$2,0)+1,0),0)</f>
        <v>0</v>
      </c>
      <c r="AF464" s="26" t="str">
        <f t="shared" si="116"/>
        <v/>
      </c>
      <c r="AG464" s="25">
        <f>IFERROR(VLOOKUP($A464,'TD SOP+PROFORM'!$A$5:$AD$750,MATCH(AG$4,'TD SOP+PROFORM'!$B$2:$AD$2,0)+1,0),0)+IFERROR(VLOOKUP($A464,'TD SOP+PROFORM'!$A$5:$AD$750,MATCH(AG$2,'TD SOP+PROFORM'!$B$2:$AD$2,0)+1,0),0)</f>
        <v>0</v>
      </c>
      <c r="AH464" s="25">
        <f>IFERROR(VLOOKUP($A464,'TD SOP+PROFORM'!$A$5:$AD$750,MATCH(AH$4,'TD SOP+PROFORM'!$B$2:$AD$2,0)+1,0),0)+IFERROR(VLOOKUP($A464,'TD SOP+PROFORM'!$A$5:$AD$750,MATCH(AH$2,'TD SOP+PROFORM'!$B$2:$AD$2,0)+1,0),0)</f>
        <v>0</v>
      </c>
      <c r="AI464" s="26" t="str">
        <f t="shared" si="117"/>
        <v/>
      </c>
      <c r="AJ464" s="25">
        <f>IFERROR(VLOOKUP($A464,'TD SOP+PROFORM'!$A$5:$AD$750,MATCH(AJ$4,'TD SOP+PROFORM'!$B$2:$AD$2,0)+1,0),0)+IFERROR(VLOOKUP($A464,'TD SOP+PROFORM'!$A$5:$AD$750,MATCH(AJ$2,'TD SOP+PROFORM'!$B$2:$AD$2,0)+1,0),0)</f>
        <v>0</v>
      </c>
      <c r="AK464" s="25">
        <f>IFERROR(VLOOKUP($A464,'TD SOP+PROFORM'!$A$5:$AD$750,MATCH(AK$4,'TD SOP+PROFORM'!$B$2:$AD$2,0)+1,0),0)+IFERROR(VLOOKUP($A464,'TD SOP+PROFORM'!$A$5:$AD$750,MATCH(AK$2,'TD SOP+PROFORM'!$B$2:$AD$2,0)+1,0),0)</f>
        <v>0</v>
      </c>
      <c r="AL464" s="26" t="str">
        <f t="shared" si="118"/>
        <v/>
      </c>
      <c r="AM464" s="25">
        <f t="shared" si="120"/>
        <v>0</v>
      </c>
      <c r="AN464" s="25">
        <f t="shared" si="120"/>
        <v>0</v>
      </c>
      <c r="AO464" s="26" t="str">
        <f t="shared" si="119"/>
        <v/>
      </c>
    </row>
    <row r="465" spans="1:41" x14ac:dyDescent="0.35">
      <c r="A465" s="24">
        <f>IF(AND('TD SOP+PROFORM'!A462&lt;&gt;"",'TD SOP+PROFORM'!A462&lt;&gt;"TOTAL"),'TD SOP+PROFORM'!A462,0)</f>
        <v>0</v>
      </c>
      <c r="C465" s="25" t="str">
        <f>IFERROR(VLOOKUP($A465,'TD SOP+PROFORM'!$A$5:$AD$750,MATCH(C$4,'TD SOP+PROFORM'!$B$2:$AT$2,0)+1,0),"")</f>
        <v/>
      </c>
      <c r="D465" s="25" t="str">
        <f>IFERROR(VLOOKUP($A465,'TD SOP+PROFORM'!$A$5:$AD$750,MATCH(D$4,'TD SOP+PROFORM'!$B$2:$AT$2,0)+1,0),"")</f>
        <v/>
      </c>
      <c r="E465" s="26" t="str">
        <f t="shared" si="107"/>
        <v/>
      </c>
      <c r="F465" s="25" t="str">
        <f>IFERROR(VLOOKUP($A465,'TD SOP+PROFORM'!$A$5:$AD$750,MATCH(F$4,'TD SOP+PROFORM'!$B$2:$AT$2,0)+1,0),"")</f>
        <v/>
      </c>
      <c r="G465" s="25" t="str">
        <f>IFERROR(VLOOKUP($A465,'TD SOP+PROFORM'!$A$5:$AD$750,MATCH(G$4,'TD SOP+PROFORM'!$B$2:$AT$2,0)+1,0),"")</f>
        <v/>
      </c>
      <c r="H465" s="26" t="str">
        <f t="shared" si="108"/>
        <v/>
      </c>
      <c r="I465" s="25" t="str">
        <f>IFERROR(VLOOKUP($A465,'TD SOP+PROFORM'!$A$5:$AD$750,MATCH(I$4,'TD SOP+PROFORM'!$B$2:$AT$2,0)+1,0),"")</f>
        <v/>
      </c>
      <c r="J465" s="25" t="str">
        <f>IFERROR(VLOOKUP($A465,'TD SOP+PROFORM'!$A$5:$AD$750,MATCH(J$4,'TD SOP+PROFORM'!$B$2:$AT$2,0)+1,0),"")</f>
        <v/>
      </c>
      <c r="K465" s="26" t="str">
        <f t="shared" si="109"/>
        <v/>
      </c>
      <c r="L465" s="25" t="str">
        <f>IFERROR(VLOOKUP($A465,'TD SOP+PROFORM'!$A$5:$AD$750,MATCH(L$4,'TD SOP+PROFORM'!$B$2:$AT$2,0)+1,0),"")</f>
        <v/>
      </c>
      <c r="M465" s="25" t="str">
        <f>IFERROR(VLOOKUP($A465,'TD SOP+PROFORM'!$A$5:$AD$750,MATCH(M$4,'TD SOP+PROFORM'!$B$2:$AT$2,0)+1,0),"")</f>
        <v/>
      </c>
      <c r="N465" s="26" t="str">
        <f t="shared" si="110"/>
        <v/>
      </c>
      <c r="O465" s="25">
        <f>IFERROR(VLOOKUP($A465,'TD SOP+PROFORM'!$A$5:$AD$750,MATCH(O$4,'TD SOP+PROFORM'!$B$2:$AD$2,0)+1,0),0)+IFERROR(VLOOKUP($A465,'TD SOP+PROFORM'!$A$5:$AD$750,MATCH(O$2,'TD SOP+PROFORM'!$B$2:$AD$2,0)+1,0),0)</f>
        <v>0</v>
      </c>
      <c r="P465" s="25">
        <f>IFERROR(VLOOKUP($A465,'TD SOP+PROFORM'!$A$5:$AD$750,MATCH(P$4,'TD SOP+PROFORM'!$B$2:$AD$2,0)+1,0),0)+IFERROR(VLOOKUP($A465,'TD SOP+PROFORM'!$A$5:$AD$750,MATCH(P$2,'TD SOP+PROFORM'!$B$2:$AD$2,0)+1,0),0)</f>
        <v>0</v>
      </c>
      <c r="Q465" s="26" t="str">
        <f t="shared" si="111"/>
        <v/>
      </c>
      <c r="R465" s="25">
        <f>IFERROR(VLOOKUP($A465,'TD SOP+PROFORM'!$A$5:$AD$750,MATCH(R$4,'TD SOP+PROFORM'!$B$2:$AD$2,0)+1,0),0)+IFERROR(VLOOKUP($A465,'TD SOP+PROFORM'!$A$5:$AD$750,MATCH(R$2,'TD SOP+PROFORM'!$B$2:$AD$2,0)+1,0),0)</f>
        <v>0</v>
      </c>
      <c r="S465" s="25">
        <f>IFERROR(VLOOKUP($A465,'TD SOP+PROFORM'!$A$5:$AD$750,MATCH(S$4,'TD SOP+PROFORM'!$B$2:$AD$2,0)+1,0),0)+IFERROR(VLOOKUP($A465,'TD SOP+PROFORM'!$A$5:$AD$750,MATCH(S$2,'TD SOP+PROFORM'!$B$2:$AD$2,0)+1,0),0)</f>
        <v>0</v>
      </c>
      <c r="T465" s="26" t="str">
        <f t="shared" si="112"/>
        <v/>
      </c>
      <c r="U465" s="25">
        <f>IFERROR(VLOOKUP($A465,'TD SOP+PROFORM'!$A$5:$AD$750,MATCH(U$4,'TD SOP+PROFORM'!$B$2:$AD$2,0)+1,0),0)+IFERROR(VLOOKUP($A465,'TD SOP+PROFORM'!$A$5:$AD$750,MATCH(U$2,'TD SOP+PROFORM'!$B$2:$AD$2,0)+1,0),0)</f>
        <v>0</v>
      </c>
      <c r="V465" s="25">
        <f>IFERROR(VLOOKUP($A465,'TD SOP+PROFORM'!$A$5:$AD$750,MATCH(V$4,'TD SOP+PROFORM'!$B$2:$AD$2,0)+1,0),0)+IFERROR(VLOOKUP($A465,'TD SOP+PROFORM'!$A$5:$AD$750,MATCH(V$2,'TD SOP+PROFORM'!$B$2:$AD$2,0)+1,0),0)</f>
        <v>0</v>
      </c>
      <c r="W465" s="26" t="str">
        <f t="shared" si="113"/>
        <v/>
      </c>
      <c r="X465" s="25">
        <f>IFERROR(VLOOKUP($A465,'TD SOP+PROFORM'!$A$5:$AD$750,MATCH(X$4,'TD SOP+PROFORM'!$B$2:$AD$2,0)+1,0),0)+IFERROR(VLOOKUP($A465,'TD SOP+PROFORM'!$A$5:$AD$750,MATCH(X$2,'TD SOP+PROFORM'!$B$2:$AD$2,0)+1,0),0)</f>
        <v>0</v>
      </c>
      <c r="Y465" s="25">
        <f>IFERROR(VLOOKUP($A465,'TD SOP+PROFORM'!$A$5:$AD$750,MATCH(Y$4,'TD SOP+PROFORM'!$B$2:$AD$2,0)+1,0),0)+IFERROR(VLOOKUP($A465,'TD SOP+PROFORM'!$A$5:$AD$750,MATCH(Y$2,'TD SOP+PROFORM'!$B$2:$AD$2,0)+1,0),0)</f>
        <v>0</v>
      </c>
      <c r="Z465" s="26" t="str">
        <f t="shared" si="114"/>
        <v/>
      </c>
      <c r="AA465" s="25">
        <f>IFERROR(VLOOKUP($A465,'TD SOP+PROFORM'!$A$5:$AD$750,MATCH(AA$4,'TD SOP+PROFORM'!$B$2:$AD$2,0)+1,0),0)+IFERROR(VLOOKUP($A465,'TD SOP+PROFORM'!$A$5:$AD$750,MATCH(AA$2,'TD SOP+PROFORM'!$B$2:$AD$2,0)+1,0),0)</f>
        <v>0</v>
      </c>
      <c r="AB465" s="25">
        <f>IFERROR(VLOOKUP($A465,'TD SOP+PROFORM'!$A$5:$AD$750,MATCH(AB$4,'TD SOP+PROFORM'!$B$2:$AD$2,0)+1,0),0)+IFERROR(VLOOKUP($A465,'TD SOP+PROFORM'!$A$5:$AD$750,MATCH(AB$2,'TD SOP+PROFORM'!$B$2:$AD$2,0)+1,0),0)</f>
        <v>0</v>
      </c>
      <c r="AC465" s="26" t="str">
        <f t="shared" si="115"/>
        <v/>
      </c>
      <c r="AD465" s="25">
        <f>IFERROR(VLOOKUP($A465,'TD SOP+PROFORM'!$A$5:$AD$750,MATCH(AD$4,'TD SOP+PROFORM'!$B$2:$AD$2,0)+1,0),0)+IFERROR(VLOOKUP($A465,'TD SOP+PROFORM'!$A$5:$AD$750,MATCH(AD$2,'TD SOP+PROFORM'!$B$2:$AD$2,0)+1,0),0)</f>
        <v>0</v>
      </c>
      <c r="AE465" s="25">
        <f>IFERROR(VLOOKUP($A465,'TD SOP+PROFORM'!$A$5:$AD$750,MATCH(AE$4,'TD SOP+PROFORM'!$B$2:$AD$2,0)+1,0),0)+IFERROR(VLOOKUP($A465,'TD SOP+PROFORM'!$A$5:$AD$750,MATCH(AE$2,'TD SOP+PROFORM'!$B$2:$AD$2,0)+1,0),0)</f>
        <v>0</v>
      </c>
      <c r="AF465" s="26" t="str">
        <f t="shared" si="116"/>
        <v/>
      </c>
      <c r="AG465" s="25">
        <f>IFERROR(VLOOKUP($A465,'TD SOP+PROFORM'!$A$5:$AD$750,MATCH(AG$4,'TD SOP+PROFORM'!$B$2:$AD$2,0)+1,0),0)+IFERROR(VLOOKUP($A465,'TD SOP+PROFORM'!$A$5:$AD$750,MATCH(AG$2,'TD SOP+PROFORM'!$B$2:$AD$2,0)+1,0),0)</f>
        <v>0</v>
      </c>
      <c r="AH465" s="25">
        <f>IFERROR(VLOOKUP($A465,'TD SOP+PROFORM'!$A$5:$AD$750,MATCH(AH$4,'TD SOP+PROFORM'!$B$2:$AD$2,0)+1,0),0)+IFERROR(VLOOKUP($A465,'TD SOP+PROFORM'!$A$5:$AD$750,MATCH(AH$2,'TD SOP+PROFORM'!$B$2:$AD$2,0)+1,0),0)</f>
        <v>0</v>
      </c>
      <c r="AI465" s="26" t="str">
        <f t="shared" si="117"/>
        <v/>
      </c>
      <c r="AJ465" s="25">
        <f>IFERROR(VLOOKUP($A465,'TD SOP+PROFORM'!$A$5:$AD$750,MATCH(AJ$4,'TD SOP+PROFORM'!$B$2:$AD$2,0)+1,0),0)+IFERROR(VLOOKUP($A465,'TD SOP+PROFORM'!$A$5:$AD$750,MATCH(AJ$2,'TD SOP+PROFORM'!$B$2:$AD$2,0)+1,0),0)</f>
        <v>0</v>
      </c>
      <c r="AK465" s="25">
        <f>IFERROR(VLOOKUP($A465,'TD SOP+PROFORM'!$A$5:$AD$750,MATCH(AK$4,'TD SOP+PROFORM'!$B$2:$AD$2,0)+1,0),0)+IFERROR(VLOOKUP($A465,'TD SOP+PROFORM'!$A$5:$AD$750,MATCH(AK$2,'TD SOP+PROFORM'!$B$2:$AD$2,0)+1,0),0)</f>
        <v>0</v>
      </c>
      <c r="AL465" s="26" t="str">
        <f t="shared" si="118"/>
        <v/>
      </c>
      <c r="AM465" s="25">
        <f t="shared" si="120"/>
        <v>0</v>
      </c>
      <c r="AN465" s="25">
        <f t="shared" si="120"/>
        <v>0</v>
      </c>
      <c r="AO465" s="26" t="str">
        <f t="shared" si="119"/>
        <v/>
      </c>
    </row>
    <row r="466" spans="1:41" x14ac:dyDescent="0.35">
      <c r="A466" s="24">
        <f>IF(AND('TD SOP+PROFORM'!A463&lt;&gt;"",'TD SOP+PROFORM'!A463&lt;&gt;"TOTAL"),'TD SOP+PROFORM'!A463,0)</f>
        <v>0</v>
      </c>
      <c r="C466" s="25" t="str">
        <f>IFERROR(VLOOKUP($A466,'TD SOP+PROFORM'!$A$5:$AD$750,MATCH(C$4,'TD SOP+PROFORM'!$B$2:$AT$2,0)+1,0),"")</f>
        <v/>
      </c>
      <c r="D466" s="25" t="str">
        <f>IFERROR(VLOOKUP($A466,'TD SOP+PROFORM'!$A$5:$AD$750,MATCH(D$4,'TD SOP+PROFORM'!$B$2:$AT$2,0)+1,0),"")</f>
        <v/>
      </c>
      <c r="E466" s="26" t="str">
        <f t="shared" si="107"/>
        <v/>
      </c>
      <c r="F466" s="25" t="str">
        <f>IFERROR(VLOOKUP($A466,'TD SOP+PROFORM'!$A$5:$AD$750,MATCH(F$4,'TD SOP+PROFORM'!$B$2:$AT$2,0)+1,0),"")</f>
        <v/>
      </c>
      <c r="G466" s="25" t="str">
        <f>IFERROR(VLOOKUP($A466,'TD SOP+PROFORM'!$A$5:$AD$750,MATCH(G$4,'TD SOP+PROFORM'!$B$2:$AT$2,0)+1,0),"")</f>
        <v/>
      </c>
      <c r="H466" s="26" t="str">
        <f t="shared" si="108"/>
        <v/>
      </c>
      <c r="I466" s="25" t="str">
        <f>IFERROR(VLOOKUP($A466,'TD SOP+PROFORM'!$A$5:$AD$750,MATCH(I$4,'TD SOP+PROFORM'!$B$2:$AT$2,0)+1,0),"")</f>
        <v/>
      </c>
      <c r="J466" s="25" t="str">
        <f>IFERROR(VLOOKUP($A466,'TD SOP+PROFORM'!$A$5:$AD$750,MATCH(J$4,'TD SOP+PROFORM'!$B$2:$AT$2,0)+1,0),"")</f>
        <v/>
      </c>
      <c r="K466" s="26" t="str">
        <f t="shared" si="109"/>
        <v/>
      </c>
      <c r="L466" s="25" t="str">
        <f>IFERROR(VLOOKUP($A466,'TD SOP+PROFORM'!$A$5:$AD$750,MATCH(L$4,'TD SOP+PROFORM'!$B$2:$AT$2,0)+1,0),"")</f>
        <v/>
      </c>
      <c r="M466" s="25" t="str">
        <f>IFERROR(VLOOKUP($A466,'TD SOP+PROFORM'!$A$5:$AD$750,MATCH(M$4,'TD SOP+PROFORM'!$B$2:$AT$2,0)+1,0),"")</f>
        <v/>
      </c>
      <c r="N466" s="26" t="str">
        <f t="shared" si="110"/>
        <v/>
      </c>
      <c r="O466" s="25">
        <f>IFERROR(VLOOKUP($A466,'TD SOP+PROFORM'!$A$5:$AD$750,MATCH(O$4,'TD SOP+PROFORM'!$B$2:$AD$2,0)+1,0),0)+IFERROR(VLOOKUP($A466,'TD SOP+PROFORM'!$A$5:$AD$750,MATCH(O$2,'TD SOP+PROFORM'!$B$2:$AD$2,0)+1,0),0)</f>
        <v>0</v>
      </c>
      <c r="P466" s="25">
        <f>IFERROR(VLOOKUP($A466,'TD SOP+PROFORM'!$A$5:$AD$750,MATCH(P$4,'TD SOP+PROFORM'!$B$2:$AD$2,0)+1,0),0)+IFERROR(VLOOKUP($A466,'TD SOP+PROFORM'!$A$5:$AD$750,MATCH(P$2,'TD SOP+PROFORM'!$B$2:$AD$2,0)+1,0),0)</f>
        <v>0</v>
      </c>
      <c r="Q466" s="26" t="str">
        <f t="shared" si="111"/>
        <v/>
      </c>
      <c r="R466" s="25">
        <f>IFERROR(VLOOKUP($A466,'TD SOP+PROFORM'!$A$5:$AD$750,MATCH(R$4,'TD SOP+PROFORM'!$B$2:$AD$2,0)+1,0),0)+IFERROR(VLOOKUP($A466,'TD SOP+PROFORM'!$A$5:$AD$750,MATCH(R$2,'TD SOP+PROFORM'!$B$2:$AD$2,0)+1,0),0)</f>
        <v>0</v>
      </c>
      <c r="S466" s="25">
        <f>IFERROR(VLOOKUP($A466,'TD SOP+PROFORM'!$A$5:$AD$750,MATCH(S$4,'TD SOP+PROFORM'!$B$2:$AD$2,0)+1,0),0)+IFERROR(VLOOKUP($A466,'TD SOP+PROFORM'!$A$5:$AD$750,MATCH(S$2,'TD SOP+PROFORM'!$B$2:$AD$2,0)+1,0),0)</f>
        <v>0</v>
      </c>
      <c r="T466" s="26" t="str">
        <f t="shared" si="112"/>
        <v/>
      </c>
      <c r="U466" s="25">
        <f>IFERROR(VLOOKUP($A466,'TD SOP+PROFORM'!$A$5:$AD$750,MATCH(U$4,'TD SOP+PROFORM'!$B$2:$AD$2,0)+1,0),0)+IFERROR(VLOOKUP($A466,'TD SOP+PROFORM'!$A$5:$AD$750,MATCH(U$2,'TD SOP+PROFORM'!$B$2:$AD$2,0)+1,0),0)</f>
        <v>0</v>
      </c>
      <c r="V466" s="25">
        <f>IFERROR(VLOOKUP($A466,'TD SOP+PROFORM'!$A$5:$AD$750,MATCH(V$4,'TD SOP+PROFORM'!$B$2:$AD$2,0)+1,0),0)+IFERROR(VLOOKUP($A466,'TD SOP+PROFORM'!$A$5:$AD$750,MATCH(V$2,'TD SOP+PROFORM'!$B$2:$AD$2,0)+1,0),0)</f>
        <v>0</v>
      </c>
      <c r="W466" s="26" t="str">
        <f t="shared" si="113"/>
        <v/>
      </c>
      <c r="X466" s="25">
        <f>IFERROR(VLOOKUP($A466,'TD SOP+PROFORM'!$A$5:$AD$750,MATCH(X$4,'TD SOP+PROFORM'!$B$2:$AD$2,0)+1,0),0)+IFERROR(VLOOKUP($A466,'TD SOP+PROFORM'!$A$5:$AD$750,MATCH(X$2,'TD SOP+PROFORM'!$B$2:$AD$2,0)+1,0),0)</f>
        <v>0</v>
      </c>
      <c r="Y466" s="25">
        <f>IFERROR(VLOOKUP($A466,'TD SOP+PROFORM'!$A$5:$AD$750,MATCH(Y$4,'TD SOP+PROFORM'!$B$2:$AD$2,0)+1,0),0)+IFERROR(VLOOKUP($A466,'TD SOP+PROFORM'!$A$5:$AD$750,MATCH(Y$2,'TD SOP+PROFORM'!$B$2:$AD$2,0)+1,0),0)</f>
        <v>0</v>
      </c>
      <c r="Z466" s="26" t="str">
        <f t="shared" si="114"/>
        <v/>
      </c>
      <c r="AA466" s="25">
        <f>IFERROR(VLOOKUP($A466,'TD SOP+PROFORM'!$A$5:$AD$750,MATCH(AA$4,'TD SOP+PROFORM'!$B$2:$AD$2,0)+1,0),0)+IFERROR(VLOOKUP($A466,'TD SOP+PROFORM'!$A$5:$AD$750,MATCH(AA$2,'TD SOP+PROFORM'!$B$2:$AD$2,0)+1,0),0)</f>
        <v>0</v>
      </c>
      <c r="AB466" s="25">
        <f>IFERROR(VLOOKUP($A466,'TD SOP+PROFORM'!$A$5:$AD$750,MATCH(AB$4,'TD SOP+PROFORM'!$B$2:$AD$2,0)+1,0),0)+IFERROR(VLOOKUP($A466,'TD SOP+PROFORM'!$A$5:$AD$750,MATCH(AB$2,'TD SOP+PROFORM'!$B$2:$AD$2,0)+1,0),0)</f>
        <v>0</v>
      </c>
      <c r="AC466" s="26" t="str">
        <f t="shared" si="115"/>
        <v/>
      </c>
      <c r="AD466" s="25">
        <f>IFERROR(VLOOKUP($A466,'TD SOP+PROFORM'!$A$5:$AD$750,MATCH(AD$4,'TD SOP+PROFORM'!$B$2:$AD$2,0)+1,0),0)+IFERROR(VLOOKUP($A466,'TD SOP+PROFORM'!$A$5:$AD$750,MATCH(AD$2,'TD SOP+PROFORM'!$B$2:$AD$2,0)+1,0),0)</f>
        <v>0</v>
      </c>
      <c r="AE466" s="25">
        <f>IFERROR(VLOOKUP($A466,'TD SOP+PROFORM'!$A$5:$AD$750,MATCH(AE$4,'TD SOP+PROFORM'!$B$2:$AD$2,0)+1,0),0)+IFERROR(VLOOKUP($A466,'TD SOP+PROFORM'!$A$5:$AD$750,MATCH(AE$2,'TD SOP+PROFORM'!$B$2:$AD$2,0)+1,0),0)</f>
        <v>0</v>
      </c>
      <c r="AF466" s="26" t="str">
        <f t="shared" si="116"/>
        <v/>
      </c>
      <c r="AG466" s="25">
        <f>IFERROR(VLOOKUP($A466,'TD SOP+PROFORM'!$A$5:$AD$750,MATCH(AG$4,'TD SOP+PROFORM'!$B$2:$AD$2,0)+1,0),0)+IFERROR(VLOOKUP($A466,'TD SOP+PROFORM'!$A$5:$AD$750,MATCH(AG$2,'TD SOP+PROFORM'!$B$2:$AD$2,0)+1,0),0)</f>
        <v>0</v>
      </c>
      <c r="AH466" s="25">
        <f>IFERROR(VLOOKUP($A466,'TD SOP+PROFORM'!$A$5:$AD$750,MATCH(AH$4,'TD SOP+PROFORM'!$B$2:$AD$2,0)+1,0),0)+IFERROR(VLOOKUP($A466,'TD SOP+PROFORM'!$A$5:$AD$750,MATCH(AH$2,'TD SOP+PROFORM'!$B$2:$AD$2,0)+1,0),0)</f>
        <v>0</v>
      </c>
      <c r="AI466" s="26" t="str">
        <f t="shared" si="117"/>
        <v/>
      </c>
      <c r="AJ466" s="25">
        <f>IFERROR(VLOOKUP($A466,'TD SOP+PROFORM'!$A$5:$AD$750,MATCH(AJ$4,'TD SOP+PROFORM'!$B$2:$AD$2,0)+1,0),0)+IFERROR(VLOOKUP($A466,'TD SOP+PROFORM'!$A$5:$AD$750,MATCH(AJ$2,'TD SOP+PROFORM'!$B$2:$AD$2,0)+1,0),0)</f>
        <v>0</v>
      </c>
      <c r="AK466" s="25">
        <f>IFERROR(VLOOKUP($A466,'TD SOP+PROFORM'!$A$5:$AD$750,MATCH(AK$4,'TD SOP+PROFORM'!$B$2:$AD$2,0)+1,0),0)+IFERROR(VLOOKUP($A466,'TD SOP+PROFORM'!$A$5:$AD$750,MATCH(AK$2,'TD SOP+PROFORM'!$B$2:$AD$2,0)+1,0),0)</f>
        <v>0</v>
      </c>
      <c r="AL466" s="26" t="str">
        <f t="shared" si="118"/>
        <v/>
      </c>
      <c r="AM466" s="25">
        <f t="shared" si="120"/>
        <v>0</v>
      </c>
      <c r="AN466" s="25">
        <f t="shared" si="120"/>
        <v>0</v>
      </c>
      <c r="AO466" s="26" t="str">
        <f t="shared" si="119"/>
        <v/>
      </c>
    </row>
    <row r="467" spans="1:41" x14ac:dyDescent="0.35">
      <c r="A467" s="24">
        <f>IF(AND('TD SOP+PROFORM'!A464&lt;&gt;"",'TD SOP+PROFORM'!A464&lt;&gt;"TOTAL"),'TD SOP+PROFORM'!A464,0)</f>
        <v>0</v>
      </c>
      <c r="C467" s="25" t="str">
        <f>IFERROR(VLOOKUP($A467,'TD SOP+PROFORM'!$A$5:$AD$750,MATCH(C$4,'TD SOP+PROFORM'!$B$2:$AT$2,0)+1,0),"")</f>
        <v/>
      </c>
      <c r="D467" s="25" t="str">
        <f>IFERROR(VLOOKUP($A467,'TD SOP+PROFORM'!$A$5:$AD$750,MATCH(D$4,'TD SOP+PROFORM'!$B$2:$AT$2,0)+1,0),"")</f>
        <v/>
      </c>
      <c r="E467" s="26" t="str">
        <f t="shared" si="107"/>
        <v/>
      </c>
      <c r="F467" s="25" t="str">
        <f>IFERROR(VLOOKUP($A467,'TD SOP+PROFORM'!$A$5:$AD$750,MATCH(F$4,'TD SOP+PROFORM'!$B$2:$AT$2,0)+1,0),"")</f>
        <v/>
      </c>
      <c r="G467" s="25" t="str">
        <f>IFERROR(VLOOKUP($A467,'TD SOP+PROFORM'!$A$5:$AD$750,MATCH(G$4,'TD SOP+PROFORM'!$B$2:$AT$2,0)+1,0),"")</f>
        <v/>
      </c>
      <c r="H467" s="26" t="str">
        <f t="shared" si="108"/>
        <v/>
      </c>
      <c r="I467" s="25" t="str">
        <f>IFERROR(VLOOKUP($A467,'TD SOP+PROFORM'!$A$5:$AD$750,MATCH(I$4,'TD SOP+PROFORM'!$B$2:$AT$2,0)+1,0),"")</f>
        <v/>
      </c>
      <c r="J467" s="25" t="str">
        <f>IFERROR(VLOOKUP($A467,'TD SOP+PROFORM'!$A$5:$AD$750,MATCH(J$4,'TD SOP+PROFORM'!$B$2:$AT$2,0)+1,0),"")</f>
        <v/>
      </c>
      <c r="K467" s="26" t="str">
        <f t="shared" si="109"/>
        <v/>
      </c>
      <c r="L467" s="25" t="str">
        <f>IFERROR(VLOOKUP($A467,'TD SOP+PROFORM'!$A$5:$AD$750,MATCH(L$4,'TD SOP+PROFORM'!$B$2:$AT$2,0)+1,0),"")</f>
        <v/>
      </c>
      <c r="M467" s="25" t="str">
        <f>IFERROR(VLOOKUP($A467,'TD SOP+PROFORM'!$A$5:$AD$750,MATCH(M$4,'TD SOP+PROFORM'!$B$2:$AT$2,0)+1,0),"")</f>
        <v/>
      </c>
      <c r="N467" s="26" t="str">
        <f t="shared" si="110"/>
        <v/>
      </c>
      <c r="O467" s="25">
        <f>IFERROR(VLOOKUP($A467,'TD SOP+PROFORM'!$A$5:$AD$750,MATCH(O$4,'TD SOP+PROFORM'!$B$2:$AD$2,0)+1,0),0)+IFERROR(VLOOKUP($A467,'TD SOP+PROFORM'!$A$5:$AD$750,MATCH(O$2,'TD SOP+PROFORM'!$B$2:$AD$2,0)+1,0),0)</f>
        <v>0</v>
      </c>
      <c r="P467" s="25">
        <f>IFERROR(VLOOKUP($A467,'TD SOP+PROFORM'!$A$5:$AD$750,MATCH(P$4,'TD SOP+PROFORM'!$B$2:$AD$2,0)+1,0),0)+IFERROR(VLOOKUP($A467,'TD SOP+PROFORM'!$A$5:$AD$750,MATCH(P$2,'TD SOP+PROFORM'!$B$2:$AD$2,0)+1,0),0)</f>
        <v>0</v>
      </c>
      <c r="Q467" s="26" t="str">
        <f t="shared" si="111"/>
        <v/>
      </c>
      <c r="R467" s="25">
        <f>IFERROR(VLOOKUP($A467,'TD SOP+PROFORM'!$A$5:$AD$750,MATCH(R$4,'TD SOP+PROFORM'!$B$2:$AD$2,0)+1,0),0)+IFERROR(VLOOKUP($A467,'TD SOP+PROFORM'!$A$5:$AD$750,MATCH(R$2,'TD SOP+PROFORM'!$B$2:$AD$2,0)+1,0),0)</f>
        <v>0</v>
      </c>
      <c r="S467" s="25">
        <f>IFERROR(VLOOKUP($A467,'TD SOP+PROFORM'!$A$5:$AD$750,MATCH(S$4,'TD SOP+PROFORM'!$B$2:$AD$2,0)+1,0),0)+IFERROR(VLOOKUP($A467,'TD SOP+PROFORM'!$A$5:$AD$750,MATCH(S$2,'TD SOP+PROFORM'!$B$2:$AD$2,0)+1,0),0)</f>
        <v>0</v>
      </c>
      <c r="T467" s="26" t="str">
        <f t="shared" si="112"/>
        <v/>
      </c>
      <c r="U467" s="25">
        <f>IFERROR(VLOOKUP($A467,'TD SOP+PROFORM'!$A$5:$AD$750,MATCH(U$4,'TD SOP+PROFORM'!$B$2:$AD$2,0)+1,0),0)+IFERROR(VLOOKUP($A467,'TD SOP+PROFORM'!$A$5:$AD$750,MATCH(U$2,'TD SOP+PROFORM'!$B$2:$AD$2,0)+1,0),0)</f>
        <v>0</v>
      </c>
      <c r="V467" s="25">
        <f>IFERROR(VLOOKUP($A467,'TD SOP+PROFORM'!$A$5:$AD$750,MATCH(V$4,'TD SOP+PROFORM'!$B$2:$AD$2,0)+1,0),0)+IFERROR(VLOOKUP($A467,'TD SOP+PROFORM'!$A$5:$AD$750,MATCH(V$2,'TD SOP+PROFORM'!$B$2:$AD$2,0)+1,0),0)</f>
        <v>0</v>
      </c>
      <c r="W467" s="26" t="str">
        <f t="shared" si="113"/>
        <v/>
      </c>
      <c r="X467" s="25">
        <f>IFERROR(VLOOKUP($A467,'TD SOP+PROFORM'!$A$5:$AD$750,MATCH(X$4,'TD SOP+PROFORM'!$B$2:$AD$2,0)+1,0),0)+IFERROR(VLOOKUP($A467,'TD SOP+PROFORM'!$A$5:$AD$750,MATCH(X$2,'TD SOP+PROFORM'!$B$2:$AD$2,0)+1,0),0)</f>
        <v>0</v>
      </c>
      <c r="Y467" s="25">
        <f>IFERROR(VLOOKUP($A467,'TD SOP+PROFORM'!$A$5:$AD$750,MATCH(Y$4,'TD SOP+PROFORM'!$B$2:$AD$2,0)+1,0),0)+IFERROR(VLOOKUP($A467,'TD SOP+PROFORM'!$A$5:$AD$750,MATCH(Y$2,'TD SOP+PROFORM'!$B$2:$AD$2,0)+1,0),0)</f>
        <v>0</v>
      </c>
      <c r="Z467" s="26" t="str">
        <f t="shared" si="114"/>
        <v/>
      </c>
      <c r="AA467" s="25">
        <f>IFERROR(VLOOKUP($A467,'TD SOP+PROFORM'!$A$5:$AD$750,MATCH(AA$4,'TD SOP+PROFORM'!$B$2:$AD$2,0)+1,0),0)+IFERROR(VLOOKUP($A467,'TD SOP+PROFORM'!$A$5:$AD$750,MATCH(AA$2,'TD SOP+PROFORM'!$B$2:$AD$2,0)+1,0),0)</f>
        <v>0</v>
      </c>
      <c r="AB467" s="25">
        <f>IFERROR(VLOOKUP($A467,'TD SOP+PROFORM'!$A$5:$AD$750,MATCH(AB$4,'TD SOP+PROFORM'!$B$2:$AD$2,0)+1,0),0)+IFERROR(VLOOKUP($A467,'TD SOP+PROFORM'!$A$5:$AD$750,MATCH(AB$2,'TD SOP+PROFORM'!$B$2:$AD$2,0)+1,0),0)</f>
        <v>0</v>
      </c>
      <c r="AC467" s="26" t="str">
        <f t="shared" si="115"/>
        <v/>
      </c>
      <c r="AD467" s="25">
        <f>IFERROR(VLOOKUP($A467,'TD SOP+PROFORM'!$A$5:$AD$750,MATCH(AD$4,'TD SOP+PROFORM'!$B$2:$AD$2,0)+1,0),0)+IFERROR(VLOOKUP($A467,'TD SOP+PROFORM'!$A$5:$AD$750,MATCH(AD$2,'TD SOP+PROFORM'!$B$2:$AD$2,0)+1,0),0)</f>
        <v>0</v>
      </c>
      <c r="AE467" s="25">
        <f>IFERROR(VLOOKUP($A467,'TD SOP+PROFORM'!$A$5:$AD$750,MATCH(AE$4,'TD SOP+PROFORM'!$B$2:$AD$2,0)+1,0),0)+IFERROR(VLOOKUP($A467,'TD SOP+PROFORM'!$A$5:$AD$750,MATCH(AE$2,'TD SOP+PROFORM'!$B$2:$AD$2,0)+1,0),0)</f>
        <v>0</v>
      </c>
      <c r="AF467" s="26" t="str">
        <f t="shared" si="116"/>
        <v/>
      </c>
      <c r="AG467" s="25">
        <f>IFERROR(VLOOKUP($A467,'TD SOP+PROFORM'!$A$5:$AD$750,MATCH(AG$4,'TD SOP+PROFORM'!$B$2:$AD$2,0)+1,0),0)+IFERROR(VLOOKUP($A467,'TD SOP+PROFORM'!$A$5:$AD$750,MATCH(AG$2,'TD SOP+PROFORM'!$B$2:$AD$2,0)+1,0),0)</f>
        <v>0</v>
      </c>
      <c r="AH467" s="25">
        <f>IFERROR(VLOOKUP($A467,'TD SOP+PROFORM'!$A$5:$AD$750,MATCH(AH$4,'TD SOP+PROFORM'!$B$2:$AD$2,0)+1,0),0)+IFERROR(VLOOKUP($A467,'TD SOP+PROFORM'!$A$5:$AD$750,MATCH(AH$2,'TD SOP+PROFORM'!$B$2:$AD$2,0)+1,0),0)</f>
        <v>0</v>
      </c>
      <c r="AI467" s="26" t="str">
        <f t="shared" si="117"/>
        <v/>
      </c>
      <c r="AJ467" s="25">
        <f>IFERROR(VLOOKUP($A467,'TD SOP+PROFORM'!$A$5:$AD$750,MATCH(AJ$4,'TD SOP+PROFORM'!$B$2:$AD$2,0)+1,0),0)+IFERROR(VLOOKUP($A467,'TD SOP+PROFORM'!$A$5:$AD$750,MATCH(AJ$2,'TD SOP+PROFORM'!$B$2:$AD$2,0)+1,0),0)</f>
        <v>0</v>
      </c>
      <c r="AK467" s="25">
        <f>IFERROR(VLOOKUP($A467,'TD SOP+PROFORM'!$A$5:$AD$750,MATCH(AK$4,'TD SOP+PROFORM'!$B$2:$AD$2,0)+1,0),0)+IFERROR(VLOOKUP($A467,'TD SOP+PROFORM'!$A$5:$AD$750,MATCH(AK$2,'TD SOP+PROFORM'!$B$2:$AD$2,0)+1,0),0)</f>
        <v>0</v>
      </c>
      <c r="AL467" s="26" t="str">
        <f t="shared" si="118"/>
        <v/>
      </c>
      <c r="AM467" s="25">
        <f t="shared" si="120"/>
        <v>0</v>
      </c>
      <c r="AN467" s="25">
        <f t="shared" si="120"/>
        <v>0</v>
      </c>
      <c r="AO467" s="26" t="str">
        <f t="shared" si="119"/>
        <v/>
      </c>
    </row>
    <row r="468" spans="1:41" x14ac:dyDescent="0.35">
      <c r="A468" s="24">
        <f>IF(AND('TD SOP+PROFORM'!A465&lt;&gt;"",'TD SOP+PROFORM'!A465&lt;&gt;"TOTAL"),'TD SOP+PROFORM'!A465,0)</f>
        <v>0</v>
      </c>
      <c r="C468" s="25" t="str">
        <f>IFERROR(VLOOKUP($A468,'TD SOP+PROFORM'!$A$5:$AD$750,MATCH(C$4,'TD SOP+PROFORM'!$B$2:$AT$2,0)+1,0),"")</f>
        <v/>
      </c>
      <c r="D468" s="25" t="str">
        <f>IFERROR(VLOOKUP($A468,'TD SOP+PROFORM'!$A$5:$AD$750,MATCH(D$4,'TD SOP+PROFORM'!$B$2:$AT$2,0)+1,0),"")</f>
        <v/>
      </c>
      <c r="E468" s="26" t="str">
        <f t="shared" si="107"/>
        <v/>
      </c>
      <c r="F468" s="25" t="str">
        <f>IFERROR(VLOOKUP($A468,'TD SOP+PROFORM'!$A$5:$AD$750,MATCH(F$4,'TD SOP+PROFORM'!$B$2:$AT$2,0)+1,0),"")</f>
        <v/>
      </c>
      <c r="G468" s="25" t="str">
        <f>IFERROR(VLOOKUP($A468,'TD SOP+PROFORM'!$A$5:$AD$750,MATCH(G$4,'TD SOP+PROFORM'!$B$2:$AT$2,0)+1,0),"")</f>
        <v/>
      </c>
      <c r="H468" s="26" t="str">
        <f t="shared" si="108"/>
        <v/>
      </c>
      <c r="I468" s="25" t="str">
        <f>IFERROR(VLOOKUP($A468,'TD SOP+PROFORM'!$A$5:$AD$750,MATCH(I$4,'TD SOP+PROFORM'!$B$2:$AT$2,0)+1,0),"")</f>
        <v/>
      </c>
      <c r="J468" s="25" t="str">
        <f>IFERROR(VLOOKUP($A468,'TD SOP+PROFORM'!$A$5:$AD$750,MATCH(J$4,'TD SOP+PROFORM'!$B$2:$AT$2,0)+1,0),"")</f>
        <v/>
      </c>
      <c r="K468" s="26" t="str">
        <f t="shared" si="109"/>
        <v/>
      </c>
      <c r="L468" s="25" t="str">
        <f>IFERROR(VLOOKUP($A468,'TD SOP+PROFORM'!$A$5:$AD$750,MATCH(L$4,'TD SOP+PROFORM'!$B$2:$AT$2,0)+1,0),"")</f>
        <v/>
      </c>
      <c r="M468" s="25" t="str">
        <f>IFERROR(VLOOKUP($A468,'TD SOP+PROFORM'!$A$5:$AD$750,MATCH(M$4,'TD SOP+PROFORM'!$B$2:$AT$2,0)+1,0),"")</f>
        <v/>
      </c>
      <c r="N468" s="26" t="str">
        <f t="shared" si="110"/>
        <v/>
      </c>
      <c r="O468" s="25">
        <f>IFERROR(VLOOKUP($A468,'TD SOP+PROFORM'!$A$5:$AD$750,MATCH(O$4,'TD SOP+PROFORM'!$B$2:$AD$2,0)+1,0),0)+IFERROR(VLOOKUP($A468,'TD SOP+PROFORM'!$A$5:$AD$750,MATCH(O$2,'TD SOP+PROFORM'!$B$2:$AD$2,0)+1,0),0)</f>
        <v>0</v>
      </c>
      <c r="P468" s="25">
        <f>IFERROR(VLOOKUP($A468,'TD SOP+PROFORM'!$A$5:$AD$750,MATCH(P$4,'TD SOP+PROFORM'!$B$2:$AD$2,0)+1,0),0)+IFERROR(VLOOKUP($A468,'TD SOP+PROFORM'!$A$5:$AD$750,MATCH(P$2,'TD SOP+PROFORM'!$B$2:$AD$2,0)+1,0),0)</f>
        <v>0</v>
      </c>
      <c r="Q468" s="26" t="str">
        <f t="shared" si="111"/>
        <v/>
      </c>
      <c r="R468" s="25">
        <f>IFERROR(VLOOKUP($A468,'TD SOP+PROFORM'!$A$5:$AD$750,MATCH(R$4,'TD SOP+PROFORM'!$B$2:$AD$2,0)+1,0),0)+IFERROR(VLOOKUP($A468,'TD SOP+PROFORM'!$A$5:$AD$750,MATCH(R$2,'TD SOP+PROFORM'!$B$2:$AD$2,0)+1,0),0)</f>
        <v>0</v>
      </c>
      <c r="S468" s="25">
        <f>IFERROR(VLOOKUP($A468,'TD SOP+PROFORM'!$A$5:$AD$750,MATCH(S$4,'TD SOP+PROFORM'!$B$2:$AD$2,0)+1,0),0)+IFERROR(VLOOKUP($A468,'TD SOP+PROFORM'!$A$5:$AD$750,MATCH(S$2,'TD SOP+PROFORM'!$B$2:$AD$2,0)+1,0),0)</f>
        <v>0</v>
      </c>
      <c r="T468" s="26" t="str">
        <f t="shared" si="112"/>
        <v/>
      </c>
      <c r="U468" s="25">
        <f>IFERROR(VLOOKUP($A468,'TD SOP+PROFORM'!$A$5:$AD$750,MATCH(U$4,'TD SOP+PROFORM'!$B$2:$AD$2,0)+1,0),0)+IFERROR(VLOOKUP($A468,'TD SOP+PROFORM'!$A$5:$AD$750,MATCH(U$2,'TD SOP+PROFORM'!$B$2:$AD$2,0)+1,0),0)</f>
        <v>0</v>
      </c>
      <c r="V468" s="25">
        <f>IFERROR(VLOOKUP($A468,'TD SOP+PROFORM'!$A$5:$AD$750,MATCH(V$4,'TD SOP+PROFORM'!$B$2:$AD$2,0)+1,0),0)+IFERROR(VLOOKUP($A468,'TD SOP+PROFORM'!$A$5:$AD$750,MATCH(V$2,'TD SOP+PROFORM'!$B$2:$AD$2,0)+1,0),0)</f>
        <v>0</v>
      </c>
      <c r="W468" s="26" t="str">
        <f t="shared" si="113"/>
        <v/>
      </c>
      <c r="X468" s="25">
        <f>IFERROR(VLOOKUP($A468,'TD SOP+PROFORM'!$A$5:$AD$750,MATCH(X$4,'TD SOP+PROFORM'!$B$2:$AD$2,0)+1,0),0)+IFERROR(VLOOKUP($A468,'TD SOP+PROFORM'!$A$5:$AD$750,MATCH(X$2,'TD SOP+PROFORM'!$B$2:$AD$2,0)+1,0),0)</f>
        <v>0</v>
      </c>
      <c r="Y468" s="25">
        <f>IFERROR(VLOOKUP($A468,'TD SOP+PROFORM'!$A$5:$AD$750,MATCH(Y$4,'TD SOP+PROFORM'!$B$2:$AD$2,0)+1,0),0)+IFERROR(VLOOKUP($A468,'TD SOP+PROFORM'!$A$5:$AD$750,MATCH(Y$2,'TD SOP+PROFORM'!$B$2:$AD$2,0)+1,0),0)</f>
        <v>0</v>
      </c>
      <c r="Z468" s="26" t="str">
        <f t="shared" si="114"/>
        <v/>
      </c>
      <c r="AA468" s="25">
        <f>IFERROR(VLOOKUP($A468,'TD SOP+PROFORM'!$A$5:$AD$750,MATCH(AA$4,'TD SOP+PROFORM'!$B$2:$AD$2,0)+1,0),0)+IFERROR(VLOOKUP($A468,'TD SOP+PROFORM'!$A$5:$AD$750,MATCH(AA$2,'TD SOP+PROFORM'!$B$2:$AD$2,0)+1,0),0)</f>
        <v>0</v>
      </c>
      <c r="AB468" s="25">
        <f>IFERROR(VLOOKUP($A468,'TD SOP+PROFORM'!$A$5:$AD$750,MATCH(AB$4,'TD SOP+PROFORM'!$B$2:$AD$2,0)+1,0),0)+IFERROR(VLOOKUP($A468,'TD SOP+PROFORM'!$A$5:$AD$750,MATCH(AB$2,'TD SOP+PROFORM'!$B$2:$AD$2,0)+1,0),0)</f>
        <v>0</v>
      </c>
      <c r="AC468" s="26" t="str">
        <f t="shared" si="115"/>
        <v/>
      </c>
      <c r="AD468" s="25">
        <f>IFERROR(VLOOKUP($A468,'TD SOP+PROFORM'!$A$5:$AD$750,MATCH(AD$4,'TD SOP+PROFORM'!$B$2:$AD$2,0)+1,0),0)+IFERROR(VLOOKUP($A468,'TD SOP+PROFORM'!$A$5:$AD$750,MATCH(AD$2,'TD SOP+PROFORM'!$B$2:$AD$2,0)+1,0),0)</f>
        <v>0</v>
      </c>
      <c r="AE468" s="25">
        <f>IFERROR(VLOOKUP($A468,'TD SOP+PROFORM'!$A$5:$AD$750,MATCH(AE$4,'TD SOP+PROFORM'!$B$2:$AD$2,0)+1,0),0)+IFERROR(VLOOKUP($A468,'TD SOP+PROFORM'!$A$5:$AD$750,MATCH(AE$2,'TD SOP+PROFORM'!$B$2:$AD$2,0)+1,0),0)</f>
        <v>0</v>
      </c>
      <c r="AF468" s="26" t="str">
        <f t="shared" si="116"/>
        <v/>
      </c>
      <c r="AG468" s="25">
        <f>IFERROR(VLOOKUP($A468,'TD SOP+PROFORM'!$A$5:$AD$750,MATCH(AG$4,'TD SOP+PROFORM'!$B$2:$AD$2,0)+1,0),0)+IFERROR(VLOOKUP($A468,'TD SOP+PROFORM'!$A$5:$AD$750,MATCH(AG$2,'TD SOP+PROFORM'!$B$2:$AD$2,0)+1,0),0)</f>
        <v>0</v>
      </c>
      <c r="AH468" s="25">
        <f>IFERROR(VLOOKUP($A468,'TD SOP+PROFORM'!$A$5:$AD$750,MATCH(AH$4,'TD SOP+PROFORM'!$B$2:$AD$2,0)+1,0),0)+IFERROR(VLOOKUP($A468,'TD SOP+PROFORM'!$A$5:$AD$750,MATCH(AH$2,'TD SOP+PROFORM'!$B$2:$AD$2,0)+1,0),0)</f>
        <v>0</v>
      </c>
      <c r="AI468" s="26" t="str">
        <f t="shared" si="117"/>
        <v/>
      </c>
      <c r="AJ468" s="25">
        <f>IFERROR(VLOOKUP($A468,'TD SOP+PROFORM'!$A$5:$AD$750,MATCH(AJ$4,'TD SOP+PROFORM'!$B$2:$AD$2,0)+1,0),0)+IFERROR(VLOOKUP($A468,'TD SOP+PROFORM'!$A$5:$AD$750,MATCH(AJ$2,'TD SOP+PROFORM'!$B$2:$AD$2,0)+1,0),0)</f>
        <v>0</v>
      </c>
      <c r="AK468" s="25">
        <f>IFERROR(VLOOKUP($A468,'TD SOP+PROFORM'!$A$5:$AD$750,MATCH(AK$4,'TD SOP+PROFORM'!$B$2:$AD$2,0)+1,0),0)+IFERROR(VLOOKUP($A468,'TD SOP+PROFORM'!$A$5:$AD$750,MATCH(AK$2,'TD SOP+PROFORM'!$B$2:$AD$2,0)+1,0),0)</f>
        <v>0</v>
      </c>
      <c r="AL468" s="26" t="str">
        <f t="shared" si="118"/>
        <v/>
      </c>
      <c r="AM468" s="25">
        <f t="shared" si="120"/>
        <v>0</v>
      </c>
      <c r="AN468" s="25">
        <f t="shared" si="120"/>
        <v>0</v>
      </c>
      <c r="AO468" s="26" t="str">
        <f t="shared" si="119"/>
        <v/>
      </c>
    </row>
    <row r="469" spans="1:41" x14ac:dyDescent="0.35">
      <c r="A469" s="24">
        <f>IF(AND('TD SOP+PROFORM'!A466&lt;&gt;"",'TD SOP+PROFORM'!A466&lt;&gt;"TOTAL"),'TD SOP+PROFORM'!A466,0)</f>
        <v>0</v>
      </c>
      <c r="C469" s="25" t="str">
        <f>IFERROR(VLOOKUP($A469,'TD SOP+PROFORM'!$A$5:$AD$750,MATCH(C$4,'TD SOP+PROFORM'!$B$2:$AT$2,0)+1,0),"")</f>
        <v/>
      </c>
      <c r="D469" s="25" t="str">
        <f>IFERROR(VLOOKUP($A469,'TD SOP+PROFORM'!$A$5:$AD$750,MATCH(D$4,'TD SOP+PROFORM'!$B$2:$AT$2,0)+1,0),"")</f>
        <v/>
      </c>
      <c r="E469" s="26" t="str">
        <f t="shared" si="107"/>
        <v/>
      </c>
      <c r="F469" s="25" t="str">
        <f>IFERROR(VLOOKUP($A469,'TD SOP+PROFORM'!$A$5:$AD$750,MATCH(F$4,'TD SOP+PROFORM'!$B$2:$AT$2,0)+1,0),"")</f>
        <v/>
      </c>
      <c r="G469" s="25" t="str">
        <f>IFERROR(VLOOKUP($A469,'TD SOP+PROFORM'!$A$5:$AD$750,MATCH(G$4,'TD SOP+PROFORM'!$B$2:$AT$2,0)+1,0),"")</f>
        <v/>
      </c>
      <c r="H469" s="26" t="str">
        <f t="shared" si="108"/>
        <v/>
      </c>
      <c r="I469" s="25" t="str">
        <f>IFERROR(VLOOKUP($A469,'TD SOP+PROFORM'!$A$5:$AD$750,MATCH(I$4,'TD SOP+PROFORM'!$B$2:$AT$2,0)+1,0),"")</f>
        <v/>
      </c>
      <c r="J469" s="25" t="str">
        <f>IFERROR(VLOOKUP($A469,'TD SOP+PROFORM'!$A$5:$AD$750,MATCH(J$4,'TD SOP+PROFORM'!$B$2:$AT$2,0)+1,0),"")</f>
        <v/>
      </c>
      <c r="K469" s="26" t="str">
        <f t="shared" si="109"/>
        <v/>
      </c>
      <c r="L469" s="25" t="str">
        <f>IFERROR(VLOOKUP($A469,'TD SOP+PROFORM'!$A$5:$AD$750,MATCH(L$4,'TD SOP+PROFORM'!$B$2:$AT$2,0)+1,0),"")</f>
        <v/>
      </c>
      <c r="M469" s="25" t="str">
        <f>IFERROR(VLOOKUP($A469,'TD SOP+PROFORM'!$A$5:$AD$750,MATCH(M$4,'TD SOP+PROFORM'!$B$2:$AT$2,0)+1,0),"")</f>
        <v/>
      </c>
      <c r="N469" s="26" t="str">
        <f t="shared" si="110"/>
        <v/>
      </c>
      <c r="O469" s="25">
        <f>IFERROR(VLOOKUP($A469,'TD SOP+PROFORM'!$A$5:$AD$750,MATCH(O$4,'TD SOP+PROFORM'!$B$2:$AD$2,0)+1,0),0)+IFERROR(VLOOKUP($A469,'TD SOP+PROFORM'!$A$5:$AD$750,MATCH(O$2,'TD SOP+PROFORM'!$B$2:$AD$2,0)+1,0),0)</f>
        <v>0</v>
      </c>
      <c r="P469" s="25">
        <f>IFERROR(VLOOKUP($A469,'TD SOP+PROFORM'!$A$5:$AD$750,MATCH(P$4,'TD SOP+PROFORM'!$B$2:$AD$2,0)+1,0),0)+IFERROR(VLOOKUP($A469,'TD SOP+PROFORM'!$A$5:$AD$750,MATCH(P$2,'TD SOP+PROFORM'!$B$2:$AD$2,0)+1,0),0)</f>
        <v>0</v>
      </c>
      <c r="Q469" s="26" t="str">
        <f t="shared" si="111"/>
        <v/>
      </c>
      <c r="R469" s="25">
        <f>IFERROR(VLOOKUP($A469,'TD SOP+PROFORM'!$A$5:$AD$750,MATCH(R$4,'TD SOP+PROFORM'!$B$2:$AD$2,0)+1,0),0)+IFERROR(VLOOKUP($A469,'TD SOP+PROFORM'!$A$5:$AD$750,MATCH(R$2,'TD SOP+PROFORM'!$B$2:$AD$2,0)+1,0),0)</f>
        <v>0</v>
      </c>
      <c r="S469" s="25">
        <f>IFERROR(VLOOKUP($A469,'TD SOP+PROFORM'!$A$5:$AD$750,MATCH(S$4,'TD SOP+PROFORM'!$B$2:$AD$2,0)+1,0),0)+IFERROR(VLOOKUP($A469,'TD SOP+PROFORM'!$A$5:$AD$750,MATCH(S$2,'TD SOP+PROFORM'!$B$2:$AD$2,0)+1,0),0)</f>
        <v>0</v>
      </c>
      <c r="T469" s="26" t="str">
        <f t="shared" si="112"/>
        <v/>
      </c>
      <c r="U469" s="25">
        <f>IFERROR(VLOOKUP($A469,'TD SOP+PROFORM'!$A$5:$AD$750,MATCH(U$4,'TD SOP+PROFORM'!$B$2:$AD$2,0)+1,0),0)+IFERROR(VLOOKUP($A469,'TD SOP+PROFORM'!$A$5:$AD$750,MATCH(U$2,'TD SOP+PROFORM'!$B$2:$AD$2,0)+1,0),0)</f>
        <v>0</v>
      </c>
      <c r="V469" s="25">
        <f>IFERROR(VLOOKUP($A469,'TD SOP+PROFORM'!$A$5:$AD$750,MATCH(V$4,'TD SOP+PROFORM'!$B$2:$AD$2,0)+1,0),0)+IFERROR(VLOOKUP($A469,'TD SOP+PROFORM'!$A$5:$AD$750,MATCH(V$2,'TD SOP+PROFORM'!$B$2:$AD$2,0)+1,0),0)</f>
        <v>0</v>
      </c>
      <c r="W469" s="26" t="str">
        <f t="shared" si="113"/>
        <v/>
      </c>
      <c r="X469" s="25">
        <f>IFERROR(VLOOKUP($A469,'TD SOP+PROFORM'!$A$5:$AD$750,MATCH(X$4,'TD SOP+PROFORM'!$B$2:$AD$2,0)+1,0),0)+IFERROR(VLOOKUP($A469,'TD SOP+PROFORM'!$A$5:$AD$750,MATCH(X$2,'TD SOP+PROFORM'!$B$2:$AD$2,0)+1,0),0)</f>
        <v>0</v>
      </c>
      <c r="Y469" s="25">
        <f>IFERROR(VLOOKUP($A469,'TD SOP+PROFORM'!$A$5:$AD$750,MATCH(Y$4,'TD SOP+PROFORM'!$B$2:$AD$2,0)+1,0),0)+IFERROR(VLOOKUP($A469,'TD SOP+PROFORM'!$A$5:$AD$750,MATCH(Y$2,'TD SOP+PROFORM'!$B$2:$AD$2,0)+1,0),0)</f>
        <v>0</v>
      </c>
      <c r="Z469" s="26" t="str">
        <f t="shared" si="114"/>
        <v/>
      </c>
      <c r="AA469" s="25">
        <f>IFERROR(VLOOKUP($A469,'TD SOP+PROFORM'!$A$5:$AD$750,MATCH(AA$4,'TD SOP+PROFORM'!$B$2:$AD$2,0)+1,0),0)+IFERROR(VLOOKUP($A469,'TD SOP+PROFORM'!$A$5:$AD$750,MATCH(AA$2,'TD SOP+PROFORM'!$B$2:$AD$2,0)+1,0),0)</f>
        <v>0</v>
      </c>
      <c r="AB469" s="25">
        <f>IFERROR(VLOOKUP($A469,'TD SOP+PROFORM'!$A$5:$AD$750,MATCH(AB$4,'TD SOP+PROFORM'!$B$2:$AD$2,0)+1,0),0)+IFERROR(VLOOKUP($A469,'TD SOP+PROFORM'!$A$5:$AD$750,MATCH(AB$2,'TD SOP+PROFORM'!$B$2:$AD$2,0)+1,0),0)</f>
        <v>0</v>
      </c>
      <c r="AC469" s="26" t="str">
        <f t="shared" si="115"/>
        <v/>
      </c>
      <c r="AD469" s="25">
        <f>IFERROR(VLOOKUP($A469,'TD SOP+PROFORM'!$A$5:$AD$750,MATCH(AD$4,'TD SOP+PROFORM'!$B$2:$AD$2,0)+1,0),0)+IFERROR(VLOOKUP($A469,'TD SOP+PROFORM'!$A$5:$AD$750,MATCH(AD$2,'TD SOP+PROFORM'!$B$2:$AD$2,0)+1,0),0)</f>
        <v>0</v>
      </c>
      <c r="AE469" s="25">
        <f>IFERROR(VLOOKUP($A469,'TD SOP+PROFORM'!$A$5:$AD$750,MATCH(AE$4,'TD SOP+PROFORM'!$B$2:$AD$2,0)+1,0),0)+IFERROR(VLOOKUP($A469,'TD SOP+PROFORM'!$A$5:$AD$750,MATCH(AE$2,'TD SOP+PROFORM'!$B$2:$AD$2,0)+1,0),0)</f>
        <v>0</v>
      </c>
      <c r="AF469" s="26" t="str">
        <f t="shared" si="116"/>
        <v/>
      </c>
      <c r="AG469" s="25">
        <f>IFERROR(VLOOKUP($A469,'TD SOP+PROFORM'!$A$5:$AD$750,MATCH(AG$4,'TD SOP+PROFORM'!$B$2:$AD$2,0)+1,0),0)+IFERROR(VLOOKUP($A469,'TD SOP+PROFORM'!$A$5:$AD$750,MATCH(AG$2,'TD SOP+PROFORM'!$B$2:$AD$2,0)+1,0),0)</f>
        <v>0</v>
      </c>
      <c r="AH469" s="25">
        <f>IFERROR(VLOOKUP($A469,'TD SOP+PROFORM'!$A$5:$AD$750,MATCH(AH$4,'TD SOP+PROFORM'!$B$2:$AD$2,0)+1,0),0)+IFERROR(VLOOKUP($A469,'TD SOP+PROFORM'!$A$5:$AD$750,MATCH(AH$2,'TD SOP+PROFORM'!$B$2:$AD$2,0)+1,0),0)</f>
        <v>0</v>
      </c>
      <c r="AI469" s="26" t="str">
        <f t="shared" si="117"/>
        <v/>
      </c>
      <c r="AJ469" s="25">
        <f>IFERROR(VLOOKUP($A469,'TD SOP+PROFORM'!$A$5:$AD$750,MATCH(AJ$4,'TD SOP+PROFORM'!$B$2:$AD$2,0)+1,0),0)+IFERROR(VLOOKUP($A469,'TD SOP+PROFORM'!$A$5:$AD$750,MATCH(AJ$2,'TD SOP+PROFORM'!$B$2:$AD$2,0)+1,0),0)</f>
        <v>0</v>
      </c>
      <c r="AK469" s="25">
        <f>IFERROR(VLOOKUP($A469,'TD SOP+PROFORM'!$A$5:$AD$750,MATCH(AK$4,'TD SOP+PROFORM'!$B$2:$AD$2,0)+1,0),0)+IFERROR(VLOOKUP($A469,'TD SOP+PROFORM'!$A$5:$AD$750,MATCH(AK$2,'TD SOP+PROFORM'!$B$2:$AD$2,0)+1,0),0)</f>
        <v>0</v>
      </c>
      <c r="AL469" s="26" t="str">
        <f t="shared" si="118"/>
        <v/>
      </c>
      <c r="AM469" s="25">
        <f t="shared" si="120"/>
        <v>0</v>
      </c>
      <c r="AN469" s="25">
        <f t="shared" si="120"/>
        <v>0</v>
      </c>
      <c r="AO469" s="26" t="str">
        <f t="shared" si="119"/>
        <v/>
      </c>
    </row>
    <row r="470" spans="1:41" x14ac:dyDescent="0.35">
      <c r="A470" s="24">
        <f>IF(AND('TD SOP+PROFORM'!A467&lt;&gt;"",'TD SOP+PROFORM'!A467&lt;&gt;"TOTAL"),'TD SOP+PROFORM'!A467,0)</f>
        <v>0</v>
      </c>
      <c r="C470" s="25" t="str">
        <f>IFERROR(VLOOKUP($A470,'TD SOP+PROFORM'!$A$5:$AD$750,MATCH(C$4,'TD SOP+PROFORM'!$B$2:$AT$2,0)+1,0),"")</f>
        <v/>
      </c>
      <c r="D470" s="25" t="str">
        <f>IFERROR(VLOOKUP($A470,'TD SOP+PROFORM'!$A$5:$AD$750,MATCH(D$4,'TD SOP+PROFORM'!$B$2:$AT$2,0)+1,0),"")</f>
        <v/>
      </c>
      <c r="E470" s="26" t="str">
        <f t="shared" si="107"/>
        <v/>
      </c>
      <c r="F470" s="25" t="str">
        <f>IFERROR(VLOOKUP($A470,'TD SOP+PROFORM'!$A$5:$AD$750,MATCH(F$4,'TD SOP+PROFORM'!$B$2:$AT$2,0)+1,0),"")</f>
        <v/>
      </c>
      <c r="G470" s="25" t="str">
        <f>IFERROR(VLOOKUP($A470,'TD SOP+PROFORM'!$A$5:$AD$750,MATCH(G$4,'TD SOP+PROFORM'!$B$2:$AT$2,0)+1,0),"")</f>
        <v/>
      </c>
      <c r="H470" s="26" t="str">
        <f t="shared" si="108"/>
        <v/>
      </c>
      <c r="I470" s="25" t="str">
        <f>IFERROR(VLOOKUP($A470,'TD SOP+PROFORM'!$A$5:$AD$750,MATCH(I$4,'TD SOP+PROFORM'!$B$2:$AT$2,0)+1,0),"")</f>
        <v/>
      </c>
      <c r="J470" s="25" t="str">
        <f>IFERROR(VLOOKUP($A470,'TD SOP+PROFORM'!$A$5:$AD$750,MATCH(J$4,'TD SOP+PROFORM'!$B$2:$AT$2,0)+1,0),"")</f>
        <v/>
      </c>
      <c r="K470" s="26" t="str">
        <f t="shared" si="109"/>
        <v/>
      </c>
      <c r="L470" s="25" t="str">
        <f>IFERROR(VLOOKUP($A470,'TD SOP+PROFORM'!$A$5:$AD$750,MATCH(L$4,'TD SOP+PROFORM'!$B$2:$AT$2,0)+1,0),"")</f>
        <v/>
      </c>
      <c r="M470" s="25" t="str">
        <f>IFERROR(VLOOKUP($A470,'TD SOP+PROFORM'!$A$5:$AD$750,MATCH(M$4,'TD SOP+PROFORM'!$B$2:$AT$2,0)+1,0),"")</f>
        <v/>
      </c>
      <c r="N470" s="26" t="str">
        <f t="shared" si="110"/>
        <v/>
      </c>
      <c r="O470" s="25">
        <f>IFERROR(VLOOKUP($A470,'TD SOP+PROFORM'!$A$5:$AD$750,MATCH(O$4,'TD SOP+PROFORM'!$B$2:$AD$2,0)+1,0),0)+IFERROR(VLOOKUP($A470,'TD SOP+PROFORM'!$A$5:$AD$750,MATCH(O$2,'TD SOP+PROFORM'!$B$2:$AD$2,0)+1,0),0)</f>
        <v>0</v>
      </c>
      <c r="P470" s="25">
        <f>IFERROR(VLOOKUP($A470,'TD SOP+PROFORM'!$A$5:$AD$750,MATCH(P$4,'TD SOP+PROFORM'!$B$2:$AD$2,0)+1,0),0)+IFERROR(VLOOKUP($A470,'TD SOP+PROFORM'!$A$5:$AD$750,MATCH(P$2,'TD SOP+PROFORM'!$B$2:$AD$2,0)+1,0),0)</f>
        <v>0</v>
      </c>
      <c r="Q470" s="26" t="str">
        <f t="shared" si="111"/>
        <v/>
      </c>
      <c r="R470" s="25">
        <f>IFERROR(VLOOKUP($A470,'TD SOP+PROFORM'!$A$5:$AD$750,MATCH(R$4,'TD SOP+PROFORM'!$B$2:$AD$2,0)+1,0),0)+IFERROR(VLOOKUP($A470,'TD SOP+PROFORM'!$A$5:$AD$750,MATCH(R$2,'TD SOP+PROFORM'!$B$2:$AD$2,0)+1,0),0)</f>
        <v>0</v>
      </c>
      <c r="S470" s="25">
        <f>IFERROR(VLOOKUP($A470,'TD SOP+PROFORM'!$A$5:$AD$750,MATCH(S$4,'TD SOP+PROFORM'!$B$2:$AD$2,0)+1,0),0)+IFERROR(VLOOKUP($A470,'TD SOP+PROFORM'!$A$5:$AD$750,MATCH(S$2,'TD SOP+PROFORM'!$B$2:$AD$2,0)+1,0),0)</f>
        <v>0</v>
      </c>
      <c r="T470" s="26" t="str">
        <f t="shared" si="112"/>
        <v/>
      </c>
      <c r="U470" s="25">
        <f>IFERROR(VLOOKUP($A470,'TD SOP+PROFORM'!$A$5:$AD$750,MATCH(U$4,'TD SOP+PROFORM'!$B$2:$AD$2,0)+1,0),0)+IFERROR(VLOOKUP($A470,'TD SOP+PROFORM'!$A$5:$AD$750,MATCH(U$2,'TD SOP+PROFORM'!$B$2:$AD$2,0)+1,0),0)</f>
        <v>0</v>
      </c>
      <c r="V470" s="25">
        <f>IFERROR(VLOOKUP($A470,'TD SOP+PROFORM'!$A$5:$AD$750,MATCH(V$4,'TD SOP+PROFORM'!$B$2:$AD$2,0)+1,0),0)+IFERROR(VLOOKUP($A470,'TD SOP+PROFORM'!$A$5:$AD$750,MATCH(V$2,'TD SOP+PROFORM'!$B$2:$AD$2,0)+1,0),0)</f>
        <v>0</v>
      </c>
      <c r="W470" s="26" t="str">
        <f t="shared" si="113"/>
        <v/>
      </c>
      <c r="X470" s="25">
        <f>IFERROR(VLOOKUP($A470,'TD SOP+PROFORM'!$A$5:$AD$750,MATCH(X$4,'TD SOP+PROFORM'!$B$2:$AD$2,0)+1,0),0)+IFERROR(VLOOKUP($A470,'TD SOP+PROFORM'!$A$5:$AD$750,MATCH(X$2,'TD SOP+PROFORM'!$B$2:$AD$2,0)+1,0),0)</f>
        <v>0</v>
      </c>
      <c r="Y470" s="25">
        <f>IFERROR(VLOOKUP($A470,'TD SOP+PROFORM'!$A$5:$AD$750,MATCH(Y$4,'TD SOP+PROFORM'!$B$2:$AD$2,0)+1,0),0)+IFERROR(VLOOKUP($A470,'TD SOP+PROFORM'!$A$5:$AD$750,MATCH(Y$2,'TD SOP+PROFORM'!$B$2:$AD$2,0)+1,0),0)</f>
        <v>0</v>
      </c>
      <c r="Z470" s="26" t="str">
        <f t="shared" si="114"/>
        <v/>
      </c>
      <c r="AA470" s="25">
        <f>IFERROR(VLOOKUP($A470,'TD SOP+PROFORM'!$A$5:$AD$750,MATCH(AA$4,'TD SOP+PROFORM'!$B$2:$AD$2,0)+1,0),0)+IFERROR(VLOOKUP($A470,'TD SOP+PROFORM'!$A$5:$AD$750,MATCH(AA$2,'TD SOP+PROFORM'!$B$2:$AD$2,0)+1,0),0)</f>
        <v>0</v>
      </c>
      <c r="AB470" s="25">
        <f>IFERROR(VLOOKUP($A470,'TD SOP+PROFORM'!$A$5:$AD$750,MATCH(AB$4,'TD SOP+PROFORM'!$B$2:$AD$2,0)+1,0),0)+IFERROR(VLOOKUP($A470,'TD SOP+PROFORM'!$A$5:$AD$750,MATCH(AB$2,'TD SOP+PROFORM'!$B$2:$AD$2,0)+1,0),0)</f>
        <v>0</v>
      </c>
      <c r="AC470" s="26" t="str">
        <f t="shared" si="115"/>
        <v/>
      </c>
      <c r="AD470" s="25">
        <f>IFERROR(VLOOKUP($A470,'TD SOP+PROFORM'!$A$5:$AD$750,MATCH(AD$4,'TD SOP+PROFORM'!$B$2:$AD$2,0)+1,0),0)+IFERROR(VLOOKUP($A470,'TD SOP+PROFORM'!$A$5:$AD$750,MATCH(AD$2,'TD SOP+PROFORM'!$B$2:$AD$2,0)+1,0),0)</f>
        <v>0</v>
      </c>
      <c r="AE470" s="25">
        <f>IFERROR(VLOOKUP($A470,'TD SOP+PROFORM'!$A$5:$AD$750,MATCH(AE$4,'TD SOP+PROFORM'!$B$2:$AD$2,0)+1,0),0)+IFERROR(VLOOKUP($A470,'TD SOP+PROFORM'!$A$5:$AD$750,MATCH(AE$2,'TD SOP+PROFORM'!$B$2:$AD$2,0)+1,0),0)</f>
        <v>0</v>
      </c>
      <c r="AF470" s="26" t="str">
        <f t="shared" si="116"/>
        <v/>
      </c>
      <c r="AG470" s="25">
        <f>IFERROR(VLOOKUP($A470,'TD SOP+PROFORM'!$A$5:$AD$750,MATCH(AG$4,'TD SOP+PROFORM'!$B$2:$AD$2,0)+1,0),0)+IFERROR(VLOOKUP($A470,'TD SOP+PROFORM'!$A$5:$AD$750,MATCH(AG$2,'TD SOP+PROFORM'!$B$2:$AD$2,0)+1,0),0)</f>
        <v>0</v>
      </c>
      <c r="AH470" s="25">
        <f>IFERROR(VLOOKUP($A470,'TD SOP+PROFORM'!$A$5:$AD$750,MATCH(AH$4,'TD SOP+PROFORM'!$B$2:$AD$2,0)+1,0),0)+IFERROR(VLOOKUP($A470,'TD SOP+PROFORM'!$A$5:$AD$750,MATCH(AH$2,'TD SOP+PROFORM'!$B$2:$AD$2,0)+1,0),0)</f>
        <v>0</v>
      </c>
      <c r="AI470" s="26" t="str">
        <f t="shared" si="117"/>
        <v/>
      </c>
      <c r="AJ470" s="25">
        <f>IFERROR(VLOOKUP($A470,'TD SOP+PROFORM'!$A$5:$AD$750,MATCH(AJ$4,'TD SOP+PROFORM'!$B$2:$AD$2,0)+1,0),0)+IFERROR(VLOOKUP($A470,'TD SOP+PROFORM'!$A$5:$AD$750,MATCH(AJ$2,'TD SOP+PROFORM'!$B$2:$AD$2,0)+1,0),0)</f>
        <v>0</v>
      </c>
      <c r="AK470" s="25">
        <f>IFERROR(VLOOKUP($A470,'TD SOP+PROFORM'!$A$5:$AD$750,MATCH(AK$4,'TD SOP+PROFORM'!$B$2:$AD$2,0)+1,0),0)+IFERROR(VLOOKUP($A470,'TD SOP+PROFORM'!$A$5:$AD$750,MATCH(AK$2,'TD SOP+PROFORM'!$B$2:$AD$2,0)+1,0),0)</f>
        <v>0</v>
      </c>
      <c r="AL470" s="26" t="str">
        <f t="shared" si="118"/>
        <v/>
      </c>
      <c r="AM470" s="25">
        <f t="shared" si="120"/>
        <v>0</v>
      </c>
      <c r="AN470" s="25">
        <f t="shared" si="120"/>
        <v>0</v>
      </c>
      <c r="AO470" s="26" t="str">
        <f t="shared" si="119"/>
        <v/>
      </c>
    </row>
    <row r="471" spans="1:41" x14ac:dyDescent="0.35">
      <c r="A471" s="24">
        <f>IF(AND('TD SOP+PROFORM'!A468&lt;&gt;"",'TD SOP+PROFORM'!A468&lt;&gt;"TOTAL"),'TD SOP+PROFORM'!A468,0)</f>
        <v>0</v>
      </c>
      <c r="C471" s="25" t="str">
        <f>IFERROR(VLOOKUP($A471,'TD SOP+PROFORM'!$A$5:$AD$750,MATCH(C$4,'TD SOP+PROFORM'!$B$2:$AT$2,0)+1,0),"")</f>
        <v/>
      </c>
      <c r="D471" s="25" t="str">
        <f>IFERROR(VLOOKUP($A471,'TD SOP+PROFORM'!$A$5:$AD$750,MATCH(D$4,'TD SOP+PROFORM'!$B$2:$AT$2,0)+1,0),"")</f>
        <v/>
      </c>
      <c r="E471" s="26" t="str">
        <f t="shared" si="107"/>
        <v/>
      </c>
      <c r="F471" s="25" t="str">
        <f>IFERROR(VLOOKUP($A471,'TD SOP+PROFORM'!$A$5:$AD$750,MATCH(F$4,'TD SOP+PROFORM'!$B$2:$AT$2,0)+1,0),"")</f>
        <v/>
      </c>
      <c r="G471" s="25" t="str">
        <f>IFERROR(VLOOKUP($A471,'TD SOP+PROFORM'!$A$5:$AD$750,MATCH(G$4,'TD SOP+PROFORM'!$B$2:$AT$2,0)+1,0),"")</f>
        <v/>
      </c>
      <c r="H471" s="26" t="str">
        <f t="shared" si="108"/>
        <v/>
      </c>
      <c r="I471" s="25" t="str">
        <f>IFERROR(VLOOKUP($A471,'TD SOP+PROFORM'!$A$5:$AD$750,MATCH(I$4,'TD SOP+PROFORM'!$B$2:$AT$2,0)+1,0),"")</f>
        <v/>
      </c>
      <c r="J471" s="25" t="str">
        <f>IFERROR(VLOOKUP($A471,'TD SOP+PROFORM'!$A$5:$AD$750,MATCH(J$4,'TD SOP+PROFORM'!$B$2:$AT$2,0)+1,0),"")</f>
        <v/>
      </c>
      <c r="K471" s="26" t="str">
        <f t="shared" si="109"/>
        <v/>
      </c>
      <c r="L471" s="25" t="str">
        <f>IFERROR(VLOOKUP($A471,'TD SOP+PROFORM'!$A$5:$AD$750,MATCH(L$4,'TD SOP+PROFORM'!$B$2:$AT$2,0)+1,0),"")</f>
        <v/>
      </c>
      <c r="M471" s="25" t="str">
        <f>IFERROR(VLOOKUP($A471,'TD SOP+PROFORM'!$A$5:$AD$750,MATCH(M$4,'TD SOP+PROFORM'!$B$2:$AT$2,0)+1,0),"")</f>
        <v/>
      </c>
      <c r="N471" s="26" t="str">
        <f t="shared" si="110"/>
        <v/>
      </c>
      <c r="O471" s="25">
        <f>IFERROR(VLOOKUP($A471,'TD SOP+PROFORM'!$A$5:$AD$750,MATCH(O$4,'TD SOP+PROFORM'!$B$2:$AD$2,0)+1,0),0)+IFERROR(VLOOKUP($A471,'TD SOP+PROFORM'!$A$5:$AD$750,MATCH(O$2,'TD SOP+PROFORM'!$B$2:$AD$2,0)+1,0),0)</f>
        <v>0</v>
      </c>
      <c r="P471" s="25">
        <f>IFERROR(VLOOKUP($A471,'TD SOP+PROFORM'!$A$5:$AD$750,MATCH(P$4,'TD SOP+PROFORM'!$B$2:$AD$2,0)+1,0),0)+IFERROR(VLOOKUP($A471,'TD SOP+PROFORM'!$A$5:$AD$750,MATCH(P$2,'TD SOP+PROFORM'!$B$2:$AD$2,0)+1,0),0)</f>
        <v>0</v>
      </c>
      <c r="Q471" s="26" t="str">
        <f t="shared" si="111"/>
        <v/>
      </c>
      <c r="R471" s="25">
        <f>IFERROR(VLOOKUP($A471,'TD SOP+PROFORM'!$A$5:$AD$750,MATCH(R$4,'TD SOP+PROFORM'!$B$2:$AD$2,0)+1,0),0)+IFERROR(VLOOKUP($A471,'TD SOP+PROFORM'!$A$5:$AD$750,MATCH(R$2,'TD SOP+PROFORM'!$B$2:$AD$2,0)+1,0),0)</f>
        <v>0</v>
      </c>
      <c r="S471" s="25">
        <f>IFERROR(VLOOKUP($A471,'TD SOP+PROFORM'!$A$5:$AD$750,MATCH(S$4,'TD SOP+PROFORM'!$B$2:$AD$2,0)+1,0),0)+IFERROR(VLOOKUP($A471,'TD SOP+PROFORM'!$A$5:$AD$750,MATCH(S$2,'TD SOP+PROFORM'!$B$2:$AD$2,0)+1,0),0)</f>
        <v>0</v>
      </c>
      <c r="T471" s="26" t="str">
        <f t="shared" si="112"/>
        <v/>
      </c>
      <c r="U471" s="25">
        <f>IFERROR(VLOOKUP($A471,'TD SOP+PROFORM'!$A$5:$AD$750,MATCH(U$4,'TD SOP+PROFORM'!$B$2:$AD$2,0)+1,0),0)+IFERROR(VLOOKUP($A471,'TD SOP+PROFORM'!$A$5:$AD$750,MATCH(U$2,'TD SOP+PROFORM'!$B$2:$AD$2,0)+1,0),0)</f>
        <v>0</v>
      </c>
      <c r="V471" s="25">
        <f>IFERROR(VLOOKUP($A471,'TD SOP+PROFORM'!$A$5:$AD$750,MATCH(V$4,'TD SOP+PROFORM'!$B$2:$AD$2,0)+1,0),0)+IFERROR(VLOOKUP($A471,'TD SOP+PROFORM'!$A$5:$AD$750,MATCH(V$2,'TD SOP+PROFORM'!$B$2:$AD$2,0)+1,0),0)</f>
        <v>0</v>
      </c>
      <c r="W471" s="26" t="str">
        <f t="shared" si="113"/>
        <v/>
      </c>
      <c r="X471" s="25">
        <f>IFERROR(VLOOKUP($A471,'TD SOP+PROFORM'!$A$5:$AD$750,MATCH(X$4,'TD SOP+PROFORM'!$B$2:$AD$2,0)+1,0),0)+IFERROR(VLOOKUP($A471,'TD SOP+PROFORM'!$A$5:$AD$750,MATCH(X$2,'TD SOP+PROFORM'!$B$2:$AD$2,0)+1,0),0)</f>
        <v>0</v>
      </c>
      <c r="Y471" s="25">
        <f>IFERROR(VLOOKUP($A471,'TD SOP+PROFORM'!$A$5:$AD$750,MATCH(Y$4,'TD SOP+PROFORM'!$B$2:$AD$2,0)+1,0),0)+IFERROR(VLOOKUP($A471,'TD SOP+PROFORM'!$A$5:$AD$750,MATCH(Y$2,'TD SOP+PROFORM'!$B$2:$AD$2,0)+1,0),0)</f>
        <v>0</v>
      </c>
      <c r="Z471" s="26" t="str">
        <f t="shared" si="114"/>
        <v/>
      </c>
      <c r="AA471" s="25">
        <f>IFERROR(VLOOKUP($A471,'TD SOP+PROFORM'!$A$5:$AD$750,MATCH(AA$4,'TD SOP+PROFORM'!$B$2:$AD$2,0)+1,0),0)+IFERROR(VLOOKUP($A471,'TD SOP+PROFORM'!$A$5:$AD$750,MATCH(AA$2,'TD SOP+PROFORM'!$B$2:$AD$2,0)+1,0),0)</f>
        <v>0</v>
      </c>
      <c r="AB471" s="25">
        <f>IFERROR(VLOOKUP($A471,'TD SOP+PROFORM'!$A$5:$AD$750,MATCH(AB$4,'TD SOP+PROFORM'!$B$2:$AD$2,0)+1,0),0)+IFERROR(VLOOKUP($A471,'TD SOP+PROFORM'!$A$5:$AD$750,MATCH(AB$2,'TD SOP+PROFORM'!$B$2:$AD$2,0)+1,0),0)</f>
        <v>0</v>
      </c>
      <c r="AC471" s="26" t="str">
        <f t="shared" si="115"/>
        <v/>
      </c>
      <c r="AD471" s="25">
        <f>IFERROR(VLOOKUP($A471,'TD SOP+PROFORM'!$A$5:$AD$750,MATCH(AD$4,'TD SOP+PROFORM'!$B$2:$AD$2,0)+1,0),0)+IFERROR(VLOOKUP($A471,'TD SOP+PROFORM'!$A$5:$AD$750,MATCH(AD$2,'TD SOP+PROFORM'!$B$2:$AD$2,0)+1,0),0)</f>
        <v>0</v>
      </c>
      <c r="AE471" s="25">
        <f>IFERROR(VLOOKUP($A471,'TD SOP+PROFORM'!$A$5:$AD$750,MATCH(AE$4,'TD SOP+PROFORM'!$B$2:$AD$2,0)+1,0),0)+IFERROR(VLOOKUP($A471,'TD SOP+PROFORM'!$A$5:$AD$750,MATCH(AE$2,'TD SOP+PROFORM'!$B$2:$AD$2,0)+1,0),0)</f>
        <v>0</v>
      </c>
      <c r="AF471" s="26" t="str">
        <f t="shared" si="116"/>
        <v/>
      </c>
      <c r="AG471" s="25">
        <f>IFERROR(VLOOKUP($A471,'TD SOP+PROFORM'!$A$5:$AD$750,MATCH(AG$4,'TD SOP+PROFORM'!$B$2:$AD$2,0)+1,0),0)+IFERROR(VLOOKUP($A471,'TD SOP+PROFORM'!$A$5:$AD$750,MATCH(AG$2,'TD SOP+PROFORM'!$B$2:$AD$2,0)+1,0),0)</f>
        <v>0</v>
      </c>
      <c r="AH471" s="25">
        <f>IFERROR(VLOOKUP($A471,'TD SOP+PROFORM'!$A$5:$AD$750,MATCH(AH$4,'TD SOP+PROFORM'!$B$2:$AD$2,0)+1,0),0)+IFERROR(VLOOKUP($A471,'TD SOP+PROFORM'!$A$5:$AD$750,MATCH(AH$2,'TD SOP+PROFORM'!$B$2:$AD$2,0)+1,0),0)</f>
        <v>0</v>
      </c>
      <c r="AI471" s="26" t="str">
        <f t="shared" si="117"/>
        <v/>
      </c>
      <c r="AJ471" s="25">
        <f>IFERROR(VLOOKUP($A471,'TD SOP+PROFORM'!$A$5:$AD$750,MATCH(AJ$4,'TD SOP+PROFORM'!$B$2:$AD$2,0)+1,0),0)+IFERROR(VLOOKUP($A471,'TD SOP+PROFORM'!$A$5:$AD$750,MATCH(AJ$2,'TD SOP+PROFORM'!$B$2:$AD$2,0)+1,0),0)</f>
        <v>0</v>
      </c>
      <c r="AK471" s="25">
        <f>IFERROR(VLOOKUP($A471,'TD SOP+PROFORM'!$A$5:$AD$750,MATCH(AK$4,'TD SOP+PROFORM'!$B$2:$AD$2,0)+1,0),0)+IFERROR(VLOOKUP($A471,'TD SOP+PROFORM'!$A$5:$AD$750,MATCH(AK$2,'TD SOP+PROFORM'!$B$2:$AD$2,0)+1,0),0)</f>
        <v>0</v>
      </c>
      <c r="AL471" s="26" t="str">
        <f t="shared" si="118"/>
        <v/>
      </c>
      <c r="AM471" s="25">
        <f t="shared" si="120"/>
        <v>0</v>
      </c>
      <c r="AN471" s="25">
        <f t="shared" si="120"/>
        <v>0</v>
      </c>
      <c r="AO471" s="26" t="str">
        <f t="shared" si="119"/>
        <v/>
      </c>
    </row>
    <row r="472" spans="1:41" x14ac:dyDescent="0.35">
      <c r="A472" s="24">
        <f>IF(AND('TD SOP+PROFORM'!A469&lt;&gt;"",'TD SOP+PROFORM'!A469&lt;&gt;"TOTAL"),'TD SOP+PROFORM'!A469,0)</f>
        <v>0</v>
      </c>
      <c r="C472" s="25" t="str">
        <f>IFERROR(VLOOKUP($A472,'TD SOP+PROFORM'!$A$5:$AD$750,MATCH(C$4,'TD SOP+PROFORM'!$B$2:$AT$2,0)+1,0),"")</f>
        <v/>
      </c>
      <c r="D472" s="25" t="str">
        <f>IFERROR(VLOOKUP($A472,'TD SOP+PROFORM'!$A$5:$AD$750,MATCH(D$4,'TD SOP+PROFORM'!$B$2:$AT$2,0)+1,0),"")</f>
        <v/>
      </c>
      <c r="E472" s="26" t="str">
        <f t="shared" si="107"/>
        <v/>
      </c>
      <c r="F472" s="25" t="str">
        <f>IFERROR(VLOOKUP($A472,'TD SOP+PROFORM'!$A$5:$AD$750,MATCH(F$4,'TD SOP+PROFORM'!$B$2:$AT$2,0)+1,0),"")</f>
        <v/>
      </c>
      <c r="G472" s="25" t="str">
        <f>IFERROR(VLOOKUP($A472,'TD SOP+PROFORM'!$A$5:$AD$750,MATCH(G$4,'TD SOP+PROFORM'!$B$2:$AT$2,0)+1,0),"")</f>
        <v/>
      </c>
      <c r="H472" s="26" t="str">
        <f t="shared" si="108"/>
        <v/>
      </c>
      <c r="I472" s="25" t="str">
        <f>IFERROR(VLOOKUP($A472,'TD SOP+PROFORM'!$A$5:$AD$750,MATCH(I$4,'TD SOP+PROFORM'!$B$2:$AT$2,0)+1,0),"")</f>
        <v/>
      </c>
      <c r="J472" s="25" t="str">
        <f>IFERROR(VLOOKUP($A472,'TD SOP+PROFORM'!$A$5:$AD$750,MATCH(J$4,'TD SOP+PROFORM'!$B$2:$AT$2,0)+1,0),"")</f>
        <v/>
      </c>
      <c r="K472" s="26" t="str">
        <f t="shared" si="109"/>
        <v/>
      </c>
      <c r="L472" s="25" t="str">
        <f>IFERROR(VLOOKUP($A472,'TD SOP+PROFORM'!$A$5:$AD$750,MATCH(L$4,'TD SOP+PROFORM'!$B$2:$AT$2,0)+1,0),"")</f>
        <v/>
      </c>
      <c r="M472" s="25" t="str">
        <f>IFERROR(VLOOKUP($A472,'TD SOP+PROFORM'!$A$5:$AD$750,MATCH(M$4,'TD SOP+PROFORM'!$B$2:$AT$2,0)+1,0),"")</f>
        <v/>
      </c>
      <c r="N472" s="26" t="str">
        <f t="shared" si="110"/>
        <v/>
      </c>
      <c r="O472" s="25">
        <f>IFERROR(VLOOKUP($A472,'TD SOP+PROFORM'!$A$5:$AD$750,MATCH(O$4,'TD SOP+PROFORM'!$B$2:$AD$2,0)+1,0),0)+IFERROR(VLOOKUP($A472,'TD SOP+PROFORM'!$A$5:$AD$750,MATCH(O$2,'TD SOP+PROFORM'!$B$2:$AD$2,0)+1,0),0)</f>
        <v>0</v>
      </c>
      <c r="P472" s="25">
        <f>IFERROR(VLOOKUP($A472,'TD SOP+PROFORM'!$A$5:$AD$750,MATCH(P$4,'TD SOP+PROFORM'!$B$2:$AD$2,0)+1,0),0)+IFERROR(VLOOKUP($A472,'TD SOP+PROFORM'!$A$5:$AD$750,MATCH(P$2,'TD SOP+PROFORM'!$B$2:$AD$2,0)+1,0),0)</f>
        <v>0</v>
      </c>
      <c r="Q472" s="26" t="str">
        <f t="shared" si="111"/>
        <v/>
      </c>
      <c r="R472" s="25">
        <f>IFERROR(VLOOKUP($A472,'TD SOP+PROFORM'!$A$5:$AD$750,MATCH(R$4,'TD SOP+PROFORM'!$B$2:$AD$2,0)+1,0),0)+IFERROR(VLOOKUP($A472,'TD SOP+PROFORM'!$A$5:$AD$750,MATCH(R$2,'TD SOP+PROFORM'!$B$2:$AD$2,0)+1,0),0)</f>
        <v>0</v>
      </c>
      <c r="S472" s="25">
        <f>IFERROR(VLOOKUP($A472,'TD SOP+PROFORM'!$A$5:$AD$750,MATCH(S$4,'TD SOP+PROFORM'!$B$2:$AD$2,0)+1,0),0)+IFERROR(VLOOKUP($A472,'TD SOP+PROFORM'!$A$5:$AD$750,MATCH(S$2,'TD SOP+PROFORM'!$B$2:$AD$2,0)+1,0),0)</f>
        <v>0</v>
      </c>
      <c r="T472" s="26" t="str">
        <f t="shared" si="112"/>
        <v/>
      </c>
      <c r="U472" s="25">
        <f>IFERROR(VLOOKUP($A472,'TD SOP+PROFORM'!$A$5:$AD$750,MATCH(U$4,'TD SOP+PROFORM'!$B$2:$AD$2,0)+1,0),0)+IFERROR(VLOOKUP($A472,'TD SOP+PROFORM'!$A$5:$AD$750,MATCH(U$2,'TD SOP+PROFORM'!$B$2:$AD$2,0)+1,0),0)</f>
        <v>0</v>
      </c>
      <c r="V472" s="25">
        <f>IFERROR(VLOOKUP($A472,'TD SOP+PROFORM'!$A$5:$AD$750,MATCH(V$4,'TD SOP+PROFORM'!$B$2:$AD$2,0)+1,0),0)+IFERROR(VLOOKUP($A472,'TD SOP+PROFORM'!$A$5:$AD$750,MATCH(V$2,'TD SOP+PROFORM'!$B$2:$AD$2,0)+1,0),0)</f>
        <v>0</v>
      </c>
      <c r="W472" s="26" t="str">
        <f t="shared" si="113"/>
        <v/>
      </c>
      <c r="X472" s="25">
        <f>IFERROR(VLOOKUP($A472,'TD SOP+PROFORM'!$A$5:$AD$750,MATCH(X$4,'TD SOP+PROFORM'!$B$2:$AD$2,0)+1,0),0)+IFERROR(VLOOKUP($A472,'TD SOP+PROFORM'!$A$5:$AD$750,MATCH(X$2,'TD SOP+PROFORM'!$B$2:$AD$2,0)+1,0),0)</f>
        <v>0</v>
      </c>
      <c r="Y472" s="25">
        <f>IFERROR(VLOOKUP($A472,'TD SOP+PROFORM'!$A$5:$AD$750,MATCH(Y$4,'TD SOP+PROFORM'!$B$2:$AD$2,0)+1,0),0)+IFERROR(VLOOKUP($A472,'TD SOP+PROFORM'!$A$5:$AD$750,MATCH(Y$2,'TD SOP+PROFORM'!$B$2:$AD$2,0)+1,0),0)</f>
        <v>0</v>
      </c>
      <c r="Z472" s="26" t="str">
        <f t="shared" si="114"/>
        <v/>
      </c>
      <c r="AA472" s="25">
        <f>IFERROR(VLOOKUP($A472,'TD SOP+PROFORM'!$A$5:$AD$750,MATCH(AA$4,'TD SOP+PROFORM'!$B$2:$AD$2,0)+1,0),0)+IFERROR(VLOOKUP($A472,'TD SOP+PROFORM'!$A$5:$AD$750,MATCH(AA$2,'TD SOP+PROFORM'!$B$2:$AD$2,0)+1,0),0)</f>
        <v>0</v>
      </c>
      <c r="AB472" s="25">
        <f>IFERROR(VLOOKUP($A472,'TD SOP+PROFORM'!$A$5:$AD$750,MATCH(AB$4,'TD SOP+PROFORM'!$B$2:$AD$2,0)+1,0),0)+IFERROR(VLOOKUP($A472,'TD SOP+PROFORM'!$A$5:$AD$750,MATCH(AB$2,'TD SOP+PROFORM'!$B$2:$AD$2,0)+1,0),0)</f>
        <v>0</v>
      </c>
      <c r="AC472" s="26" t="str">
        <f t="shared" si="115"/>
        <v/>
      </c>
      <c r="AD472" s="25">
        <f>IFERROR(VLOOKUP($A472,'TD SOP+PROFORM'!$A$5:$AD$750,MATCH(AD$4,'TD SOP+PROFORM'!$B$2:$AD$2,0)+1,0),0)+IFERROR(VLOOKUP($A472,'TD SOP+PROFORM'!$A$5:$AD$750,MATCH(AD$2,'TD SOP+PROFORM'!$B$2:$AD$2,0)+1,0),0)</f>
        <v>0</v>
      </c>
      <c r="AE472" s="25">
        <f>IFERROR(VLOOKUP($A472,'TD SOP+PROFORM'!$A$5:$AD$750,MATCH(AE$4,'TD SOP+PROFORM'!$B$2:$AD$2,0)+1,0),0)+IFERROR(VLOOKUP($A472,'TD SOP+PROFORM'!$A$5:$AD$750,MATCH(AE$2,'TD SOP+PROFORM'!$B$2:$AD$2,0)+1,0),0)</f>
        <v>0</v>
      </c>
      <c r="AF472" s="26" t="str">
        <f t="shared" si="116"/>
        <v/>
      </c>
      <c r="AG472" s="25">
        <f>IFERROR(VLOOKUP($A472,'TD SOP+PROFORM'!$A$5:$AD$750,MATCH(AG$4,'TD SOP+PROFORM'!$B$2:$AD$2,0)+1,0),0)+IFERROR(VLOOKUP($A472,'TD SOP+PROFORM'!$A$5:$AD$750,MATCH(AG$2,'TD SOP+PROFORM'!$B$2:$AD$2,0)+1,0),0)</f>
        <v>0</v>
      </c>
      <c r="AH472" s="25">
        <f>IFERROR(VLOOKUP($A472,'TD SOP+PROFORM'!$A$5:$AD$750,MATCH(AH$4,'TD SOP+PROFORM'!$B$2:$AD$2,0)+1,0),0)+IFERROR(VLOOKUP($A472,'TD SOP+PROFORM'!$A$5:$AD$750,MATCH(AH$2,'TD SOP+PROFORM'!$B$2:$AD$2,0)+1,0),0)</f>
        <v>0</v>
      </c>
      <c r="AI472" s="26" t="str">
        <f t="shared" si="117"/>
        <v/>
      </c>
      <c r="AJ472" s="25">
        <f>IFERROR(VLOOKUP($A472,'TD SOP+PROFORM'!$A$5:$AD$750,MATCH(AJ$4,'TD SOP+PROFORM'!$B$2:$AD$2,0)+1,0),0)+IFERROR(VLOOKUP($A472,'TD SOP+PROFORM'!$A$5:$AD$750,MATCH(AJ$2,'TD SOP+PROFORM'!$B$2:$AD$2,0)+1,0),0)</f>
        <v>0</v>
      </c>
      <c r="AK472" s="25">
        <f>IFERROR(VLOOKUP($A472,'TD SOP+PROFORM'!$A$5:$AD$750,MATCH(AK$4,'TD SOP+PROFORM'!$B$2:$AD$2,0)+1,0),0)+IFERROR(VLOOKUP($A472,'TD SOP+PROFORM'!$A$5:$AD$750,MATCH(AK$2,'TD SOP+PROFORM'!$B$2:$AD$2,0)+1,0),0)</f>
        <v>0</v>
      </c>
      <c r="AL472" s="26" t="str">
        <f t="shared" si="118"/>
        <v/>
      </c>
      <c r="AM472" s="25">
        <f t="shared" si="120"/>
        <v>0</v>
      </c>
      <c r="AN472" s="25">
        <f t="shared" si="120"/>
        <v>0</v>
      </c>
      <c r="AO472" s="26" t="str">
        <f t="shared" si="119"/>
        <v/>
      </c>
    </row>
    <row r="473" spans="1:41" x14ac:dyDescent="0.35">
      <c r="A473" s="24">
        <f>IF(AND('TD SOP+PROFORM'!A470&lt;&gt;"",'TD SOP+PROFORM'!A470&lt;&gt;"TOTAL"),'TD SOP+PROFORM'!A470,0)</f>
        <v>0</v>
      </c>
      <c r="C473" s="25" t="str">
        <f>IFERROR(VLOOKUP($A473,'TD SOP+PROFORM'!$A$5:$AD$750,MATCH(C$4,'TD SOP+PROFORM'!$B$2:$AT$2,0)+1,0),"")</f>
        <v/>
      </c>
      <c r="D473" s="25" t="str">
        <f>IFERROR(VLOOKUP($A473,'TD SOP+PROFORM'!$A$5:$AD$750,MATCH(D$4,'TD SOP+PROFORM'!$B$2:$AT$2,0)+1,0),"")</f>
        <v/>
      </c>
      <c r="E473" s="26" t="str">
        <f t="shared" si="107"/>
        <v/>
      </c>
      <c r="F473" s="25" t="str">
        <f>IFERROR(VLOOKUP($A473,'TD SOP+PROFORM'!$A$5:$AD$750,MATCH(F$4,'TD SOP+PROFORM'!$B$2:$AT$2,0)+1,0),"")</f>
        <v/>
      </c>
      <c r="G473" s="25" t="str">
        <f>IFERROR(VLOOKUP($A473,'TD SOP+PROFORM'!$A$5:$AD$750,MATCH(G$4,'TD SOP+PROFORM'!$B$2:$AT$2,0)+1,0),"")</f>
        <v/>
      </c>
      <c r="H473" s="26" t="str">
        <f t="shared" si="108"/>
        <v/>
      </c>
      <c r="I473" s="25" t="str">
        <f>IFERROR(VLOOKUP($A473,'TD SOP+PROFORM'!$A$5:$AD$750,MATCH(I$4,'TD SOP+PROFORM'!$B$2:$AT$2,0)+1,0),"")</f>
        <v/>
      </c>
      <c r="J473" s="25" t="str">
        <f>IFERROR(VLOOKUP($A473,'TD SOP+PROFORM'!$A$5:$AD$750,MATCH(J$4,'TD SOP+PROFORM'!$B$2:$AT$2,0)+1,0),"")</f>
        <v/>
      </c>
      <c r="K473" s="26" t="str">
        <f t="shared" si="109"/>
        <v/>
      </c>
      <c r="L473" s="25" t="str">
        <f>IFERROR(VLOOKUP($A473,'TD SOP+PROFORM'!$A$5:$AD$750,MATCH(L$4,'TD SOP+PROFORM'!$B$2:$AT$2,0)+1,0),"")</f>
        <v/>
      </c>
      <c r="M473" s="25" t="str">
        <f>IFERROR(VLOOKUP($A473,'TD SOP+PROFORM'!$A$5:$AD$750,MATCH(M$4,'TD SOP+PROFORM'!$B$2:$AT$2,0)+1,0),"")</f>
        <v/>
      </c>
      <c r="N473" s="26" t="str">
        <f t="shared" si="110"/>
        <v/>
      </c>
      <c r="O473" s="25">
        <f>IFERROR(VLOOKUP($A473,'TD SOP+PROFORM'!$A$5:$AD$750,MATCH(O$4,'TD SOP+PROFORM'!$B$2:$AD$2,0)+1,0),0)+IFERROR(VLOOKUP($A473,'TD SOP+PROFORM'!$A$5:$AD$750,MATCH(O$2,'TD SOP+PROFORM'!$B$2:$AD$2,0)+1,0),0)</f>
        <v>0</v>
      </c>
      <c r="P473" s="25">
        <f>IFERROR(VLOOKUP($A473,'TD SOP+PROFORM'!$A$5:$AD$750,MATCH(P$4,'TD SOP+PROFORM'!$B$2:$AD$2,0)+1,0),0)+IFERROR(VLOOKUP($A473,'TD SOP+PROFORM'!$A$5:$AD$750,MATCH(P$2,'TD SOP+PROFORM'!$B$2:$AD$2,0)+1,0),0)</f>
        <v>0</v>
      </c>
      <c r="Q473" s="26" t="str">
        <f t="shared" si="111"/>
        <v/>
      </c>
      <c r="R473" s="25">
        <f>IFERROR(VLOOKUP($A473,'TD SOP+PROFORM'!$A$5:$AD$750,MATCH(R$4,'TD SOP+PROFORM'!$B$2:$AD$2,0)+1,0),0)+IFERROR(VLOOKUP($A473,'TD SOP+PROFORM'!$A$5:$AD$750,MATCH(R$2,'TD SOP+PROFORM'!$B$2:$AD$2,0)+1,0),0)</f>
        <v>0</v>
      </c>
      <c r="S473" s="25">
        <f>IFERROR(VLOOKUP($A473,'TD SOP+PROFORM'!$A$5:$AD$750,MATCH(S$4,'TD SOP+PROFORM'!$B$2:$AD$2,0)+1,0),0)+IFERROR(VLOOKUP($A473,'TD SOP+PROFORM'!$A$5:$AD$750,MATCH(S$2,'TD SOP+PROFORM'!$B$2:$AD$2,0)+1,0),0)</f>
        <v>0</v>
      </c>
      <c r="T473" s="26" t="str">
        <f t="shared" si="112"/>
        <v/>
      </c>
      <c r="U473" s="25">
        <f>IFERROR(VLOOKUP($A473,'TD SOP+PROFORM'!$A$5:$AD$750,MATCH(U$4,'TD SOP+PROFORM'!$B$2:$AD$2,0)+1,0),0)+IFERROR(VLOOKUP($A473,'TD SOP+PROFORM'!$A$5:$AD$750,MATCH(U$2,'TD SOP+PROFORM'!$B$2:$AD$2,0)+1,0),0)</f>
        <v>0</v>
      </c>
      <c r="V473" s="25">
        <f>IFERROR(VLOOKUP($A473,'TD SOP+PROFORM'!$A$5:$AD$750,MATCH(V$4,'TD SOP+PROFORM'!$B$2:$AD$2,0)+1,0),0)+IFERROR(VLOOKUP($A473,'TD SOP+PROFORM'!$A$5:$AD$750,MATCH(V$2,'TD SOP+PROFORM'!$B$2:$AD$2,0)+1,0),0)</f>
        <v>0</v>
      </c>
      <c r="W473" s="26" t="str">
        <f t="shared" si="113"/>
        <v/>
      </c>
      <c r="X473" s="25">
        <f>IFERROR(VLOOKUP($A473,'TD SOP+PROFORM'!$A$5:$AD$750,MATCH(X$4,'TD SOP+PROFORM'!$B$2:$AD$2,0)+1,0),0)+IFERROR(VLOOKUP($A473,'TD SOP+PROFORM'!$A$5:$AD$750,MATCH(X$2,'TD SOP+PROFORM'!$B$2:$AD$2,0)+1,0),0)</f>
        <v>0</v>
      </c>
      <c r="Y473" s="25">
        <f>IFERROR(VLOOKUP($A473,'TD SOP+PROFORM'!$A$5:$AD$750,MATCH(Y$4,'TD SOP+PROFORM'!$B$2:$AD$2,0)+1,0),0)+IFERROR(VLOOKUP($A473,'TD SOP+PROFORM'!$A$5:$AD$750,MATCH(Y$2,'TD SOP+PROFORM'!$B$2:$AD$2,0)+1,0),0)</f>
        <v>0</v>
      </c>
      <c r="Z473" s="26" t="str">
        <f t="shared" si="114"/>
        <v/>
      </c>
      <c r="AA473" s="25">
        <f>IFERROR(VLOOKUP($A473,'TD SOP+PROFORM'!$A$5:$AD$750,MATCH(AA$4,'TD SOP+PROFORM'!$B$2:$AD$2,0)+1,0),0)+IFERROR(VLOOKUP($A473,'TD SOP+PROFORM'!$A$5:$AD$750,MATCH(AA$2,'TD SOP+PROFORM'!$B$2:$AD$2,0)+1,0),0)</f>
        <v>0</v>
      </c>
      <c r="AB473" s="25">
        <f>IFERROR(VLOOKUP($A473,'TD SOP+PROFORM'!$A$5:$AD$750,MATCH(AB$4,'TD SOP+PROFORM'!$B$2:$AD$2,0)+1,0),0)+IFERROR(VLOOKUP($A473,'TD SOP+PROFORM'!$A$5:$AD$750,MATCH(AB$2,'TD SOP+PROFORM'!$B$2:$AD$2,0)+1,0),0)</f>
        <v>0</v>
      </c>
      <c r="AC473" s="26" t="str">
        <f t="shared" si="115"/>
        <v/>
      </c>
      <c r="AD473" s="25">
        <f>IFERROR(VLOOKUP($A473,'TD SOP+PROFORM'!$A$5:$AD$750,MATCH(AD$4,'TD SOP+PROFORM'!$B$2:$AD$2,0)+1,0),0)+IFERROR(VLOOKUP($A473,'TD SOP+PROFORM'!$A$5:$AD$750,MATCH(AD$2,'TD SOP+PROFORM'!$B$2:$AD$2,0)+1,0),0)</f>
        <v>0</v>
      </c>
      <c r="AE473" s="25">
        <f>IFERROR(VLOOKUP($A473,'TD SOP+PROFORM'!$A$5:$AD$750,MATCH(AE$4,'TD SOP+PROFORM'!$B$2:$AD$2,0)+1,0),0)+IFERROR(VLOOKUP($A473,'TD SOP+PROFORM'!$A$5:$AD$750,MATCH(AE$2,'TD SOP+PROFORM'!$B$2:$AD$2,0)+1,0),0)</f>
        <v>0</v>
      </c>
      <c r="AF473" s="26" t="str">
        <f t="shared" si="116"/>
        <v/>
      </c>
      <c r="AG473" s="25">
        <f>IFERROR(VLOOKUP($A473,'TD SOP+PROFORM'!$A$5:$AD$750,MATCH(AG$4,'TD SOP+PROFORM'!$B$2:$AD$2,0)+1,0),0)+IFERROR(VLOOKUP($A473,'TD SOP+PROFORM'!$A$5:$AD$750,MATCH(AG$2,'TD SOP+PROFORM'!$B$2:$AD$2,0)+1,0),0)</f>
        <v>0</v>
      </c>
      <c r="AH473" s="25">
        <f>IFERROR(VLOOKUP($A473,'TD SOP+PROFORM'!$A$5:$AD$750,MATCH(AH$4,'TD SOP+PROFORM'!$B$2:$AD$2,0)+1,0),0)+IFERROR(VLOOKUP($A473,'TD SOP+PROFORM'!$A$5:$AD$750,MATCH(AH$2,'TD SOP+PROFORM'!$B$2:$AD$2,0)+1,0),0)</f>
        <v>0</v>
      </c>
      <c r="AI473" s="26" t="str">
        <f t="shared" si="117"/>
        <v/>
      </c>
      <c r="AJ473" s="25">
        <f>IFERROR(VLOOKUP($A473,'TD SOP+PROFORM'!$A$5:$AD$750,MATCH(AJ$4,'TD SOP+PROFORM'!$B$2:$AD$2,0)+1,0),0)+IFERROR(VLOOKUP($A473,'TD SOP+PROFORM'!$A$5:$AD$750,MATCH(AJ$2,'TD SOP+PROFORM'!$B$2:$AD$2,0)+1,0),0)</f>
        <v>0</v>
      </c>
      <c r="AK473" s="25">
        <f>IFERROR(VLOOKUP($A473,'TD SOP+PROFORM'!$A$5:$AD$750,MATCH(AK$4,'TD SOP+PROFORM'!$B$2:$AD$2,0)+1,0),0)+IFERROR(VLOOKUP($A473,'TD SOP+PROFORM'!$A$5:$AD$750,MATCH(AK$2,'TD SOP+PROFORM'!$B$2:$AD$2,0)+1,0),0)</f>
        <v>0</v>
      </c>
      <c r="AL473" s="26" t="str">
        <f t="shared" si="118"/>
        <v/>
      </c>
      <c r="AM473" s="25">
        <f t="shared" si="120"/>
        <v>0</v>
      </c>
      <c r="AN473" s="25">
        <f t="shared" si="120"/>
        <v>0</v>
      </c>
      <c r="AO473" s="26" t="str">
        <f t="shared" si="119"/>
        <v/>
      </c>
    </row>
    <row r="474" spans="1:41" x14ac:dyDescent="0.35">
      <c r="A474" s="24">
        <f>IF(AND('TD SOP+PROFORM'!A471&lt;&gt;"",'TD SOP+PROFORM'!A471&lt;&gt;"TOTAL"),'TD SOP+PROFORM'!A471,0)</f>
        <v>0</v>
      </c>
      <c r="C474" s="25" t="str">
        <f>IFERROR(VLOOKUP($A474,'TD SOP+PROFORM'!$A$5:$AD$750,MATCH(C$4,'TD SOP+PROFORM'!$B$2:$AT$2,0)+1,0),"")</f>
        <v/>
      </c>
      <c r="D474" s="25" t="str">
        <f>IFERROR(VLOOKUP($A474,'TD SOP+PROFORM'!$A$5:$AD$750,MATCH(D$4,'TD SOP+PROFORM'!$B$2:$AT$2,0)+1,0),"")</f>
        <v/>
      </c>
      <c r="E474" s="26" t="str">
        <f t="shared" si="107"/>
        <v/>
      </c>
      <c r="F474" s="25" t="str">
        <f>IFERROR(VLOOKUP($A474,'TD SOP+PROFORM'!$A$5:$AD$750,MATCH(F$4,'TD SOP+PROFORM'!$B$2:$AT$2,0)+1,0),"")</f>
        <v/>
      </c>
      <c r="G474" s="25" t="str">
        <f>IFERROR(VLOOKUP($A474,'TD SOP+PROFORM'!$A$5:$AD$750,MATCH(G$4,'TD SOP+PROFORM'!$B$2:$AT$2,0)+1,0),"")</f>
        <v/>
      </c>
      <c r="H474" s="26" t="str">
        <f t="shared" si="108"/>
        <v/>
      </c>
      <c r="I474" s="25" t="str">
        <f>IFERROR(VLOOKUP($A474,'TD SOP+PROFORM'!$A$5:$AD$750,MATCH(I$4,'TD SOP+PROFORM'!$B$2:$AT$2,0)+1,0),"")</f>
        <v/>
      </c>
      <c r="J474" s="25" t="str">
        <f>IFERROR(VLOOKUP($A474,'TD SOP+PROFORM'!$A$5:$AD$750,MATCH(J$4,'TD SOP+PROFORM'!$B$2:$AT$2,0)+1,0),"")</f>
        <v/>
      </c>
      <c r="K474" s="26" t="str">
        <f t="shared" si="109"/>
        <v/>
      </c>
      <c r="L474" s="25" t="str">
        <f>IFERROR(VLOOKUP($A474,'TD SOP+PROFORM'!$A$5:$AD$750,MATCH(L$4,'TD SOP+PROFORM'!$B$2:$AT$2,0)+1,0),"")</f>
        <v/>
      </c>
      <c r="M474" s="25" t="str">
        <f>IFERROR(VLOOKUP($A474,'TD SOP+PROFORM'!$A$5:$AD$750,MATCH(M$4,'TD SOP+PROFORM'!$B$2:$AT$2,0)+1,0),"")</f>
        <v/>
      </c>
      <c r="N474" s="26" t="str">
        <f t="shared" si="110"/>
        <v/>
      </c>
      <c r="O474" s="25">
        <f>IFERROR(VLOOKUP($A474,'TD SOP+PROFORM'!$A$5:$AD$750,MATCH(O$4,'TD SOP+PROFORM'!$B$2:$AD$2,0)+1,0),0)+IFERROR(VLOOKUP($A474,'TD SOP+PROFORM'!$A$5:$AD$750,MATCH(O$2,'TD SOP+PROFORM'!$B$2:$AD$2,0)+1,0),0)</f>
        <v>0</v>
      </c>
      <c r="P474" s="25">
        <f>IFERROR(VLOOKUP($A474,'TD SOP+PROFORM'!$A$5:$AD$750,MATCH(P$4,'TD SOP+PROFORM'!$B$2:$AD$2,0)+1,0),0)+IFERROR(VLOOKUP($A474,'TD SOP+PROFORM'!$A$5:$AD$750,MATCH(P$2,'TD SOP+PROFORM'!$B$2:$AD$2,0)+1,0),0)</f>
        <v>0</v>
      </c>
      <c r="Q474" s="26" t="str">
        <f t="shared" si="111"/>
        <v/>
      </c>
      <c r="R474" s="25">
        <f>IFERROR(VLOOKUP($A474,'TD SOP+PROFORM'!$A$5:$AD$750,MATCH(R$4,'TD SOP+PROFORM'!$B$2:$AD$2,0)+1,0),0)+IFERROR(VLOOKUP($A474,'TD SOP+PROFORM'!$A$5:$AD$750,MATCH(R$2,'TD SOP+PROFORM'!$B$2:$AD$2,0)+1,0),0)</f>
        <v>0</v>
      </c>
      <c r="S474" s="25">
        <f>IFERROR(VLOOKUP($A474,'TD SOP+PROFORM'!$A$5:$AD$750,MATCH(S$4,'TD SOP+PROFORM'!$B$2:$AD$2,0)+1,0),0)+IFERROR(VLOOKUP($A474,'TD SOP+PROFORM'!$A$5:$AD$750,MATCH(S$2,'TD SOP+PROFORM'!$B$2:$AD$2,0)+1,0),0)</f>
        <v>0</v>
      </c>
      <c r="T474" s="26" t="str">
        <f t="shared" si="112"/>
        <v/>
      </c>
      <c r="U474" s="25">
        <f>IFERROR(VLOOKUP($A474,'TD SOP+PROFORM'!$A$5:$AD$750,MATCH(U$4,'TD SOP+PROFORM'!$B$2:$AD$2,0)+1,0),0)+IFERROR(VLOOKUP($A474,'TD SOP+PROFORM'!$A$5:$AD$750,MATCH(U$2,'TD SOP+PROFORM'!$B$2:$AD$2,0)+1,0),0)</f>
        <v>0</v>
      </c>
      <c r="V474" s="25">
        <f>IFERROR(VLOOKUP($A474,'TD SOP+PROFORM'!$A$5:$AD$750,MATCH(V$4,'TD SOP+PROFORM'!$B$2:$AD$2,0)+1,0),0)+IFERROR(VLOOKUP($A474,'TD SOP+PROFORM'!$A$5:$AD$750,MATCH(V$2,'TD SOP+PROFORM'!$B$2:$AD$2,0)+1,0),0)</f>
        <v>0</v>
      </c>
      <c r="W474" s="26" t="str">
        <f t="shared" si="113"/>
        <v/>
      </c>
      <c r="X474" s="25">
        <f>IFERROR(VLOOKUP($A474,'TD SOP+PROFORM'!$A$5:$AD$750,MATCH(X$4,'TD SOP+PROFORM'!$B$2:$AD$2,0)+1,0),0)+IFERROR(VLOOKUP($A474,'TD SOP+PROFORM'!$A$5:$AD$750,MATCH(X$2,'TD SOP+PROFORM'!$B$2:$AD$2,0)+1,0),0)</f>
        <v>0</v>
      </c>
      <c r="Y474" s="25">
        <f>IFERROR(VLOOKUP($A474,'TD SOP+PROFORM'!$A$5:$AD$750,MATCH(Y$4,'TD SOP+PROFORM'!$B$2:$AD$2,0)+1,0),0)+IFERROR(VLOOKUP($A474,'TD SOP+PROFORM'!$A$5:$AD$750,MATCH(Y$2,'TD SOP+PROFORM'!$B$2:$AD$2,0)+1,0),0)</f>
        <v>0</v>
      </c>
      <c r="Z474" s="26" t="str">
        <f t="shared" si="114"/>
        <v/>
      </c>
      <c r="AA474" s="25">
        <f>IFERROR(VLOOKUP($A474,'TD SOP+PROFORM'!$A$5:$AD$750,MATCH(AA$4,'TD SOP+PROFORM'!$B$2:$AD$2,0)+1,0),0)+IFERROR(VLOOKUP($A474,'TD SOP+PROFORM'!$A$5:$AD$750,MATCH(AA$2,'TD SOP+PROFORM'!$B$2:$AD$2,0)+1,0),0)</f>
        <v>0</v>
      </c>
      <c r="AB474" s="25">
        <f>IFERROR(VLOOKUP($A474,'TD SOP+PROFORM'!$A$5:$AD$750,MATCH(AB$4,'TD SOP+PROFORM'!$B$2:$AD$2,0)+1,0),0)+IFERROR(VLOOKUP($A474,'TD SOP+PROFORM'!$A$5:$AD$750,MATCH(AB$2,'TD SOP+PROFORM'!$B$2:$AD$2,0)+1,0),0)</f>
        <v>0</v>
      </c>
      <c r="AC474" s="26" t="str">
        <f t="shared" si="115"/>
        <v/>
      </c>
      <c r="AD474" s="25">
        <f>IFERROR(VLOOKUP($A474,'TD SOP+PROFORM'!$A$5:$AD$750,MATCH(AD$4,'TD SOP+PROFORM'!$B$2:$AD$2,0)+1,0),0)+IFERROR(VLOOKUP($A474,'TD SOP+PROFORM'!$A$5:$AD$750,MATCH(AD$2,'TD SOP+PROFORM'!$B$2:$AD$2,0)+1,0),0)</f>
        <v>0</v>
      </c>
      <c r="AE474" s="25">
        <f>IFERROR(VLOOKUP($A474,'TD SOP+PROFORM'!$A$5:$AD$750,MATCH(AE$4,'TD SOP+PROFORM'!$B$2:$AD$2,0)+1,0),0)+IFERROR(VLOOKUP($A474,'TD SOP+PROFORM'!$A$5:$AD$750,MATCH(AE$2,'TD SOP+PROFORM'!$B$2:$AD$2,0)+1,0),0)</f>
        <v>0</v>
      </c>
      <c r="AF474" s="26" t="str">
        <f t="shared" si="116"/>
        <v/>
      </c>
      <c r="AG474" s="25">
        <f>IFERROR(VLOOKUP($A474,'TD SOP+PROFORM'!$A$5:$AD$750,MATCH(AG$4,'TD SOP+PROFORM'!$B$2:$AD$2,0)+1,0),0)+IFERROR(VLOOKUP($A474,'TD SOP+PROFORM'!$A$5:$AD$750,MATCH(AG$2,'TD SOP+PROFORM'!$B$2:$AD$2,0)+1,0),0)</f>
        <v>0</v>
      </c>
      <c r="AH474" s="25">
        <f>IFERROR(VLOOKUP($A474,'TD SOP+PROFORM'!$A$5:$AD$750,MATCH(AH$4,'TD SOP+PROFORM'!$B$2:$AD$2,0)+1,0),0)+IFERROR(VLOOKUP($A474,'TD SOP+PROFORM'!$A$5:$AD$750,MATCH(AH$2,'TD SOP+PROFORM'!$B$2:$AD$2,0)+1,0),0)</f>
        <v>0</v>
      </c>
      <c r="AI474" s="26" t="str">
        <f t="shared" si="117"/>
        <v/>
      </c>
      <c r="AJ474" s="25">
        <f>IFERROR(VLOOKUP($A474,'TD SOP+PROFORM'!$A$5:$AD$750,MATCH(AJ$4,'TD SOP+PROFORM'!$B$2:$AD$2,0)+1,0),0)+IFERROR(VLOOKUP($A474,'TD SOP+PROFORM'!$A$5:$AD$750,MATCH(AJ$2,'TD SOP+PROFORM'!$B$2:$AD$2,0)+1,0),0)</f>
        <v>0</v>
      </c>
      <c r="AK474" s="25">
        <f>IFERROR(VLOOKUP($A474,'TD SOP+PROFORM'!$A$5:$AD$750,MATCH(AK$4,'TD SOP+PROFORM'!$B$2:$AD$2,0)+1,0),0)+IFERROR(VLOOKUP($A474,'TD SOP+PROFORM'!$A$5:$AD$750,MATCH(AK$2,'TD SOP+PROFORM'!$B$2:$AD$2,0)+1,0),0)</f>
        <v>0</v>
      </c>
      <c r="AL474" s="26" t="str">
        <f t="shared" si="118"/>
        <v/>
      </c>
      <c r="AM474" s="25">
        <f t="shared" si="120"/>
        <v>0</v>
      </c>
      <c r="AN474" s="25">
        <f t="shared" si="120"/>
        <v>0</v>
      </c>
      <c r="AO474" s="26" t="str">
        <f t="shared" si="119"/>
        <v/>
      </c>
    </row>
    <row r="475" spans="1:41" x14ac:dyDescent="0.35">
      <c r="A475" s="24">
        <f>IF(AND('TD SOP+PROFORM'!A472&lt;&gt;"",'TD SOP+PROFORM'!A472&lt;&gt;"TOTAL"),'TD SOP+PROFORM'!A472,0)</f>
        <v>0</v>
      </c>
      <c r="C475" s="25" t="str">
        <f>IFERROR(VLOOKUP($A475,'TD SOP+PROFORM'!$A$5:$AD$750,MATCH(C$4,'TD SOP+PROFORM'!$B$2:$AT$2,0)+1,0),"")</f>
        <v/>
      </c>
      <c r="D475" s="25" t="str">
        <f>IFERROR(VLOOKUP($A475,'TD SOP+PROFORM'!$A$5:$AD$750,MATCH(D$4,'TD SOP+PROFORM'!$B$2:$AT$2,0)+1,0),"")</f>
        <v/>
      </c>
      <c r="E475" s="26" t="str">
        <f t="shared" si="107"/>
        <v/>
      </c>
      <c r="F475" s="25" t="str">
        <f>IFERROR(VLOOKUP($A475,'TD SOP+PROFORM'!$A$5:$AD$750,MATCH(F$4,'TD SOP+PROFORM'!$B$2:$AT$2,0)+1,0),"")</f>
        <v/>
      </c>
      <c r="G475" s="25" t="str">
        <f>IFERROR(VLOOKUP($A475,'TD SOP+PROFORM'!$A$5:$AD$750,MATCH(G$4,'TD SOP+PROFORM'!$B$2:$AT$2,0)+1,0),"")</f>
        <v/>
      </c>
      <c r="H475" s="26" t="str">
        <f t="shared" si="108"/>
        <v/>
      </c>
      <c r="I475" s="25" t="str">
        <f>IFERROR(VLOOKUP($A475,'TD SOP+PROFORM'!$A$5:$AD$750,MATCH(I$4,'TD SOP+PROFORM'!$B$2:$AT$2,0)+1,0),"")</f>
        <v/>
      </c>
      <c r="J475" s="25" t="str">
        <f>IFERROR(VLOOKUP($A475,'TD SOP+PROFORM'!$A$5:$AD$750,MATCH(J$4,'TD SOP+PROFORM'!$B$2:$AT$2,0)+1,0),"")</f>
        <v/>
      </c>
      <c r="K475" s="26" t="str">
        <f t="shared" si="109"/>
        <v/>
      </c>
      <c r="L475" s="25" t="str">
        <f>IFERROR(VLOOKUP($A475,'TD SOP+PROFORM'!$A$5:$AD$750,MATCH(L$4,'TD SOP+PROFORM'!$B$2:$AT$2,0)+1,0),"")</f>
        <v/>
      </c>
      <c r="M475" s="25" t="str">
        <f>IFERROR(VLOOKUP($A475,'TD SOP+PROFORM'!$A$5:$AD$750,MATCH(M$4,'TD SOP+PROFORM'!$B$2:$AT$2,0)+1,0),"")</f>
        <v/>
      </c>
      <c r="N475" s="26" t="str">
        <f t="shared" si="110"/>
        <v/>
      </c>
      <c r="O475" s="25">
        <f>IFERROR(VLOOKUP($A475,'TD SOP+PROFORM'!$A$5:$AD$750,MATCH(O$4,'TD SOP+PROFORM'!$B$2:$AD$2,0)+1,0),0)+IFERROR(VLOOKUP($A475,'TD SOP+PROFORM'!$A$5:$AD$750,MATCH(O$2,'TD SOP+PROFORM'!$B$2:$AD$2,0)+1,0),0)</f>
        <v>0</v>
      </c>
      <c r="P475" s="25">
        <f>IFERROR(VLOOKUP($A475,'TD SOP+PROFORM'!$A$5:$AD$750,MATCH(P$4,'TD SOP+PROFORM'!$B$2:$AD$2,0)+1,0),0)+IFERROR(VLOOKUP($A475,'TD SOP+PROFORM'!$A$5:$AD$750,MATCH(P$2,'TD SOP+PROFORM'!$B$2:$AD$2,0)+1,0),0)</f>
        <v>0</v>
      </c>
      <c r="Q475" s="26" t="str">
        <f t="shared" si="111"/>
        <v/>
      </c>
      <c r="R475" s="25">
        <f>IFERROR(VLOOKUP($A475,'TD SOP+PROFORM'!$A$5:$AD$750,MATCH(R$4,'TD SOP+PROFORM'!$B$2:$AD$2,0)+1,0),0)+IFERROR(VLOOKUP($A475,'TD SOP+PROFORM'!$A$5:$AD$750,MATCH(R$2,'TD SOP+PROFORM'!$B$2:$AD$2,0)+1,0),0)</f>
        <v>0</v>
      </c>
      <c r="S475" s="25">
        <f>IFERROR(VLOOKUP($A475,'TD SOP+PROFORM'!$A$5:$AD$750,MATCH(S$4,'TD SOP+PROFORM'!$B$2:$AD$2,0)+1,0),0)+IFERROR(VLOOKUP($A475,'TD SOP+PROFORM'!$A$5:$AD$750,MATCH(S$2,'TD SOP+PROFORM'!$B$2:$AD$2,0)+1,0),0)</f>
        <v>0</v>
      </c>
      <c r="T475" s="26" t="str">
        <f t="shared" si="112"/>
        <v/>
      </c>
      <c r="U475" s="25">
        <f>IFERROR(VLOOKUP($A475,'TD SOP+PROFORM'!$A$5:$AD$750,MATCH(U$4,'TD SOP+PROFORM'!$B$2:$AD$2,0)+1,0),0)+IFERROR(VLOOKUP($A475,'TD SOP+PROFORM'!$A$5:$AD$750,MATCH(U$2,'TD SOP+PROFORM'!$B$2:$AD$2,0)+1,0),0)</f>
        <v>0</v>
      </c>
      <c r="V475" s="25">
        <f>IFERROR(VLOOKUP($A475,'TD SOP+PROFORM'!$A$5:$AD$750,MATCH(V$4,'TD SOP+PROFORM'!$B$2:$AD$2,0)+1,0),0)+IFERROR(VLOOKUP($A475,'TD SOP+PROFORM'!$A$5:$AD$750,MATCH(V$2,'TD SOP+PROFORM'!$B$2:$AD$2,0)+1,0),0)</f>
        <v>0</v>
      </c>
      <c r="W475" s="26" t="str">
        <f t="shared" si="113"/>
        <v/>
      </c>
      <c r="X475" s="25">
        <f>IFERROR(VLOOKUP($A475,'TD SOP+PROFORM'!$A$5:$AD$750,MATCH(X$4,'TD SOP+PROFORM'!$B$2:$AD$2,0)+1,0),0)+IFERROR(VLOOKUP($A475,'TD SOP+PROFORM'!$A$5:$AD$750,MATCH(X$2,'TD SOP+PROFORM'!$B$2:$AD$2,0)+1,0),0)</f>
        <v>0</v>
      </c>
      <c r="Y475" s="25">
        <f>IFERROR(VLOOKUP($A475,'TD SOP+PROFORM'!$A$5:$AD$750,MATCH(Y$4,'TD SOP+PROFORM'!$B$2:$AD$2,0)+1,0),0)+IFERROR(VLOOKUP($A475,'TD SOP+PROFORM'!$A$5:$AD$750,MATCH(Y$2,'TD SOP+PROFORM'!$B$2:$AD$2,0)+1,0),0)</f>
        <v>0</v>
      </c>
      <c r="Z475" s="26" t="str">
        <f t="shared" si="114"/>
        <v/>
      </c>
      <c r="AA475" s="25">
        <f>IFERROR(VLOOKUP($A475,'TD SOP+PROFORM'!$A$5:$AD$750,MATCH(AA$4,'TD SOP+PROFORM'!$B$2:$AD$2,0)+1,0),0)+IFERROR(VLOOKUP($A475,'TD SOP+PROFORM'!$A$5:$AD$750,MATCH(AA$2,'TD SOP+PROFORM'!$B$2:$AD$2,0)+1,0),0)</f>
        <v>0</v>
      </c>
      <c r="AB475" s="25">
        <f>IFERROR(VLOOKUP($A475,'TD SOP+PROFORM'!$A$5:$AD$750,MATCH(AB$4,'TD SOP+PROFORM'!$B$2:$AD$2,0)+1,0),0)+IFERROR(VLOOKUP($A475,'TD SOP+PROFORM'!$A$5:$AD$750,MATCH(AB$2,'TD SOP+PROFORM'!$B$2:$AD$2,0)+1,0),0)</f>
        <v>0</v>
      </c>
      <c r="AC475" s="26" t="str">
        <f t="shared" si="115"/>
        <v/>
      </c>
      <c r="AD475" s="25">
        <f>IFERROR(VLOOKUP($A475,'TD SOP+PROFORM'!$A$5:$AD$750,MATCH(AD$4,'TD SOP+PROFORM'!$B$2:$AD$2,0)+1,0),0)+IFERROR(VLOOKUP($A475,'TD SOP+PROFORM'!$A$5:$AD$750,MATCH(AD$2,'TD SOP+PROFORM'!$B$2:$AD$2,0)+1,0),0)</f>
        <v>0</v>
      </c>
      <c r="AE475" s="25">
        <f>IFERROR(VLOOKUP($A475,'TD SOP+PROFORM'!$A$5:$AD$750,MATCH(AE$4,'TD SOP+PROFORM'!$B$2:$AD$2,0)+1,0),0)+IFERROR(VLOOKUP($A475,'TD SOP+PROFORM'!$A$5:$AD$750,MATCH(AE$2,'TD SOP+PROFORM'!$B$2:$AD$2,0)+1,0),0)</f>
        <v>0</v>
      </c>
      <c r="AF475" s="26" t="str">
        <f t="shared" si="116"/>
        <v/>
      </c>
      <c r="AG475" s="25">
        <f>IFERROR(VLOOKUP($A475,'TD SOP+PROFORM'!$A$5:$AD$750,MATCH(AG$4,'TD SOP+PROFORM'!$B$2:$AD$2,0)+1,0),0)+IFERROR(VLOOKUP($A475,'TD SOP+PROFORM'!$A$5:$AD$750,MATCH(AG$2,'TD SOP+PROFORM'!$B$2:$AD$2,0)+1,0),0)</f>
        <v>0</v>
      </c>
      <c r="AH475" s="25">
        <f>IFERROR(VLOOKUP($A475,'TD SOP+PROFORM'!$A$5:$AD$750,MATCH(AH$4,'TD SOP+PROFORM'!$B$2:$AD$2,0)+1,0),0)+IFERROR(VLOOKUP($A475,'TD SOP+PROFORM'!$A$5:$AD$750,MATCH(AH$2,'TD SOP+PROFORM'!$B$2:$AD$2,0)+1,0),0)</f>
        <v>0</v>
      </c>
      <c r="AI475" s="26" t="str">
        <f t="shared" si="117"/>
        <v/>
      </c>
      <c r="AJ475" s="25">
        <f>IFERROR(VLOOKUP($A475,'TD SOP+PROFORM'!$A$5:$AD$750,MATCH(AJ$4,'TD SOP+PROFORM'!$B$2:$AD$2,0)+1,0),0)+IFERROR(VLOOKUP($A475,'TD SOP+PROFORM'!$A$5:$AD$750,MATCH(AJ$2,'TD SOP+PROFORM'!$B$2:$AD$2,0)+1,0),0)</f>
        <v>0</v>
      </c>
      <c r="AK475" s="25">
        <f>IFERROR(VLOOKUP($A475,'TD SOP+PROFORM'!$A$5:$AD$750,MATCH(AK$4,'TD SOP+PROFORM'!$B$2:$AD$2,0)+1,0),0)+IFERROR(VLOOKUP($A475,'TD SOP+PROFORM'!$A$5:$AD$750,MATCH(AK$2,'TD SOP+PROFORM'!$B$2:$AD$2,0)+1,0),0)</f>
        <v>0</v>
      </c>
      <c r="AL475" s="26" t="str">
        <f t="shared" si="118"/>
        <v/>
      </c>
      <c r="AM475" s="25">
        <f t="shared" si="120"/>
        <v>0</v>
      </c>
      <c r="AN475" s="25">
        <f t="shared" si="120"/>
        <v>0</v>
      </c>
      <c r="AO475" s="26" t="str">
        <f t="shared" si="119"/>
        <v/>
      </c>
    </row>
    <row r="476" spans="1:41" x14ac:dyDescent="0.35">
      <c r="A476" s="24">
        <f>IF(AND('TD SOP+PROFORM'!A473&lt;&gt;"",'TD SOP+PROFORM'!A473&lt;&gt;"TOTAL"),'TD SOP+PROFORM'!A473,0)</f>
        <v>0</v>
      </c>
      <c r="C476" s="25" t="str">
        <f>IFERROR(VLOOKUP($A476,'TD SOP+PROFORM'!$A$5:$AD$750,MATCH(C$4,'TD SOP+PROFORM'!$B$2:$AT$2,0)+1,0),"")</f>
        <v/>
      </c>
      <c r="D476" s="25" t="str">
        <f>IFERROR(VLOOKUP($A476,'TD SOP+PROFORM'!$A$5:$AD$750,MATCH(D$4,'TD SOP+PROFORM'!$B$2:$AT$2,0)+1,0),"")</f>
        <v/>
      </c>
      <c r="E476" s="26" t="str">
        <f t="shared" si="107"/>
        <v/>
      </c>
      <c r="F476" s="25" t="str">
        <f>IFERROR(VLOOKUP($A476,'TD SOP+PROFORM'!$A$5:$AD$750,MATCH(F$4,'TD SOP+PROFORM'!$B$2:$AT$2,0)+1,0),"")</f>
        <v/>
      </c>
      <c r="G476" s="25" t="str">
        <f>IFERROR(VLOOKUP($A476,'TD SOP+PROFORM'!$A$5:$AD$750,MATCH(G$4,'TD SOP+PROFORM'!$B$2:$AT$2,0)+1,0),"")</f>
        <v/>
      </c>
      <c r="H476" s="26" t="str">
        <f t="shared" si="108"/>
        <v/>
      </c>
      <c r="I476" s="25" t="str">
        <f>IFERROR(VLOOKUP($A476,'TD SOP+PROFORM'!$A$5:$AD$750,MATCH(I$4,'TD SOP+PROFORM'!$B$2:$AT$2,0)+1,0),"")</f>
        <v/>
      </c>
      <c r="J476" s="25" t="str">
        <f>IFERROR(VLOOKUP($A476,'TD SOP+PROFORM'!$A$5:$AD$750,MATCH(J$4,'TD SOP+PROFORM'!$B$2:$AT$2,0)+1,0),"")</f>
        <v/>
      </c>
      <c r="K476" s="26" t="str">
        <f t="shared" si="109"/>
        <v/>
      </c>
      <c r="L476" s="25" t="str">
        <f>IFERROR(VLOOKUP($A476,'TD SOP+PROFORM'!$A$5:$AD$750,MATCH(L$4,'TD SOP+PROFORM'!$B$2:$AT$2,0)+1,0),"")</f>
        <v/>
      </c>
      <c r="M476" s="25" t="str">
        <f>IFERROR(VLOOKUP($A476,'TD SOP+PROFORM'!$A$5:$AD$750,MATCH(M$4,'TD SOP+PROFORM'!$B$2:$AT$2,0)+1,0),"")</f>
        <v/>
      </c>
      <c r="N476" s="26" t="str">
        <f t="shared" si="110"/>
        <v/>
      </c>
      <c r="O476" s="25">
        <f>IFERROR(VLOOKUP($A476,'TD SOP+PROFORM'!$A$5:$AD$750,MATCH(O$4,'TD SOP+PROFORM'!$B$2:$AD$2,0)+1,0),0)+IFERROR(VLOOKUP($A476,'TD SOP+PROFORM'!$A$5:$AD$750,MATCH(O$2,'TD SOP+PROFORM'!$B$2:$AD$2,0)+1,0),0)</f>
        <v>0</v>
      </c>
      <c r="P476" s="25">
        <f>IFERROR(VLOOKUP($A476,'TD SOP+PROFORM'!$A$5:$AD$750,MATCH(P$4,'TD SOP+PROFORM'!$B$2:$AD$2,0)+1,0),0)+IFERROR(VLOOKUP($A476,'TD SOP+PROFORM'!$A$5:$AD$750,MATCH(P$2,'TD SOP+PROFORM'!$B$2:$AD$2,0)+1,0),0)</f>
        <v>0</v>
      </c>
      <c r="Q476" s="26" t="str">
        <f t="shared" si="111"/>
        <v/>
      </c>
      <c r="R476" s="25">
        <f>IFERROR(VLOOKUP($A476,'TD SOP+PROFORM'!$A$5:$AD$750,MATCH(R$4,'TD SOP+PROFORM'!$B$2:$AD$2,0)+1,0),0)+IFERROR(VLOOKUP($A476,'TD SOP+PROFORM'!$A$5:$AD$750,MATCH(R$2,'TD SOP+PROFORM'!$B$2:$AD$2,0)+1,0),0)</f>
        <v>0</v>
      </c>
      <c r="S476" s="25">
        <f>IFERROR(VLOOKUP($A476,'TD SOP+PROFORM'!$A$5:$AD$750,MATCH(S$4,'TD SOP+PROFORM'!$B$2:$AD$2,0)+1,0),0)+IFERROR(VLOOKUP($A476,'TD SOP+PROFORM'!$A$5:$AD$750,MATCH(S$2,'TD SOP+PROFORM'!$B$2:$AD$2,0)+1,0),0)</f>
        <v>0</v>
      </c>
      <c r="T476" s="26" t="str">
        <f t="shared" si="112"/>
        <v/>
      </c>
      <c r="U476" s="25">
        <f>IFERROR(VLOOKUP($A476,'TD SOP+PROFORM'!$A$5:$AD$750,MATCH(U$4,'TD SOP+PROFORM'!$B$2:$AD$2,0)+1,0),0)+IFERROR(VLOOKUP($A476,'TD SOP+PROFORM'!$A$5:$AD$750,MATCH(U$2,'TD SOP+PROFORM'!$B$2:$AD$2,0)+1,0),0)</f>
        <v>0</v>
      </c>
      <c r="V476" s="25">
        <f>IFERROR(VLOOKUP($A476,'TD SOP+PROFORM'!$A$5:$AD$750,MATCH(V$4,'TD SOP+PROFORM'!$B$2:$AD$2,0)+1,0),0)+IFERROR(VLOOKUP($A476,'TD SOP+PROFORM'!$A$5:$AD$750,MATCH(V$2,'TD SOP+PROFORM'!$B$2:$AD$2,0)+1,0),0)</f>
        <v>0</v>
      </c>
      <c r="W476" s="26" t="str">
        <f t="shared" si="113"/>
        <v/>
      </c>
      <c r="X476" s="25">
        <f>IFERROR(VLOOKUP($A476,'TD SOP+PROFORM'!$A$5:$AD$750,MATCH(X$4,'TD SOP+PROFORM'!$B$2:$AD$2,0)+1,0),0)+IFERROR(VLOOKUP($A476,'TD SOP+PROFORM'!$A$5:$AD$750,MATCH(X$2,'TD SOP+PROFORM'!$B$2:$AD$2,0)+1,0),0)</f>
        <v>0</v>
      </c>
      <c r="Y476" s="25">
        <f>IFERROR(VLOOKUP($A476,'TD SOP+PROFORM'!$A$5:$AD$750,MATCH(Y$4,'TD SOP+PROFORM'!$B$2:$AD$2,0)+1,0),0)+IFERROR(VLOOKUP($A476,'TD SOP+PROFORM'!$A$5:$AD$750,MATCH(Y$2,'TD SOP+PROFORM'!$B$2:$AD$2,0)+1,0),0)</f>
        <v>0</v>
      </c>
      <c r="Z476" s="26" t="str">
        <f t="shared" si="114"/>
        <v/>
      </c>
      <c r="AA476" s="25">
        <f>IFERROR(VLOOKUP($A476,'TD SOP+PROFORM'!$A$5:$AD$750,MATCH(AA$4,'TD SOP+PROFORM'!$B$2:$AD$2,0)+1,0),0)+IFERROR(VLOOKUP($A476,'TD SOP+PROFORM'!$A$5:$AD$750,MATCH(AA$2,'TD SOP+PROFORM'!$B$2:$AD$2,0)+1,0),0)</f>
        <v>0</v>
      </c>
      <c r="AB476" s="25">
        <f>IFERROR(VLOOKUP($A476,'TD SOP+PROFORM'!$A$5:$AD$750,MATCH(AB$4,'TD SOP+PROFORM'!$B$2:$AD$2,0)+1,0),0)+IFERROR(VLOOKUP($A476,'TD SOP+PROFORM'!$A$5:$AD$750,MATCH(AB$2,'TD SOP+PROFORM'!$B$2:$AD$2,0)+1,0),0)</f>
        <v>0</v>
      </c>
      <c r="AC476" s="26" t="str">
        <f t="shared" si="115"/>
        <v/>
      </c>
      <c r="AD476" s="25">
        <f>IFERROR(VLOOKUP($A476,'TD SOP+PROFORM'!$A$5:$AD$750,MATCH(AD$4,'TD SOP+PROFORM'!$B$2:$AD$2,0)+1,0),0)+IFERROR(VLOOKUP($A476,'TD SOP+PROFORM'!$A$5:$AD$750,MATCH(AD$2,'TD SOP+PROFORM'!$B$2:$AD$2,0)+1,0),0)</f>
        <v>0</v>
      </c>
      <c r="AE476" s="25">
        <f>IFERROR(VLOOKUP($A476,'TD SOP+PROFORM'!$A$5:$AD$750,MATCH(AE$4,'TD SOP+PROFORM'!$B$2:$AD$2,0)+1,0),0)+IFERROR(VLOOKUP($A476,'TD SOP+PROFORM'!$A$5:$AD$750,MATCH(AE$2,'TD SOP+PROFORM'!$B$2:$AD$2,0)+1,0),0)</f>
        <v>0</v>
      </c>
      <c r="AF476" s="26" t="str">
        <f t="shared" si="116"/>
        <v/>
      </c>
      <c r="AG476" s="25">
        <f>IFERROR(VLOOKUP($A476,'TD SOP+PROFORM'!$A$5:$AD$750,MATCH(AG$4,'TD SOP+PROFORM'!$B$2:$AD$2,0)+1,0),0)+IFERROR(VLOOKUP($A476,'TD SOP+PROFORM'!$A$5:$AD$750,MATCH(AG$2,'TD SOP+PROFORM'!$B$2:$AD$2,0)+1,0),0)</f>
        <v>0</v>
      </c>
      <c r="AH476" s="25">
        <f>IFERROR(VLOOKUP($A476,'TD SOP+PROFORM'!$A$5:$AD$750,MATCH(AH$4,'TD SOP+PROFORM'!$B$2:$AD$2,0)+1,0),0)+IFERROR(VLOOKUP($A476,'TD SOP+PROFORM'!$A$5:$AD$750,MATCH(AH$2,'TD SOP+PROFORM'!$B$2:$AD$2,0)+1,0),0)</f>
        <v>0</v>
      </c>
      <c r="AI476" s="26" t="str">
        <f t="shared" si="117"/>
        <v/>
      </c>
      <c r="AJ476" s="25">
        <f>IFERROR(VLOOKUP($A476,'TD SOP+PROFORM'!$A$5:$AD$750,MATCH(AJ$4,'TD SOP+PROFORM'!$B$2:$AD$2,0)+1,0),0)+IFERROR(VLOOKUP($A476,'TD SOP+PROFORM'!$A$5:$AD$750,MATCH(AJ$2,'TD SOP+PROFORM'!$B$2:$AD$2,0)+1,0),0)</f>
        <v>0</v>
      </c>
      <c r="AK476" s="25">
        <f>IFERROR(VLOOKUP($A476,'TD SOP+PROFORM'!$A$5:$AD$750,MATCH(AK$4,'TD SOP+PROFORM'!$B$2:$AD$2,0)+1,0),0)+IFERROR(VLOOKUP($A476,'TD SOP+PROFORM'!$A$5:$AD$750,MATCH(AK$2,'TD SOP+PROFORM'!$B$2:$AD$2,0)+1,0),0)</f>
        <v>0</v>
      </c>
      <c r="AL476" s="26" t="str">
        <f t="shared" si="118"/>
        <v/>
      </c>
      <c r="AM476" s="25">
        <f t="shared" si="120"/>
        <v>0</v>
      </c>
      <c r="AN476" s="25">
        <f t="shared" si="120"/>
        <v>0</v>
      </c>
      <c r="AO476" s="26" t="str">
        <f t="shared" si="119"/>
        <v/>
      </c>
    </row>
    <row r="477" spans="1:41" x14ac:dyDescent="0.35">
      <c r="A477" s="24">
        <f>IF(AND('TD SOP+PROFORM'!A474&lt;&gt;"",'TD SOP+PROFORM'!A474&lt;&gt;"TOTAL"),'TD SOP+PROFORM'!A474,0)</f>
        <v>0</v>
      </c>
      <c r="C477" s="25" t="str">
        <f>IFERROR(VLOOKUP($A477,'TD SOP+PROFORM'!$A$5:$AD$750,MATCH(C$4,'TD SOP+PROFORM'!$B$2:$AT$2,0)+1,0),"")</f>
        <v/>
      </c>
      <c r="D477" s="25" t="str">
        <f>IFERROR(VLOOKUP($A477,'TD SOP+PROFORM'!$A$5:$AD$750,MATCH(D$4,'TD SOP+PROFORM'!$B$2:$AT$2,0)+1,0),"")</f>
        <v/>
      </c>
      <c r="E477" s="26" t="str">
        <f t="shared" si="107"/>
        <v/>
      </c>
      <c r="F477" s="25" t="str">
        <f>IFERROR(VLOOKUP($A477,'TD SOP+PROFORM'!$A$5:$AD$750,MATCH(F$4,'TD SOP+PROFORM'!$B$2:$AT$2,0)+1,0),"")</f>
        <v/>
      </c>
      <c r="G477" s="25" t="str">
        <f>IFERROR(VLOOKUP($A477,'TD SOP+PROFORM'!$A$5:$AD$750,MATCH(G$4,'TD SOP+PROFORM'!$B$2:$AT$2,0)+1,0),"")</f>
        <v/>
      </c>
      <c r="H477" s="26" t="str">
        <f t="shared" si="108"/>
        <v/>
      </c>
      <c r="I477" s="25" t="str">
        <f>IFERROR(VLOOKUP($A477,'TD SOP+PROFORM'!$A$5:$AD$750,MATCH(I$4,'TD SOP+PROFORM'!$B$2:$AT$2,0)+1,0),"")</f>
        <v/>
      </c>
      <c r="J477" s="25" t="str">
        <f>IFERROR(VLOOKUP($A477,'TD SOP+PROFORM'!$A$5:$AD$750,MATCH(J$4,'TD SOP+PROFORM'!$B$2:$AT$2,0)+1,0),"")</f>
        <v/>
      </c>
      <c r="K477" s="26" t="str">
        <f t="shared" si="109"/>
        <v/>
      </c>
      <c r="L477" s="25" t="str">
        <f>IFERROR(VLOOKUP($A477,'TD SOP+PROFORM'!$A$5:$AD$750,MATCH(L$4,'TD SOP+PROFORM'!$B$2:$AT$2,0)+1,0),"")</f>
        <v/>
      </c>
      <c r="M477" s="25" t="str">
        <f>IFERROR(VLOOKUP($A477,'TD SOP+PROFORM'!$A$5:$AD$750,MATCH(M$4,'TD SOP+PROFORM'!$B$2:$AT$2,0)+1,0),"")</f>
        <v/>
      </c>
      <c r="N477" s="26" t="str">
        <f t="shared" si="110"/>
        <v/>
      </c>
      <c r="O477" s="25">
        <f>IFERROR(VLOOKUP($A477,'TD SOP+PROFORM'!$A$5:$AD$750,MATCH(O$4,'TD SOP+PROFORM'!$B$2:$AD$2,0)+1,0),0)+IFERROR(VLOOKUP($A477,'TD SOP+PROFORM'!$A$5:$AD$750,MATCH(O$2,'TD SOP+PROFORM'!$B$2:$AD$2,0)+1,0),0)</f>
        <v>0</v>
      </c>
      <c r="P477" s="25">
        <f>IFERROR(VLOOKUP($A477,'TD SOP+PROFORM'!$A$5:$AD$750,MATCH(P$4,'TD SOP+PROFORM'!$B$2:$AD$2,0)+1,0),0)+IFERROR(VLOOKUP($A477,'TD SOP+PROFORM'!$A$5:$AD$750,MATCH(P$2,'TD SOP+PROFORM'!$B$2:$AD$2,0)+1,0),0)</f>
        <v>0</v>
      </c>
      <c r="Q477" s="26" t="str">
        <f t="shared" si="111"/>
        <v/>
      </c>
      <c r="R477" s="25">
        <f>IFERROR(VLOOKUP($A477,'TD SOP+PROFORM'!$A$5:$AD$750,MATCH(R$4,'TD SOP+PROFORM'!$B$2:$AD$2,0)+1,0),0)+IFERROR(VLOOKUP($A477,'TD SOP+PROFORM'!$A$5:$AD$750,MATCH(R$2,'TD SOP+PROFORM'!$B$2:$AD$2,0)+1,0),0)</f>
        <v>0</v>
      </c>
      <c r="S477" s="25">
        <f>IFERROR(VLOOKUP($A477,'TD SOP+PROFORM'!$A$5:$AD$750,MATCH(S$4,'TD SOP+PROFORM'!$B$2:$AD$2,0)+1,0),0)+IFERROR(VLOOKUP($A477,'TD SOP+PROFORM'!$A$5:$AD$750,MATCH(S$2,'TD SOP+PROFORM'!$B$2:$AD$2,0)+1,0),0)</f>
        <v>0</v>
      </c>
      <c r="T477" s="26" t="str">
        <f t="shared" si="112"/>
        <v/>
      </c>
      <c r="U477" s="25">
        <f>IFERROR(VLOOKUP($A477,'TD SOP+PROFORM'!$A$5:$AD$750,MATCH(U$4,'TD SOP+PROFORM'!$B$2:$AD$2,0)+1,0),0)+IFERROR(VLOOKUP($A477,'TD SOP+PROFORM'!$A$5:$AD$750,MATCH(U$2,'TD SOP+PROFORM'!$B$2:$AD$2,0)+1,0),0)</f>
        <v>0</v>
      </c>
      <c r="V477" s="25">
        <f>IFERROR(VLOOKUP($A477,'TD SOP+PROFORM'!$A$5:$AD$750,MATCH(V$4,'TD SOP+PROFORM'!$B$2:$AD$2,0)+1,0),0)+IFERROR(VLOOKUP($A477,'TD SOP+PROFORM'!$A$5:$AD$750,MATCH(V$2,'TD SOP+PROFORM'!$B$2:$AD$2,0)+1,0),0)</f>
        <v>0</v>
      </c>
      <c r="W477" s="26" t="str">
        <f t="shared" si="113"/>
        <v/>
      </c>
      <c r="X477" s="25">
        <f>IFERROR(VLOOKUP($A477,'TD SOP+PROFORM'!$A$5:$AD$750,MATCH(X$4,'TD SOP+PROFORM'!$B$2:$AD$2,0)+1,0),0)+IFERROR(VLOOKUP($A477,'TD SOP+PROFORM'!$A$5:$AD$750,MATCH(X$2,'TD SOP+PROFORM'!$B$2:$AD$2,0)+1,0),0)</f>
        <v>0</v>
      </c>
      <c r="Y477" s="25">
        <f>IFERROR(VLOOKUP($A477,'TD SOP+PROFORM'!$A$5:$AD$750,MATCH(Y$4,'TD SOP+PROFORM'!$B$2:$AD$2,0)+1,0),0)+IFERROR(VLOOKUP($A477,'TD SOP+PROFORM'!$A$5:$AD$750,MATCH(Y$2,'TD SOP+PROFORM'!$B$2:$AD$2,0)+1,0),0)</f>
        <v>0</v>
      </c>
      <c r="Z477" s="26" t="str">
        <f t="shared" si="114"/>
        <v/>
      </c>
      <c r="AA477" s="25">
        <f>IFERROR(VLOOKUP($A477,'TD SOP+PROFORM'!$A$5:$AD$750,MATCH(AA$4,'TD SOP+PROFORM'!$B$2:$AD$2,0)+1,0),0)+IFERROR(VLOOKUP($A477,'TD SOP+PROFORM'!$A$5:$AD$750,MATCH(AA$2,'TD SOP+PROFORM'!$B$2:$AD$2,0)+1,0),0)</f>
        <v>0</v>
      </c>
      <c r="AB477" s="25">
        <f>IFERROR(VLOOKUP($A477,'TD SOP+PROFORM'!$A$5:$AD$750,MATCH(AB$4,'TD SOP+PROFORM'!$B$2:$AD$2,0)+1,0),0)+IFERROR(VLOOKUP($A477,'TD SOP+PROFORM'!$A$5:$AD$750,MATCH(AB$2,'TD SOP+PROFORM'!$B$2:$AD$2,0)+1,0),0)</f>
        <v>0</v>
      </c>
      <c r="AC477" s="26" t="str">
        <f t="shared" si="115"/>
        <v/>
      </c>
      <c r="AD477" s="25">
        <f>IFERROR(VLOOKUP($A477,'TD SOP+PROFORM'!$A$5:$AD$750,MATCH(AD$4,'TD SOP+PROFORM'!$B$2:$AD$2,0)+1,0),0)+IFERROR(VLOOKUP($A477,'TD SOP+PROFORM'!$A$5:$AD$750,MATCH(AD$2,'TD SOP+PROFORM'!$B$2:$AD$2,0)+1,0),0)</f>
        <v>0</v>
      </c>
      <c r="AE477" s="25">
        <f>IFERROR(VLOOKUP($A477,'TD SOP+PROFORM'!$A$5:$AD$750,MATCH(AE$4,'TD SOP+PROFORM'!$B$2:$AD$2,0)+1,0),0)+IFERROR(VLOOKUP($A477,'TD SOP+PROFORM'!$A$5:$AD$750,MATCH(AE$2,'TD SOP+PROFORM'!$B$2:$AD$2,0)+1,0),0)</f>
        <v>0</v>
      </c>
      <c r="AF477" s="26" t="str">
        <f t="shared" si="116"/>
        <v/>
      </c>
      <c r="AG477" s="25">
        <f>IFERROR(VLOOKUP($A477,'TD SOP+PROFORM'!$A$5:$AD$750,MATCH(AG$4,'TD SOP+PROFORM'!$B$2:$AD$2,0)+1,0),0)+IFERROR(VLOOKUP($A477,'TD SOP+PROFORM'!$A$5:$AD$750,MATCH(AG$2,'TD SOP+PROFORM'!$B$2:$AD$2,0)+1,0),0)</f>
        <v>0</v>
      </c>
      <c r="AH477" s="25">
        <f>IFERROR(VLOOKUP($A477,'TD SOP+PROFORM'!$A$5:$AD$750,MATCH(AH$4,'TD SOP+PROFORM'!$B$2:$AD$2,0)+1,0),0)+IFERROR(VLOOKUP($A477,'TD SOP+PROFORM'!$A$5:$AD$750,MATCH(AH$2,'TD SOP+PROFORM'!$B$2:$AD$2,0)+1,0),0)</f>
        <v>0</v>
      </c>
      <c r="AI477" s="26" t="str">
        <f t="shared" si="117"/>
        <v/>
      </c>
      <c r="AJ477" s="25">
        <f>IFERROR(VLOOKUP($A477,'TD SOP+PROFORM'!$A$5:$AD$750,MATCH(AJ$4,'TD SOP+PROFORM'!$B$2:$AD$2,0)+1,0),0)+IFERROR(VLOOKUP($A477,'TD SOP+PROFORM'!$A$5:$AD$750,MATCH(AJ$2,'TD SOP+PROFORM'!$B$2:$AD$2,0)+1,0),0)</f>
        <v>0</v>
      </c>
      <c r="AK477" s="25">
        <f>IFERROR(VLOOKUP($A477,'TD SOP+PROFORM'!$A$5:$AD$750,MATCH(AK$4,'TD SOP+PROFORM'!$B$2:$AD$2,0)+1,0),0)+IFERROR(VLOOKUP($A477,'TD SOP+PROFORM'!$A$5:$AD$750,MATCH(AK$2,'TD SOP+PROFORM'!$B$2:$AD$2,0)+1,0),0)</f>
        <v>0</v>
      </c>
      <c r="AL477" s="26" t="str">
        <f t="shared" si="118"/>
        <v/>
      </c>
      <c r="AM477" s="25">
        <f t="shared" si="120"/>
        <v>0</v>
      </c>
      <c r="AN477" s="25">
        <f t="shared" si="120"/>
        <v>0</v>
      </c>
      <c r="AO477" s="26" t="str">
        <f t="shared" si="119"/>
        <v/>
      </c>
    </row>
    <row r="478" spans="1:41" x14ac:dyDescent="0.35">
      <c r="A478" s="24">
        <f>IF(AND('TD SOP+PROFORM'!A475&lt;&gt;"",'TD SOP+PROFORM'!A475&lt;&gt;"TOTAL"),'TD SOP+PROFORM'!A475,0)</f>
        <v>0</v>
      </c>
      <c r="C478" s="25" t="str">
        <f>IFERROR(VLOOKUP($A478,'TD SOP+PROFORM'!$A$5:$AD$750,MATCH(C$4,'TD SOP+PROFORM'!$B$2:$AT$2,0)+1,0),"")</f>
        <v/>
      </c>
      <c r="D478" s="25" t="str">
        <f>IFERROR(VLOOKUP($A478,'TD SOP+PROFORM'!$A$5:$AD$750,MATCH(D$4,'TD SOP+PROFORM'!$B$2:$AT$2,0)+1,0),"")</f>
        <v/>
      </c>
      <c r="E478" s="26" t="str">
        <f t="shared" si="107"/>
        <v/>
      </c>
      <c r="F478" s="25" t="str">
        <f>IFERROR(VLOOKUP($A478,'TD SOP+PROFORM'!$A$5:$AD$750,MATCH(F$4,'TD SOP+PROFORM'!$B$2:$AT$2,0)+1,0),"")</f>
        <v/>
      </c>
      <c r="G478" s="25" t="str">
        <f>IFERROR(VLOOKUP($A478,'TD SOP+PROFORM'!$A$5:$AD$750,MATCH(G$4,'TD SOP+PROFORM'!$B$2:$AT$2,0)+1,0),"")</f>
        <v/>
      </c>
      <c r="H478" s="26" t="str">
        <f t="shared" si="108"/>
        <v/>
      </c>
      <c r="I478" s="25" t="str">
        <f>IFERROR(VLOOKUP($A478,'TD SOP+PROFORM'!$A$5:$AD$750,MATCH(I$4,'TD SOP+PROFORM'!$B$2:$AT$2,0)+1,0),"")</f>
        <v/>
      </c>
      <c r="J478" s="25" t="str">
        <f>IFERROR(VLOOKUP($A478,'TD SOP+PROFORM'!$A$5:$AD$750,MATCH(J$4,'TD SOP+PROFORM'!$B$2:$AT$2,0)+1,0),"")</f>
        <v/>
      </c>
      <c r="K478" s="26" t="str">
        <f t="shared" si="109"/>
        <v/>
      </c>
      <c r="L478" s="25" t="str">
        <f>IFERROR(VLOOKUP($A478,'TD SOP+PROFORM'!$A$5:$AD$750,MATCH(L$4,'TD SOP+PROFORM'!$B$2:$AT$2,0)+1,0),"")</f>
        <v/>
      </c>
      <c r="M478" s="25" t="str">
        <f>IFERROR(VLOOKUP($A478,'TD SOP+PROFORM'!$A$5:$AD$750,MATCH(M$4,'TD SOP+PROFORM'!$B$2:$AT$2,0)+1,0),"")</f>
        <v/>
      </c>
      <c r="N478" s="26" t="str">
        <f t="shared" si="110"/>
        <v/>
      </c>
      <c r="O478" s="25">
        <f>IFERROR(VLOOKUP($A478,'TD SOP+PROFORM'!$A$5:$AD$750,MATCH(O$4,'TD SOP+PROFORM'!$B$2:$AD$2,0)+1,0),0)+IFERROR(VLOOKUP($A478,'TD SOP+PROFORM'!$A$5:$AD$750,MATCH(O$2,'TD SOP+PROFORM'!$B$2:$AD$2,0)+1,0),0)</f>
        <v>0</v>
      </c>
      <c r="P478" s="25">
        <f>IFERROR(VLOOKUP($A478,'TD SOP+PROFORM'!$A$5:$AD$750,MATCH(P$4,'TD SOP+PROFORM'!$B$2:$AD$2,0)+1,0),0)+IFERROR(VLOOKUP($A478,'TD SOP+PROFORM'!$A$5:$AD$750,MATCH(P$2,'TD SOP+PROFORM'!$B$2:$AD$2,0)+1,0),0)</f>
        <v>0</v>
      </c>
      <c r="Q478" s="26" t="str">
        <f t="shared" si="111"/>
        <v/>
      </c>
      <c r="R478" s="25">
        <f>IFERROR(VLOOKUP($A478,'TD SOP+PROFORM'!$A$5:$AD$750,MATCH(R$4,'TD SOP+PROFORM'!$B$2:$AD$2,0)+1,0),0)+IFERROR(VLOOKUP($A478,'TD SOP+PROFORM'!$A$5:$AD$750,MATCH(R$2,'TD SOP+PROFORM'!$B$2:$AD$2,0)+1,0),0)</f>
        <v>0</v>
      </c>
      <c r="S478" s="25">
        <f>IFERROR(VLOOKUP($A478,'TD SOP+PROFORM'!$A$5:$AD$750,MATCH(S$4,'TD SOP+PROFORM'!$B$2:$AD$2,0)+1,0),0)+IFERROR(VLOOKUP($A478,'TD SOP+PROFORM'!$A$5:$AD$750,MATCH(S$2,'TD SOP+PROFORM'!$B$2:$AD$2,0)+1,0),0)</f>
        <v>0</v>
      </c>
      <c r="T478" s="26" t="str">
        <f t="shared" si="112"/>
        <v/>
      </c>
      <c r="U478" s="25">
        <f>IFERROR(VLOOKUP($A478,'TD SOP+PROFORM'!$A$5:$AD$750,MATCH(U$4,'TD SOP+PROFORM'!$B$2:$AD$2,0)+1,0),0)+IFERROR(VLOOKUP($A478,'TD SOP+PROFORM'!$A$5:$AD$750,MATCH(U$2,'TD SOP+PROFORM'!$B$2:$AD$2,0)+1,0),0)</f>
        <v>0</v>
      </c>
      <c r="V478" s="25">
        <f>IFERROR(VLOOKUP($A478,'TD SOP+PROFORM'!$A$5:$AD$750,MATCH(V$4,'TD SOP+PROFORM'!$B$2:$AD$2,0)+1,0),0)+IFERROR(VLOOKUP($A478,'TD SOP+PROFORM'!$A$5:$AD$750,MATCH(V$2,'TD SOP+PROFORM'!$B$2:$AD$2,0)+1,0),0)</f>
        <v>0</v>
      </c>
      <c r="W478" s="26" t="str">
        <f t="shared" si="113"/>
        <v/>
      </c>
      <c r="X478" s="25">
        <f>IFERROR(VLOOKUP($A478,'TD SOP+PROFORM'!$A$5:$AD$750,MATCH(X$4,'TD SOP+PROFORM'!$B$2:$AD$2,0)+1,0),0)+IFERROR(VLOOKUP($A478,'TD SOP+PROFORM'!$A$5:$AD$750,MATCH(X$2,'TD SOP+PROFORM'!$B$2:$AD$2,0)+1,0),0)</f>
        <v>0</v>
      </c>
      <c r="Y478" s="25">
        <f>IFERROR(VLOOKUP($A478,'TD SOP+PROFORM'!$A$5:$AD$750,MATCH(Y$4,'TD SOP+PROFORM'!$B$2:$AD$2,0)+1,0),0)+IFERROR(VLOOKUP($A478,'TD SOP+PROFORM'!$A$5:$AD$750,MATCH(Y$2,'TD SOP+PROFORM'!$B$2:$AD$2,0)+1,0),0)</f>
        <v>0</v>
      </c>
      <c r="Z478" s="26" t="str">
        <f t="shared" si="114"/>
        <v/>
      </c>
      <c r="AA478" s="25">
        <f>IFERROR(VLOOKUP($A478,'TD SOP+PROFORM'!$A$5:$AD$750,MATCH(AA$4,'TD SOP+PROFORM'!$B$2:$AD$2,0)+1,0),0)+IFERROR(VLOOKUP($A478,'TD SOP+PROFORM'!$A$5:$AD$750,MATCH(AA$2,'TD SOP+PROFORM'!$B$2:$AD$2,0)+1,0),0)</f>
        <v>0</v>
      </c>
      <c r="AB478" s="25">
        <f>IFERROR(VLOOKUP($A478,'TD SOP+PROFORM'!$A$5:$AD$750,MATCH(AB$4,'TD SOP+PROFORM'!$B$2:$AD$2,0)+1,0),0)+IFERROR(VLOOKUP($A478,'TD SOP+PROFORM'!$A$5:$AD$750,MATCH(AB$2,'TD SOP+PROFORM'!$B$2:$AD$2,0)+1,0),0)</f>
        <v>0</v>
      </c>
      <c r="AC478" s="26" t="str">
        <f t="shared" si="115"/>
        <v/>
      </c>
      <c r="AD478" s="25">
        <f>IFERROR(VLOOKUP($A478,'TD SOP+PROFORM'!$A$5:$AD$750,MATCH(AD$4,'TD SOP+PROFORM'!$B$2:$AD$2,0)+1,0),0)+IFERROR(VLOOKUP($A478,'TD SOP+PROFORM'!$A$5:$AD$750,MATCH(AD$2,'TD SOP+PROFORM'!$B$2:$AD$2,0)+1,0),0)</f>
        <v>0</v>
      </c>
      <c r="AE478" s="25">
        <f>IFERROR(VLOOKUP($A478,'TD SOP+PROFORM'!$A$5:$AD$750,MATCH(AE$4,'TD SOP+PROFORM'!$B$2:$AD$2,0)+1,0),0)+IFERROR(VLOOKUP($A478,'TD SOP+PROFORM'!$A$5:$AD$750,MATCH(AE$2,'TD SOP+PROFORM'!$B$2:$AD$2,0)+1,0),0)</f>
        <v>0</v>
      </c>
      <c r="AF478" s="26" t="str">
        <f t="shared" si="116"/>
        <v/>
      </c>
      <c r="AG478" s="25">
        <f>IFERROR(VLOOKUP($A478,'TD SOP+PROFORM'!$A$5:$AD$750,MATCH(AG$4,'TD SOP+PROFORM'!$B$2:$AD$2,0)+1,0),0)+IFERROR(VLOOKUP($A478,'TD SOP+PROFORM'!$A$5:$AD$750,MATCH(AG$2,'TD SOP+PROFORM'!$B$2:$AD$2,0)+1,0),0)</f>
        <v>0</v>
      </c>
      <c r="AH478" s="25">
        <f>IFERROR(VLOOKUP($A478,'TD SOP+PROFORM'!$A$5:$AD$750,MATCH(AH$4,'TD SOP+PROFORM'!$B$2:$AD$2,0)+1,0),0)+IFERROR(VLOOKUP($A478,'TD SOP+PROFORM'!$A$5:$AD$750,MATCH(AH$2,'TD SOP+PROFORM'!$B$2:$AD$2,0)+1,0),0)</f>
        <v>0</v>
      </c>
      <c r="AI478" s="26" t="str">
        <f t="shared" si="117"/>
        <v/>
      </c>
      <c r="AJ478" s="25">
        <f>IFERROR(VLOOKUP($A478,'TD SOP+PROFORM'!$A$5:$AD$750,MATCH(AJ$4,'TD SOP+PROFORM'!$B$2:$AD$2,0)+1,0),0)+IFERROR(VLOOKUP($A478,'TD SOP+PROFORM'!$A$5:$AD$750,MATCH(AJ$2,'TD SOP+PROFORM'!$B$2:$AD$2,0)+1,0),0)</f>
        <v>0</v>
      </c>
      <c r="AK478" s="25">
        <f>IFERROR(VLOOKUP($A478,'TD SOP+PROFORM'!$A$5:$AD$750,MATCH(AK$4,'TD SOP+PROFORM'!$B$2:$AD$2,0)+1,0),0)+IFERROR(VLOOKUP($A478,'TD SOP+PROFORM'!$A$5:$AD$750,MATCH(AK$2,'TD SOP+PROFORM'!$B$2:$AD$2,0)+1,0),0)</f>
        <v>0</v>
      </c>
      <c r="AL478" s="26" t="str">
        <f t="shared" si="118"/>
        <v/>
      </c>
      <c r="AM478" s="25">
        <f t="shared" si="120"/>
        <v>0</v>
      </c>
      <c r="AN478" s="25">
        <f t="shared" si="120"/>
        <v>0</v>
      </c>
      <c r="AO478" s="26" t="str">
        <f t="shared" si="119"/>
        <v/>
      </c>
    </row>
    <row r="479" spans="1:41" x14ac:dyDescent="0.35">
      <c r="A479" s="24">
        <f>IF(AND('TD SOP+PROFORM'!A476&lt;&gt;"",'TD SOP+PROFORM'!A476&lt;&gt;"TOTAL"),'TD SOP+PROFORM'!A476,0)</f>
        <v>0</v>
      </c>
      <c r="C479" s="25" t="str">
        <f>IFERROR(VLOOKUP($A479,'TD SOP+PROFORM'!$A$5:$AD$750,MATCH(C$4,'TD SOP+PROFORM'!$B$2:$AT$2,0)+1,0),"")</f>
        <v/>
      </c>
      <c r="D479" s="25" t="str">
        <f>IFERROR(VLOOKUP($A479,'TD SOP+PROFORM'!$A$5:$AD$750,MATCH(D$4,'TD SOP+PROFORM'!$B$2:$AT$2,0)+1,0),"")</f>
        <v/>
      </c>
      <c r="E479" s="26" t="str">
        <f t="shared" si="107"/>
        <v/>
      </c>
      <c r="F479" s="25" t="str">
        <f>IFERROR(VLOOKUP($A479,'TD SOP+PROFORM'!$A$5:$AD$750,MATCH(F$4,'TD SOP+PROFORM'!$B$2:$AT$2,0)+1,0),"")</f>
        <v/>
      </c>
      <c r="G479" s="25" t="str">
        <f>IFERROR(VLOOKUP($A479,'TD SOP+PROFORM'!$A$5:$AD$750,MATCH(G$4,'TD SOP+PROFORM'!$B$2:$AT$2,0)+1,0),"")</f>
        <v/>
      </c>
      <c r="H479" s="26" t="str">
        <f t="shared" si="108"/>
        <v/>
      </c>
      <c r="I479" s="25" t="str">
        <f>IFERROR(VLOOKUP($A479,'TD SOP+PROFORM'!$A$5:$AD$750,MATCH(I$4,'TD SOP+PROFORM'!$B$2:$AT$2,0)+1,0),"")</f>
        <v/>
      </c>
      <c r="J479" s="25" t="str">
        <f>IFERROR(VLOOKUP($A479,'TD SOP+PROFORM'!$A$5:$AD$750,MATCH(J$4,'TD SOP+PROFORM'!$B$2:$AT$2,0)+1,0),"")</f>
        <v/>
      </c>
      <c r="K479" s="26" t="str">
        <f t="shared" si="109"/>
        <v/>
      </c>
      <c r="L479" s="25" t="str">
        <f>IFERROR(VLOOKUP($A479,'TD SOP+PROFORM'!$A$5:$AD$750,MATCH(L$4,'TD SOP+PROFORM'!$B$2:$AT$2,0)+1,0),"")</f>
        <v/>
      </c>
      <c r="M479" s="25" t="str">
        <f>IFERROR(VLOOKUP($A479,'TD SOP+PROFORM'!$A$5:$AD$750,MATCH(M$4,'TD SOP+PROFORM'!$B$2:$AT$2,0)+1,0),"")</f>
        <v/>
      </c>
      <c r="N479" s="26" t="str">
        <f t="shared" si="110"/>
        <v/>
      </c>
      <c r="O479" s="25">
        <f>IFERROR(VLOOKUP($A479,'TD SOP+PROFORM'!$A$5:$AD$750,MATCH(O$4,'TD SOP+PROFORM'!$B$2:$AD$2,0)+1,0),0)+IFERROR(VLOOKUP($A479,'TD SOP+PROFORM'!$A$5:$AD$750,MATCH(O$2,'TD SOP+PROFORM'!$B$2:$AD$2,0)+1,0),0)</f>
        <v>0</v>
      </c>
      <c r="P479" s="25">
        <f>IFERROR(VLOOKUP($A479,'TD SOP+PROFORM'!$A$5:$AD$750,MATCH(P$4,'TD SOP+PROFORM'!$B$2:$AD$2,0)+1,0),0)+IFERROR(VLOOKUP($A479,'TD SOP+PROFORM'!$A$5:$AD$750,MATCH(P$2,'TD SOP+PROFORM'!$B$2:$AD$2,0)+1,0),0)</f>
        <v>0</v>
      </c>
      <c r="Q479" s="26" t="str">
        <f t="shared" si="111"/>
        <v/>
      </c>
      <c r="R479" s="25">
        <f>IFERROR(VLOOKUP($A479,'TD SOP+PROFORM'!$A$5:$AD$750,MATCH(R$4,'TD SOP+PROFORM'!$B$2:$AD$2,0)+1,0),0)+IFERROR(VLOOKUP($A479,'TD SOP+PROFORM'!$A$5:$AD$750,MATCH(R$2,'TD SOP+PROFORM'!$B$2:$AD$2,0)+1,0),0)</f>
        <v>0</v>
      </c>
      <c r="S479" s="25">
        <f>IFERROR(VLOOKUP($A479,'TD SOP+PROFORM'!$A$5:$AD$750,MATCH(S$4,'TD SOP+PROFORM'!$B$2:$AD$2,0)+1,0),0)+IFERROR(VLOOKUP($A479,'TD SOP+PROFORM'!$A$5:$AD$750,MATCH(S$2,'TD SOP+PROFORM'!$B$2:$AD$2,0)+1,0),0)</f>
        <v>0</v>
      </c>
      <c r="T479" s="26" t="str">
        <f t="shared" si="112"/>
        <v/>
      </c>
      <c r="U479" s="25">
        <f>IFERROR(VLOOKUP($A479,'TD SOP+PROFORM'!$A$5:$AD$750,MATCH(U$4,'TD SOP+PROFORM'!$B$2:$AD$2,0)+1,0),0)+IFERROR(VLOOKUP($A479,'TD SOP+PROFORM'!$A$5:$AD$750,MATCH(U$2,'TD SOP+PROFORM'!$B$2:$AD$2,0)+1,0),0)</f>
        <v>0</v>
      </c>
      <c r="V479" s="25">
        <f>IFERROR(VLOOKUP($A479,'TD SOP+PROFORM'!$A$5:$AD$750,MATCH(V$4,'TD SOP+PROFORM'!$B$2:$AD$2,0)+1,0),0)+IFERROR(VLOOKUP($A479,'TD SOP+PROFORM'!$A$5:$AD$750,MATCH(V$2,'TD SOP+PROFORM'!$B$2:$AD$2,0)+1,0),0)</f>
        <v>0</v>
      </c>
      <c r="W479" s="26" t="str">
        <f t="shared" si="113"/>
        <v/>
      </c>
      <c r="X479" s="25">
        <f>IFERROR(VLOOKUP($A479,'TD SOP+PROFORM'!$A$5:$AD$750,MATCH(X$4,'TD SOP+PROFORM'!$B$2:$AD$2,0)+1,0),0)+IFERROR(VLOOKUP($A479,'TD SOP+PROFORM'!$A$5:$AD$750,MATCH(X$2,'TD SOP+PROFORM'!$B$2:$AD$2,0)+1,0),0)</f>
        <v>0</v>
      </c>
      <c r="Y479" s="25">
        <f>IFERROR(VLOOKUP($A479,'TD SOP+PROFORM'!$A$5:$AD$750,MATCH(Y$4,'TD SOP+PROFORM'!$B$2:$AD$2,0)+1,0),0)+IFERROR(VLOOKUP($A479,'TD SOP+PROFORM'!$A$5:$AD$750,MATCH(Y$2,'TD SOP+PROFORM'!$B$2:$AD$2,0)+1,0),0)</f>
        <v>0</v>
      </c>
      <c r="Z479" s="26" t="str">
        <f t="shared" si="114"/>
        <v/>
      </c>
      <c r="AA479" s="25">
        <f>IFERROR(VLOOKUP($A479,'TD SOP+PROFORM'!$A$5:$AD$750,MATCH(AA$4,'TD SOP+PROFORM'!$B$2:$AD$2,0)+1,0),0)+IFERROR(VLOOKUP($A479,'TD SOP+PROFORM'!$A$5:$AD$750,MATCH(AA$2,'TD SOP+PROFORM'!$B$2:$AD$2,0)+1,0),0)</f>
        <v>0</v>
      </c>
      <c r="AB479" s="25">
        <f>IFERROR(VLOOKUP($A479,'TD SOP+PROFORM'!$A$5:$AD$750,MATCH(AB$4,'TD SOP+PROFORM'!$B$2:$AD$2,0)+1,0),0)+IFERROR(VLOOKUP($A479,'TD SOP+PROFORM'!$A$5:$AD$750,MATCH(AB$2,'TD SOP+PROFORM'!$B$2:$AD$2,0)+1,0),0)</f>
        <v>0</v>
      </c>
      <c r="AC479" s="26" t="str">
        <f t="shared" si="115"/>
        <v/>
      </c>
      <c r="AD479" s="25">
        <f>IFERROR(VLOOKUP($A479,'TD SOP+PROFORM'!$A$5:$AD$750,MATCH(AD$4,'TD SOP+PROFORM'!$B$2:$AD$2,0)+1,0),0)+IFERROR(VLOOKUP($A479,'TD SOP+PROFORM'!$A$5:$AD$750,MATCH(AD$2,'TD SOP+PROFORM'!$B$2:$AD$2,0)+1,0),0)</f>
        <v>0</v>
      </c>
      <c r="AE479" s="25">
        <f>IFERROR(VLOOKUP($A479,'TD SOP+PROFORM'!$A$5:$AD$750,MATCH(AE$4,'TD SOP+PROFORM'!$B$2:$AD$2,0)+1,0),0)+IFERROR(VLOOKUP($A479,'TD SOP+PROFORM'!$A$5:$AD$750,MATCH(AE$2,'TD SOP+PROFORM'!$B$2:$AD$2,0)+1,0),0)</f>
        <v>0</v>
      </c>
      <c r="AF479" s="26" t="str">
        <f t="shared" si="116"/>
        <v/>
      </c>
      <c r="AG479" s="25">
        <f>IFERROR(VLOOKUP($A479,'TD SOP+PROFORM'!$A$5:$AD$750,MATCH(AG$4,'TD SOP+PROFORM'!$B$2:$AD$2,0)+1,0),0)+IFERROR(VLOOKUP($A479,'TD SOP+PROFORM'!$A$5:$AD$750,MATCH(AG$2,'TD SOP+PROFORM'!$B$2:$AD$2,0)+1,0),0)</f>
        <v>0</v>
      </c>
      <c r="AH479" s="25">
        <f>IFERROR(VLOOKUP($A479,'TD SOP+PROFORM'!$A$5:$AD$750,MATCH(AH$4,'TD SOP+PROFORM'!$B$2:$AD$2,0)+1,0),0)+IFERROR(VLOOKUP($A479,'TD SOP+PROFORM'!$A$5:$AD$750,MATCH(AH$2,'TD SOP+PROFORM'!$B$2:$AD$2,0)+1,0),0)</f>
        <v>0</v>
      </c>
      <c r="AI479" s="26" t="str">
        <f t="shared" si="117"/>
        <v/>
      </c>
      <c r="AJ479" s="25">
        <f>IFERROR(VLOOKUP($A479,'TD SOP+PROFORM'!$A$5:$AD$750,MATCH(AJ$4,'TD SOP+PROFORM'!$B$2:$AD$2,0)+1,0),0)+IFERROR(VLOOKUP($A479,'TD SOP+PROFORM'!$A$5:$AD$750,MATCH(AJ$2,'TD SOP+PROFORM'!$B$2:$AD$2,0)+1,0),0)</f>
        <v>0</v>
      </c>
      <c r="AK479" s="25">
        <f>IFERROR(VLOOKUP($A479,'TD SOP+PROFORM'!$A$5:$AD$750,MATCH(AK$4,'TD SOP+PROFORM'!$B$2:$AD$2,0)+1,0),0)+IFERROR(VLOOKUP($A479,'TD SOP+PROFORM'!$A$5:$AD$750,MATCH(AK$2,'TD SOP+PROFORM'!$B$2:$AD$2,0)+1,0),0)</f>
        <v>0</v>
      </c>
      <c r="AL479" s="26" t="str">
        <f t="shared" si="118"/>
        <v/>
      </c>
      <c r="AM479" s="25">
        <f t="shared" si="120"/>
        <v>0</v>
      </c>
      <c r="AN479" s="25">
        <f t="shared" si="120"/>
        <v>0</v>
      </c>
      <c r="AO479" s="26" t="str">
        <f t="shared" si="119"/>
        <v/>
      </c>
    </row>
    <row r="480" spans="1:41" x14ac:dyDescent="0.35">
      <c r="A480" s="24">
        <f>IF(AND('TD SOP+PROFORM'!A477&lt;&gt;"",'TD SOP+PROFORM'!A477&lt;&gt;"TOTAL"),'TD SOP+PROFORM'!A477,0)</f>
        <v>0</v>
      </c>
      <c r="C480" s="25" t="str">
        <f>IFERROR(VLOOKUP($A480,'TD SOP+PROFORM'!$A$5:$AD$750,MATCH(C$4,'TD SOP+PROFORM'!$B$2:$AT$2,0)+1,0),"")</f>
        <v/>
      </c>
      <c r="D480" s="25" t="str">
        <f>IFERROR(VLOOKUP($A480,'TD SOP+PROFORM'!$A$5:$AD$750,MATCH(D$4,'TD SOP+PROFORM'!$B$2:$AT$2,0)+1,0),"")</f>
        <v/>
      </c>
      <c r="E480" s="26" t="str">
        <f t="shared" si="107"/>
        <v/>
      </c>
      <c r="F480" s="25" t="str">
        <f>IFERROR(VLOOKUP($A480,'TD SOP+PROFORM'!$A$5:$AD$750,MATCH(F$4,'TD SOP+PROFORM'!$B$2:$AT$2,0)+1,0),"")</f>
        <v/>
      </c>
      <c r="G480" s="25" t="str">
        <f>IFERROR(VLOOKUP($A480,'TD SOP+PROFORM'!$A$5:$AD$750,MATCH(G$4,'TD SOP+PROFORM'!$B$2:$AT$2,0)+1,0),"")</f>
        <v/>
      </c>
      <c r="H480" s="26" t="str">
        <f t="shared" si="108"/>
        <v/>
      </c>
      <c r="I480" s="25" t="str">
        <f>IFERROR(VLOOKUP($A480,'TD SOP+PROFORM'!$A$5:$AD$750,MATCH(I$4,'TD SOP+PROFORM'!$B$2:$AT$2,0)+1,0),"")</f>
        <v/>
      </c>
      <c r="J480" s="25" t="str">
        <f>IFERROR(VLOOKUP($A480,'TD SOP+PROFORM'!$A$5:$AD$750,MATCH(J$4,'TD SOP+PROFORM'!$B$2:$AT$2,0)+1,0),"")</f>
        <v/>
      </c>
      <c r="K480" s="26" t="str">
        <f t="shared" si="109"/>
        <v/>
      </c>
      <c r="L480" s="25" t="str">
        <f>IFERROR(VLOOKUP($A480,'TD SOP+PROFORM'!$A$5:$AD$750,MATCH(L$4,'TD SOP+PROFORM'!$B$2:$AT$2,0)+1,0),"")</f>
        <v/>
      </c>
      <c r="M480" s="25" t="str">
        <f>IFERROR(VLOOKUP($A480,'TD SOP+PROFORM'!$A$5:$AD$750,MATCH(M$4,'TD SOP+PROFORM'!$B$2:$AT$2,0)+1,0),"")</f>
        <v/>
      </c>
      <c r="N480" s="26" t="str">
        <f t="shared" si="110"/>
        <v/>
      </c>
      <c r="O480" s="25">
        <f>IFERROR(VLOOKUP($A480,'TD SOP+PROFORM'!$A$5:$AD$750,MATCH(O$4,'TD SOP+PROFORM'!$B$2:$AD$2,0)+1,0),0)+IFERROR(VLOOKUP($A480,'TD SOP+PROFORM'!$A$5:$AD$750,MATCH(O$2,'TD SOP+PROFORM'!$B$2:$AD$2,0)+1,0),0)</f>
        <v>0</v>
      </c>
      <c r="P480" s="25">
        <f>IFERROR(VLOOKUP($A480,'TD SOP+PROFORM'!$A$5:$AD$750,MATCH(P$4,'TD SOP+PROFORM'!$B$2:$AD$2,0)+1,0),0)+IFERROR(VLOOKUP($A480,'TD SOP+PROFORM'!$A$5:$AD$750,MATCH(P$2,'TD SOP+PROFORM'!$B$2:$AD$2,0)+1,0),0)</f>
        <v>0</v>
      </c>
      <c r="Q480" s="26" t="str">
        <f t="shared" si="111"/>
        <v/>
      </c>
      <c r="R480" s="25">
        <f>IFERROR(VLOOKUP($A480,'TD SOP+PROFORM'!$A$5:$AD$750,MATCH(R$4,'TD SOP+PROFORM'!$B$2:$AD$2,0)+1,0),0)+IFERROR(VLOOKUP($A480,'TD SOP+PROFORM'!$A$5:$AD$750,MATCH(R$2,'TD SOP+PROFORM'!$B$2:$AD$2,0)+1,0),0)</f>
        <v>0</v>
      </c>
      <c r="S480" s="25">
        <f>IFERROR(VLOOKUP($A480,'TD SOP+PROFORM'!$A$5:$AD$750,MATCH(S$4,'TD SOP+PROFORM'!$B$2:$AD$2,0)+1,0),0)+IFERROR(VLOOKUP($A480,'TD SOP+PROFORM'!$A$5:$AD$750,MATCH(S$2,'TD SOP+PROFORM'!$B$2:$AD$2,0)+1,0),0)</f>
        <v>0</v>
      </c>
      <c r="T480" s="26" t="str">
        <f t="shared" si="112"/>
        <v/>
      </c>
      <c r="U480" s="25">
        <f>IFERROR(VLOOKUP($A480,'TD SOP+PROFORM'!$A$5:$AD$750,MATCH(U$4,'TD SOP+PROFORM'!$B$2:$AD$2,0)+1,0),0)+IFERROR(VLOOKUP($A480,'TD SOP+PROFORM'!$A$5:$AD$750,MATCH(U$2,'TD SOP+PROFORM'!$B$2:$AD$2,0)+1,0),0)</f>
        <v>0</v>
      </c>
      <c r="V480" s="25">
        <f>IFERROR(VLOOKUP($A480,'TD SOP+PROFORM'!$A$5:$AD$750,MATCH(V$4,'TD SOP+PROFORM'!$B$2:$AD$2,0)+1,0),0)+IFERROR(VLOOKUP($A480,'TD SOP+PROFORM'!$A$5:$AD$750,MATCH(V$2,'TD SOP+PROFORM'!$B$2:$AD$2,0)+1,0),0)</f>
        <v>0</v>
      </c>
      <c r="W480" s="26" t="str">
        <f t="shared" si="113"/>
        <v/>
      </c>
      <c r="X480" s="25">
        <f>IFERROR(VLOOKUP($A480,'TD SOP+PROFORM'!$A$5:$AD$750,MATCH(X$4,'TD SOP+PROFORM'!$B$2:$AD$2,0)+1,0),0)+IFERROR(VLOOKUP($A480,'TD SOP+PROFORM'!$A$5:$AD$750,MATCH(X$2,'TD SOP+PROFORM'!$B$2:$AD$2,0)+1,0),0)</f>
        <v>0</v>
      </c>
      <c r="Y480" s="25">
        <f>IFERROR(VLOOKUP($A480,'TD SOP+PROFORM'!$A$5:$AD$750,MATCH(Y$4,'TD SOP+PROFORM'!$B$2:$AD$2,0)+1,0),0)+IFERROR(VLOOKUP($A480,'TD SOP+PROFORM'!$A$5:$AD$750,MATCH(Y$2,'TD SOP+PROFORM'!$B$2:$AD$2,0)+1,0),0)</f>
        <v>0</v>
      </c>
      <c r="Z480" s="26" t="str">
        <f t="shared" si="114"/>
        <v/>
      </c>
      <c r="AA480" s="25">
        <f>IFERROR(VLOOKUP($A480,'TD SOP+PROFORM'!$A$5:$AD$750,MATCH(AA$4,'TD SOP+PROFORM'!$B$2:$AD$2,0)+1,0),0)+IFERROR(VLOOKUP($A480,'TD SOP+PROFORM'!$A$5:$AD$750,MATCH(AA$2,'TD SOP+PROFORM'!$B$2:$AD$2,0)+1,0),0)</f>
        <v>0</v>
      </c>
      <c r="AB480" s="25">
        <f>IFERROR(VLOOKUP($A480,'TD SOP+PROFORM'!$A$5:$AD$750,MATCH(AB$4,'TD SOP+PROFORM'!$B$2:$AD$2,0)+1,0),0)+IFERROR(VLOOKUP($A480,'TD SOP+PROFORM'!$A$5:$AD$750,MATCH(AB$2,'TD SOP+PROFORM'!$B$2:$AD$2,0)+1,0),0)</f>
        <v>0</v>
      </c>
      <c r="AC480" s="26" t="str">
        <f t="shared" si="115"/>
        <v/>
      </c>
      <c r="AD480" s="25">
        <f>IFERROR(VLOOKUP($A480,'TD SOP+PROFORM'!$A$5:$AD$750,MATCH(AD$4,'TD SOP+PROFORM'!$B$2:$AD$2,0)+1,0),0)+IFERROR(VLOOKUP($A480,'TD SOP+PROFORM'!$A$5:$AD$750,MATCH(AD$2,'TD SOP+PROFORM'!$B$2:$AD$2,0)+1,0),0)</f>
        <v>0</v>
      </c>
      <c r="AE480" s="25">
        <f>IFERROR(VLOOKUP($A480,'TD SOP+PROFORM'!$A$5:$AD$750,MATCH(AE$4,'TD SOP+PROFORM'!$B$2:$AD$2,0)+1,0),0)+IFERROR(VLOOKUP($A480,'TD SOP+PROFORM'!$A$5:$AD$750,MATCH(AE$2,'TD SOP+PROFORM'!$B$2:$AD$2,0)+1,0),0)</f>
        <v>0</v>
      </c>
      <c r="AF480" s="26" t="str">
        <f t="shared" si="116"/>
        <v/>
      </c>
      <c r="AG480" s="25">
        <f>IFERROR(VLOOKUP($A480,'TD SOP+PROFORM'!$A$5:$AD$750,MATCH(AG$4,'TD SOP+PROFORM'!$B$2:$AD$2,0)+1,0),0)+IFERROR(VLOOKUP($A480,'TD SOP+PROFORM'!$A$5:$AD$750,MATCH(AG$2,'TD SOP+PROFORM'!$B$2:$AD$2,0)+1,0),0)</f>
        <v>0</v>
      </c>
      <c r="AH480" s="25">
        <f>IFERROR(VLOOKUP($A480,'TD SOP+PROFORM'!$A$5:$AD$750,MATCH(AH$4,'TD SOP+PROFORM'!$B$2:$AD$2,0)+1,0),0)+IFERROR(VLOOKUP($A480,'TD SOP+PROFORM'!$A$5:$AD$750,MATCH(AH$2,'TD SOP+PROFORM'!$B$2:$AD$2,0)+1,0),0)</f>
        <v>0</v>
      </c>
      <c r="AI480" s="26" t="str">
        <f t="shared" si="117"/>
        <v/>
      </c>
      <c r="AJ480" s="25">
        <f>IFERROR(VLOOKUP($A480,'TD SOP+PROFORM'!$A$5:$AD$750,MATCH(AJ$4,'TD SOP+PROFORM'!$B$2:$AD$2,0)+1,0),0)+IFERROR(VLOOKUP($A480,'TD SOP+PROFORM'!$A$5:$AD$750,MATCH(AJ$2,'TD SOP+PROFORM'!$B$2:$AD$2,0)+1,0),0)</f>
        <v>0</v>
      </c>
      <c r="AK480" s="25">
        <f>IFERROR(VLOOKUP($A480,'TD SOP+PROFORM'!$A$5:$AD$750,MATCH(AK$4,'TD SOP+PROFORM'!$B$2:$AD$2,0)+1,0),0)+IFERROR(VLOOKUP($A480,'TD SOP+PROFORM'!$A$5:$AD$750,MATCH(AK$2,'TD SOP+PROFORM'!$B$2:$AD$2,0)+1,0),0)</f>
        <v>0</v>
      </c>
      <c r="AL480" s="26" t="str">
        <f t="shared" si="118"/>
        <v/>
      </c>
      <c r="AM480" s="25">
        <f t="shared" si="120"/>
        <v>0</v>
      </c>
      <c r="AN480" s="25">
        <f t="shared" si="120"/>
        <v>0</v>
      </c>
      <c r="AO480" s="26" t="str">
        <f t="shared" si="119"/>
        <v/>
      </c>
    </row>
    <row r="481" spans="1:41" x14ac:dyDescent="0.35">
      <c r="A481" s="24">
        <f>IF(AND('TD SOP+PROFORM'!A478&lt;&gt;"",'TD SOP+PROFORM'!A478&lt;&gt;"TOTAL"),'TD SOP+PROFORM'!A478,0)</f>
        <v>0</v>
      </c>
      <c r="C481" s="25" t="str">
        <f>IFERROR(VLOOKUP($A481,'TD SOP+PROFORM'!$A$5:$AD$750,MATCH(C$4,'TD SOP+PROFORM'!$B$2:$AT$2,0)+1,0),"")</f>
        <v/>
      </c>
      <c r="D481" s="25" t="str">
        <f>IFERROR(VLOOKUP($A481,'TD SOP+PROFORM'!$A$5:$AD$750,MATCH(D$4,'TD SOP+PROFORM'!$B$2:$AT$2,0)+1,0),"")</f>
        <v/>
      </c>
      <c r="E481" s="26" t="str">
        <f t="shared" si="107"/>
        <v/>
      </c>
      <c r="F481" s="25" t="str">
        <f>IFERROR(VLOOKUP($A481,'TD SOP+PROFORM'!$A$5:$AD$750,MATCH(F$4,'TD SOP+PROFORM'!$B$2:$AT$2,0)+1,0),"")</f>
        <v/>
      </c>
      <c r="G481" s="25" t="str">
        <f>IFERROR(VLOOKUP($A481,'TD SOP+PROFORM'!$A$5:$AD$750,MATCH(G$4,'TD SOP+PROFORM'!$B$2:$AT$2,0)+1,0),"")</f>
        <v/>
      </c>
      <c r="H481" s="26" t="str">
        <f t="shared" si="108"/>
        <v/>
      </c>
      <c r="I481" s="25" t="str">
        <f>IFERROR(VLOOKUP($A481,'TD SOP+PROFORM'!$A$5:$AD$750,MATCH(I$4,'TD SOP+PROFORM'!$B$2:$AT$2,0)+1,0),"")</f>
        <v/>
      </c>
      <c r="J481" s="25" t="str">
        <f>IFERROR(VLOOKUP($A481,'TD SOP+PROFORM'!$A$5:$AD$750,MATCH(J$4,'TD SOP+PROFORM'!$B$2:$AT$2,0)+1,0),"")</f>
        <v/>
      </c>
      <c r="K481" s="26" t="str">
        <f t="shared" si="109"/>
        <v/>
      </c>
      <c r="L481" s="25" t="str">
        <f>IFERROR(VLOOKUP($A481,'TD SOP+PROFORM'!$A$5:$AD$750,MATCH(L$4,'TD SOP+PROFORM'!$B$2:$AT$2,0)+1,0),"")</f>
        <v/>
      </c>
      <c r="M481" s="25" t="str">
        <f>IFERROR(VLOOKUP($A481,'TD SOP+PROFORM'!$A$5:$AD$750,MATCH(M$4,'TD SOP+PROFORM'!$B$2:$AT$2,0)+1,0),"")</f>
        <v/>
      </c>
      <c r="N481" s="26" t="str">
        <f t="shared" si="110"/>
        <v/>
      </c>
      <c r="O481" s="25">
        <f>IFERROR(VLOOKUP($A481,'TD SOP+PROFORM'!$A$5:$AD$750,MATCH(O$4,'TD SOP+PROFORM'!$B$2:$AD$2,0)+1,0),0)+IFERROR(VLOOKUP($A481,'TD SOP+PROFORM'!$A$5:$AD$750,MATCH(O$2,'TD SOP+PROFORM'!$B$2:$AD$2,0)+1,0),0)</f>
        <v>0</v>
      </c>
      <c r="P481" s="25">
        <f>IFERROR(VLOOKUP($A481,'TD SOP+PROFORM'!$A$5:$AD$750,MATCH(P$4,'TD SOP+PROFORM'!$B$2:$AD$2,0)+1,0),0)+IFERROR(VLOOKUP($A481,'TD SOP+PROFORM'!$A$5:$AD$750,MATCH(P$2,'TD SOP+PROFORM'!$B$2:$AD$2,0)+1,0),0)</f>
        <v>0</v>
      </c>
      <c r="Q481" s="26" t="str">
        <f t="shared" si="111"/>
        <v/>
      </c>
      <c r="R481" s="25">
        <f>IFERROR(VLOOKUP($A481,'TD SOP+PROFORM'!$A$5:$AD$750,MATCH(R$4,'TD SOP+PROFORM'!$B$2:$AD$2,0)+1,0),0)+IFERROR(VLOOKUP($A481,'TD SOP+PROFORM'!$A$5:$AD$750,MATCH(R$2,'TD SOP+PROFORM'!$B$2:$AD$2,0)+1,0),0)</f>
        <v>0</v>
      </c>
      <c r="S481" s="25">
        <f>IFERROR(VLOOKUP($A481,'TD SOP+PROFORM'!$A$5:$AD$750,MATCH(S$4,'TD SOP+PROFORM'!$B$2:$AD$2,0)+1,0),0)+IFERROR(VLOOKUP($A481,'TD SOP+PROFORM'!$A$5:$AD$750,MATCH(S$2,'TD SOP+PROFORM'!$B$2:$AD$2,0)+1,0),0)</f>
        <v>0</v>
      </c>
      <c r="T481" s="26" t="str">
        <f t="shared" si="112"/>
        <v/>
      </c>
      <c r="U481" s="25">
        <f>IFERROR(VLOOKUP($A481,'TD SOP+PROFORM'!$A$5:$AD$750,MATCH(U$4,'TD SOP+PROFORM'!$B$2:$AD$2,0)+1,0),0)+IFERROR(VLOOKUP($A481,'TD SOP+PROFORM'!$A$5:$AD$750,MATCH(U$2,'TD SOP+PROFORM'!$B$2:$AD$2,0)+1,0),0)</f>
        <v>0</v>
      </c>
      <c r="V481" s="25">
        <f>IFERROR(VLOOKUP($A481,'TD SOP+PROFORM'!$A$5:$AD$750,MATCH(V$4,'TD SOP+PROFORM'!$B$2:$AD$2,0)+1,0),0)+IFERROR(VLOOKUP($A481,'TD SOP+PROFORM'!$A$5:$AD$750,MATCH(V$2,'TD SOP+PROFORM'!$B$2:$AD$2,0)+1,0),0)</f>
        <v>0</v>
      </c>
      <c r="W481" s="26" t="str">
        <f t="shared" si="113"/>
        <v/>
      </c>
      <c r="X481" s="25">
        <f>IFERROR(VLOOKUP($A481,'TD SOP+PROFORM'!$A$5:$AD$750,MATCH(X$4,'TD SOP+PROFORM'!$B$2:$AD$2,0)+1,0),0)+IFERROR(VLOOKUP($A481,'TD SOP+PROFORM'!$A$5:$AD$750,MATCH(X$2,'TD SOP+PROFORM'!$B$2:$AD$2,0)+1,0),0)</f>
        <v>0</v>
      </c>
      <c r="Y481" s="25">
        <f>IFERROR(VLOOKUP($A481,'TD SOP+PROFORM'!$A$5:$AD$750,MATCH(Y$4,'TD SOP+PROFORM'!$B$2:$AD$2,0)+1,0),0)+IFERROR(VLOOKUP($A481,'TD SOP+PROFORM'!$A$5:$AD$750,MATCH(Y$2,'TD SOP+PROFORM'!$B$2:$AD$2,0)+1,0),0)</f>
        <v>0</v>
      </c>
      <c r="Z481" s="26" t="str">
        <f t="shared" si="114"/>
        <v/>
      </c>
      <c r="AA481" s="25">
        <f>IFERROR(VLOOKUP($A481,'TD SOP+PROFORM'!$A$5:$AD$750,MATCH(AA$4,'TD SOP+PROFORM'!$B$2:$AD$2,0)+1,0),0)+IFERROR(VLOOKUP($A481,'TD SOP+PROFORM'!$A$5:$AD$750,MATCH(AA$2,'TD SOP+PROFORM'!$B$2:$AD$2,0)+1,0),0)</f>
        <v>0</v>
      </c>
      <c r="AB481" s="25">
        <f>IFERROR(VLOOKUP($A481,'TD SOP+PROFORM'!$A$5:$AD$750,MATCH(AB$4,'TD SOP+PROFORM'!$B$2:$AD$2,0)+1,0),0)+IFERROR(VLOOKUP($A481,'TD SOP+PROFORM'!$A$5:$AD$750,MATCH(AB$2,'TD SOP+PROFORM'!$B$2:$AD$2,0)+1,0),0)</f>
        <v>0</v>
      </c>
      <c r="AC481" s="26" t="str">
        <f t="shared" si="115"/>
        <v/>
      </c>
      <c r="AD481" s="25">
        <f>IFERROR(VLOOKUP($A481,'TD SOP+PROFORM'!$A$5:$AD$750,MATCH(AD$4,'TD SOP+PROFORM'!$B$2:$AD$2,0)+1,0),0)+IFERROR(VLOOKUP($A481,'TD SOP+PROFORM'!$A$5:$AD$750,MATCH(AD$2,'TD SOP+PROFORM'!$B$2:$AD$2,0)+1,0),0)</f>
        <v>0</v>
      </c>
      <c r="AE481" s="25">
        <f>IFERROR(VLOOKUP($A481,'TD SOP+PROFORM'!$A$5:$AD$750,MATCH(AE$4,'TD SOP+PROFORM'!$B$2:$AD$2,0)+1,0),0)+IFERROR(VLOOKUP($A481,'TD SOP+PROFORM'!$A$5:$AD$750,MATCH(AE$2,'TD SOP+PROFORM'!$B$2:$AD$2,0)+1,0),0)</f>
        <v>0</v>
      </c>
      <c r="AF481" s="26" t="str">
        <f t="shared" si="116"/>
        <v/>
      </c>
      <c r="AG481" s="25">
        <f>IFERROR(VLOOKUP($A481,'TD SOP+PROFORM'!$A$5:$AD$750,MATCH(AG$4,'TD SOP+PROFORM'!$B$2:$AD$2,0)+1,0),0)+IFERROR(VLOOKUP($A481,'TD SOP+PROFORM'!$A$5:$AD$750,MATCH(AG$2,'TD SOP+PROFORM'!$B$2:$AD$2,0)+1,0),0)</f>
        <v>0</v>
      </c>
      <c r="AH481" s="25">
        <f>IFERROR(VLOOKUP($A481,'TD SOP+PROFORM'!$A$5:$AD$750,MATCH(AH$4,'TD SOP+PROFORM'!$B$2:$AD$2,0)+1,0),0)+IFERROR(VLOOKUP($A481,'TD SOP+PROFORM'!$A$5:$AD$750,MATCH(AH$2,'TD SOP+PROFORM'!$B$2:$AD$2,0)+1,0),0)</f>
        <v>0</v>
      </c>
      <c r="AI481" s="26" t="str">
        <f t="shared" si="117"/>
        <v/>
      </c>
      <c r="AJ481" s="25">
        <f>IFERROR(VLOOKUP($A481,'TD SOP+PROFORM'!$A$5:$AD$750,MATCH(AJ$4,'TD SOP+PROFORM'!$B$2:$AD$2,0)+1,0),0)+IFERROR(VLOOKUP($A481,'TD SOP+PROFORM'!$A$5:$AD$750,MATCH(AJ$2,'TD SOP+PROFORM'!$B$2:$AD$2,0)+1,0),0)</f>
        <v>0</v>
      </c>
      <c r="AK481" s="25">
        <f>IFERROR(VLOOKUP($A481,'TD SOP+PROFORM'!$A$5:$AD$750,MATCH(AK$4,'TD SOP+PROFORM'!$B$2:$AD$2,0)+1,0),0)+IFERROR(VLOOKUP($A481,'TD SOP+PROFORM'!$A$5:$AD$750,MATCH(AK$2,'TD SOP+PROFORM'!$B$2:$AD$2,0)+1,0),0)</f>
        <v>0</v>
      </c>
      <c r="AL481" s="26" t="str">
        <f t="shared" si="118"/>
        <v/>
      </c>
      <c r="AM481" s="25">
        <f t="shared" si="120"/>
        <v>0</v>
      </c>
      <c r="AN481" s="25">
        <f t="shared" si="120"/>
        <v>0</v>
      </c>
      <c r="AO481" s="26" t="str">
        <f t="shared" si="119"/>
        <v/>
      </c>
    </row>
    <row r="482" spans="1:41" x14ac:dyDescent="0.35">
      <c r="A482" s="24">
        <f>IF(AND('TD SOP+PROFORM'!A479&lt;&gt;"",'TD SOP+PROFORM'!A479&lt;&gt;"TOTAL"),'TD SOP+PROFORM'!A479,0)</f>
        <v>0</v>
      </c>
      <c r="C482" s="25" t="str">
        <f>IFERROR(VLOOKUP($A482,'TD SOP+PROFORM'!$A$5:$AD$750,MATCH(C$4,'TD SOP+PROFORM'!$B$2:$AT$2,0)+1,0),"")</f>
        <v/>
      </c>
      <c r="D482" s="25" t="str">
        <f>IFERROR(VLOOKUP($A482,'TD SOP+PROFORM'!$A$5:$AD$750,MATCH(D$4,'TD SOP+PROFORM'!$B$2:$AT$2,0)+1,0),"")</f>
        <v/>
      </c>
      <c r="E482" s="26" t="str">
        <f t="shared" si="107"/>
        <v/>
      </c>
      <c r="F482" s="25" t="str">
        <f>IFERROR(VLOOKUP($A482,'TD SOP+PROFORM'!$A$5:$AD$750,MATCH(F$4,'TD SOP+PROFORM'!$B$2:$AT$2,0)+1,0),"")</f>
        <v/>
      </c>
      <c r="G482" s="25" t="str">
        <f>IFERROR(VLOOKUP($A482,'TD SOP+PROFORM'!$A$5:$AD$750,MATCH(G$4,'TD SOP+PROFORM'!$B$2:$AT$2,0)+1,0),"")</f>
        <v/>
      </c>
      <c r="H482" s="26" t="str">
        <f t="shared" si="108"/>
        <v/>
      </c>
      <c r="I482" s="25" t="str">
        <f>IFERROR(VLOOKUP($A482,'TD SOP+PROFORM'!$A$5:$AD$750,MATCH(I$4,'TD SOP+PROFORM'!$B$2:$AT$2,0)+1,0),"")</f>
        <v/>
      </c>
      <c r="J482" s="25" t="str">
        <f>IFERROR(VLOOKUP($A482,'TD SOP+PROFORM'!$A$5:$AD$750,MATCH(J$4,'TD SOP+PROFORM'!$B$2:$AT$2,0)+1,0),"")</f>
        <v/>
      </c>
      <c r="K482" s="26" t="str">
        <f t="shared" si="109"/>
        <v/>
      </c>
      <c r="L482" s="25" t="str">
        <f>IFERROR(VLOOKUP($A482,'TD SOP+PROFORM'!$A$5:$AD$750,MATCH(L$4,'TD SOP+PROFORM'!$B$2:$AT$2,0)+1,0),"")</f>
        <v/>
      </c>
      <c r="M482" s="25" t="str">
        <f>IFERROR(VLOOKUP($A482,'TD SOP+PROFORM'!$A$5:$AD$750,MATCH(M$4,'TD SOP+PROFORM'!$B$2:$AT$2,0)+1,0),"")</f>
        <v/>
      </c>
      <c r="N482" s="26" t="str">
        <f t="shared" si="110"/>
        <v/>
      </c>
      <c r="O482" s="25">
        <f>IFERROR(VLOOKUP($A482,'TD SOP+PROFORM'!$A$5:$AD$750,MATCH(O$4,'TD SOP+PROFORM'!$B$2:$AD$2,0)+1,0),0)+IFERROR(VLOOKUP($A482,'TD SOP+PROFORM'!$A$5:$AD$750,MATCH(O$2,'TD SOP+PROFORM'!$B$2:$AD$2,0)+1,0),0)</f>
        <v>0</v>
      </c>
      <c r="P482" s="25">
        <f>IFERROR(VLOOKUP($A482,'TD SOP+PROFORM'!$A$5:$AD$750,MATCH(P$4,'TD SOP+PROFORM'!$B$2:$AD$2,0)+1,0),0)+IFERROR(VLOOKUP($A482,'TD SOP+PROFORM'!$A$5:$AD$750,MATCH(P$2,'TD SOP+PROFORM'!$B$2:$AD$2,0)+1,0),0)</f>
        <v>0</v>
      </c>
      <c r="Q482" s="26" t="str">
        <f t="shared" si="111"/>
        <v/>
      </c>
      <c r="R482" s="25">
        <f>IFERROR(VLOOKUP($A482,'TD SOP+PROFORM'!$A$5:$AD$750,MATCH(R$4,'TD SOP+PROFORM'!$B$2:$AD$2,0)+1,0),0)+IFERROR(VLOOKUP($A482,'TD SOP+PROFORM'!$A$5:$AD$750,MATCH(R$2,'TD SOP+PROFORM'!$B$2:$AD$2,0)+1,0),0)</f>
        <v>0</v>
      </c>
      <c r="S482" s="25">
        <f>IFERROR(VLOOKUP($A482,'TD SOP+PROFORM'!$A$5:$AD$750,MATCH(S$4,'TD SOP+PROFORM'!$B$2:$AD$2,0)+1,0),0)+IFERROR(VLOOKUP($A482,'TD SOP+PROFORM'!$A$5:$AD$750,MATCH(S$2,'TD SOP+PROFORM'!$B$2:$AD$2,0)+1,0),0)</f>
        <v>0</v>
      </c>
      <c r="T482" s="26" t="str">
        <f t="shared" si="112"/>
        <v/>
      </c>
      <c r="U482" s="25">
        <f>IFERROR(VLOOKUP($A482,'TD SOP+PROFORM'!$A$5:$AD$750,MATCH(U$4,'TD SOP+PROFORM'!$B$2:$AD$2,0)+1,0),0)+IFERROR(VLOOKUP($A482,'TD SOP+PROFORM'!$A$5:$AD$750,MATCH(U$2,'TD SOP+PROFORM'!$B$2:$AD$2,0)+1,0),0)</f>
        <v>0</v>
      </c>
      <c r="V482" s="25">
        <f>IFERROR(VLOOKUP($A482,'TD SOP+PROFORM'!$A$5:$AD$750,MATCH(V$4,'TD SOP+PROFORM'!$B$2:$AD$2,0)+1,0),0)+IFERROR(VLOOKUP($A482,'TD SOP+PROFORM'!$A$5:$AD$750,MATCH(V$2,'TD SOP+PROFORM'!$B$2:$AD$2,0)+1,0),0)</f>
        <v>0</v>
      </c>
      <c r="W482" s="26" t="str">
        <f t="shared" si="113"/>
        <v/>
      </c>
      <c r="X482" s="25">
        <f>IFERROR(VLOOKUP($A482,'TD SOP+PROFORM'!$A$5:$AD$750,MATCH(X$4,'TD SOP+PROFORM'!$B$2:$AD$2,0)+1,0),0)+IFERROR(VLOOKUP($A482,'TD SOP+PROFORM'!$A$5:$AD$750,MATCH(X$2,'TD SOP+PROFORM'!$B$2:$AD$2,0)+1,0),0)</f>
        <v>0</v>
      </c>
      <c r="Y482" s="25">
        <f>IFERROR(VLOOKUP($A482,'TD SOP+PROFORM'!$A$5:$AD$750,MATCH(Y$4,'TD SOP+PROFORM'!$B$2:$AD$2,0)+1,0),0)+IFERROR(VLOOKUP($A482,'TD SOP+PROFORM'!$A$5:$AD$750,MATCH(Y$2,'TD SOP+PROFORM'!$B$2:$AD$2,0)+1,0),0)</f>
        <v>0</v>
      </c>
      <c r="Z482" s="26" t="str">
        <f t="shared" si="114"/>
        <v/>
      </c>
      <c r="AA482" s="25">
        <f>IFERROR(VLOOKUP($A482,'TD SOP+PROFORM'!$A$5:$AD$750,MATCH(AA$4,'TD SOP+PROFORM'!$B$2:$AD$2,0)+1,0),0)+IFERROR(VLOOKUP($A482,'TD SOP+PROFORM'!$A$5:$AD$750,MATCH(AA$2,'TD SOP+PROFORM'!$B$2:$AD$2,0)+1,0),0)</f>
        <v>0</v>
      </c>
      <c r="AB482" s="25">
        <f>IFERROR(VLOOKUP($A482,'TD SOP+PROFORM'!$A$5:$AD$750,MATCH(AB$4,'TD SOP+PROFORM'!$B$2:$AD$2,0)+1,0),0)+IFERROR(VLOOKUP($A482,'TD SOP+PROFORM'!$A$5:$AD$750,MATCH(AB$2,'TD SOP+PROFORM'!$B$2:$AD$2,0)+1,0),0)</f>
        <v>0</v>
      </c>
      <c r="AC482" s="26" t="str">
        <f t="shared" si="115"/>
        <v/>
      </c>
      <c r="AD482" s="25">
        <f>IFERROR(VLOOKUP($A482,'TD SOP+PROFORM'!$A$5:$AD$750,MATCH(AD$4,'TD SOP+PROFORM'!$B$2:$AD$2,0)+1,0),0)+IFERROR(VLOOKUP($A482,'TD SOP+PROFORM'!$A$5:$AD$750,MATCH(AD$2,'TD SOP+PROFORM'!$B$2:$AD$2,0)+1,0),0)</f>
        <v>0</v>
      </c>
      <c r="AE482" s="25">
        <f>IFERROR(VLOOKUP($A482,'TD SOP+PROFORM'!$A$5:$AD$750,MATCH(AE$4,'TD SOP+PROFORM'!$B$2:$AD$2,0)+1,0),0)+IFERROR(VLOOKUP($A482,'TD SOP+PROFORM'!$A$5:$AD$750,MATCH(AE$2,'TD SOP+PROFORM'!$B$2:$AD$2,0)+1,0),0)</f>
        <v>0</v>
      </c>
      <c r="AF482" s="26" t="str">
        <f t="shared" si="116"/>
        <v/>
      </c>
      <c r="AG482" s="25">
        <f>IFERROR(VLOOKUP($A482,'TD SOP+PROFORM'!$A$5:$AD$750,MATCH(AG$4,'TD SOP+PROFORM'!$B$2:$AD$2,0)+1,0),0)+IFERROR(VLOOKUP($A482,'TD SOP+PROFORM'!$A$5:$AD$750,MATCH(AG$2,'TD SOP+PROFORM'!$B$2:$AD$2,0)+1,0),0)</f>
        <v>0</v>
      </c>
      <c r="AH482" s="25">
        <f>IFERROR(VLOOKUP($A482,'TD SOP+PROFORM'!$A$5:$AD$750,MATCH(AH$4,'TD SOP+PROFORM'!$B$2:$AD$2,0)+1,0),0)+IFERROR(VLOOKUP($A482,'TD SOP+PROFORM'!$A$5:$AD$750,MATCH(AH$2,'TD SOP+PROFORM'!$B$2:$AD$2,0)+1,0),0)</f>
        <v>0</v>
      </c>
      <c r="AI482" s="26" t="str">
        <f t="shared" si="117"/>
        <v/>
      </c>
      <c r="AJ482" s="25">
        <f>IFERROR(VLOOKUP($A482,'TD SOP+PROFORM'!$A$5:$AD$750,MATCH(AJ$4,'TD SOP+PROFORM'!$B$2:$AD$2,0)+1,0),0)+IFERROR(VLOOKUP($A482,'TD SOP+PROFORM'!$A$5:$AD$750,MATCH(AJ$2,'TD SOP+PROFORM'!$B$2:$AD$2,0)+1,0),0)</f>
        <v>0</v>
      </c>
      <c r="AK482" s="25">
        <f>IFERROR(VLOOKUP($A482,'TD SOP+PROFORM'!$A$5:$AD$750,MATCH(AK$4,'TD SOP+PROFORM'!$B$2:$AD$2,0)+1,0),0)+IFERROR(VLOOKUP($A482,'TD SOP+PROFORM'!$A$5:$AD$750,MATCH(AK$2,'TD SOP+PROFORM'!$B$2:$AD$2,0)+1,0),0)</f>
        <v>0</v>
      </c>
      <c r="AL482" s="26" t="str">
        <f t="shared" si="118"/>
        <v/>
      </c>
      <c r="AM482" s="25">
        <f t="shared" si="120"/>
        <v>0</v>
      </c>
      <c r="AN482" s="25">
        <f t="shared" si="120"/>
        <v>0</v>
      </c>
      <c r="AO482" s="26" t="str">
        <f t="shared" si="119"/>
        <v/>
      </c>
    </row>
    <row r="483" spans="1:41" x14ac:dyDescent="0.35">
      <c r="A483" s="24">
        <f>IF(AND('TD SOP+PROFORM'!A480&lt;&gt;"",'TD SOP+PROFORM'!A480&lt;&gt;"TOTAL"),'TD SOP+PROFORM'!A480,0)</f>
        <v>0</v>
      </c>
      <c r="C483" s="25" t="str">
        <f>IFERROR(VLOOKUP($A483,'TD SOP+PROFORM'!$A$5:$AD$750,MATCH(C$4,'TD SOP+PROFORM'!$B$2:$AT$2,0)+1,0),"")</f>
        <v/>
      </c>
      <c r="D483" s="25" t="str">
        <f>IFERROR(VLOOKUP($A483,'TD SOP+PROFORM'!$A$5:$AD$750,MATCH(D$4,'TD SOP+PROFORM'!$B$2:$AT$2,0)+1,0),"")</f>
        <v/>
      </c>
      <c r="E483" s="26" t="str">
        <f t="shared" si="107"/>
        <v/>
      </c>
      <c r="F483" s="25" t="str">
        <f>IFERROR(VLOOKUP($A483,'TD SOP+PROFORM'!$A$5:$AD$750,MATCH(F$4,'TD SOP+PROFORM'!$B$2:$AT$2,0)+1,0),"")</f>
        <v/>
      </c>
      <c r="G483" s="25" t="str">
        <f>IFERROR(VLOOKUP($A483,'TD SOP+PROFORM'!$A$5:$AD$750,MATCH(G$4,'TD SOP+PROFORM'!$B$2:$AT$2,0)+1,0),"")</f>
        <v/>
      </c>
      <c r="H483" s="26" t="str">
        <f t="shared" si="108"/>
        <v/>
      </c>
      <c r="I483" s="25" t="str">
        <f>IFERROR(VLOOKUP($A483,'TD SOP+PROFORM'!$A$5:$AD$750,MATCH(I$4,'TD SOP+PROFORM'!$B$2:$AT$2,0)+1,0),"")</f>
        <v/>
      </c>
      <c r="J483" s="25" t="str">
        <f>IFERROR(VLOOKUP($A483,'TD SOP+PROFORM'!$A$5:$AD$750,MATCH(J$4,'TD SOP+PROFORM'!$B$2:$AT$2,0)+1,0),"")</f>
        <v/>
      </c>
      <c r="K483" s="26" t="str">
        <f t="shared" si="109"/>
        <v/>
      </c>
      <c r="L483" s="25" t="str">
        <f>IFERROR(VLOOKUP($A483,'TD SOP+PROFORM'!$A$5:$AD$750,MATCH(L$4,'TD SOP+PROFORM'!$B$2:$AT$2,0)+1,0),"")</f>
        <v/>
      </c>
      <c r="M483" s="25" t="str">
        <f>IFERROR(VLOOKUP($A483,'TD SOP+PROFORM'!$A$5:$AD$750,MATCH(M$4,'TD SOP+PROFORM'!$B$2:$AT$2,0)+1,0),"")</f>
        <v/>
      </c>
      <c r="N483" s="26" t="str">
        <f t="shared" si="110"/>
        <v/>
      </c>
      <c r="O483" s="25">
        <f>IFERROR(VLOOKUP($A483,'TD SOP+PROFORM'!$A$5:$AD$750,MATCH(O$4,'TD SOP+PROFORM'!$B$2:$AD$2,0)+1,0),0)+IFERROR(VLOOKUP($A483,'TD SOP+PROFORM'!$A$5:$AD$750,MATCH(O$2,'TD SOP+PROFORM'!$B$2:$AD$2,0)+1,0),0)</f>
        <v>0</v>
      </c>
      <c r="P483" s="25">
        <f>IFERROR(VLOOKUP($A483,'TD SOP+PROFORM'!$A$5:$AD$750,MATCH(P$4,'TD SOP+PROFORM'!$B$2:$AD$2,0)+1,0),0)+IFERROR(VLOOKUP($A483,'TD SOP+PROFORM'!$A$5:$AD$750,MATCH(P$2,'TD SOP+PROFORM'!$B$2:$AD$2,0)+1,0),0)</f>
        <v>0</v>
      </c>
      <c r="Q483" s="26" t="str">
        <f t="shared" si="111"/>
        <v/>
      </c>
      <c r="R483" s="25">
        <f>IFERROR(VLOOKUP($A483,'TD SOP+PROFORM'!$A$5:$AD$750,MATCH(R$4,'TD SOP+PROFORM'!$B$2:$AD$2,0)+1,0),0)+IFERROR(VLOOKUP($A483,'TD SOP+PROFORM'!$A$5:$AD$750,MATCH(R$2,'TD SOP+PROFORM'!$B$2:$AD$2,0)+1,0),0)</f>
        <v>0</v>
      </c>
      <c r="S483" s="25">
        <f>IFERROR(VLOOKUP($A483,'TD SOP+PROFORM'!$A$5:$AD$750,MATCH(S$4,'TD SOP+PROFORM'!$B$2:$AD$2,0)+1,0),0)+IFERROR(VLOOKUP($A483,'TD SOP+PROFORM'!$A$5:$AD$750,MATCH(S$2,'TD SOP+PROFORM'!$B$2:$AD$2,0)+1,0),0)</f>
        <v>0</v>
      </c>
      <c r="T483" s="26" t="str">
        <f t="shared" si="112"/>
        <v/>
      </c>
      <c r="U483" s="25">
        <f>IFERROR(VLOOKUP($A483,'TD SOP+PROFORM'!$A$5:$AD$750,MATCH(U$4,'TD SOP+PROFORM'!$B$2:$AD$2,0)+1,0),0)+IFERROR(VLOOKUP($A483,'TD SOP+PROFORM'!$A$5:$AD$750,MATCH(U$2,'TD SOP+PROFORM'!$B$2:$AD$2,0)+1,0),0)</f>
        <v>0</v>
      </c>
      <c r="V483" s="25">
        <f>IFERROR(VLOOKUP($A483,'TD SOP+PROFORM'!$A$5:$AD$750,MATCH(V$4,'TD SOP+PROFORM'!$B$2:$AD$2,0)+1,0),0)+IFERROR(VLOOKUP($A483,'TD SOP+PROFORM'!$A$5:$AD$750,MATCH(V$2,'TD SOP+PROFORM'!$B$2:$AD$2,0)+1,0),0)</f>
        <v>0</v>
      </c>
      <c r="W483" s="26" t="str">
        <f t="shared" si="113"/>
        <v/>
      </c>
      <c r="X483" s="25">
        <f>IFERROR(VLOOKUP($A483,'TD SOP+PROFORM'!$A$5:$AD$750,MATCH(X$4,'TD SOP+PROFORM'!$B$2:$AD$2,0)+1,0),0)+IFERROR(VLOOKUP($A483,'TD SOP+PROFORM'!$A$5:$AD$750,MATCH(X$2,'TD SOP+PROFORM'!$B$2:$AD$2,0)+1,0),0)</f>
        <v>0</v>
      </c>
      <c r="Y483" s="25">
        <f>IFERROR(VLOOKUP($A483,'TD SOP+PROFORM'!$A$5:$AD$750,MATCH(Y$4,'TD SOP+PROFORM'!$B$2:$AD$2,0)+1,0),0)+IFERROR(VLOOKUP($A483,'TD SOP+PROFORM'!$A$5:$AD$750,MATCH(Y$2,'TD SOP+PROFORM'!$B$2:$AD$2,0)+1,0),0)</f>
        <v>0</v>
      </c>
      <c r="Z483" s="26" t="str">
        <f t="shared" si="114"/>
        <v/>
      </c>
      <c r="AA483" s="25">
        <f>IFERROR(VLOOKUP($A483,'TD SOP+PROFORM'!$A$5:$AD$750,MATCH(AA$4,'TD SOP+PROFORM'!$B$2:$AD$2,0)+1,0),0)+IFERROR(VLOOKUP($A483,'TD SOP+PROFORM'!$A$5:$AD$750,MATCH(AA$2,'TD SOP+PROFORM'!$B$2:$AD$2,0)+1,0),0)</f>
        <v>0</v>
      </c>
      <c r="AB483" s="25">
        <f>IFERROR(VLOOKUP($A483,'TD SOP+PROFORM'!$A$5:$AD$750,MATCH(AB$4,'TD SOP+PROFORM'!$B$2:$AD$2,0)+1,0),0)+IFERROR(VLOOKUP($A483,'TD SOP+PROFORM'!$A$5:$AD$750,MATCH(AB$2,'TD SOP+PROFORM'!$B$2:$AD$2,0)+1,0),0)</f>
        <v>0</v>
      </c>
      <c r="AC483" s="26" t="str">
        <f t="shared" si="115"/>
        <v/>
      </c>
      <c r="AD483" s="25">
        <f>IFERROR(VLOOKUP($A483,'TD SOP+PROFORM'!$A$5:$AD$750,MATCH(AD$4,'TD SOP+PROFORM'!$B$2:$AD$2,0)+1,0),0)+IFERROR(VLOOKUP($A483,'TD SOP+PROFORM'!$A$5:$AD$750,MATCH(AD$2,'TD SOP+PROFORM'!$B$2:$AD$2,0)+1,0),0)</f>
        <v>0</v>
      </c>
      <c r="AE483" s="25">
        <f>IFERROR(VLOOKUP($A483,'TD SOP+PROFORM'!$A$5:$AD$750,MATCH(AE$4,'TD SOP+PROFORM'!$B$2:$AD$2,0)+1,0),0)+IFERROR(VLOOKUP($A483,'TD SOP+PROFORM'!$A$5:$AD$750,MATCH(AE$2,'TD SOP+PROFORM'!$B$2:$AD$2,0)+1,0),0)</f>
        <v>0</v>
      </c>
      <c r="AF483" s="26" t="str">
        <f t="shared" si="116"/>
        <v/>
      </c>
      <c r="AG483" s="25">
        <f>IFERROR(VLOOKUP($A483,'TD SOP+PROFORM'!$A$5:$AD$750,MATCH(AG$4,'TD SOP+PROFORM'!$B$2:$AD$2,0)+1,0),0)+IFERROR(VLOOKUP($A483,'TD SOP+PROFORM'!$A$5:$AD$750,MATCH(AG$2,'TD SOP+PROFORM'!$B$2:$AD$2,0)+1,0),0)</f>
        <v>0</v>
      </c>
      <c r="AH483" s="25">
        <f>IFERROR(VLOOKUP($A483,'TD SOP+PROFORM'!$A$5:$AD$750,MATCH(AH$4,'TD SOP+PROFORM'!$B$2:$AD$2,0)+1,0),0)+IFERROR(VLOOKUP($A483,'TD SOP+PROFORM'!$A$5:$AD$750,MATCH(AH$2,'TD SOP+PROFORM'!$B$2:$AD$2,0)+1,0),0)</f>
        <v>0</v>
      </c>
      <c r="AI483" s="26" t="str">
        <f t="shared" si="117"/>
        <v/>
      </c>
      <c r="AJ483" s="25">
        <f>IFERROR(VLOOKUP($A483,'TD SOP+PROFORM'!$A$5:$AD$750,MATCH(AJ$4,'TD SOP+PROFORM'!$B$2:$AD$2,0)+1,0),0)+IFERROR(VLOOKUP($A483,'TD SOP+PROFORM'!$A$5:$AD$750,MATCH(AJ$2,'TD SOP+PROFORM'!$B$2:$AD$2,0)+1,0),0)</f>
        <v>0</v>
      </c>
      <c r="AK483" s="25">
        <f>IFERROR(VLOOKUP($A483,'TD SOP+PROFORM'!$A$5:$AD$750,MATCH(AK$4,'TD SOP+PROFORM'!$B$2:$AD$2,0)+1,0),0)+IFERROR(VLOOKUP($A483,'TD SOP+PROFORM'!$A$5:$AD$750,MATCH(AK$2,'TD SOP+PROFORM'!$B$2:$AD$2,0)+1,0),0)</f>
        <v>0</v>
      </c>
      <c r="AL483" s="26" t="str">
        <f t="shared" si="118"/>
        <v/>
      </c>
      <c r="AM483" s="25">
        <f t="shared" si="120"/>
        <v>0</v>
      </c>
      <c r="AN483" s="25">
        <f t="shared" si="120"/>
        <v>0</v>
      </c>
      <c r="AO483" s="26" t="str">
        <f t="shared" si="119"/>
        <v/>
      </c>
    </row>
    <row r="484" spans="1:41" x14ac:dyDescent="0.35">
      <c r="A484" s="24">
        <f>IF(AND('TD SOP+PROFORM'!A481&lt;&gt;"",'TD SOP+PROFORM'!A481&lt;&gt;"TOTAL"),'TD SOP+PROFORM'!A481,0)</f>
        <v>0</v>
      </c>
      <c r="C484" s="25" t="str">
        <f>IFERROR(VLOOKUP($A484,'TD SOP+PROFORM'!$A$5:$AD$750,MATCH(C$4,'TD SOP+PROFORM'!$B$2:$AT$2,0)+1,0),"")</f>
        <v/>
      </c>
      <c r="D484" s="25" t="str">
        <f>IFERROR(VLOOKUP($A484,'TD SOP+PROFORM'!$A$5:$AD$750,MATCH(D$4,'TD SOP+PROFORM'!$B$2:$AT$2,0)+1,0),"")</f>
        <v/>
      </c>
      <c r="E484" s="26" t="str">
        <f t="shared" si="107"/>
        <v/>
      </c>
      <c r="F484" s="25" t="str">
        <f>IFERROR(VLOOKUP($A484,'TD SOP+PROFORM'!$A$5:$AD$750,MATCH(F$4,'TD SOP+PROFORM'!$B$2:$AT$2,0)+1,0),"")</f>
        <v/>
      </c>
      <c r="G484" s="25" t="str">
        <f>IFERROR(VLOOKUP($A484,'TD SOP+PROFORM'!$A$5:$AD$750,MATCH(G$4,'TD SOP+PROFORM'!$B$2:$AT$2,0)+1,0),"")</f>
        <v/>
      </c>
      <c r="H484" s="26" t="str">
        <f t="shared" si="108"/>
        <v/>
      </c>
      <c r="I484" s="25" t="str">
        <f>IFERROR(VLOOKUP($A484,'TD SOP+PROFORM'!$A$5:$AD$750,MATCH(I$4,'TD SOP+PROFORM'!$B$2:$AT$2,0)+1,0),"")</f>
        <v/>
      </c>
      <c r="J484" s="25" t="str">
        <f>IFERROR(VLOOKUP($A484,'TD SOP+PROFORM'!$A$5:$AD$750,MATCH(J$4,'TD SOP+PROFORM'!$B$2:$AT$2,0)+1,0),"")</f>
        <v/>
      </c>
      <c r="K484" s="26" t="str">
        <f t="shared" si="109"/>
        <v/>
      </c>
      <c r="L484" s="25" t="str">
        <f>IFERROR(VLOOKUP($A484,'TD SOP+PROFORM'!$A$5:$AD$750,MATCH(L$4,'TD SOP+PROFORM'!$B$2:$AT$2,0)+1,0),"")</f>
        <v/>
      </c>
      <c r="M484" s="25" t="str">
        <f>IFERROR(VLOOKUP($A484,'TD SOP+PROFORM'!$A$5:$AD$750,MATCH(M$4,'TD SOP+PROFORM'!$B$2:$AT$2,0)+1,0),"")</f>
        <v/>
      </c>
      <c r="N484" s="26" t="str">
        <f t="shared" si="110"/>
        <v/>
      </c>
      <c r="O484" s="25">
        <f>IFERROR(VLOOKUP($A484,'TD SOP+PROFORM'!$A$5:$AD$750,MATCH(O$4,'TD SOP+PROFORM'!$B$2:$AD$2,0)+1,0),0)+IFERROR(VLOOKUP($A484,'TD SOP+PROFORM'!$A$5:$AD$750,MATCH(O$2,'TD SOP+PROFORM'!$B$2:$AD$2,0)+1,0),0)</f>
        <v>0</v>
      </c>
      <c r="P484" s="25">
        <f>IFERROR(VLOOKUP($A484,'TD SOP+PROFORM'!$A$5:$AD$750,MATCH(P$4,'TD SOP+PROFORM'!$B$2:$AD$2,0)+1,0),0)+IFERROR(VLOOKUP($A484,'TD SOP+PROFORM'!$A$5:$AD$750,MATCH(P$2,'TD SOP+PROFORM'!$B$2:$AD$2,0)+1,0),0)</f>
        <v>0</v>
      </c>
      <c r="Q484" s="26" t="str">
        <f t="shared" si="111"/>
        <v/>
      </c>
      <c r="R484" s="25">
        <f>IFERROR(VLOOKUP($A484,'TD SOP+PROFORM'!$A$5:$AD$750,MATCH(R$4,'TD SOP+PROFORM'!$B$2:$AD$2,0)+1,0),0)+IFERROR(VLOOKUP($A484,'TD SOP+PROFORM'!$A$5:$AD$750,MATCH(R$2,'TD SOP+PROFORM'!$B$2:$AD$2,0)+1,0),0)</f>
        <v>0</v>
      </c>
      <c r="S484" s="25">
        <f>IFERROR(VLOOKUP($A484,'TD SOP+PROFORM'!$A$5:$AD$750,MATCH(S$4,'TD SOP+PROFORM'!$B$2:$AD$2,0)+1,0),0)+IFERROR(VLOOKUP($A484,'TD SOP+PROFORM'!$A$5:$AD$750,MATCH(S$2,'TD SOP+PROFORM'!$B$2:$AD$2,0)+1,0),0)</f>
        <v>0</v>
      </c>
      <c r="T484" s="26" t="str">
        <f t="shared" si="112"/>
        <v/>
      </c>
      <c r="U484" s="25">
        <f>IFERROR(VLOOKUP($A484,'TD SOP+PROFORM'!$A$5:$AD$750,MATCH(U$4,'TD SOP+PROFORM'!$B$2:$AD$2,0)+1,0),0)+IFERROR(VLOOKUP($A484,'TD SOP+PROFORM'!$A$5:$AD$750,MATCH(U$2,'TD SOP+PROFORM'!$B$2:$AD$2,0)+1,0),0)</f>
        <v>0</v>
      </c>
      <c r="V484" s="25">
        <f>IFERROR(VLOOKUP($A484,'TD SOP+PROFORM'!$A$5:$AD$750,MATCH(V$4,'TD SOP+PROFORM'!$B$2:$AD$2,0)+1,0),0)+IFERROR(VLOOKUP($A484,'TD SOP+PROFORM'!$A$5:$AD$750,MATCH(V$2,'TD SOP+PROFORM'!$B$2:$AD$2,0)+1,0),0)</f>
        <v>0</v>
      </c>
      <c r="W484" s="26" t="str">
        <f t="shared" si="113"/>
        <v/>
      </c>
      <c r="X484" s="25">
        <f>IFERROR(VLOOKUP($A484,'TD SOP+PROFORM'!$A$5:$AD$750,MATCH(X$4,'TD SOP+PROFORM'!$B$2:$AD$2,0)+1,0),0)+IFERROR(VLOOKUP($A484,'TD SOP+PROFORM'!$A$5:$AD$750,MATCH(X$2,'TD SOP+PROFORM'!$B$2:$AD$2,0)+1,0),0)</f>
        <v>0</v>
      </c>
      <c r="Y484" s="25">
        <f>IFERROR(VLOOKUP($A484,'TD SOP+PROFORM'!$A$5:$AD$750,MATCH(Y$4,'TD SOP+PROFORM'!$B$2:$AD$2,0)+1,0),0)+IFERROR(VLOOKUP($A484,'TD SOP+PROFORM'!$A$5:$AD$750,MATCH(Y$2,'TD SOP+PROFORM'!$B$2:$AD$2,0)+1,0),0)</f>
        <v>0</v>
      </c>
      <c r="Z484" s="26" t="str">
        <f t="shared" si="114"/>
        <v/>
      </c>
      <c r="AA484" s="25">
        <f>IFERROR(VLOOKUP($A484,'TD SOP+PROFORM'!$A$5:$AD$750,MATCH(AA$4,'TD SOP+PROFORM'!$B$2:$AD$2,0)+1,0),0)+IFERROR(VLOOKUP($A484,'TD SOP+PROFORM'!$A$5:$AD$750,MATCH(AA$2,'TD SOP+PROFORM'!$B$2:$AD$2,0)+1,0),0)</f>
        <v>0</v>
      </c>
      <c r="AB484" s="25">
        <f>IFERROR(VLOOKUP($A484,'TD SOP+PROFORM'!$A$5:$AD$750,MATCH(AB$4,'TD SOP+PROFORM'!$B$2:$AD$2,0)+1,0),0)+IFERROR(VLOOKUP($A484,'TD SOP+PROFORM'!$A$5:$AD$750,MATCH(AB$2,'TD SOP+PROFORM'!$B$2:$AD$2,0)+1,0),0)</f>
        <v>0</v>
      </c>
      <c r="AC484" s="26" t="str">
        <f t="shared" si="115"/>
        <v/>
      </c>
      <c r="AD484" s="25">
        <f>IFERROR(VLOOKUP($A484,'TD SOP+PROFORM'!$A$5:$AD$750,MATCH(AD$4,'TD SOP+PROFORM'!$B$2:$AD$2,0)+1,0),0)+IFERROR(VLOOKUP($A484,'TD SOP+PROFORM'!$A$5:$AD$750,MATCH(AD$2,'TD SOP+PROFORM'!$B$2:$AD$2,0)+1,0),0)</f>
        <v>0</v>
      </c>
      <c r="AE484" s="25">
        <f>IFERROR(VLOOKUP($A484,'TD SOP+PROFORM'!$A$5:$AD$750,MATCH(AE$4,'TD SOP+PROFORM'!$B$2:$AD$2,0)+1,0),0)+IFERROR(VLOOKUP($A484,'TD SOP+PROFORM'!$A$5:$AD$750,MATCH(AE$2,'TD SOP+PROFORM'!$B$2:$AD$2,0)+1,0),0)</f>
        <v>0</v>
      </c>
      <c r="AF484" s="26" t="str">
        <f t="shared" si="116"/>
        <v/>
      </c>
      <c r="AG484" s="25">
        <f>IFERROR(VLOOKUP($A484,'TD SOP+PROFORM'!$A$5:$AD$750,MATCH(AG$4,'TD SOP+PROFORM'!$B$2:$AD$2,0)+1,0),0)+IFERROR(VLOOKUP($A484,'TD SOP+PROFORM'!$A$5:$AD$750,MATCH(AG$2,'TD SOP+PROFORM'!$B$2:$AD$2,0)+1,0),0)</f>
        <v>0</v>
      </c>
      <c r="AH484" s="25">
        <f>IFERROR(VLOOKUP($A484,'TD SOP+PROFORM'!$A$5:$AD$750,MATCH(AH$4,'TD SOP+PROFORM'!$B$2:$AD$2,0)+1,0),0)+IFERROR(VLOOKUP($A484,'TD SOP+PROFORM'!$A$5:$AD$750,MATCH(AH$2,'TD SOP+PROFORM'!$B$2:$AD$2,0)+1,0),0)</f>
        <v>0</v>
      </c>
      <c r="AI484" s="26" t="str">
        <f t="shared" si="117"/>
        <v/>
      </c>
      <c r="AJ484" s="25">
        <f>IFERROR(VLOOKUP($A484,'TD SOP+PROFORM'!$A$5:$AD$750,MATCH(AJ$4,'TD SOP+PROFORM'!$B$2:$AD$2,0)+1,0),0)+IFERROR(VLOOKUP($A484,'TD SOP+PROFORM'!$A$5:$AD$750,MATCH(AJ$2,'TD SOP+PROFORM'!$B$2:$AD$2,0)+1,0),0)</f>
        <v>0</v>
      </c>
      <c r="AK484" s="25">
        <f>IFERROR(VLOOKUP($A484,'TD SOP+PROFORM'!$A$5:$AD$750,MATCH(AK$4,'TD SOP+PROFORM'!$B$2:$AD$2,0)+1,0),0)+IFERROR(VLOOKUP($A484,'TD SOP+PROFORM'!$A$5:$AD$750,MATCH(AK$2,'TD SOP+PROFORM'!$B$2:$AD$2,0)+1,0),0)</f>
        <v>0</v>
      </c>
      <c r="AL484" s="26" t="str">
        <f t="shared" si="118"/>
        <v/>
      </c>
      <c r="AM484" s="25">
        <f t="shared" si="120"/>
        <v>0</v>
      </c>
      <c r="AN484" s="25">
        <f t="shared" si="120"/>
        <v>0</v>
      </c>
      <c r="AO484" s="26" t="str">
        <f t="shared" si="119"/>
        <v/>
      </c>
    </row>
    <row r="485" spans="1:41" x14ac:dyDescent="0.35">
      <c r="A485" s="24">
        <f>IF(AND('TD SOP+PROFORM'!A482&lt;&gt;"",'TD SOP+PROFORM'!A482&lt;&gt;"TOTAL"),'TD SOP+PROFORM'!A482,0)</f>
        <v>0</v>
      </c>
      <c r="C485" s="25" t="str">
        <f>IFERROR(VLOOKUP($A485,'TD SOP+PROFORM'!$A$5:$AD$750,MATCH(C$4,'TD SOP+PROFORM'!$B$2:$AT$2,0)+1,0),"")</f>
        <v/>
      </c>
      <c r="D485" s="25" t="str">
        <f>IFERROR(VLOOKUP($A485,'TD SOP+PROFORM'!$A$5:$AD$750,MATCH(D$4,'TD SOP+PROFORM'!$B$2:$AT$2,0)+1,0),"")</f>
        <v/>
      </c>
      <c r="E485" s="26" t="str">
        <f t="shared" si="107"/>
        <v/>
      </c>
      <c r="F485" s="25" t="str">
        <f>IFERROR(VLOOKUP($A485,'TD SOP+PROFORM'!$A$5:$AD$750,MATCH(F$4,'TD SOP+PROFORM'!$B$2:$AT$2,0)+1,0),"")</f>
        <v/>
      </c>
      <c r="G485" s="25" t="str">
        <f>IFERROR(VLOOKUP($A485,'TD SOP+PROFORM'!$A$5:$AD$750,MATCH(G$4,'TD SOP+PROFORM'!$B$2:$AT$2,0)+1,0),"")</f>
        <v/>
      </c>
      <c r="H485" s="26" t="str">
        <f t="shared" si="108"/>
        <v/>
      </c>
      <c r="I485" s="25" t="str">
        <f>IFERROR(VLOOKUP($A485,'TD SOP+PROFORM'!$A$5:$AD$750,MATCH(I$4,'TD SOP+PROFORM'!$B$2:$AT$2,0)+1,0),"")</f>
        <v/>
      </c>
      <c r="J485" s="25" t="str">
        <f>IFERROR(VLOOKUP($A485,'TD SOP+PROFORM'!$A$5:$AD$750,MATCH(J$4,'TD SOP+PROFORM'!$B$2:$AT$2,0)+1,0),"")</f>
        <v/>
      </c>
      <c r="K485" s="26" t="str">
        <f t="shared" si="109"/>
        <v/>
      </c>
      <c r="L485" s="25" t="str">
        <f>IFERROR(VLOOKUP($A485,'TD SOP+PROFORM'!$A$5:$AD$750,MATCH(L$4,'TD SOP+PROFORM'!$B$2:$AT$2,0)+1,0),"")</f>
        <v/>
      </c>
      <c r="M485" s="25" t="str">
        <f>IFERROR(VLOOKUP($A485,'TD SOP+PROFORM'!$A$5:$AD$750,MATCH(M$4,'TD SOP+PROFORM'!$B$2:$AT$2,0)+1,0),"")</f>
        <v/>
      </c>
      <c r="N485" s="26" t="str">
        <f t="shared" si="110"/>
        <v/>
      </c>
      <c r="O485" s="25">
        <f>IFERROR(VLOOKUP($A485,'TD SOP+PROFORM'!$A$5:$AD$750,MATCH(O$4,'TD SOP+PROFORM'!$B$2:$AD$2,0)+1,0),0)+IFERROR(VLOOKUP($A485,'TD SOP+PROFORM'!$A$5:$AD$750,MATCH(O$2,'TD SOP+PROFORM'!$B$2:$AD$2,0)+1,0),0)</f>
        <v>0</v>
      </c>
      <c r="P485" s="25">
        <f>IFERROR(VLOOKUP($A485,'TD SOP+PROFORM'!$A$5:$AD$750,MATCH(P$4,'TD SOP+PROFORM'!$B$2:$AD$2,0)+1,0),0)+IFERROR(VLOOKUP($A485,'TD SOP+PROFORM'!$A$5:$AD$750,MATCH(P$2,'TD SOP+PROFORM'!$B$2:$AD$2,0)+1,0),0)</f>
        <v>0</v>
      </c>
      <c r="Q485" s="26" t="str">
        <f t="shared" si="111"/>
        <v/>
      </c>
      <c r="R485" s="25">
        <f>IFERROR(VLOOKUP($A485,'TD SOP+PROFORM'!$A$5:$AD$750,MATCH(R$4,'TD SOP+PROFORM'!$B$2:$AD$2,0)+1,0),0)+IFERROR(VLOOKUP($A485,'TD SOP+PROFORM'!$A$5:$AD$750,MATCH(R$2,'TD SOP+PROFORM'!$B$2:$AD$2,0)+1,0),0)</f>
        <v>0</v>
      </c>
      <c r="S485" s="25">
        <f>IFERROR(VLOOKUP($A485,'TD SOP+PROFORM'!$A$5:$AD$750,MATCH(S$4,'TD SOP+PROFORM'!$B$2:$AD$2,0)+1,0),0)+IFERROR(VLOOKUP($A485,'TD SOP+PROFORM'!$A$5:$AD$750,MATCH(S$2,'TD SOP+PROFORM'!$B$2:$AD$2,0)+1,0),0)</f>
        <v>0</v>
      </c>
      <c r="T485" s="26" t="str">
        <f t="shared" si="112"/>
        <v/>
      </c>
      <c r="U485" s="25">
        <f>IFERROR(VLOOKUP($A485,'TD SOP+PROFORM'!$A$5:$AD$750,MATCH(U$4,'TD SOP+PROFORM'!$B$2:$AD$2,0)+1,0),0)+IFERROR(VLOOKUP($A485,'TD SOP+PROFORM'!$A$5:$AD$750,MATCH(U$2,'TD SOP+PROFORM'!$B$2:$AD$2,0)+1,0),0)</f>
        <v>0</v>
      </c>
      <c r="V485" s="25">
        <f>IFERROR(VLOOKUP($A485,'TD SOP+PROFORM'!$A$5:$AD$750,MATCH(V$4,'TD SOP+PROFORM'!$B$2:$AD$2,0)+1,0),0)+IFERROR(VLOOKUP($A485,'TD SOP+PROFORM'!$A$5:$AD$750,MATCH(V$2,'TD SOP+PROFORM'!$B$2:$AD$2,0)+1,0),0)</f>
        <v>0</v>
      </c>
      <c r="W485" s="26" t="str">
        <f t="shared" si="113"/>
        <v/>
      </c>
      <c r="X485" s="25">
        <f>IFERROR(VLOOKUP($A485,'TD SOP+PROFORM'!$A$5:$AD$750,MATCH(X$4,'TD SOP+PROFORM'!$B$2:$AD$2,0)+1,0),0)+IFERROR(VLOOKUP($A485,'TD SOP+PROFORM'!$A$5:$AD$750,MATCH(X$2,'TD SOP+PROFORM'!$B$2:$AD$2,0)+1,0),0)</f>
        <v>0</v>
      </c>
      <c r="Y485" s="25">
        <f>IFERROR(VLOOKUP($A485,'TD SOP+PROFORM'!$A$5:$AD$750,MATCH(Y$4,'TD SOP+PROFORM'!$B$2:$AD$2,0)+1,0),0)+IFERROR(VLOOKUP($A485,'TD SOP+PROFORM'!$A$5:$AD$750,MATCH(Y$2,'TD SOP+PROFORM'!$B$2:$AD$2,0)+1,0),0)</f>
        <v>0</v>
      </c>
      <c r="Z485" s="26" t="str">
        <f t="shared" si="114"/>
        <v/>
      </c>
      <c r="AA485" s="25">
        <f>IFERROR(VLOOKUP($A485,'TD SOP+PROFORM'!$A$5:$AD$750,MATCH(AA$4,'TD SOP+PROFORM'!$B$2:$AD$2,0)+1,0),0)+IFERROR(VLOOKUP($A485,'TD SOP+PROFORM'!$A$5:$AD$750,MATCH(AA$2,'TD SOP+PROFORM'!$B$2:$AD$2,0)+1,0),0)</f>
        <v>0</v>
      </c>
      <c r="AB485" s="25">
        <f>IFERROR(VLOOKUP($A485,'TD SOP+PROFORM'!$A$5:$AD$750,MATCH(AB$4,'TD SOP+PROFORM'!$B$2:$AD$2,0)+1,0),0)+IFERROR(VLOOKUP($A485,'TD SOP+PROFORM'!$A$5:$AD$750,MATCH(AB$2,'TD SOP+PROFORM'!$B$2:$AD$2,0)+1,0),0)</f>
        <v>0</v>
      </c>
      <c r="AC485" s="26" t="str">
        <f t="shared" si="115"/>
        <v/>
      </c>
      <c r="AD485" s="25">
        <f>IFERROR(VLOOKUP($A485,'TD SOP+PROFORM'!$A$5:$AD$750,MATCH(AD$4,'TD SOP+PROFORM'!$B$2:$AD$2,0)+1,0),0)+IFERROR(VLOOKUP($A485,'TD SOP+PROFORM'!$A$5:$AD$750,MATCH(AD$2,'TD SOP+PROFORM'!$B$2:$AD$2,0)+1,0),0)</f>
        <v>0</v>
      </c>
      <c r="AE485" s="25">
        <f>IFERROR(VLOOKUP($A485,'TD SOP+PROFORM'!$A$5:$AD$750,MATCH(AE$4,'TD SOP+PROFORM'!$B$2:$AD$2,0)+1,0),0)+IFERROR(VLOOKUP($A485,'TD SOP+PROFORM'!$A$5:$AD$750,MATCH(AE$2,'TD SOP+PROFORM'!$B$2:$AD$2,0)+1,0),0)</f>
        <v>0</v>
      </c>
      <c r="AF485" s="26" t="str">
        <f t="shared" si="116"/>
        <v/>
      </c>
      <c r="AG485" s="25">
        <f>IFERROR(VLOOKUP($A485,'TD SOP+PROFORM'!$A$5:$AD$750,MATCH(AG$4,'TD SOP+PROFORM'!$B$2:$AD$2,0)+1,0),0)+IFERROR(VLOOKUP($A485,'TD SOP+PROFORM'!$A$5:$AD$750,MATCH(AG$2,'TD SOP+PROFORM'!$B$2:$AD$2,0)+1,0),0)</f>
        <v>0</v>
      </c>
      <c r="AH485" s="25">
        <f>IFERROR(VLOOKUP($A485,'TD SOP+PROFORM'!$A$5:$AD$750,MATCH(AH$4,'TD SOP+PROFORM'!$B$2:$AD$2,0)+1,0),0)+IFERROR(VLOOKUP($A485,'TD SOP+PROFORM'!$A$5:$AD$750,MATCH(AH$2,'TD SOP+PROFORM'!$B$2:$AD$2,0)+1,0),0)</f>
        <v>0</v>
      </c>
      <c r="AI485" s="26" t="str">
        <f t="shared" si="117"/>
        <v/>
      </c>
      <c r="AJ485" s="25">
        <f>IFERROR(VLOOKUP($A485,'TD SOP+PROFORM'!$A$5:$AD$750,MATCH(AJ$4,'TD SOP+PROFORM'!$B$2:$AD$2,0)+1,0),0)+IFERROR(VLOOKUP($A485,'TD SOP+PROFORM'!$A$5:$AD$750,MATCH(AJ$2,'TD SOP+PROFORM'!$B$2:$AD$2,0)+1,0),0)</f>
        <v>0</v>
      </c>
      <c r="AK485" s="25">
        <f>IFERROR(VLOOKUP($A485,'TD SOP+PROFORM'!$A$5:$AD$750,MATCH(AK$4,'TD SOP+PROFORM'!$B$2:$AD$2,0)+1,0),0)+IFERROR(VLOOKUP($A485,'TD SOP+PROFORM'!$A$5:$AD$750,MATCH(AK$2,'TD SOP+PROFORM'!$B$2:$AD$2,0)+1,0),0)</f>
        <v>0</v>
      </c>
      <c r="AL485" s="26" t="str">
        <f t="shared" si="118"/>
        <v/>
      </c>
      <c r="AM485" s="25">
        <f t="shared" si="120"/>
        <v>0</v>
      </c>
      <c r="AN485" s="25">
        <f t="shared" si="120"/>
        <v>0</v>
      </c>
      <c r="AO485" s="26" t="str">
        <f t="shared" si="119"/>
        <v/>
      </c>
    </row>
    <row r="486" spans="1:41" x14ac:dyDescent="0.35">
      <c r="A486" s="24">
        <f>IF(AND('TD SOP+PROFORM'!A483&lt;&gt;"",'TD SOP+PROFORM'!A483&lt;&gt;"TOTAL"),'TD SOP+PROFORM'!A483,0)</f>
        <v>0</v>
      </c>
      <c r="C486" s="25" t="str">
        <f>IFERROR(VLOOKUP($A486,'TD SOP+PROFORM'!$A$5:$AD$750,MATCH(C$4,'TD SOP+PROFORM'!$B$2:$AT$2,0)+1,0),"")</f>
        <v/>
      </c>
      <c r="D486" s="25" t="str">
        <f>IFERROR(VLOOKUP($A486,'TD SOP+PROFORM'!$A$5:$AD$750,MATCH(D$4,'TD SOP+PROFORM'!$B$2:$AT$2,0)+1,0),"")</f>
        <v/>
      </c>
      <c r="E486" s="26" t="str">
        <f t="shared" si="107"/>
        <v/>
      </c>
      <c r="F486" s="25" t="str">
        <f>IFERROR(VLOOKUP($A486,'TD SOP+PROFORM'!$A$5:$AD$750,MATCH(F$4,'TD SOP+PROFORM'!$B$2:$AT$2,0)+1,0),"")</f>
        <v/>
      </c>
      <c r="G486" s="25" t="str">
        <f>IFERROR(VLOOKUP($A486,'TD SOP+PROFORM'!$A$5:$AD$750,MATCH(G$4,'TD SOP+PROFORM'!$B$2:$AT$2,0)+1,0),"")</f>
        <v/>
      </c>
      <c r="H486" s="26" t="str">
        <f t="shared" si="108"/>
        <v/>
      </c>
      <c r="I486" s="25" t="str">
        <f>IFERROR(VLOOKUP($A486,'TD SOP+PROFORM'!$A$5:$AD$750,MATCH(I$4,'TD SOP+PROFORM'!$B$2:$AT$2,0)+1,0),"")</f>
        <v/>
      </c>
      <c r="J486" s="25" t="str">
        <f>IFERROR(VLOOKUP($A486,'TD SOP+PROFORM'!$A$5:$AD$750,MATCH(J$4,'TD SOP+PROFORM'!$B$2:$AT$2,0)+1,0),"")</f>
        <v/>
      </c>
      <c r="K486" s="26" t="str">
        <f t="shared" si="109"/>
        <v/>
      </c>
      <c r="L486" s="25" t="str">
        <f>IFERROR(VLOOKUP($A486,'TD SOP+PROFORM'!$A$5:$AD$750,MATCH(L$4,'TD SOP+PROFORM'!$B$2:$AT$2,0)+1,0),"")</f>
        <v/>
      </c>
      <c r="M486" s="25" t="str">
        <f>IFERROR(VLOOKUP($A486,'TD SOP+PROFORM'!$A$5:$AD$750,MATCH(M$4,'TD SOP+PROFORM'!$B$2:$AT$2,0)+1,0),"")</f>
        <v/>
      </c>
      <c r="N486" s="26" t="str">
        <f t="shared" si="110"/>
        <v/>
      </c>
      <c r="O486" s="25">
        <f>IFERROR(VLOOKUP($A486,'TD SOP+PROFORM'!$A$5:$AD$750,MATCH(O$4,'TD SOP+PROFORM'!$B$2:$AD$2,0)+1,0),0)+IFERROR(VLOOKUP($A486,'TD SOP+PROFORM'!$A$5:$AD$750,MATCH(O$2,'TD SOP+PROFORM'!$B$2:$AD$2,0)+1,0),0)</f>
        <v>0</v>
      </c>
      <c r="P486" s="25">
        <f>IFERROR(VLOOKUP($A486,'TD SOP+PROFORM'!$A$5:$AD$750,MATCH(P$4,'TD SOP+PROFORM'!$B$2:$AD$2,0)+1,0),0)+IFERROR(VLOOKUP($A486,'TD SOP+PROFORM'!$A$5:$AD$750,MATCH(P$2,'TD SOP+PROFORM'!$B$2:$AD$2,0)+1,0),0)</f>
        <v>0</v>
      </c>
      <c r="Q486" s="26" t="str">
        <f t="shared" si="111"/>
        <v/>
      </c>
      <c r="R486" s="25">
        <f>IFERROR(VLOOKUP($A486,'TD SOP+PROFORM'!$A$5:$AD$750,MATCH(R$4,'TD SOP+PROFORM'!$B$2:$AD$2,0)+1,0),0)+IFERROR(VLOOKUP($A486,'TD SOP+PROFORM'!$A$5:$AD$750,MATCH(R$2,'TD SOP+PROFORM'!$B$2:$AD$2,0)+1,0),0)</f>
        <v>0</v>
      </c>
      <c r="S486" s="25">
        <f>IFERROR(VLOOKUP($A486,'TD SOP+PROFORM'!$A$5:$AD$750,MATCH(S$4,'TD SOP+PROFORM'!$B$2:$AD$2,0)+1,0),0)+IFERROR(VLOOKUP($A486,'TD SOP+PROFORM'!$A$5:$AD$750,MATCH(S$2,'TD SOP+PROFORM'!$B$2:$AD$2,0)+1,0),0)</f>
        <v>0</v>
      </c>
      <c r="T486" s="26" t="str">
        <f t="shared" si="112"/>
        <v/>
      </c>
      <c r="U486" s="25">
        <f>IFERROR(VLOOKUP($A486,'TD SOP+PROFORM'!$A$5:$AD$750,MATCH(U$4,'TD SOP+PROFORM'!$B$2:$AD$2,0)+1,0),0)+IFERROR(VLOOKUP($A486,'TD SOP+PROFORM'!$A$5:$AD$750,MATCH(U$2,'TD SOP+PROFORM'!$B$2:$AD$2,0)+1,0),0)</f>
        <v>0</v>
      </c>
      <c r="V486" s="25">
        <f>IFERROR(VLOOKUP($A486,'TD SOP+PROFORM'!$A$5:$AD$750,MATCH(V$4,'TD SOP+PROFORM'!$B$2:$AD$2,0)+1,0),0)+IFERROR(VLOOKUP($A486,'TD SOP+PROFORM'!$A$5:$AD$750,MATCH(V$2,'TD SOP+PROFORM'!$B$2:$AD$2,0)+1,0),0)</f>
        <v>0</v>
      </c>
      <c r="W486" s="26" t="str">
        <f t="shared" si="113"/>
        <v/>
      </c>
      <c r="X486" s="25">
        <f>IFERROR(VLOOKUP($A486,'TD SOP+PROFORM'!$A$5:$AD$750,MATCH(X$4,'TD SOP+PROFORM'!$B$2:$AD$2,0)+1,0),0)+IFERROR(VLOOKUP($A486,'TD SOP+PROFORM'!$A$5:$AD$750,MATCH(X$2,'TD SOP+PROFORM'!$B$2:$AD$2,0)+1,0),0)</f>
        <v>0</v>
      </c>
      <c r="Y486" s="25">
        <f>IFERROR(VLOOKUP($A486,'TD SOP+PROFORM'!$A$5:$AD$750,MATCH(Y$4,'TD SOP+PROFORM'!$B$2:$AD$2,0)+1,0),0)+IFERROR(VLOOKUP($A486,'TD SOP+PROFORM'!$A$5:$AD$750,MATCH(Y$2,'TD SOP+PROFORM'!$B$2:$AD$2,0)+1,0),0)</f>
        <v>0</v>
      </c>
      <c r="Z486" s="26" t="str">
        <f t="shared" si="114"/>
        <v/>
      </c>
      <c r="AA486" s="25">
        <f>IFERROR(VLOOKUP($A486,'TD SOP+PROFORM'!$A$5:$AD$750,MATCH(AA$4,'TD SOP+PROFORM'!$B$2:$AD$2,0)+1,0),0)+IFERROR(VLOOKUP($A486,'TD SOP+PROFORM'!$A$5:$AD$750,MATCH(AA$2,'TD SOP+PROFORM'!$B$2:$AD$2,0)+1,0),0)</f>
        <v>0</v>
      </c>
      <c r="AB486" s="25">
        <f>IFERROR(VLOOKUP($A486,'TD SOP+PROFORM'!$A$5:$AD$750,MATCH(AB$4,'TD SOP+PROFORM'!$B$2:$AD$2,0)+1,0),0)+IFERROR(VLOOKUP($A486,'TD SOP+PROFORM'!$A$5:$AD$750,MATCH(AB$2,'TD SOP+PROFORM'!$B$2:$AD$2,0)+1,0),0)</f>
        <v>0</v>
      </c>
      <c r="AC486" s="26" t="str">
        <f t="shared" si="115"/>
        <v/>
      </c>
      <c r="AD486" s="25">
        <f>IFERROR(VLOOKUP($A486,'TD SOP+PROFORM'!$A$5:$AD$750,MATCH(AD$4,'TD SOP+PROFORM'!$B$2:$AD$2,0)+1,0),0)+IFERROR(VLOOKUP($A486,'TD SOP+PROFORM'!$A$5:$AD$750,MATCH(AD$2,'TD SOP+PROFORM'!$B$2:$AD$2,0)+1,0),0)</f>
        <v>0</v>
      </c>
      <c r="AE486" s="25">
        <f>IFERROR(VLOOKUP($A486,'TD SOP+PROFORM'!$A$5:$AD$750,MATCH(AE$4,'TD SOP+PROFORM'!$B$2:$AD$2,0)+1,0),0)+IFERROR(VLOOKUP($A486,'TD SOP+PROFORM'!$A$5:$AD$750,MATCH(AE$2,'TD SOP+PROFORM'!$B$2:$AD$2,0)+1,0),0)</f>
        <v>0</v>
      </c>
      <c r="AF486" s="26" t="str">
        <f t="shared" si="116"/>
        <v/>
      </c>
      <c r="AG486" s="25">
        <f>IFERROR(VLOOKUP($A486,'TD SOP+PROFORM'!$A$5:$AD$750,MATCH(AG$4,'TD SOP+PROFORM'!$B$2:$AD$2,0)+1,0),0)+IFERROR(VLOOKUP($A486,'TD SOP+PROFORM'!$A$5:$AD$750,MATCH(AG$2,'TD SOP+PROFORM'!$B$2:$AD$2,0)+1,0),0)</f>
        <v>0</v>
      </c>
      <c r="AH486" s="25">
        <f>IFERROR(VLOOKUP($A486,'TD SOP+PROFORM'!$A$5:$AD$750,MATCH(AH$4,'TD SOP+PROFORM'!$B$2:$AD$2,0)+1,0),0)+IFERROR(VLOOKUP($A486,'TD SOP+PROFORM'!$A$5:$AD$750,MATCH(AH$2,'TD SOP+PROFORM'!$B$2:$AD$2,0)+1,0),0)</f>
        <v>0</v>
      </c>
      <c r="AI486" s="26" t="str">
        <f t="shared" si="117"/>
        <v/>
      </c>
      <c r="AJ486" s="25">
        <f>IFERROR(VLOOKUP($A486,'TD SOP+PROFORM'!$A$5:$AD$750,MATCH(AJ$4,'TD SOP+PROFORM'!$B$2:$AD$2,0)+1,0),0)+IFERROR(VLOOKUP($A486,'TD SOP+PROFORM'!$A$5:$AD$750,MATCH(AJ$2,'TD SOP+PROFORM'!$B$2:$AD$2,0)+1,0),0)</f>
        <v>0</v>
      </c>
      <c r="AK486" s="25">
        <f>IFERROR(VLOOKUP($A486,'TD SOP+PROFORM'!$A$5:$AD$750,MATCH(AK$4,'TD SOP+PROFORM'!$B$2:$AD$2,0)+1,0),0)+IFERROR(VLOOKUP($A486,'TD SOP+PROFORM'!$A$5:$AD$750,MATCH(AK$2,'TD SOP+PROFORM'!$B$2:$AD$2,0)+1,0),0)</f>
        <v>0</v>
      </c>
      <c r="AL486" s="26" t="str">
        <f t="shared" si="118"/>
        <v/>
      </c>
      <c r="AM486" s="25">
        <f t="shared" si="120"/>
        <v>0</v>
      </c>
      <c r="AN486" s="25">
        <f t="shared" si="120"/>
        <v>0</v>
      </c>
      <c r="AO486" s="26" t="str">
        <f t="shared" si="119"/>
        <v/>
      </c>
    </row>
    <row r="487" spans="1:41" x14ac:dyDescent="0.35">
      <c r="A487" s="24">
        <f>IF(AND('TD SOP+PROFORM'!A484&lt;&gt;"",'TD SOP+PROFORM'!A484&lt;&gt;"TOTAL"),'TD SOP+PROFORM'!A484,0)</f>
        <v>0</v>
      </c>
      <c r="C487" s="25" t="str">
        <f>IFERROR(VLOOKUP($A487,'TD SOP+PROFORM'!$A$5:$AD$750,MATCH(C$4,'TD SOP+PROFORM'!$B$2:$AT$2,0)+1,0),"")</f>
        <v/>
      </c>
      <c r="D487" s="25" t="str">
        <f>IFERROR(VLOOKUP($A487,'TD SOP+PROFORM'!$A$5:$AD$750,MATCH(D$4,'TD SOP+PROFORM'!$B$2:$AT$2,0)+1,0),"")</f>
        <v/>
      </c>
      <c r="E487" s="26" t="str">
        <f t="shared" si="107"/>
        <v/>
      </c>
      <c r="F487" s="25" t="str">
        <f>IFERROR(VLOOKUP($A487,'TD SOP+PROFORM'!$A$5:$AD$750,MATCH(F$4,'TD SOP+PROFORM'!$B$2:$AT$2,0)+1,0),"")</f>
        <v/>
      </c>
      <c r="G487" s="25" t="str">
        <f>IFERROR(VLOOKUP($A487,'TD SOP+PROFORM'!$A$5:$AD$750,MATCH(G$4,'TD SOP+PROFORM'!$B$2:$AT$2,0)+1,0),"")</f>
        <v/>
      </c>
      <c r="H487" s="26" t="str">
        <f t="shared" si="108"/>
        <v/>
      </c>
      <c r="I487" s="25" t="str">
        <f>IFERROR(VLOOKUP($A487,'TD SOP+PROFORM'!$A$5:$AD$750,MATCH(I$4,'TD SOP+PROFORM'!$B$2:$AT$2,0)+1,0),"")</f>
        <v/>
      </c>
      <c r="J487" s="25" t="str">
        <f>IFERROR(VLOOKUP($A487,'TD SOP+PROFORM'!$A$5:$AD$750,MATCH(J$4,'TD SOP+PROFORM'!$B$2:$AT$2,0)+1,0),"")</f>
        <v/>
      </c>
      <c r="K487" s="26" t="str">
        <f t="shared" si="109"/>
        <v/>
      </c>
      <c r="L487" s="25" t="str">
        <f>IFERROR(VLOOKUP($A487,'TD SOP+PROFORM'!$A$5:$AD$750,MATCH(L$4,'TD SOP+PROFORM'!$B$2:$AT$2,0)+1,0),"")</f>
        <v/>
      </c>
      <c r="M487" s="25" t="str">
        <f>IFERROR(VLOOKUP($A487,'TD SOP+PROFORM'!$A$5:$AD$750,MATCH(M$4,'TD SOP+PROFORM'!$B$2:$AT$2,0)+1,0),"")</f>
        <v/>
      </c>
      <c r="N487" s="26" t="str">
        <f t="shared" si="110"/>
        <v/>
      </c>
      <c r="O487" s="25">
        <f>IFERROR(VLOOKUP($A487,'TD SOP+PROFORM'!$A$5:$AD$750,MATCH(O$4,'TD SOP+PROFORM'!$B$2:$AD$2,0)+1,0),0)+IFERROR(VLOOKUP($A487,'TD SOP+PROFORM'!$A$5:$AD$750,MATCH(O$2,'TD SOP+PROFORM'!$B$2:$AD$2,0)+1,0),0)</f>
        <v>0</v>
      </c>
      <c r="P487" s="25">
        <f>IFERROR(VLOOKUP($A487,'TD SOP+PROFORM'!$A$5:$AD$750,MATCH(P$4,'TD SOP+PROFORM'!$B$2:$AD$2,0)+1,0),0)+IFERROR(VLOOKUP($A487,'TD SOP+PROFORM'!$A$5:$AD$750,MATCH(P$2,'TD SOP+PROFORM'!$B$2:$AD$2,0)+1,0),0)</f>
        <v>0</v>
      </c>
      <c r="Q487" s="26" t="str">
        <f t="shared" si="111"/>
        <v/>
      </c>
      <c r="R487" s="25">
        <f>IFERROR(VLOOKUP($A487,'TD SOP+PROFORM'!$A$5:$AD$750,MATCH(R$4,'TD SOP+PROFORM'!$B$2:$AD$2,0)+1,0),0)+IFERROR(VLOOKUP($A487,'TD SOP+PROFORM'!$A$5:$AD$750,MATCH(R$2,'TD SOP+PROFORM'!$B$2:$AD$2,0)+1,0),0)</f>
        <v>0</v>
      </c>
      <c r="S487" s="25">
        <f>IFERROR(VLOOKUP($A487,'TD SOP+PROFORM'!$A$5:$AD$750,MATCH(S$4,'TD SOP+PROFORM'!$B$2:$AD$2,0)+1,0),0)+IFERROR(VLOOKUP($A487,'TD SOP+PROFORM'!$A$5:$AD$750,MATCH(S$2,'TD SOP+PROFORM'!$B$2:$AD$2,0)+1,0),0)</f>
        <v>0</v>
      </c>
      <c r="T487" s="26" t="str">
        <f t="shared" si="112"/>
        <v/>
      </c>
      <c r="U487" s="25">
        <f>IFERROR(VLOOKUP($A487,'TD SOP+PROFORM'!$A$5:$AD$750,MATCH(U$4,'TD SOP+PROFORM'!$B$2:$AD$2,0)+1,0),0)+IFERROR(VLOOKUP($A487,'TD SOP+PROFORM'!$A$5:$AD$750,MATCH(U$2,'TD SOP+PROFORM'!$B$2:$AD$2,0)+1,0),0)</f>
        <v>0</v>
      </c>
      <c r="V487" s="25">
        <f>IFERROR(VLOOKUP($A487,'TD SOP+PROFORM'!$A$5:$AD$750,MATCH(V$4,'TD SOP+PROFORM'!$B$2:$AD$2,0)+1,0),0)+IFERROR(VLOOKUP($A487,'TD SOP+PROFORM'!$A$5:$AD$750,MATCH(V$2,'TD SOP+PROFORM'!$B$2:$AD$2,0)+1,0),0)</f>
        <v>0</v>
      </c>
      <c r="W487" s="26" t="str">
        <f t="shared" si="113"/>
        <v/>
      </c>
      <c r="X487" s="25">
        <f>IFERROR(VLOOKUP($A487,'TD SOP+PROFORM'!$A$5:$AD$750,MATCH(X$4,'TD SOP+PROFORM'!$B$2:$AD$2,0)+1,0),0)+IFERROR(VLOOKUP($A487,'TD SOP+PROFORM'!$A$5:$AD$750,MATCH(X$2,'TD SOP+PROFORM'!$B$2:$AD$2,0)+1,0),0)</f>
        <v>0</v>
      </c>
      <c r="Y487" s="25">
        <f>IFERROR(VLOOKUP($A487,'TD SOP+PROFORM'!$A$5:$AD$750,MATCH(Y$4,'TD SOP+PROFORM'!$B$2:$AD$2,0)+1,0),0)+IFERROR(VLOOKUP($A487,'TD SOP+PROFORM'!$A$5:$AD$750,MATCH(Y$2,'TD SOP+PROFORM'!$B$2:$AD$2,0)+1,0),0)</f>
        <v>0</v>
      </c>
      <c r="Z487" s="26" t="str">
        <f t="shared" si="114"/>
        <v/>
      </c>
      <c r="AA487" s="25">
        <f>IFERROR(VLOOKUP($A487,'TD SOP+PROFORM'!$A$5:$AD$750,MATCH(AA$4,'TD SOP+PROFORM'!$B$2:$AD$2,0)+1,0),0)+IFERROR(VLOOKUP($A487,'TD SOP+PROFORM'!$A$5:$AD$750,MATCH(AA$2,'TD SOP+PROFORM'!$B$2:$AD$2,0)+1,0),0)</f>
        <v>0</v>
      </c>
      <c r="AB487" s="25">
        <f>IFERROR(VLOOKUP($A487,'TD SOP+PROFORM'!$A$5:$AD$750,MATCH(AB$4,'TD SOP+PROFORM'!$B$2:$AD$2,0)+1,0),0)+IFERROR(VLOOKUP($A487,'TD SOP+PROFORM'!$A$5:$AD$750,MATCH(AB$2,'TD SOP+PROFORM'!$B$2:$AD$2,0)+1,0),0)</f>
        <v>0</v>
      </c>
      <c r="AC487" s="26" t="str">
        <f t="shared" si="115"/>
        <v/>
      </c>
      <c r="AD487" s="25">
        <f>IFERROR(VLOOKUP($A487,'TD SOP+PROFORM'!$A$5:$AD$750,MATCH(AD$4,'TD SOP+PROFORM'!$B$2:$AD$2,0)+1,0),0)+IFERROR(VLOOKUP($A487,'TD SOP+PROFORM'!$A$5:$AD$750,MATCH(AD$2,'TD SOP+PROFORM'!$B$2:$AD$2,0)+1,0),0)</f>
        <v>0</v>
      </c>
      <c r="AE487" s="25">
        <f>IFERROR(VLOOKUP($A487,'TD SOP+PROFORM'!$A$5:$AD$750,MATCH(AE$4,'TD SOP+PROFORM'!$B$2:$AD$2,0)+1,0),0)+IFERROR(VLOOKUP($A487,'TD SOP+PROFORM'!$A$5:$AD$750,MATCH(AE$2,'TD SOP+PROFORM'!$B$2:$AD$2,0)+1,0),0)</f>
        <v>0</v>
      </c>
      <c r="AF487" s="26" t="str">
        <f t="shared" si="116"/>
        <v/>
      </c>
      <c r="AG487" s="25">
        <f>IFERROR(VLOOKUP($A487,'TD SOP+PROFORM'!$A$5:$AD$750,MATCH(AG$4,'TD SOP+PROFORM'!$B$2:$AD$2,0)+1,0),0)+IFERROR(VLOOKUP($A487,'TD SOP+PROFORM'!$A$5:$AD$750,MATCH(AG$2,'TD SOP+PROFORM'!$B$2:$AD$2,0)+1,0),0)</f>
        <v>0</v>
      </c>
      <c r="AH487" s="25">
        <f>IFERROR(VLOOKUP($A487,'TD SOP+PROFORM'!$A$5:$AD$750,MATCH(AH$4,'TD SOP+PROFORM'!$B$2:$AD$2,0)+1,0),0)+IFERROR(VLOOKUP($A487,'TD SOP+PROFORM'!$A$5:$AD$750,MATCH(AH$2,'TD SOP+PROFORM'!$B$2:$AD$2,0)+1,0),0)</f>
        <v>0</v>
      </c>
      <c r="AI487" s="26" t="str">
        <f t="shared" si="117"/>
        <v/>
      </c>
      <c r="AJ487" s="25">
        <f>IFERROR(VLOOKUP($A487,'TD SOP+PROFORM'!$A$5:$AD$750,MATCH(AJ$4,'TD SOP+PROFORM'!$B$2:$AD$2,0)+1,0),0)+IFERROR(VLOOKUP($A487,'TD SOP+PROFORM'!$A$5:$AD$750,MATCH(AJ$2,'TD SOP+PROFORM'!$B$2:$AD$2,0)+1,0),0)</f>
        <v>0</v>
      </c>
      <c r="AK487" s="25">
        <f>IFERROR(VLOOKUP($A487,'TD SOP+PROFORM'!$A$5:$AD$750,MATCH(AK$4,'TD SOP+PROFORM'!$B$2:$AD$2,0)+1,0),0)+IFERROR(VLOOKUP($A487,'TD SOP+PROFORM'!$A$5:$AD$750,MATCH(AK$2,'TD SOP+PROFORM'!$B$2:$AD$2,0)+1,0),0)</f>
        <v>0</v>
      </c>
      <c r="AL487" s="26" t="str">
        <f t="shared" si="118"/>
        <v/>
      </c>
      <c r="AM487" s="25">
        <f t="shared" si="120"/>
        <v>0</v>
      </c>
      <c r="AN487" s="25">
        <f t="shared" si="120"/>
        <v>0</v>
      </c>
      <c r="AO487" s="26" t="str">
        <f t="shared" si="119"/>
        <v/>
      </c>
    </row>
    <row r="488" spans="1:41" x14ac:dyDescent="0.35">
      <c r="A488" s="24">
        <f>IF(AND('TD SOP+PROFORM'!A485&lt;&gt;"",'TD SOP+PROFORM'!A485&lt;&gt;"TOTAL"),'TD SOP+PROFORM'!A485,0)</f>
        <v>0</v>
      </c>
      <c r="C488" s="25" t="str">
        <f>IFERROR(VLOOKUP($A488,'TD SOP+PROFORM'!$A$5:$AD$750,MATCH(C$4,'TD SOP+PROFORM'!$B$2:$AT$2,0)+1,0),"")</f>
        <v/>
      </c>
      <c r="D488" s="25" t="str">
        <f>IFERROR(VLOOKUP($A488,'TD SOP+PROFORM'!$A$5:$AD$750,MATCH(D$4,'TD SOP+PROFORM'!$B$2:$AT$2,0)+1,0),"")</f>
        <v/>
      </c>
      <c r="E488" s="26" t="str">
        <f t="shared" si="107"/>
        <v/>
      </c>
      <c r="F488" s="25" t="str">
        <f>IFERROR(VLOOKUP($A488,'TD SOP+PROFORM'!$A$5:$AD$750,MATCH(F$4,'TD SOP+PROFORM'!$B$2:$AT$2,0)+1,0),"")</f>
        <v/>
      </c>
      <c r="G488" s="25" t="str">
        <f>IFERROR(VLOOKUP($A488,'TD SOP+PROFORM'!$A$5:$AD$750,MATCH(G$4,'TD SOP+PROFORM'!$B$2:$AT$2,0)+1,0),"")</f>
        <v/>
      </c>
      <c r="H488" s="26" t="str">
        <f t="shared" si="108"/>
        <v/>
      </c>
      <c r="I488" s="25" t="str">
        <f>IFERROR(VLOOKUP($A488,'TD SOP+PROFORM'!$A$5:$AD$750,MATCH(I$4,'TD SOP+PROFORM'!$B$2:$AT$2,0)+1,0),"")</f>
        <v/>
      </c>
      <c r="J488" s="25" t="str">
        <f>IFERROR(VLOOKUP($A488,'TD SOP+PROFORM'!$A$5:$AD$750,MATCH(J$4,'TD SOP+PROFORM'!$B$2:$AT$2,0)+1,0),"")</f>
        <v/>
      </c>
      <c r="K488" s="26" t="str">
        <f t="shared" si="109"/>
        <v/>
      </c>
      <c r="L488" s="25" t="str">
        <f>IFERROR(VLOOKUP($A488,'TD SOP+PROFORM'!$A$5:$AD$750,MATCH(L$4,'TD SOP+PROFORM'!$B$2:$AT$2,0)+1,0),"")</f>
        <v/>
      </c>
      <c r="M488" s="25" t="str">
        <f>IFERROR(VLOOKUP($A488,'TD SOP+PROFORM'!$A$5:$AD$750,MATCH(M$4,'TD SOP+PROFORM'!$B$2:$AT$2,0)+1,0),"")</f>
        <v/>
      </c>
      <c r="N488" s="26" t="str">
        <f t="shared" si="110"/>
        <v/>
      </c>
      <c r="O488" s="25">
        <f>IFERROR(VLOOKUP($A488,'TD SOP+PROFORM'!$A$5:$AD$750,MATCH(O$4,'TD SOP+PROFORM'!$B$2:$AD$2,0)+1,0),0)+IFERROR(VLOOKUP($A488,'TD SOP+PROFORM'!$A$5:$AD$750,MATCH(O$2,'TD SOP+PROFORM'!$B$2:$AD$2,0)+1,0),0)</f>
        <v>0</v>
      </c>
      <c r="P488" s="25">
        <f>IFERROR(VLOOKUP($A488,'TD SOP+PROFORM'!$A$5:$AD$750,MATCH(P$4,'TD SOP+PROFORM'!$B$2:$AD$2,0)+1,0),0)+IFERROR(VLOOKUP($A488,'TD SOP+PROFORM'!$A$5:$AD$750,MATCH(P$2,'TD SOP+PROFORM'!$B$2:$AD$2,0)+1,0),0)</f>
        <v>0</v>
      </c>
      <c r="Q488" s="26" t="str">
        <f t="shared" si="111"/>
        <v/>
      </c>
      <c r="R488" s="25">
        <f>IFERROR(VLOOKUP($A488,'TD SOP+PROFORM'!$A$5:$AD$750,MATCH(R$4,'TD SOP+PROFORM'!$B$2:$AD$2,0)+1,0),0)+IFERROR(VLOOKUP($A488,'TD SOP+PROFORM'!$A$5:$AD$750,MATCH(R$2,'TD SOP+PROFORM'!$B$2:$AD$2,0)+1,0),0)</f>
        <v>0</v>
      </c>
      <c r="S488" s="25">
        <f>IFERROR(VLOOKUP($A488,'TD SOP+PROFORM'!$A$5:$AD$750,MATCH(S$4,'TD SOP+PROFORM'!$B$2:$AD$2,0)+1,0),0)+IFERROR(VLOOKUP($A488,'TD SOP+PROFORM'!$A$5:$AD$750,MATCH(S$2,'TD SOP+PROFORM'!$B$2:$AD$2,0)+1,0),0)</f>
        <v>0</v>
      </c>
      <c r="T488" s="26" t="str">
        <f t="shared" si="112"/>
        <v/>
      </c>
      <c r="U488" s="25">
        <f>IFERROR(VLOOKUP($A488,'TD SOP+PROFORM'!$A$5:$AD$750,MATCH(U$4,'TD SOP+PROFORM'!$B$2:$AD$2,0)+1,0),0)+IFERROR(VLOOKUP($A488,'TD SOP+PROFORM'!$A$5:$AD$750,MATCH(U$2,'TD SOP+PROFORM'!$B$2:$AD$2,0)+1,0),0)</f>
        <v>0</v>
      </c>
      <c r="V488" s="25">
        <f>IFERROR(VLOOKUP($A488,'TD SOP+PROFORM'!$A$5:$AD$750,MATCH(V$4,'TD SOP+PROFORM'!$B$2:$AD$2,0)+1,0),0)+IFERROR(VLOOKUP($A488,'TD SOP+PROFORM'!$A$5:$AD$750,MATCH(V$2,'TD SOP+PROFORM'!$B$2:$AD$2,0)+1,0),0)</f>
        <v>0</v>
      </c>
      <c r="W488" s="26" t="str">
        <f t="shared" si="113"/>
        <v/>
      </c>
      <c r="X488" s="25">
        <f>IFERROR(VLOOKUP($A488,'TD SOP+PROFORM'!$A$5:$AD$750,MATCH(X$4,'TD SOP+PROFORM'!$B$2:$AD$2,0)+1,0),0)+IFERROR(VLOOKUP($A488,'TD SOP+PROFORM'!$A$5:$AD$750,MATCH(X$2,'TD SOP+PROFORM'!$B$2:$AD$2,0)+1,0),0)</f>
        <v>0</v>
      </c>
      <c r="Y488" s="25">
        <f>IFERROR(VLOOKUP($A488,'TD SOP+PROFORM'!$A$5:$AD$750,MATCH(Y$4,'TD SOP+PROFORM'!$B$2:$AD$2,0)+1,0),0)+IFERROR(VLOOKUP($A488,'TD SOP+PROFORM'!$A$5:$AD$750,MATCH(Y$2,'TD SOP+PROFORM'!$B$2:$AD$2,0)+1,0),0)</f>
        <v>0</v>
      </c>
      <c r="Z488" s="26" t="str">
        <f t="shared" si="114"/>
        <v/>
      </c>
      <c r="AA488" s="25">
        <f>IFERROR(VLOOKUP($A488,'TD SOP+PROFORM'!$A$5:$AD$750,MATCH(AA$4,'TD SOP+PROFORM'!$B$2:$AD$2,0)+1,0),0)+IFERROR(VLOOKUP($A488,'TD SOP+PROFORM'!$A$5:$AD$750,MATCH(AA$2,'TD SOP+PROFORM'!$B$2:$AD$2,0)+1,0),0)</f>
        <v>0</v>
      </c>
      <c r="AB488" s="25">
        <f>IFERROR(VLOOKUP($A488,'TD SOP+PROFORM'!$A$5:$AD$750,MATCH(AB$4,'TD SOP+PROFORM'!$B$2:$AD$2,0)+1,0),0)+IFERROR(VLOOKUP($A488,'TD SOP+PROFORM'!$A$5:$AD$750,MATCH(AB$2,'TD SOP+PROFORM'!$B$2:$AD$2,0)+1,0),0)</f>
        <v>0</v>
      </c>
      <c r="AC488" s="26" t="str">
        <f t="shared" si="115"/>
        <v/>
      </c>
      <c r="AD488" s="25">
        <f>IFERROR(VLOOKUP($A488,'TD SOP+PROFORM'!$A$5:$AD$750,MATCH(AD$4,'TD SOP+PROFORM'!$B$2:$AD$2,0)+1,0),0)+IFERROR(VLOOKUP($A488,'TD SOP+PROFORM'!$A$5:$AD$750,MATCH(AD$2,'TD SOP+PROFORM'!$B$2:$AD$2,0)+1,0),0)</f>
        <v>0</v>
      </c>
      <c r="AE488" s="25">
        <f>IFERROR(VLOOKUP($A488,'TD SOP+PROFORM'!$A$5:$AD$750,MATCH(AE$4,'TD SOP+PROFORM'!$B$2:$AD$2,0)+1,0),0)+IFERROR(VLOOKUP($A488,'TD SOP+PROFORM'!$A$5:$AD$750,MATCH(AE$2,'TD SOP+PROFORM'!$B$2:$AD$2,0)+1,0),0)</f>
        <v>0</v>
      </c>
      <c r="AF488" s="26" t="str">
        <f t="shared" si="116"/>
        <v/>
      </c>
      <c r="AG488" s="25">
        <f>IFERROR(VLOOKUP($A488,'TD SOP+PROFORM'!$A$5:$AD$750,MATCH(AG$4,'TD SOP+PROFORM'!$B$2:$AD$2,0)+1,0),0)+IFERROR(VLOOKUP($A488,'TD SOP+PROFORM'!$A$5:$AD$750,MATCH(AG$2,'TD SOP+PROFORM'!$B$2:$AD$2,0)+1,0),0)</f>
        <v>0</v>
      </c>
      <c r="AH488" s="25">
        <f>IFERROR(VLOOKUP($A488,'TD SOP+PROFORM'!$A$5:$AD$750,MATCH(AH$4,'TD SOP+PROFORM'!$B$2:$AD$2,0)+1,0),0)+IFERROR(VLOOKUP($A488,'TD SOP+PROFORM'!$A$5:$AD$750,MATCH(AH$2,'TD SOP+PROFORM'!$B$2:$AD$2,0)+1,0),0)</f>
        <v>0</v>
      </c>
      <c r="AI488" s="26" t="str">
        <f t="shared" si="117"/>
        <v/>
      </c>
      <c r="AJ488" s="25">
        <f>IFERROR(VLOOKUP($A488,'TD SOP+PROFORM'!$A$5:$AD$750,MATCH(AJ$4,'TD SOP+PROFORM'!$B$2:$AD$2,0)+1,0),0)+IFERROR(VLOOKUP($A488,'TD SOP+PROFORM'!$A$5:$AD$750,MATCH(AJ$2,'TD SOP+PROFORM'!$B$2:$AD$2,0)+1,0),0)</f>
        <v>0</v>
      </c>
      <c r="AK488" s="25">
        <f>IFERROR(VLOOKUP($A488,'TD SOP+PROFORM'!$A$5:$AD$750,MATCH(AK$4,'TD SOP+PROFORM'!$B$2:$AD$2,0)+1,0),0)+IFERROR(VLOOKUP($A488,'TD SOP+PROFORM'!$A$5:$AD$750,MATCH(AK$2,'TD SOP+PROFORM'!$B$2:$AD$2,0)+1,0),0)</f>
        <v>0</v>
      </c>
      <c r="AL488" s="26" t="str">
        <f t="shared" si="118"/>
        <v/>
      </c>
      <c r="AM488" s="25">
        <f t="shared" si="120"/>
        <v>0</v>
      </c>
      <c r="AN488" s="25">
        <f t="shared" si="120"/>
        <v>0</v>
      </c>
      <c r="AO488" s="26" t="str">
        <f t="shared" si="119"/>
        <v/>
      </c>
    </row>
    <row r="489" spans="1:41" x14ac:dyDescent="0.35">
      <c r="A489" s="24">
        <f>IF(AND('TD SOP+PROFORM'!A486&lt;&gt;"",'TD SOP+PROFORM'!A486&lt;&gt;"TOTAL"),'TD SOP+PROFORM'!A486,0)</f>
        <v>0</v>
      </c>
      <c r="C489" s="25" t="str">
        <f>IFERROR(VLOOKUP($A489,'TD SOP+PROFORM'!$A$5:$AD$750,MATCH(C$4,'TD SOP+PROFORM'!$B$2:$AT$2,0)+1,0),"")</f>
        <v/>
      </c>
      <c r="D489" s="25" t="str">
        <f>IFERROR(VLOOKUP($A489,'TD SOP+PROFORM'!$A$5:$AD$750,MATCH(D$4,'TD SOP+PROFORM'!$B$2:$AT$2,0)+1,0),"")</f>
        <v/>
      </c>
      <c r="E489" s="26" t="str">
        <f t="shared" si="107"/>
        <v/>
      </c>
      <c r="F489" s="25" t="str">
        <f>IFERROR(VLOOKUP($A489,'TD SOP+PROFORM'!$A$5:$AD$750,MATCH(F$4,'TD SOP+PROFORM'!$B$2:$AT$2,0)+1,0),"")</f>
        <v/>
      </c>
      <c r="G489" s="25" t="str">
        <f>IFERROR(VLOOKUP($A489,'TD SOP+PROFORM'!$A$5:$AD$750,MATCH(G$4,'TD SOP+PROFORM'!$B$2:$AT$2,0)+1,0),"")</f>
        <v/>
      </c>
      <c r="H489" s="26" t="str">
        <f t="shared" si="108"/>
        <v/>
      </c>
      <c r="I489" s="25" t="str">
        <f>IFERROR(VLOOKUP($A489,'TD SOP+PROFORM'!$A$5:$AD$750,MATCH(I$4,'TD SOP+PROFORM'!$B$2:$AT$2,0)+1,0),"")</f>
        <v/>
      </c>
      <c r="J489" s="25" t="str">
        <f>IFERROR(VLOOKUP($A489,'TD SOP+PROFORM'!$A$5:$AD$750,MATCH(J$4,'TD SOP+PROFORM'!$B$2:$AT$2,0)+1,0),"")</f>
        <v/>
      </c>
      <c r="K489" s="26" t="str">
        <f t="shared" si="109"/>
        <v/>
      </c>
      <c r="L489" s="25" t="str">
        <f>IFERROR(VLOOKUP($A489,'TD SOP+PROFORM'!$A$5:$AD$750,MATCH(L$4,'TD SOP+PROFORM'!$B$2:$AT$2,0)+1,0),"")</f>
        <v/>
      </c>
      <c r="M489" s="25" t="str">
        <f>IFERROR(VLOOKUP($A489,'TD SOP+PROFORM'!$A$5:$AD$750,MATCH(M$4,'TD SOP+PROFORM'!$B$2:$AT$2,0)+1,0),"")</f>
        <v/>
      </c>
      <c r="N489" s="26" t="str">
        <f t="shared" si="110"/>
        <v/>
      </c>
      <c r="O489" s="25">
        <f>IFERROR(VLOOKUP($A489,'TD SOP+PROFORM'!$A$5:$AD$750,MATCH(O$4,'TD SOP+PROFORM'!$B$2:$AD$2,0)+1,0),0)+IFERROR(VLOOKUP($A489,'TD SOP+PROFORM'!$A$5:$AD$750,MATCH(O$2,'TD SOP+PROFORM'!$B$2:$AD$2,0)+1,0),0)</f>
        <v>0</v>
      </c>
      <c r="P489" s="25">
        <f>IFERROR(VLOOKUP($A489,'TD SOP+PROFORM'!$A$5:$AD$750,MATCH(P$4,'TD SOP+PROFORM'!$B$2:$AD$2,0)+1,0),0)+IFERROR(VLOOKUP($A489,'TD SOP+PROFORM'!$A$5:$AD$750,MATCH(P$2,'TD SOP+PROFORM'!$B$2:$AD$2,0)+1,0),0)</f>
        <v>0</v>
      </c>
      <c r="Q489" s="26" t="str">
        <f t="shared" si="111"/>
        <v/>
      </c>
      <c r="R489" s="25">
        <f>IFERROR(VLOOKUP($A489,'TD SOP+PROFORM'!$A$5:$AD$750,MATCH(R$4,'TD SOP+PROFORM'!$B$2:$AD$2,0)+1,0),0)+IFERROR(VLOOKUP($A489,'TD SOP+PROFORM'!$A$5:$AD$750,MATCH(R$2,'TD SOP+PROFORM'!$B$2:$AD$2,0)+1,0),0)</f>
        <v>0</v>
      </c>
      <c r="S489" s="25">
        <f>IFERROR(VLOOKUP($A489,'TD SOP+PROFORM'!$A$5:$AD$750,MATCH(S$4,'TD SOP+PROFORM'!$B$2:$AD$2,0)+1,0),0)+IFERROR(VLOOKUP($A489,'TD SOP+PROFORM'!$A$5:$AD$750,MATCH(S$2,'TD SOP+PROFORM'!$B$2:$AD$2,0)+1,0),0)</f>
        <v>0</v>
      </c>
      <c r="T489" s="26" t="str">
        <f t="shared" si="112"/>
        <v/>
      </c>
      <c r="U489" s="25">
        <f>IFERROR(VLOOKUP($A489,'TD SOP+PROFORM'!$A$5:$AD$750,MATCH(U$4,'TD SOP+PROFORM'!$B$2:$AD$2,0)+1,0),0)+IFERROR(VLOOKUP($A489,'TD SOP+PROFORM'!$A$5:$AD$750,MATCH(U$2,'TD SOP+PROFORM'!$B$2:$AD$2,0)+1,0),0)</f>
        <v>0</v>
      </c>
      <c r="V489" s="25">
        <f>IFERROR(VLOOKUP($A489,'TD SOP+PROFORM'!$A$5:$AD$750,MATCH(V$4,'TD SOP+PROFORM'!$B$2:$AD$2,0)+1,0),0)+IFERROR(VLOOKUP($A489,'TD SOP+PROFORM'!$A$5:$AD$750,MATCH(V$2,'TD SOP+PROFORM'!$B$2:$AD$2,0)+1,0),0)</f>
        <v>0</v>
      </c>
      <c r="W489" s="26" t="str">
        <f t="shared" si="113"/>
        <v/>
      </c>
      <c r="X489" s="25">
        <f>IFERROR(VLOOKUP($A489,'TD SOP+PROFORM'!$A$5:$AD$750,MATCH(X$4,'TD SOP+PROFORM'!$B$2:$AD$2,0)+1,0),0)+IFERROR(VLOOKUP($A489,'TD SOP+PROFORM'!$A$5:$AD$750,MATCH(X$2,'TD SOP+PROFORM'!$B$2:$AD$2,0)+1,0),0)</f>
        <v>0</v>
      </c>
      <c r="Y489" s="25">
        <f>IFERROR(VLOOKUP($A489,'TD SOP+PROFORM'!$A$5:$AD$750,MATCH(Y$4,'TD SOP+PROFORM'!$B$2:$AD$2,0)+1,0),0)+IFERROR(VLOOKUP($A489,'TD SOP+PROFORM'!$A$5:$AD$750,MATCH(Y$2,'TD SOP+PROFORM'!$B$2:$AD$2,0)+1,0),0)</f>
        <v>0</v>
      </c>
      <c r="Z489" s="26" t="str">
        <f t="shared" si="114"/>
        <v/>
      </c>
      <c r="AA489" s="25">
        <f>IFERROR(VLOOKUP($A489,'TD SOP+PROFORM'!$A$5:$AD$750,MATCH(AA$4,'TD SOP+PROFORM'!$B$2:$AD$2,0)+1,0),0)+IFERROR(VLOOKUP($A489,'TD SOP+PROFORM'!$A$5:$AD$750,MATCH(AA$2,'TD SOP+PROFORM'!$B$2:$AD$2,0)+1,0),0)</f>
        <v>0</v>
      </c>
      <c r="AB489" s="25">
        <f>IFERROR(VLOOKUP($A489,'TD SOP+PROFORM'!$A$5:$AD$750,MATCH(AB$4,'TD SOP+PROFORM'!$B$2:$AD$2,0)+1,0),0)+IFERROR(VLOOKUP($A489,'TD SOP+PROFORM'!$A$5:$AD$750,MATCH(AB$2,'TD SOP+PROFORM'!$B$2:$AD$2,0)+1,0),0)</f>
        <v>0</v>
      </c>
      <c r="AC489" s="26" t="str">
        <f t="shared" si="115"/>
        <v/>
      </c>
      <c r="AD489" s="25">
        <f>IFERROR(VLOOKUP($A489,'TD SOP+PROFORM'!$A$5:$AD$750,MATCH(AD$4,'TD SOP+PROFORM'!$B$2:$AD$2,0)+1,0),0)+IFERROR(VLOOKUP($A489,'TD SOP+PROFORM'!$A$5:$AD$750,MATCH(AD$2,'TD SOP+PROFORM'!$B$2:$AD$2,0)+1,0),0)</f>
        <v>0</v>
      </c>
      <c r="AE489" s="25">
        <f>IFERROR(VLOOKUP($A489,'TD SOP+PROFORM'!$A$5:$AD$750,MATCH(AE$4,'TD SOP+PROFORM'!$B$2:$AD$2,0)+1,0),0)+IFERROR(VLOOKUP($A489,'TD SOP+PROFORM'!$A$5:$AD$750,MATCH(AE$2,'TD SOP+PROFORM'!$B$2:$AD$2,0)+1,0),0)</f>
        <v>0</v>
      </c>
      <c r="AF489" s="26" t="str">
        <f t="shared" si="116"/>
        <v/>
      </c>
      <c r="AG489" s="25">
        <f>IFERROR(VLOOKUP($A489,'TD SOP+PROFORM'!$A$5:$AD$750,MATCH(AG$4,'TD SOP+PROFORM'!$B$2:$AD$2,0)+1,0),0)+IFERROR(VLOOKUP($A489,'TD SOP+PROFORM'!$A$5:$AD$750,MATCH(AG$2,'TD SOP+PROFORM'!$B$2:$AD$2,0)+1,0),0)</f>
        <v>0</v>
      </c>
      <c r="AH489" s="25">
        <f>IFERROR(VLOOKUP($A489,'TD SOP+PROFORM'!$A$5:$AD$750,MATCH(AH$4,'TD SOP+PROFORM'!$B$2:$AD$2,0)+1,0),0)+IFERROR(VLOOKUP($A489,'TD SOP+PROFORM'!$A$5:$AD$750,MATCH(AH$2,'TD SOP+PROFORM'!$B$2:$AD$2,0)+1,0),0)</f>
        <v>0</v>
      </c>
      <c r="AI489" s="26" t="str">
        <f t="shared" si="117"/>
        <v/>
      </c>
      <c r="AJ489" s="25">
        <f>IFERROR(VLOOKUP($A489,'TD SOP+PROFORM'!$A$5:$AD$750,MATCH(AJ$4,'TD SOP+PROFORM'!$B$2:$AD$2,0)+1,0),0)+IFERROR(VLOOKUP($A489,'TD SOP+PROFORM'!$A$5:$AD$750,MATCH(AJ$2,'TD SOP+PROFORM'!$B$2:$AD$2,0)+1,0),0)</f>
        <v>0</v>
      </c>
      <c r="AK489" s="25">
        <f>IFERROR(VLOOKUP($A489,'TD SOP+PROFORM'!$A$5:$AD$750,MATCH(AK$4,'TD SOP+PROFORM'!$B$2:$AD$2,0)+1,0),0)+IFERROR(VLOOKUP($A489,'TD SOP+PROFORM'!$A$5:$AD$750,MATCH(AK$2,'TD SOP+PROFORM'!$B$2:$AD$2,0)+1,0),0)</f>
        <v>0</v>
      </c>
      <c r="AL489" s="26" t="str">
        <f t="shared" si="118"/>
        <v/>
      </c>
      <c r="AM489" s="25">
        <f t="shared" si="120"/>
        <v>0</v>
      </c>
      <c r="AN489" s="25">
        <f t="shared" si="120"/>
        <v>0</v>
      </c>
      <c r="AO489" s="26" t="str">
        <f t="shared" si="119"/>
        <v/>
      </c>
    </row>
    <row r="490" spans="1:41" x14ac:dyDescent="0.35">
      <c r="A490" s="24">
        <f>IF(AND('TD SOP+PROFORM'!A487&lt;&gt;"",'TD SOP+PROFORM'!A487&lt;&gt;"TOTAL"),'TD SOP+PROFORM'!A487,0)</f>
        <v>0</v>
      </c>
      <c r="C490" s="25" t="str">
        <f>IFERROR(VLOOKUP($A490,'TD SOP+PROFORM'!$A$5:$AD$750,MATCH(C$4,'TD SOP+PROFORM'!$B$2:$AT$2,0)+1,0),"")</f>
        <v/>
      </c>
      <c r="D490" s="25" t="str">
        <f>IFERROR(VLOOKUP($A490,'TD SOP+PROFORM'!$A$5:$AD$750,MATCH(D$4,'TD SOP+PROFORM'!$B$2:$AT$2,0)+1,0),"")</f>
        <v/>
      </c>
      <c r="E490" s="26" t="str">
        <f t="shared" si="107"/>
        <v/>
      </c>
      <c r="F490" s="25" t="str">
        <f>IFERROR(VLOOKUP($A490,'TD SOP+PROFORM'!$A$5:$AD$750,MATCH(F$4,'TD SOP+PROFORM'!$B$2:$AT$2,0)+1,0),"")</f>
        <v/>
      </c>
      <c r="G490" s="25" t="str">
        <f>IFERROR(VLOOKUP($A490,'TD SOP+PROFORM'!$A$5:$AD$750,MATCH(G$4,'TD SOP+PROFORM'!$B$2:$AT$2,0)+1,0),"")</f>
        <v/>
      </c>
      <c r="H490" s="26" t="str">
        <f t="shared" si="108"/>
        <v/>
      </c>
      <c r="I490" s="25" t="str">
        <f>IFERROR(VLOOKUP($A490,'TD SOP+PROFORM'!$A$5:$AD$750,MATCH(I$4,'TD SOP+PROFORM'!$B$2:$AT$2,0)+1,0),"")</f>
        <v/>
      </c>
      <c r="J490" s="25" t="str">
        <f>IFERROR(VLOOKUP($A490,'TD SOP+PROFORM'!$A$5:$AD$750,MATCH(J$4,'TD SOP+PROFORM'!$B$2:$AT$2,0)+1,0),"")</f>
        <v/>
      </c>
      <c r="K490" s="26" t="str">
        <f t="shared" si="109"/>
        <v/>
      </c>
      <c r="L490" s="25" t="str">
        <f>IFERROR(VLOOKUP($A490,'TD SOP+PROFORM'!$A$5:$AD$750,MATCH(L$4,'TD SOP+PROFORM'!$B$2:$AT$2,0)+1,0),"")</f>
        <v/>
      </c>
      <c r="M490" s="25" t="str">
        <f>IFERROR(VLOOKUP($A490,'TD SOP+PROFORM'!$A$5:$AD$750,MATCH(M$4,'TD SOP+PROFORM'!$B$2:$AT$2,0)+1,0),"")</f>
        <v/>
      </c>
      <c r="N490" s="26" t="str">
        <f t="shared" si="110"/>
        <v/>
      </c>
      <c r="O490" s="25">
        <f>IFERROR(VLOOKUP($A490,'TD SOP+PROFORM'!$A$5:$AD$750,MATCH(O$4,'TD SOP+PROFORM'!$B$2:$AD$2,0)+1,0),0)+IFERROR(VLOOKUP($A490,'TD SOP+PROFORM'!$A$5:$AD$750,MATCH(O$2,'TD SOP+PROFORM'!$B$2:$AD$2,0)+1,0),0)</f>
        <v>0</v>
      </c>
      <c r="P490" s="25">
        <f>IFERROR(VLOOKUP($A490,'TD SOP+PROFORM'!$A$5:$AD$750,MATCH(P$4,'TD SOP+PROFORM'!$B$2:$AD$2,0)+1,0),0)+IFERROR(VLOOKUP($A490,'TD SOP+PROFORM'!$A$5:$AD$750,MATCH(P$2,'TD SOP+PROFORM'!$B$2:$AD$2,0)+1,0),0)</f>
        <v>0</v>
      </c>
      <c r="Q490" s="26" t="str">
        <f t="shared" si="111"/>
        <v/>
      </c>
      <c r="R490" s="25">
        <f>IFERROR(VLOOKUP($A490,'TD SOP+PROFORM'!$A$5:$AD$750,MATCH(R$4,'TD SOP+PROFORM'!$B$2:$AD$2,0)+1,0),0)+IFERROR(VLOOKUP($A490,'TD SOP+PROFORM'!$A$5:$AD$750,MATCH(R$2,'TD SOP+PROFORM'!$B$2:$AD$2,0)+1,0),0)</f>
        <v>0</v>
      </c>
      <c r="S490" s="25">
        <f>IFERROR(VLOOKUP($A490,'TD SOP+PROFORM'!$A$5:$AD$750,MATCH(S$4,'TD SOP+PROFORM'!$B$2:$AD$2,0)+1,0),0)+IFERROR(VLOOKUP($A490,'TD SOP+PROFORM'!$A$5:$AD$750,MATCH(S$2,'TD SOP+PROFORM'!$B$2:$AD$2,0)+1,0),0)</f>
        <v>0</v>
      </c>
      <c r="T490" s="26" t="str">
        <f t="shared" si="112"/>
        <v/>
      </c>
      <c r="U490" s="25">
        <f>IFERROR(VLOOKUP($A490,'TD SOP+PROFORM'!$A$5:$AD$750,MATCH(U$4,'TD SOP+PROFORM'!$B$2:$AD$2,0)+1,0),0)+IFERROR(VLOOKUP($A490,'TD SOP+PROFORM'!$A$5:$AD$750,MATCH(U$2,'TD SOP+PROFORM'!$B$2:$AD$2,0)+1,0),0)</f>
        <v>0</v>
      </c>
      <c r="V490" s="25">
        <f>IFERROR(VLOOKUP($A490,'TD SOP+PROFORM'!$A$5:$AD$750,MATCH(V$4,'TD SOP+PROFORM'!$B$2:$AD$2,0)+1,0),0)+IFERROR(VLOOKUP($A490,'TD SOP+PROFORM'!$A$5:$AD$750,MATCH(V$2,'TD SOP+PROFORM'!$B$2:$AD$2,0)+1,0),0)</f>
        <v>0</v>
      </c>
      <c r="W490" s="26" t="str">
        <f t="shared" si="113"/>
        <v/>
      </c>
      <c r="X490" s="25">
        <f>IFERROR(VLOOKUP($A490,'TD SOP+PROFORM'!$A$5:$AD$750,MATCH(X$4,'TD SOP+PROFORM'!$B$2:$AD$2,0)+1,0),0)+IFERROR(VLOOKUP($A490,'TD SOP+PROFORM'!$A$5:$AD$750,MATCH(X$2,'TD SOP+PROFORM'!$B$2:$AD$2,0)+1,0),0)</f>
        <v>0</v>
      </c>
      <c r="Y490" s="25">
        <f>IFERROR(VLOOKUP($A490,'TD SOP+PROFORM'!$A$5:$AD$750,MATCH(Y$4,'TD SOP+PROFORM'!$B$2:$AD$2,0)+1,0),0)+IFERROR(VLOOKUP($A490,'TD SOP+PROFORM'!$A$5:$AD$750,MATCH(Y$2,'TD SOP+PROFORM'!$B$2:$AD$2,0)+1,0),0)</f>
        <v>0</v>
      </c>
      <c r="Z490" s="26" t="str">
        <f t="shared" si="114"/>
        <v/>
      </c>
      <c r="AA490" s="25">
        <f>IFERROR(VLOOKUP($A490,'TD SOP+PROFORM'!$A$5:$AD$750,MATCH(AA$4,'TD SOP+PROFORM'!$B$2:$AD$2,0)+1,0),0)+IFERROR(VLOOKUP($A490,'TD SOP+PROFORM'!$A$5:$AD$750,MATCH(AA$2,'TD SOP+PROFORM'!$B$2:$AD$2,0)+1,0),0)</f>
        <v>0</v>
      </c>
      <c r="AB490" s="25">
        <f>IFERROR(VLOOKUP($A490,'TD SOP+PROFORM'!$A$5:$AD$750,MATCH(AB$4,'TD SOP+PROFORM'!$B$2:$AD$2,0)+1,0),0)+IFERROR(VLOOKUP($A490,'TD SOP+PROFORM'!$A$5:$AD$750,MATCH(AB$2,'TD SOP+PROFORM'!$B$2:$AD$2,0)+1,0),0)</f>
        <v>0</v>
      </c>
      <c r="AC490" s="26" t="str">
        <f t="shared" si="115"/>
        <v/>
      </c>
      <c r="AD490" s="25">
        <f>IFERROR(VLOOKUP($A490,'TD SOP+PROFORM'!$A$5:$AD$750,MATCH(AD$4,'TD SOP+PROFORM'!$B$2:$AD$2,0)+1,0),0)+IFERROR(VLOOKUP($A490,'TD SOP+PROFORM'!$A$5:$AD$750,MATCH(AD$2,'TD SOP+PROFORM'!$B$2:$AD$2,0)+1,0),0)</f>
        <v>0</v>
      </c>
      <c r="AE490" s="25">
        <f>IFERROR(VLOOKUP($A490,'TD SOP+PROFORM'!$A$5:$AD$750,MATCH(AE$4,'TD SOP+PROFORM'!$B$2:$AD$2,0)+1,0),0)+IFERROR(VLOOKUP($A490,'TD SOP+PROFORM'!$A$5:$AD$750,MATCH(AE$2,'TD SOP+PROFORM'!$B$2:$AD$2,0)+1,0),0)</f>
        <v>0</v>
      </c>
      <c r="AF490" s="26" t="str">
        <f t="shared" si="116"/>
        <v/>
      </c>
      <c r="AG490" s="25">
        <f>IFERROR(VLOOKUP($A490,'TD SOP+PROFORM'!$A$5:$AD$750,MATCH(AG$4,'TD SOP+PROFORM'!$B$2:$AD$2,0)+1,0),0)+IFERROR(VLOOKUP($A490,'TD SOP+PROFORM'!$A$5:$AD$750,MATCH(AG$2,'TD SOP+PROFORM'!$B$2:$AD$2,0)+1,0),0)</f>
        <v>0</v>
      </c>
      <c r="AH490" s="25">
        <f>IFERROR(VLOOKUP($A490,'TD SOP+PROFORM'!$A$5:$AD$750,MATCH(AH$4,'TD SOP+PROFORM'!$B$2:$AD$2,0)+1,0),0)+IFERROR(VLOOKUP($A490,'TD SOP+PROFORM'!$A$5:$AD$750,MATCH(AH$2,'TD SOP+PROFORM'!$B$2:$AD$2,0)+1,0),0)</f>
        <v>0</v>
      </c>
      <c r="AI490" s="26" t="str">
        <f t="shared" si="117"/>
        <v/>
      </c>
      <c r="AJ490" s="25">
        <f>IFERROR(VLOOKUP($A490,'TD SOP+PROFORM'!$A$5:$AD$750,MATCH(AJ$4,'TD SOP+PROFORM'!$B$2:$AD$2,0)+1,0),0)+IFERROR(VLOOKUP($A490,'TD SOP+PROFORM'!$A$5:$AD$750,MATCH(AJ$2,'TD SOP+PROFORM'!$B$2:$AD$2,0)+1,0),0)</f>
        <v>0</v>
      </c>
      <c r="AK490" s="25">
        <f>IFERROR(VLOOKUP($A490,'TD SOP+PROFORM'!$A$5:$AD$750,MATCH(AK$4,'TD SOP+PROFORM'!$B$2:$AD$2,0)+1,0),0)+IFERROR(VLOOKUP($A490,'TD SOP+PROFORM'!$A$5:$AD$750,MATCH(AK$2,'TD SOP+PROFORM'!$B$2:$AD$2,0)+1,0),0)</f>
        <v>0</v>
      </c>
      <c r="AL490" s="26" t="str">
        <f t="shared" si="118"/>
        <v/>
      </c>
      <c r="AM490" s="25">
        <f t="shared" si="120"/>
        <v>0</v>
      </c>
      <c r="AN490" s="25">
        <f t="shared" si="120"/>
        <v>0</v>
      </c>
      <c r="AO490" s="26" t="str">
        <f t="shared" si="119"/>
        <v/>
      </c>
    </row>
    <row r="491" spans="1:41" x14ac:dyDescent="0.35">
      <c r="A491" s="24">
        <f>IF(AND('TD SOP+PROFORM'!A488&lt;&gt;"",'TD SOP+PROFORM'!A488&lt;&gt;"TOTAL"),'TD SOP+PROFORM'!A488,0)</f>
        <v>0</v>
      </c>
      <c r="C491" s="25" t="str">
        <f>IFERROR(VLOOKUP($A491,'TD SOP+PROFORM'!$A$5:$AD$750,MATCH(C$4,'TD SOP+PROFORM'!$B$2:$AT$2,0)+1,0),"")</f>
        <v/>
      </c>
      <c r="D491" s="25" t="str">
        <f>IFERROR(VLOOKUP($A491,'TD SOP+PROFORM'!$A$5:$AD$750,MATCH(D$4,'TD SOP+PROFORM'!$B$2:$AT$2,0)+1,0),"")</f>
        <v/>
      </c>
      <c r="E491" s="26" t="str">
        <f t="shared" si="107"/>
        <v/>
      </c>
      <c r="F491" s="25" t="str">
        <f>IFERROR(VLOOKUP($A491,'TD SOP+PROFORM'!$A$5:$AD$750,MATCH(F$4,'TD SOP+PROFORM'!$B$2:$AT$2,0)+1,0),"")</f>
        <v/>
      </c>
      <c r="G491" s="25" t="str">
        <f>IFERROR(VLOOKUP($A491,'TD SOP+PROFORM'!$A$5:$AD$750,MATCH(G$4,'TD SOP+PROFORM'!$B$2:$AT$2,0)+1,0),"")</f>
        <v/>
      </c>
      <c r="H491" s="26" t="str">
        <f t="shared" si="108"/>
        <v/>
      </c>
      <c r="I491" s="25" t="str">
        <f>IFERROR(VLOOKUP($A491,'TD SOP+PROFORM'!$A$5:$AD$750,MATCH(I$4,'TD SOP+PROFORM'!$B$2:$AT$2,0)+1,0),"")</f>
        <v/>
      </c>
      <c r="J491" s="25" t="str">
        <f>IFERROR(VLOOKUP($A491,'TD SOP+PROFORM'!$A$5:$AD$750,MATCH(J$4,'TD SOP+PROFORM'!$B$2:$AT$2,0)+1,0),"")</f>
        <v/>
      </c>
      <c r="K491" s="26" t="str">
        <f t="shared" si="109"/>
        <v/>
      </c>
      <c r="L491" s="25" t="str">
        <f>IFERROR(VLOOKUP($A491,'TD SOP+PROFORM'!$A$5:$AD$750,MATCH(L$4,'TD SOP+PROFORM'!$B$2:$AT$2,0)+1,0),"")</f>
        <v/>
      </c>
      <c r="M491" s="25" t="str">
        <f>IFERROR(VLOOKUP($A491,'TD SOP+PROFORM'!$A$5:$AD$750,MATCH(M$4,'TD SOP+PROFORM'!$B$2:$AT$2,0)+1,0),"")</f>
        <v/>
      </c>
      <c r="N491" s="26" t="str">
        <f t="shared" si="110"/>
        <v/>
      </c>
      <c r="O491" s="25">
        <f>IFERROR(VLOOKUP($A491,'TD SOP+PROFORM'!$A$5:$AD$750,MATCH(O$4,'TD SOP+PROFORM'!$B$2:$AD$2,0)+1,0),0)+IFERROR(VLOOKUP($A491,'TD SOP+PROFORM'!$A$5:$AD$750,MATCH(O$2,'TD SOP+PROFORM'!$B$2:$AD$2,0)+1,0),0)</f>
        <v>0</v>
      </c>
      <c r="P491" s="25">
        <f>IFERROR(VLOOKUP($A491,'TD SOP+PROFORM'!$A$5:$AD$750,MATCH(P$4,'TD SOP+PROFORM'!$B$2:$AD$2,0)+1,0),0)+IFERROR(VLOOKUP($A491,'TD SOP+PROFORM'!$A$5:$AD$750,MATCH(P$2,'TD SOP+PROFORM'!$B$2:$AD$2,0)+1,0),0)</f>
        <v>0</v>
      </c>
      <c r="Q491" s="26" t="str">
        <f t="shared" si="111"/>
        <v/>
      </c>
      <c r="R491" s="25">
        <f>IFERROR(VLOOKUP($A491,'TD SOP+PROFORM'!$A$5:$AD$750,MATCH(R$4,'TD SOP+PROFORM'!$B$2:$AD$2,0)+1,0),0)+IFERROR(VLOOKUP($A491,'TD SOP+PROFORM'!$A$5:$AD$750,MATCH(R$2,'TD SOP+PROFORM'!$B$2:$AD$2,0)+1,0),0)</f>
        <v>0</v>
      </c>
      <c r="S491" s="25">
        <f>IFERROR(VLOOKUP($A491,'TD SOP+PROFORM'!$A$5:$AD$750,MATCH(S$4,'TD SOP+PROFORM'!$B$2:$AD$2,0)+1,0),0)+IFERROR(VLOOKUP($A491,'TD SOP+PROFORM'!$A$5:$AD$750,MATCH(S$2,'TD SOP+PROFORM'!$B$2:$AD$2,0)+1,0),0)</f>
        <v>0</v>
      </c>
      <c r="T491" s="26" t="str">
        <f t="shared" si="112"/>
        <v/>
      </c>
      <c r="U491" s="25">
        <f>IFERROR(VLOOKUP($A491,'TD SOP+PROFORM'!$A$5:$AD$750,MATCH(U$4,'TD SOP+PROFORM'!$B$2:$AD$2,0)+1,0),0)+IFERROR(VLOOKUP($A491,'TD SOP+PROFORM'!$A$5:$AD$750,MATCH(U$2,'TD SOP+PROFORM'!$B$2:$AD$2,0)+1,0),0)</f>
        <v>0</v>
      </c>
      <c r="V491" s="25">
        <f>IFERROR(VLOOKUP($A491,'TD SOP+PROFORM'!$A$5:$AD$750,MATCH(V$4,'TD SOP+PROFORM'!$B$2:$AD$2,0)+1,0),0)+IFERROR(VLOOKUP($A491,'TD SOP+PROFORM'!$A$5:$AD$750,MATCH(V$2,'TD SOP+PROFORM'!$B$2:$AD$2,0)+1,0),0)</f>
        <v>0</v>
      </c>
      <c r="W491" s="26" t="str">
        <f t="shared" si="113"/>
        <v/>
      </c>
      <c r="X491" s="25">
        <f>IFERROR(VLOOKUP($A491,'TD SOP+PROFORM'!$A$5:$AD$750,MATCH(X$4,'TD SOP+PROFORM'!$B$2:$AD$2,0)+1,0),0)+IFERROR(VLOOKUP($A491,'TD SOP+PROFORM'!$A$5:$AD$750,MATCH(X$2,'TD SOP+PROFORM'!$B$2:$AD$2,0)+1,0),0)</f>
        <v>0</v>
      </c>
      <c r="Y491" s="25">
        <f>IFERROR(VLOOKUP($A491,'TD SOP+PROFORM'!$A$5:$AD$750,MATCH(Y$4,'TD SOP+PROFORM'!$B$2:$AD$2,0)+1,0),0)+IFERROR(VLOOKUP($A491,'TD SOP+PROFORM'!$A$5:$AD$750,MATCH(Y$2,'TD SOP+PROFORM'!$B$2:$AD$2,0)+1,0),0)</f>
        <v>0</v>
      </c>
      <c r="Z491" s="26" t="str">
        <f t="shared" si="114"/>
        <v/>
      </c>
      <c r="AA491" s="25">
        <f>IFERROR(VLOOKUP($A491,'TD SOP+PROFORM'!$A$5:$AD$750,MATCH(AA$4,'TD SOP+PROFORM'!$B$2:$AD$2,0)+1,0),0)+IFERROR(VLOOKUP($A491,'TD SOP+PROFORM'!$A$5:$AD$750,MATCH(AA$2,'TD SOP+PROFORM'!$B$2:$AD$2,0)+1,0),0)</f>
        <v>0</v>
      </c>
      <c r="AB491" s="25">
        <f>IFERROR(VLOOKUP($A491,'TD SOP+PROFORM'!$A$5:$AD$750,MATCH(AB$4,'TD SOP+PROFORM'!$B$2:$AD$2,0)+1,0),0)+IFERROR(VLOOKUP($A491,'TD SOP+PROFORM'!$A$5:$AD$750,MATCH(AB$2,'TD SOP+PROFORM'!$B$2:$AD$2,0)+1,0),0)</f>
        <v>0</v>
      </c>
      <c r="AC491" s="26" t="str">
        <f t="shared" si="115"/>
        <v/>
      </c>
      <c r="AD491" s="25">
        <f>IFERROR(VLOOKUP($A491,'TD SOP+PROFORM'!$A$5:$AD$750,MATCH(AD$4,'TD SOP+PROFORM'!$B$2:$AD$2,0)+1,0),0)+IFERROR(VLOOKUP($A491,'TD SOP+PROFORM'!$A$5:$AD$750,MATCH(AD$2,'TD SOP+PROFORM'!$B$2:$AD$2,0)+1,0),0)</f>
        <v>0</v>
      </c>
      <c r="AE491" s="25">
        <f>IFERROR(VLOOKUP($A491,'TD SOP+PROFORM'!$A$5:$AD$750,MATCH(AE$4,'TD SOP+PROFORM'!$B$2:$AD$2,0)+1,0),0)+IFERROR(VLOOKUP($A491,'TD SOP+PROFORM'!$A$5:$AD$750,MATCH(AE$2,'TD SOP+PROFORM'!$B$2:$AD$2,0)+1,0),0)</f>
        <v>0</v>
      </c>
      <c r="AF491" s="26" t="str">
        <f t="shared" si="116"/>
        <v/>
      </c>
      <c r="AG491" s="25">
        <f>IFERROR(VLOOKUP($A491,'TD SOP+PROFORM'!$A$5:$AD$750,MATCH(AG$4,'TD SOP+PROFORM'!$B$2:$AD$2,0)+1,0),0)+IFERROR(VLOOKUP($A491,'TD SOP+PROFORM'!$A$5:$AD$750,MATCH(AG$2,'TD SOP+PROFORM'!$B$2:$AD$2,0)+1,0),0)</f>
        <v>0</v>
      </c>
      <c r="AH491" s="25">
        <f>IFERROR(VLOOKUP($A491,'TD SOP+PROFORM'!$A$5:$AD$750,MATCH(AH$4,'TD SOP+PROFORM'!$B$2:$AD$2,0)+1,0),0)+IFERROR(VLOOKUP($A491,'TD SOP+PROFORM'!$A$5:$AD$750,MATCH(AH$2,'TD SOP+PROFORM'!$B$2:$AD$2,0)+1,0),0)</f>
        <v>0</v>
      </c>
      <c r="AI491" s="26" t="str">
        <f t="shared" si="117"/>
        <v/>
      </c>
      <c r="AJ491" s="25">
        <f>IFERROR(VLOOKUP($A491,'TD SOP+PROFORM'!$A$5:$AD$750,MATCH(AJ$4,'TD SOP+PROFORM'!$B$2:$AD$2,0)+1,0),0)+IFERROR(VLOOKUP($A491,'TD SOP+PROFORM'!$A$5:$AD$750,MATCH(AJ$2,'TD SOP+PROFORM'!$B$2:$AD$2,0)+1,0),0)</f>
        <v>0</v>
      </c>
      <c r="AK491" s="25">
        <f>IFERROR(VLOOKUP($A491,'TD SOP+PROFORM'!$A$5:$AD$750,MATCH(AK$4,'TD SOP+PROFORM'!$B$2:$AD$2,0)+1,0),0)+IFERROR(VLOOKUP($A491,'TD SOP+PROFORM'!$A$5:$AD$750,MATCH(AK$2,'TD SOP+PROFORM'!$B$2:$AD$2,0)+1,0),0)</f>
        <v>0</v>
      </c>
      <c r="AL491" s="26" t="str">
        <f t="shared" si="118"/>
        <v/>
      </c>
      <c r="AM491" s="25">
        <f t="shared" si="120"/>
        <v>0</v>
      </c>
      <c r="AN491" s="25">
        <f t="shared" si="120"/>
        <v>0</v>
      </c>
      <c r="AO491" s="26" t="str">
        <f t="shared" si="119"/>
        <v/>
      </c>
    </row>
    <row r="492" spans="1:41" x14ac:dyDescent="0.35">
      <c r="A492" s="24">
        <f>IF(AND('TD SOP+PROFORM'!A489&lt;&gt;"",'TD SOP+PROFORM'!A489&lt;&gt;"TOTAL"),'TD SOP+PROFORM'!A489,0)</f>
        <v>0</v>
      </c>
      <c r="C492" s="25" t="str">
        <f>IFERROR(VLOOKUP($A492,'TD SOP+PROFORM'!$A$5:$AD$750,MATCH(C$4,'TD SOP+PROFORM'!$B$2:$AT$2,0)+1,0),"")</f>
        <v/>
      </c>
      <c r="D492" s="25" t="str">
        <f>IFERROR(VLOOKUP($A492,'TD SOP+PROFORM'!$A$5:$AD$750,MATCH(D$4,'TD SOP+PROFORM'!$B$2:$AT$2,0)+1,0),"")</f>
        <v/>
      </c>
      <c r="E492" s="26" t="str">
        <f t="shared" si="107"/>
        <v/>
      </c>
      <c r="F492" s="25" t="str">
        <f>IFERROR(VLOOKUP($A492,'TD SOP+PROFORM'!$A$5:$AD$750,MATCH(F$4,'TD SOP+PROFORM'!$B$2:$AT$2,0)+1,0),"")</f>
        <v/>
      </c>
      <c r="G492" s="25" t="str">
        <f>IFERROR(VLOOKUP($A492,'TD SOP+PROFORM'!$A$5:$AD$750,MATCH(G$4,'TD SOP+PROFORM'!$B$2:$AT$2,0)+1,0),"")</f>
        <v/>
      </c>
      <c r="H492" s="26" t="str">
        <f t="shared" si="108"/>
        <v/>
      </c>
      <c r="I492" s="25" t="str">
        <f>IFERROR(VLOOKUP($A492,'TD SOP+PROFORM'!$A$5:$AD$750,MATCH(I$4,'TD SOP+PROFORM'!$B$2:$AT$2,0)+1,0),"")</f>
        <v/>
      </c>
      <c r="J492" s="25" t="str">
        <f>IFERROR(VLOOKUP($A492,'TD SOP+PROFORM'!$A$5:$AD$750,MATCH(J$4,'TD SOP+PROFORM'!$B$2:$AT$2,0)+1,0),"")</f>
        <v/>
      </c>
      <c r="K492" s="26" t="str">
        <f t="shared" si="109"/>
        <v/>
      </c>
      <c r="L492" s="25" t="str">
        <f>IFERROR(VLOOKUP($A492,'TD SOP+PROFORM'!$A$5:$AD$750,MATCH(L$4,'TD SOP+PROFORM'!$B$2:$AT$2,0)+1,0),"")</f>
        <v/>
      </c>
      <c r="M492" s="25" t="str">
        <f>IFERROR(VLOOKUP($A492,'TD SOP+PROFORM'!$A$5:$AD$750,MATCH(M$4,'TD SOP+PROFORM'!$B$2:$AT$2,0)+1,0),"")</f>
        <v/>
      </c>
      <c r="N492" s="26" t="str">
        <f t="shared" si="110"/>
        <v/>
      </c>
      <c r="O492" s="25">
        <f>IFERROR(VLOOKUP($A492,'TD SOP+PROFORM'!$A$5:$AD$750,MATCH(O$4,'TD SOP+PROFORM'!$B$2:$AD$2,0)+1,0),0)+IFERROR(VLOOKUP($A492,'TD SOP+PROFORM'!$A$5:$AD$750,MATCH(O$2,'TD SOP+PROFORM'!$B$2:$AD$2,0)+1,0),0)</f>
        <v>0</v>
      </c>
      <c r="P492" s="25">
        <f>IFERROR(VLOOKUP($A492,'TD SOP+PROFORM'!$A$5:$AD$750,MATCH(P$4,'TD SOP+PROFORM'!$B$2:$AD$2,0)+1,0),0)+IFERROR(VLOOKUP($A492,'TD SOP+PROFORM'!$A$5:$AD$750,MATCH(P$2,'TD SOP+PROFORM'!$B$2:$AD$2,0)+1,0),0)</f>
        <v>0</v>
      </c>
      <c r="Q492" s="26" t="str">
        <f t="shared" si="111"/>
        <v/>
      </c>
      <c r="R492" s="25">
        <f>IFERROR(VLOOKUP($A492,'TD SOP+PROFORM'!$A$5:$AD$750,MATCH(R$4,'TD SOP+PROFORM'!$B$2:$AD$2,0)+1,0),0)+IFERROR(VLOOKUP($A492,'TD SOP+PROFORM'!$A$5:$AD$750,MATCH(R$2,'TD SOP+PROFORM'!$B$2:$AD$2,0)+1,0),0)</f>
        <v>0</v>
      </c>
      <c r="S492" s="25">
        <f>IFERROR(VLOOKUP($A492,'TD SOP+PROFORM'!$A$5:$AD$750,MATCH(S$4,'TD SOP+PROFORM'!$B$2:$AD$2,0)+1,0),0)+IFERROR(VLOOKUP($A492,'TD SOP+PROFORM'!$A$5:$AD$750,MATCH(S$2,'TD SOP+PROFORM'!$B$2:$AD$2,0)+1,0),0)</f>
        <v>0</v>
      </c>
      <c r="T492" s="26" t="str">
        <f t="shared" si="112"/>
        <v/>
      </c>
      <c r="U492" s="25">
        <f>IFERROR(VLOOKUP($A492,'TD SOP+PROFORM'!$A$5:$AD$750,MATCH(U$4,'TD SOP+PROFORM'!$B$2:$AD$2,0)+1,0),0)+IFERROR(VLOOKUP($A492,'TD SOP+PROFORM'!$A$5:$AD$750,MATCH(U$2,'TD SOP+PROFORM'!$B$2:$AD$2,0)+1,0),0)</f>
        <v>0</v>
      </c>
      <c r="V492" s="25">
        <f>IFERROR(VLOOKUP($A492,'TD SOP+PROFORM'!$A$5:$AD$750,MATCH(V$4,'TD SOP+PROFORM'!$B$2:$AD$2,0)+1,0),0)+IFERROR(VLOOKUP($A492,'TD SOP+PROFORM'!$A$5:$AD$750,MATCH(V$2,'TD SOP+PROFORM'!$B$2:$AD$2,0)+1,0),0)</f>
        <v>0</v>
      </c>
      <c r="W492" s="26" t="str">
        <f t="shared" si="113"/>
        <v/>
      </c>
      <c r="X492" s="25">
        <f>IFERROR(VLOOKUP($A492,'TD SOP+PROFORM'!$A$5:$AD$750,MATCH(X$4,'TD SOP+PROFORM'!$B$2:$AD$2,0)+1,0),0)+IFERROR(VLOOKUP($A492,'TD SOP+PROFORM'!$A$5:$AD$750,MATCH(X$2,'TD SOP+PROFORM'!$B$2:$AD$2,0)+1,0),0)</f>
        <v>0</v>
      </c>
      <c r="Y492" s="25">
        <f>IFERROR(VLOOKUP($A492,'TD SOP+PROFORM'!$A$5:$AD$750,MATCH(Y$4,'TD SOP+PROFORM'!$B$2:$AD$2,0)+1,0),0)+IFERROR(VLOOKUP($A492,'TD SOP+PROFORM'!$A$5:$AD$750,MATCH(Y$2,'TD SOP+PROFORM'!$B$2:$AD$2,0)+1,0),0)</f>
        <v>0</v>
      </c>
      <c r="Z492" s="26" t="str">
        <f t="shared" si="114"/>
        <v/>
      </c>
      <c r="AA492" s="25">
        <f>IFERROR(VLOOKUP($A492,'TD SOP+PROFORM'!$A$5:$AD$750,MATCH(AA$4,'TD SOP+PROFORM'!$B$2:$AD$2,0)+1,0),0)+IFERROR(VLOOKUP($A492,'TD SOP+PROFORM'!$A$5:$AD$750,MATCH(AA$2,'TD SOP+PROFORM'!$B$2:$AD$2,0)+1,0),0)</f>
        <v>0</v>
      </c>
      <c r="AB492" s="25">
        <f>IFERROR(VLOOKUP($A492,'TD SOP+PROFORM'!$A$5:$AD$750,MATCH(AB$4,'TD SOP+PROFORM'!$B$2:$AD$2,0)+1,0),0)+IFERROR(VLOOKUP($A492,'TD SOP+PROFORM'!$A$5:$AD$750,MATCH(AB$2,'TD SOP+PROFORM'!$B$2:$AD$2,0)+1,0),0)</f>
        <v>0</v>
      </c>
      <c r="AC492" s="26" t="str">
        <f t="shared" si="115"/>
        <v/>
      </c>
      <c r="AD492" s="25">
        <f>IFERROR(VLOOKUP($A492,'TD SOP+PROFORM'!$A$5:$AD$750,MATCH(AD$4,'TD SOP+PROFORM'!$B$2:$AD$2,0)+1,0),0)+IFERROR(VLOOKUP($A492,'TD SOP+PROFORM'!$A$5:$AD$750,MATCH(AD$2,'TD SOP+PROFORM'!$B$2:$AD$2,0)+1,0),0)</f>
        <v>0</v>
      </c>
      <c r="AE492" s="25">
        <f>IFERROR(VLOOKUP($A492,'TD SOP+PROFORM'!$A$5:$AD$750,MATCH(AE$4,'TD SOP+PROFORM'!$B$2:$AD$2,0)+1,0),0)+IFERROR(VLOOKUP($A492,'TD SOP+PROFORM'!$A$5:$AD$750,MATCH(AE$2,'TD SOP+PROFORM'!$B$2:$AD$2,0)+1,0),0)</f>
        <v>0</v>
      </c>
      <c r="AF492" s="26" t="str">
        <f t="shared" si="116"/>
        <v/>
      </c>
      <c r="AG492" s="25">
        <f>IFERROR(VLOOKUP($A492,'TD SOP+PROFORM'!$A$5:$AD$750,MATCH(AG$4,'TD SOP+PROFORM'!$B$2:$AD$2,0)+1,0),0)+IFERROR(VLOOKUP($A492,'TD SOP+PROFORM'!$A$5:$AD$750,MATCH(AG$2,'TD SOP+PROFORM'!$B$2:$AD$2,0)+1,0),0)</f>
        <v>0</v>
      </c>
      <c r="AH492" s="25">
        <f>IFERROR(VLOOKUP($A492,'TD SOP+PROFORM'!$A$5:$AD$750,MATCH(AH$4,'TD SOP+PROFORM'!$B$2:$AD$2,0)+1,0),0)+IFERROR(VLOOKUP($A492,'TD SOP+PROFORM'!$A$5:$AD$750,MATCH(AH$2,'TD SOP+PROFORM'!$B$2:$AD$2,0)+1,0),0)</f>
        <v>0</v>
      </c>
      <c r="AI492" s="26" t="str">
        <f t="shared" si="117"/>
        <v/>
      </c>
      <c r="AJ492" s="25">
        <f>IFERROR(VLOOKUP($A492,'TD SOP+PROFORM'!$A$5:$AD$750,MATCH(AJ$4,'TD SOP+PROFORM'!$B$2:$AD$2,0)+1,0),0)+IFERROR(VLOOKUP($A492,'TD SOP+PROFORM'!$A$5:$AD$750,MATCH(AJ$2,'TD SOP+PROFORM'!$B$2:$AD$2,0)+1,0),0)</f>
        <v>0</v>
      </c>
      <c r="AK492" s="25">
        <f>IFERROR(VLOOKUP($A492,'TD SOP+PROFORM'!$A$5:$AD$750,MATCH(AK$4,'TD SOP+PROFORM'!$B$2:$AD$2,0)+1,0),0)+IFERROR(VLOOKUP($A492,'TD SOP+PROFORM'!$A$5:$AD$750,MATCH(AK$2,'TD SOP+PROFORM'!$B$2:$AD$2,0)+1,0),0)</f>
        <v>0</v>
      </c>
      <c r="AL492" s="26" t="str">
        <f t="shared" si="118"/>
        <v/>
      </c>
      <c r="AM492" s="25">
        <f t="shared" si="120"/>
        <v>0</v>
      </c>
      <c r="AN492" s="25">
        <f t="shared" si="120"/>
        <v>0</v>
      </c>
      <c r="AO492" s="26" t="str">
        <f t="shared" si="119"/>
        <v/>
      </c>
    </row>
    <row r="493" spans="1:41" x14ac:dyDescent="0.35">
      <c r="A493" s="24">
        <f>IF(AND('TD SOP+PROFORM'!A490&lt;&gt;"",'TD SOP+PROFORM'!A490&lt;&gt;"TOTAL"),'TD SOP+PROFORM'!A490,0)</f>
        <v>0</v>
      </c>
      <c r="C493" s="25" t="str">
        <f>IFERROR(VLOOKUP($A493,'TD SOP+PROFORM'!$A$5:$AD$750,MATCH(C$4,'TD SOP+PROFORM'!$B$2:$AT$2,0)+1,0),"")</f>
        <v/>
      </c>
      <c r="D493" s="25" t="str">
        <f>IFERROR(VLOOKUP($A493,'TD SOP+PROFORM'!$A$5:$AD$750,MATCH(D$4,'TD SOP+PROFORM'!$B$2:$AT$2,0)+1,0),"")</f>
        <v/>
      </c>
      <c r="E493" s="26" t="str">
        <f t="shared" si="107"/>
        <v/>
      </c>
      <c r="F493" s="25" t="str">
        <f>IFERROR(VLOOKUP($A493,'TD SOP+PROFORM'!$A$5:$AD$750,MATCH(F$4,'TD SOP+PROFORM'!$B$2:$AT$2,0)+1,0),"")</f>
        <v/>
      </c>
      <c r="G493" s="25" t="str">
        <f>IFERROR(VLOOKUP($A493,'TD SOP+PROFORM'!$A$5:$AD$750,MATCH(G$4,'TD SOP+PROFORM'!$B$2:$AT$2,0)+1,0),"")</f>
        <v/>
      </c>
      <c r="H493" s="26" t="str">
        <f t="shared" si="108"/>
        <v/>
      </c>
      <c r="I493" s="25" t="str">
        <f>IFERROR(VLOOKUP($A493,'TD SOP+PROFORM'!$A$5:$AD$750,MATCH(I$4,'TD SOP+PROFORM'!$B$2:$AT$2,0)+1,0),"")</f>
        <v/>
      </c>
      <c r="J493" s="25" t="str">
        <f>IFERROR(VLOOKUP($A493,'TD SOP+PROFORM'!$A$5:$AD$750,MATCH(J$4,'TD SOP+PROFORM'!$B$2:$AT$2,0)+1,0),"")</f>
        <v/>
      </c>
      <c r="K493" s="26" t="str">
        <f t="shared" si="109"/>
        <v/>
      </c>
      <c r="L493" s="25" t="str">
        <f>IFERROR(VLOOKUP($A493,'TD SOP+PROFORM'!$A$5:$AD$750,MATCH(L$4,'TD SOP+PROFORM'!$B$2:$AT$2,0)+1,0),"")</f>
        <v/>
      </c>
      <c r="M493" s="25" t="str">
        <f>IFERROR(VLOOKUP($A493,'TD SOP+PROFORM'!$A$5:$AD$750,MATCH(M$4,'TD SOP+PROFORM'!$B$2:$AT$2,0)+1,0),"")</f>
        <v/>
      </c>
      <c r="N493" s="26" t="str">
        <f t="shared" si="110"/>
        <v/>
      </c>
      <c r="O493" s="25">
        <f>IFERROR(VLOOKUP($A493,'TD SOP+PROFORM'!$A$5:$AD$750,MATCH(O$4,'TD SOP+PROFORM'!$B$2:$AD$2,0)+1,0),0)+IFERROR(VLOOKUP($A493,'TD SOP+PROFORM'!$A$5:$AD$750,MATCH(O$2,'TD SOP+PROFORM'!$B$2:$AD$2,0)+1,0),0)</f>
        <v>0</v>
      </c>
      <c r="P493" s="25">
        <f>IFERROR(VLOOKUP($A493,'TD SOP+PROFORM'!$A$5:$AD$750,MATCH(P$4,'TD SOP+PROFORM'!$B$2:$AD$2,0)+1,0),0)+IFERROR(VLOOKUP($A493,'TD SOP+PROFORM'!$A$5:$AD$750,MATCH(P$2,'TD SOP+PROFORM'!$B$2:$AD$2,0)+1,0),0)</f>
        <v>0</v>
      </c>
      <c r="Q493" s="26" t="str">
        <f t="shared" si="111"/>
        <v/>
      </c>
      <c r="R493" s="25">
        <f>IFERROR(VLOOKUP($A493,'TD SOP+PROFORM'!$A$5:$AD$750,MATCH(R$4,'TD SOP+PROFORM'!$B$2:$AD$2,0)+1,0),0)+IFERROR(VLOOKUP($A493,'TD SOP+PROFORM'!$A$5:$AD$750,MATCH(R$2,'TD SOP+PROFORM'!$B$2:$AD$2,0)+1,0),0)</f>
        <v>0</v>
      </c>
      <c r="S493" s="25">
        <f>IFERROR(VLOOKUP($A493,'TD SOP+PROFORM'!$A$5:$AD$750,MATCH(S$4,'TD SOP+PROFORM'!$B$2:$AD$2,0)+1,0),0)+IFERROR(VLOOKUP($A493,'TD SOP+PROFORM'!$A$5:$AD$750,MATCH(S$2,'TD SOP+PROFORM'!$B$2:$AD$2,0)+1,0),0)</f>
        <v>0</v>
      </c>
      <c r="T493" s="26" t="str">
        <f t="shared" si="112"/>
        <v/>
      </c>
      <c r="U493" s="25">
        <f>IFERROR(VLOOKUP($A493,'TD SOP+PROFORM'!$A$5:$AD$750,MATCH(U$4,'TD SOP+PROFORM'!$B$2:$AD$2,0)+1,0),0)+IFERROR(VLOOKUP($A493,'TD SOP+PROFORM'!$A$5:$AD$750,MATCH(U$2,'TD SOP+PROFORM'!$B$2:$AD$2,0)+1,0),0)</f>
        <v>0</v>
      </c>
      <c r="V493" s="25">
        <f>IFERROR(VLOOKUP($A493,'TD SOP+PROFORM'!$A$5:$AD$750,MATCH(V$4,'TD SOP+PROFORM'!$B$2:$AD$2,0)+1,0),0)+IFERROR(VLOOKUP($A493,'TD SOP+PROFORM'!$A$5:$AD$750,MATCH(V$2,'TD SOP+PROFORM'!$B$2:$AD$2,0)+1,0),0)</f>
        <v>0</v>
      </c>
      <c r="W493" s="26" t="str">
        <f t="shared" si="113"/>
        <v/>
      </c>
      <c r="X493" s="25">
        <f>IFERROR(VLOOKUP($A493,'TD SOP+PROFORM'!$A$5:$AD$750,MATCH(X$4,'TD SOP+PROFORM'!$B$2:$AD$2,0)+1,0),0)+IFERROR(VLOOKUP($A493,'TD SOP+PROFORM'!$A$5:$AD$750,MATCH(X$2,'TD SOP+PROFORM'!$B$2:$AD$2,0)+1,0),0)</f>
        <v>0</v>
      </c>
      <c r="Y493" s="25">
        <f>IFERROR(VLOOKUP($A493,'TD SOP+PROFORM'!$A$5:$AD$750,MATCH(Y$4,'TD SOP+PROFORM'!$B$2:$AD$2,0)+1,0),0)+IFERROR(VLOOKUP($A493,'TD SOP+PROFORM'!$A$5:$AD$750,MATCH(Y$2,'TD SOP+PROFORM'!$B$2:$AD$2,0)+1,0),0)</f>
        <v>0</v>
      </c>
      <c r="Z493" s="26" t="str">
        <f t="shared" si="114"/>
        <v/>
      </c>
      <c r="AA493" s="25">
        <f>IFERROR(VLOOKUP($A493,'TD SOP+PROFORM'!$A$5:$AD$750,MATCH(AA$4,'TD SOP+PROFORM'!$B$2:$AD$2,0)+1,0),0)+IFERROR(VLOOKUP($A493,'TD SOP+PROFORM'!$A$5:$AD$750,MATCH(AA$2,'TD SOP+PROFORM'!$B$2:$AD$2,0)+1,0),0)</f>
        <v>0</v>
      </c>
      <c r="AB493" s="25">
        <f>IFERROR(VLOOKUP($A493,'TD SOP+PROFORM'!$A$5:$AD$750,MATCH(AB$4,'TD SOP+PROFORM'!$B$2:$AD$2,0)+1,0),0)+IFERROR(VLOOKUP($A493,'TD SOP+PROFORM'!$A$5:$AD$750,MATCH(AB$2,'TD SOP+PROFORM'!$B$2:$AD$2,0)+1,0),0)</f>
        <v>0</v>
      </c>
      <c r="AC493" s="26" t="str">
        <f t="shared" si="115"/>
        <v/>
      </c>
      <c r="AD493" s="25">
        <f>IFERROR(VLOOKUP($A493,'TD SOP+PROFORM'!$A$5:$AD$750,MATCH(AD$4,'TD SOP+PROFORM'!$B$2:$AD$2,0)+1,0),0)+IFERROR(VLOOKUP($A493,'TD SOP+PROFORM'!$A$5:$AD$750,MATCH(AD$2,'TD SOP+PROFORM'!$B$2:$AD$2,0)+1,0),0)</f>
        <v>0</v>
      </c>
      <c r="AE493" s="25">
        <f>IFERROR(VLOOKUP($A493,'TD SOP+PROFORM'!$A$5:$AD$750,MATCH(AE$4,'TD SOP+PROFORM'!$B$2:$AD$2,0)+1,0),0)+IFERROR(VLOOKUP($A493,'TD SOP+PROFORM'!$A$5:$AD$750,MATCH(AE$2,'TD SOP+PROFORM'!$B$2:$AD$2,0)+1,0),0)</f>
        <v>0</v>
      </c>
      <c r="AF493" s="26" t="str">
        <f t="shared" si="116"/>
        <v/>
      </c>
      <c r="AG493" s="25">
        <f>IFERROR(VLOOKUP($A493,'TD SOP+PROFORM'!$A$5:$AD$750,MATCH(AG$4,'TD SOP+PROFORM'!$B$2:$AD$2,0)+1,0),0)+IFERROR(VLOOKUP($A493,'TD SOP+PROFORM'!$A$5:$AD$750,MATCH(AG$2,'TD SOP+PROFORM'!$B$2:$AD$2,0)+1,0),0)</f>
        <v>0</v>
      </c>
      <c r="AH493" s="25">
        <f>IFERROR(VLOOKUP($A493,'TD SOP+PROFORM'!$A$5:$AD$750,MATCH(AH$4,'TD SOP+PROFORM'!$B$2:$AD$2,0)+1,0),0)+IFERROR(VLOOKUP($A493,'TD SOP+PROFORM'!$A$5:$AD$750,MATCH(AH$2,'TD SOP+PROFORM'!$B$2:$AD$2,0)+1,0),0)</f>
        <v>0</v>
      </c>
      <c r="AI493" s="26" t="str">
        <f t="shared" si="117"/>
        <v/>
      </c>
      <c r="AJ493" s="25">
        <f>IFERROR(VLOOKUP($A493,'TD SOP+PROFORM'!$A$5:$AD$750,MATCH(AJ$4,'TD SOP+PROFORM'!$B$2:$AD$2,0)+1,0),0)+IFERROR(VLOOKUP($A493,'TD SOP+PROFORM'!$A$5:$AD$750,MATCH(AJ$2,'TD SOP+PROFORM'!$B$2:$AD$2,0)+1,0),0)</f>
        <v>0</v>
      </c>
      <c r="AK493" s="25">
        <f>IFERROR(VLOOKUP($A493,'TD SOP+PROFORM'!$A$5:$AD$750,MATCH(AK$4,'TD SOP+PROFORM'!$B$2:$AD$2,0)+1,0),0)+IFERROR(VLOOKUP($A493,'TD SOP+PROFORM'!$A$5:$AD$750,MATCH(AK$2,'TD SOP+PROFORM'!$B$2:$AD$2,0)+1,0),0)</f>
        <v>0</v>
      </c>
      <c r="AL493" s="26" t="str">
        <f t="shared" si="118"/>
        <v/>
      </c>
      <c r="AM493" s="25">
        <f t="shared" si="120"/>
        <v>0</v>
      </c>
      <c r="AN493" s="25">
        <f t="shared" si="120"/>
        <v>0</v>
      </c>
      <c r="AO493" s="26" t="str">
        <f t="shared" si="119"/>
        <v/>
      </c>
    </row>
    <row r="494" spans="1:41" x14ac:dyDescent="0.35">
      <c r="A494" s="24">
        <f>IF(AND('TD SOP+PROFORM'!A491&lt;&gt;"",'TD SOP+PROFORM'!A491&lt;&gt;"TOTAL"),'TD SOP+PROFORM'!A491,0)</f>
        <v>0</v>
      </c>
      <c r="C494" s="25" t="str">
        <f>IFERROR(VLOOKUP($A494,'TD SOP+PROFORM'!$A$5:$AD$750,MATCH(C$4,'TD SOP+PROFORM'!$B$2:$AT$2,0)+1,0),"")</f>
        <v/>
      </c>
      <c r="D494" s="25" t="str">
        <f>IFERROR(VLOOKUP($A494,'TD SOP+PROFORM'!$A$5:$AD$750,MATCH(D$4,'TD SOP+PROFORM'!$B$2:$AT$2,0)+1,0),"")</f>
        <v/>
      </c>
      <c r="E494" s="26" t="str">
        <f t="shared" si="107"/>
        <v/>
      </c>
      <c r="F494" s="25" t="str">
        <f>IFERROR(VLOOKUP($A494,'TD SOP+PROFORM'!$A$5:$AD$750,MATCH(F$4,'TD SOP+PROFORM'!$B$2:$AT$2,0)+1,0),"")</f>
        <v/>
      </c>
      <c r="G494" s="25" t="str">
        <f>IFERROR(VLOOKUP($A494,'TD SOP+PROFORM'!$A$5:$AD$750,MATCH(G$4,'TD SOP+PROFORM'!$B$2:$AT$2,0)+1,0),"")</f>
        <v/>
      </c>
      <c r="H494" s="26" t="str">
        <f t="shared" si="108"/>
        <v/>
      </c>
      <c r="I494" s="25" t="str">
        <f>IFERROR(VLOOKUP($A494,'TD SOP+PROFORM'!$A$5:$AD$750,MATCH(I$4,'TD SOP+PROFORM'!$B$2:$AT$2,0)+1,0),"")</f>
        <v/>
      </c>
      <c r="J494" s="25" t="str">
        <f>IFERROR(VLOOKUP($A494,'TD SOP+PROFORM'!$A$5:$AD$750,MATCH(J$4,'TD SOP+PROFORM'!$B$2:$AT$2,0)+1,0),"")</f>
        <v/>
      </c>
      <c r="K494" s="26" t="str">
        <f t="shared" si="109"/>
        <v/>
      </c>
      <c r="L494" s="25" t="str">
        <f>IFERROR(VLOOKUP($A494,'TD SOP+PROFORM'!$A$5:$AD$750,MATCH(L$4,'TD SOP+PROFORM'!$B$2:$AT$2,0)+1,0),"")</f>
        <v/>
      </c>
      <c r="M494" s="25" t="str">
        <f>IFERROR(VLOOKUP($A494,'TD SOP+PROFORM'!$A$5:$AD$750,MATCH(M$4,'TD SOP+PROFORM'!$B$2:$AT$2,0)+1,0),"")</f>
        <v/>
      </c>
      <c r="N494" s="26" t="str">
        <f t="shared" si="110"/>
        <v/>
      </c>
      <c r="O494" s="25">
        <f>IFERROR(VLOOKUP($A494,'TD SOP+PROFORM'!$A$5:$AD$750,MATCH(O$4,'TD SOP+PROFORM'!$B$2:$AD$2,0)+1,0),0)+IFERROR(VLOOKUP($A494,'TD SOP+PROFORM'!$A$5:$AD$750,MATCH(O$2,'TD SOP+PROFORM'!$B$2:$AD$2,0)+1,0),0)</f>
        <v>0</v>
      </c>
      <c r="P494" s="25">
        <f>IFERROR(VLOOKUP($A494,'TD SOP+PROFORM'!$A$5:$AD$750,MATCH(P$4,'TD SOP+PROFORM'!$B$2:$AD$2,0)+1,0),0)+IFERROR(VLOOKUP($A494,'TD SOP+PROFORM'!$A$5:$AD$750,MATCH(P$2,'TD SOP+PROFORM'!$B$2:$AD$2,0)+1,0),0)</f>
        <v>0</v>
      </c>
      <c r="Q494" s="26" t="str">
        <f t="shared" si="111"/>
        <v/>
      </c>
      <c r="R494" s="25">
        <f>IFERROR(VLOOKUP($A494,'TD SOP+PROFORM'!$A$5:$AD$750,MATCH(R$4,'TD SOP+PROFORM'!$B$2:$AD$2,0)+1,0),0)+IFERROR(VLOOKUP($A494,'TD SOP+PROFORM'!$A$5:$AD$750,MATCH(R$2,'TD SOP+PROFORM'!$B$2:$AD$2,0)+1,0),0)</f>
        <v>0</v>
      </c>
      <c r="S494" s="25">
        <f>IFERROR(VLOOKUP($A494,'TD SOP+PROFORM'!$A$5:$AD$750,MATCH(S$4,'TD SOP+PROFORM'!$B$2:$AD$2,0)+1,0),0)+IFERROR(VLOOKUP($A494,'TD SOP+PROFORM'!$A$5:$AD$750,MATCH(S$2,'TD SOP+PROFORM'!$B$2:$AD$2,0)+1,0),0)</f>
        <v>0</v>
      </c>
      <c r="T494" s="26" t="str">
        <f t="shared" si="112"/>
        <v/>
      </c>
      <c r="U494" s="25">
        <f>IFERROR(VLOOKUP($A494,'TD SOP+PROFORM'!$A$5:$AD$750,MATCH(U$4,'TD SOP+PROFORM'!$B$2:$AD$2,0)+1,0),0)+IFERROR(VLOOKUP($A494,'TD SOP+PROFORM'!$A$5:$AD$750,MATCH(U$2,'TD SOP+PROFORM'!$B$2:$AD$2,0)+1,0),0)</f>
        <v>0</v>
      </c>
      <c r="V494" s="25">
        <f>IFERROR(VLOOKUP($A494,'TD SOP+PROFORM'!$A$5:$AD$750,MATCH(V$4,'TD SOP+PROFORM'!$B$2:$AD$2,0)+1,0),0)+IFERROR(VLOOKUP($A494,'TD SOP+PROFORM'!$A$5:$AD$750,MATCH(V$2,'TD SOP+PROFORM'!$B$2:$AD$2,0)+1,0),0)</f>
        <v>0</v>
      </c>
      <c r="W494" s="26" t="str">
        <f t="shared" si="113"/>
        <v/>
      </c>
      <c r="X494" s="25">
        <f>IFERROR(VLOOKUP($A494,'TD SOP+PROFORM'!$A$5:$AD$750,MATCH(X$4,'TD SOP+PROFORM'!$B$2:$AD$2,0)+1,0),0)+IFERROR(VLOOKUP($A494,'TD SOP+PROFORM'!$A$5:$AD$750,MATCH(X$2,'TD SOP+PROFORM'!$B$2:$AD$2,0)+1,0),0)</f>
        <v>0</v>
      </c>
      <c r="Y494" s="25">
        <f>IFERROR(VLOOKUP($A494,'TD SOP+PROFORM'!$A$5:$AD$750,MATCH(Y$4,'TD SOP+PROFORM'!$B$2:$AD$2,0)+1,0),0)+IFERROR(VLOOKUP($A494,'TD SOP+PROFORM'!$A$5:$AD$750,MATCH(Y$2,'TD SOP+PROFORM'!$B$2:$AD$2,0)+1,0),0)</f>
        <v>0</v>
      </c>
      <c r="Z494" s="26" t="str">
        <f t="shared" si="114"/>
        <v/>
      </c>
      <c r="AA494" s="25">
        <f>IFERROR(VLOOKUP($A494,'TD SOP+PROFORM'!$A$5:$AD$750,MATCH(AA$4,'TD SOP+PROFORM'!$B$2:$AD$2,0)+1,0),0)+IFERROR(VLOOKUP($A494,'TD SOP+PROFORM'!$A$5:$AD$750,MATCH(AA$2,'TD SOP+PROFORM'!$B$2:$AD$2,0)+1,0),0)</f>
        <v>0</v>
      </c>
      <c r="AB494" s="25">
        <f>IFERROR(VLOOKUP($A494,'TD SOP+PROFORM'!$A$5:$AD$750,MATCH(AB$4,'TD SOP+PROFORM'!$B$2:$AD$2,0)+1,0),0)+IFERROR(VLOOKUP($A494,'TD SOP+PROFORM'!$A$5:$AD$750,MATCH(AB$2,'TD SOP+PROFORM'!$B$2:$AD$2,0)+1,0),0)</f>
        <v>0</v>
      </c>
      <c r="AC494" s="26" t="str">
        <f t="shared" si="115"/>
        <v/>
      </c>
      <c r="AD494" s="25">
        <f>IFERROR(VLOOKUP($A494,'TD SOP+PROFORM'!$A$5:$AD$750,MATCH(AD$4,'TD SOP+PROFORM'!$B$2:$AD$2,0)+1,0),0)+IFERROR(VLOOKUP($A494,'TD SOP+PROFORM'!$A$5:$AD$750,MATCH(AD$2,'TD SOP+PROFORM'!$B$2:$AD$2,0)+1,0),0)</f>
        <v>0</v>
      </c>
      <c r="AE494" s="25">
        <f>IFERROR(VLOOKUP($A494,'TD SOP+PROFORM'!$A$5:$AD$750,MATCH(AE$4,'TD SOP+PROFORM'!$B$2:$AD$2,0)+1,0),0)+IFERROR(VLOOKUP($A494,'TD SOP+PROFORM'!$A$5:$AD$750,MATCH(AE$2,'TD SOP+PROFORM'!$B$2:$AD$2,0)+1,0),0)</f>
        <v>0</v>
      </c>
      <c r="AF494" s="26" t="str">
        <f t="shared" si="116"/>
        <v/>
      </c>
      <c r="AG494" s="25">
        <f>IFERROR(VLOOKUP($A494,'TD SOP+PROFORM'!$A$5:$AD$750,MATCH(AG$4,'TD SOP+PROFORM'!$B$2:$AD$2,0)+1,0),0)+IFERROR(VLOOKUP($A494,'TD SOP+PROFORM'!$A$5:$AD$750,MATCH(AG$2,'TD SOP+PROFORM'!$B$2:$AD$2,0)+1,0),0)</f>
        <v>0</v>
      </c>
      <c r="AH494" s="25">
        <f>IFERROR(VLOOKUP($A494,'TD SOP+PROFORM'!$A$5:$AD$750,MATCH(AH$4,'TD SOP+PROFORM'!$B$2:$AD$2,0)+1,0),0)+IFERROR(VLOOKUP($A494,'TD SOP+PROFORM'!$A$5:$AD$750,MATCH(AH$2,'TD SOP+PROFORM'!$B$2:$AD$2,0)+1,0),0)</f>
        <v>0</v>
      </c>
      <c r="AI494" s="26" t="str">
        <f t="shared" si="117"/>
        <v/>
      </c>
      <c r="AJ494" s="25">
        <f>IFERROR(VLOOKUP($A494,'TD SOP+PROFORM'!$A$5:$AD$750,MATCH(AJ$4,'TD SOP+PROFORM'!$B$2:$AD$2,0)+1,0),0)+IFERROR(VLOOKUP($A494,'TD SOP+PROFORM'!$A$5:$AD$750,MATCH(AJ$2,'TD SOP+PROFORM'!$B$2:$AD$2,0)+1,0),0)</f>
        <v>0</v>
      </c>
      <c r="AK494" s="25">
        <f>IFERROR(VLOOKUP($A494,'TD SOP+PROFORM'!$A$5:$AD$750,MATCH(AK$4,'TD SOP+PROFORM'!$B$2:$AD$2,0)+1,0),0)+IFERROR(VLOOKUP($A494,'TD SOP+PROFORM'!$A$5:$AD$750,MATCH(AK$2,'TD SOP+PROFORM'!$B$2:$AD$2,0)+1,0),0)</f>
        <v>0</v>
      </c>
      <c r="AL494" s="26" t="str">
        <f t="shared" si="118"/>
        <v/>
      </c>
      <c r="AM494" s="25">
        <f t="shared" si="120"/>
        <v>0</v>
      </c>
      <c r="AN494" s="25">
        <f t="shared" si="120"/>
        <v>0</v>
      </c>
      <c r="AO494" s="26" t="str">
        <f t="shared" si="119"/>
        <v/>
      </c>
    </row>
    <row r="495" spans="1:41" x14ac:dyDescent="0.35">
      <c r="A495" s="24">
        <f>IF(AND('TD SOP+PROFORM'!A492&lt;&gt;"",'TD SOP+PROFORM'!A492&lt;&gt;"TOTAL"),'TD SOP+PROFORM'!A492,0)</f>
        <v>0</v>
      </c>
      <c r="C495" s="25" t="str">
        <f>IFERROR(VLOOKUP($A495,'TD SOP+PROFORM'!$A$5:$AD$750,MATCH(C$4,'TD SOP+PROFORM'!$B$2:$AT$2,0)+1,0),"")</f>
        <v/>
      </c>
      <c r="D495" s="25" t="str">
        <f>IFERROR(VLOOKUP($A495,'TD SOP+PROFORM'!$A$5:$AD$750,MATCH(D$4,'TD SOP+PROFORM'!$B$2:$AT$2,0)+1,0),"")</f>
        <v/>
      </c>
      <c r="E495" s="26" t="str">
        <f t="shared" si="107"/>
        <v/>
      </c>
      <c r="F495" s="25" t="str">
        <f>IFERROR(VLOOKUP($A495,'TD SOP+PROFORM'!$A$5:$AD$750,MATCH(F$4,'TD SOP+PROFORM'!$B$2:$AT$2,0)+1,0),"")</f>
        <v/>
      </c>
      <c r="G495" s="25" t="str">
        <f>IFERROR(VLOOKUP($A495,'TD SOP+PROFORM'!$A$5:$AD$750,MATCH(G$4,'TD SOP+PROFORM'!$B$2:$AT$2,0)+1,0),"")</f>
        <v/>
      </c>
      <c r="H495" s="26" t="str">
        <f t="shared" si="108"/>
        <v/>
      </c>
      <c r="I495" s="25" t="str">
        <f>IFERROR(VLOOKUP($A495,'TD SOP+PROFORM'!$A$5:$AD$750,MATCH(I$4,'TD SOP+PROFORM'!$B$2:$AT$2,0)+1,0),"")</f>
        <v/>
      </c>
      <c r="J495" s="25" t="str">
        <f>IFERROR(VLOOKUP($A495,'TD SOP+PROFORM'!$A$5:$AD$750,MATCH(J$4,'TD SOP+PROFORM'!$B$2:$AT$2,0)+1,0),"")</f>
        <v/>
      </c>
      <c r="K495" s="26" t="str">
        <f t="shared" si="109"/>
        <v/>
      </c>
      <c r="L495" s="25" t="str">
        <f>IFERROR(VLOOKUP($A495,'TD SOP+PROFORM'!$A$5:$AD$750,MATCH(L$4,'TD SOP+PROFORM'!$B$2:$AT$2,0)+1,0),"")</f>
        <v/>
      </c>
      <c r="M495" s="25" t="str">
        <f>IFERROR(VLOOKUP($A495,'TD SOP+PROFORM'!$A$5:$AD$750,MATCH(M$4,'TD SOP+PROFORM'!$B$2:$AT$2,0)+1,0),"")</f>
        <v/>
      </c>
      <c r="N495" s="26" t="str">
        <f t="shared" si="110"/>
        <v/>
      </c>
      <c r="O495" s="25">
        <f>IFERROR(VLOOKUP($A495,'TD SOP+PROFORM'!$A$5:$AD$750,MATCH(O$4,'TD SOP+PROFORM'!$B$2:$AD$2,0)+1,0),0)+IFERROR(VLOOKUP($A495,'TD SOP+PROFORM'!$A$5:$AD$750,MATCH(O$2,'TD SOP+PROFORM'!$B$2:$AD$2,0)+1,0),0)</f>
        <v>0</v>
      </c>
      <c r="P495" s="25">
        <f>IFERROR(VLOOKUP($A495,'TD SOP+PROFORM'!$A$5:$AD$750,MATCH(P$4,'TD SOP+PROFORM'!$B$2:$AD$2,0)+1,0),0)+IFERROR(VLOOKUP($A495,'TD SOP+PROFORM'!$A$5:$AD$750,MATCH(P$2,'TD SOP+PROFORM'!$B$2:$AD$2,0)+1,0),0)</f>
        <v>0</v>
      </c>
      <c r="Q495" s="26" t="str">
        <f t="shared" si="111"/>
        <v/>
      </c>
      <c r="R495" s="25">
        <f>IFERROR(VLOOKUP($A495,'TD SOP+PROFORM'!$A$5:$AD$750,MATCH(R$4,'TD SOP+PROFORM'!$B$2:$AD$2,0)+1,0),0)+IFERROR(VLOOKUP($A495,'TD SOP+PROFORM'!$A$5:$AD$750,MATCH(R$2,'TD SOP+PROFORM'!$B$2:$AD$2,0)+1,0),0)</f>
        <v>0</v>
      </c>
      <c r="S495" s="25">
        <f>IFERROR(VLOOKUP($A495,'TD SOP+PROFORM'!$A$5:$AD$750,MATCH(S$4,'TD SOP+PROFORM'!$B$2:$AD$2,0)+1,0),0)+IFERROR(VLOOKUP($A495,'TD SOP+PROFORM'!$A$5:$AD$750,MATCH(S$2,'TD SOP+PROFORM'!$B$2:$AD$2,0)+1,0),0)</f>
        <v>0</v>
      </c>
      <c r="T495" s="26" t="str">
        <f t="shared" si="112"/>
        <v/>
      </c>
      <c r="U495" s="25">
        <f>IFERROR(VLOOKUP($A495,'TD SOP+PROFORM'!$A$5:$AD$750,MATCH(U$4,'TD SOP+PROFORM'!$B$2:$AD$2,0)+1,0),0)+IFERROR(VLOOKUP($A495,'TD SOP+PROFORM'!$A$5:$AD$750,MATCH(U$2,'TD SOP+PROFORM'!$B$2:$AD$2,0)+1,0),0)</f>
        <v>0</v>
      </c>
      <c r="V495" s="25">
        <f>IFERROR(VLOOKUP($A495,'TD SOP+PROFORM'!$A$5:$AD$750,MATCH(V$4,'TD SOP+PROFORM'!$B$2:$AD$2,0)+1,0),0)+IFERROR(VLOOKUP($A495,'TD SOP+PROFORM'!$A$5:$AD$750,MATCH(V$2,'TD SOP+PROFORM'!$B$2:$AD$2,0)+1,0),0)</f>
        <v>0</v>
      </c>
      <c r="W495" s="26" t="str">
        <f t="shared" si="113"/>
        <v/>
      </c>
      <c r="X495" s="25">
        <f>IFERROR(VLOOKUP($A495,'TD SOP+PROFORM'!$A$5:$AD$750,MATCH(X$4,'TD SOP+PROFORM'!$B$2:$AD$2,0)+1,0),0)+IFERROR(VLOOKUP($A495,'TD SOP+PROFORM'!$A$5:$AD$750,MATCH(X$2,'TD SOP+PROFORM'!$B$2:$AD$2,0)+1,0),0)</f>
        <v>0</v>
      </c>
      <c r="Y495" s="25">
        <f>IFERROR(VLOOKUP($A495,'TD SOP+PROFORM'!$A$5:$AD$750,MATCH(Y$4,'TD SOP+PROFORM'!$B$2:$AD$2,0)+1,0),0)+IFERROR(VLOOKUP($A495,'TD SOP+PROFORM'!$A$5:$AD$750,MATCH(Y$2,'TD SOP+PROFORM'!$B$2:$AD$2,0)+1,0),0)</f>
        <v>0</v>
      </c>
      <c r="Z495" s="26" t="str">
        <f t="shared" si="114"/>
        <v/>
      </c>
      <c r="AA495" s="25">
        <f>IFERROR(VLOOKUP($A495,'TD SOP+PROFORM'!$A$5:$AD$750,MATCH(AA$4,'TD SOP+PROFORM'!$B$2:$AD$2,0)+1,0),0)+IFERROR(VLOOKUP($A495,'TD SOP+PROFORM'!$A$5:$AD$750,MATCH(AA$2,'TD SOP+PROFORM'!$B$2:$AD$2,0)+1,0),0)</f>
        <v>0</v>
      </c>
      <c r="AB495" s="25">
        <f>IFERROR(VLOOKUP($A495,'TD SOP+PROFORM'!$A$5:$AD$750,MATCH(AB$4,'TD SOP+PROFORM'!$B$2:$AD$2,0)+1,0),0)+IFERROR(VLOOKUP($A495,'TD SOP+PROFORM'!$A$5:$AD$750,MATCH(AB$2,'TD SOP+PROFORM'!$B$2:$AD$2,0)+1,0),0)</f>
        <v>0</v>
      </c>
      <c r="AC495" s="26" t="str">
        <f t="shared" si="115"/>
        <v/>
      </c>
      <c r="AD495" s="25">
        <f>IFERROR(VLOOKUP($A495,'TD SOP+PROFORM'!$A$5:$AD$750,MATCH(AD$4,'TD SOP+PROFORM'!$B$2:$AD$2,0)+1,0),0)+IFERROR(VLOOKUP($A495,'TD SOP+PROFORM'!$A$5:$AD$750,MATCH(AD$2,'TD SOP+PROFORM'!$B$2:$AD$2,0)+1,0),0)</f>
        <v>0</v>
      </c>
      <c r="AE495" s="25">
        <f>IFERROR(VLOOKUP($A495,'TD SOP+PROFORM'!$A$5:$AD$750,MATCH(AE$4,'TD SOP+PROFORM'!$B$2:$AD$2,0)+1,0),0)+IFERROR(VLOOKUP($A495,'TD SOP+PROFORM'!$A$5:$AD$750,MATCH(AE$2,'TD SOP+PROFORM'!$B$2:$AD$2,0)+1,0),0)</f>
        <v>0</v>
      </c>
      <c r="AF495" s="26" t="str">
        <f t="shared" si="116"/>
        <v/>
      </c>
      <c r="AG495" s="25">
        <f>IFERROR(VLOOKUP($A495,'TD SOP+PROFORM'!$A$5:$AD$750,MATCH(AG$4,'TD SOP+PROFORM'!$B$2:$AD$2,0)+1,0),0)+IFERROR(VLOOKUP($A495,'TD SOP+PROFORM'!$A$5:$AD$750,MATCH(AG$2,'TD SOP+PROFORM'!$B$2:$AD$2,0)+1,0),0)</f>
        <v>0</v>
      </c>
      <c r="AH495" s="25">
        <f>IFERROR(VLOOKUP($A495,'TD SOP+PROFORM'!$A$5:$AD$750,MATCH(AH$4,'TD SOP+PROFORM'!$B$2:$AD$2,0)+1,0),0)+IFERROR(VLOOKUP($A495,'TD SOP+PROFORM'!$A$5:$AD$750,MATCH(AH$2,'TD SOP+PROFORM'!$B$2:$AD$2,0)+1,0),0)</f>
        <v>0</v>
      </c>
      <c r="AI495" s="26" t="str">
        <f t="shared" si="117"/>
        <v/>
      </c>
      <c r="AJ495" s="25">
        <f>IFERROR(VLOOKUP($A495,'TD SOP+PROFORM'!$A$5:$AD$750,MATCH(AJ$4,'TD SOP+PROFORM'!$B$2:$AD$2,0)+1,0),0)+IFERROR(VLOOKUP($A495,'TD SOP+PROFORM'!$A$5:$AD$750,MATCH(AJ$2,'TD SOP+PROFORM'!$B$2:$AD$2,0)+1,0),0)</f>
        <v>0</v>
      </c>
      <c r="AK495" s="25">
        <f>IFERROR(VLOOKUP($A495,'TD SOP+PROFORM'!$A$5:$AD$750,MATCH(AK$4,'TD SOP+PROFORM'!$B$2:$AD$2,0)+1,0),0)+IFERROR(VLOOKUP($A495,'TD SOP+PROFORM'!$A$5:$AD$750,MATCH(AK$2,'TD SOP+PROFORM'!$B$2:$AD$2,0)+1,0),0)</f>
        <v>0</v>
      </c>
      <c r="AL495" s="26" t="str">
        <f t="shared" si="118"/>
        <v/>
      </c>
      <c r="AM495" s="25">
        <f t="shared" si="120"/>
        <v>0</v>
      </c>
      <c r="AN495" s="25">
        <f t="shared" si="120"/>
        <v>0</v>
      </c>
      <c r="AO495" s="26" t="str">
        <f t="shared" si="119"/>
        <v/>
      </c>
    </row>
    <row r="496" spans="1:41" x14ac:dyDescent="0.35">
      <c r="A496" s="24">
        <f>IF(AND('TD SOP+PROFORM'!A493&lt;&gt;"",'TD SOP+PROFORM'!A493&lt;&gt;"TOTAL"),'TD SOP+PROFORM'!A493,0)</f>
        <v>0</v>
      </c>
      <c r="C496" s="25" t="str">
        <f>IFERROR(VLOOKUP($A496,'TD SOP+PROFORM'!$A$5:$AD$750,MATCH(C$4,'TD SOP+PROFORM'!$B$2:$AT$2,0)+1,0),"")</f>
        <v/>
      </c>
      <c r="D496" s="25" t="str">
        <f>IFERROR(VLOOKUP($A496,'TD SOP+PROFORM'!$A$5:$AD$750,MATCH(D$4,'TD SOP+PROFORM'!$B$2:$AT$2,0)+1,0),"")</f>
        <v/>
      </c>
      <c r="E496" s="26" t="str">
        <f t="shared" si="107"/>
        <v/>
      </c>
      <c r="F496" s="25" t="str">
        <f>IFERROR(VLOOKUP($A496,'TD SOP+PROFORM'!$A$5:$AD$750,MATCH(F$4,'TD SOP+PROFORM'!$B$2:$AT$2,0)+1,0),"")</f>
        <v/>
      </c>
      <c r="G496" s="25" t="str">
        <f>IFERROR(VLOOKUP($A496,'TD SOP+PROFORM'!$A$5:$AD$750,MATCH(G$4,'TD SOP+PROFORM'!$B$2:$AT$2,0)+1,0),"")</f>
        <v/>
      </c>
      <c r="H496" s="26" t="str">
        <f t="shared" si="108"/>
        <v/>
      </c>
      <c r="I496" s="25" t="str">
        <f>IFERROR(VLOOKUP($A496,'TD SOP+PROFORM'!$A$5:$AD$750,MATCH(I$4,'TD SOP+PROFORM'!$B$2:$AT$2,0)+1,0),"")</f>
        <v/>
      </c>
      <c r="J496" s="25" t="str">
        <f>IFERROR(VLOOKUP($A496,'TD SOP+PROFORM'!$A$5:$AD$750,MATCH(J$4,'TD SOP+PROFORM'!$B$2:$AT$2,0)+1,0),"")</f>
        <v/>
      </c>
      <c r="K496" s="26" t="str">
        <f t="shared" si="109"/>
        <v/>
      </c>
      <c r="L496" s="25" t="str">
        <f>IFERROR(VLOOKUP($A496,'TD SOP+PROFORM'!$A$5:$AD$750,MATCH(L$4,'TD SOP+PROFORM'!$B$2:$AT$2,0)+1,0),"")</f>
        <v/>
      </c>
      <c r="M496" s="25" t="str">
        <f>IFERROR(VLOOKUP($A496,'TD SOP+PROFORM'!$A$5:$AD$750,MATCH(M$4,'TD SOP+PROFORM'!$B$2:$AT$2,0)+1,0),"")</f>
        <v/>
      </c>
      <c r="N496" s="26" t="str">
        <f t="shared" si="110"/>
        <v/>
      </c>
      <c r="O496" s="25">
        <f>IFERROR(VLOOKUP($A496,'TD SOP+PROFORM'!$A$5:$AD$750,MATCH(O$4,'TD SOP+PROFORM'!$B$2:$AD$2,0)+1,0),0)+IFERROR(VLOOKUP($A496,'TD SOP+PROFORM'!$A$5:$AD$750,MATCH(O$2,'TD SOP+PROFORM'!$B$2:$AD$2,0)+1,0),0)</f>
        <v>0</v>
      </c>
      <c r="P496" s="25">
        <f>IFERROR(VLOOKUP($A496,'TD SOP+PROFORM'!$A$5:$AD$750,MATCH(P$4,'TD SOP+PROFORM'!$B$2:$AD$2,0)+1,0),0)+IFERROR(VLOOKUP($A496,'TD SOP+PROFORM'!$A$5:$AD$750,MATCH(P$2,'TD SOP+PROFORM'!$B$2:$AD$2,0)+1,0),0)</f>
        <v>0</v>
      </c>
      <c r="Q496" s="26" t="str">
        <f t="shared" si="111"/>
        <v/>
      </c>
      <c r="R496" s="25">
        <f>IFERROR(VLOOKUP($A496,'TD SOP+PROFORM'!$A$5:$AD$750,MATCH(R$4,'TD SOP+PROFORM'!$B$2:$AD$2,0)+1,0),0)+IFERROR(VLOOKUP($A496,'TD SOP+PROFORM'!$A$5:$AD$750,MATCH(R$2,'TD SOP+PROFORM'!$B$2:$AD$2,0)+1,0),0)</f>
        <v>0</v>
      </c>
      <c r="S496" s="25">
        <f>IFERROR(VLOOKUP($A496,'TD SOP+PROFORM'!$A$5:$AD$750,MATCH(S$4,'TD SOP+PROFORM'!$B$2:$AD$2,0)+1,0),0)+IFERROR(VLOOKUP($A496,'TD SOP+PROFORM'!$A$5:$AD$750,MATCH(S$2,'TD SOP+PROFORM'!$B$2:$AD$2,0)+1,0),0)</f>
        <v>0</v>
      </c>
      <c r="T496" s="26" t="str">
        <f t="shared" si="112"/>
        <v/>
      </c>
      <c r="U496" s="25">
        <f>IFERROR(VLOOKUP($A496,'TD SOP+PROFORM'!$A$5:$AD$750,MATCH(U$4,'TD SOP+PROFORM'!$B$2:$AD$2,0)+1,0),0)+IFERROR(VLOOKUP($A496,'TD SOP+PROFORM'!$A$5:$AD$750,MATCH(U$2,'TD SOP+PROFORM'!$B$2:$AD$2,0)+1,0),0)</f>
        <v>0</v>
      </c>
      <c r="V496" s="25">
        <f>IFERROR(VLOOKUP($A496,'TD SOP+PROFORM'!$A$5:$AD$750,MATCH(V$4,'TD SOP+PROFORM'!$B$2:$AD$2,0)+1,0),0)+IFERROR(VLOOKUP($A496,'TD SOP+PROFORM'!$A$5:$AD$750,MATCH(V$2,'TD SOP+PROFORM'!$B$2:$AD$2,0)+1,0),0)</f>
        <v>0</v>
      </c>
      <c r="W496" s="26" t="str">
        <f t="shared" si="113"/>
        <v/>
      </c>
      <c r="X496" s="25">
        <f>IFERROR(VLOOKUP($A496,'TD SOP+PROFORM'!$A$5:$AD$750,MATCH(X$4,'TD SOP+PROFORM'!$B$2:$AD$2,0)+1,0),0)+IFERROR(VLOOKUP($A496,'TD SOP+PROFORM'!$A$5:$AD$750,MATCH(X$2,'TD SOP+PROFORM'!$B$2:$AD$2,0)+1,0),0)</f>
        <v>0</v>
      </c>
      <c r="Y496" s="25">
        <f>IFERROR(VLOOKUP($A496,'TD SOP+PROFORM'!$A$5:$AD$750,MATCH(Y$4,'TD SOP+PROFORM'!$B$2:$AD$2,0)+1,0),0)+IFERROR(VLOOKUP($A496,'TD SOP+PROFORM'!$A$5:$AD$750,MATCH(Y$2,'TD SOP+PROFORM'!$B$2:$AD$2,0)+1,0),0)</f>
        <v>0</v>
      </c>
      <c r="Z496" s="26" t="str">
        <f t="shared" si="114"/>
        <v/>
      </c>
      <c r="AA496" s="25">
        <f>IFERROR(VLOOKUP($A496,'TD SOP+PROFORM'!$A$5:$AD$750,MATCH(AA$4,'TD SOP+PROFORM'!$B$2:$AD$2,0)+1,0),0)+IFERROR(VLOOKUP($A496,'TD SOP+PROFORM'!$A$5:$AD$750,MATCH(AA$2,'TD SOP+PROFORM'!$B$2:$AD$2,0)+1,0),0)</f>
        <v>0</v>
      </c>
      <c r="AB496" s="25">
        <f>IFERROR(VLOOKUP($A496,'TD SOP+PROFORM'!$A$5:$AD$750,MATCH(AB$4,'TD SOP+PROFORM'!$B$2:$AD$2,0)+1,0),0)+IFERROR(VLOOKUP($A496,'TD SOP+PROFORM'!$A$5:$AD$750,MATCH(AB$2,'TD SOP+PROFORM'!$B$2:$AD$2,0)+1,0),0)</f>
        <v>0</v>
      </c>
      <c r="AC496" s="26" t="str">
        <f t="shared" si="115"/>
        <v/>
      </c>
      <c r="AD496" s="25">
        <f>IFERROR(VLOOKUP($A496,'TD SOP+PROFORM'!$A$5:$AD$750,MATCH(AD$4,'TD SOP+PROFORM'!$B$2:$AD$2,0)+1,0),0)+IFERROR(VLOOKUP($A496,'TD SOP+PROFORM'!$A$5:$AD$750,MATCH(AD$2,'TD SOP+PROFORM'!$B$2:$AD$2,0)+1,0),0)</f>
        <v>0</v>
      </c>
      <c r="AE496" s="25">
        <f>IFERROR(VLOOKUP($A496,'TD SOP+PROFORM'!$A$5:$AD$750,MATCH(AE$4,'TD SOP+PROFORM'!$B$2:$AD$2,0)+1,0),0)+IFERROR(VLOOKUP($A496,'TD SOP+PROFORM'!$A$5:$AD$750,MATCH(AE$2,'TD SOP+PROFORM'!$B$2:$AD$2,0)+1,0),0)</f>
        <v>0</v>
      </c>
      <c r="AF496" s="26" t="str">
        <f t="shared" si="116"/>
        <v/>
      </c>
      <c r="AG496" s="25">
        <f>IFERROR(VLOOKUP($A496,'TD SOP+PROFORM'!$A$5:$AD$750,MATCH(AG$4,'TD SOP+PROFORM'!$B$2:$AD$2,0)+1,0),0)+IFERROR(VLOOKUP($A496,'TD SOP+PROFORM'!$A$5:$AD$750,MATCH(AG$2,'TD SOP+PROFORM'!$B$2:$AD$2,0)+1,0),0)</f>
        <v>0</v>
      </c>
      <c r="AH496" s="25">
        <f>IFERROR(VLOOKUP($A496,'TD SOP+PROFORM'!$A$5:$AD$750,MATCH(AH$4,'TD SOP+PROFORM'!$B$2:$AD$2,0)+1,0),0)+IFERROR(VLOOKUP($A496,'TD SOP+PROFORM'!$A$5:$AD$750,MATCH(AH$2,'TD SOP+PROFORM'!$B$2:$AD$2,0)+1,0),0)</f>
        <v>0</v>
      </c>
      <c r="AI496" s="26" t="str">
        <f t="shared" si="117"/>
        <v/>
      </c>
      <c r="AJ496" s="25">
        <f>IFERROR(VLOOKUP($A496,'TD SOP+PROFORM'!$A$5:$AD$750,MATCH(AJ$4,'TD SOP+PROFORM'!$B$2:$AD$2,0)+1,0),0)+IFERROR(VLOOKUP($A496,'TD SOP+PROFORM'!$A$5:$AD$750,MATCH(AJ$2,'TD SOP+PROFORM'!$B$2:$AD$2,0)+1,0),0)</f>
        <v>0</v>
      </c>
      <c r="AK496" s="25">
        <f>IFERROR(VLOOKUP($A496,'TD SOP+PROFORM'!$A$5:$AD$750,MATCH(AK$4,'TD SOP+PROFORM'!$B$2:$AD$2,0)+1,0),0)+IFERROR(VLOOKUP($A496,'TD SOP+PROFORM'!$A$5:$AD$750,MATCH(AK$2,'TD SOP+PROFORM'!$B$2:$AD$2,0)+1,0),0)</f>
        <v>0</v>
      </c>
      <c r="AL496" s="26" t="str">
        <f t="shared" si="118"/>
        <v/>
      </c>
      <c r="AM496" s="25">
        <f t="shared" si="120"/>
        <v>0</v>
      </c>
      <c r="AN496" s="25">
        <f t="shared" si="120"/>
        <v>0</v>
      </c>
      <c r="AO496" s="26" t="str">
        <f t="shared" si="119"/>
        <v/>
      </c>
    </row>
    <row r="497" spans="1:41" x14ac:dyDescent="0.35">
      <c r="A497" s="24">
        <f>IF(AND('TD SOP+PROFORM'!A494&lt;&gt;"",'TD SOP+PROFORM'!A494&lt;&gt;"TOTAL"),'TD SOP+PROFORM'!A494,0)</f>
        <v>0</v>
      </c>
      <c r="C497" s="25" t="str">
        <f>IFERROR(VLOOKUP($A497,'TD SOP+PROFORM'!$A$5:$AD$750,MATCH(C$4,'TD SOP+PROFORM'!$B$2:$AT$2,0)+1,0),"")</f>
        <v/>
      </c>
      <c r="D497" s="25" t="str">
        <f>IFERROR(VLOOKUP($A497,'TD SOP+PROFORM'!$A$5:$AD$750,MATCH(D$4,'TD SOP+PROFORM'!$B$2:$AT$2,0)+1,0),"")</f>
        <v/>
      </c>
      <c r="E497" s="26" t="str">
        <f t="shared" si="107"/>
        <v/>
      </c>
      <c r="F497" s="25" t="str">
        <f>IFERROR(VLOOKUP($A497,'TD SOP+PROFORM'!$A$5:$AD$750,MATCH(F$4,'TD SOP+PROFORM'!$B$2:$AT$2,0)+1,0),"")</f>
        <v/>
      </c>
      <c r="G497" s="25" t="str">
        <f>IFERROR(VLOOKUP($A497,'TD SOP+PROFORM'!$A$5:$AD$750,MATCH(G$4,'TD SOP+PROFORM'!$B$2:$AT$2,0)+1,0),"")</f>
        <v/>
      </c>
      <c r="H497" s="26" t="str">
        <f t="shared" si="108"/>
        <v/>
      </c>
      <c r="I497" s="25" t="str">
        <f>IFERROR(VLOOKUP($A497,'TD SOP+PROFORM'!$A$5:$AD$750,MATCH(I$4,'TD SOP+PROFORM'!$B$2:$AT$2,0)+1,0),"")</f>
        <v/>
      </c>
      <c r="J497" s="25" t="str">
        <f>IFERROR(VLOOKUP($A497,'TD SOP+PROFORM'!$A$5:$AD$750,MATCH(J$4,'TD SOP+PROFORM'!$B$2:$AT$2,0)+1,0),"")</f>
        <v/>
      </c>
      <c r="K497" s="26" t="str">
        <f t="shared" si="109"/>
        <v/>
      </c>
      <c r="L497" s="25" t="str">
        <f>IFERROR(VLOOKUP($A497,'TD SOP+PROFORM'!$A$5:$AD$750,MATCH(L$4,'TD SOP+PROFORM'!$B$2:$AT$2,0)+1,0),"")</f>
        <v/>
      </c>
      <c r="M497" s="25" t="str">
        <f>IFERROR(VLOOKUP($A497,'TD SOP+PROFORM'!$A$5:$AD$750,MATCH(M$4,'TD SOP+PROFORM'!$B$2:$AT$2,0)+1,0),"")</f>
        <v/>
      </c>
      <c r="N497" s="26" t="str">
        <f t="shared" si="110"/>
        <v/>
      </c>
      <c r="O497" s="25">
        <f>IFERROR(VLOOKUP($A497,'TD SOP+PROFORM'!$A$5:$AD$750,MATCH(O$4,'TD SOP+PROFORM'!$B$2:$AD$2,0)+1,0),0)+IFERROR(VLOOKUP($A497,'TD SOP+PROFORM'!$A$5:$AD$750,MATCH(O$2,'TD SOP+PROFORM'!$B$2:$AD$2,0)+1,0),0)</f>
        <v>0</v>
      </c>
      <c r="P497" s="25">
        <f>IFERROR(VLOOKUP($A497,'TD SOP+PROFORM'!$A$5:$AD$750,MATCH(P$4,'TD SOP+PROFORM'!$B$2:$AD$2,0)+1,0),0)+IFERROR(VLOOKUP($A497,'TD SOP+PROFORM'!$A$5:$AD$750,MATCH(P$2,'TD SOP+PROFORM'!$B$2:$AD$2,0)+1,0),0)</f>
        <v>0</v>
      </c>
      <c r="Q497" s="26" t="str">
        <f t="shared" si="111"/>
        <v/>
      </c>
      <c r="R497" s="25">
        <f>IFERROR(VLOOKUP($A497,'TD SOP+PROFORM'!$A$5:$AD$750,MATCH(R$4,'TD SOP+PROFORM'!$B$2:$AD$2,0)+1,0),0)+IFERROR(VLOOKUP($A497,'TD SOP+PROFORM'!$A$5:$AD$750,MATCH(R$2,'TD SOP+PROFORM'!$B$2:$AD$2,0)+1,0),0)</f>
        <v>0</v>
      </c>
      <c r="S497" s="25">
        <f>IFERROR(VLOOKUP($A497,'TD SOP+PROFORM'!$A$5:$AD$750,MATCH(S$4,'TD SOP+PROFORM'!$B$2:$AD$2,0)+1,0),0)+IFERROR(VLOOKUP($A497,'TD SOP+PROFORM'!$A$5:$AD$750,MATCH(S$2,'TD SOP+PROFORM'!$B$2:$AD$2,0)+1,0),0)</f>
        <v>0</v>
      </c>
      <c r="T497" s="26" t="str">
        <f t="shared" si="112"/>
        <v/>
      </c>
      <c r="U497" s="25">
        <f>IFERROR(VLOOKUP($A497,'TD SOP+PROFORM'!$A$5:$AD$750,MATCH(U$4,'TD SOP+PROFORM'!$B$2:$AD$2,0)+1,0),0)+IFERROR(VLOOKUP($A497,'TD SOP+PROFORM'!$A$5:$AD$750,MATCH(U$2,'TD SOP+PROFORM'!$B$2:$AD$2,0)+1,0),0)</f>
        <v>0</v>
      </c>
      <c r="V497" s="25">
        <f>IFERROR(VLOOKUP($A497,'TD SOP+PROFORM'!$A$5:$AD$750,MATCH(V$4,'TD SOP+PROFORM'!$B$2:$AD$2,0)+1,0),0)+IFERROR(VLOOKUP($A497,'TD SOP+PROFORM'!$A$5:$AD$750,MATCH(V$2,'TD SOP+PROFORM'!$B$2:$AD$2,0)+1,0),0)</f>
        <v>0</v>
      </c>
      <c r="W497" s="26" t="str">
        <f t="shared" si="113"/>
        <v/>
      </c>
      <c r="X497" s="25">
        <f>IFERROR(VLOOKUP($A497,'TD SOP+PROFORM'!$A$5:$AD$750,MATCH(X$4,'TD SOP+PROFORM'!$B$2:$AD$2,0)+1,0),0)+IFERROR(VLOOKUP($A497,'TD SOP+PROFORM'!$A$5:$AD$750,MATCH(X$2,'TD SOP+PROFORM'!$B$2:$AD$2,0)+1,0),0)</f>
        <v>0</v>
      </c>
      <c r="Y497" s="25">
        <f>IFERROR(VLOOKUP($A497,'TD SOP+PROFORM'!$A$5:$AD$750,MATCH(Y$4,'TD SOP+PROFORM'!$B$2:$AD$2,0)+1,0),0)+IFERROR(VLOOKUP($A497,'TD SOP+PROFORM'!$A$5:$AD$750,MATCH(Y$2,'TD SOP+PROFORM'!$B$2:$AD$2,0)+1,0),0)</f>
        <v>0</v>
      </c>
      <c r="Z497" s="26" t="str">
        <f t="shared" si="114"/>
        <v/>
      </c>
      <c r="AA497" s="25">
        <f>IFERROR(VLOOKUP($A497,'TD SOP+PROFORM'!$A$5:$AD$750,MATCH(AA$4,'TD SOP+PROFORM'!$B$2:$AD$2,0)+1,0),0)+IFERROR(VLOOKUP($A497,'TD SOP+PROFORM'!$A$5:$AD$750,MATCH(AA$2,'TD SOP+PROFORM'!$B$2:$AD$2,0)+1,0),0)</f>
        <v>0</v>
      </c>
      <c r="AB497" s="25">
        <f>IFERROR(VLOOKUP($A497,'TD SOP+PROFORM'!$A$5:$AD$750,MATCH(AB$4,'TD SOP+PROFORM'!$B$2:$AD$2,0)+1,0),0)+IFERROR(VLOOKUP($A497,'TD SOP+PROFORM'!$A$5:$AD$750,MATCH(AB$2,'TD SOP+PROFORM'!$B$2:$AD$2,0)+1,0),0)</f>
        <v>0</v>
      </c>
      <c r="AC497" s="26" t="str">
        <f t="shared" si="115"/>
        <v/>
      </c>
      <c r="AD497" s="25">
        <f>IFERROR(VLOOKUP($A497,'TD SOP+PROFORM'!$A$5:$AD$750,MATCH(AD$4,'TD SOP+PROFORM'!$B$2:$AD$2,0)+1,0),0)+IFERROR(VLOOKUP($A497,'TD SOP+PROFORM'!$A$5:$AD$750,MATCH(AD$2,'TD SOP+PROFORM'!$B$2:$AD$2,0)+1,0),0)</f>
        <v>0</v>
      </c>
      <c r="AE497" s="25">
        <f>IFERROR(VLOOKUP($A497,'TD SOP+PROFORM'!$A$5:$AD$750,MATCH(AE$4,'TD SOP+PROFORM'!$B$2:$AD$2,0)+1,0),0)+IFERROR(VLOOKUP($A497,'TD SOP+PROFORM'!$A$5:$AD$750,MATCH(AE$2,'TD SOP+PROFORM'!$B$2:$AD$2,0)+1,0),0)</f>
        <v>0</v>
      </c>
      <c r="AF497" s="26" t="str">
        <f t="shared" si="116"/>
        <v/>
      </c>
      <c r="AG497" s="25">
        <f>IFERROR(VLOOKUP($A497,'TD SOP+PROFORM'!$A$5:$AD$750,MATCH(AG$4,'TD SOP+PROFORM'!$B$2:$AD$2,0)+1,0),0)+IFERROR(VLOOKUP($A497,'TD SOP+PROFORM'!$A$5:$AD$750,MATCH(AG$2,'TD SOP+PROFORM'!$B$2:$AD$2,0)+1,0),0)</f>
        <v>0</v>
      </c>
      <c r="AH497" s="25">
        <f>IFERROR(VLOOKUP($A497,'TD SOP+PROFORM'!$A$5:$AD$750,MATCH(AH$4,'TD SOP+PROFORM'!$B$2:$AD$2,0)+1,0),0)+IFERROR(VLOOKUP($A497,'TD SOP+PROFORM'!$A$5:$AD$750,MATCH(AH$2,'TD SOP+PROFORM'!$B$2:$AD$2,0)+1,0),0)</f>
        <v>0</v>
      </c>
      <c r="AI497" s="26" t="str">
        <f t="shared" si="117"/>
        <v/>
      </c>
      <c r="AJ497" s="25">
        <f>IFERROR(VLOOKUP($A497,'TD SOP+PROFORM'!$A$5:$AD$750,MATCH(AJ$4,'TD SOP+PROFORM'!$B$2:$AD$2,0)+1,0),0)+IFERROR(VLOOKUP($A497,'TD SOP+PROFORM'!$A$5:$AD$750,MATCH(AJ$2,'TD SOP+PROFORM'!$B$2:$AD$2,0)+1,0),0)</f>
        <v>0</v>
      </c>
      <c r="AK497" s="25">
        <f>IFERROR(VLOOKUP($A497,'TD SOP+PROFORM'!$A$5:$AD$750,MATCH(AK$4,'TD SOP+PROFORM'!$B$2:$AD$2,0)+1,0),0)+IFERROR(VLOOKUP($A497,'TD SOP+PROFORM'!$A$5:$AD$750,MATCH(AK$2,'TD SOP+PROFORM'!$B$2:$AD$2,0)+1,0),0)</f>
        <v>0</v>
      </c>
      <c r="AL497" s="26" t="str">
        <f t="shared" si="118"/>
        <v/>
      </c>
      <c r="AM497" s="25">
        <f t="shared" si="120"/>
        <v>0</v>
      </c>
      <c r="AN497" s="25">
        <f t="shared" si="120"/>
        <v>0</v>
      </c>
      <c r="AO497" s="26" t="str">
        <f t="shared" si="119"/>
        <v/>
      </c>
    </row>
    <row r="498" spans="1:41" x14ac:dyDescent="0.35">
      <c r="A498" s="24">
        <f>IF(AND('TD SOP+PROFORM'!A495&lt;&gt;"",'TD SOP+PROFORM'!A495&lt;&gt;"TOTAL"),'TD SOP+PROFORM'!A495,0)</f>
        <v>0</v>
      </c>
      <c r="C498" s="25" t="str">
        <f>IFERROR(VLOOKUP($A498,'TD SOP+PROFORM'!$A$5:$AD$750,MATCH(C$4,'TD SOP+PROFORM'!$B$2:$AT$2,0)+1,0),"")</f>
        <v/>
      </c>
      <c r="D498" s="25" t="str">
        <f>IFERROR(VLOOKUP($A498,'TD SOP+PROFORM'!$A$5:$AD$750,MATCH(D$4,'TD SOP+PROFORM'!$B$2:$AT$2,0)+1,0),"")</f>
        <v/>
      </c>
      <c r="E498" s="26" t="str">
        <f t="shared" si="107"/>
        <v/>
      </c>
      <c r="F498" s="25" t="str">
        <f>IFERROR(VLOOKUP($A498,'TD SOP+PROFORM'!$A$5:$AD$750,MATCH(F$4,'TD SOP+PROFORM'!$B$2:$AT$2,0)+1,0),"")</f>
        <v/>
      </c>
      <c r="G498" s="25" t="str">
        <f>IFERROR(VLOOKUP($A498,'TD SOP+PROFORM'!$A$5:$AD$750,MATCH(G$4,'TD SOP+PROFORM'!$B$2:$AT$2,0)+1,0),"")</f>
        <v/>
      </c>
      <c r="H498" s="26" t="str">
        <f t="shared" si="108"/>
        <v/>
      </c>
      <c r="I498" s="25" t="str">
        <f>IFERROR(VLOOKUP($A498,'TD SOP+PROFORM'!$A$5:$AD$750,MATCH(I$4,'TD SOP+PROFORM'!$B$2:$AT$2,0)+1,0),"")</f>
        <v/>
      </c>
      <c r="J498" s="25" t="str">
        <f>IFERROR(VLOOKUP($A498,'TD SOP+PROFORM'!$A$5:$AD$750,MATCH(J$4,'TD SOP+PROFORM'!$B$2:$AT$2,0)+1,0),"")</f>
        <v/>
      </c>
      <c r="K498" s="26" t="str">
        <f t="shared" si="109"/>
        <v/>
      </c>
      <c r="L498" s="25" t="str">
        <f>IFERROR(VLOOKUP($A498,'TD SOP+PROFORM'!$A$5:$AD$750,MATCH(L$4,'TD SOP+PROFORM'!$B$2:$AT$2,0)+1,0),"")</f>
        <v/>
      </c>
      <c r="M498" s="25" t="str">
        <f>IFERROR(VLOOKUP($A498,'TD SOP+PROFORM'!$A$5:$AD$750,MATCH(M$4,'TD SOP+PROFORM'!$B$2:$AT$2,0)+1,0),"")</f>
        <v/>
      </c>
      <c r="N498" s="26" t="str">
        <f t="shared" si="110"/>
        <v/>
      </c>
      <c r="O498" s="25">
        <f>IFERROR(VLOOKUP($A498,'TD SOP+PROFORM'!$A$5:$AD$750,MATCH(O$4,'TD SOP+PROFORM'!$B$2:$AD$2,0)+1,0),0)+IFERROR(VLOOKUP($A498,'TD SOP+PROFORM'!$A$5:$AD$750,MATCH(O$2,'TD SOP+PROFORM'!$B$2:$AD$2,0)+1,0),0)</f>
        <v>0</v>
      </c>
      <c r="P498" s="25">
        <f>IFERROR(VLOOKUP($A498,'TD SOP+PROFORM'!$A$5:$AD$750,MATCH(P$4,'TD SOP+PROFORM'!$B$2:$AD$2,0)+1,0),0)+IFERROR(VLOOKUP($A498,'TD SOP+PROFORM'!$A$5:$AD$750,MATCH(P$2,'TD SOP+PROFORM'!$B$2:$AD$2,0)+1,0),0)</f>
        <v>0</v>
      </c>
      <c r="Q498" s="26" t="str">
        <f t="shared" si="111"/>
        <v/>
      </c>
      <c r="R498" s="25">
        <f>IFERROR(VLOOKUP($A498,'TD SOP+PROFORM'!$A$5:$AD$750,MATCH(R$4,'TD SOP+PROFORM'!$B$2:$AD$2,0)+1,0),0)+IFERROR(VLOOKUP($A498,'TD SOP+PROFORM'!$A$5:$AD$750,MATCH(R$2,'TD SOP+PROFORM'!$B$2:$AD$2,0)+1,0),0)</f>
        <v>0</v>
      </c>
      <c r="S498" s="25">
        <f>IFERROR(VLOOKUP($A498,'TD SOP+PROFORM'!$A$5:$AD$750,MATCH(S$4,'TD SOP+PROFORM'!$B$2:$AD$2,0)+1,0),0)+IFERROR(VLOOKUP($A498,'TD SOP+PROFORM'!$A$5:$AD$750,MATCH(S$2,'TD SOP+PROFORM'!$B$2:$AD$2,0)+1,0),0)</f>
        <v>0</v>
      </c>
      <c r="T498" s="26" t="str">
        <f t="shared" si="112"/>
        <v/>
      </c>
      <c r="U498" s="25">
        <f>IFERROR(VLOOKUP($A498,'TD SOP+PROFORM'!$A$5:$AD$750,MATCH(U$4,'TD SOP+PROFORM'!$B$2:$AD$2,0)+1,0),0)+IFERROR(VLOOKUP($A498,'TD SOP+PROFORM'!$A$5:$AD$750,MATCH(U$2,'TD SOP+PROFORM'!$B$2:$AD$2,0)+1,0),0)</f>
        <v>0</v>
      </c>
      <c r="V498" s="25">
        <f>IFERROR(VLOOKUP($A498,'TD SOP+PROFORM'!$A$5:$AD$750,MATCH(V$4,'TD SOP+PROFORM'!$B$2:$AD$2,0)+1,0),0)+IFERROR(VLOOKUP($A498,'TD SOP+PROFORM'!$A$5:$AD$750,MATCH(V$2,'TD SOP+PROFORM'!$B$2:$AD$2,0)+1,0),0)</f>
        <v>0</v>
      </c>
      <c r="W498" s="26" t="str">
        <f t="shared" si="113"/>
        <v/>
      </c>
      <c r="X498" s="25">
        <f>IFERROR(VLOOKUP($A498,'TD SOP+PROFORM'!$A$5:$AD$750,MATCH(X$4,'TD SOP+PROFORM'!$B$2:$AD$2,0)+1,0),0)+IFERROR(VLOOKUP($A498,'TD SOP+PROFORM'!$A$5:$AD$750,MATCH(X$2,'TD SOP+PROFORM'!$B$2:$AD$2,0)+1,0),0)</f>
        <v>0</v>
      </c>
      <c r="Y498" s="25">
        <f>IFERROR(VLOOKUP($A498,'TD SOP+PROFORM'!$A$5:$AD$750,MATCH(Y$4,'TD SOP+PROFORM'!$B$2:$AD$2,0)+1,0),0)+IFERROR(VLOOKUP($A498,'TD SOP+PROFORM'!$A$5:$AD$750,MATCH(Y$2,'TD SOP+PROFORM'!$B$2:$AD$2,0)+1,0),0)</f>
        <v>0</v>
      </c>
      <c r="Z498" s="26" t="str">
        <f t="shared" si="114"/>
        <v/>
      </c>
      <c r="AA498" s="25">
        <f>IFERROR(VLOOKUP($A498,'TD SOP+PROFORM'!$A$5:$AD$750,MATCH(AA$4,'TD SOP+PROFORM'!$B$2:$AD$2,0)+1,0),0)+IFERROR(VLOOKUP($A498,'TD SOP+PROFORM'!$A$5:$AD$750,MATCH(AA$2,'TD SOP+PROFORM'!$B$2:$AD$2,0)+1,0),0)</f>
        <v>0</v>
      </c>
      <c r="AB498" s="25">
        <f>IFERROR(VLOOKUP($A498,'TD SOP+PROFORM'!$A$5:$AD$750,MATCH(AB$4,'TD SOP+PROFORM'!$B$2:$AD$2,0)+1,0),0)+IFERROR(VLOOKUP($A498,'TD SOP+PROFORM'!$A$5:$AD$750,MATCH(AB$2,'TD SOP+PROFORM'!$B$2:$AD$2,0)+1,0),0)</f>
        <v>0</v>
      </c>
      <c r="AC498" s="26" t="str">
        <f t="shared" si="115"/>
        <v/>
      </c>
      <c r="AD498" s="25">
        <f>IFERROR(VLOOKUP($A498,'TD SOP+PROFORM'!$A$5:$AD$750,MATCH(AD$4,'TD SOP+PROFORM'!$B$2:$AD$2,0)+1,0),0)+IFERROR(VLOOKUP($A498,'TD SOP+PROFORM'!$A$5:$AD$750,MATCH(AD$2,'TD SOP+PROFORM'!$B$2:$AD$2,0)+1,0),0)</f>
        <v>0</v>
      </c>
      <c r="AE498" s="25">
        <f>IFERROR(VLOOKUP($A498,'TD SOP+PROFORM'!$A$5:$AD$750,MATCH(AE$4,'TD SOP+PROFORM'!$B$2:$AD$2,0)+1,0),0)+IFERROR(VLOOKUP($A498,'TD SOP+PROFORM'!$A$5:$AD$750,MATCH(AE$2,'TD SOP+PROFORM'!$B$2:$AD$2,0)+1,0),0)</f>
        <v>0</v>
      </c>
      <c r="AF498" s="26" t="str">
        <f t="shared" si="116"/>
        <v/>
      </c>
      <c r="AG498" s="25">
        <f>IFERROR(VLOOKUP($A498,'TD SOP+PROFORM'!$A$5:$AD$750,MATCH(AG$4,'TD SOP+PROFORM'!$B$2:$AD$2,0)+1,0),0)+IFERROR(VLOOKUP($A498,'TD SOP+PROFORM'!$A$5:$AD$750,MATCH(AG$2,'TD SOP+PROFORM'!$B$2:$AD$2,0)+1,0),0)</f>
        <v>0</v>
      </c>
      <c r="AH498" s="25">
        <f>IFERROR(VLOOKUP($A498,'TD SOP+PROFORM'!$A$5:$AD$750,MATCH(AH$4,'TD SOP+PROFORM'!$B$2:$AD$2,0)+1,0),0)+IFERROR(VLOOKUP($A498,'TD SOP+PROFORM'!$A$5:$AD$750,MATCH(AH$2,'TD SOP+PROFORM'!$B$2:$AD$2,0)+1,0),0)</f>
        <v>0</v>
      </c>
      <c r="AI498" s="26" t="str">
        <f t="shared" si="117"/>
        <v/>
      </c>
      <c r="AJ498" s="25">
        <f>IFERROR(VLOOKUP($A498,'TD SOP+PROFORM'!$A$5:$AD$750,MATCH(AJ$4,'TD SOP+PROFORM'!$B$2:$AD$2,0)+1,0),0)+IFERROR(VLOOKUP($A498,'TD SOP+PROFORM'!$A$5:$AD$750,MATCH(AJ$2,'TD SOP+PROFORM'!$B$2:$AD$2,0)+1,0),0)</f>
        <v>0</v>
      </c>
      <c r="AK498" s="25">
        <f>IFERROR(VLOOKUP($A498,'TD SOP+PROFORM'!$A$5:$AD$750,MATCH(AK$4,'TD SOP+PROFORM'!$B$2:$AD$2,0)+1,0),0)+IFERROR(VLOOKUP($A498,'TD SOP+PROFORM'!$A$5:$AD$750,MATCH(AK$2,'TD SOP+PROFORM'!$B$2:$AD$2,0)+1,0),0)</f>
        <v>0</v>
      </c>
      <c r="AL498" s="26" t="str">
        <f t="shared" si="118"/>
        <v/>
      </c>
      <c r="AM498" s="25">
        <f t="shared" si="120"/>
        <v>0</v>
      </c>
      <c r="AN498" s="25">
        <f t="shared" si="120"/>
        <v>0</v>
      </c>
      <c r="AO498" s="26" t="str">
        <f t="shared" si="119"/>
        <v/>
      </c>
    </row>
    <row r="499" spans="1:41" x14ac:dyDescent="0.35">
      <c r="A499" s="24">
        <f>IF(AND('TD SOP+PROFORM'!A496&lt;&gt;"",'TD SOP+PROFORM'!A496&lt;&gt;"TOTAL"),'TD SOP+PROFORM'!A496,0)</f>
        <v>0</v>
      </c>
      <c r="C499" s="25" t="str">
        <f>IFERROR(VLOOKUP($A499,'TD SOP+PROFORM'!$A$5:$AD$750,MATCH(C$4,'TD SOP+PROFORM'!$B$2:$AT$2,0)+1,0),"")</f>
        <v/>
      </c>
      <c r="D499" s="25" t="str">
        <f>IFERROR(VLOOKUP($A499,'TD SOP+PROFORM'!$A$5:$AD$750,MATCH(D$4,'TD SOP+PROFORM'!$B$2:$AT$2,0)+1,0),"")</f>
        <v/>
      </c>
      <c r="E499" s="26" t="str">
        <f t="shared" si="107"/>
        <v/>
      </c>
      <c r="F499" s="25" t="str">
        <f>IFERROR(VLOOKUP($A499,'TD SOP+PROFORM'!$A$5:$AD$750,MATCH(F$4,'TD SOP+PROFORM'!$B$2:$AT$2,0)+1,0),"")</f>
        <v/>
      </c>
      <c r="G499" s="25" t="str">
        <f>IFERROR(VLOOKUP($A499,'TD SOP+PROFORM'!$A$5:$AD$750,MATCH(G$4,'TD SOP+PROFORM'!$B$2:$AT$2,0)+1,0),"")</f>
        <v/>
      </c>
      <c r="H499" s="26" t="str">
        <f t="shared" si="108"/>
        <v/>
      </c>
      <c r="I499" s="25" t="str">
        <f>IFERROR(VLOOKUP($A499,'TD SOP+PROFORM'!$A$5:$AD$750,MATCH(I$4,'TD SOP+PROFORM'!$B$2:$AT$2,0)+1,0),"")</f>
        <v/>
      </c>
      <c r="J499" s="25" t="str">
        <f>IFERROR(VLOOKUP($A499,'TD SOP+PROFORM'!$A$5:$AD$750,MATCH(J$4,'TD SOP+PROFORM'!$B$2:$AT$2,0)+1,0),"")</f>
        <v/>
      </c>
      <c r="K499" s="26" t="str">
        <f t="shared" si="109"/>
        <v/>
      </c>
      <c r="L499" s="25" t="str">
        <f>IFERROR(VLOOKUP($A499,'TD SOP+PROFORM'!$A$5:$AD$750,MATCH(L$4,'TD SOP+PROFORM'!$B$2:$AT$2,0)+1,0),"")</f>
        <v/>
      </c>
      <c r="M499" s="25" t="str">
        <f>IFERROR(VLOOKUP($A499,'TD SOP+PROFORM'!$A$5:$AD$750,MATCH(M$4,'TD SOP+PROFORM'!$B$2:$AT$2,0)+1,0),"")</f>
        <v/>
      </c>
      <c r="N499" s="26" t="str">
        <f t="shared" si="110"/>
        <v/>
      </c>
      <c r="O499" s="25">
        <f>IFERROR(VLOOKUP($A499,'TD SOP+PROFORM'!$A$5:$AD$750,MATCH(O$4,'TD SOP+PROFORM'!$B$2:$AD$2,0)+1,0),0)+IFERROR(VLOOKUP($A499,'TD SOP+PROFORM'!$A$5:$AD$750,MATCH(O$2,'TD SOP+PROFORM'!$B$2:$AD$2,0)+1,0),0)</f>
        <v>0</v>
      </c>
      <c r="P499" s="25">
        <f>IFERROR(VLOOKUP($A499,'TD SOP+PROFORM'!$A$5:$AD$750,MATCH(P$4,'TD SOP+PROFORM'!$B$2:$AD$2,0)+1,0),0)+IFERROR(VLOOKUP($A499,'TD SOP+PROFORM'!$A$5:$AD$750,MATCH(P$2,'TD SOP+PROFORM'!$B$2:$AD$2,0)+1,0),0)</f>
        <v>0</v>
      </c>
      <c r="Q499" s="26" t="str">
        <f t="shared" si="111"/>
        <v/>
      </c>
      <c r="R499" s="25">
        <f>IFERROR(VLOOKUP($A499,'TD SOP+PROFORM'!$A$5:$AD$750,MATCH(R$4,'TD SOP+PROFORM'!$B$2:$AD$2,0)+1,0),0)+IFERROR(VLOOKUP($A499,'TD SOP+PROFORM'!$A$5:$AD$750,MATCH(R$2,'TD SOP+PROFORM'!$B$2:$AD$2,0)+1,0),0)</f>
        <v>0</v>
      </c>
      <c r="S499" s="25">
        <f>IFERROR(VLOOKUP($A499,'TD SOP+PROFORM'!$A$5:$AD$750,MATCH(S$4,'TD SOP+PROFORM'!$B$2:$AD$2,0)+1,0),0)+IFERROR(VLOOKUP($A499,'TD SOP+PROFORM'!$A$5:$AD$750,MATCH(S$2,'TD SOP+PROFORM'!$B$2:$AD$2,0)+1,0),0)</f>
        <v>0</v>
      </c>
      <c r="T499" s="26" t="str">
        <f t="shared" si="112"/>
        <v/>
      </c>
      <c r="U499" s="25">
        <f>IFERROR(VLOOKUP($A499,'TD SOP+PROFORM'!$A$5:$AD$750,MATCH(U$4,'TD SOP+PROFORM'!$B$2:$AD$2,0)+1,0),0)+IFERROR(VLOOKUP($A499,'TD SOP+PROFORM'!$A$5:$AD$750,MATCH(U$2,'TD SOP+PROFORM'!$B$2:$AD$2,0)+1,0),0)</f>
        <v>0</v>
      </c>
      <c r="V499" s="25">
        <f>IFERROR(VLOOKUP($A499,'TD SOP+PROFORM'!$A$5:$AD$750,MATCH(V$4,'TD SOP+PROFORM'!$B$2:$AD$2,0)+1,0),0)+IFERROR(VLOOKUP($A499,'TD SOP+PROFORM'!$A$5:$AD$750,MATCH(V$2,'TD SOP+PROFORM'!$B$2:$AD$2,0)+1,0),0)</f>
        <v>0</v>
      </c>
      <c r="W499" s="26" t="str">
        <f t="shared" si="113"/>
        <v/>
      </c>
      <c r="X499" s="25">
        <f>IFERROR(VLOOKUP($A499,'TD SOP+PROFORM'!$A$5:$AD$750,MATCH(X$4,'TD SOP+PROFORM'!$B$2:$AD$2,0)+1,0),0)+IFERROR(VLOOKUP($A499,'TD SOP+PROFORM'!$A$5:$AD$750,MATCH(X$2,'TD SOP+PROFORM'!$B$2:$AD$2,0)+1,0),0)</f>
        <v>0</v>
      </c>
      <c r="Y499" s="25">
        <f>IFERROR(VLOOKUP($A499,'TD SOP+PROFORM'!$A$5:$AD$750,MATCH(Y$4,'TD SOP+PROFORM'!$B$2:$AD$2,0)+1,0),0)+IFERROR(VLOOKUP($A499,'TD SOP+PROFORM'!$A$5:$AD$750,MATCH(Y$2,'TD SOP+PROFORM'!$B$2:$AD$2,0)+1,0),0)</f>
        <v>0</v>
      </c>
      <c r="Z499" s="26" t="str">
        <f t="shared" si="114"/>
        <v/>
      </c>
      <c r="AA499" s="25">
        <f>IFERROR(VLOOKUP($A499,'TD SOP+PROFORM'!$A$5:$AD$750,MATCH(AA$4,'TD SOP+PROFORM'!$B$2:$AD$2,0)+1,0),0)+IFERROR(VLOOKUP($A499,'TD SOP+PROFORM'!$A$5:$AD$750,MATCH(AA$2,'TD SOP+PROFORM'!$B$2:$AD$2,0)+1,0),0)</f>
        <v>0</v>
      </c>
      <c r="AB499" s="25">
        <f>IFERROR(VLOOKUP($A499,'TD SOP+PROFORM'!$A$5:$AD$750,MATCH(AB$4,'TD SOP+PROFORM'!$B$2:$AD$2,0)+1,0),0)+IFERROR(VLOOKUP($A499,'TD SOP+PROFORM'!$A$5:$AD$750,MATCH(AB$2,'TD SOP+PROFORM'!$B$2:$AD$2,0)+1,0),0)</f>
        <v>0</v>
      </c>
      <c r="AC499" s="26" t="str">
        <f t="shared" si="115"/>
        <v/>
      </c>
      <c r="AD499" s="25">
        <f>IFERROR(VLOOKUP($A499,'TD SOP+PROFORM'!$A$5:$AD$750,MATCH(AD$4,'TD SOP+PROFORM'!$B$2:$AD$2,0)+1,0),0)+IFERROR(VLOOKUP($A499,'TD SOP+PROFORM'!$A$5:$AD$750,MATCH(AD$2,'TD SOP+PROFORM'!$B$2:$AD$2,0)+1,0),0)</f>
        <v>0</v>
      </c>
      <c r="AE499" s="25">
        <f>IFERROR(VLOOKUP($A499,'TD SOP+PROFORM'!$A$5:$AD$750,MATCH(AE$4,'TD SOP+PROFORM'!$B$2:$AD$2,0)+1,0),0)+IFERROR(VLOOKUP($A499,'TD SOP+PROFORM'!$A$5:$AD$750,MATCH(AE$2,'TD SOP+PROFORM'!$B$2:$AD$2,0)+1,0),0)</f>
        <v>0</v>
      </c>
      <c r="AF499" s="26" t="str">
        <f t="shared" si="116"/>
        <v/>
      </c>
      <c r="AG499" s="25">
        <f>IFERROR(VLOOKUP($A499,'TD SOP+PROFORM'!$A$5:$AD$750,MATCH(AG$4,'TD SOP+PROFORM'!$B$2:$AD$2,0)+1,0),0)+IFERROR(VLOOKUP($A499,'TD SOP+PROFORM'!$A$5:$AD$750,MATCH(AG$2,'TD SOP+PROFORM'!$B$2:$AD$2,0)+1,0),0)</f>
        <v>0</v>
      </c>
      <c r="AH499" s="25">
        <f>IFERROR(VLOOKUP($A499,'TD SOP+PROFORM'!$A$5:$AD$750,MATCH(AH$4,'TD SOP+PROFORM'!$B$2:$AD$2,0)+1,0),0)+IFERROR(VLOOKUP($A499,'TD SOP+PROFORM'!$A$5:$AD$750,MATCH(AH$2,'TD SOP+PROFORM'!$B$2:$AD$2,0)+1,0),0)</f>
        <v>0</v>
      </c>
      <c r="AI499" s="26" t="str">
        <f t="shared" si="117"/>
        <v/>
      </c>
      <c r="AJ499" s="25">
        <f>IFERROR(VLOOKUP($A499,'TD SOP+PROFORM'!$A$5:$AD$750,MATCH(AJ$4,'TD SOP+PROFORM'!$B$2:$AD$2,0)+1,0),0)+IFERROR(VLOOKUP($A499,'TD SOP+PROFORM'!$A$5:$AD$750,MATCH(AJ$2,'TD SOP+PROFORM'!$B$2:$AD$2,0)+1,0),0)</f>
        <v>0</v>
      </c>
      <c r="AK499" s="25">
        <f>IFERROR(VLOOKUP($A499,'TD SOP+PROFORM'!$A$5:$AD$750,MATCH(AK$4,'TD SOP+PROFORM'!$B$2:$AD$2,0)+1,0),0)+IFERROR(VLOOKUP($A499,'TD SOP+PROFORM'!$A$5:$AD$750,MATCH(AK$2,'TD SOP+PROFORM'!$B$2:$AD$2,0)+1,0),0)</f>
        <v>0</v>
      </c>
      <c r="AL499" s="26" t="str">
        <f t="shared" si="118"/>
        <v/>
      </c>
      <c r="AM499" s="25">
        <f t="shared" si="120"/>
        <v>0</v>
      </c>
      <c r="AN499" s="25">
        <f t="shared" si="120"/>
        <v>0</v>
      </c>
      <c r="AO499" s="26" t="str">
        <f t="shared" si="119"/>
        <v/>
      </c>
    </row>
    <row r="500" spans="1:41" x14ac:dyDescent="0.35">
      <c r="A500" s="24">
        <f>IF(AND('TD SOP+PROFORM'!A497&lt;&gt;"",'TD SOP+PROFORM'!A497&lt;&gt;"TOTAL"),'TD SOP+PROFORM'!A497,0)</f>
        <v>0</v>
      </c>
      <c r="C500" s="25" t="str">
        <f>IFERROR(VLOOKUP($A500,'TD SOP+PROFORM'!$A$5:$AD$750,MATCH(C$4,'TD SOP+PROFORM'!$B$2:$AT$2,0)+1,0),"")</f>
        <v/>
      </c>
      <c r="D500" s="25" t="str">
        <f>IFERROR(VLOOKUP($A500,'TD SOP+PROFORM'!$A$5:$AD$750,MATCH(D$4,'TD SOP+PROFORM'!$B$2:$AT$2,0)+1,0),"")</f>
        <v/>
      </c>
      <c r="E500" s="26" t="str">
        <f t="shared" si="107"/>
        <v/>
      </c>
      <c r="F500" s="25" t="str">
        <f>IFERROR(VLOOKUP($A500,'TD SOP+PROFORM'!$A$5:$AD$750,MATCH(F$4,'TD SOP+PROFORM'!$B$2:$AT$2,0)+1,0),"")</f>
        <v/>
      </c>
      <c r="G500" s="25" t="str">
        <f>IFERROR(VLOOKUP($A500,'TD SOP+PROFORM'!$A$5:$AD$750,MATCH(G$4,'TD SOP+PROFORM'!$B$2:$AT$2,0)+1,0),"")</f>
        <v/>
      </c>
      <c r="H500" s="26" t="str">
        <f t="shared" si="108"/>
        <v/>
      </c>
      <c r="I500" s="25" t="str">
        <f>IFERROR(VLOOKUP($A500,'TD SOP+PROFORM'!$A$5:$AD$750,MATCH(I$4,'TD SOP+PROFORM'!$B$2:$AT$2,0)+1,0),"")</f>
        <v/>
      </c>
      <c r="J500" s="25" t="str">
        <f>IFERROR(VLOOKUP($A500,'TD SOP+PROFORM'!$A$5:$AD$750,MATCH(J$4,'TD SOP+PROFORM'!$B$2:$AT$2,0)+1,0),"")</f>
        <v/>
      </c>
      <c r="K500" s="26" t="str">
        <f t="shared" si="109"/>
        <v/>
      </c>
      <c r="L500" s="25" t="str">
        <f>IFERROR(VLOOKUP($A500,'TD SOP+PROFORM'!$A$5:$AD$750,MATCH(L$4,'TD SOP+PROFORM'!$B$2:$AT$2,0)+1,0),"")</f>
        <v/>
      </c>
      <c r="M500" s="25" t="str">
        <f>IFERROR(VLOOKUP($A500,'TD SOP+PROFORM'!$A$5:$AD$750,MATCH(M$4,'TD SOP+PROFORM'!$B$2:$AT$2,0)+1,0),"")</f>
        <v/>
      </c>
      <c r="N500" s="26" t="str">
        <f t="shared" si="110"/>
        <v/>
      </c>
      <c r="O500" s="25">
        <f>IFERROR(VLOOKUP($A500,'TD SOP+PROFORM'!$A$5:$AD$750,MATCH(O$4,'TD SOP+PROFORM'!$B$2:$AD$2,0)+1,0),0)+IFERROR(VLOOKUP($A500,'TD SOP+PROFORM'!$A$5:$AD$750,MATCH(O$2,'TD SOP+PROFORM'!$B$2:$AD$2,0)+1,0),0)</f>
        <v>0</v>
      </c>
      <c r="P500" s="25">
        <f>IFERROR(VLOOKUP($A500,'TD SOP+PROFORM'!$A$5:$AD$750,MATCH(P$4,'TD SOP+PROFORM'!$B$2:$AD$2,0)+1,0),0)+IFERROR(VLOOKUP($A500,'TD SOP+PROFORM'!$A$5:$AD$750,MATCH(P$2,'TD SOP+PROFORM'!$B$2:$AD$2,0)+1,0),0)</f>
        <v>0</v>
      </c>
      <c r="Q500" s="26" t="str">
        <f t="shared" si="111"/>
        <v/>
      </c>
      <c r="R500" s="25">
        <f>IFERROR(VLOOKUP($A500,'TD SOP+PROFORM'!$A$5:$AD$750,MATCH(R$4,'TD SOP+PROFORM'!$B$2:$AD$2,0)+1,0),0)+IFERROR(VLOOKUP($A500,'TD SOP+PROFORM'!$A$5:$AD$750,MATCH(R$2,'TD SOP+PROFORM'!$B$2:$AD$2,0)+1,0),0)</f>
        <v>0</v>
      </c>
      <c r="S500" s="25">
        <f>IFERROR(VLOOKUP($A500,'TD SOP+PROFORM'!$A$5:$AD$750,MATCH(S$4,'TD SOP+PROFORM'!$B$2:$AD$2,0)+1,0),0)+IFERROR(VLOOKUP($A500,'TD SOP+PROFORM'!$A$5:$AD$750,MATCH(S$2,'TD SOP+PROFORM'!$B$2:$AD$2,0)+1,0),0)</f>
        <v>0</v>
      </c>
      <c r="T500" s="26" t="str">
        <f t="shared" si="112"/>
        <v/>
      </c>
      <c r="U500" s="25">
        <f>IFERROR(VLOOKUP($A500,'TD SOP+PROFORM'!$A$5:$AD$750,MATCH(U$4,'TD SOP+PROFORM'!$B$2:$AD$2,0)+1,0),0)+IFERROR(VLOOKUP($A500,'TD SOP+PROFORM'!$A$5:$AD$750,MATCH(U$2,'TD SOP+PROFORM'!$B$2:$AD$2,0)+1,0),0)</f>
        <v>0</v>
      </c>
      <c r="V500" s="25">
        <f>IFERROR(VLOOKUP($A500,'TD SOP+PROFORM'!$A$5:$AD$750,MATCH(V$4,'TD SOP+PROFORM'!$B$2:$AD$2,0)+1,0),0)+IFERROR(VLOOKUP($A500,'TD SOP+PROFORM'!$A$5:$AD$750,MATCH(V$2,'TD SOP+PROFORM'!$B$2:$AD$2,0)+1,0),0)</f>
        <v>0</v>
      </c>
      <c r="W500" s="26" t="str">
        <f t="shared" si="113"/>
        <v/>
      </c>
      <c r="X500" s="25">
        <f>IFERROR(VLOOKUP($A500,'TD SOP+PROFORM'!$A$5:$AD$750,MATCH(X$4,'TD SOP+PROFORM'!$B$2:$AD$2,0)+1,0),0)+IFERROR(VLOOKUP($A500,'TD SOP+PROFORM'!$A$5:$AD$750,MATCH(X$2,'TD SOP+PROFORM'!$B$2:$AD$2,0)+1,0),0)</f>
        <v>0</v>
      </c>
      <c r="Y500" s="25">
        <f>IFERROR(VLOOKUP($A500,'TD SOP+PROFORM'!$A$5:$AD$750,MATCH(Y$4,'TD SOP+PROFORM'!$B$2:$AD$2,0)+1,0),0)+IFERROR(VLOOKUP($A500,'TD SOP+PROFORM'!$A$5:$AD$750,MATCH(Y$2,'TD SOP+PROFORM'!$B$2:$AD$2,0)+1,0),0)</f>
        <v>0</v>
      </c>
      <c r="Z500" s="26" t="str">
        <f t="shared" si="114"/>
        <v/>
      </c>
      <c r="AA500" s="25">
        <f>IFERROR(VLOOKUP($A500,'TD SOP+PROFORM'!$A$5:$AD$750,MATCH(AA$4,'TD SOP+PROFORM'!$B$2:$AD$2,0)+1,0),0)+IFERROR(VLOOKUP($A500,'TD SOP+PROFORM'!$A$5:$AD$750,MATCH(AA$2,'TD SOP+PROFORM'!$B$2:$AD$2,0)+1,0),0)</f>
        <v>0</v>
      </c>
      <c r="AB500" s="25">
        <f>IFERROR(VLOOKUP($A500,'TD SOP+PROFORM'!$A$5:$AD$750,MATCH(AB$4,'TD SOP+PROFORM'!$B$2:$AD$2,0)+1,0),0)+IFERROR(VLOOKUP($A500,'TD SOP+PROFORM'!$A$5:$AD$750,MATCH(AB$2,'TD SOP+PROFORM'!$B$2:$AD$2,0)+1,0),0)</f>
        <v>0</v>
      </c>
      <c r="AC500" s="26" t="str">
        <f t="shared" si="115"/>
        <v/>
      </c>
      <c r="AD500" s="25">
        <f>IFERROR(VLOOKUP($A500,'TD SOP+PROFORM'!$A$5:$AD$750,MATCH(AD$4,'TD SOP+PROFORM'!$B$2:$AD$2,0)+1,0),0)+IFERROR(VLOOKUP($A500,'TD SOP+PROFORM'!$A$5:$AD$750,MATCH(AD$2,'TD SOP+PROFORM'!$B$2:$AD$2,0)+1,0),0)</f>
        <v>0</v>
      </c>
      <c r="AE500" s="25">
        <f>IFERROR(VLOOKUP($A500,'TD SOP+PROFORM'!$A$5:$AD$750,MATCH(AE$4,'TD SOP+PROFORM'!$B$2:$AD$2,0)+1,0),0)+IFERROR(VLOOKUP($A500,'TD SOP+PROFORM'!$A$5:$AD$750,MATCH(AE$2,'TD SOP+PROFORM'!$B$2:$AD$2,0)+1,0),0)</f>
        <v>0</v>
      </c>
      <c r="AF500" s="26" t="str">
        <f t="shared" si="116"/>
        <v/>
      </c>
      <c r="AG500" s="25">
        <f>IFERROR(VLOOKUP($A500,'TD SOP+PROFORM'!$A$5:$AD$750,MATCH(AG$4,'TD SOP+PROFORM'!$B$2:$AD$2,0)+1,0),0)+IFERROR(VLOOKUP($A500,'TD SOP+PROFORM'!$A$5:$AD$750,MATCH(AG$2,'TD SOP+PROFORM'!$B$2:$AD$2,0)+1,0),0)</f>
        <v>0</v>
      </c>
      <c r="AH500" s="25">
        <f>IFERROR(VLOOKUP($A500,'TD SOP+PROFORM'!$A$5:$AD$750,MATCH(AH$4,'TD SOP+PROFORM'!$B$2:$AD$2,0)+1,0),0)+IFERROR(VLOOKUP($A500,'TD SOP+PROFORM'!$A$5:$AD$750,MATCH(AH$2,'TD SOP+PROFORM'!$B$2:$AD$2,0)+1,0),0)</f>
        <v>0</v>
      </c>
      <c r="AI500" s="26" t="str">
        <f t="shared" si="117"/>
        <v/>
      </c>
      <c r="AJ500" s="25">
        <f>IFERROR(VLOOKUP($A500,'TD SOP+PROFORM'!$A$5:$AD$750,MATCH(AJ$4,'TD SOP+PROFORM'!$B$2:$AD$2,0)+1,0),0)+IFERROR(VLOOKUP($A500,'TD SOP+PROFORM'!$A$5:$AD$750,MATCH(AJ$2,'TD SOP+PROFORM'!$B$2:$AD$2,0)+1,0),0)</f>
        <v>0</v>
      </c>
      <c r="AK500" s="25">
        <f>IFERROR(VLOOKUP($A500,'TD SOP+PROFORM'!$A$5:$AD$750,MATCH(AK$4,'TD SOP+PROFORM'!$B$2:$AD$2,0)+1,0),0)+IFERROR(VLOOKUP($A500,'TD SOP+PROFORM'!$A$5:$AD$750,MATCH(AK$2,'TD SOP+PROFORM'!$B$2:$AD$2,0)+1,0),0)</f>
        <v>0</v>
      </c>
      <c r="AL500" s="26" t="str">
        <f t="shared" si="118"/>
        <v/>
      </c>
      <c r="AM500" s="25">
        <f t="shared" si="120"/>
        <v>0</v>
      </c>
      <c r="AN500" s="25">
        <f t="shared" si="120"/>
        <v>0</v>
      </c>
      <c r="AO500" s="26" t="str">
        <f t="shared" si="119"/>
        <v/>
      </c>
    </row>
    <row r="501" spans="1:41" x14ac:dyDescent="0.35">
      <c r="A501" s="24">
        <f>IF(AND('TD SOP+PROFORM'!A498&lt;&gt;"",'TD SOP+PROFORM'!A498&lt;&gt;"TOTAL"),'TD SOP+PROFORM'!A498,0)</f>
        <v>0</v>
      </c>
      <c r="C501" s="25" t="str">
        <f>IFERROR(VLOOKUP($A501,'TD SOP+PROFORM'!$A$5:$AD$750,MATCH(C$4,'TD SOP+PROFORM'!$B$2:$AT$2,0)+1,0),"")</f>
        <v/>
      </c>
      <c r="D501" s="25" t="str">
        <f>IFERROR(VLOOKUP($A501,'TD SOP+PROFORM'!$A$5:$AD$750,MATCH(D$4,'TD SOP+PROFORM'!$B$2:$AT$2,0)+1,0),"")</f>
        <v/>
      </c>
      <c r="E501" s="26" t="str">
        <f t="shared" si="107"/>
        <v/>
      </c>
      <c r="F501" s="25" t="str">
        <f>IFERROR(VLOOKUP($A501,'TD SOP+PROFORM'!$A$5:$AD$750,MATCH(F$4,'TD SOP+PROFORM'!$B$2:$AT$2,0)+1,0),"")</f>
        <v/>
      </c>
      <c r="G501" s="25" t="str">
        <f>IFERROR(VLOOKUP($A501,'TD SOP+PROFORM'!$A$5:$AD$750,MATCH(G$4,'TD SOP+PROFORM'!$B$2:$AT$2,0)+1,0),"")</f>
        <v/>
      </c>
      <c r="H501" s="26" t="str">
        <f t="shared" si="108"/>
        <v/>
      </c>
      <c r="I501" s="25" t="str">
        <f>IFERROR(VLOOKUP($A501,'TD SOP+PROFORM'!$A$5:$AD$750,MATCH(I$4,'TD SOP+PROFORM'!$B$2:$AT$2,0)+1,0),"")</f>
        <v/>
      </c>
      <c r="J501" s="25" t="str">
        <f>IFERROR(VLOOKUP($A501,'TD SOP+PROFORM'!$A$5:$AD$750,MATCH(J$4,'TD SOP+PROFORM'!$B$2:$AT$2,0)+1,0),"")</f>
        <v/>
      </c>
      <c r="K501" s="26" t="str">
        <f t="shared" si="109"/>
        <v/>
      </c>
      <c r="L501" s="25" t="str">
        <f>IFERROR(VLOOKUP($A501,'TD SOP+PROFORM'!$A$5:$AD$750,MATCH(L$4,'TD SOP+PROFORM'!$B$2:$AT$2,0)+1,0),"")</f>
        <v/>
      </c>
      <c r="M501" s="25" t="str">
        <f>IFERROR(VLOOKUP($A501,'TD SOP+PROFORM'!$A$5:$AD$750,MATCH(M$4,'TD SOP+PROFORM'!$B$2:$AT$2,0)+1,0),"")</f>
        <v/>
      </c>
      <c r="N501" s="26" t="str">
        <f t="shared" si="110"/>
        <v/>
      </c>
      <c r="O501" s="25">
        <f>IFERROR(VLOOKUP($A501,'TD SOP+PROFORM'!$A$5:$AD$750,MATCH(O$4,'TD SOP+PROFORM'!$B$2:$AD$2,0)+1,0),0)+IFERROR(VLOOKUP($A501,'TD SOP+PROFORM'!$A$5:$AD$750,MATCH(O$2,'TD SOP+PROFORM'!$B$2:$AD$2,0)+1,0),0)</f>
        <v>0</v>
      </c>
      <c r="P501" s="25">
        <f>IFERROR(VLOOKUP($A501,'TD SOP+PROFORM'!$A$5:$AD$750,MATCH(P$4,'TD SOP+PROFORM'!$B$2:$AD$2,0)+1,0),0)+IFERROR(VLOOKUP($A501,'TD SOP+PROFORM'!$A$5:$AD$750,MATCH(P$2,'TD SOP+PROFORM'!$B$2:$AD$2,0)+1,0),0)</f>
        <v>0</v>
      </c>
      <c r="Q501" s="26" t="str">
        <f t="shared" si="111"/>
        <v/>
      </c>
      <c r="R501" s="25">
        <f>IFERROR(VLOOKUP($A501,'TD SOP+PROFORM'!$A$5:$AD$750,MATCH(R$4,'TD SOP+PROFORM'!$B$2:$AD$2,0)+1,0),0)+IFERROR(VLOOKUP($A501,'TD SOP+PROFORM'!$A$5:$AD$750,MATCH(R$2,'TD SOP+PROFORM'!$B$2:$AD$2,0)+1,0),0)</f>
        <v>0</v>
      </c>
      <c r="S501" s="25">
        <f>IFERROR(VLOOKUP($A501,'TD SOP+PROFORM'!$A$5:$AD$750,MATCH(S$4,'TD SOP+PROFORM'!$B$2:$AD$2,0)+1,0),0)+IFERROR(VLOOKUP($A501,'TD SOP+PROFORM'!$A$5:$AD$750,MATCH(S$2,'TD SOP+PROFORM'!$B$2:$AD$2,0)+1,0),0)</f>
        <v>0</v>
      </c>
      <c r="T501" s="26" t="str">
        <f t="shared" si="112"/>
        <v/>
      </c>
      <c r="U501" s="25">
        <f>IFERROR(VLOOKUP($A501,'TD SOP+PROFORM'!$A$5:$AD$750,MATCH(U$4,'TD SOP+PROFORM'!$B$2:$AD$2,0)+1,0),0)+IFERROR(VLOOKUP($A501,'TD SOP+PROFORM'!$A$5:$AD$750,MATCH(U$2,'TD SOP+PROFORM'!$B$2:$AD$2,0)+1,0),0)</f>
        <v>0</v>
      </c>
      <c r="V501" s="25">
        <f>IFERROR(VLOOKUP($A501,'TD SOP+PROFORM'!$A$5:$AD$750,MATCH(V$4,'TD SOP+PROFORM'!$B$2:$AD$2,0)+1,0),0)+IFERROR(VLOOKUP($A501,'TD SOP+PROFORM'!$A$5:$AD$750,MATCH(V$2,'TD SOP+PROFORM'!$B$2:$AD$2,0)+1,0),0)</f>
        <v>0</v>
      </c>
      <c r="W501" s="26" t="str">
        <f t="shared" si="113"/>
        <v/>
      </c>
      <c r="X501" s="25">
        <f>IFERROR(VLOOKUP($A501,'TD SOP+PROFORM'!$A$5:$AD$750,MATCH(X$4,'TD SOP+PROFORM'!$B$2:$AD$2,0)+1,0),0)+IFERROR(VLOOKUP($A501,'TD SOP+PROFORM'!$A$5:$AD$750,MATCH(X$2,'TD SOP+PROFORM'!$B$2:$AD$2,0)+1,0),0)</f>
        <v>0</v>
      </c>
      <c r="Y501" s="25">
        <f>IFERROR(VLOOKUP($A501,'TD SOP+PROFORM'!$A$5:$AD$750,MATCH(Y$4,'TD SOP+PROFORM'!$B$2:$AD$2,0)+1,0),0)+IFERROR(VLOOKUP($A501,'TD SOP+PROFORM'!$A$5:$AD$750,MATCH(Y$2,'TD SOP+PROFORM'!$B$2:$AD$2,0)+1,0),0)</f>
        <v>0</v>
      </c>
      <c r="Z501" s="26" t="str">
        <f t="shared" si="114"/>
        <v/>
      </c>
      <c r="AA501" s="25">
        <f>IFERROR(VLOOKUP($A501,'TD SOP+PROFORM'!$A$5:$AD$750,MATCH(AA$4,'TD SOP+PROFORM'!$B$2:$AD$2,0)+1,0),0)+IFERROR(VLOOKUP($A501,'TD SOP+PROFORM'!$A$5:$AD$750,MATCH(AA$2,'TD SOP+PROFORM'!$B$2:$AD$2,0)+1,0),0)</f>
        <v>0</v>
      </c>
      <c r="AB501" s="25">
        <f>IFERROR(VLOOKUP($A501,'TD SOP+PROFORM'!$A$5:$AD$750,MATCH(AB$4,'TD SOP+PROFORM'!$B$2:$AD$2,0)+1,0),0)+IFERROR(VLOOKUP($A501,'TD SOP+PROFORM'!$A$5:$AD$750,MATCH(AB$2,'TD SOP+PROFORM'!$B$2:$AD$2,0)+1,0),0)</f>
        <v>0</v>
      </c>
      <c r="AC501" s="26" t="str">
        <f t="shared" si="115"/>
        <v/>
      </c>
      <c r="AD501" s="25">
        <f>IFERROR(VLOOKUP($A501,'TD SOP+PROFORM'!$A$5:$AD$750,MATCH(AD$4,'TD SOP+PROFORM'!$B$2:$AD$2,0)+1,0),0)+IFERROR(VLOOKUP($A501,'TD SOP+PROFORM'!$A$5:$AD$750,MATCH(AD$2,'TD SOP+PROFORM'!$B$2:$AD$2,0)+1,0),0)</f>
        <v>0</v>
      </c>
      <c r="AE501" s="25">
        <f>IFERROR(VLOOKUP($A501,'TD SOP+PROFORM'!$A$5:$AD$750,MATCH(AE$4,'TD SOP+PROFORM'!$B$2:$AD$2,0)+1,0),0)+IFERROR(VLOOKUP($A501,'TD SOP+PROFORM'!$A$5:$AD$750,MATCH(AE$2,'TD SOP+PROFORM'!$B$2:$AD$2,0)+1,0),0)</f>
        <v>0</v>
      </c>
      <c r="AF501" s="26" t="str">
        <f t="shared" si="116"/>
        <v/>
      </c>
      <c r="AG501" s="25">
        <f>IFERROR(VLOOKUP($A501,'TD SOP+PROFORM'!$A$5:$AD$750,MATCH(AG$4,'TD SOP+PROFORM'!$B$2:$AD$2,0)+1,0),0)+IFERROR(VLOOKUP($A501,'TD SOP+PROFORM'!$A$5:$AD$750,MATCH(AG$2,'TD SOP+PROFORM'!$B$2:$AD$2,0)+1,0),0)</f>
        <v>0</v>
      </c>
      <c r="AH501" s="25">
        <f>IFERROR(VLOOKUP($A501,'TD SOP+PROFORM'!$A$5:$AD$750,MATCH(AH$4,'TD SOP+PROFORM'!$B$2:$AD$2,0)+1,0),0)+IFERROR(VLOOKUP($A501,'TD SOP+PROFORM'!$A$5:$AD$750,MATCH(AH$2,'TD SOP+PROFORM'!$B$2:$AD$2,0)+1,0),0)</f>
        <v>0</v>
      </c>
      <c r="AI501" s="26" t="str">
        <f t="shared" si="117"/>
        <v/>
      </c>
      <c r="AJ501" s="25">
        <f>IFERROR(VLOOKUP($A501,'TD SOP+PROFORM'!$A$5:$AD$750,MATCH(AJ$4,'TD SOP+PROFORM'!$B$2:$AD$2,0)+1,0),0)+IFERROR(VLOOKUP($A501,'TD SOP+PROFORM'!$A$5:$AD$750,MATCH(AJ$2,'TD SOP+PROFORM'!$B$2:$AD$2,0)+1,0),0)</f>
        <v>0</v>
      </c>
      <c r="AK501" s="25">
        <f>IFERROR(VLOOKUP($A501,'TD SOP+PROFORM'!$A$5:$AD$750,MATCH(AK$4,'TD SOP+PROFORM'!$B$2:$AD$2,0)+1,0),0)+IFERROR(VLOOKUP($A501,'TD SOP+PROFORM'!$A$5:$AD$750,MATCH(AK$2,'TD SOP+PROFORM'!$B$2:$AD$2,0)+1,0),0)</f>
        <v>0</v>
      </c>
      <c r="AL501" s="26" t="str">
        <f t="shared" si="118"/>
        <v/>
      </c>
      <c r="AM501" s="25">
        <f t="shared" si="120"/>
        <v>0</v>
      </c>
      <c r="AN501" s="25">
        <f t="shared" si="120"/>
        <v>0</v>
      </c>
      <c r="AO501" s="26" t="str">
        <f t="shared" si="119"/>
        <v/>
      </c>
    </row>
    <row r="502" spans="1:41" x14ac:dyDescent="0.35">
      <c r="A502" s="24">
        <f>IF(AND('TD SOP+PROFORM'!A499&lt;&gt;"",'TD SOP+PROFORM'!A499&lt;&gt;"TOTAL"),'TD SOP+PROFORM'!A499,0)</f>
        <v>0</v>
      </c>
      <c r="C502" s="25" t="str">
        <f>IFERROR(VLOOKUP($A502,'TD SOP+PROFORM'!$A$5:$AD$750,MATCH(C$4,'TD SOP+PROFORM'!$B$2:$AT$2,0)+1,0),"")</f>
        <v/>
      </c>
      <c r="D502" s="25" t="str">
        <f>IFERROR(VLOOKUP($A502,'TD SOP+PROFORM'!$A$5:$AD$750,MATCH(D$4,'TD SOP+PROFORM'!$B$2:$AT$2,0)+1,0),"")</f>
        <v/>
      </c>
      <c r="E502" s="26" t="str">
        <f t="shared" si="107"/>
        <v/>
      </c>
      <c r="F502" s="25" t="str">
        <f>IFERROR(VLOOKUP($A502,'TD SOP+PROFORM'!$A$5:$AD$750,MATCH(F$4,'TD SOP+PROFORM'!$B$2:$AT$2,0)+1,0),"")</f>
        <v/>
      </c>
      <c r="G502" s="25" t="str">
        <f>IFERROR(VLOOKUP($A502,'TD SOP+PROFORM'!$A$5:$AD$750,MATCH(G$4,'TD SOP+PROFORM'!$B$2:$AT$2,0)+1,0),"")</f>
        <v/>
      </c>
      <c r="H502" s="26" t="str">
        <f t="shared" si="108"/>
        <v/>
      </c>
      <c r="I502" s="25" t="str">
        <f>IFERROR(VLOOKUP($A502,'TD SOP+PROFORM'!$A$5:$AD$750,MATCH(I$4,'TD SOP+PROFORM'!$B$2:$AT$2,0)+1,0),"")</f>
        <v/>
      </c>
      <c r="J502" s="25" t="str">
        <f>IFERROR(VLOOKUP($A502,'TD SOP+PROFORM'!$A$5:$AD$750,MATCH(J$4,'TD SOP+PROFORM'!$B$2:$AT$2,0)+1,0),"")</f>
        <v/>
      </c>
      <c r="K502" s="26" t="str">
        <f t="shared" si="109"/>
        <v/>
      </c>
      <c r="L502" s="25" t="str">
        <f>IFERROR(VLOOKUP($A502,'TD SOP+PROFORM'!$A$5:$AD$750,MATCH(L$4,'TD SOP+PROFORM'!$B$2:$AT$2,0)+1,0),"")</f>
        <v/>
      </c>
      <c r="M502" s="25" t="str">
        <f>IFERROR(VLOOKUP($A502,'TD SOP+PROFORM'!$A$5:$AD$750,MATCH(M$4,'TD SOP+PROFORM'!$B$2:$AT$2,0)+1,0),"")</f>
        <v/>
      </c>
      <c r="N502" s="26" t="str">
        <f t="shared" si="110"/>
        <v/>
      </c>
      <c r="O502" s="25">
        <f>IFERROR(VLOOKUP($A502,'TD SOP+PROFORM'!$A$5:$AD$750,MATCH(O$4,'TD SOP+PROFORM'!$B$2:$AD$2,0)+1,0),0)+IFERROR(VLOOKUP($A502,'TD SOP+PROFORM'!$A$5:$AD$750,MATCH(O$2,'TD SOP+PROFORM'!$B$2:$AD$2,0)+1,0),0)</f>
        <v>0</v>
      </c>
      <c r="P502" s="25">
        <f>IFERROR(VLOOKUP($A502,'TD SOP+PROFORM'!$A$5:$AD$750,MATCH(P$4,'TD SOP+PROFORM'!$B$2:$AD$2,0)+1,0),0)+IFERROR(VLOOKUP($A502,'TD SOP+PROFORM'!$A$5:$AD$750,MATCH(P$2,'TD SOP+PROFORM'!$B$2:$AD$2,0)+1,0),0)</f>
        <v>0</v>
      </c>
      <c r="Q502" s="26" t="str">
        <f t="shared" si="111"/>
        <v/>
      </c>
      <c r="R502" s="25">
        <f>IFERROR(VLOOKUP($A502,'TD SOP+PROFORM'!$A$5:$AD$750,MATCH(R$4,'TD SOP+PROFORM'!$B$2:$AD$2,0)+1,0),0)+IFERROR(VLOOKUP($A502,'TD SOP+PROFORM'!$A$5:$AD$750,MATCH(R$2,'TD SOP+PROFORM'!$B$2:$AD$2,0)+1,0),0)</f>
        <v>0</v>
      </c>
      <c r="S502" s="25">
        <f>IFERROR(VLOOKUP($A502,'TD SOP+PROFORM'!$A$5:$AD$750,MATCH(S$4,'TD SOP+PROFORM'!$B$2:$AD$2,0)+1,0),0)+IFERROR(VLOOKUP($A502,'TD SOP+PROFORM'!$A$5:$AD$750,MATCH(S$2,'TD SOP+PROFORM'!$B$2:$AD$2,0)+1,0),0)</f>
        <v>0</v>
      </c>
      <c r="T502" s="26" t="str">
        <f t="shared" si="112"/>
        <v/>
      </c>
      <c r="U502" s="25">
        <f>IFERROR(VLOOKUP($A502,'TD SOP+PROFORM'!$A$5:$AD$750,MATCH(U$4,'TD SOP+PROFORM'!$B$2:$AD$2,0)+1,0),0)+IFERROR(VLOOKUP($A502,'TD SOP+PROFORM'!$A$5:$AD$750,MATCH(U$2,'TD SOP+PROFORM'!$B$2:$AD$2,0)+1,0),0)</f>
        <v>0</v>
      </c>
      <c r="V502" s="25">
        <f>IFERROR(VLOOKUP($A502,'TD SOP+PROFORM'!$A$5:$AD$750,MATCH(V$4,'TD SOP+PROFORM'!$B$2:$AD$2,0)+1,0),0)+IFERROR(VLOOKUP($A502,'TD SOP+PROFORM'!$A$5:$AD$750,MATCH(V$2,'TD SOP+PROFORM'!$B$2:$AD$2,0)+1,0),0)</f>
        <v>0</v>
      </c>
      <c r="W502" s="26" t="str">
        <f t="shared" si="113"/>
        <v/>
      </c>
      <c r="X502" s="25">
        <f>IFERROR(VLOOKUP($A502,'TD SOP+PROFORM'!$A$5:$AD$750,MATCH(X$4,'TD SOP+PROFORM'!$B$2:$AD$2,0)+1,0),0)+IFERROR(VLOOKUP($A502,'TD SOP+PROFORM'!$A$5:$AD$750,MATCH(X$2,'TD SOP+PROFORM'!$B$2:$AD$2,0)+1,0),0)</f>
        <v>0</v>
      </c>
      <c r="Y502" s="25">
        <f>IFERROR(VLOOKUP($A502,'TD SOP+PROFORM'!$A$5:$AD$750,MATCH(Y$4,'TD SOP+PROFORM'!$B$2:$AD$2,0)+1,0),0)+IFERROR(VLOOKUP($A502,'TD SOP+PROFORM'!$A$5:$AD$750,MATCH(Y$2,'TD SOP+PROFORM'!$B$2:$AD$2,0)+1,0),0)</f>
        <v>0</v>
      </c>
      <c r="Z502" s="26" t="str">
        <f t="shared" si="114"/>
        <v/>
      </c>
      <c r="AA502" s="25">
        <f>IFERROR(VLOOKUP($A502,'TD SOP+PROFORM'!$A$5:$AD$750,MATCH(AA$4,'TD SOP+PROFORM'!$B$2:$AD$2,0)+1,0),0)+IFERROR(VLOOKUP($A502,'TD SOP+PROFORM'!$A$5:$AD$750,MATCH(AA$2,'TD SOP+PROFORM'!$B$2:$AD$2,0)+1,0),0)</f>
        <v>0</v>
      </c>
      <c r="AB502" s="25">
        <f>IFERROR(VLOOKUP($A502,'TD SOP+PROFORM'!$A$5:$AD$750,MATCH(AB$4,'TD SOP+PROFORM'!$B$2:$AD$2,0)+1,0),0)+IFERROR(VLOOKUP($A502,'TD SOP+PROFORM'!$A$5:$AD$750,MATCH(AB$2,'TD SOP+PROFORM'!$B$2:$AD$2,0)+1,0),0)</f>
        <v>0</v>
      </c>
      <c r="AC502" s="26" t="str">
        <f t="shared" si="115"/>
        <v/>
      </c>
      <c r="AD502" s="25">
        <f>IFERROR(VLOOKUP($A502,'TD SOP+PROFORM'!$A$5:$AD$750,MATCH(AD$4,'TD SOP+PROFORM'!$B$2:$AD$2,0)+1,0),0)+IFERROR(VLOOKUP($A502,'TD SOP+PROFORM'!$A$5:$AD$750,MATCH(AD$2,'TD SOP+PROFORM'!$B$2:$AD$2,0)+1,0),0)</f>
        <v>0</v>
      </c>
      <c r="AE502" s="25">
        <f>IFERROR(VLOOKUP($A502,'TD SOP+PROFORM'!$A$5:$AD$750,MATCH(AE$4,'TD SOP+PROFORM'!$B$2:$AD$2,0)+1,0),0)+IFERROR(VLOOKUP($A502,'TD SOP+PROFORM'!$A$5:$AD$750,MATCH(AE$2,'TD SOP+PROFORM'!$B$2:$AD$2,0)+1,0),0)</f>
        <v>0</v>
      </c>
      <c r="AF502" s="26" t="str">
        <f t="shared" si="116"/>
        <v/>
      </c>
      <c r="AG502" s="25">
        <f>IFERROR(VLOOKUP($A502,'TD SOP+PROFORM'!$A$5:$AD$750,MATCH(AG$4,'TD SOP+PROFORM'!$B$2:$AD$2,0)+1,0),0)+IFERROR(VLOOKUP($A502,'TD SOP+PROFORM'!$A$5:$AD$750,MATCH(AG$2,'TD SOP+PROFORM'!$B$2:$AD$2,0)+1,0),0)</f>
        <v>0</v>
      </c>
      <c r="AH502" s="25">
        <f>IFERROR(VLOOKUP($A502,'TD SOP+PROFORM'!$A$5:$AD$750,MATCH(AH$4,'TD SOP+PROFORM'!$B$2:$AD$2,0)+1,0),0)+IFERROR(VLOOKUP($A502,'TD SOP+PROFORM'!$A$5:$AD$750,MATCH(AH$2,'TD SOP+PROFORM'!$B$2:$AD$2,0)+1,0),0)</f>
        <v>0</v>
      </c>
      <c r="AI502" s="26" t="str">
        <f t="shared" si="117"/>
        <v/>
      </c>
      <c r="AJ502" s="25">
        <f>IFERROR(VLOOKUP($A502,'TD SOP+PROFORM'!$A$5:$AD$750,MATCH(AJ$4,'TD SOP+PROFORM'!$B$2:$AD$2,0)+1,0),0)+IFERROR(VLOOKUP($A502,'TD SOP+PROFORM'!$A$5:$AD$750,MATCH(AJ$2,'TD SOP+PROFORM'!$B$2:$AD$2,0)+1,0),0)</f>
        <v>0</v>
      </c>
      <c r="AK502" s="25">
        <f>IFERROR(VLOOKUP($A502,'TD SOP+PROFORM'!$A$5:$AD$750,MATCH(AK$4,'TD SOP+PROFORM'!$B$2:$AD$2,0)+1,0),0)+IFERROR(VLOOKUP($A502,'TD SOP+PROFORM'!$A$5:$AD$750,MATCH(AK$2,'TD SOP+PROFORM'!$B$2:$AD$2,0)+1,0),0)</f>
        <v>0</v>
      </c>
      <c r="AL502" s="26" t="str">
        <f t="shared" si="118"/>
        <v/>
      </c>
      <c r="AM502" s="25">
        <f t="shared" si="120"/>
        <v>0</v>
      </c>
      <c r="AN502" s="25">
        <f t="shared" si="120"/>
        <v>0</v>
      </c>
      <c r="AO502" s="26" t="str">
        <f t="shared" si="119"/>
        <v/>
      </c>
    </row>
    <row r="503" spans="1:41" x14ac:dyDescent="0.35">
      <c r="A503" s="24">
        <f>IF(AND('TD SOP+PROFORM'!A500&lt;&gt;"",'TD SOP+PROFORM'!A500&lt;&gt;"TOTAL"),'TD SOP+PROFORM'!A500,0)</f>
        <v>0</v>
      </c>
      <c r="C503" s="25" t="str">
        <f>IFERROR(VLOOKUP($A503,'TD SOP+PROFORM'!$A$5:$AD$750,MATCH(C$4,'TD SOP+PROFORM'!$B$2:$AT$2,0)+1,0),"")</f>
        <v/>
      </c>
      <c r="D503" s="25" t="str">
        <f>IFERROR(VLOOKUP($A503,'TD SOP+PROFORM'!$A$5:$AD$750,MATCH(D$4,'TD SOP+PROFORM'!$B$2:$AT$2,0)+1,0),"")</f>
        <v/>
      </c>
      <c r="E503" s="26" t="str">
        <f t="shared" si="107"/>
        <v/>
      </c>
      <c r="F503" s="25" t="str">
        <f>IFERROR(VLOOKUP($A503,'TD SOP+PROFORM'!$A$5:$AD$750,MATCH(F$4,'TD SOP+PROFORM'!$B$2:$AT$2,0)+1,0),"")</f>
        <v/>
      </c>
      <c r="G503" s="25" t="str">
        <f>IFERROR(VLOOKUP($A503,'TD SOP+PROFORM'!$A$5:$AD$750,MATCH(G$4,'TD SOP+PROFORM'!$B$2:$AT$2,0)+1,0),"")</f>
        <v/>
      </c>
      <c r="H503" s="26" t="str">
        <f t="shared" si="108"/>
        <v/>
      </c>
      <c r="I503" s="25" t="str">
        <f>IFERROR(VLOOKUP($A503,'TD SOP+PROFORM'!$A$5:$AD$750,MATCH(I$4,'TD SOP+PROFORM'!$B$2:$AT$2,0)+1,0),"")</f>
        <v/>
      </c>
      <c r="J503" s="25" t="str">
        <f>IFERROR(VLOOKUP($A503,'TD SOP+PROFORM'!$A$5:$AD$750,MATCH(J$4,'TD SOP+PROFORM'!$B$2:$AT$2,0)+1,0),"")</f>
        <v/>
      </c>
      <c r="K503" s="26" t="str">
        <f t="shared" si="109"/>
        <v/>
      </c>
      <c r="L503" s="25" t="str">
        <f>IFERROR(VLOOKUP($A503,'TD SOP+PROFORM'!$A$5:$AD$750,MATCH(L$4,'TD SOP+PROFORM'!$B$2:$AT$2,0)+1,0),"")</f>
        <v/>
      </c>
      <c r="M503" s="25" t="str">
        <f>IFERROR(VLOOKUP($A503,'TD SOP+PROFORM'!$A$5:$AD$750,MATCH(M$4,'TD SOP+PROFORM'!$B$2:$AT$2,0)+1,0),"")</f>
        <v/>
      </c>
      <c r="N503" s="26" t="str">
        <f t="shared" si="110"/>
        <v/>
      </c>
      <c r="O503" s="25">
        <f>IFERROR(VLOOKUP($A503,'TD SOP+PROFORM'!$A$5:$AD$750,MATCH(O$4,'TD SOP+PROFORM'!$B$2:$AD$2,0)+1,0),0)+IFERROR(VLOOKUP($A503,'TD SOP+PROFORM'!$A$5:$AD$750,MATCH(O$2,'TD SOP+PROFORM'!$B$2:$AD$2,0)+1,0),0)</f>
        <v>0</v>
      </c>
      <c r="P503" s="25">
        <f>IFERROR(VLOOKUP($A503,'TD SOP+PROFORM'!$A$5:$AD$750,MATCH(P$4,'TD SOP+PROFORM'!$B$2:$AD$2,0)+1,0),0)+IFERROR(VLOOKUP($A503,'TD SOP+PROFORM'!$A$5:$AD$750,MATCH(P$2,'TD SOP+PROFORM'!$B$2:$AD$2,0)+1,0),0)</f>
        <v>0</v>
      </c>
      <c r="Q503" s="26" t="str">
        <f t="shared" si="111"/>
        <v/>
      </c>
      <c r="R503" s="25">
        <f>IFERROR(VLOOKUP($A503,'TD SOP+PROFORM'!$A$5:$AD$750,MATCH(R$4,'TD SOP+PROFORM'!$B$2:$AD$2,0)+1,0),0)+IFERROR(VLOOKUP($A503,'TD SOP+PROFORM'!$A$5:$AD$750,MATCH(R$2,'TD SOP+PROFORM'!$B$2:$AD$2,0)+1,0),0)</f>
        <v>0</v>
      </c>
      <c r="S503" s="25">
        <f>IFERROR(VLOOKUP($A503,'TD SOP+PROFORM'!$A$5:$AD$750,MATCH(S$4,'TD SOP+PROFORM'!$B$2:$AD$2,0)+1,0),0)+IFERROR(VLOOKUP($A503,'TD SOP+PROFORM'!$A$5:$AD$750,MATCH(S$2,'TD SOP+PROFORM'!$B$2:$AD$2,0)+1,0),0)</f>
        <v>0</v>
      </c>
      <c r="T503" s="26" t="str">
        <f t="shared" si="112"/>
        <v/>
      </c>
      <c r="U503" s="25">
        <f>IFERROR(VLOOKUP($A503,'TD SOP+PROFORM'!$A$5:$AD$750,MATCH(U$4,'TD SOP+PROFORM'!$B$2:$AD$2,0)+1,0),0)+IFERROR(VLOOKUP($A503,'TD SOP+PROFORM'!$A$5:$AD$750,MATCH(U$2,'TD SOP+PROFORM'!$B$2:$AD$2,0)+1,0),0)</f>
        <v>0</v>
      </c>
      <c r="V503" s="25">
        <f>IFERROR(VLOOKUP($A503,'TD SOP+PROFORM'!$A$5:$AD$750,MATCH(V$4,'TD SOP+PROFORM'!$B$2:$AD$2,0)+1,0),0)+IFERROR(VLOOKUP($A503,'TD SOP+PROFORM'!$A$5:$AD$750,MATCH(V$2,'TD SOP+PROFORM'!$B$2:$AD$2,0)+1,0),0)</f>
        <v>0</v>
      </c>
      <c r="W503" s="26" t="str">
        <f t="shared" si="113"/>
        <v/>
      </c>
      <c r="X503" s="25">
        <f>IFERROR(VLOOKUP($A503,'TD SOP+PROFORM'!$A$5:$AD$750,MATCH(X$4,'TD SOP+PROFORM'!$B$2:$AD$2,0)+1,0),0)+IFERROR(VLOOKUP($A503,'TD SOP+PROFORM'!$A$5:$AD$750,MATCH(X$2,'TD SOP+PROFORM'!$B$2:$AD$2,0)+1,0),0)</f>
        <v>0</v>
      </c>
      <c r="Y503" s="25">
        <f>IFERROR(VLOOKUP($A503,'TD SOP+PROFORM'!$A$5:$AD$750,MATCH(Y$4,'TD SOP+PROFORM'!$B$2:$AD$2,0)+1,0),0)+IFERROR(VLOOKUP($A503,'TD SOP+PROFORM'!$A$5:$AD$750,MATCH(Y$2,'TD SOP+PROFORM'!$B$2:$AD$2,0)+1,0),0)</f>
        <v>0</v>
      </c>
      <c r="Z503" s="26" t="str">
        <f t="shared" si="114"/>
        <v/>
      </c>
      <c r="AA503" s="25">
        <f>IFERROR(VLOOKUP($A503,'TD SOP+PROFORM'!$A$5:$AD$750,MATCH(AA$4,'TD SOP+PROFORM'!$B$2:$AD$2,0)+1,0),0)+IFERROR(VLOOKUP($A503,'TD SOP+PROFORM'!$A$5:$AD$750,MATCH(AA$2,'TD SOP+PROFORM'!$B$2:$AD$2,0)+1,0),0)</f>
        <v>0</v>
      </c>
      <c r="AB503" s="25">
        <f>IFERROR(VLOOKUP($A503,'TD SOP+PROFORM'!$A$5:$AD$750,MATCH(AB$4,'TD SOP+PROFORM'!$B$2:$AD$2,0)+1,0),0)+IFERROR(VLOOKUP($A503,'TD SOP+PROFORM'!$A$5:$AD$750,MATCH(AB$2,'TD SOP+PROFORM'!$B$2:$AD$2,0)+1,0),0)</f>
        <v>0</v>
      </c>
      <c r="AC503" s="26" t="str">
        <f t="shared" si="115"/>
        <v/>
      </c>
      <c r="AD503" s="25">
        <f>IFERROR(VLOOKUP($A503,'TD SOP+PROFORM'!$A$5:$AD$750,MATCH(AD$4,'TD SOP+PROFORM'!$B$2:$AD$2,0)+1,0),0)+IFERROR(VLOOKUP($A503,'TD SOP+PROFORM'!$A$5:$AD$750,MATCH(AD$2,'TD SOP+PROFORM'!$B$2:$AD$2,0)+1,0),0)</f>
        <v>0</v>
      </c>
      <c r="AE503" s="25">
        <f>IFERROR(VLOOKUP($A503,'TD SOP+PROFORM'!$A$5:$AD$750,MATCH(AE$4,'TD SOP+PROFORM'!$B$2:$AD$2,0)+1,0),0)+IFERROR(VLOOKUP($A503,'TD SOP+PROFORM'!$A$5:$AD$750,MATCH(AE$2,'TD SOP+PROFORM'!$B$2:$AD$2,0)+1,0),0)</f>
        <v>0</v>
      </c>
      <c r="AF503" s="26" t="str">
        <f t="shared" si="116"/>
        <v/>
      </c>
      <c r="AG503" s="25">
        <f>IFERROR(VLOOKUP($A503,'TD SOP+PROFORM'!$A$5:$AD$750,MATCH(AG$4,'TD SOP+PROFORM'!$B$2:$AD$2,0)+1,0),0)+IFERROR(VLOOKUP($A503,'TD SOP+PROFORM'!$A$5:$AD$750,MATCH(AG$2,'TD SOP+PROFORM'!$B$2:$AD$2,0)+1,0),0)</f>
        <v>0</v>
      </c>
      <c r="AH503" s="25">
        <f>IFERROR(VLOOKUP($A503,'TD SOP+PROFORM'!$A$5:$AD$750,MATCH(AH$4,'TD SOP+PROFORM'!$B$2:$AD$2,0)+1,0),0)+IFERROR(VLOOKUP($A503,'TD SOP+PROFORM'!$A$5:$AD$750,MATCH(AH$2,'TD SOP+PROFORM'!$B$2:$AD$2,0)+1,0),0)</f>
        <v>0</v>
      </c>
      <c r="AI503" s="26" t="str">
        <f t="shared" si="117"/>
        <v/>
      </c>
      <c r="AJ503" s="25">
        <f>IFERROR(VLOOKUP($A503,'TD SOP+PROFORM'!$A$5:$AD$750,MATCH(AJ$4,'TD SOP+PROFORM'!$B$2:$AD$2,0)+1,0),0)+IFERROR(VLOOKUP($A503,'TD SOP+PROFORM'!$A$5:$AD$750,MATCH(AJ$2,'TD SOP+PROFORM'!$B$2:$AD$2,0)+1,0),0)</f>
        <v>0</v>
      </c>
      <c r="AK503" s="25">
        <f>IFERROR(VLOOKUP($A503,'TD SOP+PROFORM'!$A$5:$AD$750,MATCH(AK$4,'TD SOP+PROFORM'!$B$2:$AD$2,0)+1,0),0)+IFERROR(VLOOKUP($A503,'TD SOP+PROFORM'!$A$5:$AD$750,MATCH(AK$2,'TD SOP+PROFORM'!$B$2:$AD$2,0)+1,0),0)</f>
        <v>0</v>
      </c>
      <c r="AL503" s="26" t="str">
        <f t="shared" si="118"/>
        <v/>
      </c>
      <c r="AM503" s="25">
        <f t="shared" si="120"/>
        <v>0</v>
      </c>
      <c r="AN503" s="25">
        <f t="shared" si="120"/>
        <v>0</v>
      </c>
      <c r="AO503" s="26" t="str">
        <f t="shared" si="119"/>
        <v/>
      </c>
    </row>
    <row r="504" spans="1:41" x14ac:dyDescent="0.35">
      <c r="A504" s="24">
        <f>IF(AND('TD SOP+PROFORM'!A501&lt;&gt;"",'TD SOP+PROFORM'!A501&lt;&gt;"TOTAL"),'TD SOP+PROFORM'!A501,0)</f>
        <v>0</v>
      </c>
      <c r="C504" s="25" t="str">
        <f>IFERROR(VLOOKUP($A504,'TD SOP+PROFORM'!$A$5:$AD$750,MATCH(C$4,'TD SOP+PROFORM'!$B$2:$AT$2,0)+1,0),"")</f>
        <v/>
      </c>
      <c r="D504" s="25" t="str">
        <f>IFERROR(VLOOKUP($A504,'TD SOP+PROFORM'!$A$5:$AD$750,MATCH(D$4,'TD SOP+PROFORM'!$B$2:$AT$2,0)+1,0),"")</f>
        <v/>
      </c>
      <c r="E504" s="26" t="str">
        <f t="shared" si="107"/>
        <v/>
      </c>
      <c r="F504" s="25" t="str">
        <f>IFERROR(VLOOKUP($A504,'TD SOP+PROFORM'!$A$5:$AD$750,MATCH(F$4,'TD SOP+PROFORM'!$B$2:$AT$2,0)+1,0),"")</f>
        <v/>
      </c>
      <c r="G504" s="25" t="str">
        <f>IFERROR(VLOOKUP($A504,'TD SOP+PROFORM'!$A$5:$AD$750,MATCH(G$4,'TD SOP+PROFORM'!$B$2:$AT$2,0)+1,0),"")</f>
        <v/>
      </c>
      <c r="H504" s="26" t="str">
        <f t="shared" si="108"/>
        <v/>
      </c>
      <c r="I504" s="25" t="str">
        <f>IFERROR(VLOOKUP($A504,'TD SOP+PROFORM'!$A$5:$AD$750,MATCH(I$4,'TD SOP+PROFORM'!$B$2:$AT$2,0)+1,0),"")</f>
        <v/>
      </c>
      <c r="J504" s="25" t="str">
        <f>IFERROR(VLOOKUP($A504,'TD SOP+PROFORM'!$A$5:$AD$750,MATCH(J$4,'TD SOP+PROFORM'!$B$2:$AT$2,0)+1,0),"")</f>
        <v/>
      </c>
      <c r="K504" s="26" t="str">
        <f t="shared" si="109"/>
        <v/>
      </c>
      <c r="L504" s="25" t="str">
        <f>IFERROR(VLOOKUP($A504,'TD SOP+PROFORM'!$A$5:$AD$750,MATCH(L$4,'TD SOP+PROFORM'!$B$2:$AT$2,0)+1,0),"")</f>
        <v/>
      </c>
      <c r="M504" s="25" t="str">
        <f>IFERROR(VLOOKUP($A504,'TD SOP+PROFORM'!$A$5:$AD$750,MATCH(M$4,'TD SOP+PROFORM'!$B$2:$AT$2,0)+1,0),"")</f>
        <v/>
      </c>
      <c r="N504" s="26" t="str">
        <f t="shared" si="110"/>
        <v/>
      </c>
      <c r="O504" s="25">
        <f>IFERROR(VLOOKUP($A504,'TD SOP+PROFORM'!$A$5:$AD$750,MATCH(O$4,'TD SOP+PROFORM'!$B$2:$AD$2,0)+1,0),0)+IFERROR(VLOOKUP($A504,'TD SOP+PROFORM'!$A$5:$AD$750,MATCH(O$2,'TD SOP+PROFORM'!$B$2:$AD$2,0)+1,0),0)</f>
        <v>0</v>
      </c>
      <c r="P504" s="25">
        <f>IFERROR(VLOOKUP($A504,'TD SOP+PROFORM'!$A$5:$AD$750,MATCH(P$4,'TD SOP+PROFORM'!$B$2:$AD$2,0)+1,0),0)+IFERROR(VLOOKUP($A504,'TD SOP+PROFORM'!$A$5:$AD$750,MATCH(P$2,'TD SOP+PROFORM'!$B$2:$AD$2,0)+1,0),0)</f>
        <v>0</v>
      </c>
      <c r="Q504" s="26" t="str">
        <f t="shared" si="111"/>
        <v/>
      </c>
      <c r="R504" s="25">
        <f>IFERROR(VLOOKUP($A504,'TD SOP+PROFORM'!$A$5:$AD$750,MATCH(R$4,'TD SOP+PROFORM'!$B$2:$AD$2,0)+1,0),0)+IFERROR(VLOOKUP($A504,'TD SOP+PROFORM'!$A$5:$AD$750,MATCH(R$2,'TD SOP+PROFORM'!$B$2:$AD$2,0)+1,0),0)</f>
        <v>0</v>
      </c>
      <c r="S504" s="25">
        <f>IFERROR(VLOOKUP($A504,'TD SOP+PROFORM'!$A$5:$AD$750,MATCH(S$4,'TD SOP+PROFORM'!$B$2:$AD$2,0)+1,0),0)+IFERROR(VLOOKUP($A504,'TD SOP+PROFORM'!$A$5:$AD$750,MATCH(S$2,'TD SOP+PROFORM'!$B$2:$AD$2,0)+1,0),0)</f>
        <v>0</v>
      </c>
      <c r="T504" s="26" t="str">
        <f t="shared" si="112"/>
        <v/>
      </c>
      <c r="U504" s="25">
        <f>IFERROR(VLOOKUP($A504,'TD SOP+PROFORM'!$A$5:$AD$750,MATCH(U$4,'TD SOP+PROFORM'!$B$2:$AD$2,0)+1,0),0)+IFERROR(VLOOKUP($A504,'TD SOP+PROFORM'!$A$5:$AD$750,MATCH(U$2,'TD SOP+PROFORM'!$B$2:$AD$2,0)+1,0),0)</f>
        <v>0</v>
      </c>
      <c r="V504" s="25">
        <f>IFERROR(VLOOKUP($A504,'TD SOP+PROFORM'!$A$5:$AD$750,MATCH(V$4,'TD SOP+PROFORM'!$B$2:$AD$2,0)+1,0),0)+IFERROR(VLOOKUP($A504,'TD SOP+PROFORM'!$A$5:$AD$750,MATCH(V$2,'TD SOP+PROFORM'!$B$2:$AD$2,0)+1,0),0)</f>
        <v>0</v>
      </c>
      <c r="W504" s="26" t="str">
        <f t="shared" si="113"/>
        <v/>
      </c>
      <c r="X504" s="25">
        <f>IFERROR(VLOOKUP($A504,'TD SOP+PROFORM'!$A$5:$AD$750,MATCH(X$4,'TD SOP+PROFORM'!$B$2:$AD$2,0)+1,0),0)+IFERROR(VLOOKUP($A504,'TD SOP+PROFORM'!$A$5:$AD$750,MATCH(X$2,'TD SOP+PROFORM'!$B$2:$AD$2,0)+1,0),0)</f>
        <v>0</v>
      </c>
      <c r="Y504" s="25">
        <f>IFERROR(VLOOKUP($A504,'TD SOP+PROFORM'!$A$5:$AD$750,MATCH(Y$4,'TD SOP+PROFORM'!$B$2:$AD$2,0)+1,0),0)+IFERROR(VLOOKUP($A504,'TD SOP+PROFORM'!$A$5:$AD$750,MATCH(Y$2,'TD SOP+PROFORM'!$B$2:$AD$2,0)+1,0),0)</f>
        <v>0</v>
      </c>
      <c r="Z504" s="26" t="str">
        <f t="shared" si="114"/>
        <v/>
      </c>
      <c r="AA504" s="25">
        <f>IFERROR(VLOOKUP($A504,'TD SOP+PROFORM'!$A$5:$AD$750,MATCH(AA$4,'TD SOP+PROFORM'!$B$2:$AD$2,0)+1,0),0)+IFERROR(VLOOKUP($A504,'TD SOP+PROFORM'!$A$5:$AD$750,MATCH(AA$2,'TD SOP+PROFORM'!$B$2:$AD$2,0)+1,0),0)</f>
        <v>0</v>
      </c>
      <c r="AB504" s="25">
        <f>IFERROR(VLOOKUP($A504,'TD SOP+PROFORM'!$A$5:$AD$750,MATCH(AB$4,'TD SOP+PROFORM'!$B$2:$AD$2,0)+1,0),0)+IFERROR(VLOOKUP($A504,'TD SOP+PROFORM'!$A$5:$AD$750,MATCH(AB$2,'TD SOP+PROFORM'!$B$2:$AD$2,0)+1,0),0)</f>
        <v>0</v>
      </c>
      <c r="AC504" s="26" t="str">
        <f t="shared" si="115"/>
        <v/>
      </c>
      <c r="AD504" s="25">
        <f>IFERROR(VLOOKUP($A504,'TD SOP+PROFORM'!$A$5:$AD$750,MATCH(AD$4,'TD SOP+PROFORM'!$B$2:$AD$2,0)+1,0),0)+IFERROR(VLOOKUP($A504,'TD SOP+PROFORM'!$A$5:$AD$750,MATCH(AD$2,'TD SOP+PROFORM'!$B$2:$AD$2,0)+1,0),0)</f>
        <v>0</v>
      </c>
      <c r="AE504" s="25">
        <f>IFERROR(VLOOKUP($A504,'TD SOP+PROFORM'!$A$5:$AD$750,MATCH(AE$4,'TD SOP+PROFORM'!$B$2:$AD$2,0)+1,0),0)+IFERROR(VLOOKUP($A504,'TD SOP+PROFORM'!$A$5:$AD$750,MATCH(AE$2,'TD SOP+PROFORM'!$B$2:$AD$2,0)+1,0),0)</f>
        <v>0</v>
      </c>
      <c r="AF504" s="26" t="str">
        <f t="shared" si="116"/>
        <v/>
      </c>
      <c r="AG504" s="25">
        <f>IFERROR(VLOOKUP($A504,'TD SOP+PROFORM'!$A$5:$AD$750,MATCH(AG$4,'TD SOP+PROFORM'!$B$2:$AD$2,0)+1,0),0)+IFERROR(VLOOKUP($A504,'TD SOP+PROFORM'!$A$5:$AD$750,MATCH(AG$2,'TD SOP+PROFORM'!$B$2:$AD$2,0)+1,0),0)</f>
        <v>0</v>
      </c>
      <c r="AH504" s="25">
        <f>IFERROR(VLOOKUP($A504,'TD SOP+PROFORM'!$A$5:$AD$750,MATCH(AH$4,'TD SOP+PROFORM'!$B$2:$AD$2,0)+1,0),0)+IFERROR(VLOOKUP($A504,'TD SOP+PROFORM'!$A$5:$AD$750,MATCH(AH$2,'TD SOP+PROFORM'!$B$2:$AD$2,0)+1,0),0)</f>
        <v>0</v>
      </c>
      <c r="AI504" s="26" t="str">
        <f t="shared" si="117"/>
        <v/>
      </c>
      <c r="AJ504" s="25">
        <f>IFERROR(VLOOKUP($A504,'TD SOP+PROFORM'!$A$5:$AD$750,MATCH(AJ$4,'TD SOP+PROFORM'!$B$2:$AD$2,0)+1,0),0)+IFERROR(VLOOKUP($A504,'TD SOP+PROFORM'!$A$5:$AD$750,MATCH(AJ$2,'TD SOP+PROFORM'!$B$2:$AD$2,0)+1,0),0)</f>
        <v>0</v>
      </c>
      <c r="AK504" s="25">
        <f>IFERROR(VLOOKUP($A504,'TD SOP+PROFORM'!$A$5:$AD$750,MATCH(AK$4,'TD SOP+PROFORM'!$B$2:$AD$2,0)+1,0),0)+IFERROR(VLOOKUP($A504,'TD SOP+PROFORM'!$A$5:$AD$750,MATCH(AK$2,'TD SOP+PROFORM'!$B$2:$AD$2,0)+1,0),0)</f>
        <v>0</v>
      </c>
      <c r="AL504" s="26" t="str">
        <f t="shared" si="118"/>
        <v/>
      </c>
      <c r="AM504" s="25">
        <f t="shared" si="120"/>
        <v>0</v>
      </c>
      <c r="AN504" s="25">
        <f t="shared" si="120"/>
        <v>0</v>
      </c>
      <c r="AO504" s="26" t="str">
        <f t="shared" si="119"/>
        <v/>
      </c>
    </row>
    <row r="505" spans="1:41" x14ac:dyDescent="0.35">
      <c r="A505" s="24">
        <f>IF(AND('TD SOP+PROFORM'!A502&lt;&gt;"",'TD SOP+PROFORM'!A502&lt;&gt;"TOTAL"),'TD SOP+PROFORM'!A502,0)</f>
        <v>0</v>
      </c>
      <c r="C505" s="25" t="str">
        <f>IFERROR(VLOOKUP($A505,'TD SOP+PROFORM'!$A$5:$AD$750,MATCH(C$4,'TD SOP+PROFORM'!$B$2:$AT$2,0)+1,0),"")</f>
        <v/>
      </c>
      <c r="D505" s="25" t="str">
        <f>IFERROR(VLOOKUP($A505,'TD SOP+PROFORM'!$A$5:$AD$750,MATCH(D$4,'TD SOP+PROFORM'!$B$2:$AT$2,0)+1,0),"")</f>
        <v/>
      </c>
      <c r="E505" s="26" t="str">
        <f t="shared" si="107"/>
        <v/>
      </c>
      <c r="F505" s="25" t="str">
        <f>IFERROR(VLOOKUP($A505,'TD SOP+PROFORM'!$A$5:$AD$750,MATCH(F$4,'TD SOP+PROFORM'!$B$2:$AT$2,0)+1,0),"")</f>
        <v/>
      </c>
      <c r="G505" s="25" t="str">
        <f>IFERROR(VLOOKUP($A505,'TD SOP+PROFORM'!$A$5:$AD$750,MATCH(G$4,'TD SOP+PROFORM'!$B$2:$AT$2,0)+1,0),"")</f>
        <v/>
      </c>
      <c r="H505" s="26" t="str">
        <f t="shared" si="108"/>
        <v/>
      </c>
      <c r="I505" s="25" t="str">
        <f>IFERROR(VLOOKUP($A505,'TD SOP+PROFORM'!$A$5:$AD$750,MATCH(I$4,'TD SOP+PROFORM'!$B$2:$AT$2,0)+1,0),"")</f>
        <v/>
      </c>
      <c r="J505" s="25" t="str">
        <f>IFERROR(VLOOKUP($A505,'TD SOP+PROFORM'!$A$5:$AD$750,MATCH(J$4,'TD SOP+PROFORM'!$B$2:$AT$2,0)+1,0),"")</f>
        <v/>
      </c>
      <c r="K505" s="26" t="str">
        <f t="shared" si="109"/>
        <v/>
      </c>
      <c r="L505" s="25" t="str">
        <f>IFERROR(VLOOKUP($A505,'TD SOP+PROFORM'!$A$5:$AD$750,MATCH(L$4,'TD SOP+PROFORM'!$B$2:$AT$2,0)+1,0),"")</f>
        <v/>
      </c>
      <c r="M505" s="25" t="str">
        <f>IFERROR(VLOOKUP($A505,'TD SOP+PROFORM'!$A$5:$AD$750,MATCH(M$4,'TD SOP+PROFORM'!$B$2:$AT$2,0)+1,0),"")</f>
        <v/>
      </c>
      <c r="N505" s="26" t="str">
        <f t="shared" si="110"/>
        <v/>
      </c>
      <c r="O505" s="25">
        <f>IFERROR(VLOOKUP($A505,'TD SOP+PROFORM'!$A$5:$AD$750,MATCH(O$4,'TD SOP+PROFORM'!$B$2:$AD$2,0)+1,0),0)+IFERROR(VLOOKUP($A505,'TD SOP+PROFORM'!$A$5:$AD$750,MATCH(O$2,'TD SOP+PROFORM'!$B$2:$AD$2,0)+1,0),0)</f>
        <v>0</v>
      </c>
      <c r="P505" s="25">
        <f>IFERROR(VLOOKUP($A505,'TD SOP+PROFORM'!$A$5:$AD$750,MATCH(P$4,'TD SOP+PROFORM'!$B$2:$AD$2,0)+1,0),0)+IFERROR(VLOOKUP($A505,'TD SOP+PROFORM'!$A$5:$AD$750,MATCH(P$2,'TD SOP+PROFORM'!$B$2:$AD$2,0)+1,0),0)</f>
        <v>0</v>
      </c>
      <c r="Q505" s="26" t="str">
        <f t="shared" si="111"/>
        <v/>
      </c>
      <c r="R505" s="25">
        <f>IFERROR(VLOOKUP($A505,'TD SOP+PROFORM'!$A$5:$AD$750,MATCH(R$4,'TD SOP+PROFORM'!$B$2:$AD$2,0)+1,0),0)+IFERROR(VLOOKUP($A505,'TD SOP+PROFORM'!$A$5:$AD$750,MATCH(R$2,'TD SOP+PROFORM'!$B$2:$AD$2,0)+1,0),0)</f>
        <v>0</v>
      </c>
      <c r="S505" s="25">
        <f>IFERROR(VLOOKUP($A505,'TD SOP+PROFORM'!$A$5:$AD$750,MATCH(S$4,'TD SOP+PROFORM'!$B$2:$AD$2,0)+1,0),0)+IFERROR(VLOOKUP($A505,'TD SOP+PROFORM'!$A$5:$AD$750,MATCH(S$2,'TD SOP+PROFORM'!$B$2:$AD$2,0)+1,0),0)</f>
        <v>0</v>
      </c>
      <c r="T505" s="26" t="str">
        <f t="shared" si="112"/>
        <v/>
      </c>
      <c r="U505" s="25">
        <f>IFERROR(VLOOKUP($A505,'TD SOP+PROFORM'!$A$5:$AD$750,MATCH(U$4,'TD SOP+PROFORM'!$B$2:$AD$2,0)+1,0),0)+IFERROR(VLOOKUP($A505,'TD SOP+PROFORM'!$A$5:$AD$750,MATCH(U$2,'TD SOP+PROFORM'!$B$2:$AD$2,0)+1,0),0)</f>
        <v>0</v>
      </c>
      <c r="V505" s="25">
        <f>IFERROR(VLOOKUP($A505,'TD SOP+PROFORM'!$A$5:$AD$750,MATCH(V$4,'TD SOP+PROFORM'!$B$2:$AD$2,0)+1,0),0)+IFERROR(VLOOKUP($A505,'TD SOP+PROFORM'!$A$5:$AD$750,MATCH(V$2,'TD SOP+PROFORM'!$B$2:$AD$2,0)+1,0),0)</f>
        <v>0</v>
      </c>
      <c r="W505" s="26" t="str">
        <f t="shared" si="113"/>
        <v/>
      </c>
      <c r="X505" s="25">
        <f>IFERROR(VLOOKUP($A505,'TD SOP+PROFORM'!$A$5:$AD$750,MATCH(X$4,'TD SOP+PROFORM'!$B$2:$AD$2,0)+1,0),0)+IFERROR(VLOOKUP($A505,'TD SOP+PROFORM'!$A$5:$AD$750,MATCH(X$2,'TD SOP+PROFORM'!$B$2:$AD$2,0)+1,0),0)</f>
        <v>0</v>
      </c>
      <c r="Y505" s="25">
        <f>IFERROR(VLOOKUP($A505,'TD SOP+PROFORM'!$A$5:$AD$750,MATCH(Y$4,'TD SOP+PROFORM'!$B$2:$AD$2,0)+1,0),0)+IFERROR(VLOOKUP($A505,'TD SOP+PROFORM'!$A$5:$AD$750,MATCH(Y$2,'TD SOP+PROFORM'!$B$2:$AD$2,0)+1,0),0)</f>
        <v>0</v>
      </c>
      <c r="Z505" s="26" t="str">
        <f t="shared" si="114"/>
        <v/>
      </c>
      <c r="AA505" s="25">
        <f>IFERROR(VLOOKUP($A505,'TD SOP+PROFORM'!$A$5:$AD$750,MATCH(AA$4,'TD SOP+PROFORM'!$B$2:$AD$2,0)+1,0),0)+IFERROR(VLOOKUP($A505,'TD SOP+PROFORM'!$A$5:$AD$750,MATCH(AA$2,'TD SOP+PROFORM'!$B$2:$AD$2,0)+1,0),0)</f>
        <v>0</v>
      </c>
      <c r="AB505" s="25">
        <f>IFERROR(VLOOKUP($A505,'TD SOP+PROFORM'!$A$5:$AD$750,MATCH(AB$4,'TD SOP+PROFORM'!$B$2:$AD$2,0)+1,0),0)+IFERROR(VLOOKUP($A505,'TD SOP+PROFORM'!$A$5:$AD$750,MATCH(AB$2,'TD SOP+PROFORM'!$B$2:$AD$2,0)+1,0),0)</f>
        <v>0</v>
      </c>
      <c r="AC505" s="26" t="str">
        <f t="shared" si="115"/>
        <v/>
      </c>
      <c r="AD505" s="25">
        <f>IFERROR(VLOOKUP($A505,'TD SOP+PROFORM'!$A$5:$AD$750,MATCH(AD$4,'TD SOP+PROFORM'!$B$2:$AD$2,0)+1,0),0)+IFERROR(VLOOKUP($A505,'TD SOP+PROFORM'!$A$5:$AD$750,MATCH(AD$2,'TD SOP+PROFORM'!$B$2:$AD$2,0)+1,0),0)</f>
        <v>0</v>
      </c>
      <c r="AE505" s="25">
        <f>IFERROR(VLOOKUP($A505,'TD SOP+PROFORM'!$A$5:$AD$750,MATCH(AE$4,'TD SOP+PROFORM'!$B$2:$AD$2,0)+1,0),0)+IFERROR(VLOOKUP($A505,'TD SOP+PROFORM'!$A$5:$AD$750,MATCH(AE$2,'TD SOP+PROFORM'!$B$2:$AD$2,0)+1,0),0)</f>
        <v>0</v>
      </c>
      <c r="AF505" s="26" t="str">
        <f t="shared" si="116"/>
        <v/>
      </c>
      <c r="AG505" s="25">
        <f>IFERROR(VLOOKUP($A505,'TD SOP+PROFORM'!$A$5:$AD$750,MATCH(AG$4,'TD SOP+PROFORM'!$B$2:$AD$2,0)+1,0),0)+IFERROR(VLOOKUP($A505,'TD SOP+PROFORM'!$A$5:$AD$750,MATCH(AG$2,'TD SOP+PROFORM'!$B$2:$AD$2,0)+1,0),0)</f>
        <v>0</v>
      </c>
      <c r="AH505" s="25">
        <f>IFERROR(VLOOKUP($A505,'TD SOP+PROFORM'!$A$5:$AD$750,MATCH(AH$4,'TD SOP+PROFORM'!$B$2:$AD$2,0)+1,0),0)+IFERROR(VLOOKUP($A505,'TD SOP+PROFORM'!$A$5:$AD$750,MATCH(AH$2,'TD SOP+PROFORM'!$B$2:$AD$2,0)+1,0),0)</f>
        <v>0</v>
      </c>
      <c r="AI505" s="26" t="str">
        <f t="shared" si="117"/>
        <v/>
      </c>
      <c r="AJ505" s="25">
        <f>IFERROR(VLOOKUP($A505,'TD SOP+PROFORM'!$A$5:$AD$750,MATCH(AJ$4,'TD SOP+PROFORM'!$B$2:$AD$2,0)+1,0),0)+IFERROR(VLOOKUP($A505,'TD SOP+PROFORM'!$A$5:$AD$750,MATCH(AJ$2,'TD SOP+PROFORM'!$B$2:$AD$2,0)+1,0),0)</f>
        <v>0</v>
      </c>
      <c r="AK505" s="25">
        <f>IFERROR(VLOOKUP($A505,'TD SOP+PROFORM'!$A$5:$AD$750,MATCH(AK$4,'TD SOP+PROFORM'!$B$2:$AD$2,0)+1,0),0)+IFERROR(VLOOKUP($A505,'TD SOP+PROFORM'!$A$5:$AD$750,MATCH(AK$2,'TD SOP+PROFORM'!$B$2:$AD$2,0)+1,0),0)</f>
        <v>0</v>
      </c>
      <c r="AL505" s="26" t="str">
        <f t="shared" si="118"/>
        <v/>
      </c>
      <c r="AM505" s="25">
        <f t="shared" si="120"/>
        <v>0</v>
      </c>
      <c r="AN505" s="25">
        <f t="shared" si="120"/>
        <v>0</v>
      </c>
      <c r="AO505" s="26" t="str">
        <f t="shared" si="119"/>
        <v/>
      </c>
    </row>
    <row r="506" spans="1:41" x14ac:dyDescent="0.35">
      <c r="A506" s="24">
        <f>IF(AND('TD SOP+PROFORM'!A503&lt;&gt;"",'TD SOP+PROFORM'!A503&lt;&gt;"TOTAL"),'TD SOP+PROFORM'!A503,0)</f>
        <v>0</v>
      </c>
      <c r="C506" s="25" t="str">
        <f>IFERROR(VLOOKUP($A506,'TD SOP+PROFORM'!$A$5:$AD$750,MATCH(C$4,'TD SOP+PROFORM'!$B$2:$AT$2,0)+1,0),"")</f>
        <v/>
      </c>
      <c r="D506" s="25" t="str">
        <f>IFERROR(VLOOKUP($A506,'TD SOP+PROFORM'!$A$5:$AD$750,MATCH(D$4,'TD SOP+PROFORM'!$B$2:$AT$2,0)+1,0),"")</f>
        <v/>
      </c>
      <c r="E506" s="26" t="str">
        <f t="shared" si="107"/>
        <v/>
      </c>
      <c r="F506" s="25" t="str">
        <f>IFERROR(VLOOKUP($A506,'TD SOP+PROFORM'!$A$5:$AD$750,MATCH(F$4,'TD SOP+PROFORM'!$B$2:$AT$2,0)+1,0),"")</f>
        <v/>
      </c>
      <c r="G506" s="25" t="str">
        <f>IFERROR(VLOOKUP($A506,'TD SOP+PROFORM'!$A$5:$AD$750,MATCH(G$4,'TD SOP+PROFORM'!$B$2:$AT$2,0)+1,0),"")</f>
        <v/>
      </c>
      <c r="H506" s="26" t="str">
        <f t="shared" si="108"/>
        <v/>
      </c>
      <c r="I506" s="25" t="str">
        <f>IFERROR(VLOOKUP($A506,'TD SOP+PROFORM'!$A$5:$AD$750,MATCH(I$4,'TD SOP+PROFORM'!$B$2:$AT$2,0)+1,0),"")</f>
        <v/>
      </c>
      <c r="J506" s="25" t="str">
        <f>IFERROR(VLOOKUP($A506,'TD SOP+PROFORM'!$A$5:$AD$750,MATCH(J$4,'TD SOP+PROFORM'!$B$2:$AT$2,0)+1,0),"")</f>
        <v/>
      </c>
      <c r="K506" s="26" t="str">
        <f t="shared" si="109"/>
        <v/>
      </c>
      <c r="L506" s="25" t="str">
        <f>IFERROR(VLOOKUP($A506,'TD SOP+PROFORM'!$A$5:$AD$750,MATCH(L$4,'TD SOP+PROFORM'!$B$2:$AT$2,0)+1,0),"")</f>
        <v/>
      </c>
      <c r="M506" s="25" t="str">
        <f>IFERROR(VLOOKUP($A506,'TD SOP+PROFORM'!$A$5:$AD$750,MATCH(M$4,'TD SOP+PROFORM'!$B$2:$AT$2,0)+1,0),"")</f>
        <v/>
      </c>
      <c r="N506" s="26" t="str">
        <f t="shared" si="110"/>
        <v/>
      </c>
      <c r="O506" s="25">
        <f>IFERROR(VLOOKUP($A506,'TD SOP+PROFORM'!$A$5:$AD$750,MATCH(O$4,'TD SOP+PROFORM'!$B$2:$AD$2,0)+1,0),0)+IFERROR(VLOOKUP($A506,'TD SOP+PROFORM'!$A$5:$AD$750,MATCH(O$2,'TD SOP+PROFORM'!$B$2:$AD$2,0)+1,0),0)</f>
        <v>0</v>
      </c>
      <c r="P506" s="25">
        <f>IFERROR(VLOOKUP($A506,'TD SOP+PROFORM'!$A$5:$AD$750,MATCH(P$4,'TD SOP+PROFORM'!$B$2:$AD$2,0)+1,0),0)+IFERROR(VLOOKUP($A506,'TD SOP+PROFORM'!$A$5:$AD$750,MATCH(P$2,'TD SOP+PROFORM'!$B$2:$AD$2,0)+1,0),0)</f>
        <v>0</v>
      </c>
      <c r="Q506" s="26" t="str">
        <f t="shared" si="111"/>
        <v/>
      </c>
      <c r="R506" s="25">
        <f>IFERROR(VLOOKUP($A506,'TD SOP+PROFORM'!$A$5:$AD$750,MATCH(R$4,'TD SOP+PROFORM'!$B$2:$AD$2,0)+1,0),0)+IFERROR(VLOOKUP($A506,'TD SOP+PROFORM'!$A$5:$AD$750,MATCH(R$2,'TD SOP+PROFORM'!$B$2:$AD$2,0)+1,0),0)</f>
        <v>0</v>
      </c>
      <c r="S506" s="25">
        <f>IFERROR(VLOOKUP($A506,'TD SOP+PROFORM'!$A$5:$AD$750,MATCH(S$4,'TD SOP+PROFORM'!$B$2:$AD$2,0)+1,0),0)+IFERROR(VLOOKUP($A506,'TD SOP+PROFORM'!$A$5:$AD$750,MATCH(S$2,'TD SOP+PROFORM'!$B$2:$AD$2,0)+1,0),0)</f>
        <v>0</v>
      </c>
      <c r="T506" s="26" t="str">
        <f t="shared" si="112"/>
        <v/>
      </c>
      <c r="U506" s="25">
        <f>IFERROR(VLOOKUP($A506,'TD SOP+PROFORM'!$A$5:$AD$750,MATCH(U$4,'TD SOP+PROFORM'!$B$2:$AD$2,0)+1,0),0)+IFERROR(VLOOKUP($A506,'TD SOP+PROFORM'!$A$5:$AD$750,MATCH(U$2,'TD SOP+PROFORM'!$B$2:$AD$2,0)+1,0),0)</f>
        <v>0</v>
      </c>
      <c r="V506" s="25">
        <f>IFERROR(VLOOKUP($A506,'TD SOP+PROFORM'!$A$5:$AD$750,MATCH(V$4,'TD SOP+PROFORM'!$B$2:$AD$2,0)+1,0),0)+IFERROR(VLOOKUP($A506,'TD SOP+PROFORM'!$A$5:$AD$750,MATCH(V$2,'TD SOP+PROFORM'!$B$2:$AD$2,0)+1,0),0)</f>
        <v>0</v>
      </c>
      <c r="W506" s="26" t="str">
        <f t="shared" si="113"/>
        <v/>
      </c>
      <c r="X506" s="25">
        <f>IFERROR(VLOOKUP($A506,'TD SOP+PROFORM'!$A$5:$AD$750,MATCH(X$4,'TD SOP+PROFORM'!$B$2:$AD$2,0)+1,0),0)+IFERROR(VLOOKUP($A506,'TD SOP+PROFORM'!$A$5:$AD$750,MATCH(X$2,'TD SOP+PROFORM'!$B$2:$AD$2,0)+1,0),0)</f>
        <v>0</v>
      </c>
      <c r="Y506" s="25">
        <f>IFERROR(VLOOKUP($A506,'TD SOP+PROFORM'!$A$5:$AD$750,MATCH(Y$4,'TD SOP+PROFORM'!$B$2:$AD$2,0)+1,0),0)+IFERROR(VLOOKUP($A506,'TD SOP+PROFORM'!$A$5:$AD$750,MATCH(Y$2,'TD SOP+PROFORM'!$B$2:$AD$2,0)+1,0),0)</f>
        <v>0</v>
      </c>
      <c r="Z506" s="26" t="str">
        <f t="shared" si="114"/>
        <v/>
      </c>
      <c r="AA506" s="25">
        <f>IFERROR(VLOOKUP($A506,'TD SOP+PROFORM'!$A$5:$AD$750,MATCH(AA$4,'TD SOP+PROFORM'!$B$2:$AD$2,0)+1,0),0)+IFERROR(VLOOKUP($A506,'TD SOP+PROFORM'!$A$5:$AD$750,MATCH(AA$2,'TD SOP+PROFORM'!$B$2:$AD$2,0)+1,0),0)</f>
        <v>0</v>
      </c>
      <c r="AB506" s="25">
        <f>IFERROR(VLOOKUP($A506,'TD SOP+PROFORM'!$A$5:$AD$750,MATCH(AB$4,'TD SOP+PROFORM'!$B$2:$AD$2,0)+1,0),0)+IFERROR(VLOOKUP($A506,'TD SOP+PROFORM'!$A$5:$AD$750,MATCH(AB$2,'TD SOP+PROFORM'!$B$2:$AD$2,0)+1,0),0)</f>
        <v>0</v>
      </c>
      <c r="AC506" s="26" t="str">
        <f t="shared" si="115"/>
        <v/>
      </c>
      <c r="AD506" s="25">
        <f>IFERROR(VLOOKUP($A506,'TD SOP+PROFORM'!$A$5:$AD$750,MATCH(AD$4,'TD SOP+PROFORM'!$B$2:$AD$2,0)+1,0),0)+IFERROR(VLOOKUP($A506,'TD SOP+PROFORM'!$A$5:$AD$750,MATCH(AD$2,'TD SOP+PROFORM'!$B$2:$AD$2,0)+1,0),0)</f>
        <v>0</v>
      </c>
      <c r="AE506" s="25">
        <f>IFERROR(VLOOKUP($A506,'TD SOP+PROFORM'!$A$5:$AD$750,MATCH(AE$4,'TD SOP+PROFORM'!$B$2:$AD$2,0)+1,0),0)+IFERROR(VLOOKUP($A506,'TD SOP+PROFORM'!$A$5:$AD$750,MATCH(AE$2,'TD SOP+PROFORM'!$B$2:$AD$2,0)+1,0),0)</f>
        <v>0</v>
      </c>
      <c r="AF506" s="26" t="str">
        <f t="shared" si="116"/>
        <v/>
      </c>
      <c r="AG506" s="25">
        <f>IFERROR(VLOOKUP($A506,'TD SOP+PROFORM'!$A$5:$AD$750,MATCH(AG$4,'TD SOP+PROFORM'!$B$2:$AD$2,0)+1,0),0)+IFERROR(VLOOKUP($A506,'TD SOP+PROFORM'!$A$5:$AD$750,MATCH(AG$2,'TD SOP+PROFORM'!$B$2:$AD$2,0)+1,0),0)</f>
        <v>0</v>
      </c>
      <c r="AH506" s="25">
        <f>IFERROR(VLOOKUP($A506,'TD SOP+PROFORM'!$A$5:$AD$750,MATCH(AH$4,'TD SOP+PROFORM'!$B$2:$AD$2,0)+1,0),0)+IFERROR(VLOOKUP($A506,'TD SOP+PROFORM'!$A$5:$AD$750,MATCH(AH$2,'TD SOP+PROFORM'!$B$2:$AD$2,0)+1,0),0)</f>
        <v>0</v>
      </c>
      <c r="AI506" s="26" t="str">
        <f t="shared" si="117"/>
        <v/>
      </c>
      <c r="AJ506" s="25">
        <f>IFERROR(VLOOKUP($A506,'TD SOP+PROFORM'!$A$5:$AD$750,MATCH(AJ$4,'TD SOP+PROFORM'!$B$2:$AD$2,0)+1,0),0)+IFERROR(VLOOKUP($A506,'TD SOP+PROFORM'!$A$5:$AD$750,MATCH(AJ$2,'TD SOP+PROFORM'!$B$2:$AD$2,0)+1,0),0)</f>
        <v>0</v>
      </c>
      <c r="AK506" s="25">
        <f>IFERROR(VLOOKUP($A506,'TD SOP+PROFORM'!$A$5:$AD$750,MATCH(AK$4,'TD SOP+PROFORM'!$B$2:$AD$2,0)+1,0),0)+IFERROR(VLOOKUP($A506,'TD SOP+PROFORM'!$A$5:$AD$750,MATCH(AK$2,'TD SOP+PROFORM'!$B$2:$AD$2,0)+1,0),0)</f>
        <v>0</v>
      </c>
      <c r="AL506" s="26" t="str">
        <f t="shared" si="118"/>
        <v/>
      </c>
      <c r="AM506" s="25">
        <f t="shared" si="120"/>
        <v>0</v>
      </c>
      <c r="AN506" s="25">
        <f t="shared" si="120"/>
        <v>0</v>
      </c>
      <c r="AO506" s="26" t="str">
        <f t="shared" si="119"/>
        <v/>
      </c>
    </row>
    <row r="507" spans="1:41" x14ac:dyDescent="0.35">
      <c r="A507" s="24">
        <f>IF(AND('TD SOP+PROFORM'!A504&lt;&gt;"",'TD SOP+PROFORM'!A504&lt;&gt;"TOTAL"),'TD SOP+PROFORM'!A504,0)</f>
        <v>0</v>
      </c>
      <c r="C507" s="25" t="str">
        <f>IFERROR(VLOOKUP($A507,'TD SOP+PROFORM'!$A$5:$AD$750,MATCH(C$4,'TD SOP+PROFORM'!$B$2:$AT$2,0)+1,0),"")</f>
        <v/>
      </c>
      <c r="D507" s="25" t="str">
        <f>IFERROR(VLOOKUP($A507,'TD SOP+PROFORM'!$A$5:$AD$750,MATCH(D$4,'TD SOP+PROFORM'!$B$2:$AT$2,0)+1,0),"")</f>
        <v/>
      </c>
      <c r="E507" s="26" t="str">
        <f t="shared" si="107"/>
        <v/>
      </c>
      <c r="F507" s="25" t="str">
        <f>IFERROR(VLOOKUP($A507,'TD SOP+PROFORM'!$A$5:$AD$750,MATCH(F$4,'TD SOP+PROFORM'!$B$2:$AT$2,0)+1,0),"")</f>
        <v/>
      </c>
      <c r="G507" s="25" t="str">
        <f>IFERROR(VLOOKUP($A507,'TD SOP+PROFORM'!$A$5:$AD$750,MATCH(G$4,'TD SOP+PROFORM'!$B$2:$AT$2,0)+1,0),"")</f>
        <v/>
      </c>
      <c r="H507" s="26" t="str">
        <f t="shared" si="108"/>
        <v/>
      </c>
      <c r="I507" s="25" t="str">
        <f>IFERROR(VLOOKUP($A507,'TD SOP+PROFORM'!$A$5:$AD$750,MATCH(I$4,'TD SOP+PROFORM'!$B$2:$AT$2,0)+1,0),"")</f>
        <v/>
      </c>
      <c r="J507" s="25" t="str">
        <f>IFERROR(VLOOKUP($A507,'TD SOP+PROFORM'!$A$5:$AD$750,MATCH(J$4,'TD SOP+PROFORM'!$B$2:$AT$2,0)+1,0),"")</f>
        <v/>
      </c>
      <c r="K507" s="26" t="str">
        <f t="shared" si="109"/>
        <v/>
      </c>
      <c r="L507" s="25" t="str">
        <f>IFERROR(VLOOKUP($A507,'TD SOP+PROFORM'!$A$5:$AD$750,MATCH(L$4,'TD SOP+PROFORM'!$B$2:$AT$2,0)+1,0),"")</f>
        <v/>
      </c>
      <c r="M507" s="25" t="str">
        <f>IFERROR(VLOOKUP($A507,'TD SOP+PROFORM'!$A$5:$AD$750,MATCH(M$4,'TD SOP+PROFORM'!$B$2:$AT$2,0)+1,0),"")</f>
        <v/>
      </c>
      <c r="N507" s="26" t="str">
        <f t="shared" si="110"/>
        <v/>
      </c>
      <c r="O507" s="25">
        <f>IFERROR(VLOOKUP($A507,'TD SOP+PROFORM'!$A$5:$AD$750,MATCH(O$4,'TD SOP+PROFORM'!$B$2:$AD$2,0)+1,0),0)+IFERROR(VLOOKUP($A507,'TD SOP+PROFORM'!$A$5:$AD$750,MATCH(O$2,'TD SOP+PROFORM'!$B$2:$AD$2,0)+1,0),0)</f>
        <v>0</v>
      </c>
      <c r="P507" s="25">
        <f>IFERROR(VLOOKUP($A507,'TD SOP+PROFORM'!$A$5:$AD$750,MATCH(P$4,'TD SOP+PROFORM'!$B$2:$AD$2,0)+1,0),0)+IFERROR(VLOOKUP($A507,'TD SOP+PROFORM'!$A$5:$AD$750,MATCH(P$2,'TD SOP+PROFORM'!$B$2:$AD$2,0)+1,0),0)</f>
        <v>0</v>
      </c>
      <c r="Q507" s="26" t="str">
        <f t="shared" si="111"/>
        <v/>
      </c>
      <c r="R507" s="25">
        <f>IFERROR(VLOOKUP($A507,'TD SOP+PROFORM'!$A$5:$AD$750,MATCH(R$4,'TD SOP+PROFORM'!$B$2:$AD$2,0)+1,0),0)+IFERROR(VLOOKUP($A507,'TD SOP+PROFORM'!$A$5:$AD$750,MATCH(R$2,'TD SOP+PROFORM'!$B$2:$AD$2,0)+1,0),0)</f>
        <v>0</v>
      </c>
      <c r="S507" s="25">
        <f>IFERROR(VLOOKUP($A507,'TD SOP+PROFORM'!$A$5:$AD$750,MATCH(S$4,'TD SOP+PROFORM'!$B$2:$AD$2,0)+1,0),0)+IFERROR(VLOOKUP($A507,'TD SOP+PROFORM'!$A$5:$AD$750,MATCH(S$2,'TD SOP+PROFORM'!$B$2:$AD$2,0)+1,0),0)</f>
        <v>0</v>
      </c>
      <c r="T507" s="26" t="str">
        <f t="shared" si="112"/>
        <v/>
      </c>
      <c r="U507" s="25">
        <f>IFERROR(VLOOKUP($A507,'TD SOP+PROFORM'!$A$5:$AD$750,MATCH(U$4,'TD SOP+PROFORM'!$B$2:$AD$2,0)+1,0),0)+IFERROR(VLOOKUP($A507,'TD SOP+PROFORM'!$A$5:$AD$750,MATCH(U$2,'TD SOP+PROFORM'!$B$2:$AD$2,0)+1,0),0)</f>
        <v>0</v>
      </c>
      <c r="V507" s="25">
        <f>IFERROR(VLOOKUP($A507,'TD SOP+PROFORM'!$A$5:$AD$750,MATCH(V$4,'TD SOP+PROFORM'!$B$2:$AD$2,0)+1,0),0)+IFERROR(VLOOKUP($A507,'TD SOP+PROFORM'!$A$5:$AD$750,MATCH(V$2,'TD SOP+PROFORM'!$B$2:$AD$2,0)+1,0),0)</f>
        <v>0</v>
      </c>
      <c r="W507" s="26" t="str">
        <f t="shared" si="113"/>
        <v/>
      </c>
      <c r="X507" s="25">
        <f>IFERROR(VLOOKUP($A507,'TD SOP+PROFORM'!$A$5:$AD$750,MATCH(X$4,'TD SOP+PROFORM'!$B$2:$AD$2,0)+1,0),0)+IFERROR(VLOOKUP($A507,'TD SOP+PROFORM'!$A$5:$AD$750,MATCH(X$2,'TD SOP+PROFORM'!$B$2:$AD$2,0)+1,0),0)</f>
        <v>0</v>
      </c>
      <c r="Y507" s="25">
        <f>IFERROR(VLOOKUP($A507,'TD SOP+PROFORM'!$A$5:$AD$750,MATCH(Y$4,'TD SOP+PROFORM'!$B$2:$AD$2,0)+1,0),0)+IFERROR(VLOOKUP($A507,'TD SOP+PROFORM'!$A$5:$AD$750,MATCH(Y$2,'TD SOP+PROFORM'!$B$2:$AD$2,0)+1,0),0)</f>
        <v>0</v>
      </c>
      <c r="Z507" s="26" t="str">
        <f t="shared" si="114"/>
        <v/>
      </c>
      <c r="AA507" s="25">
        <f>IFERROR(VLOOKUP($A507,'TD SOP+PROFORM'!$A$5:$AD$750,MATCH(AA$4,'TD SOP+PROFORM'!$B$2:$AD$2,0)+1,0),0)+IFERROR(VLOOKUP($A507,'TD SOP+PROFORM'!$A$5:$AD$750,MATCH(AA$2,'TD SOP+PROFORM'!$B$2:$AD$2,0)+1,0),0)</f>
        <v>0</v>
      </c>
      <c r="AB507" s="25">
        <f>IFERROR(VLOOKUP($A507,'TD SOP+PROFORM'!$A$5:$AD$750,MATCH(AB$4,'TD SOP+PROFORM'!$B$2:$AD$2,0)+1,0),0)+IFERROR(VLOOKUP($A507,'TD SOP+PROFORM'!$A$5:$AD$750,MATCH(AB$2,'TD SOP+PROFORM'!$B$2:$AD$2,0)+1,0),0)</f>
        <v>0</v>
      </c>
      <c r="AC507" s="26" t="str">
        <f t="shared" si="115"/>
        <v/>
      </c>
      <c r="AD507" s="25">
        <f>IFERROR(VLOOKUP($A507,'TD SOP+PROFORM'!$A$5:$AD$750,MATCH(AD$4,'TD SOP+PROFORM'!$B$2:$AD$2,0)+1,0),0)+IFERROR(VLOOKUP($A507,'TD SOP+PROFORM'!$A$5:$AD$750,MATCH(AD$2,'TD SOP+PROFORM'!$B$2:$AD$2,0)+1,0),0)</f>
        <v>0</v>
      </c>
      <c r="AE507" s="25">
        <f>IFERROR(VLOOKUP($A507,'TD SOP+PROFORM'!$A$5:$AD$750,MATCH(AE$4,'TD SOP+PROFORM'!$B$2:$AD$2,0)+1,0),0)+IFERROR(VLOOKUP($A507,'TD SOP+PROFORM'!$A$5:$AD$750,MATCH(AE$2,'TD SOP+PROFORM'!$B$2:$AD$2,0)+1,0),0)</f>
        <v>0</v>
      </c>
      <c r="AF507" s="26" t="str">
        <f t="shared" si="116"/>
        <v/>
      </c>
      <c r="AG507" s="25">
        <f>IFERROR(VLOOKUP($A507,'TD SOP+PROFORM'!$A$5:$AD$750,MATCH(AG$4,'TD SOP+PROFORM'!$B$2:$AD$2,0)+1,0),0)+IFERROR(VLOOKUP($A507,'TD SOP+PROFORM'!$A$5:$AD$750,MATCH(AG$2,'TD SOP+PROFORM'!$B$2:$AD$2,0)+1,0),0)</f>
        <v>0</v>
      </c>
      <c r="AH507" s="25">
        <f>IFERROR(VLOOKUP($A507,'TD SOP+PROFORM'!$A$5:$AD$750,MATCH(AH$4,'TD SOP+PROFORM'!$B$2:$AD$2,0)+1,0),0)+IFERROR(VLOOKUP($A507,'TD SOP+PROFORM'!$A$5:$AD$750,MATCH(AH$2,'TD SOP+PROFORM'!$B$2:$AD$2,0)+1,0),0)</f>
        <v>0</v>
      </c>
      <c r="AI507" s="26" t="str">
        <f t="shared" si="117"/>
        <v/>
      </c>
      <c r="AJ507" s="25">
        <f>IFERROR(VLOOKUP($A507,'TD SOP+PROFORM'!$A$5:$AD$750,MATCH(AJ$4,'TD SOP+PROFORM'!$B$2:$AD$2,0)+1,0),0)+IFERROR(VLOOKUP($A507,'TD SOP+PROFORM'!$A$5:$AD$750,MATCH(AJ$2,'TD SOP+PROFORM'!$B$2:$AD$2,0)+1,0),0)</f>
        <v>0</v>
      </c>
      <c r="AK507" s="25">
        <f>IFERROR(VLOOKUP($A507,'TD SOP+PROFORM'!$A$5:$AD$750,MATCH(AK$4,'TD SOP+PROFORM'!$B$2:$AD$2,0)+1,0),0)+IFERROR(VLOOKUP($A507,'TD SOP+PROFORM'!$A$5:$AD$750,MATCH(AK$2,'TD SOP+PROFORM'!$B$2:$AD$2,0)+1,0),0)</f>
        <v>0</v>
      </c>
      <c r="AL507" s="26" t="str">
        <f t="shared" si="118"/>
        <v/>
      </c>
      <c r="AM507" s="25">
        <f t="shared" si="120"/>
        <v>0</v>
      </c>
      <c r="AN507" s="25">
        <f t="shared" si="120"/>
        <v>0</v>
      </c>
      <c r="AO507" s="26" t="str">
        <f t="shared" si="119"/>
        <v/>
      </c>
    </row>
    <row r="508" spans="1:41" x14ac:dyDescent="0.35">
      <c r="A508" s="24">
        <f>IF(AND('TD SOP+PROFORM'!A505&lt;&gt;"",'TD SOP+PROFORM'!A505&lt;&gt;"TOTAL"),'TD SOP+PROFORM'!A505,0)</f>
        <v>0</v>
      </c>
      <c r="C508" s="25" t="str">
        <f>IFERROR(VLOOKUP($A508,'TD SOP+PROFORM'!$A$5:$AD$750,MATCH(C$4,'TD SOP+PROFORM'!$B$2:$AT$2,0)+1,0),"")</f>
        <v/>
      </c>
      <c r="D508" s="25" t="str">
        <f>IFERROR(VLOOKUP($A508,'TD SOP+PROFORM'!$A$5:$AD$750,MATCH(D$4,'TD SOP+PROFORM'!$B$2:$AT$2,0)+1,0),"")</f>
        <v/>
      </c>
      <c r="E508" s="26" t="str">
        <f t="shared" si="107"/>
        <v/>
      </c>
      <c r="F508" s="25" t="str">
        <f>IFERROR(VLOOKUP($A508,'TD SOP+PROFORM'!$A$5:$AD$750,MATCH(F$4,'TD SOP+PROFORM'!$B$2:$AT$2,0)+1,0),"")</f>
        <v/>
      </c>
      <c r="G508" s="25" t="str">
        <f>IFERROR(VLOOKUP($A508,'TD SOP+PROFORM'!$A$5:$AD$750,MATCH(G$4,'TD SOP+PROFORM'!$B$2:$AT$2,0)+1,0),"")</f>
        <v/>
      </c>
      <c r="H508" s="26" t="str">
        <f t="shared" si="108"/>
        <v/>
      </c>
      <c r="I508" s="25" t="str">
        <f>IFERROR(VLOOKUP($A508,'TD SOP+PROFORM'!$A$5:$AD$750,MATCH(I$4,'TD SOP+PROFORM'!$B$2:$AT$2,0)+1,0),"")</f>
        <v/>
      </c>
      <c r="J508" s="25" t="str">
        <f>IFERROR(VLOOKUP($A508,'TD SOP+PROFORM'!$A$5:$AD$750,MATCH(J$4,'TD SOP+PROFORM'!$B$2:$AT$2,0)+1,0),"")</f>
        <v/>
      </c>
      <c r="K508" s="26" t="str">
        <f t="shared" si="109"/>
        <v/>
      </c>
      <c r="L508" s="25" t="str">
        <f>IFERROR(VLOOKUP($A508,'TD SOP+PROFORM'!$A$5:$AD$750,MATCH(L$4,'TD SOP+PROFORM'!$B$2:$AT$2,0)+1,0),"")</f>
        <v/>
      </c>
      <c r="M508" s="25" t="str">
        <f>IFERROR(VLOOKUP($A508,'TD SOP+PROFORM'!$A$5:$AD$750,MATCH(M$4,'TD SOP+PROFORM'!$B$2:$AT$2,0)+1,0),"")</f>
        <v/>
      </c>
      <c r="N508" s="26" t="str">
        <f t="shared" si="110"/>
        <v/>
      </c>
      <c r="O508" s="25">
        <f>IFERROR(VLOOKUP($A508,'TD SOP+PROFORM'!$A$5:$AD$750,MATCH(O$4,'TD SOP+PROFORM'!$B$2:$AD$2,0)+1,0),0)+IFERROR(VLOOKUP($A508,'TD SOP+PROFORM'!$A$5:$AD$750,MATCH(O$2,'TD SOP+PROFORM'!$B$2:$AD$2,0)+1,0),0)</f>
        <v>0</v>
      </c>
      <c r="P508" s="25">
        <f>IFERROR(VLOOKUP($A508,'TD SOP+PROFORM'!$A$5:$AD$750,MATCH(P$4,'TD SOP+PROFORM'!$B$2:$AD$2,0)+1,0),0)+IFERROR(VLOOKUP($A508,'TD SOP+PROFORM'!$A$5:$AD$750,MATCH(P$2,'TD SOP+PROFORM'!$B$2:$AD$2,0)+1,0),0)</f>
        <v>0</v>
      </c>
      <c r="Q508" s="26" t="str">
        <f t="shared" si="111"/>
        <v/>
      </c>
      <c r="R508" s="25">
        <f>IFERROR(VLOOKUP($A508,'TD SOP+PROFORM'!$A$5:$AD$750,MATCH(R$4,'TD SOP+PROFORM'!$B$2:$AD$2,0)+1,0),0)+IFERROR(VLOOKUP($A508,'TD SOP+PROFORM'!$A$5:$AD$750,MATCH(R$2,'TD SOP+PROFORM'!$B$2:$AD$2,0)+1,0),0)</f>
        <v>0</v>
      </c>
      <c r="S508" s="25">
        <f>IFERROR(VLOOKUP($A508,'TD SOP+PROFORM'!$A$5:$AD$750,MATCH(S$4,'TD SOP+PROFORM'!$B$2:$AD$2,0)+1,0),0)+IFERROR(VLOOKUP($A508,'TD SOP+PROFORM'!$A$5:$AD$750,MATCH(S$2,'TD SOP+PROFORM'!$B$2:$AD$2,0)+1,0),0)</f>
        <v>0</v>
      </c>
      <c r="T508" s="26" t="str">
        <f t="shared" si="112"/>
        <v/>
      </c>
      <c r="U508" s="25">
        <f>IFERROR(VLOOKUP($A508,'TD SOP+PROFORM'!$A$5:$AD$750,MATCH(U$4,'TD SOP+PROFORM'!$B$2:$AD$2,0)+1,0),0)+IFERROR(VLOOKUP($A508,'TD SOP+PROFORM'!$A$5:$AD$750,MATCH(U$2,'TD SOP+PROFORM'!$B$2:$AD$2,0)+1,0),0)</f>
        <v>0</v>
      </c>
      <c r="V508" s="25">
        <f>IFERROR(VLOOKUP($A508,'TD SOP+PROFORM'!$A$5:$AD$750,MATCH(V$4,'TD SOP+PROFORM'!$B$2:$AD$2,0)+1,0),0)+IFERROR(VLOOKUP($A508,'TD SOP+PROFORM'!$A$5:$AD$750,MATCH(V$2,'TD SOP+PROFORM'!$B$2:$AD$2,0)+1,0),0)</f>
        <v>0</v>
      </c>
      <c r="W508" s="26" t="str">
        <f t="shared" si="113"/>
        <v/>
      </c>
      <c r="X508" s="25">
        <f>IFERROR(VLOOKUP($A508,'TD SOP+PROFORM'!$A$5:$AD$750,MATCH(X$4,'TD SOP+PROFORM'!$B$2:$AD$2,0)+1,0),0)+IFERROR(VLOOKUP($A508,'TD SOP+PROFORM'!$A$5:$AD$750,MATCH(X$2,'TD SOP+PROFORM'!$B$2:$AD$2,0)+1,0),0)</f>
        <v>0</v>
      </c>
      <c r="Y508" s="25">
        <f>IFERROR(VLOOKUP($A508,'TD SOP+PROFORM'!$A$5:$AD$750,MATCH(Y$4,'TD SOP+PROFORM'!$B$2:$AD$2,0)+1,0),0)+IFERROR(VLOOKUP($A508,'TD SOP+PROFORM'!$A$5:$AD$750,MATCH(Y$2,'TD SOP+PROFORM'!$B$2:$AD$2,0)+1,0),0)</f>
        <v>0</v>
      </c>
      <c r="Z508" s="26" t="str">
        <f t="shared" si="114"/>
        <v/>
      </c>
      <c r="AA508" s="25">
        <f>IFERROR(VLOOKUP($A508,'TD SOP+PROFORM'!$A$5:$AD$750,MATCH(AA$4,'TD SOP+PROFORM'!$B$2:$AD$2,0)+1,0),0)+IFERROR(VLOOKUP($A508,'TD SOP+PROFORM'!$A$5:$AD$750,MATCH(AA$2,'TD SOP+PROFORM'!$B$2:$AD$2,0)+1,0),0)</f>
        <v>0</v>
      </c>
      <c r="AB508" s="25">
        <f>IFERROR(VLOOKUP($A508,'TD SOP+PROFORM'!$A$5:$AD$750,MATCH(AB$4,'TD SOP+PROFORM'!$B$2:$AD$2,0)+1,0),0)+IFERROR(VLOOKUP($A508,'TD SOP+PROFORM'!$A$5:$AD$750,MATCH(AB$2,'TD SOP+PROFORM'!$B$2:$AD$2,0)+1,0),0)</f>
        <v>0</v>
      </c>
      <c r="AC508" s="26" t="str">
        <f t="shared" si="115"/>
        <v/>
      </c>
      <c r="AD508" s="25">
        <f>IFERROR(VLOOKUP($A508,'TD SOP+PROFORM'!$A$5:$AD$750,MATCH(AD$4,'TD SOP+PROFORM'!$B$2:$AD$2,0)+1,0),0)+IFERROR(VLOOKUP($A508,'TD SOP+PROFORM'!$A$5:$AD$750,MATCH(AD$2,'TD SOP+PROFORM'!$B$2:$AD$2,0)+1,0),0)</f>
        <v>0</v>
      </c>
      <c r="AE508" s="25">
        <f>IFERROR(VLOOKUP($A508,'TD SOP+PROFORM'!$A$5:$AD$750,MATCH(AE$4,'TD SOP+PROFORM'!$B$2:$AD$2,0)+1,0),0)+IFERROR(VLOOKUP($A508,'TD SOP+PROFORM'!$A$5:$AD$750,MATCH(AE$2,'TD SOP+PROFORM'!$B$2:$AD$2,0)+1,0),0)</f>
        <v>0</v>
      </c>
      <c r="AF508" s="26" t="str">
        <f t="shared" si="116"/>
        <v/>
      </c>
      <c r="AG508" s="25">
        <f>IFERROR(VLOOKUP($A508,'TD SOP+PROFORM'!$A$5:$AD$750,MATCH(AG$4,'TD SOP+PROFORM'!$B$2:$AD$2,0)+1,0),0)+IFERROR(VLOOKUP($A508,'TD SOP+PROFORM'!$A$5:$AD$750,MATCH(AG$2,'TD SOP+PROFORM'!$B$2:$AD$2,0)+1,0),0)</f>
        <v>0</v>
      </c>
      <c r="AH508" s="25">
        <f>IFERROR(VLOOKUP($A508,'TD SOP+PROFORM'!$A$5:$AD$750,MATCH(AH$4,'TD SOP+PROFORM'!$B$2:$AD$2,0)+1,0),0)+IFERROR(VLOOKUP($A508,'TD SOP+PROFORM'!$A$5:$AD$750,MATCH(AH$2,'TD SOP+PROFORM'!$B$2:$AD$2,0)+1,0),0)</f>
        <v>0</v>
      </c>
      <c r="AI508" s="26" t="str">
        <f t="shared" si="117"/>
        <v/>
      </c>
      <c r="AJ508" s="25">
        <f>IFERROR(VLOOKUP($A508,'TD SOP+PROFORM'!$A$5:$AD$750,MATCH(AJ$4,'TD SOP+PROFORM'!$B$2:$AD$2,0)+1,0),0)+IFERROR(VLOOKUP($A508,'TD SOP+PROFORM'!$A$5:$AD$750,MATCH(AJ$2,'TD SOP+PROFORM'!$B$2:$AD$2,0)+1,0),0)</f>
        <v>0</v>
      </c>
      <c r="AK508" s="25">
        <f>IFERROR(VLOOKUP($A508,'TD SOP+PROFORM'!$A$5:$AD$750,MATCH(AK$4,'TD SOP+PROFORM'!$B$2:$AD$2,0)+1,0),0)+IFERROR(VLOOKUP($A508,'TD SOP+PROFORM'!$A$5:$AD$750,MATCH(AK$2,'TD SOP+PROFORM'!$B$2:$AD$2,0)+1,0),0)</f>
        <v>0</v>
      </c>
      <c r="AL508" s="26" t="str">
        <f t="shared" si="118"/>
        <v/>
      </c>
      <c r="AM508" s="25">
        <f t="shared" si="120"/>
        <v>0</v>
      </c>
      <c r="AN508" s="25">
        <f t="shared" si="120"/>
        <v>0</v>
      </c>
      <c r="AO508" s="26" t="str">
        <f t="shared" si="119"/>
        <v/>
      </c>
    </row>
    <row r="509" spans="1:41" x14ac:dyDescent="0.35">
      <c r="A509" s="24">
        <f>IF(AND('TD SOP+PROFORM'!A506&lt;&gt;"",'TD SOP+PROFORM'!A506&lt;&gt;"TOTAL"),'TD SOP+PROFORM'!A506,0)</f>
        <v>0</v>
      </c>
      <c r="C509" s="25" t="str">
        <f>IFERROR(VLOOKUP($A509,'TD SOP+PROFORM'!$A$5:$AD$750,MATCH(C$4,'TD SOP+PROFORM'!$B$2:$AT$2,0)+1,0),"")</f>
        <v/>
      </c>
      <c r="D509" s="25" t="str">
        <f>IFERROR(VLOOKUP($A509,'TD SOP+PROFORM'!$A$5:$AD$750,MATCH(D$4,'TD SOP+PROFORM'!$B$2:$AT$2,0)+1,0),"")</f>
        <v/>
      </c>
      <c r="E509" s="26" t="str">
        <f t="shared" si="107"/>
        <v/>
      </c>
      <c r="F509" s="25" t="str">
        <f>IFERROR(VLOOKUP($A509,'TD SOP+PROFORM'!$A$5:$AD$750,MATCH(F$4,'TD SOP+PROFORM'!$B$2:$AT$2,0)+1,0),"")</f>
        <v/>
      </c>
      <c r="G509" s="25" t="str">
        <f>IFERROR(VLOOKUP($A509,'TD SOP+PROFORM'!$A$5:$AD$750,MATCH(G$4,'TD SOP+PROFORM'!$B$2:$AT$2,0)+1,0),"")</f>
        <v/>
      </c>
      <c r="H509" s="26" t="str">
        <f t="shared" si="108"/>
        <v/>
      </c>
      <c r="I509" s="25" t="str">
        <f>IFERROR(VLOOKUP($A509,'TD SOP+PROFORM'!$A$5:$AD$750,MATCH(I$4,'TD SOP+PROFORM'!$B$2:$AT$2,0)+1,0),"")</f>
        <v/>
      </c>
      <c r="J509" s="25" t="str">
        <f>IFERROR(VLOOKUP($A509,'TD SOP+PROFORM'!$A$5:$AD$750,MATCH(J$4,'TD SOP+PROFORM'!$B$2:$AT$2,0)+1,0),"")</f>
        <v/>
      </c>
      <c r="K509" s="26" t="str">
        <f t="shared" si="109"/>
        <v/>
      </c>
      <c r="L509" s="25" t="str">
        <f>IFERROR(VLOOKUP($A509,'TD SOP+PROFORM'!$A$5:$AD$750,MATCH(L$4,'TD SOP+PROFORM'!$B$2:$AT$2,0)+1,0),"")</f>
        <v/>
      </c>
      <c r="M509" s="25" t="str">
        <f>IFERROR(VLOOKUP($A509,'TD SOP+PROFORM'!$A$5:$AD$750,MATCH(M$4,'TD SOP+PROFORM'!$B$2:$AT$2,0)+1,0),"")</f>
        <v/>
      </c>
      <c r="N509" s="26" t="str">
        <f t="shared" si="110"/>
        <v/>
      </c>
      <c r="O509" s="25">
        <f>IFERROR(VLOOKUP($A509,'TD SOP+PROFORM'!$A$5:$AD$750,MATCH(O$4,'TD SOP+PROFORM'!$B$2:$AD$2,0)+1,0),0)+IFERROR(VLOOKUP($A509,'TD SOP+PROFORM'!$A$5:$AD$750,MATCH(O$2,'TD SOP+PROFORM'!$B$2:$AD$2,0)+1,0),0)</f>
        <v>0</v>
      </c>
      <c r="P509" s="25">
        <f>IFERROR(VLOOKUP($A509,'TD SOP+PROFORM'!$A$5:$AD$750,MATCH(P$4,'TD SOP+PROFORM'!$B$2:$AD$2,0)+1,0),0)+IFERROR(VLOOKUP($A509,'TD SOP+PROFORM'!$A$5:$AD$750,MATCH(P$2,'TD SOP+PROFORM'!$B$2:$AD$2,0)+1,0),0)</f>
        <v>0</v>
      </c>
      <c r="Q509" s="26" t="str">
        <f t="shared" si="111"/>
        <v/>
      </c>
      <c r="R509" s="25">
        <f>IFERROR(VLOOKUP($A509,'TD SOP+PROFORM'!$A$5:$AD$750,MATCH(R$4,'TD SOP+PROFORM'!$B$2:$AD$2,0)+1,0),0)+IFERROR(VLOOKUP($A509,'TD SOP+PROFORM'!$A$5:$AD$750,MATCH(R$2,'TD SOP+PROFORM'!$B$2:$AD$2,0)+1,0),0)</f>
        <v>0</v>
      </c>
      <c r="S509" s="25">
        <f>IFERROR(VLOOKUP($A509,'TD SOP+PROFORM'!$A$5:$AD$750,MATCH(S$4,'TD SOP+PROFORM'!$B$2:$AD$2,0)+1,0),0)+IFERROR(VLOOKUP($A509,'TD SOP+PROFORM'!$A$5:$AD$750,MATCH(S$2,'TD SOP+PROFORM'!$B$2:$AD$2,0)+1,0),0)</f>
        <v>0</v>
      </c>
      <c r="T509" s="26" t="str">
        <f t="shared" si="112"/>
        <v/>
      </c>
      <c r="U509" s="25">
        <f>IFERROR(VLOOKUP($A509,'TD SOP+PROFORM'!$A$5:$AD$750,MATCH(U$4,'TD SOP+PROFORM'!$B$2:$AD$2,0)+1,0),0)+IFERROR(VLOOKUP($A509,'TD SOP+PROFORM'!$A$5:$AD$750,MATCH(U$2,'TD SOP+PROFORM'!$B$2:$AD$2,0)+1,0),0)</f>
        <v>0</v>
      </c>
      <c r="V509" s="25">
        <f>IFERROR(VLOOKUP($A509,'TD SOP+PROFORM'!$A$5:$AD$750,MATCH(V$4,'TD SOP+PROFORM'!$B$2:$AD$2,0)+1,0),0)+IFERROR(VLOOKUP($A509,'TD SOP+PROFORM'!$A$5:$AD$750,MATCH(V$2,'TD SOP+PROFORM'!$B$2:$AD$2,0)+1,0),0)</f>
        <v>0</v>
      </c>
      <c r="W509" s="26" t="str">
        <f t="shared" si="113"/>
        <v/>
      </c>
      <c r="X509" s="25">
        <f>IFERROR(VLOOKUP($A509,'TD SOP+PROFORM'!$A$5:$AD$750,MATCH(X$4,'TD SOP+PROFORM'!$B$2:$AD$2,0)+1,0),0)+IFERROR(VLOOKUP($A509,'TD SOP+PROFORM'!$A$5:$AD$750,MATCH(X$2,'TD SOP+PROFORM'!$B$2:$AD$2,0)+1,0),0)</f>
        <v>0</v>
      </c>
      <c r="Y509" s="25">
        <f>IFERROR(VLOOKUP($A509,'TD SOP+PROFORM'!$A$5:$AD$750,MATCH(Y$4,'TD SOP+PROFORM'!$B$2:$AD$2,0)+1,0),0)+IFERROR(VLOOKUP($A509,'TD SOP+PROFORM'!$A$5:$AD$750,MATCH(Y$2,'TD SOP+PROFORM'!$B$2:$AD$2,0)+1,0),0)</f>
        <v>0</v>
      </c>
      <c r="Z509" s="26" t="str">
        <f t="shared" si="114"/>
        <v/>
      </c>
      <c r="AA509" s="25">
        <f>IFERROR(VLOOKUP($A509,'TD SOP+PROFORM'!$A$5:$AD$750,MATCH(AA$4,'TD SOP+PROFORM'!$B$2:$AD$2,0)+1,0),0)+IFERROR(VLOOKUP($A509,'TD SOP+PROFORM'!$A$5:$AD$750,MATCH(AA$2,'TD SOP+PROFORM'!$B$2:$AD$2,0)+1,0),0)</f>
        <v>0</v>
      </c>
      <c r="AB509" s="25">
        <f>IFERROR(VLOOKUP($A509,'TD SOP+PROFORM'!$A$5:$AD$750,MATCH(AB$4,'TD SOP+PROFORM'!$B$2:$AD$2,0)+1,0),0)+IFERROR(VLOOKUP($A509,'TD SOP+PROFORM'!$A$5:$AD$750,MATCH(AB$2,'TD SOP+PROFORM'!$B$2:$AD$2,0)+1,0),0)</f>
        <v>0</v>
      </c>
      <c r="AC509" s="26" t="str">
        <f t="shared" si="115"/>
        <v/>
      </c>
      <c r="AD509" s="25">
        <f>IFERROR(VLOOKUP($A509,'TD SOP+PROFORM'!$A$5:$AD$750,MATCH(AD$4,'TD SOP+PROFORM'!$B$2:$AD$2,0)+1,0),0)+IFERROR(VLOOKUP($A509,'TD SOP+PROFORM'!$A$5:$AD$750,MATCH(AD$2,'TD SOP+PROFORM'!$B$2:$AD$2,0)+1,0),0)</f>
        <v>0</v>
      </c>
      <c r="AE509" s="25">
        <f>IFERROR(VLOOKUP($A509,'TD SOP+PROFORM'!$A$5:$AD$750,MATCH(AE$4,'TD SOP+PROFORM'!$B$2:$AD$2,0)+1,0),0)+IFERROR(VLOOKUP($A509,'TD SOP+PROFORM'!$A$5:$AD$750,MATCH(AE$2,'TD SOP+PROFORM'!$B$2:$AD$2,0)+1,0),0)</f>
        <v>0</v>
      </c>
      <c r="AF509" s="26" t="str">
        <f t="shared" si="116"/>
        <v/>
      </c>
      <c r="AG509" s="25">
        <f>IFERROR(VLOOKUP($A509,'TD SOP+PROFORM'!$A$5:$AD$750,MATCH(AG$4,'TD SOP+PROFORM'!$B$2:$AD$2,0)+1,0),0)+IFERROR(VLOOKUP($A509,'TD SOP+PROFORM'!$A$5:$AD$750,MATCH(AG$2,'TD SOP+PROFORM'!$B$2:$AD$2,0)+1,0),0)</f>
        <v>0</v>
      </c>
      <c r="AH509" s="25">
        <f>IFERROR(VLOOKUP($A509,'TD SOP+PROFORM'!$A$5:$AD$750,MATCH(AH$4,'TD SOP+PROFORM'!$B$2:$AD$2,0)+1,0),0)+IFERROR(VLOOKUP($A509,'TD SOP+PROFORM'!$A$5:$AD$750,MATCH(AH$2,'TD SOP+PROFORM'!$B$2:$AD$2,0)+1,0),0)</f>
        <v>0</v>
      </c>
      <c r="AI509" s="26" t="str">
        <f t="shared" si="117"/>
        <v/>
      </c>
      <c r="AJ509" s="25">
        <f>IFERROR(VLOOKUP($A509,'TD SOP+PROFORM'!$A$5:$AD$750,MATCH(AJ$4,'TD SOP+PROFORM'!$B$2:$AD$2,0)+1,0),0)+IFERROR(VLOOKUP($A509,'TD SOP+PROFORM'!$A$5:$AD$750,MATCH(AJ$2,'TD SOP+PROFORM'!$B$2:$AD$2,0)+1,0),0)</f>
        <v>0</v>
      </c>
      <c r="AK509" s="25">
        <f>IFERROR(VLOOKUP($A509,'TD SOP+PROFORM'!$A$5:$AD$750,MATCH(AK$4,'TD SOP+PROFORM'!$B$2:$AD$2,0)+1,0),0)+IFERROR(VLOOKUP($A509,'TD SOP+PROFORM'!$A$5:$AD$750,MATCH(AK$2,'TD SOP+PROFORM'!$B$2:$AD$2,0)+1,0),0)</f>
        <v>0</v>
      </c>
      <c r="AL509" s="26" t="str">
        <f t="shared" si="118"/>
        <v/>
      </c>
      <c r="AM509" s="25">
        <f t="shared" si="120"/>
        <v>0</v>
      </c>
      <c r="AN509" s="25">
        <f t="shared" si="120"/>
        <v>0</v>
      </c>
      <c r="AO509" s="26" t="str">
        <f t="shared" si="119"/>
        <v/>
      </c>
    </row>
    <row r="510" spans="1:41" x14ac:dyDescent="0.35">
      <c r="A510" s="24">
        <f>IF(AND('TD SOP+PROFORM'!A507&lt;&gt;"",'TD SOP+PROFORM'!A507&lt;&gt;"TOTAL"),'TD SOP+PROFORM'!A507,0)</f>
        <v>0</v>
      </c>
      <c r="C510" s="25" t="str">
        <f>IFERROR(VLOOKUP($A510,'TD SOP+PROFORM'!$A$5:$AD$750,MATCH(C$4,'TD SOP+PROFORM'!$B$2:$AT$2,0)+1,0),"")</f>
        <v/>
      </c>
      <c r="D510" s="25" t="str">
        <f>IFERROR(VLOOKUP($A510,'TD SOP+PROFORM'!$A$5:$AD$750,MATCH(D$4,'TD SOP+PROFORM'!$B$2:$AT$2,0)+1,0),"")</f>
        <v/>
      </c>
      <c r="E510" s="26" t="str">
        <f t="shared" si="107"/>
        <v/>
      </c>
      <c r="F510" s="25" t="str">
        <f>IFERROR(VLOOKUP($A510,'TD SOP+PROFORM'!$A$5:$AD$750,MATCH(F$4,'TD SOP+PROFORM'!$B$2:$AT$2,0)+1,0),"")</f>
        <v/>
      </c>
      <c r="G510" s="25" t="str">
        <f>IFERROR(VLOOKUP($A510,'TD SOP+PROFORM'!$A$5:$AD$750,MATCH(G$4,'TD SOP+PROFORM'!$B$2:$AT$2,0)+1,0),"")</f>
        <v/>
      </c>
      <c r="H510" s="26" t="str">
        <f t="shared" si="108"/>
        <v/>
      </c>
      <c r="I510" s="25" t="str">
        <f>IFERROR(VLOOKUP($A510,'TD SOP+PROFORM'!$A$5:$AD$750,MATCH(I$4,'TD SOP+PROFORM'!$B$2:$AT$2,0)+1,0),"")</f>
        <v/>
      </c>
      <c r="J510" s="25" t="str">
        <f>IFERROR(VLOOKUP($A510,'TD SOP+PROFORM'!$A$5:$AD$750,MATCH(J$4,'TD SOP+PROFORM'!$B$2:$AT$2,0)+1,0),"")</f>
        <v/>
      </c>
      <c r="K510" s="26" t="str">
        <f t="shared" si="109"/>
        <v/>
      </c>
      <c r="L510" s="25" t="str">
        <f>IFERROR(VLOOKUP($A510,'TD SOP+PROFORM'!$A$5:$AD$750,MATCH(L$4,'TD SOP+PROFORM'!$B$2:$AT$2,0)+1,0),"")</f>
        <v/>
      </c>
      <c r="M510" s="25" t="str">
        <f>IFERROR(VLOOKUP($A510,'TD SOP+PROFORM'!$A$5:$AD$750,MATCH(M$4,'TD SOP+PROFORM'!$B$2:$AT$2,0)+1,0),"")</f>
        <v/>
      </c>
      <c r="N510" s="26" t="str">
        <f t="shared" si="110"/>
        <v/>
      </c>
      <c r="O510" s="25">
        <f>IFERROR(VLOOKUP($A510,'TD SOP+PROFORM'!$A$5:$AD$750,MATCH(O$4,'TD SOP+PROFORM'!$B$2:$AD$2,0)+1,0),0)+IFERROR(VLOOKUP($A510,'TD SOP+PROFORM'!$A$5:$AD$750,MATCH(O$2,'TD SOP+PROFORM'!$B$2:$AD$2,0)+1,0),0)</f>
        <v>0</v>
      </c>
      <c r="P510" s="25">
        <f>IFERROR(VLOOKUP($A510,'TD SOP+PROFORM'!$A$5:$AD$750,MATCH(P$4,'TD SOP+PROFORM'!$B$2:$AD$2,0)+1,0),0)+IFERROR(VLOOKUP($A510,'TD SOP+PROFORM'!$A$5:$AD$750,MATCH(P$2,'TD SOP+PROFORM'!$B$2:$AD$2,0)+1,0),0)</f>
        <v>0</v>
      </c>
      <c r="Q510" s="26" t="str">
        <f t="shared" si="111"/>
        <v/>
      </c>
      <c r="R510" s="25">
        <f>IFERROR(VLOOKUP($A510,'TD SOP+PROFORM'!$A$5:$AD$750,MATCH(R$4,'TD SOP+PROFORM'!$B$2:$AD$2,0)+1,0),0)+IFERROR(VLOOKUP($A510,'TD SOP+PROFORM'!$A$5:$AD$750,MATCH(R$2,'TD SOP+PROFORM'!$B$2:$AD$2,0)+1,0),0)</f>
        <v>0</v>
      </c>
      <c r="S510" s="25">
        <f>IFERROR(VLOOKUP($A510,'TD SOP+PROFORM'!$A$5:$AD$750,MATCH(S$4,'TD SOP+PROFORM'!$B$2:$AD$2,0)+1,0),0)+IFERROR(VLOOKUP($A510,'TD SOP+PROFORM'!$A$5:$AD$750,MATCH(S$2,'TD SOP+PROFORM'!$B$2:$AD$2,0)+1,0),0)</f>
        <v>0</v>
      </c>
      <c r="T510" s="26" t="str">
        <f t="shared" si="112"/>
        <v/>
      </c>
      <c r="U510" s="25">
        <f>IFERROR(VLOOKUP($A510,'TD SOP+PROFORM'!$A$5:$AD$750,MATCH(U$4,'TD SOP+PROFORM'!$B$2:$AD$2,0)+1,0),0)+IFERROR(VLOOKUP($A510,'TD SOP+PROFORM'!$A$5:$AD$750,MATCH(U$2,'TD SOP+PROFORM'!$B$2:$AD$2,0)+1,0),0)</f>
        <v>0</v>
      </c>
      <c r="V510" s="25">
        <f>IFERROR(VLOOKUP($A510,'TD SOP+PROFORM'!$A$5:$AD$750,MATCH(V$4,'TD SOP+PROFORM'!$B$2:$AD$2,0)+1,0),0)+IFERROR(VLOOKUP($A510,'TD SOP+PROFORM'!$A$5:$AD$750,MATCH(V$2,'TD SOP+PROFORM'!$B$2:$AD$2,0)+1,0),0)</f>
        <v>0</v>
      </c>
      <c r="W510" s="26" t="str">
        <f t="shared" si="113"/>
        <v/>
      </c>
      <c r="X510" s="25">
        <f>IFERROR(VLOOKUP($A510,'TD SOP+PROFORM'!$A$5:$AD$750,MATCH(X$4,'TD SOP+PROFORM'!$B$2:$AD$2,0)+1,0),0)+IFERROR(VLOOKUP($A510,'TD SOP+PROFORM'!$A$5:$AD$750,MATCH(X$2,'TD SOP+PROFORM'!$B$2:$AD$2,0)+1,0),0)</f>
        <v>0</v>
      </c>
      <c r="Y510" s="25">
        <f>IFERROR(VLOOKUP($A510,'TD SOP+PROFORM'!$A$5:$AD$750,MATCH(Y$4,'TD SOP+PROFORM'!$B$2:$AD$2,0)+1,0),0)+IFERROR(VLOOKUP($A510,'TD SOP+PROFORM'!$A$5:$AD$750,MATCH(Y$2,'TD SOP+PROFORM'!$B$2:$AD$2,0)+1,0),0)</f>
        <v>0</v>
      </c>
      <c r="Z510" s="26" t="str">
        <f t="shared" si="114"/>
        <v/>
      </c>
      <c r="AA510" s="25">
        <f>IFERROR(VLOOKUP($A510,'TD SOP+PROFORM'!$A$5:$AD$750,MATCH(AA$4,'TD SOP+PROFORM'!$B$2:$AD$2,0)+1,0),0)+IFERROR(VLOOKUP($A510,'TD SOP+PROFORM'!$A$5:$AD$750,MATCH(AA$2,'TD SOP+PROFORM'!$B$2:$AD$2,0)+1,0),0)</f>
        <v>0</v>
      </c>
      <c r="AB510" s="25">
        <f>IFERROR(VLOOKUP($A510,'TD SOP+PROFORM'!$A$5:$AD$750,MATCH(AB$4,'TD SOP+PROFORM'!$B$2:$AD$2,0)+1,0),0)+IFERROR(VLOOKUP($A510,'TD SOP+PROFORM'!$A$5:$AD$750,MATCH(AB$2,'TD SOP+PROFORM'!$B$2:$AD$2,0)+1,0),0)</f>
        <v>0</v>
      </c>
      <c r="AC510" s="26" t="str">
        <f t="shared" si="115"/>
        <v/>
      </c>
      <c r="AD510" s="25">
        <f>IFERROR(VLOOKUP($A510,'TD SOP+PROFORM'!$A$5:$AD$750,MATCH(AD$4,'TD SOP+PROFORM'!$B$2:$AD$2,0)+1,0),0)+IFERROR(VLOOKUP($A510,'TD SOP+PROFORM'!$A$5:$AD$750,MATCH(AD$2,'TD SOP+PROFORM'!$B$2:$AD$2,0)+1,0),0)</f>
        <v>0</v>
      </c>
      <c r="AE510" s="25">
        <f>IFERROR(VLOOKUP($A510,'TD SOP+PROFORM'!$A$5:$AD$750,MATCH(AE$4,'TD SOP+PROFORM'!$B$2:$AD$2,0)+1,0),0)+IFERROR(VLOOKUP($A510,'TD SOP+PROFORM'!$A$5:$AD$750,MATCH(AE$2,'TD SOP+PROFORM'!$B$2:$AD$2,0)+1,0),0)</f>
        <v>0</v>
      </c>
      <c r="AF510" s="26" t="str">
        <f t="shared" si="116"/>
        <v/>
      </c>
      <c r="AG510" s="25">
        <f>IFERROR(VLOOKUP($A510,'TD SOP+PROFORM'!$A$5:$AD$750,MATCH(AG$4,'TD SOP+PROFORM'!$B$2:$AD$2,0)+1,0),0)+IFERROR(VLOOKUP($A510,'TD SOP+PROFORM'!$A$5:$AD$750,MATCH(AG$2,'TD SOP+PROFORM'!$B$2:$AD$2,0)+1,0),0)</f>
        <v>0</v>
      </c>
      <c r="AH510" s="25">
        <f>IFERROR(VLOOKUP($A510,'TD SOP+PROFORM'!$A$5:$AD$750,MATCH(AH$4,'TD SOP+PROFORM'!$B$2:$AD$2,0)+1,0),0)+IFERROR(VLOOKUP($A510,'TD SOP+PROFORM'!$A$5:$AD$750,MATCH(AH$2,'TD SOP+PROFORM'!$B$2:$AD$2,0)+1,0),0)</f>
        <v>0</v>
      </c>
      <c r="AI510" s="26" t="str">
        <f t="shared" si="117"/>
        <v/>
      </c>
      <c r="AJ510" s="25">
        <f>IFERROR(VLOOKUP($A510,'TD SOP+PROFORM'!$A$5:$AD$750,MATCH(AJ$4,'TD SOP+PROFORM'!$B$2:$AD$2,0)+1,0),0)+IFERROR(VLOOKUP($A510,'TD SOP+PROFORM'!$A$5:$AD$750,MATCH(AJ$2,'TD SOP+PROFORM'!$B$2:$AD$2,0)+1,0),0)</f>
        <v>0</v>
      </c>
      <c r="AK510" s="25">
        <f>IFERROR(VLOOKUP($A510,'TD SOP+PROFORM'!$A$5:$AD$750,MATCH(AK$4,'TD SOP+PROFORM'!$B$2:$AD$2,0)+1,0),0)+IFERROR(VLOOKUP($A510,'TD SOP+PROFORM'!$A$5:$AD$750,MATCH(AK$2,'TD SOP+PROFORM'!$B$2:$AD$2,0)+1,0),0)</f>
        <v>0</v>
      </c>
      <c r="AL510" s="26" t="str">
        <f t="shared" si="118"/>
        <v/>
      </c>
      <c r="AM510" s="25">
        <f t="shared" si="120"/>
        <v>0</v>
      </c>
      <c r="AN510" s="25">
        <f t="shared" si="120"/>
        <v>0</v>
      </c>
      <c r="AO510" s="26" t="str">
        <f t="shared" si="119"/>
        <v/>
      </c>
    </row>
    <row r="511" spans="1:41" x14ac:dyDescent="0.35">
      <c r="A511" s="24">
        <f>IF(AND('TD SOP+PROFORM'!A508&lt;&gt;"",'TD SOP+PROFORM'!A508&lt;&gt;"TOTAL"),'TD SOP+PROFORM'!A508,0)</f>
        <v>0</v>
      </c>
      <c r="C511" s="25" t="str">
        <f>IFERROR(VLOOKUP($A511,'TD SOP+PROFORM'!$A$5:$AD$750,MATCH(C$4,'TD SOP+PROFORM'!$B$2:$AT$2,0)+1,0),"")</f>
        <v/>
      </c>
      <c r="D511" s="25" t="str">
        <f>IFERROR(VLOOKUP($A511,'TD SOP+PROFORM'!$A$5:$AD$750,MATCH(D$4,'TD SOP+PROFORM'!$B$2:$AT$2,0)+1,0),"")</f>
        <v/>
      </c>
      <c r="E511" s="26" t="str">
        <f t="shared" si="107"/>
        <v/>
      </c>
      <c r="F511" s="25" t="str">
        <f>IFERROR(VLOOKUP($A511,'TD SOP+PROFORM'!$A$5:$AD$750,MATCH(F$4,'TD SOP+PROFORM'!$B$2:$AT$2,0)+1,0),"")</f>
        <v/>
      </c>
      <c r="G511" s="25" t="str">
        <f>IFERROR(VLOOKUP($A511,'TD SOP+PROFORM'!$A$5:$AD$750,MATCH(G$4,'TD SOP+PROFORM'!$B$2:$AT$2,0)+1,0),"")</f>
        <v/>
      </c>
      <c r="H511" s="26" t="str">
        <f t="shared" si="108"/>
        <v/>
      </c>
      <c r="I511" s="25" t="str">
        <f>IFERROR(VLOOKUP($A511,'TD SOP+PROFORM'!$A$5:$AD$750,MATCH(I$4,'TD SOP+PROFORM'!$B$2:$AT$2,0)+1,0),"")</f>
        <v/>
      </c>
      <c r="J511" s="25" t="str">
        <f>IFERROR(VLOOKUP($A511,'TD SOP+PROFORM'!$A$5:$AD$750,MATCH(J$4,'TD SOP+PROFORM'!$B$2:$AT$2,0)+1,0),"")</f>
        <v/>
      </c>
      <c r="K511" s="26" t="str">
        <f t="shared" si="109"/>
        <v/>
      </c>
      <c r="L511" s="25" t="str">
        <f>IFERROR(VLOOKUP($A511,'TD SOP+PROFORM'!$A$5:$AD$750,MATCH(L$4,'TD SOP+PROFORM'!$B$2:$AT$2,0)+1,0),"")</f>
        <v/>
      </c>
      <c r="M511" s="25" t="str">
        <f>IFERROR(VLOOKUP($A511,'TD SOP+PROFORM'!$A$5:$AD$750,MATCH(M$4,'TD SOP+PROFORM'!$B$2:$AT$2,0)+1,0),"")</f>
        <v/>
      </c>
      <c r="N511" s="26" t="str">
        <f t="shared" si="110"/>
        <v/>
      </c>
      <c r="O511" s="25">
        <f>IFERROR(VLOOKUP($A511,'TD SOP+PROFORM'!$A$5:$AD$750,MATCH(O$4,'TD SOP+PROFORM'!$B$2:$AD$2,0)+1,0),0)+IFERROR(VLOOKUP($A511,'TD SOP+PROFORM'!$A$5:$AD$750,MATCH(O$2,'TD SOP+PROFORM'!$B$2:$AD$2,0)+1,0),0)</f>
        <v>0</v>
      </c>
      <c r="P511" s="25">
        <f>IFERROR(VLOOKUP($A511,'TD SOP+PROFORM'!$A$5:$AD$750,MATCH(P$4,'TD SOP+PROFORM'!$B$2:$AD$2,0)+1,0),0)+IFERROR(VLOOKUP($A511,'TD SOP+PROFORM'!$A$5:$AD$750,MATCH(P$2,'TD SOP+PROFORM'!$B$2:$AD$2,0)+1,0),0)</f>
        <v>0</v>
      </c>
      <c r="Q511" s="26" t="str">
        <f t="shared" si="111"/>
        <v/>
      </c>
      <c r="R511" s="25">
        <f>IFERROR(VLOOKUP($A511,'TD SOP+PROFORM'!$A$5:$AD$750,MATCH(R$4,'TD SOP+PROFORM'!$B$2:$AD$2,0)+1,0),0)+IFERROR(VLOOKUP($A511,'TD SOP+PROFORM'!$A$5:$AD$750,MATCH(R$2,'TD SOP+PROFORM'!$B$2:$AD$2,0)+1,0),0)</f>
        <v>0</v>
      </c>
      <c r="S511" s="25">
        <f>IFERROR(VLOOKUP($A511,'TD SOP+PROFORM'!$A$5:$AD$750,MATCH(S$4,'TD SOP+PROFORM'!$B$2:$AD$2,0)+1,0),0)+IFERROR(VLOOKUP($A511,'TD SOP+PROFORM'!$A$5:$AD$750,MATCH(S$2,'TD SOP+PROFORM'!$B$2:$AD$2,0)+1,0),0)</f>
        <v>0</v>
      </c>
      <c r="T511" s="26" t="str">
        <f t="shared" si="112"/>
        <v/>
      </c>
      <c r="U511" s="25">
        <f>IFERROR(VLOOKUP($A511,'TD SOP+PROFORM'!$A$5:$AD$750,MATCH(U$4,'TD SOP+PROFORM'!$B$2:$AD$2,0)+1,0),0)+IFERROR(VLOOKUP($A511,'TD SOP+PROFORM'!$A$5:$AD$750,MATCH(U$2,'TD SOP+PROFORM'!$B$2:$AD$2,0)+1,0),0)</f>
        <v>0</v>
      </c>
      <c r="V511" s="25">
        <f>IFERROR(VLOOKUP($A511,'TD SOP+PROFORM'!$A$5:$AD$750,MATCH(V$4,'TD SOP+PROFORM'!$B$2:$AD$2,0)+1,0),0)+IFERROR(VLOOKUP($A511,'TD SOP+PROFORM'!$A$5:$AD$750,MATCH(V$2,'TD SOP+PROFORM'!$B$2:$AD$2,0)+1,0),0)</f>
        <v>0</v>
      </c>
      <c r="W511" s="26" t="str">
        <f t="shared" si="113"/>
        <v/>
      </c>
      <c r="X511" s="25">
        <f>IFERROR(VLOOKUP($A511,'TD SOP+PROFORM'!$A$5:$AD$750,MATCH(X$4,'TD SOP+PROFORM'!$B$2:$AD$2,0)+1,0),0)+IFERROR(VLOOKUP($A511,'TD SOP+PROFORM'!$A$5:$AD$750,MATCH(X$2,'TD SOP+PROFORM'!$B$2:$AD$2,0)+1,0),0)</f>
        <v>0</v>
      </c>
      <c r="Y511" s="25">
        <f>IFERROR(VLOOKUP($A511,'TD SOP+PROFORM'!$A$5:$AD$750,MATCH(Y$4,'TD SOP+PROFORM'!$B$2:$AD$2,0)+1,0),0)+IFERROR(VLOOKUP($A511,'TD SOP+PROFORM'!$A$5:$AD$750,MATCH(Y$2,'TD SOP+PROFORM'!$B$2:$AD$2,0)+1,0),0)</f>
        <v>0</v>
      </c>
      <c r="Z511" s="26" t="str">
        <f t="shared" si="114"/>
        <v/>
      </c>
      <c r="AA511" s="25">
        <f>IFERROR(VLOOKUP($A511,'TD SOP+PROFORM'!$A$5:$AD$750,MATCH(AA$4,'TD SOP+PROFORM'!$B$2:$AD$2,0)+1,0),0)+IFERROR(VLOOKUP($A511,'TD SOP+PROFORM'!$A$5:$AD$750,MATCH(AA$2,'TD SOP+PROFORM'!$B$2:$AD$2,0)+1,0),0)</f>
        <v>0</v>
      </c>
      <c r="AB511" s="25">
        <f>IFERROR(VLOOKUP($A511,'TD SOP+PROFORM'!$A$5:$AD$750,MATCH(AB$4,'TD SOP+PROFORM'!$B$2:$AD$2,0)+1,0),0)+IFERROR(VLOOKUP($A511,'TD SOP+PROFORM'!$A$5:$AD$750,MATCH(AB$2,'TD SOP+PROFORM'!$B$2:$AD$2,0)+1,0),0)</f>
        <v>0</v>
      </c>
      <c r="AC511" s="26" t="str">
        <f t="shared" si="115"/>
        <v/>
      </c>
      <c r="AD511" s="25">
        <f>IFERROR(VLOOKUP($A511,'TD SOP+PROFORM'!$A$5:$AD$750,MATCH(AD$4,'TD SOP+PROFORM'!$B$2:$AD$2,0)+1,0),0)+IFERROR(VLOOKUP($A511,'TD SOP+PROFORM'!$A$5:$AD$750,MATCH(AD$2,'TD SOP+PROFORM'!$B$2:$AD$2,0)+1,0),0)</f>
        <v>0</v>
      </c>
      <c r="AE511" s="25">
        <f>IFERROR(VLOOKUP($A511,'TD SOP+PROFORM'!$A$5:$AD$750,MATCH(AE$4,'TD SOP+PROFORM'!$B$2:$AD$2,0)+1,0),0)+IFERROR(VLOOKUP($A511,'TD SOP+PROFORM'!$A$5:$AD$750,MATCH(AE$2,'TD SOP+PROFORM'!$B$2:$AD$2,0)+1,0),0)</f>
        <v>0</v>
      </c>
      <c r="AF511" s="26" t="str">
        <f t="shared" si="116"/>
        <v/>
      </c>
      <c r="AG511" s="25">
        <f>IFERROR(VLOOKUP($A511,'TD SOP+PROFORM'!$A$5:$AD$750,MATCH(AG$4,'TD SOP+PROFORM'!$B$2:$AD$2,0)+1,0),0)+IFERROR(VLOOKUP($A511,'TD SOP+PROFORM'!$A$5:$AD$750,MATCH(AG$2,'TD SOP+PROFORM'!$B$2:$AD$2,0)+1,0),0)</f>
        <v>0</v>
      </c>
      <c r="AH511" s="25">
        <f>IFERROR(VLOOKUP($A511,'TD SOP+PROFORM'!$A$5:$AD$750,MATCH(AH$4,'TD SOP+PROFORM'!$B$2:$AD$2,0)+1,0),0)+IFERROR(VLOOKUP($A511,'TD SOP+PROFORM'!$A$5:$AD$750,MATCH(AH$2,'TD SOP+PROFORM'!$B$2:$AD$2,0)+1,0),0)</f>
        <v>0</v>
      </c>
      <c r="AI511" s="26" t="str">
        <f t="shared" si="117"/>
        <v/>
      </c>
      <c r="AJ511" s="25">
        <f>IFERROR(VLOOKUP($A511,'TD SOP+PROFORM'!$A$5:$AD$750,MATCH(AJ$4,'TD SOP+PROFORM'!$B$2:$AD$2,0)+1,0),0)+IFERROR(VLOOKUP($A511,'TD SOP+PROFORM'!$A$5:$AD$750,MATCH(AJ$2,'TD SOP+PROFORM'!$B$2:$AD$2,0)+1,0),0)</f>
        <v>0</v>
      </c>
      <c r="AK511" s="25">
        <f>IFERROR(VLOOKUP($A511,'TD SOP+PROFORM'!$A$5:$AD$750,MATCH(AK$4,'TD SOP+PROFORM'!$B$2:$AD$2,0)+1,0),0)+IFERROR(VLOOKUP($A511,'TD SOP+PROFORM'!$A$5:$AD$750,MATCH(AK$2,'TD SOP+PROFORM'!$B$2:$AD$2,0)+1,0),0)</f>
        <v>0</v>
      </c>
      <c r="AL511" s="26" t="str">
        <f t="shared" si="118"/>
        <v/>
      </c>
      <c r="AM511" s="25">
        <f t="shared" si="120"/>
        <v>0</v>
      </c>
      <c r="AN511" s="25">
        <f t="shared" si="120"/>
        <v>0</v>
      </c>
      <c r="AO511" s="26" t="str">
        <f t="shared" si="119"/>
        <v/>
      </c>
    </row>
    <row r="512" spans="1:41" x14ac:dyDescent="0.35">
      <c r="A512" s="24">
        <f>IF(AND('TD SOP+PROFORM'!A509&lt;&gt;"",'TD SOP+PROFORM'!A509&lt;&gt;"TOTAL"),'TD SOP+PROFORM'!A509,0)</f>
        <v>0</v>
      </c>
      <c r="C512" s="25" t="str">
        <f>IFERROR(VLOOKUP($A512,'TD SOP+PROFORM'!$A$5:$AD$750,MATCH(C$4,'TD SOP+PROFORM'!$B$2:$AT$2,0)+1,0),"")</f>
        <v/>
      </c>
      <c r="D512" s="25" t="str">
        <f>IFERROR(VLOOKUP($A512,'TD SOP+PROFORM'!$A$5:$AD$750,MATCH(D$4,'TD SOP+PROFORM'!$B$2:$AT$2,0)+1,0),"")</f>
        <v/>
      </c>
      <c r="E512" s="26" t="str">
        <f t="shared" si="107"/>
        <v/>
      </c>
      <c r="F512" s="25" t="str">
        <f>IFERROR(VLOOKUP($A512,'TD SOP+PROFORM'!$A$5:$AD$750,MATCH(F$4,'TD SOP+PROFORM'!$B$2:$AT$2,0)+1,0),"")</f>
        <v/>
      </c>
      <c r="G512" s="25" t="str">
        <f>IFERROR(VLOOKUP($A512,'TD SOP+PROFORM'!$A$5:$AD$750,MATCH(G$4,'TD SOP+PROFORM'!$B$2:$AT$2,0)+1,0),"")</f>
        <v/>
      </c>
      <c r="H512" s="26" t="str">
        <f t="shared" si="108"/>
        <v/>
      </c>
      <c r="I512" s="25" t="str">
        <f>IFERROR(VLOOKUP($A512,'TD SOP+PROFORM'!$A$5:$AD$750,MATCH(I$4,'TD SOP+PROFORM'!$B$2:$AT$2,0)+1,0),"")</f>
        <v/>
      </c>
      <c r="J512" s="25" t="str">
        <f>IFERROR(VLOOKUP($A512,'TD SOP+PROFORM'!$A$5:$AD$750,MATCH(J$4,'TD SOP+PROFORM'!$B$2:$AT$2,0)+1,0),"")</f>
        <v/>
      </c>
      <c r="K512" s="26" t="str">
        <f t="shared" si="109"/>
        <v/>
      </c>
      <c r="L512" s="25" t="str">
        <f>IFERROR(VLOOKUP($A512,'TD SOP+PROFORM'!$A$5:$AD$750,MATCH(L$4,'TD SOP+PROFORM'!$B$2:$AT$2,0)+1,0),"")</f>
        <v/>
      </c>
      <c r="M512" s="25" t="str">
        <f>IFERROR(VLOOKUP($A512,'TD SOP+PROFORM'!$A$5:$AD$750,MATCH(M$4,'TD SOP+PROFORM'!$B$2:$AT$2,0)+1,0),"")</f>
        <v/>
      </c>
      <c r="N512" s="26" t="str">
        <f t="shared" si="110"/>
        <v/>
      </c>
      <c r="O512" s="25">
        <f>IFERROR(VLOOKUP($A512,'TD SOP+PROFORM'!$A$5:$AD$750,MATCH(O$4,'TD SOP+PROFORM'!$B$2:$AD$2,0)+1,0),0)+IFERROR(VLOOKUP($A512,'TD SOP+PROFORM'!$A$5:$AD$750,MATCH(O$2,'TD SOP+PROFORM'!$B$2:$AD$2,0)+1,0),0)</f>
        <v>0</v>
      </c>
      <c r="P512" s="25">
        <f>IFERROR(VLOOKUP($A512,'TD SOP+PROFORM'!$A$5:$AD$750,MATCH(P$4,'TD SOP+PROFORM'!$B$2:$AD$2,0)+1,0),0)+IFERROR(VLOOKUP($A512,'TD SOP+PROFORM'!$A$5:$AD$750,MATCH(P$2,'TD SOP+PROFORM'!$B$2:$AD$2,0)+1,0),0)</f>
        <v>0</v>
      </c>
      <c r="Q512" s="26" t="str">
        <f t="shared" si="111"/>
        <v/>
      </c>
      <c r="R512" s="25">
        <f>IFERROR(VLOOKUP($A512,'TD SOP+PROFORM'!$A$5:$AD$750,MATCH(R$4,'TD SOP+PROFORM'!$B$2:$AD$2,0)+1,0),0)+IFERROR(VLOOKUP($A512,'TD SOP+PROFORM'!$A$5:$AD$750,MATCH(R$2,'TD SOP+PROFORM'!$B$2:$AD$2,0)+1,0),0)</f>
        <v>0</v>
      </c>
      <c r="S512" s="25">
        <f>IFERROR(VLOOKUP($A512,'TD SOP+PROFORM'!$A$5:$AD$750,MATCH(S$4,'TD SOP+PROFORM'!$B$2:$AD$2,0)+1,0),0)+IFERROR(VLOOKUP($A512,'TD SOP+PROFORM'!$A$5:$AD$750,MATCH(S$2,'TD SOP+PROFORM'!$B$2:$AD$2,0)+1,0),0)</f>
        <v>0</v>
      </c>
      <c r="T512" s="26" t="str">
        <f t="shared" si="112"/>
        <v/>
      </c>
      <c r="U512" s="25">
        <f>IFERROR(VLOOKUP($A512,'TD SOP+PROFORM'!$A$5:$AD$750,MATCH(U$4,'TD SOP+PROFORM'!$B$2:$AD$2,0)+1,0),0)+IFERROR(VLOOKUP($A512,'TD SOP+PROFORM'!$A$5:$AD$750,MATCH(U$2,'TD SOP+PROFORM'!$B$2:$AD$2,0)+1,0),0)</f>
        <v>0</v>
      </c>
      <c r="V512" s="25">
        <f>IFERROR(VLOOKUP($A512,'TD SOP+PROFORM'!$A$5:$AD$750,MATCH(V$4,'TD SOP+PROFORM'!$B$2:$AD$2,0)+1,0),0)+IFERROR(VLOOKUP($A512,'TD SOP+PROFORM'!$A$5:$AD$750,MATCH(V$2,'TD SOP+PROFORM'!$B$2:$AD$2,0)+1,0),0)</f>
        <v>0</v>
      </c>
      <c r="W512" s="26" t="str">
        <f t="shared" si="113"/>
        <v/>
      </c>
      <c r="X512" s="25">
        <f>IFERROR(VLOOKUP($A512,'TD SOP+PROFORM'!$A$5:$AD$750,MATCH(X$4,'TD SOP+PROFORM'!$B$2:$AD$2,0)+1,0),0)+IFERROR(VLOOKUP($A512,'TD SOP+PROFORM'!$A$5:$AD$750,MATCH(X$2,'TD SOP+PROFORM'!$B$2:$AD$2,0)+1,0),0)</f>
        <v>0</v>
      </c>
      <c r="Y512" s="25">
        <f>IFERROR(VLOOKUP($A512,'TD SOP+PROFORM'!$A$5:$AD$750,MATCH(Y$4,'TD SOP+PROFORM'!$B$2:$AD$2,0)+1,0),0)+IFERROR(VLOOKUP($A512,'TD SOP+PROFORM'!$A$5:$AD$750,MATCH(Y$2,'TD SOP+PROFORM'!$B$2:$AD$2,0)+1,0),0)</f>
        <v>0</v>
      </c>
      <c r="Z512" s="26" t="str">
        <f t="shared" si="114"/>
        <v/>
      </c>
      <c r="AA512" s="25">
        <f>IFERROR(VLOOKUP($A512,'TD SOP+PROFORM'!$A$5:$AD$750,MATCH(AA$4,'TD SOP+PROFORM'!$B$2:$AD$2,0)+1,0),0)+IFERROR(VLOOKUP($A512,'TD SOP+PROFORM'!$A$5:$AD$750,MATCH(AA$2,'TD SOP+PROFORM'!$B$2:$AD$2,0)+1,0),0)</f>
        <v>0</v>
      </c>
      <c r="AB512" s="25">
        <f>IFERROR(VLOOKUP($A512,'TD SOP+PROFORM'!$A$5:$AD$750,MATCH(AB$4,'TD SOP+PROFORM'!$B$2:$AD$2,0)+1,0),0)+IFERROR(VLOOKUP($A512,'TD SOP+PROFORM'!$A$5:$AD$750,MATCH(AB$2,'TD SOP+PROFORM'!$B$2:$AD$2,0)+1,0),0)</f>
        <v>0</v>
      </c>
      <c r="AC512" s="26" t="str">
        <f t="shared" si="115"/>
        <v/>
      </c>
      <c r="AD512" s="25">
        <f>IFERROR(VLOOKUP($A512,'TD SOP+PROFORM'!$A$5:$AD$750,MATCH(AD$4,'TD SOP+PROFORM'!$B$2:$AD$2,0)+1,0),0)+IFERROR(VLOOKUP($A512,'TD SOP+PROFORM'!$A$5:$AD$750,MATCH(AD$2,'TD SOP+PROFORM'!$B$2:$AD$2,0)+1,0),0)</f>
        <v>0</v>
      </c>
      <c r="AE512" s="25">
        <f>IFERROR(VLOOKUP($A512,'TD SOP+PROFORM'!$A$5:$AD$750,MATCH(AE$4,'TD SOP+PROFORM'!$B$2:$AD$2,0)+1,0),0)+IFERROR(VLOOKUP($A512,'TD SOP+PROFORM'!$A$5:$AD$750,MATCH(AE$2,'TD SOP+PROFORM'!$B$2:$AD$2,0)+1,0),0)</f>
        <v>0</v>
      </c>
      <c r="AF512" s="26" t="str">
        <f t="shared" si="116"/>
        <v/>
      </c>
      <c r="AG512" s="25">
        <f>IFERROR(VLOOKUP($A512,'TD SOP+PROFORM'!$A$5:$AD$750,MATCH(AG$4,'TD SOP+PROFORM'!$B$2:$AD$2,0)+1,0),0)+IFERROR(VLOOKUP($A512,'TD SOP+PROFORM'!$A$5:$AD$750,MATCH(AG$2,'TD SOP+PROFORM'!$B$2:$AD$2,0)+1,0),0)</f>
        <v>0</v>
      </c>
      <c r="AH512" s="25">
        <f>IFERROR(VLOOKUP($A512,'TD SOP+PROFORM'!$A$5:$AD$750,MATCH(AH$4,'TD SOP+PROFORM'!$B$2:$AD$2,0)+1,0),0)+IFERROR(VLOOKUP($A512,'TD SOP+PROFORM'!$A$5:$AD$750,MATCH(AH$2,'TD SOP+PROFORM'!$B$2:$AD$2,0)+1,0),0)</f>
        <v>0</v>
      </c>
      <c r="AI512" s="26" t="str">
        <f t="shared" si="117"/>
        <v/>
      </c>
      <c r="AJ512" s="25">
        <f>IFERROR(VLOOKUP($A512,'TD SOP+PROFORM'!$A$5:$AD$750,MATCH(AJ$4,'TD SOP+PROFORM'!$B$2:$AD$2,0)+1,0),0)+IFERROR(VLOOKUP($A512,'TD SOP+PROFORM'!$A$5:$AD$750,MATCH(AJ$2,'TD SOP+PROFORM'!$B$2:$AD$2,0)+1,0),0)</f>
        <v>0</v>
      </c>
      <c r="AK512" s="25">
        <f>IFERROR(VLOOKUP($A512,'TD SOP+PROFORM'!$A$5:$AD$750,MATCH(AK$4,'TD SOP+PROFORM'!$B$2:$AD$2,0)+1,0),0)+IFERROR(VLOOKUP($A512,'TD SOP+PROFORM'!$A$5:$AD$750,MATCH(AK$2,'TD SOP+PROFORM'!$B$2:$AD$2,0)+1,0),0)</f>
        <v>0</v>
      </c>
      <c r="AL512" s="26" t="str">
        <f t="shared" si="118"/>
        <v/>
      </c>
      <c r="AM512" s="25">
        <f t="shared" si="120"/>
        <v>0</v>
      </c>
      <c r="AN512" s="25">
        <f t="shared" si="120"/>
        <v>0</v>
      </c>
      <c r="AO512" s="26" t="str">
        <f t="shared" si="119"/>
        <v/>
      </c>
    </row>
    <row r="513" spans="1:41" x14ac:dyDescent="0.35">
      <c r="A513" s="24">
        <f>IF(AND('TD SOP+PROFORM'!A510&lt;&gt;"",'TD SOP+PROFORM'!A510&lt;&gt;"TOTAL"),'TD SOP+PROFORM'!A510,0)</f>
        <v>0</v>
      </c>
      <c r="C513" s="25" t="str">
        <f>IFERROR(VLOOKUP($A513,'TD SOP+PROFORM'!$A$5:$AD$750,MATCH(C$4,'TD SOP+PROFORM'!$B$2:$AT$2,0)+1,0),"")</f>
        <v/>
      </c>
      <c r="D513" s="25" t="str">
        <f>IFERROR(VLOOKUP($A513,'TD SOP+PROFORM'!$A$5:$AD$750,MATCH(D$4,'TD SOP+PROFORM'!$B$2:$AT$2,0)+1,0),"")</f>
        <v/>
      </c>
      <c r="E513" s="26" t="str">
        <f t="shared" si="107"/>
        <v/>
      </c>
      <c r="F513" s="25" t="str">
        <f>IFERROR(VLOOKUP($A513,'TD SOP+PROFORM'!$A$5:$AD$750,MATCH(F$4,'TD SOP+PROFORM'!$B$2:$AT$2,0)+1,0),"")</f>
        <v/>
      </c>
      <c r="G513" s="25" t="str">
        <f>IFERROR(VLOOKUP($A513,'TD SOP+PROFORM'!$A$5:$AD$750,MATCH(G$4,'TD SOP+PROFORM'!$B$2:$AT$2,0)+1,0),"")</f>
        <v/>
      </c>
      <c r="H513" s="26" t="str">
        <f t="shared" si="108"/>
        <v/>
      </c>
      <c r="I513" s="25" t="str">
        <f>IFERROR(VLOOKUP($A513,'TD SOP+PROFORM'!$A$5:$AD$750,MATCH(I$4,'TD SOP+PROFORM'!$B$2:$AT$2,0)+1,0),"")</f>
        <v/>
      </c>
      <c r="J513" s="25" t="str">
        <f>IFERROR(VLOOKUP($A513,'TD SOP+PROFORM'!$A$5:$AD$750,MATCH(J$4,'TD SOP+PROFORM'!$B$2:$AT$2,0)+1,0),"")</f>
        <v/>
      </c>
      <c r="K513" s="26" t="str">
        <f t="shared" si="109"/>
        <v/>
      </c>
      <c r="L513" s="25" t="str">
        <f>IFERROR(VLOOKUP($A513,'TD SOP+PROFORM'!$A$5:$AD$750,MATCH(L$4,'TD SOP+PROFORM'!$B$2:$AT$2,0)+1,0),"")</f>
        <v/>
      </c>
      <c r="M513" s="25" t="str">
        <f>IFERROR(VLOOKUP($A513,'TD SOP+PROFORM'!$A$5:$AD$750,MATCH(M$4,'TD SOP+PROFORM'!$B$2:$AT$2,0)+1,0),"")</f>
        <v/>
      </c>
      <c r="N513" s="26" t="str">
        <f t="shared" si="110"/>
        <v/>
      </c>
      <c r="O513" s="25">
        <f>IFERROR(VLOOKUP($A513,'TD SOP+PROFORM'!$A$5:$AD$750,MATCH(O$4,'TD SOP+PROFORM'!$B$2:$AD$2,0)+1,0),0)+IFERROR(VLOOKUP($A513,'TD SOP+PROFORM'!$A$5:$AD$750,MATCH(O$2,'TD SOP+PROFORM'!$B$2:$AD$2,0)+1,0),0)</f>
        <v>0</v>
      </c>
      <c r="P513" s="25">
        <f>IFERROR(VLOOKUP($A513,'TD SOP+PROFORM'!$A$5:$AD$750,MATCH(P$4,'TD SOP+PROFORM'!$B$2:$AD$2,0)+1,0),0)+IFERROR(VLOOKUP($A513,'TD SOP+PROFORM'!$A$5:$AD$750,MATCH(P$2,'TD SOP+PROFORM'!$B$2:$AD$2,0)+1,0),0)</f>
        <v>0</v>
      </c>
      <c r="Q513" s="26" t="str">
        <f t="shared" si="111"/>
        <v/>
      </c>
      <c r="R513" s="25">
        <f>IFERROR(VLOOKUP($A513,'TD SOP+PROFORM'!$A$5:$AD$750,MATCH(R$4,'TD SOP+PROFORM'!$B$2:$AD$2,0)+1,0),0)+IFERROR(VLOOKUP($A513,'TD SOP+PROFORM'!$A$5:$AD$750,MATCH(R$2,'TD SOP+PROFORM'!$B$2:$AD$2,0)+1,0),0)</f>
        <v>0</v>
      </c>
      <c r="S513" s="25">
        <f>IFERROR(VLOOKUP($A513,'TD SOP+PROFORM'!$A$5:$AD$750,MATCH(S$4,'TD SOP+PROFORM'!$B$2:$AD$2,0)+1,0),0)+IFERROR(VLOOKUP($A513,'TD SOP+PROFORM'!$A$5:$AD$750,MATCH(S$2,'TD SOP+PROFORM'!$B$2:$AD$2,0)+1,0),0)</f>
        <v>0</v>
      </c>
      <c r="T513" s="26" t="str">
        <f t="shared" si="112"/>
        <v/>
      </c>
      <c r="U513" s="25">
        <f>IFERROR(VLOOKUP($A513,'TD SOP+PROFORM'!$A$5:$AD$750,MATCH(U$4,'TD SOP+PROFORM'!$B$2:$AD$2,0)+1,0),0)+IFERROR(VLOOKUP($A513,'TD SOP+PROFORM'!$A$5:$AD$750,MATCH(U$2,'TD SOP+PROFORM'!$B$2:$AD$2,0)+1,0),0)</f>
        <v>0</v>
      </c>
      <c r="V513" s="25">
        <f>IFERROR(VLOOKUP($A513,'TD SOP+PROFORM'!$A$5:$AD$750,MATCH(V$4,'TD SOP+PROFORM'!$B$2:$AD$2,0)+1,0),0)+IFERROR(VLOOKUP($A513,'TD SOP+PROFORM'!$A$5:$AD$750,MATCH(V$2,'TD SOP+PROFORM'!$B$2:$AD$2,0)+1,0),0)</f>
        <v>0</v>
      </c>
      <c r="W513" s="26" t="str">
        <f t="shared" si="113"/>
        <v/>
      </c>
      <c r="X513" s="25">
        <f>IFERROR(VLOOKUP($A513,'TD SOP+PROFORM'!$A$5:$AD$750,MATCH(X$4,'TD SOP+PROFORM'!$B$2:$AD$2,0)+1,0),0)+IFERROR(VLOOKUP($A513,'TD SOP+PROFORM'!$A$5:$AD$750,MATCH(X$2,'TD SOP+PROFORM'!$B$2:$AD$2,0)+1,0),0)</f>
        <v>0</v>
      </c>
      <c r="Y513" s="25">
        <f>IFERROR(VLOOKUP($A513,'TD SOP+PROFORM'!$A$5:$AD$750,MATCH(Y$4,'TD SOP+PROFORM'!$B$2:$AD$2,0)+1,0),0)+IFERROR(VLOOKUP($A513,'TD SOP+PROFORM'!$A$5:$AD$750,MATCH(Y$2,'TD SOP+PROFORM'!$B$2:$AD$2,0)+1,0),0)</f>
        <v>0</v>
      </c>
      <c r="Z513" s="26" t="str">
        <f t="shared" si="114"/>
        <v/>
      </c>
      <c r="AA513" s="25">
        <f>IFERROR(VLOOKUP($A513,'TD SOP+PROFORM'!$A$5:$AD$750,MATCH(AA$4,'TD SOP+PROFORM'!$B$2:$AD$2,0)+1,0),0)+IFERROR(VLOOKUP($A513,'TD SOP+PROFORM'!$A$5:$AD$750,MATCH(AA$2,'TD SOP+PROFORM'!$B$2:$AD$2,0)+1,0),0)</f>
        <v>0</v>
      </c>
      <c r="AB513" s="25">
        <f>IFERROR(VLOOKUP($A513,'TD SOP+PROFORM'!$A$5:$AD$750,MATCH(AB$4,'TD SOP+PROFORM'!$B$2:$AD$2,0)+1,0),0)+IFERROR(VLOOKUP($A513,'TD SOP+PROFORM'!$A$5:$AD$750,MATCH(AB$2,'TD SOP+PROFORM'!$B$2:$AD$2,0)+1,0),0)</f>
        <v>0</v>
      </c>
      <c r="AC513" s="26" t="str">
        <f t="shared" si="115"/>
        <v/>
      </c>
      <c r="AD513" s="25">
        <f>IFERROR(VLOOKUP($A513,'TD SOP+PROFORM'!$A$5:$AD$750,MATCH(AD$4,'TD SOP+PROFORM'!$B$2:$AD$2,0)+1,0),0)+IFERROR(VLOOKUP($A513,'TD SOP+PROFORM'!$A$5:$AD$750,MATCH(AD$2,'TD SOP+PROFORM'!$B$2:$AD$2,0)+1,0),0)</f>
        <v>0</v>
      </c>
      <c r="AE513" s="25">
        <f>IFERROR(VLOOKUP($A513,'TD SOP+PROFORM'!$A$5:$AD$750,MATCH(AE$4,'TD SOP+PROFORM'!$B$2:$AD$2,0)+1,0),0)+IFERROR(VLOOKUP($A513,'TD SOP+PROFORM'!$A$5:$AD$750,MATCH(AE$2,'TD SOP+PROFORM'!$B$2:$AD$2,0)+1,0),0)</f>
        <v>0</v>
      </c>
      <c r="AF513" s="26" t="str">
        <f t="shared" si="116"/>
        <v/>
      </c>
      <c r="AG513" s="25">
        <f>IFERROR(VLOOKUP($A513,'TD SOP+PROFORM'!$A$5:$AD$750,MATCH(AG$4,'TD SOP+PROFORM'!$B$2:$AD$2,0)+1,0),0)+IFERROR(VLOOKUP($A513,'TD SOP+PROFORM'!$A$5:$AD$750,MATCH(AG$2,'TD SOP+PROFORM'!$B$2:$AD$2,0)+1,0),0)</f>
        <v>0</v>
      </c>
      <c r="AH513" s="25">
        <f>IFERROR(VLOOKUP($A513,'TD SOP+PROFORM'!$A$5:$AD$750,MATCH(AH$4,'TD SOP+PROFORM'!$B$2:$AD$2,0)+1,0),0)+IFERROR(VLOOKUP($A513,'TD SOP+PROFORM'!$A$5:$AD$750,MATCH(AH$2,'TD SOP+PROFORM'!$B$2:$AD$2,0)+1,0),0)</f>
        <v>0</v>
      </c>
      <c r="AI513" s="26" t="str">
        <f t="shared" si="117"/>
        <v/>
      </c>
      <c r="AJ513" s="25">
        <f>IFERROR(VLOOKUP($A513,'TD SOP+PROFORM'!$A$5:$AD$750,MATCH(AJ$4,'TD SOP+PROFORM'!$B$2:$AD$2,0)+1,0),0)+IFERROR(VLOOKUP($A513,'TD SOP+PROFORM'!$A$5:$AD$750,MATCH(AJ$2,'TD SOP+PROFORM'!$B$2:$AD$2,0)+1,0),0)</f>
        <v>0</v>
      </c>
      <c r="AK513" s="25">
        <f>IFERROR(VLOOKUP($A513,'TD SOP+PROFORM'!$A$5:$AD$750,MATCH(AK$4,'TD SOP+PROFORM'!$B$2:$AD$2,0)+1,0),0)+IFERROR(VLOOKUP($A513,'TD SOP+PROFORM'!$A$5:$AD$750,MATCH(AK$2,'TD SOP+PROFORM'!$B$2:$AD$2,0)+1,0),0)</f>
        <v>0</v>
      </c>
      <c r="AL513" s="26" t="str">
        <f t="shared" si="118"/>
        <v/>
      </c>
      <c r="AM513" s="25">
        <f t="shared" si="120"/>
        <v>0</v>
      </c>
      <c r="AN513" s="25">
        <f t="shared" si="120"/>
        <v>0</v>
      </c>
      <c r="AO513" s="26" t="str">
        <f t="shared" si="119"/>
        <v/>
      </c>
    </row>
    <row r="514" spans="1:41" x14ac:dyDescent="0.35">
      <c r="A514" s="24">
        <f>IF(AND('TD SOP+PROFORM'!A511&lt;&gt;"",'TD SOP+PROFORM'!A511&lt;&gt;"TOTAL"),'TD SOP+PROFORM'!A511,0)</f>
        <v>0</v>
      </c>
      <c r="C514" s="25" t="str">
        <f>IFERROR(VLOOKUP($A514,'TD SOP+PROFORM'!$A$5:$AD$750,MATCH(C$4,'TD SOP+PROFORM'!$B$2:$AT$2,0)+1,0),"")</f>
        <v/>
      </c>
      <c r="D514" s="25" t="str">
        <f>IFERROR(VLOOKUP($A514,'TD SOP+PROFORM'!$A$5:$AD$750,MATCH(D$4,'TD SOP+PROFORM'!$B$2:$AT$2,0)+1,0),"")</f>
        <v/>
      </c>
      <c r="E514" s="26" t="str">
        <f t="shared" si="107"/>
        <v/>
      </c>
      <c r="F514" s="25" t="str">
        <f>IFERROR(VLOOKUP($A514,'TD SOP+PROFORM'!$A$5:$AD$750,MATCH(F$4,'TD SOP+PROFORM'!$B$2:$AT$2,0)+1,0),"")</f>
        <v/>
      </c>
      <c r="G514" s="25" t="str">
        <f>IFERROR(VLOOKUP($A514,'TD SOP+PROFORM'!$A$5:$AD$750,MATCH(G$4,'TD SOP+PROFORM'!$B$2:$AT$2,0)+1,0),"")</f>
        <v/>
      </c>
      <c r="H514" s="26" t="str">
        <f t="shared" si="108"/>
        <v/>
      </c>
      <c r="I514" s="25" t="str">
        <f>IFERROR(VLOOKUP($A514,'TD SOP+PROFORM'!$A$5:$AD$750,MATCH(I$4,'TD SOP+PROFORM'!$B$2:$AT$2,0)+1,0),"")</f>
        <v/>
      </c>
      <c r="J514" s="25" t="str">
        <f>IFERROR(VLOOKUP($A514,'TD SOP+PROFORM'!$A$5:$AD$750,MATCH(J$4,'TD SOP+PROFORM'!$B$2:$AT$2,0)+1,0),"")</f>
        <v/>
      </c>
      <c r="K514" s="26" t="str">
        <f t="shared" si="109"/>
        <v/>
      </c>
      <c r="L514" s="25" t="str">
        <f>IFERROR(VLOOKUP($A514,'TD SOP+PROFORM'!$A$5:$AD$750,MATCH(L$4,'TD SOP+PROFORM'!$B$2:$AT$2,0)+1,0),"")</f>
        <v/>
      </c>
      <c r="M514" s="25" t="str">
        <f>IFERROR(VLOOKUP($A514,'TD SOP+PROFORM'!$A$5:$AD$750,MATCH(M$4,'TD SOP+PROFORM'!$B$2:$AT$2,0)+1,0),"")</f>
        <v/>
      </c>
      <c r="N514" s="26" t="str">
        <f t="shared" si="110"/>
        <v/>
      </c>
      <c r="O514" s="25">
        <f>IFERROR(VLOOKUP($A514,'TD SOP+PROFORM'!$A$5:$AD$750,MATCH(O$4,'TD SOP+PROFORM'!$B$2:$AD$2,0)+1,0),0)+IFERROR(VLOOKUP($A514,'TD SOP+PROFORM'!$A$5:$AD$750,MATCH(O$2,'TD SOP+PROFORM'!$B$2:$AD$2,0)+1,0),0)</f>
        <v>0</v>
      </c>
      <c r="P514" s="25">
        <f>IFERROR(VLOOKUP($A514,'TD SOP+PROFORM'!$A$5:$AD$750,MATCH(P$4,'TD SOP+PROFORM'!$B$2:$AD$2,0)+1,0),0)+IFERROR(VLOOKUP($A514,'TD SOP+PROFORM'!$A$5:$AD$750,MATCH(P$2,'TD SOP+PROFORM'!$B$2:$AD$2,0)+1,0),0)</f>
        <v>0</v>
      </c>
      <c r="Q514" s="26" t="str">
        <f t="shared" si="111"/>
        <v/>
      </c>
      <c r="R514" s="25">
        <f>IFERROR(VLOOKUP($A514,'TD SOP+PROFORM'!$A$5:$AD$750,MATCH(R$4,'TD SOP+PROFORM'!$B$2:$AD$2,0)+1,0),0)+IFERROR(VLOOKUP($A514,'TD SOP+PROFORM'!$A$5:$AD$750,MATCH(R$2,'TD SOP+PROFORM'!$B$2:$AD$2,0)+1,0),0)</f>
        <v>0</v>
      </c>
      <c r="S514" s="25">
        <f>IFERROR(VLOOKUP($A514,'TD SOP+PROFORM'!$A$5:$AD$750,MATCH(S$4,'TD SOP+PROFORM'!$B$2:$AD$2,0)+1,0),0)+IFERROR(VLOOKUP($A514,'TD SOP+PROFORM'!$A$5:$AD$750,MATCH(S$2,'TD SOP+PROFORM'!$B$2:$AD$2,0)+1,0),0)</f>
        <v>0</v>
      </c>
      <c r="T514" s="26" t="str">
        <f t="shared" si="112"/>
        <v/>
      </c>
      <c r="U514" s="25">
        <f>IFERROR(VLOOKUP($A514,'TD SOP+PROFORM'!$A$5:$AD$750,MATCH(U$4,'TD SOP+PROFORM'!$B$2:$AD$2,0)+1,0),0)+IFERROR(VLOOKUP($A514,'TD SOP+PROFORM'!$A$5:$AD$750,MATCH(U$2,'TD SOP+PROFORM'!$B$2:$AD$2,0)+1,0),0)</f>
        <v>0</v>
      </c>
      <c r="V514" s="25">
        <f>IFERROR(VLOOKUP($A514,'TD SOP+PROFORM'!$A$5:$AD$750,MATCH(V$4,'TD SOP+PROFORM'!$B$2:$AD$2,0)+1,0),0)+IFERROR(VLOOKUP($A514,'TD SOP+PROFORM'!$A$5:$AD$750,MATCH(V$2,'TD SOP+PROFORM'!$B$2:$AD$2,0)+1,0),0)</f>
        <v>0</v>
      </c>
      <c r="W514" s="26" t="str">
        <f t="shared" si="113"/>
        <v/>
      </c>
      <c r="X514" s="25">
        <f>IFERROR(VLOOKUP($A514,'TD SOP+PROFORM'!$A$5:$AD$750,MATCH(X$4,'TD SOP+PROFORM'!$B$2:$AD$2,0)+1,0),0)+IFERROR(VLOOKUP($A514,'TD SOP+PROFORM'!$A$5:$AD$750,MATCH(X$2,'TD SOP+PROFORM'!$B$2:$AD$2,0)+1,0),0)</f>
        <v>0</v>
      </c>
      <c r="Y514" s="25">
        <f>IFERROR(VLOOKUP($A514,'TD SOP+PROFORM'!$A$5:$AD$750,MATCH(Y$4,'TD SOP+PROFORM'!$B$2:$AD$2,0)+1,0),0)+IFERROR(VLOOKUP($A514,'TD SOP+PROFORM'!$A$5:$AD$750,MATCH(Y$2,'TD SOP+PROFORM'!$B$2:$AD$2,0)+1,0),0)</f>
        <v>0</v>
      </c>
      <c r="Z514" s="26" t="str">
        <f t="shared" si="114"/>
        <v/>
      </c>
      <c r="AA514" s="25">
        <f>IFERROR(VLOOKUP($A514,'TD SOP+PROFORM'!$A$5:$AD$750,MATCH(AA$4,'TD SOP+PROFORM'!$B$2:$AD$2,0)+1,0),0)+IFERROR(VLOOKUP($A514,'TD SOP+PROFORM'!$A$5:$AD$750,MATCH(AA$2,'TD SOP+PROFORM'!$B$2:$AD$2,0)+1,0),0)</f>
        <v>0</v>
      </c>
      <c r="AB514" s="25">
        <f>IFERROR(VLOOKUP($A514,'TD SOP+PROFORM'!$A$5:$AD$750,MATCH(AB$4,'TD SOP+PROFORM'!$B$2:$AD$2,0)+1,0),0)+IFERROR(VLOOKUP($A514,'TD SOP+PROFORM'!$A$5:$AD$750,MATCH(AB$2,'TD SOP+PROFORM'!$B$2:$AD$2,0)+1,0),0)</f>
        <v>0</v>
      </c>
      <c r="AC514" s="26" t="str">
        <f t="shared" si="115"/>
        <v/>
      </c>
      <c r="AD514" s="25">
        <f>IFERROR(VLOOKUP($A514,'TD SOP+PROFORM'!$A$5:$AD$750,MATCH(AD$4,'TD SOP+PROFORM'!$B$2:$AD$2,0)+1,0),0)+IFERROR(VLOOKUP($A514,'TD SOP+PROFORM'!$A$5:$AD$750,MATCH(AD$2,'TD SOP+PROFORM'!$B$2:$AD$2,0)+1,0),0)</f>
        <v>0</v>
      </c>
      <c r="AE514" s="25">
        <f>IFERROR(VLOOKUP($A514,'TD SOP+PROFORM'!$A$5:$AD$750,MATCH(AE$4,'TD SOP+PROFORM'!$B$2:$AD$2,0)+1,0),0)+IFERROR(VLOOKUP($A514,'TD SOP+PROFORM'!$A$5:$AD$750,MATCH(AE$2,'TD SOP+PROFORM'!$B$2:$AD$2,0)+1,0),0)</f>
        <v>0</v>
      </c>
      <c r="AF514" s="26" t="str">
        <f t="shared" si="116"/>
        <v/>
      </c>
      <c r="AG514" s="25">
        <f>IFERROR(VLOOKUP($A514,'TD SOP+PROFORM'!$A$5:$AD$750,MATCH(AG$4,'TD SOP+PROFORM'!$B$2:$AD$2,0)+1,0),0)+IFERROR(VLOOKUP($A514,'TD SOP+PROFORM'!$A$5:$AD$750,MATCH(AG$2,'TD SOP+PROFORM'!$B$2:$AD$2,0)+1,0),0)</f>
        <v>0</v>
      </c>
      <c r="AH514" s="25">
        <f>IFERROR(VLOOKUP($A514,'TD SOP+PROFORM'!$A$5:$AD$750,MATCH(AH$4,'TD SOP+PROFORM'!$B$2:$AD$2,0)+1,0),0)+IFERROR(VLOOKUP($A514,'TD SOP+PROFORM'!$A$5:$AD$750,MATCH(AH$2,'TD SOP+PROFORM'!$B$2:$AD$2,0)+1,0),0)</f>
        <v>0</v>
      </c>
      <c r="AI514" s="26" t="str">
        <f t="shared" si="117"/>
        <v/>
      </c>
      <c r="AJ514" s="25">
        <f>IFERROR(VLOOKUP($A514,'TD SOP+PROFORM'!$A$5:$AD$750,MATCH(AJ$4,'TD SOP+PROFORM'!$B$2:$AD$2,0)+1,0),0)+IFERROR(VLOOKUP($A514,'TD SOP+PROFORM'!$A$5:$AD$750,MATCH(AJ$2,'TD SOP+PROFORM'!$B$2:$AD$2,0)+1,0),0)</f>
        <v>0</v>
      </c>
      <c r="AK514" s="25">
        <f>IFERROR(VLOOKUP($A514,'TD SOP+PROFORM'!$A$5:$AD$750,MATCH(AK$4,'TD SOP+PROFORM'!$B$2:$AD$2,0)+1,0),0)+IFERROR(VLOOKUP($A514,'TD SOP+PROFORM'!$A$5:$AD$750,MATCH(AK$2,'TD SOP+PROFORM'!$B$2:$AD$2,0)+1,0),0)</f>
        <v>0</v>
      </c>
      <c r="AL514" s="26" t="str">
        <f t="shared" si="118"/>
        <v/>
      </c>
      <c r="AM514" s="25">
        <f t="shared" si="120"/>
        <v>0</v>
      </c>
      <c r="AN514" s="25">
        <f t="shared" si="120"/>
        <v>0</v>
      </c>
      <c r="AO514" s="26" t="str">
        <f t="shared" si="119"/>
        <v/>
      </c>
    </row>
    <row r="515" spans="1:41" x14ac:dyDescent="0.35">
      <c r="A515" s="24">
        <f>IF(AND('TD SOP+PROFORM'!A512&lt;&gt;"",'TD SOP+PROFORM'!A512&lt;&gt;"TOTAL"),'TD SOP+PROFORM'!A512,0)</f>
        <v>0</v>
      </c>
      <c r="C515" s="25" t="str">
        <f>IFERROR(VLOOKUP($A515,'TD SOP+PROFORM'!$A$5:$AD$750,MATCH(C$4,'TD SOP+PROFORM'!$B$2:$AT$2,0)+1,0),"")</f>
        <v/>
      </c>
      <c r="D515" s="25" t="str">
        <f>IFERROR(VLOOKUP($A515,'TD SOP+PROFORM'!$A$5:$AD$750,MATCH(D$4,'TD SOP+PROFORM'!$B$2:$AT$2,0)+1,0),"")</f>
        <v/>
      </c>
      <c r="E515" s="26" t="str">
        <f t="shared" si="107"/>
        <v/>
      </c>
      <c r="F515" s="25" t="str">
        <f>IFERROR(VLOOKUP($A515,'TD SOP+PROFORM'!$A$5:$AD$750,MATCH(F$4,'TD SOP+PROFORM'!$B$2:$AT$2,0)+1,0),"")</f>
        <v/>
      </c>
      <c r="G515" s="25" t="str">
        <f>IFERROR(VLOOKUP($A515,'TD SOP+PROFORM'!$A$5:$AD$750,MATCH(G$4,'TD SOP+PROFORM'!$B$2:$AT$2,0)+1,0),"")</f>
        <v/>
      </c>
      <c r="H515" s="26" t="str">
        <f t="shared" si="108"/>
        <v/>
      </c>
      <c r="I515" s="25" t="str">
        <f>IFERROR(VLOOKUP($A515,'TD SOP+PROFORM'!$A$5:$AD$750,MATCH(I$4,'TD SOP+PROFORM'!$B$2:$AT$2,0)+1,0),"")</f>
        <v/>
      </c>
      <c r="J515" s="25" t="str">
        <f>IFERROR(VLOOKUP($A515,'TD SOP+PROFORM'!$A$5:$AD$750,MATCH(J$4,'TD SOP+PROFORM'!$B$2:$AT$2,0)+1,0),"")</f>
        <v/>
      </c>
      <c r="K515" s="26" t="str">
        <f t="shared" si="109"/>
        <v/>
      </c>
      <c r="L515" s="25" t="str">
        <f>IFERROR(VLOOKUP($A515,'TD SOP+PROFORM'!$A$5:$AD$750,MATCH(L$4,'TD SOP+PROFORM'!$B$2:$AT$2,0)+1,0),"")</f>
        <v/>
      </c>
      <c r="M515" s="25" t="str">
        <f>IFERROR(VLOOKUP($A515,'TD SOP+PROFORM'!$A$5:$AD$750,MATCH(M$4,'TD SOP+PROFORM'!$B$2:$AT$2,0)+1,0),"")</f>
        <v/>
      </c>
      <c r="N515" s="26" t="str">
        <f t="shared" si="110"/>
        <v/>
      </c>
      <c r="O515" s="25">
        <f>IFERROR(VLOOKUP($A515,'TD SOP+PROFORM'!$A$5:$AD$750,MATCH(O$4,'TD SOP+PROFORM'!$B$2:$AD$2,0)+1,0),0)+IFERROR(VLOOKUP($A515,'TD SOP+PROFORM'!$A$5:$AD$750,MATCH(O$2,'TD SOP+PROFORM'!$B$2:$AD$2,0)+1,0),0)</f>
        <v>0</v>
      </c>
      <c r="P515" s="25">
        <f>IFERROR(VLOOKUP($A515,'TD SOP+PROFORM'!$A$5:$AD$750,MATCH(P$4,'TD SOP+PROFORM'!$B$2:$AD$2,0)+1,0),0)+IFERROR(VLOOKUP($A515,'TD SOP+PROFORM'!$A$5:$AD$750,MATCH(P$2,'TD SOP+PROFORM'!$B$2:$AD$2,0)+1,0),0)</f>
        <v>0</v>
      </c>
      <c r="Q515" s="26" t="str">
        <f t="shared" si="111"/>
        <v/>
      </c>
      <c r="R515" s="25">
        <f>IFERROR(VLOOKUP($A515,'TD SOP+PROFORM'!$A$5:$AD$750,MATCH(R$4,'TD SOP+PROFORM'!$B$2:$AD$2,0)+1,0),0)+IFERROR(VLOOKUP($A515,'TD SOP+PROFORM'!$A$5:$AD$750,MATCH(R$2,'TD SOP+PROFORM'!$B$2:$AD$2,0)+1,0),0)</f>
        <v>0</v>
      </c>
      <c r="S515" s="25">
        <f>IFERROR(VLOOKUP($A515,'TD SOP+PROFORM'!$A$5:$AD$750,MATCH(S$4,'TD SOP+PROFORM'!$B$2:$AD$2,0)+1,0),0)+IFERROR(VLOOKUP($A515,'TD SOP+PROFORM'!$A$5:$AD$750,MATCH(S$2,'TD SOP+PROFORM'!$B$2:$AD$2,0)+1,0),0)</f>
        <v>0</v>
      </c>
      <c r="T515" s="26" t="str">
        <f t="shared" si="112"/>
        <v/>
      </c>
      <c r="U515" s="25">
        <f>IFERROR(VLOOKUP($A515,'TD SOP+PROFORM'!$A$5:$AD$750,MATCH(U$4,'TD SOP+PROFORM'!$B$2:$AD$2,0)+1,0),0)+IFERROR(VLOOKUP($A515,'TD SOP+PROFORM'!$A$5:$AD$750,MATCH(U$2,'TD SOP+PROFORM'!$B$2:$AD$2,0)+1,0),0)</f>
        <v>0</v>
      </c>
      <c r="V515" s="25">
        <f>IFERROR(VLOOKUP($A515,'TD SOP+PROFORM'!$A$5:$AD$750,MATCH(V$4,'TD SOP+PROFORM'!$B$2:$AD$2,0)+1,0),0)+IFERROR(VLOOKUP($A515,'TD SOP+PROFORM'!$A$5:$AD$750,MATCH(V$2,'TD SOP+PROFORM'!$B$2:$AD$2,0)+1,0),0)</f>
        <v>0</v>
      </c>
      <c r="W515" s="26" t="str">
        <f t="shared" si="113"/>
        <v/>
      </c>
      <c r="X515" s="25">
        <f>IFERROR(VLOOKUP($A515,'TD SOP+PROFORM'!$A$5:$AD$750,MATCH(X$4,'TD SOP+PROFORM'!$B$2:$AD$2,0)+1,0),0)+IFERROR(VLOOKUP($A515,'TD SOP+PROFORM'!$A$5:$AD$750,MATCH(X$2,'TD SOP+PROFORM'!$B$2:$AD$2,0)+1,0),0)</f>
        <v>0</v>
      </c>
      <c r="Y515" s="25">
        <f>IFERROR(VLOOKUP($A515,'TD SOP+PROFORM'!$A$5:$AD$750,MATCH(Y$4,'TD SOP+PROFORM'!$B$2:$AD$2,0)+1,0),0)+IFERROR(VLOOKUP($A515,'TD SOP+PROFORM'!$A$5:$AD$750,MATCH(Y$2,'TD SOP+PROFORM'!$B$2:$AD$2,0)+1,0),0)</f>
        <v>0</v>
      </c>
      <c r="Z515" s="26" t="str">
        <f t="shared" si="114"/>
        <v/>
      </c>
      <c r="AA515" s="25">
        <f>IFERROR(VLOOKUP($A515,'TD SOP+PROFORM'!$A$5:$AD$750,MATCH(AA$4,'TD SOP+PROFORM'!$B$2:$AD$2,0)+1,0),0)+IFERROR(VLOOKUP($A515,'TD SOP+PROFORM'!$A$5:$AD$750,MATCH(AA$2,'TD SOP+PROFORM'!$B$2:$AD$2,0)+1,0),0)</f>
        <v>0</v>
      </c>
      <c r="AB515" s="25">
        <f>IFERROR(VLOOKUP($A515,'TD SOP+PROFORM'!$A$5:$AD$750,MATCH(AB$4,'TD SOP+PROFORM'!$B$2:$AD$2,0)+1,0),0)+IFERROR(VLOOKUP($A515,'TD SOP+PROFORM'!$A$5:$AD$750,MATCH(AB$2,'TD SOP+PROFORM'!$B$2:$AD$2,0)+1,0),0)</f>
        <v>0</v>
      </c>
      <c r="AC515" s="26" t="str">
        <f t="shared" si="115"/>
        <v/>
      </c>
      <c r="AD515" s="25">
        <f>IFERROR(VLOOKUP($A515,'TD SOP+PROFORM'!$A$5:$AD$750,MATCH(AD$4,'TD SOP+PROFORM'!$B$2:$AD$2,0)+1,0),0)+IFERROR(VLOOKUP($A515,'TD SOP+PROFORM'!$A$5:$AD$750,MATCH(AD$2,'TD SOP+PROFORM'!$B$2:$AD$2,0)+1,0),0)</f>
        <v>0</v>
      </c>
      <c r="AE515" s="25">
        <f>IFERROR(VLOOKUP($A515,'TD SOP+PROFORM'!$A$5:$AD$750,MATCH(AE$4,'TD SOP+PROFORM'!$B$2:$AD$2,0)+1,0),0)+IFERROR(VLOOKUP($A515,'TD SOP+PROFORM'!$A$5:$AD$750,MATCH(AE$2,'TD SOP+PROFORM'!$B$2:$AD$2,0)+1,0),0)</f>
        <v>0</v>
      </c>
      <c r="AF515" s="26" t="str">
        <f t="shared" si="116"/>
        <v/>
      </c>
      <c r="AG515" s="25">
        <f>IFERROR(VLOOKUP($A515,'TD SOP+PROFORM'!$A$5:$AD$750,MATCH(AG$4,'TD SOP+PROFORM'!$B$2:$AD$2,0)+1,0),0)+IFERROR(VLOOKUP($A515,'TD SOP+PROFORM'!$A$5:$AD$750,MATCH(AG$2,'TD SOP+PROFORM'!$B$2:$AD$2,0)+1,0),0)</f>
        <v>0</v>
      </c>
      <c r="AH515" s="25">
        <f>IFERROR(VLOOKUP($A515,'TD SOP+PROFORM'!$A$5:$AD$750,MATCH(AH$4,'TD SOP+PROFORM'!$B$2:$AD$2,0)+1,0),0)+IFERROR(VLOOKUP($A515,'TD SOP+PROFORM'!$A$5:$AD$750,MATCH(AH$2,'TD SOP+PROFORM'!$B$2:$AD$2,0)+1,0),0)</f>
        <v>0</v>
      </c>
      <c r="AI515" s="26" t="str">
        <f t="shared" si="117"/>
        <v/>
      </c>
      <c r="AJ515" s="25">
        <f>IFERROR(VLOOKUP($A515,'TD SOP+PROFORM'!$A$5:$AD$750,MATCH(AJ$4,'TD SOP+PROFORM'!$B$2:$AD$2,0)+1,0),0)+IFERROR(VLOOKUP($A515,'TD SOP+PROFORM'!$A$5:$AD$750,MATCH(AJ$2,'TD SOP+PROFORM'!$B$2:$AD$2,0)+1,0),0)</f>
        <v>0</v>
      </c>
      <c r="AK515" s="25">
        <f>IFERROR(VLOOKUP($A515,'TD SOP+PROFORM'!$A$5:$AD$750,MATCH(AK$4,'TD SOP+PROFORM'!$B$2:$AD$2,0)+1,0),0)+IFERROR(VLOOKUP($A515,'TD SOP+PROFORM'!$A$5:$AD$750,MATCH(AK$2,'TD SOP+PROFORM'!$B$2:$AD$2,0)+1,0),0)</f>
        <v>0</v>
      </c>
      <c r="AL515" s="26" t="str">
        <f t="shared" si="118"/>
        <v/>
      </c>
      <c r="AM515" s="25">
        <f t="shared" si="120"/>
        <v>0</v>
      </c>
      <c r="AN515" s="25">
        <f t="shared" si="120"/>
        <v>0</v>
      </c>
      <c r="AO515" s="26" t="str">
        <f t="shared" si="119"/>
        <v/>
      </c>
    </row>
    <row r="516" spans="1:41" x14ac:dyDescent="0.35">
      <c r="A516" s="24">
        <f>IF(AND('TD SOP+PROFORM'!A513&lt;&gt;"",'TD SOP+PROFORM'!A513&lt;&gt;"TOTAL"),'TD SOP+PROFORM'!A513,0)</f>
        <v>0</v>
      </c>
      <c r="C516" s="25" t="str">
        <f>IFERROR(VLOOKUP($A516,'TD SOP+PROFORM'!$A$5:$AD$750,MATCH(C$4,'TD SOP+PROFORM'!$B$2:$AT$2,0)+1,0),"")</f>
        <v/>
      </c>
      <c r="D516" s="25" t="str">
        <f>IFERROR(VLOOKUP($A516,'TD SOP+PROFORM'!$A$5:$AD$750,MATCH(D$4,'TD SOP+PROFORM'!$B$2:$AT$2,0)+1,0),"")</f>
        <v/>
      </c>
      <c r="E516" s="26" t="str">
        <f t="shared" si="107"/>
        <v/>
      </c>
      <c r="F516" s="25" t="str">
        <f>IFERROR(VLOOKUP($A516,'TD SOP+PROFORM'!$A$5:$AD$750,MATCH(F$4,'TD SOP+PROFORM'!$B$2:$AT$2,0)+1,0),"")</f>
        <v/>
      </c>
      <c r="G516" s="25" t="str">
        <f>IFERROR(VLOOKUP($A516,'TD SOP+PROFORM'!$A$5:$AD$750,MATCH(G$4,'TD SOP+PROFORM'!$B$2:$AT$2,0)+1,0),"")</f>
        <v/>
      </c>
      <c r="H516" s="26" t="str">
        <f t="shared" si="108"/>
        <v/>
      </c>
      <c r="I516" s="25" t="str">
        <f>IFERROR(VLOOKUP($A516,'TD SOP+PROFORM'!$A$5:$AD$750,MATCH(I$4,'TD SOP+PROFORM'!$B$2:$AT$2,0)+1,0),"")</f>
        <v/>
      </c>
      <c r="J516" s="25" t="str">
        <f>IFERROR(VLOOKUP($A516,'TD SOP+PROFORM'!$A$5:$AD$750,MATCH(J$4,'TD SOP+PROFORM'!$B$2:$AT$2,0)+1,0),"")</f>
        <v/>
      </c>
      <c r="K516" s="26" t="str">
        <f t="shared" si="109"/>
        <v/>
      </c>
      <c r="L516" s="25" t="str">
        <f>IFERROR(VLOOKUP($A516,'TD SOP+PROFORM'!$A$5:$AD$750,MATCH(L$4,'TD SOP+PROFORM'!$B$2:$AT$2,0)+1,0),"")</f>
        <v/>
      </c>
      <c r="M516" s="25" t="str">
        <f>IFERROR(VLOOKUP($A516,'TD SOP+PROFORM'!$A$5:$AD$750,MATCH(M$4,'TD SOP+PROFORM'!$B$2:$AT$2,0)+1,0),"")</f>
        <v/>
      </c>
      <c r="N516" s="26" t="str">
        <f t="shared" si="110"/>
        <v/>
      </c>
      <c r="O516" s="25">
        <f>IFERROR(VLOOKUP($A516,'TD SOP+PROFORM'!$A$5:$AD$750,MATCH(O$4,'TD SOP+PROFORM'!$B$2:$AD$2,0)+1,0),0)+IFERROR(VLOOKUP($A516,'TD SOP+PROFORM'!$A$5:$AD$750,MATCH(O$2,'TD SOP+PROFORM'!$B$2:$AD$2,0)+1,0),0)</f>
        <v>0</v>
      </c>
      <c r="P516" s="25">
        <f>IFERROR(VLOOKUP($A516,'TD SOP+PROFORM'!$A$5:$AD$750,MATCH(P$4,'TD SOP+PROFORM'!$B$2:$AD$2,0)+1,0),0)+IFERROR(VLOOKUP($A516,'TD SOP+PROFORM'!$A$5:$AD$750,MATCH(P$2,'TD SOP+PROFORM'!$B$2:$AD$2,0)+1,0),0)</f>
        <v>0</v>
      </c>
      <c r="Q516" s="26" t="str">
        <f t="shared" si="111"/>
        <v/>
      </c>
      <c r="R516" s="25">
        <f>IFERROR(VLOOKUP($A516,'TD SOP+PROFORM'!$A$5:$AD$750,MATCH(R$4,'TD SOP+PROFORM'!$B$2:$AD$2,0)+1,0),0)+IFERROR(VLOOKUP($A516,'TD SOP+PROFORM'!$A$5:$AD$750,MATCH(R$2,'TD SOP+PROFORM'!$B$2:$AD$2,0)+1,0),0)</f>
        <v>0</v>
      </c>
      <c r="S516" s="25">
        <f>IFERROR(VLOOKUP($A516,'TD SOP+PROFORM'!$A$5:$AD$750,MATCH(S$4,'TD SOP+PROFORM'!$B$2:$AD$2,0)+1,0),0)+IFERROR(VLOOKUP($A516,'TD SOP+PROFORM'!$A$5:$AD$750,MATCH(S$2,'TD SOP+PROFORM'!$B$2:$AD$2,0)+1,0),0)</f>
        <v>0</v>
      </c>
      <c r="T516" s="26" t="str">
        <f t="shared" si="112"/>
        <v/>
      </c>
      <c r="U516" s="25">
        <f>IFERROR(VLOOKUP($A516,'TD SOP+PROFORM'!$A$5:$AD$750,MATCH(U$4,'TD SOP+PROFORM'!$B$2:$AD$2,0)+1,0),0)+IFERROR(VLOOKUP($A516,'TD SOP+PROFORM'!$A$5:$AD$750,MATCH(U$2,'TD SOP+PROFORM'!$B$2:$AD$2,0)+1,0),0)</f>
        <v>0</v>
      </c>
      <c r="V516" s="25">
        <f>IFERROR(VLOOKUP($A516,'TD SOP+PROFORM'!$A$5:$AD$750,MATCH(V$4,'TD SOP+PROFORM'!$B$2:$AD$2,0)+1,0),0)+IFERROR(VLOOKUP($A516,'TD SOP+PROFORM'!$A$5:$AD$750,MATCH(V$2,'TD SOP+PROFORM'!$B$2:$AD$2,0)+1,0),0)</f>
        <v>0</v>
      </c>
      <c r="W516" s="26" t="str">
        <f t="shared" si="113"/>
        <v/>
      </c>
      <c r="X516" s="25">
        <f>IFERROR(VLOOKUP($A516,'TD SOP+PROFORM'!$A$5:$AD$750,MATCH(X$4,'TD SOP+PROFORM'!$B$2:$AD$2,0)+1,0),0)+IFERROR(VLOOKUP($A516,'TD SOP+PROFORM'!$A$5:$AD$750,MATCH(X$2,'TD SOP+PROFORM'!$B$2:$AD$2,0)+1,0),0)</f>
        <v>0</v>
      </c>
      <c r="Y516" s="25">
        <f>IFERROR(VLOOKUP($A516,'TD SOP+PROFORM'!$A$5:$AD$750,MATCH(Y$4,'TD SOP+PROFORM'!$B$2:$AD$2,0)+1,0),0)+IFERROR(VLOOKUP($A516,'TD SOP+PROFORM'!$A$5:$AD$750,MATCH(Y$2,'TD SOP+PROFORM'!$B$2:$AD$2,0)+1,0),0)</f>
        <v>0</v>
      </c>
      <c r="Z516" s="26" t="str">
        <f t="shared" si="114"/>
        <v/>
      </c>
      <c r="AA516" s="25">
        <f>IFERROR(VLOOKUP($A516,'TD SOP+PROFORM'!$A$5:$AD$750,MATCH(AA$4,'TD SOP+PROFORM'!$B$2:$AD$2,0)+1,0),0)+IFERROR(VLOOKUP($A516,'TD SOP+PROFORM'!$A$5:$AD$750,MATCH(AA$2,'TD SOP+PROFORM'!$B$2:$AD$2,0)+1,0),0)</f>
        <v>0</v>
      </c>
      <c r="AB516" s="25">
        <f>IFERROR(VLOOKUP($A516,'TD SOP+PROFORM'!$A$5:$AD$750,MATCH(AB$4,'TD SOP+PROFORM'!$B$2:$AD$2,0)+1,0),0)+IFERROR(VLOOKUP($A516,'TD SOP+PROFORM'!$A$5:$AD$750,MATCH(AB$2,'TD SOP+PROFORM'!$B$2:$AD$2,0)+1,0),0)</f>
        <v>0</v>
      </c>
      <c r="AC516" s="26" t="str">
        <f t="shared" si="115"/>
        <v/>
      </c>
      <c r="AD516" s="25">
        <f>IFERROR(VLOOKUP($A516,'TD SOP+PROFORM'!$A$5:$AD$750,MATCH(AD$4,'TD SOP+PROFORM'!$B$2:$AD$2,0)+1,0),0)+IFERROR(VLOOKUP($A516,'TD SOP+PROFORM'!$A$5:$AD$750,MATCH(AD$2,'TD SOP+PROFORM'!$B$2:$AD$2,0)+1,0),0)</f>
        <v>0</v>
      </c>
      <c r="AE516" s="25">
        <f>IFERROR(VLOOKUP($A516,'TD SOP+PROFORM'!$A$5:$AD$750,MATCH(AE$4,'TD SOP+PROFORM'!$B$2:$AD$2,0)+1,0),0)+IFERROR(VLOOKUP($A516,'TD SOP+PROFORM'!$A$5:$AD$750,MATCH(AE$2,'TD SOP+PROFORM'!$B$2:$AD$2,0)+1,0),0)</f>
        <v>0</v>
      </c>
      <c r="AF516" s="26" t="str">
        <f t="shared" si="116"/>
        <v/>
      </c>
      <c r="AG516" s="25">
        <f>IFERROR(VLOOKUP($A516,'TD SOP+PROFORM'!$A$5:$AD$750,MATCH(AG$4,'TD SOP+PROFORM'!$B$2:$AD$2,0)+1,0),0)+IFERROR(VLOOKUP($A516,'TD SOP+PROFORM'!$A$5:$AD$750,MATCH(AG$2,'TD SOP+PROFORM'!$B$2:$AD$2,0)+1,0),0)</f>
        <v>0</v>
      </c>
      <c r="AH516" s="25">
        <f>IFERROR(VLOOKUP($A516,'TD SOP+PROFORM'!$A$5:$AD$750,MATCH(AH$4,'TD SOP+PROFORM'!$B$2:$AD$2,0)+1,0),0)+IFERROR(VLOOKUP($A516,'TD SOP+PROFORM'!$A$5:$AD$750,MATCH(AH$2,'TD SOP+PROFORM'!$B$2:$AD$2,0)+1,0),0)</f>
        <v>0</v>
      </c>
      <c r="AI516" s="26" t="str">
        <f t="shared" si="117"/>
        <v/>
      </c>
      <c r="AJ516" s="25">
        <f>IFERROR(VLOOKUP($A516,'TD SOP+PROFORM'!$A$5:$AD$750,MATCH(AJ$4,'TD SOP+PROFORM'!$B$2:$AD$2,0)+1,0),0)+IFERROR(VLOOKUP($A516,'TD SOP+PROFORM'!$A$5:$AD$750,MATCH(AJ$2,'TD SOP+PROFORM'!$B$2:$AD$2,0)+1,0),0)</f>
        <v>0</v>
      </c>
      <c r="AK516" s="25">
        <f>IFERROR(VLOOKUP($A516,'TD SOP+PROFORM'!$A$5:$AD$750,MATCH(AK$4,'TD SOP+PROFORM'!$B$2:$AD$2,0)+1,0),0)+IFERROR(VLOOKUP($A516,'TD SOP+PROFORM'!$A$5:$AD$750,MATCH(AK$2,'TD SOP+PROFORM'!$B$2:$AD$2,0)+1,0),0)</f>
        <v>0</v>
      </c>
      <c r="AL516" s="26" t="str">
        <f t="shared" si="118"/>
        <v/>
      </c>
      <c r="AM516" s="25">
        <f t="shared" si="120"/>
        <v>0</v>
      </c>
      <c r="AN516" s="25">
        <f t="shared" si="120"/>
        <v>0</v>
      </c>
      <c r="AO516" s="26" t="str">
        <f t="shared" si="119"/>
        <v/>
      </c>
    </row>
    <row r="517" spans="1:41" x14ac:dyDescent="0.35">
      <c r="A517" s="24">
        <f>IF(AND('TD SOP+PROFORM'!A514&lt;&gt;"",'TD SOP+PROFORM'!A514&lt;&gt;"TOTAL"),'TD SOP+PROFORM'!A514,0)</f>
        <v>0</v>
      </c>
      <c r="C517" s="25" t="str">
        <f>IFERROR(VLOOKUP($A517,'TD SOP+PROFORM'!$A$5:$AD$750,MATCH(C$4,'TD SOP+PROFORM'!$B$2:$AT$2,0)+1,0),"")</f>
        <v/>
      </c>
      <c r="D517" s="25" t="str">
        <f>IFERROR(VLOOKUP($A517,'TD SOP+PROFORM'!$A$5:$AD$750,MATCH(D$4,'TD SOP+PROFORM'!$B$2:$AT$2,0)+1,0),"")</f>
        <v/>
      </c>
      <c r="E517" s="26" t="str">
        <f t="shared" si="107"/>
        <v/>
      </c>
      <c r="F517" s="25" t="str">
        <f>IFERROR(VLOOKUP($A517,'TD SOP+PROFORM'!$A$5:$AD$750,MATCH(F$4,'TD SOP+PROFORM'!$B$2:$AT$2,0)+1,0),"")</f>
        <v/>
      </c>
      <c r="G517" s="25" t="str">
        <f>IFERROR(VLOOKUP($A517,'TD SOP+PROFORM'!$A$5:$AD$750,MATCH(G$4,'TD SOP+PROFORM'!$B$2:$AT$2,0)+1,0),"")</f>
        <v/>
      </c>
      <c r="H517" s="26" t="str">
        <f t="shared" si="108"/>
        <v/>
      </c>
      <c r="I517" s="25" t="str">
        <f>IFERROR(VLOOKUP($A517,'TD SOP+PROFORM'!$A$5:$AD$750,MATCH(I$4,'TD SOP+PROFORM'!$B$2:$AT$2,0)+1,0),"")</f>
        <v/>
      </c>
      <c r="J517" s="25" t="str">
        <f>IFERROR(VLOOKUP($A517,'TD SOP+PROFORM'!$A$5:$AD$750,MATCH(J$4,'TD SOP+PROFORM'!$B$2:$AT$2,0)+1,0),"")</f>
        <v/>
      </c>
      <c r="K517" s="26" t="str">
        <f t="shared" si="109"/>
        <v/>
      </c>
      <c r="L517" s="25" t="str">
        <f>IFERROR(VLOOKUP($A517,'TD SOP+PROFORM'!$A$5:$AD$750,MATCH(L$4,'TD SOP+PROFORM'!$B$2:$AT$2,0)+1,0),"")</f>
        <v/>
      </c>
      <c r="M517" s="25" t="str">
        <f>IFERROR(VLOOKUP($A517,'TD SOP+PROFORM'!$A$5:$AD$750,MATCH(M$4,'TD SOP+PROFORM'!$B$2:$AT$2,0)+1,0),"")</f>
        <v/>
      </c>
      <c r="N517" s="26" t="str">
        <f t="shared" si="110"/>
        <v/>
      </c>
      <c r="O517" s="25">
        <f>IFERROR(VLOOKUP($A517,'TD SOP+PROFORM'!$A$5:$AD$750,MATCH(O$4,'TD SOP+PROFORM'!$B$2:$AD$2,0)+1,0),0)+IFERROR(VLOOKUP($A517,'TD SOP+PROFORM'!$A$5:$AD$750,MATCH(O$2,'TD SOP+PROFORM'!$B$2:$AD$2,0)+1,0),0)</f>
        <v>0</v>
      </c>
      <c r="P517" s="25">
        <f>IFERROR(VLOOKUP($A517,'TD SOP+PROFORM'!$A$5:$AD$750,MATCH(P$4,'TD SOP+PROFORM'!$B$2:$AD$2,0)+1,0),0)+IFERROR(VLOOKUP($A517,'TD SOP+PROFORM'!$A$5:$AD$750,MATCH(P$2,'TD SOP+PROFORM'!$B$2:$AD$2,0)+1,0),0)</f>
        <v>0</v>
      </c>
      <c r="Q517" s="26" t="str">
        <f t="shared" si="111"/>
        <v/>
      </c>
      <c r="R517" s="25">
        <f>IFERROR(VLOOKUP($A517,'TD SOP+PROFORM'!$A$5:$AD$750,MATCH(R$4,'TD SOP+PROFORM'!$B$2:$AD$2,0)+1,0),0)+IFERROR(VLOOKUP($A517,'TD SOP+PROFORM'!$A$5:$AD$750,MATCH(R$2,'TD SOP+PROFORM'!$B$2:$AD$2,0)+1,0),0)</f>
        <v>0</v>
      </c>
      <c r="S517" s="25">
        <f>IFERROR(VLOOKUP($A517,'TD SOP+PROFORM'!$A$5:$AD$750,MATCH(S$4,'TD SOP+PROFORM'!$B$2:$AD$2,0)+1,0),0)+IFERROR(VLOOKUP($A517,'TD SOP+PROFORM'!$A$5:$AD$750,MATCH(S$2,'TD SOP+PROFORM'!$B$2:$AD$2,0)+1,0),0)</f>
        <v>0</v>
      </c>
      <c r="T517" s="26" t="str">
        <f t="shared" si="112"/>
        <v/>
      </c>
      <c r="U517" s="25">
        <f>IFERROR(VLOOKUP($A517,'TD SOP+PROFORM'!$A$5:$AD$750,MATCH(U$4,'TD SOP+PROFORM'!$B$2:$AD$2,0)+1,0),0)+IFERROR(VLOOKUP($A517,'TD SOP+PROFORM'!$A$5:$AD$750,MATCH(U$2,'TD SOP+PROFORM'!$B$2:$AD$2,0)+1,0),0)</f>
        <v>0</v>
      </c>
      <c r="V517" s="25">
        <f>IFERROR(VLOOKUP($A517,'TD SOP+PROFORM'!$A$5:$AD$750,MATCH(V$4,'TD SOP+PROFORM'!$B$2:$AD$2,0)+1,0),0)+IFERROR(VLOOKUP($A517,'TD SOP+PROFORM'!$A$5:$AD$750,MATCH(V$2,'TD SOP+PROFORM'!$B$2:$AD$2,0)+1,0),0)</f>
        <v>0</v>
      </c>
      <c r="W517" s="26" t="str">
        <f t="shared" si="113"/>
        <v/>
      </c>
      <c r="X517" s="25">
        <f>IFERROR(VLOOKUP($A517,'TD SOP+PROFORM'!$A$5:$AD$750,MATCH(X$4,'TD SOP+PROFORM'!$B$2:$AD$2,0)+1,0),0)+IFERROR(VLOOKUP($A517,'TD SOP+PROFORM'!$A$5:$AD$750,MATCH(X$2,'TD SOP+PROFORM'!$B$2:$AD$2,0)+1,0),0)</f>
        <v>0</v>
      </c>
      <c r="Y517" s="25">
        <f>IFERROR(VLOOKUP($A517,'TD SOP+PROFORM'!$A$5:$AD$750,MATCH(Y$4,'TD SOP+PROFORM'!$B$2:$AD$2,0)+1,0),0)+IFERROR(VLOOKUP($A517,'TD SOP+PROFORM'!$A$5:$AD$750,MATCH(Y$2,'TD SOP+PROFORM'!$B$2:$AD$2,0)+1,0),0)</f>
        <v>0</v>
      </c>
      <c r="Z517" s="26" t="str">
        <f t="shared" si="114"/>
        <v/>
      </c>
      <c r="AA517" s="25">
        <f>IFERROR(VLOOKUP($A517,'TD SOP+PROFORM'!$A$5:$AD$750,MATCH(AA$4,'TD SOP+PROFORM'!$B$2:$AD$2,0)+1,0),0)+IFERROR(VLOOKUP($A517,'TD SOP+PROFORM'!$A$5:$AD$750,MATCH(AA$2,'TD SOP+PROFORM'!$B$2:$AD$2,0)+1,0),0)</f>
        <v>0</v>
      </c>
      <c r="AB517" s="25">
        <f>IFERROR(VLOOKUP($A517,'TD SOP+PROFORM'!$A$5:$AD$750,MATCH(AB$4,'TD SOP+PROFORM'!$B$2:$AD$2,0)+1,0),0)+IFERROR(VLOOKUP($A517,'TD SOP+PROFORM'!$A$5:$AD$750,MATCH(AB$2,'TD SOP+PROFORM'!$B$2:$AD$2,0)+1,0),0)</f>
        <v>0</v>
      </c>
      <c r="AC517" s="26" t="str">
        <f t="shared" si="115"/>
        <v/>
      </c>
      <c r="AD517" s="25">
        <f>IFERROR(VLOOKUP($A517,'TD SOP+PROFORM'!$A$5:$AD$750,MATCH(AD$4,'TD SOP+PROFORM'!$B$2:$AD$2,0)+1,0),0)+IFERROR(VLOOKUP($A517,'TD SOP+PROFORM'!$A$5:$AD$750,MATCH(AD$2,'TD SOP+PROFORM'!$B$2:$AD$2,0)+1,0),0)</f>
        <v>0</v>
      </c>
      <c r="AE517" s="25">
        <f>IFERROR(VLOOKUP($A517,'TD SOP+PROFORM'!$A$5:$AD$750,MATCH(AE$4,'TD SOP+PROFORM'!$B$2:$AD$2,0)+1,0),0)+IFERROR(VLOOKUP($A517,'TD SOP+PROFORM'!$A$5:$AD$750,MATCH(AE$2,'TD SOP+PROFORM'!$B$2:$AD$2,0)+1,0),0)</f>
        <v>0</v>
      </c>
      <c r="AF517" s="26" t="str">
        <f t="shared" si="116"/>
        <v/>
      </c>
      <c r="AG517" s="25">
        <f>IFERROR(VLOOKUP($A517,'TD SOP+PROFORM'!$A$5:$AD$750,MATCH(AG$4,'TD SOP+PROFORM'!$B$2:$AD$2,0)+1,0),0)+IFERROR(VLOOKUP($A517,'TD SOP+PROFORM'!$A$5:$AD$750,MATCH(AG$2,'TD SOP+PROFORM'!$B$2:$AD$2,0)+1,0),0)</f>
        <v>0</v>
      </c>
      <c r="AH517" s="25">
        <f>IFERROR(VLOOKUP($A517,'TD SOP+PROFORM'!$A$5:$AD$750,MATCH(AH$4,'TD SOP+PROFORM'!$B$2:$AD$2,0)+1,0),0)+IFERROR(VLOOKUP($A517,'TD SOP+PROFORM'!$A$5:$AD$750,MATCH(AH$2,'TD SOP+PROFORM'!$B$2:$AD$2,0)+1,0),0)</f>
        <v>0</v>
      </c>
      <c r="AI517" s="26" t="str">
        <f t="shared" si="117"/>
        <v/>
      </c>
      <c r="AJ517" s="25">
        <f>IFERROR(VLOOKUP($A517,'TD SOP+PROFORM'!$A$5:$AD$750,MATCH(AJ$4,'TD SOP+PROFORM'!$B$2:$AD$2,0)+1,0),0)+IFERROR(VLOOKUP($A517,'TD SOP+PROFORM'!$A$5:$AD$750,MATCH(AJ$2,'TD SOP+PROFORM'!$B$2:$AD$2,0)+1,0),0)</f>
        <v>0</v>
      </c>
      <c r="AK517" s="25">
        <f>IFERROR(VLOOKUP($A517,'TD SOP+PROFORM'!$A$5:$AD$750,MATCH(AK$4,'TD SOP+PROFORM'!$B$2:$AD$2,0)+1,0),0)+IFERROR(VLOOKUP($A517,'TD SOP+PROFORM'!$A$5:$AD$750,MATCH(AK$2,'TD SOP+PROFORM'!$B$2:$AD$2,0)+1,0),0)</f>
        <v>0</v>
      </c>
      <c r="AL517" s="26" t="str">
        <f t="shared" si="118"/>
        <v/>
      </c>
      <c r="AM517" s="25">
        <f t="shared" si="120"/>
        <v>0</v>
      </c>
      <c r="AN517" s="25">
        <f t="shared" si="120"/>
        <v>0</v>
      </c>
      <c r="AO517" s="26" t="str">
        <f t="shared" si="119"/>
        <v/>
      </c>
    </row>
    <row r="518" spans="1:41" x14ac:dyDescent="0.35">
      <c r="A518" s="24">
        <f>IF(AND('TD SOP+PROFORM'!A515&lt;&gt;"",'TD SOP+PROFORM'!A515&lt;&gt;"TOTAL"),'TD SOP+PROFORM'!A515,0)</f>
        <v>0</v>
      </c>
      <c r="C518" s="25" t="str">
        <f>IFERROR(VLOOKUP($A518,'TD SOP+PROFORM'!$A$5:$AD$750,MATCH(C$4,'TD SOP+PROFORM'!$B$2:$AT$2,0)+1,0),"")</f>
        <v/>
      </c>
      <c r="D518" s="25" t="str">
        <f>IFERROR(VLOOKUP($A518,'TD SOP+PROFORM'!$A$5:$AD$750,MATCH(D$4,'TD SOP+PROFORM'!$B$2:$AT$2,0)+1,0),"")</f>
        <v/>
      </c>
      <c r="E518" s="26" t="str">
        <f t="shared" si="107"/>
        <v/>
      </c>
      <c r="F518" s="25" t="str">
        <f>IFERROR(VLOOKUP($A518,'TD SOP+PROFORM'!$A$5:$AD$750,MATCH(F$4,'TD SOP+PROFORM'!$B$2:$AT$2,0)+1,0),"")</f>
        <v/>
      </c>
      <c r="G518" s="25" t="str">
        <f>IFERROR(VLOOKUP($A518,'TD SOP+PROFORM'!$A$5:$AD$750,MATCH(G$4,'TD SOP+PROFORM'!$B$2:$AT$2,0)+1,0),"")</f>
        <v/>
      </c>
      <c r="H518" s="26" t="str">
        <f t="shared" si="108"/>
        <v/>
      </c>
      <c r="I518" s="25" t="str">
        <f>IFERROR(VLOOKUP($A518,'TD SOP+PROFORM'!$A$5:$AD$750,MATCH(I$4,'TD SOP+PROFORM'!$B$2:$AT$2,0)+1,0),"")</f>
        <v/>
      </c>
      <c r="J518" s="25" t="str">
        <f>IFERROR(VLOOKUP($A518,'TD SOP+PROFORM'!$A$5:$AD$750,MATCH(J$4,'TD SOP+PROFORM'!$B$2:$AT$2,0)+1,0),"")</f>
        <v/>
      </c>
      <c r="K518" s="26" t="str">
        <f t="shared" si="109"/>
        <v/>
      </c>
      <c r="L518" s="25" t="str">
        <f>IFERROR(VLOOKUP($A518,'TD SOP+PROFORM'!$A$5:$AD$750,MATCH(L$4,'TD SOP+PROFORM'!$B$2:$AT$2,0)+1,0),"")</f>
        <v/>
      </c>
      <c r="M518" s="25" t="str">
        <f>IFERROR(VLOOKUP($A518,'TD SOP+PROFORM'!$A$5:$AD$750,MATCH(M$4,'TD SOP+PROFORM'!$B$2:$AT$2,0)+1,0),"")</f>
        <v/>
      </c>
      <c r="N518" s="26" t="str">
        <f t="shared" si="110"/>
        <v/>
      </c>
      <c r="O518" s="25">
        <f>IFERROR(VLOOKUP($A518,'TD SOP+PROFORM'!$A$5:$AD$750,MATCH(O$4,'TD SOP+PROFORM'!$B$2:$AD$2,0)+1,0),0)+IFERROR(VLOOKUP($A518,'TD SOP+PROFORM'!$A$5:$AD$750,MATCH(O$2,'TD SOP+PROFORM'!$B$2:$AD$2,0)+1,0),0)</f>
        <v>0</v>
      </c>
      <c r="P518" s="25">
        <f>IFERROR(VLOOKUP($A518,'TD SOP+PROFORM'!$A$5:$AD$750,MATCH(P$4,'TD SOP+PROFORM'!$B$2:$AD$2,0)+1,0),0)+IFERROR(VLOOKUP($A518,'TD SOP+PROFORM'!$A$5:$AD$750,MATCH(P$2,'TD SOP+PROFORM'!$B$2:$AD$2,0)+1,0),0)</f>
        <v>0</v>
      </c>
      <c r="Q518" s="26" t="str">
        <f t="shared" si="111"/>
        <v/>
      </c>
      <c r="R518" s="25">
        <f>IFERROR(VLOOKUP($A518,'TD SOP+PROFORM'!$A$5:$AD$750,MATCH(R$4,'TD SOP+PROFORM'!$B$2:$AD$2,0)+1,0),0)+IFERROR(VLOOKUP($A518,'TD SOP+PROFORM'!$A$5:$AD$750,MATCH(R$2,'TD SOP+PROFORM'!$B$2:$AD$2,0)+1,0),0)</f>
        <v>0</v>
      </c>
      <c r="S518" s="25">
        <f>IFERROR(VLOOKUP($A518,'TD SOP+PROFORM'!$A$5:$AD$750,MATCH(S$4,'TD SOP+PROFORM'!$B$2:$AD$2,0)+1,0),0)+IFERROR(VLOOKUP($A518,'TD SOP+PROFORM'!$A$5:$AD$750,MATCH(S$2,'TD SOP+PROFORM'!$B$2:$AD$2,0)+1,0),0)</f>
        <v>0</v>
      </c>
      <c r="T518" s="26" t="str">
        <f t="shared" si="112"/>
        <v/>
      </c>
      <c r="U518" s="25">
        <f>IFERROR(VLOOKUP($A518,'TD SOP+PROFORM'!$A$5:$AD$750,MATCH(U$4,'TD SOP+PROFORM'!$B$2:$AD$2,0)+1,0),0)+IFERROR(VLOOKUP($A518,'TD SOP+PROFORM'!$A$5:$AD$750,MATCH(U$2,'TD SOP+PROFORM'!$B$2:$AD$2,0)+1,0),0)</f>
        <v>0</v>
      </c>
      <c r="V518" s="25">
        <f>IFERROR(VLOOKUP($A518,'TD SOP+PROFORM'!$A$5:$AD$750,MATCH(V$4,'TD SOP+PROFORM'!$B$2:$AD$2,0)+1,0),0)+IFERROR(VLOOKUP($A518,'TD SOP+PROFORM'!$A$5:$AD$750,MATCH(V$2,'TD SOP+PROFORM'!$B$2:$AD$2,0)+1,0),0)</f>
        <v>0</v>
      </c>
      <c r="W518" s="26" t="str">
        <f t="shared" si="113"/>
        <v/>
      </c>
      <c r="X518" s="25">
        <f>IFERROR(VLOOKUP($A518,'TD SOP+PROFORM'!$A$5:$AD$750,MATCH(X$4,'TD SOP+PROFORM'!$B$2:$AD$2,0)+1,0),0)+IFERROR(VLOOKUP($A518,'TD SOP+PROFORM'!$A$5:$AD$750,MATCH(X$2,'TD SOP+PROFORM'!$B$2:$AD$2,0)+1,0),0)</f>
        <v>0</v>
      </c>
      <c r="Y518" s="25">
        <f>IFERROR(VLOOKUP($A518,'TD SOP+PROFORM'!$A$5:$AD$750,MATCH(Y$4,'TD SOP+PROFORM'!$B$2:$AD$2,0)+1,0),0)+IFERROR(VLOOKUP($A518,'TD SOP+PROFORM'!$A$5:$AD$750,MATCH(Y$2,'TD SOP+PROFORM'!$B$2:$AD$2,0)+1,0),0)</f>
        <v>0</v>
      </c>
      <c r="Z518" s="26" t="str">
        <f t="shared" si="114"/>
        <v/>
      </c>
      <c r="AA518" s="25">
        <f>IFERROR(VLOOKUP($A518,'TD SOP+PROFORM'!$A$5:$AD$750,MATCH(AA$4,'TD SOP+PROFORM'!$B$2:$AD$2,0)+1,0),0)+IFERROR(VLOOKUP($A518,'TD SOP+PROFORM'!$A$5:$AD$750,MATCH(AA$2,'TD SOP+PROFORM'!$B$2:$AD$2,0)+1,0),0)</f>
        <v>0</v>
      </c>
      <c r="AB518" s="25">
        <f>IFERROR(VLOOKUP($A518,'TD SOP+PROFORM'!$A$5:$AD$750,MATCH(AB$4,'TD SOP+PROFORM'!$B$2:$AD$2,0)+1,0),0)+IFERROR(VLOOKUP($A518,'TD SOP+PROFORM'!$A$5:$AD$750,MATCH(AB$2,'TD SOP+PROFORM'!$B$2:$AD$2,0)+1,0),0)</f>
        <v>0</v>
      </c>
      <c r="AC518" s="26" t="str">
        <f t="shared" si="115"/>
        <v/>
      </c>
      <c r="AD518" s="25">
        <f>IFERROR(VLOOKUP($A518,'TD SOP+PROFORM'!$A$5:$AD$750,MATCH(AD$4,'TD SOP+PROFORM'!$B$2:$AD$2,0)+1,0),0)+IFERROR(VLOOKUP($A518,'TD SOP+PROFORM'!$A$5:$AD$750,MATCH(AD$2,'TD SOP+PROFORM'!$B$2:$AD$2,0)+1,0),0)</f>
        <v>0</v>
      </c>
      <c r="AE518" s="25">
        <f>IFERROR(VLOOKUP($A518,'TD SOP+PROFORM'!$A$5:$AD$750,MATCH(AE$4,'TD SOP+PROFORM'!$B$2:$AD$2,0)+1,0),0)+IFERROR(VLOOKUP($A518,'TD SOP+PROFORM'!$A$5:$AD$750,MATCH(AE$2,'TD SOP+PROFORM'!$B$2:$AD$2,0)+1,0),0)</f>
        <v>0</v>
      </c>
      <c r="AF518" s="26" t="str">
        <f t="shared" si="116"/>
        <v/>
      </c>
      <c r="AG518" s="25">
        <f>IFERROR(VLOOKUP($A518,'TD SOP+PROFORM'!$A$5:$AD$750,MATCH(AG$4,'TD SOP+PROFORM'!$B$2:$AD$2,0)+1,0),0)+IFERROR(VLOOKUP($A518,'TD SOP+PROFORM'!$A$5:$AD$750,MATCH(AG$2,'TD SOP+PROFORM'!$B$2:$AD$2,0)+1,0),0)</f>
        <v>0</v>
      </c>
      <c r="AH518" s="25">
        <f>IFERROR(VLOOKUP($A518,'TD SOP+PROFORM'!$A$5:$AD$750,MATCH(AH$4,'TD SOP+PROFORM'!$B$2:$AD$2,0)+1,0),0)+IFERROR(VLOOKUP($A518,'TD SOP+PROFORM'!$A$5:$AD$750,MATCH(AH$2,'TD SOP+PROFORM'!$B$2:$AD$2,0)+1,0),0)</f>
        <v>0</v>
      </c>
      <c r="AI518" s="26" t="str">
        <f t="shared" si="117"/>
        <v/>
      </c>
      <c r="AJ518" s="25">
        <f>IFERROR(VLOOKUP($A518,'TD SOP+PROFORM'!$A$5:$AD$750,MATCH(AJ$4,'TD SOP+PROFORM'!$B$2:$AD$2,0)+1,0),0)+IFERROR(VLOOKUP($A518,'TD SOP+PROFORM'!$A$5:$AD$750,MATCH(AJ$2,'TD SOP+PROFORM'!$B$2:$AD$2,0)+1,0),0)</f>
        <v>0</v>
      </c>
      <c r="AK518" s="25">
        <f>IFERROR(VLOOKUP($A518,'TD SOP+PROFORM'!$A$5:$AD$750,MATCH(AK$4,'TD SOP+PROFORM'!$B$2:$AD$2,0)+1,0),0)+IFERROR(VLOOKUP($A518,'TD SOP+PROFORM'!$A$5:$AD$750,MATCH(AK$2,'TD SOP+PROFORM'!$B$2:$AD$2,0)+1,0),0)</f>
        <v>0</v>
      </c>
      <c r="AL518" s="26" t="str">
        <f t="shared" si="118"/>
        <v/>
      </c>
      <c r="AM518" s="25">
        <f t="shared" si="120"/>
        <v>0</v>
      </c>
      <c r="AN518" s="25">
        <f t="shared" si="120"/>
        <v>0</v>
      </c>
      <c r="AO518" s="26" t="str">
        <f t="shared" si="119"/>
        <v/>
      </c>
    </row>
    <row r="519" spans="1:41" x14ac:dyDescent="0.35">
      <c r="A519" s="24">
        <f>IF(AND('TD SOP+PROFORM'!A516&lt;&gt;"",'TD SOP+PROFORM'!A516&lt;&gt;"TOTAL"),'TD SOP+PROFORM'!A516,0)</f>
        <v>0</v>
      </c>
      <c r="C519" s="25" t="str">
        <f>IFERROR(VLOOKUP($A519,'TD SOP+PROFORM'!$A$5:$AD$750,MATCH(C$4,'TD SOP+PROFORM'!$B$2:$AT$2,0)+1,0),"")</f>
        <v/>
      </c>
      <c r="D519" s="25" t="str">
        <f>IFERROR(VLOOKUP($A519,'TD SOP+PROFORM'!$A$5:$AD$750,MATCH(D$4,'TD SOP+PROFORM'!$B$2:$AT$2,0)+1,0),"")</f>
        <v/>
      </c>
      <c r="E519" s="26" t="str">
        <f t="shared" si="107"/>
        <v/>
      </c>
      <c r="F519" s="25" t="str">
        <f>IFERROR(VLOOKUP($A519,'TD SOP+PROFORM'!$A$5:$AD$750,MATCH(F$4,'TD SOP+PROFORM'!$B$2:$AT$2,0)+1,0),"")</f>
        <v/>
      </c>
      <c r="G519" s="25" t="str">
        <f>IFERROR(VLOOKUP($A519,'TD SOP+PROFORM'!$A$5:$AD$750,MATCH(G$4,'TD SOP+PROFORM'!$B$2:$AT$2,0)+1,0),"")</f>
        <v/>
      </c>
      <c r="H519" s="26" t="str">
        <f t="shared" si="108"/>
        <v/>
      </c>
      <c r="I519" s="25" t="str">
        <f>IFERROR(VLOOKUP($A519,'TD SOP+PROFORM'!$A$5:$AD$750,MATCH(I$4,'TD SOP+PROFORM'!$B$2:$AT$2,0)+1,0),"")</f>
        <v/>
      </c>
      <c r="J519" s="25" t="str">
        <f>IFERROR(VLOOKUP($A519,'TD SOP+PROFORM'!$A$5:$AD$750,MATCH(J$4,'TD SOP+PROFORM'!$B$2:$AT$2,0)+1,0),"")</f>
        <v/>
      </c>
      <c r="K519" s="26" t="str">
        <f t="shared" si="109"/>
        <v/>
      </c>
      <c r="L519" s="25" t="str">
        <f>IFERROR(VLOOKUP($A519,'TD SOP+PROFORM'!$A$5:$AD$750,MATCH(L$4,'TD SOP+PROFORM'!$B$2:$AT$2,0)+1,0),"")</f>
        <v/>
      </c>
      <c r="M519" s="25" t="str">
        <f>IFERROR(VLOOKUP($A519,'TD SOP+PROFORM'!$A$5:$AD$750,MATCH(M$4,'TD SOP+PROFORM'!$B$2:$AT$2,0)+1,0),"")</f>
        <v/>
      </c>
      <c r="N519" s="26" t="str">
        <f t="shared" si="110"/>
        <v/>
      </c>
      <c r="O519" s="25">
        <f>IFERROR(VLOOKUP($A519,'TD SOP+PROFORM'!$A$5:$AD$750,MATCH(O$4,'TD SOP+PROFORM'!$B$2:$AD$2,0)+1,0),0)+IFERROR(VLOOKUP($A519,'TD SOP+PROFORM'!$A$5:$AD$750,MATCH(O$2,'TD SOP+PROFORM'!$B$2:$AD$2,0)+1,0),0)</f>
        <v>0</v>
      </c>
      <c r="P519" s="25">
        <f>IFERROR(VLOOKUP($A519,'TD SOP+PROFORM'!$A$5:$AD$750,MATCH(P$4,'TD SOP+PROFORM'!$B$2:$AD$2,0)+1,0),0)+IFERROR(VLOOKUP($A519,'TD SOP+PROFORM'!$A$5:$AD$750,MATCH(P$2,'TD SOP+PROFORM'!$B$2:$AD$2,0)+1,0),0)</f>
        <v>0</v>
      </c>
      <c r="Q519" s="26" t="str">
        <f t="shared" si="111"/>
        <v/>
      </c>
      <c r="R519" s="25">
        <f>IFERROR(VLOOKUP($A519,'TD SOP+PROFORM'!$A$5:$AD$750,MATCH(R$4,'TD SOP+PROFORM'!$B$2:$AD$2,0)+1,0),0)+IFERROR(VLOOKUP($A519,'TD SOP+PROFORM'!$A$5:$AD$750,MATCH(R$2,'TD SOP+PROFORM'!$B$2:$AD$2,0)+1,0),0)</f>
        <v>0</v>
      </c>
      <c r="S519" s="25">
        <f>IFERROR(VLOOKUP($A519,'TD SOP+PROFORM'!$A$5:$AD$750,MATCH(S$4,'TD SOP+PROFORM'!$B$2:$AD$2,0)+1,0),0)+IFERROR(VLOOKUP($A519,'TD SOP+PROFORM'!$A$5:$AD$750,MATCH(S$2,'TD SOP+PROFORM'!$B$2:$AD$2,0)+1,0),0)</f>
        <v>0</v>
      </c>
      <c r="T519" s="26" t="str">
        <f t="shared" si="112"/>
        <v/>
      </c>
      <c r="U519" s="25">
        <f>IFERROR(VLOOKUP($A519,'TD SOP+PROFORM'!$A$5:$AD$750,MATCH(U$4,'TD SOP+PROFORM'!$B$2:$AD$2,0)+1,0),0)+IFERROR(VLOOKUP($A519,'TD SOP+PROFORM'!$A$5:$AD$750,MATCH(U$2,'TD SOP+PROFORM'!$B$2:$AD$2,0)+1,0),0)</f>
        <v>0</v>
      </c>
      <c r="V519" s="25">
        <f>IFERROR(VLOOKUP($A519,'TD SOP+PROFORM'!$A$5:$AD$750,MATCH(V$4,'TD SOP+PROFORM'!$B$2:$AD$2,0)+1,0),0)+IFERROR(VLOOKUP($A519,'TD SOP+PROFORM'!$A$5:$AD$750,MATCH(V$2,'TD SOP+PROFORM'!$B$2:$AD$2,0)+1,0),0)</f>
        <v>0</v>
      </c>
      <c r="W519" s="26" t="str">
        <f t="shared" si="113"/>
        <v/>
      </c>
      <c r="X519" s="25">
        <f>IFERROR(VLOOKUP($A519,'TD SOP+PROFORM'!$A$5:$AD$750,MATCH(X$4,'TD SOP+PROFORM'!$B$2:$AD$2,0)+1,0),0)+IFERROR(VLOOKUP($A519,'TD SOP+PROFORM'!$A$5:$AD$750,MATCH(X$2,'TD SOP+PROFORM'!$B$2:$AD$2,0)+1,0),0)</f>
        <v>0</v>
      </c>
      <c r="Y519" s="25">
        <f>IFERROR(VLOOKUP($A519,'TD SOP+PROFORM'!$A$5:$AD$750,MATCH(Y$4,'TD SOP+PROFORM'!$B$2:$AD$2,0)+1,0),0)+IFERROR(VLOOKUP($A519,'TD SOP+PROFORM'!$A$5:$AD$750,MATCH(Y$2,'TD SOP+PROFORM'!$B$2:$AD$2,0)+1,0),0)</f>
        <v>0</v>
      </c>
      <c r="Z519" s="26" t="str">
        <f t="shared" si="114"/>
        <v/>
      </c>
      <c r="AA519" s="25">
        <f>IFERROR(VLOOKUP($A519,'TD SOP+PROFORM'!$A$5:$AD$750,MATCH(AA$4,'TD SOP+PROFORM'!$B$2:$AD$2,0)+1,0),0)+IFERROR(VLOOKUP($A519,'TD SOP+PROFORM'!$A$5:$AD$750,MATCH(AA$2,'TD SOP+PROFORM'!$B$2:$AD$2,0)+1,0),0)</f>
        <v>0</v>
      </c>
      <c r="AB519" s="25">
        <f>IFERROR(VLOOKUP($A519,'TD SOP+PROFORM'!$A$5:$AD$750,MATCH(AB$4,'TD SOP+PROFORM'!$B$2:$AD$2,0)+1,0),0)+IFERROR(VLOOKUP($A519,'TD SOP+PROFORM'!$A$5:$AD$750,MATCH(AB$2,'TD SOP+PROFORM'!$B$2:$AD$2,0)+1,0),0)</f>
        <v>0</v>
      </c>
      <c r="AC519" s="26" t="str">
        <f t="shared" si="115"/>
        <v/>
      </c>
      <c r="AD519" s="25">
        <f>IFERROR(VLOOKUP($A519,'TD SOP+PROFORM'!$A$5:$AD$750,MATCH(AD$4,'TD SOP+PROFORM'!$B$2:$AD$2,0)+1,0),0)+IFERROR(VLOOKUP($A519,'TD SOP+PROFORM'!$A$5:$AD$750,MATCH(AD$2,'TD SOP+PROFORM'!$B$2:$AD$2,0)+1,0),0)</f>
        <v>0</v>
      </c>
      <c r="AE519" s="25">
        <f>IFERROR(VLOOKUP($A519,'TD SOP+PROFORM'!$A$5:$AD$750,MATCH(AE$4,'TD SOP+PROFORM'!$B$2:$AD$2,0)+1,0),0)+IFERROR(VLOOKUP($A519,'TD SOP+PROFORM'!$A$5:$AD$750,MATCH(AE$2,'TD SOP+PROFORM'!$B$2:$AD$2,0)+1,0),0)</f>
        <v>0</v>
      </c>
      <c r="AF519" s="26" t="str">
        <f t="shared" si="116"/>
        <v/>
      </c>
      <c r="AG519" s="25">
        <f>IFERROR(VLOOKUP($A519,'TD SOP+PROFORM'!$A$5:$AD$750,MATCH(AG$4,'TD SOP+PROFORM'!$B$2:$AD$2,0)+1,0),0)+IFERROR(VLOOKUP($A519,'TD SOP+PROFORM'!$A$5:$AD$750,MATCH(AG$2,'TD SOP+PROFORM'!$B$2:$AD$2,0)+1,0),0)</f>
        <v>0</v>
      </c>
      <c r="AH519" s="25">
        <f>IFERROR(VLOOKUP($A519,'TD SOP+PROFORM'!$A$5:$AD$750,MATCH(AH$4,'TD SOP+PROFORM'!$B$2:$AD$2,0)+1,0),0)+IFERROR(VLOOKUP($A519,'TD SOP+PROFORM'!$A$5:$AD$750,MATCH(AH$2,'TD SOP+PROFORM'!$B$2:$AD$2,0)+1,0),0)</f>
        <v>0</v>
      </c>
      <c r="AI519" s="26" t="str">
        <f t="shared" si="117"/>
        <v/>
      </c>
      <c r="AJ519" s="25">
        <f>IFERROR(VLOOKUP($A519,'TD SOP+PROFORM'!$A$5:$AD$750,MATCH(AJ$4,'TD SOP+PROFORM'!$B$2:$AD$2,0)+1,0),0)+IFERROR(VLOOKUP($A519,'TD SOP+PROFORM'!$A$5:$AD$750,MATCH(AJ$2,'TD SOP+PROFORM'!$B$2:$AD$2,0)+1,0),0)</f>
        <v>0</v>
      </c>
      <c r="AK519" s="25">
        <f>IFERROR(VLOOKUP($A519,'TD SOP+PROFORM'!$A$5:$AD$750,MATCH(AK$4,'TD SOP+PROFORM'!$B$2:$AD$2,0)+1,0),0)+IFERROR(VLOOKUP($A519,'TD SOP+PROFORM'!$A$5:$AD$750,MATCH(AK$2,'TD SOP+PROFORM'!$B$2:$AD$2,0)+1,0),0)</f>
        <v>0</v>
      </c>
      <c r="AL519" s="26" t="str">
        <f t="shared" si="118"/>
        <v/>
      </c>
      <c r="AM519" s="25">
        <f t="shared" si="120"/>
        <v>0</v>
      </c>
      <c r="AN519" s="25">
        <f t="shared" si="120"/>
        <v>0</v>
      </c>
      <c r="AO519" s="26" t="str">
        <f t="shared" si="119"/>
        <v/>
      </c>
    </row>
    <row r="520" spans="1:41" x14ac:dyDescent="0.35">
      <c r="A520" s="24">
        <f>IF(AND('TD SOP+PROFORM'!A517&lt;&gt;"",'TD SOP+PROFORM'!A517&lt;&gt;"TOTAL"),'TD SOP+PROFORM'!A517,0)</f>
        <v>0</v>
      </c>
      <c r="C520" s="25" t="str">
        <f>IFERROR(VLOOKUP($A520,'TD SOP+PROFORM'!$A$5:$AD$750,MATCH(C$4,'TD SOP+PROFORM'!$B$2:$AT$2,0)+1,0),"")</f>
        <v/>
      </c>
      <c r="D520" s="25" t="str">
        <f>IFERROR(VLOOKUP($A520,'TD SOP+PROFORM'!$A$5:$AD$750,MATCH(D$4,'TD SOP+PROFORM'!$B$2:$AT$2,0)+1,0),"")</f>
        <v/>
      </c>
      <c r="E520" s="26" t="str">
        <f t="shared" si="107"/>
        <v/>
      </c>
      <c r="F520" s="25" t="str">
        <f>IFERROR(VLOOKUP($A520,'TD SOP+PROFORM'!$A$5:$AD$750,MATCH(F$4,'TD SOP+PROFORM'!$B$2:$AT$2,0)+1,0),"")</f>
        <v/>
      </c>
      <c r="G520" s="25" t="str">
        <f>IFERROR(VLOOKUP($A520,'TD SOP+PROFORM'!$A$5:$AD$750,MATCH(G$4,'TD SOP+PROFORM'!$B$2:$AT$2,0)+1,0),"")</f>
        <v/>
      </c>
      <c r="H520" s="26" t="str">
        <f t="shared" si="108"/>
        <v/>
      </c>
      <c r="I520" s="25" t="str">
        <f>IFERROR(VLOOKUP($A520,'TD SOP+PROFORM'!$A$5:$AD$750,MATCH(I$4,'TD SOP+PROFORM'!$B$2:$AT$2,0)+1,0),"")</f>
        <v/>
      </c>
      <c r="J520" s="25" t="str">
        <f>IFERROR(VLOOKUP($A520,'TD SOP+PROFORM'!$A$5:$AD$750,MATCH(J$4,'TD SOP+PROFORM'!$B$2:$AT$2,0)+1,0),"")</f>
        <v/>
      </c>
      <c r="K520" s="26" t="str">
        <f t="shared" si="109"/>
        <v/>
      </c>
      <c r="L520" s="25" t="str">
        <f>IFERROR(VLOOKUP($A520,'TD SOP+PROFORM'!$A$5:$AD$750,MATCH(L$4,'TD SOP+PROFORM'!$B$2:$AT$2,0)+1,0),"")</f>
        <v/>
      </c>
      <c r="M520" s="25" t="str">
        <f>IFERROR(VLOOKUP($A520,'TD SOP+PROFORM'!$A$5:$AD$750,MATCH(M$4,'TD SOP+PROFORM'!$B$2:$AT$2,0)+1,0),"")</f>
        <v/>
      </c>
      <c r="N520" s="26" t="str">
        <f t="shared" si="110"/>
        <v/>
      </c>
      <c r="O520" s="25">
        <f>IFERROR(VLOOKUP($A520,'TD SOP+PROFORM'!$A$5:$AD$750,MATCH(O$4,'TD SOP+PROFORM'!$B$2:$AD$2,0)+1,0),0)+IFERROR(VLOOKUP($A520,'TD SOP+PROFORM'!$A$5:$AD$750,MATCH(O$2,'TD SOP+PROFORM'!$B$2:$AD$2,0)+1,0),0)</f>
        <v>0</v>
      </c>
      <c r="P520" s="25">
        <f>IFERROR(VLOOKUP($A520,'TD SOP+PROFORM'!$A$5:$AD$750,MATCH(P$4,'TD SOP+PROFORM'!$B$2:$AD$2,0)+1,0),0)+IFERROR(VLOOKUP($A520,'TD SOP+PROFORM'!$A$5:$AD$750,MATCH(P$2,'TD SOP+PROFORM'!$B$2:$AD$2,0)+1,0),0)</f>
        <v>0</v>
      </c>
      <c r="Q520" s="26" t="str">
        <f t="shared" si="111"/>
        <v/>
      </c>
      <c r="R520" s="25">
        <f>IFERROR(VLOOKUP($A520,'TD SOP+PROFORM'!$A$5:$AD$750,MATCH(R$4,'TD SOP+PROFORM'!$B$2:$AD$2,0)+1,0),0)+IFERROR(VLOOKUP($A520,'TD SOP+PROFORM'!$A$5:$AD$750,MATCH(R$2,'TD SOP+PROFORM'!$B$2:$AD$2,0)+1,0),0)</f>
        <v>0</v>
      </c>
      <c r="S520" s="25">
        <f>IFERROR(VLOOKUP($A520,'TD SOP+PROFORM'!$A$5:$AD$750,MATCH(S$4,'TD SOP+PROFORM'!$B$2:$AD$2,0)+1,0),0)+IFERROR(VLOOKUP($A520,'TD SOP+PROFORM'!$A$5:$AD$750,MATCH(S$2,'TD SOP+PROFORM'!$B$2:$AD$2,0)+1,0),0)</f>
        <v>0</v>
      </c>
      <c r="T520" s="26" t="str">
        <f t="shared" si="112"/>
        <v/>
      </c>
      <c r="U520" s="25">
        <f>IFERROR(VLOOKUP($A520,'TD SOP+PROFORM'!$A$5:$AD$750,MATCH(U$4,'TD SOP+PROFORM'!$B$2:$AD$2,0)+1,0),0)+IFERROR(VLOOKUP($A520,'TD SOP+PROFORM'!$A$5:$AD$750,MATCH(U$2,'TD SOP+PROFORM'!$B$2:$AD$2,0)+1,0),0)</f>
        <v>0</v>
      </c>
      <c r="V520" s="25">
        <f>IFERROR(VLOOKUP($A520,'TD SOP+PROFORM'!$A$5:$AD$750,MATCH(V$4,'TD SOP+PROFORM'!$B$2:$AD$2,0)+1,0),0)+IFERROR(VLOOKUP($A520,'TD SOP+PROFORM'!$A$5:$AD$750,MATCH(V$2,'TD SOP+PROFORM'!$B$2:$AD$2,0)+1,0),0)</f>
        <v>0</v>
      </c>
      <c r="W520" s="26" t="str">
        <f t="shared" si="113"/>
        <v/>
      </c>
      <c r="X520" s="25">
        <f>IFERROR(VLOOKUP($A520,'TD SOP+PROFORM'!$A$5:$AD$750,MATCH(X$4,'TD SOP+PROFORM'!$B$2:$AD$2,0)+1,0),0)+IFERROR(VLOOKUP($A520,'TD SOP+PROFORM'!$A$5:$AD$750,MATCH(X$2,'TD SOP+PROFORM'!$B$2:$AD$2,0)+1,0),0)</f>
        <v>0</v>
      </c>
      <c r="Y520" s="25">
        <f>IFERROR(VLOOKUP($A520,'TD SOP+PROFORM'!$A$5:$AD$750,MATCH(Y$4,'TD SOP+PROFORM'!$B$2:$AD$2,0)+1,0),0)+IFERROR(VLOOKUP($A520,'TD SOP+PROFORM'!$A$5:$AD$750,MATCH(Y$2,'TD SOP+PROFORM'!$B$2:$AD$2,0)+1,0),0)</f>
        <v>0</v>
      </c>
      <c r="Z520" s="26" t="str">
        <f t="shared" si="114"/>
        <v/>
      </c>
      <c r="AA520" s="25">
        <f>IFERROR(VLOOKUP($A520,'TD SOP+PROFORM'!$A$5:$AD$750,MATCH(AA$4,'TD SOP+PROFORM'!$B$2:$AD$2,0)+1,0),0)+IFERROR(VLOOKUP($A520,'TD SOP+PROFORM'!$A$5:$AD$750,MATCH(AA$2,'TD SOP+PROFORM'!$B$2:$AD$2,0)+1,0),0)</f>
        <v>0</v>
      </c>
      <c r="AB520" s="25">
        <f>IFERROR(VLOOKUP($A520,'TD SOP+PROFORM'!$A$5:$AD$750,MATCH(AB$4,'TD SOP+PROFORM'!$B$2:$AD$2,0)+1,0),0)+IFERROR(VLOOKUP($A520,'TD SOP+PROFORM'!$A$5:$AD$750,MATCH(AB$2,'TD SOP+PROFORM'!$B$2:$AD$2,0)+1,0),0)</f>
        <v>0</v>
      </c>
      <c r="AC520" s="26" t="str">
        <f t="shared" si="115"/>
        <v/>
      </c>
      <c r="AD520" s="25">
        <f>IFERROR(VLOOKUP($A520,'TD SOP+PROFORM'!$A$5:$AD$750,MATCH(AD$4,'TD SOP+PROFORM'!$B$2:$AD$2,0)+1,0),0)+IFERROR(VLOOKUP($A520,'TD SOP+PROFORM'!$A$5:$AD$750,MATCH(AD$2,'TD SOP+PROFORM'!$B$2:$AD$2,0)+1,0),0)</f>
        <v>0</v>
      </c>
      <c r="AE520" s="25">
        <f>IFERROR(VLOOKUP($A520,'TD SOP+PROFORM'!$A$5:$AD$750,MATCH(AE$4,'TD SOP+PROFORM'!$B$2:$AD$2,0)+1,0),0)+IFERROR(VLOOKUP($A520,'TD SOP+PROFORM'!$A$5:$AD$750,MATCH(AE$2,'TD SOP+PROFORM'!$B$2:$AD$2,0)+1,0),0)</f>
        <v>0</v>
      </c>
      <c r="AF520" s="26" t="str">
        <f t="shared" si="116"/>
        <v/>
      </c>
      <c r="AG520" s="25">
        <f>IFERROR(VLOOKUP($A520,'TD SOP+PROFORM'!$A$5:$AD$750,MATCH(AG$4,'TD SOP+PROFORM'!$B$2:$AD$2,0)+1,0),0)+IFERROR(VLOOKUP($A520,'TD SOP+PROFORM'!$A$5:$AD$750,MATCH(AG$2,'TD SOP+PROFORM'!$B$2:$AD$2,0)+1,0),0)</f>
        <v>0</v>
      </c>
      <c r="AH520" s="25">
        <f>IFERROR(VLOOKUP($A520,'TD SOP+PROFORM'!$A$5:$AD$750,MATCH(AH$4,'TD SOP+PROFORM'!$B$2:$AD$2,0)+1,0),0)+IFERROR(VLOOKUP($A520,'TD SOP+PROFORM'!$A$5:$AD$750,MATCH(AH$2,'TD SOP+PROFORM'!$B$2:$AD$2,0)+1,0),0)</f>
        <v>0</v>
      </c>
      <c r="AI520" s="26" t="str">
        <f t="shared" si="117"/>
        <v/>
      </c>
      <c r="AJ520" s="25">
        <f>IFERROR(VLOOKUP($A520,'TD SOP+PROFORM'!$A$5:$AD$750,MATCH(AJ$4,'TD SOP+PROFORM'!$B$2:$AD$2,0)+1,0),0)+IFERROR(VLOOKUP($A520,'TD SOP+PROFORM'!$A$5:$AD$750,MATCH(AJ$2,'TD SOP+PROFORM'!$B$2:$AD$2,0)+1,0),0)</f>
        <v>0</v>
      </c>
      <c r="AK520" s="25">
        <f>IFERROR(VLOOKUP($A520,'TD SOP+PROFORM'!$A$5:$AD$750,MATCH(AK$4,'TD SOP+PROFORM'!$B$2:$AD$2,0)+1,0),0)+IFERROR(VLOOKUP($A520,'TD SOP+PROFORM'!$A$5:$AD$750,MATCH(AK$2,'TD SOP+PROFORM'!$B$2:$AD$2,0)+1,0),0)</f>
        <v>0</v>
      </c>
      <c r="AL520" s="26" t="str">
        <f t="shared" si="118"/>
        <v/>
      </c>
      <c r="AM520" s="25">
        <f t="shared" si="120"/>
        <v>0</v>
      </c>
      <c r="AN520" s="25">
        <f t="shared" si="120"/>
        <v>0</v>
      </c>
      <c r="AO520" s="26" t="str">
        <f t="shared" si="119"/>
        <v/>
      </c>
    </row>
    <row r="521" spans="1:41" x14ac:dyDescent="0.35">
      <c r="A521" s="24">
        <f>IF(AND('TD SOP+PROFORM'!A518&lt;&gt;"",'TD SOP+PROFORM'!A518&lt;&gt;"TOTAL"),'TD SOP+PROFORM'!A518,0)</f>
        <v>0</v>
      </c>
      <c r="C521" s="25" t="str">
        <f>IFERROR(VLOOKUP($A521,'TD SOP+PROFORM'!$A$5:$AD$750,MATCH(C$4,'TD SOP+PROFORM'!$B$2:$AT$2,0)+1,0),"")</f>
        <v/>
      </c>
      <c r="D521" s="25" t="str">
        <f>IFERROR(VLOOKUP($A521,'TD SOP+PROFORM'!$A$5:$AD$750,MATCH(D$4,'TD SOP+PROFORM'!$B$2:$AT$2,0)+1,0),"")</f>
        <v/>
      </c>
      <c r="E521" s="26" t="str">
        <f t="shared" ref="E521:E584" si="121">IFERROR(C521/D521-1,"")</f>
        <v/>
      </c>
      <c r="F521" s="25" t="str">
        <f>IFERROR(VLOOKUP($A521,'TD SOP+PROFORM'!$A$5:$AD$750,MATCH(F$4,'TD SOP+PROFORM'!$B$2:$AT$2,0)+1,0),"")</f>
        <v/>
      </c>
      <c r="G521" s="25" t="str">
        <f>IFERROR(VLOOKUP($A521,'TD SOP+PROFORM'!$A$5:$AD$750,MATCH(G$4,'TD SOP+PROFORM'!$B$2:$AT$2,0)+1,0),"")</f>
        <v/>
      </c>
      <c r="H521" s="26" t="str">
        <f t="shared" ref="H521:H584" si="122">IFERROR(F521/G521-1,"")</f>
        <v/>
      </c>
      <c r="I521" s="25" t="str">
        <f>IFERROR(VLOOKUP($A521,'TD SOP+PROFORM'!$A$5:$AD$750,MATCH(I$4,'TD SOP+PROFORM'!$B$2:$AT$2,0)+1,0),"")</f>
        <v/>
      </c>
      <c r="J521" s="25" t="str">
        <f>IFERROR(VLOOKUP($A521,'TD SOP+PROFORM'!$A$5:$AD$750,MATCH(J$4,'TD SOP+PROFORM'!$B$2:$AT$2,0)+1,0),"")</f>
        <v/>
      </c>
      <c r="K521" s="26" t="str">
        <f t="shared" ref="K521:K584" si="123">IFERROR(I521/J521-1,"")</f>
        <v/>
      </c>
      <c r="L521" s="25" t="str">
        <f>IFERROR(VLOOKUP($A521,'TD SOP+PROFORM'!$A$5:$AD$750,MATCH(L$4,'TD SOP+PROFORM'!$B$2:$AT$2,0)+1,0),"")</f>
        <v/>
      </c>
      <c r="M521" s="25" t="str">
        <f>IFERROR(VLOOKUP($A521,'TD SOP+PROFORM'!$A$5:$AD$750,MATCH(M$4,'TD SOP+PROFORM'!$B$2:$AT$2,0)+1,0),"")</f>
        <v/>
      </c>
      <c r="N521" s="26" t="str">
        <f t="shared" ref="N521:N584" si="124">IFERROR(L521/M521-1,"")</f>
        <v/>
      </c>
      <c r="O521" s="25">
        <f>IFERROR(VLOOKUP($A521,'TD SOP+PROFORM'!$A$5:$AD$750,MATCH(O$4,'TD SOP+PROFORM'!$B$2:$AD$2,0)+1,0),0)+IFERROR(VLOOKUP($A521,'TD SOP+PROFORM'!$A$5:$AD$750,MATCH(O$2,'TD SOP+PROFORM'!$B$2:$AD$2,0)+1,0),0)</f>
        <v>0</v>
      </c>
      <c r="P521" s="25">
        <f>IFERROR(VLOOKUP($A521,'TD SOP+PROFORM'!$A$5:$AD$750,MATCH(P$4,'TD SOP+PROFORM'!$B$2:$AD$2,0)+1,0),0)+IFERROR(VLOOKUP($A521,'TD SOP+PROFORM'!$A$5:$AD$750,MATCH(P$2,'TD SOP+PROFORM'!$B$2:$AD$2,0)+1,0),0)</f>
        <v>0</v>
      </c>
      <c r="Q521" s="26" t="str">
        <f t="shared" ref="Q521:Q584" si="125">IFERROR(O521/P521-1,"")</f>
        <v/>
      </c>
      <c r="R521" s="25">
        <f>IFERROR(VLOOKUP($A521,'TD SOP+PROFORM'!$A$5:$AD$750,MATCH(R$4,'TD SOP+PROFORM'!$B$2:$AD$2,0)+1,0),0)+IFERROR(VLOOKUP($A521,'TD SOP+PROFORM'!$A$5:$AD$750,MATCH(R$2,'TD SOP+PROFORM'!$B$2:$AD$2,0)+1,0),0)</f>
        <v>0</v>
      </c>
      <c r="S521" s="25">
        <f>IFERROR(VLOOKUP($A521,'TD SOP+PROFORM'!$A$5:$AD$750,MATCH(S$4,'TD SOP+PROFORM'!$B$2:$AD$2,0)+1,0),0)+IFERROR(VLOOKUP($A521,'TD SOP+PROFORM'!$A$5:$AD$750,MATCH(S$2,'TD SOP+PROFORM'!$B$2:$AD$2,0)+1,0),0)</f>
        <v>0</v>
      </c>
      <c r="T521" s="26" t="str">
        <f t="shared" ref="T521:T584" si="126">IFERROR(R521/S521-1,"")</f>
        <v/>
      </c>
      <c r="U521" s="25">
        <f>IFERROR(VLOOKUP($A521,'TD SOP+PROFORM'!$A$5:$AD$750,MATCH(U$4,'TD SOP+PROFORM'!$B$2:$AD$2,0)+1,0),0)+IFERROR(VLOOKUP($A521,'TD SOP+PROFORM'!$A$5:$AD$750,MATCH(U$2,'TD SOP+PROFORM'!$B$2:$AD$2,0)+1,0),0)</f>
        <v>0</v>
      </c>
      <c r="V521" s="25">
        <f>IFERROR(VLOOKUP($A521,'TD SOP+PROFORM'!$A$5:$AD$750,MATCH(V$4,'TD SOP+PROFORM'!$B$2:$AD$2,0)+1,0),0)+IFERROR(VLOOKUP($A521,'TD SOP+PROFORM'!$A$5:$AD$750,MATCH(V$2,'TD SOP+PROFORM'!$B$2:$AD$2,0)+1,0),0)</f>
        <v>0</v>
      </c>
      <c r="W521" s="26" t="str">
        <f t="shared" ref="W521:W584" si="127">IFERROR(U521/V521-1,"")</f>
        <v/>
      </c>
      <c r="X521" s="25">
        <f>IFERROR(VLOOKUP($A521,'TD SOP+PROFORM'!$A$5:$AD$750,MATCH(X$4,'TD SOP+PROFORM'!$B$2:$AD$2,0)+1,0),0)+IFERROR(VLOOKUP($A521,'TD SOP+PROFORM'!$A$5:$AD$750,MATCH(X$2,'TD SOP+PROFORM'!$B$2:$AD$2,0)+1,0),0)</f>
        <v>0</v>
      </c>
      <c r="Y521" s="25">
        <f>IFERROR(VLOOKUP($A521,'TD SOP+PROFORM'!$A$5:$AD$750,MATCH(Y$4,'TD SOP+PROFORM'!$B$2:$AD$2,0)+1,0),0)+IFERROR(VLOOKUP($A521,'TD SOP+PROFORM'!$A$5:$AD$750,MATCH(Y$2,'TD SOP+PROFORM'!$B$2:$AD$2,0)+1,0),0)</f>
        <v>0</v>
      </c>
      <c r="Z521" s="26" t="str">
        <f t="shared" ref="Z521:Z584" si="128">IFERROR(X521/Y521-1,"")</f>
        <v/>
      </c>
      <c r="AA521" s="25">
        <f>IFERROR(VLOOKUP($A521,'TD SOP+PROFORM'!$A$5:$AD$750,MATCH(AA$4,'TD SOP+PROFORM'!$B$2:$AD$2,0)+1,0),0)+IFERROR(VLOOKUP($A521,'TD SOP+PROFORM'!$A$5:$AD$750,MATCH(AA$2,'TD SOP+PROFORM'!$B$2:$AD$2,0)+1,0),0)</f>
        <v>0</v>
      </c>
      <c r="AB521" s="25">
        <f>IFERROR(VLOOKUP($A521,'TD SOP+PROFORM'!$A$5:$AD$750,MATCH(AB$4,'TD SOP+PROFORM'!$B$2:$AD$2,0)+1,0),0)+IFERROR(VLOOKUP($A521,'TD SOP+PROFORM'!$A$5:$AD$750,MATCH(AB$2,'TD SOP+PROFORM'!$B$2:$AD$2,0)+1,0),0)</f>
        <v>0</v>
      </c>
      <c r="AC521" s="26" t="str">
        <f t="shared" ref="AC521:AC584" si="129">IFERROR(AA521/AB521-1,"")</f>
        <v/>
      </c>
      <c r="AD521" s="25">
        <f>IFERROR(VLOOKUP($A521,'TD SOP+PROFORM'!$A$5:$AD$750,MATCH(AD$4,'TD SOP+PROFORM'!$B$2:$AD$2,0)+1,0),0)+IFERROR(VLOOKUP($A521,'TD SOP+PROFORM'!$A$5:$AD$750,MATCH(AD$2,'TD SOP+PROFORM'!$B$2:$AD$2,0)+1,0),0)</f>
        <v>0</v>
      </c>
      <c r="AE521" s="25">
        <f>IFERROR(VLOOKUP($A521,'TD SOP+PROFORM'!$A$5:$AD$750,MATCH(AE$4,'TD SOP+PROFORM'!$B$2:$AD$2,0)+1,0),0)+IFERROR(VLOOKUP($A521,'TD SOP+PROFORM'!$A$5:$AD$750,MATCH(AE$2,'TD SOP+PROFORM'!$B$2:$AD$2,0)+1,0),0)</f>
        <v>0</v>
      </c>
      <c r="AF521" s="26" t="str">
        <f t="shared" ref="AF521:AF584" si="130">IFERROR(AD521/AE521-1,"")</f>
        <v/>
      </c>
      <c r="AG521" s="25">
        <f>IFERROR(VLOOKUP($A521,'TD SOP+PROFORM'!$A$5:$AD$750,MATCH(AG$4,'TD SOP+PROFORM'!$B$2:$AD$2,0)+1,0),0)+IFERROR(VLOOKUP($A521,'TD SOP+PROFORM'!$A$5:$AD$750,MATCH(AG$2,'TD SOP+PROFORM'!$B$2:$AD$2,0)+1,0),0)</f>
        <v>0</v>
      </c>
      <c r="AH521" s="25">
        <f>IFERROR(VLOOKUP($A521,'TD SOP+PROFORM'!$A$5:$AD$750,MATCH(AH$4,'TD SOP+PROFORM'!$B$2:$AD$2,0)+1,0),0)+IFERROR(VLOOKUP($A521,'TD SOP+PROFORM'!$A$5:$AD$750,MATCH(AH$2,'TD SOP+PROFORM'!$B$2:$AD$2,0)+1,0),0)</f>
        <v>0</v>
      </c>
      <c r="AI521" s="26" t="str">
        <f t="shared" ref="AI521:AI584" si="131">IFERROR(AG521/AH521-1,"")</f>
        <v/>
      </c>
      <c r="AJ521" s="25">
        <f>IFERROR(VLOOKUP($A521,'TD SOP+PROFORM'!$A$5:$AD$750,MATCH(AJ$4,'TD SOP+PROFORM'!$B$2:$AD$2,0)+1,0),0)+IFERROR(VLOOKUP($A521,'TD SOP+PROFORM'!$A$5:$AD$750,MATCH(AJ$2,'TD SOP+PROFORM'!$B$2:$AD$2,0)+1,0),0)</f>
        <v>0</v>
      </c>
      <c r="AK521" s="25">
        <f>IFERROR(VLOOKUP($A521,'TD SOP+PROFORM'!$A$5:$AD$750,MATCH(AK$4,'TD SOP+PROFORM'!$B$2:$AD$2,0)+1,0),0)+IFERROR(VLOOKUP($A521,'TD SOP+PROFORM'!$A$5:$AD$750,MATCH(AK$2,'TD SOP+PROFORM'!$B$2:$AD$2,0)+1,0),0)</f>
        <v>0</v>
      </c>
      <c r="AL521" s="26" t="str">
        <f t="shared" ref="AL521:AL584" si="132">IFERROR(AJ521/AK521-1,"")</f>
        <v/>
      </c>
      <c r="AM521" s="25">
        <f t="shared" si="120"/>
        <v>0</v>
      </c>
      <c r="AN521" s="25">
        <f t="shared" si="120"/>
        <v>0</v>
      </c>
      <c r="AO521" s="26" t="str">
        <f t="shared" ref="AO521:AO584" si="133">IFERROR(AM521/AN521-1,"")</f>
        <v/>
      </c>
    </row>
    <row r="522" spans="1:41" x14ac:dyDescent="0.35">
      <c r="A522" s="24">
        <f>IF(AND('TD SOP+PROFORM'!A519&lt;&gt;"",'TD SOP+PROFORM'!A519&lt;&gt;"TOTAL"),'TD SOP+PROFORM'!A519,0)</f>
        <v>0</v>
      </c>
      <c r="C522" s="25" t="str">
        <f>IFERROR(VLOOKUP($A522,'TD SOP+PROFORM'!$A$5:$AD$750,MATCH(C$4,'TD SOP+PROFORM'!$B$2:$AT$2,0)+1,0),"")</f>
        <v/>
      </c>
      <c r="D522" s="25" t="str">
        <f>IFERROR(VLOOKUP($A522,'TD SOP+PROFORM'!$A$5:$AD$750,MATCH(D$4,'TD SOP+PROFORM'!$B$2:$AT$2,0)+1,0),"")</f>
        <v/>
      </c>
      <c r="E522" s="26" t="str">
        <f t="shared" si="121"/>
        <v/>
      </c>
      <c r="F522" s="25" t="str">
        <f>IFERROR(VLOOKUP($A522,'TD SOP+PROFORM'!$A$5:$AD$750,MATCH(F$4,'TD SOP+PROFORM'!$B$2:$AT$2,0)+1,0),"")</f>
        <v/>
      </c>
      <c r="G522" s="25" t="str">
        <f>IFERROR(VLOOKUP($A522,'TD SOP+PROFORM'!$A$5:$AD$750,MATCH(G$4,'TD SOP+PROFORM'!$B$2:$AT$2,0)+1,0),"")</f>
        <v/>
      </c>
      <c r="H522" s="26" t="str">
        <f t="shared" si="122"/>
        <v/>
      </c>
      <c r="I522" s="25" t="str">
        <f>IFERROR(VLOOKUP($A522,'TD SOP+PROFORM'!$A$5:$AD$750,MATCH(I$4,'TD SOP+PROFORM'!$B$2:$AT$2,0)+1,0),"")</f>
        <v/>
      </c>
      <c r="J522" s="25" t="str">
        <f>IFERROR(VLOOKUP($A522,'TD SOP+PROFORM'!$A$5:$AD$750,MATCH(J$4,'TD SOP+PROFORM'!$B$2:$AT$2,0)+1,0),"")</f>
        <v/>
      </c>
      <c r="K522" s="26" t="str">
        <f t="shared" si="123"/>
        <v/>
      </c>
      <c r="L522" s="25" t="str">
        <f>IFERROR(VLOOKUP($A522,'TD SOP+PROFORM'!$A$5:$AD$750,MATCH(L$4,'TD SOP+PROFORM'!$B$2:$AT$2,0)+1,0),"")</f>
        <v/>
      </c>
      <c r="M522" s="25" t="str">
        <f>IFERROR(VLOOKUP($A522,'TD SOP+PROFORM'!$A$5:$AD$750,MATCH(M$4,'TD SOP+PROFORM'!$B$2:$AT$2,0)+1,0),"")</f>
        <v/>
      </c>
      <c r="N522" s="26" t="str">
        <f t="shared" si="124"/>
        <v/>
      </c>
      <c r="O522" s="25">
        <f>IFERROR(VLOOKUP($A522,'TD SOP+PROFORM'!$A$5:$AD$750,MATCH(O$4,'TD SOP+PROFORM'!$B$2:$AD$2,0)+1,0),0)+IFERROR(VLOOKUP($A522,'TD SOP+PROFORM'!$A$5:$AD$750,MATCH(O$2,'TD SOP+PROFORM'!$B$2:$AD$2,0)+1,0),0)</f>
        <v>0</v>
      </c>
      <c r="P522" s="25">
        <f>IFERROR(VLOOKUP($A522,'TD SOP+PROFORM'!$A$5:$AD$750,MATCH(P$4,'TD SOP+PROFORM'!$B$2:$AD$2,0)+1,0),0)+IFERROR(VLOOKUP($A522,'TD SOP+PROFORM'!$A$5:$AD$750,MATCH(P$2,'TD SOP+PROFORM'!$B$2:$AD$2,0)+1,0),0)</f>
        <v>0</v>
      </c>
      <c r="Q522" s="26" t="str">
        <f t="shared" si="125"/>
        <v/>
      </c>
      <c r="R522" s="25">
        <f>IFERROR(VLOOKUP($A522,'TD SOP+PROFORM'!$A$5:$AD$750,MATCH(R$4,'TD SOP+PROFORM'!$B$2:$AD$2,0)+1,0),0)+IFERROR(VLOOKUP($A522,'TD SOP+PROFORM'!$A$5:$AD$750,MATCH(R$2,'TD SOP+PROFORM'!$B$2:$AD$2,0)+1,0),0)</f>
        <v>0</v>
      </c>
      <c r="S522" s="25">
        <f>IFERROR(VLOOKUP($A522,'TD SOP+PROFORM'!$A$5:$AD$750,MATCH(S$4,'TD SOP+PROFORM'!$B$2:$AD$2,0)+1,0),0)+IFERROR(VLOOKUP($A522,'TD SOP+PROFORM'!$A$5:$AD$750,MATCH(S$2,'TD SOP+PROFORM'!$B$2:$AD$2,0)+1,0),0)</f>
        <v>0</v>
      </c>
      <c r="T522" s="26" t="str">
        <f t="shared" si="126"/>
        <v/>
      </c>
      <c r="U522" s="25">
        <f>IFERROR(VLOOKUP($A522,'TD SOP+PROFORM'!$A$5:$AD$750,MATCH(U$4,'TD SOP+PROFORM'!$B$2:$AD$2,0)+1,0),0)+IFERROR(VLOOKUP($A522,'TD SOP+PROFORM'!$A$5:$AD$750,MATCH(U$2,'TD SOP+PROFORM'!$B$2:$AD$2,0)+1,0),0)</f>
        <v>0</v>
      </c>
      <c r="V522" s="25">
        <f>IFERROR(VLOOKUP($A522,'TD SOP+PROFORM'!$A$5:$AD$750,MATCH(V$4,'TD SOP+PROFORM'!$B$2:$AD$2,0)+1,0),0)+IFERROR(VLOOKUP($A522,'TD SOP+PROFORM'!$A$5:$AD$750,MATCH(V$2,'TD SOP+PROFORM'!$B$2:$AD$2,0)+1,0),0)</f>
        <v>0</v>
      </c>
      <c r="W522" s="26" t="str">
        <f t="shared" si="127"/>
        <v/>
      </c>
      <c r="X522" s="25">
        <f>IFERROR(VLOOKUP($A522,'TD SOP+PROFORM'!$A$5:$AD$750,MATCH(X$4,'TD SOP+PROFORM'!$B$2:$AD$2,0)+1,0),0)+IFERROR(VLOOKUP($A522,'TD SOP+PROFORM'!$A$5:$AD$750,MATCH(X$2,'TD SOP+PROFORM'!$B$2:$AD$2,0)+1,0),0)</f>
        <v>0</v>
      </c>
      <c r="Y522" s="25">
        <f>IFERROR(VLOOKUP($A522,'TD SOP+PROFORM'!$A$5:$AD$750,MATCH(Y$4,'TD SOP+PROFORM'!$B$2:$AD$2,0)+1,0),0)+IFERROR(VLOOKUP($A522,'TD SOP+PROFORM'!$A$5:$AD$750,MATCH(Y$2,'TD SOP+PROFORM'!$B$2:$AD$2,0)+1,0),0)</f>
        <v>0</v>
      </c>
      <c r="Z522" s="26" t="str">
        <f t="shared" si="128"/>
        <v/>
      </c>
      <c r="AA522" s="25">
        <f>IFERROR(VLOOKUP($A522,'TD SOP+PROFORM'!$A$5:$AD$750,MATCH(AA$4,'TD SOP+PROFORM'!$B$2:$AD$2,0)+1,0),0)+IFERROR(VLOOKUP($A522,'TD SOP+PROFORM'!$A$5:$AD$750,MATCH(AA$2,'TD SOP+PROFORM'!$B$2:$AD$2,0)+1,0),0)</f>
        <v>0</v>
      </c>
      <c r="AB522" s="25">
        <f>IFERROR(VLOOKUP($A522,'TD SOP+PROFORM'!$A$5:$AD$750,MATCH(AB$4,'TD SOP+PROFORM'!$B$2:$AD$2,0)+1,0),0)+IFERROR(VLOOKUP($A522,'TD SOP+PROFORM'!$A$5:$AD$750,MATCH(AB$2,'TD SOP+PROFORM'!$B$2:$AD$2,0)+1,0),0)</f>
        <v>0</v>
      </c>
      <c r="AC522" s="26" t="str">
        <f t="shared" si="129"/>
        <v/>
      </c>
      <c r="AD522" s="25">
        <f>IFERROR(VLOOKUP($A522,'TD SOP+PROFORM'!$A$5:$AD$750,MATCH(AD$4,'TD SOP+PROFORM'!$B$2:$AD$2,0)+1,0),0)+IFERROR(VLOOKUP($A522,'TD SOP+PROFORM'!$A$5:$AD$750,MATCH(AD$2,'TD SOP+PROFORM'!$B$2:$AD$2,0)+1,0),0)</f>
        <v>0</v>
      </c>
      <c r="AE522" s="25">
        <f>IFERROR(VLOOKUP($A522,'TD SOP+PROFORM'!$A$5:$AD$750,MATCH(AE$4,'TD SOP+PROFORM'!$B$2:$AD$2,0)+1,0),0)+IFERROR(VLOOKUP($A522,'TD SOP+PROFORM'!$A$5:$AD$750,MATCH(AE$2,'TD SOP+PROFORM'!$B$2:$AD$2,0)+1,0),0)</f>
        <v>0</v>
      </c>
      <c r="AF522" s="26" t="str">
        <f t="shared" si="130"/>
        <v/>
      </c>
      <c r="AG522" s="25">
        <f>IFERROR(VLOOKUP($A522,'TD SOP+PROFORM'!$A$5:$AD$750,MATCH(AG$4,'TD SOP+PROFORM'!$B$2:$AD$2,0)+1,0),0)+IFERROR(VLOOKUP($A522,'TD SOP+PROFORM'!$A$5:$AD$750,MATCH(AG$2,'TD SOP+PROFORM'!$B$2:$AD$2,0)+1,0),0)</f>
        <v>0</v>
      </c>
      <c r="AH522" s="25">
        <f>IFERROR(VLOOKUP($A522,'TD SOP+PROFORM'!$A$5:$AD$750,MATCH(AH$4,'TD SOP+PROFORM'!$B$2:$AD$2,0)+1,0),0)+IFERROR(VLOOKUP($A522,'TD SOP+PROFORM'!$A$5:$AD$750,MATCH(AH$2,'TD SOP+PROFORM'!$B$2:$AD$2,0)+1,0),0)</f>
        <v>0</v>
      </c>
      <c r="AI522" s="26" t="str">
        <f t="shared" si="131"/>
        <v/>
      </c>
      <c r="AJ522" s="25">
        <f>IFERROR(VLOOKUP($A522,'TD SOP+PROFORM'!$A$5:$AD$750,MATCH(AJ$4,'TD SOP+PROFORM'!$B$2:$AD$2,0)+1,0),0)+IFERROR(VLOOKUP($A522,'TD SOP+PROFORM'!$A$5:$AD$750,MATCH(AJ$2,'TD SOP+PROFORM'!$B$2:$AD$2,0)+1,0),0)</f>
        <v>0</v>
      </c>
      <c r="AK522" s="25">
        <f>IFERROR(VLOOKUP($A522,'TD SOP+PROFORM'!$A$5:$AD$750,MATCH(AK$4,'TD SOP+PROFORM'!$B$2:$AD$2,0)+1,0),0)+IFERROR(VLOOKUP($A522,'TD SOP+PROFORM'!$A$5:$AD$750,MATCH(AK$2,'TD SOP+PROFORM'!$B$2:$AD$2,0)+1,0),0)</f>
        <v>0</v>
      </c>
      <c r="AL522" s="26" t="str">
        <f t="shared" si="132"/>
        <v/>
      </c>
      <c r="AM522" s="25">
        <f t="shared" ref="AM522:AN585" si="134">SUM(C522,F522,I522,L522,O522,R522,U522,X522,AA522,AD522,AG522,AJ522)</f>
        <v>0</v>
      </c>
      <c r="AN522" s="25">
        <f t="shared" si="134"/>
        <v>0</v>
      </c>
      <c r="AO522" s="26" t="str">
        <f t="shared" si="133"/>
        <v/>
      </c>
    </row>
    <row r="523" spans="1:41" x14ac:dyDescent="0.35">
      <c r="A523" s="24">
        <f>IF(AND('TD SOP+PROFORM'!A520&lt;&gt;"",'TD SOP+PROFORM'!A520&lt;&gt;"TOTAL"),'TD SOP+PROFORM'!A520,0)</f>
        <v>0</v>
      </c>
      <c r="C523" s="25" t="str">
        <f>IFERROR(VLOOKUP($A523,'TD SOP+PROFORM'!$A$5:$AD$750,MATCH(C$4,'TD SOP+PROFORM'!$B$2:$AT$2,0)+1,0),"")</f>
        <v/>
      </c>
      <c r="D523" s="25" t="str">
        <f>IFERROR(VLOOKUP($A523,'TD SOP+PROFORM'!$A$5:$AD$750,MATCH(D$4,'TD SOP+PROFORM'!$B$2:$AT$2,0)+1,0),"")</f>
        <v/>
      </c>
      <c r="E523" s="26" t="str">
        <f t="shared" si="121"/>
        <v/>
      </c>
      <c r="F523" s="25" t="str">
        <f>IFERROR(VLOOKUP($A523,'TD SOP+PROFORM'!$A$5:$AD$750,MATCH(F$4,'TD SOP+PROFORM'!$B$2:$AT$2,0)+1,0),"")</f>
        <v/>
      </c>
      <c r="G523" s="25" t="str">
        <f>IFERROR(VLOOKUP($A523,'TD SOP+PROFORM'!$A$5:$AD$750,MATCH(G$4,'TD SOP+PROFORM'!$B$2:$AT$2,0)+1,0),"")</f>
        <v/>
      </c>
      <c r="H523" s="26" t="str">
        <f t="shared" si="122"/>
        <v/>
      </c>
      <c r="I523" s="25" t="str">
        <f>IFERROR(VLOOKUP($A523,'TD SOP+PROFORM'!$A$5:$AD$750,MATCH(I$4,'TD SOP+PROFORM'!$B$2:$AT$2,0)+1,0),"")</f>
        <v/>
      </c>
      <c r="J523" s="25" t="str">
        <f>IFERROR(VLOOKUP($A523,'TD SOP+PROFORM'!$A$5:$AD$750,MATCH(J$4,'TD SOP+PROFORM'!$B$2:$AT$2,0)+1,0),"")</f>
        <v/>
      </c>
      <c r="K523" s="26" t="str">
        <f t="shared" si="123"/>
        <v/>
      </c>
      <c r="L523" s="25" t="str">
        <f>IFERROR(VLOOKUP($A523,'TD SOP+PROFORM'!$A$5:$AD$750,MATCH(L$4,'TD SOP+PROFORM'!$B$2:$AT$2,0)+1,0),"")</f>
        <v/>
      </c>
      <c r="M523" s="25" t="str">
        <f>IFERROR(VLOOKUP($A523,'TD SOP+PROFORM'!$A$5:$AD$750,MATCH(M$4,'TD SOP+PROFORM'!$B$2:$AT$2,0)+1,0),"")</f>
        <v/>
      </c>
      <c r="N523" s="26" t="str">
        <f t="shared" si="124"/>
        <v/>
      </c>
      <c r="O523" s="25">
        <f>IFERROR(VLOOKUP($A523,'TD SOP+PROFORM'!$A$5:$AD$750,MATCH(O$4,'TD SOP+PROFORM'!$B$2:$AD$2,0)+1,0),0)+IFERROR(VLOOKUP($A523,'TD SOP+PROFORM'!$A$5:$AD$750,MATCH(O$2,'TD SOP+PROFORM'!$B$2:$AD$2,0)+1,0),0)</f>
        <v>0</v>
      </c>
      <c r="P523" s="25">
        <f>IFERROR(VLOOKUP($A523,'TD SOP+PROFORM'!$A$5:$AD$750,MATCH(P$4,'TD SOP+PROFORM'!$B$2:$AD$2,0)+1,0),0)+IFERROR(VLOOKUP($A523,'TD SOP+PROFORM'!$A$5:$AD$750,MATCH(P$2,'TD SOP+PROFORM'!$B$2:$AD$2,0)+1,0),0)</f>
        <v>0</v>
      </c>
      <c r="Q523" s="26" t="str">
        <f t="shared" si="125"/>
        <v/>
      </c>
      <c r="R523" s="25">
        <f>IFERROR(VLOOKUP($A523,'TD SOP+PROFORM'!$A$5:$AD$750,MATCH(R$4,'TD SOP+PROFORM'!$B$2:$AD$2,0)+1,0),0)+IFERROR(VLOOKUP($A523,'TD SOP+PROFORM'!$A$5:$AD$750,MATCH(R$2,'TD SOP+PROFORM'!$B$2:$AD$2,0)+1,0),0)</f>
        <v>0</v>
      </c>
      <c r="S523" s="25">
        <f>IFERROR(VLOOKUP($A523,'TD SOP+PROFORM'!$A$5:$AD$750,MATCH(S$4,'TD SOP+PROFORM'!$B$2:$AD$2,0)+1,0),0)+IFERROR(VLOOKUP($A523,'TD SOP+PROFORM'!$A$5:$AD$750,MATCH(S$2,'TD SOP+PROFORM'!$B$2:$AD$2,0)+1,0),0)</f>
        <v>0</v>
      </c>
      <c r="T523" s="26" t="str">
        <f t="shared" si="126"/>
        <v/>
      </c>
      <c r="U523" s="25">
        <f>IFERROR(VLOOKUP($A523,'TD SOP+PROFORM'!$A$5:$AD$750,MATCH(U$4,'TD SOP+PROFORM'!$B$2:$AD$2,0)+1,0),0)+IFERROR(VLOOKUP($A523,'TD SOP+PROFORM'!$A$5:$AD$750,MATCH(U$2,'TD SOP+PROFORM'!$B$2:$AD$2,0)+1,0),0)</f>
        <v>0</v>
      </c>
      <c r="V523" s="25">
        <f>IFERROR(VLOOKUP($A523,'TD SOP+PROFORM'!$A$5:$AD$750,MATCH(V$4,'TD SOP+PROFORM'!$B$2:$AD$2,0)+1,0),0)+IFERROR(VLOOKUP($A523,'TD SOP+PROFORM'!$A$5:$AD$750,MATCH(V$2,'TD SOP+PROFORM'!$B$2:$AD$2,0)+1,0),0)</f>
        <v>0</v>
      </c>
      <c r="W523" s="26" t="str">
        <f t="shared" si="127"/>
        <v/>
      </c>
      <c r="X523" s="25">
        <f>IFERROR(VLOOKUP($A523,'TD SOP+PROFORM'!$A$5:$AD$750,MATCH(X$4,'TD SOP+PROFORM'!$B$2:$AD$2,0)+1,0),0)+IFERROR(VLOOKUP($A523,'TD SOP+PROFORM'!$A$5:$AD$750,MATCH(X$2,'TD SOP+PROFORM'!$B$2:$AD$2,0)+1,0),0)</f>
        <v>0</v>
      </c>
      <c r="Y523" s="25">
        <f>IFERROR(VLOOKUP($A523,'TD SOP+PROFORM'!$A$5:$AD$750,MATCH(Y$4,'TD SOP+PROFORM'!$B$2:$AD$2,0)+1,0),0)+IFERROR(VLOOKUP($A523,'TD SOP+PROFORM'!$A$5:$AD$750,MATCH(Y$2,'TD SOP+PROFORM'!$B$2:$AD$2,0)+1,0),0)</f>
        <v>0</v>
      </c>
      <c r="Z523" s="26" t="str">
        <f t="shared" si="128"/>
        <v/>
      </c>
      <c r="AA523" s="25">
        <f>IFERROR(VLOOKUP($A523,'TD SOP+PROFORM'!$A$5:$AD$750,MATCH(AA$4,'TD SOP+PROFORM'!$B$2:$AD$2,0)+1,0),0)+IFERROR(VLOOKUP($A523,'TD SOP+PROFORM'!$A$5:$AD$750,MATCH(AA$2,'TD SOP+PROFORM'!$B$2:$AD$2,0)+1,0),0)</f>
        <v>0</v>
      </c>
      <c r="AB523" s="25">
        <f>IFERROR(VLOOKUP($A523,'TD SOP+PROFORM'!$A$5:$AD$750,MATCH(AB$4,'TD SOP+PROFORM'!$B$2:$AD$2,0)+1,0),0)+IFERROR(VLOOKUP($A523,'TD SOP+PROFORM'!$A$5:$AD$750,MATCH(AB$2,'TD SOP+PROFORM'!$B$2:$AD$2,0)+1,0),0)</f>
        <v>0</v>
      </c>
      <c r="AC523" s="26" t="str">
        <f t="shared" si="129"/>
        <v/>
      </c>
      <c r="AD523" s="25">
        <f>IFERROR(VLOOKUP($A523,'TD SOP+PROFORM'!$A$5:$AD$750,MATCH(AD$4,'TD SOP+PROFORM'!$B$2:$AD$2,0)+1,0),0)+IFERROR(VLOOKUP($A523,'TD SOP+PROFORM'!$A$5:$AD$750,MATCH(AD$2,'TD SOP+PROFORM'!$B$2:$AD$2,0)+1,0),0)</f>
        <v>0</v>
      </c>
      <c r="AE523" s="25">
        <f>IFERROR(VLOOKUP($A523,'TD SOP+PROFORM'!$A$5:$AD$750,MATCH(AE$4,'TD SOP+PROFORM'!$B$2:$AD$2,0)+1,0),0)+IFERROR(VLOOKUP($A523,'TD SOP+PROFORM'!$A$5:$AD$750,MATCH(AE$2,'TD SOP+PROFORM'!$B$2:$AD$2,0)+1,0),0)</f>
        <v>0</v>
      </c>
      <c r="AF523" s="26" t="str">
        <f t="shared" si="130"/>
        <v/>
      </c>
      <c r="AG523" s="25">
        <f>IFERROR(VLOOKUP($A523,'TD SOP+PROFORM'!$A$5:$AD$750,MATCH(AG$4,'TD SOP+PROFORM'!$B$2:$AD$2,0)+1,0),0)+IFERROR(VLOOKUP($A523,'TD SOP+PROFORM'!$A$5:$AD$750,MATCH(AG$2,'TD SOP+PROFORM'!$B$2:$AD$2,0)+1,0),0)</f>
        <v>0</v>
      </c>
      <c r="AH523" s="25">
        <f>IFERROR(VLOOKUP($A523,'TD SOP+PROFORM'!$A$5:$AD$750,MATCH(AH$4,'TD SOP+PROFORM'!$B$2:$AD$2,0)+1,0),0)+IFERROR(VLOOKUP($A523,'TD SOP+PROFORM'!$A$5:$AD$750,MATCH(AH$2,'TD SOP+PROFORM'!$B$2:$AD$2,0)+1,0),0)</f>
        <v>0</v>
      </c>
      <c r="AI523" s="26" t="str">
        <f t="shared" si="131"/>
        <v/>
      </c>
      <c r="AJ523" s="25">
        <f>IFERROR(VLOOKUP($A523,'TD SOP+PROFORM'!$A$5:$AD$750,MATCH(AJ$4,'TD SOP+PROFORM'!$B$2:$AD$2,0)+1,0),0)+IFERROR(VLOOKUP($A523,'TD SOP+PROFORM'!$A$5:$AD$750,MATCH(AJ$2,'TD SOP+PROFORM'!$B$2:$AD$2,0)+1,0),0)</f>
        <v>0</v>
      </c>
      <c r="AK523" s="25">
        <f>IFERROR(VLOOKUP($A523,'TD SOP+PROFORM'!$A$5:$AD$750,MATCH(AK$4,'TD SOP+PROFORM'!$B$2:$AD$2,0)+1,0),0)+IFERROR(VLOOKUP($A523,'TD SOP+PROFORM'!$A$5:$AD$750,MATCH(AK$2,'TD SOP+PROFORM'!$B$2:$AD$2,0)+1,0),0)</f>
        <v>0</v>
      </c>
      <c r="AL523" s="26" t="str">
        <f t="shared" si="132"/>
        <v/>
      </c>
      <c r="AM523" s="25">
        <f t="shared" si="134"/>
        <v>0</v>
      </c>
      <c r="AN523" s="25">
        <f t="shared" si="134"/>
        <v>0</v>
      </c>
      <c r="AO523" s="26" t="str">
        <f t="shared" si="133"/>
        <v/>
      </c>
    </row>
    <row r="524" spans="1:41" x14ac:dyDescent="0.35">
      <c r="A524" s="24">
        <f>IF(AND('TD SOP+PROFORM'!A521&lt;&gt;"",'TD SOP+PROFORM'!A521&lt;&gt;"TOTAL"),'TD SOP+PROFORM'!A521,0)</f>
        <v>0</v>
      </c>
      <c r="C524" s="25" t="str">
        <f>IFERROR(VLOOKUP($A524,'TD SOP+PROFORM'!$A$5:$AD$750,MATCH(C$4,'TD SOP+PROFORM'!$B$2:$AT$2,0)+1,0),"")</f>
        <v/>
      </c>
      <c r="D524" s="25" t="str">
        <f>IFERROR(VLOOKUP($A524,'TD SOP+PROFORM'!$A$5:$AD$750,MATCH(D$4,'TD SOP+PROFORM'!$B$2:$AT$2,0)+1,0),"")</f>
        <v/>
      </c>
      <c r="E524" s="26" t="str">
        <f t="shared" si="121"/>
        <v/>
      </c>
      <c r="F524" s="25" t="str">
        <f>IFERROR(VLOOKUP($A524,'TD SOP+PROFORM'!$A$5:$AD$750,MATCH(F$4,'TD SOP+PROFORM'!$B$2:$AT$2,0)+1,0),"")</f>
        <v/>
      </c>
      <c r="G524" s="25" t="str">
        <f>IFERROR(VLOOKUP($A524,'TD SOP+PROFORM'!$A$5:$AD$750,MATCH(G$4,'TD SOP+PROFORM'!$B$2:$AT$2,0)+1,0),"")</f>
        <v/>
      </c>
      <c r="H524" s="26" t="str">
        <f t="shared" si="122"/>
        <v/>
      </c>
      <c r="I524" s="25" t="str">
        <f>IFERROR(VLOOKUP($A524,'TD SOP+PROFORM'!$A$5:$AD$750,MATCH(I$4,'TD SOP+PROFORM'!$B$2:$AT$2,0)+1,0),"")</f>
        <v/>
      </c>
      <c r="J524" s="25" t="str">
        <f>IFERROR(VLOOKUP($A524,'TD SOP+PROFORM'!$A$5:$AD$750,MATCH(J$4,'TD SOP+PROFORM'!$B$2:$AT$2,0)+1,0),"")</f>
        <v/>
      </c>
      <c r="K524" s="26" t="str">
        <f t="shared" si="123"/>
        <v/>
      </c>
      <c r="L524" s="25" t="str">
        <f>IFERROR(VLOOKUP($A524,'TD SOP+PROFORM'!$A$5:$AD$750,MATCH(L$4,'TD SOP+PROFORM'!$B$2:$AT$2,0)+1,0),"")</f>
        <v/>
      </c>
      <c r="M524" s="25" t="str">
        <f>IFERROR(VLOOKUP($A524,'TD SOP+PROFORM'!$A$5:$AD$750,MATCH(M$4,'TD SOP+PROFORM'!$B$2:$AT$2,0)+1,0),"")</f>
        <v/>
      </c>
      <c r="N524" s="26" t="str">
        <f t="shared" si="124"/>
        <v/>
      </c>
      <c r="O524" s="25">
        <f>IFERROR(VLOOKUP($A524,'TD SOP+PROFORM'!$A$5:$AD$750,MATCH(O$4,'TD SOP+PROFORM'!$B$2:$AD$2,0)+1,0),0)+IFERROR(VLOOKUP($A524,'TD SOP+PROFORM'!$A$5:$AD$750,MATCH(O$2,'TD SOP+PROFORM'!$B$2:$AD$2,0)+1,0),0)</f>
        <v>0</v>
      </c>
      <c r="P524" s="25">
        <f>IFERROR(VLOOKUP($A524,'TD SOP+PROFORM'!$A$5:$AD$750,MATCH(P$4,'TD SOP+PROFORM'!$B$2:$AD$2,0)+1,0),0)+IFERROR(VLOOKUP($A524,'TD SOP+PROFORM'!$A$5:$AD$750,MATCH(P$2,'TD SOP+PROFORM'!$B$2:$AD$2,0)+1,0),0)</f>
        <v>0</v>
      </c>
      <c r="Q524" s="26" t="str">
        <f t="shared" si="125"/>
        <v/>
      </c>
      <c r="R524" s="25">
        <f>IFERROR(VLOOKUP($A524,'TD SOP+PROFORM'!$A$5:$AD$750,MATCH(R$4,'TD SOP+PROFORM'!$B$2:$AD$2,0)+1,0),0)+IFERROR(VLOOKUP($A524,'TD SOP+PROFORM'!$A$5:$AD$750,MATCH(R$2,'TD SOP+PROFORM'!$B$2:$AD$2,0)+1,0),0)</f>
        <v>0</v>
      </c>
      <c r="S524" s="25">
        <f>IFERROR(VLOOKUP($A524,'TD SOP+PROFORM'!$A$5:$AD$750,MATCH(S$4,'TD SOP+PROFORM'!$B$2:$AD$2,0)+1,0),0)+IFERROR(VLOOKUP($A524,'TD SOP+PROFORM'!$A$5:$AD$750,MATCH(S$2,'TD SOP+PROFORM'!$B$2:$AD$2,0)+1,0),0)</f>
        <v>0</v>
      </c>
      <c r="T524" s="26" t="str">
        <f t="shared" si="126"/>
        <v/>
      </c>
      <c r="U524" s="25">
        <f>IFERROR(VLOOKUP($A524,'TD SOP+PROFORM'!$A$5:$AD$750,MATCH(U$4,'TD SOP+PROFORM'!$B$2:$AD$2,0)+1,0),0)+IFERROR(VLOOKUP($A524,'TD SOP+PROFORM'!$A$5:$AD$750,MATCH(U$2,'TD SOP+PROFORM'!$B$2:$AD$2,0)+1,0),0)</f>
        <v>0</v>
      </c>
      <c r="V524" s="25">
        <f>IFERROR(VLOOKUP($A524,'TD SOP+PROFORM'!$A$5:$AD$750,MATCH(V$4,'TD SOP+PROFORM'!$B$2:$AD$2,0)+1,0),0)+IFERROR(VLOOKUP($A524,'TD SOP+PROFORM'!$A$5:$AD$750,MATCH(V$2,'TD SOP+PROFORM'!$B$2:$AD$2,0)+1,0),0)</f>
        <v>0</v>
      </c>
      <c r="W524" s="26" t="str">
        <f t="shared" si="127"/>
        <v/>
      </c>
      <c r="X524" s="25">
        <f>IFERROR(VLOOKUP($A524,'TD SOP+PROFORM'!$A$5:$AD$750,MATCH(X$4,'TD SOP+PROFORM'!$B$2:$AD$2,0)+1,0),0)+IFERROR(VLOOKUP($A524,'TD SOP+PROFORM'!$A$5:$AD$750,MATCH(X$2,'TD SOP+PROFORM'!$B$2:$AD$2,0)+1,0),0)</f>
        <v>0</v>
      </c>
      <c r="Y524" s="25">
        <f>IFERROR(VLOOKUP($A524,'TD SOP+PROFORM'!$A$5:$AD$750,MATCH(Y$4,'TD SOP+PROFORM'!$B$2:$AD$2,0)+1,0),0)+IFERROR(VLOOKUP($A524,'TD SOP+PROFORM'!$A$5:$AD$750,MATCH(Y$2,'TD SOP+PROFORM'!$B$2:$AD$2,0)+1,0),0)</f>
        <v>0</v>
      </c>
      <c r="Z524" s="26" t="str">
        <f t="shared" si="128"/>
        <v/>
      </c>
      <c r="AA524" s="25">
        <f>IFERROR(VLOOKUP($A524,'TD SOP+PROFORM'!$A$5:$AD$750,MATCH(AA$4,'TD SOP+PROFORM'!$B$2:$AD$2,0)+1,0),0)+IFERROR(VLOOKUP($A524,'TD SOP+PROFORM'!$A$5:$AD$750,MATCH(AA$2,'TD SOP+PROFORM'!$B$2:$AD$2,0)+1,0),0)</f>
        <v>0</v>
      </c>
      <c r="AB524" s="25">
        <f>IFERROR(VLOOKUP($A524,'TD SOP+PROFORM'!$A$5:$AD$750,MATCH(AB$4,'TD SOP+PROFORM'!$B$2:$AD$2,0)+1,0),0)+IFERROR(VLOOKUP($A524,'TD SOP+PROFORM'!$A$5:$AD$750,MATCH(AB$2,'TD SOP+PROFORM'!$B$2:$AD$2,0)+1,0),0)</f>
        <v>0</v>
      </c>
      <c r="AC524" s="26" t="str">
        <f t="shared" si="129"/>
        <v/>
      </c>
      <c r="AD524" s="25">
        <f>IFERROR(VLOOKUP($A524,'TD SOP+PROFORM'!$A$5:$AD$750,MATCH(AD$4,'TD SOP+PROFORM'!$B$2:$AD$2,0)+1,0),0)+IFERROR(VLOOKUP($A524,'TD SOP+PROFORM'!$A$5:$AD$750,MATCH(AD$2,'TD SOP+PROFORM'!$B$2:$AD$2,0)+1,0),0)</f>
        <v>0</v>
      </c>
      <c r="AE524" s="25">
        <f>IFERROR(VLOOKUP($A524,'TD SOP+PROFORM'!$A$5:$AD$750,MATCH(AE$4,'TD SOP+PROFORM'!$B$2:$AD$2,0)+1,0),0)+IFERROR(VLOOKUP($A524,'TD SOP+PROFORM'!$A$5:$AD$750,MATCH(AE$2,'TD SOP+PROFORM'!$B$2:$AD$2,0)+1,0),0)</f>
        <v>0</v>
      </c>
      <c r="AF524" s="26" t="str">
        <f t="shared" si="130"/>
        <v/>
      </c>
      <c r="AG524" s="25">
        <f>IFERROR(VLOOKUP($A524,'TD SOP+PROFORM'!$A$5:$AD$750,MATCH(AG$4,'TD SOP+PROFORM'!$B$2:$AD$2,0)+1,0),0)+IFERROR(VLOOKUP($A524,'TD SOP+PROFORM'!$A$5:$AD$750,MATCH(AG$2,'TD SOP+PROFORM'!$B$2:$AD$2,0)+1,0),0)</f>
        <v>0</v>
      </c>
      <c r="AH524" s="25">
        <f>IFERROR(VLOOKUP($A524,'TD SOP+PROFORM'!$A$5:$AD$750,MATCH(AH$4,'TD SOP+PROFORM'!$B$2:$AD$2,0)+1,0),0)+IFERROR(VLOOKUP($A524,'TD SOP+PROFORM'!$A$5:$AD$750,MATCH(AH$2,'TD SOP+PROFORM'!$B$2:$AD$2,0)+1,0),0)</f>
        <v>0</v>
      </c>
      <c r="AI524" s="26" t="str">
        <f t="shared" si="131"/>
        <v/>
      </c>
      <c r="AJ524" s="25">
        <f>IFERROR(VLOOKUP($A524,'TD SOP+PROFORM'!$A$5:$AD$750,MATCH(AJ$4,'TD SOP+PROFORM'!$B$2:$AD$2,0)+1,0),0)+IFERROR(VLOOKUP($A524,'TD SOP+PROFORM'!$A$5:$AD$750,MATCH(AJ$2,'TD SOP+PROFORM'!$B$2:$AD$2,0)+1,0),0)</f>
        <v>0</v>
      </c>
      <c r="AK524" s="25">
        <f>IFERROR(VLOOKUP($A524,'TD SOP+PROFORM'!$A$5:$AD$750,MATCH(AK$4,'TD SOP+PROFORM'!$B$2:$AD$2,0)+1,0),0)+IFERROR(VLOOKUP($A524,'TD SOP+PROFORM'!$A$5:$AD$750,MATCH(AK$2,'TD SOP+PROFORM'!$B$2:$AD$2,0)+1,0),0)</f>
        <v>0</v>
      </c>
      <c r="AL524" s="26" t="str">
        <f t="shared" si="132"/>
        <v/>
      </c>
      <c r="AM524" s="25">
        <f t="shared" si="134"/>
        <v>0</v>
      </c>
      <c r="AN524" s="25">
        <f t="shared" si="134"/>
        <v>0</v>
      </c>
      <c r="AO524" s="26" t="str">
        <f t="shared" si="133"/>
        <v/>
      </c>
    </row>
    <row r="525" spans="1:41" x14ac:dyDescent="0.35">
      <c r="A525" s="24">
        <f>IF(AND('TD SOP+PROFORM'!A522&lt;&gt;"",'TD SOP+PROFORM'!A522&lt;&gt;"TOTAL"),'TD SOP+PROFORM'!A522,0)</f>
        <v>0</v>
      </c>
      <c r="C525" s="25" t="str">
        <f>IFERROR(VLOOKUP($A525,'TD SOP+PROFORM'!$A$5:$AD$750,MATCH(C$4,'TD SOP+PROFORM'!$B$2:$AT$2,0)+1,0),"")</f>
        <v/>
      </c>
      <c r="D525" s="25" t="str">
        <f>IFERROR(VLOOKUP($A525,'TD SOP+PROFORM'!$A$5:$AD$750,MATCH(D$4,'TD SOP+PROFORM'!$B$2:$AT$2,0)+1,0),"")</f>
        <v/>
      </c>
      <c r="E525" s="26" t="str">
        <f t="shared" si="121"/>
        <v/>
      </c>
      <c r="F525" s="25" t="str">
        <f>IFERROR(VLOOKUP($A525,'TD SOP+PROFORM'!$A$5:$AD$750,MATCH(F$4,'TD SOP+PROFORM'!$B$2:$AT$2,0)+1,0),"")</f>
        <v/>
      </c>
      <c r="G525" s="25" t="str">
        <f>IFERROR(VLOOKUP($A525,'TD SOP+PROFORM'!$A$5:$AD$750,MATCH(G$4,'TD SOP+PROFORM'!$B$2:$AT$2,0)+1,0),"")</f>
        <v/>
      </c>
      <c r="H525" s="26" t="str">
        <f t="shared" si="122"/>
        <v/>
      </c>
      <c r="I525" s="25" t="str">
        <f>IFERROR(VLOOKUP($A525,'TD SOP+PROFORM'!$A$5:$AD$750,MATCH(I$4,'TD SOP+PROFORM'!$B$2:$AT$2,0)+1,0),"")</f>
        <v/>
      </c>
      <c r="J525" s="25" t="str">
        <f>IFERROR(VLOOKUP($A525,'TD SOP+PROFORM'!$A$5:$AD$750,MATCH(J$4,'TD SOP+PROFORM'!$B$2:$AT$2,0)+1,0),"")</f>
        <v/>
      </c>
      <c r="K525" s="26" t="str">
        <f t="shared" si="123"/>
        <v/>
      </c>
      <c r="L525" s="25" t="str">
        <f>IFERROR(VLOOKUP($A525,'TD SOP+PROFORM'!$A$5:$AD$750,MATCH(L$4,'TD SOP+PROFORM'!$B$2:$AT$2,0)+1,0),"")</f>
        <v/>
      </c>
      <c r="M525" s="25" t="str">
        <f>IFERROR(VLOOKUP($A525,'TD SOP+PROFORM'!$A$5:$AD$750,MATCH(M$4,'TD SOP+PROFORM'!$B$2:$AT$2,0)+1,0),"")</f>
        <v/>
      </c>
      <c r="N525" s="26" t="str">
        <f t="shared" si="124"/>
        <v/>
      </c>
      <c r="O525" s="25">
        <f>IFERROR(VLOOKUP($A525,'TD SOP+PROFORM'!$A$5:$AD$750,MATCH(O$4,'TD SOP+PROFORM'!$B$2:$AD$2,0)+1,0),0)+IFERROR(VLOOKUP($A525,'TD SOP+PROFORM'!$A$5:$AD$750,MATCH(O$2,'TD SOP+PROFORM'!$B$2:$AD$2,0)+1,0),0)</f>
        <v>0</v>
      </c>
      <c r="P525" s="25">
        <f>IFERROR(VLOOKUP($A525,'TD SOP+PROFORM'!$A$5:$AD$750,MATCH(P$4,'TD SOP+PROFORM'!$B$2:$AD$2,0)+1,0),0)+IFERROR(VLOOKUP($A525,'TD SOP+PROFORM'!$A$5:$AD$750,MATCH(P$2,'TD SOP+PROFORM'!$B$2:$AD$2,0)+1,0),0)</f>
        <v>0</v>
      </c>
      <c r="Q525" s="26" t="str">
        <f t="shared" si="125"/>
        <v/>
      </c>
      <c r="R525" s="25">
        <f>IFERROR(VLOOKUP($A525,'TD SOP+PROFORM'!$A$5:$AD$750,MATCH(R$4,'TD SOP+PROFORM'!$B$2:$AD$2,0)+1,0),0)+IFERROR(VLOOKUP($A525,'TD SOP+PROFORM'!$A$5:$AD$750,MATCH(R$2,'TD SOP+PROFORM'!$B$2:$AD$2,0)+1,0),0)</f>
        <v>0</v>
      </c>
      <c r="S525" s="25">
        <f>IFERROR(VLOOKUP($A525,'TD SOP+PROFORM'!$A$5:$AD$750,MATCH(S$4,'TD SOP+PROFORM'!$B$2:$AD$2,0)+1,0),0)+IFERROR(VLOOKUP($A525,'TD SOP+PROFORM'!$A$5:$AD$750,MATCH(S$2,'TD SOP+PROFORM'!$B$2:$AD$2,0)+1,0),0)</f>
        <v>0</v>
      </c>
      <c r="T525" s="26" t="str">
        <f t="shared" si="126"/>
        <v/>
      </c>
      <c r="U525" s="25">
        <f>IFERROR(VLOOKUP($A525,'TD SOP+PROFORM'!$A$5:$AD$750,MATCH(U$4,'TD SOP+PROFORM'!$B$2:$AD$2,0)+1,0),0)+IFERROR(VLOOKUP($A525,'TD SOP+PROFORM'!$A$5:$AD$750,MATCH(U$2,'TD SOP+PROFORM'!$B$2:$AD$2,0)+1,0),0)</f>
        <v>0</v>
      </c>
      <c r="V525" s="25">
        <f>IFERROR(VLOOKUP($A525,'TD SOP+PROFORM'!$A$5:$AD$750,MATCH(V$4,'TD SOP+PROFORM'!$B$2:$AD$2,0)+1,0),0)+IFERROR(VLOOKUP($A525,'TD SOP+PROFORM'!$A$5:$AD$750,MATCH(V$2,'TD SOP+PROFORM'!$B$2:$AD$2,0)+1,0),0)</f>
        <v>0</v>
      </c>
      <c r="W525" s="26" t="str">
        <f t="shared" si="127"/>
        <v/>
      </c>
      <c r="X525" s="25">
        <f>IFERROR(VLOOKUP($A525,'TD SOP+PROFORM'!$A$5:$AD$750,MATCH(X$4,'TD SOP+PROFORM'!$B$2:$AD$2,0)+1,0),0)+IFERROR(VLOOKUP($A525,'TD SOP+PROFORM'!$A$5:$AD$750,MATCH(X$2,'TD SOP+PROFORM'!$B$2:$AD$2,0)+1,0),0)</f>
        <v>0</v>
      </c>
      <c r="Y525" s="25">
        <f>IFERROR(VLOOKUP($A525,'TD SOP+PROFORM'!$A$5:$AD$750,MATCH(Y$4,'TD SOP+PROFORM'!$B$2:$AD$2,0)+1,0),0)+IFERROR(VLOOKUP($A525,'TD SOP+PROFORM'!$A$5:$AD$750,MATCH(Y$2,'TD SOP+PROFORM'!$B$2:$AD$2,0)+1,0),0)</f>
        <v>0</v>
      </c>
      <c r="Z525" s="26" t="str">
        <f t="shared" si="128"/>
        <v/>
      </c>
      <c r="AA525" s="25">
        <f>IFERROR(VLOOKUP($A525,'TD SOP+PROFORM'!$A$5:$AD$750,MATCH(AA$4,'TD SOP+PROFORM'!$B$2:$AD$2,0)+1,0),0)+IFERROR(VLOOKUP($A525,'TD SOP+PROFORM'!$A$5:$AD$750,MATCH(AA$2,'TD SOP+PROFORM'!$B$2:$AD$2,0)+1,0),0)</f>
        <v>0</v>
      </c>
      <c r="AB525" s="25">
        <f>IFERROR(VLOOKUP($A525,'TD SOP+PROFORM'!$A$5:$AD$750,MATCH(AB$4,'TD SOP+PROFORM'!$B$2:$AD$2,0)+1,0),0)+IFERROR(VLOOKUP($A525,'TD SOP+PROFORM'!$A$5:$AD$750,MATCH(AB$2,'TD SOP+PROFORM'!$B$2:$AD$2,0)+1,0),0)</f>
        <v>0</v>
      </c>
      <c r="AC525" s="26" t="str">
        <f t="shared" si="129"/>
        <v/>
      </c>
      <c r="AD525" s="25">
        <f>IFERROR(VLOOKUP($A525,'TD SOP+PROFORM'!$A$5:$AD$750,MATCH(AD$4,'TD SOP+PROFORM'!$B$2:$AD$2,0)+1,0),0)+IFERROR(VLOOKUP($A525,'TD SOP+PROFORM'!$A$5:$AD$750,MATCH(AD$2,'TD SOP+PROFORM'!$B$2:$AD$2,0)+1,0),0)</f>
        <v>0</v>
      </c>
      <c r="AE525" s="25">
        <f>IFERROR(VLOOKUP($A525,'TD SOP+PROFORM'!$A$5:$AD$750,MATCH(AE$4,'TD SOP+PROFORM'!$B$2:$AD$2,0)+1,0),0)+IFERROR(VLOOKUP($A525,'TD SOP+PROFORM'!$A$5:$AD$750,MATCH(AE$2,'TD SOP+PROFORM'!$B$2:$AD$2,0)+1,0),0)</f>
        <v>0</v>
      </c>
      <c r="AF525" s="26" t="str">
        <f t="shared" si="130"/>
        <v/>
      </c>
      <c r="AG525" s="25">
        <f>IFERROR(VLOOKUP($A525,'TD SOP+PROFORM'!$A$5:$AD$750,MATCH(AG$4,'TD SOP+PROFORM'!$B$2:$AD$2,0)+1,0),0)+IFERROR(VLOOKUP($A525,'TD SOP+PROFORM'!$A$5:$AD$750,MATCH(AG$2,'TD SOP+PROFORM'!$B$2:$AD$2,0)+1,0),0)</f>
        <v>0</v>
      </c>
      <c r="AH525" s="25">
        <f>IFERROR(VLOOKUP($A525,'TD SOP+PROFORM'!$A$5:$AD$750,MATCH(AH$4,'TD SOP+PROFORM'!$B$2:$AD$2,0)+1,0),0)+IFERROR(VLOOKUP($A525,'TD SOP+PROFORM'!$A$5:$AD$750,MATCH(AH$2,'TD SOP+PROFORM'!$B$2:$AD$2,0)+1,0),0)</f>
        <v>0</v>
      </c>
      <c r="AI525" s="26" t="str">
        <f t="shared" si="131"/>
        <v/>
      </c>
      <c r="AJ525" s="25">
        <f>IFERROR(VLOOKUP($A525,'TD SOP+PROFORM'!$A$5:$AD$750,MATCH(AJ$4,'TD SOP+PROFORM'!$B$2:$AD$2,0)+1,0),0)+IFERROR(VLOOKUP($A525,'TD SOP+PROFORM'!$A$5:$AD$750,MATCH(AJ$2,'TD SOP+PROFORM'!$B$2:$AD$2,0)+1,0),0)</f>
        <v>0</v>
      </c>
      <c r="AK525" s="25">
        <f>IFERROR(VLOOKUP($A525,'TD SOP+PROFORM'!$A$5:$AD$750,MATCH(AK$4,'TD SOP+PROFORM'!$B$2:$AD$2,0)+1,0),0)+IFERROR(VLOOKUP($A525,'TD SOP+PROFORM'!$A$5:$AD$750,MATCH(AK$2,'TD SOP+PROFORM'!$B$2:$AD$2,0)+1,0),0)</f>
        <v>0</v>
      </c>
      <c r="AL525" s="26" t="str">
        <f t="shared" si="132"/>
        <v/>
      </c>
      <c r="AM525" s="25">
        <f t="shared" si="134"/>
        <v>0</v>
      </c>
      <c r="AN525" s="25">
        <f t="shared" si="134"/>
        <v>0</v>
      </c>
      <c r="AO525" s="26" t="str">
        <f t="shared" si="133"/>
        <v/>
      </c>
    </row>
    <row r="526" spans="1:41" x14ac:dyDescent="0.35">
      <c r="A526" s="24">
        <f>IF(AND('TD SOP+PROFORM'!A523&lt;&gt;"",'TD SOP+PROFORM'!A523&lt;&gt;"TOTAL"),'TD SOP+PROFORM'!A523,0)</f>
        <v>0</v>
      </c>
      <c r="C526" s="25" t="str">
        <f>IFERROR(VLOOKUP($A526,'TD SOP+PROFORM'!$A$5:$AD$750,MATCH(C$4,'TD SOP+PROFORM'!$B$2:$AT$2,0)+1,0),"")</f>
        <v/>
      </c>
      <c r="D526" s="25" t="str">
        <f>IFERROR(VLOOKUP($A526,'TD SOP+PROFORM'!$A$5:$AD$750,MATCH(D$4,'TD SOP+PROFORM'!$B$2:$AT$2,0)+1,0),"")</f>
        <v/>
      </c>
      <c r="E526" s="26" t="str">
        <f t="shared" si="121"/>
        <v/>
      </c>
      <c r="F526" s="25" t="str">
        <f>IFERROR(VLOOKUP($A526,'TD SOP+PROFORM'!$A$5:$AD$750,MATCH(F$4,'TD SOP+PROFORM'!$B$2:$AT$2,0)+1,0),"")</f>
        <v/>
      </c>
      <c r="G526" s="25" t="str">
        <f>IFERROR(VLOOKUP($A526,'TD SOP+PROFORM'!$A$5:$AD$750,MATCH(G$4,'TD SOP+PROFORM'!$B$2:$AT$2,0)+1,0),"")</f>
        <v/>
      </c>
      <c r="H526" s="26" t="str">
        <f t="shared" si="122"/>
        <v/>
      </c>
      <c r="I526" s="25" t="str">
        <f>IFERROR(VLOOKUP($A526,'TD SOP+PROFORM'!$A$5:$AD$750,MATCH(I$4,'TD SOP+PROFORM'!$B$2:$AT$2,0)+1,0),"")</f>
        <v/>
      </c>
      <c r="J526" s="25" t="str">
        <f>IFERROR(VLOOKUP($A526,'TD SOP+PROFORM'!$A$5:$AD$750,MATCH(J$4,'TD SOP+PROFORM'!$B$2:$AT$2,0)+1,0),"")</f>
        <v/>
      </c>
      <c r="K526" s="26" t="str">
        <f t="shared" si="123"/>
        <v/>
      </c>
      <c r="L526" s="25" t="str">
        <f>IFERROR(VLOOKUP($A526,'TD SOP+PROFORM'!$A$5:$AD$750,MATCH(L$4,'TD SOP+PROFORM'!$B$2:$AT$2,0)+1,0),"")</f>
        <v/>
      </c>
      <c r="M526" s="25" t="str">
        <f>IFERROR(VLOOKUP($A526,'TD SOP+PROFORM'!$A$5:$AD$750,MATCH(M$4,'TD SOP+PROFORM'!$B$2:$AT$2,0)+1,0),"")</f>
        <v/>
      </c>
      <c r="N526" s="26" t="str">
        <f t="shared" si="124"/>
        <v/>
      </c>
      <c r="O526" s="25">
        <f>IFERROR(VLOOKUP($A526,'TD SOP+PROFORM'!$A$5:$AD$750,MATCH(O$4,'TD SOP+PROFORM'!$B$2:$AD$2,0)+1,0),0)+IFERROR(VLOOKUP($A526,'TD SOP+PROFORM'!$A$5:$AD$750,MATCH(O$2,'TD SOP+PROFORM'!$B$2:$AD$2,0)+1,0),0)</f>
        <v>0</v>
      </c>
      <c r="P526" s="25">
        <f>IFERROR(VLOOKUP($A526,'TD SOP+PROFORM'!$A$5:$AD$750,MATCH(P$4,'TD SOP+PROFORM'!$B$2:$AD$2,0)+1,0),0)+IFERROR(VLOOKUP($A526,'TD SOP+PROFORM'!$A$5:$AD$750,MATCH(P$2,'TD SOP+PROFORM'!$B$2:$AD$2,0)+1,0),0)</f>
        <v>0</v>
      </c>
      <c r="Q526" s="26" t="str">
        <f t="shared" si="125"/>
        <v/>
      </c>
      <c r="R526" s="25">
        <f>IFERROR(VLOOKUP($A526,'TD SOP+PROFORM'!$A$5:$AD$750,MATCH(R$4,'TD SOP+PROFORM'!$B$2:$AD$2,0)+1,0),0)+IFERROR(VLOOKUP($A526,'TD SOP+PROFORM'!$A$5:$AD$750,MATCH(R$2,'TD SOP+PROFORM'!$B$2:$AD$2,0)+1,0),0)</f>
        <v>0</v>
      </c>
      <c r="S526" s="25">
        <f>IFERROR(VLOOKUP($A526,'TD SOP+PROFORM'!$A$5:$AD$750,MATCH(S$4,'TD SOP+PROFORM'!$B$2:$AD$2,0)+1,0),0)+IFERROR(VLOOKUP($A526,'TD SOP+PROFORM'!$A$5:$AD$750,MATCH(S$2,'TD SOP+PROFORM'!$B$2:$AD$2,0)+1,0),0)</f>
        <v>0</v>
      </c>
      <c r="T526" s="26" t="str">
        <f t="shared" si="126"/>
        <v/>
      </c>
      <c r="U526" s="25">
        <f>IFERROR(VLOOKUP($A526,'TD SOP+PROFORM'!$A$5:$AD$750,MATCH(U$4,'TD SOP+PROFORM'!$B$2:$AD$2,0)+1,0),0)+IFERROR(VLOOKUP($A526,'TD SOP+PROFORM'!$A$5:$AD$750,MATCH(U$2,'TD SOP+PROFORM'!$B$2:$AD$2,0)+1,0),0)</f>
        <v>0</v>
      </c>
      <c r="V526" s="25">
        <f>IFERROR(VLOOKUP($A526,'TD SOP+PROFORM'!$A$5:$AD$750,MATCH(V$4,'TD SOP+PROFORM'!$B$2:$AD$2,0)+1,0),0)+IFERROR(VLOOKUP($A526,'TD SOP+PROFORM'!$A$5:$AD$750,MATCH(V$2,'TD SOP+PROFORM'!$B$2:$AD$2,0)+1,0),0)</f>
        <v>0</v>
      </c>
      <c r="W526" s="26" t="str">
        <f t="shared" si="127"/>
        <v/>
      </c>
      <c r="X526" s="25">
        <f>IFERROR(VLOOKUP($A526,'TD SOP+PROFORM'!$A$5:$AD$750,MATCH(X$4,'TD SOP+PROFORM'!$B$2:$AD$2,0)+1,0),0)+IFERROR(VLOOKUP($A526,'TD SOP+PROFORM'!$A$5:$AD$750,MATCH(X$2,'TD SOP+PROFORM'!$B$2:$AD$2,0)+1,0),0)</f>
        <v>0</v>
      </c>
      <c r="Y526" s="25">
        <f>IFERROR(VLOOKUP($A526,'TD SOP+PROFORM'!$A$5:$AD$750,MATCH(Y$4,'TD SOP+PROFORM'!$B$2:$AD$2,0)+1,0),0)+IFERROR(VLOOKUP($A526,'TD SOP+PROFORM'!$A$5:$AD$750,MATCH(Y$2,'TD SOP+PROFORM'!$B$2:$AD$2,0)+1,0),0)</f>
        <v>0</v>
      </c>
      <c r="Z526" s="26" t="str">
        <f t="shared" si="128"/>
        <v/>
      </c>
      <c r="AA526" s="25">
        <f>IFERROR(VLOOKUP($A526,'TD SOP+PROFORM'!$A$5:$AD$750,MATCH(AA$4,'TD SOP+PROFORM'!$B$2:$AD$2,0)+1,0),0)+IFERROR(VLOOKUP($A526,'TD SOP+PROFORM'!$A$5:$AD$750,MATCH(AA$2,'TD SOP+PROFORM'!$B$2:$AD$2,0)+1,0),0)</f>
        <v>0</v>
      </c>
      <c r="AB526" s="25">
        <f>IFERROR(VLOOKUP($A526,'TD SOP+PROFORM'!$A$5:$AD$750,MATCH(AB$4,'TD SOP+PROFORM'!$B$2:$AD$2,0)+1,0),0)+IFERROR(VLOOKUP($A526,'TD SOP+PROFORM'!$A$5:$AD$750,MATCH(AB$2,'TD SOP+PROFORM'!$B$2:$AD$2,0)+1,0),0)</f>
        <v>0</v>
      </c>
      <c r="AC526" s="26" t="str">
        <f t="shared" si="129"/>
        <v/>
      </c>
      <c r="AD526" s="25">
        <f>IFERROR(VLOOKUP($A526,'TD SOP+PROFORM'!$A$5:$AD$750,MATCH(AD$4,'TD SOP+PROFORM'!$B$2:$AD$2,0)+1,0),0)+IFERROR(VLOOKUP($A526,'TD SOP+PROFORM'!$A$5:$AD$750,MATCH(AD$2,'TD SOP+PROFORM'!$B$2:$AD$2,0)+1,0),0)</f>
        <v>0</v>
      </c>
      <c r="AE526" s="25">
        <f>IFERROR(VLOOKUP($A526,'TD SOP+PROFORM'!$A$5:$AD$750,MATCH(AE$4,'TD SOP+PROFORM'!$B$2:$AD$2,0)+1,0),0)+IFERROR(VLOOKUP($A526,'TD SOP+PROFORM'!$A$5:$AD$750,MATCH(AE$2,'TD SOP+PROFORM'!$B$2:$AD$2,0)+1,0),0)</f>
        <v>0</v>
      </c>
      <c r="AF526" s="26" t="str">
        <f t="shared" si="130"/>
        <v/>
      </c>
      <c r="AG526" s="25">
        <f>IFERROR(VLOOKUP($A526,'TD SOP+PROFORM'!$A$5:$AD$750,MATCH(AG$4,'TD SOP+PROFORM'!$B$2:$AD$2,0)+1,0),0)+IFERROR(VLOOKUP($A526,'TD SOP+PROFORM'!$A$5:$AD$750,MATCH(AG$2,'TD SOP+PROFORM'!$B$2:$AD$2,0)+1,0),0)</f>
        <v>0</v>
      </c>
      <c r="AH526" s="25">
        <f>IFERROR(VLOOKUP($A526,'TD SOP+PROFORM'!$A$5:$AD$750,MATCH(AH$4,'TD SOP+PROFORM'!$B$2:$AD$2,0)+1,0),0)+IFERROR(VLOOKUP($A526,'TD SOP+PROFORM'!$A$5:$AD$750,MATCH(AH$2,'TD SOP+PROFORM'!$B$2:$AD$2,0)+1,0),0)</f>
        <v>0</v>
      </c>
      <c r="AI526" s="26" t="str">
        <f t="shared" si="131"/>
        <v/>
      </c>
      <c r="AJ526" s="25">
        <f>IFERROR(VLOOKUP($A526,'TD SOP+PROFORM'!$A$5:$AD$750,MATCH(AJ$4,'TD SOP+PROFORM'!$B$2:$AD$2,0)+1,0),0)+IFERROR(VLOOKUP($A526,'TD SOP+PROFORM'!$A$5:$AD$750,MATCH(AJ$2,'TD SOP+PROFORM'!$B$2:$AD$2,0)+1,0),0)</f>
        <v>0</v>
      </c>
      <c r="AK526" s="25">
        <f>IFERROR(VLOOKUP($A526,'TD SOP+PROFORM'!$A$5:$AD$750,MATCH(AK$4,'TD SOP+PROFORM'!$B$2:$AD$2,0)+1,0),0)+IFERROR(VLOOKUP($A526,'TD SOP+PROFORM'!$A$5:$AD$750,MATCH(AK$2,'TD SOP+PROFORM'!$B$2:$AD$2,0)+1,0),0)</f>
        <v>0</v>
      </c>
      <c r="AL526" s="26" t="str">
        <f t="shared" si="132"/>
        <v/>
      </c>
      <c r="AM526" s="25">
        <f t="shared" si="134"/>
        <v>0</v>
      </c>
      <c r="AN526" s="25">
        <f t="shared" si="134"/>
        <v>0</v>
      </c>
      <c r="AO526" s="26" t="str">
        <f t="shared" si="133"/>
        <v/>
      </c>
    </row>
    <row r="527" spans="1:41" x14ac:dyDescent="0.35">
      <c r="A527" s="24">
        <f>IF(AND('TD SOP+PROFORM'!A524&lt;&gt;"",'TD SOP+PROFORM'!A524&lt;&gt;"TOTAL"),'TD SOP+PROFORM'!A524,0)</f>
        <v>0</v>
      </c>
      <c r="C527" s="25" t="str">
        <f>IFERROR(VLOOKUP($A527,'TD SOP+PROFORM'!$A$5:$AD$750,MATCH(C$4,'TD SOP+PROFORM'!$B$2:$AT$2,0)+1,0),"")</f>
        <v/>
      </c>
      <c r="D527" s="25" t="str">
        <f>IFERROR(VLOOKUP($A527,'TD SOP+PROFORM'!$A$5:$AD$750,MATCH(D$4,'TD SOP+PROFORM'!$B$2:$AT$2,0)+1,0),"")</f>
        <v/>
      </c>
      <c r="E527" s="26" t="str">
        <f t="shared" si="121"/>
        <v/>
      </c>
      <c r="F527" s="25" t="str">
        <f>IFERROR(VLOOKUP($A527,'TD SOP+PROFORM'!$A$5:$AD$750,MATCH(F$4,'TD SOP+PROFORM'!$B$2:$AT$2,0)+1,0),"")</f>
        <v/>
      </c>
      <c r="G527" s="25" t="str">
        <f>IFERROR(VLOOKUP($A527,'TD SOP+PROFORM'!$A$5:$AD$750,MATCH(G$4,'TD SOP+PROFORM'!$B$2:$AT$2,0)+1,0),"")</f>
        <v/>
      </c>
      <c r="H527" s="26" t="str">
        <f t="shared" si="122"/>
        <v/>
      </c>
      <c r="I527" s="25" t="str">
        <f>IFERROR(VLOOKUP($A527,'TD SOP+PROFORM'!$A$5:$AD$750,MATCH(I$4,'TD SOP+PROFORM'!$B$2:$AT$2,0)+1,0),"")</f>
        <v/>
      </c>
      <c r="J527" s="25" t="str">
        <f>IFERROR(VLOOKUP($A527,'TD SOP+PROFORM'!$A$5:$AD$750,MATCH(J$4,'TD SOP+PROFORM'!$B$2:$AT$2,0)+1,0),"")</f>
        <v/>
      </c>
      <c r="K527" s="26" t="str">
        <f t="shared" si="123"/>
        <v/>
      </c>
      <c r="L527" s="25" t="str">
        <f>IFERROR(VLOOKUP($A527,'TD SOP+PROFORM'!$A$5:$AD$750,MATCH(L$4,'TD SOP+PROFORM'!$B$2:$AT$2,0)+1,0),"")</f>
        <v/>
      </c>
      <c r="M527" s="25" t="str">
        <f>IFERROR(VLOOKUP($A527,'TD SOP+PROFORM'!$A$5:$AD$750,MATCH(M$4,'TD SOP+PROFORM'!$B$2:$AT$2,0)+1,0),"")</f>
        <v/>
      </c>
      <c r="N527" s="26" t="str">
        <f t="shared" si="124"/>
        <v/>
      </c>
      <c r="O527" s="25">
        <f>IFERROR(VLOOKUP($A527,'TD SOP+PROFORM'!$A$5:$AD$750,MATCH(O$4,'TD SOP+PROFORM'!$B$2:$AD$2,0)+1,0),0)+IFERROR(VLOOKUP($A527,'TD SOP+PROFORM'!$A$5:$AD$750,MATCH(O$2,'TD SOP+PROFORM'!$B$2:$AD$2,0)+1,0),0)</f>
        <v>0</v>
      </c>
      <c r="P527" s="25">
        <f>IFERROR(VLOOKUP($A527,'TD SOP+PROFORM'!$A$5:$AD$750,MATCH(P$4,'TD SOP+PROFORM'!$B$2:$AD$2,0)+1,0),0)+IFERROR(VLOOKUP($A527,'TD SOP+PROFORM'!$A$5:$AD$750,MATCH(P$2,'TD SOP+PROFORM'!$B$2:$AD$2,0)+1,0),0)</f>
        <v>0</v>
      </c>
      <c r="Q527" s="26" t="str">
        <f t="shared" si="125"/>
        <v/>
      </c>
      <c r="R527" s="25">
        <f>IFERROR(VLOOKUP($A527,'TD SOP+PROFORM'!$A$5:$AD$750,MATCH(R$4,'TD SOP+PROFORM'!$B$2:$AD$2,0)+1,0),0)+IFERROR(VLOOKUP($A527,'TD SOP+PROFORM'!$A$5:$AD$750,MATCH(R$2,'TD SOP+PROFORM'!$B$2:$AD$2,0)+1,0),0)</f>
        <v>0</v>
      </c>
      <c r="S527" s="25">
        <f>IFERROR(VLOOKUP($A527,'TD SOP+PROFORM'!$A$5:$AD$750,MATCH(S$4,'TD SOP+PROFORM'!$B$2:$AD$2,0)+1,0),0)+IFERROR(VLOOKUP($A527,'TD SOP+PROFORM'!$A$5:$AD$750,MATCH(S$2,'TD SOP+PROFORM'!$B$2:$AD$2,0)+1,0),0)</f>
        <v>0</v>
      </c>
      <c r="T527" s="26" t="str">
        <f t="shared" si="126"/>
        <v/>
      </c>
      <c r="U527" s="25">
        <f>IFERROR(VLOOKUP($A527,'TD SOP+PROFORM'!$A$5:$AD$750,MATCH(U$4,'TD SOP+PROFORM'!$B$2:$AD$2,0)+1,0),0)+IFERROR(VLOOKUP($A527,'TD SOP+PROFORM'!$A$5:$AD$750,MATCH(U$2,'TD SOP+PROFORM'!$B$2:$AD$2,0)+1,0),0)</f>
        <v>0</v>
      </c>
      <c r="V527" s="25">
        <f>IFERROR(VLOOKUP($A527,'TD SOP+PROFORM'!$A$5:$AD$750,MATCH(V$4,'TD SOP+PROFORM'!$B$2:$AD$2,0)+1,0),0)+IFERROR(VLOOKUP($A527,'TD SOP+PROFORM'!$A$5:$AD$750,MATCH(V$2,'TD SOP+PROFORM'!$B$2:$AD$2,0)+1,0),0)</f>
        <v>0</v>
      </c>
      <c r="W527" s="26" t="str">
        <f t="shared" si="127"/>
        <v/>
      </c>
      <c r="X527" s="25">
        <f>IFERROR(VLOOKUP($A527,'TD SOP+PROFORM'!$A$5:$AD$750,MATCH(X$4,'TD SOP+PROFORM'!$B$2:$AD$2,0)+1,0),0)+IFERROR(VLOOKUP($A527,'TD SOP+PROFORM'!$A$5:$AD$750,MATCH(X$2,'TD SOP+PROFORM'!$B$2:$AD$2,0)+1,0),0)</f>
        <v>0</v>
      </c>
      <c r="Y527" s="25">
        <f>IFERROR(VLOOKUP($A527,'TD SOP+PROFORM'!$A$5:$AD$750,MATCH(Y$4,'TD SOP+PROFORM'!$B$2:$AD$2,0)+1,0),0)+IFERROR(VLOOKUP($A527,'TD SOP+PROFORM'!$A$5:$AD$750,MATCH(Y$2,'TD SOP+PROFORM'!$B$2:$AD$2,0)+1,0),0)</f>
        <v>0</v>
      </c>
      <c r="Z527" s="26" t="str">
        <f t="shared" si="128"/>
        <v/>
      </c>
      <c r="AA527" s="25">
        <f>IFERROR(VLOOKUP($A527,'TD SOP+PROFORM'!$A$5:$AD$750,MATCH(AA$4,'TD SOP+PROFORM'!$B$2:$AD$2,0)+1,0),0)+IFERROR(VLOOKUP($A527,'TD SOP+PROFORM'!$A$5:$AD$750,MATCH(AA$2,'TD SOP+PROFORM'!$B$2:$AD$2,0)+1,0),0)</f>
        <v>0</v>
      </c>
      <c r="AB527" s="25">
        <f>IFERROR(VLOOKUP($A527,'TD SOP+PROFORM'!$A$5:$AD$750,MATCH(AB$4,'TD SOP+PROFORM'!$B$2:$AD$2,0)+1,0),0)+IFERROR(VLOOKUP($A527,'TD SOP+PROFORM'!$A$5:$AD$750,MATCH(AB$2,'TD SOP+PROFORM'!$B$2:$AD$2,0)+1,0),0)</f>
        <v>0</v>
      </c>
      <c r="AC527" s="26" t="str">
        <f t="shared" si="129"/>
        <v/>
      </c>
      <c r="AD527" s="25">
        <f>IFERROR(VLOOKUP($A527,'TD SOP+PROFORM'!$A$5:$AD$750,MATCH(AD$4,'TD SOP+PROFORM'!$B$2:$AD$2,0)+1,0),0)+IFERROR(VLOOKUP($A527,'TD SOP+PROFORM'!$A$5:$AD$750,MATCH(AD$2,'TD SOP+PROFORM'!$B$2:$AD$2,0)+1,0),0)</f>
        <v>0</v>
      </c>
      <c r="AE527" s="25">
        <f>IFERROR(VLOOKUP($A527,'TD SOP+PROFORM'!$A$5:$AD$750,MATCH(AE$4,'TD SOP+PROFORM'!$B$2:$AD$2,0)+1,0),0)+IFERROR(VLOOKUP($A527,'TD SOP+PROFORM'!$A$5:$AD$750,MATCH(AE$2,'TD SOP+PROFORM'!$B$2:$AD$2,0)+1,0),0)</f>
        <v>0</v>
      </c>
      <c r="AF527" s="26" t="str">
        <f t="shared" si="130"/>
        <v/>
      </c>
      <c r="AG527" s="25">
        <f>IFERROR(VLOOKUP($A527,'TD SOP+PROFORM'!$A$5:$AD$750,MATCH(AG$4,'TD SOP+PROFORM'!$B$2:$AD$2,0)+1,0),0)+IFERROR(VLOOKUP($A527,'TD SOP+PROFORM'!$A$5:$AD$750,MATCH(AG$2,'TD SOP+PROFORM'!$B$2:$AD$2,0)+1,0),0)</f>
        <v>0</v>
      </c>
      <c r="AH527" s="25">
        <f>IFERROR(VLOOKUP($A527,'TD SOP+PROFORM'!$A$5:$AD$750,MATCH(AH$4,'TD SOP+PROFORM'!$B$2:$AD$2,0)+1,0),0)+IFERROR(VLOOKUP($A527,'TD SOP+PROFORM'!$A$5:$AD$750,MATCH(AH$2,'TD SOP+PROFORM'!$B$2:$AD$2,0)+1,0),0)</f>
        <v>0</v>
      </c>
      <c r="AI527" s="26" t="str">
        <f t="shared" si="131"/>
        <v/>
      </c>
      <c r="AJ527" s="25">
        <f>IFERROR(VLOOKUP($A527,'TD SOP+PROFORM'!$A$5:$AD$750,MATCH(AJ$4,'TD SOP+PROFORM'!$B$2:$AD$2,0)+1,0),0)+IFERROR(VLOOKUP($A527,'TD SOP+PROFORM'!$A$5:$AD$750,MATCH(AJ$2,'TD SOP+PROFORM'!$B$2:$AD$2,0)+1,0),0)</f>
        <v>0</v>
      </c>
      <c r="AK527" s="25">
        <f>IFERROR(VLOOKUP($A527,'TD SOP+PROFORM'!$A$5:$AD$750,MATCH(AK$4,'TD SOP+PROFORM'!$B$2:$AD$2,0)+1,0),0)+IFERROR(VLOOKUP($A527,'TD SOP+PROFORM'!$A$5:$AD$750,MATCH(AK$2,'TD SOP+PROFORM'!$B$2:$AD$2,0)+1,0),0)</f>
        <v>0</v>
      </c>
      <c r="AL527" s="26" t="str">
        <f t="shared" si="132"/>
        <v/>
      </c>
      <c r="AM527" s="25">
        <f t="shared" si="134"/>
        <v>0</v>
      </c>
      <c r="AN527" s="25">
        <f t="shared" si="134"/>
        <v>0</v>
      </c>
      <c r="AO527" s="26" t="str">
        <f t="shared" si="133"/>
        <v/>
      </c>
    </row>
    <row r="528" spans="1:41" x14ac:dyDescent="0.35">
      <c r="A528" s="24">
        <f>IF(AND('TD SOP+PROFORM'!A525&lt;&gt;"",'TD SOP+PROFORM'!A525&lt;&gt;"TOTAL"),'TD SOP+PROFORM'!A525,0)</f>
        <v>0</v>
      </c>
      <c r="C528" s="25" t="str">
        <f>IFERROR(VLOOKUP($A528,'TD SOP+PROFORM'!$A$5:$AD$750,MATCH(C$4,'TD SOP+PROFORM'!$B$2:$AT$2,0)+1,0),"")</f>
        <v/>
      </c>
      <c r="D528" s="25" t="str">
        <f>IFERROR(VLOOKUP($A528,'TD SOP+PROFORM'!$A$5:$AD$750,MATCH(D$4,'TD SOP+PROFORM'!$B$2:$AT$2,0)+1,0),"")</f>
        <v/>
      </c>
      <c r="E528" s="26" t="str">
        <f t="shared" si="121"/>
        <v/>
      </c>
      <c r="F528" s="25" t="str">
        <f>IFERROR(VLOOKUP($A528,'TD SOP+PROFORM'!$A$5:$AD$750,MATCH(F$4,'TD SOP+PROFORM'!$B$2:$AT$2,0)+1,0),"")</f>
        <v/>
      </c>
      <c r="G528" s="25" t="str">
        <f>IFERROR(VLOOKUP($A528,'TD SOP+PROFORM'!$A$5:$AD$750,MATCH(G$4,'TD SOP+PROFORM'!$B$2:$AT$2,0)+1,0),"")</f>
        <v/>
      </c>
      <c r="H528" s="26" t="str">
        <f t="shared" si="122"/>
        <v/>
      </c>
      <c r="I528" s="25" t="str">
        <f>IFERROR(VLOOKUP($A528,'TD SOP+PROFORM'!$A$5:$AD$750,MATCH(I$4,'TD SOP+PROFORM'!$B$2:$AT$2,0)+1,0),"")</f>
        <v/>
      </c>
      <c r="J528" s="25" t="str">
        <f>IFERROR(VLOOKUP($A528,'TD SOP+PROFORM'!$A$5:$AD$750,MATCH(J$4,'TD SOP+PROFORM'!$B$2:$AT$2,0)+1,0),"")</f>
        <v/>
      </c>
      <c r="K528" s="26" t="str">
        <f t="shared" si="123"/>
        <v/>
      </c>
      <c r="L528" s="25" t="str">
        <f>IFERROR(VLOOKUP($A528,'TD SOP+PROFORM'!$A$5:$AD$750,MATCH(L$4,'TD SOP+PROFORM'!$B$2:$AT$2,0)+1,0),"")</f>
        <v/>
      </c>
      <c r="M528" s="25" t="str">
        <f>IFERROR(VLOOKUP($A528,'TD SOP+PROFORM'!$A$5:$AD$750,MATCH(M$4,'TD SOP+PROFORM'!$B$2:$AT$2,0)+1,0),"")</f>
        <v/>
      </c>
      <c r="N528" s="26" t="str">
        <f t="shared" si="124"/>
        <v/>
      </c>
      <c r="O528" s="25">
        <f>IFERROR(VLOOKUP($A528,'TD SOP+PROFORM'!$A$5:$AD$750,MATCH(O$4,'TD SOP+PROFORM'!$B$2:$AD$2,0)+1,0),0)+IFERROR(VLOOKUP($A528,'TD SOP+PROFORM'!$A$5:$AD$750,MATCH(O$2,'TD SOP+PROFORM'!$B$2:$AD$2,0)+1,0),0)</f>
        <v>0</v>
      </c>
      <c r="P528" s="25">
        <f>IFERROR(VLOOKUP($A528,'TD SOP+PROFORM'!$A$5:$AD$750,MATCH(P$4,'TD SOP+PROFORM'!$B$2:$AD$2,0)+1,0),0)+IFERROR(VLOOKUP($A528,'TD SOP+PROFORM'!$A$5:$AD$750,MATCH(P$2,'TD SOP+PROFORM'!$B$2:$AD$2,0)+1,0),0)</f>
        <v>0</v>
      </c>
      <c r="Q528" s="26" t="str">
        <f t="shared" si="125"/>
        <v/>
      </c>
      <c r="R528" s="25">
        <f>IFERROR(VLOOKUP($A528,'TD SOP+PROFORM'!$A$5:$AD$750,MATCH(R$4,'TD SOP+PROFORM'!$B$2:$AD$2,0)+1,0),0)+IFERROR(VLOOKUP($A528,'TD SOP+PROFORM'!$A$5:$AD$750,MATCH(R$2,'TD SOP+PROFORM'!$B$2:$AD$2,0)+1,0),0)</f>
        <v>0</v>
      </c>
      <c r="S528" s="25">
        <f>IFERROR(VLOOKUP($A528,'TD SOP+PROFORM'!$A$5:$AD$750,MATCH(S$4,'TD SOP+PROFORM'!$B$2:$AD$2,0)+1,0),0)+IFERROR(VLOOKUP($A528,'TD SOP+PROFORM'!$A$5:$AD$750,MATCH(S$2,'TD SOP+PROFORM'!$B$2:$AD$2,0)+1,0),0)</f>
        <v>0</v>
      </c>
      <c r="T528" s="26" t="str">
        <f t="shared" si="126"/>
        <v/>
      </c>
      <c r="U528" s="25">
        <f>IFERROR(VLOOKUP($A528,'TD SOP+PROFORM'!$A$5:$AD$750,MATCH(U$4,'TD SOP+PROFORM'!$B$2:$AD$2,0)+1,0),0)+IFERROR(VLOOKUP($A528,'TD SOP+PROFORM'!$A$5:$AD$750,MATCH(U$2,'TD SOP+PROFORM'!$B$2:$AD$2,0)+1,0),0)</f>
        <v>0</v>
      </c>
      <c r="V528" s="25">
        <f>IFERROR(VLOOKUP($A528,'TD SOP+PROFORM'!$A$5:$AD$750,MATCH(V$4,'TD SOP+PROFORM'!$B$2:$AD$2,0)+1,0),0)+IFERROR(VLOOKUP($A528,'TD SOP+PROFORM'!$A$5:$AD$750,MATCH(V$2,'TD SOP+PROFORM'!$B$2:$AD$2,0)+1,0),0)</f>
        <v>0</v>
      </c>
      <c r="W528" s="26" t="str">
        <f t="shared" si="127"/>
        <v/>
      </c>
      <c r="X528" s="25">
        <f>IFERROR(VLOOKUP($A528,'TD SOP+PROFORM'!$A$5:$AD$750,MATCH(X$4,'TD SOP+PROFORM'!$B$2:$AD$2,0)+1,0),0)+IFERROR(VLOOKUP($A528,'TD SOP+PROFORM'!$A$5:$AD$750,MATCH(X$2,'TD SOP+PROFORM'!$B$2:$AD$2,0)+1,0),0)</f>
        <v>0</v>
      </c>
      <c r="Y528" s="25">
        <f>IFERROR(VLOOKUP($A528,'TD SOP+PROFORM'!$A$5:$AD$750,MATCH(Y$4,'TD SOP+PROFORM'!$B$2:$AD$2,0)+1,0),0)+IFERROR(VLOOKUP($A528,'TD SOP+PROFORM'!$A$5:$AD$750,MATCH(Y$2,'TD SOP+PROFORM'!$B$2:$AD$2,0)+1,0),0)</f>
        <v>0</v>
      </c>
      <c r="Z528" s="26" t="str">
        <f t="shared" si="128"/>
        <v/>
      </c>
      <c r="AA528" s="25">
        <f>IFERROR(VLOOKUP($A528,'TD SOP+PROFORM'!$A$5:$AD$750,MATCH(AA$4,'TD SOP+PROFORM'!$B$2:$AD$2,0)+1,0),0)+IFERROR(VLOOKUP($A528,'TD SOP+PROFORM'!$A$5:$AD$750,MATCH(AA$2,'TD SOP+PROFORM'!$B$2:$AD$2,0)+1,0),0)</f>
        <v>0</v>
      </c>
      <c r="AB528" s="25">
        <f>IFERROR(VLOOKUP($A528,'TD SOP+PROFORM'!$A$5:$AD$750,MATCH(AB$4,'TD SOP+PROFORM'!$B$2:$AD$2,0)+1,0),0)+IFERROR(VLOOKUP($A528,'TD SOP+PROFORM'!$A$5:$AD$750,MATCH(AB$2,'TD SOP+PROFORM'!$B$2:$AD$2,0)+1,0),0)</f>
        <v>0</v>
      </c>
      <c r="AC528" s="26" t="str">
        <f t="shared" si="129"/>
        <v/>
      </c>
      <c r="AD528" s="25">
        <f>IFERROR(VLOOKUP($A528,'TD SOP+PROFORM'!$A$5:$AD$750,MATCH(AD$4,'TD SOP+PROFORM'!$B$2:$AD$2,0)+1,0),0)+IFERROR(VLOOKUP($A528,'TD SOP+PROFORM'!$A$5:$AD$750,MATCH(AD$2,'TD SOP+PROFORM'!$B$2:$AD$2,0)+1,0),0)</f>
        <v>0</v>
      </c>
      <c r="AE528" s="25">
        <f>IFERROR(VLOOKUP($A528,'TD SOP+PROFORM'!$A$5:$AD$750,MATCH(AE$4,'TD SOP+PROFORM'!$B$2:$AD$2,0)+1,0),0)+IFERROR(VLOOKUP($A528,'TD SOP+PROFORM'!$A$5:$AD$750,MATCH(AE$2,'TD SOP+PROFORM'!$B$2:$AD$2,0)+1,0),0)</f>
        <v>0</v>
      </c>
      <c r="AF528" s="26" t="str">
        <f t="shared" si="130"/>
        <v/>
      </c>
      <c r="AG528" s="25">
        <f>IFERROR(VLOOKUP($A528,'TD SOP+PROFORM'!$A$5:$AD$750,MATCH(AG$4,'TD SOP+PROFORM'!$B$2:$AD$2,0)+1,0),0)+IFERROR(VLOOKUP($A528,'TD SOP+PROFORM'!$A$5:$AD$750,MATCH(AG$2,'TD SOP+PROFORM'!$B$2:$AD$2,0)+1,0),0)</f>
        <v>0</v>
      </c>
      <c r="AH528" s="25">
        <f>IFERROR(VLOOKUP($A528,'TD SOP+PROFORM'!$A$5:$AD$750,MATCH(AH$4,'TD SOP+PROFORM'!$B$2:$AD$2,0)+1,0),0)+IFERROR(VLOOKUP($A528,'TD SOP+PROFORM'!$A$5:$AD$750,MATCH(AH$2,'TD SOP+PROFORM'!$B$2:$AD$2,0)+1,0),0)</f>
        <v>0</v>
      </c>
      <c r="AI528" s="26" t="str">
        <f t="shared" si="131"/>
        <v/>
      </c>
      <c r="AJ528" s="25">
        <f>IFERROR(VLOOKUP($A528,'TD SOP+PROFORM'!$A$5:$AD$750,MATCH(AJ$4,'TD SOP+PROFORM'!$B$2:$AD$2,0)+1,0),0)+IFERROR(VLOOKUP($A528,'TD SOP+PROFORM'!$A$5:$AD$750,MATCH(AJ$2,'TD SOP+PROFORM'!$B$2:$AD$2,0)+1,0),0)</f>
        <v>0</v>
      </c>
      <c r="AK528" s="25">
        <f>IFERROR(VLOOKUP($A528,'TD SOP+PROFORM'!$A$5:$AD$750,MATCH(AK$4,'TD SOP+PROFORM'!$B$2:$AD$2,0)+1,0),0)+IFERROR(VLOOKUP($A528,'TD SOP+PROFORM'!$A$5:$AD$750,MATCH(AK$2,'TD SOP+PROFORM'!$B$2:$AD$2,0)+1,0),0)</f>
        <v>0</v>
      </c>
      <c r="AL528" s="26" t="str">
        <f t="shared" si="132"/>
        <v/>
      </c>
      <c r="AM528" s="25">
        <f t="shared" si="134"/>
        <v>0</v>
      </c>
      <c r="AN528" s="25">
        <f t="shared" si="134"/>
        <v>0</v>
      </c>
      <c r="AO528" s="26" t="str">
        <f t="shared" si="133"/>
        <v/>
      </c>
    </row>
    <row r="529" spans="1:41" x14ac:dyDescent="0.35">
      <c r="A529" s="24">
        <f>IF(AND('TD SOP+PROFORM'!A526&lt;&gt;"",'TD SOP+PROFORM'!A526&lt;&gt;"TOTAL"),'TD SOP+PROFORM'!A526,0)</f>
        <v>0</v>
      </c>
      <c r="C529" s="25" t="str">
        <f>IFERROR(VLOOKUP($A529,'TD SOP+PROFORM'!$A$5:$AD$750,MATCH(C$4,'TD SOP+PROFORM'!$B$2:$AT$2,0)+1,0),"")</f>
        <v/>
      </c>
      <c r="D529" s="25" t="str">
        <f>IFERROR(VLOOKUP($A529,'TD SOP+PROFORM'!$A$5:$AD$750,MATCH(D$4,'TD SOP+PROFORM'!$B$2:$AT$2,0)+1,0),"")</f>
        <v/>
      </c>
      <c r="E529" s="26" t="str">
        <f t="shared" si="121"/>
        <v/>
      </c>
      <c r="F529" s="25" t="str">
        <f>IFERROR(VLOOKUP($A529,'TD SOP+PROFORM'!$A$5:$AD$750,MATCH(F$4,'TD SOP+PROFORM'!$B$2:$AT$2,0)+1,0),"")</f>
        <v/>
      </c>
      <c r="G529" s="25" t="str">
        <f>IFERROR(VLOOKUP($A529,'TD SOP+PROFORM'!$A$5:$AD$750,MATCH(G$4,'TD SOP+PROFORM'!$B$2:$AT$2,0)+1,0),"")</f>
        <v/>
      </c>
      <c r="H529" s="26" t="str">
        <f t="shared" si="122"/>
        <v/>
      </c>
      <c r="I529" s="25" t="str">
        <f>IFERROR(VLOOKUP($A529,'TD SOP+PROFORM'!$A$5:$AD$750,MATCH(I$4,'TD SOP+PROFORM'!$B$2:$AT$2,0)+1,0),"")</f>
        <v/>
      </c>
      <c r="J529" s="25" t="str">
        <f>IFERROR(VLOOKUP($A529,'TD SOP+PROFORM'!$A$5:$AD$750,MATCH(J$4,'TD SOP+PROFORM'!$B$2:$AT$2,0)+1,0),"")</f>
        <v/>
      </c>
      <c r="K529" s="26" t="str">
        <f t="shared" si="123"/>
        <v/>
      </c>
      <c r="L529" s="25" t="str">
        <f>IFERROR(VLOOKUP($A529,'TD SOP+PROFORM'!$A$5:$AD$750,MATCH(L$4,'TD SOP+PROFORM'!$B$2:$AT$2,0)+1,0),"")</f>
        <v/>
      </c>
      <c r="M529" s="25" t="str">
        <f>IFERROR(VLOOKUP($A529,'TD SOP+PROFORM'!$A$5:$AD$750,MATCH(M$4,'TD SOP+PROFORM'!$B$2:$AT$2,0)+1,0),"")</f>
        <v/>
      </c>
      <c r="N529" s="26" t="str">
        <f t="shared" si="124"/>
        <v/>
      </c>
      <c r="O529" s="25">
        <f>IFERROR(VLOOKUP($A529,'TD SOP+PROFORM'!$A$5:$AD$750,MATCH(O$4,'TD SOP+PROFORM'!$B$2:$AD$2,0)+1,0),0)+IFERROR(VLOOKUP($A529,'TD SOP+PROFORM'!$A$5:$AD$750,MATCH(O$2,'TD SOP+PROFORM'!$B$2:$AD$2,0)+1,0),0)</f>
        <v>0</v>
      </c>
      <c r="P529" s="25">
        <f>IFERROR(VLOOKUP($A529,'TD SOP+PROFORM'!$A$5:$AD$750,MATCH(P$4,'TD SOP+PROFORM'!$B$2:$AD$2,0)+1,0),0)+IFERROR(VLOOKUP($A529,'TD SOP+PROFORM'!$A$5:$AD$750,MATCH(P$2,'TD SOP+PROFORM'!$B$2:$AD$2,0)+1,0),0)</f>
        <v>0</v>
      </c>
      <c r="Q529" s="26" t="str">
        <f t="shared" si="125"/>
        <v/>
      </c>
      <c r="R529" s="25">
        <f>IFERROR(VLOOKUP($A529,'TD SOP+PROFORM'!$A$5:$AD$750,MATCH(R$4,'TD SOP+PROFORM'!$B$2:$AD$2,0)+1,0),0)+IFERROR(VLOOKUP($A529,'TD SOP+PROFORM'!$A$5:$AD$750,MATCH(R$2,'TD SOP+PROFORM'!$B$2:$AD$2,0)+1,0),0)</f>
        <v>0</v>
      </c>
      <c r="S529" s="25">
        <f>IFERROR(VLOOKUP($A529,'TD SOP+PROFORM'!$A$5:$AD$750,MATCH(S$4,'TD SOP+PROFORM'!$B$2:$AD$2,0)+1,0),0)+IFERROR(VLOOKUP($A529,'TD SOP+PROFORM'!$A$5:$AD$750,MATCH(S$2,'TD SOP+PROFORM'!$B$2:$AD$2,0)+1,0),0)</f>
        <v>0</v>
      </c>
      <c r="T529" s="26" t="str">
        <f t="shared" si="126"/>
        <v/>
      </c>
      <c r="U529" s="25">
        <f>IFERROR(VLOOKUP($A529,'TD SOP+PROFORM'!$A$5:$AD$750,MATCH(U$4,'TD SOP+PROFORM'!$B$2:$AD$2,0)+1,0),0)+IFERROR(VLOOKUP($A529,'TD SOP+PROFORM'!$A$5:$AD$750,MATCH(U$2,'TD SOP+PROFORM'!$B$2:$AD$2,0)+1,0),0)</f>
        <v>0</v>
      </c>
      <c r="V529" s="25">
        <f>IFERROR(VLOOKUP($A529,'TD SOP+PROFORM'!$A$5:$AD$750,MATCH(V$4,'TD SOP+PROFORM'!$B$2:$AD$2,0)+1,0),0)+IFERROR(VLOOKUP($A529,'TD SOP+PROFORM'!$A$5:$AD$750,MATCH(V$2,'TD SOP+PROFORM'!$B$2:$AD$2,0)+1,0),0)</f>
        <v>0</v>
      </c>
      <c r="W529" s="26" t="str">
        <f t="shared" si="127"/>
        <v/>
      </c>
      <c r="X529" s="25">
        <f>IFERROR(VLOOKUP($A529,'TD SOP+PROFORM'!$A$5:$AD$750,MATCH(X$4,'TD SOP+PROFORM'!$B$2:$AD$2,0)+1,0),0)+IFERROR(VLOOKUP($A529,'TD SOP+PROFORM'!$A$5:$AD$750,MATCH(X$2,'TD SOP+PROFORM'!$B$2:$AD$2,0)+1,0),0)</f>
        <v>0</v>
      </c>
      <c r="Y529" s="25">
        <f>IFERROR(VLOOKUP($A529,'TD SOP+PROFORM'!$A$5:$AD$750,MATCH(Y$4,'TD SOP+PROFORM'!$B$2:$AD$2,0)+1,0),0)+IFERROR(VLOOKUP($A529,'TD SOP+PROFORM'!$A$5:$AD$750,MATCH(Y$2,'TD SOP+PROFORM'!$B$2:$AD$2,0)+1,0),0)</f>
        <v>0</v>
      </c>
      <c r="Z529" s="26" t="str">
        <f t="shared" si="128"/>
        <v/>
      </c>
      <c r="AA529" s="25">
        <f>IFERROR(VLOOKUP($A529,'TD SOP+PROFORM'!$A$5:$AD$750,MATCH(AA$4,'TD SOP+PROFORM'!$B$2:$AD$2,0)+1,0),0)+IFERROR(VLOOKUP($A529,'TD SOP+PROFORM'!$A$5:$AD$750,MATCH(AA$2,'TD SOP+PROFORM'!$B$2:$AD$2,0)+1,0),0)</f>
        <v>0</v>
      </c>
      <c r="AB529" s="25">
        <f>IFERROR(VLOOKUP($A529,'TD SOP+PROFORM'!$A$5:$AD$750,MATCH(AB$4,'TD SOP+PROFORM'!$B$2:$AD$2,0)+1,0),0)+IFERROR(VLOOKUP($A529,'TD SOP+PROFORM'!$A$5:$AD$750,MATCH(AB$2,'TD SOP+PROFORM'!$B$2:$AD$2,0)+1,0),0)</f>
        <v>0</v>
      </c>
      <c r="AC529" s="26" t="str">
        <f t="shared" si="129"/>
        <v/>
      </c>
      <c r="AD529" s="25">
        <f>IFERROR(VLOOKUP($A529,'TD SOP+PROFORM'!$A$5:$AD$750,MATCH(AD$4,'TD SOP+PROFORM'!$B$2:$AD$2,0)+1,0),0)+IFERROR(VLOOKUP($A529,'TD SOP+PROFORM'!$A$5:$AD$750,MATCH(AD$2,'TD SOP+PROFORM'!$B$2:$AD$2,0)+1,0),0)</f>
        <v>0</v>
      </c>
      <c r="AE529" s="25">
        <f>IFERROR(VLOOKUP($A529,'TD SOP+PROFORM'!$A$5:$AD$750,MATCH(AE$4,'TD SOP+PROFORM'!$B$2:$AD$2,0)+1,0),0)+IFERROR(VLOOKUP($A529,'TD SOP+PROFORM'!$A$5:$AD$750,MATCH(AE$2,'TD SOP+PROFORM'!$B$2:$AD$2,0)+1,0),0)</f>
        <v>0</v>
      </c>
      <c r="AF529" s="26" t="str">
        <f t="shared" si="130"/>
        <v/>
      </c>
      <c r="AG529" s="25">
        <f>IFERROR(VLOOKUP($A529,'TD SOP+PROFORM'!$A$5:$AD$750,MATCH(AG$4,'TD SOP+PROFORM'!$B$2:$AD$2,0)+1,0),0)+IFERROR(VLOOKUP($A529,'TD SOP+PROFORM'!$A$5:$AD$750,MATCH(AG$2,'TD SOP+PROFORM'!$B$2:$AD$2,0)+1,0),0)</f>
        <v>0</v>
      </c>
      <c r="AH529" s="25">
        <f>IFERROR(VLOOKUP($A529,'TD SOP+PROFORM'!$A$5:$AD$750,MATCH(AH$4,'TD SOP+PROFORM'!$B$2:$AD$2,0)+1,0),0)+IFERROR(VLOOKUP($A529,'TD SOP+PROFORM'!$A$5:$AD$750,MATCH(AH$2,'TD SOP+PROFORM'!$B$2:$AD$2,0)+1,0),0)</f>
        <v>0</v>
      </c>
      <c r="AI529" s="26" t="str">
        <f t="shared" si="131"/>
        <v/>
      </c>
      <c r="AJ529" s="25">
        <f>IFERROR(VLOOKUP($A529,'TD SOP+PROFORM'!$A$5:$AD$750,MATCH(AJ$4,'TD SOP+PROFORM'!$B$2:$AD$2,0)+1,0),0)+IFERROR(VLOOKUP($A529,'TD SOP+PROFORM'!$A$5:$AD$750,MATCH(AJ$2,'TD SOP+PROFORM'!$B$2:$AD$2,0)+1,0),0)</f>
        <v>0</v>
      </c>
      <c r="AK529" s="25">
        <f>IFERROR(VLOOKUP($A529,'TD SOP+PROFORM'!$A$5:$AD$750,MATCH(AK$4,'TD SOP+PROFORM'!$B$2:$AD$2,0)+1,0),0)+IFERROR(VLOOKUP($A529,'TD SOP+PROFORM'!$A$5:$AD$750,MATCH(AK$2,'TD SOP+PROFORM'!$B$2:$AD$2,0)+1,0),0)</f>
        <v>0</v>
      </c>
      <c r="AL529" s="26" t="str">
        <f t="shared" si="132"/>
        <v/>
      </c>
      <c r="AM529" s="25">
        <f t="shared" si="134"/>
        <v>0</v>
      </c>
      <c r="AN529" s="25">
        <f t="shared" si="134"/>
        <v>0</v>
      </c>
      <c r="AO529" s="26" t="str">
        <f t="shared" si="133"/>
        <v/>
      </c>
    </row>
    <row r="530" spans="1:41" x14ac:dyDescent="0.35">
      <c r="A530" s="24">
        <f>IF(AND('TD SOP+PROFORM'!A527&lt;&gt;"",'TD SOP+PROFORM'!A527&lt;&gt;"TOTAL"),'TD SOP+PROFORM'!A527,0)</f>
        <v>0</v>
      </c>
      <c r="C530" s="25" t="str">
        <f>IFERROR(VLOOKUP($A530,'TD SOP+PROFORM'!$A$5:$AD$750,MATCH(C$4,'TD SOP+PROFORM'!$B$2:$AT$2,0)+1,0),"")</f>
        <v/>
      </c>
      <c r="D530" s="25" t="str">
        <f>IFERROR(VLOOKUP($A530,'TD SOP+PROFORM'!$A$5:$AD$750,MATCH(D$4,'TD SOP+PROFORM'!$B$2:$AT$2,0)+1,0),"")</f>
        <v/>
      </c>
      <c r="E530" s="26" t="str">
        <f t="shared" si="121"/>
        <v/>
      </c>
      <c r="F530" s="25" t="str">
        <f>IFERROR(VLOOKUP($A530,'TD SOP+PROFORM'!$A$5:$AD$750,MATCH(F$4,'TD SOP+PROFORM'!$B$2:$AT$2,0)+1,0),"")</f>
        <v/>
      </c>
      <c r="G530" s="25" t="str">
        <f>IFERROR(VLOOKUP($A530,'TD SOP+PROFORM'!$A$5:$AD$750,MATCH(G$4,'TD SOP+PROFORM'!$B$2:$AT$2,0)+1,0),"")</f>
        <v/>
      </c>
      <c r="H530" s="26" t="str">
        <f t="shared" si="122"/>
        <v/>
      </c>
      <c r="I530" s="25" t="str">
        <f>IFERROR(VLOOKUP($A530,'TD SOP+PROFORM'!$A$5:$AD$750,MATCH(I$4,'TD SOP+PROFORM'!$B$2:$AT$2,0)+1,0),"")</f>
        <v/>
      </c>
      <c r="J530" s="25" t="str">
        <f>IFERROR(VLOOKUP($A530,'TD SOP+PROFORM'!$A$5:$AD$750,MATCH(J$4,'TD SOP+PROFORM'!$B$2:$AT$2,0)+1,0),"")</f>
        <v/>
      </c>
      <c r="K530" s="26" t="str">
        <f t="shared" si="123"/>
        <v/>
      </c>
      <c r="L530" s="25" t="str">
        <f>IFERROR(VLOOKUP($A530,'TD SOP+PROFORM'!$A$5:$AD$750,MATCH(L$4,'TD SOP+PROFORM'!$B$2:$AT$2,0)+1,0),"")</f>
        <v/>
      </c>
      <c r="M530" s="25" t="str">
        <f>IFERROR(VLOOKUP($A530,'TD SOP+PROFORM'!$A$5:$AD$750,MATCH(M$4,'TD SOP+PROFORM'!$B$2:$AT$2,0)+1,0),"")</f>
        <v/>
      </c>
      <c r="N530" s="26" t="str">
        <f t="shared" si="124"/>
        <v/>
      </c>
      <c r="O530" s="25">
        <f>IFERROR(VLOOKUP($A530,'TD SOP+PROFORM'!$A$5:$AD$750,MATCH(O$4,'TD SOP+PROFORM'!$B$2:$AD$2,0)+1,0),0)+IFERROR(VLOOKUP($A530,'TD SOP+PROFORM'!$A$5:$AD$750,MATCH(O$2,'TD SOP+PROFORM'!$B$2:$AD$2,0)+1,0),0)</f>
        <v>0</v>
      </c>
      <c r="P530" s="25">
        <f>IFERROR(VLOOKUP($A530,'TD SOP+PROFORM'!$A$5:$AD$750,MATCH(P$4,'TD SOP+PROFORM'!$B$2:$AD$2,0)+1,0),0)+IFERROR(VLOOKUP($A530,'TD SOP+PROFORM'!$A$5:$AD$750,MATCH(P$2,'TD SOP+PROFORM'!$B$2:$AD$2,0)+1,0),0)</f>
        <v>0</v>
      </c>
      <c r="Q530" s="26" t="str">
        <f t="shared" si="125"/>
        <v/>
      </c>
      <c r="R530" s="25">
        <f>IFERROR(VLOOKUP($A530,'TD SOP+PROFORM'!$A$5:$AD$750,MATCH(R$4,'TD SOP+PROFORM'!$B$2:$AD$2,0)+1,0),0)+IFERROR(VLOOKUP($A530,'TD SOP+PROFORM'!$A$5:$AD$750,MATCH(R$2,'TD SOP+PROFORM'!$B$2:$AD$2,0)+1,0),0)</f>
        <v>0</v>
      </c>
      <c r="S530" s="25">
        <f>IFERROR(VLOOKUP($A530,'TD SOP+PROFORM'!$A$5:$AD$750,MATCH(S$4,'TD SOP+PROFORM'!$B$2:$AD$2,0)+1,0),0)+IFERROR(VLOOKUP($A530,'TD SOP+PROFORM'!$A$5:$AD$750,MATCH(S$2,'TD SOP+PROFORM'!$B$2:$AD$2,0)+1,0),0)</f>
        <v>0</v>
      </c>
      <c r="T530" s="26" t="str">
        <f t="shared" si="126"/>
        <v/>
      </c>
      <c r="U530" s="25">
        <f>IFERROR(VLOOKUP($A530,'TD SOP+PROFORM'!$A$5:$AD$750,MATCH(U$4,'TD SOP+PROFORM'!$B$2:$AD$2,0)+1,0),0)+IFERROR(VLOOKUP($A530,'TD SOP+PROFORM'!$A$5:$AD$750,MATCH(U$2,'TD SOP+PROFORM'!$B$2:$AD$2,0)+1,0),0)</f>
        <v>0</v>
      </c>
      <c r="V530" s="25">
        <f>IFERROR(VLOOKUP($A530,'TD SOP+PROFORM'!$A$5:$AD$750,MATCH(V$4,'TD SOP+PROFORM'!$B$2:$AD$2,0)+1,0),0)+IFERROR(VLOOKUP($A530,'TD SOP+PROFORM'!$A$5:$AD$750,MATCH(V$2,'TD SOP+PROFORM'!$B$2:$AD$2,0)+1,0),0)</f>
        <v>0</v>
      </c>
      <c r="W530" s="26" t="str">
        <f t="shared" si="127"/>
        <v/>
      </c>
      <c r="X530" s="25">
        <f>IFERROR(VLOOKUP($A530,'TD SOP+PROFORM'!$A$5:$AD$750,MATCH(X$4,'TD SOP+PROFORM'!$B$2:$AD$2,0)+1,0),0)+IFERROR(VLOOKUP($A530,'TD SOP+PROFORM'!$A$5:$AD$750,MATCH(X$2,'TD SOP+PROFORM'!$B$2:$AD$2,0)+1,0),0)</f>
        <v>0</v>
      </c>
      <c r="Y530" s="25">
        <f>IFERROR(VLOOKUP($A530,'TD SOP+PROFORM'!$A$5:$AD$750,MATCH(Y$4,'TD SOP+PROFORM'!$B$2:$AD$2,0)+1,0),0)+IFERROR(VLOOKUP($A530,'TD SOP+PROFORM'!$A$5:$AD$750,MATCH(Y$2,'TD SOP+PROFORM'!$B$2:$AD$2,0)+1,0),0)</f>
        <v>0</v>
      </c>
      <c r="Z530" s="26" t="str">
        <f t="shared" si="128"/>
        <v/>
      </c>
      <c r="AA530" s="25">
        <f>IFERROR(VLOOKUP($A530,'TD SOP+PROFORM'!$A$5:$AD$750,MATCH(AA$4,'TD SOP+PROFORM'!$B$2:$AD$2,0)+1,0),0)+IFERROR(VLOOKUP($A530,'TD SOP+PROFORM'!$A$5:$AD$750,MATCH(AA$2,'TD SOP+PROFORM'!$B$2:$AD$2,0)+1,0),0)</f>
        <v>0</v>
      </c>
      <c r="AB530" s="25">
        <f>IFERROR(VLOOKUP($A530,'TD SOP+PROFORM'!$A$5:$AD$750,MATCH(AB$4,'TD SOP+PROFORM'!$B$2:$AD$2,0)+1,0),0)+IFERROR(VLOOKUP($A530,'TD SOP+PROFORM'!$A$5:$AD$750,MATCH(AB$2,'TD SOP+PROFORM'!$B$2:$AD$2,0)+1,0),0)</f>
        <v>0</v>
      </c>
      <c r="AC530" s="26" t="str">
        <f t="shared" si="129"/>
        <v/>
      </c>
      <c r="AD530" s="25">
        <f>IFERROR(VLOOKUP($A530,'TD SOP+PROFORM'!$A$5:$AD$750,MATCH(AD$4,'TD SOP+PROFORM'!$B$2:$AD$2,0)+1,0),0)+IFERROR(VLOOKUP($A530,'TD SOP+PROFORM'!$A$5:$AD$750,MATCH(AD$2,'TD SOP+PROFORM'!$B$2:$AD$2,0)+1,0),0)</f>
        <v>0</v>
      </c>
      <c r="AE530" s="25">
        <f>IFERROR(VLOOKUP($A530,'TD SOP+PROFORM'!$A$5:$AD$750,MATCH(AE$4,'TD SOP+PROFORM'!$B$2:$AD$2,0)+1,0),0)+IFERROR(VLOOKUP($A530,'TD SOP+PROFORM'!$A$5:$AD$750,MATCH(AE$2,'TD SOP+PROFORM'!$B$2:$AD$2,0)+1,0),0)</f>
        <v>0</v>
      </c>
      <c r="AF530" s="26" t="str">
        <f t="shared" si="130"/>
        <v/>
      </c>
      <c r="AG530" s="25">
        <f>IFERROR(VLOOKUP($A530,'TD SOP+PROFORM'!$A$5:$AD$750,MATCH(AG$4,'TD SOP+PROFORM'!$B$2:$AD$2,0)+1,0),0)+IFERROR(VLOOKUP($A530,'TD SOP+PROFORM'!$A$5:$AD$750,MATCH(AG$2,'TD SOP+PROFORM'!$B$2:$AD$2,0)+1,0),0)</f>
        <v>0</v>
      </c>
      <c r="AH530" s="25">
        <f>IFERROR(VLOOKUP($A530,'TD SOP+PROFORM'!$A$5:$AD$750,MATCH(AH$4,'TD SOP+PROFORM'!$B$2:$AD$2,0)+1,0),0)+IFERROR(VLOOKUP($A530,'TD SOP+PROFORM'!$A$5:$AD$750,MATCH(AH$2,'TD SOP+PROFORM'!$B$2:$AD$2,0)+1,0),0)</f>
        <v>0</v>
      </c>
      <c r="AI530" s="26" t="str">
        <f t="shared" si="131"/>
        <v/>
      </c>
      <c r="AJ530" s="25">
        <f>IFERROR(VLOOKUP($A530,'TD SOP+PROFORM'!$A$5:$AD$750,MATCH(AJ$4,'TD SOP+PROFORM'!$B$2:$AD$2,0)+1,0),0)+IFERROR(VLOOKUP($A530,'TD SOP+PROFORM'!$A$5:$AD$750,MATCH(AJ$2,'TD SOP+PROFORM'!$B$2:$AD$2,0)+1,0),0)</f>
        <v>0</v>
      </c>
      <c r="AK530" s="25">
        <f>IFERROR(VLOOKUP($A530,'TD SOP+PROFORM'!$A$5:$AD$750,MATCH(AK$4,'TD SOP+PROFORM'!$B$2:$AD$2,0)+1,0),0)+IFERROR(VLOOKUP($A530,'TD SOP+PROFORM'!$A$5:$AD$750,MATCH(AK$2,'TD SOP+PROFORM'!$B$2:$AD$2,0)+1,0),0)</f>
        <v>0</v>
      </c>
      <c r="AL530" s="26" t="str">
        <f t="shared" si="132"/>
        <v/>
      </c>
      <c r="AM530" s="25">
        <f t="shared" si="134"/>
        <v>0</v>
      </c>
      <c r="AN530" s="25">
        <f t="shared" si="134"/>
        <v>0</v>
      </c>
      <c r="AO530" s="26" t="str">
        <f t="shared" si="133"/>
        <v/>
      </c>
    </row>
    <row r="531" spans="1:41" x14ac:dyDescent="0.35">
      <c r="A531" s="24">
        <f>IF(AND('TD SOP+PROFORM'!A528&lt;&gt;"",'TD SOP+PROFORM'!A528&lt;&gt;"TOTAL"),'TD SOP+PROFORM'!A528,0)</f>
        <v>0</v>
      </c>
      <c r="C531" s="25" t="str">
        <f>IFERROR(VLOOKUP($A531,'TD SOP+PROFORM'!$A$5:$AD$750,MATCH(C$4,'TD SOP+PROFORM'!$B$2:$AT$2,0)+1,0),"")</f>
        <v/>
      </c>
      <c r="D531" s="25" t="str">
        <f>IFERROR(VLOOKUP($A531,'TD SOP+PROFORM'!$A$5:$AD$750,MATCH(D$4,'TD SOP+PROFORM'!$B$2:$AT$2,0)+1,0),"")</f>
        <v/>
      </c>
      <c r="E531" s="26" t="str">
        <f t="shared" si="121"/>
        <v/>
      </c>
      <c r="F531" s="25" t="str">
        <f>IFERROR(VLOOKUP($A531,'TD SOP+PROFORM'!$A$5:$AD$750,MATCH(F$4,'TD SOP+PROFORM'!$B$2:$AT$2,0)+1,0),"")</f>
        <v/>
      </c>
      <c r="G531" s="25" t="str">
        <f>IFERROR(VLOOKUP($A531,'TD SOP+PROFORM'!$A$5:$AD$750,MATCH(G$4,'TD SOP+PROFORM'!$B$2:$AT$2,0)+1,0),"")</f>
        <v/>
      </c>
      <c r="H531" s="26" t="str">
        <f t="shared" si="122"/>
        <v/>
      </c>
      <c r="I531" s="25" t="str">
        <f>IFERROR(VLOOKUP($A531,'TD SOP+PROFORM'!$A$5:$AD$750,MATCH(I$4,'TD SOP+PROFORM'!$B$2:$AT$2,0)+1,0),"")</f>
        <v/>
      </c>
      <c r="J531" s="25" t="str">
        <f>IFERROR(VLOOKUP($A531,'TD SOP+PROFORM'!$A$5:$AD$750,MATCH(J$4,'TD SOP+PROFORM'!$B$2:$AT$2,0)+1,0),"")</f>
        <v/>
      </c>
      <c r="K531" s="26" t="str">
        <f t="shared" si="123"/>
        <v/>
      </c>
      <c r="L531" s="25" t="str">
        <f>IFERROR(VLOOKUP($A531,'TD SOP+PROFORM'!$A$5:$AD$750,MATCH(L$4,'TD SOP+PROFORM'!$B$2:$AT$2,0)+1,0),"")</f>
        <v/>
      </c>
      <c r="M531" s="25" t="str">
        <f>IFERROR(VLOOKUP($A531,'TD SOP+PROFORM'!$A$5:$AD$750,MATCH(M$4,'TD SOP+PROFORM'!$B$2:$AT$2,0)+1,0),"")</f>
        <v/>
      </c>
      <c r="N531" s="26" t="str">
        <f t="shared" si="124"/>
        <v/>
      </c>
      <c r="O531" s="25">
        <f>IFERROR(VLOOKUP($A531,'TD SOP+PROFORM'!$A$5:$AD$750,MATCH(O$4,'TD SOP+PROFORM'!$B$2:$AD$2,0)+1,0),0)+IFERROR(VLOOKUP($A531,'TD SOP+PROFORM'!$A$5:$AD$750,MATCH(O$2,'TD SOP+PROFORM'!$B$2:$AD$2,0)+1,0),0)</f>
        <v>0</v>
      </c>
      <c r="P531" s="25">
        <f>IFERROR(VLOOKUP($A531,'TD SOP+PROFORM'!$A$5:$AD$750,MATCH(P$4,'TD SOP+PROFORM'!$B$2:$AD$2,0)+1,0),0)+IFERROR(VLOOKUP($A531,'TD SOP+PROFORM'!$A$5:$AD$750,MATCH(P$2,'TD SOP+PROFORM'!$B$2:$AD$2,0)+1,0),0)</f>
        <v>0</v>
      </c>
      <c r="Q531" s="26" t="str">
        <f t="shared" si="125"/>
        <v/>
      </c>
      <c r="R531" s="25">
        <f>IFERROR(VLOOKUP($A531,'TD SOP+PROFORM'!$A$5:$AD$750,MATCH(R$4,'TD SOP+PROFORM'!$B$2:$AD$2,0)+1,0),0)+IFERROR(VLOOKUP($A531,'TD SOP+PROFORM'!$A$5:$AD$750,MATCH(R$2,'TD SOP+PROFORM'!$B$2:$AD$2,0)+1,0),0)</f>
        <v>0</v>
      </c>
      <c r="S531" s="25">
        <f>IFERROR(VLOOKUP($A531,'TD SOP+PROFORM'!$A$5:$AD$750,MATCH(S$4,'TD SOP+PROFORM'!$B$2:$AD$2,0)+1,0),0)+IFERROR(VLOOKUP($A531,'TD SOP+PROFORM'!$A$5:$AD$750,MATCH(S$2,'TD SOP+PROFORM'!$B$2:$AD$2,0)+1,0),0)</f>
        <v>0</v>
      </c>
      <c r="T531" s="26" t="str">
        <f t="shared" si="126"/>
        <v/>
      </c>
      <c r="U531" s="25">
        <f>IFERROR(VLOOKUP($A531,'TD SOP+PROFORM'!$A$5:$AD$750,MATCH(U$4,'TD SOP+PROFORM'!$B$2:$AD$2,0)+1,0),0)+IFERROR(VLOOKUP($A531,'TD SOP+PROFORM'!$A$5:$AD$750,MATCH(U$2,'TD SOP+PROFORM'!$B$2:$AD$2,0)+1,0),0)</f>
        <v>0</v>
      </c>
      <c r="V531" s="25">
        <f>IFERROR(VLOOKUP($A531,'TD SOP+PROFORM'!$A$5:$AD$750,MATCH(V$4,'TD SOP+PROFORM'!$B$2:$AD$2,0)+1,0),0)+IFERROR(VLOOKUP($A531,'TD SOP+PROFORM'!$A$5:$AD$750,MATCH(V$2,'TD SOP+PROFORM'!$B$2:$AD$2,0)+1,0),0)</f>
        <v>0</v>
      </c>
      <c r="W531" s="26" t="str">
        <f t="shared" si="127"/>
        <v/>
      </c>
      <c r="X531" s="25">
        <f>IFERROR(VLOOKUP($A531,'TD SOP+PROFORM'!$A$5:$AD$750,MATCH(X$4,'TD SOP+PROFORM'!$B$2:$AD$2,0)+1,0),0)+IFERROR(VLOOKUP($A531,'TD SOP+PROFORM'!$A$5:$AD$750,MATCH(X$2,'TD SOP+PROFORM'!$B$2:$AD$2,0)+1,0),0)</f>
        <v>0</v>
      </c>
      <c r="Y531" s="25">
        <f>IFERROR(VLOOKUP($A531,'TD SOP+PROFORM'!$A$5:$AD$750,MATCH(Y$4,'TD SOP+PROFORM'!$B$2:$AD$2,0)+1,0),0)+IFERROR(VLOOKUP($A531,'TD SOP+PROFORM'!$A$5:$AD$750,MATCH(Y$2,'TD SOP+PROFORM'!$B$2:$AD$2,0)+1,0),0)</f>
        <v>0</v>
      </c>
      <c r="Z531" s="26" t="str">
        <f t="shared" si="128"/>
        <v/>
      </c>
      <c r="AA531" s="25">
        <f>IFERROR(VLOOKUP($A531,'TD SOP+PROFORM'!$A$5:$AD$750,MATCH(AA$4,'TD SOP+PROFORM'!$B$2:$AD$2,0)+1,0),0)+IFERROR(VLOOKUP($A531,'TD SOP+PROFORM'!$A$5:$AD$750,MATCH(AA$2,'TD SOP+PROFORM'!$B$2:$AD$2,0)+1,0),0)</f>
        <v>0</v>
      </c>
      <c r="AB531" s="25">
        <f>IFERROR(VLOOKUP($A531,'TD SOP+PROFORM'!$A$5:$AD$750,MATCH(AB$4,'TD SOP+PROFORM'!$B$2:$AD$2,0)+1,0),0)+IFERROR(VLOOKUP($A531,'TD SOP+PROFORM'!$A$5:$AD$750,MATCH(AB$2,'TD SOP+PROFORM'!$B$2:$AD$2,0)+1,0),0)</f>
        <v>0</v>
      </c>
      <c r="AC531" s="26" t="str">
        <f t="shared" si="129"/>
        <v/>
      </c>
      <c r="AD531" s="25">
        <f>IFERROR(VLOOKUP($A531,'TD SOP+PROFORM'!$A$5:$AD$750,MATCH(AD$4,'TD SOP+PROFORM'!$B$2:$AD$2,0)+1,0),0)+IFERROR(VLOOKUP($A531,'TD SOP+PROFORM'!$A$5:$AD$750,MATCH(AD$2,'TD SOP+PROFORM'!$B$2:$AD$2,0)+1,0),0)</f>
        <v>0</v>
      </c>
      <c r="AE531" s="25">
        <f>IFERROR(VLOOKUP($A531,'TD SOP+PROFORM'!$A$5:$AD$750,MATCH(AE$4,'TD SOP+PROFORM'!$B$2:$AD$2,0)+1,0),0)+IFERROR(VLOOKUP($A531,'TD SOP+PROFORM'!$A$5:$AD$750,MATCH(AE$2,'TD SOP+PROFORM'!$B$2:$AD$2,0)+1,0),0)</f>
        <v>0</v>
      </c>
      <c r="AF531" s="26" t="str">
        <f t="shared" si="130"/>
        <v/>
      </c>
      <c r="AG531" s="25">
        <f>IFERROR(VLOOKUP($A531,'TD SOP+PROFORM'!$A$5:$AD$750,MATCH(AG$4,'TD SOP+PROFORM'!$B$2:$AD$2,0)+1,0),0)+IFERROR(VLOOKUP($A531,'TD SOP+PROFORM'!$A$5:$AD$750,MATCH(AG$2,'TD SOP+PROFORM'!$B$2:$AD$2,0)+1,0),0)</f>
        <v>0</v>
      </c>
      <c r="AH531" s="25">
        <f>IFERROR(VLOOKUP($A531,'TD SOP+PROFORM'!$A$5:$AD$750,MATCH(AH$4,'TD SOP+PROFORM'!$B$2:$AD$2,0)+1,0),0)+IFERROR(VLOOKUP($A531,'TD SOP+PROFORM'!$A$5:$AD$750,MATCH(AH$2,'TD SOP+PROFORM'!$B$2:$AD$2,0)+1,0),0)</f>
        <v>0</v>
      </c>
      <c r="AI531" s="26" t="str">
        <f t="shared" si="131"/>
        <v/>
      </c>
      <c r="AJ531" s="25">
        <f>IFERROR(VLOOKUP($A531,'TD SOP+PROFORM'!$A$5:$AD$750,MATCH(AJ$4,'TD SOP+PROFORM'!$B$2:$AD$2,0)+1,0),0)+IFERROR(VLOOKUP($A531,'TD SOP+PROFORM'!$A$5:$AD$750,MATCH(AJ$2,'TD SOP+PROFORM'!$B$2:$AD$2,0)+1,0),0)</f>
        <v>0</v>
      </c>
      <c r="AK531" s="25">
        <f>IFERROR(VLOOKUP($A531,'TD SOP+PROFORM'!$A$5:$AD$750,MATCH(AK$4,'TD SOP+PROFORM'!$B$2:$AD$2,0)+1,0),0)+IFERROR(VLOOKUP($A531,'TD SOP+PROFORM'!$A$5:$AD$750,MATCH(AK$2,'TD SOP+PROFORM'!$B$2:$AD$2,0)+1,0),0)</f>
        <v>0</v>
      </c>
      <c r="AL531" s="26" t="str">
        <f t="shared" si="132"/>
        <v/>
      </c>
      <c r="AM531" s="25">
        <f t="shared" si="134"/>
        <v>0</v>
      </c>
      <c r="AN531" s="25">
        <f t="shared" si="134"/>
        <v>0</v>
      </c>
      <c r="AO531" s="26" t="str">
        <f t="shared" si="133"/>
        <v/>
      </c>
    </row>
    <row r="532" spans="1:41" x14ac:dyDescent="0.35">
      <c r="A532" s="24">
        <f>IF(AND('TD SOP+PROFORM'!A529&lt;&gt;"",'TD SOP+PROFORM'!A529&lt;&gt;"TOTAL"),'TD SOP+PROFORM'!A529,0)</f>
        <v>0</v>
      </c>
      <c r="C532" s="25" t="str">
        <f>IFERROR(VLOOKUP($A532,'TD SOP+PROFORM'!$A$5:$AD$750,MATCH(C$4,'TD SOP+PROFORM'!$B$2:$AT$2,0)+1,0),"")</f>
        <v/>
      </c>
      <c r="D532" s="25" t="str">
        <f>IFERROR(VLOOKUP($A532,'TD SOP+PROFORM'!$A$5:$AD$750,MATCH(D$4,'TD SOP+PROFORM'!$B$2:$AT$2,0)+1,0),"")</f>
        <v/>
      </c>
      <c r="E532" s="26" t="str">
        <f t="shared" si="121"/>
        <v/>
      </c>
      <c r="F532" s="25" t="str">
        <f>IFERROR(VLOOKUP($A532,'TD SOP+PROFORM'!$A$5:$AD$750,MATCH(F$4,'TD SOP+PROFORM'!$B$2:$AT$2,0)+1,0),"")</f>
        <v/>
      </c>
      <c r="G532" s="25" t="str">
        <f>IFERROR(VLOOKUP($A532,'TD SOP+PROFORM'!$A$5:$AD$750,MATCH(G$4,'TD SOP+PROFORM'!$B$2:$AT$2,0)+1,0),"")</f>
        <v/>
      </c>
      <c r="H532" s="26" t="str">
        <f t="shared" si="122"/>
        <v/>
      </c>
      <c r="I532" s="25" t="str">
        <f>IFERROR(VLOOKUP($A532,'TD SOP+PROFORM'!$A$5:$AD$750,MATCH(I$4,'TD SOP+PROFORM'!$B$2:$AT$2,0)+1,0),"")</f>
        <v/>
      </c>
      <c r="J532" s="25" t="str">
        <f>IFERROR(VLOOKUP($A532,'TD SOP+PROFORM'!$A$5:$AD$750,MATCH(J$4,'TD SOP+PROFORM'!$B$2:$AT$2,0)+1,0),"")</f>
        <v/>
      </c>
      <c r="K532" s="26" t="str">
        <f t="shared" si="123"/>
        <v/>
      </c>
      <c r="L532" s="25" t="str">
        <f>IFERROR(VLOOKUP($A532,'TD SOP+PROFORM'!$A$5:$AD$750,MATCH(L$4,'TD SOP+PROFORM'!$B$2:$AT$2,0)+1,0),"")</f>
        <v/>
      </c>
      <c r="M532" s="25" t="str">
        <f>IFERROR(VLOOKUP($A532,'TD SOP+PROFORM'!$A$5:$AD$750,MATCH(M$4,'TD SOP+PROFORM'!$B$2:$AT$2,0)+1,0),"")</f>
        <v/>
      </c>
      <c r="N532" s="26" t="str">
        <f t="shared" si="124"/>
        <v/>
      </c>
      <c r="O532" s="25">
        <f>IFERROR(VLOOKUP($A532,'TD SOP+PROFORM'!$A$5:$AD$750,MATCH(O$4,'TD SOP+PROFORM'!$B$2:$AD$2,0)+1,0),0)+IFERROR(VLOOKUP($A532,'TD SOP+PROFORM'!$A$5:$AD$750,MATCH(O$2,'TD SOP+PROFORM'!$B$2:$AD$2,0)+1,0),0)</f>
        <v>0</v>
      </c>
      <c r="P532" s="25">
        <f>IFERROR(VLOOKUP($A532,'TD SOP+PROFORM'!$A$5:$AD$750,MATCH(P$4,'TD SOP+PROFORM'!$B$2:$AD$2,0)+1,0),0)+IFERROR(VLOOKUP($A532,'TD SOP+PROFORM'!$A$5:$AD$750,MATCH(P$2,'TD SOP+PROFORM'!$B$2:$AD$2,0)+1,0),0)</f>
        <v>0</v>
      </c>
      <c r="Q532" s="26" t="str">
        <f t="shared" si="125"/>
        <v/>
      </c>
      <c r="R532" s="25">
        <f>IFERROR(VLOOKUP($A532,'TD SOP+PROFORM'!$A$5:$AD$750,MATCH(R$4,'TD SOP+PROFORM'!$B$2:$AD$2,0)+1,0),0)+IFERROR(VLOOKUP($A532,'TD SOP+PROFORM'!$A$5:$AD$750,MATCH(R$2,'TD SOP+PROFORM'!$B$2:$AD$2,0)+1,0),0)</f>
        <v>0</v>
      </c>
      <c r="S532" s="25">
        <f>IFERROR(VLOOKUP($A532,'TD SOP+PROFORM'!$A$5:$AD$750,MATCH(S$4,'TD SOP+PROFORM'!$B$2:$AD$2,0)+1,0),0)+IFERROR(VLOOKUP($A532,'TD SOP+PROFORM'!$A$5:$AD$750,MATCH(S$2,'TD SOP+PROFORM'!$B$2:$AD$2,0)+1,0),0)</f>
        <v>0</v>
      </c>
      <c r="T532" s="26" t="str">
        <f t="shared" si="126"/>
        <v/>
      </c>
      <c r="U532" s="25">
        <f>IFERROR(VLOOKUP($A532,'TD SOP+PROFORM'!$A$5:$AD$750,MATCH(U$4,'TD SOP+PROFORM'!$B$2:$AD$2,0)+1,0),0)+IFERROR(VLOOKUP($A532,'TD SOP+PROFORM'!$A$5:$AD$750,MATCH(U$2,'TD SOP+PROFORM'!$B$2:$AD$2,0)+1,0),0)</f>
        <v>0</v>
      </c>
      <c r="V532" s="25">
        <f>IFERROR(VLOOKUP($A532,'TD SOP+PROFORM'!$A$5:$AD$750,MATCH(V$4,'TD SOP+PROFORM'!$B$2:$AD$2,0)+1,0),0)+IFERROR(VLOOKUP($A532,'TD SOP+PROFORM'!$A$5:$AD$750,MATCH(V$2,'TD SOP+PROFORM'!$B$2:$AD$2,0)+1,0),0)</f>
        <v>0</v>
      </c>
      <c r="W532" s="26" t="str">
        <f t="shared" si="127"/>
        <v/>
      </c>
      <c r="X532" s="25">
        <f>IFERROR(VLOOKUP($A532,'TD SOP+PROFORM'!$A$5:$AD$750,MATCH(X$4,'TD SOP+PROFORM'!$B$2:$AD$2,0)+1,0),0)+IFERROR(VLOOKUP($A532,'TD SOP+PROFORM'!$A$5:$AD$750,MATCH(X$2,'TD SOP+PROFORM'!$B$2:$AD$2,0)+1,0),0)</f>
        <v>0</v>
      </c>
      <c r="Y532" s="25">
        <f>IFERROR(VLOOKUP($A532,'TD SOP+PROFORM'!$A$5:$AD$750,MATCH(Y$4,'TD SOP+PROFORM'!$B$2:$AD$2,0)+1,0),0)+IFERROR(VLOOKUP($A532,'TD SOP+PROFORM'!$A$5:$AD$750,MATCH(Y$2,'TD SOP+PROFORM'!$B$2:$AD$2,0)+1,0),0)</f>
        <v>0</v>
      </c>
      <c r="Z532" s="26" t="str">
        <f t="shared" si="128"/>
        <v/>
      </c>
      <c r="AA532" s="25">
        <f>IFERROR(VLOOKUP($A532,'TD SOP+PROFORM'!$A$5:$AD$750,MATCH(AA$4,'TD SOP+PROFORM'!$B$2:$AD$2,0)+1,0),0)+IFERROR(VLOOKUP($A532,'TD SOP+PROFORM'!$A$5:$AD$750,MATCH(AA$2,'TD SOP+PROFORM'!$B$2:$AD$2,0)+1,0),0)</f>
        <v>0</v>
      </c>
      <c r="AB532" s="25">
        <f>IFERROR(VLOOKUP($A532,'TD SOP+PROFORM'!$A$5:$AD$750,MATCH(AB$4,'TD SOP+PROFORM'!$B$2:$AD$2,0)+1,0),0)+IFERROR(VLOOKUP($A532,'TD SOP+PROFORM'!$A$5:$AD$750,MATCH(AB$2,'TD SOP+PROFORM'!$B$2:$AD$2,0)+1,0),0)</f>
        <v>0</v>
      </c>
      <c r="AC532" s="26" t="str">
        <f t="shared" si="129"/>
        <v/>
      </c>
      <c r="AD532" s="25">
        <f>IFERROR(VLOOKUP($A532,'TD SOP+PROFORM'!$A$5:$AD$750,MATCH(AD$4,'TD SOP+PROFORM'!$B$2:$AD$2,0)+1,0),0)+IFERROR(VLOOKUP($A532,'TD SOP+PROFORM'!$A$5:$AD$750,MATCH(AD$2,'TD SOP+PROFORM'!$B$2:$AD$2,0)+1,0),0)</f>
        <v>0</v>
      </c>
      <c r="AE532" s="25">
        <f>IFERROR(VLOOKUP($A532,'TD SOP+PROFORM'!$A$5:$AD$750,MATCH(AE$4,'TD SOP+PROFORM'!$B$2:$AD$2,0)+1,0),0)+IFERROR(VLOOKUP($A532,'TD SOP+PROFORM'!$A$5:$AD$750,MATCH(AE$2,'TD SOP+PROFORM'!$B$2:$AD$2,0)+1,0),0)</f>
        <v>0</v>
      </c>
      <c r="AF532" s="26" t="str">
        <f t="shared" si="130"/>
        <v/>
      </c>
      <c r="AG532" s="25">
        <f>IFERROR(VLOOKUP($A532,'TD SOP+PROFORM'!$A$5:$AD$750,MATCH(AG$4,'TD SOP+PROFORM'!$B$2:$AD$2,0)+1,0),0)+IFERROR(VLOOKUP($A532,'TD SOP+PROFORM'!$A$5:$AD$750,MATCH(AG$2,'TD SOP+PROFORM'!$B$2:$AD$2,0)+1,0),0)</f>
        <v>0</v>
      </c>
      <c r="AH532" s="25">
        <f>IFERROR(VLOOKUP($A532,'TD SOP+PROFORM'!$A$5:$AD$750,MATCH(AH$4,'TD SOP+PROFORM'!$B$2:$AD$2,0)+1,0),0)+IFERROR(VLOOKUP($A532,'TD SOP+PROFORM'!$A$5:$AD$750,MATCH(AH$2,'TD SOP+PROFORM'!$B$2:$AD$2,0)+1,0),0)</f>
        <v>0</v>
      </c>
      <c r="AI532" s="26" t="str">
        <f t="shared" si="131"/>
        <v/>
      </c>
      <c r="AJ532" s="25">
        <f>IFERROR(VLOOKUP($A532,'TD SOP+PROFORM'!$A$5:$AD$750,MATCH(AJ$4,'TD SOP+PROFORM'!$B$2:$AD$2,0)+1,0),0)+IFERROR(VLOOKUP($A532,'TD SOP+PROFORM'!$A$5:$AD$750,MATCH(AJ$2,'TD SOP+PROFORM'!$B$2:$AD$2,0)+1,0),0)</f>
        <v>0</v>
      </c>
      <c r="AK532" s="25">
        <f>IFERROR(VLOOKUP($A532,'TD SOP+PROFORM'!$A$5:$AD$750,MATCH(AK$4,'TD SOP+PROFORM'!$B$2:$AD$2,0)+1,0),0)+IFERROR(VLOOKUP($A532,'TD SOP+PROFORM'!$A$5:$AD$750,MATCH(AK$2,'TD SOP+PROFORM'!$B$2:$AD$2,0)+1,0),0)</f>
        <v>0</v>
      </c>
      <c r="AL532" s="26" t="str">
        <f t="shared" si="132"/>
        <v/>
      </c>
      <c r="AM532" s="25">
        <f t="shared" si="134"/>
        <v>0</v>
      </c>
      <c r="AN532" s="25">
        <f t="shared" si="134"/>
        <v>0</v>
      </c>
      <c r="AO532" s="26" t="str">
        <f t="shared" si="133"/>
        <v/>
      </c>
    </row>
    <row r="533" spans="1:41" x14ac:dyDescent="0.35">
      <c r="A533" s="24">
        <f>IF(AND('TD SOP+PROFORM'!A530&lt;&gt;"",'TD SOP+PROFORM'!A530&lt;&gt;"TOTAL"),'TD SOP+PROFORM'!A530,0)</f>
        <v>0</v>
      </c>
      <c r="C533" s="25" t="str">
        <f>IFERROR(VLOOKUP($A533,'TD SOP+PROFORM'!$A$5:$AD$750,MATCH(C$4,'TD SOP+PROFORM'!$B$2:$AT$2,0)+1,0),"")</f>
        <v/>
      </c>
      <c r="D533" s="25" t="str">
        <f>IFERROR(VLOOKUP($A533,'TD SOP+PROFORM'!$A$5:$AD$750,MATCH(D$4,'TD SOP+PROFORM'!$B$2:$AT$2,0)+1,0),"")</f>
        <v/>
      </c>
      <c r="E533" s="26" t="str">
        <f t="shared" si="121"/>
        <v/>
      </c>
      <c r="F533" s="25" t="str">
        <f>IFERROR(VLOOKUP($A533,'TD SOP+PROFORM'!$A$5:$AD$750,MATCH(F$4,'TD SOP+PROFORM'!$B$2:$AT$2,0)+1,0),"")</f>
        <v/>
      </c>
      <c r="G533" s="25" t="str">
        <f>IFERROR(VLOOKUP($A533,'TD SOP+PROFORM'!$A$5:$AD$750,MATCH(G$4,'TD SOP+PROFORM'!$B$2:$AT$2,0)+1,0),"")</f>
        <v/>
      </c>
      <c r="H533" s="26" t="str">
        <f t="shared" si="122"/>
        <v/>
      </c>
      <c r="I533" s="25" t="str">
        <f>IFERROR(VLOOKUP($A533,'TD SOP+PROFORM'!$A$5:$AD$750,MATCH(I$4,'TD SOP+PROFORM'!$B$2:$AT$2,0)+1,0),"")</f>
        <v/>
      </c>
      <c r="J533" s="25" t="str">
        <f>IFERROR(VLOOKUP($A533,'TD SOP+PROFORM'!$A$5:$AD$750,MATCH(J$4,'TD SOP+PROFORM'!$B$2:$AT$2,0)+1,0),"")</f>
        <v/>
      </c>
      <c r="K533" s="26" t="str">
        <f t="shared" si="123"/>
        <v/>
      </c>
      <c r="L533" s="25" t="str">
        <f>IFERROR(VLOOKUP($A533,'TD SOP+PROFORM'!$A$5:$AD$750,MATCH(L$4,'TD SOP+PROFORM'!$B$2:$AT$2,0)+1,0),"")</f>
        <v/>
      </c>
      <c r="M533" s="25" t="str">
        <f>IFERROR(VLOOKUP($A533,'TD SOP+PROFORM'!$A$5:$AD$750,MATCH(M$4,'TD SOP+PROFORM'!$B$2:$AT$2,0)+1,0),"")</f>
        <v/>
      </c>
      <c r="N533" s="26" t="str">
        <f t="shared" si="124"/>
        <v/>
      </c>
      <c r="O533" s="25">
        <f>IFERROR(VLOOKUP($A533,'TD SOP+PROFORM'!$A$5:$AD$750,MATCH(O$4,'TD SOP+PROFORM'!$B$2:$AD$2,0)+1,0),0)+IFERROR(VLOOKUP($A533,'TD SOP+PROFORM'!$A$5:$AD$750,MATCH(O$2,'TD SOP+PROFORM'!$B$2:$AD$2,0)+1,0),0)</f>
        <v>0</v>
      </c>
      <c r="P533" s="25">
        <f>IFERROR(VLOOKUP($A533,'TD SOP+PROFORM'!$A$5:$AD$750,MATCH(P$4,'TD SOP+PROFORM'!$B$2:$AD$2,0)+1,0),0)+IFERROR(VLOOKUP($A533,'TD SOP+PROFORM'!$A$5:$AD$750,MATCH(P$2,'TD SOP+PROFORM'!$B$2:$AD$2,0)+1,0),0)</f>
        <v>0</v>
      </c>
      <c r="Q533" s="26" t="str">
        <f t="shared" si="125"/>
        <v/>
      </c>
      <c r="R533" s="25">
        <f>IFERROR(VLOOKUP($A533,'TD SOP+PROFORM'!$A$5:$AD$750,MATCH(R$4,'TD SOP+PROFORM'!$B$2:$AD$2,0)+1,0),0)+IFERROR(VLOOKUP($A533,'TD SOP+PROFORM'!$A$5:$AD$750,MATCH(R$2,'TD SOP+PROFORM'!$B$2:$AD$2,0)+1,0),0)</f>
        <v>0</v>
      </c>
      <c r="S533" s="25">
        <f>IFERROR(VLOOKUP($A533,'TD SOP+PROFORM'!$A$5:$AD$750,MATCH(S$4,'TD SOP+PROFORM'!$B$2:$AD$2,0)+1,0),0)+IFERROR(VLOOKUP($A533,'TD SOP+PROFORM'!$A$5:$AD$750,MATCH(S$2,'TD SOP+PROFORM'!$B$2:$AD$2,0)+1,0),0)</f>
        <v>0</v>
      </c>
      <c r="T533" s="26" t="str">
        <f t="shared" si="126"/>
        <v/>
      </c>
      <c r="U533" s="25">
        <f>IFERROR(VLOOKUP($A533,'TD SOP+PROFORM'!$A$5:$AD$750,MATCH(U$4,'TD SOP+PROFORM'!$B$2:$AD$2,0)+1,0),0)+IFERROR(VLOOKUP($A533,'TD SOP+PROFORM'!$A$5:$AD$750,MATCH(U$2,'TD SOP+PROFORM'!$B$2:$AD$2,0)+1,0),0)</f>
        <v>0</v>
      </c>
      <c r="V533" s="25">
        <f>IFERROR(VLOOKUP($A533,'TD SOP+PROFORM'!$A$5:$AD$750,MATCH(V$4,'TD SOP+PROFORM'!$B$2:$AD$2,0)+1,0),0)+IFERROR(VLOOKUP($A533,'TD SOP+PROFORM'!$A$5:$AD$750,MATCH(V$2,'TD SOP+PROFORM'!$B$2:$AD$2,0)+1,0),0)</f>
        <v>0</v>
      </c>
      <c r="W533" s="26" t="str">
        <f t="shared" si="127"/>
        <v/>
      </c>
      <c r="X533" s="25">
        <f>IFERROR(VLOOKUP($A533,'TD SOP+PROFORM'!$A$5:$AD$750,MATCH(X$4,'TD SOP+PROFORM'!$B$2:$AD$2,0)+1,0),0)+IFERROR(VLOOKUP($A533,'TD SOP+PROFORM'!$A$5:$AD$750,MATCH(X$2,'TD SOP+PROFORM'!$B$2:$AD$2,0)+1,0),0)</f>
        <v>0</v>
      </c>
      <c r="Y533" s="25">
        <f>IFERROR(VLOOKUP($A533,'TD SOP+PROFORM'!$A$5:$AD$750,MATCH(Y$4,'TD SOP+PROFORM'!$B$2:$AD$2,0)+1,0),0)+IFERROR(VLOOKUP($A533,'TD SOP+PROFORM'!$A$5:$AD$750,MATCH(Y$2,'TD SOP+PROFORM'!$B$2:$AD$2,0)+1,0),0)</f>
        <v>0</v>
      </c>
      <c r="Z533" s="26" t="str">
        <f t="shared" si="128"/>
        <v/>
      </c>
      <c r="AA533" s="25">
        <f>IFERROR(VLOOKUP($A533,'TD SOP+PROFORM'!$A$5:$AD$750,MATCH(AA$4,'TD SOP+PROFORM'!$B$2:$AD$2,0)+1,0),0)+IFERROR(VLOOKUP($A533,'TD SOP+PROFORM'!$A$5:$AD$750,MATCH(AA$2,'TD SOP+PROFORM'!$B$2:$AD$2,0)+1,0),0)</f>
        <v>0</v>
      </c>
      <c r="AB533" s="25">
        <f>IFERROR(VLOOKUP($A533,'TD SOP+PROFORM'!$A$5:$AD$750,MATCH(AB$4,'TD SOP+PROFORM'!$B$2:$AD$2,0)+1,0),0)+IFERROR(VLOOKUP($A533,'TD SOP+PROFORM'!$A$5:$AD$750,MATCH(AB$2,'TD SOP+PROFORM'!$B$2:$AD$2,0)+1,0),0)</f>
        <v>0</v>
      </c>
      <c r="AC533" s="26" t="str">
        <f t="shared" si="129"/>
        <v/>
      </c>
      <c r="AD533" s="25">
        <f>IFERROR(VLOOKUP($A533,'TD SOP+PROFORM'!$A$5:$AD$750,MATCH(AD$4,'TD SOP+PROFORM'!$B$2:$AD$2,0)+1,0),0)+IFERROR(VLOOKUP($A533,'TD SOP+PROFORM'!$A$5:$AD$750,MATCH(AD$2,'TD SOP+PROFORM'!$B$2:$AD$2,0)+1,0),0)</f>
        <v>0</v>
      </c>
      <c r="AE533" s="25">
        <f>IFERROR(VLOOKUP($A533,'TD SOP+PROFORM'!$A$5:$AD$750,MATCH(AE$4,'TD SOP+PROFORM'!$B$2:$AD$2,0)+1,0),0)+IFERROR(VLOOKUP($A533,'TD SOP+PROFORM'!$A$5:$AD$750,MATCH(AE$2,'TD SOP+PROFORM'!$B$2:$AD$2,0)+1,0),0)</f>
        <v>0</v>
      </c>
      <c r="AF533" s="26" t="str">
        <f t="shared" si="130"/>
        <v/>
      </c>
      <c r="AG533" s="25">
        <f>IFERROR(VLOOKUP($A533,'TD SOP+PROFORM'!$A$5:$AD$750,MATCH(AG$4,'TD SOP+PROFORM'!$B$2:$AD$2,0)+1,0),0)+IFERROR(VLOOKUP($A533,'TD SOP+PROFORM'!$A$5:$AD$750,MATCH(AG$2,'TD SOP+PROFORM'!$B$2:$AD$2,0)+1,0),0)</f>
        <v>0</v>
      </c>
      <c r="AH533" s="25">
        <f>IFERROR(VLOOKUP($A533,'TD SOP+PROFORM'!$A$5:$AD$750,MATCH(AH$4,'TD SOP+PROFORM'!$B$2:$AD$2,0)+1,0),0)+IFERROR(VLOOKUP($A533,'TD SOP+PROFORM'!$A$5:$AD$750,MATCH(AH$2,'TD SOP+PROFORM'!$B$2:$AD$2,0)+1,0),0)</f>
        <v>0</v>
      </c>
      <c r="AI533" s="26" t="str">
        <f t="shared" si="131"/>
        <v/>
      </c>
      <c r="AJ533" s="25">
        <f>IFERROR(VLOOKUP($A533,'TD SOP+PROFORM'!$A$5:$AD$750,MATCH(AJ$4,'TD SOP+PROFORM'!$B$2:$AD$2,0)+1,0),0)+IFERROR(VLOOKUP($A533,'TD SOP+PROFORM'!$A$5:$AD$750,MATCH(AJ$2,'TD SOP+PROFORM'!$B$2:$AD$2,0)+1,0),0)</f>
        <v>0</v>
      </c>
      <c r="AK533" s="25">
        <f>IFERROR(VLOOKUP($A533,'TD SOP+PROFORM'!$A$5:$AD$750,MATCH(AK$4,'TD SOP+PROFORM'!$B$2:$AD$2,0)+1,0),0)+IFERROR(VLOOKUP($A533,'TD SOP+PROFORM'!$A$5:$AD$750,MATCH(AK$2,'TD SOP+PROFORM'!$B$2:$AD$2,0)+1,0),0)</f>
        <v>0</v>
      </c>
      <c r="AL533" s="26" t="str">
        <f t="shared" si="132"/>
        <v/>
      </c>
      <c r="AM533" s="25">
        <f t="shared" si="134"/>
        <v>0</v>
      </c>
      <c r="AN533" s="25">
        <f t="shared" si="134"/>
        <v>0</v>
      </c>
      <c r="AO533" s="26" t="str">
        <f t="shared" si="133"/>
        <v/>
      </c>
    </row>
    <row r="534" spans="1:41" x14ac:dyDescent="0.35">
      <c r="A534" s="24">
        <f>IF(AND('TD SOP+PROFORM'!A531&lt;&gt;"",'TD SOP+PROFORM'!A531&lt;&gt;"TOTAL"),'TD SOP+PROFORM'!A531,0)</f>
        <v>0</v>
      </c>
      <c r="C534" s="25" t="str">
        <f>IFERROR(VLOOKUP($A534,'TD SOP+PROFORM'!$A$5:$AD$750,MATCH(C$4,'TD SOP+PROFORM'!$B$2:$AT$2,0)+1,0),"")</f>
        <v/>
      </c>
      <c r="D534" s="25" t="str">
        <f>IFERROR(VLOOKUP($A534,'TD SOP+PROFORM'!$A$5:$AD$750,MATCH(D$4,'TD SOP+PROFORM'!$B$2:$AT$2,0)+1,0),"")</f>
        <v/>
      </c>
      <c r="E534" s="26" t="str">
        <f t="shared" si="121"/>
        <v/>
      </c>
      <c r="F534" s="25" t="str">
        <f>IFERROR(VLOOKUP($A534,'TD SOP+PROFORM'!$A$5:$AD$750,MATCH(F$4,'TD SOP+PROFORM'!$B$2:$AT$2,0)+1,0),"")</f>
        <v/>
      </c>
      <c r="G534" s="25" t="str">
        <f>IFERROR(VLOOKUP($A534,'TD SOP+PROFORM'!$A$5:$AD$750,MATCH(G$4,'TD SOP+PROFORM'!$B$2:$AT$2,0)+1,0),"")</f>
        <v/>
      </c>
      <c r="H534" s="26" t="str">
        <f t="shared" si="122"/>
        <v/>
      </c>
      <c r="I534" s="25" t="str">
        <f>IFERROR(VLOOKUP($A534,'TD SOP+PROFORM'!$A$5:$AD$750,MATCH(I$4,'TD SOP+PROFORM'!$B$2:$AT$2,0)+1,0),"")</f>
        <v/>
      </c>
      <c r="J534" s="25" t="str">
        <f>IFERROR(VLOOKUP($A534,'TD SOP+PROFORM'!$A$5:$AD$750,MATCH(J$4,'TD SOP+PROFORM'!$B$2:$AT$2,0)+1,0),"")</f>
        <v/>
      </c>
      <c r="K534" s="26" t="str">
        <f t="shared" si="123"/>
        <v/>
      </c>
      <c r="L534" s="25" t="str">
        <f>IFERROR(VLOOKUP($A534,'TD SOP+PROFORM'!$A$5:$AD$750,MATCH(L$4,'TD SOP+PROFORM'!$B$2:$AT$2,0)+1,0),"")</f>
        <v/>
      </c>
      <c r="M534" s="25" t="str">
        <f>IFERROR(VLOOKUP($A534,'TD SOP+PROFORM'!$A$5:$AD$750,MATCH(M$4,'TD SOP+PROFORM'!$B$2:$AT$2,0)+1,0),"")</f>
        <v/>
      </c>
      <c r="N534" s="26" t="str">
        <f t="shared" si="124"/>
        <v/>
      </c>
      <c r="O534" s="25">
        <f>IFERROR(VLOOKUP($A534,'TD SOP+PROFORM'!$A$5:$AD$750,MATCH(O$4,'TD SOP+PROFORM'!$B$2:$AD$2,0)+1,0),0)+IFERROR(VLOOKUP($A534,'TD SOP+PROFORM'!$A$5:$AD$750,MATCH(O$2,'TD SOP+PROFORM'!$B$2:$AD$2,0)+1,0),0)</f>
        <v>0</v>
      </c>
      <c r="P534" s="25">
        <f>IFERROR(VLOOKUP($A534,'TD SOP+PROFORM'!$A$5:$AD$750,MATCH(P$4,'TD SOP+PROFORM'!$B$2:$AD$2,0)+1,0),0)+IFERROR(VLOOKUP($A534,'TD SOP+PROFORM'!$A$5:$AD$750,MATCH(P$2,'TD SOP+PROFORM'!$B$2:$AD$2,0)+1,0),0)</f>
        <v>0</v>
      </c>
      <c r="Q534" s="26" t="str">
        <f t="shared" si="125"/>
        <v/>
      </c>
      <c r="R534" s="25">
        <f>IFERROR(VLOOKUP($A534,'TD SOP+PROFORM'!$A$5:$AD$750,MATCH(R$4,'TD SOP+PROFORM'!$B$2:$AD$2,0)+1,0),0)+IFERROR(VLOOKUP($A534,'TD SOP+PROFORM'!$A$5:$AD$750,MATCH(R$2,'TD SOP+PROFORM'!$B$2:$AD$2,0)+1,0),0)</f>
        <v>0</v>
      </c>
      <c r="S534" s="25">
        <f>IFERROR(VLOOKUP($A534,'TD SOP+PROFORM'!$A$5:$AD$750,MATCH(S$4,'TD SOP+PROFORM'!$B$2:$AD$2,0)+1,0),0)+IFERROR(VLOOKUP($A534,'TD SOP+PROFORM'!$A$5:$AD$750,MATCH(S$2,'TD SOP+PROFORM'!$B$2:$AD$2,0)+1,0),0)</f>
        <v>0</v>
      </c>
      <c r="T534" s="26" t="str">
        <f t="shared" si="126"/>
        <v/>
      </c>
      <c r="U534" s="25">
        <f>IFERROR(VLOOKUP($A534,'TD SOP+PROFORM'!$A$5:$AD$750,MATCH(U$4,'TD SOP+PROFORM'!$B$2:$AD$2,0)+1,0),0)+IFERROR(VLOOKUP($A534,'TD SOP+PROFORM'!$A$5:$AD$750,MATCH(U$2,'TD SOP+PROFORM'!$B$2:$AD$2,0)+1,0),0)</f>
        <v>0</v>
      </c>
      <c r="V534" s="25">
        <f>IFERROR(VLOOKUP($A534,'TD SOP+PROFORM'!$A$5:$AD$750,MATCH(V$4,'TD SOP+PROFORM'!$B$2:$AD$2,0)+1,0),0)+IFERROR(VLOOKUP($A534,'TD SOP+PROFORM'!$A$5:$AD$750,MATCH(V$2,'TD SOP+PROFORM'!$B$2:$AD$2,0)+1,0),0)</f>
        <v>0</v>
      </c>
      <c r="W534" s="26" t="str">
        <f t="shared" si="127"/>
        <v/>
      </c>
      <c r="X534" s="25">
        <f>IFERROR(VLOOKUP($A534,'TD SOP+PROFORM'!$A$5:$AD$750,MATCH(X$4,'TD SOP+PROFORM'!$B$2:$AD$2,0)+1,0),0)+IFERROR(VLOOKUP($A534,'TD SOP+PROFORM'!$A$5:$AD$750,MATCH(X$2,'TD SOP+PROFORM'!$B$2:$AD$2,0)+1,0),0)</f>
        <v>0</v>
      </c>
      <c r="Y534" s="25">
        <f>IFERROR(VLOOKUP($A534,'TD SOP+PROFORM'!$A$5:$AD$750,MATCH(Y$4,'TD SOP+PROFORM'!$B$2:$AD$2,0)+1,0),0)+IFERROR(VLOOKUP($A534,'TD SOP+PROFORM'!$A$5:$AD$750,MATCH(Y$2,'TD SOP+PROFORM'!$B$2:$AD$2,0)+1,0),0)</f>
        <v>0</v>
      </c>
      <c r="Z534" s="26" t="str">
        <f t="shared" si="128"/>
        <v/>
      </c>
      <c r="AA534" s="25">
        <f>IFERROR(VLOOKUP($A534,'TD SOP+PROFORM'!$A$5:$AD$750,MATCH(AA$4,'TD SOP+PROFORM'!$B$2:$AD$2,0)+1,0),0)+IFERROR(VLOOKUP($A534,'TD SOP+PROFORM'!$A$5:$AD$750,MATCH(AA$2,'TD SOP+PROFORM'!$B$2:$AD$2,0)+1,0),0)</f>
        <v>0</v>
      </c>
      <c r="AB534" s="25">
        <f>IFERROR(VLOOKUP($A534,'TD SOP+PROFORM'!$A$5:$AD$750,MATCH(AB$4,'TD SOP+PROFORM'!$B$2:$AD$2,0)+1,0),0)+IFERROR(VLOOKUP($A534,'TD SOP+PROFORM'!$A$5:$AD$750,MATCH(AB$2,'TD SOP+PROFORM'!$B$2:$AD$2,0)+1,0),0)</f>
        <v>0</v>
      </c>
      <c r="AC534" s="26" t="str">
        <f t="shared" si="129"/>
        <v/>
      </c>
      <c r="AD534" s="25">
        <f>IFERROR(VLOOKUP($A534,'TD SOP+PROFORM'!$A$5:$AD$750,MATCH(AD$4,'TD SOP+PROFORM'!$B$2:$AD$2,0)+1,0),0)+IFERROR(VLOOKUP($A534,'TD SOP+PROFORM'!$A$5:$AD$750,MATCH(AD$2,'TD SOP+PROFORM'!$B$2:$AD$2,0)+1,0),0)</f>
        <v>0</v>
      </c>
      <c r="AE534" s="25">
        <f>IFERROR(VLOOKUP($A534,'TD SOP+PROFORM'!$A$5:$AD$750,MATCH(AE$4,'TD SOP+PROFORM'!$B$2:$AD$2,0)+1,0),0)+IFERROR(VLOOKUP($A534,'TD SOP+PROFORM'!$A$5:$AD$750,MATCH(AE$2,'TD SOP+PROFORM'!$B$2:$AD$2,0)+1,0),0)</f>
        <v>0</v>
      </c>
      <c r="AF534" s="26" t="str">
        <f t="shared" si="130"/>
        <v/>
      </c>
      <c r="AG534" s="25">
        <f>IFERROR(VLOOKUP($A534,'TD SOP+PROFORM'!$A$5:$AD$750,MATCH(AG$4,'TD SOP+PROFORM'!$B$2:$AD$2,0)+1,0),0)+IFERROR(VLOOKUP($A534,'TD SOP+PROFORM'!$A$5:$AD$750,MATCH(AG$2,'TD SOP+PROFORM'!$B$2:$AD$2,0)+1,0),0)</f>
        <v>0</v>
      </c>
      <c r="AH534" s="25">
        <f>IFERROR(VLOOKUP($A534,'TD SOP+PROFORM'!$A$5:$AD$750,MATCH(AH$4,'TD SOP+PROFORM'!$B$2:$AD$2,0)+1,0),0)+IFERROR(VLOOKUP($A534,'TD SOP+PROFORM'!$A$5:$AD$750,MATCH(AH$2,'TD SOP+PROFORM'!$B$2:$AD$2,0)+1,0),0)</f>
        <v>0</v>
      </c>
      <c r="AI534" s="26" t="str">
        <f t="shared" si="131"/>
        <v/>
      </c>
      <c r="AJ534" s="25">
        <f>IFERROR(VLOOKUP($A534,'TD SOP+PROFORM'!$A$5:$AD$750,MATCH(AJ$4,'TD SOP+PROFORM'!$B$2:$AD$2,0)+1,0),0)+IFERROR(VLOOKUP($A534,'TD SOP+PROFORM'!$A$5:$AD$750,MATCH(AJ$2,'TD SOP+PROFORM'!$B$2:$AD$2,0)+1,0),0)</f>
        <v>0</v>
      </c>
      <c r="AK534" s="25">
        <f>IFERROR(VLOOKUP($A534,'TD SOP+PROFORM'!$A$5:$AD$750,MATCH(AK$4,'TD SOP+PROFORM'!$B$2:$AD$2,0)+1,0),0)+IFERROR(VLOOKUP($A534,'TD SOP+PROFORM'!$A$5:$AD$750,MATCH(AK$2,'TD SOP+PROFORM'!$B$2:$AD$2,0)+1,0),0)</f>
        <v>0</v>
      </c>
      <c r="AL534" s="26" t="str">
        <f t="shared" si="132"/>
        <v/>
      </c>
      <c r="AM534" s="25">
        <f t="shared" si="134"/>
        <v>0</v>
      </c>
      <c r="AN534" s="25">
        <f t="shared" si="134"/>
        <v>0</v>
      </c>
      <c r="AO534" s="26" t="str">
        <f t="shared" si="133"/>
        <v/>
      </c>
    </row>
    <row r="535" spans="1:41" x14ac:dyDescent="0.35">
      <c r="A535" s="24">
        <f>IF(AND('TD SOP+PROFORM'!A532&lt;&gt;"",'TD SOP+PROFORM'!A532&lt;&gt;"TOTAL"),'TD SOP+PROFORM'!A532,0)</f>
        <v>0</v>
      </c>
      <c r="C535" s="25" t="str">
        <f>IFERROR(VLOOKUP($A535,'TD SOP+PROFORM'!$A$5:$AD$750,MATCH(C$4,'TD SOP+PROFORM'!$B$2:$AT$2,0)+1,0),"")</f>
        <v/>
      </c>
      <c r="D535" s="25" t="str">
        <f>IFERROR(VLOOKUP($A535,'TD SOP+PROFORM'!$A$5:$AD$750,MATCH(D$4,'TD SOP+PROFORM'!$B$2:$AT$2,0)+1,0),"")</f>
        <v/>
      </c>
      <c r="E535" s="26" t="str">
        <f t="shared" si="121"/>
        <v/>
      </c>
      <c r="F535" s="25" t="str">
        <f>IFERROR(VLOOKUP($A535,'TD SOP+PROFORM'!$A$5:$AD$750,MATCH(F$4,'TD SOP+PROFORM'!$B$2:$AT$2,0)+1,0),"")</f>
        <v/>
      </c>
      <c r="G535" s="25" t="str">
        <f>IFERROR(VLOOKUP($A535,'TD SOP+PROFORM'!$A$5:$AD$750,MATCH(G$4,'TD SOP+PROFORM'!$B$2:$AT$2,0)+1,0),"")</f>
        <v/>
      </c>
      <c r="H535" s="26" t="str">
        <f t="shared" si="122"/>
        <v/>
      </c>
      <c r="I535" s="25" t="str">
        <f>IFERROR(VLOOKUP($A535,'TD SOP+PROFORM'!$A$5:$AD$750,MATCH(I$4,'TD SOP+PROFORM'!$B$2:$AT$2,0)+1,0),"")</f>
        <v/>
      </c>
      <c r="J535" s="25" t="str">
        <f>IFERROR(VLOOKUP($A535,'TD SOP+PROFORM'!$A$5:$AD$750,MATCH(J$4,'TD SOP+PROFORM'!$B$2:$AT$2,0)+1,0),"")</f>
        <v/>
      </c>
      <c r="K535" s="26" t="str">
        <f t="shared" si="123"/>
        <v/>
      </c>
      <c r="L535" s="25" t="str">
        <f>IFERROR(VLOOKUP($A535,'TD SOP+PROFORM'!$A$5:$AD$750,MATCH(L$4,'TD SOP+PROFORM'!$B$2:$AT$2,0)+1,0),"")</f>
        <v/>
      </c>
      <c r="M535" s="25" t="str">
        <f>IFERROR(VLOOKUP($A535,'TD SOP+PROFORM'!$A$5:$AD$750,MATCH(M$4,'TD SOP+PROFORM'!$B$2:$AT$2,0)+1,0),"")</f>
        <v/>
      </c>
      <c r="N535" s="26" t="str">
        <f t="shared" si="124"/>
        <v/>
      </c>
      <c r="O535" s="25">
        <f>IFERROR(VLOOKUP($A535,'TD SOP+PROFORM'!$A$5:$AD$750,MATCH(O$4,'TD SOP+PROFORM'!$B$2:$AD$2,0)+1,0),0)+IFERROR(VLOOKUP($A535,'TD SOP+PROFORM'!$A$5:$AD$750,MATCH(O$2,'TD SOP+PROFORM'!$B$2:$AD$2,0)+1,0),0)</f>
        <v>0</v>
      </c>
      <c r="P535" s="25">
        <f>IFERROR(VLOOKUP($A535,'TD SOP+PROFORM'!$A$5:$AD$750,MATCH(P$4,'TD SOP+PROFORM'!$B$2:$AD$2,0)+1,0),0)+IFERROR(VLOOKUP($A535,'TD SOP+PROFORM'!$A$5:$AD$750,MATCH(P$2,'TD SOP+PROFORM'!$B$2:$AD$2,0)+1,0),0)</f>
        <v>0</v>
      </c>
      <c r="Q535" s="26" t="str">
        <f t="shared" si="125"/>
        <v/>
      </c>
      <c r="R535" s="25">
        <f>IFERROR(VLOOKUP($A535,'TD SOP+PROFORM'!$A$5:$AD$750,MATCH(R$4,'TD SOP+PROFORM'!$B$2:$AD$2,0)+1,0),0)+IFERROR(VLOOKUP($A535,'TD SOP+PROFORM'!$A$5:$AD$750,MATCH(R$2,'TD SOP+PROFORM'!$B$2:$AD$2,0)+1,0),0)</f>
        <v>0</v>
      </c>
      <c r="S535" s="25">
        <f>IFERROR(VLOOKUP($A535,'TD SOP+PROFORM'!$A$5:$AD$750,MATCH(S$4,'TD SOP+PROFORM'!$B$2:$AD$2,0)+1,0),0)+IFERROR(VLOOKUP($A535,'TD SOP+PROFORM'!$A$5:$AD$750,MATCH(S$2,'TD SOP+PROFORM'!$B$2:$AD$2,0)+1,0),0)</f>
        <v>0</v>
      </c>
      <c r="T535" s="26" t="str">
        <f t="shared" si="126"/>
        <v/>
      </c>
      <c r="U535" s="25">
        <f>IFERROR(VLOOKUP($A535,'TD SOP+PROFORM'!$A$5:$AD$750,MATCH(U$4,'TD SOP+PROFORM'!$B$2:$AD$2,0)+1,0),0)+IFERROR(VLOOKUP($A535,'TD SOP+PROFORM'!$A$5:$AD$750,MATCH(U$2,'TD SOP+PROFORM'!$B$2:$AD$2,0)+1,0),0)</f>
        <v>0</v>
      </c>
      <c r="V535" s="25">
        <f>IFERROR(VLOOKUP($A535,'TD SOP+PROFORM'!$A$5:$AD$750,MATCH(V$4,'TD SOP+PROFORM'!$B$2:$AD$2,0)+1,0),0)+IFERROR(VLOOKUP($A535,'TD SOP+PROFORM'!$A$5:$AD$750,MATCH(V$2,'TD SOP+PROFORM'!$B$2:$AD$2,0)+1,0),0)</f>
        <v>0</v>
      </c>
      <c r="W535" s="26" t="str">
        <f t="shared" si="127"/>
        <v/>
      </c>
      <c r="X535" s="25">
        <f>IFERROR(VLOOKUP($A535,'TD SOP+PROFORM'!$A$5:$AD$750,MATCH(X$4,'TD SOP+PROFORM'!$B$2:$AD$2,0)+1,0),0)+IFERROR(VLOOKUP($A535,'TD SOP+PROFORM'!$A$5:$AD$750,MATCH(X$2,'TD SOP+PROFORM'!$B$2:$AD$2,0)+1,0),0)</f>
        <v>0</v>
      </c>
      <c r="Y535" s="25">
        <f>IFERROR(VLOOKUP($A535,'TD SOP+PROFORM'!$A$5:$AD$750,MATCH(Y$4,'TD SOP+PROFORM'!$B$2:$AD$2,0)+1,0),0)+IFERROR(VLOOKUP($A535,'TD SOP+PROFORM'!$A$5:$AD$750,MATCH(Y$2,'TD SOP+PROFORM'!$B$2:$AD$2,0)+1,0),0)</f>
        <v>0</v>
      </c>
      <c r="Z535" s="26" t="str">
        <f t="shared" si="128"/>
        <v/>
      </c>
      <c r="AA535" s="25">
        <f>IFERROR(VLOOKUP($A535,'TD SOP+PROFORM'!$A$5:$AD$750,MATCH(AA$4,'TD SOP+PROFORM'!$B$2:$AD$2,0)+1,0),0)+IFERROR(VLOOKUP($A535,'TD SOP+PROFORM'!$A$5:$AD$750,MATCH(AA$2,'TD SOP+PROFORM'!$B$2:$AD$2,0)+1,0),0)</f>
        <v>0</v>
      </c>
      <c r="AB535" s="25">
        <f>IFERROR(VLOOKUP($A535,'TD SOP+PROFORM'!$A$5:$AD$750,MATCH(AB$4,'TD SOP+PROFORM'!$B$2:$AD$2,0)+1,0),0)+IFERROR(VLOOKUP($A535,'TD SOP+PROFORM'!$A$5:$AD$750,MATCH(AB$2,'TD SOP+PROFORM'!$B$2:$AD$2,0)+1,0),0)</f>
        <v>0</v>
      </c>
      <c r="AC535" s="26" t="str">
        <f t="shared" si="129"/>
        <v/>
      </c>
      <c r="AD535" s="25">
        <f>IFERROR(VLOOKUP($A535,'TD SOP+PROFORM'!$A$5:$AD$750,MATCH(AD$4,'TD SOP+PROFORM'!$B$2:$AD$2,0)+1,0),0)+IFERROR(VLOOKUP($A535,'TD SOP+PROFORM'!$A$5:$AD$750,MATCH(AD$2,'TD SOP+PROFORM'!$B$2:$AD$2,0)+1,0),0)</f>
        <v>0</v>
      </c>
      <c r="AE535" s="25">
        <f>IFERROR(VLOOKUP($A535,'TD SOP+PROFORM'!$A$5:$AD$750,MATCH(AE$4,'TD SOP+PROFORM'!$B$2:$AD$2,0)+1,0),0)+IFERROR(VLOOKUP($A535,'TD SOP+PROFORM'!$A$5:$AD$750,MATCH(AE$2,'TD SOP+PROFORM'!$B$2:$AD$2,0)+1,0),0)</f>
        <v>0</v>
      </c>
      <c r="AF535" s="26" t="str">
        <f t="shared" si="130"/>
        <v/>
      </c>
      <c r="AG535" s="25">
        <f>IFERROR(VLOOKUP($A535,'TD SOP+PROFORM'!$A$5:$AD$750,MATCH(AG$4,'TD SOP+PROFORM'!$B$2:$AD$2,0)+1,0),0)+IFERROR(VLOOKUP($A535,'TD SOP+PROFORM'!$A$5:$AD$750,MATCH(AG$2,'TD SOP+PROFORM'!$B$2:$AD$2,0)+1,0),0)</f>
        <v>0</v>
      </c>
      <c r="AH535" s="25">
        <f>IFERROR(VLOOKUP($A535,'TD SOP+PROFORM'!$A$5:$AD$750,MATCH(AH$4,'TD SOP+PROFORM'!$B$2:$AD$2,0)+1,0),0)+IFERROR(VLOOKUP($A535,'TD SOP+PROFORM'!$A$5:$AD$750,MATCH(AH$2,'TD SOP+PROFORM'!$B$2:$AD$2,0)+1,0),0)</f>
        <v>0</v>
      </c>
      <c r="AI535" s="26" t="str">
        <f t="shared" si="131"/>
        <v/>
      </c>
      <c r="AJ535" s="25">
        <f>IFERROR(VLOOKUP($A535,'TD SOP+PROFORM'!$A$5:$AD$750,MATCH(AJ$4,'TD SOP+PROFORM'!$B$2:$AD$2,0)+1,0),0)+IFERROR(VLOOKUP($A535,'TD SOP+PROFORM'!$A$5:$AD$750,MATCH(AJ$2,'TD SOP+PROFORM'!$B$2:$AD$2,0)+1,0),0)</f>
        <v>0</v>
      </c>
      <c r="AK535" s="25">
        <f>IFERROR(VLOOKUP($A535,'TD SOP+PROFORM'!$A$5:$AD$750,MATCH(AK$4,'TD SOP+PROFORM'!$B$2:$AD$2,0)+1,0),0)+IFERROR(VLOOKUP($A535,'TD SOP+PROFORM'!$A$5:$AD$750,MATCH(AK$2,'TD SOP+PROFORM'!$B$2:$AD$2,0)+1,0),0)</f>
        <v>0</v>
      </c>
      <c r="AL535" s="26" t="str">
        <f t="shared" si="132"/>
        <v/>
      </c>
      <c r="AM535" s="25">
        <f t="shared" si="134"/>
        <v>0</v>
      </c>
      <c r="AN535" s="25">
        <f t="shared" si="134"/>
        <v>0</v>
      </c>
      <c r="AO535" s="26" t="str">
        <f t="shared" si="133"/>
        <v/>
      </c>
    </row>
    <row r="536" spans="1:41" x14ac:dyDescent="0.35">
      <c r="A536" s="24">
        <f>IF(AND('TD SOP+PROFORM'!A533&lt;&gt;"",'TD SOP+PROFORM'!A533&lt;&gt;"TOTAL"),'TD SOP+PROFORM'!A533,0)</f>
        <v>0</v>
      </c>
      <c r="C536" s="25" t="str">
        <f>IFERROR(VLOOKUP($A536,'TD SOP+PROFORM'!$A$5:$AD$750,MATCH(C$4,'TD SOP+PROFORM'!$B$2:$AT$2,0)+1,0),"")</f>
        <v/>
      </c>
      <c r="D536" s="25" t="str">
        <f>IFERROR(VLOOKUP($A536,'TD SOP+PROFORM'!$A$5:$AD$750,MATCH(D$4,'TD SOP+PROFORM'!$B$2:$AT$2,0)+1,0),"")</f>
        <v/>
      </c>
      <c r="E536" s="26" t="str">
        <f t="shared" si="121"/>
        <v/>
      </c>
      <c r="F536" s="25" t="str">
        <f>IFERROR(VLOOKUP($A536,'TD SOP+PROFORM'!$A$5:$AD$750,MATCH(F$4,'TD SOP+PROFORM'!$B$2:$AT$2,0)+1,0),"")</f>
        <v/>
      </c>
      <c r="G536" s="25" t="str">
        <f>IFERROR(VLOOKUP($A536,'TD SOP+PROFORM'!$A$5:$AD$750,MATCH(G$4,'TD SOP+PROFORM'!$B$2:$AT$2,0)+1,0),"")</f>
        <v/>
      </c>
      <c r="H536" s="26" t="str">
        <f t="shared" si="122"/>
        <v/>
      </c>
      <c r="I536" s="25" t="str">
        <f>IFERROR(VLOOKUP($A536,'TD SOP+PROFORM'!$A$5:$AD$750,MATCH(I$4,'TD SOP+PROFORM'!$B$2:$AT$2,0)+1,0),"")</f>
        <v/>
      </c>
      <c r="J536" s="25" t="str">
        <f>IFERROR(VLOOKUP($A536,'TD SOP+PROFORM'!$A$5:$AD$750,MATCH(J$4,'TD SOP+PROFORM'!$B$2:$AT$2,0)+1,0),"")</f>
        <v/>
      </c>
      <c r="K536" s="26" t="str">
        <f t="shared" si="123"/>
        <v/>
      </c>
      <c r="L536" s="25" t="str">
        <f>IFERROR(VLOOKUP($A536,'TD SOP+PROFORM'!$A$5:$AD$750,MATCH(L$4,'TD SOP+PROFORM'!$B$2:$AT$2,0)+1,0),"")</f>
        <v/>
      </c>
      <c r="M536" s="25" t="str">
        <f>IFERROR(VLOOKUP($A536,'TD SOP+PROFORM'!$A$5:$AD$750,MATCH(M$4,'TD SOP+PROFORM'!$B$2:$AT$2,0)+1,0),"")</f>
        <v/>
      </c>
      <c r="N536" s="26" t="str">
        <f t="shared" si="124"/>
        <v/>
      </c>
      <c r="O536" s="25">
        <f>IFERROR(VLOOKUP($A536,'TD SOP+PROFORM'!$A$5:$AD$750,MATCH(O$4,'TD SOP+PROFORM'!$B$2:$AD$2,0)+1,0),0)+IFERROR(VLOOKUP($A536,'TD SOP+PROFORM'!$A$5:$AD$750,MATCH(O$2,'TD SOP+PROFORM'!$B$2:$AD$2,0)+1,0),0)</f>
        <v>0</v>
      </c>
      <c r="P536" s="25">
        <f>IFERROR(VLOOKUP($A536,'TD SOP+PROFORM'!$A$5:$AD$750,MATCH(P$4,'TD SOP+PROFORM'!$B$2:$AD$2,0)+1,0),0)+IFERROR(VLOOKUP($A536,'TD SOP+PROFORM'!$A$5:$AD$750,MATCH(P$2,'TD SOP+PROFORM'!$B$2:$AD$2,0)+1,0),0)</f>
        <v>0</v>
      </c>
      <c r="Q536" s="26" t="str">
        <f t="shared" si="125"/>
        <v/>
      </c>
      <c r="R536" s="25">
        <f>IFERROR(VLOOKUP($A536,'TD SOP+PROFORM'!$A$5:$AD$750,MATCH(R$4,'TD SOP+PROFORM'!$B$2:$AD$2,0)+1,0),0)+IFERROR(VLOOKUP($A536,'TD SOP+PROFORM'!$A$5:$AD$750,MATCH(R$2,'TD SOP+PROFORM'!$B$2:$AD$2,0)+1,0),0)</f>
        <v>0</v>
      </c>
      <c r="S536" s="25">
        <f>IFERROR(VLOOKUP($A536,'TD SOP+PROFORM'!$A$5:$AD$750,MATCH(S$4,'TD SOP+PROFORM'!$B$2:$AD$2,0)+1,0),0)+IFERROR(VLOOKUP($A536,'TD SOP+PROFORM'!$A$5:$AD$750,MATCH(S$2,'TD SOP+PROFORM'!$B$2:$AD$2,0)+1,0),0)</f>
        <v>0</v>
      </c>
      <c r="T536" s="26" t="str">
        <f t="shared" si="126"/>
        <v/>
      </c>
      <c r="U536" s="25">
        <f>IFERROR(VLOOKUP($A536,'TD SOP+PROFORM'!$A$5:$AD$750,MATCH(U$4,'TD SOP+PROFORM'!$B$2:$AD$2,0)+1,0),0)+IFERROR(VLOOKUP($A536,'TD SOP+PROFORM'!$A$5:$AD$750,MATCH(U$2,'TD SOP+PROFORM'!$B$2:$AD$2,0)+1,0),0)</f>
        <v>0</v>
      </c>
      <c r="V536" s="25">
        <f>IFERROR(VLOOKUP($A536,'TD SOP+PROFORM'!$A$5:$AD$750,MATCH(V$4,'TD SOP+PROFORM'!$B$2:$AD$2,0)+1,0),0)+IFERROR(VLOOKUP($A536,'TD SOP+PROFORM'!$A$5:$AD$750,MATCH(V$2,'TD SOP+PROFORM'!$B$2:$AD$2,0)+1,0),0)</f>
        <v>0</v>
      </c>
      <c r="W536" s="26" t="str">
        <f t="shared" si="127"/>
        <v/>
      </c>
      <c r="X536" s="25">
        <f>IFERROR(VLOOKUP($A536,'TD SOP+PROFORM'!$A$5:$AD$750,MATCH(X$4,'TD SOP+PROFORM'!$B$2:$AD$2,0)+1,0),0)+IFERROR(VLOOKUP($A536,'TD SOP+PROFORM'!$A$5:$AD$750,MATCH(X$2,'TD SOP+PROFORM'!$B$2:$AD$2,0)+1,0),0)</f>
        <v>0</v>
      </c>
      <c r="Y536" s="25">
        <f>IFERROR(VLOOKUP($A536,'TD SOP+PROFORM'!$A$5:$AD$750,MATCH(Y$4,'TD SOP+PROFORM'!$B$2:$AD$2,0)+1,0),0)+IFERROR(VLOOKUP($A536,'TD SOP+PROFORM'!$A$5:$AD$750,MATCH(Y$2,'TD SOP+PROFORM'!$B$2:$AD$2,0)+1,0),0)</f>
        <v>0</v>
      </c>
      <c r="Z536" s="26" t="str">
        <f t="shared" si="128"/>
        <v/>
      </c>
      <c r="AA536" s="25">
        <f>IFERROR(VLOOKUP($A536,'TD SOP+PROFORM'!$A$5:$AD$750,MATCH(AA$4,'TD SOP+PROFORM'!$B$2:$AD$2,0)+1,0),0)+IFERROR(VLOOKUP($A536,'TD SOP+PROFORM'!$A$5:$AD$750,MATCH(AA$2,'TD SOP+PROFORM'!$B$2:$AD$2,0)+1,0),0)</f>
        <v>0</v>
      </c>
      <c r="AB536" s="25">
        <f>IFERROR(VLOOKUP($A536,'TD SOP+PROFORM'!$A$5:$AD$750,MATCH(AB$4,'TD SOP+PROFORM'!$B$2:$AD$2,0)+1,0),0)+IFERROR(VLOOKUP($A536,'TD SOP+PROFORM'!$A$5:$AD$750,MATCH(AB$2,'TD SOP+PROFORM'!$B$2:$AD$2,0)+1,0),0)</f>
        <v>0</v>
      </c>
      <c r="AC536" s="26" t="str">
        <f t="shared" si="129"/>
        <v/>
      </c>
      <c r="AD536" s="25">
        <f>IFERROR(VLOOKUP($A536,'TD SOP+PROFORM'!$A$5:$AD$750,MATCH(AD$4,'TD SOP+PROFORM'!$B$2:$AD$2,0)+1,0),0)+IFERROR(VLOOKUP($A536,'TD SOP+PROFORM'!$A$5:$AD$750,MATCH(AD$2,'TD SOP+PROFORM'!$B$2:$AD$2,0)+1,0),0)</f>
        <v>0</v>
      </c>
      <c r="AE536" s="25">
        <f>IFERROR(VLOOKUP($A536,'TD SOP+PROFORM'!$A$5:$AD$750,MATCH(AE$4,'TD SOP+PROFORM'!$B$2:$AD$2,0)+1,0),0)+IFERROR(VLOOKUP($A536,'TD SOP+PROFORM'!$A$5:$AD$750,MATCH(AE$2,'TD SOP+PROFORM'!$B$2:$AD$2,0)+1,0),0)</f>
        <v>0</v>
      </c>
      <c r="AF536" s="26" t="str">
        <f t="shared" si="130"/>
        <v/>
      </c>
      <c r="AG536" s="25">
        <f>IFERROR(VLOOKUP($A536,'TD SOP+PROFORM'!$A$5:$AD$750,MATCH(AG$4,'TD SOP+PROFORM'!$B$2:$AD$2,0)+1,0),0)+IFERROR(VLOOKUP($A536,'TD SOP+PROFORM'!$A$5:$AD$750,MATCH(AG$2,'TD SOP+PROFORM'!$B$2:$AD$2,0)+1,0),0)</f>
        <v>0</v>
      </c>
      <c r="AH536" s="25">
        <f>IFERROR(VLOOKUP($A536,'TD SOP+PROFORM'!$A$5:$AD$750,MATCH(AH$4,'TD SOP+PROFORM'!$B$2:$AD$2,0)+1,0),0)+IFERROR(VLOOKUP($A536,'TD SOP+PROFORM'!$A$5:$AD$750,MATCH(AH$2,'TD SOP+PROFORM'!$B$2:$AD$2,0)+1,0),0)</f>
        <v>0</v>
      </c>
      <c r="AI536" s="26" t="str">
        <f t="shared" si="131"/>
        <v/>
      </c>
      <c r="AJ536" s="25">
        <f>IFERROR(VLOOKUP($A536,'TD SOP+PROFORM'!$A$5:$AD$750,MATCH(AJ$4,'TD SOP+PROFORM'!$B$2:$AD$2,0)+1,0),0)+IFERROR(VLOOKUP($A536,'TD SOP+PROFORM'!$A$5:$AD$750,MATCH(AJ$2,'TD SOP+PROFORM'!$B$2:$AD$2,0)+1,0),0)</f>
        <v>0</v>
      </c>
      <c r="AK536" s="25">
        <f>IFERROR(VLOOKUP($A536,'TD SOP+PROFORM'!$A$5:$AD$750,MATCH(AK$4,'TD SOP+PROFORM'!$B$2:$AD$2,0)+1,0),0)+IFERROR(VLOOKUP($A536,'TD SOP+PROFORM'!$A$5:$AD$750,MATCH(AK$2,'TD SOP+PROFORM'!$B$2:$AD$2,0)+1,0),0)</f>
        <v>0</v>
      </c>
      <c r="AL536" s="26" t="str">
        <f t="shared" si="132"/>
        <v/>
      </c>
      <c r="AM536" s="25">
        <f t="shared" si="134"/>
        <v>0</v>
      </c>
      <c r="AN536" s="25">
        <f t="shared" si="134"/>
        <v>0</v>
      </c>
      <c r="AO536" s="26" t="str">
        <f t="shared" si="133"/>
        <v/>
      </c>
    </row>
    <row r="537" spans="1:41" x14ac:dyDescent="0.35">
      <c r="A537" s="24">
        <f>IF(AND('TD SOP+PROFORM'!A534&lt;&gt;"",'TD SOP+PROFORM'!A534&lt;&gt;"TOTAL"),'TD SOP+PROFORM'!A534,0)</f>
        <v>0</v>
      </c>
      <c r="C537" s="25" t="str">
        <f>IFERROR(VLOOKUP($A537,'TD SOP+PROFORM'!$A$5:$AD$750,MATCH(C$4,'TD SOP+PROFORM'!$B$2:$AT$2,0)+1,0),"")</f>
        <v/>
      </c>
      <c r="D537" s="25" t="str">
        <f>IFERROR(VLOOKUP($A537,'TD SOP+PROFORM'!$A$5:$AD$750,MATCH(D$4,'TD SOP+PROFORM'!$B$2:$AT$2,0)+1,0),"")</f>
        <v/>
      </c>
      <c r="E537" s="26" t="str">
        <f t="shared" si="121"/>
        <v/>
      </c>
      <c r="F537" s="25" t="str">
        <f>IFERROR(VLOOKUP($A537,'TD SOP+PROFORM'!$A$5:$AD$750,MATCH(F$4,'TD SOP+PROFORM'!$B$2:$AT$2,0)+1,0),"")</f>
        <v/>
      </c>
      <c r="G537" s="25" t="str">
        <f>IFERROR(VLOOKUP($A537,'TD SOP+PROFORM'!$A$5:$AD$750,MATCH(G$4,'TD SOP+PROFORM'!$B$2:$AT$2,0)+1,0),"")</f>
        <v/>
      </c>
      <c r="H537" s="26" t="str">
        <f t="shared" si="122"/>
        <v/>
      </c>
      <c r="I537" s="25" t="str">
        <f>IFERROR(VLOOKUP($A537,'TD SOP+PROFORM'!$A$5:$AD$750,MATCH(I$4,'TD SOP+PROFORM'!$B$2:$AT$2,0)+1,0),"")</f>
        <v/>
      </c>
      <c r="J537" s="25" t="str">
        <f>IFERROR(VLOOKUP($A537,'TD SOP+PROFORM'!$A$5:$AD$750,MATCH(J$4,'TD SOP+PROFORM'!$B$2:$AT$2,0)+1,0),"")</f>
        <v/>
      </c>
      <c r="K537" s="26" t="str">
        <f t="shared" si="123"/>
        <v/>
      </c>
      <c r="L537" s="25" t="str">
        <f>IFERROR(VLOOKUP($A537,'TD SOP+PROFORM'!$A$5:$AD$750,MATCH(L$4,'TD SOP+PROFORM'!$B$2:$AT$2,0)+1,0),"")</f>
        <v/>
      </c>
      <c r="M537" s="25" t="str">
        <f>IFERROR(VLOOKUP($A537,'TD SOP+PROFORM'!$A$5:$AD$750,MATCH(M$4,'TD SOP+PROFORM'!$B$2:$AT$2,0)+1,0),"")</f>
        <v/>
      </c>
      <c r="N537" s="26" t="str">
        <f t="shared" si="124"/>
        <v/>
      </c>
      <c r="O537" s="25">
        <f>IFERROR(VLOOKUP($A537,'TD SOP+PROFORM'!$A$5:$AD$750,MATCH(O$4,'TD SOP+PROFORM'!$B$2:$AD$2,0)+1,0),0)+IFERROR(VLOOKUP($A537,'TD SOP+PROFORM'!$A$5:$AD$750,MATCH(O$2,'TD SOP+PROFORM'!$B$2:$AD$2,0)+1,0),0)</f>
        <v>0</v>
      </c>
      <c r="P537" s="25">
        <f>IFERROR(VLOOKUP($A537,'TD SOP+PROFORM'!$A$5:$AD$750,MATCH(P$4,'TD SOP+PROFORM'!$B$2:$AD$2,0)+1,0),0)+IFERROR(VLOOKUP($A537,'TD SOP+PROFORM'!$A$5:$AD$750,MATCH(P$2,'TD SOP+PROFORM'!$B$2:$AD$2,0)+1,0),0)</f>
        <v>0</v>
      </c>
      <c r="Q537" s="26" t="str">
        <f t="shared" si="125"/>
        <v/>
      </c>
      <c r="R537" s="25">
        <f>IFERROR(VLOOKUP($A537,'TD SOP+PROFORM'!$A$5:$AD$750,MATCH(R$4,'TD SOP+PROFORM'!$B$2:$AD$2,0)+1,0),0)+IFERROR(VLOOKUP($A537,'TD SOP+PROFORM'!$A$5:$AD$750,MATCH(R$2,'TD SOP+PROFORM'!$B$2:$AD$2,0)+1,0),0)</f>
        <v>0</v>
      </c>
      <c r="S537" s="25">
        <f>IFERROR(VLOOKUP($A537,'TD SOP+PROFORM'!$A$5:$AD$750,MATCH(S$4,'TD SOP+PROFORM'!$B$2:$AD$2,0)+1,0),0)+IFERROR(VLOOKUP($A537,'TD SOP+PROFORM'!$A$5:$AD$750,MATCH(S$2,'TD SOP+PROFORM'!$B$2:$AD$2,0)+1,0),0)</f>
        <v>0</v>
      </c>
      <c r="T537" s="26" t="str">
        <f t="shared" si="126"/>
        <v/>
      </c>
      <c r="U537" s="25">
        <f>IFERROR(VLOOKUP($A537,'TD SOP+PROFORM'!$A$5:$AD$750,MATCH(U$4,'TD SOP+PROFORM'!$B$2:$AD$2,0)+1,0),0)+IFERROR(VLOOKUP($A537,'TD SOP+PROFORM'!$A$5:$AD$750,MATCH(U$2,'TD SOP+PROFORM'!$B$2:$AD$2,0)+1,0),0)</f>
        <v>0</v>
      </c>
      <c r="V537" s="25">
        <f>IFERROR(VLOOKUP($A537,'TD SOP+PROFORM'!$A$5:$AD$750,MATCH(V$4,'TD SOP+PROFORM'!$B$2:$AD$2,0)+1,0),0)+IFERROR(VLOOKUP($A537,'TD SOP+PROFORM'!$A$5:$AD$750,MATCH(V$2,'TD SOP+PROFORM'!$B$2:$AD$2,0)+1,0),0)</f>
        <v>0</v>
      </c>
      <c r="W537" s="26" t="str">
        <f t="shared" si="127"/>
        <v/>
      </c>
      <c r="X537" s="25">
        <f>IFERROR(VLOOKUP($A537,'TD SOP+PROFORM'!$A$5:$AD$750,MATCH(X$4,'TD SOP+PROFORM'!$B$2:$AD$2,0)+1,0),0)+IFERROR(VLOOKUP($A537,'TD SOP+PROFORM'!$A$5:$AD$750,MATCH(X$2,'TD SOP+PROFORM'!$B$2:$AD$2,0)+1,0),0)</f>
        <v>0</v>
      </c>
      <c r="Y537" s="25">
        <f>IFERROR(VLOOKUP($A537,'TD SOP+PROFORM'!$A$5:$AD$750,MATCH(Y$4,'TD SOP+PROFORM'!$B$2:$AD$2,0)+1,0),0)+IFERROR(VLOOKUP($A537,'TD SOP+PROFORM'!$A$5:$AD$750,MATCH(Y$2,'TD SOP+PROFORM'!$B$2:$AD$2,0)+1,0),0)</f>
        <v>0</v>
      </c>
      <c r="Z537" s="26" t="str">
        <f t="shared" si="128"/>
        <v/>
      </c>
      <c r="AA537" s="25">
        <f>IFERROR(VLOOKUP($A537,'TD SOP+PROFORM'!$A$5:$AD$750,MATCH(AA$4,'TD SOP+PROFORM'!$B$2:$AD$2,0)+1,0),0)+IFERROR(VLOOKUP($A537,'TD SOP+PROFORM'!$A$5:$AD$750,MATCH(AA$2,'TD SOP+PROFORM'!$B$2:$AD$2,0)+1,0),0)</f>
        <v>0</v>
      </c>
      <c r="AB537" s="25">
        <f>IFERROR(VLOOKUP($A537,'TD SOP+PROFORM'!$A$5:$AD$750,MATCH(AB$4,'TD SOP+PROFORM'!$B$2:$AD$2,0)+1,0),0)+IFERROR(VLOOKUP($A537,'TD SOP+PROFORM'!$A$5:$AD$750,MATCH(AB$2,'TD SOP+PROFORM'!$B$2:$AD$2,0)+1,0),0)</f>
        <v>0</v>
      </c>
      <c r="AC537" s="26" t="str">
        <f t="shared" si="129"/>
        <v/>
      </c>
      <c r="AD537" s="25">
        <f>IFERROR(VLOOKUP($A537,'TD SOP+PROFORM'!$A$5:$AD$750,MATCH(AD$4,'TD SOP+PROFORM'!$B$2:$AD$2,0)+1,0),0)+IFERROR(VLOOKUP($A537,'TD SOP+PROFORM'!$A$5:$AD$750,MATCH(AD$2,'TD SOP+PROFORM'!$B$2:$AD$2,0)+1,0),0)</f>
        <v>0</v>
      </c>
      <c r="AE537" s="25">
        <f>IFERROR(VLOOKUP($A537,'TD SOP+PROFORM'!$A$5:$AD$750,MATCH(AE$4,'TD SOP+PROFORM'!$B$2:$AD$2,0)+1,0),0)+IFERROR(VLOOKUP($A537,'TD SOP+PROFORM'!$A$5:$AD$750,MATCH(AE$2,'TD SOP+PROFORM'!$B$2:$AD$2,0)+1,0),0)</f>
        <v>0</v>
      </c>
      <c r="AF537" s="26" t="str">
        <f t="shared" si="130"/>
        <v/>
      </c>
      <c r="AG537" s="25">
        <f>IFERROR(VLOOKUP($A537,'TD SOP+PROFORM'!$A$5:$AD$750,MATCH(AG$4,'TD SOP+PROFORM'!$B$2:$AD$2,0)+1,0),0)+IFERROR(VLOOKUP($A537,'TD SOP+PROFORM'!$A$5:$AD$750,MATCH(AG$2,'TD SOP+PROFORM'!$B$2:$AD$2,0)+1,0),0)</f>
        <v>0</v>
      </c>
      <c r="AH537" s="25">
        <f>IFERROR(VLOOKUP($A537,'TD SOP+PROFORM'!$A$5:$AD$750,MATCH(AH$4,'TD SOP+PROFORM'!$B$2:$AD$2,0)+1,0),0)+IFERROR(VLOOKUP($A537,'TD SOP+PROFORM'!$A$5:$AD$750,MATCH(AH$2,'TD SOP+PROFORM'!$B$2:$AD$2,0)+1,0),0)</f>
        <v>0</v>
      </c>
      <c r="AI537" s="26" t="str">
        <f t="shared" si="131"/>
        <v/>
      </c>
      <c r="AJ537" s="25">
        <f>IFERROR(VLOOKUP($A537,'TD SOP+PROFORM'!$A$5:$AD$750,MATCH(AJ$4,'TD SOP+PROFORM'!$B$2:$AD$2,0)+1,0),0)+IFERROR(VLOOKUP($A537,'TD SOP+PROFORM'!$A$5:$AD$750,MATCH(AJ$2,'TD SOP+PROFORM'!$B$2:$AD$2,0)+1,0),0)</f>
        <v>0</v>
      </c>
      <c r="AK537" s="25">
        <f>IFERROR(VLOOKUP($A537,'TD SOP+PROFORM'!$A$5:$AD$750,MATCH(AK$4,'TD SOP+PROFORM'!$B$2:$AD$2,0)+1,0),0)+IFERROR(VLOOKUP($A537,'TD SOP+PROFORM'!$A$5:$AD$750,MATCH(AK$2,'TD SOP+PROFORM'!$B$2:$AD$2,0)+1,0),0)</f>
        <v>0</v>
      </c>
      <c r="AL537" s="26" t="str">
        <f t="shared" si="132"/>
        <v/>
      </c>
      <c r="AM537" s="25">
        <f t="shared" si="134"/>
        <v>0</v>
      </c>
      <c r="AN537" s="25">
        <f t="shared" si="134"/>
        <v>0</v>
      </c>
      <c r="AO537" s="26" t="str">
        <f t="shared" si="133"/>
        <v/>
      </c>
    </row>
    <row r="538" spans="1:41" x14ac:dyDescent="0.35">
      <c r="A538" s="24">
        <f>IF(AND('TD SOP+PROFORM'!A535&lt;&gt;"",'TD SOP+PROFORM'!A535&lt;&gt;"TOTAL"),'TD SOP+PROFORM'!A535,0)</f>
        <v>0</v>
      </c>
      <c r="C538" s="25" t="str">
        <f>IFERROR(VLOOKUP($A538,'TD SOP+PROFORM'!$A$5:$AD$750,MATCH(C$4,'TD SOP+PROFORM'!$B$2:$AT$2,0)+1,0),"")</f>
        <v/>
      </c>
      <c r="D538" s="25" t="str">
        <f>IFERROR(VLOOKUP($A538,'TD SOP+PROFORM'!$A$5:$AD$750,MATCH(D$4,'TD SOP+PROFORM'!$B$2:$AT$2,0)+1,0),"")</f>
        <v/>
      </c>
      <c r="E538" s="26" t="str">
        <f t="shared" si="121"/>
        <v/>
      </c>
      <c r="F538" s="25" t="str">
        <f>IFERROR(VLOOKUP($A538,'TD SOP+PROFORM'!$A$5:$AD$750,MATCH(F$4,'TD SOP+PROFORM'!$B$2:$AT$2,0)+1,0),"")</f>
        <v/>
      </c>
      <c r="G538" s="25" t="str">
        <f>IFERROR(VLOOKUP($A538,'TD SOP+PROFORM'!$A$5:$AD$750,MATCH(G$4,'TD SOP+PROFORM'!$B$2:$AT$2,0)+1,0),"")</f>
        <v/>
      </c>
      <c r="H538" s="26" t="str">
        <f t="shared" si="122"/>
        <v/>
      </c>
      <c r="I538" s="25" t="str">
        <f>IFERROR(VLOOKUP($A538,'TD SOP+PROFORM'!$A$5:$AD$750,MATCH(I$4,'TD SOP+PROFORM'!$B$2:$AT$2,0)+1,0),"")</f>
        <v/>
      </c>
      <c r="J538" s="25" t="str">
        <f>IFERROR(VLOOKUP($A538,'TD SOP+PROFORM'!$A$5:$AD$750,MATCH(J$4,'TD SOP+PROFORM'!$B$2:$AT$2,0)+1,0),"")</f>
        <v/>
      </c>
      <c r="K538" s="26" t="str">
        <f t="shared" si="123"/>
        <v/>
      </c>
      <c r="L538" s="25" t="str">
        <f>IFERROR(VLOOKUP($A538,'TD SOP+PROFORM'!$A$5:$AD$750,MATCH(L$4,'TD SOP+PROFORM'!$B$2:$AT$2,0)+1,0),"")</f>
        <v/>
      </c>
      <c r="M538" s="25" t="str">
        <f>IFERROR(VLOOKUP($A538,'TD SOP+PROFORM'!$A$5:$AD$750,MATCH(M$4,'TD SOP+PROFORM'!$B$2:$AT$2,0)+1,0),"")</f>
        <v/>
      </c>
      <c r="N538" s="26" t="str">
        <f t="shared" si="124"/>
        <v/>
      </c>
      <c r="O538" s="25">
        <f>IFERROR(VLOOKUP($A538,'TD SOP+PROFORM'!$A$5:$AD$750,MATCH(O$4,'TD SOP+PROFORM'!$B$2:$AD$2,0)+1,0),0)+IFERROR(VLOOKUP($A538,'TD SOP+PROFORM'!$A$5:$AD$750,MATCH(O$2,'TD SOP+PROFORM'!$B$2:$AD$2,0)+1,0),0)</f>
        <v>0</v>
      </c>
      <c r="P538" s="25">
        <f>IFERROR(VLOOKUP($A538,'TD SOP+PROFORM'!$A$5:$AD$750,MATCH(P$4,'TD SOP+PROFORM'!$B$2:$AD$2,0)+1,0),0)+IFERROR(VLOOKUP($A538,'TD SOP+PROFORM'!$A$5:$AD$750,MATCH(P$2,'TD SOP+PROFORM'!$B$2:$AD$2,0)+1,0),0)</f>
        <v>0</v>
      </c>
      <c r="Q538" s="26" t="str">
        <f t="shared" si="125"/>
        <v/>
      </c>
      <c r="R538" s="25">
        <f>IFERROR(VLOOKUP($A538,'TD SOP+PROFORM'!$A$5:$AD$750,MATCH(R$4,'TD SOP+PROFORM'!$B$2:$AD$2,0)+1,0),0)+IFERROR(VLOOKUP($A538,'TD SOP+PROFORM'!$A$5:$AD$750,MATCH(R$2,'TD SOP+PROFORM'!$B$2:$AD$2,0)+1,0),0)</f>
        <v>0</v>
      </c>
      <c r="S538" s="25">
        <f>IFERROR(VLOOKUP($A538,'TD SOP+PROFORM'!$A$5:$AD$750,MATCH(S$4,'TD SOP+PROFORM'!$B$2:$AD$2,0)+1,0),0)+IFERROR(VLOOKUP($A538,'TD SOP+PROFORM'!$A$5:$AD$750,MATCH(S$2,'TD SOP+PROFORM'!$B$2:$AD$2,0)+1,0),0)</f>
        <v>0</v>
      </c>
      <c r="T538" s="26" t="str">
        <f t="shared" si="126"/>
        <v/>
      </c>
      <c r="U538" s="25">
        <f>IFERROR(VLOOKUP($A538,'TD SOP+PROFORM'!$A$5:$AD$750,MATCH(U$4,'TD SOP+PROFORM'!$B$2:$AD$2,0)+1,0),0)+IFERROR(VLOOKUP($A538,'TD SOP+PROFORM'!$A$5:$AD$750,MATCH(U$2,'TD SOP+PROFORM'!$B$2:$AD$2,0)+1,0),0)</f>
        <v>0</v>
      </c>
      <c r="V538" s="25">
        <f>IFERROR(VLOOKUP($A538,'TD SOP+PROFORM'!$A$5:$AD$750,MATCH(V$4,'TD SOP+PROFORM'!$B$2:$AD$2,0)+1,0),0)+IFERROR(VLOOKUP($A538,'TD SOP+PROFORM'!$A$5:$AD$750,MATCH(V$2,'TD SOP+PROFORM'!$B$2:$AD$2,0)+1,0),0)</f>
        <v>0</v>
      </c>
      <c r="W538" s="26" t="str">
        <f t="shared" si="127"/>
        <v/>
      </c>
      <c r="X538" s="25">
        <f>IFERROR(VLOOKUP($A538,'TD SOP+PROFORM'!$A$5:$AD$750,MATCH(X$4,'TD SOP+PROFORM'!$B$2:$AD$2,0)+1,0),0)+IFERROR(VLOOKUP($A538,'TD SOP+PROFORM'!$A$5:$AD$750,MATCH(X$2,'TD SOP+PROFORM'!$B$2:$AD$2,0)+1,0),0)</f>
        <v>0</v>
      </c>
      <c r="Y538" s="25">
        <f>IFERROR(VLOOKUP($A538,'TD SOP+PROFORM'!$A$5:$AD$750,MATCH(Y$4,'TD SOP+PROFORM'!$B$2:$AD$2,0)+1,0),0)+IFERROR(VLOOKUP($A538,'TD SOP+PROFORM'!$A$5:$AD$750,MATCH(Y$2,'TD SOP+PROFORM'!$B$2:$AD$2,0)+1,0),0)</f>
        <v>0</v>
      </c>
      <c r="Z538" s="26" t="str">
        <f t="shared" si="128"/>
        <v/>
      </c>
      <c r="AA538" s="25">
        <f>IFERROR(VLOOKUP($A538,'TD SOP+PROFORM'!$A$5:$AD$750,MATCH(AA$4,'TD SOP+PROFORM'!$B$2:$AD$2,0)+1,0),0)+IFERROR(VLOOKUP($A538,'TD SOP+PROFORM'!$A$5:$AD$750,MATCH(AA$2,'TD SOP+PROFORM'!$B$2:$AD$2,0)+1,0),0)</f>
        <v>0</v>
      </c>
      <c r="AB538" s="25">
        <f>IFERROR(VLOOKUP($A538,'TD SOP+PROFORM'!$A$5:$AD$750,MATCH(AB$4,'TD SOP+PROFORM'!$B$2:$AD$2,0)+1,0),0)+IFERROR(VLOOKUP($A538,'TD SOP+PROFORM'!$A$5:$AD$750,MATCH(AB$2,'TD SOP+PROFORM'!$B$2:$AD$2,0)+1,0),0)</f>
        <v>0</v>
      </c>
      <c r="AC538" s="26" t="str">
        <f t="shared" si="129"/>
        <v/>
      </c>
      <c r="AD538" s="25">
        <f>IFERROR(VLOOKUP($A538,'TD SOP+PROFORM'!$A$5:$AD$750,MATCH(AD$4,'TD SOP+PROFORM'!$B$2:$AD$2,0)+1,0),0)+IFERROR(VLOOKUP($A538,'TD SOP+PROFORM'!$A$5:$AD$750,MATCH(AD$2,'TD SOP+PROFORM'!$B$2:$AD$2,0)+1,0),0)</f>
        <v>0</v>
      </c>
      <c r="AE538" s="25">
        <f>IFERROR(VLOOKUP($A538,'TD SOP+PROFORM'!$A$5:$AD$750,MATCH(AE$4,'TD SOP+PROFORM'!$B$2:$AD$2,0)+1,0),0)+IFERROR(VLOOKUP($A538,'TD SOP+PROFORM'!$A$5:$AD$750,MATCH(AE$2,'TD SOP+PROFORM'!$B$2:$AD$2,0)+1,0),0)</f>
        <v>0</v>
      </c>
      <c r="AF538" s="26" t="str">
        <f t="shared" si="130"/>
        <v/>
      </c>
      <c r="AG538" s="25">
        <f>IFERROR(VLOOKUP($A538,'TD SOP+PROFORM'!$A$5:$AD$750,MATCH(AG$4,'TD SOP+PROFORM'!$B$2:$AD$2,0)+1,0),0)+IFERROR(VLOOKUP($A538,'TD SOP+PROFORM'!$A$5:$AD$750,MATCH(AG$2,'TD SOP+PROFORM'!$B$2:$AD$2,0)+1,0),0)</f>
        <v>0</v>
      </c>
      <c r="AH538" s="25">
        <f>IFERROR(VLOOKUP($A538,'TD SOP+PROFORM'!$A$5:$AD$750,MATCH(AH$4,'TD SOP+PROFORM'!$B$2:$AD$2,0)+1,0),0)+IFERROR(VLOOKUP($A538,'TD SOP+PROFORM'!$A$5:$AD$750,MATCH(AH$2,'TD SOP+PROFORM'!$B$2:$AD$2,0)+1,0),0)</f>
        <v>0</v>
      </c>
      <c r="AI538" s="26" t="str">
        <f t="shared" si="131"/>
        <v/>
      </c>
      <c r="AJ538" s="25">
        <f>IFERROR(VLOOKUP($A538,'TD SOP+PROFORM'!$A$5:$AD$750,MATCH(AJ$4,'TD SOP+PROFORM'!$B$2:$AD$2,0)+1,0),0)+IFERROR(VLOOKUP($A538,'TD SOP+PROFORM'!$A$5:$AD$750,MATCH(AJ$2,'TD SOP+PROFORM'!$B$2:$AD$2,0)+1,0),0)</f>
        <v>0</v>
      </c>
      <c r="AK538" s="25">
        <f>IFERROR(VLOOKUP($A538,'TD SOP+PROFORM'!$A$5:$AD$750,MATCH(AK$4,'TD SOP+PROFORM'!$B$2:$AD$2,0)+1,0),0)+IFERROR(VLOOKUP($A538,'TD SOP+PROFORM'!$A$5:$AD$750,MATCH(AK$2,'TD SOP+PROFORM'!$B$2:$AD$2,0)+1,0),0)</f>
        <v>0</v>
      </c>
      <c r="AL538" s="26" t="str">
        <f t="shared" si="132"/>
        <v/>
      </c>
      <c r="AM538" s="25">
        <f t="shared" si="134"/>
        <v>0</v>
      </c>
      <c r="AN538" s="25">
        <f t="shared" si="134"/>
        <v>0</v>
      </c>
      <c r="AO538" s="26" t="str">
        <f t="shared" si="133"/>
        <v/>
      </c>
    </row>
    <row r="539" spans="1:41" x14ac:dyDescent="0.35">
      <c r="A539" s="24">
        <f>IF(AND('TD SOP+PROFORM'!A536&lt;&gt;"",'TD SOP+PROFORM'!A536&lt;&gt;"TOTAL"),'TD SOP+PROFORM'!A536,0)</f>
        <v>0</v>
      </c>
      <c r="C539" s="25" t="str">
        <f>IFERROR(VLOOKUP($A539,'TD SOP+PROFORM'!$A$5:$AD$750,MATCH(C$4,'TD SOP+PROFORM'!$B$2:$AT$2,0)+1,0),"")</f>
        <v/>
      </c>
      <c r="D539" s="25" t="str">
        <f>IFERROR(VLOOKUP($A539,'TD SOP+PROFORM'!$A$5:$AD$750,MATCH(D$4,'TD SOP+PROFORM'!$B$2:$AT$2,0)+1,0),"")</f>
        <v/>
      </c>
      <c r="E539" s="26" t="str">
        <f t="shared" si="121"/>
        <v/>
      </c>
      <c r="F539" s="25" t="str">
        <f>IFERROR(VLOOKUP($A539,'TD SOP+PROFORM'!$A$5:$AD$750,MATCH(F$4,'TD SOP+PROFORM'!$B$2:$AT$2,0)+1,0),"")</f>
        <v/>
      </c>
      <c r="G539" s="25" t="str">
        <f>IFERROR(VLOOKUP($A539,'TD SOP+PROFORM'!$A$5:$AD$750,MATCH(G$4,'TD SOP+PROFORM'!$B$2:$AT$2,0)+1,0),"")</f>
        <v/>
      </c>
      <c r="H539" s="26" t="str">
        <f t="shared" si="122"/>
        <v/>
      </c>
      <c r="I539" s="25" t="str">
        <f>IFERROR(VLOOKUP($A539,'TD SOP+PROFORM'!$A$5:$AD$750,MATCH(I$4,'TD SOP+PROFORM'!$B$2:$AT$2,0)+1,0),"")</f>
        <v/>
      </c>
      <c r="J539" s="25" t="str">
        <f>IFERROR(VLOOKUP($A539,'TD SOP+PROFORM'!$A$5:$AD$750,MATCH(J$4,'TD SOP+PROFORM'!$B$2:$AT$2,0)+1,0),"")</f>
        <v/>
      </c>
      <c r="K539" s="26" t="str">
        <f t="shared" si="123"/>
        <v/>
      </c>
      <c r="L539" s="25" t="str">
        <f>IFERROR(VLOOKUP($A539,'TD SOP+PROFORM'!$A$5:$AD$750,MATCH(L$4,'TD SOP+PROFORM'!$B$2:$AT$2,0)+1,0),"")</f>
        <v/>
      </c>
      <c r="M539" s="25" t="str">
        <f>IFERROR(VLOOKUP($A539,'TD SOP+PROFORM'!$A$5:$AD$750,MATCH(M$4,'TD SOP+PROFORM'!$B$2:$AT$2,0)+1,0),"")</f>
        <v/>
      </c>
      <c r="N539" s="26" t="str">
        <f t="shared" si="124"/>
        <v/>
      </c>
      <c r="O539" s="25">
        <f>IFERROR(VLOOKUP($A539,'TD SOP+PROFORM'!$A$5:$AD$750,MATCH(O$4,'TD SOP+PROFORM'!$B$2:$AD$2,0)+1,0),0)+IFERROR(VLOOKUP($A539,'TD SOP+PROFORM'!$A$5:$AD$750,MATCH(O$2,'TD SOP+PROFORM'!$B$2:$AD$2,0)+1,0),0)</f>
        <v>0</v>
      </c>
      <c r="P539" s="25">
        <f>IFERROR(VLOOKUP($A539,'TD SOP+PROFORM'!$A$5:$AD$750,MATCH(P$4,'TD SOP+PROFORM'!$B$2:$AD$2,0)+1,0),0)+IFERROR(VLOOKUP($A539,'TD SOP+PROFORM'!$A$5:$AD$750,MATCH(P$2,'TD SOP+PROFORM'!$B$2:$AD$2,0)+1,0),0)</f>
        <v>0</v>
      </c>
      <c r="Q539" s="26" t="str">
        <f t="shared" si="125"/>
        <v/>
      </c>
      <c r="R539" s="25">
        <f>IFERROR(VLOOKUP($A539,'TD SOP+PROFORM'!$A$5:$AD$750,MATCH(R$4,'TD SOP+PROFORM'!$B$2:$AD$2,0)+1,0),0)+IFERROR(VLOOKUP($A539,'TD SOP+PROFORM'!$A$5:$AD$750,MATCH(R$2,'TD SOP+PROFORM'!$B$2:$AD$2,0)+1,0),0)</f>
        <v>0</v>
      </c>
      <c r="S539" s="25">
        <f>IFERROR(VLOOKUP($A539,'TD SOP+PROFORM'!$A$5:$AD$750,MATCH(S$4,'TD SOP+PROFORM'!$B$2:$AD$2,0)+1,0),0)+IFERROR(VLOOKUP($A539,'TD SOP+PROFORM'!$A$5:$AD$750,MATCH(S$2,'TD SOP+PROFORM'!$B$2:$AD$2,0)+1,0),0)</f>
        <v>0</v>
      </c>
      <c r="T539" s="26" t="str">
        <f t="shared" si="126"/>
        <v/>
      </c>
      <c r="U539" s="25">
        <f>IFERROR(VLOOKUP($A539,'TD SOP+PROFORM'!$A$5:$AD$750,MATCH(U$4,'TD SOP+PROFORM'!$B$2:$AD$2,0)+1,0),0)+IFERROR(VLOOKUP($A539,'TD SOP+PROFORM'!$A$5:$AD$750,MATCH(U$2,'TD SOP+PROFORM'!$B$2:$AD$2,0)+1,0),0)</f>
        <v>0</v>
      </c>
      <c r="V539" s="25">
        <f>IFERROR(VLOOKUP($A539,'TD SOP+PROFORM'!$A$5:$AD$750,MATCH(V$4,'TD SOP+PROFORM'!$B$2:$AD$2,0)+1,0),0)+IFERROR(VLOOKUP($A539,'TD SOP+PROFORM'!$A$5:$AD$750,MATCH(V$2,'TD SOP+PROFORM'!$B$2:$AD$2,0)+1,0),0)</f>
        <v>0</v>
      </c>
      <c r="W539" s="26" t="str">
        <f t="shared" si="127"/>
        <v/>
      </c>
      <c r="X539" s="25">
        <f>IFERROR(VLOOKUP($A539,'TD SOP+PROFORM'!$A$5:$AD$750,MATCH(X$4,'TD SOP+PROFORM'!$B$2:$AD$2,0)+1,0),0)+IFERROR(VLOOKUP($A539,'TD SOP+PROFORM'!$A$5:$AD$750,MATCH(X$2,'TD SOP+PROFORM'!$B$2:$AD$2,0)+1,0),0)</f>
        <v>0</v>
      </c>
      <c r="Y539" s="25">
        <f>IFERROR(VLOOKUP($A539,'TD SOP+PROFORM'!$A$5:$AD$750,MATCH(Y$4,'TD SOP+PROFORM'!$B$2:$AD$2,0)+1,0),0)+IFERROR(VLOOKUP($A539,'TD SOP+PROFORM'!$A$5:$AD$750,MATCH(Y$2,'TD SOP+PROFORM'!$B$2:$AD$2,0)+1,0),0)</f>
        <v>0</v>
      </c>
      <c r="Z539" s="26" t="str">
        <f t="shared" si="128"/>
        <v/>
      </c>
      <c r="AA539" s="25">
        <f>IFERROR(VLOOKUP($A539,'TD SOP+PROFORM'!$A$5:$AD$750,MATCH(AA$4,'TD SOP+PROFORM'!$B$2:$AD$2,0)+1,0),0)+IFERROR(VLOOKUP($A539,'TD SOP+PROFORM'!$A$5:$AD$750,MATCH(AA$2,'TD SOP+PROFORM'!$B$2:$AD$2,0)+1,0),0)</f>
        <v>0</v>
      </c>
      <c r="AB539" s="25">
        <f>IFERROR(VLOOKUP($A539,'TD SOP+PROFORM'!$A$5:$AD$750,MATCH(AB$4,'TD SOP+PROFORM'!$B$2:$AD$2,0)+1,0),0)+IFERROR(VLOOKUP($A539,'TD SOP+PROFORM'!$A$5:$AD$750,MATCH(AB$2,'TD SOP+PROFORM'!$B$2:$AD$2,0)+1,0),0)</f>
        <v>0</v>
      </c>
      <c r="AC539" s="26" t="str">
        <f t="shared" si="129"/>
        <v/>
      </c>
      <c r="AD539" s="25">
        <f>IFERROR(VLOOKUP($A539,'TD SOP+PROFORM'!$A$5:$AD$750,MATCH(AD$4,'TD SOP+PROFORM'!$B$2:$AD$2,0)+1,0),0)+IFERROR(VLOOKUP($A539,'TD SOP+PROFORM'!$A$5:$AD$750,MATCH(AD$2,'TD SOP+PROFORM'!$B$2:$AD$2,0)+1,0),0)</f>
        <v>0</v>
      </c>
      <c r="AE539" s="25">
        <f>IFERROR(VLOOKUP($A539,'TD SOP+PROFORM'!$A$5:$AD$750,MATCH(AE$4,'TD SOP+PROFORM'!$B$2:$AD$2,0)+1,0),0)+IFERROR(VLOOKUP($A539,'TD SOP+PROFORM'!$A$5:$AD$750,MATCH(AE$2,'TD SOP+PROFORM'!$B$2:$AD$2,0)+1,0),0)</f>
        <v>0</v>
      </c>
      <c r="AF539" s="26" t="str">
        <f t="shared" si="130"/>
        <v/>
      </c>
      <c r="AG539" s="25">
        <f>IFERROR(VLOOKUP($A539,'TD SOP+PROFORM'!$A$5:$AD$750,MATCH(AG$4,'TD SOP+PROFORM'!$B$2:$AD$2,0)+1,0),0)+IFERROR(VLOOKUP($A539,'TD SOP+PROFORM'!$A$5:$AD$750,MATCH(AG$2,'TD SOP+PROFORM'!$B$2:$AD$2,0)+1,0),0)</f>
        <v>0</v>
      </c>
      <c r="AH539" s="25">
        <f>IFERROR(VLOOKUP($A539,'TD SOP+PROFORM'!$A$5:$AD$750,MATCH(AH$4,'TD SOP+PROFORM'!$B$2:$AD$2,0)+1,0),0)+IFERROR(VLOOKUP($A539,'TD SOP+PROFORM'!$A$5:$AD$750,MATCH(AH$2,'TD SOP+PROFORM'!$B$2:$AD$2,0)+1,0),0)</f>
        <v>0</v>
      </c>
      <c r="AI539" s="26" t="str">
        <f t="shared" si="131"/>
        <v/>
      </c>
      <c r="AJ539" s="25">
        <f>IFERROR(VLOOKUP($A539,'TD SOP+PROFORM'!$A$5:$AD$750,MATCH(AJ$4,'TD SOP+PROFORM'!$B$2:$AD$2,0)+1,0),0)+IFERROR(VLOOKUP($A539,'TD SOP+PROFORM'!$A$5:$AD$750,MATCH(AJ$2,'TD SOP+PROFORM'!$B$2:$AD$2,0)+1,0),0)</f>
        <v>0</v>
      </c>
      <c r="AK539" s="25">
        <f>IFERROR(VLOOKUP($A539,'TD SOP+PROFORM'!$A$5:$AD$750,MATCH(AK$4,'TD SOP+PROFORM'!$B$2:$AD$2,0)+1,0),0)+IFERROR(VLOOKUP($A539,'TD SOP+PROFORM'!$A$5:$AD$750,MATCH(AK$2,'TD SOP+PROFORM'!$B$2:$AD$2,0)+1,0),0)</f>
        <v>0</v>
      </c>
      <c r="AL539" s="26" t="str">
        <f t="shared" si="132"/>
        <v/>
      </c>
      <c r="AM539" s="25">
        <f t="shared" si="134"/>
        <v>0</v>
      </c>
      <c r="AN539" s="25">
        <f t="shared" si="134"/>
        <v>0</v>
      </c>
      <c r="AO539" s="26" t="str">
        <f t="shared" si="133"/>
        <v/>
      </c>
    </row>
    <row r="540" spans="1:41" x14ac:dyDescent="0.35">
      <c r="A540" s="24">
        <f>IF(AND('TD SOP+PROFORM'!A537&lt;&gt;"",'TD SOP+PROFORM'!A537&lt;&gt;"TOTAL"),'TD SOP+PROFORM'!A537,0)</f>
        <v>0</v>
      </c>
      <c r="C540" s="25" t="str">
        <f>IFERROR(VLOOKUP($A540,'TD SOP+PROFORM'!$A$5:$AD$750,MATCH(C$4,'TD SOP+PROFORM'!$B$2:$AT$2,0)+1,0),"")</f>
        <v/>
      </c>
      <c r="D540" s="25" t="str">
        <f>IFERROR(VLOOKUP($A540,'TD SOP+PROFORM'!$A$5:$AD$750,MATCH(D$4,'TD SOP+PROFORM'!$B$2:$AT$2,0)+1,0),"")</f>
        <v/>
      </c>
      <c r="E540" s="26" t="str">
        <f t="shared" si="121"/>
        <v/>
      </c>
      <c r="F540" s="25" t="str">
        <f>IFERROR(VLOOKUP($A540,'TD SOP+PROFORM'!$A$5:$AD$750,MATCH(F$4,'TD SOP+PROFORM'!$B$2:$AT$2,0)+1,0),"")</f>
        <v/>
      </c>
      <c r="G540" s="25" t="str">
        <f>IFERROR(VLOOKUP($A540,'TD SOP+PROFORM'!$A$5:$AD$750,MATCH(G$4,'TD SOP+PROFORM'!$B$2:$AT$2,0)+1,0),"")</f>
        <v/>
      </c>
      <c r="H540" s="26" t="str">
        <f t="shared" si="122"/>
        <v/>
      </c>
      <c r="I540" s="25" t="str">
        <f>IFERROR(VLOOKUP($A540,'TD SOP+PROFORM'!$A$5:$AD$750,MATCH(I$4,'TD SOP+PROFORM'!$B$2:$AT$2,0)+1,0),"")</f>
        <v/>
      </c>
      <c r="J540" s="25" t="str">
        <f>IFERROR(VLOOKUP($A540,'TD SOP+PROFORM'!$A$5:$AD$750,MATCH(J$4,'TD SOP+PROFORM'!$B$2:$AT$2,0)+1,0),"")</f>
        <v/>
      </c>
      <c r="K540" s="26" t="str">
        <f t="shared" si="123"/>
        <v/>
      </c>
      <c r="L540" s="25" t="str">
        <f>IFERROR(VLOOKUP($A540,'TD SOP+PROFORM'!$A$5:$AD$750,MATCH(L$4,'TD SOP+PROFORM'!$B$2:$AT$2,0)+1,0),"")</f>
        <v/>
      </c>
      <c r="M540" s="25" t="str">
        <f>IFERROR(VLOOKUP($A540,'TD SOP+PROFORM'!$A$5:$AD$750,MATCH(M$4,'TD SOP+PROFORM'!$B$2:$AT$2,0)+1,0),"")</f>
        <v/>
      </c>
      <c r="N540" s="26" t="str">
        <f t="shared" si="124"/>
        <v/>
      </c>
      <c r="O540" s="25">
        <f>IFERROR(VLOOKUP($A540,'TD SOP+PROFORM'!$A$5:$AD$750,MATCH(O$4,'TD SOP+PROFORM'!$B$2:$AD$2,0)+1,0),0)+IFERROR(VLOOKUP($A540,'TD SOP+PROFORM'!$A$5:$AD$750,MATCH(O$2,'TD SOP+PROFORM'!$B$2:$AD$2,0)+1,0),0)</f>
        <v>0</v>
      </c>
      <c r="P540" s="25">
        <f>IFERROR(VLOOKUP($A540,'TD SOP+PROFORM'!$A$5:$AD$750,MATCH(P$4,'TD SOP+PROFORM'!$B$2:$AD$2,0)+1,0),0)+IFERROR(VLOOKUP($A540,'TD SOP+PROFORM'!$A$5:$AD$750,MATCH(P$2,'TD SOP+PROFORM'!$B$2:$AD$2,0)+1,0),0)</f>
        <v>0</v>
      </c>
      <c r="Q540" s="26" t="str">
        <f t="shared" si="125"/>
        <v/>
      </c>
      <c r="R540" s="25">
        <f>IFERROR(VLOOKUP($A540,'TD SOP+PROFORM'!$A$5:$AD$750,MATCH(R$4,'TD SOP+PROFORM'!$B$2:$AD$2,0)+1,0),0)+IFERROR(VLOOKUP($A540,'TD SOP+PROFORM'!$A$5:$AD$750,MATCH(R$2,'TD SOP+PROFORM'!$B$2:$AD$2,0)+1,0),0)</f>
        <v>0</v>
      </c>
      <c r="S540" s="25">
        <f>IFERROR(VLOOKUP($A540,'TD SOP+PROFORM'!$A$5:$AD$750,MATCH(S$4,'TD SOP+PROFORM'!$B$2:$AD$2,0)+1,0),0)+IFERROR(VLOOKUP($A540,'TD SOP+PROFORM'!$A$5:$AD$750,MATCH(S$2,'TD SOP+PROFORM'!$B$2:$AD$2,0)+1,0),0)</f>
        <v>0</v>
      </c>
      <c r="T540" s="26" t="str">
        <f t="shared" si="126"/>
        <v/>
      </c>
      <c r="U540" s="25">
        <f>IFERROR(VLOOKUP($A540,'TD SOP+PROFORM'!$A$5:$AD$750,MATCH(U$4,'TD SOP+PROFORM'!$B$2:$AD$2,0)+1,0),0)+IFERROR(VLOOKUP($A540,'TD SOP+PROFORM'!$A$5:$AD$750,MATCH(U$2,'TD SOP+PROFORM'!$B$2:$AD$2,0)+1,0),0)</f>
        <v>0</v>
      </c>
      <c r="V540" s="25">
        <f>IFERROR(VLOOKUP($A540,'TD SOP+PROFORM'!$A$5:$AD$750,MATCH(V$4,'TD SOP+PROFORM'!$B$2:$AD$2,0)+1,0),0)+IFERROR(VLOOKUP($A540,'TD SOP+PROFORM'!$A$5:$AD$750,MATCH(V$2,'TD SOP+PROFORM'!$B$2:$AD$2,0)+1,0),0)</f>
        <v>0</v>
      </c>
      <c r="W540" s="26" t="str">
        <f t="shared" si="127"/>
        <v/>
      </c>
      <c r="X540" s="25">
        <f>IFERROR(VLOOKUP($A540,'TD SOP+PROFORM'!$A$5:$AD$750,MATCH(X$4,'TD SOP+PROFORM'!$B$2:$AD$2,0)+1,0),0)+IFERROR(VLOOKUP($A540,'TD SOP+PROFORM'!$A$5:$AD$750,MATCH(X$2,'TD SOP+PROFORM'!$B$2:$AD$2,0)+1,0),0)</f>
        <v>0</v>
      </c>
      <c r="Y540" s="25">
        <f>IFERROR(VLOOKUP($A540,'TD SOP+PROFORM'!$A$5:$AD$750,MATCH(Y$4,'TD SOP+PROFORM'!$B$2:$AD$2,0)+1,0),0)+IFERROR(VLOOKUP($A540,'TD SOP+PROFORM'!$A$5:$AD$750,MATCH(Y$2,'TD SOP+PROFORM'!$B$2:$AD$2,0)+1,0),0)</f>
        <v>0</v>
      </c>
      <c r="Z540" s="26" t="str">
        <f t="shared" si="128"/>
        <v/>
      </c>
      <c r="AA540" s="25">
        <f>IFERROR(VLOOKUP($A540,'TD SOP+PROFORM'!$A$5:$AD$750,MATCH(AA$4,'TD SOP+PROFORM'!$B$2:$AD$2,0)+1,0),0)+IFERROR(VLOOKUP($A540,'TD SOP+PROFORM'!$A$5:$AD$750,MATCH(AA$2,'TD SOP+PROFORM'!$B$2:$AD$2,0)+1,0),0)</f>
        <v>0</v>
      </c>
      <c r="AB540" s="25">
        <f>IFERROR(VLOOKUP($A540,'TD SOP+PROFORM'!$A$5:$AD$750,MATCH(AB$4,'TD SOP+PROFORM'!$B$2:$AD$2,0)+1,0),0)+IFERROR(VLOOKUP($A540,'TD SOP+PROFORM'!$A$5:$AD$750,MATCH(AB$2,'TD SOP+PROFORM'!$B$2:$AD$2,0)+1,0),0)</f>
        <v>0</v>
      </c>
      <c r="AC540" s="26" t="str">
        <f t="shared" si="129"/>
        <v/>
      </c>
      <c r="AD540" s="25">
        <f>IFERROR(VLOOKUP($A540,'TD SOP+PROFORM'!$A$5:$AD$750,MATCH(AD$4,'TD SOP+PROFORM'!$B$2:$AD$2,0)+1,0),0)+IFERROR(VLOOKUP($A540,'TD SOP+PROFORM'!$A$5:$AD$750,MATCH(AD$2,'TD SOP+PROFORM'!$B$2:$AD$2,0)+1,0),0)</f>
        <v>0</v>
      </c>
      <c r="AE540" s="25">
        <f>IFERROR(VLOOKUP($A540,'TD SOP+PROFORM'!$A$5:$AD$750,MATCH(AE$4,'TD SOP+PROFORM'!$B$2:$AD$2,0)+1,0),0)+IFERROR(VLOOKUP($A540,'TD SOP+PROFORM'!$A$5:$AD$750,MATCH(AE$2,'TD SOP+PROFORM'!$B$2:$AD$2,0)+1,0),0)</f>
        <v>0</v>
      </c>
      <c r="AF540" s="26" t="str">
        <f t="shared" si="130"/>
        <v/>
      </c>
      <c r="AG540" s="25">
        <f>IFERROR(VLOOKUP($A540,'TD SOP+PROFORM'!$A$5:$AD$750,MATCH(AG$4,'TD SOP+PROFORM'!$B$2:$AD$2,0)+1,0),0)+IFERROR(VLOOKUP($A540,'TD SOP+PROFORM'!$A$5:$AD$750,MATCH(AG$2,'TD SOP+PROFORM'!$B$2:$AD$2,0)+1,0),0)</f>
        <v>0</v>
      </c>
      <c r="AH540" s="25">
        <f>IFERROR(VLOOKUP($A540,'TD SOP+PROFORM'!$A$5:$AD$750,MATCH(AH$4,'TD SOP+PROFORM'!$B$2:$AD$2,0)+1,0),0)+IFERROR(VLOOKUP($A540,'TD SOP+PROFORM'!$A$5:$AD$750,MATCH(AH$2,'TD SOP+PROFORM'!$B$2:$AD$2,0)+1,0),0)</f>
        <v>0</v>
      </c>
      <c r="AI540" s="26" t="str">
        <f t="shared" si="131"/>
        <v/>
      </c>
      <c r="AJ540" s="25">
        <f>IFERROR(VLOOKUP($A540,'TD SOP+PROFORM'!$A$5:$AD$750,MATCH(AJ$4,'TD SOP+PROFORM'!$B$2:$AD$2,0)+1,0),0)+IFERROR(VLOOKUP($A540,'TD SOP+PROFORM'!$A$5:$AD$750,MATCH(AJ$2,'TD SOP+PROFORM'!$B$2:$AD$2,0)+1,0),0)</f>
        <v>0</v>
      </c>
      <c r="AK540" s="25">
        <f>IFERROR(VLOOKUP($A540,'TD SOP+PROFORM'!$A$5:$AD$750,MATCH(AK$4,'TD SOP+PROFORM'!$B$2:$AD$2,0)+1,0),0)+IFERROR(VLOOKUP($A540,'TD SOP+PROFORM'!$A$5:$AD$750,MATCH(AK$2,'TD SOP+PROFORM'!$B$2:$AD$2,0)+1,0),0)</f>
        <v>0</v>
      </c>
      <c r="AL540" s="26" t="str">
        <f t="shared" si="132"/>
        <v/>
      </c>
      <c r="AM540" s="25">
        <f t="shared" si="134"/>
        <v>0</v>
      </c>
      <c r="AN540" s="25">
        <f t="shared" si="134"/>
        <v>0</v>
      </c>
      <c r="AO540" s="26" t="str">
        <f t="shared" si="133"/>
        <v/>
      </c>
    </row>
    <row r="541" spans="1:41" x14ac:dyDescent="0.35">
      <c r="A541" s="24">
        <f>IF(AND('TD SOP+PROFORM'!A538&lt;&gt;"",'TD SOP+PROFORM'!A538&lt;&gt;"TOTAL"),'TD SOP+PROFORM'!A538,0)</f>
        <v>0</v>
      </c>
      <c r="C541" s="25" t="str">
        <f>IFERROR(VLOOKUP($A541,'TD SOP+PROFORM'!$A$5:$AD$750,MATCH(C$4,'TD SOP+PROFORM'!$B$2:$AT$2,0)+1,0),"")</f>
        <v/>
      </c>
      <c r="D541" s="25" t="str">
        <f>IFERROR(VLOOKUP($A541,'TD SOP+PROFORM'!$A$5:$AD$750,MATCH(D$4,'TD SOP+PROFORM'!$B$2:$AT$2,0)+1,0),"")</f>
        <v/>
      </c>
      <c r="E541" s="26" t="str">
        <f t="shared" si="121"/>
        <v/>
      </c>
      <c r="F541" s="25" t="str">
        <f>IFERROR(VLOOKUP($A541,'TD SOP+PROFORM'!$A$5:$AD$750,MATCH(F$4,'TD SOP+PROFORM'!$B$2:$AT$2,0)+1,0),"")</f>
        <v/>
      </c>
      <c r="G541" s="25" t="str">
        <f>IFERROR(VLOOKUP($A541,'TD SOP+PROFORM'!$A$5:$AD$750,MATCH(G$4,'TD SOP+PROFORM'!$B$2:$AT$2,0)+1,0),"")</f>
        <v/>
      </c>
      <c r="H541" s="26" t="str">
        <f t="shared" si="122"/>
        <v/>
      </c>
      <c r="I541" s="25" t="str">
        <f>IFERROR(VLOOKUP($A541,'TD SOP+PROFORM'!$A$5:$AD$750,MATCH(I$4,'TD SOP+PROFORM'!$B$2:$AT$2,0)+1,0),"")</f>
        <v/>
      </c>
      <c r="J541" s="25" t="str">
        <f>IFERROR(VLOOKUP($A541,'TD SOP+PROFORM'!$A$5:$AD$750,MATCH(J$4,'TD SOP+PROFORM'!$B$2:$AT$2,0)+1,0),"")</f>
        <v/>
      </c>
      <c r="K541" s="26" t="str">
        <f t="shared" si="123"/>
        <v/>
      </c>
      <c r="L541" s="25" t="str">
        <f>IFERROR(VLOOKUP($A541,'TD SOP+PROFORM'!$A$5:$AD$750,MATCH(L$4,'TD SOP+PROFORM'!$B$2:$AT$2,0)+1,0),"")</f>
        <v/>
      </c>
      <c r="M541" s="25" t="str">
        <f>IFERROR(VLOOKUP($A541,'TD SOP+PROFORM'!$A$5:$AD$750,MATCH(M$4,'TD SOP+PROFORM'!$B$2:$AT$2,0)+1,0),"")</f>
        <v/>
      </c>
      <c r="N541" s="26" t="str">
        <f t="shared" si="124"/>
        <v/>
      </c>
      <c r="O541" s="25">
        <f>IFERROR(VLOOKUP($A541,'TD SOP+PROFORM'!$A$5:$AD$750,MATCH(O$4,'TD SOP+PROFORM'!$B$2:$AD$2,0)+1,0),0)+IFERROR(VLOOKUP($A541,'TD SOP+PROFORM'!$A$5:$AD$750,MATCH(O$2,'TD SOP+PROFORM'!$B$2:$AD$2,0)+1,0),0)</f>
        <v>0</v>
      </c>
      <c r="P541" s="25">
        <f>IFERROR(VLOOKUP($A541,'TD SOP+PROFORM'!$A$5:$AD$750,MATCH(P$4,'TD SOP+PROFORM'!$B$2:$AD$2,0)+1,0),0)+IFERROR(VLOOKUP($A541,'TD SOP+PROFORM'!$A$5:$AD$750,MATCH(P$2,'TD SOP+PROFORM'!$B$2:$AD$2,0)+1,0),0)</f>
        <v>0</v>
      </c>
      <c r="Q541" s="26" t="str">
        <f t="shared" si="125"/>
        <v/>
      </c>
      <c r="R541" s="25">
        <f>IFERROR(VLOOKUP($A541,'TD SOP+PROFORM'!$A$5:$AD$750,MATCH(R$4,'TD SOP+PROFORM'!$B$2:$AD$2,0)+1,0),0)+IFERROR(VLOOKUP($A541,'TD SOP+PROFORM'!$A$5:$AD$750,MATCH(R$2,'TD SOP+PROFORM'!$B$2:$AD$2,0)+1,0),0)</f>
        <v>0</v>
      </c>
      <c r="S541" s="25">
        <f>IFERROR(VLOOKUP($A541,'TD SOP+PROFORM'!$A$5:$AD$750,MATCH(S$4,'TD SOP+PROFORM'!$B$2:$AD$2,0)+1,0),0)+IFERROR(VLOOKUP($A541,'TD SOP+PROFORM'!$A$5:$AD$750,MATCH(S$2,'TD SOP+PROFORM'!$B$2:$AD$2,0)+1,0),0)</f>
        <v>0</v>
      </c>
      <c r="T541" s="26" t="str">
        <f t="shared" si="126"/>
        <v/>
      </c>
      <c r="U541" s="25">
        <f>IFERROR(VLOOKUP($A541,'TD SOP+PROFORM'!$A$5:$AD$750,MATCH(U$4,'TD SOP+PROFORM'!$B$2:$AD$2,0)+1,0),0)+IFERROR(VLOOKUP($A541,'TD SOP+PROFORM'!$A$5:$AD$750,MATCH(U$2,'TD SOP+PROFORM'!$B$2:$AD$2,0)+1,0),0)</f>
        <v>0</v>
      </c>
      <c r="V541" s="25">
        <f>IFERROR(VLOOKUP($A541,'TD SOP+PROFORM'!$A$5:$AD$750,MATCH(V$4,'TD SOP+PROFORM'!$B$2:$AD$2,0)+1,0),0)+IFERROR(VLOOKUP($A541,'TD SOP+PROFORM'!$A$5:$AD$750,MATCH(V$2,'TD SOP+PROFORM'!$B$2:$AD$2,0)+1,0),0)</f>
        <v>0</v>
      </c>
      <c r="W541" s="26" t="str">
        <f t="shared" si="127"/>
        <v/>
      </c>
      <c r="X541" s="25">
        <f>IFERROR(VLOOKUP($A541,'TD SOP+PROFORM'!$A$5:$AD$750,MATCH(X$4,'TD SOP+PROFORM'!$B$2:$AD$2,0)+1,0),0)+IFERROR(VLOOKUP($A541,'TD SOP+PROFORM'!$A$5:$AD$750,MATCH(X$2,'TD SOP+PROFORM'!$B$2:$AD$2,0)+1,0),0)</f>
        <v>0</v>
      </c>
      <c r="Y541" s="25">
        <f>IFERROR(VLOOKUP($A541,'TD SOP+PROFORM'!$A$5:$AD$750,MATCH(Y$4,'TD SOP+PROFORM'!$B$2:$AD$2,0)+1,0),0)+IFERROR(VLOOKUP($A541,'TD SOP+PROFORM'!$A$5:$AD$750,MATCH(Y$2,'TD SOP+PROFORM'!$B$2:$AD$2,0)+1,0),0)</f>
        <v>0</v>
      </c>
      <c r="Z541" s="26" t="str">
        <f t="shared" si="128"/>
        <v/>
      </c>
      <c r="AA541" s="25">
        <f>IFERROR(VLOOKUP($A541,'TD SOP+PROFORM'!$A$5:$AD$750,MATCH(AA$4,'TD SOP+PROFORM'!$B$2:$AD$2,0)+1,0),0)+IFERROR(VLOOKUP($A541,'TD SOP+PROFORM'!$A$5:$AD$750,MATCH(AA$2,'TD SOP+PROFORM'!$B$2:$AD$2,0)+1,0),0)</f>
        <v>0</v>
      </c>
      <c r="AB541" s="25">
        <f>IFERROR(VLOOKUP($A541,'TD SOP+PROFORM'!$A$5:$AD$750,MATCH(AB$4,'TD SOP+PROFORM'!$B$2:$AD$2,0)+1,0),0)+IFERROR(VLOOKUP($A541,'TD SOP+PROFORM'!$A$5:$AD$750,MATCH(AB$2,'TD SOP+PROFORM'!$B$2:$AD$2,0)+1,0),0)</f>
        <v>0</v>
      </c>
      <c r="AC541" s="26" t="str">
        <f t="shared" si="129"/>
        <v/>
      </c>
      <c r="AD541" s="25">
        <f>IFERROR(VLOOKUP($A541,'TD SOP+PROFORM'!$A$5:$AD$750,MATCH(AD$4,'TD SOP+PROFORM'!$B$2:$AD$2,0)+1,0),0)+IFERROR(VLOOKUP($A541,'TD SOP+PROFORM'!$A$5:$AD$750,MATCH(AD$2,'TD SOP+PROFORM'!$B$2:$AD$2,0)+1,0),0)</f>
        <v>0</v>
      </c>
      <c r="AE541" s="25">
        <f>IFERROR(VLOOKUP($A541,'TD SOP+PROFORM'!$A$5:$AD$750,MATCH(AE$4,'TD SOP+PROFORM'!$B$2:$AD$2,0)+1,0),0)+IFERROR(VLOOKUP($A541,'TD SOP+PROFORM'!$A$5:$AD$750,MATCH(AE$2,'TD SOP+PROFORM'!$B$2:$AD$2,0)+1,0),0)</f>
        <v>0</v>
      </c>
      <c r="AF541" s="26" t="str">
        <f t="shared" si="130"/>
        <v/>
      </c>
      <c r="AG541" s="25">
        <f>IFERROR(VLOOKUP($A541,'TD SOP+PROFORM'!$A$5:$AD$750,MATCH(AG$4,'TD SOP+PROFORM'!$B$2:$AD$2,0)+1,0),0)+IFERROR(VLOOKUP($A541,'TD SOP+PROFORM'!$A$5:$AD$750,MATCH(AG$2,'TD SOP+PROFORM'!$B$2:$AD$2,0)+1,0),0)</f>
        <v>0</v>
      </c>
      <c r="AH541" s="25">
        <f>IFERROR(VLOOKUP($A541,'TD SOP+PROFORM'!$A$5:$AD$750,MATCH(AH$4,'TD SOP+PROFORM'!$B$2:$AD$2,0)+1,0),0)+IFERROR(VLOOKUP($A541,'TD SOP+PROFORM'!$A$5:$AD$750,MATCH(AH$2,'TD SOP+PROFORM'!$B$2:$AD$2,0)+1,0),0)</f>
        <v>0</v>
      </c>
      <c r="AI541" s="26" t="str">
        <f t="shared" si="131"/>
        <v/>
      </c>
      <c r="AJ541" s="25">
        <f>IFERROR(VLOOKUP($A541,'TD SOP+PROFORM'!$A$5:$AD$750,MATCH(AJ$4,'TD SOP+PROFORM'!$B$2:$AD$2,0)+1,0),0)+IFERROR(VLOOKUP($A541,'TD SOP+PROFORM'!$A$5:$AD$750,MATCH(AJ$2,'TD SOP+PROFORM'!$B$2:$AD$2,0)+1,0),0)</f>
        <v>0</v>
      </c>
      <c r="AK541" s="25">
        <f>IFERROR(VLOOKUP($A541,'TD SOP+PROFORM'!$A$5:$AD$750,MATCH(AK$4,'TD SOP+PROFORM'!$B$2:$AD$2,0)+1,0),0)+IFERROR(VLOOKUP($A541,'TD SOP+PROFORM'!$A$5:$AD$750,MATCH(AK$2,'TD SOP+PROFORM'!$B$2:$AD$2,0)+1,0),0)</f>
        <v>0</v>
      </c>
      <c r="AL541" s="26" t="str">
        <f t="shared" si="132"/>
        <v/>
      </c>
      <c r="AM541" s="25">
        <f t="shared" si="134"/>
        <v>0</v>
      </c>
      <c r="AN541" s="25">
        <f t="shared" si="134"/>
        <v>0</v>
      </c>
      <c r="AO541" s="26" t="str">
        <f t="shared" si="133"/>
        <v/>
      </c>
    </row>
    <row r="542" spans="1:41" x14ac:dyDescent="0.35">
      <c r="A542" s="24">
        <f>IF(AND('TD SOP+PROFORM'!A539&lt;&gt;"",'TD SOP+PROFORM'!A539&lt;&gt;"TOTAL"),'TD SOP+PROFORM'!A539,0)</f>
        <v>0</v>
      </c>
      <c r="C542" s="25" t="str">
        <f>IFERROR(VLOOKUP($A542,'TD SOP+PROFORM'!$A$5:$AD$750,MATCH(C$4,'TD SOP+PROFORM'!$B$2:$AT$2,0)+1,0),"")</f>
        <v/>
      </c>
      <c r="D542" s="25" t="str">
        <f>IFERROR(VLOOKUP($A542,'TD SOP+PROFORM'!$A$5:$AD$750,MATCH(D$4,'TD SOP+PROFORM'!$B$2:$AT$2,0)+1,0),"")</f>
        <v/>
      </c>
      <c r="E542" s="26" t="str">
        <f t="shared" si="121"/>
        <v/>
      </c>
      <c r="F542" s="25" t="str">
        <f>IFERROR(VLOOKUP($A542,'TD SOP+PROFORM'!$A$5:$AD$750,MATCH(F$4,'TD SOP+PROFORM'!$B$2:$AT$2,0)+1,0),"")</f>
        <v/>
      </c>
      <c r="G542" s="25" t="str">
        <f>IFERROR(VLOOKUP($A542,'TD SOP+PROFORM'!$A$5:$AD$750,MATCH(G$4,'TD SOP+PROFORM'!$B$2:$AT$2,0)+1,0),"")</f>
        <v/>
      </c>
      <c r="H542" s="26" t="str">
        <f t="shared" si="122"/>
        <v/>
      </c>
      <c r="I542" s="25" t="str">
        <f>IFERROR(VLOOKUP($A542,'TD SOP+PROFORM'!$A$5:$AD$750,MATCH(I$4,'TD SOP+PROFORM'!$B$2:$AT$2,0)+1,0),"")</f>
        <v/>
      </c>
      <c r="J542" s="25" t="str">
        <f>IFERROR(VLOOKUP($A542,'TD SOP+PROFORM'!$A$5:$AD$750,MATCH(J$4,'TD SOP+PROFORM'!$B$2:$AT$2,0)+1,0),"")</f>
        <v/>
      </c>
      <c r="K542" s="26" t="str">
        <f t="shared" si="123"/>
        <v/>
      </c>
      <c r="L542" s="25" t="str">
        <f>IFERROR(VLOOKUP($A542,'TD SOP+PROFORM'!$A$5:$AD$750,MATCH(L$4,'TD SOP+PROFORM'!$B$2:$AT$2,0)+1,0),"")</f>
        <v/>
      </c>
      <c r="M542" s="25" t="str">
        <f>IFERROR(VLOOKUP($A542,'TD SOP+PROFORM'!$A$5:$AD$750,MATCH(M$4,'TD SOP+PROFORM'!$B$2:$AT$2,0)+1,0),"")</f>
        <v/>
      </c>
      <c r="N542" s="26" t="str">
        <f t="shared" si="124"/>
        <v/>
      </c>
      <c r="O542" s="25">
        <f>IFERROR(VLOOKUP($A542,'TD SOP+PROFORM'!$A$5:$AD$750,MATCH(O$4,'TD SOP+PROFORM'!$B$2:$AD$2,0)+1,0),0)+IFERROR(VLOOKUP($A542,'TD SOP+PROFORM'!$A$5:$AD$750,MATCH(O$2,'TD SOP+PROFORM'!$B$2:$AD$2,0)+1,0),0)</f>
        <v>0</v>
      </c>
      <c r="P542" s="25">
        <f>IFERROR(VLOOKUP($A542,'TD SOP+PROFORM'!$A$5:$AD$750,MATCH(P$4,'TD SOP+PROFORM'!$B$2:$AD$2,0)+1,0),0)+IFERROR(VLOOKUP($A542,'TD SOP+PROFORM'!$A$5:$AD$750,MATCH(P$2,'TD SOP+PROFORM'!$B$2:$AD$2,0)+1,0),0)</f>
        <v>0</v>
      </c>
      <c r="Q542" s="26" t="str">
        <f t="shared" si="125"/>
        <v/>
      </c>
      <c r="R542" s="25">
        <f>IFERROR(VLOOKUP($A542,'TD SOP+PROFORM'!$A$5:$AD$750,MATCH(R$4,'TD SOP+PROFORM'!$B$2:$AD$2,0)+1,0),0)+IFERROR(VLOOKUP($A542,'TD SOP+PROFORM'!$A$5:$AD$750,MATCH(R$2,'TD SOP+PROFORM'!$B$2:$AD$2,0)+1,0),0)</f>
        <v>0</v>
      </c>
      <c r="S542" s="25">
        <f>IFERROR(VLOOKUP($A542,'TD SOP+PROFORM'!$A$5:$AD$750,MATCH(S$4,'TD SOP+PROFORM'!$B$2:$AD$2,0)+1,0),0)+IFERROR(VLOOKUP($A542,'TD SOP+PROFORM'!$A$5:$AD$750,MATCH(S$2,'TD SOP+PROFORM'!$B$2:$AD$2,0)+1,0),0)</f>
        <v>0</v>
      </c>
      <c r="T542" s="26" t="str">
        <f t="shared" si="126"/>
        <v/>
      </c>
      <c r="U542" s="25">
        <f>IFERROR(VLOOKUP($A542,'TD SOP+PROFORM'!$A$5:$AD$750,MATCH(U$4,'TD SOP+PROFORM'!$B$2:$AD$2,0)+1,0),0)+IFERROR(VLOOKUP($A542,'TD SOP+PROFORM'!$A$5:$AD$750,MATCH(U$2,'TD SOP+PROFORM'!$B$2:$AD$2,0)+1,0),0)</f>
        <v>0</v>
      </c>
      <c r="V542" s="25">
        <f>IFERROR(VLOOKUP($A542,'TD SOP+PROFORM'!$A$5:$AD$750,MATCH(V$4,'TD SOP+PROFORM'!$B$2:$AD$2,0)+1,0),0)+IFERROR(VLOOKUP($A542,'TD SOP+PROFORM'!$A$5:$AD$750,MATCH(V$2,'TD SOP+PROFORM'!$B$2:$AD$2,0)+1,0),0)</f>
        <v>0</v>
      </c>
      <c r="W542" s="26" t="str">
        <f t="shared" si="127"/>
        <v/>
      </c>
      <c r="X542" s="25">
        <f>IFERROR(VLOOKUP($A542,'TD SOP+PROFORM'!$A$5:$AD$750,MATCH(X$4,'TD SOP+PROFORM'!$B$2:$AD$2,0)+1,0),0)+IFERROR(VLOOKUP($A542,'TD SOP+PROFORM'!$A$5:$AD$750,MATCH(X$2,'TD SOP+PROFORM'!$B$2:$AD$2,0)+1,0),0)</f>
        <v>0</v>
      </c>
      <c r="Y542" s="25">
        <f>IFERROR(VLOOKUP($A542,'TD SOP+PROFORM'!$A$5:$AD$750,MATCH(Y$4,'TD SOP+PROFORM'!$B$2:$AD$2,0)+1,0),0)+IFERROR(VLOOKUP($A542,'TD SOP+PROFORM'!$A$5:$AD$750,MATCH(Y$2,'TD SOP+PROFORM'!$B$2:$AD$2,0)+1,0),0)</f>
        <v>0</v>
      </c>
      <c r="Z542" s="26" t="str">
        <f t="shared" si="128"/>
        <v/>
      </c>
      <c r="AA542" s="25">
        <f>IFERROR(VLOOKUP($A542,'TD SOP+PROFORM'!$A$5:$AD$750,MATCH(AA$4,'TD SOP+PROFORM'!$B$2:$AD$2,0)+1,0),0)+IFERROR(VLOOKUP($A542,'TD SOP+PROFORM'!$A$5:$AD$750,MATCH(AA$2,'TD SOP+PROFORM'!$B$2:$AD$2,0)+1,0),0)</f>
        <v>0</v>
      </c>
      <c r="AB542" s="25">
        <f>IFERROR(VLOOKUP($A542,'TD SOP+PROFORM'!$A$5:$AD$750,MATCH(AB$4,'TD SOP+PROFORM'!$B$2:$AD$2,0)+1,0),0)+IFERROR(VLOOKUP($A542,'TD SOP+PROFORM'!$A$5:$AD$750,MATCH(AB$2,'TD SOP+PROFORM'!$B$2:$AD$2,0)+1,0),0)</f>
        <v>0</v>
      </c>
      <c r="AC542" s="26" t="str">
        <f t="shared" si="129"/>
        <v/>
      </c>
      <c r="AD542" s="25">
        <f>IFERROR(VLOOKUP($A542,'TD SOP+PROFORM'!$A$5:$AD$750,MATCH(AD$4,'TD SOP+PROFORM'!$B$2:$AD$2,0)+1,0),0)+IFERROR(VLOOKUP($A542,'TD SOP+PROFORM'!$A$5:$AD$750,MATCH(AD$2,'TD SOP+PROFORM'!$B$2:$AD$2,0)+1,0),0)</f>
        <v>0</v>
      </c>
      <c r="AE542" s="25">
        <f>IFERROR(VLOOKUP($A542,'TD SOP+PROFORM'!$A$5:$AD$750,MATCH(AE$4,'TD SOP+PROFORM'!$B$2:$AD$2,0)+1,0),0)+IFERROR(VLOOKUP($A542,'TD SOP+PROFORM'!$A$5:$AD$750,MATCH(AE$2,'TD SOP+PROFORM'!$B$2:$AD$2,0)+1,0),0)</f>
        <v>0</v>
      </c>
      <c r="AF542" s="26" t="str">
        <f t="shared" si="130"/>
        <v/>
      </c>
      <c r="AG542" s="25">
        <f>IFERROR(VLOOKUP($A542,'TD SOP+PROFORM'!$A$5:$AD$750,MATCH(AG$4,'TD SOP+PROFORM'!$B$2:$AD$2,0)+1,0),0)+IFERROR(VLOOKUP($A542,'TD SOP+PROFORM'!$A$5:$AD$750,MATCH(AG$2,'TD SOP+PROFORM'!$B$2:$AD$2,0)+1,0),0)</f>
        <v>0</v>
      </c>
      <c r="AH542" s="25">
        <f>IFERROR(VLOOKUP($A542,'TD SOP+PROFORM'!$A$5:$AD$750,MATCH(AH$4,'TD SOP+PROFORM'!$B$2:$AD$2,0)+1,0),0)+IFERROR(VLOOKUP($A542,'TD SOP+PROFORM'!$A$5:$AD$750,MATCH(AH$2,'TD SOP+PROFORM'!$B$2:$AD$2,0)+1,0),0)</f>
        <v>0</v>
      </c>
      <c r="AI542" s="26" t="str">
        <f t="shared" si="131"/>
        <v/>
      </c>
      <c r="AJ542" s="25">
        <f>IFERROR(VLOOKUP($A542,'TD SOP+PROFORM'!$A$5:$AD$750,MATCH(AJ$4,'TD SOP+PROFORM'!$B$2:$AD$2,0)+1,0),0)+IFERROR(VLOOKUP($A542,'TD SOP+PROFORM'!$A$5:$AD$750,MATCH(AJ$2,'TD SOP+PROFORM'!$B$2:$AD$2,0)+1,0),0)</f>
        <v>0</v>
      </c>
      <c r="AK542" s="25">
        <f>IFERROR(VLOOKUP($A542,'TD SOP+PROFORM'!$A$5:$AD$750,MATCH(AK$4,'TD SOP+PROFORM'!$B$2:$AD$2,0)+1,0),0)+IFERROR(VLOOKUP($A542,'TD SOP+PROFORM'!$A$5:$AD$750,MATCH(AK$2,'TD SOP+PROFORM'!$B$2:$AD$2,0)+1,0),0)</f>
        <v>0</v>
      </c>
      <c r="AL542" s="26" t="str">
        <f t="shared" si="132"/>
        <v/>
      </c>
      <c r="AM542" s="25">
        <f t="shared" si="134"/>
        <v>0</v>
      </c>
      <c r="AN542" s="25">
        <f t="shared" si="134"/>
        <v>0</v>
      </c>
      <c r="AO542" s="26" t="str">
        <f t="shared" si="133"/>
        <v/>
      </c>
    </row>
    <row r="543" spans="1:41" x14ac:dyDescent="0.35">
      <c r="A543" s="24">
        <f>IF(AND('TD SOP+PROFORM'!A540&lt;&gt;"",'TD SOP+PROFORM'!A540&lt;&gt;"TOTAL"),'TD SOP+PROFORM'!A540,0)</f>
        <v>0</v>
      </c>
      <c r="C543" s="25" t="str">
        <f>IFERROR(VLOOKUP($A543,'TD SOP+PROFORM'!$A$5:$AD$750,MATCH(C$4,'TD SOP+PROFORM'!$B$2:$AT$2,0)+1,0),"")</f>
        <v/>
      </c>
      <c r="D543" s="25" t="str">
        <f>IFERROR(VLOOKUP($A543,'TD SOP+PROFORM'!$A$5:$AD$750,MATCH(D$4,'TD SOP+PROFORM'!$B$2:$AT$2,0)+1,0),"")</f>
        <v/>
      </c>
      <c r="E543" s="26" t="str">
        <f t="shared" si="121"/>
        <v/>
      </c>
      <c r="F543" s="25" t="str">
        <f>IFERROR(VLOOKUP($A543,'TD SOP+PROFORM'!$A$5:$AD$750,MATCH(F$4,'TD SOP+PROFORM'!$B$2:$AT$2,0)+1,0),"")</f>
        <v/>
      </c>
      <c r="G543" s="25" t="str">
        <f>IFERROR(VLOOKUP($A543,'TD SOP+PROFORM'!$A$5:$AD$750,MATCH(G$4,'TD SOP+PROFORM'!$B$2:$AT$2,0)+1,0),"")</f>
        <v/>
      </c>
      <c r="H543" s="26" t="str">
        <f t="shared" si="122"/>
        <v/>
      </c>
      <c r="I543" s="25" t="str">
        <f>IFERROR(VLOOKUP($A543,'TD SOP+PROFORM'!$A$5:$AD$750,MATCH(I$4,'TD SOP+PROFORM'!$B$2:$AT$2,0)+1,0),"")</f>
        <v/>
      </c>
      <c r="J543" s="25" t="str">
        <f>IFERROR(VLOOKUP($A543,'TD SOP+PROFORM'!$A$5:$AD$750,MATCH(J$4,'TD SOP+PROFORM'!$B$2:$AT$2,0)+1,0),"")</f>
        <v/>
      </c>
      <c r="K543" s="26" t="str">
        <f t="shared" si="123"/>
        <v/>
      </c>
      <c r="L543" s="25" t="str">
        <f>IFERROR(VLOOKUP($A543,'TD SOP+PROFORM'!$A$5:$AD$750,MATCH(L$4,'TD SOP+PROFORM'!$B$2:$AT$2,0)+1,0),"")</f>
        <v/>
      </c>
      <c r="M543" s="25" t="str">
        <f>IFERROR(VLOOKUP($A543,'TD SOP+PROFORM'!$A$5:$AD$750,MATCH(M$4,'TD SOP+PROFORM'!$B$2:$AT$2,0)+1,0),"")</f>
        <v/>
      </c>
      <c r="N543" s="26" t="str">
        <f t="shared" si="124"/>
        <v/>
      </c>
      <c r="O543" s="25">
        <f>IFERROR(VLOOKUP($A543,'TD SOP+PROFORM'!$A$5:$AD$750,MATCH(O$4,'TD SOP+PROFORM'!$B$2:$AD$2,0)+1,0),0)+IFERROR(VLOOKUP($A543,'TD SOP+PROFORM'!$A$5:$AD$750,MATCH(O$2,'TD SOP+PROFORM'!$B$2:$AD$2,0)+1,0),0)</f>
        <v>0</v>
      </c>
      <c r="P543" s="25">
        <f>IFERROR(VLOOKUP($A543,'TD SOP+PROFORM'!$A$5:$AD$750,MATCH(P$4,'TD SOP+PROFORM'!$B$2:$AD$2,0)+1,0),0)+IFERROR(VLOOKUP($A543,'TD SOP+PROFORM'!$A$5:$AD$750,MATCH(P$2,'TD SOP+PROFORM'!$B$2:$AD$2,0)+1,0),0)</f>
        <v>0</v>
      </c>
      <c r="Q543" s="26" t="str">
        <f t="shared" si="125"/>
        <v/>
      </c>
      <c r="R543" s="25">
        <f>IFERROR(VLOOKUP($A543,'TD SOP+PROFORM'!$A$5:$AD$750,MATCH(R$4,'TD SOP+PROFORM'!$B$2:$AD$2,0)+1,0),0)+IFERROR(VLOOKUP($A543,'TD SOP+PROFORM'!$A$5:$AD$750,MATCH(R$2,'TD SOP+PROFORM'!$B$2:$AD$2,0)+1,0),0)</f>
        <v>0</v>
      </c>
      <c r="S543" s="25">
        <f>IFERROR(VLOOKUP($A543,'TD SOP+PROFORM'!$A$5:$AD$750,MATCH(S$4,'TD SOP+PROFORM'!$B$2:$AD$2,0)+1,0),0)+IFERROR(VLOOKUP($A543,'TD SOP+PROFORM'!$A$5:$AD$750,MATCH(S$2,'TD SOP+PROFORM'!$B$2:$AD$2,0)+1,0),0)</f>
        <v>0</v>
      </c>
      <c r="T543" s="26" t="str">
        <f t="shared" si="126"/>
        <v/>
      </c>
      <c r="U543" s="25">
        <f>IFERROR(VLOOKUP($A543,'TD SOP+PROFORM'!$A$5:$AD$750,MATCH(U$4,'TD SOP+PROFORM'!$B$2:$AD$2,0)+1,0),0)+IFERROR(VLOOKUP($A543,'TD SOP+PROFORM'!$A$5:$AD$750,MATCH(U$2,'TD SOP+PROFORM'!$B$2:$AD$2,0)+1,0),0)</f>
        <v>0</v>
      </c>
      <c r="V543" s="25">
        <f>IFERROR(VLOOKUP($A543,'TD SOP+PROFORM'!$A$5:$AD$750,MATCH(V$4,'TD SOP+PROFORM'!$B$2:$AD$2,0)+1,0),0)+IFERROR(VLOOKUP($A543,'TD SOP+PROFORM'!$A$5:$AD$750,MATCH(V$2,'TD SOP+PROFORM'!$B$2:$AD$2,0)+1,0),0)</f>
        <v>0</v>
      </c>
      <c r="W543" s="26" t="str">
        <f t="shared" si="127"/>
        <v/>
      </c>
      <c r="X543" s="25">
        <f>IFERROR(VLOOKUP($A543,'TD SOP+PROFORM'!$A$5:$AD$750,MATCH(X$4,'TD SOP+PROFORM'!$B$2:$AD$2,0)+1,0),0)+IFERROR(VLOOKUP($A543,'TD SOP+PROFORM'!$A$5:$AD$750,MATCH(X$2,'TD SOP+PROFORM'!$B$2:$AD$2,0)+1,0),0)</f>
        <v>0</v>
      </c>
      <c r="Y543" s="25">
        <f>IFERROR(VLOOKUP($A543,'TD SOP+PROFORM'!$A$5:$AD$750,MATCH(Y$4,'TD SOP+PROFORM'!$B$2:$AD$2,0)+1,0),0)+IFERROR(VLOOKUP($A543,'TD SOP+PROFORM'!$A$5:$AD$750,MATCH(Y$2,'TD SOP+PROFORM'!$B$2:$AD$2,0)+1,0),0)</f>
        <v>0</v>
      </c>
      <c r="Z543" s="26" t="str">
        <f t="shared" si="128"/>
        <v/>
      </c>
      <c r="AA543" s="25">
        <f>IFERROR(VLOOKUP($A543,'TD SOP+PROFORM'!$A$5:$AD$750,MATCH(AA$4,'TD SOP+PROFORM'!$B$2:$AD$2,0)+1,0),0)+IFERROR(VLOOKUP($A543,'TD SOP+PROFORM'!$A$5:$AD$750,MATCH(AA$2,'TD SOP+PROFORM'!$B$2:$AD$2,0)+1,0),0)</f>
        <v>0</v>
      </c>
      <c r="AB543" s="25">
        <f>IFERROR(VLOOKUP($A543,'TD SOP+PROFORM'!$A$5:$AD$750,MATCH(AB$4,'TD SOP+PROFORM'!$B$2:$AD$2,0)+1,0),0)+IFERROR(VLOOKUP($A543,'TD SOP+PROFORM'!$A$5:$AD$750,MATCH(AB$2,'TD SOP+PROFORM'!$B$2:$AD$2,0)+1,0),0)</f>
        <v>0</v>
      </c>
      <c r="AC543" s="26" t="str">
        <f t="shared" si="129"/>
        <v/>
      </c>
      <c r="AD543" s="25">
        <f>IFERROR(VLOOKUP($A543,'TD SOP+PROFORM'!$A$5:$AD$750,MATCH(AD$4,'TD SOP+PROFORM'!$B$2:$AD$2,0)+1,0),0)+IFERROR(VLOOKUP($A543,'TD SOP+PROFORM'!$A$5:$AD$750,MATCH(AD$2,'TD SOP+PROFORM'!$B$2:$AD$2,0)+1,0),0)</f>
        <v>0</v>
      </c>
      <c r="AE543" s="25">
        <f>IFERROR(VLOOKUP($A543,'TD SOP+PROFORM'!$A$5:$AD$750,MATCH(AE$4,'TD SOP+PROFORM'!$B$2:$AD$2,0)+1,0),0)+IFERROR(VLOOKUP($A543,'TD SOP+PROFORM'!$A$5:$AD$750,MATCH(AE$2,'TD SOP+PROFORM'!$B$2:$AD$2,0)+1,0),0)</f>
        <v>0</v>
      </c>
      <c r="AF543" s="26" t="str">
        <f t="shared" si="130"/>
        <v/>
      </c>
      <c r="AG543" s="25">
        <f>IFERROR(VLOOKUP($A543,'TD SOP+PROFORM'!$A$5:$AD$750,MATCH(AG$4,'TD SOP+PROFORM'!$B$2:$AD$2,0)+1,0),0)+IFERROR(VLOOKUP($A543,'TD SOP+PROFORM'!$A$5:$AD$750,MATCH(AG$2,'TD SOP+PROFORM'!$B$2:$AD$2,0)+1,0),0)</f>
        <v>0</v>
      </c>
      <c r="AH543" s="25">
        <f>IFERROR(VLOOKUP($A543,'TD SOP+PROFORM'!$A$5:$AD$750,MATCH(AH$4,'TD SOP+PROFORM'!$B$2:$AD$2,0)+1,0),0)+IFERROR(VLOOKUP($A543,'TD SOP+PROFORM'!$A$5:$AD$750,MATCH(AH$2,'TD SOP+PROFORM'!$B$2:$AD$2,0)+1,0),0)</f>
        <v>0</v>
      </c>
      <c r="AI543" s="26" t="str">
        <f t="shared" si="131"/>
        <v/>
      </c>
      <c r="AJ543" s="25">
        <f>IFERROR(VLOOKUP($A543,'TD SOP+PROFORM'!$A$5:$AD$750,MATCH(AJ$4,'TD SOP+PROFORM'!$B$2:$AD$2,0)+1,0),0)+IFERROR(VLOOKUP($A543,'TD SOP+PROFORM'!$A$5:$AD$750,MATCH(AJ$2,'TD SOP+PROFORM'!$B$2:$AD$2,0)+1,0),0)</f>
        <v>0</v>
      </c>
      <c r="AK543" s="25">
        <f>IFERROR(VLOOKUP($A543,'TD SOP+PROFORM'!$A$5:$AD$750,MATCH(AK$4,'TD SOP+PROFORM'!$B$2:$AD$2,0)+1,0),0)+IFERROR(VLOOKUP($A543,'TD SOP+PROFORM'!$A$5:$AD$750,MATCH(AK$2,'TD SOP+PROFORM'!$B$2:$AD$2,0)+1,0),0)</f>
        <v>0</v>
      </c>
      <c r="AL543" s="26" t="str">
        <f t="shared" si="132"/>
        <v/>
      </c>
      <c r="AM543" s="25">
        <f t="shared" si="134"/>
        <v>0</v>
      </c>
      <c r="AN543" s="25">
        <f t="shared" si="134"/>
        <v>0</v>
      </c>
      <c r="AO543" s="26" t="str">
        <f t="shared" si="133"/>
        <v/>
      </c>
    </row>
    <row r="544" spans="1:41" x14ac:dyDescent="0.35">
      <c r="A544" s="24">
        <f>IF(AND('TD SOP+PROFORM'!A541&lt;&gt;"",'TD SOP+PROFORM'!A541&lt;&gt;"TOTAL"),'TD SOP+PROFORM'!A541,0)</f>
        <v>0</v>
      </c>
      <c r="C544" s="25" t="str">
        <f>IFERROR(VLOOKUP($A544,'TD SOP+PROFORM'!$A$5:$AD$750,MATCH(C$4,'TD SOP+PROFORM'!$B$2:$AT$2,0)+1,0),"")</f>
        <v/>
      </c>
      <c r="D544" s="25" t="str">
        <f>IFERROR(VLOOKUP($A544,'TD SOP+PROFORM'!$A$5:$AD$750,MATCH(D$4,'TD SOP+PROFORM'!$B$2:$AT$2,0)+1,0),"")</f>
        <v/>
      </c>
      <c r="E544" s="26" t="str">
        <f t="shared" si="121"/>
        <v/>
      </c>
      <c r="F544" s="25" t="str">
        <f>IFERROR(VLOOKUP($A544,'TD SOP+PROFORM'!$A$5:$AD$750,MATCH(F$4,'TD SOP+PROFORM'!$B$2:$AT$2,0)+1,0),"")</f>
        <v/>
      </c>
      <c r="G544" s="25" t="str">
        <f>IFERROR(VLOOKUP($A544,'TD SOP+PROFORM'!$A$5:$AD$750,MATCH(G$4,'TD SOP+PROFORM'!$B$2:$AT$2,0)+1,0),"")</f>
        <v/>
      </c>
      <c r="H544" s="26" t="str">
        <f t="shared" si="122"/>
        <v/>
      </c>
      <c r="I544" s="25" t="str">
        <f>IFERROR(VLOOKUP($A544,'TD SOP+PROFORM'!$A$5:$AD$750,MATCH(I$4,'TD SOP+PROFORM'!$B$2:$AT$2,0)+1,0),"")</f>
        <v/>
      </c>
      <c r="J544" s="25" t="str">
        <f>IFERROR(VLOOKUP($A544,'TD SOP+PROFORM'!$A$5:$AD$750,MATCH(J$4,'TD SOP+PROFORM'!$B$2:$AT$2,0)+1,0),"")</f>
        <v/>
      </c>
      <c r="K544" s="26" t="str">
        <f t="shared" si="123"/>
        <v/>
      </c>
      <c r="L544" s="25" t="str">
        <f>IFERROR(VLOOKUP($A544,'TD SOP+PROFORM'!$A$5:$AD$750,MATCH(L$4,'TD SOP+PROFORM'!$B$2:$AT$2,0)+1,0),"")</f>
        <v/>
      </c>
      <c r="M544" s="25" t="str">
        <f>IFERROR(VLOOKUP($A544,'TD SOP+PROFORM'!$A$5:$AD$750,MATCH(M$4,'TD SOP+PROFORM'!$B$2:$AT$2,0)+1,0),"")</f>
        <v/>
      </c>
      <c r="N544" s="26" t="str">
        <f t="shared" si="124"/>
        <v/>
      </c>
      <c r="O544" s="25">
        <f>IFERROR(VLOOKUP($A544,'TD SOP+PROFORM'!$A$5:$AD$750,MATCH(O$4,'TD SOP+PROFORM'!$B$2:$AD$2,0)+1,0),0)+IFERROR(VLOOKUP($A544,'TD SOP+PROFORM'!$A$5:$AD$750,MATCH(O$2,'TD SOP+PROFORM'!$B$2:$AD$2,0)+1,0),0)</f>
        <v>0</v>
      </c>
      <c r="P544" s="25">
        <f>IFERROR(VLOOKUP($A544,'TD SOP+PROFORM'!$A$5:$AD$750,MATCH(P$4,'TD SOP+PROFORM'!$B$2:$AD$2,0)+1,0),0)+IFERROR(VLOOKUP($A544,'TD SOP+PROFORM'!$A$5:$AD$750,MATCH(P$2,'TD SOP+PROFORM'!$B$2:$AD$2,0)+1,0),0)</f>
        <v>0</v>
      </c>
      <c r="Q544" s="26" t="str">
        <f t="shared" si="125"/>
        <v/>
      </c>
      <c r="R544" s="25">
        <f>IFERROR(VLOOKUP($A544,'TD SOP+PROFORM'!$A$5:$AD$750,MATCH(R$4,'TD SOP+PROFORM'!$B$2:$AD$2,0)+1,0),0)+IFERROR(VLOOKUP($A544,'TD SOP+PROFORM'!$A$5:$AD$750,MATCH(R$2,'TD SOP+PROFORM'!$B$2:$AD$2,0)+1,0),0)</f>
        <v>0</v>
      </c>
      <c r="S544" s="25">
        <f>IFERROR(VLOOKUP($A544,'TD SOP+PROFORM'!$A$5:$AD$750,MATCH(S$4,'TD SOP+PROFORM'!$B$2:$AD$2,0)+1,0),0)+IFERROR(VLOOKUP($A544,'TD SOP+PROFORM'!$A$5:$AD$750,MATCH(S$2,'TD SOP+PROFORM'!$B$2:$AD$2,0)+1,0),0)</f>
        <v>0</v>
      </c>
      <c r="T544" s="26" t="str">
        <f t="shared" si="126"/>
        <v/>
      </c>
      <c r="U544" s="25">
        <f>IFERROR(VLOOKUP($A544,'TD SOP+PROFORM'!$A$5:$AD$750,MATCH(U$4,'TD SOP+PROFORM'!$B$2:$AD$2,0)+1,0),0)+IFERROR(VLOOKUP($A544,'TD SOP+PROFORM'!$A$5:$AD$750,MATCH(U$2,'TD SOP+PROFORM'!$B$2:$AD$2,0)+1,0),0)</f>
        <v>0</v>
      </c>
      <c r="V544" s="25">
        <f>IFERROR(VLOOKUP($A544,'TD SOP+PROFORM'!$A$5:$AD$750,MATCH(V$4,'TD SOP+PROFORM'!$B$2:$AD$2,0)+1,0),0)+IFERROR(VLOOKUP($A544,'TD SOP+PROFORM'!$A$5:$AD$750,MATCH(V$2,'TD SOP+PROFORM'!$B$2:$AD$2,0)+1,0),0)</f>
        <v>0</v>
      </c>
      <c r="W544" s="26" t="str">
        <f t="shared" si="127"/>
        <v/>
      </c>
      <c r="X544" s="25">
        <f>IFERROR(VLOOKUP($A544,'TD SOP+PROFORM'!$A$5:$AD$750,MATCH(X$4,'TD SOP+PROFORM'!$B$2:$AD$2,0)+1,0),0)+IFERROR(VLOOKUP($A544,'TD SOP+PROFORM'!$A$5:$AD$750,MATCH(X$2,'TD SOP+PROFORM'!$B$2:$AD$2,0)+1,0),0)</f>
        <v>0</v>
      </c>
      <c r="Y544" s="25">
        <f>IFERROR(VLOOKUP($A544,'TD SOP+PROFORM'!$A$5:$AD$750,MATCH(Y$4,'TD SOP+PROFORM'!$B$2:$AD$2,0)+1,0),0)+IFERROR(VLOOKUP($A544,'TD SOP+PROFORM'!$A$5:$AD$750,MATCH(Y$2,'TD SOP+PROFORM'!$B$2:$AD$2,0)+1,0),0)</f>
        <v>0</v>
      </c>
      <c r="Z544" s="26" t="str">
        <f t="shared" si="128"/>
        <v/>
      </c>
      <c r="AA544" s="25">
        <f>IFERROR(VLOOKUP($A544,'TD SOP+PROFORM'!$A$5:$AD$750,MATCH(AA$4,'TD SOP+PROFORM'!$B$2:$AD$2,0)+1,0),0)+IFERROR(VLOOKUP($A544,'TD SOP+PROFORM'!$A$5:$AD$750,MATCH(AA$2,'TD SOP+PROFORM'!$B$2:$AD$2,0)+1,0),0)</f>
        <v>0</v>
      </c>
      <c r="AB544" s="25">
        <f>IFERROR(VLOOKUP($A544,'TD SOP+PROFORM'!$A$5:$AD$750,MATCH(AB$4,'TD SOP+PROFORM'!$B$2:$AD$2,0)+1,0),0)+IFERROR(VLOOKUP($A544,'TD SOP+PROFORM'!$A$5:$AD$750,MATCH(AB$2,'TD SOP+PROFORM'!$B$2:$AD$2,0)+1,0),0)</f>
        <v>0</v>
      </c>
      <c r="AC544" s="26" t="str">
        <f t="shared" si="129"/>
        <v/>
      </c>
      <c r="AD544" s="25">
        <f>IFERROR(VLOOKUP($A544,'TD SOP+PROFORM'!$A$5:$AD$750,MATCH(AD$4,'TD SOP+PROFORM'!$B$2:$AD$2,0)+1,0),0)+IFERROR(VLOOKUP($A544,'TD SOP+PROFORM'!$A$5:$AD$750,MATCH(AD$2,'TD SOP+PROFORM'!$B$2:$AD$2,0)+1,0),0)</f>
        <v>0</v>
      </c>
      <c r="AE544" s="25">
        <f>IFERROR(VLOOKUP($A544,'TD SOP+PROFORM'!$A$5:$AD$750,MATCH(AE$4,'TD SOP+PROFORM'!$B$2:$AD$2,0)+1,0),0)+IFERROR(VLOOKUP($A544,'TD SOP+PROFORM'!$A$5:$AD$750,MATCH(AE$2,'TD SOP+PROFORM'!$B$2:$AD$2,0)+1,0),0)</f>
        <v>0</v>
      </c>
      <c r="AF544" s="26" t="str">
        <f t="shared" si="130"/>
        <v/>
      </c>
      <c r="AG544" s="25">
        <f>IFERROR(VLOOKUP($A544,'TD SOP+PROFORM'!$A$5:$AD$750,MATCH(AG$4,'TD SOP+PROFORM'!$B$2:$AD$2,0)+1,0),0)+IFERROR(VLOOKUP($A544,'TD SOP+PROFORM'!$A$5:$AD$750,MATCH(AG$2,'TD SOP+PROFORM'!$B$2:$AD$2,0)+1,0),0)</f>
        <v>0</v>
      </c>
      <c r="AH544" s="25">
        <f>IFERROR(VLOOKUP($A544,'TD SOP+PROFORM'!$A$5:$AD$750,MATCH(AH$4,'TD SOP+PROFORM'!$B$2:$AD$2,0)+1,0),0)+IFERROR(VLOOKUP($A544,'TD SOP+PROFORM'!$A$5:$AD$750,MATCH(AH$2,'TD SOP+PROFORM'!$B$2:$AD$2,0)+1,0),0)</f>
        <v>0</v>
      </c>
      <c r="AI544" s="26" t="str">
        <f t="shared" si="131"/>
        <v/>
      </c>
      <c r="AJ544" s="25">
        <f>IFERROR(VLOOKUP($A544,'TD SOP+PROFORM'!$A$5:$AD$750,MATCH(AJ$4,'TD SOP+PROFORM'!$B$2:$AD$2,0)+1,0),0)+IFERROR(VLOOKUP($A544,'TD SOP+PROFORM'!$A$5:$AD$750,MATCH(AJ$2,'TD SOP+PROFORM'!$B$2:$AD$2,0)+1,0),0)</f>
        <v>0</v>
      </c>
      <c r="AK544" s="25">
        <f>IFERROR(VLOOKUP($A544,'TD SOP+PROFORM'!$A$5:$AD$750,MATCH(AK$4,'TD SOP+PROFORM'!$B$2:$AD$2,0)+1,0),0)+IFERROR(VLOOKUP($A544,'TD SOP+PROFORM'!$A$5:$AD$750,MATCH(AK$2,'TD SOP+PROFORM'!$B$2:$AD$2,0)+1,0),0)</f>
        <v>0</v>
      </c>
      <c r="AL544" s="26" t="str">
        <f t="shared" si="132"/>
        <v/>
      </c>
      <c r="AM544" s="25">
        <f t="shared" si="134"/>
        <v>0</v>
      </c>
      <c r="AN544" s="25">
        <f t="shared" si="134"/>
        <v>0</v>
      </c>
      <c r="AO544" s="26" t="str">
        <f t="shared" si="133"/>
        <v/>
      </c>
    </row>
    <row r="545" spans="1:41" x14ac:dyDescent="0.35">
      <c r="A545" s="24">
        <f>IF(AND('TD SOP+PROFORM'!A542&lt;&gt;"",'TD SOP+PROFORM'!A542&lt;&gt;"TOTAL"),'TD SOP+PROFORM'!A542,0)</f>
        <v>0</v>
      </c>
      <c r="C545" s="25" t="str">
        <f>IFERROR(VLOOKUP($A545,'TD SOP+PROFORM'!$A$5:$AD$750,MATCH(C$4,'TD SOP+PROFORM'!$B$2:$AT$2,0)+1,0),"")</f>
        <v/>
      </c>
      <c r="D545" s="25" t="str">
        <f>IFERROR(VLOOKUP($A545,'TD SOP+PROFORM'!$A$5:$AD$750,MATCH(D$4,'TD SOP+PROFORM'!$B$2:$AT$2,0)+1,0),"")</f>
        <v/>
      </c>
      <c r="E545" s="26" t="str">
        <f t="shared" si="121"/>
        <v/>
      </c>
      <c r="F545" s="25" t="str">
        <f>IFERROR(VLOOKUP($A545,'TD SOP+PROFORM'!$A$5:$AD$750,MATCH(F$4,'TD SOP+PROFORM'!$B$2:$AT$2,0)+1,0),"")</f>
        <v/>
      </c>
      <c r="G545" s="25" t="str">
        <f>IFERROR(VLOOKUP($A545,'TD SOP+PROFORM'!$A$5:$AD$750,MATCH(G$4,'TD SOP+PROFORM'!$B$2:$AT$2,0)+1,0),"")</f>
        <v/>
      </c>
      <c r="H545" s="26" t="str">
        <f t="shared" si="122"/>
        <v/>
      </c>
      <c r="I545" s="25" t="str">
        <f>IFERROR(VLOOKUP($A545,'TD SOP+PROFORM'!$A$5:$AD$750,MATCH(I$4,'TD SOP+PROFORM'!$B$2:$AT$2,0)+1,0),"")</f>
        <v/>
      </c>
      <c r="J545" s="25" t="str">
        <f>IFERROR(VLOOKUP($A545,'TD SOP+PROFORM'!$A$5:$AD$750,MATCH(J$4,'TD SOP+PROFORM'!$B$2:$AT$2,0)+1,0),"")</f>
        <v/>
      </c>
      <c r="K545" s="26" t="str">
        <f t="shared" si="123"/>
        <v/>
      </c>
      <c r="L545" s="25" t="str">
        <f>IFERROR(VLOOKUP($A545,'TD SOP+PROFORM'!$A$5:$AD$750,MATCH(L$4,'TD SOP+PROFORM'!$B$2:$AT$2,0)+1,0),"")</f>
        <v/>
      </c>
      <c r="M545" s="25" t="str">
        <f>IFERROR(VLOOKUP($A545,'TD SOP+PROFORM'!$A$5:$AD$750,MATCH(M$4,'TD SOP+PROFORM'!$B$2:$AT$2,0)+1,0),"")</f>
        <v/>
      </c>
      <c r="N545" s="26" t="str">
        <f t="shared" si="124"/>
        <v/>
      </c>
      <c r="O545" s="25">
        <f>IFERROR(VLOOKUP($A545,'TD SOP+PROFORM'!$A$5:$AD$750,MATCH(O$4,'TD SOP+PROFORM'!$B$2:$AD$2,0)+1,0),0)+IFERROR(VLOOKUP($A545,'TD SOP+PROFORM'!$A$5:$AD$750,MATCH(O$2,'TD SOP+PROFORM'!$B$2:$AD$2,0)+1,0),0)</f>
        <v>0</v>
      </c>
      <c r="P545" s="25">
        <f>IFERROR(VLOOKUP($A545,'TD SOP+PROFORM'!$A$5:$AD$750,MATCH(P$4,'TD SOP+PROFORM'!$B$2:$AD$2,0)+1,0),0)+IFERROR(VLOOKUP($A545,'TD SOP+PROFORM'!$A$5:$AD$750,MATCH(P$2,'TD SOP+PROFORM'!$B$2:$AD$2,0)+1,0),0)</f>
        <v>0</v>
      </c>
      <c r="Q545" s="26" t="str">
        <f t="shared" si="125"/>
        <v/>
      </c>
      <c r="R545" s="25">
        <f>IFERROR(VLOOKUP($A545,'TD SOP+PROFORM'!$A$5:$AD$750,MATCH(R$4,'TD SOP+PROFORM'!$B$2:$AD$2,0)+1,0),0)+IFERROR(VLOOKUP($A545,'TD SOP+PROFORM'!$A$5:$AD$750,MATCH(R$2,'TD SOP+PROFORM'!$B$2:$AD$2,0)+1,0),0)</f>
        <v>0</v>
      </c>
      <c r="S545" s="25">
        <f>IFERROR(VLOOKUP($A545,'TD SOP+PROFORM'!$A$5:$AD$750,MATCH(S$4,'TD SOP+PROFORM'!$B$2:$AD$2,0)+1,0),0)+IFERROR(VLOOKUP($A545,'TD SOP+PROFORM'!$A$5:$AD$750,MATCH(S$2,'TD SOP+PROFORM'!$B$2:$AD$2,0)+1,0),0)</f>
        <v>0</v>
      </c>
      <c r="T545" s="26" t="str">
        <f t="shared" si="126"/>
        <v/>
      </c>
      <c r="U545" s="25">
        <f>IFERROR(VLOOKUP($A545,'TD SOP+PROFORM'!$A$5:$AD$750,MATCH(U$4,'TD SOP+PROFORM'!$B$2:$AD$2,0)+1,0),0)+IFERROR(VLOOKUP($A545,'TD SOP+PROFORM'!$A$5:$AD$750,MATCH(U$2,'TD SOP+PROFORM'!$B$2:$AD$2,0)+1,0),0)</f>
        <v>0</v>
      </c>
      <c r="V545" s="25">
        <f>IFERROR(VLOOKUP($A545,'TD SOP+PROFORM'!$A$5:$AD$750,MATCH(V$4,'TD SOP+PROFORM'!$B$2:$AD$2,0)+1,0),0)+IFERROR(VLOOKUP($A545,'TD SOP+PROFORM'!$A$5:$AD$750,MATCH(V$2,'TD SOP+PROFORM'!$B$2:$AD$2,0)+1,0),0)</f>
        <v>0</v>
      </c>
      <c r="W545" s="26" t="str">
        <f t="shared" si="127"/>
        <v/>
      </c>
      <c r="X545" s="25">
        <f>IFERROR(VLOOKUP($A545,'TD SOP+PROFORM'!$A$5:$AD$750,MATCH(X$4,'TD SOP+PROFORM'!$B$2:$AD$2,0)+1,0),0)+IFERROR(VLOOKUP($A545,'TD SOP+PROFORM'!$A$5:$AD$750,MATCH(X$2,'TD SOP+PROFORM'!$B$2:$AD$2,0)+1,0),0)</f>
        <v>0</v>
      </c>
      <c r="Y545" s="25">
        <f>IFERROR(VLOOKUP($A545,'TD SOP+PROFORM'!$A$5:$AD$750,MATCH(Y$4,'TD SOP+PROFORM'!$B$2:$AD$2,0)+1,0),0)+IFERROR(VLOOKUP($A545,'TD SOP+PROFORM'!$A$5:$AD$750,MATCH(Y$2,'TD SOP+PROFORM'!$B$2:$AD$2,0)+1,0),0)</f>
        <v>0</v>
      </c>
      <c r="Z545" s="26" t="str">
        <f t="shared" si="128"/>
        <v/>
      </c>
      <c r="AA545" s="25">
        <f>IFERROR(VLOOKUP($A545,'TD SOP+PROFORM'!$A$5:$AD$750,MATCH(AA$4,'TD SOP+PROFORM'!$B$2:$AD$2,0)+1,0),0)+IFERROR(VLOOKUP($A545,'TD SOP+PROFORM'!$A$5:$AD$750,MATCH(AA$2,'TD SOP+PROFORM'!$B$2:$AD$2,0)+1,0),0)</f>
        <v>0</v>
      </c>
      <c r="AB545" s="25">
        <f>IFERROR(VLOOKUP($A545,'TD SOP+PROFORM'!$A$5:$AD$750,MATCH(AB$4,'TD SOP+PROFORM'!$B$2:$AD$2,0)+1,0),0)+IFERROR(VLOOKUP($A545,'TD SOP+PROFORM'!$A$5:$AD$750,MATCH(AB$2,'TD SOP+PROFORM'!$B$2:$AD$2,0)+1,0),0)</f>
        <v>0</v>
      </c>
      <c r="AC545" s="26" t="str">
        <f t="shared" si="129"/>
        <v/>
      </c>
      <c r="AD545" s="25">
        <f>IFERROR(VLOOKUP($A545,'TD SOP+PROFORM'!$A$5:$AD$750,MATCH(AD$4,'TD SOP+PROFORM'!$B$2:$AD$2,0)+1,0),0)+IFERROR(VLOOKUP($A545,'TD SOP+PROFORM'!$A$5:$AD$750,MATCH(AD$2,'TD SOP+PROFORM'!$B$2:$AD$2,0)+1,0),0)</f>
        <v>0</v>
      </c>
      <c r="AE545" s="25">
        <f>IFERROR(VLOOKUP($A545,'TD SOP+PROFORM'!$A$5:$AD$750,MATCH(AE$4,'TD SOP+PROFORM'!$B$2:$AD$2,0)+1,0),0)+IFERROR(VLOOKUP($A545,'TD SOP+PROFORM'!$A$5:$AD$750,MATCH(AE$2,'TD SOP+PROFORM'!$B$2:$AD$2,0)+1,0),0)</f>
        <v>0</v>
      </c>
      <c r="AF545" s="26" t="str">
        <f t="shared" si="130"/>
        <v/>
      </c>
      <c r="AG545" s="25">
        <f>IFERROR(VLOOKUP($A545,'TD SOP+PROFORM'!$A$5:$AD$750,MATCH(AG$4,'TD SOP+PROFORM'!$B$2:$AD$2,0)+1,0),0)+IFERROR(VLOOKUP($A545,'TD SOP+PROFORM'!$A$5:$AD$750,MATCH(AG$2,'TD SOP+PROFORM'!$B$2:$AD$2,0)+1,0),0)</f>
        <v>0</v>
      </c>
      <c r="AH545" s="25">
        <f>IFERROR(VLOOKUP($A545,'TD SOP+PROFORM'!$A$5:$AD$750,MATCH(AH$4,'TD SOP+PROFORM'!$B$2:$AD$2,0)+1,0),0)+IFERROR(VLOOKUP($A545,'TD SOP+PROFORM'!$A$5:$AD$750,MATCH(AH$2,'TD SOP+PROFORM'!$B$2:$AD$2,0)+1,0),0)</f>
        <v>0</v>
      </c>
      <c r="AI545" s="26" t="str">
        <f t="shared" si="131"/>
        <v/>
      </c>
      <c r="AJ545" s="25">
        <f>IFERROR(VLOOKUP($A545,'TD SOP+PROFORM'!$A$5:$AD$750,MATCH(AJ$4,'TD SOP+PROFORM'!$B$2:$AD$2,0)+1,0),0)+IFERROR(VLOOKUP($A545,'TD SOP+PROFORM'!$A$5:$AD$750,MATCH(AJ$2,'TD SOP+PROFORM'!$B$2:$AD$2,0)+1,0),0)</f>
        <v>0</v>
      </c>
      <c r="AK545" s="25">
        <f>IFERROR(VLOOKUP($A545,'TD SOP+PROFORM'!$A$5:$AD$750,MATCH(AK$4,'TD SOP+PROFORM'!$B$2:$AD$2,0)+1,0),0)+IFERROR(VLOOKUP($A545,'TD SOP+PROFORM'!$A$5:$AD$750,MATCH(AK$2,'TD SOP+PROFORM'!$B$2:$AD$2,0)+1,0),0)</f>
        <v>0</v>
      </c>
      <c r="AL545" s="26" t="str">
        <f t="shared" si="132"/>
        <v/>
      </c>
      <c r="AM545" s="25">
        <f t="shared" si="134"/>
        <v>0</v>
      </c>
      <c r="AN545" s="25">
        <f t="shared" si="134"/>
        <v>0</v>
      </c>
      <c r="AO545" s="26" t="str">
        <f t="shared" si="133"/>
        <v/>
      </c>
    </row>
    <row r="546" spans="1:41" x14ac:dyDescent="0.35">
      <c r="A546" s="24">
        <f>IF(AND('TD SOP+PROFORM'!A543&lt;&gt;"",'TD SOP+PROFORM'!A543&lt;&gt;"TOTAL"),'TD SOP+PROFORM'!A543,0)</f>
        <v>0</v>
      </c>
      <c r="C546" s="25" t="str">
        <f>IFERROR(VLOOKUP($A546,'TD SOP+PROFORM'!$A$5:$AD$750,MATCH(C$4,'TD SOP+PROFORM'!$B$2:$AT$2,0)+1,0),"")</f>
        <v/>
      </c>
      <c r="D546" s="25" t="str">
        <f>IFERROR(VLOOKUP($A546,'TD SOP+PROFORM'!$A$5:$AD$750,MATCH(D$4,'TD SOP+PROFORM'!$B$2:$AT$2,0)+1,0),"")</f>
        <v/>
      </c>
      <c r="E546" s="26" t="str">
        <f t="shared" si="121"/>
        <v/>
      </c>
      <c r="F546" s="25" t="str">
        <f>IFERROR(VLOOKUP($A546,'TD SOP+PROFORM'!$A$5:$AD$750,MATCH(F$4,'TD SOP+PROFORM'!$B$2:$AT$2,0)+1,0),"")</f>
        <v/>
      </c>
      <c r="G546" s="25" t="str">
        <f>IFERROR(VLOOKUP($A546,'TD SOP+PROFORM'!$A$5:$AD$750,MATCH(G$4,'TD SOP+PROFORM'!$B$2:$AT$2,0)+1,0),"")</f>
        <v/>
      </c>
      <c r="H546" s="26" t="str">
        <f t="shared" si="122"/>
        <v/>
      </c>
      <c r="I546" s="25" t="str">
        <f>IFERROR(VLOOKUP($A546,'TD SOP+PROFORM'!$A$5:$AD$750,MATCH(I$4,'TD SOP+PROFORM'!$B$2:$AT$2,0)+1,0),"")</f>
        <v/>
      </c>
      <c r="J546" s="25" t="str">
        <f>IFERROR(VLOOKUP($A546,'TD SOP+PROFORM'!$A$5:$AD$750,MATCH(J$4,'TD SOP+PROFORM'!$B$2:$AT$2,0)+1,0),"")</f>
        <v/>
      </c>
      <c r="K546" s="26" t="str">
        <f t="shared" si="123"/>
        <v/>
      </c>
      <c r="L546" s="25" t="str">
        <f>IFERROR(VLOOKUP($A546,'TD SOP+PROFORM'!$A$5:$AD$750,MATCH(L$4,'TD SOP+PROFORM'!$B$2:$AT$2,0)+1,0),"")</f>
        <v/>
      </c>
      <c r="M546" s="25" t="str">
        <f>IFERROR(VLOOKUP($A546,'TD SOP+PROFORM'!$A$5:$AD$750,MATCH(M$4,'TD SOP+PROFORM'!$B$2:$AT$2,0)+1,0),"")</f>
        <v/>
      </c>
      <c r="N546" s="26" t="str">
        <f t="shared" si="124"/>
        <v/>
      </c>
      <c r="O546" s="25">
        <f>IFERROR(VLOOKUP($A546,'TD SOP+PROFORM'!$A$5:$AD$750,MATCH(O$4,'TD SOP+PROFORM'!$B$2:$AD$2,0)+1,0),0)+IFERROR(VLOOKUP($A546,'TD SOP+PROFORM'!$A$5:$AD$750,MATCH(O$2,'TD SOP+PROFORM'!$B$2:$AD$2,0)+1,0),0)</f>
        <v>0</v>
      </c>
      <c r="P546" s="25">
        <f>IFERROR(VLOOKUP($A546,'TD SOP+PROFORM'!$A$5:$AD$750,MATCH(P$4,'TD SOP+PROFORM'!$B$2:$AD$2,0)+1,0),0)+IFERROR(VLOOKUP($A546,'TD SOP+PROFORM'!$A$5:$AD$750,MATCH(P$2,'TD SOP+PROFORM'!$B$2:$AD$2,0)+1,0),0)</f>
        <v>0</v>
      </c>
      <c r="Q546" s="26" t="str">
        <f t="shared" si="125"/>
        <v/>
      </c>
      <c r="R546" s="25">
        <f>IFERROR(VLOOKUP($A546,'TD SOP+PROFORM'!$A$5:$AD$750,MATCH(R$4,'TD SOP+PROFORM'!$B$2:$AD$2,0)+1,0),0)+IFERROR(VLOOKUP($A546,'TD SOP+PROFORM'!$A$5:$AD$750,MATCH(R$2,'TD SOP+PROFORM'!$B$2:$AD$2,0)+1,0),0)</f>
        <v>0</v>
      </c>
      <c r="S546" s="25">
        <f>IFERROR(VLOOKUP($A546,'TD SOP+PROFORM'!$A$5:$AD$750,MATCH(S$4,'TD SOP+PROFORM'!$B$2:$AD$2,0)+1,0),0)+IFERROR(VLOOKUP($A546,'TD SOP+PROFORM'!$A$5:$AD$750,MATCH(S$2,'TD SOP+PROFORM'!$B$2:$AD$2,0)+1,0),0)</f>
        <v>0</v>
      </c>
      <c r="T546" s="26" t="str">
        <f t="shared" si="126"/>
        <v/>
      </c>
      <c r="U546" s="25">
        <f>IFERROR(VLOOKUP($A546,'TD SOP+PROFORM'!$A$5:$AD$750,MATCH(U$4,'TD SOP+PROFORM'!$B$2:$AD$2,0)+1,0),0)+IFERROR(VLOOKUP($A546,'TD SOP+PROFORM'!$A$5:$AD$750,MATCH(U$2,'TD SOP+PROFORM'!$B$2:$AD$2,0)+1,0),0)</f>
        <v>0</v>
      </c>
      <c r="V546" s="25">
        <f>IFERROR(VLOOKUP($A546,'TD SOP+PROFORM'!$A$5:$AD$750,MATCH(V$4,'TD SOP+PROFORM'!$B$2:$AD$2,0)+1,0),0)+IFERROR(VLOOKUP($A546,'TD SOP+PROFORM'!$A$5:$AD$750,MATCH(V$2,'TD SOP+PROFORM'!$B$2:$AD$2,0)+1,0),0)</f>
        <v>0</v>
      </c>
      <c r="W546" s="26" t="str">
        <f t="shared" si="127"/>
        <v/>
      </c>
      <c r="X546" s="25">
        <f>IFERROR(VLOOKUP($A546,'TD SOP+PROFORM'!$A$5:$AD$750,MATCH(X$4,'TD SOP+PROFORM'!$B$2:$AD$2,0)+1,0),0)+IFERROR(VLOOKUP($A546,'TD SOP+PROFORM'!$A$5:$AD$750,MATCH(X$2,'TD SOP+PROFORM'!$B$2:$AD$2,0)+1,0),0)</f>
        <v>0</v>
      </c>
      <c r="Y546" s="25">
        <f>IFERROR(VLOOKUP($A546,'TD SOP+PROFORM'!$A$5:$AD$750,MATCH(Y$4,'TD SOP+PROFORM'!$B$2:$AD$2,0)+1,0),0)+IFERROR(VLOOKUP($A546,'TD SOP+PROFORM'!$A$5:$AD$750,MATCH(Y$2,'TD SOP+PROFORM'!$B$2:$AD$2,0)+1,0),0)</f>
        <v>0</v>
      </c>
      <c r="Z546" s="26" t="str">
        <f t="shared" si="128"/>
        <v/>
      </c>
      <c r="AA546" s="25">
        <f>IFERROR(VLOOKUP($A546,'TD SOP+PROFORM'!$A$5:$AD$750,MATCH(AA$4,'TD SOP+PROFORM'!$B$2:$AD$2,0)+1,0),0)+IFERROR(VLOOKUP($A546,'TD SOP+PROFORM'!$A$5:$AD$750,MATCH(AA$2,'TD SOP+PROFORM'!$B$2:$AD$2,0)+1,0),0)</f>
        <v>0</v>
      </c>
      <c r="AB546" s="25">
        <f>IFERROR(VLOOKUP($A546,'TD SOP+PROFORM'!$A$5:$AD$750,MATCH(AB$4,'TD SOP+PROFORM'!$B$2:$AD$2,0)+1,0),0)+IFERROR(VLOOKUP($A546,'TD SOP+PROFORM'!$A$5:$AD$750,MATCH(AB$2,'TD SOP+PROFORM'!$B$2:$AD$2,0)+1,0),0)</f>
        <v>0</v>
      </c>
      <c r="AC546" s="26" t="str">
        <f t="shared" si="129"/>
        <v/>
      </c>
      <c r="AD546" s="25">
        <f>IFERROR(VLOOKUP($A546,'TD SOP+PROFORM'!$A$5:$AD$750,MATCH(AD$4,'TD SOP+PROFORM'!$B$2:$AD$2,0)+1,0),0)+IFERROR(VLOOKUP($A546,'TD SOP+PROFORM'!$A$5:$AD$750,MATCH(AD$2,'TD SOP+PROFORM'!$B$2:$AD$2,0)+1,0),0)</f>
        <v>0</v>
      </c>
      <c r="AE546" s="25">
        <f>IFERROR(VLOOKUP($A546,'TD SOP+PROFORM'!$A$5:$AD$750,MATCH(AE$4,'TD SOP+PROFORM'!$B$2:$AD$2,0)+1,0),0)+IFERROR(VLOOKUP($A546,'TD SOP+PROFORM'!$A$5:$AD$750,MATCH(AE$2,'TD SOP+PROFORM'!$B$2:$AD$2,0)+1,0),0)</f>
        <v>0</v>
      </c>
      <c r="AF546" s="26" t="str">
        <f t="shared" si="130"/>
        <v/>
      </c>
      <c r="AG546" s="25">
        <f>IFERROR(VLOOKUP($A546,'TD SOP+PROFORM'!$A$5:$AD$750,MATCH(AG$4,'TD SOP+PROFORM'!$B$2:$AD$2,0)+1,0),0)+IFERROR(VLOOKUP($A546,'TD SOP+PROFORM'!$A$5:$AD$750,MATCH(AG$2,'TD SOP+PROFORM'!$B$2:$AD$2,0)+1,0),0)</f>
        <v>0</v>
      </c>
      <c r="AH546" s="25">
        <f>IFERROR(VLOOKUP($A546,'TD SOP+PROFORM'!$A$5:$AD$750,MATCH(AH$4,'TD SOP+PROFORM'!$B$2:$AD$2,0)+1,0),0)+IFERROR(VLOOKUP($A546,'TD SOP+PROFORM'!$A$5:$AD$750,MATCH(AH$2,'TD SOP+PROFORM'!$B$2:$AD$2,0)+1,0),0)</f>
        <v>0</v>
      </c>
      <c r="AI546" s="26" t="str">
        <f t="shared" si="131"/>
        <v/>
      </c>
      <c r="AJ546" s="25">
        <f>IFERROR(VLOOKUP($A546,'TD SOP+PROFORM'!$A$5:$AD$750,MATCH(AJ$4,'TD SOP+PROFORM'!$B$2:$AD$2,0)+1,0),0)+IFERROR(VLOOKUP($A546,'TD SOP+PROFORM'!$A$5:$AD$750,MATCH(AJ$2,'TD SOP+PROFORM'!$B$2:$AD$2,0)+1,0),0)</f>
        <v>0</v>
      </c>
      <c r="AK546" s="25">
        <f>IFERROR(VLOOKUP($A546,'TD SOP+PROFORM'!$A$5:$AD$750,MATCH(AK$4,'TD SOP+PROFORM'!$B$2:$AD$2,0)+1,0),0)+IFERROR(VLOOKUP($A546,'TD SOP+PROFORM'!$A$5:$AD$750,MATCH(AK$2,'TD SOP+PROFORM'!$B$2:$AD$2,0)+1,0),0)</f>
        <v>0</v>
      </c>
      <c r="AL546" s="26" t="str">
        <f t="shared" si="132"/>
        <v/>
      </c>
      <c r="AM546" s="25">
        <f t="shared" si="134"/>
        <v>0</v>
      </c>
      <c r="AN546" s="25">
        <f t="shared" si="134"/>
        <v>0</v>
      </c>
      <c r="AO546" s="26" t="str">
        <f t="shared" si="133"/>
        <v/>
      </c>
    </row>
    <row r="547" spans="1:41" x14ac:dyDescent="0.35">
      <c r="A547" s="24">
        <f>IF(AND('TD SOP+PROFORM'!A544&lt;&gt;"",'TD SOP+PROFORM'!A544&lt;&gt;"TOTAL"),'TD SOP+PROFORM'!A544,0)</f>
        <v>0</v>
      </c>
      <c r="C547" s="25" t="str">
        <f>IFERROR(VLOOKUP($A547,'TD SOP+PROFORM'!$A$5:$AD$750,MATCH(C$4,'TD SOP+PROFORM'!$B$2:$AT$2,0)+1,0),"")</f>
        <v/>
      </c>
      <c r="D547" s="25" t="str">
        <f>IFERROR(VLOOKUP($A547,'TD SOP+PROFORM'!$A$5:$AD$750,MATCH(D$4,'TD SOP+PROFORM'!$B$2:$AT$2,0)+1,0),"")</f>
        <v/>
      </c>
      <c r="E547" s="26" t="str">
        <f t="shared" si="121"/>
        <v/>
      </c>
      <c r="F547" s="25" t="str">
        <f>IFERROR(VLOOKUP($A547,'TD SOP+PROFORM'!$A$5:$AD$750,MATCH(F$4,'TD SOP+PROFORM'!$B$2:$AT$2,0)+1,0),"")</f>
        <v/>
      </c>
      <c r="G547" s="25" t="str">
        <f>IFERROR(VLOOKUP($A547,'TD SOP+PROFORM'!$A$5:$AD$750,MATCH(G$4,'TD SOP+PROFORM'!$B$2:$AT$2,0)+1,0),"")</f>
        <v/>
      </c>
      <c r="H547" s="26" t="str">
        <f t="shared" si="122"/>
        <v/>
      </c>
      <c r="I547" s="25" t="str">
        <f>IFERROR(VLOOKUP($A547,'TD SOP+PROFORM'!$A$5:$AD$750,MATCH(I$4,'TD SOP+PROFORM'!$B$2:$AT$2,0)+1,0),"")</f>
        <v/>
      </c>
      <c r="J547" s="25" t="str">
        <f>IFERROR(VLOOKUP($A547,'TD SOP+PROFORM'!$A$5:$AD$750,MATCH(J$4,'TD SOP+PROFORM'!$B$2:$AT$2,0)+1,0),"")</f>
        <v/>
      </c>
      <c r="K547" s="26" t="str">
        <f t="shared" si="123"/>
        <v/>
      </c>
      <c r="L547" s="25" t="str">
        <f>IFERROR(VLOOKUP($A547,'TD SOP+PROFORM'!$A$5:$AD$750,MATCH(L$4,'TD SOP+PROFORM'!$B$2:$AT$2,0)+1,0),"")</f>
        <v/>
      </c>
      <c r="M547" s="25" t="str">
        <f>IFERROR(VLOOKUP($A547,'TD SOP+PROFORM'!$A$5:$AD$750,MATCH(M$4,'TD SOP+PROFORM'!$B$2:$AT$2,0)+1,0),"")</f>
        <v/>
      </c>
      <c r="N547" s="26" t="str">
        <f t="shared" si="124"/>
        <v/>
      </c>
      <c r="O547" s="25">
        <f>IFERROR(VLOOKUP($A547,'TD SOP+PROFORM'!$A$5:$AD$750,MATCH(O$4,'TD SOP+PROFORM'!$B$2:$AD$2,0)+1,0),0)+IFERROR(VLOOKUP($A547,'TD SOP+PROFORM'!$A$5:$AD$750,MATCH(O$2,'TD SOP+PROFORM'!$B$2:$AD$2,0)+1,0),0)</f>
        <v>0</v>
      </c>
      <c r="P547" s="25">
        <f>IFERROR(VLOOKUP($A547,'TD SOP+PROFORM'!$A$5:$AD$750,MATCH(P$4,'TD SOP+PROFORM'!$B$2:$AD$2,0)+1,0),0)+IFERROR(VLOOKUP($A547,'TD SOP+PROFORM'!$A$5:$AD$750,MATCH(P$2,'TD SOP+PROFORM'!$B$2:$AD$2,0)+1,0),0)</f>
        <v>0</v>
      </c>
      <c r="Q547" s="26" t="str">
        <f t="shared" si="125"/>
        <v/>
      </c>
      <c r="R547" s="25">
        <f>IFERROR(VLOOKUP($A547,'TD SOP+PROFORM'!$A$5:$AD$750,MATCH(R$4,'TD SOP+PROFORM'!$B$2:$AD$2,0)+1,0),0)+IFERROR(VLOOKUP($A547,'TD SOP+PROFORM'!$A$5:$AD$750,MATCH(R$2,'TD SOP+PROFORM'!$B$2:$AD$2,0)+1,0),0)</f>
        <v>0</v>
      </c>
      <c r="S547" s="25">
        <f>IFERROR(VLOOKUP($A547,'TD SOP+PROFORM'!$A$5:$AD$750,MATCH(S$4,'TD SOP+PROFORM'!$B$2:$AD$2,0)+1,0),0)+IFERROR(VLOOKUP($A547,'TD SOP+PROFORM'!$A$5:$AD$750,MATCH(S$2,'TD SOP+PROFORM'!$B$2:$AD$2,0)+1,0),0)</f>
        <v>0</v>
      </c>
      <c r="T547" s="26" t="str">
        <f t="shared" si="126"/>
        <v/>
      </c>
      <c r="U547" s="25">
        <f>IFERROR(VLOOKUP($A547,'TD SOP+PROFORM'!$A$5:$AD$750,MATCH(U$4,'TD SOP+PROFORM'!$B$2:$AD$2,0)+1,0),0)+IFERROR(VLOOKUP($A547,'TD SOP+PROFORM'!$A$5:$AD$750,MATCH(U$2,'TD SOP+PROFORM'!$B$2:$AD$2,0)+1,0),0)</f>
        <v>0</v>
      </c>
      <c r="V547" s="25">
        <f>IFERROR(VLOOKUP($A547,'TD SOP+PROFORM'!$A$5:$AD$750,MATCH(V$4,'TD SOP+PROFORM'!$B$2:$AD$2,0)+1,0),0)+IFERROR(VLOOKUP($A547,'TD SOP+PROFORM'!$A$5:$AD$750,MATCH(V$2,'TD SOP+PROFORM'!$B$2:$AD$2,0)+1,0),0)</f>
        <v>0</v>
      </c>
      <c r="W547" s="26" t="str">
        <f t="shared" si="127"/>
        <v/>
      </c>
      <c r="X547" s="25">
        <f>IFERROR(VLOOKUP($A547,'TD SOP+PROFORM'!$A$5:$AD$750,MATCH(X$4,'TD SOP+PROFORM'!$B$2:$AD$2,0)+1,0),0)+IFERROR(VLOOKUP($A547,'TD SOP+PROFORM'!$A$5:$AD$750,MATCH(X$2,'TD SOP+PROFORM'!$B$2:$AD$2,0)+1,0),0)</f>
        <v>0</v>
      </c>
      <c r="Y547" s="25">
        <f>IFERROR(VLOOKUP($A547,'TD SOP+PROFORM'!$A$5:$AD$750,MATCH(Y$4,'TD SOP+PROFORM'!$B$2:$AD$2,0)+1,0),0)+IFERROR(VLOOKUP($A547,'TD SOP+PROFORM'!$A$5:$AD$750,MATCH(Y$2,'TD SOP+PROFORM'!$B$2:$AD$2,0)+1,0),0)</f>
        <v>0</v>
      </c>
      <c r="Z547" s="26" t="str">
        <f t="shared" si="128"/>
        <v/>
      </c>
      <c r="AA547" s="25">
        <f>IFERROR(VLOOKUP($A547,'TD SOP+PROFORM'!$A$5:$AD$750,MATCH(AA$4,'TD SOP+PROFORM'!$B$2:$AD$2,0)+1,0),0)+IFERROR(VLOOKUP($A547,'TD SOP+PROFORM'!$A$5:$AD$750,MATCH(AA$2,'TD SOP+PROFORM'!$B$2:$AD$2,0)+1,0),0)</f>
        <v>0</v>
      </c>
      <c r="AB547" s="25">
        <f>IFERROR(VLOOKUP($A547,'TD SOP+PROFORM'!$A$5:$AD$750,MATCH(AB$4,'TD SOP+PROFORM'!$B$2:$AD$2,0)+1,0),0)+IFERROR(VLOOKUP($A547,'TD SOP+PROFORM'!$A$5:$AD$750,MATCH(AB$2,'TD SOP+PROFORM'!$B$2:$AD$2,0)+1,0),0)</f>
        <v>0</v>
      </c>
      <c r="AC547" s="26" t="str">
        <f t="shared" si="129"/>
        <v/>
      </c>
      <c r="AD547" s="25">
        <f>IFERROR(VLOOKUP($A547,'TD SOP+PROFORM'!$A$5:$AD$750,MATCH(AD$4,'TD SOP+PROFORM'!$B$2:$AD$2,0)+1,0),0)+IFERROR(VLOOKUP($A547,'TD SOP+PROFORM'!$A$5:$AD$750,MATCH(AD$2,'TD SOP+PROFORM'!$B$2:$AD$2,0)+1,0),0)</f>
        <v>0</v>
      </c>
      <c r="AE547" s="25">
        <f>IFERROR(VLOOKUP($A547,'TD SOP+PROFORM'!$A$5:$AD$750,MATCH(AE$4,'TD SOP+PROFORM'!$B$2:$AD$2,0)+1,0),0)+IFERROR(VLOOKUP($A547,'TD SOP+PROFORM'!$A$5:$AD$750,MATCH(AE$2,'TD SOP+PROFORM'!$B$2:$AD$2,0)+1,0),0)</f>
        <v>0</v>
      </c>
      <c r="AF547" s="26" t="str">
        <f t="shared" si="130"/>
        <v/>
      </c>
      <c r="AG547" s="25">
        <f>IFERROR(VLOOKUP($A547,'TD SOP+PROFORM'!$A$5:$AD$750,MATCH(AG$4,'TD SOP+PROFORM'!$B$2:$AD$2,0)+1,0),0)+IFERROR(VLOOKUP($A547,'TD SOP+PROFORM'!$A$5:$AD$750,MATCH(AG$2,'TD SOP+PROFORM'!$B$2:$AD$2,0)+1,0),0)</f>
        <v>0</v>
      </c>
      <c r="AH547" s="25">
        <f>IFERROR(VLOOKUP($A547,'TD SOP+PROFORM'!$A$5:$AD$750,MATCH(AH$4,'TD SOP+PROFORM'!$B$2:$AD$2,0)+1,0),0)+IFERROR(VLOOKUP($A547,'TD SOP+PROFORM'!$A$5:$AD$750,MATCH(AH$2,'TD SOP+PROFORM'!$B$2:$AD$2,0)+1,0),0)</f>
        <v>0</v>
      </c>
      <c r="AI547" s="26" t="str">
        <f t="shared" si="131"/>
        <v/>
      </c>
      <c r="AJ547" s="25">
        <f>IFERROR(VLOOKUP($A547,'TD SOP+PROFORM'!$A$5:$AD$750,MATCH(AJ$4,'TD SOP+PROFORM'!$B$2:$AD$2,0)+1,0),0)+IFERROR(VLOOKUP($A547,'TD SOP+PROFORM'!$A$5:$AD$750,MATCH(AJ$2,'TD SOP+PROFORM'!$B$2:$AD$2,0)+1,0),0)</f>
        <v>0</v>
      </c>
      <c r="AK547" s="25">
        <f>IFERROR(VLOOKUP($A547,'TD SOP+PROFORM'!$A$5:$AD$750,MATCH(AK$4,'TD SOP+PROFORM'!$B$2:$AD$2,0)+1,0),0)+IFERROR(VLOOKUP($A547,'TD SOP+PROFORM'!$A$5:$AD$750,MATCH(AK$2,'TD SOP+PROFORM'!$B$2:$AD$2,0)+1,0),0)</f>
        <v>0</v>
      </c>
      <c r="AL547" s="26" t="str">
        <f t="shared" si="132"/>
        <v/>
      </c>
      <c r="AM547" s="25">
        <f t="shared" si="134"/>
        <v>0</v>
      </c>
      <c r="AN547" s="25">
        <f t="shared" si="134"/>
        <v>0</v>
      </c>
      <c r="AO547" s="26" t="str">
        <f t="shared" si="133"/>
        <v/>
      </c>
    </row>
    <row r="548" spans="1:41" x14ac:dyDescent="0.35">
      <c r="A548" s="24">
        <f>IF(AND('TD SOP+PROFORM'!A545&lt;&gt;"",'TD SOP+PROFORM'!A545&lt;&gt;"TOTAL"),'TD SOP+PROFORM'!A545,0)</f>
        <v>0</v>
      </c>
      <c r="C548" s="25" t="str">
        <f>IFERROR(VLOOKUP($A548,'TD SOP+PROFORM'!$A$5:$AD$750,MATCH(C$4,'TD SOP+PROFORM'!$B$2:$AT$2,0)+1,0),"")</f>
        <v/>
      </c>
      <c r="D548" s="25" t="str">
        <f>IFERROR(VLOOKUP($A548,'TD SOP+PROFORM'!$A$5:$AD$750,MATCH(D$4,'TD SOP+PROFORM'!$B$2:$AT$2,0)+1,0),"")</f>
        <v/>
      </c>
      <c r="E548" s="26" t="str">
        <f t="shared" si="121"/>
        <v/>
      </c>
      <c r="F548" s="25" t="str">
        <f>IFERROR(VLOOKUP($A548,'TD SOP+PROFORM'!$A$5:$AD$750,MATCH(F$4,'TD SOP+PROFORM'!$B$2:$AT$2,0)+1,0),"")</f>
        <v/>
      </c>
      <c r="G548" s="25" t="str">
        <f>IFERROR(VLOOKUP($A548,'TD SOP+PROFORM'!$A$5:$AD$750,MATCH(G$4,'TD SOP+PROFORM'!$B$2:$AT$2,0)+1,0),"")</f>
        <v/>
      </c>
      <c r="H548" s="26" t="str">
        <f t="shared" si="122"/>
        <v/>
      </c>
      <c r="I548" s="25" t="str">
        <f>IFERROR(VLOOKUP($A548,'TD SOP+PROFORM'!$A$5:$AD$750,MATCH(I$4,'TD SOP+PROFORM'!$B$2:$AT$2,0)+1,0),"")</f>
        <v/>
      </c>
      <c r="J548" s="25" t="str">
        <f>IFERROR(VLOOKUP($A548,'TD SOP+PROFORM'!$A$5:$AD$750,MATCH(J$4,'TD SOP+PROFORM'!$B$2:$AT$2,0)+1,0),"")</f>
        <v/>
      </c>
      <c r="K548" s="26" t="str">
        <f t="shared" si="123"/>
        <v/>
      </c>
      <c r="L548" s="25" t="str">
        <f>IFERROR(VLOOKUP($A548,'TD SOP+PROFORM'!$A$5:$AD$750,MATCH(L$4,'TD SOP+PROFORM'!$B$2:$AT$2,0)+1,0),"")</f>
        <v/>
      </c>
      <c r="M548" s="25" t="str">
        <f>IFERROR(VLOOKUP($A548,'TD SOP+PROFORM'!$A$5:$AD$750,MATCH(M$4,'TD SOP+PROFORM'!$B$2:$AT$2,0)+1,0),"")</f>
        <v/>
      </c>
      <c r="N548" s="26" t="str">
        <f t="shared" si="124"/>
        <v/>
      </c>
      <c r="O548" s="25">
        <f>IFERROR(VLOOKUP($A548,'TD SOP+PROFORM'!$A$5:$AD$750,MATCH(O$4,'TD SOP+PROFORM'!$B$2:$AD$2,0)+1,0),0)+IFERROR(VLOOKUP($A548,'TD SOP+PROFORM'!$A$5:$AD$750,MATCH(O$2,'TD SOP+PROFORM'!$B$2:$AD$2,0)+1,0),0)</f>
        <v>0</v>
      </c>
      <c r="P548" s="25">
        <f>IFERROR(VLOOKUP($A548,'TD SOP+PROFORM'!$A$5:$AD$750,MATCH(P$4,'TD SOP+PROFORM'!$B$2:$AD$2,0)+1,0),0)+IFERROR(VLOOKUP($A548,'TD SOP+PROFORM'!$A$5:$AD$750,MATCH(P$2,'TD SOP+PROFORM'!$B$2:$AD$2,0)+1,0),0)</f>
        <v>0</v>
      </c>
      <c r="Q548" s="26" t="str">
        <f t="shared" si="125"/>
        <v/>
      </c>
      <c r="R548" s="25">
        <f>IFERROR(VLOOKUP($A548,'TD SOP+PROFORM'!$A$5:$AD$750,MATCH(R$4,'TD SOP+PROFORM'!$B$2:$AD$2,0)+1,0),0)+IFERROR(VLOOKUP($A548,'TD SOP+PROFORM'!$A$5:$AD$750,MATCH(R$2,'TD SOP+PROFORM'!$B$2:$AD$2,0)+1,0),0)</f>
        <v>0</v>
      </c>
      <c r="S548" s="25">
        <f>IFERROR(VLOOKUP($A548,'TD SOP+PROFORM'!$A$5:$AD$750,MATCH(S$4,'TD SOP+PROFORM'!$B$2:$AD$2,0)+1,0),0)+IFERROR(VLOOKUP($A548,'TD SOP+PROFORM'!$A$5:$AD$750,MATCH(S$2,'TD SOP+PROFORM'!$B$2:$AD$2,0)+1,0),0)</f>
        <v>0</v>
      </c>
      <c r="T548" s="26" t="str">
        <f t="shared" si="126"/>
        <v/>
      </c>
      <c r="U548" s="25">
        <f>IFERROR(VLOOKUP($A548,'TD SOP+PROFORM'!$A$5:$AD$750,MATCH(U$4,'TD SOP+PROFORM'!$B$2:$AD$2,0)+1,0),0)+IFERROR(VLOOKUP($A548,'TD SOP+PROFORM'!$A$5:$AD$750,MATCH(U$2,'TD SOP+PROFORM'!$B$2:$AD$2,0)+1,0),0)</f>
        <v>0</v>
      </c>
      <c r="V548" s="25">
        <f>IFERROR(VLOOKUP($A548,'TD SOP+PROFORM'!$A$5:$AD$750,MATCH(V$4,'TD SOP+PROFORM'!$B$2:$AD$2,0)+1,0),0)+IFERROR(VLOOKUP($A548,'TD SOP+PROFORM'!$A$5:$AD$750,MATCH(V$2,'TD SOP+PROFORM'!$B$2:$AD$2,0)+1,0),0)</f>
        <v>0</v>
      </c>
      <c r="W548" s="26" t="str">
        <f t="shared" si="127"/>
        <v/>
      </c>
      <c r="X548" s="25">
        <f>IFERROR(VLOOKUP($A548,'TD SOP+PROFORM'!$A$5:$AD$750,MATCH(X$4,'TD SOP+PROFORM'!$B$2:$AD$2,0)+1,0),0)+IFERROR(VLOOKUP($A548,'TD SOP+PROFORM'!$A$5:$AD$750,MATCH(X$2,'TD SOP+PROFORM'!$B$2:$AD$2,0)+1,0),0)</f>
        <v>0</v>
      </c>
      <c r="Y548" s="25">
        <f>IFERROR(VLOOKUP($A548,'TD SOP+PROFORM'!$A$5:$AD$750,MATCH(Y$4,'TD SOP+PROFORM'!$B$2:$AD$2,0)+1,0),0)+IFERROR(VLOOKUP($A548,'TD SOP+PROFORM'!$A$5:$AD$750,MATCH(Y$2,'TD SOP+PROFORM'!$B$2:$AD$2,0)+1,0),0)</f>
        <v>0</v>
      </c>
      <c r="Z548" s="26" t="str">
        <f t="shared" si="128"/>
        <v/>
      </c>
      <c r="AA548" s="25">
        <f>IFERROR(VLOOKUP($A548,'TD SOP+PROFORM'!$A$5:$AD$750,MATCH(AA$4,'TD SOP+PROFORM'!$B$2:$AD$2,0)+1,0),0)+IFERROR(VLOOKUP($A548,'TD SOP+PROFORM'!$A$5:$AD$750,MATCH(AA$2,'TD SOP+PROFORM'!$B$2:$AD$2,0)+1,0),0)</f>
        <v>0</v>
      </c>
      <c r="AB548" s="25">
        <f>IFERROR(VLOOKUP($A548,'TD SOP+PROFORM'!$A$5:$AD$750,MATCH(AB$4,'TD SOP+PROFORM'!$B$2:$AD$2,0)+1,0),0)+IFERROR(VLOOKUP($A548,'TD SOP+PROFORM'!$A$5:$AD$750,MATCH(AB$2,'TD SOP+PROFORM'!$B$2:$AD$2,0)+1,0),0)</f>
        <v>0</v>
      </c>
      <c r="AC548" s="26" t="str">
        <f t="shared" si="129"/>
        <v/>
      </c>
      <c r="AD548" s="25">
        <f>IFERROR(VLOOKUP($A548,'TD SOP+PROFORM'!$A$5:$AD$750,MATCH(AD$4,'TD SOP+PROFORM'!$B$2:$AD$2,0)+1,0),0)+IFERROR(VLOOKUP($A548,'TD SOP+PROFORM'!$A$5:$AD$750,MATCH(AD$2,'TD SOP+PROFORM'!$B$2:$AD$2,0)+1,0),0)</f>
        <v>0</v>
      </c>
      <c r="AE548" s="25">
        <f>IFERROR(VLOOKUP($A548,'TD SOP+PROFORM'!$A$5:$AD$750,MATCH(AE$4,'TD SOP+PROFORM'!$B$2:$AD$2,0)+1,0),0)+IFERROR(VLOOKUP($A548,'TD SOP+PROFORM'!$A$5:$AD$750,MATCH(AE$2,'TD SOP+PROFORM'!$B$2:$AD$2,0)+1,0),0)</f>
        <v>0</v>
      </c>
      <c r="AF548" s="26" t="str">
        <f t="shared" si="130"/>
        <v/>
      </c>
      <c r="AG548" s="25">
        <f>IFERROR(VLOOKUP($A548,'TD SOP+PROFORM'!$A$5:$AD$750,MATCH(AG$4,'TD SOP+PROFORM'!$B$2:$AD$2,0)+1,0),0)+IFERROR(VLOOKUP($A548,'TD SOP+PROFORM'!$A$5:$AD$750,MATCH(AG$2,'TD SOP+PROFORM'!$B$2:$AD$2,0)+1,0),0)</f>
        <v>0</v>
      </c>
      <c r="AH548" s="25">
        <f>IFERROR(VLOOKUP($A548,'TD SOP+PROFORM'!$A$5:$AD$750,MATCH(AH$4,'TD SOP+PROFORM'!$B$2:$AD$2,0)+1,0),0)+IFERROR(VLOOKUP($A548,'TD SOP+PROFORM'!$A$5:$AD$750,MATCH(AH$2,'TD SOP+PROFORM'!$B$2:$AD$2,0)+1,0),0)</f>
        <v>0</v>
      </c>
      <c r="AI548" s="26" t="str">
        <f t="shared" si="131"/>
        <v/>
      </c>
      <c r="AJ548" s="25">
        <f>IFERROR(VLOOKUP($A548,'TD SOP+PROFORM'!$A$5:$AD$750,MATCH(AJ$4,'TD SOP+PROFORM'!$B$2:$AD$2,0)+1,0),0)+IFERROR(VLOOKUP($A548,'TD SOP+PROFORM'!$A$5:$AD$750,MATCH(AJ$2,'TD SOP+PROFORM'!$B$2:$AD$2,0)+1,0),0)</f>
        <v>0</v>
      </c>
      <c r="AK548" s="25">
        <f>IFERROR(VLOOKUP($A548,'TD SOP+PROFORM'!$A$5:$AD$750,MATCH(AK$4,'TD SOP+PROFORM'!$B$2:$AD$2,0)+1,0),0)+IFERROR(VLOOKUP($A548,'TD SOP+PROFORM'!$A$5:$AD$750,MATCH(AK$2,'TD SOP+PROFORM'!$B$2:$AD$2,0)+1,0),0)</f>
        <v>0</v>
      </c>
      <c r="AL548" s="26" t="str">
        <f t="shared" si="132"/>
        <v/>
      </c>
      <c r="AM548" s="25">
        <f t="shared" si="134"/>
        <v>0</v>
      </c>
      <c r="AN548" s="25">
        <f t="shared" si="134"/>
        <v>0</v>
      </c>
      <c r="AO548" s="26" t="str">
        <f t="shared" si="133"/>
        <v/>
      </c>
    </row>
    <row r="549" spans="1:41" x14ac:dyDescent="0.35">
      <c r="A549" s="24">
        <f>IF(AND('TD SOP+PROFORM'!A546&lt;&gt;"",'TD SOP+PROFORM'!A546&lt;&gt;"TOTAL"),'TD SOP+PROFORM'!A546,0)</f>
        <v>0</v>
      </c>
      <c r="C549" s="25" t="str">
        <f>IFERROR(VLOOKUP($A549,'TD SOP+PROFORM'!$A$5:$AD$750,MATCH(C$4,'TD SOP+PROFORM'!$B$2:$AT$2,0)+1,0),"")</f>
        <v/>
      </c>
      <c r="D549" s="25" t="str">
        <f>IFERROR(VLOOKUP($A549,'TD SOP+PROFORM'!$A$5:$AD$750,MATCH(D$4,'TD SOP+PROFORM'!$B$2:$AT$2,0)+1,0),"")</f>
        <v/>
      </c>
      <c r="E549" s="26" t="str">
        <f t="shared" si="121"/>
        <v/>
      </c>
      <c r="F549" s="25" t="str">
        <f>IFERROR(VLOOKUP($A549,'TD SOP+PROFORM'!$A$5:$AD$750,MATCH(F$4,'TD SOP+PROFORM'!$B$2:$AT$2,0)+1,0),"")</f>
        <v/>
      </c>
      <c r="G549" s="25" t="str">
        <f>IFERROR(VLOOKUP($A549,'TD SOP+PROFORM'!$A$5:$AD$750,MATCH(G$4,'TD SOP+PROFORM'!$B$2:$AT$2,0)+1,0),"")</f>
        <v/>
      </c>
      <c r="H549" s="26" t="str">
        <f t="shared" si="122"/>
        <v/>
      </c>
      <c r="I549" s="25" t="str">
        <f>IFERROR(VLOOKUP($A549,'TD SOP+PROFORM'!$A$5:$AD$750,MATCH(I$4,'TD SOP+PROFORM'!$B$2:$AT$2,0)+1,0),"")</f>
        <v/>
      </c>
      <c r="J549" s="25" t="str">
        <f>IFERROR(VLOOKUP($A549,'TD SOP+PROFORM'!$A$5:$AD$750,MATCH(J$4,'TD SOP+PROFORM'!$B$2:$AT$2,0)+1,0),"")</f>
        <v/>
      </c>
      <c r="K549" s="26" t="str">
        <f t="shared" si="123"/>
        <v/>
      </c>
      <c r="L549" s="25" t="str">
        <f>IFERROR(VLOOKUP($A549,'TD SOP+PROFORM'!$A$5:$AD$750,MATCH(L$4,'TD SOP+PROFORM'!$B$2:$AT$2,0)+1,0),"")</f>
        <v/>
      </c>
      <c r="M549" s="25" t="str">
        <f>IFERROR(VLOOKUP($A549,'TD SOP+PROFORM'!$A$5:$AD$750,MATCH(M$4,'TD SOP+PROFORM'!$B$2:$AT$2,0)+1,0),"")</f>
        <v/>
      </c>
      <c r="N549" s="26" t="str">
        <f t="shared" si="124"/>
        <v/>
      </c>
      <c r="O549" s="25">
        <f>IFERROR(VLOOKUP($A549,'TD SOP+PROFORM'!$A$5:$AD$750,MATCH(O$4,'TD SOP+PROFORM'!$B$2:$AD$2,0)+1,0),0)+IFERROR(VLOOKUP($A549,'TD SOP+PROFORM'!$A$5:$AD$750,MATCH(O$2,'TD SOP+PROFORM'!$B$2:$AD$2,0)+1,0),0)</f>
        <v>0</v>
      </c>
      <c r="P549" s="25">
        <f>IFERROR(VLOOKUP($A549,'TD SOP+PROFORM'!$A$5:$AD$750,MATCH(P$4,'TD SOP+PROFORM'!$B$2:$AD$2,0)+1,0),0)+IFERROR(VLOOKUP($A549,'TD SOP+PROFORM'!$A$5:$AD$750,MATCH(P$2,'TD SOP+PROFORM'!$B$2:$AD$2,0)+1,0),0)</f>
        <v>0</v>
      </c>
      <c r="Q549" s="26" t="str">
        <f t="shared" si="125"/>
        <v/>
      </c>
      <c r="R549" s="25">
        <f>IFERROR(VLOOKUP($A549,'TD SOP+PROFORM'!$A$5:$AD$750,MATCH(R$4,'TD SOP+PROFORM'!$B$2:$AD$2,0)+1,0),0)+IFERROR(VLOOKUP($A549,'TD SOP+PROFORM'!$A$5:$AD$750,MATCH(R$2,'TD SOP+PROFORM'!$B$2:$AD$2,0)+1,0),0)</f>
        <v>0</v>
      </c>
      <c r="S549" s="25">
        <f>IFERROR(VLOOKUP($A549,'TD SOP+PROFORM'!$A$5:$AD$750,MATCH(S$4,'TD SOP+PROFORM'!$B$2:$AD$2,0)+1,0),0)+IFERROR(VLOOKUP($A549,'TD SOP+PROFORM'!$A$5:$AD$750,MATCH(S$2,'TD SOP+PROFORM'!$B$2:$AD$2,0)+1,0),0)</f>
        <v>0</v>
      </c>
      <c r="T549" s="26" t="str">
        <f t="shared" si="126"/>
        <v/>
      </c>
      <c r="U549" s="25">
        <f>IFERROR(VLOOKUP($A549,'TD SOP+PROFORM'!$A$5:$AD$750,MATCH(U$4,'TD SOP+PROFORM'!$B$2:$AD$2,0)+1,0),0)+IFERROR(VLOOKUP($A549,'TD SOP+PROFORM'!$A$5:$AD$750,MATCH(U$2,'TD SOP+PROFORM'!$B$2:$AD$2,0)+1,0),0)</f>
        <v>0</v>
      </c>
      <c r="V549" s="25">
        <f>IFERROR(VLOOKUP($A549,'TD SOP+PROFORM'!$A$5:$AD$750,MATCH(V$4,'TD SOP+PROFORM'!$B$2:$AD$2,0)+1,0),0)+IFERROR(VLOOKUP($A549,'TD SOP+PROFORM'!$A$5:$AD$750,MATCH(V$2,'TD SOP+PROFORM'!$B$2:$AD$2,0)+1,0),0)</f>
        <v>0</v>
      </c>
      <c r="W549" s="26" t="str">
        <f t="shared" si="127"/>
        <v/>
      </c>
      <c r="X549" s="25">
        <f>IFERROR(VLOOKUP($A549,'TD SOP+PROFORM'!$A$5:$AD$750,MATCH(X$4,'TD SOP+PROFORM'!$B$2:$AD$2,0)+1,0),0)+IFERROR(VLOOKUP($A549,'TD SOP+PROFORM'!$A$5:$AD$750,MATCH(X$2,'TD SOP+PROFORM'!$B$2:$AD$2,0)+1,0),0)</f>
        <v>0</v>
      </c>
      <c r="Y549" s="25">
        <f>IFERROR(VLOOKUP($A549,'TD SOP+PROFORM'!$A$5:$AD$750,MATCH(Y$4,'TD SOP+PROFORM'!$B$2:$AD$2,0)+1,0),0)+IFERROR(VLOOKUP($A549,'TD SOP+PROFORM'!$A$5:$AD$750,MATCH(Y$2,'TD SOP+PROFORM'!$B$2:$AD$2,0)+1,0),0)</f>
        <v>0</v>
      </c>
      <c r="Z549" s="26" t="str">
        <f t="shared" si="128"/>
        <v/>
      </c>
      <c r="AA549" s="25">
        <f>IFERROR(VLOOKUP($A549,'TD SOP+PROFORM'!$A$5:$AD$750,MATCH(AA$4,'TD SOP+PROFORM'!$B$2:$AD$2,0)+1,0),0)+IFERROR(VLOOKUP($A549,'TD SOP+PROFORM'!$A$5:$AD$750,MATCH(AA$2,'TD SOP+PROFORM'!$B$2:$AD$2,0)+1,0),0)</f>
        <v>0</v>
      </c>
      <c r="AB549" s="25">
        <f>IFERROR(VLOOKUP($A549,'TD SOP+PROFORM'!$A$5:$AD$750,MATCH(AB$4,'TD SOP+PROFORM'!$B$2:$AD$2,0)+1,0),0)+IFERROR(VLOOKUP($A549,'TD SOP+PROFORM'!$A$5:$AD$750,MATCH(AB$2,'TD SOP+PROFORM'!$B$2:$AD$2,0)+1,0),0)</f>
        <v>0</v>
      </c>
      <c r="AC549" s="26" t="str">
        <f t="shared" si="129"/>
        <v/>
      </c>
      <c r="AD549" s="25">
        <f>IFERROR(VLOOKUP($A549,'TD SOP+PROFORM'!$A$5:$AD$750,MATCH(AD$4,'TD SOP+PROFORM'!$B$2:$AD$2,0)+1,0),0)+IFERROR(VLOOKUP($A549,'TD SOP+PROFORM'!$A$5:$AD$750,MATCH(AD$2,'TD SOP+PROFORM'!$B$2:$AD$2,0)+1,0),0)</f>
        <v>0</v>
      </c>
      <c r="AE549" s="25">
        <f>IFERROR(VLOOKUP($A549,'TD SOP+PROFORM'!$A$5:$AD$750,MATCH(AE$4,'TD SOP+PROFORM'!$B$2:$AD$2,0)+1,0),0)+IFERROR(VLOOKUP($A549,'TD SOP+PROFORM'!$A$5:$AD$750,MATCH(AE$2,'TD SOP+PROFORM'!$B$2:$AD$2,0)+1,0),0)</f>
        <v>0</v>
      </c>
      <c r="AF549" s="26" t="str">
        <f t="shared" si="130"/>
        <v/>
      </c>
      <c r="AG549" s="25">
        <f>IFERROR(VLOOKUP($A549,'TD SOP+PROFORM'!$A$5:$AD$750,MATCH(AG$4,'TD SOP+PROFORM'!$B$2:$AD$2,0)+1,0),0)+IFERROR(VLOOKUP($A549,'TD SOP+PROFORM'!$A$5:$AD$750,MATCH(AG$2,'TD SOP+PROFORM'!$B$2:$AD$2,0)+1,0),0)</f>
        <v>0</v>
      </c>
      <c r="AH549" s="25">
        <f>IFERROR(VLOOKUP($A549,'TD SOP+PROFORM'!$A$5:$AD$750,MATCH(AH$4,'TD SOP+PROFORM'!$B$2:$AD$2,0)+1,0),0)+IFERROR(VLOOKUP($A549,'TD SOP+PROFORM'!$A$5:$AD$750,MATCH(AH$2,'TD SOP+PROFORM'!$B$2:$AD$2,0)+1,0),0)</f>
        <v>0</v>
      </c>
      <c r="AI549" s="26" t="str">
        <f t="shared" si="131"/>
        <v/>
      </c>
      <c r="AJ549" s="25">
        <f>IFERROR(VLOOKUP($A549,'TD SOP+PROFORM'!$A$5:$AD$750,MATCH(AJ$4,'TD SOP+PROFORM'!$B$2:$AD$2,0)+1,0),0)+IFERROR(VLOOKUP($A549,'TD SOP+PROFORM'!$A$5:$AD$750,MATCH(AJ$2,'TD SOP+PROFORM'!$B$2:$AD$2,0)+1,0),0)</f>
        <v>0</v>
      </c>
      <c r="AK549" s="25">
        <f>IFERROR(VLOOKUP($A549,'TD SOP+PROFORM'!$A$5:$AD$750,MATCH(AK$4,'TD SOP+PROFORM'!$B$2:$AD$2,0)+1,0),0)+IFERROR(VLOOKUP($A549,'TD SOP+PROFORM'!$A$5:$AD$750,MATCH(AK$2,'TD SOP+PROFORM'!$B$2:$AD$2,0)+1,0),0)</f>
        <v>0</v>
      </c>
      <c r="AL549" s="26" t="str">
        <f t="shared" si="132"/>
        <v/>
      </c>
      <c r="AM549" s="25">
        <f t="shared" si="134"/>
        <v>0</v>
      </c>
      <c r="AN549" s="25">
        <f t="shared" si="134"/>
        <v>0</v>
      </c>
      <c r="AO549" s="26" t="str">
        <f t="shared" si="133"/>
        <v/>
      </c>
    </row>
    <row r="550" spans="1:41" x14ac:dyDescent="0.35">
      <c r="A550" s="24">
        <f>IF(AND('TD SOP+PROFORM'!A547&lt;&gt;"",'TD SOP+PROFORM'!A547&lt;&gt;"TOTAL"),'TD SOP+PROFORM'!A547,0)</f>
        <v>0</v>
      </c>
      <c r="C550" s="25" t="str">
        <f>IFERROR(VLOOKUP($A550,'TD SOP+PROFORM'!$A$5:$AD$750,MATCH(C$4,'TD SOP+PROFORM'!$B$2:$AT$2,0)+1,0),"")</f>
        <v/>
      </c>
      <c r="D550" s="25" t="str">
        <f>IFERROR(VLOOKUP($A550,'TD SOP+PROFORM'!$A$5:$AD$750,MATCH(D$4,'TD SOP+PROFORM'!$B$2:$AT$2,0)+1,0),"")</f>
        <v/>
      </c>
      <c r="E550" s="26" t="str">
        <f t="shared" si="121"/>
        <v/>
      </c>
      <c r="F550" s="25" t="str">
        <f>IFERROR(VLOOKUP($A550,'TD SOP+PROFORM'!$A$5:$AD$750,MATCH(F$4,'TD SOP+PROFORM'!$B$2:$AT$2,0)+1,0),"")</f>
        <v/>
      </c>
      <c r="G550" s="25" t="str">
        <f>IFERROR(VLOOKUP($A550,'TD SOP+PROFORM'!$A$5:$AD$750,MATCH(G$4,'TD SOP+PROFORM'!$B$2:$AT$2,0)+1,0),"")</f>
        <v/>
      </c>
      <c r="H550" s="26" t="str">
        <f t="shared" si="122"/>
        <v/>
      </c>
      <c r="I550" s="25" t="str">
        <f>IFERROR(VLOOKUP($A550,'TD SOP+PROFORM'!$A$5:$AD$750,MATCH(I$4,'TD SOP+PROFORM'!$B$2:$AT$2,0)+1,0),"")</f>
        <v/>
      </c>
      <c r="J550" s="25" t="str">
        <f>IFERROR(VLOOKUP($A550,'TD SOP+PROFORM'!$A$5:$AD$750,MATCH(J$4,'TD SOP+PROFORM'!$B$2:$AT$2,0)+1,0),"")</f>
        <v/>
      </c>
      <c r="K550" s="26" t="str">
        <f t="shared" si="123"/>
        <v/>
      </c>
      <c r="L550" s="25" t="str">
        <f>IFERROR(VLOOKUP($A550,'TD SOP+PROFORM'!$A$5:$AD$750,MATCH(L$4,'TD SOP+PROFORM'!$B$2:$AT$2,0)+1,0),"")</f>
        <v/>
      </c>
      <c r="M550" s="25" t="str">
        <f>IFERROR(VLOOKUP($A550,'TD SOP+PROFORM'!$A$5:$AD$750,MATCH(M$4,'TD SOP+PROFORM'!$B$2:$AT$2,0)+1,0),"")</f>
        <v/>
      </c>
      <c r="N550" s="26" t="str">
        <f t="shared" si="124"/>
        <v/>
      </c>
      <c r="O550" s="25">
        <f>IFERROR(VLOOKUP($A550,'TD SOP+PROFORM'!$A$5:$AD$750,MATCH(O$4,'TD SOP+PROFORM'!$B$2:$AD$2,0)+1,0),0)+IFERROR(VLOOKUP($A550,'TD SOP+PROFORM'!$A$5:$AD$750,MATCH(O$2,'TD SOP+PROFORM'!$B$2:$AD$2,0)+1,0),0)</f>
        <v>0</v>
      </c>
      <c r="P550" s="25">
        <f>IFERROR(VLOOKUP($A550,'TD SOP+PROFORM'!$A$5:$AD$750,MATCH(P$4,'TD SOP+PROFORM'!$B$2:$AD$2,0)+1,0),0)+IFERROR(VLOOKUP($A550,'TD SOP+PROFORM'!$A$5:$AD$750,MATCH(P$2,'TD SOP+PROFORM'!$B$2:$AD$2,0)+1,0),0)</f>
        <v>0</v>
      </c>
      <c r="Q550" s="26" t="str">
        <f t="shared" si="125"/>
        <v/>
      </c>
      <c r="R550" s="25">
        <f>IFERROR(VLOOKUP($A550,'TD SOP+PROFORM'!$A$5:$AD$750,MATCH(R$4,'TD SOP+PROFORM'!$B$2:$AD$2,0)+1,0),0)+IFERROR(VLOOKUP($A550,'TD SOP+PROFORM'!$A$5:$AD$750,MATCH(R$2,'TD SOP+PROFORM'!$B$2:$AD$2,0)+1,0),0)</f>
        <v>0</v>
      </c>
      <c r="S550" s="25">
        <f>IFERROR(VLOOKUP($A550,'TD SOP+PROFORM'!$A$5:$AD$750,MATCH(S$4,'TD SOP+PROFORM'!$B$2:$AD$2,0)+1,0),0)+IFERROR(VLOOKUP($A550,'TD SOP+PROFORM'!$A$5:$AD$750,MATCH(S$2,'TD SOP+PROFORM'!$B$2:$AD$2,0)+1,0),0)</f>
        <v>0</v>
      </c>
      <c r="T550" s="26" t="str">
        <f t="shared" si="126"/>
        <v/>
      </c>
      <c r="U550" s="25">
        <f>IFERROR(VLOOKUP($A550,'TD SOP+PROFORM'!$A$5:$AD$750,MATCH(U$4,'TD SOP+PROFORM'!$B$2:$AD$2,0)+1,0),0)+IFERROR(VLOOKUP($A550,'TD SOP+PROFORM'!$A$5:$AD$750,MATCH(U$2,'TD SOP+PROFORM'!$B$2:$AD$2,0)+1,0),0)</f>
        <v>0</v>
      </c>
      <c r="V550" s="25">
        <f>IFERROR(VLOOKUP($A550,'TD SOP+PROFORM'!$A$5:$AD$750,MATCH(V$4,'TD SOP+PROFORM'!$B$2:$AD$2,0)+1,0),0)+IFERROR(VLOOKUP($A550,'TD SOP+PROFORM'!$A$5:$AD$750,MATCH(V$2,'TD SOP+PROFORM'!$B$2:$AD$2,0)+1,0),0)</f>
        <v>0</v>
      </c>
      <c r="W550" s="26" t="str">
        <f t="shared" si="127"/>
        <v/>
      </c>
      <c r="X550" s="25">
        <f>IFERROR(VLOOKUP($A550,'TD SOP+PROFORM'!$A$5:$AD$750,MATCH(X$4,'TD SOP+PROFORM'!$B$2:$AD$2,0)+1,0),0)+IFERROR(VLOOKUP($A550,'TD SOP+PROFORM'!$A$5:$AD$750,MATCH(X$2,'TD SOP+PROFORM'!$B$2:$AD$2,0)+1,0),0)</f>
        <v>0</v>
      </c>
      <c r="Y550" s="25">
        <f>IFERROR(VLOOKUP($A550,'TD SOP+PROFORM'!$A$5:$AD$750,MATCH(Y$4,'TD SOP+PROFORM'!$B$2:$AD$2,0)+1,0),0)+IFERROR(VLOOKUP($A550,'TD SOP+PROFORM'!$A$5:$AD$750,MATCH(Y$2,'TD SOP+PROFORM'!$B$2:$AD$2,0)+1,0),0)</f>
        <v>0</v>
      </c>
      <c r="Z550" s="26" t="str">
        <f t="shared" si="128"/>
        <v/>
      </c>
      <c r="AA550" s="25">
        <f>IFERROR(VLOOKUP($A550,'TD SOP+PROFORM'!$A$5:$AD$750,MATCH(AA$4,'TD SOP+PROFORM'!$B$2:$AD$2,0)+1,0),0)+IFERROR(VLOOKUP($A550,'TD SOP+PROFORM'!$A$5:$AD$750,MATCH(AA$2,'TD SOP+PROFORM'!$B$2:$AD$2,0)+1,0),0)</f>
        <v>0</v>
      </c>
      <c r="AB550" s="25">
        <f>IFERROR(VLOOKUP($A550,'TD SOP+PROFORM'!$A$5:$AD$750,MATCH(AB$4,'TD SOP+PROFORM'!$B$2:$AD$2,0)+1,0),0)+IFERROR(VLOOKUP($A550,'TD SOP+PROFORM'!$A$5:$AD$750,MATCH(AB$2,'TD SOP+PROFORM'!$B$2:$AD$2,0)+1,0),0)</f>
        <v>0</v>
      </c>
      <c r="AC550" s="26" t="str">
        <f t="shared" si="129"/>
        <v/>
      </c>
      <c r="AD550" s="25">
        <f>IFERROR(VLOOKUP($A550,'TD SOP+PROFORM'!$A$5:$AD$750,MATCH(AD$4,'TD SOP+PROFORM'!$B$2:$AD$2,0)+1,0),0)+IFERROR(VLOOKUP($A550,'TD SOP+PROFORM'!$A$5:$AD$750,MATCH(AD$2,'TD SOP+PROFORM'!$B$2:$AD$2,0)+1,0),0)</f>
        <v>0</v>
      </c>
      <c r="AE550" s="25">
        <f>IFERROR(VLOOKUP($A550,'TD SOP+PROFORM'!$A$5:$AD$750,MATCH(AE$4,'TD SOP+PROFORM'!$B$2:$AD$2,0)+1,0),0)+IFERROR(VLOOKUP($A550,'TD SOP+PROFORM'!$A$5:$AD$750,MATCH(AE$2,'TD SOP+PROFORM'!$B$2:$AD$2,0)+1,0),0)</f>
        <v>0</v>
      </c>
      <c r="AF550" s="26" t="str">
        <f t="shared" si="130"/>
        <v/>
      </c>
      <c r="AG550" s="25">
        <f>IFERROR(VLOOKUP($A550,'TD SOP+PROFORM'!$A$5:$AD$750,MATCH(AG$4,'TD SOP+PROFORM'!$B$2:$AD$2,0)+1,0),0)+IFERROR(VLOOKUP($A550,'TD SOP+PROFORM'!$A$5:$AD$750,MATCH(AG$2,'TD SOP+PROFORM'!$B$2:$AD$2,0)+1,0),0)</f>
        <v>0</v>
      </c>
      <c r="AH550" s="25">
        <f>IFERROR(VLOOKUP($A550,'TD SOP+PROFORM'!$A$5:$AD$750,MATCH(AH$4,'TD SOP+PROFORM'!$B$2:$AD$2,0)+1,0),0)+IFERROR(VLOOKUP($A550,'TD SOP+PROFORM'!$A$5:$AD$750,MATCH(AH$2,'TD SOP+PROFORM'!$B$2:$AD$2,0)+1,0),0)</f>
        <v>0</v>
      </c>
      <c r="AI550" s="26" t="str">
        <f t="shared" si="131"/>
        <v/>
      </c>
      <c r="AJ550" s="25">
        <f>IFERROR(VLOOKUP($A550,'TD SOP+PROFORM'!$A$5:$AD$750,MATCH(AJ$4,'TD SOP+PROFORM'!$B$2:$AD$2,0)+1,0),0)+IFERROR(VLOOKUP($A550,'TD SOP+PROFORM'!$A$5:$AD$750,MATCH(AJ$2,'TD SOP+PROFORM'!$B$2:$AD$2,0)+1,0),0)</f>
        <v>0</v>
      </c>
      <c r="AK550" s="25">
        <f>IFERROR(VLOOKUP($A550,'TD SOP+PROFORM'!$A$5:$AD$750,MATCH(AK$4,'TD SOP+PROFORM'!$B$2:$AD$2,0)+1,0),0)+IFERROR(VLOOKUP($A550,'TD SOP+PROFORM'!$A$5:$AD$750,MATCH(AK$2,'TD SOP+PROFORM'!$B$2:$AD$2,0)+1,0),0)</f>
        <v>0</v>
      </c>
      <c r="AL550" s="26" t="str">
        <f t="shared" si="132"/>
        <v/>
      </c>
      <c r="AM550" s="25">
        <f t="shared" si="134"/>
        <v>0</v>
      </c>
      <c r="AN550" s="25">
        <f t="shared" si="134"/>
        <v>0</v>
      </c>
      <c r="AO550" s="26" t="str">
        <f t="shared" si="133"/>
        <v/>
      </c>
    </row>
    <row r="551" spans="1:41" x14ac:dyDescent="0.35">
      <c r="A551" s="24">
        <f>IF(AND('TD SOP+PROFORM'!A548&lt;&gt;"",'TD SOP+PROFORM'!A548&lt;&gt;"TOTAL"),'TD SOP+PROFORM'!A548,0)</f>
        <v>0</v>
      </c>
      <c r="C551" s="25" t="str">
        <f>IFERROR(VLOOKUP($A551,'TD SOP+PROFORM'!$A$5:$AD$750,MATCH(C$4,'TD SOP+PROFORM'!$B$2:$AT$2,0)+1,0),"")</f>
        <v/>
      </c>
      <c r="D551" s="25" t="str">
        <f>IFERROR(VLOOKUP($A551,'TD SOP+PROFORM'!$A$5:$AD$750,MATCH(D$4,'TD SOP+PROFORM'!$B$2:$AT$2,0)+1,0),"")</f>
        <v/>
      </c>
      <c r="E551" s="26" t="str">
        <f t="shared" si="121"/>
        <v/>
      </c>
      <c r="F551" s="25" t="str">
        <f>IFERROR(VLOOKUP($A551,'TD SOP+PROFORM'!$A$5:$AD$750,MATCH(F$4,'TD SOP+PROFORM'!$B$2:$AT$2,0)+1,0),"")</f>
        <v/>
      </c>
      <c r="G551" s="25" t="str">
        <f>IFERROR(VLOOKUP($A551,'TD SOP+PROFORM'!$A$5:$AD$750,MATCH(G$4,'TD SOP+PROFORM'!$B$2:$AT$2,0)+1,0),"")</f>
        <v/>
      </c>
      <c r="H551" s="26" t="str">
        <f t="shared" si="122"/>
        <v/>
      </c>
      <c r="I551" s="25" t="str">
        <f>IFERROR(VLOOKUP($A551,'TD SOP+PROFORM'!$A$5:$AD$750,MATCH(I$4,'TD SOP+PROFORM'!$B$2:$AT$2,0)+1,0),"")</f>
        <v/>
      </c>
      <c r="J551" s="25" t="str">
        <f>IFERROR(VLOOKUP($A551,'TD SOP+PROFORM'!$A$5:$AD$750,MATCH(J$4,'TD SOP+PROFORM'!$B$2:$AT$2,0)+1,0),"")</f>
        <v/>
      </c>
      <c r="K551" s="26" t="str">
        <f t="shared" si="123"/>
        <v/>
      </c>
      <c r="L551" s="25" t="str">
        <f>IFERROR(VLOOKUP($A551,'TD SOP+PROFORM'!$A$5:$AD$750,MATCH(L$4,'TD SOP+PROFORM'!$B$2:$AT$2,0)+1,0),"")</f>
        <v/>
      </c>
      <c r="M551" s="25" t="str">
        <f>IFERROR(VLOOKUP($A551,'TD SOP+PROFORM'!$A$5:$AD$750,MATCH(M$4,'TD SOP+PROFORM'!$B$2:$AT$2,0)+1,0),"")</f>
        <v/>
      </c>
      <c r="N551" s="26" t="str">
        <f t="shared" si="124"/>
        <v/>
      </c>
      <c r="O551" s="25">
        <f>IFERROR(VLOOKUP($A551,'TD SOP+PROFORM'!$A$5:$AD$750,MATCH(O$4,'TD SOP+PROFORM'!$B$2:$AD$2,0)+1,0),0)+IFERROR(VLOOKUP($A551,'TD SOP+PROFORM'!$A$5:$AD$750,MATCH(O$2,'TD SOP+PROFORM'!$B$2:$AD$2,0)+1,0),0)</f>
        <v>0</v>
      </c>
      <c r="P551" s="25">
        <f>IFERROR(VLOOKUP($A551,'TD SOP+PROFORM'!$A$5:$AD$750,MATCH(P$4,'TD SOP+PROFORM'!$B$2:$AD$2,0)+1,0),0)+IFERROR(VLOOKUP($A551,'TD SOP+PROFORM'!$A$5:$AD$750,MATCH(P$2,'TD SOP+PROFORM'!$B$2:$AD$2,0)+1,0),0)</f>
        <v>0</v>
      </c>
      <c r="Q551" s="26" t="str">
        <f t="shared" si="125"/>
        <v/>
      </c>
      <c r="R551" s="25">
        <f>IFERROR(VLOOKUP($A551,'TD SOP+PROFORM'!$A$5:$AD$750,MATCH(R$4,'TD SOP+PROFORM'!$B$2:$AD$2,0)+1,0),0)+IFERROR(VLOOKUP($A551,'TD SOP+PROFORM'!$A$5:$AD$750,MATCH(R$2,'TD SOP+PROFORM'!$B$2:$AD$2,0)+1,0),0)</f>
        <v>0</v>
      </c>
      <c r="S551" s="25">
        <f>IFERROR(VLOOKUP($A551,'TD SOP+PROFORM'!$A$5:$AD$750,MATCH(S$4,'TD SOP+PROFORM'!$B$2:$AD$2,0)+1,0),0)+IFERROR(VLOOKUP($A551,'TD SOP+PROFORM'!$A$5:$AD$750,MATCH(S$2,'TD SOP+PROFORM'!$B$2:$AD$2,0)+1,0),0)</f>
        <v>0</v>
      </c>
      <c r="T551" s="26" t="str">
        <f t="shared" si="126"/>
        <v/>
      </c>
      <c r="U551" s="25">
        <f>IFERROR(VLOOKUP($A551,'TD SOP+PROFORM'!$A$5:$AD$750,MATCH(U$4,'TD SOP+PROFORM'!$B$2:$AD$2,0)+1,0),0)+IFERROR(VLOOKUP($A551,'TD SOP+PROFORM'!$A$5:$AD$750,MATCH(U$2,'TD SOP+PROFORM'!$B$2:$AD$2,0)+1,0),0)</f>
        <v>0</v>
      </c>
      <c r="V551" s="25">
        <f>IFERROR(VLOOKUP($A551,'TD SOP+PROFORM'!$A$5:$AD$750,MATCH(V$4,'TD SOP+PROFORM'!$B$2:$AD$2,0)+1,0),0)+IFERROR(VLOOKUP($A551,'TD SOP+PROFORM'!$A$5:$AD$750,MATCH(V$2,'TD SOP+PROFORM'!$B$2:$AD$2,0)+1,0),0)</f>
        <v>0</v>
      </c>
      <c r="W551" s="26" t="str">
        <f t="shared" si="127"/>
        <v/>
      </c>
      <c r="X551" s="25">
        <f>IFERROR(VLOOKUP($A551,'TD SOP+PROFORM'!$A$5:$AD$750,MATCH(X$4,'TD SOP+PROFORM'!$B$2:$AD$2,0)+1,0),0)+IFERROR(VLOOKUP($A551,'TD SOP+PROFORM'!$A$5:$AD$750,MATCH(X$2,'TD SOP+PROFORM'!$B$2:$AD$2,0)+1,0),0)</f>
        <v>0</v>
      </c>
      <c r="Y551" s="25">
        <f>IFERROR(VLOOKUP($A551,'TD SOP+PROFORM'!$A$5:$AD$750,MATCH(Y$4,'TD SOP+PROFORM'!$B$2:$AD$2,0)+1,0),0)+IFERROR(VLOOKUP($A551,'TD SOP+PROFORM'!$A$5:$AD$750,MATCH(Y$2,'TD SOP+PROFORM'!$B$2:$AD$2,0)+1,0),0)</f>
        <v>0</v>
      </c>
      <c r="Z551" s="26" t="str">
        <f t="shared" si="128"/>
        <v/>
      </c>
      <c r="AA551" s="25">
        <f>IFERROR(VLOOKUP($A551,'TD SOP+PROFORM'!$A$5:$AD$750,MATCH(AA$4,'TD SOP+PROFORM'!$B$2:$AD$2,0)+1,0),0)+IFERROR(VLOOKUP($A551,'TD SOP+PROFORM'!$A$5:$AD$750,MATCH(AA$2,'TD SOP+PROFORM'!$B$2:$AD$2,0)+1,0),0)</f>
        <v>0</v>
      </c>
      <c r="AB551" s="25">
        <f>IFERROR(VLOOKUP($A551,'TD SOP+PROFORM'!$A$5:$AD$750,MATCH(AB$4,'TD SOP+PROFORM'!$B$2:$AD$2,0)+1,0),0)+IFERROR(VLOOKUP($A551,'TD SOP+PROFORM'!$A$5:$AD$750,MATCH(AB$2,'TD SOP+PROFORM'!$B$2:$AD$2,0)+1,0),0)</f>
        <v>0</v>
      </c>
      <c r="AC551" s="26" t="str">
        <f t="shared" si="129"/>
        <v/>
      </c>
      <c r="AD551" s="25">
        <f>IFERROR(VLOOKUP($A551,'TD SOP+PROFORM'!$A$5:$AD$750,MATCH(AD$4,'TD SOP+PROFORM'!$B$2:$AD$2,0)+1,0),0)+IFERROR(VLOOKUP($A551,'TD SOP+PROFORM'!$A$5:$AD$750,MATCH(AD$2,'TD SOP+PROFORM'!$B$2:$AD$2,0)+1,0),0)</f>
        <v>0</v>
      </c>
      <c r="AE551" s="25">
        <f>IFERROR(VLOOKUP($A551,'TD SOP+PROFORM'!$A$5:$AD$750,MATCH(AE$4,'TD SOP+PROFORM'!$B$2:$AD$2,0)+1,0),0)+IFERROR(VLOOKUP($A551,'TD SOP+PROFORM'!$A$5:$AD$750,MATCH(AE$2,'TD SOP+PROFORM'!$B$2:$AD$2,0)+1,0),0)</f>
        <v>0</v>
      </c>
      <c r="AF551" s="26" t="str">
        <f t="shared" si="130"/>
        <v/>
      </c>
      <c r="AG551" s="25">
        <f>IFERROR(VLOOKUP($A551,'TD SOP+PROFORM'!$A$5:$AD$750,MATCH(AG$4,'TD SOP+PROFORM'!$B$2:$AD$2,0)+1,0),0)+IFERROR(VLOOKUP($A551,'TD SOP+PROFORM'!$A$5:$AD$750,MATCH(AG$2,'TD SOP+PROFORM'!$B$2:$AD$2,0)+1,0),0)</f>
        <v>0</v>
      </c>
      <c r="AH551" s="25">
        <f>IFERROR(VLOOKUP($A551,'TD SOP+PROFORM'!$A$5:$AD$750,MATCH(AH$4,'TD SOP+PROFORM'!$B$2:$AD$2,0)+1,0),0)+IFERROR(VLOOKUP($A551,'TD SOP+PROFORM'!$A$5:$AD$750,MATCH(AH$2,'TD SOP+PROFORM'!$B$2:$AD$2,0)+1,0),0)</f>
        <v>0</v>
      </c>
      <c r="AI551" s="26" t="str">
        <f t="shared" si="131"/>
        <v/>
      </c>
      <c r="AJ551" s="25">
        <f>IFERROR(VLOOKUP($A551,'TD SOP+PROFORM'!$A$5:$AD$750,MATCH(AJ$4,'TD SOP+PROFORM'!$B$2:$AD$2,0)+1,0),0)+IFERROR(VLOOKUP($A551,'TD SOP+PROFORM'!$A$5:$AD$750,MATCH(AJ$2,'TD SOP+PROFORM'!$B$2:$AD$2,0)+1,0),0)</f>
        <v>0</v>
      </c>
      <c r="AK551" s="25">
        <f>IFERROR(VLOOKUP($A551,'TD SOP+PROFORM'!$A$5:$AD$750,MATCH(AK$4,'TD SOP+PROFORM'!$B$2:$AD$2,0)+1,0),0)+IFERROR(VLOOKUP($A551,'TD SOP+PROFORM'!$A$5:$AD$750,MATCH(AK$2,'TD SOP+PROFORM'!$B$2:$AD$2,0)+1,0),0)</f>
        <v>0</v>
      </c>
      <c r="AL551" s="26" t="str">
        <f t="shared" si="132"/>
        <v/>
      </c>
      <c r="AM551" s="25">
        <f t="shared" si="134"/>
        <v>0</v>
      </c>
      <c r="AN551" s="25">
        <f t="shared" si="134"/>
        <v>0</v>
      </c>
      <c r="AO551" s="26" t="str">
        <f t="shared" si="133"/>
        <v/>
      </c>
    </row>
    <row r="552" spans="1:41" x14ac:dyDescent="0.35">
      <c r="A552" s="24">
        <f>IF(AND('TD SOP+PROFORM'!A549&lt;&gt;"",'TD SOP+PROFORM'!A549&lt;&gt;"TOTAL"),'TD SOP+PROFORM'!A549,0)</f>
        <v>0</v>
      </c>
      <c r="C552" s="25" t="str">
        <f>IFERROR(VLOOKUP($A552,'TD SOP+PROFORM'!$A$5:$AD$750,MATCH(C$4,'TD SOP+PROFORM'!$B$2:$AT$2,0)+1,0),"")</f>
        <v/>
      </c>
      <c r="D552" s="25" t="str">
        <f>IFERROR(VLOOKUP($A552,'TD SOP+PROFORM'!$A$5:$AD$750,MATCH(D$4,'TD SOP+PROFORM'!$B$2:$AT$2,0)+1,0),"")</f>
        <v/>
      </c>
      <c r="E552" s="26" t="str">
        <f t="shared" si="121"/>
        <v/>
      </c>
      <c r="F552" s="25" t="str">
        <f>IFERROR(VLOOKUP($A552,'TD SOP+PROFORM'!$A$5:$AD$750,MATCH(F$4,'TD SOP+PROFORM'!$B$2:$AT$2,0)+1,0),"")</f>
        <v/>
      </c>
      <c r="G552" s="25" t="str">
        <f>IFERROR(VLOOKUP($A552,'TD SOP+PROFORM'!$A$5:$AD$750,MATCH(G$4,'TD SOP+PROFORM'!$B$2:$AT$2,0)+1,0),"")</f>
        <v/>
      </c>
      <c r="H552" s="26" t="str">
        <f t="shared" si="122"/>
        <v/>
      </c>
      <c r="I552" s="25" t="str">
        <f>IFERROR(VLOOKUP($A552,'TD SOP+PROFORM'!$A$5:$AD$750,MATCH(I$4,'TD SOP+PROFORM'!$B$2:$AT$2,0)+1,0),"")</f>
        <v/>
      </c>
      <c r="J552" s="25" t="str">
        <f>IFERROR(VLOOKUP($A552,'TD SOP+PROFORM'!$A$5:$AD$750,MATCH(J$4,'TD SOP+PROFORM'!$B$2:$AT$2,0)+1,0),"")</f>
        <v/>
      </c>
      <c r="K552" s="26" t="str">
        <f t="shared" si="123"/>
        <v/>
      </c>
      <c r="L552" s="25" t="str">
        <f>IFERROR(VLOOKUP($A552,'TD SOP+PROFORM'!$A$5:$AD$750,MATCH(L$4,'TD SOP+PROFORM'!$B$2:$AT$2,0)+1,0),"")</f>
        <v/>
      </c>
      <c r="M552" s="25" t="str">
        <f>IFERROR(VLOOKUP($A552,'TD SOP+PROFORM'!$A$5:$AD$750,MATCH(M$4,'TD SOP+PROFORM'!$B$2:$AT$2,0)+1,0),"")</f>
        <v/>
      </c>
      <c r="N552" s="26" t="str">
        <f t="shared" si="124"/>
        <v/>
      </c>
      <c r="O552" s="25">
        <f>IFERROR(VLOOKUP($A552,'TD SOP+PROFORM'!$A$5:$AD$750,MATCH(O$4,'TD SOP+PROFORM'!$B$2:$AD$2,0)+1,0),0)+IFERROR(VLOOKUP($A552,'TD SOP+PROFORM'!$A$5:$AD$750,MATCH(O$2,'TD SOP+PROFORM'!$B$2:$AD$2,0)+1,0),0)</f>
        <v>0</v>
      </c>
      <c r="P552" s="25">
        <f>IFERROR(VLOOKUP($A552,'TD SOP+PROFORM'!$A$5:$AD$750,MATCH(P$4,'TD SOP+PROFORM'!$B$2:$AD$2,0)+1,0),0)+IFERROR(VLOOKUP($A552,'TD SOP+PROFORM'!$A$5:$AD$750,MATCH(P$2,'TD SOP+PROFORM'!$B$2:$AD$2,0)+1,0),0)</f>
        <v>0</v>
      </c>
      <c r="Q552" s="26" t="str">
        <f t="shared" si="125"/>
        <v/>
      </c>
      <c r="R552" s="25">
        <f>IFERROR(VLOOKUP($A552,'TD SOP+PROFORM'!$A$5:$AD$750,MATCH(R$4,'TD SOP+PROFORM'!$B$2:$AD$2,0)+1,0),0)+IFERROR(VLOOKUP($A552,'TD SOP+PROFORM'!$A$5:$AD$750,MATCH(R$2,'TD SOP+PROFORM'!$B$2:$AD$2,0)+1,0),0)</f>
        <v>0</v>
      </c>
      <c r="S552" s="25">
        <f>IFERROR(VLOOKUP($A552,'TD SOP+PROFORM'!$A$5:$AD$750,MATCH(S$4,'TD SOP+PROFORM'!$B$2:$AD$2,0)+1,0),0)+IFERROR(VLOOKUP($A552,'TD SOP+PROFORM'!$A$5:$AD$750,MATCH(S$2,'TD SOP+PROFORM'!$B$2:$AD$2,0)+1,0),0)</f>
        <v>0</v>
      </c>
      <c r="T552" s="26" t="str">
        <f t="shared" si="126"/>
        <v/>
      </c>
      <c r="U552" s="25">
        <f>IFERROR(VLOOKUP($A552,'TD SOP+PROFORM'!$A$5:$AD$750,MATCH(U$4,'TD SOP+PROFORM'!$B$2:$AD$2,0)+1,0),0)+IFERROR(VLOOKUP($A552,'TD SOP+PROFORM'!$A$5:$AD$750,MATCH(U$2,'TD SOP+PROFORM'!$B$2:$AD$2,0)+1,0),0)</f>
        <v>0</v>
      </c>
      <c r="V552" s="25">
        <f>IFERROR(VLOOKUP($A552,'TD SOP+PROFORM'!$A$5:$AD$750,MATCH(V$4,'TD SOP+PROFORM'!$B$2:$AD$2,0)+1,0),0)+IFERROR(VLOOKUP($A552,'TD SOP+PROFORM'!$A$5:$AD$750,MATCH(V$2,'TD SOP+PROFORM'!$B$2:$AD$2,0)+1,0),0)</f>
        <v>0</v>
      </c>
      <c r="W552" s="26" t="str">
        <f t="shared" si="127"/>
        <v/>
      </c>
      <c r="X552" s="25">
        <f>IFERROR(VLOOKUP($A552,'TD SOP+PROFORM'!$A$5:$AD$750,MATCH(X$4,'TD SOP+PROFORM'!$B$2:$AD$2,0)+1,0),0)+IFERROR(VLOOKUP($A552,'TD SOP+PROFORM'!$A$5:$AD$750,MATCH(X$2,'TD SOP+PROFORM'!$B$2:$AD$2,0)+1,0),0)</f>
        <v>0</v>
      </c>
      <c r="Y552" s="25">
        <f>IFERROR(VLOOKUP($A552,'TD SOP+PROFORM'!$A$5:$AD$750,MATCH(Y$4,'TD SOP+PROFORM'!$B$2:$AD$2,0)+1,0),0)+IFERROR(VLOOKUP($A552,'TD SOP+PROFORM'!$A$5:$AD$750,MATCH(Y$2,'TD SOP+PROFORM'!$B$2:$AD$2,0)+1,0),0)</f>
        <v>0</v>
      </c>
      <c r="Z552" s="26" t="str">
        <f t="shared" si="128"/>
        <v/>
      </c>
      <c r="AA552" s="25">
        <f>IFERROR(VLOOKUP($A552,'TD SOP+PROFORM'!$A$5:$AD$750,MATCH(AA$4,'TD SOP+PROFORM'!$B$2:$AD$2,0)+1,0),0)+IFERROR(VLOOKUP($A552,'TD SOP+PROFORM'!$A$5:$AD$750,MATCH(AA$2,'TD SOP+PROFORM'!$B$2:$AD$2,0)+1,0),0)</f>
        <v>0</v>
      </c>
      <c r="AB552" s="25">
        <f>IFERROR(VLOOKUP($A552,'TD SOP+PROFORM'!$A$5:$AD$750,MATCH(AB$4,'TD SOP+PROFORM'!$B$2:$AD$2,0)+1,0),0)+IFERROR(VLOOKUP($A552,'TD SOP+PROFORM'!$A$5:$AD$750,MATCH(AB$2,'TD SOP+PROFORM'!$B$2:$AD$2,0)+1,0),0)</f>
        <v>0</v>
      </c>
      <c r="AC552" s="26" t="str">
        <f t="shared" si="129"/>
        <v/>
      </c>
      <c r="AD552" s="25">
        <f>IFERROR(VLOOKUP($A552,'TD SOP+PROFORM'!$A$5:$AD$750,MATCH(AD$4,'TD SOP+PROFORM'!$B$2:$AD$2,0)+1,0),0)+IFERROR(VLOOKUP($A552,'TD SOP+PROFORM'!$A$5:$AD$750,MATCH(AD$2,'TD SOP+PROFORM'!$B$2:$AD$2,0)+1,0),0)</f>
        <v>0</v>
      </c>
      <c r="AE552" s="25">
        <f>IFERROR(VLOOKUP($A552,'TD SOP+PROFORM'!$A$5:$AD$750,MATCH(AE$4,'TD SOP+PROFORM'!$B$2:$AD$2,0)+1,0),0)+IFERROR(VLOOKUP($A552,'TD SOP+PROFORM'!$A$5:$AD$750,MATCH(AE$2,'TD SOP+PROFORM'!$B$2:$AD$2,0)+1,0),0)</f>
        <v>0</v>
      </c>
      <c r="AF552" s="26" t="str">
        <f t="shared" si="130"/>
        <v/>
      </c>
      <c r="AG552" s="25">
        <f>IFERROR(VLOOKUP($A552,'TD SOP+PROFORM'!$A$5:$AD$750,MATCH(AG$4,'TD SOP+PROFORM'!$B$2:$AD$2,0)+1,0),0)+IFERROR(VLOOKUP($A552,'TD SOP+PROFORM'!$A$5:$AD$750,MATCH(AG$2,'TD SOP+PROFORM'!$B$2:$AD$2,0)+1,0),0)</f>
        <v>0</v>
      </c>
      <c r="AH552" s="25">
        <f>IFERROR(VLOOKUP($A552,'TD SOP+PROFORM'!$A$5:$AD$750,MATCH(AH$4,'TD SOP+PROFORM'!$B$2:$AD$2,0)+1,0),0)+IFERROR(VLOOKUP($A552,'TD SOP+PROFORM'!$A$5:$AD$750,MATCH(AH$2,'TD SOP+PROFORM'!$B$2:$AD$2,0)+1,0),0)</f>
        <v>0</v>
      </c>
      <c r="AI552" s="26" t="str">
        <f t="shared" si="131"/>
        <v/>
      </c>
      <c r="AJ552" s="25">
        <f>IFERROR(VLOOKUP($A552,'TD SOP+PROFORM'!$A$5:$AD$750,MATCH(AJ$4,'TD SOP+PROFORM'!$B$2:$AD$2,0)+1,0),0)+IFERROR(VLOOKUP($A552,'TD SOP+PROFORM'!$A$5:$AD$750,MATCH(AJ$2,'TD SOP+PROFORM'!$B$2:$AD$2,0)+1,0),0)</f>
        <v>0</v>
      </c>
      <c r="AK552" s="25">
        <f>IFERROR(VLOOKUP($A552,'TD SOP+PROFORM'!$A$5:$AD$750,MATCH(AK$4,'TD SOP+PROFORM'!$B$2:$AD$2,0)+1,0),0)+IFERROR(VLOOKUP($A552,'TD SOP+PROFORM'!$A$5:$AD$750,MATCH(AK$2,'TD SOP+PROFORM'!$B$2:$AD$2,0)+1,0),0)</f>
        <v>0</v>
      </c>
      <c r="AL552" s="26" t="str">
        <f t="shared" si="132"/>
        <v/>
      </c>
      <c r="AM552" s="25">
        <f t="shared" si="134"/>
        <v>0</v>
      </c>
      <c r="AN552" s="25">
        <f t="shared" si="134"/>
        <v>0</v>
      </c>
      <c r="AO552" s="26" t="str">
        <f t="shared" si="133"/>
        <v/>
      </c>
    </row>
    <row r="553" spans="1:41" x14ac:dyDescent="0.35">
      <c r="A553" s="24">
        <f>IF(AND('TD SOP+PROFORM'!A550&lt;&gt;"",'TD SOP+PROFORM'!A550&lt;&gt;"TOTAL"),'TD SOP+PROFORM'!A550,0)</f>
        <v>0</v>
      </c>
      <c r="C553" s="25" t="str">
        <f>IFERROR(VLOOKUP($A553,'TD SOP+PROFORM'!$A$5:$AD$750,MATCH(C$4,'TD SOP+PROFORM'!$B$2:$AT$2,0)+1,0),"")</f>
        <v/>
      </c>
      <c r="D553" s="25" t="str">
        <f>IFERROR(VLOOKUP($A553,'TD SOP+PROFORM'!$A$5:$AD$750,MATCH(D$4,'TD SOP+PROFORM'!$B$2:$AT$2,0)+1,0),"")</f>
        <v/>
      </c>
      <c r="E553" s="26" t="str">
        <f t="shared" si="121"/>
        <v/>
      </c>
      <c r="F553" s="25" t="str">
        <f>IFERROR(VLOOKUP($A553,'TD SOP+PROFORM'!$A$5:$AD$750,MATCH(F$4,'TD SOP+PROFORM'!$B$2:$AT$2,0)+1,0),"")</f>
        <v/>
      </c>
      <c r="G553" s="25" t="str">
        <f>IFERROR(VLOOKUP($A553,'TD SOP+PROFORM'!$A$5:$AD$750,MATCH(G$4,'TD SOP+PROFORM'!$B$2:$AT$2,0)+1,0),"")</f>
        <v/>
      </c>
      <c r="H553" s="26" t="str">
        <f t="shared" si="122"/>
        <v/>
      </c>
      <c r="I553" s="25" t="str">
        <f>IFERROR(VLOOKUP($A553,'TD SOP+PROFORM'!$A$5:$AD$750,MATCH(I$4,'TD SOP+PROFORM'!$B$2:$AT$2,0)+1,0),"")</f>
        <v/>
      </c>
      <c r="J553" s="25" t="str">
        <f>IFERROR(VLOOKUP($A553,'TD SOP+PROFORM'!$A$5:$AD$750,MATCH(J$4,'TD SOP+PROFORM'!$B$2:$AT$2,0)+1,0),"")</f>
        <v/>
      </c>
      <c r="K553" s="26" t="str">
        <f t="shared" si="123"/>
        <v/>
      </c>
      <c r="L553" s="25" t="str">
        <f>IFERROR(VLOOKUP($A553,'TD SOP+PROFORM'!$A$5:$AD$750,MATCH(L$4,'TD SOP+PROFORM'!$B$2:$AT$2,0)+1,0),"")</f>
        <v/>
      </c>
      <c r="M553" s="25" t="str">
        <f>IFERROR(VLOOKUP($A553,'TD SOP+PROFORM'!$A$5:$AD$750,MATCH(M$4,'TD SOP+PROFORM'!$B$2:$AT$2,0)+1,0),"")</f>
        <v/>
      </c>
      <c r="N553" s="26" t="str">
        <f t="shared" si="124"/>
        <v/>
      </c>
      <c r="O553" s="25">
        <f>IFERROR(VLOOKUP($A553,'TD SOP+PROFORM'!$A$5:$AD$750,MATCH(O$4,'TD SOP+PROFORM'!$B$2:$AD$2,0)+1,0),0)+IFERROR(VLOOKUP($A553,'TD SOP+PROFORM'!$A$5:$AD$750,MATCH(O$2,'TD SOP+PROFORM'!$B$2:$AD$2,0)+1,0),0)</f>
        <v>0</v>
      </c>
      <c r="P553" s="25">
        <f>IFERROR(VLOOKUP($A553,'TD SOP+PROFORM'!$A$5:$AD$750,MATCH(P$4,'TD SOP+PROFORM'!$B$2:$AD$2,0)+1,0),0)+IFERROR(VLOOKUP($A553,'TD SOP+PROFORM'!$A$5:$AD$750,MATCH(P$2,'TD SOP+PROFORM'!$B$2:$AD$2,0)+1,0),0)</f>
        <v>0</v>
      </c>
      <c r="Q553" s="26" t="str">
        <f t="shared" si="125"/>
        <v/>
      </c>
      <c r="R553" s="25">
        <f>IFERROR(VLOOKUP($A553,'TD SOP+PROFORM'!$A$5:$AD$750,MATCH(R$4,'TD SOP+PROFORM'!$B$2:$AD$2,0)+1,0),0)+IFERROR(VLOOKUP($A553,'TD SOP+PROFORM'!$A$5:$AD$750,MATCH(R$2,'TD SOP+PROFORM'!$B$2:$AD$2,0)+1,0),0)</f>
        <v>0</v>
      </c>
      <c r="S553" s="25">
        <f>IFERROR(VLOOKUP($A553,'TD SOP+PROFORM'!$A$5:$AD$750,MATCH(S$4,'TD SOP+PROFORM'!$B$2:$AD$2,0)+1,0),0)+IFERROR(VLOOKUP($A553,'TD SOP+PROFORM'!$A$5:$AD$750,MATCH(S$2,'TD SOP+PROFORM'!$B$2:$AD$2,0)+1,0),0)</f>
        <v>0</v>
      </c>
      <c r="T553" s="26" t="str">
        <f t="shared" si="126"/>
        <v/>
      </c>
      <c r="U553" s="25">
        <f>IFERROR(VLOOKUP($A553,'TD SOP+PROFORM'!$A$5:$AD$750,MATCH(U$4,'TD SOP+PROFORM'!$B$2:$AD$2,0)+1,0),0)+IFERROR(VLOOKUP($A553,'TD SOP+PROFORM'!$A$5:$AD$750,MATCH(U$2,'TD SOP+PROFORM'!$B$2:$AD$2,0)+1,0),0)</f>
        <v>0</v>
      </c>
      <c r="V553" s="25">
        <f>IFERROR(VLOOKUP($A553,'TD SOP+PROFORM'!$A$5:$AD$750,MATCH(V$4,'TD SOP+PROFORM'!$B$2:$AD$2,0)+1,0),0)+IFERROR(VLOOKUP($A553,'TD SOP+PROFORM'!$A$5:$AD$750,MATCH(V$2,'TD SOP+PROFORM'!$B$2:$AD$2,0)+1,0),0)</f>
        <v>0</v>
      </c>
      <c r="W553" s="26" t="str">
        <f t="shared" si="127"/>
        <v/>
      </c>
      <c r="X553" s="25">
        <f>IFERROR(VLOOKUP($A553,'TD SOP+PROFORM'!$A$5:$AD$750,MATCH(X$4,'TD SOP+PROFORM'!$B$2:$AD$2,0)+1,0),0)+IFERROR(VLOOKUP($A553,'TD SOP+PROFORM'!$A$5:$AD$750,MATCH(X$2,'TD SOP+PROFORM'!$B$2:$AD$2,0)+1,0),0)</f>
        <v>0</v>
      </c>
      <c r="Y553" s="25">
        <f>IFERROR(VLOOKUP($A553,'TD SOP+PROFORM'!$A$5:$AD$750,MATCH(Y$4,'TD SOP+PROFORM'!$B$2:$AD$2,0)+1,0),0)+IFERROR(VLOOKUP($A553,'TD SOP+PROFORM'!$A$5:$AD$750,MATCH(Y$2,'TD SOP+PROFORM'!$B$2:$AD$2,0)+1,0),0)</f>
        <v>0</v>
      </c>
      <c r="Z553" s="26" t="str">
        <f t="shared" si="128"/>
        <v/>
      </c>
      <c r="AA553" s="25">
        <f>IFERROR(VLOOKUP($A553,'TD SOP+PROFORM'!$A$5:$AD$750,MATCH(AA$4,'TD SOP+PROFORM'!$B$2:$AD$2,0)+1,0),0)+IFERROR(VLOOKUP($A553,'TD SOP+PROFORM'!$A$5:$AD$750,MATCH(AA$2,'TD SOP+PROFORM'!$B$2:$AD$2,0)+1,0),0)</f>
        <v>0</v>
      </c>
      <c r="AB553" s="25">
        <f>IFERROR(VLOOKUP($A553,'TD SOP+PROFORM'!$A$5:$AD$750,MATCH(AB$4,'TD SOP+PROFORM'!$B$2:$AD$2,0)+1,0),0)+IFERROR(VLOOKUP($A553,'TD SOP+PROFORM'!$A$5:$AD$750,MATCH(AB$2,'TD SOP+PROFORM'!$B$2:$AD$2,0)+1,0),0)</f>
        <v>0</v>
      </c>
      <c r="AC553" s="26" t="str">
        <f t="shared" si="129"/>
        <v/>
      </c>
      <c r="AD553" s="25">
        <f>IFERROR(VLOOKUP($A553,'TD SOP+PROFORM'!$A$5:$AD$750,MATCH(AD$4,'TD SOP+PROFORM'!$B$2:$AD$2,0)+1,0),0)+IFERROR(VLOOKUP($A553,'TD SOP+PROFORM'!$A$5:$AD$750,MATCH(AD$2,'TD SOP+PROFORM'!$B$2:$AD$2,0)+1,0),0)</f>
        <v>0</v>
      </c>
      <c r="AE553" s="25">
        <f>IFERROR(VLOOKUP($A553,'TD SOP+PROFORM'!$A$5:$AD$750,MATCH(AE$4,'TD SOP+PROFORM'!$B$2:$AD$2,0)+1,0),0)+IFERROR(VLOOKUP($A553,'TD SOP+PROFORM'!$A$5:$AD$750,MATCH(AE$2,'TD SOP+PROFORM'!$B$2:$AD$2,0)+1,0),0)</f>
        <v>0</v>
      </c>
      <c r="AF553" s="26" t="str">
        <f t="shared" si="130"/>
        <v/>
      </c>
      <c r="AG553" s="25">
        <f>IFERROR(VLOOKUP($A553,'TD SOP+PROFORM'!$A$5:$AD$750,MATCH(AG$4,'TD SOP+PROFORM'!$B$2:$AD$2,0)+1,0),0)+IFERROR(VLOOKUP($A553,'TD SOP+PROFORM'!$A$5:$AD$750,MATCH(AG$2,'TD SOP+PROFORM'!$B$2:$AD$2,0)+1,0),0)</f>
        <v>0</v>
      </c>
      <c r="AH553" s="25">
        <f>IFERROR(VLOOKUP($A553,'TD SOP+PROFORM'!$A$5:$AD$750,MATCH(AH$4,'TD SOP+PROFORM'!$B$2:$AD$2,0)+1,0),0)+IFERROR(VLOOKUP($A553,'TD SOP+PROFORM'!$A$5:$AD$750,MATCH(AH$2,'TD SOP+PROFORM'!$B$2:$AD$2,0)+1,0),0)</f>
        <v>0</v>
      </c>
      <c r="AI553" s="26" t="str">
        <f t="shared" si="131"/>
        <v/>
      </c>
      <c r="AJ553" s="25">
        <f>IFERROR(VLOOKUP($A553,'TD SOP+PROFORM'!$A$5:$AD$750,MATCH(AJ$4,'TD SOP+PROFORM'!$B$2:$AD$2,0)+1,0),0)+IFERROR(VLOOKUP($A553,'TD SOP+PROFORM'!$A$5:$AD$750,MATCH(AJ$2,'TD SOP+PROFORM'!$B$2:$AD$2,0)+1,0),0)</f>
        <v>0</v>
      </c>
      <c r="AK553" s="25">
        <f>IFERROR(VLOOKUP($A553,'TD SOP+PROFORM'!$A$5:$AD$750,MATCH(AK$4,'TD SOP+PROFORM'!$B$2:$AD$2,0)+1,0),0)+IFERROR(VLOOKUP($A553,'TD SOP+PROFORM'!$A$5:$AD$750,MATCH(AK$2,'TD SOP+PROFORM'!$B$2:$AD$2,0)+1,0),0)</f>
        <v>0</v>
      </c>
      <c r="AL553" s="26" t="str">
        <f t="shared" si="132"/>
        <v/>
      </c>
      <c r="AM553" s="25">
        <f t="shared" si="134"/>
        <v>0</v>
      </c>
      <c r="AN553" s="25">
        <f t="shared" si="134"/>
        <v>0</v>
      </c>
      <c r="AO553" s="26" t="str">
        <f t="shared" si="133"/>
        <v/>
      </c>
    </row>
    <row r="554" spans="1:41" x14ac:dyDescent="0.35">
      <c r="A554" s="24">
        <f>IF(AND('TD SOP+PROFORM'!A551&lt;&gt;"",'TD SOP+PROFORM'!A551&lt;&gt;"TOTAL"),'TD SOP+PROFORM'!A551,0)</f>
        <v>0</v>
      </c>
      <c r="C554" s="25" t="str">
        <f>IFERROR(VLOOKUP($A554,'TD SOP+PROFORM'!$A$5:$AD$750,MATCH(C$4,'TD SOP+PROFORM'!$B$2:$AT$2,0)+1,0),"")</f>
        <v/>
      </c>
      <c r="D554" s="25" t="str">
        <f>IFERROR(VLOOKUP($A554,'TD SOP+PROFORM'!$A$5:$AD$750,MATCH(D$4,'TD SOP+PROFORM'!$B$2:$AT$2,0)+1,0),"")</f>
        <v/>
      </c>
      <c r="E554" s="26" t="str">
        <f t="shared" si="121"/>
        <v/>
      </c>
      <c r="F554" s="25" t="str">
        <f>IFERROR(VLOOKUP($A554,'TD SOP+PROFORM'!$A$5:$AD$750,MATCH(F$4,'TD SOP+PROFORM'!$B$2:$AT$2,0)+1,0),"")</f>
        <v/>
      </c>
      <c r="G554" s="25" t="str">
        <f>IFERROR(VLOOKUP($A554,'TD SOP+PROFORM'!$A$5:$AD$750,MATCH(G$4,'TD SOP+PROFORM'!$B$2:$AT$2,0)+1,0),"")</f>
        <v/>
      </c>
      <c r="H554" s="26" t="str">
        <f t="shared" si="122"/>
        <v/>
      </c>
      <c r="I554" s="25" t="str">
        <f>IFERROR(VLOOKUP($A554,'TD SOP+PROFORM'!$A$5:$AD$750,MATCH(I$4,'TD SOP+PROFORM'!$B$2:$AT$2,0)+1,0),"")</f>
        <v/>
      </c>
      <c r="J554" s="25" t="str">
        <f>IFERROR(VLOOKUP($A554,'TD SOP+PROFORM'!$A$5:$AD$750,MATCH(J$4,'TD SOP+PROFORM'!$B$2:$AT$2,0)+1,0),"")</f>
        <v/>
      </c>
      <c r="K554" s="26" t="str">
        <f t="shared" si="123"/>
        <v/>
      </c>
      <c r="L554" s="25" t="str">
        <f>IFERROR(VLOOKUP($A554,'TD SOP+PROFORM'!$A$5:$AD$750,MATCH(L$4,'TD SOP+PROFORM'!$B$2:$AT$2,0)+1,0),"")</f>
        <v/>
      </c>
      <c r="M554" s="25" t="str">
        <f>IFERROR(VLOOKUP($A554,'TD SOP+PROFORM'!$A$5:$AD$750,MATCH(M$4,'TD SOP+PROFORM'!$B$2:$AT$2,0)+1,0),"")</f>
        <v/>
      </c>
      <c r="N554" s="26" t="str">
        <f t="shared" si="124"/>
        <v/>
      </c>
      <c r="O554" s="25">
        <f>IFERROR(VLOOKUP($A554,'TD SOP+PROFORM'!$A$5:$AD$750,MATCH(O$4,'TD SOP+PROFORM'!$B$2:$AD$2,0)+1,0),0)+IFERROR(VLOOKUP($A554,'TD SOP+PROFORM'!$A$5:$AD$750,MATCH(O$2,'TD SOP+PROFORM'!$B$2:$AD$2,0)+1,0),0)</f>
        <v>0</v>
      </c>
      <c r="P554" s="25">
        <f>IFERROR(VLOOKUP($A554,'TD SOP+PROFORM'!$A$5:$AD$750,MATCH(P$4,'TD SOP+PROFORM'!$B$2:$AD$2,0)+1,0),0)+IFERROR(VLOOKUP($A554,'TD SOP+PROFORM'!$A$5:$AD$750,MATCH(P$2,'TD SOP+PROFORM'!$B$2:$AD$2,0)+1,0),0)</f>
        <v>0</v>
      </c>
      <c r="Q554" s="26" t="str">
        <f t="shared" si="125"/>
        <v/>
      </c>
      <c r="R554" s="25">
        <f>IFERROR(VLOOKUP($A554,'TD SOP+PROFORM'!$A$5:$AD$750,MATCH(R$4,'TD SOP+PROFORM'!$B$2:$AD$2,0)+1,0),0)+IFERROR(VLOOKUP($A554,'TD SOP+PROFORM'!$A$5:$AD$750,MATCH(R$2,'TD SOP+PROFORM'!$B$2:$AD$2,0)+1,0),0)</f>
        <v>0</v>
      </c>
      <c r="S554" s="25">
        <f>IFERROR(VLOOKUP($A554,'TD SOP+PROFORM'!$A$5:$AD$750,MATCH(S$4,'TD SOP+PROFORM'!$B$2:$AD$2,0)+1,0),0)+IFERROR(VLOOKUP($A554,'TD SOP+PROFORM'!$A$5:$AD$750,MATCH(S$2,'TD SOP+PROFORM'!$B$2:$AD$2,0)+1,0),0)</f>
        <v>0</v>
      </c>
      <c r="T554" s="26" t="str">
        <f t="shared" si="126"/>
        <v/>
      </c>
      <c r="U554" s="25">
        <f>IFERROR(VLOOKUP($A554,'TD SOP+PROFORM'!$A$5:$AD$750,MATCH(U$4,'TD SOP+PROFORM'!$B$2:$AD$2,0)+1,0),0)+IFERROR(VLOOKUP($A554,'TD SOP+PROFORM'!$A$5:$AD$750,MATCH(U$2,'TD SOP+PROFORM'!$B$2:$AD$2,0)+1,0),0)</f>
        <v>0</v>
      </c>
      <c r="V554" s="25">
        <f>IFERROR(VLOOKUP($A554,'TD SOP+PROFORM'!$A$5:$AD$750,MATCH(V$4,'TD SOP+PROFORM'!$B$2:$AD$2,0)+1,0),0)+IFERROR(VLOOKUP($A554,'TD SOP+PROFORM'!$A$5:$AD$750,MATCH(V$2,'TD SOP+PROFORM'!$B$2:$AD$2,0)+1,0),0)</f>
        <v>0</v>
      </c>
      <c r="W554" s="26" t="str">
        <f t="shared" si="127"/>
        <v/>
      </c>
      <c r="X554" s="25">
        <f>IFERROR(VLOOKUP($A554,'TD SOP+PROFORM'!$A$5:$AD$750,MATCH(X$4,'TD SOP+PROFORM'!$B$2:$AD$2,0)+1,0),0)+IFERROR(VLOOKUP($A554,'TD SOP+PROFORM'!$A$5:$AD$750,MATCH(X$2,'TD SOP+PROFORM'!$B$2:$AD$2,0)+1,0),0)</f>
        <v>0</v>
      </c>
      <c r="Y554" s="25">
        <f>IFERROR(VLOOKUP($A554,'TD SOP+PROFORM'!$A$5:$AD$750,MATCH(Y$4,'TD SOP+PROFORM'!$B$2:$AD$2,0)+1,0),0)+IFERROR(VLOOKUP($A554,'TD SOP+PROFORM'!$A$5:$AD$750,MATCH(Y$2,'TD SOP+PROFORM'!$B$2:$AD$2,0)+1,0),0)</f>
        <v>0</v>
      </c>
      <c r="Z554" s="26" t="str">
        <f t="shared" si="128"/>
        <v/>
      </c>
      <c r="AA554" s="25">
        <f>IFERROR(VLOOKUP($A554,'TD SOP+PROFORM'!$A$5:$AD$750,MATCH(AA$4,'TD SOP+PROFORM'!$B$2:$AD$2,0)+1,0),0)+IFERROR(VLOOKUP($A554,'TD SOP+PROFORM'!$A$5:$AD$750,MATCH(AA$2,'TD SOP+PROFORM'!$B$2:$AD$2,0)+1,0),0)</f>
        <v>0</v>
      </c>
      <c r="AB554" s="25">
        <f>IFERROR(VLOOKUP($A554,'TD SOP+PROFORM'!$A$5:$AD$750,MATCH(AB$4,'TD SOP+PROFORM'!$B$2:$AD$2,0)+1,0),0)+IFERROR(VLOOKUP($A554,'TD SOP+PROFORM'!$A$5:$AD$750,MATCH(AB$2,'TD SOP+PROFORM'!$B$2:$AD$2,0)+1,0),0)</f>
        <v>0</v>
      </c>
      <c r="AC554" s="26" t="str">
        <f t="shared" si="129"/>
        <v/>
      </c>
      <c r="AD554" s="25">
        <f>IFERROR(VLOOKUP($A554,'TD SOP+PROFORM'!$A$5:$AD$750,MATCH(AD$4,'TD SOP+PROFORM'!$B$2:$AD$2,0)+1,0),0)+IFERROR(VLOOKUP($A554,'TD SOP+PROFORM'!$A$5:$AD$750,MATCH(AD$2,'TD SOP+PROFORM'!$B$2:$AD$2,0)+1,0),0)</f>
        <v>0</v>
      </c>
      <c r="AE554" s="25">
        <f>IFERROR(VLOOKUP($A554,'TD SOP+PROFORM'!$A$5:$AD$750,MATCH(AE$4,'TD SOP+PROFORM'!$B$2:$AD$2,0)+1,0),0)+IFERROR(VLOOKUP($A554,'TD SOP+PROFORM'!$A$5:$AD$750,MATCH(AE$2,'TD SOP+PROFORM'!$B$2:$AD$2,0)+1,0),0)</f>
        <v>0</v>
      </c>
      <c r="AF554" s="26" t="str">
        <f t="shared" si="130"/>
        <v/>
      </c>
      <c r="AG554" s="25">
        <f>IFERROR(VLOOKUP($A554,'TD SOP+PROFORM'!$A$5:$AD$750,MATCH(AG$4,'TD SOP+PROFORM'!$B$2:$AD$2,0)+1,0),0)+IFERROR(VLOOKUP($A554,'TD SOP+PROFORM'!$A$5:$AD$750,MATCH(AG$2,'TD SOP+PROFORM'!$B$2:$AD$2,0)+1,0),0)</f>
        <v>0</v>
      </c>
      <c r="AH554" s="25">
        <f>IFERROR(VLOOKUP($A554,'TD SOP+PROFORM'!$A$5:$AD$750,MATCH(AH$4,'TD SOP+PROFORM'!$B$2:$AD$2,0)+1,0),0)+IFERROR(VLOOKUP($A554,'TD SOP+PROFORM'!$A$5:$AD$750,MATCH(AH$2,'TD SOP+PROFORM'!$B$2:$AD$2,0)+1,0),0)</f>
        <v>0</v>
      </c>
      <c r="AI554" s="26" t="str">
        <f t="shared" si="131"/>
        <v/>
      </c>
      <c r="AJ554" s="25">
        <f>IFERROR(VLOOKUP($A554,'TD SOP+PROFORM'!$A$5:$AD$750,MATCH(AJ$4,'TD SOP+PROFORM'!$B$2:$AD$2,0)+1,0),0)+IFERROR(VLOOKUP($A554,'TD SOP+PROFORM'!$A$5:$AD$750,MATCH(AJ$2,'TD SOP+PROFORM'!$B$2:$AD$2,0)+1,0),0)</f>
        <v>0</v>
      </c>
      <c r="AK554" s="25">
        <f>IFERROR(VLOOKUP($A554,'TD SOP+PROFORM'!$A$5:$AD$750,MATCH(AK$4,'TD SOP+PROFORM'!$B$2:$AD$2,0)+1,0),0)+IFERROR(VLOOKUP($A554,'TD SOP+PROFORM'!$A$5:$AD$750,MATCH(AK$2,'TD SOP+PROFORM'!$B$2:$AD$2,0)+1,0),0)</f>
        <v>0</v>
      </c>
      <c r="AL554" s="26" t="str">
        <f t="shared" si="132"/>
        <v/>
      </c>
      <c r="AM554" s="25">
        <f t="shared" si="134"/>
        <v>0</v>
      </c>
      <c r="AN554" s="25">
        <f t="shared" si="134"/>
        <v>0</v>
      </c>
      <c r="AO554" s="26" t="str">
        <f t="shared" si="133"/>
        <v/>
      </c>
    </row>
    <row r="555" spans="1:41" x14ac:dyDescent="0.35">
      <c r="A555" s="24">
        <f>IF(AND('TD SOP+PROFORM'!A552&lt;&gt;"",'TD SOP+PROFORM'!A552&lt;&gt;"TOTAL"),'TD SOP+PROFORM'!A552,0)</f>
        <v>0</v>
      </c>
      <c r="C555" s="25" t="str">
        <f>IFERROR(VLOOKUP($A555,'TD SOP+PROFORM'!$A$5:$AD$750,MATCH(C$4,'TD SOP+PROFORM'!$B$2:$AT$2,0)+1,0),"")</f>
        <v/>
      </c>
      <c r="D555" s="25" t="str">
        <f>IFERROR(VLOOKUP($A555,'TD SOP+PROFORM'!$A$5:$AD$750,MATCH(D$4,'TD SOP+PROFORM'!$B$2:$AT$2,0)+1,0),"")</f>
        <v/>
      </c>
      <c r="E555" s="26" t="str">
        <f t="shared" si="121"/>
        <v/>
      </c>
      <c r="F555" s="25" t="str">
        <f>IFERROR(VLOOKUP($A555,'TD SOP+PROFORM'!$A$5:$AD$750,MATCH(F$4,'TD SOP+PROFORM'!$B$2:$AT$2,0)+1,0),"")</f>
        <v/>
      </c>
      <c r="G555" s="25" t="str">
        <f>IFERROR(VLOOKUP($A555,'TD SOP+PROFORM'!$A$5:$AD$750,MATCH(G$4,'TD SOP+PROFORM'!$B$2:$AT$2,0)+1,0),"")</f>
        <v/>
      </c>
      <c r="H555" s="26" t="str">
        <f t="shared" si="122"/>
        <v/>
      </c>
      <c r="I555" s="25" t="str">
        <f>IFERROR(VLOOKUP($A555,'TD SOP+PROFORM'!$A$5:$AD$750,MATCH(I$4,'TD SOP+PROFORM'!$B$2:$AT$2,0)+1,0),"")</f>
        <v/>
      </c>
      <c r="J555" s="25" t="str">
        <f>IFERROR(VLOOKUP($A555,'TD SOP+PROFORM'!$A$5:$AD$750,MATCH(J$4,'TD SOP+PROFORM'!$B$2:$AT$2,0)+1,0),"")</f>
        <v/>
      </c>
      <c r="K555" s="26" t="str">
        <f t="shared" si="123"/>
        <v/>
      </c>
      <c r="L555" s="25" t="str">
        <f>IFERROR(VLOOKUP($A555,'TD SOP+PROFORM'!$A$5:$AD$750,MATCH(L$4,'TD SOP+PROFORM'!$B$2:$AT$2,0)+1,0),"")</f>
        <v/>
      </c>
      <c r="M555" s="25" t="str">
        <f>IFERROR(VLOOKUP($A555,'TD SOP+PROFORM'!$A$5:$AD$750,MATCH(M$4,'TD SOP+PROFORM'!$B$2:$AT$2,0)+1,0),"")</f>
        <v/>
      </c>
      <c r="N555" s="26" t="str">
        <f t="shared" si="124"/>
        <v/>
      </c>
      <c r="O555" s="25">
        <f>IFERROR(VLOOKUP($A555,'TD SOP+PROFORM'!$A$5:$AD$750,MATCH(O$4,'TD SOP+PROFORM'!$B$2:$AD$2,0)+1,0),0)+IFERROR(VLOOKUP($A555,'TD SOP+PROFORM'!$A$5:$AD$750,MATCH(O$2,'TD SOP+PROFORM'!$B$2:$AD$2,0)+1,0),0)</f>
        <v>0</v>
      </c>
      <c r="P555" s="25">
        <f>IFERROR(VLOOKUP($A555,'TD SOP+PROFORM'!$A$5:$AD$750,MATCH(P$4,'TD SOP+PROFORM'!$B$2:$AD$2,0)+1,0),0)+IFERROR(VLOOKUP($A555,'TD SOP+PROFORM'!$A$5:$AD$750,MATCH(P$2,'TD SOP+PROFORM'!$B$2:$AD$2,0)+1,0),0)</f>
        <v>0</v>
      </c>
      <c r="Q555" s="26" t="str">
        <f t="shared" si="125"/>
        <v/>
      </c>
      <c r="R555" s="25">
        <f>IFERROR(VLOOKUP($A555,'TD SOP+PROFORM'!$A$5:$AD$750,MATCH(R$4,'TD SOP+PROFORM'!$B$2:$AD$2,0)+1,0),0)+IFERROR(VLOOKUP($A555,'TD SOP+PROFORM'!$A$5:$AD$750,MATCH(R$2,'TD SOP+PROFORM'!$B$2:$AD$2,0)+1,0),0)</f>
        <v>0</v>
      </c>
      <c r="S555" s="25">
        <f>IFERROR(VLOOKUP($A555,'TD SOP+PROFORM'!$A$5:$AD$750,MATCH(S$4,'TD SOP+PROFORM'!$B$2:$AD$2,0)+1,0),0)+IFERROR(VLOOKUP($A555,'TD SOP+PROFORM'!$A$5:$AD$750,MATCH(S$2,'TD SOP+PROFORM'!$B$2:$AD$2,0)+1,0),0)</f>
        <v>0</v>
      </c>
      <c r="T555" s="26" t="str">
        <f t="shared" si="126"/>
        <v/>
      </c>
      <c r="U555" s="25">
        <f>IFERROR(VLOOKUP($A555,'TD SOP+PROFORM'!$A$5:$AD$750,MATCH(U$4,'TD SOP+PROFORM'!$B$2:$AD$2,0)+1,0),0)+IFERROR(VLOOKUP($A555,'TD SOP+PROFORM'!$A$5:$AD$750,MATCH(U$2,'TD SOP+PROFORM'!$B$2:$AD$2,0)+1,0),0)</f>
        <v>0</v>
      </c>
      <c r="V555" s="25">
        <f>IFERROR(VLOOKUP($A555,'TD SOP+PROFORM'!$A$5:$AD$750,MATCH(V$4,'TD SOP+PROFORM'!$B$2:$AD$2,0)+1,0),0)+IFERROR(VLOOKUP($A555,'TD SOP+PROFORM'!$A$5:$AD$750,MATCH(V$2,'TD SOP+PROFORM'!$B$2:$AD$2,0)+1,0),0)</f>
        <v>0</v>
      </c>
      <c r="W555" s="26" t="str">
        <f t="shared" si="127"/>
        <v/>
      </c>
      <c r="X555" s="25">
        <f>IFERROR(VLOOKUP($A555,'TD SOP+PROFORM'!$A$5:$AD$750,MATCH(X$4,'TD SOP+PROFORM'!$B$2:$AD$2,0)+1,0),0)+IFERROR(VLOOKUP($A555,'TD SOP+PROFORM'!$A$5:$AD$750,MATCH(X$2,'TD SOP+PROFORM'!$B$2:$AD$2,0)+1,0),0)</f>
        <v>0</v>
      </c>
      <c r="Y555" s="25">
        <f>IFERROR(VLOOKUP($A555,'TD SOP+PROFORM'!$A$5:$AD$750,MATCH(Y$4,'TD SOP+PROFORM'!$B$2:$AD$2,0)+1,0),0)+IFERROR(VLOOKUP($A555,'TD SOP+PROFORM'!$A$5:$AD$750,MATCH(Y$2,'TD SOP+PROFORM'!$B$2:$AD$2,0)+1,0),0)</f>
        <v>0</v>
      </c>
      <c r="Z555" s="26" t="str">
        <f t="shared" si="128"/>
        <v/>
      </c>
      <c r="AA555" s="25">
        <f>IFERROR(VLOOKUP($A555,'TD SOP+PROFORM'!$A$5:$AD$750,MATCH(AA$4,'TD SOP+PROFORM'!$B$2:$AD$2,0)+1,0),0)+IFERROR(VLOOKUP($A555,'TD SOP+PROFORM'!$A$5:$AD$750,MATCH(AA$2,'TD SOP+PROFORM'!$B$2:$AD$2,0)+1,0),0)</f>
        <v>0</v>
      </c>
      <c r="AB555" s="25">
        <f>IFERROR(VLOOKUP($A555,'TD SOP+PROFORM'!$A$5:$AD$750,MATCH(AB$4,'TD SOP+PROFORM'!$B$2:$AD$2,0)+1,0),0)+IFERROR(VLOOKUP($A555,'TD SOP+PROFORM'!$A$5:$AD$750,MATCH(AB$2,'TD SOP+PROFORM'!$B$2:$AD$2,0)+1,0),0)</f>
        <v>0</v>
      </c>
      <c r="AC555" s="26" t="str">
        <f t="shared" si="129"/>
        <v/>
      </c>
      <c r="AD555" s="25">
        <f>IFERROR(VLOOKUP($A555,'TD SOP+PROFORM'!$A$5:$AD$750,MATCH(AD$4,'TD SOP+PROFORM'!$B$2:$AD$2,0)+1,0),0)+IFERROR(VLOOKUP($A555,'TD SOP+PROFORM'!$A$5:$AD$750,MATCH(AD$2,'TD SOP+PROFORM'!$B$2:$AD$2,0)+1,0),0)</f>
        <v>0</v>
      </c>
      <c r="AE555" s="25">
        <f>IFERROR(VLOOKUP($A555,'TD SOP+PROFORM'!$A$5:$AD$750,MATCH(AE$4,'TD SOP+PROFORM'!$B$2:$AD$2,0)+1,0),0)+IFERROR(VLOOKUP($A555,'TD SOP+PROFORM'!$A$5:$AD$750,MATCH(AE$2,'TD SOP+PROFORM'!$B$2:$AD$2,0)+1,0),0)</f>
        <v>0</v>
      </c>
      <c r="AF555" s="26" t="str">
        <f t="shared" si="130"/>
        <v/>
      </c>
      <c r="AG555" s="25">
        <f>IFERROR(VLOOKUP($A555,'TD SOP+PROFORM'!$A$5:$AD$750,MATCH(AG$4,'TD SOP+PROFORM'!$B$2:$AD$2,0)+1,0),0)+IFERROR(VLOOKUP($A555,'TD SOP+PROFORM'!$A$5:$AD$750,MATCH(AG$2,'TD SOP+PROFORM'!$B$2:$AD$2,0)+1,0),0)</f>
        <v>0</v>
      </c>
      <c r="AH555" s="25">
        <f>IFERROR(VLOOKUP($A555,'TD SOP+PROFORM'!$A$5:$AD$750,MATCH(AH$4,'TD SOP+PROFORM'!$B$2:$AD$2,0)+1,0),0)+IFERROR(VLOOKUP($A555,'TD SOP+PROFORM'!$A$5:$AD$750,MATCH(AH$2,'TD SOP+PROFORM'!$B$2:$AD$2,0)+1,0),0)</f>
        <v>0</v>
      </c>
      <c r="AI555" s="26" t="str">
        <f t="shared" si="131"/>
        <v/>
      </c>
      <c r="AJ555" s="25">
        <f>IFERROR(VLOOKUP($A555,'TD SOP+PROFORM'!$A$5:$AD$750,MATCH(AJ$4,'TD SOP+PROFORM'!$B$2:$AD$2,0)+1,0),0)+IFERROR(VLOOKUP($A555,'TD SOP+PROFORM'!$A$5:$AD$750,MATCH(AJ$2,'TD SOP+PROFORM'!$B$2:$AD$2,0)+1,0),0)</f>
        <v>0</v>
      </c>
      <c r="AK555" s="25">
        <f>IFERROR(VLOOKUP($A555,'TD SOP+PROFORM'!$A$5:$AD$750,MATCH(AK$4,'TD SOP+PROFORM'!$B$2:$AD$2,0)+1,0),0)+IFERROR(VLOOKUP($A555,'TD SOP+PROFORM'!$A$5:$AD$750,MATCH(AK$2,'TD SOP+PROFORM'!$B$2:$AD$2,0)+1,0),0)</f>
        <v>0</v>
      </c>
      <c r="AL555" s="26" t="str">
        <f t="shared" si="132"/>
        <v/>
      </c>
      <c r="AM555" s="25">
        <f t="shared" si="134"/>
        <v>0</v>
      </c>
      <c r="AN555" s="25">
        <f t="shared" si="134"/>
        <v>0</v>
      </c>
      <c r="AO555" s="26" t="str">
        <f t="shared" si="133"/>
        <v/>
      </c>
    </row>
    <row r="556" spans="1:41" x14ac:dyDescent="0.35">
      <c r="A556" s="24">
        <f>IF(AND('TD SOP+PROFORM'!A553&lt;&gt;"",'TD SOP+PROFORM'!A553&lt;&gt;"TOTAL"),'TD SOP+PROFORM'!A553,0)</f>
        <v>0</v>
      </c>
      <c r="C556" s="25" t="str">
        <f>IFERROR(VLOOKUP($A556,'TD SOP+PROFORM'!$A$5:$AD$750,MATCH(C$4,'TD SOP+PROFORM'!$B$2:$AT$2,0)+1,0),"")</f>
        <v/>
      </c>
      <c r="D556" s="25" t="str">
        <f>IFERROR(VLOOKUP($A556,'TD SOP+PROFORM'!$A$5:$AD$750,MATCH(D$4,'TD SOP+PROFORM'!$B$2:$AT$2,0)+1,0),"")</f>
        <v/>
      </c>
      <c r="E556" s="26" t="str">
        <f t="shared" si="121"/>
        <v/>
      </c>
      <c r="F556" s="25" t="str">
        <f>IFERROR(VLOOKUP($A556,'TD SOP+PROFORM'!$A$5:$AD$750,MATCH(F$4,'TD SOP+PROFORM'!$B$2:$AT$2,0)+1,0),"")</f>
        <v/>
      </c>
      <c r="G556" s="25" t="str">
        <f>IFERROR(VLOOKUP($A556,'TD SOP+PROFORM'!$A$5:$AD$750,MATCH(G$4,'TD SOP+PROFORM'!$B$2:$AT$2,0)+1,0),"")</f>
        <v/>
      </c>
      <c r="H556" s="26" t="str">
        <f t="shared" si="122"/>
        <v/>
      </c>
      <c r="I556" s="25" t="str">
        <f>IFERROR(VLOOKUP($A556,'TD SOP+PROFORM'!$A$5:$AD$750,MATCH(I$4,'TD SOP+PROFORM'!$B$2:$AT$2,0)+1,0),"")</f>
        <v/>
      </c>
      <c r="J556" s="25" t="str">
        <f>IFERROR(VLOOKUP($A556,'TD SOP+PROFORM'!$A$5:$AD$750,MATCH(J$4,'TD SOP+PROFORM'!$B$2:$AT$2,0)+1,0),"")</f>
        <v/>
      </c>
      <c r="K556" s="26" t="str">
        <f t="shared" si="123"/>
        <v/>
      </c>
      <c r="L556" s="25" t="str">
        <f>IFERROR(VLOOKUP($A556,'TD SOP+PROFORM'!$A$5:$AD$750,MATCH(L$4,'TD SOP+PROFORM'!$B$2:$AT$2,0)+1,0),"")</f>
        <v/>
      </c>
      <c r="M556" s="25" t="str">
        <f>IFERROR(VLOOKUP($A556,'TD SOP+PROFORM'!$A$5:$AD$750,MATCH(M$4,'TD SOP+PROFORM'!$B$2:$AT$2,0)+1,0),"")</f>
        <v/>
      </c>
      <c r="N556" s="26" t="str">
        <f t="shared" si="124"/>
        <v/>
      </c>
      <c r="O556" s="25">
        <f>IFERROR(VLOOKUP($A556,'TD SOP+PROFORM'!$A$5:$AD$750,MATCH(O$4,'TD SOP+PROFORM'!$B$2:$AD$2,0)+1,0),0)+IFERROR(VLOOKUP($A556,'TD SOP+PROFORM'!$A$5:$AD$750,MATCH(O$2,'TD SOP+PROFORM'!$B$2:$AD$2,0)+1,0),0)</f>
        <v>0</v>
      </c>
      <c r="P556" s="25">
        <f>IFERROR(VLOOKUP($A556,'TD SOP+PROFORM'!$A$5:$AD$750,MATCH(P$4,'TD SOP+PROFORM'!$B$2:$AD$2,0)+1,0),0)+IFERROR(VLOOKUP($A556,'TD SOP+PROFORM'!$A$5:$AD$750,MATCH(P$2,'TD SOP+PROFORM'!$B$2:$AD$2,0)+1,0),0)</f>
        <v>0</v>
      </c>
      <c r="Q556" s="26" t="str">
        <f t="shared" si="125"/>
        <v/>
      </c>
      <c r="R556" s="25">
        <f>IFERROR(VLOOKUP($A556,'TD SOP+PROFORM'!$A$5:$AD$750,MATCH(R$4,'TD SOP+PROFORM'!$B$2:$AD$2,0)+1,0),0)+IFERROR(VLOOKUP($A556,'TD SOP+PROFORM'!$A$5:$AD$750,MATCH(R$2,'TD SOP+PROFORM'!$B$2:$AD$2,0)+1,0),0)</f>
        <v>0</v>
      </c>
      <c r="S556" s="25">
        <f>IFERROR(VLOOKUP($A556,'TD SOP+PROFORM'!$A$5:$AD$750,MATCH(S$4,'TD SOP+PROFORM'!$B$2:$AD$2,0)+1,0),0)+IFERROR(VLOOKUP($A556,'TD SOP+PROFORM'!$A$5:$AD$750,MATCH(S$2,'TD SOP+PROFORM'!$B$2:$AD$2,0)+1,0),0)</f>
        <v>0</v>
      </c>
      <c r="T556" s="26" t="str">
        <f t="shared" si="126"/>
        <v/>
      </c>
      <c r="U556" s="25">
        <f>IFERROR(VLOOKUP($A556,'TD SOP+PROFORM'!$A$5:$AD$750,MATCH(U$4,'TD SOP+PROFORM'!$B$2:$AD$2,0)+1,0),0)+IFERROR(VLOOKUP($A556,'TD SOP+PROFORM'!$A$5:$AD$750,MATCH(U$2,'TD SOP+PROFORM'!$B$2:$AD$2,0)+1,0),0)</f>
        <v>0</v>
      </c>
      <c r="V556" s="25">
        <f>IFERROR(VLOOKUP($A556,'TD SOP+PROFORM'!$A$5:$AD$750,MATCH(V$4,'TD SOP+PROFORM'!$B$2:$AD$2,0)+1,0),0)+IFERROR(VLOOKUP($A556,'TD SOP+PROFORM'!$A$5:$AD$750,MATCH(V$2,'TD SOP+PROFORM'!$B$2:$AD$2,0)+1,0),0)</f>
        <v>0</v>
      </c>
      <c r="W556" s="26" t="str">
        <f t="shared" si="127"/>
        <v/>
      </c>
      <c r="X556" s="25">
        <f>IFERROR(VLOOKUP($A556,'TD SOP+PROFORM'!$A$5:$AD$750,MATCH(X$4,'TD SOP+PROFORM'!$B$2:$AD$2,0)+1,0),0)+IFERROR(VLOOKUP($A556,'TD SOP+PROFORM'!$A$5:$AD$750,MATCH(X$2,'TD SOP+PROFORM'!$B$2:$AD$2,0)+1,0),0)</f>
        <v>0</v>
      </c>
      <c r="Y556" s="25">
        <f>IFERROR(VLOOKUP($A556,'TD SOP+PROFORM'!$A$5:$AD$750,MATCH(Y$4,'TD SOP+PROFORM'!$B$2:$AD$2,0)+1,0),0)+IFERROR(VLOOKUP($A556,'TD SOP+PROFORM'!$A$5:$AD$750,MATCH(Y$2,'TD SOP+PROFORM'!$B$2:$AD$2,0)+1,0),0)</f>
        <v>0</v>
      </c>
      <c r="Z556" s="26" t="str">
        <f t="shared" si="128"/>
        <v/>
      </c>
      <c r="AA556" s="25">
        <f>IFERROR(VLOOKUP($A556,'TD SOP+PROFORM'!$A$5:$AD$750,MATCH(AA$4,'TD SOP+PROFORM'!$B$2:$AD$2,0)+1,0),0)+IFERROR(VLOOKUP($A556,'TD SOP+PROFORM'!$A$5:$AD$750,MATCH(AA$2,'TD SOP+PROFORM'!$B$2:$AD$2,0)+1,0),0)</f>
        <v>0</v>
      </c>
      <c r="AB556" s="25">
        <f>IFERROR(VLOOKUP($A556,'TD SOP+PROFORM'!$A$5:$AD$750,MATCH(AB$4,'TD SOP+PROFORM'!$B$2:$AD$2,0)+1,0),0)+IFERROR(VLOOKUP($A556,'TD SOP+PROFORM'!$A$5:$AD$750,MATCH(AB$2,'TD SOP+PROFORM'!$B$2:$AD$2,0)+1,0),0)</f>
        <v>0</v>
      </c>
      <c r="AC556" s="26" t="str">
        <f t="shared" si="129"/>
        <v/>
      </c>
      <c r="AD556" s="25">
        <f>IFERROR(VLOOKUP($A556,'TD SOP+PROFORM'!$A$5:$AD$750,MATCH(AD$4,'TD SOP+PROFORM'!$B$2:$AD$2,0)+1,0),0)+IFERROR(VLOOKUP($A556,'TD SOP+PROFORM'!$A$5:$AD$750,MATCH(AD$2,'TD SOP+PROFORM'!$B$2:$AD$2,0)+1,0),0)</f>
        <v>0</v>
      </c>
      <c r="AE556" s="25">
        <f>IFERROR(VLOOKUP($A556,'TD SOP+PROFORM'!$A$5:$AD$750,MATCH(AE$4,'TD SOP+PROFORM'!$B$2:$AD$2,0)+1,0),0)+IFERROR(VLOOKUP($A556,'TD SOP+PROFORM'!$A$5:$AD$750,MATCH(AE$2,'TD SOP+PROFORM'!$B$2:$AD$2,0)+1,0),0)</f>
        <v>0</v>
      </c>
      <c r="AF556" s="26" t="str">
        <f t="shared" si="130"/>
        <v/>
      </c>
      <c r="AG556" s="25">
        <f>IFERROR(VLOOKUP($A556,'TD SOP+PROFORM'!$A$5:$AD$750,MATCH(AG$4,'TD SOP+PROFORM'!$B$2:$AD$2,0)+1,0),0)+IFERROR(VLOOKUP($A556,'TD SOP+PROFORM'!$A$5:$AD$750,MATCH(AG$2,'TD SOP+PROFORM'!$B$2:$AD$2,0)+1,0),0)</f>
        <v>0</v>
      </c>
      <c r="AH556" s="25">
        <f>IFERROR(VLOOKUP($A556,'TD SOP+PROFORM'!$A$5:$AD$750,MATCH(AH$4,'TD SOP+PROFORM'!$B$2:$AD$2,0)+1,0),0)+IFERROR(VLOOKUP($A556,'TD SOP+PROFORM'!$A$5:$AD$750,MATCH(AH$2,'TD SOP+PROFORM'!$B$2:$AD$2,0)+1,0),0)</f>
        <v>0</v>
      </c>
      <c r="AI556" s="26" t="str">
        <f t="shared" si="131"/>
        <v/>
      </c>
      <c r="AJ556" s="25">
        <f>IFERROR(VLOOKUP($A556,'TD SOP+PROFORM'!$A$5:$AD$750,MATCH(AJ$4,'TD SOP+PROFORM'!$B$2:$AD$2,0)+1,0),0)+IFERROR(VLOOKUP($A556,'TD SOP+PROFORM'!$A$5:$AD$750,MATCH(AJ$2,'TD SOP+PROFORM'!$B$2:$AD$2,0)+1,0),0)</f>
        <v>0</v>
      </c>
      <c r="AK556" s="25">
        <f>IFERROR(VLOOKUP($A556,'TD SOP+PROFORM'!$A$5:$AD$750,MATCH(AK$4,'TD SOP+PROFORM'!$B$2:$AD$2,0)+1,0),0)+IFERROR(VLOOKUP($A556,'TD SOP+PROFORM'!$A$5:$AD$750,MATCH(AK$2,'TD SOP+PROFORM'!$B$2:$AD$2,0)+1,0),0)</f>
        <v>0</v>
      </c>
      <c r="AL556" s="26" t="str">
        <f t="shared" si="132"/>
        <v/>
      </c>
      <c r="AM556" s="25">
        <f t="shared" si="134"/>
        <v>0</v>
      </c>
      <c r="AN556" s="25">
        <f t="shared" si="134"/>
        <v>0</v>
      </c>
      <c r="AO556" s="26" t="str">
        <f t="shared" si="133"/>
        <v/>
      </c>
    </row>
    <row r="557" spans="1:41" x14ac:dyDescent="0.35">
      <c r="A557" s="24">
        <f>IF(AND('TD SOP+PROFORM'!A554&lt;&gt;"",'TD SOP+PROFORM'!A554&lt;&gt;"TOTAL"),'TD SOP+PROFORM'!A554,0)</f>
        <v>0</v>
      </c>
      <c r="C557" s="25" t="str">
        <f>IFERROR(VLOOKUP($A557,'TD SOP+PROFORM'!$A$5:$AD$750,MATCH(C$4,'TD SOP+PROFORM'!$B$2:$AT$2,0)+1,0),"")</f>
        <v/>
      </c>
      <c r="D557" s="25" t="str">
        <f>IFERROR(VLOOKUP($A557,'TD SOP+PROFORM'!$A$5:$AD$750,MATCH(D$4,'TD SOP+PROFORM'!$B$2:$AT$2,0)+1,0),"")</f>
        <v/>
      </c>
      <c r="E557" s="26" t="str">
        <f t="shared" si="121"/>
        <v/>
      </c>
      <c r="F557" s="25" t="str">
        <f>IFERROR(VLOOKUP($A557,'TD SOP+PROFORM'!$A$5:$AD$750,MATCH(F$4,'TD SOP+PROFORM'!$B$2:$AT$2,0)+1,0),"")</f>
        <v/>
      </c>
      <c r="G557" s="25" t="str">
        <f>IFERROR(VLOOKUP($A557,'TD SOP+PROFORM'!$A$5:$AD$750,MATCH(G$4,'TD SOP+PROFORM'!$B$2:$AT$2,0)+1,0),"")</f>
        <v/>
      </c>
      <c r="H557" s="26" t="str">
        <f t="shared" si="122"/>
        <v/>
      </c>
      <c r="I557" s="25" t="str">
        <f>IFERROR(VLOOKUP($A557,'TD SOP+PROFORM'!$A$5:$AD$750,MATCH(I$4,'TD SOP+PROFORM'!$B$2:$AT$2,0)+1,0),"")</f>
        <v/>
      </c>
      <c r="J557" s="25" t="str">
        <f>IFERROR(VLOOKUP($A557,'TD SOP+PROFORM'!$A$5:$AD$750,MATCH(J$4,'TD SOP+PROFORM'!$B$2:$AT$2,0)+1,0),"")</f>
        <v/>
      </c>
      <c r="K557" s="26" t="str">
        <f t="shared" si="123"/>
        <v/>
      </c>
      <c r="L557" s="25" t="str">
        <f>IFERROR(VLOOKUP($A557,'TD SOP+PROFORM'!$A$5:$AD$750,MATCH(L$4,'TD SOP+PROFORM'!$B$2:$AT$2,0)+1,0),"")</f>
        <v/>
      </c>
      <c r="M557" s="25" t="str">
        <f>IFERROR(VLOOKUP($A557,'TD SOP+PROFORM'!$A$5:$AD$750,MATCH(M$4,'TD SOP+PROFORM'!$B$2:$AT$2,0)+1,0),"")</f>
        <v/>
      </c>
      <c r="N557" s="26" t="str">
        <f t="shared" si="124"/>
        <v/>
      </c>
      <c r="O557" s="25">
        <f>IFERROR(VLOOKUP($A557,'TD SOP+PROFORM'!$A$5:$AD$750,MATCH(O$4,'TD SOP+PROFORM'!$B$2:$AD$2,0)+1,0),0)+IFERROR(VLOOKUP($A557,'TD SOP+PROFORM'!$A$5:$AD$750,MATCH(O$2,'TD SOP+PROFORM'!$B$2:$AD$2,0)+1,0),0)</f>
        <v>0</v>
      </c>
      <c r="P557" s="25">
        <f>IFERROR(VLOOKUP($A557,'TD SOP+PROFORM'!$A$5:$AD$750,MATCH(P$4,'TD SOP+PROFORM'!$B$2:$AD$2,0)+1,0),0)+IFERROR(VLOOKUP($A557,'TD SOP+PROFORM'!$A$5:$AD$750,MATCH(P$2,'TD SOP+PROFORM'!$B$2:$AD$2,0)+1,0),0)</f>
        <v>0</v>
      </c>
      <c r="Q557" s="26" t="str">
        <f t="shared" si="125"/>
        <v/>
      </c>
      <c r="R557" s="25">
        <f>IFERROR(VLOOKUP($A557,'TD SOP+PROFORM'!$A$5:$AD$750,MATCH(R$4,'TD SOP+PROFORM'!$B$2:$AD$2,0)+1,0),0)+IFERROR(VLOOKUP($A557,'TD SOP+PROFORM'!$A$5:$AD$750,MATCH(R$2,'TD SOP+PROFORM'!$B$2:$AD$2,0)+1,0),0)</f>
        <v>0</v>
      </c>
      <c r="S557" s="25">
        <f>IFERROR(VLOOKUP($A557,'TD SOP+PROFORM'!$A$5:$AD$750,MATCH(S$4,'TD SOP+PROFORM'!$B$2:$AD$2,0)+1,0),0)+IFERROR(VLOOKUP($A557,'TD SOP+PROFORM'!$A$5:$AD$750,MATCH(S$2,'TD SOP+PROFORM'!$B$2:$AD$2,0)+1,0),0)</f>
        <v>0</v>
      </c>
      <c r="T557" s="26" t="str">
        <f t="shared" si="126"/>
        <v/>
      </c>
      <c r="U557" s="25">
        <f>IFERROR(VLOOKUP($A557,'TD SOP+PROFORM'!$A$5:$AD$750,MATCH(U$4,'TD SOP+PROFORM'!$B$2:$AD$2,0)+1,0),0)+IFERROR(VLOOKUP($A557,'TD SOP+PROFORM'!$A$5:$AD$750,MATCH(U$2,'TD SOP+PROFORM'!$B$2:$AD$2,0)+1,0),0)</f>
        <v>0</v>
      </c>
      <c r="V557" s="25">
        <f>IFERROR(VLOOKUP($A557,'TD SOP+PROFORM'!$A$5:$AD$750,MATCH(V$4,'TD SOP+PROFORM'!$B$2:$AD$2,0)+1,0),0)+IFERROR(VLOOKUP($A557,'TD SOP+PROFORM'!$A$5:$AD$750,MATCH(V$2,'TD SOP+PROFORM'!$B$2:$AD$2,0)+1,0),0)</f>
        <v>0</v>
      </c>
      <c r="W557" s="26" t="str">
        <f t="shared" si="127"/>
        <v/>
      </c>
      <c r="X557" s="25">
        <f>IFERROR(VLOOKUP($A557,'TD SOP+PROFORM'!$A$5:$AD$750,MATCH(X$4,'TD SOP+PROFORM'!$B$2:$AD$2,0)+1,0),0)+IFERROR(VLOOKUP($A557,'TD SOP+PROFORM'!$A$5:$AD$750,MATCH(X$2,'TD SOP+PROFORM'!$B$2:$AD$2,0)+1,0),0)</f>
        <v>0</v>
      </c>
      <c r="Y557" s="25">
        <f>IFERROR(VLOOKUP($A557,'TD SOP+PROFORM'!$A$5:$AD$750,MATCH(Y$4,'TD SOP+PROFORM'!$B$2:$AD$2,0)+1,0),0)+IFERROR(VLOOKUP($A557,'TD SOP+PROFORM'!$A$5:$AD$750,MATCH(Y$2,'TD SOP+PROFORM'!$B$2:$AD$2,0)+1,0),0)</f>
        <v>0</v>
      </c>
      <c r="Z557" s="26" t="str">
        <f t="shared" si="128"/>
        <v/>
      </c>
      <c r="AA557" s="25">
        <f>IFERROR(VLOOKUP($A557,'TD SOP+PROFORM'!$A$5:$AD$750,MATCH(AA$4,'TD SOP+PROFORM'!$B$2:$AD$2,0)+1,0),0)+IFERROR(VLOOKUP($A557,'TD SOP+PROFORM'!$A$5:$AD$750,MATCH(AA$2,'TD SOP+PROFORM'!$B$2:$AD$2,0)+1,0),0)</f>
        <v>0</v>
      </c>
      <c r="AB557" s="25">
        <f>IFERROR(VLOOKUP($A557,'TD SOP+PROFORM'!$A$5:$AD$750,MATCH(AB$4,'TD SOP+PROFORM'!$B$2:$AD$2,0)+1,0),0)+IFERROR(VLOOKUP($A557,'TD SOP+PROFORM'!$A$5:$AD$750,MATCH(AB$2,'TD SOP+PROFORM'!$B$2:$AD$2,0)+1,0),0)</f>
        <v>0</v>
      </c>
      <c r="AC557" s="26" t="str">
        <f t="shared" si="129"/>
        <v/>
      </c>
      <c r="AD557" s="25">
        <f>IFERROR(VLOOKUP($A557,'TD SOP+PROFORM'!$A$5:$AD$750,MATCH(AD$4,'TD SOP+PROFORM'!$B$2:$AD$2,0)+1,0),0)+IFERROR(VLOOKUP($A557,'TD SOP+PROFORM'!$A$5:$AD$750,MATCH(AD$2,'TD SOP+PROFORM'!$B$2:$AD$2,0)+1,0),0)</f>
        <v>0</v>
      </c>
      <c r="AE557" s="25">
        <f>IFERROR(VLOOKUP($A557,'TD SOP+PROFORM'!$A$5:$AD$750,MATCH(AE$4,'TD SOP+PROFORM'!$B$2:$AD$2,0)+1,0),0)+IFERROR(VLOOKUP($A557,'TD SOP+PROFORM'!$A$5:$AD$750,MATCH(AE$2,'TD SOP+PROFORM'!$B$2:$AD$2,0)+1,0),0)</f>
        <v>0</v>
      </c>
      <c r="AF557" s="26" t="str">
        <f t="shared" si="130"/>
        <v/>
      </c>
      <c r="AG557" s="25">
        <f>IFERROR(VLOOKUP($A557,'TD SOP+PROFORM'!$A$5:$AD$750,MATCH(AG$4,'TD SOP+PROFORM'!$B$2:$AD$2,0)+1,0),0)+IFERROR(VLOOKUP($A557,'TD SOP+PROFORM'!$A$5:$AD$750,MATCH(AG$2,'TD SOP+PROFORM'!$B$2:$AD$2,0)+1,0),0)</f>
        <v>0</v>
      </c>
      <c r="AH557" s="25">
        <f>IFERROR(VLOOKUP($A557,'TD SOP+PROFORM'!$A$5:$AD$750,MATCH(AH$4,'TD SOP+PROFORM'!$B$2:$AD$2,0)+1,0),0)+IFERROR(VLOOKUP($A557,'TD SOP+PROFORM'!$A$5:$AD$750,MATCH(AH$2,'TD SOP+PROFORM'!$B$2:$AD$2,0)+1,0),0)</f>
        <v>0</v>
      </c>
      <c r="AI557" s="26" t="str">
        <f t="shared" si="131"/>
        <v/>
      </c>
      <c r="AJ557" s="25">
        <f>IFERROR(VLOOKUP($A557,'TD SOP+PROFORM'!$A$5:$AD$750,MATCH(AJ$4,'TD SOP+PROFORM'!$B$2:$AD$2,0)+1,0),0)+IFERROR(VLOOKUP($A557,'TD SOP+PROFORM'!$A$5:$AD$750,MATCH(AJ$2,'TD SOP+PROFORM'!$B$2:$AD$2,0)+1,0),0)</f>
        <v>0</v>
      </c>
      <c r="AK557" s="25">
        <f>IFERROR(VLOOKUP($A557,'TD SOP+PROFORM'!$A$5:$AD$750,MATCH(AK$4,'TD SOP+PROFORM'!$B$2:$AD$2,0)+1,0),0)+IFERROR(VLOOKUP($A557,'TD SOP+PROFORM'!$A$5:$AD$750,MATCH(AK$2,'TD SOP+PROFORM'!$B$2:$AD$2,0)+1,0),0)</f>
        <v>0</v>
      </c>
      <c r="AL557" s="26" t="str">
        <f t="shared" si="132"/>
        <v/>
      </c>
      <c r="AM557" s="25">
        <f t="shared" si="134"/>
        <v>0</v>
      </c>
      <c r="AN557" s="25">
        <f t="shared" si="134"/>
        <v>0</v>
      </c>
      <c r="AO557" s="26" t="str">
        <f t="shared" si="133"/>
        <v/>
      </c>
    </row>
    <row r="558" spans="1:41" x14ac:dyDescent="0.35">
      <c r="A558" s="24">
        <f>IF(AND('TD SOP+PROFORM'!A555&lt;&gt;"",'TD SOP+PROFORM'!A555&lt;&gt;"TOTAL"),'TD SOP+PROFORM'!A555,0)</f>
        <v>0</v>
      </c>
      <c r="C558" s="25" t="str">
        <f>IFERROR(VLOOKUP($A558,'TD SOP+PROFORM'!$A$5:$AD$750,MATCH(C$4,'TD SOP+PROFORM'!$B$2:$AT$2,0)+1,0),"")</f>
        <v/>
      </c>
      <c r="D558" s="25" t="str">
        <f>IFERROR(VLOOKUP($A558,'TD SOP+PROFORM'!$A$5:$AD$750,MATCH(D$4,'TD SOP+PROFORM'!$B$2:$AT$2,0)+1,0),"")</f>
        <v/>
      </c>
      <c r="E558" s="26" t="str">
        <f t="shared" si="121"/>
        <v/>
      </c>
      <c r="F558" s="25" t="str">
        <f>IFERROR(VLOOKUP($A558,'TD SOP+PROFORM'!$A$5:$AD$750,MATCH(F$4,'TD SOP+PROFORM'!$B$2:$AT$2,0)+1,0),"")</f>
        <v/>
      </c>
      <c r="G558" s="25" t="str">
        <f>IFERROR(VLOOKUP($A558,'TD SOP+PROFORM'!$A$5:$AD$750,MATCH(G$4,'TD SOP+PROFORM'!$B$2:$AT$2,0)+1,0),"")</f>
        <v/>
      </c>
      <c r="H558" s="26" t="str">
        <f t="shared" si="122"/>
        <v/>
      </c>
      <c r="I558" s="25" t="str">
        <f>IFERROR(VLOOKUP($A558,'TD SOP+PROFORM'!$A$5:$AD$750,MATCH(I$4,'TD SOP+PROFORM'!$B$2:$AT$2,0)+1,0),"")</f>
        <v/>
      </c>
      <c r="J558" s="25" t="str">
        <f>IFERROR(VLOOKUP($A558,'TD SOP+PROFORM'!$A$5:$AD$750,MATCH(J$4,'TD SOP+PROFORM'!$B$2:$AT$2,0)+1,0),"")</f>
        <v/>
      </c>
      <c r="K558" s="26" t="str">
        <f t="shared" si="123"/>
        <v/>
      </c>
      <c r="L558" s="25" t="str">
        <f>IFERROR(VLOOKUP($A558,'TD SOP+PROFORM'!$A$5:$AD$750,MATCH(L$4,'TD SOP+PROFORM'!$B$2:$AT$2,0)+1,0),"")</f>
        <v/>
      </c>
      <c r="M558" s="25" t="str">
        <f>IFERROR(VLOOKUP($A558,'TD SOP+PROFORM'!$A$5:$AD$750,MATCH(M$4,'TD SOP+PROFORM'!$B$2:$AT$2,0)+1,0),"")</f>
        <v/>
      </c>
      <c r="N558" s="26" t="str">
        <f t="shared" si="124"/>
        <v/>
      </c>
      <c r="O558" s="25">
        <f>IFERROR(VLOOKUP($A558,'TD SOP+PROFORM'!$A$5:$AD$750,MATCH(O$4,'TD SOP+PROFORM'!$B$2:$AD$2,0)+1,0),0)+IFERROR(VLOOKUP($A558,'TD SOP+PROFORM'!$A$5:$AD$750,MATCH(O$2,'TD SOP+PROFORM'!$B$2:$AD$2,0)+1,0),0)</f>
        <v>0</v>
      </c>
      <c r="P558" s="25">
        <f>IFERROR(VLOOKUP($A558,'TD SOP+PROFORM'!$A$5:$AD$750,MATCH(P$4,'TD SOP+PROFORM'!$B$2:$AD$2,0)+1,0),0)+IFERROR(VLOOKUP($A558,'TD SOP+PROFORM'!$A$5:$AD$750,MATCH(P$2,'TD SOP+PROFORM'!$B$2:$AD$2,0)+1,0),0)</f>
        <v>0</v>
      </c>
      <c r="Q558" s="26" t="str">
        <f t="shared" si="125"/>
        <v/>
      </c>
      <c r="R558" s="25">
        <f>IFERROR(VLOOKUP($A558,'TD SOP+PROFORM'!$A$5:$AD$750,MATCH(R$4,'TD SOP+PROFORM'!$B$2:$AD$2,0)+1,0),0)+IFERROR(VLOOKUP($A558,'TD SOP+PROFORM'!$A$5:$AD$750,MATCH(R$2,'TD SOP+PROFORM'!$B$2:$AD$2,0)+1,0),0)</f>
        <v>0</v>
      </c>
      <c r="S558" s="25">
        <f>IFERROR(VLOOKUP($A558,'TD SOP+PROFORM'!$A$5:$AD$750,MATCH(S$4,'TD SOP+PROFORM'!$B$2:$AD$2,0)+1,0),0)+IFERROR(VLOOKUP($A558,'TD SOP+PROFORM'!$A$5:$AD$750,MATCH(S$2,'TD SOP+PROFORM'!$B$2:$AD$2,0)+1,0),0)</f>
        <v>0</v>
      </c>
      <c r="T558" s="26" t="str">
        <f t="shared" si="126"/>
        <v/>
      </c>
      <c r="U558" s="25">
        <f>IFERROR(VLOOKUP($A558,'TD SOP+PROFORM'!$A$5:$AD$750,MATCH(U$4,'TD SOP+PROFORM'!$B$2:$AD$2,0)+1,0),0)+IFERROR(VLOOKUP($A558,'TD SOP+PROFORM'!$A$5:$AD$750,MATCH(U$2,'TD SOP+PROFORM'!$B$2:$AD$2,0)+1,0),0)</f>
        <v>0</v>
      </c>
      <c r="V558" s="25">
        <f>IFERROR(VLOOKUP($A558,'TD SOP+PROFORM'!$A$5:$AD$750,MATCH(V$4,'TD SOP+PROFORM'!$B$2:$AD$2,0)+1,0),0)+IFERROR(VLOOKUP($A558,'TD SOP+PROFORM'!$A$5:$AD$750,MATCH(V$2,'TD SOP+PROFORM'!$B$2:$AD$2,0)+1,0),0)</f>
        <v>0</v>
      </c>
      <c r="W558" s="26" t="str">
        <f t="shared" si="127"/>
        <v/>
      </c>
      <c r="X558" s="25">
        <f>IFERROR(VLOOKUP($A558,'TD SOP+PROFORM'!$A$5:$AD$750,MATCH(X$4,'TD SOP+PROFORM'!$B$2:$AD$2,0)+1,0),0)+IFERROR(VLOOKUP($A558,'TD SOP+PROFORM'!$A$5:$AD$750,MATCH(X$2,'TD SOP+PROFORM'!$B$2:$AD$2,0)+1,0),0)</f>
        <v>0</v>
      </c>
      <c r="Y558" s="25">
        <f>IFERROR(VLOOKUP($A558,'TD SOP+PROFORM'!$A$5:$AD$750,MATCH(Y$4,'TD SOP+PROFORM'!$B$2:$AD$2,0)+1,0),0)+IFERROR(VLOOKUP($A558,'TD SOP+PROFORM'!$A$5:$AD$750,MATCH(Y$2,'TD SOP+PROFORM'!$B$2:$AD$2,0)+1,0),0)</f>
        <v>0</v>
      </c>
      <c r="Z558" s="26" t="str">
        <f t="shared" si="128"/>
        <v/>
      </c>
      <c r="AA558" s="25">
        <f>IFERROR(VLOOKUP($A558,'TD SOP+PROFORM'!$A$5:$AD$750,MATCH(AA$4,'TD SOP+PROFORM'!$B$2:$AD$2,0)+1,0),0)+IFERROR(VLOOKUP($A558,'TD SOP+PROFORM'!$A$5:$AD$750,MATCH(AA$2,'TD SOP+PROFORM'!$B$2:$AD$2,0)+1,0),0)</f>
        <v>0</v>
      </c>
      <c r="AB558" s="25">
        <f>IFERROR(VLOOKUP($A558,'TD SOP+PROFORM'!$A$5:$AD$750,MATCH(AB$4,'TD SOP+PROFORM'!$B$2:$AD$2,0)+1,0),0)+IFERROR(VLOOKUP($A558,'TD SOP+PROFORM'!$A$5:$AD$750,MATCH(AB$2,'TD SOP+PROFORM'!$B$2:$AD$2,0)+1,0),0)</f>
        <v>0</v>
      </c>
      <c r="AC558" s="26" t="str">
        <f t="shared" si="129"/>
        <v/>
      </c>
      <c r="AD558" s="25">
        <f>IFERROR(VLOOKUP($A558,'TD SOP+PROFORM'!$A$5:$AD$750,MATCH(AD$4,'TD SOP+PROFORM'!$B$2:$AD$2,0)+1,0),0)+IFERROR(VLOOKUP($A558,'TD SOP+PROFORM'!$A$5:$AD$750,MATCH(AD$2,'TD SOP+PROFORM'!$B$2:$AD$2,0)+1,0),0)</f>
        <v>0</v>
      </c>
      <c r="AE558" s="25">
        <f>IFERROR(VLOOKUP($A558,'TD SOP+PROFORM'!$A$5:$AD$750,MATCH(AE$4,'TD SOP+PROFORM'!$B$2:$AD$2,0)+1,0),0)+IFERROR(VLOOKUP($A558,'TD SOP+PROFORM'!$A$5:$AD$750,MATCH(AE$2,'TD SOP+PROFORM'!$B$2:$AD$2,0)+1,0),0)</f>
        <v>0</v>
      </c>
      <c r="AF558" s="26" t="str">
        <f t="shared" si="130"/>
        <v/>
      </c>
      <c r="AG558" s="25">
        <f>IFERROR(VLOOKUP($A558,'TD SOP+PROFORM'!$A$5:$AD$750,MATCH(AG$4,'TD SOP+PROFORM'!$B$2:$AD$2,0)+1,0),0)+IFERROR(VLOOKUP($A558,'TD SOP+PROFORM'!$A$5:$AD$750,MATCH(AG$2,'TD SOP+PROFORM'!$B$2:$AD$2,0)+1,0),0)</f>
        <v>0</v>
      </c>
      <c r="AH558" s="25">
        <f>IFERROR(VLOOKUP($A558,'TD SOP+PROFORM'!$A$5:$AD$750,MATCH(AH$4,'TD SOP+PROFORM'!$B$2:$AD$2,0)+1,0),0)+IFERROR(VLOOKUP($A558,'TD SOP+PROFORM'!$A$5:$AD$750,MATCH(AH$2,'TD SOP+PROFORM'!$B$2:$AD$2,0)+1,0),0)</f>
        <v>0</v>
      </c>
      <c r="AI558" s="26" t="str">
        <f t="shared" si="131"/>
        <v/>
      </c>
      <c r="AJ558" s="25">
        <f>IFERROR(VLOOKUP($A558,'TD SOP+PROFORM'!$A$5:$AD$750,MATCH(AJ$4,'TD SOP+PROFORM'!$B$2:$AD$2,0)+1,0),0)+IFERROR(VLOOKUP($A558,'TD SOP+PROFORM'!$A$5:$AD$750,MATCH(AJ$2,'TD SOP+PROFORM'!$B$2:$AD$2,0)+1,0),0)</f>
        <v>0</v>
      </c>
      <c r="AK558" s="25">
        <f>IFERROR(VLOOKUP($A558,'TD SOP+PROFORM'!$A$5:$AD$750,MATCH(AK$4,'TD SOP+PROFORM'!$B$2:$AD$2,0)+1,0),0)+IFERROR(VLOOKUP($A558,'TD SOP+PROFORM'!$A$5:$AD$750,MATCH(AK$2,'TD SOP+PROFORM'!$B$2:$AD$2,0)+1,0),0)</f>
        <v>0</v>
      </c>
      <c r="AL558" s="26" t="str">
        <f t="shared" si="132"/>
        <v/>
      </c>
      <c r="AM558" s="25">
        <f t="shared" si="134"/>
        <v>0</v>
      </c>
      <c r="AN558" s="25">
        <f t="shared" si="134"/>
        <v>0</v>
      </c>
      <c r="AO558" s="26" t="str">
        <f t="shared" si="133"/>
        <v/>
      </c>
    </row>
    <row r="559" spans="1:41" x14ac:dyDescent="0.35">
      <c r="A559" s="24">
        <f>IF(AND('TD SOP+PROFORM'!A556&lt;&gt;"",'TD SOP+PROFORM'!A556&lt;&gt;"TOTAL"),'TD SOP+PROFORM'!A556,0)</f>
        <v>0</v>
      </c>
      <c r="C559" s="25" t="str">
        <f>IFERROR(VLOOKUP($A559,'TD SOP+PROFORM'!$A$5:$AD$750,MATCH(C$4,'TD SOP+PROFORM'!$B$2:$AT$2,0)+1,0),"")</f>
        <v/>
      </c>
      <c r="D559" s="25" t="str">
        <f>IFERROR(VLOOKUP($A559,'TD SOP+PROFORM'!$A$5:$AD$750,MATCH(D$4,'TD SOP+PROFORM'!$B$2:$AT$2,0)+1,0),"")</f>
        <v/>
      </c>
      <c r="E559" s="26" t="str">
        <f t="shared" si="121"/>
        <v/>
      </c>
      <c r="F559" s="25" t="str">
        <f>IFERROR(VLOOKUP($A559,'TD SOP+PROFORM'!$A$5:$AD$750,MATCH(F$4,'TD SOP+PROFORM'!$B$2:$AT$2,0)+1,0),"")</f>
        <v/>
      </c>
      <c r="G559" s="25" t="str">
        <f>IFERROR(VLOOKUP($A559,'TD SOP+PROFORM'!$A$5:$AD$750,MATCH(G$4,'TD SOP+PROFORM'!$B$2:$AT$2,0)+1,0),"")</f>
        <v/>
      </c>
      <c r="H559" s="26" t="str">
        <f t="shared" si="122"/>
        <v/>
      </c>
      <c r="I559" s="25" t="str">
        <f>IFERROR(VLOOKUP($A559,'TD SOP+PROFORM'!$A$5:$AD$750,MATCH(I$4,'TD SOP+PROFORM'!$B$2:$AT$2,0)+1,0),"")</f>
        <v/>
      </c>
      <c r="J559" s="25" t="str">
        <f>IFERROR(VLOOKUP($A559,'TD SOP+PROFORM'!$A$5:$AD$750,MATCH(J$4,'TD SOP+PROFORM'!$B$2:$AT$2,0)+1,0),"")</f>
        <v/>
      </c>
      <c r="K559" s="26" t="str">
        <f t="shared" si="123"/>
        <v/>
      </c>
      <c r="L559" s="25" t="str">
        <f>IFERROR(VLOOKUP($A559,'TD SOP+PROFORM'!$A$5:$AD$750,MATCH(L$4,'TD SOP+PROFORM'!$B$2:$AT$2,0)+1,0),"")</f>
        <v/>
      </c>
      <c r="M559" s="25" t="str">
        <f>IFERROR(VLOOKUP($A559,'TD SOP+PROFORM'!$A$5:$AD$750,MATCH(M$4,'TD SOP+PROFORM'!$B$2:$AT$2,0)+1,0),"")</f>
        <v/>
      </c>
      <c r="N559" s="26" t="str">
        <f t="shared" si="124"/>
        <v/>
      </c>
      <c r="O559" s="25">
        <f>IFERROR(VLOOKUP($A559,'TD SOP+PROFORM'!$A$5:$AD$750,MATCH(O$4,'TD SOP+PROFORM'!$B$2:$AD$2,0)+1,0),0)+IFERROR(VLOOKUP($A559,'TD SOP+PROFORM'!$A$5:$AD$750,MATCH(O$2,'TD SOP+PROFORM'!$B$2:$AD$2,0)+1,0),0)</f>
        <v>0</v>
      </c>
      <c r="P559" s="25">
        <f>IFERROR(VLOOKUP($A559,'TD SOP+PROFORM'!$A$5:$AD$750,MATCH(P$4,'TD SOP+PROFORM'!$B$2:$AD$2,0)+1,0),0)+IFERROR(VLOOKUP($A559,'TD SOP+PROFORM'!$A$5:$AD$750,MATCH(P$2,'TD SOP+PROFORM'!$B$2:$AD$2,0)+1,0),0)</f>
        <v>0</v>
      </c>
      <c r="Q559" s="26" t="str">
        <f t="shared" si="125"/>
        <v/>
      </c>
      <c r="R559" s="25">
        <f>IFERROR(VLOOKUP($A559,'TD SOP+PROFORM'!$A$5:$AD$750,MATCH(R$4,'TD SOP+PROFORM'!$B$2:$AD$2,0)+1,0),0)+IFERROR(VLOOKUP($A559,'TD SOP+PROFORM'!$A$5:$AD$750,MATCH(R$2,'TD SOP+PROFORM'!$B$2:$AD$2,0)+1,0),0)</f>
        <v>0</v>
      </c>
      <c r="S559" s="25">
        <f>IFERROR(VLOOKUP($A559,'TD SOP+PROFORM'!$A$5:$AD$750,MATCH(S$4,'TD SOP+PROFORM'!$B$2:$AD$2,0)+1,0),0)+IFERROR(VLOOKUP($A559,'TD SOP+PROFORM'!$A$5:$AD$750,MATCH(S$2,'TD SOP+PROFORM'!$B$2:$AD$2,0)+1,0),0)</f>
        <v>0</v>
      </c>
      <c r="T559" s="26" t="str">
        <f t="shared" si="126"/>
        <v/>
      </c>
      <c r="U559" s="25">
        <f>IFERROR(VLOOKUP($A559,'TD SOP+PROFORM'!$A$5:$AD$750,MATCH(U$4,'TD SOP+PROFORM'!$B$2:$AD$2,0)+1,0),0)+IFERROR(VLOOKUP($A559,'TD SOP+PROFORM'!$A$5:$AD$750,MATCH(U$2,'TD SOP+PROFORM'!$B$2:$AD$2,0)+1,0),0)</f>
        <v>0</v>
      </c>
      <c r="V559" s="25">
        <f>IFERROR(VLOOKUP($A559,'TD SOP+PROFORM'!$A$5:$AD$750,MATCH(V$4,'TD SOP+PROFORM'!$B$2:$AD$2,0)+1,0),0)+IFERROR(VLOOKUP($A559,'TD SOP+PROFORM'!$A$5:$AD$750,MATCH(V$2,'TD SOP+PROFORM'!$B$2:$AD$2,0)+1,0),0)</f>
        <v>0</v>
      </c>
      <c r="W559" s="26" t="str">
        <f t="shared" si="127"/>
        <v/>
      </c>
      <c r="X559" s="25">
        <f>IFERROR(VLOOKUP($A559,'TD SOP+PROFORM'!$A$5:$AD$750,MATCH(X$4,'TD SOP+PROFORM'!$B$2:$AD$2,0)+1,0),0)+IFERROR(VLOOKUP($A559,'TD SOP+PROFORM'!$A$5:$AD$750,MATCH(X$2,'TD SOP+PROFORM'!$B$2:$AD$2,0)+1,0),0)</f>
        <v>0</v>
      </c>
      <c r="Y559" s="25">
        <f>IFERROR(VLOOKUP($A559,'TD SOP+PROFORM'!$A$5:$AD$750,MATCH(Y$4,'TD SOP+PROFORM'!$B$2:$AD$2,0)+1,0),0)+IFERROR(VLOOKUP($A559,'TD SOP+PROFORM'!$A$5:$AD$750,MATCH(Y$2,'TD SOP+PROFORM'!$B$2:$AD$2,0)+1,0),0)</f>
        <v>0</v>
      </c>
      <c r="Z559" s="26" t="str">
        <f t="shared" si="128"/>
        <v/>
      </c>
      <c r="AA559" s="25">
        <f>IFERROR(VLOOKUP($A559,'TD SOP+PROFORM'!$A$5:$AD$750,MATCH(AA$4,'TD SOP+PROFORM'!$B$2:$AD$2,0)+1,0),0)+IFERROR(VLOOKUP($A559,'TD SOP+PROFORM'!$A$5:$AD$750,MATCH(AA$2,'TD SOP+PROFORM'!$B$2:$AD$2,0)+1,0),0)</f>
        <v>0</v>
      </c>
      <c r="AB559" s="25">
        <f>IFERROR(VLOOKUP($A559,'TD SOP+PROFORM'!$A$5:$AD$750,MATCH(AB$4,'TD SOP+PROFORM'!$B$2:$AD$2,0)+1,0),0)+IFERROR(VLOOKUP($A559,'TD SOP+PROFORM'!$A$5:$AD$750,MATCH(AB$2,'TD SOP+PROFORM'!$B$2:$AD$2,0)+1,0),0)</f>
        <v>0</v>
      </c>
      <c r="AC559" s="26" t="str">
        <f t="shared" si="129"/>
        <v/>
      </c>
      <c r="AD559" s="25">
        <f>IFERROR(VLOOKUP($A559,'TD SOP+PROFORM'!$A$5:$AD$750,MATCH(AD$4,'TD SOP+PROFORM'!$B$2:$AD$2,0)+1,0),0)+IFERROR(VLOOKUP($A559,'TD SOP+PROFORM'!$A$5:$AD$750,MATCH(AD$2,'TD SOP+PROFORM'!$B$2:$AD$2,0)+1,0),0)</f>
        <v>0</v>
      </c>
      <c r="AE559" s="25">
        <f>IFERROR(VLOOKUP($A559,'TD SOP+PROFORM'!$A$5:$AD$750,MATCH(AE$4,'TD SOP+PROFORM'!$B$2:$AD$2,0)+1,0),0)+IFERROR(VLOOKUP($A559,'TD SOP+PROFORM'!$A$5:$AD$750,MATCH(AE$2,'TD SOP+PROFORM'!$B$2:$AD$2,0)+1,0),0)</f>
        <v>0</v>
      </c>
      <c r="AF559" s="26" t="str">
        <f t="shared" si="130"/>
        <v/>
      </c>
      <c r="AG559" s="25">
        <f>IFERROR(VLOOKUP($A559,'TD SOP+PROFORM'!$A$5:$AD$750,MATCH(AG$4,'TD SOP+PROFORM'!$B$2:$AD$2,0)+1,0),0)+IFERROR(VLOOKUP($A559,'TD SOP+PROFORM'!$A$5:$AD$750,MATCH(AG$2,'TD SOP+PROFORM'!$B$2:$AD$2,0)+1,0),0)</f>
        <v>0</v>
      </c>
      <c r="AH559" s="25">
        <f>IFERROR(VLOOKUP($A559,'TD SOP+PROFORM'!$A$5:$AD$750,MATCH(AH$4,'TD SOP+PROFORM'!$B$2:$AD$2,0)+1,0),0)+IFERROR(VLOOKUP($A559,'TD SOP+PROFORM'!$A$5:$AD$750,MATCH(AH$2,'TD SOP+PROFORM'!$B$2:$AD$2,0)+1,0),0)</f>
        <v>0</v>
      </c>
      <c r="AI559" s="26" t="str">
        <f t="shared" si="131"/>
        <v/>
      </c>
      <c r="AJ559" s="25">
        <f>IFERROR(VLOOKUP($A559,'TD SOP+PROFORM'!$A$5:$AD$750,MATCH(AJ$4,'TD SOP+PROFORM'!$B$2:$AD$2,0)+1,0),0)+IFERROR(VLOOKUP($A559,'TD SOP+PROFORM'!$A$5:$AD$750,MATCH(AJ$2,'TD SOP+PROFORM'!$B$2:$AD$2,0)+1,0),0)</f>
        <v>0</v>
      </c>
      <c r="AK559" s="25">
        <f>IFERROR(VLOOKUP($A559,'TD SOP+PROFORM'!$A$5:$AD$750,MATCH(AK$4,'TD SOP+PROFORM'!$B$2:$AD$2,0)+1,0),0)+IFERROR(VLOOKUP($A559,'TD SOP+PROFORM'!$A$5:$AD$750,MATCH(AK$2,'TD SOP+PROFORM'!$B$2:$AD$2,0)+1,0),0)</f>
        <v>0</v>
      </c>
      <c r="AL559" s="26" t="str">
        <f t="shared" si="132"/>
        <v/>
      </c>
      <c r="AM559" s="25">
        <f t="shared" si="134"/>
        <v>0</v>
      </c>
      <c r="AN559" s="25">
        <f t="shared" si="134"/>
        <v>0</v>
      </c>
      <c r="AO559" s="26" t="str">
        <f t="shared" si="133"/>
        <v/>
      </c>
    </row>
    <row r="560" spans="1:41" x14ac:dyDescent="0.35">
      <c r="A560" s="24">
        <f>IF(AND('TD SOP+PROFORM'!A557&lt;&gt;"",'TD SOP+PROFORM'!A557&lt;&gt;"TOTAL"),'TD SOP+PROFORM'!A557,0)</f>
        <v>0</v>
      </c>
      <c r="C560" s="25" t="str">
        <f>IFERROR(VLOOKUP($A560,'TD SOP+PROFORM'!$A$5:$AD$750,MATCH(C$4,'TD SOP+PROFORM'!$B$2:$AT$2,0)+1,0),"")</f>
        <v/>
      </c>
      <c r="D560" s="25" t="str">
        <f>IFERROR(VLOOKUP($A560,'TD SOP+PROFORM'!$A$5:$AD$750,MATCH(D$4,'TD SOP+PROFORM'!$B$2:$AT$2,0)+1,0),"")</f>
        <v/>
      </c>
      <c r="E560" s="26" t="str">
        <f t="shared" si="121"/>
        <v/>
      </c>
      <c r="F560" s="25" t="str">
        <f>IFERROR(VLOOKUP($A560,'TD SOP+PROFORM'!$A$5:$AD$750,MATCH(F$4,'TD SOP+PROFORM'!$B$2:$AT$2,0)+1,0),"")</f>
        <v/>
      </c>
      <c r="G560" s="25" t="str">
        <f>IFERROR(VLOOKUP($A560,'TD SOP+PROFORM'!$A$5:$AD$750,MATCH(G$4,'TD SOP+PROFORM'!$B$2:$AT$2,0)+1,0),"")</f>
        <v/>
      </c>
      <c r="H560" s="26" t="str">
        <f t="shared" si="122"/>
        <v/>
      </c>
      <c r="I560" s="25" t="str">
        <f>IFERROR(VLOOKUP($A560,'TD SOP+PROFORM'!$A$5:$AD$750,MATCH(I$4,'TD SOP+PROFORM'!$B$2:$AT$2,0)+1,0),"")</f>
        <v/>
      </c>
      <c r="J560" s="25" t="str">
        <f>IFERROR(VLOOKUP($A560,'TD SOP+PROFORM'!$A$5:$AD$750,MATCH(J$4,'TD SOP+PROFORM'!$B$2:$AT$2,0)+1,0),"")</f>
        <v/>
      </c>
      <c r="K560" s="26" t="str">
        <f t="shared" si="123"/>
        <v/>
      </c>
      <c r="L560" s="25" t="str">
        <f>IFERROR(VLOOKUP($A560,'TD SOP+PROFORM'!$A$5:$AD$750,MATCH(L$4,'TD SOP+PROFORM'!$B$2:$AT$2,0)+1,0),"")</f>
        <v/>
      </c>
      <c r="M560" s="25" t="str">
        <f>IFERROR(VLOOKUP($A560,'TD SOP+PROFORM'!$A$5:$AD$750,MATCH(M$4,'TD SOP+PROFORM'!$B$2:$AT$2,0)+1,0),"")</f>
        <v/>
      </c>
      <c r="N560" s="26" t="str">
        <f t="shared" si="124"/>
        <v/>
      </c>
      <c r="O560" s="25">
        <f>IFERROR(VLOOKUP($A560,'TD SOP+PROFORM'!$A$5:$AD$750,MATCH(O$4,'TD SOP+PROFORM'!$B$2:$AD$2,0)+1,0),0)+IFERROR(VLOOKUP($A560,'TD SOP+PROFORM'!$A$5:$AD$750,MATCH(O$2,'TD SOP+PROFORM'!$B$2:$AD$2,0)+1,0),0)</f>
        <v>0</v>
      </c>
      <c r="P560" s="25">
        <f>IFERROR(VLOOKUP($A560,'TD SOP+PROFORM'!$A$5:$AD$750,MATCH(P$4,'TD SOP+PROFORM'!$B$2:$AD$2,0)+1,0),0)+IFERROR(VLOOKUP($A560,'TD SOP+PROFORM'!$A$5:$AD$750,MATCH(P$2,'TD SOP+PROFORM'!$B$2:$AD$2,0)+1,0),0)</f>
        <v>0</v>
      </c>
      <c r="Q560" s="26" t="str">
        <f t="shared" si="125"/>
        <v/>
      </c>
      <c r="R560" s="25">
        <f>IFERROR(VLOOKUP($A560,'TD SOP+PROFORM'!$A$5:$AD$750,MATCH(R$4,'TD SOP+PROFORM'!$B$2:$AD$2,0)+1,0),0)+IFERROR(VLOOKUP($A560,'TD SOP+PROFORM'!$A$5:$AD$750,MATCH(R$2,'TD SOP+PROFORM'!$B$2:$AD$2,0)+1,0),0)</f>
        <v>0</v>
      </c>
      <c r="S560" s="25">
        <f>IFERROR(VLOOKUP($A560,'TD SOP+PROFORM'!$A$5:$AD$750,MATCH(S$4,'TD SOP+PROFORM'!$B$2:$AD$2,0)+1,0),0)+IFERROR(VLOOKUP($A560,'TD SOP+PROFORM'!$A$5:$AD$750,MATCH(S$2,'TD SOP+PROFORM'!$B$2:$AD$2,0)+1,0),0)</f>
        <v>0</v>
      </c>
      <c r="T560" s="26" t="str">
        <f t="shared" si="126"/>
        <v/>
      </c>
      <c r="U560" s="25">
        <f>IFERROR(VLOOKUP($A560,'TD SOP+PROFORM'!$A$5:$AD$750,MATCH(U$4,'TD SOP+PROFORM'!$B$2:$AD$2,0)+1,0),0)+IFERROR(VLOOKUP($A560,'TD SOP+PROFORM'!$A$5:$AD$750,MATCH(U$2,'TD SOP+PROFORM'!$B$2:$AD$2,0)+1,0),0)</f>
        <v>0</v>
      </c>
      <c r="V560" s="25">
        <f>IFERROR(VLOOKUP($A560,'TD SOP+PROFORM'!$A$5:$AD$750,MATCH(V$4,'TD SOP+PROFORM'!$B$2:$AD$2,0)+1,0),0)+IFERROR(VLOOKUP($A560,'TD SOP+PROFORM'!$A$5:$AD$750,MATCH(V$2,'TD SOP+PROFORM'!$B$2:$AD$2,0)+1,0),0)</f>
        <v>0</v>
      </c>
      <c r="W560" s="26" t="str">
        <f t="shared" si="127"/>
        <v/>
      </c>
      <c r="X560" s="25">
        <f>IFERROR(VLOOKUP($A560,'TD SOP+PROFORM'!$A$5:$AD$750,MATCH(X$4,'TD SOP+PROFORM'!$B$2:$AD$2,0)+1,0),0)+IFERROR(VLOOKUP($A560,'TD SOP+PROFORM'!$A$5:$AD$750,MATCH(X$2,'TD SOP+PROFORM'!$B$2:$AD$2,0)+1,0),0)</f>
        <v>0</v>
      </c>
      <c r="Y560" s="25">
        <f>IFERROR(VLOOKUP($A560,'TD SOP+PROFORM'!$A$5:$AD$750,MATCH(Y$4,'TD SOP+PROFORM'!$B$2:$AD$2,0)+1,0),0)+IFERROR(VLOOKUP($A560,'TD SOP+PROFORM'!$A$5:$AD$750,MATCH(Y$2,'TD SOP+PROFORM'!$B$2:$AD$2,0)+1,0),0)</f>
        <v>0</v>
      </c>
      <c r="Z560" s="26" t="str">
        <f t="shared" si="128"/>
        <v/>
      </c>
      <c r="AA560" s="25">
        <f>IFERROR(VLOOKUP($A560,'TD SOP+PROFORM'!$A$5:$AD$750,MATCH(AA$4,'TD SOP+PROFORM'!$B$2:$AD$2,0)+1,0),0)+IFERROR(VLOOKUP($A560,'TD SOP+PROFORM'!$A$5:$AD$750,MATCH(AA$2,'TD SOP+PROFORM'!$B$2:$AD$2,0)+1,0),0)</f>
        <v>0</v>
      </c>
      <c r="AB560" s="25">
        <f>IFERROR(VLOOKUP($A560,'TD SOP+PROFORM'!$A$5:$AD$750,MATCH(AB$4,'TD SOP+PROFORM'!$B$2:$AD$2,0)+1,0),0)+IFERROR(VLOOKUP($A560,'TD SOP+PROFORM'!$A$5:$AD$750,MATCH(AB$2,'TD SOP+PROFORM'!$B$2:$AD$2,0)+1,0),0)</f>
        <v>0</v>
      </c>
      <c r="AC560" s="26" t="str">
        <f t="shared" si="129"/>
        <v/>
      </c>
      <c r="AD560" s="25">
        <f>IFERROR(VLOOKUP($A560,'TD SOP+PROFORM'!$A$5:$AD$750,MATCH(AD$4,'TD SOP+PROFORM'!$B$2:$AD$2,0)+1,0),0)+IFERROR(VLOOKUP($A560,'TD SOP+PROFORM'!$A$5:$AD$750,MATCH(AD$2,'TD SOP+PROFORM'!$B$2:$AD$2,0)+1,0),0)</f>
        <v>0</v>
      </c>
      <c r="AE560" s="25">
        <f>IFERROR(VLOOKUP($A560,'TD SOP+PROFORM'!$A$5:$AD$750,MATCH(AE$4,'TD SOP+PROFORM'!$B$2:$AD$2,0)+1,0),0)+IFERROR(VLOOKUP($A560,'TD SOP+PROFORM'!$A$5:$AD$750,MATCH(AE$2,'TD SOP+PROFORM'!$B$2:$AD$2,0)+1,0),0)</f>
        <v>0</v>
      </c>
      <c r="AF560" s="26" t="str">
        <f t="shared" si="130"/>
        <v/>
      </c>
      <c r="AG560" s="25">
        <f>IFERROR(VLOOKUP($A560,'TD SOP+PROFORM'!$A$5:$AD$750,MATCH(AG$4,'TD SOP+PROFORM'!$B$2:$AD$2,0)+1,0),0)+IFERROR(VLOOKUP($A560,'TD SOP+PROFORM'!$A$5:$AD$750,MATCH(AG$2,'TD SOP+PROFORM'!$B$2:$AD$2,0)+1,0),0)</f>
        <v>0</v>
      </c>
      <c r="AH560" s="25">
        <f>IFERROR(VLOOKUP($A560,'TD SOP+PROFORM'!$A$5:$AD$750,MATCH(AH$4,'TD SOP+PROFORM'!$B$2:$AD$2,0)+1,0),0)+IFERROR(VLOOKUP($A560,'TD SOP+PROFORM'!$A$5:$AD$750,MATCH(AH$2,'TD SOP+PROFORM'!$B$2:$AD$2,0)+1,0),0)</f>
        <v>0</v>
      </c>
      <c r="AI560" s="26" t="str">
        <f t="shared" si="131"/>
        <v/>
      </c>
      <c r="AJ560" s="25">
        <f>IFERROR(VLOOKUP($A560,'TD SOP+PROFORM'!$A$5:$AD$750,MATCH(AJ$4,'TD SOP+PROFORM'!$B$2:$AD$2,0)+1,0),0)+IFERROR(VLOOKUP($A560,'TD SOP+PROFORM'!$A$5:$AD$750,MATCH(AJ$2,'TD SOP+PROFORM'!$B$2:$AD$2,0)+1,0),0)</f>
        <v>0</v>
      </c>
      <c r="AK560" s="25">
        <f>IFERROR(VLOOKUP($A560,'TD SOP+PROFORM'!$A$5:$AD$750,MATCH(AK$4,'TD SOP+PROFORM'!$B$2:$AD$2,0)+1,0),0)+IFERROR(VLOOKUP($A560,'TD SOP+PROFORM'!$A$5:$AD$750,MATCH(AK$2,'TD SOP+PROFORM'!$B$2:$AD$2,0)+1,0),0)</f>
        <v>0</v>
      </c>
      <c r="AL560" s="26" t="str">
        <f t="shared" si="132"/>
        <v/>
      </c>
      <c r="AM560" s="25">
        <f t="shared" si="134"/>
        <v>0</v>
      </c>
      <c r="AN560" s="25">
        <f t="shared" si="134"/>
        <v>0</v>
      </c>
      <c r="AO560" s="26" t="str">
        <f t="shared" si="133"/>
        <v/>
      </c>
    </row>
    <row r="561" spans="1:41" x14ac:dyDescent="0.35">
      <c r="A561" s="24">
        <f>IF(AND('TD SOP+PROFORM'!A558&lt;&gt;"",'TD SOP+PROFORM'!A558&lt;&gt;"TOTAL"),'TD SOP+PROFORM'!A558,0)</f>
        <v>0</v>
      </c>
      <c r="C561" s="25" t="str">
        <f>IFERROR(VLOOKUP($A561,'TD SOP+PROFORM'!$A$5:$AD$750,MATCH(C$4,'TD SOP+PROFORM'!$B$2:$AT$2,0)+1,0),"")</f>
        <v/>
      </c>
      <c r="D561" s="25" t="str">
        <f>IFERROR(VLOOKUP($A561,'TD SOP+PROFORM'!$A$5:$AD$750,MATCH(D$4,'TD SOP+PROFORM'!$B$2:$AT$2,0)+1,0),"")</f>
        <v/>
      </c>
      <c r="E561" s="26" t="str">
        <f t="shared" si="121"/>
        <v/>
      </c>
      <c r="F561" s="25" t="str">
        <f>IFERROR(VLOOKUP($A561,'TD SOP+PROFORM'!$A$5:$AD$750,MATCH(F$4,'TD SOP+PROFORM'!$B$2:$AT$2,0)+1,0),"")</f>
        <v/>
      </c>
      <c r="G561" s="25" t="str">
        <f>IFERROR(VLOOKUP($A561,'TD SOP+PROFORM'!$A$5:$AD$750,MATCH(G$4,'TD SOP+PROFORM'!$B$2:$AT$2,0)+1,0),"")</f>
        <v/>
      </c>
      <c r="H561" s="26" t="str">
        <f t="shared" si="122"/>
        <v/>
      </c>
      <c r="I561" s="25" t="str">
        <f>IFERROR(VLOOKUP($A561,'TD SOP+PROFORM'!$A$5:$AD$750,MATCH(I$4,'TD SOP+PROFORM'!$B$2:$AT$2,0)+1,0),"")</f>
        <v/>
      </c>
      <c r="J561" s="25" t="str">
        <f>IFERROR(VLOOKUP($A561,'TD SOP+PROFORM'!$A$5:$AD$750,MATCH(J$4,'TD SOP+PROFORM'!$B$2:$AT$2,0)+1,0),"")</f>
        <v/>
      </c>
      <c r="K561" s="26" t="str">
        <f t="shared" si="123"/>
        <v/>
      </c>
      <c r="L561" s="25" t="str">
        <f>IFERROR(VLOOKUP($A561,'TD SOP+PROFORM'!$A$5:$AD$750,MATCH(L$4,'TD SOP+PROFORM'!$B$2:$AT$2,0)+1,0),"")</f>
        <v/>
      </c>
      <c r="M561" s="25" t="str">
        <f>IFERROR(VLOOKUP($A561,'TD SOP+PROFORM'!$A$5:$AD$750,MATCH(M$4,'TD SOP+PROFORM'!$B$2:$AT$2,0)+1,0),"")</f>
        <v/>
      </c>
      <c r="N561" s="26" t="str">
        <f t="shared" si="124"/>
        <v/>
      </c>
      <c r="O561" s="25">
        <f>IFERROR(VLOOKUP($A561,'TD SOP+PROFORM'!$A$5:$AD$750,MATCH(O$4,'TD SOP+PROFORM'!$B$2:$AD$2,0)+1,0),0)+IFERROR(VLOOKUP($A561,'TD SOP+PROFORM'!$A$5:$AD$750,MATCH(O$2,'TD SOP+PROFORM'!$B$2:$AD$2,0)+1,0),0)</f>
        <v>0</v>
      </c>
      <c r="P561" s="25">
        <f>IFERROR(VLOOKUP($A561,'TD SOP+PROFORM'!$A$5:$AD$750,MATCH(P$4,'TD SOP+PROFORM'!$B$2:$AD$2,0)+1,0),0)+IFERROR(VLOOKUP($A561,'TD SOP+PROFORM'!$A$5:$AD$750,MATCH(P$2,'TD SOP+PROFORM'!$B$2:$AD$2,0)+1,0),0)</f>
        <v>0</v>
      </c>
      <c r="Q561" s="26" t="str">
        <f t="shared" si="125"/>
        <v/>
      </c>
      <c r="R561" s="25">
        <f>IFERROR(VLOOKUP($A561,'TD SOP+PROFORM'!$A$5:$AD$750,MATCH(R$4,'TD SOP+PROFORM'!$B$2:$AD$2,0)+1,0),0)+IFERROR(VLOOKUP($A561,'TD SOP+PROFORM'!$A$5:$AD$750,MATCH(R$2,'TD SOP+PROFORM'!$B$2:$AD$2,0)+1,0),0)</f>
        <v>0</v>
      </c>
      <c r="S561" s="25">
        <f>IFERROR(VLOOKUP($A561,'TD SOP+PROFORM'!$A$5:$AD$750,MATCH(S$4,'TD SOP+PROFORM'!$B$2:$AD$2,0)+1,0),0)+IFERROR(VLOOKUP($A561,'TD SOP+PROFORM'!$A$5:$AD$750,MATCH(S$2,'TD SOP+PROFORM'!$B$2:$AD$2,0)+1,0),0)</f>
        <v>0</v>
      </c>
      <c r="T561" s="26" t="str">
        <f t="shared" si="126"/>
        <v/>
      </c>
      <c r="U561" s="25">
        <f>IFERROR(VLOOKUP($A561,'TD SOP+PROFORM'!$A$5:$AD$750,MATCH(U$4,'TD SOP+PROFORM'!$B$2:$AD$2,0)+1,0),0)+IFERROR(VLOOKUP($A561,'TD SOP+PROFORM'!$A$5:$AD$750,MATCH(U$2,'TD SOP+PROFORM'!$B$2:$AD$2,0)+1,0),0)</f>
        <v>0</v>
      </c>
      <c r="V561" s="25">
        <f>IFERROR(VLOOKUP($A561,'TD SOP+PROFORM'!$A$5:$AD$750,MATCH(V$4,'TD SOP+PROFORM'!$B$2:$AD$2,0)+1,0),0)+IFERROR(VLOOKUP($A561,'TD SOP+PROFORM'!$A$5:$AD$750,MATCH(V$2,'TD SOP+PROFORM'!$B$2:$AD$2,0)+1,0),0)</f>
        <v>0</v>
      </c>
      <c r="W561" s="26" t="str">
        <f t="shared" si="127"/>
        <v/>
      </c>
      <c r="X561" s="25">
        <f>IFERROR(VLOOKUP($A561,'TD SOP+PROFORM'!$A$5:$AD$750,MATCH(X$4,'TD SOP+PROFORM'!$B$2:$AD$2,0)+1,0),0)+IFERROR(VLOOKUP($A561,'TD SOP+PROFORM'!$A$5:$AD$750,MATCH(X$2,'TD SOP+PROFORM'!$B$2:$AD$2,0)+1,0),0)</f>
        <v>0</v>
      </c>
      <c r="Y561" s="25">
        <f>IFERROR(VLOOKUP($A561,'TD SOP+PROFORM'!$A$5:$AD$750,MATCH(Y$4,'TD SOP+PROFORM'!$B$2:$AD$2,0)+1,0),0)+IFERROR(VLOOKUP($A561,'TD SOP+PROFORM'!$A$5:$AD$750,MATCH(Y$2,'TD SOP+PROFORM'!$B$2:$AD$2,0)+1,0),0)</f>
        <v>0</v>
      </c>
      <c r="Z561" s="26" t="str">
        <f t="shared" si="128"/>
        <v/>
      </c>
      <c r="AA561" s="25">
        <f>IFERROR(VLOOKUP($A561,'TD SOP+PROFORM'!$A$5:$AD$750,MATCH(AA$4,'TD SOP+PROFORM'!$B$2:$AD$2,0)+1,0),0)+IFERROR(VLOOKUP($A561,'TD SOP+PROFORM'!$A$5:$AD$750,MATCH(AA$2,'TD SOP+PROFORM'!$B$2:$AD$2,0)+1,0),0)</f>
        <v>0</v>
      </c>
      <c r="AB561" s="25">
        <f>IFERROR(VLOOKUP($A561,'TD SOP+PROFORM'!$A$5:$AD$750,MATCH(AB$4,'TD SOP+PROFORM'!$B$2:$AD$2,0)+1,0),0)+IFERROR(VLOOKUP($A561,'TD SOP+PROFORM'!$A$5:$AD$750,MATCH(AB$2,'TD SOP+PROFORM'!$B$2:$AD$2,0)+1,0),0)</f>
        <v>0</v>
      </c>
      <c r="AC561" s="26" t="str">
        <f t="shared" si="129"/>
        <v/>
      </c>
      <c r="AD561" s="25">
        <f>IFERROR(VLOOKUP($A561,'TD SOP+PROFORM'!$A$5:$AD$750,MATCH(AD$4,'TD SOP+PROFORM'!$B$2:$AD$2,0)+1,0),0)+IFERROR(VLOOKUP($A561,'TD SOP+PROFORM'!$A$5:$AD$750,MATCH(AD$2,'TD SOP+PROFORM'!$B$2:$AD$2,0)+1,0),0)</f>
        <v>0</v>
      </c>
      <c r="AE561" s="25">
        <f>IFERROR(VLOOKUP($A561,'TD SOP+PROFORM'!$A$5:$AD$750,MATCH(AE$4,'TD SOP+PROFORM'!$B$2:$AD$2,0)+1,0),0)+IFERROR(VLOOKUP($A561,'TD SOP+PROFORM'!$A$5:$AD$750,MATCH(AE$2,'TD SOP+PROFORM'!$B$2:$AD$2,0)+1,0),0)</f>
        <v>0</v>
      </c>
      <c r="AF561" s="26" t="str">
        <f t="shared" si="130"/>
        <v/>
      </c>
      <c r="AG561" s="25">
        <f>IFERROR(VLOOKUP($A561,'TD SOP+PROFORM'!$A$5:$AD$750,MATCH(AG$4,'TD SOP+PROFORM'!$B$2:$AD$2,0)+1,0),0)+IFERROR(VLOOKUP($A561,'TD SOP+PROFORM'!$A$5:$AD$750,MATCH(AG$2,'TD SOP+PROFORM'!$B$2:$AD$2,0)+1,0),0)</f>
        <v>0</v>
      </c>
      <c r="AH561" s="25">
        <f>IFERROR(VLOOKUP($A561,'TD SOP+PROFORM'!$A$5:$AD$750,MATCH(AH$4,'TD SOP+PROFORM'!$B$2:$AD$2,0)+1,0),0)+IFERROR(VLOOKUP($A561,'TD SOP+PROFORM'!$A$5:$AD$750,MATCH(AH$2,'TD SOP+PROFORM'!$B$2:$AD$2,0)+1,0),0)</f>
        <v>0</v>
      </c>
      <c r="AI561" s="26" t="str">
        <f t="shared" si="131"/>
        <v/>
      </c>
      <c r="AJ561" s="25">
        <f>IFERROR(VLOOKUP($A561,'TD SOP+PROFORM'!$A$5:$AD$750,MATCH(AJ$4,'TD SOP+PROFORM'!$B$2:$AD$2,0)+1,0),0)+IFERROR(VLOOKUP($A561,'TD SOP+PROFORM'!$A$5:$AD$750,MATCH(AJ$2,'TD SOP+PROFORM'!$B$2:$AD$2,0)+1,0),0)</f>
        <v>0</v>
      </c>
      <c r="AK561" s="25">
        <f>IFERROR(VLOOKUP($A561,'TD SOP+PROFORM'!$A$5:$AD$750,MATCH(AK$4,'TD SOP+PROFORM'!$B$2:$AD$2,0)+1,0),0)+IFERROR(VLOOKUP($A561,'TD SOP+PROFORM'!$A$5:$AD$750,MATCH(AK$2,'TD SOP+PROFORM'!$B$2:$AD$2,0)+1,0),0)</f>
        <v>0</v>
      </c>
      <c r="AL561" s="26" t="str">
        <f t="shared" si="132"/>
        <v/>
      </c>
      <c r="AM561" s="25">
        <f t="shared" si="134"/>
        <v>0</v>
      </c>
      <c r="AN561" s="25">
        <f t="shared" si="134"/>
        <v>0</v>
      </c>
      <c r="AO561" s="26" t="str">
        <f t="shared" si="133"/>
        <v/>
      </c>
    </row>
    <row r="562" spans="1:41" x14ac:dyDescent="0.35">
      <c r="A562" s="24">
        <f>IF(AND('TD SOP+PROFORM'!A559&lt;&gt;"",'TD SOP+PROFORM'!A559&lt;&gt;"TOTAL"),'TD SOP+PROFORM'!A559,0)</f>
        <v>0</v>
      </c>
      <c r="C562" s="25" t="str">
        <f>IFERROR(VLOOKUP($A562,'TD SOP+PROFORM'!$A$5:$AD$750,MATCH(C$4,'TD SOP+PROFORM'!$B$2:$AT$2,0)+1,0),"")</f>
        <v/>
      </c>
      <c r="D562" s="25" t="str">
        <f>IFERROR(VLOOKUP($A562,'TD SOP+PROFORM'!$A$5:$AD$750,MATCH(D$4,'TD SOP+PROFORM'!$B$2:$AT$2,0)+1,0),"")</f>
        <v/>
      </c>
      <c r="E562" s="26" t="str">
        <f t="shared" si="121"/>
        <v/>
      </c>
      <c r="F562" s="25" t="str">
        <f>IFERROR(VLOOKUP($A562,'TD SOP+PROFORM'!$A$5:$AD$750,MATCH(F$4,'TD SOP+PROFORM'!$B$2:$AT$2,0)+1,0),"")</f>
        <v/>
      </c>
      <c r="G562" s="25" t="str">
        <f>IFERROR(VLOOKUP($A562,'TD SOP+PROFORM'!$A$5:$AD$750,MATCH(G$4,'TD SOP+PROFORM'!$B$2:$AT$2,0)+1,0),"")</f>
        <v/>
      </c>
      <c r="H562" s="26" t="str">
        <f t="shared" si="122"/>
        <v/>
      </c>
      <c r="I562" s="25" t="str">
        <f>IFERROR(VLOOKUP($A562,'TD SOP+PROFORM'!$A$5:$AD$750,MATCH(I$4,'TD SOP+PROFORM'!$B$2:$AT$2,0)+1,0),"")</f>
        <v/>
      </c>
      <c r="J562" s="25" t="str">
        <f>IFERROR(VLOOKUP($A562,'TD SOP+PROFORM'!$A$5:$AD$750,MATCH(J$4,'TD SOP+PROFORM'!$B$2:$AT$2,0)+1,0),"")</f>
        <v/>
      </c>
      <c r="K562" s="26" t="str">
        <f t="shared" si="123"/>
        <v/>
      </c>
      <c r="L562" s="25" t="str">
        <f>IFERROR(VLOOKUP($A562,'TD SOP+PROFORM'!$A$5:$AD$750,MATCH(L$4,'TD SOP+PROFORM'!$B$2:$AT$2,0)+1,0),"")</f>
        <v/>
      </c>
      <c r="M562" s="25" t="str">
        <f>IFERROR(VLOOKUP($A562,'TD SOP+PROFORM'!$A$5:$AD$750,MATCH(M$4,'TD SOP+PROFORM'!$B$2:$AT$2,0)+1,0),"")</f>
        <v/>
      </c>
      <c r="N562" s="26" t="str">
        <f t="shared" si="124"/>
        <v/>
      </c>
      <c r="O562" s="25">
        <f>IFERROR(VLOOKUP($A562,'TD SOP+PROFORM'!$A$5:$AD$750,MATCH(O$4,'TD SOP+PROFORM'!$B$2:$AD$2,0)+1,0),0)+IFERROR(VLOOKUP($A562,'TD SOP+PROFORM'!$A$5:$AD$750,MATCH(O$2,'TD SOP+PROFORM'!$B$2:$AD$2,0)+1,0),0)</f>
        <v>0</v>
      </c>
      <c r="P562" s="25">
        <f>IFERROR(VLOOKUP($A562,'TD SOP+PROFORM'!$A$5:$AD$750,MATCH(P$4,'TD SOP+PROFORM'!$B$2:$AD$2,0)+1,0),0)+IFERROR(VLOOKUP($A562,'TD SOP+PROFORM'!$A$5:$AD$750,MATCH(P$2,'TD SOP+PROFORM'!$B$2:$AD$2,0)+1,0),0)</f>
        <v>0</v>
      </c>
      <c r="Q562" s="26" t="str">
        <f t="shared" si="125"/>
        <v/>
      </c>
      <c r="R562" s="25">
        <f>IFERROR(VLOOKUP($A562,'TD SOP+PROFORM'!$A$5:$AD$750,MATCH(R$4,'TD SOP+PROFORM'!$B$2:$AD$2,0)+1,0),0)+IFERROR(VLOOKUP($A562,'TD SOP+PROFORM'!$A$5:$AD$750,MATCH(R$2,'TD SOP+PROFORM'!$B$2:$AD$2,0)+1,0),0)</f>
        <v>0</v>
      </c>
      <c r="S562" s="25">
        <f>IFERROR(VLOOKUP($A562,'TD SOP+PROFORM'!$A$5:$AD$750,MATCH(S$4,'TD SOP+PROFORM'!$B$2:$AD$2,0)+1,0),0)+IFERROR(VLOOKUP($A562,'TD SOP+PROFORM'!$A$5:$AD$750,MATCH(S$2,'TD SOP+PROFORM'!$B$2:$AD$2,0)+1,0),0)</f>
        <v>0</v>
      </c>
      <c r="T562" s="26" t="str">
        <f t="shared" si="126"/>
        <v/>
      </c>
      <c r="U562" s="25">
        <f>IFERROR(VLOOKUP($A562,'TD SOP+PROFORM'!$A$5:$AD$750,MATCH(U$4,'TD SOP+PROFORM'!$B$2:$AD$2,0)+1,0),0)+IFERROR(VLOOKUP($A562,'TD SOP+PROFORM'!$A$5:$AD$750,MATCH(U$2,'TD SOP+PROFORM'!$B$2:$AD$2,0)+1,0),0)</f>
        <v>0</v>
      </c>
      <c r="V562" s="25">
        <f>IFERROR(VLOOKUP($A562,'TD SOP+PROFORM'!$A$5:$AD$750,MATCH(V$4,'TD SOP+PROFORM'!$B$2:$AD$2,0)+1,0),0)+IFERROR(VLOOKUP($A562,'TD SOP+PROFORM'!$A$5:$AD$750,MATCH(V$2,'TD SOP+PROFORM'!$B$2:$AD$2,0)+1,0),0)</f>
        <v>0</v>
      </c>
      <c r="W562" s="26" t="str">
        <f t="shared" si="127"/>
        <v/>
      </c>
      <c r="X562" s="25">
        <f>IFERROR(VLOOKUP($A562,'TD SOP+PROFORM'!$A$5:$AD$750,MATCH(X$4,'TD SOP+PROFORM'!$B$2:$AD$2,0)+1,0),0)+IFERROR(VLOOKUP($A562,'TD SOP+PROFORM'!$A$5:$AD$750,MATCH(X$2,'TD SOP+PROFORM'!$B$2:$AD$2,0)+1,0),0)</f>
        <v>0</v>
      </c>
      <c r="Y562" s="25">
        <f>IFERROR(VLOOKUP($A562,'TD SOP+PROFORM'!$A$5:$AD$750,MATCH(Y$4,'TD SOP+PROFORM'!$B$2:$AD$2,0)+1,0),0)+IFERROR(VLOOKUP($A562,'TD SOP+PROFORM'!$A$5:$AD$750,MATCH(Y$2,'TD SOP+PROFORM'!$B$2:$AD$2,0)+1,0),0)</f>
        <v>0</v>
      </c>
      <c r="Z562" s="26" t="str">
        <f t="shared" si="128"/>
        <v/>
      </c>
      <c r="AA562" s="25">
        <f>IFERROR(VLOOKUP($A562,'TD SOP+PROFORM'!$A$5:$AD$750,MATCH(AA$4,'TD SOP+PROFORM'!$B$2:$AD$2,0)+1,0),0)+IFERROR(VLOOKUP($A562,'TD SOP+PROFORM'!$A$5:$AD$750,MATCH(AA$2,'TD SOP+PROFORM'!$B$2:$AD$2,0)+1,0),0)</f>
        <v>0</v>
      </c>
      <c r="AB562" s="25">
        <f>IFERROR(VLOOKUP($A562,'TD SOP+PROFORM'!$A$5:$AD$750,MATCH(AB$4,'TD SOP+PROFORM'!$B$2:$AD$2,0)+1,0),0)+IFERROR(VLOOKUP($A562,'TD SOP+PROFORM'!$A$5:$AD$750,MATCH(AB$2,'TD SOP+PROFORM'!$B$2:$AD$2,0)+1,0),0)</f>
        <v>0</v>
      </c>
      <c r="AC562" s="26" t="str">
        <f t="shared" si="129"/>
        <v/>
      </c>
      <c r="AD562" s="25">
        <f>IFERROR(VLOOKUP($A562,'TD SOP+PROFORM'!$A$5:$AD$750,MATCH(AD$4,'TD SOP+PROFORM'!$B$2:$AD$2,0)+1,0),0)+IFERROR(VLOOKUP($A562,'TD SOP+PROFORM'!$A$5:$AD$750,MATCH(AD$2,'TD SOP+PROFORM'!$B$2:$AD$2,0)+1,0),0)</f>
        <v>0</v>
      </c>
      <c r="AE562" s="25">
        <f>IFERROR(VLOOKUP($A562,'TD SOP+PROFORM'!$A$5:$AD$750,MATCH(AE$4,'TD SOP+PROFORM'!$B$2:$AD$2,0)+1,0),0)+IFERROR(VLOOKUP($A562,'TD SOP+PROFORM'!$A$5:$AD$750,MATCH(AE$2,'TD SOP+PROFORM'!$B$2:$AD$2,0)+1,0),0)</f>
        <v>0</v>
      </c>
      <c r="AF562" s="26" t="str">
        <f t="shared" si="130"/>
        <v/>
      </c>
      <c r="AG562" s="25">
        <f>IFERROR(VLOOKUP($A562,'TD SOP+PROFORM'!$A$5:$AD$750,MATCH(AG$4,'TD SOP+PROFORM'!$B$2:$AD$2,0)+1,0),0)+IFERROR(VLOOKUP($A562,'TD SOP+PROFORM'!$A$5:$AD$750,MATCH(AG$2,'TD SOP+PROFORM'!$B$2:$AD$2,0)+1,0),0)</f>
        <v>0</v>
      </c>
      <c r="AH562" s="25">
        <f>IFERROR(VLOOKUP($A562,'TD SOP+PROFORM'!$A$5:$AD$750,MATCH(AH$4,'TD SOP+PROFORM'!$B$2:$AD$2,0)+1,0),0)+IFERROR(VLOOKUP($A562,'TD SOP+PROFORM'!$A$5:$AD$750,MATCH(AH$2,'TD SOP+PROFORM'!$B$2:$AD$2,0)+1,0),0)</f>
        <v>0</v>
      </c>
      <c r="AI562" s="26" t="str">
        <f t="shared" si="131"/>
        <v/>
      </c>
      <c r="AJ562" s="25">
        <f>IFERROR(VLOOKUP($A562,'TD SOP+PROFORM'!$A$5:$AD$750,MATCH(AJ$4,'TD SOP+PROFORM'!$B$2:$AD$2,0)+1,0),0)+IFERROR(VLOOKUP($A562,'TD SOP+PROFORM'!$A$5:$AD$750,MATCH(AJ$2,'TD SOP+PROFORM'!$B$2:$AD$2,0)+1,0),0)</f>
        <v>0</v>
      </c>
      <c r="AK562" s="25">
        <f>IFERROR(VLOOKUP($A562,'TD SOP+PROFORM'!$A$5:$AD$750,MATCH(AK$4,'TD SOP+PROFORM'!$B$2:$AD$2,0)+1,0),0)+IFERROR(VLOOKUP($A562,'TD SOP+PROFORM'!$A$5:$AD$750,MATCH(AK$2,'TD SOP+PROFORM'!$B$2:$AD$2,0)+1,0),0)</f>
        <v>0</v>
      </c>
      <c r="AL562" s="26" t="str">
        <f t="shared" si="132"/>
        <v/>
      </c>
      <c r="AM562" s="25">
        <f t="shared" si="134"/>
        <v>0</v>
      </c>
      <c r="AN562" s="25">
        <f t="shared" si="134"/>
        <v>0</v>
      </c>
      <c r="AO562" s="26" t="str">
        <f t="shared" si="133"/>
        <v/>
      </c>
    </row>
    <row r="563" spans="1:41" x14ac:dyDescent="0.35">
      <c r="A563" s="24">
        <f>IF(AND('TD SOP+PROFORM'!A560&lt;&gt;"",'TD SOP+PROFORM'!A560&lt;&gt;"TOTAL"),'TD SOP+PROFORM'!A560,0)</f>
        <v>0</v>
      </c>
      <c r="C563" s="25" t="str">
        <f>IFERROR(VLOOKUP($A563,'TD SOP+PROFORM'!$A$5:$AD$750,MATCH(C$4,'TD SOP+PROFORM'!$B$2:$AT$2,0)+1,0),"")</f>
        <v/>
      </c>
      <c r="D563" s="25" t="str">
        <f>IFERROR(VLOOKUP($A563,'TD SOP+PROFORM'!$A$5:$AD$750,MATCH(D$4,'TD SOP+PROFORM'!$B$2:$AT$2,0)+1,0),"")</f>
        <v/>
      </c>
      <c r="E563" s="26" t="str">
        <f t="shared" si="121"/>
        <v/>
      </c>
      <c r="F563" s="25" t="str">
        <f>IFERROR(VLOOKUP($A563,'TD SOP+PROFORM'!$A$5:$AD$750,MATCH(F$4,'TD SOP+PROFORM'!$B$2:$AT$2,0)+1,0),"")</f>
        <v/>
      </c>
      <c r="G563" s="25" t="str">
        <f>IFERROR(VLOOKUP($A563,'TD SOP+PROFORM'!$A$5:$AD$750,MATCH(G$4,'TD SOP+PROFORM'!$B$2:$AT$2,0)+1,0),"")</f>
        <v/>
      </c>
      <c r="H563" s="26" t="str">
        <f t="shared" si="122"/>
        <v/>
      </c>
      <c r="I563" s="25" t="str">
        <f>IFERROR(VLOOKUP($A563,'TD SOP+PROFORM'!$A$5:$AD$750,MATCH(I$4,'TD SOP+PROFORM'!$B$2:$AT$2,0)+1,0),"")</f>
        <v/>
      </c>
      <c r="J563" s="25" t="str">
        <f>IFERROR(VLOOKUP($A563,'TD SOP+PROFORM'!$A$5:$AD$750,MATCH(J$4,'TD SOP+PROFORM'!$B$2:$AT$2,0)+1,0),"")</f>
        <v/>
      </c>
      <c r="K563" s="26" t="str">
        <f t="shared" si="123"/>
        <v/>
      </c>
      <c r="L563" s="25" t="str">
        <f>IFERROR(VLOOKUP($A563,'TD SOP+PROFORM'!$A$5:$AD$750,MATCH(L$4,'TD SOP+PROFORM'!$B$2:$AT$2,0)+1,0),"")</f>
        <v/>
      </c>
      <c r="M563" s="25" t="str">
        <f>IFERROR(VLOOKUP($A563,'TD SOP+PROFORM'!$A$5:$AD$750,MATCH(M$4,'TD SOP+PROFORM'!$B$2:$AT$2,0)+1,0),"")</f>
        <v/>
      </c>
      <c r="N563" s="26" t="str">
        <f t="shared" si="124"/>
        <v/>
      </c>
      <c r="O563" s="25">
        <f>IFERROR(VLOOKUP($A563,'TD SOP+PROFORM'!$A$5:$AD$750,MATCH(O$4,'TD SOP+PROFORM'!$B$2:$AD$2,0)+1,0),0)+IFERROR(VLOOKUP($A563,'TD SOP+PROFORM'!$A$5:$AD$750,MATCH(O$2,'TD SOP+PROFORM'!$B$2:$AD$2,0)+1,0),0)</f>
        <v>0</v>
      </c>
      <c r="P563" s="25">
        <f>IFERROR(VLOOKUP($A563,'TD SOP+PROFORM'!$A$5:$AD$750,MATCH(P$4,'TD SOP+PROFORM'!$B$2:$AD$2,0)+1,0),0)+IFERROR(VLOOKUP($A563,'TD SOP+PROFORM'!$A$5:$AD$750,MATCH(P$2,'TD SOP+PROFORM'!$B$2:$AD$2,0)+1,0),0)</f>
        <v>0</v>
      </c>
      <c r="Q563" s="26" t="str">
        <f t="shared" si="125"/>
        <v/>
      </c>
      <c r="R563" s="25">
        <f>IFERROR(VLOOKUP($A563,'TD SOP+PROFORM'!$A$5:$AD$750,MATCH(R$4,'TD SOP+PROFORM'!$B$2:$AD$2,0)+1,0),0)+IFERROR(VLOOKUP($A563,'TD SOP+PROFORM'!$A$5:$AD$750,MATCH(R$2,'TD SOP+PROFORM'!$B$2:$AD$2,0)+1,0),0)</f>
        <v>0</v>
      </c>
      <c r="S563" s="25">
        <f>IFERROR(VLOOKUP($A563,'TD SOP+PROFORM'!$A$5:$AD$750,MATCH(S$4,'TD SOP+PROFORM'!$B$2:$AD$2,0)+1,0),0)+IFERROR(VLOOKUP($A563,'TD SOP+PROFORM'!$A$5:$AD$750,MATCH(S$2,'TD SOP+PROFORM'!$B$2:$AD$2,0)+1,0),0)</f>
        <v>0</v>
      </c>
      <c r="T563" s="26" t="str">
        <f t="shared" si="126"/>
        <v/>
      </c>
      <c r="U563" s="25">
        <f>IFERROR(VLOOKUP($A563,'TD SOP+PROFORM'!$A$5:$AD$750,MATCH(U$4,'TD SOP+PROFORM'!$B$2:$AD$2,0)+1,0),0)+IFERROR(VLOOKUP($A563,'TD SOP+PROFORM'!$A$5:$AD$750,MATCH(U$2,'TD SOP+PROFORM'!$B$2:$AD$2,0)+1,0),0)</f>
        <v>0</v>
      </c>
      <c r="V563" s="25">
        <f>IFERROR(VLOOKUP($A563,'TD SOP+PROFORM'!$A$5:$AD$750,MATCH(V$4,'TD SOP+PROFORM'!$B$2:$AD$2,0)+1,0),0)+IFERROR(VLOOKUP($A563,'TD SOP+PROFORM'!$A$5:$AD$750,MATCH(V$2,'TD SOP+PROFORM'!$B$2:$AD$2,0)+1,0),0)</f>
        <v>0</v>
      </c>
      <c r="W563" s="26" t="str">
        <f t="shared" si="127"/>
        <v/>
      </c>
      <c r="X563" s="25">
        <f>IFERROR(VLOOKUP($A563,'TD SOP+PROFORM'!$A$5:$AD$750,MATCH(X$4,'TD SOP+PROFORM'!$B$2:$AD$2,0)+1,0),0)+IFERROR(VLOOKUP($A563,'TD SOP+PROFORM'!$A$5:$AD$750,MATCH(X$2,'TD SOP+PROFORM'!$B$2:$AD$2,0)+1,0),0)</f>
        <v>0</v>
      </c>
      <c r="Y563" s="25">
        <f>IFERROR(VLOOKUP($A563,'TD SOP+PROFORM'!$A$5:$AD$750,MATCH(Y$4,'TD SOP+PROFORM'!$B$2:$AD$2,0)+1,0),0)+IFERROR(VLOOKUP($A563,'TD SOP+PROFORM'!$A$5:$AD$750,MATCH(Y$2,'TD SOP+PROFORM'!$B$2:$AD$2,0)+1,0),0)</f>
        <v>0</v>
      </c>
      <c r="Z563" s="26" t="str">
        <f t="shared" si="128"/>
        <v/>
      </c>
      <c r="AA563" s="25">
        <f>IFERROR(VLOOKUP($A563,'TD SOP+PROFORM'!$A$5:$AD$750,MATCH(AA$4,'TD SOP+PROFORM'!$B$2:$AD$2,0)+1,0),0)+IFERROR(VLOOKUP($A563,'TD SOP+PROFORM'!$A$5:$AD$750,MATCH(AA$2,'TD SOP+PROFORM'!$B$2:$AD$2,0)+1,0),0)</f>
        <v>0</v>
      </c>
      <c r="AB563" s="25">
        <f>IFERROR(VLOOKUP($A563,'TD SOP+PROFORM'!$A$5:$AD$750,MATCH(AB$4,'TD SOP+PROFORM'!$B$2:$AD$2,0)+1,0),0)+IFERROR(VLOOKUP($A563,'TD SOP+PROFORM'!$A$5:$AD$750,MATCH(AB$2,'TD SOP+PROFORM'!$B$2:$AD$2,0)+1,0),0)</f>
        <v>0</v>
      </c>
      <c r="AC563" s="26" t="str">
        <f t="shared" si="129"/>
        <v/>
      </c>
      <c r="AD563" s="25">
        <f>IFERROR(VLOOKUP($A563,'TD SOP+PROFORM'!$A$5:$AD$750,MATCH(AD$4,'TD SOP+PROFORM'!$B$2:$AD$2,0)+1,0),0)+IFERROR(VLOOKUP($A563,'TD SOP+PROFORM'!$A$5:$AD$750,MATCH(AD$2,'TD SOP+PROFORM'!$B$2:$AD$2,0)+1,0),0)</f>
        <v>0</v>
      </c>
      <c r="AE563" s="25">
        <f>IFERROR(VLOOKUP($A563,'TD SOP+PROFORM'!$A$5:$AD$750,MATCH(AE$4,'TD SOP+PROFORM'!$B$2:$AD$2,0)+1,0),0)+IFERROR(VLOOKUP($A563,'TD SOP+PROFORM'!$A$5:$AD$750,MATCH(AE$2,'TD SOP+PROFORM'!$B$2:$AD$2,0)+1,0),0)</f>
        <v>0</v>
      </c>
      <c r="AF563" s="26" t="str">
        <f t="shared" si="130"/>
        <v/>
      </c>
      <c r="AG563" s="25">
        <f>IFERROR(VLOOKUP($A563,'TD SOP+PROFORM'!$A$5:$AD$750,MATCH(AG$4,'TD SOP+PROFORM'!$B$2:$AD$2,0)+1,0),0)+IFERROR(VLOOKUP($A563,'TD SOP+PROFORM'!$A$5:$AD$750,MATCH(AG$2,'TD SOP+PROFORM'!$B$2:$AD$2,0)+1,0),0)</f>
        <v>0</v>
      </c>
      <c r="AH563" s="25">
        <f>IFERROR(VLOOKUP($A563,'TD SOP+PROFORM'!$A$5:$AD$750,MATCH(AH$4,'TD SOP+PROFORM'!$B$2:$AD$2,0)+1,0),0)+IFERROR(VLOOKUP($A563,'TD SOP+PROFORM'!$A$5:$AD$750,MATCH(AH$2,'TD SOP+PROFORM'!$B$2:$AD$2,0)+1,0),0)</f>
        <v>0</v>
      </c>
      <c r="AI563" s="26" t="str">
        <f t="shared" si="131"/>
        <v/>
      </c>
      <c r="AJ563" s="25">
        <f>IFERROR(VLOOKUP($A563,'TD SOP+PROFORM'!$A$5:$AD$750,MATCH(AJ$4,'TD SOP+PROFORM'!$B$2:$AD$2,0)+1,0),0)+IFERROR(VLOOKUP($A563,'TD SOP+PROFORM'!$A$5:$AD$750,MATCH(AJ$2,'TD SOP+PROFORM'!$B$2:$AD$2,0)+1,0),0)</f>
        <v>0</v>
      </c>
      <c r="AK563" s="25">
        <f>IFERROR(VLOOKUP($A563,'TD SOP+PROFORM'!$A$5:$AD$750,MATCH(AK$4,'TD SOP+PROFORM'!$B$2:$AD$2,0)+1,0),0)+IFERROR(VLOOKUP($A563,'TD SOP+PROFORM'!$A$5:$AD$750,MATCH(AK$2,'TD SOP+PROFORM'!$B$2:$AD$2,0)+1,0),0)</f>
        <v>0</v>
      </c>
      <c r="AL563" s="26" t="str">
        <f t="shared" si="132"/>
        <v/>
      </c>
      <c r="AM563" s="25">
        <f t="shared" si="134"/>
        <v>0</v>
      </c>
      <c r="AN563" s="25">
        <f t="shared" si="134"/>
        <v>0</v>
      </c>
      <c r="AO563" s="26" t="str">
        <f t="shared" si="133"/>
        <v/>
      </c>
    </row>
    <row r="564" spans="1:41" x14ac:dyDescent="0.35">
      <c r="A564" s="24">
        <f>IF(AND('TD SOP+PROFORM'!A561&lt;&gt;"",'TD SOP+PROFORM'!A561&lt;&gt;"TOTAL"),'TD SOP+PROFORM'!A561,0)</f>
        <v>0</v>
      </c>
      <c r="C564" s="25" t="str">
        <f>IFERROR(VLOOKUP($A564,'TD SOP+PROFORM'!$A$5:$AD$750,MATCH(C$4,'TD SOP+PROFORM'!$B$2:$AT$2,0)+1,0),"")</f>
        <v/>
      </c>
      <c r="D564" s="25" t="str">
        <f>IFERROR(VLOOKUP($A564,'TD SOP+PROFORM'!$A$5:$AD$750,MATCH(D$4,'TD SOP+PROFORM'!$B$2:$AT$2,0)+1,0),"")</f>
        <v/>
      </c>
      <c r="E564" s="26" t="str">
        <f t="shared" si="121"/>
        <v/>
      </c>
      <c r="F564" s="25" t="str">
        <f>IFERROR(VLOOKUP($A564,'TD SOP+PROFORM'!$A$5:$AD$750,MATCH(F$4,'TD SOP+PROFORM'!$B$2:$AT$2,0)+1,0),"")</f>
        <v/>
      </c>
      <c r="G564" s="25" t="str">
        <f>IFERROR(VLOOKUP($A564,'TD SOP+PROFORM'!$A$5:$AD$750,MATCH(G$4,'TD SOP+PROFORM'!$B$2:$AT$2,0)+1,0),"")</f>
        <v/>
      </c>
      <c r="H564" s="26" t="str">
        <f t="shared" si="122"/>
        <v/>
      </c>
      <c r="I564" s="25" t="str">
        <f>IFERROR(VLOOKUP($A564,'TD SOP+PROFORM'!$A$5:$AD$750,MATCH(I$4,'TD SOP+PROFORM'!$B$2:$AT$2,0)+1,0),"")</f>
        <v/>
      </c>
      <c r="J564" s="25" t="str">
        <f>IFERROR(VLOOKUP($A564,'TD SOP+PROFORM'!$A$5:$AD$750,MATCH(J$4,'TD SOP+PROFORM'!$B$2:$AT$2,0)+1,0),"")</f>
        <v/>
      </c>
      <c r="K564" s="26" t="str">
        <f t="shared" si="123"/>
        <v/>
      </c>
      <c r="L564" s="25" t="str">
        <f>IFERROR(VLOOKUP($A564,'TD SOP+PROFORM'!$A$5:$AD$750,MATCH(L$4,'TD SOP+PROFORM'!$B$2:$AT$2,0)+1,0),"")</f>
        <v/>
      </c>
      <c r="M564" s="25" t="str">
        <f>IFERROR(VLOOKUP($A564,'TD SOP+PROFORM'!$A$5:$AD$750,MATCH(M$4,'TD SOP+PROFORM'!$B$2:$AT$2,0)+1,0),"")</f>
        <v/>
      </c>
      <c r="N564" s="26" t="str">
        <f t="shared" si="124"/>
        <v/>
      </c>
      <c r="O564" s="25">
        <f>IFERROR(VLOOKUP($A564,'TD SOP+PROFORM'!$A$5:$AD$750,MATCH(O$4,'TD SOP+PROFORM'!$B$2:$AD$2,0)+1,0),0)+IFERROR(VLOOKUP($A564,'TD SOP+PROFORM'!$A$5:$AD$750,MATCH(O$2,'TD SOP+PROFORM'!$B$2:$AD$2,0)+1,0),0)</f>
        <v>0</v>
      </c>
      <c r="P564" s="25">
        <f>IFERROR(VLOOKUP($A564,'TD SOP+PROFORM'!$A$5:$AD$750,MATCH(P$4,'TD SOP+PROFORM'!$B$2:$AD$2,0)+1,0),0)+IFERROR(VLOOKUP($A564,'TD SOP+PROFORM'!$A$5:$AD$750,MATCH(P$2,'TD SOP+PROFORM'!$B$2:$AD$2,0)+1,0),0)</f>
        <v>0</v>
      </c>
      <c r="Q564" s="26" t="str">
        <f t="shared" si="125"/>
        <v/>
      </c>
      <c r="R564" s="25">
        <f>IFERROR(VLOOKUP($A564,'TD SOP+PROFORM'!$A$5:$AD$750,MATCH(R$4,'TD SOP+PROFORM'!$B$2:$AD$2,0)+1,0),0)+IFERROR(VLOOKUP($A564,'TD SOP+PROFORM'!$A$5:$AD$750,MATCH(R$2,'TD SOP+PROFORM'!$B$2:$AD$2,0)+1,0),0)</f>
        <v>0</v>
      </c>
      <c r="S564" s="25">
        <f>IFERROR(VLOOKUP($A564,'TD SOP+PROFORM'!$A$5:$AD$750,MATCH(S$4,'TD SOP+PROFORM'!$B$2:$AD$2,0)+1,0),0)+IFERROR(VLOOKUP($A564,'TD SOP+PROFORM'!$A$5:$AD$750,MATCH(S$2,'TD SOP+PROFORM'!$B$2:$AD$2,0)+1,0),0)</f>
        <v>0</v>
      </c>
      <c r="T564" s="26" t="str">
        <f t="shared" si="126"/>
        <v/>
      </c>
      <c r="U564" s="25">
        <f>IFERROR(VLOOKUP($A564,'TD SOP+PROFORM'!$A$5:$AD$750,MATCH(U$4,'TD SOP+PROFORM'!$B$2:$AD$2,0)+1,0),0)+IFERROR(VLOOKUP($A564,'TD SOP+PROFORM'!$A$5:$AD$750,MATCH(U$2,'TD SOP+PROFORM'!$B$2:$AD$2,0)+1,0),0)</f>
        <v>0</v>
      </c>
      <c r="V564" s="25">
        <f>IFERROR(VLOOKUP($A564,'TD SOP+PROFORM'!$A$5:$AD$750,MATCH(V$4,'TD SOP+PROFORM'!$B$2:$AD$2,0)+1,0),0)+IFERROR(VLOOKUP($A564,'TD SOP+PROFORM'!$A$5:$AD$750,MATCH(V$2,'TD SOP+PROFORM'!$B$2:$AD$2,0)+1,0),0)</f>
        <v>0</v>
      </c>
      <c r="W564" s="26" t="str">
        <f t="shared" si="127"/>
        <v/>
      </c>
      <c r="X564" s="25">
        <f>IFERROR(VLOOKUP($A564,'TD SOP+PROFORM'!$A$5:$AD$750,MATCH(X$4,'TD SOP+PROFORM'!$B$2:$AD$2,0)+1,0),0)+IFERROR(VLOOKUP($A564,'TD SOP+PROFORM'!$A$5:$AD$750,MATCH(X$2,'TD SOP+PROFORM'!$B$2:$AD$2,0)+1,0),0)</f>
        <v>0</v>
      </c>
      <c r="Y564" s="25">
        <f>IFERROR(VLOOKUP($A564,'TD SOP+PROFORM'!$A$5:$AD$750,MATCH(Y$4,'TD SOP+PROFORM'!$B$2:$AD$2,0)+1,0),0)+IFERROR(VLOOKUP($A564,'TD SOP+PROFORM'!$A$5:$AD$750,MATCH(Y$2,'TD SOP+PROFORM'!$B$2:$AD$2,0)+1,0),0)</f>
        <v>0</v>
      </c>
      <c r="Z564" s="26" t="str">
        <f t="shared" si="128"/>
        <v/>
      </c>
      <c r="AA564" s="25">
        <f>IFERROR(VLOOKUP($A564,'TD SOP+PROFORM'!$A$5:$AD$750,MATCH(AA$4,'TD SOP+PROFORM'!$B$2:$AD$2,0)+1,0),0)+IFERROR(VLOOKUP($A564,'TD SOP+PROFORM'!$A$5:$AD$750,MATCH(AA$2,'TD SOP+PROFORM'!$B$2:$AD$2,0)+1,0),0)</f>
        <v>0</v>
      </c>
      <c r="AB564" s="25">
        <f>IFERROR(VLOOKUP($A564,'TD SOP+PROFORM'!$A$5:$AD$750,MATCH(AB$4,'TD SOP+PROFORM'!$B$2:$AD$2,0)+1,0),0)+IFERROR(VLOOKUP($A564,'TD SOP+PROFORM'!$A$5:$AD$750,MATCH(AB$2,'TD SOP+PROFORM'!$B$2:$AD$2,0)+1,0),0)</f>
        <v>0</v>
      </c>
      <c r="AC564" s="26" t="str">
        <f t="shared" si="129"/>
        <v/>
      </c>
      <c r="AD564" s="25">
        <f>IFERROR(VLOOKUP($A564,'TD SOP+PROFORM'!$A$5:$AD$750,MATCH(AD$4,'TD SOP+PROFORM'!$B$2:$AD$2,0)+1,0),0)+IFERROR(VLOOKUP($A564,'TD SOP+PROFORM'!$A$5:$AD$750,MATCH(AD$2,'TD SOP+PROFORM'!$B$2:$AD$2,0)+1,0),0)</f>
        <v>0</v>
      </c>
      <c r="AE564" s="25">
        <f>IFERROR(VLOOKUP($A564,'TD SOP+PROFORM'!$A$5:$AD$750,MATCH(AE$4,'TD SOP+PROFORM'!$B$2:$AD$2,0)+1,0),0)+IFERROR(VLOOKUP($A564,'TD SOP+PROFORM'!$A$5:$AD$750,MATCH(AE$2,'TD SOP+PROFORM'!$B$2:$AD$2,0)+1,0),0)</f>
        <v>0</v>
      </c>
      <c r="AF564" s="26" t="str">
        <f t="shared" si="130"/>
        <v/>
      </c>
      <c r="AG564" s="25">
        <f>IFERROR(VLOOKUP($A564,'TD SOP+PROFORM'!$A$5:$AD$750,MATCH(AG$4,'TD SOP+PROFORM'!$B$2:$AD$2,0)+1,0),0)+IFERROR(VLOOKUP($A564,'TD SOP+PROFORM'!$A$5:$AD$750,MATCH(AG$2,'TD SOP+PROFORM'!$B$2:$AD$2,0)+1,0),0)</f>
        <v>0</v>
      </c>
      <c r="AH564" s="25">
        <f>IFERROR(VLOOKUP($A564,'TD SOP+PROFORM'!$A$5:$AD$750,MATCH(AH$4,'TD SOP+PROFORM'!$B$2:$AD$2,0)+1,0),0)+IFERROR(VLOOKUP($A564,'TD SOP+PROFORM'!$A$5:$AD$750,MATCH(AH$2,'TD SOP+PROFORM'!$B$2:$AD$2,0)+1,0),0)</f>
        <v>0</v>
      </c>
      <c r="AI564" s="26" t="str">
        <f t="shared" si="131"/>
        <v/>
      </c>
      <c r="AJ564" s="25">
        <f>IFERROR(VLOOKUP($A564,'TD SOP+PROFORM'!$A$5:$AD$750,MATCH(AJ$4,'TD SOP+PROFORM'!$B$2:$AD$2,0)+1,0),0)+IFERROR(VLOOKUP($A564,'TD SOP+PROFORM'!$A$5:$AD$750,MATCH(AJ$2,'TD SOP+PROFORM'!$B$2:$AD$2,0)+1,0),0)</f>
        <v>0</v>
      </c>
      <c r="AK564" s="25">
        <f>IFERROR(VLOOKUP($A564,'TD SOP+PROFORM'!$A$5:$AD$750,MATCH(AK$4,'TD SOP+PROFORM'!$B$2:$AD$2,0)+1,0),0)+IFERROR(VLOOKUP($A564,'TD SOP+PROFORM'!$A$5:$AD$750,MATCH(AK$2,'TD SOP+PROFORM'!$B$2:$AD$2,0)+1,0),0)</f>
        <v>0</v>
      </c>
      <c r="AL564" s="26" t="str">
        <f t="shared" si="132"/>
        <v/>
      </c>
      <c r="AM564" s="25">
        <f t="shared" si="134"/>
        <v>0</v>
      </c>
      <c r="AN564" s="25">
        <f t="shared" si="134"/>
        <v>0</v>
      </c>
      <c r="AO564" s="26" t="str">
        <f t="shared" si="133"/>
        <v/>
      </c>
    </row>
    <row r="565" spans="1:41" x14ac:dyDescent="0.35">
      <c r="A565" s="24">
        <f>IF(AND('TD SOP+PROFORM'!A562&lt;&gt;"",'TD SOP+PROFORM'!A562&lt;&gt;"TOTAL"),'TD SOP+PROFORM'!A562,0)</f>
        <v>0</v>
      </c>
      <c r="C565" s="25" t="str">
        <f>IFERROR(VLOOKUP($A565,'TD SOP+PROFORM'!$A$5:$AD$750,MATCH(C$4,'TD SOP+PROFORM'!$B$2:$AT$2,0)+1,0),"")</f>
        <v/>
      </c>
      <c r="D565" s="25" t="str">
        <f>IFERROR(VLOOKUP($A565,'TD SOP+PROFORM'!$A$5:$AD$750,MATCH(D$4,'TD SOP+PROFORM'!$B$2:$AT$2,0)+1,0),"")</f>
        <v/>
      </c>
      <c r="E565" s="26" t="str">
        <f t="shared" si="121"/>
        <v/>
      </c>
      <c r="F565" s="25" t="str">
        <f>IFERROR(VLOOKUP($A565,'TD SOP+PROFORM'!$A$5:$AD$750,MATCH(F$4,'TD SOP+PROFORM'!$B$2:$AT$2,0)+1,0),"")</f>
        <v/>
      </c>
      <c r="G565" s="25" t="str">
        <f>IFERROR(VLOOKUP($A565,'TD SOP+PROFORM'!$A$5:$AD$750,MATCH(G$4,'TD SOP+PROFORM'!$B$2:$AT$2,0)+1,0),"")</f>
        <v/>
      </c>
      <c r="H565" s="26" t="str">
        <f t="shared" si="122"/>
        <v/>
      </c>
      <c r="I565" s="25" t="str">
        <f>IFERROR(VLOOKUP($A565,'TD SOP+PROFORM'!$A$5:$AD$750,MATCH(I$4,'TD SOP+PROFORM'!$B$2:$AT$2,0)+1,0),"")</f>
        <v/>
      </c>
      <c r="J565" s="25" t="str">
        <f>IFERROR(VLOOKUP($A565,'TD SOP+PROFORM'!$A$5:$AD$750,MATCH(J$4,'TD SOP+PROFORM'!$B$2:$AT$2,0)+1,0),"")</f>
        <v/>
      </c>
      <c r="K565" s="26" t="str">
        <f t="shared" si="123"/>
        <v/>
      </c>
      <c r="L565" s="25" t="str">
        <f>IFERROR(VLOOKUP($A565,'TD SOP+PROFORM'!$A$5:$AD$750,MATCH(L$4,'TD SOP+PROFORM'!$B$2:$AT$2,0)+1,0),"")</f>
        <v/>
      </c>
      <c r="M565" s="25" t="str">
        <f>IFERROR(VLOOKUP($A565,'TD SOP+PROFORM'!$A$5:$AD$750,MATCH(M$4,'TD SOP+PROFORM'!$B$2:$AT$2,0)+1,0),"")</f>
        <v/>
      </c>
      <c r="N565" s="26" t="str">
        <f t="shared" si="124"/>
        <v/>
      </c>
      <c r="O565" s="25">
        <f>IFERROR(VLOOKUP($A565,'TD SOP+PROFORM'!$A$5:$AD$750,MATCH(O$4,'TD SOP+PROFORM'!$B$2:$AD$2,0)+1,0),0)+IFERROR(VLOOKUP($A565,'TD SOP+PROFORM'!$A$5:$AD$750,MATCH(O$2,'TD SOP+PROFORM'!$B$2:$AD$2,0)+1,0),0)</f>
        <v>0</v>
      </c>
      <c r="P565" s="25">
        <f>IFERROR(VLOOKUP($A565,'TD SOP+PROFORM'!$A$5:$AD$750,MATCH(P$4,'TD SOP+PROFORM'!$B$2:$AD$2,0)+1,0),0)+IFERROR(VLOOKUP($A565,'TD SOP+PROFORM'!$A$5:$AD$750,MATCH(P$2,'TD SOP+PROFORM'!$B$2:$AD$2,0)+1,0),0)</f>
        <v>0</v>
      </c>
      <c r="Q565" s="26" t="str">
        <f t="shared" si="125"/>
        <v/>
      </c>
      <c r="R565" s="25">
        <f>IFERROR(VLOOKUP($A565,'TD SOP+PROFORM'!$A$5:$AD$750,MATCH(R$4,'TD SOP+PROFORM'!$B$2:$AD$2,0)+1,0),0)+IFERROR(VLOOKUP($A565,'TD SOP+PROFORM'!$A$5:$AD$750,MATCH(R$2,'TD SOP+PROFORM'!$B$2:$AD$2,0)+1,0),0)</f>
        <v>0</v>
      </c>
      <c r="S565" s="25">
        <f>IFERROR(VLOOKUP($A565,'TD SOP+PROFORM'!$A$5:$AD$750,MATCH(S$4,'TD SOP+PROFORM'!$B$2:$AD$2,0)+1,0),0)+IFERROR(VLOOKUP($A565,'TD SOP+PROFORM'!$A$5:$AD$750,MATCH(S$2,'TD SOP+PROFORM'!$B$2:$AD$2,0)+1,0),0)</f>
        <v>0</v>
      </c>
      <c r="T565" s="26" t="str">
        <f t="shared" si="126"/>
        <v/>
      </c>
      <c r="U565" s="25">
        <f>IFERROR(VLOOKUP($A565,'TD SOP+PROFORM'!$A$5:$AD$750,MATCH(U$4,'TD SOP+PROFORM'!$B$2:$AD$2,0)+1,0),0)+IFERROR(VLOOKUP($A565,'TD SOP+PROFORM'!$A$5:$AD$750,MATCH(U$2,'TD SOP+PROFORM'!$B$2:$AD$2,0)+1,0),0)</f>
        <v>0</v>
      </c>
      <c r="V565" s="25">
        <f>IFERROR(VLOOKUP($A565,'TD SOP+PROFORM'!$A$5:$AD$750,MATCH(V$4,'TD SOP+PROFORM'!$B$2:$AD$2,0)+1,0),0)+IFERROR(VLOOKUP($A565,'TD SOP+PROFORM'!$A$5:$AD$750,MATCH(V$2,'TD SOP+PROFORM'!$B$2:$AD$2,0)+1,0),0)</f>
        <v>0</v>
      </c>
      <c r="W565" s="26" t="str">
        <f t="shared" si="127"/>
        <v/>
      </c>
      <c r="X565" s="25">
        <f>IFERROR(VLOOKUP($A565,'TD SOP+PROFORM'!$A$5:$AD$750,MATCH(X$4,'TD SOP+PROFORM'!$B$2:$AD$2,0)+1,0),0)+IFERROR(VLOOKUP($A565,'TD SOP+PROFORM'!$A$5:$AD$750,MATCH(X$2,'TD SOP+PROFORM'!$B$2:$AD$2,0)+1,0),0)</f>
        <v>0</v>
      </c>
      <c r="Y565" s="25">
        <f>IFERROR(VLOOKUP($A565,'TD SOP+PROFORM'!$A$5:$AD$750,MATCH(Y$4,'TD SOP+PROFORM'!$B$2:$AD$2,0)+1,0),0)+IFERROR(VLOOKUP($A565,'TD SOP+PROFORM'!$A$5:$AD$750,MATCH(Y$2,'TD SOP+PROFORM'!$B$2:$AD$2,0)+1,0),0)</f>
        <v>0</v>
      </c>
      <c r="Z565" s="26" t="str">
        <f t="shared" si="128"/>
        <v/>
      </c>
      <c r="AA565" s="25">
        <f>IFERROR(VLOOKUP($A565,'TD SOP+PROFORM'!$A$5:$AD$750,MATCH(AA$4,'TD SOP+PROFORM'!$B$2:$AD$2,0)+1,0),0)+IFERROR(VLOOKUP($A565,'TD SOP+PROFORM'!$A$5:$AD$750,MATCH(AA$2,'TD SOP+PROFORM'!$B$2:$AD$2,0)+1,0),0)</f>
        <v>0</v>
      </c>
      <c r="AB565" s="25">
        <f>IFERROR(VLOOKUP($A565,'TD SOP+PROFORM'!$A$5:$AD$750,MATCH(AB$4,'TD SOP+PROFORM'!$B$2:$AD$2,0)+1,0),0)+IFERROR(VLOOKUP($A565,'TD SOP+PROFORM'!$A$5:$AD$750,MATCH(AB$2,'TD SOP+PROFORM'!$B$2:$AD$2,0)+1,0),0)</f>
        <v>0</v>
      </c>
      <c r="AC565" s="26" t="str">
        <f t="shared" si="129"/>
        <v/>
      </c>
      <c r="AD565" s="25">
        <f>IFERROR(VLOOKUP($A565,'TD SOP+PROFORM'!$A$5:$AD$750,MATCH(AD$4,'TD SOP+PROFORM'!$B$2:$AD$2,0)+1,0),0)+IFERROR(VLOOKUP($A565,'TD SOP+PROFORM'!$A$5:$AD$750,MATCH(AD$2,'TD SOP+PROFORM'!$B$2:$AD$2,0)+1,0),0)</f>
        <v>0</v>
      </c>
      <c r="AE565" s="25">
        <f>IFERROR(VLOOKUP($A565,'TD SOP+PROFORM'!$A$5:$AD$750,MATCH(AE$4,'TD SOP+PROFORM'!$B$2:$AD$2,0)+1,0),0)+IFERROR(VLOOKUP($A565,'TD SOP+PROFORM'!$A$5:$AD$750,MATCH(AE$2,'TD SOP+PROFORM'!$B$2:$AD$2,0)+1,0),0)</f>
        <v>0</v>
      </c>
      <c r="AF565" s="26" t="str">
        <f t="shared" si="130"/>
        <v/>
      </c>
      <c r="AG565" s="25">
        <f>IFERROR(VLOOKUP($A565,'TD SOP+PROFORM'!$A$5:$AD$750,MATCH(AG$4,'TD SOP+PROFORM'!$B$2:$AD$2,0)+1,0),0)+IFERROR(VLOOKUP($A565,'TD SOP+PROFORM'!$A$5:$AD$750,MATCH(AG$2,'TD SOP+PROFORM'!$B$2:$AD$2,0)+1,0),0)</f>
        <v>0</v>
      </c>
      <c r="AH565" s="25">
        <f>IFERROR(VLOOKUP($A565,'TD SOP+PROFORM'!$A$5:$AD$750,MATCH(AH$4,'TD SOP+PROFORM'!$B$2:$AD$2,0)+1,0),0)+IFERROR(VLOOKUP($A565,'TD SOP+PROFORM'!$A$5:$AD$750,MATCH(AH$2,'TD SOP+PROFORM'!$B$2:$AD$2,0)+1,0),0)</f>
        <v>0</v>
      </c>
      <c r="AI565" s="26" t="str">
        <f t="shared" si="131"/>
        <v/>
      </c>
      <c r="AJ565" s="25">
        <f>IFERROR(VLOOKUP($A565,'TD SOP+PROFORM'!$A$5:$AD$750,MATCH(AJ$4,'TD SOP+PROFORM'!$B$2:$AD$2,0)+1,0),0)+IFERROR(VLOOKUP($A565,'TD SOP+PROFORM'!$A$5:$AD$750,MATCH(AJ$2,'TD SOP+PROFORM'!$B$2:$AD$2,0)+1,0),0)</f>
        <v>0</v>
      </c>
      <c r="AK565" s="25">
        <f>IFERROR(VLOOKUP($A565,'TD SOP+PROFORM'!$A$5:$AD$750,MATCH(AK$4,'TD SOP+PROFORM'!$B$2:$AD$2,0)+1,0),0)+IFERROR(VLOOKUP($A565,'TD SOP+PROFORM'!$A$5:$AD$750,MATCH(AK$2,'TD SOP+PROFORM'!$B$2:$AD$2,0)+1,0),0)</f>
        <v>0</v>
      </c>
      <c r="AL565" s="26" t="str">
        <f t="shared" si="132"/>
        <v/>
      </c>
      <c r="AM565" s="25">
        <f t="shared" si="134"/>
        <v>0</v>
      </c>
      <c r="AN565" s="25">
        <f t="shared" si="134"/>
        <v>0</v>
      </c>
      <c r="AO565" s="26" t="str">
        <f t="shared" si="133"/>
        <v/>
      </c>
    </row>
    <row r="566" spans="1:41" x14ac:dyDescent="0.35">
      <c r="A566" s="24">
        <f>IF(AND('TD SOP+PROFORM'!A563&lt;&gt;"",'TD SOP+PROFORM'!A563&lt;&gt;"TOTAL"),'TD SOP+PROFORM'!A563,0)</f>
        <v>0</v>
      </c>
      <c r="C566" s="25" t="str">
        <f>IFERROR(VLOOKUP($A566,'TD SOP+PROFORM'!$A$5:$AD$750,MATCH(C$4,'TD SOP+PROFORM'!$B$2:$AT$2,0)+1,0),"")</f>
        <v/>
      </c>
      <c r="D566" s="25" t="str">
        <f>IFERROR(VLOOKUP($A566,'TD SOP+PROFORM'!$A$5:$AD$750,MATCH(D$4,'TD SOP+PROFORM'!$B$2:$AT$2,0)+1,0),"")</f>
        <v/>
      </c>
      <c r="E566" s="26" t="str">
        <f t="shared" si="121"/>
        <v/>
      </c>
      <c r="F566" s="25" t="str">
        <f>IFERROR(VLOOKUP($A566,'TD SOP+PROFORM'!$A$5:$AD$750,MATCH(F$4,'TD SOP+PROFORM'!$B$2:$AT$2,0)+1,0),"")</f>
        <v/>
      </c>
      <c r="G566" s="25" t="str">
        <f>IFERROR(VLOOKUP($A566,'TD SOP+PROFORM'!$A$5:$AD$750,MATCH(G$4,'TD SOP+PROFORM'!$B$2:$AT$2,0)+1,0),"")</f>
        <v/>
      </c>
      <c r="H566" s="26" t="str">
        <f t="shared" si="122"/>
        <v/>
      </c>
      <c r="I566" s="25" t="str">
        <f>IFERROR(VLOOKUP($A566,'TD SOP+PROFORM'!$A$5:$AD$750,MATCH(I$4,'TD SOP+PROFORM'!$B$2:$AT$2,0)+1,0),"")</f>
        <v/>
      </c>
      <c r="J566" s="25" t="str">
        <f>IFERROR(VLOOKUP($A566,'TD SOP+PROFORM'!$A$5:$AD$750,MATCH(J$4,'TD SOP+PROFORM'!$B$2:$AT$2,0)+1,0),"")</f>
        <v/>
      </c>
      <c r="K566" s="26" t="str">
        <f t="shared" si="123"/>
        <v/>
      </c>
      <c r="L566" s="25" t="str">
        <f>IFERROR(VLOOKUP($A566,'TD SOP+PROFORM'!$A$5:$AD$750,MATCH(L$4,'TD SOP+PROFORM'!$B$2:$AT$2,0)+1,0),"")</f>
        <v/>
      </c>
      <c r="M566" s="25" t="str">
        <f>IFERROR(VLOOKUP($A566,'TD SOP+PROFORM'!$A$5:$AD$750,MATCH(M$4,'TD SOP+PROFORM'!$B$2:$AT$2,0)+1,0),"")</f>
        <v/>
      </c>
      <c r="N566" s="26" t="str">
        <f t="shared" si="124"/>
        <v/>
      </c>
      <c r="O566" s="25">
        <f>IFERROR(VLOOKUP($A566,'TD SOP+PROFORM'!$A$5:$AD$750,MATCH(O$4,'TD SOP+PROFORM'!$B$2:$AD$2,0)+1,0),0)+IFERROR(VLOOKUP($A566,'TD SOP+PROFORM'!$A$5:$AD$750,MATCH(O$2,'TD SOP+PROFORM'!$B$2:$AD$2,0)+1,0),0)</f>
        <v>0</v>
      </c>
      <c r="P566" s="25">
        <f>IFERROR(VLOOKUP($A566,'TD SOP+PROFORM'!$A$5:$AD$750,MATCH(P$4,'TD SOP+PROFORM'!$B$2:$AD$2,0)+1,0),0)+IFERROR(VLOOKUP($A566,'TD SOP+PROFORM'!$A$5:$AD$750,MATCH(P$2,'TD SOP+PROFORM'!$B$2:$AD$2,0)+1,0),0)</f>
        <v>0</v>
      </c>
      <c r="Q566" s="26" t="str">
        <f t="shared" si="125"/>
        <v/>
      </c>
      <c r="R566" s="25">
        <f>IFERROR(VLOOKUP($A566,'TD SOP+PROFORM'!$A$5:$AD$750,MATCH(R$4,'TD SOP+PROFORM'!$B$2:$AD$2,0)+1,0),0)+IFERROR(VLOOKUP($A566,'TD SOP+PROFORM'!$A$5:$AD$750,MATCH(R$2,'TD SOP+PROFORM'!$B$2:$AD$2,0)+1,0),0)</f>
        <v>0</v>
      </c>
      <c r="S566" s="25">
        <f>IFERROR(VLOOKUP($A566,'TD SOP+PROFORM'!$A$5:$AD$750,MATCH(S$4,'TD SOP+PROFORM'!$B$2:$AD$2,0)+1,0),0)+IFERROR(VLOOKUP($A566,'TD SOP+PROFORM'!$A$5:$AD$750,MATCH(S$2,'TD SOP+PROFORM'!$B$2:$AD$2,0)+1,0),0)</f>
        <v>0</v>
      </c>
      <c r="T566" s="26" t="str">
        <f t="shared" si="126"/>
        <v/>
      </c>
      <c r="U566" s="25">
        <f>IFERROR(VLOOKUP($A566,'TD SOP+PROFORM'!$A$5:$AD$750,MATCH(U$4,'TD SOP+PROFORM'!$B$2:$AD$2,0)+1,0),0)+IFERROR(VLOOKUP($A566,'TD SOP+PROFORM'!$A$5:$AD$750,MATCH(U$2,'TD SOP+PROFORM'!$B$2:$AD$2,0)+1,0),0)</f>
        <v>0</v>
      </c>
      <c r="V566" s="25">
        <f>IFERROR(VLOOKUP($A566,'TD SOP+PROFORM'!$A$5:$AD$750,MATCH(V$4,'TD SOP+PROFORM'!$B$2:$AD$2,0)+1,0),0)+IFERROR(VLOOKUP($A566,'TD SOP+PROFORM'!$A$5:$AD$750,MATCH(V$2,'TD SOP+PROFORM'!$B$2:$AD$2,0)+1,0),0)</f>
        <v>0</v>
      </c>
      <c r="W566" s="26" t="str">
        <f t="shared" si="127"/>
        <v/>
      </c>
      <c r="X566" s="25">
        <f>IFERROR(VLOOKUP($A566,'TD SOP+PROFORM'!$A$5:$AD$750,MATCH(X$4,'TD SOP+PROFORM'!$B$2:$AD$2,0)+1,0),0)+IFERROR(VLOOKUP($A566,'TD SOP+PROFORM'!$A$5:$AD$750,MATCH(X$2,'TD SOP+PROFORM'!$B$2:$AD$2,0)+1,0),0)</f>
        <v>0</v>
      </c>
      <c r="Y566" s="25">
        <f>IFERROR(VLOOKUP($A566,'TD SOP+PROFORM'!$A$5:$AD$750,MATCH(Y$4,'TD SOP+PROFORM'!$B$2:$AD$2,0)+1,0),0)+IFERROR(VLOOKUP($A566,'TD SOP+PROFORM'!$A$5:$AD$750,MATCH(Y$2,'TD SOP+PROFORM'!$B$2:$AD$2,0)+1,0),0)</f>
        <v>0</v>
      </c>
      <c r="Z566" s="26" t="str">
        <f t="shared" si="128"/>
        <v/>
      </c>
      <c r="AA566" s="25">
        <f>IFERROR(VLOOKUP($A566,'TD SOP+PROFORM'!$A$5:$AD$750,MATCH(AA$4,'TD SOP+PROFORM'!$B$2:$AD$2,0)+1,0),0)+IFERROR(VLOOKUP($A566,'TD SOP+PROFORM'!$A$5:$AD$750,MATCH(AA$2,'TD SOP+PROFORM'!$B$2:$AD$2,0)+1,0),0)</f>
        <v>0</v>
      </c>
      <c r="AB566" s="25">
        <f>IFERROR(VLOOKUP($A566,'TD SOP+PROFORM'!$A$5:$AD$750,MATCH(AB$4,'TD SOP+PROFORM'!$B$2:$AD$2,0)+1,0),0)+IFERROR(VLOOKUP($A566,'TD SOP+PROFORM'!$A$5:$AD$750,MATCH(AB$2,'TD SOP+PROFORM'!$B$2:$AD$2,0)+1,0),0)</f>
        <v>0</v>
      </c>
      <c r="AC566" s="26" t="str">
        <f t="shared" si="129"/>
        <v/>
      </c>
      <c r="AD566" s="25">
        <f>IFERROR(VLOOKUP($A566,'TD SOP+PROFORM'!$A$5:$AD$750,MATCH(AD$4,'TD SOP+PROFORM'!$B$2:$AD$2,0)+1,0),0)+IFERROR(VLOOKUP($A566,'TD SOP+PROFORM'!$A$5:$AD$750,MATCH(AD$2,'TD SOP+PROFORM'!$B$2:$AD$2,0)+1,0),0)</f>
        <v>0</v>
      </c>
      <c r="AE566" s="25">
        <f>IFERROR(VLOOKUP($A566,'TD SOP+PROFORM'!$A$5:$AD$750,MATCH(AE$4,'TD SOP+PROFORM'!$B$2:$AD$2,0)+1,0),0)+IFERROR(VLOOKUP($A566,'TD SOP+PROFORM'!$A$5:$AD$750,MATCH(AE$2,'TD SOP+PROFORM'!$B$2:$AD$2,0)+1,0),0)</f>
        <v>0</v>
      </c>
      <c r="AF566" s="26" t="str">
        <f t="shared" si="130"/>
        <v/>
      </c>
      <c r="AG566" s="25">
        <f>IFERROR(VLOOKUP($A566,'TD SOP+PROFORM'!$A$5:$AD$750,MATCH(AG$4,'TD SOP+PROFORM'!$B$2:$AD$2,0)+1,0),0)+IFERROR(VLOOKUP($A566,'TD SOP+PROFORM'!$A$5:$AD$750,MATCH(AG$2,'TD SOP+PROFORM'!$B$2:$AD$2,0)+1,0),0)</f>
        <v>0</v>
      </c>
      <c r="AH566" s="25">
        <f>IFERROR(VLOOKUP($A566,'TD SOP+PROFORM'!$A$5:$AD$750,MATCH(AH$4,'TD SOP+PROFORM'!$B$2:$AD$2,0)+1,0),0)+IFERROR(VLOOKUP($A566,'TD SOP+PROFORM'!$A$5:$AD$750,MATCH(AH$2,'TD SOP+PROFORM'!$B$2:$AD$2,0)+1,0),0)</f>
        <v>0</v>
      </c>
      <c r="AI566" s="26" t="str">
        <f t="shared" si="131"/>
        <v/>
      </c>
      <c r="AJ566" s="25">
        <f>IFERROR(VLOOKUP($A566,'TD SOP+PROFORM'!$A$5:$AD$750,MATCH(AJ$4,'TD SOP+PROFORM'!$B$2:$AD$2,0)+1,0),0)+IFERROR(VLOOKUP($A566,'TD SOP+PROFORM'!$A$5:$AD$750,MATCH(AJ$2,'TD SOP+PROFORM'!$B$2:$AD$2,0)+1,0),0)</f>
        <v>0</v>
      </c>
      <c r="AK566" s="25">
        <f>IFERROR(VLOOKUP($A566,'TD SOP+PROFORM'!$A$5:$AD$750,MATCH(AK$4,'TD SOP+PROFORM'!$B$2:$AD$2,0)+1,0),0)+IFERROR(VLOOKUP($A566,'TD SOP+PROFORM'!$A$5:$AD$750,MATCH(AK$2,'TD SOP+PROFORM'!$B$2:$AD$2,0)+1,0),0)</f>
        <v>0</v>
      </c>
      <c r="AL566" s="26" t="str">
        <f t="shared" si="132"/>
        <v/>
      </c>
      <c r="AM566" s="25">
        <f t="shared" si="134"/>
        <v>0</v>
      </c>
      <c r="AN566" s="25">
        <f t="shared" si="134"/>
        <v>0</v>
      </c>
      <c r="AO566" s="26" t="str">
        <f t="shared" si="133"/>
        <v/>
      </c>
    </row>
    <row r="567" spans="1:41" x14ac:dyDescent="0.35">
      <c r="A567" s="24">
        <f>IF(AND('TD SOP+PROFORM'!A564&lt;&gt;"",'TD SOP+PROFORM'!A564&lt;&gt;"TOTAL"),'TD SOP+PROFORM'!A564,0)</f>
        <v>0</v>
      </c>
      <c r="C567" s="25" t="str">
        <f>IFERROR(VLOOKUP($A567,'TD SOP+PROFORM'!$A$5:$AD$750,MATCH(C$4,'TD SOP+PROFORM'!$B$2:$AT$2,0)+1,0),"")</f>
        <v/>
      </c>
      <c r="D567" s="25" t="str">
        <f>IFERROR(VLOOKUP($A567,'TD SOP+PROFORM'!$A$5:$AD$750,MATCH(D$4,'TD SOP+PROFORM'!$B$2:$AT$2,0)+1,0),"")</f>
        <v/>
      </c>
      <c r="E567" s="26" t="str">
        <f t="shared" si="121"/>
        <v/>
      </c>
      <c r="F567" s="25" t="str">
        <f>IFERROR(VLOOKUP($A567,'TD SOP+PROFORM'!$A$5:$AD$750,MATCH(F$4,'TD SOP+PROFORM'!$B$2:$AT$2,0)+1,0),"")</f>
        <v/>
      </c>
      <c r="G567" s="25" t="str">
        <f>IFERROR(VLOOKUP($A567,'TD SOP+PROFORM'!$A$5:$AD$750,MATCH(G$4,'TD SOP+PROFORM'!$B$2:$AT$2,0)+1,0),"")</f>
        <v/>
      </c>
      <c r="H567" s="26" t="str">
        <f t="shared" si="122"/>
        <v/>
      </c>
      <c r="I567" s="25" t="str">
        <f>IFERROR(VLOOKUP($A567,'TD SOP+PROFORM'!$A$5:$AD$750,MATCH(I$4,'TD SOP+PROFORM'!$B$2:$AT$2,0)+1,0),"")</f>
        <v/>
      </c>
      <c r="J567" s="25" t="str">
        <f>IFERROR(VLOOKUP($A567,'TD SOP+PROFORM'!$A$5:$AD$750,MATCH(J$4,'TD SOP+PROFORM'!$B$2:$AT$2,0)+1,0),"")</f>
        <v/>
      </c>
      <c r="K567" s="26" t="str">
        <f t="shared" si="123"/>
        <v/>
      </c>
      <c r="L567" s="25" t="str">
        <f>IFERROR(VLOOKUP($A567,'TD SOP+PROFORM'!$A$5:$AD$750,MATCH(L$4,'TD SOP+PROFORM'!$B$2:$AT$2,0)+1,0),"")</f>
        <v/>
      </c>
      <c r="M567" s="25" t="str">
        <f>IFERROR(VLOOKUP($A567,'TD SOP+PROFORM'!$A$5:$AD$750,MATCH(M$4,'TD SOP+PROFORM'!$B$2:$AT$2,0)+1,0),"")</f>
        <v/>
      </c>
      <c r="N567" s="26" t="str">
        <f t="shared" si="124"/>
        <v/>
      </c>
      <c r="O567" s="25">
        <f>IFERROR(VLOOKUP($A567,'TD SOP+PROFORM'!$A$5:$AD$750,MATCH(O$4,'TD SOP+PROFORM'!$B$2:$AD$2,0)+1,0),0)+IFERROR(VLOOKUP($A567,'TD SOP+PROFORM'!$A$5:$AD$750,MATCH(O$2,'TD SOP+PROFORM'!$B$2:$AD$2,0)+1,0),0)</f>
        <v>0</v>
      </c>
      <c r="P567" s="25">
        <f>IFERROR(VLOOKUP($A567,'TD SOP+PROFORM'!$A$5:$AD$750,MATCH(P$4,'TD SOP+PROFORM'!$B$2:$AD$2,0)+1,0),0)+IFERROR(VLOOKUP($A567,'TD SOP+PROFORM'!$A$5:$AD$750,MATCH(P$2,'TD SOP+PROFORM'!$B$2:$AD$2,0)+1,0),0)</f>
        <v>0</v>
      </c>
      <c r="Q567" s="26" t="str">
        <f t="shared" si="125"/>
        <v/>
      </c>
      <c r="R567" s="25">
        <f>IFERROR(VLOOKUP($A567,'TD SOP+PROFORM'!$A$5:$AD$750,MATCH(R$4,'TD SOP+PROFORM'!$B$2:$AD$2,0)+1,0),0)+IFERROR(VLOOKUP($A567,'TD SOP+PROFORM'!$A$5:$AD$750,MATCH(R$2,'TD SOP+PROFORM'!$B$2:$AD$2,0)+1,0),0)</f>
        <v>0</v>
      </c>
      <c r="S567" s="25">
        <f>IFERROR(VLOOKUP($A567,'TD SOP+PROFORM'!$A$5:$AD$750,MATCH(S$4,'TD SOP+PROFORM'!$B$2:$AD$2,0)+1,0),0)+IFERROR(VLOOKUP($A567,'TD SOP+PROFORM'!$A$5:$AD$750,MATCH(S$2,'TD SOP+PROFORM'!$B$2:$AD$2,0)+1,0),0)</f>
        <v>0</v>
      </c>
      <c r="T567" s="26" t="str">
        <f t="shared" si="126"/>
        <v/>
      </c>
      <c r="U567" s="25">
        <f>IFERROR(VLOOKUP($A567,'TD SOP+PROFORM'!$A$5:$AD$750,MATCH(U$4,'TD SOP+PROFORM'!$B$2:$AD$2,0)+1,0),0)+IFERROR(VLOOKUP($A567,'TD SOP+PROFORM'!$A$5:$AD$750,MATCH(U$2,'TD SOP+PROFORM'!$B$2:$AD$2,0)+1,0),0)</f>
        <v>0</v>
      </c>
      <c r="V567" s="25">
        <f>IFERROR(VLOOKUP($A567,'TD SOP+PROFORM'!$A$5:$AD$750,MATCH(V$4,'TD SOP+PROFORM'!$B$2:$AD$2,0)+1,0),0)+IFERROR(VLOOKUP($A567,'TD SOP+PROFORM'!$A$5:$AD$750,MATCH(V$2,'TD SOP+PROFORM'!$B$2:$AD$2,0)+1,0),0)</f>
        <v>0</v>
      </c>
      <c r="W567" s="26" t="str">
        <f t="shared" si="127"/>
        <v/>
      </c>
      <c r="X567" s="25">
        <f>IFERROR(VLOOKUP($A567,'TD SOP+PROFORM'!$A$5:$AD$750,MATCH(X$4,'TD SOP+PROFORM'!$B$2:$AD$2,0)+1,0),0)+IFERROR(VLOOKUP($A567,'TD SOP+PROFORM'!$A$5:$AD$750,MATCH(X$2,'TD SOP+PROFORM'!$B$2:$AD$2,0)+1,0),0)</f>
        <v>0</v>
      </c>
      <c r="Y567" s="25">
        <f>IFERROR(VLOOKUP($A567,'TD SOP+PROFORM'!$A$5:$AD$750,MATCH(Y$4,'TD SOP+PROFORM'!$B$2:$AD$2,0)+1,0),0)+IFERROR(VLOOKUP($A567,'TD SOP+PROFORM'!$A$5:$AD$750,MATCH(Y$2,'TD SOP+PROFORM'!$B$2:$AD$2,0)+1,0),0)</f>
        <v>0</v>
      </c>
      <c r="Z567" s="26" t="str">
        <f t="shared" si="128"/>
        <v/>
      </c>
      <c r="AA567" s="25">
        <f>IFERROR(VLOOKUP($A567,'TD SOP+PROFORM'!$A$5:$AD$750,MATCH(AA$4,'TD SOP+PROFORM'!$B$2:$AD$2,0)+1,0),0)+IFERROR(VLOOKUP($A567,'TD SOP+PROFORM'!$A$5:$AD$750,MATCH(AA$2,'TD SOP+PROFORM'!$B$2:$AD$2,0)+1,0),0)</f>
        <v>0</v>
      </c>
      <c r="AB567" s="25">
        <f>IFERROR(VLOOKUP($A567,'TD SOP+PROFORM'!$A$5:$AD$750,MATCH(AB$4,'TD SOP+PROFORM'!$B$2:$AD$2,0)+1,0),0)+IFERROR(VLOOKUP($A567,'TD SOP+PROFORM'!$A$5:$AD$750,MATCH(AB$2,'TD SOP+PROFORM'!$B$2:$AD$2,0)+1,0),0)</f>
        <v>0</v>
      </c>
      <c r="AC567" s="26" t="str">
        <f t="shared" si="129"/>
        <v/>
      </c>
      <c r="AD567" s="25">
        <f>IFERROR(VLOOKUP($A567,'TD SOP+PROFORM'!$A$5:$AD$750,MATCH(AD$4,'TD SOP+PROFORM'!$B$2:$AD$2,0)+1,0),0)+IFERROR(VLOOKUP($A567,'TD SOP+PROFORM'!$A$5:$AD$750,MATCH(AD$2,'TD SOP+PROFORM'!$B$2:$AD$2,0)+1,0),0)</f>
        <v>0</v>
      </c>
      <c r="AE567" s="25">
        <f>IFERROR(VLOOKUP($A567,'TD SOP+PROFORM'!$A$5:$AD$750,MATCH(AE$4,'TD SOP+PROFORM'!$B$2:$AD$2,0)+1,0),0)+IFERROR(VLOOKUP($A567,'TD SOP+PROFORM'!$A$5:$AD$750,MATCH(AE$2,'TD SOP+PROFORM'!$B$2:$AD$2,0)+1,0),0)</f>
        <v>0</v>
      </c>
      <c r="AF567" s="26" t="str">
        <f t="shared" si="130"/>
        <v/>
      </c>
      <c r="AG567" s="25">
        <f>IFERROR(VLOOKUP($A567,'TD SOP+PROFORM'!$A$5:$AD$750,MATCH(AG$4,'TD SOP+PROFORM'!$B$2:$AD$2,0)+1,0),0)+IFERROR(VLOOKUP($A567,'TD SOP+PROFORM'!$A$5:$AD$750,MATCH(AG$2,'TD SOP+PROFORM'!$B$2:$AD$2,0)+1,0),0)</f>
        <v>0</v>
      </c>
      <c r="AH567" s="25">
        <f>IFERROR(VLOOKUP($A567,'TD SOP+PROFORM'!$A$5:$AD$750,MATCH(AH$4,'TD SOP+PROFORM'!$B$2:$AD$2,0)+1,0),0)+IFERROR(VLOOKUP($A567,'TD SOP+PROFORM'!$A$5:$AD$750,MATCH(AH$2,'TD SOP+PROFORM'!$B$2:$AD$2,0)+1,0),0)</f>
        <v>0</v>
      </c>
      <c r="AI567" s="26" t="str">
        <f t="shared" si="131"/>
        <v/>
      </c>
      <c r="AJ567" s="25">
        <f>IFERROR(VLOOKUP($A567,'TD SOP+PROFORM'!$A$5:$AD$750,MATCH(AJ$4,'TD SOP+PROFORM'!$B$2:$AD$2,0)+1,0),0)+IFERROR(VLOOKUP($A567,'TD SOP+PROFORM'!$A$5:$AD$750,MATCH(AJ$2,'TD SOP+PROFORM'!$B$2:$AD$2,0)+1,0),0)</f>
        <v>0</v>
      </c>
      <c r="AK567" s="25">
        <f>IFERROR(VLOOKUP($A567,'TD SOP+PROFORM'!$A$5:$AD$750,MATCH(AK$4,'TD SOP+PROFORM'!$B$2:$AD$2,0)+1,0),0)+IFERROR(VLOOKUP($A567,'TD SOP+PROFORM'!$A$5:$AD$750,MATCH(AK$2,'TD SOP+PROFORM'!$B$2:$AD$2,0)+1,0),0)</f>
        <v>0</v>
      </c>
      <c r="AL567" s="26" t="str">
        <f t="shared" si="132"/>
        <v/>
      </c>
      <c r="AM567" s="25">
        <f t="shared" si="134"/>
        <v>0</v>
      </c>
      <c r="AN567" s="25">
        <f t="shared" si="134"/>
        <v>0</v>
      </c>
      <c r="AO567" s="26" t="str">
        <f t="shared" si="133"/>
        <v/>
      </c>
    </row>
    <row r="568" spans="1:41" x14ac:dyDescent="0.35">
      <c r="A568" s="24">
        <f>IF(AND('TD SOP+PROFORM'!A565&lt;&gt;"",'TD SOP+PROFORM'!A565&lt;&gt;"TOTAL"),'TD SOP+PROFORM'!A565,0)</f>
        <v>0</v>
      </c>
      <c r="C568" s="25" t="str">
        <f>IFERROR(VLOOKUP($A568,'TD SOP+PROFORM'!$A$5:$AD$750,MATCH(C$4,'TD SOP+PROFORM'!$B$2:$AT$2,0)+1,0),"")</f>
        <v/>
      </c>
      <c r="D568" s="25" t="str">
        <f>IFERROR(VLOOKUP($A568,'TD SOP+PROFORM'!$A$5:$AD$750,MATCH(D$4,'TD SOP+PROFORM'!$B$2:$AT$2,0)+1,0),"")</f>
        <v/>
      </c>
      <c r="E568" s="26" t="str">
        <f t="shared" si="121"/>
        <v/>
      </c>
      <c r="F568" s="25" t="str">
        <f>IFERROR(VLOOKUP($A568,'TD SOP+PROFORM'!$A$5:$AD$750,MATCH(F$4,'TD SOP+PROFORM'!$B$2:$AT$2,0)+1,0),"")</f>
        <v/>
      </c>
      <c r="G568" s="25" t="str">
        <f>IFERROR(VLOOKUP($A568,'TD SOP+PROFORM'!$A$5:$AD$750,MATCH(G$4,'TD SOP+PROFORM'!$B$2:$AT$2,0)+1,0),"")</f>
        <v/>
      </c>
      <c r="H568" s="26" t="str">
        <f t="shared" si="122"/>
        <v/>
      </c>
      <c r="I568" s="25" t="str">
        <f>IFERROR(VLOOKUP($A568,'TD SOP+PROFORM'!$A$5:$AD$750,MATCH(I$4,'TD SOP+PROFORM'!$B$2:$AT$2,0)+1,0),"")</f>
        <v/>
      </c>
      <c r="J568" s="25" t="str">
        <f>IFERROR(VLOOKUP($A568,'TD SOP+PROFORM'!$A$5:$AD$750,MATCH(J$4,'TD SOP+PROFORM'!$B$2:$AT$2,0)+1,0),"")</f>
        <v/>
      </c>
      <c r="K568" s="26" t="str">
        <f t="shared" si="123"/>
        <v/>
      </c>
      <c r="L568" s="25" t="str">
        <f>IFERROR(VLOOKUP($A568,'TD SOP+PROFORM'!$A$5:$AD$750,MATCH(L$4,'TD SOP+PROFORM'!$B$2:$AT$2,0)+1,0),"")</f>
        <v/>
      </c>
      <c r="M568" s="25" t="str">
        <f>IFERROR(VLOOKUP($A568,'TD SOP+PROFORM'!$A$5:$AD$750,MATCH(M$4,'TD SOP+PROFORM'!$B$2:$AT$2,0)+1,0),"")</f>
        <v/>
      </c>
      <c r="N568" s="26" t="str">
        <f t="shared" si="124"/>
        <v/>
      </c>
      <c r="O568" s="25">
        <f>IFERROR(VLOOKUP($A568,'TD SOP+PROFORM'!$A$5:$AD$750,MATCH(O$4,'TD SOP+PROFORM'!$B$2:$AD$2,0)+1,0),0)+IFERROR(VLOOKUP($A568,'TD SOP+PROFORM'!$A$5:$AD$750,MATCH(O$2,'TD SOP+PROFORM'!$B$2:$AD$2,0)+1,0),0)</f>
        <v>0</v>
      </c>
      <c r="P568" s="25">
        <f>IFERROR(VLOOKUP($A568,'TD SOP+PROFORM'!$A$5:$AD$750,MATCH(P$4,'TD SOP+PROFORM'!$B$2:$AD$2,0)+1,0),0)+IFERROR(VLOOKUP($A568,'TD SOP+PROFORM'!$A$5:$AD$750,MATCH(P$2,'TD SOP+PROFORM'!$B$2:$AD$2,0)+1,0),0)</f>
        <v>0</v>
      </c>
      <c r="Q568" s="26" t="str">
        <f t="shared" si="125"/>
        <v/>
      </c>
      <c r="R568" s="25">
        <f>IFERROR(VLOOKUP($A568,'TD SOP+PROFORM'!$A$5:$AD$750,MATCH(R$4,'TD SOP+PROFORM'!$B$2:$AD$2,0)+1,0),0)+IFERROR(VLOOKUP($A568,'TD SOP+PROFORM'!$A$5:$AD$750,MATCH(R$2,'TD SOP+PROFORM'!$B$2:$AD$2,0)+1,0),0)</f>
        <v>0</v>
      </c>
      <c r="S568" s="25">
        <f>IFERROR(VLOOKUP($A568,'TD SOP+PROFORM'!$A$5:$AD$750,MATCH(S$4,'TD SOP+PROFORM'!$B$2:$AD$2,0)+1,0),0)+IFERROR(VLOOKUP($A568,'TD SOP+PROFORM'!$A$5:$AD$750,MATCH(S$2,'TD SOP+PROFORM'!$B$2:$AD$2,0)+1,0),0)</f>
        <v>0</v>
      </c>
      <c r="T568" s="26" t="str">
        <f t="shared" si="126"/>
        <v/>
      </c>
      <c r="U568" s="25">
        <f>IFERROR(VLOOKUP($A568,'TD SOP+PROFORM'!$A$5:$AD$750,MATCH(U$4,'TD SOP+PROFORM'!$B$2:$AD$2,0)+1,0),0)+IFERROR(VLOOKUP($A568,'TD SOP+PROFORM'!$A$5:$AD$750,MATCH(U$2,'TD SOP+PROFORM'!$B$2:$AD$2,0)+1,0),0)</f>
        <v>0</v>
      </c>
      <c r="V568" s="25">
        <f>IFERROR(VLOOKUP($A568,'TD SOP+PROFORM'!$A$5:$AD$750,MATCH(V$4,'TD SOP+PROFORM'!$B$2:$AD$2,0)+1,0),0)+IFERROR(VLOOKUP($A568,'TD SOP+PROFORM'!$A$5:$AD$750,MATCH(V$2,'TD SOP+PROFORM'!$B$2:$AD$2,0)+1,0),0)</f>
        <v>0</v>
      </c>
      <c r="W568" s="26" t="str">
        <f t="shared" si="127"/>
        <v/>
      </c>
      <c r="X568" s="25">
        <f>IFERROR(VLOOKUP($A568,'TD SOP+PROFORM'!$A$5:$AD$750,MATCH(X$4,'TD SOP+PROFORM'!$B$2:$AD$2,0)+1,0),0)+IFERROR(VLOOKUP($A568,'TD SOP+PROFORM'!$A$5:$AD$750,MATCH(X$2,'TD SOP+PROFORM'!$B$2:$AD$2,0)+1,0),0)</f>
        <v>0</v>
      </c>
      <c r="Y568" s="25">
        <f>IFERROR(VLOOKUP($A568,'TD SOP+PROFORM'!$A$5:$AD$750,MATCH(Y$4,'TD SOP+PROFORM'!$B$2:$AD$2,0)+1,0),0)+IFERROR(VLOOKUP($A568,'TD SOP+PROFORM'!$A$5:$AD$750,MATCH(Y$2,'TD SOP+PROFORM'!$B$2:$AD$2,0)+1,0),0)</f>
        <v>0</v>
      </c>
      <c r="Z568" s="26" t="str">
        <f t="shared" si="128"/>
        <v/>
      </c>
      <c r="AA568" s="25">
        <f>IFERROR(VLOOKUP($A568,'TD SOP+PROFORM'!$A$5:$AD$750,MATCH(AA$4,'TD SOP+PROFORM'!$B$2:$AD$2,0)+1,0),0)+IFERROR(VLOOKUP($A568,'TD SOP+PROFORM'!$A$5:$AD$750,MATCH(AA$2,'TD SOP+PROFORM'!$B$2:$AD$2,0)+1,0),0)</f>
        <v>0</v>
      </c>
      <c r="AB568" s="25">
        <f>IFERROR(VLOOKUP($A568,'TD SOP+PROFORM'!$A$5:$AD$750,MATCH(AB$4,'TD SOP+PROFORM'!$B$2:$AD$2,0)+1,0),0)+IFERROR(VLOOKUP($A568,'TD SOP+PROFORM'!$A$5:$AD$750,MATCH(AB$2,'TD SOP+PROFORM'!$B$2:$AD$2,0)+1,0),0)</f>
        <v>0</v>
      </c>
      <c r="AC568" s="26" t="str">
        <f t="shared" si="129"/>
        <v/>
      </c>
      <c r="AD568" s="25">
        <f>IFERROR(VLOOKUP($A568,'TD SOP+PROFORM'!$A$5:$AD$750,MATCH(AD$4,'TD SOP+PROFORM'!$B$2:$AD$2,0)+1,0),0)+IFERROR(VLOOKUP($A568,'TD SOP+PROFORM'!$A$5:$AD$750,MATCH(AD$2,'TD SOP+PROFORM'!$B$2:$AD$2,0)+1,0),0)</f>
        <v>0</v>
      </c>
      <c r="AE568" s="25">
        <f>IFERROR(VLOOKUP($A568,'TD SOP+PROFORM'!$A$5:$AD$750,MATCH(AE$4,'TD SOP+PROFORM'!$B$2:$AD$2,0)+1,0),0)+IFERROR(VLOOKUP($A568,'TD SOP+PROFORM'!$A$5:$AD$750,MATCH(AE$2,'TD SOP+PROFORM'!$B$2:$AD$2,0)+1,0),0)</f>
        <v>0</v>
      </c>
      <c r="AF568" s="26" t="str">
        <f t="shared" si="130"/>
        <v/>
      </c>
      <c r="AG568" s="25">
        <f>IFERROR(VLOOKUP($A568,'TD SOP+PROFORM'!$A$5:$AD$750,MATCH(AG$4,'TD SOP+PROFORM'!$B$2:$AD$2,0)+1,0),0)+IFERROR(VLOOKUP($A568,'TD SOP+PROFORM'!$A$5:$AD$750,MATCH(AG$2,'TD SOP+PROFORM'!$B$2:$AD$2,0)+1,0),0)</f>
        <v>0</v>
      </c>
      <c r="AH568" s="25">
        <f>IFERROR(VLOOKUP($A568,'TD SOP+PROFORM'!$A$5:$AD$750,MATCH(AH$4,'TD SOP+PROFORM'!$B$2:$AD$2,0)+1,0),0)+IFERROR(VLOOKUP($A568,'TD SOP+PROFORM'!$A$5:$AD$750,MATCH(AH$2,'TD SOP+PROFORM'!$B$2:$AD$2,0)+1,0),0)</f>
        <v>0</v>
      </c>
      <c r="AI568" s="26" t="str">
        <f t="shared" si="131"/>
        <v/>
      </c>
      <c r="AJ568" s="25">
        <f>IFERROR(VLOOKUP($A568,'TD SOP+PROFORM'!$A$5:$AD$750,MATCH(AJ$4,'TD SOP+PROFORM'!$B$2:$AD$2,0)+1,0),0)+IFERROR(VLOOKUP($A568,'TD SOP+PROFORM'!$A$5:$AD$750,MATCH(AJ$2,'TD SOP+PROFORM'!$B$2:$AD$2,0)+1,0),0)</f>
        <v>0</v>
      </c>
      <c r="AK568" s="25">
        <f>IFERROR(VLOOKUP($A568,'TD SOP+PROFORM'!$A$5:$AD$750,MATCH(AK$4,'TD SOP+PROFORM'!$B$2:$AD$2,0)+1,0),0)+IFERROR(VLOOKUP($A568,'TD SOP+PROFORM'!$A$5:$AD$750,MATCH(AK$2,'TD SOP+PROFORM'!$B$2:$AD$2,0)+1,0),0)</f>
        <v>0</v>
      </c>
      <c r="AL568" s="26" t="str">
        <f t="shared" si="132"/>
        <v/>
      </c>
      <c r="AM568" s="25">
        <f t="shared" si="134"/>
        <v>0</v>
      </c>
      <c r="AN568" s="25">
        <f t="shared" si="134"/>
        <v>0</v>
      </c>
      <c r="AO568" s="26" t="str">
        <f t="shared" si="133"/>
        <v/>
      </c>
    </row>
    <row r="569" spans="1:41" x14ac:dyDescent="0.35">
      <c r="A569" s="24">
        <f>IF(AND('TD SOP+PROFORM'!A566&lt;&gt;"",'TD SOP+PROFORM'!A566&lt;&gt;"TOTAL"),'TD SOP+PROFORM'!A566,0)</f>
        <v>0</v>
      </c>
      <c r="C569" s="25" t="str">
        <f>IFERROR(VLOOKUP($A569,'TD SOP+PROFORM'!$A$5:$AD$750,MATCH(C$4,'TD SOP+PROFORM'!$B$2:$AT$2,0)+1,0),"")</f>
        <v/>
      </c>
      <c r="D569" s="25" t="str">
        <f>IFERROR(VLOOKUP($A569,'TD SOP+PROFORM'!$A$5:$AD$750,MATCH(D$4,'TD SOP+PROFORM'!$B$2:$AT$2,0)+1,0),"")</f>
        <v/>
      </c>
      <c r="E569" s="26" t="str">
        <f t="shared" si="121"/>
        <v/>
      </c>
      <c r="F569" s="25" t="str">
        <f>IFERROR(VLOOKUP($A569,'TD SOP+PROFORM'!$A$5:$AD$750,MATCH(F$4,'TD SOP+PROFORM'!$B$2:$AT$2,0)+1,0),"")</f>
        <v/>
      </c>
      <c r="G569" s="25" t="str">
        <f>IFERROR(VLOOKUP($A569,'TD SOP+PROFORM'!$A$5:$AD$750,MATCH(G$4,'TD SOP+PROFORM'!$B$2:$AT$2,0)+1,0),"")</f>
        <v/>
      </c>
      <c r="H569" s="26" t="str">
        <f t="shared" si="122"/>
        <v/>
      </c>
      <c r="I569" s="25" t="str">
        <f>IFERROR(VLOOKUP($A569,'TD SOP+PROFORM'!$A$5:$AD$750,MATCH(I$4,'TD SOP+PROFORM'!$B$2:$AT$2,0)+1,0),"")</f>
        <v/>
      </c>
      <c r="J569" s="25" t="str">
        <f>IFERROR(VLOOKUP($A569,'TD SOP+PROFORM'!$A$5:$AD$750,MATCH(J$4,'TD SOP+PROFORM'!$B$2:$AT$2,0)+1,0),"")</f>
        <v/>
      </c>
      <c r="K569" s="26" t="str">
        <f t="shared" si="123"/>
        <v/>
      </c>
      <c r="L569" s="25" t="str">
        <f>IFERROR(VLOOKUP($A569,'TD SOP+PROFORM'!$A$5:$AD$750,MATCH(L$4,'TD SOP+PROFORM'!$B$2:$AT$2,0)+1,0),"")</f>
        <v/>
      </c>
      <c r="M569" s="25" t="str">
        <f>IFERROR(VLOOKUP($A569,'TD SOP+PROFORM'!$A$5:$AD$750,MATCH(M$4,'TD SOP+PROFORM'!$B$2:$AT$2,0)+1,0),"")</f>
        <v/>
      </c>
      <c r="N569" s="26" t="str">
        <f t="shared" si="124"/>
        <v/>
      </c>
      <c r="O569" s="25">
        <f>IFERROR(VLOOKUP($A569,'TD SOP+PROFORM'!$A$5:$AD$750,MATCH(O$4,'TD SOP+PROFORM'!$B$2:$AD$2,0)+1,0),0)+IFERROR(VLOOKUP($A569,'TD SOP+PROFORM'!$A$5:$AD$750,MATCH(O$2,'TD SOP+PROFORM'!$B$2:$AD$2,0)+1,0),0)</f>
        <v>0</v>
      </c>
      <c r="P569" s="25">
        <f>IFERROR(VLOOKUP($A569,'TD SOP+PROFORM'!$A$5:$AD$750,MATCH(P$4,'TD SOP+PROFORM'!$B$2:$AD$2,0)+1,0),0)+IFERROR(VLOOKUP($A569,'TD SOP+PROFORM'!$A$5:$AD$750,MATCH(P$2,'TD SOP+PROFORM'!$B$2:$AD$2,0)+1,0),0)</f>
        <v>0</v>
      </c>
      <c r="Q569" s="26" t="str">
        <f t="shared" si="125"/>
        <v/>
      </c>
      <c r="R569" s="25">
        <f>IFERROR(VLOOKUP($A569,'TD SOP+PROFORM'!$A$5:$AD$750,MATCH(R$4,'TD SOP+PROFORM'!$B$2:$AD$2,0)+1,0),0)+IFERROR(VLOOKUP($A569,'TD SOP+PROFORM'!$A$5:$AD$750,MATCH(R$2,'TD SOP+PROFORM'!$B$2:$AD$2,0)+1,0),0)</f>
        <v>0</v>
      </c>
      <c r="S569" s="25">
        <f>IFERROR(VLOOKUP($A569,'TD SOP+PROFORM'!$A$5:$AD$750,MATCH(S$4,'TD SOP+PROFORM'!$B$2:$AD$2,0)+1,0),0)+IFERROR(VLOOKUP($A569,'TD SOP+PROFORM'!$A$5:$AD$750,MATCH(S$2,'TD SOP+PROFORM'!$B$2:$AD$2,0)+1,0),0)</f>
        <v>0</v>
      </c>
      <c r="T569" s="26" t="str">
        <f t="shared" si="126"/>
        <v/>
      </c>
      <c r="U569" s="25">
        <f>IFERROR(VLOOKUP($A569,'TD SOP+PROFORM'!$A$5:$AD$750,MATCH(U$4,'TD SOP+PROFORM'!$B$2:$AD$2,0)+1,0),0)+IFERROR(VLOOKUP($A569,'TD SOP+PROFORM'!$A$5:$AD$750,MATCH(U$2,'TD SOP+PROFORM'!$B$2:$AD$2,0)+1,0),0)</f>
        <v>0</v>
      </c>
      <c r="V569" s="25">
        <f>IFERROR(VLOOKUP($A569,'TD SOP+PROFORM'!$A$5:$AD$750,MATCH(V$4,'TD SOP+PROFORM'!$B$2:$AD$2,0)+1,0),0)+IFERROR(VLOOKUP($A569,'TD SOP+PROFORM'!$A$5:$AD$750,MATCH(V$2,'TD SOP+PROFORM'!$B$2:$AD$2,0)+1,0),0)</f>
        <v>0</v>
      </c>
      <c r="W569" s="26" t="str">
        <f t="shared" si="127"/>
        <v/>
      </c>
      <c r="X569" s="25">
        <f>IFERROR(VLOOKUP($A569,'TD SOP+PROFORM'!$A$5:$AD$750,MATCH(X$4,'TD SOP+PROFORM'!$B$2:$AD$2,0)+1,0),0)+IFERROR(VLOOKUP($A569,'TD SOP+PROFORM'!$A$5:$AD$750,MATCH(X$2,'TD SOP+PROFORM'!$B$2:$AD$2,0)+1,0),0)</f>
        <v>0</v>
      </c>
      <c r="Y569" s="25">
        <f>IFERROR(VLOOKUP($A569,'TD SOP+PROFORM'!$A$5:$AD$750,MATCH(Y$4,'TD SOP+PROFORM'!$B$2:$AD$2,0)+1,0),0)+IFERROR(VLOOKUP($A569,'TD SOP+PROFORM'!$A$5:$AD$750,MATCH(Y$2,'TD SOP+PROFORM'!$B$2:$AD$2,0)+1,0),0)</f>
        <v>0</v>
      </c>
      <c r="Z569" s="26" t="str">
        <f t="shared" si="128"/>
        <v/>
      </c>
      <c r="AA569" s="25">
        <f>IFERROR(VLOOKUP($A569,'TD SOP+PROFORM'!$A$5:$AD$750,MATCH(AA$4,'TD SOP+PROFORM'!$B$2:$AD$2,0)+1,0),0)+IFERROR(VLOOKUP($A569,'TD SOP+PROFORM'!$A$5:$AD$750,MATCH(AA$2,'TD SOP+PROFORM'!$B$2:$AD$2,0)+1,0),0)</f>
        <v>0</v>
      </c>
      <c r="AB569" s="25">
        <f>IFERROR(VLOOKUP($A569,'TD SOP+PROFORM'!$A$5:$AD$750,MATCH(AB$4,'TD SOP+PROFORM'!$B$2:$AD$2,0)+1,0),0)+IFERROR(VLOOKUP($A569,'TD SOP+PROFORM'!$A$5:$AD$750,MATCH(AB$2,'TD SOP+PROFORM'!$B$2:$AD$2,0)+1,0),0)</f>
        <v>0</v>
      </c>
      <c r="AC569" s="26" t="str">
        <f t="shared" si="129"/>
        <v/>
      </c>
      <c r="AD569" s="25">
        <f>IFERROR(VLOOKUP($A569,'TD SOP+PROFORM'!$A$5:$AD$750,MATCH(AD$4,'TD SOP+PROFORM'!$B$2:$AD$2,0)+1,0),0)+IFERROR(VLOOKUP($A569,'TD SOP+PROFORM'!$A$5:$AD$750,MATCH(AD$2,'TD SOP+PROFORM'!$B$2:$AD$2,0)+1,0),0)</f>
        <v>0</v>
      </c>
      <c r="AE569" s="25">
        <f>IFERROR(VLOOKUP($A569,'TD SOP+PROFORM'!$A$5:$AD$750,MATCH(AE$4,'TD SOP+PROFORM'!$B$2:$AD$2,0)+1,0),0)+IFERROR(VLOOKUP($A569,'TD SOP+PROFORM'!$A$5:$AD$750,MATCH(AE$2,'TD SOP+PROFORM'!$B$2:$AD$2,0)+1,0),0)</f>
        <v>0</v>
      </c>
      <c r="AF569" s="26" t="str">
        <f t="shared" si="130"/>
        <v/>
      </c>
      <c r="AG569" s="25">
        <f>IFERROR(VLOOKUP($A569,'TD SOP+PROFORM'!$A$5:$AD$750,MATCH(AG$4,'TD SOP+PROFORM'!$B$2:$AD$2,0)+1,0),0)+IFERROR(VLOOKUP($A569,'TD SOP+PROFORM'!$A$5:$AD$750,MATCH(AG$2,'TD SOP+PROFORM'!$B$2:$AD$2,0)+1,0),0)</f>
        <v>0</v>
      </c>
      <c r="AH569" s="25">
        <f>IFERROR(VLOOKUP($A569,'TD SOP+PROFORM'!$A$5:$AD$750,MATCH(AH$4,'TD SOP+PROFORM'!$B$2:$AD$2,0)+1,0),0)+IFERROR(VLOOKUP($A569,'TD SOP+PROFORM'!$A$5:$AD$750,MATCH(AH$2,'TD SOP+PROFORM'!$B$2:$AD$2,0)+1,0),0)</f>
        <v>0</v>
      </c>
      <c r="AI569" s="26" t="str">
        <f t="shared" si="131"/>
        <v/>
      </c>
      <c r="AJ569" s="25">
        <f>IFERROR(VLOOKUP($A569,'TD SOP+PROFORM'!$A$5:$AD$750,MATCH(AJ$4,'TD SOP+PROFORM'!$B$2:$AD$2,0)+1,0),0)+IFERROR(VLOOKUP($A569,'TD SOP+PROFORM'!$A$5:$AD$750,MATCH(AJ$2,'TD SOP+PROFORM'!$B$2:$AD$2,0)+1,0),0)</f>
        <v>0</v>
      </c>
      <c r="AK569" s="25">
        <f>IFERROR(VLOOKUP($A569,'TD SOP+PROFORM'!$A$5:$AD$750,MATCH(AK$4,'TD SOP+PROFORM'!$B$2:$AD$2,0)+1,0),0)+IFERROR(VLOOKUP($A569,'TD SOP+PROFORM'!$A$5:$AD$750,MATCH(AK$2,'TD SOP+PROFORM'!$B$2:$AD$2,0)+1,0),0)</f>
        <v>0</v>
      </c>
      <c r="AL569" s="26" t="str">
        <f t="shared" si="132"/>
        <v/>
      </c>
      <c r="AM569" s="25">
        <f t="shared" si="134"/>
        <v>0</v>
      </c>
      <c r="AN569" s="25">
        <f t="shared" si="134"/>
        <v>0</v>
      </c>
      <c r="AO569" s="26" t="str">
        <f t="shared" si="133"/>
        <v/>
      </c>
    </row>
    <row r="570" spans="1:41" x14ac:dyDescent="0.35">
      <c r="A570" s="24">
        <f>IF(AND('TD SOP+PROFORM'!A567&lt;&gt;"",'TD SOP+PROFORM'!A567&lt;&gt;"TOTAL"),'TD SOP+PROFORM'!A567,0)</f>
        <v>0</v>
      </c>
      <c r="C570" s="25" t="str">
        <f>IFERROR(VLOOKUP($A570,'TD SOP+PROFORM'!$A$5:$AD$750,MATCH(C$4,'TD SOP+PROFORM'!$B$2:$AT$2,0)+1,0),"")</f>
        <v/>
      </c>
      <c r="D570" s="25" t="str">
        <f>IFERROR(VLOOKUP($A570,'TD SOP+PROFORM'!$A$5:$AD$750,MATCH(D$4,'TD SOP+PROFORM'!$B$2:$AT$2,0)+1,0),"")</f>
        <v/>
      </c>
      <c r="E570" s="26" t="str">
        <f t="shared" si="121"/>
        <v/>
      </c>
      <c r="F570" s="25" t="str">
        <f>IFERROR(VLOOKUP($A570,'TD SOP+PROFORM'!$A$5:$AD$750,MATCH(F$4,'TD SOP+PROFORM'!$B$2:$AT$2,0)+1,0),"")</f>
        <v/>
      </c>
      <c r="G570" s="25" t="str">
        <f>IFERROR(VLOOKUP($A570,'TD SOP+PROFORM'!$A$5:$AD$750,MATCH(G$4,'TD SOP+PROFORM'!$B$2:$AT$2,0)+1,0),"")</f>
        <v/>
      </c>
      <c r="H570" s="26" t="str">
        <f t="shared" si="122"/>
        <v/>
      </c>
      <c r="I570" s="25" t="str">
        <f>IFERROR(VLOOKUP($A570,'TD SOP+PROFORM'!$A$5:$AD$750,MATCH(I$4,'TD SOP+PROFORM'!$B$2:$AT$2,0)+1,0),"")</f>
        <v/>
      </c>
      <c r="J570" s="25" t="str">
        <f>IFERROR(VLOOKUP($A570,'TD SOP+PROFORM'!$A$5:$AD$750,MATCH(J$4,'TD SOP+PROFORM'!$B$2:$AT$2,0)+1,0),"")</f>
        <v/>
      </c>
      <c r="K570" s="26" t="str">
        <f t="shared" si="123"/>
        <v/>
      </c>
      <c r="L570" s="25" t="str">
        <f>IFERROR(VLOOKUP($A570,'TD SOP+PROFORM'!$A$5:$AD$750,MATCH(L$4,'TD SOP+PROFORM'!$B$2:$AT$2,0)+1,0),"")</f>
        <v/>
      </c>
      <c r="M570" s="25" t="str">
        <f>IFERROR(VLOOKUP($A570,'TD SOP+PROFORM'!$A$5:$AD$750,MATCH(M$4,'TD SOP+PROFORM'!$B$2:$AT$2,0)+1,0),"")</f>
        <v/>
      </c>
      <c r="N570" s="26" t="str">
        <f t="shared" si="124"/>
        <v/>
      </c>
      <c r="O570" s="25">
        <f>IFERROR(VLOOKUP($A570,'TD SOP+PROFORM'!$A$5:$AD$750,MATCH(O$4,'TD SOP+PROFORM'!$B$2:$AD$2,0)+1,0),0)+IFERROR(VLOOKUP($A570,'TD SOP+PROFORM'!$A$5:$AD$750,MATCH(O$2,'TD SOP+PROFORM'!$B$2:$AD$2,0)+1,0),0)</f>
        <v>0</v>
      </c>
      <c r="P570" s="25">
        <f>IFERROR(VLOOKUP($A570,'TD SOP+PROFORM'!$A$5:$AD$750,MATCH(P$4,'TD SOP+PROFORM'!$B$2:$AD$2,0)+1,0),0)+IFERROR(VLOOKUP($A570,'TD SOP+PROFORM'!$A$5:$AD$750,MATCH(P$2,'TD SOP+PROFORM'!$B$2:$AD$2,0)+1,0),0)</f>
        <v>0</v>
      </c>
      <c r="Q570" s="26" t="str">
        <f t="shared" si="125"/>
        <v/>
      </c>
      <c r="R570" s="25">
        <f>IFERROR(VLOOKUP($A570,'TD SOP+PROFORM'!$A$5:$AD$750,MATCH(R$4,'TD SOP+PROFORM'!$B$2:$AD$2,0)+1,0),0)+IFERROR(VLOOKUP($A570,'TD SOP+PROFORM'!$A$5:$AD$750,MATCH(R$2,'TD SOP+PROFORM'!$B$2:$AD$2,0)+1,0),0)</f>
        <v>0</v>
      </c>
      <c r="S570" s="25">
        <f>IFERROR(VLOOKUP($A570,'TD SOP+PROFORM'!$A$5:$AD$750,MATCH(S$4,'TD SOP+PROFORM'!$B$2:$AD$2,0)+1,0),0)+IFERROR(VLOOKUP($A570,'TD SOP+PROFORM'!$A$5:$AD$750,MATCH(S$2,'TD SOP+PROFORM'!$B$2:$AD$2,0)+1,0),0)</f>
        <v>0</v>
      </c>
      <c r="T570" s="26" t="str">
        <f t="shared" si="126"/>
        <v/>
      </c>
      <c r="U570" s="25">
        <f>IFERROR(VLOOKUP($A570,'TD SOP+PROFORM'!$A$5:$AD$750,MATCH(U$4,'TD SOP+PROFORM'!$B$2:$AD$2,0)+1,0),0)+IFERROR(VLOOKUP($A570,'TD SOP+PROFORM'!$A$5:$AD$750,MATCH(U$2,'TD SOP+PROFORM'!$B$2:$AD$2,0)+1,0),0)</f>
        <v>0</v>
      </c>
      <c r="V570" s="25">
        <f>IFERROR(VLOOKUP($A570,'TD SOP+PROFORM'!$A$5:$AD$750,MATCH(V$4,'TD SOP+PROFORM'!$B$2:$AD$2,0)+1,0),0)+IFERROR(VLOOKUP($A570,'TD SOP+PROFORM'!$A$5:$AD$750,MATCH(V$2,'TD SOP+PROFORM'!$B$2:$AD$2,0)+1,0),0)</f>
        <v>0</v>
      </c>
      <c r="W570" s="26" t="str">
        <f t="shared" si="127"/>
        <v/>
      </c>
      <c r="X570" s="25">
        <f>IFERROR(VLOOKUP($A570,'TD SOP+PROFORM'!$A$5:$AD$750,MATCH(X$4,'TD SOP+PROFORM'!$B$2:$AD$2,0)+1,0),0)+IFERROR(VLOOKUP($A570,'TD SOP+PROFORM'!$A$5:$AD$750,MATCH(X$2,'TD SOP+PROFORM'!$B$2:$AD$2,0)+1,0),0)</f>
        <v>0</v>
      </c>
      <c r="Y570" s="25">
        <f>IFERROR(VLOOKUP($A570,'TD SOP+PROFORM'!$A$5:$AD$750,MATCH(Y$4,'TD SOP+PROFORM'!$B$2:$AD$2,0)+1,0),0)+IFERROR(VLOOKUP($A570,'TD SOP+PROFORM'!$A$5:$AD$750,MATCH(Y$2,'TD SOP+PROFORM'!$B$2:$AD$2,0)+1,0),0)</f>
        <v>0</v>
      </c>
      <c r="Z570" s="26" t="str">
        <f t="shared" si="128"/>
        <v/>
      </c>
      <c r="AA570" s="25">
        <f>IFERROR(VLOOKUP($A570,'TD SOP+PROFORM'!$A$5:$AD$750,MATCH(AA$4,'TD SOP+PROFORM'!$B$2:$AD$2,0)+1,0),0)+IFERROR(VLOOKUP($A570,'TD SOP+PROFORM'!$A$5:$AD$750,MATCH(AA$2,'TD SOP+PROFORM'!$B$2:$AD$2,0)+1,0),0)</f>
        <v>0</v>
      </c>
      <c r="AB570" s="25">
        <f>IFERROR(VLOOKUP($A570,'TD SOP+PROFORM'!$A$5:$AD$750,MATCH(AB$4,'TD SOP+PROFORM'!$B$2:$AD$2,0)+1,0),0)+IFERROR(VLOOKUP($A570,'TD SOP+PROFORM'!$A$5:$AD$750,MATCH(AB$2,'TD SOP+PROFORM'!$B$2:$AD$2,0)+1,0),0)</f>
        <v>0</v>
      </c>
      <c r="AC570" s="26" t="str">
        <f t="shared" si="129"/>
        <v/>
      </c>
      <c r="AD570" s="25">
        <f>IFERROR(VLOOKUP($A570,'TD SOP+PROFORM'!$A$5:$AD$750,MATCH(AD$4,'TD SOP+PROFORM'!$B$2:$AD$2,0)+1,0),0)+IFERROR(VLOOKUP($A570,'TD SOP+PROFORM'!$A$5:$AD$750,MATCH(AD$2,'TD SOP+PROFORM'!$B$2:$AD$2,0)+1,0),0)</f>
        <v>0</v>
      </c>
      <c r="AE570" s="25">
        <f>IFERROR(VLOOKUP($A570,'TD SOP+PROFORM'!$A$5:$AD$750,MATCH(AE$4,'TD SOP+PROFORM'!$B$2:$AD$2,0)+1,0),0)+IFERROR(VLOOKUP($A570,'TD SOP+PROFORM'!$A$5:$AD$750,MATCH(AE$2,'TD SOP+PROFORM'!$B$2:$AD$2,0)+1,0),0)</f>
        <v>0</v>
      </c>
      <c r="AF570" s="26" t="str">
        <f t="shared" si="130"/>
        <v/>
      </c>
      <c r="AG570" s="25">
        <f>IFERROR(VLOOKUP($A570,'TD SOP+PROFORM'!$A$5:$AD$750,MATCH(AG$4,'TD SOP+PROFORM'!$B$2:$AD$2,0)+1,0),0)+IFERROR(VLOOKUP($A570,'TD SOP+PROFORM'!$A$5:$AD$750,MATCH(AG$2,'TD SOP+PROFORM'!$B$2:$AD$2,0)+1,0),0)</f>
        <v>0</v>
      </c>
      <c r="AH570" s="25">
        <f>IFERROR(VLOOKUP($A570,'TD SOP+PROFORM'!$A$5:$AD$750,MATCH(AH$4,'TD SOP+PROFORM'!$B$2:$AD$2,0)+1,0),0)+IFERROR(VLOOKUP($A570,'TD SOP+PROFORM'!$A$5:$AD$750,MATCH(AH$2,'TD SOP+PROFORM'!$B$2:$AD$2,0)+1,0),0)</f>
        <v>0</v>
      </c>
      <c r="AI570" s="26" t="str">
        <f t="shared" si="131"/>
        <v/>
      </c>
      <c r="AJ570" s="25">
        <f>IFERROR(VLOOKUP($A570,'TD SOP+PROFORM'!$A$5:$AD$750,MATCH(AJ$4,'TD SOP+PROFORM'!$B$2:$AD$2,0)+1,0),0)+IFERROR(VLOOKUP($A570,'TD SOP+PROFORM'!$A$5:$AD$750,MATCH(AJ$2,'TD SOP+PROFORM'!$B$2:$AD$2,0)+1,0),0)</f>
        <v>0</v>
      </c>
      <c r="AK570" s="25">
        <f>IFERROR(VLOOKUP($A570,'TD SOP+PROFORM'!$A$5:$AD$750,MATCH(AK$4,'TD SOP+PROFORM'!$B$2:$AD$2,0)+1,0),0)+IFERROR(VLOOKUP($A570,'TD SOP+PROFORM'!$A$5:$AD$750,MATCH(AK$2,'TD SOP+PROFORM'!$B$2:$AD$2,0)+1,0),0)</f>
        <v>0</v>
      </c>
      <c r="AL570" s="26" t="str">
        <f t="shared" si="132"/>
        <v/>
      </c>
      <c r="AM570" s="25">
        <f t="shared" si="134"/>
        <v>0</v>
      </c>
      <c r="AN570" s="25">
        <f t="shared" si="134"/>
        <v>0</v>
      </c>
      <c r="AO570" s="26" t="str">
        <f t="shared" si="133"/>
        <v/>
      </c>
    </row>
    <row r="571" spans="1:41" x14ac:dyDescent="0.35">
      <c r="A571" s="24">
        <f>IF(AND('TD SOP+PROFORM'!A568&lt;&gt;"",'TD SOP+PROFORM'!A568&lt;&gt;"TOTAL"),'TD SOP+PROFORM'!A568,0)</f>
        <v>0</v>
      </c>
      <c r="C571" s="25" t="str">
        <f>IFERROR(VLOOKUP($A571,'TD SOP+PROFORM'!$A$5:$AD$750,MATCH(C$4,'TD SOP+PROFORM'!$B$2:$AT$2,0)+1,0),"")</f>
        <v/>
      </c>
      <c r="D571" s="25" t="str">
        <f>IFERROR(VLOOKUP($A571,'TD SOP+PROFORM'!$A$5:$AD$750,MATCH(D$4,'TD SOP+PROFORM'!$B$2:$AT$2,0)+1,0),"")</f>
        <v/>
      </c>
      <c r="E571" s="26" t="str">
        <f t="shared" si="121"/>
        <v/>
      </c>
      <c r="F571" s="25" t="str">
        <f>IFERROR(VLOOKUP($A571,'TD SOP+PROFORM'!$A$5:$AD$750,MATCH(F$4,'TD SOP+PROFORM'!$B$2:$AT$2,0)+1,0),"")</f>
        <v/>
      </c>
      <c r="G571" s="25" t="str">
        <f>IFERROR(VLOOKUP($A571,'TD SOP+PROFORM'!$A$5:$AD$750,MATCH(G$4,'TD SOP+PROFORM'!$B$2:$AT$2,0)+1,0),"")</f>
        <v/>
      </c>
      <c r="H571" s="26" t="str">
        <f t="shared" si="122"/>
        <v/>
      </c>
      <c r="I571" s="25" t="str">
        <f>IFERROR(VLOOKUP($A571,'TD SOP+PROFORM'!$A$5:$AD$750,MATCH(I$4,'TD SOP+PROFORM'!$B$2:$AT$2,0)+1,0),"")</f>
        <v/>
      </c>
      <c r="J571" s="25" t="str">
        <f>IFERROR(VLOOKUP($A571,'TD SOP+PROFORM'!$A$5:$AD$750,MATCH(J$4,'TD SOP+PROFORM'!$B$2:$AT$2,0)+1,0),"")</f>
        <v/>
      </c>
      <c r="K571" s="26" t="str">
        <f t="shared" si="123"/>
        <v/>
      </c>
      <c r="L571" s="25" t="str">
        <f>IFERROR(VLOOKUP($A571,'TD SOP+PROFORM'!$A$5:$AD$750,MATCH(L$4,'TD SOP+PROFORM'!$B$2:$AT$2,0)+1,0),"")</f>
        <v/>
      </c>
      <c r="M571" s="25" t="str">
        <f>IFERROR(VLOOKUP($A571,'TD SOP+PROFORM'!$A$5:$AD$750,MATCH(M$4,'TD SOP+PROFORM'!$B$2:$AT$2,0)+1,0),"")</f>
        <v/>
      </c>
      <c r="N571" s="26" t="str">
        <f t="shared" si="124"/>
        <v/>
      </c>
      <c r="O571" s="25">
        <f>IFERROR(VLOOKUP($A571,'TD SOP+PROFORM'!$A$5:$AD$750,MATCH(O$4,'TD SOP+PROFORM'!$B$2:$AD$2,0)+1,0),0)+IFERROR(VLOOKUP($A571,'TD SOP+PROFORM'!$A$5:$AD$750,MATCH(O$2,'TD SOP+PROFORM'!$B$2:$AD$2,0)+1,0),0)</f>
        <v>0</v>
      </c>
      <c r="P571" s="25">
        <f>IFERROR(VLOOKUP($A571,'TD SOP+PROFORM'!$A$5:$AD$750,MATCH(P$4,'TD SOP+PROFORM'!$B$2:$AD$2,0)+1,0),0)+IFERROR(VLOOKUP($A571,'TD SOP+PROFORM'!$A$5:$AD$750,MATCH(P$2,'TD SOP+PROFORM'!$B$2:$AD$2,0)+1,0),0)</f>
        <v>0</v>
      </c>
      <c r="Q571" s="26" t="str">
        <f t="shared" si="125"/>
        <v/>
      </c>
      <c r="R571" s="25">
        <f>IFERROR(VLOOKUP($A571,'TD SOP+PROFORM'!$A$5:$AD$750,MATCH(R$4,'TD SOP+PROFORM'!$B$2:$AD$2,0)+1,0),0)+IFERROR(VLOOKUP($A571,'TD SOP+PROFORM'!$A$5:$AD$750,MATCH(R$2,'TD SOP+PROFORM'!$B$2:$AD$2,0)+1,0),0)</f>
        <v>0</v>
      </c>
      <c r="S571" s="25">
        <f>IFERROR(VLOOKUP($A571,'TD SOP+PROFORM'!$A$5:$AD$750,MATCH(S$4,'TD SOP+PROFORM'!$B$2:$AD$2,0)+1,0),0)+IFERROR(VLOOKUP($A571,'TD SOP+PROFORM'!$A$5:$AD$750,MATCH(S$2,'TD SOP+PROFORM'!$B$2:$AD$2,0)+1,0),0)</f>
        <v>0</v>
      </c>
      <c r="T571" s="26" t="str">
        <f t="shared" si="126"/>
        <v/>
      </c>
      <c r="U571" s="25">
        <f>IFERROR(VLOOKUP($A571,'TD SOP+PROFORM'!$A$5:$AD$750,MATCH(U$4,'TD SOP+PROFORM'!$B$2:$AD$2,0)+1,0),0)+IFERROR(VLOOKUP($A571,'TD SOP+PROFORM'!$A$5:$AD$750,MATCH(U$2,'TD SOP+PROFORM'!$B$2:$AD$2,0)+1,0),0)</f>
        <v>0</v>
      </c>
      <c r="V571" s="25">
        <f>IFERROR(VLOOKUP($A571,'TD SOP+PROFORM'!$A$5:$AD$750,MATCH(V$4,'TD SOP+PROFORM'!$B$2:$AD$2,0)+1,0),0)+IFERROR(VLOOKUP($A571,'TD SOP+PROFORM'!$A$5:$AD$750,MATCH(V$2,'TD SOP+PROFORM'!$B$2:$AD$2,0)+1,0),0)</f>
        <v>0</v>
      </c>
      <c r="W571" s="26" t="str">
        <f t="shared" si="127"/>
        <v/>
      </c>
      <c r="X571" s="25">
        <f>IFERROR(VLOOKUP($A571,'TD SOP+PROFORM'!$A$5:$AD$750,MATCH(X$4,'TD SOP+PROFORM'!$B$2:$AD$2,0)+1,0),0)+IFERROR(VLOOKUP($A571,'TD SOP+PROFORM'!$A$5:$AD$750,MATCH(X$2,'TD SOP+PROFORM'!$B$2:$AD$2,0)+1,0),0)</f>
        <v>0</v>
      </c>
      <c r="Y571" s="25">
        <f>IFERROR(VLOOKUP($A571,'TD SOP+PROFORM'!$A$5:$AD$750,MATCH(Y$4,'TD SOP+PROFORM'!$B$2:$AD$2,0)+1,0),0)+IFERROR(VLOOKUP($A571,'TD SOP+PROFORM'!$A$5:$AD$750,MATCH(Y$2,'TD SOP+PROFORM'!$B$2:$AD$2,0)+1,0),0)</f>
        <v>0</v>
      </c>
      <c r="Z571" s="26" t="str">
        <f t="shared" si="128"/>
        <v/>
      </c>
      <c r="AA571" s="25">
        <f>IFERROR(VLOOKUP($A571,'TD SOP+PROFORM'!$A$5:$AD$750,MATCH(AA$4,'TD SOP+PROFORM'!$B$2:$AD$2,0)+1,0),0)+IFERROR(VLOOKUP($A571,'TD SOP+PROFORM'!$A$5:$AD$750,MATCH(AA$2,'TD SOP+PROFORM'!$B$2:$AD$2,0)+1,0),0)</f>
        <v>0</v>
      </c>
      <c r="AB571" s="25">
        <f>IFERROR(VLOOKUP($A571,'TD SOP+PROFORM'!$A$5:$AD$750,MATCH(AB$4,'TD SOP+PROFORM'!$B$2:$AD$2,0)+1,0),0)+IFERROR(VLOOKUP($A571,'TD SOP+PROFORM'!$A$5:$AD$750,MATCH(AB$2,'TD SOP+PROFORM'!$B$2:$AD$2,0)+1,0),0)</f>
        <v>0</v>
      </c>
      <c r="AC571" s="26" t="str">
        <f t="shared" si="129"/>
        <v/>
      </c>
      <c r="AD571" s="25">
        <f>IFERROR(VLOOKUP($A571,'TD SOP+PROFORM'!$A$5:$AD$750,MATCH(AD$4,'TD SOP+PROFORM'!$B$2:$AD$2,0)+1,0),0)+IFERROR(VLOOKUP($A571,'TD SOP+PROFORM'!$A$5:$AD$750,MATCH(AD$2,'TD SOP+PROFORM'!$B$2:$AD$2,0)+1,0),0)</f>
        <v>0</v>
      </c>
      <c r="AE571" s="25">
        <f>IFERROR(VLOOKUP($A571,'TD SOP+PROFORM'!$A$5:$AD$750,MATCH(AE$4,'TD SOP+PROFORM'!$B$2:$AD$2,0)+1,0),0)+IFERROR(VLOOKUP($A571,'TD SOP+PROFORM'!$A$5:$AD$750,MATCH(AE$2,'TD SOP+PROFORM'!$B$2:$AD$2,0)+1,0),0)</f>
        <v>0</v>
      </c>
      <c r="AF571" s="26" t="str">
        <f t="shared" si="130"/>
        <v/>
      </c>
      <c r="AG571" s="25">
        <f>IFERROR(VLOOKUP($A571,'TD SOP+PROFORM'!$A$5:$AD$750,MATCH(AG$4,'TD SOP+PROFORM'!$B$2:$AD$2,0)+1,0),0)+IFERROR(VLOOKUP($A571,'TD SOP+PROFORM'!$A$5:$AD$750,MATCH(AG$2,'TD SOP+PROFORM'!$B$2:$AD$2,0)+1,0),0)</f>
        <v>0</v>
      </c>
      <c r="AH571" s="25">
        <f>IFERROR(VLOOKUP($A571,'TD SOP+PROFORM'!$A$5:$AD$750,MATCH(AH$4,'TD SOP+PROFORM'!$B$2:$AD$2,0)+1,0),0)+IFERROR(VLOOKUP($A571,'TD SOP+PROFORM'!$A$5:$AD$750,MATCH(AH$2,'TD SOP+PROFORM'!$B$2:$AD$2,0)+1,0),0)</f>
        <v>0</v>
      </c>
      <c r="AI571" s="26" t="str">
        <f t="shared" si="131"/>
        <v/>
      </c>
      <c r="AJ571" s="25">
        <f>IFERROR(VLOOKUP($A571,'TD SOP+PROFORM'!$A$5:$AD$750,MATCH(AJ$4,'TD SOP+PROFORM'!$B$2:$AD$2,0)+1,0),0)+IFERROR(VLOOKUP($A571,'TD SOP+PROFORM'!$A$5:$AD$750,MATCH(AJ$2,'TD SOP+PROFORM'!$B$2:$AD$2,0)+1,0),0)</f>
        <v>0</v>
      </c>
      <c r="AK571" s="25">
        <f>IFERROR(VLOOKUP($A571,'TD SOP+PROFORM'!$A$5:$AD$750,MATCH(AK$4,'TD SOP+PROFORM'!$B$2:$AD$2,0)+1,0),0)+IFERROR(VLOOKUP($A571,'TD SOP+PROFORM'!$A$5:$AD$750,MATCH(AK$2,'TD SOP+PROFORM'!$B$2:$AD$2,0)+1,0),0)</f>
        <v>0</v>
      </c>
      <c r="AL571" s="26" t="str">
        <f t="shared" si="132"/>
        <v/>
      </c>
      <c r="AM571" s="25">
        <f t="shared" si="134"/>
        <v>0</v>
      </c>
      <c r="AN571" s="25">
        <f t="shared" si="134"/>
        <v>0</v>
      </c>
      <c r="AO571" s="26" t="str">
        <f t="shared" si="133"/>
        <v/>
      </c>
    </row>
    <row r="572" spans="1:41" x14ac:dyDescent="0.35">
      <c r="A572" s="24">
        <f>IF(AND('TD SOP+PROFORM'!A569&lt;&gt;"",'TD SOP+PROFORM'!A569&lt;&gt;"TOTAL"),'TD SOP+PROFORM'!A569,0)</f>
        <v>0</v>
      </c>
      <c r="C572" s="25" t="str">
        <f>IFERROR(VLOOKUP($A572,'TD SOP+PROFORM'!$A$5:$AD$750,MATCH(C$4,'TD SOP+PROFORM'!$B$2:$AT$2,0)+1,0),"")</f>
        <v/>
      </c>
      <c r="D572" s="25" t="str">
        <f>IFERROR(VLOOKUP($A572,'TD SOP+PROFORM'!$A$5:$AD$750,MATCH(D$4,'TD SOP+PROFORM'!$B$2:$AT$2,0)+1,0),"")</f>
        <v/>
      </c>
      <c r="E572" s="26" t="str">
        <f t="shared" si="121"/>
        <v/>
      </c>
      <c r="F572" s="25" t="str">
        <f>IFERROR(VLOOKUP($A572,'TD SOP+PROFORM'!$A$5:$AD$750,MATCH(F$4,'TD SOP+PROFORM'!$B$2:$AT$2,0)+1,0),"")</f>
        <v/>
      </c>
      <c r="G572" s="25" t="str">
        <f>IFERROR(VLOOKUP($A572,'TD SOP+PROFORM'!$A$5:$AD$750,MATCH(G$4,'TD SOP+PROFORM'!$B$2:$AT$2,0)+1,0),"")</f>
        <v/>
      </c>
      <c r="H572" s="26" t="str">
        <f t="shared" si="122"/>
        <v/>
      </c>
      <c r="I572" s="25" t="str">
        <f>IFERROR(VLOOKUP($A572,'TD SOP+PROFORM'!$A$5:$AD$750,MATCH(I$4,'TD SOP+PROFORM'!$B$2:$AT$2,0)+1,0),"")</f>
        <v/>
      </c>
      <c r="J572" s="25" t="str">
        <f>IFERROR(VLOOKUP($A572,'TD SOP+PROFORM'!$A$5:$AD$750,MATCH(J$4,'TD SOP+PROFORM'!$B$2:$AT$2,0)+1,0),"")</f>
        <v/>
      </c>
      <c r="K572" s="26" t="str">
        <f t="shared" si="123"/>
        <v/>
      </c>
      <c r="L572" s="25" t="str">
        <f>IFERROR(VLOOKUP($A572,'TD SOP+PROFORM'!$A$5:$AD$750,MATCH(L$4,'TD SOP+PROFORM'!$B$2:$AT$2,0)+1,0),"")</f>
        <v/>
      </c>
      <c r="M572" s="25" t="str">
        <f>IFERROR(VLOOKUP($A572,'TD SOP+PROFORM'!$A$5:$AD$750,MATCH(M$4,'TD SOP+PROFORM'!$B$2:$AT$2,0)+1,0),"")</f>
        <v/>
      </c>
      <c r="N572" s="26" t="str">
        <f t="shared" si="124"/>
        <v/>
      </c>
      <c r="O572" s="25">
        <f>IFERROR(VLOOKUP($A572,'TD SOP+PROFORM'!$A$5:$AD$750,MATCH(O$4,'TD SOP+PROFORM'!$B$2:$AD$2,0)+1,0),0)+IFERROR(VLOOKUP($A572,'TD SOP+PROFORM'!$A$5:$AD$750,MATCH(O$2,'TD SOP+PROFORM'!$B$2:$AD$2,0)+1,0),0)</f>
        <v>0</v>
      </c>
      <c r="P572" s="25">
        <f>IFERROR(VLOOKUP($A572,'TD SOP+PROFORM'!$A$5:$AD$750,MATCH(P$4,'TD SOP+PROFORM'!$B$2:$AD$2,0)+1,0),0)+IFERROR(VLOOKUP($A572,'TD SOP+PROFORM'!$A$5:$AD$750,MATCH(P$2,'TD SOP+PROFORM'!$B$2:$AD$2,0)+1,0),0)</f>
        <v>0</v>
      </c>
      <c r="Q572" s="26" t="str">
        <f t="shared" si="125"/>
        <v/>
      </c>
      <c r="R572" s="25">
        <f>IFERROR(VLOOKUP($A572,'TD SOP+PROFORM'!$A$5:$AD$750,MATCH(R$4,'TD SOP+PROFORM'!$B$2:$AD$2,0)+1,0),0)+IFERROR(VLOOKUP($A572,'TD SOP+PROFORM'!$A$5:$AD$750,MATCH(R$2,'TD SOP+PROFORM'!$B$2:$AD$2,0)+1,0),0)</f>
        <v>0</v>
      </c>
      <c r="S572" s="25">
        <f>IFERROR(VLOOKUP($A572,'TD SOP+PROFORM'!$A$5:$AD$750,MATCH(S$4,'TD SOP+PROFORM'!$B$2:$AD$2,0)+1,0),0)+IFERROR(VLOOKUP($A572,'TD SOP+PROFORM'!$A$5:$AD$750,MATCH(S$2,'TD SOP+PROFORM'!$B$2:$AD$2,0)+1,0),0)</f>
        <v>0</v>
      </c>
      <c r="T572" s="26" t="str">
        <f t="shared" si="126"/>
        <v/>
      </c>
      <c r="U572" s="25">
        <f>IFERROR(VLOOKUP($A572,'TD SOP+PROFORM'!$A$5:$AD$750,MATCH(U$4,'TD SOP+PROFORM'!$B$2:$AD$2,0)+1,0),0)+IFERROR(VLOOKUP($A572,'TD SOP+PROFORM'!$A$5:$AD$750,MATCH(U$2,'TD SOP+PROFORM'!$B$2:$AD$2,0)+1,0),0)</f>
        <v>0</v>
      </c>
      <c r="V572" s="25">
        <f>IFERROR(VLOOKUP($A572,'TD SOP+PROFORM'!$A$5:$AD$750,MATCH(V$4,'TD SOP+PROFORM'!$B$2:$AD$2,0)+1,0),0)+IFERROR(VLOOKUP($A572,'TD SOP+PROFORM'!$A$5:$AD$750,MATCH(V$2,'TD SOP+PROFORM'!$B$2:$AD$2,0)+1,0),0)</f>
        <v>0</v>
      </c>
      <c r="W572" s="26" t="str">
        <f t="shared" si="127"/>
        <v/>
      </c>
      <c r="X572" s="25">
        <f>IFERROR(VLOOKUP($A572,'TD SOP+PROFORM'!$A$5:$AD$750,MATCH(X$4,'TD SOP+PROFORM'!$B$2:$AD$2,0)+1,0),0)+IFERROR(VLOOKUP($A572,'TD SOP+PROFORM'!$A$5:$AD$750,MATCH(X$2,'TD SOP+PROFORM'!$B$2:$AD$2,0)+1,0),0)</f>
        <v>0</v>
      </c>
      <c r="Y572" s="25">
        <f>IFERROR(VLOOKUP($A572,'TD SOP+PROFORM'!$A$5:$AD$750,MATCH(Y$4,'TD SOP+PROFORM'!$B$2:$AD$2,0)+1,0),0)+IFERROR(VLOOKUP($A572,'TD SOP+PROFORM'!$A$5:$AD$750,MATCH(Y$2,'TD SOP+PROFORM'!$B$2:$AD$2,0)+1,0),0)</f>
        <v>0</v>
      </c>
      <c r="Z572" s="26" t="str">
        <f t="shared" si="128"/>
        <v/>
      </c>
      <c r="AA572" s="25">
        <f>IFERROR(VLOOKUP($A572,'TD SOP+PROFORM'!$A$5:$AD$750,MATCH(AA$4,'TD SOP+PROFORM'!$B$2:$AD$2,0)+1,0),0)+IFERROR(VLOOKUP($A572,'TD SOP+PROFORM'!$A$5:$AD$750,MATCH(AA$2,'TD SOP+PROFORM'!$B$2:$AD$2,0)+1,0),0)</f>
        <v>0</v>
      </c>
      <c r="AB572" s="25">
        <f>IFERROR(VLOOKUP($A572,'TD SOP+PROFORM'!$A$5:$AD$750,MATCH(AB$4,'TD SOP+PROFORM'!$B$2:$AD$2,0)+1,0),0)+IFERROR(VLOOKUP($A572,'TD SOP+PROFORM'!$A$5:$AD$750,MATCH(AB$2,'TD SOP+PROFORM'!$B$2:$AD$2,0)+1,0),0)</f>
        <v>0</v>
      </c>
      <c r="AC572" s="26" t="str">
        <f t="shared" si="129"/>
        <v/>
      </c>
      <c r="AD572" s="25">
        <f>IFERROR(VLOOKUP($A572,'TD SOP+PROFORM'!$A$5:$AD$750,MATCH(AD$4,'TD SOP+PROFORM'!$B$2:$AD$2,0)+1,0),0)+IFERROR(VLOOKUP($A572,'TD SOP+PROFORM'!$A$5:$AD$750,MATCH(AD$2,'TD SOP+PROFORM'!$B$2:$AD$2,0)+1,0),0)</f>
        <v>0</v>
      </c>
      <c r="AE572" s="25">
        <f>IFERROR(VLOOKUP($A572,'TD SOP+PROFORM'!$A$5:$AD$750,MATCH(AE$4,'TD SOP+PROFORM'!$B$2:$AD$2,0)+1,0),0)+IFERROR(VLOOKUP($A572,'TD SOP+PROFORM'!$A$5:$AD$750,MATCH(AE$2,'TD SOP+PROFORM'!$B$2:$AD$2,0)+1,0),0)</f>
        <v>0</v>
      </c>
      <c r="AF572" s="26" t="str">
        <f t="shared" si="130"/>
        <v/>
      </c>
      <c r="AG572" s="25">
        <f>IFERROR(VLOOKUP($A572,'TD SOP+PROFORM'!$A$5:$AD$750,MATCH(AG$4,'TD SOP+PROFORM'!$B$2:$AD$2,0)+1,0),0)+IFERROR(VLOOKUP($A572,'TD SOP+PROFORM'!$A$5:$AD$750,MATCH(AG$2,'TD SOP+PROFORM'!$B$2:$AD$2,0)+1,0),0)</f>
        <v>0</v>
      </c>
      <c r="AH572" s="25">
        <f>IFERROR(VLOOKUP($A572,'TD SOP+PROFORM'!$A$5:$AD$750,MATCH(AH$4,'TD SOP+PROFORM'!$B$2:$AD$2,0)+1,0),0)+IFERROR(VLOOKUP($A572,'TD SOP+PROFORM'!$A$5:$AD$750,MATCH(AH$2,'TD SOP+PROFORM'!$B$2:$AD$2,0)+1,0),0)</f>
        <v>0</v>
      </c>
      <c r="AI572" s="26" t="str">
        <f t="shared" si="131"/>
        <v/>
      </c>
      <c r="AJ572" s="25">
        <f>IFERROR(VLOOKUP($A572,'TD SOP+PROFORM'!$A$5:$AD$750,MATCH(AJ$4,'TD SOP+PROFORM'!$B$2:$AD$2,0)+1,0),0)+IFERROR(VLOOKUP($A572,'TD SOP+PROFORM'!$A$5:$AD$750,MATCH(AJ$2,'TD SOP+PROFORM'!$B$2:$AD$2,0)+1,0),0)</f>
        <v>0</v>
      </c>
      <c r="AK572" s="25">
        <f>IFERROR(VLOOKUP($A572,'TD SOP+PROFORM'!$A$5:$AD$750,MATCH(AK$4,'TD SOP+PROFORM'!$B$2:$AD$2,0)+1,0),0)+IFERROR(VLOOKUP($A572,'TD SOP+PROFORM'!$A$5:$AD$750,MATCH(AK$2,'TD SOP+PROFORM'!$B$2:$AD$2,0)+1,0),0)</f>
        <v>0</v>
      </c>
      <c r="AL572" s="26" t="str">
        <f t="shared" si="132"/>
        <v/>
      </c>
      <c r="AM572" s="25">
        <f t="shared" si="134"/>
        <v>0</v>
      </c>
      <c r="AN572" s="25">
        <f t="shared" si="134"/>
        <v>0</v>
      </c>
      <c r="AO572" s="26" t="str">
        <f t="shared" si="133"/>
        <v/>
      </c>
    </row>
    <row r="573" spans="1:41" x14ac:dyDescent="0.35">
      <c r="A573" s="24">
        <f>IF(AND('TD SOP+PROFORM'!A570&lt;&gt;"",'TD SOP+PROFORM'!A570&lt;&gt;"TOTAL"),'TD SOP+PROFORM'!A570,0)</f>
        <v>0</v>
      </c>
      <c r="C573" s="25" t="str">
        <f>IFERROR(VLOOKUP($A573,'TD SOP+PROFORM'!$A$5:$AD$750,MATCH(C$4,'TD SOP+PROFORM'!$B$2:$AT$2,0)+1,0),"")</f>
        <v/>
      </c>
      <c r="D573" s="25" t="str">
        <f>IFERROR(VLOOKUP($A573,'TD SOP+PROFORM'!$A$5:$AD$750,MATCH(D$4,'TD SOP+PROFORM'!$B$2:$AT$2,0)+1,0),"")</f>
        <v/>
      </c>
      <c r="E573" s="26" t="str">
        <f t="shared" si="121"/>
        <v/>
      </c>
      <c r="F573" s="25" t="str">
        <f>IFERROR(VLOOKUP($A573,'TD SOP+PROFORM'!$A$5:$AD$750,MATCH(F$4,'TD SOP+PROFORM'!$B$2:$AT$2,0)+1,0),"")</f>
        <v/>
      </c>
      <c r="G573" s="25" t="str">
        <f>IFERROR(VLOOKUP($A573,'TD SOP+PROFORM'!$A$5:$AD$750,MATCH(G$4,'TD SOP+PROFORM'!$B$2:$AT$2,0)+1,0),"")</f>
        <v/>
      </c>
      <c r="H573" s="26" t="str">
        <f t="shared" si="122"/>
        <v/>
      </c>
      <c r="I573" s="25" t="str">
        <f>IFERROR(VLOOKUP($A573,'TD SOP+PROFORM'!$A$5:$AD$750,MATCH(I$4,'TD SOP+PROFORM'!$B$2:$AT$2,0)+1,0),"")</f>
        <v/>
      </c>
      <c r="J573" s="25" t="str">
        <f>IFERROR(VLOOKUP($A573,'TD SOP+PROFORM'!$A$5:$AD$750,MATCH(J$4,'TD SOP+PROFORM'!$B$2:$AT$2,0)+1,0),"")</f>
        <v/>
      </c>
      <c r="K573" s="26" t="str">
        <f t="shared" si="123"/>
        <v/>
      </c>
      <c r="L573" s="25" t="str">
        <f>IFERROR(VLOOKUP($A573,'TD SOP+PROFORM'!$A$5:$AD$750,MATCH(L$4,'TD SOP+PROFORM'!$B$2:$AT$2,0)+1,0),"")</f>
        <v/>
      </c>
      <c r="M573" s="25" t="str">
        <f>IFERROR(VLOOKUP($A573,'TD SOP+PROFORM'!$A$5:$AD$750,MATCH(M$4,'TD SOP+PROFORM'!$B$2:$AT$2,0)+1,0),"")</f>
        <v/>
      </c>
      <c r="N573" s="26" t="str">
        <f t="shared" si="124"/>
        <v/>
      </c>
      <c r="O573" s="25">
        <f>IFERROR(VLOOKUP($A573,'TD SOP+PROFORM'!$A$5:$AD$750,MATCH(O$4,'TD SOP+PROFORM'!$B$2:$AD$2,0)+1,0),0)+IFERROR(VLOOKUP($A573,'TD SOP+PROFORM'!$A$5:$AD$750,MATCH(O$2,'TD SOP+PROFORM'!$B$2:$AD$2,0)+1,0),0)</f>
        <v>0</v>
      </c>
      <c r="P573" s="25">
        <f>IFERROR(VLOOKUP($A573,'TD SOP+PROFORM'!$A$5:$AD$750,MATCH(P$4,'TD SOP+PROFORM'!$B$2:$AD$2,0)+1,0),0)+IFERROR(VLOOKUP($A573,'TD SOP+PROFORM'!$A$5:$AD$750,MATCH(P$2,'TD SOP+PROFORM'!$B$2:$AD$2,0)+1,0),0)</f>
        <v>0</v>
      </c>
      <c r="Q573" s="26" t="str">
        <f t="shared" si="125"/>
        <v/>
      </c>
      <c r="R573" s="25">
        <f>IFERROR(VLOOKUP($A573,'TD SOP+PROFORM'!$A$5:$AD$750,MATCH(R$4,'TD SOP+PROFORM'!$B$2:$AD$2,0)+1,0),0)+IFERROR(VLOOKUP($A573,'TD SOP+PROFORM'!$A$5:$AD$750,MATCH(R$2,'TD SOP+PROFORM'!$B$2:$AD$2,0)+1,0),0)</f>
        <v>0</v>
      </c>
      <c r="S573" s="25">
        <f>IFERROR(VLOOKUP($A573,'TD SOP+PROFORM'!$A$5:$AD$750,MATCH(S$4,'TD SOP+PROFORM'!$B$2:$AD$2,0)+1,0),0)+IFERROR(VLOOKUP($A573,'TD SOP+PROFORM'!$A$5:$AD$750,MATCH(S$2,'TD SOP+PROFORM'!$B$2:$AD$2,0)+1,0),0)</f>
        <v>0</v>
      </c>
      <c r="T573" s="26" t="str">
        <f t="shared" si="126"/>
        <v/>
      </c>
      <c r="U573" s="25">
        <f>IFERROR(VLOOKUP($A573,'TD SOP+PROFORM'!$A$5:$AD$750,MATCH(U$4,'TD SOP+PROFORM'!$B$2:$AD$2,0)+1,0),0)+IFERROR(VLOOKUP($A573,'TD SOP+PROFORM'!$A$5:$AD$750,MATCH(U$2,'TD SOP+PROFORM'!$B$2:$AD$2,0)+1,0),0)</f>
        <v>0</v>
      </c>
      <c r="V573" s="25">
        <f>IFERROR(VLOOKUP($A573,'TD SOP+PROFORM'!$A$5:$AD$750,MATCH(V$4,'TD SOP+PROFORM'!$B$2:$AD$2,0)+1,0),0)+IFERROR(VLOOKUP($A573,'TD SOP+PROFORM'!$A$5:$AD$750,MATCH(V$2,'TD SOP+PROFORM'!$B$2:$AD$2,0)+1,0),0)</f>
        <v>0</v>
      </c>
      <c r="W573" s="26" t="str">
        <f t="shared" si="127"/>
        <v/>
      </c>
      <c r="X573" s="25">
        <f>IFERROR(VLOOKUP($A573,'TD SOP+PROFORM'!$A$5:$AD$750,MATCH(X$4,'TD SOP+PROFORM'!$B$2:$AD$2,0)+1,0),0)+IFERROR(VLOOKUP($A573,'TD SOP+PROFORM'!$A$5:$AD$750,MATCH(X$2,'TD SOP+PROFORM'!$B$2:$AD$2,0)+1,0),0)</f>
        <v>0</v>
      </c>
      <c r="Y573" s="25">
        <f>IFERROR(VLOOKUP($A573,'TD SOP+PROFORM'!$A$5:$AD$750,MATCH(Y$4,'TD SOP+PROFORM'!$B$2:$AD$2,0)+1,0),0)+IFERROR(VLOOKUP($A573,'TD SOP+PROFORM'!$A$5:$AD$750,MATCH(Y$2,'TD SOP+PROFORM'!$B$2:$AD$2,0)+1,0),0)</f>
        <v>0</v>
      </c>
      <c r="Z573" s="26" t="str">
        <f t="shared" si="128"/>
        <v/>
      </c>
      <c r="AA573" s="25">
        <f>IFERROR(VLOOKUP($A573,'TD SOP+PROFORM'!$A$5:$AD$750,MATCH(AA$4,'TD SOP+PROFORM'!$B$2:$AD$2,0)+1,0),0)+IFERROR(VLOOKUP($A573,'TD SOP+PROFORM'!$A$5:$AD$750,MATCH(AA$2,'TD SOP+PROFORM'!$B$2:$AD$2,0)+1,0),0)</f>
        <v>0</v>
      </c>
      <c r="AB573" s="25">
        <f>IFERROR(VLOOKUP($A573,'TD SOP+PROFORM'!$A$5:$AD$750,MATCH(AB$4,'TD SOP+PROFORM'!$B$2:$AD$2,0)+1,0),0)+IFERROR(VLOOKUP($A573,'TD SOP+PROFORM'!$A$5:$AD$750,MATCH(AB$2,'TD SOP+PROFORM'!$B$2:$AD$2,0)+1,0),0)</f>
        <v>0</v>
      </c>
      <c r="AC573" s="26" t="str">
        <f t="shared" si="129"/>
        <v/>
      </c>
      <c r="AD573" s="25">
        <f>IFERROR(VLOOKUP($A573,'TD SOP+PROFORM'!$A$5:$AD$750,MATCH(AD$4,'TD SOP+PROFORM'!$B$2:$AD$2,0)+1,0),0)+IFERROR(VLOOKUP($A573,'TD SOP+PROFORM'!$A$5:$AD$750,MATCH(AD$2,'TD SOP+PROFORM'!$B$2:$AD$2,0)+1,0),0)</f>
        <v>0</v>
      </c>
      <c r="AE573" s="25">
        <f>IFERROR(VLOOKUP($A573,'TD SOP+PROFORM'!$A$5:$AD$750,MATCH(AE$4,'TD SOP+PROFORM'!$B$2:$AD$2,0)+1,0),0)+IFERROR(VLOOKUP($A573,'TD SOP+PROFORM'!$A$5:$AD$750,MATCH(AE$2,'TD SOP+PROFORM'!$B$2:$AD$2,0)+1,0),0)</f>
        <v>0</v>
      </c>
      <c r="AF573" s="26" t="str">
        <f t="shared" si="130"/>
        <v/>
      </c>
      <c r="AG573" s="25">
        <f>IFERROR(VLOOKUP($A573,'TD SOP+PROFORM'!$A$5:$AD$750,MATCH(AG$4,'TD SOP+PROFORM'!$B$2:$AD$2,0)+1,0),0)+IFERROR(VLOOKUP($A573,'TD SOP+PROFORM'!$A$5:$AD$750,MATCH(AG$2,'TD SOP+PROFORM'!$B$2:$AD$2,0)+1,0),0)</f>
        <v>0</v>
      </c>
      <c r="AH573" s="25">
        <f>IFERROR(VLOOKUP($A573,'TD SOP+PROFORM'!$A$5:$AD$750,MATCH(AH$4,'TD SOP+PROFORM'!$B$2:$AD$2,0)+1,0),0)+IFERROR(VLOOKUP($A573,'TD SOP+PROFORM'!$A$5:$AD$750,MATCH(AH$2,'TD SOP+PROFORM'!$B$2:$AD$2,0)+1,0),0)</f>
        <v>0</v>
      </c>
      <c r="AI573" s="26" t="str">
        <f t="shared" si="131"/>
        <v/>
      </c>
      <c r="AJ573" s="25">
        <f>IFERROR(VLOOKUP($A573,'TD SOP+PROFORM'!$A$5:$AD$750,MATCH(AJ$4,'TD SOP+PROFORM'!$B$2:$AD$2,0)+1,0),0)+IFERROR(VLOOKUP($A573,'TD SOP+PROFORM'!$A$5:$AD$750,MATCH(AJ$2,'TD SOP+PROFORM'!$B$2:$AD$2,0)+1,0),0)</f>
        <v>0</v>
      </c>
      <c r="AK573" s="25">
        <f>IFERROR(VLOOKUP($A573,'TD SOP+PROFORM'!$A$5:$AD$750,MATCH(AK$4,'TD SOP+PROFORM'!$B$2:$AD$2,0)+1,0),0)+IFERROR(VLOOKUP($A573,'TD SOP+PROFORM'!$A$5:$AD$750,MATCH(AK$2,'TD SOP+PROFORM'!$B$2:$AD$2,0)+1,0),0)</f>
        <v>0</v>
      </c>
      <c r="AL573" s="26" t="str">
        <f t="shared" si="132"/>
        <v/>
      </c>
      <c r="AM573" s="25">
        <f t="shared" si="134"/>
        <v>0</v>
      </c>
      <c r="AN573" s="25">
        <f t="shared" si="134"/>
        <v>0</v>
      </c>
      <c r="AO573" s="26" t="str">
        <f t="shared" si="133"/>
        <v/>
      </c>
    </row>
    <row r="574" spans="1:41" x14ac:dyDescent="0.35">
      <c r="A574" s="24">
        <f>IF(AND('TD SOP+PROFORM'!A571&lt;&gt;"",'TD SOP+PROFORM'!A571&lt;&gt;"TOTAL"),'TD SOP+PROFORM'!A571,0)</f>
        <v>0</v>
      </c>
      <c r="C574" s="25" t="str">
        <f>IFERROR(VLOOKUP($A574,'TD SOP+PROFORM'!$A$5:$AD$750,MATCH(C$4,'TD SOP+PROFORM'!$B$2:$AT$2,0)+1,0),"")</f>
        <v/>
      </c>
      <c r="D574" s="25" t="str">
        <f>IFERROR(VLOOKUP($A574,'TD SOP+PROFORM'!$A$5:$AD$750,MATCH(D$4,'TD SOP+PROFORM'!$B$2:$AT$2,0)+1,0),"")</f>
        <v/>
      </c>
      <c r="E574" s="26" t="str">
        <f t="shared" si="121"/>
        <v/>
      </c>
      <c r="F574" s="25" t="str">
        <f>IFERROR(VLOOKUP($A574,'TD SOP+PROFORM'!$A$5:$AD$750,MATCH(F$4,'TD SOP+PROFORM'!$B$2:$AT$2,0)+1,0),"")</f>
        <v/>
      </c>
      <c r="G574" s="25" t="str">
        <f>IFERROR(VLOOKUP($A574,'TD SOP+PROFORM'!$A$5:$AD$750,MATCH(G$4,'TD SOP+PROFORM'!$B$2:$AT$2,0)+1,0),"")</f>
        <v/>
      </c>
      <c r="H574" s="26" t="str">
        <f t="shared" si="122"/>
        <v/>
      </c>
      <c r="I574" s="25" t="str">
        <f>IFERROR(VLOOKUP($A574,'TD SOP+PROFORM'!$A$5:$AD$750,MATCH(I$4,'TD SOP+PROFORM'!$B$2:$AT$2,0)+1,0),"")</f>
        <v/>
      </c>
      <c r="J574" s="25" t="str">
        <f>IFERROR(VLOOKUP($A574,'TD SOP+PROFORM'!$A$5:$AD$750,MATCH(J$4,'TD SOP+PROFORM'!$B$2:$AT$2,0)+1,0),"")</f>
        <v/>
      </c>
      <c r="K574" s="26" t="str">
        <f t="shared" si="123"/>
        <v/>
      </c>
      <c r="L574" s="25" t="str">
        <f>IFERROR(VLOOKUP($A574,'TD SOP+PROFORM'!$A$5:$AD$750,MATCH(L$4,'TD SOP+PROFORM'!$B$2:$AT$2,0)+1,0),"")</f>
        <v/>
      </c>
      <c r="M574" s="25" t="str">
        <f>IFERROR(VLOOKUP($A574,'TD SOP+PROFORM'!$A$5:$AD$750,MATCH(M$4,'TD SOP+PROFORM'!$B$2:$AT$2,0)+1,0),"")</f>
        <v/>
      </c>
      <c r="N574" s="26" t="str">
        <f t="shared" si="124"/>
        <v/>
      </c>
      <c r="O574" s="25">
        <f>IFERROR(VLOOKUP($A574,'TD SOP+PROFORM'!$A$5:$AD$750,MATCH(O$4,'TD SOP+PROFORM'!$B$2:$AD$2,0)+1,0),0)+IFERROR(VLOOKUP($A574,'TD SOP+PROFORM'!$A$5:$AD$750,MATCH(O$2,'TD SOP+PROFORM'!$B$2:$AD$2,0)+1,0),0)</f>
        <v>0</v>
      </c>
      <c r="P574" s="25">
        <f>IFERROR(VLOOKUP($A574,'TD SOP+PROFORM'!$A$5:$AD$750,MATCH(P$4,'TD SOP+PROFORM'!$B$2:$AD$2,0)+1,0),0)+IFERROR(VLOOKUP($A574,'TD SOP+PROFORM'!$A$5:$AD$750,MATCH(P$2,'TD SOP+PROFORM'!$B$2:$AD$2,0)+1,0),0)</f>
        <v>0</v>
      </c>
      <c r="Q574" s="26" t="str">
        <f t="shared" si="125"/>
        <v/>
      </c>
      <c r="R574" s="25">
        <f>IFERROR(VLOOKUP($A574,'TD SOP+PROFORM'!$A$5:$AD$750,MATCH(R$4,'TD SOP+PROFORM'!$B$2:$AD$2,0)+1,0),0)+IFERROR(VLOOKUP($A574,'TD SOP+PROFORM'!$A$5:$AD$750,MATCH(R$2,'TD SOP+PROFORM'!$B$2:$AD$2,0)+1,0),0)</f>
        <v>0</v>
      </c>
      <c r="S574" s="25">
        <f>IFERROR(VLOOKUP($A574,'TD SOP+PROFORM'!$A$5:$AD$750,MATCH(S$4,'TD SOP+PROFORM'!$B$2:$AD$2,0)+1,0),0)+IFERROR(VLOOKUP($A574,'TD SOP+PROFORM'!$A$5:$AD$750,MATCH(S$2,'TD SOP+PROFORM'!$B$2:$AD$2,0)+1,0),0)</f>
        <v>0</v>
      </c>
      <c r="T574" s="26" t="str">
        <f t="shared" si="126"/>
        <v/>
      </c>
      <c r="U574" s="25">
        <f>IFERROR(VLOOKUP($A574,'TD SOP+PROFORM'!$A$5:$AD$750,MATCH(U$4,'TD SOP+PROFORM'!$B$2:$AD$2,0)+1,0),0)+IFERROR(VLOOKUP($A574,'TD SOP+PROFORM'!$A$5:$AD$750,MATCH(U$2,'TD SOP+PROFORM'!$B$2:$AD$2,0)+1,0),0)</f>
        <v>0</v>
      </c>
      <c r="V574" s="25">
        <f>IFERROR(VLOOKUP($A574,'TD SOP+PROFORM'!$A$5:$AD$750,MATCH(V$4,'TD SOP+PROFORM'!$B$2:$AD$2,0)+1,0),0)+IFERROR(VLOOKUP($A574,'TD SOP+PROFORM'!$A$5:$AD$750,MATCH(V$2,'TD SOP+PROFORM'!$B$2:$AD$2,0)+1,0),0)</f>
        <v>0</v>
      </c>
      <c r="W574" s="26" t="str">
        <f t="shared" si="127"/>
        <v/>
      </c>
      <c r="X574" s="25">
        <f>IFERROR(VLOOKUP($A574,'TD SOP+PROFORM'!$A$5:$AD$750,MATCH(X$4,'TD SOP+PROFORM'!$B$2:$AD$2,0)+1,0),0)+IFERROR(VLOOKUP($A574,'TD SOP+PROFORM'!$A$5:$AD$750,MATCH(X$2,'TD SOP+PROFORM'!$B$2:$AD$2,0)+1,0),0)</f>
        <v>0</v>
      </c>
      <c r="Y574" s="25">
        <f>IFERROR(VLOOKUP($A574,'TD SOP+PROFORM'!$A$5:$AD$750,MATCH(Y$4,'TD SOP+PROFORM'!$B$2:$AD$2,0)+1,0),0)+IFERROR(VLOOKUP($A574,'TD SOP+PROFORM'!$A$5:$AD$750,MATCH(Y$2,'TD SOP+PROFORM'!$B$2:$AD$2,0)+1,0),0)</f>
        <v>0</v>
      </c>
      <c r="Z574" s="26" t="str">
        <f t="shared" si="128"/>
        <v/>
      </c>
      <c r="AA574" s="25">
        <f>IFERROR(VLOOKUP($A574,'TD SOP+PROFORM'!$A$5:$AD$750,MATCH(AA$4,'TD SOP+PROFORM'!$B$2:$AD$2,0)+1,0),0)+IFERROR(VLOOKUP($A574,'TD SOP+PROFORM'!$A$5:$AD$750,MATCH(AA$2,'TD SOP+PROFORM'!$B$2:$AD$2,0)+1,0),0)</f>
        <v>0</v>
      </c>
      <c r="AB574" s="25">
        <f>IFERROR(VLOOKUP($A574,'TD SOP+PROFORM'!$A$5:$AD$750,MATCH(AB$4,'TD SOP+PROFORM'!$B$2:$AD$2,0)+1,0),0)+IFERROR(VLOOKUP($A574,'TD SOP+PROFORM'!$A$5:$AD$750,MATCH(AB$2,'TD SOP+PROFORM'!$B$2:$AD$2,0)+1,0),0)</f>
        <v>0</v>
      </c>
      <c r="AC574" s="26" t="str">
        <f t="shared" si="129"/>
        <v/>
      </c>
      <c r="AD574" s="25">
        <f>IFERROR(VLOOKUP($A574,'TD SOP+PROFORM'!$A$5:$AD$750,MATCH(AD$4,'TD SOP+PROFORM'!$B$2:$AD$2,0)+1,0),0)+IFERROR(VLOOKUP($A574,'TD SOP+PROFORM'!$A$5:$AD$750,MATCH(AD$2,'TD SOP+PROFORM'!$B$2:$AD$2,0)+1,0),0)</f>
        <v>0</v>
      </c>
      <c r="AE574" s="25">
        <f>IFERROR(VLOOKUP($A574,'TD SOP+PROFORM'!$A$5:$AD$750,MATCH(AE$4,'TD SOP+PROFORM'!$B$2:$AD$2,0)+1,0),0)+IFERROR(VLOOKUP($A574,'TD SOP+PROFORM'!$A$5:$AD$750,MATCH(AE$2,'TD SOP+PROFORM'!$B$2:$AD$2,0)+1,0),0)</f>
        <v>0</v>
      </c>
      <c r="AF574" s="26" t="str">
        <f t="shared" si="130"/>
        <v/>
      </c>
      <c r="AG574" s="25">
        <f>IFERROR(VLOOKUP($A574,'TD SOP+PROFORM'!$A$5:$AD$750,MATCH(AG$4,'TD SOP+PROFORM'!$B$2:$AD$2,0)+1,0),0)+IFERROR(VLOOKUP($A574,'TD SOP+PROFORM'!$A$5:$AD$750,MATCH(AG$2,'TD SOP+PROFORM'!$B$2:$AD$2,0)+1,0),0)</f>
        <v>0</v>
      </c>
      <c r="AH574" s="25">
        <f>IFERROR(VLOOKUP($A574,'TD SOP+PROFORM'!$A$5:$AD$750,MATCH(AH$4,'TD SOP+PROFORM'!$B$2:$AD$2,0)+1,0),0)+IFERROR(VLOOKUP($A574,'TD SOP+PROFORM'!$A$5:$AD$750,MATCH(AH$2,'TD SOP+PROFORM'!$B$2:$AD$2,0)+1,0),0)</f>
        <v>0</v>
      </c>
      <c r="AI574" s="26" t="str">
        <f t="shared" si="131"/>
        <v/>
      </c>
      <c r="AJ574" s="25">
        <f>IFERROR(VLOOKUP($A574,'TD SOP+PROFORM'!$A$5:$AD$750,MATCH(AJ$4,'TD SOP+PROFORM'!$B$2:$AD$2,0)+1,0),0)+IFERROR(VLOOKUP($A574,'TD SOP+PROFORM'!$A$5:$AD$750,MATCH(AJ$2,'TD SOP+PROFORM'!$B$2:$AD$2,0)+1,0),0)</f>
        <v>0</v>
      </c>
      <c r="AK574" s="25">
        <f>IFERROR(VLOOKUP($A574,'TD SOP+PROFORM'!$A$5:$AD$750,MATCH(AK$4,'TD SOP+PROFORM'!$B$2:$AD$2,0)+1,0),0)+IFERROR(VLOOKUP($A574,'TD SOP+PROFORM'!$A$5:$AD$750,MATCH(AK$2,'TD SOP+PROFORM'!$B$2:$AD$2,0)+1,0),0)</f>
        <v>0</v>
      </c>
      <c r="AL574" s="26" t="str">
        <f t="shared" si="132"/>
        <v/>
      </c>
      <c r="AM574" s="25">
        <f t="shared" si="134"/>
        <v>0</v>
      </c>
      <c r="AN574" s="25">
        <f t="shared" si="134"/>
        <v>0</v>
      </c>
      <c r="AO574" s="26" t="str">
        <f t="shared" si="133"/>
        <v/>
      </c>
    </row>
    <row r="575" spans="1:41" x14ac:dyDescent="0.35">
      <c r="A575" s="24">
        <f>IF(AND('TD SOP+PROFORM'!A572&lt;&gt;"",'TD SOP+PROFORM'!A572&lt;&gt;"TOTAL"),'TD SOP+PROFORM'!A572,0)</f>
        <v>0</v>
      </c>
      <c r="C575" s="25" t="str">
        <f>IFERROR(VLOOKUP($A575,'TD SOP+PROFORM'!$A$5:$AD$750,MATCH(C$4,'TD SOP+PROFORM'!$B$2:$AT$2,0)+1,0),"")</f>
        <v/>
      </c>
      <c r="D575" s="25" t="str">
        <f>IFERROR(VLOOKUP($A575,'TD SOP+PROFORM'!$A$5:$AD$750,MATCH(D$4,'TD SOP+PROFORM'!$B$2:$AT$2,0)+1,0),"")</f>
        <v/>
      </c>
      <c r="E575" s="26" t="str">
        <f t="shared" si="121"/>
        <v/>
      </c>
      <c r="F575" s="25" t="str">
        <f>IFERROR(VLOOKUP($A575,'TD SOP+PROFORM'!$A$5:$AD$750,MATCH(F$4,'TD SOP+PROFORM'!$B$2:$AT$2,0)+1,0),"")</f>
        <v/>
      </c>
      <c r="G575" s="25" t="str">
        <f>IFERROR(VLOOKUP($A575,'TD SOP+PROFORM'!$A$5:$AD$750,MATCH(G$4,'TD SOP+PROFORM'!$B$2:$AT$2,0)+1,0),"")</f>
        <v/>
      </c>
      <c r="H575" s="26" t="str">
        <f t="shared" si="122"/>
        <v/>
      </c>
      <c r="I575" s="25" t="str">
        <f>IFERROR(VLOOKUP($A575,'TD SOP+PROFORM'!$A$5:$AD$750,MATCH(I$4,'TD SOP+PROFORM'!$B$2:$AT$2,0)+1,0),"")</f>
        <v/>
      </c>
      <c r="J575" s="25" t="str">
        <f>IFERROR(VLOOKUP($A575,'TD SOP+PROFORM'!$A$5:$AD$750,MATCH(J$4,'TD SOP+PROFORM'!$B$2:$AT$2,0)+1,0),"")</f>
        <v/>
      </c>
      <c r="K575" s="26" t="str">
        <f t="shared" si="123"/>
        <v/>
      </c>
      <c r="L575" s="25" t="str">
        <f>IFERROR(VLOOKUP($A575,'TD SOP+PROFORM'!$A$5:$AD$750,MATCH(L$4,'TD SOP+PROFORM'!$B$2:$AT$2,0)+1,0),"")</f>
        <v/>
      </c>
      <c r="M575" s="25" t="str">
        <f>IFERROR(VLOOKUP($A575,'TD SOP+PROFORM'!$A$5:$AD$750,MATCH(M$4,'TD SOP+PROFORM'!$B$2:$AT$2,0)+1,0),"")</f>
        <v/>
      </c>
      <c r="N575" s="26" t="str">
        <f t="shared" si="124"/>
        <v/>
      </c>
      <c r="O575" s="25">
        <f>IFERROR(VLOOKUP($A575,'TD SOP+PROFORM'!$A$5:$AD$750,MATCH(O$4,'TD SOP+PROFORM'!$B$2:$AD$2,0)+1,0),0)+IFERROR(VLOOKUP($A575,'TD SOP+PROFORM'!$A$5:$AD$750,MATCH(O$2,'TD SOP+PROFORM'!$B$2:$AD$2,0)+1,0),0)</f>
        <v>0</v>
      </c>
      <c r="P575" s="25">
        <f>IFERROR(VLOOKUP($A575,'TD SOP+PROFORM'!$A$5:$AD$750,MATCH(P$4,'TD SOP+PROFORM'!$B$2:$AD$2,0)+1,0),0)+IFERROR(VLOOKUP($A575,'TD SOP+PROFORM'!$A$5:$AD$750,MATCH(P$2,'TD SOP+PROFORM'!$B$2:$AD$2,0)+1,0),0)</f>
        <v>0</v>
      </c>
      <c r="Q575" s="26" t="str">
        <f t="shared" si="125"/>
        <v/>
      </c>
      <c r="R575" s="25">
        <f>IFERROR(VLOOKUP($A575,'TD SOP+PROFORM'!$A$5:$AD$750,MATCH(R$4,'TD SOP+PROFORM'!$B$2:$AD$2,0)+1,0),0)+IFERROR(VLOOKUP($A575,'TD SOP+PROFORM'!$A$5:$AD$750,MATCH(R$2,'TD SOP+PROFORM'!$B$2:$AD$2,0)+1,0),0)</f>
        <v>0</v>
      </c>
      <c r="S575" s="25">
        <f>IFERROR(VLOOKUP($A575,'TD SOP+PROFORM'!$A$5:$AD$750,MATCH(S$4,'TD SOP+PROFORM'!$B$2:$AD$2,0)+1,0),0)+IFERROR(VLOOKUP($A575,'TD SOP+PROFORM'!$A$5:$AD$750,MATCH(S$2,'TD SOP+PROFORM'!$B$2:$AD$2,0)+1,0),0)</f>
        <v>0</v>
      </c>
      <c r="T575" s="26" t="str">
        <f t="shared" si="126"/>
        <v/>
      </c>
      <c r="U575" s="25">
        <f>IFERROR(VLOOKUP($A575,'TD SOP+PROFORM'!$A$5:$AD$750,MATCH(U$4,'TD SOP+PROFORM'!$B$2:$AD$2,0)+1,0),0)+IFERROR(VLOOKUP($A575,'TD SOP+PROFORM'!$A$5:$AD$750,MATCH(U$2,'TD SOP+PROFORM'!$B$2:$AD$2,0)+1,0),0)</f>
        <v>0</v>
      </c>
      <c r="V575" s="25">
        <f>IFERROR(VLOOKUP($A575,'TD SOP+PROFORM'!$A$5:$AD$750,MATCH(V$4,'TD SOP+PROFORM'!$B$2:$AD$2,0)+1,0),0)+IFERROR(VLOOKUP($A575,'TD SOP+PROFORM'!$A$5:$AD$750,MATCH(V$2,'TD SOP+PROFORM'!$B$2:$AD$2,0)+1,0),0)</f>
        <v>0</v>
      </c>
      <c r="W575" s="26" t="str">
        <f t="shared" si="127"/>
        <v/>
      </c>
      <c r="X575" s="25">
        <f>IFERROR(VLOOKUP($A575,'TD SOP+PROFORM'!$A$5:$AD$750,MATCH(X$4,'TD SOP+PROFORM'!$B$2:$AD$2,0)+1,0),0)+IFERROR(VLOOKUP($A575,'TD SOP+PROFORM'!$A$5:$AD$750,MATCH(X$2,'TD SOP+PROFORM'!$B$2:$AD$2,0)+1,0),0)</f>
        <v>0</v>
      </c>
      <c r="Y575" s="25">
        <f>IFERROR(VLOOKUP($A575,'TD SOP+PROFORM'!$A$5:$AD$750,MATCH(Y$4,'TD SOP+PROFORM'!$B$2:$AD$2,0)+1,0),0)+IFERROR(VLOOKUP($A575,'TD SOP+PROFORM'!$A$5:$AD$750,MATCH(Y$2,'TD SOP+PROFORM'!$B$2:$AD$2,0)+1,0),0)</f>
        <v>0</v>
      </c>
      <c r="Z575" s="26" t="str">
        <f t="shared" si="128"/>
        <v/>
      </c>
      <c r="AA575" s="25">
        <f>IFERROR(VLOOKUP($A575,'TD SOP+PROFORM'!$A$5:$AD$750,MATCH(AA$4,'TD SOP+PROFORM'!$B$2:$AD$2,0)+1,0),0)+IFERROR(VLOOKUP($A575,'TD SOP+PROFORM'!$A$5:$AD$750,MATCH(AA$2,'TD SOP+PROFORM'!$B$2:$AD$2,0)+1,0),0)</f>
        <v>0</v>
      </c>
      <c r="AB575" s="25">
        <f>IFERROR(VLOOKUP($A575,'TD SOP+PROFORM'!$A$5:$AD$750,MATCH(AB$4,'TD SOP+PROFORM'!$B$2:$AD$2,0)+1,0),0)+IFERROR(VLOOKUP($A575,'TD SOP+PROFORM'!$A$5:$AD$750,MATCH(AB$2,'TD SOP+PROFORM'!$B$2:$AD$2,0)+1,0),0)</f>
        <v>0</v>
      </c>
      <c r="AC575" s="26" t="str">
        <f t="shared" si="129"/>
        <v/>
      </c>
      <c r="AD575" s="25">
        <f>IFERROR(VLOOKUP($A575,'TD SOP+PROFORM'!$A$5:$AD$750,MATCH(AD$4,'TD SOP+PROFORM'!$B$2:$AD$2,0)+1,0),0)+IFERROR(VLOOKUP($A575,'TD SOP+PROFORM'!$A$5:$AD$750,MATCH(AD$2,'TD SOP+PROFORM'!$B$2:$AD$2,0)+1,0),0)</f>
        <v>0</v>
      </c>
      <c r="AE575" s="25">
        <f>IFERROR(VLOOKUP($A575,'TD SOP+PROFORM'!$A$5:$AD$750,MATCH(AE$4,'TD SOP+PROFORM'!$B$2:$AD$2,0)+1,0),0)+IFERROR(VLOOKUP($A575,'TD SOP+PROFORM'!$A$5:$AD$750,MATCH(AE$2,'TD SOP+PROFORM'!$B$2:$AD$2,0)+1,0),0)</f>
        <v>0</v>
      </c>
      <c r="AF575" s="26" t="str">
        <f t="shared" si="130"/>
        <v/>
      </c>
      <c r="AG575" s="25">
        <f>IFERROR(VLOOKUP($A575,'TD SOP+PROFORM'!$A$5:$AD$750,MATCH(AG$4,'TD SOP+PROFORM'!$B$2:$AD$2,0)+1,0),0)+IFERROR(VLOOKUP($A575,'TD SOP+PROFORM'!$A$5:$AD$750,MATCH(AG$2,'TD SOP+PROFORM'!$B$2:$AD$2,0)+1,0),0)</f>
        <v>0</v>
      </c>
      <c r="AH575" s="25">
        <f>IFERROR(VLOOKUP($A575,'TD SOP+PROFORM'!$A$5:$AD$750,MATCH(AH$4,'TD SOP+PROFORM'!$B$2:$AD$2,0)+1,0),0)+IFERROR(VLOOKUP($A575,'TD SOP+PROFORM'!$A$5:$AD$750,MATCH(AH$2,'TD SOP+PROFORM'!$B$2:$AD$2,0)+1,0),0)</f>
        <v>0</v>
      </c>
      <c r="AI575" s="26" t="str">
        <f t="shared" si="131"/>
        <v/>
      </c>
      <c r="AJ575" s="25">
        <f>IFERROR(VLOOKUP($A575,'TD SOP+PROFORM'!$A$5:$AD$750,MATCH(AJ$4,'TD SOP+PROFORM'!$B$2:$AD$2,0)+1,0),0)+IFERROR(VLOOKUP($A575,'TD SOP+PROFORM'!$A$5:$AD$750,MATCH(AJ$2,'TD SOP+PROFORM'!$B$2:$AD$2,0)+1,0),0)</f>
        <v>0</v>
      </c>
      <c r="AK575" s="25">
        <f>IFERROR(VLOOKUP($A575,'TD SOP+PROFORM'!$A$5:$AD$750,MATCH(AK$4,'TD SOP+PROFORM'!$B$2:$AD$2,0)+1,0),0)+IFERROR(VLOOKUP($A575,'TD SOP+PROFORM'!$A$5:$AD$750,MATCH(AK$2,'TD SOP+PROFORM'!$B$2:$AD$2,0)+1,0),0)</f>
        <v>0</v>
      </c>
      <c r="AL575" s="26" t="str">
        <f t="shared" si="132"/>
        <v/>
      </c>
      <c r="AM575" s="25">
        <f t="shared" si="134"/>
        <v>0</v>
      </c>
      <c r="AN575" s="25">
        <f t="shared" si="134"/>
        <v>0</v>
      </c>
      <c r="AO575" s="26" t="str">
        <f t="shared" si="133"/>
        <v/>
      </c>
    </row>
    <row r="576" spans="1:41" x14ac:dyDescent="0.35">
      <c r="A576" s="24">
        <f>IF(AND('TD SOP+PROFORM'!A573&lt;&gt;"",'TD SOP+PROFORM'!A573&lt;&gt;"TOTAL"),'TD SOP+PROFORM'!A573,0)</f>
        <v>0</v>
      </c>
      <c r="C576" s="25" t="str">
        <f>IFERROR(VLOOKUP($A576,'TD SOP+PROFORM'!$A$5:$AD$750,MATCH(C$4,'TD SOP+PROFORM'!$B$2:$AT$2,0)+1,0),"")</f>
        <v/>
      </c>
      <c r="D576" s="25" t="str">
        <f>IFERROR(VLOOKUP($A576,'TD SOP+PROFORM'!$A$5:$AD$750,MATCH(D$4,'TD SOP+PROFORM'!$B$2:$AT$2,0)+1,0),"")</f>
        <v/>
      </c>
      <c r="E576" s="26" t="str">
        <f t="shared" si="121"/>
        <v/>
      </c>
      <c r="F576" s="25" t="str">
        <f>IFERROR(VLOOKUP($A576,'TD SOP+PROFORM'!$A$5:$AD$750,MATCH(F$4,'TD SOP+PROFORM'!$B$2:$AT$2,0)+1,0),"")</f>
        <v/>
      </c>
      <c r="G576" s="25" t="str">
        <f>IFERROR(VLOOKUP($A576,'TD SOP+PROFORM'!$A$5:$AD$750,MATCH(G$4,'TD SOP+PROFORM'!$B$2:$AT$2,0)+1,0),"")</f>
        <v/>
      </c>
      <c r="H576" s="26" t="str">
        <f t="shared" si="122"/>
        <v/>
      </c>
      <c r="I576" s="25" t="str">
        <f>IFERROR(VLOOKUP($A576,'TD SOP+PROFORM'!$A$5:$AD$750,MATCH(I$4,'TD SOP+PROFORM'!$B$2:$AT$2,0)+1,0),"")</f>
        <v/>
      </c>
      <c r="J576" s="25" t="str">
        <f>IFERROR(VLOOKUP($A576,'TD SOP+PROFORM'!$A$5:$AD$750,MATCH(J$4,'TD SOP+PROFORM'!$B$2:$AT$2,0)+1,0),"")</f>
        <v/>
      </c>
      <c r="K576" s="26" t="str">
        <f t="shared" si="123"/>
        <v/>
      </c>
      <c r="L576" s="25" t="str">
        <f>IFERROR(VLOOKUP($A576,'TD SOP+PROFORM'!$A$5:$AD$750,MATCH(L$4,'TD SOP+PROFORM'!$B$2:$AT$2,0)+1,0),"")</f>
        <v/>
      </c>
      <c r="M576" s="25" t="str">
        <f>IFERROR(VLOOKUP($A576,'TD SOP+PROFORM'!$A$5:$AD$750,MATCH(M$4,'TD SOP+PROFORM'!$B$2:$AT$2,0)+1,0),"")</f>
        <v/>
      </c>
      <c r="N576" s="26" t="str">
        <f t="shared" si="124"/>
        <v/>
      </c>
      <c r="O576" s="25">
        <f>IFERROR(VLOOKUP($A576,'TD SOP+PROFORM'!$A$5:$AD$750,MATCH(O$4,'TD SOP+PROFORM'!$B$2:$AD$2,0)+1,0),0)+IFERROR(VLOOKUP($A576,'TD SOP+PROFORM'!$A$5:$AD$750,MATCH(O$2,'TD SOP+PROFORM'!$B$2:$AD$2,0)+1,0),0)</f>
        <v>0</v>
      </c>
      <c r="P576" s="25">
        <f>IFERROR(VLOOKUP($A576,'TD SOP+PROFORM'!$A$5:$AD$750,MATCH(P$4,'TD SOP+PROFORM'!$B$2:$AD$2,0)+1,0),0)+IFERROR(VLOOKUP($A576,'TD SOP+PROFORM'!$A$5:$AD$750,MATCH(P$2,'TD SOP+PROFORM'!$B$2:$AD$2,0)+1,0),0)</f>
        <v>0</v>
      </c>
      <c r="Q576" s="26" t="str">
        <f t="shared" si="125"/>
        <v/>
      </c>
      <c r="R576" s="25">
        <f>IFERROR(VLOOKUP($A576,'TD SOP+PROFORM'!$A$5:$AD$750,MATCH(R$4,'TD SOP+PROFORM'!$B$2:$AD$2,0)+1,0),0)+IFERROR(VLOOKUP($A576,'TD SOP+PROFORM'!$A$5:$AD$750,MATCH(R$2,'TD SOP+PROFORM'!$B$2:$AD$2,0)+1,0),0)</f>
        <v>0</v>
      </c>
      <c r="S576" s="25">
        <f>IFERROR(VLOOKUP($A576,'TD SOP+PROFORM'!$A$5:$AD$750,MATCH(S$4,'TD SOP+PROFORM'!$B$2:$AD$2,0)+1,0),0)+IFERROR(VLOOKUP($A576,'TD SOP+PROFORM'!$A$5:$AD$750,MATCH(S$2,'TD SOP+PROFORM'!$B$2:$AD$2,0)+1,0),0)</f>
        <v>0</v>
      </c>
      <c r="T576" s="26" t="str">
        <f t="shared" si="126"/>
        <v/>
      </c>
      <c r="U576" s="25">
        <f>IFERROR(VLOOKUP($A576,'TD SOP+PROFORM'!$A$5:$AD$750,MATCH(U$4,'TD SOP+PROFORM'!$B$2:$AD$2,0)+1,0),0)+IFERROR(VLOOKUP($A576,'TD SOP+PROFORM'!$A$5:$AD$750,MATCH(U$2,'TD SOP+PROFORM'!$B$2:$AD$2,0)+1,0),0)</f>
        <v>0</v>
      </c>
      <c r="V576" s="25">
        <f>IFERROR(VLOOKUP($A576,'TD SOP+PROFORM'!$A$5:$AD$750,MATCH(V$4,'TD SOP+PROFORM'!$B$2:$AD$2,0)+1,0),0)+IFERROR(VLOOKUP($A576,'TD SOP+PROFORM'!$A$5:$AD$750,MATCH(V$2,'TD SOP+PROFORM'!$B$2:$AD$2,0)+1,0),0)</f>
        <v>0</v>
      </c>
      <c r="W576" s="26" t="str">
        <f t="shared" si="127"/>
        <v/>
      </c>
      <c r="X576" s="25">
        <f>IFERROR(VLOOKUP($A576,'TD SOP+PROFORM'!$A$5:$AD$750,MATCH(X$4,'TD SOP+PROFORM'!$B$2:$AD$2,0)+1,0),0)+IFERROR(VLOOKUP($A576,'TD SOP+PROFORM'!$A$5:$AD$750,MATCH(X$2,'TD SOP+PROFORM'!$B$2:$AD$2,0)+1,0),0)</f>
        <v>0</v>
      </c>
      <c r="Y576" s="25">
        <f>IFERROR(VLOOKUP($A576,'TD SOP+PROFORM'!$A$5:$AD$750,MATCH(Y$4,'TD SOP+PROFORM'!$B$2:$AD$2,0)+1,0),0)+IFERROR(VLOOKUP($A576,'TD SOP+PROFORM'!$A$5:$AD$750,MATCH(Y$2,'TD SOP+PROFORM'!$B$2:$AD$2,0)+1,0),0)</f>
        <v>0</v>
      </c>
      <c r="Z576" s="26" t="str">
        <f t="shared" si="128"/>
        <v/>
      </c>
      <c r="AA576" s="25">
        <f>IFERROR(VLOOKUP($A576,'TD SOP+PROFORM'!$A$5:$AD$750,MATCH(AA$4,'TD SOP+PROFORM'!$B$2:$AD$2,0)+1,0),0)+IFERROR(VLOOKUP($A576,'TD SOP+PROFORM'!$A$5:$AD$750,MATCH(AA$2,'TD SOP+PROFORM'!$B$2:$AD$2,0)+1,0),0)</f>
        <v>0</v>
      </c>
      <c r="AB576" s="25">
        <f>IFERROR(VLOOKUP($A576,'TD SOP+PROFORM'!$A$5:$AD$750,MATCH(AB$4,'TD SOP+PROFORM'!$B$2:$AD$2,0)+1,0),0)+IFERROR(VLOOKUP($A576,'TD SOP+PROFORM'!$A$5:$AD$750,MATCH(AB$2,'TD SOP+PROFORM'!$B$2:$AD$2,0)+1,0),0)</f>
        <v>0</v>
      </c>
      <c r="AC576" s="26" t="str">
        <f t="shared" si="129"/>
        <v/>
      </c>
      <c r="AD576" s="25">
        <f>IFERROR(VLOOKUP($A576,'TD SOP+PROFORM'!$A$5:$AD$750,MATCH(AD$4,'TD SOP+PROFORM'!$B$2:$AD$2,0)+1,0),0)+IFERROR(VLOOKUP($A576,'TD SOP+PROFORM'!$A$5:$AD$750,MATCH(AD$2,'TD SOP+PROFORM'!$B$2:$AD$2,0)+1,0),0)</f>
        <v>0</v>
      </c>
      <c r="AE576" s="25">
        <f>IFERROR(VLOOKUP($A576,'TD SOP+PROFORM'!$A$5:$AD$750,MATCH(AE$4,'TD SOP+PROFORM'!$B$2:$AD$2,0)+1,0),0)+IFERROR(VLOOKUP($A576,'TD SOP+PROFORM'!$A$5:$AD$750,MATCH(AE$2,'TD SOP+PROFORM'!$B$2:$AD$2,0)+1,0),0)</f>
        <v>0</v>
      </c>
      <c r="AF576" s="26" t="str">
        <f t="shared" si="130"/>
        <v/>
      </c>
      <c r="AG576" s="25">
        <f>IFERROR(VLOOKUP($A576,'TD SOP+PROFORM'!$A$5:$AD$750,MATCH(AG$4,'TD SOP+PROFORM'!$B$2:$AD$2,0)+1,0),0)+IFERROR(VLOOKUP($A576,'TD SOP+PROFORM'!$A$5:$AD$750,MATCH(AG$2,'TD SOP+PROFORM'!$B$2:$AD$2,0)+1,0),0)</f>
        <v>0</v>
      </c>
      <c r="AH576" s="25">
        <f>IFERROR(VLOOKUP($A576,'TD SOP+PROFORM'!$A$5:$AD$750,MATCH(AH$4,'TD SOP+PROFORM'!$B$2:$AD$2,0)+1,0),0)+IFERROR(VLOOKUP($A576,'TD SOP+PROFORM'!$A$5:$AD$750,MATCH(AH$2,'TD SOP+PROFORM'!$B$2:$AD$2,0)+1,0),0)</f>
        <v>0</v>
      </c>
      <c r="AI576" s="26" t="str">
        <f t="shared" si="131"/>
        <v/>
      </c>
      <c r="AJ576" s="25">
        <f>IFERROR(VLOOKUP($A576,'TD SOP+PROFORM'!$A$5:$AD$750,MATCH(AJ$4,'TD SOP+PROFORM'!$B$2:$AD$2,0)+1,0),0)+IFERROR(VLOOKUP($A576,'TD SOP+PROFORM'!$A$5:$AD$750,MATCH(AJ$2,'TD SOP+PROFORM'!$B$2:$AD$2,0)+1,0),0)</f>
        <v>0</v>
      </c>
      <c r="AK576" s="25">
        <f>IFERROR(VLOOKUP($A576,'TD SOP+PROFORM'!$A$5:$AD$750,MATCH(AK$4,'TD SOP+PROFORM'!$B$2:$AD$2,0)+1,0),0)+IFERROR(VLOOKUP($A576,'TD SOP+PROFORM'!$A$5:$AD$750,MATCH(AK$2,'TD SOP+PROFORM'!$B$2:$AD$2,0)+1,0),0)</f>
        <v>0</v>
      </c>
      <c r="AL576" s="26" t="str">
        <f t="shared" si="132"/>
        <v/>
      </c>
      <c r="AM576" s="25">
        <f t="shared" si="134"/>
        <v>0</v>
      </c>
      <c r="AN576" s="25">
        <f t="shared" si="134"/>
        <v>0</v>
      </c>
      <c r="AO576" s="26" t="str">
        <f t="shared" si="133"/>
        <v/>
      </c>
    </row>
    <row r="577" spans="1:41" x14ac:dyDescent="0.35">
      <c r="A577" s="24">
        <f>IF(AND('TD SOP+PROFORM'!A574&lt;&gt;"",'TD SOP+PROFORM'!A574&lt;&gt;"TOTAL"),'TD SOP+PROFORM'!A574,0)</f>
        <v>0</v>
      </c>
      <c r="C577" s="25" t="str">
        <f>IFERROR(VLOOKUP($A577,'TD SOP+PROFORM'!$A$5:$AD$750,MATCH(C$4,'TD SOP+PROFORM'!$B$2:$AT$2,0)+1,0),"")</f>
        <v/>
      </c>
      <c r="D577" s="25" t="str">
        <f>IFERROR(VLOOKUP($A577,'TD SOP+PROFORM'!$A$5:$AD$750,MATCH(D$4,'TD SOP+PROFORM'!$B$2:$AT$2,0)+1,0),"")</f>
        <v/>
      </c>
      <c r="E577" s="26" t="str">
        <f t="shared" si="121"/>
        <v/>
      </c>
      <c r="F577" s="25" t="str">
        <f>IFERROR(VLOOKUP($A577,'TD SOP+PROFORM'!$A$5:$AD$750,MATCH(F$4,'TD SOP+PROFORM'!$B$2:$AT$2,0)+1,0),"")</f>
        <v/>
      </c>
      <c r="G577" s="25" t="str">
        <f>IFERROR(VLOOKUP($A577,'TD SOP+PROFORM'!$A$5:$AD$750,MATCH(G$4,'TD SOP+PROFORM'!$B$2:$AT$2,0)+1,0),"")</f>
        <v/>
      </c>
      <c r="H577" s="26" t="str">
        <f t="shared" si="122"/>
        <v/>
      </c>
      <c r="I577" s="25" t="str">
        <f>IFERROR(VLOOKUP($A577,'TD SOP+PROFORM'!$A$5:$AD$750,MATCH(I$4,'TD SOP+PROFORM'!$B$2:$AT$2,0)+1,0),"")</f>
        <v/>
      </c>
      <c r="J577" s="25" t="str">
        <f>IFERROR(VLOOKUP($A577,'TD SOP+PROFORM'!$A$5:$AD$750,MATCH(J$4,'TD SOP+PROFORM'!$B$2:$AT$2,0)+1,0),"")</f>
        <v/>
      </c>
      <c r="K577" s="26" t="str">
        <f t="shared" si="123"/>
        <v/>
      </c>
      <c r="L577" s="25" t="str">
        <f>IFERROR(VLOOKUP($A577,'TD SOP+PROFORM'!$A$5:$AD$750,MATCH(L$4,'TD SOP+PROFORM'!$B$2:$AT$2,0)+1,0),"")</f>
        <v/>
      </c>
      <c r="M577" s="25" t="str">
        <f>IFERROR(VLOOKUP($A577,'TD SOP+PROFORM'!$A$5:$AD$750,MATCH(M$4,'TD SOP+PROFORM'!$B$2:$AT$2,0)+1,0),"")</f>
        <v/>
      </c>
      <c r="N577" s="26" t="str">
        <f t="shared" si="124"/>
        <v/>
      </c>
      <c r="O577" s="25">
        <f>IFERROR(VLOOKUP($A577,'TD SOP+PROFORM'!$A$5:$AD$750,MATCH(O$4,'TD SOP+PROFORM'!$B$2:$AD$2,0)+1,0),0)+IFERROR(VLOOKUP($A577,'TD SOP+PROFORM'!$A$5:$AD$750,MATCH(O$2,'TD SOP+PROFORM'!$B$2:$AD$2,0)+1,0),0)</f>
        <v>0</v>
      </c>
      <c r="P577" s="25">
        <f>IFERROR(VLOOKUP($A577,'TD SOP+PROFORM'!$A$5:$AD$750,MATCH(P$4,'TD SOP+PROFORM'!$B$2:$AD$2,0)+1,0),0)+IFERROR(VLOOKUP($A577,'TD SOP+PROFORM'!$A$5:$AD$750,MATCH(P$2,'TD SOP+PROFORM'!$B$2:$AD$2,0)+1,0),0)</f>
        <v>0</v>
      </c>
      <c r="Q577" s="26" t="str">
        <f t="shared" si="125"/>
        <v/>
      </c>
      <c r="R577" s="25">
        <f>IFERROR(VLOOKUP($A577,'TD SOP+PROFORM'!$A$5:$AD$750,MATCH(R$4,'TD SOP+PROFORM'!$B$2:$AD$2,0)+1,0),0)+IFERROR(VLOOKUP($A577,'TD SOP+PROFORM'!$A$5:$AD$750,MATCH(R$2,'TD SOP+PROFORM'!$B$2:$AD$2,0)+1,0),0)</f>
        <v>0</v>
      </c>
      <c r="S577" s="25">
        <f>IFERROR(VLOOKUP($A577,'TD SOP+PROFORM'!$A$5:$AD$750,MATCH(S$4,'TD SOP+PROFORM'!$B$2:$AD$2,0)+1,0),0)+IFERROR(VLOOKUP($A577,'TD SOP+PROFORM'!$A$5:$AD$750,MATCH(S$2,'TD SOP+PROFORM'!$B$2:$AD$2,0)+1,0),0)</f>
        <v>0</v>
      </c>
      <c r="T577" s="26" t="str">
        <f t="shared" si="126"/>
        <v/>
      </c>
      <c r="U577" s="25">
        <f>IFERROR(VLOOKUP($A577,'TD SOP+PROFORM'!$A$5:$AD$750,MATCH(U$4,'TD SOP+PROFORM'!$B$2:$AD$2,0)+1,0),0)+IFERROR(VLOOKUP($A577,'TD SOP+PROFORM'!$A$5:$AD$750,MATCH(U$2,'TD SOP+PROFORM'!$B$2:$AD$2,0)+1,0),0)</f>
        <v>0</v>
      </c>
      <c r="V577" s="25">
        <f>IFERROR(VLOOKUP($A577,'TD SOP+PROFORM'!$A$5:$AD$750,MATCH(V$4,'TD SOP+PROFORM'!$B$2:$AD$2,0)+1,0),0)+IFERROR(VLOOKUP($A577,'TD SOP+PROFORM'!$A$5:$AD$750,MATCH(V$2,'TD SOP+PROFORM'!$B$2:$AD$2,0)+1,0),0)</f>
        <v>0</v>
      </c>
      <c r="W577" s="26" t="str">
        <f t="shared" si="127"/>
        <v/>
      </c>
      <c r="X577" s="25">
        <f>IFERROR(VLOOKUP($A577,'TD SOP+PROFORM'!$A$5:$AD$750,MATCH(X$4,'TD SOP+PROFORM'!$B$2:$AD$2,0)+1,0),0)+IFERROR(VLOOKUP($A577,'TD SOP+PROFORM'!$A$5:$AD$750,MATCH(X$2,'TD SOP+PROFORM'!$B$2:$AD$2,0)+1,0),0)</f>
        <v>0</v>
      </c>
      <c r="Y577" s="25">
        <f>IFERROR(VLOOKUP($A577,'TD SOP+PROFORM'!$A$5:$AD$750,MATCH(Y$4,'TD SOP+PROFORM'!$B$2:$AD$2,0)+1,0),0)+IFERROR(VLOOKUP($A577,'TD SOP+PROFORM'!$A$5:$AD$750,MATCH(Y$2,'TD SOP+PROFORM'!$B$2:$AD$2,0)+1,0),0)</f>
        <v>0</v>
      </c>
      <c r="Z577" s="26" t="str">
        <f t="shared" si="128"/>
        <v/>
      </c>
      <c r="AA577" s="25">
        <f>IFERROR(VLOOKUP($A577,'TD SOP+PROFORM'!$A$5:$AD$750,MATCH(AA$4,'TD SOP+PROFORM'!$B$2:$AD$2,0)+1,0),0)+IFERROR(VLOOKUP($A577,'TD SOP+PROFORM'!$A$5:$AD$750,MATCH(AA$2,'TD SOP+PROFORM'!$B$2:$AD$2,0)+1,0),0)</f>
        <v>0</v>
      </c>
      <c r="AB577" s="25">
        <f>IFERROR(VLOOKUP($A577,'TD SOP+PROFORM'!$A$5:$AD$750,MATCH(AB$4,'TD SOP+PROFORM'!$B$2:$AD$2,0)+1,0),0)+IFERROR(VLOOKUP($A577,'TD SOP+PROFORM'!$A$5:$AD$750,MATCH(AB$2,'TD SOP+PROFORM'!$B$2:$AD$2,0)+1,0),0)</f>
        <v>0</v>
      </c>
      <c r="AC577" s="26" t="str">
        <f t="shared" si="129"/>
        <v/>
      </c>
      <c r="AD577" s="25">
        <f>IFERROR(VLOOKUP($A577,'TD SOP+PROFORM'!$A$5:$AD$750,MATCH(AD$4,'TD SOP+PROFORM'!$B$2:$AD$2,0)+1,0),0)+IFERROR(VLOOKUP($A577,'TD SOP+PROFORM'!$A$5:$AD$750,MATCH(AD$2,'TD SOP+PROFORM'!$B$2:$AD$2,0)+1,0),0)</f>
        <v>0</v>
      </c>
      <c r="AE577" s="25">
        <f>IFERROR(VLOOKUP($A577,'TD SOP+PROFORM'!$A$5:$AD$750,MATCH(AE$4,'TD SOP+PROFORM'!$B$2:$AD$2,0)+1,0),0)+IFERROR(VLOOKUP($A577,'TD SOP+PROFORM'!$A$5:$AD$750,MATCH(AE$2,'TD SOP+PROFORM'!$B$2:$AD$2,0)+1,0),0)</f>
        <v>0</v>
      </c>
      <c r="AF577" s="26" t="str">
        <f t="shared" si="130"/>
        <v/>
      </c>
      <c r="AG577" s="25">
        <f>IFERROR(VLOOKUP($A577,'TD SOP+PROFORM'!$A$5:$AD$750,MATCH(AG$4,'TD SOP+PROFORM'!$B$2:$AD$2,0)+1,0),0)+IFERROR(VLOOKUP($A577,'TD SOP+PROFORM'!$A$5:$AD$750,MATCH(AG$2,'TD SOP+PROFORM'!$B$2:$AD$2,0)+1,0),0)</f>
        <v>0</v>
      </c>
      <c r="AH577" s="25">
        <f>IFERROR(VLOOKUP($A577,'TD SOP+PROFORM'!$A$5:$AD$750,MATCH(AH$4,'TD SOP+PROFORM'!$B$2:$AD$2,0)+1,0),0)+IFERROR(VLOOKUP($A577,'TD SOP+PROFORM'!$A$5:$AD$750,MATCH(AH$2,'TD SOP+PROFORM'!$B$2:$AD$2,0)+1,0),0)</f>
        <v>0</v>
      </c>
      <c r="AI577" s="26" t="str">
        <f t="shared" si="131"/>
        <v/>
      </c>
      <c r="AJ577" s="25">
        <f>IFERROR(VLOOKUP($A577,'TD SOP+PROFORM'!$A$5:$AD$750,MATCH(AJ$4,'TD SOP+PROFORM'!$B$2:$AD$2,0)+1,0),0)+IFERROR(VLOOKUP($A577,'TD SOP+PROFORM'!$A$5:$AD$750,MATCH(AJ$2,'TD SOP+PROFORM'!$B$2:$AD$2,0)+1,0),0)</f>
        <v>0</v>
      </c>
      <c r="AK577" s="25">
        <f>IFERROR(VLOOKUP($A577,'TD SOP+PROFORM'!$A$5:$AD$750,MATCH(AK$4,'TD SOP+PROFORM'!$B$2:$AD$2,0)+1,0),0)+IFERROR(VLOOKUP($A577,'TD SOP+PROFORM'!$A$5:$AD$750,MATCH(AK$2,'TD SOP+PROFORM'!$B$2:$AD$2,0)+1,0),0)</f>
        <v>0</v>
      </c>
      <c r="AL577" s="26" t="str">
        <f t="shared" si="132"/>
        <v/>
      </c>
      <c r="AM577" s="25">
        <f t="shared" si="134"/>
        <v>0</v>
      </c>
      <c r="AN577" s="25">
        <f t="shared" si="134"/>
        <v>0</v>
      </c>
      <c r="AO577" s="26" t="str">
        <f t="shared" si="133"/>
        <v/>
      </c>
    </row>
    <row r="578" spans="1:41" x14ac:dyDescent="0.35">
      <c r="A578" s="24">
        <f>IF(AND('TD SOP+PROFORM'!A575&lt;&gt;"",'TD SOP+PROFORM'!A575&lt;&gt;"TOTAL"),'TD SOP+PROFORM'!A575,0)</f>
        <v>0</v>
      </c>
      <c r="C578" s="25" t="str">
        <f>IFERROR(VLOOKUP($A578,'TD SOP+PROFORM'!$A$5:$AD$750,MATCH(C$4,'TD SOP+PROFORM'!$B$2:$AT$2,0)+1,0),"")</f>
        <v/>
      </c>
      <c r="D578" s="25" t="str">
        <f>IFERROR(VLOOKUP($A578,'TD SOP+PROFORM'!$A$5:$AD$750,MATCH(D$4,'TD SOP+PROFORM'!$B$2:$AT$2,0)+1,0),"")</f>
        <v/>
      </c>
      <c r="E578" s="26" t="str">
        <f t="shared" si="121"/>
        <v/>
      </c>
      <c r="F578" s="25" t="str">
        <f>IFERROR(VLOOKUP($A578,'TD SOP+PROFORM'!$A$5:$AD$750,MATCH(F$4,'TD SOP+PROFORM'!$B$2:$AT$2,0)+1,0),"")</f>
        <v/>
      </c>
      <c r="G578" s="25" t="str">
        <f>IFERROR(VLOOKUP($A578,'TD SOP+PROFORM'!$A$5:$AD$750,MATCH(G$4,'TD SOP+PROFORM'!$B$2:$AT$2,0)+1,0),"")</f>
        <v/>
      </c>
      <c r="H578" s="26" t="str">
        <f t="shared" si="122"/>
        <v/>
      </c>
      <c r="I578" s="25" t="str">
        <f>IFERROR(VLOOKUP($A578,'TD SOP+PROFORM'!$A$5:$AD$750,MATCH(I$4,'TD SOP+PROFORM'!$B$2:$AT$2,0)+1,0),"")</f>
        <v/>
      </c>
      <c r="J578" s="25" t="str">
        <f>IFERROR(VLOOKUP($A578,'TD SOP+PROFORM'!$A$5:$AD$750,MATCH(J$4,'TD SOP+PROFORM'!$B$2:$AT$2,0)+1,0),"")</f>
        <v/>
      </c>
      <c r="K578" s="26" t="str">
        <f t="shared" si="123"/>
        <v/>
      </c>
      <c r="L578" s="25" t="str">
        <f>IFERROR(VLOOKUP($A578,'TD SOP+PROFORM'!$A$5:$AD$750,MATCH(L$4,'TD SOP+PROFORM'!$B$2:$AT$2,0)+1,0),"")</f>
        <v/>
      </c>
      <c r="M578" s="25" t="str">
        <f>IFERROR(VLOOKUP($A578,'TD SOP+PROFORM'!$A$5:$AD$750,MATCH(M$4,'TD SOP+PROFORM'!$B$2:$AT$2,0)+1,0),"")</f>
        <v/>
      </c>
      <c r="N578" s="26" t="str">
        <f t="shared" si="124"/>
        <v/>
      </c>
      <c r="O578" s="25">
        <f>IFERROR(VLOOKUP($A578,'TD SOP+PROFORM'!$A$5:$AD$750,MATCH(O$4,'TD SOP+PROFORM'!$B$2:$AD$2,0)+1,0),0)+IFERROR(VLOOKUP($A578,'TD SOP+PROFORM'!$A$5:$AD$750,MATCH(O$2,'TD SOP+PROFORM'!$B$2:$AD$2,0)+1,0),0)</f>
        <v>0</v>
      </c>
      <c r="P578" s="25">
        <f>IFERROR(VLOOKUP($A578,'TD SOP+PROFORM'!$A$5:$AD$750,MATCH(P$4,'TD SOP+PROFORM'!$B$2:$AD$2,0)+1,0),0)+IFERROR(VLOOKUP($A578,'TD SOP+PROFORM'!$A$5:$AD$750,MATCH(P$2,'TD SOP+PROFORM'!$B$2:$AD$2,0)+1,0),0)</f>
        <v>0</v>
      </c>
      <c r="Q578" s="26" t="str">
        <f t="shared" si="125"/>
        <v/>
      </c>
      <c r="R578" s="25">
        <f>IFERROR(VLOOKUP($A578,'TD SOP+PROFORM'!$A$5:$AD$750,MATCH(R$4,'TD SOP+PROFORM'!$B$2:$AD$2,0)+1,0),0)+IFERROR(VLOOKUP($A578,'TD SOP+PROFORM'!$A$5:$AD$750,MATCH(R$2,'TD SOP+PROFORM'!$B$2:$AD$2,0)+1,0),0)</f>
        <v>0</v>
      </c>
      <c r="S578" s="25">
        <f>IFERROR(VLOOKUP($A578,'TD SOP+PROFORM'!$A$5:$AD$750,MATCH(S$4,'TD SOP+PROFORM'!$B$2:$AD$2,0)+1,0),0)+IFERROR(VLOOKUP($A578,'TD SOP+PROFORM'!$A$5:$AD$750,MATCH(S$2,'TD SOP+PROFORM'!$B$2:$AD$2,0)+1,0),0)</f>
        <v>0</v>
      </c>
      <c r="T578" s="26" t="str">
        <f t="shared" si="126"/>
        <v/>
      </c>
      <c r="U578" s="25">
        <f>IFERROR(VLOOKUP($A578,'TD SOP+PROFORM'!$A$5:$AD$750,MATCH(U$4,'TD SOP+PROFORM'!$B$2:$AD$2,0)+1,0),0)+IFERROR(VLOOKUP($A578,'TD SOP+PROFORM'!$A$5:$AD$750,MATCH(U$2,'TD SOP+PROFORM'!$B$2:$AD$2,0)+1,0),0)</f>
        <v>0</v>
      </c>
      <c r="V578" s="25">
        <f>IFERROR(VLOOKUP($A578,'TD SOP+PROFORM'!$A$5:$AD$750,MATCH(V$4,'TD SOP+PROFORM'!$B$2:$AD$2,0)+1,0),0)+IFERROR(VLOOKUP($A578,'TD SOP+PROFORM'!$A$5:$AD$750,MATCH(V$2,'TD SOP+PROFORM'!$B$2:$AD$2,0)+1,0),0)</f>
        <v>0</v>
      </c>
      <c r="W578" s="26" t="str">
        <f t="shared" si="127"/>
        <v/>
      </c>
      <c r="X578" s="25">
        <f>IFERROR(VLOOKUP($A578,'TD SOP+PROFORM'!$A$5:$AD$750,MATCH(X$4,'TD SOP+PROFORM'!$B$2:$AD$2,0)+1,0),0)+IFERROR(VLOOKUP($A578,'TD SOP+PROFORM'!$A$5:$AD$750,MATCH(X$2,'TD SOP+PROFORM'!$B$2:$AD$2,0)+1,0),0)</f>
        <v>0</v>
      </c>
      <c r="Y578" s="25">
        <f>IFERROR(VLOOKUP($A578,'TD SOP+PROFORM'!$A$5:$AD$750,MATCH(Y$4,'TD SOP+PROFORM'!$B$2:$AD$2,0)+1,0),0)+IFERROR(VLOOKUP($A578,'TD SOP+PROFORM'!$A$5:$AD$750,MATCH(Y$2,'TD SOP+PROFORM'!$B$2:$AD$2,0)+1,0),0)</f>
        <v>0</v>
      </c>
      <c r="Z578" s="26" t="str">
        <f t="shared" si="128"/>
        <v/>
      </c>
      <c r="AA578" s="25">
        <f>IFERROR(VLOOKUP($A578,'TD SOP+PROFORM'!$A$5:$AD$750,MATCH(AA$4,'TD SOP+PROFORM'!$B$2:$AD$2,0)+1,0),0)+IFERROR(VLOOKUP($A578,'TD SOP+PROFORM'!$A$5:$AD$750,MATCH(AA$2,'TD SOP+PROFORM'!$B$2:$AD$2,0)+1,0),0)</f>
        <v>0</v>
      </c>
      <c r="AB578" s="25">
        <f>IFERROR(VLOOKUP($A578,'TD SOP+PROFORM'!$A$5:$AD$750,MATCH(AB$4,'TD SOP+PROFORM'!$B$2:$AD$2,0)+1,0),0)+IFERROR(VLOOKUP($A578,'TD SOP+PROFORM'!$A$5:$AD$750,MATCH(AB$2,'TD SOP+PROFORM'!$B$2:$AD$2,0)+1,0),0)</f>
        <v>0</v>
      </c>
      <c r="AC578" s="26" t="str">
        <f t="shared" si="129"/>
        <v/>
      </c>
      <c r="AD578" s="25">
        <f>IFERROR(VLOOKUP($A578,'TD SOP+PROFORM'!$A$5:$AD$750,MATCH(AD$4,'TD SOP+PROFORM'!$B$2:$AD$2,0)+1,0),0)+IFERROR(VLOOKUP($A578,'TD SOP+PROFORM'!$A$5:$AD$750,MATCH(AD$2,'TD SOP+PROFORM'!$B$2:$AD$2,0)+1,0),0)</f>
        <v>0</v>
      </c>
      <c r="AE578" s="25">
        <f>IFERROR(VLOOKUP($A578,'TD SOP+PROFORM'!$A$5:$AD$750,MATCH(AE$4,'TD SOP+PROFORM'!$B$2:$AD$2,0)+1,0),0)+IFERROR(VLOOKUP($A578,'TD SOP+PROFORM'!$A$5:$AD$750,MATCH(AE$2,'TD SOP+PROFORM'!$B$2:$AD$2,0)+1,0),0)</f>
        <v>0</v>
      </c>
      <c r="AF578" s="26" t="str">
        <f t="shared" si="130"/>
        <v/>
      </c>
      <c r="AG578" s="25">
        <f>IFERROR(VLOOKUP($A578,'TD SOP+PROFORM'!$A$5:$AD$750,MATCH(AG$4,'TD SOP+PROFORM'!$B$2:$AD$2,0)+1,0),0)+IFERROR(VLOOKUP($A578,'TD SOP+PROFORM'!$A$5:$AD$750,MATCH(AG$2,'TD SOP+PROFORM'!$B$2:$AD$2,0)+1,0),0)</f>
        <v>0</v>
      </c>
      <c r="AH578" s="25">
        <f>IFERROR(VLOOKUP($A578,'TD SOP+PROFORM'!$A$5:$AD$750,MATCH(AH$4,'TD SOP+PROFORM'!$B$2:$AD$2,0)+1,0),0)+IFERROR(VLOOKUP($A578,'TD SOP+PROFORM'!$A$5:$AD$750,MATCH(AH$2,'TD SOP+PROFORM'!$B$2:$AD$2,0)+1,0),0)</f>
        <v>0</v>
      </c>
      <c r="AI578" s="26" t="str">
        <f t="shared" si="131"/>
        <v/>
      </c>
      <c r="AJ578" s="25">
        <f>IFERROR(VLOOKUP($A578,'TD SOP+PROFORM'!$A$5:$AD$750,MATCH(AJ$4,'TD SOP+PROFORM'!$B$2:$AD$2,0)+1,0),0)+IFERROR(VLOOKUP($A578,'TD SOP+PROFORM'!$A$5:$AD$750,MATCH(AJ$2,'TD SOP+PROFORM'!$B$2:$AD$2,0)+1,0),0)</f>
        <v>0</v>
      </c>
      <c r="AK578" s="25">
        <f>IFERROR(VLOOKUP($A578,'TD SOP+PROFORM'!$A$5:$AD$750,MATCH(AK$4,'TD SOP+PROFORM'!$B$2:$AD$2,0)+1,0),0)+IFERROR(VLOOKUP($A578,'TD SOP+PROFORM'!$A$5:$AD$750,MATCH(AK$2,'TD SOP+PROFORM'!$B$2:$AD$2,0)+1,0),0)</f>
        <v>0</v>
      </c>
      <c r="AL578" s="26" t="str">
        <f t="shared" si="132"/>
        <v/>
      </c>
      <c r="AM578" s="25">
        <f t="shared" si="134"/>
        <v>0</v>
      </c>
      <c r="AN578" s="25">
        <f t="shared" si="134"/>
        <v>0</v>
      </c>
      <c r="AO578" s="26" t="str">
        <f t="shared" si="133"/>
        <v/>
      </c>
    </row>
    <row r="579" spans="1:41" x14ac:dyDescent="0.35">
      <c r="A579" s="24">
        <f>IF(AND('TD SOP+PROFORM'!A576&lt;&gt;"",'TD SOP+PROFORM'!A576&lt;&gt;"TOTAL"),'TD SOP+PROFORM'!A576,0)</f>
        <v>0</v>
      </c>
      <c r="C579" s="25" t="str">
        <f>IFERROR(VLOOKUP($A579,'TD SOP+PROFORM'!$A$5:$AD$750,MATCH(C$4,'TD SOP+PROFORM'!$B$2:$AT$2,0)+1,0),"")</f>
        <v/>
      </c>
      <c r="D579" s="25" t="str">
        <f>IFERROR(VLOOKUP($A579,'TD SOP+PROFORM'!$A$5:$AD$750,MATCH(D$4,'TD SOP+PROFORM'!$B$2:$AT$2,0)+1,0),"")</f>
        <v/>
      </c>
      <c r="E579" s="26" t="str">
        <f t="shared" si="121"/>
        <v/>
      </c>
      <c r="F579" s="25" t="str">
        <f>IFERROR(VLOOKUP($A579,'TD SOP+PROFORM'!$A$5:$AD$750,MATCH(F$4,'TD SOP+PROFORM'!$B$2:$AT$2,0)+1,0),"")</f>
        <v/>
      </c>
      <c r="G579" s="25" t="str">
        <f>IFERROR(VLOOKUP($A579,'TD SOP+PROFORM'!$A$5:$AD$750,MATCH(G$4,'TD SOP+PROFORM'!$B$2:$AT$2,0)+1,0),"")</f>
        <v/>
      </c>
      <c r="H579" s="26" t="str">
        <f t="shared" si="122"/>
        <v/>
      </c>
      <c r="I579" s="25" t="str">
        <f>IFERROR(VLOOKUP($A579,'TD SOP+PROFORM'!$A$5:$AD$750,MATCH(I$4,'TD SOP+PROFORM'!$B$2:$AT$2,0)+1,0),"")</f>
        <v/>
      </c>
      <c r="J579" s="25" t="str">
        <f>IFERROR(VLOOKUP($A579,'TD SOP+PROFORM'!$A$5:$AD$750,MATCH(J$4,'TD SOP+PROFORM'!$B$2:$AT$2,0)+1,0),"")</f>
        <v/>
      </c>
      <c r="K579" s="26" t="str">
        <f t="shared" si="123"/>
        <v/>
      </c>
      <c r="L579" s="25" t="str">
        <f>IFERROR(VLOOKUP($A579,'TD SOP+PROFORM'!$A$5:$AD$750,MATCH(L$4,'TD SOP+PROFORM'!$B$2:$AT$2,0)+1,0),"")</f>
        <v/>
      </c>
      <c r="M579" s="25" t="str">
        <f>IFERROR(VLOOKUP($A579,'TD SOP+PROFORM'!$A$5:$AD$750,MATCH(M$4,'TD SOP+PROFORM'!$B$2:$AT$2,0)+1,0),"")</f>
        <v/>
      </c>
      <c r="N579" s="26" t="str">
        <f t="shared" si="124"/>
        <v/>
      </c>
      <c r="O579" s="25">
        <f>IFERROR(VLOOKUP($A579,'TD SOP+PROFORM'!$A$5:$AD$750,MATCH(O$4,'TD SOP+PROFORM'!$B$2:$AD$2,0)+1,0),0)+IFERROR(VLOOKUP($A579,'TD SOP+PROFORM'!$A$5:$AD$750,MATCH(O$2,'TD SOP+PROFORM'!$B$2:$AD$2,0)+1,0),0)</f>
        <v>0</v>
      </c>
      <c r="P579" s="25">
        <f>IFERROR(VLOOKUP($A579,'TD SOP+PROFORM'!$A$5:$AD$750,MATCH(P$4,'TD SOP+PROFORM'!$B$2:$AD$2,0)+1,0),0)+IFERROR(VLOOKUP($A579,'TD SOP+PROFORM'!$A$5:$AD$750,MATCH(P$2,'TD SOP+PROFORM'!$B$2:$AD$2,0)+1,0),0)</f>
        <v>0</v>
      </c>
      <c r="Q579" s="26" t="str">
        <f t="shared" si="125"/>
        <v/>
      </c>
      <c r="R579" s="25">
        <f>IFERROR(VLOOKUP($A579,'TD SOP+PROFORM'!$A$5:$AD$750,MATCH(R$4,'TD SOP+PROFORM'!$B$2:$AD$2,0)+1,0),0)+IFERROR(VLOOKUP($A579,'TD SOP+PROFORM'!$A$5:$AD$750,MATCH(R$2,'TD SOP+PROFORM'!$B$2:$AD$2,0)+1,0),0)</f>
        <v>0</v>
      </c>
      <c r="S579" s="25">
        <f>IFERROR(VLOOKUP($A579,'TD SOP+PROFORM'!$A$5:$AD$750,MATCH(S$4,'TD SOP+PROFORM'!$B$2:$AD$2,0)+1,0),0)+IFERROR(VLOOKUP($A579,'TD SOP+PROFORM'!$A$5:$AD$750,MATCH(S$2,'TD SOP+PROFORM'!$B$2:$AD$2,0)+1,0),0)</f>
        <v>0</v>
      </c>
      <c r="T579" s="26" t="str">
        <f t="shared" si="126"/>
        <v/>
      </c>
      <c r="U579" s="25">
        <f>IFERROR(VLOOKUP($A579,'TD SOP+PROFORM'!$A$5:$AD$750,MATCH(U$4,'TD SOP+PROFORM'!$B$2:$AD$2,0)+1,0),0)+IFERROR(VLOOKUP($A579,'TD SOP+PROFORM'!$A$5:$AD$750,MATCH(U$2,'TD SOP+PROFORM'!$B$2:$AD$2,0)+1,0),0)</f>
        <v>0</v>
      </c>
      <c r="V579" s="25">
        <f>IFERROR(VLOOKUP($A579,'TD SOP+PROFORM'!$A$5:$AD$750,MATCH(V$4,'TD SOP+PROFORM'!$B$2:$AD$2,0)+1,0),0)+IFERROR(VLOOKUP($A579,'TD SOP+PROFORM'!$A$5:$AD$750,MATCH(V$2,'TD SOP+PROFORM'!$B$2:$AD$2,0)+1,0),0)</f>
        <v>0</v>
      </c>
      <c r="W579" s="26" t="str">
        <f t="shared" si="127"/>
        <v/>
      </c>
      <c r="X579" s="25">
        <f>IFERROR(VLOOKUP($A579,'TD SOP+PROFORM'!$A$5:$AD$750,MATCH(X$4,'TD SOP+PROFORM'!$B$2:$AD$2,0)+1,0),0)+IFERROR(VLOOKUP($A579,'TD SOP+PROFORM'!$A$5:$AD$750,MATCH(X$2,'TD SOP+PROFORM'!$B$2:$AD$2,0)+1,0),0)</f>
        <v>0</v>
      </c>
      <c r="Y579" s="25">
        <f>IFERROR(VLOOKUP($A579,'TD SOP+PROFORM'!$A$5:$AD$750,MATCH(Y$4,'TD SOP+PROFORM'!$B$2:$AD$2,0)+1,0),0)+IFERROR(VLOOKUP($A579,'TD SOP+PROFORM'!$A$5:$AD$750,MATCH(Y$2,'TD SOP+PROFORM'!$B$2:$AD$2,0)+1,0),0)</f>
        <v>0</v>
      </c>
      <c r="Z579" s="26" t="str">
        <f t="shared" si="128"/>
        <v/>
      </c>
      <c r="AA579" s="25">
        <f>IFERROR(VLOOKUP($A579,'TD SOP+PROFORM'!$A$5:$AD$750,MATCH(AA$4,'TD SOP+PROFORM'!$B$2:$AD$2,0)+1,0),0)+IFERROR(VLOOKUP($A579,'TD SOP+PROFORM'!$A$5:$AD$750,MATCH(AA$2,'TD SOP+PROFORM'!$B$2:$AD$2,0)+1,0),0)</f>
        <v>0</v>
      </c>
      <c r="AB579" s="25">
        <f>IFERROR(VLOOKUP($A579,'TD SOP+PROFORM'!$A$5:$AD$750,MATCH(AB$4,'TD SOP+PROFORM'!$B$2:$AD$2,0)+1,0),0)+IFERROR(VLOOKUP($A579,'TD SOP+PROFORM'!$A$5:$AD$750,MATCH(AB$2,'TD SOP+PROFORM'!$B$2:$AD$2,0)+1,0),0)</f>
        <v>0</v>
      </c>
      <c r="AC579" s="26" t="str">
        <f t="shared" si="129"/>
        <v/>
      </c>
      <c r="AD579" s="25">
        <f>IFERROR(VLOOKUP($A579,'TD SOP+PROFORM'!$A$5:$AD$750,MATCH(AD$4,'TD SOP+PROFORM'!$B$2:$AD$2,0)+1,0),0)+IFERROR(VLOOKUP($A579,'TD SOP+PROFORM'!$A$5:$AD$750,MATCH(AD$2,'TD SOP+PROFORM'!$B$2:$AD$2,0)+1,0),0)</f>
        <v>0</v>
      </c>
      <c r="AE579" s="25">
        <f>IFERROR(VLOOKUP($A579,'TD SOP+PROFORM'!$A$5:$AD$750,MATCH(AE$4,'TD SOP+PROFORM'!$B$2:$AD$2,0)+1,0),0)+IFERROR(VLOOKUP($A579,'TD SOP+PROFORM'!$A$5:$AD$750,MATCH(AE$2,'TD SOP+PROFORM'!$B$2:$AD$2,0)+1,0),0)</f>
        <v>0</v>
      </c>
      <c r="AF579" s="26" t="str">
        <f t="shared" si="130"/>
        <v/>
      </c>
      <c r="AG579" s="25">
        <f>IFERROR(VLOOKUP($A579,'TD SOP+PROFORM'!$A$5:$AD$750,MATCH(AG$4,'TD SOP+PROFORM'!$B$2:$AD$2,0)+1,0),0)+IFERROR(VLOOKUP($A579,'TD SOP+PROFORM'!$A$5:$AD$750,MATCH(AG$2,'TD SOP+PROFORM'!$B$2:$AD$2,0)+1,0),0)</f>
        <v>0</v>
      </c>
      <c r="AH579" s="25">
        <f>IFERROR(VLOOKUP($A579,'TD SOP+PROFORM'!$A$5:$AD$750,MATCH(AH$4,'TD SOP+PROFORM'!$B$2:$AD$2,0)+1,0),0)+IFERROR(VLOOKUP($A579,'TD SOP+PROFORM'!$A$5:$AD$750,MATCH(AH$2,'TD SOP+PROFORM'!$B$2:$AD$2,0)+1,0),0)</f>
        <v>0</v>
      </c>
      <c r="AI579" s="26" t="str">
        <f t="shared" si="131"/>
        <v/>
      </c>
      <c r="AJ579" s="25">
        <f>IFERROR(VLOOKUP($A579,'TD SOP+PROFORM'!$A$5:$AD$750,MATCH(AJ$4,'TD SOP+PROFORM'!$B$2:$AD$2,0)+1,0),0)+IFERROR(VLOOKUP($A579,'TD SOP+PROFORM'!$A$5:$AD$750,MATCH(AJ$2,'TD SOP+PROFORM'!$B$2:$AD$2,0)+1,0),0)</f>
        <v>0</v>
      </c>
      <c r="AK579" s="25">
        <f>IFERROR(VLOOKUP($A579,'TD SOP+PROFORM'!$A$5:$AD$750,MATCH(AK$4,'TD SOP+PROFORM'!$B$2:$AD$2,0)+1,0),0)+IFERROR(VLOOKUP($A579,'TD SOP+PROFORM'!$A$5:$AD$750,MATCH(AK$2,'TD SOP+PROFORM'!$B$2:$AD$2,0)+1,0),0)</f>
        <v>0</v>
      </c>
      <c r="AL579" s="26" t="str">
        <f t="shared" si="132"/>
        <v/>
      </c>
      <c r="AM579" s="25">
        <f t="shared" si="134"/>
        <v>0</v>
      </c>
      <c r="AN579" s="25">
        <f t="shared" si="134"/>
        <v>0</v>
      </c>
      <c r="AO579" s="26" t="str">
        <f t="shared" si="133"/>
        <v/>
      </c>
    </row>
    <row r="580" spans="1:41" x14ac:dyDescent="0.35">
      <c r="A580" s="24">
        <f>IF(AND('TD SOP+PROFORM'!A577&lt;&gt;"",'TD SOP+PROFORM'!A577&lt;&gt;"TOTAL"),'TD SOP+PROFORM'!A577,0)</f>
        <v>0</v>
      </c>
      <c r="C580" s="25" t="str">
        <f>IFERROR(VLOOKUP($A580,'TD SOP+PROFORM'!$A$5:$AD$750,MATCH(C$4,'TD SOP+PROFORM'!$B$2:$AT$2,0)+1,0),"")</f>
        <v/>
      </c>
      <c r="D580" s="25" t="str">
        <f>IFERROR(VLOOKUP($A580,'TD SOP+PROFORM'!$A$5:$AD$750,MATCH(D$4,'TD SOP+PROFORM'!$B$2:$AT$2,0)+1,0),"")</f>
        <v/>
      </c>
      <c r="E580" s="26" t="str">
        <f t="shared" si="121"/>
        <v/>
      </c>
      <c r="F580" s="25" t="str">
        <f>IFERROR(VLOOKUP($A580,'TD SOP+PROFORM'!$A$5:$AD$750,MATCH(F$4,'TD SOP+PROFORM'!$B$2:$AT$2,0)+1,0),"")</f>
        <v/>
      </c>
      <c r="G580" s="25" t="str">
        <f>IFERROR(VLOOKUP($A580,'TD SOP+PROFORM'!$A$5:$AD$750,MATCH(G$4,'TD SOP+PROFORM'!$B$2:$AT$2,0)+1,0),"")</f>
        <v/>
      </c>
      <c r="H580" s="26" t="str">
        <f t="shared" si="122"/>
        <v/>
      </c>
      <c r="I580" s="25" t="str">
        <f>IFERROR(VLOOKUP($A580,'TD SOP+PROFORM'!$A$5:$AD$750,MATCH(I$4,'TD SOP+PROFORM'!$B$2:$AT$2,0)+1,0),"")</f>
        <v/>
      </c>
      <c r="J580" s="25" t="str">
        <f>IFERROR(VLOOKUP($A580,'TD SOP+PROFORM'!$A$5:$AD$750,MATCH(J$4,'TD SOP+PROFORM'!$B$2:$AT$2,0)+1,0),"")</f>
        <v/>
      </c>
      <c r="K580" s="26" t="str">
        <f t="shared" si="123"/>
        <v/>
      </c>
      <c r="L580" s="25" t="str">
        <f>IFERROR(VLOOKUP($A580,'TD SOP+PROFORM'!$A$5:$AD$750,MATCH(L$4,'TD SOP+PROFORM'!$B$2:$AT$2,0)+1,0),"")</f>
        <v/>
      </c>
      <c r="M580" s="25" t="str">
        <f>IFERROR(VLOOKUP($A580,'TD SOP+PROFORM'!$A$5:$AD$750,MATCH(M$4,'TD SOP+PROFORM'!$B$2:$AT$2,0)+1,0),"")</f>
        <v/>
      </c>
      <c r="N580" s="26" t="str">
        <f t="shared" si="124"/>
        <v/>
      </c>
      <c r="O580" s="25">
        <f>IFERROR(VLOOKUP($A580,'TD SOP+PROFORM'!$A$5:$AD$750,MATCH(O$4,'TD SOP+PROFORM'!$B$2:$AD$2,0)+1,0),0)+IFERROR(VLOOKUP($A580,'TD SOP+PROFORM'!$A$5:$AD$750,MATCH(O$2,'TD SOP+PROFORM'!$B$2:$AD$2,0)+1,0),0)</f>
        <v>0</v>
      </c>
      <c r="P580" s="25">
        <f>IFERROR(VLOOKUP($A580,'TD SOP+PROFORM'!$A$5:$AD$750,MATCH(P$4,'TD SOP+PROFORM'!$B$2:$AD$2,0)+1,0),0)+IFERROR(VLOOKUP($A580,'TD SOP+PROFORM'!$A$5:$AD$750,MATCH(P$2,'TD SOP+PROFORM'!$B$2:$AD$2,0)+1,0),0)</f>
        <v>0</v>
      </c>
      <c r="Q580" s="26" t="str">
        <f t="shared" si="125"/>
        <v/>
      </c>
      <c r="R580" s="25">
        <f>IFERROR(VLOOKUP($A580,'TD SOP+PROFORM'!$A$5:$AD$750,MATCH(R$4,'TD SOP+PROFORM'!$B$2:$AD$2,0)+1,0),0)+IFERROR(VLOOKUP($A580,'TD SOP+PROFORM'!$A$5:$AD$750,MATCH(R$2,'TD SOP+PROFORM'!$B$2:$AD$2,0)+1,0),0)</f>
        <v>0</v>
      </c>
      <c r="S580" s="25">
        <f>IFERROR(VLOOKUP($A580,'TD SOP+PROFORM'!$A$5:$AD$750,MATCH(S$4,'TD SOP+PROFORM'!$B$2:$AD$2,0)+1,0),0)+IFERROR(VLOOKUP($A580,'TD SOP+PROFORM'!$A$5:$AD$750,MATCH(S$2,'TD SOP+PROFORM'!$B$2:$AD$2,0)+1,0),0)</f>
        <v>0</v>
      </c>
      <c r="T580" s="26" t="str">
        <f t="shared" si="126"/>
        <v/>
      </c>
      <c r="U580" s="25">
        <f>IFERROR(VLOOKUP($A580,'TD SOP+PROFORM'!$A$5:$AD$750,MATCH(U$4,'TD SOP+PROFORM'!$B$2:$AD$2,0)+1,0),0)+IFERROR(VLOOKUP($A580,'TD SOP+PROFORM'!$A$5:$AD$750,MATCH(U$2,'TD SOP+PROFORM'!$B$2:$AD$2,0)+1,0),0)</f>
        <v>0</v>
      </c>
      <c r="V580" s="25">
        <f>IFERROR(VLOOKUP($A580,'TD SOP+PROFORM'!$A$5:$AD$750,MATCH(V$4,'TD SOP+PROFORM'!$B$2:$AD$2,0)+1,0),0)+IFERROR(VLOOKUP($A580,'TD SOP+PROFORM'!$A$5:$AD$750,MATCH(V$2,'TD SOP+PROFORM'!$B$2:$AD$2,0)+1,0),0)</f>
        <v>0</v>
      </c>
      <c r="W580" s="26" t="str">
        <f t="shared" si="127"/>
        <v/>
      </c>
      <c r="X580" s="25">
        <f>IFERROR(VLOOKUP($A580,'TD SOP+PROFORM'!$A$5:$AD$750,MATCH(X$4,'TD SOP+PROFORM'!$B$2:$AD$2,0)+1,0),0)+IFERROR(VLOOKUP($A580,'TD SOP+PROFORM'!$A$5:$AD$750,MATCH(X$2,'TD SOP+PROFORM'!$B$2:$AD$2,0)+1,0),0)</f>
        <v>0</v>
      </c>
      <c r="Y580" s="25">
        <f>IFERROR(VLOOKUP($A580,'TD SOP+PROFORM'!$A$5:$AD$750,MATCH(Y$4,'TD SOP+PROFORM'!$B$2:$AD$2,0)+1,0),0)+IFERROR(VLOOKUP($A580,'TD SOP+PROFORM'!$A$5:$AD$750,MATCH(Y$2,'TD SOP+PROFORM'!$B$2:$AD$2,0)+1,0),0)</f>
        <v>0</v>
      </c>
      <c r="Z580" s="26" t="str">
        <f t="shared" si="128"/>
        <v/>
      </c>
      <c r="AA580" s="25">
        <f>IFERROR(VLOOKUP($A580,'TD SOP+PROFORM'!$A$5:$AD$750,MATCH(AA$4,'TD SOP+PROFORM'!$B$2:$AD$2,0)+1,0),0)+IFERROR(VLOOKUP($A580,'TD SOP+PROFORM'!$A$5:$AD$750,MATCH(AA$2,'TD SOP+PROFORM'!$B$2:$AD$2,0)+1,0),0)</f>
        <v>0</v>
      </c>
      <c r="AB580" s="25">
        <f>IFERROR(VLOOKUP($A580,'TD SOP+PROFORM'!$A$5:$AD$750,MATCH(AB$4,'TD SOP+PROFORM'!$B$2:$AD$2,0)+1,0),0)+IFERROR(VLOOKUP($A580,'TD SOP+PROFORM'!$A$5:$AD$750,MATCH(AB$2,'TD SOP+PROFORM'!$B$2:$AD$2,0)+1,0),0)</f>
        <v>0</v>
      </c>
      <c r="AC580" s="26" t="str">
        <f t="shared" si="129"/>
        <v/>
      </c>
      <c r="AD580" s="25">
        <f>IFERROR(VLOOKUP($A580,'TD SOP+PROFORM'!$A$5:$AD$750,MATCH(AD$4,'TD SOP+PROFORM'!$B$2:$AD$2,0)+1,0),0)+IFERROR(VLOOKUP($A580,'TD SOP+PROFORM'!$A$5:$AD$750,MATCH(AD$2,'TD SOP+PROFORM'!$B$2:$AD$2,0)+1,0),0)</f>
        <v>0</v>
      </c>
      <c r="AE580" s="25">
        <f>IFERROR(VLOOKUP($A580,'TD SOP+PROFORM'!$A$5:$AD$750,MATCH(AE$4,'TD SOP+PROFORM'!$B$2:$AD$2,0)+1,0),0)+IFERROR(VLOOKUP($A580,'TD SOP+PROFORM'!$A$5:$AD$750,MATCH(AE$2,'TD SOP+PROFORM'!$B$2:$AD$2,0)+1,0),0)</f>
        <v>0</v>
      </c>
      <c r="AF580" s="26" t="str">
        <f t="shared" si="130"/>
        <v/>
      </c>
      <c r="AG580" s="25">
        <f>IFERROR(VLOOKUP($A580,'TD SOP+PROFORM'!$A$5:$AD$750,MATCH(AG$4,'TD SOP+PROFORM'!$B$2:$AD$2,0)+1,0),0)+IFERROR(VLOOKUP($A580,'TD SOP+PROFORM'!$A$5:$AD$750,MATCH(AG$2,'TD SOP+PROFORM'!$B$2:$AD$2,0)+1,0),0)</f>
        <v>0</v>
      </c>
      <c r="AH580" s="25">
        <f>IFERROR(VLOOKUP($A580,'TD SOP+PROFORM'!$A$5:$AD$750,MATCH(AH$4,'TD SOP+PROFORM'!$B$2:$AD$2,0)+1,0),0)+IFERROR(VLOOKUP($A580,'TD SOP+PROFORM'!$A$5:$AD$750,MATCH(AH$2,'TD SOP+PROFORM'!$B$2:$AD$2,0)+1,0),0)</f>
        <v>0</v>
      </c>
      <c r="AI580" s="26" t="str">
        <f t="shared" si="131"/>
        <v/>
      </c>
      <c r="AJ580" s="25">
        <f>IFERROR(VLOOKUP($A580,'TD SOP+PROFORM'!$A$5:$AD$750,MATCH(AJ$4,'TD SOP+PROFORM'!$B$2:$AD$2,0)+1,0),0)+IFERROR(VLOOKUP($A580,'TD SOP+PROFORM'!$A$5:$AD$750,MATCH(AJ$2,'TD SOP+PROFORM'!$B$2:$AD$2,0)+1,0),0)</f>
        <v>0</v>
      </c>
      <c r="AK580" s="25">
        <f>IFERROR(VLOOKUP($A580,'TD SOP+PROFORM'!$A$5:$AD$750,MATCH(AK$4,'TD SOP+PROFORM'!$B$2:$AD$2,0)+1,0),0)+IFERROR(VLOOKUP($A580,'TD SOP+PROFORM'!$A$5:$AD$750,MATCH(AK$2,'TD SOP+PROFORM'!$B$2:$AD$2,0)+1,0),0)</f>
        <v>0</v>
      </c>
      <c r="AL580" s="26" t="str">
        <f t="shared" si="132"/>
        <v/>
      </c>
      <c r="AM580" s="25">
        <f t="shared" si="134"/>
        <v>0</v>
      </c>
      <c r="AN580" s="25">
        <f t="shared" si="134"/>
        <v>0</v>
      </c>
      <c r="AO580" s="26" t="str">
        <f t="shared" si="133"/>
        <v/>
      </c>
    </row>
    <row r="581" spans="1:41" x14ac:dyDescent="0.35">
      <c r="A581" s="24">
        <f>IF(AND('TD SOP+PROFORM'!A578&lt;&gt;"",'TD SOP+PROFORM'!A578&lt;&gt;"TOTAL"),'TD SOP+PROFORM'!A578,0)</f>
        <v>0</v>
      </c>
      <c r="C581" s="25" t="str">
        <f>IFERROR(VLOOKUP($A581,'TD SOP+PROFORM'!$A$5:$AD$750,MATCH(C$4,'TD SOP+PROFORM'!$B$2:$AT$2,0)+1,0),"")</f>
        <v/>
      </c>
      <c r="D581" s="25" t="str">
        <f>IFERROR(VLOOKUP($A581,'TD SOP+PROFORM'!$A$5:$AD$750,MATCH(D$4,'TD SOP+PROFORM'!$B$2:$AT$2,0)+1,0),"")</f>
        <v/>
      </c>
      <c r="E581" s="26" t="str">
        <f t="shared" si="121"/>
        <v/>
      </c>
      <c r="F581" s="25" t="str">
        <f>IFERROR(VLOOKUP($A581,'TD SOP+PROFORM'!$A$5:$AD$750,MATCH(F$4,'TD SOP+PROFORM'!$B$2:$AT$2,0)+1,0),"")</f>
        <v/>
      </c>
      <c r="G581" s="25" t="str">
        <f>IFERROR(VLOOKUP($A581,'TD SOP+PROFORM'!$A$5:$AD$750,MATCH(G$4,'TD SOP+PROFORM'!$B$2:$AT$2,0)+1,0),"")</f>
        <v/>
      </c>
      <c r="H581" s="26" t="str">
        <f t="shared" si="122"/>
        <v/>
      </c>
      <c r="I581" s="25" t="str">
        <f>IFERROR(VLOOKUP($A581,'TD SOP+PROFORM'!$A$5:$AD$750,MATCH(I$4,'TD SOP+PROFORM'!$B$2:$AT$2,0)+1,0),"")</f>
        <v/>
      </c>
      <c r="J581" s="25" t="str">
        <f>IFERROR(VLOOKUP($A581,'TD SOP+PROFORM'!$A$5:$AD$750,MATCH(J$4,'TD SOP+PROFORM'!$B$2:$AT$2,0)+1,0),"")</f>
        <v/>
      </c>
      <c r="K581" s="26" t="str">
        <f t="shared" si="123"/>
        <v/>
      </c>
      <c r="L581" s="25" t="str">
        <f>IFERROR(VLOOKUP($A581,'TD SOP+PROFORM'!$A$5:$AD$750,MATCH(L$4,'TD SOP+PROFORM'!$B$2:$AT$2,0)+1,0),"")</f>
        <v/>
      </c>
      <c r="M581" s="25" t="str">
        <f>IFERROR(VLOOKUP($A581,'TD SOP+PROFORM'!$A$5:$AD$750,MATCH(M$4,'TD SOP+PROFORM'!$B$2:$AT$2,0)+1,0),"")</f>
        <v/>
      </c>
      <c r="N581" s="26" t="str">
        <f t="shared" si="124"/>
        <v/>
      </c>
      <c r="O581" s="25">
        <f>IFERROR(VLOOKUP($A581,'TD SOP+PROFORM'!$A$5:$AD$750,MATCH(O$4,'TD SOP+PROFORM'!$B$2:$AD$2,0)+1,0),0)+IFERROR(VLOOKUP($A581,'TD SOP+PROFORM'!$A$5:$AD$750,MATCH(O$2,'TD SOP+PROFORM'!$B$2:$AD$2,0)+1,0),0)</f>
        <v>0</v>
      </c>
      <c r="P581" s="25">
        <f>IFERROR(VLOOKUP($A581,'TD SOP+PROFORM'!$A$5:$AD$750,MATCH(P$4,'TD SOP+PROFORM'!$B$2:$AD$2,0)+1,0),0)+IFERROR(VLOOKUP($A581,'TD SOP+PROFORM'!$A$5:$AD$750,MATCH(P$2,'TD SOP+PROFORM'!$B$2:$AD$2,0)+1,0),0)</f>
        <v>0</v>
      </c>
      <c r="Q581" s="26" t="str">
        <f t="shared" si="125"/>
        <v/>
      </c>
      <c r="R581" s="25">
        <f>IFERROR(VLOOKUP($A581,'TD SOP+PROFORM'!$A$5:$AD$750,MATCH(R$4,'TD SOP+PROFORM'!$B$2:$AD$2,0)+1,0),0)+IFERROR(VLOOKUP($A581,'TD SOP+PROFORM'!$A$5:$AD$750,MATCH(R$2,'TD SOP+PROFORM'!$B$2:$AD$2,0)+1,0),0)</f>
        <v>0</v>
      </c>
      <c r="S581" s="25">
        <f>IFERROR(VLOOKUP($A581,'TD SOP+PROFORM'!$A$5:$AD$750,MATCH(S$4,'TD SOP+PROFORM'!$B$2:$AD$2,0)+1,0),0)+IFERROR(VLOOKUP($A581,'TD SOP+PROFORM'!$A$5:$AD$750,MATCH(S$2,'TD SOP+PROFORM'!$B$2:$AD$2,0)+1,0),0)</f>
        <v>0</v>
      </c>
      <c r="T581" s="26" t="str">
        <f t="shared" si="126"/>
        <v/>
      </c>
      <c r="U581" s="25">
        <f>IFERROR(VLOOKUP($A581,'TD SOP+PROFORM'!$A$5:$AD$750,MATCH(U$4,'TD SOP+PROFORM'!$B$2:$AD$2,0)+1,0),0)+IFERROR(VLOOKUP($A581,'TD SOP+PROFORM'!$A$5:$AD$750,MATCH(U$2,'TD SOP+PROFORM'!$B$2:$AD$2,0)+1,0),0)</f>
        <v>0</v>
      </c>
      <c r="V581" s="25">
        <f>IFERROR(VLOOKUP($A581,'TD SOP+PROFORM'!$A$5:$AD$750,MATCH(V$4,'TD SOP+PROFORM'!$B$2:$AD$2,0)+1,0),0)+IFERROR(VLOOKUP($A581,'TD SOP+PROFORM'!$A$5:$AD$750,MATCH(V$2,'TD SOP+PROFORM'!$B$2:$AD$2,0)+1,0),0)</f>
        <v>0</v>
      </c>
      <c r="W581" s="26" t="str">
        <f t="shared" si="127"/>
        <v/>
      </c>
      <c r="X581" s="25">
        <f>IFERROR(VLOOKUP($A581,'TD SOP+PROFORM'!$A$5:$AD$750,MATCH(X$4,'TD SOP+PROFORM'!$B$2:$AD$2,0)+1,0),0)+IFERROR(VLOOKUP($A581,'TD SOP+PROFORM'!$A$5:$AD$750,MATCH(X$2,'TD SOP+PROFORM'!$B$2:$AD$2,0)+1,0),0)</f>
        <v>0</v>
      </c>
      <c r="Y581" s="25">
        <f>IFERROR(VLOOKUP($A581,'TD SOP+PROFORM'!$A$5:$AD$750,MATCH(Y$4,'TD SOP+PROFORM'!$B$2:$AD$2,0)+1,0),0)+IFERROR(VLOOKUP($A581,'TD SOP+PROFORM'!$A$5:$AD$750,MATCH(Y$2,'TD SOP+PROFORM'!$B$2:$AD$2,0)+1,0),0)</f>
        <v>0</v>
      </c>
      <c r="Z581" s="26" t="str">
        <f t="shared" si="128"/>
        <v/>
      </c>
      <c r="AA581" s="25">
        <f>IFERROR(VLOOKUP($A581,'TD SOP+PROFORM'!$A$5:$AD$750,MATCH(AA$4,'TD SOP+PROFORM'!$B$2:$AD$2,0)+1,0),0)+IFERROR(VLOOKUP($A581,'TD SOP+PROFORM'!$A$5:$AD$750,MATCH(AA$2,'TD SOP+PROFORM'!$B$2:$AD$2,0)+1,0),0)</f>
        <v>0</v>
      </c>
      <c r="AB581" s="25">
        <f>IFERROR(VLOOKUP($A581,'TD SOP+PROFORM'!$A$5:$AD$750,MATCH(AB$4,'TD SOP+PROFORM'!$B$2:$AD$2,0)+1,0),0)+IFERROR(VLOOKUP($A581,'TD SOP+PROFORM'!$A$5:$AD$750,MATCH(AB$2,'TD SOP+PROFORM'!$B$2:$AD$2,0)+1,0),0)</f>
        <v>0</v>
      </c>
      <c r="AC581" s="26" t="str">
        <f t="shared" si="129"/>
        <v/>
      </c>
      <c r="AD581" s="25">
        <f>IFERROR(VLOOKUP($A581,'TD SOP+PROFORM'!$A$5:$AD$750,MATCH(AD$4,'TD SOP+PROFORM'!$B$2:$AD$2,0)+1,0),0)+IFERROR(VLOOKUP($A581,'TD SOP+PROFORM'!$A$5:$AD$750,MATCH(AD$2,'TD SOP+PROFORM'!$B$2:$AD$2,0)+1,0),0)</f>
        <v>0</v>
      </c>
      <c r="AE581" s="25">
        <f>IFERROR(VLOOKUP($A581,'TD SOP+PROFORM'!$A$5:$AD$750,MATCH(AE$4,'TD SOP+PROFORM'!$B$2:$AD$2,0)+1,0),0)+IFERROR(VLOOKUP($A581,'TD SOP+PROFORM'!$A$5:$AD$750,MATCH(AE$2,'TD SOP+PROFORM'!$B$2:$AD$2,0)+1,0),0)</f>
        <v>0</v>
      </c>
      <c r="AF581" s="26" t="str">
        <f t="shared" si="130"/>
        <v/>
      </c>
      <c r="AG581" s="25">
        <f>IFERROR(VLOOKUP($A581,'TD SOP+PROFORM'!$A$5:$AD$750,MATCH(AG$4,'TD SOP+PROFORM'!$B$2:$AD$2,0)+1,0),0)+IFERROR(VLOOKUP($A581,'TD SOP+PROFORM'!$A$5:$AD$750,MATCH(AG$2,'TD SOP+PROFORM'!$B$2:$AD$2,0)+1,0),0)</f>
        <v>0</v>
      </c>
      <c r="AH581" s="25">
        <f>IFERROR(VLOOKUP($A581,'TD SOP+PROFORM'!$A$5:$AD$750,MATCH(AH$4,'TD SOP+PROFORM'!$B$2:$AD$2,0)+1,0),0)+IFERROR(VLOOKUP($A581,'TD SOP+PROFORM'!$A$5:$AD$750,MATCH(AH$2,'TD SOP+PROFORM'!$B$2:$AD$2,0)+1,0),0)</f>
        <v>0</v>
      </c>
      <c r="AI581" s="26" t="str">
        <f t="shared" si="131"/>
        <v/>
      </c>
      <c r="AJ581" s="25">
        <f>IFERROR(VLOOKUP($A581,'TD SOP+PROFORM'!$A$5:$AD$750,MATCH(AJ$4,'TD SOP+PROFORM'!$B$2:$AD$2,0)+1,0),0)+IFERROR(VLOOKUP($A581,'TD SOP+PROFORM'!$A$5:$AD$750,MATCH(AJ$2,'TD SOP+PROFORM'!$B$2:$AD$2,0)+1,0),0)</f>
        <v>0</v>
      </c>
      <c r="AK581" s="25">
        <f>IFERROR(VLOOKUP($A581,'TD SOP+PROFORM'!$A$5:$AD$750,MATCH(AK$4,'TD SOP+PROFORM'!$B$2:$AD$2,0)+1,0),0)+IFERROR(VLOOKUP($A581,'TD SOP+PROFORM'!$A$5:$AD$750,MATCH(AK$2,'TD SOP+PROFORM'!$B$2:$AD$2,0)+1,0),0)</f>
        <v>0</v>
      </c>
      <c r="AL581" s="26" t="str">
        <f t="shared" si="132"/>
        <v/>
      </c>
      <c r="AM581" s="25">
        <f t="shared" si="134"/>
        <v>0</v>
      </c>
      <c r="AN581" s="25">
        <f t="shared" si="134"/>
        <v>0</v>
      </c>
      <c r="AO581" s="26" t="str">
        <f t="shared" si="133"/>
        <v/>
      </c>
    </row>
    <row r="582" spans="1:41" x14ac:dyDescent="0.35">
      <c r="A582" s="24">
        <f>IF(AND('TD SOP+PROFORM'!A579&lt;&gt;"",'TD SOP+PROFORM'!A579&lt;&gt;"TOTAL"),'TD SOP+PROFORM'!A579,0)</f>
        <v>0</v>
      </c>
      <c r="C582" s="25" t="str">
        <f>IFERROR(VLOOKUP($A582,'TD SOP+PROFORM'!$A$5:$AD$750,MATCH(C$4,'TD SOP+PROFORM'!$B$2:$AT$2,0)+1,0),"")</f>
        <v/>
      </c>
      <c r="D582" s="25" t="str">
        <f>IFERROR(VLOOKUP($A582,'TD SOP+PROFORM'!$A$5:$AD$750,MATCH(D$4,'TD SOP+PROFORM'!$B$2:$AT$2,0)+1,0),"")</f>
        <v/>
      </c>
      <c r="E582" s="26" t="str">
        <f t="shared" si="121"/>
        <v/>
      </c>
      <c r="F582" s="25" t="str">
        <f>IFERROR(VLOOKUP($A582,'TD SOP+PROFORM'!$A$5:$AD$750,MATCH(F$4,'TD SOP+PROFORM'!$B$2:$AT$2,0)+1,0),"")</f>
        <v/>
      </c>
      <c r="G582" s="25" t="str">
        <f>IFERROR(VLOOKUP($A582,'TD SOP+PROFORM'!$A$5:$AD$750,MATCH(G$4,'TD SOP+PROFORM'!$B$2:$AT$2,0)+1,0),"")</f>
        <v/>
      </c>
      <c r="H582" s="26" t="str">
        <f t="shared" si="122"/>
        <v/>
      </c>
      <c r="I582" s="25" t="str">
        <f>IFERROR(VLOOKUP($A582,'TD SOP+PROFORM'!$A$5:$AD$750,MATCH(I$4,'TD SOP+PROFORM'!$B$2:$AT$2,0)+1,0),"")</f>
        <v/>
      </c>
      <c r="J582" s="25" t="str">
        <f>IFERROR(VLOOKUP($A582,'TD SOP+PROFORM'!$A$5:$AD$750,MATCH(J$4,'TD SOP+PROFORM'!$B$2:$AT$2,0)+1,0),"")</f>
        <v/>
      </c>
      <c r="K582" s="26" t="str">
        <f t="shared" si="123"/>
        <v/>
      </c>
      <c r="L582" s="25" t="str">
        <f>IFERROR(VLOOKUP($A582,'TD SOP+PROFORM'!$A$5:$AD$750,MATCH(L$4,'TD SOP+PROFORM'!$B$2:$AT$2,0)+1,0),"")</f>
        <v/>
      </c>
      <c r="M582" s="25" t="str">
        <f>IFERROR(VLOOKUP($A582,'TD SOP+PROFORM'!$A$5:$AD$750,MATCH(M$4,'TD SOP+PROFORM'!$B$2:$AT$2,0)+1,0),"")</f>
        <v/>
      </c>
      <c r="N582" s="26" t="str">
        <f t="shared" si="124"/>
        <v/>
      </c>
      <c r="O582" s="25">
        <f>IFERROR(VLOOKUP($A582,'TD SOP+PROFORM'!$A$5:$AD$750,MATCH(O$4,'TD SOP+PROFORM'!$B$2:$AD$2,0)+1,0),0)+IFERROR(VLOOKUP($A582,'TD SOP+PROFORM'!$A$5:$AD$750,MATCH(O$2,'TD SOP+PROFORM'!$B$2:$AD$2,0)+1,0),0)</f>
        <v>0</v>
      </c>
      <c r="P582" s="25">
        <f>IFERROR(VLOOKUP($A582,'TD SOP+PROFORM'!$A$5:$AD$750,MATCH(P$4,'TD SOP+PROFORM'!$B$2:$AD$2,0)+1,0),0)+IFERROR(VLOOKUP($A582,'TD SOP+PROFORM'!$A$5:$AD$750,MATCH(P$2,'TD SOP+PROFORM'!$B$2:$AD$2,0)+1,0),0)</f>
        <v>0</v>
      </c>
      <c r="Q582" s="26" t="str">
        <f t="shared" si="125"/>
        <v/>
      </c>
      <c r="R582" s="25">
        <f>IFERROR(VLOOKUP($A582,'TD SOP+PROFORM'!$A$5:$AD$750,MATCH(R$4,'TD SOP+PROFORM'!$B$2:$AD$2,0)+1,0),0)+IFERROR(VLOOKUP($A582,'TD SOP+PROFORM'!$A$5:$AD$750,MATCH(R$2,'TD SOP+PROFORM'!$B$2:$AD$2,0)+1,0),0)</f>
        <v>0</v>
      </c>
      <c r="S582" s="25">
        <f>IFERROR(VLOOKUP($A582,'TD SOP+PROFORM'!$A$5:$AD$750,MATCH(S$4,'TD SOP+PROFORM'!$B$2:$AD$2,0)+1,0),0)+IFERROR(VLOOKUP($A582,'TD SOP+PROFORM'!$A$5:$AD$750,MATCH(S$2,'TD SOP+PROFORM'!$B$2:$AD$2,0)+1,0),0)</f>
        <v>0</v>
      </c>
      <c r="T582" s="26" t="str">
        <f t="shared" si="126"/>
        <v/>
      </c>
      <c r="U582" s="25">
        <f>IFERROR(VLOOKUP($A582,'TD SOP+PROFORM'!$A$5:$AD$750,MATCH(U$4,'TD SOP+PROFORM'!$B$2:$AD$2,0)+1,0),0)+IFERROR(VLOOKUP($A582,'TD SOP+PROFORM'!$A$5:$AD$750,MATCH(U$2,'TD SOP+PROFORM'!$B$2:$AD$2,0)+1,0),0)</f>
        <v>0</v>
      </c>
      <c r="V582" s="25">
        <f>IFERROR(VLOOKUP($A582,'TD SOP+PROFORM'!$A$5:$AD$750,MATCH(V$4,'TD SOP+PROFORM'!$B$2:$AD$2,0)+1,0),0)+IFERROR(VLOOKUP($A582,'TD SOP+PROFORM'!$A$5:$AD$750,MATCH(V$2,'TD SOP+PROFORM'!$B$2:$AD$2,0)+1,0),0)</f>
        <v>0</v>
      </c>
      <c r="W582" s="26" t="str">
        <f t="shared" si="127"/>
        <v/>
      </c>
      <c r="X582" s="25">
        <f>IFERROR(VLOOKUP($A582,'TD SOP+PROFORM'!$A$5:$AD$750,MATCH(X$4,'TD SOP+PROFORM'!$B$2:$AD$2,0)+1,0),0)+IFERROR(VLOOKUP($A582,'TD SOP+PROFORM'!$A$5:$AD$750,MATCH(X$2,'TD SOP+PROFORM'!$B$2:$AD$2,0)+1,0),0)</f>
        <v>0</v>
      </c>
      <c r="Y582" s="25">
        <f>IFERROR(VLOOKUP($A582,'TD SOP+PROFORM'!$A$5:$AD$750,MATCH(Y$4,'TD SOP+PROFORM'!$B$2:$AD$2,0)+1,0),0)+IFERROR(VLOOKUP($A582,'TD SOP+PROFORM'!$A$5:$AD$750,MATCH(Y$2,'TD SOP+PROFORM'!$B$2:$AD$2,0)+1,0),0)</f>
        <v>0</v>
      </c>
      <c r="Z582" s="26" t="str">
        <f t="shared" si="128"/>
        <v/>
      </c>
      <c r="AA582" s="25">
        <f>IFERROR(VLOOKUP($A582,'TD SOP+PROFORM'!$A$5:$AD$750,MATCH(AA$4,'TD SOP+PROFORM'!$B$2:$AD$2,0)+1,0),0)+IFERROR(VLOOKUP($A582,'TD SOP+PROFORM'!$A$5:$AD$750,MATCH(AA$2,'TD SOP+PROFORM'!$B$2:$AD$2,0)+1,0),0)</f>
        <v>0</v>
      </c>
      <c r="AB582" s="25">
        <f>IFERROR(VLOOKUP($A582,'TD SOP+PROFORM'!$A$5:$AD$750,MATCH(AB$4,'TD SOP+PROFORM'!$B$2:$AD$2,0)+1,0),0)+IFERROR(VLOOKUP($A582,'TD SOP+PROFORM'!$A$5:$AD$750,MATCH(AB$2,'TD SOP+PROFORM'!$B$2:$AD$2,0)+1,0),0)</f>
        <v>0</v>
      </c>
      <c r="AC582" s="26" t="str">
        <f t="shared" si="129"/>
        <v/>
      </c>
      <c r="AD582" s="25">
        <f>IFERROR(VLOOKUP($A582,'TD SOP+PROFORM'!$A$5:$AD$750,MATCH(AD$4,'TD SOP+PROFORM'!$B$2:$AD$2,0)+1,0),0)+IFERROR(VLOOKUP($A582,'TD SOP+PROFORM'!$A$5:$AD$750,MATCH(AD$2,'TD SOP+PROFORM'!$B$2:$AD$2,0)+1,0),0)</f>
        <v>0</v>
      </c>
      <c r="AE582" s="25">
        <f>IFERROR(VLOOKUP($A582,'TD SOP+PROFORM'!$A$5:$AD$750,MATCH(AE$4,'TD SOP+PROFORM'!$B$2:$AD$2,0)+1,0),0)+IFERROR(VLOOKUP($A582,'TD SOP+PROFORM'!$A$5:$AD$750,MATCH(AE$2,'TD SOP+PROFORM'!$B$2:$AD$2,0)+1,0),0)</f>
        <v>0</v>
      </c>
      <c r="AF582" s="26" t="str">
        <f t="shared" si="130"/>
        <v/>
      </c>
      <c r="AG582" s="25">
        <f>IFERROR(VLOOKUP($A582,'TD SOP+PROFORM'!$A$5:$AD$750,MATCH(AG$4,'TD SOP+PROFORM'!$B$2:$AD$2,0)+1,0),0)+IFERROR(VLOOKUP($A582,'TD SOP+PROFORM'!$A$5:$AD$750,MATCH(AG$2,'TD SOP+PROFORM'!$B$2:$AD$2,0)+1,0),0)</f>
        <v>0</v>
      </c>
      <c r="AH582" s="25">
        <f>IFERROR(VLOOKUP($A582,'TD SOP+PROFORM'!$A$5:$AD$750,MATCH(AH$4,'TD SOP+PROFORM'!$B$2:$AD$2,0)+1,0),0)+IFERROR(VLOOKUP($A582,'TD SOP+PROFORM'!$A$5:$AD$750,MATCH(AH$2,'TD SOP+PROFORM'!$B$2:$AD$2,0)+1,0),0)</f>
        <v>0</v>
      </c>
      <c r="AI582" s="26" t="str">
        <f t="shared" si="131"/>
        <v/>
      </c>
      <c r="AJ582" s="25">
        <f>IFERROR(VLOOKUP($A582,'TD SOP+PROFORM'!$A$5:$AD$750,MATCH(AJ$4,'TD SOP+PROFORM'!$B$2:$AD$2,0)+1,0),0)+IFERROR(VLOOKUP($A582,'TD SOP+PROFORM'!$A$5:$AD$750,MATCH(AJ$2,'TD SOP+PROFORM'!$B$2:$AD$2,0)+1,0),0)</f>
        <v>0</v>
      </c>
      <c r="AK582" s="25">
        <f>IFERROR(VLOOKUP($A582,'TD SOP+PROFORM'!$A$5:$AD$750,MATCH(AK$4,'TD SOP+PROFORM'!$B$2:$AD$2,0)+1,0),0)+IFERROR(VLOOKUP($A582,'TD SOP+PROFORM'!$A$5:$AD$750,MATCH(AK$2,'TD SOP+PROFORM'!$B$2:$AD$2,0)+1,0),0)</f>
        <v>0</v>
      </c>
      <c r="AL582" s="26" t="str">
        <f t="shared" si="132"/>
        <v/>
      </c>
      <c r="AM582" s="25">
        <f t="shared" si="134"/>
        <v>0</v>
      </c>
      <c r="AN582" s="25">
        <f t="shared" si="134"/>
        <v>0</v>
      </c>
      <c r="AO582" s="26" t="str">
        <f t="shared" si="133"/>
        <v/>
      </c>
    </row>
    <row r="583" spans="1:41" x14ac:dyDescent="0.35">
      <c r="A583" s="24">
        <f>IF(AND('TD SOP+PROFORM'!A580&lt;&gt;"",'TD SOP+PROFORM'!A580&lt;&gt;"TOTAL"),'TD SOP+PROFORM'!A580,0)</f>
        <v>0</v>
      </c>
      <c r="C583" s="25" t="str">
        <f>IFERROR(VLOOKUP($A583,'TD SOP+PROFORM'!$A$5:$AD$750,MATCH(C$4,'TD SOP+PROFORM'!$B$2:$AT$2,0)+1,0),"")</f>
        <v/>
      </c>
      <c r="D583" s="25" t="str">
        <f>IFERROR(VLOOKUP($A583,'TD SOP+PROFORM'!$A$5:$AD$750,MATCH(D$4,'TD SOP+PROFORM'!$B$2:$AT$2,0)+1,0),"")</f>
        <v/>
      </c>
      <c r="E583" s="26" t="str">
        <f t="shared" si="121"/>
        <v/>
      </c>
      <c r="F583" s="25" t="str">
        <f>IFERROR(VLOOKUP($A583,'TD SOP+PROFORM'!$A$5:$AD$750,MATCH(F$4,'TD SOP+PROFORM'!$B$2:$AT$2,0)+1,0),"")</f>
        <v/>
      </c>
      <c r="G583" s="25" t="str">
        <f>IFERROR(VLOOKUP($A583,'TD SOP+PROFORM'!$A$5:$AD$750,MATCH(G$4,'TD SOP+PROFORM'!$B$2:$AT$2,0)+1,0),"")</f>
        <v/>
      </c>
      <c r="H583" s="26" t="str">
        <f t="shared" si="122"/>
        <v/>
      </c>
      <c r="I583" s="25" t="str">
        <f>IFERROR(VLOOKUP($A583,'TD SOP+PROFORM'!$A$5:$AD$750,MATCH(I$4,'TD SOP+PROFORM'!$B$2:$AT$2,0)+1,0),"")</f>
        <v/>
      </c>
      <c r="J583" s="25" t="str">
        <f>IFERROR(VLOOKUP($A583,'TD SOP+PROFORM'!$A$5:$AD$750,MATCH(J$4,'TD SOP+PROFORM'!$B$2:$AT$2,0)+1,0),"")</f>
        <v/>
      </c>
      <c r="K583" s="26" t="str">
        <f t="shared" si="123"/>
        <v/>
      </c>
      <c r="L583" s="25" t="str">
        <f>IFERROR(VLOOKUP($A583,'TD SOP+PROFORM'!$A$5:$AD$750,MATCH(L$4,'TD SOP+PROFORM'!$B$2:$AT$2,0)+1,0),"")</f>
        <v/>
      </c>
      <c r="M583" s="25" t="str">
        <f>IFERROR(VLOOKUP($A583,'TD SOP+PROFORM'!$A$5:$AD$750,MATCH(M$4,'TD SOP+PROFORM'!$B$2:$AT$2,0)+1,0),"")</f>
        <v/>
      </c>
      <c r="N583" s="26" t="str">
        <f t="shared" si="124"/>
        <v/>
      </c>
      <c r="O583" s="25">
        <f>IFERROR(VLOOKUP($A583,'TD SOP+PROFORM'!$A$5:$AD$750,MATCH(O$4,'TD SOP+PROFORM'!$B$2:$AD$2,0)+1,0),0)+IFERROR(VLOOKUP($A583,'TD SOP+PROFORM'!$A$5:$AD$750,MATCH(O$2,'TD SOP+PROFORM'!$B$2:$AD$2,0)+1,0),0)</f>
        <v>0</v>
      </c>
      <c r="P583" s="25">
        <f>IFERROR(VLOOKUP($A583,'TD SOP+PROFORM'!$A$5:$AD$750,MATCH(P$4,'TD SOP+PROFORM'!$B$2:$AD$2,0)+1,0),0)+IFERROR(VLOOKUP($A583,'TD SOP+PROFORM'!$A$5:$AD$750,MATCH(P$2,'TD SOP+PROFORM'!$B$2:$AD$2,0)+1,0),0)</f>
        <v>0</v>
      </c>
      <c r="Q583" s="26" t="str">
        <f t="shared" si="125"/>
        <v/>
      </c>
      <c r="R583" s="25">
        <f>IFERROR(VLOOKUP($A583,'TD SOP+PROFORM'!$A$5:$AD$750,MATCH(R$4,'TD SOP+PROFORM'!$B$2:$AD$2,0)+1,0),0)+IFERROR(VLOOKUP($A583,'TD SOP+PROFORM'!$A$5:$AD$750,MATCH(R$2,'TD SOP+PROFORM'!$B$2:$AD$2,0)+1,0),0)</f>
        <v>0</v>
      </c>
      <c r="S583" s="25">
        <f>IFERROR(VLOOKUP($A583,'TD SOP+PROFORM'!$A$5:$AD$750,MATCH(S$4,'TD SOP+PROFORM'!$B$2:$AD$2,0)+1,0),0)+IFERROR(VLOOKUP($A583,'TD SOP+PROFORM'!$A$5:$AD$750,MATCH(S$2,'TD SOP+PROFORM'!$B$2:$AD$2,0)+1,0),0)</f>
        <v>0</v>
      </c>
      <c r="T583" s="26" t="str">
        <f t="shared" si="126"/>
        <v/>
      </c>
      <c r="U583" s="25">
        <f>IFERROR(VLOOKUP($A583,'TD SOP+PROFORM'!$A$5:$AD$750,MATCH(U$4,'TD SOP+PROFORM'!$B$2:$AD$2,0)+1,0),0)+IFERROR(VLOOKUP($A583,'TD SOP+PROFORM'!$A$5:$AD$750,MATCH(U$2,'TD SOP+PROFORM'!$B$2:$AD$2,0)+1,0),0)</f>
        <v>0</v>
      </c>
      <c r="V583" s="25">
        <f>IFERROR(VLOOKUP($A583,'TD SOP+PROFORM'!$A$5:$AD$750,MATCH(V$4,'TD SOP+PROFORM'!$B$2:$AD$2,0)+1,0),0)+IFERROR(VLOOKUP($A583,'TD SOP+PROFORM'!$A$5:$AD$750,MATCH(V$2,'TD SOP+PROFORM'!$B$2:$AD$2,0)+1,0),0)</f>
        <v>0</v>
      </c>
      <c r="W583" s="26" t="str">
        <f t="shared" si="127"/>
        <v/>
      </c>
      <c r="X583" s="25">
        <f>IFERROR(VLOOKUP($A583,'TD SOP+PROFORM'!$A$5:$AD$750,MATCH(X$4,'TD SOP+PROFORM'!$B$2:$AD$2,0)+1,0),0)+IFERROR(VLOOKUP($A583,'TD SOP+PROFORM'!$A$5:$AD$750,MATCH(X$2,'TD SOP+PROFORM'!$B$2:$AD$2,0)+1,0),0)</f>
        <v>0</v>
      </c>
      <c r="Y583" s="25">
        <f>IFERROR(VLOOKUP($A583,'TD SOP+PROFORM'!$A$5:$AD$750,MATCH(Y$4,'TD SOP+PROFORM'!$B$2:$AD$2,0)+1,0),0)+IFERROR(VLOOKUP($A583,'TD SOP+PROFORM'!$A$5:$AD$750,MATCH(Y$2,'TD SOP+PROFORM'!$B$2:$AD$2,0)+1,0),0)</f>
        <v>0</v>
      </c>
      <c r="Z583" s="26" t="str">
        <f t="shared" si="128"/>
        <v/>
      </c>
      <c r="AA583" s="25">
        <f>IFERROR(VLOOKUP($A583,'TD SOP+PROFORM'!$A$5:$AD$750,MATCH(AA$4,'TD SOP+PROFORM'!$B$2:$AD$2,0)+1,0),0)+IFERROR(VLOOKUP($A583,'TD SOP+PROFORM'!$A$5:$AD$750,MATCH(AA$2,'TD SOP+PROFORM'!$B$2:$AD$2,0)+1,0),0)</f>
        <v>0</v>
      </c>
      <c r="AB583" s="25">
        <f>IFERROR(VLOOKUP($A583,'TD SOP+PROFORM'!$A$5:$AD$750,MATCH(AB$4,'TD SOP+PROFORM'!$B$2:$AD$2,0)+1,0),0)+IFERROR(VLOOKUP($A583,'TD SOP+PROFORM'!$A$5:$AD$750,MATCH(AB$2,'TD SOP+PROFORM'!$B$2:$AD$2,0)+1,0),0)</f>
        <v>0</v>
      </c>
      <c r="AC583" s="26" t="str">
        <f t="shared" si="129"/>
        <v/>
      </c>
      <c r="AD583" s="25">
        <f>IFERROR(VLOOKUP($A583,'TD SOP+PROFORM'!$A$5:$AD$750,MATCH(AD$4,'TD SOP+PROFORM'!$B$2:$AD$2,0)+1,0),0)+IFERROR(VLOOKUP($A583,'TD SOP+PROFORM'!$A$5:$AD$750,MATCH(AD$2,'TD SOP+PROFORM'!$B$2:$AD$2,0)+1,0),0)</f>
        <v>0</v>
      </c>
      <c r="AE583" s="25">
        <f>IFERROR(VLOOKUP($A583,'TD SOP+PROFORM'!$A$5:$AD$750,MATCH(AE$4,'TD SOP+PROFORM'!$B$2:$AD$2,0)+1,0),0)+IFERROR(VLOOKUP($A583,'TD SOP+PROFORM'!$A$5:$AD$750,MATCH(AE$2,'TD SOP+PROFORM'!$B$2:$AD$2,0)+1,0),0)</f>
        <v>0</v>
      </c>
      <c r="AF583" s="26" t="str">
        <f t="shared" si="130"/>
        <v/>
      </c>
      <c r="AG583" s="25">
        <f>IFERROR(VLOOKUP($A583,'TD SOP+PROFORM'!$A$5:$AD$750,MATCH(AG$4,'TD SOP+PROFORM'!$B$2:$AD$2,0)+1,0),0)+IFERROR(VLOOKUP($A583,'TD SOP+PROFORM'!$A$5:$AD$750,MATCH(AG$2,'TD SOP+PROFORM'!$B$2:$AD$2,0)+1,0),0)</f>
        <v>0</v>
      </c>
      <c r="AH583" s="25">
        <f>IFERROR(VLOOKUP($A583,'TD SOP+PROFORM'!$A$5:$AD$750,MATCH(AH$4,'TD SOP+PROFORM'!$B$2:$AD$2,0)+1,0),0)+IFERROR(VLOOKUP($A583,'TD SOP+PROFORM'!$A$5:$AD$750,MATCH(AH$2,'TD SOP+PROFORM'!$B$2:$AD$2,0)+1,0),0)</f>
        <v>0</v>
      </c>
      <c r="AI583" s="26" t="str">
        <f t="shared" si="131"/>
        <v/>
      </c>
      <c r="AJ583" s="25">
        <f>IFERROR(VLOOKUP($A583,'TD SOP+PROFORM'!$A$5:$AD$750,MATCH(AJ$4,'TD SOP+PROFORM'!$B$2:$AD$2,0)+1,0),0)+IFERROR(VLOOKUP($A583,'TD SOP+PROFORM'!$A$5:$AD$750,MATCH(AJ$2,'TD SOP+PROFORM'!$B$2:$AD$2,0)+1,0),0)</f>
        <v>0</v>
      </c>
      <c r="AK583" s="25">
        <f>IFERROR(VLOOKUP($A583,'TD SOP+PROFORM'!$A$5:$AD$750,MATCH(AK$4,'TD SOP+PROFORM'!$B$2:$AD$2,0)+1,0),0)+IFERROR(VLOOKUP($A583,'TD SOP+PROFORM'!$A$5:$AD$750,MATCH(AK$2,'TD SOP+PROFORM'!$B$2:$AD$2,0)+1,0),0)</f>
        <v>0</v>
      </c>
      <c r="AL583" s="26" t="str">
        <f t="shared" si="132"/>
        <v/>
      </c>
      <c r="AM583" s="25">
        <f t="shared" si="134"/>
        <v>0</v>
      </c>
      <c r="AN583" s="25">
        <f t="shared" si="134"/>
        <v>0</v>
      </c>
      <c r="AO583" s="26" t="str">
        <f t="shared" si="133"/>
        <v/>
      </c>
    </row>
    <row r="584" spans="1:41" x14ac:dyDescent="0.35">
      <c r="A584" s="24">
        <f>IF(AND('TD SOP+PROFORM'!A581&lt;&gt;"",'TD SOP+PROFORM'!A581&lt;&gt;"TOTAL"),'TD SOP+PROFORM'!A581,0)</f>
        <v>0</v>
      </c>
      <c r="C584" s="25" t="str">
        <f>IFERROR(VLOOKUP($A584,'TD SOP+PROFORM'!$A$5:$AD$750,MATCH(C$4,'TD SOP+PROFORM'!$B$2:$AT$2,0)+1,0),"")</f>
        <v/>
      </c>
      <c r="D584" s="25" t="str">
        <f>IFERROR(VLOOKUP($A584,'TD SOP+PROFORM'!$A$5:$AD$750,MATCH(D$4,'TD SOP+PROFORM'!$B$2:$AT$2,0)+1,0),"")</f>
        <v/>
      </c>
      <c r="E584" s="26" t="str">
        <f t="shared" si="121"/>
        <v/>
      </c>
      <c r="F584" s="25" t="str">
        <f>IFERROR(VLOOKUP($A584,'TD SOP+PROFORM'!$A$5:$AD$750,MATCH(F$4,'TD SOP+PROFORM'!$B$2:$AT$2,0)+1,0),"")</f>
        <v/>
      </c>
      <c r="G584" s="25" t="str">
        <f>IFERROR(VLOOKUP($A584,'TD SOP+PROFORM'!$A$5:$AD$750,MATCH(G$4,'TD SOP+PROFORM'!$B$2:$AT$2,0)+1,0),"")</f>
        <v/>
      </c>
      <c r="H584" s="26" t="str">
        <f t="shared" si="122"/>
        <v/>
      </c>
      <c r="I584" s="25" t="str">
        <f>IFERROR(VLOOKUP($A584,'TD SOP+PROFORM'!$A$5:$AD$750,MATCH(I$4,'TD SOP+PROFORM'!$B$2:$AT$2,0)+1,0),"")</f>
        <v/>
      </c>
      <c r="J584" s="25" t="str">
        <f>IFERROR(VLOOKUP($A584,'TD SOP+PROFORM'!$A$5:$AD$750,MATCH(J$4,'TD SOP+PROFORM'!$B$2:$AT$2,0)+1,0),"")</f>
        <v/>
      </c>
      <c r="K584" s="26" t="str">
        <f t="shared" si="123"/>
        <v/>
      </c>
      <c r="L584" s="25" t="str">
        <f>IFERROR(VLOOKUP($A584,'TD SOP+PROFORM'!$A$5:$AD$750,MATCH(L$4,'TD SOP+PROFORM'!$B$2:$AT$2,0)+1,0),"")</f>
        <v/>
      </c>
      <c r="M584" s="25" t="str">
        <f>IFERROR(VLOOKUP($A584,'TD SOP+PROFORM'!$A$5:$AD$750,MATCH(M$4,'TD SOP+PROFORM'!$B$2:$AT$2,0)+1,0),"")</f>
        <v/>
      </c>
      <c r="N584" s="26" t="str">
        <f t="shared" si="124"/>
        <v/>
      </c>
      <c r="O584" s="25">
        <f>IFERROR(VLOOKUP($A584,'TD SOP+PROFORM'!$A$5:$AD$750,MATCH(O$4,'TD SOP+PROFORM'!$B$2:$AD$2,0)+1,0),0)+IFERROR(VLOOKUP($A584,'TD SOP+PROFORM'!$A$5:$AD$750,MATCH(O$2,'TD SOP+PROFORM'!$B$2:$AD$2,0)+1,0),0)</f>
        <v>0</v>
      </c>
      <c r="P584" s="25">
        <f>IFERROR(VLOOKUP($A584,'TD SOP+PROFORM'!$A$5:$AD$750,MATCH(P$4,'TD SOP+PROFORM'!$B$2:$AD$2,0)+1,0),0)+IFERROR(VLOOKUP($A584,'TD SOP+PROFORM'!$A$5:$AD$750,MATCH(P$2,'TD SOP+PROFORM'!$B$2:$AD$2,0)+1,0),0)</f>
        <v>0</v>
      </c>
      <c r="Q584" s="26" t="str">
        <f t="shared" si="125"/>
        <v/>
      </c>
      <c r="R584" s="25">
        <f>IFERROR(VLOOKUP($A584,'TD SOP+PROFORM'!$A$5:$AD$750,MATCH(R$4,'TD SOP+PROFORM'!$B$2:$AD$2,0)+1,0),0)+IFERROR(VLOOKUP($A584,'TD SOP+PROFORM'!$A$5:$AD$750,MATCH(R$2,'TD SOP+PROFORM'!$B$2:$AD$2,0)+1,0),0)</f>
        <v>0</v>
      </c>
      <c r="S584" s="25">
        <f>IFERROR(VLOOKUP($A584,'TD SOP+PROFORM'!$A$5:$AD$750,MATCH(S$4,'TD SOP+PROFORM'!$B$2:$AD$2,0)+1,0),0)+IFERROR(VLOOKUP($A584,'TD SOP+PROFORM'!$A$5:$AD$750,MATCH(S$2,'TD SOP+PROFORM'!$B$2:$AD$2,0)+1,0),0)</f>
        <v>0</v>
      </c>
      <c r="T584" s="26" t="str">
        <f t="shared" si="126"/>
        <v/>
      </c>
      <c r="U584" s="25">
        <f>IFERROR(VLOOKUP($A584,'TD SOP+PROFORM'!$A$5:$AD$750,MATCH(U$4,'TD SOP+PROFORM'!$B$2:$AD$2,0)+1,0),0)+IFERROR(VLOOKUP($A584,'TD SOP+PROFORM'!$A$5:$AD$750,MATCH(U$2,'TD SOP+PROFORM'!$B$2:$AD$2,0)+1,0),0)</f>
        <v>0</v>
      </c>
      <c r="V584" s="25">
        <f>IFERROR(VLOOKUP($A584,'TD SOP+PROFORM'!$A$5:$AD$750,MATCH(V$4,'TD SOP+PROFORM'!$B$2:$AD$2,0)+1,0),0)+IFERROR(VLOOKUP($A584,'TD SOP+PROFORM'!$A$5:$AD$750,MATCH(V$2,'TD SOP+PROFORM'!$B$2:$AD$2,0)+1,0),0)</f>
        <v>0</v>
      </c>
      <c r="W584" s="26" t="str">
        <f t="shared" si="127"/>
        <v/>
      </c>
      <c r="X584" s="25">
        <f>IFERROR(VLOOKUP($A584,'TD SOP+PROFORM'!$A$5:$AD$750,MATCH(X$4,'TD SOP+PROFORM'!$B$2:$AD$2,0)+1,0),0)+IFERROR(VLOOKUP($A584,'TD SOP+PROFORM'!$A$5:$AD$750,MATCH(X$2,'TD SOP+PROFORM'!$B$2:$AD$2,0)+1,0),0)</f>
        <v>0</v>
      </c>
      <c r="Y584" s="25">
        <f>IFERROR(VLOOKUP($A584,'TD SOP+PROFORM'!$A$5:$AD$750,MATCH(Y$4,'TD SOP+PROFORM'!$B$2:$AD$2,0)+1,0),0)+IFERROR(VLOOKUP($A584,'TD SOP+PROFORM'!$A$5:$AD$750,MATCH(Y$2,'TD SOP+PROFORM'!$B$2:$AD$2,0)+1,0),0)</f>
        <v>0</v>
      </c>
      <c r="Z584" s="26" t="str">
        <f t="shared" si="128"/>
        <v/>
      </c>
      <c r="AA584" s="25">
        <f>IFERROR(VLOOKUP($A584,'TD SOP+PROFORM'!$A$5:$AD$750,MATCH(AA$4,'TD SOP+PROFORM'!$B$2:$AD$2,0)+1,0),0)+IFERROR(VLOOKUP($A584,'TD SOP+PROFORM'!$A$5:$AD$750,MATCH(AA$2,'TD SOP+PROFORM'!$B$2:$AD$2,0)+1,0),0)</f>
        <v>0</v>
      </c>
      <c r="AB584" s="25">
        <f>IFERROR(VLOOKUP($A584,'TD SOP+PROFORM'!$A$5:$AD$750,MATCH(AB$4,'TD SOP+PROFORM'!$B$2:$AD$2,0)+1,0),0)+IFERROR(VLOOKUP($A584,'TD SOP+PROFORM'!$A$5:$AD$750,MATCH(AB$2,'TD SOP+PROFORM'!$B$2:$AD$2,0)+1,0),0)</f>
        <v>0</v>
      </c>
      <c r="AC584" s="26" t="str">
        <f t="shared" si="129"/>
        <v/>
      </c>
      <c r="AD584" s="25">
        <f>IFERROR(VLOOKUP($A584,'TD SOP+PROFORM'!$A$5:$AD$750,MATCH(AD$4,'TD SOP+PROFORM'!$B$2:$AD$2,0)+1,0),0)+IFERROR(VLOOKUP($A584,'TD SOP+PROFORM'!$A$5:$AD$750,MATCH(AD$2,'TD SOP+PROFORM'!$B$2:$AD$2,0)+1,0),0)</f>
        <v>0</v>
      </c>
      <c r="AE584" s="25">
        <f>IFERROR(VLOOKUP($A584,'TD SOP+PROFORM'!$A$5:$AD$750,MATCH(AE$4,'TD SOP+PROFORM'!$B$2:$AD$2,0)+1,0),0)+IFERROR(VLOOKUP($A584,'TD SOP+PROFORM'!$A$5:$AD$750,MATCH(AE$2,'TD SOP+PROFORM'!$B$2:$AD$2,0)+1,0),0)</f>
        <v>0</v>
      </c>
      <c r="AF584" s="26" t="str">
        <f t="shared" si="130"/>
        <v/>
      </c>
      <c r="AG584" s="25">
        <f>IFERROR(VLOOKUP($A584,'TD SOP+PROFORM'!$A$5:$AD$750,MATCH(AG$4,'TD SOP+PROFORM'!$B$2:$AD$2,0)+1,0),0)+IFERROR(VLOOKUP($A584,'TD SOP+PROFORM'!$A$5:$AD$750,MATCH(AG$2,'TD SOP+PROFORM'!$B$2:$AD$2,0)+1,0),0)</f>
        <v>0</v>
      </c>
      <c r="AH584" s="25">
        <f>IFERROR(VLOOKUP($A584,'TD SOP+PROFORM'!$A$5:$AD$750,MATCH(AH$4,'TD SOP+PROFORM'!$B$2:$AD$2,0)+1,0),0)+IFERROR(VLOOKUP($A584,'TD SOP+PROFORM'!$A$5:$AD$750,MATCH(AH$2,'TD SOP+PROFORM'!$B$2:$AD$2,0)+1,0),0)</f>
        <v>0</v>
      </c>
      <c r="AI584" s="26" t="str">
        <f t="shared" si="131"/>
        <v/>
      </c>
      <c r="AJ584" s="25">
        <f>IFERROR(VLOOKUP($A584,'TD SOP+PROFORM'!$A$5:$AD$750,MATCH(AJ$4,'TD SOP+PROFORM'!$B$2:$AD$2,0)+1,0),0)+IFERROR(VLOOKUP($A584,'TD SOP+PROFORM'!$A$5:$AD$750,MATCH(AJ$2,'TD SOP+PROFORM'!$B$2:$AD$2,0)+1,0),0)</f>
        <v>0</v>
      </c>
      <c r="AK584" s="25">
        <f>IFERROR(VLOOKUP($A584,'TD SOP+PROFORM'!$A$5:$AD$750,MATCH(AK$4,'TD SOP+PROFORM'!$B$2:$AD$2,0)+1,0),0)+IFERROR(VLOOKUP($A584,'TD SOP+PROFORM'!$A$5:$AD$750,MATCH(AK$2,'TD SOP+PROFORM'!$B$2:$AD$2,0)+1,0),0)</f>
        <v>0</v>
      </c>
      <c r="AL584" s="26" t="str">
        <f t="shared" si="132"/>
        <v/>
      </c>
      <c r="AM584" s="25">
        <f t="shared" si="134"/>
        <v>0</v>
      </c>
      <c r="AN584" s="25">
        <f t="shared" si="134"/>
        <v>0</v>
      </c>
      <c r="AO584" s="26" t="str">
        <f t="shared" si="133"/>
        <v/>
      </c>
    </row>
    <row r="585" spans="1:41" x14ac:dyDescent="0.35">
      <c r="A585" s="24">
        <f>IF(AND('TD SOP+PROFORM'!A582&lt;&gt;"",'TD SOP+PROFORM'!A582&lt;&gt;"TOTAL"),'TD SOP+PROFORM'!A582,0)</f>
        <v>0</v>
      </c>
      <c r="C585" s="25" t="str">
        <f>IFERROR(VLOOKUP($A585,'TD SOP+PROFORM'!$A$5:$AD$750,MATCH(C$4,'TD SOP+PROFORM'!$B$2:$AT$2,0)+1,0),"")</f>
        <v/>
      </c>
      <c r="D585" s="25" t="str">
        <f>IFERROR(VLOOKUP($A585,'TD SOP+PROFORM'!$A$5:$AD$750,MATCH(D$4,'TD SOP+PROFORM'!$B$2:$AT$2,0)+1,0),"")</f>
        <v/>
      </c>
      <c r="E585" s="26" t="str">
        <f t="shared" ref="E585:E625" si="135">IFERROR(C585/D585-1,"")</f>
        <v/>
      </c>
      <c r="F585" s="25" t="str">
        <f>IFERROR(VLOOKUP($A585,'TD SOP+PROFORM'!$A$5:$AD$750,MATCH(F$4,'TD SOP+PROFORM'!$B$2:$AT$2,0)+1,0),"")</f>
        <v/>
      </c>
      <c r="G585" s="25" t="str">
        <f>IFERROR(VLOOKUP($A585,'TD SOP+PROFORM'!$A$5:$AD$750,MATCH(G$4,'TD SOP+PROFORM'!$B$2:$AT$2,0)+1,0),"")</f>
        <v/>
      </c>
      <c r="H585" s="26" t="str">
        <f t="shared" ref="H585:H625" si="136">IFERROR(F585/G585-1,"")</f>
        <v/>
      </c>
      <c r="I585" s="25" t="str">
        <f>IFERROR(VLOOKUP($A585,'TD SOP+PROFORM'!$A$5:$AD$750,MATCH(I$4,'TD SOP+PROFORM'!$B$2:$AT$2,0)+1,0),"")</f>
        <v/>
      </c>
      <c r="J585" s="25" t="str">
        <f>IFERROR(VLOOKUP($A585,'TD SOP+PROFORM'!$A$5:$AD$750,MATCH(J$4,'TD SOP+PROFORM'!$B$2:$AT$2,0)+1,0),"")</f>
        <v/>
      </c>
      <c r="K585" s="26" t="str">
        <f t="shared" ref="K585:K618" si="137">IFERROR(I585/J585-1,"")</f>
        <v/>
      </c>
      <c r="L585" s="25" t="str">
        <f>IFERROR(VLOOKUP($A585,'TD SOP+PROFORM'!$A$5:$AD$750,MATCH(L$4,'TD SOP+PROFORM'!$B$2:$AT$2,0)+1,0),"")</f>
        <v/>
      </c>
      <c r="M585" s="25" t="str">
        <f>IFERROR(VLOOKUP($A585,'TD SOP+PROFORM'!$A$5:$AD$750,MATCH(M$4,'TD SOP+PROFORM'!$B$2:$AT$2,0)+1,0),"")</f>
        <v/>
      </c>
      <c r="N585" s="26" t="str">
        <f t="shared" ref="N585:N618" si="138">IFERROR(L585/M585-1,"")</f>
        <v/>
      </c>
      <c r="O585" s="25">
        <f>IFERROR(VLOOKUP($A585,'TD SOP+PROFORM'!$A$5:$AD$750,MATCH(O$4,'TD SOP+PROFORM'!$B$2:$AD$2,0)+1,0),0)+IFERROR(VLOOKUP($A585,'TD SOP+PROFORM'!$A$5:$AD$750,MATCH(O$2,'TD SOP+PROFORM'!$B$2:$AD$2,0)+1,0),0)</f>
        <v>0</v>
      </c>
      <c r="P585" s="25">
        <f>IFERROR(VLOOKUP($A585,'TD SOP+PROFORM'!$A$5:$AD$750,MATCH(P$4,'TD SOP+PROFORM'!$B$2:$AD$2,0)+1,0),0)+IFERROR(VLOOKUP($A585,'TD SOP+PROFORM'!$A$5:$AD$750,MATCH(P$2,'TD SOP+PROFORM'!$B$2:$AD$2,0)+1,0),0)</f>
        <v>0</v>
      </c>
      <c r="Q585" s="26" t="str">
        <f t="shared" ref="Q585:Q618" si="139">IFERROR(O585/P585-1,"")</f>
        <v/>
      </c>
      <c r="R585" s="25">
        <f>IFERROR(VLOOKUP($A585,'TD SOP+PROFORM'!$A$5:$AD$750,MATCH(R$4,'TD SOP+PROFORM'!$B$2:$AD$2,0)+1,0),0)+IFERROR(VLOOKUP($A585,'TD SOP+PROFORM'!$A$5:$AD$750,MATCH(R$2,'TD SOP+PROFORM'!$B$2:$AD$2,0)+1,0),0)</f>
        <v>0</v>
      </c>
      <c r="S585" s="25">
        <f>IFERROR(VLOOKUP($A585,'TD SOP+PROFORM'!$A$5:$AD$750,MATCH(S$4,'TD SOP+PROFORM'!$B$2:$AD$2,0)+1,0),0)+IFERROR(VLOOKUP($A585,'TD SOP+PROFORM'!$A$5:$AD$750,MATCH(S$2,'TD SOP+PROFORM'!$B$2:$AD$2,0)+1,0),0)</f>
        <v>0</v>
      </c>
      <c r="T585" s="26" t="str">
        <f t="shared" ref="T585:T618" si="140">IFERROR(R585/S585-1,"")</f>
        <v/>
      </c>
      <c r="U585" s="25">
        <f>IFERROR(VLOOKUP($A585,'TD SOP+PROFORM'!$A$5:$AD$750,MATCH(U$4,'TD SOP+PROFORM'!$B$2:$AD$2,0)+1,0),0)+IFERROR(VLOOKUP($A585,'TD SOP+PROFORM'!$A$5:$AD$750,MATCH(U$2,'TD SOP+PROFORM'!$B$2:$AD$2,0)+1,0),0)</f>
        <v>0</v>
      </c>
      <c r="V585" s="25">
        <f>IFERROR(VLOOKUP($A585,'TD SOP+PROFORM'!$A$5:$AD$750,MATCH(V$4,'TD SOP+PROFORM'!$B$2:$AD$2,0)+1,0),0)+IFERROR(VLOOKUP($A585,'TD SOP+PROFORM'!$A$5:$AD$750,MATCH(V$2,'TD SOP+PROFORM'!$B$2:$AD$2,0)+1,0),0)</f>
        <v>0</v>
      </c>
      <c r="W585" s="26" t="str">
        <f t="shared" ref="W585:W618" si="141">IFERROR(U585/V585-1,"")</f>
        <v/>
      </c>
      <c r="X585" s="25">
        <f>IFERROR(VLOOKUP($A585,'TD SOP+PROFORM'!$A$5:$AD$750,MATCH(X$4,'TD SOP+PROFORM'!$B$2:$AD$2,0)+1,0),0)+IFERROR(VLOOKUP($A585,'TD SOP+PROFORM'!$A$5:$AD$750,MATCH(X$2,'TD SOP+PROFORM'!$B$2:$AD$2,0)+1,0),0)</f>
        <v>0</v>
      </c>
      <c r="Y585" s="25">
        <f>IFERROR(VLOOKUP($A585,'TD SOP+PROFORM'!$A$5:$AD$750,MATCH(Y$4,'TD SOP+PROFORM'!$B$2:$AD$2,0)+1,0),0)+IFERROR(VLOOKUP($A585,'TD SOP+PROFORM'!$A$5:$AD$750,MATCH(Y$2,'TD SOP+PROFORM'!$B$2:$AD$2,0)+1,0),0)</f>
        <v>0</v>
      </c>
      <c r="Z585" s="26" t="str">
        <f t="shared" ref="Z585:Z618" si="142">IFERROR(X585/Y585-1,"")</f>
        <v/>
      </c>
      <c r="AA585" s="25">
        <f>IFERROR(VLOOKUP($A585,'TD SOP+PROFORM'!$A$5:$AD$750,MATCH(AA$4,'TD SOP+PROFORM'!$B$2:$AD$2,0)+1,0),0)+IFERROR(VLOOKUP($A585,'TD SOP+PROFORM'!$A$5:$AD$750,MATCH(AA$2,'TD SOP+PROFORM'!$B$2:$AD$2,0)+1,0),0)</f>
        <v>0</v>
      </c>
      <c r="AB585" s="25">
        <f>IFERROR(VLOOKUP($A585,'TD SOP+PROFORM'!$A$5:$AD$750,MATCH(AB$4,'TD SOP+PROFORM'!$B$2:$AD$2,0)+1,0),0)+IFERROR(VLOOKUP($A585,'TD SOP+PROFORM'!$A$5:$AD$750,MATCH(AB$2,'TD SOP+PROFORM'!$B$2:$AD$2,0)+1,0),0)</f>
        <v>0</v>
      </c>
      <c r="AC585" s="26" t="str">
        <f t="shared" ref="AC585:AC618" si="143">IFERROR(AA585/AB585-1,"")</f>
        <v/>
      </c>
      <c r="AD585" s="25">
        <f>IFERROR(VLOOKUP($A585,'TD SOP+PROFORM'!$A$5:$AD$750,MATCH(AD$4,'TD SOP+PROFORM'!$B$2:$AD$2,0)+1,0),0)+IFERROR(VLOOKUP($A585,'TD SOP+PROFORM'!$A$5:$AD$750,MATCH(AD$2,'TD SOP+PROFORM'!$B$2:$AD$2,0)+1,0),0)</f>
        <v>0</v>
      </c>
      <c r="AE585" s="25">
        <f>IFERROR(VLOOKUP($A585,'TD SOP+PROFORM'!$A$5:$AD$750,MATCH(AE$4,'TD SOP+PROFORM'!$B$2:$AD$2,0)+1,0),0)+IFERROR(VLOOKUP($A585,'TD SOP+PROFORM'!$A$5:$AD$750,MATCH(AE$2,'TD SOP+PROFORM'!$B$2:$AD$2,0)+1,0),0)</f>
        <v>0</v>
      </c>
      <c r="AF585" s="26" t="str">
        <f t="shared" ref="AF585:AF618" si="144">IFERROR(AD585/AE585-1,"")</f>
        <v/>
      </c>
      <c r="AG585" s="25">
        <f>IFERROR(VLOOKUP($A585,'TD SOP+PROFORM'!$A$5:$AD$750,MATCH(AG$4,'TD SOP+PROFORM'!$B$2:$AD$2,0)+1,0),0)+IFERROR(VLOOKUP($A585,'TD SOP+PROFORM'!$A$5:$AD$750,MATCH(AG$2,'TD SOP+PROFORM'!$B$2:$AD$2,0)+1,0),0)</f>
        <v>0</v>
      </c>
      <c r="AH585" s="25">
        <f>IFERROR(VLOOKUP($A585,'TD SOP+PROFORM'!$A$5:$AD$750,MATCH(AH$4,'TD SOP+PROFORM'!$B$2:$AD$2,0)+1,0),0)+IFERROR(VLOOKUP($A585,'TD SOP+PROFORM'!$A$5:$AD$750,MATCH(AH$2,'TD SOP+PROFORM'!$B$2:$AD$2,0)+1,0),0)</f>
        <v>0</v>
      </c>
      <c r="AI585" s="26" t="str">
        <f t="shared" ref="AI585:AI618" si="145">IFERROR(AG585/AH585-1,"")</f>
        <v/>
      </c>
      <c r="AJ585" s="25">
        <f>IFERROR(VLOOKUP($A585,'TD SOP+PROFORM'!$A$5:$AD$750,MATCH(AJ$4,'TD SOP+PROFORM'!$B$2:$AD$2,0)+1,0),0)+IFERROR(VLOOKUP($A585,'TD SOP+PROFORM'!$A$5:$AD$750,MATCH(AJ$2,'TD SOP+PROFORM'!$B$2:$AD$2,0)+1,0),0)</f>
        <v>0</v>
      </c>
      <c r="AK585" s="25">
        <f>IFERROR(VLOOKUP($A585,'TD SOP+PROFORM'!$A$5:$AD$750,MATCH(AK$4,'TD SOP+PROFORM'!$B$2:$AD$2,0)+1,0),0)+IFERROR(VLOOKUP($A585,'TD SOP+PROFORM'!$A$5:$AD$750,MATCH(AK$2,'TD SOP+PROFORM'!$B$2:$AD$2,0)+1,0),0)</f>
        <v>0</v>
      </c>
      <c r="AL585" s="26" t="str">
        <f t="shared" ref="AL585:AL618" si="146">IFERROR(AJ585/AK585-1,"")</f>
        <v/>
      </c>
      <c r="AM585" s="25">
        <f t="shared" si="134"/>
        <v>0</v>
      </c>
      <c r="AN585" s="25">
        <f t="shared" si="134"/>
        <v>0</v>
      </c>
      <c r="AO585" s="26" t="str">
        <f t="shared" ref="AO585:AO618" si="147">IFERROR(AM585/AN585-1,"")</f>
        <v/>
      </c>
    </row>
    <row r="586" spans="1:41" x14ac:dyDescent="0.35">
      <c r="A586" s="24">
        <f>IF(AND('TD SOP+PROFORM'!A583&lt;&gt;"",'TD SOP+PROFORM'!A583&lt;&gt;"TOTAL"),'TD SOP+PROFORM'!A583,0)</f>
        <v>0</v>
      </c>
      <c r="C586" s="25" t="str">
        <f>IFERROR(VLOOKUP($A586,'TD SOP+PROFORM'!$A$5:$AD$750,MATCH(C$4,'TD SOP+PROFORM'!$B$2:$AT$2,0)+1,0),"")</f>
        <v/>
      </c>
      <c r="D586" s="25" t="str">
        <f>IFERROR(VLOOKUP($A586,'TD SOP+PROFORM'!$A$5:$AD$750,MATCH(D$4,'TD SOP+PROFORM'!$B$2:$AT$2,0)+1,0),"")</f>
        <v/>
      </c>
      <c r="E586" s="26" t="str">
        <f t="shared" si="135"/>
        <v/>
      </c>
      <c r="F586" s="25" t="str">
        <f>IFERROR(VLOOKUP($A586,'TD SOP+PROFORM'!$A$5:$AD$750,MATCH(F$4,'TD SOP+PROFORM'!$B$2:$AT$2,0)+1,0),"")</f>
        <v/>
      </c>
      <c r="G586" s="25" t="str">
        <f>IFERROR(VLOOKUP($A586,'TD SOP+PROFORM'!$A$5:$AD$750,MATCH(G$4,'TD SOP+PROFORM'!$B$2:$AT$2,0)+1,0),"")</f>
        <v/>
      </c>
      <c r="H586" s="26" t="str">
        <f t="shared" si="136"/>
        <v/>
      </c>
      <c r="I586" s="25" t="str">
        <f>IFERROR(VLOOKUP($A586,'TD SOP+PROFORM'!$A$5:$AD$750,MATCH(I$4,'TD SOP+PROFORM'!$B$2:$AT$2,0)+1,0),"")</f>
        <v/>
      </c>
      <c r="J586" s="25" t="str">
        <f>IFERROR(VLOOKUP($A586,'TD SOP+PROFORM'!$A$5:$AD$750,MATCH(J$4,'TD SOP+PROFORM'!$B$2:$AT$2,0)+1,0),"")</f>
        <v/>
      </c>
      <c r="K586" s="26" t="str">
        <f t="shared" si="137"/>
        <v/>
      </c>
      <c r="L586" s="25" t="str">
        <f>IFERROR(VLOOKUP($A586,'TD SOP+PROFORM'!$A$5:$AD$750,MATCH(L$4,'TD SOP+PROFORM'!$B$2:$AT$2,0)+1,0),"")</f>
        <v/>
      </c>
      <c r="M586" s="25" t="str">
        <f>IFERROR(VLOOKUP($A586,'TD SOP+PROFORM'!$A$5:$AD$750,MATCH(M$4,'TD SOP+PROFORM'!$B$2:$AT$2,0)+1,0),"")</f>
        <v/>
      </c>
      <c r="N586" s="26" t="str">
        <f t="shared" si="138"/>
        <v/>
      </c>
      <c r="O586" s="25">
        <f>IFERROR(VLOOKUP($A586,'TD SOP+PROFORM'!$A$5:$AD$750,MATCH(O$4,'TD SOP+PROFORM'!$B$2:$AD$2,0)+1,0),0)+IFERROR(VLOOKUP($A586,'TD SOP+PROFORM'!$A$5:$AD$750,MATCH(O$2,'TD SOP+PROFORM'!$B$2:$AD$2,0)+1,0),0)</f>
        <v>0</v>
      </c>
      <c r="P586" s="25">
        <f>IFERROR(VLOOKUP($A586,'TD SOP+PROFORM'!$A$5:$AD$750,MATCH(P$4,'TD SOP+PROFORM'!$B$2:$AD$2,0)+1,0),0)+IFERROR(VLOOKUP($A586,'TD SOP+PROFORM'!$A$5:$AD$750,MATCH(P$2,'TD SOP+PROFORM'!$B$2:$AD$2,0)+1,0),0)</f>
        <v>0</v>
      </c>
      <c r="Q586" s="26" t="str">
        <f t="shared" si="139"/>
        <v/>
      </c>
      <c r="R586" s="25">
        <f>IFERROR(VLOOKUP($A586,'TD SOP+PROFORM'!$A$5:$AD$750,MATCH(R$4,'TD SOP+PROFORM'!$B$2:$AD$2,0)+1,0),0)+IFERROR(VLOOKUP($A586,'TD SOP+PROFORM'!$A$5:$AD$750,MATCH(R$2,'TD SOP+PROFORM'!$B$2:$AD$2,0)+1,0),0)</f>
        <v>0</v>
      </c>
      <c r="S586" s="25">
        <f>IFERROR(VLOOKUP($A586,'TD SOP+PROFORM'!$A$5:$AD$750,MATCH(S$4,'TD SOP+PROFORM'!$B$2:$AD$2,0)+1,0),0)+IFERROR(VLOOKUP($A586,'TD SOP+PROFORM'!$A$5:$AD$750,MATCH(S$2,'TD SOP+PROFORM'!$B$2:$AD$2,0)+1,0),0)</f>
        <v>0</v>
      </c>
      <c r="T586" s="26" t="str">
        <f t="shared" si="140"/>
        <v/>
      </c>
      <c r="U586" s="25">
        <f>IFERROR(VLOOKUP($A586,'TD SOP+PROFORM'!$A$5:$AD$750,MATCH(U$4,'TD SOP+PROFORM'!$B$2:$AD$2,0)+1,0),0)+IFERROR(VLOOKUP($A586,'TD SOP+PROFORM'!$A$5:$AD$750,MATCH(U$2,'TD SOP+PROFORM'!$B$2:$AD$2,0)+1,0),0)</f>
        <v>0</v>
      </c>
      <c r="V586" s="25">
        <f>IFERROR(VLOOKUP($A586,'TD SOP+PROFORM'!$A$5:$AD$750,MATCH(V$4,'TD SOP+PROFORM'!$B$2:$AD$2,0)+1,0),0)+IFERROR(VLOOKUP($A586,'TD SOP+PROFORM'!$A$5:$AD$750,MATCH(V$2,'TD SOP+PROFORM'!$B$2:$AD$2,0)+1,0),0)</f>
        <v>0</v>
      </c>
      <c r="W586" s="26" t="str">
        <f t="shared" si="141"/>
        <v/>
      </c>
      <c r="X586" s="25">
        <f>IFERROR(VLOOKUP($A586,'TD SOP+PROFORM'!$A$5:$AD$750,MATCH(X$4,'TD SOP+PROFORM'!$B$2:$AD$2,0)+1,0),0)+IFERROR(VLOOKUP($A586,'TD SOP+PROFORM'!$A$5:$AD$750,MATCH(X$2,'TD SOP+PROFORM'!$B$2:$AD$2,0)+1,0),0)</f>
        <v>0</v>
      </c>
      <c r="Y586" s="25">
        <f>IFERROR(VLOOKUP($A586,'TD SOP+PROFORM'!$A$5:$AD$750,MATCH(Y$4,'TD SOP+PROFORM'!$B$2:$AD$2,0)+1,0),0)+IFERROR(VLOOKUP($A586,'TD SOP+PROFORM'!$A$5:$AD$750,MATCH(Y$2,'TD SOP+PROFORM'!$B$2:$AD$2,0)+1,0),0)</f>
        <v>0</v>
      </c>
      <c r="Z586" s="26" t="str">
        <f t="shared" si="142"/>
        <v/>
      </c>
      <c r="AA586" s="25">
        <f>IFERROR(VLOOKUP($A586,'TD SOP+PROFORM'!$A$5:$AD$750,MATCH(AA$4,'TD SOP+PROFORM'!$B$2:$AD$2,0)+1,0),0)+IFERROR(VLOOKUP($A586,'TD SOP+PROFORM'!$A$5:$AD$750,MATCH(AA$2,'TD SOP+PROFORM'!$B$2:$AD$2,0)+1,0),0)</f>
        <v>0</v>
      </c>
      <c r="AB586" s="25">
        <f>IFERROR(VLOOKUP($A586,'TD SOP+PROFORM'!$A$5:$AD$750,MATCH(AB$4,'TD SOP+PROFORM'!$B$2:$AD$2,0)+1,0),0)+IFERROR(VLOOKUP($A586,'TD SOP+PROFORM'!$A$5:$AD$750,MATCH(AB$2,'TD SOP+PROFORM'!$B$2:$AD$2,0)+1,0),0)</f>
        <v>0</v>
      </c>
      <c r="AC586" s="26" t="str">
        <f t="shared" si="143"/>
        <v/>
      </c>
      <c r="AD586" s="25">
        <f>IFERROR(VLOOKUP($A586,'TD SOP+PROFORM'!$A$5:$AD$750,MATCH(AD$4,'TD SOP+PROFORM'!$B$2:$AD$2,0)+1,0),0)+IFERROR(VLOOKUP($A586,'TD SOP+PROFORM'!$A$5:$AD$750,MATCH(AD$2,'TD SOP+PROFORM'!$B$2:$AD$2,0)+1,0),0)</f>
        <v>0</v>
      </c>
      <c r="AE586" s="25">
        <f>IFERROR(VLOOKUP($A586,'TD SOP+PROFORM'!$A$5:$AD$750,MATCH(AE$4,'TD SOP+PROFORM'!$B$2:$AD$2,0)+1,0),0)+IFERROR(VLOOKUP($A586,'TD SOP+PROFORM'!$A$5:$AD$750,MATCH(AE$2,'TD SOP+PROFORM'!$B$2:$AD$2,0)+1,0),0)</f>
        <v>0</v>
      </c>
      <c r="AF586" s="26" t="str">
        <f t="shared" si="144"/>
        <v/>
      </c>
      <c r="AG586" s="25">
        <f>IFERROR(VLOOKUP($A586,'TD SOP+PROFORM'!$A$5:$AD$750,MATCH(AG$4,'TD SOP+PROFORM'!$B$2:$AD$2,0)+1,0),0)+IFERROR(VLOOKUP($A586,'TD SOP+PROFORM'!$A$5:$AD$750,MATCH(AG$2,'TD SOP+PROFORM'!$B$2:$AD$2,0)+1,0),0)</f>
        <v>0</v>
      </c>
      <c r="AH586" s="25">
        <f>IFERROR(VLOOKUP($A586,'TD SOP+PROFORM'!$A$5:$AD$750,MATCH(AH$4,'TD SOP+PROFORM'!$B$2:$AD$2,0)+1,0),0)+IFERROR(VLOOKUP($A586,'TD SOP+PROFORM'!$A$5:$AD$750,MATCH(AH$2,'TD SOP+PROFORM'!$B$2:$AD$2,0)+1,0),0)</f>
        <v>0</v>
      </c>
      <c r="AI586" s="26" t="str">
        <f t="shared" si="145"/>
        <v/>
      </c>
      <c r="AJ586" s="25">
        <f>IFERROR(VLOOKUP($A586,'TD SOP+PROFORM'!$A$5:$AD$750,MATCH(AJ$4,'TD SOP+PROFORM'!$B$2:$AD$2,0)+1,0),0)+IFERROR(VLOOKUP($A586,'TD SOP+PROFORM'!$A$5:$AD$750,MATCH(AJ$2,'TD SOP+PROFORM'!$B$2:$AD$2,0)+1,0),0)</f>
        <v>0</v>
      </c>
      <c r="AK586" s="25">
        <f>IFERROR(VLOOKUP($A586,'TD SOP+PROFORM'!$A$5:$AD$750,MATCH(AK$4,'TD SOP+PROFORM'!$B$2:$AD$2,0)+1,0),0)+IFERROR(VLOOKUP($A586,'TD SOP+PROFORM'!$A$5:$AD$750,MATCH(AK$2,'TD SOP+PROFORM'!$B$2:$AD$2,0)+1,0),0)</f>
        <v>0</v>
      </c>
      <c r="AL586" s="26" t="str">
        <f t="shared" si="146"/>
        <v/>
      </c>
      <c r="AM586" s="25">
        <f t="shared" ref="AM586:AN618" si="148">SUM(C586,F586,I586,L586,O586,R586,U586,X586,AA586,AD586,AG586,AJ586)</f>
        <v>0</v>
      </c>
      <c r="AN586" s="25">
        <f t="shared" si="148"/>
        <v>0</v>
      </c>
      <c r="AO586" s="26" t="str">
        <f t="shared" si="147"/>
        <v/>
      </c>
    </row>
    <row r="587" spans="1:41" x14ac:dyDescent="0.35">
      <c r="A587" s="24">
        <f>IF(AND('TD SOP+PROFORM'!A584&lt;&gt;"",'TD SOP+PROFORM'!A584&lt;&gt;"TOTAL"),'TD SOP+PROFORM'!A584,0)</f>
        <v>0</v>
      </c>
      <c r="C587" s="25" t="str">
        <f>IFERROR(VLOOKUP($A587,'TD SOP+PROFORM'!$A$5:$AD$750,MATCH(C$4,'TD SOP+PROFORM'!$B$2:$AT$2,0)+1,0),"")</f>
        <v/>
      </c>
      <c r="D587" s="25" t="str">
        <f>IFERROR(VLOOKUP($A587,'TD SOP+PROFORM'!$A$5:$AD$750,MATCH(D$4,'TD SOP+PROFORM'!$B$2:$AT$2,0)+1,0),"")</f>
        <v/>
      </c>
      <c r="E587" s="26" t="str">
        <f t="shared" si="135"/>
        <v/>
      </c>
      <c r="F587" s="25" t="str">
        <f>IFERROR(VLOOKUP($A587,'TD SOP+PROFORM'!$A$5:$AD$750,MATCH(F$4,'TD SOP+PROFORM'!$B$2:$AT$2,0)+1,0),"")</f>
        <v/>
      </c>
      <c r="G587" s="25" t="str">
        <f>IFERROR(VLOOKUP($A587,'TD SOP+PROFORM'!$A$5:$AD$750,MATCH(G$4,'TD SOP+PROFORM'!$B$2:$AT$2,0)+1,0),"")</f>
        <v/>
      </c>
      <c r="H587" s="26" t="str">
        <f t="shared" si="136"/>
        <v/>
      </c>
      <c r="I587" s="25" t="str">
        <f>IFERROR(VLOOKUP($A587,'TD SOP+PROFORM'!$A$5:$AD$750,MATCH(I$4,'TD SOP+PROFORM'!$B$2:$AT$2,0)+1,0),"")</f>
        <v/>
      </c>
      <c r="J587" s="25" t="str">
        <f>IFERROR(VLOOKUP($A587,'TD SOP+PROFORM'!$A$5:$AD$750,MATCH(J$4,'TD SOP+PROFORM'!$B$2:$AT$2,0)+1,0),"")</f>
        <v/>
      </c>
      <c r="K587" s="26" t="str">
        <f t="shared" si="137"/>
        <v/>
      </c>
      <c r="L587" s="25" t="str">
        <f>IFERROR(VLOOKUP($A587,'TD SOP+PROFORM'!$A$5:$AD$750,MATCH(L$4,'TD SOP+PROFORM'!$B$2:$AT$2,0)+1,0),"")</f>
        <v/>
      </c>
      <c r="M587" s="25" t="str">
        <f>IFERROR(VLOOKUP($A587,'TD SOP+PROFORM'!$A$5:$AD$750,MATCH(M$4,'TD SOP+PROFORM'!$B$2:$AT$2,0)+1,0),"")</f>
        <v/>
      </c>
      <c r="N587" s="26" t="str">
        <f t="shared" si="138"/>
        <v/>
      </c>
      <c r="O587" s="25">
        <f>IFERROR(VLOOKUP($A587,'TD SOP+PROFORM'!$A$5:$AD$750,MATCH(O$4,'TD SOP+PROFORM'!$B$2:$AD$2,0)+1,0),0)+IFERROR(VLOOKUP($A587,'TD SOP+PROFORM'!$A$5:$AD$750,MATCH(O$2,'TD SOP+PROFORM'!$B$2:$AD$2,0)+1,0),0)</f>
        <v>0</v>
      </c>
      <c r="P587" s="25">
        <f>IFERROR(VLOOKUP($A587,'TD SOP+PROFORM'!$A$5:$AD$750,MATCH(P$4,'TD SOP+PROFORM'!$B$2:$AD$2,0)+1,0),0)+IFERROR(VLOOKUP($A587,'TD SOP+PROFORM'!$A$5:$AD$750,MATCH(P$2,'TD SOP+PROFORM'!$B$2:$AD$2,0)+1,0),0)</f>
        <v>0</v>
      </c>
      <c r="Q587" s="26" t="str">
        <f t="shared" si="139"/>
        <v/>
      </c>
      <c r="R587" s="25">
        <f>IFERROR(VLOOKUP($A587,'TD SOP+PROFORM'!$A$5:$AD$750,MATCH(R$4,'TD SOP+PROFORM'!$B$2:$AD$2,0)+1,0),0)+IFERROR(VLOOKUP($A587,'TD SOP+PROFORM'!$A$5:$AD$750,MATCH(R$2,'TD SOP+PROFORM'!$B$2:$AD$2,0)+1,0),0)</f>
        <v>0</v>
      </c>
      <c r="S587" s="25">
        <f>IFERROR(VLOOKUP($A587,'TD SOP+PROFORM'!$A$5:$AD$750,MATCH(S$4,'TD SOP+PROFORM'!$B$2:$AD$2,0)+1,0),0)+IFERROR(VLOOKUP($A587,'TD SOP+PROFORM'!$A$5:$AD$750,MATCH(S$2,'TD SOP+PROFORM'!$B$2:$AD$2,0)+1,0),0)</f>
        <v>0</v>
      </c>
      <c r="T587" s="26" t="str">
        <f t="shared" si="140"/>
        <v/>
      </c>
      <c r="U587" s="25">
        <f>IFERROR(VLOOKUP($A587,'TD SOP+PROFORM'!$A$5:$AD$750,MATCH(U$4,'TD SOP+PROFORM'!$B$2:$AD$2,0)+1,0),0)+IFERROR(VLOOKUP($A587,'TD SOP+PROFORM'!$A$5:$AD$750,MATCH(U$2,'TD SOP+PROFORM'!$B$2:$AD$2,0)+1,0),0)</f>
        <v>0</v>
      </c>
      <c r="V587" s="25">
        <f>IFERROR(VLOOKUP($A587,'TD SOP+PROFORM'!$A$5:$AD$750,MATCH(V$4,'TD SOP+PROFORM'!$B$2:$AD$2,0)+1,0),0)+IFERROR(VLOOKUP($A587,'TD SOP+PROFORM'!$A$5:$AD$750,MATCH(V$2,'TD SOP+PROFORM'!$B$2:$AD$2,0)+1,0),0)</f>
        <v>0</v>
      </c>
      <c r="W587" s="26" t="str">
        <f t="shared" si="141"/>
        <v/>
      </c>
      <c r="X587" s="25">
        <f>IFERROR(VLOOKUP($A587,'TD SOP+PROFORM'!$A$5:$AD$750,MATCH(X$4,'TD SOP+PROFORM'!$B$2:$AD$2,0)+1,0),0)+IFERROR(VLOOKUP($A587,'TD SOP+PROFORM'!$A$5:$AD$750,MATCH(X$2,'TD SOP+PROFORM'!$B$2:$AD$2,0)+1,0),0)</f>
        <v>0</v>
      </c>
      <c r="Y587" s="25">
        <f>IFERROR(VLOOKUP($A587,'TD SOP+PROFORM'!$A$5:$AD$750,MATCH(Y$4,'TD SOP+PROFORM'!$B$2:$AD$2,0)+1,0),0)+IFERROR(VLOOKUP($A587,'TD SOP+PROFORM'!$A$5:$AD$750,MATCH(Y$2,'TD SOP+PROFORM'!$B$2:$AD$2,0)+1,0),0)</f>
        <v>0</v>
      </c>
      <c r="Z587" s="26" t="str">
        <f t="shared" si="142"/>
        <v/>
      </c>
      <c r="AA587" s="25">
        <f>IFERROR(VLOOKUP($A587,'TD SOP+PROFORM'!$A$5:$AD$750,MATCH(AA$4,'TD SOP+PROFORM'!$B$2:$AD$2,0)+1,0),0)+IFERROR(VLOOKUP($A587,'TD SOP+PROFORM'!$A$5:$AD$750,MATCH(AA$2,'TD SOP+PROFORM'!$B$2:$AD$2,0)+1,0),0)</f>
        <v>0</v>
      </c>
      <c r="AB587" s="25">
        <f>IFERROR(VLOOKUP($A587,'TD SOP+PROFORM'!$A$5:$AD$750,MATCH(AB$4,'TD SOP+PROFORM'!$B$2:$AD$2,0)+1,0),0)+IFERROR(VLOOKUP($A587,'TD SOP+PROFORM'!$A$5:$AD$750,MATCH(AB$2,'TD SOP+PROFORM'!$B$2:$AD$2,0)+1,0),0)</f>
        <v>0</v>
      </c>
      <c r="AC587" s="26" t="str">
        <f t="shared" si="143"/>
        <v/>
      </c>
      <c r="AD587" s="25">
        <f>IFERROR(VLOOKUP($A587,'TD SOP+PROFORM'!$A$5:$AD$750,MATCH(AD$4,'TD SOP+PROFORM'!$B$2:$AD$2,0)+1,0),0)+IFERROR(VLOOKUP($A587,'TD SOP+PROFORM'!$A$5:$AD$750,MATCH(AD$2,'TD SOP+PROFORM'!$B$2:$AD$2,0)+1,0),0)</f>
        <v>0</v>
      </c>
      <c r="AE587" s="25">
        <f>IFERROR(VLOOKUP($A587,'TD SOP+PROFORM'!$A$5:$AD$750,MATCH(AE$4,'TD SOP+PROFORM'!$B$2:$AD$2,0)+1,0),0)+IFERROR(VLOOKUP($A587,'TD SOP+PROFORM'!$A$5:$AD$750,MATCH(AE$2,'TD SOP+PROFORM'!$B$2:$AD$2,0)+1,0),0)</f>
        <v>0</v>
      </c>
      <c r="AF587" s="26" t="str">
        <f t="shared" si="144"/>
        <v/>
      </c>
      <c r="AG587" s="25">
        <f>IFERROR(VLOOKUP($A587,'TD SOP+PROFORM'!$A$5:$AD$750,MATCH(AG$4,'TD SOP+PROFORM'!$B$2:$AD$2,0)+1,0),0)+IFERROR(VLOOKUP($A587,'TD SOP+PROFORM'!$A$5:$AD$750,MATCH(AG$2,'TD SOP+PROFORM'!$B$2:$AD$2,0)+1,0),0)</f>
        <v>0</v>
      </c>
      <c r="AH587" s="25">
        <f>IFERROR(VLOOKUP($A587,'TD SOP+PROFORM'!$A$5:$AD$750,MATCH(AH$4,'TD SOP+PROFORM'!$B$2:$AD$2,0)+1,0),0)+IFERROR(VLOOKUP($A587,'TD SOP+PROFORM'!$A$5:$AD$750,MATCH(AH$2,'TD SOP+PROFORM'!$B$2:$AD$2,0)+1,0),0)</f>
        <v>0</v>
      </c>
      <c r="AI587" s="26" t="str">
        <f t="shared" si="145"/>
        <v/>
      </c>
      <c r="AJ587" s="25">
        <f>IFERROR(VLOOKUP($A587,'TD SOP+PROFORM'!$A$5:$AD$750,MATCH(AJ$4,'TD SOP+PROFORM'!$B$2:$AD$2,0)+1,0),0)+IFERROR(VLOOKUP($A587,'TD SOP+PROFORM'!$A$5:$AD$750,MATCH(AJ$2,'TD SOP+PROFORM'!$B$2:$AD$2,0)+1,0),0)</f>
        <v>0</v>
      </c>
      <c r="AK587" s="25">
        <f>IFERROR(VLOOKUP($A587,'TD SOP+PROFORM'!$A$5:$AD$750,MATCH(AK$4,'TD SOP+PROFORM'!$B$2:$AD$2,0)+1,0),0)+IFERROR(VLOOKUP($A587,'TD SOP+PROFORM'!$A$5:$AD$750,MATCH(AK$2,'TD SOP+PROFORM'!$B$2:$AD$2,0)+1,0),0)</f>
        <v>0</v>
      </c>
      <c r="AL587" s="26" t="str">
        <f t="shared" si="146"/>
        <v/>
      </c>
      <c r="AM587" s="25">
        <f t="shared" si="148"/>
        <v>0</v>
      </c>
      <c r="AN587" s="25">
        <f t="shared" si="148"/>
        <v>0</v>
      </c>
      <c r="AO587" s="26" t="str">
        <f t="shared" si="147"/>
        <v/>
      </c>
    </row>
    <row r="588" spans="1:41" x14ac:dyDescent="0.35">
      <c r="A588" s="24">
        <f>IF(AND('TD SOP+PROFORM'!A585&lt;&gt;"",'TD SOP+PROFORM'!A585&lt;&gt;"TOTAL"),'TD SOP+PROFORM'!A585,0)</f>
        <v>0</v>
      </c>
      <c r="C588" s="25" t="str">
        <f>IFERROR(VLOOKUP($A588,'TD SOP+PROFORM'!$A$5:$AD$750,MATCH(C$4,'TD SOP+PROFORM'!$B$2:$AT$2,0)+1,0),"")</f>
        <v/>
      </c>
      <c r="D588" s="25" t="str">
        <f>IFERROR(VLOOKUP($A588,'TD SOP+PROFORM'!$A$5:$AD$750,MATCH(D$4,'TD SOP+PROFORM'!$B$2:$AT$2,0)+1,0),"")</f>
        <v/>
      </c>
      <c r="E588" s="26" t="str">
        <f t="shared" si="135"/>
        <v/>
      </c>
      <c r="F588" s="25" t="str">
        <f>IFERROR(VLOOKUP($A588,'TD SOP+PROFORM'!$A$5:$AD$750,MATCH(F$4,'TD SOP+PROFORM'!$B$2:$AT$2,0)+1,0),"")</f>
        <v/>
      </c>
      <c r="G588" s="25" t="str">
        <f>IFERROR(VLOOKUP($A588,'TD SOP+PROFORM'!$A$5:$AD$750,MATCH(G$4,'TD SOP+PROFORM'!$B$2:$AT$2,0)+1,0),"")</f>
        <v/>
      </c>
      <c r="H588" s="26" t="str">
        <f t="shared" si="136"/>
        <v/>
      </c>
      <c r="I588" s="25" t="str">
        <f>IFERROR(VLOOKUP($A588,'TD SOP+PROFORM'!$A$5:$AD$750,MATCH(I$4,'TD SOP+PROFORM'!$B$2:$AT$2,0)+1,0),"")</f>
        <v/>
      </c>
      <c r="J588" s="25" t="str">
        <f>IFERROR(VLOOKUP($A588,'TD SOP+PROFORM'!$A$5:$AD$750,MATCH(J$4,'TD SOP+PROFORM'!$B$2:$AT$2,0)+1,0),"")</f>
        <v/>
      </c>
      <c r="K588" s="26" t="str">
        <f t="shared" si="137"/>
        <v/>
      </c>
      <c r="L588" s="25" t="str">
        <f>IFERROR(VLOOKUP($A588,'TD SOP+PROFORM'!$A$5:$AD$750,MATCH(L$4,'TD SOP+PROFORM'!$B$2:$AT$2,0)+1,0),"")</f>
        <v/>
      </c>
      <c r="M588" s="25" t="str">
        <f>IFERROR(VLOOKUP($A588,'TD SOP+PROFORM'!$A$5:$AD$750,MATCH(M$4,'TD SOP+PROFORM'!$B$2:$AT$2,0)+1,0),"")</f>
        <v/>
      </c>
      <c r="N588" s="26" t="str">
        <f t="shared" si="138"/>
        <v/>
      </c>
      <c r="O588" s="25">
        <f>IFERROR(VLOOKUP($A588,'TD SOP+PROFORM'!$A$5:$AD$750,MATCH(O$4,'TD SOP+PROFORM'!$B$2:$AD$2,0)+1,0),0)+IFERROR(VLOOKUP($A588,'TD SOP+PROFORM'!$A$5:$AD$750,MATCH(O$2,'TD SOP+PROFORM'!$B$2:$AD$2,0)+1,0),0)</f>
        <v>0</v>
      </c>
      <c r="P588" s="25">
        <f>IFERROR(VLOOKUP($A588,'TD SOP+PROFORM'!$A$5:$AD$750,MATCH(P$4,'TD SOP+PROFORM'!$B$2:$AD$2,0)+1,0),0)+IFERROR(VLOOKUP($A588,'TD SOP+PROFORM'!$A$5:$AD$750,MATCH(P$2,'TD SOP+PROFORM'!$B$2:$AD$2,0)+1,0),0)</f>
        <v>0</v>
      </c>
      <c r="Q588" s="26" t="str">
        <f t="shared" si="139"/>
        <v/>
      </c>
      <c r="R588" s="25">
        <f>IFERROR(VLOOKUP($A588,'TD SOP+PROFORM'!$A$5:$AD$750,MATCH(R$4,'TD SOP+PROFORM'!$B$2:$AD$2,0)+1,0),0)+IFERROR(VLOOKUP($A588,'TD SOP+PROFORM'!$A$5:$AD$750,MATCH(R$2,'TD SOP+PROFORM'!$B$2:$AD$2,0)+1,0),0)</f>
        <v>0</v>
      </c>
      <c r="S588" s="25">
        <f>IFERROR(VLOOKUP($A588,'TD SOP+PROFORM'!$A$5:$AD$750,MATCH(S$4,'TD SOP+PROFORM'!$B$2:$AD$2,0)+1,0),0)+IFERROR(VLOOKUP($A588,'TD SOP+PROFORM'!$A$5:$AD$750,MATCH(S$2,'TD SOP+PROFORM'!$B$2:$AD$2,0)+1,0),0)</f>
        <v>0</v>
      </c>
      <c r="T588" s="26" t="str">
        <f t="shared" si="140"/>
        <v/>
      </c>
      <c r="U588" s="25">
        <f>IFERROR(VLOOKUP($A588,'TD SOP+PROFORM'!$A$5:$AD$750,MATCH(U$4,'TD SOP+PROFORM'!$B$2:$AD$2,0)+1,0),0)+IFERROR(VLOOKUP($A588,'TD SOP+PROFORM'!$A$5:$AD$750,MATCH(U$2,'TD SOP+PROFORM'!$B$2:$AD$2,0)+1,0),0)</f>
        <v>0</v>
      </c>
      <c r="V588" s="25">
        <f>IFERROR(VLOOKUP($A588,'TD SOP+PROFORM'!$A$5:$AD$750,MATCH(V$4,'TD SOP+PROFORM'!$B$2:$AD$2,0)+1,0),0)+IFERROR(VLOOKUP($A588,'TD SOP+PROFORM'!$A$5:$AD$750,MATCH(V$2,'TD SOP+PROFORM'!$B$2:$AD$2,0)+1,0),0)</f>
        <v>0</v>
      </c>
      <c r="W588" s="26" t="str">
        <f t="shared" si="141"/>
        <v/>
      </c>
      <c r="X588" s="25">
        <f>IFERROR(VLOOKUP($A588,'TD SOP+PROFORM'!$A$5:$AD$750,MATCH(X$4,'TD SOP+PROFORM'!$B$2:$AD$2,0)+1,0),0)+IFERROR(VLOOKUP($A588,'TD SOP+PROFORM'!$A$5:$AD$750,MATCH(X$2,'TD SOP+PROFORM'!$B$2:$AD$2,0)+1,0),0)</f>
        <v>0</v>
      </c>
      <c r="Y588" s="25">
        <f>IFERROR(VLOOKUP($A588,'TD SOP+PROFORM'!$A$5:$AD$750,MATCH(Y$4,'TD SOP+PROFORM'!$B$2:$AD$2,0)+1,0),0)+IFERROR(VLOOKUP($A588,'TD SOP+PROFORM'!$A$5:$AD$750,MATCH(Y$2,'TD SOP+PROFORM'!$B$2:$AD$2,0)+1,0),0)</f>
        <v>0</v>
      </c>
      <c r="Z588" s="26" t="str">
        <f t="shared" si="142"/>
        <v/>
      </c>
      <c r="AA588" s="25">
        <f>IFERROR(VLOOKUP($A588,'TD SOP+PROFORM'!$A$5:$AD$750,MATCH(AA$4,'TD SOP+PROFORM'!$B$2:$AD$2,0)+1,0),0)+IFERROR(VLOOKUP($A588,'TD SOP+PROFORM'!$A$5:$AD$750,MATCH(AA$2,'TD SOP+PROFORM'!$B$2:$AD$2,0)+1,0),0)</f>
        <v>0</v>
      </c>
      <c r="AB588" s="25">
        <f>IFERROR(VLOOKUP($A588,'TD SOP+PROFORM'!$A$5:$AD$750,MATCH(AB$4,'TD SOP+PROFORM'!$B$2:$AD$2,0)+1,0),0)+IFERROR(VLOOKUP($A588,'TD SOP+PROFORM'!$A$5:$AD$750,MATCH(AB$2,'TD SOP+PROFORM'!$B$2:$AD$2,0)+1,0),0)</f>
        <v>0</v>
      </c>
      <c r="AC588" s="26" t="str">
        <f t="shared" si="143"/>
        <v/>
      </c>
      <c r="AD588" s="25">
        <f>IFERROR(VLOOKUP($A588,'TD SOP+PROFORM'!$A$5:$AD$750,MATCH(AD$4,'TD SOP+PROFORM'!$B$2:$AD$2,0)+1,0),0)+IFERROR(VLOOKUP($A588,'TD SOP+PROFORM'!$A$5:$AD$750,MATCH(AD$2,'TD SOP+PROFORM'!$B$2:$AD$2,0)+1,0),0)</f>
        <v>0</v>
      </c>
      <c r="AE588" s="25">
        <f>IFERROR(VLOOKUP($A588,'TD SOP+PROFORM'!$A$5:$AD$750,MATCH(AE$4,'TD SOP+PROFORM'!$B$2:$AD$2,0)+1,0),0)+IFERROR(VLOOKUP($A588,'TD SOP+PROFORM'!$A$5:$AD$750,MATCH(AE$2,'TD SOP+PROFORM'!$B$2:$AD$2,0)+1,0),0)</f>
        <v>0</v>
      </c>
      <c r="AF588" s="26" t="str">
        <f t="shared" si="144"/>
        <v/>
      </c>
      <c r="AG588" s="25">
        <f>IFERROR(VLOOKUP($A588,'TD SOP+PROFORM'!$A$5:$AD$750,MATCH(AG$4,'TD SOP+PROFORM'!$B$2:$AD$2,0)+1,0),0)+IFERROR(VLOOKUP($A588,'TD SOP+PROFORM'!$A$5:$AD$750,MATCH(AG$2,'TD SOP+PROFORM'!$B$2:$AD$2,0)+1,0),0)</f>
        <v>0</v>
      </c>
      <c r="AH588" s="25">
        <f>IFERROR(VLOOKUP($A588,'TD SOP+PROFORM'!$A$5:$AD$750,MATCH(AH$4,'TD SOP+PROFORM'!$B$2:$AD$2,0)+1,0),0)+IFERROR(VLOOKUP($A588,'TD SOP+PROFORM'!$A$5:$AD$750,MATCH(AH$2,'TD SOP+PROFORM'!$B$2:$AD$2,0)+1,0),0)</f>
        <v>0</v>
      </c>
      <c r="AI588" s="26" t="str">
        <f t="shared" si="145"/>
        <v/>
      </c>
      <c r="AJ588" s="25">
        <f>IFERROR(VLOOKUP($A588,'TD SOP+PROFORM'!$A$5:$AD$750,MATCH(AJ$4,'TD SOP+PROFORM'!$B$2:$AD$2,0)+1,0),0)+IFERROR(VLOOKUP($A588,'TD SOP+PROFORM'!$A$5:$AD$750,MATCH(AJ$2,'TD SOP+PROFORM'!$B$2:$AD$2,0)+1,0),0)</f>
        <v>0</v>
      </c>
      <c r="AK588" s="25">
        <f>IFERROR(VLOOKUP($A588,'TD SOP+PROFORM'!$A$5:$AD$750,MATCH(AK$4,'TD SOP+PROFORM'!$B$2:$AD$2,0)+1,0),0)+IFERROR(VLOOKUP($A588,'TD SOP+PROFORM'!$A$5:$AD$750,MATCH(AK$2,'TD SOP+PROFORM'!$B$2:$AD$2,0)+1,0),0)</f>
        <v>0</v>
      </c>
      <c r="AL588" s="26" t="str">
        <f t="shared" si="146"/>
        <v/>
      </c>
      <c r="AM588" s="25">
        <f t="shared" si="148"/>
        <v>0</v>
      </c>
      <c r="AN588" s="25">
        <f t="shared" si="148"/>
        <v>0</v>
      </c>
      <c r="AO588" s="26" t="str">
        <f t="shared" si="147"/>
        <v/>
      </c>
    </row>
    <row r="589" spans="1:41" x14ac:dyDescent="0.35">
      <c r="A589" s="24">
        <f>IF(AND('TD SOP+PROFORM'!A586&lt;&gt;"",'TD SOP+PROFORM'!A586&lt;&gt;"TOTAL"),'TD SOP+PROFORM'!A586,0)</f>
        <v>0</v>
      </c>
      <c r="C589" s="25" t="str">
        <f>IFERROR(VLOOKUP($A589,'TD SOP+PROFORM'!$A$5:$AD$750,MATCH(C$4,'TD SOP+PROFORM'!$B$2:$AT$2,0)+1,0),"")</f>
        <v/>
      </c>
      <c r="D589" s="25" t="str">
        <f>IFERROR(VLOOKUP($A589,'TD SOP+PROFORM'!$A$5:$AD$750,MATCH(D$4,'TD SOP+PROFORM'!$B$2:$AT$2,0)+1,0),"")</f>
        <v/>
      </c>
      <c r="E589" s="26" t="str">
        <f t="shared" si="135"/>
        <v/>
      </c>
      <c r="F589" s="25" t="str">
        <f>IFERROR(VLOOKUP($A589,'TD SOP+PROFORM'!$A$5:$AD$750,MATCH(F$4,'TD SOP+PROFORM'!$B$2:$AT$2,0)+1,0),"")</f>
        <v/>
      </c>
      <c r="G589" s="25" t="str">
        <f>IFERROR(VLOOKUP($A589,'TD SOP+PROFORM'!$A$5:$AD$750,MATCH(G$4,'TD SOP+PROFORM'!$B$2:$AT$2,0)+1,0),"")</f>
        <v/>
      </c>
      <c r="H589" s="26" t="str">
        <f t="shared" si="136"/>
        <v/>
      </c>
      <c r="I589" s="25" t="str">
        <f>IFERROR(VLOOKUP($A589,'TD SOP+PROFORM'!$A$5:$AD$750,MATCH(I$4,'TD SOP+PROFORM'!$B$2:$AT$2,0)+1,0),"")</f>
        <v/>
      </c>
      <c r="J589" s="25" t="str">
        <f>IFERROR(VLOOKUP($A589,'TD SOP+PROFORM'!$A$5:$AD$750,MATCH(J$4,'TD SOP+PROFORM'!$B$2:$AT$2,0)+1,0),"")</f>
        <v/>
      </c>
      <c r="K589" s="26" t="str">
        <f t="shared" si="137"/>
        <v/>
      </c>
      <c r="L589" s="25" t="str">
        <f>IFERROR(VLOOKUP($A589,'TD SOP+PROFORM'!$A$5:$AD$750,MATCH(L$4,'TD SOP+PROFORM'!$B$2:$AT$2,0)+1,0),"")</f>
        <v/>
      </c>
      <c r="M589" s="25" t="str">
        <f>IFERROR(VLOOKUP($A589,'TD SOP+PROFORM'!$A$5:$AD$750,MATCH(M$4,'TD SOP+PROFORM'!$B$2:$AT$2,0)+1,0),"")</f>
        <v/>
      </c>
      <c r="N589" s="26" t="str">
        <f t="shared" si="138"/>
        <v/>
      </c>
      <c r="O589" s="25">
        <f>IFERROR(VLOOKUP($A589,'TD SOP+PROFORM'!$A$5:$AD$750,MATCH(O$4,'TD SOP+PROFORM'!$B$2:$AD$2,0)+1,0),0)+IFERROR(VLOOKUP($A589,'TD SOP+PROFORM'!$A$5:$AD$750,MATCH(O$2,'TD SOP+PROFORM'!$B$2:$AD$2,0)+1,0),0)</f>
        <v>0</v>
      </c>
      <c r="P589" s="25">
        <f>IFERROR(VLOOKUP($A589,'TD SOP+PROFORM'!$A$5:$AD$750,MATCH(P$4,'TD SOP+PROFORM'!$B$2:$AD$2,0)+1,0),0)+IFERROR(VLOOKUP($A589,'TD SOP+PROFORM'!$A$5:$AD$750,MATCH(P$2,'TD SOP+PROFORM'!$B$2:$AD$2,0)+1,0),0)</f>
        <v>0</v>
      </c>
      <c r="Q589" s="26" t="str">
        <f t="shared" si="139"/>
        <v/>
      </c>
      <c r="R589" s="25">
        <f>IFERROR(VLOOKUP($A589,'TD SOP+PROFORM'!$A$5:$AD$750,MATCH(R$4,'TD SOP+PROFORM'!$B$2:$AD$2,0)+1,0),0)+IFERROR(VLOOKUP($A589,'TD SOP+PROFORM'!$A$5:$AD$750,MATCH(R$2,'TD SOP+PROFORM'!$B$2:$AD$2,0)+1,0),0)</f>
        <v>0</v>
      </c>
      <c r="S589" s="25">
        <f>IFERROR(VLOOKUP($A589,'TD SOP+PROFORM'!$A$5:$AD$750,MATCH(S$4,'TD SOP+PROFORM'!$B$2:$AD$2,0)+1,0),0)+IFERROR(VLOOKUP($A589,'TD SOP+PROFORM'!$A$5:$AD$750,MATCH(S$2,'TD SOP+PROFORM'!$B$2:$AD$2,0)+1,0),0)</f>
        <v>0</v>
      </c>
      <c r="T589" s="26" t="str">
        <f t="shared" si="140"/>
        <v/>
      </c>
      <c r="U589" s="25">
        <f>IFERROR(VLOOKUP($A589,'TD SOP+PROFORM'!$A$5:$AD$750,MATCH(U$4,'TD SOP+PROFORM'!$B$2:$AD$2,0)+1,0),0)+IFERROR(VLOOKUP($A589,'TD SOP+PROFORM'!$A$5:$AD$750,MATCH(U$2,'TD SOP+PROFORM'!$B$2:$AD$2,0)+1,0),0)</f>
        <v>0</v>
      </c>
      <c r="V589" s="25">
        <f>IFERROR(VLOOKUP($A589,'TD SOP+PROFORM'!$A$5:$AD$750,MATCH(V$4,'TD SOP+PROFORM'!$B$2:$AD$2,0)+1,0),0)+IFERROR(VLOOKUP($A589,'TD SOP+PROFORM'!$A$5:$AD$750,MATCH(V$2,'TD SOP+PROFORM'!$B$2:$AD$2,0)+1,0),0)</f>
        <v>0</v>
      </c>
      <c r="W589" s="26" t="str">
        <f t="shared" si="141"/>
        <v/>
      </c>
      <c r="X589" s="25">
        <f>IFERROR(VLOOKUP($A589,'TD SOP+PROFORM'!$A$5:$AD$750,MATCH(X$4,'TD SOP+PROFORM'!$B$2:$AD$2,0)+1,0),0)+IFERROR(VLOOKUP($A589,'TD SOP+PROFORM'!$A$5:$AD$750,MATCH(X$2,'TD SOP+PROFORM'!$B$2:$AD$2,0)+1,0),0)</f>
        <v>0</v>
      </c>
      <c r="Y589" s="25">
        <f>IFERROR(VLOOKUP($A589,'TD SOP+PROFORM'!$A$5:$AD$750,MATCH(Y$4,'TD SOP+PROFORM'!$B$2:$AD$2,0)+1,0),0)+IFERROR(VLOOKUP($A589,'TD SOP+PROFORM'!$A$5:$AD$750,MATCH(Y$2,'TD SOP+PROFORM'!$B$2:$AD$2,0)+1,0),0)</f>
        <v>0</v>
      </c>
      <c r="Z589" s="26" t="str">
        <f t="shared" si="142"/>
        <v/>
      </c>
      <c r="AA589" s="25">
        <f>IFERROR(VLOOKUP($A589,'TD SOP+PROFORM'!$A$5:$AD$750,MATCH(AA$4,'TD SOP+PROFORM'!$B$2:$AD$2,0)+1,0),0)+IFERROR(VLOOKUP($A589,'TD SOP+PROFORM'!$A$5:$AD$750,MATCH(AA$2,'TD SOP+PROFORM'!$B$2:$AD$2,0)+1,0),0)</f>
        <v>0</v>
      </c>
      <c r="AB589" s="25">
        <f>IFERROR(VLOOKUP($A589,'TD SOP+PROFORM'!$A$5:$AD$750,MATCH(AB$4,'TD SOP+PROFORM'!$B$2:$AD$2,0)+1,0),0)+IFERROR(VLOOKUP($A589,'TD SOP+PROFORM'!$A$5:$AD$750,MATCH(AB$2,'TD SOP+PROFORM'!$B$2:$AD$2,0)+1,0),0)</f>
        <v>0</v>
      </c>
      <c r="AC589" s="26" t="str">
        <f t="shared" si="143"/>
        <v/>
      </c>
      <c r="AD589" s="25">
        <f>IFERROR(VLOOKUP($A589,'TD SOP+PROFORM'!$A$5:$AD$750,MATCH(AD$4,'TD SOP+PROFORM'!$B$2:$AD$2,0)+1,0),0)+IFERROR(VLOOKUP($A589,'TD SOP+PROFORM'!$A$5:$AD$750,MATCH(AD$2,'TD SOP+PROFORM'!$B$2:$AD$2,0)+1,0),0)</f>
        <v>0</v>
      </c>
      <c r="AE589" s="25">
        <f>IFERROR(VLOOKUP($A589,'TD SOP+PROFORM'!$A$5:$AD$750,MATCH(AE$4,'TD SOP+PROFORM'!$B$2:$AD$2,0)+1,0),0)+IFERROR(VLOOKUP($A589,'TD SOP+PROFORM'!$A$5:$AD$750,MATCH(AE$2,'TD SOP+PROFORM'!$B$2:$AD$2,0)+1,0),0)</f>
        <v>0</v>
      </c>
      <c r="AF589" s="26" t="str">
        <f t="shared" si="144"/>
        <v/>
      </c>
      <c r="AG589" s="25">
        <f>IFERROR(VLOOKUP($A589,'TD SOP+PROFORM'!$A$5:$AD$750,MATCH(AG$4,'TD SOP+PROFORM'!$B$2:$AD$2,0)+1,0),0)+IFERROR(VLOOKUP($A589,'TD SOP+PROFORM'!$A$5:$AD$750,MATCH(AG$2,'TD SOP+PROFORM'!$B$2:$AD$2,0)+1,0),0)</f>
        <v>0</v>
      </c>
      <c r="AH589" s="25">
        <f>IFERROR(VLOOKUP($A589,'TD SOP+PROFORM'!$A$5:$AD$750,MATCH(AH$4,'TD SOP+PROFORM'!$B$2:$AD$2,0)+1,0),0)+IFERROR(VLOOKUP($A589,'TD SOP+PROFORM'!$A$5:$AD$750,MATCH(AH$2,'TD SOP+PROFORM'!$B$2:$AD$2,0)+1,0),0)</f>
        <v>0</v>
      </c>
      <c r="AI589" s="26" t="str">
        <f t="shared" si="145"/>
        <v/>
      </c>
      <c r="AJ589" s="25">
        <f>IFERROR(VLOOKUP($A589,'TD SOP+PROFORM'!$A$5:$AD$750,MATCH(AJ$4,'TD SOP+PROFORM'!$B$2:$AD$2,0)+1,0),0)+IFERROR(VLOOKUP($A589,'TD SOP+PROFORM'!$A$5:$AD$750,MATCH(AJ$2,'TD SOP+PROFORM'!$B$2:$AD$2,0)+1,0),0)</f>
        <v>0</v>
      </c>
      <c r="AK589" s="25">
        <f>IFERROR(VLOOKUP($A589,'TD SOP+PROFORM'!$A$5:$AD$750,MATCH(AK$4,'TD SOP+PROFORM'!$B$2:$AD$2,0)+1,0),0)+IFERROR(VLOOKUP($A589,'TD SOP+PROFORM'!$A$5:$AD$750,MATCH(AK$2,'TD SOP+PROFORM'!$B$2:$AD$2,0)+1,0),0)</f>
        <v>0</v>
      </c>
      <c r="AL589" s="26" t="str">
        <f t="shared" si="146"/>
        <v/>
      </c>
      <c r="AM589" s="25">
        <f t="shared" si="148"/>
        <v>0</v>
      </c>
      <c r="AN589" s="25">
        <f t="shared" si="148"/>
        <v>0</v>
      </c>
      <c r="AO589" s="26" t="str">
        <f t="shared" si="147"/>
        <v/>
      </c>
    </row>
    <row r="590" spans="1:41" x14ac:dyDescent="0.35">
      <c r="A590" s="24">
        <f>IF(AND('TD SOP+PROFORM'!A587&lt;&gt;"",'TD SOP+PROFORM'!A587&lt;&gt;"TOTAL"),'TD SOP+PROFORM'!A587,0)</f>
        <v>0</v>
      </c>
      <c r="C590" s="25" t="str">
        <f>IFERROR(VLOOKUP($A590,'TD SOP+PROFORM'!$A$5:$AD$750,MATCH(C$4,'TD SOP+PROFORM'!$B$2:$AT$2,0)+1,0),"")</f>
        <v/>
      </c>
      <c r="D590" s="25" t="str">
        <f>IFERROR(VLOOKUP($A590,'TD SOP+PROFORM'!$A$5:$AD$750,MATCH(D$4,'TD SOP+PROFORM'!$B$2:$AT$2,0)+1,0),"")</f>
        <v/>
      </c>
      <c r="E590" s="26" t="str">
        <f t="shared" si="135"/>
        <v/>
      </c>
      <c r="F590" s="25" t="str">
        <f>IFERROR(VLOOKUP($A590,'TD SOP+PROFORM'!$A$5:$AD$750,MATCH(F$4,'TD SOP+PROFORM'!$B$2:$AT$2,0)+1,0),"")</f>
        <v/>
      </c>
      <c r="G590" s="25" t="str">
        <f>IFERROR(VLOOKUP($A590,'TD SOP+PROFORM'!$A$5:$AD$750,MATCH(G$4,'TD SOP+PROFORM'!$B$2:$AT$2,0)+1,0),"")</f>
        <v/>
      </c>
      <c r="H590" s="26" t="str">
        <f t="shared" si="136"/>
        <v/>
      </c>
      <c r="I590" s="25" t="str">
        <f>IFERROR(VLOOKUP($A590,'TD SOP+PROFORM'!$A$5:$AD$750,MATCH(I$4,'TD SOP+PROFORM'!$B$2:$AT$2,0)+1,0),"")</f>
        <v/>
      </c>
      <c r="J590" s="25" t="str">
        <f>IFERROR(VLOOKUP($A590,'TD SOP+PROFORM'!$A$5:$AD$750,MATCH(J$4,'TD SOP+PROFORM'!$B$2:$AT$2,0)+1,0),"")</f>
        <v/>
      </c>
      <c r="K590" s="26" t="str">
        <f t="shared" si="137"/>
        <v/>
      </c>
      <c r="L590" s="25" t="str">
        <f>IFERROR(VLOOKUP($A590,'TD SOP+PROFORM'!$A$5:$AD$750,MATCH(L$4,'TD SOP+PROFORM'!$B$2:$AT$2,0)+1,0),"")</f>
        <v/>
      </c>
      <c r="M590" s="25" t="str">
        <f>IFERROR(VLOOKUP($A590,'TD SOP+PROFORM'!$A$5:$AD$750,MATCH(M$4,'TD SOP+PROFORM'!$B$2:$AT$2,0)+1,0),"")</f>
        <v/>
      </c>
      <c r="N590" s="26" t="str">
        <f t="shared" si="138"/>
        <v/>
      </c>
      <c r="O590" s="25">
        <f>IFERROR(VLOOKUP($A590,'TD SOP+PROFORM'!$A$5:$AD$750,MATCH(O$4,'TD SOP+PROFORM'!$B$2:$AD$2,0)+1,0),0)+IFERROR(VLOOKUP($A590,'TD SOP+PROFORM'!$A$5:$AD$750,MATCH(O$2,'TD SOP+PROFORM'!$B$2:$AD$2,0)+1,0),0)</f>
        <v>0</v>
      </c>
      <c r="P590" s="25">
        <f>IFERROR(VLOOKUP($A590,'TD SOP+PROFORM'!$A$5:$AD$750,MATCH(P$4,'TD SOP+PROFORM'!$B$2:$AD$2,0)+1,0),0)+IFERROR(VLOOKUP($A590,'TD SOP+PROFORM'!$A$5:$AD$750,MATCH(P$2,'TD SOP+PROFORM'!$B$2:$AD$2,0)+1,0),0)</f>
        <v>0</v>
      </c>
      <c r="Q590" s="26" t="str">
        <f t="shared" si="139"/>
        <v/>
      </c>
      <c r="R590" s="25">
        <f>IFERROR(VLOOKUP($A590,'TD SOP+PROFORM'!$A$5:$AD$750,MATCH(R$4,'TD SOP+PROFORM'!$B$2:$AD$2,0)+1,0),0)+IFERROR(VLOOKUP($A590,'TD SOP+PROFORM'!$A$5:$AD$750,MATCH(R$2,'TD SOP+PROFORM'!$B$2:$AD$2,0)+1,0),0)</f>
        <v>0</v>
      </c>
      <c r="S590" s="25">
        <f>IFERROR(VLOOKUP($A590,'TD SOP+PROFORM'!$A$5:$AD$750,MATCH(S$4,'TD SOP+PROFORM'!$B$2:$AD$2,0)+1,0),0)+IFERROR(VLOOKUP($A590,'TD SOP+PROFORM'!$A$5:$AD$750,MATCH(S$2,'TD SOP+PROFORM'!$B$2:$AD$2,0)+1,0),0)</f>
        <v>0</v>
      </c>
      <c r="T590" s="26" t="str">
        <f t="shared" si="140"/>
        <v/>
      </c>
      <c r="U590" s="25">
        <f>IFERROR(VLOOKUP($A590,'TD SOP+PROFORM'!$A$5:$AD$750,MATCH(U$4,'TD SOP+PROFORM'!$B$2:$AD$2,0)+1,0),0)+IFERROR(VLOOKUP($A590,'TD SOP+PROFORM'!$A$5:$AD$750,MATCH(U$2,'TD SOP+PROFORM'!$B$2:$AD$2,0)+1,0),0)</f>
        <v>0</v>
      </c>
      <c r="V590" s="25">
        <f>IFERROR(VLOOKUP($A590,'TD SOP+PROFORM'!$A$5:$AD$750,MATCH(V$4,'TD SOP+PROFORM'!$B$2:$AD$2,0)+1,0),0)+IFERROR(VLOOKUP($A590,'TD SOP+PROFORM'!$A$5:$AD$750,MATCH(V$2,'TD SOP+PROFORM'!$B$2:$AD$2,0)+1,0),0)</f>
        <v>0</v>
      </c>
      <c r="W590" s="26" t="str">
        <f t="shared" si="141"/>
        <v/>
      </c>
      <c r="X590" s="25">
        <f>IFERROR(VLOOKUP($A590,'TD SOP+PROFORM'!$A$5:$AD$750,MATCH(X$4,'TD SOP+PROFORM'!$B$2:$AD$2,0)+1,0),0)+IFERROR(VLOOKUP($A590,'TD SOP+PROFORM'!$A$5:$AD$750,MATCH(X$2,'TD SOP+PROFORM'!$B$2:$AD$2,0)+1,0),0)</f>
        <v>0</v>
      </c>
      <c r="Y590" s="25">
        <f>IFERROR(VLOOKUP($A590,'TD SOP+PROFORM'!$A$5:$AD$750,MATCH(Y$4,'TD SOP+PROFORM'!$B$2:$AD$2,0)+1,0),0)+IFERROR(VLOOKUP($A590,'TD SOP+PROFORM'!$A$5:$AD$750,MATCH(Y$2,'TD SOP+PROFORM'!$B$2:$AD$2,0)+1,0),0)</f>
        <v>0</v>
      </c>
      <c r="Z590" s="26" t="str">
        <f t="shared" si="142"/>
        <v/>
      </c>
      <c r="AA590" s="25">
        <f>IFERROR(VLOOKUP($A590,'TD SOP+PROFORM'!$A$5:$AD$750,MATCH(AA$4,'TD SOP+PROFORM'!$B$2:$AD$2,0)+1,0),0)+IFERROR(VLOOKUP($A590,'TD SOP+PROFORM'!$A$5:$AD$750,MATCH(AA$2,'TD SOP+PROFORM'!$B$2:$AD$2,0)+1,0),0)</f>
        <v>0</v>
      </c>
      <c r="AB590" s="25">
        <f>IFERROR(VLOOKUP($A590,'TD SOP+PROFORM'!$A$5:$AD$750,MATCH(AB$4,'TD SOP+PROFORM'!$B$2:$AD$2,0)+1,0),0)+IFERROR(VLOOKUP($A590,'TD SOP+PROFORM'!$A$5:$AD$750,MATCH(AB$2,'TD SOP+PROFORM'!$B$2:$AD$2,0)+1,0),0)</f>
        <v>0</v>
      </c>
      <c r="AC590" s="26" t="str">
        <f t="shared" si="143"/>
        <v/>
      </c>
      <c r="AD590" s="25">
        <f>IFERROR(VLOOKUP($A590,'TD SOP+PROFORM'!$A$5:$AD$750,MATCH(AD$4,'TD SOP+PROFORM'!$B$2:$AD$2,0)+1,0),0)+IFERROR(VLOOKUP($A590,'TD SOP+PROFORM'!$A$5:$AD$750,MATCH(AD$2,'TD SOP+PROFORM'!$B$2:$AD$2,0)+1,0),0)</f>
        <v>0</v>
      </c>
      <c r="AE590" s="25">
        <f>IFERROR(VLOOKUP($A590,'TD SOP+PROFORM'!$A$5:$AD$750,MATCH(AE$4,'TD SOP+PROFORM'!$B$2:$AD$2,0)+1,0),0)+IFERROR(VLOOKUP($A590,'TD SOP+PROFORM'!$A$5:$AD$750,MATCH(AE$2,'TD SOP+PROFORM'!$B$2:$AD$2,0)+1,0),0)</f>
        <v>0</v>
      </c>
      <c r="AF590" s="26" t="str">
        <f t="shared" si="144"/>
        <v/>
      </c>
      <c r="AG590" s="25">
        <f>IFERROR(VLOOKUP($A590,'TD SOP+PROFORM'!$A$5:$AD$750,MATCH(AG$4,'TD SOP+PROFORM'!$B$2:$AD$2,0)+1,0),0)+IFERROR(VLOOKUP($A590,'TD SOP+PROFORM'!$A$5:$AD$750,MATCH(AG$2,'TD SOP+PROFORM'!$B$2:$AD$2,0)+1,0),0)</f>
        <v>0</v>
      </c>
      <c r="AH590" s="25">
        <f>IFERROR(VLOOKUP($A590,'TD SOP+PROFORM'!$A$5:$AD$750,MATCH(AH$4,'TD SOP+PROFORM'!$B$2:$AD$2,0)+1,0),0)+IFERROR(VLOOKUP($A590,'TD SOP+PROFORM'!$A$5:$AD$750,MATCH(AH$2,'TD SOP+PROFORM'!$B$2:$AD$2,0)+1,0),0)</f>
        <v>0</v>
      </c>
      <c r="AI590" s="26" t="str">
        <f t="shared" si="145"/>
        <v/>
      </c>
      <c r="AJ590" s="25">
        <f>IFERROR(VLOOKUP($A590,'TD SOP+PROFORM'!$A$5:$AD$750,MATCH(AJ$4,'TD SOP+PROFORM'!$B$2:$AD$2,0)+1,0),0)+IFERROR(VLOOKUP($A590,'TD SOP+PROFORM'!$A$5:$AD$750,MATCH(AJ$2,'TD SOP+PROFORM'!$B$2:$AD$2,0)+1,0),0)</f>
        <v>0</v>
      </c>
      <c r="AK590" s="25">
        <f>IFERROR(VLOOKUP($A590,'TD SOP+PROFORM'!$A$5:$AD$750,MATCH(AK$4,'TD SOP+PROFORM'!$B$2:$AD$2,0)+1,0),0)+IFERROR(VLOOKUP($A590,'TD SOP+PROFORM'!$A$5:$AD$750,MATCH(AK$2,'TD SOP+PROFORM'!$B$2:$AD$2,0)+1,0),0)</f>
        <v>0</v>
      </c>
      <c r="AL590" s="26" t="str">
        <f t="shared" si="146"/>
        <v/>
      </c>
      <c r="AM590" s="25">
        <f t="shared" si="148"/>
        <v>0</v>
      </c>
      <c r="AN590" s="25">
        <f t="shared" si="148"/>
        <v>0</v>
      </c>
      <c r="AO590" s="26" t="str">
        <f t="shared" si="147"/>
        <v/>
      </c>
    </row>
    <row r="591" spans="1:41" x14ac:dyDescent="0.35">
      <c r="A591" s="24">
        <f>IF(AND('TD SOP+PROFORM'!A588&lt;&gt;"",'TD SOP+PROFORM'!A588&lt;&gt;"TOTAL"),'TD SOP+PROFORM'!A588,0)</f>
        <v>0</v>
      </c>
      <c r="C591" s="25" t="str">
        <f>IFERROR(VLOOKUP($A591,'TD SOP+PROFORM'!$A$5:$AD$750,MATCH(C$4,'TD SOP+PROFORM'!$B$2:$AT$2,0)+1,0),"")</f>
        <v/>
      </c>
      <c r="D591" s="25" t="str">
        <f>IFERROR(VLOOKUP($A591,'TD SOP+PROFORM'!$A$5:$AD$750,MATCH(D$4,'TD SOP+PROFORM'!$B$2:$AT$2,0)+1,0),"")</f>
        <v/>
      </c>
      <c r="E591" s="26" t="str">
        <f t="shared" si="135"/>
        <v/>
      </c>
      <c r="F591" s="25" t="str">
        <f>IFERROR(VLOOKUP($A591,'TD SOP+PROFORM'!$A$5:$AD$750,MATCH(F$4,'TD SOP+PROFORM'!$B$2:$AT$2,0)+1,0),"")</f>
        <v/>
      </c>
      <c r="G591" s="25" t="str">
        <f>IFERROR(VLOOKUP($A591,'TD SOP+PROFORM'!$A$5:$AD$750,MATCH(G$4,'TD SOP+PROFORM'!$B$2:$AT$2,0)+1,0),"")</f>
        <v/>
      </c>
      <c r="H591" s="26" t="str">
        <f t="shared" si="136"/>
        <v/>
      </c>
      <c r="I591" s="25" t="str">
        <f>IFERROR(VLOOKUP($A591,'TD SOP+PROFORM'!$A$5:$AD$750,MATCH(I$4,'TD SOP+PROFORM'!$B$2:$AT$2,0)+1,0),"")</f>
        <v/>
      </c>
      <c r="J591" s="25" t="str">
        <f>IFERROR(VLOOKUP($A591,'TD SOP+PROFORM'!$A$5:$AD$750,MATCH(J$4,'TD SOP+PROFORM'!$B$2:$AT$2,0)+1,0),"")</f>
        <v/>
      </c>
      <c r="K591" s="26" t="str">
        <f t="shared" si="137"/>
        <v/>
      </c>
      <c r="L591" s="25" t="str">
        <f>IFERROR(VLOOKUP($A591,'TD SOP+PROFORM'!$A$5:$AD$750,MATCH(L$4,'TD SOP+PROFORM'!$B$2:$AT$2,0)+1,0),"")</f>
        <v/>
      </c>
      <c r="M591" s="25" t="str">
        <f>IFERROR(VLOOKUP($A591,'TD SOP+PROFORM'!$A$5:$AD$750,MATCH(M$4,'TD SOP+PROFORM'!$B$2:$AT$2,0)+1,0),"")</f>
        <v/>
      </c>
      <c r="N591" s="26" t="str">
        <f t="shared" si="138"/>
        <v/>
      </c>
      <c r="O591" s="25">
        <f>IFERROR(VLOOKUP($A591,'TD SOP+PROFORM'!$A$5:$AD$750,MATCH(O$4,'TD SOP+PROFORM'!$B$2:$AD$2,0)+1,0),0)+IFERROR(VLOOKUP($A591,'TD SOP+PROFORM'!$A$5:$AD$750,MATCH(O$2,'TD SOP+PROFORM'!$B$2:$AD$2,0)+1,0),0)</f>
        <v>0</v>
      </c>
      <c r="P591" s="25">
        <f>IFERROR(VLOOKUP($A591,'TD SOP+PROFORM'!$A$5:$AD$750,MATCH(P$4,'TD SOP+PROFORM'!$B$2:$AD$2,0)+1,0),0)+IFERROR(VLOOKUP($A591,'TD SOP+PROFORM'!$A$5:$AD$750,MATCH(P$2,'TD SOP+PROFORM'!$B$2:$AD$2,0)+1,0),0)</f>
        <v>0</v>
      </c>
      <c r="Q591" s="26" t="str">
        <f t="shared" si="139"/>
        <v/>
      </c>
      <c r="R591" s="25">
        <f>IFERROR(VLOOKUP($A591,'TD SOP+PROFORM'!$A$5:$AD$750,MATCH(R$4,'TD SOP+PROFORM'!$B$2:$AD$2,0)+1,0),0)+IFERROR(VLOOKUP($A591,'TD SOP+PROFORM'!$A$5:$AD$750,MATCH(R$2,'TD SOP+PROFORM'!$B$2:$AD$2,0)+1,0),0)</f>
        <v>0</v>
      </c>
      <c r="S591" s="25">
        <f>IFERROR(VLOOKUP($A591,'TD SOP+PROFORM'!$A$5:$AD$750,MATCH(S$4,'TD SOP+PROFORM'!$B$2:$AD$2,0)+1,0),0)+IFERROR(VLOOKUP($A591,'TD SOP+PROFORM'!$A$5:$AD$750,MATCH(S$2,'TD SOP+PROFORM'!$B$2:$AD$2,0)+1,0),0)</f>
        <v>0</v>
      </c>
      <c r="T591" s="26" t="str">
        <f t="shared" si="140"/>
        <v/>
      </c>
      <c r="U591" s="25">
        <f>IFERROR(VLOOKUP($A591,'TD SOP+PROFORM'!$A$5:$AD$750,MATCH(U$4,'TD SOP+PROFORM'!$B$2:$AD$2,0)+1,0),0)+IFERROR(VLOOKUP($A591,'TD SOP+PROFORM'!$A$5:$AD$750,MATCH(U$2,'TD SOP+PROFORM'!$B$2:$AD$2,0)+1,0),0)</f>
        <v>0</v>
      </c>
      <c r="V591" s="25">
        <f>IFERROR(VLOOKUP($A591,'TD SOP+PROFORM'!$A$5:$AD$750,MATCH(V$4,'TD SOP+PROFORM'!$B$2:$AD$2,0)+1,0),0)+IFERROR(VLOOKUP($A591,'TD SOP+PROFORM'!$A$5:$AD$750,MATCH(V$2,'TD SOP+PROFORM'!$B$2:$AD$2,0)+1,0),0)</f>
        <v>0</v>
      </c>
      <c r="W591" s="26" t="str">
        <f t="shared" si="141"/>
        <v/>
      </c>
      <c r="X591" s="25">
        <f>IFERROR(VLOOKUP($A591,'TD SOP+PROFORM'!$A$5:$AD$750,MATCH(X$4,'TD SOP+PROFORM'!$B$2:$AD$2,0)+1,0),0)+IFERROR(VLOOKUP($A591,'TD SOP+PROFORM'!$A$5:$AD$750,MATCH(X$2,'TD SOP+PROFORM'!$B$2:$AD$2,0)+1,0),0)</f>
        <v>0</v>
      </c>
      <c r="Y591" s="25">
        <f>IFERROR(VLOOKUP($A591,'TD SOP+PROFORM'!$A$5:$AD$750,MATCH(Y$4,'TD SOP+PROFORM'!$B$2:$AD$2,0)+1,0),0)+IFERROR(VLOOKUP($A591,'TD SOP+PROFORM'!$A$5:$AD$750,MATCH(Y$2,'TD SOP+PROFORM'!$B$2:$AD$2,0)+1,0),0)</f>
        <v>0</v>
      </c>
      <c r="Z591" s="26" t="str">
        <f t="shared" si="142"/>
        <v/>
      </c>
      <c r="AA591" s="25">
        <f>IFERROR(VLOOKUP($A591,'TD SOP+PROFORM'!$A$5:$AD$750,MATCH(AA$4,'TD SOP+PROFORM'!$B$2:$AD$2,0)+1,0),0)+IFERROR(VLOOKUP($A591,'TD SOP+PROFORM'!$A$5:$AD$750,MATCH(AA$2,'TD SOP+PROFORM'!$B$2:$AD$2,0)+1,0),0)</f>
        <v>0</v>
      </c>
      <c r="AB591" s="25">
        <f>IFERROR(VLOOKUP($A591,'TD SOP+PROFORM'!$A$5:$AD$750,MATCH(AB$4,'TD SOP+PROFORM'!$B$2:$AD$2,0)+1,0),0)+IFERROR(VLOOKUP($A591,'TD SOP+PROFORM'!$A$5:$AD$750,MATCH(AB$2,'TD SOP+PROFORM'!$B$2:$AD$2,0)+1,0),0)</f>
        <v>0</v>
      </c>
      <c r="AC591" s="26" t="str">
        <f t="shared" si="143"/>
        <v/>
      </c>
      <c r="AD591" s="25">
        <f>IFERROR(VLOOKUP($A591,'TD SOP+PROFORM'!$A$5:$AD$750,MATCH(AD$4,'TD SOP+PROFORM'!$B$2:$AD$2,0)+1,0),0)+IFERROR(VLOOKUP($A591,'TD SOP+PROFORM'!$A$5:$AD$750,MATCH(AD$2,'TD SOP+PROFORM'!$B$2:$AD$2,0)+1,0),0)</f>
        <v>0</v>
      </c>
      <c r="AE591" s="25">
        <f>IFERROR(VLOOKUP($A591,'TD SOP+PROFORM'!$A$5:$AD$750,MATCH(AE$4,'TD SOP+PROFORM'!$B$2:$AD$2,0)+1,0),0)+IFERROR(VLOOKUP($A591,'TD SOP+PROFORM'!$A$5:$AD$750,MATCH(AE$2,'TD SOP+PROFORM'!$B$2:$AD$2,0)+1,0),0)</f>
        <v>0</v>
      </c>
      <c r="AF591" s="26" t="str">
        <f t="shared" si="144"/>
        <v/>
      </c>
      <c r="AG591" s="25">
        <f>IFERROR(VLOOKUP($A591,'TD SOP+PROFORM'!$A$5:$AD$750,MATCH(AG$4,'TD SOP+PROFORM'!$B$2:$AD$2,0)+1,0),0)+IFERROR(VLOOKUP($A591,'TD SOP+PROFORM'!$A$5:$AD$750,MATCH(AG$2,'TD SOP+PROFORM'!$B$2:$AD$2,0)+1,0),0)</f>
        <v>0</v>
      </c>
      <c r="AH591" s="25">
        <f>IFERROR(VLOOKUP($A591,'TD SOP+PROFORM'!$A$5:$AD$750,MATCH(AH$4,'TD SOP+PROFORM'!$B$2:$AD$2,0)+1,0),0)+IFERROR(VLOOKUP($A591,'TD SOP+PROFORM'!$A$5:$AD$750,MATCH(AH$2,'TD SOP+PROFORM'!$B$2:$AD$2,0)+1,0),0)</f>
        <v>0</v>
      </c>
      <c r="AI591" s="26" t="str">
        <f t="shared" si="145"/>
        <v/>
      </c>
      <c r="AJ591" s="25">
        <f>IFERROR(VLOOKUP($A591,'TD SOP+PROFORM'!$A$5:$AD$750,MATCH(AJ$4,'TD SOP+PROFORM'!$B$2:$AD$2,0)+1,0),0)+IFERROR(VLOOKUP($A591,'TD SOP+PROFORM'!$A$5:$AD$750,MATCH(AJ$2,'TD SOP+PROFORM'!$B$2:$AD$2,0)+1,0),0)</f>
        <v>0</v>
      </c>
      <c r="AK591" s="25">
        <f>IFERROR(VLOOKUP($A591,'TD SOP+PROFORM'!$A$5:$AD$750,MATCH(AK$4,'TD SOP+PROFORM'!$B$2:$AD$2,0)+1,0),0)+IFERROR(VLOOKUP($A591,'TD SOP+PROFORM'!$A$5:$AD$750,MATCH(AK$2,'TD SOP+PROFORM'!$B$2:$AD$2,0)+1,0),0)</f>
        <v>0</v>
      </c>
      <c r="AL591" s="26" t="str">
        <f t="shared" si="146"/>
        <v/>
      </c>
      <c r="AM591" s="25">
        <f t="shared" si="148"/>
        <v>0</v>
      </c>
      <c r="AN591" s="25">
        <f t="shared" si="148"/>
        <v>0</v>
      </c>
      <c r="AO591" s="26" t="str">
        <f t="shared" si="147"/>
        <v/>
      </c>
    </row>
    <row r="592" spans="1:41" x14ac:dyDescent="0.35">
      <c r="A592" s="24">
        <f>IF(AND('TD SOP+PROFORM'!A589&lt;&gt;"",'TD SOP+PROFORM'!A589&lt;&gt;"TOTAL"),'TD SOP+PROFORM'!A589,0)</f>
        <v>0</v>
      </c>
      <c r="C592" s="25" t="str">
        <f>IFERROR(VLOOKUP($A592,'TD SOP+PROFORM'!$A$5:$AD$750,MATCH(C$4,'TD SOP+PROFORM'!$B$2:$AT$2,0)+1,0),"")</f>
        <v/>
      </c>
      <c r="D592" s="25" t="str">
        <f>IFERROR(VLOOKUP($A592,'TD SOP+PROFORM'!$A$5:$AD$750,MATCH(D$4,'TD SOP+PROFORM'!$B$2:$AT$2,0)+1,0),"")</f>
        <v/>
      </c>
      <c r="E592" s="26" t="str">
        <f t="shared" si="135"/>
        <v/>
      </c>
      <c r="F592" s="25" t="str">
        <f>IFERROR(VLOOKUP($A592,'TD SOP+PROFORM'!$A$5:$AD$750,MATCH(F$4,'TD SOP+PROFORM'!$B$2:$AT$2,0)+1,0),"")</f>
        <v/>
      </c>
      <c r="G592" s="25" t="str">
        <f>IFERROR(VLOOKUP($A592,'TD SOP+PROFORM'!$A$5:$AD$750,MATCH(G$4,'TD SOP+PROFORM'!$B$2:$AT$2,0)+1,0),"")</f>
        <v/>
      </c>
      <c r="H592" s="26" t="str">
        <f t="shared" si="136"/>
        <v/>
      </c>
      <c r="I592" s="25" t="str">
        <f>IFERROR(VLOOKUP($A592,'TD SOP+PROFORM'!$A$5:$AD$750,MATCH(I$4,'TD SOP+PROFORM'!$B$2:$AT$2,0)+1,0),"")</f>
        <v/>
      </c>
      <c r="J592" s="25" t="str">
        <f>IFERROR(VLOOKUP($A592,'TD SOP+PROFORM'!$A$5:$AD$750,MATCH(J$4,'TD SOP+PROFORM'!$B$2:$AT$2,0)+1,0),"")</f>
        <v/>
      </c>
      <c r="K592" s="26" t="str">
        <f t="shared" si="137"/>
        <v/>
      </c>
      <c r="L592" s="25" t="str">
        <f>IFERROR(VLOOKUP($A592,'TD SOP+PROFORM'!$A$5:$AD$750,MATCH(L$4,'TD SOP+PROFORM'!$B$2:$AT$2,0)+1,0),"")</f>
        <v/>
      </c>
      <c r="M592" s="25" t="str">
        <f>IFERROR(VLOOKUP($A592,'TD SOP+PROFORM'!$A$5:$AD$750,MATCH(M$4,'TD SOP+PROFORM'!$B$2:$AT$2,0)+1,0),"")</f>
        <v/>
      </c>
      <c r="N592" s="26" t="str">
        <f t="shared" si="138"/>
        <v/>
      </c>
      <c r="O592" s="25">
        <f>IFERROR(VLOOKUP($A592,'TD SOP+PROFORM'!$A$5:$AD$750,MATCH(O$4,'TD SOP+PROFORM'!$B$2:$AD$2,0)+1,0),0)+IFERROR(VLOOKUP($A592,'TD SOP+PROFORM'!$A$5:$AD$750,MATCH(O$2,'TD SOP+PROFORM'!$B$2:$AD$2,0)+1,0),0)</f>
        <v>0</v>
      </c>
      <c r="P592" s="25">
        <f>IFERROR(VLOOKUP($A592,'TD SOP+PROFORM'!$A$5:$AD$750,MATCH(P$4,'TD SOP+PROFORM'!$B$2:$AD$2,0)+1,0),0)+IFERROR(VLOOKUP($A592,'TD SOP+PROFORM'!$A$5:$AD$750,MATCH(P$2,'TD SOP+PROFORM'!$B$2:$AD$2,0)+1,0),0)</f>
        <v>0</v>
      </c>
      <c r="Q592" s="26" t="str">
        <f t="shared" si="139"/>
        <v/>
      </c>
      <c r="R592" s="25">
        <f>IFERROR(VLOOKUP($A592,'TD SOP+PROFORM'!$A$5:$AD$750,MATCH(R$4,'TD SOP+PROFORM'!$B$2:$AD$2,0)+1,0),0)+IFERROR(VLOOKUP($A592,'TD SOP+PROFORM'!$A$5:$AD$750,MATCH(R$2,'TD SOP+PROFORM'!$B$2:$AD$2,0)+1,0),0)</f>
        <v>0</v>
      </c>
      <c r="S592" s="25">
        <f>IFERROR(VLOOKUP($A592,'TD SOP+PROFORM'!$A$5:$AD$750,MATCH(S$4,'TD SOP+PROFORM'!$B$2:$AD$2,0)+1,0),0)+IFERROR(VLOOKUP($A592,'TD SOP+PROFORM'!$A$5:$AD$750,MATCH(S$2,'TD SOP+PROFORM'!$B$2:$AD$2,0)+1,0),0)</f>
        <v>0</v>
      </c>
      <c r="T592" s="26" t="str">
        <f t="shared" si="140"/>
        <v/>
      </c>
      <c r="U592" s="25">
        <f>IFERROR(VLOOKUP($A592,'TD SOP+PROFORM'!$A$5:$AD$750,MATCH(U$4,'TD SOP+PROFORM'!$B$2:$AD$2,0)+1,0),0)+IFERROR(VLOOKUP($A592,'TD SOP+PROFORM'!$A$5:$AD$750,MATCH(U$2,'TD SOP+PROFORM'!$B$2:$AD$2,0)+1,0),0)</f>
        <v>0</v>
      </c>
      <c r="V592" s="25">
        <f>IFERROR(VLOOKUP($A592,'TD SOP+PROFORM'!$A$5:$AD$750,MATCH(V$4,'TD SOP+PROFORM'!$B$2:$AD$2,0)+1,0),0)+IFERROR(VLOOKUP($A592,'TD SOP+PROFORM'!$A$5:$AD$750,MATCH(V$2,'TD SOP+PROFORM'!$B$2:$AD$2,0)+1,0),0)</f>
        <v>0</v>
      </c>
      <c r="W592" s="26" t="str">
        <f t="shared" si="141"/>
        <v/>
      </c>
      <c r="X592" s="25">
        <f>IFERROR(VLOOKUP($A592,'TD SOP+PROFORM'!$A$5:$AD$750,MATCH(X$4,'TD SOP+PROFORM'!$B$2:$AD$2,0)+1,0),0)+IFERROR(VLOOKUP($A592,'TD SOP+PROFORM'!$A$5:$AD$750,MATCH(X$2,'TD SOP+PROFORM'!$B$2:$AD$2,0)+1,0),0)</f>
        <v>0</v>
      </c>
      <c r="Y592" s="25">
        <f>IFERROR(VLOOKUP($A592,'TD SOP+PROFORM'!$A$5:$AD$750,MATCH(Y$4,'TD SOP+PROFORM'!$B$2:$AD$2,0)+1,0),0)+IFERROR(VLOOKUP($A592,'TD SOP+PROFORM'!$A$5:$AD$750,MATCH(Y$2,'TD SOP+PROFORM'!$B$2:$AD$2,0)+1,0),0)</f>
        <v>0</v>
      </c>
      <c r="Z592" s="26" t="str">
        <f t="shared" si="142"/>
        <v/>
      </c>
      <c r="AA592" s="25">
        <f>IFERROR(VLOOKUP($A592,'TD SOP+PROFORM'!$A$5:$AD$750,MATCH(AA$4,'TD SOP+PROFORM'!$B$2:$AD$2,0)+1,0),0)+IFERROR(VLOOKUP($A592,'TD SOP+PROFORM'!$A$5:$AD$750,MATCH(AA$2,'TD SOP+PROFORM'!$B$2:$AD$2,0)+1,0),0)</f>
        <v>0</v>
      </c>
      <c r="AB592" s="25">
        <f>IFERROR(VLOOKUP($A592,'TD SOP+PROFORM'!$A$5:$AD$750,MATCH(AB$4,'TD SOP+PROFORM'!$B$2:$AD$2,0)+1,0),0)+IFERROR(VLOOKUP($A592,'TD SOP+PROFORM'!$A$5:$AD$750,MATCH(AB$2,'TD SOP+PROFORM'!$B$2:$AD$2,0)+1,0),0)</f>
        <v>0</v>
      </c>
      <c r="AC592" s="26" t="str">
        <f t="shared" si="143"/>
        <v/>
      </c>
      <c r="AD592" s="25">
        <f>IFERROR(VLOOKUP($A592,'TD SOP+PROFORM'!$A$5:$AD$750,MATCH(AD$4,'TD SOP+PROFORM'!$B$2:$AD$2,0)+1,0),0)+IFERROR(VLOOKUP($A592,'TD SOP+PROFORM'!$A$5:$AD$750,MATCH(AD$2,'TD SOP+PROFORM'!$B$2:$AD$2,0)+1,0),0)</f>
        <v>0</v>
      </c>
      <c r="AE592" s="25">
        <f>IFERROR(VLOOKUP($A592,'TD SOP+PROFORM'!$A$5:$AD$750,MATCH(AE$4,'TD SOP+PROFORM'!$B$2:$AD$2,0)+1,0),0)+IFERROR(VLOOKUP($A592,'TD SOP+PROFORM'!$A$5:$AD$750,MATCH(AE$2,'TD SOP+PROFORM'!$B$2:$AD$2,0)+1,0),0)</f>
        <v>0</v>
      </c>
      <c r="AF592" s="26" t="str">
        <f t="shared" si="144"/>
        <v/>
      </c>
      <c r="AG592" s="25">
        <f>IFERROR(VLOOKUP($A592,'TD SOP+PROFORM'!$A$5:$AD$750,MATCH(AG$4,'TD SOP+PROFORM'!$B$2:$AD$2,0)+1,0),0)+IFERROR(VLOOKUP($A592,'TD SOP+PROFORM'!$A$5:$AD$750,MATCH(AG$2,'TD SOP+PROFORM'!$B$2:$AD$2,0)+1,0),0)</f>
        <v>0</v>
      </c>
      <c r="AH592" s="25">
        <f>IFERROR(VLOOKUP($A592,'TD SOP+PROFORM'!$A$5:$AD$750,MATCH(AH$4,'TD SOP+PROFORM'!$B$2:$AD$2,0)+1,0),0)+IFERROR(VLOOKUP($A592,'TD SOP+PROFORM'!$A$5:$AD$750,MATCH(AH$2,'TD SOP+PROFORM'!$B$2:$AD$2,0)+1,0),0)</f>
        <v>0</v>
      </c>
      <c r="AI592" s="26" t="str">
        <f t="shared" si="145"/>
        <v/>
      </c>
      <c r="AJ592" s="25">
        <f>IFERROR(VLOOKUP($A592,'TD SOP+PROFORM'!$A$5:$AD$750,MATCH(AJ$4,'TD SOP+PROFORM'!$B$2:$AD$2,0)+1,0),0)+IFERROR(VLOOKUP($A592,'TD SOP+PROFORM'!$A$5:$AD$750,MATCH(AJ$2,'TD SOP+PROFORM'!$B$2:$AD$2,0)+1,0),0)</f>
        <v>0</v>
      </c>
      <c r="AK592" s="25">
        <f>IFERROR(VLOOKUP($A592,'TD SOP+PROFORM'!$A$5:$AD$750,MATCH(AK$4,'TD SOP+PROFORM'!$B$2:$AD$2,0)+1,0),0)+IFERROR(VLOOKUP($A592,'TD SOP+PROFORM'!$A$5:$AD$750,MATCH(AK$2,'TD SOP+PROFORM'!$B$2:$AD$2,0)+1,0),0)</f>
        <v>0</v>
      </c>
      <c r="AL592" s="26" t="str">
        <f t="shared" si="146"/>
        <v/>
      </c>
      <c r="AM592" s="25">
        <f t="shared" si="148"/>
        <v>0</v>
      </c>
      <c r="AN592" s="25">
        <f t="shared" si="148"/>
        <v>0</v>
      </c>
      <c r="AO592" s="26" t="str">
        <f t="shared" si="147"/>
        <v/>
      </c>
    </row>
    <row r="593" spans="1:41" x14ac:dyDescent="0.35">
      <c r="A593" s="24">
        <f>IF(AND('TD SOP+PROFORM'!A590&lt;&gt;"",'TD SOP+PROFORM'!A590&lt;&gt;"TOTAL"),'TD SOP+PROFORM'!A590,0)</f>
        <v>0</v>
      </c>
      <c r="C593" s="25" t="str">
        <f>IFERROR(VLOOKUP($A593,'TD SOP+PROFORM'!$A$5:$AD$750,MATCH(C$4,'TD SOP+PROFORM'!$B$2:$AT$2,0)+1,0),"")</f>
        <v/>
      </c>
      <c r="D593" s="25" t="str">
        <f>IFERROR(VLOOKUP($A593,'TD SOP+PROFORM'!$A$5:$AD$750,MATCH(D$4,'TD SOP+PROFORM'!$B$2:$AT$2,0)+1,0),"")</f>
        <v/>
      </c>
      <c r="E593" s="26" t="str">
        <f t="shared" si="135"/>
        <v/>
      </c>
      <c r="F593" s="25" t="str">
        <f>IFERROR(VLOOKUP($A593,'TD SOP+PROFORM'!$A$5:$AD$750,MATCH(F$4,'TD SOP+PROFORM'!$B$2:$AT$2,0)+1,0),"")</f>
        <v/>
      </c>
      <c r="G593" s="25" t="str">
        <f>IFERROR(VLOOKUP($A593,'TD SOP+PROFORM'!$A$5:$AD$750,MATCH(G$4,'TD SOP+PROFORM'!$B$2:$AT$2,0)+1,0),"")</f>
        <v/>
      </c>
      <c r="H593" s="26" t="str">
        <f t="shared" si="136"/>
        <v/>
      </c>
      <c r="I593" s="25" t="str">
        <f>IFERROR(VLOOKUP($A593,'TD SOP+PROFORM'!$A$5:$AD$750,MATCH(I$4,'TD SOP+PROFORM'!$B$2:$AT$2,0)+1,0),"")</f>
        <v/>
      </c>
      <c r="J593" s="25" t="str">
        <f>IFERROR(VLOOKUP($A593,'TD SOP+PROFORM'!$A$5:$AD$750,MATCH(J$4,'TD SOP+PROFORM'!$B$2:$AT$2,0)+1,0),"")</f>
        <v/>
      </c>
      <c r="K593" s="26" t="str">
        <f t="shared" si="137"/>
        <v/>
      </c>
      <c r="L593" s="25" t="str">
        <f>IFERROR(VLOOKUP($A593,'TD SOP+PROFORM'!$A$5:$AD$750,MATCH(L$4,'TD SOP+PROFORM'!$B$2:$AT$2,0)+1,0),"")</f>
        <v/>
      </c>
      <c r="M593" s="25" t="str">
        <f>IFERROR(VLOOKUP($A593,'TD SOP+PROFORM'!$A$5:$AD$750,MATCH(M$4,'TD SOP+PROFORM'!$B$2:$AT$2,0)+1,0),"")</f>
        <v/>
      </c>
      <c r="N593" s="26" t="str">
        <f t="shared" si="138"/>
        <v/>
      </c>
      <c r="O593" s="25">
        <f>IFERROR(VLOOKUP($A593,'TD SOP+PROFORM'!$A$5:$AD$750,MATCH(O$4,'TD SOP+PROFORM'!$B$2:$AD$2,0)+1,0),0)+IFERROR(VLOOKUP($A593,'TD SOP+PROFORM'!$A$5:$AD$750,MATCH(O$2,'TD SOP+PROFORM'!$B$2:$AD$2,0)+1,0),0)</f>
        <v>0</v>
      </c>
      <c r="P593" s="25">
        <f>IFERROR(VLOOKUP($A593,'TD SOP+PROFORM'!$A$5:$AD$750,MATCH(P$4,'TD SOP+PROFORM'!$B$2:$AD$2,0)+1,0),0)+IFERROR(VLOOKUP($A593,'TD SOP+PROFORM'!$A$5:$AD$750,MATCH(P$2,'TD SOP+PROFORM'!$B$2:$AD$2,0)+1,0),0)</f>
        <v>0</v>
      </c>
      <c r="Q593" s="26" t="str">
        <f t="shared" si="139"/>
        <v/>
      </c>
      <c r="R593" s="25">
        <f>IFERROR(VLOOKUP($A593,'TD SOP+PROFORM'!$A$5:$AD$750,MATCH(R$4,'TD SOP+PROFORM'!$B$2:$AD$2,0)+1,0),0)+IFERROR(VLOOKUP($A593,'TD SOP+PROFORM'!$A$5:$AD$750,MATCH(R$2,'TD SOP+PROFORM'!$B$2:$AD$2,0)+1,0),0)</f>
        <v>0</v>
      </c>
      <c r="S593" s="25">
        <f>IFERROR(VLOOKUP($A593,'TD SOP+PROFORM'!$A$5:$AD$750,MATCH(S$4,'TD SOP+PROFORM'!$B$2:$AD$2,0)+1,0),0)+IFERROR(VLOOKUP($A593,'TD SOP+PROFORM'!$A$5:$AD$750,MATCH(S$2,'TD SOP+PROFORM'!$B$2:$AD$2,0)+1,0),0)</f>
        <v>0</v>
      </c>
      <c r="T593" s="26" t="str">
        <f t="shared" si="140"/>
        <v/>
      </c>
      <c r="U593" s="25">
        <f>IFERROR(VLOOKUP($A593,'TD SOP+PROFORM'!$A$5:$AD$750,MATCH(U$4,'TD SOP+PROFORM'!$B$2:$AD$2,0)+1,0),0)+IFERROR(VLOOKUP($A593,'TD SOP+PROFORM'!$A$5:$AD$750,MATCH(U$2,'TD SOP+PROFORM'!$B$2:$AD$2,0)+1,0),0)</f>
        <v>0</v>
      </c>
      <c r="V593" s="25">
        <f>IFERROR(VLOOKUP($A593,'TD SOP+PROFORM'!$A$5:$AD$750,MATCH(V$4,'TD SOP+PROFORM'!$B$2:$AD$2,0)+1,0),0)+IFERROR(VLOOKUP($A593,'TD SOP+PROFORM'!$A$5:$AD$750,MATCH(V$2,'TD SOP+PROFORM'!$B$2:$AD$2,0)+1,0),0)</f>
        <v>0</v>
      </c>
      <c r="W593" s="26" t="str">
        <f t="shared" si="141"/>
        <v/>
      </c>
      <c r="X593" s="25">
        <f>IFERROR(VLOOKUP($A593,'TD SOP+PROFORM'!$A$5:$AD$750,MATCH(X$4,'TD SOP+PROFORM'!$B$2:$AD$2,0)+1,0),0)+IFERROR(VLOOKUP($A593,'TD SOP+PROFORM'!$A$5:$AD$750,MATCH(X$2,'TD SOP+PROFORM'!$B$2:$AD$2,0)+1,0),0)</f>
        <v>0</v>
      </c>
      <c r="Y593" s="25">
        <f>IFERROR(VLOOKUP($A593,'TD SOP+PROFORM'!$A$5:$AD$750,MATCH(Y$4,'TD SOP+PROFORM'!$B$2:$AD$2,0)+1,0),0)+IFERROR(VLOOKUP($A593,'TD SOP+PROFORM'!$A$5:$AD$750,MATCH(Y$2,'TD SOP+PROFORM'!$B$2:$AD$2,0)+1,0),0)</f>
        <v>0</v>
      </c>
      <c r="Z593" s="26" t="str">
        <f t="shared" si="142"/>
        <v/>
      </c>
      <c r="AA593" s="25">
        <f>IFERROR(VLOOKUP($A593,'TD SOP+PROFORM'!$A$5:$AD$750,MATCH(AA$4,'TD SOP+PROFORM'!$B$2:$AD$2,0)+1,0),0)+IFERROR(VLOOKUP($A593,'TD SOP+PROFORM'!$A$5:$AD$750,MATCH(AA$2,'TD SOP+PROFORM'!$B$2:$AD$2,0)+1,0),0)</f>
        <v>0</v>
      </c>
      <c r="AB593" s="25">
        <f>IFERROR(VLOOKUP($A593,'TD SOP+PROFORM'!$A$5:$AD$750,MATCH(AB$4,'TD SOP+PROFORM'!$B$2:$AD$2,0)+1,0),0)+IFERROR(VLOOKUP($A593,'TD SOP+PROFORM'!$A$5:$AD$750,MATCH(AB$2,'TD SOP+PROFORM'!$B$2:$AD$2,0)+1,0),0)</f>
        <v>0</v>
      </c>
      <c r="AC593" s="26" t="str">
        <f t="shared" si="143"/>
        <v/>
      </c>
      <c r="AD593" s="25">
        <f>IFERROR(VLOOKUP($A593,'TD SOP+PROFORM'!$A$5:$AD$750,MATCH(AD$4,'TD SOP+PROFORM'!$B$2:$AD$2,0)+1,0),0)+IFERROR(VLOOKUP($A593,'TD SOP+PROFORM'!$A$5:$AD$750,MATCH(AD$2,'TD SOP+PROFORM'!$B$2:$AD$2,0)+1,0),0)</f>
        <v>0</v>
      </c>
      <c r="AE593" s="25">
        <f>IFERROR(VLOOKUP($A593,'TD SOP+PROFORM'!$A$5:$AD$750,MATCH(AE$4,'TD SOP+PROFORM'!$B$2:$AD$2,0)+1,0),0)+IFERROR(VLOOKUP($A593,'TD SOP+PROFORM'!$A$5:$AD$750,MATCH(AE$2,'TD SOP+PROFORM'!$B$2:$AD$2,0)+1,0),0)</f>
        <v>0</v>
      </c>
      <c r="AF593" s="26" t="str">
        <f t="shared" si="144"/>
        <v/>
      </c>
      <c r="AG593" s="25">
        <f>IFERROR(VLOOKUP($A593,'TD SOP+PROFORM'!$A$5:$AD$750,MATCH(AG$4,'TD SOP+PROFORM'!$B$2:$AD$2,0)+1,0),0)+IFERROR(VLOOKUP($A593,'TD SOP+PROFORM'!$A$5:$AD$750,MATCH(AG$2,'TD SOP+PROFORM'!$B$2:$AD$2,0)+1,0),0)</f>
        <v>0</v>
      </c>
      <c r="AH593" s="25">
        <f>IFERROR(VLOOKUP($A593,'TD SOP+PROFORM'!$A$5:$AD$750,MATCH(AH$4,'TD SOP+PROFORM'!$B$2:$AD$2,0)+1,0),0)+IFERROR(VLOOKUP($A593,'TD SOP+PROFORM'!$A$5:$AD$750,MATCH(AH$2,'TD SOP+PROFORM'!$B$2:$AD$2,0)+1,0),0)</f>
        <v>0</v>
      </c>
      <c r="AI593" s="26" t="str">
        <f t="shared" si="145"/>
        <v/>
      </c>
      <c r="AJ593" s="25">
        <f>IFERROR(VLOOKUP($A593,'TD SOP+PROFORM'!$A$5:$AD$750,MATCH(AJ$4,'TD SOP+PROFORM'!$B$2:$AD$2,0)+1,0),0)+IFERROR(VLOOKUP($A593,'TD SOP+PROFORM'!$A$5:$AD$750,MATCH(AJ$2,'TD SOP+PROFORM'!$B$2:$AD$2,0)+1,0),0)</f>
        <v>0</v>
      </c>
      <c r="AK593" s="25">
        <f>IFERROR(VLOOKUP($A593,'TD SOP+PROFORM'!$A$5:$AD$750,MATCH(AK$4,'TD SOP+PROFORM'!$B$2:$AD$2,0)+1,0),0)+IFERROR(VLOOKUP($A593,'TD SOP+PROFORM'!$A$5:$AD$750,MATCH(AK$2,'TD SOP+PROFORM'!$B$2:$AD$2,0)+1,0),0)</f>
        <v>0</v>
      </c>
      <c r="AL593" s="26" t="str">
        <f t="shared" si="146"/>
        <v/>
      </c>
      <c r="AM593" s="25">
        <f t="shared" si="148"/>
        <v>0</v>
      </c>
      <c r="AN593" s="25">
        <f t="shared" si="148"/>
        <v>0</v>
      </c>
      <c r="AO593" s="26" t="str">
        <f t="shared" si="147"/>
        <v/>
      </c>
    </row>
    <row r="594" spans="1:41" x14ac:dyDescent="0.35">
      <c r="A594" s="24">
        <f>IF(AND('TD SOP+PROFORM'!A591&lt;&gt;"",'TD SOP+PROFORM'!A591&lt;&gt;"TOTAL"),'TD SOP+PROFORM'!A591,0)</f>
        <v>0</v>
      </c>
      <c r="C594" s="25" t="str">
        <f>IFERROR(VLOOKUP($A594,'TD SOP+PROFORM'!$A$5:$AD$750,MATCH(C$4,'TD SOP+PROFORM'!$B$2:$AT$2,0)+1,0),"")</f>
        <v/>
      </c>
      <c r="D594" s="25" t="str">
        <f>IFERROR(VLOOKUP($A594,'TD SOP+PROFORM'!$A$5:$AD$750,MATCH(D$4,'TD SOP+PROFORM'!$B$2:$AT$2,0)+1,0),"")</f>
        <v/>
      </c>
      <c r="E594" s="26" t="str">
        <f t="shared" si="135"/>
        <v/>
      </c>
      <c r="F594" s="25" t="str">
        <f>IFERROR(VLOOKUP($A594,'TD SOP+PROFORM'!$A$5:$AD$750,MATCH(F$4,'TD SOP+PROFORM'!$B$2:$AT$2,0)+1,0),"")</f>
        <v/>
      </c>
      <c r="G594" s="25" t="str">
        <f>IFERROR(VLOOKUP($A594,'TD SOP+PROFORM'!$A$5:$AD$750,MATCH(G$4,'TD SOP+PROFORM'!$B$2:$AT$2,0)+1,0),"")</f>
        <v/>
      </c>
      <c r="H594" s="26" t="str">
        <f t="shared" si="136"/>
        <v/>
      </c>
      <c r="I594" s="25" t="str">
        <f>IFERROR(VLOOKUP($A594,'TD SOP+PROFORM'!$A$5:$AD$750,MATCH(I$4,'TD SOP+PROFORM'!$B$2:$AT$2,0)+1,0),"")</f>
        <v/>
      </c>
      <c r="J594" s="25" t="str">
        <f>IFERROR(VLOOKUP($A594,'TD SOP+PROFORM'!$A$5:$AD$750,MATCH(J$4,'TD SOP+PROFORM'!$B$2:$AT$2,0)+1,0),"")</f>
        <v/>
      </c>
      <c r="K594" s="26" t="str">
        <f t="shared" si="137"/>
        <v/>
      </c>
      <c r="L594" s="25" t="str">
        <f>IFERROR(VLOOKUP($A594,'TD SOP+PROFORM'!$A$5:$AD$750,MATCH(L$4,'TD SOP+PROFORM'!$B$2:$AT$2,0)+1,0),"")</f>
        <v/>
      </c>
      <c r="M594" s="25" t="str">
        <f>IFERROR(VLOOKUP($A594,'TD SOP+PROFORM'!$A$5:$AD$750,MATCH(M$4,'TD SOP+PROFORM'!$B$2:$AT$2,0)+1,0),"")</f>
        <v/>
      </c>
      <c r="N594" s="26" t="str">
        <f t="shared" si="138"/>
        <v/>
      </c>
      <c r="O594" s="25">
        <f>IFERROR(VLOOKUP($A594,'TD SOP+PROFORM'!$A$5:$AD$750,MATCH(O$4,'TD SOP+PROFORM'!$B$2:$AD$2,0)+1,0),0)+IFERROR(VLOOKUP($A594,'TD SOP+PROFORM'!$A$5:$AD$750,MATCH(O$2,'TD SOP+PROFORM'!$B$2:$AD$2,0)+1,0),0)</f>
        <v>0</v>
      </c>
      <c r="P594" s="25">
        <f>IFERROR(VLOOKUP($A594,'TD SOP+PROFORM'!$A$5:$AD$750,MATCH(P$4,'TD SOP+PROFORM'!$B$2:$AD$2,0)+1,0),0)+IFERROR(VLOOKUP($A594,'TD SOP+PROFORM'!$A$5:$AD$750,MATCH(P$2,'TD SOP+PROFORM'!$B$2:$AD$2,0)+1,0),0)</f>
        <v>0</v>
      </c>
      <c r="Q594" s="26" t="str">
        <f t="shared" si="139"/>
        <v/>
      </c>
      <c r="R594" s="25">
        <f>IFERROR(VLOOKUP($A594,'TD SOP+PROFORM'!$A$5:$AD$750,MATCH(R$4,'TD SOP+PROFORM'!$B$2:$AD$2,0)+1,0),0)+IFERROR(VLOOKUP($A594,'TD SOP+PROFORM'!$A$5:$AD$750,MATCH(R$2,'TD SOP+PROFORM'!$B$2:$AD$2,0)+1,0),0)</f>
        <v>0</v>
      </c>
      <c r="S594" s="25">
        <f>IFERROR(VLOOKUP($A594,'TD SOP+PROFORM'!$A$5:$AD$750,MATCH(S$4,'TD SOP+PROFORM'!$B$2:$AD$2,0)+1,0),0)+IFERROR(VLOOKUP($A594,'TD SOP+PROFORM'!$A$5:$AD$750,MATCH(S$2,'TD SOP+PROFORM'!$B$2:$AD$2,0)+1,0),0)</f>
        <v>0</v>
      </c>
      <c r="T594" s="26" t="str">
        <f t="shared" si="140"/>
        <v/>
      </c>
      <c r="U594" s="25">
        <f>IFERROR(VLOOKUP($A594,'TD SOP+PROFORM'!$A$5:$AD$750,MATCH(U$4,'TD SOP+PROFORM'!$B$2:$AD$2,0)+1,0),0)+IFERROR(VLOOKUP($A594,'TD SOP+PROFORM'!$A$5:$AD$750,MATCH(U$2,'TD SOP+PROFORM'!$B$2:$AD$2,0)+1,0),0)</f>
        <v>0</v>
      </c>
      <c r="V594" s="25">
        <f>IFERROR(VLOOKUP($A594,'TD SOP+PROFORM'!$A$5:$AD$750,MATCH(V$4,'TD SOP+PROFORM'!$B$2:$AD$2,0)+1,0),0)+IFERROR(VLOOKUP($A594,'TD SOP+PROFORM'!$A$5:$AD$750,MATCH(V$2,'TD SOP+PROFORM'!$B$2:$AD$2,0)+1,0),0)</f>
        <v>0</v>
      </c>
      <c r="W594" s="26" t="str">
        <f t="shared" si="141"/>
        <v/>
      </c>
      <c r="X594" s="25">
        <f>IFERROR(VLOOKUP($A594,'TD SOP+PROFORM'!$A$5:$AD$750,MATCH(X$4,'TD SOP+PROFORM'!$B$2:$AD$2,0)+1,0),0)+IFERROR(VLOOKUP($A594,'TD SOP+PROFORM'!$A$5:$AD$750,MATCH(X$2,'TD SOP+PROFORM'!$B$2:$AD$2,0)+1,0),0)</f>
        <v>0</v>
      </c>
      <c r="Y594" s="25">
        <f>IFERROR(VLOOKUP($A594,'TD SOP+PROFORM'!$A$5:$AD$750,MATCH(Y$4,'TD SOP+PROFORM'!$B$2:$AD$2,0)+1,0),0)+IFERROR(VLOOKUP($A594,'TD SOP+PROFORM'!$A$5:$AD$750,MATCH(Y$2,'TD SOP+PROFORM'!$B$2:$AD$2,0)+1,0),0)</f>
        <v>0</v>
      </c>
      <c r="Z594" s="26" t="str">
        <f t="shared" si="142"/>
        <v/>
      </c>
      <c r="AA594" s="25">
        <f>IFERROR(VLOOKUP($A594,'TD SOP+PROFORM'!$A$5:$AD$750,MATCH(AA$4,'TD SOP+PROFORM'!$B$2:$AD$2,0)+1,0),0)+IFERROR(VLOOKUP($A594,'TD SOP+PROFORM'!$A$5:$AD$750,MATCH(AA$2,'TD SOP+PROFORM'!$B$2:$AD$2,0)+1,0),0)</f>
        <v>0</v>
      </c>
      <c r="AB594" s="25">
        <f>IFERROR(VLOOKUP($A594,'TD SOP+PROFORM'!$A$5:$AD$750,MATCH(AB$4,'TD SOP+PROFORM'!$B$2:$AD$2,0)+1,0),0)+IFERROR(VLOOKUP($A594,'TD SOP+PROFORM'!$A$5:$AD$750,MATCH(AB$2,'TD SOP+PROFORM'!$B$2:$AD$2,0)+1,0),0)</f>
        <v>0</v>
      </c>
      <c r="AC594" s="26" t="str">
        <f t="shared" si="143"/>
        <v/>
      </c>
      <c r="AD594" s="25">
        <f>IFERROR(VLOOKUP($A594,'TD SOP+PROFORM'!$A$5:$AD$750,MATCH(AD$4,'TD SOP+PROFORM'!$B$2:$AD$2,0)+1,0),0)+IFERROR(VLOOKUP($A594,'TD SOP+PROFORM'!$A$5:$AD$750,MATCH(AD$2,'TD SOP+PROFORM'!$B$2:$AD$2,0)+1,0),0)</f>
        <v>0</v>
      </c>
      <c r="AE594" s="25">
        <f>IFERROR(VLOOKUP($A594,'TD SOP+PROFORM'!$A$5:$AD$750,MATCH(AE$4,'TD SOP+PROFORM'!$B$2:$AD$2,0)+1,0),0)+IFERROR(VLOOKUP($A594,'TD SOP+PROFORM'!$A$5:$AD$750,MATCH(AE$2,'TD SOP+PROFORM'!$B$2:$AD$2,0)+1,0),0)</f>
        <v>0</v>
      </c>
      <c r="AF594" s="26" t="str">
        <f t="shared" si="144"/>
        <v/>
      </c>
      <c r="AG594" s="25">
        <f>IFERROR(VLOOKUP($A594,'TD SOP+PROFORM'!$A$5:$AD$750,MATCH(AG$4,'TD SOP+PROFORM'!$B$2:$AD$2,0)+1,0),0)+IFERROR(VLOOKUP($A594,'TD SOP+PROFORM'!$A$5:$AD$750,MATCH(AG$2,'TD SOP+PROFORM'!$B$2:$AD$2,0)+1,0),0)</f>
        <v>0</v>
      </c>
      <c r="AH594" s="25">
        <f>IFERROR(VLOOKUP($A594,'TD SOP+PROFORM'!$A$5:$AD$750,MATCH(AH$4,'TD SOP+PROFORM'!$B$2:$AD$2,0)+1,0),0)+IFERROR(VLOOKUP($A594,'TD SOP+PROFORM'!$A$5:$AD$750,MATCH(AH$2,'TD SOP+PROFORM'!$B$2:$AD$2,0)+1,0),0)</f>
        <v>0</v>
      </c>
      <c r="AI594" s="26" t="str">
        <f t="shared" si="145"/>
        <v/>
      </c>
      <c r="AJ594" s="25">
        <f>IFERROR(VLOOKUP($A594,'TD SOP+PROFORM'!$A$5:$AD$750,MATCH(AJ$4,'TD SOP+PROFORM'!$B$2:$AD$2,0)+1,0),0)+IFERROR(VLOOKUP($A594,'TD SOP+PROFORM'!$A$5:$AD$750,MATCH(AJ$2,'TD SOP+PROFORM'!$B$2:$AD$2,0)+1,0),0)</f>
        <v>0</v>
      </c>
      <c r="AK594" s="25">
        <f>IFERROR(VLOOKUP($A594,'TD SOP+PROFORM'!$A$5:$AD$750,MATCH(AK$4,'TD SOP+PROFORM'!$B$2:$AD$2,0)+1,0),0)+IFERROR(VLOOKUP($A594,'TD SOP+PROFORM'!$A$5:$AD$750,MATCH(AK$2,'TD SOP+PROFORM'!$B$2:$AD$2,0)+1,0),0)</f>
        <v>0</v>
      </c>
      <c r="AL594" s="26" t="str">
        <f t="shared" si="146"/>
        <v/>
      </c>
      <c r="AM594" s="25">
        <f t="shared" si="148"/>
        <v>0</v>
      </c>
      <c r="AN594" s="25">
        <f t="shared" si="148"/>
        <v>0</v>
      </c>
      <c r="AO594" s="26" t="str">
        <f t="shared" si="147"/>
        <v/>
      </c>
    </row>
    <row r="595" spans="1:41" x14ac:dyDescent="0.35">
      <c r="A595" s="24">
        <f>IF(AND('TD SOP+PROFORM'!A592&lt;&gt;"",'TD SOP+PROFORM'!A592&lt;&gt;"TOTAL"),'TD SOP+PROFORM'!A592,0)</f>
        <v>0</v>
      </c>
      <c r="C595" s="25" t="str">
        <f>IFERROR(VLOOKUP($A595,'TD SOP+PROFORM'!$A$5:$AD$750,MATCH(C$4,'TD SOP+PROFORM'!$B$2:$AT$2,0)+1,0),"")</f>
        <v/>
      </c>
      <c r="D595" s="25" t="str">
        <f>IFERROR(VLOOKUP($A595,'TD SOP+PROFORM'!$A$5:$AD$750,MATCH(D$4,'TD SOP+PROFORM'!$B$2:$AT$2,0)+1,0),"")</f>
        <v/>
      </c>
      <c r="E595" s="26" t="str">
        <f t="shared" si="135"/>
        <v/>
      </c>
      <c r="F595" s="25" t="str">
        <f>IFERROR(VLOOKUP($A595,'TD SOP+PROFORM'!$A$5:$AD$750,MATCH(F$4,'TD SOP+PROFORM'!$B$2:$AT$2,0)+1,0),"")</f>
        <v/>
      </c>
      <c r="G595" s="25" t="str">
        <f>IFERROR(VLOOKUP($A595,'TD SOP+PROFORM'!$A$5:$AD$750,MATCH(G$4,'TD SOP+PROFORM'!$B$2:$AT$2,0)+1,0),"")</f>
        <v/>
      </c>
      <c r="H595" s="26" t="str">
        <f t="shared" si="136"/>
        <v/>
      </c>
      <c r="I595" s="25" t="str">
        <f>IFERROR(VLOOKUP($A595,'TD SOP+PROFORM'!$A$5:$AD$750,MATCH(I$4,'TD SOP+PROFORM'!$B$2:$AT$2,0)+1,0),"")</f>
        <v/>
      </c>
      <c r="J595" s="25" t="str">
        <f>IFERROR(VLOOKUP($A595,'TD SOP+PROFORM'!$A$5:$AD$750,MATCH(J$4,'TD SOP+PROFORM'!$B$2:$AT$2,0)+1,0),"")</f>
        <v/>
      </c>
      <c r="K595" s="26" t="str">
        <f t="shared" si="137"/>
        <v/>
      </c>
      <c r="L595" s="25" t="str">
        <f>IFERROR(VLOOKUP($A595,'TD SOP+PROFORM'!$A$5:$AD$750,MATCH(L$4,'TD SOP+PROFORM'!$B$2:$AT$2,0)+1,0),"")</f>
        <v/>
      </c>
      <c r="M595" s="25" t="str">
        <f>IFERROR(VLOOKUP($A595,'TD SOP+PROFORM'!$A$5:$AD$750,MATCH(M$4,'TD SOP+PROFORM'!$B$2:$AT$2,0)+1,0),"")</f>
        <v/>
      </c>
      <c r="N595" s="26" t="str">
        <f t="shared" si="138"/>
        <v/>
      </c>
      <c r="O595" s="25">
        <f>IFERROR(VLOOKUP($A595,'TD SOP+PROFORM'!$A$5:$AD$750,MATCH(O$4,'TD SOP+PROFORM'!$B$2:$AD$2,0)+1,0),0)+IFERROR(VLOOKUP($A595,'TD SOP+PROFORM'!$A$5:$AD$750,MATCH(O$2,'TD SOP+PROFORM'!$B$2:$AD$2,0)+1,0),0)</f>
        <v>0</v>
      </c>
      <c r="P595" s="25">
        <f>IFERROR(VLOOKUP($A595,'TD SOP+PROFORM'!$A$5:$AD$750,MATCH(P$4,'TD SOP+PROFORM'!$B$2:$AD$2,0)+1,0),0)+IFERROR(VLOOKUP($A595,'TD SOP+PROFORM'!$A$5:$AD$750,MATCH(P$2,'TD SOP+PROFORM'!$B$2:$AD$2,0)+1,0),0)</f>
        <v>0</v>
      </c>
      <c r="Q595" s="26" t="str">
        <f t="shared" si="139"/>
        <v/>
      </c>
      <c r="R595" s="25">
        <f>IFERROR(VLOOKUP($A595,'TD SOP+PROFORM'!$A$5:$AD$750,MATCH(R$4,'TD SOP+PROFORM'!$B$2:$AD$2,0)+1,0),0)+IFERROR(VLOOKUP($A595,'TD SOP+PROFORM'!$A$5:$AD$750,MATCH(R$2,'TD SOP+PROFORM'!$B$2:$AD$2,0)+1,0),0)</f>
        <v>0</v>
      </c>
      <c r="S595" s="25">
        <f>IFERROR(VLOOKUP($A595,'TD SOP+PROFORM'!$A$5:$AD$750,MATCH(S$4,'TD SOP+PROFORM'!$B$2:$AD$2,0)+1,0),0)+IFERROR(VLOOKUP($A595,'TD SOP+PROFORM'!$A$5:$AD$750,MATCH(S$2,'TD SOP+PROFORM'!$B$2:$AD$2,0)+1,0),0)</f>
        <v>0</v>
      </c>
      <c r="T595" s="26" t="str">
        <f t="shared" si="140"/>
        <v/>
      </c>
      <c r="U595" s="25">
        <f>IFERROR(VLOOKUP($A595,'TD SOP+PROFORM'!$A$5:$AD$750,MATCH(U$4,'TD SOP+PROFORM'!$B$2:$AD$2,0)+1,0),0)+IFERROR(VLOOKUP($A595,'TD SOP+PROFORM'!$A$5:$AD$750,MATCH(U$2,'TD SOP+PROFORM'!$B$2:$AD$2,0)+1,0),0)</f>
        <v>0</v>
      </c>
      <c r="V595" s="25">
        <f>IFERROR(VLOOKUP($A595,'TD SOP+PROFORM'!$A$5:$AD$750,MATCH(V$4,'TD SOP+PROFORM'!$B$2:$AD$2,0)+1,0),0)+IFERROR(VLOOKUP($A595,'TD SOP+PROFORM'!$A$5:$AD$750,MATCH(V$2,'TD SOP+PROFORM'!$B$2:$AD$2,0)+1,0),0)</f>
        <v>0</v>
      </c>
      <c r="W595" s="26" t="str">
        <f t="shared" si="141"/>
        <v/>
      </c>
      <c r="X595" s="25">
        <f>IFERROR(VLOOKUP($A595,'TD SOP+PROFORM'!$A$5:$AD$750,MATCH(X$4,'TD SOP+PROFORM'!$B$2:$AD$2,0)+1,0),0)+IFERROR(VLOOKUP($A595,'TD SOP+PROFORM'!$A$5:$AD$750,MATCH(X$2,'TD SOP+PROFORM'!$B$2:$AD$2,0)+1,0),0)</f>
        <v>0</v>
      </c>
      <c r="Y595" s="25">
        <f>IFERROR(VLOOKUP($A595,'TD SOP+PROFORM'!$A$5:$AD$750,MATCH(Y$4,'TD SOP+PROFORM'!$B$2:$AD$2,0)+1,0),0)+IFERROR(VLOOKUP($A595,'TD SOP+PROFORM'!$A$5:$AD$750,MATCH(Y$2,'TD SOP+PROFORM'!$B$2:$AD$2,0)+1,0),0)</f>
        <v>0</v>
      </c>
      <c r="Z595" s="26" t="str">
        <f t="shared" si="142"/>
        <v/>
      </c>
      <c r="AA595" s="25">
        <f>IFERROR(VLOOKUP($A595,'TD SOP+PROFORM'!$A$5:$AD$750,MATCH(AA$4,'TD SOP+PROFORM'!$B$2:$AD$2,0)+1,0),0)+IFERROR(VLOOKUP($A595,'TD SOP+PROFORM'!$A$5:$AD$750,MATCH(AA$2,'TD SOP+PROFORM'!$B$2:$AD$2,0)+1,0),0)</f>
        <v>0</v>
      </c>
      <c r="AB595" s="25">
        <f>IFERROR(VLOOKUP($A595,'TD SOP+PROFORM'!$A$5:$AD$750,MATCH(AB$4,'TD SOP+PROFORM'!$B$2:$AD$2,0)+1,0),0)+IFERROR(VLOOKUP($A595,'TD SOP+PROFORM'!$A$5:$AD$750,MATCH(AB$2,'TD SOP+PROFORM'!$B$2:$AD$2,0)+1,0),0)</f>
        <v>0</v>
      </c>
      <c r="AC595" s="26" t="str">
        <f t="shared" si="143"/>
        <v/>
      </c>
      <c r="AD595" s="25">
        <f>IFERROR(VLOOKUP($A595,'TD SOP+PROFORM'!$A$5:$AD$750,MATCH(AD$4,'TD SOP+PROFORM'!$B$2:$AD$2,0)+1,0),0)+IFERROR(VLOOKUP($A595,'TD SOP+PROFORM'!$A$5:$AD$750,MATCH(AD$2,'TD SOP+PROFORM'!$B$2:$AD$2,0)+1,0),0)</f>
        <v>0</v>
      </c>
      <c r="AE595" s="25">
        <f>IFERROR(VLOOKUP($A595,'TD SOP+PROFORM'!$A$5:$AD$750,MATCH(AE$4,'TD SOP+PROFORM'!$B$2:$AD$2,0)+1,0),0)+IFERROR(VLOOKUP($A595,'TD SOP+PROFORM'!$A$5:$AD$750,MATCH(AE$2,'TD SOP+PROFORM'!$B$2:$AD$2,0)+1,0),0)</f>
        <v>0</v>
      </c>
      <c r="AF595" s="26" t="str">
        <f t="shared" si="144"/>
        <v/>
      </c>
      <c r="AG595" s="25">
        <f>IFERROR(VLOOKUP($A595,'TD SOP+PROFORM'!$A$5:$AD$750,MATCH(AG$4,'TD SOP+PROFORM'!$B$2:$AD$2,0)+1,0),0)+IFERROR(VLOOKUP($A595,'TD SOP+PROFORM'!$A$5:$AD$750,MATCH(AG$2,'TD SOP+PROFORM'!$B$2:$AD$2,0)+1,0),0)</f>
        <v>0</v>
      </c>
      <c r="AH595" s="25">
        <f>IFERROR(VLOOKUP($A595,'TD SOP+PROFORM'!$A$5:$AD$750,MATCH(AH$4,'TD SOP+PROFORM'!$B$2:$AD$2,0)+1,0),0)+IFERROR(VLOOKUP($A595,'TD SOP+PROFORM'!$A$5:$AD$750,MATCH(AH$2,'TD SOP+PROFORM'!$B$2:$AD$2,0)+1,0),0)</f>
        <v>0</v>
      </c>
      <c r="AI595" s="26" t="str">
        <f t="shared" si="145"/>
        <v/>
      </c>
      <c r="AJ595" s="25">
        <f>IFERROR(VLOOKUP($A595,'TD SOP+PROFORM'!$A$5:$AD$750,MATCH(AJ$4,'TD SOP+PROFORM'!$B$2:$AD$2,0)+1,0),0)+IFERROR(VLOOKUP($A595,'TD SOP+PROFORM'!$A$5:$AD$750,MATCH(AJ$2,'TD SOP+PROFORM'!$B$2:$AD$2,0)+1,0),0)</f>
        <v>0</v>
      </c>
      <c r="AK595" s="25">
        <f>IFERROR(VLOOKUP($A595,'TD SOP+PROFORM'!$A$5:$AD$750,MATCH(AK$4,'TD SOP+PROFORM'!$B$2:$AD$2,0)+1,0),0)+IFERROR(VLOOKUP($A595,'TD SOP+PROFORM'!$A$5:$AD$750,MATCH(AK$2,'TD SOP+PROFORM'!$B$2:$AD$2,0)+1,0),0)</f>
        <v>0</v>
      </c>
      <c r="AL595" s="26" t="str">
        <f t="shared" si="146"/>
        <v/>
      </c>
      <c r="AM595" s="25">
        <f t="shared" si="148"/>
        <v>0</v>
      </c>
      <c r="AN595" s="25">
        <f t="shared" si="148"/>
        <v>0</v>
      </c>
      <c r="AO595" s="26" t="str">
        <f t="shared" si="147"/>
        <v/>
      </c>
    </row>
    <row r="596" spans="1:41" x14ac:dyDescent="0.35">
      <c r="A596" s="24">
        <f>IF(AND('TD SOP+PROFORM'!A593&lt;&gt;"",'TD SOP+PROFORM'!A593&lt;&gt;"TOTAL"),'TD SOP+PROFORM'!A593,0)</f>
        <v>0</v>
      </c>
      <c r="C596" s="25" t="str">
        <f>IFERROR(VLOOKUP($A596,'TD SOP+PROFORM'!$A$5:$AD$750,MATCH(C$4,'TD SOP+PROFORM'!$B$2:$AT$2,0)+1,0),"")</f>
        <v/>
      </c>
      <c r="D596" s="25" t="str">
        <f>IFERROR(VLOOKUP($A596,'TD SOP+PROFORM'!$A$5:$AD$750,MATCH(D$4,'TD SOP+PROFORM'!$B$2:$AT$2,0)+1,0),"")</f>
        <v/>
      </c>
      <c r="E596" s="26" t="str">
        <f t="shared" si="135"/>
        <v/>
      </c>
      <c r="F596" s="25" t="str">
        <f>IFERROR(VLOOKUP($A596,'TD SOP+PROFORM'!$A$5:$AD$750,MATCH(F$4,'TD SOP+PROFORM'!$B$2:$AT$2,0)+1,0),"")</f>
        <v/>
      </c>
      <c r="G596" s="25" t="str">
        <f>IFERROR(VLOOKUP($A596,'TD SOP+PROFORM'!$A$5:$AD$750,MATCH(G$4,'TD SOP+PROFORM'!$B$2:$AT$2,0)+1,0),"")</f>
        <v/>
      </c>
      <c r="H596" s="26" t="str">
        <f t="shared" si="136"/>
        <v/>
      </c>
      <c r="I596" s="25" t="str">
        <f>IFERROR(VLOOKUP($A596,'TD SOP+PROFORM'!$A$5:$AD$750,MATCH(I$4,'TD SOP+PROFORM'!$B$2:$AT$2,0)+1,0),"")</f>
        <v/>
      </c>
      <c r="J596" s="25" t="str">
        <f>IFERROR(VLOOKUP($A596,'TD SOP+PROFORM'!$A$5:$AD$750,MATCH(J$4,'TD SOP+PROFORM'!$B$2:$AT$2,0)+1,0),"")</f>
        <v/>
      </c>
      <c r="K596" s="26" t="str">
        <f t="shared" si="137"/>
        <v/>
      </c>
      <c r="L596" s="25" t="str">
        <f>IFERROR(VLOOKUP($A596,'TD SOP+PROFORM'!$A$5:$AD$750,MATCH(L$4,'TD SOP+PROFORM'!$B$2:$AT$2,0)+1,0),"")</f>
        <v/>
      </c>
      <c r="M596" s="25" t="str">
        <f>IFERROR(VLOOKUP($A596,'TD SOP+PROFORM'!$A$5:$AD$750,MATCH(M$4,'TD SOP+PROFORM'!$B$2:$AT$2,0)+1,0),"")</f>
        <v/>
      </c>
      <c r="N596" s="26" t="str">
        <f t="shared" si="138"/>
        <v/>
      </c>
      <c r="O596" s="25">
        <f>IFERROR(VLOOKUP($A596,'TD SOP+PROFORM'!$A$5:$AD$750,MATCH(O$4,'TD SOP+PROFORM'!$B$2:$AD$2,0)+1,0),0)+IFERROR(VLOOKUP($A596,'TD SOP+PROFORM'!$A$5:$AD$750,MATCH(O$2,'TD SOP+PROFORM'!$B$2:$AD$2,0)+1,0),0)</f>
        <v>0</v>
      </c>
      <c r="P596" s="25">
        <f>IFERROR(VLOOKUP($A596,'TD SOP+PROFORM'!$A$5:$AD$750,MATCH(P$4,'TD SOP+PROFORM'!$B$2:$AD$2,0)+1,0),0)+IFERROR(VLOOKUP($A596,'TD SOP+PROFORM'!$A$5:$AD$750,MATCH(P$2,'TD SOP+PROFORM'!$B$2:$AD$2,0)+1,0),0)</f>
        <v>0</v>
      </c>
      <c r="Q596" s="26" t="str">
        <f t="shared" si="139"/>
        <v/>
      </c>
      <c r="R596" s="25">
        <f>IFERROR(VLOOKUP($A596,'TD SOP+PROFORM'!$A$5:$AD$750,MATCH(R$4,'TD SOP+PROFORM'!$B$2:$AD$2,0)+1,0),0)+IFERROR(VLOOKUP($A596,'TD SOP+PROFORM'!$A$5:$AD$750,MATCH(R$2,'TD SOP+PROFORM'!$B$2:$AD$2,0)+1,0),0)</f>
        <v>0</v>
      </c>
      <c r="S596" s="25">
        <f>IFERROR(VLOOKUP($A596,'TD SOP+PROFORM'!$A$5:$AD$750,MATCH(S$4,'TD SOP+PROFORM'!$B$2:$AD$2,0)+1,0),0)+IFERROR(VLOOKUP($A596,'TD SOP+PROFORM'!$A$5:$AD$750,MATCH(S$2,'TD SOP+PROFORM'!$B$2:$AD$2,0)+1,0),0)</f>
        <v>0</v>
      </c>
      <c r="T596" s="26" t="str">
        <f t="shared" si="140"/>
        <v/>
      </c>
      <c r="U596" s="25">
        <f>IFERROR(VLOOKUP($A596,'TD SOP+PROFORM'!$A$5:$AD$750,MATCH(U$4,'TD SOP+PROFORM'!$B$2:$AD$2,0)+1,0),0)+IFERROR(VLOOKUP($A596,'TD SOP+PROFORM'!$A$5:$AD$750,MATCH(U$2,'TD SOP+PROFORM'!$B$2:$AD$2,0)+1,0),0)</f>
        <v>0</v>
      </c>
      <c r="V596" s="25">
        <f>IFERROR(VLOOKUP($A596,'TD SOP+PROFORM'!$A$5:$AD$750,MATCH(V$4,'TD SOP+PROFORM'!$B$2:$AD$2,0)+1,0),0)+IFERROR(VLOOKUP($A596,'TD SOP+PROFORM'!$A$5:$AD$750,MATCH(V$2,'TD SOP+PROFORM'!$B$2:$AD$2,0)+1,0),0)</f>
        <v>0</v>
      </c>
      <c r="W596" s="26" t="str">
        <f t="shared" si="141"/>
        <v/>
      </c>
      <c r="X596" s="25">
        <f>IFERROR(VLOOKUP($A596,'TD SOP+PROFORM'!$A$5:$AD$750,MATCH(X$4,'TD SOP+PROFORM'!$B$2:$AD$2,0)+1,0),0)+IFERROR(VLOOKUP($A596,'TD SOP+PROFORM'!$A$5:$AD$750,MATCH(X$2,'TD SOP+PROFORM'!$B$2:$AD$2,0)+1,0),0)</f>
        <v>0</v>
      </c>
      <c r="Y596" s="25">
        <f>IFERROR(VLOOKUP($A596,'TD SOP+PROFORM'!$A$5:$AD$750,MATCH(Y$4,'TD SOP+PROFORM'!$B$2:$AD$2,0)+1,0),0)+IFERROR(VLOOKUP($A596,'TD SOP+PROFORM'!$A$5:$AD$750,MATCH(Y$2,'TD SOP+PROFORM'!$B$2:$AD$2,0)+1,0),0)</f>
        <v>0</v>
      </c>
      <c r="Z596" s="26" t="str">
        <f t="shared" si="142"/>
        <v/>
      </c>
      <c r="AA596" s="25">
        <f>IFERROR(VLOOKUP($A596,'TD SOP+PROFORM'!$A$5:$AD$750,MATCH(AA$4,'TD SOP+PROFORM'!$B$2:$AD$2,0)+1,0),0)+IFERROR(VLOOKUP($A596,'TD SOP+PROFORM'!$A$5:$AD$750,MATCH(AA$2,'TD SOP+PROFORM'!$B$2:$AD$2,0)+1,0),0)</f>
        <v>0</v>
      </c>
      <c r="AB596" s="25">
        <f>IFERROR(VLOOKUP($A596,'TD SOP+PROFORM'!$A$5:$AD$750,MATCH(AB$4,'TD SOP+PROFORM'!$B$2:$AD$2,0)+1,0),0)+IFERROR(VLOOKUP($A596,'TD SOP+PROFORM'!$A$5:$AD$750,MATCH(AB$2,'TD SOP+PROFORM'!$B$2:$AD$2,0)+1,0),0)</f>
        <v>0</v>
      </c>
      <c r="AC596" s="26" t="str">
        <f t="shared" si="143"/>
        <v/>
      </c>
      <c r="AD596" s="25">
        <f>IFERROR(VLOOKUP($A596,'TD SOP+PROFORM'!$A$5:$AD$750,MATCH(AD$4,'TD SOP+PROFORM'!$B$2:$AD$2,0)+1,0),0)+IFERROR(VLOOKUP($A596,'TD SOP+PROFORM'!$A$5:$AD$750,MATCH(AD$2,'TD SOP+PROFORM'!$B$2:$AD$2,0)+1,0),0)</f>
        <v>0</v>
      </c>
      <c r="AE596" s="25">
        <f>IFERROR(VLOOKUP($A596,'TD SOP+PROFORM'!$A$5:$AD$750,MATCH(AE$4,'TD SOP+PROFORM'!$B$2:$AD$2,0)+1,0),0)+IFERROR(VLOOKUP($A596,'TD SOP+PROFORM'!$A$5:$AD$750,MATCH(AE$2,'TD SOP+PROFORM'!$B$2:$AD$2,0)+1,0),0)</f>
        <v>0</v>
      </c>
      <c r="AF596" s="26" t="str">
        <f t="shared" si="144"/>
        <v/>
      </c>
      <c r="AG596" s="25">
        <f>IFERROR(VLOOKUP($A596,'TD SOP+PROFORM'!$A$5:$AD$750,MATCH(AG$4,'TD SOP+PROFORM'!$B$2:$AD$2,0)+1,0),0)+IFERROR(VLOOKUP($A596,'TD SOP+PROFORM'!$A$5:$AD$750,MATCH(AG$2,'TD SOP+PROFORM'!$B$2:$AD$2,0)+1,0),0)</f>
        <v>0</v>
      </c>
      <c r="AH596" s="25">
        <f>IFERROR(VLOOKUP($A596,'TD SOP+PROFORM'!$A$5:$AD$750,MATCH(AH$4,'TD SOP+PROFORM'!$B$2:$AD$2,0)+1,0),0)+IFERROR(VLOOKUP($A596,'TD SOP+PROFORM'!$A$5:$AD$750,MATCH(AH$2,'TD SOP+PROFORM'!$B$2:$AD$2,0)+1,0),0)</f>
        <v>0</v>
      </c>
      <c r="AI596" s="26" t="str">
        <f t="shared" si="145"/>
        <v/>
      </c>
      <c r="AJ596" s="25">
        <f>IFERROR(VLOOKUP($A596,'TD SOP+PROFORM'!$A$5:$AD$750,MATCH(AJ$4,'TD SOP+PROFORM'!$B$2:$AD$2,0)+1,0),0)+IFERROR(VLOOKUP($A596,'TD SOP+PROFORM'!$A$5:$AD$750,MATCH(AJ$2,'TD SOP+PROFORM'!$B$2:$AD$2,0)+1,0),0)</f>
        <v>0</v>
      </c>
      <c r="AK596" s="25">
        <f>IFERROR(VLOOKUP($A596,'TD SOP+PROFORM'!$A$5:$AD$750,MATCH(AK$4,'TD SOP+PROFORM'!$B$2:$AD$2,0)+1,0),0)+IFERROR(VLOOKUP($A596,'TD SOP+PROFORM'!$A$5:$AD$750,MATCH(AK$2,'TD SOP+PROFORM'!$B$2:$AD$2,0)+1,0),0)</f>
        <v>0</v>
      </c>
      <c r="AL596" s="26" t="str">
        <f t="shared" si="146"/>
        <v/>
      </c>
      <c r="AM596" s="25">
        <f t="shared" si="148"/>
        <v>0</v>
      </c>
      <c r="AN596" s="25">
        <f t="shared" si="148"/>
        <v>0</v>
      </c>
      <c r="AO596" s="26" t="str">
        <f t="shared" si="147"/>
        <v/>
      </c>
    </row>
    <row r="597" spans="1:41" x14ac:dyDescent="0.35">
      <c r="A597" s="24">
        <f>IF(AND('TD SOP+PROFORM'!A594&lt;&gt;"",'TD SOP+PROFORM'!A594&lt;&gt;"TOTAL"),'TD SOP+PROFORM'!A594,0)</f>
        <v>0</v>
      </c>
      <c r="C597" s="25" t="str">
        <f>IFERROR(VLOOKUP($A597,'TD SOP+PROFORM'!$A$5:$AD$750,MATCH(C$4,'TD SOP+PROFORM'!$B$2:$AT$2,0)+1,0),"")</f>
        <v/>
      </c>
      <c r="D597" s="25" t="str">
        <f>IFERROR(VLOOKUP($A597,'TD SOP+PROFORM'!$A$5:$AD$750,MATCH(D$4,'TD SOP+PROFORM'!$B$2:$AT$2,0)+1,0),"")</f>
        <v/>
      </c>
      <c r="E597" s="26" t="str">
        <f t="shared" si="135"/>
        <v/>
      </c>
      <c r="F597" s="25" t="str">
        <f>IFERROR(VLOOKUP($A597,'TD SOP+PROFORM'!$A$5:$AD$750,MATCH(F$4,'TD SOP+PROFORM'!$B$2:$AT$2,0)+1,0),"")</f>
        <v/>
      </c>
      <c r="G597" s="25" t="str">
        <f>IFERROR(VLOOKUP($A597,'TD SOP+PROFORM'!$A$5:$AD$750,MATCH(G$4,'TD SOP+PROFORM'!$B$2:$AT$2,0)+1,0),"")</f>
        <v/>
      </c>
      <c r="H597" s="26" t="str">
        <f t="shared" si="136"/>
        <v/>
      </c>
      <c r="I597" s="25" t="str">
        <f>IFERROR(VLOOKUP($A597,'TD SOP+PROFORM'!$A$5:$AD$750,MATCH(I$4,'TD SOP+PROFORM'!$B$2:$AT$2,0)+1,0),"")</f>
        <v/>
      </c>
      <c r="J597" s="25" t="str">
        <f>IFERROR(VLOOKUP($A597,'TD SOP+PROFORM'!$A$5:$AD$750,MATCH(J$4,'TD SOP+PROFORM'!$B$2:$AT$2,0)+1,0),"")</f>
        <v/>
      </c>
      <c r="K597" s="26" t="str">
        <f t="shared" si="137"/>
        <v/>
      </c>
      <c r="L597" s="25" t="str">
        <f>IFERROR(VLOOKUP($A597,'TD SOP+PROFORM'!$A$5:$AD$750,MATCH(L$4,'TD SOP+PROFORM'!$B$2:$AT$2,0)+1,0),"")</f>
        <v/>
      </c>
      <c r="M597" s="25" t="str">
        <f>IFERROR(VLOOKUP($A597,'TD SOP+PROFORM'!$A$5:$AD$750,MATCH(M$4,'TD SOP+PROFORM'!$B$2:$AT$2,0)+1,0),"")</f>
        <v/>
      </c>
      <c r="N597" s="26" t="str">
        <f t="shared" si="138"/>
        <v/>
      </c>
      <c r="O597" s="25">
        <f>IFERROR(VLOOKUP($A597,'TD SOP+PROFORM'!$A$5:$AD$750,MATCH(O$4,'TD SOP+PROFORM'!$B$2:$AD$2,0)+1,0),0)+IFERROR(VLOOKUP($A597,'TD SOP+PROFORM'!$A$5:$AD$750,MATCH(O$2,'TD SOP+PROFORM'!$B$2:$AD$2,0)+1,0),0)</f>
        <v>0</v>
      </c>
      <c r="P597" s="25">
        <f>IFERROR(VLOOKUP($A597,'TD SOP+PROFORM'!$A$5:$AD$750,MATCH(P$4,'TD SOP+PROFORM'!$B$2:$AD$2,0)+1,0),0)+IFERROR(VLOOKUP($A597,'TD SOP+PROFORM'!$A$5:$AD$750,MATCH(P$2,'TD SOP+PROFORM'!$B$2:$AD$2,0)+1,0),0)</f>
        <v>0</v>
      </c>
      <c r="Q597" s="26" t="str">
        <f t="shared" si="139"/>
        <v/>
      </c>
      <c r="R597" s="25">
        <f>IFERROR(VLOOKUP($A597,'TD SOP+PROFORM'!$A$5:$AD$750,MATCH(R$4,'TD SOP+PROFORM'!$B$2:$AD$2,0)+1,0),0)+IFERROR(VLOOKUP($A597,'TD SOP+PROFORM'!$A$5:$AD$750,MATCH(R$2,'TD SOP+PROFORM'!$B$2:$AD$2,0)+1,0),0)</f>
        <v>0</v>
      </c>
      <c r="S597" s="25">
        <f>IFERROR(VLOOKUP($A597,'TD SOP+PROFORM'!$A$5:$AD$750,MATCH(S$4,'TD SOP+PROFORM'!$B$2:$AD$2,0)+1,0),0)+IFERROR(VLOOKUP($A597,'TD SOP+PROFORM'!$A$5:$AD$750,MATCH(S$2,'TD SOP+PROFORM'!$B$2:$AD$2,0)+1,0),0)</f>
        <v>0</v>
      </c>
      <c r="T597" s="26" t="str">
        <f t="shared" si="140"/>
        <v/>
      </c>
      <c r="U597" s="25">
        <f>IFERROR(VLOOKUP($A597,'TD SOP+PROFORM'!$A$5:$AD$750,MATCH(U$4,'TD SOP+PROFORM'!$B$2:$AD$2,0)+1,0),0)+IFERROR(VLOOKUP($A597,'TD SOP+PROFORM'!$A$5:$AD$750,MATCH(U$2,'TD SOP+PROFORM'!$B$2:$AD$2,0)+1,0),0)</f>
        <v>0</v>
      </c>
      <c r="V597" s="25">
        <f>IFERROR(VLOOKUP($A597,'TD SOP+PROFORM'!$A$5:$AD$750,MATCH(V$4,'TD SOP+PROFORM'!$B$2:$AD$2,0)+1,0),0)+IFERROR(VLOOKUP($A597,'TD SOP+PROFORM'!$A$5:$AD$750,MATCH(V$2,'TD SOP+PROFORM'!$B$2:$AD$2,0)+1,0),0)</f>
        <v>0</v>
      </c>
      <c r="W597" s="26" t="str">
        <f t="shared" si="141"/>
        <v/>
      </c>
      <c r="X597" s="25">
        <f>IFERROR(VLOOKUP($A597,'TD SOP+PROFORM'!$A$5:$AD$750,MATCH(X$4,'TD SOP+PROFORM'!$B$2:$AD$2,0)+1,0),0)+IFERROR(VLOOKUP($A597,'TD SOP+PROFORM'!$A$5:$AD$750,MATCH(X$2,'TD SOP+PROFORM'!$B$2:$AD$2,0)+1,0),0)</f>
        <v>0</v>
      </c>
      <c r="Y597" s="25">
        <f>IFERROR(VLOOKUP($A597,'TD SOP+PROFORM'!$A$5:$AD$750,MATCH(Y$4,'TD SOP+PROFORM'!$B$2:$AD$2,0)+1,0),0)+IFERROR(VLOOKUP($A597,'TD SOP+PROFORM'!$A$5:$AD$750,MATCH(Y$2,'TD SOP+PROFORM'!$B$2:$AD$2,0)+1,0),0)</f>
        <v>0</v>
      </c>
      <c r="Z597" s="26" t="str">
        <f t="shared" si="142"/>
        <v/>
      </c>
      <c r="AA597" s="25">
        <f>IFERROR(VLOOKUP($A597,'TD SOP+PROFORM'!$A$5:$AD$750,MATCH(AA$4,'TD SOP+PROFORM'!$B$2:$AD$2,0)+1,0),0)+IFERROR(VLOOKUP($A597,'TD SOP+PROFORM'!$A$5:$AD$750,MATCH(AA$2,'TD SOP+PROFORM'!$B$2:$AD$2,0)+1,0),0)</f>
        <v>0</v>
      </c>
      <c r="AB597" s="25">
        <f>IFERROR(VLOOKUP($A597,'TD SOP+PROFORM'!$A$5:$AD$750,MATCH(AB$4,'TD SOP+PROFORM'!$B$2:$AD$2,0)+1,0),0)+IFERROR(VLOOKUP($A597,'TD SOP+PROFORM'!$A$5:$AD$750,MATCH(AB$2,'TD SOP+PROFORM'!$B$2:$AD$2,0)+1,0),0)</f>
        <v>0</v>
      </c>
      <c r="AC597" s="26" t="str">
        <f t="shared" si="143"/>
        <v/>
      </c>
      <c r="AD597" s="25">
        <f>IFERROR(VLOOKUP($A597,'TD SOP+PROFORM'!$A$5:$AD$750,MATCH(AD$4,'TD SOP+PROFORM'!$B$2:$AD$2,0)+1,0),0)+IFERROR(VLOOKUP($A597,'TD SOP+PROFORM'!$A$5:$AD$750,MATCH(AD$2,'TD SOP+PROFORM'!$B$2:$AD$2,0)+1,0),0)</f>
        <v>0</v>
      </c>
      <c r="AE597" s="25">
        <f>IFERROR(VLOOKUP($A597,'TD SOP+PROFORM'!$A$5:$AD$750,MATCH(AE$4,'TD SOP+PROFORM'!$B$2:$AD$2,0)+1,0),0)+IFERROR(VLOOKUP($A597,'TD SOP+PROFORM'!$A$5:$AD$750,MATCH(AE$2,'TD SOP+PROFORM'!$B$2:$AD$2,0)+1,0),0)</f>
        <v>0</v>
      </c>
      <c r="AF597" s="26" t="str">
        <f t="shared" si="144"/>
        <v/>
      </c>
      <c r="AG597" s="25">
        <f>IFERROR(VLOOKUP($A597,'TD SOP+PROFORM'!$A$5:$AD$750,MATCH(AG$4,'TD SOP+PROFORM'!$B$2:$AD$2,0)+1,0),0)+IFERROR(VLOOKUP($A597,'TD SOP+PROFORM'!$A$5:$AD$750,MATCH(AG$2,'TD SOP+PROFORM'!$B$2:$AD$2,0)+1,0),0)</f>
        <v>0</v>
      </c>
      <c r="AH597" s="25">
        <f>IFERROR(VLOOKUP($A597,'TD SOP+PROFORM'!$A$5:$AD$750,MATCH(AH$4,'TD SOP+PROFORM'!$B$2:$AD$2,0)+1,0),0)+IFERROR(VLOOKUP($A597,'TD SOP+PROFORM'!$A$5:$AD$750,MATCH(AH$2,'TD SOP+PROFORM'!$B$2:$AD$2,0)+1,0),0)</f>
        <v>0</v>
      </c>
      <c r="AI597" s="26" t="str">
        <f t="shared" si="145"/>
        <v/>
      </c>
      <c r="AJ597" s="25">
        <f>IFERROR(VLOOKUP($A597,'TD SOP+PROFORM'!$A$5:$AD$750,MATCH(AJ$4,'TD SOP+PROFORM'!$B$2:$AD$2,0)+1,0),0)+IFERROR(VLOOKUP($A597,'TD SOP+PROFORM'!$A$5:$AD$750,MATCH(AJ$2,'TD SOP+PROFORM'!$B$2:$AD$2,0)+1,0),0)</f>
        <v>0</v>
      </c>
      <c r="AK597" s="25">
        <f>IFERROR(VLOOKUP($A597,'TD SOP+PROFORM'!$A$5:$AD$750,MATCH(AK$4,'TD SOP+PROFORM'!$B$2:$AD$2,0)+1,0),0)+IFERROR(VLOOKUP($A597,'TD SOP+PROFORM'!$A$5:$AD$750,MATCH(AK$2,'TD SOP+PROFORM'!$B$2:$AD$2,0)+1,0),0)</f>
        <v>0</v>
      </c>
      <c r="AL597" s="26" t="str">
        <f t="shared" si="146"/>
        <v/>
      </c>
      <c r="AM597" s="25">
        <f t="shared" si="148"/>
        <v>0</v>
      </c>
      <c r="AN597" s="25">
        <f t="shared" si="148"/>
        <v>0</v>
      </c>
      <c r="AO597" s="26" t="str">
        <f t="shared" si="147"/>
        <v/>
      </c>
    </row>
    <row r="598" spans="1:41" x14ac:dyDescent="0.35">
      <c r="A598" s="24">
        <f>IF(AND('TD SOP+PROFORM'!A595&lt;&gt;"",'TD SOP+PROFORM'!A595&lt;&gt;"TOTAL"),'TD SOP+PROFORM'!A595,0)</f>
        <v>0</v>
      </c>
      <c r="C598" s="25" t="str">
        <f>IFERROR(VLOOKUP($A598,'TD SOP+PROFORM'!$A$5:$AD$750,MATCH(C$4,'TD SOP+PROFORM'!$B$2:$AT$2,0)+1,0),"")</f>
        <v/>
      </c>
      <c r="D598" s="25" t="str">
        <f>IFERROR(VLOOKUP($A598,'TD SOP+PROFORM'!$A$5:$AD$750,MATCH(D$4,'TD SOP+PROFORM'!$B$2:$AT$2,0)+1,0),"")</f>
        <v/>
      </c>
      <c r="E598" s="26" t="str">
        <f t="shared" si="135"/>
        <v/>
      </c>
      <c r="F598" s="25" t="str">
        <f>IFERROR(VLOOKUP($A598,'TD SOP+PROFORM'!$A$5:$AD$750,MATCH(F$4,'TD SOP+PROFORM'!$B$2:$AT$2,0)+1,0),"")</f>
        <v/>
      </c>
      <c r="G598" s="25" t="str">
        <f>IFERROR(VLOOKUP($A598,'TD SOP+PROFORM'!$A$5:$AD$750,MATCH(G$4,'TD SOP+PROFORM'!$B$2:$AT$2,0)+1,0),"")</f>
        <v/>
      </c>
      <c r="H598" s="26" t="str">
        <f t="shared" si="136"/>
        <v/>
      </c>
      <c r="I598" s="25" t="str">
        <f>IFERROR(VLOOKUP($A598,'TD SOP+PROFORM'!$A$5:$AD$750,MATCH(I$4,'TD SOP+PROFORM'!$B$2:$AT$2,0)+1,0),"")</f>
        <v/>
      </c>
      <c r="J598" s="25" t="str">
        <f>IFERROR(VLOOKUP($A598,'TD SOP+PROFORM'!$A$5:$AD$750,MATCH(J$4,'TD SOP+PROFORM'!$B$2:$AT$2,0)+1,0),"")</f>
        <v/>
      </c>
      <c r="K598" s="26" t="str">
        <f t="shared" si="137"/>
        <v/>
      </c>
      <c r="L598" s="25" t="str">
        <f>IFERROR(VLOOKUP($A598,'TD SOP+PROFORM'!$A$5:$AD$750,MATCH(L$4,'TD SOP+PROFORM'!$B$2:$AT$2,0)+1,0),"")</f>
        <v/>
      </c>
      <c r="M598" s="25" t="str">
        <f>IFERROR(VLOOKUP($A598,'TD SOP+PROFORM'!$A$5:$AD$750,MATCH(M$4,'TD SOP+PROFORM'!$B$2:$AT$2,0)+1,0),"")</f>
        <v/>
      </c>
      <c r="N598" s="26" t="str">
        <f t="shared" si="138"/>
        <v/>
      </c>
      <c r="O598" s="25">
        <f>IFERROR(VLOOKUP($A598,'TD SOP+PROFORM'!$A$5:$AD$750,MATCH(O$4,'TD SOP+PROFORM'!$B$2:$AD$2,0)+1,0),0)+IFERROR(VLOOKUP($A598,'TD SOP+PROFORM'!$A$5:$AD$750,MATCH(O$2,'TD SOP+PROFORM'!$B$2:$AD$2,0)+1,0),0)</f>
        <v>0</v>
      </c>
      <c r="P598" s="25">
        <f>IFERROR(VLOOKUP($A598,'TD SOP+PROFORM'!$A$5:$AD$750,MATCH(P$4,'TD SOP+PROFORM'!$B$2:$AD$2,0)+1,0),0)+IFERROR(VLOOKUP($A598,'TD SOP+PROFORM'!$A$5:$AD$750,MATCH(P$2,'TD SOP+PROFORM'!$B$2:$AD$2,0)+1,0),0)</f>
        <v>0</v>
      </c>
      <c r="Q598" s="26" t="str">
        <f t="shared" si="139"/>
        <v/>
      </c>
      <c r="R598" s="25">
        <f>IFERROR(VLOOKUP($A598,'TD SOP+PROFORM'!$A$5:$AD$750,MATCH(R$4,'TD SOP+PROFORM'!$B$2:$AD$2,0)+1,0),0)+IFERROR(VLOOKUP($A598,'TD SOP+PROFORM'!$A$5:$AD$750,MATCH(R$2,'TD SOP+PROFORM'!$B$2:$AD$2,0)+1,0),0)</f>
        <v>0</v>
      </c>
      <c r="S598" s="25">
        <f>IFERROR(VLOOKUP($A598,'TD SOP+PROFORM'!$A$5:$AD$750,MATCH(S$4,'TD SOP+PROFORM'!$B$2:$AD$2,0)+1,0),0)+IFERROR(VLOOKUP($A598,'TD SOP+PROFORM'!$A$5:$AD$750,MATCH(S$2,'TD SOP+PROFORM'!$B$2:$AD$2,0)+1,0),0)</f>
        <v>0</v>
      </c>
      <c r="T598" s="26" t="str">
        <f t="shared" si="140"/>
        <v/>
      </c>
      <c r="U598" s="25">
        <f>IFERROR(VLOOKUP($A598,'TD SOP+PROFORM'!$A$5:$AD$750,MATCH(U$4,'TD SOP+PROFORM'!$B$2:$AD$2,0)+1,0),0)+IFERROR(VLOOKUP($A598,'TD SOP+PROFORM'!$A$5:$AD$750,MATCH(U$2,'TD SOP+PROFORM'!$B$2:$AD$2,0)+1,0),0)</f>
        <v>0</v>
      </c>
      <c r="V598" s="25">
        <f>IFERROR(VLOOKUP($A598,'TD SOP+PROFORM'!$A$5:$AD$750,MATCH(V$4,'TD SOP+PROFORM'!$B$2:$AD$2,0)+1,0),0)+IFERROR(VLOOKUP($A598,'TD SOP+PROFORM'!$A$5:$AD$750,MATCH(V$2,'TD SOP+PROFORM'!$B$2:$AD$2,0)+1,0),0)</f>
        <v>0</v>
      </c>
      <c r="W598" s="26" t="str">
        <f t="shared" si="141"/>
        <v/>
      </c>
      <c r="X598" s="25">
        <f>IFERROR(VLOOKUP($A598,'TD SOP+PROFORM'!$A$5:$AD$750,MATCH(X$4,'TD SOP+PROFORM'!$B$2:$AD$2,0)+1,0),0)+IFERROR(VLOOKUP($A598,'TD SOP+PROFORM'!$A$5:$AD$750,MATCH(X$2,'TD SOP+PROFORM'!$B$2:$AD$2,0)+1,0),0)</f>
        <v>0</v>
      </c>
      <c r="Y598" s="25">
        <f>IFERROR(VLOOKUP($A598,'TD SOP+PROFORM'!$A$5:$AD$750,MATCH(Y$4,'TD SOP+PROFORM'!$B$2:$AD$2,0)+1,0),0)+IFERROR(VLOOKUP($A598,'TD SOP+PROFORM'!$A$5:$AD$750,MATCH(Y$2,'TD SOP+PROFORM'!$B$2:$AD$2,0)+1,0),0)</f>
        <v>0</v>
      </c>
      <c r="Z598" s="26" t="str">
        <f t="shared" si="142"/>
        <v/>
      </c>
      <c r="AA598" s="25">
        <f>IFERROR(VLOOKUP($A598,'TD SOP+PROFORM'!$A$5:$AD$750,MATCH(AA$4,'TD SOP+PROFORM'!$B$2:$AD$2,0)+1,0),0)+IFERROR(VLOOKUP($A598,'TD SOP+PROFORM'!$A$5:$AD$750,MATCH(AA$2,'TD SOP+PROFORM'!$B$2:$AD$2,0)+1,0),0)</f>
        <v>0</v>
      </c>
      <c r="AB598" s="25">
        <f>IFERROR(VLOOKUP($A598,'TD SOP+PROFORM'!$A$5:$AD$750,MATCH(AB$4,'TD SOP+PROFORM'!$B$2:$AD$2,0)+1,0),0)+IFERROR(VLOOKUP($A598,'TD SOP+PROFORM'!$A$5:$AD$750,MATCH(AB$2,'TD SOP+PROFORM'!$B$2:$AD$2,0)+1,0),0)</f>
        <v>0</v>
      </c>
      <c r="AC598" s="26" t="str">
        <f t="shared" si="143"/>
        <v/>
      </c>
      <c r="AD598" s="25">
        <f>IFERROR(VLOOKUP($A598,'TD SOP+PROFORM'!$A$5:$AD$750,MATCH(AD$4,'TD SOP+PROFORM'!$B$2:$AD$2,0)+1,0),0)+IFERROR(VLOOKUP($A598,'TD SOP+PROFORM'!$A$5:$AD$750,MATCH(AD$2,'TD SOP+PROFORM'!$B$2:$AD$2,0)+1,0),0)</f>
        <v>0</v>
      </c>
      <c r="AE598" s="25">
        <f>IFERROR(VLOOKUP($A598,'TD SOP+PROFORM'!$A$5:$AD$750,MATCH(AE$4,'TD SOP+PROFORM'!$B$2:$AD$2,0)+1,0),0)+IFERROR(VLOOKUP($A598,'TD SOP+PROFORM'!$A$5:$AD$750,MATCH(AE$2,'TD SOP+PROFORM'!$B$2:$AD$2,0)+1,0),0)</f>
        <v>0</v>
      </c>
      <c r="AF598" s="26" t="str">
        <f t="shared" si="144"/>
        <v/>
      </c>
      <c r="AG598" s="25">
        <f>IFERROR(VLOOKUP($A598,'TD SOP+PROFORM'!$A$5:$AD$750,MATCH(AG$4,'TD SOP+PROFORM'!$B$2:$AD$2,0)+1,0),0)+IFERROR(VLOOKUP($A598,'TD SOP+PROFORM'!$A$5:$AD$750,MATCH(AG$2,'TD SOP+PROFORM'!$B$2:$AD$2,0)+1,0),0)</f>
        <v>0</v>
      </c>
      <c r="AH598" s="25">
        <f>IFERROR(VLOOKUP($A598,'TD SOP+PROFORM'!$A$5:$AD$750,MATCH(AH$4,'TD SOP+PROFORM'!$B$2:$AD$2,0)+1,0),0)+IFERROR(VLOOKUP($A598,'TD SOP+PROFORM'!$A$5:$AD$750,MATCH(AH$2,'TD SOP+PROFORM'!$B$2:$AD$2,0)+1,0),0)</f>
        <v>0</v>
      </c>
      <c r="AI598" s="26" t="str">
        <f t="shared" si="145"/>
        <v/>
      </c>
      <c r="AJ598" s="25">
        <f>IFERROR(VLOOKUP($A598,'TD SOP+PROFORM'!$A$5:$AD$750,MATCH(AJ$4,'TD SOP+PROFORM'!$B$2:$AD$2,0)+1,0),0)+IFERROR(VLOOKUP($A598,'TD SOP+PROFORM'!$A$5:$AD$750,MATCH(AJ$2,'TD SOP+PROFORM'!$B$2:$AD$2,0)+1,0),0)</f>
        <v>0</v>
      </c>
      <c r="AK598" s="25">
        <f>IFERROR(VLOOKUP($A598,'TD SOP+PROFORM'!$A$5:$AD$750,MATCH(AK$4,'TD SOP+PROFORM'!$B$2:$AD$2,0)+1,0),0)+IFERROR(VLOOKUP($A598,'TD SOP+PROFORM'!$A$5:$AD$750,MATCH(AK$2,'TD SOP+PROFORM'!$B$2:$AD$2,0)+1,0),0)</f>
        <v>0</v>
      </c>
      <c r="AL598" s="26" t="str">
        <f t="shared" si="146"/>
        <v/>
      </c>
      <c r="AM598" s="25">
        <f t="shared" si="148"/>
        <v>0</v>
      </c>
      <c r="AN598" s="25">
        <f t="shared" si="148"/>
        <v>0</v>
      </c>
      <c r="AO598" s="26" t="str">
        <f t="shared" si="147"/>
        <v/>
      </c>
    </row>
    <row r="599" spans="1:41" x14ac:dyDescent="0.35">
      <c r="A599" s="24">
        <f>IF(AND('TD SOP+PROFORM'!A596&lt;&gt;"",'TD SOP+PROFORM'!A596&lt;&gt;"TOTAL"),'TD SOP+PROFORM'!A596,0)</f>
        <v>0</v>
      </c>
      <c r="C599" s="25" t="str">
        <f>IFERROR(VLOOKUP($A599,'TD SOP+PROFORM'!$A$5:$AD$750,MATCH(C$4,'TD SOP+PROFORM'!$B$2:$AT$2,0)+1,0),"")</f>
        <v/>
      </c>
      <c r="D599" s="25" t="str">
        <f>IFERROR(VLOOKUP($A599,'TD SOP+PROFORM'!$A$5:$AD$750,MATCH(D$4,'TD SOP+PROFORM'!$B$2:$AT$2,0)+1,0),"")</f>
        <v/>
      </c>
      <c r="E599" s="26" t="str">
        <f t="shared" si="135"/>
        <v/>
      </c>
      <c r="F599" s="25" t="str">
        <f>IFERROR(VLOOKUP($A599,'TD SOP+PROFORM'!$A$5:$AD$750,MATCH(F$4,'TD SOP+PROFORM'!$B$2:$AT$2,0)+1,0),"")</f>
        <v/>
      </c>
      <c r="G599" s="25" t="str">
        <f>IFERROR(VLOOKUP($A599,'TD SOP+PROFORM'!$A$5:$AD$750,MATCH(G$4,'TD SOP+PROFORM'!$B$2:$AT$2,0)+1,0),"")</f>
        <v/>
      </c>
      <c r="H599" s="26" t="str">
        <f t="shared" si="136"/>
        <v/>
      </c>
      <c r="I599" s="25" t="str">
        <f>IFERROR(VLOOKUP($A599,'TD SOP+PROFORM'!$A$5:$AD$750,MATCH(I$4,'TD SOP+PROFORM'!$B$2:$AT$2,0)+1,0),"")</f>
        <v/>
      </c>
      <c r="J599" s="25" t="str">
        <f>IFERROR(VLOOKUP($A599,'TD SOP+PROFORM'!$A$5:$AD$750,MATCH(J$4,'TD SOP+PROFORM'!$B$2:$AT$2,0)+1,0),"")</f>
        <v/>
      </c>
      <c r="K599" s="26" t="str">
        <f t="shared" si="137"/>
        <v/>
      </c>
      <c r="L599" s="25" t="str">
        <f>IFERROR(VLOOKUP($A599,'TD SOP+PROFORM'!$A$5:$AD$750,MATCH(L$4,'TD SOP+PROFORM'!$B$2:$AT$2,0)+1,0),"")</f>
        <v/>
      </c>
      <c r="M599" s="25" t="str">
        <f>IFERROR(VLOOKUP($A599,'TD SOP+PROFORM'!$A$5:$AD$750,MATCH(M$4,'TD SOP+PROFORM'!$B$2:$AT$2,0)+1,0),"")</f>
        <v/>
      </c>
      <c r="N599" s="26" t="str">
        <f t="shared" si="138"/>
        <v/>
      </c>
      <c r="O599" s="25">
        <f>IFERROR(VLOOKUP($A599,'TD SOP+PROFORM'!$A$5:$AD$750,MATCH(O$4,'TD SOP+PROFORM'!$B$2:$AD$2,0)+1,0),0)+IFERROR(VLOOKUP($A599,'TD SOP+PROFORM'!$A$5:$AD$750,MATCH(O$2,'TD SOP+PROFORM'!$B$2:$AD$2,0)+1,0),0)</f>
        <v>0</v>
      </c>
      <c r="P599" s="25">
        <f>IFERROR(VLOOKUP($A599,'TD SOP+PROFORM'!$A$5:$AD$750,MATCH(P$4,'TD SOP+PROFORM'!$B$2:$AD$2,0)+1,0),0)+IFERROR(VLOOKUP($A599,'TD SOP+PROFORM'!$A$5:$AD$750,MATCH(P$2,'TD SOP+PROFORM'!$B$2:$AD$2,0)+1,0),0)</f>
        <v>0</v>
      </c>
      <c r="Q599" s="26" t="str">
        <f t="shared" si="139"/>
        <v/>
      </c>
      <c r="R599" s="25">
        <f>IFERROR(VLOOKUP($A599,'TD SOP+PROFORM'!$A$5:$AD$750,MATCH(R$4,'TD SOP+PROFORM'!$B$2:$AD$2,0)+1,0),0)+IFERROR(VLOOKUP($A599,'TD SOP+PROFORM'!$A$5:$AD$750,MATCH(R$2,'TD SOP+PROFORM'!$B$2:$AD$2,0)+1,0),0)</f>
        <v>0</v>
      </c>
      <c r="S599" s="25">
        <f>IFERROR(VLOOKUP($A599,'TD SOP+PROFORM'!$A$5:$AD$750,MATCH(S$4,'TD SOP+PROFORM'!$B$2:$AD$2,0)+1,0),0)+IFERROR(VLOOKUP($A599,'TD SOP+PROFORM'!$A$5:$AD$750,MATCH(S$2,'TD SOP+PROFORM'!$B$2:$AD$2,0)+1,0),0)</f>
        <v>0</v>
      </c>
      <c r="T599" s="26" t="str">
        <f t="shared" si="140"/>
        <v/>
      </c>
      <c r="U599" s="25">
        <f>IFERROR(VLOOKUP($A599,'TD SOP+PROFORM'!$A$5:$AD$750,MATCH(U$4,'TD SOP+PROFORM'!$B$2:$AD$2,0)+1,0),0)+IFERROR(VLOOKUP($A599,'TD SOP+PROFORM'!$A$5:$AD$750,MATCH(U$2,'TD SOP+PROFORM'!$B$2:$AD$2,0)+1,0),0)</f>
        <v>0</v>
      </c>
      <c r="V599" s="25">
        <f>IFERROR(VLOOKUP($A599,'TD SOP+PROFORM'!$A$5:$AD$750,MATCH(V$4,'TD SOP+PROFORM'!$B$2:$AD$2,0)+1,0),0)+IFERROR(VLOOKUP($A599,'TD SOP+PROFORM'!$A$5:$AD$750,MATCH(V$2,'TD SOP+PROFORM'!$B$2:$AD$2,0)+1,0),0)</f>
        <v>0</v>
      </c>
      <c r="W599" s="26" t="str">
        <f t="shared" si="141"/>
        <v/>
      </c>
      <c r="X599" s="25">
        <f>IFERROR(VLOOKUP($A599,'TD SOP+PROFORM'!$A$5:$AD$750,MATCH(X$4,'TD SOP+PROFORM'!$B$2:$AD$2,0)+1,0),0)+IFERROR(VLOOKUP($A599,'TD SOP+PROFORM'!$A$5:$AD$750,MATCH(X$2,'TD SOP+PROFORM'!$B$2:$AD$2,0)+1,0),0)</f>
        <v>0</v>
      </c>
      <c r="Y599" s="25">
        <f>IFERROR(VLOOKUP($A599,'TD SOP+PROFORM'!$A$5:$AD$750,MATCH(Y$4,'TD SOP+PROFORM'!$B$2:$AD$2,0)+1,0),0)+IFERROR(VLOOKUP($A599,'TD SOP+PROFORM'!$A$5:$AD$750,MATCH(Y$2,'TD SOP+PROFORM'!$B$2:$AD$2,0)+1,0),0)</f>
        <v>0</v>
      </c>
      <c r="Z599" s="26" t="str">
        <f t="shared" si="142"/>
        <v/>
      </c>
      <c r="AA599" s="25">
        <f>IFERROR(VLOOKUP($A599,'TD SOP+PROFORM'!$A$5:$AD$750,MATCH(AA$4,'TD SOP+PROFORM'!$B$2:$AD$2,0)+1,0),0)+IFERROR(VLOOKUP($A599,'TD SOP+PROFORM'!$A$5:$AD$750,MATCH(AA$2,'TD SOP+PROFORM'!$B$2:$AD$2,0)+1,0),0)</f>
        <v>0</v>
      </c>
      <c r="AB599" s="25">
        <f>IFERROR(VLOOKUP($A599,'TD SOP+PROFORM'!$A$5:$AD$750,MATCH(AB$4,'TD SOP+PROFORM'!$B$2:$AD$2,0)+1,0),0)+IFERROR(VLOOKUP($A599,'TD SOP+PROFORM'!$A$5:$AD$750,MATCH(AB$2,'TD SOP+PROFORM'!$B$2:$AD$2,0)+1,0),0)</f>
        <v>0</v>
      </c>
      <c r="AC599" s="26" t="str">
        <f t="shared" si="143"/>
        <v/>
      </c>
      <c r="AD599" s="25">
        <f>IFERROR(VLOOKUP($A599,'TD SOP+PROFORM'!$A$5:$AD$750,MATCH(AD$4,'TD SOP+PROFORM'!$B$2:$AD$2,0)+1,0),0)+IFERROR(VLOOKUP($A599,'TD SOP+PROFORM'!$A$5:$AD$750,MATCH(AD$2,'TD SOP+PROFORM'!$B$2:$AD$2,0)+1,0),0)</f>
        <v>0</v>
      </c>
      <c r="AE599" s="25">
        <f>IFERROR(VLOOKUP($A599,'TD SOP+PROFORM'!$A$5:$AD$750,MATCH(AE$4,'TD SOP+PROFORM'!$B$2:$AD$2,0)+1,0),0)+IFERROR(VLOOKUP($A599,'TD SOP+PROFORM'!$A$5:$AD$750,MATCH(AE$2,'TD SOP+PROFORM'!$B$2:$AD$2,0)+1,0),0)</f>
        <v>0</v>
      </c>
      <c r="AF599" s="26" t="str">
        <f t="shared" si="144"/>
        <v/>
      </c>
      <c r="AG599" s="25">
        <f>IFERROR(VLOOKUP($A599,'TD SOP+PROFORM'!$A$5:$AD$750,MATCH(AG$4,'TD SOP+PROFORM'!$B$2:$AD$2,0)+1,0),0)+IFERROR(VLOOKUP($A599,'TD SOP+PROFORM'!$A$5:$AD$750,MATCH(AG$2,'TD SOP+PROFORM'!$B$2:$AD$2,0)+1,0),0)</f>
        <v>0</v>
      </c>
      <c r="AH599" s="25">
        <f>IFERROR(VLOOKUP($A599,'TD SOP+PROFORM'!$A$5:$AD$750,MATCH(AH$4,'TD SOP+PROFORM'!$B$2:$AD$2,0)+1,0),0)+IFERROR(VLOOKUP($A599,'TD SOP+PROFORM'!$A$5:$AD$750,MATCH(AH$2,'TD SOP+PROFORM'!$B$2:$AD$2,0)+1,0),0)</f>
        <v>0</v>
      </c>
      <c r="AI599" s="26" t="str">
        <f t="shared" si="145"/>
        <v/>
      </c>
      <c r="AJ599" s="25">
        <f>IFERROR(VLOOKUP($A599,'TD SOP+PROFORM'!$A$5:$AD$750,MATCH(AJ$4,'TD SOP+PROFORM'!$B$2:$AD$2,0)+1,0),0)+IFERROR(VLOOKUP($A599,'TD SOP+PROFORM'!$A$5:$AD$750,MATCH(AJ$2,'TD SOP+PROFORM'!$B$2:$AD$2,0)+1,0),0)</f>
        <v>0</v>
      </c>
      <c r="AK599" s="25">
        <f>IFERROR(VLOOKUP($A599,'TD SOP+PROFORM'!$A$5:$AD$750,MATCH(AK$4,'TD SOP+PROFORM'!$B$2:$AD$2,0)+1,0),0)+IFERROR(VLOOKUP($A599,'TD SOP+PROFORM'!$A$5:$AD$750,MATCH(AK$2,'TD SOP+PROFORM'!$B$2:$AD$2,0)+1,0),0)</f>
        <v>0</v>
      </c>
      <c r="AL599" s="26" t="str">
        <f t="shared" si="146"/>
        <v/>
      </c>
      <c r="AM599" s="25">
        <f t="shared" si="148"/>
        <v>0</v>
      </c>
      <c r="AN599" s="25">
        <f t="shared" si="148"/>
        <v>0</v>
      </c>
      <c r="AO599" s="26" t="str">
        <f t="shared" si="147"/>
        <v/>
      </c>
    </row>
    <row r="600" spans="1:41" x14ac:dyDescent="0.35">
      <c r="A600" s="24">
        <f>IF(AND('TD SOP+PROFORM'!A597&lt;&gt;"",'TD SOP+PROFORM'!A597&lt;&gt;"TOTAL"),'TD SOP+PROFORM'!A597,0)</f>
        <v>0</v>
      </c>
      <c r="C600" s="25" t="str">
        <f>IFERROR(VLOOKUP($A600,'TD SOP+PROFORM'!$A$5:$AD$750,MATCH(C$4,'TD SOP+PROFORM'!$B$2:$AT$2,0)+1,0),"")</f>
        <v/>
      </c>
      <c r="D600" s="25" t="str">
        <f>IFERROR(VLOOKUP($A600,'TD SOP+PROFORM'!$A$5:$AD$750,MATCH(D$4,'TD SOP+PROFORM'!$B$2:$AT$2,0)+1,0),"")</f>
        <v/>
      </c>
      <c r="E600" s="26" t="str">
        <f t="shared" si="135"/>
        <v/>
      </c>
      <c r="F600" s="25" t="str">
        <f>IFERROR(VLOOKUP($A600,'TD SOP+PROFORM'!$A$5:$AD$750,MATCH(F$4,'TD SOP+PROFORM'!$B$2:$AT$2,0)+1,0),"")</f>
        <v/>
      </c>
      <c r="G600" s="25" t="str">
        <f>IFERROR(VLOOKUP($A600,'TD SOP+PROFORM'!$A$5:$AD$750,MATCH(G$4,'TD SOP+PROFORM'!$B$2:$AT$2,0)+1,0),"")</f>
        <v/>
      </c>
      <c r="H600" s="26" t="str">
        <f t="shared" si="136"/>
        <v/>
      </c>
      <c r="I600" s="25" t="str">
        <f>IFERROR(VLOOKUP($A600,'TD SOP+PROFORM'!$A$5:$AD$750,MATCH(I$4,'TD SOP+PROFORM'!$B$2:$AT$2,0)+1,0),"")</f>
        <v/>
      </c>
      <c r="J600" s="25" t="str">
        <f>IFERROR(VLOOKUP($A600,'TD SOP+PROFORM'!$A$5:$AD$750,MATCH(J$4,'TD SOP+PROFORM'!$B$2:$AT$2,0)+1,0),"")</f>
        <v/>
      </c>
      <c r="K600" s="26" t="str">
        <f t="shared" si="137"/>
        <v/>
      </c>
      <c r="L600" s="25" t="str">
        <f>IFERROR(VLOOKUP($A600,'TD SOP+PROFORM'!$A$5:$AD$750,MATCH(L$4,'TD SOP+PROFORM'!$B$2:$AT$2,0)+1,0),"")</f>
        <v/>
      </c>
      <c r="M600" s="25" t="str">
        <f>IFERROR(VLOOKUP($A600,'TD SOP+PROFORM'!$A$5:$AD$750,MATCH(M$4,'TD SOP+PROFORM'!$B$2:$AT$2,0)+1,0),"")</f>
        <v/>
      </c>
      <c r="N600" s="26" t="str">
        <f t="shared" si="138"/>
        <v/>
      </c>
      <c r="O600" s="25">
        <f>IFERROR(VLOOKUP($A600,'TD SOP+PROFORM'!$A$5:$AD$750,MATCH(O$4,'TD SOP+PROFORM'!$B$2:$AD$2,0)+1,0),0)+IFERROR(VLOOKUP($A600,'TD SOP+PROFORM'!$A$5:$AD$750,MATCH(O$2,'TD SOP+PROFORM'!$B$2:$AD$2,0)+1,0),0)</f>
        <v>0</v>
      </c>
      <c r="P600" s="25">
        <f>IFERROR(VLOOKUP($A600,'TD SOP+PROFORM'!$A$5:$AD$750,MATCH(P$4,'TD SOP+PROFORM'!$B$2:$AD$2,0)+1,0),0)+IFERROR(VLOOKUP($A600,'TD SOP+PROFORM'!$A$5:$AD$750,MATCH(P$2,'TD SOP+PROFORM'!$B$2:$AD$2,0)+1,0),0)</f>
        <v>0</v>
      </c>
      <c r="Q600" s="26" t="str">
        <f t="shared" si="139"/>
        <v/>
      </c>
      <c r="R600" s="25">
        <f>IFERROR(VLOOKUP($A600,'TD SOP+PROFORM'!$A$5:$AD$750,MATCH(R$4,'TD SOP+PROFORM'!$B$2:$AD$2,0)+1,0),0)+IFERROR(VLOOKUP($A600,'TD SOP+PROFORM'!$A$5:$AD$750,MATCH(R$2,'TD SOP+PROFORM'!$B$2:$AD$2,0)+1,0),0)</f>
        <v>0</v>
      </c>
      <c r="S600" s="25">
        <f>IFERROR(VLOOKUP($A600,'TD SOP+PROFORM'!$A$5:$AD$750,MATCH(S$4,'TD SOP+PROFORM'!$B$2:$AD$2,0)+1,0),0)+IFERROR(VLOOKUP($A600,'TD SOP+PROFORM'!$A$5:$AD$750,MATCH(S$2,'TD SOP+PROFORM'!$B$2:$AD$2,0)+1,0),0)</f>
        <v>0</v>
      </c>
      <c r="T600" s="26" t="str">
        <f t="shared" si="140"/>
        <v/>
      </c>
      <c r="U600" s="25">
        <f>IFERROR(VLOOKUP($A600,'TD SOP+PROFORM'!$A$5:$AD$750,MATCH(U$4,'TD SOP+PROFORM'!$B$2:$AD$2,0)+1,0),0)+IFERROR(VLOOKUP($A600,'TD SOP+PROFORM'!$A$5:$AD$750,MATCH(U$2,'TD SOP+PROFORM'!$B$2:$AD$2,0)+1,0),0)</f>
        <v>0</v>
      </c>
      <c r="V600" s="25">
        <f>IFERROR(VLOOKUP($A600,'TD SOP+PROFORM'!$A$5:$AD$750,MATCH(V$4,'TD SOP+PROFORM'!$B$2:$AD$2,0)+1,0),0)+IFERROR(VLOOKUP($A600,'TD SOP+PROFORM'!$A$5:$AD$750,MATCH(V$2,'TD SOP+PROFORM'!$B$2:$AD$2,0)+1,0),0)</f>
        <v>0</v>
      </c>
      <c r="W600" s="26" t="str">
        <f t="shared" si="141"/>
        <v/>
      </c>
      <c r="X600" s="25">
        <f>IFERROR(VLOOKUP($A600,'TD SOP+PROFORM'!$A$5:$AD$750,MATCH(X$4,'TD SOP+PROFORM'!$B$2:$AD$2,0)+1,0),0)+IFERROR(VLOOKUP($A600,'TD SOP+PROFORM'!$A$5:$AD$750,MATCH(X$2,'TD SOP+PROFORM'!$B$2:$AD$2,0)+1,0),0)</f>
        <v>0</v>
      </c>
      <c r="Y600" s="25">
        <f>IFERROR(VLOOKUP($A600,'TD SOP+PROFORM'!$A$5:$AD$750,MATCH(Y$4,'TD SOP+PROFORM'!$B$2:$AD$2,0)+1,0),0)+IFERROR(VLOOKUP($A600,'TD SOP+PROFORM'!$A$5:$AD$750,MATCH(Y$2,'TD SOP+PROFORM'!$B$2:$AD$2,0)+1,0),0)</f>
        <v>0</v>
      </c>
      <c r="Z600" s="26" t="str">
        <f t="shared" si="142"/>
        <v/>
      </c>
      <c r="AA600" s="25">
        <f>IFERROR(VLOOKUP($A600,'TD SOP+PROFORM'!$A$5:$AD$750,MATCH(AA$4,'TD SOP+PROFORM'!$B$2:$AD$2,0)+1,0),0)+IFERROR(VLOOKUP($A600,'TD SOP+PROFORM'!$A$5:$AD$750,MATCH(AA$2,'TD SOP+PROFORM'!$B$2:$AD$2,0)+1,0),0)</f>
        <v>0</v>
      </c>
      <c r="AB600" s="25">
        <f>IFERROR(VLOOKUP($A600,'TD SOP+PROFORM'!$A$5:$AD$750,MATCH(AB$4,'TD SOP+PROFORM'!$B$2:$AD$2,0)+1,0),0)+IFERROR(VLOOKUP($A600,'TD SOP+PROFORM'!$A$5:$AD$750,MATCH(AB$2,'TD SOP+PROFORM'!$B$2:$AD$2,0)+1,0),0)</f>
        <v>0</v>
      </c>
      <c r="AC600" s="26" t="str">
        <f t="shared" si="143"/>
        <v/>
      </c>
      <c r="AD600" s="25">
        <f>IFERROR(VLOOKUP($A600,'TD SOP+PROFORM'!$A$5:$AD$750,MATCH(AD$4,'TD SOP+PROFORM'!$B$2:$AD$2,0)+1,0),0)+IFERROR(VLOOKUP($A600,'TD SOP+PROFORM'!$A$5:$AD$750,MATCH(AD$2,'TD SOP+PROFORM'!$B$2:$AD$2,0)+1,0),0)</f>
        <v>0</v>
      </c>
      <c r="AE600" s="25">
        <f>IFERROR(VLOOKUP($A600,'TD SOP+PROFORM'!$A$5:$AD$750,MATCH(AE$4,'TD SOP+PROFORM'!$B$2:$AD$2,0)+1,0),0)+IFERROR(VLOOKUP($A600,'TD SOP+PROFORM'!$A$5:$AD$750,MATCH(AE$2,'TD SOP+PROFORM'!$B$2:$AD$2,0)+1,0),0)</f>
        <v>0</v>
      </c>
      <c r="AF600" s="26" t="str">
        <f t="shared" si="144"/>
        <v/>
      </c>
      <c r="AG600" s="25">
        <f>IFERROR(VLOOKUP($A600,'TD SOP+PROFORM'!$A$5:$AD$750,MATCH(AG$4,'TD SOP+PROFORM'!$B$2:$AD$2,0)+1,0),0)+IFERROR(VLOOKUP($A600,'TD SOP+PROFORM'!$A$5:$AD$750,MATCH(AG$2,'TD SOP+PROFORM'!$B$2:$AD$2,0)+1,0),0)</f>
        <v>0</v>
      </c>
      <c r="AH600" s="25">
        <f>IFERROR(VLOOKUP($A600,'TD SOP+PROFORM'!$A$5:$AD$750,MATCH(AH$4,'TD SOP+PROFORM'!$B$2:$AD$2,0)+1,0),0)+IFERROR(VLOOKUP($A600,'TD SOP+PROFORM'!$A$5:$AD$750,MATCH(AH$2,'TD SOP+PROFORM'!$B$2:$AD$2,0)+1,0),0)</f>
        <v>0</v>
      </c>
      <c r="AI600" s="26" t="str">
        <f t="shared" si="145"/>
        <v/>
      </c>
      <c r="AJ600" s="25">
        <f>IFERROR(VLOOKUP($A600,'TD SOP+PROFORM'!$A$5:$AD$750,MATCH(AJ$4,'TD SOP+PROFORM'!$B$2:$AD$2,0)+1,0),0)+IFERROR(VLOOKUP($A600,'TD SOP+PROFORM'!$A$5:$AD$750,MATCH(AJ$2,'TD SOP+PROFORM'!$B$2:$AD$2,0)+1,0),0)</f>
        <v>0</v>
      </c>
      <c r="AK600" s="25">
        <f>IFERROR(VLOOKUP($A600,'TD SOP+PROFORM'!$A$5:$AD$750,MATCH(AK$4,'TD SOP+PROFORM'!$B$2:$AD$2,0)+1,0),0)+IFERROR(VLOOKUP($A600,'TD SOP+PROFORM'!$A$5:$AD$750,MATCH(AK$2,'TD SOP+PROFORM'!$B$2:$AD$2,0)+1,0),0)</f>
        <v>0</v>
      </c>
      <c r="AL600" s="26" t="str">
        <f t="shared" si="146"/>
        <v/>
      </c>
      <c r="AM600" s="25">
        <f t="shared" si="148"/>
        <v>0</v>
      </c>
      <c r="AN600" s="25">
        <f t="shared" si="148"/>
        <v>0</v>
      </c>
      <c r="AO600" s="26" t="str">
        <f t="shared" si="147"/>
        <v/>
      </c>
    </row>
    <row r="601" spans="1:41" x14ac:dyDescent="0.35">
      <c r="A601" s="24">
        <f>IF(AND('TD SOP+PROFORM'!A598&lt;&gt;"",'TD SOP+PROFORM'!A598&lt;&gt;"TOTAL"),'TD SOP+PROFORM'!A598,0)</f>
        <v>0</v>
      </c>
      <c r="C601" s="25" t="str">
        <f>IFERROR(VLOOKUP($A601,'TD SOP+PROFORM'!$A$5:$AD$750,MATCH(C$4,'TD SOP+PROFORM'!$B$2:$AT$2,0)+1,0),"")</f>
        <v/>
      </c>
      <c r="D601" s="25" t="str">
        <f>IFERROR(VLOOKUP($A601,'TD SOP+PROFORM'!$A$5:$AD$750,MATCH(D$4,'TD SOP+PROFORM'!$B$2:$AT$2,0)+1,0),"")</f>
        <v/>
      </c>
      <c r="E601" s="26" t="str">
        <f t="shared" si="135"/>
        <v/>
      </c>
      <c r="F601" s="25" t="str">
        <f>IFERROR(VLOOKUP($A601,'TD SOP+PROFORM'!$A$5:$AD$750,MATCH(F$4,'TD SOP+PROFORM'!$B$2:$AT$2,0)+1,0),"")</f>
        <v/>
      </c>
      <c r="G601" s="25" t="str">
        <f>IFERROR(VLOOKUP($A601,'TD SOP+PROFORM'!$A$5:$AD$750,MATCH(G$4,'TD SOP+PROFORM'!$B$2:$AT$2,0)+1,0),"")</f>
        <v/>
      </c>
      <c r="H601" s="26" t="str">
        <f t="shared" si="136"/>
        <v/>
      </c>
      <c r="I601" s="25" t="str">
        <f>IFERROR(VLOOKUP($A601,'TD SOP+PROFORM'!$A$5:$AD$750,MATCH(I$4,'TD SOP+PROFORM'!$B$2:$AT$2,0)+1,0),"")</f>
        <v/>
      </c>
      <c r="J601" s="25" t="str">
        <f>IFERROR(VLOOKUP($A601,'TD SOP+PROFORM'!$A$5:$AD$750,MATCH(J$4,'TD SOP+PROFORM'!$B$2:$AT$2,0)+1,0),"")</f>
        <v/>
      </c>
      <c r="K601" s="26" t="str">
        <f t="shared" si="137"/>
        <v/>
      </c>
      <c r="L601" s="25" t="str">
        <f>IFERROR(VLOOKUP($A601,'TD SOP+PROFORM'!$A$5:$AD$750,MATCH(L$4,'TD SOP+PROFORM'!$B$2:$AT$2,0)+1,0),"")</f>
        <v/>
      </c>
      <c r="M601" s="25" t="str">
        <f>IFERROR(VLOOKUP($A601,'TD SOP+PROFORM'!$A$5:$AD$750,MATCH(M$4,'TD SOP+PROFORM'!$B$2:$AT$2,0)+1,0),"")</f>
        <v/>
      </c>
      <c r="N601" s="26" t="str">
        <f t="shared" si="138"/>
        <v/>
      </c>
      <c r="O601" s="25">
        <f>IFERROR(VLOOKUP($A601,'TD SOP+PROFORM'!$A$5:$AD$750,MATCH(O$4,'TD SOP+PROFORM'!$B$2:$AD$2,0)+1,0),0)+IFERROR(VLOOKUP($A601,'TD SOP+PROFORM'!$A$5:$AD$750,MATCH(O$2,'TD SOP+PROFORM'!$B$2:$AD$2,0)+1,0),0)</f>
        <v>0</v>
      </c>
      <c r="P601" s="25">
        <f>IFERROR(VLOOKUP($A601,'TD SOP+PROFORM'!$A$5:$AD$750,MATCH(P$4,'TD SOP+PROFORM'!$B$2:$AD$2,0)+1,0),0)+IFERROR(VLOOKUP($A601,'TD SOP+PROFORM'!$A$5:$AD$750,MATCH(P$2,'TD SOP+PROFORM'!$B$2:$AD$2,0)+1,0),0)</f>
        <v>0</v>
      </c>
      <c r="Q601" s="26" t="str">
        <f t="shared" si="139"/>
        <v/>
      </c>
      <c r="R601" s="25">
        <f>IFERROR(VLOOKUP($A601,'TD SOP+PROFORM'!$A$5:$AD$750,MATCH(R$4,'TD SOP+PROFORM'!$B$2:$AD$2,0)+1,0),0)+IFERROR(VLOOKUP($A601,'TD SOP+PROFORM'!$A$5:$AD$750,MATCH(R$2,'TD SOP+PROFORM'!$B$2:$AD$2,0)+1,0),0)</f>
        <v>0</v>
      </c>
      <c r="S601" s="25">
        <f>IFERROR(VLOOKUP($A601,'TD SOP+PROFORM'!$A$5:$AD$750,MATCH(S$4,'TD SOP+PROFORM'!$B$2:$AD$2,0)+1,0),0)+IFERROR(VLOOKUP($A601,'TD SOP+PROFORM'!$A$5:$AD$750,MATCH(S$2,'TD SOP+PROFORM'!$B$2:$AD$2,0)+1,0),0)</f>
        <v>0</v>
      </c>
      <c r="T601" s="26" t="str">
        <f t="shared" si="140"/>
        <v/>
      </c>
      <c r="U601" s="25">
        <f>IFERROR(VLOOKUP($A601,'TD SOP+PROFORM'!$A$5:$AD$750,MATCH(U$4,'TD SOP+PROFORM'!$B$2:$AD$2,0)+1,0),0)+IFERROR(VLOOKUP($A601,'TD SOP+PROFORM'!$A$5:$AD$750,MATCH(U$2,'TD SOP+PROFORM'!$B$2:$AD$2,0)+1,0),0)</f>
        <v>0</v>
      </c>
      <c r="V601" s="25">
        <f>IFERROR(VLOOKUP($A601,'TD SOP+PROFORM'!$A$5:$AD$750,MATCH(V$4,'TD SOP+PROFORM'!$B$2:$AD$2,0)+1,0),0)+IFERROR(VLOOKUP($A601,'TD SOP+PROFORM'!$A$5:$AD$750,MATCH(V$2,'TD SOP+PROFORM'!$B$2:$AD$2,0)+1,0),0)</f>
        <v>0</v>
      </c>
      <c r="W601" s="26" t="str">
        <f t="shared" si="141"/>
        <v/>
      </c>
      <c r="X601" s="25">
        <f>IFERROR(VLOOKUP($A601,'TD SOP+PROFORM'!$A$5:$AD$750,MATCH(X$4,'TD SOP+PROFORM'!$B$2:$AD$2,0)+1,0),0)+IFERROR(VLOOKUP($A601,'TD SOP+PROFORM'!$A$5:$AD$750,MATCH(X$2,'TD SOP+PROFORM'!$B$2:$AD$2,0)+1,0),0)</f>
        <v>0</v>
      </c>
      <c r="Y601" s="25">
        <f>IFERROR(VLOOKUP($A601,'TD SOP+PROFORM'!$A$5:$AD$750,MATCH(Y$4,'TD SOP+PROFORM'!$B$2:$AD$2,0)+1,0),0)+IFERROR(VLOOKUP($A601,'TD SOP+PROFORM'!$A$5:$AD$750,MATCH(Y$2,'TD SOP+PROFORM'!$B$2:$AD$2,0)+1,0),0)</f>
        <v>0</v>
      </c>
      <c r="Z601" s="26" t="str">
        <f t="shared" si="142"/>
        <v/>
      </c>
      <c r="AA601" s="25">
        <f>IFERROR(VLOOKUP($A601,'TD SOP+PROFORM'!$A$5:$AD$750,MATCH(AA$4,'TD SOP+PROFORM'!$B$2:$AD$2,0)+1,0),0)+IFERROR(VLOOKUP($A601,'TD SOP+PROFORM'!$A$5:$AD$750,MATCH(AA$2,'TD SOP+PROFORM'!$B$2:$AD$2,0)+1,0),0)</f>
        <v>0</v>
      </c>
      <c r="AB601" s="25">
        <f>IFERROR(VLOOKUP($A601,'TD SOP+PROFORM'!$A$5:$AD$750,MATCH(AB$4,'TD SOP+PROFORM'!$B$2:$AD$2,0)+1,0),0)+IFERROR(VLOOKUP($A601,'TD SOP+PROFORM'!$A$5:$AD$750,MATCH(AB$2,'TD SOP+PROFORM'!$B$2:$AD$2,0)+1,0),0)</f>
        <v>0</v>
      </c>
      <c r="AC601" s="26" t="str">
        <f t="shared" si="143"/>
        <v/>
      </c>
      <c r="AD601" s="25">
        <f>IFERROR(VLOOKUP($A601,'TD SOP+PROFORM'!$A$5:$AD$750,MATCH(AD$4,'TD SOP+PROFORM'!$B$2:$AD$2,0)+1,0),0)+IFERROR(VLOOKUP($A601,'TD SOP+PROFORM'!$A$5:$AD$750,MATCH(AD$2,'TD SOP+PROFORM'!$B$2:$AD$2,0)+1,0),0)</f>
        <v>0</v>
      </c>
      <c r="AE601" s="25">
        <f>IFERROR(VLOOKUP($A601,'TD SOP+PROFORM'!$A$5:$AD$750,MATCH(AE$4,'TD SOP+PROFORM'!$B$2:$AD$2,0)+1,0),0)+IFERROR(VLOOKUP($A601,'TD SOP+PROFORM'!$A$5:$AD$750,MATCH(AE$2,'TD SOP+PROFORM'!$B$2:$AD$2,0)+1,0),0)</f>
        <v>0</v>
      </c>
      <c r="AF601" s="26" t="str">
        <f t="shared" si="144"/>
        <v/>
      </c>
      <c r="AG601" s="25">
        <f>IFERROR(VLOOKUP($A601,'TD SOP+PROFORM'!$A$5:$AD$750,MATCH(AG$4,'TD SOP+PROFORM'!$B$2:$AD$2,0)+1,0),0)+IFERROR(VLOOKUP($A601,'TD SOP+PROFORM'!$A$5:$AD$750,MATCH(AG$2,'TD SOP+PROFORM'!$B$2:$AD$2,0)+1,0),0)</f>
        <v>0</v>
      </c>
      <c r="AH601" s="25">
        <f>IFERROR(VLOOKUP($A601,'TD SOP+PROFORM'!$A$5:$AD$750,MATCH(AH$4,'TD SOP+PROFORM'!$B$2:$AD$2,0)+1,0),0)+IFERROR(VLOOKUP($A601,'TD SOP+PROFORM'!$A$5:$AD$750,MATCH(AH$2,'TD SOP+PROFORM'!$B$2:$AD$2,0)+1,0),0)</f>
        <v>0</v>
      </c>
      <c r="AI601" s="26" t="str">
        <f t="shared" si="145"/>
        <v/>
      </c>
      <c r="AJ601" s="25">
        <f>IFERROR(VLOOKUP($A601,'TD SOP+PROFORM'!$A$5:$AD$750,MATCH(AJ$4,'TD SOP+PROFORM'!$B$2:$AD$2,0)+1,0),0)+IFERROR(VLOOKUP($A601,'TD SOP+PROFORM'!$A$5:$AD$750,MATCH(AJ$2,'TD SOP+PROFORM'!$B$2:$AD$2,0)+1,0),0)</f>
        <v>0</v>
      </c>
      <c r="AK601" s="25">
        <f>IFERROR(VLOOKUP($A601,'TD SOP+PROFORM'!$A$5:$AD$750,MATCH(AK$4,'TD SOP+PROFORM'!$B$2:$AD$2,0)+1,0),0)+IFERROR(VLOOKUP($A601,'TD SOP+PROFORM'!$A$5:$AD$750,MATCH(AK$2,'TD SOP+PROFORM'!$B$2:$AD$2,0)+1,0),0)</f>
        <v>0</v>
      </c>
      <c r="AL601" s="26" t="str">
        <f t="shared" si="146"/>
        <v/>
      </c>
      <c r="AM601" s="25">
        <f t="shared" si="148"/>
        <v>0</v>
      </c>
      <c r="AN601" s="25">
        <f t="shared" si="148"/>
        <v>0</v>
      </c>
      <c r="AO601" s="26" t="str">
        <f t="shared" si="147"/>
        <v/>
      </c>
    </row>
    <row r="602" spans="1:41" x14ac:dyDescent="0.35">
      <c r="A602" s="24">
        <f>IF(AND('TD SOP+PROFORM'!A599&lt;&gt;"",'TD SOP+PROFORM'!A599&lt;&gt;"TOTAL"),'TD SOP+PROFORM'!A599,0)</f>
        <v>0</v>
      </c>
      <c r="C602" s="25" t="str">
        <f>IFERROR(VLOOKUP($A602,'TD SOP+PROFORM'!$A$5:$AD$750,MATCH(C$4,'TD SOP+PROFORM'!$B$2:$AT$2,0)+1,0),"")</f>
        <v/>
      </c>
      <c r="D602" s="25" t="str">
        <f>IFERROR(VLOOKUP($A602,'TD SOP+PROFORM'!$A$5:$AD$750,MATCH(D$4,'TD SOP+PROFORM'!$B$2:$AT$2,0)+1,0),"")</f>
        <v/>
      </c>
      <c r="E602" s="26" t="str">
        <f t="shared" si="135"/>
        <v/>
      </c>
      <c r="F602" s="25" t="str">
        <f>IFERROR(VLOOKUP($A602,'TD SOP+PROFORM'!$A$5:$AD$750,MATCH(F$4,'TD SOP+PROFORM'!$B$2:$AT$2,0)+1,0),"")</f>
        <v/>
      </c>
      <c r="G602" s="25" t="str">
        <f>IFERROR(VLOOKUP($A602,'TD SOP+PROFORM'!$A$5:$AD$750,MATCH(G$4,'TD SOP+PROFORM'!$B$2:$AT$2,0)+1,0),"")</f>
        <v/>
      </c>
      <c r="H602" s="26" t="str">
        <f t="shared" si="136"/>
        <v/>
      </c>
      <c r="I602" s="25" t="str">
        <f>IFERROR(VLOOKUP($A602,'TD SOP+PROFORM'!$A$5:$AD$750,MATCH(I$4,'TD SOP+PROFORM'!$B$2:$AT$2,0)+1,0),"")</f>
        <v/>
      </c>
      <c r="J602" s="25" t="str">
        <f>IFERROR(VLOOKUP($A602,'TD SOP+PROFORM'!$A$5:$AD$750,MATCH(J$4,'TD SOP+PROFORM'!$B$2:$AT$2,0)+1,0),"")</f>
        <v/>
      </c>
      <c r="K602" s="26" t="str">
        <f t="shared" si="137"/>
        <v/>
      </c>
      <c r="L602" s="25" t="str">
        <f>IFERROR(VLOOKUP($A602,'TD SOP+PROFORM'!$A$5:$AD$750,MATCH(L$4,'TD SOP+PROFORM'!$B$2:$AT$2,0)+1,0),"")</f>
        <v/>
      </c>
      <c r="M602" s="25" t="str">
        <f>IFERROR(VLOOKUP($A602,'TD SOP+PROFORM'!$A$5:$AD$750,MATCH(M$4,'TD SOP+PROFORM'!$B$2:$AT$2,0)+1,0),"")</f>
        <v/>
      </c>
      <c r="N602" s="26" t="str">
        <f t="shared" si="138"/>
        <v/>
      </c>
      <c r="O602" s="25">
        <f>IFERROR(VLOOKUP($A602,'TD SOP+PROFORM'!$A$5:$AD$750,MATCH(O$4,'TD SOP+PROFORM'!$B$2:$AD$2,0)+1,0),0)+IFERROR(VLOOKUP($A602,'TD SOP+PROFORM'!$A$5:$AD$750,MATCH(O$2,'TD SOP+PROFORM'!$B$2:$AD$2,0)+1,0),0)</f>
        <v>0</v>
      </c>
      <c r="P602" s="25">
        <f>IFERROR(VLOOKUP($A602,'TD SOP+PROFORM'!$A$5:$AD$750,MATCH(P$4,'TD SOP+PROFORM'!$B$2:$AD$2,0)+1,0),0)+IFERROR(VLOOKUP($A602,'TD SOP+PROFORM'!$A$5:$AD$750,MATCH(P$2,'TD SOP+PROFORM'!$B$2:$AD$2,0)+1,0),0)</f>
        <v>0</v>
      </c>
      <c r="Q602" s="26" t="str">
        <f t="shared" si="139"/>
        <v/>
      </c>
      <c r="R602" s="25">
        <f>IFERROR(VLOOKUP($A602,'TD SOP+PROFORM'!$A$5:$AD$750,MATCH(R$4,'TD SOP+PROFORM'!$B$2:$AD$2,0)+1,0),0)+IFERROR(VLOOKUP($A602,'TD SOP+PROFORM'!$A$5:$AD$750,MATCH(R$2,'TD SOP+PROFORM'!$B$2:$AD$2,0)+1,0),0)</f>
        <v>0</v>
      </c>
      <c r="S602" s="25">
        <f>IFERROR(VLOOKUP($A602,'TD SOP+PROFORM'!$A$5:$AD$750,MATCH(S$4,'TD SOP+PROFORM'!$B$2:$AD$2,0)+1,0),0)+IFERROR(VLOOKUP($A602,'TD SOP+PROFORM'!$A$5:$AD$750,MATCH(S$2,'TD SOP+PROFORM'!$B$2:$AD$2,0)+1,0),0)</f>
        <v>0</v>
      </c>
      <c r="T602" s="26" t="str">
        <f t="shared" si="140"/>
        <v/>
      </c>
      <c r="U602" s="25">
        <f>IFERROR(VLOOKUP($A602,'TD SOP+PROFORM'!$A$5:$AD$750,MATCH(U$4,'TD SOP+PROFORM'!$B$2:$AD$2,0)+1,0),0)+IFERROR(VLOOKUP($A602,'TD SOP+PROFORM'!$A$5:$AD$750,MATCH(U$2,'TD SOP+PROFORM'!$B$2:$AD$2,0)+1,0),0)</f>
        <v>0</v>
      </c>
      <c r="V602" s="25">
        <f>IFERROR(VLOOKUP($A602,'TD SOP+PROFORM'!$A$5:$AD$750,MATCH(V$4,'TD SOP+PROFORM'!$B$2:$AD$2,0)+1,0),0)+IFERROR(VLOOKUP($A602,'TD SOP+PROFORM'!$A$5:$AD$750,MATCH(V$2,'TD SOP+PROFORM'!$B$2:$AD$2,0)+1,0),0)</f>
        <v>0</v>
      </c>
      <c r="W602" s="26" t="str">
        <f t="shared" si="141"/>
        <v/>
      </c>
      <c r="X602" s="25">
        <f>IFERROR(VLOOKUP($A602,'TD SOP+PROFORM'!$A$5:$AD$750,MATCH(X$4,'TD SOP+PROFORM'!$B$2:$AD$2,0)+1,0),0)+IFERROR(VLOOKUP($A602,'TD SOP+PROFORM'!$A$5:$AD$750,MATCH(X$2,'TD SOP+PROFORM'!$B$2:$AD$2,0)+1,0),0)</f>
        <v>0</v>
      </c>
      <c r="Y602" s="25">
        <f>IFERROR(VLOOKUP($A602,'TD SOP+PROFORM'!$A$5:$AD$750,MATCH(Y$4,'TD SOP+PROFORM'!$B$2:$AD$2,0)+1,0),0)+IFERROR(VLOOKUP($A602,'TD SOP+PROFORM'!$A$5:$AD$750,MATCH(Y$2,'TD SOP+PROFORM'!$B$2:$AD$2,0)+1,0),0)</f>
        <v>0</v>
      </c>
      <c r="Z602" s="26" t="str">
        <f t="shared" si="142"/>
        <v/>
      </c>
      <c r="AA602" s="25">
        <f>IFERROR(VLOOKUP($A602,'TD SOP+PROFORM'!$A$5:$AD$750,MATCH(AA$4,'TD SOP+PROFORM'!$B$2:$AD$2,0)+1,0),0)+IFERROR(VLOOKUP($A602,'TD SOP+PROFORM'!$A$5:$AD$750,MATCH(AA$2,'TD SOP+PROFORM'!$B$2:$AD$2,0)+1,0),0)</f>
        <v>0</v>
      </c>
      <c r="AB602" s="25">
        <f>IFERROR(VLOOKUP($A602,'TD SOP+PROFORM'!$A$5:$AD$750,MATCH(AB$4,'TD SOP+PROFORM'!$B$2:$AD$2,0)+1,0),0)+IFERROR(VLOOKUP($A602,'TD SOP+PROFORM'!$A$5:$AD$750,MATCH(AB$2,'TD SOP+PROFORM'!$B$2:$AD$2,0)+1,0),0)</f>
        <v>0</v>
      </c>
      <c r="AC602" s="26" t="str">
        <f t="shared" si="143"/>
        <v/>
      </c>
      <c r="AD602" s="25">
        <f>IFERROR(VLOOKUP($A602,'TD SOP+PROFORM'!$A$5:$AD$750,MATCH(AD$4,'TD SOP+PROFORM'!$B$2:$AD$2,0)+1,0),0)+IFERROR(VLOOKUP($A602,'TD SOP+PROFORM'!$A$5:$AD$750,MATCH(AD$2,'TD SOP+PROFORM'!$B$2:$AD$2,0)+1,0),0)</f>
        <v>0</v>
      </c>
      <c r="AE602" s="25">
        <f>IFERROR(VLOOKUP($A602,'TD SOP+PROFORM'!$A$5:$AD$750,MATCH(AE$4,'TD SOP+PROFORM'!$B$2:$AD$2,0)+1,0),0)+IFERROR(VLOOKUP($A602,'TD SOP+PROFORM'!$A$5:$AD$750,MATCH(AE$2,'TD SOP+PROFORM'!$B$2:$AD$2,0)+1,0),0)</f>
        <v>0</v>
      </c>
      <c r="AF602" s="26" t="str">
        <f t="shared" si="144"/>
        <v/>
      </c>
      <c r="AG602" s="25">
        <f>IFERROR(VLOOKUP($A602,'TD SOP+PROFORM'!$A$5:$AD$750,MATCH(AG$4,'TD SOP+PROFORM'!$B$2:$AD$2,0)+1,0),0)+IFERROR(VLOOKUP($A602,'TD SOP+PROFORM'!$A$5:$AD$750,MATCH(AG$2,'TD SOP+PROFORM'!$B$2:$AD$2,0)+1,0),0)</f>
        <v>0</v>
      </c>
      <c r="AH602" s="25">
        <f>IFERROR(VLOOKUP($A602,'TD SOP+PROFORM'!$A$5:$AD$750,MATCH(AH$4,'TD SOP+PROFORM'!$B$2:$AD$2,0)+1,0),0)+IFERROR(VLOOKUP($A602,'TD SOP+PROFORM'!$A$5:$AD$750,MATCH(AH$2,'TD SOP+PROFORM'!$B$2:$AD$2,0)+1,0),0)</f>
        <v>0</v>
      </c>
      <c r="AI602" s="26" t="str">
        <f t="shared" si="145"/>
        <v/>
      </c>
      <c r="AJ602" s="25">
        <f>IFERROR(VLOOKUP($A602,'TD SOP+PROFORM'!$A$5:$AD$750,MATCH(AJ$4,'TD SOP+PROFORM'!$B$2:$AD$2,0)+1,0),0)+IFERROR(VLOOKUP($A602,'TD SOP+PROFORM'!$A$5:$AD$750,MATCH(AJ$2,'TD SOP+PROFORM'!$B$2:$AD$2,0)+1,0),0)</f>
        <v>0</v>
      </c>
      <c r="AK602" s="25">
        <f>IFERROR(VLOOKUP($A602,'TD SOP+PROFORM'!$A$5:$AD$750,MATCH(AK$4,'TD SOP+PROFORM'!$B$2:$AD$2,0)+1,0),0)+IFERROR(VLOOKUP($A602,'TD SOP+PROFORM'!$A$5:$AD$750,MATCH(AK$2,'TD SOP+PROFORM'!$B$2:$AD$2,0)+1,0),0)</f>
        <v>0</v>
      </c>
      <c r="AL602" s="26" t="str">
        <f t="shared" si="146"/>
        <v/>
      </c>
      <c r="AM602" s="25">
        <f t="shared" si="148"/>
        <v>0</v>
      </c>
      <c r="AN602" s="25">
        <f t="shared" si="148"/>
        <v>0</v>
      </c>
      <c r="AO602" s="26" t="str">
        <f t="shared" si="147"/>
        <v/>
      </c>
    </row>
    <row r="603" spans="1:41" x14ac:dyDescent="0.35">
      <c r="A603" s="24">
        <f>IF(AND('TD SOP+PROFORM'!A600&lt;&gt;"",'TD SOP+PROFORM'!A600&lt;&gt;"TOTAL"),'TD SOP+PROFORM'!A600,0)</f>
        <v>0</v>
      </c>
      <c r="C603" s="25" t="str">
        <f>IFERROR(VLOOKUP($A603,'TD SOP+PROFORM'!$A$5:$AD$750,MATCH(C$4,'TD SOP+PROFORM'!$B$2:$AT$2,0)+1,0),"")</f>
        <v/>
      </c>
      <c r="D603" s="25" t="str">
        <f>IFERROR(VLOOKUP($A603,'TD SOP+PROFORM'!$A$5:$AD$750,MATCH(D$4,'TD SOP+PROFORM'!$B$2:$AT$2,0)+1,0),"")</f>
        <v/>
      </c>
      <c r="E603" s="26" t="str">
        <f t="shared" si="135"/>
        <v/>
      </c>
      <c r="F603" s="25" t="str">
        <f>IFERROR(VLOOKUP($A603,'TD SOP+PROFORM'!$A$5:$AD$750,MATCH(F$4,'TD SOP+PROFORM'!$B$2:$AT$2,0)+1,0),"")</f>
        <v/>
      </c>
      <c r="G603" s="25" t="str">
        <f>IFERROR(VLOOKUP($A603,'TD SOP+PROFORM'!$A$5:$AD$750,MATCH(G$4,'TD SOP+PROFORM'!$B$2:$AT$2,0)+1,0),"")</f>
        <v/>
      </c>
      <c r="H603" s="26" t="str">
        <f t="shared" si="136"/>
        <v/>
      </c>
      <c r="I603" s="25" t="str">
        <f>IFERROR(VLOOKUP($A603,'TD SOP+PROFORM'!$A$5:$AD$750,MATCH(I$4,'TD SOP+PROFORM'!$B$2:$AT$2,0)+1,0),"")</f>
        <v/>
      </c>
      <c r="J603" s="25" t="str">
        <f>IFERROR(VLOOKUP($A603,'TD SOP+PROFORM'!$A$5:$AD$750,MATCH(J$4,'TD SOP+PROFORM'!$B$2:$AT$2,0)+1,0),"")</f>
        <v/>
      </c>
      <c r="K603" s="26" t="str">
        <f t="shared" si="137"/>
        <v/>
      </c>
      <c r="L603" s="25" t="str">
        <f>IFERROR(VLOOKUP($A603,'TD SOP+PROFORM'!$A$5:$AD$750,MATCH(L$4,'TD SOP+PROFORM'!$B$2:$AT$2,0)+1,0),"")</f>
        <v/>
      </c>
      <c r="M603" s="25" t="str">
        <f>IFERROR(VLOOKUP($A603,'TD SOP+PROFORM'!$A$5:$AD$750,MATCH(M$4,'TD SOP+PROFORM'!$B$2:$AT$2,0)+1,0),"")</f>
        <v/>
      </c>
      <c r="N603" s="26" t="str">
        <f t="shared" si="138"/>
        <v/>
      </c>
      <c r="O603" s="25">
        <f>IFERROR(VLOOKUP($A603,'TD SOP+PROFORM'!$A$5:$AD$750,MATCH(O$4,'TD SOP+PROFORM'!$B$2:$AD$2,0)+1,0),0)+IFERROR(VLOOKUP($A603,'TD SOP+PROFORM'!$A$5:$AD$750,MATCH(O$2,'TD SOP+PROFORM'!$B$2:$AD$2,0)+1,0),0)</f>
        <v>0</v>
      </c>
      <c r="P603" s="25">
        <f>IFERROR(VLOOKUP($A603,'TD SOP+PROFORM'!$A$5:$AD$750,MATCH(P$4,'TD SOP+PROFORM'!$B$2:$AD$2,0)+1,0),0)+IFERROR(VLOOKUP($A603,'TD SOP+PROFORM'!$A$5:$AD$750,MATCH(P$2,'TD SOP+PROFORM'!$B$2:$AD$2,0)+1,0),0)</f>
        <v>0</v>
      </c>
      <c r="Q603" s="26" t="str">
        <f t="shared" si="139"/>
        <v/>
      </c>
      <c r="R603" s="25">
        <f>IFERROR(VLOOKUP($A603,'TD SOP+PROFORM'!$A$5:$AD$750,MATCH(R$4,'TD SOP+PROFORM'!$B$2:$AD$2,0)+1,0),0)+IFERROR(VLOOKUP($A603,'TD SOP+PROFORM'!$A$5:$AD$750,MATCH(R$2,'TD SOP+PROFORM'!$B$2:$AD$2,0)+1,0),0)</f>
        <v>0</v>
      </c>
      <c r="S603" s="25">
        <f>IFERROR(VLOOKUP($A603,'TD SOP+PROFORM'!$A$5:$AD$750,MATCH(S$4,'TD SOP+PROFORM'!$B$2:$AD$2,0)+1,0),0)+IFERROR(VLOOKUP($A603,'TD SOP+PROFORM'!$A$5:$AD$750,MATCH(S$2,'TD SOP+PROFORM'!$B$2:$AD$2,0)+1,0),0)</f>
        <v>0</v>
      </c>
      <c r="T603" s="26" t="str">
        <f t="shared" si="140"/>
        <v/>
      </c>
      <c r="U603" s="25">
        <f>IFERROR(VLOOKUP($A603,'TD SOP+PROFORM'!$A$5:$AD$750,MATCH(U$4,'TD SOP+PROFORM'!$B$2:$AD$2,0)+1,0),0)+IFERROR(VLOOKUP($A603,'TD SOP+PROFORM'!$A$5:$AD$750,MATCH(U$2,'TD SOP+PROFORM'!$B$2:$AD$2,0)+1,0),0)</f>
        <v>0</v>
      </c>
      <c r="V603" s="25">
        <f>IFERROR(VLOOKUP($A603,'TD SOP+PROFORM'!$A$5:$AD$750,MATCH(V$4,'TD SOP+PROFORM'!$B$2:$AD$2,0)+1,0),0)+IFERROR(VLOOKUP($A603,'TD SOP+PROFORM'!$A$5:$AD$750,MATCH(V$2,'TD SOP+PROFORM'!$B$2:$AD$2,0)+1,0),0)</f>
        <v>0</v>
      </c>
      <c r="W603" s="26" t="str">
        <f t="shared" si="141"/>
        <v/>
      </c>
      <c r="X603" s="25">
        <f>IFERROR(VLOOKUP($A603,'TD SOP+PROFORM'!$A$5:$AD$750,MATCH(X$4,'TD SOP+PROFORM'!$B$2:$AD$2,0)+1,0),0)+IFERROR(VLOOKUP($A603,'TD SOP+PROFORM'!$A$5:$AD$750,MATCH(X$2,'TD SOP+PROFORM'!$B$2:$AD$2,0)+1,0),0)</f>
        <v>0</v>
      </c>
      <c r="Y603" s="25">
        <f>IFERROR(VLOOKUP($A603,'TD SOP+PROFORM'!$A$5:$AD$750,MATCH(Y$4,'TD SOP+PROFORM'!$B$2:$AD$2,0)+1,0),0)+IFERROR(VLOOKUP($A603,'TD SOP+PROFORM'!$A$5:$AD$750,MATCH(Y$2,'TD SOP+PROFORM'!$B$2:$AD$2,0)+1,0),0)</f>
        <v>0</v>
      </c>
      <c r="Z603" s="26" t="str">
        <f t="shared" si="142"/>
        <v/>
      </c>
      <c r="AA603" s="25">
        <f>IFERROR(VLOOKUP($A603,'TD SOP+PROFORM'!$A$5:$AD$750,MATCH(AA$4,'TD SOP+PROFORM'!$B$2:$AD$2,0)+1,0),0)+IFERROR(VLOOKUP($A603,'TD SOP+PROFORM'!$A$5:$AD$750,MATCH(AA$2,'TD SOP+PROFORM'!$B$2:$AD$2,0)+1,0),0)</f>
        <v>0</v>
      </c>
      <c r="AB603" s="25">
        <f>IFERROR(VLOOKUP($A603,'TD SOP+PROFORM'!$A$5:$AD$750,MATCH(AB$4,'TD SOP+PROFORM'!$B$2:$AD$2,0)+1,0),0)+IFERROR(VLOOKUP($A603,'TD SOP+PROFORM'!$A$5:$AD$750,MATCH(AB$2,'TD SOP+PROFORM'!$B$2:$AD$2,0)+1,0),0)</f>
        <v>0</v>
      </c>
      <c r="AC603" s="26" t="str">
        <f t="shared" si="143"/>
        <v/>
      </c>
      <c r="AD603" s="25">
        <f>IFERROR(VLOOKUP($A603,'TD SOP+PROFORM'!$A$5:$AD$750,MATCH(AD$4,'TD SOP+PROFORM'!$B$2:$AD$2,0)+1,0),0)+IFERROR(VLOOKUP($A603,'TD SOP+PROFORM'!$A$5:$AD$750,MATCH(AD$2,'TD SOP+PROFORM'!$B$2:$AD$2,0)+1,0),0)</f>
        <v>0</v>
      </c>
      <c r="AE603" s="25">
        <f>IFERROR(VLOOKUP($A603,'TD SOP+PROFORM'!$A$5:$AD$750,MATCH(AE$4,'TD SOP+PROFORM'!$B$2:$AD$2,0)+1,0),0)+IFERROR(VLOOKUP($A603,'TD SOP+PROFORM'!$A$5:$AD$750,MATCH(AE$2,'TD SOP+PROFORM'!$B$2:$AD$2,0)+1,0),0)</f>
        <v>0</v>
      </c>
      <c r="AF603" s="26" t="str">
        <f t="shared" si="144"/>
        <v/>
      </c>
      <c r="AG603" s="25">
        <f>IFERROR(VLOOKUP($A603,'TD SOP+PROFORM'!$A$5:$AD$750,MATCH(AG$4,'TD SOP+PROFORM'!$B$2:$AD$2,0)+1,0),0)+IFERROR(VLOOKUP($A603,'TD SOP+PROFORM'!$A$5:$AD$750,MATCH(AG$2,'TD SOP+PROFORM'!$B$2:$AD$2,0)+1,0),0)</f>
        <v>0</v>
      </c>
      <c r="AH603" s="25">
        <f>IFERROR(VLOOKUP($A603,'TD SOP+PROFORM'!$A$5:$AD$750,MATCH(AH$4,'TD SOP+PROFORM'!$B$2:$AD$2,0)+1,0),0)+IFERROR(VLOOKUP($A603,'TD SOP+PROFORM'!$A$5:$AD$750,MATCH(AH$2,'TD SOP+PROFORM'!$B$2:$AD$2,0)+1,0),0)</f>
        <v>0</v>
      </c>
      <c r="AI603" s="26" t="str">
        <f t="shared" si="145"/>
        <v/>
      </c>
      <c r="AJ603" s="25">
        <f>IFERROR(VLOOKUP($A603,'TD SOP+PROFORM'!$A$5:$AD$750,MATCH(AJ$4,'TD SOP+PROFORM'!$B$2:$AD$2,0)+1,0),0)+IFERROR(VLOOKUP($A603,'TD SOP+PROFORM'!$A$5:$AD$750,MATCH(AJ$2,'TD SOP+PROFORM'!$B$2:$AD$2,0)+1,0),0)</f>
        <v>0</v>
      </c>
      <c r="AK603" s="25">
        <f>IFERROR(VLOOKUP($A603,'TD SOP+PROFORM'!$A$5:$AD$750,MATCH(AK$4,'TD SOP+PROFORM'!$B$2:$AD$2,0)+1,0),0)+IFERROR(VLOOKUP($A603,'TD SOP+PROFORM'!$A$5:$AD$750,MATCH(AK$2,'TD SOP+PROFORM'!$B$2:$AD$2,0)+1,0),0)</f>
        <v>0</v>
      </c>
      <c r="AL603" s="26" t="str">
        <f t="shared" si="146"/>
        <v/>
      </c>
      <c r="AM603" s="25">
        <f t="shared" si="148"/>
        <v>0</v>
      </c>
      <c r="AN603" s="25">
        <f t="shared" si="148"/>
        <v>0</v>
      </c>
      <c r="AO603" s="26" t="str">
        <f t="shared" si="147"/>
        <v/>
      </c>
    </row>
    <row r="604" spans="1:41" x14ac:dyDescent="0.35">
      <c r="A604" s="24">
        <f>IF(AND('TD SOP+PROFORM'!A601&lt;&gt;"",'TD SOP+PROFORM'!A601&lt;&gt;"TOTAL"),'TD SOP+PROFORM'!A601,0)</f>
        <v>0</v>
      </c>
      <c r="C604" s="25" t="str">
        <f>IFERROR(VLOOKUP($A604,'TD SOP+PROFORM'!$A$5:$AD$750,MATCH(C$4,'TD SOP+PROFORM'!$B$2:$AT$2,0)+1,0),"")</f>
        <v/>
      </c>
      <c r="D604" s="25" t="str">
        <f>IFERROR(VLOOKUP($A604,'TD SOP+PROFORM'!$A$5:$AD$750,MATCH(D$4,'TD SOP+PROFORM'!$B$2:$AT$2,0)+1,0),"")</f>
        <v/>
      </c>
      <c r="E604" s="26" t="str">
        <f t="shared" si="135"/>
        <v/>
      </c>
      <c r="F604" s="25" t="str">
        <f>IFERROR(VLOOKUP($A604,'TD SOP+PROFORM'!$A$5:$AD$750,MATCH(F$4,'TD SOP+PROFORM'!$B$2:$AT$2,0)+1,0),"")</f>
        <v/>
      </c>
      <c r="G604" s="25" t="str">
        <f>IFERROR(VLOOKUP($A604,'TD SOP+PROFORM'!$A$5:$AD$750,MATCH(G$4,'TD SOP+PROFORM'!$B$2:$AT$2,0)+1,0),"")</f>
        <v/>
      </c>
      <c r="H604" s="26" t="str">
        <f t="shared" si="136"/>
        <v/>
      </c>
      <c r="I604" s="25" t="str">
        <f>IFERROR(VLOOKUP($A604,'TD SOP+PROFORM'!$A$5:$AD$750,MATCH(I$4,'TD SOP+PROFORM'!$B$2:$AT$2,0)+1,0),"")</f>
        <v/>
      </c>
      <c r="J604" s="25" t="str">
        <f>IFERROR(VLOOKUP($A604,'TD SOP+PROFORM'!$A$5:$AD$750,MATCH(J$4,'TD SOP+PROFORM'!$B$2:$AT$2,0)+1,0),"")</f>
        <v/>
      </c>
      <c r="K604" s="26" t="str">
        <f t="shared" si="137"/>
        <v/>
      </c>
      <c r="L604" s="25" t="str">
        <f>IFERROR(VLOOKUP($A604,'TD SOP+PROFORM'!$A$5:$AD$750,MATCH(L$4,'TD SOP+PROFORM'!$B$2:$AT$2,0)+1,0),"")</f>
        <v/>
      </c>
      <c r="M604" s="25" t="str">
        <f>IFERROR(VLOOKUP($A604,'TD SOP+PROFORM'!$A$5:$AD$750,MATCH(M$4,'TD SOP+PROFORM'!$B$2:$AT$2,0)+1,0),"")</f>
        <v/>
      </c>
      <c r="N604" s="26" t="str">
        <f t="shared" si="138"/>
        <v/>
      </c>
      <c r="O604" s="25">
        <f>IFERROR(VLOOKUP($A604,'TD SOP+PROFORM'!$A$5:$AD$750,MATCH(O$4,'TD SOP+PROFORM'!$B$2:$AD$2,0)+1,0),0)+IFERROR(VLOOKUP($A604,'TD SOP+PROFORM'!$A$5:$AD$750,MATCH(O$2,'TD SOP+PROFORM'!$B$2:$AD$2,0)+1,0),0)</f>
        <v>0</v>
      </c>
      <c r="P604" s="25">
        <f>IFERROR(VLOOKUP($A604,'TD SOP+PROFORM'!$A$5:$AD$750,MATCH(P$4,'TD SOP+PROFORM'!$B$2:$AD$2,0)+1,0),0)+IFERROR(VLOOKUP($A604,'TD SOP+PROFORM'!$A$5:$AD$750,MATCH(P$2,'TD SOP+PROFORM'!$B$2:$AD$2,0)+1,0),0)</f>
        <v>0</v>
      </c>
      <c r="Q604" s="26" t="str">
        <f t="shared" si="139"/>
        <v/>
      </c>
      <c r="R604" s="25">
        <f>IFERROR(VLOOKUP($A604,'TD SOP+PROFORM'!$A$5:$AD$750,MATCH(R$4,'TD SOP+PROFORM'!$B$2:$AD$2,0)+1,0),0)+IFERROR(VLOOKUP($A604,'TD SOP+PROFORM'!$A$5:$AD$750,MATCH(R$2,'TD SOP+PROFORM'!$B$2:$AD$2,0)+1,0),0)</f>
        <v>0</v>
      </c>
      <c r="S604" s="25">
        <f>IFERROR(VLOOKUP($A604,'TD SOP+PROFORM'!$A$5:$AD$750,MATCH(S$4,'TD SOP+PROFORM'!$B$2:$AD$2,0)+1,0),0)+IFERROR(VLOOKUP($A604,'TD SOP+PROFORM'!$A$5:$AD$750,MATCH(S$2,'TD SOP+PROFORM'!$B$2:$AD$2,0)+1,0),0)</f>
        <v>0</v>
      </c>
      <c r="T604" s="26" t="str">
        <f t="shared" si="140"/>
        <v/>
      </c>
      <c r="U604" s="25">
        <f>IFERROR(VLOOKUP($A604,'TD SOP+PROFORM'!$A$5:$AD$750,MATCH(U$4,'TD SOP+PROFORM'!$B$2:$AD$2,0)+1,0),0)+IFERROR(VLOOKUP($A604,'TD SOP+PROFORM'!$A$5:$AD$750,MATCH(U$2,'TD SOP+PROFORM'!$B$2:$AD$2,0)+1,0),0)</f>
        <v>0</v>
      </c>
      <c r="V604" s="25">
        <f>IFERROR(VLOOKUP($A604,'TD SOP+PROFORM'!$A$5:$AD$750,MATCH(V$4,'TD SOP+PROFORM'!$B$2:$AD$2,0)+1,0),0)+IFERROR(VLOOKUP($A604,'TD SOP+PROFORM'!$A$5:$AD$750,MATCH(V$2,'TD SOP+PROFORM'!$B$2:$AD$2,0)+1,0),0)</f>
        <v>0</v>
      </c>
      <c r="W604" s="26" t="str">
        <f t="shared" si="141"/>
        <v/>
      </c>
      <c r="X604" s="25">
        <f>IFERROR(VLOOKUP($A604,'TD SOP+PROFORM'!$A$5:$AD$750,MATCH(X$4,'TD SOP+PROFORM'!$B$2:$AD$2,0)+1,0),0)+IFERROR(VLOOKUP($A604,'TD SOP+PROFORM'!$A$5:$AD$750,MATCH(X$2,'TD SOP+PROFORM'!$B$2:$AD$2,0)+1,0),0)</f>
        <v>0</v>
      </c>
      <c r="Y604" s="25">
        <f>IFERROR(VLOOKUP($A604,'TD SOP+PROFORM'!$A$5:$AD$750,MATCH(Y$4,'TD SOP+PROFORM'!$B$2:$AD$2,0)+1,0),0)+IFERROR(VLOOKUP($A604,'TD SOP+PROFORM'!$A$5:$AD$750,MATCH(Y$2,'TD SOP+PROFORM'!$B$2:$AD$2,0)+1,0),0)</f>
        <v>0</v>
      </c>
      <c r="Z604" s="26" t="str">
        <f t="shared" si="142"/>
        <v/>
      </c>
      <c r="AA604" s="25">
        <f>IFERROR(VLOOKUP($A604,'TD SOP+PROFORM'!$A$5:$AD$750,MATCH(AA$4,'TD SOP+PROFORM'!$B$2:$AD$2,0)+1,0),0)+IFERROR(VLOOKUP($A604,'TD SOP+PROFORM'!$A$5:$AD$750,MATCH(AA$2,'TD SOP+PROFORM'!$B$2:$AD$2,0)+1,0),0)</f>
        <v>0</v>
      </c>
      <c r="AB604" s="25">
        <f>IFERROR(VLOOKUP($A604,'TD SOP+PROFORM'!$A$5:$AD$750,MATCH(AB$4,'TD SOP+PROFORM'!$B$2:$AD$2,0)+1,0),0)+IFERROR(VLOOKUP($A604,'TD SOP+PROFORM'!$A$5:$AD$750,MATCH(AB$2,'TD SOP+PROFORM'!$B$2:$AD$2,0)+1,0),0)</f>
        <v>0</v>
      </c>
      <c r="AC604" s="26" t="str">
        <f t="shared" si="143"/>
        <v/>
      </c>
      <c r="AD604" s="25">
        <f>IFERROR(VLOOKUP($A604,'TD SOP+PROFORM'!$A$5:$AD$750,MATCH(AD$4,'TD SOP+PROFORM'!$B$2:$AD$2,0)+1,0),0)+IFERROR(VLOOKUP($A604,'TD SOP+PROFORM'!$A$5:$AD$750,MATCH(AD$2,'TD SOP+PROFORM'!$B$2:$AD$2,0)+1,0),0)</f>
        <v>0</v>
      </c>
      <c r="AE604" s="25">
        <f>IFERROR(VLOOKUP($A604,'TD SOP+PROFORM'!$A$5:$AD$750,MATCH(AE$4,'TD SOP+PROFORM'!$B$2:$AD$2,0)+1,0),0)+IFERROR(VLOOKUP($A604,'TD SOP+PROFORM'!$A$5:$AD$750,MATCH(AE$2,'TD SOP+PROFORM'!$B$2:$AD$2,0)+1,0),0)</f>
        <v>0</v>
      </c>
      <c r="AF604" s="26" t="str">
        <f t="shared" si="144"/>
        <v/>
      </c>
      <c r="AG604" s="25">
        <f>IFERROR(VLOOKUP($A604,'TD SOP+PROFORM'!$A$5:$AD$750,MATCH(AG$4,'TD SOP+PROFORM'!$B$2:$AD$2,0)+1,0),0)+IFERROR(VLOOKUP($A604,'TD SOP+PROFORM'!$A$5:$AD$750,MATCH(AG$2,'TD SOP+PROFORM'!$B$2:$AD$2,0)+1,0),0)</f>
        <v>0</v>
      </c>
      <c r="AH604" s="25">
        <f>IFERROR(VLOOKUP($A604,'TD SOP+PROFORM'!$A$5:$AD$750,MATCH(AH$4,'TD SOP+PROFORM'!$B$2:$AD$2,0)+1,0),0)+IFERROR(VLOOKUP($A604,'TD SOP+PROFORM'!$A$5:$AD$750,MATCH(AH$2,'TD SOP+PROFORM'!$B$2:$AD$2,0)+1,0),0)</f>
        <v>0</v>
      </c>
      <c r="AI604" s="26" t="str">
        <f t="shared" si="145"/>
        <v/>
      </c>
      <c r="AJ604" s="25">
        <f>IFERROR(VLOOKUP($A604,'TD SOP+PROFORM'!$A$5:$AD$750,MATCH(AJ$4,'TD SOP+PROFORM'!$B$2:$AD$2,0)+1,0),0)+IFERROR(VLOOKUP($A604,'TD SOP+PROFORM'!$A$5:$AD$750,MATCH(AJ$2,'TD SOP+PROFORM'!$B$2:$AD$2,0)+1,0),0)</f>
        <v>0</v>
      </c>
      <c r="AK604" s="25">
        <f>IFERROR(VLOOKUP($A604,'TD SOP+PROFORM'!$A$5:$AD$750,MATCH(AK$4,'TD SOP+PROFORM'!$B$2:$AD$2,0)+1,0),0)+IFERROR(VLOOKUP($A604,'TD SOP+PROFORM'!$A$5:$AD$750,MATCH(AK$2,'TD SOP+PROFORM'!$B$2:$AD$2,0)+1,0),0)</f>
        <v>0</v>
      </c>
      <c r="AL604" s="26" t="str">
        <f t="shared" si="146"/>
        <v/>
      </c>
      <c r="AM604" s="25">
        <f t="shared" si="148"/>
        <v>0</v>
      </c>
      <c r="AN604" s="25">
        <f t="shared" si="148"/>
        <v>0</v>
      </c>
      <c r="AO604" s="26" t="str">
        <f t="shared" si="147"/>
        <v/>
      </c>
    </row>
    <row r="605" spans="1:41" x14ac:dyDescent="0.35">
      <c r="A605" s="24">
        <f>IF(AND('TD SOP+PROFORM'!A602&lt;&gt;"",'TD SOP+PROFORM'!A602&lt;&gt;"TOTAL"),'TD SOP+PROFORM'!A602,0)</f>
        <v>0</v>
      </c>
      <c r="C605" s="25" t="str">
        <f>IFERROR(VLOOKUP($A605,'TD SOP+PROFORM'!$A$5:$AD$750,MATCH(C$4,'TD SOP+PROFORM'!$B$2:$AT$2,0)+1,0),"")</f>
        <v/>
      </c>
      <c r="D605" s="25" t="str">
        <f>IFERROR(VLOOKUP($A605,'TD SOP+PROFORM'!$A$5:$AD$750,MATCH(D$4,'TD SOP+PROFORM'!$B$2:$AT$2,0)+1,0),"")</f>
        <v/>
      </c>
      <c r="E605" s="26" t="str">
        <f t="shared" si="135"/>
        <v/>
      </c>
      <c r="F605" s="25" t="str">
        <f>IFERROR(VLOOKUP($A605,'TD SOP+PROFORM'!$A$5:$AD$750,MATCH(F$4,'TD SOP+PROFORM'!$B$2:$AT$2,0)+1,0),"")</f>
        <v/>
      </c>
      <c r="G605" s="25" t="str">
        <f>IFERROR(VLOOKUP($A605,'TD SOP+PROFORM'!$A$5:$AD$750,MATCH(G$4,'TD SOP+PROFORM'!$B$2:$AT$2,0)+1,0),"")</f>
        <v/>
      </c>
      <c r="H605" s="26" t="str">
        <f t="shared" si="136"/>
        <v/>
      </c>
      <c r="I605" s="25" t="str">
        <f>IFERROR(VLOOKUP($A605,'TD SOP+PROFORM'!$A$5:$AD$750,MATCH(I$4,'TD SOP+PROFORM'!$B$2:$AT$2,0)+1,0),"")</f>
        <v/>
      </c>
      <c r="J605" s="25" t="str">
        <f>IFERROR(VLOOKUP($A605,'TD SOP+PROFORM'!$A$5:$AD$750,MATCH(J$4,'TD SOP+PROFORM'!$B$2:$AT$2,0)+1,0),"")</f>
        <v/>
      </c>
      <c r="K605" s="26" t="str">
        <f t="shared" si="137"/>
        <v/>
      </c>
      <c r="L605" s="25" t="str">
        <f>IFERROR(VLOOKUP($A605,'TD SOP+PROFORM'!$A$5:$AD$750,MATCH(L$4,'TD SOP+PROFORM'!$B$2:$AT$2,0)+1,0),"")</f>
        <v/>
      </c>
      <c r="M605" s="25" t="str">
        <f>IFERROR(VLOOKUP($A605,'TD SOP+PROFORM'!$A$5:$AD$750,MATCH(M$4,'TD SOP+PROFORM'!$B$2:$AT$2,0)+1,0),"")</f>
        <v/>
      </c>
      <c r="N605" s="26" t="str">
        <f t="shared" si="138"/>
        <v/>
      </c>
      <c r="O605" s="25">
        <f>IFERROR(VLOOKUP($A605,'TD SOP+PROFORM'!$A$5:$AD$750,MATCH(O$4,'TD SOP+PROFORM'!$B$2:$AD$2,0)+1,0),0)+IFERROR(VLOOKUP($A605,'TD SOP+PROFORM'!$A$5:$AD$750,MATCH(O$2,'TD SOP+PROFORM'!$B$2:$AD$2,0)+1,0),0)</f>
        <v>0</v>
      </c>
      <c r="P605" s="25">
        <f>IFERROR(VLOOKUP($A605,'TD SOP+PROFORM'!$A$5:$AD$750,MATCH(P$4,'TD SOP+PROFORM'!$B$2:$AD$2,0)+1,0),0)+IFERROR(VLOOKUP($A605,'TD SOP+PROFORM'!$A$5:$AD$750,MATCH(P$2,'TD SOP+PROFORM'!$B$2:$AD$2,0)+1,0),0)</f>
        <v>0</v>
      </c>
      <c r="Q605" s="26" t="str">
        <f t="shared" si="139"/>
        <v/>
      </c>
      <c r="R605" s="25">
        <f>IFERROR(VLOOKUP($A605,'TD SOP+PROFORM'!$A$5:$AD$750,MATCH(R$4,'TD SOP+PROFORM'!$B$2:$AD$2,0)+1,0),0)+IFERROR(VLOOKUP($A605,'TD SOP+PROFORM'!$A$5:$AD$750,MATCH(R$2,'TD SOP+PROFORM'!$B$2:$AD$2,0)+1,0),0)</f>
        <v>0</v>
      </c>
      <c r="S605" s="25">
        <f>IFERROR(VLOOKUP($A605,'TD SOP+PROFORM'!$A$5:$AD$750,MATCH(S$4,'TD SOP+PROFORM'!$B$2:$AD$2,0)+1,0),0)+IFERROR(VLOOKUP($A605,'TD SOP+PROFORM'!$A$5:$AD$750,MATCH(S$2,'TD SOP+PROFORM'!$B$2:$AD$2,0)+1,0),0)</f>
        <v>0</v>
      </c>
      <c r="T605" s="26" t="str">
        <f t="shared" si="140"/>
        <v/>
      </c>
      <c r="U605" s="25">
        <f>IFERROR(VLOOKUP($A605,'TD SOP+PROFORM'!$A$5:$AD$750,MATCH(U$4,'TD SOP+PROFORM'!$B$2:$AD$2,0)+1,0),0)+IFERROR(VLOOKUP($A605,'TD SOP+PROFORM'!$A$5:$AD$750,MATCH(U$2,'TD SOP+PROFORM'!$B$2:$AD$2,0)+1,0),0)</f>
        <v>0</v>
      </c>
      <c r="V605" s="25">
        <f>IFERROR(VLOOKUP($A605,'TD SOP+PROFORM'!$A$5:$AD$750,MATCH(V$4,'TD SOP+PROFORM'!$B$2:$AD$2,0)+1,0),0)+IFERROR(VLOOKUP($A605,'TD SOP+PROFORM'!$A$5:$AD$750,MATCH(V$2,'TD SOP+PROFORM'!$B$2:$AD$2,0)+1,0),0)</f>
        <v>0</v>
      </c>
      <c r="W605" s="26" t="str">
        <f t="shared" si="141"/>
        <v/>
      </c>
      <c r="X605" s="25">
        <f>IFERROR(VLOOKUP($A605,'TD SOP+PROFORM'!$A$5:$AD$750,MATCH(X$4,'TD SOP+PROFORM'!$B$2:$AD$2,0)+1,0),0)+IFERROR(VLOOKUP($A605,'TD SOP+PROFORM'!$A$5:$AD$750,MATCH(X$2,'TD SOP+PROFORM'!$B$2:$AD$2,0)+1,0),0)</f>
        <v>0</v>
      </c>
      <c r="Y605" s="25">
        <f>IFERROR(VLOOKUP($A605,'TD SOP+PROFORM'!$A$5:$AD$750,MATCH(Y$4,'TD SOP+PROFORM'!$B$2:$AD$2,0)+1,0),0)+IFERROR(VLOOKUP($A605,'TD SOP+PROFORM'!$A$5:$AD$750,MATCH(Y$2,'TD SOP+PROFORM'!$B$2:$AD$2,0)+1,0),0)</f>
        <v>0</v>
      </c>
      <c r="Z605" s="26" t="str">
        <f t="shared" si="142"/>
        <v/>
      </c>
      <c r="AA605" s="25">
        <f>IFERROR(VLOOKUP($A605,'TD SOP+PROFORM'!$A$5:$AD$750,MATCH(AA$4,'TD SOP+PROFORM'!$B$2:$AD$2,0)+1,0),0)+IFERROR(VLOOKUP($A605,'TD SOP+PROFORM'!$A$5:$AD$750,MATCH(AA$2,'TD SOP+PROFORM'!$B$2:$AD$2,0)+1,0),0)</f>
        <v>0</v>
      </c>
      <c r="AB605" s="25">
        <f>IFERROR(VLOOKUP($A605,'TD SOP+PROFORM'!$A$5:$AD$750,MATCH(AB$4,'TD SOP+PROFORM'!$B$2:$AD$2,0)+1,0),0)+IFERROR(VLOOKUP($A605,'TD SOP+PROFORM'!$A$5:$AD$750,MATCH(AB$2,'TD SOP+PROFORM'!$B$2:$AD$2,0)+1,0),0)</f>
        <v>0</v>
      </c>
      <c r="AC605" s="26" t="str">
        <f t="shared" si="143"/>
        <v/>
      </c>
      <c r="AD605" s="25">
        <f>IFERROR(VLOOKUP($A605,'TD SOP+PROFORM'!$A$5:$AD$750,MATCH(AD$4,'TD SOP+PROFORM'!$B$2:$AD$2,0)+1,0),0)+IFERROR(VLOOKUP($A605,'TD SOP+PROFORM'!$A$5:$AD$750,MATCH(AD$2,'TD SOP+PROFORM'!$B$2:$AD$2,0)+1,0),0)</f>
        <v>0</v>
      </c>
      <c r="AE605" s="25">
        <f>IFERROR(VLOOKUP($A605,'TD SOP+PROFORM'!$A$5:$AD$750,MATCH(AE$4,'TD SOP+PROFORM'!$B$2:$AD$2,0)+1,0),0)+IFERROR(VLOOKUP($A605,'TD SOP+PROFORM'!$A$5:$AD$750,MATCH(AE$2,'TD SOP+PROFORM'!$B$2:$AD$2,0)+1,0),0)</f>
        <v>0</v>
      </c>
      <c r="AF605" s="26" t="str">
        <f t="shared" si="144"/>
        <v/>
      </c>
      <c r="AG605" s="25">
        <f>IFERROR(VLOOKUP($A605,'TD SOP+PROFORM'!$A$5:$AD$750,MATCH(AG$4,'TD SOP+PROFORM'!$B$2:$AD$2,0)+1,0),0)+IFERROR(VLOOKUP($A605,'TD SOP+PROFORM'!$A$5:$AD$750,MATCH(AG$2,'TD SOP+PROFORM'!$B$2:$AD$2,0)+1,0),0)</f>
        <v>0</v>
      </c>
      <c r="AH605" s="25">
        <f>IFERROR(VLOOKUP($A605,'TD SOP+PROFORM'!$A$5:$AD$750,MATCH(AH$4,'TD SOP+PROFORM'!$B$2:$AD$2,0)+1,0),0)+IFERROR(VLOOKUP($A605,'TD SOP+PROFORM'!$A$5:$AD$750,MATCH(AH$2,'TD SOP+PROFORM'!$B$2:$AD$2,0)+1,0),0)</f>
        <v>0</v>
      </c>
      <c r="AI605" s="26" t="str">
        <f t="shared" si="145"/>
        <v/>
      </c>
      <c r="AJ605" s="25">
        <f>IFERROR(VLOOKUP($A605,'TD SOP+PROFORM'!$A$5:$AD$750,MATCH(AJ$4,'TD SOP+PROFORM'!$B$2:$AD$2,0)+1,0),0)+IFERROR(VLOOKUP($A605,'TD SOP+PROFORM'!$A$5:$AD$750,MATCH(AJ$2,'TD SOP+PROFORM'!$B$2:$AD$2,0)+1,0),0)</f>
        <v>0</v>
      </c>
      <c r="AK605" s="25">
        <f>IFERROR(VLOOKUP($A605,'TD SOP+PROFORM'!$A$5:$AD$750,MATCH(AK$4,'TD SOP+PROFORM'!$B$2:$AD$2,0)+1,0),0)+IFERROR(VLOOKUP($A605,'TD SOP+PROFORM'!$A$5:$AD$750,MATCH(AK$2,'TD SOP+PROFORM'!$B$2:$AD$2,0)+1,0),0)</f>
        <v>0</v>
      </c>
      <c r="AL605" s="26" t="str">
        <f t="shared" si="146"/>
        <v/>
      </c>
      <c r="AM605" s="25">
        <f t="shared" si="148"/>
        <v>0</v>
      </c>
      <c r="AN605" s="25">
        <f t="shared" si="148"/>
        <v>0</v>
      </c>
      <c r="AO605" s="26" t="str">
        <f t="shared" si="147"/>
        <v/>
      </c>
    </row>
    <row r="606" spans="1:41" x14ac:dyDescent="0.35">
      <c r="A606" s="24">
        <f>IF(AND('TD SOP+PROFORM'!A603&lt;&gt;"",'TD SOP+PROFORM'!A603&lt;&gt;"TOTAL"),'TD SOP+PROFORM'!A603,0)</f>
        <v>0</v>
      </c>
      <c r="C606" s="25" t="str">
        <f>IFERROR(VLOOKUP($A606,'TD SOP+PROFORM'!$A$5:$AD$750,MATCH(C$4,'TD SOP+PROFORM'!$B$2:$AT$2,0)+1,0),"")</f>
        <v/>
      </c>
      <c r="D606" s="25" t="str">
        <f>IFERROR(VLOOKUP($A606,'TD SOP+PROFORM'!$A$5:$AD$750,MATCH(D$4,'TD SOP+PROFORM'!$B$2:$AT$2,0)+1,0),"")</f>
        <v/>
      </c>
      <c r="E606" s="26" t="str">
        <f t="shared" si="135"/>
        <v/>
      </c>
      <c r="F606" s="25" t="str">
        <f>IFERROR(VLOOKUP($A606,'TD SOP+PROFORM'!$A$5:$AD$750,MATCH(F$4,'TD SOP+PROFORM'!$B$2:$AT$2,0)+1,0),"")</f>
        <v/>
      </c>
      <c r="G606" s="25" t="str">
        <f>IFERROR(VLOOKUP($A606,'TD SOP+PROFORM'!$A$5:$AD$750,MATCH(G$4,'TD SOP+PROFORM'!$B$2:$AT$2,0)+1,0),"")</f>
        <v/>
      </c>
      <c r="H606" s="26" t="str">
        <f t="shared" si="136"/>
        <v/>
      </c>
      <c r="I606" s="25" t="str">
        <f>IFERROR(VLOOKUP($A606,'TD SOP+PROFORM'!$A$5:$AD$750,MATCH(I$4,'TD SOP+PROFORM'!$B$2:$AT$2,0)+1,0),"")</f>
        <v/>
      </c>
      <c r="J606" s="25" t="str">
        <f>IFERROR(VLOOKUP($A606,'TD SOP+PROFORM'!$A$5:$AD$750,MATCH(J$4,'TD SOP+PROFORM'!$B$2:$AT$2,0)+1,0),"")</f>
        <v/>
      </c>
      <c r="K606" s="26" t="str">
        <f t="shared" si="137"/>
        <v/>
      </c>
      <c r="L606" s="25" t="str">
        <f>IFERROR(VLOOKUP($A606,'TD SOP+PROFORM'!$A$5:$AD$750,MATCH(L$4,'TD SOP+PROFORM'!$B$2:$AT$2,0)+1,0),"")</f>
        <v/>
      </c>
      <c r="M606" s="25" t="str">
        <f>IFERROR(VLOOKUP($A606,'TD SOP+PROFORM'!$A$5:$AD$750,MATCH(M$4,'TD SOP+PROFORM'!$B$2:$AT$2,0)+1,0),"")</f>
        <v/>
      </c>
      <c r="N606" s="26" t="str">
        <f t="shared" si="138"/>
        <v/>
      </c>
      <c r="O606" s="25">
        <f>IFERROR(VLOOKUP($A606,'TD SOP+PROFORM'!$A$5:$AD$750,MATCH(O$4,'TD SOP+PROFORM'!$B$2:$AD$2,0)+1,0),0)+IFERROR(VLOOKUP($A606,'TD SOP+PROFORM'!$A$5:$AD$750,MATCH(O$2,'TD SOP+PROFORM'!$B$2:$AD$2,0)+1,0),0)</f>
        <v>0</v>
      </c>
      <c r="P606" s="25">
        <f>IFERROR(VLOOKUP($A606,'TD SOP+PROFORM'!$A$5:$AD$750,MATCH(P$4,'TD SOP+PROFORM'!$B$2:$AD$2,0)+1,0),0)+IFERROR(VLOOKUP($A606,'TD SOP+PROFORM'!$A$5:$AD$750,MATCH(P$2,'TD SOP+PROFORM'!$B$2:$AD$2,0)+1,0),0)</f>
        <v>0</v>
      </c>
      <c r="Q606" s="26" t="str">
        <f t="shared" si="139"/>
        <v/>
      </c>
      <c r="R606" s="25">
        <f>IFERROR(VLOOKUP($A606,'TD SOP+PROFORM'!$A$5:$AD$750,MATCH(R$4,'TD SOP+PROFORM'!$B$2:$AD$2,0)+1,0),0)+IFERROR(VLOOKUP($A606,'TD SOP+PROFORM'!$A$5:$AD$750,MATCH(R$2,'TD SOP+PROFORM'!$B$2:$AD$2,0)+1,0),0)</f>
        <v>0</v>
      </c>
      <c r="S606" s="25">
        <f>IFERROR(VLOOKUP($A606,'TD SOP+PROFORM'!$A$5:$AD$750,MATCH(S$4,'TD SOP+PROFORM'!$B$2:$AD$2,0)+1,0),0)+IFERROR(VLOOKUP($A606,'TD SOP+PROFORM'!$A$5:$AD$750,MATCH(S$2,'TD SOP+PROFORM'!$B$2:$AD$2,0)+1,0),0)</f>
        <v>0</v>
      </c>
      <c r="T606" s="26" t="str">
        <f t="shared" si="140"/>
        <v/>
      </c>
      <c r="U606" s="25">
        <f>IFERROR(VLOOKUP($A606,'TD SOP+PROFORM'!$A$5:$AD$750,MATCH(U$4,'TD SOP+PROFORM'!$B$2:$AD$2,0)+1,0),0)+IFERROR(VLOOKUP($A606,'TD SOP+PROFORM'!$A$5:$AD$750,MATCH(U$2,'TD SOP+PROFORM'!$B$2:$AD$2,0)+1,0),0)</f>
        <v>0</v>
      </c>
      <c r="V606" s="25">
        <f>IFERROR(VLOOKUP($A606,'TD SOP+PROFORM'!$A$5:$AD$750,MATCH(V$4,'TD SOP+PROFORM'!$B$2:$AD$2,0)+1,0),0)+IFERROR(VLOOKUP($A606,'TD SOP+PROFORM'!$A$5:$AD$750,MATCH(V$2,'TD SOP+PROFORM'!$B$2:$AD$2,0)+1,0),0)</f>
        <v>0</v>
      </c>
      <c r="W606" s="26" t="str">
        <f t="shared" si="141"/>
        <v/>
      </c>
      <c r="X606" s="25">
        <f>IFERROR(VLOOKUP($A606,'TD SOP+PROFORM'!$A$5:$AD$750,MATCH(X$4,'TD SOP+PROFORM'!$B$2:$AD$2,0)+1,0),0)+IFERROR(VLOOKUP($A606,'TD SOP+PROFORM'!$A$5:$AD$750,MATCH(X$2,'TD SOP+PROFORM'!$B$2:$AD$2,0)+1,0),0)</f>
        <v>0</v>
      </c>
      <c r="Y606" s="25">
        <f>IFERROR(VLOOKUP($A606,'TD SOP+PROFORM'!$A$5:$AD$750,MATCH(Y$4,'TD SOP+PROFORM'!$B$2:$AD$2,0)+1,0),0)+IFERROR(VLOOKUP($A606,'TD SOP+PROFORM'!$A$5:$AD$750,MATCH(Y$2,'TD SOP+PROFORM'!$B$2:$AD$2,0)+1,0),0)</f>
        <v>0</v>
      </c>
      <c r="Z606" s="26" t="str">
        <f t="shared" si="142"/>
        <v/>
      </c>
      <c r="AA606" s="25">
        <f>IFERROR(VLOOKUP($A606,'TD SOP+PROFORM'!$A$5:$AD$750,MATCH(AA$4,'TD SOP+PROFORM'!$B$2:$AD$2,0)+1,0),0)+IFERROR(VLOOKUP($A606,'TD SOP+PROFORM'!$A$5:$AD$750,MATCH(AA$2,'TD SOP+PROFORM'!$B$2:$AD$2,0)+1,0),0)</f>
        <v>0</v>
      </c>
      <c r="AB606" s="25">
        <f>IFERROR(VLOOKUP($A606,'TD SOP+PROFORM'!$A$5:$AD$750,MATCH(AB$4,'TD SOP+PROFORM'!$B$2:$AD$2,0)+1,0),0)+IFERROR(VLOOKUP($A606,'TD SOP+PROFORM'!$A$5:$AD$750,MATCH(AB$2,'TD SOP+PROFORM'!$B$2:$AD$2,0)+1,0),0)</f>
        <v>0</v>
      </c>
      <c r="AC606" s="26" t="str">
        <f t="shared" si="143"/>
        <v/>
      </c>
      <c r="AD606" s="25">
        <f>IFERROR(VLOOKUP($A606,'TD SOP+PROFORM'!$A$5:$AD$750,MATCH(AD$4,'TD SOP+PROFORM'!$B$2:$AD$2,0)+1,0),0)+IFERROR(VLOOKUP($A606,'TD SOP+PROFORM'!$A$5:$AD$750,MATCH(AD$2,'TD SOP+PROFORM'!$B$2:$AD$2,0)+1,0),0)</f>
        <v>0</v>
      </c>
      <c r="AE606" s="25">
        <f>IFERROR(VLOOKUP($A606,'TD SOP+PROFORM'!$A$5:$AD$750,MATCH(AE$4,'TD SOP+PROFORM'!$B$2:$AD$2,0)+1,0),0)+IFERROR(VLOOKUP($A606,'TD SOP+PROFORM'!$A$5:$AD$750,MATCH(AE$2,'TD SOP+PROFORM'!$B$2:$AD$2,0)+1,0),0)</f>
        <v>0</v>
      </c>
      <c r="AF606" s="26" t="str">
        <f t="shared" si="144"/>
        <v/>
      </c>
      <c r="AG606" s="25">
        <f>IFERROR(VLOOKUP($A606,'TD SOP+PROFORM'!$A$5:$AD$750,MATCH(AG$4,'TD SOP+PROFORM'!$B$2:$AD$2,0)+1,0),0)+IFERROR(VLOOKUP($A606,'TD SOP+PROFORM'!$A$5:$AD$750,MATCH(AG$2,'TD SOP+PROFORM'!$B$2:$AD$2,0)+1,0),0)</f>
        <v>0</v>
      </c>
      <c r="AH606" s="25">
        <f>IFERROR(VLOOKUP($A606,'TD SOP+PROFORM'!$A$5:$AD$750,MATCH(AH$4,'TD SOP+PROFORM'!$B$2:$AD$2,0)+1,0),0)+IFERROR(VLOOKUP($A606,'TD SOP+PROFORM'!$A$5:$AD$750,MATCH(AH$2,'TD SOP+PROFORM'!$B$2:$AD$2,0)+1,0),0)</f>
        <v>0</v>
      </c>
      <c r="AI606" s="26" t="str">
        <f t="shared" si="145"/>
        <v/>
      </c>
      <c r="AJ606" s="25">
        <f>IFERROR(VLOOKUP($A606,'TD SOP+PROFORM'!$A$5:$AD$750,MATCH(AJ$4,'TD SOP+PROFORM'!$B$2:$AD$2,0)+1,0),0)+IFERROR(VLOOKUP($A606,'TD SOP+PROFORM'!$A$5:$AD$750,MATCH(AJ$2,'TD SOP+PROFORM'!$B$2:$AD$2,0)+1,0),0)</f>
        <v>0</v>
      </c>
      <c r="AK606" s="25">
        <f>IFERROR(VLOOKUP($A606,'TD SOP+PROFORM'!$A$5:$AD$750,MATCH(AK$4,'TD SOP+PROFORM'!$B$2:$AD$2,0)+1,0),0)+IFERROR(VLOOKUP($A606,'TD SOP+PROFORM'!$A$5:$AD$750,MATCH(AK$2,'TD SOP+PROFORM'!$B$2:$AD$2,0)+1,0),0)</f>
        <v>0</v>
      </c>
      <c r="AL606" s="26" t="str">
        <f t="shared" si="146"/>
        <v/>
      </c>
      <c r="AM606" s="25">
        <f t="shared" si="148"/>
        <v>0</v>
      </c>
      <c r="AN606" s="25">
        <f t="shared" si="148"/>
        <v>0</v>
      </c>
      <c r="AO606" s="26" t="str">
        <f t="shared" si="147"/>
        <v/>
      </c>
    </row>
    <row r="607" spans="1:41" x14ac:dyDescent="0.35">
      <c r="A607" s="24">
        <f>IF(AND('TD SOP+PROFORM'!A604&lt;&gt;"",'TD SOP+PROFORM'!A604&lt;&gt;"TOTAL"),'TD SOP+PROFORM'!A604,0)</f>
        <v>0</v>
      </c>
      <c r="C607" s="25" t="str">
        <f>IFERROR(VLOOKUP($A607,'TD SOP+PROFORM'!$A$5:$AD$750,MATCH(C$4,'TD SOP+PROFORM'!$B$2:$AT$2,0)+1,0),"")</f>
        <v/>
      </c>
      <c r="D607" s="25" t="str">
        <f>IFERROR(VLOOKUP($A607,'TD SOP+PROFORM'!$A$5:$AD$750,MATCH(D$4,'TD SOP+PROFORM'!$B$2:$AT$2,0)+1,0),"")</f>
        <v/>
      </c>
      <c r="E607" s="26" t="str">
        <f t="shared" si="135"/>
        <v/>
      </c>
      <c r="F607" s="25" t="str">
        <f>IFERROR(VLOOKUP($A607,'TD SOP+PROFORM'!$A$5:$AD$750,MATCH(F$4,'TD SOP+PROFORM'!$B$2:$AT$2,0)+1,0),"")</f>
        <v/>
      </c>
      <c r="G607" s="25" t="str">
        <f>IFERROR(VLOOKUP($A607,'TD SOP+PROFORM'!$A$5:$AD$750,MATCH(G$4,'TD SOP+PROFORM'!$B$2:$AT$2,0)+1,0),"")</f>
        <v/>
      </c>
      <c r="H607" s="26" t="str">
        <f t="shared" si="136"/>
        <v/>
      </c>
      <c r="I607" s="25" t="str">
        <f>IFERROR(VLOOKUP($A607,'TD SOP+PROFORM'!$A$5:$AD$750,MATCH(I$4,'TD SOP+PROFORM'!$B$2:$AT$2,0)+1,0),"")</f>
        <v/>
      </c>
      <c r="J607" s="25" t="str">
        <f>IFERROR(VLOOKUP($A607,'TD SOP+PROFORM'!$A$5:$AD$750,MATCH(J$4,'TD SOP+PROFORM'!$B$2:$AT$2,0)+1,0),"")</f>
        <v/>
      </c>
      <c r="K607" s="26" t="str">
        <f t="shared" si="137"/>
        <v/>
      </c>
      <c r="L607" s="25" t="str">
        <f>IFERROR(VLOOKUP($A607,'TD SOP+PROFORM'!$A$5:$AD$750,MATCH(L$4,'TD SOP+PROFORM'!$B$2:$AT$2,0)+1,0),"")</f>
        <v/>
      </c>
      <c r="M607" s="25" t="str">
        <f>IFERROR(VLOOKUP($A607,'TD SOP+PROFORM'!$A$5:$AD$750,MATCH(M$4,'TD SOP+PROFORM'!$B$2:$AT$2,0)+1,0),"")</f>
        <v/>
      </c>
      <c r="N607" s="26" t="str">
        <f t="shared" si="138"/>
        <v/>
      </c>
      <c r="O607" s="25">
        <f>IFERROR(VLOOKUP($A607,'TD SOP+PROFORM'!$A$5:$AD$750,MATCH(O$4,'TD SOP+PROFORM'!$B$2:$AD$2,0)+1,0),0)+IFERROR(VLOOKUP($A607,'TD SOP+PROFORM'!$A$5:$AD$750,MATCH(O$2,'TD SOP+PROFORM'!$B$2:$AD$2,0)+1,0),0)</f>
        <v>0</v>
      </c>
      <c r="P607" s="25">
        <f>IFERROR(VLOOKUP($A607,'TD SOP+PROFORM'!$A$5:$AD$750,MATCH(P$4,'TD SOP+PROFORM'!$B$2:$AD$2,0)+1,0),0)+IFERROR(VLOOKUP($A607,'TD SOP+PROFORM'!$A$5:$AD$750,MATCH(P$2,'TD SOP+PROFORM'!$B$2:$AD$2,0)+1,0),0)</f>
        <v>0</v>
      </c>
      <c r="Q607" s="26" t="str">
        <f t="shared" si="139"/>
        <v/>
      </c>
      <c r="R607" s="25">
        <f>IFERROR(VLOOKUP($A607,'TD SOP+PROFORM'!$A$5:$AD$750,MATCH(R$4,'TD SOP+PROFORM'!$B$2:$AD$2,0)+1,0),0)+IFERROR(VLOOKUP($A607,'TD SOP+PROFORM'!$A$5:$AD$750,MATCH(R$2,'TD SOP+PROFORM'!$B$2:$AD$2,0)+1,0),0)</f>
        <v>0</v>
      </c>
      <c r="S607" s="25">
        <f>IFERROR(VLOOKUP($A607,'TD SOP+PROFORM'!$A$5:$AD$750,MATCH(S$4,'TD SOP+PROFORM'!$B$2:$AD$2,0)+1,0),0)+IFERROR(VLOOKUP($A607,'TD SOP+PROFORM'!$A$5:$AD$750,MATCH(S$2,'TD SOP+PROFORM'!$B$2:$AD$2,0)+1,0),0)</f>
        <v>0</v>
      </c>
      <c r="T607" s="26" t="str">
        <f t="shared" si="140"/>
        <v/>
      </c>
      <c r="U607" s="25">
        <f>IFERROR(VLOOKUP($A607,'TD SOP+PROFORM'!$A$5:$AD$750,MATCH(U$4,'TD SOP+PROFORM'!$B$2:$AD$2,0)+1,0),0)+IFERROR(VLOOKUP($A607,'TD SOP+PROFORM'!$A$5:$AD$750,MATCH(U$2,'TD SOP+PROFORM'!$B$2:$AD$2,0)+1,0),0)</f>
        <v>0</v>
      </c>
      <c r="V607" s="25">
        <f>IFERROR(VLOOKUP($A607,'TD SOP+PROFORM'!$A$5:$AD$750,MATCH(V$4,'TD SOP+PROFORM'!$B$2:$AD$2,0)+1,0),0)+IFERROR(VLOOKUP($A607,'TD SOP+PROFORM'!$A$5:$AD$750,MATCH(V$2,'TD SOP+PROFORM'!$B$2:$AD$2,0)+1,0),0)</f>
        <v>0</v>
      </c>
      <c r="W607" s="26" t="str">
        <f t="shared" si="141"/>
        <v/>
      </c>
      <c r="X607" s="25">
        <f>IFERROR(VLOOKUP($A607,'TD SOP+PROFORM'!$A$5:$AD$750,MATCH(X$4,'TD SOP+PROFORM'!$B$2:$AD$2,0)+1,0),0)+IFERROR(VLOOKUP($A607,'TD SOP+PROFORM'!$A$5:$AD$750,MATCH(X$2,'TD SOP+PROFORM'!$B$2:$AD$2,0)+1,0),0)</f>
        <v>0</v>
      </c>
      <c r="Y607" s="25">
        <f>IFERROR(VLOOKUP($A607,'TD SOP+PROFORM'!$A$5:$AD$750,MATCH(Y$4,'TD SOP+PROFORM'!$B$2:$AD$2,0)+1,0),0)+IFERROR(VLOOKUP($A607,'TD SOP+PROFORM'!$A$5:$AD$750,MATCH(Y$2,'TD SOP+PROFORM'!$B$2:$AD$2,0)+1,0),0)</f>
        <v>0</v>
      </c>
      <c r="Z607" s="26" t="str">
        <f t="shared" si="142"/>
        <v/>
      </c>
      <c r="AA607" s="25">
        <f>IFERROR(VLOOKUP($A607,'TD SOP+PROFORM'!$A$5:$AD$750,MATCH(AA$4,'TD SOP+PROFORM'!$B$2:$AD$2,0)+1,0),0)+IFERROR(VLOOKUP($A607,'TD SOP+PROFORM'!$A$5:$AD$750,MATCH(AA$2,'TD SOP+PROFORM'!$B$2:$AD$2,0)+1,0),0)</f>
        <v>0</v>
      </c>
      <c r="AB607" s="25">
        <f>IFERROR(VLOOKUP($A607,'TD SOP+PROFORM'!$A$5:$AD$750,MATCH(AB$4,'TD SOP+PROFORM'!$B$2:$AD$2,0)+1,0),0)+IFERROR(VLOOKUP($A607,'TD SOP+PROFORM'!$A$5:$AD$750,MATCH(AB$2,'TD SOP+PROFORM'!$B$2:$AD$2,0)+1,0),0)</f>
        <v>0</v>
      </c>
      <c r="AC607" s="26" t="str">
        <f t="shared" si="143"/>
        <v/>
      </c>
      <c r="AD607" s="25">
        <f>IFERROR(VLOOKUP($A607,'TD SOP+PROFORM'!$A$5:$AD$750,MATCH(AD$4,'TD SOP+PROFORM'!$B$2:$AD$2,0)+1,0),0)+IFERROR(VLOOKUP($A607,'TD SOP+PROFORM'!$A$5:$AD$750,MATCH(AD$2,'TD SOP+PROFORM'!$B$2:$AD$2,0)+1,0),0)</f>
        <v>0</v>
      </c>
      <c r="AE607" s="25">
        <f>IFERROR(VLOOKUP($A607,'TD SOP+PROFORM'!$A$5:$AD$750,MATCH(AE$4,'TD SOP+PROFORM'!$B$2:$AD$2,0)+1,0),0)+IFERROR(VLOOKUP($A607,'TD SOP+PROFORM'!$A$5:$AD$750,MATCH(AE$2,'TD SOP+PROFORM'!$B$2:$AD$2,0)+1,0),0)</f>
        <v>0</v>
      </c>
      <c r="AF607" s="26" t="str">
        <f t="shared" si="144"/>
        <v/>
      </c>
      <c r="AG607" s="25">
        <f>IFERROR(VLOOKUP($A607,'TD SOP+PROFORM'!$A$5:$AD$750,MATCH(AG$4,'TD SOP+PROFORM'!$B$2:$AD$2,0)+1,0),0)+IFERROR(VLOOKUP($A607,'TD SOP+PROFORM'!$A$5:$AD$750,MATCH(AG$2,'TD SOP+PROFORM'!$B$2:$AD$2,0)+1,0),0)</f>
        <v>0</v>
      </c>
      <c r="AH607" s="25">
        <f>IFERROR(VLOOKUP($A607,'TD SOP+PROFORM'!$A$5:$AD$750,MATCH(AH$4,'TD SOP+PROFORM'!$B$2:$AD$2,0)+1,0),0)+IFERROR(VLOOKUP($A607,'TD SOP+PROFORM'!$A$5:$AD$750,MATCH(AH$2,'TD SOP+PROFORM'!$B$2:$AD$2,0)+1,0),0)</f>
        <v>0</v>
      </c>
      <c r="AI607" s="26" t="str">
        <f t="shared" si="145"/>
        <v/>
      </c>
      <c r="AJ607" s="25">
        <f>IFERROR(VLOOKUP($A607,'TD SOP+PROFORM'!$A$5:$AD$750,MATCH(AJ$4,'TD SOP+PROFORM'!$B$2:$AD$2,0)+1,0),0)+IFERROR(VLOOKUP($A607,'TD SOP+PROFORM'!$A$5:$AD$750,MATCH(AJ$2,'TD SOP+PROFORM'!$B$2:$AD$2,0)+1,0),0)</f>
        <v>0</v>
      </c>
      <c r="AK607" s="25">
        <f>IFERROR(VLOOKUP($A607,'TD SOP+PROFORM'!$A$5:$AD$750,MATCH(AK$4,'TD SOP+PROFORM'!$B$2:$AD$2,0)+1,0),0)+IFERROR(VLOOKUP($A607,'TD SOP+PROFORM'!$A$5:$AD$750,MATCH(AK$2,'TD SOP+PROFORM'!$B$2:$AD$2,0)+1,0),0)</f>
        <v>0</v>
      </c>
      <c r="AL607" s="26" t="str">
        <f t="shared" si="146"/>
        <v/>
      </c>
      <c r="AM607" s="25">
        <f t="shared" si="148"/>
        <v>0</v>
      </c>
      <c r="AN607" s="25">
        <f t="shared" si="148"/>
        <v>0</v>
      </c>
      <c r="AO607" s="26" t="str">
        <f t="shared" si="147"/>
        <v/>
      </c>
    </row>
    <row r="608" spans="1:41" x14ac:dyDescent="0.35">
      <c r="A608" s="24">
        <f>IF(AND('TD SOP+PROFORM'!A605&lt;&gt;"",'TD SOP+PROFORM'!A605&lt;&gt;"TOTAL"),'TD SOP+PROFORM'!A605,0)</f>
        <v>0</v>
      </c>
      <c r="C608" s="25" t="str">
        <f>IFERROR(VLOOKUP($A608,'TD SOP+PROFORM'!$A$5:$AD$750,MATCH(C$4,'TD SOP+PROFORM'!$B$2:$AT$2,0)+1,0),"")</f>
        <v/>
      </c>
      <c r="D608" s="25" t="str">
        <f>IFERROR(VLOOKUP($A608,'TD SOP+PROFORM'!$A$5:$AD$750,MATCH(D$4,'TD SOP+PROFORM'!$B$2:$AT$2,0)+1,0),"")</f>
        <v/>
      </c>
      <c r="E608" s="26" t="str">
        <f t="shared" si="135"/>
        <v/>
      </c>
      <c r="F608" s="25" t="str">
        <f>IFERROR(VLOOKUP($A608,'TD SOP+PROFORM'!$A$5:$AD$750,MATCH(F$4,'TD SOP+PROFORM'!$B$2:$AT$2,0)+1,0),"")</f>
        <v/>
      </c>
      <c r="G608" s="25" t="str">
        <f>IFERROR(VLOOKUP($A608,'TD SOP+PROFORM'!$A$5:$AD$750,MATCH(G$4,'TD SOP+PROFORM'!$B$2:$AT$2,0)+1,0),"")</f>
        <v/>
      </c>
      <c r="H608" s="26" t="str">
        <f t="shared" si="136"/>
        <v/>
      </c>
      <c r="I608" s="25" t="str">
        <f>IFERROR(VLOOKUP($A608,'TD SOP+PROFORM'!$A$5:$AD$750,MATCH(I$4,'TD SOP+PROFORM'!$B$2:$AT$2,0)+1,0),"")</f>
        <v/>
      </c>
      <c r="J608" s="25" t="str">
        <f>IFERROR(VLOOKUP($A608,'TD SOP+PROFORM'!$A$5:$AD$750,MATCH(J$4,'TD SOP+PROFORM'!$B$2:$AT$2,0)+1,0),"")</f>
        <v/>
      </c>
      <c r="K608" s="26" t="str">
        <f t="shared" si="137"/>
        <v/>
      </c>
      <c r="L608" s="25" t="str">
        <f>IFERROR(VLOOKUP($A608,'TD SOP+PROFORM'!$A$5:$AD$750,MATCH(L$4,'TD SOP+PROFORM'!$B$2:$AT$2,0)+1,0),"")</f>
        <v/>
      </c>
      <c r="M608" s="25" t="str">
        <f>IFERROR(VLOOKUP($A608,'TD SOP+PROFORM'!$A$5:$AD$750,MATCH(M$4,'TD SOP+PROFORM'!$B$2:$AT$2,0)+1,0),"")</f>
        <v/>
      </c>
      <c r="N608" s="26" t="str">
        <f t="shared" si="138"/>
        <v/>
      </c>
      <c r="O608" s="25">
        <f>IFERROR(VLOOKUP($A608,'TD SOP+PROFORM'!$A$5:$AD$750,MATCH(O$4,'TD SOP+PROFORM'!$B$2:$AD$2,0)+1,0),0)+IFERROR(VLOOKUP($A608,'TD SOP+PROFORM'!$A$5:$AD$750,MATCH(O$2,'TD SOP+PROFORM'!$B$2:$AD$2,0)+1,0),0)</f>
        <v>0</v>
      </c>
      <c r="P608" s="25">
        <f>IFERROR(VLOOKUP($A608,'TD SOP+PROFORM'!$A$5:$AD$750,MATCH(P$4,'TD SOP+PROFORM'!$B$2:$AD$2,0)+1,0),0)+IFERROR(VLOOKUP($A608,'TD SOP+PROFORM'!$A$5:$AD$750,MATCH(P$2,'TD SOP+PROFORM'!$B$2:$AD$2,0)+1,0),0)</f>
        <v>0</v>
      </c>
      <c r="Q608" s="26" t="str">
        <f t="shared" si="139"/>
        <v/>
      </c>
      <c r="R608" s="25">
        <f>IFERROR(VLOOKUP($A608,'TD SOP+PROFORM'!$A$5:$AD$750,MATCH(R$4,'TD SOP+PROFORM'!$B$2:$AD$2,0)+1,0),0)+IFERROR(VLOOKUP($A608,'TD SOP+PROFORM'!$A$5:$AD$750,MATCH(R$2,'TD SOP+PROFORM'!$B$2:$AD$2,0)+1,0),0)</f>
        <v>0</v>
      </c>
      <c r="S608" s="25">
        <f>IFERROR(VLOOKUP($A608,'TD SOP+PROFORM'!$A$5:$AD$750,MATCH(S$4,'TD SOP+PROFORM'!$B$2:$AD$2,0)+1,0),0)+IFERROR(VLOOKUP($A608,'TD SOP+PROFORM'!$A$5:$AD$750,MATCH(S$2,'TD SOP+PROFORM'!$B$2:$AD$2,0)+1,0),0)</f>
        <v>0</v>
      </c>
      <c r="T608" s="26" t="str">
        <f t="shared" si="140"/>
        <v/>
      </c>
      <c r="U608" s="25">
        <f>IFERROR(VLOOKUP($A608,'TD SOP+PROFORM'!$A$5:$AD$750,MATCH(U$4,'TD SOP+PROFORM'!$B$2:$AD$2,0)+1,0),0)+IFERROR(VLOOKUP($A608,'TD SOP+PROFORM'!$A$5:$AD$750,MATCH(U$2,'TD SOP+PROFORM'!$B$2:$AD$2,0)+1,0),0)</f>
        <v>0</v>
      </c>
      <c r="V608" s="25">
        <f>IFERROR(VLOOKUP($A608,'TD SOP+PROFORM'!$A$5:$AD$750,MATCH(V$4,'TD SOP+PROFORM'!$B$2:$AD$2,0)+1,0),0)+IFERROR(VLOOKUP($A608,'TD SOP+PROFORM'!$A$5:$AD$750,MATCH(V$2,'TD SOP+PROFORM'!$B$2:$AD$2,0)+1,0),0)</f>
        <v>0</v>
      </c>
      <c r="W608" s="26" t="str">
        <f t="shared" si="141"/>
        <v/>
      </c>
      <c r="X608" s="25">
        <f>IFERROR(VLOOKUP($A608,'TD SOP+PROFORM'!$A$5:$AD$750,MATCH(X$4,'TD SOP+PROFORM'!$B$2:$AD$2,0)+1,0),0)+IFERROR(VLOOKUP($A608,'TD SOP+PROFORM'!$A$5:$AD$750,MATCH(X$2,'TD SOP+PROFORM'!$B$2:$AD$2,0)+1,0),0)</f>
        <v>0</v>
      </c>
      <c r="Y608" s="25">
        <f>IFERROR(VLOOKUP($A608,'TD SOP+PROFORM'!$A$5:$AD$750,MATCH(Y$4,'TD SOP+PROFORM'!$B$2:$AD$2,0)+1,0),0)+IFERROR(VLOOKUP($A608,'TD SOP+PROFORM'!$A$5:$AD$750,MATCH(Y$2,'TD SOP+PROFORM'!$B$2:$AD$2,0)+1,0),0)</f>
        <v>0</v>
      </c>
      <c r="Z608" s="26" t="str">
        <f t="shared" si="142"/>
        <v/>
      </c>
      <c r="AA608" s="25">
        <f>IFERROR(VLOOKUP($A608,'TD SOP+PROFORM'!$A$5:$AD$750,MATCH(AA$4,'TD SOP+PROFORM'!$B$2:$AD$2,0)+1,0),0)+IFERROR(VLOOKUP($A608,'TD SOP+PROFORM'!$A$5:$AD$750,MATCH(AA$2,'TD SOP+PROFORM'!$B$2:$AD$2,0)+1,0),0)</f>
        <v>0</v>
      </c>
      <c r="AB608" s="25">
        <f>IFERROR(VLOOKUP($A608,'TD SOP+PROFORM'!$A$5:$AD$750,MATCH(AB$4,'TD SOP+PROFORM'!$B$2:$AD$2,0)+1,0),0)+IFERROR(VLOOKUP($A608,'TD SOP+PROFORM'!$A$5:$AD$750,MATCH(AB$2,'TD SOP+PROFORM'!$B$2:$AD$2,0)+1,0),0)</f>
        <v>0</v>
      </c>
      <c r="AC608" s="26" t="str">
        <f t="shared" si="143"/>
        <v/>
      </c>
      <c r="AD608" s="25">
        <f>IFERROR(VLOOKUP($A608,'TD SOP+PROFORM'!$A$5:$AD$750,MATCH(AD$4,'TD SOP+PROFORM'!$B$2:$AD$2,0)+1,0),0)+IFERROR(VLOOKUP($A608,'TD SOP+PROFORM'!$A$5:$AD$750,MATCH(AD$2,'TD SOP+PROFORM'!$B$2:$AD$2,0)+1,0),0)</f>
        <v>0</v>
      </c>
      <c r="AE608" s="25">
        <f>IFERROR(VLOOKUP($A608,'TD SOP+PROFORM'!$A$5:$AD$750,MATCH(AE$4,'TD SOP+PROFORM'!$B$2:$AD$2,0)+1,0),0)+IFERROR(VLOOKUP($A608,'TD SOP+PROFORM'!$A$5:$AD$750,MATCH(AE$2,'TD SOP+PROFORM'!$B$2:$AD$2,0)+1,0),0)</f>
        <v>0</v>
      </c>
      <c r="AF608" s="26" t="str">
        <f t="shared" si="144"/>
        <v/>
      </c>
      <c r="AG608" s="25">
        <f>IFERROR(VLOOKUP($A608,'TD SOP+PROFORM'!$A$5:$AD$750,MATCH(AG$4,'TD SOP+PROFORM'!$B$2:$AD$2,0)+1,0),0)+IFERROR(VLOOKUP($A608,'TD SOP+PROFORM'!$A$5:$AD$750,MATCH(AG$2,'TD SOP+PROFORM'!$B$2:$AD$2,0)+1,0),0)</f>
        <v>0</v>
      </c>
      <c r="AH608" s="25">
        <f>IFERROR(VLOOKUP($A608,'TD SOP+PROFORM'!$A$5:$AD$750,MATCH(AH$4,'TD SOP+PROFORM'!$B$2:$AD$2,0)+1,0),0)+IFERROR(VLOOKUP($A608,'TD SOP+PROFORM'!$A$5:$AD$750,MATCH(AH$2,'TD SOP+PROFORM'!$B$2:$AD$2,0)+1,0),0)</f>
        <v>0</v>
      </c>
      <c r="AI608" s="26" t="str">
        <f t="shared" si="145"/>
        <v/>
      </c>
      <c r="AJ608" s="25">
        <f>IFERROR(VLOOKUP($A608,'TD SOP+PROFORM'!$A$5:$AD$750,MATCH(AJ$4,'TD SOP+PROFORM'!$B$2:$AD$2,0)+1,0),0)+IFERROR(VLOOKUP($A608,'TD SOP+PROFORM'!$A$5:$AD$750,MATCH(AJ$2,'TD SOP+PROFORM'!$B$2:$AD$2,0)+1,0),0)</f>
        <v>0</v>
      </c>
      <c r="AK608" s="25">
        <f>IFERROR(VLOOKUP($A608,'TD SOP+PROFORM'!$A$5:$AD$750,MATCH(AK$4,'TD SOP+PROFORM'!$B$2:$AD$2,0)+1,0),0)+IFERROR(VLOOKUP($A608,'TD SOP+PROFORM'!$A$5:$AD$750,MATCH(AK$2,'TD SOP+PROFORM'!$B$2:$AD$2,0)+1,0),0)</f>
        <v>0</v>
      </c>
      <c r="AL608" s="26" t="str">
        <f t="shared" si="146"/>
        <v/>
      </c>
      <c r="AM608" s="25">
        <f t="shared" si="148"/>
        <v>0</v>
      </c>
      <c r="AN608" s="25">
        <f t="shared" si="148"/>
        <v>0</v>
      </c>
      <c r="AO608" s="26" t="str">
        <f t="shared" si="147"/>
        <v/>
      </c>
    </row>
    <row r="609" spans="1:41" x14ac:dyDescent="0.35">
      <c r="A609" s="24">
        <f>IF(AND('TD SOP+PROFORM'!A606&lt;&gt;"",'TD SOP+PROFORM'!A606&lt;&gt;"TOTAL"),'TD SOP+PROFORM'!A606,0)</f>
        <v>0</v>
      </c>
      <c r="C609" s="25" t="str">
        <f>IFERROR(VLOOKUP($A609,'TD SOP+PROFORM'!$A$5:$AD$750,MATCH(C$4,'TD SOP+PROFORM'!$B$2:$AT$2,0)+1,0),"")</f>
        <v/>
      </c>
      <c r="D609" s="25" t="str">
        <f>IFERROR(VLOOKUP($A609,'TD SOP+PROFORM'!$A$5:$AD$750,MATCH(D$4,'TD SOP+PROFORM'!$B$2:$AT$2,0)+1,0),"")</f>
        <v/>
      </c>
      <c r="E609" s="26" t="str">
        <f t="shared" si="135"/>
        <v/>
      </c>
      <c r="F609" s="25" t="str">
        <f>IFERROR(VLOOKUP($A609,'TD SOP+PROFORM'!$A$5:$AD$750,MATCH(F$4,'TD SOP+PROFORM'!$B$2:$AT$2,0)+1,0),"")</f>
        <v/>
      </c>
      <c r="G609" s="25" t="str">
        <f>IFERROR(VLOOKUP($A609,'TD SOP+PROFORM'!$A$5:$AD$750,MATCH(G$4,'TD SOP+PROFORM'!$B$2:$AT$2,0)+1,0),"")</f>
        <v/>
      </c>
      <c r="H609" s="26" t="str">
        <f t="shared" si="136"/>
        <v/>
      </c>
      <c r="I609" s="25" t="str">
        <f>IFERROR(VLOOKUP($A609,'TD SOP+PROFORM'!$A$5:$AD$750,MATCH(I$4,'TD SOP+PROFORM'!$B$2:$AT$2,0)+1,0),"")</f>
        <v/>
      </c>
      <c r="J609" s="25" t="str">
        <f>IFERROR(VLOOKUP($A609,'TD SOP+PROFORM'!$A$5:$AD$750,MATCH(J$4,'TD SOP+PROFORM'!$B$2:$AT$2,0)+1,0),"")</f>
        <v/>
      </c>
      <c r="K609" s="26" t="str">
        <f t="shared" si="137"/>
        <v/>
      </c>
      <c r="L609" s="25" t="str">
        <f>IFERROR(VLOOKUP($A609,'TD SOP+PROFORM'!$A$5:$AD$750,MATCH(L$4,'TD SOP+PROFORM'!$B$2:$AT$2,0)+1,0),"")</f>
        <v/>
      </c>
      <c r="M609" s="25" t="str">
        <f>IFERROR(VLOOKUP($A609,'TD SOP+PROFORM'!$A$5:$AD$750,MATCH(M$4,'TD SOP+PROFORM'!$B$2:$AT$2,0)+1,0),"")</f>
        <v/>
      </c>
      <c r="N609" s="26" t="str">
        <f t="shared" si="138"/>
        <v/>
      </c>
      <c r="O609" s="25">
        <f>IFERROR(VLOOKUP($A609,'TD SOP+PROFORM'!$A$5:$AD$750,MATCH(O$4,'TD SOP+PROFORM'!$B$2:$AD$2,0)+1,0),0)+IFERROR(VLOOKUP($A609,'TD SOP+PROFORM'!$A$5:$AD$750,MATCH(O$2,'TD SOP+PROFORM'!$B$2:$AD$2,0)+1,0),0)</f>
        <v>0</v>
      </c>
      <c r="P609" s="25">
        <f>IFERROR(VLOOKUP($A609,'TD SOP+PROFORM'!$A$5:$AD$750,MATCH(P$4,'TD SOP+PROFORM'!$B$2:$AD$2,0)+1,0),0)+IFERROR(VLOOKUP($A609,'TD SOP+PROFORM'!$A$5:$AD$750,MATCH(P$2,'TD SOP+PROFORM'!$B$2:$AD$2,0)+1,0),0)</f>
        <v>0</v>
      </c>
      <c r="Q609" s="26" t="str">
        <f t="shared" si="139"/>
        <v/>
      </c>
      <c r="R609" s="25">
        <f>IFERROR(VLOOKUP($A609,'TD SOP+PROFORM'!$A$5:$AD$750,MATCH(R$4,'TD SOP+PROFORM'!$B$2:$AD$2,0)+1,0),0)+IFERROR(VLOOKUP($A609,'TD SOP+PROFORM'!$A$5:$AD$750,MATCH(R$2,'TD SOP+PROFORM'!$B$2:$AD$2,0)+1,0),0)</f>
        <v>0</v>
      </c>
      <c r="S609" s="25">
        <f>IFERROR(VLOOKUP($A609,'TD SOP+PROFORM'!$A$5:$AD$750,MATCH(S$4,'TD SOP+PROFORM'!$B$2:$AD$2,0)+1,0),0)+IFERROR(VLOOKUP($A609,'TD SOP+PROFORM'!$A$5:$AD$750,MATCH(S$2,'TD SOP+PROFORM'!$B$2:$AD$2,0)+1,0),0)</f>
        <v>0</v>
      </c>
      <c r="T609" s="26" t="str">
        <f t="shared" si="140"/>
        <v/>
      </c>
      <c r="U609" s="25">
        <f>IFERROR(VLOOKUP($A609,'TD SOP+PROFORM'!$A$5:$AD$750,MATCH(U$4,'TD SOP+PROFORM'!$B$2:$AD$2,0)+1,0),0)+IFERROR(VLOOKUP($A609,'TD SOP+PROFORM'!$A$5:$AD$750,MATCH(U$2,'TD SOP+PROFORM'!$B$2:$AD$2,0)+1,0),0)</f>
        <v>0</v>
      </c>
      <c r="V609" s="25">
        <f>IFERROR(VLOOKUP($A609,'TD SOP+PROFORM'!$A$5:$AD$750,MATCH(V$4,'TD SOP+PROFORM'!$B$2:$AD$2,0)+1,0),0)+IFERROR(VLOOKUP($A609,'TD SOP+PROFORM'!$A$5:$AD$750,MATCH(V$2,'TD SOP+PROFORM'!$B$2:$AD$2,0)+1,0),0)</f>
        <v>0</v>
      </c>
      <c r="W609" s="26" t="str">
        <f t="shared" si="141"/>
        <v/>
      </c>
      <c r="X609" s="25">
        <f>IFERROR(VLOOKUP($A609,'TD SOP+PROFORM'!$A$5:$AD$750,MATCH(X$4,'TD SOP+PROFORM'!$B$2:$AD$2,0)+1,0),0)+IFERROR(VLOOKUP($A609,'TD SOP+PROFORM'!$A$5:$AD$750,MATCH(X$2,'TD SOP+PROFORM'!$B$2:$AD$2,0)+1,0),0)</f>
        <v>0</v>
      </c>
      <c r="Y609" s="25">
        <f>IFERROR(VLOOKUP($A609,'TD SOP+PROFORM'!$A$5:$AD$750,MATCH(Y$4,'TD SOP+PROFORM'!$B$2:$AD$2,0)+1,0),0)+IFERROR(VLOOKUP($A609,'TD SOP+PROFORM'!$A$5:$AD$750,MATCH(Y$2,'TD SOP+PROFORM'!$B$2:$AD$2,0)+1,0),0)</f>
        <v>0</v>
      </c>
      <c r="Z609" s="26" t="str">
        <f t="shared" si="142"/>
        <v/>
      </c>
      <c r="AA609" s="25">
        <f>IFERROR(VLOOKUP($A609,'TD SOP+PROFORM'!$A$5:$AD$750,MATCH(AA$4,'TD SOP+PROFORM'!$B$2:$AD$2,0)+1,0),0)+IFERROR(VLOOKUP($A609,'TD SOP+PROFORM'!$A$5:$AD$750,MATCH(AA$2,'TD SOP+PROFORM'!$B$2:$AD$2,0)+1,0),0)</f>
        <v>0</v>
      </c>
      <c r="AB609" s="25">
        <f>IFERROR(VLOOKUP($A609,'TD SOP+PROFORM'!$A$5:$AD$750,MATCH(AB$4,'TD SOP+PROFORM'!$B$2:$AD$2,0)+1,0),0)+IFERROR(VLOOKUP($A609,'TD SOP+PROFORM'!$A$5:$AD$750,MATCH(AB$2,'TD SOP+PROFORM'!$B$2:$AD$2,0)+1,0),0)</f>
        <v>0</v>
      </c>
      <c r="AC609" s="26" t="str">
        <f t="shared" si="143"/>
        <v/>
      </c>
      <c r="AD609" s="25">
        <f>IFERROR(VLOOKUP($A609,'TD SOP+PROFORM'!$A$5:$AD$750,MATCH(AD$4,'TD SOP+PROFORM'!$B$2:$AD$2,0)+1,0),0)+IFERROR(VLOOKUP($A609,'TD SOP+PROFORM'!$A$5:$AD$750,MATCH(AD$2,'TD SOP+PROFORM'!$B$2:$AD$2,0)+1,0),0)</f>
        <v>0</v>
      </c>
      <c r="AE609" s="25">
        <f>IFERROR(VLOOKUP($A609,'TD SOP+PROFORM'!$A$5:$AD$750,MATCH(AE$4,'TD SOP+PROFORM'!$B$2:$AD$2,0)+1,0),0)+IFERROR(VLOOKUP($A609,'TD SOP+PROFORM'!$A$5:$AD$750,MATCH(AE$2,'TD SOP+PROFORM'!$B$2:$AD$2,0)+1,0),0)</f>
        <v>0</v>
      </c>
      <c r="AF609" s="26" t="str">
        <f t="shared" si="144"/>
        <v/>
      </c>
      <c r="AG609" s="25">
        <f>IFERROR(VLOOKUP($A609,'TD SOP+PROFORM'!$A$5:$AD$750,MATCH(AG$4,'TD SOP+PROFORM'!$B$2:$AD$2,0)+1,0),0)+IFERROR(VLOOKUP($A609,'TD SOP+PROFORM'!$A$5:$AD$750,MATCH(AG$2,'TD SOP+PROFORM'!$B$2:$AD$2,0)+1,0),0)</f>
        <v>0</v>
      </c>
      <c r="AH609" s="25">
        <f>IFERROR(VLOOKUP($A609,'TD SOP+PROFORM'!$A$5:$AD$750,MATCH(AH$4,'TD SOP+PROFORM'!$B$2:$AD$2,0)+1,0),0)+IFERROR(VLOOKUP($A609,'TD SOP+PROFORM'!$A$5:$AD$750,MATCH(AH$2,'TD SOP+PROFORM'!$B$2:$AD$2,0)+1,0),0)</f>
        <v>0</v>
      </c>
      <c r="AI609" s="26" t="str">
        <f t="shared" si="145"/>
        <v/>
      </c>
      <c r="AJ609" s="25">
        <f>IFERROR(VLOOKUP($A609,'TD SOP+PROFORM'!$A$5:$AD$750,MATCH(AJ$4,'TD SOP+PROFORM'!$B$2:$AD$2,0)+1,0),0)+IFERROR(VLOOKUP($A609,'TD SOP+PROFORM'!$A$5:$AD$750,MATCH(AJ$2,'TD SOP+PROFORM'!$B$2:$AD$2,0)+1,0),0)</f>
        <v>0</v>
      </c>
      <c r="AK609" s="25">
        <f>IFERROR(VLOOKUP($A609,'TD SOP+PROFORM'!$A$5:$AD$750,MATCH(AK$4,'TD SOP+PROFORM'!$B$2:$AD$2,0)+1,0),0)+IFERROR(VLOOKUP($A609,'TD SOP+PROFORM'!$A$5:$AD$750,MATCH(AK$2,'TD SOP+PROFORM'!$B$2:$AD$2,0)+1,0),0)</f>
        <v>0</v>
      </c>
      <c r="AL609" s="26" t="str">
        <f t="shared" si="146"/>
        <v/>
      </c>
      <c r="AM609" s="25">
        <f t="shared" si="148"/>
        <v>0</v>
      </c>
      <c r="AN609" s="25">
        <f t="shared" si="148"/>
        <v>0</v>
      </c>
      <c r="AO609" s="26" t="str">
        <f t="shared" si="147"/>
        <v/>
      </c>
    </row>
    <row r="610" spans="1:41" x14ac:dyDescent="0.35">
      <c r="A610" s="24">
        <f>IF(AND('TD SOP+PROFORM'!A607&lt;&gt;"",'TD SOP+PROFORM'!A607&lt;&gt;"TOTAL"),'TD SOP+PROFORM'!A607,0)</f>
        <v>0</v>
      </c>
      <c r="C610" s="25" t="str">
        <f>IFERROR(VLOOKUP($A610,'TD SOP+PROFORM'!$A$5:$AD$750,MATCH(C$4,'TD SOP+PROFORM'!$B$2:$AT$2,0)+1,0),"")</f>
        <v/>
      </c>
      <c r="D610" s="25" t="str">
        <f>IFERROR(VLOOKUP($A610,'TD SOP+PROFORM'!$A$5:$AD$750,MATCH(D$4,'TD SOP+PROFORM'!$B$2:$AT$2,0)+1,0),"")</f>
        <v/>
      </c>
      <c r="E610" s="26" t="str">
        <f t="shared" si="135"/>
        <v/>
      </c>
      <c r="F610" s="25" t="str">
        <f>IFERROR(VLOOKUP($A610,'TD SOP+PROFORM'!$A$5:$AD$750,MATCH(F$4,'TD SOP+PROFORM'!$B$2:$AT$2,0)+1,0),"")</f>
        <v/>
      </c>
      <c r="G610" s="25" t="str">
        <f>IFERROR(VLOOKUP($A610,'TD SOP+PROFORM'!$A$5:$AD$750,MATCH(G$4,'TD SOP+PROFORM'!$B$2:$AT$2,0)+1,0),"")</f>
        <v/>
      </c>
      <c r="H610" s="26" t="str">
        <f t="shared" si="136"/>
        <v/>
      </c>
      <c r="I610" s="25" t="str">
        <f>IFERROR(VLOOKUP($A610,'TD SOP+PROFORM'!$A$5:$AD$750,MATCH(I$4,'TD SOP+PROFORM'!$B$2:$AT$2,0)+1,0),"")</f>
        <v/>
      </c>
      <c r="J610" s="25" t="str">
        <f>IFERROR(VLOOKUP($A610,'TD SOP+PROFORM'!$A$5:$AD$750,MATCH(J$4,'TD SOP+PROFORM'!$B$2:$AT$2,0)+1,0),"")</f>
        <v/>
      </c>
      <c r="K610" s="26" t="str">
        <f t="shared" si="137"/>
        <v/>
      </c>
      <c r="L610" s="25" t="str">
        <f>IFERROR(VLOOKUP($A610,'TD SOP+PROFORM'!$A$5:$AD$750,MATCH(L$4,'TD SOP+PROFORM'!$B$2:$AT$2,0)+1,0),"")</f>
        <v/>
      </c>
      <c r="M610" s="25" t="str">
        <f>IFERROR(VLOOKUP($A610,'TD SOP+PROFORM'!$A$5:$AD$750,MATCH(M$4,'TD SOP+PROFORM'!$B$2:$AT$2,0)+1,0),"")</f>
        <v/>
      </c>
      <c r="N610" s="26" t="str">
        <f t="shared" si="138"/>
        <v/>
      </c>
      <c r="O610" s="25">
        <f>IFERROR(VLOOKUP($A610,'TD SOP+PROFORM'!$A$5:$AD$750,MATCH(O$4,'TD SOP+PROFORM'!$B$2:$AD$2,0)+1,0),0)+IFERROR(VLOOKUP($A610,'TD SOP+PROFORM'!$A$5:$AD$750,MATCH(O$2,'TD SOP+PROFORM'!$B$2:$AD$2,0)+1,0),0)</f>
        <v>0</v>
      </c>
      <c r="P610" s="25">
        <f>IFERROR(VLOOKUP($A610,'TD SOP+PROFORM'!$A$5:$AD$750,MATCH(P$4,'TD SOP+PROFORM'!$B$2:$AD$2,0)+1,0),0)+IFERROR(VLOOKUP($A610,'TD SOP+PROFORM'!$A$5:$AD$750,MATCH(P$2,'TD SOP+PROFORM'!$B$2:$AD$2,0)+1,0),0)</f>
        <v>0</v>
      </c>
      <c r="Q610" s="26" t="str">
        <f t="shared" si="139"/>
        <v/>
      </c>
      <c r="R610" s="25">
        <f>IFERROR(VLOOKUP($A610,'TD SOP+PROFORM'!$A$5:$AD$750,MATCH(R$4,'TD SOP+PROFORM'!$B$2:$AD$2,0)+1,0),0)+IFERROR(VLOOKUP($A610,'TD SOP+PROFORM'!$A$5:$AD$750,MATCH(R$2,'TD SOP+PROFORM'!$B$2:$AD$2,0)+1,0),0)</f>
        <v>0</v>
      </c>
      <c r="S610" s="25">
        <f>IFERROR(VLOOKUP($A610,'TD SOP+PROFORM'!$A$5:$AD$750,MATCH(S$4,'TD SOP+PROFORM'!$B$2:$AD$2,0)+1,0),0)+IFERROR(VLOOKUP($A610,'TD SOP+PROFORM'!$A$5:$AD$750,MATCH(S$2,'TD SOP+PROFORM'!$B$2:$AD$2,0)+1,0),0)</f>
        <v>0</v>
      </c>
      <c r="T610" s="26" t="str">
        <f t="shared" si="140"/>
        <v/>
      </c>
      <c r="U610" s="25">
        <f>IFERROR(VLOOKUP($A610,'TD SOP+PROFORM'!$A$5:$AD$750,MATCH(U$4,'TD SOP+PROFORM'!$B$2:$AD$2,0)+1,0),0)+IFERROR(VLOOKUP($A610,'TD SOP+PROFORM'!$A$5:$AD$750,MATCH(U$2,'TD SOP+PROFORM'!$B$2:$AD$2,0)+1,0),0)</f>
        <v>0</v>
      </c>
      <c r="V610" s="25">
        <f>IFERROR(VLOOKUP($A610,'TD SOP+PROFORM'!$A$5:$AD$750,MATCH(V$4,'TD SOP+PROFORM'!$B$2:$AD$2,0)+1,0),0)+IFERROR(VLOOKUP($A610,'TD SOP+PROFORM'!$A$5:$AD$750,MATCH(V$2,'TD SOP+PROFORM'!$B$2:$AD$2,0)+1,0),0)</f>
        <v>0</v>
      </c>
      <c r="W610" s="26" t="str">
        <f t="shared" si="141"/>
        <v/>
      </c>
      <c r="X610" s="25">
        <f>IFERROR(VLOOKUP($A610,'TD SOP+PROFORM'!$A$5:$AD$750,MATCH(X$4,'TD SOP+PROFORM'!$B$2:$AD$2,0)+1,0),0)+IFERROR(VLOOKUP($A610,'TD SOP+PROFORM'!$A$5:$AD$750,MATCH(X$2,'TD SOP+PROFORM'!$B$2:$AD$2,0)+1,0),0)</f>
        <v>0</v>
      </c>
      <c r="Y610" s="25">
        <f>IFERROR(VLOOKUP($A610,'TD SOP+PROFORM'!$A$5:$AD$750,MATCH(Y$4,'TD SOP+PROFORM'!$B$2:$AD$2,0)+1,0),0)+IFERROR(VLOOKUP($A610,'TD SOP+PROFORM'!$A$5:$AD$750,MATCH(Y$2,'TD SOP+PROFORM'!$B$2:$AD$2,0)+1,0),0)</f>
        <v>0</v>
      </c>
      <c r="Z610" s="26" t="str">
        <f t="shared" si="142"/>
        <v/>
      </c>
      <c r="AA610" s="25">
        <f>IFERROR(VLOOKUP($A610,'TD SOP+PROFORM'!$A$5:$AD$750,MATCH(AA$4,'TD SOP+PROFORM'!$B$2:$AD$2,0)+1,0),0)+IFERROR(VLOOKUP($A610,'TD SOP+PROFORM'!$A$5:$AD$750,MATCH(AA$2,'TD SOP+PROFORM'!$B$2:$AD$2,0)+1,0),0)</f>
        <v>0</v>
      </c>
      <c r="AB610" s="25">
        <f>IFERROR(VLOOKUP($A610,'TD SOP+PROFORM'!$A$5:$AD$750,MATCH(AB$4,'TD SOP+PROFORM'!$B$2:$AD$2,0)+1,0),0)+IFERROR(VLOOKUP($A610,'TD SOP+PROFORM'!$A$5:$AD$750,MATCH(AB$2,'TD SOP+PROFORM'!$B$2:$AD$2,0)+1,0),0)</f>
        <v>0</v>
      </c>
      <c r="AC610" s="26" t="str">
        <f t="shared" si="143"/>
        <v/>
      </c>
      <c r="AD610" s="25">
        <f>IFERROR(VLOOKUP($A610,'TD SOP+PROFORM'!$A$5:$AD$750,MATCH(AD$4,'TD SOP+PROFORM'!$B$2:$AD$2,0)+1,0),0)+IFERROR(VLOOKUP($A610,'TD SOP+PROFORM'!$A$5:$AD$750,MATCH(AD$2,'TD SOP+PROFORM'!$B$2:$AD$2,0)+1,0),0)</f>
        <v>0</v>
      </c>
      <c r="AE610" s="25">
        <f>IFERROR(VLOOKUP($A610,'TD SOP+PROFORM'!$A$5:$AD$750,MATCH(AE$4,'TD SOP+PROFORM'!$B$2:$AD$2,0)+1,0),0)+IFERROR(VLOOKUP($A610,'TD SOP+PROFORM'!$A$5:$AD$750,MATCH(AE$2,'TD SOP+PROFORM'!$B$2:$AD$2,0)+1,0),0)</f>
        <v>0</v>
      </c>
      <c r="AF610" s="26" t="str">
        <f t="shared" si="144"/>
        <v/>
      </c>
      <c r="AG610" s="25">
        <f>IFERROR(VLOOKUP($A610,'TD SOP+PROFORM'!$A$5:$AD$750,MATCH(AG$4,'TD SOP+PROFORM'!$B$2:$AD$2,0)+1,0),0)+IFERROR(VLOOKUP($A610,'TD SOP+PROFORM'!$A$5:$AD$750,MATCH(AG$2,'TD SOP+PROFORM'!$B$2:$AD$2,0)+1,0),0)</f>
        <v>0</v>
      </c>
      <c r="AH610" s="25">
        <f>IFERROR(VLOOKUP($A610,'TD SOP+PROFORM'!$A$5:$AD$750,MATCH(AH$4,'TD SOP+PROFORM'!$B$2:$AD$2,0)+1,0),0)+IFERROR(VLOOKUP($A610,'TD SOP+PROFORM'!$A$5:$AD$750,MATCH(AH$2,'TD SOP+PROFORM'!$B$2:$AD$2,0)+1,0),0)</f>
        <v>0</v>
      </c>
      <c r="AI610" s="26" t="str">
        <f t="shared" si="145"/>
        <v/>
      </c>
      <c r="AJ610" s="25">
        <f>IFERROR(VLOOKUP($A610,'TD SOP+PROFORM'!$A$5:$AD$750,MATCH(AJ$4,'TD SOP+PROFORM'!$B$2:$AD$2,0)+1,0),0)+IFERROR(VLOOKUP($A610,'TD SOP+PROFORM'!$A$5:$AD$750,MATCH(AJ$2,'TD SOP+PROFORM'!$B$2:$AD$2,0)+1,0),0)</f>
        <v>0</v>
      </c>
      <c r="AK610" s="25">
        <f>IFERROR(VLOOKUP($A610,'TD SOP+PROFORM'!$A$5:$AD$750,MATCH(AK$4,'TD SOP+PROFORM'!$B$2:$AD$2,0)+1,0),0)+IFERROR(VLOOKUP($A610,'TD SOP+PROFORM'!$A$5:$AD$750,MATCH(AK$2,'TD SOP+PROFORM'!$B$2:$AD$2,0)+1,0),0)</f>
        <v>0</v>
      </c>
      <c r="AL610" s="26" t="str">
        <f t="shared" si="146"/>
        <v/>
      </c>
      <c r="AM610" s="25">
        <f t="shared" si="148"/>
        <v>0</v>
      </c>
      <c r="AN610" s="25">
        <f t="shared" si="148"/>
        <v>0</v>
      </c>
      <c r="AO610" s="26" t="str">
        <f t="shared" si="147"/>
        <v/>
      </c>
    </row>
    <row r="611" spans="1:41" x14ac:dyDescent="0.35">
      <c r="A611" s="24">
        <f>IF(AND('TD SOP+PROFORM'!A608&lt;&gt;"",'TD SOP+PROFORM'!A608&lt;&gt;"TOTAL"),'TD SOP+PROFORM'!A608,0)</f>
        <v>0</v>
      </c>
      <c r="C611" s="25" t="str">
        <f>IFERROR(VLOOKUP($A611,'TD SOP+PROFORM'!$A$5:$AD$750,MATCH(C$4,'TD SOP+PROFORM'!$B$2:$AT$2,0)+1,0),"")</f>
        <v/>
      </c>
      <c r="D611" s="25" t="str">
        <f>IFERROR(VLOOKUP($A611,'TD SOP+PROFORM'!$A$5:$AD$750,MATCH(D$4,'TD SOP+PROFORM'!$B$2:$AT$2,0)+1,0),"")</f>
        <v/>
      </c>
      <c r="E611" s="26" t="str">
        <f t="shared" si="135"/>
        <v/>
      </c>
      <c r="F611" s="25" t="str">
        <f>IFERROR(VLOOKUP($A611,'TD SOP+PROFORM'!$A$5:$AD$750,MATCH(F$4,'TD SOP+PROFORM'!$B$2:$AT$2,0)+1,0),"")</f>
        <v/>
      </c>
      <c r="G611" s="25" t="str">
        <f>IFERROR(VLOOKUP($A611,'TD SOP+PROFORM'!$A$5:$AD$750,MATCH(G$4,'TD SOP+PROFORM'!$B$2:$AT$2,0)+1,0),"")</f>
        <v/>
      </c>
      <c r="H611" s="26" t="str">
        <f t="shared" si="136"/>
        <v/>
      </c>
      <c r="I611" s="25" t="str">
        <f>IFERROR(VLOOKUP($A611,'TD SOP+PROFORM'!$A$5:$AD$750,MATCH(I$4,'TD SOP+PROFORM'!$B$2:$AT$2,0)+1,0),"")</f>
        <v/>
      </c>
      <c r="J611" s="25" t="str">
        <f>IFERROR(VLOOKUP($A611,'TD SOP+PROFORM'!$A$5:$AD$750,MATCH(J$4,'TD SOP+PROFORM'!$B$2:$AT$2,0)+1,0),"")</f>
        <v/>
      </c>
      <c r="K611" s="26" t="str">
        <f t="shared" si="137"/>
        <v/>
      </c>
      <c r="L611" s="25" t="str">
        <f>IFERROR(VLOOKUP($A611,'TD SOP+PROFORM'!$A$5:$AD$750,MATCH(L$4,'TD SOP+PROFORM'!$B$2:$AT$2,0)+1,0),"")</f>
        <v/>
      </c>
      <c r="M611" s="25" t="str">
        <f>IFERROR(VLOOKUP($A611,'TD SOP+PROFORM'!$A$5:$AD$750,MATCH(M$4,'TD SOP+PROFORM'!$B$2:$AT$2,0)+1,0),"")</f>
        <v/>
      </c>
      <c r="N611" s="26" t="str">
        <f t="shared" si="138"/>
        <v/>
      </c>
      <c r="O611" s="25">
        <f>IFERROR(VLOOKUP($A611,'TD SOP+PROFORM'!$A$5:$AD$750,MATCH(O$4,'TD SOP+PROFORM'!$B$2:$AD$2,0)+1,0),0)+IFERROR(VLOOKUP($A611,'TD SOP+PROFORM'!$A$5:$AD$750,MATCH(O$2,'TD SOP+PROFORM'!$B$2:$AD$2,0)+1,0),0)</f>
        <v>0</v>
      </c>
      <c r="P611" s="25">
        <f>IFERROR(VLOOKUP($A611,'TD SOP+PROFORM'!$A$5:$AD$750,MATCH(P$4,'TD SOP+PROFORM'!$B$2:$AD$2,0)+1,0),0)+IFERROR(VLOOKUP($A611,'TD SOP+PROFORM'!$A$5:$AD$750,MATCH(P$2,'TD SOP+PROFORM'!$B$2:$AD$2,0)+1,0),0)</f>
        <v>0</v>
      </c>
      <c r="Q611" s="26" t="str">
        <f t="shared" si="139"/>
        <v/>
      </c>
      <c r="R611" s="25">
        <f>IFERROR(VLOOKUP($A611,'TD SOP+PROFORM'!$A$5:$AD$750,MATCH(R$4,'TD SOP+PROFORM'!$B$2:$AD$2,0)+1,0),0)+IFERROR(VLOOKUP($A611,'TD SOP+PROFORM'!$A$5:$AD$750,MATCH(R$2,'TD SOP+PROFORM'!$B$2:$AD$2,0)+1,0),0)</f>
        <v>0</v>
      </c>
      <c r="S611" s="25">
        <f>IFERROR(VLOOKUP($A611,'TD SOP+PROFORM'!$A$5:$AD$750,MATCH(S$4,'TD SOP+PROFORM'!$B$2:$AD$2,0)+1,0),0)+IFERROR(VLOOKUP($A611,'TD SOP+PROFORM'!$A$5:$AD$750,MATCH(S$2,'TD SOP+PROFORM'!$B$2:$AD$2,0)+1,0),0)</f>
        <v>0</v>
      </c>
      <c r="T611" s="26" t="str">
        <f t="shared" si="140"/>
        <v/>
      </c>
      <c r="U611" s="25">
        <f>IFERROR(VLOOKUP($A611,'TD SOP+PROFORM'!$A$5:$AD$750,MATCH(U$4,'TD SOP+PROFORM'!$B$2:$AD$2,0)+1,0),0)+IFERROR(VLOOKUP($A611,'TD SOP+PROFORM'!$A$5:$AD$750,MATCH(U$2,'TD SOP+PROFORM'!$B$2:$AD$2,0)+1,0),0)</f>
        <v>0</v>
      </c>
      <c r="V611" s="25">
        <f>IFERROR(VLOOKUP($A611,'TD SOP+PROFORM'!$A$5:$AD$750,MATCH(V$4,'TD SOP+PROFORM'!$B$2:$AD$2,0)+1,0),0)+IFERROR(VLOOKUP($A611,'TD SOP+PROFORM'!$A$5:$AD$750,MATCH(V$2,'TD SOP+PROFORM'!$B$2:$AD$2,0)+1,0),0)</f>
        <v>0</v>
      </c>
      <c r="W611" s="26" t="str">
        <f t="shared" si="141"/>
        <v/>
      </c>
      <c r="X611" s="25">
        <f>IFERROR(VLOOKUP($A611,'TD SOP+PROFORM'!$A$5:$AD$750,MATCH(X$4,'TD SOP+PROFORM'!$B$2:$AD$2,0)+1,0),0)+IFERROR(VLOOKUP($A611,'TD SOP+PROFORM'!$A$5:$AD$750,MATCH(X$2,'TD SOP+PROFORM'!$B$2:$AD$2,0)+1,0),0)</f>
        <v>0</v>
      </c>
      <c r="Y611" s="25">
        <f>IFERROR(VLOOKUP($A611,'TD SOP+PROFORM'!$A$5:$AD$750,MATCH(Y$4,'TD SOP+PROFORM'!$B$2:$AD$2,0)+1,0),0)+IFERROR(VLOOKUP($A611,'TD SOP+PROFORM'!$A$5:$AD$750,MATCH(Y$2,'TD SOP+PROFORM'!$B$2:$AD$2,0)+1,0),0)</f>
        <v>0</v>
      </c>
      <c r="Z611" s="26" t="str">
        <f t="shared" si="142"/>
        <v/>
      </c>
      <c r="AA611" s="25">
        <f>IFERROR(VLOOKUP($A611,'TD SOP+PROFORM'!$A$5:$AD$750,MATCH(AA$4,'TD SOP+PROFORM'!$B$2:$AD$2,0)+1,0),0)+IFERROR(VLOOKUP($A611,'TD SOP+PROFORM'!$A$5:$AD$750,MATCH(AA$2,'TD SOP+PROFORM'!$B$2:$AD$2,0)+1,0),0)</f>
        <v>0</v>
      </c>
      <c r="AB611" s="25">
        <f>IFERROR(VLOOKUP($A611,'TD SOP+PROFORM'!$A$5:$AD$750,MATCH(AB$4,'TD SOP+PROFORM'!$B$2:$AD$2,0)+1,0),0)+IFERROR(VLOOKUP($A611,'TD SOP+PROFORM'!$A$5:$AD$750,MATCH(AB$2,'TD SOP+PROFORM'!$B$2:$AD$2,0)+1,0),0)</f>
        <v>0</v>
      </c>
      <c r="AC611" s="26" t="str">
        <f t="shared" si="143"/>
        <v/>
      </c>
      <c r="AD611" s="25">
        <f>IFERROR(VLOOKUP($A611,'TD SOP+PROFORM'!$A$5:$AD$750,MATCH(AD$4,'TD SOP+PROFORM'!$B$2:$AD$2,0)+1,0),0)+IFERROR(VLOOKUP($A611,'TD SOP+PROFORM'!$A$5:$AD$750,MATCH(AD$2,'TD SOP+PROFORM'!$B$2:$AD$2,0)+1,0),0)</f>
        <v>0</v>
      </c>
      <c r="AE611" s="25">
        <f>IFERROR(VLOOKUP($A611,'TD SOP+PROFORM'!$A$5:$AD$750,MATCH(AE$4,'TD SOP+PROFORM'!$B$2:$AD$2,0)+1,0),0)+IFERROR(VLOOKUP($A611,'TD SOP+PROFORM'!$A$5:$AD$750,MATCH(AE$2,'TD SOP+PROFORM'!$B$2:$AD$2,0)+1,0),0)</f>
        <v>0</v>
      </c>
      <c r="AF611" s="26" t="str">
        <f t="shared" si="144"/>
        <v/>
      </c>
      <c r="AG611" s="25">
        <f>IFERROR(VLOOKUP($A611,'TD SOP+PROFORM'!$A$5:$AD$750,MATCH(AG$4,'TD SOP+PROFORM'!$B$2:$AD$2,0)+1,0),0)+IFERROR(VLOOKUP($A611,'TD SOP+PROFORM'!$A$5:$AD$750,MATCH(AG$2,'TD SOP+PROFORM'!$B$2:$AD$2,0)+1,0),0)</f>
        <v>0</v>
      </c>
      <c r="AH611" s="25">
        <f>IFERROR(VLOOKUP($A611,'TD SOP+PROFORM'!$A$5:$AD$750,MATCH(AH$4,'TD SOP+PROFORM'!$B$2:$AD$2,0)+1,0),0)+IFERROR(VLOOKUP($A611,'TD SOP+PROFORM'!$A$5:$AD$750,MATCH(AH$2,'TD SOP+PROFORM'!$B$2:$AD$2,0)+1,0),0)</f>
        <v>0</v>
      </c>
      <c r="AI611" s="26" t="str">
        <f t="shared" si="145"/>
        <v/>
      </c>
      <c r="AJ611" s="25">
        <f>IFERROR(VLOOKUP($A611,'TD SOP+PROFORM'!$A$5:$AD$750,MATCH(AJ$4,'TD SOP+PROFORM'!$B$2:$AD$2,0)+1,0),0)+IFERROR(VLOOKUP($A611,'TD SOP+PROFORM'!$A$5:$AD$750,MATCH(AJ$2,'TD SOP+PROFORM'!$B$2:$AD$2,0)+1,0),0)</f>
        <v>0</v>
      </c>
      <c r="AK611" s="25">
        <f>IFERROR(VLOOKUP($A611,'TD SOP+PROFORM'!$A$5:$AD$750,MATCH(AK$4,'TD SOP+PROFORM'!$B$2:$AD$2,0)+1,0),0)+IFERROR(VLOOKUP($A611,'TD SOP+PROFORM'!$A$5:$AD$750,MATCH(AK$2,'TD SOP+PROFORM'!$B$2:$AD$2,0)+1,0),0)</f>
        <v>0</v>
      </c>
      <c r="AL611" s="26" t="str">
        <f t="shared" si="146"/>
        <v/>
      </c>
      <c r="AM611" s="25">
        <f t="shared" si="148"/>
        <v>0</v>
      </c>
      <c r="AN611" s="25">
        <f t="shared" si="148"/>
        <v>0</v>
      </c>
      <c r="AO611" s="26" t="str">
        <f t="shared" si="147"/>
        <v/>
      </c>
    </row>
    <row r="612" spans="1:41" x14ac:dyDescent="0.35">
      <c r="A612" s="24">
        <f>IF(AND('TD SOP+PROFORM'!A609&lt;&gt;"",'TD SOP+PROFORM'!A609&lt;&gt;"TOTAL"),'TD SOP+PROFORM'!A609,0)</f>
        <v>0</v>
      </c>
      <c r="C612" s="25" t="str">
        <f>IFERROR(VLOOKUP($A612,'TD SOP+PROFORM'!$A$5:$AD$750,MATCH(C$4,'TD SOP+PROFORM'!$B$2:$AT$2,0)+1,0),"")</f>
        <v/>
      </c>
      <c r="D612" s="25" t="str">
        <f>IFERROR(VLOOKUP($A612,'TD SOP+PROFORM'!$A$5:$AD$750,MATCH(D$4,'TD SOP+PROFORM'!$B$2:$AT$2,0)+1,0),"")</f>
        <v/>
      </c>
      <c r="E612" s="26" t="str">
        <f t="shared" si="135"/>
        <v/>
      </c>
      <c r="F612" s="25" t="str">
        <f>IFERROR(VLOOKUP($A612,'TD SOP+PROFORM'!$A$5:$AD$750,MATCH(F$4,'TD SOP+PROFORM'!$B$2:$AT$2,0)+1,0),"")</f>
        <v/>
      </c>
      <c r="G612" s="25" t="str">
        <f>IFERROR(VLOOKUP($A612,'TD SOP+PROFORM'!$A$5:$AD$750,MATCH(G$4,'TD SOP+PROFORM'!$B$2:$AT$2,0)+1,0),"")</f>
        <v/>
      </c>
      <c r="H612" s="26" t="str">
        <f t="shared" si="136"/>
        <v/>
      </c>
      <c r="I612" s="25" t="str">
        <f>IFERROR(VLOOKUP($A612,'TD SOP+PROFORM'!$A$5:$AD$750,MATCH(I$4,'TD SOP+PROFORM'!$B$2:$AT$2,0)+1,0),"")</f>
        <v/>
      </c>
      <c r="J612" s="25" t="str">
        <f>IFERROR(VLOOKUP($A612,'TD SOP+PROFORM'!$A$5:$AD$750,MATCH(J$4,'TD SOP+PROFORM'!$B$2:$AT$2,0)+1,0),"")</f>
        <v/>
      </c>
      <c r="K612" s="26" t="str">
        <f t="shared" si="137"/>
        <v/>
      </c>
      <c r="L612" s="25" t="str">
        <f>IFERROR(VLOOKUP($A612,'TD SOP+PROFORM'!$A$5:$AD$750,MATCH(L$4,'TD SOP+PROFORM'!$B$2:$AT$2,0)+1,0),"")</f>
        <v/>
      </c>
      <c r="M612" s="25" t="str">
        <f>IFERROR(VLOOKUP($A612,'TD SOP+PROFORM'!$A$5:$AD$750,MATCH(M$4,'TD SOP+PROFORM'!$B$2:$AT$2,0)+1,0),"")</f>
        <v/>
      </c>
      <c r="N612" s="26" t="str">
        <f t="shared" si="138"/>
        <v/>
      </c>
      <c r="O612" s="25">
        <f>IFERROR(VLOOKUP($A612,'TD SOP+PROFORM'!$A$5:$AD$750,MATCH(O$4,'TD SOP+PROFORM'!$B$2:$AD$2,0)+1,0),0)+IFERROR(VLOOKUP($A612,'TD SOP+PROFORM'!$A$5:$AD$750,MATCH(O$2,'TD SOP+PROFORM'!$B$2:$AD$2,0)+1,0),0)</f>
        <v>0</v>
      </c>
      <c r="P612" s="25">
        <f>IFERROR(VLOOKUP($A612,'TD SOP+PROFORM'!$A$5:$AD$750,MATCH(P$4,'TD SOP+PROFORM'!$B$2:$AD$2,0)+1,0),0)+IFERROR(VLOOKUP($A612,'TD SOP+PROFORM'!$A$5:$AD$750,MATCH(P$2,'TD SOP+PROFORM'!$B$2:$AD$2,0)+1,0),0)</f>
        <v>0</v>
      </c>
      <c r="Q612" s="26" t="str">
        <f t="shared" si="139"/>
        <v/>
      </c>
      <c r="R612" s="25">
        <f>IFERROR(VLOOKUP($A612,'TD SOP+PROFORM'!$A$5:$AD$750,MATCH(R$4,'TD SOP+PROFORM'!$B$2:$AD$2,0)+1,0),0)+IFERROR(VLOOKUP($A612,'TD SOP+PROFORM'!$A$5:$AD$750,MATCH(R$2,'TD SOP+PROFORM'!$B$2:$AD$2,0)+1,0),0)</f>
        <v>0</v>
      </c>
      <c r="S612" s="25">
        <f>IFERROR(VLOOKUP($A612,'TD SOP+PROFORM'!$A$5:$AD$750,MATCH(S$4,'TD SOP+PROFORM'!$B$2:$AD$2,0)+1,0),0)+IFERROR(VLOOKUP($A612,'TD SOP+PROFORM'!$A$5:$AD$750,MATCH(S$2,'TD SOP+PROFORM'!$B$2:$AD$2,0)+1,0),0)</f>
        <v>0</v>
      </c>
      <c r="T612" s="26" t="str">
        <f t="shared" si="140"/>
        <v/>
      </c>
      <c r="U612" s="25">
        <f>IFERROR(VLOOKUP($A612,'TD SOP+PROFORM'!$A$5:$AD$750,MATCH(U$4,'TD SOP+PROFORM'!$B$2:$AD$2,0)+1,0),0)+IFERROR(VLOOKUP($A612,'TD SOP+PROFORM'!$A$5:$AD$750,MATCH(U$2,'TD SOP+PROFORM'!$B$2:$AD$2,0)+1,0),0)</f>
        <v>0</v>
      </c>
      <c r="V612" s="25">
        <f>IFERROR(VLOOKUP($A612,'TD SOP+PROFORM'!$A$5:$AD$750,MATCH(V$4,'TD SOP+PROFORM'!$B$2:$AD$2,0)+1,0),0)+IFERROR(VLOOKUP($A612,'TD SOP+PROFORM'!$A$5:$AD$750,MATCH(V$2,'TD SOP+PROFORM'!$B$2:$AD$2,0)+1,0),0)</f>
        <v>0</v>
      </c>
      <c r="W612" s="26" t="str">
        <f t="shared" si="141"/>
        <v/>
      </c>
      <c r="X612" s="25">
        <f>IFERROR(VLOOKUP($A612,'TD SOP+PROFORM'!$A$5:$AD$750,MATCH(X$4,'TD SOP+PROFORM'!$B$2:$AD$2,0)+1,0),0)+IFERROR(VLOOKUP($A612,'TD SOP+PROFORM'!$A$5:$AD$750,MATCH(X$2,'TD SOP+PROFORM'!$B$2:$AD$2,0)+1,0),0)</f>
        <v>0</v>
      </c>
      <c r="Y612" s="25">
        <f>IFERROR(VLOOKUP($A612,'TD SOP+PROFORM'!$A$5:$AD$750,MATCH(Y$4,'TD SOP+PROFORM'!$B$2:$AD$2,0)+1,0),0)+IFERROR(VLOOKUP($A612,'TD SOP+PROFORM'!$A$5:$AD$750,MATCH(Y$2,'TD SOP+PROFORM'!$B$2:$AD$2,0)+1,0),0)</f>
        <v>0</v>
      </c>
      <c r="Z612" s="26" t="str">
        <f t="shared" si="142"/>
        <v/>
      </c>
      <c r="AA612" s="25">
        <f>IFERROR(VLOOKUP($A612,'TD SOP+PROFORM'!$A$5:$AD$750,MATCH(AA$4,'TD SOP+PROFORM'!$B$2:$AD$2,0)+1,0),0)+IFERROR(VLOOKUP($A612,'TD SOP+PROFORM'!$A$5:$AD$750,MATCH(AA$2,'TD SOP+PROFORM'!$B$2:$AD$2,0)+1,0),0)</f>
        <v>0</v>
      </c>
      <c r="AB612" s="25">
        <f>IFERROR(VLOOKUP($A612,'TD SOP+PROFORM'!$A$5:$AD$750,MATCH(AB$4,'TD SOP+PROFORM'!$B$2:$AD$2,0)+1,0),0)+IFERROR(VLOOKUP($A612,'TD SOP+PROFORM'!$A$5:$AD$750,MATCH(AB$2,'TD SOP+PROFORM'!$B$2:$AD$2,0)+1,0),0)</f>
        <v>0</v>
      </c>
      <c r="AC612" s="26" t="str">
        <f t="shared" si="143"/>
        <v/>
      </c>
      <c r="AD612" s="25">
        <f>IFERROR(VLOOKUP($A612,'TD SOP+PROFORM'!$A$5:$AD$750,MATCH(AD$4,'TD SOP+PROFORM'!$B$2:$AD$2,0)+1,0),0)+IFERROR(VLOOKUP($A612,'TD SOP+PROFORM'!$A$5:$AD$750,MATCH(AD$2,'TD SOP+PROFORM'!$B$2:$AD$2,0)+1,0),0)</f>
        <v>0</v>
      </c>
      <c r="AE612" s="25">
        <f>IFERROR(VLOOKUP($A612,'TD SOP+PROFORM'!$A$5:$AD$750,MATCH(AE$4,'TD SOP+PROFORM'!$B$2:$AD$2,0)+1,0),0)+IFERROR(VLOOKUP($A612,'TD SOP+PROFORM'!$A$5:$AD$750,MATCH(AE$2,'TD SOP+PROFORM'!$B$2:$AD$2,0)+1,0),0)</f>
        <v>0</v>
      </c>
      <c r="AF612" s="26" t="str">
        <f t="shared" si="144"/>
        <v/>
      </c>
      <c r="AG612" s="25">
        <f>IFERROR(VLOOKUP($A612,'TD SOP+PROFORM'!$A$5:$AD$750,MATCH(AG$4,'TD SOP+PROFORM'!$B$2:$AD$2,0)+1,0),0)+IFERROR(VLOOKUP($A612,'TD SOP+PROFORM'!$A$5:$AD$750,MATCH(AG$2,'TD SOP+PROFORM'!$B$2:$AD$2,0)+1,0),0)</f>
        <v>0</v>
      </c>
      <c r="AH612" s="25">
        <f>IFERROR(VLOOKUP($A612,'TD SOP+PROFORM'!$A$5:$AD$750,MATCH(AH$4,'TD SOP+PROFORM'!$B$2:$AD$2,0)+1,0),0)+IFERROR(VLOOKUP($A612,'TD SOP+PROFORM'!$A$5:$AD$750,MATCH(AH$2,'TD SOP+PROFORM'!$B$2:$AD$2,0)+1,0),0)</f>
        <v>0</v>
      </c>
      <c r="AI612" s="26" t="str">
        <f t="shared" si="145"/>
        <v/>
      </c>
      <c r="AJ612" s="25">
        <f>IFERROR(VLOOKUP($A612,'TD SOP+PROFORM'!$A$5:$AD$750,MATCH(AJ$4,'TD SOP+PROFORM'!$B$2:$AD$2,0)+1,0),0)+IFERROR(VLOOKUP($A612,'TD SOP+PROFORM'!$A$5:$AD$750,MATCH(AJ$2,'TD SOP+PROFORM'!$B$2:$AD$2,0)+1,0),0)</f>
        <v>0</v>
      </c>
      <c r="AK612" s="25">
        <f>IFERROR(VLOOKUP($A612,'TD SOP+PROFORM'!$A$5:$AD$750,MATCH(AK$4,'TD SOP+PROFORM'!$B$2:$AD$2,0)+1,0),0)+IFERROR(VLOOKUP($A612,'TD SOP+PROFORM'!$A$5:$AD$750,MATCH(AK$2,'TD SOP+PROFORM'!$B$2:$AD$2,0)+1,0),0)</f>
        <v>0</v>
      </c>
      <c r="AL612" s="26" t="str">
        <f t="shared" si="146"/>
        <v/>
      </c>
      <c r="AM612" s="25">
        <f t="shared" si="148"/>
        <v>0</v>
      </c>
      <c r="AN612" s="25">
        <f t="shared" si="148"/>
        <v>0</v>
      </c>
      <c r="AO612" s="26" t="str">
        <f t="shared" si="147"/>
        <v/>
      </c>
    </row>
    <row r="613" spans="1:41" x14ac:dyDescent="0.35">
      <c r="A613" s="24">
        <f>IF(AND('TD SOP+PROFORM'!A610&lt;&gt;"",'TD SOP+PROFORM'!A610&lt;&gt;"TOTAL"),'TD SOP+PROFORM'!A610,0)</f>
        <v>0</v>
      </c>
      <c r="C613" s="25" t="str">
        <f>IFERROR(VLOOKUP($A613,'TD SOP+PROFORM'!$A$5:$AD$750,MATCH(C$4,'TD SOP+PROFORM'!$B$2:$AT$2,0)+1,0),"")</f>
        <v/>
      </c>
      <c r="D613" s="25" t="str">
        <f>IFERROR(VLOOKUP($A613,'TD SOP+PROFORM'!$A$5:$AD$750,MATCH(D$4,'TD SOP+PROFORM'!$B$2:$AT$2,0)+1,0),"")</f>
        <v/>
      </c>
      <c r="E613" s="26" t="str">
        <f t="shared" si="135"/>
        <v/>
      </c>
      <c r="F613" s="25" t="str">
        <f>IFERROR(VLOOKUP($A613,'TD SOP+PROFORM'!$A$5:$AD$750,MATCH(F$4,'TD SOP+PROFORM'!$B$2:$AT$2,0)+1,0),"")</f>
        <v/>
      </c>
      <c r="G613" s="25" t="str">
        <f>IFERROR(VLOOKUP($A613,'TD SOP+PROFORM'!$A$5:$AD$750,MATCH(G$4,'TD SOP+PROFORM'!$B$2:$AT$2,0)+1,0),"")</f>
        <v/>
      </c>
      <c r="H613" s="26" t="str">
        <f t="shared" si="136"/>
        <v/>
      </c>
      <c r="I613" s="25" t="str">
        <f>IFERROR(VLOOKUP($A613,'TD SOP+PROFORM'!$A$5:$AD$750,MATCH(I$4,'TD SOP+PROFORM'!$B$2:$AT$2,0)+1,0),"")</f>
        <v/>
      </c>
      <c r="J613" s="25" t="str">
        <f>IFERROR(VLOOKUP($A613,'TD SOP+PROFORM'!$A$5:$AD$750,MATCH(J$4,'TD SOP+PROFORM'!$B$2:$AT$2,0)+1,0),"")</f>
        <v/>
      </c>
      <c r="K613" s="26" t="str">
        <f t="shared" si="137"/>
        <v/>
      </c>
      <c r="L613" s="25" t="str">
        <f>IFERROR(VLOOKUP($A613,'TD SOP+PROFORM'!$A$5:$AD$750,MATCH(L$4,'TD SOP+PROFORM'!$B$2:$AT$2,0)+1,0),"")</f>
        <v/>
      </c>
      <c r="M613" s="25" t="str">
        <f>IFERROR(VLOOKUP($A613,'TD SOP+PROFORM'!$A$5:$AD$750,MATCH(M$4,'TD SOP+PROFORM'!$B$2:$AT$2,0)+1,0),"")</f>
        <v/>
      </c>
      <c r="N613" s="26" t="str">
        <f t="shared" si="138"/>
        <v/>
      </c>
      <c r="O613" s="25">
        <f>IFERROR(VLOOKUP($A613,'TD SOP+PROFORM'!$A$5:$AD$750,MATCH(O$4,'TD SOP+PROFORM'!$B$2:$AD$2,0)+1,0),0)+IFERROR(VLOOKUP($A613,'TD SOP+PROFORM'!$A$5:$AD$750,MATCH(O$2,'TD SOP+PROFORM'!$B$2:$AD$2,0)+1,0),0)</f>
        <v>0</v>
      </c>
      <c r="P613" s="25">
        <f>IFERROR(VLOOKUP($A613,'TD SOP+PROFORM'!$A$5:$AD$750,MATCH(P$4,'TD SOP+PROFORM'!$B$2:$AD$2,0)+1,0),0)+IFERROR(VLOOKUP($A613,'TD SOP+PROFORM'!$A$5:$AD$750,MATCH(P$2,'TD SOP+PROFORM'!$B$2:$AD$2,0)+1,0),0)</f>
        <v>0</v>
      </c>
      <c r="Q613" s="26" t="str">
        <f t="shared" si="139"/>
        <v/>
      </c>
      <c r="R613" s="25">
        <f>IFERROR(VLOOKUP($A613,'TD SOP+PROFORM'!$A$5:$AD$750,MATCH(R$4,'TD SOP+PROFORM'!$B$2:$AD$2,0)+1,0),0)+IFERROR(VLOOKUP($A613,'TD SOP+PROFORM'!$A$5:$AD$750,MATCH(R$2,'TD SOP+PROFORM'!$B$2:$AD$2,0)+1,0),0)</f>
        <v>0</v>
      </c>
      <c r="S613" s="25">
        <f>IFERROR(VLOOKUP($A613,'TD SOP+PROFORM'!$A$5:$AD$750,MATCH(S$4,'TD SOP+PROFORM'!$B$2:$AD$2,0)+1,0),0)+IFERROR(VLOOKUP($A613,'TD SOP+PROFORM'!$A$5:$AD$750,MATCH(S$2,'TD SOP+PROFORM'!$B$2:$AD$2,0)+1,0),0)</f>
        <v>0</v>
      </c>
      <c r="T613" s="26" t="str">
        <f t="shared" si="140"/>
        <v/>
      </c>
      <c r="U613" s="25">
        <f>IFERROR(VLOOKUP($A613,'TD SOP+PROFORM'!$A$5:$AD$750,MATCH(U$4,'TD SOP+PROFORM'!$B$2:$AD$2,0)+1,0),0)+IFERROR(VLOOKUP($A613,'TD SOP+PROFORM'!$A$5:$AD$750,MATCH(U$2,'TD SOP+PROFORM'!$B$2:$AD$2,0)+1,0),0)</f>
        <v>0</v>
      </c>
      <c r="V613" s="25">
        <f>IFERROR(VLOOKUP($A613,'TD SOP+PROFORM'!$A$5:$AD$750,MATCH(V$4,'TD SOP+PROFORM'!$B$2:$AD$2,0)+1,0),0)+IFERROR(VLOOKUP($A613,'TD SOP+PROFORM'!$A$5:$AD$750,MATCH(V$2,'TD SOP+PROFORM'!$B$2:$AD$2,0)+1,0),0)</f>
        <v>0</v>
      </c>
      <c r="W613" s="26" t="str">
        <f t="shared" si="141"/>
        <v/>
      </c>
      <c r="X613" s="25">
        <f>IFERROR(VLOOKUP($A613,'TD SOP+PROFORM'!$A$5:$AD$750,MATCH(X$4,'TD SOP+PROFORM'!$B$2:$AD$2,0)+1,0),0)+IFERROR(VLOOKUP($A613,'TD SOP+PROFORM'!$A$5:$AD$750,MATCH(X$2,'TD SOP+PROFORM'!$B$2:$AD$2,0)+1,0),0)</f>
        <v>0</v>
      </c>
      <c r="Y613" s="25">
        <f>IFERROR(VLOOKUP($A613,'TD SOP+PROFORM'!$A$5:$AD$750,MATCH(Y$4,'TD SOP+PROFORM'!$B$2:$AD$2,0)+1,0),0)+IFERROR(VLOOKUP($A613,'TD SOP+PROFORM'!$A$5:$AD$750,MATCH(Y$2,'TD SOP+PROFORM'!$B$2:$AD$2,0)+1,0),0)</f>
        <v>0</v>
      </c>
      <c r="Z613" s="26" t="str">
        <f t="shared" si="142"/>
        <v/>
      </c>
      <c r="AA613" s="25">
        <f>IFERROR(VLOOKUP($A613,'TD SOP+PROFORM'!$A$5:$AD$750,MATCH(AA$4,'TD SOP+PROFORM'!$B$2:$AD$2,0)+1,0),0)+IFERROR(VLOOKUP($A613,'TD SOP+PROFORM'!$A$5:$AD$750,MATCH(AA$2,'TD SOP+PROFORM'!$B$2:$AD$2,0)+1,0),0)</f>
        <v>0</v>
      </c>
      <c r="AB613" s="25">
        <f>IFERROR(VLOOKUP($A613,'TD SOP+PROFORM'!$A$5:$AD$750,MATCH(AB$4,'TD SOP+PROFORM'!$B$2:$AD$2,0)+1,0),0)+IFERROR(VLOOKUP($A613,'TD SOP+PROFORM'!$A$5:$AD$750,MATCH(AB$2,'TD SOP+PROFORM'!$B$2:$AD$2,0)+1,0),0)</f>
        <v>0</v>
      </c>
      <c r="AC613" s="26" t="str">
        <f t="shared" si="143"/>
        <v/>
      </c>
      <c r="AD613" s="25">
        <f>IFERROR(VLOOKUP($A613,'TD SOP+PROFORM'!$A$5:$AD$750,MATCH(AD$4,'TD SOP+PROFORM'!$B$2:$AD$2,0)+1,0),0)+IFERROR(VLOOKUP($A613,'TD SOP+PROFORM'!$A$5:$AD$750,MATCH(AD$2,'TD SOP+PROFORM'!$B$2:$AD$2,0)+1,0),0)</f>
        <v>0</v>
      </c>
      <c r="AE613" s="25">
        <f>IFERROR(VLOOKUP($A613,'TD SOP+PROFORM'!$A$5:$AD$750,MATCH(AE$4,'TD SOP+PROFORM'!$B$2:$AD$2,0)+1,0),0)+IFERROR(VLOOKUP($A613,'TD SOP+PROFORM'!$A$5:$AD$750,MATCH(AE$2,'TD SOP+PROFORM'!$B$2:$AD$2,0)+1,0),0)</f>
        <v>0</v>
      </c>
      <c r="AF613" s="26" t="str">
        <f t="shared" si="144"/>
        <v/>
      </c>
      <c r="AG613" s="25">
        <f>IFERROR(VLOOKUP($A613,'TD SOP+PROFORM'!$A$5:$AD$750,MATCH(AG$4,'TD SOP+PROFORM'!$B$2:$AD$2,0)+1,0),0)+IFERROR(VLOOKUP($A613,'TD SOP+PROFORM'!$A$5:$AD$750,MATCH(AG$2,'TD SOP+PROFORM'!$B$2:$AD$2,0)+1,0),0)</f>
        <v>0</v>
      </c>
      <c r="AH613" s="25">
        <f>IFERROR(VLOOKUP($A613,'TD SOP+PROFORM'!$A$5:$AD$750,MATCH(AH$4,'TD SOP+PROFORM'!$B$2:$AD$2,0)+1,0),0)+IFERROR(VLOOKUP($A613,'TD SOP+PROFORM'!$A$5:$AD$750,MATCH(AH$2,'TD SOP+PROFORM'!$B$2:$AD$2,0)+1,0),0)</f>
        <v>0</v>
      </c>
      <c r="AI613" s="26" t="str">
        <f t="shared" si="145"/>
        <v/>
      </c>
      <c r="AJ613" s="25">
        <f>IFERROR(VLOOKUP($A613,'TD SOP+PROFORM'!$A$5:$AD$750,MATCH(AJ$4,'TD SOP+PROFORM'!$B$2:$AD$2,0)+1,0),0)+IFERROR(VLOOKUP($A613,'TD SOP+PROFORM'!$A$5:$AD$750,MATCH(AJ$2,'TD SOP+PROFORM'!$B$2:$AD$2,0)+1,0),0)</f>
        <v>0</v>
      </c>
      <c r="AK613" s="25">
        <f>IFERROR(VLOOKUP($A613,'TD SOP+PROFORM'!$A$5:$AD$750,MATCH(AK$4,'TD SOP+PROFORM'!$B$2:$AD$2,0)+1,0),0)+IFERROR(VLOOKUP($A613,'TD SOP+PROFORM'!$A$5:$AD$750,MATCH(AK$2,'TD SOP+PROFORM'!$B$2:$AD$2,0)+1,0),0)</f>
        <v>0</v>
      </c>
      <c r="AL613" s="26" t="str">
        <f t="shared" si="146"/>
        <v/>
      </c>
      <c r="AM613" s="25">
        <f t="shared" si="148"/>
        <v>0</v>
      </c>
      <c r="AN613" s="25">
        <f t="shared" si="148"/>
        <v>0</v>
      </c>
      <c r="AO613" s="26" t="str">
        <f t="shared" si="147"/>
        <v/>
      </c>
    </row>
    <row r="614" spans="1:41" x14ac:dyDescent="0.35">
      <c r="A614" s="24">
        <f>IF(AND('TD SOP+PROFORM'!A611&lt;&gt;"",'TD SOP+PROFORM'!A611&lt;&gt;"TOTAL"),'TD SOP+PROFORM'!A611,0)</f>
        <v>0</v>
      </c>
      <c r="C614" s="25" t="str">
        <f>IFERROR(VLOOKUP($A614,'TD SOP+PROFORM'!$A$5:$AD$750,MATCH(C$4,'TD SOP+PROFORM'!$B$2:$AT$2,0)+1,0),"")</f>
        <v/>
      </c>
      <c r="D614" s="25" t="str">
        <f>IFERROR(VLOOKUP($A614,'TD SOP+PROFORM'!$A$5:$AD$750,MATCH(D$4,'TD SOP+PROFORM'!$B$2:$AT$2,0)+1,0),"")</f>
        <v/>
      </c>
      <c r="E614" s="26" t="str">
        <f t="shared" si="135"/>
        <v/>
      </c>
      <c r="F614" s="25" t="str">
        <f>IFERROR(VLOOKUP($A614,'TD SOP+PROFORM'!$A$5:$AD$750,MATCH(F$4,'TD SOP+PROFORM'!$B$2:$AT$2,0)+1,0),"")</f>
        <v/>
      </c>
      <c r="G614" s="25" t="str">
        <f>IFERROR(VLOOKUP($A614,'TD SOP+PROFORM'!$A$5:$AD$750,MATCH(G$4,'TD SOP+PROFORM'!$B$2:$AT$2,0)+1,0),"")</f>
        <v/>
      </c>
      <c r="H614" s="26" t="str">
        <f t="shared" si="136"/>
        <v/>
      </c>
      <c r="I614" s="25" t="str">
        <f>IFERROR(VLOOKUP($A614,'TD SOP+PROFORM'!$A$5:$AD$750,MATCH(I$4,'TD SOP+PROFORM'!$B$2:$AT$2,0)+1,0),"")</f>
        <v/>
      </c>
      <c r="J614" s="25" t="str">
        <f>IFERROR(VLOOKUP($A614,'TD SOP+PROFORM'!$A$5:$AD$750,MATCH(J$4,'TD SOP+PROFORM'!$B$2:$AT$2,0)+1,0),"")</f>
        <v/>
      </c>
      <c r="K614" s="26" t="str">
        <f t="shared" si="137"/>
        <v/>
      </c>
      <c r="L614" s="25" t="str">
        <f>IFERROR(VLOOKUP($A614,'TD SOP+PROFORM'!$A$5:$AD$750,MATCH(L$4,'TD SOP+PROFORM'!$B$2:$AT$2,0)+1,0),"")</f>
        <v/>
      </c>
      <c r="M614" s="25" t="str">
        <f>IFERROR(VLOOKUP($A614,'TD SOP+PROFORM'!$A$5:$AD$750,MATCH(M$4,'TD SOP+PROFORM'!$B$2:$AT$2,0)+1,0),"")</f>
        <v/>
      </c>
      <c r="N614" s="26" t="str">
        <f t="shared" si="138"/>
        <v/>
      </c>
      <c r="O614" s="25">
        <f>IFERROR(VLOOKUP($A614,'TD SOP+PROFORM'!$A$5:$AD$750,MATCH(O$4,'TD SOP+PROFORM'!$B$2:$AD$2,0)+1,0),0)+IFERROR(VLOOKUP($A614,'TD SOP+PROFORM'!$A$5:$AD$750,MATCH(O$2,'TD SOP+PROFORM'!$B$2:$AD$2,0)+1,0),0)</f>
        <v>0</v>
      </c>
      <c r="P614" s="25">
        <f>IFERROR(VLOOKUP($A614,'TD SOP+PROFORM'!$A$5:$AD$750,MATCH(P$4,'TD SOP+PROFORM'!$B$2:$AD$2,0)+1,0),0)+IFERROR(VLOOKUP($A614,'TD SOP+PROFORM'!$A$5:$AD$750,MATCH(P$2,'TD SOP+PROFORM'!$B$2:$AD$2,0)+1,0),0)</f>
        <v>0</v>
      </c>
      <c r="Q614" s="26" t="str">
        <f t="shared" si="139"/>
        <v/>
      </c>
      <c r="R614" s="25">
        <f>IFERROR(VLOOKUP($A614,'TD SOP+PROFORM'!$A$5:$AD$750,MATCH(R$4,'TD SOP+PROFORM'!$B$2:$AD$2,0)+1,0),0)+IFERROR(VLOOKUP($A614,'TD SOP+PROFORM'!$A$5:$AD$750,MATCH(R$2,'TD SOP+PROFORM'!$B$2:$AD$2,0)+1,0),0)</f>
        <v>0</v>
      </c>
      <c r="S614" s="25">
        <f>IFERROR(VLOOKUP($A614,'TD SOP+PROFORM'!$A$5:$AD$750,MATCH(S$4,'TD SOP+PROFORM'!$B$2:$AD$2,0)+1,0),0)+IFERROR(VLOOKUP($A614,'TD SOP+PROFORM'!$A$5:$AD$750,MATCH(S$2,'TD SOP+PROFORM'!$B$2:$AD$2,0)+1,0),0)</f>
        <v>0</v>
      </c>
      <c r="T614" s="26" t="str">
        <f t="shared" si="140"/>
        <v/>
      </c>
      <c r="U614" s="25">
        <f>IFERROR(VLOOKUP($A614,'TD SOP+PROFORM'!$A$5:$AD$750,MATCH(U$4,'TD SOP+PROFORM'!$B$2:$AD$2,0)+1,0),0)+IFERROR(VLOOKUP($A614,'TD SOP+PROFORM'!$A$5:$AD$750,MATCH(U$2,'TD SOP+PROFORM'!$B$2:$AD$2,0)+1,0),0)</f>
        <v>0</v>
      </c>
      <c r="V614" s="25">
        <f>IFERROR(VLOOKUP($A614,'TD SOP+PROFORM'!$A$5:$AD$750,MATCH(V$4,'TD SOP+PROFORM'!$B$2:$AD$2,0)+1,0),0)+IFERROR(VLOOKUP($A614,'TD SOP+PROFORM'!$A$5:$AD$750,MATCH(V$2,'TD SOP+PROFORM'!$B$2:$AD$2,0)+1,0),0)</f>
        <v>0</v>
      </c>
      <c r="W614" s="26" t="str">
        <f t="shared" si="141"/>
        <v/>
      </c>
      <c r="X614" s="25">
        <f>IFERROR(VLOOKUP($A614,'TD SOP+PROFORM'!$A$5:$AD$750,MATCH(X$4,'TD SOP+PROFORM'!$B$2:$AD$2,0)+1,0),0)+IFERROR(VLOOKUP($A614,'TD SOP+PROFORM'!$A$5:$AD$750,MATCH(X$2,'TD SOP+PROFORM'!$B$2:$AD$2,0)+1,0),0)</f>
        <v>0</v>
      </c>
      <c r="Y614" s="25">
        <f>IFERROR(VLOOKUP($A614,'TD SOP+PROFORM'!$A$5:$AD$750,MATCH(Y$4,'TD SOP+PROFORM'!$B$2:$AD$2,0)+1,0),0)+IFERROR(VLOOKUP($A614,'TD SOP+PROFORM'!$A$5:$AD$750,MATCH(Y$2,'TD SOP+PROFORM'!$B$2:$AD$2,0)+1,0),0)</f>
        <v>0</v>
      </c>
      <c r="Z614" s="26" t="str">
        <f t="shared" si="142"/>
        <v/>
      </c>
      <c r="AA614" s="25">
        <f>IFERROR(VLOOKUP($A614,'TD SOP+PROFORM'!$A$5:$AD$750,MATCH(AA$4,'TD SOP+PROFORM'!$B$2:$AD$2,0)+1,0),0)+IFERROR(VLOOKUP($A614,'TD SOP+PROFORM'!$A$5:$AD$750,MATCH(AA$2,'TD SOP+PROFORM'!$B$2:$AD$2,0)+1,0),0)</f>
        <v>0</v>
      </c>
      <c r="AB614" s="25">
        <f>IFERROR(VLOOKUP($A614,'TD SOP+PROFORM'!$A$5:$AD$750,MATCH(AB$4,'TD SOP+PROFORM'!$B$2:$AD$2,0)+1,0),0)+IFERROR(VLOOKUP($A614,'TD SOP+PROFORM'!$A$5:$AD$750,MATCH(AB$2,'TD SOP+PROFORM'!$B$2:$AD$2,0)+1,0),0)</f>
        <v>0</v>
      </c>
      <c r="AC614" s="26" t="str">
        <f t="shared" si="143"/>
        <v/>
      </c>
      <c r="AD614" s="25">
        <f>IFERROR(VLOOKUP($A614,'TD SOP+PROFORM'!$A$5:$AD$750,MATCH(AD$4,'TD SOP+PROFORM'!$B$2:$AD$2,0)+1,0),0)+IFERROR(VLOOKUP($A614,'TD SOP+PROFORM'!$A$5:$AD$750,MATCH(AD$2,'TD SOP+PROFORM'!$B$2:$AD$2,0)+1,0),0)</f>
        <v>0</v>
      </c>
      <c r="AE614" s="25">
        <f>IFERROR(VLOOKUP($A614,'TD SOP+PROFORM'!$A$5:$AD$750,MATCH(AE$4,'TD SOP+PROFORM'!$B$2:$AD$2,0)+1,0),0)+IFERROR(VLOOKUP($A614,'TD SOP+PROFORM'!$A$5:$AD$750,MATCH(AE$2,'TD SOP+PROFORM'!$B$2:$AD$2,0)+1,0),0)</f>
        <v>0</v>
      </c>
      <c r="AF614" s="26" t="str">
        <f t="shared" si="144"/>
        <v/>
      </c>
      <c r="AG614" s="25">
        <f>IFERROR(VLOOKUP($A614,'TD SOP+PROFORM'!$A$5:$AD$750,MATCH(AG$4,'TD SOP+PROFORM'!$B$2:$AD$2,0)+1,0),0)+IFERROR(VLOOKUP($A614,'TD SOP+PROFORM'!$A$5:$AD$750,MATCH(AG$2,'TD SOP+PROFORM'!$B$2:$AD$2,0)+1,0),0)</f>
        <v>0</v>
      </c>
      <c r="AH614" s="25">
        <f>IFERROR(VLOOKUP($A614,'TD SOP+PROFORM'!$A$5:$AD$750,MATCH(AH$4,'TD SOP+PROFORM'!$B$2:$AD$2,0)+1,0),0)+IFERROR(VLOOKUP($A614,'TD SOP+PROFORM'!$A$5:$AD$750,MATCH(AH$2,'TD SOP+PROFORM'!$B$2:$AD$2,0)+1,0),0)</f>
        <v>0</v>
      </c>
      <c r="AI614" s="26" t="str">
        <f t="shared" si="145"/>
        <v/>
      </c>
      <c r="AJ614" s="25">
        <f>IFERROR(VLOOKUP($A614,'TD SOP+PROFORM'!$A$5:$AD$750,MATCH(AJ$4,'TD SOP+PROFORM'!$B$2:$AD$2,0)+1,0),0)+IFERROR(VLOOKUP($A614,'TD SOP+PROFORM'!$A$5:$AD$750,MATCH(AJ$2,'TD SOP+PROFORM'!$B$2:$AD$2,0)+1,0),0)</f>
        <v>0</v>
      </c>
      <c r="AK614" s="25">
        <f>IFERROR(VLOOKUP($A614,'TD SOP+PROFORM'!$A$5:$AD$750,MATCH(AK$4,'TD SOP+PROFORM'!$B$2:$AD$2,0)+1,0),0)+IFERROR(VLOOKUP($A614,'TD SOP+PROFORM'!$A$5:$AD$750,MATCH(AK$2,'TD SOP+PROFORM'!$B$2:$AD$2,0)+1,0),0)</f>
        <v>0</v>
      </c>
      <c r="AL614" s="26" t="str">
        <f t="shared" si="146"/>
        <v/>
      </c>
      <c r="AM614" s="25">
        <f t="shared" si="148"/>
        <v>0</v>
      </c>
      <c r="AN614" s="25">
        <f t="shared" si="148"/>
        <v>0</v>
      </c>
      <c r="AO614" s="26" t="str">
        <f t="shared" si="147"/>
        <v/>
      </c>
    </row>
    <row r="615" spans="1:41" x14ac:dyDescent="0.35">
      <c r="A615" s="24">
        <f>IF(AND('TD SOP+PROFORM'!A612&lt;&gt;"",'TD SOP+PROFORM'!A612&lt;&gt;"TOTAL"),'TD SOP+PROFORM'!A612,0)</f>
        <v>0</v>
      </c>
      <c r="C615" s="25" t="str">
        <f>IFERROR(VLOOKUP($A615,'TD SOP+PROFORM'!$A$5:$AD$750,MATCH(C$4,'TD SOP+PROFORM'!$B$2:$AT$2,0)+1,0),"")</f>
        <v/>
      </c>
      <c r="D615" s="25" t="str">
        <f>IFERROR(VLOOKUP($A615,'TD SOP+PROFORM'!$A$5:$AD$750,MATCH(D$4,'TD SOP+PROFORM'!$B$2:$AT$2,0)+1,0),"")</f>
        <v/>
      </c>
      <c r="E615" s="26" t="str">
        <f t="shared" si="135"/>
        <v/>
      </c>
      <c r="F615" s="25" t="str">
        <f>IFERROR(VLOOKUP($A615,'TD SOP+PROFORM'!$A$5:$AD$750,MATCH(F$4,'TD SOP+PROFORM'!$B$2:$AT$2,0)+1,0),"")</f>
        <v/>
      </c>
      <c r="G615" s="25" t="str">
        <f>IFERROR(VLOOKUP($A615,'TD SOP+PROFORM'!$A$5:$AD$750,MATCH(G$4,'TD SOP+PROFORM'!$B$2:$AT$2,0)+1,0),"")</f>
        <v/>
      </c>
      <c r="H615" s="26" t="str">
        <f t="shared" si="136"/>
        <v/>
      </c>
      <c r="I615" s="25" t="str">
        <f>IFERROR(VLOOKUP($A615,'TD SOP+PROFORM'!$A$5:$AD$750,MATCH(I$4,'TD SOP+PROFORM'!$B$2:$AT$2,0)+1,0),"")</f>
        <v/>
      </c>
      <c r="J615" s="25" t="str">
        <f>IFERROR(VLOOKUP($A615,'TD SOP+PROFORM'!$A$5:$AD$750,MATCH(J$4,'TD SOP+PROFORM'!$B$2:$AT$2,0)+1,0),"")</f>
        <v/>
      </c>
      <c r="K615" s="26" t="str">
        <f t="shared" si="137"/>
        <v/>
      </c>
      <c r="L615" s="25" t="str">
        <f>IFERROR(VLOOKUP($A615,'TD SOP+PROFORM'!$A$5:$AD$750,MATCH(L$4,'TD SOP+PROFORM'!$B$2:$AT$2,0)+1,0),"")</f>
        <v/>
      </c>
      <c r="M615" s="25" t="str">
        <f>IFERROR(VLOOKUP($A615,'TD SOP+PROFORM'!$A$5:$AD$750,MATCH(M$4,'TD SOP+PROFORM'!$B$2:$AT$2,0)+1,0),"")</f>
        <v/>
      </c>
      <c r="N615" s="26" t="str">
        <f t="shared" si="138"/>
        <v/>
      </c>
      <c r="O615" s="25">
        <f>IFERROR(VLOOKUP($A615,'TD SOP+PROFORM'!$A$5:$AD$750,MATCH(O$4,'TD SOP+PROFORM'!$B$2:$AD$2,0)+1,0),0)+IFERROR(VLOOKUP($A615,'TD SOP+PROFORM'!$A$5:$AD$750,MATCH(O$2,'TD SOP+PROFORM'!$B$2:$AD$2,0)+1,0),0)</f>
        <v>0</v>
      </c>
      <c r="P615" s="25">
        <f>IFERROR(VLOOKUP($A615,'TD SOP+PROFORM'!$A$5:$AD$750,MATCH(P$4,'TD SOP+PROFORM'!$B$2:$AD$2,0)+1,0),0)+IFERROR(VLOOKUP($A615,'TD SOP+PROFORM'!$A$5:$AD$750,MATCH(P$2,'TD SOP+PROFORM'!$B$2:$AD$2,0)+1,0),0)</f>
        <v>0</v>
      </c>
      <c r="Q615" s="26" t="str">
        <f t="shared" si="139"/>
        <v/>
      </c>
      <c r="R615" s="25">
        <f>IFERROR(VLOOKUP($A615,'TD SOP+PROFORM'!$A$5:$AD$750,MATCH(R$4,'TD SOP+PROFORM'!$B$2:$AD$2,0)+1,0),0)+IFERROR(VLOOKUP($A615,'TD SOP+PROFORM'!$A$5:$AD$750,MATCH(R$2,'TD SOP+PROFORM'!$B$2:$AD$2,0)+1,0),0)</f>
        <v>0</v>
      </c>
      <c r="S615" s="25">
        <f>IFERROR(VLOOKUP($A615,'TD SOP+PROFORM'!$A$5:$AD$750,MATCH(S$4,'TD SOP+PROFORM'!$B$2:$AD$2,0)+1,0),0)+IFERROR(VLOOKUP($A615,'TD SOP+PROFORM'!$A$5:$AD$750,MATCH(S$2,'TD SOP+PROFORM'!$B$2:$AD$2,0)+1,0),0)</f>
        <v>0</v>
      </c>
      <c r="T615" s="26" t="str">
        <f t="shared" si="140"/>
        <v/>
      </c>
      <c r="U615" s="25">
        <f>IFERROR(VLOOKUP($A615,'TD SOP+PROFORM'!$A$5:$AD$750,MATCH(U$4,'TD SOP+PROFORM'!$B$2:$AD$2,0)+1,0),0)+IFERROR(VLOOKUP($A615,'TD SOP+PROFORM'!$A$5:$AD$750,MATCH(U$2,'TD SOP+PROFORM'!$B$2:$AD$2,0)+1,0),0)</f>
        <v>0</v>
      </c>
      <c r="V615" s="25">
        <f>IFERROR(VLOOKUP($A615,'TD SOP+PROFORM'!$A$5:$AD$750,MATCH(V$4,'TD SOP+PROFORM'!$B$2:$AD$2,0)+1,0),0)+IFERROR(VLOOKUP($A615,'TD SOP+PROFORM'!$A$5:$AD$750,MATCH(V$2,'TD SOP+PROFORM'!$B$2:$AD$2,0)+1,0),0)</f>
        <v>0</v>
      </c>
      <c r="W615" s="26" t="str">
        <f t="shared" si="141"/>
        <v/>
      </c>
      <c r="X615" s="25">
        <f>IFERROR(VLOOKUP($A615,'TD SOP+PROFORM'!$A$5:$AD$750,MATCH(X$4,'TD SOP+PROFORM'!$B$2:$AD$2,0)+1,0),0)+IFERROR(VLOOKUP($A615,'TD SOP+PROFORM'!$A$5:$AD$750,MATCH(X$2,'TD SOP+PROFORM'!$B$2:$AD$2,0)+1,0),0)</f>
        <v>0</v>
      </c>
      <c r="Y615" s="25">
        <f>IFERROR(VLOOKUP($A615,'TD SOP+PROFORM'!$A$5:$AD$750,MATCH(Y$4,'TD SOP+PROFORM'!$B$2:$AD$2,0)+1,0),0)+IFERROR(VLOOKUP($A615,'TD SOP+PROFORM'!$A$5:$AD$750,MATCH(Y$2,'TD SOP+PROFORM'!$B$2:$AD$2,0)+1,0),0)</f>
        <v>0</v>
      </c>
      <c r="Z615" s="26" t="str">
        <f t="shared" si="142"/>
        <v/>
      </c>
      <c r="AA615" s="25">
        <f>IFERROR(VLOOKUP($A615,'TD SOP+PROFORM'!$A$5:$AD$750,MATCH(AA$4,'TD SOP+PROFORM'!$B$2:$AD$2,0)+1,0),0)+IFERROR(VLOOKUP($A615,'TD SOP+PROFORM'!$A$5:$AD$750,MATCH(AA$2,'TD SOP+PROFORM'!$B$2:$AD$2,0)+1,0),0)</f>
        <v>0</v>
      </c>
      <c r="AB615" s="25">
        <f>IFERROR(VLOOKUP($A615,'TD SOP+PROFORM'!$A$5:$AD$750,MATCH(AB$4,'TD SOP+PROFORM'!$B$2:$AD$2,0)+1,0),0)+IFERROR(VLOOKUP($A615,'TD SOP+PROFORM'!$A$5:$AD$750,MATCH(AB$2,'TD SOP+PROFORM'!$B$2:$AD$2,0)+1,0),0)</f>
        <v>0</v>
      </c>
      <c r="AC615" s="26" t="str">
        <f t="shared" si="143"/>
        <v/>
      </c>
      <c r="AD615" s="25">
        <f>IFERROR(VLOOKUP($A615,'TD SOP+PROFORM'!$A$5:$AD$750,MATCH(AD$4,'TD SOP+PROFORM'!$B$2:$AD$2,0)+1,0),0)+IFERROR(VLOOKUP($A615,'TD SOP+PROFORM'!$A$5:$AD$750,MATCH(AD$2,'TD SOP+PROFORM'!$B$2:$AD$2,0)+1,0),0)</f>
        <v>0</v>
      </c>
      <c r="AE615" s="25">
        <f>IFERROR(VLOOKUP($A615,'TD SOP+PROFORM'!$A$5:$AD$750,MATCH(AE$4,'TD SOP+PROFORM'!$B$2:$AD$2,0)+1,0),0)+IFERROR(VLOOKUP($A615,'TD SOP+PROFORM'!$A$5:$AD$750,MATCH(AE$2,'TD SOP+PROFORM'!$B$2:$AD$2,0)+1,0),0)</f>
        <v>0</v>
      </c>
      <c r="AF615" s="26" t="str">
        <f t="shared" si="144"/>
        <v/>
      </c>
      <c r="AG615" s="25">
        <f>IFERROR(VLOOKUP($A615,'TD SOP+PROFORM'!$A$5:$AD$750,MATCH(AG$4,'TD SOP+PROFORM'!$B$2:$AD$2,0)+1,0),0)+IFERROR(VLOOKUP($A615,'TD SOP+PROFORM'!$A$5:$AD$750,MATCH(AG$2,'TD SOP+PROFORM'!$B$2:$AD$2,0)+1,0),0)</f>
        <v>0</v>
      </c>
      <c r="AH615" s="25">
        <f>IFERROR(VLOOKUP($A615,'TD SOP+PROFORM'!$A$5:$AD$750,MATCH(AH$4,'TD SOP+PROFORM'!$B$2:$AD$2,0)+1,0),0)+IFERROR(VLOOKUP($A615,'TD SOP+PROFORM'!$A$5:$AD$750,MATCH(AH$2,'TD SOP+PROFORM'!$B$2:$AD$2,0)+1,0),0)</f>
        <v>0</v>
      </c>
      <c r="AI615" s="26" t="str">
        <f t="shared" si="145"/>
        <v/>
      </c>
      <c r="AJ615" s="25">
        <f>IFERROR(VLOOKUP($A615,'TD SOP+PROFORM'!$A$5:$AD$750,MATCH(AJ$4,'TD SOP+PROFORM'!$B$2:$AD$2,0)+1,0),0)+IFERROR(VLOOKUP($A615,'TD SOP+PROFORM'!$A$5:$AD$750,MATCH(AJ$2,'TD SOP+PROFORM'!$B$2:$AD$2,0)+1,0),0)</f>
        <v>0</v>
      </c>
      <c r="AK615" s="25">
        <f>IFERROR(VLOOKUP($A615,'TD SOP+PROFORM'!$A$5:$AD$750,MATCH(AK$4,'TD SOP+PROFORM'!$B$2:$AD$2,0)+1,0),0)+IFERROR(VLOOKUP($A615,'TD SOP+PROFORM'!$A$5:$AD$750,MATCH(AK$2,'TD SOP+PROFORM'!$B$2:$AD$2,0)+1,0),0)</f>
        <v>0</v>
      </c>
      <c r="AL615" s="26" t="str">
        <f t="shared" si="146"/>
        <v/>
      </c>
      <c r="AM615" s="25">
        <f t="shared" si="148"/>
        <v>0</v>
      </c>
      <c r="AN615" s="25">
        <f t="shared" si="148"/>
        <v>0</v>
      </c>
      <c r="AO615" s="26" t="str">
        <f t="shared" si="147"/>
        <v/>
      </c>
    </row>
    <row r="616" spans="1:41" x14ac:dyDescent="0.35">
      <c r="A616" s="24">
        <f>IF(AND('TD SOP+PROFORM'!A613&lt;&gt;"",'TD SOP+PROFORM'!A613&lt;&gt;"TOTAL"),'TD SOP+PROFORM'!A613,0)</f>
        <v>0</v>
      </c>
      <c r="C616" s="25" t="str">
        <f>IFERROR(VLOOKUP($A616,'TD SOP+PROFORM'!$A$5:$AD$750,MATCH(C$4,'TD SOP+PROFORM'!$B$2:$AT$2,0)+1,0),"")</f>
        <v/>
      </c>
      <c r="D616" s="25" t="str">
        <f>IFERROR(VLOOKUP($A616,'TD SOP+PROFORM'!$A$5:$AD$750,MATCH(D$4,'TD SOP+PROFORM'!$B$2:$AT$2,0)+1,0),"")</f>
        <v/>
      </c>
      <c r="E616" s="26" t="str">
        <f t="shared" si="135"/>
        <v/>
      </c>
      <c r="F616" s="25" t="str">
        <f>IFERROR(VLOOKUP($A616,'TD SOP+PROFORM'!$A$5:$AD$750,MATCH(F$4,'TD SOP+PROFORM'!$B$2:$AT$2,0)+1,0),"")</f>
        <v/>
      </c>
      <c r="G616" s="25" t="str">
        <f>IFERROR(VLOOKUP($A616,'TD SOP+PROFORM'!$A$5:$AD$750,MATCH(G$4,'TD SOP+PROFORM'!$B$2:$AT$2,0)+1,0),"")</f>
        <v/>
      </c>
      <c r="H616" s="26" t="str">
        <f t="shared" si="136"/>
        <v/>
      </c>
      <c r="I616" s="25" t="str">
        <f>IFERROR(VLOOKUP($A616,'TD SOP+PROFORM'!$A$5:$AD$750,MATCH(I$4,'TD SOP+PROFORM'!$B$2:$AT$2,0)+1,0),"")</f>
        <v/>
      </c>
      <c r="J616" s="25" t="str">
        <f>IFERROR(VLOOKUP($A616,'TD SOP+PROFORM'!$A$5:$AD$750,MATCH(J$4,'TD SOP+PROFORM'!$B$2:$AT$2,0)+1,0),"")</f>
        <v/>
      </c>
      <c r="K616" s="26" t="str">
        <f t="shared" si="137"/>
        <v/>
      </c>
      <c r="L616" s="25" t="str">
        <f>IFERROR(VLOOKUP($A616,'TD SOP+PROFORM'!$A$5:$AD$750,MATCH(L$4,'TD SOP+PROFORM'!$B$2:$AT$2,0)+1,0),"")</f>
        <v/>
      </c>
      <c r="M616" s="25" t="str">
        <f>IFERROR(VLOOKUP($A616,'TD SOP+PROFORM'!$A$5:$AD$750,MATCH(M$4,'TD SOP+PROFORM'!$B$2:$AT$2,0)+1,0),"")</f>
        <v/>
      </c>
      <c r="N616" s="26" t="str">
        <f t="shared" si="138"/>
        <v/>
      </c>
      <c r="O616" s="25">
        <f>IFERROR(VLOOKUP($A616,'TD SOP+PROFORM'!$A$5:$AD$750,MATCH(O$4,'TD SOP+PROFORM'!$B$2:$AD$2,0)+1,0),0)+IFERROR(VLOOKUP($A616,'TD SOP+PROFORM'!$A$5:$AD$750,MATCH(O$2,'TD SOP+PROFORM'!$B$2:$AD$2,0)+1,0),0)</f>
        <v>0</v>
      </c>
      <c r="P616" s="25">
        <f>IFERROR(VLOOKUP($A616,'TD SOP+PROFORM'!$A$5:$AD$750,MATCH(P$4,'TD SOP+PROFORM'!$B$2:$AD$2,0)+1,0),0)+IFERROR(VLOOKUP($A616,'TD SOP+PROFORM'!$A$5:$AD$750,MATCH(P$2,'TD SOP+PROFORM'!$B$2:$AD$2,0)+1,0),0)</f>
        <v>0</v>
      </c>
      <c r="Q616" s="26" t="str">
        <f t="shared" si="139"/>
        <v/>
      </c>
      <c r="R616" s="25">
        <f>IFERROR(VLOOKUP($A616,'TD SOP+PROFORM'!$A$5:$AD$750,MATCH(R$4,'TD SOP+PROFORM'!$B$2:$AD$2,0)+1,0),0)+IFERROR(VLOOKUP($A616,'TD SOP+PROFORM'!$A$5:$AD$750,MATCH(R$2,'TD SOP+PROFORM'!$B$2:$AD$2,0)+1,0),0)</f>
        <v>0</v>
      </c>
      <c r="S616" s="25">
        <f>IFERROR(VLOOKUP($A616,'TD SOP+PROFORM'!$A$5:$AD$750,MATCH(S$4,'TD SOP+PROFORM'!$B$2:$AD$2,0)+1,0),0)+IFERROR(VLOOKUP($A616,'TD SOP+PROFORM'!$A$5:$AD$750,MATCH(S$2,'TD SOP+PROFORM'!$B$2:$AD$2,0)+1,0),0)</f>
        <v>0</v>
      </c>
      <c r="T616" s="26" t="str">
        <f t="shared" si="140"/>
        <v/>
      </c>
      <c r="U616" s="25">
        <f>IFERROR(VLOOKUP($A616,'TD SOP+PROFORM'!$A$5:$AD$750,MATCH(U$4,'TD SOP+PROFORM'!$B$2:$AD$2,0)+1,0),0)+IFERROR(VLOOKUP($A616,'TD SOP+PROFORM'!$A$5:$AD$750,MATCH(U$2,'TD SOP+PROFORM'!$B$2:$AD$2,0)+1,0),0)</f>
        <v>0</v>
      </c>
      <c r="V616" s="25">
        <f>IFERROR(VLOOKUP($A616,'TD SOP+PROFORM'!$A$5:$AD$750,MATCH(V$4,'TD SOP+PROFORM'!$B$2:$AD$2,0)+1,0),0)+IFERROR(VLOOKUP($A616,'TD SOP+PROFORM'!$A$5:$AD$750,MATCH(V$2,'TD SOP+PROFORM'!$B$2:$AD$2,0)+1,0),0)</f>
        <v>0</v>
      </c>
      <c r="W616" s="26" t="str">
        <f t="shared" si="141"/>
        <v/>
      </c>
      <c r="X616" s="25">
        <f>IFERROR(VLOOKUP($A616,'TD SOP+PROFORM'!$A$5:$AD$750,MATCH(X$4,'TD SOP+PROFORM'!$B$2:$AD$2,0)+1,0),0)+IFERROR(VLOOKUP($A616,'TD SOP+PROFORM'!$A$5:$AD$750,MATCH(X$2,'TD SOP+PROFORM'!$B$2:$AD$2,0)+1,0),0)</f>
        <v>0</v>
      </c>
      <c r="Y616" s="25">
        <f>IFERROR(VLOOKUP($A616,'TD SOP+PROFORM'!$A$5:$AD$750,MATCH(Y$4,'TD SOP+PROFORM'!$B$2:$AD$2,0)+1,0),0)+IFERROR(VLOOKUP($A616,'TD SOP+PROFORM'!$A$5:$AD$750,MATCH(Y$2,'TD SOP+PROFORM'!$B$2:$AD$2,0)+1,0),0)</f>
        <v>0</v>
      </c>
      <c r="Z616" s="26" t="str">
        <f t="shared" si="142"/>
        <v/>
      </c>
      <c r="AA616" s="25">
        <f>IFERROR(VLOOKUP($A616,'TD SOP+PROFORM'!$A$5:$AD$750,MATCH(AA$4,'TD SOP+PROFORM'!$B$2:$AD$2,0)+1,0),0)+IFERROR(VLOOKUP($A616,'TD SOP+PROFORM'!$A$5:$AD$750,MATCH(AA$2,'TD SOP+PROFORM'!$B$2:$AD$2,0)+1,0),0)</f>
        <v>0</v>
      </c>
      <c r="AB616" s="25">
        <f>IFERROR(VLOOKUP($A616,'TD SOP+PROFORM'!$A$5:$AD$750,MATCH(AB$4,'TD SOP+PROFORM'!$B$2:$AD$2,0)+1,0),0)+IFERROR(VLOOKUP($A616,'TD SOP+PROFORM'!$A$5:$AD$750,MATCH(AB$2,'TD SOP+PROFORM'!$B$2:$AD$2,0)+1,0),0)</f>
        <v>0</v>
      </c>
      <c r="AC616" s="26" t="str">
        <f t="shared" si="143"/>
        <v/>
      </c>
      <c r="AD616" s="25">
        <f>IFERROR(VLOOKUP($A616,'TD SOP+PROFORM'!$A$5:$AD$750,MATCH(AD$4,'TD SOP+PROFORM'!$B$2:$AD$2,0)+1,0),0)+IFERROR(VLOOKUP($A616,'TD SOP+PROFORM'!$A$5:$AD$750,MATCH(AD$2,'TD SOP+PROFORM'!$B$2:$AD$2,0)+1,0),0)</f>
        <v>0</v>
      </c>
      <c r="AE616" s="25">
        <f>IFERROR(VLOOKUP($A616,'TD SOP+PROFORM'!$A$5:$AD$750,MATCH(AE$4,'TD SOP+PROFORM'!$B$2:$AD$2,0)+1,0),0)+IFERROR(VLOOKUP($A616,'TD SOP+PROFORM'!$A$5:$AD$750,MATCH(AE$2,'TD SOP+PROFORM'!$B$2:$AD$2,0)+1,0),0)</f>
        <v>0</v>
      </c>
      <c r="AF616" s="26" t="str">
        <f t="shared" si="144"/>
        <v/>
      </c>
      <c r="AG616" s="25">
        <f>IFERROR(VLOOKUP($A616,'TD SOP+PROFORM'!$A$5:$AD$750,MATCH(AG$4,'TD SOP+PROFORM'!$B$2:$AD$2,0)+1,0),0)+IFERROR(VLOOKUP($A616,'TD SOP+PROFORM'!$A$5:$AD$750,MATCH(AG$2,'TD SOP+PROFORM'!$B$2:$AD$2,0)+1,0),0)</f>
        <v>0</v>
      </c>
      <c r="AH616" s="25">
        <f>IFERROR(VLOOKUP($A616,'TD SOP+PROFORM'!$A$5:$AD$750,MATCH(AH$4,'TD SOP+PROFORM'!$B$2:$AD$2,0)+1,0),0)+IFERROR(VLOOKUP($A616,'TD SOP+PROFORM'!$A$5:$AD$750,MATCH(AH$2,'TD SOP+PROFORM'!$B$2:$AD$2,0)+1,0),0)</f>
        <v>0</v>
      </c>
      <c r="AI616" s="26" t="str">
        <f t="shared" si="145"/>
        <v/>
      </c>
      <c r="AJ616" s="25">
        <f>IFERROR(VLOOKUP($A616,'TD SOP+PROFORM'!$A$5:$AD$750,MATCH(AJ$4,'TD SOP+PROFORM'!$B$2:$AD$2,0)+1,0),0)+IFERROR(VLOOKUP($A616,'TD SOP+PROFORM'!$A$5:$AD$750,MATCH(AJ$2,'TD SOP+PROFORM'!$B$2:$AD$2,0)+1,0),0)</f>
        <v>0</v>
      </c>
      <c r="AK616" s="25">
        <f>IFERROR(VLOOKUP($A616,'TD SOP+PROFORM'!$A$5:$AD$750,MATCH(AK$4,'TD SOP+PROFORM'!$B$2:$AD$2,0)+1,0),0)+IFERROR(VLOOKUP($A616,'TD SOP+PROFORM'!$A$5:$AD$750,MATCH(AK$2,'TD SOP+PROFORM'!$B$2:$AD$2,0)+1,0),0)</f>
        <v>0</v>
      </c>
      <c r="AL616" s="26" t="str">
        <f t="shared" si="146"/>
        <v/>
      </c>
      <c r="AM616" s="25">
        <f t="shared" si="148"/>
        <v>0</v>
      </c>
      <c r="AN616" s="25">
        <f t="shared" si="148"/>
        <v>0</v>
      </c>
      <c r="AO616" s="26" t="str">
        <f t="shared" si="147"/>
        <v/>
      </c>
    </row>
    <row r="617" spans="1:41" x14ac:dyDescent="0.35">
      <c r="A617" s="24">
        <f>IF(AND('TD SOP+PROFORM'!A614&lt;&gt;"",'TD SOP+PROFORM'!A614&lt;&gt;"TOTAL"),'TD SOP+PROFORM'!A614,0)</f>
        <v>0</v>
      </c>
      <c r="C617" s="25" t="str">
        <f>IFERROR(VLOOKUP($A617,'TD SOP+PROFORM'!$A$5:$AD$750,MATCH(C$4,'TD SOP+PROFORM'!$B$2:$AT$2,0)+1,0),"")</f>
        <v/>
      </c>
      <c r="D617" s="25" t="str">
        <f>IFERROR(VLOOKUP($A617,'TD SOP+PROFORM'!$A$5:$AD$750,MATCH(D$4,'TD SOP+PROFORM'!$B$2:$AT$2,0)+1,0),"")</f>
        <v/>
      </c>
      <c r="E617" s="26" t="str">
        <f t="shared" si="135"/>
        <v/>
      </c>
      <c r="F617" s="25" t="str">
        <f>IFERROR(VLOOKUP($A617,'TD SOP+PROFORM'!$A$5:$AD$750,MATCH(F$4,'TD SOP+PROFORM'!$B$2:$AT$2,0)+1,0),"")</f>
        <v/>
      </c>
      <c r="G617" s="25" t="str">
        <f>IFERROR(VLOOKUP($A617,'TD SOP+PROFORM'!$A$5:$AD$750,MATCH(G$4,'TD SOP+PROFORM'!$B$2:$AT$2,0)+1,0),"")</f>
        <v/>
      </c>
      <c r="H617" s="26" t="str">
        <f t="shared" si="136"/>
        <v/>
      </c>
      <c r="I617" s="25" t="str">
        <f>IFERROR(VLOOKUP($A617,'TD SOP+PROFORM'!$A$5:$AD$750,MATCH(I$4,'TD SOP+PROFORM'!$B$2:$AT$2,0)+1,0),"")</f>
        <v/>
      </c>
      <c r="J617" s="25" t="str">
        <f>IFERROR(VLOOKUP($A617,'TD SOP+PROFORM'!$A$5:$AD$750,MATCH(J$4,'TD SOP+PROFORM'!$B$2:$AT$2,0)+1,0),"")</f>
        <v/>
      </c>
      <c r="K617" s="26" t="str">
        <f t="shared" si="137"/>
        <v/>
      </c>
      <c r="L617" s="25" t="str">
        <f>IFERROR(VLOOKUP($A617,'TD SOP+PROFORM'!$A$5:$AD$750,MATCH(L$4,'TD SOP+PROFORM'!$B$2:$AT$2,0)+1,0),"")</f>
        <v/>
      </c>
      <c r="M617" s="25" t="str">
        <f>IFERROR(VLOOKUP($A617,'TD SOP+PROFORM'!$A$5:$AD$750,MATCH(M$4,'TD SOP+PROFORM'!$B$2:$AT$2,0)+1,0),"")</f>
        <v/>
      </c>
      <c r="N617" s="26" t="str">
        <f t="shared" si="138"/>
        <v/>
      </c>
      <c r="O617" s="25">
        <f>IFERROR(VLOOKUP($A617,'TD SOP+PROFORM'!$A$5:$AD$750,MATCH(O$4,'TD SOP+PROFORM'!$B$2:$AD$2,0)+1,0),0)+IFERROR(VLOOKUP($A617,'TD SOP+PROFORM'!$A$5:$AD$750,MATCH(O$2,'TD SOP+PROFORM'!$B$2:$AD$2,0)+1,0),0)</f>
        <v>0</v>
      </c>
      <c r="P617" s="25">
        <f>IFERROR(VLOOKUP($A617,'TD SOP+PROFORM'!$A$5:$AD$750,MATCH(P$4,'TD SOP+PROFORM'!$B$2:$AD$2,0)+1,0),0)+IFERROR(VLOOKUP($A617,'TD SOP+PROFORM'!$A$5:$AD$750,MATCH(P$2,'TD SOP+PROFORM'!$B$2:$AD$2,0)+1,0),0)</f>
        <v>0</v>
      </c>
      <c r="Q617" s="26" t="str">
        <f t="shared" si="139"/>
        <v/>
      </c>
      <c r="R617" s="25">
        <f>IFERROR(VLOOKUP($A617,'TD SOP+PROFORM'!$A$5:$AD$750,MATCH(R$4,'TD SOP+PROFORM'!$B$2:$AD$2,0)+1,0),0)+IFERROR(VLOOKUP($A617,'TD SOP+PROFORM'!$A$5:$AD$750,MATCH(R$2,'TD SOP+PROFORM'!$B$2:$AD$2,0)+1,0),0)</f>
        <v>0</v>
      </c>
      <c r="S617" s="25">
        <f>IFERROR(VLOOKUP($A617,'TD SOP+PROFORM'!$A$5:$AD$750,MATCH(S$4,'TD SOP+PROFORM'!$B$2:$AD$2,0)+1,0),0)+IFERROR(VLOOKUP($A617,'TD SOP+PROFORM'!$A$5:$AD$750,MATCH(S$2,'TD SOP+PROFORM'!$B$2:$AD$2,0)+1,0),0)</f>
        <v>0</v>
      </c>
      <c r="T617" s="26" t="str">
        <f t="shared" si="140"/>
        <v/>
      </c>
      <c r="U617" s="25">
        <f>IFERROR(VLOOKUP($A617,'TD SOP+PROFORM'!$A$5:$AD$750,MATCH(U$4,'TD SOP+PROFORM'!$B$2:$AD$2,0)+1,0),0)+IFERROR(VLOOKUP($A617,'TD SOP+PROFORM'!$A$5:$AD$750,MATCH(U$2,'TD SOP+PROFORM'!$B$2:$AD$2,0)+1,0),0)</f>
        <v>0</v>
      </c>
      <c r="V617" s="25">
        <f>IFERROR(VLOOKUP($A617,'TD SOP+PROFORM'!$A$5:$AD$750,MATCH(V$4,'TD SOP+PROFORM'!$B$2:$AD$2,0)+1,0),0)+IFERROR(VLOOKUP($A617,'TD SOP+PROFORM'!$A$5:$AD$750,MATCH(V$2,'TD SOP+PROFORM'!$B$2:$AD$2,0)+1,0),0)</f>
        <v>0</v>
      </c>
      <c r="W617" s="26" t="str">
        <f t="shared" si="141"/>
        <v/>
      </c>
      <c r="X617" s="25">
        <f>IFERROR(VLOOKUP($A617,'TD SOP+PROFORM'!$A$5:$AD$750,MATCH(X$4,'TD SOP+PROFORM'!$B$2:$AD$2,0)+1,0),0)+IFERROR(VLOOKUP($A617,'TD SOP+PROFORM'!$A$5:$AD$750,MATCH(X$2,'TD SOP+PROFORM'!$B$2:$AD$2,0)+1,0),0)</f>
        <v>0</v>
      </c>
      <c r="Y617" s="25">
        <f>IFERROR(VLOOKUP($A617,'TD SOP+PROFORM'!$A$5:$AD$750,MATCH(Y$4,'TD SOP+PROFORM'!$B$2:$AD$2,0)+1,0),0)+IFERROR(VLOOKUP($A617,'TD SOP+PROFORM'!$A$5:$AD$750,MATCH(Y$2,'TD SOP+PROFORM'!$B$2:$AD$2,0)+1,0),0)</f>
        <v>0</v>
      </c>
      <c r="Z617" s="26" t="str">
        <f t="shared" si="142"/>
        <v/>
      </c>
      <c r="AA617" s="25">
        <f>IFERROR(VLOOKUP($A617,'TD SOP+PROFORM'!$A$5:$AD$750,MATCH(AA$4,'TD SOP+PROFORM'!$B$2:$AD$2,0)+1,0),0)+IFERROR(VLOOKUP($A617,'TD SOP+PROFORM'!$A$5:$AD$750,MATCH(AA$2,'TD SOP+PROFORM'!$B$2:$AD$2,0)+1,0),0)</f>
        <v>0</v>
      </c>
      <c r="AB617" s="25">
        <f>IFERROR(VLOOKUP($A617,'TD SOP+PROFORM'!$A$5:$AD$750,MATCH(AB$4,'TD SOP+PROFORM'!$B$2:$AD$2,0)+1,0),0)+IFERROR(VLOOKUP($A617,'TD SOP+PROFORM'!$A$5:$AD$750,MATCH(AB$2,'TD SOP+PROFORM'!$B$2:$AD$2,0)+1,0),0)</f>
        <v>0</v>
      </c>
      <c r="AC617" s="26" t="str">
        <f t="shared" si="143"/>
        <v/>
      </c>
      <c r="AD617" s="25">
        <f>IFERROR(VLOOKUP($A617,'TD SOP+PROFORM'!$A$5:$AD$750,MATCH(AD$4,'TD SOP+PROFORM'!$B$2:$AD$2,0)+1,0),0)+IFERROR(VLOOKUP($A617,'TD SOP+PROFORM'!$A$5:$AD$750,MATCH(AD$2,'TD SOP+PROFORM'!$B$2:$AD$2,0)+1,0),0)</f>
        <v>0</v>
      </c>
      <c r="AE617" s="25">
        <f>IFERROR(VLOOKUP($A617,'TD SOP+PROFORM'!$A$5:$AD$750,MATCH(AE$4,'TD SOP+PROFORM'!$B$2:$AD$2,0)+1,0),0)+IFERROR(VLOOKUP($A617,'TD SOP+PROFORM'!$A$5:$AD$750,MATCH(AE$2,'TD SOP+PROFORM'!$B$2:$AD$2,0)+1,0),0)</f>
        <v>0</v>
      </c>
      <c r="AF617" s="26" t="str">
        <f t="shared" si="144"/>
        <v/>
      </c>
      <c r="AG617" s="25">
        <f>IFERROR(VLOOKUP($A617,'TD SOP+PROFORM'!$A$5:$AD$750,MATCH(AG$4,'TD SOP+PROFORM'!$B$2:$AD$2,0)+1,0),0)+IFERROR(VLOOKUP($A617,'TD SOP+PROFORM'!$A$5:$AD$750,MATCH(AG$2,'TD SOP+PROFORM'!$B$2:$AD$2,0)+1,0),0)</f>
        <v>0</v>
      </c>
      <c r="AH617" s="25">
        <f>IFERROR(VLOOKUP($A617,'TD SOP+PROFORM'!$A$5:$AD$750,MATCH(AH$4,'TD SOP+PROFORM'!$B$2:$AD$2,0)+1,0),0)+IFERROR(VLOOKUP($A617,'TD SOP+PROFORM'!$A$5:$AD$750,MATCH(AH$2,'TD SOP+PROFORM'!$B$2:$AD$2,0)+1,0),0)</f>
        <v>0</v>
      </c>
      <c r="AI617" s="26" t="str">
        <f t="shared" si="145"/>
        <v/>
      </c>
      <c r="AJ617" s="25">
        <f>IFERROR(VLOOKUP($A617,'TD SOP+PROFORM'!$A$5:$AD$750,MATCH(AJ$4,'TD SOP+PROFORM'!$B$2:$AD$2,0)+1,0),0)+IFERROR(VLOOKUP($A617,'TD SOP+PROFORM'!$A$5:$AD$750,MATCH(AJ$2,'TD SOP+PROFORM'!$B$2:$AD$2,0)+1,0),0)</f>
        <v>0</v>
      </c>
      <c r="AK617" s="25">
        <f>IFERROR(VLOOKUP($A617,'TD SOP+PROFORM'!$A$5:$AD$750,MATCH(AK$4,'TD SOP+PROFORM'!$B$2:$AD$2,0)+1,0),0)+IFERROR(VLOOKUP($A617,'TD SOP+PROFORM'!$A$5:$AD$750,MATCH(AK$2,'TD SOP+PROFORM'!$B$2:$AD$2,0)+1,0),0)</f>
        <v>0</v>
      </c>
      <c r="AL617" s="26" t="str">
        <f t="shared" si="146"/>
        <v/>
      </c>
      <c r="AM617" s="25">
        <f t="shared" si="148"/>
        <v>0</v>
      </c>
      <c r="AN617" s="25">
        <f t="shared" si="148"/>
        <v>0</v>
      </c>
      <c r="AO617" s="26" t="str">
        <f t="shared" si="147"/>
        <v/>
      </c>
    </row>
    <row r="618" spans="1:41" x14ac:dyDescent="0.35">
      <c r="A618" s="24">
        <f>IF(AND('TD SOP+PROFORM'!A615&lt;&gt;"",'TD SOP+PROFORM'!A615&lt;&gt;"TOTAL"),'TD SOP+PROFORM'!A615,0)</f>
        <v>0</v>
      </c>
      <c r="C618" s="25" t="str">
        <f>IFERROR(VLOOKUP($A618,'TD SOP+PROFORM'!$A$5:$AD$750,MATCH(C$4,'TD SOP+PROFORM'!$B$2:$AT$2,0)+1,0),"")</f>
        <v/>
      </c>
      <c r="D618" s="25" t="str">
        <f>IFERROR(VLOOKUP($A618,'TD SOP+PROFORM'!$A$5:$AD$750,MATCH(D$4,'TD SOP+PROFORM'!$B$2:$AT$2,0)+1,0),"")</f>
        <v/>
      </c>
      <c r="E618" s="26" t="str">
        <f t="shared" si="135"/>
        <v/>
      </c>
      <c r="F618" s="25" t="str">
        <f>IFERROR(VLOOKUP($A618,'TD SOP+PROFORM'!$A$5:$AD$750,MATCH(F$4,'TD SOP+PROFORM'!$B$2:$AT$2,0)+1,0),"")</f>
        <v/>
      </c>
      <c r="G618" s="25" t="str">
        <f>IFERROR(VLOOKUP($A618,'TD SOP+PROFORM'!$A$5:$AD$750,MATCH(G$4,'TD SOP+PROFORM'!$B$2:$AT$2,0)+1,0),"")</f>
        <v/>
      </c>
      <c r="H618" s="26" t="str">
        <f t="shared" si="136"/>
        <v/>
      </c>
      <c r="I618" s="25" t="str">
        <f>IFERROR(VLOOKUP($A618,'TD SOP+PROFORM'!$A$5:$AD$750,MATCH(I$4,'TD SOP+PROFORM'!$B$2:$AT$2,0)+1,0),"")</f>
        <v/>
      </c>
      <c r="J618" s="25" t="str">
        <f>IFERROR(VLOOKUP($A618,'TD SOP+PROFORM'!$A$5:$AD$750,MATCH(J$4,'TD SOP+PROFORM'!$B$2:$AT$2,0)+1,0),"")</f>
        <v/>
      </c>
      <c r="K618" s="26" t="str">
        <f t="shared" si="137"/>
        <v/>
      </c>
      <c r="L618" s="25" t="str">
        <f>IFERROR(VLOOKUP($A618,'TD SOP+PROFORM'!$A$5:$AD$750,MATCH(L$4,'TD SOP+PROFORM'!$B$2:$AT$2,0)+1,0),"")</f>
        <v/>
      </c>
      <c r="M618" s="25" t="str">
        <f>IFERROR(VLOOKUP($A618,'TD SOP+PROFORM'!$A$5:$AD$750,MATCH(M$4,'TD SOP+PROFORM'!$B$2:$AT$2,0)+1,0),"")</f>
        <v/>
      </c>
      <c r="N618" s="26" t="str">
        <f t="shared" si="138"/>
        <v/>
      </c>
      <c r="O618" s="25">
        <f>IFERROR(VLOOKUP($A618,'TD SOP+PROFORM'!$A$5:$AD$750,MATCH(O$4,'TD SOP+PROFORM'!$B$2:$AD$2,0)+1,0),0)+IFERROR(VLOOKUP($A618,'TD SOP+PROFORM'!$A$5:$AD$750,MATCH(O$2,'TD SOP+PROFORM'!$B$2:$AD$2,0)+1,0),0)</f>
        <v>0</v>
      </c>
      <c r="P618" s="25">
        <f>IFERROR(VLOOKUP($A618,'TD SOP+PROFORM'!$A$5:$AD$750,MATCH(P$4,'TD SOP+PROFORM'!$B$2:$AD$2,0)+1,0),0)+IFERROR(VLOOKUP($A618,'TD SOP+PROFORM'!$A$5:$AD$750,MATCH(P$2,'TD SOP+PROFORM'!$B$2:$AD$2,0)+1,0),0)</f>
        <v>0</v>
      </c>
      <c r="Q618" s="26" t="str">
        <f t="shared" si="139"/>
        <v/>
      </c>
      <c r="R618" s="25">
        <f>IFERROR(VLOOKUP($A618,'TD SOP+PROFORM'!$A$5:$AD$750,MATCH(R$4,'TD SOP+PROFORM'!$B$2:$AD$2,0)+1,0),0)+IFERROR(VLOOKUP($A618,'TD SOP+PROFORM'!$A$5:$AD$750,MATCH(R$2,'TD SOP+PROFORM'!$B$2:$AD$2,0)+1,0),0)</f>
        <v>0</v>
      </c>
      <c r="S618" s="25">
        <f>IFERROR(VLOOKUP($A618,'TD SOP+PROFORM'!$A$5:$AD$750,MATCH(S$4,'TD SOP+PROFORM'!$B$2:$AD$2,0)+1,0),0)+IFERROR(VLOOKUP($A618,'TD SOP+PROFORM'!$A$5:$AD$750,MATCH(S$2,'TD SOP+PROFORM'!$B$2:$AD$2,0)+1,0),0)</f>
        <v>0</v>
      </c>
      <c r="T618" s="26" t="str">
        <f t="shared" si="140"/>
        <v/>
      </c>
      <c r="U618" s="25">
        <f>IFERROR(VLOOKUP($A618,'TD SOP+PROFORM'!$A$5:$AD$750,MATCH(U$4,'TD SOP+PROFORM'!$B$2:$AD$2,0)+1,0),0)+IFERROR(VLOOKUP($A618,'TD SOP+PROFORM'!$A$5:$AD$750,MATCH(U$2,'TD SOP+PROFORM'!$B$2:$AD$2,0)+1,0),0)</f>
        <v>0</v>
      </c>
      <c r="V618" s="25">
        <f>IFERROR(VLOOKUP($A618,'TD SOP+PROFORM'!$A$5:$AD$750,MATCH(V$4,'TD SOP+PROFORM'!$B$2:$AD$2,0)+1,0),0)+IFERROR(VLOOKUP($A618,'TD SOP+PROFORM'!$A$5:$AD$750,MATCH(V$2,'TD SOP+PROFORM'!$B$2:$AD$2,0)+1,0),0)</f>
        <v>0</v>
      </c>
      <c r="W618" s="26" t="str">
        <f t="shared" si="141"/>
        <v/>
      </c>
      <c r="X618" s="25">
        <f>IFERROR(VLOOKUP($A618,'TD SOP+PROFORM'!$A$5:$AD$750,MATCH(X$4,'TD SOP+PROFORM'!$B$2:$AD$2,0)+1,0),0)+IFERROR(VLOOKUP($A618,'TD SOP+PROFORM'!$A$5:$AD$750,MATCH(X$2,'TD SOP+PROFORM'!$B$2:$AD$2,0)+1,0),0)</f>
        <v>0</v>
      </c>
      <c r="Y618" s="25">
        <f>IFERROR(VLOOKUP($A618,'TD SOP+PROFORM'!$A$5:$AD$750,MATCH(Y$4,'TD SOP+PROFORM'!$B$2:$AD$2,0)+1,0),0)+IFERROR(VLOOKUP($A618,'TD SOP+PROFORM'!$A$5:$AD$750,MATCH(Y$2,'TD SOP+PROFORM'!$B$2:$AD$2,0)+1,0),0)</f>
        <v>0</v>
      </c>
      <c r="Z618" s="26" t="str">
        <f t="shared" si="142"/>
        <v/>
      </c>
      <c r="AA618" s="25">
        <f>IFERROR(VLOOKUP($A618,'TD SOP+PROFORM'!$A$5:$AD$750,MATCH(AA$4,'TD SOP+PROFORM'!$B$2:$AD$2,0)+1,0),0)+IFERROR(VLOOKUP($A618,'TD SOP+PROFORM'!$A$5:$AD$750,MATCH(AA$2,'TD SOP+PROFORM'!$B$2:$AD$2,0)+1,0),0)</f>
        <v>0</v>
      </c>
      <c r="AB618" s="25">
        <f>IFERROR(VLOOKUP($A618,'TD SOP+PROFORM'!$A$5:$AD$750,MATCH(AB$4,'TD SOP+PROFORM'!$B$2:$AD$2,0)+1,0),0)+IFERROR(VLOOKUP($A618,'TD SOP+PROFORM'!$A$5:$AD$750,MATCH(AB$2,'TD SOP+PROFORM'!$B$2:$AD$2,0)+1,0),0)</f>
        <v>0</v>
      </c>
      <c r="AC618" s="26" t="str">
        <f t="shared" si="143"/>
        <v/>
      </c>
      <c r="AD618" s="25">
        <f>IFERROR(VLOOKUP($A618,'TD SOP+PROFORM'!$A$5:$AD$750,MATCH(AD$4,'TD SOP+PROFORM'!$B$2:$AD$2,0)+1,0),0)+IFERROR(VLOOKUP($A618,'TD SOP+PROFORM'!$A$5:$AD$750,MATCH(AD$2,'TD SOP+PROFORM'!$B$2:$AD$2,0)+1,0),0)</f>
        <v>0</v>
      </c>
      <c r="AE618" s="25">
        <f>IFERROR(VLOOKUP($A618,'TD SOP+PROFORM'!$A$5:$AD$750,MATCH(AE$4,'TD SOP+PROFORM'!$B$2:$AD$2,0)+1,0),0)+IFERROR(VLOOKUP($A618,'TD SOP+PROFORM'!$A$5:$AD$750,MATCH(AE$2,'TD SOP+PROFORM'!$B$2:$AD$2,0)+1,0),0)</f>
        <v>0</v>
      </c>
      <c r="AF618" s="26" t="str">
        <f t="shared" si="144"/>
        <v/>
      </c>
      <c r="AG618" s="25">
        <f>IFERROR(VLOOKUP($A618,'TD SOP+PROFORM'!$A$5:$AD$750,MATCH(AG$4,'TD SOP+PROFORM'!$B$2:$AD$2,0)+1,0),0)+IFERROR(VLOOKUP($A618,'TD SOP+PROFORM'!$A$5:$AD$750,MATCH(AG$2,'TD SOP+PROFORM'!$B$2:$AD$2,0)+1,0),0)</f>
        <v>0</v>
      </c>
      <c r="AH618" s="25">
        <f>IFERROR(VLOOKUP($A618,'TD SOP+PROFORM'!$A$5:$AD$750,MATCH(AH$4,'TD SOP+PROFORM'!$B$2:$AD$2,0)+1,0),0)+IFERROR(VLOOKUP($A618,'TD SOP+PROFORM'!$A$5:$AD$750,MATCH(AH$2,'TD SOP+PROFORM'!$B$2:$AD$2,0)+1,0),0)</f>
        <v>0</v>
      </c>
      <c r="AI618" s="26" t="str">
        <f t="shared" si="145"/>
        <v/>
      </c>
      <c r="AJ618" s="25">
        <f>IFERROR(VLOOKUP($A618,'TD SOP+PROFORM'!$A$5:$AD$750,MATCH(AJ$4,'TD SOP+PROFORM'!$B$2:$AD$2,0)+1,0),0)+IFERROR(VLOOKUP($A618,'TD SOP+PROFORM'!$A$5:$AD$750,MATCH(AJ$2,'TD SOP+PROFORM'!$B$2:$AD$2,0)+1,0),0)</f>
        <v>0</v>
      </c>
      <c r="AK618" s="25">
        <f>IFERROR(VLOOKUP($A618,'TD SOP+PROFORM'!$A$5:$AD$750,MATCH(AK$4,'TD SOP+PROFORM'!$B$2:$AD$2,0)+1,0),0)+IFERROR(VLOOKUP($A618,'TD SOP+PROFORM'!$A$5:$AD$750,MATCH(AK$2,'TD SOP+PROFORM'!$B$2:$AD$2,0)+1,0),0)</f>
        <v>0</v>
      </c>
      <c r="AL618" s="26" t="str">
        <f t="shared" si="146"/>
        <v/>
      </c>
      <c r="AM618" s="25">
        <f t="shared" si="148"/>
        <v>0</v>
      </c>
      <c r="AN618" s="25">
        <f t="shared" si="148"/>
        <v>0</v>
      </c>
      <c r="AO618" s="26" t="str">
        <f t="shared" si="147"/>
        <v/>
      </c>
    </row>
    <row r="619" spans="1:41" x14ac:dyDescent="0.35">
      <c r="A619" s="24">
        <f>IF(AND('TD SOP+PROFORM'!A616&lt;&gt;"",'TD SOP+PROFORM'!A616&lt;&gt;"TOTAL"),'TD SOP+PROFORM'!A616,0)</f>
        <v>0</v>
      </c>
      <c r="C619" s="25" t="str">
        <f>IFERROR(VLOOKUP($A619,'TD SOP+PROFORM'!$A$5:$AD$750,MATCH(C$4,'TD SOP+PROFORM'!$B$2:$AT$2,0)+1,0),"")</f>
        <v/>
      </c>
      <c r="D619" s="25" t="str">
        <f>IFERROR(VLOOKUP($A619,'TD SOP+PROFORM'!$A$5:$AD$750,MATCH(D$4,'TD SOP+PROFORM'!$B$2:$AT$2,0)+1,0),"")</f>
        <v/>
      </c>
      <c r="E619" s="26" t="str">
        <f t="shared" si="135"/>
        <v/>
      </c>
      <c r="F619" s="25" t="str">
        <f>IFERROR(VLOOKUP($A619,'TD SOP+PROFORM'!$A$5:$AD$750,MATCH(F$4,'TD SOP+PROFORM'!$B$2:$AT$2,0)+1,0),"")</f>
        <v/>
      </c>
      <c r="G619" s="25" t="str">
        <f>IFERROR(VLOOKUP($A619,'TD SOP+PROFORM'!$A$5:$AD$750,MATCH(G$4,'TD SOP+PROFORM'!$B$2:$AT$2,0)+1,0),"")</f>
        <v/>
      </c>
      <c r="H619" s="26" t="str">
        <f t="shared" si="136"/>
        <v/>
      </c>
      <c r="I619" s="25" t="str">
        <f>IFERROR(VLOOKUP($A619,'TD SOP+PROFORM'!$A$5:$AD$750,MATCH(I$4,'TD SOP+PROFORM'!$B$2:$AT$2,0)+1,0),"")</f>
        <v/>
      </c>
      <c r="J619" s="25" t="str">
        <f>IFERROR(VLOOKUP($A619,'TD SOP+PROFORM'!$A$5:$AD$750,MATCH(J$4,'TD SOP+PROFORM'!$B$2:$AT$2,0)+1,0),"")</f>
        <v/>
      </c>
      <c r="K619" s="26" t="str">
        <f t="shared" ref="K619:K625" si="149">IFERROR(I619/J619-1,"")</f>
        <v/>
      </c>
      <c r="L619" s="25" t="str">
        <f>IFERROR(VLOOKUP($A619,'TD SOP+PROFORM'!$A$5:$AD$750,MATCH(L$4,'TD SOP+PROFORM'!$B$2:$AT$2,0)+1,0),"")</f>
        <v/>
      </c>
      <c r="M619" s="25" t="str">
        <f>IFERROR(VLOOKUP($A619,'TD SOP+PROFORM'!$A$5:$AD$750,MATCH(M$4,'TD SOP+PROFORM'!$B$2:$AT$2,0)+1,0),"")</f>
        <v/>
      </c>
      <c r="N619" s="26" t="str">
        <f t="shared" ref="N619:N625" si="150">IFERROR(L619/M619-1,"")</f>
        <v/>
      </c>
      <c r="O619" s="25">
        <f>IFERROR(VLOOKUP($A619,'TD SOP+PROFORM'!$A$5:$AD$750,MATCH(O$4,'TD SOP+PROFORM'!$B$2:$AD$2,0)+1,0),0)+IFERROR(VLOOKUP($A619,'TD SOP+PROFORM'!$A$5:$AD$750,MATCH(O$2,'TD SOP+PROFORM'!$B$2:$AD$2,0)+1,0),0)</f>
        <v>0</v>
      </c>
      <c r="P619" s="25">
        <f>IFERROR(VLOOKUP($A619,'TD SOP+PROFORM'!$A$5:$AD$750,MATCH(P$4,'TD SOP+PROFORM'!$B$2:$AD$2,0)+1,0),0)+IFERROR(VLOOKUP($A619,'TD SOP+PROFORM'!$A$5:$AD$750,MATCH(P$2,'TD SOP+PROFORM'!$B$2:$AD$2,0)+1,0),0)</f>
        <v>0</v>
      </c>
      <c r="Q619" s="26" t="str">
        <f t="shared" ref="Q619:Q625" si="151">IFERROR(O619/P619-1,"")</f>
        <v/>
      </c>
      <c r="R619" s="25">
        <f>IFERROR(VLOOKUP($A619,'TD SOP+PROFORM'!$A$5:$AD$750,MATCH(R$4,'TD SOP+PROFORM'!$B$2:$AD$2,0)+1,0),0)+IFERROR(VLOOKUP($A619,'TD SOP+PROFORM'!$A$5:$AD$750,MATCH(R$2,'TD SOP+PROFORM'!$B$2:$AD$2,0)+1,0),0)</f>
        <v>0</v>
      </c>
      <c r="S619" s="25">
        <f>IFERROR(VLOOKUP($A619,'TD SOP+PROFORM'!$A$5:$AD$750,MATCH(S$4,'TD SOP+PROFORM'!$B$2:$AD$2,0)+1,0),0)+IFERROR(VLOOKUP($A619,'TD SOP+PROFORM'!$A$5:$AD$750,MATCH(S$2,'TD SOP+PROFORM'!$B$2:$AD$2,0)+1,0),0)</f>
        <v>0</v>
      </c>
      <c r="T619" s="26" t="str">
        <f t="shared" ref="T619:T625" si="152">IFERROR(R619/S619-1,"")</f>
        <v/>
      </c>
      <c r="U619" s="25">
        <f>IFERROR(VLOOKUP($A619,'TD SOP+PROFORM'!$A$5:$AD$750,MATCH(U$4,'TD SOP+PROFORM'!$B$2:$AD$2,0)+1,0),0)+IFERROR(VLOOKUP($A619,'TD SOP+PROFORM'!$A$5:$AD$750,MATCH(U$2,'TD SOP+PROFORM'!$B$2:$AD$2,0)+1,0),0)</f>
        <v>0</v>
      </c>
      <c r="V619" s="25">
        <f>IFERROR(VLOOKUP($A619,'TD SOP+PROFORM'!$A$5:$AD$750,MATCH(V$4,'TD SOP+PROFORM'!$B$2:$AD$2,0)+1,0),0)+IFERROR(VLOOKUP($A619,'TD SOP+PROFORM'!$A$5:$AD$750,MATCH(V$2,'TD SOP+PROFORM'!$B$2:$AD$2,0)+1,0),0)</f>
        <v>0</v>
      </c>
      <c r="W619" s="26" t="str">
        <f t="shared" ref="W619:W625" si="153">IFERROR(U619/V619-1,"")</f>
        <v/>
      </c>
      <c r="X619" s="25">
        <f>IFERROR(VLOOKUP($A619,'TD SOP+PROFORM'!$A$5:$AD$750,MATCH(X$4,'TD SOP+PROFORM'!$B$2:$AD$2,0)+1,0),0)+IFERROR(VLOOKUP($A619,'TD SOP+PROFORM'!$A$5:$AD$750,MATCH(X$2,'TD SOP+PROFORM'!$B$2:$AD$2,0)+1,0),0)</f>
        <v>0</v>
      </c>
      <c r="Y619" s="25">
        <f>IFERROR(VLOOKUP($A619,'TD SOP+PROFORM'!$A$5:$AD$750,MATCH(Y$4,'TD SOP+PROFORM'!$B$2:$AD$2,0)+1,0),0)+IFERROR(VLOOKUP($A619,'TD SOP+PROFORM'!$A$5:$AD$750,MATCH(Y$2,'TD SOP+PROFORM'!$B$2:$AD$2,0)+1,0),0)</f>
        <v>0</v>
      </c>
      <c r="Z619" s="26" t="str">
        <f t="shared" ref="Z619:Z625" si="154">IFERROR(X619/Y619-1,"")</f>
        <v/>
      </c>
      <c r="AA619" s="25">
        <f>IFERROR(VLOOKUP($A619,'TD SOP+PROFORM'!$A$5:$AD$750,MATCH(AA$4,'TD SOP+PROFORM'!$B$2:$AD$2,0)+1,0),0)+IFERROR(VLOOKUP($A619,'TD SOP+PROFORM'!$A$5:$AD$750,MATCH(AA$2,'TD SOP+PROFORM'!$B$2:$AD$2,0)+1,0),0)</f>
        <v>0</v>
      </c>
      <c r="AB619" s="25">
        <f>IFERROR(VLOOKUP($A619,'TD SOP+PROFORM'!$A$5:$AD$750,MATCH(AB$4,'TD SOP+PROFORM'!$B$2:$AD$2,0)+1,0),0)+IFERROR(VLOOKUP($A619,'TD SOP+PROFORM'!$A$5:$AD$750,MATCH(AB$2,'TD SOP+PROFORM'!$B$2:$AD$2,0)+1,0),0)</f>
        <v>0</v>
      </c>
      <c r="AC619" s="26" t="str">
        <f t="shared" ref="AC619:AC625" si="155">IFERROR(AA619/AB619-1,"")</f>
        <v/>
      </c>
      <c r="AD619" s="25">
        <f>IFERROR(VLOOKUP($A619,'TD SOP+PROFORM'!$A$5:$AD$750,MATCH(AD$4,'TD SOP+PROFORM'!$B$2:$AD$2,0)+1,0),0)+IFERROR(VLOOKUP($A619,'TD SOP+PROFORM'!$A$5:$AD$750,MATCH(AD$2,'TD SOP+PROFORM'!$B$2:$AD$2,0)+1,0),0)</f>
        <v>0</v>
      </c>
      <c r="AE619" s="25">
        <f>IFERROR(VLOOKUP($A619,'TD SOP+PROFORM'!$A$5:$AD$750,MATCH(AE$4,'TD SOP+PROFORM'!$B$2:$AD$2,0)+1,0),0)+IFERROR(VLOOKUP($A619,'TD SOP+PROFORM'!$A$5:$AD$750,MATCH(AE$2,'TD SOP+PROFORM'!$B$2:$AD$2,0)+1,0),0)</f>
        <v>0</v>
      </c>
      <c r="AF619" s="26" t="str">
        <f t="shared" ref="AF619:AF625" si="156">IFERROR(AD619/AE619-1,"")</f>
        <v/>
      </c>
      <c r="AG619" s="25">
        <f>IFERROR(VLOOKUP($A619,'TD SOP+PROFORM'!$A$5:$AD$750,MATCH(AG$4,'TD SOP+PROFORM'!$B$2:$AD$2,0)+1,0),0)+IFERROR(VLOOKUP($A619,'TD SOP+PROFORM'!$A$5:$AD$750,MATCH(AG$2,'TD SOP+PROFORM'!$B$2:$AD$2,0)+1,0),0)</f>
        <v>0</v>
      </c>
      <c r="AH619" s="25">
        <f>IFERROR(VLOOKUP($A619,'TD SOP+PROFORM'!$A$5:$AD$750,MATCH(AH$4,'TD SOP+PROFORM'!$B$2:$AD$2,0)+1,0),0)+IFERROR(VLOOKUP($A619,'TD SOP+PROFORM'!$A$5:$AD$750,MATCH(AH$2,'TD SOP+PROFORM'!$B$2:$AD$2,0)+1,0),0)</f>
        <v>0</v>
      </c>
      <c r="AI619" s="26" t="str">
        <f t="shared" ref="AI619:AI625" si="157">IFERROR(AG619/AH619-1,"")</f>
        <v/>
      </c>
      <c r="AJ619" s="25">
        <f>IFERROR(VLOOKUP($A619,'TD SOP+PROFORM'!$A$5:$AD$750,MATCH(AJ$4,'TD SOP+PROFORM'!$B$2:$AD$2,0)+1,0),0)+IFERROR(VLOOKUP($A619,'TD SOP+PROFORM'!$A$5:$AD$750,MATCH(AJ$2,'TD SOP+PROFORM'!$B$2:$AD$2,0)+1,0),0)</f>
        <v>0</v>
      </c>
      <c r="AK619" s="25">
        <f>IFERROR(VLOOKUP($A619,'TD SOP+PROFORM'!$A$5:$AD$750,MATCH(AK$4,'TD SOP+PROFORM'!$B$2:$AD$2,0)+1,0),0)+IFERROR(VLOOKUP($A619,'TD SOP+PROFORM'!$A$5:$AD$750,MATCH(AK$2,'TD SOP+PROFORM'!$B$2:$AD$2,0)+1,0),0)</f>
        <v>0</v>
      </c>
      <c r="AL619" s="26" t="str">
        <f t="shared" ref="AL619:AL625" si="158">IFERROR(AJ619/AK619-1,"")</f>
        <v/>
      </c>
      <c r="AM619" s="25">
        <f t="shared" ref="AM619:AM625" si="159">SUM(C619,F619,I619,L619,O619,R619,U619,X619,AA619,AD619,AG619,AJ619)</f>
        <v>0</v>
      </c>
      <c r="AN619" s="25">
        <f t="shared" ref="AN619:AN625" si="160">SUM(D619,G619,J619,M619,P619,S619,V619,Y619,AB619,AE619,AH619,AK619)</f>
        <v>0</v>
      </c>
      <c r="AO619" s="26" t="str">
        <f t="shared" ref="AO619:AO625" si="161">IFERROR(AM619/AN619-1,"")</f>
        <v/>
      </c>
    </row>
    <row r="620" spans="1:41" x14ac:dyDescent="0.35">
      <c r="A620" s="24">
        <f>IF(AND('TD SOP+PROFORM'!A617&lt;&gt;"",'TD SOP+PROFORM'!A617&lt;&gt;"TOTAL"),'TD SOP+PROFORM'!A617,0)</f>
        <v>0</v>
      </c>
      <c r="C620" s="25" t="str">
        <f>IFERROR(VLOOKUP($A620,'TD SOP+PROFORM'!$A$5:$AD$750,MATCH(C$4,'TD SOP+PROFORM'!$B$2:$AT$2,0)+1,0),"")</f>
        <v/>
      </c>
      <c r="D620" s="25" t="str">
        <f>IFERROR(VLOOKUP($A620,'TD SOP+PROFORM'!$A$5:$AD$750,MATCH(D$4,'TD SOP+PROFORM'!$B$2:$AT$2,0)+1,0),"")</f>
        <v/>
      </c>
      <c r="E620" s="26" t="str">
        <f t="shared" si="135"/>
        <v/>
      </c>
      <c r="F620" s="25" t="str">
        <f>IFERROR(VLOOKUP($A620,'TD SOP+PROFORM'!$A$5:$AD$750,MATCH(F$4,'TD SOP+PROFORM'!$B$2:$AT$2,0)+1,0),"")</f>
        <v/>
      </c>
      <c r="G620" s="25" t="str">
        <f>IFERROR(VLOOKUP($A620,'TD SOP+PROFORM'!$A$5:$AD$750,MATCH(G$4,'TD SOP+PROFORM'!$B$2:$AT$2,0)+1,0),"")</f>
        <v/>
      </c>
      <c r="H620" s="26" t="str">
        <f t="shared" si="136"/>
        <v/>
      </c>
      <c r="I620" s="25" t="str">
        <f>IFERROR(VLOOKUP($A620,'TD SOP+PROFORM'!$A$5:$AD$750,MATCH(I$4,'TD SOP+PROFORM'!$B$2:$AT$2,0)+1,0),"")</f>
        <v/>
      </c>
      <c r="J620" s="25" t="str">
        <f>IFERROR(VLOOKUP($A620,'TD SOP+PROFORM'!$A$5:$AD$750,MATCH(J$4,'TD SOP+PROFORM'!$B$2:$AT$2,0)+1,0),"")</f>
        <v/>
      </c>
      <c r="K620" s="26" t="str">
        <f t="shared" si="149"/>
        <v/>
      </c>
      <c r="L620" s="25" t="str">
        <f>IFERROR(VLOOKUP($A620,'TD SOP+PROFORM'!$A$5:$AD$750,MATCH(L$4,'TD SOP+PROFORM'!$B$2:$AT$2,0)+1,0),"")</f>
        <v/>
      </c>
      <c r="M620" s="25" t="str">
        <f>IFERROR(VLOOKUP($A620,'TD SOP+PROFORM'!$A$5:$AD$750,MATCH(M$4,'TD SOP+PROFORM'!$B$2:$AT$2,0)+1,0),"")</f>
        <v/>
      </c>
      <c r="N620" s="26" t="str">
        <f t="shared" si="150"/>
        <v/>
      </c>
      <c r="O620" s="25">
        <f>IFERROR(VLOOKUP($A620,'TD SOP+PROFORM'!$A$5:$AD$750,MATCH(O$4,'TD SOP+PROFORM'!$B$2:$AD$2,0)+1,0),0)+IFERROR(VLOOKUP($A620,'TD SOP+PROFORM'!$A$5:$AD$750,MATCH(O$2,'TD SOP+PROFORM'!$B$2:$AD$2,0)+1,0),0)</f>
        <v>0</v>
      </c>
      <c r="P620" s="25">
        <f>IFERROR(VLOOKUP($A620,'TD SOP+PROFORM'!$A$5:$AD$750,MATCH(P$4,'TD SOP+PROFORM'!$B$2:$AD$2,0)+1,0),0)+IFERROR(VLOOKUP($A620,'TD SOP+PROFORM'!$A$5:$AD$750,MATCH(P$2,'TD SOP+PROFORM'!$B$2:$AD$2,0)+1,0),0)</f>
        <v>0</v>
      </c>
      <c r="Q620" s="26" t="str">
        <f t="shared" si="151"/>
        <v/>
      </c>
      <c r="R620" s="25">
        <f>IFERROR(VLOOKUP($A620,'TD SOP+PROFORM'!$A$5:$AD$750,MATCH(R$4,'TD SOP+PROFORM'!$B$2:$AD$2,0)+1,0),0)+IFERROR(VLOOKUP($A620,'TD SOP+PROFORM'!$A$5:$AD$750,MATCH(R$2,'TD SOP+PROFORM'!$B$2:$AD$2,0)+1,0),0)</f>
        <v>0</v>
      </c>
      <c r="S620" s="25">
        <f>IFERROR(VLOOKUP($A620,'TD SOP+PROFORM'!$A$5:$AD$750,MATCH(S$4,'TD SOP+PROFORM'!$B$2:$AD$2,0)+1,0),0)+IFERROR(VLOOKUP($A620,'TD SOP+PROFORM'!$A$5:$AD$750,MATCH(S$2,'TD SOP+PROFORM'!$B$2:$AD$2,0)+1,0),0)</f>
        <v>0</v>
      </c>
      <c r="T620" s="26" t="str">
        <f t="shared" si="152"/>
        <v/>
      </c>
      <c r="U620" s="25">
        <f>IFERROR(VLOOKUP($A620,'TD SOP+PROFORM'!$A$5:$AD$750,MATCH(U$4,'TD SOP+PROFORM'!$B$2:$AD$2,0)+1,0),0)+IFERROR(VLOOKUP($A620,'TD SOP+PROFORM'!$A$5:$AD$750,MATCH(U$2,'TD SOP+PROFORM'!$B$2:$AD$2,0)+1,0),0)</f>
        <v>0</v>
      </c>
      <c r="V620" s="25">
        <f>IFERROR(VLOOKUP($A620,'TD SOP+PROFORM'!$A$5:$AD$750,MATCH(V$4,'TD SOP+PROFORM'!$B$2:$AD$2,0)+1,0),0)+IFERROR(VLOOKUP($A620,'TD SOP+PROFORM'!$A$5:$AD$750,MATCH(V$2,'TD SOP+PROFORM'!$B$2:$AD$2,0)+1,0),0)</f>
        <v>0</v>
      </c>
      <c r="W620" s="26" t="str">
        <f t="shared" si="153"/>
        <v/>
      </c>
      <c r="X620" s="25">
        <f>IFERROR(VLOOKUP($A620,'TD SOP+PROFORM'!$A$5:$AD$750,MATCH(X$4,'TD SOP+PROFORM'!$B$2:$AD$2,0)+1,0),0)+IFERROR(VLOOKUP($A620,'TD SOP+PROFORM'!$A$5:$AD$750,MATCH(X$2,'TD SOP+PROFORM'!$B$2:$AD$2,0)+1,0),0)</f>
        <v>0</v>
      </c>
      <c r="Y620" s="25">
        <f>IFERROR(VLOOKUP($A620,'TD SOP+PROFORM'!$A$5:$AD$750,MATCH(Y$4,'TD SOP+PROFORM'!$B$2:$AD$2,0)+1,0),0)+IFERROR(VLOOKUP($A620,'TD SOP+PROFORM'!$A$5:$AD$750,MATCH(Y$2,'TD SOP+PROFORM'!$B$2:$AD$2,0)+1,0),0)</f>
        <v>0</v>
      </c>
      <c r="Z620" s="26" t="str">
        <f t="shared" si="154"/>
        <v/>
      </c>
      <c r="AA620" s="25">
        <f>IFERROR(VLOOKUP($A620,'TD SOP+PROFORM'!$A$5:$AD$750,MATCH(AA$4,'TD SOP+PROFORM'!$B$2:$AD$2,0)+1,0),0)+IFERROR(VLOOKUP($A620,'TD SOP+PROFORM'!$A$5:$AD$750,MATCH(AA$2,'TD SOP+PROFORM'!$B$2:$AD$2,0)+1,0),0)</f>
        <v>0</v>
      </c>
      <c r="AB620" s="25">
        <f>IFERROR(VLOOKUP($A620,'TD SOP+PROFORM'!$A$5:$AD$750,MATCH(AB$4,'TD SOP+PROFORM'!$B$2:$AD$2,0)+1,0),0)+IFERROR(VLOOKUP($A620,'TD SOP+PROFORM'!$A$5:$AD$750,MATCH(AB$2,'TD SOP+PROFORM'!$B$2:$AD$2,0)+1,0),0)</f>
        <v>0</v>
      </c>
      <c r="AC620" s="26" t="str">
        <f t="shared" si="155"/>
        <v/>
      </c>
      <c r="AD620" s="25">
        <f>IFERROR(VLOOKUP($A620,'TD SOP+PROFORM'!$A$5:$AD$750,MATCH(AD$4,'TD SOP+PROFORM'!$B$2:$AD$2,0)+1,0),0)+IFERROR(VLOOKUP($A620,'TD SOP+PROFORM'!$A$5:$AD$750,MATCH(AD$2,'TD SOP+PROFORM'!$B$2:$AD$2,0)+1,0),0)</f>
        <v>0</v>
      </c>
      <c r="AE620" s="25">
        <f>IFERROR(VLOOKUP($A620,'TD SOP+PROFORM'!$A$5:$AD$750,MATCH(AE$4,'TD SOP+PROFORM'!$B$2:$AD$2,0)+1,0),0)+IFERROR(VLOOKUP($A620,'TD SOP+PROFORM'!$A$5:$AD$750,MATCH(AE$2,'TD SOP+PROFORM'!$B$2:$AD$2,0)+1,0),0)</f>
        <v>0</v>
      </c>
      <c r="AF620" s="26" t="str">
        <f t="shared" si="156"/>
        <v/>
      </c>
      <c r="AG620" s="25">
        <f>IFERROR(VLOOKUP($A620,'TD SOP+PROFORM'!$A$5:$AD$750,MATCH(AG$4,'TD SOP+PROFORM'!$B$2:$AD$2,0)+1,0),0)+IFERROR(VLOOKUP($A620,'TD SOP+PROFORM'!$A$5:$AD$750,MATCH(AG$2,'TD SOP+PROFORM'!$B$2:$AD$2,0)+1,0),0)</f>
        <v>0</v>
      </c>
      <c r="AH620" s="25">
        <f>IFERROR(VLOOKUP($A620,'TD SOP+PROFORM'!$A$5:$AD$750,MATCH(AH$4,'TD SOP+PROFORM'!$B$2:$AD$2,0)+1,0),0)+IFERROR(VLOOKUP($A620,'TD SOP+PROFORM'!$A$5:$AD$750,MATCH(AH$2,'TD SOP+PROFORM'!$B$2:$AD$2,0)+1,0),0)</f>
        <v>0</v>
      </c>
      <c r="AI620" s="26" t="str">
        <f t="shared" si="157"/>
        <v/>
      </c>
      <c r="AJ620" s="25">
        <f>IFERROR(VLOOKUP($A620,'TD SOP+PROFORM'!$A$5:$AD$750,MATCH(AJ$4,'TD SOP+PROFORM'!$B$2:$AD$2,0)+1,0),0)+IFERROR(VLOOKUP($A620,'TD SOP+PROFORM'!$A$5:$AD$750,MATCH(AJ$2,'TD SOP+PROFORM'!$B$2:$AD$2,0)+1,0),0)</f>
        <v>0</v>
      </c>
      <c r="AK620" s="25">
        <f>IFERROR(VLOOKUP($A620,'TD SOP+PROFORM'!$A$5:$AD$750,MATCH(AK$4,'TD SOP+PROFORM'!$B$2:$AD$2,0)+1,0),0)+IFERROR(VLOOKUP($A620,'TD SOP+PROFORM'!$A$5:$AD$750,MATCH(AK$2,'TD SOP+PROFORM'!$B$2:$AD$2,0)+1,0),0)</f>
        <v>0</v>
      </c>
      <c r="AL620" s="26" t="str">
        <f t="shared" si="158"/>
        <v/>
      </c>
      <c r="AM620" s="25">
        <f t="shared" si="159"/>
        <v>0</v>
      </c>
      <c r="AN620" s="25">
        <f t="shared" si="160"/>
        <v>0</v>
      </c>
      <c r="AO620" s="26" t="str">
        <f t="shared" si="161"/>
        <v/>
      </c>
    </row>
    <row r="621" spans="1:41" x14ac:dyDescent="0.35">
      <c r="A621" s="24">
        <f>IF(AND('TD SOP+PROFORM'!A618&lt;&gt;"",'TD SOP+PROFORM'!A618&lt;&gt;"TOTAL"),'TD SOP+PROFORM'!A618,0)</f>
        <v>0</v>
      </c>
      <c r="C621" s="25" t="str">
        <f>IFERROR(VLOOKUP($A621,'TD SOP+PROFORM'!$A$5:$AD$750,MATCH(C$4,'TD SOP+PROFORM'!$B$2:$AT$2,0)+1,0),"")</f>
        <v/>
      </c>
      <c r="D621" s="25" t="str">
        <f>IFERROR(VLOOKUP($A621,'TD SOP+PROFORM'!$A$5:$AD$750,MATCH(D$4,'TD SOP+PROFORM'!$B$2:$AT$2,0)+1,0),"")</f>
        <v/>
      </c>
      <c r="E621" s="26" t="str">
        <f t="shared" si="135"/>
        <v/>
      </c>
      <c r="F621" s="25" t="str">
        <f>IFERROR(VLOOKUP($A621,'TD SOP+PROFORM'!$A$5:$AD$750,MATCH(F$4,'TD SOP+PROFORM'!$B$2:$AT$2,0)+1,0),"")</f>
        <v/>
      </c>
      <c r="G621" s="25" t="str">
        <f>IFERROR(VLOOKUP($A621,'TD SOP+PROFORM'!$A$5:$AD$750,MATCH(G$4,'TD SOP+PROFORM'!$B$2:$AT$2,0)+1,0),"")</f>
        <v/>
      </c>
      <c r="H621" s="26" t="str">
        <f t="shared" si="136"/>
        <v/>
      </c>
      <c r="I621" s="25" t="str">
        <f>IFERROR(VLOOKUP($A621,'TD SOP+PROFORM'!$A$5:$AD$750,MATCH(I$4,'TD SOP+PROFORM'!$B$2:$AT$2,0)+1,0),"")</f>
        <v/>
      </c>
      <c r="J621" s="25" t="str">
        <f>IFERROR(VLOOKUP($A621,'TD SOP+PROFORM'!$A$5:$AD$750,MATCH(J$4,'TD SOP+PROFORM'!$B$2:$AT$2,0)+1,0),"")</f>
        <v/>
      </c>
      <c r="K621" s="26" t="str">
        <f t="shared" si="149"/>
        <v/>
      </c>
      <c r="L621" s="25" t="str">
        <f>IFERROR(VLOOKUP($A621,'TD SOP+PROFORM'!$A$5:$AD$750,MATCH(L$4,'TD SOP+PROFORM'!$B$2:$AT$2,0)+1,0),"")</f>
        <v/>
      </c>
      <c r="M621" s="25" t="str">
        <f>IFERROR(VLOOKUP($A621,'TD SOP+PROFORM'!$A$5:$AD$750,MATCH(M$4,'TD SOP+PROFORM'!$B$2:$AT$2,0)+1,0),"")</f>
        <v/>
      </c>
      <c r="N621" s="26" t="str">
        <f t="shared" si="150"/>
        <v/>
      </c>
      <c r="O621" s="25">
        <f>IFERROR(VLOOKUP($A621,'TD SOP+PROFORM'!$A$5:$AD$750,MATCH(O$4,'TD SOP+PROFORM'!$B$2:$AD$2,0)+1,0),0)+IFERROR(VLOOKUP($A621,'TD SOP+PROFORM'!$A$5:$AD$750,MATCH(O$2,'TD SOP+PROFORM'!$B$2:$AD$2,0)+1,0),0)</f>
        <v>0</v>
      </c>
      <c r="P621" s="25">
        <f>IFERROR(VLOOKUP($A621,'TD SOP+PROFORM'!$A$5:$AD$750,MATCH(P$4,'TD SOP+PROFORM'!$B$2:$AD$2,0)+1,0),0)+IFERROR(VLOOKUP($A621,'TD SOP+PROFORM'!$A$5:$AD$750,MATCH(P$2,'TD SOP+PROFORM'!$B$2:$AD$2,0)+1,0),0)</f>
        <v>0</v>
      </c>
      <c r="Q621" s="26" t="str">
        <f t="shared" si="151"/>
        <v/>
      </c>
      <c r="R621" s="25">
        <f>IFERROR(VLOOKUP($A621,'TD SOP+PROFORM'!$A$5:$AD$750,MATCH(R$4,'TD SOP+PROFORM'!$B$2:$AD$2,0)+1,0),0)+IFERROR(VLOOKUP($A621,'TD SOP+PROFORM'!$A$5:$AD$750,MATCH(R$2,'TD SOP+PROFORM'!$B$2:$AD$2,0)+1,0),0)</f>
        <v>0</v>
      </c>
      <c r="S621" s="25">
        <f>IFERROR(VLOOKUP($A621,'TD SOP+PROFORM'!$A$5:$AD$750,MATCH(S$4,'TD SOP+PROFORM'!$B$2:$AD$2,0)+1,0),0)+IFERROR(VLOOKUP($A621,'TD SOP+PROFORM'!$A$5:$AD$750,MATCH(S$2,'TD SOP+PROFORM'!$B$2:$AD$2,0)+1,0),0)</f>
        <v>0</v>
      </c>
      <c r="T621" s="26" t="str">
        <f t="shared" si="152"/>
        <v/>
      </c>
      <c r="U621" s="25">
        <f>IFERROR(VLOOKUP($A621,'TD SOP+PROFORM'!$A$5:$AD$750,MATCH(U$4,'TD SOP+PROFORM'!$B$2:$AD$2,0)+1,0),0)+IFERROR(VLOOKUP($A621,'TD SOP+PROFORM'!$A$5:$AD$750,MATCH(U$2,'TD SOP+PROFORM'!$B$2:$AD$2,0)+1,0),0)</f>
        <v>0</v>
      </c>
      <c r="V621" s="25">
        <f>IFERROR(VLOOKUP($A621,'TD SOP+PROFORM'!$A$5:$AD$750,MATCH(V$4,'TD SOP+PROFORM'!$B$2:$AD$2,0)+1,0),0)+IFERROR(VLOOKUP($A621,'TD SOP+PROFORM'!$A$5:$AD$750,MATCH(V$2,'TD SOP+PROFORM'!$B$2:$AD$2,0)+1,0),0)</f>
        <v>0</v>
      </c>
      <c r="W621" s="26" t="str">
        <f t="shared" si="153"/>
        <v/>
      </c>
      <c r="X621" s="25">
        <f>IFERROR(VLOOKUP($A621,'TD SOP+PROFORM'!$A$5:$AD$750,MATCH(X$4,'TD SOP+PROFORM'!$B$2:$AD$2,0)+1,0),0)+IFERROR(VLOOKUP($A621,'TD SOP+PROFORM'!$A$5:$AD$750,MATCH(X$2,'TD SOP+PROFORM'!$B$2:$AD$2,0)+1,0),0)</f>
        <v>0</v>
      </c>
      <c r="Y621" s="25">
        <f>IFERROR(VLOOKUP($A621,'TD SOP+PROFORM'!$A$5:$AD$750,MATCH(Y$4,'TD SOP+PROFORM'!$B$2:$AD$2,0)+1,0),0)+IFERROR(VLOOKUP($A621,'TD SOP+PROFORM'!$A$5:$AD$750,MATCH(Y$2,'TD SOP+PROFORM'!$B$2:$AD$2,0)+1,0),0)</f>
        <v>0</v>
      </c>
      <c r="Z621" s="26" t="str">
        <f t="shared" si="154"/>
        <v/>
      </c>
      <c r="AA621" s="25">
        <f>IFERROR(VLOOKUP($A621,'TD SOP+PROFORM'!$A$5:$AD$750,MATCH(AA$4,'TD SOP+PROFORM'!$B$2:$AD$2,0)+1,0),0)+IFERROR(VLOOKUP($A621,'TD SOP+PROFORM'!$A$5:$AD$750,MATCH(AA$2,'TD SOP+PROFORM'!$B$2:$AD$2,0)+1,0),0)</f>
        <v>0</v>
      </c>
      <c r="AB621" s="25">
        <f>IFERROR(VLOOKUP($A621,'TD SOP+PROFORM'!$A$5:$AD$750,MATCH(AB$4,'TD SOP+PROFORM'!$B$2:$AD$2,0)+1,0),0)+IFERROR(VLOOKUP($A621,'TD SOP+PROFORM'!$A$5:$AD$750,MATCH(AB$2,'TD SOP+PROFORM'!$B$2:$AD$2,0)+1,0),0)</f>
        <v>0</v>
      </c>
      <c r="AC621" s="26" t="str">
        <f t="shared" si="155"/>
        <v/>
      </c>
      <c r="AD621" s="25">
        <f>IFERROR(VLOOKUP($A621,'TD SOP+PROFORM'!$A$5:$AD$750,MATCH(AD$4,'TD SOP+PROFORM'!$B$2:$AD$2,0)+1,0),0)+IFERROR(VLOOKUP($A621,'TD SOP+PROFORM'!$A$5:$AD$750,MATCH(AD$2,'TD SOP+PROFORM'!$B$2:$AD$2,0)+1,0),0)</f>
        <v>0</v>
      </c>
      <c r="AE621" s="25">
        <f>IFERROR(VLOOKUP($A621,'TD SOP+PROFORM'!$A$5:$AD$750,MATCH(AE$4,'TD SOP+PROFORM'!$B$2:$AD$2,0)+1,0),0)+IFERROR(VLOOKUP($A621,'TD SOP+PROFORM'!$A$5:$AD$750,MATCH(AE$2,'TD SOP+PROFORM'!$B$2:$AD$2,0)+1,0),0)</f>
        <v>0</v>
      </c>
      <c r="AF621" s="26" t="str">
        <f t="shared" si="156"/>
        <v/>
      </c>
      <c r="AG621" s="25">
        <f>IFERROR(VLOOKUP($A621,'TD SOP+PROFORM'!$A$5:$AD$750,MATCH(AG$4,'TD SOP+PROFORM'!$B$2:$AD$2,0)+1,0),0)+IFERROR(VLOOKUP($A621,'TD SOP+PROFORM'!$A$5:$AD$750,MATCH(AG$2,'TD SOP+PROFORM'!$B$2:$AD$2,0)+1,0),0)</f>
        <v>0</v>
      </c>
      <c r="AH621" s="25">
        <f>IFERROR(VLOOKUP($A621,'TD SOP+PROFORM'!$A$5:$AD$750,MATCH(AH$4,'TD SOP+PROFORM'!$B$2:$AD$2,0)+1,0),0)+IFERROR(VLOOKUP($A621,'TD SOP+PROFORM'!$A$5:$AD$750,MATCH(AH$2,'TD SOP+PROFORM'!$B$2:$AD$2,0)+1,0),0)</f>
        <v>0</v>
      </c>
      <c r="AI621" s="26" t="str">
        <f t="shared" si="157"/>
        <v/>
      </c>
      <c r="AJ621" s="25">
        <f>IFERROR(VLOOKUP($A621,'TD SOP+PROFORM'!$A$5:$AD$750,MATCH(AJ$4,'TD SOP+PROFORM'!$B$2:$AD$2,0)+1,0),0)+IFERROR(VLOOKUP($A621,'TD SOP+PROFORM'!$A$5:$AD$750,MATCH(AJ$2,'TD SOP+PROFORM'!$B$2:$AD$2,0)+1,0),0)</f>
        <v>0</v>
      </c>
      <c r="AK621" s="25">
        <f>IFERROR(VLOOKUP($A621,'TD SOP+PROFORM'!$A$5:$AD$750,MATCH(AK$4,'TD SOP+PROFORM'!$B$2:$AD$2,0)+1,0),0)+IFERROR(VLOOKUP($A621,'TD SOP+PROFORM'!$A$5:$AD$750,MATCH(AK$2,'TD SOP+PROFORM'!$B$2:$AD$2,0)+1,0),0)</f>
        <v>0</v>
      </c>
      <c r="AL621" s="26" t="str">
        <f t="shared" si="158"/>
        <v/>
      </c>
      <c r="AM621" s="25">
        <f t="shared" si="159"/>
        <v>0</v>
      </c>
      <c r="AN621" s="25">
        <f t="shared" si="160"/>
        <v>0</v>
      </c>
      <c r="AO621" s="26" t="str">
        <f t="shared" si="161"/>
        <v/>
      </c>
    </row>
    <row r="622" spans="1:41" x14ac:dyDescent="0.35">
      <c r="A622" s="24">
        <f>IF(AND('TD SOP+PROFORM'!A619&lt;&gt;"",'TD SOP+PROFORM'!A619&lt;&gt;"TOTAL"),'TD SOP+PROFORM'!A619,0)</f>
        <v>0</v>
      </c>
      <c r="C622" s="25" t="str">
        <f>IFERROR(VLOOKUP($A622,'TD SOP+PROFORM'!$A$5:$AD$750,MATCH(C$4,'TD SOP+PROFORM'!$B$2:$AT$2,0)+1,0),"")</f>
        <v/>
      </c>
      <c r="D622" s="25" t="str">
        <f>IFERROR(VLOOKUP($A622,'TD SOP+PROFORM'!$A$5:$AD$750,MATCH(D$4,'TD SOP+PROFORM'!$B$2:$AT$2,0)+1,0),"")</f>
        <v/>
      </c>
      <c r="E622" s="26" t="str">
        <f t="shared" si="135"/>
        <v/>
      </c>
      <c r="F622" s="25" t="str">
        <f>IFERROR(VLOOKUP($A622,'TD SOP+PROFORM'!$A$5:$AD$750,MATCH(F$4,'TD SOP+PROFORM'!$B$2:$AT$2,0)+1,0),"")</f>
        <v/>
      </c>
      <c r="G622" s="25" t="str">
        <f>IFERROR(VLOOKUP($A622,'TD SOP+PROFORM'!$A$5:$AD$750,MATCH(G$4,'TD SOP+PROFORM'!$B$2:$AT$2,0)+1,0),"")</f>
        <v/>
      </c>
      <c r="H622" s="26" t="str">
        <f t="shared" si="136"/>
        <v/>
      </c>
      <c r="I622" s="25" t="str">
        <f>IFERROR(VLOOKUP($A622,'TD SOP+PROFORM'!$A$5:$AD$750,MATCH(I$4,'TD SOP+PROFORM'!$B$2:$AT$2,0)+1,0),"")</f>
        <v/>
      </c>
      <c r="J622" s="25" t="str">
        <f>IFERROR(VLOOKUP($A622,'TD SOP+PROFORM'!$A$5:$AD$750,MATCH(J$4,'TD SOP+PROFORM'!$B$2:$AT$2,0)+1,0),"")</f>
        <v/>
      </c>
      <c r="K622" s="26" t="str">
        <f t="shared" si="149"/>
        <v/>
      </c>
      <c r="L622" s="25" t="str">
        <f>IFERROR(VLOOKUP($A622,'TD SOP+PROFORM'!$A$5:$AD$750,MATCH(L$4,'TD SOP+PROFORM'!$B$2:$AT$2,0)+1,0),"")</f>
        <v/>
      </c>
      <c r="M622" s="25" t="str">
        <f>IFERROR(VLOOKUP($A622,'TD SOP+PROFORM'!$A$5:$AD$750,MATCH(M$4,'TD SOP+PROFORM'!$B$2:$AT$2,0)+1,0),"")</f>
        <v/>
      </c>
      <c r="N622" s="26" t="str">
        <f t="shared" si="150"/>
        <v/>
      </c>
      <c r="O622" s="25">
        <f>IFERROR(VLOOKUP($A622,'TD SOP+PROFORM'!$A$5:$AD$750,MATCH(O$4,'TD SOP+PROFORM'!$B$2:$AD$2,0)+1,0),0)+IFERROR(VLOOKUP($A622,'TD SOP+PROFORM'!$A$5:$AD$750,MATCH(O$2,'TD SOP+PROFORM'!$B$2:$AD$2,0)+1,0),0)</f>
        <v>0</v>
      </c>
      <c r="P622" s="25">
        <f>IFERROR(VLOOKUP($A622,'TD SOP+PROFORM'!$A$5:$AD$750,MATCH(P$4,'TD SOP+PROFORM'!$B$2:$AD$2,0)+1,0),0)+IFERROR(VLOOKUP($A622,'TD SOP+PROFORM'!$A$5:$AD$750,MATCH(P$2,'TD SOP+PROFORM'!$B$2:$AD$2,0)+1,0),0)</f>
        <v>0</v>
      </c>
      <c r="Q622" s="26" t="str">
        <f t="shared" si="151"/>
        <v/>
      </c>
      <c r="R622" s="25">
        <f>IFERROR(VLOOKUP($A622,'TD SOP+PROFORM'!$A$5:$AD$750,MATCH(R$4,'TD SOP+PROFORM'!$B$2:$AD$2,0)+1,0),0)+IFERROR(VLOOKUP($A622,'TD SOP+PROFORM'!$A$5:$AD$750,MATCH(R$2,'TD SOP+PROFORM'!$B$2:$AD$2,0)+1,0),0)</f>
        <v>0</v>
      </c>
      <c r="S622" s="25">
        <f>IFERROR(VLOOKUP($A622,'TD SOP+PROFORM'!$A$5:$AD$750,MATCH(S$4,'TD SOP+PROFORM'!$B$2:$AD$2,0)+1,0),0)+IFERROR(VLOOKUP($A622,'TD SOP+PROFORM'!$A$5:$AD$750,MATCH(S$2,'TD SOP+PROFORM'!$B$2:$AD$2,0)+1,0),0)</f>
        <v>0</v>
      </c>
      <c r="T622" s="26" t="str">
        <f t="shared" si="152"/>
        <v/>
      </c>
      <c r="U622" s="25">
        <f>IFERROR(VLOOKUP($A622,'TD SOP+PROFORM'!$A$5:$AD$750,MATCH(U$4,'TD SOP+PROFORM'!$B$2:$AD$2,0)+1,0),0)+IFERROR(VLOOKUP($A622,'TD SOP+PROFORM'!$A$5:$AD$750,MATCH(U$2,'TD SOP+PROFORM'!$B$2:$AD$2,0)+1,0),0)</f>
        <v>0</v>
      </c>
      <c r="V622" s="25">
        <f>IFERROR(VLOOKUP($A622,'TD SOP+PROFORM'!$A$5:$AD$750,MATCH(V$4,'TD SOP+PROFORM'!$B$2:$AD$2,0)+1,0),0)+IFERROR(VLOOKUP($A622,'TD SOP+PROFORM'!$A$5:$AD$750,MATCH(V$2,'TD SOP+PROFORM'!$B$2:$AD$2,0)+1,0),0)</f>
        <v>0</v>
      </c>
      <c r="W622" s="26" t="str">
        <f t="shared" si="153"/>
        <v/>
      </c>
      <c r="X622" s="25">
        <f>IFERROR(VLOOKUP($A622,'TD SOP+PROFORM'!$A$5:$AD$750,MATCH(X$4,'TD SOP+PROFORM'!$B$2:$AD$2,0)+1,0),0)+IFERROR(VLOOKUP($A622,'TD SOP+PROFORM'!$A$5:$AD$750,MATCH(X$2,'TD SOP+PROFORM'!$B$2:$AD$2,0)+1,0),0)</f>
        <v>0</v>
      </c>
      <c r="Y622" s="25">
        <f>IFERROR(VLOOKUP($A622,'TD SOP+PROFORM'!$A$5:$AD$750,MATCH(Y$4,'TD SOP+PROFORM'!$B$2:$AD$2,0)+1,0),0)+IFERROR(VLOOKUP($A622,'TD SOP+PROFORM'!$A$5:$AD$750,MATCH(Y$2,'TD SOP+PROFORM'!$B$2:$AD$2,0)+1,0),0)</f>
        <v>0</v>
      </c>
      <c r="Z622" s="26" t="str">
        <f t="shared" si="154"/>
        <v/>
      </c>
      <c r="AA622" s="25">
        <f>IFERROR(VLOOKUP($A622,'TD SOP+PROFORM'!$A$5:$AD$750,MATCH(AA$4,'TD SOP+PROFORM'!$B$2:$AD$2,0)+1,0),0)+IFERROR(VLOOKUP($A622,'TD SOP+PROFORM'!$A$5:$AD$750,MATCH(AA$2,'TD SOP+PROFORM'!$B$2:$AD$2,0)+1,0),0)</f>
        <v>0</v>
      </c>
      <c r="AB622" s="25">
        <f>IFERROR(VLOOKUP($A622,'TD SOP+PROFORM'!$A$5:$AD$750,MATCH(AB$4,'TD SOP+PROFORM'!$B$2:$AD$2,0)+1,0),0)+IFERROR(VLOOKUP($A622,'TD SOP+PROFORM'!$A$5:$AD$750,MATCH(AB$2,'TD SOP+PROFORM'!$B$2:$AD$2,0)+1,0),0)</f>
        <v>0</v>
      </c>
      <c r="AC622" s="26" t="str">
        <f t="shared" si="155"/>
        <v/>
      </c>
      <c r="AD622" s="25">
        <f>IFERROR(VLOOKUP($A622,'TD SOP+PROFORM'!$A$5:$AD$750,MATCH(AD$4,'TD SOP+PROFORM'!$B$2:$AD$2,0)+1,0),0)+IFERROR(VLOOKUP($A622,'TD SOP+PROFORM'!$A$5:$AD$750,MATCH(AD$2,'TD SOP+PROFORM'!$B$2:$AD$2,0)+1,0),0)</f>
        <v>0</v>
      </c>
      <c r="AE622" s="25">
        <f>IFERROR(VLOOKUP($A622,'TD SOP+PROFORM'!$A$5:$AD$750,MATCH(AE$4,'TD SOP+PROFORM'!$B$2:$AD$2,0)+1,0),0)+IFERROR(VLOOKUP($A622,'TD SOP+PROFORM'!$A$5:$AD$750,MATCH(AE$2,'TD SOP+PROFORM'!$B$2:$AD$2,0)+1,0),0)</f>
        <v>0</v>
      </c>
      <c r="AF622" s="26" t="str">
        <f t="shared" si="156"/>
        <v/>
      </c>
      <c r="AG622" s="25">
        <f>IFERROR(VLOOKUP($A622,'TD SOP+PROFORM'!$A$5:$AD$750,MATCH(AG$4,'TD SOP+PROFORM'!$B$2:$AD$2,0)+1,0),0)+IFERROR(VLOOKUP($A622,'TD SOP+PROFORM'!$A$5:$AD$750,MATCH(AG$2,'TD SOP+PROFORM'!$B$2:$AD$2,0)+1,0),0)</f>
        <v>0</v>
      </c>
      <c r="AH622" s="25">
        <f>IFERROR(VLOOKUP($A622,'TD SOP+PROFORM'!$A$5:$AD$750,MATCH(AH$4,'TD SOP+PROFORM'!$B$2:$AD$2,0)+1,0),0)+IFERROR(VLOOKUP($A622,'TD SOP+PROFORM'!$A$5:$AD$750,MATCH(AH$2,'TD SOP+PROFORM'!$B$2:$AD$2,0)+1,0),0)</f>
        <v>0</v>
      </c>
      <c r="AI622" s="26" t="str">
        <f t="shared" si="157"/>
        <v/>
      </c>
      <c r="AJ622" s="25">
        <f>IFERROR(VLOOKUP($A622,'TD SOP+PROFORM'!$A$5:$AD$750,MATCH(AJ$4,'TD SOP+PROFORM'!$B$2:$AD$2,0)+1,0),0)+IFERROR(VLOOKUP($A622,'TD SOP+PROFORM'!$A$5:$AD$750,MATCH(AJ$2,'TD SOP+PROFORM'!$B$2:$AD$2,0)+1,0),0)</f>
        <v>0</v>
      </c>
      <c r="AK622" s="25">
        <f>IFERROR(VLOOKUP($A622,'TD SOP+PROFORM'!$A$5:$AD$750,MATCH(AK$4,'TD SOP+PROFORM'!$B$2:$AD$2,0)+1,0),0)+IFERROR(VLOOKUP($A622,'TD SOP+PROFORM'!$A$5:$AD$750,MATCH(AK$2,'TD SOP+PROFORM'!$B$2:$AD$2,0)+1,0),0)</f>
        <v>0</v>
      </c>
      <c r="AL622" s="26" t="str">
        <f t="shared" si="158"/>
        <v/>
      </c>
      <c r="AM622" s="25">
        <f t="shared" si="159"/>
        <v>0</v>
      </c>
      <c r="AN622" s="25">
        <f t="shared" si="160"/>
        <v>0</v>
      </c>
      <c r="AO622" s="26" t="str">
        <f t="shared" si="161"/>
        <v/>
      </c>
    </row>
    <row r="623" spans="1:41" x14ac:dyDescent="0.35">
      <c r="A623" s="24">
        <f>IF(AND('TD SOP+PROFORM'!A620&lt;&gt;"",'TD SOP+PROFORM'!A620&lt;&gt;"TOTAL"),'TD SOP+PROFORM'!A620,0)</f>
        <v>0</v>
      </c>
      <c r="C623" s="25" t="str">
        <f>IFERROR(VLOOKUP($A623,'TD SOP+PROFORM'!$A$5:$AD$750,MATCH(C$4,'TD SOP+PROFORM'!$B$2:$AT$2,0)+1,0),"")</f>
        <v/>
      </c>
      <c r="D623" s="25" t="str">
        <f>IFERROR(VLOOKUP($A623,'TD SOP+PROFORM'!$A$5:$AD$750,MATCH(D$4,'TD SOP+PROFORM'!$B$2:$AT$2,0)+1,0),"")</f>
        <v/>
      </c>
      <c r="E623" s="26" t="str">
        <f t="shared" si="135"/>
        <v/>
      </c>
      <c r="F623" s="25" t="str">
        <f>IFERROR(VLOOKUP($A623,'TD SOP+PROFORM'!$A$5:$AD$750,MATCH(F$4,'TD SOP+PROFORM'!$B$2:$AT$2,0)+1,0),"")</f>
        <v/>
      </c>
      <c r="G623" s="25" t="str">
        <f>IFERROR(VLOOKUP($A623,'TD SOP+PROFORM'!$A$5:$AD$750,MATCH(G$4,'TD SOP+PROFORM'!$B$2:$AT$2,0)+1,0),"")</f>
        <v/>
      </c>
      <c r="H623" s="26" t="str">
        <f t="shared" si="136"/>
        <v/>
      </c>
      <c r="I623" s="25" t="str">
        <f>IFERROR(VLOOKUP($A623,'TD SOP+PROFORM'!$A$5:$AD$750,MATCH(I$4,'TD SOP+PROFORM'!$B$2:$AT$2,0)+1,0),"")</f>
        <v/>
      </c>
      <c r="J623" s="25" t="str">
        <f>IFERROR(VLOOKUP($A623,'TD SOP+PROFORM'!$A$5:$AD$750,MATCH(J$4,'TD SOP+PROFORM'!$B$2:$AT$2,0)+1,0),"")</f>
        <v/>
      </c>
      <c r="K623" s="26" t="str">
        <f t="shared" si="149"/>
        <v/>
      </c>
      <c r="L623" s="25" t="str">
        <f>IFERROR(VLOOKUP($A623,'TD SOP+PROFORM'!$A$5:$AD$750,MATCH(L$4,'TD SOP+PROFORM'!$B$2:$AT$2,0)+1,0),"")</f>
        <v/>
      </c>
      <c r="M623" s="25" t="str">
        <f>IFERROR(VLOOKUP($A623,'TD SOP+PROFORM'!$A$5:$AD$750,MATCH(M$4,'TD SOP+PROFORM'!$B$2:$AT$2,0)+1,0),"")</f>
        <v/>
      </c>
      <c r="N623" s="26" t="str">
        <f t="shared" si="150"/>
        <v/>
      </c>
      <c r="O623" s="25">
        <f>IFERROR(VLOOKUP($A623,'TD SOP+PROFORM'!$A$5:$AD$750,MATCH(O$4,'TD SOP+PROFORM'!$B$2:$AD$2,0)+1,0),0)+IFERROR(VLOOKUP($A623,'TD SOP+PROFORM'!$A$5:$AD$750,MATCH(O$2,'TD SOP+PROFORM'!$B$2:$AD$2,0)+1,0),0)</f>
        <v>0</v>
      </c>
      <c r="P623" s="25">
        <f>IFERROR(VLOOKUP($A623,'TD SOP+PROFORM'!$A$5:$AD$750,MATCH(P$4,'TD SOP+PROFORM'!$B$2:$AD$2,0)+1,0),0)+IFERROR(VLOOKUP($A623,'TD SOP+PROFORM'!$A$5:$AD$750,MATCH(P$2,'TD SOP+PROFORM'!$B$2:$AD$2,0)+1,0),0)</f>
        <v>0</v>
      </c>
      <c r="Q623" s="26" t="str">
        <f t="shared" si="151"/>
        <v/>
      </c>
      <c r="R623" s="25">
        <f>IFERROR(VLOOKUP($A623,'TD SOP+PROFORM'!$A$5:$AD$750,MATCH(R$4,'TD SOP+PROFORM'!$B$2:$AD$2,0)+1,0),0)+IFERROR(VLOOKUP($A623,'TD SOP+PROFORM'!$A$5:$AD$750,MATCH(R$2,'TD SOP+PROFORM'!$B$2:$AD$2,0)+1,0),0)</f>
        <v>0</v>
      </c>
      <c r="S623" s="25">
        <f>IFERROR(VLOOKUP($A623,'TD SOP+PROFORM'!$A$5:$AD$750,MATCH(S$4,'TD SOP+PROFORM'!$B$2:$AD$2,0)+1,0),0)+IFERROR(VLOOKUP($A623,'TD SOP+PROFORM'!$A$5:$AD$750,MATCH(S$2,'TD SOP+PROFORM'!$B$2:$AD$2,0)+1,0),0)</f>
        <v>0</v>
      </c>
      <c r="T623" s="26" t="str">
        <f t="shared" si="152"/>
        <v/>
      </c>
      <c r="U623" s="25">
        <f>IFERROR(VLOOKUP($A623,'TD SOP+PROFORM'!$A$5:$AD$750,MATCH(U$4,'TD SOP+PROFORM'!$B$2:$AD$2,0)+1,0),0)+IFERROR(VLOOKUP($A623,'TD SOP+PROFORM'!$A$5:$AD$750,MATCH(U$2,'TD SOP+PROFORM'!$B$2:$AD$2,0)+1,0),0)</f>
        <v>0</v>
      </c>
      <c r="V623" s="25">
        <f>IFERROR(VLOOKUP($A623,'TD SOP+PROFORM'!$A$5:$AD$750,MATCH(V$4,'TD SOP+PROFORM'!$B$2:$AD$2,0)+1,0),0)+IFERROR(VLOOKUP($A623,'TD SOP+PROFORM'!$A$5:$AD$750,MATCH(V$2,'TD SOP+PROFORM'!$B$2:$AD$2,0)+1,0),0)</f>
        <v>0</v>
      </c>
      <c r="W623" s="26" t="str">
        <f t="shared" si="153"/>
        <v/>
      </c>
      <c r="X623" s="25">
        <f>IFERROR(VLOOKUP($A623,'TD SOP+PROFORM'!$A$5:$AD$750,MATCH(X$4,'TD SOP+PROFORM'!$B$2:$AD$2,0)+1,0),0)+IFERROR(VLOOKUP($A623,'TD SOP+PROFORM'!$A$5:$AD$750,MATCH(X$2,'TD SOP+PROFORM'!$B$2:$AD$2,0)+1,0),0)</f>
        <v>0</v>
      </c>
      <c r="Y623" s="25">
        <f>IFERROR(VLOOKUP($A623,'TD SOP+PROFORM'!$A$5:$AD$750,MATCH(Y$4,'TD SOP+PROFORM'!$B$2:$AD$2,0)+1,0),0)+IFERROR(VLOOKUP($A623,'TD SOP+PROFORM'!$A$5:$AD$750,MATCH(Y$2,'TD SOP+PROFORM'!$B$2:$AD$2,0)+1,0),0)</f>
        <v>0</v>
      </c>
      <c r="Z623" s="26" t="str">
        <f t="shared" si="154"/>
        <v/>
      </c>
      <c r="AA623" s="25">
        <f>IFERROR(VLOOKUP($A623,'TD SOP+PROFORM'!$A$5:$AD$750,MATCH(AA$4,'TD SOP+PROFORM'!$B$2:$AD$2,0)+1,0),0)+IFERROR(VLOOKUP($A623,'TD SOP+PROFORM'!$A$5:$AD$750,MATCH(AA$2,'TD SOP+PROFORM'!$B$2:$AD$2,0)+1,0),0)</f>
        <v>0</v>
      </c>
      <c r="AB623" s="25">
        <f>IFERROR(VLOOKUP($A623,'TD SOP+PROFORM'!$A$5:$AD$750,MATCH(AB$4,'TD SOP+PROFORM'!$B$2:$AD$2,0)+1,0),0)+IFERROR(VLOOKUP($A623,'TD SOP+PROFORM'!$A$5:$AD$750,MATCH(AB$2,'TD SOP+PROFORM'!$B$2:$AD$2,0)+1,0),0)</f>
        <v>0</v>
      </c>
      <c r="AC623" s="26" t="str">
        <f t="shared" si="155"/>
        <v/>
      </c>
      <c r="AD623" s="25">
        <f>IFERROR(VLOOKUP($A623,'TD SOP+PROFORM'!$A$5:$AD$750,MATCH(AD$4,'TD SOP+PROFORM'!$B$2:$AD$2,0)+1,0),0)+IFERROR(VLOOKUP($A623,'TD SOP+PROFORM'!$A$5:$AD$750,MATCH(AD$2,'TD SOP+PROFORM'!$B$2:$AD$2,0)+1,0),0)</f>
        <v>0</v>
      </c>
      <c r="AE623" s="25">
        <f>IFERROR(VLOOKUP($A623,'TD SOP+PROFORM'!$A$5:$AD$750,MATCH(AE$4,'TD SOP+PROFORM'!$B$2:$AD$2,0)+1,0),0)+IFERROR(VLOOKUP($A623,'TD SOP+PROFORM'!$A$5:$AD$750,MATCH(AE$2,'TD SOP+PROFORM'!$B$2:$AD$2,0)+1,0),0)</f>
        <v>0</v>
      </c>
      <c r="AF623" s="26" t="str">
        <f t="shared" si="156"/>
        <v/>
      </c>
      <c r="AG623" s="25">
        <f>IFERROR(VLOOKUP($A623,'TD SOP+PROFORM'!$A$5:$AD$750,MATCH(AG$4,'TD SOP+PROFORM'!$B$2:$AD$2,0)+1,0),0)+IFERROR(VLOOKUP($A623,'TD SOP+PROFORM'!$A$5:$AD$750,MATCH(AG$2,'TD SOP+PROFORM'!$B$2:$AD$2,0)+1,0),0)</f>
        <v>0</v>
      </c>
      <c r="AH623" s="25">
        <f>IFERROR(VLOOKUP($A623,'TD SOP+PROFORM'!$A$5:$AD$750,MATCH(AH$4,'TD SOP+PROFORM'!$B$2:$AD$2,0)+1,0),0)+IFERROR(VLOOKUP($A623,'TD SOP+PROFORM'!$A$5:$AD$750,MATCH(AH$2,'TD SOP+PROFORM'!$B$2:$AD$2,0)+1,0),0)</f>
        <v>0</v>
      </c>
      <c r="AI623" s="26" t="str">
        <f t="shared" si="157"/>
        <v/>
      </c>
      <c r="AJ623" s="25">
        <f>IFERROR(VLOOKUP($A623,'TD SOP+PROFORM'!$A$5:$AD$750,MATCH(AJ$4,'TD SOP+PROFORM'!$B$2:$AD$2,0)+1,0),0)+IFERROR(VLOOKUP($A623,'TD SOP+PROFORM'!$A$5:$AD$750,MATCH(AJ$2,'TD SOP+PROFORM'!$B$2:$AD$2,0)+1,0),0)</f>
        <v>0</v>
      </c>
      <c r="AK623" s="25">
        <f>IFERROR(VLOOKUP($A623,'TD SOP+PROFORM'!$A$5:$AD$750,MATCH(AK$4,'TD SOP+PROFORM'!$B$2:$AD$2,0)+1,0),0)+IFERROR(VLOOKUP($A623,'TD SOP+PROFORM'!$A$5:$AD$750,MATCH(AK$2,'TD SOP+PROFORM'!$B$2:$AD$2,0)+1,0),0)</f>
        <v>0</v>
      </c>
      <c r="AL623" s="26" t="str">
        <f t="shared" si="158"/>
        <v/>
      </c>
      <c r="AM623" s="25">
        <f t="shared" si="159"/>
        <v>0</v>
      </c>
      <c r="AN623" s="25">
        <f t="shared" si="160"/>
        <v>0</v>
      </c>
      <c r="AO623" s="26" t="str">
        <f t="shared" si="161"/>
        <v/>
      </c>
    </row>
    <row r="624" spans="1:41" x14ac:dyDescent="0.35">
      <c r="A624" s="24">
        <f>IF(AND('TD SOP+PROFORM'!A621&lt;&gt;"",'TD SOP+PROFORM'!A621&lt;&gt;"TOTAL"),'TD SOP+PROFORM'!A621,0)</f>
        <v>0</v>
      </c>
      <c r="C624" s="25" t="str">
        <f>IFERROR(VLOOKUP($A624,'TD SOP+PROFORM'!$A$5:$AD$750,MATCH(C$4,'TD SOP+PROFORM'!$B$2:$AT$2,0)+1,0),"")</f>
        <v/>
      </c>
      <c r="D624" s="25" t="str">
        <f>IFERROR(VLOOKUP($A624,'TD SOP+PROFORM'!$A$5:$AD$750,MATCH(D$4,'TD SOP+PROFORM'!$B$2:$AT$2,0)+1,0),"")</f>
        <v/>
      </c>
      <c r="E624" s="26" t="str">
        <f t="shared" si="135"/>
        <v/>
      </c>
      <c r="F624" s="25" t="str">
        <f>IFERROR(VLOOKUP($A624,'TD SOP+PROFORM'!$A$5:$AD$750,MATCH(F$4,'TD SOP+PROFORM'!$B$2:$AT$2,0)+1,0),"")</f>
        <v/>
      </c>
      <c r="G624" s="25" t="str">
        <f>IFERROR(VLOOKUP($A624,'TD SOP+PROFORM'!$A$5:$AD$750,MATCH(G$4,'TD SOP+PROFORM'!$B$2:$AT$2,0)+1,0),"")</f>
        <v/>
      </c>
      <c r="H624" s="26" t="str">
        <f t="shared" si="136"/>
        <v/>
      </c>
      <c r="I624" s="25" t="str">
        <f>IFERROR(VLOOKUP($A624,'TD SOP+PROFORM'!$A$5:$AD$750,MATCH(I$4,'TD SOP+PROFORM'!$B$2:$AT$2,0)+1,0),"")</f>
        <v/>
      </c>
      <c r="J624" s="25" t="str">
        <f>IFERROR(VLOOKUP($A624,'TD SOP+PROFORM'!$A$5:$AD$750,MATCH(J$4,'TD SOP+PROFORM'!$B$2:$AT$2,0)+1,0),"")</f>
        <v/>
      </c>
      <c r="K624" s="26" t="str">
        <f t="shared" si="149"/>
        <v/>
      </c>
      <c r="L624" s="25" t="str">
        <f>IFERROR(VLOOKUP($A624,'TD SOP+PROFORM'!$A$5:$AD$750,MATCH(L$4,'TD SOP+PROFORM'!$B$2:$AT$2,0)+1,0),"")</f>
        <v/>
      </c>
      <c r="M624" s="25" t="str">
        <f>IFERROR(VLOOKUP($A624,'TD SOP+PROFORM'!$A$5:$AD$750,MATCH(M$4,'TD SOP+PROFORM'!$B$2:$AT$2,0)+1,0),"")</f>
        <v/>
      </c>
      <c r="N624" s="26" t="str">
        <f t="shared" si="150"/>
        <v/>
      </c>
      <c r="O624" s="25">
        <f>IFERROR(VLOOKUP($A624,'TD SOP+PROFORM'!$A$5:$AD$750,MATCH(O$4,'TD SOP+PROFORM'!$B$2:$AD$2,0)+1,0),0)+IFERROR(VLOOKUP($A624,'TD SOP+PROFORM'!$A$5:$AD$750,MATCH(O$2,'TD SOP+PROFORM'!$B$2:$AD$2,0)+1,0),0)</f>
        <v>0</v>
      </c>
      <c r="P624" s="25">
        <f>IFERROR(VLOOKUP($A624,'TD SOP+PROFORM'!$A$5:$AD$750,MATCH(P$4,'TD SOP+PROFORM'!$B$2:$AD$2,0)+1,0),0)+IFERROR(VLOOKUP($A624,'TD SOP+PROFORM'!$A$5:$AD$750,MATCH(P$2,'TD SOP+PROFORM'!$B$2:$AD$2,0)+1,0),0)</f>
        <v>0</v>
      </c>
      <c r="Q624" s="26" t="str">
        <f t="shared" si="151"/>
        <v/>
      </c>
      <c r="R624" s="25">
        <f>IFERROR(VLOOKUP($A624,'TD SOP+PROFORM'!$A$5:$AD$750,MATCH(R$4,'TD SOP+PROFORM'!$B$2:$AD$2,0)+1,0),0)+IFERROR(VLOOKUP($A624,'TD SOP+PROFORM'!$A$5:$AD$750,MATCH(R$2,'TD SOP+PROFORM'!$B$2:$AD$2,0)+1,0),0)</f>
        <v>0</v>
      </c>
      <c r="S624" s="25">
        <f>IFERROR(VLOOKUP($A624,'TD SOP+PROFORM'!$A$5:$AD$750,MATCH(S$4,'TD SOP+PROFORM'!$B$2:$AD$2,0)+1,0),0)+IFERROR(VLOOKUP($A624,'TD SOP+PROFORM'!$A$5:$AD$750,MATCH(S$2,'TD SOP+PROFORM'!$B$2:$AD$2,0)+1,0),0)</f>
        <v>0</v>
      </c>
      <c r="T624" s="26" t="str">
        <f t="shared" si="152"/>
        <v/>
      </c>
      <c r="U624" s="25">
        <f>IFERROR(VLOOKUP($A624,'TD SOP+PROFORM'!$A$5:$AD$750,MATCH(U$4,'TD SOP+PROFORM'!$B$2:$AD$2,0)+1,0),0)+IFERROR(VLOOKUP($A624,'TD SOP+PROFORM'!$A$5:$AD$750,MATCH(U$2,'TD SOP+PROFORM'!$B$2:$AD$2,0)+1,0),0)</f>
        <v>0</v>
      </c>
      <c r="V624" s="25">
        <f>IFERROR(VLOOKUP($A624,'TD SOP+PROFORM'!$A$5:$AD$750,MATCH(V$4,'TD SOP+PROFORM'!$B$2:$AD$2,0)+1,0),0)+IFERROR(VLOOKUP($A624,'TD SOP+PROFORM'!$A$5:$AD$750,MATCH(V$2,'TD SOP+PROFORM'!$B$2:$AD$2,0)+1,0),0)</f>
        <v>0</v>
      </c>
      <c r="W624" s="26" t="str">
        <f t="shared" si="153"/>
        <v/>
      </c>
      <c r="X624" s="25">
        <f>IFERROR(VLOOKUP($A624,'TD SOP+PROFORM'!$A$5:$AD$750,MATCH(X$4,'TD SOP+PROFORM'!$B$2:$AD$2,0)+1,0),0)+IFERROR(VLOOKUP($A624,'TD SOP+PROFORM'!$A$5:$AD$750,MATCH(X$2,'TD SOP+PROFORM'!$B$2:$AD$2,0)+1,0),0)</f>
        <v>0</v>
      </c>
      <c r="Y624" s="25">
        <f>IFERROR(VLOOKUP($A624,'TD SOP+PROFORM'!$A$5:$AD$750,MATCH(Y$4,'TD SOP+PROFORM'!$B$2:$AD$2,0)+1,0),0)+IFERROR(VLOOKUP($A624,'TD SOP+PROFORM'!$A$5:$AD$750,MATCH(Y$2,'TD SOP+PROFORM'!$B$2:$AD$2,0)+1,0),0)</f>
        <v>0</v>
      </c>
      <c r="Z624" s="26" t="str">
        <f t="shared" si="154"/>
        <v/>
      </c>
      <c r="AA624" s="25">
        <f>IFERROR(VLOOKUP($A624,'TD SOP+PROFORM'!$A$5:$AD$750,MATCH(AA$4,'TD SOP+PROFORM'!$B$2:$AD$2,0)+1,0),0)+IFERROR(VLOOKUP($A624,'TD SOP+PROFORM'!$A$5:$AD$750,MATCH(AA$2,'TD SOP+PROFORM'!$B$2:$AD$2,0)+1,0),0)</f>
        <v>0</v>
      </c>
      <c r="AB624" s="25">
        <f>IFERROR(VLOOKUP($A624,'TD SOP+PROFORM'!$A$5:$AD$750,MATCH(AB$4,'TD SOP+PROFORM'!$B$2:$AD$2,0)+1,0),0)+IFERROR(VLOOKUP($A624,'TD SOP+PROFORM'!$A$5:$AD$750,MATCH(AB$2,'TD SOP+PROFORM'!$B$2:$AD$2,0)+1,0),0)</f>
        <v>0</v>
      </c>
      <c r="AC624" s="26" t="str">
        <f t="shared" si="155"/>
        <v/>
      </c>
      <c r="AD624" s="25">
        <f>IFERROR(VLOOKUP($A624,'TD SOP+PROFORM'!$A$5:$AD$750,MATCH(AD$4,'TD SOP+PROFORM'!$B$2:$AD$2,0)+1,0),0)+IFERROR(VLOOKUP($A624,'TD SOP+PROFORM'!$A$5:$AD$750,MATCH(AD$2,'TD SOP+PROFORM'!$B$2:$AD$2,0)+1,0),0)</f>
        <v>0</v>
      </c>
      <c r="AE624" s="25">
        <f>IFERROR(VLOOKUP($A624,'TD SOP+PROFORM'!$A$5:$AD$750,MATCH(AE$4,'TD SOP+PROFORM'!$B$2:$AD$2,0)+1,0),0)+IFERROR(VLOOKUP($A624,'TD SOP+PROFORM'!$A$5:$AD$750,MATCH(AE$2,'TD SOP+PROFORM'!$B$2:$AD$2,0)+1,0),0)</f>
        <v>0</v>
      </c>
      <c r="AF624" s="26" t="str">
        <f t="shared" si="156"/>
        <v/>
      </c>
      <c r="AG624" s="25">
        <f>IFERROR(VLOOKUP($A624,'TD SOP+PROFORM'!$A$5:$AD$750,MATCH(AG$4,'TD SOP+PROFORM'!$B$2:$AD$2,0)+1,0),0)+IFERROR(VLOOKUP($A624,'TD SOP+PROFORM'!$A$5:$AD$750,MATCH(AG$2,'TD SOP+PROFORM'!$B$2:$AD$2,0)+1,0),0)</f>
        <v>0</v>
      </c>
      <c r="AH624" s="25">
        <f>IFERROR(VLOOKUP($A624,'TD SOP+PROFORM'!$A$5:$AD$750,MATCH(AH$4,'TD SOP+PROFORM'!$B$2:$AD$2,0)+1,0),0)+IFERROR(VLOOKUP($A624,'TD SOP+PROFORM'!$A$5:$AD$750,MATCH(AH$2,'TD SOP+PROFORM'!$B$2:$AD$2,0)+1,0),0)</f>
        <v>0</v>
      </c>
      <c r="AI624" s="26" t="str">
        <f t="shared" si="157"/>
        <v/>
      </c>
      <c r="AJ624" s="25">
        <f>IFERROR(VLOOKUP($A624,'TD SOP+PROFORM'!$A$5:$AD$750,MATCH(AJ$4,'TD SOP+PROFORM'!$B$2:$AD$2,0)+1,0),0)+IFERROR(VLOOKUP($A624,'TD SOP+PROFORM'!$A$5:$AD$750,MATCH(AJ$2,'TD SOP+PROFORM'!$B$2:$AD$2,0)+1,0),0)</f>
        <v>0</v>
      </c>
      <c r="AK624" s="25">
        <f>IFERROR(VLOOKUP($A624,'TD SOP+PROFORM'!$A$5:$AD$750,MATCH(AK$4,'TD SOP+PROFORM'!$B$2:$AD$2,0)+1,0),0)+IFERROR(VLOOKUP($A624,'TD SOP+PROFORM'!$A$5:$AD$750,MATCH(AK$2,'TD SOP+PROFORM'!$B$2:$AD$2,0)+1,0),0)</f>
        <v>0</v>
      </c>
      <c r="AL624" s="26" t="str">
        <f t="shared" si="158"/>
        <v/>
      </c>
      <c r="AM624" s="25">
        <f t="shared" si="159"/>
        <v>0</v>
      </c>
      <c r="AN624" s="25">
        <f t="shared" si="160"/>
        <v>0</v>
      </c>
      <c r="AO624" s="26" t="str">
        <f t="shared" si="161"/>
        <v/>
      </c>
    </row>
    <row r="625" spans="1:41" x14ac:dyDescent="0.35">
      <c r="A625" s="24">
        <f>IF(AND('TD SOP+PROFORM'!A622&lt;&gt;"",'TD SOP+PROFORM'!A622&lt;&gt;"TOTAL"),'TD SOP+PROFORM'!A622,0)</f>
        <v>0</v>
      </c>
      <c r="C625" s="25" t="str">
        <f>IFERROR(VLOOKUP($A625,'TD SOP+PROFORM'!$A$5:$AD$750,MATCH(C$4,'TD SOP+PROFORM'!$B$2:$AT$2,0)+1,0),"")</f>
        <v/>
      </c>
      <c r="D625" s="25" t="str">
        <f>IFERROR(VLOOKUP($A625,'TD SOP+PROFORM'!$A$5:$AD$750,MATCH(D$4,'TD SOP+PROFORM'!$B$2:$AT$2,0)+1,0),"")</f>
        <v/>
      </c>
      <c r="E625" s="26" t="str">
        <f t="shared" si="135"/>
        <v/>
      </c>
      <c r="F625" s="25" t="str">
        <f>IFERROR(VLOOKUP($A625,'TD SOP+PROFORM'!$A$5:$AD$750,MATCH(F$4,'TD SOP+PROFORM'!$B$2:$AT$2,0)+1,0),"")</f>
        <v/>
      </c>
      <c r="G625" s="25" t="str">
        <f>IFERROR(VLOOKUP($A625,'TD SOP+PROFORM'!$A$5:$AD$750,MATCH(G$4,'TD SOP+PROFORM'!$B$2:$AT$2,0)+1,0),"")</f>
        <v/>
      </c>
      <c r="H625" s="26" t="str">
        <f t="shared" si="136"/>
        <v/>
      </c>
      <c r="I625" s="25" t="str">
        <f>IFERROR(VLOOKUP($A625,'TD SOP+PROFORM'!$A$5:$AD$750,MATCH(I$4,'TD SOP+PROFORM'!$B$2:$AT$2,0)+1,0),"")</f>
        <v/>
      </c>
      <c r="J625" s="25" t="str">
        <f>IFERROR(VLOOKUP($A625,'TD SOP+PROFORM'!$A$5:$AD$750,MATCH(J$4,'TD SOP+PROFORM'!$B$2:$AT$2,0)+1,0),"")</f>
        <v/>
      </c>
      <c r="K625" s="26" t="str">
        <f t="shared" si="149"/>
        <v/>
      </c>
      <c r="L625" s="25" t="str">
        <f>IFERROR(VLOOKUP($A625,'TD SOP+PROFORM'!$A$5:$AD$750,MATCH(L$4,'TD SOP+PROFORM'!$B$2:$AT$2,0)+1,0),"")</f>
        <v/>
      </c>
      <c r="M625" s="25" t="str">
        <f>IFERROR(VLOOKUP($A625,'TD SOP+PROFORM'!$A$5:$AD$750,MATCH(M$4,'TD SOP+PROFORM'!$B$2:$AT$2,0)+1,0),"")</f>
        <v/>
      </c>
      <c r="N625" s="26" t="str">
        <f t="shared" si="150"/>
        <v/>
      </c>
      <c r="O625" s="25">
        <f>IFERROR(VLOOKUP($A625,'TD SOP+PROFORM'!$A$5:$AD$750,MATCH(O$4,'TD SOP+PROFORM'!$B$2:$AD$2,0)+1,0),0)+IFERROR(VLOOKUP($A625,'TD SOP+PROFORM'!$A$5:$AD$750,MATCH(O$2,'TD SOP+PROFORM'!$B$2:$AD$2,0)+1,0),0)</f>
        <v>0</v>
      </c>
      <c r="P625" s="25">
        <f>IFERROR(VLOOKUP($A625,'TD SOP+PROFORM'!$A$5:$AD$750,MATCH(P$4,'TD SOP+PROFORM'!$B$2:$AD$2,0)+1,0),0)+IFERROR(VLOOKUP($A625,'TD SOP+PROFORM'!$A$5:$AD$750,MATCH(P$2,'TD SOP+PROFORM'!$B$2:$AD$2,0)+1,0),0)</f>
        <v>0</v>
      </c>
      <c r="Q625" s="26" t="str">
        <f t="shared" si="151"/>
        <v/>
      </c>
      <c r="R625" s="25">
        <f>IFERROR(VLOOKUP($A625,'TD SOP+PROFORM'!$A$5:$AD$750,MATCH(R$4,'TD SOP+PROFORM'!$B$2:$AD$2,0)+1,0),0)+IFERROR(VLOOKUP($A625,'TD SOP+PROFORM'!$A$5:$AD$750,MATCH(R$2,'TD SOP+PROFORM'!$B$2:$AD$2,0)+1,0),0)</f>
        <v>0</v>
      </c>
      <c r="S625" s="25">
        <f>IFERROR(VLOOKUP($A625,'TD SOP+PROFORM'!$A$5:$AD$750,MATCH(S$4,'TD SOP+PROFORM'!$B$2:$AD$2,0)+1,0),0)+IFERROR(VLOOKUP($A625,'TD SOP+PROFORM'!$A$5:$AD$750,MATCH(S$2,'TD SOP+PROFORM'!$B$2:$AD$2,0)+1,0),0)</f>
        <v>0</v>
      </c>
      <c r="T625" s="26" t="str">
        <f t="shared" si="152"/>
        <v/>
      </c>
      <c r="U625" s="25">
        <f>IFERROR(VLOOKUP($A625,'TD SOP+PROFORM'!$A$5:$AD$750,MATCH(U$4,'TD SOP+PROFORM'!$B$2:$AD$2,0)+1,0),0)+IFERROR(VLOOKUP($A625,'TD SOP+PROFORM'!$A$5:$AD$750,MATCH(U$2,'TD SOP+PROFORM'!$B$2:$AD$2,0)+1,0),0)</f>
        <v>0</v>
      </c>
      <c r="V625" s="25">
        <f>IFERROR(VLOOKUP($A625,'TD SOP+PROFORM'!$A$5:$AD$750,MATCH(V$4,'TD SOP+PROFORM'!$B$2:$AD$2,0)+1,0),0)+IFERROR(VLOOKUP($A625,'TD SOP+PROFORM'!$A$5:$AD$750,MATCH(V$2,'TD SOP+PROFORM'!$B$2:$AD$2,0)+1,0),0)</f>
        <v>0</v>
      </c>
      <c r="W625" s="26" t="str">
        <f t="shared" si="153"/>
        <v/>
      </c>
      <c r="X625" s="25">
        <f>IFERROR(VLOOKUP($A625,'TD SOP+PROFORM'!$A$5:$AD$750,MATCH(X$4,'TD SOP+PROFORM'!$B$2:$AD$2,0)+1,0),0)+IFERROR(VLOOKUP($A625,'TD SOP+PROFORM'!$A$5:$AD$750,MATCH(X$2,'TD SOP+PROFORM'!$B$2:$AD$2,0)+1,0),0)</f>
        <v>0</v>
      </c>
      <c r="Y625" s="25">
        <f>IFERROR(VLOOKUP($A625,'TD SOP+PROFORM'!$A$5:$AD$750,MATCH(Y$4,'TD SOP+PROFORM'!$B$2:$AD$2,0)+1,0),0)+IFERROR(VLOOKUP($A625,'TD SOP+PROFORM'!$A$5:$AD$750,MATCH(Y$2,'TD SOP+PROFORM'!$B$2:$AD$2,0)+1,0),0)</f>
        <v>0</v>
      </c>
      <c r="Z625" s="26" t="str">
        <f t="shared" si="154"/>
        <v/>
      </c>
      <c r="AA625" s="25">
        <f>IFERROR(VLOOKUP($A625,'TD SOP+PROFORM'!$A$5:$AD$750,MATCH(AA$4,'TD SOP+PROFORM'!$B$2:$AD$2,0)+1,0),0)+IFERROR(VLOOKUP($A625,'TD SOP+PROFORM'!$A$5:$AD$750,MATCH(AA$2,'TD SOP+PROFORM'!$B$2:$AD$2,0)+1,0),0)</f>
        <v>0</v>
      </c>
      <c r="AB625" s="25">
        <f>IFERROR(VLOOKUP($A625,'TD SOP+PROFORM'!$A$5:$AD$750,MATCH(AB$4,'TD SOP+PROFORM'!$B$2:$AD$2,0)+1,0),0)+IFERROR(VLOOKUP($A625,'TD SOP+PROFORM'!$A$5:$AD$750,MATCH(AB$2,'TD SOP+PROFORM'!$B$2:$AD$2,0)+1,0),0)</f>
        <v>0</v>
      </c>
      <c r="AC625" s="26" t="str">
        <f t="shared" si="155"/>
        <v/>
      </c>
      <c r="AD625" s="25">
        <f>IFERROR(VLOOKUP($A625,'TD SOP+PROFORM'!$A$5:$AD$750,MATCH(AD$4,'TD SOP+PROFORM'!$B$2:$AD$2,0)+1,0),0)+IFERROR(VLOOKUP($A625,'TD SOP+PROFORM'!$A$5:$AD$750,MATCH(AD$2,'TD SOP+PROFORM'!$B$2:$AD$2,0)+1,0),0)</f>
        <v>0</v>
      </c>
      <c r="AE625" s="25">
        <f>IFERROR(VLOOKUP($A625,'TD SOP+PROFORM'!$A$5:$AD$750,MATCH(AE$4,'TD SOP+PROFORM'!$B$2:$AD$2,0)+1,0),0)+IFERROR(VLOOKUP($A625,'TD SOP+PROFORM'!$A$5:$AD$750,MATCH(AE$2,'TD SOP+PROFORM'!$B$2:$AD$2,0)+1,0),0)</f>
        <v>0</v>
      </c>
      <c r="AF625" s="26" t="str">
        <f t="shared" si="156"/>
        <v/>
      </c>
      <c r="AG625" s="25">
        <f>IFERROR(VLOOKUP($A625,'TD SOP+PROFORM'!$A$5:$AD$750,MATCH(AG$4,'TD SOP+PROFORM'!$B$2:$AD$2,0)+1,0),0)+IFERROR(VLOOKUP($A625,'TD SOP+PROFORM'!$A$5:$AD$750,MATCH(AG$2,'TD SOP+PROFORM'!$B$2:$AD$2,0)+1,0),0)</f>
        <v>0</v>
      </c>
      <c r="AH625" s="25">
        <f>IFERROR(VLOOKUP($A625,'TD SOP+PROFORM'!$A$5:$AD$750,MATCH(AH$4,'TD SOP+PROFORM'!$B$2:$AD$2,0)+1,0),0)+IFERROR(VLOOKUP($A625,'TD SOP+PROFORM'!$A$5:$AD$750,MATCH(AH$2,'TD SOP+PROFORM'!$B$2:$AD$2,0)+1,0),0)</f>
        <v>0</v>
      </c>
      <c r="AI625" s="26" t="str">
        <f t="shared" si="157"/>
        <v/>
      </c>
      <c r="AJ625" s="25">
        <f>IFERROR(VLOOKUP($A625,'TD SOP+PROFORM'!$A$5:$AD$750,MATCH(AJ$4,'TD SOP+PROFORM'!$B$2:$AD$2,0)+1,0),0)+IFERROR(VLOOKUP($A625,'TD SOP+PROFORM'!$A$5:$AD$750,MATCH(AJ$2,'TD SOP+PROFORM'!$B$2:$AD$2,0)+1,0),0)</f>
        <v>0</v>
      </c>
      <c r="AK625" s="25">
        <f>IFERROR(VLOOKUP($A625,'TD SOP+PROFORM'!$A$5:$AD$750,MATCH(AK$4,'TD SOP+PROFORM'!$B$2:$AD$2,0)+1,0),0)+IFERROR(VLOOKUP($A625,'TD SOP+PROFORM'!$A$5:$AD$750,MATCH(AK$2,'TD SOP+PROFORM'!$B$2:$AD$2,0)+1,0),0)</f>
        <v>0</v>
      </c>
      <c r="AL625" s="26" t="str">
        <f t="shared" si="158"/>
        <v/>
      </c>
      <c r="AM625" s="25">
        <f t="shared" si="159"/>
        <v>0</v>
      </c>
      <c r="AN625" s="25">
        <f t="shared" si="160"/>
        <v>0</v>
      </c>
      <c r="AO625" s="26" t="str">
        <f t="shared" si="161"/>
        <v/>
      </c>
    </row>
    <row r="626" spans="1:41" x14ac:dyDescent="0.35">
      <c r="A626" s="24">
        <f>IF(AND('TD SOP+PROFORM'!A623&lt;&gt;"",'TD SOP+PROFORM'!A623&lt;&gt;"TOTAL"),'TD SOP+PROFORM'!A623,0)</f>
        <v>0</v>
      </c>
      <c r="C626" s="25" t="str">
        <f>IFERROR(VLOOKUP($A626,'TD SOP+PROFORM'!$A$5:$AD$750,MATCH(C$4,'TD SOP+PROFORM'!$B$2:$AT$2,0)+1,0),"")</f>
        <v/>
      </c>
      <c r="D626" s="25" t="str">
        <f>IFERROR(VLOOKUP($A626,'TD SOP+PROFORM'!$A$5:$AD$750,MATCH(D$4,'TD SOP+PROFORM'!$B$2:$AT$2,0)+1,0),"")</f>
        <v/>
      </c>
      <c r="E626" s="26" t="str">
        <f t="shared" ref="E626:E630" si="162">IFERROR(C626/D626-1,"")</f>
        <v/>
      </c>
      <c r="F626" s="25" t="str">
        <f>IFERROR(VLOOKUP($A626,'TD SOP+PROFORM'!$A$5:$AD$750,MATCH(F$4,'TD SOP+PROFORM'!$B$2:$AT$2,0)+1,0),"")</f>
        <v/>
      </c>
      <c r="G626" s="25" t="str">
        <f>IFERROR(VLOOKUP($A626,'TD SOP+PROFORM'!$A$5:$AD$750,MATCH(G$4,'TD SOP+PROFORM'!$B$2:$AT$2,0)+1,0),"")</f>
        <v/>
      </c>
      <c r="H626" s="26" t="str">
        <f t="shared" ref="H626:H630" si="163">IFERROR(F626/G626-1,"")</f>
        <v/>
      </c>
      <c r="I626" s="25" t="str">
        <f>IFERROR(VLOOKUP($A626,'TD SOP+PROFORM'!$A$5:$AD$750,MATCH(I$4,'TD SOP+PROFORM'!$B$2:$AT$2,0)+1,0),"")</f>
        <v/>
      </c>
      <c r="J626" s="25" t="str">
        <f>IFERROR(VLOOKUP($A626,'TD SOP+PROFORM'!$A$5:$AD$750,MATCH(J$4,'TD SOP+PROFORM'!$B$2:$AT$2,0)+1,0),"")</f>
        <v/>
      </c>
      <c r="K626" s="26" t="str">
        <f t="shared" ref="K626:K630" si="164">IFERROR(I626/J626-1,"")</f>
        <v/>
      </c>
      <c r="L626" s="25" t="str">
        <f>IFERROR(VLOOKUP($A626,'TD SOP+PROFORM'!$A$5:$AD$750,MATCH(L$4,'TD SOP+PROFORM'!$B$2:$AT$2,0)+1,0),"")</f>
        <v/>
      </c>
      <c r="M626" s="25" t="str">
        <f>IFERROR(VLOOKUP($A626,'TD SOP+PROFORM'!$A$5:$AD$750,MATCH(M$4,'TD SOP+PROFORM'!$B$2:$AT$2,0)+1,0),"")</f>
        <v/>
      </c>
      <c r="N626" s="26" t="str">
        <f t="shared" ref="N626:N630" si="165">IFERROR(L626/M626-1,"")</f>
        <v/>
      </c>
      <c r="O626" s="25">
        <f>IFERROR(VLOOKUP($A626,'TD SOP+PROFORM'!$A$5:$AD$750,MATCH(O$4,'TD SOP+PROFORM'!$B$2:$AD$2,0)+1,0),0)+IFERROR(VLOOKUP($A626,'TD SOP+PROFORM'!$A$5:$AD$750,MATCH(O$2,'TD SOP+PROFORM'!$B$2:$AD$2,0)+1,0),0)</f>
        <v>0</v>
      </c>
      <c r="P626" s="25">
        <f>IFERROR(VLOOKUP($A626,'TD SOP+PROFORM'!$A$5:$AD$750,MATCH(P$4,'TD SOP+PROFORM'!$B$2:$AD$2,0)+1,0),0)+IFERROR(VLOOKUP($A626,'TD SOP+PROFORM'!$A$5:$AD$750,MATCH(P$2,'TD SOP+PROFORM'!$B$2:$AD$2,0)+1,0),0)</f>
        <v>0</v>
      </c>
      <c r="Q626" s="26" t="str">
        <f t="shared" ref="Q626:Q630" si="166">IFERROR(O626/P626-1,"")</f>
        <v/>
      </c>
      <c r="R626" s="25">
        <f>IFERROR(VLOOKUP($A626,'TD SOP+PROFORM'!$A$5:$AD$750,MATCH(R$4,'TD SOP+PROFORM'!$B$2:$AD$2,0)+1,0),0)+IFERROR(VLOOKUP($A626,'TD SOP+PROFORM'!$A$5:$AD$750,MATCH(R$2,'TD SOP+PROFORM'!$B$2:$AD$2,0)+1,0),0)</f>
        <v>0</v>
      </c>
      <c r="S626" s="25">
        <f>IFERROR(VLOOKUP($A626,'TD SOP+PROFORM'!$A$5:$AD$750,MATCH(S$4,'TD SOP+PROFORM'!$B$2:$AD$2,0)+1,0),0)+IFERROR(VLOOKUP($A626,'TD SOP+PROFORM'!$A$5:$AD$750,MATCH(S$2,'TD SOP+PROFORM'!$B$2:$AD$2,0)+1,0),0)</f>
        <v>0</v>
      </c>
      <c r="T626" s="26" t="str">
        <f t="shared" ref="T626:T630" si="167">IFERROR(R626/S626-1,"")</f>
        <v/>
      </c>
      <c r="U626" s="25">
        <f>IFERROR(VLOOKUP($A626,'TD SOP+PROFORM'!$A$5:$AD$750,MATCH(U$4,'TD SOP+PROFORM'!$B$2:$AD$2,0)+1,0),0)+IFERROR(VLOOKUP($A626,'TD SOP+PROFORM'!$A$5:$AD$750,MATCH(U$2,'TD SOP+PROFORM'!$B$2:$AD$2,0)+1,0),0)</f>
        <v>0</v>
      </c>
      <c r="V626" s="25">
        <f>IFERROR(VLOOKUP($A626,'TD SOP+PROFORM'!$A$5:$AD$750,MATCH(V$4,'TD SOP+PROFORM'!$B$2:$AD$2,0)+1,0),0)+IFERROR(VLOOKUP($A626,'TD SOP+PROFORM'!$A$5:$AD$750,MATCH(V$2,'TD SOP+PROFORM'!$B$2:$AD$2,0)+1,0),0)</f>
        <v>0</v>
      </c>
      <c r="W626" s="26" t="str">
        <f t="shared" ref="W626:W630" si="168">IFERROR(U626/V626-1,"")</f>
        <v/>
      </c>
      <c r="X626" s="25">
        <f>IFERROR(VLOOKUP($A626,'TD SOP+PROFORM'!$A$5:$AD$750,MATCH(X$4,'TD SOP+PROFORM'!$B$2:$AD$2,0)+1,0),0)+IFERROR(VLOOKUP($A626,'TD SOP+PROFORM'!$A$5:$AD$750,MATCH(X$2,'TD SOP+PROFORM'!$B$2:$AD$2,0)+1,0),0)</f>
        <v>0</v>
      </c>
      <c r="Y626" s="25">
        <f>IFERROR(VLOOKUP($A626,'TD SOP+PROFORM'!$A$5:$AD$750,MATCH(Y$4,'TD SOP+PROFORM'!$B$2:$AD$2,0)+1,0),0)+IFERROR(VLOOKUP($A626,'TD SOP+PROFORM'!$A$5:$AD$750,MATCH(Y$2,'TD SOP+PROFORM'!$B$2:$AD$2,0)+1,0),0)</f>
        <v>0</v>
      </c>
      <c r="Z626" s="26" t="str">
        <f t="shared" ref="Z626:Z630" si="169">IFERROR(X626/Y626-1,"")</f>
        <v/>
      </c>
      <c r="AA626" s="25">
        <f>IFERROR(VLOOKUP($A626,'TD SOP+PROFORM'!$A$5:$AD$750,MATCH(AA$4,'TD SOP+PROFORM'!$B$2:$AD$2,0)+1,0),0)+IFERROR(VLOOKUP($A626,'TD SOP+PROFORM'!$A$5:$AD$750,MATCH(AA$2,'TD SOP+PROFORM'!$B$2:$AD$2,0)+1,0),0)</f>
        <v>0</v>
      </c>
      <c r="AB626" s="25">
        <f>IFERROR(VLOOKUP($A626,'TD SOP+PROFORM'!$A$5:$AD$750,MATCH(AB$4,'TD SOP+PROFORM'!$B$2:$AD$2,0)+1,0),0)+IFERROR(VLOOKUP($A626,'TD SOP+PROFORM'!$A$5:$AD$750,MATCH(AB$2,'TD SOP+PROFORM'!$B$2:$AD$2,0)+1,0),0)</f>
        <v>0</v>
      </c>
      <c r="AC626" s="26" t="str">
        <f t="shared" ref="AC626:AC630" si="170">IFERROR(AA626/AB626-1,"")</f>
        <v/>
      </c>
      <c r="AD626" s="25">
        <f>IFERROR(VLOOKUP($A626,'TD SOP+PROFORM'!$A$5:$AD$750,MATCH(AD$4,'TD SOP+PROFORM'!$B$2:$AD$2,0)+1,0),0)+IFERROR(VLOOKUP($A626,'TD SOP+PROFORM'!$A$5:$AD$750,MATCH(AD$2,'TD SOP+PROFORM'!$B$2:$AD$2,0)+1,0),0)</f>
        <v>0</v>
      </c>
      <c r="AE626" s="25">
        <f>IFERROR(VLOOKUP($A626,'TD SOP+PROFORM'!$A$5:$AD$750,MATCH(AE$4,'TD SOP+PROFORM'!$B$2:$AD$2,0)+1,0),0)+IFERROR(VLOOKUP($A626,'TD SOP+PROFORM'!$A$5:$AD$750,MATCH(AE$2,'TD SOP+PROFORM'!$B$2:$AD$2,0)+1,0),0)</f>
        <v>0</v>
      </c>
      <c r="AF626" s="26" t="str">
        <f t="shared" ref="AF626:AF630" si="171">IFERROR(AD626/AE626-1,"")</f>
        <v/>
      </c>
      <c r="AG626" s="25">
        <f>IFERROR(VLOOKUP($A626,'TD SOP+PROFORM'!$A$5:$AD$750,MATCH(AG$4,'TD SOP+PROFORM'!$B$2:$AD$2,0)+1,0),0)+IFERROR(VLOOKUP($A626,'TD SOP+PROFORM'!$A$5:$AD$750,MATCH(AG$2,'TD SOP+PROFORM'!$B$2:$AD$2,0)+1,0),0)</f>
        <v>0</v>
      </c>
      <c r="AH626" s="25">
        <f>IFERROR(VLOOKUP($A626,'TD SOP+PROFORM'!$A$5:$AD$750,MATCH(AH$4,'TD SOP+PROFORM'!$B$2:$AD$2,0)+1,0),0)+IFERROR(VLOOKUP($A626,'TD SOP+PROFORM'!$A$5:$AD$750,MATCH(AH$2,'TD SOP+PROFORM'!$B$2:$AD$2,0)+1,0),0)</f>
        <v>0</v>
      </c>
      <c r="AI626" s="26" t="str">
        <f t="shared" ref="AI626:AI630" si="172">IFERROR(AG626/AH626-1,"")</f>
        <v/>
      </c>
      <c r="AJ626" s="25">
        <f>IFERROR(VLOOKUP($A626,'TD SOP+PROFORM'!$A$5:$AD$750,MATCH(AJ$4,'TD SOP+PROFORM'!$B$2:$AD$2,0)+1,0),0)+IFERROR(VLOOKUP($A626,'TD SOP+PROFORM'!$A$5:$AD$750,MATCH(AJ$2,'TD SOP+PROFORM'!$B$2:$AD$2,0)+1,0),0)</f>
        <v>0</v>
      </c>
      <c r="AK626" s="25">
        <f>IFERROR(VLOOKUP($A626,'TD SOP+PROFORM'!$A$5:$AD$750,MATCH(AK$4,'TD SOP+PROFORM'!$B$2:$AD$2,0)+1,0),0)+IFERROR(VLOOKUP($A626,'TD SOP+PROFORM'!$A$5:$AD$750,MATCH(AK$2,'TD SOP+PROFORM'!$B$2:$AD$2,0)+1,0),0)</f>
        <v>0</v>
      </c>
      <c r="AL626" s="26" t="str">
        <f t="shared" ref="AL626:AL630" si="173">IFERROR(AJ626/AK626-1,"")</f>
        <v/>
      </c>
      <c r="AM626" s="25">
        <f t="shared" ref="AM626:AM630" si="174">SUM(C626,F626,I626,L626,O626,R626,U626,X626,AA626,AD626,AG626,AJ626)</f>
        <v>0</v>
      </c>
      <c r="AN626" s="25">
        <f t="shared" ref="AN626:AN630" si="175">SUM(D626,G626,J626,M626,P626,S626,V626,Y626,AB626,AE626,AH626,AK626)</f>
        <v>0</v>
      </c>
      <c r="AO626" s="26" t="str">
        <f t="shared" ref="AO626:AO630" si="176">IFERROR(AM626/AN626-1,"")</f>
        <v/>
      </c>
    </row>
    <row r="627" spans="1:41" x14ac:dyDescent="0.35">
      <c r="A627" s="24">
        <f>IF(AND('TD SOP+PROFORM'!A624&lt;&gt;"",'TD SOP+PROFORM'!A624&lt;&gt;"TOTAL"),'TD SOP+PROFORM'!A624,0)</f>
        <v>0</v>
      </c>
      <c r="C627" s="25" t="str">
        <f>IFERROR(VLOOKUP($A627,'TD SOP+PROFORM'!$A$5:$AD$750,MATCH(C$4,'TD SOP+PROFORM'!$B$2:$AT$2,0)+1,0),"")</f>
        <v/>
      </c>
      <c r="D627" s="25" t="str">
        <f>IFERROR(VLOOKUP($A627,'TD SOP+PROFORM'!$A$5:$AD$750,MATCH(D$4,'TD SOP+PROFORM'!$B$2:$AT$2,0)+1,0),"")</f>
        <v/>
      </c>
      <c r="E627" s="26" t="str">
        <f t="shared" si="162"/>
        <v/>
      </c>
      <c r="F627" s="25" t="str">
        <f>IFERROR(VLOOKUP($A627,'TD SOP+PROFORM'!$A$5:$AD$750,MATCH(F$4,'TD SOP+PROFORM'!$B$2:$AT$2,0)+1,0),"")</f>
        <v/>
      </c>
      <c r="G627" s="25" t="str">
        <f>IFERROR(VLOOKUP($A627,'TD SOP+PROFORM'!$A$5:$AD$750,MATCH(G$4,'TD SOP+PROFORM'!$B$2:$AT$2,0)+1,0),"")</f>
        <v/>
      </c>
      <c r="H627" s="26" t="str">
        <f t="shared" si="163"/>
        <v/>
      </c>
      <c r="I627" s="25" t="str">
        <f>IFERROR(VLOOKUP($A627,'TD SOP+PROFORM'!$A$5:$AD$750,MATCH(I$4,'TD SOP+PROFORM'!$B$2:$AT$2,0)+1,0),"")</f>
        <v/>
      </c>
      <c r="J627" s="25" t="str">
        <f>IFERROR(VLOOKUP($A627,'TD SOP+PROFORM'!$A$5:$AD$750,MATCH(J$4,'TD SOP+PROFORM'!$B$2:$AT$2,0)+1,0),"")</f>
        <v/>
      </c>
      <c r="K627" s="26" t="str">
        <f t="shared" si="164"/>
        <v/>
      </c>
      <c r="L627" s="25" t="str">
        <f>IFERROR(VLOOKUP($A627,'TD SOP+PROFORM'!$A$5:$AD$750,MATCH(L$4,'TD SOP+PROFORM'!$B$2:$AT$2,0)+1,0),"")</f>
        <v/>
      </c>
      <c r="M627" s="25" t="str">
        <f>IFERROR(VLOOKUP($A627,'TD SOP+PROFORM'!$A$5:$AD$750,MATCH(M$4,'TD SOP+PROFORM'!$B$2:$AT$2,0)+1,0),"")</f>
        <v/>
      </c>
      <c r="N627" s="26" t="str">
        <f t="shared" si="165"/>
        <v/>
      </c>
      <c r="O627" s="25">
        <f>IFERROR(VLOOKUP($A627,'TD SOP+PROFORM'!$A$5:$AD$750,MATCH(O$4,'TD SOP+PROFORM'!$B$2:$AD$2,0)+1,0),0)+IFERROR(VLOOKUP($A627,'TD SOP+PROFORM'!$A$5:$AD$750,MATCH(O$2,'TD SOP+PROFORM'!$B$2:$AD$2,0)+1,0),0)</f>
        <v>0</v>
      </c>
      <c r="P627" s="25">
        <f>IFERROR(VLOOKUP($A627,'TD SOP+PROFORM'!$A$5:$AD$750,MATCH(P$4,'TD SOP+PROFORM'!$B$2:$AD$2,0)+1,0),0)+IFERROR(VLOOKUP($A627,'TD SOP+PROFORM'!$A$5:$AD$750,MATCH(P$2,'TD SOP+PROFORM'!$B$2:$AD$2,0)+1,0),0)</f>
        <v>0</v>
      </c>
      <c r="Q627" s="26" t="str">
        <f t="shared" si="166"/>
        <v/>
      </c>
      <c r="R627" s="25">
        <f>IFERROR(VLOOKUP($A627,'TD SOP+PROFORM'!$A$5:$AD$750,MATCH(R$4,'TD SOP+PROFORM'!$B$2:$AD$2,0)+1,0),0)+IFERROR(VLOOKUP($A627,'TD SOP+PROFORM'!$A$5:$AD$750,MATCH(R$2,'TD SOP+PROFORM'!$B$2:$AD$2,0)+1,0),0)</f>
        <v>0</v>
      </c>
      <c r="S627" s="25">
        <f>IFERROR(VLOOKUP($A627,'TD SOP+PROFORM'!$A$5:$AD$750,MATCH(S$4,'TD SOP+PROFORM'!$B$2:$AD$2,0)+1,0),0)+IFERROR(VLOOKUP($A627,'TD SOP+PROFORM'!$A$5:$AD$750,MATCH(S$2,'TD SOP+PROFORM'!$B$2:$AD$2,0)+1,0),0)</f>
        <v>0</v>
      </c>
      <c r="T627" s="26" t="str">
        <f t="shared" si="167"/>
        <v/>
      </c>
      <c r="U627" s="25">
        <f>IFERROR(VLOOKUP($A627,'TD SOP+PROFORM'!$A$5:$AD$750,MATCH(U$4,'TD SOP+PROFORM'!$B$2:$AD$2,0)+1,0),0)+IFERROR(VLOOKUP($A627,'TD SOP+PROFORM'!$A$5:$AD$750,MATCH(U$2,'TD SOP+PROFORM'!$B$2:$AD$2,0)+1,0),0)</f>
        <v>0</v>
      </c>
      <c r="V627" s="25">
        <f>IFERROR(VLOOKUP($A627,'TD SOP+PROFORM'!$A$5:$AD$750,MATCH(V$4,'TD SOP+PROFORM'!$B$2:$AD$2,0)+1,0),0)+IFERROR(VLOOKUP($A627,'TD SOP+PROFORM'!$A$5:$AD$750,MATCH(V$2,'TD SOP+PROFORM'!$B$2:$AD$2,0)+1,0),0)</f>
        <v>0</v>
      </c>
      <c r="W627" s="26" t="str">
        <f t="shared" si="168"/>
        <v/>
      </c>
      <c r="X627" s="25">
        <f>IFERROR(VLOOKUP($A627,'TD SOP+PROFORM'!$A$5:$AD$750,MATCH(X$4,'TD SOP+PROFORM'!$B$2:$AD$2,0)+1,0),0)+IFERROR(VLOOKUP($A627,'TD SOP+PROFORM'!$A$5:$AD$750,MATCH(X$2,'TD SOP+PROFORM'!$B$2:$AD$2,0)+1,0),0)</f>
        <v>0</v>
      </c>
      <c r="Y627" s="25">
        <f>IFERROR(VLOOKUP($A627,'TD SOP+PROFORM'!$A$5:$AD$750,MATCH(Y$4,'TD SOP+PROFORM'!$B$2:$AD$2,0)+1,0),0)+IFERROR(VLOOKUP($A627,'TD SOP+PROFORM'!$A$5:$AD$750,MATCH(Y$2,'TD SOP+PROFORM'!$B$2:$AD$2,0)+1,0),0)</f>
        <v>0</v>
      </c>
      <c r="Z627" s="26" t="str">
        <f t="shared" si="169"/>
        <v/>
      </c>
      <c r="AA627" s="25">
        <f>IFERROR(VLOOKUP($A627,'TD SOP+PROFORM'!$A$5:$AD$750,MATCH(AA$4,'TD SOP+PROFORM'!$B$2:$AD$2,0)+1,0),0)+IFERROR(VLOOKUP($A627,'TD SOP+PROFORM'!$A$5:$AD$750,MATCH(AA$2,'TD SOP+PROFORM'!$B$2:$AD$2,0)+1,0),0)</f>
        <v>0</v>
      </c>
      <c r="AB627" s="25">
        <f>IFERROR(VLOOKUP($A627,'TD SOP+PROFORM'!$A$5:$AD$750,MATCH(AB$4,'TD SOP+PROFORM'!$B$2:$AD$2,0)+1,0),0)+IFERROR(VLOOKUP($A627,'TD SOP+PROFORM'!$A$5:$AD$750,MATCH(AB$2,'TD SOP+PROFORM'!$B$2:$AD$2,0)+1,0),0)</f>
        <v>0</v>
      </c>
      <c r="AC627" s="26" t="str">
        <f t="shared" si="170"/>
        <v/>
      </c>
      <c r="AD627" s="25">
        <f>IFERROR(VLOOKUP($A627,'TD SOP+PROFORM'!$A$5:$AD$750,MATCH(AD$4,'TD SOP+PROFORM'!$B$2:$AD$2,0)+1,0),0)+IFERROR(VLOOKUP($A627,'TD SOP+PROFORM'!$A$5:$AD$750,MATCH(AD$2,'TD SOP+PROFORM'!$B$2:$AD$2,0)+1,0),0)</f>
        <v>0</v>
      </c>
      <c r="AE627" s="25">
        <f>IFERROR(VLOOKUP($A627,'TD SOP+PROFORM'!$A$5:$AD$750,MATCH(AE$4,'TD SOP+PROFORM'!$B$2:$AD$2,0)+1,0),0)+IFERROR(VLOOKUP($A627,'TD SOP+PROFORM'!$A$5:$AD$750,MATCH(AE$2,'TD SOP+PROFORM'!$B$2:$AD$2,0)+1,0),0)</f>
        <v>0</v>
      </c>
      <c r="AF627" s="26" t="str">
        <f t="shared" si="171"/>
        <v/>
      </c>
      <c r="AG627" s="25">
        <f>IFERROR(VLOOKUP($A627,'TD SOP+PROFORM'!$A$5:$AD$750,MATCH(AG$4,'TD SOP+PROFORM'!$B$2:$AD$2,0)+1,0),0)+IFERROR(VLOOKUP($A627,'TD SOP+PROFORM'!$A$5:$AD$750,MATCH(AG$2,'TD SOP+PROFORM'!$B$2:$AD$2,0)+1,0),0)</f>
        <v>0</v>
      </c>
      <c r="AH627" s="25">
        <f>IFERROR(VLOOKUP($A627,'TD SOP+PROFORM'!$A$5:$AD$750,MATCH(AH$4,'TD SOP+PROFORM'!$B$2:$AD$2,0)+1,0),0)+IFERROR(VLOOKUP($A627,'TD SOP+PROFORM'!$A$5:$AD$750,MATCH(AH$2,'TD SOP+PROFORM'!$B$2:$AD$2,0)+1,0),0)</f>
        <v>0</v>
      </c>
      <c r="AI627" s="26" t="str">
        <f t="shared" si="172"/>
        <v/>
      </c>
      <c r="AJ627" s="25">
        <f>IFERROR(VLOOKUP($A627,'TD SOP+PROFORM'!$A$5:$AD$750,MATCH(AJ$4,'TD SOP+PROFORM'!$B$2:$AD$2,0)+1,0),0)+IFERROR(VLOOKUP($A627,'TD SOP+PROFORM'!$A$5:$AD$750,MATCH(AJ$2,'TD SOP+PROFORM'!$B$2:$AD$2,0)+1,0),0)</f>
        <v>0</v>
      </c>
      <c r="AK627" s="25">
        <f>IFERROR(VLOOKUP($A627,'TD SOP+PROFORM'!$A$5:$AD$750,MATCH(AK$4,'TD SOP+PROFORM'!$B$2:$AD$2,0)+1,0),0)+IFERROR(VLOOKUP($A627,'TD SOP+PROFORM'!$A$5:$AD$750,MATCH(AK$2,'TD SOP+PROFORM'!$B$2:$AD$2,0)+1,0),0)</f>
        <v>0</v>
      </c>
      <c r="AL627" s="26" t="str">
        <f t="shared" si="173"/>
        <v/>
      </c>
      <c r="AM627" s="25">
        <f t="shared" si="174"/>
        <v>0</v>
      </c>
      <c r="AN627" s="25">
        <f t="shared" si="175"/>
        <v>0</v>
      </c>
      <c r="AO627" s="26" t="str">
        <f t="shared" si="176"/>
        <v/>
      </c>
    </row>
    <row r="628" spans="1:41" x14ac:dyDescent="0.35">
      <c r="A628" s="24">
        <f>IF(AND('TD SOP+PROFORM'!A625&lt;&gt;"",'TD SOP+PROFORM'!A625&lt;&gt;"TOTAL"),'TD SOP+PROFORM'!A625,0)</f>
        <v>0</v>
      </c>
      <c r="C628" s="25" t="str">
        <f>IFERROR(VLOOKUP($A628,'TD SOP+PROFORM'!$A$5:$AD$750,MATCH(C$4,'TD SOP+PROFORM'!$B$2:$AT$2,0)+1,0),"")</f>
        <v/>
      </c>
      <c r="D628" s="25" t="str">
        <f>IFERROR(VLOOKUP($A628,'TD SOP+PROFORM'!$A$5:$AD$750,MATCH(D$4,'TD SOP+PROFORM'!$B$2:$AT$2,0)+1,0),"")</f>
        <v/>
      </c>
      <c r="E628" s="26" t="str">
        <f t="shared" si="162"/>
        <v/>
      </c>
      <c r="F628" s="25" t="str">
        <f>IFERROR(VLOOKUP($A628,'TD SOP+PROFORM'!$A$5:$AD$750,MATCH(F$4,'TD SOP+PROFORM'!$B$2:$AT$2,0)+1,0),"")</f>
        <v/>
      </c>
      <c r="G628" s="25" t="str">
        <f>IFERROR(VLOOKUP($A628,'TD SOP+PROFORM'!$A$5:$AD$750,MATCH(G$4,'TD SOP+PROFORM'!$B$2:$AT$2,0)+1,0),"")</f>
        <v/>
      </c>
      <c r="H628" s="26" t="str">
        <f t="shared" si="163"/>
        <v/>
      </c>
      <c r="I628" s="25" t="str">
        <f>IFERROR(VLOOKUP($A628,'TD SOP+PROFORM'!$A$5:$AD$750,MATCH(I$4,'TD SOP+PROFORM'!$B$2:$AT$2,0)+1,0),"")</f>
        <v/>
      </c>
      <c r="J628" s="25" t="str">
        <f>IFERROR(VLOOKUP($A628,'TD SOP+PROFORM'!$A$5:$AD$750,MATCH(J$4,'TD SOP+PROFORM'!$B$2:$AT$2,0)+1,0),"")</f>
        <v/>
      </c>
      <c r="K628" s="26" t="str">
        <f t="shared" si="164"/>
        <v/>
      </c>
      <c r="L628" s="25" t="str">
        <f>IFERROR(VLOOKUP($A628,'TD SOP+PROFORM'!$A$5:$AD$750,MATCH(L$4,'TD SOP+PROFORM'!$B$2:$AT$2,0)+1,0),"")</f>
        <v/>
      </c>
      <c r="M628" s="25" t="str">
        <f>IFERROR(VLOOKUP($A628,'TD SOP+PROFORM'!$A$5:$AD$750,MATCH(M$4,'TD SOP+PROFORM'!$B$2:$AT$2,0)+1,0),"")</f>
        <v/>
      </c>
      <c r="N628" s="26" t="str">
        <f t="shared" si="165"/>
        <v/>
      </c>
      <c r="O628" s="25">
        <f>IFERROR(VLOOKUP($A628,'TD SOP+PROFORM'!$A$5:$AD$750,MATCH(O$4,'TD SOP+PROFORM'!$B$2:$AD$2,0)+1,0),0)+IFERROR(VLOOKUP($A628,'TD SOP+PROFORM'!$A$5:$AD$750,MATCH(O$2,'TD SOP+PROFORM'!$B$2:$AD$2,0)+1,0),0)</f>
        <v>0</v>
      </c>
      <c r="P628" s="25">
        <f>IFERROR(VLOOKUP($A628,'TD SOP+PROFORM'!$A$5:$AD$750,MATCH(P$4,'TD SOP+PROFORM'!$B$2:$AD$2,0)+1,0),0)+IFERROR(VLOOKUP($A628,'TD SOP+PROFORM'!$A$5:$AD$750,MATCH(P$2,'TD SOP+PROFORM'!$B$2:$AD$2,0)+1,0),0)</f>
        <v>0</v>
      </c>
      <c r="Q628" s="26" t="str">
        <f t="shared" si="166"/>
        <v/>
      </c>
      <c r="R628" s="25">
        <f>IFERROR(VLOOKUP($A628,'TD SOP+PROFORM'!$A$5:$AD$750,MATCH(R$4,'TD SOP+PROFORM'!$B$2:$AD$2,0)+1,0),0)+IFERROR(VLOOKUP($A628,'TD SOP+PROFORM'!$A$5:$AD$750,MATCH(R$2,'TD SOP+PROFORM'!$B$2:$AD$2,0)+1,0),0)</f>
        <v>0</v>
      </c>
      <c r="S628" s="25">
        <f>IFERROR(VLOOKUP($A628,'TD SOP+PROFORM'!$A$5:$AD$750,MATCH(S$4,'TD SOP+PROFORM'!$B$2:$AD$2,0)+1,0),0)+IFERROR(VLOOKUP($A628,'TD SOP+PROFORM'!$A$5:$AD$750,MATCH(S$2,'TD SOP+PROFORM'!$B$2:$AD$2,0)+1,0),0)</f>
        <v>0</v>
      </c>
      <c r="T628" s="26" t="str">
        <f t="shared" si="167"/>
        <v/>
      </c>
      <c r="U628" s="25">
        <f>IFERROR(VLOOKUP($A628,'TD SOP+PROFORM'!$A$5:$AD$750,MATCH(U$4,'TD SOP+PROFORM'!$B$2:$AD$2,0)+1,0),0)+IFERROR(VLOOKUP($A628,'TD SOP+PROFORM'!$A$5:$AD$750,MATCH(U$2,'TD SOP+PROFORM'!$B$2:$AD$2,0)+1,0),0)</f>
        <v>0</v>
      </c>
      <c r="V628" s="25">
        <f>IFERROR(VLOOKUP($A628,'TD SOP+PROFORM'!$A$5:$AD$750,MATCH(V$4,'TD SOP+PROFORM'!$B$2:$AD$2,0)+1,0),0)+IFERROR(VLOOKUP($A628,'TD SOP+PROFORM'!$A$5:$AD$750,MATCH(V$2,'TD SOP+PROFORM'!$B$2:$AD$2,0)+1,0),0)</f>
        <v>0</v>
      </c>
      <c r="W628" s="26" t="str">
        <f t="shared" si="168"/>
        <v/>
      </c>
      <c r="X628" s="25">
        <f>IFERROR(VLOOKUP($A628,'TD SOP+PROFORM'!$A$5:$AD$750,MATCH(X$4,'TD SOP+PROFORM'!$B$2:$AD$2,0)+1,0),0)+IFERROR(VLOOKUP($A628,'TD SOP+PROFORM'!$A$5:$AD$750,MATCH(X$2,'TD SOP+PROFORM'!$B$2:$AD$2,0)+1,0),0)</f>
        <v>0</v>
      </c>
      <c r="Y628" s="25">
        <f>IFERROR(VLOOKUP($A628,'TD SOP+PROFORM'!$A$5:$AD$750,MATCH(Y$4,'TD SOP+PROFORM'!$B$2:$AD$2,0)+1,0),0)+IFERROR(VLOOKUP($A628,'TD SOP+PROFORM'!$A$5:$AD$750,MATCH(Y$2,'TD SOP+PROFORM'!$B$2:$AD$2,0)+1,0),0)</f>
        <v>0</v>
      </c>
      <c r="Z628" s="26" t="str">
        <f t="shared" si="169"/>
        <v/>
      </c>
      <c r="AA628" s="25">
        <f>IFERROR(VLOOKUP($A628,'TD SOP+PROFORM'!$A$5:$AD$750,MATCH(AA$4,'TD SOP+PROFORM'!$B$2:$AD$2,0)+1,0),0)+IFERROR(VLOOKUP($A628,'TD SOP+PROFORM'!$A$5:$AD$750,MATCH(AA$2,'TD SOP+PROFORM'!$B$2:$AD$2,0)+1,0),0)</f>
        <v>0</v>
      </c>
      <c r="AB628" s="25">
        <f>IFERROR(VLOOKUP($A628,'TD SOP+PROFORM'!$A$5:$AD$750,MATCH(AB$4,'TD SOP+PROFORM'!$B$2:$AD$2,0)+1,0),0)+IFERROR(VLOOKUP($A628,'TD SOP+PROFORM'!$A$5:$AD$750,MATCH(AB$2,'TD SOP+PROFORM'!$B$2:$AD$2,0)+1,0),0)</f>
        <v>0</v>
      </c>
      <c r="AC628" s="26" t="str">
        <f t="shared" si="170"/>
        <v/>
      </c>
      <c r="AD628" s="25">
        <f>IFERROR(VLOOKUP($A628,'TD SOP+PROFORM'!$A$5:$AD$750,MATCH(AD$4,'TD SOP+PROFORM'!$B$2:$AD$2,0)+1,0),0)+IFERROR(VLOOKUP($A628,'TD SOP+PROFORM'!$A$5:$AD$750,MATCH(AD$2,'TD SOP+PROFORM'!$B$2:$AD$2,0)+1,0),0)</f>
        <v>0</v>
      </c>
      <c r="AE628" s="25">
        <f>IFERROR(VLOOKUP($A628,'TD SOP+PROFORM'!$A$5:$AD$750,MATCH(AE$4,'TD SOP+PROFORM'!$B$2:$AD$2,0)+1,0),0)+IFERROR(VLOOKUP($A628,'TD SOP+PROFORM'!$A$5:$AD$750,MATCH(AE$2,'TD SOP+PROFORM'!$B$2:$AD$2,0)+1,0),0)</f>
        <v>0</v>
      </c>
      <c r="AF628" s="26" t="str">
        <f t="shared" si="171"/>
        <v/>
      </c>
      <c r="AG628" s="25">
        <f>IFERROR(VLOOKUP($A628,'TD SOP+PROFORM'!$A$5:$AD$750,MATCH(AG$4,'TD SOP+PROFORM'!$B$2:$AD$2,0)+1,0),0)+IFERROR(VLOOKUP($A628,'TD SOP+PROFORM'!$A$5:$AD$750,MATCH(AG$2,'TD SOP+PROFORM'!$B$2:$AD$2,0)+1,0),0)</f>
        <v>0</v>
      </c>
      <c r="AH628" s="25">
        <f>IFERROR(VLOOKUP($A628,'TD SOP+PROFORM'!$A$5:$AD$750,MATCH(AH$4,'TD SOP+PROFORM'!$B$2:$AD$2,0)+1,0),0)+IFERROR(VLOOKUP($A628,'TD SOP+PROFORM'!$A$5:$AD$750,MATCH(AH$2,'TD SOP+PROFORM'!$B$2:$AD$2,0)+1,0),0)</f>
        <v>0</v>
      </c>
      <c r="AI628" s="26" t="str">
        <f t="shared" si="172"/>
        <v/>
      </c>
      <c r="AJ628" s="25">
        <f>IFERROR(VLOOKUP($A628,'TD SOP+PROFORM'!$A$5:$AD$750,MATCH(AJ$4,'TD SOP+PROFORM'!$B$2:$AD$2,0)+1,0),0)+IFERROR(VLOOKUP($A628,'TD SOP+PROFORM'!$A$5:$AD$750,MATCH(AJ$2,'TD SOP+PROFORM'!$B$2:$AD$2,0)+1,0),0)</f>
        <v>0</v>
      </c>
      <c r="AK628" s="25">
        <f>IFERROR(VLOOKUP($A628,'TD SOP+PROFORM'!$A$5:$AD$750,MATCH(AK$4,'TD SOP+PROFORM'!$B$2:$AD$2,0)+1,0),0)+IFERROR(VLOOKUP($A628,'TD SOP+PROFORM'!$A$5:$AD$750,MATCH(AK$2,'TD SOP+PROFORM'!$B$2:$AD$2,0)+1,0),0)</f>
        <v>0</v>
      </c>
      <c r="AL628" s="26" t="str">
        <f t="shared" si="173"/>
        <v/>
      </c>
      <c r="AM628" s="25">
        <f t="shared" si="174"/>
        <v>0</v>
      </c>
      <c r="AN628" s="25">
        <f t="shared" si="175"/>
        <v>0</v>
      </c>
      <c r="AO628" s="26" t="str">
        <f t="shared" si="176"/>
        <v/>
      </c>
    </row>
    <row r="629" spans="1:41" x14ac:dyDescent="0.35">
      <c r="A629" s="24">
        <f>IF(AND('TD SOP+PROFORM'!A626&lt;&gt;"",'TD SOP+PROFORM'!A626&lt;&gt;"TOTAL"),'TD SOP+PROFORM'!A626,0)</f>
        <v>0</v>
      </c>
      <c r="C629" s="25" t="str">
        <f>IFERROR(VLOOKUP($A629,'TD SOP+PROFORM'!$A$5:$AD$750,MATCH(C$4,'TD SOP+PROFORM'!$B$2:$AT$2,0)+1,0),"")</f>
        <v/>
      </c>
      <c r="D629" s="25" t="str">
        <f>IFERROR(VLOOKUP($A629,'TD SOP+PROFORM'!$A$5:$AD$750,MATCH(D$4,'TD SOP+PROFORM'!$B$2:$AT$2,0)+1,0),"")</f>
        <v/>
      </c>
      <c r="E629" s="26" t="str">
        <f t="shared" si="162"/>
        <v/>
      </c>
      <c r="F629" s="25" t="str">
        <f>IFERROR(VLOOKUP($A629,'TD SOP+PROFORM'!$A$5:$AD$750,MATCH(F$4,'TD SOP+PROFORM'!$B$2:$AT$2,0)+1,0),"")</f>
        <v/>
      </c>
      <c r="G629" s="25" t="str">
        <f>IFERROR(VLOOKUP($A629,'TD SOP+PROFORM'!$A$5:$AD$750,MATCH(G$4,'TD SOP+PROFORM'!$B$2:$AT$2,0)+1,0),"")</f>
        <v/>
      </c>
      <c r="H629" s="26" t="str">
        <f t="shared" si="163"/>
        <v/>
      </c>
      <c r="I629" s="25" t="str">
        <f>IFERROR(VLOOKUP($A629,'TD SOP+PROFORM'!$A$5:$AD$750,MATCH(I$4,'TD SOP+PROFORM'!$B$2:$AT$2,0)+1,0),"")</f>
        <v/>
      </c>
      <c r="J629" s="25" t="str">
        <f>IFERROR(VLOOKUP($A629,'TD SOP+PROFORM'!$A$5:$AD$750,MATCH(J$4,'TD SOP+PROFORM'!$B$2:$AT$2,0)+1,0),"")</f>
        <v/>
      </c>
      <c r="K629" s="26" t="str">
        <f t="shared" si="164"/>
        <v/>
      </c>
      <c r="L629" s="25" t="str">
        <f>IFERROR(VLOOKUP($A629,'TD SOP+PROFORM'!$A$5:$AD$750,MATCH(L$4,'TD SOP+PROFORM'!$B$2:$AT$2,0)+1,0),"")</f>
        <v/>
      </c>
      <c r="M629" s="25" t="str">
        <f>IFERROR(VLOOKUP($A629,'TD SOP+PROFORM'!$A$5:$AD$750,MATCH(M$4,'TD SOP+PROFORM'!$B$2:$AT$2,0)+1,0),"")</f>
        <v/>
      </c>
      <c r="N629" s="26" t="str">
        <f t="shared" si="165"/>
        <v/>
      </c>
      <c r="O629" s="25">
        <f>IFERROR(VLOOKUP($A629,'TD SOP+PROFORM'!$A$5:$AD$750,MATCH(O$4,'TD SOP+PROFORM'!$B$2:$AD$2,0)+1,0),0)+IFERROR(VLOOKUP($A629,'TD SOP+PROFORM'!$A$5:$AD$750,MATCH(O$2,'TD SOP+PROFORM'!$B$2:$AD$2,0)+1,0),0)</f>
        <v>0</v>
      </c>
      <c r="P629" s="25">
        <f>IFERROR(VLOOKUP($A629,'TD SOP+PROFORM'!$A$5:$AD$750,MATCH(P$4,'TD SOP+PROFORM'!$B$2:$AD$2,0)+1,0),0)+IFERROR(VLOOKUP($A629,'TD SOP+PROFORM'!$A$5:$AD$750,MATCH(P$2,'TD SOP+PROFORM'!$B$2:$AD$2,0)+1,0),0)</f>
        <v>0</v>
      </c>
      <c r="Q629" s="26" t="str">
        <f t="shared" si="166"/>
        <v/>
      </c>
      <c r="R629" s="25">
        <f>IFERROR(VLOOKUP($A629,'TD SOP+PROFORM'!$A$5:$AD$750,MATCH(R$4,'TD SOP+PROFORM'!$B$2:$AD$2,0)+1,0),0)+IFERROR(VLOOKUP($A629,'TD SOP+PROFORM'!$A$5:$AD$750,MATCH(R$2,'TD SOP+PROFORM'!$B$2:$AD$2,0)+1,0),0)</f>
        <v>0</v>
      </c>
      <c r="S629" s="25">
        <f>IFERROR(VLOOKUP($A629,'TD SOP+PROFORM'!$A$5:$AD$750,MATCH(S$4,'TD SOP+PROFORM'!$B$2:$AD$2,0)+1,0),0)+IFERROR(VLOOKUP($A629,'TD SOP+PROFORM'!$A$5:$AD$750,MATCH(S$2,'TD SOP+PROFORM'!$B$2:$AD$2,0)+1,0),0)</f>
        <v>0</v>
      </c>
      <c r="T629" s="26" t="str">
        <f t="shared" si="167"/>
        <v/>
      </c>
      <c r="U629" s="25">
        <f>IFERROR(VLOOKUP($A629,'TD SOP+PROFORM'!$A$5:$AD$750,MATCH(U$4,'TD SOP+PROFORM'!$B$2:$AD$2,0)+1,0),0)+IFERROR(VLOOKUP($A629,'TD SOP+PROFORM'!$A$5:$AD$750,MATCH(U$2,'TD SOP+PROFORM'!$B$2:$AD$2,0)+1,0),0)</f>
        <v>0</v>
      </c>
      <c r="V629" s="25">
        <f>IFERROR(VLOOKUP($A629,'TD SOP+PROFORM'!$A$5:$AD$750,MATCH(V$4,'TD SOP+PROFORM'!$B$2:$AD$2,0)+1,0),0)+IFERROR(VLOOKUP($A629,'TD SOP+PROFORM'!$A$5:$AD$750,MATCH(V$2,'TD SOP+PROFORM'!$B$2:$AD$2,0)+1,0),0)</f>
        <v>0</v>
      </c>
      <c r="W629" s="26" t="str">
        <f t="shared" si="168"/>
        <v/>
      </c>
      <c r="X629" s="25">
        <f>IFERROR(VLOOKUP($A629,'TD SOP+PROFORM'!$A$5:$AD$750,MATCH(X$4,'TD SOP+PROFORM'!$B$2:$AD$2,0)+1,0),0)+IFERROR(VLOOKUP($A629,'TD SOP+PROFORM'!$A$5:$AD$750,MATCH(X$2,'TD SOP+PROFORM'!$B$2:$AD$2,0)+1,0),0)</f>
        <v>0</v>
      </c>
      <c r="Y629" s="25">
        <f>IFERROR(VLOOKUP($A629,'TD SOP+PROFORM'!$A$5:$AD$750,MATCH(Y$4,'TD SOP+PROFORM'!$B$2:$AD$2,0)+1,0),0)+IFERROR(VLOOKUP($A629,'TD SOP+PROFORM'!$A$5:$AD$750,MATCH(Y$2,'TD SOP+PROFORM'!$B$2:$AD$2,0)+1,0),0)</f>
        <v>0</v>
      </c>
      <c r="Z629" s="26" t="str">
        <f t="shared" si="169"/>
        <v/>
      </c>
      <c r="AA629" s="25">
        <f>IFERROR(VLOOKUP($A629,'TD SOP+PROFORM'!$A$5:$AD$750,MATCH(AA$4,'TD SOP+PROFORM'!$B$2:$AD$2,0)+1,0),0)+IFERROR(VLOOKUP($A629,'TD SOP+PROFORM'!$A$5:$AD$750,MATCH(AA$2,'TD SOP+PROFORM'!$B$2:$AD$2,0)+1,0),0)</f>
        <v>0</v>
      </c>
      <c r="AB629" s="25">
        <f>IFERROR(VLOOKUP($A629,'TD SOP+PROFORM'!$A$5:$AD$750,MATCH(AB$4,'TD SOP+PROFORM'!$B$2:$AD$2,0)+1,0),0)+IFERROR(VLOOKUP($A629,'TD SOP+PROFORM'!$A$5:$AD$750,MATCH(AB$2,'TD SOP+PROFORM'!$B$2:$AD$2,0)+1,0),0)</f>
        <v>0</v>
      </c>
      <c r="AC629" s="26" t="str">
        <f t="shared" si="170"/>
        <v/>
      </c>
      <c r="AD629" s="25">
        <f>IFERROR(VLOOKUP($A629,'TD SOP+PROFORM'!$A$5:$AD$750,MATCH(AD$4,'TD SOP+PROFORM'!$B$2:$AD$2,0)+1,0),0)+IFERROR(VLOOKUP($A629,'TD SOP+PROFORM'!$A$5:$AD$750,MATCH(AD$2,'TD SOP+PROFORM'!$B$2:$AD$2,0)+1,0),0)</f>
        <v>0</v>
      </c>
      <c r="AE629" s="25">
        <f>IFERROR(VLOOKUP($A629,'TD SOP+PROFORM'!$A$5:$AD$750,MATCH(AE$4,'TD SOP+PROFORM'!$B$2:$AD$2,0)+1,0),0)+IFERROR(VLOOKUP($A629,'TD SOP+PROFORM'!$A$5:$AD$750,MATCH(AE$2,'TD SOP+PROFORM'!$B$2:$AD$2,0)+1,0),0)</f>
        <v>0</v>
      </c>
      <c r="AF629" s="26" t="str">
        <f t="shared" si="171"/>
        <v/>
      </c>
      <c r="AG629" s="25">
        <f>IFERROR(VLOOKUP($A629,'TD SOP+PROFORM'!$A$5:$AD$750,MATCH(AG$4,'TD SOP+PROFORM'!$B$2:$AD$2,0)+1,0),0)+IFERROR(VLOOKUP($A629,'TD SOP+PROFORM'!$A$5:$AD$750,MATCH(AG$2,'TD SOP+PROFORM'!$B$2:$AD$2,0)+1,0),0)</f>
        <v>0</v>
      </c>
      <c r="AH629" s="25">
        <f>IFERROR(VLOOKUP($A629,'TD SOP+PROFORM'!$A$5:$AD$750,MATCH(AH$4,'TD SOP+PROFORM'!$B$2:$AD$2,0)+1,0),0)+IFERROR(VLOOKUP($A629,'TD SOP+PROFORM'!$A$5:$AD$750,MATCH(AH$2,'TD SOP+PROFORM'!$B$2:$AD$2,0)+1,0),0)</f>
        <v>0</v>
      </c>
      <c r="AI629" s="26" t="str">
        <f t="shared" si="172"/>
        <v/>
      </c>
      <c r="AJ629" s="25">
        <f>IFERROR(VLOOKUP($A629,'TD SOP+PROFORM'!$A$5:$AD$750,MATCH(AJ$4,'TD SOP+PROFORM'!$B$2:$AD$2,0)+1,0),0)+IFERROR(VLOOKUP($A629,'TD SOP+PROFORM'!$A$5:$AD$750,MATCH(AJ$2,'TD SOP+PROFORM'!$B$2:$AD$2,0)+1,0),0)</f>
        <v>0</v>
      </c>
      <c r="AK629" s="25">
        <f>IFERROR(VLOOKUP($A629,'TD SOP+PROFORM'!$A$5:$AD$750,MATCH(AK$4,'TD SOP+PROFORM'!$B$2:$AD$2,0)+1,0),0)+IFERROR(VLOOKUP($A629,'TD SOP+PROFORM'!$A$5:$AD$750,MATCH(AK$2,'TD SOP+PROFORM'!$B$2:$AD$2,0)+1,0),0)</f>
        <v>0</v>
      </c>
      <c r="AL629" s="26" t="str">
        <f t="shared" si="173"/>
        <v/>
      </c>
      <c r="AM629" s="25">
        <f t="shared" si="174"/>
        <v>0</v>
      </c>
      <c r="AN629" s="25">
        <f t="shared" si="175"/>
        <v>0</v>
      </c>
      <c r="AO629" s="26" t="str">
        <f t="shared" si="176"/>
        <v/>
      </c>
    </row>
    <row r="630" spans="1:41" x14ac:dyDescent="0.35">
      <c r="A630" s="24">
        <f>IF(AND('TD SOP+PROFORM'!A627&lt;&gt;"",'TD SOP+PROFORM'!A627&lt;&gt;"TOTAL"),'TD SOP+PROFORM'!A627,0)</f>
        <v>0</v>
      </c>
      <c r="C630" s="25" t="str">
        <f>IFERROR(VLOOKUP($A630,'TD SOP+PROFORM'!$A$5:$AD$750,MATCH(C$4,'TD SOP+PROFORM'!$B$2:$AT$2,0)+1,0),"")</f>
        <v/>
      </c>
      <c r="D630" s="25" t="str">
        <f>IFERROR(VLOOKUP($A630,'TD SOP+PROFORM'!$A$5:$AD$750,MATCH(D$4,'TD SOP+PROFORM'!$B$2:$AT$2,0)+1,0),"")</f>
        <v/>
      </c>
      <c r="E630" s="26" t="str">
        <f t="shared" si="162"/>
        <v/>
      </c>
      <c r="F630" s="25" t="str">
        <f>IFERROR(VLOOKUP($A630,'TD SOP+PROFORM'!$A$5:$AD$750,MATCH(F$4,'TD SOP+PROFORM'!$B$2:$AT$2,0)+1,0),"")</f>
        <v/>
      </c>
      <c r="G630" s="25" t="str">
        <f>IFERROR(VLOOKUP($A630,'TD SOP+PROFORM'!$A$5:$AD$750,MATCH(G$4,'TD SOP+PROFORM'!$B$2:$AT$2,0)+1,0),"")</f>
        <v/>
      </c>
      <c r="H630" s="26" t="str">
        <f t="shared" si="163"/>
        <v/>
      </c>
      <c r="I630" s="25" t="str">
        <f>IFERROR(VLOOKUP($A630,'TD SOP+PROFORM'!$A$5:$AD$750,MATCH(I$4,'TD SOP+PROFORM'!$B$2:$AT$2,0)+1,0),"")</f>
        <v/>
      </c>
      <c r="J630" s="25" t="str">
        <f>IFERROR(VLOOKUP($A630,'TD SOP+PROFORM'!$A$5:$AD$750,MATCH(J$4,'TD SOP+PROFORM'!$B$2:$AT$2,0)+1,0),"")</f>
        <v/>
      </c>
      <c r="K630" s="26" t="str">
        <f t="shared" si="164"/>
        <v/>
      </c>
      <c r="L630" s="25" t="str">
        <f>IFERROR(VLOOKUP($A630,'TD SOP+PROFORM'!$A$5:$AD$750,MATCH(L$4,'TD SOP+PROFORM'!$B$2:$AT$2,0)+1,0),"")</f>
        <v/>
      </c>
      <c r="M630" s="25" t="str">
        <f>IFERROR(VLOOKUP($A630,'TD SOP+PROFORM'!$A$5:$AD$750,MATCH(M$4,'TD SOP+PROFORM'!$B$2:$AT$2,0)+1,0),"")</f>
        <v/>
      </c>
      <c r="N630" s="26" t="str">
        <f t="shared" si="165"/>
        <v/>
      </c>
      <c r="O630" s="25">
        <f>IFERROR(VLOOKUP($A630,'TD SOP+PROFORM'!$A$5:$AD$750,MATCH(O$4,'TD SOP+PROFORM'!$B$2:$AD$2,0)+1,0),0)+IFERROR(VLOOKUP($A630,'TD SOP+PROFORM'!$A$5:$AD$750,MATCH(O$2,'TD SOP+PROFORM'!$B$2:$AD$2,0)+1,0),0)</f>
        <v>0</v>
      </c>
      <c r="P630" s="25">
        <f>IFERROR(VLOOKUP($A630,'TD SOP+PROFORM'!$A$5:$AD$750,MATCH(P$4,'TD SOP+PROFORM'!$B$2:$AD$2,0)+1,0),0)+IFERROR(VLOOKUP($A630,'TD SOP+PROFORM'!$A$5:$AD$750,MATCH(P$2,'TD SOP+PROFORM'!$B$2:$AD$2,0)+1,0),0)</f>
        <v>0</v>
      </c>
      <c r="Q630" s="26" t="str">
        <f t="shared" si="166"/>
        <v/>
      </c>
      <c r="R630" s="25">
        <f>IFERROR(VLOOKUP($A630,'TD SOP+PROFORM'!$A$5:$AD$750,MATCH(R$4,'TD SOP+PROFORM'!$B$2:$AD$2,0)+1,0),0)+IFERROR(VLOOKUP($A630,'TD SOP+PROFORM'!$A$5:$AD$750,MATCH(R$2,'TD SOP+PROFORM'!$B$2:$AD$2,0)+1,0),0)</f>
        <v>0</v>
      </c>
      <c r="S630" s="25">
        <f>IFERROR(VLOOKUP($A630,'TD SOP+PROFORM'!$A$5:$AD$750,MATCH(S$4,'TD SOP+PROFORM'!$B$2:$AD$2,0)+1,0),0)+IFERROR(VLOOKUP($A630,'TD SOP+PROFORM'!$A$5:$AD$750,MATCH(S$2,'TD SOP+PROFORM'!$B$2:$AD$2,0)+1,0),0)</f>
        <v>0</v>
      </c>
      <c r="T630" s="26" t="str">
        <f t="shared" si="167"/>
        <v/>
      </c>
      <c r="U630" s="25">
        <f>IFERROR(VLOOKUP($A630,'TD SOP+PROFORM'!$A$5:$AD$750,MATCH(U$4,'TD SOP+PROFORM'!$B$2:$AD$2,0)+1,0),0)+IFERROR(VLOOKUP($A630,'TD SOP+PROFORM'!$A$5:$AD$750,MATCH(U$2,'TD SOP+PROFORM'!$B$2:$AD$2,0)+1,0),0)</f>
        <v>0</v>
      </c>
      <c r="V630" s="25">
        <f>IFERROR(VLOOKUP($A630,'TD SOP+PROFORM'!$A$5:$AD$750,MATCH(V$4,'TD SOP+PROFORM'!$B$2:$AD$2,0)+1,0),0)+IFERROR(VLOOKUP($A630,'TD SOP+PROFORM'!$A$5:$AD$750,MATCH(V$2,'TD SOP+PROFORM'!$B$2:$AD$2,0)+1,0),0)</f>
        <v>0</v>
      </c>
      <c r="W630" s="26" t="str">
        <f t="shared" si="168"/>
        <v/>
      </c>
      <c r="X630" s="25">
        <f>IFERROR(VLOOKUP($A630,'TD SOP+PROFORM'!$A$5:$AD$750,MATCH(X$4,'TD SOP+PROFORM'!$B$2:$AD$2,0)+1,0),0)+IFERROR(VLOOKUP($A630,'TD SOP+PROFORM'!$A$5:$AD$750,MATCH(X$2,'TD SOP+PROFORM'!$B$2:$AD$2,0)+1,0),0)</f>
        <v>0</v>
      </c>
      <c r="Y630" s="25">
        <f>IFERROR(VLOOKUP($A630,'TD SOP+PROFORM'!$A$5:$AD$750,MATCH(Y$4,'TD SOP+PROFORM'!$B$2:$AD$2,0)+1,0),0)+IFERROR(VLOOKUP($A630,'TD SOP+PROFORM'!$A$5:$AD$750,MATCH(Y$2,'TD SOP+PROFORM'!$B$2:$AD$2,0)+1,0),0)</f>
        <v>0</v>
      </c>
      <c r="Z630" s="26" t="str">
        <f t="shared" si="169"/>
        <v/>
      </c>
      <c r="AA630" s="25">
        <f>IFERROR(VLOOKUP($A630,'TD SOP+PROFORM'!$A$5:$AD$750,MATCH(AA$4,'TD SOP+PROFORM'!$B$2:$AD$2,0)+1,0),0)+IFERROR(VLOOKUP($A630,'TD SOP+PROFORM'!$A$5:$AD$750,MATCH(AA$2,'TD SOP+PROFORM'!$B$2:$AD$2,0)+1,0),0)</f>
        <v>0</v>
      </c>
      <c r="AB630" s="25">
        <f>IFERROR(VLOOKUP($A630,'TD SOP+PROFORM'!$A$5:$AD$750,MATCH(AB$4,'TD SOP+PROFORM'!$B$2:$AD$2,0)+1,0),0)+IFERROR(VLOOKUP($A630,'TD SOP+PROFORM'!$A$5:$AD$750,MATCH(AB$2,'TD SOP+PROFORM'!$B$2:$AD$2,0)+1,0),0)</f>
        <v>0</v>
      </c>
      <c r="AC630" s="26" t="str">
        <f t="shared" si="170"/>
        <v/>
      </c>
      <c r="AD630" s="25">
        <f>IFERROR(VLOOKUP($A630,'TD SOP+PROFORM'!$A$5:$AD$750,MATCH(AD$4,'TD SOP+PROFORM'!$B$2:$AD$2,0)+1,0),0)+IFERROR(VLOOKUP($A630,'TD SOP+PROFORM'!$A$5:$AD$750,MATCH(AD$2,'TD SOP+PROFORM'!$B$2:$AD$2,0)+1,0),0)</f>
        <v>0</v>
      </c>
      <c r="AE630" s="25">
        <f>IFERROR(VLOOKUP($A630,'TD SOP+PROFORM'!$A$5:$AD$750,MATCH(AE$4,'TD SOP+PROFORM'!$B$2:$AD$2,0)+1,0),0)+IFERROR(VLOOKUP($A630,'TD SOP+PROFORM'!$A$5:$AD$750,MATCH(AE$2,'TD SOP+PROFORM'!$B$2:$AD$2,0)+1,0),0)</f>
        <v>0</v>
      </c>
      <c r="AF630" s="26" t="str">
        <f t="shared" si="171"/>
        <v/>
      </c>
      <c r="AG630" s="25">
        <f>IFERROR(VLOOKUP($A630,'TD SOP+PROFORM'!$A$5:$AD$750,MATCH(AG$4,'TD SOP+PROFORM'!$B$2:$AD$2,0)+1,0),0)+IFERROR(VLOOKUP($A630,'TD SOP+PROFORM'!$A$5:$AD$750,MATCH(AG$2,'TD SOP+PROFORM'!$B$2:$AD$2,0)+1,0),0)</f>
        <v>0</v>
      </c>
      <c r="AH630" s="25">
        <f>IFERROR(VLOOKUP($A630,'TD SOP+PROFORM'!$A$5:$AD$750,MATCH(AH$4,'TD SOP+PROFORM'!$B$2:$AD$2,0)+1,0),0)+IFERROR(VLOOKUP($A630,'TD SOP+PROFORM'!$A$5:$AD$750,MATCH(AH$2,'TD SOP+PROFORM'!$B$2:$AD$2,0)+1,0),0)</f>
        <v>0</v>
      </c>
      <c r="AI630" s="26" t="str">
        <f t="shared" si="172"/>
        <v/>
      </c>
      <c r="AJ630" s="25">
        <f>IFERROR(VLOOKUP($A630,'TD SOP+PROFORM'!$A$5:$AD$750,MATCH(AJ$4,'TD SOP+PROFORM'!$B$2:$AD$2,0)+1,0),0)+IFERROR(VLOOKUP($A630,'TD SOP+PROFORM'!$A$5:$AD$750,MATCH(AJ$2,'TD SOP+PROFORM'!$B$2:$AD$2,0)+1,0),0)</f>
        <v>0</v>
      </c>
      <c r="AK630" s="25">
        <f>IFERROR(VLOOKUP($A630,'TD SOP+PROFORM'!$A$5:$AD$750,MATCH(AK$4,'TD SOP+PROFORM'!$B$2:$AD$2,0)+1,0),0)+IFERROR(VLOOKUP($A630,'TD SOP+PROFORM'!$A$5:$AD$750,MATCH(AK$2,'TD SOP+PROFORM'!$B$2:$AD$2,0)+1,0),0)</f>
        <v>0</v>
      </c>
      <c r="AL630" s="26" t="str">
        <f t="shared" si="173"/>
        <v/>
      </c>
      <c r="AM630" s="25">
        <f t="shared" si="174"/>
        <v>0</v>
      </c>
      <c r="AN630" s="25">
        <f t="shared" si="175"/>
        <v>0</v>
      </c>
      <c r="AO630" s="26" t="str">
        <f t="shared" si="176"/>
        <v/>
      </c>
    </row>
    <row r="631" spans="1:41" x14ac:dyDescent="0.35">
      <c r="A631" s="24">
        <f>IF(AND('TD SOP+PROFORM'!A628&lt;&gt;"",'TD SOP+PROFORM'!A628&lt;&gt;"TOTAL"),'TD SOP+PROFORM'!A628,0)</f>
        <v>0</v>
      </c>
      <c r="C631" s="25" t="str">
        <f>IFERROR(VLOOKUP($A631,'TD SOP+PROFORM'!$A$5:$AD$750,MATCH(C$4,'TD SOP+PROFORM'!$B$2:$AT$2,0)+1,0),"")</f>
        <v/>
      </c>
      <c r="D631" s="25" t="str">
        <f>IFERROR(VLOOKUP($A631,'TD SOP+PROFORM'!$A$5:$AD$750,MATCH(D$4,'TD SOP+PROFORM'!$B$2:$AT$2,0)+1,0),"")</f>
        <v/>
      </c>
      <c r="E631" s="26" t="str">
        <f t="shared" ref="E631" si="177">IFERROR(C631/D631-1,"")</f>
        <v/>
      </c>
      <c r="F631" s="25" t="str">
        <f>IFERROR(VLOOKUP($A631,'TD SOP+PROFORM'!$A$5:$AD$750,MATCH(F$4,'TD SOP+PROFORM'!$B$2:$AT$2,0)+1,0),"")</f>
        <v/>
      </c>
      <c r="G631" s="25" t="str">
        <f>IFERROR(VLOOKUP($A631,'TD SOP+PROFORM'!$A$5:$AD$750,MATCH(G$4,'TD SOP+PROFORM'!$B$2:$AT$2,0)+1,0),"")</f>
        <v/>
      </c>
      <c r="H631" s="26" t="str">
        <f t="shared" ref="H631" si="178">IFERROR(F631/G631-1,"")</f>
        <v/>
      </c>
      <c r="I631" s="25" t="str">
        <f>IFERROR(VLOOKUP($A631,'TD SOP+PROFORM'!$A$5:$AD$750,MATCH(I$4,'TD SOP+PROFORM'!$B$2:$AT$2,0)+1,0),"")</f>
        <v/>
      </c>
      <c r="J631" s="25" t="str">
        <f>IFERROR(VLOOKUP($A631,'TD SOP+PROFORM'!$A$5:$AD$750,MATCH(J$4,'TD SOP+PROFORM'!$B$2:$AT$2,0)+1,0),"")</f>
        <v/>
      </c>
      <c r="K631" s="26" t="str">
        <f t="shared" ref="K631" si="179">IFERROR(I631/J631-1,"")</f>
        <v/>
      </c>
      <c r="L631" s="25" t="str">
        <f>IFERROR(VLOOKUP($A631,'TD SOP+PROFORM'!$A$5:$AD$750,MATCH(L$4,'TD SOP+PROFORM'!$B$2:$AT$2,0)+1,0),"")</f>
        <v/>
      </c>
      <c r="M631" s="25" t="str">
        <f>IFERROR(VLOOKUP($A631,'TD SOP+PROFORM'!$A$5:$AD$750,MATCH(M$4,'TD SOP+PROFORM'!$B$2:$AT$2,0)+1,0),"")</f>
        <v/>
      </c>
      <c r="N631" s="26" t="str">
        <f t="shared" ref="N631" si="180">IFERROR(L631/M631-1,"")</f>
        <v/>
      </c>
      <c r="O631" s="25">
        <f>IFERROR(VLOOKUP($A631,'TD SOP+PROFORM'!$A$5:$AD$750,MATCH(O$4,'TD SOP+PROFORM'!$B$2:$AD$2,0)+1,0),0)+IFERROR(VLOOKUP($A631,'TD SOP+PROFORM'!$A$5:$AD$750,MATCH(O$2,'TD SOP+PROFORM'!$B$2:$AD$2,0)+1,0),0)</f>
        <v>0</v>
      </c>
      <c r="P631" s="25">
        <f>IFERROR(VLOOKUP($A631,'TD SOP+PROFORM'!$A$5:$AD$750,MATCH(P$4,'TD SOP+PROFORM'!$B$2:$AD$2,0)+1,0),0)+IFERROR(VLOOKUP($A631,'TD SOP+PROFORM'!$A$5:$AD$750,MATCH(P$2,'TD SOP+PROFORM'!$B$2:$AD$2,0)+1,0),0)</f>
        <v>0</v>
      </c>
      <c r="Q631" s="26" t="str">
        <f t="shared" ref="Q631" si="181">IFERROR(O631/P631-1,"")</f>
        <v/>
      </c>
      <c r="R631" s="25">
        <f>IFERROR(VLOOKUP($A631,'TD SOP+PROFORM'!$A$5:$AD$750,MATCH(R$4,'TD SOP+PROFORM'!$B$2:$AD$2,0)+1,0),0)+IFERROR(VLOOKUP($A631,'TD SOP+PROFORM'!$A$5:$AD$750,MATCH(R$2,'TD SOP+PROFORM'!$B$2:$AD$2,0)+1,0),0)</f>
        <v>0</v>
      </c>
      <c r="S631" s="25">
        <f>IFERROR(VLOOKUP($A631,'TD SOP+PROFORM'!$A$5:$AD$750,MATCH(S$4,'TD SOP+PROFORM'!$B$2:$AD$2,0)+1,0),0)+IFERROR(VLOOKUP($A631,'TD SOP+PROFORM'!$A$5:$AD$750,MATCH(S$2,'TD SOP+PROFORM'!$B$2:$AD$2,0)+1,0),0)</f>
        <v>0</v>
      </c>
      <c r="T631" s="26" t="str">
        <f t="shared" ref="T631" si="182">IFERROR(R631/S631-1,"")</f>
        <v/>
      </c>
      <c r="U631" s="25">
        <f>IFERROR(VLOOKUP($A631,'TD SOP+PROFORM'!$A$5:$AD$750,MATCH(U$4,'TD SOP+PROFORM'!$B$2:$AD$2,0)+1,0),0)+IFERROR(VLOOKUP($A631,'TD SOP+PROFORM'!$A$5:$AD$750,MATCH(U$2,'TD SOP+PROFORM'!$B$2:$AD$2,0)+1,0),0)</f>
        <v>0</v>
      </c>
      <c r="V631" s="25">
        <f>IFERROR(VLOOKUP($A631,'TD SOP+PROFORM'!$A$5:$AD$750,MATCH(V$4,'TD SOP+PROFORM'!$B$2:$AD$2,0)+1,0),0)+IFERROR(VLOOKUP($A631,'TD SOP+PROFORM'!$A$5:$AD$750,MATCH(V$2,'TD SOP+PROFORM'!$B$2:$AD$2,0)+1,0),0)</f>
        <v>0</v>
      </c>
      <c r="W631" s="26" t="str">
        <f t="shared" ref="W631" si="183">IFERROR(U631/V631-1,"")</f>
        <v/>
      </c>
      <c r="X631" s="25">
        <f>IFERROR(VLOOKUP($A631,'TD SOP+PROFORM'!$A$5:$AD$750,MATCH(X$4,'TD SOP+PROFORM'!$B$2:$AD$2,0)+1,0),0)+IFERROR(VLOOKUP($A631,'TD SOP+PROFORM'!$A$5:$AD$750,MATCH(X$2,'TD SOP+PROFORM'!$B$2:$AD$2,0)+1,0),0)</f>
        <v>0</v>
      </c>
      <c r="Y631" s="25">
        <f>IFERROR(VLOOKUP($A631,'TD SOP+PROFORM'!$A$5:$AD$750,MATCH(Y$4,'TD SOP+PROFORM'!$B$2:$AD$2,0)+1,0),0)+IFERROR(VLOOKUP($A631,'TD SOP+PROFORM'!$A$5:$AD$750,MATCH(Y$2,'TD SOP+PROFORM'!$B$2:$AD$2,0)+1,0),0)</f>
        <v>0</v>
      </c>
      <c r="Z631" s="26" t="str">
        <f t="shared" ref="Z631" si="184">IFERROR(X631/Y631-1,"")</f>
        <v/>
      </c>
      <c r="AA631" s="25">
        <f>IFERROR(VLOOKUP($A631,'TD SOP+PROFORM'!$A$5:$AD$750,MATCH(AA$4,'TD SOP+PROFORM'!$B$2:$AD$2,0)+1,0),0)+IFERROR(VLOOKUP($A631,'TD SOP+PROFORM'!$A$5:$AD$750,MATCH(AA$2,'TD SOP+PROFORM'!$B$2:$AD$2,0)+1,0),0)</f>
        <v>0</v>
      </c>
      <c r="AB631" s="25">
        <f>IFERROR(VLOOKUP($A631,'TD SOP+PROFORM'!$A$5:$AD$750,MATCH(AB$4,'TD SOP+PROFORM'!$B$2:$AD$2,0)+1,0),0)+IFERROR(VLOOKUP($A631,'TD SOP+PROFORM'!$A$5:$AD$750,MATCH(AB$2,'TD SOP+PROFORM'!$B$2:$AD$2,0)+1,0),0)</f>
        <v>0</v>
      </c>
      <c r="AC631" s="26" t="str">
        <f t="shared" ref="AC631" si="185">IFERROR(AA631/AB631-1,"")</f>
        <v/>
      </c>
      <c r="AD631" s="25">
        <f>IFERROR(VLOOKUP($A631,'TD SOP+PROFORM'!$A$5:$AD$750,MATCH(AD$4,'TD SOP+PROFORM'!$B$2:$AD$2,0)+1,0),0)+IFERROR(VLOOKUP($A631,'TD SOP+PROFORM'!$A$5:$AD$750,MATCH(AD$2,'TD SOP+PROFORM'!$B$2:$AD$2,0)+1,0),0)</f>
        <v>0</v>
      </c>
      <c r="AE631" s="25">
        <f>IFERROR(VLOOKUP($A631,'TD SOP+PROFORM'!$A$5:$AD$750,MATCH(AE$4,'TD SOP+PROFORM'!$B$2:$AD$2,0)+1,0),0)+IFERROR(VLOOKUP($A631,'TD SOP+PROFORM'!$A$5:$AD$750,MATCH(AE$2,'TD SOP+PROFORM'!$B$2:$AD$2,0)+1,0),0)</f>
        <v>0</v>
      </c>
      <c r="AF631" s="26" t="str">
        <f t="shared" ref="AF631" si="186">IFERROR(AD631/AE631-1,"")</f>
        <v/>
      </c>
      <c r="AG631" s="25">
        <f>IFERROR(VLOOKUP($A631,'TD SOP+PROFORM'!$A$5:$AD$750,MATCH(AG$4,'TD SOP+PROFORM'!$B$2:$AD$2,0)+1,0),0)+IFERROR(VLOOKUP($A631,'TD SOP+PROFORM'!$A$5:$AD$750,MATCH(AG$2,'TD SOP+PROFORM'!$B$2:$AD$2,0)+1,0),0)</f>
        <v>0</v>
      </c>
      <c r="AH631" s="25">
        <f>IFERROR(VLOOKUP($A631,'TD SOP+PROFORM'!$A$5:$AD$750,MATCH(AH$4,'TD SOP+PROFORM'!$B$2:$AD$2,0)+1,0),0)+IFERROR(VLOOKUP($A631,'TD SOP+PROFORM'!$A$5:$AD$750,MATCH(AH$2,'TD SOP+PROFORM'!$B$2:$AD$2,0)+1,0),0)</f>
        <v>0</v>
      </c>
      <c r="AI631" s="26" t="str">
        <f t="shared" ref="AI631" si="187">IFERROR(AG631/AH631-1,"")</f>
        <v/>
      </c>
      <c r="AJ631" s="25">
        <f>IFERROR(VLOOKUP($A631,'TD SOP+PROFORM'!$A$5:$AD$750,MATCH(AJ$4,'TD SOP+PROFORM'!$B$2:$AD$2,0)+1,0),0)+IFERROR(VLOOKUP($A631,'TD SOP+PROFORM'!$A$5:$AD$750,MATCH(AJ$2,'TD SOP+PROFORM'!$B$2:$AD$2,0)+1,0),0)</f>
        <v>0</v>
      </c>
      <c r="AK631" s="25">
        <f>IFERROR(VLOOKUP($A631,'TD SOP+PROFORM'!$A$5:$AD$750,MATCH(AK$4,'TD SOP+PROFORM'!$B$2:$AD$2,0)+1,0),0)+IFERROR(VLOOKUP($A631,'TD SOP+PROFORM'!$A$5:$AD$750,MATCH(AK$2,'TD SOP+PROFORM'!$B$2:$AD$2,0)+1,0),0)</f>
        <v>0</v>
      </c>
      <c r="AL631" s="26" t="str">
        <f t="shared" ref="AL631" si="188">IFERROR(AJ631/AK631-1,"")</f>
        <v/>
      </c>
      <c r="AM631" s="25">
        <f t="shared" ref="AM631" si="189">SUM(C631,F631,I631,L631,O631,R631,U631,X631,AA631,AD631,AG631,AJ631)</f>
        <v>0</v>
      </c>
      <c r="AN631" s="25">
        <f t="shared" ref="AN631" si="190">SUM(D631,G631,J631,M631,P631,S631,V631,Y631,AB631,AE631,AH631,AK631)</f>
        <v>0</v>
      </c>
      <c r="AO631" s="26" t="str">
        <f t="shared" ref="AO631" si="191">IFERROR(AM631/AN631-1,"")</f>
        <v/>
      </c>
    </row>
    <row r="632" spans="1:41" x14ac:dyDescent="0.35">
      <c r="A632" s="24">
        <f>IF(AND('TD SOP+PROFORM'!A629&lt;&gt;"",'TD SOP+PROFORM'!A629&lt;&gt;"TOTAL"),'TD SOP+PROFORM'!A629,0)</f>
        <v>0</v>
      </c>
      <c r="C632" s="25" t="str">
        <f>IFERROR(VLOOKUP($A632,'TD SOP+PROFORM'!$A$5:$AD$750,MATCH(C$4,'TD SOP+PROFORM'!$B$2:$AT$2,0)+1,0),"")</f>
        <v/>
      </c>
      <c r="D632" s="25" t="str">
        <f>IFERROR(VLOOKUP($A632,'TD SOP+PROFORM'!$A$5:$AD$750,MATCH(D$4,'TD SOP+PROFORM'!$B$2:$AT$2,0)+1,0),"")</f>
        <v/>
      </c>
      <c r="E632" s="26" t="str">
        <f t="shared" ref="E632:E633" si="192">IFERROR(C632/D632-1,"")</f>
        <v/>
      </c>
      <c r="F632" s="25" t="str">
        <f>IFERROR(VLOOKUP($A632,'TD SOP+PROFORM'!$A$5:$AD$750,MATCH(F$4,'TD SOP+PROFORM'!$B$2:$AT$2,0)+1,0),"")</f>
        <v/>
      </c>
      <c r="G632" s="25" t="str">
        <f>IFERROR(VLOOKUP($A632,'TD SOP+PROFORM'!$A$5:$AD$750,MATCH(G$4,'TD SOP+PROFORM'!$B$2:$AT$2,0)+1,0),"")</f>
        <v/>
      </c>
      <c r="H632" s="26" t="str">
        <f t="shared" ref="H632:H633" si="193">IFERROR(F632/G632-1,"")</f>
        <v/>
      </c>
      <c r="I632" s="25" t="str">
        <f>IFERROR(VLOOKUP($A632,'TD SOP+PROFORM'!$A$5:$AD$750,MATCH(I$4,'TD SOP+PROFORM'!$B$2:$AT$2,0)+1,0),"")</f>
        <v/>
      </c>
      <c r="J632" s="25" t="str">
        <f>IFERROR(VLOOKUP($A632,'TD SOP+PROFORM'!$A$5:$AD$750,MATCH(J$4,'TD SOP+PROFORM'!$B$2:$AT$2,0)+1,0),"")</f>
        <v/>
      </c>
      <c r="K632" s="26" t="str">
        <f t="shared" ref="K632:K633" si="194">IFERROR(I632/J632-1,"")</f>
        <v/>
      </c>
      <c r="L632" s="25" t="str">
        <f>IFERROR(VLOOKUP($A632,'TD SOP+PROFORM'!$A$5:$AD$750,MATCH(L$4,'TD SOP+PROFORM'!$B$2:$AT$2,0)+1,0),"")</f>
        <v/>
      </c>
      <c r="M632" s="25" t="str">
        <f>IFERROR(VLOOKUP($A632,'TD SOP+PROFORM'!$A$5:$AD$750,MATCH(M$4,'TD SOP+PROFORM'!$B$2:$AT$2,0)+1,0),"")</f>
        <v/>
      </c>
      <c r="N632" s="26" t="str">
        <f t="shared" ref="N632:N633" si="195">IFERROR(L632/M632-1,"")</f>
        <v/>
      </c>
      <c r="O632" s="25">
        <f>IFERROR(VLOOKUP($A632,'TD SOP+PROFORM'!$A$5:$AD$750,MATCH(O$4,'TD SOP+PROFORM'!$B$2:$AD$2,0)+1,0),0)+IFERROR(VLOOKUP($A632,'TD SOP+PROFORM'!$A$5:$AD$750,MATCH(O$2,'TD SOP+PROFORM'!$B$2:$AD$2,0)+1,0),0)</f>
        <v>0</v>
      </c>
      <c r="P632" s="25">
        <f>IFERROR(VLOOKUP($A632,'TD SOP+PROFORM'!$A$5:$AD$750,MATCH(P$4,'TD SOP+PROFORM'!$B$2:$AD$2,0)+1,0),0)+IFERROR(VLOOKUP($A632,'TD SOP+PROFORM'!$A$5:$AD$750,MATCH(P$2,'TD SOP+PROFORM'!$B$2:$AD$2,0)+1,0),0)</f>
        <v>0</v>
      </c>
      <c r="Q632" s="26" t="str">
        <f t="shared" ref="Q632:Q633" si="196">IFERROR(O632/P632-1,"")</f>
        <v/>
      </c>
      <c r="R632" s="25">
        <f>IFERROR(VLOOKUP($A632,'TD SOP+PROFORM'!$A$5:$AD$750,MATCH(R$4,'TD SOP+PROFORM'!$B$2:$AD$2,0)+1,0),0)+IFERROR(VLOOKUP($A632,'TD SOP+PROFORM'!$A$5:$AD$750,MATCH(R$2,'TD SOP+PROFORM'!$B$2:$AD$2,0)+1,0),0)</f>
        <v>0</v>
      </c>
      <c r="S632" s="25">
        <f>IFERROR(VLOOKUP($A632,'TD SOP+PROFORM'!$A$5:$AD$750,MATCH(S$4,'TD SOP+PROFORM'!$B$2:$AD$2,0)+1,0),0)+IFERROR(VLOOKUP($A632,'TD SOP+PROFORM'!$A$5:$AD$750,MATCH(S$2,'TD SOP+PROFORM'!$B$2:$AD$2,0)+1,0),0)</f>
        <v>0</v>
      </c>
      <c r="T632" s="26" t="str">
        <f t="shared" ref="T632:T633" si="197">IFERROR(R632/S632-1,"")</f>
        <v/>
      </c>
      <c r="U632" s="25">
        <f>IFERROR(VLOOKUP($A632,'TD SOP+PROFORM'!$A$5:$AD$750,MATCH(U$4,'TD SOP+PROFORM'!$B$2:$AD$2,0)+1,0),0)+IFERROR(VLOOKUP($A632,'TD SOP+PROFORM'!$A$5:$AD$750,MATCH(U$2,'TD SOP+PROFORM'!$B$2:$AD$2,0)+1,0),0)</f>
        <v>0</v>
      </c>
      <c r="V632" s="25">
        <f>IFERROR(VLOOKUP($A632,'TD SOP+PROFORM'!$A$5:$AD$750,MATCH(V$4,'TD SOP+PROFORM'!$B$2:$AD$2,0)+1,0),0)+IFERROR(VLOOKUP($A632,'TD SOP+PROFORM'!$A$5:$AD$750,MATCH(V$2,'TD SOP+PROFORM'!$B$2:$AD$2,0)+1,0),0)</f>
        <v>0</v>
      </c>
      <c r="W632" s="26" t="str">
        <f t="shared" ref="W632:W633" si="198">IFERROR(U632/V632-1,"")</f>
        <v/>
      </c>
      <c r="X632" s="25">
        <f>IFERROR(VLOOKUP($A632,'TD SOP+PROFORM'!$A$5:$AD$750,MATCH(X$4,'TD SOP+PROFORM'!$B$2:$AD$2,0)+1,0),0)+IFERROR(VLOOKUP($A632,'TD SOP+PROFORM'!$A$5:$AD$750,MATCH(X$2,'TD SOP+PROFORM'!$B$2:$AD$2,0)+1,0),0)</f>
        <v>0</v>
      </c>
      <c r="Y632" s="25">
        <f>IFERROR(VLOOKUP($A632,'TD SOP+PROFORM'!$A$5:$AD$750,MATCH(Y$4,'TD SOP+PROFORM'!$B$2:$AD$2,0)+1,0),0)+IFERROR(VLOOKUP($A632,'TD SOP+PROFORM'!$A$5:$AD$750,MATCH(Y$2,'TD SOP+PROFORM'!$B$2:$AD$2,0)+1,0),0)</f>
        <v>0</v>
      </c>
      <c r="Z632" s="26" t="str">
        <f t="shared" ref="Z632:Z633" si="199">IFERROR(X632/Y632-1,"")</f>
        <v/>
      </c>
      <c r="AA632" s="25">
        <f>IFERROR(VLOOKUP($A632,'TD SOP+PROFORM'!$A$5:$AD$750,MATCH(AA$4,'TD SOP+PROFORM'!$B$2:$AD$2,0)+1,0),0)+IFERROR(VLOOKUP($A632,'TD SOP+PROFORM'!$A$5:$AD$750,MATCH(AA$2,'TD SOP+PROFORM'!$B$2:$AD$2,0)+1,0),0)</f>
        <v>0</v>
      </c>
      <c r="AB632" s="25">
        <f>IFERROR(VLOOKUP($A632,'TD SOP+PROFORM'!$A$5:$AD$750,MATCH(AB$4,'TD SOP+PROFORM'!$B$2:$AD$2,0)+1,0),0)+IFERROR(VLOOKUP($A632,'TD SOP+PROFORM'!$A$5:$AD$750,MATCH(AB$2,'TD SOP+PROFORM'!$B$2:$AD$2,0)+1,0),0)</f>
        <v>0</v>
      </c>
      <c r="AC632" s="26" t="str">
        <f t="shared" ref="AC632:AC633" si="200">IFERROR(AA632/AB632-1,"")</f>
        <v/>
      </c>
      <c r="AD632" s="25">
        <f>IFERROR(VLOOKUP($A632,'TD SOP+PROFORM'!$A$5:$AD$750,MATCH(AD$4,'TD SOP+PROFORM'!$B$2:$AD$2,0)+1,0),0)+IFERROR(VLOOKUP($A632,'TD SOP+PROFORM'!$A$5:$AD$750,MATCH(AD$2,'TD SOP+PROFORM'!$B$2:$AD$2,0)+1,0),0)</f>
        <v>0</v>
      </c>
      <c r="AE632" s="25">
        <f>IFERROR(VLOOKUP($A632,'TD SOP+PROFORM'!$A$5:$AD$750,MATCH(AE$4,'TD SOP+PROFORM'!$B$2:$AD$2,0)+1,0),0)+IFERROR(VLOOKUP($A632,'TD SOP+PROFORM'!$A$5:$AD$750,MATCH(AE$2,'TD SOP+PROFORM'!$B$2:$AD$2,0)+1,0),0)</f>
        <v>0</v>
      </c>
      <c r="AF632" s="26" t="str">
        <f t="shared" ref="AF632:AF633" si="201">IFERROR(AD632/AE632-1,"")</f>
        <v/>
      </c>
      <c r="AG632" s="25">
        <f>IFERROR(VLOOKUP($A632,'TD SOP+PROFORM'!$A$5:$AD$750,MATCH(AG$4,'TD SOP+PROFORM'!$B$2:$AD$2,0)+1,0),0)+IFERROR(VLOOKUP($A632,'TD SOP+PROFORM'!$A$5:$AD$750,MATCH(AG$2,'TD SOP+PROFORM'!$B$2:$AD$2,0)+1,0),0)</f>
        <v>0</v>
      </c>
      <c r="AH632" s="25">
        <f>IFERROR(VLOOKUP($A632,'TD SOP+PROFORM'!$A$5:$AD$750,MATCH(AH$4,'TD SOP+PROFORM'!$B$2:$AD$2,0)+1,0),0)+IFERROR(VLOOKUP($A632,'TD SOP+PROFORM'!$A$5:$AD$750,MATCH(AH$2,'TD SOP+PROFORM'!$B$2:$AD$2,0)+1,0),0)</f>
        <v>0</v>
      </c>
      <c r="AI632" s="26" t="str">
        <f t="shared" ref="AI632:AI633" si="202">IFERROR(AG632/AH632-1,"")</f>
        <v/>
      </c>
      <c r="AJ632" s="25">
        <f>IFERROR(VLOOKUP($A632,'TD SOP+PROFORM'!$A$5:$AD$750,MATCH(AJ$4,'TD SOP+PROFORM'!$B$2:$AD$2,0)+1,0),0)+IFERROR(VLOOKUP($A632,'TD SOP+PROFORM'!$A$5:$AD$750,MATCH(AJ$2,'TD SOP+PROFORM'!$B$2:$AD$2,0)+1,0),0)</f>
        <v>0</v>
      </c>
      <c r="AK632" s="25">
        <f>IFERROR(VLOOKUP($A632,'TD SOP+PROFORM'!$A$5:$AD$750,MATCH(AK$4,'TD SOP+PROFORM'!$B$2:$AD$2,0)+1,0),0)+IFERROR(VLOOKUP($A632,'TD SOP+PROFORM'!$A$5:$AD$750,MATCH(AK$2,'TD SOP+PROFORM'!$B$2:$AD$2,0)+1,0),0)</f>
        <v>0</v>
      </c>
      <c r="AL632" s="26" t="str">
        <f t="shared" ref="AL632:AL633" si="203">IFERROR(AJ632/AK632-1,"")</f>
        <v/>
      </c>
      <c r="AM632" s="25">
        <f t="shared" ref="AM632:AM633" si="204">SUM(C632,F632,I632,L632,O632,R632,U632,X632,AA632,AD632,AG632,AJ632)</f>
        <v>0</v>
      </c>
      <c r="AN632" s="25">
        <f t="shared" ref="AN632:AN633" si="205">SUM(D632,G632,J632,M632,P632,S632,V632,Y632,AB632,AE632,AH632,AK632)</f>
        <v>0</v>
      </c>
      <c r="AO632" s="26" t="str">
        <f t="shared" ref="AO632:AO633" si="206">IFERROR(AM632/AN632-1,"")</f>
        <v/>
      </c>
    </row>
    <row r="633" spans="1:41" x14ac:dyDescent="0.35">
      <c r="A633" s="24">
        <f>IF(AND('TD SOP+PROFORM'!A630&lt;&gt;"",'TD SOP+PROFORM'!A630&lt;&gt;"TOTAL"),'TD SOP+PROFORM'!A630,0)</f>
        <v>0</v>
      </c>
      <c r="C633" s="25" t="str">
        <f>IFERROR(VLOOKUP($A633,'TD SOP+PROFORM'!$A$5:$AD$750,MATCH(C$4,'TD SOP+PROFORM'!$B$2:$AT$2,0)+1,0),"")</f>
        <v/>
      </c>
      <c r="D633" s="25" t="str">
        <f>IFERROR(VLOOKUP($A633,'TD SOP+PROFORM'!$A$5:$AD$750,MATCH(D$4,'TD SOP+PROFORM'!$B$2:$AT$2,0)+1,0),"")</f>
        <v/>
      </c>
      <c r="E633" s="26" t="str">
        <f t="shared" si="192"/>
        <v/>
      </c>
      <c r="F633" s="25" t="str">
        <f>IFERROR(VLOOKUP($A633,'TD SOP+PROFORM'!$A$5:$AD$750,MATCH(F$4,'TD SOP+PROFORM'!$B$2:$AT$2,0)+1,0),"")</f>
        <v/>
      </c>
      <c r="G633" s="25" t="str">
        <f>IFERROR(VLOOKUP($A633,'TD SOP+PROFORM'!$A$5:$AD$750,MATCH(G$4,'TD SOP+PROFORM'!$B$2:$AT$2,0)+1,0),"")</f>
        <v/>
      </c>
      <c r="H633" s="26" t="str">
        <f t="shared" si="193"/>
        <v/>
      </c>
      <c r="I633" s="25" t="str">
        <f>IFERROR(VLOOKUP($A633,'TD SOP+PROFORM'!$A$5:$AD$750,MATCH(I$4,'TD SOP+PROFORM'!$B$2:$AT$2,0)+1,0),"")</f>
        <v/>
      </c>
      <c r="J633" s="25" t="str">
        <f>IFERROR(VLOOKUP($A633,'TD SOP+PROFORM'!$A$5:$AD$750,MATCH(J$4,'TD SOP+PROFORM'!$B$2:$AT$2,0)+1,0),"")</f>
        <v/>
      </c>
      <c r="K633" s="26" t="str">
        <f t="shared" si="194"/>
        <v/>
      </c>
      <c r="L633" s="25" t="str">
        <f>IFERROR(VLOOKUP($A633,'TD SOP+PROFORM'!$A$5:$AD$750,MATCH(L$4,'TD SOP+PROFORM'!$B$2:$AT$2,0)+1,0),"")</f>
        <v/>
      </c>
      <c r="M633" s="25" t="str">
        <f>IFERROR(VLOOKUP($A633,'TD SOP+PROFORM'!$A$5:$AD$750,MATCH(M$4,'TD SOP+PROFORM'!$B$2:$AT$2,0)+1,0),"")</f>
        <v/>
      </c>
      <c r="N633" s="26" t="str">
        <f t="shared" si="195"/>
        <v/>
      </c>
      <c r="O633" s="25">
        <f>IFERROR(VLOOKUP($A633,'TD SOP+PROFORM'!$A$5:$AD$750,MATCH(O$4,'TD SOP+PROFORM'!$B$2:$AD$2,0)+1,0),0)+IFERROR(VLOOKUP($A633,'TD SOP+PROFORM'!$A$5:$AD$750,MATCH(O$2,'TD SOP+PROFORM'!$B$2:$AD$2,0)+1,0),0)</f>
        <v>0</v>
      </c>
      <c r="P633" s="25">
        <f>IFERROR(VLOOKUP($A633,'TD SOP+PROFORM'!$A$5:$AD$750,MATCH(P$4,'TD SOP+PROFORM'!$B$2:$AD$2,0)+1,0),0)+IFERROR(VLOOKUP($A633,'TD SOP+PROFORM'!$A$5:$AD$750,MATCH(P$2,'TD SOP+PROFORM'!$B$2:$AD$2,0)+1,0),0)</f>
        <v>0</v>
      </c>
      <c r="Q633" s="26" t="str">
        <f t="shared" si="196"/>
        <v/>
      </c>
      <c r="R633" s="25">
        <f>IFERROR(VLOOKUP($A633,'TD SOP+PROFORM'!$A$5:$AD$750,MATCH(R$4,'TD SOP+PROFORM'!$B$2:$AD$2,0)+1,0),0)+IFERROR(VLOOKUP($A633,'TD SOP+PROFORM'!$A$5:$AD$750,MATCH(R$2,'TD SOP+PROFORM'!$B$2:$AD$2,0)+1,0),0)</f>
        <v>0</v>
      </c>
      <c r="S633" s="25">
        <f>IFERROR(VLOOKUP($A633,'TD SOP+PROFORM'!$A$5:$AD$750,MATCH(S$4,'TD SOP+PROFORM'!$B$2:$AD$2,0)+1,0),0)+IFERROR(VLOOKUP($A633,'TD SOP+PROFORM'!$A$5:$AD$750,MATCH(S$2,'TD SOP+PROFORM'!$B$2:$AD$2,0)+1,0),0)</f>
        <v>0</v>
      </c>
      <c r="T633" s="26" t="str">
        <f t="shared" si="197"/>
        <v/>
      </c>
      <c r="U633" s="25">
        <f>IFERROR(VLOOKUP($A633,'TD SOP+PROFORM'!$A$5:$AD$750,MATCH(U$4,'TD SOP+PROFORM'!$B$2:$AD$2,0)+1,0),0)+IFERROR(VLOOKUP($A633,'TD SOP+PROFORM'!$A$5:$AD$750,MATCH(U$2,'TD SOP+PROFORM'!$B$2:$AD$2,0)+1,0),0)</f>
        <v>0</v>
      </c>
      <c r="V633" s="25">
        <f>IFERROR(VLOOKUP($A633,'TD SOP+PROFORM'!$A$5:$AD$750,MATCH(V$4,'TD SOP+PROFORM'!$B$2:$AD$2,0)+1,0),0)+IFERROR(VLOOKUP($A633,'TD SOP+PROFORM'!$A$5:$AD$750,MATCH(V$2,'TD SOP+PROFORM'!$B$2:$AD$2,0)+1,0),0)</f>
        <v>0</v>
      </c>
      <c r="W633" s="26" t="str">
        <f t="shared" si="198"/>
        <v/>
      </c>
      <c r="X633" s="25">
        <f>IFERROR(VLOOKUP($A633,'TD SOP+PROFORM'!$A$5:$AD$750,MATCH(X$4,'TD SOP+PROFORM'!$B$2:$AD$2,0)+1,0),0)+IFERROR(VLOOKUP($A633,'TD SOP+PROFORM'!$A$5:$AD$750,MATCH(X$2,'TD SOP+PROFORM'!$B$2:$AD$2,0)+1,0),0)</f>
        <v>0</v>
      </c>
      <c r="Y633" s="25">
        <f>IFERROR(VLOOKUP($A633,'TD SOP+PROFORM'!$A$5:$AD$750,MATCH(Y$4,'TD SOP+PROFORM'!$B$2:$AD$2,0)+1,0),0)+IFERROR(VLOOKUP($A633,'TD SOP+PROFORM'!$A$5:$AD$750,MATCH(Y$2,'TD SOP+PROFORM'!$B$2:$AD$2,0)+1,0),0)</f>
        <v>0</v>
      </c>
      <c r="Z633" s="26" t="str">
        <f t="shared" si="199"/>
        <v/>
      </c>
      <c r="AA633" s="25">
        <f>IFERROR(VLOOKUP($A633,'TD SOP+PROFORM'!$A$5:$AD$750,MATCH(AA$4,'TD SOP+PROFORM'!$B$2:$AD$2,0)+1,0),0)+IFERROR(VLOOKUP($A633,'TD SOP+PROFORM'!$A$5:$AD$750,MATCH(AA$2,'TD SOP+PROFORM'!$B$2:$AD$2,0)+1,0),0)</f>
        <v>0</v>
      </c>
      <c r="AB633" s="25">
        <f>IFERROR(VLOOKUP($A633,'TD SOP+PROFORM'!$A$5:$AD$750,MATCH(AB$4,'TD SOP+PROFORM'!$B$2:$AD$2,0)+1,0),0)+IFERROR(VLOOKUP($A633,'TD SOP+PROFORM'!$A$5:$AD$750,MATCH(AB$2,'TD SOP+PROFORM'!$B$2:$AD$2,0)+1,0),0)</f>
        <v>0</v>
      </c>
      <c r="AC633" s="26" t="str">
        <f t="shared" si="200"/>
        <v/>
      </c>
      <c r="AD633" s="25">
        <f>IFERROR(VLOOKUP($A633,'TD SOP+PROFORM'!$A$5:$AD$750,MATCH(AD$4,'TD SOP+PROFORM'!$B$2:$AD$2,0)+1,0),0)+IFERROR(VLOOKUP($A633,'TD SOP+PROFORM'!$A$5:$AD$750,MATCH(AD$2,'TD SOP+PROFORM'!$B$2:$AD$2,0)+1,0),0)</f>
        <v>0</v>
      </c>
      <c r="AE633" s="25">
        <f>IFERROR(VLOOKUP($A633,'TD SOP+PROFORM'!$A$5:$AD$750,MATCH(AE$4,'TD SOP+PROFORM'!$B$2:$AD$2,0)+1,0),0)+IFERROR(VLOOKUP($A633,'TD SOP+PROFORM'!$A$5:$AD$750,MATCH(AE$2,'TD SOP+PROFORM'!$B$2:$AD$2,0)+1,0),0)</f>
        <v>0</v>
      </c>
      <c r="AF633" s="26" t="str">
        <f t="shared" si="201"/>
        <v/>
      </c>
      <c r="AG633" s="25">
        <f>IFERROR(VLOOKUP($A633,'TD SOP+PROFORM'!$A$5:$AD$750,MATCH(AG$4,'TD SOP+PROFORM'!$B$2:$AD$2,0)+1,0),0)+IFERROR(VLOOKUP($A633,'TD SOP+PROFORM'!$A$5:$AD$750,MATCH(AG$2,'TD SOP+PROFORM'!$B$2:$AD$2,0)+1,0),0)</f>
        <v>0</v>
      </c>
      <c r="AH633" s="25">
        <f>IFERROR(VLOOKUP($A633,'TD SOP+PROFORM'!$A$5:$AD$750,MATCH(AH$4,'TD SOP+PROFORM'!$B$2:$AD$2,0)+1,0),0)+IFERROR(VLOOKUP($A633,'TD SOP+PROFORM'!$A$5:$AD$750,MATCH(AH$2,'TD SOP+PROFORM'!$B$2:$AD$2,0)+1,0),0)</f>
        <v>0</v>
      </c>
      <c r="AI633" s="26" t="str">
        <f t="shared" si="202"/>
        <v/>
      </c>
      <c r="AJ633" s="25">
        <f>IFERROR(VLOOKUP($A633,'TD SOP+PROFORM'!$A$5:$AD$750,MATCH(AJ$4,'TD SOP+PROFORM'!$B$2:$AD$2,0)+1,0),0)+IFERROR(VLOOKUP($A633,'TD SOP+PROFORM'!$A$5:$AD$750,MATCH(AJ$2,'TD SOP+PROFORM'!$B$2:$AD$2,0)+1,0),0)</f>
        <v>0</v>
      </c>
      <c r="AK633" s="25">
        <f>IFERROR(VLOOKUP($A633,'TD SOP+PROFORM'!$A$5:$AD$750,MATCH(AK$4,'TD SOP+PROFORM'!$B$2:$AD$2,0)+1,0),0)+IFERROR(VLOOKUP($A633,'TD SOP+PROFORM'!$A$5:$AD$750,MATCH(AK$2,'TD SOP+PROFORM'!$B$2:$AD$2,0)+1,0),0)</f>
        <v>0</v>
      </c>
      <c r="AL633" s="26" t="str">
        <f t="shared" si="203"/>
        <v/>
      </c>
      <c r="AM633" s="25">
        <f t="shared" si="204"/>
        <v>0</v>
      </c>
      <c r="AN633" s="25">
        <f t="shared" si="205"/>
        <v>0</v>
      </c>
      <c r="AO633" s="26" t="str">
        <f t="shared" si="206"/>
        <v/>
      </c>
    </row>
    <row r="634" spans="1:41" x14ac:dyDescent="0.35">
      <c r="A634" s="24">
        <f>IF(AND('TD SOP+PROFORM'!A631&lt;&gt;"",'TD SOP+PROFORM'!A631&lt;&gt;"TOTAL"),'TD SOP+PROFORM'!A631,0)</f>
        <v>0</v>
      </c>
      <c r="C634" s="25" t="str">
        <f>IFERROR(VLOOKUP($A634,'TD SOP+PROFORM'!$A$5:$AD$750,MATCH(C$4,'TD SOP+PROFORM'!$B$2:$AT$2,0)+1,0),"")</f>
        <v/>
      </c>
      <c r="D634" s="25" t="str">
        <f>IFERROR(VLOOKUP($A634,'TD SOP+PROFORM'!$A$5:$AD$750,MATCH(D$4,'TD SOP+PROFORM'!$B$2:$AT$2,0)+1,0),"")</f>
        <v/>
      </c>
      <c r="E634" s="26" t="str">
        <f t="shared" ref="E634:E636" si="207">IFERROR(C634/D634-1,"")</f>
        <v/>
      </c>
      <c r="F634" s="25" t="str">
        <f>IFERROR(VLOOKUP($A634,'TD SOP+PROFORM'!$A$5:$AD$750,MATCH(F$4,'TD SOP+PROFORM'!$B$2:$AT$2,0)+1,0),"")</f>
        <v/>
      </c>
      <c r="G634" s="25" t="str">
        <f>IFERROR(VLOOKUP($A634,'TD SOP+PROFORM'!$A$5:$AD$750,MATCH(G$4,'TD SOP+PROFORM'!$B$2:$AT$2,0)+1,0),"")</f>
        <v/>
      </c>
      <c r="H634" s="26" t="str">
        <f t="shared" ref="H634:H636" si="208">IFERROR(F634/G634-1,"")</f>
        <v/>
      </c>
      <c r="I634" s="25" t="str">
        <f>IFERROR(VLOOKUP($A634,'TD SOP+PROFORM'!$A$5:$AD$750,MATCH(I$4,'TD SOP+PROFORM'!$B$2:$AT$2,0)+1,0),"")</f>
        <v/>
      </c>
      <c r="J634" s="25" t="str">
        <f>IFERROR(VLOOKUP($A634,'TD SOP+PROFORM'!$A$5:$AD$750,MATCH(J$4,'TD SOP+PROFORM'!$B$2:$AT$2,0)+1,0),"")</f>
        <v/>
      </c>
      <c r="K634" s="26" t="str">
        <f t="shared" ref="K634:K636" si="209">IFERROR(I634/J634-1,"")</f>
        <v/>
      </c>
      <c r="L634" s="25" t="str">
        <f>IFERROR(VLOOKUP($A634,'TD SOP+PROFORM'!$A$5:$AD$750,MATCH(L$4,'TD SOP+PROFORM'!$B$2:$AT$2,0)+1,0),"")</f>
        <v/>
      </c>
      <c r="M634" s="25" t="str">
        <f>IFERROR(VLOOKUP($A634,'TD SOP+PROFORM'!$A$5:$AD$750,MATCH(M$4,'TD SOP+PROFORM'!$B$2:$AT$2,0)+1,0),"")</f>
        <v/>
      </c>
      <c r="N634" s="26" t="str">
        <f t="shared" ref="N634:N636" si="210">IFERROR(L634/M634-1,"")</f>
        <v/>
      </c>
      <c r="O634" s="25">
        <f>IFERROR(VLOOKUP($A634,'TD SOP+PROFORM'!$A$5:$AD$750,MATCH(O$4,'TD SOP+PROFORM'!$B$2:$AD$2,0)+1,0),0)+IFERROR(VLOOKUP($A634,'TD SOP+PROFORM'!$A$5:$AD$750,MATCH(O$2,'TD SOP+PROFORM'!$B$2:$AD$2,0)+1,0),0)</f>
        <v>0</v>
      </c>
      <c r="P634" s="25">
        <f>IFERROR(VLOOKUP($A634,'TD SOP+PROFORM'!$A$5:$AD$750,MATCH(P$4,'TD SOP+PROFORM'!$B$2:$AD$2,0)+1,0),0)+IFERROR(VLOOKUP($A634,'TD SOP+PROFORM'!$A$5:$AD$750,MATCH(P$2,'TD SOP+PROFORM'!$B$2:$AD$2,0)+1,0),0)</f>
        <v>0</v>
      </c>
      <c r="Q634" s="26" t="str">
        <f t="shared" ref="Q634:Q636" si="211">IFERROR(O634/P634-1,"")</f>
        <v/>
      </c>
      <c r="R634" s="25">
        <f>IFERROR(VLOOKUP($A634,'TD SOP+PROFORM'!$A$5:$AD$750,MATCH(R$4,'TD SOP+PROFORM'!$B$2:$AD$2,0)+1,0),0)+IFERROR(VLOOKUP($A634,'TD SOP+PROFORM'!$A$5:$AD$750,MATCH(R$2,'TD SOP+PROFORM'!$B$2:$AD$2,0)+1,0),0)</f>
        <v>0</v>
      </c>
      <c r="S634" s="25">
        <f>IFERROR(VLOOKUP($A634,'TD SOP+PROFORM'!$A$5:$AD$750,MATCH(S$4,'TD SOP+PROFORM'!$B$2:$AD$2,0)+1,0),0)+IFERROR(VLOOKUP($A634,'TD SOP+PROFORM'!$A$5:$AD$750,MATCH(S$2,'TD SOP+PROFORM'!$B$2:$AD$2,0)+1,0),0)</f>
        <v>0</v>
      </c>
      <c r="T634" s="26" t="str">
        <f t="shared" ref="T634:T636" si="212">IFERROR(R634/S634-1,"")</f>
        <v/>
      </c>
      <c r="U634" s="25">
        <f>IFERROR(VLOOKUP($A634,'TD SOP+PROFORM'!$A$5:$AD$750,MATCH(U$4,'TD SOP+PROFORM'!$B$2:$AD$2,0)+1,0),0)+IFERROR(VLOOKUP($A634,'TD SOP+PROFORM'!$A$5:$AD$750,MATCH(U$2,'TD SOP+PROFORM'!$B$2:$AD$2,0)+1,0),0)</f>
        <v>0</v>
      </c>
      <c r="V634" s="25">
        <f>IFERROR(VLOOKUP($A634,'TD SOP+PROFORM'!$A$5:$AD$750,MATCH(V$4,'TD SOP+PROFORM'!$B$2:$AD$2,0)+1,0),0)+IFERROR(VLOOKUP($A634,'TD SOP+PROFORM'!$A$5:$AD$750,MATCH(V$2,'TD SOP+PROFORM'!$B$2:$AD$2,0)+1,0),0)</f>
        <v>0</v>
      </c>
      <c r="W634" s="26" t="str">
        <f t="shared" ref="W634:W636" si="213">IFERROR(U634/V634-1,"")</f>
        <v/>
      </c>
      <c r="X634" s="25">
        <f>IFERROR(VLOOKUP($A634,'TD SOP+PROFORM'!$A$5:$AD$750,MATCH(X$4,'TD SOP+PROFORM'!$B$2:$AD$2,0)+1,0),0)+IFERROR(VLOOKUP($A634,'TD SOP+PROFORM'!$A$5:$AD$750,MATCH(X$2,'TD SOP+PROFORM'!$B$2:$AD$2,0)+1,0),0)</f>
        <v>0</v>
      </c>
      <c r="Y634" s="25">
        <f>IFERROR(VLOOKUP($A634,'TD SOP+PROFORM'!$A$5:$AD$750,MATCH(Y$4,'TD SOP+PROFORM'!$B$2:$AD$2,0)+1,0),0)+IFERROR(VLOOKUP($A634,'TD SOP+PROFORM'!$A$5:$AD$750,MATCH(Y$2,'TD SOP+PROFORM'!$B$2:$AD$2,0)+1,0),0)</f>
        <v>0</v>
      </c>
      <c r="Z634" s="26" t="str">
        <f t="shared" ref="Z634:Z636" si="214">IFERROR(X634/Y634-1,"")</f>
        <v/>
      </c>
      <c r="AA634" s="25">
        <f>IFERROR(VLOOKUP($A634,'TD SOP+PROFORM'!$A$5:$AD$750,MATCH(AA$4,'TD SOP+PROFORM'!$B$2:$AD$2,0)+1,0),0)+IFERROR(VLOOKUP($A634,'TD SOP+PROFORM'!$A$5:$AD$750,MATCH(AA$2,'TD SOP+PROFORM'!$B$2:$AD$2,0)+1,0),0)</f>
        <v>0</v>
      </c>
      <c r="AB634" s="25">
        <f>IFERROR(VLOOKUP($A634,'TD SOP+PROFORM'!$A$5:$AD$750,MATCH(AB$4,'TD SOP+PROFORM'!$B$2:$AD$2,0)+1,0),0)+IFERROR(VLOOKUP($A634,'TD SOP+PROFORM'!$A$5:$AD$750,MATCH(AB$2,'TD SOP+PROFORM'!$B$2:$AD$2,0)+1,0),0)</f>
        <v>0</v>
      </c>
      <c r="AC634" s="26" t="str">
        <f t="shared" ref="AC634:AC636" si="215">IFERROR(AA634/AB634-1,"")</f>
        <v/>
      </c>
      <c r="AD634" s="25">
        <f>IFERROR(VLOOKUP($A634,'TD SOP+PROFORM'!$A$5:$AD$750,MATCH(AD$4,'TD SOP+PROFORM'!$B$2:$AD$2,0)+1,0),0)+IFERROR(VLOOKUP($A634,'TD SOP+PROFORM'!$A$5:$AD$750,MATCH(AD$2,'TD SOP+PROFORM'!$B$2:$AD$2,0)+1,0),0)</f>
        <v>0</v>
      </c>
      <c r="AE634" s="25">
        <f>IFERROR(VLOOKUP($A634,'TD SOP+PROFORM'!$A$5:$AD$750,MATCH(AE$4,'TD SOP+PROFORM'!$B$2:$AD$2,0)+1,0),0)+IFERROR(VLOOKUP($A634,'TD SOP+PROFORM'!$A$5:$AD$750,MATCH(AE$2,'TD SOP+PROFORM'!$B$2:$AD$2,0)+1,0),0)</f>
        <v>0</v>
      </c>
      <c r="AF634" s="26" t="str">
        <f t="shared" ref="AF634:AF636" si="216">IFERROR(AD634/AE634-1,"")</f>
        <v/>
      </c>
      <c r="AG634" s="25">
        <f>IFERROR(VLOOKUP($A634,'TD SOP+PROFORM'!$A$5:$AD$750,MATCH(AG$4,'TD SOP+PROFORM'!$B$2:$AD$2,0)+1,0),0)+IFERROR(VLOOKUP($A634,'TD SOP+PROFORM'!$A$5:$AD$750,MATCH(AG$2,'TD SOP+PROFORM'!$B$2:$AD$2,0)+1,0),0)</f>
        <v>0</v>
      </c>
      <c r="AH634" s="25">
        <f>IFERROR(VLOOKUP($A634,'TD SOP+PROFORM'!$A$5:$AD$750,MATCH(AH$4,'TD SOP+PROFORM'!$B$2:$AD$2,0)+1,0),0)+IFERROR(VLOOKUP($A634,'TD SOP+PROFORM'!$A$5:$AD$750,MATCH(AH$2,'TD SOP+PROFORM'!$B$2:$AD$2,0)+1,0),0)</f>
        <v>0</v>
      </c>
      <c r="AI634" s="26" t="str">
        <f t="shared" ref="AI634:AI636" si="217">IFERROR(AG634/AH634-1,"")</f>
        <v/>
      </c>
      <c r="AJ634" s="25">
        <f>IFERROR(VLOOKUP($A634,'TD SOP+PROFORM'!$A$5:$AD$750,MATCH(AJ$4,'TD SOP+PROFORM'!$B$2:$AD$2,0)+1,0),0)+IFERROR(VLOOKUP($A634,'TD SOP+PROFORM'!$A$5:$AD$750,MATCH(AJ$2,'TD SOP+PROFORM'!$B$2:$AD$2,0)+1,0),0)</f>
        <v>0</v>
      </c>
      <c r="AK634" s="25">
        <f>IFERROR(VLOOKUP($A634,'TD SOP+PROFORM'!$A$5:$AD$750,MATCH(AK$4,'TD SOP+PROFORM'!$B$2:$AD$2,0)+1,0),0)+IFERROR(VLOOKUP($A634,'TD SOP+PROFORM'!$A$5:$AD$750,MATCH(AK$2,'TD SOP+PROFORM'!$B$2:$AD$2,0)+1,0),0)</f>
        <v>0</v>
      </c>
      <c r="AL634" s="26" t="str">
        <f t="shared" ref="AL634:AL636" si="218">IFERROR(AJ634/AK634-1,"")</f>
        <v/>
      </c>
      <c r="AM634" s="25">
        <f t="shared" ref="AM634:AM636" si="219">SUM(C634,F634,I634,L634,O634,R634,U634,X634,AA634,AD634,AG634,AJ634)</f>
        <v>0</v>
      </c>
      <c r="AN634" s="25">
        <f t="shared" ref="AN634:AN636" si="220">SUM(D634,G634,J634,M634,P634,S634,V634,Y634,AB634,AE634,AH634,AK634)</f>
        <v>0</v>
      </c>
      <c r="AO634" s="26" t="str">
        <f t="shared" ref="AO634:AO636" si="221">IFERROR(AM634/AN634-1,"")</f>
        <v/>
      </c>
    </row>
    <row r="635" spans="1:41" x14ac:dyDescent="0.35">
      <c r="A635" s="24">
        <f>IF(AND('TD SOP+PROFORM'!A632&lt;&gt;"",'TD SOP+PROFORM'!A632&lt;&gt;"TOTAL"),'TD SOP+PROFORM'!A632,0)</f>
        <v>0</v>
      </c>
      <c r="C635" s="25" t="str">
        <f>IFERROR(VLOOKUP($A635,'TD SOP+PROFORM'!$A$5:$AD$750,MATCH(C$4,'TD SOP+PROFORM'!$B$2:$AT$2,0)+1,0),"")</f>
        <v/>
      </c>
      <c r="D635" s="25" t="str">
        <f>IFERROR(VLOOKUP($A635,'TD SOP+PROFORM'!$A$5:$AD$750,MATCH(D$4,'TD SOP+PROFORM'!$B$2:$AT$2,0)+1,0),"")</f>
        <v/>
      </c>
      <c r="E635" s="26" t="str">
        <f t="shared" si="207"/>
        <v/>
      </c>
      <c r="F635" s="25" t="str">
        <f>IFERROR(VLOOKUP($A635,'TD SOP+PROFORM'!$A$5:$AD$750,MATCH(F$4,'TD SOP+PROFORM'!$B$2:$AT$2,0)+1,0),"")</f>
        <v/>
      </c>
      <c r="G635" s="25" t="str">
        <f>IFERROR(VLOOKUP($A635,'TD SOP+PROFORM'!$A$5:$AD$750,MATCH(G$4,'TD SOP+PROFORM'!$B$2:$AT$2,0)+1,0),"")</f>
        <v/>
      </c>
      <c r="H635" s="26" t="str">
        <f t="shared" si="208"/>
        <v/>
      </c>
      <c r="I635" s="25" t="str">
        <f>IFERROR(VLOOKUP($A635,'TD SOP+PROFORM'!$A$5:$AD$750,MATCH(I$4,'TD SOP+PROFORM'!$B$2:$AT$2,0)+1,0),"")</f>
        <v/>
      </c>
      <c r="J635" s="25" t="str">
        <f>IFERROR(VLOOKUP($A635,'TD SOP+PROFORM'!$A$5:$AD$750,MATCH(J$4,'TD SOP+PROFORM'!$B$2:$AT$2,0)+1,0),"")</f>
        <v/>
      </c>
      <c r="K635" s="26" t="str">
        <f t="shared" si="209"/>
        <v/>
      </c>
      <c r="L635" s="25" t="str">
        <f>IFERROR(VLOOKUP($A635,'TD SOP+PROFORM'!$A$5:$AD$750,MATCH(L$4,'TD SOP+PROFORM'!$B$2:$AT$2,0)+1,0),"")</f>
        <v/>
      </c>
      <c r="M635" s="25" t="str">
        <f>IFERROR(VLOOKUP($A635,'TD SOP+PROFORM'!$A$5:$AD$750,MATCH(M$4,'TD SOP+PROFORM'!$B$2:$AT$2,0)+1,0),"")</f>
        <v/>
      </c>
      <c r="N635" s="26" t="str">
        <f t="shared" si="210"/>
        <v/>
      </c>
      <c r="O635" s="25">
        <f>IFERROR(VLOOKUP($A635,'TD SOP+PROFORM'!$A$5:$AD$750,MATCH(O$4,'TD SOP+PROFORM'!$B$2:$AD$2,0)+1,0),0)+IFERROR(VLOOKUP($A635,'TD SOP+PROFORM'!$A$5:$AD$750,MATCH(O$2,'TD SOP+PROFORM'!$B$2:$AD$2,0)+1,0),0)</f>
        <v>0</v>
      </c>
      <c r="P635" s="25">
        <f>IFERROR(VLOOKUP($A635,'TD SOP+PROFORM'!$A$5:$AD$750,MATCH(P$4,'TD SOP+PROFORM'!$B$2:$AD$2,0)+1,0),0)+IFERROR(VLOOKUP($A635,'TD SOP+PROFORM'!$A$5:$AD$750,MATCH(P$2,'TD SOP+PROFORM'!$B$2:$AD$2,0)+1,0),0)</f>
        <v>0</v>
      </c>
      <c r="Q635" s="26" t="str">
        <f t="shared" si="211"/>
        <v/>
      </c>
      <c r="R635" s="25">
        <f>IFERROR(VLOOKUP($A635,'TD SOP+PROFORM'!$A$5:$AD$750,MATCH(R$4,'TD SOP+PROFORM'!$B$2:$AD$2,0)+1,0),0)+IFERROR(VLOOKUP($A635,'TD SOP+PROFORM'!$A$5:$AD$750,MATCH(R$2,'TD SOP+PROFORM'!$B$2:$AD$2,0)+1,0),0)</f>
        <v>0</v>
      </c>
      <c r="S635" s="25">
        <f>IFERROR(VLOOKUP($A635,'TD SOP+PROFORM'!$A$5:$AD$750,MATCH(S$4,'TD SOP+PROFORM'!$B$2:$AD$2,0)+1,0),0)+IFERROR(VLOOKUP($A635,'TD SOP+PROFORM'!$A$5:$AD$750,MATCH(S$2,'TD SOP+PROFORM'!$B$2:$AD$2,0)+1,0),0)</f>
        <v>0</v>
      </c>
      <c r="T635" s="26" t="str">
        <f t="shared" si="212"/>
        <v/>
      </c>
      <c r="U635" s="25">
        <f>IFERROR(VLOOKUP($A635,'TD SOP+PROFORM'!$A$5:$AD$750,MATCH(U$4,'TD SOP+PROFORM'!$B$2:$AD$2,0)+1,0),0)+IFERROR(VLOOKUP($A635,'TD SOP+PROFORM'!$A$5:$AD$750,MATCH(U$2,'TD SOP+PROFORM'!$B$2:$AD$2,0)+1,0),0)</f>
        <v>0</v>
      </c>
      <c r="V635" s="25">
        <f>IFERROR(VLOOKUP($A635,'TD SOP+PROFORM'!$A$5:$AD$750,MATCH(V$4,'TD SOP+PROFORM'!$B$2:$AD$2,0)+1,0),0)+IFERROR(VLOOKUP($A635,'TD SOP+PROFORM'!$A$5:$AD$750,MATCH(V$2,'TD SOP+PROFORM'!$B$2:$AD$2,0)+1,0),0)</f>
        <v>0</v>
      </c>
      <c r="W635" s="26" t="str">
        <f t="shared" si="213"/>
        <v/>
      </c>
      <c r="X635" s="25">
        <f>IFERROR(VLOOKUP($A635,'TD SOP+PROFORM'!$A$5:$AD$750,MATCH(X$4,'TD SOP+PROFORM'!$B$2:$AD$2,0)+1,0),0)+IFERROR(VLOOKUP($A635,'TD SOP+PROFORM'!$A$5:$AD$750,MATCH(X$2,'TD SOP+PROFORM'!$B$2:$AD$2,0)+1,0),0)</f>
        <v>0</v>
      </c>
      <c r="Y635" s="25">
        <f>IFERROR(VLOOKUP($A635,'TD SOP+PROFORM'!$A$5:$AD$750,MATCH(Y$4,'TD SOP+PROFORM'!$B$2:$AD$2,0)+1,0),0)+IFERROR(VLOOKUP($A635,'TD SOP+PROFORM'!$A$5:$AD$750,MATCH(Y$2,'TD SOP+PROFORM'!$B$2:$AD$2,0)+1,0),0)</f>
        <v>0</v>
      </c>
      <c r="Z635" s="26" t="str">
        <f t="shared" si="214"/>
        <v/>
      </c>
      <c r="AA635" s="25">
        <f>IFERROR(VLOOKUP($A635,'TD SOP+PROFORM'!$A$5:$AD$750,MATCH(AA$4,'TD SOP+PROFORM'!$B$2:$AD$2,0)+1,0),0)+IFERROR(VLOOKUP($A635,'TD SOP+PROFORM'!$A$5:$AD$750,MATCH(AA$2,'TD SOP+PROFORM'!$B$2:$AD$2,0)+1,0),0)</f>
        <v>0</v>
      </c>
      <c r="AB635" s="25">
        <f>IFERROR(VLOOKUP($A635,'TD SOP+PROFORM'!$A$5:$AD$750,MATCH(AB$4,'TD SOP+PROFORM'!$B$2:$AD$2,0)+1,0),0)+IFERROR(VLOOKUP($A635,'TD SOP+PROFORM'!$A$5:$AD$750,MATCH(AB$2,'TD SOP+PROFORM'!$B$2:$AD$2,0)+1,0),0)</f>
        <v>0</v>
      </c>
      <c r="AC635" s="26" t="str">
        <f t="shared" si="215"/>
        <v/>
      </c>
      <c r="AD635" s="25">
        <f>IFERROR(VLOOKUP($A635,'TD SOP+PROFORM'!$A$5:$AD$750,MATCH(AD$4,'TD SOP+PROFORM'!$B$2:$AD$2,0)+1,0),0)+IFERROR(VLOOKUP($A635,'TD SOP+PROFORM'!$A$5:$AD$750,MATCH(AD$2,'TD SOP+PROFORM'!$B$2:$AD$2,0)+1,0),0)</f>
        <v>0</v>
      </c>
      <c r="AE635" s="25">
        <f>IFERROR(VLOOKUP($A635,'TD SOP+PROFORM'!$A$5:$AD$750,MATCH(AE$4,'TD SOP+PROFORM'!$B$2:$AD$2,0)+1,0),0)+IFERROR(VLOOKUP($A635,'TD SOP+PROFORM'!$A$5:$AD$750,MATCH(AE$2,'TD SOP+PROFORM'!$B$2:$AD$2,0)+1,0),0)</f>
        <v>0</v>
      </c>
      <c r="AF635" s="26" t="str">
        <f t="shared" si="216"/>
        <v/>
      </c>
      <c r="AG635" s="25">
        <f>IFERROR(VLOOKUP($A635,'TD SOP+PROFORM'!$A$5:$AD$750,MATCH(AG$4,'TD SOP+PROFORM'!$B$2:$AD$2,0)+1,0),0)+IFERROR(VLOOKUP($A635,'TD SOP+PROFORM'!$A$5:$AD$750,MATCH(AG$2,'TD SOP+PROFORM'!$B$2:$AD$2,0)+1,0),0)</f>
        <v>0</v>
      </c>
      <c r="AH635" s="25">
        <f>IFERROR(VLOOKUP($A635,'TD SOP+PROFORM'!$A$5:$AD$750,MATCH(AH$4,'TD SOP+PROFORM'!$B$2:$AD$2,0)+1,0),0)+IFERROR(VLOOKUP($A635,'TD SOP+PROFORM'!$A$5:$AD$750,MATCH(AH$2,'TD SOP+PROFORM'!$B$2:$AD$2,0)+1,0),0)</f>
        <v>0</v>
      </c>
      <c r="AI635" s="26" t="str">
        <f t="shared" si="217"/>
        <v/>
      </c>
      <c r="AJ635" s="25">
        <f>IFERROR(VLOOKUP($A635,'TD SOP+PROFORM'!$A$5:$AD$750,MATCH(AJ$4,'TD SOP+PROFORM'!$B$2:$AD$2,0)+1,0),0)+IFERROR(VLOOKUP($A635,'TD SOP+PROFORM'!$A$5:$AD$750,MATCH(AJ$2,'TD SOP+PROFORM'!$B$2:$AD$2,0)+1,0),0)</f>
        <v>0</v>
      </c>
      <c r="AK635" s="25">
        <f>IFERROR(VLOOKUP($A635,'TD SOP+PROFORM'!$A$5:$AD$750,MATCH(AK$4,'TD SOP+PROFORM'!$B$2:$AD$2,0)+1,0),0)+IFERROR(VLOOKUP($A635,'TD SOP+PROFORM'!$A$5:$AD$750,MATCH(AK$2,'TD SOP+PROFORM'!$B$2:$AD$2,0)+1,0),0)</f>
        <v>0</v>
      </c>
      <c r="AL635" s="26" t="str">
        <f t="shared" si="218"/>
        <v/>
      </c>
      <c r="AM635" s="25">
        <f t="shared" si="219"/>
        <v>0</v>
      </c>
      <c r="AN635" s="25">
        <f t="shared" si="220"/>
        <v>0</v>
      </c>
      <c r="AO635" s="26" t="str">
        <f t="shared" si="221"/>
        <v/>
      </c>
    </row>
    <row r="636" spans="1:41" x14ac:dyDescent="0.35">
      <c r="A636" s="24">
        <f>IF(AND('TD SOP+PROFORM'!A633&lt;&gt;"",'TD SOP+PROFORM'!A633&lt;&gt;"TOTAL"),'TD SOP+PROFORM'!A633,0)</f>
        <v>0</v>
      </c>
      <c r="C636" s="25" t="str">
        <f>IFERROR(VLOOKUP($A636,'TD SOP+PROFORM'!$A$5:$AD$750,MATCH(C$4,'TD SOP+PROFORM'!$B$2:$AT$2,0)+1,0),"")</f>
        <v/>
      </c>
      <c r="D636" s="25" t="str">
        <f>IFERROR(VLOOKUP($A636,'TD SOP+PROFORM'!$A$5:$AD$750,MATCH(D$4,'TD SOP+PROFORM'!$B$2:$AT$2,0)+1,0),"")</f>
        <v/>
      </c>
      <c r="E636" s="26" t="str">
        <f t="shared" si="207"/>
        <v/>
      </c>
      <c r="F636" s="25" t="str">
        <f>IFERROR(VLOOKUP($A636,'TD SOP+PROFORM'!$A$5:$AD$750,MATCH(F$4,'TD SOP+PROFORM'!$B$2:$AT$2,0)+1,0),"")</f>
        <v/>
      </c>
      <c r="G636" s="25" t="str">
        <f>IFERROR(VLOOKUP($A636,'TD SOP+PROFORM'!$A$5:$AD$750,MATCH(G$4,'TD SOP+PROFORM'!$B$2:$AT$2,0)+1,0),"")</f>
        <v/>
      </c>
      <c r="H636" s="26" t="str">
        <f t="shared" si="208"/>
        <v/>
      </c>
      <c r="I636" s="25" t="str">
        <f>IFERROR(VLOOKUP($A636,'TD SOP+PROFORM'!$A$5:$AD$750,MATCH(I$4,'TD SOP+PROFORM'!$B$2:$AT$2,0)+1,0),"")</f>
        <v/>
      </c>
      <c r="J636" s="25" t="str">
        <f>IFERROR(VLOOKUP($A636,'TD SOP+PROFORM'!$A$5:$AD$750,MATCH(J$4,'TD SOP+PROFORM'!$B$2:$AT$2,0)+1,0),"")</f>
        <v/>
      </c>
      <c r="K636" s="26" t="str">
        <f t="shared" si="209"/>
        <v/>
      </c>
      <c r="L636" s="25" t="str">
        <f>IFERROR(VLOOKUP($A636,'TD SOP+PROFORM'!$A$5:$AD$750,MATCH(L$4,'TD SOP+PROFORM'!$B$2:$AT$2,0)+1,0),"")</f>
        <v/>
      </c>
      <c r="M636" s="25" t="str">
        <f>IFERROR(VLOOKUP($A636,'TD SOP+PROFORM'!$A$5:$AD$750,MATCH(M$4,'TD SOP+PROFORM'!$B$2:$AT$2,0)+1,0),"")</f>
        <v/>
      </c>
      <c r="N636" s="26" t="str">
        <f t="shared" si="210"/>
        <v/>
      </c>
      <c r="O636" s="25">
        <f>IFERROR(VLOOKUP($A636,'TD SOP+PROFORM'!$A$5:$AD$750,MATCH(O$4,'TD SOP+PROFORM'!$B$2:$AD$2,0)+1,0),0)+IFERROR(VLOOKUP($A636,'TD SOP+PROFORM'!$A$5:$AD$750,MATCH(O$2,'TD SOP+PROFORM'!$B$2:$AD$2,0)+1,0),0)</f>
        <v>0</v>
      </c>
      <c r="P636" s="25">
        <f>IFERROR(VLOOKUP($A636,'TD SOP+PROFORM'!$A$5:$AD$750,MATCH(P$4,'TD SOP+PROFORM'!$B$2:$AD$2,0)+1,0),0)+IFERROR(VLOOKUP($A636,'TD SOP+PROFORM'!$A$5:$AD$750,MATCH(P$2,'TD SOP+PROFORM'!$B$2:$AD$2,0)+1,0),0)</f>
        <v>0</v>
      </c>
      <c r="Q636" s="26" t="str">
        <f t="shared" si="211"/>
        <v/>
      </c>
      <c r="R636" s="25">
        <f>IFERROR(VLOOKUP($A636,'TD SOP+PROFORM'!$A$5:$AD$750,MATCH(R$4,'TD SOP+PROFORM'!$B$2:$AD$2,0)+1,0),0)+IFERROR(VLOOKUP($A636,'TD SOP+PROFORM'!$A$5:$AD$750,MATCH(R$2,'TD SOP+PROFORM'!$B$2:$AD$2,0)+1,0),0)</f>
        <v>0</v>
      </c>
      <c r="S636" s="25">
        <f>IFERROR(VLOOKUP($A636,'TD SOP+PROFORM'!$A$5:$AD$750,MATCH(S$4,'TD SOP+PROFORM'!$B$2:$AD$2,0)+1,0),0)+IFERROR(VLOOKUP($A636,'TD SOP+PROFORM'!$A$5:$AD$750,MATCH(S$2,'TD SOP+PROFORM'!$B$2:$AD$2,0)+1,0),0)</f>
        <v>0</v>
      </c>
      <c r="T636" s="26" t="str">
        <f t="shared" si="212"/>
        <v/>
      </c>
      <c r="U636" s="25">
        <f>IFERROR(VLOOKUP($A636,'TD SOP+PROFORM'!$A$5:$AD$750,MATCH(U$4,'TD SOP+PROFORM'!$B$2:$AD$2,0)+1,0),0)+IFERROR(VLOOKUP($A636,'TD SOP+PROFORM'!$A$5:$AD$750,MATCH(U$2,'TD SOP+PROFORM'!$B$2:$AD$2,0)+1,0),0)</f>
        <v>0</v>
      </c>
      <c r="V636" s="25">
        <f>IFERROR(VLOOKUP($A636,'TD SOP+PROFORM'!$A$5:$AD$750,MATCH(V$4,'TD SOP+PROFORM'!$B$2:$AD$2,0)+1,0),0)+IFERROR(VLOOKUP($A636,'TD SOP+PROFORM'!$A$5:$AD$750,MATCH(V$2,'TD SOP+PROFORM'!$B$2:$AD$2,0)+1,0),0)</f>
        <v>0</v>
      </c>
      <c r="W636" s="26" t="str">
        <f t="shared" si="213"/>
        <v/>
      </c>
      <c r="X636" s="25">
        <f>IFERROR(VLOOKUP($A636,'TD SOP+PROFORM'!$A$5:$AD$750,MATCH(X$4,'TD SOP+PROFORM'!$B$2:$AD$2,0)+1,0),0)+IFERROR(VLOOKUP($A636,'TD SOP+PROFORM'!$A$5:$AD$750,MATCH(X$2,'TD SOP+PROFORM'!$B$2:$AD$2,0)+1,0),0)</f>
        <v>0</v>
      </c>
      <c r="Y636" s="25">
        <f>IFERROR(VLOOKUP($A636,'TD SOP+PROFORM'!$A$5:$AD$750,MATCH(Y$4,'TD SOP+PROFORM'!$B$2:$AD$2,0)+1,0),0)+IFERROR(VLOOKUP($A636,'TD SOP+PROFORM'!$A$5:$AD$750,MATCH(Y$2,'TD SOP+PROFORM'!$B$2:$AD$2,0)+1,0),0)</f>
        <v>0</v>
      </c>
      <c r="Z636" s="26" t="str">
        <f t="shared" si="214"/>
        <v/>
      </c>
      <c r="AA636" s="25">
        <f>IFERROR(VLOOKUP($A636,'TD SOP+PROFORM'!$A$5:$AD$750,MATCH(AA$4,'TD SOP+PROFORM'!$B$2:$AD$2,0)+1,0),0)+IFERROR(VLOOKUP($A636,'TD SOP+PROFORM'!$A$5:$AD$750,MATCH(AA$2,'TD SOP+PROFORM'!$B$2:$AD$2,0)+1,0),0)</f>
        <v>0</v>
      </c>
      <c r="AB636" s="25">
        <f>IFERROR(VLOOKUP($A636,'TD SOP+PROFORM'!$A$5:$AD$750,MATCH(AB$4,'TD SOP+PROFORM'!$B$2:$AD$2,0)+1,0),0)+IFERROR(VLOOKUP($A636,'TD SOP+PROFORM'!$A$5:$AD$750,MATCH(AB$2,'TD SOP+PROFORM'!$B$2:$AD$2,0)+1,0),0)</f>
        <v>0</v>
      </c>
      <c r="AC636" s="26" t="str">
        <f t="shared" si="215"/>
        <v/>
      </c>
      <c r="AD636" s="25">
        <f>IFERROR(VLOOKUP($A636,'TD SOP+PROFORM'!$A$5:$AD$750,MATCH(AD$4,'TD SOP+PROFORM'!$B$2:$AD$2,0)+1,0),0)+IFERROR(VLOOKUP($A636,'TD SOP+PROFORM'!$A$5:$AD$750,MATCH(AD$2,'TD SOP+PROFORM'!$B$2:$AD$2,0)+1,0),0)</f>
        <v>0</v>
      </c>
      <c r="AE636" s="25">
        <f>IFERROR(VLOOKUP($A636,'TD SOP+PROFORM'!$A$5:$AD$750,MATCH(AE$4,'TD SOP+PROFORM'!$B$2:$AD$2,0)+1,0),0)+IFERROR(VLOOKUP($A636,'TD SOP+PROFORM'!$A$5:$AD$750,MATCH(AE$2,'TD SOP+PROFORM'!$B$2:$AD$2,0)+1,0),0)</f>
        <v>0</v>
      </c>
      <c r="AF636" s="26" t="str">
        <f t="shared" si="216"/>
        <v/>
      </c>
      <c r="AG636" s="25">
        <f>IFERROR(VLOOKUP($A636,'TD SOP+PROFORM'!$A$5:$AD$750,MATCH(AG$4,'TD SOP+PROFORM'!$B$2:$AD$2,0)+1,0),0)+IFERROR(VLOOKUP($A636,'TD SOP+PROFORM'!$A$5:$AD$750,MATCH(AG$2,'TD SOP+PROFORM'!$B$2:$AD$2,0)+1,0),0)</f>
        <v>0</v>
      </c>
      <c r="AH636" s="25">
        <f>IFERROR(VLOOKUP($A636,'TD SOP+PROFORM'!$A$5:$AD$750,MATCH(AH$4,'TD SOP+PROFORM'!$B$2:$AD$2,0)+1,0),0)+IFERROR(VLOOKUP($A636,'TD SOP+PROFORM'!$A$5:$AD$750,MATCH(AH$2,'TD SOP+PROFORM'!$B$2:$AD$2,0)+1,0),0)</f>
        <v>0</v>
      </c>
      <c r="AI636" s="26" t="str">
        <f t="shared" si="217"/>
        <v/>
      </c>
      <c r="AJ636" s="25">
        <f>IFERROR(VLOOKUP($A636,'TD SOP+PROFORM'!$A$5:$AD$750,MATCH(AJ$4,'TD SOP+PROFORM'!$B$2:$AD$2,0)+1,0),0)+IFERROR(VLOOKUP($A636,'TD SOP+PROFORM'!$A$5:$AD$750,MATCH(AJ$2,'TD SOP+PROFORM'!$B$2:$AD$2,0)+1,0),0)</f>
        <v>0</v>
      </c>
      <c r="AK636" s="25">
        <f>IFERROR(VLOOKUP($A636,'TD SOP+PROFORM'!$A$5:$AD$750,MATCH(AK$4,'TD SOP+PROFORM'!$B$2:$AD$2,0)+1,0),0)+IFERROR(VLOOKUP($A636,'TD SOP+PROFORM'!$A$5:$AD$750,MATCH(AK$2,'TD SOP+PROFORM'!$B$2:$AD$2,0)+1,0),0)</f>
        <v>0</v>
      </c>
      <c r="AL636" s="26" t="str">
        <f t="shared" si="218"/>
        <v/>
      </c>
      <c r="AM636" s="25">
        <f t="shared" si="219"/>
        <v>0</v>
      </c>
      <c r="AN636" s="25">
        <f t="shared" si="220"/>
        <v>0</v>
      </c>
      <c r="AO636" s="26" t="str">
        <f t="shared" si="221"/>
        <v/>
      </c>
    </row>
    <row r="637" spans="1:41" x14ac:dyDescent="0.35">
      <c r="A637" s="24">
        <f>IF(AND('TD SOP+PROFORM'!A634&lt;&gt;"",'TD SOP+PROFORM'!A634&lt;&gt;"TOTAL"),'TD SOP+PROFORM'!A634,0)</f>
        <v>0</v>
      </c>
      <c r="C637" s="20"/>
      <c r="D637" s="20"/>
      <c r="E637" s="7"/>
      <c r="F637" s="20"/>
      <c r="G637" s="20"/>
      <c r="H637" s="7"/>
      <c r="I637" s="20"/>
      <c r="J637" s="20"/>
      <c r="K637" s="8"/>
      <c r="L637" s="20"/>
      <c r="M637" s="20"/>
      <c r="N637" s="8"/>
      <c r="O637" s="20"/>
      <c r="P637" s="20"/>
      <c r="Q637" s="8"/>
      <c r="R637" s="20"/>
      <c r="S637" s="20"/>
      <c r="T637" s="8"/>
      <c r="U637" s="20"/>
      <c r="V637" s="20"/>
      <c r="W637" s="8"/>
      <c r="X637" s="20"/>
      <c r="Y637" s="20"/>
      <c r="Z637" s="8"/>
      <c r="AA637" s="20"/>
      <c r="AB637" s="20"/>
      <c r="AC637" s="8"/>
      <c r="AD637" s="20"/>
      <c r="AE637" s="20"/>
      <c r="AF637" s="8"/>
      <c r="AG637" s="20"/>
      <c r="AH637" s="20"/>
      <c r="AI637" s="8"/>
      <c r="AJ637" s="20"/>
      <c r="AK637" s="20"/>
      <c r="AL637" s="8"/>
      <c r="AM637" s="20"/>
      <c r="AN637" s="20"/>
      <c r="AO637" s="8"/>
    </row>
    <row r="638" spans="1:41" x14ac:dyDescent="0.35">
      <c r="A638" s="24">
        <f>IF(AND('TD SOP+PROFORM'!A635&lt;&gt;"",'TD SOP+PROFORM'!A635&lt;&gt;"TOTAL"),'TD SOP+PROFORM'!A635,0)</f>
        <v>0</v>
      </c>
      <c r="C638" s="20"/>
      <c r="D638" s="20"/>
      <c r="E638" s="7"/>
      <c r="F638" s="20"/>
      <c r="G638" s="20"/>
      <c r="H638" s="7"/>
      <c r="I638" s="20"/>
      <c r="J638" s="20"/>
      <c r="K638" s="8"/>
      <c r="L638" s="20"/>
      <c r="M638" s="20"/>
      <c r="N638" s="8"/>
      <c r="O638" s="20"/>
      <c r="P638" s="20"/>
      <c r="Q638" s="8"/>
      <c r="R638" s="20"/>
      <c r="S638" s="20"/>
      <c r="T638" s="8"/>
      <c r="U638" s="20"/>
      <c r="V638" s="20"/>
      <c r="W638" s="8"/>
      <c r="X638" s="20"/>
      <c r="Y638" s="20"/>
      <c r="Z638" s="8"/>
      <c r="AA638" s="20"/>
      <c r="AB638" s="20"/>
      <c r="AC638" s="8"/>
      <c r="AD638" s="20"/>
      <c r="AE638" s="20"/>
      <c r="AF638" s="8"/>
      <c r="AG638" s="20"/>
      <c r="AH638" s="20"/>
      <c r="AI638" s="8"/>
      <c r="AJ638" s="20"/>
      <c r="AK638" s="20"/>
      <c r="AL638" s="8"/>
      <c r="AM638" s="20"/>
      <c r="AN638" s="20"/>
      <c r="AO638" s="8"/>
    </row>
    <row r="639" spans="1:41" x14ac:dyDescent="0.35">
      <c r="A639" s="24">
        <f>IF(AND('TD SOP+PROFORM'!A636&lt;&gt;"",'TD SOP+PROFORM'!A636&lt;&gt;"TOTAL"),'TD SOP+PROFORM'!A636,0)</f>
        <v>0</v>
      </c>
      <c r="C639" s="20"/>
      <c r="D639" s="20"/>
      <c r="E639" s="7"/>
      <c r="F639" s="20"/>
      <c r="G639" s="20"/>
      <c r="H639" s="7"/>
      <c r="I639" s="20"/>
      <c r="J639" s="20"/>
      <c r="K639" s="8"/>
      <c r="L639" s="20"/>
      <c r="M639" s="20"/>
      <c r="N639" s="8"/>
      <c r="O639" s="20"/>
      <c r="P639" s="20"/>
      <c r="Q639" s="8"/>
      <c r="R639" s="20"/>
      <c r="S639" s="20"/>
      <c r="T639" s="8"/>
      <c r="U639" s="20"/>
      <c r="V639" s="20"/>
      <c r="W639" s="8"/>
      <c r="X639" s="20"/>
      <c r="Y639" s="20"/>
      <c r="Z639" s="8"/>
      <c r="AA639" s="20"/>
      <c r="AB639" s="20"/>
      <c r="AC639" s="8"/>
      <c r="AD639" s="20"/>
      <c r="AE639" s="20"/>
      <c r="AF639" s="8"/>
      <c r="AG639" s="20"/>
      <c r="AH639" s="20"/>
      <c r="AI639" s="8"/>
      <c r="AJ639" s="20"/>
      <c r="AK639" s="20"/>
      <c r="AL639" s="8"/>
      <c r="AM639" s="20"/>
      <c r="AN639" s="20"/>
      <c r="AO639" s="8"/>
    </row>
    <row r="640" spans="1:41" x14ac:dyDescent="0.35">
      <c r="C640" s="20"/>
      <c r="D640" s="20"/>
      <c r="E640" s="7"/>
      <c r="F640" s="20"/>
      <c r="G640" s="20"/>
      <c r="H640" s="7"/>
      <c r="I640" s="20"/>
      <c r="J640" s="20"/>
      <c r="K640" s="8"/>
      <c r="L640" s="20"/>
      <c r="M640" s="20"/>
      <c r="N640" s="8"/>
      <c r="O640" s="20"/>
      <c r="P640" s="20"/>
      <c r="Q640" s="8"/>
      <c r="R640" s="20"/>
      <c r="S640" s="20"/>
      <c r="T640" s="8"/>
      <c r="U640" s="20"/>
      <c r="V640" s="20"/>
      <c r="W640" s="8"/>
      <c r="X640" s="20"/>
      <c r="Y640" s="20"/>
      <c r="Z640" s="8"/>
      <c r="AA640" s="20"/>
      <c r="AB640" s="20"/>
      <c r="AC640" s="8"/>
      <c r="AD640" s="20"/>
      <c r="AE640" s="20"/>
      <c r="AF640" s="8"/>
      <c r="AG640" s="20"/>
      <c r="AH640" s="20"/>
      <c r="AI640" s="8"/>
      <c r="AJ640" s="20"/>
      <c r="AK640" s="20"/>
      <c r="AL640" s="8"/>
      <c r="AM640" s="20"/>
      <c r="AN640" s="20"/>
      <c r="AO640" s="8"/>
    </row>
    <row r="641" spans="3:41" x14ac:dyDescent="0.35">
      <c r="C641" s="20"/>
      <c r="D641" s="20"/>
      <c r="E641" s="7"/>
      <c r="F641" s="20"/>
      <c r="G641" s="20"/>
      <c r="H641" s="7"/>
      <c r="I641" s="20"/>
      <c r="J641" s="20"/>
      <c r="K641" s="8"/>
      <c r="L641" s="20"/>
      <c r="M641" s="20"/>
      <c r="N641" s="8"/>
      <c r="O641" s="20"/>
      <c r="P641" s="20"/>
      <c r="Q641" s="8"/>
      <c r="R641" s="20"/>
      <c r="S641" s="20"/>
      <c r="T641" s="8"/>
      <c r="U641" s="20"/>
      <c r="V641" s="20"/>
      <c r="W641" s="8"/>
      <c r="X641" s="20"/>
      <c r="Y641" s="20"/>
      <c r="Z641" s="8"/>
      <c r="AA641" s="20"/>
      <c r="AB641" s="20"/>
      <c r="AC641" s="8"/>
      <c r="AD641" s="20"/>
      <c r="AE641" s="20"/>
      <c r="AF641" s="8"/>
      <c r="AG641" s="20"/>
      <c r="AH641" s="20"/>
      <c r="AI641" s="8"/>
      <c r="AJ641" s="20"/>
      <c r="AK641" s="20"/>
      <c r="AL641" s="8"/>
      <c r="AM641" s="20"/>
      <c r="AN641" s="20"/>
      <c r="AO641" s="8"/>
    </row>
    <row r="642" spans="3:41" x14ac:dyDescent="0.35">
      <c r="C642" s="20"/>
      <c r="D642" s="20"/>
      <c r="E642" s="7"/>
      <c r="F642" s="20"/>
      <c r="G642" s="20"/>
      <c r="H642" s="7"/>
      <c r="I642" s="20"/>
      <c r="J642" s="20"/>
      <c r="K642" s="8"/>
      <c r="L642" s="20"/>
      <c r="M642" s="20"/>
      <c r="N642" s="8"/>
      <c r="O642" s="20"/>
      <c r="P642" s="20"/>
      <c r="Q642" s="8"/>
      <c r="R642" s="20"/>
      <c r="S642" s="20"/>
      <c r="T642" s="8"/>
      <c r="U642" s="20"/>
      <c r="V642" s="20"/>
      <c r="W642" s="8"/>
      <c r="X642" s="20"/>
      <c r="Y642" s="20"/>
      <c r="Z642" s="8"/>
      <c r="AA642" s="20"/>
      <c r="AB642" s="20"/>
      <c r="AC642" s="8"/>
      <c r="AD642" s="20"/>
      <c r="AE642" s="20"/>
      <c r="AF642" s="8"/>
      <c r="AG642" s="20"/>
      <c r="AH642" s="20"/>
      <c r="AI642" s="8"/>
      <c r="AJ642" s="20"/>
      <c r="AK642" s="20"/>
      <c r="AL642" s="8"/>
      <c r="AM642" s="20"/>
      <c r="AN642" s="20"/>
      <c r="AO642" s="8"/>
    </row>
    <row r="643" spans="3:41" x14ac:dyDescent="0.35">
      <c r="C643" s="20"/>
      <c r="D643" s="20"/>
      <c r="E643" s="7"/>
      <c r="F643" s="20"/>
      <c r="G643" s="20"/>
      <c r="H643" s="7"/>
      <c r="I643" s="20"/>
      <c r="J643" s="20"/>
      <c r="K643" s="8"/>
      <c r="L643" s="20"/>
      <c r="M643" s="20"/>
      <c r="N643" s="8"/>
      <c r="O643" s="20"/>
      <c r="P643" s="20"/>
      <c r="Q643" s="8"/>
      <c r="R643" s="20"/>
      <c r="S643" s="20"/>
      <c r="T643" s="8"/>
      <c r="U643" s="20"/>
      <c r="V643" s="20"/>
      <c r="W643" s="8"/>
      <c r="X643" s="20"/>
      <c r="Y643" s="20"/>
      <c r="Z643" s="8"/>
      <c r="AA643" s="20"/>
      <c r="AB643" s="20"/>
      <c r="AC643" s="8"/>
      <c r="AD643" s="20"/>
      <c r="AE643" s="20"/>
      <c r="AF643" s="8"/>
      <c r="AG643" s="20"/>
      <c r="AH643" s="20"/>
      <c r="AI643" s="8"/>
      <c r="AJ643" s="20"/>
      <c r="AK643" s="20"/>
      <c r="AL643" s="8"/>
      <c r="AM643" s="20"/>
      <c r="AN643" s="20"/>
      <c r="AO643" s="8"/>
    </row>
    <row r="644" spans="3:41" x14ac:dyDescent="0.35">
      <c r="C644" s="20"/>
      <c r="D644" s="20"/>
      <c r="E644" s="7"/>
      <c r="F644" s="20"/>
      <c r="G644" s="20"/>
      <c r="H644" s="7"/>
      <c r="I644" s="20"/>
      <c r="J644" s="20"/>
      <c r="K644" s="8"/>
      <c r="L644" s="20"/>
      <c r="M644" s="20"/>
      <c r="N644" s="8"/>
      <c r="O644" s="20"/>
      <c r="P644" s="20"/>
      <c r="Q644" s="8"/>
      <c r="R644" s="20"/>
      <c r="S644" s="20"/>
      <c r="T644" s="8"/>
      <c r="U644" s="20"/>
      <c r="V644" s="20"/>
      <c r="W644" s="8"/>
      <c r="X644" s="20"/>
      <c r="Y644" s="20"/>
      <c r="Z644" s="8"/>
      <c r="AA644" s="20"/>
      <c r="AB644" s="20"/>
      <c r="AC644" s="8"/>
      <c r="AD644" s="20"/>
      <c r="AE644" s="20"/>
      <c r="AF644" s="8"/>
      <c r="AG644" s="20"/>
      <c r="AH644" s="20"/>
      <c r="AI644" s="8"/>
      <c r="AJ644" s="20"/>
      <c r="AK644" s="20"/>
      <c r="AL644" s="8"/>
      <c r="AM644" s="20"/>
      <c r="AN644" s="20"/>
      <c r="AO644" s="8"/>
    </row>
    <row r="645" spans="3:41" x14ac:dyDescent="0.35">
      <c r="C645" s="20"/>
      <c r="D645" s="20"/>
      <c r="E645" s="7"/>
      <c r="F645" s="20"/>
      <c r="G645" s="20"/>
      <c r="H645" s="7"/>
      <c r="I645" s="20"/>
      <c r="J645" s="20"/>
      <c r="K645" s="8"/>
      <c r="L645" s="20"/>
      <c r="M645" s="20"/>
      <c r="N645" s="8"/>
      <c r="O645" s="20"/>
      <c r="P645" s="20"/>
      <c r="Q645" s="8"/>
      <c r="R645" s="20"/>
      <c r="S645" s="20"/>
      <c r="T645" s="8"/>
      <c r="U645" s="20"/>
      <c r="V645" s="20"/>
      <c r="W645" s="8"/>
      <c r="X645" s="20"/>
      <c r="Y645" s="20"/>
      <c r="Z645" s="8"/>
      <c r="AA645" s="20"/>
      <c r="AB645" s="20"/>
      <c r="AC645" s="8"/>
      <c r="AD645" s="20"/>
      <c r="AE645" s="20"/>
      <c r="AF645" s="8"/>
      <c r="AG645" s="20"/>
      <c r="AH645" s="20"/>
      <c r="AI645" s="8"/>
      <c r="AJ645" s="20"/>
      <c r="AK645" s="20"/>
      <c r="AL645" s="8"/>
      <c r="AM645" s="20"/>
      <c r="AN645" s="20"/>
      <c r="AO645" s="8"/>
    </row>
    <row r="646" spans="3:41" x14ac:dyDescent="0.35">
      <c r="C646" s="20"/>
      <c r="D646" s="20"/>
      <c r="E646" s="7"/>
      <c r="F646" s="20"/>
      <c r="G646" s="20"/>
      <c r="H646" s="7"/>
      <c r="I646" s="20"/>
      <c r="J646" s="20"/>
      <c r="K646" s="8"/>
      <c r="L646" s="20"/>
      <c r="M646" s="20"/>
      <c r="N646" s="8"/>
      <c r="O646" s="20"/>
      <c r="P646" s="20"/>
      <c r="Q646" s="8"/>
      <c r="R646" s="20"/>
      <c r="S646" s="20"/>
      <c r="T646" s="8"/>
      <c r="U646" s="20"/>
      <c r="V646" s="20"/>
      <c r="W646" s="8"/>
      <c r="X646" s="20"/>
      <c r="Y646" s="20"/>
      <c r="Z646" s="8"/>
      <c r="AA646" s="20"/>
      <c r="AB646" s="20"/>
      <c r="AC646" s="8"/>
      <c r="AD646" s="20"/>
      <c r="AE646" s="20"/>
      <c r="AF646" s="8"/>
      <c r="AG646" s="20"/>
      <c r="AH646" s="20"/>
      <c r="AI646" s="8"/>
      <c r="AJ646" s="20"/>
      <c r="AK646" s="20"/>
      <c r="AL646" s="8"/>
      <c r="AM646" s="20"/>
      <c r="AN646" s="20"/>
      <c r="AO646" s="8"/>
    </row>
    <row r="647" spans="3:41" x14ac:dyDescent="0.35">
      <c r="C647" s="20"/>
      <c r="D647" s="20"/>
      <c r="E647" s="7"/>
      <c r="F647" s="20"/>
      <c r="G647" s="20"/>
      <c r="H647" s="7"/>
      <c r="I647" s="20"/>
      <c r="J647" s="20"/>
      <c r="K647" s="8"/>
      <c r="L647" s="20"/>
      <c r="M647" s="20"/>
      <c r="N647" s="8"/>
      <c r="O647" s="20"/>
      <c r="P647" s="20"/>
      <c r="Q647" s="8"/>
      <c r="R647" s="20"/>
      <c r="S647" s="20"/>
      <c r="T647" s="8"/>
      <c r="U647" s="20"/>
      <c r="V647" s="20"/>
      <c r="W647" s="8"/>
      <c r="X647" s="20"/>
      <c r="Y647" s="20"/>
      <c r="Z647" s="8"/>
      <c r="AA647" s="20"/>
      <c r="AB647" s="20"/>
      <c r="AC647" s="8"/>
      <c r="AD647" s="20"/>
      <c r="AE647" s="20"/>
      <c r="AF647" s="8"/>
      <c r="AG647" s="20"/>
      <c r="AH647" s="20"/>
      <c r="AI647" s="8"/>
      <c r="AJ647" s="20"/>
      <c r="AK647" s="20"/>
      <c r="AL647" s="8"/>
      <c r="AM647" s="20"/>
      <c r="AN647" s="20"/>
      <c r="AO647" s="8"/>
    </row>
    <row r="648" spans="3:41" x14ac:dyDescent="0.35">
      <c r="C648" s="20"/>
      <c r="D648" s="20"/>
      <c r="E648" s="7"/>
      <c r="F648" s="20"/>
      <c r="G648" s="20"/>
      <c r="H648" s="7"/>
      <c r="I648" s="20"/>
      <c r="J648" s="20"/>
      <c r="K648" s="8"/>
      <c r="L648" s="20"/>
      <c r="M648" s="20"/>
      <c r="N648" s="8"/>
      <c r="O648" s="20"/>
      <c r="P648" s="20"/>
      <c r="Q648" s="8"/>
      <c r="R648" s="20"/>
      <c r="S648" s="20"/>
      <c r="T648" s="8"/>
      <c r="U648" s="20"/>
      <c r="V648" s="20"/>
      <c r="W648" s="8"/>
      <c r="X648" s="20"/>
      <c r="Y648" s="20"/>
      <c r="Z648" s="8"/>
      <c r="AA648" s="20"/>
      <c r="AB648" s="20"/>
      <c r="AC648" s="8"/>
      <c r="AD648" s="20"/>
      <c r="AE648" s="20"/>
      <c r="AF648" s="8"/>
      <c r="AG648" s="20"/>
      <c r="AH648" s="20"/>
      <c r="AI648" s="8"/>
      <c r="AJ648" s="20"/>
      <c r="AK648" s="20"/>
      <c r="AL648" s="8"/>
      <c r="AM648" s="20"/>
      <c r="AN648" s="20"/>
      <c r="AO648" s="8"/>
    </row>
    <row r="649" spans="3:41" x14ac:dyDescent="0.35">
      <c r="C649" s="20"/>
      <c r="D649" s="20"/>
      <c r="E649" s="7"/>
      <c r="F649" s="20"/>
      <c r="G649" s="20"/>
      <c r="H649" s="7"/>
      <c r="I649" s="20"/>
      <c r="J649" s="20"/>
      <c r="K649" s="8"/>
      <c r="L649" s="20"/>
      <c r="M649" s="20"/>
      <c r="N649" s="8"/>
      <c r="O649" s="20"/>
      <c r="P649" s="20"/>
      <c r="Q649" s="8"/>
      <c r="R649" s="20"/>
      <c r="S649" s="20"/>
      <c r="T649" s="8"/>
      <c r="U649" s="20"/>
      <c r="V649" s="20"/>
      <c r="W649" s="8"/>
      <c r="X649" s="20"/>
      <c r="Y649" s="20"/>
      <c r="Z649" s="8"/>
      <c r="AA649" s="20"/>
      <c r="AB649" s="20"/>
      <c r="AC649" s="8"/>
      <c r="AD649" s="20"/>
      <c r="AE649" s="20"/>
      <c r="AF649" s="8"/>
      <c r="AG649" s="20"/>
      <c r="AH649" s="20"/>
      <c r="AI649" s="8"/>
      <c r="AJ649" s="20"/>
      <c r="AK649" s="20"/>
      <c r="AL649" s="8"/>
      <c r="AM649" s="20"/>
      <c r="AN649" s="20"/>
      <c r="AO649" s="8"/>
    </row>
    <row r="650" spans="3:41" x14ac:dyDescent="0.35">
      <c r="C650" s="20"/>
      <c r="D650" s="20"/>
      <c r="E650" s="7"/>
      <c r="F650" s="20"/>
      <c r="G650" s="20"/>
      <c r="H650" s="7"/>
      <c r="I650" s="20"/>
      <c r="J650" s="20"/>
      <c r="K650" s="8"/>
      <c r="L650" s="20"/>
      <c r="M650" s="20"/>
      <c r="N650" s="8"/>
      <c r="O650" s="20"/>
      <c r="P650" s="20"/>
      <c r="Q650" s="8"/>
      <c r="R650" s="20"/>
      <c r="S650" s="20"/>
      <c r="T650" s="8"/>
      <c r="U650" s="20"/>
      <c r="V650" s="20"/>
      <c r="W650" s="8"/>
      <c r="X650" s="20"/>
      <c r="Y650" s="20"/>
      <c r="Z650" s="8"/>
      <c r="AA650" s="20"/>
      <c r="AB650" s="20"/>
      <c r="AC650" s="8"/>
      <c r="AD650" s="20"/>
      <c r="AE650" s="20"/>
      <c r="AF650" s="8"/>
      <c r="AG650" s="20"/>
      <c r="AH650" s="20"/>
      <c r="AI650" s="8"/>
      <c r="AJ650" s="20"/>
      <c r="AK650" s="20"/>
      <c r="AL650" s="8"/>
      <c r="AM650" s="20"/>
      <c r="AN650" s="20"/>
      <c r="AO650" s="8"/>
    </row>
    <row r="651" spans="3:41" x14ac:dyDescent="0.35">
      <c r="C651" s="20"/>
      <c r="D651" s="20"/>
      <c r="E651" s="7"/>
      <c r="F651" s="20"/>
      <c r="G651" s="20"/>
      <c r="H651" s="7"/>
      <c r="I651" s="20"/>
      <c r="J651" s="20"/>
      <c r="K651" s="8"/>
      <c r="L651" s="20"/>
      <c r="M651" s="20"/>
      <c r="N651" s="8"/>
      <c r="O651" s="20"/>
      <c r="P651" s="20"/>
      <c r="Q651" s="8"/>
      <c r="R651" s="20"/>
      <c r="S651" s="20"/>
      <c r="T651" s="8"/>
      <c r="U651" s="20"/>
      <c r="V651" s="20"/>
      <c r="W651" s="8"/>
      <c r="X651" s="20"/>
      <c r="Y651" s="20"/>
      <c r="Z651" s="8"/>
      <c r="AA651" s="20"/>
      <c r="AB651" s="20"/>
      <c r="AC651" s="8"/>
      <c r="AD651" s="20"/>
      <c r="AE651" s="20"/>
      <c r="AF651" s="8"/>
      <c r="AG651" s="20"/>
      <c r="AH651" s="20"/>
      <c r="AI651" s="8"/>
      <c r="AJ651" s="20"/>
      <c r="AK651" s="20"/>
      <c r="AL651" s="8"/>
      <c r="AM651" s="20"/>
      <c r="AN651" s="20"/>
      <c r="AO651" s="8"/>
    </row>
    <row r="652" spans="3:41" x14ac:dyDescent="0.35">
      <c r="C652" s="20"/>
      <c r="D652" s="20"/>
      <c r="E652" s="7"/>
      <c r="F652" s="20"/>
      <c r="G652" s="20"/>
      <c r="H652" s="7"/>
      <c r="I652" s="20"/>
      <c r="J652" s="20"/>
      <c r="K652" s="8"/>
      <c r="L652" s="20"/>
      <c r="M652" s="20"/>
      <c r="N652" s="8"/>
      <c r="O652" s="20"/>
      <c r="P652" s="20"/>
      <c r="Q652" s="8"/>
      <c r="R652" s="20"/>
      <c r="S652" s="20"/>
      <c r="T652" s="8"/>
      <c r="U652" s="20"/>
      <c r="V652" s="20"/>
      <c r="W652" s="8"/>
      <c r="X652" s="20"/>
      <c r="Y652" s="20"/>
      <c r="Z652" s="8"/>
      <c r="AA652" s="20"/>
      <c r="AB652" s="20"/>
      <c r="AC652" s="8"/>
      <c r="AD652" s="20"/>
      <c r="AE652" s="20"/>
      <c r="AF652" s="8"/>
      <c r="AG652" s="20"/>
      <c r="AH652" s="20"/>
      <c r="AI652" s="8"/>
      <c r="AJ652" s="20"/>
      <c r="AK652" s="20"/>
      <c r="AL652" s="8"/>
      <c r="AM652" s="20"/>
      <c r="AN652" s="20"/>
      <c r="AO652" s="8"/>
    </row>
    <row r="653" spans="3:41" x14ac:dyDescent="0.35">
      <c r="C653" s="20"/>
      <c r="D653" s="20"/>
      <c r="E653" s="7"/>
      <c r="F653" s="20"/>
      <c r="G653" s="20"/>
      <c r="H653" s="7"/>
      <c r="I653" s="20"/>
      <c r="J653" s="20"/>
      <c r="K653" s="8"/>
      <c r="L653" s="20"/>
      <c r="M653" s="20"/>
      <c r="N653" s="8"/>
      <c r="O653" s="20"/>
      <c r="P653" s="20"/>
      <c r="Q653" s="8"/>
      <c r="R653" s="20"/>
      <c r="S653" s="20"/>
      <c r="T653" s="8"/>
      <c r="U653" s="20"/>
      <c r="V653" s="20"/>
      <c r="W653" s="8"/>
      <c r="X653" s="20"/>
      <c r="Y653" s="20"/>
      <c r="Z653" s="8"/>
      <c r="AA653" s="20"/>
      <c r="AB653" s="20"/>
      <c r="AC653" s="8"/>
      <c r="AD653" s="20"/>
      <c r="AE653" s="20"/>
      <c r="AF653" s="8"/>
      <c r="AG653" s="20"/>
      <c r="AH653" s="20"/>
      <c r="AI653" s="8"/>
      <c r="AJ653" s="20"/>
      <c r="AK653" s="20"/>
      <c r="AL653" s="8"/>
      <c r="AM653" s="20"/>
      <c r="AN653" s="20"/>
      <c r="AO653" s="8"/>
    </row>
    <row r="654" spans="3:41" x14ac:dyDescent="0.35">
      <c r="C654" s="20"/>
      <c r="D654" s="20"/>
      <c r="E654" s="7"/>
      <c r="F654" s="20"/>
      <c r="G654" s="20"/>
      <c r="H654" s="7"/>
      <c r="I654" s="20"/>
      <c r="J654" s="20"/>
      <c r="K654" s="8"/>
      <c r="L654" s="20"/>
      <c r="M654" s="20"/>
      <c r="N654" s="8"/>
      <c r="O654" s="20"/>
      <c r="P654" s="20"/>
      <c r="Q654" s="8"/>
      <c r="R654" s="20"/>
      <c r="S654" s="20"/>
      <c r="T654" s="8"/>
      <c r="U654" s="20"/>
      <c r="V654" s="20"/>
      <c r="W654" s="8"/>
      <c r="X654" s="20"/>
      <c r="Y654" s="20"/>
      <c r="Z654" s="8"/>
      <c r="AA654" s="20"/>
      <c r="AB654" s="20"/>
      <c r="AC654" s="8"/>
      <c r="AD654" s="20"/>
      <c r="AE654" s="20"/>
      <c r="AF654" s="8"/>
      <c r="AG654" s="20"/>
      <c r="AH654" s="20"/>
      <c r="AI654" s="8"/>
      <c r="AJ654" s="20"/>
      <c r="AK654" s="20"/>
      <c r="AL654" s="8"/>
      <c r="AM654" s="20"/>
      <c r="AN654" s="20"/>
      <c r="AO654" s="8"/>
    </row>
  </sheetData>
  <mergeCells count="13">
    <mergeCell ref="AD5:AF5"/>
    <mergeCell ref="AG5:AI5"/>
    <mergeCell ref="AJ5:AL5"/>
    <mergeCell ref="AM5:AQ5"/>
    <mergeCell ref="AA5:AC5"/>
    <mergeCell ref="X5:Z5"/>
    <mergeCell ref="U5:W5"/>
    <mergeCell ref="R5:T5"/>
    <mergeCell ref="C5:E5"/>
    <mergeCell ref="F5:H5"/>
    <mergeCell ref="I5:K5"/>
    <mergeCell ref="L5:N5"/>
    <mergeCell ref="O5:Q5"/>
  </mergeCells>
  <conditionalFormatting sqref="C9:T654">
    <cfRule type="cellIs" dxfId="24" priority="25" operator="equal">
      <formula>0</formula>
    </cfRule>
  </conditionalFormatting>
  <conditionalFormatting sqref="W9:W654">
    <cfRule type="cellIs" dxfId="23" priority="24" operator="equal">
      <formula>0</formula>
    </cfRule>
  </conditionalFormatting>
  <conditionalFormatting sqref="Z9:Z654">
    <cfRule type="cellIs" dxfId="22" priority="23" operator="equal">
      <formula>0</formula>
    </cfRule>
  </conditionalFormatting>
  <conditionalFormatting sqref="AC9:AC654">
    <cfRule type="cellIs" dxfId="21" priority="22" operator="equal">
      <formula>0</formula>
    </cfRule>
  </conditionalFormatting>
  <conditionalFormatting sqref="AF9:AF654">
    <cfRule type="cellIs" dxfId="20" priority="21" operator="equal">
      <formula>0</formula>
    </cfRule>
  </conditionalFormatting>
  <conditionalFormatting sqref="AI9:AI654">
    <cfRule type="cellIs" dxfId="19" priority="20" operator="equal">
      <formula>0</formula>
    </cfRule>
  </conditionalFormatting>
  <conditionalFormatting sqref="AL9:AL654">
    <cfRule type="cellIs" dxfId="18" priority="19" operator="equal">
      <formula>0</formula>
    </cfRule>
  </conditionalFormatting>
  <conditionalFormatting sqref="AO9:AO654">
    <cfRule type="cellIs" dxfId="17" priority="18" operator="equal">
      <formula>0</formula>
    </cfRule>
  </conditionalFormatting>
  <conditionalFormatting sqref="AM9:AM654">
    <cfRule type="cellIs" dxfId="16" priority="17" operator="equal">
      <formula>0</formula>
    </cfRule>
  </conditionalFormatting>
  <conditionalFormatting sqref="AM10">
    <cfRule type="cellIs" dxfId="15" priority="16" operator="equal">
      <formula>0</formula>
    </cfRule>
  </conditionalFormatting>
  <conditionalFormatting sqref="AM11">
    <cfRule type="cellIs" dxfId="14" priority="15" operator="equal">
      <formula>0</formula>
    </cfRule>
  </conditionalFormatting>
  <conditionalFormatting sqref="AN9:AN654">
    <cfRule type="cellIs" dxfId="13" priority="14" operator="equal">
      <formula>0</formula>
    </cfRule>
  </conditionalFormatting>
  <conditionalFormatting sqref="U9:U654">
    <cfRule type="cellIs" dxfId="12" priority="13" operator="equal">
      <formula>0</formula>
    </cfRule>
  </conditionalFormatting>
  <conditionalFormatting sqref="V9:V654">
    <cfRule type="cellIs" dxfId="11" priority="12" operator="equal">
      <formula>0</formula>
    </cfRule>
  </conditionalFormatting>
  <conditionalFormatting sqref="X9:X654">
    <cfRule type="cellIs" dxfId="10" priority="11" operator="equal">
      <formula>0</formula>
    </cfRule>
  </conditionalFormatting>
  <conditionalFormatting sqref="Y9:Y654">
    <cfRule type="cellIs" dxfId="9" priority="10" operator="equal">
      <formula>0</formula>
    </cfRule>
  </conditionalFormatting>
  <conditionalFormatting sqref="AA9:AA654">
    <cfRule type="cellIs" dxfId="8" priority="9" operator="equal">
      <formula>0</formula>
    </cfRule>
  </conditionalFormatting>
  <conditionalFormatting sqref="AB9:AB654">
    <cfRule type="cellIs" dxfId="7" priority="8" operator="equal">
      <formula>0</formula>
    </cfRule>
  </conditionalFormatting>
  <conditionalFormatting sqref="AD9:AD654">
    <cfRule type="cellIs" dxfId="6" priority="7" operator="equal">
      <formula>0</formula>
    </cfRule>
  </conditionalFormatting>
  <conditionalFormatting sqref="AE9:AE654">
    <cfRule type="cellIs" dxfId="5" priority="6" operator="equal">
      <formula>0</formula>
    </cfRule>
  </conditionalFormatting>
  <conditionalFormatting sqref="AG9:AG654">
    <cfRule type="cellIs" dxfId="4" priority="5" operator="equal">
      <formula>0</formula>
    </cfRule>
  </conditionalFormatting>
  <conditionalFormatting sqref="AH9:AH654">
    <cfRule type="cellIs" dxfId="3" priority="4" operator="equal">
      <formula>0</formula>
    </cfRule>
  </conditionalFormatting>
  <conditionalFormatting sqref="AJ9:AJ654">
    <cfRule type="cellIs" dxfId="2" priority="3" operator="equal">
      <formula>0</formula>
    </cfRule>
  </conditionalFormatting>
  <conditionalFormatting sqref="AK9:AK654">
    <cfRule type="cellIs" dxfId="1" priority="2" operator="equal">
      <formula>0</formula>
    </cfRule>
  </conditionalFormatting>
  <conditionalFormatting sqref="A9:A639">
    <cfRule type="cellIs" dxfId="0" priority="1" operator="equal">
      <formula>0</formula>
    </cfRule>
  </conditionalFormatting>
  <pageMargins left="0.7" right="0.7" top="0.75" bottom="0.75" header="0.3" footer="0.3"/>
  <pageSetup orientation="portrait" horizontalDpi="4294967295" verticalDpi="4294967295" r:id="rId1"/>
  <ignoredErrors>
    <ignoredError sqref="B1:AL1 A4:XFD4 B3 A8:XFD8 A5:B5 A6:B6 A2:N2 P2:Q2 AN1:XFD1 S2:XFD2 A640:XFD1048576 B621 B622 B623:B625 B626:B629 B630 A619:B620 AR619:XFD620 AR621:XFD621 AR622:XFD622 AR623:XFD625 A618:D618 F618:G618 B631 AQ631:XFD631 AR630:XFD630 I618:AO618 AR626:XFD629 B632 AR6:XFD6 B634 AQ632:XFD632 B633 AQ633:XFD633 A7:AL7 AN7:AO7 A10:AO617 A9:C9 AQ9:XFD9 AQ618:XFD618 AQ10:XFD617 B635 B637:XFD637 B638:XFD639 AP634:XFD634 AP635:XFD635 B636 AP636:XFD636 AR5:XFD5 E9:AO9 AQ7:XFD7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60F585-3A2C-4D42-96EF-34DAD29A51A7}">
          <x14:formula1>
            <xm:f>'BACK INFO'!$A$1:$A$4</xm:f>
          </x14:formula1>
          <xm:sqref>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06083-FDF4-4B8F-8132-2590764AC114}">
  <sheetPr codeName="Hoja2"/>
  <dimension ref="A1:AA96"/>
  <sheetViews>
    <sheetView workbookViewId="0">
      <pane xSplit="1" ySplit="5" topLeftCell="B6" activePane="bottomRight" state="frozen"/>
      <selection pane="topRight" activeCell="B7" sqref="B7"/>
      <selection pane="bottomLeft" activeCell="B7" sqref="B7"/>
      <selection pane="bottomRight" activeCell="A5" sqref="A5"/>
    </sheetView>
  </sheetViews>
  <sheetFormatPr baseColWidth="10" defaultColWidth="11.453125" defaultRowHeight="14.5" x14ac:dyDescent="0.35"/>
  <cols>
    <col min="1" max="1" width="39.7265625" bestFit="1" customWidth="1"/>
    <col min="2" max="26" width="42.54296875" bestFit="1" customWidth="1"/>
    <col min="27" max="28" width="13.81640625" bestFit="1" customWidth="1"/>
    <col min="29" max="29" width="12.453125" bestFit="1" customWidth="1"/>
  </cols>
  <sheetData>
    <row r="1" spans="1:27" x14ac:dyDescent="0.35">
      <c r="A1" s="2" t="s">
        <v>53</v>
      </c>
      <c r="B1" t="s">
        <v>67</v>
      </c>
    </row>
    <row r="2" spans="1:27" x14ac:dyDescent="0.35">
      <c r="B2" t="str">
        <f>CONCATENATE(B4,B5)</f>
        <v>FACTURA DE VENTA INTERNACIONAL / INVOICE7</v>
      </c>
      <c r="C2" t="str">
        <f>CONCATENATE(C4,C5)</f>
        <v>FACTURA DE VENTA INTERNACIONAL / INVOICE8</v>
      </c>
      <c r="D2" t="str">
        <f t="shared" ref="D2:AA2" si="0">CONCATENATE(D4,D5)</f>
        <v>FACTURA DE VENTA INTERNACIONAL / INVOICE9</v>
      </c>
      <c r="E2" t="str">
        <f t="shared" si="0"/>
        <v>FACTURA DE VENTA INTERNACIONAL / INVOICE10</v>
      </c>
      <c r="F2" t="str">
        <f t="shared" si="0"/>
        <v>FACTURA DE VENTA INTERNACIONAL / INVOICE11</v>
      </c>
      <c r="G2" t="str">
        <f t="shared" si="0"/>
        <v>FACTURA DE VENTA INTERNACIONAL / INVOICE12</v>
      </c>
      <c r="H2" t="str">
        <f t="shared" si="0"/>
        <v>FACTURA DE VENTA INTERNACIONAL / INVOICE1</v>
      </c>
      <c r="I2" t="str">
        <f t="shared" si="0"/>
        <v>FACTURA DE VENTA INTERNACIONAL / INVOICE2</v>
      </c>
      <c r="J2" t="str">
        <f t="shared" si="0"/>
        <v>FACTURA DE VENTA INTERNACIONAL / INVOICE3</v>
      </c>
      <c r="K2" t="str">
        <f t="shared" si="0"/>
        <v>FACTURA DE VENTA INTERNACIONAL / INVOICE4</v>
      </c>
      <c r="L2" t="str">
        <f t="shared" si="0"/>
        <v>FACTURA DE VENTA INTERNACIONAL / INVOICE5</v>
      </c>
      <c r="M2" t="str">
        <f t="shared" si="0"/>
        <v>FACTURA DE VENTA INTERNACIONAL / INVOICE6</v>
      </c>
      <c r="N2" t="str">
        <f t="shared" si="0"/>
        <v>FACTURADO7</v>
      </c>
      <c r="O2" t="str">
        <f t="shared" si="0"/>
        <v>FACTURADO8</v>
      </c>
      <c r="P2" t="str">
        <f t="shared" si="0"/>
        <v>FACTURADO9</v>
      </c>
      <c r="Q2" t="str">
        <f t="shared" si="0"/>
        <v>PROFORMA9</v>
      </c>
      <c r="R2" t="str">
        <f t="shared" si="0"/>
        <v>PROFORMA10</v>
      </c>
      <c r="S2" t="str">
        <f t="shared" si="0"/>
        <v>PROFORMA11</v>
      </c>
      <c r="T2" t="str">
        <f t="shared" si="0"/>
        <v>PROFORMA12</v>
      </c>
      <c r="U2" t="str">
        <f t="shared" si="0"/>
        <v>PROFORMA1</v>
      </c>
      <c r="V2" t="str">
        <f t="shared" si="0"/>
        <v>PROFORMA2</v>
      </c>
      <c r="W2" t="str">
        <f t="shared" si="0"/>
        <v>PROFORMA3</v>
      </c>
      <c r="X2" t="str">
        <f t="shared" si="0"/>
        <v>PROFORMA4</v>
      </c>
      <c r="Y2" t="str">
        <f t="shared" si="0"/>
        <v/>
      </c>
      <c r="Z2" t="str">
        <f t="shared" si="0"/>
        <v/>
      </c>
      <c r="AA2" t="str">
        <f t="shared" si="0"/>
        <v/>
      </c>
    </row>
    <row r="3" spans="1:27" x14ac:dyDescent="0.35">
      <c r="A3" s="2" t="s">
        <v>55</v>
      </c>
      <c r="B3" s="2" t="s">
        <v>56</v>
      </c>
      <c r="C3" s="2" t="s">
        <v>57</v>
      </c>
    </row>
    <row r="4" spans="1:27" x14ac:dyDescent="0.35">
      <c r="B4" t="s">
        <v>700</v>
      </c>
      <c r="C4" t="s">
        <v>700</v>
      </c>
      <c r="D4" t="s">
        <v>700</v>
      </c>
      <c r="E4" t="s">
        <v>700</v>
      </c>
      <c r="F4" t="s">
        <v>700</v>
      </c>
      <c r="G4" t="s">
        <v>700</v>
      </c>
      <c r="H4" t="s">
        <v>700</v>
      </c>
      <c r="I4" t="s">
        <v>700</v>
      </c>
      <c r="J4" t="s">
        <v>700</v>
      </c>
      <c r="K4" t="s">
        <v>700</v>
      </c>
      <c r="L4" t="s">
        <v>700</v>
      </c>
      <c r="M4" t="s">
        <v>700</v>
      </c>
      <c r="N4" t="s">
        <v>58</v>
      </c>
      <c r="O4" t="s">
        <v>58</v>
      </c>
      <c r="P4" t="s">
        <v>58</v>
      </c>
      <c r="Q4" t="s">
        <v>59</v>
      </c>
      <c r="R4" t="s">
        <v>59</v>
      </c>
      <c r="S4" t="s">
        <v>59</v>
      </c>
      <c r="T4" t="s">
        <v>59</v>
      </c>
      <c r="U4" t="s">
        <v>59</v>
      </c>
      <c r="V4" t="s">
        <v>59</v>
      </c>
      <c r="W4" t="s">
        <v>59</v>
      </c>
      <c r="X4" t="s">
        <v>59</v>
      </c>
    </row>
    <row r="5" spans="1:27" x14ac:dyDescent="0.35">
      <c r="A5" s="2" t="s">
        <v>52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</v>
      </c>
      <c r="I5">
        <v>2</v>
      </c>
      <c r="J5">
        <v>3</v>
      </c>
      <c r="K5">
        <v>4</v>
      </c>
      <c r="L5">
        <v>5</v>
      </c>
      <c r="M5">
        <v>6</v>
      </c>
      <c r="N5">
        <v>7</v>
      </c>
      <c r="O5">
        <v>8</v>
      </c>
      <c r="P5">
        <v>9</v>
      </c>
      <c r="Q5">
        <v>9</v>
      </c>
      <c r="R5">
        <v>10</v>
      </c>
      <c r="S5">
        <v>11</v>
      </c>
      <c r="T5">
        <v>12</v>
      </c>
      <c r="U5">
        <v>1</v>
      </c>
      <c r="V5">
        <v>2</v>
      </c>
      <c r="W5">
        <v>3</v>
      </c>
      <c r="X5">
        <v>4</v>
      </c>
    </row>
    <row r="6" spans="1:27" x14ac:dyDescent="0.35">
      <c r="A6" t="s">
        <v>365</v>
      </c>
      <c r="B6" s="12"/>
      <c r="C6" s="12"/>
      <c r="D6" s="12"/>
      <c r="E6" s="12">
        <v>10488.6</v>
      </c>
      <c r="F6" s="12">
        <v>9711.9000000000015</v>
      </c>
      <c r="G6" s="12">
        <v>27197</v>
      </c>
      <c r="H6" s="12">
        <v>6264</v>
      </c>
      <c r="I6" s="12">
        <v>53244</v>
      </c>
      <c r="J6" s="12">
        <v>53009.1</v>
      </c>
      <c r="K6" s="12">
        <v>5583.5999999999995</v>
      </c>
      <c r="L6" s="12">
        <v>58244.399999999994</v>
      </c>
      <c r="M6" s="12">
        <v>8831.6999999999989</v>
      </c>
      <c r="N6" s="12"/>
      <c r="O6" s="12"/>
      <c r="P6" s="12"/>
      <c r="Q6" s="12"/>
      <c r="R6" s="12">
        <v>18539</v>
      </c>
      <c r="S6" s="12">
        <v>23176</v>
      </c>
      <c r="T6" s="12">
        <v>36752</v>
      </c>
      <c r="U6" s="12">
        <v>20748</v>
      </c>
      <c r="V6" s="12"/>
      <c r="W6" s="12"/>
      <c r="X6" s="12"/>
    </row>
    <row r="7" spans="1:27" x14ac:dyDescent="0.35">
      <c r="A7" t="s">
        <v>158</v>
      </c>
      <c r="B7" s="12">
        <v>1999</v>
      </c>
      <c r="C7" s="12"/>
      <c r="D7" s="12">
        <v>11409.84</v>
      </c>
      <c r="E7" s="12">
        <v>11247.2</v>
      </c>
      <c r="F7" s="12">
        <v>6766.5999999999995</v>
      </c>
      <c r="G7" s="12">
        <v>7001.2000000000007</v>
      </c>
      <c r="H7" s="12">
        <v>1515.2399999999998</v>
      </c>
      <c r="I7" s="12">
        <v>17413.760000000002</v>
      </c>
      <c r="J7" s="12">
        <v>22037.400000000005</v>
      </c>
      <c r="K7" s="12">
        <v>10070.609999999997</v>
      </c>
      <c r="L7" s="12">
        <v>11181.359999999999</v>
      </c>
      <c r="M7" s="12">
        <v>870.94</v>
      </c>
      <c r="N7" s="12"/>
      <c r="O7" s="12"/>
      <c r="P7" s="12"/>
      <c r="Q7" s="12"/>
      <c r="R7" s="12">
        <v>24536.400000000005</v>
      </c>
      <c r="S7" s="12">
        <v>6857.68</v>
      </c>
      <c r="T7" s="12">
        <v>4590.8</v>
      </c>
      <c r="U7" s="12">
        <v>7562.4</v>
      </c>
      <c r="V7" s="12"/>
      <c r="W7" s="12"/>
      <c r="X7" s="12"/>
    </row>
    <row r="8" spans="1:27" x14ac:dyDescent="0.35">
      <c r="A8" t="s">
        <v>438</v>
      </c>
      <c r="B8" s="12"/>
      <c r="C8" s="12"/>
      <c r="D8" s="12"/>
      <c r="E8" s="12"/>
      <c r="F8" s="12">
        <v>96876.88</v>
      </c>
      <c r="G8" s="12">
        <v>17236.799999999996</v>
      </c>
      <c r="H8" s="12"/>
      <c r="I8" s="12"/>
      <c r="J8" s="12">
        <v>15321</v>
      </c>
      <c r="K8" s="12">
        <v>1324</v>
      </c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7" x14ac:dyDescent="0.35">
      <c r="A9" t="s">
        <v>427</v>
      </c>
      <c r="B9" s="12"/>
      <c r="C9" s="12"/>
      <c r="D9" s="12"/>
      <c r="E9" s="12"/>
      <c r="F9" s="12">
        <v>28744.799999999999</v>
      </c>
      <c r="G9" s="12">
        <v>13676.399999999996</v>
      </c>
      <c r="H9" s="12">
        <v>14474.699999999999</v>
      </c>
      <c r="I9" s="12">
        <v>31350.54</v>
      </c>
      <c r="J9" s="12">
        <v>25638.55999999999</v>
      </c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7" x14ac:dyDescent="0.35">
      <c r="A10" t="s">
        <v>628</v>
      </c>
      <c r="B10" s="12"/>
      <c r="C10" s="12"/>
      <c r="D10" s="12"/>
      <c r="E10" s="12"/>
      <c r="F10" s="12"/>
      <c r="G10" s="12"/>
      <c r="H10" s="12"/>
      <c r="I10" s="12"/>
      <c r="J10" s="12"/>
      <c r="K10" s="12">
        <v>53735.090000000011</v>
      </c>
      <c r="L10" s="12">
        <v>51006.189999999988</v>
      </c>
      <c r="M10" s="12">
        <v>4196.6099999999997</v>
      </c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7" x14ac:dyDescent="0.35">
      <c r="A11" t="s">
        <v>541</v>
      </c>
      <c r="B11" s="12"/>
      <c r="C11" s="12"/>
      <c r="D11" s="12"/>
      <c r="E11" s="12"/>
      <c r="F11" s="12"/>
      <c r="G11" s="12"/>
      <c r="H11" s="12"/>
      <c r="I11" s="12">
        <v>2838</v>
      </c>
      <c r="J11" s="12">
        <v>22816</v>
      </c>
      <c r="K11" s="12">
        <v>21396</v>
      </c>
      <c r="L11" s="12">
        <v>13186</v>
      </c>
      <c r="M11" s="12">
        <v>5769</v>
      </c>
      <c r="N11" s="12">
        <v>2159</v>
      </c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7" x14ac:dyDescent="0.35">
      <c r="A12" t="s">
        <v>412</v>
      </c>
      <c r="B12" s="12"/>
      <c r="C12" s="12"/>
      <c r="D12" s="12"/>
      <c r="E12" s="12"/>
      <c r="F12" s="12">
        <v>24843.000000000007</v>
      </c>
      <c r="G12" s="12">
        <v>25675.200000000004</v>
      </c>
      <c r="H12" s="12">
        <v>10519.600000000002</v>
      </c>
      <c r="I12" s="12">
        <v>164.71</v>
      </c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</row>
    <row r="13" spans="1:27" x14ac:dyDescent="0.35">
      <c r="A13" t="s">
        <v>305</v>
      </c>
      <c r="B13" s="12"/>
      <c r="C13" s="12">
        <v>336</v>
      </c>
      <c r="D13" s="12">
        <v>594</v>
      </c>
      <c r="E13" s="12"/>
      <c r="F13" s="12"/>
      <c r="G13" s="12"/>
      <c r="H13" s="12"/>
      <c r="I13" s="12"/>
      <c r="J13" s="12">
        <v>8326</v>
      </c>
      <c r="K13" s="12">
        <v>3160</v>
      </c>
      <c r="L13" s="12">
        <v>11869</v>
      </c>
      <c r="M13" s="12">
        <v>8795</v>
      </c>
      <c r="N13" s="12"/>
      <c r="O13" s="12"/>
      <c r="P13" s="12"/>
      <c r="Q13" s="12"/>
      <c r="R13" s="12"/>
      <c r="S13" s="12"/>
      <c r="T13" s="12"/>
      <c r="U13" s="12"/>
      <c r="V13" s="12"/>
      <c r="W13" s="12">
        <v>11595</v>
      </c>
      <c r="X13" s="12">
        <v>11645</v>
      </c>
    </row>
    <row r="14" spans="1:27" x14ac:dyDescent="0.35">
      <c r="A14" t="s">
        <v>560</v>
      </c>
      <c r="B14" s="12"/>
      <c r="C14" s="12"/>
      <c r="D14" s="12"/>
      <c r="E14" s="12"/>
      <c r="F14" s="12"/>
      <c r="G14" s="12"/>
      <c r="H14" s="12"/>
      <c r="I14" s="12">
        <v>3520</v>
      </c>
      <c r="J14" s="12">
        <v>18149</v>
      </c>
      <c r="K14" s="12">
        <v>5244.5</v>
      </c>
      <c r="L14" s="12">
        <v>16684</v>
      </c>
      <c r="M14" s="12">
        <v>3505.4</v>
      </c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</row>
    <row r="15" spans="1:27" x14ac:dyDescent="0.35">
      <c r="A15" t="s">
        <v>313</v>
      </c>
      <c r="B15" s="12"/>
      <c r="C15" s="12"/>
      <c r="D15" s="12">
        <v>108</v>
      </c>
      <c r="E15" s="12"/>
      <c r="F15" s="12"/>
      <c r="G15" s="12"/>
      <c r="H15" s="12">
        <v>9720</v>
      </c>
      <c r="I15" s="12">
        <v>6964</v>
      </c>
      <c r="J15" s="12">
        <v>3826</v>
      </c>
      <c r="K15" s="12">
        <v>7718</v>
      </c>
      <c r="L15" s="12">
        <v>10754</v>
      </c>
      <c r="M15" s="12">
        <v>2172</v>
      </c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</row>
    <row r="16" spans="1:27" x14ac:dyDescent="0.35">
      <c r="A16" t="s">
        <v>115</v>
      </c>
      <c r="B16" s="12">
        <v>4480.1000000000004</v>
      </c>
      <c r="C16" s="12">
        <v>3914</v>
      </c>
      <c r="D16" s="12">
        <v>2896.9</v>
      </c>
      <c r="E16" s="12">
        <v>1320</v>
      </c>
      <c r="F16" s="12"/>
      <c r="G16" s="12">
        <v>889</v>
      </c>
      <c r="H16" s="12">
        <v>3331</v>
      </c>
      <c r="I16" s="12"/>
      <c r="J16" s="12"/>
      <c r="K16" s="12">
        <v>2996</v>
      </c>
      <c r="L16" s="12">
        <v>2522</v>
      </c>
      <c r="M16" s="12">
        <v>4978</v>
      </c>
      <c r="N16" s="12">
        <v>1964.1999999999998</v>
      </c>
      <c r="O16" s="12">
        <v>1702</v>
      </c>
      <c r="P16" s="12">
        <v>852</v>
      </c>
      <c r="Q16" s="12"/>
      <c r="R16" s="12"/>
      <c r="S16" s="12"/>
      <c r="T16" s="12"/>
      <c r="U16" s="12"/>
      <c r="V16" s="12">
        <v>2784</v>
      </c>
      <c r="W16" s="12"/>
      <c r="X16" s="12">
        <v>1453</v>
      </c>
    </row>
    <row r="17" spans="1:24" x14ac:dyDescent="0.35">
      <c r="A17" t="s">
        <v>304</v>
      </c>
      <c r="B17" s="12"/>
      <c r="C17" s="12">
        <v>860</v>
      </c>
      <c r="D17" s="12">
        <v>300</v>
      </c>
      <c r="E17" s="12"/>
      <c r="F17" s="12"/>
      <c r="G17" s="12"/>
      <c r="H17" s="12">
        <v>11768</v>
      </c>
      <c r="I17" s="12">
        <v>976</v>
      </c>
      <c r="J17" s="12"/>
      <c r="K17" s="12">
        <v>9718</v>
      </c>
      <c r="L17" s="12">
        <v>5074</v>
      </c>
      <c r="M17" s="12">
        <v>330</v>
      </c>
      <c r="N17" s="12"/>
      <c r="O17" s="12"/>
      <c r="P17" s="12"/>
      <c r="Q17" s="12"/>
      <c r="R17" s="12"/>
      <c r="S17" s="12"/>
      <c r="T17" s="12"/>
      <c r="U17" s="12"/>
      <c r="V17" s="12"/>
      <c r="W17" s="12">
        <v>2868</v>
      </c>
      <c r="X17" s="12">
        <v>2118</v>
      </c>
    </row>
    <row r="18" spans="1:24" x14ac:dyDescent="0.35">
      <c r="A18" t="s">
        <v>132</v>
      </c>
      <c r="B18" s="12">
        <v>3177.7999999999993</v>
      </c>
      <c r="C18" s="12">
        <v>334</v>
      </c>
      <c r="D18" s="12"/>
      <c r="E18" s="12">
        <v>800</v>
      </c>
      <c r="F18" s="12">
        <v>582</v>
      </c>
      <c r="G18" s="12"/>
      <c r="H18" s="12"/>
      <c r="I18" s="12">
        <v>5292</v>
      </c>
      <c r="J18" s="12">
        <v>2178</v>
      </c>
      <c r="K18" s="12">
        <v>6357</v>
      </c>
      <c r="L18" s="12">
        <v>13753</v>
      </c>
      <c r="M18" s="12">
        <v>1304</v>
      </c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</row>
    <row r="19" spans="1:24" x14ac:dyDescent="0.35">
      <c r="A19" t="s">
        <v>277</v>
      </c>
      <c r="B19" s="12"/>
      <c r="C19" s="12">
        <v>436</v>
      </c>
      <c r="D19" s="12"/>
      <c r="E19" s="12">
        <v>2910</v>
      </c>
      <c r="F19" s="12"/>
      <c r="G19" s="12">
        <v>5788</v>
      </c>
      <c r="H19" s="12">
        <v>6392</v>
      </c>
      <c r="I19" s="12">
        <v>1004</v>
      </c>
      <c r="J19" s="12">
        <v>2876</v>
      </c>
      <c r="K19" s="12">
        <v>4634</v>
      </c>
      <c r="L19" s="12">
        <v>5330.4</v>
      </c>
      <c r="M19" s="12">
        <v>440</v>
      </c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</row>
    <row r="20" spans="1:24" x14ac:dyDescent="0.35">
      <c r="A20" t="s">
        <v>134</v>
      </c>
      <c r="B20" s="12">
        <v>2972</v>
      </c>
      <c r="C20" s="12"/>
      <c r="D20" s="12"/>
      <c r="E20" s="12">
        <v>7721</v>
      </c>
      <c r="F20" s="12"/>
      <c r="G20" s="12">
        <v>4468</v>
      </c>
      <c r="H20" s="12"/>
      <c r="I20" s="12">
        <v>3536</v>
      </c>
      <c r="J20" s="12">
        <v>2001</v>
      </c>
      <c r="K20" s="12"/>
      <c r="L20" s="12">
        <v>2378.1999999999998</v>
      </c>
      <c r="M20" s="12">
        <v>3084.5</v>
      </c>
      <c r="N20" s="12">
        <v>198</v>
      </c>
      <c r="O20" s="12"/>
      <c r="P20" s="12"/>
      <c r="Q20" s="12">
        <v>1467</v>
      </c>
      <c r="R20" s="12"/>
      <c r="S20" s="12"/>
      <c r="T20" s="12">
        <v>1969</v>
      </c>
      <c r="U20" s="12"/>
      <c r="V20" s="12"/>
      <c r="W20" s="12"/>
      <c r="X20" s="12"/>
    </row>
    <row r="21" spans="1:24" x14ac:dyDescent="0.35">
      <c r="A21" t="s">
        <v>233</v>
      </c>
      <c r="B21" s="12">
        <v>318</v>
      </c>
      <c r="C21" s="12"/>
      <c r="D21" s="12"/>
      <c r="E21" s="12"/>
      <c r="F21" s="12"/>
      <c r="G21" s="12"/>
      <c r="H21" s="12"/>
      <c r="I21" s="12"/>
      <c r="J21" s="12">
        <v>12777</v>
      </c>
      <c r="K21" s="12">
        <v>7833</v>
      </c>
      <c r="L21" s="12">
        <v>5488</v>
      </c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</row>
    <row r="22" spans="1:24" x14ac:dyDescent="0.35">
      <c r="A22" t="s">
        <v>230</v>
      </c>
      <c r="B22" s="12">
        <v>968</v>
      </c>
      <c r="C22" s="12"/>
      <c r="D22" s="12"/>
      <c r="E22" s="12"/>
      <c r="F22" s="12"/>
      <c r="G22" s="12"/>
      <c r="H22" s="12">
        <v>4077.5</v>
      </c>
      <c r="I22" s="12">
        <v>1194</v>
      </c>
      <c r="J22" s="12"/>
      <c r="K22" s="12">
        <v>6973.5</v>
      </c>
      <c r="L22" s="12">
        <v>7744</v>
      </c>
      <c r="M22" s="12">
        <v>1080</v>
      </c>
      <c r="N22" s="12">
        <v>252</v>
      </c>
      <c r="O22" s="12"/>
      <c r="P22" s="12"/>
      <c r="Q22" s="12"/>
      <c r="R22" s="12"/>
      <c r="S22" s="12"/>
      <c r="T22" s="12"/>
      <c r="U22" s="12"/>
      <c r="V22" s="12"/>
      <c r="W22" s="12"/>
      <c r="X22" s="12"/>
    </row>
    <row r="23" spans="1:24" x14ac:dyDescent="0.35">
      <c r="A23" t="s">
        <v>411</v>
      </c>
      <c r="B23" s="12"/>
      <c r="C23" s="12"/>
      <c r="D23" s="12"/>
      <c r="E23" s="12"/>
      <c r="F23" s="12">
        <v>2770</v>
      </c>
      <c r="G23" s="12"/>
      <c r="H23" s="12"/>
      <c r="I23" s="12">
        <v>2961</v>
      </c>
      <c r="J23" s="12">
        <v>706</v>
      </c>
      <c r="K23" s="12">
        <v>1549</v>
      </c>
      <c r="L23" s="12">
        <v>14284</v>
      </c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</row>
    <row r="24" spans="1:24" x14ac:dyDescent="0.35">
      <c r="A24" t="s">
        <v>456</v>
      </c>
      <c r="B24" s="12"/>
      <c r="C24" s="12"/>
      <c r="D24" s="12"/>
      <c r="E24" s="12"/>
      <c r="F24" s="12"/>
      <c r="G24" s="12">
        <v>13137</v>
      </c>
      <c r="H24" s="12"/>
      <c r="I24" s="12"/>
      <c r="J24" s="12"/>
      <c r="K24" s="12"/>
      <c r="L24" s="12">
        <v>3441</v>
      </c>
      <c r="M24" s="12">
        <v>1008</v>
      </c>
      <c r="N24" s="12"/>
      <c r="O24" s="12"/>
      <c r="P24" s="12"/>
      <c r="Q24" s="12"/>
      <c r="R24" s="12"/>
      <c r="S24" s="12"/>
      <c r="T24" s="12"/>
      <c r="U24" s="12"/>
      <c r="V24" s="12"/>
      <c r="W24" s="12">
        <v>3119.5</v>
      </c>
      <c r="X24" s="12"/>
    </row>
    <row r="25" spans="1:24" x14ac:dyDescent="0.35">
      <c r="A25" t="s">
        <v>629</v>
      </c>
      <c r="B25" s="12"/>
      <c r="C25" s="12"/>
      <c r="D25" s="12"/>
      <c r="E25" s="12"/>
      <c r="F25" s="12"/>
      <c r="G25" s="12"/>
      <c r="H25" s="12"/>
      <c r="I25" s="12"/>
      <c r="J25" s="12"/>
      <c r="K25" s="12">
        <v>2226</v>
      </c>
      <c r="L25" s="12">
        <v>2316</v>
      </c>
      <c r="M25" s="12"/>
      <c r="N25" s="12">
        <v>2423.75</v>
      </c>
      <c r="O25" s="12"/>
      <c r="P25" s="12"/>
      <c r="Q25" s="12"/>
      <c r="R25" s="12"/>
      <c r="S25" s="12">
        <v>3137</v>
      </c>
      <c r="T25" s="12">
        <v>7635</v>
      </c>
      <c r="U25" s="12"/>
      <c r="V25" s="12"/>
      <c r="W25" s="12">
        <v>2062</v>
      </c>
      <c r="X25" s="12"/>
    </row>
    <row r="26" spans="1:24" x14ac:dyDescent="0.35">
      <c r="A26" t="s">
        <v>465</v>
      </c>
      <c r="B26" s="12"/>
      <c r="C26" s="12"/>
      <c r="D26" s="12"/>
      <c r="E26" s="12"/>
      <c r="F26" s="12"/>
      <c r="G26" s="12">
        <v>2853</v>
      </c>
      <c r="H26" s="12">
        <v>4528</v>
      </c>
      <c r="I26" s="12">
        <v>1882</v>
      </c>
      <c r="J26" s="12">
        <v>5588</v>
      </c>
      <c r="K26" s="12">
        <v>2634</v>
      </c>
      <c r="L26" s="12">
        <v>284</v>
      </c>
      <c r="M26" s="12"/>
      <c r="N26" s="12">
        <v>104</v>
      </c>
      <c r="O26" s="12"/>
      <c r="P26" s="12"/>
      <c r="Q26" s="12"/>
      <c r="R26" s="12"/>
      <c r="S26" s="12"/>
      <c r="T26" s="12"/>
      <c r="U26" s="12"/>
      <c r="V26" s="12"/>
      <c r="W26" s="12"/>
      <c r="X26" s="12"/>
    </row>
    <row r="27" spans="1:24" x14ac:dyDescent="0.35">
      <c r="A27" t="s">
        <v>509</v>
      </c>
      <c r="B27" s="12"/>
      <c r="C27" s="12"/>
      <c r="D27" s="12"/>
      <c r="E27" s="12"/>
      <c r="F27" s="12"/>
      <c r="G27" s="12"/>
      <c r="H27" s="12">
        <v>5761</v>
      </c>
      <c r="I27" s="12"/>
      <c r="J27" s="12">
        <v>1776</v>
      </c>
      <c r="K27" s="12"/>
      <c r="L27" s="12"/>
      <c r="M27" s="12">
        <v>4476</v>
      </c>
      <c r="N27" s="12"/>
      <c r="O27" s="12"/>
      <c r="P27" s="12"/>
      <c r="Q27" s="12"/>
      <c r="R27" s="12"/>
      <c r="S27" s="12">
        <v>1938</v>
      </c>
      <c r="T27" s="12"/>
      <c r="U27" s="12">
        <v>3264</v>
      </c>
      <c r="V27" s="12"/>
      <c r="W27" s="12"/>
      <c r="X27" s="12"/>
    </row>
    <row r="28" spans="1:24" x14ac:dyDescent="0.35">
      <c r="A28" t="s">
        <v>389</v>
      </c>
      <c r="B28" s="12"/>
      <c r="C28" s="12"/>
      <c r="D28" s="12"/>
      <c r="E28" s="12">
        <v>4108</v>
      </c>
      <c r="F28" s="12">
        <v>1666.5</v>
      </c>
      <c r="G28" s="12"/>
      <c r="H28" s="12"/>
      <c r="I28" s="12"/>
      <c r="J28" s="12">
        <v>1532.5</v>
      </c>
      <c r="K28" s="12"/>
      <c r="L28" s="12"/>
      <c r="M28" s="12">
        <v>1399.1999999999996</v>
      </c>
      <c r="N28" s="12"/>
      <c r="O28" s="12"/>
      <c r="P28" s="12"/>
      <c r="Q28" s="12"/>
      <c r="R28" s="12"/>
      <c r="S28" s="12">
        <v>6141</v>
      </c>
      <c r="T28" s="12">
        <v>2041.5</v>
      </c>
      <c r="U28" s="12"/>
      <c r="V28" s="12"/>
      <c r="W28" s="12"/>
      <c r="X28" s="12"/>
    </row>
    <row r="29" spans="1:24" x14ac:dyDescent="0.35">
      <c r="A29" t="s">
        <v>209</v>
      </c>
      <c r="B29" s="12">
        <v>2848</v>
      </c>
      <c r="C29" s="12">
        <v>4330</v>
      </c>
      <c r="D29" s="12">
        <v>2112.8000000000002</v>
      </c>
      <c r="E29" s="12">
        <v>6711</v>
      </c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spans="1:24" x14ac:dyDescent="0.35">
      <c r="A30" t="s">
        <v>205</v>
      </c>
      <c r="B30" s="12">
        <v>442</v>
      </c>
      <c r="C30" s="12">
        <v>657</v>
      </c>
      <c r="D30" s="12">
        <v>1687</v>
      </c>
      <c r="E30" s="12">
        <v>836</v>
      </c>
      <c r="F30" s="12">
        <v>4025</v>
      </c>
      <c r="G30" s="12"/>
      <c r="H30" s="12">
        <v>1054</v>
      </c>
      <c r="I30" s="12">
        <v>1032</v>
      </c>
      <c r="J30" s="12"/>
      <c r="K30" s="12"/>
      <c r="L30" s="12">
        <v>2326</v>
      </c>
      <c r="M30" s="12">
        <v>1208</v>
      </c>
      <c r="N30" s="12">
        <v>543</v>
      </c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spans="1:24" x14ac:dyDescent="0.35">
      <c r="A31" t="s">
        <v>181</v>
      </c>
      <c r="B31" s="12">
        <v>1549</v>
      </c>
      <c r="C31" s="12"/>
      <c r="D31" s="12"/>
      <c r="E31" s="12"/>
      <c r="F31" s="12"/>
      <c r="G31" s="12"/>
      <c r="H31" s="12"/>
      <c r="I31" s="12"/>
      <c r="J31" s="12"/>
      <c r="K31" s="12">
        <v>6646</v>
      </c>
      <c r="L31" s="12">
        <v>5053.24</v>
      </c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spans="1:24" x14ac:dyDescent="0.35">
      <c r="A32" t="s">
        <v>202</v>
      </c>
      <c r="B32" s="12">
        <v>2488</v>
      </c>
      <c r="C32" s="12"/>
      <c r="D32" s="12"/>
      <c r="E32" s="12"/>
      <c r="F32" s="12"/>
      <c r="G32" s="12"/>
      <c r="H32" s="12"/>
      <c r="I32" s="12">
        <v>4332</v>
      </c>
      <c r="J32" s="12"/>
      <c r="K32" s="12">
        <v>4472</v>
      </c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spans="1:24" x14ac:dyDescent="0.35">
      <c r="A33" t="s">
        <v>150</v>
      </c>
      <c r="B33" s="12">
        <v>1876.45</v>
      </c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>
        <v>7585</v>
      </c>
      <c r="N33" s="12">
        <v>875</v>
      </c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spans="1:24" x14ac:dyDescent="0.35">
      <c r="A34" t="s">
        <v>172</v>
      </c>
      <c r="B34" s="12">
        <v>620.5</v>
      </c>
      <c r="C34" s="12"/>
      <c r="D34" s="12"/>
      <c r="E34" s="12"/>
      <c r="F34" s="12"/>
      <c r="G34" s="12"/>
      <c r="H34" s="12"/>
      <c r="I34" s="12"/>
      <c r="J34" s="12"/>
      <c r="K34" s="12">
        <v>1551</v>
      </c>
      <c r="L34" s="12">
        <v>4477.5</v>
      </c>
      <c r="M34" s="12">
        <v>3472</v>
      </c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spans="1:24" x14ac:dyDescent="0.35">
      <c r="A35" t="s">
        <v>533</v>
      </c>
      <c r="B35" s="12"/>
      <c r="C35" s="12"/>
      <c r="D35" s="12"/>
      <c r="E35" s="12"/>
      <c r="F35" s="12"/>
      <c r="G35" s="12"/>
      <c r="H35" s="12">
        <v>1476</v>
      </c>
      <c r="I35" s="12"/>
      <c r="J35" s="12">
        <v>2585</v>
      </c>
      <c r="K35" s="12">
        <v>1016</v>
      </c>
      <c r="L35" s="12">
        <v>186</v>
      </c>
      <c r="M35" s="12"/>
      <c r="N35" s="12"/>
      <c r="O35" s="12"/>
      <c r="P35" s="12"/>
      <c r="Q35" s="12"/>
      <c r="R35" s="12"/>
      <c r="S35" s="12"/>
      <c r="T35" s="12"/>
      <c r="U35" s="12"/>
      <c r="V35" s="12">
        <v>4342</v>
      </c>
      <c r="W35" s="12"/>
      <c r="X35" s="12"/>
    </row>
    <row r="36" spans="1:24" x14ac:dyDescent="0.35">
      <c r="A36" t="s">
        <v>207</v>
      </c>
      <c r="B36" s="12">
        <v>2116</v>
      </c>
      <c r="C36" s="12">
        <v>3387</v>
      </c>
      <c r="D36" s="12">
        <v>4002</v>
      </c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spans="1:24" x14ac:dyDescent="0.35">
      <c r="A37" t="s">
        <v>575</v>
      </c>
      <c r="B37" s="12"/>
      <c r="C37" s="12"/>
      <c r="D37" s="12"/>
      <c r="E37" s="12"/>
      <c r="F37" s="12"/>
      <c r="G37" s="12"/>
      <c r="H37" s="12"/>
      <c r="I37" s="12"/>
      <c r="J37" s="12">
        <v>2587</v>
      </c>
      <c r="K37" s="12">
        <v>1620</v>
      </c>
      <c r="L37" s="12">
        <v>4458</v>
      </c>
      <c r="M37" s="12">
        <v>668</v>
      </c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spans="1:24" x14ac:dyDescent="0.35">
      <c r="A38" t="s">
        <v>417</v>
      </c>
      <c r="B38" s="12"/>
      <c r="C38" s="12"/>
      <c r="D38" s="12"/>
      <c r="E38" s="12"/>
      <c r="F38" s="12">
        <v>2322</v>
      </c>
      <c r="G38" s="12">
        <v>1496</v>
      </c>
      <c r="H38" s="12">
        <v>1609</v>
      </c>
      <c r="I38" s="12">
        <v>1440</v>
      </c>
      <c r="J38" s="12">
        <v>1545</v>
      </c>
      <c r="K38" s="12">
        <v>854</v>
      </c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spans="1:24" x14ac:dyDescent="0.35">
      <c r="A39" t="s">
        <v>608</v>
      </c>
      <c r="B39" s="12"/>
      <c r="C39" s="12"/>
      <c r="D39" s="12"/>
      <c r="E39" s="12"/>
      <c r="F39" s="12"/>
      <c r="G39" s="12"/>
      <c r="H39" s="12"/>
      <c r="I39" s="12"/>
      <c r="J39" s="12"/>
      <c r="K39" s="12">
        <v>5697</v>
      </c>
      <c r="L39" s="12">
        <v>3303</v>
      </c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spans="1:24" x14ac:dyDescent="0.35">
      <c r="A40" t="s">
        <v>599</v>
      </c>
      <c r="B40" s="12"/>
      <c r="C40" s="12"/>
      <c r="D40" s="12"/>
      <c r="E40" s="12"/>
      <c r="F40" s="12"/>
      <c r="G40" s="12"/>
      <c r="H40" s="12"/>
      <c r="I40" s="12"/>
      <c r="J40" s="12">
        <v>5562</v>
      </c>
      <c r="K40" s="12"/>
      <c r="L40" s="12">
        <v>3298</v>
      </c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spans="1:24" x14ac:dyDescent="0.35">
      <c r="A41" t="s">
        <v>176</v>
      </c>
      <c r="B41" s="12">
        <v>1103.7</v>
      </c>
      <c r="C41" s="12"/>
      <c r="D41" s="12"/>
      <c r="E41" s="12"/>
      <c r="F41" s="12"/>
      <c r="G41" s="12"/>
      <c r="H41" s="12"/>
      <c r="I41" s="12"/>
      <c r="J41" s="12"/>
      <c r="K41" s="12">
        <v>3599</v>
      </c>
      <c r="L41" s="12">
        <v>2750</v>
      </c>
      <c r="M41" s="12">
        <v>630</v>
      </c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spans="1:24" x14ac:dyDescent="0.35">
      <c r="A42" t="s">
        <v>504</v>
      </c>
      <c r="B42" s="12"/>
      <c r="C42" s="12"/>
      <c r="D42" s="12"/>
      <c r="E42" s="12"/>
      <c r="F42" s="12"/>
      <c r="G42" s="12"/>
      <c r="H42" s="12">
        <v>3510</v>
      </c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>
        <v>2769</v>
      </c>
      <c r="U42" s="12"/>
      <c r="V42" s="12">
        <v>1521</v>
      </c>
      <c r="W42" s="12"/>
      <c r="X42" s="12"/>
    </row>
    <row r="43" spans="1:24" x14ac:dyDescent="0.35">
      <c r="A43" t="s">
        <v>396</v>
      </c>
      <c r="B43" s="12"/>
      <c r="C43" s="12"/>
      <c r="D43" s="12"/>
      <c r="E43" s="12">
        <v>3325.5</v>
      </c>
      <c r="F43" s="12">
        <v>1110</v>
      </c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>
        <v>2633</v>
      </c>
      <c r="S43" s="12"/>
      <c r="T43" s="12"/>
      <c r="U43" s="12"/>
      <c r="V43" s="12"/>
      <c r="W43" s="12"/>
      <c r="X43" s="12"/>
    </row>
    <row r="44" spans="1:24" x14ac:dyDescent="0.35">
      <c r="A44" t="s">
        <v>638</v>
      </c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>
        <v>2778</v>
      </c>
      <c r="M44" s="12"/>
      <c r="N44" s="12"/>
      <c r="O44" s="12"/>
      <c r="P44" s="12"/>
      <c r="Q44" s="12"/>
      <c r="R44" s="12"/>
      <c r="S44" s="12"/>
      <c r="T44" s="12"/>
      <c r="U44" s="12"/>
      <c r="V44" s="12">
        <v>4180</v>
      </c>
      <c r="W44" s="12"/>
      <c r="X44" s="12"/>
    </row>
    <row r="45" spans="1:24" x14ac:dyDescent="0.35">
      <c r="A45" t="s">
        <v>656</v>
      </c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>
        <v>2115</v>
      </c>
      <c r="M45" s="12">
        <v>3385</v>
      </c>
      <c r="N45" s="12">
        <v>686</v>
      </c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spans="1:24" x14ac:dyDescent="0.35">
      <c r="A46" t="s">
        <v>179</v>
      </c>
      <c r="B46" s="12">
        <v>230</v>
      </c>
      <c r="C46" s="12"/>
      <c r="D46" s="12"/>
      <c r="E46" s="12"/>
      <c r="F46" s="12"/>
      <c r="G46" s="12"/>
      <c r="H46" s="12"/>
      <c r="I46" s="12"/>
      <c r="J46" s="12"/>
      <c r="K46" s="12">
        <v>3243</v>
      </c>
      <c r="L46" s="12">
        <v>2574</v>
      </c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spans="1:24" x14ac:dyDescent="0.35">
      <c r="A47" t="s">
        <v>139</v>
      </c>
      <c r="B47" s="12">
        <v>199</v>
      </c>
      <c r="C47" s="12"/>
      <c r="D47" s="12"/>
      <c r="E47" s="12"/>
      <c r="F47" s="12"/>
      <c r="G47" s="12"/>
      <c r="H47" s="12"/>
      <c r="I47" s="12"/>
      <c r="J47" s="12"/>
      <c r="K47" s="12">
        <v>1742</v>
      </c>
      <c r="L47" s="12">
        <v>700</v>
      </c>
      <c r="M47" s="12">
        <v>2419</v>
      </c>
      <c r="N47" s="12">
        <v>976.5</v>
      </c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spans="1:24" x14ac:dyDescent="0.35">
      <c r="A48" t="s">
        <v>107</v>
      </c>
      <c r="B48" s="12">
        <v>1057</v>
      </c>
      <c r="C48" s="12"/>
      <c r="D48" s="12"/>
      <c r="E48" s="12"/>
      <c r="F48" s="12"/>
      <c r="G48" s="12"/>
      <c r="H48" s="12">
        <v>780</v>
      </c>
      <c r="I48" s="12"/>
      <c r="J48" s="12"/>
      <c r="K48" s="12"/>
      <c r="L48" s="12">
        <v>1760</v>
      </c>
      <c r="M48" s="12">
        <v>592</v>
      </c>
      <c r="N48" s="12">
        <v>819</v>
      </c>
      <c r="O48" s="12">
        <v>589</v>
      </c>
      <c r="P48" s="12"/>
      <c r="Q48" s="12"/>
      <c r="R48" s="12"/>
      <c r="S48" s="12"/>
      <c r="T48" s="12"/>
      <c r="U48" s="12"/>
      <c r="V48" s="12"/>
      <c r="W48" s="12"/>
      <c r="X48" s="12"/>
    </row>
    <row r="49" spans="1:24" x14ac:dyDescent="0.35">
      <c r="A49" t="s">
        <v>550</v>
      </c>
      <c r="B49" s="12"/>
      <c r="C49" s="12"/>
      <c r="D49" s="12"/>
      <c r="E49" s="12"/>
      <c r="F49" s="12"/>
      <c r="G49" s="12"/>
      <c r="H49" s="12"/>
      <c r="I49" s="12">
        <v>4280</v>
      </c>
      <c r="J49" s="12">
        <v>738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spans="1:24" x14ac:dyDescent="0.35">
      <c r="A50" t="s">
        <v>186</v>
      </c>
      <c r="B50" s="12">
        <v>219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>
        <v>4143</v>
      </c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spans="1:24" x14ac:dyDescent="0.35">
      <c r="A51" t="s">
        <v>372</v>
      </c>
      <c r="B51" s="12"/>
      <c r="C51" s="12"/>
      <c r="D51" s="12"/>
      <c r="E51" s="12">
        <v>1206</v>
      </c>
      <c r="F51" s="12"/>
      <c r="G51" s="12"/>
      <c r="H51" s="12">
        <v>704</v>
      </c>
      <c r="I51" s="12">
        <v>736</v>
      </c>
      <c r="J51" s="12"/>
      <c r="K51" s="12">
        <v>1590</v>
      </c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spans="1:24" x14ac:dyDescent="0.35">
      <c r="A52" t="s">
        <v>609</v>
      </c>
      <c r="B52" s="12"/>
      <c r="C52" s="12"/>
      <c r="D52" s="12"/>
      <c r="E52" s="12"/>
      <c r="F52" s="12"/>
      <c r="G52" s="12"/>
      <c r="H52" s="12"/>
      <c r="I52" s="12"/>
      <c r="J52" s="12"/>
      <c r="K52" s="12">
        <v>1596</v>
      </c>
      <c r="L52" s="12">
        <v>2254</v>
      </c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spans="1:24" x14ac:dyDescent="0.35">
      <c r="A53" t="s">
        <v>401</v>
      </c>
      <c r="B53" s="12"/>
      <c r="C53" s="12"/>
      <c r="D53" s="12"/>
      <c r="E53" s="12"/>
      <c r="F53" s="12">
        <v>780</v>
      </c>
      <c r="G53" s="12">
        <v>1917</v>
      </c>
      <c r="H53" s="12"/>
      <c r="I53" s="12"/>
      <c r="J53" s="12"/>
      <c r="K53" s="12"/>
      <c r="L53" s="12"/>
      <c r="M53" s="12">
        <v>668</v>
      </c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spans="1:24" x14ac:dyDescent="0.35">
      <c r="A54" t="s">
        <v>212</v>
      </c>
      <c r="B54" s="12">
        <v>505</v>
      </c>
      <c r="C54" s="12">
        <v>152</v>
      </c>
      <c r="D54" s="12">
        <v>1843.76</v>
      </c>
      <c r="E54" s="12">
        <v>776</v>
      </c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spans="1:24" x14ac:dyDescent="0.35">
      <c r="A55" t="s">
        <v>669</v>
      </c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>
        <v>1050</v>
      </c>
      <c r="N55" s="12">
        <v>1363</v>
      </c>
      <c r="O55" s="12">
        <v>859</v>
      </c>
      <c r="P55" s="12"/>
      <c r="Q55" s="12"/>
      <c r="R55" s="12"/>
      <c r="S55" s="12"/>
      <c r="T55" s="12"/>
      <c r="U55" s="12"/>
      <c r="V55" s="12"/>
      <c r="W55" s="12"/>
      <c r="X55" s="12"/>
    </row>
    <row r="56" spans="1:24" x14ac:dyDescent="0.35">
      <c r="A56" t="s">
        <v>650</v>
      </c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>
        <v>2409</v>
      </c>
      <c r="M56" s="12"/>
      <c r="N56" s="12"/>
      <c r="O56" s="12">
        <v>787</v>
      </c>
      <c r="P56" s="12"/>
      <c r="Q56" s="12"/>
      <c r="R56" s="12"/>
      <c r="S56" s="12"/>
      <c r="T56" s="12"/>
      <c r="U56" s="12"/>
      <c r="V56" s="12"/>
      <c r="W56" s="12"/>
      <c r="X56" s="12"/>
    </row>
    <row r="57" spans="1:24" x14ac:dyDescent="0.35">
      <c r="A57" t="s">
        <v>673</v>
      </c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>
        <v>1468</v>
      </c>
      <c r="N57" s="12">
        <v>1644</v>
      </c>
      <c r="O57" s="12"/>
      <c r="P57" s="12"/>
      <c r="Q57" s="12"/>
      <c r="R57" s="12"/>
      <c r="S57" s="12"/>
      <c r="T57" s="12"/>
      <c r="U57" s="12"/>
      <c r="V57" s="12"/>
      <c r="W57" s="12"/>
      <c r="X57" s="12"/>
    </row>
    <row r="58" spans="1:24" x14ac:dyDescent="0.35">
      <c r="A58" t="s">
        <v>682</v>
      </c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>
        <v>1713</v>
      </c>
      <c r="O58" s="12">
        <v>1395</v>
      </c>
      <c r="P58" s="12"/>
      <c r="Q58" s="12"/>
      <c r="R58" s="12"/>
      <c r="S58" s="12"/>
      <c r="T58" s="12"/>
      <c r="U58" s="12"/>
      <c r="V58" s="12"/>
      <c r="W58" s="12"/>
      <c r="X58" s="12"/>
    </row>
    <row r="59" spans="1:24" x14ac:dyDescent="0.35">
      <c r="A59" t="s">
        <v>430</v>
      </c>
      <c r="B59" s="12"/>
      <c r="C59" s="12"/>
      <c r="D59" s="12"/>
      <c r="E59" s="12"/>
      <c r="F59" s="12">
        <v>1390</v>
      </c>
      <c r="G59" s="12">
        <v>624</v>
      </c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>
        <v>1088.5</v>
      </c>
      <c r="U59" s="12"/>
      <c r="V59" s="12"/>
      <c r="W59" s="12"/>
      <c r="X59" s="12"/>
    </row>
    <row r="60" spans="1:24" x14ac:dyDescent="0.35">
      <c r="A60" t="s">
        <v>255</v>
      </c>
      <c r="B60" s="12"/>
      <c r="C60" s="12"/>
      <c r="D60" s="12"/>
      <c r="E60" s="12"/>
      <c r="F60" s="12"/>
      <c r="G60" s="12"/>
      <c r="H60" s="12">
        <v>2621</v>
      </c>
      <c r="I60" s="12">
        <v>258</v>
      </c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</row>
    <row r="61" spans="1:24" x14ac:dyDescent="0.35">
      <c r="A61" t="s">
        <v>394</v>
      </c>
      <c r="B61" s="12"/>
      <c r="C61" s="12"/>
      <c r="D61" s="12"/>
      <c r="E61" s="12">
        <v>1315</v>
      </c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>
        <v>1425.5</v>
      </c>
      <c r="S61" s="12"/>
      <c r="T61" s="12"/>
      <c r="U61" s="12"/>
      <c r="V61" s="12"/>
      <c r="W61" s="12"/>
      <c r="X61" s="12"/>
    </row>
    <row r="62" spans="1:24" x14ac:dyDescent="0.35">
      <c r="A62" t="s">
        <v>622</v>
      </c>
      <c r="B62" s="12"/>
      <c r="C62" s="12"/>
      <c r="D62" s="12"/>
      <c r="E62" s="12"/>
      <c r="F62" s="12"/>
      <c r="G62" s="12"/>
      <c r="H62" s="12"/>
      <c r="I62" s="12"/>
      <c r="J62" s="12"/>
      <c r="K62" s="12">
        <v>2322</v>
      </c>
      <c r="L62" s="12">
        <v>404</v>
      </c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</row>
    <row r="63" spans="1:24" x14ac:dyDescent="0.35">
      <c r="A63" t="s">
        <v>531</v>
      </c>
      <c r="B63" s="12"/>
      <c r="C63" s="12"/>
      <c r="D63" s="12"/>
      <c r="E63" s="12"/>
      <c r="F63" s="12"/>
      <c r="G63" s="12"/>
      <c r="H63" s="12">
        <v>970</v>
      </c>
      <c r="I63" s="12">
        <v>214</v>
      </c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>
        <v>1509</v>
      </c>
      <c r="V63" s="12"/>
      <c r="W63" s="12"/>
      <c r="X63" s="12"/>
    </row>
    <row r="64" spans="1:24" x14ac:dyDescent="0.35">
      <c r="A64" t="s">
        <v>610</v>
      </c>
      <c r="B64" s="12"/>
      <c r="C64" s="12"/>
      <c r="D64" s="12"/>
      <c r="E64" s="12"/>
      <c r="F64" s="12"/>
      <c r="G64" s="12"/>
      <c r="H64" s="12"/>
      <c r="I64" s="12"/>
      <c r="J64" s="12"/>
      <c r="K64" s="12">
        <v>2178</v>
      </c>
      <c r="L64" s="12">
        <v>492</v>
      </c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</row>
    <row r="65" spans="1:24" x14ac:dyDescent="0.35">
      <c r="A65" t="s">
        <v>523</v>
      </c>
      <c r="B65" s="12"/>
      <c r="C65" s="12"/>
      <c r="D65" s="12"/>
      <c r="E65" s="12"/>
      <c r="F65" s="12"/>
      <c r="G65" s="12"/>
      <c r="H65" s="12">
        <v>716</v>
      </c>
      <c r="I65" s="12">
        <v>1373</v>
      </c>
      <c r="J65" s="12">
        <v>324</v>
      </c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</row>
    <row r="66" spans="1:24" x14ac:dyDescent="0.35">
      <c r="A66" t="s">
        <v>437</v>
      </c>
      <c r="B66" s="12"/>
      <c r="C66" s="12"/>
      <c r="D66" s="12"/>
      <c r="E66" s="12"/>
      <c r="F66" s="12">
        <v>2413</v>
      </c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</row>
    <row r="67" spans="1:24" x14ac:dyDescent="0.35">
      <c r="A67" t="s">
        <v>636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>
        <v>2331</v>
      </c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</row>
    <row r="68" spans="1:24" x14ac:dyDescent="0.35">
      <c r="A68" t="s">
        <v>666</v>
      </c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>
        <v>2248</v>
      </c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</row>
    <row r="69" spans="1:24" x14ac:dyDescent="0.35">
      <c r="A69" t="s">
        <v>654</v>
      </c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>
        <v>1273</v>
      </c>
      <c r="M69" s="12"/>
      <c r="N69" s="12">
        <v>928</v>
      </c>
      <c r="O69" s="12"/>
      <c r="P69" s="12"/>
      <c r="Q69" s="12"/>
      <c r="R69" s="12"/>
      <c r="S69" s="12"/>
      <c r="T69" s="12"/>
      <c r="U69" s="12"/>
      <c r="V69" s="12"/>
      <c r="W69" s="12"/>
      <c r="X69" s="12"/>
    </row>
    <row r="70" spans="1:24" x14ac:dyDescent="0.35">
      <c r="A70" t="s">
        <v>370</v>
      </c>
      <c r="B70" s="12"/>
      <c r="C70" s="12"/>
      <c r="D70" s="12"/>
      <c r="E70" s="12">
        <v>1955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</row>
    <row r="71" spans="1:24" x14ac:dyDescent="0.35">
      <c r="A71" t="s">
        <v>626</v>
      </c>
      <c r="B71" s="12"/>
      <c r="C71" s="12"/>
      <c r="D71" s="12"/>
      <c r="E71" s="12"/>
      <c r="F71" s="12"/>
      <c r="G71" s="12"/>
      <c r="H71" s="12"/>
      <c r="I71" s="12"/>
      <c r="J71" s="12"/>
      <c r="K71" s="12">
        <v>1898</v>
      </c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</row>
    <row r="72" spans="1:24" x14ac:dyDescent="0.35">
      <c r="A72" t="s">
        <v>646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>
        <v>1798</v>
      </c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</row>
    <row r="73" spans="1:24" x14ac:dyDescent="0.35">
      <c r="A73" t="s">
        <v>606</v>
      </c>
      <c r="B73" s="12"/>
      <c r="C73" s="12"/>
      <c r="D73" s="12"/>
      <c r="E73" s="12"/>
      <c r="F73" s="12"/>
      <c r="G73" s="12"/>
      <c r="H73" s="12"/>
      <c r="I73" s="12"/>
      <c r="J73" s="12"/>
      <c r="K73" s="12">
        <v>1795</v>
      </c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</row>
    <row r="74" spans="1:24" x14ac:dyDescent="0.35">
      <c r="A74" t="s">
        <v>350</v>
      </c>
      <c r="B74" s="12"/>
      <c r="C74" s="12"/>
      <c r="D74" s="12"/>
      <c r="E74" s="12">
        <v>757</v>
      </c>
      <c r="F74" s="12"/>
      <c r="G74" s="12"/>
      <c r="H74" s="12">
        <v>987</v>
      </c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</row>
    <row r="75" spans="1:24" x14ac:dyDescent="0.35">
      <c r="A75" t="s">
        <v>236</v>
      </c>
      <c r="B75" s="12">
        <v>1204</v>
      </c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>
        <v>453</v>
      </c>
      <c r="O75" s="12"/>
      <c r="P75" s="12"/>
      <c r="Q75" s="12"/>
      <c r="R75" s="12"/>
      <c r="S75" s="12"/>
      <c r="T75" s="12"/>
      <c r="U75" s="12"/>
      <c r="V75" s="12"/>
      <c r="W75" s="12"/>
      <c r="X75" s="12"/>
    </row>
    <row r="76" spans="1:24" x14ac:dyDescent="0.35">
      <c r="A76" t="s">
        <v>341</v>
      </c>
      <c r="B76" s="12"/>
      <c r="C76" s="12"/>
      <c r="D76" s="12">
        <v>1638</v>
      </c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</row>
    <row r="77" spans="1:24" x14ac:dyDescent="0.35">
      <c r="A77" t="s">
        <v>721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>
        <v>1637</v>
      </c>
      <c r="V77" s="12"/>
      <c r="W77" s="12"/>
      <c r="X77" s="12"/>
    </row>
    <row r="78" spans="1:24" x14ac:dyDescent="0.35">
      <c r="A78" t="s">
        <v>653</v>
      </c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>
        <v>1633</v>
      </c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</row>
    <row r="79" spans="1:24" x14ac:dyDescent="0.35">
      <c r="A79" t="s">
        <v>274</v>
      </c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>
        <v>1384</v>
      </c>
      <c r="P79" s="12"/>
      <c r="Q79" s="12"/>
      <c r="R79" s="12"/>
      <c r="S79" s="12"/>
      <c r="T79" s="12"/>
      <c r="U79" s="12"/>
      <c r="V79" s="12"/>
      <c r="W79" s="12"/>
      <c r="X79" s="12"/>
    </row>
    <row r="80" spans="1:24" x14ac:dyDescent="0.35">
      <c r="A80" t="s">
        <v>702</v>
      </c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>
        <v>706</v>
      </c>
      <c r="S80" s="12">
        <v>552</v>
      </c>
      <c r="T80" s="12"/>
      <c r="U80" s="12"/>
      <c r="V80" s="12"/>
      <c r="W80" s="12"/>
      <c r="X80" s="12"/>
    </row>
    <row r="81" spans="1:24" x14ac:dyDescent="0.35">
      <c r="A81" t="s">
        <v>619</v>
      </c>
      <c r="B81" s="12"/>
      <c r="C81" s="12"/>
      <c r="D81" s="12"/>
      <c r="E81" s="12"/>
      <c r="F81" s="12"/>
      <c r="G81" s="12"/>
      <c r="H81" s="12"/>
      <c r="I81" s="12"/>
      <c r="J81" s="12"/>
      <c r="K81" s="12">
        <v>1210</v>
      </c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</row>
    <row r="82" spans="1:24" x14ac:dyDescent="0.35">
      <c r="A82" t="s">
        <v>645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>
        <v>1150</v>
      </c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</row>
    <row r="83" spans="1:24" x14ac:dyDescent="0.35">
      <c r="A83" t="s">
        <v>670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>
        <v>355</v>
      </c>
      <c r="N83" s="12">
        <v>365</v>
      </c>
      <c r="O83" s="12">
        <v>395</v>
      </c>
      <c r="P83" s="12"/>
      <c r="Q83" s="12"/>
      <c r="R83" s="12"/>
      <c r="S83" s="12"/>
      <c r="T83" s="12"/>
      <c r="U83" s="12"/>
      <c r="V83" s="12"/>
      <c r="W83" s="12"/>
      <c r="X83" s="12"/>
    </row>
    <row r="84" spans="1:24" x14ac:dyDescent="0.35">
      <c r="A84" t="s">
        <v>476</v>
      </c>
      <c r="B84" s="12"/>
      <c r="C84" s="12"/>
      <c r="D84" s="12"/>
      <c r="E84" s="12"/>
      <c r="F84" s="12"/>
      <c r="G84" s="12">
        <v>1098</v>
      </c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</row>
    <row r="85" spans="1:24" x14ac:dyDescent="0.35">
      <c r="A85" t="s">
        <v>435</v>
      </c>
      <c r="B85" s="12"/>
      <c r="C85" s="12"/>
      <c r="D85" s="12"/>
      <c r="E85" s="12"/>
      <c r="F85" s="12">
        <v>1086</v>
      </c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</row>
    <row r="86" spans="1:24" x14ac:dyDescent="0.35">
      <c r="A86" t="s">
        <v>383</v>
      </c>
      <c r="B86" s="12"/>
      <c r="C86" s="12"/>
      <c r="D86" s="12"/>
      <c r="E86" s="12">
        <v>1064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</row>
    <row r="87" spans="1:24" x14ac:dyDescent="0.35">
      <c r="A87" t="s">
        <v>648</v>
      </c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>
        <v>1013</v>
      </c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</row>
    <row r="88" spans="1:24" x14ac:dyDescent="0.35">
      <c r="A88" t="s">
        <v>631</v>
      </c>
      <c r="B88" s="12"/>
      <c r="C88" s="12"/>
      <c r="D88" s="12"/>
      <c r="E88" s="12"/>
      <c r="F88" s="12"/>
      <c r="G88" s="12"/>
      <c r="H88" s="12"/>
      <c r="I88" s="12"/>
      <c r="J88" s="12"/>
      <c r="K88" s="12">
        <v>716</v>
      </c>
      <c r="L88" s="12"/>
      <c r="M88" s="12"/>
      <c r="N88" s="12"/>
      <c r="O88" s="12"/>
      <c r="P88" s="12">
        <v>292</v>
      </c>
      <c r="Q88" s="12"/>
      <c r="R88" s="12"/>
      <c r="S88" s="12"/>
      <c r="T88" s="12"/>
      <c r="U88" s="12"/>
      <c r="V88" s="12"/>
      <c r="W88" s="12"/>
      <c r="X88" s="12"/>
    </row>
    <row r="89" spans="1:24" x14ac:dyDescent="0.35">
      <c r="A89" t="s">
        <v>617</v>
      </c>
      <c r="B89" s="12"/>
      <c r="C89" s="12"/>
      <c r="D89" s="12"/>
      <c r="E89" s="12"/>
      <c r="F89" s="12"/>
      <c r="G89" s="12"/>
      <c r="H89" s="12"/>
      <c r="I89" s="12"/>
      <c r="J89" s="12"/>
      <c r="K89" s="12">
        <v>997</v>
      </c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</row>
    <row r="90" spans="1:24" x14ac:dyDescent="0.35">
      <c r="A90" t="s">
        <v>248</v>
      </c>
      <c r="B90" s="12">
        <v>684</v>
      </c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</row>
    <row r="91" spans="1:24" x14ac:dyDescent="0.35">
      <c r="A91" t="s">
        <v>618</v>
      </c>
      <c r="B91" s="12"/>
      <c r="C91" s="12"/>
      <c r="D91" s="12"/>
      <c r="E91" s="12"/>
      <c r="F91" s="12"/>
      <c r="G91" s="12"/>
      <c r="H91" s="12"/>
      <c r="I91" s="12"/>
      <c r="J91" s="12"/>
      <c r="K91" s="12">
        <v>658</v>
      </c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</row>
    <row r="92" spans="1:24" x14ac:dyDescent="0.35">
      <c r="A92" t="s">
        <v>484</v>
      </c>
      <c r="B92" s="12"/>
      <c r="C92" s="12"/>
      <c r="D92" s="12"/>
      <c r="E92" s="12"/>
      <c r="F92" s="12"/>
      <c r="G92" s="12"/>
      <c r="H92" s="12">
        <v>513</v>
      </c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</row>
    <row r="93" spans="1:24" x14ac:dyDescent="0.35">
      <c r="A93" t="s">
        <v>336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>
        <v>508</v>
      </c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</row>
    <row r="94" spans="1:24" x14ac:dyDescent="0.35">
      <c r="A94" t="s">
        <v>144</v>
      </c>
      <c r="B94" s="12">
        <v>258.3</v>
      </c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</row>
    <row r="95" spans="1:24" x14ac:dyDescent="0.35">
      <c r="A95" t="s">
        <v>183</v>
      </c>
      <c r="B95" s="12">
        <v>63</v>
      </c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</row>
    <row r="96" spans="1:24" x14ac:dyDescent="0.35">
      <c r="A96" t="s">
        <v>51</v>
      </c>
      <c r="B96" s="12">
        <v>31377.85</v>
      </c>
      <c r="C96" s="12">
        <v>14406</v>
      </c>
      <c r="D96" s="12">
        <v>26592.3</v>
      </c>
      <c r="E96" s="12">
        <v>56540.3</v>
      </c>
      <c r="F96" s="12">
        <v>185087.68</v>
      </c>
      <c r="G96" s="12">
        <v>123056.6</v>
      </c>
      <c r="H96" s="12">
        <v>93291.040000000008</v>
      </c>
      <c r="I96" s="12">
        <v>146005.00999999998</v>
      </c>
      <c r="J96" s="12">
        <v>211898.56</v>
      </c>
      <c r="K96" s="12">
        <v>198552.30000000005</v>
      </c>
      <c r="L96" s="12">
        <v>286075.28999999998</v>
      </c>
      <c r="M96" s="12">
        <v>82639.350000000006</v>
      </c>
      <c r="N96" s="12">
        <v>17466.45</v>
      </c>
      <c r="O96" s="12">
        <v>7111</v>
      </c>
      <c r="P96" s="12">
        <v>1144</v>
      </c>
      <c r="Q96" s="12">
        <v>1467</v>
      </c>
      <c r="R96" s="12">
        <v>47839.900000000009</v>
      </c>
      <c r="S96" s="12">
        <v>41801.68</v>
      </c>
      <c r="T96" s="12">
        <v>56845.8</v>
      </c>
      <c r="U96" s="12">
        <v>34720.400000000001</v>
      </c>
      <c r="V96" s="12">
        <v>12827</v>
      </c>
      <c r="W96" s="12">
        <v>19644.5</v>
      </c>
      <c r="X96" s="12">
        <v>15216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00E11-84E4-49E2-A7B4-F50C9336785C}">
  <sheetPr codeName="Hoja6"/>
  <dimension ref="A1:AA96"/>
  <sheetViews>
    <sheetView workbookViewId="0">
      <pane xSplit="1" ySplit="5" topLeftCell="B6" activePane="bottomRight" state="frozen"/>
      <selection pane="topRight" activeCell="B7" sqref="B7"/>
      <selection pane="bottomLeft" activeCell="B7" sqref="B7"/>
      <selection pane="bottomRight" activeCell="A5" sqref="A5"/>
    </sheetView>
  </sheetViews>
  <sheetFormatPr baseColWidth="10" defaultColWidth="11.453125" defaultRowHeight="14.5" x14ac:dyDescent="0.35"/>
  <cols>
    <col min="1" max="1" width="39.7265625" bestFit="1" customWidth="1"/>
    <col min="2" max="13" width="18.90625" bestFit="1" customWidth="1"/>
    <col min="14" max="14" width="13.81640625" bestFit="1" customWidth="1"/>
    <col min="15" max="24" width="13.1796875" bestFit="1" customWidth="1"/>
    <col min="25" max="26" width="13.6328125" bestFit="1" customWidth="1"/>
    <col min="27" max="27" width="12" bestFit="1" customWidth="1"/>
    <col min="28" max="28" width="14.90625" bestFit="1" customWidth="1"/>
    <col min="29" max="29" width="12.453125" bestFit="1" customWidth="1"/>
  </cols>
  <sheetData>
    <row r="1" spans="1:27" x14ac:dyDescent="0.35">
      <c r="A1" s="2" t="s">
        <v>53</v>
      </c>
      <c r="B1" t="s">
        <v>67</v>
      </c>
    </row>
    <row r="2" spans="1:27" x14ac:dyDescent="0.35">
      <c r="B2" t="str">
        <f>IF(B4="INVOICED","INVOICE"&amp;B5,"FACTURADO"&amp;B5)</f>
        <v>INVOICE7</v>
      </c>
      <c r="C2" t="str">
        <f t="shared" ref="C2:AA2" si="0">IF(C4="INVOICED","INVOICE"&amp;C5,"FACTURADO"&amp;C5)</f>
        <v>INVOICE8</v>
      </c>
      <c r="D2" t="str">
        <f t="shared" si="0"/>
        <v>INVOICE9</v>
      </c>
      <c r="E2" t="str">
        <f t="shared" si="0"/>
        <v>INVOICE10</v>
      </c>
      <c r="F2" t="str">
        <f t="shared" si="0"/>
        <v>INVOICE11</v>
      </c>
      <c r="G2" t="str">
        <f t="shared" si="0"/>
        <v>INVOICE12</v>
      </c>
      <c r="H2" t="str">
        <f t="shared" si="0"/>
        <v>INVOICE1</v>
      </c>
      <c r="I2" t="str">
        <f t="shared" si="0"/>
        <v>INVOICE2</v>
      </c>
      <c r="J2" t="str">
        <f t="shared" si="0"/>
        <v>INVOICE3</v>
      </c>
      <c r="K2" t="str">
        <f t="shared" si="0"/>
        <v>INVOICE4</v>
      </c>
      <c r="L2" t="str">
        <f t="shared" si="0"/>
        <v>INVOICE5</v>
      </c>
      <c r="M2" t="str">
        <f t="shared" si="0"/>
        <v>INVOICE6</v>
      </c>
      <c r="N2" t="str">
        <f t="shared" si="0"/>
        <v>FACTURADO</v>
      </c>
      <c r="O2" t="str">
        <f t="shared" si="0"/>
        <v>FACTURADO7</v>
      </c>
      <c r="P2" t="str">
        <f t="shared" si="0"/>
        <v>FACTURADO8</v>
      </c>
      <c r="Q2" t="str">
        <f t="shared" si="0"/>
        <v>FACTURADO9</v>
      </c>
      <c r="R2" t="str">
        <f t="shared" si="0"/>
        <v>FACTURADO10</v>
      </c>
      <c r="S2" t="str">
        <f t="shared" si="0"/>
        <v>FACTURADO11</v>
      </c>
      <c r="T2" t="str">
        <f t="shared" si="0"/>
        <v>FACTURADO12</v>
      </c>
      <c r="U2" t="str">
        <f t="shared" si="0"/>
        <v>FACTURADO1</v>
      </c>
      <c r="V2" t="str">
        <f t="shared" si="0"/>
        <v>FACTURADO2</v>
      </c>
      <c r="W2" t="str">
        <f t="shared" si="0"/>
        <v>FACTURADO3</v>
      </c>
      <c r="X2" t="str">
        <f t="shared" si="0"/>
        <v>FACTURADO4</v>
      </c>
      <c r="Y2" t="str">
        <f t="shared" si="0"/>
        <v>FACTURADO</v>
      </c>
      <c r="Z2" t="str">
        <f t="shared" si="0"/>
        <v>FACTURADO</v>
      </c>
      <c r="AA2" t="str">
        <f t="shared" si="0"/>
        <v>FACTURADO</v>
      </c>
    </row>
    <row r="3" spans="1:27" x14ac:dyDescent="0.35">
      <c r="A3" s="2" t="s">
        <v>55</v>
      </c>
      <c r="B3" s="2" t="s">
        <v>77</v>
      </c>
      <c r="C3" s="2" t="s">
        <v>57</v>
      </c>
    </row>
    <row r="4" spans="1:27" x14ac:dyDescent="0.35">
      <c r="B4" t="s">
        <v>94</v>
      </c>
      <c r="C4" t="s">
        <v>94</v>
      </c>
      <c r="D4" t="s">
        <v>94</v>
      </c>
      <c r="E4" t="s">
        <v>94</v>
      </c>
      <c r="F4" t="s">
        <v>94</v>
      </c>
      <c r="G4" t="s">
        <v>94</v>
      </c>
      <c r="H4" t="s">
        <v>94</v>
      </c>
      <c r="I4" t="s">
        <v>94</v>
      </c>
      <c r="J4" t="s">
        <v>94</v>
      </c>
      <c r="K4" t="s">
        <v>94</v>
      </c>
      <c r="L4" t="s">
        <v>94</v>
      </c>
      <c r="M4" t="s">
        <v>94</v>
      </c>
      <c r="N4" t="s">
        <v>694</v>
      </c>
      <c r="O4" t="s">
        <v>684</v>
      </c>
      <c r="P4" t="s">
        <v>684</v>
      </c>
      <c r="Q4" t="s">
        <v>684</v>
      </c>
      <c r="R4" t="s">
        <v>684</v>
      </c>
      <c r="S4" t="s">
        <v>684</v>
      </c>
      <c r="T4" t="s">
        <v>684</v>
      </c>
      <c r="U4" t="s">
        <v>684</v>
      </c>
      <c r="V4" t="s">
        <v>684</v>
      </c>
      <c r="W4" t="s">
        <v>684</v>
      </c>
      <c r="X4" t="s">
        <v>684</v>
      </c>
      <c r="Y4" t="s">
        <v>695</v>
      </c>
    </row>
    <row r="5" spans="1:27" x14ac:dyDescent="0.35">
      <c r="A5" s="2" t="s">
        <v>52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</v>
      </c>
      <c r="I5">
        <v>2</v>
      </c>
      <c r="J5">
        <v>3</v>
      </c>
      <c r="K5">
        <v>4</v>
      </c>
      <c r="L5">
        <v>5</v>
      </c>
      <c r="M5">
        <v>6</v>
      </c>
      <c r="O5">
        <v>7</v>
      </c>
      <c r="P5">
        <v>8</v>
      </c>
      <c r="Q5">
        <v>9</v>
      </c>
      <c r="R5">
        <v>10</v>
      </c>
      <c r="S5">
        <v>11</v>
      </c>
      <c r="T5">
        <v>12</v>
      </c>
      <c r="U5">
        <v>1</v>
      </c>
      <c r="V5">
        <v>2</v>
      </c>
      <c r="W5">
        <v>3</v>
      </c>
      <c r="X5">
        <v>4</v>
      </c>
    </row>
    <row r="6" spans="1:27" x14ac:dyDescent="0.35">
      <c r="A6" t="s">
        <v>365</v>
      </c>
      <c r="B6" s="12"/>
      <c r="C6" s="12"/>
      <c r="D6" s="12"/>
      <c r="E6" s="12">
        <v>10488.6</v>
      </c>
      <c r="F6" s="12">
        <v>9711.9000000000015</v>
      </c>
      <c r="G6" s="12">
        <v>27197</v>
      </c>
      <c r="H6" s="12">
        <v>6264</v>
      </c>
      <c r="I6" s="12">
        <v>53244</v>
      </c>
      <c r="J6" s="12">
        <v>53009.1</v>
      </c>
      <c r="K6" s="12">
        <v>5583.5999999999995</v>
      </c>
      <c r="L6" s="12">
        <v>58244.399999999994</v>
      </c>
      <c r="M6" s="12">
        <v>8831.6999999999989</v>
      </c>
      <c r="N6" s="12">
        <v>232574.30000000002</v>
      </c>
      <c r="O6" s="12"/>
      <c r="P6" s="12"/>
      <c r="Q6" s="12"/>
      <c r="R6" s="12">
        <v>18539</v>
      </c>
      <c r="S6" s="12">
        <v>23176</v>
      </c>
      <c r="T6" s="12">
        <v>36752</v>
      </c>
      <c r="U6" s="12">
        <v>20748</v>
      </c>
      <c r="V6" s="12"/>
      <c r="W6" s="12"/>
      <c r="X6" s="12"/>
      <c r="Y6" s="12">
        <v>99215</v>
      </c>
    </row>
    <row r="7" spans="1:27" x14ac:dyDescent="0.35">
      <c r="A7" t="s">
        <v>158</v>
      </c>
      <c r="B7" s="12">
        <v>1999</v>
      </c>
      <c r="C7" s="12"/>
      <c r="D7" s="12">
        <v>11409.84</v>
      </c>
      <c r="E7" s="12">
        <v>11247.2</v>
      </c>
      <c r="F7" s="12">
        <v>6766.5999999999995</v>
      </c>
      <c r="G7" s="12">
        <v>7001.2000000000007</v>
      </c>
      <c r="H7" s="12">
        <v>1515.2399999999998</v>
      </c>
      <c r="I7" s="12">
        <v>17413.760000000002</v>
      </c>
      <c r="J7" s="12">
        <v>22037.400000000005</v>
      </c>
      <c r="K7" s="12">
        <v>10070.609999999997</v>
      </c>
      <c r="L7" s="12">
        <v>11181.359999999999</v>
      </c>
      <c r="M7" s="12">
        <v>870.94</v>
      </c>
      <c r="N7" s="12">
        <v>101513.15000000001</v>
      </c>
      <c r="O7" s="12"/>
      <c r="P7" s="12"/>
      <c r="Q7" s="12"/>
      <c r="R7" s="12">
        <v>24536.400000000005</v>
      </c>
      <c r="S7" s="12">
        <v>6857.68</v>
      </c>
      <c r="T7" s="12">
        <v>4590.8</v>
      </c>
      <c r="U7" s="12">
        <v>7562.4</v>
      </c>
      <c r="V7" s="12"/>
      <c r="W7" s="12"/>
      <c r="X7" s="12"/>
      <c r="Y7" s="12">
        <v>43547.280000000006</v>
      </c>
    </row>
    <row r="8" spans="1:27" x14ac:dyDescent="0.35">
      <c r="A8" t="s">
        <v>438</v>
      </c>
      <c r="B8" s="12"/>
      <c r="C8" s="12"/>
      <c r="D8" s="12"/>
      <c r="E8" s="12"/>
      <c r="F8" s="12">
        <v>96876.88</v>
      </c>
      <c r="G8" s="12">
        <v>17236.799999999996</v>
      </c>
      <c r="H8" s="12"/>
      <c r="I8" s="12"/>
      <c r="J8" s="12">
        <v>15321</v>
      </c>
      <c r="K8" s="12">
        <v>1324</v>
      </c>
      <c r="L8" s="12"/>
      <c r="M8" s="12"/>
      <c r="N8" s="12">
        <v>130758.68</v>
      </c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</row>
    <row r="9" spans="1:27" x14ac:dyDescent="0.35">
      <c r="A9" t="s">
        <v>427</v>
      </c>
      <c r="B9" s="12"/>
      <c r="C9" s="12"/>
      <c r="D9" s="12"/>
      <c r="E9" s="12"/>
      <c r="F9" s="12">
        <v>28744.799999999999</v>
      </c>
      <c r="G9" s="12">
        <v>13676.399999999996</v>
      </c>
      <c r="H9" s="12">
        <v>14474.699999999999</v>
      </c>
      <c r="I9" s="12">
        <v>31350.54</v>
      </c>
      <c r="J9" s="12">
        <v>25638.55999999999</v>
      </c>
      <c r="K9" s="12"/>
      <c r="L9" s="12"/>
      <c r="M9" s="12"/>
      <c r="N9" s="12">
        <v>113885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</row>
    <row r="10" spans="1:27" x14ac:dyDescent="0.35">
      <c r="A10" t="s">
        <v>628</v>
      </c>
      <c r="B10" s="12"/>
      <c r="C10" s="12"/>
      <c r="D10" s="12"/>
      <c r="E10" s="12"/>
      <c r="F10" s="12"/>
      <c r="G10" s="12"/>
      <c r="H10" s="12"/>
      <c r="I10" s="12"/>
      <c r="J10" s="12"/>
      <c r="K10" s="12">
        <v>53735.090000000011</v>
      </c>
      <c r="L10" s="12">
        <v>51006.189999999988</v>
      </c>
      <c r="M10" s="12">
        <v>4196.6099999999997</v>
      </c>
      <c r="N10" s="12">
        <v>108937.89</v>
      </c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</row>
    <row r="11" spans="1:27" x14ac:dyDescent="0.35">
      <c r="A11" t="s">
        <v>541</v>
      </c>
      <c r="B11" s="12"/>
      <c r="C11" s="12"/>
      <c r="D11" s="12"/>
      <c r="E11" s="12"/>
      <c r="F11" s="12"/>
      <c r="G11" s="12"/>
      <c r="H11" s="12"/>
      <c r="I11" s="12">
        <v>2838</v>
      </c>
      <c r="J11" s="12">
        <v>22816</v>
      </c>
      <c r="K11" s="12">
        <v>21396</v>
      </c>
      <c r="L11" s="12">
        <v>13186</v>
      </c>
      <c r="M11" s="12">
        <v>5769</v>
      </c>
      <c r="N11" s="12">
        <v>66005</v>
      </c>
      <c r="O11" s="12">
        <v>2159</v>
      </c>
      <c r="P11" s="12"/>
      <c r="Q11" s="12"/>
      <c r="R11" s="12"/>
      <c r="S11" s="12"/>
      <c r="T11" s="12"/>
      <c r="U11" s="12"/>
      <c r="V11" s="12"/>
      <c r="W11" s="12"/>
      <c r="X11" s="12"/>
      <c r="Y11" s="12">
        <v>2159</v>
      </c>
    </row>
    <row r="12" spans="1:27" x14ac:dyDescent="0.35">
      <c r="A12" t="s">
        <v>412</v>
      </c>
      <c r="B12" s="12"/>
      <c r="C12" s="12"/>
      <c r="D12" s="12"/>
      <c r="E12" s="12"/>
      <c r="F12" s="12">
        <v>24843.000000000007</v>
      </c>
      <c r="G12" s="12">
        <v>25675.200000000004</v>
      </c>
      <c r="H12" s="12">
        <v>10519.600000000002</v>
      </c>
      <c r="I12" s="12">
        <v>164.71</v>
      </c>
      <c r="J12" s="12"/>
      <c r="K12" s="12"/>
      <c r="L12" s="12"/>
      <c r="M12" s="12"/>
      <c r="N12" s="12">
        <v>61202.510000000017</v>
      </c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</row>
    <row r="13" spans="1:27" x14ac:dyDescent="0.35">
      <c r="A13" t="s">
        <v>305</v>
      </c>
      <c r="B13" s="12"/>
      <c r="C13" s="12">
        <v>336</v>
      </c>
      <c r="D13" s="12">
        <v>594</v>
      </c>
      <c r="E13" s="12"/>
      <c r="F13" s="12"/>
      <c r="G13" s="12"/>
      <c r="H13" s="12"/>
      <c r="I13" s="12"/>
      <c r="J13" s="12">
        <v>8326</v>
      </c>
      <c r="K13" s="12">
        <v>3160</v>
      </c>
      <c r="L13" s="12">
        <v>11869</v>
      </c>
      <c r="M13" s="12">
        <v>8795</v>
      </c>
      <c r="N13" s="12">
        <v>33080</v>
      </c>
      <c r="O13" s="12"/>
      <c r="P13" s="12"/>
      <c r="Q13" s="12"/>
      <c r="R13" s="12"/>
      <c r="S13" s="12"/>
      <c r="T13" s="12"/>
      <c r="U13" s="12"/>
      <c r="V13" s="12"/>
      <c r="W13" s="12">
        <v>11595</v>
      </c>
      <c r="X13" s="12">
        <v>11645</v>
      </c>
      <c r="Y13" s="12">
        <v>23240</v>
      </c>
    </row>
    <row r="14" spans="1:27" x14ac:dyDescent="0.35">
      <c r="A14" t="s">
        <v>560</v>
      </c>
      <c r="B14" s="12"/>
      <c r="C14" s="12"/>
      <c r="D14" s="12"/>
      <c r="E14" s="12"/>
      <c r="F14" s="12"/>
      <c r="G14" s="12"/>
      <c r="H14" s="12"/>
      <c r="I14" s="12">
        <v>3520</v>
      </c>
      <c r="J14" s="12">
        <v>18149</v>
      </c>
      <c r="K14" s="12">
        <v>5244.5</v>
      </c>
      <c r="L14" s="12">
        <v>16684</v>
      </c>
      <c r="M14" s="12">
        <v>3505.4</v>
      </c>
      <c r="N14" s="12">
        <v>47102.9</v>
      </c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</row>
    <row r="15" spans="1:27" x14ac:dyDescent="0.35">
      <c r="A15" t="s">
        <v>313</v>
      </c>
      <c r="B15" s="12"/>
      <c r="C15" s="12"/>
      <c r="D15" s="12">
        <v>108</v>
      </c>
      <c r="E15" s="12"/>
      <c r="F15" s="12"/>
      <c r="G15" s="12"/>
      <c r="H15" s="12">
        <v>9720</v>
      </c>
      <c r="I15" s="12">
        <v>6964</v>
      </c>
      <c r="J15" s="12">
        <v>3826</v>
      </c>
      <c r="K15" s="12">
        <v>7718</v>
      </c>
      <c r="L15" s="12">
        <v>10754</v>
      </c>
      <c r="M15" s="12">
        <v>2172</v>
      </c>
      <c r="N15" s="12">
        <v>41262</v>
      </c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</row>
    <row r="16" spans="1:27" x14ac:dyDescent="0.35">
      <c r="A16" t="s">
        <v>115</v>
      </c>
      <c r="B16" s="12">
        <v>4480.1000000000004</v>
      </c>
      <c r="C16" s="12">
        <v>3914</v>
      </c>
      <c r="D16" s="12">
        <v>2896.9</v>
      </c>
      <c r="E16" s="12">
        <v>1320</v>
      </c>
      <c r="F16" s="12"/>
      <c r="G16" s="12">
        <v>889</v>
      </c>
      <c r="H16" s="12">
        <v>3331</v>
      </c>
      <c r="I16" s="12"/>
      <c r="J16" s="12"/>
      <c r="K16" s="12">
        <v>2996</v>
      </c>
      <c r="L16" s="12">
        <v>2522</v>
      </c>
      <c r="M16" s="12">
        <v>4978</v>
      </c>
      <c r="N16" s="12">
        <v>27327</v>
      </c>
      <c r="O16" s="12">
        <v>1964.1999999999998</v>
      </c>
      <c r="P16" s="12">
        <v>1702</v>
      </c>
      <c r="Q16" s="12">
        <v>852</v>
      </c>
      <c r="R16" s="12"/>
      <c r="S16" s="12"/>
      <c r="T16" s="12"/>
      <c r="U16" s="12"/>
      <c r="V16" s="12">
        <v>2784</v>
      </c>
      <c r="W16" s="12"/>
      <c r="X16" s="12">
        <v>1453</v>
      </c>
      <c r="Y16" s="12">
        <v>8755.2000000000007</v>
      </c>
    </row>
    <row r="17" spans="1:25" x14ac:dyDescent="0.35">
      <c r="A17" t="s">
        <v>304</v>
      </c>
      <c r="B17" s="12"/>
      <c r="C17" s="12">
        <v>860</v>
      </c>
      <c r="D17" s="12">
        <v>300</v>
      </c>
      <c r="E17" s="12"/>
      <c r="F17" s="12"/>
      <c r="G17" s="12"/>
      <c r="H17" s="12">
        <v>11768</v>
      </c>
      <c r="I17" s="12">
        <v>976</v>
      </c>
      <c r="J17" s="12"/>
      <c r="K17" s="12">
        <v>9718</v>
      </c>
      <c r="L17" s="12">
        <v>5074</v>
      </c>
      <c r="M17" s="12">
        <v>330</v>
      </c>
      <c r="N17" s="12">
        <v>29026</v>
      </c>
      <c r="O17" s="12"/>
      <c r="P17" s="12"/>
      <c r="Q17" s="12"/>
      <c r="R17" s="12"/>
      <c r="S17" s="12"/>
      <c r="T17" s="12"/>
      <c r="U17" s="12"/>
      <c r="V17" s="12"/>
      <c r="W17" s="12">
        <v>2868</v>
      </c>
      <c r="X17" s="12">
        <v>2118</v>
      </c>
      <c r="Y17" s="12">
        <v>4986</v>
      </c>
    </row>
    <row r="18" spans="1:25" x14ac:dyDescent="0.35">
      <c r="A18" t="s">
        <v>132</v>
      </c>
      <c r="B18" s="12">
        <v>3177.7999999999993</v>
      </c>
      <c r="C18" s="12">
        <v>334</v>
      </c>
      <c r="D18" s="12"/>
      <c r="E18" s="12">
        <v>800</v>
      </c>
      <c r="F18" s="12">
        <v>582</v>
      </c>
      <c r="G18" s="12"/>
      <c r="H18" s="12"/>
      <c r="I18" s="12">
        <v>5292</v>
      </c>
      <c r="J18" s="12">
        <v>2178</v>
      </c>
      <c r="K18" s="12">
        <v>6357</v>
      </c>
      <c r="L18" s="12">
        <v>13753</v>
      </c>
      <c r="M18" s="12">
        <v>1304</v>
      </c>
      <c r="N18" s="12">
        <v>33777.800000000003</v>
      </c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</row>
    <row r="19" spans="1:25" x14ac:dyDescent="0.35">
      <c r="A19" t="s">
        <v>277</v>
      </c>
      <c r="B19" s="12"/>
      <c r="C19" s="12">
        <v>436</v>
      </c>
      <c r="D19" s="12"/>
      <c r="E19" s="12">
        <v>2910</v>
      </c>
      <c r="F19" s="12"/>
      <c r="G19" s="12">
        <v>5788</v>
      </c>
      <c r="H19" s="12">
        <v>6392</v>
      </c>
      <c r="I19" s="12">
        <v>1004</v>
      </c>
      <c r="J19" s="12">
        <v>2876</v>
      </c>
      <c r="K19" s="12">
        <v>4634</v>
      </c>
      <c r="L19" s="12">
        <v>5330.4</v>
      </c>
      <c r="M19" s="12">
        <v>440</v>
      </c>
      <c r="N19" s="12">
        <v>29810.400000000001</v>
      </c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</row>
    <row r="20" spans="1:25" x14ac:dyDescent="0.35">
      <c r="A20" t="s">
        <v>134</v>
      </c>
      <c r="B20" s="12">
        <v>2972</v>
      </c>
      <c r="C20" s="12"/>
      <c r="D20" s="12"/>
      <c r="E20" s="12">
        <v>7721</v>
      </c>
      <c r="F20" s="12"/>
      <c r="G20" s="12">
        <v>4468</v>
      </c>
      <c r="H20" s="12"/>
      <c r="I20" s="12">
        <v>3536</v>
      </c>
      <c r="J20" s="12">
        <v>2001</v>
      </c>
      <c r="K20" s="12"/>
      <c r="L20" s="12">
        <v>2378.1999999999998</v>
      </c>
      <c r="M20" s="12">
        <v>3084.5</v>
      </c>
      <c r="N20" s="12">
        <v>26160.7</v>
      </c>
      <c r="O20" s="12">
        <v>198</v>
      </c>
      <c r="P20" s="12"/>
      <c r="Q20" s="12">
        <v>1467</v>
      </c>
      <c r="R20" s="12"/>
      <c r="S20" s="12"/>
      <c r="T20" s="12">
        <v>1969</v>
      </c>
      <c r="U20" s="12"/>
      <c r="V20" s="12"/>
      <c r="W20" s="12"/>
      <c r="X20" s="12"/>
      <c r="Y20" s="12">
        <v>3634</v>
      </c>
    </row>
    <row r="21" spans="1:25" x14ac:dyDescent="0.35">
      <c r="A21" t="s">
        <v>233</v>
      </c>
      <c r="B21" s="12">
        <v>318</v>
      </c>
      <c r="C21" s="12"/>
      <c r="D21" s="12"/>
      <c r="E21" s="12"/>
      <c r="F21" s="12"/>
      <c r="G21" s="12"/>
      <c r="H21" s="12"/>
      <c r="I21" s="12"/>
      <c r="J21" s="12">
        <v>12777</v>
      </c>
      <c r="K21" s="12">
        <v>7833</v>
      </c>
      <c r="L21" s="12">
        <v>5488</v>
      </c>
      <c r="M21" s="12"/>
      <c r="N21" s="12">
        <v>26416</v>
      </c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</row>
    <row r="22" spans="1:25" x14ac:dyDescent="0.35">
      <c r="A22" t="s">
        <v>230</v>
      </c>
      <c r="B22" s="12">
        <v>968</v>
      </c>
      <c r="C22" s="12"/>
      <c r="D22" s="12"/>
      <c r="E22" s="12"/>
      <c r="F22" s="12"/>
      <c r="G22" s="12"/>
      <c r="H22" s="12">
        <v>4077.5</v>
      </c>
      <c r="I22" s="12">
        <v>1194</v>
      </c>
      <c r="J22" s="12"/>
      <c r="K22" s="12">
        <v>6973.5</v>
      </c>
      <c r="L22" s="12">
        <v>7744</v>
      </c>
      <c r="M22" s="12">
        <v>1080</v>
      </c>
      <c r="N22" s="12">
        <v>22037</v>
      </c>
      <c r="O22" s="12">
        <v>252</v>
      </c>
      <c r="P22" s="12"/>
      <c r="Q22" s="12"/>
      <c r="R22" s="12"/>
      <c r="S22" s="12"/>
      <c r="T22" s="12"/>
      <c r="U22" s="12"/>
      <c r="V22" s="12"/>
      <c r="W22" s="12"/>
      <c r="X22" s="12"/>
      <c r="Y22" s="12">
        <v>252</v>
      </c>
    </row>
    <row r="23" spans="1:25" x14ac:dyDescent="0.35">
      <c r="A23" t="s">
        <v>411</v>
      </c>
      <c r="B23" s="12"/>
      <c r="C23" s="12"/>
      <c r="D23" s="12"/>
      <c r="E23" s="12"/>
      <c r="F23" s="12">
        <v>2770</v>
      </c>
      <c r="G23" s="12"/>
      <c r="H23" s="12"/>
      <c r="I23" s="12">
        <v>2961</v>
      </c>
      <c r="J23" s="12">
        <v>706</v>
      </c>
      <c r="K23" s="12">
        <v>1549</v>
      </c>
      <c r="L23" s="12">
        <v>14284</v>
      </c>
      <c r="M23" s="12"/>
      <c r="N23" s="12">
        <v>22270</v>
      </c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</row>
    <row r="24" spans="1:25" x14ac:dyDescent="0.35">
      <c r="A24" t="s">
        <v>456</v>
      </c>
      <c r="B24" s="12"/>
      <c r="C24" s="12"/>
      <c r="D24" s="12"/>
      <c r="E24" s="12"/>
      <c r="F24" s="12"/>
      <c r="G24" s="12">
        <v>13137</v>
      </c>
      <c r="H24" s="12"/>
      <c r="I24" s="12"/>
      <c r="J24" s="12"/>
      <c r="K24" s="12"/>
      <c r="L24" s="12">
        <v>3441</v>
      </c>
      <c r="M24" s="12">
        <v>1008</v>
      </c>
      <c r="N24" s="12">
        <v>17586</v>
      </c>
      <c r="O24" s="12"/>
      <c r="P24" s="12"/>
      <c r="Q24" s="12"/>
      <c r="R24" s="12"/>
      <c r="S24" s="12"/>
      <c r="T24" s="12"/>
      <c r="U24" s="12"/>
      <c r="V24" s="12"/>
      <c r="W24" s="12">
        <v>3119.5</v>
      </c>
      <c r="X24" s="12"/>
      <c r="Y24" s="12">
        <v>3119.5</v>
      </c>
    </row>
    <row r="25" spans="1:25" x14ac:dyDescent="0.35">
      <c r="A25" t="s">
        <v>629</v>
      </c>
      <c r="B25" s="12"/>
      <c r="C25" s="12"/>
      <c r="D25" s="12"/>
      <c r="E25" s="12"/>
      <c r="F25" s="12"/>
      <c r="G25" s="12"/>
      <c r="H25" s="12"/>
      <c r="I25" s="12"/>
      <c r="J25" s="12"/>
      <c r="K25" s="12">
        <v>2226</v>
      </c>
      <c r="L25" s="12">
        <v>2316</v>
      </c>
      <c r="M25" s="12"/>
      <c r="N25" s="12">
        <v>4542</v>
      </c>
      <c r="O25" s="12">
        <v>2423.75</v>
      </c>
      <c r="P25" s="12"/>
      <c r="Q25" s="12"/>
      <c r="R25" s="12"/>
      <c r="S25" s="12">
        <v>3137</v>
      </c>
      <c r="T25" s="12">
        <v>7635</v>
      </c>
      <c r="U25" s="12"/>
      <c r="V25" s="12"/>
      <c r="W25" s="12">
        <v>2062</v>
      </c>
      <c r="X25" s="12"/>
      <c r="Y25" s="12">
        <v>15257.75</v>
      </c>
    </row>
    <row r="26" spans="1:25" x14ac:dyDescent="0.35">
      <c r="A26" t="s">
        <v>465</v>
      </c>
      <c r="B26" s="12"/>
      <c r="C26" s="12"/>
      <c r="D26" s="12"/>
      <c r="E26" s="12"/>
      <c r="F26" s="12"/>
      <c r="G26" s="12">
        <v>2853</v>
      </c>
      <c r="H26" s="12">
        <v>4528</v>
      </c>
      <c r="I26" s="12">
        <v>1882</v>
      </c>
      <c r="J26" s="12">
        <v>5588</v>
      </c>
      <c r="K26" s="12">
        <v>2634</v>
      </c>
      <c r="L26" s="12">
        <v>284</v>
      </c>
      <c r="M26" s="12"/>
      <c r="N26" s="12">
        <v>17769</v>
      </c>
      <c r="O26" s="12">
        <v>104</v>
      </c>
      <c r="P26" s="12"/>
      <c r="Q26" s="12"/>
      <c r="R26" s="12"/>
      <c r="S26" s="12"/>
      <c r="T26" s="12"/>
      <c r="U26" s="12"/>
      <c r="V26" s="12"/>
      <c r="W26" s="12"/>
      <c r="X26" s="12"/>
      <c r="Y26" s="12">
        <v>104</v>
      </c>
    </row>
    <row r="27" spans="1:25" x14ac:dyDescent="0.35">
      <c r="A27" t="s">
        <v>509</v>
      </c>
      <c r="B27" s="12"/>
      <c r="C27" s="12"/>
      <c r="D27" s="12"/>
      <c r="E27" s="12"/>
      <c r="F27" s="12"/>
      <c r="G27" s="12"/>
      <c r="H27" s="12">
        <v>5761</v>
      </c>
      <c r="I27" s="12"/>
      <c r="J27" s="12">
        <v>1776</v>
      </c>
      <c r="K27" s="12"/>
      <c r="L27" s="12"/>
      <c r="M27" s="12">
        <v>4476</v>
      </c>
      <c r="N27" s="12">
        <v>12013</v>
      </c>
      <c r="O27" s="12"/>
      <c r="P27" s="12"/>
      <c r="Q27" s="12"/>
      <c r="R27" s="12"/>
      <c r="S27" s="12">
        <v>1938</v>
      </c>
      <c r="T27" s="12"/>
      <c r="U27" s="12">
        <v>3264</v>
      </c>
      <c r="V27" s="12"/>
      <c r="W27" s="12"/>
      <c r="X27" s="12"/>
      <c r="Y27" s="12">
        <v>5202</v>
      </c>
    </row>
    <row r="28" spans="1:25" x14ac:dyDescent="0.35">
      <c r="A28" t="s">
        <v>389</v>
      </c>
      <c r="B28" s="12"/>
      <c r="C28" s="12"/>
      <c r="D28" s="12"/>
      <c r="E28" s="12">
        <v>4108</v>
      </c>
      <c r="F28" s="12">
        <v>1666.5</v>
      </c>
      <c r="G28" s="12"/>
      <c r="H28" s="12"/>
      <c r="I28" s="12"/>
      <c r="J28" s="12">
        <v>1532.5</v>
      </c>
      <c r="K28" s="12"/>
      <c r="L28" s="12"/>
      <c r="M28" s="12">
        <v>1399.1999999999996</v>
      </c>
      <c r="N28" s="12">
        <v>8706.1999999999989</v>
      </c>
      <c r="O28" s="12"/>
      <c r="P28" s="12"/>
      <c r="Q28" s="12"/>
      <c r="R28" s="12"/>
      <c r="S28" s="12">
        <v>6141</v>
      </c>
      <c r="T28" s="12">
        <v>2041.5</v>
      </c>
      <c r="U28" s="12"/>
      <c r="V28" s="12"/>
      <c r="W28" s="12"/>
      <c r="X28" s="12"/>
      <c r="Y28" s="12">
        <v>8182.5</v>
      </c>
    </row>
    <row r="29" spans="1:25" x14ac:dyDescent="0.35">
      <c r="A29" t="s">
        <v>209</v>
      </c>
      <c r="B29" s="12">
        <v>2848</v>
      </c>
      <c r="C29" s="12">
        <v>4330</v>
      </c>
      <c r="D29" s="12">
        <v>2112.8000000000002</v>
      </c>
      <c r="E29" s="12">
        <v>6711</v>
      </c>
      <c r="F29" s="12"/>
      <c r="G29" s="12"/>
      <c r="H29" s="12"/>
      <c r="I29" s="12"/>
      <c r="J29" s="12"/>
      <c r="K29" s="12"/>
      <c r="L29" s="12"/>
      <c r="M29" s="12"/>
      <c r="N29" s="12">
        <v>16001.8</v>
      </c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</row>
    <row r="30" spans="1:25" x14ac:dyDescent="0.35">
      <c r="A30" t="s">
        <v>205</v>
      </c>
      <c r="B30" s="12">
        <v>442</v>
      </c>
      <c r="C30" s="12">
        <v>657</v>
      </c>
      <c r="D30" s="12">
        <v>1687</v>
      </c>
      <c r="E30" s="12">
        <v>836</v>
      </c>
      <c r="F30" s="12">
        <v>4025</v>
      </c>
      <c r="G30" s="12"/>
      <c r="H30" s="12">
        <v>1054</v>
      </c>
      <c r="I30" s="12">
        <v>1032</v>
      </c>
      <c r="J30" s="12"/>
      <c r="K30" s="12"/>
      <c r="L30" s="12">
        <v>2326</v>
      </c>
      <c r="M30" s="12">
        <v>1208</v>
      </c>
      <c r="N30" s="12">
        <v>13267</v>
      </c>
      <c r="O30" s="12">
        <v>543</v>
      </c>
      <c r="P30" s="12"/>
      <c r="Q30" s="12"/>
      <c r="R30" s="12"/>
      <c r="S30" s="12"/>
      <c r="T30" s="12"/>
      <c r="U30" s="12"/>
      <c r="V30" s="12"/>
      <c r="W30" s="12"/>
      <c r="X30" s="12"/>
      <c r="Y30" s="12">
        <v>543</v>
      </c>
    </row>
    <row r="31" spans="1:25" x14ac:dyDescent="0.35">
      <c r="A31" t="s">
        <v>181</v>
      </c>
      <c r="B31" s="12">
        <v>1549</v>
      </c>
      <c r="C31" s="12"/>
      <c r="D31" s="12"/>
      <c r="E31" s="12"/>
      <c r="F31" s="12"/>
      <c r="G31" s="12"/>
      <c r="H31" s="12"/>
      <c r="I31" s="12"/>
      <c r="J31" s="12"/>
      <c r="K31" s="12">
        <v>6646</v>
      </c>
      <c r="L31" s="12">
        <v>5053.24</v>
      </c>
      <c r="M31" s="12"/>
      <c r="N31" s="12">
        <v>13248.24</v>
      </c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</row>
    <row r="32" spans="1:25" x14ac:dyDescent="0.35">
      <c r="A32" t="s">
        <v>202</v>
      </c>
      <c r="B32" s="12">
        <v>2488</v>
      </c>
      <c r="C32" s="12"/>
      <c r="D32" s="12"/>
      <c r="E32" s="12"/>
      <c r="F32" s="12"/>
      <c r="G32" s="12"/>
      <c r="H32" s="12"/>
      <c r="I32" s="12">
        <v>4332</v>
      </c>
      <c r="J32" s="12"/>
      <c r="K32" s="12">
        <v>4472</v>
      </c>
      <c r="L32" s="12"/>
      <c r="M32" s="12"/>
      <c r="N32" s="12">
        <v>11292</v>
      </c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</row>
    <row r="33" spans="1:25" x14ac:dyDescent="0.35">
      <c r="A33" t="s">
        <v>150</v>
      </c>
      <c r="B33" s="12">
        <v>1876.45</v>
      </c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>
        <v>7585</v>
      </c>
      <c r="N33" s="12">
        <v>9461.4500000000007</v>
      </c>
      <c r="O33" s="12">
        <v>875</v>
      </c>
      <c r="P33" s="12"/>
      <c r="Q33" s="12"/>
      <c r="R33" s="12"/>
      <c r="S33" s="12"/>
      <c r="T33" s="12"/>
      <c r="U33" s="12"/>
      <c r="V33" s="12"/>
      <c r="W33" s="12"/>
      <c r="X33" s="12"/>
      <c r="Y33" s="12">
        <v>875</v>
      </c>
    </row>
    <row r="34" spans="1:25" x14ac:dyDescent="0.35">
      <c r="A34" t="s">
        <v>172</v>
      </c>
      <c r="B34" s="12">
        <v>620.5</v>
      </c>
      <c r="C34" s="12"/>
      <c r="D34" s="12"/>
      <c r="E34" s="12"/>
      <c r="F34" s="12"/>
      <c r="G34" s="12"/>
      <c r="H34" s="12"/>
      <c r="I34" s="12"/>
      <c r="J34" s="12"/>
      <c r="K34" s="12">
        <v>1551</v>
      </c>
      <c r="L34" s="12">
        <v>4477.5</v>
      </c>
      <c r="M34" s="12">
        <v>3472</v>
      </c>
      <c r="N34" s="12">
        <v>10121</v>
      </c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</row>
    <row r="35" spans="1:25" x14ac:dyDescent="0.35">
      <c r="A35" t="s">
        <v>533</v>
      </c>
      <c r="B35" s="12"/>
      <c r="C35" s="12"/>
      <c r="D35" s="12"/>
      <c r="E35" s="12"/>
      <c r="F35" s="12"/>
      <c r="G35" s="12"/>
      <c r="H35" s="12">
        <v>1476</v>
      </c>
      <c r="I35" s="12"/>
      <c r="J35" s="12">
        <v>2585</v>
      </c>
      <c r="K35" s="12">
        <v>1016</v>
      </c>
      <c r="L35" s="12">
        <v>186</v>
      </c>
      <c r="M35" s="12"/>
      <c r="N35" s="12">
        <v>5263</v>
      </c>
      <c r="O35" s="12"/>
      <c r="P35" s="12"/>
      <c r="Q35" s="12"/>
      <c r="R35" s="12"/>
      <c r="S35" s="12"/>
      <c r="T35" s="12"/>
      <c r="U35" s="12"/>
      <c r="V35" s="12">
        <v>4342</v>
      </c>
      <c r="W35" s="12"/>
      <c r="X35" s="12"/>
      <c r="Y35" s="12">
        <v>4342</v>
      </c>
    </row>
    <row r="36" spans="1:25" x14ac:dyDescent="0.35">
      <c r="A36" t="s">
        <v>207</v>
      </c>
      <c r="B36" s="12">
        <v>2116</v>
      </c>
      <c r="C36" s="12">
        <v>3387</v>
      </c>
      <c r="D36" s="12">
        <v>4002</v>
      </c>
      <c r="E36" s="12"/>
      <c r="F36" s="12"/>
      <c r="G36" s="12"/>
      <c r="H36" s="12"/>
      <c r="I36" s="12"/>
      <c r="J36" s="12"/>
      <c r="K36" s="12"/>
      <c r="L36" s="12"/>
      <c r="M36" s="12"/>
      <c r="N36" s="12">
        <v>9505</v>
      </c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</row>
    <row r="37" spans="1:25" x14ac:dyDescent="0.35">
      <c r="A37" t="s">
        <v>575</v>
      </c>
      <c r="B37" s="12"/>
      <c r="C37" s="12"/>
      <c r="D37" s="12"/>
      <c r="E37" s="12"/>
      <c r="F37" s="12"/>
      <c r="G37" s="12"/>
      <c r="H37" s="12"/>
      <c r="I37" s="12"/>
      <c r="J37" s="12">
        <v>2587</v>
      </c>
      <c r="K37" s="12">
        <v>1620</v>
      </c>
      <c r="L37" s="12">
        <v>4458</v>
      </c>
      <c r="M37" s="12">
        <v>668</v>
      </c>
      <c r="N37" s="12">
        <v>9333</v>
      </c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</row>
    <row r="38" spans="1:25" x14ac:dyDescent="0.35">
      <c r="A38" t="s">
        <v>417</v>
      </c>
      <c r="B38" s="12"/>
      <c r="C38" s="12"/>
      <c r="D38" s="12"/>
      <c r="E38" s="12"/>
      <c r="F38" s="12">
        <v>2322</v>
      </c>
      <c r="G38" s="12">
        <v>1496</v>
      </c>
      <c r="H38" s="12">
        <v>1609</v>
      </c>
      <c r="I38" s="12">
        <v>1440</v>
      </c>
      <c r="J38" s="12">
        <v>1545</v>
      </c>
      <c r="K38" s="12">
        <v>854</v>
      </c>
      <c r="L38" s="12"/>
      <c r="M38" s="12"/>
      <c r="N38" s="12">
        <v>9266</v>
      </c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</row>
    <row r="39" spans="1:25" x14ac:dyDescent="0.35">
      <c r="A39" t="s">
        <v>608</v>
      </c>
      <c r="B39" s="12"/>
      <c r="C39" s="12"/>
      <c r="D39" s="12"/>
      <c r="E39" s="12"/>
      <c r="F39" s="12"/>
      <c r="G39" s="12"/>
      <c r="H39" s="12"/>
      <c r="I39" s="12"/>
      <c r="J39" s="12"/>
      <c r="K39" s="12">
        <v>5697</v>
      </c>
      <c r="L39" s="12">
        <v>3303</v>
      </c>
      <c r="M39" s="12"/>
      <c r="N39" s="12">
        <v>9000</v>
      </c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</row>
    <row r="40" spans="1:25" x14ac:dyDescent="0.35">
      <c r="A40" t="s">
        <v>599</v>
      </c>
      <c r="B40" s="12"/>
      <c r="C40" s="12"/>
      <c r="D40" s="12"/>
      <c r="E40" s="12"/>
      <c r="F40" s="12"/>
      <c r="G40" s="12"/>
      <c r="H40" s="12"/>
      <c r="I40" s="12"/>
      <c r="J40" s="12">
        <v>5562</v>
      </c>
      <c r="K40" s="12"/>
      <c r="L40" s="12">
        <v>3298</v>
      </c>
      <c r="M40" s="12"/>
      <c r="N40" s="12">
        <v>8860</v>
      </c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</row>
    <row r="41" spans="1:25" x14ac:dyDescent="0.35">
      <c r="A41" t="s">
        <v>176</v>
      </c>
      <c r="B41" s="12">
        <v>1103.7</v>
      </c>
      <c r="C41" s="12"/>
      <c r="D41" s="12"/>
      <c r="E41" s="12"/>
      <c r="F41" s="12"/>
      <c r="G41" s="12"/>
      <c r="H41" s="12"/>
      <c r="I41" s="12"/>
      <c r="J41" s="12"/>
      <c r="K41" s="12">
        <v>3599</v>
      </c>
      <c r="L41" s="12">
        <v>2750</v>
      </c>
      <c r="M41" s="12">
        <v>630</v>
      </c>
      <c r="N41" s="12">
        <v>8082.7</v>
      </c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</row>
    <row r="42" spans="1:25" x14ac:dyDescent="0.35">
      <c r="A42" t="s">
        <v>504</v>
      </c>
      <c r="B42" s="12"/>
      <c r="C42" s="12"/>
      <c r="D42" s="12"/>
      <c r="E42" s="12"/>
      <c r="F42" s="12"/>
      <c r="G42" s="12"/>
      <c r="H42" s="12">
        <v>3510</v>
      </c>
      <c r="I42" s="12"/>
      <c r="J42" s="12"/>
      <c r="K42" s="12"/>
      <c r="L42" s="12"/>
      <c r="M42" s="12"/>
      <c r="N42" s="12">
        <v>3510</v>
      </c>
      <c r="O42" s="12"/>
      <c r="P42" s="12"/>
      <c r="Q42" s="12"/>
      <c r="R42" s="12"/>
      <c r="S42" s="12"/>
      <c r="T42" s="12">
        <v>2769</v>
      </c>
      <c r="U42" s="12"/>
      <c r="V42" s="12">
        <v>1521</v>
      </c>
      <c r="W42" s="12"/>
      <c r="X42" s="12"/>
      <c r="Y42" s="12">
        <v>4290</v>
      </c>
    </row>
    <row r="43" spans="1:25" x14ac:dyDescent="0.35">
      <c r="A43" t="s">
        <v>396</v>
      </c>
      <c r="B43" s="12"/>
      <c r="C43" s="12"/>
      <c r="D43" s="12"/>
      <c r="E43" s="12">
        <v>3325.5</v>
      </c>
      <c r="F43" s="12">
        <v>1110</v>
      </c>
      <c r="G43" s="12"/>
      <c r="H43" s="12"/>
      <c r="I43" s="12"/>
      <c r="J43" s="12"/>
      <c r="K43" s="12"/>
      <c r="L43" s="12"/>
      <c r="M43" s="12"/>
      <c r="N43" s="12">
        <v>4435.5</v>
      </c>
      <c r="O43" s="12"/>
      <c r="P43" s="12"/>
      <c r="Q43" s="12"/>
      <c r="R43" s="12">
        <v>2633</v>
      </c>
      <c r="S43" s="12"/>
      <c r="T43" s="12"/>
      <c r="U43" s="12"/>
      <c r="V43" s="12"/>
      <c r="W43" s="12"/>
      <c r="X43" s="12"/>
      <c r="Y43" s="12">
        <v>2633</v>
      </c>
    </row>
    <row r="44" spans="1:25" x14ac:dyDescent="0.35">
      <c r="A44" t="s">
        <v>638</v>
      </c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>
        <v>2778</v>
      </c>
      <c r="M44" s="12"/>
      <c r="N44" s="12">
        <v>2778</v>
      </c>
      <c r="O44" s="12"/>
      <c r="P44" s="12"/>
      <c r="Q44" s="12"/>
      <c r="R44" s="12"/>
      <c r="S44" s="12"/>
      <c r="T44" s="12"/>
      <c r="U44" s="12"/>
      <c r="V44" s="12">
        <v>4180</v>
      </c>
      <c r="W44" s="12"/>
      <c r="X44" s="12"/>
      <c r="Y44" s="12">
        <v>4180</v>
      </c>
    </row>
    <row r="45" spans="1:25" x14ac:dyDescent="0.35">
      <c r="A45" t="s">
        <v>656</v>
      </c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>
        <v>2115</v>
      </c>
      <c r="M45" s="12">
        <v>3385</v>
      </c>
      <c r="N45" s="12">
        <v>5500</v>
      </c>
      <c r="O45" s="12">
        <v>686</v>
      </c>
      <c r="P45" s="12"/>
      <c r="Q45" s="12"/>
      <c r="R45" s="12"/>
      <c r="S45" s="12"/>
      <c r="T45" s="12"/>
      <c r="U45" s="12"/>
      <c r="V45" s="12"/>
      <c r="W45" s="12"/>
      <c r="X45" s="12"/>
      <c r="Y45" s="12">
        <v>686</v>
      </c>
    </row>
    <row r="46" spans="1:25" x14ac:dyDescent="0.35">
      <c r="A46" t="s">
        <v>179</v>
      </c>
      <c r="B46" s="12">
        <v>230</v>
      </c>
      <c r="C46" s="12"/>
      <c r="D46" s="12"/>
      <c r="E46" s="12"/>
      <c r="F46" s="12"/>
      <c r="G46" s="12"/>
      <c r="H46" s="12"/>
      <c r="I46" s="12"/>
      <c r="J46" s="12"/>
      <c r="K46" s="12">
        <v>3243</v>
      </c>
      <c r="L46" s="12">
        <v>2574</v>
      </c>
      <c r="M46" s="12"/>
      <c r="N46" s="12">
        <v>6047</v>
      </c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</row>
    <row r="47" spans="1:25" x14ac:dyDescent="0.35">
      <c r="A47" t="s">
        <v>139</v>
      </c>
      <c r="B47" s="12">
        <v>199</v>
      </c>
      <c r="C47" s="12"/>
      <c r="D47" s="12"/>
      <c r="E47" s="12"/>
      <c r="F47" s="12"/>
      <c r="G47" s="12"/>
      <c r="H47" s="12"/>
      <c r="I47" s="12"/>
      <c r="J47" s="12"/>
      <c r="K47" s="12">
        <v>1742</v>
      </c>
      <c r="L47" s="12">
        <v>700</v>
      </c>
      <c r="M47" s="12">
        <v>2419</v>
      </c>
      <c r="N47" s="12">
        <v>5060</v>
      </c>
      <c r="O47" s="12">
        <v>976.5</v>
      </c>
      <c r="P47" s="12"/>
      <c r="Q47" s="12"/>
      <c r="R47" s="12"/>
      <c r="S47" s="12"/>
      <c r="T47" s="12"/>
      <c r="U47" s="12"/>
      <c r="V47" s="12"/>
      <c r="W47" s="12"/>
      <c r="X47" s="12"/>
      <c r="Y47" s="12">
        <v>976.5</v>
      </c>
    </row>
    <row r="48" spans="1:25" x14ac:dyDescent="0.35">
      <c r="A48" t="s">
        <v>107</v>
      </c>
      <c r="B48" s="12">
        <v>1057</v>
      </c>
      <c r="C48" s="12"/>
      <c r="D48" s="12"/>
      <c r="E48" s="12"/>
      <c r="F48" s="12"/>
      <c r="G48" s="12"/>
      <c r="H48" s="12">
        <v>780</v>
      </c>
      <c r="I48" s="12"/>
      <c r="J48" s="12"/>
      <c r="K48" s="12"/>
      <c r="L48" s="12">
        <v>1760</v>
      </c>
      <c r="M48" s="12">
        <v>592</v>
      </c>
      <c r="N48" s="12">
        <v>4189</v>
      </c>
      <c r="O48" s="12">
        <v>819</v>
      </c>
      <c r="P48" s="12">
        <v>589</v>
      </c>
      <c r="Q48" s="12"/>
      <c r="R48" s="12"/>
      <c r="S48" s="12"/>
      <c r="T48" s="12"/>
      <c r="U48" s="12"/>
      <c r="V48" s="12"/>
      <c r="W48" s="12"/>
      <c r="X48" s="12"/>
      <c r="Y48" s="12">
        <v>1408</v>
      </c>
    </row>
    <row r="49" spans="1:25" x14ac:dyDescent="0.35">
      <c r="A49" t="s">
        <v>550</v>
      </c>
      <c r="B49" s="12"/>
      <c r="C49" s="12"/>
      <c r="D49" s="12"/>
      <c r="E49" s="12"/>
      <c r="F49" s="12"/>
      <c r="G49" s="12"/>
      <c r="H49" s="12"/>
      <c r="I49" s="12">
        <v>4280</v>
      </c>
      <c r="J49" s="12">
        <v>738</v>
      </c>
      <c r="K49" s="12"/>
      <c r="L49" s="12"/>
      <c r="M49" s="12"/>
      <c r="N49" s="12">
        <v>5018</v>
      </c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</row>
    <row r="50" spans="1:25" x14ac:dyDescent="0.35">
      <c r="A50" t="s">
        <v>186</v>
      </c>
      <c r="B50" s="12">
        <v>219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>
        <v>4143</v>
      </c>
      <c r="N50" s="12">
        <v>4362</v>
      </c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</row>
    <row r="51" spans="1:25" x14ac:dyDescent="0.35">
      <c r="A51" t="s">
        <v>372</v>
      </c>
      <c r="B51" s="12"/>
      <c r="C51" s="12"/>
      <c r="D51" s="12"/>
      <c r="E51" s="12">
        <v>1206</v>
      </c>
      <c r="F51" s="12"/>
      <c r="G51" s="12"/>
      <c r="H51" s="12">
        <v>704</v>
      </c>
      <c r="I51" s="12">
        <v>736</v>
      </c>
      <c r="J51" s="12"/>
      <c r="K51" s="12">
        <v>1590</v>
      </c>
      <c r="L51" s="12"/>
      <c r="M51" s="12"/>
      <c r="N51" s="12">
        <v>4236</v>
      </c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</row>
    <row r="52" spans="1:25" x14ac:dyDescent="0.35">
      <c r="A52" t="s">
        <v>609</v>
      </c>
      <c r="B52" s="12"/>
      <c r="C52" s="12"/>
      <c r="D52" s="12"/>
      <c r="E52" s="12"/>
      <c r="F52" s="12"/>
      <c r="G52" s="12"/>
      <c r="H52" s="12"/>
      <c r="I52" s="12"/>
      <c r="J52" s="12"/>
      <c r="K52" s="12">
        <v>1596</v>
      </c>
      <c r="L52" s="12">
        <v>2254</v>
      </c>
      <c r="M52" s="12"/>
      <c r="N52" s="12">
        <v>3850</v>
      </c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</row>
    <row r="53" spans="1:25" x14ac:dyDescent="0.35">
      <c r="A53" t="s">
        <v>401</v>
      </c>
      <c r="B53" s="12"/>
      <c r="C53" s="12"/>
      <c r="D53" s="12"/>
      <c r="E53" s="12"/>
      <c r="F53" s="12">
        <v>780</v>
      </c>
      <c r="G53" s="12">
        <v>1917</v>
      </c>
      <c r="H53" s="12"/>
      <c r="I53" s="12"/>
      <c r="J53" s="12"/>
      <c r="K53" s="12"/>
      <c r="L53" s="12"/>
      <c r="M53" s="12">
        <v>668</v>
      </c>
      <c r="N53" s="12">
        <v>3365</v>
      </c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</row>
    <row r="54" spans="1:25" x14ac:dyDescent="0.35">
      <c r="A54" t="s">
        <v>212</v>
      </c>
      <c r="B54" s="12">
        <v>505</v>
      </c>
      <c r="C54" s="12">
        <v>152</v>
      </c>
      <c r="D54" s="12">
        <v>1843.76</v>
      </c>
      <c r="E54" s="12">
        <v>776</v>
      </c>
      <c r="F54" s="12"/>
      <c r="G54" s="12"/>
      <c r="H54" s="12"/>
      <c r="I54" s="12"/>
      <c r="J54" s="12"/>
      <c r="K54" s="12"/>
      <c r="L54" s="12"/>
      <c r="M54" s="12"/>
      <c r="N54" s="12">
        <v>3276.76</v>
      </c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</row>
    <row r="55" spans="1:25" x14ac:dyDescent="0.35">
      <c r="A55" t="s">
        <v>669</v>
      </c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>
        <v>1050</v>
      </c>
      <c r="N55" s="12">
        <v>1050</v>
      </c>
      <c r="O55" s="12">
        <v>1363</v>
      </c>
      <c r="P55" s="12">
        <v>859</v>
      </c>
      <c r="Q55" s="12"/>
      <c r="R55" s="12"/>
      <c r="S55" s="12"/>
      <c r="T55" s="12"/>
      <c r="U55" s="12"/>
      <c r="V55" s="12"/>
      <c r="W55" s="12"/>
      <c r="X55" s="12"/>
      <c r="Y55" s="12">
        <v>2222</v>
      </c>
    </row>
    <row r="56" spans="1:25" x14ac:dyDescent="0.35">
      <c r="A56" t="s">
        <v>650</v>
      </c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>
        <v>2409</v>
      </c>
      <c r="M56" s="12"/>
      <c r="N56" s="12">
        <v>2409</v>
      </c>
      <c r="O56" s="12"/>
      <c r="P56" s="12">
        <v>787</v>
      </c>
      <c r="Q56" s="12"/>
      <c r="R56" s="12"/>
      <c r="S56" s="12"/>
      <c r="T56" s="12"/>
      <c r="U56" s="12"/>
      <c r="V56" s="12"/>
      <c r="W56" s="12"/>
      <c r="X56" s="12"/>
      <c r="Y56" s="12">
        <v>787</v>
      </c>
    </row>
    <row r="57" spans="1:25" x14ac:dyDescent="0.35">
      <c r="A57" t="s">
        <v>673</v>
      </c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>
        <v>1468</v>
      </c>
      <c r="N57" s="12">
        <v>1468</v>
      </c>
      <c r="O57" s="12">
        <v>1644</v>
      </c>
      <c r="P57" s="12"/>
      <c r="Q57" s="12"/>
      <c r="R57" s="12"/>
      <c r="S57" s="12"/>
      <c r="T57" s="12"/>
      <c r="U57" s="12"/>
      <c r="V57" s="12"/>
      <c r="W57" s="12"/>
      <c r="X57" s="12"/>
      <c r="Y57" s="12">
        <v>1644</v>
      </c>
    </row>
    <row r="58" spans="1:25" x14ac:dyDescent="0.35">
      <c r="A58" t="s">
        <v>682</v>
      </c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>
        <v>1713</v>
      </c>
      <c r="P58" s="12">
        <v>1395</v>
      </c>
      <c r="Q58" s="12"/>
      <c r="R58" s="12"/>
      <c r="S58" s="12"/>
      <c r="T58" s="12"/>
      <c r="U58" s="12"/>
      <c r="V58" s="12"/>
      <c r="W58" s="12"/>
      <c r="X58" s="12"/>
      <c r="Y58" s="12">
        <v>3108</v>
      </c>
    </row>
    <row r="59" spans="1:25" x14ac:dyDescent="0.35">
      <c r="A59" t="s">
        <v>430</v>
      </c>
      <c r="B59" s="12"/>
      <c r="C59" s="12"/>
      <c r="D59" s="12"/>
      <c r="E59" s="12"/>
      <c r="F59" s="12">
        <v>1390</v>
      </c>
      <c r="G59" s="12">
        <v>624</v>
      </c>
      <c r="H59" s="12"/>
      <c r="I59" s="12"/>
      <c r="J59" s="12"/>
      <c r="K59" s="12"/>
      <c r="L59" s="12"/>
      <c r="M59" s="12"/>
      <c r="N59" s="12">
        <v>2014</v>
      </c>
      <c r="O59" s="12"/>
      <c r="P59" s="12"/>
      <c r="Q59" s="12"/>
      <c r="R59" s="12"/>
      <c r="S59" s="12"/>
      <c r="T59" s="12">
        <v>1088.5</v>
      </c>
      <c r="U59" s="12"/>
      <c r="V59" s="12"/>
      <c r="W59" s="12"/>
      <c r="X59" s="12"/>
      <c r="Y59" s="12">
        <v>1088.5</v>
      </c>
    </row>
    <row r="60" spans="1:25" x14ac:dyDescent="0.35">
      <c r="A60" t="s">
        <v>255</v>
      </c>
      <c r="B60" s="12"/>
      <c r="C60" s="12"/>
      <c r="D60" s="12"/>
      <c r="E60" s="12"/>
      <c r="F60" s="12"/>
      <c r="G60" s="12"/>
      <c r="H60" s="12">
        <v>2621</v>
      </c>
      <c r="I60" s="12">
        <v>258</v>
      </c>
      <c r="J60" s="12"/>
      <c r="K60" s="12"/>
      <c r="L60" s="12"/>
      <c r="M60" s="12"/>
      <c r="N60" s="12">
        <v>2879</v>
      </c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</row>
    <row r="61" spans="1:25" x14ac:dyDescent="0.35">
      <c r="A61" t="s">
        <v>394</v>
      </c>
      <c r="B61" s="12"/>
      <c r="C61" s="12"/>
      <c r="D61" s="12"/>
      <c r="E61" s="12">
        <v>1315</v>
      </c>
      <c r="F61" s="12"/>
      <c r="G61" s="12"/>
      <c r="H61" s="12"/>
      <c r="I61" s="12"/>
      <c r="J61" s="12"/>
      <c r="K61" s="12"/>
      <c r="L61" s="12"/>
      <c r="M61" s="12"/>
      <c r="N61" s="12">
        <v>1315</v>
      </c>
      <c r="O61" s="12"/>
      <c r="P61" s="12"/>
      <c r="Q61" s="12"/>
      <c r="R61" s="12">
        <v>1425.5</v>
      </c>
      <c r="S61" s="12"/>
      <c r="T61" s="12"/>
      <c r="U61" s="12"/>
      <c r="V61" s="12"/>
      <c r="W61" s="12"/>
      <c r="X61" s="12"/>
      <c r="Y61" s="12">
        <v>1425.5</v>
      </c>
    </row>
    <row r="62" spans="1:25" x14ac:dyDescent="0.35">
      <c r="A62" t="s">
        <v>622</v>
      </c>
      <c r="B62" s="12"/>
      <c r="C62" s="12"/>
      <c r="D62" s="12"/>
      <c r="E62" s="12"/>
      <c r="F62" s="12"/>
      <c r="G62" s="12"/>
      <c r="H62" s="12"/>
      <c r="I62" s="12"/>
      <c r="J62" s="12"/>
      <c r="K62" s="12">
        <v>2322</v>
      </c>
      <c r="L62" s="12">
        <v>404</v>
      </c>
      <c r="M62" s="12"/>
      <c r="N62" s="12">
        <v>2726</v>
      </c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</row>
    <row r="63" spans="1:25" x14ac:dyDescent="0.35">
      <c r="A63" t="s">
        <v>531</v>
      </c>
      <c r="B63" s="12"/>
      <c r="C63" s="12"/>
      <c r="D63" s="12"/>
      <c r="E63" s="12"/>
      <c r="F63" s="12"/>
      <c r="G63" s="12"/>
      <c r="H63" s="12">
        <v>970</v>
      </c>
      <c r="I63" s="12">
        <v>214</v>
      </c>
      <c r="J63" s="12"/>
      <c r="K63" s="12"/>
      <c r="L63" s="12"/>
      <c r="M63" s="12"/>
      <c r="N63" s="12">
        <v>1184</v>
      </c>
      <c r="O63" s="12"/>
      <c r="P63" s="12"/>
      <c r="Q63" s="12"/>
      <c r="R63" s="12"/>
      <c r="S63" s="12"/>
      <c r="T63" s="12"/>
      <c r="U63" s="12">
        <v>1509</v>
      </c>
      <c r="V63" s="12"/>
      <c r="W63" s="12"/>
      <c r="X63" s="12"/>
      <c r="Y63" s="12">
        <v>1509</v>
      </c>
    </row>
    <row r="64" spans="1:25" x14ac:dyDescent="0.35">
      <c r="A64" t="s">
        <v>610</v>
      </c>
      <c r="B64" s="12"/>
      <c r="C64" s="12"/>
      <c r="D64" s="12"/>
      <c r="E64" s="12"/>
      <c r="F64" s="12"/>
      <c r="G64" s="12"/>
      <c r="H64" s="12"/>
      <c r="I64" s="12"/>
      <c r="J64" s="12"/>
      <c r="K64" s="12">
        <v>2178</v>
      </c>
      <c r="L64" s="12">
        <v>492</v>
      </c>
      <c r="M64" s="12"/>
      <c r="N64" s="12">
        <v>2670</v>
      </c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</row>
    <row r="65" spans="1:25" x14ac:dyDescent="0.35">
      <c r="A65" t="s">
        <v>523</v>
      </c>
      <c r="B65" s="12"/>
      <c r="C65" s="12"/>
      <c r="D65" s="12"/>
      <c r="E65" s="12"/>
      <c r="F65" s="12"/>
      <c r="G65" s="12"/>
      <c r="H65" s="12">
        <v>716</v>
      </c>
      <c r="I65" s="12">
        <v>1373</v>
      </c>
      <c r="J65" s="12">
        <v>324</v>
      </c>
      <c r="K65" s="12"/>
      <c r="L65" s="12"/>
      <c r="M65" s="12"/>
      <c r="N65" s="12">
        <v>2413</v>
      </c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</row>
    <row r="66" spans="1:25" x14ac:dyDescent="0.35">
      <c r="A66" t="s">
        <v>437</v>
      </c>
      <c r="B66" s="12"/>
      <c r="C66" s="12"/>
      <c r="D66" s="12"/>
      <c r="E66" s="12"/>
      <c r="F66" s="12">
        <v>2413</v>
      </c>
      <c r="G66" s="12"/>
      <c r="H66" s="12"/>
      <c r="I66" s="12"/>
      <c r="J66" s="12"/>
      <c r="K66" s="12"/>
      <c r="L66" s="12"/>
      <c r="M66" s="12"/>
      <c r="N66" s="12">
        <v>2413</v>
      </c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</row>
    <row r="67" spans="1:25" x14ac:dyDescent="0.35">
      <c r="A67" t="s">
        <v>636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>
        <v>2331</v>
      </c>
      <c r="M67" s="12"/>
      <c r="N67" s="12">
        <v>2331</v>
      </c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</row>
    <row r="68" spans="1:25" x14ac:dyDescent="0.35">
      <c r="A68" t="s">
        <v>666</v>
      </c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>
        <v>2248</v>
      </c>
      <c r="N68" s="12">
        <v>2248</v>
      </c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</row>
    <row r="69" spans="1:25" x14ac:dyDescent="0.35">
      <c r="A69" t="s">
        <v>654</v>
      </c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>
        <v>1273</v>
      </c>
      <c r="M69" s="12"/>
      <c r="N69" s="12">
        <v>1273</v>
      </c>
      <c r="O69" s="12">
        <v>928</v>
      </c>
      <c r="P69" s="12"/>
      <c r="Q69" s="12"/>
      <c r="R69" s="12"/>
      <c r="S69" s="12"/>
      <c r="T69" s="12"/>
      <c r="U69" s="12"/>
      <c r="V69" s="12"/>
      <c r="W69" s="12"/>
      <c r="X69" s="12"/>
      <c r="Y69" s="12">
        <v>928</v>
      </c>
    </row>
    <row r="70" spans="1:25" x14ac:dyDescent="0.35">
      <c r="A70" t="s">
        <v>370</v>
      </c>
      <c r="B70" s="12"/>
      <c r="C70" s="12"/>
      <c r="D70" s="12"/>
      <c r="E70" s="12">
        <v>1955</v>
      </c>
      <c r="F70" s="12"/>
      <c r="G70" s="12"/>
      <c r="H70" s="12"/>
      <c r="I70" s="12"/>
      <c r="J70" s="12"/>
      <c r="K70" s="12"/>
      <c r="L70" s="12"/>
      <c r="M70" s="12"/>
      <c r="N70" s="12">
        <v>1955</v>
      </c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</row>
    <row r="71" spans="1:25" x14ac:dyDescent="0.35">
      <c r="A71" t="s">
        <v>626</v>
      </c>
      <c r="B71" s="12"/>
      <c r="C71" s="12"/>
      <c r="D71" s="12"/>
      <c r="E71" s="12"/>
      <c r="F71" s="12"/>
      <c r="G71" s="12"/>
      <c r="H71" s="12"/>
      <c r="I71" s="12"/>
      <c r="J71" s="12"/>
      <c r="K71" s="12">
        <v>1898</v>
      </c>
      <c r="L71" s="12"/>
      <c r="M71" s="12"/>
      <c r="N71" s="12">
        <v>1898</v>
      </c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</row>
    <row r="72" spans="1:25" x14ac:dyDescent="0.35">
      <c r="A72" t="s">
        <v>646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>
        <v>1798</v>
      </c>
      <c r="M72" s="12"/>
      <c r="N72" s="12">
        <v>1798</v>
      </c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</row>
    <row r="73" spans="1:25" x14ac:dyDescent="0.35">
      <c r="A73" t="s">
        <v>606</v>
      </c>
      <c r="B73" s="12"/>
      <c r="C73" s="12"/>
      <c r="D73" s="12"/>
      <c r="E73" s="12"/>
      <c r="F73" s="12"/>
      <c r="G73" s="12"/>
      <c r="H73" s="12"/>
      <c r="I73" s="12"/>
      <c r="J73" s="12"/>
      <c r="K73" s="12">
        <v>1795</v>
      </c>
      <c r="L73" s="12"/>
      <c r="M73" s="12"/>
      <c r="N73" s="12">
        <v>1795</v>
      </c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</row>
    <row r="74" spans="1:25" x14ac:dyDescent="0.35">
      <c r="A74" t="s">
        <v>350</v>
      </c>
      <c r="B74" s="12"/>
      <c r="C74" s="12"/>
      <c r="D74" s="12"/>
      <c r="E74" s="12">
        <v>757</v>
      </c>
      <c r="F74" s="12"/>
      <c r="G74" s="12"/>
      <c r="H74" s="12">
        <v>987</v>
      </c>
      <c r="I74" s="12"/>
      <c r="J74" s="12"/>
      <c r="K74" s="12"/>
      <c r="L74" s="12"/>
      <c r="M74" s="12"/>
      <c r="N74" s="12">
        <v>1744</v>
      </c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</row>
    <row r="75" spans="1:25" x14ac:dyDescent="0.35">
      <c r="A75" t="s">
        <v>236</v>
      </c>
      <c r="B75" s="12">
        <v>1204</v>
      </c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>
        <v>1204</v>
      </c>
      <c r="O75" s="12">
        <v>453</v>
      </c>
      <c r="P75" s="12"/>
      <c r="Q75" s="12"/>
      <c r="R75" s="12"/>
      <c r="S75" s="12"/>
      <c r="T75" s="12"/>
      <c r="U75" s="12"/>
      <c r="V75" s="12"/>
      <c r="W75" s="12"/>
      <c r="X75" s="12"/>
      <c r="Y75" s="12">
        <v>453</v>
      </c>
    </row>
    <row r="76" spans="1:25" x14ac:dyDescent="0.35">
      <c r="A76" t="s">
        <v>341</v>
      </c>
      <c r="B76" s="12"/>
      <c r="C76" s="12"/>
      <c r="D76" s="12">
        <v>1638</v>
      </c>
      <c r="E76" s="12"/>
      <c r="F76" s="12"/>
      <c r="G76" s="12"/>
      <c r="H76" s="12"/>
      <c r="I76" s="12"/>
      <c r="J76" s="12"/>
      <c r="K76" s="12"/>
      <c r="L76" s="12"/>
      <c r="M76" s="12"/>
      <c r="N76" s="12">
        <v>1638</v>
      </c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</row>
    <row r="77" spans="1:25" x14ac:dyDescent="0.35">
      <c r="A77" t="s">
        <v>721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>
        <v>1637</v>
      </c>
      <c r="V77" s="12"/>
      <c r="W77" s="12"/>
      <c r="X77" s="12"/>
      <c r="Y77" s="12">
        <v>1637</v>
      </c>
    </row>
    <row r="78" spans="1:25" x14ac:dyDescent="0.35">
      <c r="A78" t="s">
        <v>653</v>
      </c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>
        <v>1633</v>
      </c>
      <c r="M78" s="12"/>
      <c r="N78" s="12">
        <v>1633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</row>
    <row r="79" spans="1:25" x14ac:dyDescent="0.35">
      <c r="A79" t="s">
        <v>274</v>
      </c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>
        <v>1384</v>
      </c>
      <c r="Q79" s="12"/>
      <c r="R79" s="12"/>
      <c r="S79" s="12"/>
      <c r="T79" s="12"/>
      <c r="U79" s="12"/>
      <c r="V79" s="12"/>
      <c r="W79" s="12"/>
      <c r="X79" s="12"/>
      <c r="Y79" s="12">
        <v>1384</v>
      </c>
    </row>
    <row r="80" spans="1:25" x14ac:dyDescent="0.35">
      <c r="A80" t="s">
        <v>702</v>
      </c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>
        <v>706</v>
      </c>
      <c r="S80" s="12">
        <v>552</v>
      </c>
      <c r="T80" s="12"/>
      <c r="U80" s="12"/>
      <c r="V80" s="12"/>
      <c r="W80" s="12"/>
      <c r="X80" s="12"/>
      <c r="Y80" s="12">
        <v>1258</v>
      </c>
    </row>
    <row r="81" spans="1:25" x14ac:dyDescent="0.35">
      <c r="A81" t="s">
        <v>619</v>
      </c>
      <c r="B81" s="12"/>
      <c r="C81" s="12"/>
      <c r="D81" s="12"/>
      <c r="E81" s="12"/>
      <c r="F81" s="12"/>
      <c r="G81" s="12"/>
      <c r="H81" s="12"/>
      <c r="I81" s="12"/>
      <c r="J81" s="12"/>
      <c r="K81" s="12">
        <v>1210</v>
      </c>
      <c r="L81" s="12"/>
      <c r="M81" s="12"/>
      <c r="N81" s="12">
        <v>1210</v>
      </c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</row>
    <row r="82" spans="1:25" x14ac:dyDescent="0.35">
      <c r="A82" t="s">
        <v>645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>
        <v>1150</v>
      </c>
      <c r="M82" s="12"/>
      <c r="N82" s="12">
        <v>1150</v>
      </c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</row>
    <row r="83" spans="1:25" x14ac:dyDescent="0.35">
      <c r="A83" t="s">
        <v>670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>
        <v>355</v>
      </c>
      <c r="N83" s="12">
        <v>355</v>
      </c>
      <c r="O83" s="12">
        <v>365</v>
      </c>
      <c r="P83" s="12">
        <v>395</v>
      </c>
      <c r="Q83" s="12"/>
      <c r="R83" s="12"/>
      <c r="S83" s="12"/>
      <c r="T83" s="12"/>
      <c r="U83" s="12"/>
      <c r="V83" s="12"/>
      <c r="W83" s="12"/>
      <c r="X83" s="12"/>
      <c r="Y83" s="12">
        <v>760</v>
      </c>
    </row>
    <row r="84" spans="1:25" x14ac:dyDescent="0.35">
      <c r="A84" t="s">
        <v>476</v>
      </c>
      <c r="B84" s="12"/>
      <c r="C84" s="12"/>
      <c r="D84" s="12"/>
      <c r="E84" s="12"/>
      <c r="F84" s="12"/>
      <c r="G84" s="12">
        <v>1098</v>
      </c>
      <c r="H84" s="12"/>
      <c r="I84" s="12"/>
      <c r="J84" s="12"/>
      <c r="K84" s="12"/>
      <c r="L84" s="12"/>
      <c r="M84" s="12"/>
      <c r="N84" s="12">
        <v>1098</v>
      </c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</row>
    <row r="85" spans="1:25" x14ac:dyDescent="0.35">
      <c r="A85" t="s">
        <v>435</v>
      </c>
      <c r="B85" s="12"/>
      <c r="C85" s="12"/>
      <c r="D85" s="12"/>
      <c r="E85" s="12"/>
      <c r="F85" s="12">
        <v>1086</v>
      </c>
      <c r="G85" s="12"/>
      <c r="H85" s="12"/>
      <c r="I85" s="12"/>
      <c r="J85" s="12"/>
      <c r="K85" s="12"/>
      <c r="L85" s="12"/>
      <c r="M85" s="12"/>
      <c r="N85" s="12">
        <v>1086</v>
      </c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</row>
    <row r="86" spans="1:25" x14ac:dyDescent="0.35">
      <c r="A86" t="s">
        <v>383</v>
      </c>
      <c r="B86" s="12"/>
      <c r="C86" s="12"/>
      <c r="D86" s="12"/>
      <c r="E86" s="12">
        <v>1064</v>
      </c>
      <c r="F86" s="12"/>
      <c r="G86" s="12"/>
      <c r="H86" s="12"/>
      <c r="I86" s="12"/>
      <c r="J86" s="12"/>
      <c r="K86" s="12"/>
      <c r="L86" s="12"/>
      <c r="M86" s="12"/>
      <c r="N86" s="12">
        <v>1064</v>
      </c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</row>
    <row r="87" spans="1:25" x14ac:dyDescent="0.35">
      <c r="A87" t="s">
        <v>648</v>
      </c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>
        <v>1013</v>
      </c>
      <c r="M87" s="12"/>
      <c r="N87" s="12">
        <v>1013</v>
      </c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</row>
    <row r="88" spans="1:25" x14ac:dyDescent="0.35">
      <c r="A88" t="s">
        <v>631</v>
      </c>
      <c r="B88" s="12"/>
      <c r="C88" s="12"/>
      <c r="D88" s="12"/>
      <c r="E88" s="12"/>
      <c r="F88" s="12"/>
      <c r="G88" s="12"/>
      <c r="H88" s="12"/>
      <c r="I88" s="12"/>
      <c r="J88" s="12"/>
      <c r="K88" s="12">
        <v>716</v>
      </c>
      <c r="L88" s="12"/>
      <c r="M88" s="12"/>
      <c r="N88" s="12">
        <v>716</v>
      </c>
      <c r="O88" s="12"/>
      <c r="P88" s="12"/>
      <c r="Q88" s="12">
        <v>292</v>
      </c>
      <c r="R88" s="12"/>
      <c r="S88" s="12"/>
      <c r="T88" s="12"/>
      <c r="U88" s="12"/>
      <c r="V88" s="12"/>
      <c r="W88" s="12"/>
      <c r="X88" s="12"/>
      <c r="Y88" s="12">
        <v>292</v>
      </c>
    </row>
    <row r="89" spans="1:25" x14ac:dyDescent="0.35">
      <c r="A89" t="s">
        <v>617</v>
      </c>
      <c r="B89" s="12"/>
      <c r="C89" s="12"/>
      <c r="D89" s="12"/>
      <c r="E89" s="12"/>
      <c r="F89" s="12"/>
      <c r="G89" s="12"/>
      <c r="H89" s="12"/>
      <c r="I89" s="12"/>
      <c r="J89" s="12"/>
      <c r="K89" s="12">
        <v>997</v>
      </c>
      <c r="L89" s="12"/>
      <c r="M89" s="12"/>
      <c r="N89" s="12">
        <v>997</v>
      </c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</row>
    <row r="90" spans="1:25" x14ac:dyDescent="0.35">
      <c r="A90" t="s">
        <v>248</v>
      </c>
      <c r="B90" s="12">
        <v>684</v>
      </c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>
        <v>684</v>
      </c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</row>
    <row r="91" spans="1:25" x14ac:dyDescent="0.35">
      <c r="A91" t="s">
        <v>618</v>
      </c>
      <c r="B91" s="12"/>
      <c r="C91" s="12"/>
      <c r="D91" s="12"/>
      <c r="E91" s="12"/>
      <c r="F91" s="12"/>
      <c r="G91" s="12"/>
      <c r="H91" s="12"/>
      <c r="I91" s="12"/>
      <c r="J91" s="12"/>
      <c r="K91" s="12">
        <v>658</v>
      </c>
      <c r="L91" s="12"/>
      <c r="M91" s="12"/>
      <c r="N91" s="12">
        <v>658</v>
      </c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</row>
    <row r="92" spans="1:25" x14ac:dyDescent="0.35">
      <c r="A92" t="s">
        <v>484</v>
      </c>
      <c r="B92" s="12"/>
      <c r="C92" s="12"/>
      <c r="D92" s="12"/>
      <c r="E92" s="12"/>
      <c r="F92" s="12"/>
      <c r="G92" s="12"/>
      <c r="H92" s="12">
        <v>513</v>
      </c>
      <c r="I92" s="12"/>
      <c r="J92" s="12"/>
      <c r="K92" s="12"/>
      <c r="L92" s="12"/>
      <c r="M92" s="12"/>
      <c r="N92" s="12">
        <v>513</v>
      </c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</row>
    <row r="93" spans="1:25" x14ac:dyDescent="0.35">
      <c r="A93" t="s">
        <v>336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>
        <v>508</v>
      </c>
      <c r="N93" s="12">
        <v>508</v>
      </c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</row>
    <row r="94" spans="1:25" x14ac:dyDescent="0.35">
      <c r="A94" t="s">
        <v>144</v>
      </c>
      <c r="B94" s="12">
        <v>258.3</v>
      </c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>
        <v>258.3</v>
      </c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</row>
    <row r="95" spans="1:25" x14ac:dyDescent="0.35">
      <c r="A95" t="s">
        <v>183</v>
      </c>
      <c r="B95" s="12">
        <v>63</v>
      </c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>
        <v>63</v>
      </c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</row>
    <row r="96" spans="1:25" x14ac:dyDescent="0.35">
      <c r="A96" t="s">
        <v>51</v>
      </c>
      <c r="B96" s="12">
        <v>31377.85</v>
      </c>
      <c r="C96" s="12">
        <v>14406</v>
      </c>
      <c r="D96" s="12">
        <v>26592.3</v>
      </c>
      <c r="E96" s="12">
        <v>56540.3</v>
      </c>
      <c r="F96" s="12">
        <v>185087.68</v>
      </c>
      <c r="G96" s="12">
        <v>123056.6</v>
      </c>
      <c r="H96" s="12">
        <v>93291.040000000008</v>
      </c>
      <c r="I96" s="12">
        <v>146005.00999999998</v>
      </c>
      <c r="J96" s="12">
        <v>211898.56</v>
      </c>
      <c r="K96" s="12">
        <v>198552.30000000005</v>
      </c>
      <c r="L96" s="12">
        <v>286075.28999999998</v>
      </c>
      <c r="M96" s="12">
        <v>82639.350000000006</v>
      </c>
      <c r="N96" s="12">
        <v>1455522.28</v>
      </c>
      <c r="O96" s="12">
        <v>17466.45</v>
      </c>
      <c r="P96" s="12">
        <v>7111</v>
      </c>
      <c r="Q96" s="12">
        <v>2611</v>
      </c>
      <c r="R96" s="12">
        <v>47839.900000000009</v>
      </c>
      <c r="S96" s="12">
        <v>41801.68</v>
      </c>
      <c r="T96" s="12">
        <v>56845.8</v>
      </c>
      <c r="U96" s="12">
        <v>34720.400000000001</v>
      </c>
      <c r="V96" s="12">
        <v>12827</v>
      </c>
      <c r="W96" s="12">
        <v>19644.5</v>
      </c>
      <c r="X96" s="12">
        <v>15216</v>
      </c>
      <c r="Y96" s="12">
        <v>256083.73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6F0C4-F748-421B-83BD-7EF0F2C2EA2E}">
  <sheetPr codeName="Hoja3"/>
  <dimension ref="A1:U6102"/>
  <sheetViews>
    <sheetView workbookViewId="0">
      <selection activeCell="A4893" sqref="A4893"/>
    </sheetView>
  </sheetViews>
  <sheetFormatPr baseColWidth="10" defaultColWidth="11.453125" defaultRowHeight="14.5" x14ac:dyDescent="0.35"/>
  <cols>
    <col min="6" max="6" width="12.453125" customWidth="1"/>
    <col min="9" max="9" width="24.7265625" customWidth="1"/>
    <col min="10" max="10" width="34.1796875" customWidth="1"/>
    <col min="11" max="11" width="30.7265625" customWidth="1"/>
    <col min="18" max="18" width="17.26953125" customWidth="1"/>
  </cols>
  <sheetData>
    <row r="1" spans="1:21" x14ac:dyDescent="0.35">
      <c r="A1" s="1" t="s">
        <v>77</v>
      </c>
      <c r="B1" s="1" t="s">
        <v>78</v>
      </c>
      <c r="C1" s="1" t="s">
        <v>57</v>
      </c>
      <c r="D1" s="1" t="s">
        <v>79</v>
      </c>
      <c r="E1" s="1" t="s">
        <v>80</v>
      </c>
      <c r="F1" s="1" t="s">
        <v>56</v>
      </c>
      <c r="G1" s="1" t="s">
        <v>81</v>
      </c>
      <c r="H1" s="1" t="s">
        <v>82</v>
      </c>
      <c r="I1" s="1" t="s">
        <v>52</v>
      </c>
      <c r="J1" s="1" t="s">
        <v>83</v>
      </c>
      <c r="K1" s="1" t="s">
        <v>84</v>
      </c>
      <c r="L1" s="1" t="s">
        <v>85</v>
      </c>
      <c r="M1" s="1" t="s">
        <v>86</v>
      </c>
      <c r="N1" s="1" t="s">
        <v>87</v>
      </c>
      <c r="O1" s="1" t="s">
        <v>88</v>
      </c>
      <c r="P1" s="1" t="s">
        <v>89</v>
      </c>
      <c r="Q1" s="1" t="s">
        <v>90</v>
      </c>
      <c r="R1" s="1" t="s">
        <v>91</v>
      </c>
      <c r="S1" s="1" t="s">
        <v>92</v>
      </c>
      <c r="T1" s="1" t="s">
        <v>93</v>
      </c>
      <c r="U1" s="1" t="s">
        <v>53</v>
      </c>
    </row>
    <row r="2" spans="1:21" s="11" customFormat="1" x14ac:dyDescent="0.35">
      <c r="A2" s="11" t="s">
        <v>94</v>
      </c>
      <c r="B2" s="11">
        <v>2018</v>
      </c>
      <c r="C2" s="11">
        <v>7</v>
      </c>
      <c r="D2" s="11" t="s">
        <v>95</v>
      </c>
      <c r="E2" s="11" t="s">
        <v>96</v>
      </c>
      <c r="F2" s="11" t="s">
        <v>700</v>
      </c>
      <c r="G2" s="11" t="s">
        <v>97</v>
      </c>
      <c r="H2" s="11" t="s">
        <v>98</v>
      </c>
      <c r="I2" s="11" t="s">
        <v>686</v>
      </c>
      <c r="J2" s="11" t="s">
        <v>99</v>
      </c>
      <c r="K2" s="11" t="s">
        <v>54</v>
      </c>
      <c r="L2" s="11" t="s">
        <v>100</v>
      </c>
      <c r="M2" s="11" t="s">
        <v>101</v>
      </c>
      <c r="N2" s="11">
        <v>1</v>
      </c>
      <c r="O2" s="11">
        <v>2017</v>
      </c>
      <c r="P2" s="11" t="s">
        <v>102</v>
      </c>
      <c r="Q2" s="11" t="s">
        <v>103</v>
      </c>
      <c r="R2" s="11" t="s">
        <v>103</v>
      </c>
      <c r="S2" s="11" t="s">
        <v>104</v>
      </c>
      <c r="T2" s="11">
        <v>27.59</v>
      </c>
      <c r="U2" s="11" t="str">
        <f>IF(ISERROR(VLOOKUP(I2,'BACK INFO'!F:F,1,0)),IF(ISERROR(VLOOKUP(I2,'BACK INFO'!H:H,1,0)),K2,'BACK INFO'!$H$1),'BACK INFO'!$G$1)</f>
        <v>PAIGE ALYSE STRAUGHAN</v>
      </c>
    </row>
    <row r="3" spans="1:21" s="11" customFormat="1" x14ac:dyDescent="0.35">
      <c r="A3" s="11" t="s">
        <v>94</v>
      </c>
      <c r="B3" s="11">
        <v>2018</v>
      </c>
      <c r="C3" s="11">
        <v>7</v>
      </c>
      <c r="D3" s="11" t="s">
        <v>95</v>
      </c>
      <c r="E3" s="11" t="s">
        <v>96</v>
      </c>
      <c r="F3" s="11" t="s">
        <v>700</v>
      </c>
      <c r="G3" s="11" t="s">
        <v>97</v>
      </c>
      <c r="H3" s="11" t="s">
        <v>98</v>
      </c>
      <c r="I3" s="11" t="s">
        <v>686</v>
      </c>
      <c r="J3" s="11" t="s">
        <v>99</v>
      </c>
      <c r="K3" s="11" t="s">
        <v>54</v>
      </c>
      <c r="L3" s="11" t="s">
        <v>100</v>
      </c>
      <c r="M3" s="11" t="s">
        <v>101</v>
      </c>
      <c r="N3" s="11">
        <v>1</v>
      </c>
      <c r="O3" s="11">
        <v>2017</v>
      </c>
      <c r="P3" s="11" t="s">
        <v>102</v>
      </c>
      <c r="Q3" s="11" t="s">
        <v>103</v>
      </c>
      <c r="R3" s="11" t="s">
        <v>103</v>
      </c>
      <c r="S3" s="11" t="s">
        <v>104</v>
      </c>
      <c r="T3" s="11">
        <v>29.37</v>
      </c>
      <c r="U3" s="11" t="str">
        <f>IF(ISERROR(VLOOKUP(I3,'BACK INFO'!F:F,1,0)),IF(ISERROR(VLOOKUP(I3,'BACK INFO'!H:H,1,0)),K3,'BACK INFO'!$H$1),'BACK INFO'!$G$1)</f>
        <v>PAIGE ALYSE STRAUGHAN</v>
      </c>
    </row>
    <row r="4" spans="1:21" s="11" customFormat="1" x14ac:dyDescent="0.35">
      <c r="A4" s="11" t="s">
        <v>94</v>
      </c>
      <c r="B4" s="11">
        <v>2018</v>
      </c>
      <c r="C4" s="11">
        <v>7</v>
      </c>
      <c r="D4" s="11" t="s">
        <v>95</v>
      </c>
      <c r="E4" s="11" t="s">
        <v>96</v>
      </c>
      <c r="F4" s="11" t="s">
        <v>700</v>
      </c>
      <c r="G4" s="11" t="s">
        <v>105</v>
      </c>
      <c r="H4" s="11" t="s">
        <v>106</v>
      </c>
      <c r="I4" s="11" t="s">
        <v>107</v>
      </c>
      <c r="J4" s="11" t="s">
        <v>99</v>
      </c>
      <c r="K4" s="11" t="s">
        <v>67</v>
      </c>
      <c r="L4" s="11" t="s">
        <v>108</v>
      </c>
      <c r="M4" s="11" t="s">
        <v>101</v>
      </c>
      <c r="N4" s="11">
        <v>6</v>
      </c>
      <c r="O4" s="11">
        <v>2017</v>
      </c>
      <c r="P4" s="11" t="s">
        <v>109</v>
      </c>
      <c r="Q4" s="11" t="s">
        <v>103</v>
      </c>
      <c r="R4" s="11" t="s">
        <v>103</v>
      </c>
      <c r="S4" s="11" t="s">
        <v>104</v>
      </c>
      <c r="T4" s="11">
        <v>54</v>
      </c>
      <c r="U4" s="11" t="str">
        <f>IF(ISERROR(VLOOKUP(I4,'BACK INFO'!F:F,1,0)),IF(ISERROR(VLOOKUP(I4,'BACK INFO'!H:H,1,0)),K4,'BACK INFO'!$H$1),'BACK INFO'!$G$1)</f>
        <v>ANITA M. HOPKINS</v>
      </c>
    </row>
    <row r="5" spans="1:21" s="11" customFormat="1" x14ac:dyDescent="0.35">
      <c r="A5" s="11" t="s">
        <v>94</v>
      </c>
      <c r="B5" s="11">
        <v>2018</v>
      </c>
      <c r="C5" s="11">
        <v>7</v>
      </c>
      <c r="D5" s="11" t="s">
        <v>95</v>
      </c>
      <c r="E5" s="11" t="s">
        <v>96</v>
      </c>
      <c r="F5" s="11" t="s">
        <v>700</v>
      </c>
      <c r="G5" s="11" t="s">
        <v>105</v>
      </c>
      <c r="H5" s="11" t="s">
        <v>110</v>
      </c>
      <c r="I5" s="11" t="s">
        <v>686</v>
      </c>
      <c r="J5" s="11" t="s">
        <v>99</v>
      </c>
      <c r="K5" s="11" t="s">
        <v>54</v>
      </c>
      <c r="L5" s="11" t="s">
        <v>100</v>
      </c>
      <c r="M5" s="11" t="s">
        <v>101</v>
      </c>
      <c r="N5" s="11">
        <v>3</v>
      </c>
      <c r="O5" s="11">
        <v>2017</v>
      </c>
      <c r="P5" s="11" t="s">
        <v>109</v>
      </c>
      <c r="Q5" s="11" t="s">
        <v>103</v>
      </c>
      <c r="R5" s="11" t="s">
        <v>103</v>
      </c>
      <c r="S5" s="11" t="s">
        <v>104</v>
      </c>
      <c r="T5" s="11">
        <v>66.75</v>
      </c>
      <c r="U5" s="11" t="str">
        <f>IF(ISERROR(VLOOKUP(I5,'BACK INFO'!F:F,1,0)),IF(ISERROR(VLOOKUP(I5,'BACK INFO'!H:H,1,0)),K5,'BACK INFO'!$H$1),'BACK INFO'!$G$1)</f>
        <v>PAIGE ALYSE STRAUGHAN</v>
      </c>
    </row>
    <row r="6" spans="1:21" s="11" customFormat="1" x14ac:dyDescent="0.35">
      <c r="A6" s="11" t="s">
        <v>94</v>
      </c>
      <c r="B6" s="11">
        <v>2018</v>
      </c>
      <c r="C6" s="11">
        <v>7</v>
      </c>
      <c r="D6" s="11" t="s">
        <v>95</v>
      </c>
      <c r="E6" s="11" t="s">
        <v>96</v>
      </c>
      <c r="F6" s="11" t="s">
        <v>700</v>
      </c>
      <c r="G6" s="11" t="s">
        <v>111</v>
      </c>
      <c r="H6" s="11" t="s">
        <v>98</v>
      </c>
      <c r="I6" s="11" t="s">
        <v>686</v>
      </c>
      <c r="J6" s="11" t="s">
        <v>99</v>
      </c>
      <c r="K6" s="11" t="s">
        <v>54</v>
      </c>
      <c r="L6" s="11" t="s">
        <v>100</v>
      </c>
      <c r="M6" s="11" t="s">
        <v>101</v>
      </c>
      <c r="N6" s="11">
        <v>22</v>
      </c>
      <c r="O6" s="11">
        <v>2017</v>
      </c>
      <c r="P6" s="11" t="s">
        <v>112</v>
      </c>
      <c r="Q6" s="11" t="s">
        <v>103</v>
      </c>
      <c r="R6" s="11" t="s">
        <v>103</v>
      </c>
      <c r="S6" s="11" t="s">
        <v>104</v>
      </c>
      <c r="T6" s="11">
        <v>558.92000000000007</v>
      </c>
      <c r="U6" s="11" t="str">
        <f>IF(ISERROR(VLOOKUP(I6,'BACK INFO'!F:F,1,0)),IF(ISERROR(VLOOKUP(I6,'BACK INFO'!H:H,1,0)),K6,'BACK INFO'!$H$1),'BACK INFO'!$G$1)</f>
        <v>PAIGE ALYSE STRAUGHAN</v>
      </c>
    </row>
    <row r="7" spans="1:21" s="11" customFormat="1" x14ac:dyDescent="0.35">
      <c r="A7" s="11" t="s">
        <v>94</v>
      </c>
      <c r="B7" s="11">
        <v>2018</v>
      </c>
      <c r="C7" s="11">
        <v>7</v>
      </c>
      <c r="D7" s="11" t="s">
        <v>95</v>
      </c>
      <c r="E7" s="11" t="s">
        <v>96</v>
      </c>
      <c r="F7" s="11" t="s">
        <v>700</v>
      </c>
      <c r="G7" s="11" t="s">
        <v>111</v>
      </c>
      <c r="H7" s="11" t="s">
        <v>98</v>
      </c>
      <c r="I7" s="11" t="s">
        <v>686</v>
      </c>
      <c r="J7" s="11" t="s">
        <v>99</v>
      </c>
      <c r="K7" s="11" t="s">
        <v>54</v>
      </c>
      <c r="L7" s="11" t="s">
        <v>100</v>
      </c>
      <c r="M7" s="11" t="s">
        <v>101</v>
      </c>
      <c r="N7" s="11">
        <v>2</v>
      </c>
      <c r="O7" s="11">
        <v>2017</v>
      </c>
      <c r="P7" s="11" t="s">
        <v>112</v>
      </c>
      <c r="Q7" s="11" t="s">
        <v>103</v>
      </c>
      <c r="R7" s="11" t="s">
        <v>103</v>
      </c>
      <c r="S7" s="11" t="s">
        <v>104</v>
      </c>
      <c r="T7" s="11">
        <v>58.74</v>
      </c>
      <c r="U7" s="11" t="str">
        <f>IF(ISERROR(VLOOKUP(I7,'BACK INFO'!F:F,1,0)),IF(ISERROR(VLOOKUP(I7,'BACK INFO'!H:H,1,0)),K7,'BACK INFO'!$H$1),'BACK INFO'!$G$1)</f>
        <v>PAIGE ALYSE STRAUGHAN</v>
      </c>
    </row>
    <row r="8" spans="1:21" s="11" customFormat="1" x14ac:dyDescent="0.35">
      <c r="A8" s="11" t="s">
        <v>94</v>
      </c>
      <c r="B8" s="11">
        <v>2018</v>
      </c>
      <c r="C8" s="11">
        <v>7</v>
      </c>
      <c r="D8" s="11" t="s">
        <v>95</v>
      </c>
      <c r="E8" s="11" t="s">
        <v>96</v>
      </c>
      <c r="F8" s="11" t="s">
        <v>700</v>
      </c>
      <c r="G8" s="11" t="s">
        <v>111</v>
      </c>
      <c r="H8" s="11" t="s">
        <v>98</v>
      </c>
      <c r="I8" s="11" t="s">
        <v>113</v>
      </c>
      <c r="J8" s="11" t="s">
        <v>99</v>
      </c>
      <c r="K8" s="11" t="s">
        <v>72</v>
      </c>
      <c r="L8" s="11" t="s">
        <v>114</v>
      </c>
      <c r="M8" s="11" t="s">
        <v>101</v>
      </c>
      <c r="N8" s="11">
        <v>2</v>
      </c>
      <c r="O8" s="11">
        <v>2017</v>
      </c>
      <c r="P8" s="11" t="s">
        <v>112</v>
      </c>
      <c r="Q8" s="11" t="s">
        <v>103</v>
      </c>
      <c r="R8" s="11" t="s">
        <v>103</v>
      </c>
      <c r="S8" s="11" t="s">
        <v>104</v>
      </c>
      <c r="T8" s="11">
        <v>53.1</v>
      </c>
      <c r="U8" s="11" t="str">
        <f>IF(ISERROR(VLOOKUP(I8,'BACK INFO'!F:F,1,0)),IF(ISERROR(VLOOKUP(I8,'BACK INFO'!H:H,1,0)),K8,'BACK INFO'!$H$1),'BACK INFO'!$G$1)</f>
        <v>BILL MILLER AND COMPANY</v>
      </c>
    </row>
    <row r="9" spans="1:21" s="11" customFormat="1" x14ac:dyDescent="0.35">
      <c r="A9" s="11" t="s">
        <v>94</v>
      </c>
      <c r="B9" s="11">
        <v>2018</v>
      </c>
      <c r="C9" s="11">
        <v>7</v>
      </c>
      <c r="D9" s="11" t="s">
        <v>95</v>
      </c>
      <c r="E9" s="11" t="s">
        <v>96</v>
      </c>
      <c r="F9" s="11" t="s">
        <v>700</v>
      </c>
      <c r="G9" s="11" t="s">
        <v>111</v>
      </c>
      <c r="H9" s="11" t="s">
        <v>106</v>
      </c>
      <c r="I9" s="11" t="s">
        <v>115</v>
      </c>
      <c r="J9" s="11" t="s">
        <v>99</v>
      </c>
      <c r="K9" s="11" t="s">
        <v>67</v>
      </c>
      <c r="L9" s="11" t="s">
        <v>116</v>
      </c>
      <c r="M9" s="11" t="s">
        <v>101</v>
      </c>
      <c r="N9" s="11">
        <v>12</v>
      </c>
      <c r="O9" s="11">
        <v>2017</v>
      </c>
      <c r="P9" s="11" t="s">
        <v>112</v>
      </c>
      <c r="Q9" s="11" t="s">
        <v>103</v>
      </c>
      <c r="R9" s="11" t="s">
        <v>103</v>
      </c>
      <c r="S9" s="11" t="s">
        <v>104</v>
      </c>
      <c r="T9" s="11">
        <v>36</v>
      </c>
      <c r="U9" s="11" t="str">
        <f>IF(ISERROR(VLOOKUP(I9,'BACK INFO'!F:F,1,0)),IF(ISERROR(VLOOKUP(I9,'BACK INFO'!H:H,1,0)),K9,'BACK INFO'!$H$1),'BACK INFO'!$G$1)</f>
        <v>ANITA M. HOPKINS</v>
      </c>
    </row>
    <row r="10" spans="1:21" s="11" customFormat="1" x14ac:dyDescent="0.35">
      <c r="A10" s="11" t="s">
        <v>94</v>
      </c>
      <c r="B10" s="11">
        <v>2018</v>
      </c>
      <c r="C10" s="11">
        <v>7</v>
      </c>
      <c r="D10" s="11" t="s">
        <v>95</v>
      </c>
      <c r="E10" s="11" t="s">
        <v>96</v>
      </c>
      <c r="F10" s="11" t="s">
        <v>700</v>
      </c>
      <c r="G10" s="11" t="s">
        <v>111</v>
      </c>
      <c r="H10" s="11" t="s">
        <v>117</v>
      </c>
      <c r="I10" s="11" t="s">
        <v>686</v>
      </c>
      <c r="J10" s="11" t="s">
        <v>99</v>
      </c>
      <c r="K10" s="11" t="s">
        <v>54</v>
      </c>
      <c r="L10" s="11" t="s">
        <v>100</v>
      </c>
      <c r="M10" s="11" t="s">
        <v>101</v>
      </c>
      <c r="N10" s="11">
        <v>1</v>
      </c>
      <c r="O10" s="11">
        <v>2017</v>
      </c>
      <c r="P10" s="11" t="s">
        <v>112</v>
      </c>
      <c r="Q10" s="11" t="s">
        <v>103</v>
      </c>
      <c r="R10" s="11" t="s">
        <v>103</v>
      </c>
      <c r="S10" s="11" t="s">
        <v>104</v>
      </c>
      <c r="T10" s="11">
        <v>29.37</v>
      </c>
      <c r="U10" s="11" t="str">
        <f>IF(ISERROR(VLOOKUP(I10,'BACK INFO'!F:F,1,0)),IF(ISERROR(VLOOKUP(I10,'BACK INFO'!H:H,1,0)),K10,'BACK INFO'!$H$1),'BACK INFO'!$G$1)</f>
        <v>PAIGE ALYSE STRAUGHAN</v>
      </c>
    </row>
    <row r="11" spans="1:21" s="11" customFormat="1" x14ac:dyDescent="0.35">
      <c r="A11" s="11" t="s">
        <v>94</v>
      </c>
      <c r="B11" s="11">
        <v>2018</v>
      </c>
      <c r="C11" s="11">
        <v>7</v>
      </c>
      <c r="D11" s="11" t="s">
        <v>95</v>
      </c>
      <c r="E11" s="11" t="s">
        <v>96</v>
      </c>
      <c r="F11" s="11" t="s">
        <v>700</v>
      </c>
      <c r="G11" s="11" t="s">
        <v>118</v>
      </c>
      <c r="H11" s="11" t="s">
        <v>98</v>
      </c>
      <c r="I11" s="11" t="s">
        <v>686</v>
      </c>
      <c r="J11" s="11" t="s">
        <v>99</v>
      </c>
      <c r="K11" s="11" t="s">
        <v>54</v>
      </c>
      <c r="L11" s="11" t="s">
        <v>100</v>
      </c>
      <c r="M11" s="11" t="s">
        <v>101</v>
      </c>
      <c r="N11" s="11">
        <v>158</v>
      </c>
      <c r="O11" s="11">
        <v>2018</v>
      </c>
      <c r="P11" s="11" t="s">
        <v>112</v>
      </c>
      <c r="Q11" s="11" t="s">
        <v>112</v>
      </c>
      <c r="R11" s="11" t="s">
        <v>118</v>
      </c>
      <c r="S11" s="11" t="s">
        <v>104</v>
      </c>
      <c r="T11" s="11">
        <v>4349.4400000000005</v>
      </c>
      <c r="U11" s="11" t="str">
        <f>IF(ISERROR(VLOOKUP(I11,'BACK INFO'!F:F,1,0)),IF(ISERROR(VLOOKUP(I11,'BACK INFO'!H:H,1,0)),K11,'BACK INFO'!$H$1),'BACK INFO'!$G$1)</f>
        <v>PAIGE ALYSE STRAUGHAN</v>
      </c>
    </row>
    <row r="12" spans="1:21" s="11" customFormat="1" x14ac:dyDescent="0.35">
      <c r="A12" s="11" t="s">
        <v>94</v>
      </c>
      <c r="B12" s="11">
        <v>2018</v>
      </c>
      <c r="C12" s="11">
        <v>7</v>
      </c>
      <c r="D12" s="11" t="s">
        <v>95</v>
      </c>
      <c r="E12" s="11" t="s">
        <v>96</v>
      </c>
      <c r="F12" s="11" t="s">
        <v>700</v>
      </c>
      <c r="G12" s="11" t="s">
        <v>118</v>
      </c>
      <c r="H12" s="11" t="s">
        <v>98</v>
      </c>
      <c r="I12" s="11" t="s">
        <v>686</v>
      </c>
      <c r="J12" s="11" t="s">
        <v>99</v>
      </c>
      <c r="K12" s="11" t="s">
        <v>54</v>
      </c>
      <c r="L12" s="11" t="s">
        <v>100</v>
      </c>
      <c r="M12" s="11" t="s">
        <v>101</v>
      </c>
      <c r="N12" s="11">
        <v>25</v>
      </c>
      <c r="O12" s="11">
        <v>2018</v>
      </c>
      <c r="P12" s="11" t="s">
        <v>112</v>
      </c>
      <c r="Q12" s="11" t="s">
        <v>112</v>
      </c>
      <c r="R12" s="11" t="s">
        <v>118</v>
      </c>
      <c r="S12" s="11" t="s">
        <v>104</v>
      </c>
      <c r="T12" s="11">
        <v>722.68</v>
      </c>
      <c r="U12" s="11" t="str">
        <f>IF(ISERROR(VLOOKUP(I12,'BACK INFO'!F:F,1,0)),IF(ISERROR(VLOOKUP(I12,'BACK INFO'!H:H,1,0)),K12,'BACK INFO'!$H$1),'BACK INFO'!$G$1)</f>
        <v>PAIGE ALYSE STRAUGHAN</v>
      </c>
    </row>
    <row r="13" spans="1:21" s="11" customFormat="1" x14ac:dyDescent="0.35">
      <c r="A13" s="11" t="s">
        <v>94</v>
      </c>
      <c r="B13" s="11">
        <v>2018</v>
      </c>
      <c r="C13" s="11">
        <v>7</v>
      </c>
      <c r="D13" s="11" t="s">
        <v>95</v>
      </c>
      <c r="E13" s="11" t="s">
        <v>96</v>
      </c>
      <c r="F13" s="11" t="s">
        <v>700</v>
      </c>
      <c r="G13" s="11" t="s">
        <v>118</v>
      </c>
      <c r="H13" s="11" t="s">
        <v>98</v>
      </c>
      <c r="I13" s="11" t="s">
        <v>119</v>
      </c>
      <c r="J13" s="11" t="s">
        <v>120</v>
      </c>
      <c r="K13" s="11" t="s">
        <v>66</v>
      </c>
      <c r="L13" s="11" t="s">
        <v>121</v>
      </c>
      <c r="M13" s="11" t="s">
        <v>122</v>
      </c>
      <c r="N13" s="11">
        <v>27</v>
      </c>
      <c r="O13" s="11">
        <v>2018</v>
      </c>
      <c r="P13" s="11" t="s">
        <v>112</v>
      </c>
      <c r="Q13" s="11" t="s">
        <v>112</v>
      </c>
      <c r="R13" s="11" t="s">
        <v>118</v>
      </c>
      <c r="S13" s="11" t="s">
        <v>104</v>
      </c>
      <c r="T13" s="11">
        <v>539.08169533169519</v>
      </c>
      <c r="U13" s="11" t="str">
        <f>IF(ISERROR(VLOOKUP(I13,'BACK INFO'!F:F,1,0)),IF(ISERROR(VLOOKUP(I13,'BACK INFO'!H:H,1,0)),K13,'BACK INFO'!$H$1),'BACK INFO'!$G$1)</f>
        <v>SHOUTOUTAGENCY</v>
      </c>
    </row>
    <row r="14" spans="1:21" s="11" customFormat="1" x14ac:dyDescent="0.35">
      <c r="A14" s="11" t="s">
        <v>94</v>
      </c>
      <c r="B14" s="11">
        <v>2018</v>
      </c>
      <c r="C14" s="11">
        <v>7</v>
      </c>
      <c r="D14" s="11" t="s">
        <v>95</v>
      </c>
      <c r="E14" s="11" t="s">
        <v>96</v>
      </c>
      <c r="F14" s="11" t="s">
        <v>700</v>
      </c>
      <c r="G14" s="11" t="s">
        <v>118</v>
      </c>
      <c r="H14" s="11" t="s">
        <v>98</v>
      </c>
      <c r="I14" s="11" t="s">
        <v>115</v>
      </c>
      <c r="J14" s="11" t="s">
        <v>99</v>
      </c>
      <c r="K14" s="11" t="s">
        <v>67</v>
      </c>
      <c r="L14" s="11" t="s">
        <v>116</v>
      </c>
      <c r="M14" s="11" t="s">
        <v>101</v>
      </c>
      <c r="N14" s="11">
        <v>41</v>
      </c>
      <c r="O14" s="11">
        <v>2018</v>
      </c>
      <c r="P14" s="11" t="s">
        <v>112</v>
      </c>
      <c r="Q14" s="11" t="s">
        <v>112</v>
      </c>
      <c r="R14" s="11" t="s">
        <v>118</v>
      </c>
      <c r="S14" s="11" t="s">
        <v>104</v>
      </c>
      <c r="T14" s="11">
        <v>694.80000000000007</v>
      </c>
      <c r="U14" s="11" t="str">
        <f>IF(ISERROR(VLOOKUP(I14,'BACK INFO'!F:F,1,0)),IF(ISERROR(VLOOKUP(I14,'BACK INFO'!H:H,1,0)),K14,'BACK INFO'!$H$1),'BACK INFO'!$G$1)</f>
        <v>ANITA M. HOPKINS</v>
      </c>
    </row>
    <row r="15" spans="1:21" s="11" customFormat="1" x14ac:dyDescent="0.35">
      <c r="A15" s="11" t="s">
        <v>94</v>
      </c>
      <c r="B15" s="11">
        <v>2018</v>
      </c>
      <c r="C15" s="11">
        <v>7</v>
      </c>
      <c r="D15" s="11" t="s">
        <v>95</v>
      </c>
      <c r="E15" s="11" t="s">
        <v>96</v>
      </c>
      <c r="F15" s="11" t="s">
        <v>700</v>
      </c>
      <c r="G15" s="11" t="s">
        <v>118</v>
      </c>
      <c r="H15" s="11" t="s">
        <v>98</v>
      </c>
      <c r="I15" s="11" t="s">
        <v>123</v>
      </c>
      <c r="J15" s="11" t="s">
        <v>99</v>
      </c>
      <c r="K15" s="11" t="s">
        <v>68</v>
      </c>
      <c r="L15" s="11" t="s">
        <v>124</v>
      </c>
      <c r="M15" s="11" t="s">
        <v>125</v>
      </c>
      <c r="N15" s="11">
        <v>339</v>
      </c>
      <c r="O15" s="11">
        <v>2018</v>
      </c>
      <c r="P15" s="11" t="s">
        <v>112</v>
      </c>
      <c r="Q15" s="11" t="s">
        <v>112</v>
      </c>
      <c r="R15" s="11" t="s">
        <v>118</v>
      </c>
      <c r="S15" s="11" t="s">
        <v>104</v>
      </c>
      <c r="T15" s="11">
        <v>6679.5299999999897</v>
      </c>
      <c r="U15" s="11" t="str">
        <f>IF(ISERROR(VLOOKUP(I15,'BACK INFO'!F:F,1,0)),IF(ISERROR(VLOOKUP(I15,'BACK INFO'!H:H,1,0)),K15,'BACK INFO'!$H$1),'BACK INFO'!$G$1)</f>
        <v>STEPHANIE VITALI</v>
      </c>
    </row>
    <row r="16" spans="1:21" s="11" customFormat="1" x14ac:dyDescent="0.35">
      <c r="A16" s="11" t="s">
        <v>94</v>
      </c>
      <c r="B16" s="11">
        <v>2018</v>
      </c>
      <c r="C16" s="11">
        <v>7</v>
      </c>
      <c r="D16" s="11" t="s">
        <v>95</v>
      </c>
      <c r="E16" s="11" t="s">
        <v>96</v>
      </c>
      <c r="F16" s="11" t="s">
        <v>700</v>
      </c>
      <c r="G16" s="11" t="s">
        <v>118</v>
      </c>
      <c r="H16" s="11" t="s">
        <v>98</v>
      </c>
      <c r="I16" s="11" t="s">
        <v>126</v>
      </c>
      <c r="J16" s="11" t="s">
        <v>99</v>
      </c>
      <c r="K16" s="11" t="s">
        <v>73</v>
      </c>
      <c r="L16" s="11" t="s">
        <v>127</v>
      </c>
      <c r="M16" s="11" t="s">
        <v>101</v>
      </c>
      <c r="N16" s="11">
        <v>42</v>
      </c>
      <c r="O16" s="11">
        <v>2018</v>
      </c>
      <c r="P16" s="11" t="s">
        <v>112</v>
      </c>
      <c r="Q16" s="11" t="s">
        <v>112</v>
      </c>
      <c r="R16" s="11" t="s">
        <v>118</v>
      </c>
      <c r="S16" s="11" t="s">
        <v>104</v>
      </c>
      <c r="T16" s="11">
        <v>811.25000000000045</v>
      </c>
      <c r="U16" s="11" t="str">
        <f>IF(ISERROR(VLOOKUP(I16,'BACK INFO'!F:F,1,0)),IF(ISERROR(VLOOKUP(I16,'BACK INFO'!H:H,1,0)),K16,'BACK INFO'!$H$1),'BACK INFO'!$G$1)</f>
        <v>PHYLLIS POSNER</v>
      </c>
    </row>
    <row r="17" spans="1:21" s="11" customFormat="1" x14ac:dyDescent="0.35">
      <c r="A17" s="11" t="s">
        <v>94</v>
      </c>
      <c r="B17" s="11">
        <v>2018</v>
      </c>
      <c r="C17" s="11">
        <v>7</v>
      </c>
      <c r="D17" s="11" t="s">
        <v>95</v>
      </c>
      <c r="E17" s="11" t="s">
        <v>96</v>
      </c>
      <c r="F17" s="11" t="s">
        <v>700</v>
      </c>
      <c r="G17" s="11" t="s">
        <v>118</v>
      </c>
      <c r="H17" s="11" t="s">
        <v>98</v>
      </c>
      <c r="I17" s="11" t="s">
        <v>128</v>
      </c>
      <c r="J17" s="11" t="s">
        <v>120</v>
      </c>
      <c r="K17" s="11" t="s">
        <v>68</v>
      </c>
      <c r="L17" s="11" t="s">
        <v>129</v>
      </c>
      <c r="M17" s="11" t="s">
        <v>122</v>
      </c>
      <c r="N17" s="11">
        <v>16</v>
      </c>
      <c r="O17" s="11">
        <v>2018</v>
      </c>
      <c r="P17" s="11" t="s">
        <v>112</v>
      </c>
      <c r="Q17" s="11" t="s">
        <v>112</v>
      </c>
      <c r="R17" s="11" t="s">
        <v>118</v>
      </c>
      <c r="S17" s="11" t="s">
        <v>104</v>
      </c>
      <c r="T17" s="11">
        <v>338.68243243243239</v>
      </c>
      <c r="U17" s="11" t="str">
        <f>IF(ISERROR(VLOOKUP(I17,'BACK INFO'!F:F,1,0)),IF(ISERROR(VLOOKUP(I17,'BACK INFO'!H:H,1,0)),K17,'BACK INFO'!$H$1),'BACK INFO'!$G$1)</f>
        <v>STEPHANIE VITALI</v>
      </c>
    </row>
    <row r="18" spans="1:21" s="11" customFormat="1" x14ac:dyDescent="0.35">
      <c r="A18" s="11" t="s">
        <v>94</v>
      </c>
      <c r="B18" s="11">
        <v>2018</v>
      </c>
      <c r="C18" s="11">
        <v>7</v>
      </c>
      <c r="D18" s="11" t="s">
        <v>95</v>
      </c>
      <c r="E18" s="11" t="s">
        <v>96</v>
      </c>
      <c r="F18" s="11" t="s">
        <v>700</v>
      </c>
      <c r="G18" s="11" t="s">
        <v>118</v>
      </c>
      <c r="H18" s="11" t="s">
        <v>98</v>
      </c>
      <c r="I18" s="11" t="s">
        <v>113</v>
      </c>
      <c r="J18" s="11" t="s">
        <v>99</v>
      </c>
      <c r="K18" s="11" t="s">
        <v>72</v>
      </c>
      <c r="L18" s="11" t="s">
        <v>114</v>
      </c>
      <c r="M18" s="11" t="s">
        <v>101</v>
      </c>
      <c r="N18" s="11">
        <v>53</v>
      </c>
      <c r="O18" s="11">
        <v>2018</v>
      </c>
      <c r="P18" s="11" t="s">
        <v>112</v>
      </c>
      <c r="Q18" s="11" t="s">
        <v>112</v>
      </c>
      <c r="R18" s="11" t="s">
        <v>118</v>
      </c>
      <c r="S18" s="11" t="s">
        <v>104</v>
      </c>
      <c r="T18" s="11">
        <v>1485.0999999999997</v>
      </c>
      <c r="U18" s="11" t="str">
        <f>IF(ISERROR(VLOOKUP(I18,'BACK INFO'!F:F,1,0)),IF(ISERROR(VLOOKUP(I18,'BACK INFO'!H:H,1,0)),K18,'BACK INFO'!$H$1),'BACK INFO'!$G$1)</f>
        <v>BILL MILLER AND COMPANY</v>
      </c>
    </row>
    <row r="19" spans="1:21" s="11" customFormat="1" x14ac:dyDescent="0.35">
      <c r="A19" s="11" t="s">
        <v>94</v>
      </c>
      <c r="B19" s="11">
        <v>2018</v>
      </c>
      <c r="C19" s="11">
        <v>7</v>
      </c>
      <c r="D19" s="11" t="s">
        <v>95</v>
      </c>
      <c r="E19" s="11" t="s">
        <v>96</v>
      </c>
      <c r="F19" s="11" t="s">
        <v>700</v>
      </c>
      <c r="G19" s="11" t="s">
        <v>118</v>
      </c>
      <c r="H19" s="11" t="s">
        <v>98</v>
      </c>
      <c r="I19" s="11" t="s">
        <v>130</v>
      </c>
      <c r="J19" s="11" t="s">
        <v>99</v>
      </c>
      <c r="K19" s="11" t="s">
        <v>75</v>
      </c>
      <c r="L19" s="11" t="s">
        <v>131</v>
      </c>
      <c r="M19" s="11" t="s">
        <v>101</v>
      </c>
      <c r="N19" s="11">
        <v>22</v>
      </c>
      <c r="O19" s="11">
        <v>2018</v>
      </c>
      <c r="P19" s="11" t="s">
        <v>112</v>
      </c>
      <c r="Q19" s="11" t="s">
        <v>112</v>
      </c>
      <c r="R19" s="11" t="s">
        <v>118</v>
      </c>
      <c r="S19" s="11" t="s">
        <v>104</v>
      </c>
      <c r="T19" s="11">
        <v>460.00000000000017</v>
      </c>
      <c r="U19" s="11" t="str">
        <f>IF(ISERROR(VLOOKUP(I19,'BACK INFO'!F:F,1,0)),IF(ISERROR(VLOOKUP(I19,'BACK INFO'!H:H,1,0)),K19,'BACK INFO'!$H$1),'BACK INFO'!$G$1)</f>
        <v>LAURA BONG</v>
      </c>
    </row>
    <row r="20" spans="1:21" s="11" customFormat="1" x14ac:dyDescent="0.35">
      <c r="A20" s="11" t="s">
        <v>94</v>
      </c>
      <c r="B20" s="11">
        <v>2018</v>
      </c>
      <c r="C20" s="11">
        <v>7</v>
      </c>
      <c r="D20" s="11" t="s">
        <v>95</v>
      </c>
      <c r="E20" s="11" t="s">
        <v>96</v>
      </c>
      <c r="F20" s="11" t="s">
        <v>700</v>
      </c>
      <c r="G20" s="11" t="s">
        <v>118</v>
      </c>
      <c r="H20" s="11" t="s">
        <v>98</v>
      </c>
      <c r="I20" s="11" t="s">
        <v>132</v>
      </c>
      <c r="J20" s="11" t="s">
        <v>99</v>
      </c>
      <c r="K20" s="11" t="s">
        <v>67</v>
      </c>
      <c r="L20" s="11" t="s">
        <v>133</v>
      </c>
      <c r="M20" s="11" t="s">
        <v>101</v>
      </c>
      <c r="N20" s="11">
        <v>96</v>
      </c>
      <c r="O20" s="11">
        <v>2018</v>
      </c>
      <c r="P20" s="11" t="s">
        <v>112</v>
      </c>
      <c r="Q20" s="11" t="s">
        <v>112</v>
      </c>
      <c r="R20" s="11" t="s">
        <v>118</v>
      </c>
      <c r="S20" s="11" t="s">
        <v>104</v>
      </c>
      <c r="T20" s="11">
        <v>1999.1999999999994</v>
      </c>
      <c r="U20" s="11" t="str">
        <f>IF(ISERROR(VLOOKUP(I20,'BACK INFO'!F:F,1,0)),IF(ISERROR(VLOOKUP(I20,'BACK INFO'!H:H,1,0)),K20,'BACK INFO'!$H$1),'BACK INFO'!$G$1)</f>
        <v>ANITA M. HOPKINS</v>
      </c>
    </row>
    <row r="21" spans="1:21" s="11" customFormat="1" x14ac:dyDescent="0.35">
      <c r="A21" s="11" t="s">
        <v>94</v>
      </c>
      <c r="B21" s="11">
        <v>2018</v>
      </c>
      <c r="C21" s="11">
        <v>7</v>
      </c>
      <c r="D21" s="11" t="s">
        <v>95</v>
      </c>
      <c r="E21" s="11" t="s">
        <v>96</v>
      </c>
      <c r="F21" s="11" t="s">
        <v>700</v>
      </c>
      <c r="G21" s="11" t="s">
        <v>118</v>
      </c>
      <c r="H21" s="11" t="s">
        <v>98</v>
      </c>
      <c r="I21" s="11" t="s">
        <v>134</v>
      </c>
      <c r="J21" s="11" t="s">
        <v>99</v>
      </c>
      <c r="K21" s="11" t="s">
        <v>67</v>
      </c>
      <c r="L21" s="11" t="s">
        <v>135</v>
      </c>
      <c r="M21" s="11" t="s">
        <v>101</v>
      </c>
      <c r="N21" s="11">
        <v>50</v>
      </c>
      <c r="O21" s="11">
        <v>2018</v>
      </c>
      <c r="P21" s="11" t="s">
        <v>112</v>
      </c>
      <c r="Q21" s="11" t="s">
        <v>112</v>
      </c>
      <c r="R21" s="11" t="s">
        <v>118</v>
      </c>
      <c r="S21" s="11" t="s">
        <v>104</v>
      </c>
      <c r="T21" s="11">
        <v>1036</v>
      </c>
      <c r="U21" s="11" t="str">
        <f>IF(ISERROR(VLOOKUP(I21,'BACK INFO'!F:F,1,0)),IF(ISERROR(VLOOKUP(I21,'BACK INFO'!H:H,1,0)),K21,'BACK INFO'!$H$1),'BACK INFO'!$G$1)</f>
        <v>ANITA M. HOPKINS</v>
      </c>
    </row>
    <row r="22" spans="1:21" s="11" customFormat="1" x14ac:dyDescent="0.35">
      <c r="A22" s="11" t="s">
        <v>94</v>
      </c>
      <c r="B22" s="11">
        <v>2018</v>
      </c>
      <c r="C22" s="11">
        <v>7</v>
      </c>
      <c r="D22" s="11" t="s">
        <v>95</v>
      </c>
      <c r="E22" s="11" t="s">
        <v>96</v>
      </c>
      <c r="F22" s="11" t="s">
        <v>700</v>
      </c>
      <c r="G22" s="11" t="s">
        <v>118</v>
      </c>
      <c r="H22" s="11" t="s">
        <v>98</v>
      </c>
      <c r="I22" s="11" t="s">
        <v>136</v>
      </c>
      <c r="J22" s="11" t="s">
        <v>99</v>
      </c>
      <c r="K22" s="11" t="s">
        <v>72</v>
      </c>
      <c r="L22" s="11" t="s">
        <v>137</v>
      </c>
      <c r="M22" s="11" t="s">
        <v>101</v>
      </c>
      <c r="N22" s="11">
        <v>68</v>
      </c>
      <c r="O22" s="11">
        <v>2018</v>
      </c>
      <c r="P22" s="11" t="s">
        <v>112</v>
      </c>
      <c r="Q22" s="11" t="s">
        <v>112</v>
      </c>
      <c r="R22" s="11" t="s">
        <v>118</v>
      </c>
      <c r="S22" s="11" t="s">
        <v>104</v>
      </c>
      <c r="T22" s="11">
        <v>1614.1999999999991</v>
      </c>
      <c r="U22" s="11" t="str">
        <f>IF(ISERROR(VLOOKUP(I22,'BACK INFO'!F:F,1,0)),IF(ISERROR(VLOOKUP(I22,'BACK INFO'!H:H,1,0)),K22,'BACK INFO'!$H$1),'BACK INFO'!$G$1)</f>
        <v>BILL MILLER AND COMPANY</v>
      </c>
    </row>
    <row r="23" spans="1:21" s="11" customFormat="1" x14ac:dyDescent="0.35">
      <c r="A23" s="11" t="s">
        <v>94</v>
      </c>
      <c r="B23" s="11">
        <v>2018</v>
      </c>
      <c r="C23" s="11">
        <v>7</v>
      </c>
      <c r="D23" s="11" t="s">
        <v>95</v>
      </c>
      <c r="E23" s="11" t="s">
        <v>96</v>
      </c>
      <c r="F23" s="11" t="s">
        <v>700</v>
      </c>
      <c r="G23" s="11" t="s">
        <v>118</v>
      </c>
      <c r="H23" s="11" t="s">
        <v>98</v>
      </c>
      <c r="I23" s="11" t="s">
        <v>138</v>
      </c>
      <c r="J23" s="11" t="s">
        <v>99</v>
      </c>
      <c r="K23" s="11" t="s">
        <v>73</v>
      </c>
      <c r="L23" s="11" t="s">
        <v>127</v>
      </c>
      <c r="M23" s="11" t="s">
        <v>101</v>
      </c>
      <c r="N23" s="11">
        <v>4</v>
      </c>
      <c r="O23" s="11">
        <v>2018</v>
      </c>
      <c r="P23" s="11" t="s">
        <v>112</v>
      </c>
      <c r="Q23" s="11" t="s">
        <v>112</v>
      </c>
      <c r="R23" s="11" t="s">
        <v>118</v>
      </c>
      <c r="S23" s="11" t="s">
        <v>104</v>
      </c>
      <c r="T23" s="11">
        <v>116</v>
      </c>
      <c r="U23" s="11" t="str">
        <f>IF(ISERROR(VLOOKUP(I23,'BACK INFO'!F:F,1,0)),IF(ISERROR(VLOOKUP(I23,'BACK INFO'!H:H,1,0)),K23,'BACK INFO'!$H$1),'BACK INFO'!$G$1)</f>
        <v>PHYLLIS POSNER</v>
      </c>
    </row>
    <row r="24" spans="1:21" s="11" customFormat="1" x14ac:dyDescent="0.35">
      <c r="A24" s="11" t="s">
        <v>94</v>
      </c>
      <c r="B24" s="11">
        <v>2018</v>
      </c>
      <c r="C24" s="11">
        <v>7</v>
      </c>
      <c r="D24" s="11" t="s">
        <v>95</v>
      </c>
      <c r="E24" s="11" t="s">
        <v>96</v>
      </c>
      <c r="F24" s="11" t="s">
        <v>700</v>
      </c>
      <c r="G24" s="11" t="s">
        <v>118</v>
      </c>
      <c r="H24" s="11" t="s">
        <v>98</v>
      </c>
      <c r="I24" s="11" t="s">
        <v>139</v>
      </c>
      <c r="J24" s="11" t="s">
        <v>99</v>
      </c>
      <c r="K24" s="11" t="s">
        <v>67</v>
      </c>
      <c r="L24" s="11" t="s">
        <v>133</v>
      </c>
      <c r="M24" s="11" t="s">
        <v>101</v>
      </c>
      <c r="N24" s="11">
        <v>2</v>
      </c>
      <c r="O24" s="11">
        <v>2018</v>
      </c>
      <c r="P24" s="11" t="s">
        <v>112</v>
      </c>
      <c r="Q24" s="11" t="s">
        <v>112</v>
      </c>
      <c r="R24" s="11" t="s">
        <v>118</v>
      </c>
      <c r="S24" s="11" t="s">
        <v>104</v>
      </c>
      <c r="T24" s="11">
        <v>60</v>
      </c>
      <c r="U24" s="11" t="str">
        <f>IF(ISERROR(VLOOKUP(I24,'BACK INFO'!F:F,1,0)),IF(ISERROR(VLOOKUP(I24,'BACK INFO'!H:H,1,0)),K24,'BACK INFO'!$H$1),'BACK INFO'!$G$1)</f>
        <v>ANITA M. HOPKINS</v>
      </c>
    </row>
    <row r="25" spans="1:21" s="11" customFormat="1" x14ac:dyDescent="0.35">
      <c r="A25" s="11" t="s">
        <v>94</v>
      </c>
      <c r="B25" s="11">
        <v>2018</v>
      </c>
      <c r="C25" s="11">
        <v>7</v>
      </c>
      <c r="D25" s="11" t="s">
        <v>95</v>
      </c>
      <c r="E25" s="11" t="s">
        <v>96</v>
      </c>
      <c r="F25" s="11" t="s">
        <v>700</v>
      </c>
      <c r="G25" s="11" t="s">
        <v>118</v>
      </c>
      <c r="H25" s="11" t="s">
        <v>98</v>
      </c>
      <c r="I25" s="11" t="s">
        <v>140</v>
      </c>
      <c r="J25" s="11" t="s">
        <v>120</v>
      </c>
      <c r="K25" s="11" t="s">
        <v>66</v>
      </c>
      <c r="L25" s="11" t="s">
        <v>141</v>
      </c>
      <c r="M25" s="11" t="s">
        <v>122</v>
      </c>
      <c r="N25" s="11">
        <v>65</v>
      </c>
      <c r="O25" s="11">
        <v>2018</v>
      </c>
      <c r="P25" s="11" t="s">
        <v>112</v>
      </c>
      <c r="Q25" s="11" t="s">
        <v>112</v>
      </c>
      <c r="R25" s="11" t="s">
        <v>118</v>
      </c>
      <c r="S25" s="11" t="s">
        <v>104</v>
      </c>
      <c r="T25" s="11">
        <v>1341.5233415233417</v>
      </c>
      <c r="U25" s="11" t="str">
        <f>IF(ISERROR(VLOOKUP(I25,'BACK INFO'!F:F,1,0)),IF(ISERROR(VLOOKUP(I25,'BACK INFO'!H:H,1,0)),K25,'BACK INFO'!$H$1),'BACK INFO'!$G$1)</f>
        <v>SHOUTOUTAGENCY</v>
      </c>
    </row>
    <row r="26" spans="1:21" s="11" customFormat="1" x14ac:dyDescent="0.35">
      <c r="A26" s="11" t="s">
        <v>94</v>
      </c>
      <c r="B26" s="11">
        <v>2018</v>
      </c>
      <c r="C26" s="11">
        <v>7</v>
      </c>
      <c r="D26" s="11" t="s">
        <v>95</v>
      </c>
      <c r="E26" s="11" t="s">
        <v>96</v>
      </c>
      <c r="F26" s="11" t="s">
        <v>700</v>
      </c>
      <c r="G26" s="11" t="s">
        <v>118</v>
      </c>
      <c r="H26" s="11" t="s">
        <v>98</v>
      </c>
      <c r="I26" s="11" t="s">
        <v>142</v>
      </c>
      <c r="J26" s="11" t="s">
        <v>120</v>
      </c>
      <c r="K26" s="11" t="s">
        <v>69</v>
      </c>
      <c r="L26" s="11" t="s">
        <v>143</v>
      </c>
      <c r="M26" s="11" t="s">
        <v>122</v>
      </c>
      <c r="N26" s="11">
        <v>99</v>
      </c>
      <c r="O26" s="11">
        <v>2018</v>
      </c>
      <c r="P26" s="11" t="s">
        <v>112</v>
      </c>
      <c r="Q26" s="11" t="s">
        <v>112</v>
      </c>
      <c r="R26" s="11" t="s">
        <v>118</v>
      </c>
      <c r="S26" s="11" t="s">
        <v>104</v>
      </c>
      <c r="T26" s="11">
        <v>1681.9717444717442</v>
      </c>
      <c r="U26" s="11" t="str">
        <f>IF(ISERROR(VLOOKUP(I26,'BACK INFO'!F:F,1,0)),IF(ISERROR(VLOOKUP(I26,'BACK INFO'!H:H,1,0)),K26,'BACK INFO'!$H$1),'BACK INFO'!$G$1)</f>
        <v>JULIE BERTRAND</v>
      </c>
    </row>
    <row r="27" spans="1:21" s="11" customFormat="1" x14ac:dyDescent="0.35">
      <c r="A27" s="11" t="s">
        <v>94</v>
      </c>
      <c r="B27" s="11">
        <v>2018</v>
      </c>
      <c r="C27" s="11">
        <v>7</v>
      </c>
      <c r="D27" s="11" t="s">
        <v>95</v>
      </c>
      <c r="E27" s="11" t="s">
        <v>96</v>
      </c>
      <c r="F27" s="11" t="s">
        <v>700</v>
      </c>
      <c r="G27" s="11" t="s">
        <v>118</v>
      </c>
      <c r="H27" s="11" t="s">
        <v>98</v>
      </c>
      <c r="I27" s="11" t="s">
        <v>144</v>
      </c>
      <c r="J27" s="11" t="s">
        <v>99</v>
      </c>
      <c r="K27" s="11" t="s">
        <v>67</v>
      </c>
      <c r="L27" s="11" t="s">
        <v>108</v>
      </c>
      <c r="M27" s="11" t="s">
        <v>101</v>
      </c>
      <c r="N27" s="11">
        <v>12</v>
      </c>
      <c r="O27" s="11">
        <v>2018</v>
      </c>
      <c r="P27" s="11" t="s">
        <v>112</v>
      </c>
      <c r="Q27" s="11" t="s">
        <v>112</v>
      </c>
      <c r="R27" s="11" t="s">
        <v>118</v>
      </c>
      <c r="S27" s="11" t="s">
        <v>104</v>
      </c>
      <c r="T27" s="11">
        <v>258.3</v>
      </c>
      <c r="U27" s="11" t="str">
        <f>IF(ISERROR(VLOOKUP(I27,'BACK INFO'!F:F,1,0)),IF(ISERROR(VLOOKUP(I27,'BACK INFO'!H:H,1,0)),K27,'BACK INFO'!$H$1),'BACK INFO'!$G$1)</f>
        <v>ANITA M. HOPKINS</v>
      </c>
    </row>
    <row r="28" spans="1:21" s="11" customFormat="1" x14ac:dyDescent="0.35">
      <c r="A28" s="11" t="s">
        <v>94</v>
      </c>
      <c r="B28" s="11">
        <v>2018</v>
      </c>
      <c r="C28" s="11">
        <v>7</v>
      </c>
      <c r="D28" s="11" t="s">
        <v>95</v>
      </c>
      <c r="E28" s="11" t="s">
        <v>96</v>
      </c>
      <c r="F28" s="11" t="s">
        <v>700</v>
      </c>
      <c r="G28" s="11" t="s">
        <v>118</v>
      </c>
      <c r="H28" s="11" t="s">
        <v>106</v>
      </c>
      <c r="I28" s="11" t="s">
        <v>115</v>
      </c>
      <c r="J28" s="11" t="s">
        <v>99</v>
      </c>
      <c r="K28" s="11" t="s">
        <v>67</v>
      </c>
      <c r="L28" s="11" t="s">
        <v>116</v>
      </c>
      <c r="M28" s="11" t="s">
        <v>101</v>
      </c>
      <c r="N28" s="11">
        <v>8</v>
      </c>
      <c r="O28" s="11">
        <v>2018</v>
      </c>
      <c r="P28" s="11" t="s">
        <v>112</v>
      </c>
      <c r="Q28" s="11" t="s">
        <v>112</v>
      </c>
      <c r="R28" s="11" t="s">
        <v>118</v>
      </c>
      <c r="S28" s="11" t="s">
        <v>104</v>
      </c>
      <c r="T28" s="11">
        <v>91.2</v>
      </c>
      <c r="U28" s="11" t="str">
        <f>IF(ISERROR(VLOOKUP(I28,'BACK INFO'!F:F,1,0)),IF(ISERROR(VLOOKUP(I28,'BACK INFO'!H:H,1,0)),K28,'BACK INFO'!$H$1),'BACK INFO'!$G$1)</f>
        <v>ANITA M. HOPKINS</v>
      </c>
    </row>
    <row r="29" spans="1:21" s="11" customFormat="1" x14ac:dyDescent="0.35">
      <c r="A29" s="11" t="s">
        <v>94</v>
      </c>
      <c r="B29" s="11">
        <v>2018</v>
      </c>
      <c r="C29" s="11">
        <v>7</v>
      </c>
      <c r="D29" s="11" t="s">
        <v>95</v>
      </c>
      <c r="E29" s="11" t="s">
        <v>96</v>
      </c>
      <c r="F29" s="11" t="s">
        <v>700</v>
      </c>
      <c r="G29" s="11" t="s">
        <v>118</v>
      </c>
      <c r="H29" s="11" t="s">
        <v>106</v>
      </c>
      <c r="I29" s="11" t="s">
        <v>123</v>
      </c>
      <c r="J29" s="11" t="s">
        <v>99</v>
      </c>
      <c r="K29" s="11" t="s">
        <v>68</v>
      </c>
      <c r="L29" s="11" t="s">
        <v>124</v>
      </c>
      <c r="M29" s="11" t="s">
        <v>125</v>
      </c>
      <c r="N29" s="11">
        <v>64</v>
      </c>
      <c r="O29" s="11">
        <v>2018</v>
      </c>
      <c r="P29" s="11" t="s">
        <v>112</v>
      </c>
      <c r="Q29" s="11" t="s">
        <v>112</v>
      </c>
      <c r="R29" s="11" t="s">
        <v>118</v>
      </c>
      <c r="S29" s="11" t="s">
        <v>104</v>
      </c>
      <c r="T29" s="11">
        <v>1177.2999999999997</v>
      </c>
      <c r="U29" s="11" t="str">
        <f>IF(ISERROR(VLOOKUP(I29,'BACK INFO'!F:F,1,0)),IF(ISERROR(VLOOKUP(I29,'BACK INFO'!H:H,1,0)),K29,'BACK INFO'!$H$1),'BACK INFO'!$G$1)</f>
        <v>STEPHANIE VITALI</v>
      </c>
    </row>
    <row r="30" spans="1:21" s="11" customFormat="1" x14ac:dyDescent="0.35">
      <c r="A30" s="11" t="s">
        <v>94</v>
      </c>
      <c r="B30" s="11">
        <v>2018</v>
      </c>
      <c r="C30" s="11">
        <v>7</v>
      </c>
      <c r="D30" s="11" t="s">
        <v>95</v>
      </c>
      <c r="E30" s="11" t="s">
        <v>96</v>
      </c>
      <c r="F30" s="11" t="s">
        <v>700</v>
      </c>
      <c r="G30" s="11" t="s">
        <v>118</v>
      </c>
      <c r="H30" s="11" t="s">
        <v>106</v>
      </c>
      <c r="I30" s="11" t="s">
        <v>126</v>
      </c>
      <c r="J30" s="11" t="s">
        <v>99</v>
      </c>
      <c r="K30" s="11" t="s">
        <v>73</v>
      </c>
      <c r="L30" s="11" t="s">
        <v>127</v>
      </c>
      <c r="M30" s="11" t="s">
        <v>101</v>
      </c>
      <c r="N30" s="11">
        <v>2</v>
      </c>
      <c r="O30" s="11">
        <v>2018</v>
      </c>
      <c r="P30" s="11" t="s">
        <v>112</v>
      </c>
      <c r="Q30" s="11" t="s">
        <v>112</v>
      </c>
      <c r="R30" s="11" t="s">
        <v>118</v>
      </c>
      <c r="S30" s="11" t="s">
        <v>104</v>
      </c>
      <c r="T30" s="11">
        <v>77</v>
      </c>
      <c r="U30" s="11" t="str">
        <f>IF(ISERROR(VLOOKUP(I30,'BACK INFO'!F:F,1,0)),IF(ISERROR(VLOOKUP(I30,'BACK INFO'!H:H,1,0)),K30,'BACK INFO'!$H$1),'BACK INFO'!$G$1)</f>
        <v>PHYLLIS POSNER</v>
      </c>
    </row>
    <row r="31" spans="1:21" s="11" customFormat="1" x14ac:dyDescent="0.35">
      <c r="A31" s="11" t="s">
        <v>94</v>
      </c>
      <c r="B31" s="11">
        <v>2018</v>
      </c>
      <c r="C31" s="11">
        <v>7</v>
      </c>
      <c r="D31" s="11" t="s">
        <v>95</v>
      </c>
      <c r="E31" s="11" t="s">
        <v>96</v>
      </c>
      <c r="F31" s="11" t="s">
        <v>700</v>
      </c>
      <c r="G31" s="11" t="s">
        <v>118</v>
      </c>
      <c r="H31" s="11" t="s">
        <v>106</v>
      </c>
      <c r="I31" s="11" t="s">
        <v>128</v>
      </c>
      <c r="J31" s="11" t="s">
        <v>120</v>
      </c>
      <c r="K31" s="11" t="s">
        <v>68</v>
      </c>
      <c r="L31" s="11" t="s">
        <v>129</v>
      </c>
      <c r="M31" s="11" t="s">
        <v>122</v>
      </c>
      <c r="N31" s="11">
        <v>2</v>
      </c>
      <c r="O31" s="11">
        <v>2018</v>
      </c>
      <c r="P31" s="11" t="s">
        <v>112</v>
      </c>
      <c r="Q31" s="11" t="s">
        <v>112</v>
      </c>
      <c r="R31" s="11" t="s">
        <v>118</v>
      </c>
      <c r="S31" s="11" t="s">
        <v>104</v>
      </c>
      <c r="T31" s="11">
        <v>17.736486486486488</v>
      </c>
      <c r="U31" s="11" t="str">
        <f>IF(ISERROR(VLOOKUP(I31,'BACK INFO'!F:F,1,0)),IF(ISERROR(VLOOKUP(I31,'BACK INFO'!H:H,1,0)),K31,'BACK INFO'!$H$1),'BACK INFO'!$G$1)</f>
        <v>STEPHANIE VITALI</v>
      </c>
    </row>
    <row r="32" spans="1:21" s="11" customFormat="1" x14ac:dyDescent="0.35">
      <c r="A32" s="11" t="s">
        <v>94</v>
      </c>
      <c r="B32" s="11">
        <v>2018</v>
      </c>
      <c r="C32" s="11">
        <v>7</v>
      </c>
      <c r="D32" s="11" t="s">
        <v>95</v>
      </c>
      <c r="E32" s="11" t="s">
        <v>96</v>
      </c>
      <c r="F32" s="11" t="s">
        <v>700</v>
      </c>
      <c r="G32" s="11" t="s">
        <v>118</v>
      </c>
      <c r="H32" s="11" t="s">
        <v>110</v>
      </c>
      <c r="I32" s="11" t="s">
        <v>686</v>
      </c>
      <c r="J32" s="11" t="s">
        <v>99</v>
      </c>
      <c r="K32" s="11" t="s">
        <v>54</v>
      </c>
      <c r="L32" s="11" t="s">
        <v>100</v>
      </c>
      <c r="M32" s="11" t="s">
        <v>101</v>
      </c>
      <c r="N32" s="11">
        <v>3</v>
      </c>
      <c r="O32" s="11">
        <v>2018</v>
      </c>
      <c r="P32" s="11" t="s">
        <v>112</v>
      </c>
      <c r="Q32" s="11" t="s">
        <v>112</v>
      </c>
      <c r="R32" s="11" t="s">
        <v>118</v>
      </c>
      <c r="S32" s="11" t="s">
        <v>104</v>
      </c>
      <c r="T32" s="11">
        <v>74.759999999999991</v>
      </c>
      <c r="U32" s="11" t="str">
        <f>IF(ISERROR(VLOOKUP(I32,'BACK INFO'!F:F,1,0)),IF(ISERROR(VLOOKUP(I32,'BACK INFO'!H:H,1,0)),K32,'BACK INFO'!$H$1),'BACK INFO'!$G$1)</f>
        <v>PAIGE ALYSE STRAUGHAN</v>
      </c>
    </row>
    <row r="33" spans="1:21" s="11" customFormat="1" x14ac:dyDescent="0.35">
      <c r="A33" s="11" t="s">
        <v>94</v>
      </c>
      <c r="B33" s="11">
        <v>2018</v>
      </c>
      <c r="C33" s="11">
        <v>7</v>
      </c>
      <c r="D33" s="11" t="s">
        <v>95</v>
      </c>
      <c r="E33" s="11" t="s">
        <v>96</v>
      </c>
      <c r="F33" s="11" t="s">
        <v>700</v>
      </c>
      <c r="G33" s="11" t="s">
        <v>118</v>
      </c>
      <c r="H33" s="11" t="s">
        <v>110</v>
      </c>
      <c r="I33" s="11" t="s">
        <v>686</v>
      </c>
      <c r="J33" s="11" t="s">
        <v>99</v>
      </c>
      <c r="K33" s="11" t="s">
        <v>54</v>
      </c>
      <c r="L33" s="11" t="s">
        <v>100</v>
      </c>
      <c r="M33" s="11" t="s">
        <v>101</v>
      </c>
      <c r="N33" s="11">
        <v>2</v>
      </c>
      <c r="O33" s="11">
        <v>2018</v>
      </c>
      <c r="P33" s="11" t="s">
        <v>112</v>
      </c>
      <c r="Q33" s="11" t="s">
        <v>112</v>
      </c>
      <c r="R33" s="11" t="s">
        <v>118</v>
      </c>
      <c r="S33" s="11" t="s">
        <v>104</v>
      </c>
      <c r="T33" s="11">
        <v>64.97</v>
      </c>
      <c r="U33" s="11" t="str">
        <f>IF(ISERROR(VLOOKUP(I33,'BACK INFO'!F:F,1,0)),IF(ISERROR(VLOOKUP(I33,'BACK INFO'!H:H,1,0)),K33,'BACK INFO'!$H$1),'BACK INFO'!$G$1)</f>
        <v>PAIGE ALYSE STRAUGHAN</v>
      </c>
    </row>
    <row r="34" spans="1:21" s="11" customFormat="1" x14ac:dyDescent="0.35">
      <c r="A34" s="11" t="s">
        <v>94</v>
      </c>
      <c r="B34" s="11">
        <v>2018</v>
      </c>
      <c r="C34" s="11">
        <v>7</v>
      </c>
      <c r="D34" s="11" t="s">
        <v>95</v>
      </c>
      <c r="E34" s="11" t="s">
        <v>96</v>
      </c>
      <c r="F34" s="11" t="s">
        <v>700</v>
      </c>
      <c r="G34" s="11" t="s">
        <v>118</v>
      </c>
      <c r="H34" s="11" t="s">
        <v>110</v>
      </c>
      <c r="I34" s="11" t="s">
        <v>123</v>
      </c>
      <c r="J34" s="11" t="s">
        <v>99</v>
      </c>
      <c r="K34" s="11" t="s">
        <v>68</v>
      </c>
      <c r="L34" s="11" t="s">
        <v>124</v>
      </c>
      <c r="M34" s="11" t="s">
        <v>125</v>
      </c>
      <c r="N34" s="11">
        <v>24</v>
      </c>
      <c r="O34" s="11">
        <v>2018</v>
      </c>
      <c r="P34" s="11" t="s">
        <v>112</v>
      </c>
      <c r="Q34" s="11" t="s">
        <v>112</v>
      </c>
      <c r="R34" s="11" t="s">
        <v>118</v>
      </c>
      <c r="S34" s="11" t="s">
        <v>104</v>
      </c>
      <c r="T34" s="11">
        <v>485.7</v>
      </c>
      <c r="U34" s="11" t="str">
        <f>IF(ISERROR(VLOOKUP(I34,'BACK INFO'!F:F,1,0)),IF(ISERROR(VLOOKUP(I34,'BACK INFO'!H:H,1,0)),K34,'BACK INFO'!$H$1),'BACK INFO'!$G$1)</f>
        <v>STEPHANIE VITALI</v>
      </c>
    </row>
    <row r="35" spans="1:21" s="11" customFormat="1" x14ac:dyDescent="0.35">
      <c r="A35" s="11" t="s">
        <v>94</v>
      </c>
      <c r="B35" s="11">
        <v>2018</v>
      </c>
      <c r="C35" s="11">
        <v>7</v>
      </c>
      <c r="D35" s="11" t="s">
        <v>95</v>
      </c>
      <c r="E35" s="11" t="s">
        <v>96</v>
      </c>
      <c r="F35" s="11" t="s">
        <v>700</v>
      </c>
      <c r="G35" s="11" t="s">
        <v>118</v>
      </c>
      <c r="H35" s="11" t="s">
        <v>110</v>
      </c>
      <c r="I35" s="11" t="s">
        <v>145</v>
      </c>
      <c r="J35" s="11" t="s">
        <v>99</v>
      </c>
      <c r="K35" s="11" t="s">
        <v>75</v>
      </c>
      <c r="L35" s="11" t="s">
        <v>146</v>
      </c>
      <c r="M35" s="11" t="s">
        <v>101</v>
      </c>
      <c r="N35" s="11">
        <v>15</v>
      </c>
      <c r="O35" s="11">
        <v>2018</v>
      </c>
      <c r="P35" s="11" t="s">
        <v>112</v>
      </c>
      <c r="Q35" s="11" t="s">
        <v>112</v>
      </c>
      <c r="R35" s="11" t="s">
        <v>118</v>
      </c>
      <c r="S35" s="11" t="s">
        <v>104</v>
      </c>
      <c r="T35" s="11">
        <v>289.85000000000002</v>
      </c>
      <c r="U35" s="11" t="str">
        <f>IF(ISERROR(VLOOKUP(I35,'BACK INFO'!F:F,1,0)),IF(ISERROR(VLOOKUP(I35,'BACK INFO'!H:H,1,0)),K35,'BACK INFO'!$H$1),'BACK INFO'!$G$1)</f>
        <v>LAURA BONG</v>
      </c>
    </row>
    <row r="36" spans="1:21" s="11" customFormat="1" x14ac:dyDescent="0.35">
      <c r="A36" s="11" t="s">
        <v>94</v>
      </c>
      <c r="B36" s="11">
        <v>2018</v>
      </c>
      <c r="C36" s="11">
        <v>7</v>
      </c>
      <c r="D36" s="11" t="s">
        <v>95</v>
      </c>
      <c r="E36" s="11" t="s">
        <v>96</v>
      </c>
      <c r="F36" s="11" t="s">
        <v>700</v>
      </c>
      <c r="G36" s="11" t="s">
        <v>118</v>
      </c>
      <c r="H36" s="11" t="s">
        <v>117</v>
      </c>
      <c r="I36" s="11" t="s">
        <v>686</v>
      </c>
      <c r="J36" s="11" t="s">
        <v>99</v>
      </c>
      <c r="K36" s="11" t="s">
        <v>54</v>
      </c>
      <c r="L36" s="11" t="s">
        <v>100</v>
      </c>
      <c r="M36" s="11" t="s">
        <v>101</v>
      </c>
      <c r="N36" s="11">
        <v>72</v>
      </c>
      <c r="O36" s="11">
        <v>2018</v>
      </c>
      <c r="P36" s="11" t="s">
        <v>112</v>
      </c>
      <c r="Q36" s="11" t="s">
        <v>112</v>
      </c>
      <c r="R36" s="11" t="s">
        <v>118</v>
      </c>
      <c r="S36" s="11" t="s">
        <v>104</v>
      </c>
      <c r="T36" s="11">
        <v>2040.049999999999</v>
      </c>
      <c r="U36" s="11" t="str">
        <f>IF(ISERROR(VLOOKUP(I36,'BACK INFO'!F:F,1,0)),IF(ISERROR(VLOOKUP(I36,'BACK INFO'!H:H,1,0)),K36,'BACK INFO'!$H$1),'BACK INFO'!$G$1)</f>
        <v>PAIGE ALYSE STRAUGHAN</v>
      </c>
    </row>
    <row r="37" spans="1:21" s="11" customFormat="1" x14ac:dyDescent="0.35">
      <c r="A37" s="11" t="s">
        <v>94</v>
      </c>
      <c r="B37" s="11">
        <v>2018</v>
      </c>
      <c r="C37" s="11">
        <v>7</v>
      </c>
      <c r="D37" s="11" t="s">
        <v>95</v>
      </c>
      <c r="E37" s="11" t="s">
        <v>96</v>
      </c>
      <c r="F37" s="11" t="s">
        <v>700</v>
      </c>
      <c r="G37" s="11" t="s">
        <v>118</v>
      </c>
      <c r="H37" s="11" t="s">
        <v>117</v>
      </c>
      <c r="I37" s="11" t="s">
        <v>686</v>
      </c>
      <c r="J37" s="11" t="s">
        <v>99</v>
      </c>
      <c r="K37" s="11" t="s">
        <v>54</v>
      </c>
      <c r="L37" s="11" t="s">
        <v>100</v>
      </c>
      <c r="M37" s="11" t="s">
        <v>101</v>
      </c>
      <c r="N37" s="11">
        <v>18</v>
      </c>
      <c r="O37" s="11">
        <v>2018</v>
      </c>
      <c r="P37" s="11" t="s">
        <v>112</v>
      </c>
      <c r="Q37" s="11" t="s">
        <v>112</v>
      </c>
      <c r="R37" s="11" t="s">
        <v>118</v>
      </c>
      <c r="S37" s="11" t="s">
        <v>104</v>
      </c>
      <c r="T37" s="11">
        <v>503.32999999999993</v>
      </c>
      <c r="U37" s="11" t="str">
        <f>IF(ISERROR(VLOOKUP(I37,'BACK INFO'!F:F,1,0)),IF(ISERROR(VLOOKUP(I37,'BACK INFO'!H:H,1,0)),K37,'BACK INFO'!$H$1),'BACK INFO'!$G$1)</f>
        <v>PAIGE ALYSE STRAUGHAN</v>
      </c>
    </row>
    <row r="38" spans="1:21" s="11" customFormat="1" x14ac:dyDescent="0.35">
      <c r="A38" s="11" t="s">
        <v>94</v>
      </c>
      <c r="B38" s="11">
        <v>2018</v>
      </c>
      <c r="C38" s="11">
        <v>7</v>
      </c>
      <c r="D38" s="11" t="s">
        <v>95</v>
      </c>
      <c r="E38" s="11" t="s">
        <v>96</v>
      </c>
      <c r="F38" s="11" t="s">
        <v>700</v>
      </c>
      <c r="G38" s="11" t="s">
        <v>118</v>
      </c>
      <c r="H38" s="11" t="s">
        <v>117</v>
      </c>
      <c r="I38" s="11" t="s">
        <v>123</v>
      </c>
      <c r="J38" s="11" t="s">
        <v>99</v>
      </c>
      <c r="K38" s="11" t="s">
        <v>68</v>
      </c>
      <c r="L38" s="11" t="s">
        <v>124</v>
      </c>
      <c r="M38" s="11" t="s">
        <v>125</v>
      </c>
      <c r="N38" s="11">
        <v>34</v>
      </c>
      <c r="O38" s="11">
        <v>2018</v>
      </c>
      <c r="P38" s="11" t="s">
        <v>112</v>
      </c>
      <c r="Q38" s="11" t="s">
        <v>112</v>
      </c>
      <c r="R38" s="11" t="s">
        <v>118</v>
      </c>
      <c r="S38" s="11" t="s">
        <v>104</v>
      </c>
      <c r="T38" s="11">
        <v>629.69999999999982</v>
      </c>
      <c r="U38" s="11" t="str">
        <f>IF(ISERROR(VLOOKUP(I38,'BACK INFO'!F:F,1,0)),IF(ISERROR(VLOOKUP(I38,'BACK INFO'!H:H,1,0)),K38,'BACK INFO'!$H$1),'BACK INFO'!$G$1)</f>
        <v>STEPHANIE VITALI</v>
      </c>
    </row>
    <row r="39" spans="1:21" s="11" customFormat="1" x14ac:dyDescent="0.35">
      <c r="A39" s="11" t="s">
        <v>94</v>
      </c>
      <c r="B39" s="11">
        <v>2018</v>
      </c>
      <c r="C39" s="11">
        <v>7</v>
      </c>
      <c r="D39" s="11" t="s">
        <v>95</v>
      </c>
      <c r="E39" s="11" t="s">
        <v>96</v>
      </c>
      <c r="F39" s="11" t="s">
        <v>700</v>
      </c>
      <c r="G39" s="11" t="s">
        <v>118</v>
      </c>
      <c r="H39" s="11" t="s">
        <v>117</v>
      </c>
      <c r="I39" s="11" t="s">
        <v>147</v>
      </c>
      <c r="J39" s="11" t="s">
        <v>99</v>
      </c>
      <c r="K39" s="11" t="s">
        <v>75</v>
      </c>
      <c r="L39" s="11" t="s">
        <v>131</v>
      </c>
      <c r="M39" s="11" t="s">
        <v>101</v>
      </c>
      <c r="N39" s="11">
        <v>1</v>
      </c>
      <c r="O39" s="11">
        <v>2018</v>
      </c>
      <c r="P39" s="11" t="s">
        <v>112</v>
      </c>
      <c r="Q39" s="11" t="s">
        <v>112</v>
      </c>
      <c r="R39" s="11" t="s">
        <v>118</v>
      </c>
      <c r="S39" s="11" t="s">
        <v>104</v>
      </c>
      <c r="T39" s="11">
        <v>20.65</v>
      </c>
      <c r="U39" s="11" t="str">
        <f>IF(ISERROR(VLOOKUP(I39,'BACK INFO'!F:F,1,0)),IF(ISERROR(VLOOKUP(I39,'BACK INFO'!H:H,1,0)),K39,'BACK INFO'!$H$1),'BACK INFO'!$G$1)</f>
        <v>LAURA BONG</v>
      </c>
    </row>
    <row r="40" spans="1:21" s="11" customFormat="1" x14ac:dyDescent="0.35">
      <c r="A40" s="11" t="s">
        <v>94</v>
      </c>
      <c r="B40" s="11">
        <v>2018</v>
      </c>
      <c r="C40" s="11">
        <v>7</v>
      </c>
      <c r="D40" s="11" t="s">
        <v>95</v>
      </c>
      <c r="E40" s="11" t="s">
        <v>96</v>
      </c>
      <c r="F40" s="11" t="s">
        <v>700</v>
      </c>
      <c r="G40" s="11" t="s">
        <v>118</v>
      </c>
      <c r="H40" s="11" t="s">
        <v>117</v>
      </c>
      <c r="I40" s="11" t="s">
        <v>148</v>
      </c>
      <c r="J40" s="11" t="s">
        <v>99</v>
      </c>
      <c r="K40" s="11" t="s">
        <v>71</v>
      </c>
      <c r="L40" s="11" t="s">
        <v>149</v>
      </c>
      <c r="M40" s="11" t="s">
        <v>101</v>
      </c>
      <c r="N40" s="11">
        <v>3</v>
      </c>
      <c r="O40" s="11">
        <v>2018</v>
      </c>
      <c r="P40" s="11" t="s">
        <v>112</v>
      </c>
      <c r="Q40" s="11" t="s">
        <v>112</v>
      </c>
      <c r="R40" s="11" t="s">
        <v>118</v>
      </c>
      <c r="S40" s="11" t="s">
        <v>104</v>
      </c>
      <c r="T40" s="11">
        <v>92.5</v>
      </c>
      <c r="U40" s="11" t="str">
        <f>IF(ISERROR(VLOOKUP(I40,'BACK INFO'!F:F,1,0)),IF(ISERROR(VLOOKUP(I40,'BACK INFO'!H:H,1,0)),K40,'BACK INFO'!$H$1),'BACK INFO'!$G$1)</f>
        <v>HOLLY SALES INC.</v>
      </c>
    </row>
    <row r="41" spans="1:21" s="11" customFormat="1" x14ac:dyDescent="0.35">
      <c r="A41" s="11" t="s">
        <v>94</v>
      </c>
      <c r="B41" s="11">
        <v>2018</v>
      </c>
      <c r="C41" s="11">
        <v>7</v>
      </c>
      <c r="D41" s="11" t="s">
        <v>95</v>
      </c>
      <c r="E41" s="11" t="s">
        <v>96</v>
      </c>
      <c r="F41" s="11" t="s">
        <v>700</v>
      </c>
      <c r="G41" s="11" t="s">
        <v>118</v>
      </c>
      <c r="H41" s="11" t="s">
        <v>117</v>
      </c>
      <c r="I41" s="11" t="s">
        <v>113</v>
      </c>
      <c r="J41" s="11" t="s">
        <v>99</v>
      </c>
      <c r="K41" s="11" t="s">
        <v>72</v>
      </c>
      <c r="L41" s="11" t="s">
        <v>114</v>
      </c>
      <c r="M41" s="11" t="s">
        <v>101</v>
      </c>
      <c r="N41" s="11">
        <v>5</v>
      </c>
      <c r="O41" s="11">
        <v>2018</v>
      </c>
      <c r="P41" s="11" t="s">
        <v>112</v>
      </c>
      <c r="Q41" s="11" t="s">
        <v>112</v>
      </c>
      <c r="R41" s="11" t="s">
        <v>118</v>
      </c>
      <c r="S41" s="11" t="s">
        <v>104</v>
      </c>
      <c r="T41" s="11">
        <v>153.19999999999999</v>
      </c>
      <c r="U41" s="11" t="str">
        <f>IF(ISERROR(VLOOKUP(I41,'BACK INFO'!F:F,1,0)),IF(ISERROR(VLOOKUP(I41,'BACK INFO'!H:H,1,0)),K41,'BACK INFO'!$H$1),'BACK INFO'!$G$1)</f>
        <v>BILL MILLER AND COMPANY</v>
      </c>
    </row>
    <row r="42" spans="1:21" s="11" customFormat="1" x14ac:dyDescent="0.35">
      <c r="A42" s="11" t="s">
        <v>94</v>
      </c>
      <c r="B42" s="11">
        <v>2018</v>
      </c>
      <c r="C42" s="11">
        <v>7</v>
      </c>
      <c r="D42" s="11" t="s">
        <v>95</v>
      </c>
      <c r="E42" s="11" t="s">
        <v>96</v>
      </c>
      <c r="F42" s="11" t="s">
        <v>700</v>
      </c>
      <c r="G42" s="11" t="s">
        <v>118</v>
      </c>
      <c r="H42" s="11" t="s">
        <v>117</v>
      </c>
      <c r="I42" s="11" t="s">
        <v>73</v>
      </c>
      <c r="J42" s="11" t="s">
        <v>99</v>
      </c>
      <c r="K42" s="11" t="s">
        <v>54</v>
      </c>
      <c r="L42" s="11" t="s">
        <v>127</v>
      </c>
      <c r="M42" s="11" t="s">
        <v>101</v>
      </c>
      <c r="N42" s="11">
        <v>6</v>
      </c>
      <c r="O42" s="11">
        <v>2018</v>
      </c>
      <c r="P42" s="11" t="s">
        <v>112</v>
      </c>
      <c r="Q42" s="11" t="s">
        <v>112</v>
      </c>
      <c r="R42" s="11" t="s">
        <v>118</v>
      </c>
      <c r="S42" s="11" t="s">
        <v>104</v>
      </c>
      <c r="T42" s="11">
        <v>130.19999999999999</v>
      </c>
      <c r="U42" s="11" t="str">
        <f>IF(ISERROR(VLOOKUP(I42,'BACK INFO'!F:F,1,0)),IF(ISERROR(VLOOKUP(I42,'BACK INFO'!H:H,1,0)),K42,'BACK INFO'!$H$1),'BACK INFO'!$G$1)</f>
        <v>KELLY MICHELLE ELLINGSON</v>
      </c>
    </row>
    <row r="43" spans="1:21" s="11" customFormat="1" x14ac:dyDescent="0.35">
      <c r="A43" s="11" t="s">
        <v>94</v>
      </c>
      <c r="B43" s="11">
        <v>2018</v>
      </c>
      <c r="C43" s="11">
        <v>7</v>
      </c>
      <c r="D43" s="11" t="s">
        <v>95</v>
      </c>
      <c r="E43" s="11" t="s">
        <v>96</v>
      </c>
      <c r="F43" s="11" t="s">
        <v>700</v>
      </c>
      <c r="G43" s="11" t="s">
        <v>118</v>
      </c>
      <c r="H43" s="11" t="s">
        <v>117</v>
      </c>
      <c r="I43" s="11" t="s">
        <v>150</v>
      </c>
      <c r="J43" s="11" t="s">
        <v>99</v>
      </c>
      <c r="K43" s="11" t="s">
        <v>67</v>
      </c>
      <c r="L43" s="11" t="s">
        <v>108</v>
      </c>
      <c r="M43" s="11" t="s">
        <v>101</v>
      </c>
      <c r="N43" s="11">
        <v>21</v>
      </c>
      <c r="O43" s="11">
        <v>2018</v>
      </c>
      <c r="P43" s="11" t="s">
        <v>112</v>
      </c>
      <c r="Q43" s="11" t="s">
        <v>112</v>
      </c>
      <c r="R43" s="11" t="s">
        <v>118</v>
      </c>
      <c r="S43" s="11" t="s">
        <v>104</v>
      </c>
      <c r="T43" s="11">
        <v>450.45</v>
      </c>
      <c r="U43" s="11" t="str">
        <f>IF(ISERROR(VLOOKUP(I43,'BACK INFO'!F:F,1,0)),IF(ISERROR(VLOOKUP(I43,'BACK INFO'!H:H,1,0)),K43,'BACK INFO'!$H$1),'BACK INFO'!$G$1)</f>
        <v>ANITA M. HOPKINS</v>
      </c>
    </row>
    <row r="44" spans="1:21" s="11" customFormat="1" x14ac:dyDescent="0.35">
      <c r="A44" s="11" t="s">
        <v>94</v>
      </c>
      <c r="B44" s="11">
        <v>2018</v>
      </c>
      <c r="C44" s="11">
        <v>7</v>
      </c>
      <c r="D44" s="11" t="s">
        <v>95</v>
      </c>
      <c r="E44" s="11" t="s">
        <v>96</v>
      </c>
      <c r="F44" s="11" t="s">
        <v>700</v>
      </c>
      <c r="G44" s="11" t="s">
        <v>118</v>
      </c>
      <c r="H44" s="11" t="s">
        <v>151</v>
      </c>
      <c r="I44" s="11" t="s">
        <v>686</v>
      </c>
      <c r="J44" s="11" t="s">
        <v>99</v>
      </c>
      <c r="K44" s="11" t="s">
        <v>54</v>
      </c>
      <c r="L44" s="11" t="s">
        <v>100</v>
      </c>
      <c r="M44" s="11" t="s">
        <v>101</v>
      </c>
      <c r="N44" s="11">
        <v>3</v>
      </c>
      <c r="O44" s="11">
        <v>2018</v>
      </c>
      <c r="P44" s="11" t="s">
        <v>112</v>
      </c>
      <c r="Q44" s="11" t="s">
        <v>112</v>
      </c>
      <c r="R44" s="11" t="s">
        <v>118</v>
      </c>
      <c r="S44" s="11" t="s">
        <v>104</v>
      </c>
      <c r="T44" s="11">
        <v>87.67</v>
      </c>
      <c r="U44" s="11" t="str">
        <f>IF(ISERROR(VLOOKUP(I44,'BACK INFO'!F:F,1,0)),IF(ISERROR(VLOOKUP(I44,'BACK INFO'!H:H,1,0)),K44,'BACK INFO'!$H$1),'BACK INFO'!$G$1)</f>
        <v>PAIGE ALYSE STRAUGHAN</v>
      </c>
    </row>
    <row r="45" spans="1:21" s="11" customFormat="1" x14ac:dyDescent="0.35">
      <c r="A45" s="11" t="s">
        <v>94</v>
      </c>
      <c r="B45" s="11">
        <v>2018</v>
      </c>
      <c r="C45" s="11">
        <v>7</v>
      </c>
      <c r="D45" s="11" t="s">
        <v>95</v>
      </c>
      <c r="E45" s="11" t="s">
        <v>96</v>
      </c>
      <c r="F45" s="11" t="s">
        <v>700</v>
      </c>
      <c r="G45" s="11" t="s">
        <v>118</v>
      </c>
      <c r="H45" s="11" t="s">
        <v>151</v>
      </c>
      <c r="I45" s="11" t="s">
        <v>686</v>
      </c>
      <c r="J45" s="11" t="s">
        <v>99</v>
      </c>
      <c r="K45" s="11" t="s">
        <v>54</v>
      </c>
      <c r="L45" s="11" t="s">
        <v>100</v>
      </c>
      <c r="M45" s="11" t="s">
        <v>101</v>
      </c>
      <c r="N45" s="11">
        <v>1</v>
      </c>
      <c r="O45" s="11">
        <v>2018</v>
      </c>
      <c r="P45" s="11" t="s">
        <v>112</v>
      </c>
      <c r="Q45" s="11" t="s">
        <v>112</v>
      </c>
      <c r="R45" s="11" t="s">
        <v>118</v>
      </c>
      <c r="S45" s="11" t="s">
        <v>104</v>
      </c>
      <c r="T45" s="11">
        <v>37.380000000000003</v>
      </c>
      <c r="U45" s="11" t="str">
        <f>IF(ISERROR(VLOOKUP(I45,'BACK INFO'!F:F,1,0)),IF(ISERROR(VLOOKUP(I45,'BACK INFO'!H:H,1,0)),K45,'BACK INFO'!$H$1),'BACK INFO'!$G$1)</f>
        <v>PAIGE ALYSE STRAUGHAN</v>
      </c>
    </row>
    <row r="46" spans="1:21" s="11" customFormat="1" x14ac:dyDescent="0.35">
      <c r="A46" s="11" t="s">
        <v>94</v>
      </c>
      <c r="B46" s="11">
        <v>2018</v>
      </c>
      <c r="C46" s="11">
        <v>7</v>
      </c>
      <c r="D46" s="11" t="s">
        <v>95</v>
      </c>
      <c r="E46" s="11" t="s">
        <v>96</v>
      </c>
      <c r="F46" s="11" t="s">
        <v>700</v>
      </c>
      <c r="G46" s="11" t="s">
        <v>118</v>
      </c>
      <c r="H46" s="11" t="s">
        <v>151</v>
      </c>
      <c r="I46" s="11" t="s">
        <v>123</v>
      </c>
      <c r="J46" s="11" t="s">
        <v>99</v>
      </c>
      <c r="K46" s="11" t="s">
        <v>68</v>
      </c>
      <c r="L46" s="11" t="s">
        <v>124</v>
      </c>
      <c r="M46" s="11" t="s">
        <v>125</v>
      </c>
      <c r="N46" s="11">
        <v>1</v>
      </c>
      <c r="O46" s="11">
        <v>2018</v>
      </c>
      <c r="P46" s="11" t="s">
        <v>112</v>
      </c>
      <c r="Q46" s="11" t="s">
        <v>112</v>
      </c>
      <c r="R46" s="11" t="s">
        <v>118</v>
      </c>
      <c r="S46" s="11" t="s">
        <v>104</v>
      </c>
      <c r="T46" s="11">
        <v>18.98</v>
      </c>
      <c r="U46" s="11" t="str">
        <f>IF(ISERROR(VLOOKUP(I46,'BACK INFO'!F:F,1,0)),IF(ISERROR(VLOOKUP(I46,'BACK INFO'!H:H,1,0)),K46,'BACK INFO'!$H$1),'BACK INFO'!$G$1)</f>
        <v>STEPHANIE VITALI</v>
      </c>
    </row>
    <row r="47" spans="1:21" s="11" customFormat="1" x14ac:dyDescent="0.35">
      <c r="A47" s="11" t="s">
        <v>94</v>
      </c>
      <c r="B47" s="11">
        <v>2018</v>
      </c>
      <c r="C47" s="11">
        <v>7</v>
      </c>
      <c r="D47" s="11" t="s">
        <v>95</v>
      </c>
      <c r="E47" s="11" t="s">
        <v>96</v>
      </c>
      <c r="F47" s="11" t="s">
        <v>700</v>
      </c>
      <c r="G47" s="11" t="s">
        <v>118</v>
      </c>
      <c r="H47" s="11" t="s">
        <v>152</v>
      </c>
      <c r="I47" s="11" t="s">
        <v>686</v>
      </c>
      <c r="J47" s="11" t="s">
        <v>99</v>
      </c>
      <c r="K47" s="11" t="s">
        <v>54</v>
      </c>
      <c r="L47" s="11" t="s">
        <v>100</v>
      </c>
      <c r="M47" s="11" t="s">
        <v>101</v>
      </c>
      <c r="N47" s="11">
        <v>11</v>
      </c>
      <c r="O47" s="11">
        <v>2018</v>
      </c>
      <c r="P47" s="11" t="s">
        <v>112</v>
      </c>
      <c r="Q47" s="11" t="s">
        <v>112</v>
      </c>
      <c r="R47" s="11" t="s">
        <v>118</v>
      </c>
      <c r="S47" s="11" t="s">
        <v>104</v>
      </c>
      <c r="T47" s="11">
        <v>387.15000000000003</v>
      </c>
      <c r="U47" s="11" t="str">
        <f>IF(ISERROR(VLOOKUP(I47,'BACK INFO'!F:F,1,0)),IF(ISERROR(VLOOKUP(I47,'BACK INFO'!H:H,1,0)),K47,'BACK INFO'!$H$1),'BACK INFO'!$G$1)</f>
        <v>PAIGE ALYSE STRAUGHAN</v>
      </c>
    </row>
    <row r="48" spans="1:21" s="11" customFormat="1" x14ac:dyDescent="0.35">
      <c r="A48" s="11" t="s">
        <v>94</v>
      </c>
      <c r="B48" s="11">
        <v>2018</v>
      </c>
      <c r="C48" s="11">
        <v>7</v>
      </c>
      <c r="D48" s="11" t="s">
        <v>95</v>
      </c>
      <c r="E48" s="11" t="s">
        <v>96</v>
      </c>
      <c r="F48" s="11" t="s">
        <v>700</v>
      </c>
      <c r="G48" s="11" t="s">
        <v>118</v>
      </c>
      <c r="H48" s="11" t="s">
        <v>152</v>
      </c>
      <c r="I48" s="11" t="s">
        <v>119</v>
      </c>
      <c r="J48" s="11" t="s">
        <v>120</v>
      </c>
      <c r="K48" s="11" t="s">
        <v>66</v>
      </c>
      <c r="L48" s="11" t="s">
        <v>121</v>
      </c>
      <c r="M48" s="11" t="s">
        <v>122</v>
      </c>
      <c r="N48" s="11">
        <v>2</v>
      </c>
      <c r="O48" s="11">
        <v>2018</v>
      </c>
      <c r="P48" s="11" t="s">
        <v>112</v>
      </c>
      <c r="Q48" s="11" t="s">
        <v>112</v>
      </c>
      <c r="R48" s="11" t="s">
        <v>118</v>
      </c>
      <c r="S48" s="11" t="s">
        <v>104</v>
      </c>
      <c r="T48" s="11">
        <v>55.359336609336609</v>
      </c>
      <c r="U48" s="11" t="str">
        <f>IF(ISERROR(VLOOKUP(I48,'BACK INFO'!F:F,1,0)),IF(ISERROR(VLOOKUP(I48,'BACK INFO'!H:H,1,0)),K48,'BACK INFO'!$H$1),'BACK INFO'!$G$1)</f>
        <v>SHOUTOUTAGENCY</v>
      </c>
    </row>
    <row r="49" spans="1:21" s="11" customFormat="1" x14ac:dyDescent="0.35">
      <c r="A49" s="11" t="s">
        <v>94</v>
      </c>
      <c r="B49" s="11">
        <v>2018</v>
      </c>
      <c r="C49" s="11">
        <v>7</v>
      </c>
      <c r="D49" s="11" t="s">
        <v>95</v>
      </c>
      <c r="E49" s="11" t="s">
        <v>96</v>
      </c>
      <c r="F49" s="11" t="s">
        <v>700</v>
      </c>
      <c r="G49" s="11" t="s">
        <v>118</v>
      </c>
      <c r="H49" s="11" t="s">
        <v>152</v>
      </c>
      <c r="I49" s="11" t="s">
        <v>123</v>
      </c>
      <c r="J49" s="11" t="s">
        <v>99</v>
      </c>
      <c r="K49" s="11" t="s">
        <v>68</v>
      </c>
      <c r="L49" s="11" t="s">
        <v>124</v>
      </c>
      <c r="M49" s="11" t="s">
        <v>125</v>
      </c>
      <c r="N49" s="11">
        <v>52</v>
      </c>
      <c r="O49" s="11">
        <v>2018</v>
      </c>
      <c r="P49" s="11" t="s">
        <v>112</v>
      </c>
      <c r="Q49" s="11" t="s">
        <v>112</v>
      </c>
      <c r="R49" s="11" t="s">
        <v>118</v>
      </c>
      <c r="S49" s="11" t="s">
        <v>104</v>
      </c>
      <c r="T49" s="11">
        <v>1335.65</v>
      </c>
      <c r="U49" s="11" t="str">
        <f>IF(ISERROR(VLOOKUP(I49,'BACK INFO'!F:F,1,0)),IF(ISERROR(VLOOKUP(I49,'BACK INFO'!H:H,1,0)),K49,'BACK INFO'!$H$1),'BACK INFO'!$G$1)</f>
        <v>STEPHANIE VITALI</v>
      </c>
    </row>
    <row r="50" spans="1:21" s="11" customFormat="1" x14ac:dyDescent="0.35">
      <c r="A50" s="11" t="s">
        <v>94</v>
      </c>
      <c r="B50" s="11">
        <v>2018</v>
      </c>
      <c r="C50" s="11">
        <v>7</v>
      </c>
      <c r="D50" s="11" t="s">
        <v>95</v>
      </c>
      <c r="E50" s="11" t="s">
        <v>96</v>
      </c>
      <c r="F50" s="11" t="s">
        <v>700</v>
      </c>
      <c r="G50" s="11" t="s">
        <v>118</v>
      </c>
      <c r="H50" s="11" t="s">
        <v>152</v>
      </c>
      <c r="I50" s="11" t="s">
        <v>126</v>
      </c>
      <c r="J50" s="11" t="s">
        <v>99</v>
      </c>
      <c r="K50" s="11" t="s">
        <v>73</v>
      </c>
      <c r="L50" s="11" t="s">
        <v>127</v>
      </c>
      <c r="M50" s="11" t="s">
        <v>101</v>
      </c>
      <c r="N50" s="11">
        <v>2</v>
      </c>
      <c r="O50" s="11">
        <v>2018</v>
      </c>
      <c r="P50" s="11" t="s">
        <v>112</v>
      </c>
      <c r="Q50" s="11" t="s">
        <v>112</v>
      </c>
      <c r="R50" s="11" t="s">
        <v>118</v>
      </c>
      <c r="S50" s="11" t="s">
        <v>104</v>
      </c>
      <c r="T50" s="11">
        <v>36.299999999999997</v>
      </c>
      <c r="U50" s="11" t="str">
        <f>IF(ISERROR(VLOOKUP(I50,'BACK INFO'!F:F,1,0)),IF(ISERROR(VLOOKUP(I50,'BACK INFO'!H:H,1,0)),K50,'BACK INFO'!$H$1),'BACK INFO'!$G$1)</f>
        <v>PHYLLIS POSNER</v>
      </c>
    </row>
    <row r="51" spans="1:21" s="11" customFormat="1" x14ac:dyDescent="0.35">
      <c r="A51" s="11" t="s">
        <v>94</v>
      </c>
      <c r="B51" s="11">
        <v>2018</v>
      </c>
      <c r="C51" s="11">
        <v>7</v>
      </c>
      <c r="D51" s="11" t="s">
        <v>95</v>
      </c>
      <c r="E51" s="11" t="s">
        <v>96</v>
      </c>
      <c r="F51" s="11" t="s">
        <v>700</v>
      </c>
      <c r="G51" s="11" t="s">
        <v>118</v>
      </c>
      <c r="H51" s="11" t="s">
        <v>152</v>
      </c>
      <c r="I51" s="11" t="s">
        <v>128</v>
      </c>
      <c r="J51" s="11" t="s">
        <v>120</v>
      </c>
      <c r="K51" s="11" t="s">
        <v>68</v>
      </c>
      <c r="L51" s="11" t="s">
        <v>129</v>
      </c>
      <c r="M51" s="11" t="s">
        <v>122</v>
      </c>
      <c r="N51" s="11">
        <v>2</v>
      </c>
      <c r="O51" s="11">
        <v>2018</v>
      </c>
      <c r="P51" s="11" t="s">
        <v>112</v>
      </c>
      <c r="Q51" s="11" t="s">
        <v>112</v>
      </c>
      <c r="R51" s="11" t="s">
        <v>118</v>
      </c>
      <c r="S51" s="11" t="s">
        <v>104</v>
      </c>
      <c r="T51" s="11">
        <v>43.074324324324323</v>
      </c>
      <c r="U51" s="11" t="str">
        <f>IF(ISERROR(VLOOKUP(I51,'BACK INFO'!F:F,1,0)),IF(ISERROR(VLOOKUP(I51,'BACK INFO'!H:H,1,0)),K51,'BACK INFO'!$H$1),'BACK INFO'!$G$1)</f>
        <v>STEPHANIE VITALI</v>
      </c>
    </row>
    <row r="52" spans="1:21" s="11" customFormat="1" x14ac:dyDescent="0.35">
      <c r="A52" s="11" t="s">
        <v>94</v>
      </c>
      <c r="B52" s="11">
        <v>2018</v>
      </c>
      <c r="C52" s="11">
        <v>7</v>
      </c>
      <c r="D52" s="11" t="s">
        <v>95</v>
      </c>
      <c r="E52" s="11" t="s">
        <v>96</v>
      </c>
      <c r="F52" s="11" t="s">
        <v>700</v>
      </c>
      <c r="G52" s="11" t="s">
        <v>118</v>
      </c>
      <c r="H52" s="11" t="s">
        <v>152</v>
      </c>
      <c r="I52" s="11" t="s">
        <v>113</v>
      </c>
      <c r="J52" s="11" t="s">
        <v>99</v>
      </c>
      <c r="K52" s="11" t="s">
        <v>72</v>
      </c>
      <c r="L52" s="11" t="s">
        <v>114</v>
      </c>
      <c r="M52" s="11" t="s">
        <v>101</v>
      </c>
      <c r="N52" s="11">
        <v>8</v>
      </c>
      <c r="O52" s="11">
        <v>2018</v>
      </c>
      <c r="P52" s="11" t="s">
        <v>112</v>
      </c>
      <c r="Q52" s="11" t="s">
        <v>112</v>
      </c>
      <c r="R52" s="11" t="s">
        <v>118</v>
      </c>
      <c r="S52" s="11" t="s">
        <v>104</v>
      </c>
      <c r="T52" s="11">
        <v>324.70000000000005</v>
      </c>
      <c r="U52" s="11" t="str">
        <f>IF(ISERROR(VLOOKUP(I52,'BACK INFO'!F:F,1,0)),IF(ISERROR(VLOOKUP(I52,'BACK INFO'!H:H,1,0)),K52,'BACK INFO'!$H$1),'BACK INFO'!$G$1)</f>
        <v>BILL MILLER AND COMPANY</v>
      </c>
    </row>
    <row r="53" spans="1:21" s="11" customFormat="1" x14ac:dyDescent="0.35">
      <c r="A53" s="11" t="s">
        <v>94</v>
      </c>
      <c r="B53" s="11">
        <v>2018</v>
      </c>
      <c r="C53" s="11">
        <v>7</v>
      </c>
      <c r="D53" s="11" t="s">
        <v>95</v>
      </c>
      <c r="E53" s="11" t="s">
        <v>96</v>
      </c>
      <c r="F53" s="11" t="s">
        <v>700</v>
      </c>
      <c r="G53" s="11" t="s">
        <v>118</v>
      </c>
      <c r="H53" s="11" t="s">
        <v>152</v>
      </c>
      <c r="I53" s="11" t="s">
        <v>140</v>
      </c>
      <c r="J53" s="11" t="s">
        <v>120</v>
      </c>
      <c r="K53" s="11" t="s">
        <v>66</v>
      </c>
      <c r="L53" s="11" t="s">
        <v>141</v>
      </c>
      <c r="M53" s="11" t="s">
        <v>122</v>
      </c>
      <c r="N53" s="11">
        <v>6</v>
      </c>
      <c r="O53" s="11">
        <v>2018</v>
      </c>
      <c r="P53" s="11" t="s">
        <v>112</v>
      </c>
      <c r="Q53" s="11" t="s">
        <v>112</v>
      </c>
      <c r="R53" s="11" t="s">
        <v>118</v>
      </c>
      <c r="S53" s="11" t="s">
        <v>104</v>
      </c>
      <c r="T53" s="11">
        <v>166.6154791154791</v>
      </c>
      <c r="U53" s="11" t="str">
        <f>IF(ISERROR(VLOOKUP(I53,'BACK INFO'!F:F,1,0)),IF(ISERROR(VLOOKUP(I53,'BACK INFO'!H:H,1,0)),K53,'BACK INFO'!$H$1),'BACK INFO'!$G$1)</f>
        <v>SHOUTOUTAGENCY</v>
      </c>
    </row>
    <row r="54" spans="1:21" s="11" customFormat="1" x14ac:dyDescent="0.35">
      <c r="A54" s="11" t="s">
        <v>94</v>
      </c>
      <c r="B54" s="11">
        <v>2018</v>
      </c>
      <c r="C54" s="11">
        <v>7</v>
      </c>
      <c r="D54" s="11" t="s">
        <v>95</v>
      </c>
      <c r="E54" s="11" t="s">
        <v>96</v>
      </c>
      <c r="F54" s="11" t="s">
        <v>700</v>
      </c>
      <c r="G54" s="11" t="s">
        <v>153</v>
      </c>
      <c r="H54" s="11" t="s">
        <v>98</v>
      </c>
      <c r="I54" s="11" t="s">
        <v>686</v>
      </c>
      <c r="J54" s="11" t="s">
        <v>99</v>
      </c>
      <c r="K54" s="11" t="s">
        <v>54</v>
      </c>
      <c r="L54" s="11" t="s">
        <v>100</v>
      </c>
      <c r="M54" s="11" t="s">
        <v>101</v>
      </c>
      <c r="N54" s="11">
        <v>16</v>
      </c>
      <c r="O54" s="11">
        <v>2017</v>
      </c>
      <c r="P54" s="11" t="s">
        <v>154</v>
      </c>
      <c r="Q54" s="11" t="s">
        <v>103</v>
      </c>
      <c r="R54" s="11" t="s">
        <v>103</v>
      </c>
      <c r="S54" s="11" t="s">
        <v>104</v>
      </c>
      <c r="T54" s="11">
        <v>548.24</v>
      </c>
      <c r="U54" s="11" t="str">
        <f>IF(ISERROR(VLOOKUP(I54,'BACK INFO'!F:F,1,0)),IF(ISERROR(VLOOKUP(I54,'BACK INFO'!H:H,1,0)),K54,'BACK INFO'!$H$1),'BACK INFO'!$G$1)</f>
        <v>PAIGE ALYSE STRAUGHAN</v>
      </c>
    </row>
    <row r="55" spans="1:21" s="11" customFormat="1" x14ac:dyDescent="0.35">
      <c r="A55" s="11" t="s">
        <v>94</v>
      </c>
      <c r="B55" s="11">
        <v>2018</v>
      </c>
      <c r="C55" s="11">
        <v>7</v>
      </c>
      <c r="D55" s="11" t="s">
        <v>95</v>
      </c>
      <c r="E55" s="11" t="s">
        <v>96</v>
      </c>
      <c r="F55" s="11" t="s">
        <v>700</v>
      </c>
      <c r="G55" s="11" t="s">
        <v>153</v>
      </c>
      <c r="H55" s="11" t="s">
        <v>98</v>
      </c>
      <c r="I55" s="11" t="s">
        <v>686</v>
      </c>
      <c r="J55" s="11" t="s">
        <v>99</v>
      </c>
      <c r="K55" s="11" t="s">
        <v>54</v>
      </c>
      <c r="L55" s="11" t="s">
        <v>100</v>
      </c>
      <c r="M55" s="11" t="s">
        <v>101</v>
      </c>
      <c r="N55" s="11">
        <v>2</v>
      </c>
      <c r="O55" s="11">
        <v>2017</v>
      </c>
      <c r="P55" s="11" t="s">
        <v>154</v>
      </c>
      <c r="Q55" s="11" t="s">
        <v>103</v>
      </c>
      <c r="R55" s="11" t="s">
        <v>103</v>
      </c>
      <c r="S55" s="11" t="s">
        <v>104</v>
      </c>
      <c r="T55" s="11">
        <v>50.730000000000004</v>
      </c>
      <c r="U55" s="11" t="str">
        <f>IF(ISERROR(VLOOKUP(I55,'BACK INFO'!F:F,1,0)),IF(ISERROR(VLOOKUP(I55,'BACK INFO'!H:H,1,0)),K55,'BACK INFO'!$H$1),'BACK INFO'!$G$1)</f>
        <v>PAIGE ALYSE STRAUGHAN</v>
      </c>
    </row>
    <row r="56" spans="1:21" s="11" customFormat="1" x14ac:dyDescent="0.35">
      <c r="A56" s="11" t="s">
        <v>94</v>
      </c>
      <c r="B56" s="11">
        <v>2018</v>
      </c>
      <c r="C56" s="11">
        <v>7</v>
      </c>
      <c r="D56" s="11" t="s">
        <v>95</v>
      </c>
      <c r="E56" s="11" t="s">
        <v>96</v>
      </c>
      <c r="F56" s="11" t="s">
        <v>700</v>
      </c>
      <c r="G56" s="11" t="s">
        <v>153</v>
      </c>
      <c r="H56" s="11" t="s">
        <v>110</v>
      </c>
      <c r="I56" s="11" t="s">
        <v>686</v>
      </c>
      <c r="J56" s="11" t="s">
        <v>99</v>
      </c>
      <c r="K56" s="11" t="s">
        <v>54</v>
      </c>
      <c r="L56" s="11" t="s">
        <v>100</v>
      </c>
      <c r="M56" s="11" t="s">
        <v>101</v>
      </c>
      <c r="N56" s="11">
        <v>1</v>
      </c>
      <c r="O56" s="11">
        <v>2017</v>
      </c>
      <c r="P56" s="11" t="s">
        <v>154</v>
      </c>
      <c r="Q56" s="11" t="s">
        <v>103</v>
      </c>
      <c r="R56" s="11" t="s">
        <v>103</v>
      </c>
      <c r="S56" s="11" t="s">
        <v>104</v>
      </c>
      <c r="T56" s="11">
        <v>22.25</v>
      </c>
      <c r="U56" s="11" t="str">
        <f>IF(ISERROR(VLOOKUP(I56,'BACK INFO'!F:F,1,0)),IF(ISERROR(VLOOKUP(I56,'BACK INFO'!H:H,1,0)),K56,'BACK INFO'!$H$1),'BACK INFO'!$G$1)</f>
        <v>PAIGE ALYSE STRAUGHAN</v>
      </c>
    </row>
    <row r="57" spans="1:21" s="11" customFormat="1" x14ac:dyDescent="0.35">
      <c r="A57" s="11" t="s">
        <v>94</v>
      </c>
      <c r="B57" s="11">
        <v>2018</v>
      </c>
      <c r="C57" s="11">
        <v>7</v>
      </c>
      <c r="D57" s="11" t="s">
        <v>95</v>
      </c>
      <c r="E57" s="11" t="s">
        <v>96</v>
      </c>
      <c r="F57" s="11" t="s">
        <v>700</v>
      </c>
      <c r="G57" s="11" t="s">
        <v>153</v>
      </c>
      <c r="H57" s="11" t="s">
        <v>117</v>
      </c>
      <c r="I57" s="11" t="s">
        <v>686</v>
      </c>
      <c r="J57" s="11" t="s">
        <v>99</v>
      </c>
      <c r="K57" s="11" t="s">
        <v>54</v>
      </c>
      <c r="L57" s="11" t="s">
        <v>100</v>
      </c>
      <c r="M57" s="11" t="s">
        <v>101</v>
      </c>
      <c r="N57" s="11">
        <v>3</v>
      </c>
      <c r="O57" s="11">
        <v>2017</v>
      </c>
      <c r="P57" s="11" t="s">
        <v>154</v>
      </c>
      <c r="Q57" s="11" t="s">
        <v>103</v>
      </c>
      <c r="R57" s="11" t="s">
        <v>103</v>
      </c>
      <c r="S57" s="11" t="s">
        <v>104</v>
      </c>
      <c r="T57" s="11">
        <v>85.9</v>
      </c>
      <c r="U57" s="11" t="str">
        <f>IF(ISERROR(VLOOKUP(I57,'BACK INFO'!F:F,1,0)),IF(ISERROR(VLOOKUP(I57,'BACK INFO'!H:H,1,0)),K57,'BACK INFO'!$H$1),'BACK INFO'!$G$1)</f>
        <v>PAIGE ALYSE STRAUGHAN</v>
      </c>
    </row>
    <row r="58" spans="1:21" s="11" customFormat="1" x14ac:dyDescent="0.35">
      <c r="A58" s="11" t="s">
        <v>94</v>
      </c>
      <c r="B58" s="11">
        <v>2018</v>
      </c>
      <c r="C58" s="11">
        <v>7</v>
      </c>
      <c r="D58" s="11" t="s">
        <v>95</v>
      </c>
      <c r="E58" s="11" t="s">
        <v>96</v>
      </c>
      <c r="F58" s="11" t="s">
        <v>700</v>
      </c>
      <c r="G58" s="11" t="s">
        <v>153</v>
      </c>
      <c r="H58" s="11" t="s">
        <v>151</v>
      </c>
      <c r="I58" s="11" t="s">
        <v>686</v>
      </c>
      <c r="J58" s="11" t="s">
        <v>99</v>
      </c>
      <c r="K58" s="11" t="s">
        <v>54</v>
      </c>
      <c r="L58" s="11" t="s">
        <v>100</v>
      </c>
      <c r="M58" s="11" t="s">
        <v>101</v>
      </c>
      <c r="N58" s="11">
        <v>1</v>
      </c>
      <c r="O58" s="11">
        <v>2017</v>
      </c>
      <c r="P58" s="11" t="s">
        <v>154</v>
      </c>
      <c r="Q58" s="11" t="s">
        <v>103</v>
      </c>
      <c r="R58" s="11" t="s">
        <v>103</v>
      </c>
      <c r="S58" s="11" t="s">
        <v>104</v>
      </c>
      <c r="T58" s="11">
        <v>30.26</v>
      </c>
      <c r="U58" s="11" t="str">
        <f>IF(ISERROR(VLOOKUP(I58,'BACK INFO'!F:F,1,0)),IF(ISERROR(VLOOKUP(I58,'BACK INFO'!H:H,1,0)),K58,'BACK INFO'!$H$1),'BACK INFO'!$G$1)</f>
        <v>PAIGE ALYSE STRAUGHAN</v>
      </c>
    </row>
    <row r="59" spans="1:21" s="11" customFormat="1" x14ac:dyDescent="0.35">
      <c r="A59" s="11" t="s">
        <v>94</v>
      </c>
      <c r="B59" s="11">
        <v>2018</v>
      </c>
      <c r="C59" s="11">
        <v>7</v>
      </c>
      <c r="D59" s="11" t="s">
        <v>95</v>
      </c>
      <c r="E59" s="11" t="s">
        <v>96</v>
      </c>
      <c r="F59" s="11" t="s">
        <v>700</v>
      </c>
      <c r="G59" s="11" t="s">
        <v>153</v>
      </c>
      <c r="H59" s="11" t="s">
        <v>152</v>
      </c>
      <c r="I59" s="11" t="s">
        <v>686</v>
      </c>
      <c r="J59" s="11" t="s">
        <v>99</v>
      </c>
      <c r="K59" s="11" t="s">
        <v>54</v>
      </c>
      <c r="L59" s="11" t="s">
        <v>100</v>
      </c>
      <c r="M59" s="11" t="s">
        <v>101</v>
      </c>
      <c r="N59" s="11">
        <v>1</v>
      </c>
      <c r="O59" s="11">
        <v>2017</v>
      </c>
      <c r="P59" s="11" t="s">
        <v>154</v>
      </c>
      <c r="Q59" s="11" t="s">
        <v>103</v>
      </c>
      <c r="R59" s="11" t="s">
        <v>103</v>
      </c>
      <c r="S59" s="11" t="s">
        <v>104</v>
      </c>
      <c r="T59" s="11">
        <v>26.7</v>
      </c>
      <c r="U59" s="11" t="str">
        <f>IF(ISERROR(VLOOKUP(I59,'BACK INFO'!F:F,1,0)),IF(ISERROR(VLOOKUP(I59,'BACK INFO'!H:H,1,0)),K59,'BACK INFO'!$H$1),'BACK INFO'!$G$1)</f>
        <v>PAIGE ALYSE STRAUGHAN</v>
      </c>
    </row>
    <row r="60" spans="1:21" s="11" customFormat="1" x14ac:dyDescent="0.35">
      <c r="A60" s="11" t="s">
        <v>94</v>
      </c>
      <c r="B60" s="11">
        <v>2018</v>
      </c>
      <c r="C60" s="11">
        <v>7</v>
      </c>
      <c r="D60" s="11" t="s">
        <v>95</v>
      </c>
      <c r="E60" s="11" t="s">
        <v>96</v>
      </c>
      <c r="F60" s="11" t="s">
        <v>700</v>
      </c>
      <c r="G60" s="11" t="s">
        <v>155</v>
      </c>
      <c r="H60" s="11" t="s">
        <v>98</v>
      </c>
      <c r="I60" s="11" t="s">
        <v>686</v>
      </c>
      <c r="J60" s="11" t="s">
        <v>99</v>
      </c>
      <c r="K60" s="11" t="s">
        <v>54</v>
      </c>
      <c r="L60" s="11" t="s">
        <v>100</v>
      </c>
      <c r="M60" s="11" t="s">
        <v>101</v>
      </c>
      <c r="N60" s="11">
        <v>152</v>
      </c>
      <c r="O60" s="11">
        <v>2018</v>
      </c>
      <c r="P60" s="11" t="s">
        <v>154</v>
      </c>
      <c r="Q60" s="11" t="s">
        <v>154</v>
      </c>
      <c r="R60" s="11" t="s">
        <v>155</v>
      </c>
      <c r="S60" s="11" t="s">
        <v>104</v>
      </c>
      <c r="T60" s="11">
        <v>4176.7700000000004</v>
      </c>
      <c r="U60" s="11" t="str">
        <f>IF(ISERROR(VLOOKUP(I60,'BACK INFO'!F:F,1,0)),IF(ISERROR(VLOOKUP(I60,'BACK INFO'!H:H,1,0)),K60,'BACK INFO'!$H$1),'BACK INFO'!$G$1)</f>
        <v>PAIGE ALYSE STRAUGHAN</v>
      </c>
    </row>
    <row r="61" spans="1:21" s="11" customFormat="1" x14ac:dyDescent="0.35">
      <c r="A61" s="11" t="s">
        <v>94</v>
      </c>
      <c r="B61" s="11">
        <v>2018</v>
      </c>
      <c r="C61" s="11">
        <v>7</v>
      </c>
      <c r="D61" s="11" t="s">
        <v>95</v>
      </c>
      <c r="E61" s="11" t="s">
        <v>96</v>
      </c>
      <c r="F61" s="11" t="s">
        <v>700</v>
      </c>
      <c r="G61" s="11" t="s">
        <v>155</v>
      </c>
      <c r="H61" s="11" t="s">
        <v>98</v>
      </c>
      <c r="I61" s="11" t="s">
        <v>686</v>
      </c>
      <c r="J61" s="11" t="s">
        <v>99</v>
      </c>
      <c r="K61" s="11" t="s">
        <v>54</v>
      </c>
      <c r="L61" s="11" t="s">
        <v>100</v>
      </c>
      <c r="M61" s="11" t="s">
        <v>101</v>
      </c>
      <c r="N61" s="11">
        <v>43</v>
      </c>
      <c r="O61" s="11">
        <v>2018</v>
      </c>
      <c r="P61" s="11" t="s">
        <v>154</v>
      </c>
      <c r="Q61" s="11" t="s">
        <v>154</v>
      </c>
      <c r="R61" s="11" t="s">
        <v>155</v>
      </c>
      <c r="S61" s="11" t="s">
        <v>104</v>
      </c>
      <c r="T61" s="11">
        <v>1153.4399999999996</v>
      </c>
      <c r="U61" s="11" t="str">
        <f>IF(ISERROR(VLOOKUP(I61,'BACK INFO'!F:F,1,0)),IF(ISERROR(VLOOKUP(I61,'BACK INFO'!H:H,1,0)),K61,'BACK INFO'!$H$1),'BACK INFO'!$G$1)</f>
        <v>PAIGE ALYSE STRAUGHAN</v>
      </c>
    </row>
    <row r="62" spans="1:21" s="11" customFormat="1" x14ac:dyDescent="0.35">
      <c r="A62" s="11" t="s">
        <v>94</v>
      </c>
      <c r="B62" s="11">
        <v>2018</v>
      </c>
      <c r="C62" s="11">
        <v>7</v>
      </c>
      <c r="D62" s="11" t="s">
        <v>95</v>
      </c>
      <c r="E62" s="11" t="s">
        <v>96</v>
      </c>
      <c r="F62" s="11" t="s">
        <v>700</v>
      </c>
      <c r="G62" s="11" t="s">
        <v>155</v>
      </c>
      <c r="H62" s="11" t="s">
        <v>98</v>
      </c>
      <c r="I62" s="11" t="s">
        <v>156</v>
      </c>
      <c r="J62" s="11" t="s">
        <v>99</v>
      </c>
      <c r="K62" s="11" t="s">
        <v>70</v>
      </c>
      <c r="L62" s="11" t="s">
        <v>157</v>
      </c>
      <c r="M62" s="11" t="s">
        <v>101</v>
      </c>
      <c r="N62" s="11">
        <v>136</v>
      </c>
      <c r="O62" s="11">
        <v>2018</v>
      </c>
      <c r="P62" s="11" t="s">
        <v>154</v>
      </c>
      <c r="Q62" s="11" t="s">
        <v>154</v>
      </c>
      <c r="R62" s="11" t="s">
        <v>155</v>
      </c>
      <c r="S62" s="11" t="s">
        <v>104</v>
      </c>
      <c r="T62" s="11">
        <v>5242</v>
      </c>
      <c r="U62" s="11" t="str">
        <f>IF(ISERROR(VLOOKUP(I62,'BACK INFO'!F:F,1,0)),IF(ISERROR(VLOOKUP(I62,'BACK INFO'!H:H,1,0)),K62,'BACK INFO'!$H$1),'BACK INFO'!$G$1)</f>
        <v>JUDITH ANN DEAL</v>
      </c>
    </row>
    <row r="63" spans="1:21" s="11" customFormat="1" x14ac:dyDescent="0.35">
      <c r="A63" s="11" t="s">
        <v>94</v>
      </c>
      <c r="B63" s="11">
        <v>2018</v>
      </c>
      <c r="C63" s="11">
        <v>7</v>
      </c>
      <c r="D63" s="11" t="s">
        <v>95</v>
      </c>
      <c r="E63" s="11" t="s">
        <v>96</v>
      </c>
      <c r="F63" s="11" t="s">
        <v>700</v>
      </c>
      <c r="G63" s="11" t="s">
        <v>155</v>
      </c>
      <c r="H63" s="11" t="s">
        <v>98</v>
      </c>
      <c r="I63" s="11" t="s">
        <v>158</v>
      </c>
      <c r="J63" s="11" t="s">
        <v>99</v>
      </c>
      <c r="K63" s="11" t="s">
        <v>67</v>
      </c>
      <c r="L63" s="11" t="s">
        <v>159</v>
      </c>
      <c r="M63" s="11" t="s">
        <v>101</v>
      </c>
      <c r="N63" s="11">
        <v>6</v>
      </c>
      <c r="O63" s="11">
        <v>2018</v>
      </c>
      <c r="P63" s="11" t="s">
        <v>154</v>
      </c>
      <c r="Q63" s="11" t="s">
        <v>154</v>
      </c>
      <c r="R63" s="11" t="s">
        <v>155</v>
      </c>
      <c r="S63" s="11" t="s">
        <v>104</v>
      </c>
      <c r="T63" s="11">
        <v>198</v>
      </c>
      <c r="U63" s="11" t="str">
        <f>IF(ISERROR(VLOOKUP(I63,'BACK INFO'!F:F,1,0)),IF(ISERROR(VLOOKUP(I63,'BACK INFO'!H:H,1,0)),K63,'BACK INFO'!$H$1),'BACK INFO'!$G$1)</f>
        <v>ANITA M. HOPKINS</v>
      </c>
    </row>
    <row r="64" spans="1:21" s="11" customFormat="1" x14ac:dyDescent="0.35">
      <c r="A64" s="11" t="s">
        <v>94</v>
      </c>
      <c r="B64" s="11">
        <v>2018</v>
      </c>
      <c r="C64" s="11">
        <v>7</v>
      </c>
      <c r="D64" s="11" t="s">
        <v>95</v>
      </c>
      <c r="E64" s="11" t="s">
        <v>96</v>
      </c>
      <c r="F64" s="11" t="s">
        <v>700</v>
      </c>
      <c r="G64" s="11" t="s">
        <v>155</v>
      </c>
      <c r="H64" s="11" t="s">
        <v>98</v>
      </c>
      <c r="I64" s="11" t="s">
        <v>160</v>
      </c>
      <c r="J64" s="11" t="s">
        <v>99</v>
      </c>
      <c r="K64" s="11" t="s">
        <v>76</v>
      </c>
      <c r="L64" s="11" t="s">
        <v>127</v>
      </c>
      <c r="M64" s="11" t="s">
        <v>101</v>
      </c>
      <c r="N64" s="11">
        <v>2</v>
      </c>
      <c r="O64" s="11">
        <v>2018</v>
      </c>
      <c r="P64" s="11" t="s">
        <v>154</v>
      </c>
      <c r="Q64" s="11" t="s">
        <v>154</v>
      </c>
      <c r="R64" s="11" t="s">
        <v>155</v>
      </c>
      <c r="S64" s="11" t="s">
        <v>104</v>
      </c>
      <c r="T64" s="11">
        <v>62</v>
      </c>
      <c r="U64" s="11" t="str">
        <f>IF(ISERROR(VLOOKUP(I64,'BACK INFO'!F:F,1,0)),IF(ISERROR(VLOOKUP(I64,'BACK INFO'!H:H,1,0)),K64,'BACK INFO'!$H$1),'BACK INFO'!$G$1)</f>
        <v>MIE MANNICHE</v>
      </c>
    </row>
    <row r="65" spans="1:21" s="11" customFormat="1" x14ac:dyDescent="0.35">
      <c r="A65" s="11" t="s">
        <v>94</v>
      </c>
      <c r="B65" s="11">
        <v>2018</v>
      </c>
      <c r="C65" s="11">
        <v>7</v>
      </c>
      <c r="D65" s="11" t="s">
        <v>95</v>
      </c>
      <c r="E65" s="11" t="s">
        <v>96</v>
      </c>
      <c r="F65" s="11" t="s">
        <v>700</v>
      </c>
      <c r="G65" s="11" t="s">
        <v>155</v>
      </c>
      <c r="H65" s="11" t="s">
        <v>98</v>
      </c>
      <c r="I65" s="11" t="s">
        <v>123</v>
      </c>
      <c r="J65" s="11" t="s">
        <v>99</v>
      </c>
      <c r="K65" s="11" t="s">
        <v>68</v>
      </c>
      <c r="L65" s="11" t="s">
        <v>124</v>
      </c>
      <c r="M65" s="11" t="s">
        <v>125</v>
      </c>
      <c r="N65" s="11">
        <v>114</v>
      </c>
      <c r="O65" s="11">
        <v>2018</v>
      </c>
      <c r="P65" s="11" t="s">
        <v>154</v>
      </c>
      <c r="Q65" s="11" t="s">
        <v>154</v>
      </c>
      <c r="R65" s="11" t="s">
        <v>155</v>
      </c>
      <c r="S65" s="11" t="s">
        <v>104</v>
      </c>
      <c r="T65" s="11">
        <v>3090.0399999999954</v>
      </c>
      <c r="U65" s="11" t="str">
        <f>IF(ISERROR(VLOOKUP(I65,'BACK INFO'!F:F,1,0)),IF(ISERROR(VLOOKUP(I65,'BACK INFO'!H:H,1,0)),K65,'BACK INFO'!$H$1),'BACK INFO'!$G$1)</f>
        <v>STEPHANIE VITALI</v>
      </c>
    </row>
    <row r="66" spans="1:21" s="11" customFormat="1" x14ac:dyDescent="0.35">
      <c r="A66" s="11" t="s">
        <v>94</v>
      </c>
      <c r="B66" s="11">
        <v>2018</v>
      </c>
      <c r="C66" s="11">
        <v>7</v>
      </c>
      <c r="D66" s="11" t="s">
        <v>95</v>
      </c>
      <c r="E66" s="11" t="s">
        <v>96</v>
      </c>
      <c r="F66" s="11" t="s">
        <v>700</v>
      </c>
      <c r="G66" s="11" t="s">
        <v>155</v>
      </c>
      <c r="H66" s="11" t="s">
        <v>98</v>
      </c>
      <c r="I66" s="11" t="s">
        <v>161</v>
      </c>
      <c r="J66" s="11" t="s">
        <v>99</v>
      </c>
      <c r="K66" s="11" t="s">
        <v>70</v>
      </c>
      <c r="L66" s="11" t="s">
        <v>157</v>
      </c>
      <c r="M66" s="11" t="s">
        <v>101</v>
      </c>
      <c r="N66" s="11">
        <v>48</v>
      </c>
      <c r="O66" s="11">
        <v>2018</v>
      </c>
      <c r="P66" s="11" t="s">
        <v>154</v>
      </c>
      <c r="Q66" s="11" t="s">
        <v>154</v>
      </c>
      <c r="R66" s="11" t="s">
        <v>155</v>
      </c>
      <c r="S66" s="11" t="s">
        <v>104</v>
      </c>
      <c r="T66" s="11">
        <v>2109</v>
      </c>
      <c r="U66" s="11" t="str">
        <f>IF(ISERROR(VLOOKUP(I66,'BACK INFO'!F:F,1,0)),IF(ISERROR(VLOOKUP(I66,'BACK INFO'!H:H,1,0)),K66,'BACK INFO'!$H$1),'BACK INFO'!$G$1)</f>
        <v>JUDITH ANN DEAL</v>
      </c>
    </row>
    <row r="67" spans="1:21" s="11" customFormat="1" x14ac:dyDescent="0.35">
      <c r="A67" s="11" t="s">
        <v>94</v>
      </c>
      <c r="B67" s="11">
        <v>2018</v>
      </c>
      <c r="C67" s="11">
        <v>7</v>
      </c>
      <c r="D67" s="11" t="s">
        <v>95</v>
      </c>
      <c r="E67" s="11" t="s">
        <v>96</v>
      </c>
      <c r="F67" s="11" t="s">
        <v>700</v>
      </c>
      <c r="G67" s="11" t="s">
        <v>155</v>
      </c>
      <c r="H67" s="11" t="s">
        <v>98</v>
      </c>
      <c r="I67" s="11" t="s">
        <v>126</v>
      </c>
      <c r="J67" s="11" t="s">
        <v>99</v>
      </c>
      <c r="K67" s="11" t="s">
        <v>73</v>
      </c>
      <c r="L67" s="11" t="s">
        <v>127</v>
      </c>
      <c r="M67" s="11" t="s">
        <v>101</v>
      </c>
      <c r="N67" s="11">
        <v>107</v>
      </c>
      <c r="O67" s="11">
        <v>2018</v>
      </c>
      <c r="P67" s="11" t="s">
        <v>154</v>
      </c>
      <c r="Q67" s="11" t="s">
        <v>154</v>
      </c>
      <c r="R67" s="11" t="s">
        <v>155</v>
      </c>
      <c r="S67" s="11" t="s">
        <v>104</v>
      </c>
      <c r="T67" s="11">
        <v>2555.2799999999993</v>
      </c>
      <c r="U67" s="11" t="str">
        <f>IF(ISERROR(VLOOKUP(I67,'BACK INFO'!F:F,1,0)),IF(ISERROR(VLOOKUP(I67,'BACK INFO'!H:H,1,0)),K67,'BACK INFO'!$H$1),'BACK INFO'!$G$1)</f>
        <v>PHYLLIS POSNER</v>
      </c>
    </row>
    <row r="68" spans="1:21" s="11" customFormat="1" x14ac:dyDescent="0.35">
      <c r="A68" s="11" t="s">
        <v>94</v>
      </c>
      <c r="B68" s="11">
        <v>2018</v>
      </c>
      <c r="C68" s="11">
        <v>7</v>
      </c>
      <c r="D68" s="11" t="s">
        <v>95</v>
      </c>
      <c r="E68" s="11" t="s">
        <v>96</v>
      </c>
      <c r="F68" s="11" t="s">
        <v>700</v>
      </c>
      <c r="G68" s="11" t="s">
        <v>155</v>
      </c>
      <c r="H68" s="11" t="s">
        <v>98</v>
      </c>
      <c r="I68" s="11" t="s">
        <v>128</v>
      </c>
      <c r="J68" s="11" t="s">
        <v>120</v>
      </c>
      <c r="K68" s="11" t="s">
        <v>68</v>
      </c>
      <c r="L68" s="11" t="s">
        <v>129</v>
      </c>
      <c r="M68" s="11" t="s">
        <v>122</v>
      </c>
      <c r="N68" s="11">
        <v>12</v>
      </c>
      <c r="O68" s="11">
        <v>2018</v>
      </c>
      <c r="P68" s="11" t="s">
        <v>154</v>
      </c>
      <c r="Q68" s="11" t="s">
        <v>154</v>
      </c>
      <c r="R68" s="11" t="s">
        <v>155</v>
      </c>
      <c r="S68" s="11" t="s">
        <v>104</v>
      </c>
      <c r="T68" s="11">
        <v>273.09582309582311</v>
      </c>
      <c r="U68" s="11" t="str">
        <f>IF(ISERROR(VLOOKUP(I68,'BACK INFO'!F:F,1,0)),IF(ISERROR(VLOOKUP(I68,'BACK INFO'!H:H,1,0)),K68,'BACK INFO'!$H$1),'BACK INFO'!$G$1)</f>
        <v>STEPHANIE VITALI</v>
      </c>
    </row>
    <row r="69" spans="1:21" s="11" customFormat="1" x14ac:dyDescent="0.35">
      <c r="A69" s="11" t="s">
        <v>94</v>
      </c>
      <c r="B69" s="11">
        <v>2018</v>
      </c>
      <c r="C69" s="11">
        <v>7</v>
      </c>
      <c r="D69" s="11" t="s">
        <v>95</v>
      </c>
      <c r="E69" s="11" t="s">
        <v>96</v>
      </c>
      <c r="F69" s="11" t="s">
        <v>700</v>
      </c>
      <c r="G69" s="11" t="s">
        <v>155</v>
      </c>
      <c r="H69" s="11" t="s">
        <v>98</v>
      </c>
      <c r="I69" s="11" t="s">
        <v>162</v>
      </c>
      <c r="J69" s="11" t="s">
        <v>99</v>
      </c>
      <c r="K69" s="11" t="s">
        <v>72</v>
      </c>
      <c r="L69" s="11" t="s">
        <v>114</v>
      </c>
      <c r="M69" s="11" t="s">
        <v>101</v>
      </c>
      <c r="N69" s="11">
        <v>60</v>
      </c>
      <c r="O69" s="11">
        <v>2018</v>
      </c>
      <c r="P69" s="11" t="s">
        <v>154</v>
      </c>
      <c r="Q69" s="11" t="s">
        <v>154</v>
      </c>
      <c r="R69" s="11" t="s">
        <v>155</v>
      </c>
      <c r="S69" s="11" t="s">
        <v>104</v>
      </c>
      <c r="T69" s="11">
        <v>1722</v>
      </c>
      <c r="U69" s="11" t="str">
        <f>IF(ISERROR(VLOOKUP(I69,'BACK INFO'!F:F,1,0)),IF(ISERROR(VLOOKUP(I69,'BACK INFO'!H:H,1,0)),K69,'BACK INFO'!$H$1),'BACK INFO'!$G$1)</f>
        <v>BILL MILLER AND COMPANY</v>
      </c>
    </row>
    <row r="70" spans="1:21" s="11" customFormat="1" x14ac:dyDescent="0.35">
      <c r="A70" s="11" t="s">
        <v>94</v>
      </c>
      <c r="B70" s="11">
        <v>2018</v>
      </c>
      <c r="C70" s="11">
        <v>7</v>
      </c>
      <c r="D70" s="11" t="s">
        <v>95</v>
      </c>
      <c r="E70" s="11" t="s">
        <v>96</v>
      </c>
      <c r="F70" s="11" t="s">
        <v>700</v>
      </c>
      <c r="G70" s="11" t="s">
        <v>155</v>
      </c>
      <c r="H70" s="11" t="s">
        <v>98</v>
      </c>
      <c r="I70" s="11" t="s">
        <v>148</v>
      </c>
      <c r="J70" s="11" t="s">
        <v>99</v>
      </c>
      <c r="K70" s="11" t="s">
        <v>71</v>
      </c>
      <c r="L70" s="11" t="s">
        <v>149</v>
      </c>
      <c r="M70" s="11" t="s">
        <v>101</v>
      </c>
      <c r="N70" s="11">
        <v>4</v>
      </c>
      <c r="O70" s="11">
        <v>2018</v>
      </c>
      <c r="P70" s="11" t="s">
        <v>154</v>
      </c>
      <c r="Q70" s="11" t="s">
        <v>154</v>
      </c>
      <c r="R70" s="11" t="s">
        <v>155</v>
      </c>
      <c r="S70" s="11" t="s">
        <v>104</v>
      </c>
      <c r="T70" s="11">
        <v>124</v>
      </c>
      <c r="U70" s="11" t="str">
        <f>IF(ISERROR(VLOOKUP(I70,'BACK INFO'!F:F,1,0)),IF(ISERROR(VLOOKUP(I70,'BACK INFO'!H:H,1,0)),K70,'BACK INFO'!$H$1),'BACK INFO'!$G$1)</f>
        <v>HOLLY SALES INC.</v>
      </c>
    </row>
    <row r="71" spans="1:21" s="11" customFormat="1" x14ac:dyDescent="0.35">
      <c r="A71" s="11" t="s">
        <v>94</v>
      </c>
      <c r="B71" s="11">
        <v>2018</v>
      </c>
      <c r="C71" s="11">
        <v>7</v>
      </c>
      <c r="D71" s="11" t="s">
        <v>95</v>
      </c>
      <c r="E71" s="11" t="s">
        <v>96</v>
      </c>
      <c r="F71" s="11" t="s">
        <v>700</v>
      </c>
      <c r="G71" s="11" t="s">
        <v>155</v>
      </c>
      <c r="H71" s="11" t="s">
        <v>98</v>
      </c>
      <c r="I71" s="11" t="s">
        <v>113</v>
      </c>
      <c r="J71" s="11" t="s">
        <v>99</v>
      </c>
      <c r="K71" s="11" t="s">
        <v>72</v>
      </c>
      <c r="L71" s="11" t="s">
        <v>114</v>
      </c>
      <c r="M71" s="11" t="s">
        <v>101</v>
      </c>
      <c r="N71" s="11">
        <v>17</v>
      </c>
      <c r="O71" s="11">
        <v>2018</v>
      </c>
      <c r="P71" s="11" t="s">
        <v>154</v>
      </c>
      <c r="Q71" s="11" t="s">
        <v>154</v>
      </c>
      <c r="R71" s="11" t="s">
        <v>155</v>
      </c>
      <c r="S71" s="11" t="s">
        <v>104</v>
      </c>
      <c r="T71" s="11">
        <v>500.2</v>
      </c>
      <c r="U71" s="11" t="str">
        <f>IF(ISERROR(VLOOKUP(I71,'BACK INFO'!F:F,1,0)),IF(ISERROR(VLOOKUP(I71,'BACK INFO'!H:H,1,0)),K71,'BACK INFO'!$H$1),'BACK INFO'!$G$1)</f>
        <v>BILL MILLER AND COMPANY</v>
      </c>
    </row>
    <row r="72" spans="1:21" s="11" customFormat="1" x14ac:dyDescent="0.35">
      <c r="A72" s="11" t="s">
        <v>94</v>
      </c>
      <c r="B72" s="11">
        <v>2018</v>
      </c>
      <c r="C72" s="11">
        <v>7</v>
      </c>
      <c r="D72" s="11" t="s">
        <v>95</v>
      </c>
      <c r="E72" s="11" t="s">
        <v>96</v>
      </c>
      <c r="F72" s="11" t="s">
        <v>700</v>
      </c>
      <c r="G72" s="11" t="s">
        <v>155</v>
      </c>
      <c r="H72" s="11" t="s">
        <v>98</v>
      </c>
      <c r="I72" s="11" t="s">
        <v>163</v>
      </c>
      <c r="J72" s="11" t="s">
        <v>99</v>
      </c>
      <c r="K72" s="11" t="s">
        <v>71</v>
      </c>
      <c r="L72" s="11" t="s">
        <v>164</v>
      </c>
      <c r="M72" s="11" t="s">
        <v>101</v>
      </c>
      <c r="N72" s="11">
        <v>21</v>
      </c>
      <c r="O72" s="11">
        <v>2018</v>
      </c>
      <c r="P72" s="11" t="s">
        <v>154</v>
      </c>
      <c r="Q72" s="11" t="s">
        <v>154</v>
      </c>
      <c r="R72" s="11" t="s">
        <v>155</v>
      </c>
      <c r="S72" s="11" t="s">
        <v>104</v>
      </c>
      <c r="T72" s="11">
        <v>597</v>
      </c>
      <c r="U72" s="11" t="str">
        <f>IF(ISERROR(VLOOKUP(I72,'BACK INFO'!F:F,1,0)),IF(ISERROR(VLOOKUP(I72,'BACK INFO'!H:H,1,0)),K72,'BACK INFO'!$H$1),'BACK INFO'!$G$1)</f>
        <v>HOLLY SALES INC.</v>
      </c>
    </row>
    <row r="73" spans="1:21" s="11" customFormat="1" x14ac:dyDescent="0.35">
      <c r="A73" s="11" t="s">
        <v>94</v>
      </c>
      <c r="B73" s="11">
        <v>2018</v>
      </c>
      <c r="C73" s="11">
        <v>7</v>
      </c>
      <c r="D73" s="11" t="s">
        <v>95</v>
      </c>
      <c r="E73" s="11" t="s">
        <v>96</v>
      </c>
      <c r="F73" s="11" t="s">
        <v>700</v>
      </c>
      <c r="G73" s="11" t="s">
        <v>155</v>
      </c>
      <c r="H73" s="11" t="s">
        <v>98</v>
      </c>
      <c r="I73" s="11" t="s">
        <v>62</v>
      </c>
      <c r="J73" s="11" t="s">
        <v>99</v>
      </c>
      <c r="K73" s="11" t="s">
        <v>54</v>
      </c>
      <c r="L73" s="11" t="s">
        <v>165</v>
      </c>
      <c r="M73" s="11" t="s">
        <v>101</v>
      </c>
      <c r="N73" s="11">
        <v>26</v>
      </c>
      <c r="O73" s="11">
        <v>2018</v>
      </c>
      <c r="P73" s="11" t="s">
        <v>154</v>
      </c>
      <c r="Q73" s="11" t="s">
        <v>154</v>
      </c>
      <c r="R73" s="11" t="s">
        <v>155</v>
      </c>
      <c r="S73" s="11" t="s">
        <v>104</v>
      </c>
      <c r="T73" s="11">
        <v>684.64</v>
      </c>
      <c r="U73" s="11" t="str">
        <f>IF(ISERROR(VLOOKUP(I73,'BACK INFO'!F:F,1,0)),IF(ISERROR(VLOOKUP(I73,'BACK INFO'!H:H,1,0)),K73,'BACK INFO'!$H$1),'BACK INFO'!$G$1)</f>
        <v>PAIGE ALYSE STRAUGHAN</v>
      </c>
    </row>
    <row r="74" spans="1:21" s="11" customFormat="1" x14ac:dyDescent="0.35">
      <c r="A74" s="11" t="s">
        <v>94</v>
      </c>
      <c r="B74" s="11">
        <v>2018</v>
      </c>
      <c r="C74" s="11">
        <v>7</v>
      </c>
      <c r="D74" s="11" t="s">
        <v>95</v>
      </c>
      <c r="E74" s="11" t="s">
        <v>96</v>
      </c>
      <c r="F74" s="11" t="s">
        <v>700</v>
      </c>
      <c r="G74" s="11" t="s">
        <v>155</v>
      </c>
      <c r="H74" s="11" t="s">
        <v>98</v>
      </c>
      <c r="I74" s="11" t="s">
        <v>130</v>
      </c>
      <c r="J74" s="11" t="s">
        <v>99</v>
      </c>
      <c r="K74" s="11" t="s">
        <v>75</v>
      </c>
      <c r="L74" s="11" t="s">
        <v>131</v>
      </c>
      <c r="M74" s="11" t="s">
        <v>101</v>
      </c>
      <c r="N74" s="11">
        <v>16</v>
      </c>
      <c r="O74" s="11">
        <v>2018</v>
      </c>
      <c r="P74" s="11" t="s">
        <v>154</v>
      </c>
      <c r="Q74" s="11" t="s">
        <v>154</v>
      </c>
      <c r="R74" s="11" t="s">
        <v>155</v>
      </c>
      <c r="S74" s="11" t="s">
        <v>104</v>
      </c>
      <c r="T74" s="11">
        <v>445</v>
      </c>
      <c r="U74" s="11" t="str">
        <f>IF(ISERROR(VLOOKUP(I74,'BACK INFO'!F:F,1,0)),IF(ISERROR(VLOOKUP(I74,'BACK INFO'!H:H,1,0)),K74,'BACK INFO'!$H$1),'BACK INFO'!$G$1)</f>
        <v>LAURA BONG</v>
      </c>
    </row>
    <row r="75" spans="1:21" s="11" customFormat="1" x14ac:dyDescent="0.35">
      <c r="A75" s="11" t="s">
        <v>94</v>
      </c>
      <c r="B75" s="11">
        <v>2018</v>
      </c>
      <c r="C75" s="11">
        <v>7</v>
      </c>
      <c r="D75" s="11" t="s">
        <v>95</v>
      </c>
      <c r="E75" s="11" t="s">
        <v>96</v>
      </c>
      <c r="F75" s="11" t="s">
        <v>700</v>
      </c>
      <c r="G75" s="11" t="s">
        <v>155</v>
      </c>
      <c r="H75" s="11" t="s">
        <v>98</v>
      </c>
      <c r="I75" s="11" t="s">
        <v>132</v>
      </c>
      <c r="J75" s="11" t="s">
        <v>99</v>
      </c>
      <c r="K75" s="11" t="s">
        <v>67</v>
      </c>
      <c r="L75" s="11" t="s">
        <v>133</v>
      </c>
      <c r="M75" s="11" t="s">
        <v>101</v>
      </c>
      <c r="N75" s="11">
        <v>12</v>
      </c>
      <c r="O75" s="11">
        <v>2018</v>
      </c>
      <c r="P75" s="11" t="s">
        <v>154</v>
      </c>
      <c r="Q75" s="11" t="s">
        <v>154</v>
      </c>
      <c r="R75" s="11" t="s">
        <v>155</v>
      </c>
      <c r="S75" s="11" t="s">
        <v>104</v>
      </c>
      <c r="T75" s="11">
        <v>201.60000000000002</v>
      </c>
      <c r="U75" s="11" t="str">
        <f>IF(ISERROR(VLOOKUP(I75,'BACK INFO'!F:F,1,0)),IF(ISERROR(VLOOKUP(I75,'BACK INFO'!H:H,1,0)),K75,'BACK INFO'!$H$1),'BACK INFO'!$G$1)</f>
        <v>ANITA M. HOPKINS</v>
      </c>
    </row>
    <row r="76" spans="1:21" s="11" customFormat="1" x14ac:dyDescent="0.35">
      <c r="A76" s="11" t="s">
        <v>94</v>
      </c>
      <c r="B76" s="11">
        <v>2018</v>
      </c>
      <c r="C76" s="11">
        <v>7</v>
      </c>
      <c r="D76" s="11" t="s">
        <v>95</v>
      </c>
      <c r="E76" s="11" t="s">
        <v>96</v>
      </c>
      <c r="F76" s="11" t="s">
        <v>700</v>
      </c>
      <c r="G76" s="11" t="s">
        <v>155</v>
      </c>
      <c r="H76" s="11" t="s">
        <v>98</v>
      </c>
      <c r="I76" s="11" t="s">
        <v>166</v>
      </c>
      <c r="J76" s="11" t="s">
        <v>120</v>
      </c>
      <c r="K76" s="11" t="s">
        <v>69</v>
      </c>
      <c r="L76" s="11" t="s">
        <v>143</v>
      </c>
      <c r="M76" s="11" t="s">
        <v>122</v>
      </c>
      <c r="N76" s="11">
        <v>9</v>
      </c>
      <c r="O76" s="11">
        <v>2018</v>
      </c>
      <c r="P76" s="11" t="s">
        <v>154</v>
      </c>
      <c r="Q76" s="11" t="s">
        <v>154</v>
      </c>
      <c r="R76" s="11" t="s">
        <v>155</v>
      </c>
      <c r="S76" s="11" t="s">
        <v>104</v>
      </c>
      <c r="T76" s="11">
        <v>336.30221130221133</v>
      </c>
      <c r="U76" s="11" t="str">
        <f>IF(ISERROR(VLOOKUP(I76,'BACK INFO'!F:F,1,0)),IF(ISERROR(VLOOKUP(I76,'BACK INFO'!H:H,1,0)),K76,'BACK INFO'!$H$1),'BACK INFO'!$G$1)</f>
        <v>JULIE BERTRAND</v>
      </c>
    </row>
    <row r="77" spans="1:21" s="11" customFormat="1" x14ac:dyDescent="0.35">
      <c r="A77" s="11" t="s">
        <v>94</v>
      </c>
      <c r="B77" s="11">
        <v>2018</v>
      </c>
      <c r="C77" s="11">
        <v>7</v>
      </c>
      <c r="D77" s="11" t="s">
        <v>95</v>
      </c>
      <c r="E77" s="11" t="s">
        <v>96</v>
      </c>
      <c r="F77" s="11" t="s">
        <v>700</v>
      </c>
      <c r="G77" s="11" t="s">
        <v>155</v>
      </c>
      <c r="H77" s="11" t="s">
        <v>98</v>
      </c>
      <c r="I77" s="11" t="s">
        <v>167</v>
      </c>
      <c r="J77" s="11" t="s">
        <v>99</v>
      </c>
      <c r="K77" s="11" t="s">
        <v>73</v>
      </c>
      <c r="L77" s="11" t="s">
        <v>127</v>
      </c>
      <c r="M77" s="11" t="s">
        <v>101</v>
      </c>
      <c r="N77" s="11">
        <v>22</v>
      </c>
      <c r="O77" s="11">
        <v>2018</v>
      </c>
      <c r="P77" s="11" t="s">
        <v>154</v>
      </c>
      <c r="Q77" s="11" t="s">
        <v>154</v>
      </c>
      <c r="R77" s="11" t="s">
        <v>155</v>
      </c>
      <c r="S77" s="11" t="s">
        <v>104</v>
      </c>
      <c r="T77" s="11">
        <v>623</v>
      </c>
      <c r="U77" s="11" t="str">
        <f>IF(ISERROR(VLOOKUP(I77,'BACK INFO'!F:F,1,0)),IF(ISERROR(VLOOKUP(I77,'BACK INFO'!H:H,1,0)),K77,'BACK INFO'!$H$1),'BACK INFO'!$G$1)</f>
        <v>PHYLLIS POSNER</v>
      </c>
    </row>
    <row r="78" spans="1:21" s="11" customFormat="1" x14ac:dyDescent="0.35">
      <c r="A78" s="11" t="s">
        <v>94</v>
      </c>
      <c r="B78" s="11">
        <v>2018</v>
      </c>
      <c r="C78" s="11">
        <v>7</v>
      </c>
      <c r="D78" s="11" t="s">
        <v>95</v>
      </c>
      <c r="E78" s="11" t="s">
        <v>96</v>
      </c>
      <c r="F78" s="11" t="s">
        <v>700</v>
      </c>
      <c r="G78" s="11" t="s">
        <v>155</v>
      </c>
      <c r="H78" s="11" t="s">
        <v>98</v>
      </c>
      <c r="I78" s="11" t="s">
        <v>168</v>
      </c>
      <c r="J78" s="11" t="s">
        <v>99</v>
      </c>
      <c r="K78" s="11" t="s">
        <v>71</v>
      </c>
      <c r="L78" s="11" t="s">
        <v>169</v>
      </c>
      <c r="M78" s="11" t="s">
        <v>101</v>
      </c>
      <c r="N78" s="11">
        <v>12</v>
      </c>
      <c r="O78" s="11">
        <v>2018</v>
      </c>
      <c r="P78" s="11" t="s">
        <v>154</v>
      </c>
      <c r="Q78" s="11" t="s">
        <v>154</v>
      </c>
      <c r="R78" s="11" t="s">
        <v>155</v>
      </c>
      <c r="S78" s="11" t="s">
        <v>104</v>
      </c>
      <c r="T78" s="11">
        <v>312</v>
      </c>
      <c r="U78" s="11" t="str">
        <f>IF(ISERROR(VLOOKUP(I78,'BACK INFO'!F:F,1,0)),IF(ISERROR(VLOOKUP(I78,'BACK INFO'!H:H,1,0)),K78,'BACK INFO'!$H$1),'BACK INFO'!$G$1)</f>
        <v>HOLLY SALES INC.</v>
      </c>
    </row>
    <row r="79" spans="1:21" s="11" customFormat="1" x14ac:dyDescent="0.35">
      <c r="A79" s="11" t="s">
        <v>94</v>
      </c>
      <c r="B79" s="11">
        <v>2018</v>
      </c>
      <c r="C79" s="11">
        <v>7</v>
      </c>
      <c r="D79" s="11" t="s">
        <v>95</v>
      </c>
      <c r="E79" s="11" t="s">
        <v>96</v>
      </c>
      <c r="F79" s="11" t="s">
        <v>700</v>
      </c>
      <c r="G79" s="11" t="s">
        <v>155</v>
      </c>
      <c r="H79" s="11" t="s">
        <v>98</v>
      </c>
      <c r="I79" s="11" t="s">
        <v>170</v>
      </c>
      <c r="J79" s="11" t="s">
        <v>99</v>
      </c>
      <c r="K79" s="11" t="s">
        <v>76</v>
      </c>
      <c r="L79" s="11" t="s">
        <v>127</v>
      </c>
      <c r="M79" s="11" t="s">
        <v>101</v>
      </c>
      <c r="N79" s="11">
        <v>11</v>
      </c>
      <c r="O79" s="11">
        <v>2018</v>
      </c>
      <c r="P79" s="11" t="s">
        <v>154</v>
      </c>
      <c r="Q79" s="11" t="s">
        <v>154</v>
      </c>
      <c r="R79" s="11" t="s">
        <v>155</v>
      </c>
      <c r="S79" s="11" t="s">
        <v>104</v>
      </c>
      <c r="T79" s="11">
        <v>325</v>
      </c>
      <c r="U79" s="11" t="str">
        <f>IF(ISERROR(VLOOKUP(I79,'BACK INFO'!F:F,1,0)),IF(ISERROR(VLOOKUP(I79,'BACK INFO'!H:H,1,0)),K79,'BACK INFO'!$H$1),'BACK INFO'!$G$1)</f>
        <v>MIE MANNICHE</v>
      </c>
    </row>
    <row r="80" spans="1:21" s="11" customFormat="1" x14ac:dyDescent="0.35">
      <c r="A80" s="11" t="s">
        <v>94</v>
      </c>
      <c r="B80" s="11">
        <v>2018</v>
      </c>
      <c r="C80" s="11">
        <v>7</v>
      </c>
      <c r="D80" s="11" t="s">
        <v>95</v>
      </c>
      <c r="E80" s="11" t="s">
        <v>96</v>
      </c>
      <c r="F80" s="11" t="s">
        <v>700</v>
      </c>
      <c r="G80" s="11" t="s">
        <v>155</v>
      </c>
      <c r="H80" s="11" t="s">
        <v>98</v>
      </c>
      <c r="I80" s="11" t="s">
        <v>171</v>
      </c>
      <c r="J80" s="11" t="s">
        <v>120</v>
      </c>
      <c r="K80" s="11" t="s">
        <v>696</v>
      </c>
      <c r="L80" s="11" t="s">
        <v>121</v>
      </c>
      <c r="M80" s="11" t="s">
        <v>122</v>
      </c>
      <c r="N80" s="11">
        <v>37</v>
      </c>
      <c r="O80" s="11">
        <v>2018</v>
      </c>
      <c r="P80" s="11" t="s">
        <v>154</v>
      </c>
      <c r="Q80" s="11" t="s">
        <v>154</v>
      </c>
      <c r="R80" s="11" t="s">
        <v>155</v>
      </c>
      <c r="S80" s="11" t="s">
        <v>104</v>
      </c>
      <c r="T80" s="11">
        <v>1224.6621621621618</v>
      </c>
      <c r="U80" s="11" t="str">
        <f>IF(ISERROR(VLOOKUP(I80,'BACK INFO'!F:F,1,0)),IF(ISERROR(VLOOKUP(I80,'BACK INFO'!H:H,1,0)),K80,'BACK INFO'!$H$1),'BACK INFO'!$G$1)</f>
        <v>RAINNIE MARKETING INC</v>
      </c>
    </row>
    <row r="81" spans="1:21" s="11" customFormat="1" x14ac:dyDescent="0.35">
      <c r="A81" s="11" t="s">
        <v>94</v>
      </c>
      <c r="B81" s="11">
        <v>2018</v>
      </c>
      <c r="C81" s="11">
        <v>7</v>
      </c>
      <c r="D81" s="11" t="s">
        <v>95</v>
      </c>
      <c r="E81" s="11" t="s">
        <v>96</v>
      </c>
      <c r="F81" s="11" t="s">
        <v>700</v>
      </c>
      <c r="G81" s="11" t="s">
        <v>155</v>
      </c>
      <c r="H81" s="11" t="s">
        <v>98</v>
      </c>
      <c r="I81" s="11" t="s">
        <v>134</v>
      </c>
      <c r="J81" s="11" t="s">
        <v>99</v>
      </c>
      <c r="K81" s="11" t="s">
        <v>67</v>
      </c>
      <c r="L81" s="11" t="s">
        <v>135</v>
      </c>
      <c r="M81" s="11" t="s">
        <v>101</v>
      </c>
      <c r="N81" s="11">
        <v>56</v>
      </c>
      <c r="O81" s="11">
        <v>2018</v>
      </c>
      <c r="P81" s="11" t="s">
        <v>154</v>
      </c>
      <c r="Q81" s="11" t="s">
        <v>154</v>
      </c>
      <c r="R81" s="11" t="s">
        <v>155</v>
      </c>
      <c r="S81" s="11" t="s">
        <v>104</v>
      </c>
      <c r="T81" s="11">
        <v>1575</v>
      </c>
      <c r="U81" s="11" t="str">
        <f>IF(ISERROR(VLOOKUP(I81,'BACK INFO'!F:F,1,0)),IF(ISERROR(VLOOKUP(I81,'BACK INFO'!H:H,1,0)),K81,'BACK INFO'!$H$1),'BACK INFO'!$G$1)</f>
        <v>ANITA M. HOPKINS</v>
      </c>
    </row>
    <row r="82" spans="1:21" s="11" customFormat="1" x14ac:dyDescent="0.35">
      <c r="A82" s="11" t="s">
        <v>94</v>
      </c>
      <c r="B82" s="11">
        <v>2018</v>
      </c>
      <c r="C82" s="11">
        <v>7</v>
      </c>
      <c r="D82" s="11" t="s">
        <v>95</v>
      </c>
      <c r="E82" s="11" t="s">
        <v>96</v>
      </c>
      <c r="F82" s="11" t="s">
        <v>700</v>
      </c>
      <c r="G82" s="11" t="s">
        <v>155</v>
      </c>
      <c r="H82" s="11" t="s">
        <v>98</v>
      </c>
      <c r="I82" s="11" t="s">
        <v>138</v>
      </c>
      <c r="J82" s="11" t="s">
        <v>99</v>
      </c>
      <c r="K82" s="11" t="s">
        <v>73</v>
      </c>
      <c r="L82" s="11" t="s">
        <v>127</v>
      </c>
      <c r="M82" s="11" t="s">
        <v>101</v>
      </c>
      <c r="N82" s="11">
        <v>34</v>
      </c>
      <c r="O82" s="11">
        <v>2018</v>
      </c>
      <c r="P82" s="11" t="s">
        <v>154</v>
      </c>
      <c r="Q82" s="11" t="s">
        <v>154</v>
      </c>
      <c r="R82" s="11" t="s">
        <v>155</v>
      </c>
      <c r="S82" s="11" t="s">
        <v>104</v>
      </c>
      <c r="T82" s="11">
        <v>955</v>
      </c>
      <c r="U82" s="11" t="str">
        <f>IF(ISERROR(VLOOKUP(I82,'BACK INFO'!F:F,1,0)),IF(ISERROR(VLOOKUP(I82,'BACK INFO'!H:H,1,0)),K82,'BACK INFO'!$H$1),'BACK INFO'!$G$1)</f>
        <v>PHYLLIS POSNER</v>
      </c>
    </row>
    <row r="83" spans="1:21" s="11" customFormat="1" x14ac:dyDescent="0.35">
      <c r="A83" s="11" t="s">
        <v>94</v>
      </c>
      <c r="B83" s="11">
        <v>2018</v>
      </c>
      <c r="C83" s="11">
        <v>7</v>
      </c>
      <c r="D83" s="11" t="s">
        <v>95</v>
      </c>
      <c r="E83" s="11" t="s">
        <v>96</v>
      </c>
      <c r="F83" s="11" t="s">
        <v>700</v>
      </c>
      <c r="G83" s="11" t="s">
        <v>155</v>
      </c>
      <c r="H83" s="11" t="s">
        <v>98</v>
      </c>
      <c r="I83" s="11" t="s">
        <v>172</v>
      </c>
      <c r="J83" s="11" t="s">
        <v>99</v>
      </c>
      <c r="K83" s="11" t="s">
        <v>67</v>
      </c>
      <c r="L83" s="11" t="s">
        <v>173</v>
      </c>
      <c r="M83" s="11" t="s">
        <v>101</v>
      </c>
      <c r="N83" s="11">
        <v>13</v>
      </c>
      <c r="O83" s="11">
        <v>2018</v>
      </c>
      <c r="P83" s="11" t="s">
        <v>154</v>
      </c>
      <c r="Q83" s="11" t="s">
        <v>154</v>
      </c>
      <c r="R83" s="11" t="s">
        <v>155</v>
      </c>
      <c r="S83" s="11" t="s">
        <v>104</v>
      </c>
      <c r="T83" s="11">
        <v>413</v>
      </c>
      <c r="U83" s="11" t="str">
        <f>IF(ISERROR(VLOOKUP(I83,'BACK INFO'!F:F,1,0)),IF(ISERROR(VLOOKUP(I83,'BACK INFO'!H:H,1,0)),K83,'BACK INFO'!$H$1),'BACK INFO'!$G$1)</f>
        <v>ANITA M. HOPKINS</v>
      </c>
    </row>
    <row r="84" spans="1:21" s="11" customFormat="1" x14ac:dyDescent="0.35">
      <c r="A84" s="11" t="s">
        <v>94</v>
      </c>
      <c r="B84" s="11">
        <v>2018</v>
      </c>
      <c r="C84" s="11">
        <v>7</v>
      </c>
      <c r="D84" s="11" t="s">
        <v>95</v>
      </c>
      <c r="E84" s="11" t="s">
        <v>96</v>
      </c>
      <c r="F84" s="11" t="s">
        <v>700</v>
      </c>
      <c r="G84" s="11" t="s">
        <v>155</v>
      </c>
      <c r="H84" s="11" t="s">
        <v>98</v>
      </c>
      <c r="I84" s="11" t="s">
        <v>139</v>
      </c>
      <c r="J84" s="11" t="s">
        <v>99</v>
      </c>
      <c r="K84" s="11" t="s">
        <v>67</v>
      </c>
      <c r="L84" s="11" t="s">
        <v>133</v>
      </c>
      <c r="M84" s="11" t="s">
        <v>101</v>
      </c>
      <c r="N84" s="11">
        <v>1</v>
      </c>
      <c r="O84" s="11">
        <v>2018</v>
      </c>
      <c r="P84" s="11" t="s">
        <v>154</v>
      </c>
      <c r="Q84" s="11" t="s">
        <v>154</v>
      </c>
      <c r="R84" s="11" t="s">
        <v>155</v>
      </c>
      <c r="S84" s="11" t="s">
        <v>104</v>
      </c>
      <c r="T84" s="11">
        <v>67</v>
      </c>
      <c r="U84" s="11" t="str">
        <f>IF(ISERROR(VLOOKUP(I84,'BACK INFO'!F:F,1,0)),IF(ISERROR(VLOOKUP(I84,'BACK INFO'!H:H,1,0)),K84,'BACK INFO'!$H$1),'BACK INFO'!$G$1)</f>
        <v>ANITA M. HOPKINS</v>
      </c>
    </row>
    <row r="85" spans="1:21" s="11" customFormat="1" x14ac:dyDescent="0.35">
      <c r="A85" s="11" t="s">
        <v>94</v>
      </c>
      <c r="B85" s="11">
        <v>2018</v>
      </c>
      <c r="C85" s="11">
        <v>7</v>
      </c>
      <c r="D85" s="11" t="s">
        <v>95</v>
      </c>
      <c r="E85" s="11" t="s">
        <v>96</v>
      </c>
      <c r="F85" s="11" t="s">
        <v>700</v>
      </c>
      <c r="G85" s="11" t="s">
        <v>155</v>
      </c>
      <c r="H85" s="11" t="s">
        <v>98</v>
      </c>
      <c r="I85" s="11" t="s">
        <v>174</v>
      </c>
      <c r="J85" s="11" t="s">
        <v>99</v>
      </c>
      <c r="K85" s="11" t="s">
        <v>75</v>
      </c>
      <c r="L85" s="11" t="s">
        <v>131</v>
      </c>
      <c r="M85" s="11" t="s">
        <v>101</v>
      </c>
      <c r="N85" s="11">
        <v>6</v>
      </c>
      <c r="O85" s="11">
        <v>2018</v>
      </c>
      <c r="P85" s="11" t="s">
        <v>154</v>
      </c>
      <c r="Q85" s="11" t="s">
        <v>154</v>
      </c>
      <c r="R85" s="11" t="s">
        <v>155</v>
      </c>
      <c r="S85" s="11" t="s">
        <v>104</v>
      </c>
      <c r="T85" s="11">
        <v>178</v>
      </c>
      <c r="U85" s="11" t="str">
        <f>IF(ISERROR(VLOOKUP(I85,'BACK INFO'!F:F,1,0)),IF(ISERROR(VLOOKUP(I85,'BACK INFO'!H:H,1,0)),K85,'BACK INFO'!$H$1),'BACK INFO'!$G$1)</f>
        <v>LAURA BONG</v>
      </c>
    </row>
    <row r="86" spans="1:21" s="11" customFormat="1" x14ac:dyDescent="0.35">
      <c r="A86" s="11" t="s">
        <v>94</v>
      </c>
      <c r="B86" s="11">
        <v>2018</v>
      </c>
      <c r="C86" s="11">
        <v>7</v>
      </c>
      <c r="D86" s="11" t="s">
        <v>95</v>
      </c>
      <c r="E86" s="11" t="s">
        <v>96</v>
      </c>
      <c r="F86" s="11" t="s">
        <v>700</v>
      </c>
      <c r="G86" s="11" t="s">
        <v>155</v>
      </c>
      <c r="H86" s="11" t="s">
        <v>98</v>
      </c>
      <c r="I86" s="11" t="s">
        <v>175</v>
      </c>
      <c r="J86" s="11" t="s">
        <v>99</v>
      </c>
      <c r="K86" s="11" t="s">
        <v>75</v>
      </c>
      <c r="L86" s="11" t="s">
        <v>131</v>
      </c>
      <c r="M86" s="11" t="s">
        <v>101</v>
      </c>
      <c r="N86" s="11">
        <v>31</v>
      </c>
      <c r="O86" s="11">
        <v>2018</v>
      </c>
      <c r="P86" s="11" t="s">
        <v>154</v>
      </c>
      <c r="Q86" s="11" t="s">
        <v>154</v>
      </c>
      <c r="R86" s="11" t="s">
        <v>155</v>
      </c>
      <c r="S86" s="11" t="s">
        <v>104</v>
      </c>
      <c r="T86" s="11">
        <v>708.24000000000012</v>
      </c>
      <c r="U86" s="11" t="str">
        <f>IF(ISERROR(VLOOKUP(I86,'BACK INFO'!F:F,1,0)),IF(ISERROR(VLOOKUP(I86,'BACK INFO'!H:H,1,0)),K86,'BACK INFO'!$H$1),'BACK INFO'!$G$1)</f>
        <v>LAURA BONG</v>
      </c>
    </row>
    <row r="87" spans="1:21" s="11" customFormat="1" x14ac:dyDescent="0.35">
      <c r="A87" s="11" t="s">
        <v>94</v>
      </c>
      <c r="B87" s="11">
        <v>2018</v>
      </c>
      <c r="C87" s="11">
        <v>7</v>
      </c>
      <c r="D87" s="11" t="s">
        <v>95</v>
      </c>
      <c r="E87" s="11" t="s">
        <v>96</v>
      </c>
      <c r="F87" s="11" t="s">
        <v>700</v>
      </c>
      <c r="G87" s="11" t="s">
        <v>155</v>
      </c>
      <c r="H87" s="11" t="s">
        <v>98</v>
      </c>
      <c r="I87" s="11" t="s">
        <v>176</v>
      </c>
      <c r="J87" s="11" t="s">
        <v>99</v>
      </c>
      <c r="K87" s="11" t="s">
        <v>67</v>
      </c>
      <c r="L87" s="11" t="s">
        <v>108</v>
      </c>
      <c r="M87" s="11" t="s">
        <v>101</v>
      </c>
      <c r="N87" s="11">
        <v>49</v>
      </c>
      <c r="O87" s="11">
        <v>2018</v>
      </c>
      <c r="P87" s="11" t="s">
        <v>154</v>
      </c>
      <c r="Q87" s="11" t="s">
        <v>154</v>
      </c>
      <c r="R87" s="11" t="s">
        <v>155</v>
      </c>
      <c r="S87" s="11" t="s">
        <v>104</v>
      </c>
      <c r="T87" s="11">
        <v>1103.7</v>
      </c>
      <c r="U87" s="11" t="str">
        <f>IF(ISERROR(VLOOKUP(I87,'BACK INFO'!F:F,1,0)),IF(ISERROR(VLOOKUP(I87,'BACK INFO'!H:H,1,0)),K87,'BACK INFO'!$H$1),'BACK INFO'!$G$1)</f>
        <v>ANITA M. HOPKINS</v>
      </c>
    </row>
    <row r="88" spans="1:21" s="11" customFormat="1" x14ac:dyDescent="0.35">
      <c r="A88" s="11" t="s">
        <v>94</v>
      </c>
      <c r="B88" s="11">
        <v>2018</v>
      </c>
      <c r="C88" s="11">
        <v>7</v>
      </c>
      <c r="D88" s="11" t="s">
        <v>95</v>
      </c>
      <c r="E88" s="11" t="s">
        <v>96</v>
      </c>
      <c r="F88" s="11" t="s">
        <v>700</v>
      </c>
      <c r="G88" s="11" t="s">
        <v>155</v>
      </c>
      <c r="H88" s="11" t="s">
        <v>98</v>
      </c>
      <c r="I88" s="11" t="s">
        <v>177</v>
      </c>
      <c r="J88" s="11" t="s">
        <v>99</v>
      </c>
      <c r="K88" s="11" t="s">
        <v>72</v>
      </c>
      <c r="L88" s="11" t="s">
        <v>178</v>
      </c>
      <c r="M88" s="11" t="s">
        <v>101</v>
      </c>
      <c r="N88" s="11">
        <v>63</v>
      </c>
      <c r="O88" s="11">
        <v>2018</v>
      </c>
      <c r="P88" s="11" t="s">
        <v>154</v>
      </c>
      <c r="Q88" s="11" t="s">
        <v>154</v>
      </c>
      <c r="R88" s="11" t="s">
        <v>155</v>
      </c>
      <c r="S88" s="11" t="s">
        <v>104</v>
      </c>
      <c r="T88" s="11">
        <v>1452.75</v>
      </c>
      <c r="U88" s="11" t="str">
        <f>IF(ISERROR(VLOOKUP(I88,'BACK INFO'!F:F,1,0)),IF(ISERROR(VLOOKUP(I88,'BACK INFO'!H:H,1,0)),K88,'BACK INFO'!$H$1),'BACK INFO'!$G$1)</f>
        <v>BILL MILLER AND COMPANY</v>
      </c>
    </row>
    <row r="89" spans="1:21" s="11" customFormat="1" x14ac:dyDescent="0.35">
      <c r="A89" s="11" t="s">
        <v>94</v>
      </c>
      <c r="B89" s="11">
        <v>2018</v>
      </c>
      <c r="C89" s="11">
        <v>7</v>
      </c>
      <c r="D89" s="11" t="s">
        <v>95</v>
      </c>
      <c r="E89" s="11" t="s">
        <v>96</v>
      </c>
      <c r="F89" s="11" t="s">
        <v>700</v>
      </c>
      <c r="G89" s="11" t="s">
        <v>155</v>
      </c>
      <c r="H89" s="11" t="s">
        <v>98</v>
      </c>
      <c r="I89" s="11" t="s">
        <v>179</v>
      </c>
      <c r="J89" s="11" t="s">
        <v>99</v>
      </c>
      <c r="K89" s="11" t="s">
        <v>67</v>
      </c>
      <c r="L89" s="11" t="s">
        <v>108</v>
      </c>
      <c r="M89" s="11" t="s">
        <v>101</v>
      </c>
      <c r="N89" s="11">
        <v>4</v>
      </c>
      <c r="O89" s="11">
        <v>2018</v>
      </c>
      <c r="P89" s="11" t="s">
        <v>154</v>
      </c>
      <c r="Q89" s="11" t="s">
        <v>154</v>
      </c>
      <c r="R89" s="11" t="s">
        <v>155</v>
      </c>
      <c r="S89" s="11" t="s">
        <v>104</v>
      </c>
      <c r="T89" s="11">
        <v>122</v>
      </c>
      <c r="U89" s="11" t="str">
        <f>IF(ISERROR(VLOOKUP(I89,'BACK INFO'!F:F,1,0)),IF(ISERROR(VLOOKUP(I89,'BACK INFO'!H:H,1,0)),K89,'BACK INFO'!$H$1),'BACK INFO'!$G$1)</f>
        <v>ANITA M. HOPKINS</v>
      </c>
    </row>
    <row r="90" spans="1:21" s="11" customFormat="1" x14ac:dyDescent="0.35">
      <c r="A90" s="11" t="s">
        <v>94</v>
      </c>
      <c r="B90" s="11">
        <v>2018</v>
      </c>
      <c r="C90" s="11">
        <v>7</v>
      </c>
      <c r="D90" s="11" t="s">
        <v>95</v>
      </c>
      <c r="E90" s="11" t="s">
        <v>96</v>
      </c>
      <c r="F90" s="11" t="s">
        <v>700</v>
      </c>
      <c r="G90" s="11" t="s">
        <v>155</v>
      </c>
      <c r="H90" s="11" t="s">
        <v>98</v>
      </c>
      <c r="I90" s="11" t="s">
        <v>180</v>
      </c>
      <c r="J90" s="11" t="s">
        <v>99</v>
      </c>
      <c r="K90" s="11" t="s">
        <v>71</v>
      </c>
      <c r="L90" s="11" t="s">
        <v>169</v>
      </c>
      <c r="M90" s="11" t="s">
        <v>101</v>
      </c>
      <c r="N90" s="11">
        <v>26</v>
      </c>
      <c r="O90" s="11">
        <v>2018</v>
      </c>
      <c r="P90" s="11" t="s">
        <v>154</v>
      </c>
      <c r="Q90" s="11" t="s">
        <v>154</v>
      </c>
      <c r="R90" s="11" t="s">
        <v>155</v>
      </c>
      <c r="S90" s="11" t="s">
        <v>104</v>
      </c>
      <c r="T90" s="11">
        <v>761</v>
      </c>
      <c r="U90" s="11" t="str">
        <f>IF(ISERROR(VLOOKUP(I90,'BACK INFO'!F:F,1,0)),IF(ISERROR(VLOOKUP(I90,'BACK INFO'!H:H,1,0)),K90,'BACK INFO'!$H$1),'BACK INFO'!$G$1)</f>
        <v>HOLLY SALES INC.</v>
      </c>
    </row>
    <row r="91" spans="1:21" s="11" customFormat="1" x14ac:dyDescent="0.35">
      <c r="A91" s="11" t="s">
        <v>94</v>
      </c>
      <c r="B91" s="11">
        <v>2018</v>
      </c>
      <c r="C91" s="11">
        <v>7</v>
      </c>
      <c r="D91" s="11" t="s">
        <v>95</v>
      </c>
      <c r="E91" s="11" t="s">
        <v>96</v>
      </c>
      <c r="F91" s="11" t="s">
        <v>700</v>
      </c>
      <c r="G91" s="11" t="s">
        <v>155</v>
      </c>
      <c r="H91" s="11" t="s">
        <v>98</v>
      </c>
      <c r="I91" s="11" t="s">
        <v>181</v>
      </c>
      <c r="J91" s="11" t="s">
        <v>99</v>
      </c>
      <c r="K91" s="11" t="s">
        <v>67</v>
      </c>
      <c r="L91" s="11" t="s">
        <v>133</v>
      </c>
      <c r="M91" s="11" t="s">
        <v>101</v>
      </c>
      <c r="N91" s="11">
        <v>24</v>
      </c>
      <c r="O91" s="11">
        <v>2018</v>
      </c>
      <c r="P91" s="11" t="s">
        <v>154</v>
      </c>
      <c r="Q91" s="11" t="s">
        <v>154</v>
      </c>
      <c r="R91" s="11" t="s">
        <v>155</v>
      </c>
      <c r="S91" s="11" t="s">
        <v>104</v>
      </c>
      <c r="T91" s="11">
        <v>700</v>
      </c>
      <c r="U91" s="11" t="str">
        <f>IF(ISERROR(VLOOKUP(I91,'BACK INFO'!F:F,1,0)),IF(ISERROR(VLOOKUP(I91,'BACK INFO'!H:H,1,0)),K91,'BACK INFO'!$H$1),'BACK INFO'!$G$1)</f>
        <v>ANITA M. HOPKINS</v>
      </c>
    </row>
    <row r="92" spans="1:21" s="11" customFormat="1" x14ac:dyDescent="0.35">
      <c r="A92" s="11" t="s">
        <v>94</v>
      </c>
      <c r="B92" s="11">
        <v>2018</v>
      </c>
      <c r="C92" s="11">
        <v>7</v>
      </c>
      <c r="D92" s="11" t="s">
        <v>95</v>
      </c>
      <c r="E92" s="11" t="s">
        <v>96</v>
      </c>
      <c r="F92" s="11" t="s">
        <v>700</v>
      </c>
      <c r="G92" s="11" t="s">
        <v>155</v>
      </c>
      <c r="H92" s="11" t="s">
        <v>106</v>
      </c>
      <c r="I92" s="11" t="s">
        <v>123</v>
      </c>
      <c r="J92" s="11" t="s">
        <v>99</v>
      </c>
      <c r="K92" s="11" t="s">
        <v>68</v>
      </c>
      <c r="L92" s="11" t="s">
        <v>124</v>
      </c>
      <c r="M92" s="11" t="s">
        <v>125</v>
      </c>
      <c r="N92" s="11">
        <v>20</v>
      </c>
      <c r="O92" s="11">
        <v>2018</v>
      </c>
      <c r="P92" s="11" t="s">
        <v>154</v>
      </c>
      <c r="Q92" s="11" t="s">
        <v>154</v>
      </c>
      <c r="R92" s="11" t="s">
        <v>155</v>
      </c>
      <c r="S92" s="11" t="s">
        <v>104</v>
      </c>
      <c r="T92" s="11">
        <v>180.28000000000006</v>
      </c>
      <c r="U92" s="11" t="str">
        <f>IF(ISERROR(VLOOKUP(I92,'BACK INFO'!F:F,1,0)),IF(ISERROR(VLOOKUP(I92,'BACK INFO'!H:H,1,0)),K92,'BACK INFO'!$H$1),'BACK INFO'!$G$1)</f>
        <v>STEPHANIE VITALI</v>
      </c>
    </row>
    <row r="93" spans="1:21" s="11" customFormat="1" x14ac:dyDescent="0.35">
      <c r="A93" s="11" t="s">
        <v>94</v>
      </c>
      <c r="B93" s="11">
        <v>2018</v>
      </c>
      <c r="C93" s="11">
        <v>7</v>
      </c>
      <c r="D93" s="11" t="s">
        <v>95</v>
      </c>
      <c r="E93" s="11" t="s">
        <v>96</v>
      </c>
      <c r="F93" s="11" t="s">
        <v>700</v>
      </c>
      <c r="G93" s="11" t="s">
        <v>155</v>
      </c>
      <c r="H93" s="11" t="s">
        <v>106</v>
      </c>
      <c r="I93" s="11" t="s">
        <v>126</v>
      </c>
      <c r="J93" s="11" t="s">
        <v>99</v>
      </c>
      <c r="K93" s="11" t="s">
        <v>73</v>
      </c>
      <c r="L93" s="11" t="s">
        <v>127</v>
      </c>
      <c r="M93" s="11" t="s">
        <v>101</v>
      </c>
      <c r="N93" s="11">
        <v>2</v>
      </c>
      <c r="O93" s="11">
        <v>2018</v>
      </c>
      <c r="P93" s="11" t="s">
        <v>154</v>
      </c>
      <c r="Q93" s="11" t="s">
        <v>154</v>
      </c>
      <c r="R93" s="11" t="s">
        <v>155</v>
      </c>
      <c r="S93" s="11" t="s">
        <v>104</v>
      </c>
      <c r="T93" s="11">
        <v>109.2</v>
      </c>
      <c r="U93" s="11" t="str">
        <f>IF(ISERROR(VLOOKUP(I93,'BACK INFO'!F:F,1,0)),IF(ISERROR(VLOOKUP(I93,'BACK INFO'!H:H,1,0)),K93,'BACK INFO'!$H$1),'BACK INFO'!$G$1)</f>
        <v>PHYLLIS POSNER</v>
      </c>
    </row>
    <row r="94" spans="1:21" s="11" customFormat="1" x14ac:dyDescent="0.35">
      <c r="A94" s="11" t="s">
        <v>94</v>
      </c>
      <c r="B94" s="11">
        <v>2018</v>
      </c>
      <c r="C94" s="11">
        <v>7</v>
      </c>
      <c r="D94" s="11" t="s">
        <v>95</v>
      </c>
      <c r="E94" s="11" t="s">
        <v>96</v>
      </c>
      <c r="F94" s="11" t="s">
        <v>700</v>
      </c>
      <c r="G94" s="11" t="s">
        <v>155</v>
      </c>
      <c r="H94" s="11" t="s">
        <v>106</v>
      </c>
      <c r="I94" s="11" t="s">
        <v>166</v>
      </c>
      <c r="J94" s="11" t="s">
        <v>120</v>
      </c>
      <c r="K94" s="11" t="s">
        <v>69</v>
      </c>
      <c r="L94" s="11" t="s">
        <v>143</v>
      </c>
      <c r="M94" s="11" t="s">
        <v>122</v>
      </c>
      <c r="N94" s="11">
        <v>18</v>
      </c>
      <c r="O94" s="11">
        <v>2018</v>
      </c>
      <c r="P94" s="11" t="s">
        <v>154</v>
      </c>
      <c r="Q94" s="11" t="s">
        <v>154</v>
      </c>
      <c r="R94" s="11" t="s">
        <v>155</v>
      </c>
      <c r="S94" s="11" t="s">
        <v>104</v>
      </c>
      <c r="T94" s="11">
        <v>253.37837837837839</v>
      </c>
      <c r="U94" s="11" t="str">
        <f>IF(ISERROR(VLOOKUP(I94,'BACK INFO'!F:F,1,0)),IF(ISERROR(VLOOKUP(I94,'BACK INFO'!H:H,1,0)),K94,'BACK INFO'!$H$1),'BACK INFO'!$G$1)</f>
        <v>JULIE BERTRAND</v>
      </c>
    </row>
    <row r="95" spans="1:21" s="11" customFormat="1" x14ac:dyDescent="0.35">
      <c r="A95" s="11" t="s">
        <v>94</v>
      </c>
      <c r="B95" s="11">
        <v>2018</v>
      </c>
      <c r="C95" s="11">
        <v>7</v>
      </c>
      <c r="D95" s="11" t="s">
        <v>95</v>
      </c>
      <c r="E95" s="11" t="s">
        <v>96</v>
      </c>
      <c r="F95" s="11" t="s">
        <v>700</v>
      </c>
      <c r="G95" s="11" t="s">
        <v>155</v>
      </c>
      <c r="H95" s="11" t="s">
        <v>106</v>
      </c>
      <c r="I95" s="11" t="s">
        <v>139</v>
      </c>
      <c r="J95" s="11" t="s">
        <v>99</v>
      </c>
      <c r="K95" s="11" t="s">
        <v>67</v>
      </c>
      <c r="L95" s="11" t="s">
        <v>133</v>
      </c>
      <c r="M95" s="11" t="s">
        <v>101</v>
      </c>
      <c r="N95" s="11">
        <v>12</v>
      </c>
      <c r="O95" s="11">
        <v>2018</v>
      </c>
      <c r="P95" s="11" t="s">
        <v>154</v>
      </c>
      <c r="Q95" s="11" t="s">
        <v>154</v>
      </c>
      <c r="R95" s="11" t="s">
        <v>155</v>
      </c>
      <c r="S95" s="11" t="s">
        <v>104</v>
      </c>
      <c r="T95" s="11">
        <v>72</v>
      </c>
      <c r="U95" s="11" t="str">
        <f>IF(ISERROR(VLOOKUP(I95,'BACK INFO'!F:F,1,0)),IF(ISERROR(VLOOKUP(I95,'BACK INFO'!H:H,1,0)),K95,'BACK INFO'!$H$1),'BACK INFO'!$G$1)</f>
        <v>ANITA M. HOPKINS</v>
      </c>
    </row>
    <row r="96" spans="1:21" s="11" customFormat="1" x14ac:dyDescent="0.35">
      <c r="A96" s="11" t="s">
        <v>94</v>
      </c>
      <c r="B96" s="11">
        <v>2018</v>
      </c>
      <c r="C96" s="11">
        <v>7</v>
      </c>
      <c r="D96" s="11" t="s">
        <v>95</v>
      </c>
      <c r="E96" s="11" t="s">
        <v>96</v>
      </c>
      <c r="F96" s="11" t="s">
        <v>700</v>
      </c>
      <c r="G96" s="11" t="s">
        <v>155</v>
      </c>
      <c r="H96" s="11" t="s">
        <v>106</v>
      </c>
      <c r="I96" s="11" t="s">
        <v>177</v>
      </c>
      <c r="J96" s="11" t="s">
        <v>99</v>
      </c>
      <c r="K96" s="11" t="s">
        <v>72</v>
      </c>
      <c r="L96" s="11" t="s">
        <v>178</v>
      </c>
      <c r="M96" s="11" t="s">
        <v>101</v>
      </c>
      <c r="N96" s="11">
        <v>5</v>
      </c>
      <c r="O96" s="11">
        <v>2018</v>
      </c>
      <c r="P96" s="11" t="s">
        <v>154</v>
      </c>
      <c r="Q96" s="11" t="s">
        <v>154</v>
      </c>
      <c r="R96" s="11" t="s">
        <v>155</v>
      </c>
      <c r="S96" s="11" t="s">
        <v>104</v>
      </c>
      <c r="T96" s="11">
        <v>48.75</v>
      </c>
      <c r="U96" s="11" t="str">
        <f>IF(ISERROR(VLOOKUP(I96,'BACK INFO'!F:F,1,0)),IF(ISERROR(VLOOKUP(I96,'BACK INFO'!H:H,1,0)),K96,'BACK INFO'!$H$1),'BACK INFO'!$G$1)</f>
        <v>BILL MILLER AND COMPANY</v>
      </c>
    </row>
    <row r="97" spans="1:21" s="11" customFormat="1" x14ac:dyDescent="0.35">
      <c r="A97" s="11" t="s">
        <v>94</v>
      </c>
      <c r="B97" s="11">
        <v>2018</v>
      </c>
      <c r="C97" s="11">
        <v>7</v>
      </c>
      <c r="D97" s="11" t="s">
        <v>95</v>
      </c>
      <c r="E97" s="11" t="s">
        <v>96</v>
      </c>
      <c r="F97" s="11" t="s">
        <v>700</v>
      </c>
      <c r="G97" s="11" t="s">
        <v>155</v>
      </c>
      <c r="H97" s="11" t="s">
        <v>106</v>
      </c>
      <c r="I97" s="11" t="s">
        <v>182</v>
      </c>
      <c r="J97" s="11" t="s">
        <v>99</v>
      </c>
      <c r="K97" s="11" t="s">
        <v>71</v>
      </c>
      <c r="L97" s="11" t="s">
        <v>169</v>
      </c>
      <c r="M97" s="11" t="s">
        <v>101</v>
      </c>
      <c r="N97" s="11">
        <v>2</v>
      </c>
      <c r="O97" s="11">
        <v>2018</v>
      </c>
      <c r="P97" s="11" t="s">
        <v>154</v>
      </c>
      <c r="Q97" s="11" t="s">
        <v>154</v>
      </c>
      <c r="R97" s="11" t="s">
        <v>155</v>
      </c>
      <c r="S97" s="11" t="s">
        <v>104</v>
      </c>
      <c r="T97" s="11">
        <v>56</v>
      </c>
      <c r="U97" s="11" t="str">
        <f>IF(ISERROR(VLOOKUP(I97,'BACK INFO'!F:F,1,0)),IF(ISERROR(VLOOKUP(I97,'BACK INFO'!H:H,1,0)),K97,'BACK INFO'!$H$1),'BACK INFO'!$G$1)</f>
        <v>HOLLY SALES INC.</v>
      </c>
    </row>
    <row r="98" spans="1:21" s="11" customFormat="1" x14ac:dyDescent="0.35">
      <c r="A98" s="11" t="s">
        <v>94</v>
      </c>
      <c r="B98" s="11">
        <v>2018</v>
      </c>
      <c r="C98" s="11">
        <v>7</v>
      </c>
      <c r="D98" s="11" t="s">
        <v>95</v>
      </c>
      <c r="E98" s="11" t="s">
        <v>96</v>
      </c>
      <c r="F98" s="11" t="s">
        <v>700</v>
      </c>
      <c r="G98" s="11" t="s">
        <v>155</v>
      </c>
      <c r="H98" s="11" t="s">
        <v>110</v>
      </c>
      <c r="I98" s="11" t="s">
        <v>686</v>
      </c>
      <c r="J98" s="11" t="s">
        <v>99</v>
      </c>
      <c r="K98" s="11" t="s">
        <v>54</v>
      </c>
      <c r="L98" s="11" t="s">
        <v>100</v>
      </c>
      <c r="M98" s="11" t="s">
        <v>101</v>
      </c>
      <c r="N98" s="11">
        <v>13</v>
      </c>
      <c r="O98" s="11">
        <v>2018</v>
      </c>
      <c r="P98" s="11" t="s">
        <v>154</v>
      </c>
      <c r="Q98" s="11" t="s">
        <v>154</v>
      </c>
      <c r="R98" s="11" t="s">
        <v>155</v>
      </c>
      <c r="S98" s="11" t="s">
        <v>104</v>
      </c>
      <c r="T98" s="11">
        <v>428.09000000000003</v>
      </c>
      <c r="U98" s="11" t="str">
        <f>IF(ISERROR(VLOOKUP(I98,'BACK INFO'!F:F,1,0)),IF(ISERROR(VLOOKUP(I98,'BACK INFO'!H:H,1,0)),K98,'BACK INFO'!$H$1),'BACK INFO'!$G$1)</f>
        <v>PAIGE ALYSE STRAUGHAN</v>
      </c>
    </row>
    <row r="99" spans="1:21" s="11" customFormat="1" x14ac:dyDescent="0.35">
      <c r="A99" s="11" t="s">
        <v>94</v>
      </c>
      <c r="B99" s="11">
        <v>2018</v>
      </c>
      <c r="C99" s="11">
        <v>7</v>
      </c>
      <c r="D99" s="11" t="s">
        <v>95</v>
      </c>
      <c r="E99" s="11" t="s">
        <v>96</v>
      </c>
      <c r="F99" s="11" t="s">
        <v>700</v>
      </c>
      <c r="G99" s="11" t="s">
        <v>155</v>
      </c>
      <c r="H99" s="11" t="s">
        <v>110</v>
      </c>
      <c r="I99" s="11" t="s">
        <v>686</v>
      </c>
      <c r="J99" s="11" t="s">
        <v>99</v>
      </c>
      <c r="K99" s="11" t="s">
        <v>54</v>
      </c>
      <c r="L99" s="11" t="s">
        <v>100</v>
      </c>
      <c r="M99" s="11" t="s">
        <v>101</v>
      </c>
      <c r="N99" s="11">
        <v>1</v>
      </c>
      <c r="O99" s="11">
        <v>2018</v>
      </c>
      <c r="P99" s="11" t="s">
        <v>154</v>
      </c>
      <c r="Q99" s="11" t="s">
        <v>154</v>
      </c>
      <c r="R99" s="11" t="s">
        <v>155</v>
      </c>
      <c r="S99" s="11" t="s">
        <v>104</v>
      </c>
      <c r="T99" s="11">
        <v>32.93</v>
      </c>
      <c r="U99" s="11" t="str">
        <f>IF(ISERROR(VLOOKUP(I99,'BACK INFO'!F:F,1,0)),IF(ISERROR(VLOOKUP(I99,'BACK INFO'!H:H,1,0)),K99,'BACK INFO'!$H$1),'BACK INFO'!$G$1)</f>
        <v>PAIGE ALYSE STRAUGHAN</v>
      </c>
    </row>
    <row r="100" spans="1:21" s="11" customFormat="1" x14ac:dyDescent="0.35">
      <c r="A100" s="11" t="s">
        <v>94</v>
      </c>
      <c r="B100" s="11">
        <v>2018</v>
      </c>
      <c r="C100" s="11">
        <v>7</v>
      </c>
      <c r="D100" s="11" t="s">
        <v>95</v>
      </c>
      <c r="E100" s="11" t="s">
        <v>96</v>
      </c>
      <c r="F100" s="11" t="s">
        <v>700</v>
      </c>
      <c r="G100" s="11" t="s">
        <v>155</v>
      </c>
      <c r="H100" s="11" t="s">
        <v>110</v>
      </c>
      <c r="I100" s="11" t="s">
        <v>183</v>
      </c>
      <c r="J100" s="11" t="s">
        <v>99</v>
      </c>
      <c r="K100" s="11" t="s">
        <v>67</v>
      </c>
      <c r="L100" s="11" t="s">
        <v>135</v>
      </c>
      <c r="M100" s="11" t="s">
        <v>101</v>
      </c>
      <c r="N100" s="11">
        <v>2</v>
      </c>
      <c r="O100" s="11">
        <v>2018</v>
      </c>
      <c r="P100" s="11" t="s">
        <v>154</v>
      </c>
      <c r="Q100" s="11" t="s">
        <v>154</v>
      </c>
      <c r="R100" s="11" t="s">
        <v>155</v>
      </c>
      <c r="S100" s="11" t="s">
        <v>104</v>
      </c>
      <c r="T100" s="11">
        <v>63</v>
      </c>
      <c r="U100" s="11" t="str">
        <f>IF(ISERROR(VLOOKUP(I100,'BACK INFO'!F:F,1,0)),IF(ISERROR(VLOOKUP(I100,'BACK INFO'!H:H,1,0)),K100,'BACK INFO'!$H$1),'BACK INFO'!$G$1)</f>
        <v>ANITA M. HOPKINS</v>
      </c>
    </row>
    <row r="101" spans="1:21" s="11" customFormat="1" x14ac:dyDescent="0.35">
      <c r="A101" s="11" t="s">
        <v>94</v>
      </c>
      <c r="B101" s="11">
        <v>2018</v>
      </c>
      <c r="C101" s="11">
        <v>7</v>
      </c>
      <c r="D101" s="11" t="s">
        <v>95</v>
      </c>
      <c r="E101" s="11" t="s">
        <v>96</v>
      </c>
      <c r="F101" s="11" t="s">
        <v>700</v>
      </c>
      <c r="G101" s="11" t="s">
        <v>155</v>
      </c>
      <c r="H101" s="11" t="s">
        <v>110</v>
      </c>
      <c r="I101" s="11" t="s">
        <v>163</v>
      </c>
      <c r="J101" s="11" t="s">
        <v>99</v>
      </c>
      <c r="K101" s="11" t="s">
        <v>71</v>
      </c>
      <c r="L101" s="11" t="s">
        <v>164</v>
      </c>
      <c r="M101" s="11" t="s">
        <v>101</v>
      </c>
      <c r="N101" s="11">
        <v>6</v>
      </c>
      <c r="O101" s="11">
        <v>2018</v>
      </c>
      <c r="P101" s="11" t="s">
        <v>154</v>
      </c>
      <c r="Q101" s="11" t="s">
        <v>154</v>
      </c>
      <c r="R101" s="11" t="s">
        <v>155</v>
      </c>
      <c r="S101" s="11" t="s">
        <v>104</v>
      </c>
      <c r="T101" s="11">
        <v>219</v>
      </c>
      <c r="U101" s="11" t="str">
        <f>IF(ISERROR(VLOOKUP(I101,'BACK INFO'!F:F,1,0)),IF(ISERROR(VLOOKUP(I101,'BACK INFO'!H:H,1,0)),K101,'BACK INFO'!$H$1),'BACK INFO'!$G$1)</f>
        <v>HOLLY SALES INC.</v>
      </c>
    </row>
    <row r="102" spans="1:21" s="11" customFormat="1" x14ac:dyDescent="0.35">
      <c r="A102" s="11" t="s">
        <v>94</v>
      </c>
      <c r="B102" s="11">
        <v>2018</v>
      </c>
      <c r="C102" s="11">
        <v>7</v>
      </c>
      <c r="D102" s="11" t="s">
        <v>95</v>
      </c>
      <c r="E102" s="11" t="s">
        <v>96</v>
      </c>
      <c r="F102" s="11" t="s">
        <v>700</v>
      </c>
      <c r="G102" s="11" t="s">
        <v>155</v>
      </c>
      <c r="H102" s="11" t="s">
        <v>110</v>
      </c>
      <c r="I102" s="11" t="s">
        <v>184</v>
      </c>
      <c r="J102" s="11" t="s">
        <v>99</v>
      </c>
      <c r="K102" s="11" t="s">
        <v>73</v>
      </c>
      <c r="L102" s="11" t="s">
        <v>127</v>
      </c>
      <c r="M102" s="11" t="s">
        <v>101</v>
      </c>
      <c r="N102" s="11">
        <v>22</v>
      </c>
      <c r="O102" s="11">
        <v>2018</v>
      </c>
      <c r="P102" s="11" t="s">
        <v>154</v>
      </c>
      <c r="Q102" s="11" t="s">
        <v>154</v>
      </c>
      <c r="R102" s="11" t="s">
        <v>155</v>
      </c>
      <c r="S102" s="11" t="s">
        <v>104</v>
      </c>
      <c r="T102" s="11">
        <v>814</v>
      </c>
      <c r="U102" s="11" t="str">
        <f>IF(ISERROR(VLOOKUP(I102,'BACK INFO'!F:F,1,0)),IF(ISERROR(VLOOKUP(I102,'BACK INFO'!H:H,1,0)),K102,'BACK INFO'!$H$1),'BACK INFO'!$G$1)</f>
        <v>PHYLLIS POSNER</v>
      </c>
    </row>
    <row r="103" spans="1:21" s="11" customFormat="1" x14ac:dyDescent="0.35">
      <c r="A103" s="11" t="s">
        <v>94</v>
      </c>
      <c r="B103" s="11">
        <v>2018</v>
      </c>
      <c r="C103" s="11">
        <v>7</v>
      </c>
      <c r="D103" s="11" t="s">
        <v>95</v>
      </c>
      <c r="E103" s="11" t="s">
        <v>96</v>
      </c>
      <c r="F103" s="11" t="s">
        <v>700</v>
      </c>
      <c r="G103" s="11" t="s">
        <v>155</v>
      </c>
      <c r="H103" s="11" t="s">
        <v>110</v>
      </c>
      <c r="I103" s="11" t="s">
        <v>185</v>
      </c>
      <c r="J103" s="11" t="s">
        <v>99</v>
      </c>
      <c r="K103" s="11" t="s">
        <v>76</v>
      </c>
      <c r="L103" s="11" t="s">
        <v>127</v>
      </c>
      <c r="M103" s="11" t="s">
        <v>101</v>
      </c>
      <c r="N103" s="11">
        <v>8</v>
      </c>
      <c r="O103" s="11">
        <v>2018</v>
      </c>
      <c r="P103" s="11" t="s">
        <v>154</v>
      </c>
      <c r="Q103" s="11" t="s">
        <v>154</v>
      </c>
      <c r="R103" s="11" t="s">
        <v>155</v>
      </c>
      <c r="S103" s="11" t="s">
        <v>104</v>
      </c>
      <c r="T103" s="11">
        <v>168</v>
      </c>
      <c r="U103" s="11" t="str">
        <f>IF(ISERROR(VLOOKUP(I103,'BACK INFO'!F:F,1,0)),IF(ISERROR(VLOOKUP(I103,'BACK INFO'!H:H,1,0)),K103,'BACK INFO'!$H$1),'BACK INFO'!$G$1)</f>
        <v>MIE MANNICHE</v>
      </c>
    </row>
    <row r="104" spans="1:21" s="11" customFormat="1" x14ac:dyDescent="0.35">
      <c r="A104" s="11" t="s">
        <v>94</v>
      </c>
      <c r="B104" s="11">
        <v>2018</v>
      </c>
      <c r="C104" s="11">
        <v>7</v>
      </c>
      <c r="D104" s="11" t="s">
        <v>95</v>
      </c>
      <c r="E104" s="11" t="s">
        <v>96</v>
      </c>
      <c r="F104" s="11" t="s">
        <v>700</v>
      </c>
      <c r="G104" s="11" t="s">
        <v>155</v>
      </c>
      <c r="H104" s="11" t="s">
        <v>110</v>
      </c>
      <c r="I104" s="11" t="s">
        <v>172</v>
      </c>
      <c r="J104" s="11" t="s">
        <v>99</v>
      </c>
      <c r="K104" s="11" t="s">
        <v>67</v>
      </c>
      <c r="L104" s="11" t="s">
        <v>173</v>
      </c>
      <c r="M104" s="11" t="s">
        <v>101</v>
      </c>
      <c r="N104" s="11">
        <v>1</v>
      </c>
      <c r="O104" s="11">
        <v>2018</v>
      </c>
      <c r="P104" s="11" t="s">
        <v>154</v>
      </c>
      <c r="Q104" s="11" t="s">
        <v>154</v>
      </c>
      <c r="R104" s="11" t="s">
        <v>155</v>
      </c>
      <c r="S104" s="11" t="s">
        <v>104</v>
      </c>
      <c r="T104" s="11">
        <v>29</v>
      </c>
      <c r="U104" s="11" t="str">
        <f>IF(ISERROR(VLOOKUP(I104,'BACK INFO'!F:F,1,0)),IF(ISERROR(VLOOKUP(I104,'BACK INFO'!H:H,1,0)),K104,'BACK INFO'!$H$1),'BACK INFO'!$G$1)</f>
        <v>ANITA M. HOPKINS</v>
      </c>
    </row>
    <row r="105" spans="1:21" s="11" customFormat="1" x14ac:dyDescent="0.35">
      <c r="A105" s="11" t="s">
        <v>94</v>
      </c>
      <c r="B105" s="11">
        <v>2018</v>
      </c>
      <c r="C105" s="11">
        <v>7</v>
      </c>
      <c r="D105" s="11" t="s">
        <v>95</v>
      </c>
      <c r="E105" s="11" t="s">
        <v>96</v>
      </c>
      <c r="F105" s="11" t="s">
        <v>700</v>
      </c>
      <c r="G105" s="11" t="s">
        <v>155</v>
      </c>
      <c r="H105" s="11" t="s">
        <v>110</v>
      </c>
      <c r="I105" s="11" t="s">
        <v>186</v>
      </c>
      <c r="J105" s="11" t="s">
        <v>99</v>
      </c>
      <c r="K105" s="11" t="s">
        <v>67</v>
      </c>
      <c r="L105" s="11" t="s">
        <v>173</v>
      </c>
      <c r="M105" s="11" t="s">
        <v>101</v>
      </c>
      <c r="N105" s="11">
        <v>7</v>
      </c>
      <c r="O105" s="11">
        <v>2018</v>
      </c>
      <c r="P105" s="11" t="s">
        <v>154</v>
      </c>
      <c r="Q105" s="11" t="s">
        <v>154</v>
      </c>
      <c r="R105" s="11" t="s">
        <v>155</v>
      </c>
      <c r="S105" s="11" t="s">
        <v>104</v>
      </c>
      <c r="T105" s="11">
        <v>219</v>
      </c>
      <c r="U105" s="11" t="str">
        <f>IF(ISERROR(VLOOKUP(I105,'BACK INFO'!F:F,1,0)),IF(ISERROR(VLOOKUP(I105,'BACK INFO'!H:H,1,0)),K105,'BACK INFO'!$H$1),'BACK INFO'!$G$1)</f>
        <v>ANITA M. HOPKINS</v>
      </c>
    </row>
    <row r="106" spans="1:21" s="11" customFormat="1" x14ac:dyDescent="0.35">
      <c r="A106" s="11" t="s">
        <v>94</v>
      </c>
      <c r="B106" s="11">
        <v>2018</v>
      </c>
      <c r="C106" s="11">
        <v>7</v>
      </c>
      <c r="D106" s="11" t="s">
        <v>95</v>
      </c>
      <c r="E106" s="11" t="s">
        <v>96</v>
      </c>
      <c r="F106" s="11" t="s">
        <v>700</v>
      </c>
      <c r="G106" s="11" t="s">
        <v>155</v>
      </c>
      <c r="H106" s="11" t="s">
        <v>110</v>
      </c>
      <c r="I106" s="11" t="s">
        <v>150</v>
      </c>
      <c r="J106" s="11" t="s">
        <v>99</v>
      </c>
      <c r="K106" s="11" t="s">
        <v>67</v>
      </c>
      <c r="L106" s="11" t="s">
        <v>108</v>
      </c>
      <c r="M106" s="11" t="s">
        <v>101</v>
      </c>
      <c r="N106" s="11">
        <v>30</v>
      </c>
      <c r="O106" s="11">
        <v>2018</v>
      </c>
      <c r="P106" s="11" t="s">
        <v>154</v>
      </c>
      <c r="Q106" s="11" t="s">
        <v>154</v>
      </c>
      <c r="R106" s="11" t="s">
        <v>155</v>
      </c>
      <c r="S106" s="11" t="s">
        <v>104</v>
      </c>
      <c r="T106" s="11">
        <v>984</v>
      </c>
      <c r="U106" s="11" t="str">
        <f>IF(ISERROR(VLOOKUP(I106,'BACK INFO'!F:F,1,0)),IF(ISERROR(VLOOKUP(I106,'BACK INFO'!H:H,1,0)),K106,'BACK INFO'!$H$1),'BACK INFO'!$G$1)</f>
        <v>ANITA M. HOPKINS</v>
      </c>
    </row>
    <row r="107" spans="1:21" s="11" customFormat="1" x14ac:dyDescent="0.35">
      <c r="A107" s="11" t="s">
        <v>94</v>
      </c>
      <c r="B107" s="11">
        <v>2018</v>
      </c>
      <c r="C107" s="11">
        <v>7</v>
      </c>
      <c r="D107" s="11" t="s">
        <v>95</v>
      </c>
      <c r="E107" s="11" t="s">
        <v>96</v>
      </c>
      <c r="F107" s="11" t="s">
        <v>700</v>
      </c>
      <c r="G107" s="11" t="s">
        <v>155</v>
      </c>
      <c r="H107" s="11" t="s">
        <v>110</v>
      </c>
      <c r="I107" s="11" t="s">
        <v>182</v>
      </c>
      <c r="J107" s="11" t="s">
        <v>99</v>
      </c>
      <c r="K107" s="11" t="s">
        <v>71</v>
      </c>
      <c r="L107" s="11" t="s">
        <v>169</v>
      </c>
      <c r="M107" s="11" t="s">
        <v>101</v>
      </c>
      <c r="N107" s="11">
        <v>21</v>
      </c>
      <c r="O107" s="11">
        <v>2018</v>
      </c>
      <c r="P107" s="11" t="s">
        <v>154</v>
      </c>
      <c r="Q107" s="11" t="s">
        <v>154</v>
      </c>
      <c r="R107" s="11" t="s">
        <v>155</v>
      </c>
      <c r="S107" s="11" t="s">
        <v>104</v>
      </c>
      <c r="T107" s="11">
        <v>604</v>
      </c>
      <c r="U107" s="11" t="str">
        <f>IF(ISERROR(VLOOKUP(I107,'BACK INFO'!F:F,1,0)),IF(ISERROR(VLOOKUP(I107,'BACK INFO'!H:H,1,0)),K107,'BACK INFO'!$H$1),'BACK INFO'!$G$1)</f>
        <v>HOLLY SALES INC.</v>
      </c>
    </row>
    <row r="108" spans="1:21" s="11" customFormat="1" x14ac:dyDescent="0.35">
      <c r="A108" s="11" t="s">
        <v>94</v>
      </c>
      <c r="B108" s="11">
        <v>2018</v>
      </c>
      <c r="C108" s="11">
        <v>7</v>
      </c>
      <c r="D108" s="11" t="s">
        <v>95</v>
      </c>
      <c r="E108" s="11" t="s">
        <v>96</v>
      </c>
      <c r="F108" s="11" t="s">
        <v>700</v>
      </c>
      <c r="G108" s="11" t="s">
        <v>155</v>
      </c>
      <c r="H108" s="11" t="s">
        <v>110</v>
      </c>
      <c r="I108" s="11" t="s">
        <v>187</v>
      </c>
      <c r="J108" s="11" t="s">
        <v>99</v>
      </c>
      <c r="K108" s="11" t="s">
        <v>73</v>
      </c>
      <c r="L108" s="11" t="s">
        <v>127</v>
      </c>
      <c r="M108" s="11" t="s">
        <v>101</v>
      </c>
      <c r="N108" s="11">
        <v>18</v>
      </c>
      <c r="O108" s="11">
        <v>2018</v>
      </c>
      <c r="P108" s="11" t="s">
        <v>154</v>
      </c>
      <c r="Q108" s="11" t="s">
        <v>154</v>
      </c>
      <c r="R108" s="11" t="s">
        <v>155</v>
      </c>
      <c r="S108" s="11" t="s">
        <v>104</v>
      </c>
      <c r="T108" s="11">
        <v>456</v>
      </c>
      <c r="U108" s="11" t="str">
        <f>IF(ISERROR(VLOOKUP(I108,'BACK INFO'!F:F,1,0)),IF(ISERROR(VLOOKUP(I108,'BACK INFO'!H:H,1,0)),K108,'BACK INFO'!$H$1),'BACK INFO'!$G$1)</f>
        <v>PHYLLIS POSNER</v>
      </c>
    </row>
    <row r="109" spans="1:21" s="11" customFormat="1" x14ac:dyDescent="0.35">
      <c r="A109" s="11" t="s">
        <v>94</v>
      </c>
      <c r="B109" s="11">
        <v>2018</v>
      </c>
      <c r="C109" s="11">
        <v>7</v>
      </c>
      <c r="D109" s="11" t="s">
        <v>95</v>
      </c>
      <c r="E109" s="11" t="s">
        <v>96</v>
      </c>
      <c r="F109" s="11" t="s">
        <v>700</v>
      </c>
      <c r="G109" s="11" t="s">
        <v>155</v>
      </c>
      <c r="H109" s="11" t="s">
        <v>117</v>
      </c>
      <c r="I109" s="11" t="s">
        <v>686</v>
      </c>
      <c r="J109" s="11" t="s">
        <v>99</v>
      </c>
      <c r="K109" s="11" t="s">
        <v>54</v>
      </c>
      <c r="L109" s="11" t="s">
        <v>100</v>
      </c>
      <c r="M109" s="11" t="s">
        <v>101</v>
      </c>
      <c r="N109" s="11">
        <v>474</v>
      </c>
      <c r="O109" s="11">
        <v>2018</v>
      </c>
      <c r="P109" s="11" t="s">
        <v>154</v>
      </c>
      <c r="Q109" s="11" t="s">
        <v>154</v>
      </c>
      <c r="R109" s="11" t="s">
        <v>155</v>
      </c>
      <c r="S109" s="11" t="s">
        <v>104</v>
      </c>
      <c r="T109" s="11">
        <v>12823.700000000012</v>
      </c>
      <c r="U109" s="11" t="str">
        <f>IF(ISERROR(VLOOKUP(I109,'BACK INFO'!F:F,1,0)),IF(ISERROR(VLOOKUP(I109,'BACK INFO'!H:H,1,0)),K109,'BACK INFO'!$H$1),'BACK INFO'!$G$1)</f>
        <v>PAIGE ALYSE STRAUGHAN</v>
      </c>
    </row>
    <row r="110" spans="1:21" s="11" customFormat="1" x14ac:dyDescent="0.35">
      <c r="A110" s="11" t="s">
        <v>94</v>
      </c>
      <c r="B110" s="11">
        <v>2018</v>
      </c>
      <c r="C110" s="11">
        <v>7</v>
      </c>
      <c r="D110" s="11" t="s">
        <v>95</v>
      </c>
      <c r="E110" s="11" t="s">
        <v>96</v>
      </c>
      <c r="F110" s="11" t="s">
        <v>700</v>
      </c>
      <c r="G110" s="11" t="s">
        <v>155</v>
      </c>
      <c r="H110" s="11" t="s">
        <v>117</v>
      </c>
      <c r="I110" s="11" t="s">
        <v>686</v>
      </c>
      <c r="J110" s="11" t="s">
        <v>99</v>
      </c>
      <c r="K110" s="11" t="s">
        <v>54</v>
      </c>
      <c r="L110" s="11" t="s">
        <v>100</v>
      </c>
      <c r="M110" s="11" t="s">
        <v>101</v>
      </c>
      <c r="N110" s="11">
        <v>4</v>
      </c>
      <c r="O110" s="11">
        <v>2018</v>
      </c>
      <c r="P110" s="11" t="s">
        <v>154</v>
      </c>
      <c r="Q110" s="11" t="s">
        <v>154</v>
      </c>
      <c r="R110" s="11" t="s">
        <v>155</v>
      </c>
      <c r="S110" s="11" t="s">
        <v>104</v>
      </c>
      <c r="T110" s="11">
        <v>105.91999999999999</v>
      </c>
      <c r="U110" s="11" t="str">
        <f>IF(ISERROR(VLOOKUP(I110,'BACK INFO'!F:F,1,0)),IF(ISERROR(VLOOKUP(I110,'BACK INFO'!H:H,1,0)),K110,'BACK INFO'!$H$1),'BACK INFO'!$G$1)</f>
        <v>PAIGE ALYSE STRAUGHAN</v>
      </c>
    </row>
    <row r="111" spans="1:21" s="11" customFormat="1" x14ac:dyDescent="0.35">
      <c r="A111" s="11" t="s">
        <v>94</v>
      </c>
      <c r="B111" s="11">
        <v>2018</v>
      </c>
      <c r="C111" s="11">
        <v>7</v>
      </c>
      <c r="D111" s="11" t="s">
        <v>95</v>
      </c>
      <c r="E111" s="11" t="s">
        <v>96</v>
      </c>
      <c r="F111" s="11" t="s">
        <v>700</v>
      </c>
      <c r="G111" s="11" t="s">
        <v>155</v>
      </c>
      <c r="H111" s="11" t="s">
        <v>117</v>
      </c>
      <c r="I111" s="11" t="s">
        <v>123</v>
      </c>
      <c r="J111" s="11" t="s">
        <v>99</v>
      </c>
      <c r="K111" s="11" t="s">
        <v>68</v>
      </c>
      <c r="L111" s="11" t="s">
        <v>124</v>
      </c>
      <c r="M111" s="11" t="s">
        <v>125</v>
      </c>
      <c r="N111" s="11">
        <v>5</v>
      </c>
      <c r="O111" s="11">
        <v>2018</v>
      </c>
      <c r="P111" s="11" t="s">
        <v>154</v>
      </c>
      <c r="Q111" s="11" t="s">
        <v>154</v>
      </c>
      <c r="R111" s="11" t="s">
        <v>155</v>
      </c>
      <c r="S111" s="11" t="s">
        <v>104</v>
      </c>
      <c r="T111" s="11">
        <v>147.13999999999999</v>
      </c>
      <c r="U111" s="11" t="str">
        <f>IF(ISERROR(VLOOKUP(I111,'BACK INFO'!F:F,1,0)),IF(ISERROR(VLOOKUP(I111,'BACK INFO'!H:H,1,0)),K111,'BACK INFO'!$H$1),'BACK INFO'!$G$1)</f>
        <v>STEPHANIE VITALI</v>
      </c>
    </row>
    <row r="112" spans="1:21" s="11" customFormat="1" x14ac:dyDescent="0.35">
      <c r="A112" s="11" t="s">
        <v>94</v>
      </c>
      <c r="B112" s="11">
        <v>2018</v>
      </c>
      <c r="C112" s="11">
        <v>7</v>
      </c>
      <c r="D112" s="11" t="s">
        <v>95</v>
      </c>
      <c r="E112" s="11" t="s">
        <v>96</v>
      </c>
      <c r="F112" s="11" t="s">
        <v>700</v>
      </c>
      <c r="G112" s="11" t="s">
        <v>155</v>
      </c>
      <c r="H112" s="11" t="s">
        <v>117</v>
      </c>
      <c r="I112" s="11" t="s">
        <v>147</v>
      </c>
      <c r="J112" s="11" t="s">
        <v>99</v>
      </c>
      <c r="K112" s="11" t="s">
        <v>75</v>
      </c>
      <c r="L112" s="11" t="s">
        <v>131</v>
      </c>
      <c r="M112" s="11" t="s">
        <v>101</v>
      </c>
      <c r="N112" s="11">
        <v>11</v>
      </c>
      <c r="O112" s="11">
        <v>2018</v>
      </c>
      <c r="P112" s="11" t="s">
        <v>154</v>
      </c>
      <c r="Q112" s="11" t="s">
        <v>154</v>
      </c>
      <c r="R112" s="11" t="s">
        <v>155</v>
      </c>
      <c r="S112" s="11" t="s">
        <v>104</v>
      </c>
      <c r="T112" s="11">
        <v>285</v>
      </c>
      <c r="U112" s="11" t="str">
        <f>IF(ISERROR(VLOOKUP(I112,'BACK INFO'!F:F,1,0)),IF(ISERROR(VLOOKUP(I112,'BACK INFO'!H:H,1,0)),K112,'BACK INFO'!$H$1),'BACK INFO'!$G$1)</f>
        <v>LAURA BONG</v>
      </c>
    </row>
    <row r="113" spans="1:21" s="11" customFormat="1" x14ac:dyDescent="0.35">
      <c r="A113" s="11" t="s">
        <v>94</v>
      </c>
      <c r="B113" s="11">
        <v>2018</v>
      </c>
      <c r="C113" s="11">
        <v>7</v>
      </c>
      <c r="D113" s="11" t="s">
        <v>95</v>
      </c>
      <c r="E113" s="11" t="s">
        <v>96</v>
      </c>
      <c r="F113" s="11" t="s">
        <v>700</v>
      </c>
      <c r="G113" s="11" t="s">
        <v>155</v>
      </c>
      <c r="H113" s="11" t="s">
        <v>117</v>
      </c>
      <c r="I113" s="11" t="s">
        <v>148</v>
      </c>
      <c r="J113" s="11" t="s">
        <v>99</v>
      </c>
      <c r="K113" s="11" t="s">
        <v>71</v>
      </c>
      <c r="L113" s="11" t="s">
        <v>149</v>
      </c>
      <c r="M113" s="11" t="s">
        <v>101</v>
      </c>
      <c r="N113" s="11">
        <v>4</v>
      </c>
      <c r="O113" s="11">
        <v>2018</v>
      </c>
      <c r="P113" s="11" t="s">
        <v>154</v>
      </c>
      <c r="Q113" s="11" t="s">
        <v>154</v>
      </c>
      <c r="R113" s="11" t="s">
        <v>155</v>
      </c>
      <c r="S113" s="11" t="s">
        <v>104</v>
      </c>
      <c r="T113" s="11">
        <v>127</v>
      </c>
      <c r="U113" s="11" t="str">
        <f>IF(ISERROR(VLOOKUP(I113,'BACK INFO'!F:F,1,0)),IF(ISERROR(VLOOKUP(I113,'BACK INFO'!H:H,1,0)),K113,'BACK INFO'!$H$1),'BACK INFO'!$G$1)</f>
        <v>HOLLY SALES INC.</v>
      </c>
    </row>
    <row r="114" spans="1:21" s="11" customFormat="1" x14ac:dyDescent="0.35">
      <c r="A114" s="11" t="s">
        <v>94</v>
      </c>
      <c r="B114" s="11">
        <v>2018</v>
      </c>
      <c r="C114" s="11">
        <v>7</v>
      </c>
      <c r="D114" s="11" t="s">
        <v>95</v>
      </c>
      <c r="E114" s="11" t="s">
        <v>96</v>
      </c>
      <c r="F114" s="11" t="s">
        <v>700</v>
      </c>
      <c r="G114" s="11" t="s">
        <v>155</v>
      </c>
      <c r="H114" s="11" t="s">
        <v>117</v>
      </c>
      <c r="I114" s="11" t="s">
        <v>113</v>
      </c>
      <c r="J114" s="11" t="s">
        <v>99</v>
      </c>
      <c r="K114" s="11" t="s">
        <v>72</v>
      </c>
      <c r="L114" s="11" t="s">
        <v>114</v>
      </c>
      <c r="M114" s="11" t="s">
        <v>101</v>
      </c>
      <c r="N114" s="11">
        <v>5</v>
      </c>
      <c r="O114" s="11">
        <v>2018</v>
      </c>
      <c r="P114" s="11" t="s">
        <v>154</v>
      </c>
      <c r="Q114" s="11" t="s">
        <v>154</v>
      </c>
      <c r="R114" s="11" t="s">
        <v>155</v>
      </c>
      <c r="S114" s="11" t="s">
        <v>104</v>
      </c>
      <c r="T114" s="11">
        <v>150.69999999999999</v>
      </c>
      <c r="U114" s="11" t="str">
        <f>IF(ISERROR(VLOOKUP(I114,'BACK INFO'!F:F,1,0)),IF(ISERROR(VLOOKUP(I114,'BACK INFO'!H:H,1,0)),K114,'BACK INFO'!$H$1),'BACK INFO'!$G$1)</f>
        <v>BILL MILLER AND COMPANY</v>
      </c>
    </row>
    <row r="115" spans="1:21" s="11" customFormat="1" x14ac:dyDescent="0.35">
      <c r="A115" s="11" t="s">
        <v>94</v>
      </c>
      <c r="B115" s="11">
        <v>2018</v>
      </c>
      <c r="C115" s="11">
        <v>7</v>
      </c>
      <c r="D115" s="11" t="s">
        <v>95</v>
      </c>
      <c r="E115" s="11" t="s">
        <v>96</v>
      </c>
      <c r="F115" s="11" t="s">
        <v>700</v>
      </c>
      <c r="G115" s="11" t="s">
        <v>155</v>
      </c>
      <c r="H115" s="11" t="s">
        <v>117</v>
      </c>
      <c r="I115" s="11" t="s">
        <v>62</v>
      </c>
      <c r="J115" s="11" t="s">
        <v>99</v>
      </c>
      <c r="K115" s="11" t="s">
        <v>54</v>
      </c>
      <c r="L115" s="11" t="s">
        <v>165</v>
      </c>
      <c r="M115" s="11" t="s">
        <v>101</v>
      </c>
      <c r="N115" s="11">
        <v>14</v>
      </c>
      <c r="O115" s="11">
        <v>2018</v>
      </c>
      <c r="P115" s="11" t="s">
        <v>154</v>
      </c>
      <c r="Q115" s="11" t="s">
        <v>154</v>
      </c>
      <c r="R115" s="11" t="s">
        <v>155</v>
      </c>
      <c r="S115" s="11" t="s">
        <v>104</v>
      </c>
      <c r="T115" s="11">
        <v>399</v>
      </c>
      <c r="U115" s="11" t="str">
        <f>IF(ISERROR(VLOOKUP(I115,'BACK INFO'!F:F,1,0)),IF(ISERROR(VLOOKUP(I115,'BACK INFO'!H:H,1,0)),K115,'BACK INFO'!$H$1),'BACK INFO'!$G$1)</f>
        <v>PAIGE ALYSE STRAUGHAN</v>
      </c>
    </row>
    <row r="116" spans="1:21" s="11" customFormat="1" x14ac:dyDescent="0.35">
      <c r="A116" s="11" t="s">
        <v>94</v>
      </c>
      <c r="B116" s="11">
        <v>2018</v>
      </c>
      <c r="C116" s="11">
        <v>7</v>
      </c>
      <c r="D116" s="11" t="s">
        <v>95</v>
      </c>
      <c r="E116" s="11" t="s">
        <v>96</v>
      </c>
      <c r="F116" s="11" t="s">
        <v>700</v>
      </c>
      <c r="G116" s="11" t="s">
        <v>155</v>
      </c>
      <c r="H116" s="11" t="s">
        <v>117</v>
      </c>
      <c r="I116" s="11" t="s">
        <v>172</v>
      </c>
      <c r="J116" s="11" t="s">
        <v>99</v>
      </c>
      <c r="K116" s="11" t="s">
        <v>67</v>
      </c>
      <c r="L116" s="11" t="s">
        <v>173</v>
      </c>
      <c r="M116" s="11" t="s">
        <v>101</v>
      </c>
      <c r="N116" s="11">
        <v>1</v>
      </c>
      <c r="O116" s="11">
        <v>2018</v>
      </c>
      <c r="P116" s="11" t="s">
        <v>154</v>
      </c>
      <c r="Q116" s="11" t="s">
        <v>154</v>
      </c>
      <c r="R116" s="11" t="s">
        <v>155</v>
      </c>
      <c r="S116" s="11" t="s">
        <v>104</v>
      </c>
      <c r="T116" s="11">
        <v>33.5</v>
      </c>
      <c r="U116" s="11" t="str">
        <f>IF(ISERROR(VLOOKUP(I116,'BACK INFO'!F:F,1,0)),IF(ISERROR(VLOOKUP(I116,'BACK INFO'!H:H,1,0)),K116,'BACK INFO'!$H$1),'BACK INFO'!$G$1)</f>
        <v>ANITA M. HOPKINS</v>
      </c>
    </row>
    <row r="117" spans="1:21" s="11" customFormat="1" x14ac:dyDescent="0.35">
      <c r="A117" s="11" t="s">
        <v>94</v>
      </c>
      <c r="B117" s="11">
        <v>2018</v>
      </c>
      <c r="C117" s="11">
        <v>7</v>
      </c>
      <c r="D117" s="11" t="s">
        <v>95</v>
      </c>
      <c r="E117" s="11" t="s">
        <v>96</v>
      </c>
      <c r="F117" s="11" t="s">
        <v>700</v>
      </c>
      <c r="G117" s="11" t="s">
        <v>155</v>
      </c>
      <c r="H117" s="11" t="s">
        <v>117</v>
      </c>
      <c r="I117" s="11" t="s">
        <v>150</v>
      </c>
      <c r="J117" s="11" t="s">
        <v>99</v>
      </c>
      <c r="K117" s="11" t="s">
        <v>67</v>
      </c>
      <c r="L117" s="11" t="s">
        <v>108</v>
      </c>
      <c r="M117" s="11" t="s">
        <v>101</v>
      </c>
      <c r="N117" s="11">
        <v>14</v>
      </c>
      <c r="O117" s="11">
        <v>2018</v>
      </c>
      <c r="P117" s="11" t="s">
        <v>154</v>
      </c>
      <c r="Q117" s="11" t="s">
        <v>154</v>
      </c>
      <c r="R117" s="11" t="s">
        <v>155</v>
      </c>
      <c r="S117" s="11" t="s">
        <v>104</v>
      </c>
      <c r="T117" s="11">
        <v>442</v>
      </c>
      <c r="U117" s="11" t="str">
        <f>IF(ISERROR(VLOOKUP(I117,'BACK INFO'!F:F,1,0)),IF(ISERROR(VLOOKUP(I117,'BACK INFO'!H:H,1,0)),K117,'BACK INFO'!$H$1),'BACK INFO'!$G$1)</f>
        <v>ANITA M. HOPKINS</v>
      </c>
    </row>
    <row r="118" spans="1:21" s="11" customFormat="1" x14ac:dyDescent="0.35">
      <c r="A118" s="11" t="s">
        <v>94</v>
      </c>
      <c r="B118" s="11">
        <v>2018</v>
      </c>
      <c r="C118" s="11">
        <v>7</v>
      </c>
      <c r="D118" s="11" t="s">
        <v>95</v>
      </c>
      <c r="E118" s="11" t="s">
        <v>96</v>
      </c>
      <c r="F118" s="11" t="s">
        <v>700</v>
      </c>
      <c r="G118" s="11" t="s">
        <v>155</v>
      </c>
      <c r="H118" s="11" t="s">
        <v>117</v>
      </c>
      <c r="I118" s="11" t="s">
        <v>179</v>
      </c>
      <c r="J118" s="11" t="s">
        <v>99</v>
      </c>
      <c r="K118" s="11" t="s">
        <v>67</v>
      </c>
      <c r="L118" s="11" t="s">
        <v>108</v>
      </c>
      <c r="M118" s="11" t="s">
        <v>101</v>
      </c>
      <c r="N118" s="11">
        <v>2</v>
      </c>
      <c r="O118" s="11">
        <v>2018</v>
      </c>
      <c r="P118" s="11" t="s">
        <v>154</v>
      </c>
      <c r="Q118" s="11" t="s">
        <v>154</v>
      </c>
      <c r="R118" s="11" t="s">
        <v>155</v>
      </c>
      <c r="S118" s="11" t="s">
        <v>104</v>
      </c>
      <c r="T118" s="11">
        <v>60</v>
      </c>
      <c r="U118" s="11" t="str">
        <f>IF(ISERROR(VLOOKUP(I118,'BACK INFO'!F:F,1,0)),IF(ISERROR(VLOOKUP(I118,'BACK INFO'!H:H,1,0)),K118,'BACK INFO'!$H$1),'BACK INFO'!$G$1)</f>
        <v>ANITA M. HOPKINS</v>
      </c>
    </row>
    <row r="119" spans="1:21" s="11" customFormat="1" x14ac:dyDescent="0.35">
      <c r="A119" s="11" t="s">
        <v>94</v>
      </c>
      <c r="B119" s="11">
        <v>2018</v>
      </c>
      <c r="C119" s="11">
        <v>7</v>
      </c>
      <c r="D119" s="11" t="s">
        <v>95</v>
      </c>
      <c r="E119" s="11" t="s">
        <v>96</v>
      </c>
      <c r="F119" s="11" t="s">
        <v>700</v>
      </c>
      <c r="G119" s="11" t="s">
        <v>155</v>
      </c>
      <c r="H119" s="11" t="s">
        <v>151</v>
      </c>
      <c r="I119" s="11" t="s">
        <v>686</v>
      </c>
      <c r="J119" s="11" t="s">
        <v>99</v>
      </c>
      <c r="K119" s="11" t="s">
        <v>54</v>
      </c>
      <c r="L119" s="11" t="s">
        <v>100</v>
      </c>
      <c r="M119" s="11" t="s">
        <v>101</v>
      </c>
      <c r="N119" s="11">
        <v>71</v>
      </c>
      <c r="O119" s="11">
        <v>2018</v>
      </c>
      <c r="P119" s="11" t="s">
        <v>154</v>
      </c>
      <c r="Q119" s="11" t="s">
        <v>154</v>
      </c>
      <c r="R119" s="11" t="s">
        <v>155</v>
      </c>
      <c r="S119" s="11" t="s">
        <v>104</v>
      </c>
      <c r="T119" s="11">
        <v>1658.0699999999993</v>
      </c>
      <c r="U119" s="11" t="str">
        <f>IF(ISERROR(VLOOKUP(I119,'BACK INFO'!F:F,1,0)),IF(ISERROR(VLOOKUP(I119,'BACK INFO'!H:H,1,0)),K119,'BACK INFO'!$H$1),'BACK INFO'!$G$1)</f>
        <v>PAIGE ALYSE STRAUGHAN</v>
      </c>
    </row>
    <row r="120" spans="1:21" s="11" customFormat="1" x14ac:dyDescent="0.35">
      <c r="A120" s="11" t="s">
        <v>94</v>
      </c>
      <c r="B120" s="11">
        <v>2018</v>
      </c>
      <c r="C120" s="11">
        <v>7</v>
      </c>
      <c r="D120" s="11" t="s">
        <v>95</v>
      </c>
      <c r="E120" s="11" t="s">
        <v>96</v>
      </c>
      <c r="F120" s="11" t="s">
        <v>700</v>
      </c>
      <c r="G120" s="11" t="s">
        <v>155</v>
      </c>
      <c r="H120" s="11" t="s">
        <v>152</v>
      </c>
      <c r="I120" s="11" t="s">
        <v>686</v>
      </c>
      <c r="J120" s="11" t="s">
        <v>99</v>
      </c>
      <c r="K120" s="11" t="s">
        <v>54</v>
      </c>
      <c r="L120" s="11" t="s">
        <v>100</v>
      </c>
      <c r="M120" s="11" t="s">
        <v>101</v>
      </c>
      <c r="N120" s="11">
        <v>4</v>
      </c>
      <c r="O120" s="11">
        <v>2018</v>
      </c>
      <c r="P120" s="11" t="s">
        <v>154</v>
      </c>
      <c r="Q120" s="11" t="s">
        <v>154</v>
      </c>
      <c r="R120" s="11" t="s">
        <v>155</v>
      </c>
      <c r="S120" s="11" t="s">
        <v>104</v>
      </c>
      <c r="T120" s="11">
        <v>199.36</v>
      </c>
      <c r="U120" s="11" t="str">
        <f>IF(ISERROR(VLOOKUP(I120,'BACK INFO'!F:F,1,0)),IF(ISERROR(VLOOKUP(I120,'BACK INFO'!H:H,1,0)),K120,'BACK INFO'!$H$1),'BACK INFO'!$G$1)</f>
        <v>PAIGE ALYSE STRAUGHAN</v>
      </c>
    </row>
    <row r="121" spans="1:21" s="11" customFormat="1" x14ac:dyDescent="0.35">
      <c r="A121" s="11" t="s">
        <v>94</v>
      </c>
      <c r="B121" s="11">
        <v>2018</v>
      </c>
      <c r="C121" s="11">
        <v>7</v>
      </c>
      <c r="D121" s="11" t="s">
        <v>95</v>
      </c>
      <c r="E121" s="11" t="s">
        <v>96</v>
      </c>
      <c r="F121" s="11" t="s">
        <v>700</v>
      </c>
      <c r="G121" s="11" t="s">
        <v>155</v>
      </c>
      <c r="H121" s="11" t="s">
        <v>152</v>
      </c>
      <c r="I121" s="11" t="s">
        <v>156</v>
      </c>
      <c r="J121" s="11" t="s">
        <v>99</v>
      </c>
      <c r="K121" s="11" t="s">
        <v>70</v>
      </c>
      <c r="L121" s="11" t="s">
        <v>157</v>
      </c>
      <c r="M121" s="11" t="s">
        <v>101</v>
      </c>
      <c r="N121" s="11">
        <v>8</v>
      </c>
      <c r="O121" s="11">
        <v>2018</v>
      </c>
      <c r="P121" s="11" t="s">
        <v>154</v>
      </c>
      <c r="Q121" s="11" t="s">
        <v>154</v>
      </c>
      <c r="R121" s="11" t="s">
        <v>155</v>
      </c>
      <c r="S121" s="11" t="s">
        <v>104</v>
      </c>
      <c r="T121" s="11">
        <v>344</v>
      </c>
      <c r="U121" s="11" t="str">
        <f>IF(ISERROR(VLOOKUP(I121,'BACK INFO'!F:F,1,0)),IF(ISERROR(VLOOKUP(I121,'BACK INFO'!H:H,1,0)),K121,'BACK INFO'!$H$1),'BACK INFO'!$G$1)</f>
        <v>JUDITH ANN DEAL</v>
      </c>
    </row>
    <row r="122" spans="1:21" s="11" customFormat="1" x14ac:dyDescent="0.35">
      <c r="A122" s="11" t="s">
        <v>94</v>
      </c>
      <c r="B122" s="11">
        <v>2018</v>
      </c>
      <c r="C122" s="11">
        <v>7</v>
      </c>
      <c r="D122" s="11" t="s">
        <v>95</v>
      </c>
      <c r="E122" s="11" t="s">
        <v>96</v>
      </c>
      <c r="F122" s="11" t="s">
        <v>700</v>
      </c>
      <c r="G122" s="11" t="s">
        <v>155</v>
      </c>
      <c r="H122" s="11" t="s">
        <v>152</v>
      </c>
      <c r="I122" s="11" t="s">
        <v>123</v>
      </c>
      <c r="J122" s="11" t="s">
        <v>99</v>
      </c>
      <c r="K122" s="11" t="s">
        <v>68</v>
      </c>
      <c r="L122" s="11" t="s">
        <v>124</v>
      </c>
      <c r="M122" s="11" t="s">
        <v>125</v>
      </c>
      <c r="N122" s="11">
        <v>13</v>
      </c>
      <c r="O122" s="11">
        <v>2018</v>
      </c>
      <c r="P122" s="11" t="s">
        <v>154</v>
      </c>
      <c r="Q122" s="11" t="s">
        <v>154</v>
      </c>
      <c r="R122" s="11" t="s">
        <v>155</v>
      </c>
      <c r="S122" s="11" t="s">
        <v>104</v>
      </c>
      <c r="T122" s="11">
        <v>483.54000000000008</v>
      </c>
      <c r="U122" s="11" t="str">
        <f>IF(ISERROR(VLOOKUP(I122,'BACK INFO'!F:F,1,0)),IF(ISERROR(VLOOKUP(I122,'BACK INFO'!H:H,1,0)),K122,'BACK INFO'!$H$1),'BACK INFO'!$G$1)</f>
        <v>STEPHANIE VITALI</v>
      </c>
    </row>
    <row r="123" spans="1:21" s="11" customFormat="1" x14ac:dyDescent="0.35">
      <c r="A123" s="11" t="s">
        <v>94</v>
      </c>
      <c r="B123" s="11">
        <v>2018</v>
      </c>
      <c r="C123" s="11">
        <v>7</v>
      </c>
      <c r="D123" s="11" t="s">
        <v>95</v>
      </c>
      <c r="E123" s="11" t="s">
        <v>96</v>
      </c>
      <c r="F123" s="11" t="s">
        <v>700</v>
      </c>
      <c r="G123" s="11" t="s">
        <v>155</v>
      </c>
      <c r="H123" s="11" t="s">
        <v>152</v>
      </c>
      <c r="I123" s="11" t="s">
        <v>62</v>
      </c>
      <c r="J123" s="11" t="s">
        <v>99</v>
      </c>
      <c r="K123" s="11" t="s">
        <v>54</v>
      </c>
      <c r="L123" s="11" t="s">
        <v>165</v>
      </c>
      <c r="M123" s="11" t="s">
        <v>101</v>
      </c>
      <c r="N123" s="11">
        <v>8</v>
      </c>
      <c r="O123" s="11">
        <v>2018</v>
      </c>
      <c r="P123" s="11" t="s">
        <v>154</v>
      </c>
      <c r="Q123" s="11" t="s">
        <v>154</v>
      </c>
      <c r="R123" s="11" t="s">
        <v>155</v>
      </c>
      <c r="S123" s="11" t="s">
        <v>104</v>
      </c>
      <c r="T123" s="11">
        <v>316.8</v>
      </c>
      <c r="U123" s="11" t="str">
        <f>IF(ISERROR(VLOOKUP(I123,'BACK INFO'!F:F,1,0)),IF(ISERROR(VLOOKUP(I123,'BACK INFO'!H:H,1,0)),K123,'BACK INFO'!$H$1),'BACK INFO'!$G$1)</f>
        <v>PAIGE ALYSE STRAUGHAN</v>
      </c>
    </row>
    <row r="124" spans="1:21" s="11" customFormat="1" x14ac:dyDescent="0.35">
      <c r="A124" s="11" t="s">
        <v>94</v>
      </c>
      <c r="B124" s="11">
        <v>2018</v>
      </c>
      <c r="C124" s="11">
        <v>7</v>
      </c>
      <c r="D124" s="11" t="s">
        <v>95</v>
      </c>
      <c r="E124" s="11" t="s">
        <v>96</v>
      </c>
      <c r="F124" s="11" t="s">
        <v>700</v>
      </c>
      <c r="G124" s="11" t="s">
        <v>155</v>
      </c>
      <c r="H124" s="11" t="s">
        <v>152</v>
      </c>
      <c r="I124" s="11" t="s">
        <v>168</v>
      </c>
      <c r="J124" s="11" t="s">
        <v>99</v>
      </c>
      <c r="K124" s="11" t="s">
        <v>71</v>
      </c>
      <c r="L124" s="11" t="s">
        <v>169</v>
      </c>
      <c r="M124" s="11" t="s">
        <v>101</v>
      </c>
      <c r="N124" s="11">
        <v>3</v>
      </c>
      <c r="O124" s="11">
        <v>2018</v>
      </c>
      <c r="P124" s="11" t="s">
        <v>154</v>
      </c>
      <c r="Q124" s="11" t="s">
        <v>154</v>
      </c>
      <c r="R124" s="11" t="s">
        <v>155</v>
      </c>
      <c r="S124" s="11" t="s">
        <v>104</v>
      </c>
      <c r="T124" s="11">
        <v>132</v>
      </c>
      <c r="U124" s="11" t="str">
        <f>IF(ISERROR(VLOOKUP(I124,'BACK INFO'!F:F,1,0)),IF(ISERROR(VLOOKUP(I124,'BACK INFO'!H:H,1,0)),K124,'BACK INFO'!$H$1),'BACK INFO'!$G$1)</f>
        <v>HOLLY SALES INC.</v>
      </c>
    </row>
    <row r="125" spans="1:21" s="11" customFormat="1" x14ac:dyDescent="0.35">
      <c r="A125" s="11" t="s">
        <v>94</v>
      </c>
      <c r="B125" s="11">
        <v>2018</v>
      </c>
      <c r="C125" s="11">
        <v>7</v>
      </c>
      <c r="D125" s="11" t="s">
        <v>95</v>
      </c>
      <c r="E125" s="11" t="s">
        <v>96</v>
      </c>
      <c r="F125" s="11" t="s">
        <v>700</v>
      </c>
      <c r="G125" s="11" t="s">
        <v>155</v>
      </c>
      <c r="H125" s="11" t="s">
        <v>152</v>
      </c>
      <c r="I125" s="11" t="s">
        <v>171</v>
      </c>
      <c r="J125" s="11" t="s">
        <v>120</v>
      </c>
      <c r="K125" s="11" t="s">
        <v>696</v>
      </c>
      <c r="L125" s="11" t="s">
        <v>121</v>
      </c>
      <c r="M125" s="11" t="s">
        <v>122</v>
      </c>
      <c r="N125" s="11">
        <v>3</v>
      </c>
      <c r="O125" s="11">
        <v>2018</v>
      </c>
      <c r="P125" s="11" t="s">
        <v>154</v>
      </c>
      <c r="Q125" s="11" t="s">
        <v>154</v>
      </c>
      <c r="R125" s="11" t="s">
        <v>155</v>
      </c>
      <c r="S125" s="11" t="s">
        <v>104</v>
      </c>
      <c r="T125" s="11">
        <v>133.5995085995086</v>
      </c>
      <c r="U125" s="11" t="str">
        <f>IF(ISERROR(VLOOKUP(I125,'BACK INFO'!F:F,1,0)),IF(ISERROR(VLOOKUP(I125,'BACK INFO'!H:H,1,0)),K125,'BACK INFO'!$H$1),'BACK INFO'!$G$1)</f>
        <v>RAINNIE MARKETING INC</v>
      </c>
    </row>
    <row r="126" spans="1:21" s="11" customFormat="1" x14ac:dyDescent="0.35">
      <c r="A126" s="11" t="s">
        <v>94</v>
      </c>
      <c r="B126" s="11">
        <v>2018</v>
      </c>
      <c r="C126" s="11">
        <v>7</v>
      </c>
      <c r="D126" s="11" t="s">
        <v>95</v>
      </c>
      <c r="E126" s="11" t="s">
        <v>96</v>
      </c>
      <c r="F126" s="11" t="s">
        <v>700</v>
      </c>
      <c r="G126" s="11" t="s">
        <v>155</v>
      </c>
      <c r="H126" s="11" t="s">
        <v>152</v>
      </c>
      <c r="I126" s="11" t="s">
        <v>172</v>
      </c>
      <c r="J126" s="11" t="s">
        <v>99</v>
      </c>
      <c r="K126" s="11" t="s">
        <v>67</v>
      </c>
      <c r="L126" s="11" t="s">
        <v>173</v>
      </c>
      <c r="M126" s="11" t="s">
        <v>101</v>
      </c>
      <c r="N126" s="11">
        <v>3</v>
      </c>
      <c r="O126" s="11">
        <v>2018</v>
      </c>
      <c r="P126" s="11" t="s">
        <v>154</v>
      </c>
      <c r="Q126" s="11" t="s">
        <v>154</v>
      </c>
      <c r="R126" s="11" t="s">
        <v>155</v>
      </c>
      <c r="S126" s="11" t="s">
        <v>104</v>
      </c>
      <c r="T126" s="11">
        <v>145</v>
      </c>
      <c r="U126" s="11" t="str">
        <f>IF(ISERROR(VLOOKUP(I126,'BACK INFO'!F:F,1,0)),IF(ISERROR(VLOOKUP(I126,'BACK INFO'!H:H,1,0)),K126,'BACK INFO'!$H$1),'BACK INFO'!$G$1)</f>
        <v>ANITA M. HOPKINS</v>
      </c>
    </row>
    <row r="127" spans="1:21" s="11" customFormat="1" x14ac:dyDescent="0.35">
      <c r="A127" s="11" t="s">
        <v>94</v>
      </c>
      <c r="B127" s="11">
        <v>2018</v>
      </c>
      <c r="C127" s="11">
        <v>7</v>
      </c>
      <c r="D127" s="11" t="s">
        <v>95</v>
      </c>
      <c r="E127" s="11" t="s">
        <v>96</v>
      </c>
      <c r="F127" s="11" t="s">
        <v>700</v>
      </c>
      <c r="G127" s="11" t="s">
        <v>155</v>
      </c>
      <c r="H127" s="11" t="s">
        <v>152</v>
      </c>
      <c r="I127" s="11" t="s">
        <v>175</v>
      </c>
      <c r="J127" s="11" t="s">
        <v>99</v>
      </c>
      <c r="K127" s="11" t="s">
        <v>75</v>
      </c>
      <c r="L127" s="11" t="s">
        <v>131</v>
      </c>
      <c r="M127" s="11" t="s">
        <v>101</v>
      </c>
      <c r="N127" s="11">
        <v>4</v>
      </c>
      <c r="O127" s="11">
        <v>2018</v>
      </c>
      <c r="P127" s="11" t="s">
        <v>154</v>
      </c>
      <c r="Q127" s="11" t="s">
        <v>154</v>
      </c>
      <c r="R127" s="11" t="s">
        <v>155</v>
      </c>
      <c r="S127" s="11" t="s">
        <v>104</v>
      </c>
      <c r="T127" s="11">
        <v>124.8</v>
      </c>
      <c r="U127" s="11" t="str">
        <f>IF(ISERROR(VLOOKUP(I127,'BACK INFO'!F:F,1,0)),IF(ISERROR(VLOOKUP(I127,'BACK INFO'!H:H,1,0)),K127,'BACK INFO'!$H$1),'BACK INFO'!$G$1)</f>
        <v>LAURA BONG</v>
      </c>
    </row>
    <row r="128" spans="1:21" s="11" customFormat="1" x14ac:dyDescent="0.35">
      <c r="A128" s="11" t="s">
        <v>94</v>
      </c>
      <c r="B128" s="11">
        <v>2018</v>
      </c>
      <c r="C128" s="11">
        <v>7</v>
      </c>
      <c r="D128" s="11" t="s">
        <v>95</v>
      </c>
      <c r="E128" s="11" t="s">
        <v>96</v>
      </c>
      <c r="F128" s="11" t="s">
        <v>700</v>
      </c>
      <c r="G128" s="11" t="s">
        <v>188</v>
      </c>
      <c r="H128" s="11" t="s">
        <v>110</v>
      </c>
      <c r="I128" s="11" t="s">
        <v>189</v>
      </c>
      <c r="J128" s="11" t="s">
        <v>99</v>
      </c>
      <c r="K128" s="11" t="s">
        <v>73</v>
      </c>
      <c r="L128" s="11" t="s">
        <v>190</v>
      </c>
      <c r="M128" s="11" t="s">
        <v>191</v>
      </c>
      <c r="N128" s="11">
        <v>155</v>
      </c>
      <c r="O128" s="11">
        <v>0</v>
      </c>
      <c r="P128" s="11" t="s">
        <v>103</v>
      </c>
      <c r="Q128" s="11" t="s">
        <v>103</v>
      </c>
      <c r="R128" s="11" t="s">
        <v>103</v>
      </c>
      <c r="S128" s="11" t="s">
        <v>104</v>
      </c>
      <c r="T128" s="11">
        <v>4677.2000000000007</v>
      </c>
      <c r="U128" s="11" t="str">
        <f>IF(ISERROR(VLOOKUP(I128,'BACK INFO'!F:F,1,0)),IF(ISERROR(VLOOKUP(I128,'BACK INFO'!H:H,1,0)),K128,'BACK INFO'!$H$1),'BACK INFO'!$G$1)</f>
        <v>PHYLLIS POSNER</v>
      </c>
    </row>
    <row r="129" spans="1:21" s="11" customFormat="1" x14ac:dyDescent="0.35">
      <c r="A129" s="11" t="s">
        <v>94</v>
      </c>
      <c r="B129" s="11">
        <v>2018</v>
      </c>
      <c r="C129" s="11">
        <v>7</v>
      </c>
      <c r="D129" s="11" t="s">
        <v>95</v>
      </c>
      <c r="E129" s="11" t="s">
        <v>96</v>
      </c>
      <c r="F129" s="11" t="s">
        <v>700</v>
      </c>
      <c r="G129" s="11" t="s">
        <v>192</v>
      </c>
      <c r="H129" s="11" t="s">
        <v>106</v>
      </c>
      <c r="I129" s="11" t="s">
        <v>686</v>
      </c>
      <c r="J129" s="11" t="s">
        <v>99</v>
      </c>
      <c r="K129" s="11" t="s">
        <v>54</v>
      </c>
      <c r="L129" s="11" t="s">
        <v>100</v>
      </c>
      <c r="M129" s="11" t="s">
        <v>101</v>
      </c>
      <c r="N129" s="11">
        <v>66</v>
      </c>
      <c r="O129" s="11">
        <v>2018</v>
      </c>
      <c r="P129" s="11" t="s">
        <v>193</v>
      </c>
      <c r="Q129" s="11" t="s">
        <v>193</v>
      </c>
      <c r="R129" s="11" t="s">
        <v>192</v>
      </c>
      <c r="S129" s="11" t="s">
        <v>104</v>
      </c>
      <c r="T129" s="11">
        <v>2288.19</v>
      </c>
      <c r="U129" s="11" t="str">
        <f>IF(ISERROR(VLOOKUP(I129,'BACK INFO'!F:F,1,0)),IF(ISERROR(VLOOKUP(I129,'BACK INFO'!H:H,1,0)),K129,'BACK INFO'!$H$1),'BACK INFO'!$G$1)</f>
        <v>PAIGE ALYSE STRAUGHAN</v>
      </c>
    </row>
    <row r="130" spans="1:21" s="11" customFormat="1" x14ac:dyDescent="0.35">
      <c r="A130" s="11" t="s">
        <v>94</v>
      </c>
      <c r="B130" s="11">
        <v>2018</v>
      </c>
      <c r="C130" s="11">
        <v>7</v>
      </c>
      <c r="D130" s="11" t="s">
        <v>95</v>
      </c>
      <c r="E130" s="11" t="s">
        <v>96</v>
      </c>
      <c r="F130" s="11" t="s">
        <v>700</v>
      </c>
      <c r="G130" s="11" t="s">
        <v>192</v>
      </c>
      <c r="H130" s="11" t="s">
        <v>106</v>
      </c>
      <c r="I130" s="11" t="s">
        <v>194</v>
      </c>
      <c r="J130" s="11" t="s">
        <v>120</v>
      </c>
      <c r="K130" s="11" t="s">
        <v>68</v>
      </c>
      <c r="L130" s="11" t="s">
        <v>129</v>
      </c>
      <c r="M130" s="11" t="s">
        <v>122</v>
      </c>
      <c r="N130" s="11">
        <v>2</v>
      </c>
      <c r="O130" s="11">
        <v>2018</v>
      </c>
      <c r="P130" s="11" t="s">
        <v>193</v>
      </c>
      <c r="Q130" s="11" t="s">
        <v>193</v>
      </c>
      <c r="R130" s="11" t="s">
        <v>192</v>
      </c>
      <c r="S130" s="11" t="s">
        <v>104</v>
      </c>
      <c r="T130" s="11">
        <v>53.746928746928745</v>
      </c>
      <c r="U130" s="11" t="str">
        <f>IF(ISERROR(VLOOKUP(I130,'BACK INFO'!F:F,1,0)),IF(ISERROR(VLOOKUP(I130,'BACK INFO'!H:H,1,0)),K130,'BACK INFO'!$H$1),'BACK INFO'!$G$1)</f>
        <v>STEPHANIE VITALI</v>
      </c>
    </row>
    <row r="131" spans="1:21" s="11" customFormat="1" x14ac:dyDescent="0.35">
      <c r="A131" s="11" t="s">
        <v>94</v>
      </c>
      <c r="B131" s="11">
        <v>2018</v>
      </c>
      <c r="C131" s="11">
        <v>7</v>
      </c>
      <c r="D131" s="11" t="s">
        <v>95</v>
      </c>
      <c r="E131" s="11" t="s">
        <v>96</v>
      </c>
      <c r="F131" s="11" t="s">
        <v>700</v>
      </c>
      <c r="G131" s="11" t="s">
        <v>192</v>
      </c>
      <c r="H131" s="11" t="s">
        <v>106</v>
      </c>
      <c r="I131" s="11" t="s">
        <v>189</v>
      </c>
      <c r="J131" s="11" t="s">
        <v>99</v>
      </c>
      <c r="K131" s="11" t="s">
        <v>73</v>
      </c>
      <c r="L131" s="11" t="s">
        <v>190</v>
      </c>
      <c r="M131" s="11" t="s">
        <v>191</v>
      </c>
      <c r="N131" s="11">
        <v>36</v>
      </c>
      <c r="O131" s="11">
        <v>2018</v>
      </c>
      <c r="P131" s="11" t="s">
        <v>193</v>
      </c>
      <c r="Q131" s="11" t="s">
        <v>193</v>
      </c>
      <c r="R131" s="11" t="s">
        <v>192</v>
      </c>
      <c r="S131" s="11" t="s">
        <v>104</v>
      </c>
      <c r="T131" s="11">
        <v>1172.1600000000001</v>
      </c>
      <c r="U131" s="11" t="str">
        <f>IF(ISERROR(VLOOKUP(I131,'BACK INFO'!F:F,1,0)),IF(ISERROR(VLOOKUP(I131,'BACK INFO'!H:H,1,0)),K131,'BACK INFO'!$H$1),'BACK INFO'!$G$1)</f>
        <v>PHYLLIS POSNER</v>
      </c>
    </row>
    <row r="132" spans="1:21" s="11" customFormat="1" x14ac:dyDescent="0.35">
      <c r="A132" s="11" t="s">
        <v>94</v>
      </c>
      <c r="B132" s="11">
        <v>2018</v>
      </c>
      <c r="C132" s="11">
        <v>7</v>
      </c>
      <c r="D132" s="11" t="s">
        <v>95</v>
      </c>
      <c r="E132" s="11" t="s">
        <v>96</v>
      </c>
      <c r="F132" s="11" t="s">
        <v>700</v>
      </c>
      <c r="G132" s="11" t="s">
        <v>192</v>
      </c>
      <c r="H132" s="11" t="s">
        <v>106</v>
      </c>
      <c r="I132" s="11" t="s">
        <v>195</v>
      </c>
      <c r="J132" s="11" t="s">
        <v>99</v>
      </c>
      <c r="K132" s="11" t="s">
        <v>72</v>
      </c>
      <c r="L132" s="11" t="s">
        <v>114</v>
      </c>
      <c r="M132" s="11" t="s">
        <v>101</v>
      </c>
      <c r="N132" s="11">
        <v>31</v>
      </c>
      <c r="O132" s="11">
        <v>2018</v>
      </c>
      <c r="P132" s="11" t="s">
        <v>193</v>
      </c>
      <c r="Q132" s="11" t="s">
        <v>193</v>
      </c>
      <c r="R132" s="11" t="s">
        <v>192</v>
      </c>
      <c r="S132" s="11" t="s">
        <v>104</v>
      </c>
      <c r="T132" s="11">
        <v>248</v>
      </c>
      <c r="U132" s="11" t="str">
        <f>IF(ISERROR(VLOOKUP(I132,'BACK INFO'!F:F,1,0)),IF(ISERROR(VLOOKUP(I132,'BACK INFO'!H:H,1,0)),K132,'BACK INFO'!$H$1),'BACK INFO'!$G$1)</f>
        <v>BILL MILLER AND COMPANY</v>
      </c>
    </row>
    <row r="133" spans="1:21" s="11" customFormat="1" x14ac:dyDescent="0.35">
      <c r="A133" s="11" t="s">
        <v>94</v>
      </c>
      <c r="B133" s="11">
        <v>2018</v>
      </c>
      <c r="C133" s="11">
        <v>7</v>
      </c>
      <c r="D133" s="11" t="s">
        <v>95</v>
      </c>
      <c r="E133" s="11" t="s">
        <v>96</v>
      </c>
      <c r="F133" s="11" t="s">
        <v>700</v>
      </c>
      <c r="G133" s="11" t="s">
        <v>192</v>
      </c>
      <c r="H133" s="11" t="s">
        <v>106</v>
      </c>
      <c r="I133" s="11" t="s">
        <v>107</v>
      </c>
      <c r="J133" s="11" t="s">
        <v>99</v>
      </c>
      <c r="K133" s="11" t="s">
        <v>67</v>
      </c>
      <c r="L133" s="11" t="s">
        <v>108</v>
      </c>
      <c r="M133" s="11" t="s">
        <v>101</v>
      </c>
      <c r="N133" s="11">
        <v>9</v>
      </c>
      <c r="O133" s="11">
        <v>2018</v>
      </c>
      <c r="P133" s="11" t="s">
        <v>193</v>
      </c>
      <c r="Q133" s="11" t="s">
        <v>193</v>
      </c>
      <c r="R133" s="11" t="s">
        <v>192</v>
      </c>
      <c r="S133" s="11" t="s">
        <v>104</v>
      </c>
      <c r="T133" s="11">
        <v>171</v>
      </c>
      <c r="U133" s="11" t="str">
        <f>IF(ISERROR(VLOOKUP(I133,'BACK INFO'!F:F,1,0)),IF(ISERROR(VLOOKUP(I133,'BACK INFO'!H:H,1,0)),K133,'BACK INFO'!$H$1),'BACK INFO'!$G$1)</f>
        <v>ANITA M. HOPKINS</v>
      </c>
    </row>
    <row r="134" spans="1:21" s="11" customFormat="1" x14ac:dyDescent="0.35">
      <c r="A134" s="11" t="s">
        <v>94</v>
      </c>
      <c r="B134" s="11">
        <v>2018</v>
      </c>
      <c r="C134" s="11">
        <v>7</v>
      </c>
      <c r="D134" s="11" t="s">
        <v>95</v>
      </c>
      <c r="E134" s="11" t="s">
        <v>96</v>
      </c>
      <c r="F134" s="11" t="s">
        <v>700</v>
      </c>
      <c r="G134" s="11" t="s">
        <v>192</v>
      </c>
      <c r="H134" s="11" t="s">
        <v>106</v>
      </c>
      <c r="I134" s="11" t="s">
        <v>184</v>
      </c>
      <c r="J134" s="11" t="s">
        <v>99</v>
      </c>
      <c r="K134" s="11" t="s">
        <v>73</v>
      </c>
      <c r="L134" s="11" t="s">
        <v>127</v>
      </c>
      <c r="M134" s="11" t="s">
        <v>101</v>
      </c>
      <c r="N134" s="11">
        <v>8</v>
      </c>
      <c r="O134" s="11">
        <v>2018</v>
      </c>
      <c r="P134" s="11" t="s">
        <v>193</v>
      </c>
      <c r="Q134" s="11" t="s">
        <v>193</v>
      </c>
      <c r="R134" s="11" t="s">
        <v>192</v>
      </c>
      <c r="S134" s="11" t="s">
        <v>104</v>
      </c>
      <c r="T134" s="11">
        <v>392</v>
      </c>
      <c r="U134" s="11" t="str">
        <f>IF(ISERROR(VLOOKUP(I134,'BACK INFO'!F:F,1,0)),IF(ISERROR(VLOOKUP(I134,'BACK INFO'!H:H,1,0)),K134,'BACK INFO'!$H$1),'BACK INFO'!$G$1)</f>
        <v>PHYLLIS POSNER</v>
      </c>
    </row>
    <row r="135" spans="1:21" s="11" customFormat="1" x14ac:dyDescent="0.35">
      <c r="A135" s="11" t="s">
        <v>94</v>
      </c>
      <c r="B135" s="11">
        <v>2018</v>
      </c>
      <c r="C135" s="11">
        <v>7</v>
      </c>
      <c r="D135" s="11" t="s">
        <v>95</v>
      </c>
      <c r="E135" s="11" t="s">
        <v>96</v>
      </c>
      <c r="F135" s="11" t="s">
        <v>700</v>
      </c>
      <c r="G135" s="11" t="s">
        <v>192</v>
      </c>
      <c r="H135" s="11" t="s">
        <v>106</v>
      </c>
      <c r="I135" s="11" t="s">
        <v>196</v>
      </c>
      <c r="J135" s="11" t="s">
        <v>99</v>
      </c>
      <c r="K135" s="11" t="s">
        <v>73</v>
      </c>
      <c r="L135" s="11" t="s">
        <v>127</v>
      </c>
      <c r="M135" s="11" t="s">
        <v>101</v>
      </c>
      <c r="N135" s="11">
        <v>6</v>
      </c>
      <c r="O135" s="11">
        <v>2018</v>
      </c>
      <c r="P135" s="11" t="s">
        <v>193</v>
      </c>
      <c r="Q135" s="11" t="s">
        <v>193</v>
      </c>
      <c r="R135" s="11" t="s">
        <v>192</v>
      </c>
      <c r="S135" s="11" t="s">
        <v>104</v>
      </c>
      <c r="T135" s="11">
        <v>114</v>
      </c>
      <c r="U135" s="11" t="str">
        <f>IF(ISERROR(VLOOKUP(I135,'BACK INFO'!F:F,1,0)),IF(ISERROR(VLOOKUP(I135,'BACK INFO'!H:H,1,0)),K135,'BACK INFO'!$H$1),'BACK INFO'!$G$1)</f>
        <v>PHYLLIS POSNER</v>
      </c>
    </row>
    <row r="136" spans="1:21" s="11" customFormat="1" x14ac:dyDescent="0.35">
      <c r="A136" s="11" t="s">
        <v>94</v>
      </c>
      <c r="B136" s="11">
        <v>2018</v>
      </c>
      <c r="C136" s="11">
        <v>7</v>
      </c>
      <c r="D136" s="11" t="s">
        <v>95</v>
      </c>
      <c r="E136" s="11" t="s">
        <v>96</v>
      </c>
      <c r="F136" s="11" t="s">
        <v>700</v>
      </c>
      <c r="G136" s="11" t="s">
        <v>192</v>
      </c>
      <c r="H136" s="11" t="s">
        <v>106</v>
      </c>
      <c r="I136" s="11" t="s">
        <v>177</v>
      </c>
      <c r="J136" s="11" t="s">
        <v>99</v>
      </c>
      <c r="K136" s="11" t="s">
        <v>72</v>
      </c>
      <c r="L136" s="11" t="s">
        <v>178</v>
      </c>
      <c r="M136" s="11" t="s">
        <v>101</v>
      </c>
      <c r="N136" s="11">
        <v>9</v>
      </c>
      <c r="O136" s="11">
        <v>2018</v>
      </c>
      <c r="P136" s="11" t="s">
        <v>193</v>
      </c>
      <c r="Q136" s="11" t="s">
        <v>193</v>
      </c>
      <c r="R136" s="11" t="s">
        <v>192</v>
      </c>
      <c r="S136" s="11" t="s">
        <v>104</v>
      </c>
      <c r="T136" s="11">
        <v>54</v>
      </c>
      <c r="U136" s="11" t="str">
        <f>IF(ISERROR(VLOOKUP(I136,'BACK INFO'!F:F,1,0)),IF(ISERROR(VLOOKUP(I136,'BACK INFO'!H:H,1,0)),K136,'BACK INFO'!$H$1),'BACK INFO'!$G$1)</f>
        <v>BILL MILLER AND COMPANY</v>
      </c>
    </row>
    <row r="137" spans="1:21" s="11" customFormat="1" x14ac:dyDescent="0.35">
      <c r="A137" s="11" t="s">
        <v>94</v>
      </c>
      <c r="B137" s="11">
        <v>2018</v>
      </c>
      <c r="C137" s="11">
        <v>7</v>
      </c>
      <c r="D137" s="11" t="s">
        <v>95</v>
      </c>
      <c r="E137" s="11" t="s">
        <v>96</v>
      </c>
      <c r="F137" s="11" t="s">
        <v>700</v>
      </c>
      <c r="G137" s="11" t="s">
        <v>192</v>
      </c>
      <c r="H137" s="11" t="s">
        <v>106</v>
      </c>
      <c r="I137" s="11" t="s">
        <v>179</v>
      </c>
      <c r="J137" s="11" t="s">
        <v>99</v>
      </c>
      <c r="K137" s="11" t="s">
        <v>67</v>
      </c>
      <c r="L137" s="11" t="s">
        <v>108</v>
      </c>
      <c r="M137" s="11" t="s">
        <v>101</v>
      </c>
      <c r="N137" s="11">
        <v>6</v>
      </c>
      <c r="O137" s="11">
        <v>2018</v>
      </c>
      <c r="P137" s="11" t="s">
        <v>193</v>
      </c>
      <c r="Q137" s="11" t="s">
        <v>193</v>
      </c>
      <c r="R137" s="11" t="s">
        <v>192</v>
      </c>
      <c r="S137" s="11" t="s">
        <v>104</v>
      </c>
      <c r="T137" s="11">
        <v>48</v>
      </c>
      <c r="U137" s="11" t="str">
        <f>IF(ISERROR(VLOOKUP(I137,'BACK INFO'!F:F,1,0)),IF(ISERROR(VLOOKUP(I137,'BACK INFO'!H:H,1,0)),K137,'BACK INFO'!$H$1),'BACK INFO'!$G$1)</f>
        <v>ANITA M. HOPKINS</v>
      </c>
    </row>
    <row r="138" spans="1:21" s="11" customFormat="1" x14ac:dyDescent="0.35">
      <c r="A138" s="11" t="s">
        <v>94</v>
      </c>
      <c r="B138" s="11">
        <v>2018</v>
      </c>
      <c r="C138" s="11">
        <v>7</v>
      </c>
      <c r="D138" s="11" t="s">
        <v>95</v>
      </c>
      <c r="E138" s="11" t="s">
        <v>96</v>
      </c>
      <c r="F138" s="11" t="s">
        <v>700</v>
      </c>
      <c r="G138" s="11" t="s">
        <v>192</v>
      </c>
      <c r="H138" s="11" t="s">
        <v>106</v>
      </c>
      <c r="I138" s="11" t="s">
        <v>197</v>
      </c>
      <c r="J138" s="11" t="s">
        <v>99</v>
      </c>
      <c r="K138" s="11" t="s">
        <v>76</v>
      </c>
      <c r="L138" s="11" t="s">
        <v>127</v>
      </c>
      <c r="M138" s="11" t="s">
        <v>101</v>
      </c>
      <c r="N138" s="11">
        <v>3</v>
      </c>
      <c r="O138" s="11">
        <v>2018</v>
      </c>
      <c r="P138" s="11" t="s">
        <v>193</v>
      </c>
      <c r="Q138" s="11" t="s">
        <v>193</v>
      </c>
      <c r="R138" s="11" t="s">
        <v>192</v>
      </c>
      <c r="S138" s="11" t="s">
        <v>104</v>
      </c>
      <c r="T138" s="11">
        <v>76.949999999999989</v>
      </c>
      <c r="U138" s="11" t="str">
        <f>IF(ISERROR(VLOOKUP(I138,'BACK INFO'!F:F,1,0)),IF(ISERROR(VLOOKUP(I138,'BACK INFO'!H:H,1,0)),K138,'BACK INFO'!$H$1),'BACK INFO'!$G$1)</f>
        <v>MIE MANNICHE</v>
      </c>
    </row>
    <row r="139" spans="1:21" s="11" customFormat="1" x14ac:dyDescent="0.35">
      <c r="A139" s="11" t="s">
        <v>94</v>
      </c>
      <c r="B139" s="11">
        <v>2018</v>
      </c>
      <c r="C139" s="11">
        <v>7</v>
      </c>
      <c r="D139" s="11" t="s">
        <v>95</v>
      </c>
      <c r="E139" s="11" t="s">
        <v>96</v>
      </c>
      <c r="F139" s="11" t="s">
        <v>700</v>
      </c>
      <c r="G139" s="11" t="s">
        <v>192</v>
      </c>
      <c r="H139" s="11" t="s">
        <v>106</v>
      </c>
      <c r="I139" s="11" t="s">
        <v>198</v>
      </c>
      <c r="J139" s="11" t="s">
        <v>99</v>
      </c>
      <c r="K139" s="11" t="s">
        <v>74</v>
      </c>
      <c r="L139" s="11" t="s">
        <v>199</v>
      </c>
      <c r="M139" s="11" t="s">
        <v>101</v>
      </c>
      <c r="N139" s="11">
        <v>6</v>
      </c>
      <c r="O139" s="11">
        <v>2018</v>
      </c>
      <c r="P139" s="11" t="s">
        <v>193</v>
      </c>
      <c r="Q139" s="11" t="s">
        <v>193</v>
      </c>
      <c r="R139" s="11" t="s">
        <v>192</v>
      </c>
      <c r="S139" s="11" t="s">
        <v>104</v>
      </c>
      <c r="T139" s="11">
        <v>114</v>
      </c>
      <c r="U139" s="11" t="str">
        <f>IF(ISERROR(VLOOKUP(I139,'BACK INFO'!F:F,1,0)),IF(ISERROR(VLOOKUP(I139,'BACK INFO'!H:H,1,0)),K139,'BACK INFO'!$H$1),'BACK INFO'!$G$1)</f>
        <v>DENISE ARNETT</v>
      </c>
    </row>
    <row r="140" spans="1:21" s="11" customFormat="1" x14ac:dyDescent="0.35">
      <c r="A140" s="11" t="s">
        <v>94</v>
      </c>
      <c r="B140" s="11">
        <v>2018</v>
      </c>
      <c r="C140" s="11">
        <v>7</v>
      </c>
      <c r="D140" s="11" t="s">
        <v>95</v>
      </c>
      <c r="E140" s="11" t="s">
        <v>96</v>
      </c>
      <c r="F140" s="11" t="s">
        <v>700</v>
      </c>
      <c r="G140" s="11" t="s">
        <v>192</v>
      </c>
      <c r="H140" s="11" t="s">
        <v>110</v>
      </c>
      <c r="I140" s="11" t="s">
        <v>686</v>
      </c>
      <c r="J140" s="11" t="s">
        <v>99</v>
      </c>
      <c r="K140" s="11" t="s">
        <v>54</v>
      </c>
      <c r="L140" s="11" t="s">
        <v>100</v>
      </c>
      <c r="M140" s="11" t="s">
        <v>101</v>
      </c>
      <c r="N140" s="11">
        <v>698</v>
      </c>
      <c r="O140" s="11">
        <v>2018</v>
      </c>
      <c r="P140" s="11" t="s">
        <v>193</v>
      </c>
      <c r="Q140" s="11" t="s">
        <v>193</v>
      </c>
      <c r="R140" s="11" t="s">
        <v>192</v>
      </c>
      <c r="S140" s="11" t="s">
        <v>104</v>
      </c>
      <c r="T140" s="11">
        <v>20639.990000000034</v>
      </c>
      <c r="U140" s="11" t="str">
        <f>IF(ISERROR(VLOOKUP(I140,'BACK INFO'!F:F,1,0)),IF(ISERROR(VLOOKUP(I140,'BACK INFO'!H:H,1,0)),K140,'BACK INFO'!$H$1),'BACK INFO'!$G$1)</f>
        <v>PAIGE ALYSE STRAUGHAN</v>
      </c>
    </row>
    <row r="141" spans="1:21" s="11" customFormat="1" x14ac:dyDescent="0.35">
      <c r="A141" s="11" t="s">
        <v>94</v>
      </c>
      <c r="B141" s="11">
        <v>2018</v>
      </c>
      <c r="C141" s="11">
        <v>7</v>
      </c>
      <c r="D141" s="11" t="s">
        <v>95</v>
      </c>
      <c r="E141" s="11" t="s">
        <v>96</v>
      </c>
      <c r="F141" s="11" t="s">
        <v>700</v>
      </c>
      <c r="G141" s="11" t="s">
        <v>192</v>
      </c>
      <c r="H141" s="11" t="s">
        <v>110</v>
      </c>
      <c r="I141" s="11" t="s">
        <v>194</v>
      </c>
      <c r="J141" s="11" t="s">
        <v>120</v>
      </c>
      <c r="K141" s="11" t="s">
        <v>68</v>
      </c>
      <c r="L141" s="11" t="s">
        <v>129</v>
      </c>
      <c r="M141" s="11" t="s">
        <v>122</v>
      </c>
      <c r="N141" s="11">
        <v>12</v>
      </c>
      <c r="O141" s="11">
        <v>2018</v>
      </c>
      <c r="P141" s="11" t="s">
        <v>193</v>
      </c>
      <c r="Q141" s="11" t="s">
        <v>193</v>
      </c>
      <c r="R141" s="11" t="s">
        <v>192</v>
      </c>
      <c r="S141" s="11" t="s">
        <v>104</v>
      </c>
      <c r="T141" s="11">
        <v>405.40540540540542</v>
      </c>
      <c r="U141" s="11" t="str">
        <f>IF(ISERROR(VLOOKUP(I141,'BACK INFO'!F:F,1,0)),IF(ISERROR(VLOOKUP(I141,'BACK INFO'!H:H,1,0)),K141,'BACK INFO'!$H$1),'BACK INFO'!$G$1)</f>
        <v>STEPHANIE VITALI</v>
      </c>
    </row>
    <row r="142" spans="1:21" s="11" customFormat="1" x14ac:dyDescent="0.35">
      <c r="A142" s="11" t="s">
        <v>94</v>
      </c>
      <c r="B142" s="11">
        <v>2018</v>
      </c>
      <c r="C142" s="11">
        <v>7</v>
      </c>
      <c r="D142" s="11" t="s">
        <v>95</v>
      </c>
      <c r="E142" s="11" t="s">
        <v>96</v>
      </c>
      <c r="F142" s="11" t="s">
        <v>700</v>
      </c>
      <c r="G142" s="11" t="s">
        <v>192</v>
      </c>
      <c r="H142" s="11" t="s">
        <v>110</v>
      </c>
      <c r="I142" s="11" t="s">
        <v>200</v>
      </c>
      <c r="J142" s="11" t="s">
        <v>120</v>
      </c>
      <c r="K142" s="11" t="s">
        <v>69</v>
      </c>
      <c r="L142" s="11" t="s">
        <v>143</v>
      </c>
      <c r="M142" s="11" t="s">
        <v>122</v>
      </c>
      <c r="N142" s="11">
        <v>30</v>
      </c>
      <c r="O142" s="11">
        <v>2018</v>
      </c>
      <c r="P142" s="11" t="s">
        <v>193</v>
      </c>
      <c r="Q142" s="11" t="s">
        <v>193</v>
      </c>
      <c r="R142" s="11" t="s">
        <v>192</v>
      </c>
      <c r="S142" s="11" t="s">
        <v>104</v>
      </c>
      <c r="T142" s="11">
        <v>901.412776412776</v>
      </c>
      <c r="U142" s="11" t="str">
        <f>IF(ISERROR(VLOOKUP(I142,'BACK INFO'!F:F,1,0)),IF(ISERROR(VLOOKUP(I142,'BACK INFO'!H:H,1,0)),K142,'BACK INFO'!$H$1),'BACK INFO'!$G$1)</f>
        <v>JULIE BERTRAND</v>
      </c>
    </row>
    <row r="143" spans="1:21" s="11" customFormat="1" x14ac:dyDescent="0.35">
      <c r="A143" s="11" t="s">
        <v>94</v>
      </c>
      <c r="B143" s="11">
        <v>2018</v>
      </c>
      <c r="C143" s="11">
        <v>7</v>
      </c>
      <c r="D143" s="11" t="s">
        <v>95</v>
      </c>
      <c r="E143" s="11" t="s">
        <v>96</v>
      </c>
      <c r="F143" s="11" t="s">
        <v>700</v>
      </c>
      <c r="G143" s="11" t="s">
        <v>192</v>
      </c>
      <c r="H143" s="11" t="s">
        <v>110</v>
      </c>
      <c r="I143" s="11" t="s">
        <v>189</v>
      </c>
      <c r="J143" s="11" t="s">
        <v>99</v>
      </c>
      <c r="K143" s="11" t="s">
        <v>73</v>
      </c>
      <c r="L143" s="11" t="s">
        <v>190</v>
      </c>
      <c r="M143" s="11" t="s">
        <v>191</v>
      </c>
      <c r="N143" s="11">
        <v>384</v>
      </c>
      <c r="O143" s="11">
        <v>2018</v>
      </c>
      <c r="P143" s="11" t="s">
        <v>193</v>
      </c>
      <c r="Q143" s="11" t="s">
        <v>193</v>
      </c>
      <c r="R143" s="11" t="s">
        <v>192</v>
      </c>
      <c r="S143" s="11" t="s">
        <v>104</v>
      </c>
      <c r="T143" s="11">
        <v>11126.720000000003</v>
      </c>
      <c r="U143" s="11" t="str">
        <f>IF(ISERROR(VLOOKUP(I143,'BACK INFO'!F:F,1,0)),IF(ISERROR(VLOOKUP(I143,'BACK INFO'!H:H,1,0)),K143,'BACK INFO'!$H$1),'BACK INFO'!$G$1)</f>
        <v>PHYLLIS POSNER</v>
      </c>
    </row>
    <row r="144" spans="1:21" s="11" customFormat="1" x14ac:dyDescent="0.35">
      <c r="A144" s="11" t="s">
        <v>94</v>
      </c>
      <c r="B144" s="11">
        <v>2018</v>
      </c>
      <c r="C144" s="11">
        <v>7</v>
      </c>
      <c r="D144" s="11" t="s">
        <v>95</v>
      </c>
      <c r="E144" s="11" t="s">
        <v>96</v>
      </c>
      <c r="F144" s="11" t="s">
        <v>700</v>
      </c>
      <c r="G144" s="11" t="s">
        <v>192</v>
      </c>
      <c r="H144" s="11" t="s">
        <v>110</v>
      </c>
      <c r="I144" s="11" t="s">
        <v>115</v>
      </c>
      <c r="J144" s="11" t="s">
        <v>99</v>
      </c>
      <c r="K144" s="11" t="s">
        <v>67</v>
      </c>
      <c r="L144" s="11" t="s">
        <v>116</v>
      </c>
      <c r="M144" s="11" t="s">
        <v>101</v>
      </c>
      <c r="N144" s="11">
        <v>26</v>
      </c>
      <c r="O144" s="11">
        <v>2018</v>
      </c>
      <c r="P144" s="11" t="s">
        <v>193</v>
      </c>
      <c r="Q144" s="11" t="s">
        <v>193</v>
      </c>
      <c r="R144" s="11" t="s">
        <v>192</v>
      </c>
      <c r="S144" s="11" t="s">
        <v>104</v>
      </c>
      <c r="T144" s="11">
        <v>720</v>
      </c>
      <c r="U144" s="11" t="str">
        <f>IF(ISERROR(VLOOKUP(I144,'BACK INFO'!F:F,1,0)),IF(ISERROR(VLOOKUP(I144,'BACK INFO'!H:H,1,0)),K144,'BACK INFO'!$H$1),'BACK INFO'!$G$1)</f>
        <v>ANITA M. HOPKINS</v>
      </c>
    </row>
    <row r="145" spans="1:21" s="11" customFormat="1" x14ac:dyDescent="0.35">
      <c r="A145" s="11" t="s">
        <v>94</v>
      </c>
      <c r="B145" s="11">
        <v>2018</v>
      </c>
      <c r="C145" s="11">
        <v>7</v>
      </c>
      <c r="D145" s="11" t="s">
        <v>95</v>
      </c>
      <c r="E145" s="11" t="s">
        <v>96</v>
      </c>
      <c r="F145" s="11" t="s">
        <v>700</v>
      </c>
      <c r="G145" s="11" t="s">
        <v>192</v>
      </c>
      <c r="H145" s="11" t="s">
        <v>110</v>
      </c>
      <c r="I145" s="11" t="s">
        <v>107</v>
      </c>
      <c r="J145" s="11" t="s">
        <v>99</v>
      </c>
      <c r="K145" s="11" t="s">
        <v>67</v>
      </c>
      <c r="L145" s="11" t="s">
        <v>108</v>
      </c>
      <c r="M145" s="11" t="s">
        <v>101</v>
      </c>
      <c r="N145" s="11">
        <v>23</v>
      </c>
      <c r="O145" s="11">
        <v>2018</v>
      </c>
      <c r="P145" s="11" t="s">
        <v>193</v>
      </c>
      <c r="Q145" s="11" t="s">
        <v>193</v>
      </c>
      <c r="R145" s="11" t="s">
        <v>192</v>
      </c>
      <c r="S145" s="11" t="s">
        <v>104</v>
      </c>
      <c r="T145" s="11">
        <v>832</v>
      </c>
      <c r="U145" s="11" t="str">
        <f>IF(ISERROR(VLOOKUP(I145,'BACK INFO'!F:F,1,0)),IF(ISERROR(VLOOKUP(I145,'BACK INFO'!H:H,1,0)),K145,'BACK INFO'!$H$1),'BACK INFO'!$G$1)</f>
        <v>ANITA M. HOPKINS</v>
      </c>
    </row>
    <row r="146" spans="1:21" s="11" customFormat="1" x14ac:dyDescent="0.35">
      <c r="A146" s="11" t="s">
        <v>94</v>
      </c>
      <c r="B146" s="11">
        <v>2018</v>
      </c>
      <c r="C146" s="11">
        <v>7</v>
      </c>
      <c r="D146" s="11" t="s">
        <v>95</v>
      </c>
      <c r="E146" s="11" t="s">
        <v>96</v>
      </c>
      <c r="F146" s="11" t="s">
        <v>700</v>
      </c>
      <c r="G146" s="11" t="s">
        <v>192</v>
      </c>
      <c r="H146" s="11" t="s">
        <v>110</v>
      </c>
      <c r="I146" s="11" t="s">
        <v>60</v>
      </c>
      <c r="J146" s="11" t="s">
        <v>99</v>
      </c>
      <c r="K146" s="11" t="s">
        <v>54</v>
      </c>
      <c r="L146" s="11" t="s">
        <v>100</v>
      </c>
      <c r="M146" s="11" t="s">
        <v>101</v>
      </c>
      <c r="N146" s="11">
        <v>833</v>
      </c>
      <c r="O146" s="11">
        <v>2018</v>
      </c>
      <c r="P146" s="11" t="s">
        <v>193</v>
      </c>
      <c r="Q146" s="11" t="s">
        <v>193</v>
      </c>
      <c r="R146" s="11" t="s">
        <v>192</v>
      </c>
      <c r="S146" s="11" t="s">
        <v>104</v>
      </c>
      <c r="T146" s="11">
        <v>23692.760000000002</v>
      </c>
      <c r="U146" s="11" t="str">
        <f>IF(ISERROR(VLOOKUP(I146,'BACK INFO'!F:F,1,0)),IF(ISERROR(VLOOKUP(I146,'BACK INFO'!H:H,1,0)),K146,'BACK INFO'!$H$1),'BACK INFO'!$G$1)</f>
        <v>PAIGE ALYSE STRAUGHAN</v>
      </c>
    </row>
    <row r="147" spans="1:21" s="11" customFormat="1" x14ac:dyDescent="0.35">
      <c r="A147" s="11" t="s">
        <v>94</v>
      </c>
      <c r="B147" s="11">
        <v>2018</v>
      </c>
      <c r="C147" s="11">
        <v>7</v>
      </c>
      <c r="D147" s="11" t="s">
        <v>95</v>
      </c>
      <c r="E147" s="11" t="s">
        <v>96</v>
      </c>
      <c r="F147" s="11" t="s">
        <v>700</v>
      </c>
      <c r="G147" s="11" t="s">
        <v>192</v>
      </c>
      <c r="H147" s="11" t="s">
        <v>110</v>
      </c>
      <c r="I147" s="11" t="s">
        <v>184</v>
      </c>
      <c r="J147" s="11" t="s">
        <v>99</v>
      </c>
      <c r="K147" s="11" t="s">
        <v>73</v>
      </c>
      <c r="L147" s="11" t="s">
        <v>127</v>
      </c>
      <c r="M147" s="11" t="s">
        <v>101</v>
      </c>
      <c r="N147" s="11">
        <v>295</v>
      </c>
      <c r="O147" s="11">
        <v>2018</v>
      </c>
      <c r="P147" s="11" t="s">
        <v>193</v>
      </c>
      <c r="Q147" s="11" t="s">
        <v>193</v>
      </c>
      <c r="R147" s="11" t="s">
        <v>192</v>
      </c>
      <c r="S147" s="11" t="s">
        <v>104</v>
      </c>
      <c r="T147" s="11">
        <v>9959</v>
      </c>
      <c r="U147" s="11" t="str">
        <f>IF(ISERROR(VLOOKUP(I147,'BACK INFO'!F:F,1,0)),IF(ISERROR(VLOOKUP(I147,'BACK INFO'!H:H,1,0)),K147,'BACK INFO'!$H$1),'BACK INFO'!$G$1)</f>
        <v>PHYLLIS POSNER</v>
      </c>
    </row>
    <row r="148" spans="1:21" s="11" customFormat="1" x14ac:dyDescent="0.35">
      <c r="A148" s="11" t="s">
        <v>94</v>
      </c>
      <c r="B148" s="11">
        <v>2018</v>
      </c>
      <c r="C148" s="11">
        <v>7</v>
      </c>
      <c r="D148" s="11" t="s">
        <v>95</v>
      </c>
      <c r="E148" s="11" t="s">
        <v>96</v>
      </c>
      <c r="F148" s="11" t="s">
        <v>700</v>
      </c>
      <c r="G148" s="11" t="s">
        <v>192</v>
      </c>
      <c r="H148" s="11" t="s">
        <v>110</v>
      </c>
      <c r="I148" s="11" t="s">
        <v>201</v>
      </c>
      <c r="J148" s="11" t="s">
        <v>120</v>
      </c>
      <c r="K148" s="11" t="s">
        <v>68</v>
      </c>
      <c r="L148" s="11" t="s">
        <v>129</v>
      </c>
      <c r="M148" s="11" t="s">
        <v>122</v>
      </c>
      <c r="N148" s="11">
        <v>22</v>
      </c>
      <c r="O148" s="11">
        <v>2018</v>
      </c>
      <c r="P148" s="11" t="s">
        <v>193</v>
      </c>
      <c r="Q148" s="11" t="s">
        <v>193</v>
      </c>
      <c r="R148" s="11" t="s">
        <v>192</v>
      </c>
      <c r="S148" s="11" t="s">
        <v>104</v>
      </c>
      <c r="T148" s="11">
        <v>723.28009828009817</v>
      </c>
      <c r="U148" s="11" t="str">
        <f>IF(ISERROR(VLOOKUP(I148,'BACK INFO'!F:F,1,0)),IF(ISERROR(VLOOKUP(I148,'BACK INFO'!H:H,1,0)),K148,'BACK INFO'!$H$1),'BACK INFO'!$G$1)</f>
        <v>STEPHANIE VITALI</v>
      </c>
    </row>
    <row r="149" spans="1:21" s="11" customFormat="1" x14ac:dyDescent="0.35">
      <c r="A149" s="11" t="s">
        <v>94</v>
      </c>
      <c r="B149" s="11">
        <v>2018</v>
      </c>
      <c r="C149" s="11">
        <v>7</v>
      </c>
      <c r="D149" s="11" t="s">
        <v>95</v>
      </c>
      <c r="E149" s="11" t="s">
        <v>96</v>
      </c>
      <c r="F149" s="11" t="s">
        <v>700</v>
      </c>
      <c r="G149" s="11" t="s">
        <v>192</v>
      </c>
      <c r="H149" s="11" t="s">
        <v>110</v>
      </c>
      <c r="I149" s="11" t="s">
        <v>196</v>
      </c>
      <c r="J149" s="11" t="s">
        <v>99</v>
      </c>
      <c r="K149" s="11" t="s">
        <v>73</v>
      </c>
      <c r="L149" s="11" t="s">
        <v>127</v>
      </c>
      <c r="M149" s="11" t="s">
        <v>101</v>
      </c>
      <c r="N149" s="11">
        <v>16</v>
      </c>
      <c r="O149" s="11">
        <v>2018</v>
      </c>
      <c r="P149" s="11" t="s">
        <v>193</v>
      </c>
      <c r="Q149" s="11" t="s">
        <v>193</v>
      </c>
      <c r="R149" s="11" t="s">
        <v>192</v>
      </c>
      <c r="S149" s="11" t="s">
        <v>104</v>
      </c>
      <c r="T149" s="11">
        <v>508</v>
      </c>
      <c r="U149" s="11" t="str">
        <f>IF(ISERROR(VLOOKUP(I149,'BACK INFO'!F:F,1,0)),IF(ISERROR(VLOOKUP(I149,'BACK INFO'!H:H,1,0)),K149,'BACK INFO'!$H$1),'BACK INFO'!$G$1)</f>
        <v>PHYLLIS POSNER</v>
      </c>
    </row>
    <row r="150" spans="1:21" s="11" customFormat="1" x14ac:dyDescent="0.35">
      <c r="A150" s="11" t="s">
        <v>94</v>
      </c>
      <c r="B150" s="11">
        <v>2018</v>
      </c>
      <c r="C150" s="11">
        <v>7</v>
      </c>
      <c r="D150" s="11" t="s">
        <v>95</v>
      </c>
      <c r="E150" s="11" t="s">
        <v>96</v>
      </c>
      <c r="F150" s="11" t="s">
        <v>700</v>
      </c>
      <c r="G150" s="11" t="s">
        <v>192</v>
      </c>
      <c r="H150" s="11" t="s">
        <v>110</v>
      </c>
      <c r="I150" s="11" t="s">
        <v>185</v>
      </c>
      <c r="J150" s="11" t="s">
        <v>99</v>
      </c>
      <c r="K150" s="11" t="s">
        <v>76</v>
      </c>
      <c r="L150" s="11" t="s">
        <v>127</v>
      </c>
      <c r="M150" s="11" t="s">
        <v>101</v>
      </c>
      <c r="N150" s="11">
        <v>11</v>
      </c>
      <c r="O150" s="11">
        <v>2018</v>
      </c>
      <c r="P150" s="11" t="s">
        <v>193</v>
      </c>
      <c r="Q150" s="11" t="s">
        <v>193</v>
      </c>
      <c r="R150" s="11" t="s">
        <v>192</v>
      </c>
      <c r="S150" s="11" t="s">
        <v>104</v>
      </c>
      <c r="T150" s="11">
        <v>317</v>
      </c>
      <c r="U150" s="11" t="str">
        <f>IF(ISERROR(VLOOKUP(I150,'BACK INFO'!F:F,1,0)),IF(ISERROR(VLOOKUP(I150,'BACK INFO'!H:H,1,0)),K150,'BACK INFO'!$H$1),'BACK INFO'!$G$1)</f>
        <v>MIE MANNICHE</v>
      </c>
    </row>
    <row r="151" spans="1:21" s="11" customFormat="1" x14ac:dyDescent="0.35">
      <c r="A151" s="11" t="s">
        <v>94</v>
      </c>
      <c r="B151" s="11">
        <v>2018</v>
      </c>
      <c r="C151" s="11">
        <v>7</v>
      </c>
      <c r="D151" s="11" t="s">
        <v>95</v>
      </c>
      <c r="E151" s="11" t="s">
        <v>96</v>
      </c>
      <c r="F151" s="11" t="s">
        <v>700</v>
      </c>
      <c r="G151" s="11" t="s">
        <v>192</v>
      </c>
      <c r="H151" s="11" t="s">
        <v>110</v>
      </c>
      <c r="I151" s="11" t="s">
        <v>202</v>
      </c>
      <c r="J151" s="11" t="s">
        <v>99</v>
      </c>
      <c r="K151" s="11" t="s">
        <v>67</v>
      </c>
      <c r="L151" s="11" t="s">
        <v>108</v>
      </c>
      <c r="M151" s="11" t="s">
        <v>101</v>
      </c>
      <c r="N151" s="11">
        <v>74</v>
      </c>
      <c r="O151" s="11">
        <v>2018</v>
      </c>
      <c r="P151" s="11" t="s">
        <v>193</v>
      </c>
      <c r="Q151" s="11" t="s">
        <v>193</v>
      </c>
      <c r="R151" s="11" t="s">
        <v>192</v>
      </c>
      <c r="S151" s="11" t="s">
        <v>104</v>
      </c>
      <c r="T151" s="11">
        <v>2488</v>
      </c>
      <c r="U151" s="11" t="str">
        <f>IF(ISERROR(VLOOKUP(I151,'BACK INFO'!F:F,1,0)),IF(ISERROR(VLOOKUP(I151,'BACK INFO'!H:H,1,0)),K151,'BACK INFO'!$H$1),'BACK INFO'!$G$1)</f>
        <v>ANITA M. HOPKINS</v>
      </c>
    </row>
    <row r="152" spans="1:21" s="11" customFormat="1" x14ac:dyDescent="0.35">
      <c r="A152" s="11" t="s">
        <v>94</v>
      </c>
      <c r="B152" s="11">
        <v>2018</v>
      </c>
      <c r="C152" s="11">
        <v>7</v>
      </c>
      <c r="D152" s="11" t="s">
        <v>95</v>
      </c>
      <c r="E152" s="11" t="s">
        <v>96</v>
      </c>
      <c r="F152" s="11" t="s">
        <v>700</v>
      </c>
      <c r="G152" s="11" t="s">
        <v>192</v>
      </c>
      <c r="H152" s="11" t="s">
        <v>110</v>
      </c>
      <c r="I152" s="11" t="s">
        <v>132</v>
      </c>
      <c r="J152" s="11" t="s">
        <v>99</v>
      </c>
      <c r="K152" s="11" t="s">
        <v>67</v>
      </c>
      <c r="L152" s="11" t="s">
        <v>133</v>
      </c>
      <c r="M152" s="11" t="s">
        <v>101</v>
      </c>
      <c r="N152" s="11">
        <v>28</v>
      </c>
      <c r="O152" s="11">
        <v>2018</v>
      </c>
      <c r="P152" s="11" t="s">
        <v>193</v>
      </c>
      <c r="Q152" s="11" t="s">
        <v>193</v>
      </c>
      <c r="R152" s="11" t="s">
        <v>192</v>
      </c>
      <c r="S152" s="11" t="s">
        <v>104</v>
      </c>
      <c r="T152" s="11">
        <v>977</v>
      </c>
      <c r="U152" s="11" t="str">
        <f>IF(ISERROR(VLOOKUP(I152,'BACK INFO'!F:F,1,0)),IF(ISERROR(VLOOKUP(I152,'BACK INFO'!H:H,1,0)),K152,'BACK INFO'!$H$1),'BACK INFO'!$G$1)</f>
        <v>ANITA M. HOPKINS</v>
      </c>
    </row>
    <row r="153" spans="1:21" s="11" customFormat="1" x14ac:dyDescent="0.35">
      <c r="A153" s="11" t="s">
        <v>94</v>
      </c>
      <c r="B153" s="11">
        <v>2018</v>
      </c>
      <c r="C153" s="11">
        <v>7</v>
      </c>
      <c r="D153" s="11" t="s">
        <v>95</v>
      </c>
      <c r="E153" s="11" t="s">
        <v>96</v>
      </c>
      <c r="F153" s="11" t="s">
        <v>700</v>
      </c>
      <c r="G153" s="11" t="s">
        <v>192</v>
      </c>
      <c r="H153" s="11" t="s">
        <v>110</v>
      </c>
      <c r="I153" s="11" t="s">
        <v>145</v>
      </c>
      <c r="J153" s="11" t="s">
        <v>99</v>
      </c>
      <c r="K153" s="11" t="s">
        <v>75</v>
      </c>
      <c r="L153" s="11" t="s">
        <v>146</v>
      </c>
      <c r="M153" s="11" t="s">
        <v>101</v>
      </c>
      <c r="N153" s="11">
        <v>47</v>
      </c>
      <c r="O153" s="11">
        <v>2018</v>
      </c>
      <c r="P153" s="11" t="s">
        <v>193</v>
      </c>
      <c r="Q153" s="11" t="s">
        <v>193</v>
      </c>
      <c r="R153" s="11" t="s">
        <v>192</v>
      </c>
      <c r="S153" s="11" t="s">
        <v>104</v>
      </c>
      <c r="T153" s="11">
        <v>1536</v>
      </c>
      <c r="U153" s="11" t="str">
        <f>IF(ISERROR(VLOOKUP(I153,'BACK INFO'!F:F,1,0)),IF(ISERROR(VLOOKUP(I153,'BACK INFO'!H:H,1,0)),K153,'BACK INFO'!$H$1),'BACK INFO'!$G$1)</f>
        <v>LAURA BONG</v>
      </c>
    </row>
    <row r="154" spans="1:21" s="11" customFormat="1" x14ac:dyDescent="0.35">
      <c r="A154" s="11" t="s">
        <v>94</v>
      </c>
      <c r="B154" s="11">
        <v>2018</v>
      </c>
      <c r="C154" s="11">
        <v>7</v>
      </c>
      <c r="D154" s="11" t="s">
        <v>95</v>
      </c>
      <c r="E154" s="11" t="s">
        <v>96</v>
      </c>
      <c r="F154" s="11" t="s">
        <v>700</v>
      </c>
      <c r="G154" s="11" t="s">
        <v>192</v>
      </c>
      <c r="H154" s="11" t="s">
        <v>110</v>
      </c>
      <c r="I154" s="11" t="s">
        <v>203</v>
      </c>
      <c r="J154" s="11" t="s">
        <v>99</v>
      </c>
      <c r="K154" s="11" t="s">
        <v>73</v>
      </c>
      <c r="L154" s="11" t="s">
        <v>127</v>
      </c>
      <c r="M154" s="11" t="s">
        <v>101</v>
      </c>
      <c r="N154" s="11">
        <v>10</v>
      </c>
      <c r="O154" s="11">
        <v>2018</v>
      </c>
      <c r="P154" s="11" t="s">
        <v>193</v>
      </c>
      <c r="Q154" s="11" t="s">
        <v>193</v>
      </c>
      <c r="R154" s="11" t="s">
        <v>192</v>
      </c>
      <c r="S154" s="11" t="s">
        <v>104</v>
      </c>
      <c r="T154" s="11">
        <v>310</v>
      </c>
      <c r="U154" s="11" t="str">
        <f>IF(ISERROR(VLOOKUP(I154,'BACK INFO'!F:F,1,0)),IF(ISERROR(VLOOKUP(I154,'BACK INFO'!H:H,1,0)),K154,'BACK INFO'!$H$1),'BACK INFO'!$G$1)</f>
        <v>PHYLLIS POSNER</v>
      </c>
    </row>
    <row r="155" spans="1:21" s="11" customFormat="1" x14ac:dyDescent="0.35">
      <c r="A155" s="11" t="s">
        <v>94</v>
      </c>
      <c r="B155" s="11">
        <v>2018</v>
      </c>
      <c r="C155" s="11">
        <v>7</v>
      </c>
      <c r="D155" s="11" t="s">
        <v>95</v>
      </c>
      <c r="E155" s="11" t="s">
        <v>96</v>
      </c>
      <c r="F155" s="11" t="s">
        <v>700</v>
      </c>
      <c r="G155" s="11" t="s">
        <v>192</v>
      </c>
      <c r="H155" s="11" t="s">
        <v>110</v>
      </c>
      <c r="I155" s="11" t="s">
        <v>204</v>
      </c>
      <c r="J155" s="11" t="s">
        <v>99</v>
      </c>
      <c r="K155" s="11" t="s">
        <v>71</v>
      </c>
      <c r="L155" s="11" t="s">
        <v>159</v>
      </c>
      <c r="M155" s="11" t="s">
        <v>101</v>
      </c>
      <c r="N155" s="11">
        <v>86</v>
      </c>
      <c r="O155" s="11">
        <v>2018</v>
      </c>
      <c r="P155" s="11" t="s">
        <v>193</v>
      </c>
      <c r="Q155" s="11" t="s">
        <v>193</v>
      </c>
      <c r="R155" s="11" t="s">
        <v>192</v>
      </c>
      <c r="S155" s="11" t="s">
        <v>104</v>
      </c>
      <c r="T155" s="11">
        <v>2419.5600000000004</v>
      </c>
      <c r="U155" s="11" t="str">
        <f>IF(ISERROR(VLOOKUP(I155,'BACK INFO'!F:F,1,0)),IF(ISERROR(VLOOKUP(I155,'BACK INFO'!H:H,1,0)),K155,'BACK INFO'!$H$1),'BACK INFO'!$G$1)</f>
        <v>HOLLY SALES INC.</v>
      </c>
    </row>
    <row r="156" spans="1:21" s="11" customFormat="1" x14ac:dyDescent="0.35">
      <c r="A156" s="11" t="s">
        <v>94</v>
      </c>
      <c r="B156" s="11">
        <v>2018</v>
      </c>
      <c r="C156" s="11">
        <v>7</v>
      </c>
      <c r="D156" s="11" t="s">
        <v>95</v>
      </c>
      <c r="E156" s="11" t="s">
        <v>96</v>
      </c>
      <c r="F156" s="11" t="s">
        <v>700</v>
      </c>
      <c r="G156" s="11" t="s">
        <v>192</v>
      </c>
      <c r="H156" s="11" t="s">
        <v>110</v>
      </c>
      <c r="I156" s="11" t="s">
        <v>205</v>
      </c>
      <c r="J156" s="11" t="s">
        <v>99</v>
      </c>
      <c r="K156" s="11" t="s">
        <v>67</v>
      </c>
      <c r="L156" s="11" t="s">
        <v>133</v>
      </c>
      <c r="M156" s="11" t="s">
        <v>101</v>
      </c>
      <c r="N156" s="11">
        <v>14</v>
      </c>
      <c r="O156" s="11">
        <v>2018</v>
      </c>
      <c r="P156" s="11" t="s">
        <v>193</v>
      </c>
      <c r="Q156" s="11" t="s">
        <v>193</v>
      </c>
      <c r="R156" s="11" t="s">
        <v>192</v>
      </c>
      <c r="S156" s="11" t="s">
        <v>104</v>
      </c>
      <c r="T156" s="11">
        <v>442</v>
      </c>
      <c r="U156" s="11" t="str">
        <f>IF(ISERROR(VLOOKUP(I156,'BACK INFO'!F:F,1,0)),IF(ISERROR(VLOOKUP(I156,'BACK INFO'!H:H,1,0)),K156,'BACK INFO'!$H$1),'BACK INFO'!$G$1)</f>
        <v>ANITA M. HOPKINS</v>
      </c>
    </row>
    <row r="157" spans="1:21" s="11" customFormat="1" x14ac:dyDescent="0.35">
      <c r="A157" s="11" t="s">
        <v>94</v>
      </c>
      <c r="B157" s="11">
        <v>2018</v>
      </c>
      <c r="C157" s="11">
        <v>7</v>
      </c>
      <c r="D157" s="11" t="s">
        <v>95</v>
      </c>
      <c r="E157" s="11" t="s">
        <v>96</v>
      </c>
      <c r="F157" s="11" t="s">
        <v>700</v>
      </c>
      <c r="G157" s="11" t="s">
        <v>192</v>
      </c>
      <c r="H157" s="11" t="s">
        <v>110</v>
      </c>
      <c r="I157" s="11" t="s">
        <v>206</v>
      </c>
      <c r="J157" s="11" t="s">
        <v>99</v>
      </c>
      <c r="K157" s="11" t="s">
        <v>74</v>
      </c>
      <c r="L157" s="11" t="s">
        <v>199</v>
      </c>
      <c r="M157" s="11" t="s">
        <v>101</v>
      </c>
      <c r="N157" s="11">
        <v>19</v>
      </c>
      <c r="O157" s="11">
        <v>2018</v>
      </c>
      <c r="P157" s="11" t="s">
        <v>193</v>
      </c>
      <c r="Q157" s="11" t="s">
        <v>193</v>
      </c>
      <c r="R157" s="11" t="s">
        <v>192</v>
      </c>
      <c r="S157" s="11" t="s">
        <v>104</v>
      </c>
      <c r="T157" s="11">
        <v>576</v>
      </c>
      <c r="U157" s="11" t="str">
        <f>IF(ISERROR(VLOOKUP(I157,'BACK INFO'!F:F,1,0)),IF(ISERROR(VLOOKUP(I157,'BACK INFO'!H:H,1,0)),K157,'BACK INFO'!$H$1),'BACK INFO'!$G$1)</f>
        <v>DENISE ARNETT</v>
      </c>
    </row>
    <row r="158" spans="1:21" s="11" customFormat="1" x14ac:dyDescent="0.35">
      <c r="A158" s="11" t="s">
        <v>94</v>
      </c>
      <c r="B158" s="11">
        <v>2018</v>
      </c>
      <c r="C158" s="11">
        <v>7</v>
      </c>
      <c r="D158" s="11" t="s">
        <v>95</v>
      </c>
      <c r="E158" s="11" t="s">
        <v>96</v>
      </c>
      <c r="F158" s="11" t="s">
        <v>700</v>
      </c>
      <c r="G158" s="11" t="s">
        <v>192</v>
      </c>
      <c r="H158" s="11" t="s">
        <v>110</v>
      </c>
      <c r="I158" s="11" t="s">
        <v>182</v>
      </c>
      <c r="J158" s="11" t="s">
        <v>99</v>
      </c>
      <c r="K158" s="11" t="s">
        <v>71</v>
      </c>
      <c r="L158" s="11" t="s">
        <v>169</v>
      </c>
      <c r="M158" s="11" t="s">
        <v>101</v>
      </c>
      <c r="N158" s="11">
        <v>42</v>
      </c>
      <c r="O158" s="11">
        <v>2018</v>
      </c>
      <c r="P158" s="11" t="s">
        <v>193</v>
      </c>
      <c r="Q158" s="11" t="s">
        <v>193</v>
      </c>
      <c r="R158" s="11" t="s">
        <v>192</v>
      </c>
      <c r="S158" s="11" t="s">
        <v>104</v>
      </c>
      <c r="T158" s="11">
        <v>1252</v>
      </c>
      <c r="U158" s="11" t="str">
        <f>IF(ISERROR(VLOOKUP(I158,'BACK INFO'!F:F,1,0)),IF(ISERROR(VLOOKUP(I158,'BACK INFO'!H:H,1,0)),K158,'BACK INFO'!$H$1),'BACK INFO'!$G$1)</f>
        <v>HOLLY SALES INC.</v>
      </c>
    </row>
    <row r="159" spans="1:21" s="11" customFormat="1" x14ac:dyDescent="0.35">
      <c r="A159" s="11" t="s">
        <v>94</v>
      </c>
      <c r="B159" s="11">
        <v>2018</v>
      </c>
      <c r="C159" s="11">
        <v>7</v>
      </c>
      <c r="D159" s="11" t="s">
        <v>95</v>
      </c>
      <c r="E159" s="11" t="s">
        <v>96</v>
      </c>
      <c r="F159" s="11" t="s">
        <v>700</v>
      </c>
      <c r="G159" s="11" t="s">
        <v>192</v>
      </c>
      <c r="H159" s="11" t="s">
        <v>110</v>
      </c>
      <c r="I159" s="11" t="s">
        <v>207</v>
      </c>
      <c r="J159" s="11" t="s">
        <v>99</v>
      </c>
      <c r="K159" s="11" t="s">
        <v>67</v>
      </c>
      <c r="L159" s="11" t="s">
        <v>114</v>
      </c>
      <c r="M159" s="11" t="s">
        <v>101</v>
      </c>
      <c r="N159" s="11">
        <v>43</v>
      </c>
      <c r="O159" s="11">
        <v>2018</v>
      </c>
      <c r="P159" s="11" t="s">
        <v>193</v>
      </c>
      <c r="Q159" s="11" t="s">
        <v>193</v>
      </c>
      <c r="R159" s="11" t="s">
        <v>192</v>
      </c>
      <c r="S159" s="11" t="s">
        <v>104</v>
      </c>
      <c r="T159" s="11">
        <v>1246</v>
      </c>
      <c r="U159" s="11" t="str">
        <f>IF(ISERROR(VLOOKUP(I159,'BACK INFO'!F:F,1,0)),IF(ISERROR(VLOOKUP(I159,'BACK INFO'!H:H,1,0)),K159,'BACK INFO'!$H$1),'BACK INFO'!$G$1)</f>
        <v>ANITA M. HOPKINS</v>
      </c>
    </row>
    <row r="160" spans="1:21" s="11" customFormat="1" x14ac:dyDescent="0.35">
      <c r="A160" s="11" t="s">
        <v>94</v>
      </c>
      <c r="B160" s="11">
        <v>2018</v>
      </c>
      <c r="C160" s="11">
        <v>7</v>
      </c>
      <c r="D160" s="11" t="s">
        <v>95</v>
      </c>
      <c r="E160" s="11" t="s">
        <v>96</v>
      </c>
      <c r="F160" s="11" t="s">
        <v>700</v>
      </c>
      <c r="G160" s="11" t="s">
        <v>192</v>
      </c>
      <c r="H160" s="11" t="s">
        <v>110</v>
      </c>
      <c r="I160" s="11" t="s">
        <v>207</v>
      </c>
      <c r="J160" s="11" t="s">
        <v>99</v>
      </c>
      <c r="K160" s="11" t="s">
        <v>67</v>
      </c>
      <c r="L160" s="11" t="s">
        <v>108</v>
      </c>
      <c r="M160" s="11" t="s">
        <v>101</v>
      </c>
      <c r="N160" s="11">
        <v>30</v>
      </c>
      <c r="O160" s="11">
        <v>2018</v>
      </c>
      <c r="P160" s="11" t="s">
        <v>193</v>
      </c>
      <c r="Q160" s="11" t="s">
        <v>193</v>
      </c>
      <c r="R160" s="11" t="s">
        <v>192</v>
      </c>
      <c r="S160" s="11" t="s">
        <v>104</v>
      </c>
      <c r="T160" s="11">
        <v>870</v>
      </c>
      <c r="U160" s="11" t="str">
        <f>IF(ISERROR(VLOOKUP(I160,'BACK INFO'!F:F,1,0)),IF(ISERROR(VLOOKUP(I160,'BACK INFO'!H:H,1,0)),K160,'BACK INFO'!$H$1),'BACK INFO'!$G$1)</f>
        <v>ANITA M. HOPKINS</v>
      </c>
    </row>
    <row r="161" spans="1:21" s="11" customFormat="1" x14ac:dyDescent="0.35">
      <c r="A161" s="11" t="s">
        <v>94</v>
      </c>
      <c r="B161" s="11">
        <v>2018</v>
      </c>
      <c r="C161" s="11">
        <v>7</v>
      </c>
      <c r="D161" s="11" t="s">
        <v>95</v>
      </c>
      <c r="E161" s="11" t="s">
        <v>96</v>
      </c>
      <c r="F161" s="11" t="s">
        <v>700</v>
      </c>
      <c r="G161" s="11" t="s">
        <v>192</v>
      </c>
      <c r="H161" s="11" t="s">
        <v>110</v>
      </c>
      <c r="I161" s="11" t="s">
        <v>208</v>
      </c>
      <c r="J161" s="11" t="s">
        <v>120</v>
      </c>
      <c r="K161" s="11" t="s">
        <v>696</v>
      </c>
      <c r="L161" s="11" t="s">
        <v>121</v>
      </c>
      <c r="M161" s="11" t="s">
        <v>122</v>
      </c>
      <c r="N161" s="11">
        <v>27</v>
      </c>
      <c r="O161" s="11">
        <v>2018</v>
      </c>
      <c r="P161" s="11" t="s">
        <v>193</v>
      </c>
      <c r="Q161" s="11" t="s">
        <v>193</v>
      </c>
      <c r="R161" s="11" t="s">
        <v>192</v>
      </c>
      <c r="S161" s="11" t="s">
        <v>104</v>
      </c>
      <c r="T161" s="11">
        <v>870.70024570024555</v>
      </c>
      <c r="U161" s="11" t="str">
        <f>IF(ISERROR(VLOOKUP(I161,'BACK INFO'!F:F,1,0)),IF(ISERROR(VLOOKUP(I161,'BACK INFO'!H:H,1,0)),K161,'BACK INFO'!$H$1),'BACK INFO'!$G$1)</f>
        <v>RAINNIE MARKETING INC</v>
      </c>
    </row>
    <row r="162" spans="1:21" s="11" customFormat="1" x14ac:dyDescent="0.35">
      <c r="A162" s="11" t="s">
        <v>94</v>
      </c>
      <c r="B162" s="11">
        <v>2018</v>
      </c>
      <c r="C162" s="11">
        <v>7</v>
      </c>
      <c r="D162" s="11" t="s">
        <v>95</v>
      </c>
      <c r="E162" s="11" t="s">
        <v>96</v>
      </c>
      <c r="F162" s="11" t="s">
        <v>700</v>
      </c>
      <c r="G162" s="11" t="s">
        <v>192</v>
      </c>
      <c r="H162" s="11" t="s">
        <v>110</v>
      </c>
      <c r="I162" s="11" t="s">
        <v>209</v>
      </c>
      <c r="J162" s="11" t="s">
        <v>99</v>
      </c>
      <c r="K162" s="11" t="s">
        <v>67</v>
      </c>
      <c r="L162" s="11" t="s">
        <v>108</v>
      </c>
      <c r="M162" s="11" t="s">
        <v>101</v>
      </c>
      <c r="N162" s="11">
        <v>19</v>
      </c>
      <c r="O162" s="11">
        <v>2018</v>
      </c>
      <c r="P162" s="11" t="s">
        <v>193</v>
      </c>
      <c r="Q162" s="11" t="s">
        <v>193</v>
      </c>
      <c r="R162" s="11" t="s">
        <v>192</v>
      </c>
      <c r="S162" s="11" t="s">
        <v>104</v>
      </c>
      <c r="T162" s="11">
        <v>664</v>
      </c>
      <c r="U162" s="11" t="str">
        <f>IF(ISERROR(VLOOKUP(I162,'BACK INFO'!F:F,1,0)),IF(ISERROR(VLOOKUP(I162,'BACK INFO'!H:H,1,0)),K162,'BACK INFO'!$H$1),'BACK INFO'!$G$1)</f>
        <v>ANITA M. HOPKINS</v>
      </c>
    </row>
    <row r="163" spans="1:21" s="11" customFormat="1" x14ac:dyDescent="0.35">
      <c r="A163" s="11" t="s">
        <v>94</v>
      </c>
      <c r="B163" s="11">
        <v>2018</v>
      </c>
      <c r="C163" s="11">
        <v>7</v>
      </c>
      <c r="D163" s="11" t="s">
        <v>95</v>
      </c>
      <c r="E163" s="11" t="s">
        <v>96</v>
      </c>
      <c r="F163" s="11" t="s">
        <v>700</v>
      </c>
      <c r="G163" s="11" t="s">
        <v>192</v>
      </c>
      <c r="H163" s="11" t="s">
        <v>110</v>
      </c>
      <c r="I163" s="11" t="s">
        <v>209</v>
      </c>
      <c r="J163" s="11" t="s">
        <v>99</v>
      </c>
      <c r="K163" s="11" t="s">
        <v>67</v>
      </c>
      <c r="L163" s="11" t="s">
        <v>133</v>
      </c>
      <c r="M163" s="11" t="s">
        <v>101</v>
      </c>
      <c r="N163" s="11">
        <v>10</v>
      </c>
      <c r="O163" s="11">
        <v>2018</v>
      </c>
      <c r="P163" s="11" t="s">
        <v>193</v>
      </c>
      <c r="Q163" s="11" t="s">
        <v>193</v>
      </c>
      <c r="R163" s="11" t="s">
        <v>192</v>
      </c>
      <c r="S163" s="11" t="s">
        <v>104</v>
      </c>
      <c r="T163" s="11">
        <v>333</v>
      </c>
      <c r="U163" s="11" t="str">
        <f>IF(ISERROR(VLOOKUP(I163,'BACK INFO'!F:F,1,0)),IF(ISERROR(VLOOKUP(I163,'BACK INFO'!H:H,1,0)),K163,'BACK INFO'!$H$1),'BACK INFO'!$G$1)</f>
        <v>ANITA M. HOPKINS</v>
      </c>
    </row>
    <row r="164" spans="1:21" s="11" customFormat="1" x14ac:dyDescent="0.35">
      <c r="A164" s="11" t="s">
        <v>94</v>
      </c>
      <c r="B164" s="11">
        <v>2018</v>
      </c>
      <c r="C164" s="11">
        <v>7</v>
      </c>
      <c r="D164" s="11" t="s">
        <v>95</v>
      </c>
      <c r="E164" s="11" t="s">
        <v>96</v>
      </c>
      <c r="F164" s="11" t="s">
        <v>700</v>
      </c>
      <c r="G164" s="11" t="s">
        <v>192</v>
      </c>
      <c r="H164" s="11" t="s">
        <v>110</v>
      </c>
      <c r="I164" s="11" t="s">
        <v>209</v>
      </c>
      <c r="J164" s="11" t="s">
        <v>99</v>
      </c>
      <c r="K164" s="11" t="s">
        <v>67</v>
      </c>
      <c r="L164" s="11" t="s">
        <v>210</v>
      </c>
      <c r="M164" s="11" t="s">
        <v>101</v>
      </c>
      <c r="N164" s="11">
        <v>41</v>
      </c>
      <c r="O164" s="11">
        <v>2018</v>
      </c>
      <c r="P164" s="11" t="s">
        <v>193</v>
      </c>
      <c r="Q164" s="11" t="s">
        <v>193</v>
      </c>
      <c r="R164" s="11" t="s">
        <v>192</v>
      </c>
      <c r="S164" s="11" t="s">
        <v>104</v>
      </c>
      <c r="T164" s="11">
        <v>1340</v>
      </c>
      <c r="U164" s="11" t="str">
        <f>IF(ISERROR(VLOOKUP(I164,'BACK INFO'!F:F,1,0)),IF(ISERROR(VLOOKUP(I164,'BACK INFO'!H:H,1,0)),K164,'BACK INFO'!$H$1),'BACK INFO'!$G$1)</f>
        <v>ANITA M. HOPKINS</v>
      </c>
    </row>
    <row r="165" spans="1:21" s="11" customFormat="1" x14ac:dyDescent="0.35">
      <c r="A165" s="11" t="s">
        <v>94</v>
      </c>
      <c r="B165" s="11">
        <v>2018</v>
      </c>
      <c r="C165" s="11">
        <v>7</v>
      </c>
      <c r="D165" s="11" t="s">
        <v>95</v>
      </c>
      <c r="E165" s="11" t="s">
        <v>96</v>
      </c>
      <c r="F165" s="11" t="s">
        <v>700</v>
      </c>
      <c r="G165" s="11" t="s">
        <v>192</v>
      </c>
      <c r="H165" s="11" t="s">
        <v>110</v>
      </c>
      <c r="I165" s="11" t="s">
        <v>209</v>
      </c>
      <c r="J165" s="11" t="s">
        <v>99</v>
      </c>
      <c r="K165" s="11" t="s">
        <v>67</v>
      </c>
      <c r="L165" s="11" t="s">
        <v>211</v>
      </c>
      <c r="M165" s="11" t="s">
        <v>101</v>
      </c>
      <c r="N165" s="11">
        <v>14</v>
      </c>
      <c r="O165" s="11">
        <v>2018</v>
      </c>
      <c r="P165" s="11" t="s">
        <v>193</v>
      </c>
      <c r="Q165" s="11" t="s">
        <v>193</v>
      </c>
      <c r="R165" s="11" t="s">
        <v>192</v>
      </c>
      <c r="S165" s="11" t="s">
        <v>104</v>
      </c>
      <c r="T165" s="11">
        <v>463</v>
      </c>
      <c r="U165" s="11" t="str">
        <f>IF(ISERROR(VLOOKUP(I165,'BACK INFO'!F:F,1,0)),IF(ISERROR(VLOOKUP(I165,'BACK INFO'!H:H,1,0)),K165,'BACK INFO'!$H$1),'BACK INFO'!$G$1)</f>
        <v>ANITA M. HOPKINS</v>
      </c>
    </row>
    <row r="166" spans="1:21" s="11" customFormat="1" x14ac:dyDescent="0.35">
      <c r="A166" s="11" t="s">
        <v>94</v>
      </c>
      <c r="B166" s="11">
        <v>2018</v>
      </c>
      <c r="C166" s="11">
        <v>7</v>
      </c>
      <c r="D166" s="11" t="s">
        <v>95</v>
      </c>
      <c r="E166" s="11" t="s">
        <v>96</v>
      </c>
      <c r="F166" s="11" t="s">
        <v>700</v>
      </c>
      <c r="G166" s="11" t="s">
        <v>192</v>
      </c>
      <c r="H166" s="11" t="s">
        <v>110</v>
      </c>
      <c r="I166" s="11" t="s">
        <v>197</v>
      </c>
      <c r="J166" s="11" t="s">
        <v>99</v>
      </c>
      <c r="K166" s="11" t="s">
        <v>76</v>
      </c>
      <c r="L166" s="11" t="s">
        <v>127</v>
      </c>
      <c r="M166" s="11" t="s">
        <v>101</v>
      </c>
      <c r="N166" s="11">
        <v>24</v>
      </c>
      <c r="O166" s="11">
        <v>2018</v>
      </c>
      <c r="P166" s="11" t="s">
        <v>193</v>
      </c>
      <c r="Q166" s="11" t="s">
        <v>193</v>
      </c>
      <c r="R166" s="11" t="s">
        <v>192</v>
      </c>
      <c r="S166" s="11" t="s">
        <v>104</v>
      </c>
      <c r="T166" s="11">
        <v>741</v>
      </c>
      <c r="U166" s="11" t="str">
        <f>IF(ISERROR(VLOOKUP(I166,'BACK INFO'!F:F,1,0)),IF(ISERROR(VLOOKUP(I166,'BACK INFO'!H:H,1,0)),K166,'BACK INFO'!$H$1),'BACK INFO'!$G$1)</f>
        <v>MIE MANNICHE</v>
      </c>
    </row>
    <row r="167" spans="1:21" s="11" customFormat="1" x14ac:dyDescent="0.35">
      <c r="A167" s="11" t="s">
        <v>94</v>
      </c>
      <c r="B167" s="11">
        <v>2018</v>
      </c>
      <c r="C167" s="11">
        <v>7</v>
      </c>
      <c r="D167" s="11" t="s">
        <v>95</v>
      </c>
      <c r="E167" s="11" t="s">
        <v>96</v>
      </c>
      <c r="F167" s="11" t="s">
        <v>700</v>
      </c>
      <c r="G167" s="11" t="s">
        <v>192</v>
      </c>
      <c r="H167" s="11" t="s">
        <v>110</v>
      </c>
      <c r="I167" s="11" t="s">
        <v>212</v>
      </c>
      <c r="J167" s="11" t="s">
        <v>99</v>
      </c>
      <c r="K167" s="11" t="s">
        <v>67</v>
      </c>
      <c r="L167" s="11" t="s">
        <v>173</v>
      </c>
      <c r="M167" s="11" t="s">
        <v>101</v>
      </c>
      <c r="N167" s="11">
        <v>15</v>
      </c>
      <c r="O167" s="11">
        <v>2018</v>
      </c>
      <c r="P167" s="11" t="s">
        <v>193</v>
      </c>
      <c r="Q167" s="11" t="s">
        <v>193</v>
      </c>
      <c r="R167" s="11" t="s">
        <v>192</v>
      </c>
      <c r="S167" s="11" t="s">
        <v>104</v>
      </c>
      <c r="T167" s="11">
        <v>505</v>
      </c>
      <c r="U167" s="11" t="str">
        <f>IF(ISERROR(VLOOKUP(I167,'BACK INFO'!F:F,1,0)),IF(ISERROR(VLOOKUP(I167,'BACK INFO'!H:H,1,0)),K167,'BACK INFO'!$H$1),'BACK INFO'!$G$1)</f>
        <v>ANITA M. HOPKINS</v>
      </c>
    </row>
    <row r="168" spans="1:21" s="11" customFormat="1" x14ac:dyDescent="0.35">
      <c r="A168" s="11" t="s">
        <v>94</v>
      </c>
      <c r="B168" s="11">
        <v>2018</v>
      </c>
      <c r="C168" s="11">
        <v>7</v>
      </c>
      <c r="D168" s="11" t="s">
        <v>95</v>
      </c>
      <c r="E168" s="11" t="s">
        <v>96</v>
      </c>
      <c r="F168" s="11" t="s">
        <v>700</v>
      </c>
      <c r="G168" s="11" t="s">
        <v>192</v>
      </c>
      <c r="H168" s="11" t="s">
        <v>110</v>
      </c>
      <c r="I168" s="11" t="s">
        <v>213</v>
      </c>
      <c r="J168" s="11" t="s">
        <v>120</v>
      </c>
      <c r="K168" s="11" t="s">
        <v>68</v>
      </c>
      <c r="L168" s="11" t="s">
        <v>129</v>
      </c>
      <c r="M168" s="11" t="s">
        <v>122</v>
      </c>
      <c r="N168" s="11">
        <v>25</v>
      </c>
      <c r="O168" s="11">
        <v>2018</v>
      </c>
      <c r="P168" s="11" t="s">
        <v>193</v>
      </c>
      <c r="Q168" s="11" t="s">
        <v>193</v>
      </c>
      <c r="R168" s="11" t="s">
        <v>192</v>
      </c>
      <c r="S168" s="11" t="s">
        <v>104</v>
      </c>
      <c r="T168" s="11">
        <v>836.14864864864842</v>
      </c>
      <c r="U168" s="11" t="str">
        <f>IF(ISERROR(VLOOKUP(I168,'BACK INFO'!F:F,1,0)),IF(ISERROR(VLOOKUP(I168,'BACK INFO'!H:H,1,0)),K168,'BACK INFO'!$H$1),'BACK INFO'!$G$1)</f>
        <v>STEPHANIE VITALI</v>
      </c>
    </row>
    <row r="169" spans="1:21" s="11" customFormat="1" x14ac:dyDescent="0.35">
      <c r="A169" s="11" t="s">
        <v>94</v>
      </c>
      <c r="B169" s="11">
        <v>2018</v>
      </c>
      <c r="C169" s="11">
        <v>7</v>
      </c>
      <c r="D169" s="11" t="s">
        <v>95</v>
      </c>
      <c r="E169" s="11" t="s">
        <v>96</v>
      </c>
      <c r="F169" s="11" t="s">
        <v>700</v>
      </c>
      <c r="G169" s="11" t="s">
        <v>192</v>
      </c>
      <c r="H169" s="11" t="s">
        <v>110</v>
      </c>
      <c r="I169" s="11" t="s">
        <v>214</v>
      </c>
      <c r="J169" s="11" t="s">
        <v>99</v>
      </c>
      <c r="K169" s="11" t="s">
        <v>74</v>
      </c>
      <c r="L169" s="11" t="s">
        <v>199</v>
      </c>
      <c r="M169" s="11" t="s">
        <v>101</v>
      </c>
      <c r="N169" s="11">
        <v>19</v>
      </c>
      <c r="O169" s="11">
        <v>2018</v>
      </c>
      <c r="P169" s="11" t="s">
        <v>193</v>
      </c>
      <c r="Q169" s="11" t="s">
        <v>193</v>
      </c>
      <c r="R169" s="11" t="s">
        <v>192</v>
      </c>
      <c r="S169" s="11" t="s">
        <v>104</v>
      </c>
      <c r="T169" s="11">
        <v>576</v>
      </c>
      <c r="U169" s="11" t="str">
        <f>IF(ISERROR(VLOOKUP(I169,'BACK INFO'!F:F,1,0)),IF(ISERROR(VLOOKUP(I169,'BACK INFO'!H:H,1,0)),K169,'BACK INFO'!$H$1),'BACK INFO'!$G$1)</f>
        <v>DENISE ARNETT</v>
      </c>
    </row>
    <row r="170" spans="1:21" s="11" customFormat="1" x14ac:dyDescent="0.35">
      <c r="A170" s="11" t="s">
        <v>94</v>
      </c>
      <c r="B170" s="11">
        <v>2018</v>
      </c>
      <c r="C170" s="11">
        <v>7</v>
      </c>
      <c r="D170" s="11" t="s">
        <v>95</v>
      </c>
      <c r="E170" s="11" t="s">
        <v>96</v>
      </c>
      <c r="F170" s="11" t="s">
        <v>700</v>
      </c>
      <c r="G170" s="11" t="s">
        <v>192</v>
      </c>
      <c r="H170" s="11" t="s">
        <v>110</v>
      </c>
      <c r="I170" s="11" t="s">
        <v>215</v>
      </c>
      <c r="J170" s="11" t="s">
        <v>99</v>
      </c>
      <c r="K170" s="11" t="s">
        <v>71</v>
      </c>
      <c r="L170" s="11" t="s">
        <v>216</v>
      </c>
      <c r="M170" s="11" t="s">
        <v>101</v>
      </c>
      <c r="N170" s="11">
        <v>13</v>
      </c>
      <c r="O170" s="11">
        <v>2018</v>
      </c>
      <c r="P170" s="11" t="s">
        <v>193</v>
      </c>
      <c r="Q170" s="11" t="s">
        <v>193</v>
      </c>
      <c r="R170" s="11" t="s">
        <v>192</v>
      </c>
      <c r="S170" s="11" t="s">
        <v>104</v>
      </c>
      <c r="T170" s="11">
        <v>395</v>
      </c>
      <c r="U170" s="11" t="str">
        <f>IF(ISERROR(VLOOKUP(I170,'BACK INFO'!F:F,1,0)),IF(ISERROR(VLOOKUP(I170,'BACK INFO'!H:H,1,0)),K170,'BACK INFO'!$H$1),'BACK INFO'!$G$1)</f>
        <v>HOLLY SALES INC.</v>
      </c>
    </row>
    <row r="171" spans="1:21" s="11" customFormat="1" x14ac:dyDescent="0.35">
      <c r="A171" s="11" t="s">
        <v>94</v>
      </c>
      <c r="B171" s="11">
        <v>2018</v>
      </c>
      <c r="C171" s="11">
        <v>7</v>
      </c>
      <c r="D171" s="11" t="s">
        <v>95</v>
      </c>
      <c r="E171" s="11" t="s">
        <v>96</v>
      </c>
      <c r="F171" s="11" t="s">
        <v>700</v>
      </c>
      <c r="G171" s="11" t="s">
        <v>192</v>
      </c>
      <c r="H171" s="11" t="s">
        <v>110</v>
      </c>
      <c r="I171" s="11" t="s">
        <v>217</v>
      </c>
      <c r="J171" s="11" t="s">
        <v>99</v>
      </c>
      <c r="K171" s="11" t="s">
        <v>75</v>
      </c>
      <c r="L171" s="11" t="s">
        <v>146</v>
      </c>
      <c r="M171" s="11" t="s">
        <v>101</v>
      </c>
      <c r="N171" s="11">
        <v>30</v>
      </c>
      <c r="O171" s="11">
        <v>2018</v>
      </c>
      <c r="P171" s="11" t="s">
        <v>193</v>
      </c>
      <c r="Q171" s="11" t="s">
        <v>193</v>
      </c>
      <c r="R171" s="11" t="s">
        <v>192</v>
      </c>
      <c r="S171" s="11" t="s">
        <v>104</v>
      </c>
      <c r="T171" s="11">
        <v>936</v>
      </c>
      <c r="U171" s="11" t="str">
        <f>IF(ISERROR(VLOOKUP(I171,'BACK INFO'!F:F,1,0)),IF(ISERROR(VLOOKUP(I171,'BACK INFO'!H:H,1,0)),K171,'BACK INFO'!$H$1),'BACK INFO'!$G$1)</f>
        <v>LAURA BONG</v>
      </c>
    </row>
    <row r="172" spans="1:21" s="11" customFormat="1" x14ac:dyDescent="0.35">
      <c r="A172" s="11" t="s">
        <v>94</v>
      </c>
      <c r="B172" s="11">
        <v>2018</v>
      </c>
      <c r="C172" s="11">
        <v>7</v>
      </c>
      <c r="D172" s="11" t="s">
        <v>95</v>
      </c>
      <c r="E172" s="11" t="s">
        <v>96</v>
      </c>
      <c r="F172" s="11" t="s">
        <v>700</v>
      </c>
      <c r="G172" s="11" t="s">
        <v>192</v>
      </c>
      <c r="H172" s="11" t="s">
        <v>110</v>
      </c>
      <c r="I172" s="11" t="s">
        <v>198</v>
      </c>
      <c r="J172" s="11" t="s">
        <v>99</v>
      </c>
      <c r="K172" s="11" t="s">
        <v>74</v>
      </c>
      <c r="L172" s="11" t="s">
        <v>199</v>
      </c>
      <c r="M172" s="11" t="s">
        <v>101</v>
      </c>
      <c r="N172" s="11">
        <v>29</v>
      </c>
      <c r="O172" s="11">
        <v>2018</v>
      </c>
      <c r="P172" s="11" t="s">
        <v>193</v>
      </c>
      <c r="Q172" s="11" t="s">
        <v>193</v>
      </c>
      <c r="R172" s="11" t="s">
        <v>192</v>
      </c>
      <c r="S172" s="11" t="s">
        <v>104</v>
      </c>
      <c r="T172" s="11">
        <v>899</v>
      </c>
      <c r="U172" s="11" t="str">
        <f>IF(ISERROR(VLOOKUP(I172,'BACK INFO'!F:F,1,0)),IF(ISERROR(VLOOKUP(I172,'BACK INFO'!H:H,1,0)),K172,'BACK INFO'!$H$1),'BACK INFO'!$G$1)</f>
        <v>DENISE ARNETT</v>
      </c>
    </row>
    <row r="173" spans="1:21" s="11" customFormat="1" x14ac:dyDescent="0.35">
      <c r="A173" s="11" t="s">
        <v>94</v>
      </c>
      <c r="B173" s="11">
        <v>2018</v>
      </c>
      <c r="C173" s="11">
        <v>7</v>
      </c>
      <c r="D173" s="11" t="s">
        <v>95</v>
      </c>
      <c r="E173" s="11" t="s">
        <v>96</v>
      </c>
      <c r="F173" s="11" t="s">
        <v>700</v>
      </c>
      <c r="G173" s="11" t="s">
        <v>192</v>
      </c>
      <c r="H173" s="11" t="s">
        <v>110</v>
      </c>
      <c r="I173" s="11" t="s">
        <v>218</v>
      </c>
      <c r="J173" s="11" t="s">
        <v>99</v>
      </c>
      <c r="K173" s="11" t="s">
        <v>74</v>
      </c>
      <c r="L173" s="11" t="s">
        <v>199</v>
      </c>
      <c r="M173" s="11" t="s">
        <v>101</v>
      </c>
      <c r="N173" s="11">
        <v>19</v>
      </c>
      <c r="O173" s="11">
        <v>2018</v>
      </c>
      <c r="P173" s="11" t="s">
        <v>193</v>
      </c>
      <c r="Q173" s="11" t="s">
        <v>193</v>
      </c>
      <c r="R173" s="11" t="s">
        <v>192</v>
      </c>
      <c r="S173" s="11" t="s">
        <v>104</v>
      </c>
      <c r="T173" s="11">
        <v>576</v>
      </c>
      <c r="U173" s="11" t="str">
        <f>IF(ISERROR(VLOOKUP(I173,'BACK INFO'!F:F,1,0)),IF(ISERROR(VLOOKUP(I173,'BACK INFO'!H:H,1,0)),K173,'BACK INFO'!$H$1),'BACK INFO'!$G$1)</f>
        <v>DENISE ARNETT</v>
      </c>
    </row>
    <row r="174" spans="1:21" s="11" customFormat="1" x14ac:dyDescent="0.35">
      <c r="A174" s="11" t="s">
        <v>94</v>
      </c>
      <c r="B174" s="11">
        <v>2018</v>
      </c>
      <c r="C174" s="11">
        <v>7</v>
      </c>
      <c r="D174" s="11" t="s">
        <v>95</v>
      </c>
      <c r="E174" s="11" t="s">
        <v>96</v>
      </c>
      <c r="F174" s="11" t="s">
        <v>700</v>
      </c>
      <c r="G174" s="11" t="s">
        <v>192</v>
      </c>
      <c r="H174" s="11" t="s">
        <v>110</v>
      </c>
      <c r="I174" s="11" t="s">
        <v>219</v>
      </c>
      <c r="J174" s="11" t="s">
        <v>99</v>
      </c>
      <c r="K174" s="11" t="s">
        <v>75</v>
      </c>
      <c r="L174" s="11" t="s">
        <v>220</v>
      </c>
      <c r="M174" s="11" t="s">
        <v>101</v>
      </c>
      <c r="N174" s="11">
        <v>8</v>
      </c>
      <c r="O174" s="11">
        <v>2018</v>
      </c>
      <c r="P174" s="11" t="s">
        <v>193</v>
      </c>
      <c r="Q174" s="11" t="s">
        <v>193</v>
      </c>
      <c r="R174" s="11" t="s">
        <v>192</v>
      </c>
      <c r="S174" s="11" t="s">
        <v>104</v>
      </c>
      <c r="T174" s="11">
        <v>273</v>
      </c>
      <c r="U174" s="11" t="str">
        <f>IF(ISERROR(VLOOKUP(I174,'BACK INFO'!F:F,1,0)),IF(ISERROR(VLOOKUP(I174,'BACK INFO'!H:H,1,0)),K174,'BACK INFO'!$H$1),'BACK INFO'!$G$1)</f>
        <v>LAURA BONG</v>
      </c>
    </row>
    <row r="175" spans="1:21" s="11" customFormat="1" x14ac:dyDescent="0.35">
      <c r="A175" s="11" t="s">
        <v>94</v>
      </c>
      <c r="B175" s="11">
        <v>2018</v>
      </c>
      <c r="C175" s="11">
        <v>7</v>
      </c>
      <c r="D175" s="11" t="s">
        <v>95</v>
      </c>
      <c r="E175" s="11" t="s">
        <v>96</v>
      </c>
      <c r="F175" s="11" t="s">
        <v>700</v>
      </c>
      <c r="G175" s="11" t="s">
        <v>221</v>
      </c>
      <c r="H175" s="11" t="s">
        <v>98</v>
      </c>
      <c r="I175" s="11" t="s">
        <v>60</v>
      </c>
      <c r="J175" s="11" t="s">
        <v>99</v>
      </c>
      <c r="K175" s="11" t="s">
        <v>54</v>
      </c>
      <c r="L175" s="11" t="s">
        <v>100</v>
      </c>
      <c r="M175" s="11" t="s">
        <v>101</v>
      </c>
      <c r="N175" s="11">
        <v>864</v>
      </c>
      <c r="O175" s="11">
        <v>2018</v>
      </c>
      <c r="P175" s="11" t="s">
        <v>222</v>
      </c>
      <c r="Q175" s="11" t="s">
        <v>222</v>
      </c>
      <c r="R175" s="11" t="s">
        <v>221</v>
      </c>
      <c r="S175" s="11" t="s">
        <v>104</v>
      </c>
      <c r="T175" s="11">
        <v>24947.75</v>
      </c>
      <c r="U175" s="11" t="str">
        <f>IF(ISERROR(VLOOKUP(I175,'BACK INFO'!F:F,1,0)),IF(ISERROR(VLOOKUP(I175,'BACK INFO'!H:H,1,0)),K175,'BACK INFO'!$H$1),'BACK INFO'!$G$1)</f>
        <v>PAIGE ALYSE STRAUGHAN</v>
      </c>
    </row>
    <row r="176" spans="1:21" s="11" customFormat="1" x14ac:dyDescent="0.35">
      <c r="A176" s="11" t="s">
        <v>94</v>
      </c>
      <c r="B176" s="11">
        <v>2018</v>
      </c>
      <c r="C176" s="11">
        <v>7</v>
      </c>
      <c r="D176" s="11" t="s">
        <v>95</v>
      </c>
      <c r="E176" s="11" t="s">
        <v>96</v>
      </c>
      <c r="F176" s="11" t="s">
        <v>700</v>
      </c>
      <c r="G176" s="11" t="s">
        <v>221</v>
      </c>
      <c r="H176" s="11" t="s">
        <v>98</v>
      </c>
      <c r="I176" s="11" t="s">
        <v>63</v>
      </c>
      <c r="J176" s="11" t="s">
        <v>99</v>
      </c>
      <c r="K176" s="11" t="s">
        <v>54</v>
      </c>
      <c r="L176" s="11" t="s">
        <v>129</v>
      </c>
      <c r="M176" s="11" t="s">
        <v>122</v>
      </c>
      <c r="N176" s="11">
        <v>225</v>
      </c>
      <c r="O176" s="11">
        <v>2018</v>
      </c>
      <c r="P176" s="11" t="s">
        <v>222</v>
      </c>
      <c r="Q176" s="11" t="s">
        <v>222</v>
      </c>
      <c r="R176" s="11" t="s">
        <v>221</v>
      </c>
      <c r="S176" s="11" t="s">
        <v>104</v>
      </c>
      <c r="T176" s="11">
        <v>7376.9500000000007</v>
      </c>
      <c r="U176" s="11" t="str">
        <f>IF(ISERROR(VLOOKUP(I176,'BACK INFO'!F:F,1,0)),IF(ISERROR(VLOOKUP(I176,'BACK INFO'!H:H,1,0)),K176,'BACK INFO'!$H$1),'BACK INFO'!$G$1)</f>
        <v>PAIGE ALYSE STRAUGHAN</v>
      </c>
    </row>
    <row r="177" spans="1:21" s="11" customFormat="1" x14ac:dyDescent="0.35">
      <c r="A177" s="11" t="s">
        <v>94</v>
      </c>
      <c r="B177" s="11">
        <v>2018</v>
      </c>
      <c r="C177" s="11">
        <v>7</v>
      </c>
      <c r="D177" s="11" t="s">
        <v>95</v>
      </c>
      <c r="E177" s="11" t="s">
        <v>96</v>
      </c>
      <c r="F177" s="11" t="s">
        <v>700</v>
      </c>
      <c r="G177" s="11" t="s">
        <v>221</v>
      </c>
      <c r="H177" s="11" t="s">
        <v>98</v>
      </c>
      <c r="I177" s="11" t="s">
        <v>63</v>
      </c>
      <c r="J177" s="11" t="s">
        <v>99</v>
      </c>
      <c r="K177" s="11" t="s">
        <v>54</v>
      </c>
      <c r="L177" s="11" t="s">
        <v>129</v>
      </c>
      <c r="M177" s="11" t="s">
        <v>122</v>
      </c>
      <c r="N177" s="11">
        <v>26</v>
      </c>
      <c r="O177" s="11">
        <v>2018</v>
      </c>
      <c r="P177" s="11" t="s">
        <v>222</v>
      </c>
      <c r="Q177" s="11" t="s">
        <v>222</v>
      </c>
      <c r="R177" s="11" t="s">
        <v>221</v>
      </c>
      <c r="S177" s="11" t="s">
        <v>104</v>
      </c>
      <c r="T177" s="11">
        <v>572</v>
      </c>
      <c r="U177" s="11" t="str">
        <f>IF(ISERROR(VLOOKUP(I177,'BACK INFO'!F:F,1,0)),IF(ISERROR(VLOOKUP(I177,'BACK INFO'!H:H,1,0)),K177,'BACK INFO'!$H$1),'BACK INFO'!$G$1)</f>
        <v>PAIGE ALYSE STRAUGHAN</v>
      </c>
    </row>
    <row r="178" spans="1:21" s="11" customFormat="1" x14ac:dyDescent="0.35">
      <c r="A178" s="11" t="s">
        <v>94</v>
      </c>
      <c r="B178" s="11">
        <v>2018</v>
      </c>
      <c r="C178" s="11">
        <v>7</v>
      </c>
      <c r="D178" s="11" t="s">
        <v>95</v>
      </c>
      <c r="E178" s="11" t="s">
        <v>96</v>
      </c>
      <c r="F178" s="11" t="s">
        <v>700</v>
      </c>
      <c r="G178" s="11" t="s">
        <v>221</v>
      </c>
      <c r="H178" s="11" t="s">
        <v>152</v>
      </c>
      <c r="I178" s="11" t="s">
        <v>60</v>
      </c>
      <c r="J178" s="11" t="s">
        <v>99</v>
      </c>
      <c r="K178" s="11" t="s">
        <v>54</v>
      </c>
      <c r="L178" s="11" t="s">
        <v>100</v>
      </c>
      <c r="M178" s="11" t="s">
        <v>101</v>
      </c>
      <c r="N178" s="11">
        <v>30</v>
      </c>
      <c r="O178" s="11">
        <v>2018</v>
      </c>
      <c r="P178" s="11" t="s">
        <v>222</v>
      </c>
      <c r="Q178" s="11" t="s">
        <v>222</v>
      </c>
      <c r="R178" s="11" t="s">
        <v>221</v>
      </c>
      <c r="S178" s="11" t="s">
        <v>104</v>
      </c>
      <c r="T178" s="11">
        <v>841.5</v>
      </c>
      <c r="U178" s="11" t="str">
        <f>IF(ISERROR(VLOOKUP(I178,'BACK INFO'!F:F,1,0)),IF(ISERROR(VLOOKUP(I178,'BACK INFO'!H:H,1,0)),K178,'BACK INFO'!$H$1),'BACK INFO'!$G$1)</f>
        <v>PAIGE ALYSE STRAUGHAN</v>
      </c>
    </row>
    <row r="179" spans="1:21" s="11" customFormat="1" x14ac:dyDescent="0.35">
      <c r="A179" s="11" t="s">
        <v>94</v>
      </c>
      <c r="B179" s="11">
        <v>2018</v>
      </c>
      <c r="C179" s="11">
        <v>7</v>
      </c>
      <c r="D179" s="11" t="s">
        <v>95</v>
      </c>
      <c r="E179" s="11" t="s">
        <v>96</v>
      </c>
      <c r="F179" s="11" t="s">
        <v>700</v>
      </c>
      <c r="G179" s="11" t="s">
        <v>223</v>
      </c>
      <c r="H179" s="11" t="s">
        <v>98</v>
      </c>
      <c r="I179" s="11" t="s">
        <v>686</v>
      </c>
      <c r="J179" s="11" t="s">
        <v>99</v>
      </c>
      <c r="K179" s="11" t="s">
        <v>54</v>
      </c>
      <c r="L179" s="11" t="s">
        <v>100</v>
      </c>
      <c r="M179" s="11" t="s">
        <v>101</v>
      </c>
      <c r="N179" s="11">
        <v>53</v>
      </c>
      <c r="O179" s="11">
        <v>2018</v>
      </c>
      <c r="P179" s="11" t="s">
        <v>102</v>
      </c>
      <c r="Q179" s="11" t="s">
        <v>102</v>
      </c>
      <c r="R179" s="11" t="s">
        <v>223</v>
      </c>
      <c r="S179" s="11" t="s">
        <v>104</v>
      </c>
      <c r="T179" s="11">
        <v>1315.4199999999998</v>
      </c>
      <c r="U179" s="11" t="str">
        <f>IF(ISERROR(VLOOKUP(I179,'BACK INFO'!F:F,1,0)),IF(ISERROR(VLOOKUP(I179,'BACK INFO'!H:H,1,0)),K179,'BACK INFO'!$H$1),'BACK INFO'!$G$1)</f>
        <v>PAIGE ALYSE STRAUGHAN</v>
      </c>
    </row>
    <row r="180" spans="1:21" s="11" customFormat="1" x14ac:dyDescent="0.35">
      <c r="A180" s="11" t="s">
        <v>94</v>
      </c>
      <c r="B180" s="11">
        <v>2018</v>
      </c>
      <c r="C180" s="11">
        <v>7</v>
      </c>
      <c r="D180" s="11" t="s">
        <v>95</v>
      </c>
      <c r="E180" s="11" t="s">
        <v>96</v>
      </c>
      <c r="F180" s="11" t="s">
        <v>700</v>
      </c>
      <c r="G180" s="11" t="s">
        <v>223</v>
      </c>
      <c r="H180" s="11" t="s">
        <v>98</v>
      </c>
      <c r="I180" s="11" t="s">
        <v>686</v>
      </c>
      <c r="J180" s="11" t="s">
        <v>99</v>
      </c>
      <c r="K180" s="11" t="s">
        <v>54</v>
      </c>
      <c r="L180" s="11" t="s">
        <v>100</v>
      </c>
      <c r="M180" s="11" t="s">
        <v>101</v>
      </c>
      <c r="N180" s="11">
        <v>7</v>
      </c>
      <c r="O180" s="11">
        <v>2018</v>
      </c>
      <c r="P180" s="11" t="s">
        <v>102</v>
      </c>
      <c r="Q180" s="11" t="s">
        <v>102</v>
      </c>
      <c r="R180" s="11" t="s">
        <v>223</v>
      </c>
      <c r="S180" s="11" t="s">
        <v>104</v>
      </c>
      <c r="T180" s="11">
        <v>179.78</v>
      </c>
      <c r="U180" s="11" t="str">
        <f>IF(ISERROR(VLOOKUP(I180,'BACK INFO'!F:F,1,0)),IF(ISERROR(VLOOKUP(I180,'BACK INFO'!H:H,1,0)),K180,'BACK INFO'!$H$1),'BACK INFO'!$G$1)</f>
        <v>PAIGE ALYSE STRAUGHAN</v>
      </c>
    </row>
    <row r="181" spans="1:21" s="11" customFormat="1" x14ac:dyDescent="0.35">
      <c r="A181" s="11" t="s">
        <v>94</v>
      </c>
      <c r="B181" s="11">
        <v>2018</v>
      </c>
      <c r="C181" s="11">
        <v>7</v>
      </c>
      <c r="D181" s="11" t="s">
        <v>95</v>
      </c>
      <c r="E181" s="11" t="s">
        <v>96</v>
      </c>
      <c r="F181" s="11" t="s">
        <v>700</v>
      </c>
      <c r="G181" s="11" t="s">
        <v>223</v>
      </c>
      <c r="H181" s="11" t="s">
        <v>98</v>
      </c>
      <c r="I181" s="11" t="s">
        <v>194</v>
      </c>
      <c r="J181" s="11" t="s">
        <v>120</v>
      </c>
      <c r="K181" s="11" t="s">
        <v>68</v>
      </c>
      <c r="L181" s="11" t="s">
        <v>129</v>
      </c>
      <c r="M181" s="11" t="s">
        <v>122</v>
      </c>
      <c r="N181" s="11">
        <v>27</v>
      </c>
      <c r="O181" s="11">
        <v>2018</v>
      </c>
      <c r="P181" s="11" t="s">
        <v>102</v>
      </c>
      <c r="Q181" s="11" t="s">
        <v>102</v>
      </c>
      <c r="R181" s="11" t="s">
        <v>223</v>
      </c>
      <c r="S181" s="11" t="s">
        <v>104</v>
      </c>
      <c r="T181" s="11">
        <v>785.47297297297268</v>
      </c>
      <c r="U181" s="11" t="str">
        <f>IF(ISERROR(VLOOKUP(I181,'BACK INFO'!F:F,1,0)),IF(ISERROR(VLOOKUP(I181,'BACK INFO'!H:H,1,0)),K181,'BACK INFO'!$H$1),'BACK INFO'!$G$1)</f>
        <v>STEPHANIE VITALI</v>
      </c>
    </row>
    <row r="182" spans="1:21" s="11" customFormat="1" x14ac:dyDescent="0.35">
      <c r="A182" s="11" t="s">
        <v>94</v>
      </c>
      <c r="B182" s="11">
        <v>2018</v>
      </c>
      <c r="C182" s="11">
        <v>7</v>
      </c>
      <c r="D182" s="11" t="s">
        <v>95</v>
      </c>
      <c r="E182" s="11" t="s">
        <v>96</v>
      </c>
      <c r="F182" s="11" t="s">
        <v>700</v>
      </c>
      <c r="G182" s="11" t="s">
        <v>223</v>
      </c>
      <c r="H182" s="11" t="s">
        <v>98</v>
      </c>
      <c r="I182" s="11" t="s">
        <v>224</v>
      </c>
      <c r="J182" s="11" t="s">
        <v>99</v>
      </c>
      <c r="K182" s="11" t="s">
        <v>72</v>
      </c>
      <c r="L182" s="11" t="s">
        <v>114</v>
      </c>
      <c r="M182" s="11" t="s">
        <v>101</v>
      </c>
      <c r="N182" s="11">
        <v>6</v>
      </c>
      <c r="O182" s="11">
        <v>2018</v>
      </c>
      <c r="P182" s="11" t="s">
        <v>102</v>
      </c>
      <c r="Q182" s="11" t="s">
        <v>102</v>
      </c>
      <c r="R182" s="11" t="s">
        <v>223</v>
      </c>
      <c r="S182" s="11" t="s">
        <v>104</v>
      </c>
      <c r="T182" s="11">
        <v>173</v>
      </c>
      <c r="U182" s="11" t="str">
        <f>IF(ISERROR(VLOOKUP(I182,'BACK INFO'!F:F,1,0)),IF(ISERROR(VLOOKUP(I182,'BACK INFO'!H:H,1,0)),K182,'BACK INFO'!$H$1),'BACK INFO'!$G$1)</f>
        <v>BILL MILLER AND COMPANY</v>
      </c>
    </row>
    <row r="183" spans="1:21" s="11" customFormat="1" x14ac:dyDescent="0.35">
      <c r="A183" s="11" t="s">
        <v>94</v>
      </c>
      <c r="B183" s="11">
        <v>2018</v>
      </c>
      <c r="C183" s="11">
        <v>7</v>
      </c>
      <c r="D183" s="11" t="s">
        <v>95</v>
      </c>
      <c r="E183" s="11" t="s">
        <v>96</v>
      </c>
      <c r="F183" s="11" t="s">
        <v>700</v>
      </c>
      <c r="G183" s="11" t="s">
        <v>223</v>
      </c>
      <c r="H183" s="11" t="s">
        <v>98</v>
      </c>
      <c r="I183" s="11" t="s">
        <v>158</v>
      </c>
      <c r="J183" s="11" t="s">
        <v>99</v>
      </c>
      <c r="K183" s="11" t="s">
        <v>67</v>
      </c>
      <c r="L183" s="11" t="s">
        <v>159</v>
      </c>
      <c r="M183" s="11" t="s">
        <v>101</v>
      </c>
      <c r="N183" s="11">
        <v>57</v>
      </c>
      <c r="O183" s="11">
        <v>2018</v>
      </c>
      <c r="P183" s="11" t="s">
        <v>102</v>
      </c>
      <c r="Q183" s="11" t="s">
        <v>102</v>
      </c>
      <c r="R183" s="11" t="s">
        <v>223</v>
      </c>
      <c r="S183" s="11" t="s">
        <v>104</v>
      </c>
      <c r="T183" s="11">
        <v>1801</v>
      </c>
      <c r="U183" s="11" t="str">
        <f>IF(ISERROR(VLOOKUP(I183,'BACK INFO'!F:F,1,0)),IF(ISERROR(VLOOKUP(I183,'BACK INFO'!H:H,1,0)),K183,'BACK INFO'!$H$1),'BACK INFO'!$G$1)</f>
        <v>ANITA M. HOPKINS</v>
      </c>
    </row>
    <row r="184" spans="1:21" s="11" customFormat="1" x14ac:dyDescent="0.35">
      <c r="A184" s="11" t="s">
        <v>94</v>
      </c>
      <c r="B184" s="11">
        <v>2018</v>
      </c>
      <c r="C184" s="11">
        <v>7</v>
      </c>
      <c r="D184" s="11" t="s">
        <v>95</v>
      </c>
      <c r="E184" s="11" t="s">
        <v>96</v>
      </c>
      <c r="F184" s="11" t="s">
        <v>700</v>
      </c>
      <c r="G184" s="11" t="s">
        <v>223</v>
      </c>
      <c r="H184" s="11" t="s">
        <v>98</v>
      </c>
      <c r="I184" s="11" t="s">
        <v>189</v>
      </c>
      <c r="J184" s="11" t="s">
        <v>99</v>
      </c>
      <c r="K184" s="11" t="s">
        <v>73</v>
      </c>
      <c r="L184" s="11" t="s">
        <v>190</v>
      </c>
      <c r="M184" s="11" t="s">
        <v>191</v>
      </c>
      <c r="N184" s="11">
        <v>244</v>
      </c>
      <c r="O184" s="11">
        <v>2018</v>
      </c>
      <c r="P184" s="11" t="s">
        <v>102</v>
      </c>
      <c r="Q184" s="11" t="s">
        <v>102</v>
      </c>
      <c r="R184" s="11" t="s">
        <v>223</v>
      </c>
      <c r="S184" s="11" t="s">
        <v>104</v>
      </c>
      <c r="T184" s="11">
        <v>6527.4</v>
      </c>
      <c r="U184" s="11" t="str">
        <f>IF(ISERROR(VLOOKUP(I184,'BACK INFO'!F:F,1,0)),IF(ISERROR(VLOOKUP(I184,'BACK INFO'!H:H,1,0)),K184,'BACK INFO'!$H$1),'BACK INFO'!$G$1)</f>
        <v>PHYLLIS POSNER</v>
      </c>
    </row>
    <row r="185" spans="1:21" s="11" customFormat="1" x14ac:dyDescent="0.35">
      <c r="A185" s="11" t="s">
        <v>94</v>
      </c>
      <c r="B185" s="11">
        <v>2018</v>
      </c>
      <c r="C185" s="11">
        <v>7</v>
      </c>
      <c r="D185" s="11" t="s">
        <v>95</v>
      </c>
      <c r="E185" s="11" t="s">
        <v>96</v>
      </c>
      <c r="F185" s="11" t="s">
        <v>700</v>
      </c>
      <c r="G185" s="11" t="s">
        <v>223</v>
      </c>
      <c r="H185" s="11" t="s">
        <v>98</v>
      </c>
      <c r="I185" s="11" t="s">
        <v>160</v>
      </c>
      <c r="J185" s="11" t="s">
        <v>99</v>
      </c>
      <c r="K185" s="11" t="s">
        <v>76</v>
      </c>
      <c r="L185" s="11" t="s">
        <v>127</v>
      </c>
      <c r="M185" s="11" t="s">
        <v>101</v>
      </c>
      <c r="N185" s="11">
        <v>21</v>
      </c>
      <c r="O185" s="11">
        <v>2018</v>
      </c>
      <c r="P185" s="11" t="s">
        <v>102</v>
      </c>
      <c r="Q185" s="11" t="s">
        <v>102</v>
      </c>
      <c r="R185" s="11" t="s">
        <v>223</v>
      </c>
      <c r="S185" s="11" t="s">
        <v>104</v>
      </c>
      <c r="T185" s="11">
        <v>623</v>
      </c>
      <c r="U185" s="11" t="str">
        <f>IF(ISERROR(VLOOKUP(I185,'BACK INFO'!F:F,1,0)),IF(ISERROR(VLOOKUP(I185,'BACK INFO'!H:H,1,0)),K185,'BACK INFO'!$H$1),'BACK INFO'!$G$1)</f>
        <v>MIE MANNICHE</v>
      </c>
    </row>
    <row r="186" spans="1:21" s="11" customFormat="1" x14ac:dyDescent="0.35">
      <c r="A186" s="11" t="s">
        <v>94</v>
      </c>
      <c r="B186" s="11">
        <v>2018</v>
      </c>
      <c r="C186" s="11">
        <v>7</v>
      </c>
      <c r="D186" s="11" t="s">
        <v>95</v>
      </c>
      <c r="E186" s="11" t="s">
        <v>96</v>
      </c>
      <c r="F186" s="11" t="s">
        <v>700</v>
      </c>
      <c r="G186" s="11" t="s">
        <v>223</v>
      </c>
      <c r="H186" s="11" t="s">
        <v>98</v>
      </c>
      <c r="I186" s="11" t="s">
        <v>123</v>
      </c>
      <c r="J186" s="11" t="s">
        <v>99</v>
      </c>
      <c r="K186" s="11" t="s">
        <v>68</v>
      </c>
      <c r="L186" s="11" t="s">
        <v>124</v>
      </c>
      <c r="M186" s="11" t="s">
        <v>125</v>
      </c>
      <c r="N186" s="11">
        <v>20</v>
      </c>
      <c r="O186" s="11">
        <v>2018</v>
      </c>
      <c r="P186" s="11" t="s">
        <v>102</v>
      </c>
      <c r="Q186" s="11" t="s">
        <v>102</v>
      </c>
      <c r="R186" s="11" t="s">
        <v>223</v>
      </c>
      <c r="S186" s="11" t="s">
        <v>104</v>
      </c>
      <c r="T186" s="11">
        <v>622.82000000000005</v>
      </c>
      <c r="U186" s="11" t="str">
        <f>IF(ISERROR(VLOOKUP(I186,'BACK INFO'!F:F,1,0)),IF(ISERROR(VLOOKUP(I186,'BACK INFO'!H:H,1,0)),K186,'BACK INFO'!$H$1),'BACK INFO'!$G$1)</f>
        <v>STEPHANIE VITALI</v>
      </c>
    </row>
    <row r="187" spans="1:21" s="11" customFormat="1" x14ac:dyDescent="0.35">
      <c r="A187" s="11" t="s">
        <v>94</v>
      </c>
      <c r="B187" s="11">
        <v>2018</v>
      </c>
      <c r="C187" s="11">
        <v>7</v>
      </c>
      <c r="D187" s="11" t="s">
        <v>95</v>
      </c>
      <c r="E187" s="11" t="s">
        <v>96</v>
      </c>
      <c r="F187" s="11" t="s">
        <v>700</v>
      </c>
      <c r="G187" s="11" t="s">
        <v>223</v>
      </c>
      <c r="H187" s="11" t="s">
        <v>98</v>
      </c>
      <c r="I187" s="11" t="s">
        <v>60</v>
      </c>
      <c r="J187" s="11" t="s">
        <v>99</v>
      </c>
      <c r="K187" s="11" t="s">
        <v>54</v>
      </c>
      <c r="L187" s="11" t="s">
        <v>100</v>
      </c>
      <c r="M187" s="11" t="s">
        <v>101</v>
      </c>
      <c r="N187" s="11">
        <v>731</v>
      </c>
      <c r="O187" s="11">
        <v>2018</v>
      </c>
      <c r="P187" s="11" t="s">
        <v>102</v>
      </c>
      <c r="Q187" s="11" t="s">
        <v>102</v>
      </c>
      <c r="R187" s="11" t="s">
        <v>223</v>
      </c>
      <c r="S187" s="11" t="s">
        <v>104</v>
      </c>
      <c r="T187" s="11">
        <v>18051.450000000004</v>
      </c>
      <c r="U187" s="11" t="str">
        <f>IF(ISERROR(VLOOKUP(I187,'BACK INFO'!F:F,1,0)),IF(ISERROR(VLOOKUP(I187,'BACK INFO'!H:H,1,0)),K187,'BACK INFO'!$H$1),'BACK INFO'!$G$1)</f>
        <v>PAIGE ALYSE STRAUGHAN</v>
      </c>
    </row>
    <row r="188" spans="1:21" s="11" customFormat="1" x14ac:dyDescent="0.35">
      <c r="A188" s="11" t="s">
        <v>94</v>
      </c>
      <c r="B188" s="11">
        <v>2018</v>
      </c>
      <c r="C188" s="11">
        <v>7</v>
      </c>
      <c r="D188" s="11" t="s">
        <v>95</v>
      </c>
      <c r="E188" s="11" t="s">
        <v>96</v>
      </c>
      <c r="F188" s="11" t="s">
        <v>700</v>
      </c>
      <c r="G188" s="11" t="s">
        <v>223</v>
      </c>
      <c r="H188" s="11" t="s">
        <v>98</v>
      </c>
      <c r="I188" s="11" t="s">
        <v>148</v>
      </c>
      <c r="J188" s="11" t="s">
        <v>99</v>
      </c>
      <c r="K188" s="11" t="s">
        <v>71</v>
      </c>
      <c r="L188" s="11" t="s">
        <v>149</v>
      </c>
      <c r="M188" s="11" t="s">
        <v>101</v>
      </c>
      <c r="N188" s="11">
        <v>11</v>
      </c>
      <c r="O188" s="11">
        <v>2018</v>
      </c>
      <c r="P188" s="11" t="s">
        <v>102</v>
      </c>
      <c r="Q188" s="11" t="s">
        <v>102</v>
      </c>
      <c r="R188" s="11" t="s">
        <v>223</v>
      </c>
      <c r="S188" s="11" t="s">
        <v>104</v>
      </c>
      <c r="T188" s="11">
        <v>310</v>
      </c>
      <c r="U188" s="11" t="str">
        <f>IF(ISERROR(VLOOKUP(I188,'BACK INFO'!F:F,1,0)),IF(ISERROR(VLOOKUP(I188,'BACK INFO'!H:H,1,0)),K188,'BACK INFO'!$H$1),'BACK INFO'!$G$1)</f>
        <v>HOLLY SALES INC.</v>
      </c>
    </row>
    <row r="189" spans="1:21" s="11" customFormat="1" x14ac:dyDescent="0.35">
      <c r="A189" s="11" t="s">
        <v>94</v>
      </c>
      <c r="B189" s="11">
        <v>2018</v>
      </c>
      <c r="C189" s="11">
        <v>7</v>
      </c>
      <c r="D189" s="11" t="s">
        <v>95</v>
      </c>
      <c r="E189" s="11" t="s">
        <v>96</v>
      </c>
      <c r="F189" s="11" t="s">
        <v>700</v>
      </c>
      <c r="G189" s="11" t="s">
        <v>223</v>
      </c>
      <c r="H189" s="11" t="s">
        <v>98</v>
      </c>
      <c r="I189" s="11" t="s">
        <v>225</v>
      </c>
      <c r="J189" s="11" t="s">
        <v>99</v>
      </c>
      <c r="K189" s="11" t="s">
        <v>70</v>
      </c>
      <c r="L189" s="11" t="s">
        <v>157</v>
      </c>
      <c r="M189" s="11" t="s">
        <v>101</v>
      </c>
      <c r="N189" s="11">
        <v>30</v>
      </c>
      <c r="O189" s="11">
        <v>2018</v>
      </c>
      <c r="P189" s="11" t="s">
        <v>102</v>
      </c>
      <c r="Q189" s="11" t="s">
        <v>102</v>
      </c>
      <c r="R189" s="11" t="s">
        <v>223</v>
      </c>
      <c r="S189" s="11" t="s">
        <v>104</v>
      </c>
      <c r="T189" s="11">
        <v>897</v>
      </c>
      <c r="U189" s="11" t="str">
        <f>IF(ISERROR(VLOOKUP(I189,'BACK INFO'!F:F,1,0)),IF(ISERROR(VLOOKUP(I189,'BACK INFO'!H:H,1,0)),K189,'BACK INFO'!$H$1),'BACK INFO'!$G$1)</f>
        <v>JUDITH ANN DEAL</v>
      </c>
    </row>
    <row r="190" spans="1:21" s="11" customFormat="1" x14ac:dyDescent="0.35">
      <c r="A190" s="11" t="s">
        <v>94</v>
      </c>
      <c r="B190" s="11">
        <v>2018</v>
      </c>
      <c r="C190" s="11">
        <v>7</v>
      </c>
      <c r="D190" s="11" t="s">
        <v>95</v>
      </c>
      <c r="E190" s="11" t="s">
        <v>96</v>
      </c>
      <c r="F190" s="11" t="s">
        <v>700</v>
      </c>
      <c r="G190" s="11" t="s">
        <v>223</v>
      </c>
      <c r="H190" s="11" t="s">
        <v>98</v>
      </c>
      <c r="I190" s="11" t="s">
        <v>226</v>
      </c>
      <c r="J190" s="11" t="s">
        <v>99</v>
      </c>
      <c r="K190" s="11" t="s">
        <v>71</v>
      </c>
      <c r="L190" s="11" t="s">
        <v>227</v>
      </c>
      <c r="M190" s="11" t="s">
        <v>101</v>
      </c>
      <c r="N190" s="11">
        <v>52</v>
      </c>
      <c r="O190" s="11">
        <v>2018</v>
      </c>
      <c r="P190" s="11" t="s">
        <v>102</v>
      </c>
      <c r="Q190" s="11" t="s">
        <v>102</v>
      </c>
      <c r="R190" s="11" t="s">
        <v>223</v>
      </c>
      <c r="S190" s="11" t="s">
        <v>104</v>
      </c>
      <c r="T190" s="11">
        <v>1192.0300000000002</v>
      </c>
      <c r="U190" s="11" t="str">
        <f>IF(ISERROR(VLOOKUP(I190,'BACK INFO'!F:F,1,0)),IF(ISERROR(VLOOKUP(I190,'BACK INFO'!H:H,1,0)),K190,'BACK INFO'!$H$1),'BACK INFO'!$G$1)</f>
        <v>HOLLY SALES INC.</v>
      </c>
    </row>
    <row r="191" spans="1:21" s="11" customFormat="1" x14ac:dyDescent="0.35">
      <c r="A191" s="11" t="s">
        <v>94</v>
      </c>
      <c r="B191" s="11">
        <v>2018</v>
      </c>
      <c r="C191" s="11">
        <v>7</v>
      </c>
      <c r="D191" s="11" t="s">
        <v>95</v>
      </c>
      <c r="E191" s="11" t="s">
        <v>96</v>
      </c>
      <c r="F191" s="11" t="s">
        <v>700</v>
      </c>
      <c r="G191" s="11" t="s">
        <v>223</v>
      </c>
      <c r="H191" s="11" t="s">
        <v>98</v>
      </c>
      <c r="I191" s="11" t="s">
        <v>63</v>
      </c>
      <c r="J191" s="11" t="s">
        <v>99</v>
      </c>
      <c r="K191" s="11" t="s">
        <v>54</v>
      </c>
      <c r="L191" s="11" t="s">
        <v>129</v>
      </c>
      <c r="M191" s="11" t="s">
        <v>122</v>
      </c>
      <c r="N191" s="11">
        <v>170</v>
      </c>
      <c r="O191" s="11">
        <v>2018</v>
      </c>
      <c r="P191" s="11" t="s">
        <v>102</v>
      </c>
      <c r="Q191" s="11" t="s">
        <v>102</v>
      </c>
      <c r="R191" s="11" t="s">
        <v>223</v>
      </c>
      <c r="S191" s="11" t="s">
        <v>104</v>
      </c>
      <c r="T191" s="11">
        <v>4347.75</v>
      </c>
      <c r="U191" s="11" t="str">
        <f>IF(ISERROR(VLOOKUP(I191,'BACK INFO'!F:F,1,0)),IF(ISERROR(VLOOKUP(I191,'BACK INFO'!H:H,1,0)),K191,'BACK INFO'!$H$1),'BACK INFO'!$G$1)</f>
        <v>PAIGE ALYSE STRAUGHAN</v>
      </c>
    </row>
    <row r="192" spans="1:21" s="11" customFormat="1" x14ac:dyDescent="0.35">
      <c r="A192" s="11" t="s">
        <v>94</v>
      </c>
      <c r="B192" s="11">
        <v>2018</v>
      </c>
      <c r="C192" s="11">
        <v>7</v>
      </c>
      <c r="D192" s="11" t="s">
        <v>95</v>
      </c>
      <c r="E192" s="11" t="s">
        <v>96</v>
      </c>
      <c r="F192" s="11" t="s">
        <v>700</v>
      </c>
      <c r="G192" s="11" t="s">
        <v>223</v>
      </c>
      <c r="H192" s="11" t="s">
        <v>98</v>
      </c>
      <c r="I192" s="11" t="s">
        <v>228</v>
      </c>
      <c r="J192" s="11" t="s">
        <v>99</v>
      </c>
      <c r="K192" s="11" t="s">
        <v>74</v>
      </c>
      <c r="L192" s="11" t="s">
        <v>229</v>
      </c>
      <c r="M192" s="11" t="s">
        <v>101</v>
      </c>
      <c r="N192" s="11">
        <v>16</v>
      </c>
      <c r="O192" s="11">
        <v>2018</v>
      </c>
      <c r="P192" s="11" t="s">
        <v>102</v>
      </c>
      <c r="Q192" s="11" t="s">
        <v>102</v>
      </c>
      <c r="R192" s="11" t="s">
        <v>223</v>
      </c>
      <c r="S192" s="11" t="s">
        <v>104</v>
      </c>
      <c r="T192" s="11">
        <v>604</v>
      </c>
      <c r="U192" s="11" t="str">
        <f>IF(ISERROR(VLOOKUP(I192,'BACK INFO'!F:F,1,0)),IF(ISERROR(VLOOKUP(I192,'BACK INFO'!H:H,1,0)),K192,'BACK INFO'!$H$1),'BACK INFO'!$G$1)</f>
        <v>DENISE ARNETT</v>
      </c>
    </row>
    <row r="193" spans="1:21" s="11" customFormat="1" x14ac:dyDescent="0.35">
      <c r="A193" s="11" t="s">
        <v>94</v>
      </c>
      <c r="B193" s="11">
        <v>2018</v>
      </c>
      <c r="C193" s="11">
        <v>7</v>
      </c>
      <c r="D193" s="11" t="s">
        <v>95</v>
      </c>
      <c r="E193" s="11" t="s">
        <v>96</v>
      </c>
      <c r="F193" s="11" t="s">
        <v>700</v>
      </c>
      <c r="G193" s="11" t="s">
        <v>223</v>
      </c>
      <c r="H193" s="11" t="s">
        <v>98</v>
      </c>
      <c r="I193" s="11" t="s">
        <v>230</v>
      </c>
      <c r="J193" s="11" t="s">
        <v>99</v>
      </c>
      <c r="K193" s="11" t="s">
        <v>67</v>
      </c>
      <c r="L193" s="11" t="s">
        <v>231</v>
      </c>
      <c r="M193" s="11" t="s">
        <v>101</v>
      </c>
      <c r="N193" s="11">
        <v>32</v>
      </c>
      <c r="O193" s="11">
        <v>2018</v>
      </c>
      <c r="P193" s="11" t="s">
        <v>102</v>
      </c>
      <c r="Q193" s="11" t="s">
        <v>102</v>
      </c>
      <c r="R193" s="11" t="s">
        <v>223</v>
      </c>
      <c r="S193" s="11" t="s">
        <v>104</v>
      </c>
      <c r="T193" s="11">
        <v>968</v>
      </c>
      <c r="U193" s="11" t="str">
        <f>IF(ISERROR(VLOOKUP(I193,'BACK INFO'!F:F,1,0)),IF(ISERROR(VLOOKUP(I193,'BACK INFO'!H:H,1,0)),K193,'BACK INFO'!$H$1),'BACK INFO'!$G$1)</f>
        <v>ANITA M. HOPKINS</v>
      </c>
    </row>
    <row r="194" spans="1:21" s="11" customFormat="1" x14ac:dyDescent="0.35">
      <c r="A194" s="11" t="s">
        <v>94</v>
      </c>
      <c r="B194" s="11">
        <v>2018</v>
      </c>
      <c r="C194" s="11">
        <v>7</v>
      </c>
      <c r="D194" s="11" t="s">
        <v>95</v>
      </c>
      <c r="E194" s="11" t="s">
        <v>96</v>
      </c>
      <c r="F194" s="11" t="s">
        <v>700</v>
      </c>
      <c r="G194" s="11" t="s">
        <v>223</v>
      </c>
      <c r="H194" s="11" t="s">
        <v>98</v>
      </c>
      <c r="I194" s="11" t="s">
        <v>134</v>
      </c>
      <c r="J194" s="11" t="s">
        <v>99</v>
      </c>
      <c r="K194" s="11" t="s">
        <v>67</v>
      </c>
      <c r="L194" s="11" t="s">
        <v>135</v>
      </c>
      <c r="M194" s="11" t="s">
        <v>101</v>
      </c>
      <c r="N194" s="11">
        <v>13</v>
      </c>
      <c r="O194" s="11">
        <v>2018</v>
      </c>
      <c r="P194" s="11" t="s">
        <v>102</v>
      </c>
      <c r="Q194" s="11" t="s">
        <v>102</v>
      </c>
      <c r="R194" s="11" t="s">
        <v>223</v>
      </c>
      <c r="S194" s="11" t="s">
        <v>104</v>
      </c>
      <c r="T194" s="11">
        <v>361</v>
      </c>
      <c r="U194" s="11" t="str">
        <f>IF(ISERROR(VLOOKUP(I194,'BACK INFO'!F:F,1,0)),IF(ISERROR(VLOOKUP(I194,'BACK INFO'!H:H,1,0)),K194,'BACK INFO'!$H$1),'BACK INFO'!$G$1)</f>
        <v>ANITA M. HOPKINS</v>
      </c>
    </row>
    <row r="195" spans="1:21" s="11" customFormat="1" x14ac:dyDescent="0.35">
      <c r="A195" s="11" t="s">
        <v>94</v>
      </c>
      <c r="B195" s="11">
        <v>2018</v>
      </c>
      <c r="C195" s="11">
        <v>7</v>
      </c>
      <c r="D195" s="11" t="s">
        <v>95</v>
      </c>
      <c r="E195" s="11" t="s">
        <v>96</v>
      </c>
      <c r="F195" s="11" t="s">
        <v>700</v>
      </c>
      <c r="G195" s="11" t="s">
        <v>223</v>
      </c>
      <c r="H195" s="11" t="s">
        <v>98</v>
      </c>
      <c r="I195" s="11" t="s">
        <v>232</v>
      </c>
      <c r="J195" s="11" t="s">
        <v>99</v>
      </c>
      <c r="K195" s="11" t="s">
        <v>76</v>
      </c>
      <c r="L195" s="11" t="s">
        <v>127</v>
      </c>
      <c r="M195" s="11" t="s">
        <v>101</v>
      </c>
      <c r="N195" s="11">
        <v>25</v>
      </c>
      <c r="O195" s="11">
        <v>2018</v>
      </c>
      <c r="P195" s="11" t="s">
        <v>102</v>
      </c>
      <c r="Q195" s="11" t="s">
        <v>102</v>
      </c>
      <c r="R195" s="11" t="s">
        <v>223</v>
      </c>
      <c r="S195" s="11" t="s">
        <v>104</v>
      </c>
      <c r="T195" s="11">
        <v>920</v>
      </c>
      <c r="U195" s="11" t="str">
        <f>IF(ISERROR(VLOOKUP(I195,'BACK INFO'!F:F,1,0)),IF(ISERROR(VLOOKUP(I195,'BACK INFO'!H:H,1,0)),K195,'BACK INFO'!$H$1),'BACK INFO'!$G$1)</f>
        <v>MIE MANNICHE</v>
      </c>
    </row>
    <row r="196" spans="1:21" s="11" customFormat="1" x14ac:dyDescent="0.35">
      <c r="A196" s="11" t="s">
        <v>94</v>
      </c>
      <c r="B196" s="11">
        <v>2018</v>
      </c>
      <c r="C196" s="11">
        <v>7</v>
      </c>
      <c r="D196" s="11" t="s">
        <v>95</v>
      </c>
      <c r="E196" s="11" t="s">
        <v>96</v>
      </c>
      <c r="F196" s="11" t="s">
        <v>700</v>
      </c>
      <c r="G196" s="11" t="s">
        <v>223</v>
      </c>
      <c r="H196" s="11" t="s">
        <v>98</v>
      </c>
      <c r="I196" s="11" t="s">
        <v>233</v>
      </c>
      <c r="J196" s="11" t="s">
        <v>99</v>
      </c>
      <c r="K196" s="11" t="s">
        <v>67</v>
      </c>
      <c r="L196" s="11" t="s">
        <v>234</v>
      </c>
      <c r="M196" s="11" t="s">
        <v>101</v>
      </c>
      <c r="N196" s="11">
        <v>12</v>
      </c>
      <c r="O196" s="11">
        <v>2018</v>
      </c>
      <c r="P196" s="11" t="s">
        <v>102</v>
      </c>
      <c r="Q196" s="11" t="s">
        <v>102</v>
      </c>
      <c r="R196" s="11" t="s">
        <v>223</v>
      </c>
      <c r="S196" s="11" t="s">
        <v>104</v>
      </c>
      <c r="T196" s="11">
        <v>318</v>
      </c>
      <c r="U196" s="11" t="str">
        <f>IF(ISERROR(VLOOKUP(I196,'BACK INFO'!F:F,1,0)),IF(ISERROR(VLOOKUP(I196,'BACK INFO'!H:H,1,0)),K196,'BACK INFO'!$H$1),'BACK INFO'!$G$1)</f>
        <v>ANITA M. HOPKINS</v>
      </c>
    </row>
    <row r="197" spans="1:21" s="11" customFormat="1" x14ac:dyDescent="0.35">
      <c r="A197" s="11" t="s">
        <v>94</v>
      </c>
      <c r="B197" s="11">
        <v>2018</v>
      </c>
      <c r="C197" s="11">
        <v>7</v>
      </c>
      <c r="D197" s="11" t="s">
        <v>95</v>
      </c>
      <c r="E197" s="11" t="s">
        <v>96</v>
      </c>
      <c r="F197" s="11" t="s">
        <v>700</v>
      </c>
      <c r="G197" s="11" t="s">
        <v>223</v>
      </c>
      <c r="H197" s="11" t="s">
        <v>98</v>
      </c>
      <c r="I197" s="11" t="s">
        <v>235</v>
      </c>
      <c r="J197" s="11" t="s">
        <v>120</v>
      </c>
      <c r="K197" s="11" t="s">
        <v>68</v>
      </c>
      <c r="L197" s="11" t="s">
        <v>129</v>
      </c>
      <c r="M197" s="11" t="s">
        <v>122</v>
      </c>
      <c r="N197" s="11">
        <v>38</v>
      </c>
      <c r="O197" s="11">
        <v>2018</v>
      </c>
      <c r="P197" s="11" t="s">
        <v>102</v>
      </c>
      <c r="Q197" s="11" t="s">
        <v>102</v>
      </c>
      <c r="R197" s="11" t="s">
        <v>223</v>
      </c>
      <c r="S197" s="11" t="s">
        <v>104</v>
      </c>
      <c r="T197" s="11">
        <v>1099.5085995085992</v>
      </c>
      <c r="U197" s="11" t="str">
        <f>IF(ISERROR(VLOOKUP(I197,'BACK INFO'!F:F,1,0)),IF(ISERROR(VLOOKUP(I197,'BACK INFO'!H:H,1,0)),K197,'BACK INFO'!$H$1),'BACK INFO'!$G$1)</f>
        <v>STEPHANIE VITALI</v>
      </c>
    </row>
    <row r="198" spans="1:21" s="11" customFormat="1" x14ac:dyDescent="0.35">
      <c r="A198" s="11" t="s">
        <v>94</v>
      </c>
      <c r="B198" s="11">
        <v>2018</v>
      </c>
      <c r="C198" s="11">
        <v>7</v>
      </c>
      <c r="D198" s="11" t="s">
        <v>95</v>
      </c>
      <c r="E198" s="11" t="s">
        <v>96</v>
      </c>
      <c r="F198" s="11" t="s">
        <v>700</v>
      </c>
      <c r="G198" s="11" t="s">
        <v>223</v>
      </c>
      <c r="H198" s="11" t="s">
        <v>98</v>
      </c>
      <c r="I198" s="11" t="s">
        <v>236</v>
      </c>
      <c r="J198" s="11" t="s">
        <v>99</v>
      </c>
      <c r="K198" s="11" t="s">
        <v>67</v>
      </c>
      <c r="L198" s="11" t="s">
        <v>237</v>
      </c>
      <c r="M198" s="11" t="s">
        <v>101</v>
      </c>
      <c r="N198" s="11">
        <v>37</v>
      </c>
      <c r="O198" s="11">
        <v>2018</v>
      </c>
      <c r="P198" s="11" t="s">
        <v>102</v>
      </c>
      <c r="Q198" s="11" t="s">
        <v>102</v>
      </c>
      <c r="R198" s="11" t="s">
        <v>223</v>
      </c>
      <c r="S198" s="11" t="s">
        <v>104</v>
      </c>
      <c r="T198" s="11">
        <v>1204</v>
      </c>
      <c r="U198" s="11" t="str">
        <f>IF(ISERROR(VLOOKUP(I198,'BACK INFO'!F:F,1,0)),IF(ISERROR(VLOOKUP(I198,'BACK INFO'!H:H,1,0)),K198,'BACK INFO'!$H$1),'BACK INFO'!$G$1)</f>
        <v>ANITA M. HOPKINS</v>
      </c>
    </row>
    <row r="199" spans="1:21" s="11" customFormat="1" x14ac:dyDescent="0.35">
      <c r="A199" s="11" t="s">
        <v>94</v>
      </c>
      <c r="B199" s="11">
        <v>2018</v>
      </c>
      <c r="C199" s="11">
        <v>7</v>
      </c>
      <c r="D199" s="11" t="s">
        <v>95</v>
      </c>
      <c r="E199" s="11" t="s">
        <v>96</v>
      </c>
      <c r="F199" s="11" t="s">
        <v>700</v>
      </c>
      <c r="G199" s="11" t="s">
        <v>223</v>
      </c>
      <c r="H199" s="11" t="s">
        <v>98</v>
      </c>
      <c r="I199" s="11" t="s">
        <v>238</v>
      </c>
      <c r="J199" s="11" t="s">
        <v>120</v>
      </c>
      <c r="K199" s="11" t="s">
        <v>68</v>
      </c>
      <c r="L199" s="11" t="s">
        <v>129</v>
      </c>
      <c r="M199" s="11" t="s">
        <v>122</v>
      </c>
      <c r="N199" s="11">
        <v>24</v>
      </c>
      <c r="O199" s="11">
        <v>2018</v>
      </c>
      <c r="P199" s="11" t="s">
        <v>102</v>
      </c>
      <c r="Q199" s="11" t="s">
        <v>102</v>
      </c>
      <c r="R199" s="11" t="s">
        <v>223</v>
      </c>
      <c r="S199" s="11" t="s">
        <v>104</v>
      </c>
      <c r="T199" s="11">
        <v>669.53316953316948</v>
      </c>
      <c r="U199" s="11" t="str">
        <f>IF(ISERROR(VLOOKUP(I199,'BACK INFO'!F:F,1,0)),IF(ISERROR(VLOOKUP(I199,'BACK INFO'!H:H,1,0)),K199,'BACK INFO'!$H$1),'BACK INFO'!$G$1)</f>
        <v>STEPHANIE VITALI</v>
      </c>
    </row>
    <row r="200" spans="1:21" s="11" customFormat="1" x14ac:dyDescent="0.35">
      <c r="A200" s="11" t="s">
        <v>94</v>
      </c>
      <c r="B200" s="11">
        <v>2018</v>
      </c>
      <c r="C200" s="11">
        <v>7</v>
      </c>
      <c r="D200" s="11" t="s">
        <v>95</v>
      </c>
      <c r="E200" s="11" t="s">
        <v>96</v>
      </c>
      <c r="F200" s="11" t="s">
        <v>700</v>
      </c>
      <c r="G200" s="11" t="s">
        <v>223</v>
      </c>
      <c r="H200" s="11" t="s">
        <v>98</v>
      </c>
      <c r="I200" s="11" t="s">
        <v>181</v>
      </c>
      <c r="J200" s="11" t="s">
        <v>99</v>
      </c>
      <c r="K200" s="11" t="s">
        <v>67</v>
      </c>
      <c r="L200" s="11" t="s">
        <v>133</v>
      </c>
      <c r="M200" s="11" t="s">
        <v>101</v>
      </c>
      <c r="N200" s="11">
        <v>30</v>
      </c>
      <c r="O200" s="11">
        <v>2018</v>
      </c>
      <c r="P200" s="11" t="s">
        <v>102</v>
      </c>
      <c r="Q200" s="11" t="s">
        <v>102</v>
      </c>
      <c r="R200" s="11" t="s">
        <v>223</v>
      </c>
      <c r="S200" s="11" t="s">
        <v>104</v>
      </c>
      <c r="T200" s="11">
        <v>849</v>
      </c>
      <c r="U200" s="11" t="str">
        <f>IF(ISERROR(VLOOKUP(I200,'BACK INFO'!F:F,1,0)),IF(ISERROR(VLOOKUP(I200,'BACK INFO'!H:H,1,0)),K200,'BACK INFO'!$H$1),'BACK INFO'!$G$1)</f>
        <v>ANITA M. HOPKINS</v>
      </c>
    </row>
    <row r="201" spans="1:21" s="11" customFormat="1" x14ac:dyDescent="0.35">
      <c r="A201" s="11" t="s">
        <v>94</v>
      </c>
      <c r="B201" s="11">
        <v>2018</v>
      </c>
      <c r="C201" s="11">
        <v>7</v>
      </c>
      <c r="D201" s="11" t="s">
        <v>95</v>
      </c>
      <c r="E201" s="11" t="s">
        <v>96</v>
      </c>
      <c r="F201" s="11" t="s">
        <v>700</v>
      </c>
      <c r="G201" s="11" t="s">
        <v>223</v>
      </c>
      <c r="H201" s="11" t="s">
        <v>98</v>
      </c>
      <c r="I201" s="11" t="s">
        <v>239</v>
      </c>
      <c r="J201" s="11" t="s">
        <v>99</v>
      </c>
      <c r="K201" s="11" t="s">
        <v>74</v>
      </c>
      <c r="L201" s="11" t="s">
        <v>199</v>
      </c>
      <c r="M201" s="11" t="s">
        <v>101</v>
      </c>
      <c r="N201" s="11">
        <v>21</v>
      </c>
      <c r="O201" s="11">
        <v>2018</v>
      </c>
      <c r="P201" s="11" t="s">
        <v>102</v>
      </c>
      <c r="Q201" s="11" t="s">
        <v>102</v>
      </c>
      <c r="R201" s="11" t="s">
        <v>223</v>
      </c>
      <c r="S201" s="11" t="s">
        <v>104</v>
      </c>
      <c r="T201" s="11">
        <v>646</v>
      </c>
      <c r="U201" s="11" t="str">
        <f>IF(ISERROR(VLOOKUP(I201,'BACK INFO'!F:F,1,0)),IF(ISERROR(VLOOKUP(I201,'BACK INFO'!H:H,1,0)),K201,'BACK INFO'!$H$1),'BACK INFO'!$G$1)</f>
        <v>DENISE ARNETT</v>
      </c>
    </row>
    <row r="202" spans="1:21" s="11" customFormat="1" x14ac:dyDescent="0.35">
      <c r="A202" s="11" t="s">
        <v>94</v>
      </c>
      <c r="B202" s="11">
        <v>2018</v>
      </c>
      <c r="C202" s="11">
        <v>7</v>
      </c>
      <c r="D202" s="11" t="s">
        <v>95</v>
      </c>
      <c r="E202" s="11" t="s">
        <v>96</v>
      </c>
      <c r="F202" s="11" t="s">
        <v>700</v>
      </c>
      <c r="G202" s="11" t="s">
        <v>223</v>
      </c>
      <c r="H202" s="11" t="s">
        <v>152</v>
      </c>
      <c r="I202" s="11" t="s">
        <v>123</v>
      </c>
      <c r="J202" s="11" t="s">
        <v>99</v>
      </c>
      <c r="K202" s="11" t="s">
        <v>68</v>
      </c>
      <c r="L202" s="11" t="s">
        <v>124</v>
      </c>
      <c r="M202" s="11" t="s">
        <v>125</v>
      </c>
      <c r="N202" s="11">
        <v>2</v>
      </c>
      <c r="O202" s="11">
        <v>2018</v>
      </c>
      <c r="P202" s="11" t="s">
        <v>102</v>
      </c>
      <c r="Q202" s="11" t="s">
        <v>102</v>
      </c>
      <c r="R202" s="11" t="s">
        <v>223</v>
      </c>
      <c r="S202" s="11" t="s">
        <v>104</v>
      </c>
      <c r="T202" s="11">
        <v>74</v>
      </c>
      <c r="U202" s="11" t="str">
        <f>IF(ISERROR(VLOOKUP(I202,'BACK INFO'!F:F,1,0)),IF(ISERROR(VLOOKUP(I202,'BACK INFO'!H:H,1,0)),K202,'BACK INFO'!$H$1),'BACK INFO'!$G$1)</f>
        <v>STEPHANIE VITALI</v>
      </c>
    </row>
    <row r="203" spans="1:21" s="11" customFormat="1" x14ac:dyDescent="0.35">
      <c r="A203" s="11" t="s">
        <v>94</v>
      </c>
      <c r="B203" s="11">
        <v>2018</v>
      </c>
      <c r="C203" s="11">
        <v>7</v>
      </c>
      <c r="D203" s="11" t="s">
        <v>95</v>
      </c>
      <c r="E203" s="11" t="s">
        <v>96</v>
      </c>
      <c r="F203" s="11" t="s">
        <v>700</v>
      </c>
      <c r="G203" s="11" t="s">
        <v>223</v>
      </c>
      <c r="H203" s="11" t="s">
        <v>152</v>
      </c>
      <c r="I203" s="11" t="s">
        <v>148</v>
      </c>
      <c r="J203" s="11" t="s">
        <v>99</v>
      </c>
      <c r="K203" s="11" t="s">
        <v>71</v>
      </c>
      <c r="L203" s="11" t="s">
        <v>149</v>
      </c>
      <c r="M203" s="11" t="s">
        <v>101</v>
      </c>
      <c r="N203" s="11">
        <v>4</v>
      </c>
      <c r="O203" s="11">
        <v>2018</v>
      </c>
      <c r="P203" s="11" t="s">
        <v>102</v>
      </c>
      <c r="Q203" s="11" t="s">
        <v>102</v>
      </c>
      <c r="R203" s="11" t="s">
        <v>223</v>
      </c>
      <c r="S203" s="11" t="s">
        <v>104</v>
      </c>
      <c r="T203" s="11">
        <v>163</v>
      </c>
      <c r="U203" s="11" t="str">
        <f>IF(ISERROR(VLOOKUP(I203,'BACK INFO'!F:F,1,0)),IF(ISERROR(VLOOKUP(I203,'BACK INFO'!H:H,1,0)),K203,'BACK INFO'!$H$1),'BACK INFO'!$G$1)</f>
        <v>HOLLY SALES INC.</v>
      </c>
    </row>
    <row r="204" spans="1:21" s="11" customFormat="1" x14ac:dyDescent="0.35">
      <c r="A204" s="11" t="s">
        <v>94</v>
      </c>
      <c r="B204" s="11">
        <v>2018</v>
      </c>
      <c r="C204" s="11">
        <v>7</v>
      </c>
      <c r="D204" s="11" t="s">
        <v>95</v>
      </c>
      <c r="E204" s="11" t="s">
        <v>96</v>
      </c>
      <c r="F204" s="11" t="s">
        <v>700</v>
      </c>
      <c r="G204" s="11" t="s">
        <v>223</v>
      </c>
      <c r="H204" s="11" t="s">
        <v>152</v>
      </c>
      <c r="I204" s="11" t="s">
        <v>62</v>
      </c>
      <c r="J204" s="11" t="s">
        <v>99</v>
      </c>
      <c r="K204" s="11" t="s">
        <v>54</v>
      </c>
      <c r="L204" s="11" t="s">
        <v>165</v>
      </c>
      <c r="M204" s="11" t="s">
        <v>101</v>
      </c>
      <c r="N204" s="11">
        <v>8</v>
      </c>
      <c r="O204" s="11">
        <v>2018</v>
      </c>
      <c r="P204" s="11" t="s">
        <v>102</v>
      </c>
      <c r="Q204" s="11" t="s">
        <v>102</v>
      </c>
      <c r="R204" s="11" t="s">
        <v>223</v>
      </c>
      <c r="S204" s="11" t="s">
        <v>104</v>
      </c>
      <c r="T204" s="11">
        <v>309.76</v>
      </c>
      <c r="U204" s="11" t="str">
        <f>IF(ISERROR(VLOOKUP(I204,'BACK INFO'!F:F,1,0)),IF(ISERROR(VLOOKUP(I204,'BACK INFO'!H:H,1,0)),K204,'BACK INFO'!$H$1),'BACK INFO'!$G$1)</f>
        <v>PAIGE ALYSE STRAUGHAN</v>
      </c>
    </row>
    <row r="205" spans="1:21" s="11" customFormat="1" x14ac:dyDescent="0.35">
      <c r="A205" s="11" t="s">
        <v>94</v>
      </c>
      <c r="B205" s="11">
        <v>2018</v>
      </c>
      <c r="C205" s="11">
        <v>7</v>
      </c>
      <c r="D205" s="11" t="s">
        <v>95</v>
      </c>
      <c r="E205" s="11" t="s">
        <v>96</v>
      </c>
      <c r="F205" s="11" t="s">
        <v>700</v>
      </c>
      <c r="G205" s="11" t="s">
        <v>240</v>
      </c>
      <c r="H205" s="11" t="s">
        <v>106</v>
      </c>
      <c r="I205" s="11" t="s">
        <v>194</v>
      </c>
      <c r="J205" s="11" t="s">
        <v>120</v>
      </c>
      <c r="K205" s="11" t="s">
        <v>68</v>
      </c>
      <c r="L205" s="11" t="s">
        <v>129</v>
      </c>
      <c r="M205" s="11" t="s">
        <v>122</v>
      </c>
      <c r="N205" s="11">
        <v>6</v>
      </c>
      <c r="O205" s="11">
        <v>2018</v>
      </c>
      <c r="P205" s="11" t="s">
        <v>109</v>
      </c>
      <c r="Q205" s="11" t="s">
        <v>109</v>
      </c>
      <c r="R205" s="11" t="s">
        <v>240</v>
      </c>
      <c r="S205" s="11" t="s">
        <v>104</v>
      </c>
      <c r="T205" s="11">
        <v>55.282555282555286</v>
      </c>
      <c r="U205" s="11" t="str">
        <f>IF(ISERROR(VLOOKUP(I205,'BACK INFO'!F:F,1,0)),IF(ISERROR(VLOOKUP(I205,'BACK INFO'!H:H,1,0)),K205,'BACK INFO'!$H$1),'BACK INFO'!$G$1)</f>
        <v>STEPHANIE VITALI</v>
      </c>
    </row>
    <row r="206" spans="1:21" s="11" customFormat="1" x14ac:dyDescent="0.35">
      <c r="A206" s="11" t="s">
        <v>94</v>
      </c>
      <c r="B206" s="11">
        <v>2018</v>
      </c>
      <c r="C206" s="11">
        <v>7</v>
      </c>
      <c r="D206" s="11" t="s">
        <v>95</v>
      </c>
      <c r="E206" s="11" t="s">
        <v>96</v>
      </c>
      <c r="F206" s="11" t="s">
        <v>700</v>
      </c>
      <c r="G206" s="11" t="s">
        <v>240</v>
      </c>
      <c r="H206" s="11" t="s">
        <v>106</v>
      </c>
      <c r="I206" s="11" t="s">
        <v>115</v>
      </c>
      <c r="J206" s="11" t="s">
        <v>99</v>
      </c>
      <c r="K206" s="11" t="s">
        <v>67</v>
      </c>
      <c r="L206" s="11" t="s">
        <v>116</v>
      </c>
      <c r="M206" s="11" t="s">
        <v>101</v>
      </c>
      <c r="N206" s="11">
        <v>10</v>
      </c>
      <c r="O206" s="11">
        <v>2018</v>
      </c>
      <c r="P206" s="11" t="s">
        <v>109</v>
      </c>
      <c r="Q206" s="11" t="s">
        <v>109</v>
      </c>
      <c r="R206" s="11" t="s">
        <v>240</v>
      </c>
      <c r="S206" s="11" t="s">
        <v>104</v>
      </c>
      <c r="T206" s="11">
        <v>138</v>
      </c>
      <c r="U206" s="11" t="str">
        <f>IF(ISERROR(VLOOKUP(I206,'BACK INFO'!F:F,1,0)),IF(ISERROR(VLOOKUP(I206,'BACK INFO'!H:H,1,0)),K206,'BACK INFO'!$H$1),'BACK INFO'!$G$1)</f>
        <v>ANITA M. HOPKINS</v>
      </c>
    </row>
    <row r="207" spans="1:21" s="11" customFormat="1" x14ac:dyDescent="0.35">
      <c r="A207" s="11" t="s">
        <v>94</v>
      </c>
      <c r="B207" s="11">
        <v>2018</v>
      </c>
      <c r="C207" s="11">
        <v>7</v>
      </c>
      <c r="D207" s="11" t="s">
        <v>95</v>
      </c>
      <c r="E207" s="11" t="s">
        <v>96</v>
      </c>
      <c r="F207" s="11" t="s">
        <v>700</v>
      </c>
      <c r="G207" s="11" t="s">
        <v>240</v>
      </c>
      <c r="H207" s="11" t="s">
        <v>106</v>
      </c>
      <c r="I207" s="11" t="s">
        <v>209</v>
      </c>
      <c r="J207" s="11" t="s">
        <v>99</v>
      </c>
      <c r="K207" s="11" t="s">
        <v>67</v>
      </c>
      <c r="L207" s="11" t="s">
        <v>108</v>
      </c>
      <c r="M207" s="11" t="s">
        <v>101</v>
      </c>
      <c r="N207" s="11">
        <v>6</v>
      </c>
      <c r="O207" s="11">
        <v>2018</v>
      </c>
      <c r="P207" s="11" t="s">
        <v>109</v>
      </c>
      <c r="Q207" s="11" t="s">
        <v>109</v>
      </c>
      <c r="R207" s="11" t="s">
        <v>240</v>
      </c>
      <c r="S207" s="11" t="s">
        <v>104</v>
      </c>
      <c r="T207" s="11">
        <v>48</v>
      </c>
      <c r="U207" s="11" t="str">
        <f>IF(ISERROR(VLOOKUP(I207,'BACK INFO'!F:F,1,0)),IF(ISERROR(VLOOKUP(I207,'BACK INFO'!H:H,1,0)),K207,'BACK INFO'!$H$1),'BACK INFO'!$G$1)</f>
        <v>ANITA M. HOPKINS</v>
      </c>
    </row>
    <row r="208" spans="1:21" s="11" customFormat="1" x14ac:dyDescent="0.35">
      <c r="A208" s="11" t="s">
        <v>94</v>
      </c>
      <c r="B208" s="11">
        <v>2018</v>
      </c>
      <c r="C208" s="11">
        <v>7</v>
      </c>
      <c r="D208" s="11" t="s">
        <v>95</v>
      </c>
      <c r="E208" s="11" t="s">
        <v>96</v>
      </c>
      <c r="F208" s="11" t="s">
        <v>700</v>
      </c>
      <c r="G208" s="11" t="s">
        <v>240</v>
      </c>
      <c r="H208" s="11" t="s">
        <v>110</v>
      </c>
      <c r="I208" s="11" t="s">
        <v>189</v>
      </c>
      <c r="J208" s="11" t="s">
        <v>99</v>
      </c>
      <c r="K208" s="11" t="s">
        <v>73</v>
      </c>
      <c r="L208" s="11" t="s">
        <v>190</v>
      </c>
      <c r="M208" s="11" t="s">
        <v>191</v>
      </c>
      <c r="N208" s="11">
        <v>28</v>
      </c>
      <c r="O208" s="11">
        <v>2018</v>
      </c>
      <c r="P208" s="11" t="s">
        <v>109</v>
      </c>
      <c r="Q208" s="11" t="s">
        <v>109</v>
      </c>
      <c r="R208" s="11" t="s">
        <v>240</v>
      </c>
      <c r="S208" s="11" t="s">
        <v>104</v>
      </c>
      <c r="T208" s="11">
        <v>1330.5600000000002</v>
      </c>
      <c r="U208" s="11" t="str">
        <f>IF(ISERROR(VLOOKUP(I208,'BACK INFO'!F:F,1,0)),IF(ISERROR(VLOOKUP(I208,'BACK INFO'!H:H,1,0)),K208,'BACK INFO'!$H$1),'BACK INFO'!$G$1)</f>
        <v>PHYLLIS POSNER</v>
      </c>
    </row>
    <row r="209" spans="1:21" s="11" customFormat="1" x14ac:dyDescent="0.35">
      <c r="A209" s="11" t="s">
        <v>94</v>
      </c>
      <c r="B209" s="11">
        <v>2018</v>
      </c>
      <c r="C209" s="11">
        <v>7</v>
      </c>
      <c r="D209" s="11" t="s">
        <v>95</v>
      </c>
      <c r="E209" s="11" t="s">
        <v>96</v>
      </c>
      <c r="F209" s="11" t="s">
        <v>700</v>
      </c>
      <c r="G209" s="11" t="s">
        <v>240</v>
      </c>
      <c r="H209" s="11" t="s">
        <v>110</v>
      </c>
      <c r="I209" s="11" t="s">
        <v>115</v>
      </c>
      <c r="J209" s="11" t="s">
        <v>99</v>
      </c>
      <c r="K209" s="11" t="s">
        <v>67</v>
      </c>
      <c r="L209" s="11" t="s">
        <v>116</v>
      </c>
      <c r="M209" s="11" t="s">
        <v>101</v>
      </c>
      <c r="N209" s="11">
        <v>10</v>
      </c>
      <c r="O209" s="11">
        <v>2018</v>
      </c>
      <c r="P209" s="11" t="s">
        <v>109</v>
      </c>
      <c r="Q209" s="11" t="s">
        <v>109</v>
      </c>
      <c r="R209" s="11" t="s">
        <v>240</v>
      </c>
      <c r="S209" s="11" t="s">
        <v>104</v>
      </c>
      <c r="T209" s="11">
        <v>309</v>
      </c>
      <c r="U209" s="11" t="str">
        <f>IF(ISERROR(VLOOKUP(I209,'BACK INFO'!F:F,1,0)),IF(ISERROR(VLOOKUP(I209,'BACK INFO'!H:H,1,0)),K209,'BACK INFO'!$H$1),'BACK INFO'!$G$1)</f>
        <v>ANITA M. HOPKINS</v>
      </c>
    </row>
    <row r="210" spans="1:21" s="11" customFormat="1" x14ac:dyDescent="0.35">
      <c r="A210" s="11" t="s">
        <v>94</v>
      </c>
      <c r="B210" s="11">
        <v>2018</v>
      </c>
      <c r="C210" s="11">
        <v>7</v>
      </c>
      <c r="D210" s="11" t="s">
        <v>95</v>
      </c>
      <c r="E210" s="11" t="s">
        <v>96</v>
      </c>
      <c r="F210" s="11" t="s">
        <v>700</v>
      </c>
      <c r="G210" s="11" t="s">
        <v>240</v>
      </c>
      <c r="H210" s="11" t="s">
        <v>110</v>
      </c>
      <c r="I210" s="11" t="s">
        <v>206</v>
      </c>
      <c r="J210" s="11" t="s">
        <v>99</v>
      </c>
      <c r="K210" s="11" t="s">
        <v>74</v>
      </c>
      <c r="L210" s="11" t="s">
        <v>199</v>
      </c>
      <c r="M210" s="11" t="s">
        <v>101</v>
      </c>
      <c r="N210" s="11">
        <v>21</v>
      </c>
      <c r="O210" s="11">
        <v>2018</v>
      </c>
      <c r="P210" s="11" t="s">
        <v>109</v>
      </c>
      <c r="Q210" s="11" t="s">
        <v>109</v>
      </c>
      <c r="R210" s="11" t="s">
        <v>240</v>
      </c>
      <c r="S210" s="11" t="s">
        <v>104</v>
      </c>
      <c r="T210" s="11">
        <v>715</v>
      </c>
      <c r="U210" s="11" t="str">
        <f>IF(ISERROR(VLOOKUP(I210,'BACK INFO'!F:F,1,0)),IF(ISERROR(VLOOKUP(I210,'BACK INFO'!H:H,1,0)),K210,'BACK INFO'!$H$1),'BACK INFO'!$G$1)</f>
        <v>DENISE ARNETT</v>
      </c>
    </row>
    <row r="211" spans="1:21" s="11" customFormat="1" x14ac:dyDescent="0.35">
      <c r="A211" s="11" t="s">
        <v>94</v>
      </c>
      <c r="B211" s="11">
        <v>2018</v>
      </c>
      <c r="C211" s="11">
        <v>7</v>
      </c>
      <c r="D211" s="11" t="s">
        <v>95</v>
      </c>
      <c r="E211" s="11" t="s">
        <v>96</v>
      </c>
      <c r="F211" s="11" t="s">
        <v>700</v>
      </c>
      <c r="G211" s="11" t="s">
        <v>240</v>
      </c>
      <c r="H211" s="11" t="s">
        <v>110</v>
      </c>
      <c r="I211" s="11" t="s">
        <v>214</v>
      </c>
      <c r="J211" s="11" t="s">
        <v>99</v>
      </c>
      <c r="K211" s="11" t="s">
        <v>74</v>
      </c>
      <c r="L211" s="11" t="s">
        <v>199</v>
      </c>
      <c r="M211" s="11" t="s">
        <v>101</v>
      </c>
      <c r="N211" s="11">
        <v>13</v>
      </c>
      <c r="O211" s="11">
        <v>2018</v>
      </c>
      <c r="P211" s="11" t="s">
        <v>109</v>
      </c>
      <c r="Q211" s="11" t="s">
        <v>109</v>
      </c>
      <c r="R211" s="11" t="s">
        <v>240</v>
      </c>
      <c r="S211" s="11" t="s">
        <v>104</v>
      </c>
      <c r="T211" s="11">
        <v>439</v>
      </c>
      <c r="U211" s="11" t="str">
        <f>IF(ISERROR(VLOOKUP(I211,'BACK INFO'!F:F,1,0)),IF(ISERROR(VLOOKUP(I211,'BACK INFO'!H:H,1,0)),K211,'BACK INFO'!$H$1),'BACK INFO'!$G$1)</f>
        <v>DENISE ARNETT</v>
      </c>
    </row>
    <row r="212" spans="1:21" s="11" customFormat="1" x14ac:dyDescent="0.35">
      <c r="A212" s="11" t="s">
        <v>94</v>
      </c>
      <c r="B212" s="11">
        <v>2018</v>
      </c>
      <c r="C212" s="11">
        <v>7</v>
      </c>
      <c r="D212" s="11" t="s">
        <v>95</v>
      </c>
      <c r="E212" s="11" t="s">
        <v>96</v>
      </c>
      <c r="F212" s="11" t="s">
        <v>700</v>
      </c>
      <c r="G212" s="11" t="s">
        <v>240</v>
      </c>
      <c r="H212" s="11" t="s">
        <v>110</v>
      </c>
      <c r="I212" s="11" t="s">
        <v>218</v>
      </c>
      <c r="J212" s="11" t="s">
        <v>99</v>
      </c>
      <c r="K212" s="11" t="s">
        <v>74</v>
      </c>
      <c r="L212" s="11" t="s">
        <v>199</v>
      </c>
      <c r="M212" s="11" t="s">
        <v>101</v>
      </c>
      <c r="N212" s="11">
        <v>13</v>
      </c>
      <c r="O212" s="11">
        <v>2018</v>
      </c>
      <c r="P212" s="11" t="s">
        <v>109</v>
      </c>
      <c r="Q212" s="11" t="s">
        <v>109</v>
      </c>
      <c r="R212" s="11" t="s">
        <v>240</v>
      </c>
      <c r="S212" s="11" t="s">
        <v>104</v>
      </c>
      <c r="T212" s="11">
        <v>439</v>
      </c>
      <c r="U212" s="11" t="str">
        <f>IF(ISERROR(VLOOKUP(I212,'BACK INFO'!F:F,1,0)),IF(ISERROR(VLOOKUP(I212,'BACK INFO'!H:H,1,0)),K212,'BACK INFO'!$H$1),'BACK INFO'!$G$1)</f>
        <v>DENISE ARNETT</v>
      </c>
    </row>
    <row r="213" spans="1:21" s="11" customFormat="1" x14ac:dyDescent="0.35">
      <c r="A213" s="11" t="s">
        <v>94</v>
      </c>
      <c r="B213" s="11">
        <v>2018</v>
      </c>
      <c r="C213" s="11">
        <v>7</v>
      </c>
      <c r="D213" s="11" t="s">
        <v>95</v>
      </c>
      <c r="E213" s="11" t="s">
        <v>96</v>
      </c>
      <c r="F213" s="11" t="s">
        <v>700</v>
      </c>
      <c r="G213" s="11" t="s">
        <v>241</v>
      </c>
      <c r="H213" s="11" t="s">
        <v>98</v>
      </c>
      <c r="I213" s="11" t="s">
        <v>242</v>
      </c>
      <c r="J213" s="11" t="s">
        <v>99</v>
      </c>
      <c r="K213" s="11" t="s">
        <v>72</v>
      </c>
      <c r="L213" s="11" t="s">
        <v>114</v>
      </c>
      <c r="M213" s="11" t="s">
        <v>101</v>
      </c>
      <c r="N213" s="11">
        <v>179</v>
      </c>
      <c r="O213" s="11">
        <v>2019</v>
      </c>
      <c r="P213" s="11" t="s">
        <v>112</v>
      </c>
      <c r="Q213" s="11" t="s">
        <v>112</v>
      </c>
      <c r="R213" s="11" t="s">
        <v>241</v>
      </c>
      <c r="S213" s="11" t="s">
        <v>104</v>
      </c>
      <c r="T213" s="11">
        <v>5474</v>
      </c>
      <c r="U213" s="11" t="str">
        <f>IF(ISERROR(VLOOKUP(I213,'BACK INFO'!F:F,1,0)),IF(ISERROR(VLOOKUP(I213,'BACK INFO'!H:H,1,0)),K213,'BACK INFO'!$H$1),'BACK INFO'!$G$1)</f>
        <v>BILL MILLER AND COMPANY</v>
      </c>
    </row>
    <row r="214" spans="1:21" s="11" customFormat="1" x14ac:dyDescent="0.35">
      <c r="A214" s="11" t="s">
        <v>94</v>
      </c>
      <c r="B214" s="11">
        <v>2018</v>
      </c>
      <c r="C214" s="11">
        <v>7</v>
      </c>
      <c r="D214" s="11" t="s">
        <v>95</v>
      </c>
      <c r="E214" s="11" t="s">
        <v>96</v>
      </c>
      <c r="F214" s="11" t="s">
        <v>700</v>
      </c>
      <c r="G214" s="11" t="s">
        <v>241</v>
      </c>
      <c r="H214" s="11" t="s">
        <v>98</v>
      </c>
      <c r="I214" s="11" t="s">
        <v>194</v>
      </c>
      <c r="J214" s="11" t="s">
        <v>120</v>
      </c>
      <c r="K214" s="11" t="s">
        <v>68</v>
      </c>
      <c r="L214" s="11" t="s">
        <v>129</v>
      </c>
      <c r="M214" s="11" t="s">
        <v>122</v>
      </c>
      <c r="N214" s="11">
        <v>36</v>
      </c>
      <c r="O214" s="11">
        <v>2019</v>
      </c>
      <c r="P214" s="11" t="s">
        <v>112</v>
      </c>
      <c r="Q214" s="11" t="s">
        <v>112</v>
      </c>
      <c r="R214" s="11" t="s">
        <v>241</v>
      </c>
      <c r="S214" s="11" t="s">
        <v>104</v>
      </c>
      <c r="T214" s="11">
        <v>1282.2481572481577</v>
      </c>
      <c r="U214" s="11" t="str">
        <f>IF(ISERROR(VLOOKUP(I214,'BACK INFO'!F:F,1,0)),IF(ISERROR(VLOOKUP(I214,'BACK INFO'!H:H,1,0)),K214,'BACK INFO'!$H$1),'BACK INFO'!$G$1)</f>
        <v>STEPHANIE VITALI</v>
      </c>
    </row>
    <row r="215" spans="1:21" s="11" customFormat="1" x14ac:dyDescent="0.35">
      <c r="A215" s="11" t="s">
        <v>94</v>
      </c>
      <c r="B215" s="11">
        <v>2018</v>
      </c>
      <c r="C215" s="11">
        <v>7</v>
      </c>
      <c r="D215" s="11" t="s">
        <v>95</v>
      </c>
      <c r="E215" s="11" t="s">
        <v>96</v>
      </c>
      <c r="F215" s="11" t="s">
        <v>700</v>
      </c>
      <c r="G215" s="11" t="s">
        <v>241</v>
      </c>
      <c r="H215" s="11" t="s">
        <v>98</v>
      </c>
      <c r="I215" s="11" t="s">
        <v>243</v>
      </c>
      <c r="J215" s="11" t="s">
        <v>99</v>
      </c>
      <c r="K215" s="11" t="s">
        <v>70</v>
      </c>
      <c r="L215" s="11" t="s">
        <v>157</v>
      </c>
      <c r="M215" s="11" t="s">
        <v>101</v>
      </c>
      <c r="N215" s="11">
        <v>96</v>
      </c>
      <c r="O215" s="11">
        <v>2019</v>
      </c>
      <c r="P215" s="11" t="s">
        <v>112</v>
      </c>
      <c r="Q215" s="11" t="s">
        <v>112</v>
      </c>
      <c r="R215" s="11" t="s">
        <v>241</v>
      </c>
      <c r="S215" s="11" t="s">
        <v>104</v>
      </c>
      <c r="T215" s="11">
        <v>3157</v>
      </c>
      <c r="U215" s="11" t="str">
        <f>IF(ISERROR(VLOOKUP(I215,'BACK INFO'!F:F,1,0)),IF(ISERROR(VLOOKUP(I215,'BACK INFO'!H:H,1,0)),K215,'BACK INFO'!$H$1),'BACK INFO'!$G$1)</f>
        <v>JUDITH ANN DEAL</v>
      </c>
    </row>
    <row r="216" spans="1:21" s="11" customFormat="1" x14ac:dyDescent="0.35">
      <c r="A216" s="11" t="s">
        <v>94</v>
      </c>
      <c r="B216" s="11">
        <v>2018</v>
      </c>
      <c r="C216" s="11">
        <v>7</v>
      </c>
      <c r="D216" s="11" t="s">
        <v>95</v>
      </c>
      <c r="E216" s="11" t="s">
        <v>96</v>
      </c>
      <c r="F216" s="11" t="s">
        <v>700</v>
      </c>
      <c r="G216" s="11" t="s">
        <v>241</v>
      </c>
      <c r="H216" s="11" t="s">
        <v>98</v>
      </c>
      <c r="I216" s="11" t="s">
        <v>189</v>
      </c>
      <c r="J216" s="11" t="s">
        <v>99</v>
      </c>
      <c r="K216" s="11" t="s">
        <v>73</v>
      </c>
      <c r="L216" s="11" t="s">
        <v>190</v>
      </c>
      <c r="M216" s="11" t="s">
        <v>191</v>
      </c>
      <c r="N216" s="11">
        <v>412</v>
      </c>
      <c r="O216" s="11">
        <v>2019</v>
      </c>
      <c r="P216" s="11" t="s">
        <v>112</v>
      </c>
      <c r="Q216" s="11" t="s">
        <v>112</v>
      </c>
      <c r="R216" s="11" t="s">
        <v>241</v>
      </c>
      <c r="S216" s="11" t="s">
        <v>104</v>
      </c>
      <c r="T216" s="11">
        <v>13961.92</v>
      </c>
      <c r="U216" s="11" t="str">
        <f>IF(ISERROR(VLOOKUP(I216,'BACK INFO'!F:F,1,0)),IF(ISERROR(VLOOKUP(I216,'BACK INFO'!H:H,1,0)),K216,'BACK INFO'!$H$1),'BACK INFO'!$G$1)</f>
        <v>PHYLLIS POSNER</v>
      </c>
    </row>
    <row r="217" spans="1:21" s="11" customFormat="1" x14ac:dyDescent="0.35">
      <c r="A217" s="11" t="s">
        <v>94</v>
      </c>
      <c r="B217" s="11">
        <v>2018</v>
      </c>
      <c r="C217" s="11">
        <v>7</v>
      </c>
      <c r="D217" s="11" t="s">
        <v>95</v>
      </c>
      <c r="E217" s="11" t="s">
        <v>96</v>
      </c>
      <c r="F217" s="11" t="s">
        <v>700</v>
      </c>
      <c r="G217" s="11" t="s">
        <v>241</v>
      </c>
      <c r="H217" s="11" t="s">
        <v>98</v>
      </c>
      <c r="I217" s="11" t="s">
        <v>244</v>
      </c>
      <c r="J217" s="11" t="s">
        <v>99</v>
      </c>
      <c r="K217" s="11" t="s">
        <v>245</v>
      </c>
      <c r="L217" s="11" t="s">
        <v>246</v>
      </c>
      <c r="M217" s="11" t="s">
        <v>101</v>
      </c>
      <c r="N217" s="11">
        <v>276</v>
      </c>
      <c r="O217" s="11">
        <v>2019</v>
      </c>
      <c r="P217" s="11" t="s">
        <v>112</v>
      </c>
      <c r="Q217" s="11" t="s">
        <v>112</v>
      </c>
      <c r="R217" s="11" t="s">
        <v>241</v>
      </c>
      <c r="S217" s="11" t="s">
        <v>104</v>
      </c>
      <c r="T217" s="11">
        <v>10564</v>
      </c>
      <c r="U217" s="11" t="str">
        <f>IF(ISERROR(VLOOKUP(I217,'BACK INFO'!F:F,1,0)),IF(ISERROR(VLOOKUP(I217,'BACK INFO'!H:H,1,0)),K217,'BACK INFO'!$H$1),'BACK INFO'!$G$1)</f>
        <v>JULIUS ORTIZ MALDONADO</v>
      </c>
    </row>
    <row r="218" spans="1:21" s="11" customFormat="1" x14ac:dyDescent="0.35">
      <c r="A218" s="11" t="s">
        <v>94</v>
      </c>
      <c r="B218" s="11">
        <v>2018</v>
      </c>
      <c r="C218" s="11">
        <v>7</v>
      </c>
      <c r="D218" s="11" t="s">
        <v>95</v>
      </c>
      <c r="E218" s="11" t="s">
        <v>96</v>
      </c>
      <c r="F218" s="11" t="s">
        <v>700</v>
      </c>
      <c r="G218" s="11" t="s">
        <v>241</v>
      </c>
      <c r="H218" s="11" t="s">
        <v>98</v>
      </c>
      <c r="I218" s="11" t="s">
        <v>160</v>
      </c>
      <c r="J218" s="11" t="s">
        <v>99</v>
      </c>
      <c r="K218" s="11" t="s">
        <v>76</v>
      </c>
      <c r="L218" s="11" t="s">
        <v>127</v>
      </c>
      <c r="M218" s="11" t="s">
        <v>101</v>
      </c>
      <c r="N218" s="11">
        <v>42</v>
      </c>
      <c r="O218" s="11">
        <v>2019</v>
      </c>
      <c r="P218" s="11" t="s">
        <v>112</v>
      </c>
      <c r="Q218" s="11" t="s">
        <v>112</v>
      </c>
      <c r="R218" s="11" t="s">
        <v>241</v>
      </c>
      <c r="S218" s="11" t="s">
        <v>104</v>
      </c>
      <c r="T218" s="11">
        <v>1219</v>
      </c>
      <c r="U218" s="11" t="str">
        <f>IF(ISERROR(VLOOKUP(I218,'BACK INFO'!F:F,1,0)),IF(ISERROR(VLOOKUP(I218,'BACK INFO'!H:H,1,0)),K218,'BACK INFO'!$H$1),'BACK INFO'!$G$1)</f>
        <v>MIE MANNICHE</v>
      </c>
    </row>
    <row r="219" spans="1:21" s="11" customFormat="1" x14ac:dyDescent="0.35">
      <c r="A219" s="11" t="s">
        <v>94</v>
      </c>
      <c r="B219" s="11">
        <v>2018</v>
      </c>
      <c r="C219" s="11">
        <v>7</v>
      </c>
      <c r="D219" s="11" t="s">
        <v>95</v>
      </c>
      <c r="E219" s="11" t="s">
        <v>96</v>
      </c>
      <c r="F219" s="11" t="s">
        <v>700</v>
      </c>
      <c r="G219" s="11" t="s">
        <v>241</v>
      </c>
      <c r="H219" s="11" t="s">
        <v>98</v>
      </c>
      <c r="I219" s="11" t="s">
        <v>247</v>
      </c>
      <c r="J219" s="11" t="s">
        <v>99</v>
      </c>
      <c r="K219" s="11" t="s">
        <v>70</v>
      </c>
      <c r="L219" s="11" t="s">
        <v>157</v>
      </c>
      <c r="M219" s="11" t="s">
        <v>101</v>
      </c>
      <c r="N219" s="11">
        <v>48</v>
      </c>
      <c r="O219" s="11">
        <v>2019</v>
      </c>
      <c r="P219" s="11" t="s">
        <v>112</v>
      </c>
      <c r="Q219" s="11" t="s">
        <v>112</v>
      </c>
      <c r="R219" s="11" t="s">
        <v>241</v>
      </c>
      <c r="S219" s="11" t="s">
        <v>104</v>
      </c>
      <c r="T219" s="11">
        <v>1740</v>
      </c>
      <c r="U219" s="11" t="str">
        <f>IF(ISERROR(VLOOKUP(I219,'BACK INFO'!F:F,1,0)),IF(ISERROR(VLOOKUP(I219,'BACK INFO'!H:H,1,0)),K219,'BACK INFO'!$H$1),'BACK INFO'!$G$1)</f>
        <v>JUDITH ANN DEAL</v>
      </c>
    </row>
    <row r="220" spans="1:21" s="11" customFormat="1" x14ac:dyDescent="0.35">
      <c r="A220" s="11" t="s">
        <v>94</v>
      </c>
      <c r="B220" s="11">
        <v>2018</v>
      </c>
      <c r="C220" s="11">
        <v>7</v>
      </c>
      <c r="D220" s="11" t="s">
        <v>95</v>
      </c>
      <c r="E220" s="11" t="s">
        <v>96</v>
      </c>
      <c r="F220" s="11" t="s">
        <v>700</v>
      </c>
      <c r="G220" s="11" t="s">
        <v>241</v>
      </c>
      <c r="H220" s="11" t="s">
        <v>98</v>
      </c>
      <c r="I220" s="11" t="s">
        <v>115</v>
      </c>
      <c r="J220" s="11" t="s">
        <v>99</v>
      </c>
      <c r="K220" s="11" t="s">
        <v>67</v>
      </c>
      <c r="L220" s="11" t="s">
        <v>116</v>
      </c>
      <c r="M220" s="11" t="s">
        <v>101</v>
      </c>
      <c r="N220" s="11">
        <v>49</v>
      </c>
      <c r="O220" s="11">
        <v>2019</v>
      </c>
      <c r="P220" s="11" t="s">
        <v>112</v>
      </c>
      <c r="Q220" s="11" t="s">
        <v>112</v>
      </c>
      <c r="R220" s="11" t="s">
        <v>241</v>
      </c>
      <c r="S220" s="11" t="s">
        <v>104</v>
      </c>
      <c r="T220" s="11">
        <v>1494</v>
      </c>
      <c r="U220" s="11" t="str">
        <f>IF(ISERROR(VLOOKUP(I220,'BACK INFO'!F:F,1,0)),IF(ISERROR(VLOOKUP(I220,'BACK INFO'!H:H,1,0)),K220,'BACK INFO'!$H$1),'BACK INFO'!$G$1)</f>
        <v>ANITA M. HOPKINS</v>
      </c>
    </row>
    <row r="221" spans="1:21" s="11" customFormat="1" x14ac:dyDescent="0.35">
      <c r="A221" s="11" t="s">
        <v>94</v>
      </c>
      <c r="B221" s="11">
        <v>2018</v>
      </c>
      <c r="C221" s="11">
        <v>7</v>
      </c>
      <c r="D221" s="11" t="s">
        <v>95</v>
      </c>
      <c r="E221" s="11" t="s">
        <v>96</v>
      </c>
      <c r="F221" s="11" t="s">
        <v>700</v>
      </c>
      <c r="G221" s="11" t="s">
        <v>241</v>
      </c>
      <c r="H221" s="11" t="s">
        <v>98</v>
      </c>
      <c r="I221" s="11" t="s">
        <v>123</v>
      </c>
      <c r="J221" s="11" t="s">
        <v>99</v>
      </c>
      <c r="K221" s="11" t="s">
        <v>68</v>
      </c>
      <c r="L221" s="11" t="s">
        <v>124</v>
      </c>
      <c r="M221" s="11" t="s">
        <v>125</v>
      </c>
      <c r="N221" s="11">
        <v>633</v>
      </c>
      <c r="O221" s="11">
        <v>2019</v>
      </c>
      <c r="P221" s="11" t="s">
        <v>112</v>
      </c>
      <c r="Q221" s="11" t="s">
        <v>112</v>
      </c>
      <c r="R221" s="11" t="s">
        <v>241</v>
      </c>
      <c r="S221" s="11" t="s">
        <v>104</v>
      </c>
      <c r="T221" s="11">
        <v>20319</v>
      </c>
      <c r="U221" s="11" t="str">
        <f>IF(ISERROR(VLOOKUP(I221,'BACK INFO'!F:F,1,0)),IF(ISERROR(VLOOKUP(I221,'BACK INFO'!H:H,1,0)),K221,'BACK INFO'!$H$1),'BACK INFO'!$G$1)</f>
        <v>STEPHANIE VITALI</v>
      </c>
    </row>
    <row r="222" spans="1:21" s="11" customFormat="1" x14ac:dyDescent="0.35">
      <c r="A222" s="11" t="s">
        <v>94</v>
      </c>
      <c r="B222" s="11">
        <v>2018</v>
      </c>
      <c r="C222" s="11">
        <v>7</v>
      </c>
      <c r="D222" s="11" t="s">
        <v>95</v>
      </c>
      <c r="E222" s="11" t="s">
        <v>96</v>
      </c>
      <c r="F222" s="11" t="s">
        <v>700</v>
      </c>
      <c r="G222" s="11" t="s">
        <v>241</v>
      </c>
      <c r="H222" s="11" t="s">
        <v>98</v>
      </c>
      <c r="I222" s="11" t="s">
        <v>161</v>
      </c>
      <c r="J222" s="11" t="s">
        <v>99</v>
      </c>
      <c r="K222" s="11" t="s">
        <v>70</v>
      </c>
      <c r="L222" s="11" t="s">
        <v>157</v>
      </c>
      <c r="M222" s="11" t="s">
        <v>101</v>
      </c>
      <c r="N222" s="11">
        <v>720</v>
      </c>
      <c r="O222" s="11">
        <v>2019</v>
      </c>
      <c r="P222" s="11" t="s">
        <v>112</v>
      </c>
      <c r="Q222" s="11" t="s">
        <v>112</v>
      </c>
      <c r="R222" s="11" t="s">
        <v>241</v>
      </c>
      <c r="S222" s="11" t="s">
        <v>104</v>
      </c>
      <c r="T222" s="11">
        <v>23985.599999999995</v>
      </c>
      <c r="U222" s="11" t="str">
        <f>IF(ISERROR(VLOOKUP(I222,'BACK INFO'!F:F,1,0)),IF(ISERROR(VLOOKUP(I222,'BACK INFO'!H:H,1,0)),K222,'BACK INFO'!$H$1),'BACK INFO'!$G$1)</f>
        <v>JUDITH ANN DEAL</v>
      </c>
    </row>
    <row r="223" spans="1:21" s="11" customFormat="1" x14ac:dyDescent="0.35">
      <c r="A223" s="11" t="s">
        <v>94</v>
      </c>
      <c r="B223" s="11">
        <v>2018</v>
      </c>
      <c r="C223" s="11">
        <v>7</v>
      </c>
      <c r="D223" s="11" t="s">
        <v>95</v>
      </c>
      <c r="E223" s="11" t="s">
        <v>96</v>
      </c>
      <c r="F223" s="11" t="s">
        <v>700</v>
      </c>
      <c r="G223" s="11" t="s">
        <v>241</v>
      </c>
      <c r="H223" s="11" t="s">
        <v>98</v>
      </c>
      <c r="I223" s="11" t="s">
        <v>248</v>
      </c>
      <c r="J223" s="11" t="s">
        <v>99</v>
      </c>
      <c r="K223" s="11" t="s">
        <v>72</v>
      </c>
      <c r="L223" s="11" t="s">
        <v>114</v>
      </c>
      <c r="M223" s="11" t="s">
        <v>101</v>
      </c>
      <c r="N223" s="11">
        <v>21</v>
      </c>
      <c r="O223" s="11">
        <v>2019</v>
      </c>
      <c r="P223" s="11" t="s">
        <v>112</v>
      </c>
      <c r="Q223" s="11" t="s">
        <v>112</v>
      </c>
      <c r="R223" s="11" t="s">
        <v>241</v>
      </c>
      <c r="S223" s="11" t="s">
        <v>104</v>
      </c>
      <c r="T223" s="11">
        <v>966</v>
      </c>
      <c r="U223" s="11" t="str">
        <f>IF(ISERROR(VLOOKUP(I223,'BACK INFO'!F:F,1,0)),IF(ISERROR(VLOOKUP(I223,'BACK INFO'!H:H,1,0)),K223,'BACK INFO'!$H$1),'BACK INFO'!$G$1)</f>
        <v>BILL MILLER AND COMPANY</v>
      </c>
    </row>
    <row r="224" spans="1:21" s="11" customFormat="1" x14ac:dyDescent="0.35">
      <c r="A224" s="11" t="s">
        <v>94</v>
      </c>
      <c r="B224" s="11">
        <v>2018</v>
      </c>
      <c r="C224" s="11">
        <v>7</v>
      </c>
      <c r="D224" s="11" t="s">
        <v>95</v>
      </c>
      <c r="E224" s="11" t="s">
        <v>96</v>
      </c>
      <c r="F224" s="11" t="s">
        <v>700</v>
      </c>
      <c r="G224" s="11" t="s">
        <v>241</v>
      </c>
      <c r="H224" s="11" t="s">
        <v>98</v>
      </c>
      <c r="I224" s="11" t="s">
        <v>249</v>
      </c>
      <c r="J224" s="11" t="s">
        <v>99</v>
      </c>
      <c r="K224" s="11" t="s">
        <v>72</v>
      </c>
      <c r="L224" s="11" t="s">
        <v>250</v>
      </c>
      <c r="M224" s="11" t="s">
        <v>191</v>
      </c>
      <c r="N224" s="11">
        <v>486</v>
      </c>
      <c r="O224" s="11">
        <v>2019</v>
      </c>
      <c r="P224" s="11" t="s">
        <v>112</v>
      </c>
      <c r="Q224" s="11" t="s">
        <v>112</v>
      </c>
      <c r="R224" s="11" t="s">
        <v>241</v>
      </c>
      <c r="S224" s="11" t="s">
        <v>104</v>
      </c>
      <c r="T224" s="11">
        <v>12746.159999999973</v>
      </c>
      <c r="U224" s="11" t="str">
        <f>IF(ISERROR(VLOOKUP(I224,'BACK INFO'!F:F,1,0)),IF(ISERROR(VLOOKUP(I224,'BACK INFO'!H:H,1,0)),K224,'BACK INFO'!$H$1),'BACK INFO'!$G$1)</f>
        <v>BILL MILLER AND COMPANY</v>
      </c>
    </row>
    <row r="225" spans="1:21" s="11" customFormat="1" x14ac:dyDescent="0.35">
      <c r="A225" s="11" t="s">
        <v>94</v>
      </c>
      <c r="B225" s="11">
        <v>2018</v>
      </c>
      <c r="C225" s="11">
        <v>7</v>
      </c>
      <c r="D225" s="11" t="s">
        <v>95</v>
      </c>
      <c r="E225" s="11" t="s">
        <v>96</v>
      </c>
      <c r="F225" s="11" t="s">
        <v>700</v>
      </c>
      <c r="G225" s="11" t="s">
        <v>241</v>
      </c>
      <c r="H225" s="11" t="s">
        <v>98</v>
      </c>
      <c r="I225" s="11" t="s">
        <v>251</v>
      </c>
      <c r="J225" s="11" t="s">
        <v>99</v>
      </c>
      <c r="K225" s="11" t="s">
        <v>76</v>
      </c>
      <c r="L225" s="11" t="s">
        <v>127</v>
      </c>
      <c r="M225" s="11" t="s">
        <v>101</v>
      </c>
      <c r="N225" s="11">
        <v>108</v>
      </c>
      <c r="O225" s="11">
        <v>2019</v>
      </c>
      <c r="P225" s="11" t="s">
        <v>112</v>
      </c>
      <c r="Q225" s="11" t="s">
        <v>112</v>
      </c>
      <c r="R225" s="11" t="s">
        <v>241</v>
      </c>
      <c r="S225" s="11" t="s">
        <v>104</v>
      </c>
      <c r="T225" s="11">
        <v>3406</v>
      </c>
      <c r="U225" s="11" t="str">
        <f>IF(ISERROR(VLOOKUP(I225,'BACK INFO'!F:F,1,0)),IF(ISERROR(VLOOKUP(I225,'BACK INFO'!H:H,1,0)),K225,'BACK INFO'!$H$1),'BACK INFO'!$G$1)</f>
        <v>MIE MANNICHE</v>
      </c>
    </row>
    <row r="226" spans="1:21" s="11" customFormat="1" x14ac:dyDescent="0.35">
      <c r="A226" s="11" t="s">
        <v>94</v>
      </c>
      <c r="B226" s="11">
        <v>2018</v>
      </c>
      <c r="C226" s="11">
        <v>7</v>
      </c>
      <c r="D226" s="11" t="s">
        <v>95</v>
      </c>
      <c r="E226" s="11" t="s">
        <v>96</v>
      </c>
      <c r="F226" s="11" t="s">
        <v>700</v>
      </c>
      <c r="G226" s="11" t="s">
        <v>241</v>
      </c>
      <c r="H226" s="11" t="s">
        <v>98</v>
      </c>
      <c r="I226" s="11" t="s">
        <v>148</v>
      </c>
      <c r="J226" s="11" t="s">
        <v>99</v>
      </c>
      <c r="K226" s="11" t="s">
        <v>71</v>
      </c>
      <c r="L226" s="11" t="s">
        <v>149</v>
      </c>
      <c r="M226" s="11" t="s">
        <v>101</v>
      </c>
      <c r="N226" s="11">
        <v>253</v>
      </c>
      <c r="O226" s="11">
        <v>2019</v>
      </c>
      <c r="P226" s="11" t="s">
        <v>112</v>
      </c>
      <c r="Q226" s="11" t="s">
        <v>112</v>
      </c>
      <c r="R226" s="11" t="s">
        <v>241</v>
      </c>
      <c r="S226" s="11" t="s">
        <v>104</v>
      </c>
      <c r="T226" s="11">
        <v>8827</v>
      </c>
      <c r="U226" s="11" t="str">
        <f>IF(ISERROR(VLOOKUP(I226,'BACK INFO'!F:F,1,0)),IF(ISERROR(VLOOKUP(I226,'BACK INFO'!H:H,1,0)),K226,'BACK INFO'!$H$1),'BACK INFO'!$G$1)</f>
        <v>HOLLY SALES INC.</v>
      </c>
    </row>
    <row r="227" spans="1:21" s="11" customFormat="1" x14ac:dyDescent="0.35">
      <c r="A227" s="11" t="s">
        <v>94</v>
      </c>
      <c r="B227" s="11">
        <v>2018</v>
      </c>
      <c r="C227" s="11">
        <v>7</v>
      </c>
      <c r="D227" s="11" t="s">
        <v>95</v>
      </c>
      <c r="E227" s="11" t="s">
        <v>96</v>
      </c>
      <c r="F227" s="11" t="s">
        <v>700</v>
      </c>
      <c r="G227" s="11" t="s">
        <v>241</v>
      </c>
      <c r="H227" s="11" t="s">
        <v>98</v>
      </c>
      <c r="I227" s="11" t="s">
        <v>252</v>
      </c>
      <c r="J227" s="11" t="s">
        <v>99</v>
      </c>
      <c r="K227" s="11" t="s">
        <v>70</v>
      </c>
      <c r="L227" s="11" t="s">
        <v>157</v>
      </c>
      <c r="M227" s="11" t="s">
        <v>101</v>
      </c>
      <c r="N227" s="11">
        <v>118</v>
      </c>
      <c r="O227" s="11">
        <v>2019</v>
      </c>
      <c r="P227" s="11" t="s">
        <v>112</v>
      </c>
      <c r="Q227" s="11" t="s">
        <v>112</v>
      </c>
      <c r="R227" s="11" t="s">
        <v>241</v>
      </c>
      <c r="S227" s="11" t="s">
        <v>104</v>
      </c>
      <c r="T227" s="11">
        <v>4297</v>
      </c>
      <c r="U227" s="11" t="str">
        <f>IF(ISERROR(VLOOKUP(I227,'BACK INFO'!F:F,1,0)),IF(ISERROR(VLOOKUP(I227,'BACK INFO'!H:H,1,0)),K227,'BACK INFO'!$H$1),'BACK INFO'!$G$1)</f>
        <v>JUDITH ANN DEAL</v>
      </c>
    </row>
    <row r="228" spans="1:21" s="11" customFormat="1" x14ac:dyDescent="0.35">
      <c r="A228" s="11" t="s">
        <v>94</v>
      </c>
      <c r="B228" s="11">
        <v>2018</v>
      </c>
      <c r="C228" s="11">
        <v>7</v>
      </c>
      <c r="D228" s="11" t="s">
        <v>95</v>
      </c>
      <c r="E228" s="11" t="s">
        <v>96</v>
      </c>
      <c r="F228" s="11" t="s">
        <v>700</v>
      </c>
      <c r="G228" s="11" t="s">
        <v>241</v>
      </c>
      <c r="H228" s="11" t="s">
        <v>98</v>
      </c>
      <c r="I228" s="11" t="s">
        <v>185</v>
      </c>
      <c r="J228" s="11" t="s">
        <v>99</v>
      </c>
      <c r="K228" s="11" t="s">
        <v>76</v>
      </c>
      <c r="L228" s="11" t="s">
        <v>127</v>
      </c>
      <c r="M228" s="11" t="s">
        <v>101</v>
      </c>
      <c r="N228" s="11">
        <v>40</v>
      </c>
      <c r="O228" s="11">
        <v>2019</v>
      </c>
      <c r="P228" s="11" t="s">
        <v>112</v>
      </c>
      <c r="Q228" s="11" t="s">
        <v>112</v>
      </c>
      <c r="R228" s="11" t="s">
        <v>241</v>
      </c>
      <c r="S228" s="11" t="s">
        <v>104</v>
      </c>
      <c r="T228" s="11">
        <v>1240</v>
      </c>
      <c r="U228" s="11" t="str">
        <f>IF(ISERROR(VLOOKUP(I228,'BACK INFO'!F:F,1,0)),IF(ISERROR(VLOOKUP(I228,'BACK INFO'!H:H,1,0)),K228,'BACK INFO'!$H$1),'BACK INFO'!$G$1)</f>
        <v>MIE MANNICHE</v>
      </c>
    </row>
    <row r="229" spans="1:21" s="11" customFormat="1" x14ac:dyDescent="0.35">
      <c r="A229" s="11" t="s">
        <v>94</v>
      </c>
      <c r="B229" s="11">
        <v>2018</v>
      </c>
      <c r="C229" s="11">
        <v>7</v>
      </c>
      <c r="D229" s="11" t="s">
        <v>95</v>
      </c>
      <c r="E229" s="11" t="s">
        <v>96</v>
      </c>
      <c r="F229" s="11" t="s">
        <v>700</v>
      </c>
      <c r="G229" s="11" t="s">
        <v>241</v>
      </c>
      <c r="H229" s="11" t="s">
        <v>98</v>
      </c>
      <c r="I229" s="11" t="s">
        <v>253</v>
      </c>
      <c r="J229" s="11" t="s">
        <v>99</v>
      </c>
      <c r="K229" s="11" t="s">
        <v>72</v>
      </c>
      <c r="L229" s="11" t="s">
        <v>114</v>
      </c>
      <c r="M229" s="11" t="s">
        <v>101</v>
      </c>
      <c r="N229" s="11">
        <v>67</v>
      </c>
      <c r="O229" s="11">
        <v>2019</v>
      </c>
      <c r="P229" s="11" t="s">
        <v>112</v>
      </c>
      <c r="Q229" s="11" t="s">
        <v>112</v>
      </c>
      <c r="R229" s="11" t="s">
        <v>241</v>
      </c>
      <c r="S229" s="11" t="s">
        <v>104</v>
      </c>
      <c r="T229" s="11">
        <v>2038</v>
      </c>
      <c r="U229" s="11" t="str">
        <f>IF(ISERROR(VLOOKUP(I229,'BACK INFO'!F:F,1,0)),IF(ISERROR(VLOOKUP(I229,'BACK INFO'!H:H,1,0)),K229,'BACK INFO'!$H$1),'BACK INFO'!$G$1)</f>
        <v>BILL MILLER AND COMPANY</v>
      </c>
    </row>
    <row r="230" spans="1:21" s="11" customFormat="1" x14ac:dyDescent="0.35">
      <c r="A230" s="11" t="s">
        <v>94</v>
      </c>
      <c r="B230" s="11">
        <v>2018</v>
      </c>
      <c r="C230" s="11">
        <v>7</v>
      </c>
      <c r="D230" s="11" t="s">
        <v>95</v>
      </c>
      <c r="E230" s="11" t="s">
        <v>96</v>
      </c>
      <c r="F230" s="11" t="s">
        <v>700</v>
      </c>
      <c r="G230" s="11" t="s">
        <v>241</v>
      </c>
      <c r="H230" s="11" t="s">
        <v>98</v>
      </c>
      <c r="I230" s="11" t="s">
        <v>254</v>
      </c>
      <c r="J230" s="11" t="s">
        <v>99</v>
      </c>
      <c r="K230" s="11" t="s">
        <v>72</v>
      </c>
      <c r="L230" s="11" t="s">
        <v>114</v>
      </c>
      <c r="M230" s="11" t="s">
        <v>101</v>
      </c>
      <c r="N230" s="11">
        <v>30</v>
      </c>
      <c r="O230" s="11">
        <v>2019</v>
      </c>
      <c r="P230" s="11" t="s">
        <v>112</v>
      </c>
      <c r="Q230" s="11" t="s">
        <v>112</v>
      </c>
      <c r="R230" s="11" t="s">
        <v>241</v>
      </c>
      <c r="S230" s="11" t="s">
        <v>104</v>
      </c>
      <c r="T230" s="11">
        <v>930</v>
      </c>
      <c r="U230" s="11" t="str">
        <f>IF(ISERROR(VLOOKUP(I230,'BACK INFO'!F:F,1,0)),IF(ISERROR(VLOOKUP(I230,'BACK INFO'!H:H,1,0)),K230,'BACK INFO'!$H$1),'BACK INFO'!$G$1)</f>
        <v>BILL MILLER AND COMPANY</v>
      </c>
    </row>
    <row r="231" spans="1:21" s="11" customFormat="1" x14ac:dyDescent="0.35">
      <c r="A231" s="11" t="s">
        <v>94</v>
      </c>
      <c r="B231" s="11">
        <v>2018</v>
      </c>
      <c r="C231" s="11">
        <v>7</v>
      </c>
      <c r="D231" s="11" t="s">
        <v>95</v>
      </c>
      <c r="E231" s="11" t="s">
        <v>96</v>
      </c>
      <c r="F231" s="11" t="s">
        <v>700</v>
      </c>
      <c r="G231" s="11" t="s">
        <v>241</v>
      </c>
      <c r="H231" s="11" t="s">
        <v>98</v>
      </c>
      <c r="I231" s="11" t="s">
        <v>255</v>
      </c>
      <c r="J231" s="11" t="s">
        <v>99</v>
      </c>
      <c r="K231" s="11" t="s">
        <v>72</v>
      </c>
      <c r="L231" s="11" t="s">
        <v>114</v>
      </c>
      <c r="M231" s="11" t="s">
        <v>101</v>
      </c>
      <c r="N231" s="11">
        <v>67</v>
      </c>
      <c r="O231" s="11">
        <v>2019</v>
      </c>
      <c r="P231" s="11" t="s">
        <v>112</v>
      </c>
      <c r="Q231" s="11" t="s">
        <v>112</v>
      </c>
      <c r="R231" s="11" t="s">
        <v>241</v>
      </c>
      <c r="S231" s="11" t="s">
        <v>104</v>
      </c>
      <c r="T231" s="11">
        <v>2246</v>
      </c>
      <c r="U231" s="11" t="str">
        <f>IF(ISERROR(VLOOKUP(I231,'BACK INFO'!F:F,1,0)),IF(ISERROR(VLOOKUP(I231,'BACK INFO'!H:H,1,0)),K231,'BACK INFO'!$H$1),'BACK INFO'!$G$1)</f>
        <v>BILL MILLER AND COMPANY</v>
      </c>
    </row>
    <row r="232" spans="1:21" s="11" customFormat="1" x14ac:dyDescent="0.35">
      <c r="A232" s="11" t="s">
        <v>94</v>
      </c>
      <c r="B232" s="11">
        <v>2018</v>
      </c>
      <c r="C232" s="11">
        <v>7</v>
      </c>
      <c r="D232" s="11" t="s">
        <v>95</v>
      </c>
      <c r="E232" s="11" t="s">
        <v>96</v>
      </c>
      <c r="F232" s="11" t="s">
        <v>700</v>
      </c>
      <c r="G232" s="11" t="s">
        <v>241</v>
      </c>
      <c r="H232" s="11" t="s">
        <v>98</v>
      </c>
      <c r="I232" s="11" t="s">
        <v>256</v>
      </c>
      <c r="J232" s="11" t="s">
        <v>99</v>
      </c>
      <c r="K232" s="11" t="s">
        <v>72</v>
      </c>
      <c r="L232" s="11" t="s">
        <v>114</v>
      </c>
      <c r="M232" s="11" t="s">
        <v>101</v>
      </c>
      <c r="N232" s="11">
        <v>10</v>
      </c>
      <c r="O232" s="11">
        <v>2019</v>
      </c>
      <c r="P232" s="11" t="s">
        <v>112</v>
      </c>
      <c r="Q232" s="11" t="s">
        <v>112</v>
      </c>
      <c r="R232" s="11" t="s">
        <v>241</v>
      </c>
      <c r="S232" s="11" t="s">
        <v>104</v>
      </c>
      <c r="T232" s="11">
        <v>324</v>
      </c>
      <c r="U232" s="11" t="str">
        <f>IF(ISERROR(VLOOKUP(I232,'BACK INFO'!F:F,1,0)),IF(ISERROR(VLOOKUP(I232,'BACK INFO'!H:H,1,0)),K232,'BACK INFO'!$H$1),'BACK INFO'!$G$1)</f>
        <v>BILL MILLER AND COMPANY</v>
      </c>
    </row>
    <row r="233" spans="1:21" s="11" customFormat="1" x14ac:dyDescent="0.35">
      <c r="A233" s="11" t="s">
        <v>94</v>
      </c>
      <c r="B233" s="11">
        <v>2018</v>
      </c>
      <c r="C233" s="11">
        <v>7</v>
      </c>
      <c r="D233" s="11" t="s">
        <v>95</v>
      </c>
      <c r="E233" s="11" t="s">
        <v>96</v>
      </c>
      <c r="F233" s="11" t="s">
        <v>700</v>
      </c>
      <c r="G233" s="11" t="s">
        <v>241</v>
      </c>
      <c r="H233" s="11" t="s">
        <v>98</v>
      </c>
      <c r="I233" s="11" t="s">
        <v>257</v>
      </c>
      <c r="J233" s="11" t="s">
        <v>99</v>
      </c>
      <c r="K233" s="11" t="s">
        <v>245</v>
      </c>
      <c r="L233" s="11" t="s">
        <v>246</v>
      </c>
      <c r="M233" s="11" t="s">
        <v>101</v>
      </c>
      <c r="N233" s="11">
        <v>56</v>
      </c>
      <c r="O233" s="11">
        <v>2019</v>
      </c>
      <c r="P233" s="11" t="s">
        <v>112</v>
      </c>
      <c r="Q233" s="11" t="s">
        <v>112</v>
      </c>
      <c r="R233" s="11" t="s">
        <v>241</v>
      </c>
      <c r="S233" s="11" t="s">
        <v>104</v>
      </c>
      <c r="T233" s="11">
        <v>1821</v>
      </c>
      <c r="U233" s="11" t="str">
        <f>IF(ISERROR(VLOOKUP(I233,'BACK INFO'!F:F,1,0)),IF(ISERROR(VLOOKUP(I233,'BACK INFO'!H:H,1,0)),K233,'BACK INFO'!$H$1),'BACK INFO'!$G$1)</f>
        <v>JULIUS ORTIZ MALDONADO</v>
      </c>
    </row>
    <row r="234" spans="1:21" s="11" customFormat="1" x14ac:dyDescent="0.35">
      <c r="A234" s="11" t="s">
        <v>94</v>
      </c>
      <c r="B234" s="11">
        <v>2018</v>
      </c>
      <c r="C234" s="11">
        <v>7</v>
      </c>
      <c r="D234" s="11" t="s">
        <v>95</v>
      </c>
      <c r="E234" s="11" t="s">
        <v>96</v>
      </c>
      <c r="F234" s="11" t="s">
        <v>700</v>
      </c>
      <c r="G234" s="11" t="s">
        <v>241</v>
      </c>
      <c r="H234" s="11" t="s">
        <v>98</v>
      </c>
      <c r="I234" s="11" t="s">
        <v>258</v>
      </c>
      <c r="J234" s="11" t="s">
        <v>99</v>
      </c>
      <c r="K234" s="11" t="s">
        <v>245</v>
      </c>
      <c r="L234" s="11" t="s">
        <v>246</v>
      </c>
      <c r="M234" s="11" t="s">
        <v>101</v>
      </c>
      <c r="N234" s="11">
        <v>54</v>
      </c>
      <c r="O234" s="11">
        <v>2019</v>
      </c>
      <c r="P234" s="11" t="s">
        <v>112</v>
      </c>
      <c r="Q234" s="11" t="s">
        <v>112</v>
      </c>
      <c r="R234" s="11" t="s">
        <v>241</v>
      </c>
      <c r="S234" s="11" t="s">
        <v>104</v>
      </c>
      <c r="T234" s="11">
        <v>1999</v>
      </c>
      <c r="U234" s="11" t="str">
        <f>IF(ISERROR(VLOOKUP(I234,'BACK INFO'!F:F,1,0)),IF(ISERROR(VLOOKUP(I234,'BACK INFO'!H:H,1,0)),K234,'BACK INFO'!$H$1),'BACK INFO'!$G$1)</f>
        <v>JULIUS ORTIZ MALDONADO</v>
      </c>
    </row>
    <row r="235" spans="1:21" s="11" customFormat="1" x14ac:dyDescent="0.35">
      <c r="A235" s="11" t="s">
        <v>94</v>
      </c>
      <c r="B235" s="11">
        <v>2018</v>
      </c>
      <c r="C235" s="11">
        <v>7</v>
      </c>
      <c r="D235" s="11" t="s">
        <v>95</v>
      </c>
      <c r="E235" s="11" t="s">
        <v>96</v>
      </c>
      <c r="F235" s="11" t="s">
        <v>700</v>
      </c>
      <c r="G235" s="11" t="s">
        <v>241</v>
      </c>
      <c r="H235" s="11" t="s">
        <v>98</v>
      </c>
      <c r="I235" s="11" t="s">
        <v>66</v>
      </c>
      <c r="J235" s="11" t="s">
        <v>99</v>
      </c>
      <c r="K235" s="11" t="s">
        <v>54</v>
      </c>
      <c r="L235" s="11" t="s">
        <v>121</v>
      </c>
      <c r="M235" s="11" t="s">
        <v>122</v>
      </c>
      <c r="N235" s="11">
        <v>153</v>
      </c>
      <c r="O235" s="11">
        <v>2019</v>
      </c>
      <c r="P235" s="11" t="s">
        <v>112</v>
      </c>
      <c r="Q235" s="11" t="s">
        <v>112</v>
      </c>
      <c r="R235" s="11" t="s">
        <v>241</v>
      </c>
      <c r="S235" s="11" t="s">
        <v>104</v>
      </c>
      <c r="T235" s="11">
        <v>753.5</v>
      </c>
      <c r="U235" s="11" t="str">
        <f>IF(ISERROR(VLOOKUP(I235,'BACK INFO'!F:F,1,0)),IF(ISERROR(VLOOKUP(I235,'BACK INFO'!H:H,1,0)),K235,'BACK INFO'!$H$1),'BACK INFO'!$G$1)</f>
        <v>KELLY MICHELLE ELLINGSON</v>
      </c>
    </row>
    <row r="236" spans="1:21" s="11" customFormat="1" x14ac:dyDescent="0.35">
      <c r="A236" s="11" t="s">
        <v>94</v>
      </c>
      <c r="B236" s="11">
        <v>2018</v>
      </c>
      <c r="C236" s="11">
        <v>7</v>
      </c>
      <c r="D236" s="11" t="s">
        <v>95</v>
      </c>
      <c r="E236" s="11" t="s">
        <v>96</v>
      </c>
      <c r="F236" s="11" t="s">
        <v>700</v>
      </c>
      <c r="G236" s="11" t="s">
        <v>241</v>
      </c>
      <c r="H236" s="11" t="s">
        <v>106</v>
      </c>
      <c r="I236" s="11" t="s">
        <v>115</v>
      </c>
      <c r="J236" s="11" t="s">
        <v>99</v>
      </c>
      <c r="K236" s="11" t="s">
        <v>67</v>
      </c>
      <c r="L236" s="11" t="s">
        <v>116</v>
      </c>
      <c r="M236" s="11" t="s">
        <v>101</v>
      </c>
      <c r="N236" s="11">
        <v>58</v>
      </c>
      <c r="O236" s="11">
        <v>2019</v>
      </c>
      <c r="P236" s="11" t="s">
        <v>112</v>
      </c>
      <c r="Q236" s="11" t="s">
        <v>112</v>
      </c>
      <c r="R236" s="11" t="s">
        <v>241</v>
      </c>
      <c r="S236" s="11" t="s">
        <v>104</v>
      </c>
      <c r="T236" s="11">
        <v>830</v>
      </c>
      <c r="U236" s="11" t="str">
        <f>IF(ISERROR(VLOOKUP(I236,'BACK INFO'!F:F,1,0)),IF(ISERROR(VLOOKUP(I236,'BACK INFO'!H:H,1,0)),K236,'BACK INFO'!$H$1),'BACK INFO'!$G$1)</f>
        <v>ANITA M. HOPKINS</v>
      </c>
    </row>
    <row r="237" spans="1:21" s="11" customFormat="1" x14ac:dyDescent="0.35">
      <c r="A237" s="11" t="s">
        <v>94</v>
      </c>
      <c r="B237" s="11">
        <v>2018</v>
      </c>
      <c r="C237" s="11">
        <v>7</v>
      </c>
      <c r="D237" s="11" t="s">
        <v>95</v>
      </c>
      <c r="E237" s="11" t="s">
        <v>96</v>
      </c>
      <c r="F237" s="11" t="s">
        <v>700</v>
      </c>
      <c r="G237" s="11" t="s">
        <v>241</v>
      </c>
      <c r="H237" s="11" t="s">
        <v>106</v>
      </c>
      <c r="I237" s="11" t="s">
        <v>66</v>
      </c>
      <c r="J237" s="11" t="s">
        <v>99</v>
      </c>
      <c r="K237" s="11" t="s">
        <v>54</v>
      </c>
      <c r="L237" s="11" t="s">
        <v>121</v>
      </c>
      <c r="M237" s="11" t="s">
        <v>122</v>
      </c>
      <c r="N237" s="11">
        <v>41</v>
      </c>
      <c r="O237" s="11">
        <v>2019</v>
      </c>
      <c r="P237" s="11" t="s">
        <v>112</v>
      </c>
      <c r="Q237" s="11" t="s">
        <v>112</v>
      </c>
      <c r="R237" s="11" t="s">
        <v>241</v>
      </c>
      <c r="S237" s="11" t="s">
        <v>104</v>
      </c>
      <c r="T237" s="11">
        <v>159</v>
      </c>
      <c r="U237" s="11" t="str">
        <f>IF(ISERROR(VLOOKUP(I237,'BACK INFO'!F:F,1,0)),IF(ISERROR(VLOOKUP(I237,'BACK INFO'!H:H,1,0)),K237,'BACK INFO'!$H$1),'BACK INFO'!$G$1)</f>
        <v>KELLY MICHELLE ELLINGSON</v>
      </c>
    </row>
    <row r="238" spans="1:21" s="11" customFormat="1" x14ac:dyDescent="0.35">
      <c r="A238" s="11" t="s">
        <v>94</v>
      </c>
      <c r="B238" s="11">
        <v>2018</v>
      </c>
      <c r="C238" s="11">
        <v>7</v>
      </c>
      <c r="D238" s="11" t="s">
        <v>95</v>
      </c>
      <c r="E238" s="11" t="s">
        <v>96</v>
      </c>
      <c r="F238" s="11" t="s">
        <v>700</v>
      </c>
      <c r="G238" s="11" t="s">
        <v>241</v>
      </c>
      <c r="H238" s="11" t="s">
        <v>110</v>
      </c>
      <c r="I238" s="11" t="s">
        <v>248</v>
      </c>
      <c r="J238" s="11" t="s">
        <v>99</v>
      </c>
      <c r="K238" s="11" t="s">
        <v>67</v>
      </c>
      <c r="L238" s="11" t="s">
        <v>114</v>
      </c>
      <c r="M238" s="11" t="s">
        <v>101</v>
      </c>
      <c r="N238" s="11">
        <v>22</v>
      </c>
      <c r="O238" s="11">
        <v>2019</v>
      </c>
      <c r="P238" s="11" t="s">
        <v>112</v>
      </c>
      <c r="Q238" s="11" t="s">
        <v>112</v>
      </c>
      <c r="R238" s="11" t="s">
        <v>241</v>
      </c>
      <c r="S238" s="11" t="s">
        <v>104</v>
      </c>
      <c r="T238" s="11">
        <v>684</v>
      </c>
      <c r="U238" s="11" t="str">
        <f>IF(ISERROR(VLOOKUP(I238,'BACK INFO'!F:F,1,0)),IF(ISERROR(VLOOKUP(I238,'BACK INFO'!H:H,1,0)),K238,'BACK INFO'!$H$1),'BACK INFO'!$G$1)</f>
        <v>ANITA M. HOPKINS</v>
      </c>
    </row>
    <row r="239" spans="1:21" s="11" customFormat="1" x14ac:dyDescent="0.35">
      <c r="A239" s="11" t="s">
        <v>94</v>
      </c>
      <c r="B239" s="11">
        <v>2018</v>
      </c>
      <c r="C239" s="11">
        <v>7</v>
      </c>
      <c r="D239" s="11" t="s">
        <v>95</v>
      </c>
      <c r="E239" s="11" t="s">
        <v>96</v>
      </c>
      <c r="F239" s="11" t="s">
        <v>700</v>
      </c>
      <c r="G239" s="11" t="s">
        <v>241</v>
      </c>
      <c r="H239" s="11" t="s">
        <v>110</v>
      </c>
      <c r="I239" s="11" t="s">
        <v>66</v>
      </c>
      <c r="J239" s="11" t="s">
        <v>99</v>
      </c>
      <c r="K239" s="11" t="s">
        <v>54</v>
      </c>
      <c r="L239" s="11" t="s">
        <v>121</v>
      </c>
      <c r="M239" s="11" t="s">
        <v>122</v>
      </c>
      <c r="N239" s="11">
        <v>76</v>
      </c>
      <c r="O239" s="11">
        <v>2019</v>
      </c>
      <c r="P239" s="11" t="s">
        <v>112</v>
      </c>
      <c r="Q239" s="11" t="s">
        <v>112</v>
      </c>
      <c r="R239" s="11" t="s">
        <v>241</v>
      </c>
      <c r="S239" s="11" t="s">
        <v>104</v>
      </c>
      <c r="T239" s="11">
        <v>359</v>
      </c>
      <c r="U239" s="11" t="str">
        <f>IF(ISERROR(VLOOKUP(I239,'BACK INFO'!F:F,1,0)),IF(ISERROR(VLOOKUP(I239,'BACK INFO'!H:H,1,0)),K239,'BACK INFO'!$H$1),'BACK INFO'!$G$1)</f>
        <v>KELLY MICHELLE ELLINGSON</v>
      </c>
    </row>
    <row r="240" spans="1:21" s="11" customFormat="1" x14ac:dyDescent="0.35">
      <c r="A240" s="11" t="s">
        <v>94</v>
      </c>
      <c r="B240" s="11">
        <v>2018</v>
      </c>
      <c r="C240" s="11">
        <v>7</v>
      </c>
      <c r="D240" s="11" t="s">
        <v>95</v>
      </c>
      <c r="E240" s="11" t="s">
        <v>96</v>
      </c>
      <c r="F240" s="11" t="s">
        <v>700</v>
      </c>
      <c r="G240" s="11" t="s">
        <v>241</v>
      </c>
      <c r="H240" s="11" t="s">
        <v>117</v>
      </c>
      <c r="I240" s="11" t="s">
        <v>66</v>
      </c>
      <c r="J240" s="11" t="s">
        <v>99</v>
      </c>
      <c r="K240" s="11" t="s">
        <v>54</v>
      </c>
      <c r="L240" s="11" t="s">
        <v>121</v>
      </c>
      <c r="M240" s="11" t="s">
        <v>122</v>
      </c>
      <c r="N240" s="11">
        <v>39</v>
      </c>
      <c r="O240" s="11">
        <v>2019</v>
      </c>
      <c r="P240" s="11" t="s">
        <v>112</v>
      </c>
      <c r="Q240" s="11" t="s">
        <v>112</v>
      </c>
      <c r="R240" s="11" t="s">
        <v>241</v>
      </c>
      <c r="S240" s="11" t="s">
        <v>104</v>
      </c>
      <c r="T240" s="11">
        <v>204</v>
      </c>
      <c r="U240" s="11" t="str">
        <f>IF(ISERROR(VLOOKUP(I240,'BACK INFO'!F:F,1,0)),IF(ISERROR(VLOOKUP(I240,'BACK INFO'!H:H,1,0)),K240,'BACK INFO'!$H$1),'BACK INFO'!$G$1)</f>
        <v>KELLY MICHELLE ELLINGSON</v>
      </c>
    </row>
    <row r="241" spans="1:21" s="11" customFormat="1" x14ac:dyDescent="0.35">
      <c r="A241" s="11" t="s">
        <v>94</v>
      </c>
      <c r="B241" s="11">
        <v>2018</v>
      </c>
      <c r="C241" s="11">
        <v>7</v>
      </c>
      <c r="D241" s="11" t="s">
        <v>95</v>
      </c>
      <c r="E241" s="11" t="s">
        <v>96</v>
      </c>
      <c r="F241" s="11" t="s">
        <v>700</v>
      </c>
      <c r="G241" s="11" t="s">
        <v>241</v>
      </c>
      <c r="H241" s="11" t="s">
        <v>151</v>
      </c>
      <c r="I241" s="11" t="s">
        <v>66</v>
      </c>
      <c r="J241" s="11" t="s">
        <v>99</v>
      </c>
      <c r="K241" s="11" t="s">
        <v>54</v>
      </c>
      <c r="L241" s="11" t="s">
        <v>121</v>
      </c>
      <c r="M241" s="11" t="s">
        <v>122</v>
      </c>
      <c r="N241" s="11">
        <v>14</v>
      </c>
      <c r="O241" s="11">
        <v>2019</v>
      </c>
      <c r="P241" s="11" t="s">
        <v>112</v>
      </c>
      <c r="Q241" s="11" t="s">
        <v>112</v>
      </c>
      <c r="R241" s="11" t="s">
        <v>241</v>
      </c>
      <c r="S241" s="11" t="s">
        <v>104</v>
      </c>
      <c r="T241" s="11">
        <v>97</v>
      </c>
      <c r="U241" s="11" t="str">
        <f>IF(ISERROR(VLOOKUP(I241,'BACK INFO'!F:F,1,0)),IF(ISERROR(VLOOKUP(I241,'BACK INFO'!H:H,1,0)),K241,'BACK INFO'!$H$1),'BACK INFO'!$G$1)</f>
        <v>KELLY MICHELLE ELLINGSON</v>
      </c>
    </row>
    <row r="242" spans="1:21" s="11" customFormat="1" x14ac:dyDescent="0.35">
      <c r="A242" s="11" t="s">
        <v>94</v>
      </c>
      <c r="B242" s="11">
        <v>2018</v>
      </c>
      <c r="C242" s="11">
        <v>7</v>
      </c>
      <c r="D242" s="11" t="s">
        <v>95</v>
      </c>
      <c r="E242" s="11" t="s">
        <v>96</v>
      </c>
      <c r="F242" s="11" t="s">
        <v>700</v>
      </c>
      <c r="G242" s="11" t="s">
        <v>241</v>
      </c>
      <c r="H242" s="11" t="s">
        <v>152</v>
      </c>
      <c r="I242" s="11" t="s">
        <v>243</v>
      </c>
      <c r="J242" s="11" t="s">
        <v>99</v>
      </c>
      <c r="K242" s="11" t="s">
        <v>70</v>
      </c>
      <c r="L242" s="11" t="s">
        <v>157</v>
      </c>
      <c r="M242" s="11" t="s">
        <v>101</v>
      </c>
      <c r="N242" s="11">
        <v>16</v>
      </c>
      <c r="O242" s="11">
        <v>2019</v>
      </c>
      <c r="P242" s="11" t="s">
        <v>112</v>
      </c>
      <c r="Q242" s="11" t="s">
        <v>112</v>
      </c>
      <c r="R242" s="11" t="s">
        <v>241</v>
      </c>
      <c r="S242" s="11" t="s">
        <v>104</v>
      </c>
      <c r="T242" s="11">
        <v>648</v>
      </c>
      <c r="U242" s="11" t="str">
        <f>IF(ISERROR(VLOOKUP(I242,'BACK INFO'!F:F,1,0)),IF(ISERROR(VLOOKUP(I242,'BACK INFO'!H:H,1,0)),K242,'BACK INFO'!$H$1),'BACK INFO'!$G$1)</f>
        <v>JUDITH ANN DEAL</v>
      </c>
    </row>
    <row r="243" spans="1:21" s="11" customFormat="1" x14ac:dyDescent="0.35">
      <c r="A243" s="11" t="s">
        <v>94</v>
      </c>
      <c r="B243" s="11">
        <v>2018</v>
      </c>
      <c r="C243" s="11">
        <v>7</v>
      </c>
      <c r="D243" s="11" t="s">
        <v>95</v>
      </c>
      <c r="E243" s="11" t="s">
        <v>96</v>
      </c>
      <c r="F243" s="11" t="s">
        <v>700</v>
      </c>
      <c r="G243" s="11" t="s">
        <v>241</v>
      </c>
      <c r="H243" s="11" t="s">
        <v>152</v>
      </c>
      <c r="I243" s="11" t="s">
        <v>189</v>
      </c>
      <c r="J243" s="11" t="s">
        <v>99</v>
      </c>
      <c r="K243" s="11" t="s">
        <v>73</v>
      </c>
      <c r="L243" s="11" t="s">
        <v>190</v>
      </c>
      <c r="M243" s="11" t="s">
        <v>191</v>
      </c>
      <c r="N243" s="11">
        <v>80</v>
      </c>
      <c r="O243" s="11">
        <v>2019</v>
      </c>
      <c r="P243" s="11" t="s">
        <v>112</v>
      </c>
      <c r="Q243" s="11" t="s">
        <v>112</v>
      </c>
      <c r="R243" s="11" t="s">
        <v>241</v>
      </c>
      <c r="S243" s="11" t="s">
        <v>104</v>
      </c>
      <c r="T243" s="11">
        <v>3459.2000000000003</v>
      </c>
      <c r="U243" s="11" t="str">
        <f>IF(ISERROR(VLOOKUP(I243,'BACK INFO'!F:F,1,0)),IF(ISERROR(VLOOKUP(I243,'BACK INFO'!H:H,1,0)),K243,'BACK INFO'!$H$1),'BACK INFO'!$G$1)</f>
        <v>PHYLLIS POSNER</v>
      </c>
    </row>
    <row r="244" spans="1:21" s="11" customFormat="1" x14ac:dyDescent="0.35">
      <c r="A244" s="11" t="s">
        <v>94</v>
      </c>
      <c r="B244" s="11">
        <v>2018</v>
      </c>
      <c r="C244" s="11">
        <v>7</v>
      </c>
      <c r="D244" s="11" t="s">
        <v>95</v>
      </c>
      <c r="E244" s="11" t="s">
        <v>96</v>
      </c>
      <c r="F244" s="11" t="s">
        <v>700</v>
      </c>
      <c r="G244" s="11" t="s">
        <v>241</v>
      </c>
      <c r="H244" s="11" t="s">
        <v>152</v>
      </c>
      <c r="I244" s="11" t="s">
        <v>244</v>
      </c>
      <c r="J244" s="11" t="s">
        <v>99</v>
      </c>
      <c r="K244" s="11" t="s">
        <v>245</v>
      </c>
      <c r="L244" s="11" t="s">
        <v>246</v>
      </c>
      <c r="M244" s="11" t="s">
        <v>101</v>
      </c>
      <c r="N244" s="11">
        <v>6</v>
      </c>
      <c r="O244" s="11">
        <v>2019</v>
      </c>
      <c r="P244" s="11" t="s">
        <v>112</v>
      </c>
      <c r="Q244" s="11" t="s">
        <v>112</v>
      </c>
      <c r="R244" s="11" t="s">
        <v>241</v>
      </c>
      <c r="S244" s="11" t="s">
        <v>104</v>
      </c>
      <c r="T244" s="11">
        <v>270</v>
      </c>
      <c r="U244" s="11" t="str">
        <f>IF(ISERROR(VLOOKUP(I244,'BACK INFO'!F:F,1,0)),IF(ISERROR(VLOOKUP(I244,'BACK INFO'!H:H,1,0)),K244,'BACK INFO'!$H$1),'BACK INFO'!$G$1)</f>
        <v>JULIUS ORTIZ MALDONADO</v>
      </c>
    </row>
    <row r="245" spans="1:21" s="11" customFormat="1" x14ac:dyDescent="0.35">
      <c r="A245" s="11" t="s">
        <v>94</v>
      </c>
      <c r="B245" s="11">
        <v>2018</v>
      </c>
      <c r="C245" s="11">
        <v>7</v>
      </c>
      <c r="D245" s="11" t="s">
        <v>95</v>
      </c>
      <c r="E245" s="11" t="s">
        <v>96</v>
      </c>
      <c r="F245" s="11" t="s">
        <v>700</v>
      </c>
      <c r="G245" s="11" t="s">
        <v>241</v>
      </c>
      <c r="H245" s="11" t="s">
        <v>152</v>
      </c>
      <c r="I245" s="11" t="s">
        <v>115</v>
      </c>
      <c r="J245" s="11" t="s">
        <v>99</v>
      </c>
      <c r="K245" s="11" t="s">
        <v>67</v>
      </c>
      <c r="L245" s="11" t="s">
        <v>116</v>
      </c>
      <c r="M245" s="11" t="s">
        <v>101</v>
      </c>
      <c r="N245" s="11">
        <v>5</v>
      </c>
      <c r="O245" s="11">
        <v>2019</v>
      </c>
      <c r="P245" s="11" t="s">
        <v>112</v>
      </c>
      <c r="Q245" s="11" t="s">
        <v>112</v>
      </c>
      <c r="R245" s="11" t="s">
        <v>241</v>
      </c>
      <c r="S245" s="11" t="s">
        <v>104</v>
      </c>
      <c r="T245" s="11">
        <v>59.1</v>
      </c>
      <c r="U245" s="11" t="str">
        <f>IF(ISERROR(VLOOKUP(I245,'BACK INFO'!F:F,1,0)),IF(ISERROR(VLOOKUP(I245,'BACK INFO'!H:H,1,0)),K245,'BACK INFO'!$H$1),'BACK INFO'!$G$1)</f>
        <v>ANITA M. HOPKINS</v>
      </c>
    </row>
    <row r="246" spans="1:21" s="11" customFormat="1" x14ac:dyDescent="0.35">
      <c r="A246" s="11" t="s">
        <v>94</v>
      </c>
      <c r="B246" s="11">
        <v>2018</v>
      </c>
      <c r="C246" s="11">
        <v>7</v>
      </c>
      <c r="D246" s="11" t="s">
        <v>95</v>
      </c>
      <c r="E246" s="11" t="s">
        <v>96</v>
      </c>
      <c r="F246" s="11" t="s">
        <v>700</v>
      </c>
      <c r="G246" s="11" t="s">
        <v>241</v>
      </c>
      <c r="H246" s="11" t="s">
        <v>152</v>
      </c>
      <c r="I246" s="11" t="s">
        <v>123</v>
      </c>
      <c r="J246" s="11" t="s">
        <v>99</v>
      </c>
      <c r="K246" s="11" t="s">
        <v>68</v>
      </c>
      <c r="L246" s="11" t="s">
        <v>124</v>
      </c>
      <c r="M246" s="11" t="s">
        <v>125</v>
      </c>
      <c r="N246" s="11">
        <v>42</v>
      </c>
      <c r="O246" s="11">
        <v>2019</v>
      </c>
      <c r="P246" s="11" t="s">
        <v>112</v>
      </c>
      <c r="Q246" s="11" t="s">
        <v>112</v>
      </c>
      <c r="R246" s="11" t="s">
        <v>241</v>
      </c>
      <c r="S246" s="11" t="s">
        <v>104</v>
      </c>
      <c r="T246" s="11">
        <v>1602</v>
      </c>
      <c r="U246" s="11" t="str">
        <f>IF(ISERROR(VLOOKUP(I246,'BACK INFO'!F:F,1,0)),IF(ISERROR(VLOOKUP(I246,'BACK INFO'!H:H,1,0)),K246,'BACK INFO'!$H$1),'BACK INFO'!$G$1)</f>
        <v>STEPHANIE VITALI</v>
      </c>
    </row>
    <row r="247" spans="1:21" s="11" customFormat="1" x14ac:dyDescent="0.35">
      <c r="A247" s="11" t="s">
        <v>94</v>
      </c>
      <c r="B247" s="11">
        <v>2018</v>
      </c>
      <c r="C247" s="11">
        <v>7</v>
      </c>
      <c r="D247" s="11" t="s">
        <v>95</v>
      </c>
      <c r="E247" s="11" t="s">
        <v>96</v>
      </c>
      <c r="F247" s="11" t="s">
        <v>700</v>
      </c>
      <c r="G247" s="11" t="s">
        <v>241</v>
      </c>
      <c r="H247" s="11" t="s">
        <v>152</v>
      </c>
      <c r="I247" s="11" t="s">
        <v>161</v>
      </c>
      <c r="J247" s="11" t="s">
        <v>99</v>
      </c>
      <c r="K247" s="11" t="s">
        <v>70</v>
      </c>
      <c r="L247" s="11" t="s">
        <v>157</v>
      </c>
      <c r="M247" s="11" t="s">
        <v>101</v>
      </c>
      <c r="N247" s="11">
        <v>18</v>
      </c>
      <c r="O247" s="11">
        <v>2019</v>
      </c>
      <c r="P247" s="11" t="s">
        <v>112</v>
      </c>
      <c r="Q247" s="11" t="s">
        <v>112</v>
      </c>
      <c r="R247" s="11" t="s">
        <v>241</v>
      </c>
      <c r="S247" s="11" t="s">
        <v>104</v>
      </c>
      <c r="T247" s="11">
        <v>663.09999999999991</v>
      </c>
      <c r="U247" s="11" t="str">
        <f>IF(ISERROR(VLOOKUP(I247,'BACK INFO'!F:F,1,0)),IF(ISERROR(VLOOKUP(I247,'BACK INFO'!H:H,1,0)),K247,'BACK INFO'!$H$1),'BACK INFO'!$G$1)</f>
        <v>JUDITH ANN DEAL</v>
      </c>
    </row>
    <row r="248" spans="1:21" s="11" customFormat="1" x14ac:dyDescent="0.35">
      <c r="A248" s="11" t="s">
        <v>94</v>
      </c>
      <c r="B248" s="11">
        <v>2018</v>
      </c>
      <c r="C248" s="11">
        <v>7</v>
      </c>
      <c r="D248" s="11" t="s">
        <v>95</v>
      </c>
      <c r="E248" s="11" t="s">
        <v>96</v>
      </c>
      <c r="F248" s="11" t="s">
        <v>700</v>
      </c>
      <c r="G248" s="11" t="s">
        <v>241</v>
      </c>
      <c r="H248" s="11" t="s">
        <v>152</v>
      </c>
      <c r="I248" s="11" t="s">
        <v>148</v>
      </c>
      <c r="J248" s="11" t="s">
        <v>99</v>
      </c>
      <c r="K248" s="11" t="s">
        <v>71</v>
      </c>
      <c r="L248" s="11" t="s">
        <v>149</v>
      </c>
      <c r="M248" s="11" t="s">
        <v>101</v>
      </c>
      <c r="N248" s="11">
        <v>9</v>
      </c>
      <c r="O248" s="11">
        <v>2019</v>
      </c>
      <c r="P248" s="11" t="s">
        <v>112</v>
      </c>
      <c r="Q248" s="11" t="s">
        <v>112</v>
      </c>
      <c r="R248" s="11" t="s">
        <v>241</v>
      </c>
      <c r="S248" s="11" t="s">
        <v>104</v>
      </c>
      <c r="T248" s="11">
        <v>297</v>
      </c>
      <c r="U248" s="11" t="str">
        <f>IF(ISERROR(VLOOKUP(I248,'BACK INFO'!F:F,1,0)),IF(ISERROR(VLOOKUP(I248,'BACK INFO'!H:H,1,0)),K248,'BACK INFO'!$H$1),'BACK INFO'!$G$1)</f>
        <v>HOLLY SALES INC.</v>
      </c>
    </row>
    <row r="249" spans="1:21" s="11" customFormat="1" x14ac:dyDescent="0.35">
      <c r="A249" s="11" t="s">
        <v>94</v>
      </c>
      <c r="B249" s="11">
        <v>2018</v>
      </c>
      <c r="C249" s="11">
        <v>7</v>
      </c>
      <c r="D249" s="11" t="s">
        <v>95</v>
      </c>
      <c r="E249" s="11" t="s">
        <v>96</v>
      </c>
      <c r="F249" s="11" t="s">
        <v>700</v>
      </c>
      <c r="G249" s="11" t="s">
        <v>241</v>
      </c>
      <c r="H249" s="11" t="s">
        <v>152</v>
      </c>
      <c r="I249" s="11" t="s">
        <v>252</v>
      </c>
      <c r="J249" s="11" t="s">
        <v>99</v>
      </c>
      <c r="K249" s="11" t="s">
        <v>70</v>
      </c>
      <c r="L249" s="11" t="s">
        <v>157</v>
      </c>
      <c r="M249" s="11" t="s">
        <v>101</v>
      </c>
      <c r="N249" s="11">
        <v>6</v>
      </c>
      <c r="O249" s="11">
        <v>2019</v>
      </c>
      <c r="P249" s="11" t="s">
        <v>112</v>
      </c>
      <c r="Q249" s="11" t="s">
        <v>112</v>
      </c>
      <c r="R249" s="11" t="s">
        <v>241</v>
      </c>
      <c r="S249" s="11" t="s">
        <v>104</v>
      </c>
      <c r="T249" s="11">
        <v>234</v>
      </c>
      <c r="U249" s="11" t="str">
        <f>IF(ISERROR(VLOOKUP(I249,'BACK INFO'!F:F,1,0)),IF(ISERROR(VLOOKUP(I249,'BACK INFO'!H:H,1,0)),K249,'BACK INFO'!$H$1),'BACK INFO'!$G$1)</f>
        <v>JUDITH ANN DEAL</v>
      </c>
    </row>
    <row r="250" spans="1:21" s="11" customFormat="1" x14ac:dyDescent="0.35">
      <c r="A250" s="11" t="s">
        <v>94</v>
      </c>
      <c r="B250" s="11">
        <v>2018</v>
      </c>
      <c r="C250" s="11">
        <v>7</v>
      </c>
      <c r="D250" s="11" t="s">
        <v>95</v>
      </c>
      <c r="E250" s="11" t="s">
        <v>96</v>
      </c>
      <c r="F250" s="11" t="s">
        <v>700</v>
      </c>
      <c r="G250" s="11" t="s">
        <v>241</v>
      </c>
      <c r="H250" s="11" t="s">
        <v>152</v>
      </c>
      <c r="I250" s="11" t="s">
        <v>255</v>
      </c>
      <c r="J250" s="11" t="s">
        <v>99</v>
      </c>
      <c r="K250" s="11" t="s">
        <v>72</v>
      </c>
      <c r="L250" s="11" t="s">
        <v>114</v>
      </c>
      <c r="M250" s="11" t="s">
        <v>101</v>
      </c>
      <c r="N250" s="11">
        <v>4</v>
      </c>
      <c r="O250" s="11">
        <v>2019</v>
      </c>
      <c r="P250" s="11" t="s">
        <v>112</v>
      </c>
      <c r="Q250" s="11" t="s">
        <v>112</v>
      </c>
      <c r="R250" s="11" t="s">
        <v>241</v>
      </c>
      <c r="S250" s="11" t="s">
        <v>104</v>
      </c>
      <c r="T250" s="11">
        <v>204</v>
      </c>
      <c r="U250" s="11" t="str">
        <f>IF(ISERROR(VLOOKUP(I250,'BACK INFO'!F:F,1,0)),IF(ISERROR(VLOOKUP(I250,'BACK INFO'!H:H,1,0)),K250,'BACK INFO'!$H$1),'BACK INFO'!$G$1)</f>
        <v>BILL MILLER AND COMPANY</v>
      </c>
    </row>
    <row r="251" spans="1:21" s="11" customFormat="1" x14ac:dyDescent="0.35">
      <c r="A251" s="11" t="s">
        <v>94</v>
      </c>
      <c r="B251" s="11">
        <v>2018</v>
      </c>
      <c r="C251" s="11">
        <v>7</v>
      </c>
      <c r="D251" s="11" t="s">
        <v>95</v>
      </c>
      <c r="E251" s="11" t="s">
        <v>96</v>
      </c>
      <c r="F251" s="11" t="s">
        <v>700</v>
      </c>
      <c r="G251" s="11" t="s">
        <v>241</v>
      </c>
      <c r="H251" s="11" t="s">
        <v>152</v>
      </c>
      <c r="I251" s="11" t="s">
        <v>256</v>
      </c>
      <c r="J251" s="11" t="s">
        <v>99</v>
      </c>
      <c r="K251" s="11" t="s">
        <v>72</v>
      </c>
      <c r="L251" s="11" t="s">
        <v>114</v>
      </c>
      <c r="M251" s="11" t="s">
        <v>101</v>
      </c>
      <c r="N251" s="11">
        <v>4</v>
      </c>
      <c r="O251" s="11">
        <v>2019</v>
      </c>
      <c r="P251" s="11" t="s">
        <v>112</v>
      </c>
      <c r="Q251" s="11" t="s">
        <v>112</v>
      </c>
      <c r="R251" s="11" t="s">
        <v>241</v>
      </c>
      <c r="S251" s="11" t="s">
        <v>104</v>
      </c>
      <c r="T251" s="11">
        <v>132</v>
      </c>
      <c r="U251" s="11" t="str">
        <f>IF(ISERROR(VLOOKUP(I251,'BACK INFO'!F:F,1,0)),IF(ISERROR(VLOOKUP(I251,'BACK INFO'!H:H,1,0)),K251,'BACK INFO'!$H$1),'BACK INFO'!$G$1)</f>
        <v>BILL MILLER AND COMPANY</v>
      </c>
    </row>
    <row r="252" spans="1:21" s="11" customFormat="1" x14ac:dyDescent="0.35">
      <c r="A252" s="11" t="s">
        <v>94</v>
      </c>
      <c r="B252" s="11">
        <v>2018</v>
      </c>
      <c r="C252" s="11">
        <v>7</v>
      </c>
      <c r="D252" s="11" t="s">
        <v>95</v>
      </c>
      <c r="E252" s="11" t="s">
        <v>96</v>
      </c>
      <c r="F252" s="11" t="s">
        <v>700</v>
      </c>
      <c r="G252" s="11" t="s">
        <v>241</v>
      </c>
      <c r="H252" s="11" t="s">
        <v>152</v>
      </c>
      <c r="I252" s="11" t="s">
        <v>66</v>
      </c>
      <c r="J252" s="11" t="s">
        <v>99</v>
      </c>
      <c r="K252" s="11" t="s">
        <v>54</v>
      </c>
      <c r="L252" s="11" t="s">
        <v>121</v>
      </c>
      <c r="M252" s="11" t="s">
        <v>122</v>
      </c>
      <c r="N252" s="11">
        <v>54</v>
      </c>
      <c r="O252" s="11">
        <v>2019</v>
      </c>
      <c r="P252" s="11" t="s">
        <v>112</v>
      </c>
      <c r="Q252" s="11" t="s">
        <v>112</v>
      </c>
      <c r="R252" s="11" t="s">
        <v>241</v>
      </c>
      <c r="S252" s="11" t="s">
        <v>104</v>
      </c>
      <c r="T252" s="11">
        <v>381</v>
      </c>
      <c r="U252" s="11" t="str">
        <f>IF(ISERROR(VLOOKUP(I252,'BACK INFO'!F:F,1,0)),IF(ISERROR(VLOOKUP(I252,'BACK INFO'!H:H,1,0)),K252,'BACK INFO'!$H$1),'BACK INFO'!$G$1)</f>
        <v>KELLY MICHELLE ELLINGSON</v>
      </c>
    </row>
    <row r="253" spans="1:21" s="11" customFormat="1" x14ac:dyDescent="0.35">
      <c r="A253" s="11" t="s">
        <v>94</v>
      </c>
      <c r="B253" s="11">
        <v>2018</v>
      </c>
      <c r="C253" s="11">
        <v>7</v>
      </c>
      <c r="D253" s="11" t="s">
        <v>95</v>
      </c>
      <c r="E253" s="11" t="s">
        <v>96</v>
      </c>
      <c r="F253" s="11" t="s">
        <v>700</v>
      </c>
      <c r="G253" s="11" t="s">
        <v>259</v>
      </c>
      <c r="H253" s="11" t="s">
        <v>106</v>
      </c>
      <c r="I253" s="11" t="s">
        <v>115</v>
      </c>
      <c r="J253" s="11" t="s">
        <v>99</v>
      </c>
      <c r="K253" s="11" t="s">
        <v>67</v>
      </c>
      <c r="L253" s="11" t="s">
        <v>116</v>
      </c>
      <c r="M253" s="11" t="s">
        <v>101</v>
      </c>
      <c r="N253" s="11">
        <v>12</v>
      </c>
      <c r="O253" s="11">
        <v>2019</v>
      </c>
      <c r="P253" s="11" t="s">
        <v>154</v>
      </c>
      <c r="Q253" s="11" t="s">
        <v>154</v>
      </c>
      <c r="R253" s="11" t="s">
        <v>259</v>
      </c>
      <c r="S253" s="11" t="s">
        <v>104</v>
      </c>
      <c r="T253" s="11">
        <v>108</v>
      </c>
      <c r="U253" s="11" t="str">
        <f>IF(ISERROR(VLOOKUP(I253,'BACK INFO'!F:F,1,0)),IF(ISERROR(VLOOKUP(I253,'BACK INFO'!H:H,1,0)),K253,'BACK INFO'!$H$1),'BACK INFO'!$G$1)</f>
        <v>ANITA M. HOPKINS</v>
      </c>
    </row>
    <row r="254" spans="1:21" s="11" customFormat="1" x14ac:dyDescent="0.35">
      <c r="A254" s="11" t="s">
        <v>94</v>
      </c>
      <c r="B254" s="11">
        <v>2018</v>
      </c>
      <c r="C254" s="11">
        <v>7</v>
      </c>
      <c r="D254" s="11" t="s">
        <v>95</v>
      </c>
      <c r="E254" s="11" t="s">
        <v>96</v>
      </c>
      <c r="F254" s="11" t="s">
        <v>700</v>
      </c>
      <c r="G254" s="11" t="s">
        <v>259</v>
      </c>
      <c r="H254" s="11" t="s">
        <v>106</v>
      </c>
      <c r="I254" s="11" t="s">
        <v>66</v>
      </c>
      <c r="J254" s="11" t="s">
        <v>99</v>
      </c>
      <c r="K254" s="11" t="s">
        <v>54</v>
      </c>
      <c r="L254" s="11" t="s">
        <v>121</v>
      </c>
      <c r="M254" s="11" t="s">
        <v>122</v>
      </c>
      <c r="N254" s="11">
        <v>1</v>
      </c>
      <c r="O254" s="11">
        <v>2019</v>
      </c>
      <c r="P254" s="11" t="s">
        <v>154</v>
      </c>
      <c r="Q254" s="11" t="s">
        <v>154</v>
      </c>
      <c r="R254" s="11" t="s">
        <v>259</v>
      </c>
      <c r="S254" s="11" t="s">
        <v>104</v>
      </c>
      <c r="T254" s="11">
        <v>1</v>
      </c>
      <c r="U254" s="11" t="str">
        <f>IF(ISERROR(VLOOKUP(I254,'BACK INFO'!F:F,1,0)),IF(ISERROR(VLOOKUP(I254,'BACK INFO'!H:H,1,0)),K254,'BACK INFO'!$H$1),'BACK INFO'!$G$1)</f>
        <v>KELLY MICHELLE ELLINGSON</v>
      </c>
    </row>
    <row r="255" spans="1:21" s="11" customFormat="1" x14ac:dyDescent="0.35">
      <c r="A255" s="11" t="s">
        <v>94</v>
      </c>
      <c r="B255" s="11">
        <v>2018</v>
      </c>
      <c r="C255" s="11">
        <v>7</v>
      </c>
      <c r="D255" s="11" t="s">
        <v>260</v>
      </c>
      <c r="E255" s="11" t="s">
        <v>96</v>
      </c>
      <c r="F255" s="11" t="s">
        <v>700</v>
      </c>
      <c r="G255" s="11" t="s">
        <v>118</v>
      </c>
      <c r="H255" s="11" t="s">
        <v>110</v>
      </c>
      <c r="I255" s="11" t="s">
        <v>123</v>
      </c>
      <c r="J255" s="11" t="s">
        <v>99</v>
      </c>
      <c r="K255" s="11" t="s">
        <v>68</v>
      </c>
      <c r="L255" s="11" t="s">
        <v>129</v>
      </c>
      <c r="M255" s="11" t="s">
        <v>122</v>
      </c>
      <c r="N255" s="11">
        <v>8</v>
      </c>
      <c r="O255" s="11">
        <v>2018</v>
      </c>
      <c r="P255" s="11" t="s">
        <v>112</v>
      </c>
      <c r="Q255" s="11" t="s">
        <v>112</v>
      </c>
      <c r="R255" s="11" t="s">
        <v>118</v>
      </c>
      <c r="S255" s="11" t="s">
        <v>104</v>
      </c>
      <c r="T255" s="11">
        <v>134.75</v>
      </c>
      <c r="U255" s="11" t="str">
        <f>IF(ISERROR(VLOOKUP(I255,'BACK INFO'!F:F,1,0)),IF(ISERROR(VLOOKUP(I255,'BACK INFO'!H:H,1,0)),K255,'BACK INFO'!$H$1),'BACK INFO'!$G$1)</f>
        <v>STEPHANIE VITALI</v>
      </c>
    </row>
    <row r="256" spans="1:21" s="11" customFormat="1" x14ac:dyDescent="0.35">
      <c r="A256" s="11" t="s">
        <v>94</v>
      </c>
      <c r="B256" s="11">
        <v>2018</v>
      </c>
      <c r="C256" s="11">
        <v>7</v>
      </c>
      <c r="D256" s="11" t="s">
        <v>260</v>
      </c>
      <c r="E256" s="11" t="s">
        <v>96</v>
      </c>
      <c r="F256" s="11" t="s">
        <v>700</v>
      </c>
      <c r="G256" s="11" t="s">
        <v>118</v>
      </c>
      <c r="H256" s="11" t="s">
        <v>152</v>
      </c>
      <c r="I256" s="11" t="s">
        <v>113</v>
      </c>
      <c r="J256" s="11" t="s">
        <v>99</v>
      </c>
      <c r="K256" s="11" t="s">
        <v>72</v>
      </c>
      <c r="L256" s="11" t="s">
        <v>114</v>
      </c>
      <c r="M256" s="11" t="s">
        <v>101</v>
      </c>
      <c r="N256" s="11">
        <v>2</v>
      </c>
      <c r="O256" s="11">
        <v>2018</v>
      </c>
      <c r="P256" s="11" t="s">
        <v>112</v>
      </c>
      <c r="Q256" s="11" t="s">
        <v>112</v>
      </c>
      <c r="R256" s="11" t="s">
        <v>118</v>
      </c>
      <c r="S256" s="11" t="s">
        <v>104</v>
      </c>
      <c r="T256" s="11">
        <v>66</v>
      </c>
      <c r="U256" s="11" t="str">
        <f>IF(ISERROR(VLOOKUP(I256,'BACK INFO'!F:F,1,0)),IF(ISERROR(VLOOKUP(I256,'BACK INFO'!H:H,1,0)),K256,'BACK INFO'!$H$1),'BACK INFO'!$G$1)</f>
        <v>BILL MILLER AND COMPANY</v>
      </c>
    </row>
    <row r="257" spans="1:21" s="11" customFormat="1" x14ac:dyDescent="0.35">
      <c r="A257" s="11" t="s">
        <v>94</v>
      </c>
      <c r="B257" s="11">
        <v>2018</v>
      </c>
      <c r="C257" s="11">
        <v>7</v>
      </c>
      <c r="D257" s="11" t="s">
        <v>260</v>
      </c>
      <c r="E257" s="11" t="s">
        <v>96</v>
      </c>
      <c r="F257" s="11" t="s">
        <v>700</v>
      </c>
      <c r="G257" s="11" t="s">
        <v>155</v>
      </c>
      <c r="H257" s="11" t="s">
        <v>152</v>
      </c>
      <c r="I257" s="11" t="s">
        <v>123</v>
      </c>
      <c r="J257" s="11" t="s">
        <v>99</v>
      </c>
      <c r="K257" s="11" t="s">
        <v>68</v>
      </c>
      <c r="L257" s="11" t="s">
        <v>129</v>
      </c>
      <c r="M257" s="11" t="s">
        <v>122</v>
      </c>
      <c r="N257" s="11">
        <v>1</v>
      </c>
      <c r="O257" s="11">
        <v>2018</v>
      </c>
      <c r="P257" s="11" t="s">
        <v>154</v>
      </c>
      <c r="Q257" s="11" t="s">
        <v>154</v>
      </c>
      <c r="R257" s="11" t="s">
        <v>155</v>
      </c>
      <c r="S257" s="11" t="s">
        <v>104</v>
      </c>
      <c r="T257" s="11">
        <v>25.74</v>
      </c>
      <c r="U257" s="11" t="str">
        <f>IF(ISERROR(VLOOKUP(I257,'BACK INFO'!F:F,1,0)),IF(ISERROR(VLOOKUP(I257,'BACK INFO'!H:H,1,0)),K257,'BACK INFO'!$H$1),'BACK INFO'!$G$1)</f>
        <v>STEPHANIE VITALI</v>
      </c>
    </row>
    <row r="258" spans="1:21" s="11" customFormat="1" x14ac:dyDescent="0.35">
      <c r="A258" s="11" t="s">
        <v>94</v>
      </c>
      <c r="B258" s="11">
        <v>2018</v>
      </c>
      <c r="C258" s="11">
        <v>7</v>
      </c>
      <c r="D258" s="11" t="s">
        <v>260</v>
      </c>
      <c r="E258" s="11" t="s">
        <v>96</v>
      </c>
      <c r="F258" s="11" t="s">
        <v>700</v>
      </c>
      <c r="G258" s="11" t="s">
        <v>155</v>
      </c>
      <c r="H258" s="11" t="s">
        <v>152</v>
      </c>
      <c r="I258" s="11" t="s">
        <v>175</v>
      </c>
      <c r="J258" s="11" t="s">
        <v>99</v>
      </c>
      <c r="K258" s="11" t="s">
        <v>75</v>
      </c>
      <c r="L258" s="11" t="s">
        <v>131</v>
      </c>
      <c r="M258" s="11" t="s">
        <v>101</v>
      </c>
      <c r="N258" s="11">
        <v>3</v>
      </c>
      <c r="O258" s="11">
        <v>2018</v>
      </c>
      <c r="P258" s="11" t="s">
        <v>154</v>
      </c>
      <c r="Q258" s="11" t="s">
        <v>154</v>
      </c>
      <c r="R258" s="11" t="s">
        <v>155</v>
      </c>
      <c r="S258" s="11" t="s">
        <v>104</v>
      </c>
      <c r="T258" s="11">
        <v>207</v>
      </c>
      <c r="U258" s="11" t="str">
        <f>IF(ISERROR(VLOOKUP(I258,'BACK INFO'!F:F,1,0)),IF(ISERROR(VLOOKUP(I258,'BACK INFO'!H:H,1,0)),K258,'BACK INFO'!$H$1),'BACK INFO'!$G$1)</f>
        <v>LAURA BONG</v>
      </c>
    </row>
    <row r="259" spans="1:21" s="11" customFormat="1" x14ac:dyDescent="0.35">
      <c r="A259" s="11" t="s">
        <v>94</v>
      </c>
      <c r="B259" s="11">
        <v>2018</v>
      </c>
      <c r="C259" s="11">
        <v>8</v>
      </c>
      <c r="D259" s="11" t="s">
        <v>95</v>
      </c>
      <c r="E259" s="11" t="s">
        <v>96</v>
      </c>
      <c r="F259" s="11" t="s">
        <v>700</v>
      </c>
      <c r="G259" s="11" t="s">
        <v>111</v>
      </c>
      <c r="H259" s="11" t="s">
        <v>106</v>
      </c>
      <c r="I259" s="11" t="s">
        <v>115</v>
      </c>
      <c r="J259" s="11" t="s">
        <v>99</v>
      </c>
      <c r="K259" s="11" t="s">
        <v>67</v>
      </c>
      <c r="L259" s="11" t="s">
        <v>116</v>
      </c>
      <c r="M259" s="11" t="s">
        <v>101</v>
      </c>
      <c r="N259" s="11">
        <v>18</v>
      </c>
      <c r="O259" s="11">
        <v>2017</v>
      </c>
      <c r="P259" s="11" t="s">
        <v>112</v>
      </c>
      <c r="Q259" s="11" t="s">
        <v>103</v>
      </c>
      <c r="R259" s="11" t="s">
        <v>103</v>
      </c>
      <c r="S259" s="11" t="s">
        <v>104</v>
      </c>
      <c r="T259" s="11">
        <v>90</v>
      </c>
      <c r="U259" s="11" t="str">
        <f>IF(ISERROR(VLOOKUP(I259,'BACK INFO'!F:F,1,0)),IF(ISERROR(VLOOKUP(I259,'BACK INFO'!H:H,1,0)),K259,'BACK INFO'!$H$1),'BACK INFO'!$G$1)</f>
        <v>ANITA M. HOPKINS</v>
      </c>
    </row>
    <row r="260" spans="1:21" s="11" customFormat="1" x14ac:dyDescent="0.35">
      <c r="A260" s="11" t="s">
        <v>94</v>
      </c>
      <c r="B260" s="11">
        <v>2018</v>
      </c>
      <c r="C260" s="11">
        <v>8</v>
      </c>
      <c r="D260" s="11" t="s">
        <v>95</v>
      </c>
      <c r="E260" s="11" t="s">
        <v>96</v>
      </c>
      <c r="F260" s="11" t="s">
        <v>700</v>
      </c>
      <c r="G260" s="11" t="s">
        <v>118</v>
      </c>
      <c r="H260" s="11" t="s">
        <v>98</v>
      </c>
      <c r="I260" s="11" t="s">
        <v>686</v>
      </c>
      <c r="J260" s="11" t="s">
        <v>99</v>
      </c>
      <c r="K260" s="11" t="s">
        <v>54</v>
      </c>
      <c r="L260" s="11" t="s">
        <v>100</v>
      </c>
      <c r="M260" s="11" t="s">
        <v>101</v>
      </c>
      <c r="N260" s="11">
        <v>88</v>
      </c>
      <c r="O260" s="11">
        <v>2018</v>
      </c>
      <c r="P260" s="11" t="s">
        <v>112</v>
      </c>
      <c r="Q260" s="11" t="s">
        <v>112</v>
      </c>
      <c r="R260" s="11" t="s">
        <v>118</v>
      </c>
      <c r="S260" s="11" t="s">
        <v>104</v>
      </c>
      <c r="T260" s="11">
        <v>2378.9799999999996</v>
      </c>
      <c r="U260" s="11" t="str">
        <f>IF(ISERROR(VLOOKUP(I260,'BACK INFO'!F:F,1,0)),IF(ISERROR(VLOOKUP(I260,'BACK INFO'!H:H,1,0)),K260,'BACK INFO'!$H$1),'BACK INFO'!$G$1)</f>
        <v>PAIGE ALYSE STRAUGHAN</v>
      </c>
    </row>
    <row r="261" spans="1:21" s="11" customFormat="1" x14ac:dyDescent="0.35">
      <c r="A261" s="11" t="s">
        <v>94</v>
      </c>
      <c r="B261" s="11">
        <v>2018</v>
      </c>
      <c r="C261" s="11">
        <v>8</v>
      </c>
      <c r="D261" s="11" t="s">
        <v>95</v>
      </c>
      <c r="E261" s="11" t="s">
        <v>96</v>
      </c>
      <c r="F261" s="11" t="s">
        <v>700</v>
      </c>
      <c r="G261" s="11" t="s">
        <v>118</v>
      </c>
      <c r="H261" s="11" t="s">
        <v>98</v>
      </c>
      <c r="I261" s="11" t="s">
        <v>261</v>
      </c>
      <c r="J261" s="11" t="s">
        <v>99</v>
      </c>
      <c r="K261" s="11" t="s">
        <v>74</v>
      </c>
      <c r="L261" s="11" t="s">
        <v>262</v>
      </c>
      <c r="M261" s="11" t="s">
        <v>101</v>
      </c>
      <c r="N261" s="11">
        <v>1752</v>
      </c>
      <c r="O261" s="11">
        <v>2018</v>
      </c>
      <c r="P261" s="11" t="s">
        <v>112</v>
      </c>
      <c r="Q261" s="11" t="s">
        <v>112</v>
      </c>
      <c r="R261" s="11" t="s">
        <v>118</v>
      </c>
      <c r="S261" s="11" t="s">
        <v>104</v>
      </c>
      <c r="T261" s="11">
        <v>30466.149999999994</v>
      </c>
      <c r="U261" s="11" t="str">
        <f>IF(ISERROR(VLOOKUP(I261,'BACK INFO'!F:F,1,0)),IF(ISERROR(VLOOKUP(I261,'BACK INFO'!H:H,1,0)),K261,'BACK INFO'!$H$1),'BACK INFO'!$G$1)</f>
        <v>DENISE ARNETT</v>
      </c>
    </row>
    <row r="262" spans="1:21" s="11" customFormat="1" x14ac:dyDescent="0.35">
      <c r="A262" s="11" t="s">
        <v>94</v>
      </c>
      <c r="B262" s="11">
        <v>2018</v>
      </c>
      <c r="C262" s="11">
        <v>8</v>
      </c>
      <c r="D262" s="11" t="s">
        <v>95</v>
      </c>
      <c r="E262" s="11" t="s">
        <v>96</v>
      </c>
      <c r="F262" s="11" t="s">
        <v>700</v>
      </c>
      <c r="G262" s="11" t="s">
        <v>118</v>
      </c>
      <c r="H262" s="11" t="s">
        <v>98</v>
      </c>
      <c r="I262" s="11" t="s">
        <v>123</v>
      </c>
      <c r="J262" s="11" t="s">
        <v>99</v>
      </c>
      <c r="K262" s="11" t="s">
        <v>68</v>
      </c>
      <c r="L262" s="11" t="s">
        <v>129</v>
      </c>
      <c r="M262" s="11" t="s">
        <v>122</v>
      </c>
      <c r="N262" s="11">
        <v>311</v>
      </c>
      <c r="O262" s="11">
        <v>2018</v>
      </c>
      <c r="P262" s="11" t="s">
        <v>112</v>
      </c>
      <c r="Q262" s="11" t="s">
        <v>112</v>
      </c>
      <c r="R262" s="11" t="s">
        <v>118</v>
      </c>
      <c r="S262" s="11" t="s">
        <v>104</v>
      </c>
      <c r="T262" s="11">
        <v>5369.3799999999865</v>
      </c>
      <c r="U262" s="11" t="str">
        <f>IF(ISERROR(VLOOKUP(I262,'BACK INFO'!F:F,1,0)),IF(ISERROR(VLOOKUP(I262,'BACK INFO'!H:H,1,0)),K262,'BACK INFO'!$H$1),'BACK INFO'!$G$1)</f>
        <v>STEPHANIE VITALI</v>
      </c>
    </row>
    <row r="263" spans="1:21" s="11" customFormat="1" x14ac:dyDescent="0.35">
      <c r="A263" s="11" t="s">
        <v>94</v>
      </c>
      <c r="B263" s="11">
        <v>2018</v>
      </c>
      <c r="C263" s="11">
        <v>8</v>
      </c>
      <c r="D263" s="11" t="s">
        <v>95</v>
      </c>
      <c r="E263" s="11" t="s">
        <v>96</v>
      </c>
      <c r="F263" s="11" t="s">
        <v>700</v>
      </c>
      <c r="G263" s="11" t="s">
        <v>118</v>
      </c>
      <c r="H263" s="11" t="s">
        <v>98</v>
      </c>
      <c r="I263" s="11" t="s">
        <v>263</v>
      </c>
      <c r="J263" s="11" t="s">
        <v>120</v>
      </c>
      <c r="K263" s="11" t="s">
        <v>69</v>
      </c>
      <c r="L263" s="11" t="s">
        <v>143</v>
      </c>
      <c r="M263" s="11" t="s">
        <v>122</v>
      </c>
      <c r="N263" s="11">
        <v>102</v>
      </c>
      <c r="O263" s="11">
        <v>2018</v>
      </c>
      <c r="P263" s="11" t="s">
        <v>112</v>
      </c>
      <c r="Q263" s="11" t="s">
        <v>112</v>
      </c>
      <c r="R263" s="11" t="s">
        <v>118</v>
      </c>
      <c r="S263" s="11" t="s">
        <v>104</v>
      </c>
      <c r="T263" s="11">
        <v>1862.923391679928</v>
      </c>
      <c r="U263" s="11" t="str">
        <f>IF(ISERROR(VLOOKUP(I263,'BACK INFO'!F:F,1,0)),IF(ISERROR(VLOOKUP(I263,'BACK INFO'!H:H,1,0)),K263,'BACK INFO'!$H$1),'BACK INFO'!$G$1)</f>
        <v>JULIE BERTRAND</v>
      </c>
    </row>
    <row r="264" spans="1:21" s="11" customFormat="1" x14ac:dyDescent="0.35">
      <c r="A264" s="11" t="s">
        <v>94</v>
      </c>
      <c r="B264" s="11">
        <v>2018</v>
      </c>
      <c r="C264" s="11">
        <v>8</v>
      </c>
      <c r="D264" s="11" t="s">
        <v>95</v>
      </c>
      <c r="E264" s="11" t="s">
        <v>96</v>
      </c>
      <c r="F264" s="11" t="s">
        <v>700</v>
      </c>
      <c r="G264" s="11" t="s">
        <v>118</v>
      </c>
      <c r="H264" s="11" t="s">
        <v>98</v>
      </c>
      <c r="I264" s="11" t="s">
        <v>249</v>
      </c>
      <c r="J264" s="11" t="s">
        <v>99</v>
      </c>
      <c r="K264" s="11" t="s">
        <v>72</v>
      </c>
      <c r="L264" s="11" t="s">
        <v>114</v>
      </c>
      <c r="M264" s="11" t="s">
        <v>101</v>
      </c>
      <c r="N264" s="11">
        <v>11</v>
      </c>
      <c r="O264" s="11">
        <v>2018</v>
      </c>
      <c r="P264" s="11" t="s">
        <v>112</v>
      </c>
      <c r="Q264" s="11" t="s">
        <v>112</v>
      </c>
      <c r="R264" s="11" t="s">
        <v>118</v>
      </c>
      <c r="S264" s="11" t="s">
        <v>104</v>
      </c>
      <c r="T264" s="11">
        <v>203.5</v>
      </c>
      <c r="U264" s="11" t="str">
        <f>IF(ISERROR(VLOOKUP(I264,'BACK INFO'!F:F,1,0)),IF(ISERROR(VLOOKUP(I264,'BACK INFO'!H:H,1,0)),K264,'BACK INFO'!$H$1),'BACK INFO'!$G$1)</f>
        <v>BILL MILLER AND COMPANY</v>
      </c>
    </row>
    <row r="265" spans="1:21" s="11" customFormat="1" x14ac:dyDescent="0.35">
      <c r="A265" s="11" t="s">
        <v>94</v>
      </c>
      <c r="B265" s="11">
        <v>2018</v>
      </c>
      <c r="C265" s="11">
        <v>8</v>
      </c>
      <c r="D265" s="11" t="s">
        <v>95</v>
      </c>
      <c r="E265" s="11" t="s">
        <v>96</v>
      </c>
      <c r="F265" s="11" t="s">
        <v>700</v>
      </c>
      <c r="G265" s="11" t="s">
        <v>118</v>
      </c>
      <c r="H265" s="11" t="s">
        <v>98</v>
      </c>
      <c r="I265" s="11" t="s">
        <v>264</v>
      </c>
      <c r="J265" s="11" t="s">
        <v>99</v>
      </c>
      <c r="K265" s="11" t="s">
        <v>72</v>
      </c>
      <c r="L265" s="11" t="s">
        <v>114</v>
      </c>
      <c r="M265" s="11" t="s">
        <v>101</v>
      </c>
      <c r="N265" s="11">
        <v>5</v>
      </c>
      <c r="O265" s="11">
        <v>2018</v>
      </c>
      <c r="P265" s="11" t="s">
        <v>112</v>
      </c>
      <c r="Q265" s="11" t="s">
        <v>112</v>
      </c>
      <c r="R265" s="11" t="s">
        <v>118</v>
      </c>
      <c r="S265" s="11" t="s">
        <v>104</v>
      </c>
      <c r="T265" s="11">
        <v>118.00000000000001</v>
      </c>
      <c r="U265" s="11" t="str">
        <f>IF(ISERROR(VLOOKUP(I265,'BACK INFO'!F:F,1,0)),IF(ISERROR(VLOOKUP(I265,'BACK INFO'!H:H,1,0)),K265,'BACK INFO'!$H$1),'BACK INFO'!$G$1)</f>
        <v>BILL MILLER AND COMPANY</v>
      </c>
    </row>
    <row r="266" spans="1:21" s="11" customFormat="1" x14ac:dyDescent="0.35">
      <c r="A266" s="11" t="s">
        <v>94</v>
      </c>
      <c r="B266" s="11">
        <v>2018</v>
      </c>
      <c r="C266" s="11">
        <v>8</v>
      </c>
      <c r="D266" s="11" t="s">
        <v>95</v>
      </c>
      <c r="E266" s="11" t="s">
        <v>96</v>
      </c>
      <c r="F266" s="11" t="s">
        <v>700</v>
      </c>
      <c r="G266" s="11" t="s">
        <v>118</v>
      </c>
      <c r="H266" s="11" t="s">
        <v>98</v>
      </c>
      <c r="I266" s="11" t="s">
        <v>113</v>
      </c>
      <c r="J266" s="11" t="s">
        <v>99</v>
      </c>
      <c r="K266" s="11" t="s">
        <v>72</v>
      </c>
      <c r="L266" s="11" t="s">
        <v>114</v>
      </c>
      <c r="M266" s="11" t="s">
        <v>101</v>
      </c>
      <c r="N266" s="11">
        <v>14</v>
      </c>
      <c r="O266" s="11">
        <v>2018</v>
      </c>
      <c r="P266" s="11" t="s">
        <v>112</v>
      </c>
      <c r="Q266" s="11" t="s">
        <v>112</v>
      </c>
      <c r="R266" s="11" t="s">
        <v>118</v>
      </c>
      <c r="S266" s="11" t="s">
        <v>104</v>
      </c>
      <c r="T266" s="11">
        <v>308.70000000000005</v>
      </c>
      <c r="U266" s="11" t="str">
        <f>IF(ISERROR(VLOOKUP(I266,'BACK INFO'!F:F,1,0)),IF(ISERROR(VLOOKUP(I266,'BACK INFO'!H:H,1,0)),K266,'BACK INFO'!$H$1),'BACK INFO'!$G$1)</f>
        <v>BILL MILLER AND COMPANY</v>
      </c>
    </row>
    <row r="267" spans="1:21" s="11" customFormat="1" x14ac:dyDescent="0.35">
      <c r="A267" s="11" t="s">
        <v>94</v>
      </c>
      <c r="B267" s="11">
        <v>2018</v>
      </c>
      <c r="C267" s="11">
        <v>8</v>
      </c>
      <c r="D267" s="11" t="s">
        <v>95</v>
      </c>
      <c r="E267" s="11" t="s">
        <v>96</v>
      </c>
      <c r="F267" s="11" t="s">
        <v>700</v>
      </c>
      <c r="G267" s="11" t="s">
        <v>118</v>
      </c>
      <c r="H267" s="11" t="s">
        <v>98</v>
      </c>
      <c r="I267" s="11" t="s">
        <v>265</v>
      </c>
      <c r="J267" s="11" t="s">
        <v>99</v>
      </c>
      <c r="K267" s="11" t="s">
        <v>73</v>
      </c>
      <c r="L267" s="11" t="s">
        <v>127</v>
      </c>
      <c r="M267" s="11" t="s">
        <v>101</v>
      </c>
      <c r="N267" s="11">
        <v>54</v>
      </c>
      <c r="O267" s="11">
        <v>2018</v>
      </c>
      <c r="P267" s="11" t="s">
        <v>112</v>
      </c>
      <c r="Q267" s="11" t="s">
        <v>112</v>
      </c>
      <c r="R267" s="11" t="s">
        <v>118</v>
      </c>
      <c r="S267" s="11" t="s">
        <v>104</v>
      </c>
      <c r="T267" s="11">
        <v>839.29999999999984</v>
      </c>
      <c r="U267" s="11" t="str">
        <f>IF(ISERROR(VLOOKUP(I267,'BACK INFO'!F:F,1,0)),IF(ISERROR(VLOOKUP(I267,'BACK INFO'!H:H,1,0)),K267,'BACK INFO'!$H$1),'BACK INFO'!$G$1)</f>
        <v>PHYLLIS POSNER</v>
      </c>
    </row>
    <row r="268" spans="1:21" s="11" customFormat="1" x14ac:dyDescent="0.35">
      <c r="A268" s="11" t="s">
        <v>94</v>
      </c>
      <c r="B268" s="11">
        <v>2018</v>
      </c>
      <c r="C268" s="11">
        <v>8</v>
      </c>
      <c r="D268" s="11" t="s">
        <v>95</v>
      </c>
      <c r="E268" s="11" t="s">
        <v>96</v>
      </c>
      <c r="F268" s="11" t="s">
        <v>700</v>
      </c>
      <c r="G268" s="11" t="s">
        <v>118</v>
      </c>
      <c r="H268" s="11" t="s">
        <v>98</v>
      </c>
      <c r="I268" s="11" t="s">
        <v>266</v>
      </c>
      <c r="J268" s="11" t="s">
        <v>99</v>
      </c>
      <c r="K268" s="11" t="s">
        <v>71</v>
      </c>
      <c r="L268" s="11" t="s">
        <v>216</v>
      </c>
      <c r="M268" s="11" t="s">
        <v>101</v>
      </c>
      <c r="N268" s="11">
        <v>11</v>
      </c>
      <c r="O268" s="11">
        <v>2018</v>
      </c>
      <c r="P268" s="11" t="s">
        <v>112</v>
      </c>
      <c r="Q268" s="11" t="s">
        <v>112</v>
      </c>
      <c r="R268" s="11" t="s">
        <v>118</v>
      </c>
      <c r="S268" s="11" t="s">
        <v>104</v>
      </c>
      <c r="T268" s="11">
        <v>241.45</v>
      </c>
      <c r="U268" s="11" t="str">
        <f>IF(ISERROR(VLOOKUP(I268,'BACK INFO'!F:F,1,0)),IF(ISERROR(VLOOKUP(I268,'BACK INFO'!H:H,1,0)),K268,'BACK INFO'!$H$1),'BACK INFO'!$G$1)</f>
        <v>HOLLY SALES INC.</v>
      </c>
    </row>
    <row r="269" spans="1:21" s="11" customFormat="1" x14ac:dyDescent="0.35">
      <c r="A269" s="11" t="s">
        <v>94</v>
      </c>
      <c r="B269" s="11">
        <v>2018</v>
      </c>
      <c r="C269" s="11">
        <v>8</v>
      </c>
      <c r="D269" s="11" t="s">
        <v>95</v>
      </c>
      <c r="E269" s="11" t="s">
        <v>96</v>
      </c>
      <c r="F269" s="11" t="s">
        <v>700</v>
      </c>
      <c r="G269" s="11" t="s">
        <v>118</v>
      </c>
      <c r="H269" s="11" t="s">
        <v>106</v>
      </c>
      <c r="I269" s="11" t="s">
        <v>261</v>
      </c>
      <c r="J269" s="11" t="s">
        <v>99</v>
      </c>
      <c r="K269" s="11" t="s">
        <v>74</v>
      </c>
      <c r="L269" s="11" t="s">
        <v>262</v>
      </c>
      <c r="M269" s="11" t="s">
        <v>101</v>
      </c>
      <c r="N269" s="11">
        <v>20</v>
      </c>
      <c r="O269" s="11">
        <v>2018</v>
      </c>
      <c r="P269" s="11" t="s">
        <v>112</v>
      </c>
      <c r="Q269" s="11" t="s">
        <v>112</v>
      </c>
      <c r="R269" s="11" t="s">
        <v>118</v>
      </c>
      <c r="S269" s="11" t="s">
        <v>104</v>
      </c>
      <c r="T269" s="11">
        <v>310.75</v>
      </c>
      <c r="U269" s="11" t="str">
        <f>IF(ISERROR(VLOOKUP(I269,'BACK INFO'!F:F,1,0)),IF(ISERROR(VLOOKUP(I269,'BACK INFO'!H:H,1,0)),K269,'BACK INFO'!$H$1),'BACK INFO'!$G$1)</f>
        <v>DENISE ARNETT</v>
      </c>
    </row>
    <row r="270" spans="1:21" s="11" customFormat="1" x14ac:dyDescent="0.35">
      <c r="A270" s="11" t="s">
        <v>94</v>
      </c>
      <c r="B270" s="11">
        <v>2018</v>
      </c>
      <c r="C270" s="11">
        <v>8</v>
      </c>
      <c r="D270" s="11" t="s">
        <v>95</v>
      </c>
      <c r="E270" s="11" t="s">
        <v>96</v>
      </c>
      <c r="F270" s="11" t="s">
        <v>700</v>
      </c>
      <c r="G270" s="11" t="s">
        <v>118</v>
      </c>
      <c r="H270" s="11" t="s">
        <v>106</v>
      </c>
      <c r="I270" s="11" t="s">
        <v>115</v>
      </c>
      <c r="J270" s="11" t="s">
        <v>99</v>
      </c>
      <c r="K270" s="11" t="s">
        <v>67</v>
      </c>
      <c r="L270" s="11" t="s">
        <v>116</v>
      </c>
      <c r="M270" s="11" t="s">
        <v>101</v>
      </c>
      <c r="N270" s="11">
        <v>24</v>
      </c>
      <c r="O270" s="11">
        <v>2018</v>
      </c>
      <c r="P270" s="11" t="s">
        <v>112</v>
      </c>
      <c r="Q270" s="11" t="s">
        <v>112</v>
      </c>
      <c r="R270" s="11" t="s">
        <v>118</v>
      </c>
      <c r="S270" s="11" t="s">
        <v>104</v>
      </c>
      <c r="T270" s="11">
        <v>456</v>
      </c>
      <c r="U270" s="11" t="str">
        <f>IF(ISERROR(VLOOKUP(I270,'BACK INFO'!F:F,1,0)),IF(ISERROR(VLOOKUP(I270,'BACK INFO'!H:H,1,0)),K270,'BACK INFO'!$H$1),'BACK INFO'!$G$1)</f>
        <v>ANITA M. HOPKINS</v>
      </c>
    </row>
    <row r="271" spans="1:21" s="11" customFormat="1" x14ac:dyDescent="0.35">
      <c r="A271" s="11" t="s">
        <v>94</v>
      </c>
      <c r="B271" s="11">
        <v>2018</v>
      </c>
      <c r="C271" s="11">
        <v>8</v>
      </c>
      <c r="D271" s="11" t="s">
        <v>95</v>
      </c>
      <c r="E271" s="11" t="s">
        <v>96</v>
      </c>
      <c r="F271" s="11" t="s">
        <v>700</v>
      </c>
      <c r="G271" s="11" t="s">
        <v>118</v>
      </c>
      <c r="H271" s="11" t="s">
        <v>106</v>
      </c>
      <c r="I271" s="11" t="s">
        <v>123</v>
      </c>
      <c r="J271" s="11" t="s">
        <v>99</v>
      </c>
      <c r="K271" s="11" t="s">
        <v>68</v>
      </c>
      <c r="L271" s="11" t="s">
        <v>129</v>
      </c>
      <c r="M271" s="11" t="s">
        <v>122</v>
      </c>
      <c r="N271" s="11">
        <v>58</v>
      </c>
      <c r="O271" s="11">
        <v>2018</v>
      </c>
      <c r="P271" s="11" t="s">
        <v>112</v>
      </c>
      <c r="Q271" s="11" t="s">
        <v>112</v>
      </c>
      <c r="R271" s="11" t="s">
        <v>118</v>
      </c>
      <c r="S271" s="11" t="s">
        <v>104</v>
      </c>
      <c r="T271" s="11">
        <v>898.15</v>
      </c>
      <c r="U271" s="11" t="str">
        <f>IF(ISERROR(VLOOKUP(I271,'BACK INFO'!F:F,1,0)),IF(ISERROR(VLOOKUP(I271,'BACK INFO'!H:H,1,0)),K271,'BACK INFO'!$H$1),'BACK INFO'!$G$1)</f>
        <v>STEPHANIE VITALI</v>
      </c>
    </row>
    <row r="272" spans="1:21" s="11" customFormat="1" x14ac:dyDescent="0.35">
      <c r="A272" s="11" t="s">
        <v>94</v>
      </c>
      <c r="B272" s="11">
        <v>2018</v>
      </c>
      <c r="C272" s="11">
        <v>8</v>
      </c>
      <c r="D272" s="11" t="s">
        <v>95</v>
      </c>
      <c r="E272" s="11" t="s">
        <v>96</v>
      </c>
      <c r="F272" s="11" t="s">
        <v>700</v>
      </c>
      <c r="G272" s="11" t="s">
        <v>118</v>
      </c>
      <c r="H272" s="11" t="s">
        <v>106</v>
      </c>
      <c r="I272" s="11" t="s">
        <v>263</v>
      </c>
      <c r="J272" s="11" t="s">
        <v>120</v>
      </c>
      <c r="K272" s="11" t="s">
        <v>69</v>
      </c>
      <c r="L272" s="11" t="s">
        <v>143</v>
      </c>
      <c r="M272" s="11" t="s">
        <v>122</v>
      </c>
      <c r="N272" s="11">
        <v>10</v>
      </c>
      <c r="O272" s="11">
        <v>2018</v>
      </c>
      <c r="P272" s="11" t="s">
        <v>112</v>
      </c>
      <c r="Q272" s="11" t="s">
        <v>112</v>
      </c>
      <c r="R272" s="11" t="s">
        <v>118</v>
      </c>
      <c r="S272" s="11" t="s">
        <v>104</v>
      </c>
      <c r="T272" s="11">
        <v>215.46563612942333</v>
      </c>
      <c r="U272" s="11" t="str">
        <f>IF(ISERROR(VLOOKUP(I272,'BACK INFO'!F:F,1,0)),IF(ISERROR(VLOOKUP(I272,'BACK INFO'!H:H,1,0)),K272,'BACK INFO'!$H$1),'BACK INFO'!$G$1)</f>
        <v>JULIE BERTRAND</v>
      </c>
    </row>
    <row r="273" spans="1:21" s="11" customFormat="1" x14ac:dyDescent="0.35">
      <c r="A273" s="11" t="s">
        <v>94</v>
      </c>
      <c r="B273" s="11">
        <v>2018</v>
      </c>
      <c r="C273" s="11">
        <v>8</v>
      </c>
      <c r="D273" s="11" t="s">
        <v>95</v>
      </c>
      <c r="E273" s="11" t="s">
        <v>96</v>
      </c>
      <c r="F273" s="11" t="s">
        <v>700</v>
      </c>
      <c r="G273" s="11" t="s">
        <v>118</v>
      </c>
      <c r="H273" s="11" t="s">
        <v>110</v>
      </c>
      <c r="I273" s="11" t="s">
        <v>686</v>
      </c>
      <c r="J273" s="11" t="s">
        <v>99</v>
      </c>
      <c r="K273" s="11" t="s">
        <v>54</v>
      </c>
      <c r="L273" s="11" t="s">
        <v>100</v>
      </c>
      <c r="M273" s="11" t="s">
        <v>101</v>
      </c>
      <c r="N273" s="11">
        <v>1</v>
      </c>
      <c r="O273" s="11">
        <v>2018</v>
      </c>
      <c r="P273" s="11" t="s">
        <v>112</v>
      </c>
      <c r="Q273" s="11" t="s">
        <v>112</v>
      </c>
      <c r="R273" s="11" t="s">
        <v>118</v>
      </c>
      <c r="S273" s="11" t="s">
        <v>104</v>
      </c>
      <c r="T273" s="11">
        <v>24.92</v>
      </c>
      <c r="U273" s="11" t="str">
        <f>IF(ISERROR(VLOOKUP(I273,'BACK INFO'!F:F,1,0)),IF(ISERROR(VLOOKUP(I273,'BACK INFO'!H:H,1,0)),K273,'BACK INFO'!$H$1),'BACK INFO'!$G$1)</f>
        <v>PAIGE ALYSE STRAUGHAN</v>
      </c>
    </row>
    <row r="274" spans="1:21" s="11" customFormat="1" x14ac:dyDescent="0.35">
      <c r="A274" s="11" t="s">
        <v>94</v>
      </c>
      <c r="B274" s="11">
        <v>2018</v>
      </c>
      <c r="C274" s="11">
        <v>8</v>
      </c>
      <c r="D274" s="11" t="s">
        <v>95</v>
      </c>
      <c r="E274" s="11" t="s">
        <v>96</v>
      </c>
      <c r="F274" s="11" t="s">
        <v>700</v>
      </c>
      <c r="G274" s="11" t="s">
        <v>118</v>
      </c>
      <c r="H274" s="11" t="s">
        <v>110</v>
      </c>
      <c r="I274" s="11" t="s">
        <v>267</v>
      </c>
      <c r="J274" s="11" t="s">
        <v>99</v>
      </c>
      <c r="K274" s="11" t="s">
        <v>75</v>
      </c>
      <c r="L274" s="11" t="s">
        <v>262</v>
      </c>
      <c r="M274" s="11" t="s">
        <v>101</v>
      </c>
      <c r="N274" s="11">
        <v>6</v>
      </c>
      <c r="O274" s="11">
        <v>2018</v>
      </c>
      <c r="P274" s="11" t="s">
        <v>112</v>
      </c>
      <c r="Q274" s="11" t="s">
        <v>112</v>
      </c>
      <c r="R274" s="11" t="s">
        <v>118</v>
      </c>
      <c r="S274" s="11" t="s">
        <v>104</v>
      </c>
      <c r="T274" s="11">
        <v>89.1</v>
      </c>
      <c r="U274" s="11" t="str">
        <f>IF(ISERROR(VLOOKUP(I274,'BACK INFO'!F:F,1,0)),IF(ISERROR(VLOOKUP(I274,'BACK INFO'!H:H,1,0)),K274,'BACK INFO'!$H$1),'BACK INFO'!$G$1)</f>
        <v>LAURA BONG</v>
      </c>
    </row>
    <row r="275" spans="1:21" s="11" customFormat="1" x14ac:dyDescent="0.35">
      <c r="A275" s="11" t="s">
        <v>94</v>
      </c>
      <c r="B275" s="11">
        <v>2018</v>
      </c>
      <c r="C275" s="11">
        <v>8</v>
      </c>
      <c r="D275" s="11" t="s">
        <v>95</v>
      </c>
      <c r="E275" s="11" t="s">
        <v>96</v>
      </c>
      <c r="F275" s="11" t="s">
        <v>700</v>
      </c>
      <c r="G275" s="11" t="s">
        <v>118</v>
      </c>
      <c r="H275" s="11" t="s">
        <v>110</v>
      </c>
      <c r="I275" s="11" t="s">
        <v>123</v>
      </c>
      <c r="J275" s="11" t="s">
        <v>99</v>
      </c>
      <c r="K275" s="11" t="s">
        <v>68</v>
      </c>
      <c r="L275" s="11" t="s">
        <v>129</v>
      </c>
      <c r="M275" s="11" t="s">
        <v>122</v>
      </c>
      <c r="N275" s="11">
        <v>19</v>
      </c>
      <c r="O275" s="11">
        <v>2018</v>
      </c>
      <c r="P275" s="11" t="s">
        <v>112</v>
      </c>
      <c r="Q275" s="11" t="s">
        <v>112</v>
      </c>
      <c r="R275" s="11" t="s">
        <v>118</v>
      </c>
      <c r="S275" s="11" t="s">
        <v>104</v>
      </c>
      <c r="T275" s="11">
        <v>340.45000000000005</v>
      </c>
      <c r="U275" s="11" t="str">
        <f>IF(ISERROR(VLOOKUP(I275,'BACK INFO'!F:F,1,0)),IF(ISERROR(VLOOKUP(I275,'BACK INFO'!H:H,1,0)),K275,'BACK INFO'!$H$1),'BACK INFO'!$G$1)</f>
        <v>STEPHANIE VITALI</v>
      </c>
    </row>
    <row r="276" spans="1:21" s="11" customFormat="1" x14ac:dyDescent="0.35">
      <c r="A276" s="11" t="s">
        <v>94</v>
      </c>
      <c r="B276" s="11">
        <v>2018</v>
      </c>
      <c r="C276" s="11">
        <v>8</v>
      </c>
      <c r="D276" s="11" t="s">
        <v>95</v>
      </c>
      <c r="E276" s="11" t="s">
        <v>96</v>
      </c>
      <c r="F276" s="11" t="s">
        <v>700</v>
      </c>
      <c r="G276" s="11" t="s">
        <v>118</v>
      </c>
      <c r="H276" s="11" t="s">
        <v>110</v>
      </c>
      <c r="I276" s="11" t="s">
        <v>263</v>
      </c>
      <c r="J276" s="11" t="s">
        <v>120</v>
      </c>
      <c r="K276" s="11" t="s">
        <v>69</v>
      </c>
      <c r="L276" s="11" t="s">
        <v>143</v>
      </c>
      <c r="M276" s="11" t="s">
        <v>122</v>
      </c>
      <c r="N276" s="11">
        <v>14</v>
      </c>
      <c r="O276" s="11">
        <v>2018</v>
      </c>
      <c r="P276" s="11" t="s">
        <v>112</v>
      </c>
      <c r="Q276" s="11" t="s">
        <v>112</v>
      </c>
      <c r="R276" s="11" t="s">
        <v>118</v>
      </c>
      <c r="S276" s="11" t="s">
        <v>104</v>
      </c>
      <c r="T276" s="11">
        <v>252.97416079411988</v>
      </c>
      <c r="U276" s="11" t="str">
        <f>IF(ISERROR(VLOOKUP(I276,'BACK INFO'!F:F,1,0)),IF(ISERROR(VLOOKUP(I276,'BACK INFO'!H:H,1,0)),K276,'BACK INFO'!$H$1),'BACK INFO'!$G$1)</f>
        <v>JULIE BERTRAND</v>
      </c>
    </row>
    <row r="277" spans="1:21" s="11" customFormat="1" x14ac:dyDescent="0.35">
      <c r="A277" s="11" t="s">
        <v>94</v>
      </c>
      <c r="B277" s="11">
        <v>2018</v>
      </c>
      <c r="C277" s="11">
        <v>8</v>
      </c>
      <c r="D277" s="11" t="s">
        <v>95</v>
      </c>
      <c r="E277" s="11" t="s">
        <v>96</v>
      </c>
      <c r="F277" s="11" t="s">
        <v>700</v>
      </c>
      <c r="G277" s="11" t="s">
        <v>118</v>
      </c>
      <c r="H277" s="11" t="s">
        <v>110</v>
      </c>
      <c r="I277" s="11" t="s">
        <v>266</v>
      </c>
      <c r="J277" s="11" t="s">
        <v>99</v>
      </c>
      <c r="K277" s="11" t="s">
        <v>71</v>
      </c>
      <c r="L277" s="11" t="s">
        <v>216</v>
      </c>
      <c r="M277" s="11" t="s">
        <v>101</v>
      </c>
      <c r="N277" s="11">
        <v>81</v>
      </c>
      <c r="O277" s="11">
        <v>2018</v>
      </c>
      <c r="P277" s="11" t="s">
        <v>112</v>
      </c>
      <c r="Q277" s="11" t="s">
        <v>112</v>
      </c>
      <c r="R277" s="11" t="s">
        <v>118</v>
      </c>
      <c r="S277" s="11" t="s">
        <v>104</v>
      </c>
      <c r="T277" s="11">
        <v>1460.2500000000002</v>
      </c>
      <c r="U277" s="11" t="str">
        <f>IF(ISERROR(VLOOKUP(I277,'BACK INFO'!F:F,1,0)),IF(ISERROR(VLOOKUP(I277,'BACK INFO'!H:H,1,0)),K277,'BACK INFO'!$H$1),'BACK INFO'!$G$1)</f>
        <v>HOLLY SALES INC.</v>
      </c>
    </row>
    <row r="278" spans="1:21" s="11" customFormat="1" x14ac:dyDescent="0.35">
      <c r="A278" s="11" t="s">
        <v>94</v>
      </c>
      <c r="B278" s="11">
        <v>2018</v>
      </c>
      <c r="C278" s="11">
        <v>8</v>
      </c>
      <c r="D278" s="11" t="s">
        <v>95</v>
      </c>
      <c r="E278" s="11" t="s">
        <v>96</v>
      </c>
      <c r="F278" s="11" t="s">
        <v>700</v>
      </c>
      <c r="G278" s="11" t="s">
        <v>118</v>
      </c>
      <c r="H278" s="11" t="s">
        <v>110</v>
      </c>
      <c r="I278" s="11" t="s">
        <v>268</v>
      </c>
      <c r="J278" s="11" t="s">
        <v>120</v>
      </c>
      <c r="K278" s="11" t="s">
        <v>68</v>
      </c>
      <c r="L278" s="11" t="s">
        <v>129</v>
      </c>
      <c r="M278" s="11" t="s">
        <v>122</v>
      </c>
      <c r="N278" s="11">
        <v>38</v>
      </c>
      <c r="O278" s="11">
        <v>2018</v>
      </c>
      <c r="P278" s="11" t="s">
        <v>112</v>
      </c>
      <c r="Q278" s="11" t="s">
        <v>112</v>
      </c>
      <c r="R278" s="11" t="s">
        <v>118</v>
      </c>
      <c r="S278" s="11" t="s">
        <v>104</v>
      </c>
      <c r="T278" s="11">
        <v>758.92248238235925</v>
      </c>
      <c r="U278" s="11" t="str">
        <f>IF(ISERROR(VLOOKUP(I278,'BACK INFO'!F:F,1,0)),IF(ISERROR(VLOOKUP(I278,'BACK INFO'!H:H,1,0)),K278,'BACK INFO'!$H$1),'BACK INFO'!$G$1)</f>
        <v>STEPHANIE VITALI</v>
      </c>
    </row>
    <row r="279" spans="1:21" s="11" customFormat="1" x14ac:dyDescent="0.35">
      <c r="A279" s="11" t="s">
        <v>94</v>
      </c>
      <c r="B279" s="11">
        <v>2018</v>
      </c>
      <c r="C279" s="11">
        <v>8</v>
      </c>
      <c r="D279" s="11" t="s">
        <v>95</v>
      </c>
      <c r="E279" s="11" t="s">
        <v>96</v>
      </c>
      <c r="F279" s="11" t="s">
        <v>700</v>
      </c>
      <c r="G279" s="11" t="s">
        <v>118</v>
      </c>
      <c r="H279" s="11" t="s">
        <v>110</v>
      </c>
      <c r="I279" s="11" t="s">
        <v>269</v>
      </c>
      <c r="J279" s="11" t="s">
        <v>120</v>
      </c>
      <c r="K279" s="11" t="s">
        <v>68</v>
      </c>
      <c r="L279" s="11" t="s">
        <v>129</v>
      </c>
      <c r="M279" s="11" t="s">
        <v>122</v>
      </c>
      <c r="N279" s="11">
        <v>9</v>
      </c>
      <c r="O279" s="11">
        <v>2018</v>
      </c>
      <c r="P279" s="11" t="s">
        <v>112</v>
      </c>
      <c r="Q279" s="11" t="s">
        <v>112</v>
      </c>
      <c r="R279" s="11" t="s">
        <v>118</v>
      </c>
      <c r="S279" s="11" t="s">
        <v>104</v>
      </c>
      <c r="T279" s="11">
        <v>171.28892930211407</v>
      </c>
      <c r="U279" s="11" t="str">
        <f>IF(ISERROR(VLOOKUP(I279,'BACK INFO'!F:F,1,0)),IF(ISERROR(VLOOKUP(I279,'BACK INFO'!H:H,1,0)),K279,'BACK INFO'!$H$1),'BACK INFO'!$G$1)</f>
        <v>STEPHANIE VITALI</v>
      </c>
    </row>
    <row r="280" spans="1:21" s="11" customFormat="1" x14ac:dyDescent="0.35">
      <c r="A280" s="11" t="s">
        <v>94</v>
      </c>
      <c r="B280" s="11">
        <v>2018</v>
      </c>
      <c r="C280" s="11">
        <v>8</v>
      </c>
      <c r="D280" s="11" t="s">
        <v>95</v>
      </c>
      <c r="E280" s="11" t="s">
        <v>96</v>
      </c>
      <c r="F280" s="11" t="s">
        <v>700</v>
      </c>
      <c r="G280" s="11" t="s">
        <v>118</v>
      </c>
      <c r="H280" s="11" t="s">
        <v>117</v>
      </c>
      <c r="I280" s="11" t="s">
        <v>686</v>
      </c>
      <c r="J280" s="11" t="s">
        <v>99</v>
      </c>
      <c r="K280" s="11" t="s">
        <v>54</v>
      </c>
      <c r="L280" s="11" t="s">
        <v>100</v>
      </c>
      <c r="M280" s="11" t="s">
        <v>101</v>
      </c>
      <c r="N280" s="11">
        <v>28</v>
      </c>
      <c r="O280" s="11">
        <v>2018</v>
      </c>
      <c r="P280" s="11" t="s">
        <v>112</v>
      </c>
      <c r="Q280" s="11" t="s">
        <v>112</v>
      </c>
      <c r="R280" s="11" t="s">
        <v>118</v>
      </c>
      <c r="S280" s="11" t="s">
        <v>104</v>
      </c>
      <c r="T280" s="11">
        <v>805.95</v>
      </c>
      <c r="U280" s="11" t="str">
        <f>IF(ISERROR(VLOOKUP(I280,'BACK INFO'!F:F,1,0)),IF(ISERROR(VLOOKUP(I280,'BACK INFO'!H:H,1,0)),K280,'BACK INFO'!$H$1),'BACK INFO'!$G$1)</f>
        <v>PAIGE ALYSE STRAUGHAN</v>
      </c>
    </row>
    <row r="281" spans="1:21" s="11" customFormat="1" x14ac:dyDescent="0.35">
      <c r="A281" s="11" t="s">
        <v>94</v>
      </c>
      <c r="B281" s="11">
        <v>2018</v>
      </c>
      <c r="C281" s="11">
        <v>8</v>
      </c>
      <c r="D281" s="11" t="s">
        <v>95</v>
      </c>
      <c r="E281" s="11" t="s">
        <v>96</v>
      </c>
      <c r="F281" s="11" t="s">
        <v>700</v>
      </c>
      <c r="G281" s="11" t="s">
        <v>118</v>
      </c>
      <c r="H281" s="11" t="s">
        <v>117</v>
      </c>
      <c r="I281" s="11" t="s">
        <v>261</v>
      </c>
      <c r="J281" s="11" t="s">
        <v>99</v>
      </c>
      <c r="K281" s="11" t="s">
        <v>74</v>
      </c>
      <c r="L281" s="11" t="s">
        <v>262</v>
      </c>
      <c r="M281" s="11" t="s">
        <v>101</v>
      </c>
      <c r="N281" s="11">
        <v>102</v>
      </c>
      <c r="O281" s="11">
        <v>2018</v>
      </c>
      <c r="P281" s="11" t="s">
        <v>112</v>
      </c>
      <c r="Q281" s="11" t="s">
        <v>112</v>
      </c>
      <c r="R281" s="11" t="s">
        <v>118</v>
      </c>
      <c r="S281" s="11" t="s">
        <v>104</v>
      </c>
      <c r="T281" s="11">
        <v>1759.2200000000003</v>
      </c>
      <c r="U281" s="11" t="str">
        <f>IF(ISERROR(VLOOKUP(I281,'BACK INFO'!F:F,1,0)),IF(ISERROR(VLOOKUP(I281,'BACK INFO'!H:H,1,0)),K281,'BACK INFO'!$H$1),'BACK INFO'!$G$1)</f>
        <v>DENISE ARNETT</v>
      </c>
    </row>
    <row r="282" spans="1:21" s="11" customFormat="1" x14ac:dyDescent="0.35">
      <c r="A282" s="11" t="s">
        <v>94</v>
      </c>
      <c r="B282" s="11">
        <v>2018</v>
      </c>
      <c r="C282" s="11">
        <v>8</v>
      </c>
      <c r="D282" s="11" t="s">
        <v>95</v>
      </c>
      <c r="E282" s="11" t="s">
        <v>96</v>
      </c>
      <c r="F282" s="11" t="s">
        <v>700</v>
      </c>
      <c r="G282" s="11" t="s">
        <v>118</v>
      </c>
      <c r="H282" s="11" t="s">
        <v>117</v>
      </c>
      <c r="I282" s="11" t="s">
        <v>243</v>
      </c>
      <c r="J282" s="11" t="s">
        <v>99</v>
      </c>
      <c r="K282" s="11" t="s">
        <v>70</v>
      </c>
      <c r="L282" s="11" t="s">
        <v>157</v>
      </c>
      <c r="M282" s="11" t="s">
        <v>101</v>
      </c>
      <c r="N282" s="11">
        <v>15</v>
      </c>
      <c r="O282" s="11">
        <v>2018</v>
      </c>
      <c r="P282" s="11" t="s">
        <v>112</v>
      </c>
      <c r="Q282" s="11" t="s">
        <v>112</v>
      </c>
      <c r="R282" s="11" t="s">
        <v>118</v>
      </c>
      <c r="S282" s="11" t="s">
        <v>104</v>
      </c>
      <c r="T282" s="11">
        <v>376.95</v>
      </c>
      <c r="U282" s="11" t="str">
        <f>IF(ISERROR(VLOOKUP(I282,'BACK INFO'!F:F,1,0)),IF(ISERROR(VLOOKUP(I282,'BACK INFO'!H:H,1,0)),K282,'BACK INFO'!$H$1),'BACK INFO'!$G$1)</f>
        <v>JUDITH ANN DEAL</v>
      </c>
    </row>
    <row r="283" spans="1:21" s="11" customFormat="1" x14ac:dyDescent="0.35">
      <c r="A283" s="11" t="s">
        <v>94</v>
      </c>
      <c r="B283" s="11">
        <v>2018</v>
      </c>
      <c r="C283" s="11">
        <v>8</v>
      </c>
      <c r="D283" s="11" t="s">
        <v>95</v>
      </c>
      <c r="E283" s="11" t="s">
        <v>96</v>
      </c>
      <c r="F283" s="11" t="s">
        <v>700</v>
      </c>
      <c r="G283" s="11" t="s">
        <v>118</v>
      </c>
      <c r="H283" s="11" t="s">
        <v>117</v>
      </c>
      <c r="I283" s="11" t="s">
        <v>267</v>
      </c>
      <c r="J283" s="11" t="s">
        <v>99</v>
      </c>
      <c r="K283" s="11" t="s">
        <v>75</v>
      </c>
      <c r="L283" s="11" t="s">
        <v>262</v>
      </c>
      <c r="M283" s="11" t="s">
        <v>101</v>
      </c>
      <c r="N283" s="11">
        <v>2</v>
      </c>
      <c r="O283" s="11">
        <v>2018</v>
      </c>
      <c r="P283" s="11" t="s">
        <v>112</v>
      </c>
      <c r="Q283" s="11" t="s">
        <v>112</v>
      </c>
      <c r="R283" s="11" t="s">
        <v>118</v>
      </c>
      <c r="S283" s="11" t="s">
        <v>104</v>
      </c>
      <c r="T283" s="11">
        <v>36.299999999999997</v>
      </c>
      <c r="U283" s="11" t="str">
        <f>IF(ISERROR(VLOOKUP(I283,'BACK INFO'!F:F,1,0)),IF(ISERROR(VLOOKUP(I283,'BACK INFO'!H:H,1,0)),K283,'BACK INFO'!$H$1),'BACK INFO'!$G$1)</f>
        <v>LAURA BONG</v>
      </c>
    </row>
    <row r="284" spans="1:21" s="11" customFormat="1" x14ac:dyDescent="0.35">
      <c r="A284" s="11" t="s">
        <v>94</v>
      </c>
      <c r="B284" s="11">
        <v>2018</v>
      </c>
      <c r="C284" s="11">
        <v>8</v>
      </c>
      <c r="D284" s="11" t="s">
        <v>95</v>
      </c>
      <c r="E284" s="11" t="s">
        <v>96</v>
      </c>
      <c r="F284" s="11" t="s">
        <v>700</v>
      </c>
      <c r="G284" s="11" t="s">
        <v>118</v>
      </c>
      <c r="H284" s="11" t="s">
        <v>117</v>
      </c>
      <c r="I284" s="11" t="s">
        <v>123</v>
      </c>
      <c r="J284" s="11" t="s">
        <v>99</v>
      </c>
      <c r="K284" s="11" t="s">
        <v>68</v>
      </c>
      <c r="L284" s="11" t="s">
        <v>129</v>
      </c>
      <c r="M284" s="11" t="s">
        <v>122</v>
      </c>
      <c r="N284" s="11">
        <v>9</v>
      </c>
      <c r="O284" s="11">
        <v>2018</v>
      </c>
      <c r="P284" s="11" t="s">
        <v>112</v>
      </c>
      <c r="Q284" s="11" t="s">
        <v>112</v>
      </c>
      <c r="R284" s="11" t="s">
        <v>118</v>
      </c>
      <c r="S284" s="11" t="s">
        <v>104</v>
      </c>
      <c r="T284" s="11">
        <v>152.64000000000001</v>
      </c>
      <c r="U284" s="11" t="str">
        <f>IF(ISERROR(VLOOKUP(I284,'BACK INFO'!F:F,1,0)),IF(ISERROR(VLOOKUP(I284,'BACK INFO'!H:H,1,0)),K284,'BACK INFO'!$H$1),'BACK INFO'!$G$1)</f>
        <v>STEPHANIE VITALI</v>
      </c>
    </row>
    <row r="285" spans="1:21" s="11" customFormat="1" x14ac:dyDescent="0.35">
      <c r="A285" s="11" t="s">
        <v>94</v>
      </c>
      <c r="B285" s="11">
        <v>2018</v>
      </c>
      <c r="C285" s="11">
        <v>8</v>
      </c>
      <c r="D285" s="11" t="s">
        <v>95</v>
      </c>
      <c r="E285" s="11" t="s">
        <v>96</v>
      </c>
      <c r="F285" s="11" t="s">
        <v>700</v>
      </c>
      <c r="G285" s="11" t="s">
        <v>118</v>
      </c>
      <c r="H285" s="11" t="s">
        <v>117</v>
      </c>
      <c r="I285" s="11" t="s">
        <v>264</v>
      </c>
      <c r="J285" s="11" t="s">
        <v>99</v>
      </c>
      <c r="K285" s="11" t="s">
        <v>72</v>
      </c>
      <c r="L285" s="11" t="s">
        <v>114</v>
      </c>
      <c r="M285" s="11" t="s">
        <v>101</v>
      </c>
      <c r="N285" s="11">
        <v>36</v>
      </c>
      <c r="O285" s="11">
        <v>2018</v>
      </c>
      <c r="P285" s="11" t="s">
        <v>112</v>
      </c>
      <c r="Q285" s="11" t="s">
        <v>112</v>
      </c>
      <c r="R285" s="11" t="s">
        <v>118</v>
      </c>
      <c r="S285" s="11" t="s">
        <v>104</v>
      </c>
      <c r="T285" s="11">
        <v>938.79999999999973</v>
      </c>
      <c r="U285" s="11" t="str">
        <f>IF(ISERROR(VLOOKUP(I285,'BACK INFO'!F:F,1,0)),IF(ISERROR(VLOOKUP(I285,'BACK INFO'!H:H,1,0)),K285,'BACK INFO'!$H$1),'BACK INFO'!$G$1)</f>
        <v>BILL MILLER AND COMPANY</v>
      </c>
    </row>
    <row r="286" spans="1:21" s="11" customFormat="1" x14ac:dyDescent="0.35">
      <c r="A286" s="11" t="s">
        <v>94</v>
      </c>
      <c r="B286" s="11">
        <v>2018</v>
      </c>
      <c r="C286" s="11">
        <v>8</v>
      </c>
      <c r="D286" s="11" t="s">
        <v>95</v>
      </c>
      <c r="E286" s="11" t="s">
        <v>96</v>
      </c>
      <c r="F286" s="11" t="s">
        <v>700</v>
      </c>
      <c r="G286" s="11" t="s">
        <v>118</v>
      </c>
      <c r="H286" s="11" t="s">
        <v>152</v>
      </c>
      <c r="I286" s="11" t="s">
        <v>686</v>
      </c>
      <c r="J286" s="11" t="s">
        <v>99</v>
      </c>
      <c r="K286" s="11" t="s">
        <v>54</v>
      </c>
      <c r="L286" s="11" t="s">
        <v>100</v>
      </c>
      <c r="M286" s="11" t="s">
        <v>101</v>
      </c>
      <c r="N286" s="11">
        <v>2</v>
      </c>
      <c r="O286" s="11">
        <v>2018</v>
      </c>
      <c r="P286" s="11" t="s">
        <v>112</v>
      </c>
      <c r="Q286" s="11" t="s">
        <v>112</v>
      </c>
      <c r="R286" s="11" t="s">
        <v>118</v>
      </c>
      <c r="S286" s="11" t="s">
        <v>104</v>
      </c>
      <c r="T286" s="11">
        <v>74.760000000000005</v>
      </c>
      <c r="U286" s="11" t="str">
        <f>IF(ISERROR(VLOOKUP(I286,'BACK INFO'!F:F,1,0)),IF(ISERROR(VLOOKUP(I286,'BACK INFO'!H:H,1,0)),K286,'BACK INFO'!$H$1),'BACK INFO'!$G$1)</f>
        <v>PAIGE ALYSE STRAUGHAN</v>
      </c>
    </row>
    <row r="287" spans="1:21" s="11" customFormat="1" x14ac:dyDescent="0.35">
      <c r="A287" s="11" t="s">
        <v>94</v>
      </c>
      <c r="B287" s="11">
        <v>2018</v>
      </c>
      <c r="C287" s="11">
        <v>8</v>
      </c>
      <c r="D287" s="11" t="s">
        <v>95</v>
      </c>
      <c r="E287" s="11" t="s">
        <v>96</v>
      </c>
      <c r="F287" s="11" t="s">
        <v>700</v>
      </c>
      <c r="G287" s="11" t="s">
        <v>118</v>
      </c>
      <c r="H287" s="11" t="s">
        <v>152</v>
      </c>
      <c r="I287" s="11" t="s">
        <v>261</v>
      </c>
      <c r="J287" s="11" t="s">
        <v>99</v>
      </c>
      <c r="K287" s="11" t="s">
        <v>74</v>
      </c>
      <c r="L287" s="11" t="s">
        <v>262</v>
      </c>
      <c r="M287" s="11" t="s">
        <v>101</v>
      </c>
      <c r="N287" s="11">
        <v>211</v>
      </c>
      <c r="O287" s="11">
        <v>2018</v>
      </c>
      <c r="P287" s="11" t="s">
        <v>112</v>
      </c>
      <c r="Q287" s="11" t="s">
        <v>112</v>
      </c>
      <c r="R287" s="11" t="s">
        <v>118</v>
      </c>
      <c r="S287" s="11" t="s">
        <v>104</v>
      </c>
      <c r="T287" s="11">
        <v>4874.1000000000004</v>
      </c>
      <c r="U287" s="11" t="str">
        <f>IF(ISERROR(VLOOKUP(I287,'BACK INFO'!F:F,1,0)),IF(ISERROR(VLOOKUP(I287,'BACK INFO'!H:H,1,0)),K287,'BACK INFO'!$H$1),'BACK INFO'!$G$1)</f>
        <v>DENISE ARNETT</v>
      </c>
    </row>
    <row r="288" spans="1:21" s="11" customFormat="1" x14ac:dyDescent="0.35">
      <c r="A288" s="11" t="s">
        <v>94</v>
      </c>
      <c r="B288" s="11">
        <v>2018</v>
      </c>
      <c r="C288" s="11">
        <v>8</v>
      </c>
      <c r="D288" s="11" t="s">
        <v>95</v>
      </c>
      <c r="E288" s="11" t="s">
        <v>96</v>
      </c>
      <c r="F288" s="11" t="s">
        <v>700</v>
      </c>
      <c r="G288" s="11" t="s">
        <v>118</v>
      </c>
      <c r="H288" s="11" t="s">
        <v>152</v>
      </c>
      <c r="I288" s="11" t="s">
        <v>123</v>
      </c>
      <c r="J288" s="11" t="s">
        <v>99</v>
      </c>
      <c r="K288" s="11" t="s">
        <v>68</v>
      </c>
      <c r="L288" s="11" t="s">
        <v>129</v>
      </c>
      <c r="M288" s="11" t="s">
        <v>122</v>
      </c>
      <c r="N288" s="11">
        <v>49</v>
      </c>
      <c r="O288" s="11">
        <v>2018</v>
      </c>
      <c r="P288" s="11" t="s">
        <v>112</v>
      </c>
      <c r="Q288" s="11" t="s">
        <v>112</v>
      </c>
      <c r="R288" s="11" t="s">
        <v>118</v>
      </c>
      <c r="S288" s="11" t="s">
        <v>104</v>
      </c>
      <c r="T288" s="11">
        <v>1079.6500000000001</v>
      </c>
      <c r="U288" s="11" t="str">
        <f>IF(ISERROR(VLOOKUP(I288,'BACK INFO'!F:F,1,0)),IF(ISERROR(VLOOKUP(I288,'BACK INFO'!H:H,1,0)),K288,'BACK INFO'!$H$1),'BACK INFO'!$G$1)</f>
        <v>STEPHANIE VITALI</v>
      </c>
    </row>
    <row r="289" spans="1:21" s="11" customFormat="1" x14ac:dyDescent="0.35">
      <c r="A289" s="11" t="s">
        <v>94</v>
      </c>
      <c r="B289" s="11">
        <v>2018</v>
      </c>
      <c r="C289" s="11">
        <v>8</v>
      </c>
      <c r="D289" s="11" t="s">
        <v>95</v>
      </c>
      <c r="E289" s="11" t="s">
        <v>96</v>
      </c>
      <c r="F289" s="11" t="s">
        <v>700</v>
      </c>
      <c r="G289" s="11" t="s">
        <v>118</v>
      </c>
      <c r="H289" s="11" t="s">
        <v>152</v>
      </c>
      <c r="I289" s="11" t="s">
        <v>263</v>
      </c>
      <c r="J289" s="11" t="s">
        <v>120</v>
      </c>
      <c r="K289" s="11" t="s">
        <v>69</v>
      </c>
      <c r="L289" s="11" t="s">
        <v>143</v>
      </c>
      <c r="M289" s="11" t="s">
        <v>122</v>
      </c>
      <c r="N289" s="11">
        <v>32</v>
      </c>
      <c r="O289" s="11">
        <v>2018</v>
      </c>
      <c r="P289" s="11" t="s">
        <v>112</v>
      </c>
      <c r="Q289" s="11" t="s">
        <v>112</v>
      </c>
      <c r="R289" s="11" t="s">
        <v>118</v>
      </c>
      <c r="S289" s="11" t="s">
        <v>104</v>
      </c>
      <c r="T289" s="11">
        <v>754.33810714556341</v>
      </c>
      <c r="U289" s="11" t="str">
        <f>IF(ISERROR(VLOOKUP(I289,'BACK INFO'!F:F,1,0)),IF(ISERROR(VLOOKUP(I289,'BACK INFO'!H:H,1,0)),K289,'BACK INFO'!$H$1),'BACK INFO'!$G$1)</f>
        <v>JULIE BERTRAND</v>
      </c>
    </row>
    <row r="290" spans="1:21" s="11" customFormat="1" x14ac:dyDescent="0.35">
      <c r="A290" s="11" t="s">
        <v>94</v>
      </c>
      <c r="B290" s="11">
        <v>2018</v>
      </c>
      <c r="C290" s="11">
        <v>8</v>
      </c>
      <c r="D290" s="11" t="s">
        <v>95</v>
      </c>
      <c r="E290" s="11" t="s">
        <v>96</v>
      </c>
      <c r="F290" s="11" t="s">
        <v>700</v>
      </c>
      <c r="G290" s="11" t="s">
        <v>118</v>
      </c>
      <c r="H290" s="11" t="s">
        <v>152</v>
      </c>
      <c r="I290" s="11" t="s">
        <v>249</v>
      </c>
      <c r="J290" s="11" t="s">
        <v>99</v>
      </c>
      <c r="K290" s="11" t="s">
        <v>72</v>
      </c>
      <c r="L290" s="11" t="s">
        <v>114</v>
      </c>
      <c r="M290" s="11" t="s">
        <v>101</v>
      </c>
      <c r="N290" s="11">
        <v>3</v>
      </c>
      <c r="O290" s="11">
        <v>2018</v>
      </c>
      <c r="P290" s="11" t="s">
        <v>112</v>
      </c>
      <c r="Q290" s="11" t="s">
        <v>112</v>
      </c>
      <c r="R290" s="11" t="s">
        <v>118</v>
      </c>
      <c r="S290" s="11" t="s">
        <v>104</v>
      </c>
      <c r="T290" s="11">
        <v>54.449999999999996</v>
      </c>
      <c r="U290" s="11" t="str">
        <f>IF(ISERROR(VLOOKUP(I290,'BACK INFO'!F:F,1,0)),IF(ISERROR(VLOOKUP(I290,'BACK INFO'!H:H,1,0)),K290,'BACK INFO'!$H$1),'BACK INFO'!$G$1)</f>
        <v>BILL MILLER AND COMPANY</v>
      </c>
    </row>
    <row r="291" spans="1:21" s="11" customFormat="1" x14ac:dyDescent="0.35">
      <c r="A291" s="11" t="s">
        <v>94</v>
      </c>
      <c r="B291" s="11">
        <v>2018</v>
      </c>
      <c r="C291" s="11">
        <v>8</v>
      </c>
      <c r="D291" s="11" t="s">
        <v>95</v>
      </c>
      <c r="E291" s="11" t="s">
        <v>96</v>
      </c>
      <c r="F291" s="11" t="s">
        <v>700</v>
      </c>
      <c r="G291" s="11" t="s">
        <v>118</v>
      </c>
      <c r="H291" s="11" t="s">
        <v>152</v>
      </c>
      <c r="I291" s="11" t="s">
        <v>113</v>
      </c>
      <c r="J291" s="11" t="s">
        <v>99</v>
      </c>
      <c r="K291" s="11" t="s">
        <v>72</v>
      </c>
      <c r="L291" s="11" t="s">
        <v>114</v>
      </c>
      <c r="M291" s="11" t="s">
        <v>101</v>
      </c>
      <c r="N291" s="11">
        <v>6</v>
      </c>
      <c r="O291" s="11">
        <v>2018</v>
      </c>
      <c r="P291" s="11" t="s">
        <v>112</v>
      </c>
      <c r="Q291" s="11" t="s">
        <v>112</v>
      </c>
      <c r="R291" s="11" t="s">
        <v>118</v>
      </c>
      <c r="S291" s="11" t="s">
        <v>104</v>
      </c>
      <c r="T291" s="11">
        <v>161</v>
      </c>
      <c r="U291" s="11" t="str">
        <f>IF(ISERROR(VLOOKUP(I291,'BACK INFO'!F:F,1,0)),IF(ISERROR(VLOOKUP(I291,'BACK INFO'!H:H,1,0)),K291,'BACK INFO'!$H$1),'BACK INFO'!$G$1)</f>
        <v>BILL MILLER AND COMPANY</v>
      </c>
    </row>
    <row r="292" spans="1:21" s="11" customFormat="1" x14ac:dyDescent="0.35">
      <c r="A292" s="11" t="s">
        <v>94</v>
      </c>
      <c r="B292" s="11">
        <v>2018</v>
      </c>
      <c r="C292" s="11">
        <v>8</v>
      </c>
      <c r="D292" s="11" t="s">
        <v>95</v>
      </c>
      <c r="E292" s="11" t="s">
        <v>96</v>
      </c>
      <c r="F292" s="11" t="s">
        <v>700</v>
      </c>
      <c r="G292" s="11" t="s">
        <v>118</v>
      </c>
      <c r="H292" s="11" t="s">
        <v>152</v>
      </c>
      <c r="I292" s="11" t="s">
        <v>266</v>
      </c>
      <c r="J292" s="11" t="s">
        <v>99</v>
      </c>
      <c r="K292" s="11" t="s">
        <v>71</v>
      </c>
      <c r="L292" s="11" t="s">
        <v>216</v>
      </c>
      <c r="M292" s="11" t="s">
        <v>101</v>
      </c>
      <c r="N292" s="11">
        <v>6</v>
      </c>
      <c r="O292" s="11">
        <v>2018</v>
      </c>
      <c r="P292" s="11" t="s">
        <v>112</v>
      </c>
      <c r="Q292" s="11" t="s">
        <v>112</v>
      </c>
      <c r="R292" s="11" t="s">
        <v>118</v>
      </c>
      <c r="S292" s="11" t="s">
        <v>104</v>
      </c>
      <c r="T292" s="11">
        <v>108.89999999999999</v>
      </c>
      <c r="U292" s="11" t="str">
        <f>IF(ISERROR(VLOOKUP(I292,'BACK INFO'!F:F,1,0)),IF(ISERROR(VLOOKUP(I292,'BACK INFO'!H:H,1,0)),K292,'BACK INFO'!$H$1),'BACK INFO'!$G$1)</f>
        <v>HOLLY SALES INC.</v>
      </c>
    </row>
    <row r="293" spans="1:21" s="11" customFormat="1" x14ac:dyDescent="0.35">
      <c r="A293" s="11" t="s">
        <v>94</v>
      </c>
      <c r="B293" s="11">
        <v>2018</v>
      </c>
      <c r="C293" s="11">
        <v>8</v>
      </c>
      <c r="D293" s="11" t="s">
        <v>95</v>
      </c>
      <c r="E293" s="11" t="s">
        <v>96</v>
      </c>
      <c r="F293" s="11" t="s">
        <v>700</v>
      </c>
      <c r="G293" s="11" t="s">
        <v>153</v>
      </c>
      <c r="H293" s="11" t="s">
        <v>98</v>
      </c>
      <c r="I293" s="11" t="s">
        <v>113</v>
      </c>
      <c r="J293" s="11" t="s">
        <v>99</v>
      </c>
      <c r="K293" s="11" t="s">
        <v>72</v>
      </c>
      <c r="L293" s="11" t="s">
        <v>114</v>
      </c>
      <c r="M293" s="11" t="s">
        <v>101</v>
      </c>
      <c r="N293" s="11">
        <v>1</v>
      </c>
      <c r="O293" s="11">
        <v>2017</v>
      </c>
      <c r="P293" s="11" t="s">
        <v>154</v>
      </c>
      <c r="Q293" s="11" t="s">
        <v>103</v>
      </c>
      <c r="R293" s="11" t="s">
        <v>103</v>
      </c>
      <c r="S293" s="11" t="s">
        <v>104</v>
      </c>
      <c r="T293" s="11">
        <v>19.600000000000001</v>
      </c>
      <c r="U293" s="11" t="str">
        <f>IF(ISERROR(VLOOKUP(I293,'BACK INFO'!F:F,1,0)),IF(ISERROR(VLOOKUP(I293,'BACK INFO'!H:H,1,0)),K293,'BACK INFO'!$H$1),'BACK INFO'!$G$1)</f>
        <v>BILL MILLER AND COMPANY</v>
      </c>
    </row>
    <row r="294" spans="1:21" s="11" customFormat="1" x14ac:dyDescent="0.35">
      <c r="A294" s="11" t="s">
        <v>94</v>
      </c>
      <c r="B294" s="11">
        <v>2018</v>
      </c>
      <c r="C294" s="11">
        <v>8</v>
      </c>
      <c r="D294" s="11" t="s">
        <v>95</v>
      </c>
      <c r="E294" s="11" t="s">
        <v>96</v>
      </c>
      <c r="F294" s="11" t="s">
        <v>700</v>
      </c>
      <c r="G294" s="11" t="s">
        <v>153</v>
      </c>
      <c r="H294" s="11" t="s">
        <v>106</v>
      </c>
      <c r="I294" s="11" t="s">
        <v>270</v>
      </c>
      <c r="J294" s="11" t="s">
        <v>99</v>
      </c>
      <c r="K294" s="11" t="s">
        <v>71</v>
      </c>
      <c r="L294" s="11" t="s">
        <v>271</v>
      </c>
      <c r="M294" s="11" t="s">
        <v>101</v>
      </c>
      <c r="N294" s="11">
        <v>8</v>
      </c>
      <c r="O294" s="11">
        <v>2017</v>
      </c>
      <c r="P294" s="11" t="s">
        <v>154</v>
      </c>
      <c r="Q294" s="11" t="s">
        <v>103</v>
      </c>
      <c r="R294" s="11" t="s">
        <v>103</v>
      </c>
      <c r="S294" s="11" t="s">
        <v>104</v>
      </c>
      <c r="T294" s="11">
        <v>112</v>
      </c>
      <c r="U294" s="11" t="str">
        <f>IF(ISERROR(VLOOKUP(I294,'BACK INFO'!F:F,1,0)),IF(ISERROR(VLOOKUP(I294,'BACK INFO'!H:H,1,0)),K294,'BACK INFO'!$H$1),'BACK INFO'!$G$1)</f>
        <v>HOLLY SALES INC.</v>
      </c>
    </row>
    <row r="295" spans="1:21" s="11" customFormat="1" x14ac:dyDescent="0.35">
      <c r="A295" s="11" t="s">
        <v>94</v>
      </c>
      <c r="B295" s="11">
        <v>2018</v>
      </c>
      <c r="C295" s="11">
        <v>8</v>
      </c>
      <c r="D295" s="11" t="s">
        <v>95</v>
      </c>
      <c r="E295" s="11" t="s">
        <v>96</v>
      </c>
      <c r="F295" s="11" t="s">
        <v>700</v>
      </c>
      <c r="G295" s="11" t="s">
        <v>155</v>
      </c>
      <c r="H295" s="11" t="s">
        <v>98</v>
      </c>
      <c r="I295" s="11" t="s">
        <v>686</v>
      </c>
      <c r="J295" s="11" t="s">
        <v>99</v>
      </c>
      <c r="K295" s="11" t="s">
        <v>54</v>
      </c>
      <c r="L295" s="11" t="s">
        <v>100</v>
      </c>
      <c r="M295" s="11" t="s">
        <v>101</v>
      </c>
      <c r="N295" s="11">
        <v>69</v>
      </c>
      <c r="O295" s="11">
        <v>2018</v>
      </c>
      <c r="P295" s="11" t="s">
        <v>154</v>
      </c>
      <c r="Q295" s="11" t="s">
        <v>154</v>
      </c>
      <c r="R295" s="11" t="s">
        <v>155</v>
      </c>
      <c r="S295" s="11" t="s">
        <v>104</v>
      </c>
      <c r="T295" s="11">
        <v>1864.549999999999</v>
      </c>
      <c r="U295" s="11" t="str">
        <f>IF(ISERROR(VLOOKUP(I295,'BACK INFO'!F:F,1,0)),IF(ISERROR(VLOOKUP(I295,'BACK INFO'!H:H,1,0)),K295,'BACK INFO'!$H$1),'BACK INFO'!$G$1)</f>
        <v>PAIGE ALYSE STRAUGHAN</v>
      </c>
    </row>
    <row r="296" spans="1:21" s="11" customFormat="1" x14ac:dyDescent="0.35">
      <c r="A296" s="11" t="s">
        <v>94</v>
      </c>
      <c r="B296" s="11">
        <v>2018</v>
      </c>
      <c r="C296" s="11">
        <v>8</v>
      </c>
      <c r="D296" s="11" t="s">
        <v>95</v>
      </c>
      <c r="E296" s="11" t="s">
        <v>96</v>
      </c>
      <c r="F296" s="11" t="s">
        <v>700</v>
      </c>
      <c r="G296" s="11" t="s">
        <v>155</v>
      </c>
      <c r="H296" s="11" t="s">
        <v>98</v>
      </c>
      <c r="I296" s="11" t="s">
        <v>65</v>
      </c>
      <c r="J296" s="11" t="s">
        <v>99</v>
      </c>
      <c r="K296" s="11" t="s">
        <v>54</v>
      </c>
      <c r="L296" s="11" t="s">
        <v>127</v>
      </c>
      <c r="M296" s="11" t="s">
        <v>101</v>
      </c>
      <c r="N296" s="11">
        <v>20</v>
      </c>
      <c r="O296" s="11">
        <v>2018</v>
      </c>
      <c r="P296" s="11" t="s">
        <v>154</v>
      </c>
      <c r="Q296" s="11" t="s">
        <v>154</v>
      </c>
      <c r="R296" s="11" t="s">
        <v>155</v>
      </c>
      <c r="S296" s="11" t="s">
        <v>104</v>
      </c>
      <c r="T296" s="11">
        <v>450.49999999999994</v>
      </c>
      <c r="U296" s="11" t="str">
        <f>IF(ISERROR(VLOOKUP(I296,'BACK INFO'!F:F,1,0)),IF(ISERROR(VLOOKUP(I296,'BACK INFO'!H:H,1,0)),K296,'BACK INFO'!$H$1),'BACK INFO'!$G$1)</f>
        <v>PAIGE ALYSE STRAUGHAN</v>
      </c>
    </row>
    <row r="297" spans="1:21" s="11" customFormat="1" x14ac:dyDescent="0.35">
      <c r="A297" s="11" t="s">
        <v>94</v>
      </c>
      <c r="B297" s="11">
        <v>2018</v>
      </c>
      <c r="C297" s="11">
        <v>8</v>
      </c>
      <c r="D297" s="11" t="s">
        <v>95</v>
      </c>
      <c r="E297" s="11" t="s">
        <v>96</v>
      </c>
      <c r="F297" s="11" t="s">
        <v>700</v>
      </c>
      <c r="G297" s="11" t="s">
        <v>155</v>
      </c>
      <c r="H297" s="11" t="s">
        <v>98</v>
      </c>
      <c r="I297" s="11" t="s">
        <v>123</v>
      </c>
      <c r="J297" s="11" t="s">
        <v>99</v>
      </c>
      <c r="K297" s="11" t="s">
        <v>68</v>
      </c>
      <c r="L297" s="11" t="s">
        <v>129</v>
      </c>
      <c r="M297" s="11" t="s">
        <v>122</v>
      </c>
      <c r="N297" s="11">
        <v>130</v>
      </c>
      <c r="O297" s="11">
        <v>2018</v>
      </c>
      <c r="P297" s="11" t="s">
        <v>154</v>
      </c>
      <c r="Q297" s="11" t="s">
        <v>154</v>
      </c>
      <c r="R297" s="11" t="s">
        <v>155</v>
      </c>
      <c r="S297" s="11" t="s">
        <v>104</v>
      </c>
      <c r="T297" s="11">
        <v>3109.8599999999947</v>
      </c>
      <c r="U297" s="11" t="str">
        <f>IF(ISERROR(VLOOKUP(I297,'BACK INFO'!F:F,1,0)),IF(ISERROR(VLOOKUP(I297,'BACK INFO'!H:H,1,0)),K297,'BACK INFO'!$H$1),'BACK INFO'!$G$1)</f>
        <v>STEPHANIE VITALI</v>
      </c>
    </row>
    <row r="298" spans="1:21" s="11" customFormat="1" x14ac:dyDescent="0.35">
      <c r="A298" s="11" t="s">
        <v>94</v>
      </c>
      <c r="B298" s="11">
        <v>2018</v>
      </c>
      <c r="C298" s="11">
        <v>8</v>
      </c>
      <c r="D298" s="11" t="s">
        <v>95</v>
      </c>
      <c r="E298" s="11" t="s">
        <v>96</v>
      </c>
      <c r="F298" s="11" t="s">
        <v>700</v>
      </c>
      <c r="G298" s="11" t="s">
        <v>155</v>
      </c>
      <c r="H298" s="11" t="s">
        <v>98</v>
      </c>
      <c r="I298" s="11" t="s">
        <v>263</v>
      </c>
      <c r="J298" s="11" t="s">
        <v>120</v>
      </c>
      <c r="K298" s="11" t="s">
        <v>69</v>
      </c>
      <c r="L298" s="11" t="s">
        <v>143</v>
      </c>
      <c r="M298" s="11" t="s">
        <v>122</v>
      </c>
      <c r="N298" s="11">
        <v>34</v>
      </c>
      <c r="O298" s="11">
        <v>2018</v>
      </c>
      <c r="P298" s="11" t="s">
        <v>154</v>
      </c>
      <c r="Q298" s="11" t="s">
        <v>154</v>
      </c>
      <c r="R298" s="11" t="s">
        <v>155</v>
      </c>
      <c r="S298" s="11" t="s">
        <v>104</v>
      </c>
      <c r="T298" s="11">
        <v>894.83973630370542</v>
      </c>
      <c r="U298" s="11" t="str">
        <f>IF(ISERROR(VLOOKUP(I298,'BACK INFO'!F:F,1,0)),IF(ISERROR(VLOOKUP(I298,'BACK INFO'!H:H,1,0)),K298,'BACK INFO'!$H$1),'BACK INFO'!$G$1)</f>
        <v>JULIE BERTRAND</v>
      </c>
    </row>
    <row r="299" spans="1:21" s="11" customFormat="1" x14ac:dyDescent="0.35">
      <c r="A299" s="11" t="s">
        <v>94</v>
      </c>
      <c r="B299" s="11">
        <v>2018</v>
      </c>
      <c r="C299" s="11">
        <v>8</v>
      </c>
      <c r="D299" s="11" t="s">
        <v>95</v>
      </c>
      <c r="E299" s="11" t="s">
        <v>96</v>
      </c>
      <c r="F299" s="11" t="s">
        <v>700</v>
      </c>
      <c r="G299" s="11" t="s">
        <v>155</v>
      </c>
      <c r="H299" s="11" t="s">
        <v>98</v>
      </c>
      <c r="I299" s="11" t="s">
        <v>249</v>
      </c>
      <c r="J299" s="11" t="s">
        <v>99</v>
      </c>
      <c r="K299" s="11" t="s">
        <v>72</v>
      </c>
      <c r="L299" s="11" t="s">
        <v>114</v>
      </c>
      <c r="M299" s="11" t="s">
        <v>101</v>
      </c>
      <c r="N299" s="11">
        <v>53</v>
      </c>
      <c r="O299" s="11">
        <v>2018</v>
      </c>
      <c r="P299" s="11" t="s">
        <v>154</v>
      </c>
      <c r="Q299" s="11" t="s">
        <v>154</v>
      </c>
      <c r="R299" s="11" t="s">
        <v>155</v>
      </c>
      <c r="S299" s="11" t="s">
        <v>104</v>
      </c>
      <c r="T299" s="11">
        <v>1290.9000000000001</v>
      </c>
      <c r="U299" s="11" t="str">
        <f>IF(ISERROR(VLOOKUP(I299,'BACK INFO'!F:F,1,0)),IF(ISERROR(VLOOKUP(I299,'BACK INFO'!H:H,1,0)),K299,'BACK INFO'!$H$1),'BACK INFO'!$G$1)</f>
        <v>BILL MILLER AND COMPANY</v>
      </c>
    </row>
    <row r="300" spans="1:21" s="11" customFormat="1" x14ac:dyDescent="0.35">
      <c r="A300" s="11" t="s">
        <v>94</v>
      </c>
      <c r="B300" s="11">
        <v>2018</v>
      </c>
      <c r="C300" s="11">
        <v>8</v>
      </c>
      <c r="D300" s="11" t="s">
        <v>95</v>
      </c>
      <c r="E300" s="11" t="s">
        <v>96</v>
      </c>
      <c r="F300" s="11" t="s">
        <v>700</v>
      </c>
      <c r="G300" s="11" t="s">
        <v>155</v>
      </c>
      <c r="H300" s="11" t="s">
        <v>98</v>
      </c>
      <c r="I300" s="11" t="s">
        <v>162</v>
      </c>
      <c r="J300" s="11" t="s">
        <v>99</v>
      </c>
      <c r="K300" s="11" t="s">
        <v>72</v>
      </c>
      <c r="L300" s="11" t="s">
        <v>114</v>
      </c>
      <c r="M300" s="11" t="s">
        <v>101</v>
      </c>
      <c r="N300" s="11">
        <v>18</v>
      </c>
      <c r="O300" s="11">
        <v>2018</v>
      </c>
      <c r="P300" s="11" t="s">
        <v>154</v>
      </c>
      <c r="Q300" s="11" t="s">
        <v>154</v>
      </c>
      <c r="R300" s="11" t="s">
        <v>155</v>
      </c>
      <c r="S300" s="11" t="s">
        <v>104</v>
      </c>
      <c r="T300" s="11">
        <v>489</v>
      </c>
      <c r="U300" s="11" t="str">
        <f>IF(ISERROR(VLOOKUP(I300,'BACK INFO'!F:F,1,0)),IF(ISERROR(VLOOKUP(I300,'BACK INFO'!H:H,1,0)),K300,'BACK INFO'!$H$1),'BACK INFO'!$G$1)</f>
        <v>BILL MILLER AND COMPANY</v>
      </c>
    </row>
    <row r="301" spans="1:21" s="11" customFormat="1" x14ac:dyDescent="0.35">
      <c r="A301" s="11" t="s">
        <v>94</v>
      </c>
      <c r="B301" s="11">
        <v>2018</v>
      </c>
      <c r="C301" s="11">
        <v>8</v>
      </c>
      <c r="D301" s="11" t="s">
        <v>95</v>
      </c>
      <c r="E301" s="11" t="s">
        <v>96</v>
      </c>
      <c r="F301" s="11" t="s">
        <v>700</v>
      </c>
      <c r="G301" s="11" t="s">
        <v>155</v>
      </c>
      <c r="H301" s="11" t="s">
        <v>98</v>
      </c>
      <c r="I301" s="11" t="s">
        <v>113</v>
      </c>
      <c r="J301" s="11" t="s">
        <v>99</v>
      </c>
      <c r="K301" s="11" t="s">
        <v>72</v>
      </c>
      <c r="L301" s="11" t="s">
        <v>114</v>
      </c>
      <c r="M301" s="11" t="s">
        <v>101</v>
      </c>
      <c r="N301" s="11">
        <v>22</v>
      </c>
      <c r="O301" s="11">
        <v>2018</v>
      </c>
      <c r="P301" s="11" t="s">
        <v>154</v>
      </c>
      <c r="Q301" s="11" t="s">
        <v>154</v>
      </c>
      <c r="R301" s="11" t="s">
        <v>155</v>
      </c>
      <c r="S301" s="11" t="s">
        <v>104</v>
      </c>
      <c r="T301" s="11">
        <v>569.4</v>
      </c>
      <c r="U301" s="11" t="str">
        <f>IF(ISERROR(VLOOKUP(I301,'BACK INFO'!F:F,1,0)),IF(ISERROR(VLOOKUP(I301,'BACK INFO'!H:H,1,0)),K301,'BACK INFO'!$H$1),'BACK INFO'!$G$1)</f>
        <v>BILL MILLER AND COMPANY</v>
      </c>
    </row>
    <row r="302" spans="1:21" s="11" customFormat="1" x14ac:dyDescent="0.35">
      <c r="A302" s="11" t="s">
        <v>94</v>
      </c>
      <c r="B302" s="11">
        <v>2018</v>
      </c>
      <c r="C302" s="11">
        <v>8</v>
      </c>
      <c r="D302" s="11" t="s">
        <v>95</v>
      </c>
      <c r="E302" s="11" t="s">
        <v>96</v>
      </c>
      <c r="F302" s="11" t="s">
        <v>700</v>
      </c>
      <c r="G302" s="11" t="s">
        <v>155</v>
      </c>
      <c r="H302" s="11" t="s">
        <v>98</v>
      </c>
      <c r="I302" s="11" t="s">
        <v>167</v>
      </c>
      <c r="J302" s="11" t="s">
        <v>99</v>
      </c>
      <c r="K302" s="11" t="s">
        <v>73</v>
      </c>
      <c r="L302" s="11" t="s">
        <v>127</v>
      </c>
      <c r="M302" s="11" t="s">
        <v>101</v>
      </c>
      <c r="N302" s="11">
        <v>22</v>
      </c>
      <c r="O302" s="11">
        <v>2018</v>
      </c>
      <c r="P302" s="11" t="s">
        <v>154</v>
      </c>
      <c r="Q302" s="11" t="s">
        <v>154</v>
      </c>
      <c r="R302" s="11" t="s">
        <v>155</v>
      </c>
      <c r="S302" s="11" t="s">
        <v>104</v>
      </c>
      <c r="T302" s="11">
        <v>630</v>
      </c>
      <c r="U302" s="11" t="str">
        <f>IF(ISERROR(VLOOKUP(I302,'BACK INFO'!F:F,1,0)),IF(ISERROR(VLOOKUP(I302,'BACK INFO'!H:H,1,0)),K302,'BACK INFO'!$H$1),'BACK INFO'!$G$1)</f>
        <v>PHYLLIS POSNER</v>
      </c>
    </row>
    <row r="303" spans="1:21" s="11" customFormat="1" x14ac:dyDescent="0.35">
      <c r="A303" s="11" t="s">
        <v>94</v>
      </c>
      <c r="B303" s="11">
        <v>2018</v>
      </c>
      <c r="C303" s="11">
        <v>8</v>
      </c>
      <c r="D303" s="11" t="s">
        <v>95</v>
      </c>
      <c r="E303" s="11" t="s">
        <v>96</v>
      </c>
      <c r="F303" s="11" t="s">
        <v>700</v>
      </c>
      <c r="G303" s="11" t="s">
        <v>155</v>
      </c>
      <c r="H303" s="11" t="s">
        <v>98</v>
      </c>
      <c r="I303" s="11" t="s">
        <v>54</v>
      </c>
      <c r="J303" s="11" t="s">
        <v>99</v>
      </c>
      <c r="K303" s="11" t="s">
        <v>54</v>
      </c>
      <c r="L303" s="11" t="s">
        <v>127</v>
      </c>
      <c r="M303" s="11" t="s">
        <v>101</v>
      </c>
      <c r="N303" s="11">
        <v>1</v>
      </c>
      <c r="O303" s="11">
        <v>2018</v>
      </c>
      <c r="P303" s="11" t="s">
        <v>154</v>
      </c>
      <c r="Q303" s="11" t="s">
        <v>154</v>
      </c>
      <c r="R303" s="11" t="s">
        <v>155</v>
      </c>
      <c r="S303" s="11" t="s">
        <v>104</v>
      </c>
      <c r="T303" s="11">
        <v>47.6</v>
      </c>
      <c r="U303" s="11" t="str">
        <f>IF(ISERROR(VLOOKUP(I303,'BACK INFO'!F:F,1,0)),IF(ISERROR(VLOOKUP(I303,'BACK INFO'!H:H,1,0)),K303,'BACK INFO'!$H$1),'BACK INFO'!$G$1)</f>
        <v>KELLY MICHELLE ELLINGSON</v>
      </c>
    </row>
    <row r="304" spans="1:21" s="11" customFormat="1" x14ac:dyDescent="0.35">
      <c r="A304" s="11" t="s">
        <v>94</v>
      </c>
      <c r="B304" s="11">
        <v>2018</v>
      </c>
      <c r="C304" s="11">
        <v>8</v>
      </c>
      <c r="D304" s="11" t="s">
        <v>95</v>
      </c>
      <c r="E304" s="11" t="s">
        <v>96</v>
      </c>
      <c r="F304" s="11" t="s">
        <v>700</v>
      </c>
      <c r="G304" s="11" t="s">
        <v>155</v>
      </c>
      <c r="H304" s="11" t="s">
        <v>106</v>
      </c>
      <c r="I304" s="11" t="s">
        <v>115</v>
      </c>
      <c r="J304" s="11" t="s">
        <v>99</v>
      </c>
      <c r="K304" s="11" t="s">
        <v>67</v>
      </c>
      <c r="L304" s="11" t="s">
        <v>116</v>
      </c>
      <c r="M304" s="11" t="s">
        <v>101</v>
      </c>
      <c r="N304" s="11">
        <v>12</v>
      </c>
      <c r="O304" s="11">
        <v>2018</v>
      </c>
      <c r="P304" s="11" t="s">
        <v>154</v>
      </c>
      <c r="Q304" s="11" t="s">
        <v>154</v>
      </c>
      <c r="R304" s="11" t="s">
        <v>155</v>
      </c>
      <c r="S304" s="11" t="s">
        <v>104</v>
      </c>
      <c r="T304" s="11">
        <v>192</v>
      </c>
      <c r="U304" s="11" t="str">
        <f>IF(ISERROR(VLOOKUP(I304,'BACK INFO'!F:F,1,0)),IF(ISERROR(VLOOKUP(I304,'BACK INFO'!H:H,1,0)),K304,'BACK INFO'!$H$1),'BACK INFO'!$G$1)</f>
        <v>ANITA M. HOPKINS</v>
      </c>
    </row>
    <row r="305" spans="1:21" s="11" customFormat="1" x14ac:dyDescent="0.35">
      <c r="A305" s="11" t="s">
        <v>94</v>
      </c>
      <c r="B305" s="11">
        <v>2018</v>
      </c>
      <c r="C305" s="11">
        <v>8</v>
      </c>
      <c r="D305" s="11" t="s">
        <v>95</v>
      </c>
      <c r="E305" s="11" t="s">
        <v>96</v>
      </c>
      <c r="F305" s="11" t="s">
        <v>700</v>
      </c>
      <c r="G305" s="11" t="s">
        <v>155</v>
      </c>
      <c r="H305" s="11" t="s">
        <v>106</v>
      </c>
      <c r="I305" s="11" t="s">
        <v>123</v>
      </c>
      <c r="J305" s="11" t="s">
        <v>99</v>
      </c>
      <c r="K305" s="11" t="s">
        <v>68</v>
      </c>
      <c r="L305" s="11" t="s">
        <v>129</v>
      </c>
      <c r="M305" s="11" t="s">
        <v>122</v>
      </c>
      <c r="N305" s="11">
        <v>24</v>
      </c>
      <c r="O305" s="11">
        <v>2018</v>
      </c>
      <c r="P305" s="11" t="s">
        <v>154</v>
      </c>
      <c r="Q305" s="11" t="s">
        <v>154</v>
      </c>
      <c r="R305" s="11" t="s">
        <v>155</v>
      </c>
      <c r="S305" s="11" t="s">
        <v>104</v>
      </c>
      <c r="T305" s="11">
        <v>343.19999999999987</v>
      </c>
      <c r="U305" s="11" t="str">
        <f>IF(ISERROR(VLOOKUP(I305,'BACK INFO'!F:F,1,0)),IF(ISERROR(VLOOKUP(I305,'BACK INFO'!H:H,1,0)),K305,'BACK INFO'!$H$1),'BACK INFO'!$G$1)</f>
        <v>STEPHANIE VITALI</v>
      </c>
    </row>
    <row r="306" spans="1:21" s="11" customFormat="1" x14ac:dyDescent="0.35">
      <c r="A306" s="11" t="s">
        <v>94</v>
      </c>
      <c r="B306" s="11">
        <v>2018</v>
      </c>
      <c r="C306" s="11">
        <v>8</v>
      </c>
      <c r="D306" s="11" t="s">
        <v>95</v>
      </c>
      <c r="E306" s="11" t="s">
        <v>96</v>
      </c>
      <c r="F306" s="11" t="s">
        <v>700</v>
      </c>
      <c r="G306" s="11" t="s">
        <v>155</v>
      </c>
      <c r="H306" s="11" t="s">
        <v>106</v>
      </c>
      <c r="I306" s="11" t="s">
        <v>263</v>
      </c>
      <c r="J306" s="11" t="s">
        <v>120</v>
      </c>
      <c r="K306" s="11" t="s">
        <v>69</v>
      </c>
      <c r="L306" s="11" t="s">
        <v>143</v>
      </c>
      <c r="M306" s="11" t="s">
        <v>122</v>
      </c>
      <c r="N306" s="11">
        <v>1</v>
      </c>
      <c r="O306" s="11">
        <v>2018</v>
      </c>
      <c r="P306" s="11" t="s">
        <v>154</v>
      </c>
      <c r="Q306" s="11" t="s">
        <v>154</v>
      </c>
      <c r="R306" s="11" t="s">
        <v>155</v>
      </c>
      <c r="S306" s="11" t="s">
        <v>104</v>
      </c>
      <c r="T306" s="11">
        <v>8.3352277032658932</v>
      </c>
      <c r="U306" s="11" t="str">
        <f>IF(ISERROR(VLOOKUP(I306,'BACK INFO'!F:F,1,0)),IF(ISERROR(VLOOKUP(I306,'BACK INFO'!H:H,1,0)),K306,'BACK INFO'!$H$1),'BACK INFO'!$G$1)</f>
        <v>JULIE BERTRAND</v>
      </c>
    </row>
    <row r="307" spans="1:21" s="11" customFormat="1" x14ac:dyDescent="0.35">
      <c r="A307" s="11" t="s">
        <v>94</v>
      </c>
      <c r="B307" s="11">
        <v>2018</v>
      </c>
      <c r="C307" s="11">
        <v>8</v>
      </c>
      <c r="D307" s="11" t="s">
        <v>95</v>
      </c>
      <c r="E307" s="11" t="s">
        <v>96</v>
      </c>
      <c r="F307" s="11" t="s">
        <v>700</v>
      </c>
      <c r="G307" s="11" t="s">
        <v>155</v>
      </c>
      <c r="H307" s="11" t="s">
        <v>110</v>
      </c>
      <c r="I307" s="11" t="s">
        <v>686</v>
      </c>
      <c r="J307" s="11" t="s">
        <v>99</v>
      </c>
      <c r="K307" s="11" t="s">
        <v>54</v>
      </c>
      <c r="L307" s="11" t="s">
        <v>100</v>
      </c>
      <c r="M307" s="11" t="s">
        <v>101</v>
      </c>
      <c r="N307" s="11">
        <v>2</v>
      </c>
      <c r="O307" s="11">
        <v>2018</v>
      </c>
      <c r="P307" s="11" t="s">
        <v>154</v>
      </c>
      <c r="Q307" s="11" t="s">
        <v>154</v>
      </c>
      <c r="R307" s="11" t="s">
        <v>155</v>
      </c>
      <c r="S307" s="11" t="s">
        <v>104</v>
      </c>
      <c r="T307" s="11">
        <v>64.97</v>
      </c>
      <c r="U307" s="11" t="str">
        <f>IF(ISERROR(VLOOKUP(I307,'BACK INFO'!F:F,1,0)),IF(ISERROR(VLOOKUP(I307,'BACK INFO'!H:H,1,0)),K307,'BACK INFO'!$H$1),'BACK INFO'!$G$1)</f>
        <v>PAIGE ALYSE STRAUGHAN</v>
      </c>
    </row>
    <row r="308" spans="1:21" s="11" customFormat="1" x14ac:dyDescent="0.35">
      <c r="A308" s="11" t="s">
        <v>94</v>
      </c>
      <c r="B308" s="11">
        <v>2018</v>
      </c>
      <c r="C308" s="11">
        <v>8</v>
      </c>
      <c r="D308" s="11" t="s">
        <v>95</v>
      </c>
      <c r="E308" s="11" t="s">
        <v>96</v>
      </c>
      <c r="F308" s="11" t="s">
        <v>700</v>
      </c>
      <c r="G308" s="11" t="s">
        <v>155</v>
      </c>
      <c r="H308" s="11" t="s">
        <v>110</v>
      </c>
      <c r="I308" s="11" t="s">
        <v>267</v>
      </c>
      <c r="J308" s="11" t="s">
        <v>99</v>
      </c>
      <c r="K308" s="11" t="s">
        <v>75</v>
      </c>
      <c r="L308" s="11" t="s">
        <v>262</v>
      </c>
      <c r="M308" s="11" t="s">
        <v>101</v>
      </c>
      <c r="N308" s="11">
        <v>6</v>
      </c>
      <c r="O308" s="11">
        <v>2018</v>
      </c>
      <c r="P308" s="11" t="s">
        <v>154</v>
      </c>
      <c r="Q308" s="11" t="s">
        <v>154</v>
      </c>
      <c r="R308" s="11" t="s">
        <v>155</v>
      </c>
      <c r="S308" s="11" t="s">
        <v>104</v>
      </c>
      <c r="T308" s="11">
        <v>128.70000000000002</v>
      </c>
      <c r="U308" s="11" t="str">
        <f>IF(ISERROR(VLOOKUP(I308,'BACK INFO'!F:F,1,0)),IF(ISERROR(VLOOKUP(I308,'BACK INFO'!H:H,1,0)),K308,'BACK INFO'!$H$1),'BACK INFO'!$G$1)</f>
        <v>LAURA BONG</v>
      </c>
    </row>
    <row r="309" spans="1:21" s="11" customFormat="1" x14ac:dyDescent="0.35">
      <c r="A309" s="11" t="s">
        <v>94</v>
      </c>
      <c r="B309" s="11">
        <v>2018</v>
      </c>
      <c r="C309" s="11">
        <v>8</v>
      </c>
      <c r="D309" s="11" t="s">
        <v>95</v>
      </c>
      <c r="E309" s="11" t="s">
        <v>96</v>
      </c>
      <c r="F309" s="11" t="s">
        <v>700</v>
      </c>
      <c r="G309" s="11" t="s">
        <v>155</v>
      </c>
      <c r="H309" s="11" t="s">
        <v>110</v>
      </c>
      <c r="I309" s="11" t="s">
        <v>263</v>
      </c>
      <c r="J309" s="11" t="s">
        <v>120</v>
      </c>
      <c r="K309" s="11" t="s">
        <v>69</v>
      </c>
      <c r="L309" s="11" t="s">
        <v>143</v>
      </c>
      <c r="M309" s="11" t="s">
        <v>122</v>
      </c>
      <c r="N309" s="11">
        <v>10</v>
      </c>
      <c r="O309" s="11">
        <v>2018</v>
      </c>
      <c r="P309" s="11" t="s">
        <v>154</v>
      </c>
      <c r="Q309" s="11" t="s">
        <v>154</v>
      </c>
      <c r="R309" s="11" t="s">
        <v>155</v>
      </c>
      <c r="S309" s="11" t="s">
        <v>104</v>
      </c>
      <c r="T309" s="11">
        <v>258.28597408501929</v>
      </c>
      <c r="U309" s="11" t="str">
        <f>IF(ISERROR(VLOOKUP(I309,'BACK INFO'!F:F,1,0)),IF(ISERROR(VLOOKUP(I309,'BACK INFO'!H:H,1,0)),K309,'BACK INFO'!$H$1),'BACK INFO'!$G$1)</f>
        <v>JULIE BERTRAND</v>
      </c>
    </row>
    <row r="310" spans="1:21" s="11" customFormat="1" x14ac:dyDescent="0.35">
      <c r="A310" s="11" t="s">
        <v>94</v>
      </c>
      <c r="B310" s="11">
        <v>2018</v>
      </c>
      <c r="C310" s="11">
        <v>8</v>
      </c>
      <c r="D310" s="11" t="s">
        <v>95</v>
      </c>
      <c r="E310" s="11" t="s">
        <v>96</v>
      </c>
      <c r="F310" s="11" t="s">
        <v>700</v>
      </c>
      <c r="G310" s="11" t="s">
        <v>155</v>
      </c>
      <c r="H310" s="11" t="s">
        <v>110</v>
      </c>
      <c r="I310" s="11" t="s">
        <v>54</v>
      </c>
      <c r="J310" s="11" t="s">
        <v>99</v>
      </c>
      <c r="K310" s="11" t="s">
        <v>54</v>
      </c>
      <c r="L310" s="11" t="s">
        <v>127</v>
      </c>
      <c r="M310" s="11" t="s">
        <v>101</v>
      </c>
      <c r="N310" s="11">
        <v>5</v>
      </c>
      <c r="O310" s="11">
        <v>2018</v>
      </c>
      <c r="P310" s="11" t="s">
        <v>154</v>
      </c>
      <c r="Q310" s="11" t="s">
        <v>154</v>
      </c>
      <c r="R310" s="11" t="s">
        <v>155</v>
      </c>
      <c r="S310" s="11" t="s">
        <v>104</v>
      </c>
      <c r="T310" s="11">
        <v>114.1</v>
      </c>
      <c r="U310" s="11" t="str">
        <f>IF(ISERROR(VLOOKUP(I310,'BACK INFO'!F:F,1,0)),IF(ISERROR(VLOOKUP(I310,'BACK INFO'!H:H,1,0)),K310,'BACK INFO'!$H$1),'BACK INFO'!$G$1)</f>
        <v>KELLY MICHELLE ELLINGSON</v>
      </c>
    </row>
    <row r="311" spans="1:21" s="11" customFormat="1" x14ac:dyDescent="0.35">
      <c r="A311" s="11" t="s">
        <v>94</v>
      </c>
      <c r="B311" s="11">
        <v>2018</v>
      </c>
      <c r="C311" s="11">
        <v>8</v>
      </c>
      <c r="D311" s="11" t="s">
        <v>95</v>
      </c>
      <c r="E311" s="11" t="s">
        <v>96</v>
      </c>
      <c r="F311" s="11" t="s">
        <v>700</v>
      </c>
      <c r="G311" s="11" t="s">
        <v>155</v>
      </c>
      <c r="H311" s="11" t="s">
        <v>117</v>
      </c>
      <c r="I311" s="11" t="s">
        <v>686</v>
      </c>
      <c r="J311" s="11" t="s">
        <v>99</v>
      </c>
      <c r="K311" s="11" t="s">
        <v>54</v>
      </c>
      <c r="L311" s="11" t="s">
        <v>100</v>
      </c>
      <c r="M311" s="11" t="s">
        <v>101</v>
      </c>
      <c r="N311" s="11">
        <v>81</v>
      </c>
      <c r="O311" s="11">
        <v>2018</v>
      </c>
      <c r="P311" s="11" t="s">
        <v>154</v>
      </c>
      <c r="Q311" s="11" t="s">
        <v>154</v>
      </c>
      <c r="R311" s="11" t="s">
        <v>155</v>
      </c>
      <c r="S311" s="11" t="s">
        <v>104</v>
      </c>
      <c r="T311" s="11">
        <v>2209.09</v>
      </c>
      <c r="U311" s="11" t="str">
        <f>IF(ISERROR(VLOOKUP(I311,'BACK INFO'!F:F,1,0)),IF(ISERROR(VLOOKUP(I311,'BACK INFO'!H:H,1,0)),K311,'BACK INFO'!$H$1),'BACK INFO'!$G$1)</f>
        <v>PAIGE ALYSE STRAUGHAN</v>
      </c>
    </row>
    <row r="312" spans="1:21" s="11" customFormat="1" x14ac:dyDescent="0.35">
      <c r="A312" s="11" t="s">
        <v>94</v>
      </c>
      <c r="B312" s="11">
        <v>2018</v>
      </c>
      <c r="C312" s="11">
        <v>8</v>
      </c>
      <c r="D312" s="11" t="s">
        <v>95</v>
      </c>
      <c r="E312" s="11" t="s">
        <v>96</v>
      </c>
      <c r="F312" s="11" t="s">
        <v>700</v>
      </c>
      <c r="G312" s="11" t="s">
        <v>155</v>
      </c>
      <c r="H312" s="11" t="s">
        <v>117</v>
      </c>
      <c r="I312" s="11" t="s">
        <v>243</v>
      </c>
      <c r="J312" s="11" t="s">
        <v>99</v>
      </c>
      <c r="K312" s="11" t="s">
        <v>70</v>
      </c>
      <c r="L312" s="11" t="s">
        <v>157</v>
      </c>
      <c r="M312" s="11" t="s">
        <v>101</v>
      </c>
      <c r="N312" s="11">
        <v>8</v>
      </c>
      <c r="O312" s="11">
        <v>2018</v>
      </c>
      <c r="P312" s="11" t="s">
        <v>154</v>
      </c>
      <c r="Q312" s="11" t="s">
        <v>154</v>
      </c>
      <c r="R312" s="11" t="s">
        <v>155</v>
      </c>
      <c r="S312" s="11" t="s">
        <v>104</v>
      </c>
      <c r="T312" s="11">
        <v>201.04</v>
      </c>
      <c r="U312" s="11" t="str">
        <f>IF(ISERROR(VLOOKUP(I312,'BACK INFO'!F:F,1,0)),IF(ISERROR(VLOOKUP(I312,'BACK INFO'!H:H,1,0)),K312,'BACK INFO'!$H$1),'BACK INFO'!$G$1)</f>
        <v>JUDITH ANN DEAL</v>
      </c>
    </row>
    <row r="313" spans="1:21" s="11" customFormat="1" x14ac:dyDescent="0.35">
      <c r="A313" s="11" t="s">
        <v>94</v>
      </c>
      <c r="B313" s="11">
        <v>2018</v>
      </c>
      <c r="C313" s="11">
        <v>8</v>
      </c>
      <c r="D313" s="11" t="s">
        <v>95</v>
      </c>
      <c r="E313" s="11" t="s">
        <v>96</v>
      </c>
      <c r="F313" s="11" t="s">
        <v>700</v>
      </c>
      <c r="G313" s="11" t="s">
        <v>155</v>
      </c>
      <c r="H313" s="11" t="s">
        <v>117</v>
      </c>
      <c r="I313" s="11" t="s">
        <v>123</v>
      </c>
      <c r="J313" s="11" t="s">
        <v>99</v>
      </c>
      <c r="K313" s="11" t="s">
        <v>68</v>
      </c>
      <c r="L313" s="11" t="s">
        <v>129</v>
      </c>
      <c r="M313" s="11" t="s">
        <v>122</v>
      </c>
      <c r="N313" s="11">
        <v>20</v>
      </c>
      <c r="O313" s="11">
        <v>2018</v>
      </c>
      <c r="P313" s="11" t="s">
        <v>154</v>
      </c>
      <c r="Q313" s="11" t="s">
        <v>154</v>
      </c>
      <c r="R313" s="11" t="s">
        <v>155</v>
      </c>
      <c r="S313" s="11" t="s">
        <v>104</v>
      </c>
      <c r="T313" s="11">
        <v>500.36999999999989</v>
      </c>
      <c r="U313" s="11" t="str">
        <f>IF(ISERROR(VLOOKUP(I313,'BACK INFO'!F:F,1,0)),IF(ISERROR(VLOOKUP(I313,'BACK INFO'!H:H,1,0)),K313,'BACK INFO'!$H$1),'BACK INFO'!$G$1)</f>
        <v>STEPHANIE VITALI</v>
      </c>
    </row>
    <row r="314" spans="1:21" s="11" customFormat="1" x14ac:dyDescent="0.35">
      <c r="A314" s="11" t="s">
        <v>94</v>
      </c>
      <c r="B314" s="11">
        <v>2018</v>
      </c>
      <c r="C314" s="11">
        <v>8</v>
      </c>
      <c r="D314" s="11" t="s">
        <v>95</v>
      </c>
      <c r="E314" s="11" t="s">
        <v>96</v>
      </c>
      <c r="F314" s="11" t="s">
        <v>700</v>
      </c>
      <c r="G314" s="11" t="s">
        <v>155</v>
      </c>
      <c r="H314" s="11" t="s">
        <v>117</v>
      </c>
      <c r="I314" s="11" t="s">
        <v>264</v>
      </c>
      <c r="J314" s="11" t="s">
        <v>99</v>
      </c>
      <c r="K314" s="11" t="s">
        <v>72</v>
      </c>
      <c r="L314" s="11" t="s">
        <v>114</v>
      </c>
      <c r="M314" s="11" t="s">
        <v>101</v>
      </c>
      <c r="N314" s="11">
        <v>33</v>
      </c>
      <c r="O314" s="11">
        <v>2018</v>
      </c>
      <c r="P314" s="11" t="s">
        <v>154</v>
      </c>
      <c r="Q314" s="11" t="s">
        <v>154</v>
      </c>
      <c r="R314" s="11" t="s">
        <v>155</v>
      </c>
      <c r="S314" s="11" t="s">
        <v>104</v>
      </c>
      <c r="T314" s="11">
        <v>852</v>
      </c>
      <c r="U314" s="11" t="str">
        <f>IF(ISERROR(VLOOKUP(I314,'BACK INFO'!F:F,1,0)),IF(ISERROR(VLOOKUP(I314,'BACK INFO'!H:H,1,0)),K314,'BACK INFO'!$H$1),'BACK INFO'!$G$1)</f>
        <v>BILL MILLER AND COMPANY</v>
      </c>
    </row>
    <row r="315" spans="1:21" s="11" customFormat="1" x14ac:dyDescent="0.35">
      <c r="A315" s="11" t="s">
        <v>94</v>
      </c>
      <c r="B315" s="11">
        <v>2018</v>
      </c>
      <c r="C315" s="11">
        <v>8</v>
      </c>
      <c r="D315" s="11" t="s">
        <v>95</v>
      </c>
      <c r="E315" s="11" t="s">
        <v>96</v>
      </c>
      <c r="F315" s="11" t="s">
        <v>700</v>
      </c>
      <c r="G315" s="11" t="s">
        <v>155</v>
      </c>
      <c r="H315" s="11" t="s">
        <v>117</v>
      </c>
      <c r="I315" s="11" t="s">
        <v>113</v>
      </c>
      <c r="J315" s="11" t="s">
        <v>99</v>
      </c>
      <c r="K315" s="11" t="s">
        <v>72</v>
      </c>
      <c r="L315" s="11" t="s">
        <v>114</v>
      </c>
      <c r="M315" s="11" t="s">
        <v>101</v>
      </c>
      <c r="N315" s="11">
        <v>1</v>
      </c>
      <c r="O315" s="11">
        <v>2018</v>
      </c>
      <c r="P315" s="11" t="s">
        <v>154</v>
      </c>
      <c r="Q315" s="11" t="s">
        <v>154</v>
      </c>
      <c r="R315" s="11" t="s">
        <v>155</v>
      </c>
      <c r="S315" s="11" t="s">
        <v>104</v>
      </c>
      <c r="T315" s="11">
        <v>24.18</v>
      </c>
      <c r="U315" s="11" t="str">
        <f>IF(ISERROR(VLOOKUP(I315,'BACK INFO'!F:F,1,0)),IF(ISERROR(VLOOKUP(I315,'BACK INFO'!H:H,1,0)),K315,'BACK INFO'!$H$1),'BACK INFO'!$G$1)</f>
        <v>BILL MILLER AND COMPANY</v>
      </c>
    </row>
    <row r="316" spans="1:21" s="11" customFormat="1" x14ac:dyDescent="0.35">
      <c r="A316" s="11" t="s">
        <v>94</v>
      </c>
      <c r="B316" s="11">
        <v>2018</v>
      </c>
      <c r="C316" s="11">
        <v>8</v>
      </c>
      <c r="D316" s="11" t="s">
        <v>95</v>
      </c>
      <c r="E316" s="11" t="s">
        <v>96</v>
      </c>
      <c r="F316" s="11" t="s">
        <v>700</v>
      </c>
      <c r="G316" s="11" t="s">
        <v>155</v>
      </c>
      <c r="H316" s="11" t="s">
        <v>117</v>
      </c>
      <c r="I316" s="11" t="s">
        <v>54</v>
      </c>
      <c r="J316" s="11" t="s">
        <v>99</v>
      </c>
      <c r="K316" s="11" t="s">
        <v>54</v>
      </c>
      <c r="L316" s="11" t="s">
        <v>127</v>
      </c>
      <c r="M316" s="11" t="s">
        <v>101</v>
      </c>
      <c r="N316" s="11">
        <v>2</v>
      </c>
      <c r="O316" s="11">
        <v>2018</v>
      </c>
      <c r="P316" s="11" t="s">
        <v>154</v>
      </c>
      <c r="Q316" s="11" t="s">
        <v>154</v>
      </c>
      <c r="R316" s="11" t="s">
        <v>155</v>
      </c>
      <c r="S316" s="11" t="s">
        <v>104</v>
      </c>
      <c r="T316" s="11">
        <v>44.8</v>
      </c>
      <c r="U316" s="11" t="str">
        <f>IF(ISERROR(VLOOKUP(I316,'BACK INFO'!F:F,1,0)),IF(ISERROR(VLOOKUP(I316,'BACK INFO'!H:H,1,0)),K316,'BACK INFO'!$H$1),'BACK INFO'!$G$1)</f>
        <v>KELLY MICHELLE ELLINGSON</v>
      </c>
    </row>
    <row r="317" spans="1:21" s="11" customFormat="1" x14ac:dyDescent="0.35">
      <c r="A317" s="11" t="s">
        <v>94</v>
      </c>
      <c r="B317" s="11">
        <v>2018</v>
      </c>
      <c r="C317" s="11">
        <v>8</v>
      </c>
      <c r="D317" s="11" t="s">
        <v>95</v>
      </c>
      <c r="E317" s="11" t="s">
        <v>96</v>
      </c>
      <c r="F317" s="11" t="s">
        <v>700</v>
      </c>
      <c r="G317" s="11" t="s">
        <v>155</v>
      </c>
      <c r="H317" s="11" t="s">
        <v>151</v>
      </c>
      <c r="I317" s="11" t="s">
        <v>686</v>
      </c>
      <c r="J317" s="11" t="s">
        <v>99</v>
      </c>
      <c r="K317" s="11" t="s">
        <v>54</v>
      </c>
      <c r="L317" s="11" t="s">
        <v>100</v>
      </c>
      <c r="M317" s="11" t="s">
        <v>101</v>
      </c>
      <c r="N317" s="11">
        <v>11</v>
      </c>
      <c r="O317" s="11">
        <v>2018</v>
      </c>
      <c r="P317" s="11" t="s">
        <v>154</v>
      </c>
      <c r="Q317" s="11" t="s">
        <v>154</v>
      </c>
      <c r="R317" s="11" t="s">
        <v>155</v>
      </c>
      <c r="S317" s="11" t="s">
        <v>104</v>
      </c>
      <c r="T317" s="11">
        <v>256.32</v>
      </c>
      <c r="U317" s="11" t="str">
        <f>IF(ISERROR(VLOOKUP(I317,'BACK INFO'!F:F,1,0)),IF(ISERROR(VLOOKUP(I317,'BACK INFO'!H:H,1,0)),K317,'BACK INFO'!$H$1),'BACK INFO'!$G$1)</f>
        <v>PAIGE ALYSE STRAUGHAN</v>
      </c>
    </row>
    <row r="318" spans="1:21" s="11" customFormat="1" x14ac:dyDescent="0.35">
      <c r="A318" s="11" t="s">
        <v>94</v>
      </c>
      <c r="B318" s="11">
        <v>2018</v>
      </c>
      <c r="C318" s="11">
        <v>8</v>
      </c>
      <c r="D318" s="11" t="s">
        <v>95</v>
      </c>
      <c r="E318" s="11" t="s">
        <v>96</v>
      </c>
      <c r="F318" s="11" t="s">
        <v>700</v>
      </c>
      <c r="G318" s="11" t="s">
        <v>155</v>
      </c>
      <c r="H318" s="11" t="s">
        <v>151</v>
      </c>
      <c r="I318" s="11" t="s">
        <v>123</v>
      </c>
      <c r="J318" s="11" t="s">
        <v>99</v>
      </c>
      <c r="K318" s="11" t="s">
        <v>68</v>
      </c>
      <c r="L318" s="11" t="s">
        <v>129</v>
      </c>
      <c r="M318" s="11" t="s">
        <v>122</v>
      </c>
      <c r="N318" s="11">
        <v>1</v>
      </c>
      <c r="O318" s="11">
        <v>2018</v>
      </c>
      <c r="P318" s="11" t="s">
        <v>154</v>
      </c>
      <c r="Q318" s="11" t="s">
        <v>154</v>
      </c>
      <c r="R318" s="11" t="s">
        <v>155</v>
      </c>
      <c r="S318" s="11" t="s">
        <v>104</v>
      </c>
      <c r="T318" s="11">
        <v>26.91</v>
      </c>
      <c r="U318" s="11" t="str">
        <f>IF(ISERROR(VLOOKUP(I318,'BACK INFO'!F:F,1,0)),IF(ISERROR(VLOOKUP(I318,'BACK INFO'!H:H,1,0)),K318,'BACK INFO'!$H$1),'BACK INFO'!$G$1)</f>
        <v>STEPHANIE VITALI</v>
      </c>
    </row>
    <row r="319" spans="1:21" s="11" customFormat="1" x14ac:dyDescent="0.35">
      <c r="A319" s="11" t="s">
        <v>94</v>
      </c>
      <c r="B319" s="11">
        <v>2018</v>
      </c>
      <c r="C319" s="11">
        <v>8</v>
      </c>
      <c r="D319" s="11" t="s">
        <v>95</v>
      </c>
      <c r="E319" s="11" t="s">
        <v>96</v>
      </c>
      <c r="F319" s="11" t="s">
        <v>700</v>
      </c>
      <c r="G319" s="11" t="s">
        <v>155</v>
      </c>
      <c r="H319" s="11" t="s">
        <v>151</v>
      </c>
      <c r="I319" s="11" t="s">
        <v>54</v>
      </c>
      <c r="J319" s="11" t="s">
        <v>99</v>
      </c>
      <c r="K319" s="11" t="s">
        <v>54</v>
      </c>
      <c r="L319" s="11" t="s">
        <v>127</v>
      </c>
      <c r="M319" s="11" t="s">
        <v>101</v>
      </c>
      <c r="N319" s="11">
        <v>3</v>
      </c>
      <c r="O319" s="11">
        <v>2018</v>
      </c>
      <c r="P319" s="11" t="s">
        <v>154</v>
      </c>
      <c r="Q319" s="11" t="s">
        <v>154</v>
      </c>
      <c r="R319" s="11" t="s">
        <v>155</v>
      </c>
      <c r="S319" s="11" t="s">
        <v>104</v>
      </c>
      <c r="T319" s="11">
        <v>59.5</v>
      </c>
      <c r="U319" s="11" t="str">
        <f>IF(ISERROR(VLOOKUP(I319,'BACK INFO'!F:F,1,0)),IF(ISERROR(VLOOKUP(I319,'BACK INFO'!H:H,1,0)),K319,'BACK INFO'!$H$1),'BACK INFO'!$G$1)</f>
        <v>KELLY MICHELLE ELLINGSON</v>
      </c>
    </row>
    <row r="320" spans="1:21" s="11" customFormat="1" x14ac:dyDescent="0.35">
      <c r="A320" s="11" t="s">
        <v>94</v>
      </c>
      <c r="B320" s="11">
        <v>2018</v>
      </c>
      <c r="C320" s="11">
        <v>8</v>
      </c>
      <c r="D320" s="11" t="s">
        <v>95</v>
      </c>
      <c r="E320" s="11" t="s">
        <v>96</v>
      </c>
      <c r="F320" s="11" t="s">
        <v>700</v>
      </c>
      <c r="G320" s="11" t="s">
        <v>155</v>
      </c>
      <c r="H320" s="11" t="s">
        <v>152</v>
      </c>
      <c r="I320" s="11" t="s">
        <v>686</v>
      </c>
      <c r="J320" s="11" t="s">
        <v>99</v>
      </c>
      <c r="K320" s="11" t="s">
        <v>54</v>
      </c>
      <c r="L320" s="11" t="s">
        <v>100</v>
      </c>
      <c r="M320" s="11" t="s">
        <v>101</v>
      </c>
      <c r="N320" s="11">
        <v>10</v>
      </c>
      <c r="O320" s="11">
        <v>2018</v>
      </c>
      <c r="P320" s="11" t="s">
        <v>154</v>
      </c>
      <c r="Q320" s="11" t="s">
        <v>154</v>
      </c>
      <c r="R320" s="11" t="s">
        <v>155</v>
      </c>
      <c r="S320" s="11" t="s">
        <v>104</v>
      </c>
      <c r="T320" s="11">
        <v>498.40000000000009</v>
      </c>
      <c r="U320" s="11" t="str">
        <f>IF(ISERROR(VLOOKUP(I320,'BACK INFO'!F:F,1,0)),IF(ISERROR(VLOOKUP(I320,'BACK INFO'!H:H,1,0)),K320,'BACK INFO'!$H$1),'BACK INFO'!$G$1)</f>
        <v>PAIGE ALYSE STRAUGHAN</v>
      </c>
    </row>
    <row r="321" spans="1:21" s="11" customFormat="1" x14ac:dyDescent="0.35">
      <c r="A321" s="11" t="s">
        <v>94</v>
      </c>
      <c r="B321" s="11">
        <v>2018</v>
      </c>
      <c r="C321" s="11">
        <v>8</v>
      </c>
      <c r="D321" s="11" t="s">
        <v>95</v>
      </c>
      <c r="E321" s="11" t="s">
        <v>96</v>
      </c>
      <c r="F321" s="11" t="s">
        <v>700</v>
      </c>
      <c r="G321" s="11" t="s">
        <v>155</v>
      </c>
      <c r="H321" s="11" t="s">
        <v>152</v>
      </c>
      <c r="I321" s="11" t="s">
        <v>123</v>
      </c>
      <c r="J321" s="11" t="s">
        <v>99</v>
      </c>
      <c r="K321" s="11" t="s">
        <v>68</v>
      </c>
      <c r="L321" s="11" t="s">
        <v>129</v>
      </c>
      <c r="M321" s="11" t="s">
        <v>122</v>
      </c>
      <c r="N321" s="11">
        <v>20</v>
      </c>
      <c r="O321" s="11">
        <v>2018</v>
      </c>
      <c r="P321" s="11" t="s">
        <v>154</v>
      </c>
      <c r="Q321" s="11" t="s">
        <v>154</v>
      </c>
      <c r="R321" s="11" t="s">
        <v>155</v>
      </c>
      <c r="S321" s="11" t="s">
        <v>104</v>
      </c>
      <c r="T321" s="11">
        <v>760.50000000000011</v>
      </c>
      <c r="U321" s="11" t="str">
        <f>IF(ISERROR(VLOOKUP(I321,'BACK INFO'!F:F,1,0)),IF(ISERROR(VLOOKUP(I321,'BACK INFO'!H:H,1,0)),K321,'BACK INFO'!$H$1),'BACK INFO'!$G$1)</f>
        <v>STEPHANIE VITALI</v>
      </c>
    </row>
    <row r="322" spans="1:21" s="11" customFormat="1" x14ac:dyDescent="0.35">
      <c r="A322" s="11" t="s">
        <v>94</v>
      </c>
      <c r="B322" s="11">
        <v>2018</v>
      </c>
      <c r="C322" s="11">
        <v>8</v>
      </c>
      <c r="D322" s="11" t="s">
        <v>95</v>
      </c>
      <c r="E322" s="11" t="s">
        <v>96</v>
      </c>
      <c r="F322" s="11" t="s">
        <v>700</v>
      </c>
      <c r="G322" s="11" t="s">
        <v>155</v>
      </c>
      <c r="H322" s="11" t="s">
        <v>152</v>
      </c>
      <c r="I322" s="11" t="s">
        <v>263</v>
      </c>
      <c r="J322" s="11" t="s">
        <v>120</v>
      </c>
      <c r="K322" s="11" t="s">
        <v>69</v>
      </c>
      <c r="L322" s="11" t="s">
        <v>143</v>
      </c>
      <c r="M322" s="11" t="s">
        <v>122</v>
      </c>
      <c r="N322" s="11">
        <v>9</v>
      </c>
      <c r="O322" s="11">
        <v>2018</v>
      </c>
      <c r="P322" s="11" t="s">
        <v>154</v>
      </c>
      <c r="Q322" s="11" t="s">
        <v>154</v>
      </c>
      <c r="R322" s="11" t="s">
        <v>155</v>
      </c>
      <c r="S322" s="11" t="s">
        <v>104</v>
      </c>
      <c r="T322" s="11">
        <v>290.79336212775627</v>
      </c>
      <c r="U322" s="11" t="str">
        <f>IF(ISERROR(VLOOKUP(I322,'BACK INFO'!F:F,1,0)),IF(ISERROR(VLOOKUP(I322,'BACK INFO'!H:H,1,0)),K322,'BACK INFO'!$H$1),'BACK INFO'!$G$1)</f>
        <v>JULIE BERTRAND</v>
      </c>
    </row>
    <row r="323" spans="1:21" s="11" customFormat="1" x14ac:dyDescent="0.35">
      <c r="A323" s="11" t="s">
        <v>94</v>
      </c>
      <c r="B323" s="11">
        <v>2018</v>
      </c>
      <c r="C323" s="11">
        <v>8</v>
      </c>
      <c r="D323" s="11" t="s">
        <v>95</v>
      </c>
      <c r="E323" s="11" t="s">
        <v>96</v>
      </c>
      <c r="F323" s="11" t="s">
        <v>700</v>
      </c>
      <c r="G323" s="11" t="s">
        <v>155</v>
      </c>
      <c r="H323" s="11" t="s">
        <v>152</v>
      </c>
      <c r="I323" s="11" t="s">
        <v>113</v>
      </c>
      <c r="J323" s="11" t="s">
        <v>99</v>
      </c>
      <c r="K323" s="11" t="s">
        <v>72</v>
      </c>
      <c r="L323" s="11" t="s">
        <v>114</v>
      </c>
      <c r="M323" s="11" t="s">
        <v>101</v>
      </c>
      <c r="N323" s="11">
        <v>1</v>
      </c>
      <c r="O323" s="11">
        <v>2018</v>
      </c>
      <c r="P323" s="11" t="s">
        <v>154</v>
      </c>
      <c r="Q323" s="11" t="s">
        <v>154</v>
      </c>
      <c r="R323" s="11" t="s">
        <v>155</v>
      </c>
      <c r="S323" s="11" t="s">
        <v>104</v>
      </c>
      <c r="T323" s="11">
        <v>25.74</v>
      </c>
      <c r="U323" s="11" t="str">
        <f>IF(ISERROR(VLOOKUP(I323,'BACK INFO'!F:F,1,0)),IF(ISERROR(VLOOKUP(I323,'BACK INFO'!H:H,1,0)),K323,'BACK INFO'!$H$1),'BACK INFO'!$G$1)</f>
        <v>BILL MILLER AND COMPANY</v>
      </c>
    </row>
    <row r="324" spans="1:21" s="11" customFormat="1" x14ac:dyDescent="0.35">
      <c r="A324" s="11" t="s">
        <v>94</v>
      </c>
      <c r="B324" s="11">
        <v>2018</v>
      </c>
      <c r="C324" s="11">
        <v>8</v>
      </c>
      <c r="D324" s="11" t="s">
        <v>95</v>
      </c>
      <c r="E324" s="11" t="s">
        <v>96</v>
      </c>
      <c r="F324" s="11" t="s">
        <v>700</v>
      </c>
      <c r="G324" s="11" t="s">
        <v>155</v>
      </c>
      <c r="H324" s="11" t="s">
        <v>152</v>
      </c>
      <c r="I324" s="11" t="s">
        <v>54</v>
      </c>
      <c r="J324" s="11" t="s">
        <v>99</v>
      </c>
      <c r="K324" s="11" t="s">
        <v>54</v>
      </c>
      <c r="L324" s="11" t="s">
        <v>127</v>
      </c>
      <c r="M324" s="11" t="s">
        <v>101</v>
      </c>
      <c r="N324" s="11">
        <v>3</v>
      </c>
      <c r="O324" s="11">
        <v>2018</v>
      </c>
      <c r="P324" s="11" t="s">
        <v>154</v>
      </c>
      <c r="Q324" s="11" t="s">
        <v>154</v>
      </c>
      <c r="R324" s="11" t="s">
        <v>155</v>
      </c>
      <c r="S324" s="11" t="s">
        <v>104</v>
      </c>
      <c r="T324" s="11">
        <v>100.8</v>
      </c>
      <c r="U324" s="11" t="str">
        <f>IF(ISERROR(VLOOKUP(I324,'BACK INFO'!F:F,1,0)),IF(ISERROR(VLOOKUP(I324,'BACK INFO'!H:H,1,0)),K324,'BACK INFO'!$H$1),'BACK INFO'!$G$1)</f>
        <v>KELLY MICHELLE ELLINGSON</v>
      </c>
    </row>
    <row r="325" spans="1:21" s="11" customFormat="1" x14ac:dyDescent="0.35">
      <c r="A325" s="11" t="s">
        <v>94</v>
      </c>
      <c r="B325" s="11">
        <v>2018</v>
      </c>
      <c r="C325" s="11">
        <v>8</v>
      </c>
      <c r="D325" s="11" t="s">
        <v>95</v>
      </c>
      <c r="E325" s="11" t="s">
        <v>96</v>
      </c>
      <c r="F325" s="11" t="s">
        <v>700</v>
      </c>
      <c r="G325" s="11" t="s">
        <v>192</v>
      </c>
      <c r="H325" s="11" t="s">
        <v>106</v>
      </c>
      <c r="I325" s="11" t="s">
        <v>686</v>
      </c>
      <c r="J325" s="11" t="s">
        <v>99</v>
      </c>
      <c r="K325" s="11" t="s">
        <v>54</v>
      </c>
      <c r="L325" s="11" t="s">
        <v>100</v>
      </c>
      <c r="M325" s="11" t="s">
        <v>101</v>
      </c>
      <c r="N325" s="11">
        <v>7</v>
      </c>
      <c r="O325" s="11">
        <v>2018</v>
      </c>
      <c r="P325" s="11" t="s">
        <v>193</v>
      </c>
      <c r="Q325" s="11" t="s">
        <v>193</v>
      </c>
      <c r="R325" s="11" t="s">
        <v>192</v>
      </c>
      <c r="S325" s="11" t="s">
        <v>104</v>
      </c>
      <c r="T325" s="11">
        <v>239.41000000000003</v>
      </c>
      <c r="U325" s="11" t="str">
        <f>IF(ISERROR(VLOOKUP(I325,'BACK INFO'!F:F,1,0)),IF(ISERROR(VLOOKUP(I325,'BACK INFO'!H:H,1,0)),K325,'BACK INFO'!$H$1),'BACK INFO'!$G$1)</f>
        <v>PAIGE ALYSE STRAUGHAN</v>
      </c>
    </row>
    <row r="326" spans="1:21" s="11" customFormat="1" x14ac:dyDescent="0.35">
      <c r="A326" s="11" t="s">
        <v>94</v>
      </c>
      <c r="B326" s="11">
        <v>2018</v>
      </c>
      <c r="C326" s="11">
        <v>8</v>
      </c>
      <c r="D326" s="11" t="s">
        <v>95</v>
      </c>
      <c r="E326" s="11" t="s">
        <v>96</v>
      </c>
      <c r="F326" s="11" t="s">
        <v>700</v>
      </c>
      <c r="G326" s="11" t="s">
        <v>192</v>
      </c>
      <c r="H326" s="11" t="s">
        <v>106</v>
      </c>
      <c r="I326" s="11" t="s">
        <v>267</v>
      </c>
      <c r="J326" s="11" t="s">
        <v>99</v>
      </c>
      <c r="K326" s="11" t="s">
        <v>75</v>
      </c>
      <c r="L326" s="11" t="s">
        <v>262</v>
      </c>
      <c r="M326" s="11" t="s">
        <v>101</v>
      </c>
      <c r="N326" s="11">
        <v>1</v>
      </c>
      <c r="O326" s="11">
        <v>2018</v>
      </c>
      <c r="P326" s="11" t="s">
        <v>193</v>
      </c>
      <c r="Q326" s="11" t="s">
        <v>193</v>
      </c>
      <c r="R326" s="11" t="s">
        <v>192</v>
      </c>
      <c r="S326" s="11" t="s">
        <v>104</v>
      </c>
      <c r="T326" s="11">
        <v>37</v>
      </c>
      <c r="U326" s="11" t="str">
        <f>IF(ISERROR(VLOOKUP(I326,'BACK INFO'!F:F,1,0)),IF(ISERROR(VLOOKUP(I326,'BACK INFO'!H:H,1,0)),K326,'BACK INFO'!$H$1),'BACK INFO'!$G$1)</f>
        <v>LAURA BONG</v>
      </c>
    </row>
    <row r="327" spans="1:21" s="11" customFormat="1" x14ac:dyDescent="0.35">
      <c r="A327" s="11" t="s">
        <v>94</v>
      </c>
      <c r="B327" s="11">
        <v>2018</v>
      </c>
      <c r="C327" s="11">
        <v>8</v>
      </c>
      <c r="D327" s="11" t="s">
        <v>95</v>
      </c>
      <c r="E327" s="11" t="s">
        <v>96</v>
      </c>
      <c r="F327" s="11" t="s">
        <v>700</v>
      </c>
      <c r="G327" s="11" t="s">
        <v>192</v>
      </c>
      <c r="H327" s="11" t="s">
        <v>106</v>
      </c>
      <c r="I327" s="11" t="s">
        <v>115</v>
      </c>
      <c r="J327" s="11" t="s">
        <v>99</v>
      </c>
      <c r="K327" s="11" t="s">
        <v>67</v>
      </c>
      <c r="L327" s="11" t="s">
        <v>116</v>
      </c>
      <c r="M327" s="11" t="s">
        <v>101</v>
      </c>
      <c r="N327" s="11">
        <v>24</v>
      </c>
      <c r="O327" s="11">
        <v>2018</v>
      </c>
      <c r="P327" s="11" t="s">
        <v>193</v>
      </c>
      <c r="Q327" s="11" t="s">
        <v>193</v>
      </c>
      <c r="R327" s="11" t="s">
        <v>192</v>
      </c>
      <c r="S327" s="11" t="s">
        <v>104</v>
      </c>
      <c r="T327" s="11">
        <v>258</v>
      </c>
      <c r="U327" s="11" t="str">
        <f>IF(ISERROR(VLOOKUP(I327,'BACK INFO'!F:F,1,0)),IF(ISERROR(VLOOKUP(I327,'BACK INFO'!H:H,1,0)),K327,'BACK INFO'!$H$1),'BACK INFO'!$G$1)</f>
        <v>ANITA M. HOPKINS</v>
      </c>
    </row>
    <row r="328" spans="1:21" s="11" customFormat="1" x14ac:dyDescent="0.35">
      <c r="A328" s="11" t="s">
        <v>94</v>
      </c>
      <c r="B328" s="11">
        <v>2018</v>
      </c>
      <c r="C328" s="11">
        <v>8</v>
      </c>
      <c r="D328" s="11" t="s">
        <v>95</v>
      </c>
      <c r="E328" s="11" t="s">
        <v>96</v>
      </c>
      <c r="F328" s="11" t="s">
        <v>700</v>
      </c>
      <c r="G328" s="11" t="s">
        <v>192</v>
      </c>
      <c r="H328" s="11" t="s">
        <v>106</v>
      </c>
      <c r="I328" s="11" t="s">
        <v>270</v>
      </c>
      <c r="J328" s="11" t="s">
        <v>99</v>
      </c>
      <c r="K328" s="11" t="s">
        <v>71</v>
      </c>
      <c r="L328" s="11" t="s">
        <v>271</v>
      </c>
      <c r="M328" s="11" t="s">
        <v>101</v>
      </c>
      <c r="N328" s="11">
        <v>5</v>
      </c>
      <c r="O328" s="11">
        <v>2018</v>
      </c>
      <c r="P328" s="11" t="s">
        <v>193</v>
      </c>
      <c r="Q328" s="11" t="s">
        <v>193</v>
      </c>
      <c r="R328" s="11" t="s">
        <v>192</v>
      </c>
      <c r="S328" s="11" t="s">
        <v>104</v>
      </c>
      <c r="T328" s="11">
        <v>106</v>
      </c>
      <c r="U328" s="11" t="str">
        <f>IF(ISERROR(VLOOKUP(I328,'BACK INFO'!F:F,1,0)),IF(ISERROR(VLOOKUP(I328,'BACK INFO'!H:H,1,0)),K328,'BACK INFO'!$H$1),'BACK INFO'!$G$1)</f>
        <v>HOLLY SALES INC.</v>
      </c>
    </row>
    <row r="329" spans="1:21" s="11" customFormat="1" x14ac:dyDescent="0.35">
      <c r="A329" s="11" t="s">
        <v>94</v>
      </c>
      <c r="B329" s="11">
        <v>2018</v>
      </c>
      <c r="C329" s="11">
        <v>8</v>
      </c>
      <c r="D329" s="11" t="s">
        <v>95</v>
      </c>
      <c r="E329" s="11" t="s">
        <v>96</v>
      </c>
      <c r="F329" s="11" t="s">
        <v>700</v>
      </c>
      <c r="G329" s="11" t="s">
        <v>192</v>
      </c>
      <c r="H329" s="11" t="s">
        <v>106</v>
      </c>
      <c r="I329" s="11" t="s">
        <v>205</v>
      </c>
      <c r="J329" s="11" t="s">
        <v>99</v>
      </c>
      <c r="K329" s="11" t="s">
        <v>67</v>
      </c>
      <c r="L329" s="11" t="s">
        <v>133</v>
      </c>
      <c r="M329" s="11" t="s">
        <v>101</v>
      </c>
      <c r="N329" s="11">
        <v>8</v>
      </c>
      <c r="O329" s="11">
        <v>2018</v>
      </c>
      <c r="P329" s="11" t="s">
        <v>193</v>
      </c>
      <c r="Q329" s="11" t="s">
        <v>193</v>
      </c>
      <c r="R329" s="11" t="s">
        <v>192</v>
      </c>
      <c r="S329" s="11" t="s">
        <v>104</v>
      </c>
      <c r="T329" s="11">
        <v>212</v>
      </c>
      <c r="U329" s="11" t="str">
        <f>IF(ISERROR(VLOOKUP(I329,'BACK INFO'!F:F,1,0)),IF(ISERROR(VLOOKUP(I329,'BACK INFO'!H:H,1,0)),K329,'BACK INFO'!$H$1),'BACK INFO'!$G$1)</f>
        <v>ANITA M. HOPKINS</v>
      </c>
    </row>
    <row r="330" spans="1:21" s="11" customFormat="1" x14ac:dyDescent="0.35">
      <c r="A330" s="11" t="s">
        <v>94</v>
      </c>
      <c r="B330" s="11">
        <v>2018</v>
      </c>
      <c r="C330" s="11">
        <v>8</v>
      </c>
      <c r="D330" s="11" t="s">
        <v>95</v>
      </c>
      <c r="E330" s="11" t="s">
        <v>96</v>
      </c>
      <c r="F330" s="11" t="s">
        <v>700</v>
      </c>
      <c r="G330" s="11" t="s">
        <v>192</v>
      </c>
      <c r="H330" s="11" t="s">
        <v>110</v>
      </c>
      <c r="I330" s="11" t="s">
        <v>686</v>
      </c>
      <c r="J330" s="11" t="s">
        <v>99</v>
      </c>
      <c r="K330" s="11" t="s">
        <v>54</v>
      </c>
      <c r="L330" s="11" t="s">
        <v>100</v>
      </c>
      <c r="M330" s="11" t="s">
        <v>101</v>
      </c>
      <c r="N330" s="11">
        <v>2</v>
      </c>
      <c r="O330" s="11">
        <v>2018</v>
      </c>
      <c r="P330" s="11" t="s">
        <v>193</v>
      </c>
      <c r="Q330" s="11" t="s">
        <v>193</v>
      </c>
      <c r="R330" s="11" t="s">
        <v>192</v>
      </c>
      <c r="S330" s="11" t="s">
        <v>104</v>
      </c>
      <c r="T330" s="11">
        <v>51.62</v>
      </c>
      <c r="U330" s="11" t="str">
        <f>IF(ISERROR(VLOOKUP(I330,'BACK INFO'!F:F,1,0)),IF(ISERROR(VLOOKUP(I330,'BACK INFO'!H:H,1,0)),K330,'BACK INFO'!$H$1),'BACK INFO'!$G$1)</f>
        <v>PAIGE ALYSE STRAUGHAN</v>
      </c>
    </row>
    <row r="331" spans="1:21" s="11" customFormat="1" x14ac:dyDescent="0.35">
      <c r="A331" s="11" t="s">
        <v>94</v>
      </c>
      <c r="B331" s="11">
        <v>2018</v>
      </c>
      <c r="C331" s="11">
        <v>8</v>
      </c>
      <c r="D331" s="11" t="s">
        <v>95</v>
      </c>
      <c r="E331" s="11" t="s">
        <v>96</v>
      </c>
      <c r="F331" s="11" t="s">
        <v>700</v>
      </c>
      <c r="G331" s="11" t="s">
        <v>192</v>
      </c>
      <c r="H331" s="11" t="s">
        <v>110</v>
      </c>
      <c r="I331" s="11" t="s">
        <v>686</v>
      </c>
      <c r="J331" s="11" t="s">
        <v>99</v>
      </c>
      <c r="K331" s="11" t="s">
        <v>54</v>
      </c>
      <c r="L331" s="11" t="s">
        <v>100</v>
      </c>
      <c r="M331" s="11" t="s">
        <v>101</v>
      </c>
      <c r="N331" s="11">
        <v>403</v>
      </c>
      <c r="O331" s="11">
        <v>2018</v>
      </c>
      <c r="P331" s="11" t="s">
        <v>193</v>
      </c>
      <c r="Q331" s="11" t="s">
        <v>193</v>
      </c>
      <c r="R331" s="11" t="s">
        <v>192</v>
      </c>
      <c r="S331" s="11" t="s">
        <v>104</v>
      </c>
      <c r="T331" s="11">
        <v>11610.050000000008</v>
      </c>
      <c r="U331" s="11" t="str">
        <f>IF(ISERROR(VLOOKUP(I331,'BACK INFO'!F:F,1,0)),IF(ISERROR(VLOOKUP(I331,'BACK INFO'!H:H,1,0)),K331,'BACK INFO'!$H$1),'BACK INFO'!$G$1)</f>
        <v>PAIGE ALYSE STRAUGHAN</v>
      </c>
    </row>
    <row r="332" spans="1:21" s="11" customFormat="1" x14ac:dyDescent="0.35">
      <c r="A332" s="11" t="s">
        <v>94</v>
      </c>
      <c r="B332" s="11">
        <v>2018</v>
      </c>
      <c r="C332" s="11">
        <v>8</v>
      </c>
      <c r="D332" s="11" t="s">
        <v>95</v>
      </c>
      <c r="E332" s="11" t="s">
        <v>96</v>
      </c>
      <c r="F332" s="11" t="s">
        <v>700</v>
      </c>
      <c r="G332" s="11" t="s">
        <v>192</v>
      </c>
      <c r="H332" s="11" t="s">
        <v>110</v>
      </c>
      <c r="I332" s="11" t="s">
        <v>200</v>
      </c>
      <c r="J332" s="11" t="s">
        <v>120</v>
      </c>
      <c r="K332" s="11" t="s">
        <v>69</v>
      </c>
      <c r="L332" s="11" t="s">
        <v>143</v>
      </c>
      <c r="M332" s="11" t="s">
        <v>122</v>
      </c>
      <c r="N332" s="11">
        <v>29</v>
      </c>
      <c r="O332" s="11">
        <v>2018</v>
      </c>
      <c r="P332" s="11" t="s">
        <v>193</v>
      </c>
      <c r="Q332" s="11" t="s">
        <v>193</v>
      </c>
      <c r="R332" s="11" t="s">
        <v>192</v>
      </c>
      <c r="S332" s="11" t="s">
        <v>104</v>
      </c>
      <c r="T332" s="11">
        <v>862.31719330150815</v>
      </c>
      <c r="U332" s="11" t="str">
        <f>IF(ISERROR(VLOOKUP(I332,'BACK INFO'!F:F,1,0)),IF(ISERROR(VLOOKUP(I332,'BACK INFO'!H:H,1,0)),K332,'BACK INFO'!$H$1),'BACK INFO'!$G$1)</f>
        <v>JULIE BERTRAND</v>
      </c>
    </row>
    <row r="333" spans="1:21" s="11" customFormat="1" x14ac:dyDescent="0.35">
      <c r="A333" s="11" t="s">
        <v>94</v>
      </c>
      <c r="B333" s="11">
        <v>2018</v>
      </c>
      <c r="C333" s="11">
        <v>8</v>
      </c>
      <c r="D333" s="11" t="s">
        <v>95</v>
      </c>
      <c r="E333" s="11" t="s">
        <v>96</v>
      </c>
      <c r="F333" s="11" t="s">
        <v>700</v>
      </c>
      <c r="G333" s="11" t="s">
        <v>192</v>
      </c>
      <c r="H333" s="11" t="s">
        <v>110</v>
      </c>
      <c r="I333" s="11" t="s">
        <v>267</v>
      </c>
      <c r="J333" s="11" t="s">
        <v>99</v>
      </c>
      <c r="K333" s="11" t="s">
        <v>75</v>
      </c>
      <c r="L333" s="11" t="s">
        <v>262</v>
      </c>
      <c r="M333" s="11" t="s">
        <v>101</v>
      </c>
      <c r="N333" s="11">
        <v>6</v>
      </c>
      <c r="O333" s="11">
        <v>2018</v>
      </c>
      <c r="P333" s="11" t="s">
        <v>193</v>
      </c>
      <c r="Q333" s="11" t="s">
        <v>193</v>
      </c>
      <c r="R333" s="11" t="s">
        <v>192</v>
      </c>
      <c r="S333" s="11" t="s">
        <v>104</v>
      </c>
      <c r="T333" s="11">
        <v>175</v>
      </c>
      <c r="U333" s="11" t="str">
        <f>IF(ISERROR(VLOOKUP(I333,'BACK INFO'!F:F,1,0)),IF(ISERROR(VLOOKUP(I333,'BACK INFO'!H:H,1,0)),K333,'BACK INFO'!$H$1),'BACK INFO'!$G$1)</f>
        <v>LAURA BONG</v>
      </c>
    </row>
    <row r="334" spans="1:21" s="11" customFormat="1" x14ac:dyDescent="0.35">
      <c r="A334" s="11" t="s">
        <v>94</v>
      </c>
      <c r="B334" s="11">
        <v>2018</v>
      </c>
      <c r="C334" s="11">
        <v>8</v>
      </c>
      <c r="D334" s="11" t="s">
        <v>95</v>
      </c>
      <c r="E334" s="11" t="s">
        <v>96</v>
      </c>
      <c r="F334" s="11" t="s">
        <v>700</v>
      </c>
      <c r="G334" s="11" t="s">
        <v>192</v>
      </c>
      <c r="H334" s="11" t="s">
        <v>110</v>
      </c>
      <c r="I334" s="11" t="s">
        <v>189</v>
      </c>
      <c r="J334" s="11" t="s">
        <v>99</v>
      </c>
      <c r="K334" s="11" t="s">
        <v>73</v>
      </c>
      <c r="L334" s="11" t="s">
        <v>127</v>
      </c>
      <c r="M334" s="11" t="s">
        <v>101</v>
      </c>
      <c r="N334" s="11">
        <v>108</v>
      </c>
      <c r="O334" s="11">
        <v>2018</v>
      </c>
      <c r="P334" s="11" t="s">
        <v>193</v>
      </c>
      <c r="Q334" s="11" t="s">
        <v>193</v>
      </c>
      <c r="R334" s="11" t="s">
        <v>192</v>
      </c>
      <c r="S334" s="11" t="s">
        <v>104</v>
      </c>
      <c r="T334" s="11">
        <v>3306.7200000000003</v>
      </c>
      <c r="U334" s="11" t="str">
        <f>IF(ISERROR(VLOOKUP(I334,'BACK INFO'!F:F,1,0)),IF(ISERROR(VLOOKUP(I334,'BACK INFO'!H:H,1,0)),K334,'BACK INFO'!$H$1),'BACK INFO'!$G$1)</f>
        <v>PHYLLIS POSNER</v>
      </c>
    </row>
    <row r="335" spans="1:21" s="11" customFormat="1" x14ac:dyDescent="0.35">
      <c r="A335" s="11" t="s">
        <v>94</v>
      </c>
      <c r="B335" s="11">
        <v>2018</v>
      </c>
      <c r="C335" s="11">
        <v>8</v>
      </c>
      <c r="D335" s="11" t="s">
        <v>95</v>
      </c>
      <c r="E335" s="11" t="s">
        <v>96</v>
      </c>
      <c r="F335" s="11" t="s">
        <v>700</v>
      </c>
      <c r="G335" s="11" t="s">
        <v>192</v>
      </c>
      <c r="H335" s="11" t="s">
        <v>110</v>
      </c>
      <c r="I335" s="11" t="s">
        <v>263</v>
      </c>
      <c r="J335" s="11" t="s">
        <v>120</v>
      </c>
      <c r="K335" s="11" t="s">
        <v>69</v>
      </c>
      <c r="L335" s="11" t="s">
        <v>143</v>
      </c>
      <c r="M335" s="11" t="s">
        <v>122</v>
      </c>
      <c r="N335" s="11">
        <v>1</v>
      </c>
      <c r="O335" s="11">
        <v>2018</v>
      </c>
      <c r="P335" s="11" t="s">
        <v>193</v>
      </c>
      <c r="Q335" s="11" t="s">
        <v>193</v>
      </c>
      <c r="R335" s="11" t="s">
        <v>192</v>
      </c>
      <c r="S335" s="11" t="s">
        <v>104</v>
      </c>
      <c r="T335" s="11">
        <v>24.247935136773506</v>
      </c>
      <c r="U335" s="11" t="str">
        <f>IF(ISERROR(VLOOKUP(I335,'BACK INFO'!F:F,1,0)),IF(ISERROR(VLOOKUP(I335,'BACK INFO'!H:H,1,0)),K335,'BACK INFO'!$H$1),'BACK INFO'!$G$1)</f>
        <v>JULIE BERTRAND</v>
      </c>
    </row>
    <row r="336" spans="1:21" s="11" customFormat="1" x14ac:dyDescent="0.35">
      <c r="A336" s="11" t="s">
        <v>94</v>
      </c>
      <c r="B336" s="11">
        <v>2018</v>
      </c>
      <c r="C336" s="11">
        <v>8</v>
      </c>
      <c r="D336" s="11" t="s">
        <v>95</v>
      </c>
      <c r="E336" s="11" t="s">
        <v>96</v>
      </c>
      <c r="F336" s="11" t="s">
        <v>700</v>
      </c>
      <c r="G336" s="11" t="s">
        <v>192</v>
      </c>
      <c r="H336" s="11" t="s">
        <v>110</v>
      </c>
      <c r="I336" s="11" t="s">
        <v>60</v>
      </c>
      <c r="J336" s="11" t="s">
        <v>99</v>
      </c>
      <c r="K336" s="11" t="s">
        <v>54</v>
      </c>
      <c r="L336" s="11" t="s">
        <v>100</v>
      </c>
      <c r="M336" s="11" t="s">
        <v>101</v>
      </c>
      <c r="N336" s="11">
        <v>1137</v>
      </c>
      <c r="O336" s="11">
        <v>2018</v>
      </c>
      <c r="P336" s="11" t="s">
        <v>193</v>
      </c>
      <c r="Q336" s="11" t="s">
        <v>193</v>
      </c>
      <c r="R336" s="11" t="s">
        <v>192</v>
      </c>
      <c r="S336" s="11" t="s">
        <v>104</v>
      </c>
      <c r="T336" s="11">
        <v>33935.370000000017</v>
      </c>
      <c r="U336" s="11" t="str">
        <f>IF(ISERROR(VLOOKUP(I336,'BACK INFO'!F:F,1,0)),IF(ISERROR(VLOOKUP(I336,'BACK INFO'!H:H,1,0)),K336,'BACK INFO'!$H$1),'BACK INFO'!$G$1)</f>
        <v>PAIGE ALYSE STRAUGHAN</v>
      </c>
    </row>
    <row r="337" spans="1:21" s="11" customFormat="1" x14ac:dyDescent="0.35">
      <c r="A337" s="11" t="s">
        <v>94</v>
      </c>
      <c r="B337" s="11">
        <v>2018</v>
      </c>
      <c r="C337" s="11">
        <v>8</v>
      </c>
      <c r="D337" s="11" t="s">
        <v>95</v>
      </c>
      <c r="E337" s="11" t="s">
        <v>96</v>
      </c>
      <c r="F337" s="11" t="s">
        <v>700</v>
      </c>
      <c r="G337" s="11" t="s">
        <v>192</v>
      </c>
      <c r="H337" s="11" t="s">
        <v>110</v>
      </c>
      <c r="I337" s="11" t="s">
        <v>184</v>
      </c>
      <c r="J337" s="11" t="s">
        <v>99</v>
      </c>
      <c r="K337" s="11" t="s">
        <v>73</v>
      </c>
      <c r="L337" s="11" t="s">
        <v>127</v>
      </c>
      <c r="M337" s="11" t="s">
        <v>101</v>
      </c>
      <c r="N337" s="11">
        <v>38</v>
      </c>
      <c r="O337" s="11">
        <v>2018</v>
      </c>
      <c r="P337" s="11" t="s">
        <v>193</v>
      </c>
      <c r="Q337" s="11" t="s">
        <v>193</v>
      </c>
      <c r="R337" s="11" t="s">
        <v>192</v>
      </c>
      <c r="S337" s="11" t="s">
        <v>104</v>
      </c>
      <c r="T337" s="11">
        <v>1044</v>
      </c>
      <c r="U337" s="11" t="str">
        <f>IF(ISERROR(VLOOKUP(I337,'BACK INFO'!F:F,1,0)),IF(ISERROR(VLOOKUP(I337,'BACK INFO'!H:H,1,0)),K337,'BACK INFO'!$H$1),'BACK INFO'!$G$1)</f>
        <v>PHYLLIS POSNER</v>
      </c>
    </row>
    <row r="338" spans="1:21" s="11" customFormat="1" x14ac:dyDescent="0.35">
      <c r="A338" s="11" t="s">
        <v>94</v>
      </c>
      <c r="B338" s="11">
        <v>2018</v>
      </c>
      <c r="C338" s="11">
        <v>8</v>
      </c>
      <c r="D338" s="11" t="s">
        <v>95</v>
      </c>
      <c r="E338" s="11" t="s">
        <v>96</v>
      </c>
      <c r="F338" s="11" t="s">
        <v>700</v>
      </c>
      <c r="G338" s="11" t="s">
        <v>192</v>
      </c>
      <c r="H338" s="11" t="s">
        <v>110</v>
      </c>
      <c r="I338" s="11" t="s">
        <v>132</v>
      </c>
      <c r="J338" s="11" t="s">
        <v>99</v>
      </c>
      <c r="K338" s="11" t="s">
        <v>67</v>
      </c>
      <c r="L338" s="11" t="s">
        <v>133</v>
      </c>
      <c r="M338" s="11" t="s">
        <v>101</v>
      </c>
      <c r="N338" s="11">
        <v>9</v>
      </c>
      <c r="O338" s="11">
        <v>2018</v>
      </c>
      <c r="P338" s="11" t="s">
        <v>193</v>
      </c>
      <c r="Q338" s="11" t="s">
        <v>193</v>
      </c>
      <c r="R338" s="11" t="s">
        <v>192</v>
      </c>
      <c r="S338" s="11" t="s">
        <v>104</v>
      </c>
      <c r="T338" s="11">
        <v>334</v>
      </c>
      <c r="U338" s="11" t="str">
        <f>IF(ISERROR(VLOOKUP(I338,'BACK INFO'!F:F,1,0)),IF(ISERROR(VLOOKUP(I338,'BACK INFO'!H:H,1,0)),K338,'BACK INFO'!$H$1),'BACK INFO'!$G$1)</f>
        <v>ANITA M. HOPKINS</v>
      </c>
    </row>
    <row r="339" spans="1:21" s="11" customFormat="1" x14ac:dyDescent="0.35">
      <c r="A339" s="11" t="s">
        <v>94</v>
      </c>
      <c r="B339" s="11">
        <v>2018</v>
      </c>
      <c r="C339" s="11">
        <v>8</v>
      </c>
      <c r="D339" s="11" t="s">
        <v>95</v>
      </c>
      <c r="E339" s="11" t="s">
        <v>96</v>
      </c>
      <c r="F339" s="11" t="s">
        <v>700</v>
      </c>
      <c r="G339" s="11" t="s">
        <v>192</v>
      </c>
      <c r="H339" s="11" t="s">
        <v>110</v>
      </c>
      <c r="I339" s="11" t="s">
        <v>204</v>
      </c>
      <c r="J339" s="11" t="s">
        <v>99</v>
      </c>
      <c r="K339" s="11" t="s">
        <v>71</v>
      </c>
      <c r="L339" s="11" t="s">
        <v>159</v>
      </c>
      <c r="M339" s="11" t="s">
        <v>101</v>
      </c>
      <c r="N339" s="11">
        <v>164</v>
      </c>
      <c r="O339" s="11">
        <v>2018</v>
      </c>
      <c r="P339" s="11" t="s">
        <v>193</v>
      </c>
      <c r="Q339" s="11" t="s">
        <v>193</v>
      </c>
      <c r="R339" s="11" t="s">
        <v>192</v>
      </c>
      <c r="S339" s="11" t="s">
        <v>104</v>
      </c>
      <c r="T339" s="11">
        <v>4626.2400000000007</v>
      </c>
      <c r="U339" s="11" t="str">
        <f>IF(ISERROR(VLOOKUP(I339,'BACK INFO'!F:F,1,0)),IF(ISERROR(VLOOKUP(I339,'BACK INFO'!H:H,1,0)),K339,'BACK INFO'!$H$1),'BACK INFO'!$G$1)</f>
        <v>HOLLY SALES INC.</v>
      </c>
    </row>
    <row r="340" spans="1:21" s="11" customFormat="1" x14ac:dyDescent="0.35">
      <c r="A340" s="11" t="s">
        <v>94</v>
      </c>
      <c r="B340" s="11">
        <v>2018</v>
      </c>
      <c r="C340" s="11">
        <v>8</v>
      </c>
      <c r="D340" s="11" t="s">
        <v>95</v>
      </c>
      <c r="E340" s="11" t="s">
        <v>96</v>
      </c>
      <c r="F340" s="11" t="s">
        <v>700</v>
      </c>
      <c r="G340" s="11" t="s">
        <v>192</v>
      </c>
      <c r="H340" s="11" t="s">
        <v>110</v>
      </c>
      <c r="I340" s="11" t="s">
        <v>272</v>
      </c>
      <c r="J340" s="11" t="s">
        <v>99</v>
      </c>
      <c r="K340" s="11" t="s">
        <v>75</v>
      </c>
      <c r="L340" s="11" t="s">
        <v>273</v>
      </c>
      <c r="M340" s="11" t="s">
        <v>101</v>
      </c>
      <c r="N340" s="11">
        <v>29</v>
      </c>
      <c r="O340" s="11">
        <v>2018</v>
      </c>
      <c r="P340" s="11" t="s">
        <v>193</v>
      </c>
      <c r="Q340" s="11" t="s">
        <v>193</v>
      </c>
      <c r="R340" s="11" t="s">
        <v>192</v>
      </c>
      <c r="S340" s="11" t="s">
        <v>104</v>
      </c>
      <c r="T340" s="11">
        <v>904</v>
      </c>
      <c r="U340" s="11" t="str">
        <f>IF(ISERROR(VLOOKUP(I340,'BACK INFO'!F:F,1,0)),IF(ISERROR(VLOOKUP(I340,'BACK INFO'!H:H,1,0)),K340,'BACK INFO'!$H$1),'BACK INFO'!$G$1)</f>
        <v>LAURA BONG</v>
      </c>
    </row>
    <row r="341" spans="1:21" s="11" customFormat="1" x14ac:dyDescent="0.35">
      <c r="A341" s="11" t="s">
        <v>94</v>
      </c>
      <c r="B341" s="11">
        <v>2018</v>
      </c>
      <c r="C341" s="11">
        <v>8</v>
      </c>
      <c r="D341" s="11" t="s">
        <v>95</v>
      </c>
      <c r="E341" s="11" t="s">
        <v>96</v>
      </c>
      <c r="F341" s="11" t="s">
        <v>700</v>
      </c>
      <c r="G341" s="11" t="s">
        <v>192</v>
      </c>
      <c r="H341" s="11" t="s">
        <v>110</v>
      </c>
      <c r="I341" s="11" t="s">
        <v>270</v>
      </c>
      <c r="J341" s="11" t="s">
        <v>99</v>
      </c>
      <c r="K341" s="11" t="s">
        <v>71</v>
      </c>
      <c r="L341" s="11" t="s">
        <v>271</v>
      </c>
      <c r="M341" s="11" t="s">
        <v>101</v>
      </c>
      <c r="N341" s="11">
        <v>6</v>
      </c>
      <c r="O341" s="11">
        <v>2018</v>
      </c>
      <c r="P341" s="11" t="s">
        <v>193</v>
      </c>
      <c r="Q341" s="11" t="s">
        <v>193</v>
      </c>
      <c r="R341" s="11" t="s">
        <v>192</v>
      </c>
      <c r="S341" s="11" t="s">
        <v>104</v>
      </c>
      <c r="T341" s="11">
        <v>218</v>
      </c>
      <c r="U341" s="11" t="str">
        <f>IF(ISERROR(VLOOKUP(I341,'BACK INFO'!F:F,1,0)),IF(ISERROR(VLOOKUP(I341,'BACK INFO'!H:H,1,0)),K341,'BACK INFO'!$H$1),'BACK INFO'!$G$1)</f>
        <v>HOLLY SALES INC.</v>
      </c>
    </row>
    <row r="342" spans="1:21" s="11" customFormat="1" x14ac:dyDescent="0.35">
      <c r="A342" s="11" t="s">
        <v>94</v>
      </c>
      <c r="B342" s="11">
        <v>2018</v>
      </c>
      <c r="C342" s="11">
        <v>8</v>
      </c>
      <c r="D342" s="11" t="s">
        <v>95</v>
      </c>
      <c r="E342" s="11" t="s">
        <v>96</v>
      </c>
      <c r="F342" s="11" t="s">
        <v>700</v>
      </c>
      <c r="G342" s="11" t="s">
        <v>192</v>
      </c>
      <c r="H342" s="11" t="s">
        <v>110</v>
      </c>
      <c r="I342" s="11" t="s">
        <v>205</v>
      </c>
      <c r="J342" s="11" t="s">
        <v>99</v>
      </c>
      <c r="K342" s="11" t="s">
        <v>67</v>
      </c>
      <c r="L342" s="11" t="s">
        <v>133</v>
      </c>
      <c r="M342" s="11" t="s">
        <v>101</v>
      </c>
      <c r="N342" s="11">
        <v>13</v>
      </c>
      <c r="O342" s="11">
        <v>2018</v>
      </c>
      <c r="P342" s="11" t="s">
        <v>193</v>
      </c>
      <c r="Q342" s="11" t="s">
        <v>193</v>
      </c>
      <c r="R342" s="11" t="s">
        <v>192</v>
      </c>
      <c r="S342" s="11" t="s">
        <v>104</v>
      </c>
      <c r="T342" s="11">
        <v>397</v>
      </c>
      <c r="U342" s="11" t="str">
        <f>IF(ISERROR(VLOOKUP(I342,'BACK INFO'!F:F,1,0)),IF(ISERROR(VLOOKUP(I342,'BACK INFO'!H:H,1,0)),K342,'BACK INFO'!$H$1),'BACK INFO'!$G$1)</f>
        <v>ANITA M. HOPKINS</v>
      </c>
    </row>
    <row r="343" spans="1:21" s="11" customFormat="1" x14ac:dyDescent="0.35">
      <c r="A343" s="11" t="s">
        <v>94</v>
      </c>
      <c r="B343" s="11">
        <v>2018</v>
      </c>
      <c r="C343" s="11">
        <v>8</v>
      </c>
      <c r="D343" s="11" t="s">
        <v>95</v>
      </c>
      <c r="E343" s="11" t="s">
        <v>96</v>
      </c>
      <c r="F343" s="11" t="s">
        <v>700</v>
      </c>
      <c r="G343" s="11" t="s">
        <v>192</v>
      </c>
      <c r="H343" s="11" t="s">
        <v>110</v>
      </c>
      <c r="I343" s="11" t="s">
        <v>182</v>
      </c>
      <c r="J343" s="11" t="s">
        <v>99</v>
      </c>
      <c r="K343" s="11" t="s">
        <v>71</v>
      </c>
      <c r="L343" s="11" t="s">
        <v>169</v>
      </c>
      <c r="M343" s="11" t="s">
        <v>101</v>
      </c>
      <c r="N343" s="11">
        <v>45</v>
      </c>
      <c r="O343" s="11">
        <v>2018</v>
      </c>
      <c r="P343" s="11" t="s">
        <v>193</v>
      </c>
      <c r="Q343" s="11" t="s">
        <v>193</v>
      </c>
      <c r="R343" s="11" t="s">
        <v>192</v>
      </c>
      <c r="S343" s="11" t="s">
        <v>104</v>
      </c>
      <c r="T343" s="11">
        <v>1360</v>
      </c>
      <c r="U343" s="11" t="str">
        <f>IF(ISERROR(VLOOKUP(I343,'BACK INFO'!F:F,1,0)),IF(ISERROR(VLOOKUP(I343,'BACK INFO'!H:H,1,0)),K343,'BACK INFO'!$H$1),'BACK INFO'!$G$1)</f>
        <v>HOLLY SALES INC.</v>
      </c>
    </row>
    <row r="344" spans="1:21" s="11" customFormat="1" x14ac:dyDescent="0.35">
      <c r="A344" s="11" t="s">
        <v>94</v>
      </c>
      <c r="B344" s="11">
        <v>2018</v>
      </c>
      <c r="C344" s="11">
        <v>8</v>
      </c>
      <c r="D344" s="11" t="s">
        <v>95</v>
      </c>
      <c r="E344" s="11" t="s">
        <v>96</v>
      </c>
      <c r="F344" s="11" t="s">
        <v>700</v>
      </c>
      <c r="G344" s="11" t="s">
        <v>192</v>
      </c>
      <c r="H344" s="11" t="s">
        <v>110</v>
      </c>
      <c r="I344" s="11" t="s">
        <v>207</v>
      </c>
      <c r="J344" s="11" t="s">
        <v>99</v>
      </c>
      <c r="K344" s="11" t="s">
        <v>67</v>
      </c>
      <c r="L344" s="11" t="s">
        <v>114</v>
      </c>
      <c r="M344" s="11" t="s">
        <v>101</v>
      </c>
      <c r="N344" s="11">
        <v>34</v>
      </c>
      <c r="O344" s="11">
        <v>2018</v>
      </c>
      <c r="P344" s="11" t="s">
        <v>193</v>
      </c>
      <c r="Q344" s="11" t="s">
        <v>193</v>
      </c>
      <c r="R344" s="11" t="s">
        <v>192</v>
      </c>
      <c r="S344" s="11" t="s">
        <v>104</v>
      </c>
      <c r="T344" s="11">
        <v>967</v>
      </c>
      <c r="U344" s="11" t="str">
        <f>IF(ISERROR(VLOOKUP(I344,'BACK INFO'!F:F,1,0)),IF(ISERROR(VLOOKUP(I344,'BACK INFO'!H:H,1,0)),K344,'BACK INFO'!$H$1),'BACK INFO'!$G$1)</f>
        <v>ANITA M. HOPKINS</v>
      </c>
    </row>
    <row r="345" spans="1:21" s="11" customFormat="1" x14ac:dyDescent="0.35">
      <c r="A345" s="11" t="s">
        <v>94</v>
      </c>
      <c r="B345" s="11">
        <v>2018</v>
      </c>
      <c r="C345" s="11">
        <v>8</v>
      </c>
      <c r="D345" s="11" t="s">
        <v>95</v>
      </c>
      <c r="E345" s="11" t="s">
        <v>96</v>
      </c>
      <c r="F345" s="11" t="s">
        <v>700</v>
      </c>
      <c r="G345" s="11" t="s">
        <v>192</v>
      </c>
      <c r="H345" s="11" t="s">
        <v>110</v>
      </c>
      <c r="I345" s="11" t="s">
        <v>207</v>
      </c>
      <c r="J345" s="11" t="s">
        <v>99</v>
      </c>
      <c r="K345" s="11" t="s">
        <v>67</v>
      </c>
      <c r="L345" s="11" t="s">
        <v>108</v>
      </c>
      <c r="M345" s="11" t="s">
        <v>101</v>
      </c>
      <c r="N345" s="11">
        <v>80</v>
      </c>
      <c r="O345" s="11">
        <v>2018</v>
      </c>
      <c r="P345" s="11" t="s">
        <v>193</v>
      </c>
      <c r="Q345" s="11" t="s">
        <v>193</v>
      </c>
      <c r="R345" s="11" t="s">
        <v>192</v>
      </c>
      <c r="S345" s="11" t="s">
        <v>104</v>
      </c>
      <c r="T345" s="11">
        <v>2420</v>
      </c>
      <c r="U345" s="11" t="str">
        <f>IF(ISERROR(VLOOKUP(I345,'BACK INFO'!F:F,1,0)),IF(ISERROR(VLOOKUP(I345,'BACK INFO'!H:H,1,0)),K345,'BACK INFO'!$H$1),'BACK INFO'!$G$1)</f>
        <v>ANITA M. HOPKINS</v>
      </c>
    </row>
    <row r="346" spans="1:21" s="11" customFormat="1" x14ac:dyDescent="0.35">
      <c r="A346" s="11" t="s">
        <v>94</v>
      </c>
      <c r="B346" s="11">
        <v>2018</v>
      </c>
      <c r="C346" s="11">
        <v>8</v>
      </c>
      <c r="D346" s="11" t="s">
        <v>95</v>
      </c>
      <c r="E346" s="11" t="s">
        <v>96</v>
      </c>
      <c r="F346" s="11" t="s">
        <v>700</v>
      </c>
      <c r="G346" s="11" t="s">
        <v>192</v>
      </c>
      <c r="H346" s="11" t="s">
        <v>110</v>
      </c>
      <c r="I346" s="11" t="s">
        <v>209</v>
      </c>
      <c r="J346" s="11" t="s">
        <v>99</v>
      </c>
      <c r="K346" s="11" t="s">
        <v>67</v>
      </c>
      <c r="L346" s="11" t="s">
        <v>114</v>
      </c>
      <c r="M346" s="11" t="s">
        <v>101</v>
      </c>
      <c r="N346" s="11">
        <v>11</v>
      </c>
      <c r="O346" s="11">
        <v>2018</v>
      </c>
      <c r="P346" s="11" t="s">
        <v>193</v>
      </c>
      <c r="Q346" s="11" t="s">
        <v>193</v>
      </c>
      <c r="R346" s="11" t="s">
        <v>192</v>
      </c>
      <c r="S346" s="11" t="s">
        <v>104</v>
      </c>
      <c r="T346" s="11">
        <v>335</v>
      </c>
      <c r="U346" s="11" t="str">
        <f>IF(ISERROR(VLOOKUP(I346,'BACK INFO'!F:F,1,0)),IF(ISERROR(VLOOKUP(I346,'BACK INFO'!H:H,1,0)),K346,'BACK INFO'!$H$1),'BACK INFO'!$G$1)</f>
        <v>ANITA M. HOPKINS</v>
      </c>
    </row>
    <row r="347" spans="1:21" s="11" customFormat="1" x14ac:dyDescent="0.35">
      <c r="A347" s="11" t="s">
        <v>94</v>
      </c>
      <c r="B347" s="11">
        <v>2018</v>
      </c>
      <c r="C347" s="11">
        <v>8</v>
      </c>
      <c r="D347" s="11" t="s">
        <v>95</v>
      </c>
      <c r="E347" s="11" t="s">
        <v>96</v>
      </c>
      <c r="F347" s="11" t="s">
        <v>700</v>
      </c>
      <c r="G347" s="11" t="s">
        <v>192</v>
      </c>
      <c r="H347" s="11" t="s">
        <v>110</v>
      </c>
      <c r="I347" s="11" t="s">
        <v>209</v>
      </c>
      <c r="J347" s="11" t="s">
        <v>99</v>
      </c>
      <c r="K347" s="11" t="s">
        <v>67</v>
      </c>
      <c r="L347" s="11" t="s">
        <v>173</v>
      </c>
      <c r="M347" s="11" t="s">
        <v>101</v>
      </c>
      <c r="N347" s="11">
        <v>28</v>
      </c>
      <c r="O347" s="11">
        <v>2018</v>
      </c>
      <c r="P347" s="11" t="s">
        <v>193</v>
      </c>
      <c r="Q347" s="11" t="s">
        <v>193</v>
      </c>
      <c r="R347" s="11" t="s">
        <v>192</v>
      </c>
      <c r="S347" s="11" t="s">
        <v>104</v>
      </c>
      <c r="T347" s="11">
        <v>897</v>
      </c>
      <c r="U347" s="11" t="str">
        <f>IF(ISERROR(VLOOKUP(I347,'BACK INFO'!F:F,1,0)),IF(ISERROR(VLOOKUP(I347,'BACK INFO'!H:H,1,0)),K347,'BACK INFO'!$H$1),'BACK INFO'!$G$1)</f>
        <v>ANITA M. HOPKINS</v>
      </c>
    </row>
    <row r="348" spans="1:21" s="11" customFormat="1" x14ac:dyDescent="0.35">
      <c r="A348" s="11" t="s">
        <v>94</v>
      </c>
      <c r="B348" s="11">
        <v>2018</v>
      </c>
      <c r="C348" s="11">
        <v>8</v>
      </c>
      <c r="D348" s="11" t="s">
        <v>95</v>
      </c>
      <c r="E348" s="11" t="s">
        <v>96</v>
      </c>
      <c r="F348" s="11" t="s">
        <v>700</v>
      </c>
      <c r="G348" s="11" t="s">
        <v>192</v>
      </c>
      <c r="H348" s="11" t="s">
        <v>110</v>
      </c>
      <c r="I348" s="11" t="s">
        <v>209</v>
      </c>
      <c r="J348" s="11" t="s">
        <v>99</v>
      </c>
      <c r="K348" s="11" t="s">
        <v>67</v>
      </c>
      <c r="L348" s="11" t="s">
        <v>210</v>
      </c>
      <c r="M348" s="11" t="s">
        <v>101</v>
      </c>
      <c r="N348" s="11">
        <v>29</v>
      </c>
      <c r="O348" s="11">
        <v>2018</v>
      </c>
      <c r="P348" s="11" t="s">
        <v>193</v>
      </c>
      <c r="Q348" s="11" t="s">
        <v>193</v>
      </c>
      <c r="R348" s="11" t="s">
        <v>192</v>
      </c>
      <c r="S348" s="11" t="s">
        <v>104</v>
      </c>
      <c r="T348" s="11">
        <v>920</v>
      </c>
      <c r="U348" s="11" t="str">
        <f>IF(ISERROR(VLOOKUP(I348,'BACK INFO'!F:F,1,0)),IF(ISERROR(VLOOKUP(I348,'BACK INFO'!H:H,1,0)),K348,'BACK INFO'!$H$1),'BACK INFO'!$G$1)</f>
        <v>ANITA M. HOPKINS</v>
      </c>
    </row>
    <row r="349" spans="1:21" s="11" customFormat="1" x14ac:dyDescent="0.35">
      <c r="A349" s="11" t="s">
        <v>94</v>
      </c>
      <c r="B349" s="11">
        <v>2018</v>
      </c>
      <c r="C349" s="11">
        <v>8</v>
      </c>
      <c r="D349" s="11" t="s">
        <v>95</v>
      </c>
      <c r="E349" s="11" t="s">
        <v>96</v>
      </c>
      <c r="F349" s="11" t="s">
        <v>700</v>
      </c>
      <c r="G349" s="11" t="s">
        <v>192</v>
      </c>
      <c r="H349" s="11" t="s">
        <v>110</v>
      </c>
      <c r="I349" s="11" t="s">
        <v>209</v>
      </c>
      <c r="J349" s="11" t="s">
        <v>99</v>
      </c>
      <c r="K349" s="11" t="s">
        <v>75</v>
      </c>
      <c r="L349" s="11" t="s">
        <v>131</v>
      </c>
      <c r="M349" s="11" t="s">
        <v>101</v>
      </c>
      <c r="N349" s="11">
        <v>31</v>
      </c>
      <c r="O349" s="11">
        <v>2018</v>
      </c>
      <c r="P349" s="11" t="s">
        <v>193</v>
      </c>
      <c r="Q349" s="11" t="s">
        <v>193</v>
      </c>
      <c r="R349" s="11" t="s">
        <v>192</v>
      </c>
      <c r="S349" s="11" t="s">
        <v>104</v>
      </c>
      <c r="T349" s="11">
        <v>1070</v>
      </c>
      <c r="U349" s="11" t="str">
        <f>IF(ISERROR(VLOOKUP(I349,'BACK INFO'!F:F,1,0)),IF(ISERROR(VLOOKUP(I349,'BACK INFO'!H:H,1,0)),K349,'BACK INFO'!$H$1),'BACK INFO'!$G$1)</f>
        <v>LAURA BONG</v>
      </c>
    </row>
    <row r="350" spans="1:21" s="11" customFormat="1" x14ac:dyDescent="0.35">
      <c r="A350" s="11" t="s">
        <v>94</v>
      </c>
      <c r="B350" s="11">
        <v>2018</v>
      </c>
      <c r="C350" s="11">
        <v>8</v>
      </c>
      <c r="D350" s="11" t="s">
        <v>95</v>
      </c>
      <c r="E350" s="11" t="s">
        <v>96</v>
      </c>
      <c r="F350" s="11" t="s">
        <v>700</v>
      </c>
      <c r="G350" s="11" t="s">
        <v>192</v>
      </c>
      <c r="H350" s="11" t="s">
        <v>110</v>
      </c>
      <c r="I350" s="11" t="s">
        <v>209</v>
      </c>
      <c r="J350" s="11" t="s">
        <v>120</v>
      </c>
      <c r="K350" s="11" t="s">
        <v>68</v>
      </c>
      <c r="L350" s="11" t="s">
        <v>129</v>
      </c>
      <c r="M350" s="11" t="s">
        <v>122</v>
      </c>
      <c r="N350" s="11">
        <v>26</v>
      </c>
      <c r="O350" s="11">
        <v>2018</v>
      </c>
      <c r="P350" s="11" t="s">
        <v>193</v>
      </c>
      <c r="Q350" s="11" t="s">
        <v>193</v>
      </c>
      <c r="R350" s="11" t="s">
        <v>192</v>
      </c>
      <c r="S350" s="11" t="s">
        <v>104</v>
      </c>
      <c r="T350" s="11">
        <v>822.15655073122673</v>
      </c>
      <c r="U350" s="11" t="str">
        <f>IF(ISERROR(VLOOKUP(I350,'BACK INFO'!F:F,1,0)),IF(ISERROR(VLOOKUP(I350,'BACK INFO'!H:H,1,0)),K350,'BACK INFO'!$H$1),'BACK INFO'!$G$1)</f>
        <v>STEPHANIE VITALI</v>
      </c>
    </row>
    <row r="351" spans="1:21" s="11" customFormat="1" x14ac:dyDescent="0.35">
      <c r="A351" s="11" t="s">
        <v>94</v>
      </c>
      <c r="B351" s="11">
        <v>2018</v>
      </c>
      <c r="C351" s="11">
        <v>8</v>
      </c>
      <c r="D351" s="11" t="s">
        <v>95</v>
      </c>
      <c r="E351" s="11" t="s">
        <v>96</v>
      </c>
      <c r="F351" s="11" t="s">
        <v>700</v>
      </c>
      <c r="G351" s="11" t="s">
        <v>192</v>
      </c>
      <c r="H351" s="11" t="s">
        <v>110</v>
      </c>
      <c r="I351" s="11" t="s">
        <v>212</v>
      </c>
      <c r="J351" s="11" t="s">
        <v>99</v>
      </c>
      <c r="K351" s="11" t="s">
        <v>67</v>
      </c>
      <c r="L351" s="11" t="s">
        <v>173</v>
      </c>
      <c r="M351" s="11" t="s">
        <v>101</v>
      </c>
      <c r="N351" s="11">
        <v>4</v>
      </c>
      <c r="O351" s="11">
        <v>2018</v>
      </c>
      <c r="P351" s="11" t="s">
        <v>193</v>
      </c>
      <c r="Q351" s="11" t="s">
        <v>193</v>
      </c>
      <c r="R351" s="11" t="s">
        <v>192</v>
      </c>
      <c r="S351" s="11" t="s">
        <v>104</v>
      </c>
      <c r="T351" s="11">
        <v>152</v>
      </c>
      <c r="U351" s="11" t="str">
        <f>IF(ISERROR(VLOOKUP(I351,'BACK INFO'!F:F,1,0)),IF(ISERROR(VLOOKUP(I351,'BACK INFO'!H:H,1,0)),K351,'BACK INFO'!$H$1),'BACK INFO'!$G$1)</f>
        <v>ANITA M. HOPKINS</v>
      </c>
    </row>
    <row r="352" spans="1:21" s="11" customFormat="1" x14ac:dyDescent="0.35">
      <c r="A352" s="11" t="s">
        <v>94</v>
      </c>
      <c r="B352" s="11">
        <v>2018</v>
      </c>
      <c r="C352" s="11">
        <v>8</v>
      </c>
      <c r="D352" s="11" t="s">
        <v>95</v>
      </c>
      <c r="E352" s="11" t="s">
        <v>96</v>
      </c>
      <c r="F352" s="11" t="s">
        <v>700</v>
      </c>
      <c r="G352" s="11" t="s">
        <v>192</v>
      </c>
      <c r="H352" s="11" t="s">
        <v>110</v>
      </c>
      <c r="I352" s="11" t="s">
        <v>274</v>
      </c>
      <c r="J352" s="11" t="s">
        <v>99</v>
      </c>
      <c r="K352" s="11" t="s">
        <v>72</v>
      </c>
      <c r="L352" s="11" t="s">
        <v>114</v>
      </c>
      <c r="M352" s="11" t="s">
        <v>101</v>
      </c>
      <c r="N352" s="11">
        <v>13</v>
      </c>
      <c r="O352" s="11">
        <v>2018</v>
      </c>
      <c r="P352" s="11" t="s">
        <v>193</v>
      </c>
      <c r="Q352" s="11" t="s">
        <v>193</v>
      </c>
      <c r="R352" s="11" t="s">
        <v>192</v>
      </c>
      <c r="S352" s="11" t="s">
        <v>104</v>
      </c>
      <c r="T352" s="11">
        <v>420</v>
      </c>
      <c r="U352" s="11" t="str">
        <f>IF(ISERROR(VLOOKUP(I352,'BACK INFO'!F:F,1,0)),IF(ISERROR(VLOOKUP(I352,'BACK INFO'!H:H,1,0)),K352,'BACK INFO'!$H$1),'BACK INFO'!$G$1)</f>
        <v>BILL MILLER AND COMPANY</v>
      </c>
    </row>
    <row r="353" spans="1:21" s="11" customFormat="1" x14ac:dyDescent="0.35">
      <c r="A353" s="11" t="s">
        <v>94</v>
      </c>
      <c r="B353" s="11">
        <v>2018</v>
      </c>
      <c r="C353" s="11">
        <v>8</v>
      </c>
      <c r="D353" s="11" t="s">
        <v>95</v>
      </c>
      <c r="E353" s="11" t="s">
        <v>96</v>
      </c>
      <c r="F353" s="11" t="s">
        <v>700</v>
      </c>
      <c r="G353" s="11" t="s">
        <v>192</v>
      </c>
      <c r="H353" s="11" t="s">
        <v>110</v>
      </c>
      <c r="I353" s="11" t="s">
        <v>215</v>
      </c>
      <c r="J353" s="11" t="s">
        <v>99</v>
      </c>
      <c r="K353" s="11" t="s">
        <v>71</v>
      </c>
      <c r="L353" s="11" t="s">
        <v>216</v>
      </c>
      <c r="M353" s="11" t="s">
        <v>101</v>
      </c>
      <c r="N353" s="11">
        <v>14</v>
      </c>
      <c r="O353" s="11">
        <v>2018</v>
      </c>
      <c r="P353" s="11" t="s">
        <v>193</v>
      </c>
      <c r="Q353" s="11" t="s">
        <v>193</v>
      </c>
      <c r="R353" s="11" t="s">
        <v>192</v>
      </c>
      <c r="S353" s="11" t="s">
        <v>104</v>
      </c>
      <c r="T353" s="11">
        <v>451</v>
      </c>
      <c r="U353" s="11" t="str">
        <f>IF(ISERROR(VLOOKUP(I353,'BACK INFO'!F:F,1,0)),IF(ISERROR(VLOOKUP(I353,'BACK INFO'!H:H,1,0)),K353,'BACK INFO'!$H$1),'BACK INFO'!$G$1)</f>
        <v>HOLLY SALES INC.</v>
      </c>
    </row>
    <row r="354" spans="1:21" s="11" customFormat="1" x14ac:dyDescent="0.35">
      <c r="A354" s="11" t="s">
        <v>94</v>
      </c>
      <c r="B354" s="11">
        <v>2018</v>
      </c>
      <c r="C354" s="11">
        <v>8</v>
      </c>
      <c r="D354" s="11" t="s">
        <v>95</v>
      </c>
      <c r="E354" s="11" t="s">
        <v>96</v>
      </c>
      <c r="F354" s="11" t="s">
        <v>700</v>
      </c>
      <c r="G354" s="11" t="s">
        <v>192</v>
      </c>
      <c r="H354" s="11" t="s">
        <v>110</v>
      </c>
      <c r="I354" s="11" t="s">
        <v>217</v>
      </c>
      <c r="J354" s="11" t="s">
        <v>99</v>
      </c>
      <c r="K354" s="11" t="s">
        <v>75</v>
      </c>
      <c r="L354" s="11" t="s">
        <v>146</v>
      </c>
      <c r="M354" s="11" t="s">
        <v>101</v>
      </c>
      <c r="N354" s="11">
        <v>4</v>
      </c>
      <c r="O354" s="11">
        <v>2018</v>
      </c>
      <c r="P354" s="11" t="s">
        <v>193</v>
      </c>
      <c r="Q354" s="11" t="s">
        <v>193</v>
      </c>
      <c r="R354" s="11" t="s">
        <v>192</v>
      </c>
      <c r="S354" s="11" t="s">
        <v>104</v>
      </c>
      <c r="T354" s="11">
        <v>149</v>
      </c>
      <c r="U354" s="11" t="str">
        <f>IF(ISERROR(VLOOKUP(I354,'BACK INFO'!F:F,1,0)),IF(ISERROR(VLOOKUP(I354,'BACK INFO'!H:H,1,0)),K354,'BACK INFO'!$H$1),'BACK INFO'!$G$1)</f>
        <v>LAURA BONG</v>
      </c>
    </row>
    <row r="355" spans="1:21" s="11" customFormat="1" x14ac:dyDescent="0.35">
      <c r="A355" s="11" t="s">
        <v>94</v>
      </c>
      <c r="B355" s="11">
        <v>2018</v>
      </c>
      <c r="C355" s="11">
        <v>8</v>
      </c>
      <c r="D355" s="11" t="s">
        <v>95</v>
      </c>
      <c r="E355" s="11" t="s">
        <v>96</v>
      </c>
      <c r="F355" s="11" t="s">
        <v>700</v>
      </c>
      <c r="G355" s="11" t="s">
        <v>192</v>
      </c>
      <c r="H355" s="11" t="s">
        <v>110</v>
      </c>
      <c r="I355" s="11" t="s">
        <v>275</v>
      </c>
      <c r="J355" s="11" t="s">
        <v>99</v>
      </c>
      <c r="K355" s="11" t="s">
        <v>76</v>
      </c>
      <c r="L355" s="11" t="s">
        <v>127</v>
      </c>
      <c r="M355" s="11" t="s">
        <v>101</v>
      </c>
      <c r="N355" s="11">
        <v>43</v>
      </c>
      <c r="O355" s="11">
        <v>2018</v>
      </c>
      <c r="P355" s="11" t="s">
        <v>193</v>
      </c>
      <c r="Q355" s="11" t="s">
        <v>193</v>
      </c>
      <c r="R355" s="11" t="s">
        <v>192</v>
      </c>
      <c r="S355" s="11" t="s">
        <v>104</v>
      </c>
      <c r="T355" s="11">
        <v>1429</v>
      </c>
      <c r="U355" s="11" t="str">
        <f>IF(ISERROR(VLOOKUP(I355,'BACK INFO'!F:F,1,0)),IF(ISERROR(VLOOKUP(I355,'BACK INFO'!H:H,1,0)),K355,'BACK INFO'!$H$1),'BACK INFO'!$G$1)</f>
        <v>MIE MANNICHE</v>
      </c>
    </row>
    <row r="356" spans="1:21" s="11" customFormat="1" x14ac:dyDescent="0.35">
      <c r="A356" s="11" t="s">
        <v>94</v>
      </c>
      <c r="B356" s="11">
        <v>2018</v>
      </c>
      <c r="C356" s="11">
        <v>8</v>
      </c>
      <c r="D356" s="11" t="s">
        <v>95</v>
      </c>
      <c r="E356" s="11" t="s">
        <v>96</v>
      </c>
      <c r="F356" s="11" t="s">
        <v>700</v>
      </c>
      <c r="G356" s="11" t="s">
        <v>192</v>
      </c>
      <c r="H356" s="11" t="s">
        <v>110</v>
      </c>
      <c r="I356" s="11" t="s">
        <v>276</v>
      </c>
      <c r="J356" s="11" t="s">
        <v>99</v>
      </c>
      <c r="K356" s="11" t="s">
        <v>73</v>
      </c>
      <c r="L356" s="11" t="s">
        <v>127</v>
      </c>
      <c r="M356" s="11" t="s">
        <v>101</v>
      </c>
      <c r="N356" s="11">
        <v>32</v>
      </c>
      <c r="O356" s="11">
        <v>2018</v>
      </c>
      <c r="P356" s="11" t="s">
        <v>193</v>
      </c>
      <c r="Q356" s="11" t="s">
        <v>193</v>
      </c>
      <c r="R356" s="11" t="s">
        <v>192</v>
      </c>
      <c r="S356" s="11" t="s">
        <v>104</v>
      </c>
      <c r="T356" s="11">
        <v>1072</v>
      </c>
      <c r="U356" s="11" t="str">
        <f>IF(ISERROR(VLOOKUP(I356,'BACK INFO'!F:F,1,0)),IF(ISERROR(VLOOKUP(I356,'BACK INFO'!H:H,1,0)),K356,'BACK INFO'!$H$1),'BACK INFO'!$G$1)</f>
        <v>PHYLLIS POSNER</v>
      </c>
    </row>
    <row r="357" spans="1:21" s="11" customFormat="1" x14ac:dyDescent="0.35">
      <c r="A357" s="11" t="s">
        <v>94</v>
      </c>
      <c r="B357" s="11">
        <v>2018</v>
      </c>
      <c r="C357" s="11">
        <v>8</v>
      </c>
      <c r="D357" s="11" t="s">
        <v>95</v>
      </c>
      <c r="E357" s="11" t="s">
        <v>96</v>
      </c>
      <c r="F357" s="11" t="s">
        <v>700</v>
      </c>
      <c r="G357" s="11" t="s">
        <v>192</v>
      </c>
      <c r="H357" s="11" t="s">
        <v>110</v>
      </c>
      <c r="I357" s="11" t="s">
        <v>269</v>
      </c>
      <c r="J357" s="11" t="s">
        <v>120</v>
      </c>
      <c r="K357" s="11" t="s">
        <v>68</v>
      </c>
      <c r="L357" s="11" t="s">
        <v>129</v>
      </c>
      <c r="M357" s="11" t="s">
        <v>122</v>
      </c>
      <c r="N357" s="11">
        <v>9</v>
      </c>
      <c r="O357" s="11">
        <v>2018</v>
      </c>
      <c r="P357" s="11" t="s">
        <v>193</v>
      </c>
      <c r="Q357" s="11" t="s">
        <v>193</v>
      </c>
      <c r="R357" s="11" t="s">
        <v>192</v>
      </c>
      <c r="S357" s="11" t="s">
        <v>104</v>
      </c>
      <c r="T357" s="11">
        <v>313.70766083200726</v>
      </c>
      <c r="U357" s="11" t="str">
        <f>IF(ISERROR(VLOOKUP(I357,'BACK INFO'!F:F,1,0)),IF(ISERROR(VLOOKUP(I357,'BACK INFO'!H:H,1,0)),K357,'BACK INFO'!$H$1),'BACK INFO'!$G$1)</f>
        <v>STEPHANIE VITALI</v>
      </c>
    </row>
    <row r="358" spans="1:21" s="11" customFormat="1" x14ac:dyDescent="0.35">
      <c r="A358" s="11" t="s">
        <v>94</v>
      </c>
      <c r="B358" s="11">
        <v>2018</v>
      </c>
      <c r="C358" s="11">
        <v>8</v>
      </c>
      <c r="D358" s="11" t="s">
        <v>95</v>
      </c>
      <c r="E358" s="11" t="s">
        <v>96</v>
      </c>
      <c r="F358" s="11" t="s">
        <v>700</v>
      </c>
      <c r="G358" s="11" t="s">
        <v>192</v>
      </c>
      <c r="H358" s="11" t="s">
        <v>110</v>
      </c>
      <c r="I358" s="11" t="s">
        <v>54</v>
      </c>
      <c r="J358" s="11" t="s">
        <v>99</v>
      </c>
      <c r="K358" s="11" t="s">
        <v>54</v>
      </c>
      <c r="L358" s="11" t="s">
        <v>127</v>
      </c>
      <c r="M358" s="11" t="s">
        <v>101</v>
      </c>
      <c r="N358" s="11">
        <v>2</v>
      </c>
      <c r="O358" s="11">
        <v>2018</v>
      </c>
      <c r="P358" s="11" t="s">
        <v>193</v>
      </c>
      <c r="Q358" s="11" t="s">
        <v>193</v>
      </c>
      <c r="R358" s="11" t="s">
        <v>192</v>
      </c>
      <c r="S358" s="11" t="s">
        <v>104</v>
      </c>
      <c r="T358" s="11">
        <v>50.4</v>
      </c>
      <c r="U358" s="11" t="str">
        <f>IF(ISERROR(VLOOKUP(I358,'BACK INFO'!F:F,1,0)),IF(ISERROR(VLOOKUP(I358,'BACK INFO'!H:H,1,0)),K358,'BACK INFO'!$H$1),'BACK INFO'!$G$1)</f>
        <v>KELLY MICHELLE ELLINGSON</v>
      </c>
    </row>
    <row r="359" spans="1:21" s="11" customFormat="1" x14ac:dyDescent="0.35">
      <c r="A359" s="11" t="s">
        <v>94</v>
      </c>
      <c r="B359" s="11">
        <v>2018</v>
      </c>
      <c r="C359" s="11">
        <v>8</v>
      </c>
      <c r="D359" s="11" t="s">
        <v>95</v>
      </c>
      <c r="E359" s="11" t="s">
        <v>96</v>
      </c>
      <c r="F359" s="11" t="s">
        <v>700</v>
      </c>
      <c r="G359" s="11" t="s">
        <v>221</v>
      </c>
      <c r="H359" s="11" t="s">
        <v>98</v>
      </c>
      <c r="I359" s="11" t="s">
        <v>60</v>
      </c>
      <c r="J359" s="11" t="s">
        <v>99</v>
      </c>
      <c r="K359" s="11" t="s">
        <v>54</v>
      </c>
      <c r="L359" s="11" t="s">
        <v>100</v>
      </c>
      <c r="M359" s="11" t="s">
        <v>101</v>
      </c>
      <c r="N359" s="11">
        <v>100</v>
      </c>
      <c r="O359" s="11">
        <v>2018</v>
      </c>
      <c r="P359" s="11" t="s">
        <v>222</v>
      </c>
      <c r="Q359" s="11" t="s">
        <v>222</v>
      </c>
      <c r="R359" s="11" t="s">
        <v>221</v>
      </c>
      <c r="S359" s="11" t="s">
        <v>104</v>
      </c>
      <c r="T359" s="11">
        <v>1936.8</v>
      </c>
      <c r="U359" s="11" t="str">
        <f>IF(ISERROR(VLOOKUP(I359,'BACK INFO'!F:F,1,0)),IF(ISERROR(VLOOKUP(I359,'BACK INFO'!H:H,1,0)),K359,'BACK INFO'!$H$1),'BACK INFO'!$G$1)</f>
        <v>PAIGE ALYSE STRAUGHAN</v>
      </c>
    </row>
    <row r="360" spans="1:21" s="11" customFormat="1" x14ac:dyDescent="0.35">
      <c r="A360" s="11" t="s">
        <v>94</v>
      </c>
      <c r="B360" s="11">
        <v>2018</v>
      </c>
      <c r="C360" s="11">
        <v>8</v>
      </c>
      <c r="D360" s="11" t="s">
        <v>95</v>
      </c>
      <c r="E360" s="11" t="s">
        <v>96</v>
      </c>
      <c r="F360" s="11" t="s">
        <v>700</v>
      </c>
      <c r="G360" s="11" t="s">
        <v>223</v>
      </c>
      <c r="H360" s="11" t="s">
        <v>98</v>
      </c>
      <c r="I360" s="11" t="s">
        <v>686</v>
      </c>
      <c r="J360" s="11" t="s">
        <v>99</v>
      </c>
      <c r="K360" s="11" t="s">
        <v>54</v>
      </c>
      <c r="L360" s="11" t="s">
        <v>100</v>
      </c>
      <c r="M360" s="11" t="s">
        <v>101</v>
      </c>
      <c r="N360" s="11">
        <v>13</v>
      </c>
      <c r="O360" s="11">
        <v>2018</v>
      </c>
      <c r="P360" s="11" t="s">
        <v>102</v>
      </c>
      <c r="Q360" s="11" t="s">
        <v>102</v>
      </c>
      <c r="R360" s="11" t="s">
        <v>223</v>
      </c>
      <c r="S360" s="11" t="s">
        <v>104</v>
      </c>
      <c r="T360" s="11">
        <v>341.76</v>
      </c>
      <c r="U360" s="11" t="str">
        <f>IF(ISERROR(VLOOKUP(I360,'BACK INFO'!F:F,1,0)),IF(ISERROR(VLOOKUP(I360,'BACK INFO'!H:H,1,0)),K360,'BACK INFO'!$H$1),'BACK INFO'!$G$1)</f>
        <v>PAIGE ALYSE STRAUGHAN</v>
      </c>
    </row>
    <row r="361" spans="1:21" s="11" customFormat="1" x14ac:dyDescent="0.35">
      <c r="A361" s="11" t="s">
        <v>94</v>
      </c>
      <c r="B361" s="11">
        <v>2018</v>
      </c>
      <c r="C361" s="11">
        <v>8</v>
      </c>
      <c r="D361" s="11" t="s">
        <v>95</v>
      </c>
      <c r="E361" s="11" t="s">
        <v>96</v>
      </c>
      <c r="F361" s="11" t="s">
        <v>700</v>
      </c>
      <c r="G361" s="11" t="s">
        <v>223</v>
      </c>
      <c r="H361" s="11" t="s">
        <v>98</v>
      </c>
      <c r="I361" s="11" t="s">
        <v>224</v>
      </c>
      <c r="J361" s="11" t="s">
        <v>99</v>
      </c>
      <c r="K361" s="11" t="s">
        <v>72</v>
      </c>
      <c r="L361" s="11" t="s">
        <v>114</v>
      </c>
      <c r="M361" s="11" t="s">
        <v>101</v>
      </c>
      <c r="N361" s="11">
        <v>34</v>
      </c>
      <c r="O361" s="11">
        <v>2018</v>
      </c>
      <c r="P361" s="11" t="s">
        <v>102</v>
      </c>
      <c r="Q361" s="11" t="s">
        <v>102</v>
      </c>
      <c r="R361" s="11" t="s">
        <v>223</v>
      </c>
      <c r="S361" s="11" t="s">
        <v>104</v>
      </c>
      <c r="T361" s="11">
        <v>1023</v>
      </c>
      <c r="U361" s="11" t="str">
        <f>IF(ISERROR(VLOOKUP(I361,'BACK INFO'!F:F,1,0)),IF(ISERROR(VLOOKUP(I361,'BACK INFO'!H:H,1,0)),K361,'BACK INFO'!$H$1),'BACK INFO'!$G$1)</f>
        <v>BILL MILLER AND COMPANY</v>
      </c>
    </row>
    <row r="362" spans="1:21" s="11" customFormat="1" x14ac:dyDescent="0.35">
      <c r="A362" s="11" t="s">
        <v>94</v>
      </c>
      <c r="B362" s="11">
        <v>2018</v>
      </c>
      <c r="C362" s="11">
        <v>8</v>
      </c>
      <c r="D362" s="11" t="s">
        <v>95</v>
      </c>
      <c r="E362" s="11" t="s">
        <v>96</v>
      </c>
      <c r="F362" s="11" t="s">
        <v>700</v>
      </c>
      <c r="G362" s="11" t="s">
        <v>223</v>
      </c>
      <c r="H362" s="11" t="s">
        <v>98</v>
      </c>
      <c r="I362" s="11" t="s">
        <v>277</v>
      </c>
      <c r="J362" s="11" t="s">
        <v>99</v>
      </c>
      <c r="K362" s="11" t="s">
        <v>67</v>
      </c>
      <c r="L362" s="11" t="s">
        <v>133</v>
      </c>
      <c r="M362" s="11" t="s">
        <v>101</v>
      </c>
      <c r="N362" s="11">
        <v>14</v>
      </c>
      <c r="O362" s="11">
        <v>2018</v>
      </c>
      <c r="P362" s="11" t="s">
        <v>102</v>
      </c>
      <c r="Q362" s="11" t="s">
        <v>102</v>
      </c>
      <c r="R362" s="11" t="s">
        <v>223</v>
      </c>
      <c r="S362" s="11" t="s">
        <v>104</v>
      </c>
      <c r="T362" s="11">
        <v>436</v>
      </c>
      <c r="U362" s="11" t="str">
        <f>IF(ISERROR(VLOOKUP(I362,'BACK INFO'!F:F,1,0)),IF(ISERROR(VLOOKUP(I362,'BACK INFO'!H:H,1,0)),K362,'BACK INFO'!$H$1),'BACK INFO'!$G$1)</f>
        <v>ANITA M. HOPKINS</v>
      </c>
    </row>
    <row r="363" spans="1:21" s="11" customFormat="1" x14ac:dyDescent="0.35">
      <c r="A363" s="11" t="s">
        <v>94</v>
      </c>
      <c r="B363" s="11">
        <v>2018</v>
      </c>
      <c r="C363" s="11">
        <v>8</v>
      </c>
      <c r="D363" s="11" t="s">
        <v>95</v>
      </c>
      <c r="E363" s="11" t="s">
        <v>96</v>
      </c>
      <c r="F363" s="11" t="s">
        <v>700</v>
      </c>
      <c r="G363" s="11" t="s">
        <v>223</v>
      </c>
      <c r="H363" s="11" t="s">
        <v>98</v>
      </c>
      <c r="I363" s="11" t="s">
        <v>65</v>
      </c>
      <c r="J363" s="11" t="s">
        <v>99</v>
      </c>
      <c r="K363" s="11" t="s">
        <v>54</v>
      </c>
      <c r="L363" s="11" t="s">
        <v>127</v>
      </c>
      <c r="M363" s="11" t="s">
        <v>101</v>
      </c>
      <c r="N363" s="11">
        <v>34</v>
      </c>
      <c r="O363" s="11">
        <v>2018</v>
      </c>
      <c r="P363" s="11" t="s">
        <v>102</v>
      </c>
      <c r="Q363" s="11" t="s">
        <v>102</v>
      </c>
      <c r="R363" s="11" t="s">
        <v>223</v>
      </c>
      <c r="S363" s="11" t="s">
        <v>104</v>
      </c>
      <c r="T363" s="11">
        <v>819.39999999999964</v>
      </c>
      <c r="U363" s="11" t="str">
        <f>IF(ISERROR(VLOOKUP(I363,'BACK INFO'!F:F,1,0)),IF(ISERROR(VLOOKUP(I363,'BACK INFO'!H:H,1,0)),K363,'BACK INFO'!$H$1),'BACK INFO'!$G$1)</f>
        <v>PAIGE ALYSE STRAUGHAN</v>
      </c>
    </row>
    <row r="364" spans="1:21" s="11" customFormat="1" x14ac:dyDescent="0.35">
      <c r="A364" s="11" t="s">
        <v>94</v>
      </c>
      <c r="B364" s="11">
        <v>2018</v>
      </c>
      <c r="C364" s="11">
        <v>8</v>
      </c>
      <c r="D364" s="11" t="s">
        <v>95</v>
      </c>
      <c r="E364" s="11" t="s">
        <v>96</v>
      </c>
      <c r="F364" s="11" t="s">
        <v>700</v>
      </c>
      <c r="G364" s="11" t="s">
        <v>223</v>
      </c>
      <c r="H364" s="11" t="s">
        <v>98</v>
      </c>
      <c r="I364" s="11" t="s">
        <v>123</v>
      </c>
      <c r="J364" s="11" t="s">
        <v>99</v>
      </c>
      <c r="K364" s="11" t="s">
        <v>68</v>
      </c>
      <c r="L364" s="11" t="s">
        <v>129</v>
      </c>
      <c r="M364" s="11" t="s">
        <v>122</v>
      </c>
      <c r="N364" s="11">
        <v>24</v>
      </c>
      <c r="O364" s="11">
        <v>2018</v>
      </c>
      <c r="P364" s="11" t="s">
        <v>102</v>
      </c>
      <c r="Q364" s="11" t="s">
        <v>102</v>
      </c>
      <c r="R364" s="11" t="s">
        <v>223</v>
      </c>
      <c r="S364" s="11" t="s">
        <v>104</v>
      </c>
      <c r="T364" s="11">
        <v>504.6600000000002</v>
      </c>
      <c r="U364" s="11" t="str">
        <f>IF(ISERROR(VLOOKUP(I364,'BACK INFO'!F:F,1,0)),IF(ISERROR(VLOOKUP(I364,'BACK INFO'!H:H,1,0)),K364,'BACK INFO'!$H$1),'BACK INFO'!$G$1)</f>
        <v>STEPHANIE VITALI</v>
      </c>
    </row>
    <row r="365" spans="1:21" s="11" customFormat="1" x14ac:dyDescent="0.35">
      <c r="A365" s="11" t="s">
        <v>94</v>
      </c>
      <c r="B365" s="11">
        <v>2018</v>
      </c>
      <c r="C365" s="11">
        <v>8</v>
      </c>
      <c r="D365" s="11" t="s">
        <v>95</v>
      </c>
      <c r="E365" s="11" t="s">
        <v>96</v>
      </c>
      <c r="F365" s="11" t="s">
        <v>700</v>
      </c>
      <c r="G365" s="11" t="s">
        <v>223</v>
      </c>
      <c r="H365" s="11" t="s">
        <v>98</v>
      </c>
      <c r="I365" s="11" t="s">
        <v>60</v>
      </c>
      <c r="J365" s="11" t="s">
        <v>99</v>
      </c>
      <c r="K365" s="11" t="s">
        <v>54</v>
      </c>
      <c r="L365" s="11" t="s">
        <v>100</v>
      </c>
      <c r="M365" s="11" t="s">
        <v>101</v>
      </c>
      <c r="N365" s="11">
        <v>940</v>
      </c>
      <c r="O365" s="11">
        <v>2018</v>
      </c>
      <c r="P365" s="11" t="s">
        <v>102</v>
      </c>
      <c r="Q365" s="11" t="s">
        <v>102</v>
      </c>
      <c r="R365" s="11" t="s">
        <v>223</v>
      </c>
      <c r="S365" s="11" t="s">
        <v>104</v>
      </c>
      <c r="T365" s="11">
        <v>24346.550000000007</v>
      </c>
      <c r="U365" s="11" t="str">
        <f>IF(ISERROR(VLOOKUP(I365,'BACK INFO'!F:F,1,0)),IF(ISERROR(VLOOKUP(I365,'BACK INFO'!H:H,1,0)),K365,'BACK INFO'!$H$1),'BACK INFO'!$G$1)</f>
        <v>PAIGE ALYSE STRAUGHAN</v>
      </c>
    </row>
    <row r="366" spans="1:21" s="11" customFormat="1" x14ac:dyDescent="0.35">
      <c r="A366" s="11" t="s">
        <v>94</v>
      </c>
      <c r="B366" s="11">
        <v>2018</v>
      </c>
      <c r="C366" s="11">
        <v>8</v>
      </c>
      <c r="D366" s="11" t="s">
        <v>95</v>
      </c>
      <c r="E366" s="11" t="s">
        <v>96</v>
      </c>
      <c r="F366" s="11" t="s">
        <v>700</v>
      </c>
      <c r="G366" s="11" t="s">
        <v>223</v>
      </c>
      <c r="H366" s="11" t="s">
        <v>98</v>
      </c>
      <c r="I366" s="11" t="s">
        <v>249</v>
      </c>
      <c r="J366" s="11" t="s">
        <v>99</v>
      </c>
      <c r="K366" s="11" t="s">
        <v>72</v>
      </c>
      <c r="L366" s="11" t="s">
        <v>114</v>
      </c>
      <c r="M366" s="11" t="s">
        <v>101</v>
      </c>
      <c r="N366" s="11">
        <v>27</v>
      </c>
      <c r="O366" s="11">
        <v>2018</v>
      </c>
      <c r="P366" s="11" t="s">
        <v>102</v>
      </c>
      <c r="Q366" s="11" t="s">
        <v>102</v>
      </c>
      <c r="R366" s="11" t="s">
        <v>223</v>
      </c>
      <c r="S366" s="11" t="s">
        <v>104</v>
      </c>
      <c r="T366" s="11">
        <v>591.24</v>
      </c>
      <c r="U366" s="11" t="str">
        <f>IF(ISERROR(VLOOKUP(I366,'BACK INFO'!F:F,1,0)),IF(ISERROR(VLOOKUP(I366,'BACK INFO'!H:H,1,0)),K366,'BACK INFO'!$H$1),'BACK INFO'!$G$1)</f>
        <v>BILL MILLER AND COMPANY</v>
      </c>
    </row>
    <row r="367" spans="1:21" s="11" customFormat="1" x14ac:dyDescent="0.35">
      <c r="A367" s="11" t="s">
        <v>94</v>
      </c>
      <c r="B367" s="11">
        <v>2018</v>
      </c>
      <c r="C367" s="11">
        <v>8</v>
      </c>
      <c r="D367" s="11" t="s">
        <v>95</v>
      </c>
      <c r="E367" s="11" t="s">
        <v>96</v>
      </c>
      <c r="F367" s="11" t="s">
        <v>700</v>
      </c>
      <c r="G367" s="11" t="s">
        <v>223</v>
      </c>
      <c r="H367" s="11" t="s">
        <v>98</v>
      </c>
      <c r="I367" s="11" t="s">
        <v>148</v>
      </c>
      <c r="J367" s="11" t="s">
        <v>99</v>
      </c>
      <c r="K367" s="11" t="s">
        <v>71</v>
      </c>
      <c r="L367" s="11" t="s">
        <v>149</v>
      </c>
      <c r="M367" s="11" t="s">
        <v>101</v>
      </c>
      <c r="N367" s="11">
        <v>4</v>
      </c>
      <c r="O367" s="11">
        <v>2018</v>
      </c>
      <c r="P367" s="11" t="s">
        <v>102</v>
      </c>
      <c r="Q367" s="11" t="s">
        <v>102</v>
      </c>
      <c r="R367" s="11" t="s">
        <v>223</v>
      </c>
      <c r="S367" s="11" t="s">
        <v>104</v>
      </c>
      <c r="T367" s="11">
        <v>96</v>
      </c>
      <c r="U367" s="11" t="str">
        <f>IF(ISERROR(VLOOKUP(I367,'BACK INFO'!F:F,1,0)),IF(ISERROR(VLOOKUP(I367,'BACK INFO'!H:H,1,0)),K367,'BACK INFO'!$H$1),'BACK INFO'!$G$1)</f>
        <v>HOLLY SALES INC.</v>
      </c>
    </row>
    <row r="368" spans="1:21" s="11" customFormat="1" x14ac:dyDescent="0.35">
      <c r="A368" s="11" t="s">
        <v>94</v>
      </c>
      <c r="B368" s="11">
        <v>2018</v>
      </c>
      <c r="C368" s="11">
        <v>8</v>
      </c>
      <c r="D368" s="11" t="s">
        <v>95</v>
      </c>
      <c r="E368" s="11" t="s">
        <v>96</v>
      </c>
      <c r="F368" s="11" t="s">
        <v>700</v>
      </c>
      <c r="G368" s="11" t="s">
        <v>223</v>
      </c>
      <c r="H368" s="11" t="s">
        <v>98</v>
      </c>
      <c r="I368" s="11" t="s">
        <v>278</v>
      </c>
      <c r="J368" s="11" t="s">
        <v>99</v>
      </c>
      <c r="K368" s="11" t="s">
        <v>71</v>
      </c>
      <c r="L368" s="11" t="s">
        <v>164</v>
      </c>
      <c r="M368" s="11" t="s">
        <v>101</v>
      </c>
      <c r="N368" s="11">
        <v>8</v>
      </c>
      <c r="O368" s="11">
        <v>2018</v>
      </c>
      <c r="P368" s="11" t="s">
        <v>102</v>
      </c>
      <c r="Q368" s="11" t="s">
        <v>102</v>
      </c>
      <c r="R368" s="11" t="s">
        <v>223</v>
      </c>
      <c r="S368" s="11" t="s">
        <v>104</v>
      </c>
      <c r="T368" s="11">
        <v>264</v>
      </c>
      <c r="U368" s="11" t="str">
        <f>IF(ISERROR(VLOOKUP(I368,'BACK INFO'!F:F,1,0)),IF(ISERROR(VLOOKUP(I368,'BACK INFO'!H:H,1,0)),K368,'BACK INFO'!$H$1),'BACK INFO'!$G$1)</f>
        <v>HOLLY SALES INC.</v>
      </c>
    </row>
    <row r="369" spans="1:21" s="11" customFormat="1" x14ac:dyDescent="0.35">
      <c r="A369" s="11" t="s">
        <v>94</v>
      </c>
      <c r="B369" s="11">
        <v>2018</v>
      </c>
      <c r="C369" s="11">
        <v>8</v>
      </c>
      <c r="D369" s="11" t="s">
        <v>95</v>
      </c>
      <c r="E369" s="11" t="s">
        <v>96</v>
      </c>
      <c r="F369" s="11" t="s">
        <v>700</v>
      </c>
      <c r="G369" s="11" t="s">
        <v>223</v>
      </c>
      <c r="H369" s="11" t="s">
        <v>98</v>
      </c>
      <c r="I369" s="11" t="s">
        <v>63</v>
      </c>
      <c r="J369" s="11" t="s">
        <v>99</v>
      </c>
      <c r="K369" s="11" t="s">
        <v>54</v>
      </c>
      <c r="L369" s="11" t="s">
        <v>129</v>
      </c>
      <c r="M369" s="11" t="s">
        <v>122</v>
      </c>
      <c r="N369" s="11">
        <v>253</v>
      </c>
      <c r="O369" s="11">
        <v>2018</v>
      </c>
      <c r="P369" s="11" t="s">
        <v>102</v>
      </c>
      <c r="Q369" s="11" t="s">
        <v>102</v>
      </c>
      <c r="R369" s="11" t="s">
        <v>223</v>
      </c>
      <c r="S369" s="11" t="s">
        <v>104</v>
      </c>
      <c r="T369" s="11">
        <v>6495.6999999999989</v>
      </c>
      <c r="U369" s="11" t="str">
        <f>IF(ISERROR(VLOOKUP(I369,'BACK INFO'!F:F,1,0)),IF(ISERROR(VLOOKUP(I369,'BACK INFO'!H:H,1,0)),K369,'BACK INFO'!$H$1),'BACK INFO'!$G$1)</f>
        <v>PAIGE ALYSE STRAUGHAN</v>
      </c>
    </row>
    <row r="370" spans="1:21" s="11" customFormat="1" x14ac:dyDescent="0.35">
      <c r="A370" s="11" t="s">
        <v>94</v>
      </c>
      <c r="B370" s="11">
        <v>2018</v>
      </c>
      <c r="C370" s="11">
        <v>8</v>
      </c>
      <c r="D370" s="11" t="s">
        <v>95</v>
      </c>
      <c r="E370" s="11" t="s">
        <v>96</v>
      </c>
      <c r="F370" s="11" t="s">
        <v>700</v>
      </c>
      <c r="G370" s="11" t="s">
        <v>223</v>
      </c>
      <c r="H370" s="11" t="s">
        <v>98</v>
      </c>
      <c r="I370" s="11" t="s">
        <v>238</v>
      </c>
      <c r="J370" s="11" t="s">
        <v>120</v>
      </c>
      <c r="K370" s="11" t="s">
        <v>68</v>
      </c>
      <c r="L370" s="11" t="s">
        <v>129</v>
      </c>
      <c r="M370" s="11" t="s">
        <v>122</v>
      </c>
      <c r="N370" s="11">
        <v>12</v>
      </c>
      <c r="O370" s="11">
        <v>2018</v>
      </c>
      <c r="P370" s="11" t="s">
        <v>102</v>
      </c>
      <c r="Q370" s="11" t="s">
        <v>102</v>
      </c>
      <c r="R370" s="11" t="s">
        <v>223</v>
      </c>
      <c r="S370" s="11" t="s">
        <v>104</v>
      </c>
      <c r="T370" s="11">
        <v>359.17253921345758</v>
      </c>
      <c r="U370" s="11" t="str">
        <f>IF(ISERROR(VLOOKUP(I370,'BACK INFO'!F:F,1,0)),IF(ISERROR(VLOOKUP(I370,'BACK INFO'!H:H,1,0)),K370,'BACK INFO'!$H$1),'BACK INFO'!$G$1)</f>
        <v>STEPHANIE VITALI</v>
      </c>
    </row>
    <row r="371" spans="1:21" s="11" customFormat="1" x14ac:dyDescent="0.35">
      <c r="A371" s="11" t="s">
        <v>94</v>
      </c>
      <c r="B371" s="11">
        <v>2018</v>
      </c>
      <c r="C371" s="11">
        <v>8</v>
      </c>
      <c r="D371" s="11" t="s">
        <v>95</v>
      </c>
      <c r="E371" s="11" t="s">
        <v>96</v>
      </c>
      <c r="F371" s="11" t="s">
        <v>700</v>
      </c>
      <c r="G371" s="11" t="s">
        <v>240</v>
      </c>
      <c r="H371" s="11" t="s">
        <v>106</v>
      </c>
      <c r="I371" s="11" t="s">
        <v>270</v>
      </c>
      <c r="J371" s="11" t="s">
        <v>99</v>
      </c>
      <c r="K371" s="11" t="s">
        <v>71</v>
      </c>
      <c r="L371" s="11" t="s">
        <v>271</v>
      </c>
      <c r="M371" s="11" t="s">
        <v>101</v>
      </c>
      <c r="N371" s="11">
        <v>36</v>
      </c>
      <c r="O371" s="11">
        <v>2018</v>
      </c>
      <c r="P371" s="11" t="s">
        <v>109</v>
      </c>
      <c r="Q371" s="11" t="s">
        <v>109</v>
      </c>
      <c r="R371" s="11" t="s">
        <v>240</v>
      </c>
      <c r="S371" s="11" t="s">
        <v>104</v>
      </c>
      <c r="T371" s="11">
        <v>300</v>
      </c>
      <c r="U371" s="11" t="str">
        <f>IF(ISERROR(VLOOKUP(I371,'BACK INFO'!F:F,1,0)),IF(ISERROR(VLOOKUP(I371,'BACK INFO'!H:H,1,0)),K371,'BACK INFO'!$H$1),'BACK INFO'!$G$1)</f>
        <v>HOLLY SALES INC.</v>
      </c>
    </row>
    <row r="372" spans="1:21" s="11" customFormat="1" x14ac:dyDescent="0.35">
      <c r="A372" s="11" t="s">
        <v>94</v>
      </c>
      <c r="B372" s="11">
        <v>2018</v>
      </c>
      <c r="C372" s="11">
        <v>8</v>
      </c>
      <c r="D372" s="11" t="s">
        <v>95</v>
      </c>
      <c r="E372" s="11" t="s">
        <v>96</v>
      </c>
      <c r="F372" s="11" t="s">
        <v>700</v>
      </c>
      <c r="G372" s="11" t="s">
        <v>240</v>
      </c>
      <c r="H372" s="11" t="s">
        <v>106</v>
      </c>
      <c r="I372" s="11" t="s">
        <v>205</v>
      </c>
      <c r="J372" s="11" t="s">
        <v>99</v>
      </c>
      <c r="K372" s="11" t="s">
        <v>67</v>
      </c>
      <c r="L372" s="11" t="s">
        <v>133</v>
      </c>
      <c r="M372" s="11" t="s">
        <v>101</v>
      </c>
      <c r="N372" s="11">
        <v>6</v>
      </c>
      <c r="O372" s="11">
        <v>2018</v>
      </c>
      <c r="P372" s="11" t="s">
        <v>109</v>
      </c>
      <c r="Q372" s="11" t="s">
        <v>109</v>
      </c>
      <c r="R372" s="11" t="s">
        <v>240</v>
      </c>
      <c r="S372" s="11" t="s">
        <v>104</v>
      </c>
      <c r="T372" s="11">
        <v>48</v>
      </c>
      <c r="U372" s="11" t="str">
        <f>IF(ISERROR(VLOOKUP(I372,'BACK INFO'!F:F,1,0)),IF(ISERROR(VLOOKUP(I372,'BACK INFO'!H:H,1,0)),K372,'BACK INFO'!$H$1),'BACK INFO'!$G$1)</f>
        <v>ANITA M. HOPKINS</v>
      </c>
    </row>
    <row r="373" spans="1:21" s="11" customFormat="1" x14ac:dyDescent="0.35">
      <c r="A373" s="11" t="s">
        <v>94</v>
      </c>
      <c r="B373" s="11">
        <v>2018</v>
      </c>
      <c r="C373" s="11">
        <v>8</v>
      </c>
      <c r="D373" s="11" t="s">
        <v>95</v>
      </c>
      <c r="E373" s="11" t="s">
        <v>96</v>
      </c>
      <c r="F373" s="11" t="s">
        <v>700</v>
      </c>
      <c r="G373" s="11" t="s">
        <v>240</v>
      </c>
      <c r="H373" s="11" t="s">
        <v>106</v>
      </c>
      <c r="I373" s="11" t="s">
        <v>217</v>
      </c>
      <c r="J373" s="11" t="s">
        <v>99</v>
      </c>
      <c r="K373" s="11" t="s">
        <v>75</v>
      </c>
      <c r="L373" s="11" t="s">
        <v>146</v>
      </c>
      <c r="M373" s="11" t="s">
        <v>101</v>
      </c>
      <c r="N373" s="11">
        <v>6</v>
      </c>
      <c r="O373" s="11">
        <v>2018</v>
      </c>
      <c r="P373" s="11" t="s">
        <v>109</v>
      </c>
      <c r="Q373" s="11" t="s">
        <v>109</v>
      </c>
      <c r="R373" s="11" t="s">
        <v>240</v>
      </c>
      <c r="S373" s="11" t="s">
        <v>104</v>
      </c>
      <c r="T373" s="11">
        <v>48</v>
      </c>
      <c r="U373" s="11" t="str">
        <f>IF(ISERROR(VLOOKUP(I373,'BACK INFO'!F:F,1,0)),IF(ISERROR(VLOOKUP(I373,'BACK INFO'!H:H,1,0)),K373,'BACK INFO'!$H$1),'BACK INFO'!$G$1)</f>
        <v>LAURA BONG</v>
      </c>
    </row>
    <row r="374" spans="1:21" s="11" customFormat="1" x14ac:dyDescent="0.35">
      <c r="A374" s="11" t="s">
        <v>94</v>
      </c>
      <c r="B374" s="11">
        <v>2018</v>
      </c>
      <c r="C374" s="11">
        <v>8</v>
      </c>
      <c r="D374" s="11" t="s">
        <v>95</v>
      </c>
      <c r="E374" s="11" t="s">
        <v>96</v>
      </c>
      <c r="F374" s="11" t="s">
        <v>700</v>
      </c>
      <c r="G374" s="11" t="s">
        <v>240</v>
      </c>
      <c r="H374" s="11" t="s">
        <v>106</v>
      </c>
      <c r="I374" s="11" t="s">
        <v>269</v>
      </c>
      <c r="J374" s="11" t="s">
        <v>120</v>
      </c>
      <c r="K374" s="11" t="s">
        <v>68</v>
      </c>
      <c r="L374" s="11" t="s">
        <v>129</v>
      </c>
      <c r="M374" s="11" t="s">
        <v>122</v>
      </c>
      <c r="N374" s="11">
        <v>1</v>
      </c>
      <c r="O374" s="11">
        <v>2018</v>
      </c>
      <c r="P374" s="11" t="s">
        <v>109</v>
      </c>
      <c r="Q374" s="11" t="s">
        <v>109</v>
      </c>
      <c r="R374" s="11" t="s">
        <v>240</v>
      </c>
      <c r="S374" s="11" t="s">
        <v>104</v>
      </c>
      <c r="T374" s="11">
        <v>9.0929756762900649</v>
      </c>
      <c r="U374" s="11" t="str">
        <f>IF(ISERROR(VLOOKUP(I374,'BACK INFO'!F:F,1,0)),IF(ISERROR(VLOOKUP(I374,'BACK INFO'!H:H,1,0)),K374,'BACK INFO'!$H$1),'BACK INFO'!$G$1)</f>
        <v>STEPHANIE VITALI</v>
      </c>
    </row>
    <row r="375" spans="1:21" s="11" customFormat="1" x14ac:dyDescent="0.35">
      <c r="A375" s="11" t="s">
        <v>94</v>
      </c>
      <c r="B375" s="11">
        <v>2018</v>
      </c>
      <c r="C375" s="11">
        <v>8</v>
      </c>
      <c r="D375" s="11" t="s">
        <v>95</v>
      </c>
      <c r="E375" s="11" t="s">
        <v>96</v>
      </c>
      <c r="F375" s="11" t="s">
        <v>700</v>
      </c>
      <c r="G375" s="11" t="s">
        <v>240</v>
      </c>
      <c r="H375" s="11" t="s">
        <v>110</v>
      </c>
      <c r="I375" s="11" t="s">
        <v>60</v>
      </c>
      <c r="J375" s="11" t="s">
        <v>99</v>
      </c>
      <c r="K375" s="11" t="s">
        <v>54</v>
      </c>
      <c r="L375" s="11" t="s">
        <v>100</v>
      </c>
      <c r="M375" s="11" t="s">
        <v>101</v>
      </c>
      <c r="N375" s="11">
        <v>178</v>
      </c>
      <c r="O375" s="11">
        <v>2018</v>
      </c>
      <c r="P375" s="11" t="s">
        <v>109</v>
      </c>
      <c r="Q375" s="11" t="s">
        <v>109</v>
      </c>
      <c r="R375" s="11" t="s">
        <v>240</v>
      </c>
      <c r="S375" s="11" t="s">
        <v>104</v>
      </c>
      <c r="T375" s="11">
        <v>5586.24</v>
      </c>
      <c r="U375" s="11" t="str">
        <f>IF(ISERROR(VLOOKUP(I375,'BACK INFO'!F:F,1,0)),IF(ISERROR(VLOOKUP(I375,'BACK INFO'!H:H,1,0)),K375,'BACK INFO'!$H$1),'BACK INFO'!$G$1)</f>
        <v>PAIGE ALYSE STRAUGHAN</v>
      </c>
    </row>
    <row r="376" spans="1:21" s="11" customFormat="1" x14ac:dyDescent="0.35">
      <c r="A376" s="11" t="s">
        <v>94</v>
      </c>
      <c r="B376" s="11">
        <v>2018</v>
      </c>
      <c r="C376" s="11">
        <v>8</v>
      </c>
      <c r="D376" s="11" t="s">
        <v>95</v>
      </c>
      <c r="E376" s="11" t="s">
        <v>96</v>
      </c>
      <c r="F376" s="11" t="s">
        <v>700</v>
      </c>
      <c r="G376" s="11" t="s">
        <v>240</v>
      </c>
      <c r="H376" s="11" t="s">
        <v>110</v>
      </c>
      <c r="I376" s="11" t="s">
        <v>184</v>
      </c>
      <c r="J376" s="11" t="s">
        <v>99</v>
      </c>
      <c r="K376" s="11" t="s">
        <v>73</v>
      </c>
      <c r="L376" s="11" t="s">
        <v>127</v>
      </c>
      <c r="M376" s="11" t="s">
        <v>101</v>
      </c>
      <c r="N376" s="11">
        <v>135</v>
      </c>
      <c r="O376" s="11">
        <v>2018</v>
      </c>
      <c r="P376" s="11" t="s">
        <v>109</v>
      </c>
      <c r="Q376" s="11" t="s">
        <v>109</v>
      </c>
      <c r="R376" s="11" t="s">
        <v>240</v>
      </c>
      <c r="S376" s="11" t="s">
        <v>104</v>
      </c>
      <c r="T376" s="11">
        <v>5405</v>
      </c>
      <c r="U376" s="11" t="str">
        <f>IF(ISERROR(VLOOKUP(I376,'BACK INFO'!F:F,1,0)),IF(ISERROR(VLOOKUP(I376,'BACK INFO'!H:H,1,0)),K376,'BACK INFO'!$H$1),'BACK INFO'!$G$1)</f>
        <v>PHYLLIS POSNER</v>
      </c>
    </row>
    <row r="377" spans="1:21" s="11" customFormat="1" x14ac:dyDescent="0.35">
      <c r="A377" s="11" t="s">
        <v>94</v>
      </c>
      <c r="B377" s="11">
        <v>2018</v>
      </c>
      <c r="C377" s="11">
        <v>8</v>
      </c>
      <c r="D377" s="11" t="s">
        <v>95</v>
      </c>
      <c r="E377" s="11" t="s">
        <v>96</v>
      </c>
      <c r="F377" s="11" t="s">
        <v>700</v>
      </c>
      <c r="G377" s="11" t="s">
        <v>240</v>
      </c>
      <c r="H377" s="11" t="s">
        <v>110</v>
      </c>
      <c r="I377" s="11" t="s">
        <v>182</v>
      </c>
      <c r="J377" s="11" t="s">
        <v>99</v>
      </c>
      <c r="K377" s="11" t="s">
        <v>71</v>
      </c>
      <c r="L377" s="11" t="s">
        <v>169</v>
      </c>
      <c r="M377" s="11" t="s">
        <v>101</v>
      </c>
      <c r="N377" s="11">
        <v>59</v>
      </c>
      <c r="O377" s="11">
        <v>2018</v>
      </c>
      <c r="P377" s="11" t="s">
        <v>109</v>
      </c>
      <c r="Q377" s="11" t="s">
        <v>109</v>
      </c>
      <c r="R377" s="11" t="s">
        <v>240</v>
      </c>
      <c r="S377" s="11" t="s">
        <v>104</v>
      </c>
      <c r="T377" s="11">
        <v>1927</v>
      </c>
      <c r="U377" s="11" t="str">
        <f>IF(ISERROR(VLOOKUP(I377,'BACK INFO'!F:F,1,0)),IF(ISERROR(VLOOKUP(I377,'BACK INFO'!H:H,1,0)),K377,'BACK INFO'!$H$1),'BACK INFO'!$G$1)</f>
        <v>HOLLY SALES INC.</v>
      </c>
    </row>
    <row r="378" spans="1:21" s="11" customFormat="1" x14ac:dyDescent="0.35">
      <c r="A378" s="11" t="s">
        <v>94</v>
      </c>
      <c r="B378" s="11">
        <v>2018</v>
      </c>
      <c r="C378" s="11">
        <v>8</v>
      </c>
      <c r="D378" s="11" t="s">
        <v>95</v>
      </c>
      <c r="E378" s="11" t="s">
        <v>96</v>
      </c>
      <c r="F378" s="11" t="s">
        <v>700</v>
      </c>
      <c r="G378" s="11" t="s">
        <v>240</v>
      </c>
      <c r="H378" s="11" t="s">
        <v>110</v>
      </c>
      <c r="I378" s="11" t="s">
        <v>209</v>
      </c>
      <c r="J378" s="11" t="s">
        <v>99</v>
      </c>
      <c r="K378" s="11" t="s">
        <v>67</v>
      </c>
      <c r="L378" s="11" t="s">
        <v>114</v>
      </c>
      <c r="M378" s="11" t="s">
        <v>101</v>
      </c>
      <c r="N378" s="11">
        <v>25</v>
      </c>
      <c r="O378" s="11">
        <v>2018</v>
      </c>
      <c r="P378" s="11" t="s">
        <v>109</v>
      </c>
      <c r="Q378" s="11" t="s">
        <v>109</v>
      </c>
      <c r="R378" s="11" t="s">
        <v>240</v>
      </c>
      <c r="S378" s="11" t="s">
        <v>104</v>
      </c>
      <c r="T378" s="11">
        <v>801</v>
      </c>
      <c r="U378" s="11" t="str">
        <f>IF(ISERROR(VLOOKUP(I378,'BACK INFO'!F:F,1,0)),IF(ISERROR(VLOOKUP(I378,'BACK INFO'!H:H,1,0)),K378,'BACK INFO'!$H$1),'BACK INFO'!$G$1)</f>
        <v>ANITA M. HOPKINS</v>
      </c>
    </row>
    <row r="379" spans="1:21" s="11" customFormat="1" x14ac:dyDescent="0.35">
      <c r="A379" s="11" t="s">
        <v>94</v>
      </c>
      <c r="B379" s="11">
        <v>2018</v>
      </c>
      <c r="C379" s="11">
        <v>8</v>
      </c>
      <c r="D379" s="11" t="s">
        <v>95</v>
      </c>
      <c r="E379" s="11" t="s">
        <v>96</v>
      </c>
      <c r="F379" s="11" t="s">
        <v>700</v>
      </c>
      <c r="G379" s="11" t="s">
        <v>240</v>
      </c>
      <c r="H379" s="11" t="s">
        <v>110</v>
      </c>
      <c r="I379" s="11" t="s">
        <v>209</v>
      </c>
      <c r="J379" s="11" t="s">
        <v>99</v>
      </c>
      <c r="K379" s="11" t="s">
        <v>67</v>
      </c>
      <c r="L379" s="11" t="s">
        <v>108</v>
      </c>
      <c r="M379" s="11" t="s">
        <v>101</v>
      </c>
      <c r="N379" s="11">
        <v>24</v>
      </c>
      <c r="O379" s="11">
        <v>2018</v>
      </c>
      <c r="P379" s="11" t="s">
        <v>109</v>
      </c>
      <c r="Q379" s="11" t="s">
        <v>109</v>
      </c>
      <c r="R379" s="11" t="s">
        <v>240</v>
      </c>
      <c r="S379" s="11" t="s">
        <v>104</v>
      </c>
      <c r="T379" s="11">
        <v>817</v>
      </c>
      <c r="U379" s="11" t="str">
        <f>IF(ISERROR(VLOOKUP(I379,'BACK INFO'!F:F,1,0)),IF(ISERROR(VLOOKUP(I379,'BACK INFO'!H:H,1,0)),K379,'BACK INFO'!$H$1),'BACK INFO'!$G$1)</f>
        <v>ANITA M. HOPKINS</v>
      </c>
    </row>
    <row r="380" spans="1:21" s="11" customFormat="1" x14ac:dyDescent="0.35">
      <c r="A380" s="11" t="s">
        <v>94</v>
      </c>
      <c r="B380" s="11">
        <v>2018</v>
      </c>
      <c r="C380" s="11">
        <v>8</v>
      </c>
      <c r="D380" s="11" t="s">
        <v>95</v>
      </c>
      <c r="E380" s="11" t="s">
        <v>96</v>
      </c>
      <c r="F380" s="11" t="s">
        <v>700</v>
      </c>
      <c r="G380" s="11" t="s">
        <v>240</v>
      </c>
      <c r="H380" s="11" t="s">
        <v>110</v>
      </c>
      <c r="I380" s="11" t="s">
        <v>209</v>
      </c>
      <c r="J380" s="11" t="s">
        <v>99</v>
      </c>
      <c r="K380" s="11" t="s">
        <v>67</v>
      </c>
      <c r="L380" s="11" t="s">
        <v>210</v>
      </c>
      <c r="M380" s="11" t="s">
        <v>101</v>
      </c>
      <c r="N380" s="11">
        <v>16</v>
      </c>
      <c r="O380" s="11">
        <v>2018</v>
      </c>
      <c r="P380" s="11" t="s">
        <v>109</v>
      </c>
      <c r="Q380" s="11" t="s">
        <v>109</v>
      </c>
      <c r="R380" s="11" t="s">
        <v>240</v>
      </c>
      <c r="S380" s="11" t="s">
        <v>104</v>
      </c>
      <c r="T380" s="11">
        <v>560</v>
      </c>
      <c r="U380" s="11" t="str">
        <f>IF(ISERROR(VLOOKUP(I380,'BACK INFO'!F:F,1,0)),IF(ISERROR(VLOOKUP(I380,'BACK INFO'!H:H,1,0)),K380,'BACK INFO'!$H$1),'BACK INFO'!$G$1)</f>
        <v>ANITA M. HOPKINS</v>
      </c>
    </row>
    <row r="381" spans="1:21" s="11" customFormat="1" x14ac:dyDescent="0.35">
      <c r="A381" s="11" t="s">
        <v>94</v>
      </c>
      <c r="B381" s="11">
        <v>2018</v>
      </c>
      <c r="C381" s="11">
        <v>8</v>
      </c>
      <c r="D381" s="11" t="s">
        <v>95</v>
      </c>
      <c r="E381" s="11" t="s">
        <v>96</v>
      </c>
      <c r="F381" s="11" t="s">
        <v>700</v>
      </c>
      <c r="G381" s="11" t="s">
        <v>240</v>
      </c>
      <c r="H381" s="11" t="s">
        <v>110</v>
      </c>
      <c r="I381" s="11" t="s">
        <v>217</v>
      </c>
      <c r="J381" s="11" t="s">
        <v>99</v>
      </c>
      <c r="K381" s="11" t="s">
        <v>75</v>
      </c>
      <c r="L381" s="11" t="s">
        <v>146</v>
      </c>
      <c r="M381" s="11" t="s">
        <v>101</v>
      </c>
      <c r="N381" s="11">
        <v>23</v>
      </c>
      <c r="O381" s="11">
        <v>2018</v>
      </c>
      <c r="P381" s="11" t="s">
        <v>109</v>
      </c>
      <c r="Q381" s="11" t="s">
        <v>109</v>
      </c>
      <c r="R381" s="11" t="s">
        <v>240</v>
      </c>
      <c r="S381" s="11" t="s">
        <v>104</v>
      </c>
      <c r="T381" s="11">
        <v>768</v>
      </c>
      <c r="U381" s="11" t="str">
        <f>IF(ISERROR(VLOOKUP(I381,'BACK INFO'!F:F,1,0)),IF(ISERROR(VLOOKUP(I381,'BACK INFO'!H:H,1,0)),K381,'BACK INFO'!$H$1),'BACK INFO'!$G$1)</f>
        <v>LAURA BONG</v>
      </c>
    </row>
    <row r="382" spans="1:21" s="11" customFormat="1" x14ac:dyDescent="0.35">
      <c r="A382" s="11" t="s">
        <v>94</v>
      </c>
      <c r="B382" s="11">
        <v>2018</v>
      </c>
      <c r="C382" s="11">
        <v>8</v>
      </c>
      <c r="D382" s="11" t="s">
        <v>95</v>
      </c>
      <c r="E382" s="11" t="s">
        <v>96</v>
      </c>
      <c r="F382" s="11" t="s">
        <v>700</v>
      </c>
      <c r="G382" s="11" t="s">
        <v>240</v>
      </c>
      <c r="H382" s="11" t="s">
        <v>110</v>
      </c>
      <c r="I382" s="11" t="s">
        <v>279</v>
      </c>
      <c r="J382" s="11" t="s">
        <v>120</v>
      </c>
      <c r="K382" s="11" t="s">
        <v>68</v>
      </c>
      <c r="L382" s="11" t="s">
        <v>129</v>
      </c>
      <c r="M382" s="11" t="s">
        <v>122</v>
      </c>
      <c r="N382" s="11">
        <v>108</v>
      </c>
      <c r="O382" s="11">
        <v>2018</v>
      </c>
      <c r="P382" s="11" t="s">
        <v>109</v>
      </c>
      <c r="Q382" s="11" t="s">
        <v>109</v>
      </c>
      <c r="R382" s="11" t="s">
        <v>240</v>
      </c>
      <c r="S382" s="11" t="s">
        <v>104</v>
      </c>
      <c r="T382" s="11">
        <v>3224.975373190875</v>
      </c>
      <c r="U382" s="11" t="str">
        <f>IF(ISERROR(VLOOKUP(I382,'BACK INFO'!F:F,1,0)),IF(ISERROR(VLOOKUP(I382,'BACK INFO'!H:H,1,0)),K382,'BACK INFO'!$H$1),'BACK INFO'!$G$1)</f>
        <v>STEPHANIE VITALI</v>
      </c>
    </row>
    <row r="383" spans="1:21" s="11" customFormat="1" x14ac:dyDescent="0.35">
      <c r="A383" s="11" t="s">
        <v>94</v>
      </c>
      <c r="B383" s="11">
        <v>2018</v>
      </c>
      <c r="C383" s="11">
        <v>8</v>
      </c>
      <c r="D383" s="11" t="s">
        <v>95</v>
      </c>
      <c r="E383" s="11" t="s">
        <v>96</v>
      </c>
      <c r="F383" s="11" t="s">
        <v>700</v>
      </c>
      <c r="G383" s="11" t="s">
        <v>240</v>
      </c>
      <c r="H383" s="11" t="s">
        <v>110</v>
      </c>
      <c r="I383" s="11" t="s">
        <v>280</v>
      </c>
      <c r="J383" s="11" t="s">
        <v>120</v>
      </c>
      <c r="K383" s="11" t="s">
        <v>68</v>
      </c>
      <c r="L383" s="11" t="s">
        <v>129</v>
      </c>
      <c r="M383" s="11" t="s">
        <v>122</v>
      </c>
      <c r="N383" s="11">
        <v>11</v>
      </c>
      <c r="O383" s="11">
        <v>2018</v>
      </c>
      <c r="P383" s="11" t="s">
        <v>109</v>
      </c>
      <c r="Q383" s="11" t="s">
        <v>109</v>
      </c>
      <c r="R383" s="11" t="s">
        <v>240</v>
      </c>
      <c r="S383" s="11" t="s">
        <v>104</v>
      </c>
      <c r="T383" s="11">
        <v>373.56975070091681</v>
      </c>
      <c r="U383" s="11" t="str">
        <f>IF(ISERROR(VLOOKUP(I383,'BACK INFO'!F:F,1,0)),IF(ISERROR(VLOOKUP(I383,'BACK INFO'!H:H,1,0)),K383,'BACK INFO'!$H$1),'BACK INFO'!$G$1)</f>
        <v>STEPHANIE VITALI</v>
      </c>
    </row>
    <row r="384" spans="1:21" s="11" customFormat="1" x14ac:dyDescent="0.35">
      <c r="A384" s="11" t="s">
        <v>94</v>
      </c>
      <c r="B384" s="11">
        <v>2018</v>
      </c>
      <c r="C384" s="11">
        <v>8</v>
      </c>
      <c r="D384" s="11" t="s">
        <v>95</v>
      </c>
      <c r="E384" s="11" t="s">
        <v>96</v>
      </c>
      <c r="F384" s="11" t="s">
        <v>700</v>
      </c>
      <c r="G384" s="11" t="s">
        <v>241</v>
      </c>
      <c r="H384" s="11" t="s">
        <v>98</v>
      </c>
      <c r="I384" s="11" t="s">
        <v>686</v>
      </c>
      <c r="J384" s="11" t="s">
        <v>99</v>
      </c>
      <c r="K384" s="11" t="s">
        <v>54</v>
      </c>
      <c r="L384" s="11" t="s">
        <v>100</v>
      </c>
      <c r="M384" s="11" t="s">
        <v>101</v>
      </c>
      <c r="N384" s="11">
        <v>280</v>
      </c>
      <c r="O384" s="11">
        <v>2019</v>
      </c>
      <c r="P384" s="11" t="s">
        <v>112</v>
      </c>
      <c r="Q384" s="11" t="s">
        <v>112</v>
      </c>
      <c r="R384" s="11" t="s">
        <v>241</v>
      </c>
      <c r="S384" s="11" t="s">
        <v>104</v>
      </c>
      <c r="T384" s="11">
        <v>8894.6599999999962</v>
      </c>
      <c r="U384" s="11" t="str">
        <f>IF(ISERROR(VLOOKUP(I384,'BACK INFO'!F:F,1,0)),IF(ISERROR(VLOOKUP(I384,'BACK INFO'!H:H,1,0)),K384,'BACK INFO'!$H$1),'BACK INFO'!$G$1)</f>
        <v>PAIGE ALYSE STRAUGHAN</v>
      </c>
    </row>
    <row r="385" spans="1:21" s="11" customFormat="1" x14ac:dyDescent="0.35">
      <c r="A385" s="11" t="s">
        <v>94</v>
      </c>
      <c r="B385" s="11">
        <v>2018</v>
      </c>
      <c r="C385" s="11">
        <v>8</v>
      </c>
      <c r="D385" s="11" t="s">
        <v>95</v>
      </c>
      <c r="E385" s="11" t="s">
        <v>96</v>
      </c>
      <c r="F385" s="11" t="s">
        <v>700</v>
      </c>
      <c r="G385" s="11" t="s">
        <v>241</v>
      </c>
      <c r="H385" s="11" t="s">
        <v>98</v>
      </c>
      <c r="I385" s="11" t="s">
        <v>194</v>
      </c>
      <c r="J385" s="11" t="s">
        <v>120</v>
      </c>
      <c r="K385" s="11" t="s">
        <v>68</v>
      </c>
      <c r="L385" s="11" t="s">
        <v>129</v>
      </c>
      <c r="M385" s="11" t="s">
        <v>122</v>
      </c>
      <c r="N385" s="11">
        <v>37</v>
      </c>
      <c r="O385" s="11">
        <v>2019</v>
      </c>
      <c r="P385" s="11" t="s">
        <v>112</v>
      </c>
      <c r="Q385" s="11" t="s">
        <v>112</v>
      </c>
      <c r="R385" s="11" t="s">
        <v>241</v>
      </c>
      <c r="S385" s="11" t="s">
        <v>104</v>
      </c>
      <c r="T385" s="11">
        <v>1097.219064939002</v>
      </c>
      <c r="U385" s="11" t="str">
        <f>IF(ISERROR(VLOOKUP(I385,'BACK INFO'!F:F,1,0)),IF(ISERROR(VLOOKUP(I385,'BACK INFO'!H:H,1,0)),K385,'BACK INFO'!$H$1),'BACK INFO'!$G$1)</f>
        <v>STEPHANIE VITALI</v>
      </c>
    </row>
    <row r="386" spans="1:21" s="11" customFormat="1" x14ac:dyDescent="0.35">
      <c r="A386" s="11" t="s">
        <v>94</v>
      </c>
      <c r="B386" s="11">
        <v>2018</v>
      </c>
      <c r="C386" s="11">
        <v>8</v>
      </c>
      <c r="D386" s="11" t="s">
        <v>95</v>
      </c>
      <c r="E386" s="11" t="s">
        <v>96</v>
      </c>
      <c r="F386" s="11" t="s">
        <v>700</v>
      </c>
      <c r="G386" s="11" t="s">
        <v>241</v>
      </c>
      <c r="H386" s="11" t="s">
        <v>98</v>
      </c>
      <c r="I386" s="11" t="s">
        <v>243</v>
      </c>
      <c r="J386" s="11" t="s">
        <v>99</v>
      </c>
      <c r="K386" s="11" t="s">
        <v>70</v>
      </c>
      <c r="L386" s="11" t="s">
        <v>157</v>
      </c>
      <c r="M386" s="11" t="s">
        <v>101</v>
      </c>
      <c r="N386" s="11">
        <v>18</v>
      </c>
      <c r="O386" s="11">
        <v>2019</v>
      </c>
      <c r="P386" s="11" t="s">
        <v>112</v>
      </c>
      <c r="Q386" s="11" t="s">
        <v>112</v>
      </c>
      <c r="R386" s="11" t="s">
        <v>241</v>
      </c>
      <c r="S386" s="11" t="s">
        <v>104</v>
      </c>
      <c r="T386" s="11">
        <v>504</v>
      </c>
      <c r="U386" s="11" t="str">
        <f>IF(ISERROR(VLOOKUP(I386,'BACK INFO'!F:F,1,0)),IF(ISERROR(VLOOKUP(I386,'BACK INFO'!H:H,1,0)),K386,'BACK INFO'!$H$1),'BACK INFO'!$G$1)</f>
        <v>JUDITH ANN DEAL</v>
      </c>
    </row>
    <row r="387" spans="1:21" s="11" customFormat="1" x14ac:dyDescent="0.35">
      <c r="A387" s="11" t="s">
        <v>94</v>
      </c>
      <c r="B387" s="11">
        <v>2018</v>
      </c>
      <c r="C387" s="11">
        <v>8</v>
      </c>
      <c r="D387" s="11" t="s">
        <v>95</v>
      </c>
      <c r="E387" s="11" t="s">
        <v>96</v>
      </c>
      <c r="F387" s="11" t="s">
        <v>700</v>
      </c>
      <c r="G387" s="11" t="s">
        <v>241</v>
      </c>
      <c r="H387" s="11" t="s">
        <v>98</v>
      </c>
      <c r="I387" s="11" t="s">
        <v>224</v>
      </c>
      <c r="J387" s="11" t="s">
        <v>99</v>
      </c>
      <c r="K387" s="11" t="s">
        <v>72</v>
      </c>
      <c r="L387" s="11" t="s">
        <v>114</v>
      </c>
      <c r="M387" s="11" t="s">
        <v>101</v>
      </c>
      <c r="N387" s="11">
        <v>384</v>
      </c>
      <c r="O387" s="11">
        <v>2019</v>
      </c>
      <c r="P387" s="11" t="s">
        <v>112</v>
      </c>
      <c r="Q387" s="11" t="s">
        <v>112</v>
      </c>
      <c r="R387" s="11" t="s">
        <v>241</v>
      </c>
      <c r="S387" s="11" t="s">
        <v>104</v>
      </c>
      <c r="T387" s="11">
        <v>12060</v>
      </c>
      <c r="U387" s="11" t="str">
        <f>IF(ISERROR(VLOOKUP(I387,'BACK INFO'!F:F,1,0)),IF(ISERROR(VLOOKUP(I387,'BACK INFO'!H:H,1,0)),K387,'BACK INFO'!$H$1),'BACK INFO'!$G$1)</f>
        <v>BILL MILLER AND COMPANY</v>
      </c>
    </row>
    <row r="388" spans="1:21" s="11" customFormat="1" x14ac:dyDescent="0.35">
      <c r="A388" s="11" t="s">
        <v>94</v>
      </c>
      <c r="B388" s="11">
        <v>2018</v>
      </c>
      <c r="C388" s="11">
        <v>8</v>
      </c>
      <c r="D388" s="11" t="s">
        <v>95</v>
      </c>
      <c r="E388" s="11" t="s">
        <v>96</v>
      </c>
      <c r="F388" s="11" t="s">
        <v>700</v>
      </c>
      <c r="G388" s="11" t="s">
        <v>241</v>
      </c>
      <c r="H388" s="11" t="s">
        <v>98</v>
      </c>
      <c r="I388" s="11" t="s">
        <v>156</v>
      </c>
      <c r="J388" s="11" t="s">
        <v>99</v>
      </c>
      <c r="K388" s="11" t="s">
        <v>70</v>
      </c>
      <c r="L388" s="11" t="s">
        <v>157</v>
      </c>
      <c r="M388" s="11" t="s">
        <v>101</v>
      </c>
      <c r="N388" s="11">
        <v>129</v>
      </c>
      <c r="O388" s="11">
        <v>2019</v>
      </c>
      <c r="P388" s="11" t="s">
        <v>112</v>
      </c>
      <c r="Q388" s="11" t="s">
        <v>112</v>
      </c>
      <c r="R388" s="11" t="s">
        <v>241</v>
      </c>
      <c r="S388" s="11" t="s">
        <v>104</v>
      </c>
      <c r="T388" s="11">
        <v>4884</v>
      </c>
      <c r="U388" s="11" t="str">
        <f>IF(ISERROR(VLOOKUP(I388,'BACK INFO'!F:F,1,0)),IF(ISERROR(VLOOKUP(I388,'BACK INFO'!H:H,1,0)),K388,'BACK INFO'!$H$1),'BACK INFO'!$G$1)</f>
        <v>JUDITH ANN DEAL</v>
      </c>
    </row>
    <row r="389" spans="1:21" s="11" customFormat="1" x14ac:dyDescent="0.35">
      <c r="A389" s="11" t="s">
        <v>94</v>
      </c>
      <c r="B389" s="11">
        <v>2018</v>
      </c>
      <c r="C389" s="11">
        <v>8</v>
      </c>
      <c r="D389" s="11" t="s">
        <v>95</v>
      </c>
      <c r="E389" s="11" t="s">
        <v>96</v>
      </c>
      <c r="F389" s="11" t="s">
        <v>700</v>
      </c>
      <c r="G389" s="11" t="s">
        <v>241</v>
      </c>
      <c r="H389" s="11" t="s">
        <v>98</v>
      </c>
      <c r="I389" s="11" t="s">
        <v>281</v>
      </c>
      <c r="J389" s="11" t="s">
        <v>99</v>
      </c>
      <c r="K389" s="11" t="s">
        <v>245</v>
      </c>
      <c r="L389" s="11" t="s">
        <v>114</v>
      </c>
      <c r="M389" s="11" t="s">
        <v>101</v>
      </c>
      <c r="N389" s="11">
        <v>67</v>
      </c>
      <c r="O389" s="11">
        <v>2019</v>
      </c>
      <c r="P389" s="11" t="s">
        <v>112</v>
      </c>
      <c r="Q389" s="11" t="s">
        <v>112</v>
      </c>
      <c r="R389" s="11" t="s">
        <v>241</v>
      </c>
      <c r="S389" s="11" t="s">
        <v>104</v>
      </c>
      <c r="T389" s="11">
        <v>2432</v>
      </c>
      <c r="U389" s="11" t="str">
        <f>IF(ISERROR(VLOOKUP(I389,'BACK INFO'!F:F,1,0)),IF(ISERROR(VLOOKUP(I389,'BACK INFO'!H:H,1,0)),K389,'BACK INFO'!$H$1),'BACK INFO'!$G$1)</f>
        <v>JULIUS ORTIZ MALDONADO</v>
      </c>
    </row>
    <row r="390" spans="1:21" s="11" customFormat="1" x14ac:dyDescent="0.35">
      <c r="A390" s="11" t="s">
        <v>94</v>
      </c>
      <c r="B390" s="11">
        <v>2018</v>
      </c>
      <c r="C390" s="11">
        <v>8</v>
      </c>
      <c r="D390" s="11" t="s">
        <v>95</v>
      </c>
      <c r="E390" s="11" t="s">
        <v>96</v>
      </c>
      <c r="F390" s="11" t="s">
        <v>700</v>
      </c>
      <c r="G390" s="11" t="s">
        <v>241</v>
      </c>
      <c r="H390" s="11" t="s">
        <v>98</v>
      </c>
      <c r="I390" s="11" t="s">
        <v>282</v>
      </c>
      <c r="J390" s="11" t="s">
        <v>99</v>
      </c>
      <c r="K390" s="11" t="s">
        <v>72</v>
      </c>
      <c r="L390" s="11" t="s">
        <v>114</v>
      </c>
      <c r="M390" s="11" t="s">
        <v>101</v>
      </c>
      <c r="N390" s="11">
        <v>80</v>
      </c>
      <c r="O390" s="11">
        <v>2019</v>
      </c>
      <c r="P390" s="11" t="s">
        <v>112</v>
      </c>
      <c r="Q390" s="11" t="s">
        <v>112</v>
      </c>
      <c r="R390" s="11" t="s">
        <v>241</v>
      </c>
      <c r="S390" s="11" t="s">
        <v>104</v>
      </c>
      <c r="T390" s="11">
        <v>2386</v>
      </c>
      <c r="U390" s="11" t="str">
        <f>IF(ISERROR(VLOOKUP(I390,'BACK INFO'!F:F,1,0)),IF(ISERROR(VLOOKUP(I390,'BACK INFO'!H:H,1,0)),K390,'BACK INFO'!$H$1),'BACK INFO'!$G$1)</f>
        <v>BILL MILLER AND COMPANY</v>
      </c>
    </row>
    <row r="391" spans="1:21" s="11" customFormat="1" x14ac:dyDescent="0.35">
      <c r="A391" s="11" t="s">
        <v>94</v>
      </c>
      <c r="B391" s="11">
        <v>2018</v>
      </c>
      <c r="C391" s="11">
        <v>8</v>
      </c>
      <c r="D391" s="11" t="s">
        <v>95</v>
      </c>
      <c r="E391" s="11" t="s">
        <v>96</v>
      </c>
      <c r="F391" s="11" t="s">
        <v>700</v>
      </c>
      <c r="G391" s="11" t="s">
        <v>241</v>
      </c>
      <c r="H391" s="11" t="s">
        <v>98</v>
      </c>
      <c r="I391" s="11" t="s">
        <v>283</v>
      </c>
      <c r="J391" s="11" t="s">
        <v>99</v>
      </c>
      <c r="K391" s="11" t="s">
        <v>72</v>
      </c>
      <c r="L391" s="11" t="s">
        <v>114</v>
      </c>
      <c r="M391" s="11" t="s">
        <v>101</v>
      </c>
      <c r="N391" s="11">
        <v>18</v>
      </c>
      <c r="O391" s="11">
        <v>2019</v>
      </c>
      <c r="P391" s="11" t="s">
        <v>112</v>
      </c>
      <c r="Q391" s="11" t="s">
        <v>112</v>
      </c>
      <c r="R391" s="11" t="s">
        <v>241</v>
      </c>
      <c r="S391" s="11" t="s">
        <v>104</v>
      </c>
      <c r="T391" s="11">
        <v>621</v>
      </c>
      <c r="U391" s="11" t="str">
        <f>IF(ISERROR(VLOOKUP(I391,'BACK INFO'!F:F,1,0)),IF(ISERROR(VLOOKUP(I391,'BACK INFO'!H:H,1,0)),K391,'BACK INFO'!$H$1),'BACK INFO'!$G$1)</f>
        <v>BILL MILLER AND COMPANY</v>
      </c>
    </row>
    <row r="392" spans="1:21" s="11" customFormat="1" x14ac:dyDescent="0.35">
      <c r="A392" s="11" t="s">
        <v>94</v>
      </c>
      <c r="B392" s="11">
        <v>2018</v>
      </c>
      <c r="C392" s="11">
        <v>8</v>
      </c>
      <c r="D392" s="11" t="s">
        <v>95</v>
      </c>
      <c r="E392" s="11" t="s">
        <v>96</v>
      </c>
      <c r="F392" s="11" t="s">
        <v>700</v>
      </c>
      <c r="G392" s="11" t="s">
        <v>241</v>
      </c>
      <c r="H392" s="11" t="s">
        <v>98</v>
      </c>
      <c r="I392" s="11" t="s">
        <v>189</v>
      </c>
      <c r="J392" s="11" t="s">
        <v>99</v>
      </c>
      <c r="K392" s="11" t="s">
        <v>73</v>
      </c>
      <c r="L392" s="11" t="s">
        <v>127</v>
      </c>
      <c r="M392" s="11" t="s">
        <v>101</v>
      </c>
      <c r="N392" s="11">
        <v>335</v>
      </c>
      <c r="O392" s="11">
        <v>2019</v>
      </c>
      <c r="P392" s="11" t="s">
        <v>112</v>
      </c>
      <c r="Q392" s="11" t="s">
        <v>112</v>
      </c>
      <c r="R392" s="11" t="s">
        <v>241</v>
      </c>
      <c r="S392" s="11" t="s">
        <v>104</v>
      </c>
      <c r="T392" s="11">
        <v>10337.119999999999</v>
      </c>
      <c r="U392" s="11" t="str">
        <f>IF(ISERROR(VLOOKUP(I392,'BACK INFO'!F:F,1,0)),IF(ISERROR(VLOOKUP(I392,'BACK INFO'!H:H,1,0)),K392,'BACK INFO'!$H$1),'BACK INFO'!$G$1)</f>
        <v>PHYLLIS POSNER</v>
      </c>
    </row>
    <row r="393" spans="1:21" s="11" customFormat="1" x14ac:dyDescent="0.35">
      <c r="A393" s="11" t="s">
        <v>94</v>
      </c>
      <c r="B393" s="11">
        <v>2018</v>
      </c>
      <c r="C393" s="11">
        <v>8</v>
      </c>
      <c r="D393" s="11" t="s">
        <v>95</v>
      </c>
      <c r="E393" s="11" t="s">
        <v>96</v>
      </c>
      <c r="F393" s="11" t="s">
        <v>700</v>
      </c>
      <c r="G393" s="11" t="s">
        <v>241</v>
      </c>
      <c r="H393" s="11" t="s">
        <v>98</v>
      </c>
      <c r="I393" s="11" t="s">
        <v>244</v>
      </c>
      <c r="J393" s="11" t="s">
        <v>99</v>
      </c>
      <c r="K393" s="11" t="s">
        <v>245</v>
      </c>
      <c r="L393" s="11" t="s">
        <v>246</v>
      </c>
      <c r="M393" s="11" t="s">
        <v>101</v>
      </c>
      <c r="N393" s="11">
        <v>54</v>
      </c>
      <c r="O393" s="11">
        <v>2019</v>
      </c>
      <c r="P393" s="11" t="s">
        <v>112</v>
      </c>
      <c r="Q393" s="11" t="s">
        <v>112</v>
      </c>
      <c r="R393" s="11" t="s">
        <v>241</v>
      </c>
      <c r="S393" s="11" t="s">
        <v>104</v>
      </c>
      <c r="T393" s="11">
        <v>1653</v>
      </c>
      <c r="U393" s="11" t="str">
        <f>IF(ISERROR(VLOOKUP(I393,'BACK INFO'!F:F,1,0)),IF(ISERROR(VLOOKUP(I393,'BACK INFO'!H:H,1,0)),K393,'BACK INFO'!$H$1),'BACK INFO'!$G$1)</f>
        <v>JULIUS ORTIZ MALDONADO</v>
      </c>
    </row>
    <row r="394" spans="1:21" s="11" customFormat="1" x14ac:dyDescent="0.35">
      <c r="A394" s="11" t="s">
        <v>94</v>
      </c>
      <c r="B394" s="11">
        <v>2018</v>
      </c>
      <c r="C394" s="11">
        <v>8</v>
      </c>
      <c r="D394" s="11" t="s">
        <v>95</v>
      </c>
      <c r="E394" s="11" t="s">
        <v>96</v>
      </c>
      <c r="F394" s="11" t="s">
        <v>700</v>
      </c>
      <c r="G394" s="11" t="s">
        <v>241</v>
      </c>
      <c r="H394" s="11" t="s">
        <v>98</v>
      </c>
      <c r="I394" s="11" t="s">
        <v>284</v>
      </c>
      <c r="J394" s="11" t="s">
        <v>99</v>
      </c>
      <c r="K394" s="11" t="s">
        <v>70</v>
      </c>
      <c r="L394" s="11" t="s">
        <v>157</v>
      </c>
      <c r="M394" s="11" t="s">
        <v>101</v>
      </c>
      <c r="N394" s="11">
        <v>136</v>
      </c>
      <c r="O394" s="11">
        <v>2019</v>
      </c>
      <c r="P394" s="11" t="s">
        <v>112</v>
      </c>
      <c r="Q394" s="11" t="s">
        <v>112</v>
      </c>
      <c r="R394" s="11" t="s">
        <v>241</v>
      </c>
      <c r="S394" s="11" t="s">
        <v>104</v>
      </c>
      <c r="T394" s="11">
        <v>4390</v>
      </c>
      <c r="U394" s="11" t="str">
        <f>IF(ISERROR(VLOOKUP(I394,'BACK INFO'!F:F,1,0)),IF(ISERROR(VLOOKUP(I394,'BACK INFO'!H:H,1,0)),K394,'BACK INFO'!$H$1),'BACK INFO'!$G$1)</f>
        <v>JUDITH ANN DEAL</v>
      </c>
    </row>
    <row r="395" spans="1:21" s="11" customFormat="1" x14ac:dyDescent="0.35">
      <c r="A395" s="11" t="s">
        <v>94</v>
      </c>
      <c r="B395" s="11">
        <v>2018</v>
      </c>
      <c r="C395" s="11">
        <v>8</v>
      </c>
      <c r="D395" s="11" t="s">
        <v>95</v>
      </c>
      <c r="E395" s="11" t="s">
        <v>96</v>
      </c>
      <c r="F395" s="11" t="s">
        <v>700</v>
      </c>
      <c r="G395" s="11" t="s">
        <v>241</v>
      </c>
      <c r="H395" s="11" t="s">
        <v>98</v>
      </c>
      <c r="I395" s="11" t="s">
        <v>160</v>
      </c>
      <c r="J395" s="11" t="s">
        <v>99</v>
      </c>
      <c r="K395" s="11" t="s">
        <v>76</v>
      </c>
      <c r="L395" s="11" t="s">
        <v>127</v>
      </c>
      <c r="M395" s="11" t="s">
        <v>101</v>
      </c>
      <c r="N395" s="11">
        <v>30</v>
      </c>
      <c r="O395" s="11">
        <v>2019</v>
      </c>
      <c r="P395" s="11" t="s">
        <v>112</v>
      </c>
      <c r="Q395" s="11" t="s">
        <v>112</v>
      </c>
      <c r="R395" s="11" t="s">
        <v>241</v>
      </c>
      <c r="S395" s="11" t="s">
        <v>104</v>
      </c>
      <c r="T395" s="11">
        <v>900</v>
      </c>
      <c r="U395" s="11" t="str">
        <f>IF(ISERROR(VLOOKUP(I395,'BACK INFO'!F:F,1,0)),IF(ISERROR(VLOOKUP(I395,'BACK INFO'!H:H,1,0)),K395,'BACK INFO'!$H$1),'BACK INFO'!$G$1)</f>
        <v>MIE MANNICHE</v>
      </c>
    </row>
    <row r="396" spans="1:21" s="11" customFormat="1" x14ac:dyDescent="0.35">
      <c r="A396" s="11" t="s">
        <v>94</v>
      </c>
      <c r="B396" s="11">
        <v>2018</v>
      </c>
      <c r="C396" s="11">
        <v>8</v>
      </c>
      <c r="D396" s="11" t="s">
        <v>95</v>
      </c>
      <c r="E396" s="11" t="s">
        <v>96</v>
      </c>
      <c r="F396" s="11" t="s">
        <v>700</v>
      </c>
      <c r="G396" s="11" t="s">
        <v>241</v>
      </c>
      <c r="H396" s="11" t="s">
        <v>98</v>
      </c>
      <c r="I396" s="11" t="s">
        <v>247</v>
      </c>
      <c r="J396" s="11" t="s">
        <v>99</v>
      </c>
      <c r="K396" s="11" t="s">
        <v>70</v>
      </c>
      <c r="L396" s="11" t="s">
        <v>157</v>
      </c>
      <c r="M396" s="11" t="s">
        <v>101</v>
      </c>
      <c r="N396" s="11">
        <v>56</v>
      </c>
      <c r="O396" s="11">
        <v>2019</v>
      </c>
      <c r="P396" s="11" t="s">
        <v>112</v>
      </c>
      <c r="Q396" s="11" t="s">
        <v>112</v>
      </c>
      <c r="R396" s="11" t="s">
        <v>241</v>
      </c>
      <c r="S396" s="11" t="s">
        <v>104</v>
      </c>
      <c r="T396" s="11">
        <v>1632</v>
      </c>
      <c r="U396" s="11" t="str">
        <f>IF(ISERROR(VLOOKUP(I396,'BACK INFO'!F:F,1,0)),IF(ISERROR(VLOOKUP(I396,'BACK INFO'!H:H,1,0)),K396,'BACK INFO'!$H$1),'BACK INFO'!$G$1)</f>
        <v>JUDITH ANN DEAL</v>
      </c>
    </row>
    <row r="397" spans="1:21" s="11" customFormat="1" x14ac:dyDescent="0.35">
      <c r="A397" s="11" t="s">
        <v>94</v>
      </c>
      <c r="B397" s="11">
        <v>2018</v>
      </c>
      <c r="C397" s="11">
        <v>8</v>
      </c>
      <c r="D397" s="11" t="s">
        <v>95</v>
      </c>
      <c r="E397" s="11" t="s">
        <v>96</v>
      </c>
      <c r="F397" s="11" t="s">
        <v>700</v>
      </c>
      <c r="G397" s="11" t="s">
        <v>241</v>
      </c>
      <c r="H397" s="11" t="s">
        <v>98</v>
      </c>
      <c r="I397" s="11" t="s">
        <v>115</v>
      </c>
      <c r="J397" s="11" t="s">
        <v>99</v>
      </c>
      <c r="K397" s="11" t="s">
        <v>67</v>
      </c>
      <c r="L397" s="11" t="s">
        <v>116</v>
      </c>
      <c r="M397" s="11" t="s">
        <v>101</v>
      </c>
      <c r="N397" s="11">
        <v>64</v>
      </c>
      <c r="O397" s="11">
        <v>2019</v>
      </c>
      <c r="P397" s="11" t="s">
        <v>112</v>
      </c>
      <c r="Q397" s="11" t="s">
        <v>112</v>
      </c>
      <c r="R397" s="11" t="s">
        <v>241</v>
      </c>
      <c r="S397" s="11" t="s">
        <v>104</v>
      </c>
      <c r="T397" s="11">
        <v>1901</v>
      </c>
      <c r="U397" s="11" t="str">
        <f>IF(ISERROR(VLOOKUP(I397,'BACK INFO'!F:F,1,0)),IF(ISERROR(VLOOKUP(I397,'BACK INFO'!H:H,1,0)),K397,'BACK INFO'!$H$1),'BACK INFO'!$G$1)</f>
        <v>ANITA M. HOPKINS</v>
      </c>
    </row>
    <row r="398" spans="1:21" s="11" customFormat="1" x14ac:dyDescent="0.35">
      <c r="A398" s="11" t="s">
        <v>94</v>
      </c>
      <c r="B398" s="11">
        <v>2018</v>
      </c>
      <c r="C398" s="11">
        <v>8</v>
      </c>
      <c r="D398" s="11" t="s">
        <v>95</v>
      </c>
      <c r="E398" s="11" t="s">
        <v>96</v>
      </c>
      <c r="F398" s="11" t="s">
        <v>700</v>
      </c>
      <c r="G398" s="11" t="s">
        <v>241</v>
      </c>
      <c r="H398" s="11" t="s">
        <v>98</v>
      </c>
      <c r="I398" s="11" t="s">
        <v>123</v>
      </c>
      <c r="J398" s="11" t="s">
        <v>99</v>
      </c>
      <c r="K398" s="11" t="s">
        <v>68</v>
      </c>
      <c r="L398" s="11" t="s">
        <v>129</v>
      </c>
      <c r="M398" s="11" t="s">
        <v>122</v>
      </c>
      <c r="N398" s="11">
        <v>66</v>
      </c>
      <c r="O398" s="11">
        <v>2019</v>
      </c>
      <c r="P398" s="11" t="s">
        <v>112</v>
      </c>
      <c r="Q398" s="11" t="s">
        <v>112</v>
      </c>
      <c r="R398" s="11" t="s">
        <v>241</v>
      </c>
      <c r="S398" s="11" t="s">
        <v>104</v>
      </c>
      <c r="T398" s="11">
        <v>2027</v>
      </c>
      <c r="U398" s="11" t="str">
        <f>IF(ISERROR(VLOOKUP(I398,'BACK INFO'!F:F,1,0)),IF(ISERROR(VLOOKUP(I398,'BACK INFO'!H:H,1,0)),K398,'BACK INFO'!$H$1),'BACK INFO'!$G$1)</f>
        <v>STEPHANIE VITALI</v>
      </c>
    </row>
    <row r="399" spans="1:21" s="11" customFormat="1" x14ac:dyDescent="0.35">
      <c r="A399" s="11" t="s">
        <v>94</v>
      </c>
      <c r="B399" s="11">
        <v>2018</v>
      </c>
      <c r="C399" s="11">
        <v>8</v>
      </c>
      <c r="D399" s="11" t="s">
        <v>95</v>
      </c>
      <c r="E399" s="11" t="s">
        <v>96</v>
      </c>
      <c r="F399" s="11" t="s">
        <v>700</v>
      </c>
      <c r="G399" s="11" t="s">
        <v>241</v>
      </c>
      <c r="H399" s="11" t="s">
        <v>98</v>
      </c>
      <c r="I399" s="11" t="s">
        <v>123</v>
      </c>
      <c r="J399" s="11" t="s">
        <v>99</v>
      </c>
      <c r="K399" s="11" t="s">
        <v>68</v>
      </c>
      <c r="L399" s="11" t="s">
        <v>285</v>
      </c>
      <c r="M399" s="11" t="s">
        <v>101</v>
      </c>
      <c r="N399" s="11">
        <v>542</v>
      </c>
      <c r="O399" s="11">
        <v>2019</v>
      </c>
      <c r="P399" s="11" t="s">
        <v>112</v>
      </c>
      <c r="Q399" s="11" t="s">
        <v>112</v>
      </c>
      <c r="R399" s="11" t="s">
        <v>241</v>
      </c>
      <c r="S399" s="11" t="s">
        <v>104</v>
      </c>
      <c r="T399" s="11">
        <v>17084</v>
      </c>
      <c r="U399" s="11" t="str">
        <f>IF(ISERROR(VLOOKUP(I399,'BACK INFO'!F:F,1,0)),IF(ISERROR(VLOOKUP(I399,'BACK INFO'!H:H,1,0)),K399,'BACK INFO'!$H$1),'BACK INFO'!$G$1)</f>
        <v>STEPHANIE VITALI</v>
      </c>
    </row>
    <row r="400" spans="1:21" s="11" customFormat="1" x14ac:dyDescent="0.35">
      <c r="A400" s="11" t="s">
        <v>94</v>
      </c>
      <c r="B400" s="11">
        <v>2018</v>
      </c>
      <c r="C400" s="11">
        <v>8</v>
      </c>
      <c r="D400" s="11" t="s">
        <v>95</v>
      </c>
      <c r="E400" s="11" t="s">
        <v>96</v>
      </c>
      <c r="F400" s="11" t="s">
        <v>700</v>
      </c>
      <c r="G400" s="11" t="s">
        <v>241</v>
      </c>
      <c r="H400" s="11" t="s">
        <v>98</v>
      </c>
      <c r="I400" s="11" t="s">
        <v>286</v>
      </c>
      <c r="J400" s="11" t="s">
        <v>99</v>
      </c>
      <c r="K400" s="11" t="s">
        <v>72</v>
      </c>
      <c r="L400" s="11" t="s">
        <v>114</v>
      </c>
      <c r="M400" s="11" t="s">
        <v>101</v>
      </c>
      <c r="N400" s="11">
        <v>32</v>
      </c>
      <c r="O400" s="11">
        <v>2019</v>
      </c>
      <c r="P400" s="11" t="s">
        <v>112</v>
      </c>
      <c r="Q400" s="11" t="s">
        <v>112</v>
      </c>
      <c r="R400" s="11" t="s">
        <v>241</v>
      </c>
      <c r="S400" s="11" t="s">
        <v>104</v>
      </c>
      <c r="T400" s="11">
        <v>1225</v>
      </c>
      <c r="U400" s="11" t="str">
        <f>IF(ISERROR(VLOOKUP(I400,'BACK INFO'!F:F,1,0)),IF(ISERROR(VLOOKUP(I400,'BACK INFO'!H:H,1,0)),K400,'BACK INFO'!$H$1),'BACK INFO'!$G$1)</f>
        <v>BILL MILLER AND COMPANY</v>
      </c>
    </row>
    <row r="401" spans="1:21" s="11" customFormat="1" x14ac:dyDescent="0.35">
      <c r="A401" s="11" t="s">
        <v>94</v>
      </c>
      <c r="B401" s="11">
        <v>2018</v>
      </c>
      <c r="C401" s="11">
        <v>8</v>
      </c>
      <c r="D401" s="11" t="s">
        <v>95</v>
      </c>
      <c r="E401" s="11" t="s">
        <v>96</v>
      </c>
      <c r="F401" s="11" t="s">
        <v>700</v>
      </c>
      <c r="G401" s="11" t="s">
        <v>241</v>
      </c>
      <c r="H401" s="11" t="s">
        <v>98</v>
      </c>
      <c r="I401" s="11" t="s">
        <v>287</v>
      </c>
      <c r="J401" s="11" t="s">
        <v>99</v>
      </c>
      <c r="K401" s="11" t="s">
        <v>70</v>
      </c>
      <c r="L401" s="11" t="s">
        <v>157</v>
      </c>
      <c r="M401" s="11" t="s">
        <v>101</v>
      </c>
      <c r="N401" s="11">
        <v>93</v>
      </c>
      <c r="O401" s="11">
        <v>2019</v>
      </c>
      <c r="P401" s="11" t="s">
        <v>112</v>
      </c>
      <c r="Q401" s="11" t="s">
        <v>112</v>
      </c>
      <c r="R401" s="11" t="s">
        <v>241</v>
      </c>
      <c r="S401" s="11" t="s">
        <v>104</v>
      </c>
      <c r="T401" s="11">
        <v>3516</v>
      </c>
      <c r="U401" s="11" t="str">
        <f>IF(ISERROR(VLOOKUP(I401,'BACK INFO'!F:F,1,0)),IF(ISERROR(VLOOKUP(I401,'BACK INFO'!H:H,1,0)),K401,'BACK INFO'!$H$1),'BACK INFO'!$G$1)</f>
        <v>JUDITH ANN DEAL</v>
      </c>
    </row>
    <row r="402" spans="1:21" s="11" customFormat="1" x14ac:dyDescent="0.35">
      <c r="A402" s="11" t="s">
        <v>94</v>
      </c>
      <c r="B402" s="11">
        <v>2018</v>
      </c>
      <c r="C402" s="11">
        <v>8</v>
      </c>
      <c r="D402" s="11" t="s">
        <v>95</v>
      </c>
      <c r="E402" s="11" t="s">
        <v>96</v>
      </c>
      <c r="F402" s="11" t="s">
        <v>700</v>
      </c>
      <c r="G402" s="11" t="s">
        <v>241</v>
      </c>
      <c r="H402" s="11" t="s">
        <v>98</v>
      </c>
      <c r="I402" s="11" t="s">
        <v>248</v>
      </c>
      <c r="J402" s="11" t="s">
        <v>99</v>
      </c>
      <c r="K402" s="11" t="s">
        <v>72</v>
      </c>
      <c r="L402" s="11" t="s">
        <v>114</v>
      </c>
      <c r="M402" s="11" t="s">
        <v>101</v>
      </c>
      <c r="N402" s="11">
        <v>39</v>
      </c>
      <c r="O402" s="11">
        <v>2019</v>
      </c>
      <c r="P402" s="11" t="s">
        <v>112</v>
      </c>
      <c r="Q402" s="11" t="s">
        <v>112</v>
      </c>
      <c r="R402" s="11" t="s">
        <v>241</v>
      </c>
      <c r="S402" s="11" t="s">
        <v>104</v>
      </c>
      <c r="T402" s="11">
        <v>1224</v>
      </c>
      <c r="U402" s="11" t="str">
        <f>IF(ISERROR(VLOOKUP(I402,'BACK INFO'!F:F,1,0)),IF(ISERROR(VLOOKUP(I402,'BACK INFO'!H:H,1,0)),K402,'BACK INFO'!$H$1),'BACK INFO'!$G$1)</f>
        <v>BILL MILLER AND COMPANY</v>
      </c>
    </row>
    <row r="403" spans="1:21" s="11" customFormat="1" x14ac:dyDescent="0.35">
      <c r="A403" s="11" t="s">
        <v>94</v>
      </c>
      <c r="B403" s="11">
        <v>2018</v>
      </c>
      <c r="C403" s="11">
        <v>8</v>
      </c>
      <c r="D403" s="11" t="s">
        <v>95</v>
      </c>
      <c r="E403" s="11" t="s">
        <v>96</v>
      </c>
      <c r="F403" s="11" t="s">
        <v>700</v>
      </c>
      <c r="G403" s="11" t="s">
        <v>241</v>
      </c>
      <c r="H403" s="11" t="s">
        <v>98</v>
      </c>
      <c r="I403" s="11" t="s">
        <v>249</v>
      </c>
      <c r="J403" s="11" t="s">
        <v>99</v>
      </c>
      <c r="K403" s="11" t="s">
        <v>72</v>
      </c>
      <c r="L403" s="11" t="s">
        <v>114</v>
      </c>
      <c r="M403" s="11" t="s">
        <v>101</v>
      </c>
      <c r="N403" s="11">
        <v>6</v>
      </c>
      <c r="O403" s="11">
        <v>2019</v>
      </c>
      <c r="P403" s="11" t="s">
        <v>112</v>
      </c>
      <c r="Q403" s="11" t="s">
        <v>112</v>
      </c>
      <c r="R403" s="11" t="s">
        <v>241</v>
      </c>
      <c r="S403" s="11" t="s">
        <v>104</v>
      </c>
      <c r="T403" s="11">
        <v>148.68</v>
      </c>
      <c r="U403" s="11" t="str">
        <f>IF(ISERROR(VLOOKUP(I403,'BACK INFO'!F:F,1,0)),IF(ISERROR(VLOOKUP(I403,'BACK INFO'!H:H,1,0)),K403,'BACK INFO'!$H$1),'BACK INFO'!$G$1)</f>
        <v>BILL MILLER AND COMPANY</v>
      </c>
    </row>
    <row r="404" spans="1:21" s="11" customFormat="1" x14ac:dyDescent="0.35">
      <c r="A404" s="11" t="s">
        <v>94</v>
      </c>
      <c r="B404" s="11">
        <v>2018</v>
      </c>
      <c r="C404" s="11">
        <v>8</v>
      </c>
      <c r="D404" s="11" t="s">
        <v>95</v>
      </c>
      <c r="E404" s="11" t="s">
        <v>96</v>
      </c>
      <c r="F404" s="11" t="s">
        <v>700</v>
      </c>
      <c r="G404" s="11" t="s">
        <v>241</v>
      </c>
      <c r="H404" s="11" t="s">
        <v>98</v>
      </c>
      <c r="I404" s="11" t="s">
        <v>288</v>
      </c>
      <c r="J404" s="11" t="s">
        <v>99</v>
      </c>
      <c r="K404" s="11" t="s">
        <v>70</v>
      </c>
      <c r="L404" s="11" t="s">
        <v>157</v>
      </c>
      <c r="M404" s="11" t="s">
        <v>101</v>
      </c>
      <c r="N404" s="11">
        <v>295</v>
      </c>
      <c r="O404" s="11">
        <v>2019</v>
      </c>
      <c r="P404" s="11" t="s">
        <v>112</v>
      </c>
      <c r="Q404" s="11" t="s">
        <v>112</v>
      </c>
      <c r="R404" s="11" t="s">
        <v>241</v>
      </c>
      <c r="S404" s="11" t="s">
        <v>104</v>
      </c>
      <c r="T404" s="11">
        <v>10197</v>
      </c>
      <c r="U404" s="11" t="str">
        <f>IF(ISERROR(VLOOKUP(I404,'BACK INFO'!F:F,1,0)),IF(ISERROR(VLOOKUP(I404,'BACK INFO'!H:H,1,0)),K404,'BACK INFO'!$H$1),'BACK INFO'!$G$1)</f>
        <v>JUDITH ANN DEAL</v>
      </c>
    </row>
    <row r="405" spans="1:21" s="11" customFormat="1" x14ac:dyDescent="0.35">
      <c r="A405" s="11" t="s">
        <v>94</v>
      </c>
      <c r="B405" s="11">
        <v>2018</v>
      </c>
      <c r="C405" s="11">
        <v>8</v>
      </c>
      <c r="D405" s="11" t="s">
        <v>95</v>
      </c>
      <c r="E405" s="11" t="s">
        <v>96</v>
      </c>
      <c r="F405" s="11" t="s">
        <v>700</v>
      </c>
      <c r="G405" s="11" t="s">
        <v>241</v>
      </c>
      <c r="H405" s="11" t="s">
        <v>98</v>
      </c>
      <c r="I405" s="11" t="s">
        <v>289</v>
      </c>
      <c r="J405" s="11" t="s">
        <v>99</v>
      </c>
      <c r="K405" s="11" t="s">
        <v>70</v>
      </c>
      <c r="L405" s="11" t="s">
        <v>157</v>
      </c>
      <c r="M405" s="11" t="s">
        <v>101</v>
      </c>
      <c r="N405" s="11">
        <v>88</v>
      </c>
      <c r="O405" s="11">
        <v>2019</v>
      </c>
      <c r="P405" s="11" t="s">
        <v>112</v>
      </c>
      <c r="Q405" s="11" t="s">
        <v>112</v>
      </c>
      <c r="R405" s="11" t="s">
        <v>241</v>
      </c>
      <c r="S405" s="11" t="s">
        <v>104</v>
      </c>
      <c r="T405" s="11">
        <v>2704</v>
      </c>
      <c r="U405" s="11" t="str">
        <f>IF(ISERROR(VLOOKUP(I405,'BACK INFO'!F:F,1,0)),IF(ISERROR(VLOOKUP(I405,'BACK INFO'!H:H,1,0)),K405,'BACK INFO'!$H$1),'BACK INFO'!$G$1)</f>
        <v>JUDITH ANN DEAL</v>
      </c>
    </row>
    <row r="406" spans="1:21" s="11" customFormat="1" x14ac:dyDescent="0.35">
      <c r="A406" s="11" t="s">
        <v>94</v>
      </c>
      <c r="B406" s="11">
        <v>2018</v>
      </c>
      <c r="C406" s="11">
        <v>8</v>
      </c>
      <c r="D406" s="11" t="s">
        <v>95</v>
      </c>
      <c r="E406" s="11" t="s">
        <v>96</v>
      </c>
      <c r="F406" s="11" t="s">
        <v>700</v>
      </c>
      <c r="G406" s="11" t="s">
        <v>241</v>
      </c>
      <c r="H406" s="11" t="s">
        <v>98</v>
      </c>
      <c r="I406" s="11" t="s">
        <v>251</v>
      </c>
      <c r="J406" s="11" t="s">
        <v>99</v>
      </c>
      <c r="K406" s="11" t="s">
        <v>76</v>
      </c>
      <c r="L406" s="11" t="s">
        <v>127</v>
      </c>
      <c r="M406" s="11" t="s">
        <v>101</v>
      </c>
      <c r="N406" s="11">
        <v>32</v>
      </c>
      <c r="O406" s="11">
        <v>2019</v>
      </c>
      <c r="P406" s="11" t="s">
        <v>112</v>
      </c>
      <c r="Q406" s="11" t="s">
        <v>112</v>
      </c>
      <c r="R406" s="11" t="s">
        <v>241</v>
      </c>
      <c r="S406" s="11" t="s">
        <v>104</v>
      </c>
      <c r="T406" s="11">
        <v>864</v>
      </c>
      <c r="U406" s="11" t="str">
        <f>IF(ISERROR(VLOOKUP(I406,'BACK INFO'!F:F,1,0)),IF(ISERROR(VLOOKUP(I406,'BACK INFO'!H:H,1,0)),K406,'BACK INFO'!$H$1),'BACK INFO'!$G$1)</f>
        <v>MIE MANNICHE</v>
      </c>
    </row>
    <row r="407" spans="1:21" s="11" customFormat="1" x14ac:dyDescent="0.35">
      <c r="A407" s="11" t="s">
        <v>94</v>
      </c>
      <c r="B407" s="11">
        <v>2018</v>
      </c>
      <c r="C407" s="11">
        <v>8</v>
      </c>
      <c r="D407" s="11" t="s">
        <v>95</v>
      </c>
      <c r="E407" s="11" t="s">
        <v>96</v>
      </c>
      <c r="F407" s="11" t="s">
        <v>700</v>
      </c>
      <c r="G407" s="11" t="s">
        <v>241</v>
      </c>
      <c r="H407" s="11" t="s">
        <v>98</v>
      </c>
      <c r="I407" s="11" t="s">
        <v>162</v>
      </c>
      <c r="J407" s="11" t="s">
        <v>99</v>
      </c>
      <c r="K407" s="11" t="s">
        <v>72</v>
      </c>
      <c r="L407" s="11" t="s">
        <v>114</v>
      </c>
      <c r="M407" s="11" t="s">
        <v>101</v>
      </c>
      <c r="N407" s="11">
        <v>75</v>
      </c>
      <c r="O407" s="11">
        <v>2019</v>
      </c>
      <c r="P407" s="11" t="s">
        <v>112</v>
      </c>
      <c r="Q407" s="11" t="s">
        <v>112</v>
      </c>
      <c r="R407" s="11" t="s">
        <v>241</v>
      </c>
      <c r="S407" s="11" t="s">
        <v>104</v>
      </c>
      <c r="T407" s="11">
        <v>2296</v>
      </c>
      <c r="U407" s="11" t="str">
        <f>IF(ISERROR(VLOOKUP(I407,'BACK INFO'!F:F,1,0)),IF(ISERROR(VLOOKUP(I407,'BACK INFO'!H:H,1,0)),K407,'BACK INFO'!$H$1),'BACK INFO'!$G$1)</f>
        <v>BILL MILLER AND COMPANY</v>
      </c>
    </row>
    <row r="408" spans="1:21" s="11" customFormat="1" x14ac:dyDescent="0.35">
      <c r="A408" s="11" t="s">
        <v>94</v>
      </c>
      <c r="B408" s="11">
        <v>2018</v>
      </c>
      <c r="C408" s="11">
        <v>8</v>
      </c>
      <c r="D408" s="11" t="s">
        <v>95</v>
      </c>
      <c r="E408" s="11" t="s">
        <v>96</v>
      </c>
      <c r="F408" s="11" t="s">
        <v>700</v>
      </c>
      <c r="G408" s="11" t="s">
        <v>241</v>
      </c>
      <c r="H408" s="11" t="s">
        <v>98</v>
      </c>
      <c r="I408" s="11" t="s">
        <v>290</v>
      </c>
      <c r="J408" s="11" t="s">
        <v>99</v>
      </c>
      <c r="K408" s="11" t="s">
        <v>72</v>
      </c>
      <c r="L408" s="11" t="s">
        <v>114</v>
      </c>
      <c r="M408" s="11" t="s">
        <v>101</v>
      </c>
      <c r="N408" s="11">
        <v>24</v>
      </c>
      <c r="O408" s="11">
        <v>2019</v>
      </c>
      <c r="P408" s="11" t="s">
        <v>112</v>
      </c>
      <c r="Q408" s="11" t="s">
        <v>112</v>
      </c>
      <c r="R408" s="11" t="s">
        <v>241</v>
      </c>
      <c r="S408" s="11" t="s">
        <v>104</v>
      </c>
      <c r="T408" s="11">
        <v>732</v>
      </c>
      <c r="U408" s="11" t="str">
        <f>IF(ISERROR(VLOOKUP(I408,'BACK INFO'!F:F,1,0)),IF(ISERROR(VLOOKUP(I408,'BACK INFO'!H:H,1,0)),K408,'BACK INFO'!$H$1),'BACK INFO'!$G$1)</f>
        <v>BILL MILLER AND COMPANY</v>
      </c>
    </row>
    <row r="409" spans="1:21" s="11" customFormat="1" x14ac:dyDescent="0.35">
      <c r="A409" s="11" t="s">
        <v>94</v>
      </c>
      <c r="B409" s="11">
        <v>2018</v>
      </c>
      <c r="C409" s="11">
        <v>8</v>
      </c>
      <c r="D409" s="11" t="s">
        <v>95</v>
      </c>
      <c r="E409" s="11" t="s">
        <v>96</v>
      </c>
      <c r="F409" s="11" t="s">
        <v>700</v>
      </c>
      <c r="G409" s="11" t="s">
        <v>241</v>
      </c>
      <c r="H409" s="11" t="s">
        <v>98</v>
      </c>
      <c r="I409" s="11" t="s">
        <v>148</v>
      </c>
      <c r="J409" s="11" t="s">
        <v>99</v>
      </c>
      <c r="K409" s="11" t="s">
        <v>71</v>
      </c>
      <c r="L409" s="11" t="s">
        <v>149</v>
      </c>
      <c r="M409" s="11" t="s">
        <v>101</v>
      </c>
      <c r="N409" s="11">
        <v>215</v>
      </c>
      <c r="O409" s="11">
        <v>2019</v>
      </c>
      <c r="P409" s="11" t="s">
        <v>112</v>
      </c>
      <c r="Q409" s="11" t="s">
        <v>112</v>
      </c>
      <c r="R409" s="11" t="s">
        <v>241</v>
      </c>
      <c r="S409" s="11" t="s">
        <v>104</v>
      </c>
      <c r="T409" s="11">
        <v>6964</v>
      </c>
      <c r="U409" s="11" t="str">
        <f>IF(ISERROR(VLOOKUP(I409,'BACK INFO'!F:F,1,0)),IF(ISERROR(VLOOKUP(I409,'BACK INFO'!H:H,1,0)),K409,'BACK INFO'!$H$1),'BACK INFO'!$G$1)</f>
        <v>HOLLY SALES INC.</v>
      </c>
    </row>
    <row r="410" spans="1:21" s="11" customFormat="1" x14ac:dyDescent="0.35">
      <c r="A410" s="11" t="s">
        <v>94</v>
      </c>
      <c r="B410" s="11">
        <v>2018</v>
      </c>
      <c r="C410" s="11">
        <v>8</v>
      </c>
      <c r="D410" s="11" t="s">
        <v>95</v>
      </c>
      <c r="E410" s="11" t="s">
        <v>96</v>
      </c>
      <c r="F410" s="11" t="s">
        <v>700</v>
      </c>
      <c r="G410" s="11" t="s">
        <v>241</v>
      </c>
      <c r="H410" s="11" t="s">
        <v>98</v>
      </c>
      <c r="I410" s="11" t="s">
        <v>291</v>
      </c>
      <c r="J410" s="11" t="s">
        <v>99</v>
      </c>
      <c r="K410" s="11" t="s">
        <v>72</v>
      </c>
      <c r="L410" s="11" t="s">
        <v>114</v>
      </c>
      <c r="M410" s="11" t="s">
        <v>101</v>
      </c>
      <c r="N410" s="11">
        <v>161</v>
      </c>
      <c r="O410" s="11">
        <v>2019</v>
      </c>
      <c r="P410" s="11" t="s">
        <v>112</v>
      </c>
      <c r="Q410" s="11" t="s">
        <v>112</v>
      </c>
      <c r="R410" s="11" t="s">
        <v>241</v>
      </c>
      <c r="S410" s="11" t="s">
        <v>104</v>
      </c>
      <c r="T410" s="11">
        <v>5472</v>
      </c>
      <c r="U410" s="11" t="str">
        <f>IF(ISERROR(VLOOKUP(I410,'BACK INFO'!F:F,1,0)),IF(ISERROR(VLOOKUP(I410,'BACK INFO'!H:H,1,0)),K410,'BACK INFO'!$H$1),'BACK INFO'!$G$1)</f>
        <v>BILL MILLER AND COMPANY</v>
      </c>
    </row>
    <row r="411" spans="1:21" s="11" customFormat="1" x14ac:dyDescent="0.35">
      <c r="A411" s="11" t="s">
        <v>94</v>
      </c>
      <c r="B411" s="11">
        <v>2018</v>
      </c>
      <c r="C411" s="11">
        <v>8</v>
      </c>
      <c r="D411" s="11" t="s">
        <v>95</v>
      </c>
      <c r="E411" s="11" t="s">
        <v>96</v>
      </c>
      <c r="F411" s="11" t="s">
        <v>700</v>
      </c>
      <c r="G411" s="11" t="s">
        <v>241</v>
      </c>
      <c r="H411" s="11" t="s">
        <v>98</v>
      </c>
      <c r="I411" s="11" t="s">
        <v>292</v>
      </c>
      <c r="J411" s="11" t="s">
        <v>99</v>
      </c>
      <c r="K411" s="11" t="s">
        <v>72</v>
      </c>
      <c r="L411" s="11" t="s">
        <v>114</v>
      </c>
      <c r="M411" s="11" t="s">
        <v>101</v>
      </c>
      <c r="N411" s="11">
        <v>142</v>
      </c>
      <c r="O411" s="11">
        <v>2019</v>
      </c>
      <c r="P411" s="11" t="s">
        <v>112</v>
      </c>
      <c r="Q411" s="11" t="s">
        <v>112</v>
      </c>
      <c r="R411" s="11" t="s">
        <v>241</v>
      </c>
      <c r="S411" s="11" t="s">
        <v>104</v>
      </c>
      <c r="T411" s="11">
        <v>4732</v>
      </c>
      <c r="U411" s="11" t="str">
        <f>IF(ISERROR(VLOOKUP(I411,'BACK INFO'!F:F,1,0)),IF(ISERROR(VLOOKUP(I411,'BACK INFO'!H:H,1,0)),K411,'BACK INFO'!$H$1),'BACK INFO'!$G$1)</f>
        <v>BILL MILLER AND COMPANY</v>
      </c>
    </row>
    <row r="412" spans="1:21" s="11" customFormat="1" x14ac:dyDescent="0.35">
      <c r="A412" s="11" t="s">
        <v>94</v>
      </c>
      <c r="B412" s="11">
        <v>2018</v>
      </c>
      <c r="C412" s="11">
        <v>8</v>
      </c>
      <c r="D412" s="11" t="s">
        <v>95</v>
      </c>
      <c r="E412" s="11" t="s">
        <v>96</v>
      </c>
      <c r="F412" s="11" t="s">
        <v>700</v>
      </c>
      <c r="G412" s="11" t="s">
        <v>241</v>
      </c>
      <c r="H412" s="11" t="s">
        <v>98</v>
      </c>
      <c r="I412" s="11" t="s">
        <v>293</v>
      </c>
      <c r="J412" s="11" t="s">
        <v>99</v>
      </c>
      <c r="K412" s="11" t="s">
        <v>72</v>
      </c>
      <c r="L412" s="11" t="s">
        <v>114</v>
      </c>
      <c r="M412" s="11" t="s">
        <v>101</v>
      </c>
      <c r="N412" s="11">
        <v>66</v>
      </c>
      <c r="O412" s="11">
        <v>2019</v>
      </c>
      <c r="P412" s="11" t="s">
        <v>112</v>
      </c>
      <c r="Q412" s="11" t="s">
        <v>112</v>
      </c>
      <c r="R412" s="11" t="s">
        <v>241</v>
      </c>
      <c r="S412" s="11" t="s">
        <v>104</v>
      </c>
      <c r="T412" s="11">
        <v>2176</v>
      </c>
      <c r="U412" s="11" t="str">
        <f>IF(ISERROR(VLOOKUP(I412,'BACK INFO'!F:F,1,0)),IF(ISERROR(VLOOKUP(I412,'BACK INFO'!H:H,1,0)),K412,'BACK INFO'!$H$1),'BACK INFO'!$G$1)</f>
        <v>BILL MILLER AND COMPANY</v>
      </c>
    </row>
    <row r="413" spans="1:21" s="11" customFormat="1" x14ac:dyDescent="0.35">
      <c r="A413" s="11" t="s">
        <v>94</v>
      </c>
      <c r="B413" s="11">
        <v>2018</v>
      </c>
      <c r="C413" s="11">
        <v>8</v>
      </c>
      <c r="D413" s="11" t="s">
        <v>95</v>
      </c>
      <c r="E413" s="11" t="s">
        <v>96</v>
      </c>
      <c r="F413" s="11" t="s">
        <v>700</v>
      </c>
      <c r="G413" s="11" t="s">
        <v>241</v>
      </c>
      <c r="H413" s="11" t="s">
        <v>98</v>
      </c>
      <c r="I413" s="11" t="s">
        <v>255</v>
      </c>
      <c r="J413" s="11" t="s">
        <v>99</v>
      </c>
      <c r="K413" s="11" t="s">
        <v>72</v>
      </c>
      <c r="L413" s="11" t="s">
        <v>114</v>
      </c>
      <c r="M413" s="11" t="s">
        <v>101</v>
      </c>
      <c r="N413" s="11">
        <v>48</v>
      </c>
      <c r="O413" s="11">
        <v>2019</v>
      </c>
      <c r="P413" s="11" t="s">
        <v>112</v>
      </c>
      <c r="Q413" s="11" t="s">
        <v>112</v>
      </c>
      <c r="R413" s="11" t="s">
        <v>241</v>
      </c>
      <c r="S413" s="11" t="s">
        <v>104</v>
      </c>
      <c r="T413" s="11">
        <v>1506</v>
      </c>
      <c r="U413" s="11" t="str">
        <f>IF(ISERROR(VLOOKUP(I413,'BACK INFO'!F:F,1,0)),IF(ISERROR(VLOOKUP(I413,'BACK INFO'!H:H,1,0)),K413,'BACK INFO'!$H$1),'BACK INFO'!$G$1)</f>
        <v>BILL MILLER AND COMPANY</v>
      </c>
    </row>
    <row r="414" spans="1:21" s="11" customFormat="1" x14ac:dyDescent="0.35">
      <c r="A414" s="11" t="s">
        <v>94</v>
      </c>
      <c r="B414" s="11">
        <v>2018</v>
      </c>
      <c r="C414" s="11">
        <v>8</v>
      </c>
      <c r="D414" s="11" t="s">
        <v>95</v>
      </c>
      <c r="E414" s="11" t="s">
        <v>96</v>
      </c>
      <c r="F414" s="11" t="s">
        <v>700</v>
      </c>
      <c r="G414" s="11" t="s">
        <v>241</v>
      </c>
      <c r="H414" s="11" t="s">
        <v>98</v>
      </c>
      <c r="I414" s="11" t="s">
        <v>256</v>
      </c>
      <c r="J414" s="11" t="s">
        <v>99</v>
      </c>
      <c r="K414" s="11" t="s">
        <v>72</v>
      </c>
      <c r="L414" s="11" t="s">
        <v>114</v>
      </c>
      <c r="M414" s="11" t="s">
        <v>101</v>
      </c>
      <c r="N414" s="11">
        <v>4</v>
      </c>
      <c r="O414" s="11">
        <v>2019</v>
      </c>
      <c r="P414" s="11" t="s">
        <v>112</v>
      </c>
      <c r="Q414" s="11" t="s">
        <v>112</v>
      </c>
      <c r="R414" s="11" t="s">
        <v>241</v>
      </c>
      <c r="S414" s="11" t="s">
        <v>104</v>
      </c>
      <c r="T414" s="11">
        <v>114</v>
      </c>
      <c r="U414" s="11" t="str">
        <f>IF(ISERROR(VLOOKUP(I414,'BACK INFO'!F:F,1,0)),IF(ISERROR(VLOOKUP(I414,'BACK INFO'!H:H,1,0)),K414,'BACK INFO'!$H$1),'BACK INFO'!$G$1)</f>
        <v>BILL MILLER AND COMPANY</v>
      </c>
    </row>
    <row r="415" spans="1:21" s="11" customFormat="1" x14ac:dyDescent="0.35">
      <c r="A415" s="11" t="s">
        <v>94</v>
      </c>
      <c r="B415" s="11">
        <v>2018</v>
      </c>
      <c r="C415" s="11">
        <v>8</v>
      </c>
      <c r="D415" s="11" t="s">
        <v>95</v>
      </c>
      <c r="E415" s="11" t="s">
        <v>96</v>
      </c>
      <c r="F415" s="11" t="s">
        <v>700</v>
      </c>
      <c r="G415" s="11" t="s">
        <v>241</v>
      </c>
      <c r="H415" s="11" t="s">
        <v>98</v>
      </c>
      <c r="I415" s="11" t="s">
        <v>294</v>
      </c>
      <c r="J415" s="11" t="s">
        <v>99</v>
      </c>
      <c r="K415" s="11" t="s">
        <v>72</v>
      </c>
      <c r="L415" s="11" t="s">
        <v>114</v>
      </c>
      <c r="M415" s="11" t="s">
        <v>101</v>
      </c>
      <c r="N415" s="11">
        <v>56</v>
      </c>
      <c r="O415" s="11">
        <v>2019</v>
      </c>
      <c r="P415" s="11" t="s">
        <v>112</v>
      </c>
      <c r="Q415" s="11" t="s">
        <v>112</v>
      </c>
      <c r="R415" s="11" t="s">
        <v>241</v>
      </c>
      <c r="S415" s="11" t="s">
        <v>104</v>
      </c>
      <c r="T415" s="11">
        <v>1667</v>
      </c>
      <c r="U415" s="11" t="str">
        <f>IF(ISERROR(VLOOKUP(I415,'BACK INFO'!F:F,1,0)),IF(ISERROR(VLOOKUP(I415,'BACK INFO'!H:H,1,0)),K415,'BACK INFO'!$H$1),'BACK INFO'!$G$1)</f>
        <v>BILL MILLER AND COMPANY</v>
      </c>
    </row>
    <row r="416" spans="1:21" s="11" customFormat="1" x14ac:dyDescent="0.35">
      <c r="A416" s="11" t="s">
        <v>94</v>
      </c>
      <c r="B416" s="11">
        <v>2018</v>
      </c>
      <c r="C416" s="11">
        <v>8</v>
      </c>
      <c r="D416" s="11" t="s">
        <v>95</v>
      </c>
      <c r="E416" s="11" t="s">
        <v>96</v>
      </c>
      <c r="F416" s="11" t="s">
        <v>700</v>
      </c>
      <c r="G416" s="11" t="s">
        <v>241</v>
      </c>
      <c r="H416" s="11" t="s">
        <v>98</v>
      </c>
      <c r="I416" s="11" t="s">
        <v>295</v>
      </c>
      <c r="J416" s="11" t="s">
        <v>99</v>
      </c>
      <c r="K416" s="11" t="s">
        <v>72</v>
      </c>
      <c r="L416" s="11" t="s">
        <v>114</v>
      </c>
      <c r="M416" s="11" t="s">
        <v>101</v>
      </c>
      <c r="N416" s="11">
        <v>38</v>
      </c>
      <c r="O416" s="11">
        <v>2019</v>
      </c>
      <c r="P416" s="11" t="s">
        <v>112</v>
      </c>
      <c r="Q416" s="11" t="s">
        <v>112</v>
      </c>
      <c r="R416" s="11" t="s">
        <v>241</v>
      </c>
      <c r="S416" s="11" t="s">
        <v>104</v>
      </c>
      <c r="T416" s="11">
        <v>1302</v>
      </c>
      <c r="U416" s="11" t="str">
        <f>IF(ISERROR(VLOOKUP(I416,'BACK INFO'!F:F,1,0)),IF(ISERROR(VLOOKUP(I416,'BACK INFO'!H:H,1,0)),K416,'BACK INFO'!$H$1),'BACK INFO'!$G$1)</f>
        <v>BILL MILLER AND COMPANY</v>
      </c>
    </row>
    <row r="417" spans="1:21" s="11" customFormat="1" x14ac:dyDescent="0.35">
      <c r="A417" s="11" t="s">
        <v>94</v>
      </c>
      <c r="B417" s="11">
        <v>2018</v>
      </c>
      <c r="C417" s="11">
        <v>8</v>
      </c>
      <c r="D417" s="11" t="s">
        <v>95</v>
      </c>
      <c r="E417" s="11" t="s">
        <v>96</v>
      </c>
      <c r="F417" s="11" t="s">
        <v>700</v>
      </c>
      <c r="G417" s="11" t="s">
        <v>241</v>
      </c>
      <c r="H417" s="11" t="s">
        <v>98</v>
      </c>
      <c r="I417" s="11" t="s">
        <v>257</v>
      </c>
      <c r="J417" s="11" t="s">
        <v>99</v>
      </c>
      <c r="K417" s="11" t="s">
        <v>245</v>
      </c>
      <c r="L417" s="11" t="s">
        <v>246</v>
      </c>
      <c r="M417" s="11" t="s">
        <v>101</v>
      </c>
      <c r="N417" s="11">
        <v>6</v>
      </c>
      <c r="O417" s="11">
        <v>2019</v>
      </c>
      <c r="P417" s="11" t="s">
        <v>112</v>
      </c>
      <c r="Q417" s="11" t="s">
        <v>112</v>
      </c>
      <c r="R417" s="11" t="s">
        <v>241</v>
      </c>
      <c r="S417" s="11" t="s">
        <v>104</v>
      </c>
      <c r="T417" s="11">
        <v>188</v>
      </c>
      <c r="U417" s="11" t="str">
        <f>IF(ISERROR(VLOOKUP(I417,'BACK INFO'!F:F,1,0)),IF(ISERROR(VLOOKUP(I417,'BACK INFO'!H:H,1,0)),K417,'BACK INFO'!$H$1),'BACK INFO'!$G$1)</f>
        <v>JULIUS ORTIZ MALDONADO</v>
      </c>
    </row>
    <row r="418" spans="1:21" s="11" customFormat="1" x14ac:dyDescent="0.35">
      <c r="A418" s="11" t="s">
        <v>94</v>
      </c>
      <c r="B418" s="11">
        <v>2018</v>
      </c>
      <c r="C418" s="11">
        <v>8</v>
      </c>
      <c r="D418" s="11" t="s">
        <v>95</v>
      </c>
      <c r="E418" s="11" t="s">
        <v>96</v>
      </c>
      <c r="F418" s="11" t="s">
        <v>700</v>
      </c>
      <c r="G418" s="11" t="s">
        <v>241</v>
      </c>
      <c r="H418" s="11" t="s">
        <v>98</v>
      </c>
      <c r="I418" s="11" t="s">
        <v>296</v>
      </c>
      <c r="J418" s="11" t="s">
        <v>120</v>
      </c>
      <c r="K418" s="11" t="s">
        <v>66</v>
      </c>
      <c r="L418" s="11" t="s">
        <v>297</v>
      </c>
      <c r="M418" s="11" t="s">
        <v>122</v>
      </c>
      <c r="N418" s="11">
        <v>50</v>
      </c>
      <c r="O418" s="11">
        <v>2019</v>
      </c>
      <c r="P418" s="11" t="s">
        <v>112</v>
      </c>
      <c r="Q418" s="11" t="s">
        <v>112</v>
      </c>
      <c r="R418" s="11" t="s">
        <v>241</v>
      </c>
      <c r="S418" s="11" t="s">
        <v>104</v>
      </c>
      <c r="T418" s="11">
        <v>1505.64522239903</v>
      </c>
      <c r="U418" s="11" t="str">
        <f>IF(ISERROR(VLOOKUP(I418,'BACK INFO'!F:F,1,0)),IF(ISERROR(VLOOKUP(I418,'BACK INFO'!H:H,1,0)),K418,'BACK INFO'!$H$1),'BACK INFO'!$G$1)</f>
        <v>SHOUTOUTAGENCY</v>
      </c>
    </row>
    <row r="419" spans="1:21" s="11" customFormat="1" x14ac:dyDescent="0.35">
      <c r="A419" s="11" t="s">
        <v>94</v>
      </c>
      <c r="B419" s="11">
        <v>2018</v>
      </c>
      <c r="C419" s="11">
        <v>8</v>
      </c>
      <c r="D419" s="11" t="s">
        <v>95</v>
      </c>
      <c r="E419" s="11" t="s">
        <v>96</v>
      </c>
      <c r="F419" s="11" t="s">
        <v>700</v>
      </c>
      <c r="G419" s="11" t="s">
        <v>241</v>
      </c>
      <c r="H419" s="11" t="s">
        <v>98</v>
      </c>
      <c r="I419" s="11" t="s">
        <v>298</v>
      </c>
      <c r="J419" s="11" t="s">
        <v>99</v>
      </c>
      <c r="K419" s="11" t="s">
        <v>76</v>
      </c>
      <c r="L419" s="11" t="s">
        <v>127</v>
      </c>
      <c r="M419" s="11" t="s">
        <v>101</v>
      </c>
      <c r="N419" s="11">
        <v>103</v>
      </c>
      <c r="O419" s="11">
        <v>2019</v>
      </c>
      <c r="P419" s="11" t="s">
        <v>112</v>
      </c>
      <c r="Q419" s="11" t="s">
        <v>112</v>
      </c>
      <c r="R419" s="11" t="s">
        <v>241</v>
      </c>
      <c r="S419" s="11" t="s">
        <v>104</v>
      </c>
      <c r="T419" s="11">
        <v>3451</v>
      </c>
      <c r="U419" s="11" t="str">
        <f>IF(ISERROR(VLOOKUP(I419,'BACK INFO'!F:F,1,0)),IF(ISERROR(VLOOKUP(I419,'BACK INFO'!H:H,1,0)),K419,'BACK INFO'!$H$1),'BACK INFO'!$G$1)</f>
        <v>MIE MANNICHE</v>
      </c>
    </row>
    <row r="420" spans="1:21" s="11" customFormat="1" x14ac:dyDescent="0.35">
      <c r="A420" s="11" t="s">
        <v>94</v>
      </c>
      <c r="B420" s="11">
        <v>2018</v>
      </c>
      <c r="C420" s="11">
        <v>8</v>
      </c>
      <c r="D420" s="11" t="s">
        <v>95</v>
      </c>
      <c r="E420" s="11" t="s">
        <v>96</v>
      </c>
      <c r="F420" s="11" t="s">
        <v>700</v>
      </c>
      <c r="G420" s="11" t="s">
        <v>241</v>
      </c>
      <c r="H420" s="11" t="s">
        <v>98</v>
      </c>
      <c r="I420" s="11" t="s">
        <v>299</v>
      </c>
      <c r="J420" s="11" t="s">
        <v>120</v>
      </c>
      <c r="K420" s="11" t="s">
        <v>69</v>
      </c>
      <c r="L420" s="11" t="s">
        <v>143</v>
      </c>
      <c r="M420" s="11" t="s">
        <v>122</v>
      </c>
      <c r="N420" s="11">
        <v>41</v>
      </c>
      <c r="O420" s="11">
        <v>2019</v>
      </c>
      <c r="P420" s="11" t="s">
        <v>112</v>
      </c>
      <c r="Q420" s="11" t="s">
        <v>112</v>
      </c>
      <c r="R420" s="11" t="s">
        <v>241</v>
      </c>
      <c r="S420" s="11" t="s">
        <v>104</v>
      </c>
      <c r="T420" s="11">
        <v>1323.0279609002048</v>
      </c>
      <c r="U420" s="11" t="str">
        <f>IF(ISERROR(VLOOKUP(I420,'BACK INFO'!F:F,1,0)),IF(ISERROR(VLOOKUP(I420,'BACK INFO'!H:H,1,0)),K420,'BACK INFO'!$H$1),'BACK INFO'!$G$1)</f>
        <v>JULIE BERTRAND</v>
      </c>
    </row>
    <row r="421" spans="1:21" s="11" customFormat="1" x14ac:dyDescent="0.35">
      <c r="A421" s="11" t="s">
        <v>94</v>
      </c>
      <c r="B421" s="11">
        <v>2018</v>
      </c>
      <c r="C421" s="11">
        <v>8</v>
      </c>
      <c r="D421" s="11" t="s">
        <v>95</v>
      </c>
      <c r="E421" s="11" t="s">
        <v>96</v>
      </c>
      <c r="F421" s="11" t="s">
        <v>700</v>
      </c>
      <c r="G421" s="11" t="s">
        <v>241</v>
      </c>
      <c r="H421" s="11" t="s">
        <v>98</v>
      </c>
      <c r="I421" s="11" t="s">
        <v>300</v>
      </c>
      <c r="J421" s="11" t="s">
        <v>99</v>
      </c>
      <c r="K421" s="11" t="s">
        <v>73</v>
      </c>
      <c r="L421" s="11" t="s">
        <v>127</v>
      </c>
      <c r="M421" s="11" t="s">
        <v>101</v>
      </c>
      <c r="N421" s="11">
        <v>36</v>
      </c>
      <c r="O421" s="11">
        <v>2019</v>
      </c>
      <c r="P421" s="11" t="s">
        <v>112</v>
      </c>
      <c r="Q421" s="11" t="s">
        <v>112</v>
      </c>
      <c r="R421" s="11" t="s">
        <v>241</v>
      </c>
      <c r="S421" s="11" t="s">
        <v>104</v>
      </c>
      <c r="T421" s="11">
        <v>1045</v>
      </c>
      <c r="U421" s="11" t="str">
        <f>IF(ISERROR(VLOOKUP(I421,'BACK INFO'!F:F,1,0)),IF(ISERROR(VLOOKUP(I421,'BACK INFO'!H:H,1,0)),K421,'BACK INFO'!$H$1),'BACK INFO'!$G$1)</f>
        <v>PHYLLIS POSNER</v>
      </c>
    </row>
    <row r="422" spans="1:21" s="11" customFormat="1" x14ac:dyDescent="0.35">
      <c r="A422" s="11" t="s">
        <v>94</v>
      </c>
      <c r="B422" s="11">
        <v>2018</v>
      </c>
      <c r="C422" s="11">
        <v>8</v>
      </c>
      <c r="D422" s="11" t="s">
        <v>95</v>
      </c>
      <c r="E422" s="11" t="s">
        <v>96</v>
      </c>
      <c r="F422" s="11" t="s">
        <v>700</v>
      </c>
      <c r="G422" s="11" t="s">
        <v>241</v>
      </c>
      <c r="H422" s="11" t="s">
        <v>98</v>
      </c>
      <c r="I422" s="11" t="s">
        <v>301</v>
      </c>
      <c r="J422" s="11" t="s">
        <v>99</v>
      </c>
      <c r="K422" s="11" t="s">
        <v>75</v>
      </c>
      <c r="L422" s="11" t="s">
        <v>131</v>
      </c>
      <c r="M422" s="11" t="s">
        <v>101</v>
      </c>
      <c r="N422" s="11">
        <v>36</v>
      </c>
      <c r="O422" s="11">
        <v>2019</v>
      </c>
      <c r="P422" s="11" t="s">
        <v>112</v>
      </c>
      <c r="Q422" s="11" t="s">
        <v>112</v>
      </c>
      <c r="R422" s="11" t="s">
        <v>241</v>
      </c>
      <c r="S422" s="11" t="s">
        <v>104</v>
      </c>
      <c r="T422" s="11">
        <v>1126</v>
      </c>
      <c r="U422" s="11" t="str">
        <f>IF(ISERROR(VLOOKUP(I422,'BACK INFO'!F:F,1,0)),IF(ISERROR(VLOOKUP(I422,'BACK INFO'!H:H,1,0)),K422,'BACK INFO'!$H$1),'BACK INFO'!$G$1)</f>
        <v>LAURA BONG</v>
      </c>
    </row>
    <row r="423" spans="1:21" s="11" customFormat="1" x14ac:dyDescent="0.35">
      <c r="A423" s="11" t="s">
        <v>94</v>
      </c>
      <c r="B423" s="11">
        <v>2018</v>
      </c>
      <c r="C423" s="11">
        <v>8</v>
      </c>
      <c r="D423" s="11" t="s">
        <v>95</v>
      </c>
      <c r="E423" s="11" t="s">
        <v>96</v>
      </c>
      <c r="F423" s="11" t="s">
        <v>700</v>
      </c>
      <c r="G423" s="11" t="s">
        <v>241</v>
      </c>
      <c r="H423" s="11" t="s">
        <v>98</v>
      </c>
      <c r="I423" s="11" t="s">
        <v>302</v>
      </c>
      <c r="J423" s="11" t="s">
        <v>99</v>
      </c>
      <c r="K423" s="11" t="s">
        <v>71</v>
      </c>
      <c r="L423" s="11" t="s">
        <v>216</v>
      </c>
      <c r="M423" s="11" t="s">
        <v>101</v>
      </c>
      <c r="N423" s="11">
        <v>48</v>
      </c>
      <c r="O423" s="11">
        <v>2019</v>
      </c>
      <c r="P423" s="11" t="s">
        <v>112</v>
      </c>
      <c r="Q423" s="11" t="s">
        <v>112</v>
      </c>
      <c r="R423" s="11" t="s">
        <v>241</v>
      </c>
      <c r="S423" s="11" t="s">
        <v>104</v>
      </c>
      <c r="T423" s="11">
        <v>1404</v>
      </c>
      <c r="U423" s="11" t="str">
        <f>IF(ISERROR(VLOOKUP(I423,'BACK INFO'!F:F,1,0)),IF(ISERROR(VLOOKUP(I423,'BACK INFO'!H:H,1,0)),K423,'BACK INFO'!$H$1),'BACK INFO'!$G$1)</f>
        <v>HOLLY SALES INC.</v>
      </c>
    </row>
    <row r="424" spans="1:21" s="11" customFormat="1" x14ac:dyDescent="0.35">
      <c r="A424" s="11" t="s">
        <v>94</v>
      </c>
      <c r="B424" s="11">
        <v>2018</v>
      </c>
      <c r="C424" s="11">
        <v>8</v>
      </c>
      <c r="D424" s="11" t="s">
        <v>95</v>
      </c>
      <c r="E424" s="11" t="s">
        <v>96</v>
      </c>
      <c r="F424" s="11" t="s">
        <v>700</v>
      </c>
      <c r="G424" s="11" t="s">
        <v>241</v>
      </c>
      <c r="H424" s="11" t="s">
        <v>98</v>
      </c>
      <c r="I424" s="11" t="s">
        <v>303</v>
      </c>
      <c r="J424" s="11" t="s">
        <v>99</v>
      </c>
      <c r="K424" s="11" t="s">
        <v>72</v>
      </c>
      <c r="L424" s="11" t="s">
        <v>114</v>
      </c>
      <c r="M424" s="11" t="s">
        <v>101</v>
      </c>
      <c r="N424" s="11">
        <v>39</v>
      </c>
      <c r="O424" s="11">
        <v>2019</v>
      </c>
      <c r="P424" s="11" t="s">
        <v>112</v>
      </c>
      <c r="Q424" s="11" t="s">
        <v>112</v>
      </c>
      <c r="R424" s="11" t="s">
        <v>241</v>
      </c>
      <c r="S424" s="11" t="s">
        <v>104</v>
      </c>
      <c r="T424" s="11">
        <v>1239</v>
      </c>
      <c r="U424" s="11" t="str">
        <f>IF(ISERROR(VLOOKUP(I424,'BACK INFO'!F:F,1,0)),IF(ISERROR(VLOOKUP(I424,'BACK INFO'!H:H,1,0)),K424,'BACK INFO'!$H$1),'BACK INFO'!$G$1)</f>
        <v>BILL MILLER AND COMPANY</v>
      </c>
    </row>
    <row r="425" spans="1:21" s="11" customFormat="1" x14ac:dyDescent="0.35">
      <c r="A425" s="11" t="s">
        <v>94</v>
      </c>
      <c r="B425" s="11">
        <v>2018</v>
      </c>
      <c r="C425" s="11">
        <v>8</v>
      </c>
      <c r="D425" s="11" t="s">
        <v>95</v>
      </c>
      <c r="E425" s="11" t="s">
        <v>96</v>
      </c>
      <c r="F425" s="11" t="s">
        <v>700</v>
      </c>
      <c r="G425" s="11" t="s">
        <v>241</v>
      </c>
      <c r="H425" s="11" t="s">
        <v>98</v>
      </c>
      <c r="I425" s="11" t="s">
        <v>54</v>
      </c>
      <c r="J425" s="11" t="s">
        <v>99</v>
      </c>
      <c r="K425" s="11" t="s">
        <v>54</v>
      </c>
      <c r="L425" s="11" t="s">
        <v>127</v>
      </c>
      <c r="M425" s="11" t="s">
        <v>101</v>
      </c>
      <c r="N425" s="11">
        <v>11</v>
      </c>
      <c r="O425" s="11">
        <v>2019</v>
      </c>
      <c r="P425" s="11" t="s">
        <v>112</v>
      </c>
      <c r="Q425" s="11" t="s">
        <v>112</v>
      </c>
      <c r="R425" s="11" t="s">
        <v>241</v>
      </c>
      <c r="S425" s="11" t="s">
        <v>104</v>
      </c>
      <c r="T425" s="11">
        <v>303.79999999999995</v>
      </c>
      <c r="U425" s="11" t="str">
        <f>IF(ISERROR(VLOOKUP(I425,'BACK INFO'!F:F,1,0)),IF(ISERROR(VLOOKUP(I425,'BACK INFO'!H:H,1,0)),K425,'BACK INFO'!$H$1),'BACK INFO'!$G$1)</f>
        <v>KELLY MICHELLE ELLINGSON</v>
      </c>
    </row>
    <row r="426" spans="1:21" s="11" customFormat="1" x14ac:dyDescent="0.35">
      <c r="A426" s="11" t="s">
        <v>94</v>
      </c>
      <c r="B426" s="11">
        <v>2018</v>
      </c>
      <c r="C426" s="11">
        <v>8</v>
      </c>
      <c r="D426" s="11" t="s">
        <v>95</v>
      </c>
      <c r="E426" s="11" t="s">
        <v>96</v>
      </c>
      <c r="F426" s="11" t="s">
        <v>700</v>
      </c>
      <c r="G426" s="11" t="s">
        <v>241</v>
      </c>
      <c r="H426" s="11" t="s">
        <v>106</v>
      </c>
      <c r="I426" s="11" t="s">
        <v>156</v>
      </c>
      <c r="J426" s="11" t="s">
        <v>99</v>
      </c>
      <c r="K426" s="11" t="s">
        <v>70</v>
      </c>
      <c r="L426" s="11" t="s">
        <v>157</v>
      </c>
      <c r="M426" s="11" t="s">
        <v>101</v>
      </c>
      <c r="N426" s="11">
        <v>138</v>
      </c>
      <c r="O426" s="11">
        <v>2019</v>
      </c>
      <c r="P426" s="11" t="s">
        <v>112</v>
      </c>
      <c r="Q426" s="11" t="s">
        <v>112</v>
      </c>
      <c r="R426" s="11" t="s">
        <v>241</v>
      </c>
      <c r="S426" s="11" t="s">
        <v>104</v>
      </c>
      <c r="T426" s="11">
        <v>2490</v>
      </c>
      <c r="U426" s="11" t="str">
        <f>IF(ISERROR(VLOOKUP(I426,'BACK INFO'!F:F,1,0)),IF(ISERROR(VLOOKUP(I426,'BACK INFO'!H:H,1,0)),K426,'BACK INFO'!$H$1),'BACK INFO'!$G$1)</f>
        <v>JUDITH ANN DEAL</v>
      </c>
    </row>
    <row r="427" spans="1:21" s="11" customFormat="1" x14ac:dyDescent="0.35">
      <c r="A427" s="11" t="s">
        <v>94</v>
      </c>
      <c r="B427" s="11">
        <v>2018</v>
      </c>
      <c r="C427" s="11">
        <v>8</v>
      </c>
      <c r="D427" s="11" t="s">
        <v>95</v>
      </c>
      <c r="E427" s="11" t="s">
        <v>96</v>
      </c>
      <c r="F427" s="11" t="s">
        <v>700</v>
      </c>
      <c r="G427" s="11" t="s">
        <v>241</v>
      </c>
      <c r="H427" s="11" t="s">
        <v>106</v>
      </c>
      <c r="I427" s="11" t="s">
        <v>281</v>
      </c>
      <c r="J427" s="11" t="s">
        <v>99</v>
      </c>
      <c r="K427" s="11" t="s">
        <v>245</v>
      </c>
      <c r="L427" s="11" t="s">
        <v>114</v>
      </c>
      <c r="M427" s="11" t="s">
        <v>101</v>
      </c>
      <c r="N427" s="11">
        <v>4</v>
      </c>
      <c r="O427" s="11">
        <v>2019</v>
      </c>
      <c r="P427" s="11" t="s">
        <v>112</v>
      </c>
      <c r="Q427" s="11" t="s">
        <v>112</v>
      </c>
      <c r="R427" s="11" t="s">
        <v>241</v>
      </c>
      <c r="S427" s="11" t="s">
        <v>104</v>
      </c>
      <c r="T427" s="11">
        <v>64</v>
      </c>
      <c r="U427" s="11" t="str">
        <f>IF(ISERROR(VLOOKUP(I427,'BACK INFO'!F:F,1,0)),IF(ISERROR(VLOOKUP(I427,'BACK INFO'!H:H,1,0)),K427,'BACK INFO'!$H$1),'BACK INFO'!$G$1)</f>
        <v>JULIUS ORTIZ MALDONADO</v>
      </c>
    </row>
    <row r="428" spans="1:21" s="11" customFormat="1" x14ac:dyDescent="0.35">
      <c r="A428" s="11" t="s">
        <v>94</v>
      </c>
      <c r="B428" s="11">
        <v>2018</v>
      </c>
      <c r="C428" s="11">
        <v>8</v>
      </c>
      <c r="D428" s="11" t="s">
        <v>95</v>
      </c>
      <c r="E428" s="11" t="s">
        <v>96</v>
      </c>
      <c r="F428" s="11" t="s">
        <v>700</v>
      </c>
      <c r="G428" s="11" t="s">
        <v>241</v>
      </c>
      <c r="H428" s="11" t="s">
        <v>106</v>
      </c>
      <c r="I428" s="11" t="s">
        <v>282</v>
      </c>
      <c r="J428" s="11" t="s">
        <v>99</v>
      </c>
      <c r="K428" s="11" t="s">
        <v>72</v>
      </c>
      <c r="L428" s="11" t="s">
        <v>114</v>
      </c>
      <c r="M428" s="11" t="s">
        <v>101</v>
      </c>
      <c r="N428" s="11">
        <v>12</v>
      </c>
      <c r="O428" s="11">
        <v>2019</v>
      </c>
      <c r="P428" s="11" t="s">
        <v>112</v>
      </c>
      <c r="Q428" s="11" t="s">
        <v>112</v>
      </c>
      <c r="R428" s="11" t="s">
        <v>241</v>
      </c>
      <c r="S428" s="11" t="s">
        <v>104</v>
      </c>
      <c r="T428" s="11">
        <v>100</v>
      </c>
      <c r="U428" s="11" t="str">
        <f>IF(ISERROR(VLOOKUP(I428,'BACK INFO'!F:F,1,0)),IF(ISERROR(VLOOKUP(I428,'BACK INFO'!H:H,1,0)),K428,'BACK INFO'!$H$1),'BACK INFO'!$G$1)</f>
        <v>BILL MILLER AND COMPANY</v>
      </c>
    </row>
    <row r="429" spans="1:21" s="11" customFormat="1" x14ac:dyDescent="0.35">
      <c r="A429" s="11" t="s">
        <v>94</v>
      </c>
      <c r="B429" s="11">
        <v>2018</v>
      </c>
      <c r="C429" s="11">
        <v>8</v>
      </c>
      <c r="D429" s="11" t="s">
        <v>95</v>
      </c>
      <c r="E429" s="11" t="s">
        <v>96</v>
      </c>
      <c r="F429" s="11" t="s">
        <v>700</v>
      </c>
      <c r="G429" s="11" t="s">
        <v>241</v>
      </c>
      <c r="H429" s="11" t="s">
        <v>106</v>
      </c>
      <c r="I429" s="11" t="s">
        <v>115</v>
      </c>
      <c r="J429" s="11" t="s">
        <v>99</v>
      </c>
      <c r="K429" s="11" t="s">
        <v>67</v>
      </c>
      <c r="L429" s="11" t="s">
        <v>116</v>
      </c>
      <c r="M429" s="11" t="s">
        <v>101</v>
      </c>
      <c r="N429" s="11">
        <v>60</v>
      </c>
      <c r="O429" s="11">
        <v>2019</v>
      </c>
      <c r="P429" s="11" t="s">
        <v>112</v>
      </c>
      <c r="Q429" s="11" t="s">
        <v>112</v>
      </c>
      <c r="R429" s="11" t="s">
        <v>241</v>
      </c>
      <c r="S429" s="11" t="s">
        <v>104</v>
      </c>
      <c r="T429" s="11">
        <v>876</v>
      </c>
      <c r="U429" s="11" t="str">
        <f>IF(ISERROR(VLOOKUP(I429,'BACK INFO'!F:F,1,0)),IF(ISERROR(VLOOKUP(I429,'BACK INFO'!H:H,1,0)),K429,'BACK INFO'!$H$1),'BACK INFO'!$G$1)</f>
        <v>ANITA M. HOPKINS</v>
      </c>
    </row>
    <row r="430" spans="1:21" s="11" customFormat="1" x14ac:dyDescent="0.35">
      <c r="A430" s="11" t="s">
        <v>94</v>
      </c>
      <c r="B430" s="11">
        <v>2018</v>
      </c>
      <c r="C430" s="11">
        <v>8</v>
      </c>
      <c r="D430" s="11" t="s">
        <v>95</v>
      </c>
      <c r="E430" s="11" t="s">
        <v>96</v>
      </c>
      <c r="F430" s="11" t="s">
        <v>700</v>
      </c>
      <c r="G430" s="11" t="s">
        <v>241</v>
      </c>
      <c r="H430" s="11" t="s">
        <v>106</v>
      </c>
      <c r="I430" s="11" t="s">
        <v>304</v>
      </c>
      <c r="J430" s="11" t="s">
        <v>99</v>
      </c>
      <c r="K430" s="11" t="s">
        <v>67</v>
      </c>
      <c r="L430" s="11" t="s">
        <v>135</v>
      </c>
      <c r="M430" s="11" t="s">
        <v>101</v>
      </c>
      <c r="N430" s="11">
        <v>80</v>
      </c>
      <c r="O430" s="11">
        <v>2019</v>
      </c>
      <c r="P430" s="11" t="s">
        <v>112</v>
      </c>
      <c r="Q430" s="11" t="s">
        <v>112</v>
      </c>
      <c r="R430" s="11" t="s">
        <v>241</v>
      </c>
      <c r="S430" s="11" t="s">
        <v>104</v>
      </c>
      <c r="T430" s="11">
        <v>860</v>
      </c>
      <c r="U430" s="11" t="str">
        <f>IF(ISERROR(VLOOKUP(I430,'BACK INFO'!F:F,1,0)),IF(ISERROR(VLOOKUP(I430,'BACK INFO'!H:H,1,0)),K430,'BACK INFO'!$H$1),'BACK INFO'!$G$1)</f>
        <v>ANITA M. HOPKINS</v>
      </c>
    </row>
    <row r="431" spans="1:21" s="11" customFormat="1" x14ac:dyDescent="0.35">
      <c r="A431" s="11" t="s">
        <v>94</v>
      </c>
      <c r="B431" s="11">
        <v>2018</v>
      </c>
      <c r="C431" s="11">
        <v>8</v>
      </c>
      <c r="D431" s="11" t="s">
        <v>95</v>
      </c>
      <c r="E431" s="11" t="s">
        <v>96</v>
      </c>
      <c r="F431" s="11" t="s">
        <v>700</v>
      </c>
      <c r="G431" s="11" t="s">
        <v>241</v>
      </c>
      <c r="H431" s="11" t="s">
        <v>106</v>
      </c>
      <c r="I431" s="11" t="s">
        <v>286</v>
      </c>
      <c r="J431" s="11" t="s">
        <v>99</v>
      </c>
      <c r="K431" s="11" t="s">
        <v>72</v>
      </c>
      <c r="L431" s="11" t="s">
        <v>114</v>
      </c>
      <c r="M431" s="11" t="s">
        <v>101</v>
      </c>
      <c r="N431" s="11">
        <v>10</v>
      </c>
      <c r="O431" s="11">
        <v>2019</v>
      </c>
      <c r="P431" s="11" t="s">
        <v>112</v>
      </c>
      <c r="Q431" s="11" t="s">
        <v>112</v>
      </c>
      <c r="R431" s="11" t="s">
        <v>241</v>
      </c>
      <c r="S431" s="11" t="s">
        <v>104</v>
      </c>
      <c r="T431" s="11">
        <v>132</v>
      </c>
      <c r="U431" s="11" t="str">
        <f>IF(ISERROR(VLOOKUP(I431,'BACK INFO'!F:F,1,0)),IF(ISERROR(VLOOKUP(I431,'BACK INFO'!H:H,1,0)),K431,'BACK INFO'!$H$1),'BACK INFO'!$G$1)</f>
        <v>BILL MILLER AND COMPANY</v>
      </c>
    </row>
    <row r="432" spans="1:21" s="11" customFormat="1" x14ac:dyDescent="0.35">
      <c r="A432" s="11" t="s">
        <v>94</v>
      </c>
      <c r="B432" s="11">
        <v>2018</v>
      </c>
      <c r="C432" s="11">
        <v>8</v>
      </c>
      <c r="D432" s="11" t="s">
        <v>95</v>
      </c>
      <c r="E432" s="11" t="s">
        <v>96</v>
      </c>
      <c r="F432" s="11" t="s">
        <v>700</v>
      </c>
      <c r="G432" s="11" t="s">
        <v>241</v>
      </c>
      <c r="H432" s="11" t="s">
        <v>106</v>
      </c>
      <c r="I432" s="11" t="s">
        <v>248</v>
      </c>
      <c r="J432" s="11" t="s">
        <v>99</v>
      </c>
      <c r="K432" s="11" t="s">
        <v>72</v>
      </c>
      <c r="L432" s="11" t="s">
        <v>114</v>
      </c>
      <c r="M432" s="11" t="s">
        <v>101</v>
      </c>
      <c r="N432" s="11">
        <v>11</v>
      </c>
      <c r="O432" s="11">
        <v>2019</v>
      </c>
      <c r="P432" s="11" t="s">
        <v>112</v>
      </c>
      <c r="Q432" s="11" t="s">
        <v>112</v>
      </c>
      <c r="R432" s="11" t="s">
        <v>241</v>
      </c>
      <c r="S432" s="11" t="s">
        <v>104</v>
      </c>
      <c r="T432" s="11">
        <v>223</v>
      </c>
      <c r="U432" s="11" t="str">
        <f>IF(ISERROR(VLOOKUP(I432,'BACK INFO'!F:F,1,0)),IF(ISERROR(VLOOKUP(I432,'BACK INFO'!H:H,1,0)),K432,'BACK INFO'!$H$1),'BACK INFO'!$G$1)</f>
        <v>BILL MILLER AND COMPANY</v>
      </c>
    </row>
    <row r="433" spans="1:21" s="11" customFormat="1" x14ac:dyDescent="0.35">
      <c r="A433" s="11" t="s">
        <v>94</v>
      </c>
      <c r="B433" s="11">
        <v>2018</v>
      </c>
      <c r="C433" s="11">
        <v>8</v>
      </c>
      <c r="D433" s="11" t="s">
        <v>95</v>
      </c>
      <c r="E433" s="11" t="s">
        <v>96</v>
      </c>
      <c r="F433" s="11" t="s">
        <v>700</v>
      </c>
      <c r="G433" s="11" t="s">
        <v>241</v>
      </c>
      <c r="H433" s="11" t="s">
        <v>106</v>
      </c>
      <c r="I433" s="11" t="s">
        <v>288</v>
      </c>
      <c r="J433" s="11" t="s">
        <v>99</v>
      </c>
      <c r="K433" s="11" t="s">
        <v>70</v>
      </c>
      <c r="L433" s="11" t="s">
        <v>157</v>
      </c>
      <c r="M433" s="11" t="s">
        <v>101</v>
      </c>
      <c r="N433" s="11">
        <v>84</v>
      </c>
      <c r="O433" s="11">
        <v>2019</v>
      </c>
      <c r="P433" s="11" t="s">
        <v>112</v>
      </c>
      <c r="Q433" s="11" t="s">
        <v>112</v>
      </c>
      <c r="R433" s="11" t="s">
        <v>241</v>
      </c>
      <c r="S433" s="11" t="s">
        <v>104</v>
      </c>
      <c r="T433" s="11">
        <v>1454</v>
      </c>
      <c r="U433" s="11" t="str">
        <f>IF(ISERROR(VLOOKUP(I433,'BACK INFO'!F:F,1,0)),IF(ISERROR(VLOOKUP(I433,'BACK INFO'!H:H,1,0)),K433,'BACK INFO'!$H$1),'BACK INFO'!$G$1)</f>
        <v>JUDITH ANN DEAL</v>
      </c>
    </row>
    <row r="434" spans="1:21" s="11" customFormat="1" x14ac:dyDescent="0.35">
      <c r="A434" s="11" t="s">
        <v>94</v>
      </c>
      <c r="B434" s="11">
        <v>2018</v>
      </c>
      <c r="C434" s="11">
        <v>8</v>
      </c>
      <c r="D434" s="11" t="s">
        <v>95</v>
      </c>
      <c r="E434" s="11" t="s">
        <v>96</v>
      </c>
      <c r="F434" s="11" t="s">
        <v>700</v>
      </c>
      <c r="G434" s="11" t="s">
        <v>241</v>
      </c>
      <c r="H434" s="11" t="s">
        <v>106</v>
      </c>
      <c r="I434" s="11" t="s">
        <v>162</v>
      </c>
      <c r="J434" s="11" t="s">
        <v>99</v>
      </c>
      <c r="K434" s="11" t="s">
        <v>72</v>
      </c>
      <c r="L434" s="11" t="s">
        <v>114</v>
      </c>
      <c r="M434" s="11" t="s">
        <v>101</v>
      </c>
      <c r="N434" s="11">
        <v>24</v>
      </c>
      <c r="O434" s="11">
        <v>2019</v>
      </c>
      <c r="P434" s="11" t="s">
        <v>112</v>
      </c>
      <c r="Q434" s="11" t="s">
        <v>112</v>
      </c>
      <c r="R434" s="11" t="s">
        <v>241</v>
      </c>
      <c r="S434" s="11" t="s">
        <v>104</v>
      </c>
      <c r="T434" s="11">
        <v>408</v>
      </c>
      <c r="U434" s="11" t="str">
        <f>IF(ISERROR(VLOOKUP(I434,'BACK INFO'!F:F,1,0)),IF(ISERROR(VLOOKUP(I434,'BACK INFO'!H:H,1,0)),K434,'BACK INFO'!$H$1),'BACK INFO'!$G$1)</f>
        <v>BILL MILLER AND COMPANY</v>
      </c>
    </row>
    <row r="435" spans="1:21" s="11" customFormat="1" x14ac:dyDescent="0.35">
      <c r="A435" s="11" t="s">
        <v>94</v>
      </c>
      <c r="B435" s="11">
        <v>2018</v>
      </c>
      <c r="C435" s="11">
        <v>8</v>
      </c>
      <c r="D435" s="11" t="s">
        <v>95</v>
      </c>
      <c r="E435" s="11" t="s">
        <v>96</v>
      </c>
      <c r="F435" s="11" t="s">
        <v>700</v>
      </c>
      <c r="G435" s="11" t="s">
        <v>241</v>
      </c>
      <c r="H435" s="11" t="s">
        <v>106</v>
      </c>
      <c r="I435" s="11" t="s">
        <v>71</v>
      </c>
      <c r="J435" s="11" t="s">
        <v>99</v>
      </c>
      <c r="K435" s="11" t="s">
        <v>54</v>
      </c>
      <c r="L435" s="11" t="s">
        <v>164</v>
      </c>
      <c r="M435" s="11" t="s">
        <v>101</v>
      </c>
      <c r="N435" s="11">
        <v>1</v>
      </c>
      <c r="O435" s="11">
        <v>2019</v>
      </c>
      <c r="P435" s="11" t="s">
        <v>112</v>
      </c>
      <c r="Q435" s="11" t="s">
        <v>112</v>
      </c>
      <c r="R435" s="11" t="s">
        <v>241</v>
      </c>
      <c r="S435" s="11" t="s">
        <v>104</v>
      </c>
      <c r="T435" s="11">
        <v>6</v>
      </c>
      <c r="U435" s="11" t="str">
        <f>IF(ISERROR(VLOOKUP(I435,'BACK INFO'!F:F,1,0)),IF(ISERROR(VLOOKUP(I435,'BACK INFO'!H:H,1,0)),K435,'BACK INFO'!$H$1),'BACK INFO'!$G$1)</f>
        <v>KELLY MICHELLE ELLINGSON</v>
      </c>
    </row>
    <row r="436" spans="1:21" s="11" customFormat="1" x14ac:dyDescent="0.35">
      <c r="A436" s="11" t="s">
        <v>94</v>
      </c>
      <c r="B436" s="11">
        <v>2018</v>
      </c>
      <c r="C436" s="11">
        <v>8</v>
      </c>
      <c r="D436" s="11" t="s">
        <v>95</v>
      </c>
      <c r="E436" s="11" t="s">
        <v>96</v>
      </c>
      <c r="F436" s="11" t="s">
        <v>700</v>
      </c>
      <c r="G436" s="11" t="s">
        <v>241</v>
      </c>
      <c r="H436" s="11" t="s">
        <v>106</v>
      </c>
      <c r="I436" s="11" t="s">
        <v>293</v>
      </c>
      <c r="J436" s="11" t="s">
        <v>99</v>
      </c>
      <c r="K436" s="11" t="s">
        <v>72</v>
      </c>
      <c r="L436" s="11" t="s">
        <v>114</v>
      </c>
      <c r="M436" s="11" t="s">
        <v>101</v>
      </c>
      <c r="N436" s="11">
        <v>8</v>
      </c>
      <c r="O436" s="11">
        <v>2019</v>
      </c>
      <c r="P436" s="11" t="s">
        <v>112</v>
      </c>
      <c r="Q436" s="11" t="s">
        <v>112</v>
      </c>
      <c r="R436" s="11" t="s">
        <v>241</v>
      </c>
      <c r="S436" s="11" t="s">
        <v>104</v>
      </c>
      <c r="T436" s="11">
        <v>56</v>
      </c>
      <c r="U436" s="11" t="str">
        <f>IF(ISERROR(VLOOKUP(I436,'BACK INFO'!F:F,1,0)),IF(ISERROR(VLOOKUP(I436,'BACK INFO'!H:H,1,0)),K436,'BACK INFO'!$H$1),'BACK INFO'!$G$1)</f>
        <v>BILL MILLER AND COMPANY</v>
      </c>
    </row>
    <row r="437" spans="1:21" s="11" customFormat="1" x14ac:dyDescent="0.35">
      <c r="A437" s="11" t="s">
        <v>94</v>
      </c>
      <c r="B437" s="11">
        <v>2018</v>
      </c>
      <c r="C437" s="11">
        <v>8</v>
      </c>
      <c r="D437" s="11" t="s">
        <v>95</v>
      </c>
      <c r="E437" s="11" t="s">
        <v>96</v>
      </c>
      <c r="F437" s="11" t="s">
        <v>700</v>
      </c>
      <c r="G437" s="11" t="s">
        <v>241</v>
      </c>
      <c r="H437" s="11" t="s">
        <v>106</v>
      </c>
      <c r="I437" s="11" t="s">
        <v>305</v>
      </c>
      <c r="J437" s="11" t="s">
        <v>99</v>
      </c>
      <c r="K437" s="11" t="s">
        <v>67</v>
      </c>
      <c r="L437" s="11" t="s">
        <v>234</v>
      </c>
      <c r="M437" s="11" t="s">
        <v>101</v>
      </c>
      <c r="N437" s="11">
        <v>48</v>
      </c>
      <c r="O437" s="11">
        <v>2019</v>
      </c>
      <c r="P437" s="11" t="s">
        <v>112</v>
      </c>
      <c r="Q437" s="11" t="s">
        <v>112</v>
      </c>
      <c r="R437" s="11" t="s">
        <v>241</v>
      </c>
      <c r="S437" s="11" t="s">
        <v>104</v>
      </c>
      <c r="T437" s="11">
        <v>336</v>
      </c>
      <c r="U437" s="11" t="str">
        <f>IF(ISERROR(VLOOKUP(I437,'BACK INFO'!F:F,1,0)),IF(ISERROR(VLOOKUP(I437,'BACK INFO'!H:H,1,0)),K437,'BACK INFO'!$H$1),'BACK INFO'!$G$1)</f>
        <v>ANITA M. HOPKINS</v>
      </c>
    </row>
    <row r="438" spans="1:21" s="11" customFormat="1" x14ac:dyDescent="0.35">
      <c r="A438" s="11" t="s">
        <v>94</v>
      </c>
      <c r="B438" s="11">
        <v>2018</v>
      </c>
      <c r="C438" s="11">
        <v>8</v>
      </c>
      <c r="D438" s="11" t="s">
        <v>95</v>
      </c>
      <c r="E438" s="11" t="s">
        <v>96</v>
      </c>
      <c r="F438" s="11" t="s">
        <v>700</v>
      </c>
      <c r="G438" s="11" t="s">
        <v>241</v>
      </c>
      <c r="H438" s="11" t="s">
        <v>106</v>
      </c>
      <c r="I438" s="11" t="s">
        <v>306</v>
      </c>
      <c r="J438" s="11" t="s">
        <v>120</v>
      </c>
      <c r="K438" s="11" t="s">
        <v>68</v>
      </c>
      <c r="L438" s="11" t="s">
        <v>129</v>
      </c>
      <c r="M438" s="11" t="s">
        <v>122</v>
      </c>
      <c r="N438" s="11">
        <v>24</v>
      </c>
      <c r="O438" s="11">
        <v>2019</v>
      </c>
      <c r="P438" s="11" t="s">
        <v>112</v>
      </c>
      <c r="Q438" s="11" t="s">
        <v>112</v>
      </c>
      <c r="R438" s="11" t="s">
        <v>241</v>
      </c>
      <c r="S438" s="11" t="s">
        <v>104</v>
      </c>
      <c r="T438" s="11">
        <v>163.67356217322117</v>
      </c>
      <c r="U438" s="11" t="str">
        <f>IF(ISERROR(VLOOKUP(I438,'BACK INFO'!F:F,1,0)),IF(ISERROR(VLOOKUP(I438,'BACK INFO'!H:H,1,0)),K438,'BACK INFO'!$H$1),'BACK INFO'!$G$1)</f>
        <v>STEPHANIE VITALI</v>
      </c>
    </row>
    <row r="439" spans="1:21" s="11" customFormat="1" x14ac:dyDescent="0.35">
      <c r="A439" s="11" t="s">
        <v>94</v>
      </c>
      <c r="B439" s="11">
        <v>2018</v>
      </c>
      <c r="C439" s="11">
        <v>8</v>
      </c>
      <c r="D439" s="11" t="s">
        <v>95</v>
      </c>
      <c r="E439" s="11" t="s">
        <v>96</v>
      </c>
      <c r="F439" s="11" t="s">
        <v>700</v>
      </c>
      <c r="G439" s="11" t="s">
        <v>241</v>
      </c>
      <c r="H439" s="11" t="s">
        <v>106</v>
      </c>
      <c r="I439" s="11" t="s">
        <v>67</v>
      </c>
      <c r="J439" s="11" t="s">
        <v>99</v>
      </c>
      <c r="K439" s="11" t="s">
        <v>54</v>
      </c>
      <c r="L439" s="11" t="s">
        <v>173</v>
      </c>
      <c r="M439" s="11" t="s">
        <v>101</v>
      </c>
      <c r="N439" s="11">
        <v>1</v>
      </c>
      <c r="O439" s="11">
        <v>2019</v>
      </c>
      <c r="P439" s="11" t="s">
        <v>112</v>
      </c>
      <c r="Q439" s="11" t="s">
        <v>112</v>
      </c>
      <c r="R439" s="11" t="s">
        <v>241</v>
      </c>
      <c r="S439" s="11" t="s">
        <v>104</v>
      </c>
      <c r="T439" s="11">
        <v>6</v>
      </c>
      <c r="U439" s="11" t="str">
        <f>IF(ISERROR(VLOOKUP(I439,'BACK INFO'!F:F,1,0)),IF(ISERROR(VLOOKUP(I439,'BACK INFO'!H:H,1,0)),K439,'BACK INFO'!$H$1),'BACK INFO'!$G$1)</f>
        <v>KELLY MICHELLE ELLINGSON</v>
      </c>
    </row>
    <row r="440" spans="1:21" s="11" customFormat="1" x14ac:dyDescent="0.35">
      <c r="A440" s="11" t="s">
        <v>94</v>
      </c>
      <c r="B440" s="11">
        <v>2018</v>
      </c>
      <c r="C440" s="11">
        <v>8</v>
      </c>
      <c r="D440" s="11" t="s">
        <v>95</v>
      </c>
      <c r="E440" s="11" t="s">
        <v>96</v>
      </c>
      <c r="F440" s="11" t="s">
        <v>700</v>
      </c>
      <c r="G440" s="11" t="s">
        <v>241</v>
      </c>
      <c r="H440" s="11" t="s">
        <v>106</v>
      </c>
      <c r="I440" s="11" t="s">
        <v>270</v>
      </c>
      <c r="J440" s="11" t="s">
        <v>99</v>
      </c>
      <c r="K440" s="11" t="s">
        <v>71</v>
      </c>
      <c r="L440" s="11" t="s">
        <v>271</v>
      </c>
      <c r="M440" s="11" t="s">
        <v>101</v>
      </c>
      <c r="N440" s="11">
        <v>12</v>
      </c>
      <c r="O440" s="11">
        <v>2019</v>
      </c>
      <c r="P440" s="11" t="s">
        <v>112</v>
      </c>
      <c r="Q440" s="11" t="s">
        <v>112</v>
      </c>
      <c r="R440" s="11" t="s">
        <v>241</v>
      </c>
      <c r="S440" s="11" t="s">
        <v>104</v>
      </c>
      <c r="T440" s="11">
        <v>84</v>
      </c>
      <c r="U440" s="11" t="str">
        <f>IF(ISERROR(VLOOKUP(I440,'BACK INFO'!F:F,1,0)),IF(ISERROR(VLOOKUP(I440,'BACK INFO'!H:H,1,0)),K440,'BACK INFO'!$H$1),'BACK INFO'!$G$1)</f>
        <v>HOLLY SALES INC.</v>
      </c>
    </row>
    <row r="441" spans="1:21" s="11" customFormat="1" x14ac:dyDescent="0.35">
      <c r="A441" s="11" t="s">
        <v>94</v>
      </c>
      <c r="B441" s="11">
        <v>2018</v>
      </c>
      <c r="C441" s="11">
        <v>8</v>
      </c>
      <c r="D441" s="11" t="s">
        <v>95</v>
      </c>
      <c r="E441" s="11" t="s">
        <v>96</v>
      </c>
      <c r="F441" s="11" t="s">
        <v>700</v>
      </c>
      <c r="G441" s="11" t="s">
        <v>241</v>
      </c>
      <c r="H441" s="11" t="s">
        <v>152</v>
      </c>
      <c r="I441" s="11" t="s">
        <v>686</v>
      </c>
      <c r="J441" s="11" t="s">
        <v>99</v>
      </c>
      <c r="K441" s="11" t="s">
        <v>54</v>
      </c>
      <c r="L441" s="11" t="s">
        <v>100</v>
      </c>
      <c r="M441" s="11" t="s">
        <v>101</v>
      </c>
      <c r="N441" s="11">
        <v>19</v>
      </c>
      <c r="O441" s="11">
        <v>2019</v>
      </c>
      <c r="P441" s="11" t="s">
        <v>112</v>
      </c>
      <c r="Q441" s="11" t="s">
        <v>112</v>
      </c>
      <c r="R441" s="11" t="s">
        <v>241</v>
      </c>
      <c r="S441" s="11" t="s">
        <v>104</v>
      </c>
      <c r="T441" s="11">
        <v>558.03</v>
      </c>
      <c r="U441" s="11" t="str">
        <f>IF(ISERROR(VLOOKUP(I441,'BACK INFO'!F:F,1,0)),IF(ISERROR(VLOOKUP(I441,'BACK INFO'!H:H,1,0)),K441,'BACK INFO'!$H$1),'BACK INFO'!$G$1)</f>
        <v>PAIGE ALYSE STRAUGHAN</v>
      </c>
    </row>
    <row r="442" spans="1:21" s="11" customFormat="1" x14ac:dyDescent="0.35">
      <c r="A442" s="11" t="s">
        <v>94</v>
      </c>
      <c r="B442" s="11">
        <v>2018</v>
      </c>
      <c r="C442" s="11">
        <v>8</v>
      </c>
      <c r="D442" s="11" t="s">
        <v>95</v>
      </c>
      <c r="E442" s="11" t="s">
        <v>96</v>
      </c>
      <c r="F442" s="11" t="s">
        <v>700</v>
      </c>
      <c r="G442" s="11" t="s">
        <v>241</v>
      </c>
      <c r="H442" s="11" t="s">
        <v>152</v>
      </c>
      <c r="I442" s="11" t="s">
        <v>243</v>
      </c>
      <c r="J442" s="11" t="s">
        <v>99</v>
      </c>
      <c r="K442" s="11" t="s">
        <v>70</v>
      </c>
      <c r="L442" s="11" t="s">
        <v>157</v>
      </c>
      <c r="M442" s="11" t="s">
        <v>101</v>
      </c>
      <c r="N442" s="11">
        <v>7</v>
      </c>
      <c r="O442" s="11">
        <v>2019</v>
      </c>
      <c r="P442" s="11" t="s">
        <v>112</v>
      </c>
      <c r="Q442" s="11" t="s">
        <v>112</v>
      </c>
      <c r="R442" s="11" t="s">
        <v>241</v>
      </c>
      <c r="S442" s="11" t="s">
        <v>104</v>
      </c>
      <c r="T442" s="11">
        <v>363</v>
      </c>
      <c r="U442" s="11" t="str">
        <f>IF(ISERROR(VLOOKUP(I442,'BACK INFO'!F:F,1,0)),IF(ISERROR(VLOOKUP(I442,'BACK INFO'!H:H,1,0)),K442,'BACK INFO'!$H$1),'BACK INFO'!$G$1)</f>
        <v>JUDITH ANN DEAL</v>
      </c>
    </row>
    <row r="443" spans="1:21" s="11" customFormat="1" x14ac:dyDescent="0.35">
      <c r="A443" s="11" t="s">
        <v>94</v>
      </c>
      <c r="B443" s="11">
        <v>2018</v>
      </c>
      <c r="C443" s="11">
        <v>8</v>
      </c>
      <c r="D443" s="11" t="s">
        <v>95</v>
      </c>
      <c r="E443" s="11" t="s">
        <v>96</v>
      </c>
      <c r="F443" s="11" t="s">
        <v>700</v>
      </c>
      <c r="G443" s="11" t="s">
        <v>241</v>
      </c>
      <c r="H443" s="11" t="s">
        <v>152</v>
      </c>
      <c r="I443" s="11" t="s">
        <v>281</v>
      </c>
      <c r="J443" s="11" t="s">
        <v>99</v>
      </c>
      <c r="K443" s="11" t="s">
        <v>245</v>
      </c>
      <c r="L443" s="11" t="s">
        <v>114</v>
      </c>
      <c r="M443" s="11" t="s">
        <v>101</v>
      </c>
      <c r="N443" s="11">
        <v>8</v>
      </c>
      <c r="O443" s="11">
        <v>2019</v>
      </c>
      <c r="P443" s="11" t="s">
        <v>112</v>
      </c>
      <c r="Q443" s="11" t="s">
        <v>112</v>
      </c>
      <c r="R443" s="11" t="s">
        <v>241</v>
      </c>
      <c r="S443" s="11" t="s">
        <v>104</v>
      </c>
      <c r="T443" s="11">
        <v>348</v>
      </c>
      <c r="U443" s="11" t="str">
        <f>IF(ISERROR(VLOOKUP(I443,'BACK INFO'!F:F,1,0)),IF(ISERROR(VLOOKUP(I443,'BACK INFO'!H:H,1,0)),K443,'BACK INFO'!$H$1),'BACK INFO'!$G$1)</f>
        <v>JULIUS ORTIZ MALDONADO</v>
      </c>
    </row>
    <row r="444" spans="1:21" s="11" customFormat="1" x14ac:dyDescent="0.35">
      <c r="A444" s="11" t="s">
        <v>94</v>
      </c>
      <c r="B444" s="11">
        <v>2018</v>
      </c>
      <c r="C444" s="11">
        <v>8</v>
      </c>
      <c r="D444" s="11" t="s">
        <v>95</v>
      </c>
      <c r="E444" s="11" t="s">
        <v>96</v>
      </c>
      <c r="F444" s="11" t="s">
        <v>700</v>
      </c>
      <c r="G444" s="11" t="s">
        <v>241</v>
      </c>
      <c r="H444" s="11" t="s">
        <v>152</v>
      </c>
      <c r="I444" s="11" t="s">
        <v>282</v>
      </c>
      <c r="J444" s="11" t="s">
        <v>99</v>
      </c>
      <c r="K444" s="11" t="s">
        <v>72</v>
      </c>
      <c r="L444" s="11" t="s">
        <v>114</v>
      </c>
      <c r="M444" s="11" t="s">
        <v>101</v>
      </c>
      <c r="N444" s="11">
        <v>17</v>
      </c>
      <c r="O444" s="11">
        <v>2019</v>
      </c>
      <c r="P444" s="11" t="s">
        <v>112</v>
      </c>
      <c r="Q444" s="11" t="s">
        <v>112</v>
      </c>
      <c r="R444" s="11" t="s">
        <v>241</v>
      </c>
      <c r="S444" s="11" t="s">
        <v>104</v>
      </c>
      <c r="T444" s="11">
        <v>777</v>
      </c>
      <c r="U444" s="11" t="str">
        <f>IF(ISERROR(VLOOKUP(I444,'BACK INFO'!F:F,1,0)),IF(ISERROR(VLOOKUP(I444,'BACK INFO'!H:H,1,0)),K444,'BACK INFO'!$H$1),'BACK INFO'!$G$1)</f>
        <v>BILL MILLER AND COMPANY</v>
      </c>
    </row>
    <row r="445" spans="1:21" s="11" customFormat="1" x14ac:dyDescent="0.35">
      <c r="A445" s="11" t="s">
        <v>94</v>
      </c>
      <c r="B445" s="11">
        <v>2018</v>
      </c>
      <c r="C445" s="11">
        <v>8</v>
      </c>
      <c r="D445" s="11" t="s">
        <v>95</v>
      </c>
      <c r="E445" s="11" t="s">
        <v>96</v>
      </c>
      <c r="F445" s="11" t="s">
        <v>700</v>
      </c>
      <c r="G445" s="11" t="s">
        <v>241</v>
      </c>
      <c r="H445" s="11" t="s">
        <v>152</v>
      </c>
      <c r="I445" s="11" t="s">
        <v>284</v>
      </c>
      <c r="J445" s="11" t="s">
        <v>99</v>
      </c>
      <c r="K445" s="11" t="s">
        <v>70</v>
      </c>
      <c r="L445" s="11" t="s">
        <v>157</v>
      </c>
      <c r="M445" s="11" t="s">
        <v>101</v>
      </c>
      <c r="N445" s="11">
        <v>3</v>
      </c>
      <c r="O445" s="11">
        <v>2019</v>
      </c>
      <c r="P445" s="11" t="s">
        <v>112</v>
      </c>
      <c r="Q445" s="11" t="s">
        <v>112</v>
      </c>
      <c r="R445" s="11" t="s">
        <v>241</v>
      </c>
      <c r="S445" s="11" t="s">
        <v>104</v>
      </c>
      <c r="T445" s="11">
        <v>99</v>
      </c>
      <c r="U445" s="11" t="str">
        <f>IF(ISERROR(VLOOKUP(I445,'BACK INFO'!F:F,1,0)),IF(ISERROR(VLOOKUP(I445,'BACK INFO'!H:H,1,0)),K445,'BACK INFO'!$H$1),'BACK INFO'!$G$1)</f>
        <v>JUDITH ANN DEAL</v>
      </c>
    </row>
    <row r="446" spans="1:21" s="11" customFormat="1" x14ac:dyDescent="0.35">
      <c r="A446" s="11" t="s">
        <v>94</v>
      </c>
      <c r="B446" s="11">
        <v>2018</v>
      </c>
      <c r="C446" s="11">
        <v>8</v>
      </c>
      <c r="D446" s="11" t="s">
        <v>95</v>
      </c>
      <c r="E446" s="11" t="s">
        <v>96</v>
      </c>
      <c r="F446" s="11" t="s">
        <v>700</v>
      </c>
      <c r="G446" s="11" t="s">
        <v>241</v>
      </c>
      <c r="H446" s="11" t="s">
        <v>152</v>
      </c>
      <c r="I446" s="11" t="s">
        <v>115</v>
      </c>
      <c r="J446" s="11" t="s">
        <v>99</v>
      </c>
      <c r="K446" s="11" t="s">
        <v>67</v>
      </c>
      <c r="L446" s="11" t="s">
        <v>116</v>
      </c>
      <c r="M446" s="11" t="s">
        <v>101</v>
      </c>
      <c r="N446" s="11">
        <v>3</v>
      </c>
      <c r="O446" s="11">
        <v>2019</v>
      </c>
      <c r="P446" s="11" t="s">
        <v>112</v>
      </c>
      <c r="Q446" s="11" t="s">
        <v>112</v>
      </c>
      <c r="R446" s="11" t="s">
        <v>241</v>
      </c>
      <c r="S446" s="11" t="s">
        <v>104</v>
      </c>
      <c r="T446" s="11">
        <v>141</v>
      </c>
      <c r="U446" s="11" t="str">
        <f>IF(ISERROR(VLOOKUP(I446,'BACK INFO'!F:F,1,0)),IF(ISERROR(VLOOKUP(I446,'BACK INFO'!H:H,1,0)),K446,'BACK INFO'!$H$1),'BACK INFO'!$G$1)</f>
        <v>ANITA M. HOPKINS</v>
      </c>
    </row>
    <row r="447" spans="1:21" s="11" customFormat="1" x14ac:dyDescent="0.35">
      <c r="A447" s="11" t="s">
        <v>94</v>
      </c>
      <c r="B447" s="11">
        <v>2018</v>
      </c>
      <c r="C447" s="11">
        <v>8</v>
      </c>
      <c r="D447" s="11" t="s">
        <v>95</v>
      </c>
      <c r="E447" s="11" t="s">
        <v>96</v>
      </c>
      <c r="F447" s="11" t="s">
        <v>700</v>
      </c>
      <c r="G447" s="11" t="s">
        <v>241</v>
      </c>
      <c r="H447" s="11" t="s">
        <v>152</v>
      </c>
      <c r="I447" s="11" t="s">
        <v>123</v>
      </c>
      <c r="J447" s="11" t="s">
        <v>99</v>
      </c>
      <c r="K447" s="11" t="s">
        <v>68</v>
      </c>
      <c r="L447" s="11" t="s">
        <v>129</v>
      </c>
      <c r="M447" s="11" t="s">
        <v>122</v>
      </c>
      <c r="N447" s="11">
        <v>41</v>
      </c>
      <c r="O447" s="11">
        <v>2019</v>
      </c>
      <c r="P447" s="11" t="s">
        <v>112</v>
      </c>
      <c r="Q447" s="11" t="s">
        <v>112</v>
      </c>
      <c r="R447" s="11" t="s">
        <v>241</v>
      </c>
      <c r="S447" s="11" t="s">
        <v>104</v>
      </c>
      <c r="T447" s="11">
        <v>1999</v>
      </c>
      <c r="U447" s="11" t="str">
        <f>IF(ISERROR(VLOOKUP(I447,'BACK INFO'!F:F,1,0)),IF(ISERROR(VLOOKUP(I447,'BACK INFO'!H:H,1,0)),K447,'BACK INFO'!$H$1),'BACK INFO'!$G$1)</f>
        <v>STEPHANIE VITALI</v>
      </c>
    </row>
    <row r="448" spans="1:21" s="11" customFormat="1" x14ac:dyDescent="0.35">
      <c r="A448" s="11" t="s">
        <v>94</v>
      </c>
      <c r="B448" s="11">
        <v>2018</v>
      </c>
      <c r="C448" s="11">
        <v>8</v>
      </c>
      <c r="D448" s="11" t="s">
        <v>95</v>
      </c>
      <c r="E448" s="11" t="s">
        <v>96</v>
      </c>
      <c r="F448" s="11" t="s">
        <v>700</v>
      </c>
      <c r="G448" s="11" t="s">
        <v>241</v>
      </c>
      <c r="H448" s="11" t="s">
        <v>152</v>
      </c>
      <c r="I448" s="11" t="s">
        <v>123</v>
      </c>
      <c r="J448" s="11" t="s">
        <v>99</v>
      </c>
      <c r="K448" s="11" t="s">
        <v>68</v>
      </c>
      <c r="L448" s="11" t="s">
        <v>285</v>
      </c>
      <c r="M448" s="11" t="s">
        <v>101</v>
      </c>
      <c r="N448" s="11">
        <v>44</v>
      </c>
      <c r="O448" s="11">
        <v>2019</v>
      </c>
      <c r="P448" s="11" t="s">
        <v>112</v>
      </c>
      <c r="Q448" s="11" t="s">
        <v>112</v>
      </c>
      <c r="R448" s="11" t="s">
        <v>241</v>
      </c>
      <c r="S448" s="11" t="s">
        <v>104</v>
      </c>
      <c r="T448" s="11">
        <v>1907</v>
      </c>
      <c r="U448" s="11" t="str">
        <f>IF(ISERROR(VLOOKUP(I448,'BACK INFO'!F:F,1,0)),IF(ISERROR(VLOOKUP(I448,'BACK INFO'!H:H,1,0)),K448,'BACK INFO'!$H$1),'BACK INFO'!$G$1)</f>
        <v>STEPHANIE VITALI</v>
      </c>
    </row>
    <row r="449" spans="1:21" s="11" customFormat="1" x14ac:dyDescent="0.35">
      <c r="A449" s="11" t="s">
        <v>94</v>
      </c>
      <c r="B449" s="11">
        <v>2018</v>
      </c>
      <c r="C449" s="11">
        <v>8</v>
      </c>
      <c r="D449" s="11" t="s">
        <v>95</v>
      </c>
      <c r="E449" s="11" t="s">
        <v>96</v>
      </c>
      <c r="F449" s="11" t="s">
        <v>700</v>
      </c>
      <c r="G449" s="11" t="s">
        <v>241</v>
      </c>
      <c r="H449" s="11" t="s">
        <v>152</v>
      </c>
      <c r="I449" s="11" t="s">
        <v>286</v>
      </c>
      <c r="J449" s="11" t="s">
        <v>99</v>
      </c>
      <c r="K449" s="11" t="s">
        <v>72</v>
      </c>
      <c r="L449" s="11" t="s">
        <v>114</v>
      </c>
      <c r="M449" s="11" t="s">
        <v>101</v>
      </c>
      <c r="N449" s="11">
        <v>1</v>
      </c>
      <c r="O449" s="11">
        <v>2019</v>
      </c>
      <c r="P449" s="11" t="s">
        <v>112</v>
      </c>
      <c r="Q449" s="11" t="s">
        <v>112</v>
      </c>
      <c r="R449" s="11" t="s">
        <v>241</v>
      </c>
      <c r="S449" s="11" t="s">
        <v>104</v>
      </c>
      <c r="T449" s="11">
        <v>61</v>
      </c>
      <c r="U449" s="11" t="str">
        <f>IF(ISERROR(VLOOKUP(I449,'BACK INFO'!F:F,1,0)),IF(ISERROR(VLOOKUP(I449,'BACK INFO'!H:H,1,0)),K449,'BACK INFO'!$H$1),'BACK INFO'!$G$1)</f>
        <v>BILL MILLER AND COMPANY</v>
      </c>
    </row>
    <row r="450" spans="1:21" s="11" customFormat="1" x14ac:dyDescent="0.35">
      <c r="A450" s="11" t="s">
        <v>94</v>
      </c>
      <c r="B450" s="11">
        <v>2018</v>
      </c>
      <c r="C450" s="11">
        <v>8</v>
      </c>
      <c r="D450" s="11" t="s">
        <v>95</v>
      </c>
      <c r="E450" s="11" t="s">
        <v>96</v>
      </c>
      <c r="F450" s="11" t="s">
        <v>700</v>
      </c>
      <c r="G450" s="11" t="s">
        <v>241</v>
      </c>
      <c r="H450" s="11" t="s">
        <v>152</v>
      </c>
      <c r="I450" s="11" t="s">
        <v>161</v>
      </c>
      <c r="J450" s="11" t="s">
        <v>99</v>
      </c>
      <c r="K450" s="11" t="s">
        <v>70</v>
      </c>
      <c r="L450" s="11" t="s">
        <v>157</v>
      </c>
      <c r="M450" s="11" t="s">
        <v>101</v>
      </c>
      <c r="N450" s="11">
        <v>16</v>
      </c>
      <c r="O450" s="11">
        <v>2019</v>
      </c>
      <c r="P450" s="11" t="s">
        <v>112</v>
      </c>
      <c r="Q450" s="11" t="s">
        <v>112</v>
      </c>
      <c r="R450" s="11" t="s">
        <v>241</v>
      </c>
      <c r="S450" s="11" t="s">
        <v>104</v>
      </c>
      <c r="T450" s="11">
        <v>817.00000000000011</v>
      </c>
      <c r="U450" s="11" t="str">
        <f>IF(ISERROR(VLOOKUP(I450,'BACK INFO'!F:F,1,0)),IF(ISERROR(VLOOKUP(I450,'BACK INFO'!H:H,1,0)),K450,'BACK INFO'!$H$1),'BACK INFO'!$G$1)</f>
        <v>JUDITH ANN DEAL</v>
      </c>
    </row>
    <row r="451" spans="1:21" s="11" customFormat="1" x14ac:dyDescent="0.35">
      <c r="A451" s="11" t="s">
        <v>94</v>
      </c>
      <c r="B451" s="11">
        <v>2018</v>
      </c>
      <c r="C451" s="11">
        <v>8</v>
      </c>
      <c r="D451" s="11" t="s">
        <v>95</v>
      </c>
      <c r="E451" s="11" t="s">
        <v>96</v>
      </c>
      <c r="F451" s="11" t="s">
        <v>700</v>
      </c>
      <c r="G451" s="11" t="s">
        <v>241</v>
      </c>
      <c r="H451" s="11" t="s">
        <v>152</v>
      </c>
      <c r="I451" s="11" t="s">
        <v>248</v>
      </c>
      <c r="J451" s="11" t="s">
        <v>99</v>
      </c>
      <c r="K451" s="11" t="s">
        <v>72</v>
      </c>
      <c r="L451" s="11" t="s">
        <v>114</v>
      </c>
      <c r="M451" s="11" t="s">
        <v>101</v>
      </c>
      <c r="N451" s="11">
        <v>7</v>
      </c>
      <c r="O451" s="11">
        <v>2019</v>
      </c>
      <c r="P451" s="11" t="s">
        <v>112</v>
      </c>
      <c r="Q451" s="11" t="s">
        <v>112</v>
      </c>
      <c r="R451" s="11" t="s">
        <v>241</v>
      </c>
      <c r="S451" s="11" t="s">
        <v>104</v>
      </c>
      <c r="T451" s="11">
        <v>327</v>
      </c>
      <c r="U451" s="11" t="str">
        <f>IF(ISERROR(VLOOKUP(I451,'BACK INFO'!F:F,1,0)),IF(ISERROR(VLOOKUP(I451,'BACK INFO'!H:H,1,0)),K451,'BACK INFO'!$H$1),'BACK INFO'!$G$1)</f>
        <v>BILL MILLER AND COMPANY</v>
      </c>
    </row>
    <row r="452" spans="1:21" s="11" customFormat="1" x14ac:dyDescent="0.35">
      <c r="A452" s="11" t="s">
        <v>94</v>
      </c>
      <c r="B452" s="11">
        <v>2018</v>
      </c>
      <c r="C452" s="11">
        <v>8</v>
      </c>
      <c r="D452" s="11" t="s">
        <v>95</v>
      </c>
      <c r="E452" s="11" t="s">
        <v>96</v>
      </c>
      <c r="F452" s="11" t="s">
        <v>700</v>
      </c>
      <c r="G452" s="11" t="s">
        <v>241</v>
      </c>
      <c r="H452" s="11" t="s">
        <v>152</v>
      </c>
      <c r="I452" s="11" t="s">
        <v>288</v>
      </c>
      <c r="J452" s="11" t="s">
        <v>99</v>
      </c>
      <c r="K452" s="11" t="s">
        <v>70</v>
      </c>
      <c r="L452" s="11" t="s">
        <v>157</v>
      </c>
      <c r="M452" s="11" t="s">
        <v>101</v>
      </c>
      <c r="N452" s="11">
        <v>16</v>
      </c>
      <c r="O452" s="11">
        <v>2019</v>
      </c>
      <c r="P452" s="11" t="s">
        <v>112</v>
      </c>
      <c r="Q452" s="11" t="s">
        <v>112</v>
      </c>
      <c r="R452" s="11" t="s">
        <v>241</v>
      </c>
      <c r="S452" s="11" t="s">
        <v>104</v>
      </c>
      <c r="T452" s="11">
        <v>528</v>
      </c>
      <c r="U452" s="11" t="str">
        <f>IF(ISERROR(VLOOKUP(I452,'BACK INFO'!F:F,1,0)),IF(ISERROR(VLOOKUP(I452,'BACK INFO'!H:H,1,0)),K452,'BACK INFO'!$H$1),'BACK INFO'!$G$1)</f>
        <v>JUDITH ANN DEAL</v>
      </c>
    </row>
    <row r="453" spans="1:21" s="11" customFormat="1" x14ac:dyDescent="0.35">
      <c r="A453" s="11" t="s">
        <v>94</v>
      </c>
      <c r="B453" s="11">
        <v>2018</v>
      </c>
      <c r="C453" s="11">
        <v>8</v>
      </c>
      <c r="D453" s="11" t="s">
        <v>95</v>
      </c>
      <c r="E453" s="11" t="s">
        <v>96</v>
      </c>
      <c r="F453" s="11" t="s">
        <v>700</v>
      </c>
      <c r="G453" s="11" t="s">
        <v>241</v>
      </c>
      <c r="H453" s="11" t="s">
        <v>152</v>
      </c>
      <c r="I453" s="11" t="s">
        <v>251</v>
      </c>
      <c r="J453" s="11" t="s">
        <v>99</v>
      </c>
      <c r="K453" s="11" t="s">
        <v>76</v>
      </c>
      <c r="L453" s="11" t="s">
        <v>127</v>
      </c>
      <c r="M453" s="11" t="s">
        <v>101</v>
      </c>
      <c r="N453" s="11">
        <v>16</v>
      </c>
      <c r="O453" s="11">
        <v>2019</v>
      </c>
      <c r="P453" s="11" t="s">
        <v>112</v>
      </c>
      <c r="Q453" s="11" t="s">
        <v>112</v>
      </c>
      <c r="R453" s="11" t="s">
        <v>241</v>
      </c>
      <c r="S453" s="11" t="s">
        <v>104</v>
      </c>
      <c r="T453" s="11">
        <v>680</v>
      </c>
      <c r="U453" s="11" t="str">
        <f>IF(ISERROR(VLOOKUP(I453,'BACK INFO'!F:F,1,0)),IF(ISERROR(VLOOKUP(I453,'BACK INFO'!H:H,1,0)),K453,'BACK INFO'!$H$1),'BACK INFO'!$G$1)</f>
        <v>MIE MANNICHE</v>
      </c>
    </row>
    <row r="454" spans="1:21" s="11" customFormat="1" x14ac:dyDescent="0.35">
      <c r="A454" s="11" t="s">
        <v>94</v>
      </c>
      <c r="B454" s="11">
        <v>2018</v>
      </c>
      <c r="C454" s="11">
        <v>8</v>
      </c>
      <c r="D454" s="11" t="s">
        <v>95</v>
      </c>
      <c r="E454" s="11" t="s">
        <v>96</v>
      </c>
      <c r="F454" s="11" t="s">
        <v>700</v>
      </c>
      <c r="G454" s="11" t="s">
        <v>241</v>
      </c>
      <c r="H454" s="11" t="s">
        <v>152</v>
      </c>
      <c r="I454" s="11" t="s">
        <v>148</v>
      </c>
      <c r="J454" s="11" t="s">
        <v>99</v>
      </c>
      <c r="K454" s="11" t="s">
        <v>71</v>
      </c>
      <c r="L454" s="11" t="s">
        <v>149</v>
      </c>
      <c r="M454" s="11" t="s">
        <v>101</v>
      </c>
      <c r="N454" s="11">
        <v>12</v>
      </c>
      <c r="O454" s="11">
        <v>2019</v>
      </c>
      <c r="P454" s="11" t="s">
        <v>112</v>
      </c>
      <c r="Q454" s="11" t="s">
        <v>112</v>
      </c>
      <c r="R454" s="11" t="s">
        <v>241</v>
      </c>
      <c r="S454" s="11" t="s">
        <v>104</v>
      </c>
      <c r="T454" s="11">
        <v>477</v>
      </c>
      <c r="U454" s="11" t="str">
        <f>IF(ISERROR(VLOOKUP(I454,'BACK INFO'!F:F,1,0)),IF(ISERROR(VLOOKUP(I454,'BACK INFO'!H:H,1,0)),K454,'BACK INFO'!$H$1),'BACK INFO'!$G$1)</f>
        <v>HOLLY SALES INC.</v>
      </c>
    </row>
    <row r="455" spans="1:21" s="11" customFormat="1" x14ac:dyDescent="0.35">
      <c r="A455" s="11" t="s">
        <v>94</v>
      </c>
      <c r="B455" s="11">
        <v>2018</v>
      </c>
      <c r="C455" s="11">
        <v>8</v>
      </c>
      <c r="D455" s="11" t="s">
        <v>95</v>
      </c>
      <c r="E455" s="11" t="s">
        <v>96</v>
      </c>
      <c r="F455" s="11" t="s">
        <v>700</v>
      </c>
      <c r="G455" s="11" t="s">
        <v>241</v>
      </c>
      <c r="H455" s="11" t="s">
        <v>152</v>
      </c>
      <c r="I455" s="11" t="s">
        <v>293</v>
      </c>
      <c r="J455" s="11" t="s">
        <v>99</v>
      </c>
      <c r="K455" s="11" t="s">
        <v>72</v>
      </c>
      <c r="L455" s="11" t="s">
        <v>114</v>
      </c>
      <c r="M455" s="11" t="s">
        <v>101</v>
      </c>
      <c r="N455" s="11">
        <v>29</v>
      </c>
      <c r="O455" s="11">
        <v>2019</v>
      </c>
      <c r="P455" s="11" t="s">
        <v>112</v>
      </c>
      <c r="Q455" s="11" t="s">
        <v>112</v>
      </c>
      <c r="R455" s="11" t="s">
        <v>241</v>
      </c>
      <c r="S455" s="11" t="s">
        <v>104</v>
      </c>
      <c r="T455" s="11">
        <v>1293</v>
      </c>
      <c r="U455" s="11" t="str">
        <f>IF(ISERROR(VLOOKUP(I455,'BACK INFO'!F:F,1,0)),IF(ISERROR(VLOOKUP(I455,'BACK INFO'!H:H,1,0)),K455,'BACK INFO'!$H$1),'BACK INFO'!$G$1)</f>
        <v>BILL MILLER AND COMPANY</v>
      </c>
    </row>
    <row r="456" spans="1:21" s="11" customFormat="1" x14ac:dyDescent="0.35">
      <c r="A456" s="11" t="s">
        <v>94</v>
      </c>
      <c r="B456" s="11">
        <v>2018</v>
      </c>
      <c r="C456" s="11">
        <v>8</v>
      </c>
      <c r="D456" s="11" t="s">
        <v>95</v>
      </c>
      <c r="E456" s="11" t="s">
        <v>96</v>
      </c>
      <c r="F456" s="11" t="s">
        <v>700</v>
      </c>
      <c r="G456" s="11" t="s">
        <v>241</v>
      </c>
      <c r="H456" s="11" t="s">
        <v>152</v>
      </c>
      <c r="I456" s="11" t="s">
        <v>255</v>
      </c>
      <c r="J456" s="11" t="s">
        <v>99</v>
      </c>
      <c r="K456" s="11" t="s">
        <v>72</v>
      </c>
      <c r="L456" s="11" t="s">
        <v>114</v>
      </c>
      <c r="M456" s="11" t="s">
        <v>101</v>
      </c>
      <c r="N456" s="11">
        <v>22</v>
      </c>
      <c r="O456" s="11">
        <v>2019</v>
      </c>
      <c r="P456" s="11" t="s">
        <v>112</v>
      </c>
      <c r="Q456" s="11" t="s">
        <v>112</v>
      </c>
      <c r="R456" s="11" t="s">
        <v>241</v>
      </c>
      <c r="S456" s="11" t="s">
        <v>104</v>
      </c>
      <c r="T456" s="11">
        <v>927</v>
      </c>
      <c r="U456" s="11" t="str">
        <f>IF(ISERROR(VLOOKUP(I456,'BACK INFO'!F:F,1,0)),IF(ISERROR(VLOOKUP(I456,'BACK INFO'!H:H,1,0)),K456,'BACK INFO'!$H$1),'BACK INFO'!$G$1)</f>
        <v>BILL MILLER AND COMPANY</v>
      </c>
    </row>
    <row r="457" spans="1:21" s="11" customFormat="1" x14ac:dyDescent="0.35">
      <c r="A457" s="11" t="s">
        <v>94</v>
      </c>
      <c r="B457" s="11">
        <v>2018</v>
      </c>
      <c r="C457" s="11">
        <v>8</v>
      </c>
      <c r="D457" s="11" t="s">
        <v>95</v>
      </c>
      <c r="E457" s="11" t="s">
        <v>96</v>
      </c>
      <c r="F457" s="11" t="s">
        <v>700</v>
      </c>
      <c r="G457" s="11" t="s">
        <v>241</v>
      </c>
      <c r="H457" s="11" t="s">
        <v>152</v>
      </c>
      <c r="I457" s="11" t="s">
        <v>256</v>
      </c>
      <c r="J457" s="11" t="s">
        <v>99</v>
      </c>
      <c r="K457" s="11" t="s">
        <v>72</v>
      </c>
      <c r="L457" s="11" t="s">
        <v>114</v>
      </c>
      <c r="M457" s="11" t="s">
        <v>101</v>
      </c>
      <c r="N457" s="11">
        <v>3</v>
      </c>
      <c r="O457" s="11">
        <v>2019</v>
      </c>
      <c r="P457" s="11" t="s">
        <v>112</v>
      </c>
      <c r="Q457" s="11" t="s">
        <v>112</v>
      </c>
      <c r="R457" s="11" t="s">
        <v>241</v>
      </c>
      <c r="S457" s="11" t="s">
        <v>104</v>
      </c>
      <c r="T457" s="11">
        <v>123</v>
      </c>
      <c r="U457" s="11" t="str">
        <f>IF(ISERROR(VLOOKUP(I457,'BACK INFO'!F:F,1,0)),IF(ISERROR(VLOOKUP(I457,'BACK INFO'!H:H,1,0)),K457,'BACK INFO'!$H$1),'BACK INFO'!$G$1)</f>
        <v>BILL MILLER AND COMPANY</v>
      </c>
    </row>
    <row r="458" spans="1:21" s="11" customFormat="1" x14ac:dyDescent="0.35">
      <c r="A458" s="11" t="s">
        <v>94</v>
      </c>
      <c r="B458" s="11">
        <v>2018</v>
      </c>
      <c r="C458" s="11">
        <v>8</v>
      </c>
      <c r="D458" s="11" t="s">
        <v>95</v>
      </c>
      <c r="E458" s="11" t="s">
        <v>96</v>
      </c>
      <c r="F458" s="11" t="s">
        <v>700</v>
      </c>
      <c r="G458" s="11" t="s">
        <v>241</v>
      </c>
      <c r="H458" s="11" t="s">
        <v>152</v>
      </c>
      <c r="I458" s="11" t="s">
        <v>298</v>
      </c>
      <c r="J458" s="11" t="s">
        <v>99</v>
      </c>
      <c r="K458" s="11" t="s">
        <v>76</v>
      </c>
      <c r="L458" s="11" t="s">
        <v>127</v>
      </c>
      <c r="M458" s="11" t="s">
        <v>101</v>
      </c>
      <c r="N458" s="11">
        <v>4</v>
      </c>
      <c r="O458" s="11">
        <v>2019</v>
      </c>
      <c r="P458" s="11" t="s">
        <v>112</v>
      </c>
      <c r="Q458" s="11" t="s">
        <v>112</v>
      </c>
      <c r="R458" s="11" t="s">
        <v>241</v>
      </c>
      <c r="S458" s="11" t="s">
        <v>104</v>
      </c>
      <c r="T458" s="11">
        <v>180</v>
      </c>
      <c r="U458" s="11" t="str">
        <f>IF(ISERROR(VLOOKUP(I458,'BACK INFO'!F:F,1,0)),IF(ISERROR(VLOOKUP(I458,'BACK INFO'!H:H,1,0)),K458,'BACK INFO'!$H$1),'BACK INFO'!$G$1)</f>
        <v>MIE MANNICHE</v>
      </c>
    </row>
    <row r="459" spans="1:21" s="11" customFormat="1" x14ac:dyDescent="0.35">
      <c r="A459" s="11" t="s">
        <v>94</v>
      </c>
      <c r="B459" s="11">
        <v>2018</v>
      </c>
      <c r="C459" s="11">
        <v>8</v>
      </c>
      <c r="D459" s="11" t="s">
        <v>95</v>
      </c>
      <c r="E459" s="11" t="s">
        <v>96</v>
      </c>
      <c r="F459" s="11" t="s">
        <v>700</v>
      </c>
      <c r="G459" s="11" t="s">
        <v>241</v>
      </c>
      <c r="H459" s="11" t="s">
        <v>152</v>
      </c>
      <c r="I459" s="11" t="s">
        <v>299</v>
      </c>
      <c r="J459" s="11" t="s">
        <v>120</v>
      </c>
      <c r="K459" s="11" t="s">
        <v>69</v>
      </c>
      <c r="L459" s="11" t="s">
        <v>143</v>
      </c>
      <c r="M459" s="11" t="s">
        <v>122</v>
      </c>
      <c r="N459" s="11">
        <v>1</v>
      </c>
      <c r="O459" s="11">
        <v>2019</v>
      </c>
      <c r="P459" s="11" t="s">
        <v>112</v>
      </c>
      <c r="Q459" s="11" t="s">
        <v>112</v>
      </c>
      <c r="R459" s="11" t="s">
        <v>241</v>
      </c>
      <c r="S459" s="11" t="s">
        <v>104</v>
      </c>
      <c r="T459" s="11">
        <v>45.464878381450326</v>
      </c>
      <c r="U459" s="11" t="str">
        <f>IF(ISERROR(VLOOKUP(I459,'BACK INFO'!F:F,1,0)),IF(ISERROR(VLOOKUP(I459,'BACK INFO'!H:H,1,0)),K459,'BACK INFO'!$H$1),'BACK INFO'!$G$1)</f>
        <v>JULIE BERTRAND</v>
      </c>
    </row>
    <row r="460" spans="1:21" s="11" customFormat="1" x14ac:dyDescent="0.35">
      <c r="A460" s="11" t="s">
        <v>94</v>
      </c>
      <c r="B460" s="11">
        <v>2018</v>
      </c>
      <c r="C460" s="11">
        <v>8</v>
      </c>
      <c r="D460" s="11" t="s">
        <v>95</v>
      </c>
      <c r="E460" s="11" t="s">
        <v>96</v>
      </c>
      <c r="F460" s="11" t="s">
        <v>700</v>
      </c>
      <c r="G460" s="11" t="s">
        <v>241</v>
      </c>
      <c r="H460" s="11" t="s">
        <v>152</v>
      </c>
      <c r="I460" s="11" t="s">
        <v>301</v>
      </c>
      <c r="J460" s="11" t="s">
        <v>99</v>
      </c>
      <c r="K460" s="11" t="s">
        <v>75</v>
      </c>
      <c r="L460" s="11" t="s">
        <v>131</v>
      </c>
      <c r="M460" s="11" t="s">
        <v>101</v>
      </c>
      <c r="N460" s="11">
        <v>4</v>
      </c>
      <c r="O460" s="11">
        <v>2019</v>
      </c>
      <c r="P460" s="11" t="s">
        <v>112</v>
      </c>
      <c r="Q460" s="11" t="s">
        <v>112</v>
      </c>
      <c r="R460" s="11" t="s">
        <v>241</v>
      </c>
      <c r="S460" s="11" t="s">
        <v>104</v>
      </c>
      <c r="T460" s="11">
        <v>204</v>
      </c>
      <c r="U460" s="11" t="str">
        <f>IF(ISERROR(VLOOKUP(I460,'BACK INFO'!F:F,1,0)),IF(ISERROR(VLOOKUP(I460,'BACK INFO'!H:H,1,0)),K460,'BACK INFO'!$H$1),'BACK INFO'!$G$1)</f>
        <v>LAURA BONG</v>
      </c>
    </row>
    <row r="461" spans="1:21" s="11" customFormat="1" x14ac:dyDescent="0.35">
      <c r="A461" s="11" t="s">
        <v>94</v>
      </c>
      <c r="B461" s="11">
        <v>2018</v>
      </c>
      <c r="C461" s="11">
        <v>8</v>
      </c>
      <c r="D461" s="11" t="s">
        <v>95</v>
      </c>
      <c r="E461" s="11" t="s">
        <v>96</v>
      </c>
      <c r="F461" s="11" t="s">
        <v>700</v>
      </c>
      <c r="G461" s="11" t="s">
        <v>259</v>
      </c>
      <c r="H461" s="11" t="s">
        <v>98</v>
      </c>
      <c r="I461" s="11" t="s">
        <v>71</v>
      </c>
      <c r="J461" s="11" t="s">
        <v>99</v>
      </c>
      <c r="K461" s="11" t="s">
        <v>54</v>
      </c>
      <c r="L461" s="11" t="s">
        <v>164</v>
      </c>
      <c r="M461" s="11" t="s">
        <v>101</v>
      </c>
      <c r="N461" s="11">
        <v>130</v>
      </c>
      <c r="O461" s="11">
        <v>2019</v>
      </c>
      <c r="P461" s="11" t="s">
        <v>154</v>
      </c>
      <c r="Q461" s="11" t="s">
        <v>154</v>
      </c>
      <c r="R461" s="11" t="s">
        <v>259</v>
      </c>
      <c r="S461" s="11" t="s">
        <v>104</v>
      </c>
      <c r="T461" s="11">
        <v>1317</v>
      </c>
      <c r="U461" s="11" t="str">
        <f>IF(ISERROR(VLOOKUP(I461,'BACK INFO'!F:F,1,0)),IF(ISERROR(VLOOKUP(I461,'BACK INFO'!H:H,1,0)),K461,'BACK INFO'!$H$1),'BACK INFO'!$G$1)</f>
        <v>KELLY MICHELLE ELLINGSON</v>
      </c>
    </row>
    <row r="462" spans="1:21" s="11" customFormat="1" x14ac:dyDescent="0.35">
      <c r="A462" s="11" t="s">
        <v>94</v>
      </c>
      <c r="B462" s="11">
        <v>2018</v>
      </c>
      <c r="C462" s="11">
        <v>8</v>
      </c>
      <c r="D462" s="11" t="s">
        <v>95</v>
      </c>
      <c r="E462" s="11" t="s">
        <v>96</v>
      </c>
      <c r="F462" s="11" t="s">
        <v>700</v>
      </c>
      <c r="G462" s="11" t="s">
        <v>259</v>
      </c>
      <c r="H462" s="11" t="s">
        <v>98</v>
      </c>
      <c r="I462" s="11" t="s">
        <v>67</v>
      </c>
      <c r="J462" s="11" t="s">
        <v>99</v>
      </c>
      <c r="K462" s="11" t="s">
        <v>54</v>
      </c>
      <c r="L462" s="11" t="s">
        <v>173</v>
      </c>
      <c r="M462" s="11" t="s">
        <v>101</v>
      </c>
      <c r="N462" s="11">
        <v>134</v>
      </c>
      <c r="O462" s="11">
        <v>2019</v>
      </c>
      <c r="P462" s="11" t="s">
        <v>154</v>
      </c>
      <c r="Q462" s="11" t="s">
        <v>154</v>
      </c>
      <c r="R462" s="11" t="s">
        <v>259</v>
      </c>
      <c r="S462" s="11" t="s">
        <v>104</v>
      </c>
      <c r="T462" s="11">
        <v>1353</v>
      </c>
      <c r="U462" s="11" t="str">
        <f>IF(ISERROR(VLOOKUP(I462,'BACK INFO'!F:F,1,0)),IF(ISERROR(VLOOKUP(I462,'BACK INFO'!H:H,1,0)),K462,'BACK INFO'!$H$1),'BACK INFO'!$G$1)</f>
        <v>KELLY MICHELLE ELLINGSON</v>
      </c>
    </row>
    <row r="463" spans="1:21" s="11" customFormat="1" x14ac:dyDescent="0.35">
      <c r="A463" s="11" t="s">
        <v>94</v>
      </c>
      <c r="B463" s="11">
        <v>2018</v>
      </c>
      <c r="C463" s="11">
        <v>8</v>
      </c>
      <c r="D463" s="11" t="s">
        <v>95</v>
      </c>
      <c r="E463" s="11" t="s">
        <v>96</v>
      </c>
      <c r="F463" s="11" t="s">
        <v>700</v>
      </c>
      <c r="G463" s="11" t="s">
        <v>259</v>
      </c>
      <c r="H463" s="11" t="s">
        <v>106</v>
      </c>
      <c r="I463" s="11" t="s">
        <v>248</v>
      </c>
      <c r="J463" s="11" t="s">
        <v>99</v>
      </c>
      <c r="K463" s="11" t="s">
        <v>72</v>
      </c>
      <c r="L463" s="11" t="s">
        <v>114</v>
      </c>
      <c r="M463" s="11" t="s">
        <v>101</v>
      </c>
      <c r="N463" s="11">
        <v>5</v>
      </c>
      <c r="O463" s="11">
        <v>2019</v>
      </c>
      <c r="P463" s="11" t="s">
        <v>154</v>
      </c>
      <c r="Q463" s="11" t="s">
        <v>154</v>
      </c>
      <c r="R463" s="11" t="s">
        <v>259</v>
      </c>
      <c r="S463" s="11" t="s">
        <v>104</v>
      </c>
      <c r="T463" s="11">
        <v>45</v>
      </c>
      <c r="U463" s="11" t="str">
        <f>IF(ISERROR(VLOOKUP(I463,'BACK INFO'!F:F,1,0)),IF(ISERROR(VLOOKUP(I463,'BACK INFO'!H:H,1,0)),K463,'BACK INFO'!$H$1),'BACK INFO'!$G$1)</f>
        <v>BILL MILLER AND COMPANY</v>
      </c>
    </row>
    <row r="464" spans="1:21" s="11" customFormat="1" x14ac:dyDescent="0.35">
      <c r="A464" s="11" t="s">
        <v>94</v>
      </c>
      <c r="B464" s="11">
        <v>2018</v>
      </c>
      <c r="C464" s="11">
        <v>8</v>
      </c>
      <c r="D464" s="11" t="s">
        <v>95</v>
      </c>
      <c r="E464" s="11" t="s">
        <v>96</v>
      </c>
      <c r="F464" s="11" t="s">
        <v>700</v>
      </c>
      <c r="G464" s="11" t="s">
        <v>259</v>
      </c>
      <c r="H464" s="11" t="s">
        <v>106</v>
      </c>
      <c r="I464" s="11" t="s">
        <v>71</v>
      </c>
      <c r="J464" s="11" t="s">
        <v>99</v>
      </c>
      <c r="K464" s="11" t="s">
        <v>54</v>
      </c>
      <c r="L464" s="11" t="s">
        <v>164</v>
      </c>
      <c r="M464" s="11" t="s">
        <v>101</v>
      </c>
      <c r="N464" s="11">
        <v>48</v>
      </c>
      <c r="O464" s="11">
        <v>2019</v>
      </c>
      <c r="P464" s="11" t="s">
        <v>154</v>
      </c>
      <c r="Q464" s="11" t="s">
        <v>154</v>
      </c>
      <c r="R464" s="11" t="s">
        <v>259</v>
      </c>
      <c r="S464" s="11" t="s">
        <v>104</v>
      </c>
      <c r="T464" s="11">
        <v>336</v>
      </c>
      <c r="U464" s="11" t="str">
        <f>IF(ISERROR(VLOOKUP(I464,'BACK INFO'!F:F,1,0)),IF(ISERROR(VLOOKUP(I464,'BACK INFO'!H:H,1,0)),K464,'BACK INFO'!$H$1),'BACK INFO'!$G$1)</f>
        <v>KELLY MICHELLE ELLINGSON</v>
      </c>
    </row>
    <row r="465" spans="1:21" s="11" customFormat="1" x14ac:dyDescent="0.35">
      <c r="A465" s="11" t="s">
        <v>94</v>
      </c>
      <c r="B465" s="11">
        <v>2018</v>
      </c>
      <c r="C465" s="11">
        <v>8</v>
      </c>
      <c r="D465" s="11" t="s">
        <v>95</v>
      </c>
      <c r="E465" s="11" t="s">
        <v>96</v>
      </c>
      <c r="F465" s="11" t="s">
        <v>700</v>
      </c>
      <c r="G465" s="11" t="s">
        <v>259</v>
      </c>
      <c r="H465" s="11" t="s">
        <v>106</v>
      </c>
      <c r="I465" s="11" t="s">
        <v>293</v>
      </c>
      <c r="J465" s="11" t="s">
        <v>99</v>
      </c>
      <c r="K465" s="11" t="s">
        <v>72</v>
      </c>
      <c r="L465" s="11" t="s">
        <v>114</v>
      </c>
      <c r="M465" s="11" t="s">
        <v>101</v>
      </c>
      <c r="N465" s="11">
        <v>12</v>
      </c>
      <c r="O465" s="11">
        <v>2019</v>
      </c>
      <c r="P465" s="11" t="s">
        <v>154</v>
      </c>
      <c r="Q465" s="11" t="s">
        <v>154</v>
      </c>
      <c r="R465" s="11" t="s">
        <v>259</v>
      </c>
      <c r="S465" s="11" t="s">
        <v>104</v>
      </c>
      <c r="T465" s="11">
        <v>108</v>
      </c>
      <c r="U465" s="11" t="str">
        <f>IF(ISERROR(VLOOKUP(I465,'BACK INFO'!F:F,1,0)),IF(ISERROR(VLOOKUP(I465,'BACK INFO'!H:H,1,0)),K465,'BACK INFO'!$H$1),'BACK INFO'!$G$1)</f>
        <v>BILL MILLER AND COMPANY</v>
      </c>
    </row>
    <row r="466" spans="1:21" s="11" customFormat="1" x14ac:dyDescent="0.35">
      <c r="A466" s="11" t="s">
        <v>94</v>
      </c>
      <c r="B466" s="11">
        <v>2018</v>
      </c>
      <c r="C466" s="11">
        <v>8</v>
      </c>
      <c r="D466" s="11" t="s">
        <v>95</v>
      </c>
      <c r="E466" s="11" t="s">
        <v>96</v>
      </c>
      <c r="F466" s="11" t="s">
        <v>700</v>
      </c>
      <c r="G466" s="11" t="s">
        <v>259</v>
      </c>
      <c r="H466" s="11" t="s">
        <v>106</v>
      </c>
      <c r="I466" s="11" t="s">
        <v>306</v>
      </c>
      <c r="J466" s="11" t="s">
        <v>120</v>
      </c>
      <c r="K466" s="11" t="s">
        <v>68</v>
      </c>
      <c r="L466" s="11" t="s">
        <v>129</v>
      </c>
      <c r="M466" s="11" t="s">
        <v>122</v>
      </c>
      <c r="N466" s="11">
        <v>24</v>
      </c>
      <c r="O466" s="11">
        <v>2019</v>
      </c>
      <c r="P466" s="11" t="s">
        <v>154</v>
      </c>
      <c r="Q466" s="11" t="s">
        <v>154</v>
      </c>
      <c r="R466" s="11" t="s">
        <v>259</v>
      </c>
      <c r="S466" s="11" t="s">
        <v>104</v>
      </c>
      <c r="T466" s="11">
        <v>218.23141623096154</v>
      </c>
      <c r="U466" s="11" t="str">
        <f>IF(ISERROR(VLOOKUP(I466,'BACK INFO'!F:F,1,0)),IF(ISERROR(VLOOKUP(I466,'BACK INFO'!H:H,1,0)),K466,'BACK INFO'!$H$1),'BACK INFO'!$G$1)</f>
        <v>STEPHANIE VITALI</v>
      </c>
    </row>
    <row r="467" spans="1:21" s="11" customFormat="1" x14ac:dyDescent="0.35">
      <c r="A467" s="11" t="s">
        <v>94</v>
      </c>
      <c r="B467" s="11">
        <v>2018</v>
      </c>
      <c r="C467" s="11">
        <v>8</v>
      </c>
      <c r="D467" s="11" t="s">
        <v>95</v>
      </c>
      <c r="E467" s="11" t="s">
        <v>96</v>
      </c>
      <c r="F467" s="11" t="s">
        <v>700</v>
      </c>
      <c r="G467" s="11" t="s">
        <v>259</v>
      </c>
      <c r="H467" s="11" t="s">
        <v>106</v>
      </c>
      <c r="I467" s="11" t="s">
        <v>67</v>
      </c>
      <c r="J467" s="11" t="s">
        <v>99</v>
      </c>
      <c r="K467" s="11" t="s">
        <v>54</v>
      </c>
      <c r="L467" s="11" t="s">
        <v>173</v>
      </c>
      <c r="M467" s="11" t="s">
        <v>101</v>
      </c>
      <c r="N467" s="11">
        <v>48</v>
      </c>
      <c r="O467" s="11">
        <v>2019</v>
      </c>
      <c r="P467" s="11" t="s">
        <v>154</v>
      </c>
      <c r="Q467" s="11" t="s">
        <v>154</v>
      </c>
      <c r="R467" s="11" t="s">
        <v>259</v>
      </c>
      <c r="S467" s="11" t="s">
        <v>104</v>
      </c>
      <c r="T467" s="11">
        <v>336</v>
      </c>
      <c r="U467" s="11" t="str">
        <f>IF(ISERROR(VLOOKUP(I467,'BACK INFO'!F:F,1,0)),IF(ISERROR(VLOOKUP(I467,'BACK INFO'!H:H,1,0)),K467,'BACK INFO'!$H$1),'BACK INFO'!$G$1)</f>
        <v>KELLY MICHELLE ELLINGSON</v>
      </c>
    </row>
    <row r="468" spans="1:21" s="11" customFormat="1" x14ac:dyDescent="0.35">
      <c r="A468" s="11" t="s">
        <v>94</v>
      </c>
      <c r="B468" s="11">
        <v>2018</v>
      </c>
      <c r="C468" s="11">
        <v>8</v>
      </c>
      <c r="D468" s="11" t="s">
        <v>95</v>
      </c>
      <c r="E468" s="11" t="s">
        <v>96</v>
      </c>
      <c r="F468" s="11" t="s">
        <v>700</v>
      </c>
      <c r="G468" s="11" t="s">
        <v>259</v>
      </c>
      <c r="H468" s="11" t="s">
        <v>110</v>
      </c>
      <c r="I468" s="11" t="s">
        <v>71</v>
      </c>
      <c r="J468" s="11" t="s">
        <v>99</v>
      </c>
      <c r="K468" s="11" t="s">
        <v>54</v>
      </c>
      <c r="L468" s="11" t="s">
        <v>164</v>
      </c>
      <c r="M468" s="11" t="s">
        <v>101</v>
      </c>
      <c r="N468" s="11">
        <v>63</v>
      </c>
      <c r="O468" s="11">
        <v>2019</v>
      </c>
      <c r="P468" s="11" t="s">
        <v>154</v>
      </c>
      <c r="Q468" s="11" t="s">
        <v>154</v>
      </c>
      <c r="R468" s="11" t="s">
        <v>259</v>
      </c>
      <c r="S468" s="11" t="s">
        <v>104</v>
      </c>
      <c r="T468" s="11">
        <v>614</v>
      </c>
      <c r="U468" s="11" t="str">
        <f>IF(ISERROR(VLOOKUP(I468,'BACK INFO'!F:F,1,0)),IF(ISERROR(VLOOKUP(I468,'BACK INFO'!H:H,1,0)),K468,'BACK INFO'!$H$1),'BACK INFO'!$G$1)</f>
        <v>KELLY MICHELLE ELLINGSON</v>
      </c>
    </row>
    <row r="469" spans="1:21" s="11" customFormat="1" x14ac:dyDescent="0.35">
      <c r="A469" s="11" t="s">
        <v>94</v>
      </c>
      <c r="B469" s="11">
        <v>2018</v>
      </c>
      <c r="C469" s="11">
        <v>8</v>
      </c>
      <c r="D469" s="11" t="s">
        <v>95</v>
      </c>
      <c r="E469" s="11" t="s">
        <v>96</v>
      </c>
      <c r="F469" s="11" t="s">
        <v>700</v>
      </c>
      <c r="G469" s="11" t="s">
        <v>259</v>
      </c>
      <c r="H469" s="11" t="s">
        <v>110</v>
      </c>
      <c r="I469" s="11" t="s">
        <v>67</v>
      </c>
      <c r="J469" s="11" t="s">
        <v>99</v>
      </c>
      <c r="K469" s="11" t="s">
        <v>54</v>
      </c>
      <c r="L469" s="11" t="s">
        <v>173</v>
      </c>
      <c r="M469" s="11" t="s">
        <v>101</v>
      </c>
      <c r="N469" s="11">
        <v>63</v>
      </c>
      <c r="O469" s="11">
        <v>2019</v>
      </c>
      <c r="P469" s="11" t="s">
        <v>154</v>
      </c>
      <c r="Q469" s="11" t="s">
        <v>154</v>
      </c>
      <c r="R469" s="11" t="s">
        <v>259</v>
      </c>
      <c r="S469" s="11" t="s">
        <v>104</v>
      </c>
      <c r="T469" s="11">
        <v>665</v>
      </c>
      <c r="U469" s="11" t="str">
        <f>IF(ISERROR(VLOOKUP(I469,'BACK INFO'!F:F,1,0)),IF(ISERROR(VLOOKUP(I469,'BACK INFO'!H:H,1,0)),K469,'BACK INFO'!$H$1),'BACK INFO'!$G$1)</f>
        <v>KELLY MICHELLE ELLINGSON</v>
      </c>
    </row>
    <row r="470" spans="1:21" s="11" customFormat="1" x14ac:dyDescent="0.35">
      <c r="A470" s="11" t="s">
        <v>94</v>
      </c>
      <c r="B470" s="11">
        <v>2018</v>
      </c>
      <c r="C470" s="11">
        <v>8</v>
      </c>
      <c r="D470" s="11" t="s">
        <v>95</v>
      </c>
      <c r="E470" s="11" t="s">
        <v>96</v>
      </c>
      <c r="F470" s="11" t="s">
        <v>700</v>
      </c>
      <c r="G470" s="11" t="s">
        <v>259</v>
      </c>
      <c r="H470" s="11" t="s">
        <v>117</v>
      </c>
      <c r="I470" s="11" t="s">
        <v>71</v>
      </c>
      <c r="J470" s="11" t="s">
        <v>99</v>
      </c>
      <c r="K470" s="11" t="s">
        <v>54</v>
      </c>
      <c r="L470" s="11" t="s">
        <v>164</v>
      </c>
      <c r="M470" s="11" t="s">
        <v>101</v>
      </c>
      <c r="N470" s="11">
        <v>23</v>
      </c>
      <c r="O470" s="11">
        <v>2019</v>
      </c>
      <c r="P470" s="11" t="s">
        <v>154</v>
      </c>
      <c r="Q470" s="11" t="s">
        <v>154</v>
      </c>
      <c r="R470" s="11" t="s">
        <v>259</v>
      </c>
      <c r="S470" s="11" t="s">
        <v>104</v>
      </c>
      <c r="T470" s="11">
        <v>253</v>
      </c>
      <c r="U470" s="11" t="str">
        <f>IF(ISERROR(VLOOKUP(I470,'BACK INFO'!F:F,1,0)),IF(ISERROR(VLOOKUP(I470,'BACK INFO'!H:H,1,0)),K470,'BACK INFO'!$H$1),'BACK INFO'!$G$1)</f>
        <v>KELLY MICHELLE ELLINGSON</v>
      </c>
    </row>
    <row r="471" spans="1:21" s="11" customFormat="1" x14ac:dyDescent="0.35">
      <c r="A471" s="11" t="s">
        <v>94</v>
      </c>
      <c r="B471" s="11">
        <v>2018</v>
      </c>
      <c r="C471" s="11">
        <v>8</v>
      </c>
      <c r="D471" s="11" t="s">
        <v>95</v>
      </c>
      <c r="E471" s="11" t="s">
        <v>96</v>
      </c>
      <c r="F471" s="11" t="s">
        <v>700</v>
      </c>
      <c r="G471" s="11" t="s">
        <v>259</v>
      </c>
      <c r="H471" s="11" t="s">
        <v>117</v>
      </c>
      <c r="I471" s="11" t="s">
        <v>67</v>
      </c>
      <c r="J471" s="11" t="s">
        <v>99</v>
      </c>
      <c r="K471" s="11" t="s">
        <v>54</v>
      </c>
      <c r="L471" s="11" t="s">
        <v>173</v>
      </c>
      <c r="M471" s="11" t="s">
        <v>101</v>
      </c>
      <c r="N471" s="11">
        <v>23</v>
      </c>
      <c r="O471" s="11">
        <v>2019</v>
      </c>
      <c r="P471" s="11" t="s">
        <v>154</v>
      </c>
      <c r="Q471" s="11" t="s">
        <v>154</v>
      </c>
      <c r="R471" s="11" t="s">
        <v>259</v>
      </c>
      <c r="S471" s="11" t="s">
        <v>104</v>
      </c>
      <c r="T471" s="11">
        <v>253</v>
      </c>
      <c r="U471" s="11" t="str">
        <f>IF(ISERROR(VLOOKUP(I471,'BACK INFO'!F:F,1,0)),IF(ISERROR(VLOOKUP(I471,'BACK INFO'!H:H,1,0)),K471,'BACK INFO'!$H$1),'BACK INFO'!$G$1)</f>
        <v>KELLY MICHELLE ELLINGSON</v>
      </c>
    </row>
    <row r="472" spans="1:21" s="11" customFormat="1" x14ac:dyDescent="0.35">
      <c r="A472" s="11" t="s">
        <v>94</v>
      </c>
      <c r="B472" s="11">
        <v>2018</v>
      </c>
      <c r="C472" s="11">
        <v>8</v>
      </c>
      <c r="D472" s="11" t="s">
        <v>95</v>
      </c>
      <c r="E472" s="11" t="s">
        <v>96</v>
      </c>
      <c r="F472" s="11" t="s">
        <v>700</v>
      </c>
      <c r="G472" s="11" t="s">
        <v>259</v>
      </c>
      <c r="H472" s="11" t="s">
        <v>151</v>
      </c>
      <c r="I472" s="11" t="s">
        <v>71</v>
      </c>
      <c r="J472" s="11" t="s">
        <v>99</v>
      </c>
      <c r="K472" s="11" t="s">
        <v>54</v>
      </c>
      <c r="L472" s="11" t="s">
        <v>164</v>
      </c>
      <c r="M472" s="11" t="s">
        <v>101</v>
      </c>
      <c r="N472" s="11">
        <v>12</v>
      </c>
      <c r="O472" s="11">
        <v>2019</v>
      </c>
      <c r="P472" s="11" t="s">
        <v>154</v>
      </c>
      <c r="Q472" s="11" t="s">
        <v>154</v>
      </c>
      <c r="R472" s="11" t="s">
        <v>259</v>
      </c>
      <c r="S472" s="11" t="s">
        <v>104</v>
      </c>
      <c r="T472" s="11">
        <v>164</v>
      </c>
      <c r="U472" s="11" t="str">
        <f>IF(ISERROR(VLOOKUP(I472,'BACK INFO'!F:F,1,0)),IF(ISERROR(VLOOKUP(I472,'BACK INFO'!H:H,1,0)),K472,'BACK INFO'!$H$1),'BACK INFO'!$G$1)</f>
        <v>KELLY MICHELLE ELLINGSON</v>
      </c>
    </row>
    <row r="473" spans="1:21" s="11" customFormat="1" x14ac:dyDescent="0.35">
      <c r="A473" s="11" t="s">
        <v>94</v>
      </c>
      <c r="B473" s="11">
        <v>2018</v>
      </c>
      <c r="C473" s="11">
        <v>8</v>
      </c>
      <c r="D473" s="11" t="s">
        <v>95</v>
      </c>
      <c r="E473" s="11" t="s">
        <v>96</v>
      </c>
      <c r="F473" s="11" t="s">
        <v>700</v>
      </c>
      <c r="G473" s="11" t="s">
        <v>259</v>
      </c>
      <c r="H473" s="11" t="s">
        <v>151</v>
      </c>
      <c r="I473" s="11" t="s">
        <v>67</v>
      </c>
      <c r="J473" s="11" t="s">
        <v>99</v>
      </c>
      <c r="K473" s="11" t="s">
        <v>54</v>
      </c>
      <c r="L473" s="11" t="s">
        <v>173</v>
      </c>
      <c r="M473" s="11" t="s">
        <v>101</v>
      </c>
      <c r="N473" s="11">
        <v>12</v>
      </c>
      <c r="O473" s="11">
        <v>2019</v>
      </c>
      <c r="P473" s="11" t="s">
        <v>154</v>
      </c>
      <c r="Q473" s="11" t="s">
        <v>154</v>
      </c>
      <c r="R473" s="11" t="s">
        <v>259</v>
      </c>
      <c r="S473" s="11" t="s">
        <v>104</v>
      </c>
      <c r="T473" s="11">
        <v>218</v>
      </c>
      <c r="U473" s="11" t="str">
        <f>IF(ISERROR(VLOOKUP(I473,'BACK INFO'!F:F,1,0)),IF(ISERROR(VLOOKUP(I473,'BACK INFO'!H:H,1,0)),K473,'BACK INFO'!$H$1),'BACK INFO'!$G$1)</f>
        <v>KELLY MICHELLE ELLINGSON</v>
      </c>
    </row>
    <row r="474" spans="1:21" s="11" customFormat="1" x14ac:dyDescent="0.35">
      <c r="A474" s="11" t="s">
        <v>94</v>
      </c>
      <c r="B474" s="11">
        <v>2018</v>
      </c>
      <c r="C474" s="11">
        <v>8</v>
      </c>
      <c r="D474" s="11" t="s">
        <v>95</v>
      </c>
      <c r="E474" s="11" t="s">
        <v>96</v>
      </c>
      <c r="F474" s="11" t="s">
        <v>700</v>
      </c>
      <c r="G474" s="11" t="s">
        <v>259</v>
      </c>
      <c r="H474" s="11" t="s">
        <v>152</v>
      </c>
      <c r="I474" s="11" t="s">
        <v>71</v>
      </c>
      <c r="J474" s="11" t="s">
        <v>99</v>
      </c>
      <c r="K474" s="11" t="s">
        <v>54</v>
      </c>
      <c r="L474" s="11" t="s">
        <v>164</v>
      </c>
      <c r="M474" s="11" t="s">
        <v>101</v>
      </c>
      <c r="N474" s="11">
        <v>46</v>
      </c>
      <c r="O474" s="11">
        <v>2019</v>
      </c>
      <c r="P474" s="11" t="s">
        <v>154</v>
      </c>
      <c r="Q474" s="11" t="s">
        <v>154</v>
      </c>
      <c r="R474" s="11" t="s">
        <v>259</v>
      </c>
      <c r="S474" s="11" t="s">
        <v>104</v>
      </c>
      <c r="T474" s="11">
        <v>627</v>
      </c>
      <c r="U474" s="11" t="str">
        <f>IF(ISERROR(VLOOKUP(I474,'BACK INFO'!F:F,1,0)),IF(ISERROR(VLOOKUP(I474,'BACK INFO'!H:H,1,0)),K474,'BACK INFO'!$H$1),'BACK INFO'!$G$1)</f>
        <v>KELLY MICHELLE ELLINGSON</v>
      </c>
    </row>
    <row r="475" spans="1:21" s="11" customFormat="1" x14ac:dyDescent="0.35">
      <c r="A475" s="11" t="s">
        <v>94</v>
      </c>
      <c r="B475" s="11">
        <v>2018</v>
      </c>
      <c r="C475" s="11">
        <v>8</v>
      </c>
      <c r="D475" s="11" t="s">
        <v>95</v>
      </c>
      <c r="E475" s="11" t="s">
        <v>96</v>
      </c>
      <c r="F475" s="11" t="s">
        <v>700</v>
      </c>
      <c r="G475" s="11" t="s">
        <v>259</v>
      </c>
      <c r="H475" s="11" t="s">
        <v>152</v>
      </c>
      <c r="I475" s="11" t="s">
        <v>67</v>
      </c>
      <c r="J475" s="11" t="s">
        <v>99</v>
      </c>
      <c r="K475" s="11" t="s">
        <v>54</v>
      </c>
      <c r="L475" s="11" t="s">
        <v>173</v>
      </c>
      <c r="M475" s="11" t="s">
        <v>101</v>
      </c>
      <c r="N475" s="11">
        <v>46</v>
      </c>
      <c r="O475" s="11">
        <v>2019</v>
      </c>
      <c r="P475" s="11" t="s">
        <v>154</v>
      </c>
      <c r="Q475" s="11" t="s">
        <v>154</v>
      </c>
      <c r="R475" s="11" t="s">
        <v>259</v>
      </c>
      <c r="S475" s="11" t="s">
        <v>104</v>
      </c>
      <c r="T475" s="11">
        <v>627</v>
      </c>
      <c r="U475" s="11" t="str">
        <f>IF(ISERROR(VLOOKUP(I475,'BACK INFO'!F:F,1,0)),IF(ISERROR(VLOOKUP(I475,'BACK INFO'!H:H,1,0)),K475,'BACK INFO'!$H$1),'BACK INFO'!$G$1)</f>
        <v>KELLY MICHELLE ELLINGSON</v>
      </c>
    </row>
    <row r="476" spans="1:21" s="11" customFormat="1" x14ac:dyDescent="0.35">
      <c r="A476" s="11" t="s">
        <v>94</v>
      </c>
      <c r="B476" s="11">
        <v>2018</v>
      </c>
      <c r="C476" s="11">
        <v>8</v>
      </c>
      <c r="D476" s="11" t="s">
        <v>95</v>
      </c>
      <c r="E476" s="11" t="s">
        <v>96</v>
      </c>
      <c r="F476" s="11" t="s">
        <v>700</v>
      </c>
      <c r="G476" s="11" t="s">
        <v>307</v>
      </c>
      <c r="H476" s="11" t="s">
        <v>152</v>
      </c>
      <c r="I476" s="11" t="s">
        <v>71</v>
      </c>
      <c r="J476" s="11" t="s">
        <v>99</v>
      </c>
      <c r="K476" s="11" t="s">
        <v>54</v>
      </c>
      <c r="L476" s="11" t="s">
        <v>164</v>
      </c>
      <c r="M476" s="11" t="s">
        <v>101</v>
      </c>
      <c r="N476" s="11">
        <v>1</v>
      </c>
      <c r="O476" s="11">
        <v>0</v>
      </c>
      <c r="P476" s="11" t="s">
        <v>103</v>
      </c>
      <c r="Q476" s="11" t="s">
        <v>103</v>
      </c>
      <c r="R476" s="11" t="s">
        <v>103</v>
      </c>
      <c r="S476" s="11" t="s">
        <v>104</v>
      </c>
      <c r="T476" s="11">
        <v>15</v>
      </c>
      <c r="U476" s="11" t="str">
        <f>IF(ISERROR(VLOOKUP(I476,'BACK INFO'!F:F,1,0)),IF(ISERROR(VLOOKUP(I476,'BACK INFO'!H:H,1,0)),K476,'BACK INFO'!$H$1),'BACK INFO'!$G$1)</f>
        <v>KELLY MICHELLE ELLINGSON</v>
      </c>
    </row>
    <row r="477" spans="1:21" s="11" customFormat="1" x14ac:dyDescent="0.35">
      <c r="A477" s="11" t="s">
        <v>94</v>
      </c>
      <c r="B477" s="11">
        <v>2018</v>
      </c>
      <c r="C477" s="11">
        <v>8</v>
      </c>
      <c r="D477" s="11" t="s">
        <v>95</v>
      </c>
      <c r="E477" s="11" t="s">
        <v>96</v>
      </c>
      <c r="F477" s="11" t="s">
        <v>700</v>
      </c>
      <c r="G477" s="11" t="s">
        <v>307</v>
      </c>
      <c r="H477" s="11" t="s">
        <v>152</v>
      </c>
      <c r="I477" s="11" t="s">
        <v>67</v>
      </c>
      <c r="J477" s="11" t="s">
        <v>99</v>
      </c>
      <c r="K477" s="11" t="s">
        <v>54</v>
      </c>
      <c r="L477" s="11" t="s">
        <v>173</v>
      </c>
      <c r="M477" s="11" t="s">
        <v>101</v>
      </c>
      <c r="N477" s="11">
        <v>1</v>
      </c>
      <c r="O477" s="11">
        <v>0</v>
      </c>
      <c r="P477" s="11" t="s">
        <v>103</v>
      </c>
      <c r="Q477" s="11" t="s">
        <v>103</v>
      </c>
      <c r="R477" s="11" t="s">
        <v>103</v>
      </c>
      <c r="S477" s="11" t="s">
        <v>104</v>
      </c>
      <c r="T477" s="11">
        <v>15</v>
      </c>
      <c r="U477" s="11" t="str">
        <f>IF(ISERROR(VLOOKUP(I477,'BACK INFO'!F:F,1,0)),IF(ISERROR(VLOOKUP(I477,'BACK INFO'!H:H,1,0)),K477,'BACK INFO'!$H$1),'BACK INFO'!$G$1)</f>
        <v>KELLY MICHELLE ELLINGSON</v>
      </c>
    </row>
    <row r="478" spans="1:21" s="11" customFormat="1" x14ac:dyDescent="0.35">
      <c r="A478" s="11" t="s">
        <v>94</v>
      </c>
      <c r="B478" s="11">
        <v>2018</v>
      </c>
      <c r="C478" s="11">
        <v>8</v>
      </c>
      <c r="D478" s="11" t="s">
        <v>260</v>
      </c>
      <c r="E478" s="11" t="s">
        <v>96</v>
      </c>
      <c r="F478" s="11" t="s">
        <v>700</v>
      </c>
      <c r="G478" s="11" t="s">
        <v>118</v>
      </c>
      <c r="H478" s="11" t="s">
        <v>98</v>
      </c>
      <c r="I478" s="11" t="s">
        <v>113</v>
      </c>
      <c r="J478" s="11" t="s">
        <v>99</v>
      </c>
      <c r="K478" s="11" t="s">
        <v>72</v>
      </c>
      <c r="L478" s="11" t="s">
        <v>114</v>
      </c>
      <c r="M478" s="11" t="s">
        <v>101</v>
      </c>
      <c r="N478" s="11">
        <v>2</v>
      </c>
      <c r="O478" s="11">
        <v>2018</v>
      </c>
      <c r="P478" s="11" t="s">
        <v>112</v>
      </c>
      <c r="Q478" s="11" t="s">
        <v>112</v>
      </c>
      <c r="R478" s="11" t="s">
        <v>118</v>
      </c>
      <c r="S478" s="11" t="s">
        <v>104</v>
      </c>
      <c r="T478" s="11">
        <v>43.400000000000006</v>
      </c>
      <c r="U478" s="11" t="str">
        <f>IF(ISERROR(VLOOKUP(I478,'BACK INFO'!F:F,1,0)),IF(ISERROR(VLOOKUP(I478,'BACK INFO'!H:H,1,0)),K478,'BACK INFO'!$H$1),'BACK INFO'!$G$1)</f>
        <v>BILL MILLER AND COMPANY</v>
      </c>
    </row>
    <row r="479" spans="1:21" s="11" customFormat="1" x14ac:dyDescent="0.35">
      <c r="A479" s="11" t="s">
        <v>94</v>
      </c>
      <c r="B479" s="11">
        <v>2018</v>
      </c>
      <c r="C479" s="11">
        <v>8</v>
      </c>
      <c r="D479" s="11" t="s">
        <v>260</v>
      </c>
      <c r="E479" s="11" t="s">
        <v>96</v>
      </c>
      <c r="F479" s="11" t="s">
        <v>700</v>
      </c>
      <c r="G479" s="11" t="s">
        <v>118</v>
      </c>
      <c r="H479" s="11" t="s">
        <v>110</v>
      </c>
      <c r="I479" s="11" t="s">
        <v>123</v>
      </c>
      <c r="J479" s="11" t="s">
        <v>99</v>
      </c>
      <c r="K479" s="11" t="s">
        <v>68</v>
      </c>
      <c r="L479" s="11" t="s">
        <v>129</v>
      </c>
      <c r="M479" s="11" t="s">
        <v>122</v>
      </c>
      <c r="N479" s="11">
        <v>2</v>
      </c>
      <c r="O479" s="11">
        <v>2018</v>
      </c>
      <c r="P479" s="11" t="s">
        <v>112</v>
      </c>
      <c r="Q479" s="11" t="s">
        <v>112</v>
      </c>
      <c r="R479" s="11" t="s">
        <v>118</v>
      </c>
      <c r="S479" s="11" t="s">
        <v>104</v>
      </c>
      <c r="T479" s="11">
        <v>30.25</v>
      </c>
      <c r="U479" s="11" t="str">
        <f>IF(ISERROR(VLOOKUP(I479,'BACK INFO'!F:F,1,0)),IF(ISERROR(VLOOKUP(I479,'BACK INFO'!H:H,1,0)),K479,'BACK INFO'!$H$1),'BACK INFO'!$G$1)</f>
        <v>STEPHANIE VITALI</v>
      </c>
    </row>
    <row r="480" spans="1:21" s="11" customFormat="1" x14ac:dyDescent="0.35">
      <c r="A480" s="11" t="s">
        <v>94</v>
      </c>
      <c r="B480" s="11">
        <v>2018</v>
      </c>
      <c r="C480" s="11">
        <v>8</v>
      </c>
      <c r="D480" s="11" t="s">
        <v>260</v>
      </c>
      <c r="E480" s="11" t="s">
        <v>96</v>
      </c>
      <c r="F480" s="11" t="s">
        <v>700</v>
      </c>
      <c r="G480" s="11" t="s">
        <v>118</v>
      </c>
      <c r="H480" s="11" t="s">
        <v>152</v>
      </c>
      <c r="I480" s="11" t="s">
        <v>113</v>
      </c>
      <c r="J480" s="11" t="s">
        <v>99</v>
      </c>
      <c r="K480" s="11" t="s">
        <v>72</v>
      </c>
      <c r="L480" s="11" t="s">
        <v>114</v>
      </c>
      <c r="M480" s="11" t="s">
        <v>101</v>
      </c>
      <c r="N480" s="11">
        <v>1</v>
      </c>
      <c r="O480" s="11">
        <v>2018</v>
      </c>
      <c r="P480" s="11" t="s">
        <v>112</v>
      </c>
      <c r="Q480" s="11" t="s">
        <v>112</v>
      </c>
      <c r="R480" s="11" t="s">
        <v>118</v>
      </c>
      <c r="S480" s="11" t="s">
        <v>104</v>
      </c>
      <c r="T480" s="11">
        <v>23.1</v>
      </c>
      <c r="U480" s="11" t="str">
        <f>IF(ISERROR(VLOOKUP(I480,'BACK INFO'!F:F,1,0)),IF(ISERROR(VLOOKUP(I480,'BACK INFO'!H:H,1,0)),K480,'BACK INFO'!$H$1),'BACK INFO'!$G$1)</f>
        <v>BILL MILLER AND COMPANY</v>
      </c>
    </row>
    <row r="481" spans="1:21" s="11" customFormat="1" x14ac:dyDescent="0.35">
      <c r="A481" s="11" t="s">
        <v>94</v>
      </c>
      <c r="B481" s="11">
        <v>2018</v>
      </c>
      <c r="C481" s="11">
        <v>9</v>
      </c>
      <c r="D481" s="11" t="s">
        <v>95</v>
      </c>
      <c r="E481" s="11" t="s">
        <v>96</v>
      </c>
      <c r="F481" s="11" t="s">
        <v>700</v>
      </c>
      <c r="G481" s="11" t="s">
        <v>97</v>
      </c>
      <c r="H481" s="11" t="s">
        <v>152</v>
      </c>
      <c r="I481" s="11" t="s">
        <v>686</v>
      </c>
      <c r="J481" s="11" t="s">
        <v>99</v>
      </c>
      <c r="K481" s="11" t="s">
        <v>54</v>
      </c>
      <c r="L481" s="11" t="s">
        <v>100</v>
      </c>
      <c r="M481" s="11" t="s">
        <v>101</v>
      </c>
      <c r="N481" s="11">
        <v>4</v>
      </c>
      <c r="O481" s="11">
        <v>2017</v>
      </c>
      <c r="P481" s="11" t="s">
        <v>102</v>
      </c>
      <c r="Q481" s="11" t="s">
        <v>103</v>
      </c>
      <c r="R481" s="11" t="s">
        <v>103</v>
      </c>
      <c r="S481" s="11" t="s">
        <v>104</v>
      </c>
      <c r="T481" s="11">
        <v>106.8</v>
      </c>
      <c r="U481" s="11" t="str">
        <f>IF(ISERROR(VLOOKUP(I481,'BACK INFO'!F:F,1,0)),IF(ISERROR(VLOOKUP(I481,'BACK INFO'!H:H,1,0)),K481,'BACK INFO'!$H$1),'BACK INFO'!$G$1)</f>
        <v>PAIGE ALYSE STRAUGHAN</v>
      </c>
    </row>
    <row r="482" spans="1:21" s="11" customFormat="1" x14ac:dyDescent="0.35">
      <c r="A482" s="11" t="s">
        <v>94</v>
      </c>
      <c r="B482" s="11">
        <v>2018</v>
      </c>
      <c r="C482" s="11">
        <v>9</v>
      </c>
      <c r="D482" s="11" t="s">
        <v>95</v>
      </c>
      <c r="E482" s="11" t="s">
        <v>96</v>
      </c>
      <c r="F482" s="11" t="s">
        <v>700</v>
      </c>
      <c r="G482" s="11" t="s">
        <v>105</v>
      </c>
      <c r="H482" s="11" t="s">
        <v>110</v>
      </c>
      <c r="I482" s="11" t="s">
        <v>686</v>
      </c>
      <c r="J482" s="11" t="s">
        <v>99</v>
      </c>
      <c r="K482" s="11" t="s">
        <v>54</v>
      </c>
      <c r="L482" s="11" t="s">
        <v>100</v>
      </c>
      <c r="M482" s="11" t="s">
        <v>101</v>
      </c>
      <c r="N482" s="11">
        <v>1</v>
      </c>
      <c r="O482" s="11">
        <v>2017</v>
      </c>
      <c r="P482" s="11" t="s">
        <v>109</v>
      </c>
      <c r="Q482" s="11" t="s">
        <v>103</v>
      </c>
      <c r="R482" s="11" t="s">
        <v>103</v>
      </c>
      <c r="S482" s="11" t="s">
        <v>104</v>
      </c>
      <c r="T482" s="11">
        <v>22.25</v>
      </c>
      <c r="U482" s="11" t="str">
        <f>IF(ISERROR(VLOOKUP(I482,'BACK INFO'!F:F,1,0)),IF(ISERROR(VLOOKUP(I482,'BACK INFO'!H:H,1,0)),K482,'BACK INFO'!$H$1),'BACK INFO'!$G$1)</f>
        <v>PAIGE ALYSE STRAUGHAN</v>
      </c>
    </row>
    <row r="483" spans="1:21" s="11" customFormat="1" x14ac:dyDescent="0.35">
      <c r="A483" s="11" t="s">
        <v>94</v>
      </c>
      <c r="B483" s="11">
        <v>2018</v>
      </c>
      <c r="C483" s="11">
        <v>9</v>
      </c>
      <c r="D483" s="11" t="s">
        <v>95</v>
      </c>
      <c r="E483" s="11" t="s">
        <v>96</v>
      </c>
      <c r="F483" s="11" t="s">
        <v>700</v>
      </c>
      <c r="G483" s="11" t="s">
        <v>105</v>
      </c>
      <c r="H483" s="11" t="s">
        <v>110</v>
      </c>
      <c r="I483" s="11" t="s">
        <v>189</v>
      </c>
      <c r="J483" s="11" t="s">
        <v>99</v>
      </c>
      <c r="K483" s="11" t="s">
        <v>73</v>
      </c>
      <c r="L483" s="11" t="s">
        <v>127</v>
      </c>
      <c r="M483" s="11" t="s">
        <v>101</v>
      </c>
      <c r="N483" s="11">
        <v>240</v>
      </c>
      <c r="O483" s="11">
        <v>2017</v>
      </c>
      <c r="P483" s="11" t="s">
        <v>109</v>
      </c>
      <c r="Q483" s="11" t="s">
        <v>103</v>
      </c>
      <c r="R483" s="11" t="s">
        <v>103</v>
      </c>
      <c r="S483" s="11" t="s">
        <v>104</v>
      </c>
      <c r="T483" s="11">
        <v>7392</v>
      </c>
      <c r="U483" s="11" t="str">
        <f>IF(ISERROR(VLOOKUP(I483,'BACK INFO'!F:F,1,0)),IF(ISERROR(VLOOKUP(I483,'BACK INFO'!H:H,1,0)),K483,'BACK INFO'!$H$1),'BACK INFO'!$G$1)</f>
        <v>PHYLLIS POSNER</v>
      </c>
    </row>
    <row r="484" spans="1:21" s="11" customFormat="1" x14ac:dyDescent="0.35">
      <c r="A484" s="11" t="s">
        <v>94</v>
      </c>
      <c r="B484" s="11">
        <v>2018</v>
      </c>
      <c r="C484" s="11">
        <v>9</v>
      </c>
      <c r="D484" s="11" t="s">
        <v>95</v>
      </c>
      <c r="E484" s="11" t="s">
        <v>96</v>
      </c>
      <c r="F484" s="11" t="s">
        <v>700</v>
      </c>
      <c r="G484" s="11" t="s">
        <v>105</v>
      </c>
      <c r="H484" s="11" t="s">
        <v>110</v>
      </c>
      <c r="I484" s="11" t="s">
        <v>207</v>
      </c>
      <c r="J484" s="11" t="s">
        <v>99</v>
      </c>
      <c r="K484" s="11" t="s">
        <v>67</v>
      </c>
      <c r="L484" s="11" t="s">
        <v>108</v>
      </c>
      <c r="M484" s="11" t="s">
        <v>101</v>
      </c>
      <c r="N484" s="11">
        <v>10</v>
      </c>
      <c r="O484" s="11">
        <v>2017</v>
      </c>
      <c r="P484" s="11" t="s">
        <v>109</v>
      </c>
      <c r="Q484" s="11" t="s">
        <v>103</v>
      </c>
      <c r="R484" s="11" t="s">
        <v>103</v>
      </c>
      <c r="S484" s="11" t="s">
        <v>104</v>
      </c>
      <c r="T484" s="11">
        <v>260</v>
      </c>
      <c r="U484" s="11" t="str">
        <f>IF(ISERROR(VLOOKUP(I484,'BACK INFO'!F:F,1,0)),IF(ISERROR(VLOOKUP(I484,'BACK INFO'!H:H,1,0)),K484,'BACK INFO'!$H$1),'BACK INFO'!$G$1)</f>
        <v>ANITA M. HOPKINS</v>
      </c>
    </row>
    <row r="485" spans="1:21" s="11" customFormat="1" x14ac:dyDescent="0.35">
      <c r="A485" s="11" t="s">
        <v>94</v>
      </c>
      <c r="B485" s="11">
        <v>2018</v>
      </c>
      <c r="C485" s="11">
        <v>9</v>
      </c>
      <c r="D485" s="11" t="s">
        <v>95</v>
      </c>
      <c r="E485" s="11" t="s">
        <v>96</v>
      </c>
      <c r="F485" s="11" t="s">
        <v>700</v>
      </c>
      <c r="G485" s="11" t="s">
        <v>105</v>
      </c>
      <c r="H485" s="11" t="s">
        <v>110</v>
      </c>
      <c r="I485" s="11" t="s">
        <v>54</v>
      </c>
      <c r="J485" s="11" t="s">
        <v>99</v>
      </c>
      <c r="K485" s="11" t="s">
        <v>54</v>
      </c>
      <c r="L485" s="11" t="s">
        <v>127</v>
      </c>
      <c r="M485" s="11" t="s">
        <v>101</v>
      </c>
      <c r="N485" s="11">
        <v>1</v>
      </c>
      <c r="O485" s="11">
        <v>2017</v>
      </c>
      <c r="P485" s="11" t="s">
        <v>109</v>
      </c>
      <c r="Q485" s="11" t="s">
        <v>103</v>
      </c>
      <c r="R485" s="11" t="s">
        <v>103</v>
      </c>
      <c r="S485" s="11" t="s">
        <v>104</v>
      </c>
      <c r="T485" s="11">
        <v>25</v>
      </c>
      <c r="U485" s="11" t="str">
        <f>IF(ISERROR(VLOOKUP(I485,'BACK INFO'!F:F,1,0)),IF(ISERROR(VLOOKUP(I485,'BACK INFO'!H:H,1,0)),K485,'BACK INFO'!$H$1),'BACK INFO'!$G$1)</f>
        <v>KELLY MICHELLE ELLINGSON</v>
      </c>
    </row>
    <row r="486" spans="1:21" s="11" customFormat="1" x14ac:dyDescent="0.35">
      <c r="A486" s="11" t="s">
        <v>94</v>
      </c>
      <c r="B486" s="11">
        <v>2018</v>
      </c>
      <c r="C486" s="11">
        <v>9</v>
      </c>
      <c r="D486" s="11" t="s">
        <v>95</v>
      </c>
      <c r="E486" s="11" t="s">
        <v>96</v>
      </c>
      <c r="F486" s="11" t="s">
        <v>700</v>
      </c>
      <c r="G486" s="11" t="s">
        <v>111</v>
      </c>
      <c r="H486" s="11" t="s">
        <v>98</v>
      </c>
      <c r="I486" s="11" t="s">
        <v>686</v>
      </c>
      <c r="J486" s="11" t="s">
        <v>99</v>
      </c>
      <c r="K486" s="11" t="s">
        <v>54</v>
      </c>
      <c r="L486" s="11" t="s">
        <v>100</v>
      </c>
      <c r="M486" s="11" t="s">
        <v>101</v>
      </c>
      <c r="N486" s="11">
        <v>1</v>
      </c>
      <c r="O486" s="11">
        <v>2017</v>
      </c>
      <c r="P486" s="11" t="s">
        <v>112</v>
      </c>
      <c r="Q486" s="11" t="s">
        <v>103</v>
      </c>
      <c r="R486" s="11" t="s">
        <v>103</v>
      </c>
      <c r="S486" s="11" t="s">
        <v>104</v>
      </c>
      <c r="T486" s="11">
        <v>29.37</v>
      </c>
      <c r="U486" s="11" t="str">
        <f>IF(ISERROR(VLOOKUP(I486,'BACK INFO'!F:F,1,0)),IF(ISERROR(VLOOKUP(I486,'BACK INFO'!H:H,1,0)),K486,'BACK INFO'!$H$1),'BACK INFO'!$G$1)</f>
        <v>PAIGE ALYSE STRAUGHAN</v>
      </c>
    </row>
    <row r="487" spans="1:21" s="11" customFormat="1" x14ac:dyDescent="0.35">
      <c r="A487" s="11" t="s">
        <v>94</v>
      </c>
      <c r="B487" s="11">
        <v>2018</v>
      </c>
      <c r="C487" s="11">
        <v>9</v>
      </c>
      <c r="D487" s="11" t="s">
        <v>95</v>
      </c>
      <c r="E487" s="11" t="s">
        <v>96</v>
      </c>
      <c r="F487" s="11" t="s">
        <v>700</v>
      </c>
      <c r="G487" s="11" t="s">
        <v>118</v>
      </c>
      <c r="H487" s="11" t="s">
        <v>98</v>
      </c>
      <c r="I487" s="11" t="s">
        <v>686</v>
      </c>
      <c r="J487" s="11" t="s">
        <v>99</v>
      </c>
      <c r="K487" s="11" t="s">
        <v>54</v>
      </c>
      <c r="L487" s="11" t="s">
        <v>100</v>
      </c>
      <c r="M487" s="11" t="s">
        <v>101</v>
      </c>
      <c r="N487" s="11">
        <v>25</v>
      </c>
      <c r="O487" s="11">
        <v>2018</v>
      </c>
      <c r="P487" s="11" t="s">
        <v>112</v>
      </c>
      <c r="Q487" s="11" t="s">
        <v>112</v>
      </c>
      <c r="R487" s="11" t="s">
        <v>118</v>
      </c>
      <c r="S487" s="11" t="s">
        <v>104</v>
      </c>
      <c r="T487" s="11">
        <v>655.04000000000008</v>
      </c>
      <c r="U487" s="11" t="str">
        <f>IF(ISERROR(VLOOKUP(I487,'BACK INFO'!F:F,1,0)),IF(ISERROR(VLOOKUP(I487,'BACK INFO'!H:H,1,0)),K487,'BACK INFO'!$H$1),'BACK INFO'!$G$1)</f>
        <v>PAIGE ALYSE STRAUGHAN</v>
      </c>
    </row>
    <row r="488" spans="1:21" s="11" customFormat="1" x14ac:dyDescent="0.35">
      <c r="A488" s="11" t="s">
        <v>94</v>
      </c>
      <c r="B488" s="11">
        <v>2018</v>
      </c>
      <c r="C488" s="11">
        <v>9</v>
      </c>
      <c r="D488" s="11" t="s">
        <v>95</v>
      </c>
      <c r="E488" s="11" t="s">
        <v>96</v>
      </c>
      <c r="F488" s="11" t="s">
        <v>700</v>
      </c>
      <c r="G488" s="11" t="s">
        <v>118</v>
      </c>
      <c r="H488" s="11" t="s">
        <v>98</v>
      </c>
      <c r="I488" s="11" t="s">
        <v>308</v>
      </c>
      <c r="J488" s="11" t="s">
        <v>99</v>
      </c>
      <c r="K488" s="11" t="s">
        <v>75</v>
      </c>
      <c r="L488" s="11" t="s">
        <v>131</v>
      </c>
      <c r="M488" s="11" t="s">
        <v>101</v>
      </c>
      <c r="N488" s="11">
        <v>5</v>
      </c>
      <c r="O488" s="11">
        <v>2018</v>
      </c>
      <c r="P488" s="11" t="s">
        <v>112</v>
      </c>
      <c r="Q488" s="11" t="s">
        <v>112</v>
      </c>
      <c r="R488" s="11" t="s">
        <v>118</v>
      </c>
      <c r="S488" s="11" t="s">
        <v>104</v>
      </c>
      <c r="T488" s="11">
        <v>86.35</v>
      </c>
      <c r="U488" s="11" t="str">
        <f>IF(ISERROR(VLOOKUP(I488,'BACK INFO'!F:F,1,0)),IF(ISERROR(VLOOKUP(I488,'BACK INFO'!H:H,1,0)),K488,'BACK INFO'!$H$1),'BACK INFO'!$G$1)</f>
        <v>LAURA BONG</v>
      </c>
    </row>
    <row r="489" spans="1:21" s="11" customFormat="1" x14ac:dyDescent="0.35">
      <c r="A489" s="11" t="s">
        <v>94</v>
      </c>
      <c r="B489" s="11">
        <v>2018</v>
      </c>
      <c r="C489" s="11">
        <v>9</v>
      </c>
      <c r="D489" s="11" t="s">
        <v>95</v>
      </c>
      <c r="E489" s="11" t="s">
        <v>96</v>
      </c>
      <c r="F489" s="11" t="s">
        <v>700</v>
      </c>
      <c r="G489" s="11" t="s">
        <v>118</v>
      </c>
      <c r="H489" s="11" t="s">
        <v>98</v>
      </c>
      <c r="I489" s="11" t="s">
        <v>123</v>
      </c>
      <c r="J489" s="11" t="s">
        <v>99</v>
      </c>
      <c r="K489" s="11" t="s">
        <v>68</v>
      </c>
      <c r="L489" s="11" t="s">
        <v>129</v>
      </c>
      <c r="M489" s="11" t="s">
        <v>122</v>
      </c>
      <c r="N489" s="11">
        <v>3</v>
      </c>
      <c r="O489" s="11">
        <v>2018</v>
      </c>
      <c r="P489" s="11" t="s">
        <v>112</v>
      </c>
      <c r="Q489" s="11" t="s">
        <v>112</v>
      </c>
      <c r="R489" s="11" t="s">
        <v>118</v>
      </c>
      <c r="S489" s="11" t="s">
        <v>104</v>
      </c>
      <c r="T489" s="11">
        <v>46.75</v>
      </c>
      <c r="U489" s="11" t="str">
        <f>IF(ISERROR(VLOOKUP(I489,'BACK INFO'!F:F,1,0)),IF(ISERROR(VLOOKUP(I489,'BACK INFO'!H:H,1,0)),K489,'BACK INFO'!$H$1),'BACK INFO'!$G$1)</f>
        <v>STEPHANIE VITALI</v>
      </c>
    </row>
    <row r="490" spans="1:21" s="11" customFormat="1" x14ac:dyDescent="0.35">
      <c r="A490" s="11" t="s">
        <v>94</v>
      </c>
      <c r="B490" s="11">
        <v>2018</v>
      </c>
      <c r="C490" s="11">
        <v>9</v>
      </c>
      <c r="D490" s="11" t="s">
        <v>95</v>
      </c>
      <c r="E490" s="11" t="s">
        <v>96</v>
      </c>
      <c r="F490" s="11" t="s">
        <v>700</v>
      </c>
      <c r="G490" s="11" t="s">
        <v>118</v>
      </c>
      <c r="H490" s="11" t="s">
        <v>98</v>
      </c>
      <c r="I490" s="11" t="s">
        <v>113</v>
      </c>
      <c r="J490" s="11" t="s">
        <v>99</v>
      </c>
      <c r="K490" s="11" t="s">
        <v>72</v>
      </c>
      <c r="L490" s="11" t="s">
        <v>114</v>
      </c>
      <c r="M490" s="11" t="s">
        <v>101</v>
      </c>
      <c r="N490" s="11">
        <v>18</v>
      </c>
      <c r="O490" s="11">
        <v>2018</v>
      </c>
      <c r="P490" s="11" t="s">
        <v>112</v>
      </c>
      <c r="Q490" s="11" t="s">
        <v>112</v>
      </c>
      <c r="R490" s="11" t="s">
        <v>118</v>
      </c>
      <c r="S490" s="11" t="s">
        <v>104</v>
      </c>
      <c r="T490" s="11">
        <v>454.16999999999996</v>
      </c>
      <c r="U490" s="11" t="str">
        <f>IF(ISERROR(VLOOKUP(I490,'BACK INFO'!F:F,1,0)),IF(ISERROR(VLOOKUP(I490,'BACK INFO'!H:H,1,0)),K490,'BACK INFO'!$H$1),'BACK INFO'!$G$1)</f>
        <v>BILL MILLER AND COMPANY</v>
      </c>
    </row>
    <row r="491" spans="1:21" s="11" customFormat="1" x14ac:dyDescent="0.35">
      <c r="A491" s="11" t="s">
        <v>94</v>
      </c>
      <c r="B491" s="11">
        <v>2018</v>
      </c>
      <c r="C491" s="11">
        <v>9</v>
      </c>
      <c r="D491" s="11" t="s">
        <v>95</v>
      </c>
      <c r="E491" s="11" t="s">
        <v>96</v>
      </c>
      <c r="F491" s="11" t="s">
        <v>700</v>
      </c>
      <c r="G491" s="11" t="s">
        <v>118</v>
      </c>
      <c r="H491" s="11" t="s">
        <v>98</v>
      </c>
      <c r="I491" s="11" t="s">
        <v>301</v>
      </c>
      <c r="J491" s="11" t="s">
        <v>99</v>
      </c>
      <c r="K491" s="11" t="s">
        <v>75</v>
      </c>
      <c r="L491" s="11" t="s">
        <v>131</v>
      </c>
      <c r="M491" s="11" t="s">
        <v>101</v>
      </c>
      <c r="N491" s="11">
        <v>6</v>
      </c>
      <c r="O491" s="11">
        <v>2018</v>
      </c>
      <c r="P491" s="11" t="s">
        <v>112</v>
      </c>
      <c r="Q491" s="11" t="s">
        <v>112</v>
      </c>
      <c r="R491" s="11" t="s">
        <v>118</v>
      </c>
      <c r="S491" s="11" t="s">
        <v>104</v>
      </c>
      <c r="T491" s="11">
        <v>122.65000000000002</v>
      </c>
      <c r="U491" s="11" t="str">
        <f>IF(ISERROR(VLOOKUP(I491,'BACK INFO'!F:F,1,0)),IF(ISERROR(VLOOKUP(I491,'BACK INFO'!H:H,1,0)),K491,'BACK INFO'!$H$1),'BACK INFO'!$G$1)</f>
        <v>LAURA BONG</v>
      </c>
    </row>
    <row r="492" spans="1:21" s="11" customFormat="1" x14ac:dyDescent="0.35">
      <c r="A492" s="11" t="s">
        <v>94</v>
      </c>
      <c r="B492" s="11">
        <v>2018</v>
      </c>
      <c r="C492" s="11">
        <v>9</v>
      </c>
      <c r="D492" s="11" t="s">
        <v>95</v>
      </c>
      <c r="E492" s="11" t="s">
        <v>96</v>
      </c>
      <c r="F492" s="11" t="s">
        <v>700</v>
      </c>
      <c r="G492" s="11" t="s">
        <v>118</v>
      </c>
      <c r="H492" s="11" t="s">
        <v>106</v>
      </c>
      <c r="I492" s="11" t="s">
        <v>123</v>
      </c>
      <c r="J492" s="11" t="s">
        <v>99</v>
      </c>
      <c r="K492" s="11" t="s">
        <v>68</v>
      </c>
      <c r="L492" s="11" t="s">
        <v>129</v>
      </c>
      <c r="M492" s="11" t="s">
        <v>122</v>
      </c>
      <c r="N492" s="11">
        <v>1</v>
      </c>
      <c r="O492" s="11">
        <v>2018</v>
      </c>
      <c r="P492" s="11" t="s">
        <v>112</v>
      </c>
      <c r="Q492" s="11" t="s">
        <v>112</v>
      </c>
      <c r="R492" s="11" t="s">
        <v>118</v>
      </c>
      <c r="S492" s="11" t="s">
        <v>104</v>
      </c>
      <c r="T492" s="11">
        <v>8.8000000000000007</v>
      </c>
      <c r="U492" s="11" t="str">
        <f>IF(ISERROR(VLOOKUP(I492,'BACK INFO'!F:F,1,0)),IF(ISERROR(VLOOKUP(I492,'BACK INFO'!H:H,1,0)),K492,'BACK INFO'!$H$1),'BACK INFO'!$G$1)</f>
        <v>STEPHANIE VITALI</v>
      </c>
    </row>
    <row r="493" spans="1:21" s="11" customFormat="1" x14ac:dyDescent="0.35">
      <c r="A493" s="11" t="s">
        <v>94</v>
      </c>
      <c r="B493" s="11">
        <v>2018</v>
      </c>
      <c r="C493" s="11">
        <v>9</v>
      </c>
      <c r="D493" s="11" t="s">
        <v>95</v>
      </c>
      <c r="E493" s="11" t="s">
        <v>96</v>
      </c>
      <c r="F493" s="11" t="s">
        <v>700</v>
      </c>
      <c r="G493" s="11" t="s">
        <v>118</v>
      </c>
      <c r="H493" s="11" t="s">
        <v>106</v>
      </c>
      <c r="I493" s="11" t="s">
        <v>301</v>
      </c>
      <c r="J493" s="11" t="s">
        <v>99</v>
      </c>
      <c r="K493" s="11" t="s">
        <v>75</v>
      </c>
      <c r="L493" s="11" t="s">
        <v>131</v>
      </c>
      <c r="M493" s="11" t="s">
        <v>101</v>
      </c>
      <c r="N493" s="11">
        <v>2</v>
      </c>
      <c r="O493" s="11">
        <v>2018</v>
      </c>
      <c r="P493" s="11" t="s">
        <v>112</v>
      </c>
      <c r="Q493" s="11" t="s">
        <v>112</v>
      </c>
      <c r="R493" s="11" t="s">
        <v>118</v>
      </c>
      <c r="S493" s="11" t="s">
        <v>104</v>
      </c>
      <c r="T493" s="11">
        <v>34.650000000000006</v>
      </c>
      <c r="U493" s="11" t="str">
        <f>IF(ISERROR(VLOOKUP(I493,'BACK INFO'!F:F,1,0)),IF(ISERROR(VLOOKUP(I493,'BACK INFO'!H:H,1,0)),K493,'BACK INFO'!$H$1),'BACK INFO'!$G$1)</f>
        <v>LAURA BONG</v>
      </c>
    </row>
    <row r="494" spans="1:21" s="11" customFormat="1" x14ac:dyDescent="0.35">
      <c r="A494" s="11" t="s">
        <v>94</v>
      </c>
      <c r="B494" s="11">
        <v>2018</v>
      </c>
      <c r="C494" s="11">
        <v>9</v>
      </c>
      <c r="D494" s="11" t="s">
        <v>95</v>
      </c>
      <c r="E494" s="11" t="s">
        <v>96</v>
      </c>
      <c r="F494" s="11" t="s">
        <v>700</v>
      </c>
      <c r="G494" s="11" t="s">
        <v>118</v>
      </c>
      <c r="H494" s="11" t="s">
        <v>110</v>
      </c>
      <c r="I494" s="11" t="s">
        <v>686</v>
      </c>
      <c r="J494" s="11" t="s">
        <v>99</v>
      </c>
      <c r="K494" s="11" t="s">
        <v>54</v>
      </c>
      <c r="L494" s="11" t="s">
        <v>100</v>
      </c>
      <c r="M494" s="11" t="s">
        <v>101</v>
      </c>
      <c r="N494" s="11">
        <v>3</v>
      </c>
      <c r="O494" s="11">
        <v>2018</v>
      </c>
      <c r="P494" s="11" t="s">
        <v>112</v>
      </c>
      <c r="Q494" s="11" t="s">
        <v>112</v>
      </c>
      <c r="R494" s="11" t="s">
        <v>118</v>
      </c>
      <c r="S494" s="11" t="s">
        <v>104</v>
      </c>
      <c r="T494" s="11">
        <v>75.650000000000006</v>
      </c>
      <c r="U494" s="11" t="str">
        <f>IF(ISERROR(VLOOKUP(I494,'BACK INFO'!F:F,1,0)),IF(ISERROR(VLOOKUP(I494,'BACK INFO'!H:H,1,0)),K494,'BACK INFO'!$H$1),'BACK INFO'!$G$1)</f>
        <v>PAIGE ALYSE STRAUGHAN</v>
      </c>
    </row>
    <row r="495" spans="1:21" s="11" customFormat="1" x14ac:dyDescent="0.35">
      <c r="A495" s="11" t="s">
        <v>94</v>
      </c>
      <c r="B495" s="11">
        <v>2018</v>
      </c>
      <c r="C495" s="11">
        <v>9</v>
      </c>
      <c r="D495" s="11" t="s">
        <v>95</v>
      </c>
      <c r="E495" s="11" t="s">
        <v>96</v>
      </c>
      <c r="F495" s="11" t="s">
        <v>700</v>
      </c>
      <c r="G495" s="11" t="s">
        <v>118</v>
      </c>
      <c r="H495" s="11" t="s">
        <v>110</v>
      </c>
      <c r="I495" s="11" t="s">
        <v>301</v>
      </c>
      <c r="J495" s="11" t="s">
        <v>99</v>
      </c>
      <c r="K495" s="11" t="s">
        <v>75</v>
      </c>
      <c r="L495" s="11" t="s">
        <v>131</v>
      </c>
      <c r="M495" s="11" t="s">
        <v>101</v>
      </c>
      <c r="N495" s="11">
        <v>36</v>
      </c>
      <c r="O495" s="11">
        <v>2018</v>
      </c>
      <c r="P495" s="11" t="s">
        <v>112</v>
      </c>
      <c r="Q495" s="11" t="s">
        <v>112</v>
      </c>
      <c r="R495" s="11" t="s">
        <v>118</v>
      </c>
      <c r="S495" s="11" t="s">
        <v>104</v>
      </c>
      <c r="T495" s="11">
        <v>632.50000000000011</v>
      </c>
      <c r="U495" s="11" t="str">
        <f>IF(ISERROR(VLOOKUP(I495,'BACK INFO'!F:F,1,0)),IF(ISERROR(VLOOKUP(I495,'BACK INFO'!H:H,1,0)),K495,'BACK INFO'!$H$1),'BACK INFO'!$G$1)</f>
        <v>LAURA BONG</v>
      </c>
    </row>
    <row r="496" spans="1:21" s="11" customFormat="1" x14ac:dyDescent="0.35">
      <c r="A496" s="11" t="s">
        <v>94</v>
      </c>
      <c r="B496" s="11">
        <v>2018</v>
      </c>
      <c r="C496" s="11">
        <v>9</v>
      </c>
      <c r="D496" s="11" t="s">
        <v>95</v>
      </c>
      <c r="E496" s="11" t="s">
        <v>96</v>
      </c>
      <c r="F496" s="11" t="s">
        <v>700</v>
      </c>
      <c r="G496" s="11" t="s">
        <v>118</v>
      </c>
      <c r="H496" s="11" t="s">
        <v>117</v>
      </c>
      <c r="I496" s="11" t="s">
        <v>686</v>
      </c>
      <c r="J496" s="11" t="s">
        <v>99</v>
      </c>
      <c r="K496" s="11" t="s">
        <v>54</v>
      </c>
      <c r="L496" s="11" t="s">
        <v>100</v>
      </c>
      <c r="M496" s="11" t="s">
        <v>101</v>
      </c>
      <c r="N496" s="11">
        <v>12</v>
      </c>
      <c r="O496" s="11">
        <v>2018</v>
      </c>
      <c r="P496" s="11" t="s">
        <v>112</v>
      </c>
      <c r="Q496" s="11" t="s">
        <v>112</v>
      </c>
      <c r="R496" s="11" t="s">
        <v>118</v>
      </c>
      <c r="S496" s="11" t="s">
        <v>104</v>
      </c>
      <c r="T496" s="11">
        <v>338.66999999999996</v>
      </c>
      <c r="U496" s="11" t="str">
        <f>IF(ISERROR(VLOOKUP(I496,'BACK INFO'!F:F,1,0)),IF(ISERROR(VLOOKUP(I496,'BACK INFO'!H:H,1,0)),K496,'BACK INFO'!$H$1),'BACK INFO'!$G$1)</f>
        <v>PAIGE ALYSE STRAUGHAN</v>
      </c>
    </row>
    <row r="497" spans="1:21" s="11" customFormat="1" x14ac:dyDescent="0.35">
      <c r="A497" s="11" t="s">
        <v>94</v>
      </c>
      <c r="B497" s="11">
        <v>2018</v>
      </c>
      <c r="C497" s="11">
        <v>9</v>
      </c>
      <c r="D497" s="11" t="s">
        <v>95</v>
      </c>
      <c r="E497" s="11" t="s">
        <v>96</v>
      </c>
      <c r="F497" s="11" t="s">
        <v>700</v>
      </c>
      <c r="G497" s="11" t="s">
        <v>118</v>
      </c>
      <c r="H497" s="11" t="s">
        <v>152</v>
      </c>
      <c r="I497" s="11" t="s">
        <v>686</v>
      </c>
      <c r="J497" s="11" t="s">
        <v>99</v>
      </c>
      <c r="K497" s="11" t="s">
        <v>54</v>
      </c>
      <c r="L497" s="11" t="s">
        <v>100</v>
      </c>
      <c r="M497" s="11" t="s">
        <v>101</v>
      </c>
      <c r="N497" s="11">
        <v>3</v>
      </c>
      <c r="O497" s="11">
        <v>2018</v>
      </c>
      <c r="P497" s="11" t="s">
        <v>112</v>
      </c>
      <c r="Q497" s="11" t="s">
        <v>112</v>
      </c>
      <c r="R497" s="11" t="s">
        <v>118</v>
      </c>
      <c r="S497" s="11" t="s">
        <v>104</v>
      </c>
      <c r="T497" s="11">
        <v>108.58000000000001</v>
      </c>
      <c r="U497" s="11" t="str">
        <f>IF(ISERROR(VLOOKUP(I497,'BACK INFO'!F:F,1,0)),IF(ISERROR(VLOOKUP(I497,'BACK INFO'!H:H,1,0)),K497,'BACK INFO'!$H$1),'BACK INFO'!$G$1)</f>
        <v>PAIGE ALYSE STRAUGHAN</v>
      </c>
    </row>
    <row r="498" spans="1:21" s="11" customFormat="1" x14ac:dyDescent="0.35">
      <c r="A498" s="11" t="s">
        <v>94</v>
      </c>
      <c r="B498" s="11">
        <v>2018</v>
      </c>
      <c r="C498" s="11">
        <v>9</v>
      </c>
      <c r="D498" s="11" t="s">
        <v>95</v>
      </c>
      <c r="E498" s="11" t="s">
        <v>96</v>
      </c>
      <c r="F498" s="11" t="s">
        <v>700</v>
      </c>
      <c r="G498" s="11" t="s">
        <v>118</v>
      </c>
      <c r="H498" s="11" t="s">
        <v>152</v>
      </c>
      <c r="I498" s="11" t="s">
        <v>123</v>
      </c>
      <c r="J498" s="11" t="s">
        <v>99</v>
      </c>
      <c r="K498" s="11" t="s">
        <v>68</v>
      </c>
      <c r="L498" s="11" t="s">
        <v>129</v>
      </c>
      <c r="M498" s="11" t="s">
        <v>122</v>
      </c>
      <c r="N498" s="11">
        <v>1</v>
      </c>
      <c r="O498" s="11">
        <v>2018</v>
      </c>
      <c r="P498" s="11" t="s">
        <v>112</v>
      </c>
      <c r="Q498" s="11" t="s">
        <v>112</v>
      </c>
      <c r="R498" s="11" t="s">
        <v>118</v>
      </c>
      <c r="S498" s="11" t="s">
        <v>104</v>
      </c>
      <c r="T498" s="11">
        <v>24.75</v>
      </c>
      <c r="U498" s="11" t="str">
        <f>IF(ISERROR(VLOOKUP(I498,'BACK INFO'!F:F,1,0)),IF(ISERROR(VLOOKUP(I498,'BACK INFO'!H:H,1,0)),K498,'BACK INFO'!$H$1),'BACK INFO'!$G$1)</f>
        <v>STEPHANIE VITALI</v>
      </c>
    </row>
    <row r="499" spans="1:21" s="11" customFormat="1" x14ac:dyDescent="0.35">
      <c r="A499" s="11" t="s">
        <v>94</v>
      </c>
      <c r="B499" s="11">
        <v>2018</v>
      </c>
      <c r="C499" s="11">
        <v>9</v>
      </c>
      <c r="D499" s="11" t="s">
        <v>95</v>
      </c>
      <c r="E499" s="11" t="s">
        <v>96</v>
      </c>
      <c r="F499" s="11" t="s">
        <v>700</v>
      </c>
      <c r="G499" s="11" t="s">
        <v>118</v>
      </c>
      <c r="H499" s="11" t="s">
        <v>152</v>
      </c>
      <c r="I499" s="11" t="s">
        <v>113</v>
      </c>
      <c r="J499" s="11" t="s">
        <v>99</v>
      </c>
      <c r="K499" s="11" t="s">
        <v>72</v>
      </c>
      <c r="L499" s="11" t="s">
        <v>114</v>
      </c>
      <c r="M499" s="11" t="s">
        <v>101</v>
      </c>
      <c r="N499" s="11">
        <v>3</v>
      </c>
      <c r="O499" s="11">
        <v>2018</v>
      </c>
      <c r="P499" s="11" t="s">
        <v>112</v>
      </c>
      <c r="Q499" s="11" t="s">
        <v>112</v>
      </c>
      <c r="R499" s="11" t="s">
        <v>118</v>
      </c>
      <c r="S499" s="11" t="s">
        <v>104</v>
      </c>
      <c r="T499" s="11">
        <v>92.4</v>
      </c>
      <c r="U499" s="11" t="str">
        <f>IF(ISERROR(VLOOKUP(I499,'BACK INFO'!F:F,1,0)),IF(ISERROR(VLOOKUP(I499,'BACK INFO'!H:H,1,0)),K499,'BACK INFO'!$H$1),'BACK INFO'!$G$1)</f>
        <v>BILL MILLER AND COMPANY</v>
      </c>
    </row>
    <row r="500" spans="1:21" s="11" customFormat="1" x14ac:dyDescent="0.35">
      <c r="A500" s="11" t="s">
        <v>94</v>
      </c>
      <c r="B500" s="11">
        <v>2018</v>
      </c>
      <c r="C500" s="11">
        <v>9</v>
      </c>
      <c r="D500" s="11" t="s">
        <v>95</v>
      </c>
      <c r="E500" s="11" t="s">
        <v>96</v>
      </c>
      <c r="F500" s="11" t="s">
        <v>700</v>
      </c>
      <c r="G500" s="11" t="s">
        <v>118</v>
      </c>
      <c r="H500" s="11" t="s">
        <v>152</v>
      </c>
      <c r="I500" s="11" t="s">
        <v>301</v>
      </c>
      <c r="J500" s="11" t="s">
        <v>99</v>
      </c>
      <c r="K500" s="11" t="s">
        <v>75</v>
      </c>
      <c r="L500" s="11" t="s">
        <v>131</v>
      </c>
      <c r="M500" s="11" t="s">
        <v>101</v>
      </c>
      <c r="N500" s="11">
        <v>6</v>
      </c>
      <c r="O500" s="11">
        <v>2018</v>
      </c>
      <c r="P500" s="11" t="s">
        <v>112</v>
      </c>
      <c r="Q500" s="11" t="s">
        <v>112</v>
      </c>
      <c r="R500" s="11" t="s">
        <v>118</v>
      </c>
      <c r="S500" s="11" t="s">
        <v>104</v>
      </c>
      <c r="T500" s="11">
        <v>135.29999999999998</v>
      </c>
      <c r="U500" s="11" t="str">
        <f>IF(ISERROR(VLOOKUP(I500,'BACK INFO'!F:F,1,0)),IF(ISERROR(VLOOKUP(I500,'BACK INFO'!H:H,1,0)),K500,'BACK INFO'!$H$1),'BACK INFO'!$G$1)</f>
        <v>LAURA BONG</v>
      </c>
    </row>
    <row r="501" spans="1:21" s="11" customFormat="1" x14ac:dyDescent="0.35">
      <c r="A501" s="11" t="s">
        <v>94</v>
      </c>
      <c r="B501" s="11">
        <v>2018</v>
      </c>
      <c r="C501" s="11">
        <v>9</v>
      </c>
      <c r="D501" s="11" t="s">
        <v>95</v>
      </c>
      <c r="E501" s="11" t="s">
        <v>96</v>
      </c>
      <c r="F501" s="11" t="s">
        <v>700</v>
      </c>
      <c r="G501" s="11" t="s">
        <v>153</v>
      </c>
      <c r="H501" s="11" t="s">
        <v>98</v>
      </c>
      <c r="I501" s="11" t="s">
        <v>686</v>
      </c>
      <c r="J501" s="11" t="s">
        <v>99</v>
      </c>
      <c r="K501" s="11" t="s">
        <v>54</v>
      </c>
      <c r="L501" s="11" t="s">
        <v>100</v>
      </c>
      <c r="M501" s="11" t="s">
        <v>101</v>
      </c>
      <c r="N501" s="11">
        <v>4</v>
      </c>
      <c r="O501" s="11">
        <v>2017</v>
      </c>
      <c r="P501" s="11" t="s">
        <v>154</v>
      </c>
      <c r="Q501" s="11" t="s">
        <v>103</v>
      </c>
      <c r="R501" s="11" t="s">
        <v>103</v>
      </c>
      <c r="S501" s="11" t="s">
        <v>104</v>
      </c>
      <c r="T501" s="11">
        <v>107.69</v>
      </c>
      <c r="U501" s="11" t="str">
        <f>IF(ISERROR(VLOOKUP(I501,'BACK INFO'!F:F,1,0)),IF(ISERROR(VLOOKUP(I501,'BACK INFO'!H:H,1,0)),K501,'BACK INFO'!$H$1),'BACK INFO'!$G$1)</f>
        <v>PAIGE ALYSE STRAUGHAN</v>
      </c>
    </row>
    <row r="502" spans="1:21" s="11" customFormat="1" x14ac:dyDescent="0.35">
      <c r="A502" s="11" t="s">
        <v>94</v>
      </c>
      <c r="B502" s="11">
        <v>2018</v>
      </c>
      <c r="C502" s="11">
        <v>9</v>
      </c>
      <c r="D502" s="11" t="s">
        <v>95</v>
      </c>
      <c r="E502" s="11" t="s">
        <v>96</v>
      </c>
      <c r="F502" s="11" t="s">
        <v>700</v>
      </c>
      <c r="G502" s="11" t="s">
        <v>153</v>
      </c>
      <c r="H502" s="11" t="s">
        <v>110</v>
      </c>
      <c r="I502" s="11" t="s">
        <v>686</v>
      </c>
      <c r="J502" s="11" t="s">
        <v>99</v>
      </c>
      <c r="K502" s="11" t="s">
        <v>54</v>
      </c>
      <c r="L502" s="11" t="s">
        <v>100</v>
      </c>
      <c r="M502" s="11" t="s">
        <v>101</v>
      </c>
      <c r="N502" s="11">
        <v>1</v>
      </c>
      <c r="O502" s="11">
        <v>2017</v>
      </c>
      <c r="P502" s="11" t="s">
        <v>154</v>
      </c>
      <c r="Q502" s="11" t="s">
        <v>103</v>
      </c>
      <c r="R502" s="11" t="s">
        <v>103</v>
      </c>
      <c r="S502" s="11" t="s">
        <v>104</v>
      </c>
      <c r="T502" s="11">
        <v>23.14</v>
      </c>
      <c r="U502" s="11" t="str">
        <f>IF(ISERROR(VLOOKUP(I502,'BACK INFO'!F:F,1,0)),IF(ISERROR(VLOOKUP(I502,'BACK INFO'!H:H,1,0)),K502,'BACK INFO'!$H$1),'BACK INFO'!$G$1)</f>
        <v>PAIGE ALYSE STRAUGHAN</v>
      </c>
    </row>
    <row r="503" spans="1:21" s="11" customFormat="1" x14ac:dyDescent="0.35">
      <c r="A503" s="11" t="s">
        <v>94</v>
      </c>
      <c r="B503" s="11">
        <v>2018</v>
      </c>
      <c r="C503" s="11">
        <v>9</v>
      </c>
      <c r="D503" s="11" t="s">
        <v>95</v>
      </c>
      <c r="E503" s="11" t="s">
        <v>96</v>
      </c>
      <c r="F503" s="11" t="s">
        <v>700</v>
      </c>
      <c r="G503" s="11" t="s">
        <v>153</v>
      </c>
      <c r="H503" s="11" t="s">
        <v>152</v>
      </c>
      <c r="I503" s="11" t="s">
        <v>686</v>
      </c>
      <c r="J503" s="11" t="s">
        <v>99</v>
      </c>
      <c r="K503" s="11" t="s">
        <v>54</v>
      </c>
      <c r="L503" s="11" t="s">
        <v>100</v>
      </c>
      <c r="M503" s="11" t="s">
        <v>101</v>
      </c>
      <c r="N503" s="11">
        <v>1</v>
      </c>
      <c r="O503" s="11">
        <v>2017</v>
      </c>
      <c r="P503" s="11" t="s">
        <v>154</v>
      </c>
      <c r="Q503" s="11" t="s">
        <v>103</v>
      </c>
      <c r="R503" s="11" t="s">
        <v>103</v>
      </c>
      <c r="S503" s="11" t="s">
        <v>104</v>
      </c>
      <c r="T503" s="11">
        <v>26.7</v>
      </c>
      <c r="U503" s="11" t="str">
        <f>IF(ISERROR(VLOOKUP(I503,'BACK INFO'!F:F,1,0)),IF(ISERROR(VLOOKUP(I503,'BACK INFO'!H:H,1,0)),K503,'BACK INFO'!$H$1),'BACK INFO'!$G$1)</f>
        <v>PAIGE ALYSE STRAUGHAN</v>
      </c>
    </row>
    <row r="504" spans="1:21" s="11" customFormat="1" x14ac:dyDescent="0.35">
      <c r="A504" s="11" t="s">
        <v>94</v>
      </c>
      <c r="B504" s="11">
        <v>2018</v>
      </c>
      <c r="C504" s="11">
        <v>9</v>
      </c>
      <c r="D504" s="11" t="s">
        <v>95</v>
      </c>
      <c r="E504" s="11" t="s">
        <v>96</v>
      </c>
      <c r="F504" s="11" t="s">
        <v>700</v>
      </c>
      <c r="G504" s="11" t="s">
        <v>155</v>
      </c>
      <c r="H504" s="11" t="s">
        <v>98</v>
      </c>
      <c r="I504" s="11" t="s">
        <v>686</v>
      </c>
      <c r="J504" s="11" t="s">
        <v>99</v>
      </c>
      <c r="K504" s="11" t="s">
        <v>54</v>
      </c>
      <c r="L504" s="11" t="s">
        <v>100</v>
      </c>
      <c r="M504" s="11" t="s">
        <v>101</v>
      </c>
      <c r="N504" s="11">
        <v>17</v>
      </c>
      <c r="O504" s="11">
        <v>2018</v>
      </c>
      <c r="P504" s="11" t="s">
        <v>154</v>
      </c>
      <c r="Q504" s="11" t="s">
        <v>154</v>
      </c>
      <c r="R504" s="11" t="s">
        <v>155</v>
      </c>
      <c r="S504" s="11" t="s">
        <v>104</v>
      </c>
      <c r="T504" s="11">
        <v>481.49</v>
      </c>
      <c r="U504" s="11" t="str">
        <f>IF(ISERROR(VLOOKUP(I504,'BACK INFO'!F:F,1,0)),IF(ISERROR(VLOOKUP(I504,'BACK INFO'!H:H,1,0)),K504,'BACK INFO'!$H$1),'BACK INFO'!$G$1)</f>
        <v>PAIGE ALYSE STRAUGHAN</v>
      </c>
    </row>
    <row r="505" spans="1:21" s="11" customFormat="1" x14ac:dyDescent="0.35">
      <c r="A505" s="11" t="s">
        <v>94</v>
      </c>
      <c r="B505" s="11">
        <v>2018</v>
      </c>
      <c r="C505" s="11">
        <v>9</v>
      </c>
      <c r="D505" s="11" t="s">
        <v>95</v>
      </c>
      <c r="E505" s="11" t="s">
        <v>96</v>
      </c>
      <c r="F505" s="11" t="s">
        <v>700</v>
      </c>
      <c r="G505" s="11" t="s">
        <v>155</v>
      </c>
      <c r="H505" s="11" t="s">
        <v>98</v>
      </c>
      <c r="I505" s="11" t="s">
        <v>308</v>
      </c>
      <c r="J505" s="11" t="s">
        <v>99</v>
      </c>
      <c r="K505" s="11" t="s">
        <v>75</v>
      </c>
      <c r="L505" s="11" t="s">
        <v>131</v>
      </c>
      <c r="M505" s="11" t="s">
        <v>101</v>
      </c>
      <c r="N505" s="11">
        <v>9</v>
      </c>
      <c r="O505" s="11">
        <v>2018</v>
      </c>
      <c r="P505" s="11" t="s">
        <v>154</v>
      </c>
      <c r="Q505" s="11" t="s">
        <v>154</v>
      </c>
      <c r="R505" s="11" t="s">
        <v>155</v>
      </c>
      <c r="S505" s="11" t="s">
        <v>104</v>
      </c>
      <c r="T505" s="11">
        <v>220.74</v>
      </c>
      <c r="U505" s="11" t="str">
        <f>IF(ISERROR(VLOOKUP(I505,'BACK INFO'!F:F,1,0)),IF(ISERROR(VLOOKUP(I505,'BACK INFO'!H:H,1,0)),K505,'BACK INFO'!$H$1),'BACK INFO'!$G$1)</f>
        <v>LAURA BONG</v>
      </c>
    </row>
    <row r="506" spans="1:21" s="11" customFormat="1" x14ac:dyDescent="0.35">
      <c r="A506" s="11" t="s">
        <v>94</v>
      </c>
      <c r="B506" s="11">
        <v>2018</v>
      </c>
      <c r="C506" s="11">
        <v>9</v>
      </c>
      <c r="D506" s="11" t="s">
        <v>95</v>
      </c>
      <c r="E506" s="11" t="s">
        <v>96</v>
      </c>
      <c r="F506" s="11" t="s">
        <v>700</v>
      </c>
      <c r="G506" s="11" t="s">
        <v>155</v>
      </c>
      <c r="H506" s="11" t="s">
        <v>98</v>
      </c>
      <c r="I506" s="11" t="s">
        <v>113</v>
      </c>
      <c r="J506" s="11" t="s">
        <v>99</v>
      </c>
      <c r="K506" s="11" t="s">
        <v>72</v>
      </c>
      <c r="L506" s="11" t="s">
        <v>114</v>
      </c>
      <c r="M506" s="11" t="s">
        <v>101</v>
      </c>
      <c r="N506" s="11">
        <v>9</v>
      </c>
      <c r="O506" s="11">
        <v>2018</v>
      </c>
      <c r="P506" s="11" t="s">
        <v>154</v>
      </c>
      <c r="Q506" s="11" t="s">
        <v>154</v>
      </c>
      <c r="R506" s="11" t="s">
        <v>155</v>
      </c>
      <c r="S506" s="11" t="s">
        <v>104</v>
      </c>
      <c r="T506" s="11">
        <v>289.48</v>
      </c>
      <c r="U506" s="11" t="str">
        <f>IF(ISERROR(VLOOKUP(I506,'BACK INFO'!F:F,1,0)),IF(ISERROR(VLOOKUP(I506,'BACK INFO'!H:H,1,0)),K506,'BACK INFO'!$H$1),'BACK INFO'!$G$1)</f>
        <v>BILL MILLER AND COMPANY</v>
      </c>
    </row>
    <row r="507" spans="1:21" s="11" customFormat="1" x14ac:dyDescent="0.35">
      <c r="A507" s="11" t="s">
        <v>94</v>
      </c>
      <c r="B507" s="11">
        <v>2018</v>
      </c>
      <c r="C507" s="11">
        <v>9</v>
      </c>
      <c r="D507" s="11" t="s">
        <v>95</v>
      </c>
      <c r="E507" s="11" t="s">
        <v>96</v>
      </c>
      <c r="F507" s="11" t="s">
        <v>700</v>
      </c>
      <c r="G507" s="11" t="s">
        <v>155</v>
      </c>
      <c r="H507" s="11" t="s">
        <v>98</v>
      </c>
      <c r="I507" s="11" t="s">
        <v>301</v>
      </c>
      <c r="J507" s="11" t="s">
        <v>99</v>
      </c>
      <c r="K507" s="11" t="s">
        <v>75</v>
      </c>
      <c r="L507" s="11" t="s">
        <v>131</v>
      </c>
      <c r="M507" s="11" t="s">
        <v>101</v>
      </c>
      <c r="N507" s="11">
        <v>5</v>
      </c>
      <c r="O507" s="11">
        <v>2018</v>
      </c>
      <c r="P507" s="11" t="s">
        <v>154</v>
      </c>
      <c r="Q507" s="11" t="s">
        <v>154</v>
      </c>
      <c r="R507" s="11" t="s">
        <v>155</v>
      </c>
      <c r="S507" s="11" t="s">
        <v>104</v>
      </c>
      <c r="T507" s="11">
        <v>120.89999999999999</v>
      </c>
      <c r="U507" s="11" t="str">
        <f>IF(ISERROR(VLOOKUP(I507,'BACK INFO'!F:F,1,0)),IF(ISERROR(VLOOKUP(I507,'BACK INFO'!H:H,1,0)),K507,'BACK INFO'!$H$1),'BACK INFO'!$G$1)</f>
        <v>LAURA BONG</v>
      </c>
    </row>
    <row r="508" spans="1:21" s="11" customFormat="1" x14ac:dyDescent="0.35">
      <c r="A508" s="11" t="s">
        <v>94</v>
      </c>
      <c r="B508" s="11">
        <v>2018</v>
      </c>
      <c r="C508" s="11">
        <v>9</v>
      </c>
      <c r="D508" s="11" t="s">
        <v>95</v>
      </c>
      <c r="E508" s="11" t="s">
        <v>96</v>
      </c>
      <c r="F508" s="11" t="s">
        <v>700</v>
      </c>
      <c r="G508" s="11" t="s">
        <v>155</v>
      </c>
      <c r="H508" s="11" t="s">
        <v>106</v>
      </c>
      <c r="I508" s="11" t="s">
        <v>115</v>
      </c>
      <c r="J508" s="11" t="s">
        <v>99</v>
      </c>
      <c r="K508" s="11" t="s">
        <v>67</v>
      </c>
      <c r="L508" s="11" t="s">
        <v>116</v>
      </c>
      <c r="M508" s="11" t="s">
        <v>101</v>
      </c>
      <c r="N508" s="11">
        <v>30</v>
      </c>
      <c r="O508" s="11">
        <v>2018</v>
      </c>
      <c r="P508" s="11" t="s">
        <v>154</v>
      </c>
      <c r="Q508" s="11" t="s">
        <v>154</v>
      </c>
      <c r="R508" s="11" t="s">
        <v>155</v>
      </c>
      <c r="S508" s="11" t="s">
        <v>104</v>
      </c>
      <c r="T508" s="11">
        <v>402</v>
      </c>
      <c r="U508" s="11" t="str">
        <f>IF(ISERROR(VLOOKUP(I508,'BACK INFO'!F:F,1,0)),IF(ISERROR(VLOOKUP(I508,'BACK INFO'!H:H,1,0)),K508,'BACK INFO'!$H$1),'BACK INFO'!$G$1)</f>
        <v>ANITA M. HOPKINS</v>
      </c>
    </row>
    <row r="509" spans="1:21" s="11" customFormat="1" x14ac:dyDescent="0.35">
      <c r="A509" s="11" t="s">
        <v>94</v>
      </c>
      <c r="B509" s="11">
        <v>2018</v>
      </c>
      <c r="C509" s="11">
        <v>9</v>
      </c>
      <c r="D509" s="11" t="s">
        <v>95</v>
      </c>
      <c r="E509" s="11" t="s">
        <v>96</v>
      </c>
      <c r="F509" s="11" t="s">
        <v>700</v>
      </c>
      <c r="G509" s="11" t="s">
        <v>155</v>
      </c>
      <c r="H509" s="11" t="s">
        <v>110</v>
      </c>
      <c r="I509" s="11" t="s">
        <v>686</v>
      </c>
      <c r="J509" s="11" t="s">
        <v>99</v>
      </c>
      <c r="K509" s="11" t="s">
        <v>54</v>
      </c>
      <c r="L509" s="11" t="s">
        <v>100</v>
      </c>
      <c r="M509" s="11" t="s">
        <v>101</v>
      </c>
      <c r="N509" s="11">
        <v>4</v>
      </c>
      <c r="O509" s="11">
        <v>2018</v>
      </c>
      <c r="P509" s="11" t="s">
        <v>154</v>
      </c>
      <c r="Q509" s="11" t="s">
        <v>154</v>
      </c>
      <c r="R509" s="11" t="s">
        <v>155</v>
      </c>
      <c r="S509" s="11" t="s">
        <v>104</v>
      </c>
      <c r="T509" s="11">
        <v>129.94</v>
      </c>
      <c r="U509" s="11" t="str">
        <f>IF(ISERROR(VLOOKUP(I509,'BACK INFO'!F:F,1,0)),IF(ISERROR(VLOOKUP(I509,'BACK INFO'!H:H,1,0)),K509,'BACK INFO'!$H$1),'BACK INFO'!$G$1)</f>
        <v>PAIGE ALYSE STRAUGHAN</v>
      </c>
    </row>
    <row r="510" spans="1:21" s="11" customFormat="1" x14ac:dyDescent="0.35">
      <c r="A510" s="11" t="s">
        <v>94</v>
      </c>
      <c r="B510" s="11">
        <v>2018</v>
      </c>
      <c r="C510" s="11">
        <v>9</v>
      </c>
      <c r="D510" s="11" t="s">
        <v>95</v>
      </c>
      <c r="E510" s="11" t="s">
        <v>96</v>
      </c>
      <c r="F510" s="11" t="s">
        <v>700</v>
      </c>
      <c r="G510" s="11" t="s">
        <v>155</v>
      </c>
      <c r="H510" s="11" t="s">
        <v>110</v>
      </c>
      <c r="I510" s="11" t="s">
        <v>301</v>
      </c>
      <c r="J510" s="11" t="s">
        <v>99</v>
      </c>
      <c r="K510" s="11" t="s">
        <v>75</v>
      </c>
      <c r="L510" s="11" t="s">
        <v>131</v>
      </c>
      <c r="M510" s="11" t="s">
        <v>101</v>
      </c>
      <c r="N510" s="11">
        <v>13</v>
      </c>
      <c r="O510" s="11">
        <v>2018</v>
      </c>
      <c r="P510" s="11" t="s">
        <v>154</v>
      </c>
      <c r="Q510" s="11" t="s">
        <v>154</v>
      </c>
      <c r="R510" s="11" t="s">
        <v>155</v>
      </c>
      <c r="S510" s="11" t="s">
        <v>104</v>
      </c>
      <c r="T510" s="11">
        <v>265.14</v>
      </c>
      <c r="U510" s="11" t="str">
        <f>IF(ISERROR(VLOOKUP(I510,'BACK INFO'!F:F,1,0)),IF(ISERROR(VLOOKUP(I510,'BACK INFO'!H:H,1,0)),K510,'BACK INFO'!$H$1),'BACK INFO'!$G$1)</f>
        <v>LAURA BONG</v>
      </c>
    </row>
    <row r="511" spans="1:21" s="11" customFormat="1" x14ac:dyDescent="0.35">
      <c r="A511" s="11" t="s">
        <v>94</v>
      </c>
      <c r="B511" s="11">
        <v>2018</v>
      </c>
      <c r="C511" s="11">
        <v>9</v>
      </c>
      <c r="D511" s="11" t="s">
        <v>95</v>
      </c>
      <c r="E511" s="11" t="s">
        <v>96</v>
      </c>
      <c r="F511" s="11" t="s">
        <v>700</v>
      </c>
      <c r="G511" s="11" t="s">
        <v>155</v>
      </c>
      <c r="H511" s="11" t="s">
        <v>117</v>
      </c>
      <c r="I511" s="11" t="s">
        <v>686</v>
      </c>
      <c r="J511" s="11" t="s">
        <v>99</v>
      </c>
      <c r="K511" s="11" t="s">
        <v>54</v>
      </c>
      <c r="L511" s="11" t="s">
        <v>100</v>
      </c>
      <c r="M511" s="11" t="s">
        <v>101</v>
      </c>
      <c r="N511" s="11">
        <v>49</v>
      </c>
      <c r="O511" s="11">
        <v>2018</v>
      </c>
      <c r="P511" s="11" t="s">
        <v>154</v>
      </c>
      <c r="Q511" s="11" t="s">
        <v>154</v>
      </c>
      <c r="R511" s="11" t="s">
        <v>155</v>
      </c>
      <c r="S511" s="11" t="s">
        <v>104</v>
      </c>
      <c r="T511" s="11">
        <v>1330.6400000000008</v>
      </c>
      <c r="U511" s="11" t="str">
        <f>IF(ISERROR(VLOOKUP(I511,'BACK INFO'!F:F,1,0)),IF(ISERROR(VLOOKUP(I511,'BACK INFO'!H:H,1,0)),K511,'BACK INFO'!$H$1),'BACK INFO'!$G$1)</f>
        <v>PAIGE ALYSE STRAUGHAN</v>
      </c>
    </row>
    <row r="512" spans="1:21" s="11" customFormat="1" x14ac:dyDescent="0.35">
      <c r="A512" s="11" t="s">
        <v>94</v>
      </c>
      <c r="B512" s="11">
        <v>2018</v>
      </c>
      <c r="C512" s="11">
        <v>9</v>
      </c>
      <c r="D512" s="11" t="s">
        <v>95</v>
      </c>
      <c r="E512" s="11" t="s">
        <v>96</v>
      </c>
      <c r="F512" s="11" t="s">
        <v>700</v>
      </c>
      <c r="G512" s="11" t="s">
        <v>155</v>
      </c>
      <c r="H512" s="11" t="s">
        <v>117</v>
      </c>
      <c r="I512" s="11" t="s">
        <v>686</v>
      </c>
      <c r="J512" s="11" t="s">
        <v>99</v>
      </c>
      <c r="K512" s="11" t="s">
        <v>54</v>
      </c>
      <c r="L512" s="11" t="s">
        <v>100</v>
      </c>
      <c r="M512" s="11" t="s">
        <v>101</v>
      </c>
      <c r="N512" s="11">
        <v>21</v>
      </c>
      <c r="O512" s="11">
        <v>2018</v>
      </c>
      <c r="P512" s="11" t="s">
        <v>154</v>
      </c>
      <c r="Q512" s="11" t="s">
        <v>154</v>
      </c>
      <c r="R512" s="11" t="s">
        <v>155</v>
      </c>
      <c r="S512" s="11" t="s">
        <v>104</v>
      </c>
      <c r="T512" s="11">
        <v>589.22</v>
      </c>
      <c r="U512" s="11" t="str">
        <f>IF(ISERROR(VLOOKUP(I512,'BACK INFO'!F:F,1,0)),IF(ISERROR(VLOOKUP(I512,'BACK INFO'!H:H,1,0)),K512,'BACK INFO'!$H$1),'BACK INFO'!$G$1)</f>
        <v>PAIGE ALYSE STRAUGHAN</v>
      </c>
    </row>
    <row r="513" spans="1:21" s="11" customFormat="1" x14ac:dyDescent="0.35">
      <c r="A513" s="11" t="s">
        <v>94</v>
      </c>
      <c r="B513" s="11">
        <v>2018</v>
      </c>
      <c r="C513" s="11">
        <v>9</v>
      </c>
      <c r="D513" s="11" t="s">
        <v>95</v>
      </c>
      <c r="E513" s="11" t="s">
        <v>96</v>
      </c>
      <c r="F513" s="11" t="s">
        <v>700</v>
      </c>
      <c r="G513" s="11" t="s">
        <v>155</v>
      </c>
      <c r="H513" s="11" t="s">
        <v>151</v>
      </c>
      <c r="I513" s="11" t="s">
        <v>686</v>
      </c>
      <c r="J513" s="11" t="s">
        <v>99</v>
      </c>
      <c r="K513" s="11" t="s">
        <v>54</v>
      </c>
      <c r="L513" s="11" t="s">
        <v>100</v>
      </c>
      <c r="M513" s="11" t="s">
        <v>101</v>
      </c>
      <c r="N513" s="11">
        <v>3</v>
      </c>
      <c r="O513" s="11">
        <v>2018</v>
      </c>
      <c r="P513" s="11" t="s">
        <v>154</v>
      </c>
      <c r="Q513" s="11" t="s">
        <v>154</v>
      </c>
      <c r="R513" s="11" t="s">
        <v>155</v>
      </c>
      <c r="S513" s="11" t="s">
        <v>104</v>
      </c>
      <c r="T513" s="11">
        <v>72.09</v>
      </c>
      <c r="U513" s="11" t="str">
        <f>IF(ISERROR(VLOOKUP(I513,'BACK INFO'!F:F,1,0)),IF(ISERROR(VLOOKUP(I513,'BACK INFO'!H:H,1,0)),K513,'BACK INFO'!$H$1),'BACK INFO'!$G$1)</f>
        <v>PAIGE ALYSE STRAUGHAN</v>
      </c>
    </row>
    <row r="514" spans="1:21" s="11" customFormat="1" x14ac:dyDescent="0.35">
      <c r="A514" s="11" t="s">
        <v>94</v>
      </c>
      <c r="B514" s="11">
        <v>2018</v>
      </c>
      <c r="C514" s="11">
        <v>9</v>
      </c>
      <c r="D514" s="11" t="s">
        <v>95</v>
      </c>
      <c r="E514" s="11" t="s">
        <v>96</v>
      </c>
      <c r="F514" s="11" t="s">
        <v>700</v>
      </c>
      <c r="G514" s="11" t="s">
        <v>155</v>
      </c>
      <c r="H514" s="11" t="s">
        <v>151</v>
      </c>
      <c r="I514" s="11" t="s">
        <v>686</v>
      </c>
      <c r="J514" s="11" t="s">
        <v>99</v>
      </c>
      <c r="K514" s="11" t="s">
        <v>54</v>
      </c>
      <c r="L514" s="11" t="s">
        <v>100</v>
      </c>
      <c r="M514" s="11" t="s">
        <v>101</v>
      </c>
      <c r="N514" s="11">
        <v>6</v>
      </c>
      <c r="O514" s="11">
        <v>2018</v>
      </c>
      <c r="P514" s="11" t="s">
        <v>154</v>
      </c>
      <c r="Q514" s="11" t="s">
        <v>154</v>
      </c>
      <c r="R514" s="11" t="s">
        <v>155</v>
      </c>
      <c r="S514" s="11" t="s">
        <v>104</v>
      </c>
      <c r="T514" s="11">
        <v>138.84</v>
      </c>
      <c r="U514" s="11" t="str">
        <f>IF(ISERROR(VLOOKUP(I514,'BACK INFO'!F:F,1,0)),IF(ISERROR(VLOOKUP(I514,'BACK INFO'!H:H,1,0)),K514,'BACK INFO'!$H$1),'BACK INFO'!$G$1)</f>
        <v>PAIGE ALYSE STRAUGHAN</v>
      </c>
    </row>
    <row r="515" spans="1:21" s="11" customFormat="1" x14ac:dyDescent="0.35">
      <c r="A515" s="11" t="s">
        <v>94</v>
      </c>
      <c r="B515" s="11">
        <v>2018</v>
      </c>
      <c r="C515" s="11">
        <v>9</v>
      </c>
      <c r="D515" s="11" t="s">
        <v>95</v>
      </c>
      <c r="E515" s="11" t="s">
        <v>96</v>
      </c>
      <c r="F515" s="11" t="s">
        <v>700</v>
      </c>
      <c r="G515" s="11" t="s">
        <v>155</v>
      </c>
      <c r="H515" s="11" t="s">
        <v>152</v>
      </c>
      <c r="I515" s="11" t="s">
        <v>686</v>
      </c>
      <c r="J515" s="11" t="s">
        <v>99</v>
      </c>
      <c r="K515" s="11" t="s">
        <v>54</v>
      </c>
      <c r="L515" s="11" t="s">
        <v>100</v>
      </c>
      <c r="M515" s="11" t="s">
        <v>101</v>
      </c>
      <c r="N515" s="11">
        <v>8</v>
      </c>
      <c r="O515" s="11">
        <v>2018</v>
      </c>
      <c r="P515" s="11" t="s">
        <v>154</v>
      </c>
      <c r="Q515" s="11" t="s">
        <v>154</v>
      </c>
      <c r="R515" s="11" t="s">
        <v>155</v>
      </c>
      <c r="S515" s="11" t="s">
        <v>104</v>
      </c>
      <c r="T515" s="11">
        <v>398.72</v>
      </c>
      <c r="U515" s="11" t="str">
        <f>IF(ISERROR(VLOOKUP(I515,'BACK INFO'!F:F,1,0)),IF(ISERROR(VLOOKUP(I515,'BACK INFO'!H:H,1,0)),K515,'BACK INFO'!$H$1),'BACK INFO'!$G$1)</f>
        <v>PAIGE ALYSE STRAUGHAN</v>
      </c>
    </row>
    <row r="516" spans="1:21" s="11" customFormat="1" x14ac:dyDescent="0.35">
      <c r="A516" s="11" t="s">
        <v>94</v>
      </c>
      <c r="B516" s="11">
        <v>2018</v>
      </c>
      <c r="C516" s="11">
        <v>9</v>
      </c>
      <c r="D516" s="11" t="s">
        <v>95</v>
      </c>
      <c r="E516" s="11" t="s">
        <v>96</v>
      </c>
      <c r="F516" s="11" t="s">
        <v>700</v>
      </c>
      <c r="G516" s="11" t="s">
        <v>155</v>
      </c>
      <c r="H516" s="11" t="s">
        <v>152</v>
      </c>
      <c r="I516" s="11" t="s">
        <v>113</v>
      </c>
      <c r="J516" s="11" t="s">
        <v>99</v>
      </c>
      <c r="K516" s="11" t="s">
        <v>72</v>
      </c>
      <c r="L516" s="11" t="s">
        <v>114</v>
      </c>
      <c r="M516" s="11" t="s">
        <v>101</v>
      </c>
      <c r="N516" s="11">
        <v>1</v>
      </c>
      <c r="O516" s="11">
        <v>2018</v>
      </c>
      <c r="P516" s="11" t="s">
        <v>154</v>
      </c>
      <c r="Q516" s="11" t="s">
        <v>154</v>
      </c>
      <c r="R516" s="11" t="s">
        <v>155</v>
      </c>
      <c r="S516" s="11" t="s">
        <v>104</v>
      </c>
      <c r="T516" s="11">
        <v>35.1</v>
      </c>
      <c r="U516" s="11" t="str">
        <f>IF(ISERROR(VLOOKUP(I516,'BACK INFO'!F:F,1,0)),IF(ISERROR(VLOOKUP(I516,'BACK INFO'!H:H,1,0)),K516,'BACK INFO'!$H$1),'BACK INFO'!$G$1)</f>
        <v>BILL MILLER AND COMPANY</v>
      </c>
    </row>
    <row r="517" spans="1:21" s="11" customFormat="1" x14ac:dyDescent="0.35">
      <c r="A517" s="11" t="s">
        <v>94</v>
      </c>
      <c r="B517" s="11">
        <v>2018</v>
      </c>
      <c r="C517" s="11">
        <v>9</v>
      </c>
      <c r="D517" s="11" t="s">
        <v>95</v>
      </c>
      <c r="E517" s="11" t="s">
        <v>96</v>
      </c>
      <c r="F517" s="11" t="s">
        <v>700</v>
      </c>
      <c r="G517" s="11" t="s">
        <v>155</v>
      </c>
      <c r="H517" s="11" t="s">
        <v>152</v>
      </c>
      <c r="I517" s="11" t="s">
        <v>301</v>
      </c>
      <c r="J517" s="11" t="s">
        <v>99</v>
      </c>
      <c r="K517" s="11" t="s">
        <v>75</v>
      </c>
      <c r="L517" s="11" t="s">
        <v>131</v>
      </c>
      <c r="M517" s="11" t="s">
        <v>101</v>
      </c>
      <c r="N517" s="11">
        <v>4</v>
      </c>
      <c r="O517" s="11">
        <v>2018</v>
      </c>
      <c r="P517" s="11" t="s">
        <v>154</v>
      </c>
      <c r="Q517" s="11" t="s">
        <v>154</v>
      </c>
      <c r="R517" s="11" t="s">
        <v>155</v>
      </c>
      <c r="S517" s="11" t="s">
        <v>104</v>
      </c>
      <c r="T517" s="11">
        <v>134.16</v>
      </c>
      <c r="U517" s="11" t="str">
        <f>IF(ISERROR(VLOOKUP(I517,'BACK INFO'!F:F,1,0)),IF(ISERROR(VLOOKUP(I517,'BACK INFO'!H:H,1,0)),K517,'BACK INFO'!$H$1),'BACK INFO'!$G$1)</f>
        <v>LAURA BONG</v>
      </c>
    </row>
    <row r="518" spans="1:21" s="11" customFormat="1" x14ac:dyDescent="0.35">
      <c r="A518" s="11" t="s">
        <v>94</v>
      </c>
      <c r="B518" s="11">
        <v>2018</v>
      </c>
      <c r="C518" s="11">
        <v>9</v>
      </c>
      <c r="D518" s="11" t="s">
        <v>95</v>
      </c>
      <c r="E518" s="11" t="s">
        <v>96</v>
      </c>
      <c r="F518" s="11" t="s">
        <v>700</v>
      </c>
      <c r="G518" s="11" t="s">
        <v>155</v>
      </c>
      <c r="H518" s="11" t="s">
        <v>152</v>
      </c>
      <c r="I518" s="11" t="s">
        <v>309</v>
      </c>
      <c r="J518" s="11" t="s">
        <v>99</v>
      </c>
      <c r="K518" s="11" t="s">
        <v>71</v>
      </c>
      <c r="L518" s="11" t="s">
        <v>310</v>
      </c>
      <c r="M518" s="11" t="s">
        <v>101</v>
      </c>
      <c r="N518" s="11">
        <v>1</v>
      </c>
      <c r="O518" s="11">
        <v>2018</v>
      </c>
      <c r="P518" s="11" t="s">
        <v>154</v>
      </c>
      <c r="Q518" s="11" t="s">
        <v>154</v>
      </c>
      <c r="R518" s="11" t="s">
        <v>155</v>
      </c>
      <c r="S518" s="11" t="s">
        <v>104</v>
      </c>
      <c r="T518" s="11">
        <v>57</v>
      </c>
      <c r="U518" s="11" t="str">
        <f>IF(ISERROR(VLOOKUP(I518,'BACK INFO'!F:F,1,0)),IF(ISERROR(VLOOKUP(I518,'BACK INFO'!H:H,1,0)),K518,'BACK INFO'!$H$1),'BACK INFO'!$G$1)</f>
        <v>HOLLY SALES INC.</v>
      </c>
    </row>
    <row r="519" spans="1:21" s="11" customFormat="1" x14ac:dyDescent="0.35">
      <c r="A519" s="11" t="s">
        <v>94</v>
      </c>
      <c r="B519" s="11">
        <v>2018</v>
      </c>
      <c r="C519" s="11">
        <v>9</v>
      </c>
      <c r="D519" s="11" t="s">
        <v>95</v>
      </c>
      <c r="E519" s="11" t="s">
        <v>96</v>
      </c>
      <c r="F519" s="11" t="s">
        <v>700</v>
      </c>
      <c r="G519" s="11" t="s">
        <v>192</v>
      </c>
      <c r="H519" s="11" t="s">
        <v>106</v>
      </c>
      <c r="I519" s="11" t="s">
        <v>686</v>
      </c>
      <c r="J519" s="11" t="s">
        <v>99</v>
      </c>
      <c r="K519" s="11" t="s">
        <v>54</v>
      </c>
      <c r="L519" s="11" t="s">
        <v>100</v>
      </c>
      <c r="M519" s="11" t="s">
        <v>101</v>
      </c>
      <c r="N519" s="11">
        <v>25</v>
      </c>
      <c r="O519" s="11">
        <v>2018</v>
      </c>
      <c r="P519" s="11" t="s">
        <v>193</v>
      </c>
      <c r="Q519" s="11" t="s">
        <v>193</v>
      </c>
      <c r="R519" s="11" t="s">
        <v>192</v>
      </c>
      <c r="S519" s="11" t="s">
        <v>104</v>
      </c>
      <c r="T519" s="11">
        <v>869.53000000000009</v>
      </c>
      <c r="U519" s="11" t="str">
        <f>IF(ISERROR(VLOOKUP(I519,'BACK INFO'!F:F,1,0)),IF(ISERROR(VLOOKUP(I519,'BACK INFO'!H:H,1,0)),K519,'BACK INFO'!$H$1),'BACK INFO'!$G$1)</f>
        <v>PAIGE ALYSE STRAUGHAN</v>
      </c>
    </row>
    <row r="520" spans="1:21" s="11" customFormat="1" x14ac:dyDescent="0.35">
      <c r="A520" s="11" t="s">
        <v>94</v>
      </c>
      <c r="B520" s="11">
        <v>2018</v>
      </c>
      <c r="C520" s="11">
        <v>9</v>
      </c>
      <c r="D520" s="11" t="s">
        <v>95</v>
      </c>
      <c r="E520" s="11" t="s">
        <v>96</v>
      </c>
      <c r="F520" s="11" t="s">
        <v>700</v>
      </c>
      <c r="G520" s="11" t="s">
        <v>192</v>
      </c>
      <c r="H520" s="11" t="s">
        <v>110</v>
      </c>
      <c r="I520" s="11" t="s">
        <v>686</v>
      </c>
      <c r="J520" s="11" t="s">
        <v>99</v>
      </c>
      <c r="K520" s="11" t="s">
        <v>54</v>
      </c>
      <c r="L520" s="11" t="s">
        <v>100</v>
      </c>
      <c r="M520" s="11" t="s">
        <v>101</v>
      </c>
      <c r="N520" s="11">
        <v>305</v>
      </c>
      <c r="O520" s="11">
        <v>2018</v>
      </c>
      <c r="P520" s="11" t="s">
        <v>193</v>
      </c>
      <c r="Q520" s="11" t="s">
        <v>193</v>
      </c>
      <c r="R520" s="11" t="s">
        <v>192</v>
      </c>
      <c r="S520" s="11" t="s">
        <v>104</v>
      </c>
      <c r="T520" s="11">
        <v>9000.5700000000033</v>
      </c>
      <c r="U520" s="11" t="str">
        <f>IF(ISERROR(VLOOKUP(I520,'BACK INFO'!F:F,1,0)),IF(ISERROR(VLOOKUP(I520,'BACK INFO'!H:H,1,0)),K520,'BACK INFO'!$H$1),'BACK INFO'!$G$1)</f>
        <v>PAIGE ALYSE STRAUGHAN</v>
      </c>
    </row>
    <row r="521" spans="1:21" s="11" customFormat="1" x14ac:dyDescent="0.35">
      <c r="A521" s="11" t="s">
        <v>94</v>
      </c>
      <c r="B521" s="11">
        <v>2018</v>
      </c>
      <c r="C521" s="11">
        <v>9</v>
      </c>
      <c r="D521" s="11" t="s">
        <v>95</v>
      </c>
      <c r="E521" s="11" t="s">
        <v>96</v>
      </c>
      <c r="F521" s="11" t="s">
        <v>700</v>
      </c>
      <c r="G521" s="11" t="s">
        <v>192</v>
      </c>
      <c r="H521" s="11" t="s">
        <v>110</v>
      </c>
      <c r="I521" s="11" t="s">
        <v>686</v>
      </c>
      <c r="J521" s="11" t="s">
        <v>99</v>
      </c>
      <c r="K521" s="11" t="s">
        <v>54</v>
      </c>
      <c r="L521" s="11" t="s">
        <v>100</v>
      </c>
      <c r="M521" s="11" t="s">
        <v>101</v>
      </c>
      <c r="N521" s="11">
        <v>57</v>
      </c>
      <c r="O521" s="11">
        <v>2018</v>
      </c>
      <c r="P521" s="11" t="s">
        <v>193</v>
      </c>
      <c r="Q521" s="11" t="s">
        <v>193</v>
      </c>
      <c r="R521" s="11" t="s">
        <v>192</v>
      </c>
      <c r="S521" s="11" t="s">
        <v>104</v>
      </c>
      <c r="T521" s="11">
        <v>1759.53</v>
      </c>
      <c r="U521" s="11" t="str">
        <f>IF(ISERROR(VLOOKUP(I521,'BACK INFO'!F:F,1,0)),IF(ISERROR(VLOOKUP(I521,'BACK INFO'!H:H,1,0)),K521,'BACK INFO'!$H$1),'BACK INFO'!$G$1)</f>
        <v>PAIGE ALYSE STRAUGHAN</v>
      </c>
    </row>
    <row r="522" spans="1:21" s="11" customFormat="1" x14ac:dyDescent="0.35">
      <c r="A522" s="11" t="s">
        <v>94</v>
      </c>
      <c r="B522" s="11">
        <v>2018</v>
      </c>
      <c r="C522" s="11">
        <v>9</v>
      </c>
      <c r="D522" s="11" t="s">
        <v>95</v>
      </c>
      <c r="E522" s="11" t="s">
        <v>96</v>
      </c>
      <c r="F522" s="11" t="s">
        <v>700</v>
      </c>
      <c r="G522" s="11" t="s">
        <v>192</v>
      </c>
      <c r="H522" s="11" t="s">
        <v>110</v>
      </c>
      <c r="I522" s="11" t="s">
        <v>200</v>
      </c>
      <c r="J522" s="11" t="s">
        <v>120</v>
      </c>
      <c r="K522" s="11" t="s">
        <v>69</v>
      </c>
      <c r="L522" s="11" t="s">
        <v>143</v>
      </c>
      <c r="M522" s="11" t="s">
        <v>122</v>
      </c>
      <c r="N522" s="11">
        <v>10</v>
      </c>
      <c r="O522" s="11">
        <v>2018</v>
      </c>
      <c r="P522" s="11" t="s">
        <v>193</v>
      </c>
      <c r="Q522" s="11" t="s">
        <v>193</v>
      </c>
      <c r="R522" s="11" t="s">
        <v>192</v>
      </c>
      <c r="S522" s="11" t="s">
        <v>104</v>
      </c>
      <c r="T522" s="11">
        <v>337.78051978098244</v>
      </c>
      <c r="U522" s="11" t="str">
        <f>IF(ISERROR(VLOOKUP(I522,'BACK INFO'!F:F,1,0)),IF(ISERROR(VLOOKUP(I522,'BACK INFO'!H:H,1,0)),K522,'BACK INFO'!$H$1),'BACK INFO'!$G$1)</f>
        <v>JULIE BERTRAND</v>
      </c>
    </row>
    <row r="523" spans="1:21" s="11" customFormat="1" x14ac:dyDescent="0.35">
      <c r="A523" s="11" t="s">
        <v>94</v>
      </c>
      <c r="B523" s="11">
        <v>2018</v>
      </c>
      <c r="C523" s="11">
        <v>9</v>
      </c>
      <c r="D523" s="11" t="s">
        <v>95</v>
      </c>
      <c r="E523" s="11" t="s">
        <v>96</v>
      </c>
      <c r="F523" s="11" t="s">
        <v>700</v>
      </c>
      <c r="G523" s="11" t="s">
        <v>192</v>
      </c>
      <c r="H523" s="11" t="s">
        <v>110</v>
      </c>
      <c r="I523" s="11" t="s">
        <v>189</v>
      </c>
      <c r="J523" s="11" t="s">
        <v>99</v>
      </c>
      <c r="K523" s="11" t="s">
        <v>73</v>
      </c>
      <c r="L523" s="11" t="s">
        <v>127</v>
      </c>
      <c r="M523" s="11" t="s">
        <v>101</v>
      </c>
      <c r="N523" s="11">
        <v>31</v>
      </c>
      <c r="O523" s="11">
        <v>2018</v>
      </c>
      <c r="P523" s="11" t="s">
        <v>193</v>
      </c>
      <c r="Q523" s="11" t="s">
        <v>193</v>
      </c>
      <c r="R523" s="11" t="s">
        <v>192</v>
      </c>
      <c r="S523" s="11" t="s">
        <v>104</v>
      </c>
      <c r="T523" s="11">
        <v>682</v>
      </c>
      <c r="U523" s="11" t="str">
        <f>IF(ISERROR(VLOOKUP(I523,'BACK INFO'!F:F,1,0)),IF(ISERROR(VLOOKUP(I523,'BACK INFO'!H:H,1,0)),K523,'BACK INFO'!$H$1),'BACK INFO'!$G$1)</f>
        <v>PHYLLIS POSNER</v>
      </c>
    </row>
    <row r="524" spans="1:21" s="11" customFormat="1" x14ac:dyDescent="0.35">
      <c r="A524" s="11" t="s">
        <v>94</v>
      </c>
      <c r="B524" s="11">
        <v>2018</v>
      </c>
      <c r="C524" s="11">
        <v>9</v>
      </c>
      <c r="D524" s="11" t="s">
        <v>95</v>
      </c>
      <c r="E524" s="11" t="s">
        <v>96</v>
      </c>
      <c r="F524" s="11" t="s">
        <v>700</v>
      </c>
      <c r="G524" s="11" t="s">
        <v>192</v>
      </c>
      <c r="H524" s="11" t="s">
        <v>110</v>
      </c>
      <c r="I524" s="11" t="s">
        <v>311</v>
      </c>
      <c r="J524" s="11" t="s">
        <v>99</v>
      </c>
      <c r="K524" s="11" t="s">
        <v>76</v>
      </c>
      <c r="L524" s="11" t="s">
        <v>262</v>
      </c>
      <c r="M524" s="11" t="s">
        <v>101</v>
      </c>
      <c r="N524" s="11">
        <v>21</v>
      </c>
      <c r="O524" s="11">
        <v>2018</v>
      </c>
      <c r="P524" s="11" t="s">
        <v>193</v>
      </c>
      <c r="Q524" s="11" t="s">
        <v>193</v>
      </c>
      <c r="R524" s="11" t="s">
        <v>192</v>
      </c>
      <c r="S524" s="11" t="s">
        <v>104</v>
      </c>
      <c r="T524" s="11">
        <v>629</v>
      </c>
      <c r="U524" s="11" t="str">
        <f>IF(ISERROR(VLOOKUP(I524,'BACK INFO'!F:F,1,0)),IF(ISERROR(VLOOKUP(I524,'BACK INFO'!H:H,1,0)),K524,'BACK INFO'!$H$1),'BACK INFO'!$G$1)</f>
        <v>MIE MANNICHE</v>
      </c>
    </row>
    <row r="525" spans="1:21" s="11" customFormat="1" x14ac:dyDescent="0.35">
      <c r="A525" s="11" t="s">
        <v>94</v>
      </c>
      <c r="B525" s="11">
        <v>2018</v>
      </c>
      <c r="C525" s="11">
        <v>9</v>
      </c>
      <c r="D525" s="11" t="s">
        <v>95</v>
      </c>
      <c r="E525" s="11" t="s">
        <v>96</v>
      </c>
      <c r="F525" s="11" t="s">
        <v>700</v>
      </c>
      <c r="G525" s="11" t="s">
        <v>192</v>
      </c>
      <c r="H525" s="11" t="s">
        <v>110</v>
      </c>
      <c r="I525" s="11" t="s">
        <v>312</v>
      </c>
      <c r="J525" s="11" t="s">
        <v>99</v>
      </c>
      <c r="K525" s="11" t="s">
        <v>75</v>
      </c>
      <c r="L525" s="11" t="s">
        <v>273</v>
      </c>
      <c r="M525" s="11" t="s">
        <v>101</v>
      </c>
      <c r="N525" s="11">
        <v>27</v>
      </c>
      <c r="O525" s="11">
        <v>2018</v>
      </c>
      <c r="P525" s="11" t="s">
        <v>193</v>
      </c>
      <c r="Q525" s="11" t="s">
        <v>193</v>
      </c>
      <c r="R525" s="11" t="s">
        <v>192</v>
      </c>
      <c r="S525" s="11" t="s">
        <v>104</v>
      </c>
      <c r="T525" s="11">
        <v>803</v>
      </c>
      <c r="U525" s="11" t="str">
        <f>IF(ISERROR(VLOOKUP(I525,'BACK INFO'!F:F,1,0)),IF(ISERROR(VLOOKUP(I525,'BACK INFO'!H:H,1,0)),K525,'BACK INFO'!$H$1),'BACK INFO'!$G$1)</f>
        <v>LAURA BONG</v>
      </c>
    </row>
    <row r="526" spans="1:21" s="11" customFormat="1" x14ac:dyDescent="0.35">
      <c r="A526" s="11" t="s">
        <v>94</v>
      </c>
      <c r="B526" s="11">
        <v>2018</v>
      </c>
      <c r="C526" s="11">
        <v>9</v>
      </c>
      <c r="D526" s="11" t="s">
        <v>95</v>
      </c>
      <c r="E526" s="11" t="s">
        <v>96</v>
      </c>
      <c r="F526" s="11" t="s">
        <v>700</v>
      </c>
      <c r="G526" s="11" t="s">
        <v>192</v>
      </c>
      <c r="H526" s="11" t="s">
        <v>110</v>
      </c>
      <c r="I526" s="11" t="s">
        <v>185</v>
      </c>
      <c r="J526" s="11" t="s">
        <v>99</v>
      </c>
      <c r="K526" s="11" t="s">
        <v>76</v>
      </c>
      <c r="L526" s="11" t="s">
        <v>127</v>
      </c>
      <c r="M526" s="11" t="s">
        <v>101</v>
      </c>
      <c r="N526" s="11">
        <v>5</v>
      </c>
      <c r="O526" s="11">
        <v>2018</v>
      </c>
      <c r="P526" s="11" t="s">
        <v>193</v>
      </c>
      <c r="Q526" s="11" t="s">
        <v>193</v>
      </c>
      <c r="R526" s="11" t="s">
        <v>192</v>
      </c>
      <c r="S526" s="11" t="s">
        <v>104</v>
      </c>
      <c r="T526" s="11">
        <v>180</v>
      </c>
      <c r="U526" s="11" t="str">
        <f>IF(ISERROR(VLOOKUP(I526,'BACK INFO'!F:F,1,0)),IF(ISERROR(VLOOKUP(I526,'BACK INFO'!H:H,1,0)),K526,'BACK INFO'!$H$1),'BACK INFO'!$G$1)</f>
        <v>MIE MANNICHE</v>
      </c>
    </row>
    <row r="527" spans="1:21" s="11" customFormat="1" x14ac:dyDescent="0.35">
      <c r="A527" s="11" t="s">
        <v>94</v>
      </c>
      <c r="B527" s="11">
        <v>2018</v>
      </c>
      <c r="C527" s="11">
        <v>9</v>
      </c>
      <c r="D527" s="11" t="s">
        <v>95</v>
      </c>
      <c r="E527" s="11" t="s">
        <v>96</v>
      </c>
      <c r="F527" s="11" t="s">
        <v>700</v>
      </c>
      <c r="G527" s="11" t="s">
        <v>192</v>
      </c>
      <c r="H527" s="11" t="s">
        <v>110</v>
      </c>
      <c r="I527" s="11" t="s">
        <v>313</v>
      </c>
      <c r="J527" s="11" t="s">
        <v>99</v>
      </c>
      <c r="K527" s="11" t="s">
        <v>67</v>
      </c>
      <c r="L527" s="11" t="s">
        <v>133</v>
      </c>
      <c r="M527" s="11" t="s">
        <v>101</v>
      </c>
      <c r="N527" s="11">
        <v>3</v>
      </c>
      <c r="O527" s="11">
        <v>2018</v>
      </c>
      <c r="P527" s="11" t="s">
        <v>193</v>
      </c>
      <c r="Q527" s="11" t="s">
        <v>193</v>
      </c>
      <c r="R527" s="11" t="s">
        <v>192</v>
      </c>
      <c r="S527" s="11" t="s">
        <v>104</v>
      </c>
      <c r="T527" s="11">
        <v>108</v>
      </c>
      <c r="U527" s="11" t="str">
        <f>IF(ISERROR(VLOOKUP(I527,'BACK INFO'!F:F,1,0)),IF(ISERROR(VLOOKUP(I527,'BACK INFO'!H:H,1,0)),K527,'BACK INFO'!$H$1),'BACK INFO'!$G$1)</f>
        <v>ANITA M. HOPKINS</v>
      </c>
    </row>
    <row r="528" spans="1:21" s="11" customFormat="1" x14ac:dyDescent="0.35">
      <c r="A528" s="11" t="s">
        <v>94</v>
      </c>
      <c r="B528" s="11">
        <v>2018</v>
      </c>
      <c r="C528" s="11">
        <v>9</v>
      </c>
      <c r="D528" s="11" t="s">
        <v>95</v>
      </c>
      <c r="E528" s="11" t="s">
        <v>96</v>
      </c>
      <c r="F528" s="11" t="s">
        <v>700</v>
      </c>
      <c r="G528" s="11" t="s">
        <v>192</v>
      </c>
      <c r="H528" s="11" t="s">
        <v>110</v>
      </c>
      <c r="I528" s="11" t="s">
        <v>314</v>
      </c>
      <c r="J528" s="11" t="s">
        <v>99</v>
      </c>
      <c r="K528" s="11" t="s">
        <v>75</v>
      </c>
      <c r="L528" s="11" t="s">
        <v>131</v>
      </c>
      <c r="M528" s="11" t="s">
        <v>101</v>
      </c>
      <c r="N528" s="11">
        <v>20</v>
      </c>
      <c r="O528" s="11">
        <v>2018</v>
      </c>
      <c r="P528" s="11" t="s">
        <v>193</v>
      </c>
      <c r="Q528" s="11" t="s">
        <v>193</v>
      </c>
      <c r="R528" s="11" t="s">
        <v>192</v>
      </c>
      <c r="S528" s="11" t="s">
        <v>104</v>
      </c>
      <c r="T528" s="11">
        <v>663</v>
      </c>
      <c r="U528" s="11" t="str">
        <f>IF(ISERROR(VLOOKUP(I528,'BACK INFO'!F:F,1,0)),IF(ISERROR(VLOOKUP(I528,'BACK INFO'!H:H,1,0)),K528,'BACK INFO'!$H$1),'BACK INFO'!$G$1)</f>
        <v>LAURA BONG</v>
      </c>
    </row>
    <row r="529" spans="1:21" s="11" customFormat="1" x14ac:dyDescent="0.35">
      <c r="A529" s="11" t="s">
        <v>94</v>
      </c>
      <c r="B529" s="11">
        <v>2018</v>
      </c>
      <c r="C529" s="11">
        <v>9</v>
      </c>
      <c r="D529" s="11" t="s">
        <v>95</v>
      </c>
      <c r="E529" s="11" t="s">
        <v>96</v>
      </c>
      <c r="F529" s="11" t="s">
        <v>700</v>
      </c>
      <c r="G529" s="11" t="s">
        <v>192</v>
      </c>
      <c r="H529" s="11" t="s">
        <v>110</v>
      </c>
      <c r="I529" s="11" t="s">
        <v>272</v>
      </c>
      <c r="J529" s="11" t="s">
        <v>99</v>
      </c>
      <c r="K529" s="11" t="s">
        <v>75</v>
      </c>
      <c r="L529" s="11" t="s">
        <v>273</v>
      </c>
      <c r="M529" s="11" t="s">
        <v>101</v>
      </c>
      <c r="N529" s="11">
        <v>18</v>
      </c>
      <c r="O529" s="11">
        <v>2018</v>
      </c>
      <c r="P529" s="11" t="s">
        <v>193</v>
      </c>
      <c r="Q529" s="11" t="s">
        <v>193</v>
      </c>
      <c r="R529" s="11" t="s">
        <v>192</v>
      </c>
      <c r="S529" s="11" t="s">
        <v>104</v>
      </c>
      <c r="T529" s="11">
        <v>594</v>
      </c>
      <c r="U529" s="11" t="str">
        <f>IF(ISERROR(VLOOKUP(I529,'BACK INFO'!F:F,1,0)),IF(ISERROR(VLOOKUP(I529,'BACK INFO'!H:H,1,0)),K529,'BACK INFO'!$H$1),'BACK INFO'!$G$1)</f>
        <v>LAURA BONG</v>
      </c>
    </row>
    <row r="530" spans="1:21" s="11" customFormat="1" x14ac:dyDescent="0.35">
      <c r="A530" s="11" t="s">
        <v>94</v>
      </c>
      <c r="B530" s="11">
        <v>2018</v>
      </c>
      <c r="C530" s="11">
        <v>9</v>
      </c>
      <c r="D530" s="11" t="s">
        <v>95</v>
      </c>
      <c r="E530" s="11" t="s">
        <v>96</v>
      </c>
      <c r="F530" s="11" t="s">
        <v>700</v>
      </c>
      <c r="G530" s="11" t="s">
        <v>192</v>
      </c>
      <c r="H530" s="11" t="s">
        <v>110</v>
      </c>
      <c r="I530" s="11" t="s">
        <v>205</v>
      </c>
      <c r="J530" s="11" t="s">
        <v>99</v>
      </c>
      <c r="K530" s="11" t="s">
        <v>67</v>
      </c>
      <c r="L530" s="11" t="s">
        <v>133</v>
      </c>
      <c r="M530" s="11" t="s">
        <v>101</v>
      </c>
      <c r="N530" s="11">
        <v>21</v>
      </c>
      <c r="O530" s="11">
        <v>2018</v>
      </c>
      <c r="P530" s="11" t="s">
        <v>193</v>
      </c>
      <c r="Q530" s="11" t="s">
        <v>193</v>
      </c>
      <c r="R530" s="11" t="s">
        <v>192</v>
      </c>
      <c r="S530" s="11" t="s">
        <v>104</v>
      </c>
      <c r="T530" s="11">
        <v>774</v>
      </c>
      <c r="U530" s="11" t="str">
        <f>IF(ISERROR(VLOOKUP(I530,'BACK INFO'!F:F,1,0)),IF(ISERROR(VLOOKUP(I530,'BACK INFO'!H:H,1,0)),K530,'BACK INFO'!$H$1),'BACK INFO'!$G$1)</f>
        <v>ANITA M. HOPKINS</v>
      </c>
    </row>
    <row r="531" spans="1:21" s="11" customFormat="1" x14ac:dyDescent="0.35">
      <c r="A531" s="11" t="s">
        <v>94</v>
      </c>
      <c r="B531" s="11">
        <v>2018</v>
      </c>
      <c r="C531" s="11">
        <v>9</v>
      </c>
      <c r="D531" s="11" t="s">
        <v>95</v>
      </c>
      <c r="E531" s="11" t="s">
        <v>96</v>
      </c>
      <c r="F531" s="11" t="s">
        <v>700</v>
      </c>
      <c r="G531" s="11" t="s">
        <v>192</v>
      </c>
      <c r="H531" s="11" t="s">
        <v>110</v>
      </c>
      <c r="I531" s="11" t="s">
        <v>206</v>
      </c>
      <c r="J531" s="11" t="s">
        <v>99</v>
      </c>
      <c r="K531" s="11" t="s">
        <v>74</v>
      </c>
      <c r="L531" s="11" t="s">
        <v>199</v>
      </c>
      <c r="M531" s="11" t="s">
        <v>101</v>
      </c>
      <c r="N531" s="11">
        <v>20</v>
      </c>
      <c r="O531" s="11">
        <v>2018</v>
      </c>
      <c r="P531" s="11" t="s">
        <v>193</v>
      </c>
      <c r="Q531" s="11" t="s">
        <v>193</v>
      </c>
      <c r="R531" s="11" t="s">
        <v>192</v>
      </c>
      <c r="S531" s="11" t="s">
        <v>104</v>
      </c>
      <c r="T531" s="11">
        <v>697</v>
      </c>
      <c r="U531" s="11" t="str">
        <f>IF(ISERROR(VLOOKUP(I531,'BACK INFO'!F:F,1,0)),IF(ISERROR(VLOOKUP(I531,'BACK INFO'!H:H,1,0)),K531,'BACK INFO'!$H$1),'BACK INFO'!$G$1)</f>
        <v>DENISE ARNETT</v>
      </c>
    </row>
    <row r="532" spans="1:21" s="11" customFormat="1" x14ac:dyDescent="0.35">
      <c r="A532" s="11" t="s">
        <v>94</v>
      </c>
      <c r="B532" s="11">
        <v>2018</v>
      </c>
      <c r="C532" s="11">
        <v>9</v>
      </c>
      <c r="D532" s="11" t="s">
        <v>95</v>
      </c>
      <c r="E532" s="11" t="s">
        <v>96</v>
      </c>
      <c r="F532" s="11" t="s">
        <v>700</v>
      </c>
      <c r="G532" s="11" t="s">
        <v>192</v>
      </c>
      <c r="H532" s="11" t="s">
        <v>110</v>
      </c>
      <c r="I532" s="11" t="s">
        <v>315</v>
      </c>
      <c r="J532" s="11" t="s">
        <v>120</v>
      </c>
      <c r="K532" s="11" t="s">
        <v>66</v>
      </c>
      <c r="L532" s="11" t="s">
        <v>121</v>
      </c>
      <c r="M532" s="11" t="s">
        <v>122</v>
      </c>
      <c r="N532" s="11">
        <v>8</v>
      </c>
      <c r="O532" s="11">
        <v>2018</v>
      </c>
      <c r="P532" s="11" t="s">
        <v>193</v>
      </c>
      <c r="Q532" s="11" t="s">
        <v>193</v>
      </c>
      <c r="R532" s="11" t="s">
        <v>192</v>
      </c>
      <c r="S532" s="11" t="s">
        <v>104</v>
      </c>
      <c r="T532" s="11">
        <v>218.24631757538373</v>
      </c>
      <c r="U532" s="11" t="str">
        <f>IF(ISERROR(VLOOKUP(I532,'BACK INFO'!F:F,1,0)),IF(ISERROR(VLOOKUP(I532,'BACK INFO'!H:H,1,0)),K532,'BACK INFO'!$H$1),'BACK INFO'!$G$1)</f>
        <v>SHOUTOUTAGENCY</v>
      </c>
    </row>
    <row r="533" spans="1:21" s="11" customFormat="1" x14ac:dyDescent="0.35">
      <c r="A533" s="11" t="s">
        <v>94</v>
      </c>
      <c r="B533" s="11">
        <v>2018</v>
      </c>
      <c r="C533" s="11">
        <v>9</v>
      </c>
      <c r="D533" s="11" t="s">
        <v>95</v>
      </c>
      <c r="E533" s="11" t="s">
        <v>96</v>
      </c>
      <c r="F533" s="11" t="s">
        <v>700</v>
      </c>
      <c r="G533" s="11" t="s">
        <v>192</v>
      </c>
      <c r="H533" s="11" t="s">
        <v>110</v>
      </c>
      <c r="I533" s="11" t="s">
        <v>182</v>
      </c>
      <c r="J533" s="11" t="s">
        <v>99</v>
      </c>
      <c r="K533" s="11" t="s">
        <v>71</v>
      </c>
      <c r="L533" s="11" t="s">
        <v>169</v>
      </c>
      <c r="M533" s="11" t="s">
        <v>101</v>
      </c>
      <c r="N533" s="11">
        <v>25</v>
      </c>
      <c r="O533" s="11">
        <v>2018</v>
      </c>
      <c r="P533" s="11" t="s">
        <v>193</v>
      </c>
      <c r="Q533" s="11" t="s">
        <v>193</v>
      </c>
      <c r="R533" s="11" t="s">
        <v>192</v>
      </c>
      <c r="S533" s="11" t="s">
        <v>104</v>
      </c>
      <c r="T533" s="11">
        <v>804</v>
      </c>
      <c r="U533" s="11" t="str">
        <f>IF(ISERROR(VLOOKUP(I533,'BACK INFO'!F:F,1,0)),IF(ISERROR(VLOOKUP(I533,'BACK INFO'!H:H,1,0)),K533,'BACK INFO'!$H$1),'BACK INFO'!$G$1)</f>
        <v>HOLLY SALES INC.</v>
      </c>
    </row>
    <row r="534" spans="1:21" s="11" customFormat="1" x14ac:dyDescent="0.35">
      <c r="A534" s="11" t="s">
        <v>94</v>
      </c>
      <c r="B534" s="11">
        <v>2018</v>
      </c>
      <c r="C534" s="11">
        <v>9</v>
      </c>
      <c r="D534" s="11" t="s">
        <v>95</v>
      </c>
      <c r="E534" s="11" t="s">
        <v>96</v>
      </c>
      <c r="F534" s="11" t="s">
        <v>700</v>
      </c>
      <c r="G534" s="11" t="s">
        <v>192</v>
      </c>
      <c r="H534" s="11" t="s">
        <v>110</v>
      </c>
      <c r="I534" s="11" t="s">
        <v>187</v>
      </c>
      <c r="J534" s="11" t="s">
        <v>99</v>
      </c>
      <c r="K534" s="11" t="s">
        <v>73</v>
      </c>
      <c r="L534" s="11" t="s">
        <v>127</v>
      </c>
      <c r="M534" s="11" t="s">
        <v>101</v>
      </c>
      <c r="N534" s="11">
        <v>23</v>
      </c>
      <c r="O534" s="11">
        <v>2018</v>
      </c>
      <c r="P534" s="11" t="s">
        <v>193</v>
      </c>
      <c r="Q534" s="11" t="s">
        <v>193</v>
      </c>
      <c r="R534" s="11" t="s">
        <v>192</v>
      </c>
      <c r="S534" s="11" t="s">
        <v>104</v>
      </c>
      <c r="T534" s="11">
        <v>667</v>
      </c>
      <c r="U534" s="11" t="str">
        <f>IF(ISERROR(VLOOKUP(I534,'BACK INFO'!F:F,1,0)),IF(ISERROR(VLOOKUP(I534,'BACK INFO'!H:H,1,0)),K534,'BACK INFO'!$H$1),'BACK INFO'!$G$1)</f>
        <v>PHYLLIS POSNER</v>
      </c>
    </row>
    <row r="535" spans="1:21" s="11" customFormat="1" x14ac:dyDescent="0.35">
      <c r="A535" s="11" t="s">
        <v>94</v>
      </c>
      <c r="B535" s="11">
        <v>2018</v>
      </c>
      <c r="C535" s="11">
        <v>9</v>
      </c>
      <c r="D535" s="11" t="s">
        <v>95</v>
      </c>
      <c r="E535" s="11" t="s">
        <v>96</v>
      </c>
      <c r="F535" s="11" t="s">
        <v>700</v>
      </c>
      <c r="G535" s="11" t="s">
        <v>192</v>
      </c>
      <c r="H535" s="11" t="s">
        <v>110</v>
      </c>
      <c r="I535" s="11" t="s">
        <v>207</v>
      </c>
      <c r="J535" s="11" t="s">
        <v>99</v>
      </c>
      <c r="K535" s="11" t="s">
        <v>67</v>
      </c>
      <c r="L535" s="11" t="s">
        <v>114</v>
      </c>
      <c r="M535" s="11" t="s">
        <v>101</v>
      </c>
      <c r="N535" s="11">
        <v>19</v>
      </c>
      <c r="O535" s="11">
        <v>2018</v>
      </c>
      <c r="P535" s="11" t="s">
        <v>193</v>
      </c>
      <c r="Q535" s="11" t="s">
        <v>193</v>
      </c>
      <c r="R535" s="11" t="s">
        <v>192</v>
      </c>
      <c r="S535" s="11" t="s">
        <v>104</v>
      </c>
      <c r="T535" s="11">
        <v>612</v>
      </c>
      <c r="U535" s="11" t="str">
        <f>IF(ISERROR(VLOOKUP(I535,'BACK INFO'!F:F,1,0)),IF(ISERROR(VLOOKUP(I535,'BACK INFO'!H:H,1,0)),K535,'BACK INFO'!$H$1),'BACK INFO'!$G$1)</f>
        <v>ANITA M. HOPKINS</v>
      </c>
    </row>
    <row r="536" spans="1:21" s="11" customFormat="1" x14ac:dyDescent="0.35">
      <c r="A536" s="11" t="s">
        <v>94</v>
      </c>
      <c r="B536" s="11">
        <v>2018</v>
      </c>
      <c r="C536" s="11">
        <v>9</v>
      </c>
      <c r="D536" s="11" t="s">
        <v>95</v>
      </c>
      <c r="E536" s="11" t="s">
        <v>96</v>
      </c>
      <c r="F536" s="11" t="s">
        <v>700</v>
      </c>
      <c r="G536" s="11" t="s">
        <v>192</v>
      </c>
      <c r="H536" s="11" t="s">
        <v>110</v>
      </c>
      <c r="I536" s="11" t="s">
        <v>207</v>
      </c>
      <c r="J536" s="11" t="s">
        <v>99</v>
      </c>
      <c r="K536" s="11" t="s">
        <v>67</v>
      </c>
      <c r="L536" s="11" t="s">
        <v>108</v>
      </c>
      <c r="M536" s="11" t="s">
        <v>101</v>
      </c>
      <c r="N536" s="11">
        <v>10</v>
      </c>
      <c r="O536" s="11">
        <v>2018</v>
      </c>
      <c r="P536" s="11" t="s">
        <v>193</v>
      </c>
      <c r="Q536" s="11" t="s">
        <v>193</v>
      </c>
      <c r="R536" s="11" t="s">
        <v>192</v>
      </c>
      <c r="S536" s="11" t="s">
        <v>104</v>
      </c>
      <c r="T536" s="11">
        <v>440</v>
      </c>
      <c r="U536" s="11" t="str">
        <f>IF(ISERROR(VLOOKUP(I536,'BACK INFO'!F:F,1,0)),IF(ISERROR(VLOOKUP(I536,'BACK INFO'!H:H,1,0)),K536,'BACK INFO'!$H$1),'BACK INFO'!$G$1)</f>
        <v>ANITA M. HOPKINS</v>
      </c>
    </row>
    <row r="537" spans="1:21" s="11" customFormat="1" x14ac:dyDescent="0.35">
      <c r="A537" s="11" t="s">
        <v>94</v>
      </c>
      <c r="B537" s="11">
        <v>2018</v>
      </c>
      <c r="C537" s="11">
        <v>9</v>
      </c>
      <c r="D537" s="11" t="s">
        <v>95</v>
      </c>
      <c r="E537" s="11" t="s">
        <v>96</v>
      </c>
      <c r="F537" s="11" t="s">
        <v>700</v>
      </c>
      <c r="G537" s="11" t="s">
        <v>192</v>
      </c>
      <c r="H537" s="11" t="s">
        <v>110</v>
      </c>
      <c r="I537" s="11" t="s">
        <v>209</v>
      </c>
      <c r="J537" s="11" t="s">
        <v>99</v>
      </c>
      <c r="K537" s="11" t="s">
        <v>67</v>
      </c>
      <c r="L537" s="11" t="s">
        <v>173</v>
      </c>
      <c r="M537" s="11" t="s">
        <v>101</v>
      </c>
      <c r="N537" s="11">
        <v>5</v>
      </c>
      <c r="O537" s="11">
        <v>2018</v>
      </c>
      <c r="P537" s="11" t="s">
        <v>193</v>
      </c>
      <c r="Q537" s="11" t="s">
        <v>193</v>
      </c>
      <c r="R537" s="11" t="s">
        <v>192</v>
      </c>
      <c r="S537" s="11" t="s">
        <v>104</v>
      </c>
      <c r="T537" s="11">
        <v>180</v>
      </c>
      <c r="U537" s="11" t="str">
        <f>IF(ISERROR(VLOOKUP(I537,'BACK INFO'!F:F,1,0)),IF(ISERROR(VLOOKUP(I537,'BACK INFO'!H:H,1,0)),K537,'BACK INFO'!$H$1),'BACK INFO'!$G$1)</f>
        <v>ANITA M. HOPKINS</v>
      </c>
    </row>
    <row r="538" spans="1:21" s="11" customFormat="1" x14ac:dyDescent="0.35">
      <c r="A538" s="11" t="s">
        <v>94</v>
      </c>
      <c r="B538" s="11">
        <v>2018</v>
      </c>
      <c r="C538" s="11">
        <v>9</v>
      </c>
      <c r="D538" s="11" t="s">
        <v>95</v>
      </c>
      <c r="E538" s="11" t="s">
        <v>96</v>
      </c>
      <c r="F538" s="11" t="s">
        <v>700</v>
      </c>
      <c r="G538" s="11" t="s">
        <v>192</v>
      </c>
      <c r="H538" s="11" t="s">
        <v>110</v>
      </c>
      <c r="I538" s="11" t="s">
        <v>209</v>
      </c>
      <c r="J538" s="11" t="s">
        <v>99</v>
      </c>
      <c r="K538" s="11" t="s">
        <v>67</v>
      </c>
      <c r="L538" s="11" t="s">
        <v>210</v>
      </c>
      <c r="M538" s="11" t="s">
        <v>101</v>
      </c>
      <c r="N538" s="11">
        <v>10</v>
      </c>
      <c r="O538" s="11">
        <v>2018</v>
      </c>
      <c r="P538" s="11" t="s">
        <v>193</v>
      </c>
      <c r="Q538" s="11" t="s">
        <v>193</v>
      </c>
      <c r="R538" s="11" t="s">
        <v>192</v>
      </c>
      <c r="S538" s="11" t="s">
        <v>104</v>
      </c>
      <c r="T538" s="11">
        <v>312.8</v>
      </c>
      <c r="U538" s="11" t="str">
        <f>IF(ISERROR(VLOOKUP(I538,'BACK INFO'!F:F,1,0)),IF(ISERROR(VLOOKUP(I538,'BACK INFO'!H:H,1,0)),K538,'BACK INFO'!$H$1),'BACK INFO'!$G$1)</f>
        <v>ANITA M. HOPKINS</v>
      </c>
    </row>
    <row r="539" spans="1:21" s="11" customFormat="1" x14ac:dyDescent="0.35">
      <c r="A539" s="11" t="s">
        <v>94</v>
      </c>
      <c r="B539" s="11">
        <v>2018</v>
      </c>
      <c r="C539" s="11">
        <v>9</v>
      </c>
      <c r="D539" s="11" t="s">
        <v>95</v>
      </c>
      <c r="E539" s="11" t="s">
        <v>96</v>
      </c>
      <c r="F539" s="11" t="s">
        <v>700</v>
      </c>
      <c r="G539" s="11" t="s">
        <v>192</v>
      </c>
      <c r="H539" s="11" t="s">
        <v>110</v>
      </c>
      <c r="I539" s="11" t="s">
        <v>209</v>
      </c>
      <c r="J539" s="11" t="s">
        <v>99</v>
      </c>
      <c r="K539" s="11" t="s">
        <v>75</v>
      </c>
      <c r="L539" s="11" t="s">
        <v>273</v>
      </c>
      <c r="M539" s="11" t="s">
        <v>101</v>
      </c>
      <c r="N539" s="11">
        <v>11</v>
      </c>
      <c r="O539" s="11">
        <v>2018</v>
      </c>
      <c r="P539" s="11" t="s">
        <v>193</v>
      </c>
      <c r="Q539" s="11" t="s">
        <v>193</v>
      </c>
      <c r="R539" s="11" t="s">
        <v>192</v>
      </c>
      <c r="S539" s="11" t="s">
        <v>104</v>
      </c>
      <c r="T539" s="11">
        <v>402</v>
      </c>
      <c r="U539" s="11" t="str">
        <f>IF(ISERROR(VLOOKUP(I539,'BACK INFO'!F:F,1,0)),IF(ISERROR(VLOOKUP(I539,'BACK INFO'!H:H,1,0)),K539,'BACK INFO'!$H$1),'BACK INFO'!$G$1)</f>
        <v>LAURA BONG</v>
      </c>
    </row>
    <row r="540" spans="1:21" s="11" customFormat="1" x14ac:dyDescent="0.35">
      <c r="A540" s="11" t="s">
        <v>94</v>
      </c>
      <c r="B540" s="11">
        <v>2018</v>
      </c>
      <c r="C540" s="11">
        <v>9</v>
      </c>
      <c r="D540" s="11" t="s">
        <v>95</v>
      </c>
      <c r="E540" s="11" t="s">
        <v>96</v>
      </c>
      <c r="F540" s="11" t="s">
        <v>700</v>
      </c>
      <c r="G540" s="11" t="s">
        <v>192</v>
      </c>
      <c r="H540" s="11" t="s">
        <v>110</v>
      </c>
      <c r="I540" s="11" t="s">
        <v>209</v>
      </c>
      <c r="J540" s="11" t="s">
        <v>120</v>
      </c>
      <c r="K540" s="11" t="s">
        <v>68</v>
      </c>
      <c r="L540" s="11" t="s">
        <v>129</v>
      </c>
      <c r="M540" s="11" t="s">
        <v>122</v>
      </c>
      <c r="N540" s="11">
        <v>7</v>
      </c>
      <c r="O540" s="11">
        <v>2018</v>
      </c>
      <c r="P540" s="11" t="s">
        <v>193</v>
      </c>
      <c r="Q540" s="11" t="s">
        <v>193</v>
      </c>
      <c r="R540" s="11" t="s">
        <v>192</v>
      </c>
      <c r="S540" s="11" t="s">
        <v>104</v>
      </c>
      <c r="T540" s="11">
        <v>267.60237526027612</v>
      </c>
      <c r="U540" s="11" t="str">
        <f>IF(ISERROR(VLOOKUP(I540,'BACK INFO'!F:F,1,0)),IF(ISERROR(VLOOKUP(I540,'BACK INFO'!H:H,1,0)),K540,'BACK INFO'!$H$1),'BACK INFO'!$G$1)</f>
        <v>STEPHANIE VITALI</v>
      </c>
    </row>
    <row r="541" spans="1:21" s="11" customFormat="1" x14ac:dyDescent="0.35">
      <c r="A541" s="11" t="s">
        <v>94</v>
      </c>
      <c r="B541" s="11">
        <v>2018</v>
      </c>
      <c r="C541" s="11">
        <v>9</v>
      </c>
      <c r="D541" s="11" t="s">
        <v>95</v>
      </c>
      <c r="E541" s="11" t="s">
        <v>96</v>
      </c>
      <c r="F541" s="11" t="s">
        <v>700</v>
      </c>
      <c r="G541" s="11" t="s">
        <v>192</v>
      </c>
      <c r="H541" s="11" t="s">
        <v>110</v>
      </c>
      <c r="I541" s="11" t="s">
        <v>212</v>
      </c>
      <c r="J541" s="11" t="s">
        <v>99</v>
      </c>
      <c r="K541" s="11" t="s">
        <v>67</v>
      </c>
      <c r="L541" s="11" t="s">
        <v>173</v>
      </c>
      <c r="M541" s="11" t="s">
        <v>101</v>
      </c>
      <c r="N541" s="11">
        <v>13</v>
      </c>
      <c r="O541" s="11">
        <v>2018</v>
      </c>
      <c r="P541" s="11" t="s">
        <v>193</v>
      </c>
      <c r="Q541" s="11" t="s">
        <v>193</v>
      </c>
      <c r="R541" s="11" t="s">
        <v>192</v>
      </c>
      <c r="S541" s="11" t="s">
        <v>104</v>
      </c>
      <c r="T541" s="11">
        <v>422.76</v>
      </c>
      <c r="U541" s="11" t="str">
        <f>IF(ISERROR(VLOOKUP(I541,'BACK INFO'!F:F,1,0)),IF(ISERROR(VLOOKUP(I541,'BACK INFO'!H:H,1,0)),K541,'BACK INFO'!$H$1),'BACK INFO'!$G$1)</f>
        <v>ANITA M. HOPKINS</v>
      </c>
    </row>
    <row r="542" spans="1:21" s="11" customFormat="1" x14ac:dyDescent="0.35">
      <c r="A542" s="11" t="s">
        <v>94</v>
      </c>
      <c r="B542" s="11">
        <v>2018</v>
      </c>
      <c r="C542" s="11">
        <v>9</v>
      </c>
      <c r="D542" s="11" t="s">
        <v>95</v>
      </c>
      <c r="E542" s="11" t="s">
        <v>96</v>
      </c>
      <c r="F542" s="11" t="s">
        <v>700</v>
      </c>
      <c r="G542" s="11" t="s">
        <v>192</v>
      </c>
      <c r="H542" s="11" t="s">
        <v>110</v>
      </c>
      <c r="I542" s="11" t="s">
        <v>274</v>
      </c>
      <c r="J542" s="11" t="s">
        <v>99</v>
      </c>
      <c r="K542" s="11" t="s">
        <v>72</v>
      </c>
      <c r="L542" s="11" t="s">
        <v>114</v>
      </c>
      <c r="M542" s="11" t="s">
        <v>101</v>
      </c>
      <c r="N542" s="11">
        <v>8</v>
      </c>
      <c r="O542" s="11">
        <v>2018</v>
      </c>
      <c r="P542" s="11" t="s">
        <v>193</v>
      </c>
      <c r="Q542" s="11" t="s">
        <v>193</v>
      </c>
      <c r="R542" s="11" t="s">
        <v>192</v>
      </c>
      <c r="S542" s="11" t="s">
        <v>104</v>
      </c>
      <c r="T542" s="11">
        <v>248</v>
      </c>
      <c r="U542" s="11" t="str">
        <f>IF(ISERROR(VLOOKUP(I542,'BACK INFO'!F:F,1,0)),IF(ISERROR(VLOOKUP(I542,'BACK INFO'!H:H,1,0)),K542,'BACK INFO'!$H$1),'BACK INFO'!$G$1)</f>
        <v>BILL MILLER AND COMPANY</v>
      </c>
    </row>
    <row r="543" spans="1:21" s="11" customFormat="1" x14ac:dyDescent="0.35">
      <c r="A543" s="11" t="s">
        <v>94</v>
      </c>
      <c r="B543" s="11">
        <v>2018</v>
      </c>
      <c r="C543" s="11">
        <v>9</v>
      </c>
      <c r="D543" s="11" t="s">
        <v>95</v>
      </c>
      <c r="E543" s="11" t="s">
        <v>96</v>
      </c>
      <c r="F543" s="11" t="s">
        <v>700</v>
      </c>
      <c r="G543" s="11" t="s">
        <v>192</v>
      </c>
      <c r="H543" s="11" t="s">
        <v>110</v>
      </c>
      <c r="I543" s="11" t="s">
        <v>316</v>
      </c>
      <c r="J543" s="11" t="s">
        <v>120</v>
      </c>
      <c r="K543" s="11" t="s">
        <v>68</v>
      </c>
      <c r="L543" s="11" t="s">
        <v>129</v>
      </c>
      <c r="M543" s="11" t="s">
        <v>122</v>
      </c>
      <c r="N543" s="11">
        <v>19</v>
      </c>
      <c r="O543" s="11">
        <v>2018</v>
      </c>
      <c r="P543" s="11" t="s">
        <v>193</v>
      </c>
      <c r="Q543" s="11" t="s">
        <v>193</v>
      </c>
      <c r="R543" s="11" t="s">
        <v>192</v>
      </c>
      <c r="S543" s="11" t="s">
        <v>104</v>
      </c>
      <c r="T543" s="11">
        <v>621.57785146911397</v>
      </c>
      <c r="U543" s="11" t="str">
        <f>IF(ISERROR(VLOOKUP(I543,'BACK INFO'!F:F,1,0)),IF(ISERROR(VLOOKUP(I543,'BACK INFO'!H:H,1,0)),K543,'BACK INFO'!$H$1),'BACK INFO'!$G$1)</f>
        <v>STEPHANIE VITALI</v>
      </c>
    </row>
    <row r="544" spans="1:21" s="11" customFormat="1" x14ac:dyDescent="0.35">
      <c r="A544" s="11" t="s">
        <v>94</v>
      </c>
      <c r="B544" s="11">
        <v>2018</v>
      </c>
      <c r="C544" s="11">
        <v>9</v>
      </c>
      <c r="D544" s="11" t="s">
        <v>95</v>
      </c>
      <c r="E544" s="11" t="s">
        <v>96</v>
      </c>
      <c r="F544" s="11" t="s">
        <v>700</v>
      </c>
      <c r="G544" s="11" t="s">
        <v>192</v>
      </c>
      <c r="H544" s="11" t="s">
        <v>110</v>
      </c>
      <c r="I544" s="11" t="s">
        <v>214</v>
      </c>
      <c r="J544" s="11" t="s">
        <v>99</v>
      </c>
      <c r="K544" s="11" t="s">
        <v>74</v>
      </c>
      <c r="L544" s="11" t="s">
        <v>199</v>
      </c>
      <c r="M544" s="11" t="s">
        <v>101</v>
      </c>
      <c r="N544" s="11">
        <v>20</v>
      </c>
      <c r="O544" s="11">
        <v>2018</v>
      </c>
      <c r="P544" s="11" t="s">
        <v>193</v>
      </c>
      <c r="Q544" s="11" t="s">
        <v>193</v>
      </c>
      <c r="R544" s="11" t="s">
        <v>192</v>
      </c>
      <c r="S544" s="11" t="s">
        <v>104</v>
      </c>
      <c r="T544" s="11">
        <v>697</v>
      </c>
      <c r="U544" s="11" t="str">
        <f>IF(ISERROR(VLOOKUP(I544,'BACK INFO'!F:F,1,0)),IF(ISERROR(VLOOKUP(I544,'BACK INFO'!H:H,1,0)),K544,'BACK INFO'!$H$1),'BACK INFO'!$G$1)</f>
        <v>DENISE ARNETT</v>
      </c>
    </row>
    <row r="545" spans="1:21" s="11" customFormat="1" x14ac:dyDescent="0.35">
      <c r="A545" s="11" t="s">
        <v>94</v>
      </c>
      <c r="B545" s="11">
        <v>2018</v>
      </c>
      <c r="C545" s="11">
        <v>9</v>
      </c>
      <c r="D545" s="11" t="s">
        <v>95</v>
      </c>
      <c r="E545" s="11" t="s">
        <v>96</v>
      </c>
      <c r="F545" s="11" t="s">
        <v>700</v>
      </c>
      <c r="G545" s="11" t="s">
        <v>192</v>
      </c>
      <c r="H545" s="11" t="s">
        <v>110</v>
      </c>
      <c r="I545" s="11" t="s">
        <v>215</v>
      </c>
      <c r="J545" s="11" t="s">
        <v>99</v>
      </c>
      <c r="K545" s="11" t="s">
        <v>71</v>
      </c>
      <c r="L545" s="11" t="s">
        <v>216</v>
      </c>
      <c r="M545" s="11" t="s">
        <v>101</v>
      </c>
      <c r="N545" s="11">
        <v>3</v>
      </c>
      <c r="O545" s="11">
        <v>2018</v>
      </c>
      <c r="P545" s="11" t="s">
        <v>193</v>
      </c>
      <c r="Q545" s="11" t="s">
        <v>193</v>
      </c>
      <c r="R545" s="11" t="s">
        <v>192</v>
      </c>
      <c r="S545" s="11" t="s">
        <v>104</v>
      </c>
      <c r="T545" s="11">
        <v>111</v>
      </c>
      <c r="U545" s="11" t="str">
        <f>IF(ISERROR(VLOOKUP(I545,'BACK INFO'!F:F,1,0)),IF(ISERROR(VLOOKUP(I545,'BACK INFO'!H:H,1,0)),K545,'BACK INFO'!$H$1),'BACK INFO'!$G$1)</f>
        <v>HOLLY SALES INC.</v>
      </c>
    </row>
    <row r="546" spans="1:21" s="11" customFormat="1" x14ac:dyDescent="0.35">
      <c r="A546" s="11" t="s">
        <v>94</v>
      </c>
      <c r="B546" s="11">
        <v>2018</v>
      </c>
      <c r="C546" s="11">
        <v>9</v>
      </c>
      <c r="D546" s="11" t="s">
        <v>95</v>
      </c>
      <c r="E546" s="11" t="s">
        <v>96</v>
      </c>
      <c r="F546" s="11" t="s">
        <v>700</v>
      </c>
      <c r="G546" s="11" t="s">
        <v>192</v>
      </c>
      <c r="H546" s="11" t="s">
        <v>110</v>
      </c>
      <c r="I546" s="11" t="s">
        <v>217</v>
      </c>
      <c r="J546" s="11" t="s">
        <v>99</v>
      </c>
      <c r="K546" s="11" t="s">
        <v>75</v>
      </c>
      <c r="L546" s="11" t="s">
        <v>146</v>
      </c>
      <c r="M546" s="11" t="s">
        <v>101</v>
      </c>
      <c r="N546" s="11">
        <v>6</v>
      </c>
      <c r="O546" s="11">
        <v>2018</v>
      </c>
      <c r="P546" s="11" t="s">
        <v>193</v>
      </c>
      <c r="Q546" s="11" t="s">
        <v>193</v>
      </c>
      <c r="R546" s="11" t="s">
        <v>192</v>
      </c>
      <c r="S546" s="11" t="s">
        <v>104</v>
      </c>
      <c r="T546" s="11">
        <v>201</v>
      </c>
      <c r="U546" s="11" t="str">
        <f>IF(ISERROR(VLOOKUP(I546,'BACK INFO'!F:F,1,0)),IF(ISERROR(VLOOKUP(I546,'BACK INFO'!H:H,1,0)),K546,'BACK INFO'!$H$1),'BACK INFO'!$G$1)</f>
        <v>LAURA BONG</v>
      </c>
    </row>
    <row r="547" spans="1:21" s="11" customFormat="1" x14ac:dyDescent="0.35">
      <c r="A547" s="11" t="s">
        <v>94</v>
      </c>
      <c r="B547" s="11">
        <v>2018</v>
      </c>
      <c r="C547" s="11">
        <v>9</v>
      </c>
      <c r="D547" s="11" t="s">
        <v>95</v>
      </c>
      <c r="E547" s="11" t="s">
        <v>96</v>
      </c>
      <c r="F547" s="11" t="s">
        <v>700</v>
      </c>
      <c r="G547" s="11" t="s">
        <v>192</v>
      </c>
      <c r="H547" s="11" t="s">
        <v>110</v>
      </c>
      <c r="I547" s="11" t="s">
        <v>275</v>
      </c>
      <c r="J547" s="11" t="s">
        <v>99</v>
      </c>
      <c r="K547" s="11" t="s">
        <v>76</v>
      </c>
      <c r="L547" s="11" t="s">
        <v>127</v>
      </c>
      <c r="M547" s="11" t="s">
        <v>101</v>
      </c>
      <c r="N547" s="11">
        <v>24</v>
      </c>
      <c r="O547" s="11">
        <v>2018</v>
      </c>
      <c r="P547" s="11" t="s">
        <v>193</v>
      </c>
      <c r="Q547" s="11" t="s">
        <v>193</v>
      </c>
      <c r="R547" s="11" t="s">
        <v>192</v>
      </c>
      <c r="S547" s="11" t="s">
        <v>104</v>
      </c>
      <c r="T547" s="11">
        <v>803</v>
      </c>
      <c r="U547" s="11" t="str">
        <f>IF(ISERROR(VLOOKUP(I547,'BACK INFO'!F:F,1,0)),IF(ISERROR(VLOOKUP(I547,'BACK INFO'!H:H,1,0)),K547,'BACK INFO'!$H$1),'BACK INFO'!$G$1)</f>
        <v>MIE MANNICHE</v>
      </c>
    </row>
    <row r="548" spans="1:21" s="11" customFormat="1" x14ac:dyDescent="0.35">
      <c r="A548" s="11" t="s">
        <v>94</v>
      </c>
      <c r="B548" s="11">
        <v>2018</v>
      </c>
      <c r="C548" s="11">
        <v>9</v>
      </c>
      <c r="D548" s="11" t="s">
        <v>95</v>
      </c>
      <c r="E548" s="11" t="s">
        <v>96</v>
      </c>
      <c r="F548" s="11" t="s">
        <v>700</v>
      </c>
      <c r="G548" s="11" t="s">
        <v>192</v>
      </c>
      <c r="H548" s="11" t="s">
        <v>110</v>
      </c>
      <c r="I548" s="11" t="s">
        <v>218</v>
      </c>
      <c r="J548" s="11" t="s">
        <v>99</v>
      </c>
      <c r="K548" s="11" t="s">
        <v>74</v>
      </c>
      <c r="L548" s="11" t="s">
        <v>199</v>
      </c>
      <c r="M548" s="11" t="s">
        <v>101</v>
      </c>
      <c r="N548" s="11">
        <v>20</v>
      </c>
      <c r="O548" s="11">
        <v>2018</v>
      </c>
      <c r="P548" s="11" t="s">
        <v>193</v>
      </c>
      <c r="Q548" s="11" t="s">
        <v>193</v>
      </c>
      <c r="R548" s="11" t="s">
        <v>192</v>
      </c>
      <c r="S548" s="11" t="s">
        <v>104</v>
      </c>
      <c r="T548" s="11">
        <v>697</v>
      </c>
      <c r="U548" s="11" t="str">
        <f>IF(ISERROR(VLOOKUP(I548,'BACK INFO'!F:F,1,0)),IF(ISERROR(VLOOKUP(I548,'BACK INFO'!H:H,1,0)),K548,'BACK INFO'!$H$1),'BACK INFO'!$G$1)</f>
        <v>DENISE ARNETT</v>
      </c>
    </row>
    <row r="549" spans="1:21" s="11" customFormat="1" x14ac:dyDescent="0.35">
      <c r="A549" s="11" t="s">
        <v>94</v>
      </c>
      <c r="B549" s="11">
        <v>2018</v>
      </c>
      <c r="C549" s="11">
        <v>9</v>
      </c>
      <c r="D549" s="11" t="s">
        <v>95</v>
      </c>
      <c r="E549" s="11" t="s">
        <v>96</v>
      </c>
      <c r="F549" s="11" t="s">
        <v>700</v>
      </c>
      <c r="G549" s="11" t="s">
        <v>192</v>
      </c>
      <c r="H549" s="11" t="s">
        <v>110</v>
      </c>
      <c r="I549" s="11" t="s">
        <v>276</v>
      </c>
      <c r="J549" s="11" t="s">
        <v>99</v>
      </c>
      <c r="K549" s="11" t="s">
        <v>73</v>
      </c>
      <c r="L549" s="11" t="s">
        <v>127</v>
      </c>
      <c r="M549" s="11" t="s">
        <v>101</v>
      </c>
      <c r="N549" s="11">
        <v>16</v>
      </c>
      <c r="O549" s="11">
        <v>2018</v>
      </c>
      <c r="P549" s="11" t="s">
        <v>193</v>
      </c>
      <c r="Q549" s="11" t="s">
        <v>193</v>
      </c>
      <c r="R549" s="11" t="s">
        <v>192</v>
      </c>
      <c r="S549" s="11" t="s">
        <v>104</v>
      </c>
      <c r="T549" s="11">
        <v>508</v>
      </c>
      <c r="U549" s="11" t="str">
        <f>IF(ISERROR(VLOOKUP(I549,'BACK INFO'!F:F,1,0)),IF(ISERROR(VLOOKUP(I549,'BACK INFO'!H:H,1,0)),K549,'BACK INFO'!$H$1),'BACK INFO'!$G$1)</f>
        <v>PHYLLIS POSNER</v>
      </c>
    </row>
    <row r="550" spans="1:21" s="11" customFormat="1" x14ac:dyDescent="0.35">
      <c r="A550" s="11" t="s">
        <v>94</v>
      </c>
      <c r="B550" s="11">
        <v>2018</v>
      </c>
      <c r="C550" s="11">
        <v>9</v>
      </c>
      <c r="D550" s="11" t="s">
        <v>95</v>
      </c>
      <c r="E550" s="11" t="s">
        <v>96</v>
      </c>
      <c r="F550" s="11" t="s">
        <v>700</v>
      </c>
      <c r="G550" s="11" t="s">
        <v>221</v>
      </c>
      <c r="H550" s="11" t="s">
        <v>98</v>
      </c>
      <c r="I550" s="11" t="s">
        <v>60</v>
      </c>
      <c r="J550" s="11" t="s">
        <v>99</v>
      </c>
      <c r="K550" s="11" t="s">
        <v>54</v>
      </c>
      <c r="L550" s="11" t="s">
        <v>100</v>
      </c>
      <c r="M550" s="11" t="s">
        <v>101</v>
      </c>
      <c r="N550" s="11">
        <v>23</v>
      </c>
      <c r="O550" s="11">
        <v>2018</v>
      </c>
      <c r="P550" s="11" t="s">
        <v>222</v>
      </c>
      <c r="Q550" s="11" t="s">
        <v>222</v>
      </c>
      <c r="R550" s="11" t="s">
        <v>221</v>
      </c>
      <c r="S550" s="11" t="s">
        <v>104</v>
      </c>
      <c r="T550" s="11">
        <v>441.6</v>
      </c>
      <c r="U550" s="11" t="str">
        <f>IF(ISERROR(VLOOKUP(I550,'BACK INFO'!F:F,1,0)),IF(ISERROR(VLOOKUP(I550,'BACK INFO'!H:H,1,0)),K550,'BACK INFO'!$H$1),'BACK INFO'!$G$1)</f>
        <v>PAIGE ALYSE STRAUGHAN</v>
      </c>
    </row>
    <row r="551" spans="1:21" s="11" customFormat="1" x14ac:dyDescent="0.35">
      <c r="A551" s="11" t="s">
        <v>94</v>
      </c>
      <c r="B551" s="11">
        <v>2018</v>
      </c>
      <c r="C551" s="11">
        <v>9</v>
      </c>
      <c r="D551" s="11" t="s">
        <v>95</v>
      </c>
      <c r="E551" s="11" t="s">
        <v>96</v>
      </c>
      <c r="F551" s="11" t="s">
        <v>700</v>
      </c>
      <c r="G551" s="11" t="s">
        <v>221</v>
      </c>
      <c r="H551" s="11" t="s">
        <v>98</v>
      </c>
      <c r="I551" s="11" t="s">
        <v>63</v>
      </c>
      <c r="J551" s="11" t="s">
        <v>99</v>
      </c>
      <c r="K551" s="11" t="s">
        <v>54</v>
      </c>
      <c r="L551" s="11" t="s">
        <v>129</v>
      </c>
      <c r="M551" s="11" t="s">
        <v>122</v>
      </c>
      <c r="N551" s="11">
        <v>11</v>
      </c>
      <c r="O551" s="11">
        <v>2018</v>
      </c>
      <c r="P551" s="11" t="s">
        <v>222</v>
      </c>
      <c r="Q551" s="11" t="s">
        <v>222</v>
      </c>
      <c r="R551" s="11" t="s">
        <v>221</v>
      </c>
      <c r="S551" s="11" t="s">
        <v>104</v>
      </c>
      <c r="T551" s="11">
        <v>211.2</v>
      </c>
      <c r="U551" s="11" t="str">
        <f>IF(ISERROR(VLOOKUP(I551,'BACK INFO'!F:F,1,0)),IF(ISERROR(VLOOKUP(I551,'BACK INFO'!H:H,1,0)),K551,'BACK INFO'!$H$1),'BACK INFO'!$G$1)</f>
        <v>PAIGE ALYSE STRAUGHAN</v>
      </c>
    </row>
    <row r="552" spans="1:21" s="11" customFormat="1" x14ac:dyDescent="0.35">
      <c r="A552" s="11" t="s">
        <v>94</v>
      </c>
      <c r="B552" s="11">
        <v>2018</v>
      </c>
      <c r="C552" s="11">
        <v>9</v>
      </c>
      <c r="D552" s="11" t="s">
        <v>95</v>
      </c>
      <c r="E552" s="11" t="s">
        <v>96</v>
      </c>
      <c r="F552" s="11" t="s">
        <v>700</v>
      </c>
      <c r="G552" s="11" t="s">
        <v>221</v>
      </c>
      <c r="H552" s="11" t="s">
        <v>106</v>
      </c>
      <c r="I552" s="11" t="s">
        <v>317</v>
      </c>
      <c r="J552" s="11" t="s">
        <v>99</v>
      </c>
      <c r="K552" s="11" t="s">
        <v>840</v>
      </c>
      <c r="L552" s="11" t="s">
        <v>210</v>
      </c>
      <c r="M552" s="11" t="s">
        <v>101</v>
      </c>
      <c r="N552" s="11">
        <v>302</v>
      </c>
      <c r="O552" s="11">
        <v>2018</v>
      </c>
      <c r="P552" s="11" t="s">
        <v>222</v>
      </c>
      <c r="Q552" s="11" t="s">
        <v>222</v>
      </c>
      <c r="R552" s="11" t="s">
        <v>221</v>
      </c>
      <c r="S552" s="11" t="s">
        <v>104</v>
      </c>
      <c r="T552" s="11">
        <v>2114</v>
      </c>
      <c r="U552" s="11" t="str">
        <f>IF(ISERROR(VLOOKUP(I552,'BACK INFO'!F:F,1,0)),IF(ISERROR(VLOOKUP(I552,'BACK INFO'!H:H,1,0)),K552,'BACK INFO'!$H$1),'BACK INFO'!$G$1)</f>
        <v>SILVANA MARIA ESPINOSA ARBOLEDA</v>
      </c>
    </row>
    <row r="553" spans="1:21" s="11" customFormat="1" x14ac:dyDescent="0.35">
      <c r="A553" s="11" t="s">
        <v>94</v>
      </c>
      <c r="B553" s="11">
        <v>2018</v>
      </c>
      <c r="C553" s="11">
        <v>9</v>
      </c>
      <c r="D553" s="11" t="s">
        <v>95</v>
      </c>
      <c r="E553" s="11" t="s">
        <v>96</v>
      </c>
      <c r="F553" s="11" t="s">
        <v>700</v>
      </c>
      <c r="G553" s="11" t="s">
        <v>223</v>
      </c>
      <c r="H553" s="11" t="s">
        <v>98</v>
      </c>
      <c r="I553" s="11" t="s">
        <v>686</v>
      </c>
      <c r="J553" s="11" t="s">
        <v>99</v>
      </c>
      <c r="K553" s="11" t="s">
        <v>54</v>
      </c>
      <c r="L553" s="11" t="s">
        <v>100</v>
      </c>
      <c r="M553" s="11" t="s">
        <v>101</v>
      </c>
      <c r="N553" s="11">
        <v>16</v>
      </c>
      <c r="O553" s="11">
        <v>2018</v>
      </c>
      <c r="P553" s="11" t="s">
        <v>102</v>
      </c>
      <c r="Q553" s="11" t="s">
        <v>102</v>
      </c>
      <c r="R553" s="11" t="s">
        <v>223</v>
      </c>
      <c r="S553" s="11" t="s">
        <v>104</v>
      </c>
      <c r="T553" s="11">
        <v>477.92999999999995</v>
      </c>
      <c r="U553" s="11" t="str">
        <f>IF(ISERROR(VLOOKUP(I553,'BACK INFO'!F:F,1,0)),IF(ISERROR(VLOOKUP(I553,'BACK INFO'!H:H,1,0)),K553,'BACK INFO'!$H$1),'BACK INFO'!$G$1)</f>
        <v>PAIGE ALYSE STRAUGHAN</v>
      </c>
    </row>
    <row r="554" spans="1:21" s="11" customFormat="1" x14ac:dyDescent="0.35">
      <c r="A554" s="11" t="s">
        <v>94</v>
      </c>
      <c r="B554" s="11">
        <v>2018</v>
      </c>
      <c r="C554" s="11">
        <v>9</v>
      </c>
      <c r="D554" s="11" t="s">
        <v>95</v>
      </c>
      <c r="E554" s="11" t="s">
        <v>96</v>
      </c>
      <c r="F554" s="11" t="s">
        <v>700</v>
      </c>
      <c r="G554" s="11" t="s">
        <v>223</v>
      </c>
      <c r="H554" s="11" t="s">
        <v>98</v>
      </c>
      <c r="I554" s="11" t="s">
        <v>126</v>
      </c>
      <c r="J554" s="11" t="s">
        <v>99</v>
      </c>
      <c r="K554" s="11" t="s">
        <v>73</v>
      </c>
      <c r="L554" s="11" t="s">
        <v>127</v>
      </c>
      <c r="M554" s="11" t="s">
        <v>101</v>
      </c>
      <c r="N554" s="11">
        <v>19</v>
      </c>
      <c r="O554" s="11">
        <v>2018</v>
      </c>
      <c r="P554" s="11" t="s">
        <v>102</v>
      </c>
      <c r="Q554" s="11" t="s">
        <v>102</v>
      </c>
      <c r="R554" s="11" t="s">
        <v>223</v>
      </c>
      <c r="S554" s="11" t="s">
        <v>104</v>
      </c>
      <c r="T554" s="11">
        <v>434.46000000000015</v>
      </c>
      <c r="U554" s="11" t="str">
        <f>IF(ISERROR(VLOOKUP(I554,'BACK INFO'!F:F,1,0)),IF(ISERROR(VLOOKUP(I554,'BACK INFO'!H:H,1,0)),K554,'BACK INFO'!$H$1),'BACK INFO'!$G$1)</f>
        <v>PHYLLIS POSNER</v>
      </c>
    </row>
    <row r="555" spans="1:21" s="11" customFormat="1" x14ac:dyDescent="0.35">
      <c r="A555" s="11" t="s">
        <v>94</v>
      </c>
      <c r="B555" s="11">
        <v>2018</v>
      </c>
      <c r="C555" s="11">
        <v>9</v>
      </c>
      <c r="D555" s="11" t="s">
        <v>95</v>
      </c>
      <c r="E555" s="11" t="s">
        <v>96</v>
      </c>
      <c r="F555" s="11" t="s">
        <v>700</v>
      </c>
      <c r="G555" s="11" t="s">
        <v>223</v>
      </c>
      <c r="H555" s="11" t="s">
        <v>106</v>
      </c>
      <c r="I555" s="11" t="s">
        <v>126</v>
      </c>
      <c r="J555" s="11" t="s">
        <v>99</v>
      </c>
      <c r="K555" s="11" t="s">
        <v>73</v>
      </c>
      <c r="L555" s="11" t="s">
        <v>127</v>
      </c>
      <c r="M555" s="11" t="s">
        <v>101</v>
      </c>
      <c r="N555" s="11">
        <v>6</v>
      </c>
      <c r="O555" s="11">
        <v>2018</v>
      </c>
      <c r="P555" s="11" t="s">
        <v>102</v>
      </c>
      <c r="Q555" s="11" t="s">
        <v>102</v>
      </c>
      <c r="R555" s="11" t="s">
        <v>223</v>
      </c>
      <c r="S555" s="11" t="s">
        <v>104</v>
      </c>
      <c r="T555" s="11">
        <v>74.88</v>
      </c>
      <c r="U555" s="11" t="str">
        <f>IF(ISERROR(VLOOKUP(I555,'BACK INFO'!F:F,1,0)),IF(ISERROR(VLOOKUP(I555,'BACK INFO'!H:H,1,0)),K555,'BACK INFO'!$H$1),'BACK INFO'!$G$1)</f>
        <v>PHYLLIS POSNER</v>
      </c>
    </row>
    <row r="556" spans="1:21" s="11" customFormat="1" x14ac:dyDescent="0.35">
      <c r="A556" s="11" t="s">
        <v>94</v>
      </c>
      <c r="B556" s="11">
        <v>2018</v>
      </c>
      <c r="C556" s="11">
        <v>9</v>
      </c>
      <c r="D556" s="11" t="s">
        <v>95</v>
      </c>
      <c r="E556" s="11" t="s">
        <v>96</v>
      </c>
      <c r="F556" s="11" t="s">
        <v>700</v>
      </c>
      <c r="G556" s="11" t="s">
        <v>240</v>
      </c>
      <c r="H556" s="11" t="s">
        <v>106</v>
      </c>
      <c r="I556" s="11" t="s">
        <v>205</v>
      </c>
      <c r="J556" s="11" t="s">
        <v>99</v>
      </c>
      <c r="K556" s="11" t="s">
        <v>67</v>
      </c>
      <c r="L556" s="11" t="s">
        <v>133</v>
      </c>
      <c r="M556" s="11" t="s">
        <v>101</v>
      </c>
      <c r="N556" s="11">
        <v>24</v>
      </c>
      <c r="O556" s="11">
        <v>2018</v>
      </c>
      <c r="P556" s="11" t="s">
        <v>109</v>
      </c>
      <c r="Q556" s="11" t="s">
        <v>109</v>
      </c>
      <c r="R556" s="11" t="s">
        <v>240</v>
      </c>
      <c r="S556" s="11" t="s">
        <v>104</v>
      </c>
      <c r="T556" s="11">
        <v>204</v>
      </c>
      <c r="U556" s="11" t="str">
        <f>IF(ISERROR(VLOOKUP(I556,'BACK INFO'!F:F,1,0)),IF(ISERROR(VLOOKUP(I556,'BACK INFO'!H:H,1,0)),K556,'BACK INFO'!$H$1),'BACK INFO'!$G$1)</f>
        <v>ANITA M. HOPKINS</v>
      </c>
    </row>
    <row r="557" spans="1:21" s="11" customFormat="1" x14ac:dyDescent="0.35">
      <c r="A557" s="11" t="s">
        <v>94</v>
      </c>
      <c r="B557" s="11">
        <v>2018</v>
      </c>
      <c r="C557" s="11">
        <v>9</v>
      </c>
      <c r="D557" s="11" t="s">
        <v>95</v>
      </c>
      <c r="E557" s="11" t="s">
        <v>96</v>
      </c>
      <c r="F557" s="11" t="s">
        <v>700</v>
      </c>
      <c r="G557" s="11" t="s">
        <v>240</v>
      </c>
      <c r="H557" s="11" t="s">
        <v>106</v>
      </c>
      <c r="I557" s="11" t="s">
        <v>219</v>
      </c>
      <c r="J557" s="11" t="s">
        <v>99</v>
      </c>
      <c r="K557" s="11" t="s">
        <v>75</v>
      </c>
      <c r="L557" s="11" t="s">
        <v>220</v>
      </c>
      <c r="M557" s="11" t="s">
        <v>101</v>
      </c>
      <c r="N557" s="11">
        <v>10</v>
      </c>
      <c r="O557" s="11">
        <v>2018</v>
      </c>
      <c r="P557" s="11" t="s">
        <v>109</v>
      </c>
      <c r="Q557" s="11" t="s">
        <v>109</v>
      </c>
      <c r="R557" s="11" t="s">
        <v>240</v>
      </c>
      <c r="S557" s="11" t="s">
        <v>104</v>
      </c>
      <c r="T557" s="11">
        <v>138</v>
      </c>
      <c r="U557" s="11" t="str">
        <f>IF(ISERROR(VLOOKUP(I557,'BACK INFO'!F:F,1,0)),IF(ISERROR(VLOOKUP(I557,'BACK INFO'!H:H,1,0)),K557,'BACK INFO'!$H$1),'BACK INFO'!$G$1)</f>
        <v>LAURA BONG</v>
      </c>
    </row>
    <row r="558" spans="1:21" s="11" customFormat="1" x14ac:dyDescent="0.35">
      <c r="A558" s="11" t="s">
        <v>94</v>
      </c>
      <c r="B558" s="11">
        <v>2018</v>
      </c>
      <c r="C558" s="11">
        <v>9</v>
      </c>
      <c r="D558" s="11" t="s">
        <v>95</v>
      </c>
      <c r="E558" s="11" t="s">
        <v>96</v>
      </c>
      <c r="F558" s="11" t="s">
        <v>700</v>
      </c>
      <c r="G558" s="11" t="s">
        <v>240</v>
      </c>
      <c r="H558" s="11" t="s">
        <v>106</v>
      </c>
      <c r="I558" s="11" t="s">
        <v>309</v>
      </c>
      <c r="J558" s="11" t="s">
        <v>99</v>
      </c>
      <c r="K558" s="11" t="s">
        <v>71</v>
      </c>
      <c r="L558" s="11" t="s">
        <v>310</v>
      </c>
      <c r="M558" s="11" t="s">
        <v>101</v>
      </c>
      <c r="N558" s="11">
        <v>16</v>
      </c>
      <c r="O558" s="11">
        <v>2018</v>
      </c>
      <c r="P558" s="11" t="s">
        <v>109</v>
      </c>
      <c r="Q558" s="11" t="s">
        <v>109</v>
      </c>
      <c r="R558" s="11" t="s">
        <v>240</v>
      </c>
      <c r="S558" s="11" t="s">
        <v>104</v>
      </c>
      <c r="T558" s="11">
        <v>274</v>
      </c>
      <c r="U558" s="11" t="str">
        <f>IF(ISERROR(VLOOKUP(I558,'BACK INFO'!F:F,1,0)),IF(ISERROR(VLOOKUP(I558,'BACK INFO'!H:H,1,0)),K558,'BACK INFO'!$H$1),'BACK INFO'!$G$1)</f>
        <v>HOLLY SALES INC.</v>
      </c>
    </row>
    <row r="559" spans="1:21" s="11" customFormat="1" x14ac:dyDescent="0.35">
      <c r="A559" s="11" t="s">
        <v>94</v>
      </c>
      <c r="B559" s="11">
        <v>2018</v>
      </c>
      <c r="C559" s="11">
        <v>9</v>
      </c>
      <c r="D559" s="11" t="s">
        <v>95</v>
      </c>
      <c r="E559" s="11" t="s">
        <v>96</v>
      </c>
      <c r="F559" s="11" t="s">
        <v>700</v>
      </c>
      <c r="G559" s="11" t="s">
        <v>240</v>
      </c>
      <c r="H559" s="11" t="s">
        <v>110</v>
      </c>
      <c r="I559" s="11" t="s">
        <v>686</v>
      </c>
      <c r="J559" s="11" t="s">
        <v>99</v>
      </c>
      <c r="K559" s="11" t="s">
        <v>54</v>
      </c>
      <c r="L559" s="11" t="s">
        <v>100</v>
      </c>
      <c r="M559" s="11" t="s">
        <v>101</v>
      </c>
      <c r="N559" s="11">
        <v>187</v>
      </c>
      <c r="O559" s="11">
        <v>2018</v>
      </c>
      <c r="P559" s="11" t="s">
        <v>109</v>
      </c>
      <c r="Q559" s="11" t="s">
        <v>109</v>
      </c>
      <c r="R559" s="11" t="s">
        <v>240</v>
      </c>
      <c r="S559" s="11" t="s">
        <v>104</v>
      </c>
      <c r="T559" s="11">
        <v>5231.4199999999983</v>
      </c>
      <c r="U559" s="11" t="str">
        <f>IF(ISERROR(VLOOKUP(I559,'BACK INFO'!F:F,1,0)),IF(ISERROR(VLOOKUP(I559,'BACK INFO'!H:H,1,0)),K559,'BACK INFO'!$H$1),'BACK INFO'!$G$1)</f>
        <v>PAIGE ALYSE STRAUGHAN</v>
      </c>
    </row>
    <row r="560" spans="1:21" s="11" customFormat="1" x14ac:dyDescent="0.35">
      <c r="A560" s="11" t="s">
        <v>94</v>
      </c>
      <c r="B560" s="11">
        <v>2018</v>
      </c>
      <c r="C560" s="11">
        <v>9</v>
      </c>
      <c r="D560" s="11" t="s">
        <v>95</v>
      </c>
      <c r="E560" s="11" t="s">
        <v>96</v>
      </c>
      <c r="F560" s="11" t="s">
        <v>700</v>
      </c>
      <c r="G560" s="11" t="s">
        <v>240</v>
      </c>
      <c r="H560" s="11" t="s">
        <v>110</v>
      </c>
      <c r="I560" s="11" t="s">
        <v>189</v>
      </c>
      <c r="J560" s="11" t="s">
        <v>99</v>
      </c>
      <c r="K560" s="11" t="s">
        <v>73</v>
      </c>
      <c r="L560" s="11" t="s">
        <v>127</v>
      </c>
      <c r="M560" s="11" t="s">
        <v>101</v>
      </c>
      <c r="N560" s="11">
        <v>361</v>
      </c>
      <c r="O560" s="11">
        <v>2018</v>
      </c>
      <c r="P560" s="11" t="s">
        <v>109</v>
      </c>
      <c r="Q560" s="11" t="s">
        <v>109</v>
      </c>
      <c r="R560" s="11" t="s">
        <v>240</v>
      </c>
      <c r="S560" s="11" t="s">
        <v>104</v>
      </c>
      <c r="T560" s="11">
        <v>12028.72</v>
      </c>
      <c r="U560" s="11" t="str">
        <f>IF(ISERROR(VLOOKUP(I560,'BACK INFO'!F:F,1,0)),IF(ISERROR(VLOOKUP(I560,'BACK INFO'!H:H,1,0)),K560,'BACK INFO'!$H$1),'BACK INFO'!$G$1)</f>
        <v>PHYLLIS POSNER</v>
      </c>
    </row>
    <row r="561" spans="1:21" s="11" customFormat="1" x14ac:dyDescent="0.35">
      <c r="A561" s="11" t="s">
        <v>94</v>
      </c>
      <c r="B561" s="11">
        <v>2018</v>
      </c>
      <c r="C561" s="11">
        <v>9</v>
      </c>
      <c r="D561" s="11" t="s">
        <v>95</v>
      </c>
      <c r="E561" s="11" t="s">
        <v>96</v>
      </c>
      <c r="F561" s="11" t="s">
        <v>700</v>
      </c>
      <c r="G561" s="11" t="s">
        <v>240</v>
      </c>
      <c r="H561" s="11" t="s">
        <v>110</v>
      </c>
      <c r="I561" s="11" t="s">
        <v>115</v>
      </c>
      <c r="J561" s="11" t="s">
        <v>99</v>
      </c>
      <c r="K561" s="11" t="s">
        <v>67</v>
      </c>
      <c r="L561" s="11" t="s">
        <v>116</v>
      </c>
      <c r="M561" s="11" t="s">
        <v>101</v>
      </c>
      <c r="N561" s="11">
        <v>34</v>
      </c>
      <c r="O561" s="11">
        <v>2018</v>
      </c>
      <c r="P561" s="11" t="s">
        <v>109</v>
      </c>
      <c r="Q561" s="11" t="s">
        <v>109</v>
      </c>
      <c r="R561" s="11" t="s">
        <v>240</v>
      </c>
      <c r="S561" s="11" t="s">
        <v>104</v>
      </c>
      <c r="T561" s="11">
        <v>1153</v>
      </c>
      <c r="U561" s="11" t="str">
        <f>IF(ISERROR(VLOOKUP(I561,'BACK INFO'!F:F,1,0)),IF(ISERROR(VLOOKUP(I561,'BACK INFO'!H:H,1,0)),K561,'BACK INFO'!$H$1),'BACK INFO'!$G$1)</f>
        <v>ANITA M. HOPKINS</v>
      </c>
    </row>
    <row r="562" spans="1:21" s="11" customFormat="1" x14ac:dyDescent="0.35">
      <c r="A562" s="11" t="s">
        <v>94</v>
      </c>
      <c r="B562" s="11">
        <v>2018</v>
      </c>
      <c r="C562" s="11">
        <v>9</v>
      </c>
      <c r="D562" s="11" t="s">
        <v>95</v>
      </c>
      <c r="E562" s="11" t="s">
        <v>96</v>
      </c>
      <c r="F562" s="11" t="s">
        <v>700</v>
      </c>
      <c r="G562" s="11" t="s">
        <v>240</v>
      </c>
      <c r="H562" s="11" t="s">
        <v>110</v>
      </c>
      <c r="I562" s="11" t="s">
        <v>60</v>
      </c>
      <c r="J562" s="11" t="s">
        <v>99</v>
      </c>
      <c r="K562" s="11" t="s">
        <v>54</v>
      </c>
      <c r="L562" s="11" t="s">
        <v>100</v>
      </c>
      <c r="M562" s="11" t="s">
        <v>101</v>
      </c>
      <c r="N562" s="11">
        <v>377</v>
      </c>
      <c r="O562" s="11">
        <v>2018</v>
      </c>
      <c r="P562" s="11" t="s">
        <v>109</v>
      </c>
      <c r="Q562" s="11" t="s">
        <v>109</v>
      </c>
      <c r="R562" s="11" t="s">
        <v>240</v>
      </c>
      <c r="S562" s="11" t="s">
        <v>104</v>
      </c>
      <c r="T562" s="11">
        <v>12114.559999999996</v>
      </c>
      <c r="U562" s="11" t="str">
        <f>IF(ISERROR(VLOOKUP(I562,'BACK INFO'!F:F,1,0)),IF(ISERROR(VLOOKUP(I562,'BACK INFO'!H:H,1,0)),K562,'BACK INFO'!$H$1),'BACK INFO'!$G$1)</f>
        <v>PAIGE ALYSE STRAUGHAN</v>
      </c>
    </row>
    <row r="563" spans="1:21" s="11" customFormat="1" x14ac:dyDescent="0.35">
      <c r="A563" s="11" t="s">
        <v>94</v>
      </c>
      <c r="B563" s="11">
        <v>2018</v>
      </c>
      <c r="C563" s="11">
        <v>9</v>
      </c>
      <c r="D563" s="11" t="s">
        <v>95</v>
      </c>
      <c r="E563" s="11" t="s">
        <v>96</v>
      </c>
      <c r="F563" s="11" t="s">
        <v>700</v>
      </c>
      <c r="G563" s="11" t="s">
        <v>240</v>
      </c>
      <c r="H563" s="11" t="s">
        <v>110</v>
      </c>
      <c r="I563" s="11" t="s">
        <v>60</v>
      </c>
      <c r="J563" s="11" t="s">
        <v>99</v>
      </c>
      <c r="K563" s="11" t="s">
        <v>54</v>
      </c>
      <c r="L563" s="11" t="s">
        <v>100</v>
      </c>
      <c r="M563" s="11" t="s">
        <v>101</v>
      </c>
      <c r="N563" s="11">
        <v>723</v>
      </c>
      <c r="O563" s="11">
        <v>2018</v>
      </c>
      <c r="P563" s="11" t="s">
        <v>109</v>
      </c>
      <c r="Q563" s="11" t="s">
        <v>109</v>
      </c>
      <c r="R563" s="11" t="s">
        <v>240</v>
      </c>
      <c r="S563" s="11" t="s">
        <v>104</v>
      </c>
      <c r="T563" s="11">
        <v>23650.439999999995</v>
      </c>
      <c r="U563" s="11" t="str">
        <f>IF(ISERROR(VLOOKUP(I563,'BACK INFO'!F:F,1,0)),IF(ISERROR(VLOOKUP(I563,'BACK INFO'!H:H,1,0)),K563,'BACK INFO'!$H$1),'BACK INFO'!$G$1)</f>
        <v>PAIGE ALYSE STRAUGHAN</v>
      </c>
    </row>
    <row r="564" spans="1:21" s="11" customFormat="1" x14ac:dyDescent="0.35">
      <c r="A564" s="11" t="s">
        <v>94</v>
      </c>
      <c r="B564" s="11">
        <v>2018</v>
      </c>
      <c r="C564" s="11">
        <v>9</v>
      </c>
      <c r="D564" s="11" t="s">
        <v>95</v>
      </c>
      <c r="E564" s="11" t="s">
        <v>96</v>
      </c>
      <c r="F564" s="11" t="s">
        <v>700</v>
      </c>
      <c r="G564" s="11" t="s">
        <v>240</v>
      </c>
      <c r="H564" s="11" t="s">
        <v>110</v>
      </c>
      <c r="I564" s="11" t="s">
        <v>184</v>
      </c>
      <c r="J564" s="11" t="s">
        <v>99</v>
      </c>
      <c r="K564" s="11" t="s">
        <v>73</v>
      </c>
      <c r="L564" s="11" t="s">
        <v>127</v>
      </c>
      <c r="M564" s="11" t="s">
        <v>101</v>
      </c>
      <c r="N564" s="11">
        <v>261</v>
      </c>
      <c r="O564" s="11">
        <v>2018</v>
      </c>
      <c r="P564" s="11" t="s">
        <v>109</v>
      </c>
      <c r="Q564" s="11" t="s">
        <v>109</v>
      </c>
      <c r="R564" s="11" t="s">
        <v>240</v>
      </c>
      <c r="S564" s="11" t="s">
        <v>104</v>
      </c>
      <c r="T564" s="11">
        <v>9072</v>
      </c>
      <c r="U564" s="11" t="str">
        <f>IF(ISERROR(VLOOKUP(I564,'BACK INFO'!F:F,1,0)),IF(ISERROR(VLOOKUP(I564,'BACK INFO'!H:H,1,0)),K564,'BACK INFO'!$H$1),'BACK INFO'!$G$1)</f>
        <v>PHYLLIS POSNER</v>
      </c>
    </row>
    <row r="565" spans="1:21" s="11" customFormat="1" x14ac:dyDescent="0.35">
      <c r="A565" s="11" t="s">
        <v>94</v>
      </c>
      <c r="B565" s="11">
        <v>2018</v>
      </c>
      <c r="C565" s="11">
        <v>9</v>
      </c>
      <c r="D565" s="11" t="s">
        <v>95</v>
      </c>
      <c r="E565" s="11" t="s">
        <v>96</v>
      </c>
      <c r="F565" s="11" t="s">
        <v>700</v>
      </c>
      <c r="G565" s="11" t="s">
        <v>240</v>
      </c>
      <c r="H565" s="11" t="s">
        <v>110</v>
      </c>
      <c r="I565" s="11" t="s">
        <v>272</v>
      </c>
      <c r="J565" s="11" t="s">
        <v>99</v>
      </c>
      <c r="K565" s="11" t="s">
        <v>75</v>
      </c>
      <c r="L565" s="11" t="s">
        <v>273</v>
      </c>
      <c r="M565" s="11" t="s">
        <v>101</v>
      </c>
      <c r="N565" s="11">
        <v>12</v>
      </c>
      <c r="O565" s="11">
        <v>2018</v>
      </c>
      <c r="P565" s="11" t="s">
        <v>109</v>
      </c>
      <c r="Q565" s="11" t="s">
        <v>109</v>
      </c>
      <c r="R565" s="11" t="s">
        <v>240</v>
      </c>
      <c r="S565" s="11" t="s">
        <v>104</v>
      </c>
      <c r="T565" s="11">
        <v>364</v>
      </c>
      <c r="U565" s="11" t="str">
        <f>IF(ISERROR(VLOOKUP(I565,'BACK INFO'!F:F,1,0)),IF(ISERROR(VLOOKUP(I565,'BACK INFO'!H:H,1,0)),K565,'BACK INFO'!$H$1),'BACK INFO'!$G$1)</f>
        <v>LAURA BONG</v>
      </c>
    </row>
    <row r="566" spans="1:21" s="11" customFormat="1" x14ac:dyDescent="0.35">
      <c r="A566" s="11" t="s">
        <v>94</v>
      </c>
      <c r="B566" s="11">
        <v>2018</v>
      </c>
      <c r="C566" s="11">
        <v>9</v>
      </c>
      <c r="D566" s="11" t="s">
        <v>95</v>
      </c>
      <c r="E566" s="11" t="s">
        <v>96</v>
      </c>
      <c r="F566" s="11" t="s">
        <v>700</v>
      </c>
      <c r="G566" s="11" t="s">
        <v>240</v>
      </c>
      <c r="H566" s="11" t="s">
        <v>110</v>
      </c>
      <c r="I566" s="11" t="s">
        <v>205</v>
      </c>
      <c r="J566" s="11" t="s">
        <v>99</v>
      </c>
      <c r="K566" s="11" t="s">
        <v>67</v>
      </c>
      <c r="L566" s="11" t="s">
        <v>133</v>
      </c>
      <c r="M566" s="11" t="s">
        <v>101</v>
      </c>
      <c r="N566" s="11">
        <v>18</v>
      </c>
      <c r="O566" s="11">
        <v>2018</v>
      </c>
      <c r="P566" s="11" t="s">
        <v>109</v>
      </c>
      <c r="Q566" s="11" t="s">
        <v>109</v>
      </c>
      <c r="R566" s="11" t="s">
        <v>240</v>
      </c>
      <c r="S566" s="11" t="s">
        <v>104</v>
      </c>
      <c r="T566" s="11">
        <v>648</v>
      </c>
      <c r="U566" s="11" t="str">
        <f>IF(ISERROR(VLOOKUP(I566,'BACK INFO'!F:F,1,0)),IF(ISERROR(VLOOKUP(I566,'BACK INFO'!H:H,1,0)),K566,'BACK INFO'!$H$1),'BACK INFO'!$G$1)</f>
        <v>ANITA M. HOPKINS</v>
      </c>
    </row>
    <row r="567" spans="1:21" s="11" customFormat="1" x14ac:dyDescent="0.35">
      <c r="A567" s="11" t="s">
        <v>94</v>
      </c>
      <c r="B567" s="11">
        <v>2018</v>
      </c>
      <c r="C567" s="11">
        <v>9</v>
      </c>
      <c r="D567" s="11" t="s">
        <v>95</v>
      </c>
      <c r="E567" s="11" t="s">
        <v>96</v>
      </c>
      <c r="F567" s="11" t="s">
        <v>700</v>
      </c>
      <c r="G567" s="11" t="s">
        <v>240</v>
      </c>
      <c r="H567" s="11" t="s">
        <v>110</v>
      </c>
      <c r="I567" s="11" t="s">
        <v>206</v>
      </c>
      <c r="J567" s="11" t="s">
        <v>99</v>
      </c>
      <c r="K567" s="11" t="s">
        <v>74</v>
      </c>
      <c r="L567" s="11" t="s">
        <v>199</v>
      </c>
      <c r="M567" s="11" t="s">
        <v>101</v>
      </c>
      <c r="N567" s="11">
        <v>18</v>
      </c>
      <c r="O567" s="11">
        <v>2018</v>
      </c>
      <c r="P567" s="11" t="s">
        <v>109</v>
      </c>
      <c r="Q567" s="11" t="s">
        <v>109</v>
      </c>
      <c r="R567" s="11" t="s">
        <v>240</v>
      </c>
      <c r="S567" s="11" t="s">
        <v>104</v>
      </c>
      <c r="T567" s="11">
        <v>663</v>
      </c>
      <c r="U567" s="11" t="str">
        <f>IF(ISERROR(VLOOKUP(I567,'BACK INFO'!F:F,1,0)),IF(ISERROR(VLOOKUP(I567,'BACK INFO'!H:H,1,0)),K567,'BACK INFO'!$H$1),'BACK INFO'!$G$1)</f>
        <v>DENISE ARNETT</v>
      </c>
    </row>
    <row r="568" spans="1:21" s="11" customFormat="1" x14ac:dyDescent="0.35">
      <c r="A568" s="11" t="s">
        <v>94</v>
      </c>
      <c r="B568" s="11">
        <v>2018</v>
      </c>
      <c r="C568" s="11">
        <v>9</v>
      </c>
      <c r="D568" s="11" t="s">
        <v>95</v>
      </c>
      <c r="E568" s="11" t="s">
        <v>96</v>
      </c>
      <c r="F568" s="11" t="s">
        <v>700</v>
      </c>
      <c r="G568" s="11" t="s">
        <v>240</v>
      </c>
      <c r="H568" s="11" t="s">
        <v>110</v>
      </c>
      <c r="I568" s="11" t="s">
        <v>182</v>
      </c>
      <c r="J568" s="11" t="s">
        <v>99</v>
      </c>
      <c r="K568" s="11" t="s">
        <v>71</v>
      </c>
      <c r="L568" s="11" t="s">
        <v>169</v>
      </c>
      <c r="M568" s="11" t="s">
        <v>101</v>
      </c>
      <c r="N568" s="11">
        <v>39</v>
      </c>
      <c r="O568" s="11">
        <v>2018</v>
      </c>
      <c r="P568" s="11" t="s">
        <v>109</v>
      </c>
      <c r="Q568" s="11" t="s">
        <v>109</v>
      </c>
      <c r="R568" s="11" t="s">
        <v>240</v>
      </c>
      <c r="S568" s="11" t="s">
        <v>104</v>
      </c>
      <c r="T568" s="11">
        <v>1272</v>
      </c>
      <c r="U568" s="11" t="str">
        <f>IF(ISERROR(VLOOKUP(I568,'BACK INFO'!F:F,1,0)),IF(ISERROR(VLOOKUP(I568,'BACK INFO'!H:H,1,0)),K568,'BACK INFO'!$H$1),'BACK INFO'!$G$1)</f>
        <v>HOLLY SALES INC.</v>
      </c>
    </row>
    <row r="569" spans="1:21" s="11" customFormat="1" x14ac:dyDescent="0.35">
      <c r="A569" s="11" t="s">
        <v>94</v>
      </c>
      <c r="B569" s="11">
        <v>2018</v>
      </c>
      <c r="C569" s="11">
        <v>9</v>
      </c>
      <c r="D569" s="11" t="s">
        <v>95</v>
      </c>
      <c r="E569" s="11" t="s">
        <v>96</v>
      </c>
      <c r="F569" s="11" t="s">
        <v>700</v>
      </c>
      <c r="G569" s="11" t="s">
        <v>240</v>
      </c>
      <c r="H569" s="11" t="s">
        <v>110</v>
      </c>
      <c r="I569" s="11" t="s">
        <v>207</v>
      </c>
      <c r="J569" s="11" t="s">
        <v>99</v>
      </c>
      <c r="K569" s="11" t="s">
        <v>67</v>
      </c>
      <c r="L569" s="11" t="s">
        <v>114</v>
      </c>
      <c r="M569" s="11" t="s">
        <v>101</v>
      </c>
      <c r="N569" s="11">
        <v>31</v>
      </c>
      <c r="O569" s="11">
        <v>2018</v>
      </c>
      <c r="P569" s="11" t="s">
        <v>109</v>
      </c>
      <c r="Q569" s="11" t="s">
        <v>109</v>
      </c>
      <c r="R569" s="11" t="s">
        <v>240</v>
      </c>
      <c r="S569" s="11" t="s">
        <v>104</v>
      </c>
      <c r="T569" s="11">
        <v>1010</v>
      </c>
      <c r="U569" s="11" t="str">
        <f>IF(ISERROR(VLOOKUP(I569,'BACK INFO'!F:F,1,0)),IF(ISERROR(VLOOKUP(I569,'BACK INFO'!H:H,1,0)),K569,'BACK INFO'!$H$1),'BACK INFO'!$G$1)</f>
        <v>ANITA M. HOPKINS</v>
      </c>
    </row>
    <row r="570" spans="1:21" s="11" customFormat="1" x14ac:dyDescent="0.35">
      <c r="A570" s="11" t="s">
        <v>94</v>
      </c>
      <c r="B570" s="11">
        <v>2018</v>
      </c>
      <c r="C570" s="11">
        <v>9</v>
      </c>
      <c r="D570" s="11" t="s">
        <v>95</v>
      </c>
      <c r="E570" s="11" t="s">
        <v>96</v>
      </c>
      <c r="F570" s="11" t="s">
        <v>700</v>
      </c>
      <c r="G570" s="11" t="s">
        <v>240</v>
      </c>
      <c r="H570" s="11" t="s">
        <v>110</v>
      </c>
      <c r="I570" s="11" t="s">
        <v>207</v>
      </c>
      <c r="J570" s="11" t="s">
        <v>99</v>
      </c>
      <c r="K570" s="11" t="s">
        <v>67</v>
      </c>
      <c r="L570" s="11" t="s">
        <v>108</v>
      </c>
      <c r="M570" s="11" t="s">
        <v>101</v>
      </c>
      <c r="N570" s="11">
        <v>50</v>
      </c>
      <c r="O570" s="11">
        <v>2018</v>
      </c>
      <c r="P570" s="11" t="s">
        <v>109</v>
      </c>
      <c r="Q570" s="11" t="s">
        <v>109</v>
      </c>
      <c r="R570" s="11" t="s">
        <v>240</v>
      </c>
      <c r="S570" s="11" t="s">
        <v>104</v>
      </c>
      <c r="T570" s="11">
        <v>1680</v>
      </c>
      <c r="U570" s="11" t="str">
        <f>IF(ISERROR(VLOOKUP(I570,'BACK INFO'!F:F,1,0)),IF(ISERROR(VLOOKUP(I570,'BACK INFO'!H:H,1,0)),K570,'BACK INFO'!$H$1),'BACK INFO'!$G$1)</f>
        <v>ANITA M. HOPKINS</v>
      </c>
    </row>
    <row r="571" spans="1:21" s="11" customFormat="1" x14ac:dyDescent="0.35">
      <c r="A571" s="11" t="s">
        <v>94</v>
      </c>
      <c r="B571" s="11">
        <v>2018</v>
      </c>
      <c r="C571" s="11">
        <v>9</v>
      </c>
      <c r="D571" s="11" t="s">
        <v>95</v>
      </c>
      <c r="E571" s="11" t="s">
        <v>96</v>
      </c>
      <c r="F571" s="11" t="s">
        <v>700</v>
      </c>
      <c r="G571" s="11" t="s">
        <v>240</v>
      </c>
      <c r="H571" s="11" t="s">
        <v>110</v>
      </c>
      <c r="I571" s="11" t="s">
        <v>209</v>
      </c>
      <c r="J571" s="11" t="s">
        <v>99</v>
      </c>
      <c r="K571" s="11" t="s">
        <v>67</v>
      </c>
      <c r="L571" s="11" t="s">
        <v>114</v>
      </c>
      <c r="M571" s="11" t="s">
        <v>101</v>
      </c>
      <c r="N571" s="11">
        <v>11</v>
      </c>
      <c r="O571" s="11">
        <v>2018</v>
      </c>
      <c r="P571" s="11" t="s">
        <v>109</v>
      </c>
      <c r="Q571" s="11" t="s">
        <v>109</v>
      </c>
      <c r="R571" s="11" t="s">
        <v>240</v>
      </c>
      <c r="S571" s="11" t="s">
        <v>104</v>
      </c>
      <c r="T571" s="11">
        <v>351</v>
      </c>
      <c r="U571" s="11" t="str">
        <f>IF(ISERROR(VLOOKUP(I571,'BACK INFO'!F:F,1,0)),IF(ISERROR(VLOOKUP(I571,'BACK INFO'!H:H,1,0)),K571,'BACK INFO'!$H$1),'BACK INFO'!$G$1)</f>
        <v>ANITA M. HOPKINS</v>
      </c>
    </row>
    <row r="572" spans="1:21" s="11" customFormat="1" x14ac:dyDescent="0.35">
      <c r="A572" s="11" t="s">
        <v>94</v>
      </c>
      <c r="B572" s="11">
        <v>2018</v>
      </c>
      <c r="C572" s="11">
        <v>9</v>
      </c>
      <c r="D572" s="11" t="s">
        <v>95</v>
      </c>
      <c r="E572" s="11" t="s">
        <v>96</v>
      </c>
      <c r="F572" s="11" t="s">
        <v>700</v>
      </c>
      <c r="G572" s="11" t="s">
        <v>240</v>
      </c>
      <c r="H572" s="11" t="s">
        <v>110</v>
      </c>
      <c r="I572" s="11" t="s">
        <v>209</v>
      </c>
      <c r="J572" s="11" t="s">
        <v>99</v>
      </c>
      <c r="K572" s="11" t="s">
        <v>67</v>
      </c>
      <c r="L572" s="11" t="s">
        <v>108</v>
      </c>
      <c r="M572" s="11" t="s">
        <v>101</v>
      </c>
      <c r="N572" s="11">
        <v>11</v>
      </c>
      <c r="O572" s="11">
        <v>2018</v>
      </c>
      <c r="P572" s="11" t="s">
        <v>109</v>
      </c>
      <c r="Q572" s="11" t="s">
        <v>109</v>
      </c>
      <c r="R572" s="11" t="s">
        <v>240</v>
      </c>
      <c r="S572" s="11" t="s">
        <v>104</v>
      </c>
      <c r="T572" s="11">
        <v>396</v>
      </c>
      <c r="U572" s="11" t="str">
        <f>IF(ISERROR(VLOOKUP(I572,'BACK INFO'!F:F,1,0)),IF(ISERROR(VLOOKUP(I572,'BACK INFO'!H:H,1,0)),K572,'BACK INFO'!$H$1),'BACK INFO'!$G$1)</f>
        <v>ANITA M. HOPKINS</v>
      </c>
    </row>
    <row r="573" spans="1:21" s="11" customFormat="1" x14ac:dyDescent="0.35">
      <c r="A573" s="11" t="s">
        <v>94</v>
      </c>
      <c r="B573" s="11">
        <v>2018</v>
      </c>
      <c r="C573" s="11">
        <v>9</v>
      </c>
      <c r="D573" s="11" t="s">
        <v>95</v>
      </c>
      <c r="E573" s="11" t="s">
        <v>96</v>
      </c>
      <c r="F573" s="11" t="s">
        <v>700</v>
      </c>
      <c r="G573" s="11" t="s">
        <v>240</v>
      </c>
      <c r="H573" s="11" t="s">
        <v>110</v>
      </c>
      <c r="I573" s="11" t="s">
        <v>209</v>
      </c>
      <c r="J573" s="11" t="s">
        <v>99</v>
      </c>
      <c r="K573" s="11" t="s">
        <v>67</v>
      </c>
      <c r="L573" s="11" t="s">
        <v>133</v>
      </c>
      <c r="M573" s="11" t="s">
        <v>101</v>
      </c>
      <c r="N573" s="11">
        <v>4</v>
      </c>
      <c r="O573" s="11">
        <v>2018</v>
      </c>
      <c r="P573" s="11" t="s">
        <v>109</v>
      </c>
      <c r="Q573" s="11" t="s">
        <v>109</v>
      </c>
      <c r="R573" s="11" t="s">
        <v>240</v>
      </c>
      <c r="S573" s="11" t="s">
        <v>104</v>
      </c>
      <c r="T573" s="11">
        <v>144</v>
      </c>
      <c r="U573" s="11" t="str">
        <f>IF(ISERROR(VLOOKUP(I573,'BACK INFO'!F:F,1,0)),IF(ISERROR(VLOOKUP(I573,'BACK INFO'!H:H,1,0)),K573,'BACK INFO'!$H$1),'BACK INFO'!$G$1)</f>
        <v>ANITA M. HOPKINS</v>
      </c>
    </row>
    <row r="574" spans="1:21" s="11" customFormat="1" x14ac:dyDescent="0.35">
      <c r="A574" s="11" t="s">
        <v>94</v>
      </c>
      <c r="B574" s="11">
        <v>2018</v>
      </c>
      <c r="C574" s="11">
        <v>9</v>
      </c>
      <c r="D574" s="11" t="s">
        <v>95</v>
      </c>
      <c r="E574" s="11" t="s">
        <v>96</v>
      </c>
      <c r="F574" s="11" t="s">
        <v>700</v>
      </c>
      <c r="G574" s="11" t="s">
        <v>240</v>
      </c>
      <c r="H574" s="11" t="s">
        <v>110</v>
      </c>
      <c r="I574" s="11" t="s">
        <v>209</v>
      </c>
      <c r="J574" s="11" t="s">
        <v>99</v>
      </c>
      <c r="K574" s="11" t="s">
        <v>67</v>
      </c>
      <c r="L574" s="11" t="s">
        <v>173</v>
      </c>
      <c r="M574" s="11" t="s">
        <v>101</v>
      </c>
      <c r="N574" s="11">
        <v>11</v>
      </c>
      <c r="O574" s="11">
        <v>2018</v>
      </c>
      <c r="P574" s="11" t="s">
        <v>109</v>
      </c>
      <c r="Q574" s="11" t="s">
        <v>109</v>
      </c>
      <c r="R574" s="11" t="s">
        <v>240</v>
      </c>
      <c r="S574" s="11" t="s">
        <v>104</v>
      </c>
      <c r="T574" s="11">
        <v>429</v>
      </c>
      <c r="U574" s="11" t="str">
        <f>IF(ISERROR(VLOOKUP(I574,'BACK INFO'!F:F,1,0)),IF(ISERROR(VLOOKUP(I574,'BACK INFO'!H:H,1,0)),K574,'BACK INFO'!$H$1),'BACK INFO'!$G$1)</f>
        <v>ANITA M. HOPKINS</v>
      </c>
    </row>
    <row r="575" spans="1:21" s="11" customFormat="1" x14ac:dyDescent="0.35">
      <c r="A575" s="11" t="s">
        <v>94</v>
      </c>
      <c r="B575" s="11">
        <v>2018</v>
      </c>
      <c r="C575" s="11">
        <v>9</v>
      </c>
      <c r="D575" s="11" t="s">
        <v>95</v>
      </c>
      <c r="E575" s="11" t="s">
        <v>96</v>
      </c>
      <c r="F575" s="11" t="s">
        <v>700</v>
      </c>
      <c r="G575" s="11" t="s">
        <v>240</v>
      </c>
      <c r="H575" s="11" t="s">
        <v>110</v>
      </c>
      <c r="I575" s="11" t="s">
        <v>209</v>
      </c>
      <c r="J575" s="11" t="s">
        <v>99</v>
      </c>
      <c r="K575" s="11" t="s">
        <v>67</v>
      </c>
      <c r="L575" s="11" t="s">
        <v>285</v>
      </c>
      <c r="M575" s="11" t="s">
        <v>101</v>
      </c>
      <c r="N575" s="11">
        <v>8</v>
      </c>
      <c r="O575" s="11">
        <v>2018</v>
      </c>
      <c r="P575" s="11" t="s">
        <v>109</v>
      </c>
      <c r="Q575" s="11" t="s">
        <v>109</v>
      </c>
      <c r="R575" s="11" t="s">
        <v>240</v>
      </c>
      <c r="S575" s="11" t="s">
        <v>104</v>
      </c>
      <c r="T575" s="11">
        <v>300</v>
      </c>
      <c r="U575" s="11" t="str">
        <f>IF(ISERROR(VLOOKUP(I575,'BACK INFO'!F:F,1,0)),IF(ISERROR(VLOOKUP(I575,'BACK INFO'!H:H,1,0)),K575,'BACK INFO'!$H$1),'BACK INFO'!$G$1)</f>
        <v>ANITA M. HOPKINS</v>
      </c>
    </row>
    <row r="576" spans="1:21" s="11" customFormat="1" x14ac:dyDescent="0.35">
      <c r="A576" s="11" t="s">
        <v>94</v>
      </c>
      <c r="B576" s="11">
        <v>2018</v>
      </c>
      <c r="C576" s="11">
        <v>9</v>
      </c>
      <c r="D576" s="11" t="s">
        <v>95</v>
      </c>
      <c r="E576" s="11" t="s">
        <v>96</v>
      </c>
      <c r="F576" s="11" t="s">
        <v>700</v>
      </c>
      <c r="G576" s="11" t="s">
        <v>240</v>
      </c>
      <c r="H576" s="11" t="s">
        <v>110</v>
      </c>
      <c r="I576" s="11" t="s">
        <v>209</v>
      </c>
      <c r="J576" s="11" t="s">
        <v>99</v>
      </c>
      <c r="K576" s="11" t="s">
        <v>75</v>
      </c>
      <c r="L576" s="11" t="s">
        <v>273</v>
      </c>
      <c r="M576" s="11" t="s">
        <v>101</v>
      </c>
      <c r="N576" s="11">
        <v>47</v>
      </c>
      <c r="O576" s="11">
        <v>2018</v>
      </c>
      <c r="P576" s="11" t="s">
        <v>109</v>
      </c>
      <c r="Q576" s="11" t="s">
        <v>109</v>
      </c>
      <c r="R576" s="11" t="s">
        <v>240</v>
      </c>
      <c r="S576" s="11" t="s">
        <v>104</v>
      </c>
      <c r="T576" s="11">
        <v>1632</v>
      </c>
      <c r="U576" s="11" t="str">
        <f>IF(ISERROR(VLOOKUP(I576,'BACK INFO'!F:F,1,0)),IF(ISERROR(VLOOKUP(I576,'BACK INFO'!H:H,1,0)),K576,'BACK INFO'!$H$1),'BACK INFO'!$G$1)</f>
        <v>LAURA BONG</v>
      </c>
    </row>
    <row r="577" spans="1:21" s="11" customFormat="1" x14ac:dyDescent="0.35">
      <c r="A577" s="11" t="s">
        <v>94</v>
      </c>
      <c r="B577" s="11">
        <v>2018</v>
      </c>
      <c r="C577" s="11">
        <v>9</v>
      </c>
      <c r="D577" s="11" t="s">
        <v>95</v>
      </c>
      <c r="E577" s="11" t="s">
        <v>96</v>
      </c>
      <c r="F577" s="11" t="s">
        <v>700</v>
      </c>
      <c r="G577" s="11" t="s">
        <v>240</v>
      </c>
      <c r="H577" s="11" t="s">
        <v>110</v>
      </c>
      <c r="I577" s="11" t="s">
        <v>212</v>
      </c>
      <c r="J577" s="11" t="s">
        <v>99</v>
      </c>
      <c r="K577" s="11" t="s">
        <v>67</v>
      </c>
      <c r="L577" s="11" t="s">
        <v>173</v>
      </c>
      <c r="M577" s="11" t="s">
        <v>101</v>
      </c>
      <c r="N577" s="11">
        <v>40</v>
      </c>
      <c r="O577" s="11">
        <v>2018</v>
      </c>
      <c r="P577" s="11" t="s">
        <v>109</v>
      </c>
      <c r="Q577" s="11" t="s">
        <v>109</v>
      </c>
      <c r="R577" s="11" t="s">
        <v>240</v>
      </c>
      <c r="S577" s="11" t="s">
        <v>104</v>
      </c>
      <c r="T577" s="11">
        <v>1421</v>
      </c>
      <c r="U577" s="11" t="str">
        <f>IF(ISERROR(VLOOKUP(I577,'BACK INFO'!F:F,1,0)),IF(ISERROR(VLOOKUP(I577,'BACK INFO'!H:H,1,0)),K577,'BACK INFO'!$H$1),'BACK INFO'!$G$1)</f>
        <v>ANITA M. HOPKINS</v>
      </c>
    </row>
    <row r="578" spans="1:21" s="11" customFormat="1" x14ac:dyDescent="0.35">
      <c r="A578" s="11" t="s">
        <v>94</v>
      </c>
      <c r="B578" s="11">
        <v>2018</v>
      </c>
      <c r="C578" s="11">
        <v>9</v>
      </c>
      <c r="D578" s="11" t="s">
        <v>95</v>
      </c>
      <c r="E578" s="11" t="s">
        <v>96</v>
      </c>
      <c r="F578" s="11" t="s">
        <v>700</v>
      </c>
      <c r="G578" s="11" t="s">
        <v>240</v>
      </c>
      <c r="H578" s="11" t="s">
        <v>110</v>
      </c>
      <c r="I578" s="11" t="s">
        <v>318</v>
      </c>
      <c r="J578" s="11" t="s">
        <v>99</v>
      </c>
      <c r="K578" s="11" t="s">
        <v>71</v>
      </c>
      <c r="L578" s="11" t="s">
        <v>319</v>
      </c>
      <c r="M578" s="11" t="s">
        <v>101</v>
      </c>
      <c r="N578" s="11">
        <v>60</v>
      </c>
      <c r="O578" s="11">
        <v>2018</v>
      </c>
      <c r="P578" s="11" t="s">
        <v>109</v>
      </c>
      <c r="Q578" s="11" t="s">
        <v>109</v>
      </c>
      <c r="R578" s="11" t="s">
        <v>240</v>
      </c>
      <c r="S578" s="11" t="s">
        <v>104</v>
      </c>
      <c r="T578" s="11">
        <v>1900</v>
      </c>
      <c r="U578" s="11" t="str">
        <f>IF(ISERROR(VLOOKUP(I578,'BACK INFO'!F:F,1,0)),IF(ISERROR(VLOOKUP(I578,'BACK INFO'!H:H,1,0)),K578,'BACK INFO'!$H$1),'BACK INFO'!$G$1)</f>
        <v>HOLLY SALES INC.</v>
      </c>
    </row>
    <row r="579" spans="1:21" s="11" customFormat="1" x14ac:dyDescent="0.35">
      <c r="A579" s="11" t="s">
        <v>94</v>
      </c>
      <c r="B579" s="11">
        <v>2018</v>
      </c>
      <c r="C579" s="11">
        <v>9</v>
      </c>
      <c r="D579" s="11" t="s">
        <v>95</v>
      </c>
      <c r="E579" s="11" t="s">
        <v>96</v>
      </c>
      <c r="F579" s="11" t="s">
        <v>700</v>
      </c>
      <c r="G579" s="11" t="s">
        <v>240</v>
      </c>
      <c r="H579" s="11" t="s">
        <v>110</v>
      </c>
      <c r="I579" s="11" t="s">
        <v>214</v>
      </c>
      <c r="J579" s="11" t="s">
        <v>99</v>
      </c>
      <c r="K579" s="11" t="s">
        <v>74</v>
      </c>
      <c r="L579" s="11" t="s">
        <v>199</v>
      </c>
      <c r="M579" s="11" t="s">
        <v>101</v>
      </c>
      <c r="N579" s="11">
        <v>26</v>
      </c>
      <c r="O579" s="11">
        <v>2018</v>
      </c>
      <c r="P579" s="11" t="s">
        <v>109</v>
      </c>
      <c r="Q579" s="11" t="s">
        <v>109</v>
      </c>
      <c r="R579" s="11" t="s">
        <v>240</v>
      </c>
      <c r="S579" s="11" t="s">
        <v>104</v>
      </c>
      <c r="T579" s="11">
        <v>939</v>
      </c>
      <c r="U579" s="11" t="str">
        <f>IF(ISERROR(VLOOKUP(I579,'BACK INFO'!F:F,1,0)),IF(ISERROR(VLOOKUP(I579,'BACK INFO'!H:H,1,0)),K579,'BACK INFO'!$H$1),'BACK INFO'!$G$1)</f>
        <v>DENISE ARNETT</v>
      </c>
    </row>
    <row r="580" spans="1:21" s="11" customFormat="1" x14ac:dyDescent="0.35">
      <c r="A580" s="11" t="s">
        <v>94</v>
      </c>
      <c r="B580" s="11">
        <v>2018</v>
      </c>
      <c r="C580" s="11">
        <v>9</v>
      </c>
      <c r="D580" s="11" t="s">
        <v>95</v>
      </c>
      <c r="E580" s="11" t="s">
        <v>96</v>
      </c>
      <c r="F580" s="11" t="s">
        <v>700</v>
      </c>
      <c r="G580" s="11" t="s">
        <v>240</v>
      </c>
      <c r="H580" s="11" t="s">
        <v>110</v>
      </c>
      <c r="I580" s="11" t="s">
        <v>268</v>
      </c>
      <c r="J580" s="11" t="s">
        <v>120</v>
      </c>
      <c r="K580" s="11" t="s">
        <v>68</v>
      </c>
      <c r="L580" s="11" t="s">
        <v>129</v>
      </c>
      <c r="M580" s="11" t="s">
        <v>122</v>
      </c>
      <c r="N580" s="11">
        <v>22</v>
      </c>
      <c r="O580" s="11">
        <v>2018</v>
      </c>
      <c r="P580" s="11" t="s">
        <v>109</v>
      </c>
      <c r="Q580" s="11" t="s">
        <v>109</v>
      </c>
      <c r="R580" s="11" t="s">
        <v>240</v>
      </c>
      <c r="S580" s="11" t="s">
        <v>104</v>
      </c>
      <c r="T580" s="11">
        <v>805.89187938613418</v>
      </c>
      <c r="U580" s="11" t="str">
        <f>IF(ISERROR(VLOOKUP(I580,'BACK INFO'!F:F,1,0)),IF(ISERROR(VLOOKUP(I580,'BACK INFO'!H:H,1,0)),K580,'BACK INFO'!$H$1),'BACK INFO'!$G$1)</f>
        <v>STEPHANIE VITALI</v>
      </c>
    </row>
    <row r="581" spans="1:21" s="11" customFormat="1" x14ac:dyDescent="0.35">
      <c r="A581" s="11" t="s">
        <v>94</v>
      </c>
      <c r="B581" s="11">
        <v>2018</v>
      </c>
      <c r="C581" s="11">
        <v>9</v>
      </c>
      <c r="D581" s="11" t="s">
        <v>95</v>
      </c>
      <c r="E581" s="11" t="s">
        <v>96</v>
      </c>
      <c r="F581" s="11" t="s">
        <v>700</v>
      </c>
      <c r="G581" s="11" t="s">
        <v>240</v>
      </c>
      <c r="H581" s="11" t="s">
        <v>110</v>
      </c>
      <c r="I581" s="11" t="s">
        <v>218</v>
      </c>
      <c r="J581" s="11" t="s">
        <v>99</v>
      </c>
      <c r="K581" s="11" t="s">
        <v>74</v>
      </c>
      <c r="L581" s="11" t="s">
        <v>199</v>
      </c>
      <c r="M581" s="11" t="s">
        <v>101</v>
      </c>
      <c r="N581" s="11">
        <v>26</v>
      </c>
      <c r="O581" s="11">
        <v>2018</v>
      </c>
      <c r="P581" s="11" t="s">
        <v>109</v>
      </c>
      <c r="Q581" s="11" t="s">
        <v>109</v>
      </c>
      <c r="R581" s="11" t="s">
        <v>240</v>
      </c>
      <c r="S581" s="11" t="s">
        <v>104</v>
      </c>
      <c r="T581" s="11">
        <v>939</v>
      </c>
      <c r="U581" s="11" t="str">
        <f>IF(ISERROR(VLOOKUP(I581,'BACK INFO'!F:F,1,0)),IF(ISERROR(VLOOKUP(I581,'BACK INFO'!H:H,1,0)),K581,'BACK INFO'!$H$1),'BACK INFO'!$G$1)</f>
        <v>DENISE ARNETT</v>
      </c>
    </row>
    <row r="582" spans="1:21" s="11" customFormat="1" x14ac:dyDescent="0.35">
      <c r="A582" s="11" t="s">
        <v>94</v>
      </c>
      <c r="B582" s="11">
        <v>2018</v>
      </c>
      <c r="C582" s="11">
        <v>9</v>
      </c>
      <c r="D582" s="11" t="s">
        <v>95</v>
      </c>
      <c r="E582" s="11" t="s">
        <v>96</v>
      </c>
      <c r="F582" s="11" t="s">
        <v>700</v>
      </c>
      <c r="G582" s="11" t="s">
        <v>240</v>
      </c>
      <c r="H582" s="11" t="s">
        <v>110</v>
      </c>
      <c r="I582" s="11" t="s">
        <v>219</v>
      </c>
      <c r="J582" s="11" t="s">
        <v>99</v>
      </c>
      <c r="K582" s="11" t="s">
        <v>75</v>
      </c>
      <c r="L582" s="11" t="s">
        <v>220</v>
      </c>
      <c r="M582" s="11" t="s">
        <v>101</v>
      </c>
      <c r="N582" s="11">
        <v>22</v>
      </c>
      <c r="O582" s="11">
        <v>2018</v>
      </c>
      <c r="P582" s="11" t="s">
        <v>109</v>
      </c>
      <c r="Q582" s="11" t="s">
        <v>109</v>
      </c>
      <c r="R582" s="11" t="s">
        <v>240</v>
      </c>
      <c r="S582" s="11" t="s">
        <v>104</v>
      </c>
      <c r="T582" s="11">
        <v>756</v>
      </c>
      <c r="U582" s="11" t="str">
        <f>IF(ISERROR(VLOOKUP(I582,'BACK INFO'!F:F,1,0)),IF(ISERROR(VLOOKUP(I582,'BACK INFO'!H:H,1,0)),K582,'BACK INFO'!$H$1),'BACK INFO'!$G$1)</f>
        <v>LAURA BONG</v>
      </c>
    </row>
    <row r="583" spans="1:21" s="11" customFormat="1" x14ac:dyDescent="0.35">
      <c r="A583" s="11" t="s">
        <v>94</v>
      </c>
      <c r="B583" s="11">
        <v>2018</v>
      </c>
      <c r="C583" s="11">
        <v>9</v>
      </c>
      <c r="D583" s="11" t="s">
        <v>95</v>
      </c>
      <c r="E583" s="11" t="s">
        <v>96</v>
      </c>
      <c r="F583" s="11" t="s">
        <v>700</v>
      </c>
      <c r="G583" s="11" t="s">
        <v>240</v>
      </c>
      <c r="H583" s="11" t="s">
        <v>110</v>
      </c>
      <c r="I583" s="11" t="s">
        <v>54</v>
      </c>
      <c r="J583" s="11" t="s">
        <v>99</v>
      </c>
      <c r="K583" s="11" t="s">
        <v>54</v>
      </c>
      <c r="L583" s="11" t="s">
        <v>127</v>
      </c>
      <c r="M583" s="11" t="s">
        <v>101</v>
      </c>
      <c r="N583" s="11">
        <v>2</v>
      </c>
      <c r="O583" s="11">
        <v>2018</v>
      </c>
      <c r="P583" s="11" t="s">
        <v>109</v>
      </c>
      <c r="Q583" s="11" t="s">
        <v>109</v>
      </c>
      <c r="R583" s="11" t="s">
        <v>240</v>
      </c>
      <c r="S583" s="11" t="s">
        <v>104</v>
      </c>
      <c r="T583" s="11">
        <v>75</v>
      </c>
      <c r="U583" s="11" t="str">
        <f>IF(ISERROR(VLOOKUP(I583,'BACK INFO'!F:F,1,0)),IF(ISERROR(VLOOKUP(I583,'BACK INFO'!H:H,1,0)),K583,'BACK INFO'!$H$1),'BACK INFO'!$G$1)</f>
        <v>KELLY MICHELLE ELLINGSON</v>
      </c>
    </row>
    <row r="584" spans="1:21" s="11" customFormat="1" x14ac:dyDescent="0.35">
      <c r="A584" s="11" t="s">
        <v>94</v>
      </c>
      <c r="B584" s="11">
        <v>2018</v>
      </c>
      <c r="C584" s="11">
        <v>9</v>
      </c>
      <c r="D584" s="11" t="s">
        <v>95</v>
      </c>
      <c r="E584" s="11" t="s">
        <v>96</v>
      </c>
      <c r="F584" s="11" t="s">
        <v>700</v>
      </c>
      <c r="G584" s="11" t="s">
        <v>240</v>
      </c>
      <c r="H584" s="11" t="s">
        <v>110</v>
      </c>
      <c r="I584" s="11" t="s">
        <v>309</v>
      </c>
      <c r="J584" s="11" t="s">
        <v>99</v>
      </c>
      <c r="K584" s="11" t="s">
        <v>71</v>
      </c>
      <c r="L584" s="11" t="s">
        <v>310</v>
      </c>
      <c r="M584" s="11" t="s">
        <v>101</v>
      </c>
      <c r="N584" s="11">
        <v>47</v>
      </c>
      <c r="O584" s="11">
        <v>2018</v>
      </c>
      <c r="P584" s="11" t="s">
        <v>109</v>
      </c>
      <c r="Q584" s="11" t="s">
        <v>109</v>
      </c>
      <c r="R584" s="11" t="s">
        <v>240</v>
      </c>
      <c r="S584" s="11" t="s">
        <v>104</v>
      </c>
      <c r="T584" s="11">
        <v>1521</v>
      </c>
      <c r="U584" s="11" t="str">
        <f>IF(ISERROR(VLOOKUP(I584,'BACK INFO'!F:F,1,0)),IF(ISERROR(VLOOKUP(I584,'BACK INFO'!H:H,1,0)),K584,'BACK INFO'!$H$1),'BACK INFO'!$G$1)</f>
        <v>HOLLY SALES INC.</v>
      </c>
    </row>
    <row r="585" spans="1:21" s="11" customFormat="1" x14ac:dyDescent="0.35">
      <c r="A585" s="11" t="s">
        <v>94</v>
      </c>
      <c r="B585" s="11">
        <v>2018</v>
      </c>
      <c r="C585" s="11">
        <v>9</v>
      </c>
      <c r="D585" s="11" t="s">
        <v>95</v>
      </c>
      <c r="E585" s="11" t="s">
        <v>96</v>
      </c>
      <c r="F585" s="11" t="s">
        <v>700</v>
      </c>
      <c r="G585" s="11" t="s">
        <v>241</v>
      </c>
      <c r="H585" s="11" t="s">
        <v>98</v>
      </c>
      <c r="I585" s="11" t="s">
        <v>320</v>
      </c>
      <c r="J585" s="11" t="s">
        <v>120</v>
      </c>
      <c r="K585" s="11" t="s">
        <v>68</v>
      </c>
      <c r="L585" s="11" t="s">
        <v>129</v>
      </c>
      <c r="M585" s="11" t="s">
        <v>122</v>
      </c>
      <c r="N585" s="11">
        <v>82</v>
      </c>
      <c r="O585" s="11">
        <v>2019</v>
      </c>
      <c r="P585" s="11" t="s">
        <v>112</v>
      </c>
      <c r="Q585" s="11" t="s">
        <v>112</v>
      </c>
      <c r="R585" s="11" t="s">
        <v>241</v>
      </c>
      <c r="S585" s="11" t="s">
        <v>104</v>
      </c>
      <c r="T585" s="11">
        <v>3135.0890722603535</v>
      </c>
      <c r="U585" s="11" t="str">
        <f>IF(ISERROR(VLOOKUP(I585,'BACK INFO'!F:F,1,0)),IF(ISERROR(VLOOKUP(I585,'BACK INFO'!H:H,1,0)),K585,'BACK INFO'!$H$1),'BACK INFO'!$G$1)</f>
        <v>STEPHANIE VITALI</v>
      </c>
    </row>
    <row r="586" spans="1:21" s="11" customFormat="1" x14ac:dyDescent="0.35">
      <c r="A586" s="11" t="s">
        <v>94</v>
      </c>
      <c r="B586" s="11">
        <v>2018</v>
      </c>
      <c r="C586" s="11">
        <v>9</v>
      </c>
      <c r="D586" s="11" t="s">
        <v>95</v>
      </c>
      <c r="E586" s="11" t="s">
        <v>96</v>
      </c>
      <c r="F586" s="11" t="s">
        <v>700</v>
      </c>
      <c r="G586" s="11" t="s">
        <v>241</v>
      </c>
      <c r="H586" s="11" t="s">
        <v>98</v>
      </c>
      <c r="I586" s="11" t="s">
        <v>686</v>
      </c>
      <c r="J586" s="11" t="s">
        <v>99</v>
      </c>
      <c r="K586" s="11" t="s">
        <v>54</v>
      </c>
      <c r="L586" s="11" t="s">
        <v>100</v>
      </c>
      <c r="M586" s="11" t="s">
        <v>101</v>
      </c>
      <c r="N586" s="11">
        <v>354</v>
      </c>
      <c r="O586" s="11">
        <v>2019</v>
      </c>
      <c r="P586" s="11" t="s">
        <v>112</v>
      </c>
      <c r="Q586" s="11" t="s">
        <v>112</v>
      </c>
      <c r="R586" s="11" t="s">
        <v>241</v>
      </c>
      <c r="S586" s="11" t="s">
        <v>104</v>
      </c>
      <c r="T586" s="11">
        <v>10081.920000000004</v>
      </c>
      <c r="U586" s="11" t="str">
        <f>IF(ISERROR(VLOOKUP(I586,'BACK INFO'!F:F,1,0)),IF(ISERROR(VLOOKUP(I586,'BACK INFO'!H:H,1,0)),K586,'BACK INFO'!$H$1),'BACK INFO'!$G$1)</f>
        <v>PAIGE ALYSE STRAUGHAN</v>
      </c>
    </row>
    <row r="587" spans="1:21" s="11" customFormat="1" x14ac:dyDescent="0.35">
      <c r="A587" s="11" t="s">
        <v>94</v>
      </c>
      <c r="B587" s="11">
        <v>2018</v>
      </c>
      <c r="C587" s="11">
        <v>9</v>
      </c>
      <c r="D587" s="11" t="s">
        <v>95</v>
      </c>
      <c r="E587" s="11" t="s">
        <v>96</v>
      </c>
      <c r="F587" s="11" t="s">
        <v>700</v>
      </c>
      <c r="G587" s="11" t="s">
        <v>241</v>
      </c>
      <c r="H587" s="11" t="s">
        <v>98</v>
      </c>
      <c r="I587" s="11" t="s">
        <v>686</v>
      </c>
      <c r="J587" s="11" t="s">
        <v>99</v>
      </c>
      <c r="K587" s="11" t="s">
        <v>54</v>
      </c>
      <c r="L587" s="11" t="s">
        <v>100</v>
      </c>
      <c r="M587" s="11" t="s">
        <v>101</v>
      </c>
      <c r="N587" s="11">
        <v>39</v>
      </c>
      <c r="O587" s="11">
        <v>2019</v>
      </c>
      <c r="P587" s="11" t="s">
        <v>112</v>
      </c>
      <c r="Q587" s="11" t="s">
        <v>112</v>
      </c>
      <c r="R587" s="11" t="s">
        <v>241</v>
      </c>
      <c r="S587" s="11" t="s">
        <v>104</v>
      </c>
      <c r="T587" s="11">
        <v>1094.6999999999998</v>
      </c>
      <c r="U587" s="11" t="str">
        <f>IF(ISERROR(VLOOKUP(I587,'BACK INFO'!F:F,1,0)),IF(ISERROR(VLOOKUP(I587,'BACK INFO'!H:H,1,0)),K587,'BACK INFO'!$H$1),'BACK INFO'!$G$1)</f>
        <v>PAIGE ALYSE STRAUGHAN</v>
      </c>
    </row>
    <row r="588" spans="1:21" s="11" customFormat="1" x14ac:dyDescent="0.35">
      <c r="A588" s="11" t="s">
        <v>94</v>
      </c>
      <c r="B588" s="11">
        <v>2018</v>
      </c>
      <c r="C588" s="11">
        <v>9</v>
      </c>
      <c r="D588" s="11" t="s">
        <v>95</v>
      </c>
      <c r="E588" s="11" t="s">
        <v>96</v>
      </c>
      <c r="F588" s="11" t="s">
        <v>700</v>
      </c>
      <c r="G588" s="11" t="s">
        <v>241</v>
      </c>
      <c r="H588" s="11" t="s">
        <v>98</v>
      </c>
      <c r="I588" s="11" t="s">
        <v>242</v>
      </c>
      <c r="J588" s="11" t="s">
        <v>99</v>
      </c>
      <c r="K588" s="11" t="s">
        <v>72</v>
      </c>
      <c r="L588" s="11" t="s">
        <v>114</v>
      </c>
      <c r="M588" s="11" t="s">
        <v>101</v>
      </c>
      <c r="N588" s="11">
        <v>14</v>
      </c>
      <c r="O588" s="11">
        <v>2019</v>
      </c>
      <c r="P588" s="11" t="s">
        <v>112</v>
      </c>
      <c r="Q588" s="11" t="s">
        <v>112</v>
      </c>
      <c r="R588" s="11" t="s">
        <v>241</v>
      </c>
      <c r="S588" s="11" t="s">
        <v>104</v>
      </c>
      <c r="T588" s="11">
        <v>413</v>
      </c>
      <c r="U588" s="11" t="str">
        <f>IF(ISERROR(VLOOKUP(I588,'BACK INFO'!F:F,1,0)),IF(ISERROR(VLOOKUP(I588,'BACK INFO'!H:H,1,0)),K588,'BACK INFO'!$H$1),'BACK INFO'!$G$1)</f>
        <v>BILL MILLER AND COMPANY</v>
      </c>
    </row>
    <row r="589" spans="1:21" s="11" customFormat="1" x14ac:dyDescent="0.35">
      <c r="A589" s="11" t="s">
        <v>94</v>
      </c>
      <c r="B589" s="11">
        <v>2018</v>
      </c>
      <c r="C589" s="11">
        <v>9</v>
      </c>
      <c r="D589" s="11" t="s">
        <v>95</v>
      </c>
      <c r="E589" s="11" t="s">
        <v>96</v>
      </c>
      <c r="F589" s="11" t="s">
        <v>700</v>
      </c>
      <c r="G589" s="11" t="s">
        <v>241</v>
      </c>
      <c r="H589" s="11" t="s">
        <v>98</v>
      </c>
      <c r="I589" s="11" t="s">
        <v>194</v>
      </c>
      <c r="J589" s="11" t="s">
        <v>120</v>
      </c>
      <c r="K589" s="11" t="s">
        <v>68</v>
      </c>
      <c r="L589" s="11" t="s">
        <v>129</v>
      </c>
      <c r="M589" s="11" t="s">
        <v>122</v>
      </c>
      <c r="N589" s="11">
        <v>28</v>
      </c>
      <c r="O589" s="11">
        <v>2019</v>
      </c>
      <c r="P589" s="11" t="s">
        <v>112</v>
      </c>
      <c r="Q589" s="11" t="s">
        <v>112</v>
      </c>
      <c r="R589" s="11" t="s">
        <v>241</v>
      </c>
      <c r="S589" s="11" t="s">
        <v>104</v>
      </c>
      <c r="T589" s="11">
        <v>879.92596591347262</v>
      </c>
      <c r="U589" s="11" t="str">
        <f>IF(ISERROR(VLOOKUP(I589,'BACK INFO'!F:F,1,0)),IF(ISERROR(VLOOKUP(I589,'BACK INFO'!H:H,1,0)),K589,'BACK INFO'!$H$1),'BACK INFO'!$G$1)</f>
        <v>STEPHANIE VITALI</v>
      </c>
    </row>
    <row r="590" spans="1:21" s="11" customFormat="1" x14ac:dyDescent="0.35">
      <c r="A590" s="11" t="s">
        <v>94</v>
      </c>
      <c r="B590" s="11">
        <v>2018</v>
      </c>
      <c r="C590" s="11">
        <v>9</v>
      </c>
      <c r="D590" s="11" t="s">
        <v>95</v>
      </c>
      <c r="E590" s="11" t="s">
        <v>96</v>
      </c>
      <c r="F590" s="11" t="s">
        <v>700</v>
      </c>
      <c r="G590" s="11" t="s">
        <v>241</v>
      </c>
      <c r="H590" s="11" t="s">
        <v>98</v>
      </c>
      <c r="I590" s="11" t="s">
        <v>243</v>
      </c>
      <c r="J590" s="11" t="s">
        <v>99</v>
      </c>
      <c r="K590" s="11" t="s">
        <v>70</v>
      </c>
      <c r="L590" s="11" t="s">
        <v>157</v>
      </c>
      <c r="M590" s="11" t="s">
        <v>101</v>
      </c>
      <c r="N590" s="11">
        <v>117</v>
      </c>
      <c r="O590" s="11">
        <v>2019</v>
      </c>
      <c r="P590" s="11" t="s">
        <v>112</v>
      </c>
      <c r="Q590" s="11" t="s">
        <v>112</v>
      </c>
      <c r="R590" s="11" t="s">
        <v>241</v>
      </c>
      <c r="S590" s="11" t="s">
        <v>104</v>
      </c>
      <c r="T590" s="11">
        <v>3766</v>
      </c>
      <c r="U590" s="11" t="str">
        <f>IF(ISERROR(VLOOKUP(I590,'BACK INFO'!F:F,1,0)),IF(ISERROR(VLOOKUP(I590,'BACK INFO'!H:H,1,0)),K590,'BACK INFO'!$H$1),'BACK INFO'!$G$1)</f>
        <v>JUDITH ANN DEAL</v>
      </c>
    </row>
    <row r="591" spans="1:21" s="11" customFormat="1" x14ac:dyDescent="0.35">
      <c r="A591" s="11" t="s">
        <v>94</v>
      </c>
      <c r="B591" s="11">
        <v>2018</v>
      </c>
      <c r="C591" s="11">
        <v>9</v>
      </c>
      <c r="D591" s="11" t="s">
        <v>95</v>
      </c>
      <c r="E591" s="11" t="s">
        <v>96</v>
      </c>
      <c r="F591" s="11" t="s">
        <v>700</v>
      </c>
      <c r="G591" s="11" t="s">
        <v>241</v>
      </c>
      <c r="H591" s="11" t="s">
        <v>98</v>
      </c>
      <c r="I591" s="11" t="s">
        <v>224</v>
      </c>
      <c r="J591" s="11" t="s">
        <v>99</v>
      </c>
      <c r="K591" s="11" t="s">
        <v>72</v>
      </c>
      <c r="L591" s="11" t="s">
        <v>114</v>
      </c>
      <c r="M591" s="11" t="s">
        <v>101</v>
      </c>
      <c r="N591" s="11">
        <v>144</v>
      </c>
      <c r="O591" s="11">
        <v>2019</v>
      </c>
      <c r="P591" s="11" t="s">
        <v>112</v>
      </c>
      <c r="Q591" s="11" t="s">
        <v>112</v>
      </c>
      <c r="R591" s="11" t="s">
        <v>241</v>
      </c>
      <c r="S591" s="11" t="s">
        <v>104</v>
      </c>
      <c r="T591" s="11">
        <v>4409</v>
      </c>
      <c r="U591" s="11" t="str">
        <f>IF(ISERROR(VLOOKUP(I591,'BACK INFO'!F:F,1,0)),IF(ISERROR(VLOOKUP(I591,'BACK INFO'!H:H,1,0)),K591,'BACK INFO'!$H$1),'BACK INFO'!$G$1)</f>
        <v>BILL MILLER AND COMPANY</v>
      </c>
    </row>
    <row r="592" spans="1:21" s="11" customFormat="1" x14ac:dyDescent="0.35">
      <c r="A592" s="11" t="s">
        <v>94</v>
      </c>
      <c r="B592" s="11">
        <v>2018</v>
      </c>
      <c r="C592" s="11">
        <v>9</v>
      </c>
      <c r="D592" s="11" t="s">
        <v>95</v>
      </c>
      <c r="E592" s="11" t="s">
        <v>96</v>
      </c>
      <c r="F592" s="11" t="s">
        <v>700</v>
      </c>
      <c r="G592" s="11" t="s">
        <v>241</v>
      </c>
      <c r="H592" s="11" t="s">
        <v>98</v>
      </c>
      <c r="I592" s="11" t="s">
        <v>158</v>
      </c>
      <c r="J592" s="11" t="s">
        <v>99</v>
      </c>
      <c r="K592" s="11" t="s">
        <v>67</v>
      </c>
      <c r="L592" s="11" t="s">
        <v>159</v>
      </c>
      <c r="M592" s="11" t="s">
        <v>101</v>
      </c>
      <c r="N592" s="11">
        <v>369</v>
      </c>
      <c r="O592" s="11">
        <v>2019</v>
      </c>
      <c r="P592" s="11" t="s">
        <v>112</v>
      </c>
      <c r="Q592" s="11" t="s">
        <v>112</v>
      </c>
      <c r="R592" s="11" t="s">
        <v>241</v>
      </c>
      <c r="S592" s="11" t="s">
        <v>104</v>
      </c>
      <c r="T592" s="11">
        <v>11409.84</v>
      </c>
      <c r="U592" s="11" t="str">
        <f>IF(ISERROR(VLOOKUP(I592,'BACK INFO'!F:F,1,0)),IF(ISERROR(VLOOKUP(I592,'BACK INFO'!H:H,1,0)),K592,'BACK INFO'!$H$1),'BACK INFO'!$G$1)</f>
        <v>ANITA M. HOPKINS</v>
      </c>
    </row>
    <row r="593" spans="1:21" s="11" customFormat="1" x14ac:dyDescent="0.35">
      <c r="A593" s="11" t="s">
        <v>94</v>
      </c>
      <c r="B593" s="11">
        <v>2018</v>
      </c>
      <c r="C593" s="11">
        <v>9</v>
      </c>
      <c r="D593" s="11" t="s">
        <v>95</v>
      </c>
      <c r="E593" s="11" t="s">
        <v>96</v>
      </c>
      <c r="F593" s="11" t="s">
        <v>700</v>
      </c>
      <c r="G593" s="11" t="s">
        <v>241</v>
      </c>
      <c r="H593" s="11" t="s">
        <v>98</v>
      </c>
      <c r="I593" s="11" t="s">
        <v>189</v>
      </c>
      <c r="J593" s="11" t="s">
        <v>99</v>
      </c>
      <c r="K593" s="11" t="s">
        <v>73</v>
      </c>
      <c r="L593" s="11" t="s">
        <v>127</v>
      </c>
      <c r="M593" s="11" t="s">
        <v>101</v>
      </c>
      <c r="N593" s="11">
        <v>144</v>
      </c>
      <c r="O593" s="11">
        <v>2019</v>
      </c>
      <c r="P593" s="11" t="s">
        <v>112</v>
      </c>
      <c r="Q593" s="11" t="s">
        <v>112</v>
      </c>
      <c r="R593" s="11" t="s">
        <v>241</v>
      </c>
      <c r="S593" s="11" t="s">
        <v>104</v>
      </c>
      <c r="T593" s="11">
        <v>3933.92</v>
      </c>
      <c r="U593" s="11" t="str">
        <f>IF(ISERROR(VLOOKUP(I593,'BACK INFO'!F:F,1,0)),IF(ISERROR(VLOOKUP(I593,'BACK INFO'!H:H,1,0)),K593,'BACK INFO'!$H$1),'BACK INFO'!$G$1)</f>
        <v>PHYLLIS POSNER</v>
      </c>
    </row>
    <row r="594" spans="1:21" s="11" customFormat="1" x14ac:dyDescent="0.35">
      <c r="A594" s="11" t="s">
        <v>94</v>
      </c>
      <c r="B594" s="11">
        <v>2018</v>
      </c>
      <c r="C594" s="11">
        <v>9</v>
      </c>
      <c r="D594" s="11" t="s">
        <v>95</v>
      </c>
      <c r="E594" s="11" t="s">
        <v>96</v>
      </c>
      <c r="F594" s="11" t="s">
        <v>700</v>
      </c>
      <c r="G594" s="11" t="s">
        <v>241</v>
      </c>
      <c r="H594" s="11" t="s">
        <v>98</v>
      </c>
      <c r="I594" s="11" t="s">
        <v>244</v>
      </c>
      <c r="J594" s="11" t="s">
        <v>99</v>
      </c>
      <c r="K594" s="11" t="s">
        <v>245</v>
      </c>
      <c r="L594" s="11" t="s">
        <v>246</v>
      </c>
      <c r="M594" s="11" t="s">
        <v>101</v>
      </c>
      <c r="N594" s="11">
        <v>107</v>
      </c>
      <c r="O594" s="11">
        <v>2019</v>
      </c>
      <c r="P594" s="11" t="s">
        <v>112</v>
      </c>
      <c r="Q594" s="11" t="s">
        <v>112</v>
      </c>
      <c r="R594" s="11" t="s">
        <v>241</v>
      </c>
      <c r="S594" s="11" t="s">
        <v>104</v>
      </c>
      <c r="T594" s="11">
        <v>4131</v>
      </c>
      <c r="U594" s="11" t="str">
        <f>IF(ISERROR(VLOOKUP(I594,'BACK INFO'!F:F,1,0)),IF(ISERROR(VLOOKUP(I594,'BACK INFO'!H:H,1,0)),K594,'BACK INFO'!$H$1),'BACK INFO'!$G$1)</f>
        <v>JULIUS ORTIZ MALDONADO</v>
      </c>
    </row>
    <row r="595" spans="1:21" s="11" customFormat="1" x14ac:dyDescent="0.35">
      <c r="A595" s="11" t="s">
        <v>94</v>
      </c>
      <c r="B595" s="11">
        <v>2018</v>
      </c>
      <c r="C595" s="11">
        <v>9</v>
      </c>
      <c r="D595" s="11" t="s">
        <v>95</v>
      </c>
      <c r="E595" s="11" t="s">
        <v>96</v>
      </c>
      <c r="F595" s="11" t="s">
        <v>700</v>
      </c>
      <c r="G595" s="11" t="s">
        <v>241</v>
      </c>
      <c r="H595" s="11" t="s">
        <v>98</v>
      </c>
      <c r="I595" s="11" t="s">
        <v>321</v>
      </c>
      <c r="J595" s="11" t="s">
        <v>99</v>
      </c>
      <c r="K595" s="11" t="s">
        <v>72</v>
      </c>
      <c r="L595" s="11" t="s">
        <v>114</v>
      </c>
      <c r="M595" s="11" t="s">
        <v>101</v>
      </c>
      <c r="N595" s="11">
        <v>28</v>
      </c>
      <c r="O595" s="11">
        <v>2019</v>
      </c>
      <c r="P595" s="11" t="s">
        <v>112</v>
      </c>
      <c r="Q595" s="11" t="s">
        <v>112</v>
      </c>
      <c r="R595" s="11" t="s">
        <v>241</v>
      </c>
      <c r="S595" s="11" t="s">
        <v>104</v>
      </c>
      <c r="T595" s="11">
        <v>888</v>
      </c>
      <c r="U595" s="11" t="str">
        <f>IF(ISERROR(VLOOKUP(I595,'BACK INFO'!F:F,1,0)),IF(ISERROR(VLOOKUP(I595,'BACK INFO'!H:H,1,0)),K595,'BACK INFO'!$H$1),'BACK INFO'!$G$1)</f>
        <v>BILL MILLER AND COMPANY</v>
      </c>
    </row>
    <row r="596" spans="1:21" s="11" customFormat="1" x14ac:dyDescent="0.35">
      <c r="A596" s="11" t="s">
        <v>94</v>
      </c>
      <c r="B596" s="11">
        <v>2018</v>
      </c>
      <c r="C596" s="11">
        <v>9</v>
      </c>
      <c r="D596" s="11" t="s">
        <v>95</v>
      </c>
      <c r="E596" s="11" t="s">
        <v>96</v>
      </c>
      <c r="F596" s="11" t="s">
        <v>700</v>
      </c>
      <c r="G596" s="11" t="s">
        <v>241</v>
      </c>
      <c r="H596" s="11" t="s">
        <v>98</v>
      </c>
      <c r="I596" s="11" t="s">
        <v>284</v>
      </c>
      <c r="J596" s="11" t="s">
        <v>99</v>
      </c>
      <c r="K596" s="11" t="s">
        <v>70</v>
      </c>
      <c r="L596" s="11" t="s">
        <v>157</v>
      </c>
      <c r="M596" s="11" t="s">
        <v>101</v>
      </c>
      <c r="N596" s="11">
        <v>94</v>
      </c>
      <c r="O596" s="11">
        <v>2019</v>
      </c>
      <c r="P596" s="11" t="s">
        <v>112</v>
      </c>
      <c r="Q596" s="11" t="s">
        <v>112</v>
      </c>
      <c r="R596" s="11" t="s">
        <v>241</v>
      </c>
      <c r="S596" s="11" t="s">
        <v>104</v>
      </c>
      <c r="T596" s="11">
        <v>3436</v>
      </c>
      <c r="U596" s="11" t="str">
        <f>IF(ISERROR(VLOOKUP(I596,'BACK INFO'!F:F,1,0)),IF(ISERROR(VLOOKUP(I596,'BACK INFO'!H:H,1,0)),K596,'BACK INFO'!$H$1),'BACK INFO'!$G$1)</f>
        <v>JUDITH ANN DEAL</v>
      </c>
    </row>
    <row r="597" spans="1:21" s="11" customFormat="1" x14ac:dyDescent="0.35">
      <c r="A597" s="11" t="s">
        <v>94</v>
      </c>
      <c r="B597" s="11">
        <v>2018</v>
      </c>
      <c r="C597" s="11">
        <v>9</v>
      </c>
      <c r="D597" s="11" t="s">
        <v>95</v>
      </c>
      <c r="E597" s="11" t="s">
        <v>96</v>
      </c>
      <c r="F597" s="11" t="s">
        <v>700</v>
      </c>
      <c r="G597" s="11" t="s">
        <v>241</v>
      </c>
      <c r="H597" s="11" t="s">
        <v>98</v>
      </c>
      <c r="I597" s="11" t="s">
        <v>160</v>
      </c>
      <c r="J597" s="11" t="s">
        <v>99</v>
      </c>
      <c r="K597" s="11" t="s">
        <v>76</v>
      </c>
      <c r="L597" s="11" t="s">
        <v>127</v>
      </c>
      <c r="M597" s="11" t="s">
        <v>101</v>
      </c>
      <c r="N597" s="11">
        <v>56</v>
      </c>
      <c r="O597" s="11">
        <v>2019</v>
      </c>
      <c r="P597" s="11" t="s">
        <v>112</v>
      </c>
      <c r="Q597" s="11" t="s">
        <v>112</v>
      </c>
      <c r="R597" s="11" t="s">
        <v>241</v>
      </c>
      <c r="S597" s="11" t="s">
        <v>104</v>
      </c>
      <c r="T597" s="11">
        <v>1678</v>
      </c>
      <c r="U597" s="11" t="str">
        <f>IF(ISERROR(VLOOKUP(I597,'BACK INFO'!F:F,1,0)),IF(ISERROR(VLOOKUP(I597,'BACK INFO'!H:H,1,0)),K597,'BACK INFO'!$H$1),'BACK INFO'!$G$1)</f>
        <v>MIE MANNICHE</v>
      </c>
    </row>
    <row r="598" spans="1:21" s="11" customFormat="1" x14ac:dyDescent="0.35">
      <c r="A598" s="11" t="s">
        <v>94</v>
      </c>
      <c r="B598" s="11">
        <v>2018</v>
      </c>
      <c r="C598" s="11">
        <v>9</v>
      </c>
      <c r="D598" s="11" t="s">
        <v>95</v>
      </c>
      <c r="E598" s="11" t="s">
        <v>96</v>
      </c>
      <c r="F598" s="11" t="s">
        <v>700</v>
      </c>
      <c r="G598" s="11" t="s">
        <v>241</v>
      </c>
      <c r="H598" s="11" t="s">
        <v>98</v>
      </c>
      <c r="I598" s="11" t="s">
        <v>115</v>
      </c>
      <c r="J598" s="11" t="s">
        <v>99</v>
      </c>
      <c r="K598" s="11" t="s">
        <v>67</v>
      </c>
      <c r="L598" s="11" t="s">
        <v>116</v>
      </c>
      <c r="M598" s="11" t="s">
        <v>101</v>
      </c>
      <c r="N598" s="11">
        <v>5</v>
      </c>
      <c r="O598" s="11">
        <v>2019</v>
      </c>
      <c r="P598" s="11" t="s">
        <v>112</v>
      </c>
      <c r="Q598" s="11" t="s">
        <v>112</v>
      </c>
      <c r="R598" s="11" t="s">
        <v>241</v>
      </c>
      <c r="S598" s="11" t="s">
        <v>104</v>
      </c>
      <c r="T598" s="11">
        <v>340</v>
      </c>
      <c r="U598" s="11" t="str">
        <f>IF(ISERROR(VLOOKUP(I598,'BACK INFO'!F:F,1,0)),IF(ISERROR(VLOOKUP(I598,'BACK INFO'!H:H,1,0)),K598,'BACK INFO'!$H$1),'BACK INFO'!$G$1)</f>
        <v>ANITA M. HOPKINS</v>
      </c>
    </row>
    <row r="599" spans="1:21" s="11" customFormat="1" x14ac:dyDescent="0.35">
      <c r="A599" s="11" t="s">
        <v>94</v>
      </c>
      <c r="B599" s="11">
        <v>2018</v>
      </c>
      <c r="C599" s="11">
        <v>9</v>
      </c>
      <c r="D599" s="11" t="s">
        <v>95</v>
      </c>
      <c r="E599" s="11" t="s">
        <v>96</v>
      </c>
      <c r="F599" s="11" t="s">
        <v>700</v>
      </c>
      <c r="G599" s="11" t="s">
        <v>241</v>
      </c>
      <c r="H599" s="11" t="s">
        <v>98</v>
      </c>
      <c r="I599" s="11" t="s">
        <v>123</v>
      </c>
      <c r="J599" s="11" t="s">
        <v>99</v>
      </c>
      <c r="K599" s="11" t="s">
        <v>68</v>
      </c>
      <c r="L599" s="11" t="s">
        <v>129</v>
      </c>
      <c r="M599" s="11" t="s">
        <v>122</v>
      </c>
      <c r="N599" s="11">
        <v>344</v>
      </c>
      <c r="O599" s="11">
        <v>2019</v>
      </c>
      <c r="P599" s="11" t="s">
        <v>112</v>
      </c>
      <c r="Q599" s="11" t="s">
        <v>112</v>
      </c>
      <c r="R599" s="11" t="s">
        <v>241</v>
      </c>
      <c r="S599" s="11" t="s">
        <v>104</v>
      </c>
      <c r="T599" s="11">
        <v>11559</v>
      </c>
      <c r="U599" s="11" t="str">
        <f>IF(ISERROR(VLOOKUP(I599,'BACK INFO'!F:F,1,0)),IF(ISERROR(VLOOKUP(I599,'BACK INFO'!H:H,1,0)),K599,'BACK INFO'!$H$1),'BACK INFO'!$G$1)</f>
        <v>STEPHANIE VITALI</v>
      </c>
    </row>
    <row r="600" spans="1:21" s="11" customFormat="1" x14ac:dyDescent="0.35">
      <c r="A600" s="11" t="s">
        <v>94</v>
      </c>
      <c r="B600" s="11">
        <v>2018</v>
      </c>
      <c r="C600" s="11">
        <v>9</v>
      </c>
      <c r="D600" s="11" t="s">
        <v>95</v>
      </c>
      <c r="E600" s="11" t="s">
        <v>96</v>
      </c>
      <c r="F600" s="11" t="s">
        <v>700</v>
      </c>
      <c r="G600" s="11" t="s">
        <v>241</v>
      </c>
      <c r="H600" s="11" t="s">
        <v>98</v>
      </c>
      <c r="I600" s="11" t="s">
        <v>263</v>
      </c>
      <c r="J600" s="11" t="s">
        <v>120</v>
      </c>
      <c r="K600" s="11" t="s">
        <v>69</v>
      </c>
      <c r="L600" s="11" t="s">
        <v>143</v>
      </c>
      <c r="M600" s="11" t="s">
        <v>122</v>
      </c>
      <c r="N600" s="11">
        <v>45</v>
      </c>
      <c r="O600" s="11">
        <v>2019</v>
      </c>
      <c r="P600" s="11" t="s">
        <v>112</v>
      </c>
      <c r="Q600" s="11" t="s">
        <v>112</v>
      </c>
      <c r="R600" s="11" t="s">
        <v>241</v>
      </c>
      <c r="S600" s="11" t="s">
        <v>104</v>
      </c>
      <c r="T600" s="11">
        <v>1433.6392380658599</v>
      </c>
      <c r="U600" s="11" t="str">
        <f>IF(ISERROR(VLOOKUP(I600,'BACK INFO'!F:F,1,0)),IF(ISERROR(VLOOKUP(I600,'BACK INFO'!H:H,1,0)),K600,'BACK INFO'!$H$1),'BACK INFO'!$G$1)</f>
        <v>JULIE BERTRAND</v>
      </c>
    </row>
    <row r="601" spans="1:21" s="11" customFormat="1" x14ac:dyDescent="0.35">
      <c r="A601" s="11" t="s">
        <v>94</v>
      </c>
      <c r="B601" s="11">
        <v>2018</v>
      </c>
      <c r="C601" s="11">
        <v>9</v>
      </c>
      <c r="D601" s="11" t="s">
        <v>95</v>
      </c>
      <c r="E601" s="11" t="s">
        <v>96</v>
      </c>
      <c r="F601" s="11" t="s">
        <v>700</v>
      </c>
      <c r="G601" s="11" t="s">
        <v>241</v>
      </c>
      <c r="H601" s="11" t="s">
        <v>98</v>
      </c>
      <c r="I601" s="11" t="s">
        <v>161</v>
      </c>
      <c r="J601" s="11" t="s">
        <v>99</v>
      </c>
      <c r="K601" s="11" t="s">
        <v>70</v>
      </c>
      <c r="L601" s="11" t="s">
        <v>157</v>
      </c>
      <c r="M601" s="11" t="s">
        <v>101</v>
      </c>
      <c r="N601" s="11">
        <v>624</v>
      </c>
      <c r="O601" s="11">
        <v>2019</v>
      </c>
      <c r="P601" s="11" t="s">
        <v>112</v>
      </c>
      <c r="Q601" s="11" t="s">
        <v>112</v>
      </c>
      <c r="R601" s="11" t="s">
        <v>241</v>
      </c>
      <c r="S601" s="11" t="s">
        <v>104</v>
      </c>
      <c r="T601" s="11">
        <v>20951.299999999992</v>
      </c>
      <c r="U601" s="11" t="str">
        <f>IF(ISERROR(VLOOKUP(I601,'BACK INFO'!F:F,1,0)),IF(ISERROR(VLOOKUP(I601,'BACK INFO'!H:H,1,0)),K601,'BACK INFO'!$H$1),'BACK INFO'!$G$1)</f>
        <v>JUDITH ANN DEAL</v>
      </c>
    </row>
    <row r="602" spans="1:21" s="11" customFormat="1" x14ac:dyDescent="0.35">
      <c r="A602" s="11" t="s">
        <v>94</v>
      </c>
      <c r="B602" s="11">
        <v>2018</v>
      </c>
      <c r="C602" s="11">
        <v>9</v>
      </c>
      <c r="D602" s="11" t="s">
        <v>95</v>
      </c>
      <c r="E602" s="11" t="s">
        <v>96</v>
      </c>
      <c r="F602" s="11" t="s">
        <v>700</v>
      </c>
      <c r="G602" s="11" t="s">
        <v>241</v>
      </c>
      <c r="H602" s="11" t="s">
        <v>98</v>
      </c>
      <c r="I602" s="11" t="s">
        <v>248</v>
      </c>
      <c r="J602" s="11" t="s">
        <v>99</v>
      </c>
      <c r="K602" s="11" t="s">
        <v>72</v>
      </c>
      <c r="L602" s="11" t="s">
        <v>114</v>
      </c>
      <c r="M602" s="11" t="s">
        <v>101</v>
      </c>
      <c r="N602" s="11">
        <v>46</v>
      </c>
      <c r="O602" s="11">
        <v>2019</v>
      </c>
      <c r="P602" s="11" t="s">
        <v>112</v>
      </c>
      <c r="Q602" s="11" t="s">
        <v>112</v>
      </c>
      <c r="R602" s="11" t="s">
        <v>241</v>
      </c>
      <c r="S602" s="11" t="s">
        <v>104</v>
      </c>
      <c r="T602" s="11">
        <v>1894</v>
      </c>
      <c r="U602" s="11" t="str">
        <f>IF(ISERROR(VLOOKUP(I602,'BACK INFO'!F:F,1,0)),IF(ISERROR(VLOOKUP(I602,'BACK INFO'!H:H,1,0)),K602,'BACK INFO'!$H$1),'BACK INFO'!$G$1)</f>
        <v>BILL MILLER AND COMPANY</v>
      </c>
    </row>
    <row r="603" spans="1:21" s="11" customFormat="1" x14ac:dyDescent="0.35">
      <c r="A603" s="11" t="s">
        <v>94</v>
      </c>
      <c r="B603" s="11">
        <v>2018</v>
      </c>
      <c r="C603" s="11">
        <v>9</v>
      </c>
      <c r="D603" s="11" t="s">
        <v>95</v>
      </c>
      <c r="E603" s="11" t="s">
        <v>96</v>
      </c>
      <c r="F603" s="11" t="s">
        <v>700</v>
      </c>
      <c r="G603" s="11" t="s">
        <v>241</v>
      </c>
      <c r="H603" s="11" t="s">
        <v>98</v>
      </c>
      <c r="I603" s="11" t="s">
        <v>322</v>
      </c>
      <c r="J603" s="11" t="s">
        <v>99</v>
      </c>
      <c r="K603" s="11" t="s">
        <v>75</v>
      </c>
      <c r="L603" s="11" t="s">
        <v>127</v>
      </c>
      <c r="M603" s="11" t="s">
        <v>101</v>
      </c>
      <c r="N603" s="11">
        <v>35</v>
      </c>
      <c r="O603" s="11">
        <v>2019</v>
      </c>
      <c r="P603" s="11" t="s">
        <v>112</v>
      </c>
      <c r="Q603" s="11" t="s">
        <v>112</v>
      </c>
      <c r="R603" s="11" t="s">
        <v>241</v>
      </c>
      <c r="S603" s="11" t="s">
        <v>104</v>
      </c>
      <c r="T603" s="11">
        <v>1116.25</v>
      </c>
      <c r="U603" s="11" t="str">
        <f>IF(ISERROR(VLOOKUP(I603,'BACK INFO'!F:F,1,0)),IF(ISERROR(VLOOKUP(I603,'BACK INFO'!H:H,1,0)),K603,'BACK INFO'!$H$1),'BACK INFO'!$G$1)</f>
        <v>LAURA BONG</v>
      </c>
    </row>
    <row r="604" spans="1:21" s="11" customFormat="1" x14ac:dyDescent="0.35">
      <c r="A604" s="11" t="s">
        <v>94</v>
      </c>
      <c r="B604" s="11">
        <v>2018</v>
      </c>
      <c r="C604" s="11">
        <v>9</v>
      </c>
      <c r="D604" s="11" t="s">
        <v>95</v>
      </c>
      <c r="E604" s="11" t="s">
        <v>96</v>
      </c>
      <c r="F604" s="11" t="s">
        <v>700</v>
      </c>
      <c r="G604" s="11" t="s">
        <v>241</v>
      </c>
      <c r="H604" s="11" t="s">
        <v>98</v>
      </c>
      <c r="I604" s="11" t="s">
        <v>288</v>
      </c>
      <c r="J604" s="11" t="s">
        <v>99</v>
      </c>
      <c r="K604" s="11" t="s">
        <v>70</v>
      </c>
      <c r="L604" s="11" t="s">
        <v>157</v>
      </c>
      <c r="M604" s="11" t="s">
        <v>101</v>
      </c>
      <c r="N604" s="11">
        <v>100</v>
      </c>
      <c r="O604" s="11">
        <v>2019</v>
      </c>
      <c r="P604" s="11" t="s">
        <v>112</v>
      </c>
      <c r="Q604" s="11" t="s">
        <v>112</v>
      </c>
      <c r="R604" s="11" t="s">
        <v>241</v>
      </c>
      <c r="S604" s="11" t="s">
        <v>104</v>
      </c>
      <c r="T604" s="11">
        <v>3844</v>
      </c>
      <c r="U604" s="11" t="str">
        <f>IF(ISERROR(VLOOKUP(I604,'BACK INFO'!F:F,1,0)),IF(ISERROR(VLOOKUP(I604,'BACK INFO'!H:H,1,0)),K604,'BACK INFO'!$H$1),'BACK INFO'!$G$1)</f>
        <v>JUDITH ANN DEAL</v>
      </c>
    </row>
    <row r="605" spans="1:21" s="11" customFormat="1" x14ac:dyDescent="0.35">
      <c r="A605" s="11" t="s">
        <v>94</v>
      </c>
      <c r="B605" s="11">
        <v>2018</v>
      </c>
      <c r="C605" s="11">
        <v>9</v>
      </c>
      <c r="D605" s="11" t="s">
        <v>95</v>
      </c>
      <c r="E605" s="11" t="s">
        <v>96</v>
      </c>
      <c r="F605" s="11" t="s">
        <v>700</v>
      </c>
      <c r="G605" s="11" t="s">
        <v>241</v>
      </c>
      <c r="H605" s="11" t="s">
        <v>98</v>
      </c>
      <c r="I605" s="11" t="s">
        <v>289</v>
      </c>
      <c r="J605" s="11" t="s">
        <v>99</v>
      </c>
      <c r="K605" s="11" t="s">
        <v>70</v>
      </c>
      <c r="L605" s="11" t="s">
        <v>157</v>
      </c>
      <c r="M605" s="11" t="s">
        <v>101</v>
      </c>
      <c r="N605" s="11">
        <v>108</v>
      </c>
      <c r="O605" s="11">
        <v>2019</v>
      </c>
      <c r="P605" s="11" t="s">
        <v>112</v>
      </c>
      <c r="Q605" s="11" t="s">
        <v>112</v>
      </c>
      <c r="R605" s="11" t="s">
        <v>241</v>
      </c>
      <c r="S605" s="11" t="s">
        <v>104</v>
      </c>
      <c r="T605" s="11">
        <v>3630</v>
      </c>
      <c r="U605" s="11" t="str">
        <f>IF(ISERROR(VLOOKUP(I605,'BACK INFO'!F:F,1,0)),IF(ISERROR(VLOOKUP(I605,'BACK INFO'!H:H,1,0)),K605,'BACK INFO'!$H$1),'BACK INFO'!$G$1)</f>
        <v>JUDITH ANN DEAL</v>
      </c>
    </row>
    <row r="606" spans="1:21" s="11" customFormat="1" x14ac:dyDescent="0.35">
      <c r="A606" s="11" t="s">
        <v>94</v>
      </c>
      <c r="B606" s="11">
        <v>2018</v>
      </c>
      <c r="C606" s="11">
        <v>9</v>
      </c>
      <c r="D606" s="11" t="s">
        <v>95</v>
      </c>
      <c r="E606" s="11" t="s">
        <v>96</v>
      </c>
      <c r="F606" s="11" t="s">
        <v>700</v>
      </c>
      <c r="G606" s="11" t="s">
        <v>241</v>
      </c>
      <c r="H606" s="11" t="s">
        <v>98</v>
      </c>
      <c r="I606" s="11" t="s">
        <v>323</v>
      </c>
      <c r="J606" s="11" t="s">
        <v>120</v>
      </c>
      <c r="K606" s="11" t="s">
        <v>69</v>
      </c>
      <c r="L606" s="11" t="s">
        <v>143</v>
      </c>
      <c r="M606" s="11" t="s">
        <v>122</v>
      </c>
      <c r="N606" s="11">
        <v>70</v>
      </c>
      <c r="O606" s="11">
        <v>2019</v>
      </c>
      <c r="P606" s="11" t="s">
        <v>112</v>
      </c>
      <c r="Q606" s="11" t="s">
        <v>112</v>
      </c>
      <c r="R606" s="11" t="s">
        <v>241</v>
      </c>
      <c r="S606" s="11" t="s">
        <v>104</v>
      </c>
      <c r="T606" s="11">
        <v>2096.8612632066006</v>
      </c>
      <c r="U606" s="11" t="str">
        <f>IF(ISERROR(VLOOKUP(I606,'BACK INFO'!F:F,1,0)),IF(ISERROR(VLOOKUP(I606,'BACK INFO'!H:H,1,0)),K606,'BACK INFO'!$H$1),'BACK INFO'!$G$1)</f>
        <v>JULIE BERTRAND</v>
      </c>
    </row>
    <row r="607" spans="1:21" s="11" customFormat="1" x14ac:dyDescent="0.35">
      <c r="A607" s="11" t="s">
        <v>94</v>
      </c>
      <c r="B607" s="11">
        <v>2018</v>
      </c>
      <c r="C607" s="11">
        <v>9</v>
      </c>
      <c r="D607" s="11" t="s">
        <v>95</v>
      </c>
      <c r="E607" s="11" t="s">
        <v>96</v>
      </c>
      <c r="F607" s="11" t="s">
        <v>700</v>
      </c>
      <c r="G607" s="11" t="s">
        <v>241</v>
      </c>
      <c r="H607" s="11" t="s">
        <v>98</v>
      </c>
      <c r="I607" s="11" t="s">
        <v>251</v>
      </c>
      <c r="J607" s="11" t="s">
        <v>99</v>
      </c>
      <c r="K607" s="11" t="s">
        <v>76</v>
      </c>
      <c r="L607" s="11" t="s">
        <v>127</v>
      </c>
      <c r="M607" s="11" t="s">
        <v>101</v>
      </c>
      <c r="N607" s="11">
        <v>32</v>
      </c>
      <c r="O607" s="11">
        <v>2019</v>
      </c>
      <c r="P607" s="11" t="s">
        <v>112</v>
      </c>
      <c r="Q607" s="11" t="s">
        <v>112</v>
      </c>
      <c r="R607" s="11" t="s">
        <v>241</v>
      </c>
      <c r="S607" s="11" t="s">
        <v>104</v>
      </c>
      <c r="T607" s="11">
        <v>1216</v>
      </c>
      <c r="U607" s="11" t="str">
        <f>IF(ISERROR(VLOOKUP(I607,'BACK INFO'!F:F,1,0)),IF(ISERROR(VLOOKUP(I607,'BACK INFO'!H:H,1,0)),K607,'BACK INFO'!$H$1),'BACK INFO'!$G$1)</f>
        <v>MIE MANNICHE</v>
      </c>
    </row>
    <row r="608" spans="1:21" s="11" customFormat="1" x14ac:dyDescent="0.35">
      <c r="A608" s="11" t="s">
        <v>94</v>
      </c>
      <c r="B608" s="11">
        <v>2018</v>
      </c>
      <c r="C608" s="11">
        <v>9</v>
      </c>
      <c r="D608" s="11" t="s">
        <v>95</v>
      </c>
      <c r="E608" s="11" t="s">
        <v>96</v>
      </c>
      <c r="F608" s="11" t="s">
        <v>700</v>
      </c>
      <c r="G608" s="11" t="s">
        <v>241</v>
      </c>
      <c r="H608" s="11" t="s">
        <v>98</v>
      </c>
      <c r="I608" s="11" t="s">
        <v>162</v>
      </c>
      <c r="J608" s="11" t="s">
        <v>99</v>
      </c>
      <c r="K608" s="11" t="s">
        <v>72</v>
      </c>
      <c r="L608" s="11" t="s">
        <v>114</v>
      </c>
      <c r="M608" s="11" t="s">
        <v>101</v>
      </c>
      <c r="N608" s="11">
        <v>103</v>
      </c>
      <c r="O608" s="11">
        <v>2019</v>
      </c>
      <c r="P608" s="11" t="s">
        <v>112</v>
      </c>
      <c r="Q608" s="11" t="s">
        <v>112</v>
      </c>
      <c r="R608" s="11" t="s">
        <v>241</v>
      </c>
      <c r="S608" s="11" t="s">
        <v>104</v>
      </c>
      <c r="T608" s="11">
        <v>2988</v>
      </c>
      <c r="U608" s="11" t="str">
        <f>IF(ISERROR(VLOOKUP(I608,'BACK INFO'!F:F,1,0)),IF(ISERROR(VLOOKUP(I608,'BACK INFO'!H:H,1,0)),K608,'BACK INFO'!$H$1),'BACK INFO'!$G$1)</f>
        <v>BILL MILLER AND COMPANY</v>
      </c>
    </row>
    <row r="609" spans="1:21" s="11" customFormat="1" x14ac:dyDescent="0.35">
      <c r="A609" s="11" t="s">
        <v>94</v>
      </c>
      <c r="B609" s="11">
        <v>2018</v>
      </c>
      <c r="C609" s="11">
        <v>9</v>
      </c>
      <c r="D609" s="11" t="s">
        <v>95</v>
      </c>
      <c r="E609" s="11" t="s">
        <v>96</v>
      </c>
      <c r="F609" s="11" t="s">
        <v>700</v>
      </c>
      <c r="G609" s="11" t="s">
        <v>241</v>
      </c>
      <c r="H609" s="11" t="s">
        <v>98</v>
      </c>
      <c r="I609" s="11" t="s">
        <v>290</v>
      </c>
      <c r="J609" s="11" t="s">
        <v>99</v>
      </c>
      <c r="K609" s="11" t="s">
        <v>72</v>
      </c>
      <c r="L609" s="11" t="s">
        <v>114</v>
      </c>
      <c r="M609" s="11" t="s">
        <v>101</v>
      </c>
      <c r="N609" s="11">
        <v>9</v>
      </c>
      <c r="O609" s="11">
        <v>2019</v>
      </c>
      <c r="P609" s="11" t="s">
        <v>112</v>
      </c>
      <c r="Q609" s="11" t="s">
        <v>112</v>
      </c>
      <c r="R609" s="11" t="s">
        <v>241</v>
      </c>
      <c r="S609" s="11" t="s">
        <v>104</v>
      </c>
      <c r="T609" s="11">
        <v>276</v>
      </c>
      <c r="U609" s="11" t="str">
        <f>IF(ISERROR(VLOOKUP(I609,'BACK INFO'!F:F,1,0)),IF(ISERROR(VLOOKUP(I609,'BACK INFO'!H:H,1,0)),K609,'BACK INFO'!$H$1),'BACK INFO'!$G$1)</f>
        <v>BILL MILLER AND COMPANY</v>
      </c>
    </row>
    <row r="610" spans="1:21" s="11" customFormat="1" x14ac:dyDescent="0.35">
      <c r="A610" s="11" t="s">
        <v>94</v>
      </c>
      <c r="B610" s="11">
        <v>2018</v>
      </c>
      <c r="C610" s="11">
        <v>9</v>
      </c>
      <c r="D610" s="11" t="s">
        <v>95</v>
      </c>
      <c r="E610" s="11" t="s">
        <v>96</v>
      </c>
      <c r="F610" s="11" t="s">
        <v>700</v>
      </c>
      <c r="G610" s="11" t="s">
        <v>241</v>
      </c>
      <c r="H610" s="11" t="s">
        <v>98</v>
      </c>
      <c r="I610" s="11" t="s">
        <v>148</v>
      </c>
      <c r="J610" s="11" t="s">
        <v>99</v>
      </c>
      <c r="K610" s="11" t="s">
        <v>71</v>
      </c>
      <c r="L610" s="11" t="s">
        <v>149</v>
      </c>
      <c r="M610" s="11" t="s">
        <v>101</v>
      </c>
      <c r="N610" s="11">
        <v>46</v>
      </c>
      <c r="O610" s="11">
        <v>2019</v>
      </c>
      <c r="P610" s="11" t="s">
        <v>112</v>
      </c>
      <c r="Q610" s="11" t="s">
        <v>112</v>
      </c>
      <c r="R610" s="11" t="s">
        <v>241</v>
      </c>
      <c r="S610" s="11" t="s">
        <v>104</v>
      </c>
      <c r="T610" s="11">
        <v>1631</v>
      </c>
      <c r="U610" s="11" t="str">
        <f>IF(ISERROR(VLOOKUP(I610,'BACK INFO'!F:F,1,0)),IF(ISERROR(VLOOKUP(I610,'BACK INFO'!H:H,1,0)),K610,'BACK INFO'!$H$1),'BACK INFO'!$G$1)</f>
        <v>HOLLY SALES INC.</v>
      </c>
    </row>
    <row r="611" spans="1:21" s="11" customFormat="1" x14ac:dyDescent="0.35">
      <c r="A611" s="11" t="s">
        <v>94</v>
      </c>
      <c r="B611" s="11">
        <v>2018</v>
      </c>
      <c r="C611" s="11">
        <v>9</v>
      </c>
      <c r="D611" s="11" t="s">
        <v>95</v>
      </c>
      <c r="E611" s="11" t="s">
        <v>96</v>
      </c>
      <c r="F611" s="11" t="s">
        <v>700</v>
      </c>
      <c r="G611" s="11" t="s">
        <v>241</v>
      </c>
      <c r="H611" s="11" t="s">
        <v>98</v>
      </c>
      <c r="I611" s="11" t="s">
        <v>324</v>
      </c>
      <c r="J611" s="11" t="s">
        <v>120</v>
      </c>
      <c r="K611" s="11" t="s">
        <v>66</v>
      </c>
      <c r="L611" s="11" t="s">
        <v>121</v>
      </c>
      <c r="M611" s="11" t="s">
        <v>122</v>
      </c>
      <c r="N611" s="11">
        <v>75</v>
      </c>
      <c r="O611" s="11">
        <v>2019</v>
      </c>
      <c r="P611" s="11" t="s">
        <v>112</v>
      </c>
      <c r="Q611" s="11" t="s">
        <v>112</v>
      </c>
      <c r="R611" s="11" t="s">
        <v>241</v>
      </c>
      <c r="S611" s="11" t="s">
        <v>104</v>
      </c>
      <c r="T611" s="11">
        <v>2704.5577234518391</v>
      </c>
      <c r="U611" s="11" t="str">
        <f>IF(ISERROR(VLOOKUP(I611,'BACK INFO'!F:F,1,0)),IF(ISERROR(VLOOKUP(I611,'BACK INFO'!H:H,1,0)),K611,'BACK INFO'!$H$1),'BACK INFO'!$G$1)</f>
        <v>SHOUTOUTAGENCY</v>
      </c>
    </row>
    <row r="612" spans="1:21" s="11" customFormat="1" x14ac:dyDescent="0.35">
      <c r="A612" s="11" t="s">
        <v>94</v>
      </c>
      <c r="B612" s="11">
        <v>2018</v>
      </c>
      <c r="C612" s="11">
        <v>9</v>
      </c>
      <c r="D612" s="11" t="s">
        <v>95</v>
      </c>
      <c r="E612" s="11" t="s">
        <v>96</v>
      </c>
      <c r="F612" s="11" t="s">
        <v>700</v>
      </c>
      <c r="G612" s="11" t="s">
        <v>241</v>
      </c>
      <c r="H612" s="11" t="s">
        <v>98</v>
      </c>
      <c r="I612" s="11" t="s">
        <v>252</v>
      </c>
      <c r="J612" s="11" t="s">
        <v>99</v>
      </c>
      <c r="K612" s="11" t="s">
        <v>70</v>
      </c>
      <c r="L612" s="11" t="s">
        <v>157</v>
      </c>
      <c r="M612" s="11" t="s">
        <v>101</v>
      </c>
      <c r="N612" s="11">
        <v>131</v>
      </c>
      <c r="O612" s="11">
        <v>2019</v>
      </c>
      <c r="P612" s="11" t="s">
        <v>112</v>
      </c>
      <c r="Q612" s="11" t="s">
        <v>112</v>
      </c>
      <c r="R612" s="11" t="s">
        <v>241</v>
      </c>
      <c r="S612" s="11" t="s">
        <v>104</v>
      </c>
      <c r="T612" s="11">
        <v>4220</v>
      </c>
      <c r="U612" s="11" t="str">
        <f>IF(ISERROR(VLOOKUP(I612,'BACK INFO'!F:F,1,0)),IF(ISERROR(VLOOKUP(I612,'BACK INFO'!H:H,1,0)),K612,'BACK INFO'!$H$1),'BACK INFO'!$G$1)</f>
        <v>JUDITH ANN DEAL</v>
      </c>
    </row>
    <row r="613" spans="1:21" s="11" customFormat="1" x14ac:dyDescent="0.35">
      <c r="A613" s="11" t="s">
        <v>94</v>
      </c>
      <c r="B613" s="11">
        <v>2018</v>
      </c>
      <c r="C613" s="11">
        <v>9</v>
      </c>
      <c r="D613" s="11" t="s">
        <v>95</v>
      </c>
      <c r="E613" s="11" t="s">
        <v>96</v>
      </c>
      <c r="F613" s="11" t="s">
        <v>700</v>
      </c>
      <c r="G613" s="11" t="s">
        <v>241</v>
      </c>
      <c r="H613" s="11" t="s">
        <v>98</v>
      </c>
      <c r="I613" s="11" t="s">
        <v>225</v>
      </c>
      <c r="J613" s="11" t="s">
        <v>99</v>
      </c>
      <c r="K613" s="11" t="s">
        <v>70</v>
      </c>
      <c r="L613" s="11" t="s">
        <v>157</v>
      </c>
      <c r="M613" s="11" t="s">
        <v>101</v>
      </c>
      <c r="N613" s="11">
        <v>36</v>
      </c>
      <c r="O613" s="11">
        <v>2019</v>
      </c>
      <c r="P613" s="11" t="s">
        <v>112</v>
      </c>
      <c r="Q613" s="11" t="s">
        <v>112</v>
      </c>
      <c r="R613" s="11" t="s">
        <v>241</v>
      </c>
      <c r="S613" s="11" t="s">
        <v>104</v>
      </c>
      <c r="T613" s="11">
        <v>1584</v>
      </c>
      <c r="U613" s="11" t="str">
        <f>IF(ISERROR(VLOOKUP(I613,'BACK INFO'!F:F,1,0)),IF(ISERROR(VLOOKUP(I613,'BACK INFO'!H:H,1,0)),K613,'BACK INFO'!$H$1),'BACK INFO'!$G$1)</f>
        <v>JUDITH ANN DEAL</v>
      </c>
    </row>
    <row r="614" spans="1:21" s="11" customFormat="1" x14ac:dyDescent="0.35">
      <c r="A614" s="11" t="s">
        <v>94</v>
      </c>
      <c r="B614" s="11">
        <v>2018</v>
      </c>
      <c r="C614" s="11">
        <v>9</v>
      </c>
      <c r="D614" s="11" t="s">
        <v>95</v>
      </c>
      <c r="E614" s="11" t="s">
        <v>96</v>
      </c>
      <c r="F614" s="11" t="s">
        <v>700</v>
      </c>
      <c r="G614" s="11" t="s">
        <v>241</v>
      </c>
      <c r="H614" s="11" t="s">
        <v>98</v>
      </c>
      <c r="I614" s="11" t="s">
        <v>201</v>
      </c>
      <c r="J614" s="11" t="s">
        <v>120</v>
      </c>
      <c r="K614" s="11" t="s">
        <v>68</v>
      </c>
      <c r="L614" s="11" t="s">
        <v>129</v>
      </c>
      <c r="M614" s="11" t="s">
        <v>122</v>
      </c>
      <c r="N614" s="11">
        <v>23</v>
      </c>
      <c r="O614" s="11">
        <v>2019</v>
      </c>
      <c r="P614" s="11" t="s">
        <v>112</v>
      </c>
      <c r="Q614" s="11" t="s">
        <v>112</v>
      </c>
      <c r="R614" s="11" t="s">
        <v>241</v>
      </c>
      <c r="S614" s="11" t="s">
        <v>104</v>
      </c>
      <c r="T614" s="11">
        <v>944.70579162489389</v>
      </c>
      <c r="U614" s="11" t="str">
        <f>IF(ISERROR(VLOOKUP(I614,'BACK INFO'!F:F,1,0)),IF(ISERROR(VLOOKUP(I614,'BACK INFO'!H:H,1,0)),K614,'BACK INFO'!$H$1),'BACK INFO'!$G$1)</f>
        <v>STEPHANIE VITALI</v>
      </c>
    </row>
    <row r="615" spans="1:21" s="11" customFormat="1" x14ac:dyDescent="0.35">
      <c r="A615" s="11" t="s">
        <v>94</v>
      </c>
      <c r="B615" s="11">
        <v>2018</v>
      </c>
      <c r="C615" s="11">
        <v>9</v>
      </c>
      <c r="D615" s="11" t="s">
        <v>95</v>
      </c>
      <c r="E615" s="11" t="s">
        <v>96</v>
      </c>
      <c r="F615" s="11" t="s">
        <v>700</v>
      </c>
      <c r="G615" s="11" t="s">
        <v>241</v>
      </c>
      <c r="H615" s="11" t="s">
        <v>98</v>
      </c>
      <c r="I615" s="11" t="s">
        <v>325</v>
      </c>
      <c r="J615" s="11" t="s">
        <v>99</v>
      </c>
      <c r="K615" s="11" t="s">
        <v>72</v>
      </c>
      <c r="L615" s="11" t="s">
        <v>326</v>
      </c>
      <c r="M615" s="11" t="s">
        <v>327</v>
      </c>
      <c r="N615" s="11">
        <v>76</v>
      </c>
      <c r="O615" s="11">
        <v>2019</v>
      </c>
      <c r="P615" s="11" t="s">
        <v>112</v>
      </c>
      <c r="Q615" s="11" t="s">
        <v>112</v>
      </c>
      <c r="R615" s="11" t="s">
        <v>241</v>
      </c>
      <c r="S615" s="11" t="s">
        <v>104</v>
      </c>
      <c r="T615" s="11">
        <v>2739</v>
      </c>
      <c r="U615" s="11" t="str">
        <f>IF(ISERROR(VLOOKUP(I615,'BACK INFO'!F:F,1,0)),IF(ISERROR(VLOOKUP(I615,'BACK INFO'!H:H,1,0)),K615,'BACK INFO'!$H$1),'BACK INFO'!$G$1)</f>
        <v>BILL MILLER AND COMPANY</v>
      </c>
    </row>
    <row r="616" spans="1:21" s="11" customFormat="1" x14ac:dyDescent="0.35">
      <c r="A616" s="11" t="s">
        <v>94</v>
      </c>
      <c r="B616" s="11">
        <v>2018</v>
      </c>
      <c r="C616" s="11">
        <v>9</v>
      </c>
      <c r="D616" s="11" t="s">
        <v>95</v>
      </c>
      <c r="E616" s="11" t="s">
        <v>96</v>
      </c>
      <c r="F616" s="11" t="s">
        <v>700</v>
      </c>
      <c r="G616" s="11" t="s">
        <v>241</v>
      </c>
      <c r="H616" s="11" t="s">
        <v>98</v>
      </c>
      <c r="I616" s="11" t="s">
        <v>185</v>
      </c>
      <c r="J616" s="11" t="s">
        <v>99</v>
      </c>
      <c r="K616" s="11" t="s">
        <v>76</v>
      </c>
      <c r="L616" s="11" t="s">
        <v>127</v>
      </c>
      <c r="M616" s="11" t="s">
        <v>101</v>
      </c>
      <c r="N616" s="11">
        <v>18</v>
      </c>
      <c r="O616" s="11">
        <v>2019</v>
      </c>
      <c r="P616" s="11" t="s">
        <v>112</v>
      </c>
      <c r="Q616" s="11" t="s">
        <v>112</v>
      </c>
      <c r="R616" s="11" t="s">
        <v>241</v>
      </c>
      <c r="S616" s="11" t="s">
        <v>104</v>
      </c>
      <c r="T616" s="11">
        <v>585</v>
      </c>
      <c r="U616" s="11" t="str">
        <f>IF(ISERROR(VLOOKUP(I616,'BACK INFO'!F:F,1,0)),IF(ISERROR(VLOOKUP(I616,'BACK INFO'!H:H,1,0)),K616,'BACK INFO'!$H$1),'BACK INFO'!$G$1)</f>
        <v>MIE MANNICHE</v>
      </c>
    </row>
    <row r="617" spans="1:21" s="11" customFormat="1" x14ac:dyDescent="0.35">
      <c r="A617" s="11" t="s">
        <v>94</v>
      </c>
      <c r="B617" s="11">
        <v>2018</v>
      </c>
      <c r="C617" s="11">
        <v>9</v>
      </c>
      <c r="D617" s="11" t="s">
        <v>95</v>
      </c>
      <c r="E617" s="11" t="s">
        <v>96</v>
      </c>
      <c r="F617" s="11" t="s">
        <v>700</v>
      </c>
      <c r="G617" s="11" t="s">
        <v>241</v>
      </c>
      <c r="H617" s="11" t="s">
        <v>98</v>
      </c>
      <c r="I617" s="11" t="s">
        <v>291</v>
      </c>
      <c r="J617" s="11" t="s">
        <v>99</v>
      </c>
      <c r="K617" s="11" t="s">
        <v>72</v>
      </c>
      <c r="L617" s="11" t="s">
        <v>114</v>
      </c>
      <c r="M617" s="11" t="s">
        <v>101</v>
      </c>
      <c r="N617" s="11">
        <v>68</v>
      </c>
      <c r="O617" s="11">
        <v>2019</v>
      </c>
      <c r="P617" s="11" t="s">
        <v>112</v>
      </c>
      <c r="Q617" s="11" t="s">
        <v>112</v>
      </c>
      <c r="R617" s="11" t="s">
        <v>241</v>
      </c>
      <c r="S617" s="11" t="s">
        <v>104</v>
      </c>
      <c r="T617" s="11">
        <v>2112</v>
      </c>
      <c r="U617" s="11" t="str">
        <f>IF(ISERROR(VLOOKUP(I617,'BACK INFO'!F:F,1,0)),IF(ISERROR(VLOOKUP(I617,'BACK INFO'!H:H,1,0)),K617,'BACK INFO'!$H$1),'BACK INFO'!$G$1)</f>
        <v>BILL MILLER AND COMPANY</v>
      </c>
    </row>
    <row r="618" spans="1:21" s="11" customFormat="1" x14ac:dyDescent="0.35">
      <c r="A618" s="11" t="s">
        <v>94</v>
      </c>
      <c r="B618" s="11">
        <v>2018</v>
      </c>
      <c r="C618" s="11">
        <v>9</v>
      </c>
      <c r="D618" s="11" t="s">
        <v>95</v>
      </c>
      <c r="E618" s="11" t="s">
        <v>96</v>
      </c>
      <c r="F618" s="11" t="s">
        <v>700</v>
      </c>
      <c r="G618" s="11" t="s">
        <v>241</v>
      </c>
      <c r="H618" s="11" t="s">
        <v>98</v>
      </c>
      <c r="I618" s="11" t="s">
        <v>253</v>
      </c>
      <c r="J618" s="11" t="s">
        <v>99</v>
      </c>
      <c r="K618" s="11" t="s">
        <v>72</v>
      </c>
      <c r="L618" s="11" t="s">
        <v>114</v>
      </c>
      <c r="M618" s="11" t="s">
        <v>101</v>
      </c>
      <c r="N618" s="11">
        <v>24</v>
      </c>
      <c r="O618" s="11">
        <v>2019</v>
      </c>
      <c r="P618" s="11" t="s">
        <v>112</v>
      </c>
      <c r="Q618" s="11" t="s">
        <v>112</v>
      </c>
      <c r="R618" s="11" t="s">
        <v>241</v>
      </c>
      <c r="S618" s="11" t="s">
        <v>104</v>
      </c>
      <c r="T618" s="11">
        <v>678</v>
      </c>
      <c r="U618" s="11" t="str">
        <f>IF(ISERROR(VLOOKUP(I618,'BACK INFO'!F:F,1,0)),IF(ISERROR(VLOOKUP(I618,'BACK INFO'!H:H,1,0)),K618,'BACK INFO'!$H$1),'BACK INFO'!$G$1)</f>
        <v>BILL MILLER AND COMPANY</v>
      </c>
    </row>
    <row r="619" spans="1:21" s="11" customFormat="1" x14ac:dyDescent="0.35">
      <c r="A619" s="11" t="s">
        <v>94</v>
      </c>
      <c r="B619" s="11">
        <v>2018</v>
      </c>
      <c r="C619" s="11">
        <v>9</v>
      </c>
      <c r="D619" s="11" t="s">
        <v>95</v>
      </c>
      <c r="E619" s="11" t="s">
        <v>96</v>
      </c>
      <c r="F619" s="11" t="s">
        <v>700</v>
      </c>
      <c r="G619" s="11" t="s">
        <v>241</v>
      </c>
      <c r="H619" s="11" t="s">
        <v>98</v>
      </c>
      <c r="I619" s="11" t="s">
        <v>265</v>
      </c>
      <c r="J619" s="11" t="s">
        <v>99</v>
      </c>
      <c r="K619" s="11" t="s">
        <v>73</v>
      </c>
      <c r="L619" s="11" t="s">
        <v>127</v>
      </c>
      <c r="M619" s="11" t="s">
        <v>101</v>
      </c>
      <c r="N619" s="11">
        <v>88</v>
      </c>
      <c r="O619" s="11">
        <v>2019</v>
      </c>
      <c r="P619" s="11" t="s">
        <v>112</v>
      </c>
      <c r="Q619" s="11" t="s">
        <v>112</v>
      </c>
      <c r="R619" s="11" t="s">
        <v>241</v>
      </c>
      <c r="S619" s="11" t="s">
        <v>104</v>
      </c>
      <c r="T619" s="11">
        <v>2604</v>
      </c>
      <c r="U619" s="11" t="str">
        <f>IF(ISERROR(VLOOKUP(I619,'BACK INFO'!F:F,1,0)),IF(ISERROR(VLOOKUP(I619,'BACK INFO'!H:H,1,0)),K619,'BACK INFO'!$H$1),'BACK INFO'!$G$1)</f>
        <v>PHYLLIS POSNER</v>
      </c>
    </row>
    <row r="620" spans="1:21" s="11" customFormat="1" x14ac:dyDescent="0.35">
      <c r="A620" s="11" t="s">
        <v>94</v>
      </c>
      <c r="B620" s="11">
        <v>2018</v>
      </c>
      <c r="C620" s="11">
        <v>9</v>
      </c>
      <c r="D620" s="11" t="s">
        <v>95</v>
      </c>
      <c r="E620" s="11" t="s">
        <v>96</v>
      </c>
      <c r="F620" s="11" t="s">
        <v>700</v>
      </c>
      <c r="G620" s="11" t="s">
        <v>241</v>
      </c>
      <c r="H620" s="11" t="s">
        <v>98</v>
      </c>
      <c r="I620" s="11" t="s">
        <v>254</v>
      </c>
      <c r="J620" s="11" t="s">
        <v>99</v>
      </c>
      <c r="K620" s="11" t="s">
        <v>72</v>
      </c>
      <c r="L620" s="11" t="s">
        <v>114</v>
      </c>
      <c r="M620" s="11" t="s">
        <v>101</v>
      </c>
      <c r="N620" s="11">
        <v>26</v>
      </c>
      <c r="O620" s="11">
        <v>2019</v>
      </c>
      <c r="P620" s="11" t="s">
        <v>112</v>
      </c>
      <c r="Q620" s="11" t="s">
        <v>112</v>
      </c>
      <c r="R620" s="11" t="s">
        <v>241</v>
      </c>
      <c r="S620" s="11" t="s">
        <v>104</v>
      </c>
      <c r="T620" s="11">
        <v>1109</v>
      </c>
      <c r="U620" s="11" t="str">
        <f>IF(ISERROR(VLOOKUP(I620,'BACK INFO'!F:F,1,0)),IF(ISERROR(VLOOKUP(I620,'BACK INFO'!H:H,1,0)),K620,'BACK INFO'!$H$1),'BACK INFO'!$G$1)</f>
        <v>BILL MILLER AND COMPANY</v>
      </c>
    </row>
    <row r="621" spans="1:21" s="11" customFormat="1" x14ac:dyDescent="0.35">
      <c r="A621" s="11" t="s">
        <v>94</v>
      </c>
      <c r="B621" s="11">
        <v>2018</v>
      </c>
      <c r="C621" s="11">
        <v>9</v>
      </c>
      <c r="D621" s="11" t="s">
        <v>95</v>
      </c>
      <c r="E621" s="11" t="s">
        <v>96</v>
      </c>
      <c r="F621" s="11" t="s">
        <v>700</v>
      </c>
      <c r="G621" s="11" t="s">
        <v>241</v>
      </c>
      <c r="H621" s="11" t="s">
        <v>98</v>
      </c>
      <c r="I621" s="11" t="s">
        <v>292</v>
      </c>
      <c r="J621" s="11" t="s">
        <v>99</v>
      </c>
      <c r="K621" s="11" t="s">
        <v>72</v>
      </c>
      <c r="L621" s="11" t="s">
        <v>114</v>
      </c>
      <c r="M621" s="11" t="s">
        <v>101</v>
      </c>
      <c r="N621" s="11">
        <v>113</v>
      </c>
      <c r="O621" s="11">
        <v>2019</v>
      </c>
      <c r="P621" s="11" t="s">
        <v>112</v>
      </c>
      <c r="Q621" s="11" t="s">
        <v>112</v>
      </c>
      <c r="R621" s="11" t="s">
        <v>241</v>
      </c>
      <c r="S621" s="11" t="s">
        <v>104</v>
      </c>
      <c r="T621" s="11">
        <v>3534</v>
      </c>
      <c r="U621" s="11" t="str">
        <f>IF(ISERROR(VLOOKUP(I621,'BACK INFO'!F:F,1,0)),IF(ISERROR(VLOOKUP(I621,'BACK INFO'!H:H,1,0)),K621,'BACK INFO'!$H$1),'BACK INFO'!$G$1)</f>
        <v>BILL MILLER AND COMPANY</v>
      </c>
    </row>
    <row r="622" spans="1:21" s="11" customFormat="1" x14ac:dyDescent="0.35">
      <c r="A622" s="11" t="s">
        <v>94</v>
      </c>
      <c r="B622" s="11">
        <v>2018</v>
      </c>
      <c r="C622" s="11">
        <v>9</v>
      </c>
      <c r="D622" s="11" t="s">
        <v>95</v>
      </c>
      <c r="E622" s="11" t="s">
        <v>96</v>
      </c>
      <c r="F622" s="11" t="s">
        <v>700</v>
      </c>
      <c r="G622" s="11" t="s">
        <v>241</v>
      </c>
      <c r="H622" s="11" t="s">
        <v>98</v>
      </c>
      <c r="I622" s="11" t="s">
        <v>328</v>
      </c>
      <c r="J622" s="11" t="s">
        <v>120</v>
      </c>
      <c r="K622" s="11" t="s">
        <v>66</v>
      </c>
      <c r="L622" s="11" t="s">
        <v>297</v>
      </c>
      <c r="M622" s="11" t="s">
        <v>122</v>
      </c>
      <c r="N622" s="11">
        <v>210</v>
      </c>
      <c r="O622" s="11">
        <v>2019</v>
      </c>
      <c r="P622" s="11" t="s">
        <v>112</v>
      </c>
      <c r="Q622" s="11" t="s">
        <v>112</v>
      </c>
      <c r="R622" s="11" t="s">
        <v>241</v>
      </c>
      <c r="S622" s="11" t="s">
        <v>104</v>
      </c>
      <c r="T622" s="11">
        <v>5619.8812369861953</v>
      </c>
      <c r="U622" s="11" t="str">
        <f>IF(ISERROR(VLOOKUP(I622,'BACK INFO'!F:F,1,0)),IF(ISERROR(VLOOKUP(I622,'BACK INFO'!H:H,1,0)),K622,'BACK INFO'!$H$1),'BACK INFO'!$G$1)</f>
        <v>SHOUTOUTAGENCY</v>
      </c>
    </row>
    <row r="623" spans="1:21" s="11" customFormat="1" x14ac:dyDescent="0.35">
      <c r="A623" s="11" t="s">
        <v>94</v>
      </c>
      <c r="B623" s="11">
        <v>2018</v>
      </c>
      <c r="C623" s="11">
        <v>9</v>
      </c>
      <c r="D623" s="11" t="s">
        <v>95</v>
      </c>
      <c r="E623" s="11" t="s">
        <v>96</v>
      </c>
      <c r="F623" s="11" t="s">
        <v>700</v>
      </c>
      <c r="G623" s="11" t="s">
        <v>241</v>
      </c>
      <c r="H623" s="11" t="s">
        <v>98</v>
      </c>
      <c r="I623" s="11" t="s">
        <v>293</v>
      </c>
      <c r="J623" s="11" t="s">
        <v>99</v>
      </c>
      <c r="K623" s="11" t="s">
        <v>72</v>
      </c>
      <c r="L623" s="11" t="s">
        <v>114</v>
      </c>
      <c r="M623" s="11" t="s">
        <v>101</v>
      </c>
      <c r="N623" s="11">
        <v>24</v>
      </c>
      <c r="O623" s="11">
        <v>2019</v>
      </c>
      <c r="P623" s="11" t="s">
        <v>112</v>
      </c>
      <c r="Q623" s="11" t="s">
        <v>112</v>
      </c>
      <c r="R623" s="11" t="s">
        <v>241</v>
      </c>
      <c r="S623" s="11" t="s">
        <v>104</v>
      </c>
      <c r="T623" s="11">
        <v>1010</v>
      </c>
      <c r="U623" s="11" t="str">
        <f>IF(ISERROR(VLOOKUP(I623,'BACK INFO'!F:F,1,0)),IF(ISERROR(VLOOKUP(I623,'BACK INFO'!H:H,1,0)),K623,'BACK INFO'!$H$1),'BACK INFO'!$G$1)</f>
        <v>BILL MILLER AND COMPANY</v>
      </c>
    </row>
    <row r="624" spans="1:21" s="11" customFormat="1" x14ac:dyDescent="0.35">
      <c r="A624" s="11" t="s">
        <v>94</v>
      </c>
      <c r="B624" s="11">
        <v>2018</v>
      </c>
      <c r="C624" s="11">
        <v>9</v>
      </c>
      <c r="D624" s="11" t="s">
        <v>95</v>
      </c>
      <c r="E624" s="11" t="s">
        <v>96</v>
      </c>
      <c r="F624" s="11" t="s">
        <v>700</v>
      </c>
      <c r="G624" s="11" t="s">
        <v>241</v>
      </c>
      <c r="H624" s="11" t="s">
        <v>98</v>
      </c>
      <c r="I624" s="11" t="s">
        <v>255</v>
      </c>
      <c r="J624" s="11" t="s">
        <v>99</v>
      </c>
      <c r="K624" s="11" t="s">
        <v>72</v>
      </c>
      <c r="L624" s="11" t="s">
        <v>114</v>
      </c>
      <c r="M624" s="11" t="s">
        <v>101</v>
      </c>
      <c r="N624" s="11">
        <v>59</v>
      </c>
      <c r="O624" s="11">
        <v>2019</v>
      </c>
      <c r="P624" s="11" t="s">
        <v>112</v>
      </c>
      <c r="Q624" s="11" t="s">
        <v>112</v>
      </c>
      <c r="R624" s="11" t="s">
        <v>241</v>
      </c>
      <c r="S624" s="11" t="s">
        <v>104</v>
      </c>
      <c r="T624" s="11">
        <v>1961</v>
      </c>
      <c r="U624" s="11" t="str">
        <f>IF(ISERROR(VLOOKUP(I624,'BACK INFO'!F:F,1,0)),IF(ISERROR(VLOOKUP(I624,'BACK INFO'!H:H,1,0)),K624,'BACK INFO'!$H$1),'BACK INFO'!$G$1)</f>
        <v>BILL MILLER AND COMPANY</v>
      </c>
    </row>
    <row r="625" spans="1:21" s="11" customFormat="1" x14ac:dyDescent="0.35">
      <c r="A625" s="11" t="s">
        <v>94</v>
      </c>
      <c r="B625" s="11">
        <v>2018</v>
      </c>
      <c r="C625" s="11">
        <v>9</v>
      </c>
      <c r="D625" s="11" t="s">
        <v>95</v>
      </c>
      <c r="E625" s="11" t="s">
        <v>96</v>
      </c>
      <c r="F625" s="11" t="s">
        <v>700</v>
      </c>
      <c r="G625" s="11" t="s">
        <v>241</v>
      </c>
      <c r="H625" s="11" t="s">
        <v>98</v>
      </c>
      <c r="I625" s="11" t="s">
        <v>329</v>
      </c>
      <c r="J625" s="11" t="s">
        <v>99</v>
      </c>
      <c r="K625" s="11" t="s">
        <v>245</v>
      </c>
      <c r="L625" s="11" t="s">
        <v>114</v>
      </c>
      <c r="M625" s="11" t="s">
        <v>101</v>
      </c>
      <c r="N625" s="11">
        <v>53</v>
      </c>
      <c r="O625" s="11">
        <v>2019</v>
      </c>
      <c r="P625" s="11" t="s">
        <v>112</v>
      </c>
      <c r="Q625" s="11" t="s">
        <v>112</v>
      </c>
      <c r="R625" s="11" t="s">
        <v>241</v>
      </c>
      <c r="S625" s="11" t="s">
        <v>104</v>
      </c>
      <c r="T625" s="11">
        <v>1589</v>
      </c>
      <c r="U625" s="11" t="str">
        <f>IF(ISERROR(VLOOKUP(I625,'BACK INFO'!F:F,1,0)),IF(ISERROR(VLOOKUP(I625,'BACK INFO'!H:H,1,0)),K625,'BACK INFO'!$H$1),'BACK INFO'!$G$1)</f>
        <v>JULIUS ORTIZ MALDONADO</v>
      </c>
    </row>
    <row r="626" spans="1:21" s="11" customFormat="1" x14ac:dyDescent="0.35">
      <c r="A626" s="11" t="s">
        <v>94</v>
      </c>
      <c r="B626" s="11">
        <v>2018</v>
      </c>
      <c r="C626" s="11">
        <v>9</v>
      </c>
      <c r="D626" s="11" t="s">
        <v>95</v>
      </c>
      <c r="E626" s="11" t="s">
        <v>96</v>
      </c>
      <c r="F626" s="11" t="s">
        <v>700</v>
      </c>
      <c r="G626" s="11" t="s">
        <v>241</v>
      </c>
      <c r="H626" s="11" t="s">
        <v>98</v>
      </c>
      <c r="I626" s="11" t="s">
        <v>330</v>
      </c>
      <c r="J626" s="11" t="s">
        <v>99</v>
      </c>
      <c r="K626" s="11" t="s">
        <v>72</v>
      </c>
      <c r="L626" s="11" t="s">
        <v>114</v>
      </c>
      <c r="M626" s="11" t="s">
        <v>101</v>
      </c>
      <c r="N626" s="11">
        <v>109</v>
      </c>
      <c r="O626" s="11">
        <v>2019</v>
      </c>
      <c r="P626" s="11" t="s">
        <v>112</v>
      </c>
      <c r="Q626" s="11" t="s">
        <v>112</v>
      </c>
      <c r="R626" s="11" t="s">
        <v>241</v>
      </c>
      <c r="S626" s="11" t="s">
        <v>104</v>
      </c>
      <c r="T626" s="11">
        <v>3311</v>
      </c>
      <c r="U626" s="11" t="str">
        <f>IF(ISERROR(VLOOKUP(I626,'BACK INFO'!F:F,1,0)),IF(ISERROR(VLOOKUP(I626,'BACK INFO'!H:H,1,0)),K626,'BACK INFO'!$H$1),'BACK INFO'!$G$1)</f>
        <v>BILL MILLER AND COMPANY</v>
      </c>
    </row>
    <row r="627" spans="1:21" s="11" customFormat="1" x14ac:dyDescent="0.35">
      <c r="A627" s="11" t="s">
        <v>94</v>
      </c>
      <c r="B627" s="11">
        <v>2018</v>
      </c>
      <c r="C627" s="11">
        <v>9</v>
      </c>
      <c r="D627" s="11" t="s">
        <v>95</v>
      </c>
      <c r="E627" s="11" t="s">
        <v>96</v>
      </c>
      <c r="F627" s="11" t="s">
        <v>700</v>
      </c>
      <c r="G627" s="11" t="s">
        <v>241</v>
      </c>
      <c r="H627" s="11" t="s">
        <v>98</v>
      </c>
      <c r="I627" s="11" t="s">
        <v>294</v>
      </c>
      <c r="J627" s="11" t="s">
        <v>99</v>
      </c>
      <c r="K627" s="11" t="s">
        <v>72</v>
      </c>
      <c r="L627" s="11" t="s">
        <v>114</v>
      </c>
      <c r="M627" s="11" t="s">
        <v>101</v>
      </c>
      <c r="N627" s="11">
        <v>36</v>
      </c>
      <c r="O627" s="11">
        <v>2019</v>
      </c>
      <c r="P627" s="11" t="s">
        <v>112</v>
      </c>
      <c r="Q627" s="11" t="s">
        <v>112</v>
      </c>
      <c r="R627" s="11" t="s">
        <v>241</v>
      </c>
      <c r="S627" s="11" t="s">
        <v>104</v>
      </c>
      <c r="T627" s="11">
        <v>1071</v>
      </c>
      <c r="U627" s="11" t="str">
        <f>IF(ISERROR(VLOOKUP(I627,'BACK INFO'!F:F,1,0)),IF(ISERROR(VLOOKUP(I627,'BACK INFO'!H:H,1,0)),K627,'BACK INFO'!$H$1),'BACK INFO'!$G$1)</f>
        <v>BILL MILLER AND COMPANY</v>
      </c>
    </row>
    <row r="628" spans="1:21" s="11" customFormat="1" x14ac:dyDescent="0.35">
      <c r="A628" s="11" t="s">
        <v>94</v>
      </c>
      <c r="B628" s="11">
        <v>2018</v>
      </c>
      <c r="C628" s="11">
        <v>9</v>
      </c>
      <c r="D628" s="11" t="s">
        <v>95</v>
      </c>
      <c r="E628" s="11" t="s">
        <v>96</v>
      </c>
      <c r="F628" s="11" t="s">
        <v>700</v>
      </c>
      <c r="G628" s="11" t="s">
        <v>241</v>
      </c>
      <c r="H628" s="11" t="s">
        <v>98</v>
      </c>
      <c r="I628" s="11" t="s">
        <v>331</v>
      </c>
      <c r="J628" s="11" t="s">
        <v>99</v>
      </c>
      <c r="K628" s="11" t="s">
        <v>72</v>
      </c>
      <c r="L628" s="11" t="s">
        <v>114</v>
      </c>
      <c r="M628" s="11" t="s">
        <v>101</v>
      </c>
      <c r="N628" s="11">
        <v>83</v>
      </c>
      <c r="O628" s="11">
        <v>2019</v>
      </c>
      <c r="P628" s="11" t="s">
        <v>112</v>
      </c>
      <c r="Q628" s="11" t="s">
        <v>112</v>
      </c>
      <c r="R628" s="11" t="s">
        <v>241</v>
      </c>
      <c r="S628" s="11" t="s">
        <v>104</v>
      </c>
      <c r="T628" s="11">
        <v>2445</v>
      </c>
      <c r="U628" s="11" t="str">
        <f>IF(ISERROR(VLOOKUP(I628,'BACK INFO'!F:F,1,0)),IF(ISERROR(VLOOKUP(I628,'BACK INFO'!H:H,1,0)),K628,'BACK INFO'!$H$1),'BACK INFO'!$G$1)</f>
        <v>BILL MILLER AND COMPANY</v>
      </c>
    </row>
    <row r="629" spans="1:21" s="11" customFormat="1" x14ac:dyDescent="0.35">
      <c r="A629" s="11" t="s">
        <v>94</v>
      </c>
      <c r="B629" s="11">
        <v>2018</v>
      </c>
      <c r="C629" s="11">
        <v>9</v>
      </c>
      <c r="D629" s="11" t="s">
        <v>95</v>
      </c>
      <c r="E629" s="11" t="s">
        <v>96</v>
      </c>
      <c r="F629" s="11" t="s">
        <v>700</v>
      </c>
      <c r="G629" s="11" t="s">
        <v>241</v>
      </c>
      <c r="H629" s="11" t="s">
        <v>98</v>
      </c>
      <c r="I629" s="11" t="s">
        <v>332</v>
      </c>
      <c r="J629" s="11" t="s">
        <v>99</v>
      </c>
      <c r="K629" s="11" t="s">
        <v>70</v>
      </c>
      <c r="L629" s="11" t="s">
        <v>157</v>
      </c>
      <c r="M629" s="11" t="s">
        <v>101</v>
      </c>
      <c r="N629" s="11">
        <v>21</v>
      </c>
      <c r="O629" s="11">
        <v>2019</v>
      </c>
      <c r="P629" s="11" t="s">
        <v>112</v>
      </c>
      <c r="Q629" s="11" t="s">
        <v>112</v>
      </c>
      <c r="R629" s="11" t="s">
        <v>241</v>
      </c>
      <c r="S629" s="11" t="s">
        <v>104</v>
      </c>
      <c r="T629" s="11">
        <v>627</v>
      </c>
      <c r="U629" s="11" t="str">
        <f>IF(ISERROR(VLOOKUP(I629,'BACK INFO'!F:F,1,0)),IF(ISERROR(VLOOKUP(I629,'BACK INFO'!H:H,1,0)),K629,'BACK INFO'!$H$1),'BACK INFO'!$G$1)</f>
        <v>JUDITH ANN DEAL</v>
      </c>
    </row>
    <row r="630" spans="1:21" s="11" customFormat="1" x14ac:dyDescent="0.35">
      <c r="A630" s="11" t="s">
        <v>94</v>
      </c>
      <c r="B630" s="11">
        <v>2018</v>
      </c>
      <c r="C630" s="11">
        <v>9</v>
      </c>
      <c r="D630" s="11" t="s">
        <v>95</v>
      </c>
      <c r="E630" s="11" t="s">
        <v>96</v>
      </c>
      <c r="F630" s="11" t="s">
        <v>700</v>
      </c>
      <c r="G630" s="11" t="s">
        <v>241</v>
      </c>
      <c r="H630" s="11" t="s">
        <v>98</v>
      </c>
      <c r="I630" s="11" t="s">
        <v>333</v>
      </c>
      <c r="J630" s="11" t="s">
        <v>99</v>
      </c>
      <c r="K630" s="11" t="s">
        <v>245</v>
      </c>
      <c r="L630" s="11" t="s">
        <v>246</v>
      </c>
      <c r="M630" s="11" t="s">
        <v>101</v>
      </c>
      <c r="N630" s="11">
        <v>81</v>
      </c>
      <c r="O630" s="11">
        <v>2019</v>
      </c>
      <c r="P630" s="11" t="s">
        <v>112</v>
      </c>
      <c r="Q630" s="11" t="s">
        <v>112</v>
      </c>
      <c r="R630" s="11" t="s">
        <v>241</v>
      </c>
      <c r="S630" s="11" t="s">
        <v>104</v>
      </c>
      <c r="T630" s="11">
        <v>2615</v>
      </c>
      <c r="U630" s="11" t="str">
        <f>IF(ISERROR(VLOOKUP(I630,'BACK INFO'!F:F,1,0)),IF(ISERROR(VLOOKUP(I630,'BACK INFO'!H:H,1,0)),K630,'BACK INFO'!$H$1),'BACK INFO'!$G$1)</f>
        <v>JULIUS ORTIZ MALDONADO</v>
      </c>
    </row>
    <row r="631" spans="1:21" s="11" customFormat="1" x14ac:dyDescent="0.35">
      <c r="A631" s="11" t="s">
        <v>94</v>
      </c>
      <c r="B631" s="11">
        <v>2018</v>
      </c>
      <c r="C631" s="11">
        <v>9</v>
      </c>
      <c r="D631" s="11" t="s">
        <v>95</v>
      </c>
      <c r="E631" s="11" t="s">
        <v>96</v>
      </c>
      <c r="F631" s="11" t="s">
        <v>700</v>
      </c>
      <c r="G631" s="11" t="s">
        <v>241</v>
      </c>
      <c r="H631" s="11" t="s">
        <v>98</v>
      </c>
      <c r="I631" s="11" t="s">
        <v>334</v>
      </c>
      <c r="J631" s="11" t="s">
        <v>99</v>
      </c>
      <c r="K631" s="11" t="s">
        <v>74</v>
      </c>
      <c r="L631" s="11" t="s">
        <v>199</v>
      </c>
      <c r="M631" s="11" t="s">
        <v>101</v>
      </c>
      <c r="N631" s="11">
        <v>34</v>
      </c>
      <c r="O631" s="11">
        <v>2019</v>
      </c>
      <c r="P631" s="11" t="s">
        <v>112</v>
      </c>
      <c r="Q631" s="11" t="s">
        <v>112</v>
      </c>
      <c r="R631" s="11" t="s">
        <v>241</v>
      </c>
      <c r="S631" s="11" t="s">
        <v>104</v>
      </c>
      <c r="T631" s="11">
        <v>1184</v>
      </c>
      <c r="U631" s="11" t="str">
        <f>IF(ISERROR(VLOOKUP(I631,'BACK INFO'!F:F,1,0)),IF(ISERROR(VLOOKUP(I631,'BACK INFO'!H:H,1,0)),K631,'BACK INFO'!$H$1),'BACK INFO'!$G$1)</f>
        <v>DENISE ARNETT</v>
      </c>
    </row>
    <row r="632" spans="1:21" s="11" customFormat="1" x14ac:dyDescent="0.35">
      <c r="A632" s="11" t="s">
        <v>94</v>
      </c>
      <c r="B632" s="11">
        <v>2018</v>
      </c>
      <c r="C632" s="11">
        <v>9</v>
      </c>
      <c r="D632" s="11" t="s">
        <v>95</v>
      </c>
      <c r="E632" s="11" t="s">
        <v>96</v>
      </c>
      <c r="F632" s="11" t="s">
        <v>700</v>
      </c>
      <c r="G632" s="11" t="s">
        <v>241</v>
      </c>
      <c r="H632" s="11" t="s">
        <v>98</v>
      </c>
      <c r="I632" s="11" t="s">
        <v>335</v>
      </c>
      <c r="J632" s="11" t="s">
        <v>99</v>
      </c>
      <c r="K632" s="11" t="s">
        <v>73</v>
      </c>
      <c r="L632" s="11" t="s">
        <v>127</v>
      </c>
      <c r="M632" s="11" t="s">
        <v>101</v>
      </c>
      <c r="N632" s="11">
        <v>20</v>
      </c>
      <c r="O632" s="11">
        <v>2019</v>
      </c>
      <c r="P632" s="11" t="s">
        <v>112</v>
      </c>
      <c r="Q632" s="11" t="s">
        <v>112</v>
      </c>
      <c r="R632" s="11" t="s">
        <v>241</v>
      </c>
      <c r="S632" s="11" t="s">
        <v>104</v>
      </c>
      <c r="T632" s="11">
        <v>616</v>
      </c>
      <c r="U632" s="11" t="str">
        <f>IF(ISERROR(VLOOKUP(I632,'BACK INFO'!F:F,1,0)),IF(ISERROR(VLOOKUP(I632,'BACK INFO'!H:H,1,0)),K632,'BACK INFO'!$H$1),'BACK INFO'!$G$1)</f>
        <v>PHYLLIS POSNER</v>
      </c>
    </row>
    <row r="633" spans="1:21" s="11" customFormat="1" x14ac:dyDescent="0.35">
      <c r="A633" s="11" t="s">
        <v>94</v>
      </c>
      <c r="B633" s="11">
        <v>2018</v>
      </c>
      <c r="C633" s="11">
        <v>9</v>
      </c>
      <c r="D633" s="11" t="s">
        <v>95</v>
      </c>
      <c r="E633" s="11" t="s">
        <v>96</v>
      </c>
      <c r="F633" s="11" t="s">
        <v>700</v>
      </c>
      <c r="G633" s="11" t="s">
        <v>241</v>
      </c>
      <c r="H633" s="11" t="s">
        <v>98</v>
      </c>
      <c r="I633" s="11" t="s">
        <v>336</v>
      </c>
      <c r="J633" s="11" t="s">
        <v>99</v>
      </c>
      <c r="K633" s="11" t="s">
        <v>72</v>
      </c>
      <c r="L633" s="11" t="s">
        <v>114</v>
      </c>
      <c r="M633" s="11" t="s">
        <v>101</v>
      </c>
      <c r="N633" s="11">
        <v>35</v>
      </c>
      <c r="O633" s="11">
        <v>2019</v>
      </c>
      <c r="P633" s="11" t="s">
        <v>112</v>
      </c>
      <c r="Q633" s="11" t="s">
        <v>112</v>
      </c>
      <c r="R633" s="11" t="s">
        <v>241</v>
      </c>
      <c r="S633" s="11" t="s">
        <v>104</v>
      </c>
      <c r="T633" s="11">
        <v>1158</v>
      </c>
      <c r="U633" s="11" t="str">
        <f>IF(ISERROR(VLOOKUP(I633,'BACK INFO'!F:F,1,0)),IF(ISERROR(VLOOKUP(I633,'BACK INFO'!H:H,1,0)),K633,'BACK INFO'!$H$1),'BACK INFO'!$G$1)</f>
        <v>BILL MILLER AND COMPANY</v>
      </c>
    </row>
    <row r="634" spans="1:21" s="11" customFormat="1" x14ac:dyDescent="0.35">
      <c r="A634" s="11" t="s">
        <v>94</v>
      </c>
      <c r="B634" s="11">
        <v>2018</v>
      </c>
      <c r="C634" s="11">
        <v>9</v>
      </c>
      <c r="D634" s="11" t="s">
        <v>95</v>
      </c>
      <c r="E634" s="11" t="s">
        <v>96</v>
      </c>
      <c r="F634" s="11" t="s">
        <v>700</v>
      </c>
      <c r="G634" s="11" t="s">
        <v>241</v>
      </c>
      <c r="H634" s="11" t="s">
        <v>98</v>
      </c>
      <c r="I634" s="11" t="s">
        <v>337</v>
      </c>
      <c r="J634" s="11" t="s">
        <v>99</v>
      </c>
      <c r="K634" s="11" t="s">
        <v>72</v>
      </c>
      <c r="L634" s="11" t="s">
        <v>114</v>
      </c>
      <c r="M634" s="11" t="s">
        <v>101</v>
      </c>
      <c r="N634" s="11">
        <v>80</v>
      </c>
      <c r="O634" s="11">
        <v>2019</v>
      </c>
      <c r="P634" s="11" t="s">
        <v>112</v>
      </c>
      <c r="Q634" s="11" t="s">
        <v>112</v>
      </c>
      <c r="R634" s="11" t="s">
        <v>241</v>
      </c>
      <c r="S634" s="11" t="s">
        <v>104</v>
      </c>
      <c r="T634" s="11">
        <v>2505</v>
      </c>
      <c r="U634" s="11" t="str">
        <f>IF(ISERROR(VLOOKUP(I634,'BACK INFO'!F:F,1,0)),IF(ISERROR(VLOOKUP(I634,'BACK INFO'!H:H,1,0)),K634,'BACK INFO'!$H$1),'BACK INFO'!$G$1)</f>
        <v>BILL MILLER AND COMPANY</v>
      </c>
    </row>
    <row r="635" spans="1:21" s="11" customFormat="1" x14ac:dyDescent="0.35">
      <c r="A635" s="11" t="s">
        <v>94</v>
      </c>
      <c r="B635" s="11">
        <v>2018</v>
      </c>
      <c r="C635" s="11">
        <v>9</v>
      </c>
      <c r="D635" s="11" t="s">
        <v>95</v>
      </c>
      <c r="E635" s="11" t="s">
        <v>96</v>
      </c>
      <c r="F635" s="11" t="s">
        <v>700</v>
      </c>
      <c r="G635" s="11" t="s">
        <v>241</v>
      </c>
      <c r="H635" s="11" t="s">
        <v>98</v>
      </c>
      <c r="I635" s="11" t="s">
        <v>296</v>
      </c>
      <c r="J635" s="11" t="s">
        <v>120</v>
      </c>
      <c r="K635" s="11" t="s">
        <v>66</v>
      </c>
      <c r="L635" s="11" t="s">
        <v>297</v>
      </c>
      <c r="M635" s="11" t="s">
        <v>122</v>
      </c>
      <c r="N635" s="11">
        <v>12</v>
      </c>
      <c r="O635" s="11">
        <v>2019</v>
      </c>
      <c r="P635" s="11" t="s">
        <v>112</v>
      </c>
      <c r="Q635" s="11" t="s">
        <v>112</v>
      </c>
      <c r="R635" s="11" t="s">
        <v>241</v>
      </c>
      <c r="S635" s="11" t="s">
        <v>104</v>
      </c>
      <c r="T635" s="11">
        <v>347.03478059689979</v>
      </c>
      <c r="U635" s="11" t="str">
        <f>IF(ISERROR(VLOOKUP(I635,'BACK INFO'!F:F,1,0)),IF(ISERROR(VLOOKUP(I635,'BACK INFO'!H:H,1,0)),K635,'BACK INFO'!$H$1),'BACK INFO'!$G$1)</f>
        <v>SHOUTOUTAGENCY</v>
      </c>
    </row>
    <row r="636" spans="1:21" s="11" customFormat="1" x14ac:dyDescent="0.35">
      <c r="A636" s="11" t="s">
        <v>94</v>
      </c>
      <c r="B636" s="11">
        <v>2018</v>
      </c>
      <c r="C636" s="11">
        <v>9</v>
      </c>
      <c r="D636" s="11" t="s">
        <v>95</v>
      </c>
      <c r="E636" s="11" t="s">
        <v>96</v>
      </c>
      <c r="F636" s="11" t="s">
        <v>700</v>
      </c>
      <c r="G636" s="11" t="s">
        <v>241</v>
      </c>
      <c r="H636" s="11" t="s">
        <v>98</v>
      </c>
      <c r="I636" s="11" t="s">
        <v>298</v>
      </c>
      <c r="J636" s="11" t="s">
        <v>99</v>
      </c>
      <c r="K636" s="11" t="s">
        <v>76</v>
      </c>
      <c r="L636" s="11" t="s">
        <v>127</v>
      </c>
      <c r="M636" s="11" t="s">
        <v>101</v>
      </c>
      <c r="N636" s="11">
        <v>29</v>
      </c>
      <c r="O636" s="11">
        <v>2019</v>
      </c>
      <c r="P636" s="11" t="s">
        <v>112</v>
      </c>
      <c r="Q636" s="11" t="s">
        <v>112</v>
      </c>
      <c r="R636" s="11" t="s">
        <v>241</v>
      </c>
      <c r="S636" s="11" t="s">
        <v>104</v>
      </c>
      <c r="T636" s="11">
        <v>1026</v>
      </c>
      <c r="U636" s="11" t="str">
        <f>IF(ISERROR(VLOOKUP(I636,'BACK INFO'!F:F,1,0)),IF(ISERROR(VLOOKUP(I636,'BACK INFO'!H:H,1,0)),K636,'BACK INFO'!$H$1),'BACK INFO'!$G$1)</f>
        <v>MIE MANNICHE</v>
      </c>
    </row>
    <row r="637" spans="1:21" s="11" customFormat="1" x14ac:dyDescent="0.35">
      <c r="A637" s="11" t="s">
        <v>94</v>
      </c>
      <c r="B637" s="11">
        <v>2018</v>
      </c>
      <c r="C637" s="11">
        <v>9</v>
      </c>
      <c r="D637" s="11" t="s">
        <v>95</v>
      </c>
      <c r="E637" s="11" t="s">
        <v>96</v>
      </c>
      <c r="F637" s="11" t="s">
        <v>700</v>
      </c>
      <c r="G637" s="11" t="s">
        <v>241</v>
      </c>
      <c r="H637" s="11" t="s">
        <v>98</v>
      </c>
      <c r="I637" s="11" t="s">
        <v>299</v>
      </c>
      <c r="J637" s="11" t="s">
        <v>120</v>
      </c>
      <c r="K637" s="11" t="s">
        <v>69</v>
      </c>
      <c r="L637" s="11" t="s">
        <v>143</v>
      </c>
      <c r="M637" s="11" t="s">
        <v>122</v>
      </c>
      <c r="N637" s="11">
        <v>14</v>
      </c>
      <c r="O637" s="11">
        <v>2019</v>
      </c>
      <c r="P637" s="11" t="s">
        <v>112</v>
      </c>
      <c r="Q637" s="11" t="s">
        <v>112</v>
      </c>
      <c r="R637" s="11" t="s">
        <v>241</v>
      </c>
      <c r="S637" s="11" t="s">
        <v>104</v>
      </c>
      <c r="T637" s="11">
        <v>462.71304079586639</v>
      </c>
      <c r="U637" s="11" t="str">
        <f>IF(ISERROR(VLOOKUP(I637,'BACK INFO'!F:F,1,0)),IF(ISERROR(VLOOKUP(I637,'BACK INFO'!H:H,1,0)),K637,'BACK INFO'!$H$1),'BACK INFO'!$G$1)</f>
        <v>JULIE BERTRAND</v>
      </c>
    </row>
    <row r="638" spans="1:21" s="11" customFormat="1" x14ac:dyDescent="0.35">
      <c r="A638" s="11" t="s">
        <v>94</v>
      </c>
      <c r="B638" s="11">
        <v>2018</v>
      </c>
      <c r="C638" s="11">
        <v>9</v>
      </c>
      <c r="D638" s="11" t="s">
        <v>95</v>
      </c>
      <c r="E638" s="11" t="s">
        <v>96</v>
      </c>
      <c r="F638" s="11" t="s">
        <v>700</v>
      </c>
      <c r="G638" s="11" t="s">
        <v>241</v>
      </c>
      <c r="H638" s="11" t="s">
        <v>98</v>
      </c>
      <c r="I638" s="11" t="s">
        <v>338</v>
      </c>
      <c r="J638" s="11" t="s">
        <v>120</v>
      </c>
      <c r="K638" s="11" t="s">
        <v>68</v>
      </c>
      <c r="L638" s="11" t="s">
        <v>129</v>
      </c>
      <c r="M638" s="11" t="s">
        <v>122</v>
      </c>
      <c r="N638" s="11">
        <v>292</v>
      </c>
      <c r="O638" s="11">
        <v>2019</v>
      </c>
      <c r="P638" s="11" t="s">
        <v>112</v>
      </c>
      <c r="Q638" s="11" t="s">
        <v>112</v>
      </c>
      <c r="R638" s="11" t="s">
        <v>241</v>
      </c>
      <c r="S638" s="11" t="s">
        <v>104</v>
      </c>
      <c r="T638" s="11">
        <v>10869.437803655424</v>
      </c>
      <c r="U638" s="11" t="str">
        <f>IF(ISERROR(VLOOKUP(I638,'BACK INFO'!F:F,1,0)),IF(ISERROR(VLOOKUP(I638,'BACK INFO'!H:H,1,0)),K638,'BACK INFO'!$H$1),'BACK INFO'!$G$1)</f>
        <v>STEPHANIE VITALI</v>
      </c>
    </row>
    <row r="639" spans="1:21" s="11" customFormat="1" x14ac:dyDescent="0.35">
      <c r="A639" s="11" t="s">
        <v>94</v>
      </c>
      <c r="B639" s="11">
        <v>2018</v>
      </c>
      <c r="C639" s="11">
        <v>9</v>
      </c>
      <c r="D639" s="11" t="s">
        <v>95</v>
      </c>
      <c r="E639" s="11" t="s">
        <v>96</v>
      </c>
      <c r="F639" s="11" t="s">
        <v>700</v>
      </c>
      <c r="G639" s="11" t="s">
        <v>241</v>
      </c>
      <c r="H639" s="11" t="s">
        <v>98</v>
      </c>
      <c r="I639" s="11" t="s">
        <v>300</v>
      </c>
      <c r="J639" s="11" t="s">
        <v>99</v>
      </c>
      <c r="K639" s="11" t="s">
        <v>73</v>
      </c>
      <c r="L639" s="11" t="s">
        <v>127</v>
      </c>
      <c r="M639" s="11" t="s">
        <v>101</v>
      </c>
      <c r="N639" s="11">
        <v>43</v>
      </c>
      <c r="O639" s="11">
        <v>2019</v>
      </c>
      <c r="P639" s="11" t="s">
        <v>112</v>
      </c>
      <c r="Q639" s="11" t="s">
        <v>112</v>
      </c>
      <c r="R639" s="11" t="s">
        <v>241</v>
      </c>
      <c r="S639" s="11" t="s">
        <v>104</v>
      </c>
      <c r="T639" s="11">
        <v>1308</v>
      </c>
      <c r="U639" s="11" t="str">
        <f>IF(ISERROR(VLOOKUP(I639,'BACK INFO'!F:F,1,0)),IF(ISERROR(VLOOKUP(I639,'BACK INFO'!H:H,1,0)),K639,'BACK INFO'!$H$1),'BACK INFO'!$G$1)</f>
        <v>PHYLLIS POSNER</v>
      </c>
    </row>
    <row r="640" spans="1:21" s="11" customFormat="1" x14ac:dyDescent="0.35">
      <c r="A640" s="11" t="s">
        <v>94</v>
      </c>
      <c r="B640" s="11">
        <v>2018</v>
      </c>
      <c r="C640" s="11">
        <v>9</v>
      </c>
      <c r="D640" s="11" t="s">
        <v>95</v>
      </c>
      <c r="E640" s="11" t="s">
        <v>96</v>
      </c>
      <c r="F640" s="11" t="s">
        <v>700</v>
      </c>
      <c r="G640" s="11" t="s">
        <v>241</v>
      </c>
      <c r="H640" s="11" t="s">
        <v>98</v>
      </c>
      <c r="I640" s="11" t="s">
        <v>315</v>
      </c>
      <c r="J640" s="11" t="s">
        <v>120</v>
      </c>
      <c r="K640" s="11" t="s">
        <v>66</v>
      </c>
      <c r="L640" s="11" t="s">
        <v>121</v>
      </c>
      <c r="M640" s="11" t="s">
        <v>122</v>
      </c>
      <c r="N640" s="11">
        <v>2</v>
      </c>
      <c r="O640" s="11">
        <v>2019</v>
      </c>
      <c r="P640" s="11" t="s">
        <v>112</v>
      </c>
      <c r="Q640" s="11" t="s">
        <v>112</v>
      </c>
      <c r="R640" s="11" t="s">
        <v>241</v>
      </c>
      <c r="S640" s="11" t="s">
        <v>104</v>
      </c>
      <c r="T640" s="11">
        <v>63.237448908768414</v>
      </c>
      <c r="U640" s="11" t="str">
        <f>IF(ISERROR(VLOOKUP(I640,'BACK INFO'!F:F,1,0)),IF(ISERROR(VLOOKUP(I640,'BACK INFO'!H:H,1,0)),K640,'BACK INFO'!$H$1),'BACK INFO'!$G$1)</f>
        <v>SHOUTOUTAGENCY</v>
      </c>
    </row>
    <row r="641" spans="1:21" s="11" customFormat="1" x14ac:dyDescent="0.35">
      <c r="A641" s="11" t="s">
        <v>94</v>
      </c>
      <c r="B641" s="11">
        <v>2018</v>
      </c>
      <c r="C641" s="11">
        <v>9</v>
      </c>
      <c r="D641" s="11" t="s">
        <v>95</v>
      </c>
      <c r="E641" s="11" t="s">
        <v>96</v>
      </c>
      <c r="F641" s="11" t="s">
        <v>700</v>
      </c>
      <c r="G641" s="11" t="s">
        <v>241</v>
      </c>
      <c r="H641" s="11" t="s">
        <v>98</v>
      </c>
      <c r="I641" s="11" t="s">
        <v>258</v>
      </c>
      <c r="J641" s="11" t="s">
        <v>99</v>
      </c>
      <c r="K641" s="11" t="s">
        <v>245</v>
      </c>
      <c r="L641" s="11" t="s">
        <v>246</v>
      </c>
      <c r="M641" s="11" t="s">
        <v>101</v>
      </c>
      <c r="N641" s="11">
        <v>48</v>
      </c>
      <c r="O641" s="11">
        <v>2019</v>
      </c>
      <c r="P641" s="11" t="s">
        <v>112</v>
      </c>
      <c r="Q641" s="11" t="s">
        <v>112</v>
      </c>
      <c r="R641" s="11" t="s">
        <v>241</v>
      </c>
      <c r="S641" s="11" t="s">
        <v>104</v>
      </c>
      <c r="T641" s="11">
        <v>2089</v>
      </c>
      <c r="U641" s="11" t="str">
        <f>IF(ISERROR(VLOOKUP(I641,'BACK INFO'!F:F,1,0)),IF(ISERROR(VLOOKUP(I641,'BACK INFO'!H:H,1,0)),K641,'BACK INFO'!$H$1),'BACK INFO'!$G$1)</f>
        <v>JULIUS ORTIZ MALDONADO</v>
      </c>
    </row>
    <row r="642" spans="1:21" s="11" customFormat="1" x14ac:dyDescent="0.35">
      <c r="A642" s="11" t="s">
        <v>94</v>
      </c>
      <c r="B642" s="11">
        <v>2018</v>
      </c>
      <c r="C642" s="11">
        <v>9</v>
      </c>
      <c r="D642" s="11" t="s">
        <v>95</v>
      </c>
      <c r="E642" s="11" t="s">
        <v>96</v>
      </c>
      <c r="F642" s="11" t="s">
        <v>700</v>
      </c>
      <c r="G642" s="11" t="s">
        <v>241</v>
      </c>
      <c r="H642" s="11" t="s">
        <v>98</v>
      </c>
      <c r="I642" s="11" t="s">
        <v>302</v>
      </c>
      <c r="J642" s="11" t="s">
        <v>99</v>
      </c>
      <c r="K642" s="11" t="s">
        <v>71</v>
      </c>
      <c r="L642" s="11" t="s">
        <v>216</v>
      </c>
      <c r="M642" s="11" t="s">
        <v>101</v>
      </c>
      <c r="N642" s="11">
        <v>8</v>
      </c>
      <c r="O642" s="11">
        <v>2019</v>
      </c>
      <c r="P642" s="11" t="s">
        <v>112</v>
      </c>
      <c r="Q642" s="11" t="s">
        <v>112</v>
      </c>
      <c r="R642" s="11" t="s">
        <v>241</v>
      </c>
      <c r="S642" s="11" t="s">
        <v>104</v>
      </c>
      <c r="T642" s="11">
        <v>544</v>
      </c>
      <c r="U642" s="11" t="str">
        <f>IF(ISERROR(VLOOKUP(I642,'BACK INFO'!F:F,1,0)),IF(ISERROR(VLOOKUP(I642,'BACK INFO'!H:H,1,0)),K642,'BACK INFO'!$H$1),'BACK INFO'!$G$1)</f>
        <v>HOLLY SALES INC.</v>
      </c>
    </row>
    <row r="643" spans="1:21" s="11" customFormat="1" x14ac:dyDescent="0.35">
      <c r="A643" s="11" t="s">
        <v>94</v>
      </c>
      <c r="B643" s="11">
        <v>2018</v>
      </c>
      <c r="C643" s="11">
        <v>9</v>
      </c>
      <c r="D643" s="11" t="s">
        <v>95</v>
      </c>
      <c r="E643" s="11" t="s">
        <v>96</v>
      </c>
      <c r="F643" s="11" t="s">
        <v>700</v>
      </c>
      <c r="G643" s="11" t="s">
        <v>241</v>
      </c>
      <c r="H643" s="11" t="s">
        <v>98</v>
      </c>
      <c r="I643" s="11" t="s">
        <v>303</v>
      </c>
      <c r="J643" s="11" t="s">
        <v>99</v>
      </c>
      <c r="K643" s="11" t="s">
        <v>72</v>
      </c>
      <c r="L643" s="11" t="s">
        <v>114</v>
      </c>
      <c r="M643" s="11" t="s">
        <v>101</v>
      </c>
      <c r="N643" s="11">
        <v>48</v>
      </c>
      <c r="O643" s="11">
        <v>2019</v>
      </c>
      <c r="P643" s="11" t="s">
        <v>112</v>
      </c>
      <c r="Q643" s="11" t="s">
        <v>112</v>
      </c>
      <c r="R643" s="11" t="s">
        <v>241</v>
      </c>
      <c r="S643" s="11" t="s">
        <v>104</v>
      </c>
      <c r="T643" s="11">
        <v>1468</v>
      </c>
      <c r="U643" s="11" t="str">
        <f>IF(ISERROR(VLOOKUP(I643,'BACK INFO'!F:F,1,0)),IF(ISERROR(VLOOKUP(I643,'BACK INFO'!H:H,1,0)),K643,'BACK INFO'!$H$1),'BACK INFO'!$G$1)</f>
        <v>BILL MILLER AND COMPANY</v>
      </c>
    </row>
    <row r="644" spans="1:21" s="11" customFormat="1" x14ac:dyDescent="0.35">
      <c r="A644" s="11" t="s">
        <v>94</v>
      </c>
      <c r="B644" s="11">
        <v>2018</v>
      </c>
      <c r="C644" s="11">
        <v>9</v>
      </c>
      <c r="D644" s="11" t="s">
        <v>95</v>
      </c>
      <c r="E644" s="11" t="s">
        <v>96</v>
      </c>
      <c r="F644" s="11" t="s">
        <v>700</v>
      </c>
      <c r="G644" s="11" t="s">
        <v>241</v>
      </c>
      <c r="H644" s="11" t="s">
        <v>98</v>
      </c>
      <c r="I644" s="11" t="s">
        <v>54</v>
      </c>
      <c r="J644" s="11" t="s">
        <v>99</v>
      </c>
      <c r="K644" s="11" t="s">
        <v>54</v>
      </c>
      <c r="L644" s="11" t="s">
        <v>127</v>
      </c>
      <c r="M644" s="11" t="s">
        <v>101</v>
      </c>
      <c r="N644" s="11">
        <v>6</v>
      </c>
      <c r="O644" s="11">
        <v>2019</v>
      </c>
      <c r="P644" s="11" t="s">
        <v>112</v>
      </c>
      <c r="Q644" s="11" t="s">
        <v>112</v>
      </c>
      <c r="R644" s="11" t="s">
        <v>241</v>
      </c>
      <c r="S644" s="11" t="s">
        <v>104</v>
      </c>
      <c r="T644" s="11">
        <v>135.30000000000001</v>
      </c>
      <c r="U644" s="11" t="str">
        <f>IF(ISERROR(VLOOKUP(I644,'BACK INFO'!F:F,1,0)),IF(ISERROR(VLOOKUP(I644,'BACK INFO'!H:H,1,0)),K644,'BACK INFO'!$H$1),'BACK INFO'!$G$1)</f>
        <v>KELLY MICHELLE ELLINGSON</v>
      </c>
    </row>
    <row r="645" spans="1:21" s="11" customFormat="1" x14ac:dyDescent="0.35">
      <c r="A645" s="11" t="s">
        <v>94</v>
      </c>
      <c r="B645" s="11">
        <v>2018</v>
      </c>
      <c r="C645" s="11">
        <v>9</v>
      </c>
      <c r="D645" s="11" t="s">
        <v>95</v>
      </c>
      <c r="E645" s="11" t="s">
        <v>96</v>
      </c>
      <c r="F645" s="11" t="s">
        <v>700</v>
      </c>
      <c r="G645" s="11" t="s">
        <v>241</v>
      </c>
      <c r="H645" s="11" t="s">
        <v>98</v>
      </c>
      <c r="I645" s="11" t="s">
        <v>339</v>
      </c>
      <c r="J645" s="11" t="s">
        <v>99</v>
      </c>
      <c r="K645" s="11" t="s">
        <v>76</v>
      </c>
      <c r="L645" s="11" t="s">
        <v>165</v>
      </c>
      <c r="M645" s="11" t="s">
        <v>101</v>
      </c>
      <c r="N645" s="11">
        <v>58</v>
      </c>
      <c r="O645" s="11">
        <v>2019</v>
      </c>
      <c r="P645" s="11" t="s">
        <v>112</v>
      </c>
      <c r="Q645" s="11" t="s">
        <v>112</v>
      </c>
      <c r="R645" s="11" t="s">
        <v>241</v>
      </c>
      <c r="S645" s="11" t="s">
        <v>104</v>
      </c>
      <c r="T645" s="11">
        <v>2083</v>
      </c>
      <c r="U645" s="11" t="str">
        <f>IF(ISERROR(VLOOKUP(I645,'BACK INFO'!F:F,1,0)),IF(ISERROR(VLOOKUP(I645,'BACK INFO'!H:H,1,0)),K645,'BACK INFO'!$H$1),'BACK INFO'!$G$1)</f>
        <v>MIE MANNICHE</v>
      </c>
    </row>
    <row r="646" spans="1:21" s="11" customFormat="1" x14ac:dyDescent="0.35">
      <c r="A646" s="11" t="s">
        <v>94</v>
      </c>
      <c r="B646" s="11">
        <v>2018</v>
      </c>
      <c r="C646" s="11">
        <v>9</v>
      </c>
      <c r="D646" s="11" t="s">
        <v>95</v>
      </c>
      <c r="E646" s="11" t="s">
        <v>96</v>
      </c>
      <c r="F646" s="11" t="s">
        <v>700</v>
      </c>
      <c r="G646" s="11" t="s">
        <v>241</v>
      </c>
      <c r="H646" s="11" t="s">
        <v>98</v>
      </c>
      <c r="I646" s="11" t="s">
        <v>340</v>
      </c>
      <c r="J646" s="11" t="s">
        <v>99</v>
      </c>
      <c r="K646" s="11" t="s">
        <v>74</v>
      </c>
      <c r="L646" s="11" t="s">
        <v>199</v>
      </c>
      <c r="M646" s="11" t="s">
        <v>101</v>
      </c>
      <c r="N646" s="11">
        <v>84</v>
      </c>
      <c r="O646" s="11">
        <v>2019</v>
      </c>
      <c r="P646" s="11" t="s">
        <v>112</v>
      </c>
      <c r="Q646" s="11" t="s">
        <v>112</v>
      </c>
      <c r="R646" s="11" t="s">
        <v>241</v>
      </c>
      <c r="S646" s="11" t="s">
        <v>104</v>
      </c>
      <c r="T646" s="11">
        <v>2425.3499999999995</v>
      </c>
      <c r="U646" s="11" t="str">
        <f>IF(ISERROR(VLOOKUP(I646,'BACK INFO'!F:F,1,0)),IF(ISERROR(VLOOKUP(I646,'BACK INFO'!H:H,1,0)),K646,'BACK INFO'!$H$1),'BACK INFO'!$G$1)</f>
        <v>DENISE ARNETT</v>
      </c>
    </row>
    <row r="647" spans="1:21" s="11" customFormat="1" x14ac:dyDescent="0.35">
      <c r="A647" s="11" t="s">
        <v>94</v>
      </c>
      <c r="B647" s="11">
        <v>2018</v>
      </c>
      <c r="C647" s="11">
        <v>9</v>
      </c>
      <c r="D647" s="11" t="s">
        <v>95</v>
      </c>
      <c r="E647" s="11" t="s">
        <v>96</v>
      </c>
      <c r="F647" s="11" t="s">
        <v>700</v>
      </c>
      <c r="G647" s="11" t="s">
        <v>241</v>
      </c>
      <c r="H647" s="11" t="s">
        <v>106</v>
      </c>
      <c r="I647" s="11" t="s">
        <v>341</v>
      </c>
      <c r="J647" s="11" t="s">
        <v>99</v>
      </c>
      <c r="K647" s="11" t="s">
        <v>67</v>
      </c>
      <c r="L647" s="11" t="s">
        <v>135</v>
      </c>
      <c r="M647" s="11" t="s">
        <v>101</v>
      </c>
      <c r="N647" s="11">
        <v>138</v>
      </c>
      <c r="O647" s="11">
        <v>2019</v>
      </c>
      <c r="P647" s="11" t="s">
        <v>112</v>
      </c>
      <c r="Q647" s="11" t="s">
        <v>112</v>
      </c>
      <c r="R647" s="11" t="s">
        <v>241</v>
      </c>
      <c r="S647" s="11" t="s">
        <v>104</v>
      </c>
      <c r="T647" s="11">
        <v>1638</v>
      </c>
      <c r="U647" s="11" t="str">
        <f>IF(ISERROR(VLOOKUP(I647,'BACK INFO'!F:F,1,0)),IF(ISERROR(VLOOKUP(I647,'BACK INFO'!H:H,1,0)),K647,'BACK INFO'!$H$1),'BACK INFO'!$G$1)</f>
        <v>ANITA M. HOPKINS</v>
      </c>
    </row>
    <row r="648" spans="1:21" s="11" customFormat="1" x14ac:dyDescent="0.35">
      <c r="A648" s="11" t="s">
        <v>94</v>
      </c>
      <c r="B648" s="11">
        <v>2018</v>
      </c>
      <c r="C648" s="11">
        <v>9</v>
      </c>
      <c r="D648" s="11" t="s">
        <v>95</v>
      </c>
      <c r="E648" s="11" t="s">
        <v>96</v>
      </c>
      <c r="F648" s="11" t="s">
        <v>700</v>
      </c>
      <c r="G648" s="11" t="s">
        <v>241</v>
      </c>
      <c r="H648" s="11" t="s">
        <v>106</v>
      </c>
      <c r="I648" s="11" t="s">
        <v>243</v>
      </c>
      <c r="J648" s="11" t="s">
        <v>99</v>
      </c>
      <c r="K648" s="11" t="s">
        <v>70</v>
      </c>
      <c r="L648" s="11" t="s">
        <v>157</v>
      </c>
      <c r="M648" s="11" t="s">
        <v>101</v>
      </c>
      <c r="N648" s="11">
        <v>8</v>
      </c>
      <c r="O648" s="11">
        <v>2019</v>
      </c>
      <c r="P648" s="11" t="s">
        <v>112</v>
      </c>
      <c r="Q648" s="11" t="s">
        <v>112</v>
      </c>
      <c r="R648" s="11" t="s">
        <v>241</v>
      </c>
      <c r="S648" s="11" t="s">
        <v>104</v>
      </c>
      <c r="T648" s="11">
        <v>180</v>
      </c>
      <c r="U648" s="11" t="str">
        <f>IF(ISERROR(VLOOKUP(I648,'BACK INFO'!F:F,1,0)),IF(ISERROR(VLOOKUP(I648,'BACK INFO'!H:H,1,0)),K648,'BACK INFO'!$H$1),'BACK INFO'!$G$1)</f>
        <v>JUDITH ANN DEAL</v>
      </c>
    </row>
    <row r="649" spans="1:21" s="11" customFormat="1" x14ac:dyDescent="0.35">
      <c r="A649" s="11" t="s">
        <v>94</v>
      </c>
      <c r="B649" s="11">
        <v>2018</v>
      </c>
      <c r="C649" s="11">
        <v>9</v>
      </c>
      <c r="D649" s="11" t="s">
        <v>95</v>
      </c>
      <c r="E649" s="11" t="s">
        <v>96</v>
      </c>
      <c r="F649" s="11" t="s">
        <v>700</v>
      </c>
      <c r="G649" s="11" t="s">
        <v>241</v>
      </c>
      <c r="H649" s="11" t="s">
        <v>106</v>
      </c>
      <c r="I649" s="11" t="s">
        <v>282</v>
      </c>
      <c r="J649" s="11" t="s">
        <v>99</v>
      </c>
      <c r="K649" s="11" t="s">
        <v>72</v>
      </c>
      <c r="L649" s="11" t="s">
        <v>114</v>
      </c>
      <c r="M649" s="11" t="s">
        <v>101</v>
      </c>
      <c r="N649" s="11">
        <v>20</v>
      </c>
      <c r="O649" s="11">
        <v>2019</v>
      </c>
      <c r="P649" s="11" t="s">
        <v>112</v>
      </c>
      <c r="Q649" s="11" t="s">
        <v>112</v>
      </c>
      <c r="R649" s="11" t="s">
        <v>241</v>
      </c>
      <c r="S649" s="11" t="s">
        <v>104</v>
      </c>
      <c r="T649" s="11">
        <v>356</v>
      </c>
      <c r="U649" s="11" t="str">
        <f>IF(ISERROR(VLOOKUP(I649,'BACK INFO'!F:F,1,0)),IF(ISERROR(VLOOKUP(I649,'BACK INFO'!H:H,1,0)),K649,'BACK INFO'!$H$1),'BACK INFO'!$G$1)</f>
        <v>BILL MILLER AND COMPANY</v>
      </c>
    </row>
    <row r="650" spans="1:21" s="11" customFormat="1" x14ac:dyDescent="0.35">
      <c r="A650" s="11" t="s">
        <v>94</v>
      </c>
      <c r="B650" s="11">
        <v>2018</v>
      </c>
      <c r="C650" s="11">
        <v>9</v>
      </c>
      <c r="D650" s="11" t="s">
        <v>95</v>
      </c>
      <c r="E650" s="11" t="s">
        <v>96</v>
      </c>
      <c r="F650" s="11" t="s">
        <v>700</v>
      </c>
      <c r="G650" s="11" t="s">
        <v>241</v>
      </c>
      <c r="H650" s="11" t="s">
        <v>106</v>
      </c>
      <c r="I650" s="11" t="s">
        <v>321</v>
      </c>
      <c r="J650" s="11" t="s">
        <v>99</v>
      </c>
      <c r="K650" s="11" t="s">
        <v>72</v>
      </c>
      <c r="L650" s="11" t="s">
        <v>114</v>
      </c>
      <c r="M650" s="11" t="s">
        <v>101</v>
      </c>
      <c r="N650" s="11">
        <v>18</v>
      </c>
      <c r="O650" s="11">
        <v>2019</v>
      </c>
      <c r="P650" s="11" t="s">
        <v>112</v>
      </c>
      <c r="Q650" s="11" t="s">
        <v>112</v>
      </c>
      <c r="R650" s="11" t="s">
        <v>241</v>
      </c>
      <c r="S650" s="11" t="s">
        <v>104</v>
      </c>
      <c r="T650" s="11">
        <v>258</v>
      </c>
      <c r="U650" s="11" t="str">
        <f>IF(ISERROR(VLOOKUP(I650,'BACK INFO'!F:F,1,0)),IF(ISERROR(VLOOKUP(I650,'BACK INFO'!H:H,1,0)),K650,'BACK INFO'!$H$1),'BACK INFO'!$G$1)</f>
        <v>BILL MILLER AND COMPANY</v>
      </c>
    </row>
    <row r="651" spans="1:21" s="11" customFormat="1" x14ac:dyDescent="0.35">
      <c r="A651" s="11" t="s">
        <v>94</v>
      </c>
      <c r="B651" s="11">
        <v>2018</v>
      </c>
      <c r="C651" s="11">
        <v>9</v>
      </c>
      <c r="D651" s="11" t="s">
        <v>95</v>
      </c>
      <c r="E651" s="11" t="s">
        <v>96</v>
      </c>
      <c r="F651" s="11" t="s">
        <v>700</v>
      </c>
      <c r="G651" s="11" t="s">
        <v>241</v>
      </c>
      <c r="H651" s="11" t="s">
        <v>106</v>
      </c>
      <c r="I651" s="11" t="s">
        <v>284</v>
      </c>
      <c r="J651" s="11" t="s">
        <v>99</v>
      </c>
      <c r="K651" s="11" t="s">
        <v>70</v>
      </c>
      <c r="L651" s="11" t="s">
        <v>157</v>
      </c>
      <c r="M651" s="11" t="s">
        <v>101</v>
      </c>
      <c r="N651" s="11">
        <v>50</v>
      </c>
      <c r="O651" s="11">
        <v>2019</v>
      </c>
      <c r="P651" s="11" t="s">
        <v>112</v>
      </c>
      <c r="Q651" s="11" t="s">
        <v>112</v>
      </c>
      <c r="R651" s="11" t="s">
        <v>241</v>
      </c>
      <c r="S651" s="11" t="s">
        <v>104</v>
      </c>
      <c r="T651" s="11">
        <v>830</v>
      </c>
      <c r="U651" s="11" t="str">
        <f>IF(ISERROR(VLOOKUP(I651,'BACK INFO'!F:F,1,0)),IF(ISERROR(VLOOKUP(I651,'BACK INFO'!H:H,1,0)),K651,'BACK INFO'!$H$1),'BACK INFO'!$G$1)</f>
        <v>JUDITH ANN DEAL</v>
      </c>
    </row>
    <row r="652" spans="1:21" s="11" customFormat="1" x14ac:dyDescent="0.35">
      <c r="A652" s="11" t="s">
        <v>94</v>
      </c>
      <c r="B652" s="11">
        <v>2018</v>
      </c>
      <c r="C652" s="11">
        <v>9</v>
      </c>
      <c r="D652" s="11" t="s">
        <v>95</v>
      </c>
      <c r="E652" s="11" t="s">
        <v>96</v>
      </c>
      <c r="F652" s="11" t="s">
        <v>700</v>
      </c>
      <c r="G652" s="11" t="s">
        <v>241</v>
      </c>
      <c r="H652" s="11" t="s">
        <v>106</v>
      </c>
      <c r="I652" s="11" t="s">
        <v>115</v>
      </c>
      <c r="J652" s="11" t="s">
        <v>99</v>
      </c>
      <c r="K652" s="11" t="s">
        <v>67</v>
      </c>
      <c r="L652" s="11" t="s">
        <v>116</v>
      </c>
      <c r="M652" s="11" t="s">
        <v>101</v>
      </c>
      <c r="N652" s="11">
        <v>56</v>
      </c>
      <c r="O652" s="11">
        <v>2019</v>
      </c>
      <c r="P652" s="11" t="s">
        <v>112</v>
      </c>
      <c r="Q652" s="11" t="s">
        <v>112</v>
      </c>
      <c r="R652" s="11" t="s">
        <v>241</v>
      </c>
      <c r="S652" s="11" t="s">
        <v>104</v>
      </c>
      <c r="T652" s="11">
        <v>794</v>
      </c>
      <c r="U652" s="11" t="str">
        <f>IF(ISERROR(VLOOKUP(I652,'BACK INFO'!F:F,1,0)),IF(ISERROR(VLOOKUP(I652,'BACK INFO'!H:H,1,0)),K652,'BACK INFO'!$H$1),'BACK INFO'!$G$1)</f>
        <v>ANITA M. HOPKINS</v>
      </c>
    </row>
    <row r="653" spans="1:21" s="11" customFormat="1" x14ac:dyDescent="0.35">
      <c r="A653" s="11" t="s">
        <v>94</v>
      </c>
      <c r="B653" s="11">
        <v>2018</v>
      </c>
      <c r="C653" s="11">
        <v>9</v>
      </c>
      <c r="D653" s="11" t="s">
        <v>95</v>
      </c>
      <c r="E653" s="11" t="s">
        <v>96</v>
      </c>
      <c r="F653" s="11" t="s">
        <v>700</v>
      </c>
      <c r="G653" s="11" t="s">
        <v>241</v>
      </c>
      <c r="H653" s="11" t="s">
        <v>106</v>
      </c>
      <c r="I653" s="11" t="s">
        <v>70</v>
      </c>
      <c r="J653" s="11" t="s">
        <v>99</v>
      </c>
      <c r="K653" s="11" t="s">
        <v>54</v>
      </c>
      <c r="L653" s="11" t="s">
        <v>157</v>
      </c>
      <c r="M653" s="11" t="s">
        <v>101</v>
      </c>
      <c r="N653" s="11">
        <v>1</v>
      </c>
      <c r="O653" s="11">
        <v>2019</v>
      </c>
      <c r="P653" s="11" t="s">
        <v>112</v>
      </c>
      <c r="Q653" s="11" t="s">
        <v>112</v>
      </c>
      <c r="R653" s="11" t="s">
        <v>241</v>
      </c>
      <c r="S653" s="11" t="s">
        <v>104</v>
      </c>
      <c r="T653" s="11">
        <v>6</v>
      </c>
      <c r="U653" s="11" t="str">
        <f>IF(ISERROR(VLOOKUP(I653,'BACK INFO'!F:F,1,0)),IF(ISERROR(VLOOKUP(I653,'BACK INFO'!H:H,1,0)),K653,'BACK INFO'!$H$1),'BACK INFO'!$G$1)</f>
        <v>KELLY MICHELLE ELLINGSON</v>
      </c>
    </row>
    <row r="654" spans="1:21" s="11" customFormat="1" x14ac:dyDescent="0.35">
      <c r="A654" s="11" t="s">
        <v>94</v>
      </c>
      <c r="B654" s="11">
        <v>2018</v>
      </c>
      <c r="C654" s="11">
        <v>9</v>
      </c>
      <c r="D654" s="11" t="s">
        <v>95</v>
      </c>
      <c r="E654" s="11" t="s">
        <v>96</v>
      </c>
      <c r="F654" s="11" t="s">
        <v>700</v>
      </c>
      <c r="G654" s="11" t="s">
        <v>241</v>
      </c>
      <c r="H654" s="11" t="s">
        <v>106</v>
      </c>
      <c r="I654" s="11" t="s">
        <v>69</v>
      </c>
      <c r="J654" s="11" t="s">
        <v>99</v>
      </c>
      <c r="K654" s="11" t="s">
        <v>54</v>
      </c>
      <c r="L654" s="11" t="s">
        <v>143</v>
      </c>
      <c r="M654" s="11" t="s">
        <v>122</v>
      </c>
      <c r="N654" s="11">
        <v>1</v>
      </c>
      <c r="O654" s="11">
        <v>2019</v>
      </c>
      <c r="P654" s="11" t="s">
        <v>112</v>
      </c>
      <c r="Q654" s="11" t="s">
        <v>112</v>
      </c>
      <c r="R654" s="11" t="s">
        <v>241</v>
      </c>
      <c r="S654" s="11" t="s">
        <v>104</v>
      </c>
      <c r="T654" s="11">
        <v>6</v>
      </c>
      <c r="U654" s="11" t="str">
        <f>IF(ISERROR(VLOOKUP(I654,'BACK INFO'!F:F,1,0)),IF(ISERROR(VLOOKUP(I654,'BACK INFO'!H:H,1,0)),K654,'BACK INFO'!$H$1),'BACK INFO'!$G$1)</f>
        <v>KELLY MICHELLE ELLINGSON</v>
      </c>
    </row>
    <row r="655" spans="1:21" s="11" customFormat="1" x14ac:dyDescent="0.35">
      <c r="A655" s="11" t="s">
        <v>94</v>
      </c>
      <c r="B655" s="11">
        <v>2018</v>
      </c>
      <c r="C655" s="11">
        <v>9</v>
      </c>
      <c r="D655" s="11" t="s">
        <v>95</v>
      </c>
      <c r="E655" s="11" t="s">
        <v>96</v>
      </c>
      <c r="F655" s="11" t="s">
        <v>700</v>
      </c>
      <c r="G655" s="11" t="s">
        <v>241</v>
      </c>
      <c r="H655" s="11" t="s">
        <v>106</v>
      </c>
      <c r="I655" s="11" t="s">
        <v>123</v>
      </c>
      <c r="J655" s="11" t="s">
        <v>99</v>
      </c>
      <c r="K655" s="11" t="s">
        <v>68</v>
      </c>
      <c r="L655" s="11" t="s">
        <v>129</v>
      </c>
      <c r="M655" s="11" t="s">
        <v>122</v>
      </c>
      <c r="N655" s="11">
        <v>244</v>
      </c>
      <c r="O655" s="11">
        <v>2019</v>
      </c>
      <c r="P655" s="11" t="s">
        <v>112</v>
      </c>
      <c r="Q655" s="11" t="s">
        <v>112</v>
      </c>
      <c r="R655" s="11" t="s">
        <v>241</v>
      </c>
      <c r="S655" s="11" t="s">
        <v>104</v>
      </c>
      <c r="T655" s="11">
        <v>3853</v>
      </c>
      <c r="U655" s="11" t="str">
        <f>IF(ISERROR(VLOOKUP(I655,'BACK INFO'!F:F,1,0)),IF(ISERROR(VLOOKUP(I655,'BACK INFO'!H:H,1,0)),K655,'BACK INFO'!$H$1),'BACK INFO'!$G$1)</f>
        <v>STEPHANIE VITALI</v>
      </c>
    </row>
    <row r="656" spans="1:21" s="11" customFormat="1" x14ac:dyDescent="0.35">
      <c r="A656" s="11" t="s">
        <v>94</v>
      </c>
      <c r="B656" s="11">
        <v>2018</v>
      </c>
      <c r="C656" s="11">
        <v>9</v>
      </c>
      <c r="D656" s="11" t="s">
        <v>95</v>
      </c>
      <c r="E656" s="11" t="s">
        <v>96</v>
      </c>
      <c r="F656" s="11" t="s">
        <v>700</v>
      </c>
      <c r="G656" s="11" t="s">
        <v>241</v>
      </c>
      <c r="H656" s="11" t="s">
        <v>106</v>
      </c>
      <c r="I656" s="11" t="s">
        <v>304</v>
      </c>
      <c r="J656" s="11" t="s">
        <v>99</v>
      </c>
      <c r="K656" s="11" t="s">
        <v>67</v>
      </c>
      <c r="L656" s="11" t="s">
        <v>135</v>
      </c>
      <c r="M656" s="11" t="s">
        <v>101</v>
      </c>
      <c r="N656" s="11">
        <v>30</v>
      </c>
      <c r="O656" s="11">
        <v>2019</v>
      </c>
      <c r="P656" s="11" t="s">
        <v>112</v>
      </c>
      <c r="Q656" s="11" t="s">
        <v>112</v>
      </c>
      <c r="R656" s="11" t="s">
        <v>241</v>
      </c>
      <c r="S656" s="11" t="s">
        <v>104</v>
      </c>
      <c r="T656" s="11">
        <v>300</v>
      </c>
      <c r="U656" s="11" t="str">
        <f>IF(ISERROR(VLOOKUP(I656,'BACK INFO'!F:F,1,0)),IF(ISERROR(VLOOKUP(I656,'BACK INFO'!H:H,1,0)),K656,'BACK INFO'!$H$1),'BACK INFO'!$G$1)</f>
        <v>ANITA M. HOPKINS</v>
      </c>
    </row>
    <row r="657" spans="1:21" s="11" customFormat="1" x14ac:dyDescent="0.35">
      <c r="A657" s="11" t="s">
        <v>94</v>
      </c>
      <c r="B657" s="11">
        <v>2018</v>
      </c>
      <c r="C657" s="11">
        <v>9</v>
      </c>
      <c r="D657" s="11" t="s">
        <v>95</v>
      </c>
      <c r="E657" s="11" t="s">
        <v>96</v>
      </c>
      <c r="F657" s="11" t="s">
        <v>700</v>
      </c>
      <c r="G657" s="11" t="s">
        <v>241</v>
      </c>
      <c r="H657" s="11" t="s">
        <v>106</v>
      </c>
      <c r="I657" s="11" t="s">
        <v>161</v>
      </c>
      <c r="J657" s="11" t="s">
        <v>99</v>
      </c>
      <c r="K657" s="11" t="s">
        <v>70</v>
      </c>
      <c r="L657" s="11" t="s">
        <v>157</v>
      </c>
      <c r="M657" s="11" t="s">
        <v>101</v>
      </c>
      <c r="N657" s="11">
        <v>280</v>
      </c>
      <c r="O657" s="11">
        <v>2019</v>
      </c>
      <c r="P657" s="11" t="s">
        <v>112</v>
      </c>
      <c r="Q657" s="11" t="s">
        <v>112</v>
      </c>
      <c r="R657" s="11" t="s">
        <v>241</v>
      </c>
      <c r="S657" s="11" t="s">
        <v>104</v>
      </c>
      <c r="T657" s="11">
        <v>4362.4000000000005</v>
      </c>
      <c r="U657" s="11" t="str">
        <f>IF(ISERROR(VLOOKUP(I657,'BACK INFO'!F:F,1,0)),IF(ISERROR(VLOOKUP(I657,'BACK INFO'!H:H,1,0)),K657,'BACK INFO'!$H$1),'BACK INFO'!$G$1)</f>
        <v>JUDITH ANN DEAL</v>
      </c>
    </row>
    <row r="658" spans="1:21" s="11" customFormat="1" x14ac:dyDescent="0.35">
      <c r="A658" s="11" t="s">
        <v>94</v>
      </c>
      <c r="B658" s="11">
        <v>2018</v>
      </c>
      <c r="C658" s="11">
        <v>9</v>
      </c>
      <c r="D658" s="11" t="s">
        <v>95</v>
      </c>
      <c r="E658" s="11" t="s">
        <v>96</v>
      </c>
      <c r="F658" s="11" t="s">
        <v>700</v>
      </c>
      <c r="G658" s="11" t="s">
        <v>241</v>
      </c>
      <c r="H658" s="11" t="s">
        <v>106</v>
      </c>
      <c r="I658" s="11" t="s">
        <v>248</v>
      </c>
      <c r="J658" s="11" t="s">
        <v>99</v>
      </c>
      <c r="K658" s="11" t="s">
        <v>72</v>
      </c>
      <c r="L658" s="11" t="s">
        <v>114</v>
      </c>
      <c r="M658" s="11" t="s">
        <v>101</v>
      </c>
      <c r="N658" s="11">
        <v>51</v>
      </c>
      <c r="O658" s="11">
        <v>2019</v>
      </c>
      <c r="P658" s="11" t="s">
        <v>112</v>
      </c>
      <c r="Q658" s="11" t="s">
        <v>112</v>
      </c>
      <c r="R658" s="11" t="s">
        <v>241</v>
      </c>
      <c r="S658" s="11" t="s">
        <v>104</v>
      </c>
      <c r="T658" s="11">
        <v>671</v>
      </c>
      <c r="U658" s="11" t="str">
        <f>IF(ISERROR(VLOOKUP(I658,'BACK INFO'!F:F,1,0)),IF(ISERROR(VLOOKUP(I658,'BACK INFO'!H:H,1,0)),K658,'BACK INFO'!$H$1),'BACK INFO'!$G$1)</f>
        <v>BILL MILLER AND COMPANY</v>
      </c>
    </row>
    <row r="659" spans="1:21" s="11" customFormat="1" x14ac:dyDescent="0.35">
      <c r="A659" s="11" t="s">
        <v>94</v>
      </c>
      <c r="B659" s="11">
        <v>2018</v>
      </c>
      <c r="C659" s="11">
        <v>9</v>
      </c>
      <c r="D659" s="11" t="s">
        <v>95</v>
      </c>
      <c r="E659" s="11" t="s">
        <v>96</v>
      </c>
      <c r="F659" s="11" t="s">
        <v>700</v>
      </c>
      <c r="G659" s="11" t="s">
        <v>241</v>
      </c>
      <c r="H659" s="11" t="s">
        <v>106</v>
      </c>
      <c r="I659" s="11" t="s">
        <v>288</v>
      </c>
      <c r="J659" s="11" t="s">
        <v>99</v>
      </c>
      <c r="K659" s="11" t="s">
        <v>70</v>
      </c>
      <c r="L659" s="11" t="s">
        <v>157</v>
      </c>
      <c r="M659" s="11" t="s">
        <v>101</v>
      </c>
      <c r="N659" s="11">
        <v>163</v>
      </c>
      <c r="O659" s="11">
        <v>2019</v>
      </c>
      <c r="P659" s="11" t="s">
        <v>112</v>
      </c>
      <c r="Q659" s="11" t="s">
        <v>112</v>
      </c>
      <c r="R659" s="11" t="s">
        <v>241</v>
      </c>
      <c r="S659" s="11" t="s">
        <v>104</v>
      </c>
      <c r="T659" s="11">
        <v>3180</v>
      </c>
      <c r="U659" s="11" t="str">
        <f>IF(ISERROR(VLOOKUP(I659,'BACK INFO'!F:F,1,0)),IF(ISERROR(VLOOKUP(I659,'BACK INFO'!H:H,1,0)),K659,'BACK INFO'!$H$1),'BACK INFO'!$G$1)</f>
        <v>JUDITH ANN DEAL</v>
      </c>
    </row>
    <row r="660" spans="1:21" s="11" customFormat="1" x14ac:dyDescent="0.35">
      <c r="A660" s="11" t="s">
        <v>94</v>
      </c>
      <c r="B660" s="11">
        <v>2018</v>
      </c>
      <c r="C660" s="11">
        <v>9</v>
      </c>
      <c r="D660" s="11" t="s">
        <v>95</v>
      </c>
      <c r="E660" s="11" t="s">
        <v>96</v>
      </c>
      <c r="F660" s="11" t="s">
        <v>700</v>
      </c>
      <c r="G660" s="11" t="s">
        <v>241</v>
      </c>
      <c r="H660" s="11" t="s">
        <v>106</v>
      </c>
      <c r="I660" s="11" t="s">
        <v>323</v>
      </c>
      <c r="J660" s="11" t="s">
        <v>120</v>
      </c>
      <c r="K660" s="11" t="s">
        <v>69</v>
      </c>
      <c r="L660" s="11" t="s">
        <v>143</v>
      </c>
      <c r="M660" s="11" t="s">
        <v>122</v>
      </c>
      <c r="N660" s="11">
        <v>4</v>
      </c>
      <c r="O660" s="11">
        <v>2019</v>
      </c>
      <c r="P660" s="11" t="s">
        <v>112</v>
      </c>
      <c r="Q660" s="11" t="s">
        <v>112</v>
      </c>
      <c r="R660" s="11" t="s">
        <v>241</v>
      </c>
      <c r="S660" s="11" t="s">
        <v>104</v>
      </c>
      <c r="T660" s="11">
        <v>27.762782447751988</v>
      </c>
      <c r="U660" s="11" t="str">
        <f>IF(ISERROR(VLOOKUP(I660,'BACK INFO'!F:F,1,0)),IF(ISERROR(VLOOKUP(I660,'BACK INFO'!H:H,1,0)),K660,'BACK INFO'!$H$1),'BACK INFO'!$G$1)</f>
        <v>JULIE BERTRAND</v>
      </c>
    </row>
    <row r="661" spans="1:21" s="11" customFormat="1" x14ac:dyDescent="0.35">
      <c r="A661" s="11" t="s">
        <v>94</v>
      </c>
      <c r="B661" s="11">
        <v>2018</v>
      </c>
      <c r="C661" s="11">
        <v>9</v>
      </c>
      <c r="D661" s="11" t="s">
        <v>95</v>
      </c>
      <c r="E661" s="11" t="s">
        <v>96</v>
      </c>
      <c r="F661" s="11" t="s">
        <v>700</v>
      </c>
      <c r="G661" s="11" t="s">
        <v>241</v>
      </c>
      <c r="H661" s="11" t="s">
        <v>106</v>
      </c>
      <c r="I661" s="11" t="s">
        <v>251</v>
      </c>
      <c r="J661" s="11" t="s">
        <v>99</v>
      </c>
      <c r="K661" s="11" t="s">
        <v>76</v>
      </c>
      <c r="L661" s="11" t="s">
        <v>127</v>
      </c>
      <c r="M661" s="11" t="s">
        <v>101</v>
      </c>
      <c r="N661" s="11">
        <v>64</v>
      </c>
      <c r="O661" s="11">
        <v>2019</v>
      </c>
      <c r="P661" s="11" t="s">
        <v>112</v>
      </c>
      <c r="Q661" s="11" t="s">
        <v>112</v>
      </c>
      <c r="R661" s="11" t="s">
        <v>241</v>
      </c>
      <c r="S661" s="11" t="s">
        <v>104</v>
      </c>
      <c r="T661" s="11">
        <v>944</v>
      </c>
      <c r="U661" s="11" t="str">
        <f>IF(ISERROR(VLOOKUP(I661,'BACK INFO'!F:F,1,0)),IF(ISERROR(VLOOKUP(I661,'BACK INFO'!H:H,1,0)),K661,'BACK INFO'!$H$1),'BACK INFO'!$G$1)</f>
        <v>MIE MANNICHE</v>
      </c>
    </row>
    <row r="662" spans="1:21" s="11" customFormat="1" x14ac:dyDescent="0.35">
      <c r="A662" s="11" t="s">
        <v>94</v>
      </c>
      <c r="B662" s="11">
        <v>2018</v>
      </c>
      <c r="C662" s="11">
        <v>9</v>
      </c>
      <c r="D662" s="11" t="s">
        <v>95</v>
      </c>
      <c r="E662" s="11" t="s">
        <v>96</v>
      </c>
      <c r="F662" s="11" t="s">
        <v>700</v>
      </c>
      <c r="G662" s="11" t="s">
        <v>241</v>
      </c>
      <c r="H662" s="11" t="s">
        <v>106</v>
      </c>
      <c r="I662" s="11" t="s">
        <v>68</v>
      </c>
      <c r="J662" s="11" t="s">
        <v>99</v>
      </c>
      <c r="K662" s="11" t="s">
        <v>54</v>
      </c>
      <c r="L662" s="11" t="s">
        <v>129</v>
      </c>
      <c r="M662" s="11" t="s">
        <v>122</v>
      </c>
      <c r="N662" s="11">
        <v>1</v>
      </c>
      <c r="O662" s="11">
        <v>2019</v>
      </c>
      <c r="P662" s="11" t="s">
        <v>112</v>
      </c>
      <c r="Q662" s="11" t="s">
        <v>112</v>
      </c>
      <c r="R662" s="11" t="s">
        <v>241</v>
      </c>
      <c r="S662" s="11" t="s">
        <v>104</v>
      </c>
      <c r="T662" s="11">
        <v>6</v>
      </c>
      <c r="U662" s="11" t="str">
        <f>IF(ISERROR(VLOOKUP(I662,'BACK INFO'!F:F,1,0)),IF(ISERROR(VLOOKUP(I662,'BACK INFO'!H:H,1,0)),K662,'BACK INFO'!$H$1),'BACK INFO'!$G$1)</f>
        <v>KELLY MICHELLE ELLINGSON</v>
      </c>
    </row>
    <row r="663" spans="1:21" s="11" customFormat="1" x14ac:dyDescent="0.35">
      <c r="A663" s="11" t="s">
        <v>94</v>
      </c>
      <c r="B663" s="11">
        <v>2018</v>
      </c>
      <c r="C663" s="11">
        <v>9</v>
      </c>
      <c r="D663" s="11" t="s">
        <v>95</v>
      </c>
      <c r="E663" s="11" t="s">
        <v>96</v>
      </c>
      <c r="F663" s="11" t="s">
        <v>700</v>
      </c>
      <c r="G663" s="11" t="s">
        <v>241</v>
      </c>
      <c r="H663" s="11" t="s">
        <v>106</v>
      </c>
      <c r="I663" s="11" t="s">
        <v>162</v>
      </c>
      <c r="J663" s="11" t="s">
        <v>99</v>
      </c>
      <c r="K663" s="11" t="s">
        <v>72</v>
      </c>
      <c r="L663" s="11" t="s">
        <v>114</v>
      </c>
      <c r="M663" s="11" t="s">
        <v>101</v>
      </c>
      <c r="N663" s="11">
        <v>44</v>
      </c>
      <c r="O663" s="11">
        <v>2019</v>
      </c>
      <c r="P663" s="11" t="s">
        <v>112</v>
      </c>
      <c r="Q663" s="11" t="s">
        <v>112</v>
      </c>
      <c r="R663" s="11" t="s">
        <v>241</v>
      </c>
      <c r="S663" s="11" t="s">
        <v>104</v>
      </c>
      <c r="T663" s="11">
        <v>612</v>
      </c>
      <c r="U663" s="11" t="str">
        <f>IF(ISERROR(VLOOKUP(I663,'BACK INFO'!F:F,1,0)),IF(ISERROR(VLOOKUP(I663,'BACK INFO'!H:H,1,0)),K663,'BACK INFO'!$H$1),'BACK INFO'!$G$1)</f>
        <v>BILL MILLER AND COMPANY</v>
      </c>
    </row>
    <row r="664" spans="1:21" s="11" customFormat="1" x14ac:dyDescent="0.35">
      <c r="A664" s="11" t="s">
        <v>94</v>
      </c>
      <c r="B664" s="11">
        <v>2018</v>
      </c>
      <c r="C664" s="11">
        <v>9</v>
      </c>
      <c r="D664" s="11" t="s">
        <v>95</v>
      </c>
      <c r="E664" s="11" t="s">
        <v>96</v>
      </c>
      <c r="F664" s="11" t="s">
        <v>700</v>
      </c>
      <c r="G664" s="11" t="s">
        <v>241</v>
      </c>
      <c r="H664" s="11" t="s">
        <v>106</v>
      </c>
      <c r="I664" s="11" t="s">
        <v>252</v>
      </c>
      <c r="J664" s="11" t="s">
        <v>99</v>
      </c>
      <c r="K664" s="11" t="s">
        <v>70</v>
      </c>
      <c r="L664" s="11" t="s">
        <v>157</v>
      </c>
      <c r="M664" s="11" t="s">
        <v>101</v>
      </c>
      <c r="N664" s="11">
        <v>90</v>
      </c>
      <c r="O664" s="11">
        <v>2019</v>
      </c>
      <c r="P664" s="11" t="s">
        <v>112</v>
      </c>
      <c r="Q664" s="11" t="s">
        <v>112</v>
      </c>
      <c r="R664" s="11" t="s">
        <v>241</v>
      </c>
      <c r="S664" s="11" t="s">
        <v>104</v>
      </c>
      <c r="T664" s="11">
        <v>1326</v>
      </c>
      <c r="U664" s="11" t="str">
        <f>IF(ISERROR(VLOOKUP(I664,'BACK INFO'!F:F,1,0)),IF(ISERROR(VLOOKUP(I664,'BACK INFO'!H:H,1,0)),K664,'BACK INFO'!$H$1),'BACK INFO'!$G$1)</f>
        <v>JUDITH ANN DEAL</v>
      </c>
    </row>
    <row r="665" spans="1:21" s="11" customFormat="1" x14ac:dyDescent="0.35">
      <c r="A665" s="11" t="s">
        <v>94</v>
      </c>
      <c r="B665" s="11">
        <v>2018</v>
      </c>
      <c r="C665" s="11">
        <v>9</v>
      </c>
      <c r="D665" s="11" t="s">
        <v>95</v>
      </c>
      <c r="E665" s="11" t="s">
        <v>96</v>
      </c>
      <c r="F665" s="11" t="s">
        <v>700</v>
      </c>
      <c r="G665" s="11" t="s">
        <v>241</v>
      </c>
      <c r="H665" s="11" t="s">
        <v>106</v>
      </c>
      <c r="I665" s="11" t="s">
        <v>225</v>
      </c>
      <c r="J665" s="11" t="s">
        <v>99</v>
      </c>
      <c r="K665" s="11" t="s">
        <v>70</v>
      </c>
      <c r="L665" s="11" t="s">
        <v>157</v>
      </c>
      <c r="M665" s="11" t="s">
        <v>101</v>
      </c>
      <c r="N665" s="11">
        <v>23</v>
      </c>
      <c r="O665" s="11">
        <v>2019</v>
      </c>
      <c r="P665" s="11" t="s">
        <v>112</v>
      </c>
      <c r="Q665" s="11" t="s">
        <v>112</v>
      </c>
      <c r="R665" s="11" t="s">
        <v>241</v>
      </c>
      <c r="S665" s="11" t="s">
        <v>104</v>
      </c>
      <c r="T665" s="11">
        <v>421</v>
      </c>
      <c r="U665" s="11" t="str">
        <f>IF(ISERROR(VLOOKUP(I665,'BACK INFO'!F:F,1,0)),IF(ISERROR(VLOOKUP(I665,'BACK INFO'!H:H,1,0)),K665,'BACK INFO'!$H$1),'BACK INFO'!$G$1)</f>
        <v>JUDITH ANN DEAL</v>
      </c>
    </row>
    <row r="666" spans="1:21" s="11" customFormat="1" x14ac:dyDescent="0.35">
      <c r="A666" s="11" t="s">
        <v>94</v>
      </c>
      <c r="B666" s="11">
        <v>2018</v>
      </c>
      <c r="C666" s="11">
        <v>9</v>
      </c>
      <c r="D666" s="11" t="s">
        <v>95</v>
      </c>
      <c r="E666" s="11" t="s">
        <v>96</v>
      </c>
      <c r="F666" s="11" t="s">
        <v>700</v>
      </c>
      <c r="G666" s="11" t="s">
        <v>241</v>
      </c>
      <c r="H666" s="11" t="s">
        <v>106</v>
      </c>
      <c r="I666" s="11" t="s">
        <v>291</v>
      </c>
      <c r="J666" s="11" t="s">
        <v>99</v>
      </c>
      <c r="K666" s="11" t="s">
        <v>72</v>
      </c>
      <c r="L666" s="11" t="s">
        <v>114</v>
      </c>
      <c r="M666" s="11" t="s">
        <v>101</v>
      </c>
      <c r="N666" s="11">
        <v>144</v>
      </c>
      <c r="O666" s="11">
        <v>2019</v>
      </c>
      <c r="P666" s="11" t="s">
        <v>112</v>
      </c>
      <c r="Q666" s="11" t="s">
        <v>112</v>
      </c>
      <c r="R666" s="11" t="s">
        <v>241</v>
      </c>
      <c r="S666" s="11" t="s">
        <v>104</v>
      </c>
      <c r="T666" s="11">
        <v>1008</v>
      </c>
      <c r="U666" s="11" t="str">
        <f>IF(ISERROR(VLOOKUP(I666,'BACK INFO'!F:F,1,0)),IF(ISERROR(VLOOKUP(I666,'BACK INFO'!H:H,1,0)),K666,'BACK INFO'!$H$1),'BACK INFO'!$G$1)</f>
        <v>BILL MILLER AND COMPANY</v>
      </c>
    </row>
    <row r="667" spans="1:21" s="11" customFormat="1" x14ac:dyDescent="0.35">
      <c r="A667" s="11" t="s">
        <v>94</v>
      </c>
      <c r="B667" s="11">
        <v>2018</v>
      </c>
      <c r="C667" s="11">
        <v>9</v>
      </c>
      <c r="D667" s="11" t="s">
        <v>95</v>
      </c>
      <c r="E667" s="11" t="s">
        <v>96</v>
      </c>
      <c r="F667" s="11" t="s">
        <v>700</v>
      </c>
      <c r="G667" s="11" t="s">
        <v>241</v>
      </c>
      <c r="H667" s="11" t="s">
        <v>106</v>
      </c>
      <c r="I667" s="11" t="s">
        <v>254</v>
      </c>
      <c r="J667" s="11" t="s">
        <v>99</v>
      </c>
      <c r="K667" s="11" t="s">
        <v>72</v>
      </c>
      <c r="L667" s="11" t="s">
        <v>114</v>
      </c>
      <c r="M667" s="11" t="s">
        <v>101</v>
      </c>
      <c r="N667" s="11">
        <v>18</v>
      </c>
      <c r="O667" s="11">
        <v>2019</v>
      </c>
      <c r="P667" s="11" t="s">
        <v>112</v>
      </c>
      <c r="Q667" s="11" t="s">
        <v>112</v>
      </c>
      <c r="R667" s="11" t="s">
        <v>241</v>
      </c>
      <c r="S667" s="11" t="s">
        <v>104</v>
      </c>
      <c r="T667" s="11">
        <v>312</v>
      </c>
      <c r="U667" s="11" t="str">
        <f>IF(ISERROR(VLOOKUP(I667,'BACK INFO'!F:F,1,0)),IF(ISERROR(VLOOKUP(I667,'BACK INFO'!H:H,1,0)),K667,'BACK INFO'!$H$1),'BACK INFO'!$G$1)</f>
        <v>BILL MILLER AND COMPANY</v>
      </c>
    </row>
    <row r="668" spans="1:21" s="11" customFormat="1" x14ac:dyDescent="0.35">
      <c r="A668" s="11" t="s">
        <v>94</v>
      </c>
      <c r="B668" s="11">
        <v>2018</v>
      </c>
      <c r="C668" s="11">
        <v>9</v>
      </c>
      <c r="D668" s="11" t="s">
        <v>95</v>
      </c>
      <c r="E668" s="11" t="s">
        <v>96</v>
      </c>
      <c r="F668" s="11" t="s">
        <v>700</v>
      </c>
      <c r="G668" s="11" t="s">
        <v>241</v>
      </c>
      <c r="H668" s="11" t="s">
        <v>106</v>
      </c>
      <c r="I668" s="11" t="s">
        <v>292</v>
      </c>
      <c r="J668" s="11" t="s">
        <v>99</v>
      </c>
      <c r="K668" s="11" t="s">
        <v>72</v>
      </c>
      <c r="L668" s="11" t="s">
        <v>114</v>
      </c>
      <c r="M668" s="11" t="s">
        <v>101</v>
      </c>
      <c r="N668" s="11">
        <v>144</v>
      </c>
      <c r="O668" s="11">
        <v>2019</v>
      </c>
      <c r="P668" s="11" t="s">
        <v>112</v>
      </c>
      <c r="Q668" s="11" t="s">
        <v>112</v>
      </c>
      <c r="R668" s="11" t="s">
        <v>241</v>
      </c>
      <c r="S668" s="11" t="s">
        <v>104</v>
      </c>
      <c r="T668" s="11">
        <v>1008</v>
      </c>
      <c r="U668" s="11" t="str">
        <f>IF(ISERROR(VLOOKUP(I668,'BACK INFO'!F:F,1,0)),IF(ISERROR(VLOOKUP(I668,'BACK INFO'!H:H,1,0)),K668,'BACK INFO'!$H$1),'BACK INFO'!$G$1)</f>
        <v>BILL MILLER AND COMPANY</v>
      </c>
    </row>
    <row r="669" spans="1:21" s="11" customFormat="1" x14ac:dyDescent="0.35">
      <c r="A669" s="11" t="s">
        <v>94</v>
      </c>
      <c r="B669" s="11">
        <v>2018</v>
      </c>
      <c r="C669" s="11">
        <v>9</v>
      </c>
      <c r="D669" s="11" t="s">
        <v>95</v>
      </c>
      <c r="E669" s="11" t="s">
        <v>96</v>
      </c>
      <c r="F669" s="11" t="s">
        <v>700</v>
      </c>
      <c r="G669" s="11" t="s">
        <v>241</v>
      </c>
      <c r="H669" s="11" t="s">
        <v>106</v>
      </c>
      <c r="I669" s="11" t="s">
        <v>293</v>
      </c>
      <c r="J669" s="11" t="s">
        <v>99</v>
      </c>
      <c r="K669" s="11" t="s">
        <v>72</v>
      </c>
      <c r="L669" s="11" t="s">
        <v>114</v>
      </c>
      <c r="M669" s="11" t="s">
        <v>101</v>
      </c>
      <c r="N669" s="11">
        <v>6</v>
      </c>
      <c r="O669" s="11">
        <v>2019</v>
      </c>
      <c r="P669" s="11" t="s">
        <v>112</v>
      </c>
      <c r="Q669" s="11" t="s">
        <v>112</v>
      </c>
      <c r="R669" s="11" t="s">
        <v>241</v>
      </c>
      <c r="S669" s="11" t="s">
        <v>104</v>
      </c>
      <c r="T669" s="11">
        <v>162</v>
      </c>
      <c r="U669" s="11" t="str">
        <f>IF(ISERROR(VLOOKUP(I669,'BACK INFO'!F:F,1,0)),IF(ISERROR(VLOOKUP(I669,'BACK INFO'!H:H,1,0)),K669,'BACK INFO'!$H$1),'BACK INFO'!$G$1)</f>
        <v>BILL MILLER AND COMPANY</v>
      </c>
    </row>
    <row r="670" spans="1:21" s="11" customFormat="1" x14ac:dyDescent="0.35">
      <c r="A670" s="11" t="s">
        <v>94</v>
      </c>
      <c r="B670" s="11">
        <v>2018</v>
      </c>
      <c r="C670" s="11">
        <v>9</v>
      </c>
      <c r="D670" s="11" t="s">
        <v>95</v>
      </c>
      <c r="E670" s="11" t="s">
        <v>96</v>
      </c>
      <c r="F670" s="11" t="s">
        <v>700</v>
      </c>
      <c r="G670" s="11" t="s">
        <v>241</v>
      </c>
      <c r="H670" s="11" t="s">
        <v>106</v>
      </c>
      <c r="I670" s="11" t="s">
        <v>329</v>
      </c>
      <c r="J670" s="11" t="s">
        <v>99</v>
      </c>
      <c r="K670" s="11" t="s">
        <v>245</v>
      </c>
      <c r="L670" s="11" t="s">
        <v>114</v>
      </c>
      <c r="M670" s="11" t="s">
        <v>101</v>
      </c>
      <c r="N670" s="11">
        <v>6</v>
      </c>
      <c r="O670" s="11">
        <v>2019</v>
      </c>
      <c r="P670" s="11" t="s">
        <v>112</v>
      </c>
      <c r="Q670" s="11" t="s">
        <v>112</v>
      </c>
      <c r="R670" s="11" t="s">
        <v>241</v>
      </c>
      <c r="S670" s="11" t="s">
        <v>104</v>
      </c>
      <c r="T670" s="11">
        <v>77</v>
      </c>
      <c r="U670" s="11" t="str">
        <f>IF(ISERROR(VLOOKUP(I670,'BACK INFO'!F:F,1,0)),IF(ISERROR(VLOOKUP(I670,'BACK INFO'!H:H,1,0)),K670,'BACK INFO'!$H$1),'BACK INFO'!$G$1)</f>
        <v>JULIUS ORTIZ MALDONADO</v>
      </c>
    </row>
    <row r="671" spans="1:21" s="11" customFormat="1" x14ac:dyDescent="0.35">
      <c r="A671" s="11" t="s">
        <v>94</v>
      </c>
      <c r="B671" s="11">
        <v>2018</v>
      </c>
      <c r="C671" s="11">
        <v>9</v>
      </c>
      <c r="D671" s="11" t="s">
        <v>95</v>
      </c>
      <c r="E671" s="11" t="s">
        <v>96</v>
      </c>
      <c r="F671" s="11" t="s">
        <v>700</v>
      </c>
      <c r="G671" s="11" t="s">
        <v>241</v>
      </c>
      <c r="H671" s="11" t="s">
        <v>106</v>
      </c>
      <c r="I671" s="11" t="s">
        <v>330</v>
      </c>
      <c r="J671" s="11" t="s">
        <v>99</v>
      </c>
      <c r="K671" s="11" t="s">
        <v>72</v>
      </c>
      <c r="L671" s="11" t="s">
        <v>114</v>
      </c>
      <c r="M671" s="11" t="s">
        <v>101</v>
      </c>
      <c r="N671" s="11">
        <v>60</v>
      </c>
      <c r="O671" s="11">
        <v>2019</v>
      </c>
      <c r="P671" s="11" t="s">
        <v>112</v>
      </c>
      <c r="Q671" s="11" t="s">
        <v>112</v>
      </c>
      <c r="R671" s="11" t="s">
        <v>241</v>
      </c>
      <c r="S671" s="11" t="s">
        <v>104</v>
      </c>
      <c r="T671" s="11">
        <v>846</v>
      </c>
      <c r="U671" s="11" t="str">
        <f>IF(ISERROR(VLOOKUP(I671,'BACK INFO'!F:F,1,0)),IF(ISERROR(VLOOKUP(I671,'BACK INFO'!H:H,1,0)),K671,'BACK INFO'!$H$1),'BACK INFO'!$G$1)</f>
        <v>BILL MILLER AND COMPANY</v>
      </c>
    </row>
    <row r="672" spans="1:21" s="11" customFormat="1" x14ac:dyDescent="0.35">
      <c r="A672" s="11" t="s">
        <v>94</v>
      </c>
      <c r="B672" s="11">
        <v>2018</v>
      </c>
      <c r="C672" s="11">
        <v>9</v>
      </c>
      <c r="D672" s="11" t="s">
        <v>95</v>
      </c>
      <c r="E672" s="11" t="s">
        <v>96</v>
      </c>
      <c r="F672" s="11" t="s">
        <v>700</v>
      </c>
      <c r="G672" s="11" t="s">
        <v>241</v>
      </c>
      <c r="H672" s="11" t="s">
        <v>106</v>
      </c>
      <c r="I672" s="11" t="s">
        <v>294</v>
      </c>
      <c r="J672" s="11" t="s">
        <v>99</v>
      </c>
      <c r="K672" s="11" t="s">
        <v>72</v>
      </c>
      <c r="L672" s="11" t="s">
        <v>114</v>
      </c>
      <c r="M672" s="11" t="s">
        <v>101</v>
      </c>
      <c r="N672" s="11">
        <v>24</v>
      </c>
      <c r="O672" s="11">
        <v>2019</v>
      </c>
      <c r="P672" s="11" t="s">
        <v>112</v>
      </c>
      <c r="Q672" s="11" t="s">
        <v>112</v>
      </c>
      <c r="R672" s="11" t="s">
        <v>241</v>
      </c>
      <c r="S672" s="11" t="s">
        <v>104</v>
      </c>
      <c r="T672" s="11">
        <v>168</v>
      </c>
      <c r="U672" s="11" t="str">
        <f>IF(ISERROR(VLOOKUP(I672,'BACK INFO'!F:F,1,0)),IF(ISERROR(VLOOKUP(I672,'BACK INFO'!H:H,1,0)),K672,'BACK INFO'!$H$1),'BACK INFO'!$G$1)</f>
        <v>BILL MILLER AND COMPANY</v>
      </c>
    </row>
    <row r="673" spans="1:21" s="11" customFormat="1" x14ac:dyDescent="0.35">
      <c r="A673" s="11" t="s">
        <v>94</v>
      </c>
      <c r="B673" s="11">
        <v>2018</v>
      </c>
      <c r="C673" s="11">
        <v>9</v>
      </c>
      <c r="D673" s="11" t="s">
        <v>95</v>
      </c>
      <c r="E673" s="11" t="s">
        <v>96</v>
      </c>
      <c r="F673" s="11" t="s">
        <v>700</v>
      </c>
      <c r="G673" s="11" t="s">
        <v>241</v>
      </c>
      <c r="H673" s="11" t="s">
        <v>106</v>
      </c>
      <c r="I673" s="11" t="s">
        <v>331</v>
      </c>
      <c r="J673" s="11" t="s">
        <v>99</v>
      </c>
      <c r="K673" s="11" t="s">
        <v>72</v>
      </c>
      <c r="L673" s="11" t="s">
        <v>114</v>
      </c>
      <c r="M673" s="11" t="s">
        <v>101</v>
      </c>
      <c r="N673" s="11">
        <v>52</v>
      </c>
      <c r="O673" s="11">
        <v>2019</v>
      </c>
      <c r="P673" s="11" t="s">
        <v>112</v>
      </c>
      <c r="Q673" s="11" t="s">
        <v>112</v>
      </c>
      <c r="R673" s="11" t="s">
        <v>241</v>
      </c>
      <c r="S673" s="11" t="s">
        <v>104</v>
      </c>
      <c r="T673" s="11">
        <v>774</v>
      </c>
      <c r="U673" s="11" t="str">
        <f>IF(ISERROR(VLOOKUP(I673,'BACK INFO'!F:F,1,0)),IF(ISERROR(VLOOKUP(I673,'BACK INFO'!H:H,1,0)),K673,'BACK INFO'!$H$1),'BACK INFO'!$G$1)</f>
        <v>BILL MILLER AND COMPANY</v>
      </c>
    </row>
    <row r="674" spans="1:21" s="11" customFormat="1" x14ac:dyDescent="0.35">
      <c r="A674" s="11" t="s">
        <v>94</v>
      </c>
      <c r="B674" s="11">
        <v>2018</v>
      </c>
      <c r="C674" s="11">
        <v>9</v>
      </c>
      <c r="D674" s="11" t="s">
        <v>95</v>
      </c>
      <c r="E674" s="11" t="s">
        <v>96</v>
      </c>
      <c r="F674" s="11" t="s">
        <v>700</v>
      </c>
      <c r="G674" s="11" t="s">
        <v>241</v>
      </c>
      <c r="H674" s="11" t="s">
        <v>106</v>
      </c>
      <c r="I674" s="11" t="s">
        <v>332</v>
      </c>
      <c r="J674" s="11" t="s">
        <v>99</v>
      </c>
      <c r="K674" s="11" t="s">
        <v>70</v>
      </c>
      <c r="L674" s="11" t="s">
        <v>157</v>
      </c>
      <c r="M674" s="11" t="s">
        <v>101</v>
      </c>
      <c r="N674" s="11">
        <v>12</v>
      </c>
      <c r="O674" s="11">
        <v>2019</v>
      </c>
      <c r="P674" s="11" t="s">
        <v>112</v>
      </c>
      <c r="Q674" s="11" t="s">
        <v>112</v>
      </c>
      <c r="R674" s="11" t="s">
        <v>241</v>
      </c>
      <c r="S674" s="11" t="s">
        <v>104</v>
      </c>
      <c r="T674" s="11">
        <v>204</v>
      </c>
      <c r="U674" s="11" t="str">
        <f>IF(ISERROR(VLOOKUP(I674,'BACK INFO'!F:F,1,0)),IF(ISERROR(VLOOKUP(I674,'BACK INFO'!H:H,1,0)),K674,'BACK INFO'!$H$1),'BACK INFO'!$G$1)</f>
        <v>JUDITH ANN DEAL</v>
      </c>
    </row>
    <row r="675" spans="1:21" s="11" customFormat="1" x14ac:dyDescent="0.35">
      <c r="A675" s="11" t="s">
        <v>94</v>
      </c>
      <c r="B675" s="11">
        <v>2018</v>
      </c>
      <c r="C675" s="11">
        <v>9</v>
      </c>
      <c r="D675" s="11" t="s">
        <v>95</v>
      </c>
      <c r="E675" s="11" t="s">
        <v>96</v>
      </c>
      <c r="F675" s="11" t="s">
        <v>700</v>
      </c>
      <c r="G675" s="11" t="s">
        <v>241</v>
      </c>
      <c r="H675" s="11" t="s">
        <v>106</v>
      </c>
      <c r="I675" s="11" t="s">
        <v>334</v>
      </c>
      <c r="J675" s="11" t="s">
        <v>99</v>
      </c>
      <c r="K675" s="11" t="s">
        <v>74</v>
      </c>
      <c r="L675" s="11" t="s">
        <v>199</v>
      </c>
      <c r="M675" s="11" t="s">
        <v>101</v>
      </c>
      <c r="N675" s="11">
        <v>4</v>
      </c>
      <c r="O675" s="11">
        <v>2019</v>
      </c>
      <c r="P675" s="11" t="s">
        <v>112</v>
      </c>
      <c r="Q675" s="11" t="s">
        <v>112</v>
      </c>
      <c r="R675" s="11" t="s">
        <v>241</v>
      </c>
      <c r="S675" s="11" t="s">
        <v>104</v>
      </c>
      <c r="T675" s="11">
        <v>52</v>
      </c>
      <c r="U675" s="11" t="str">
        <f>IF(ISERROR(VLOOKUP(I675,'BACK INFO'!F:F,1,0)),IF(ISERROR(VLOOKUP(I675,'BACK INFO'!H:H,1,0)),K675,'BACK INFO'!$H$1),'BACK INFO'!$G$1)</f>
        <v>DENISE ARNETT</v>
      </c>
    </row>
    <row r="676" spans="1:21" s="11" customFormat="1" x14ac:dyDescent="0.35">
      <c r="A676" s="11" t="s">
        <v>94</v>
      </c>
      <c r="B676" s="11">
        <v>2018</v>
      </c>
      <c r="C676" s="11">
        <v>9</v>
      </c>
      <c r="D676" s="11" t="s">
        <v>95</v>
      </c>
      <c r="E676" s="11" t="s">
        <v>96</v>
      </c>
      <c r="F676" s="11" t="s">
        <v>700</v>
      </c>
      <c r="G676" s="11" t="s">
        <v>241</v>
      </c>
      <c r="H676" s="11" t="s">
        <v>106</v>
      </c>
      <c r="I676" s="11" t="s">
        <v>337</v>
      </c>
      <c r="J676" s="11" t="s">
        <v>99</v>
      </c>
      <c r="K676" s="11" t="s">
        <v>72</v>
      </c>
      <c r="L676" s="11" t="s">
        <v>114</v>
      </c>
      <c r="M676" s="11" t="s">
        <v>101</v>
      </c>
      <c r="N676" s="11">
        <v>45</v>
      </c>
      <c r="O676" s="11">
        <v>2019</v>
      </c>
      <c r="P676" s="11" t="s">
        <v>112</v>
      </c>
      <c r="Q676" s="11" t="s">
        <v>112</v>
      </c>
      <c r="R676" s="11" t="s">
        <v>241</v>
      </c>
      <c r="S676" s="11" t="s">
        <v>104</v>
      </c>
      <c r="T676" s="11">
        <v>511</v>
      </c>
      <c r="U676" s="11" t="str">
        <f>IF(ISERROR(VLOOKUP(I676,'BACK INFO'!F:F,1,0)),IF(ISERROR(VLOOKUP(I676,'BACK INFO'!H:H,1,0)),K676,'BACK INFO'!$H$1),'BACK INFO'!$G$1)</f>
        <v>BILL MILLER AND COMPANY</v>
      </c>
    </row>
    <row r="677" spans="1:21" s="11" customFormat="1" x14ac:dyDescent="0.35">
      <c r="A677" s="11" t="s">
        <v>94</v>
      </c>
      <c r="B677" s="11">
        <v>2018</v>
      </c>
      <c r="C677" s="11">
        <v>9</v>
      </c>
      <c r="D677" s="11" t="s">
        <v>95</v>
      </c>
      <c r="E677" s="11" t="s">
        <v>96</v>
      </c>
      <c r="F677" s="11" t="s">
        <v>700</v>
      </c>
      <c r="G677" s="11" t="s">
        <v>241</v>
      </c>
      <c r="H677" s="11" t="s">
        <v>106</v>
      </c>
      <c r="I677" s="11" t="s">
        <v>305</v>
      </c>
      <c r="J677" s="11" t="s">
        <v>99</v>
      </c>
      <c r="K677" s="11" t="s">
        <v>67</v>
      </c>
      <c r="L677" s="11" t="s">
        <v>234</v>
      </c>
      <c r="M677" s="11" t="s">
        <v>101</v>
      </c>
      <c r="N677" s="11">
        <v>18</v>
      </c>
      <c r="O677" s="11">
        <v>2019</v>
      </c>
      <c r="P677" s="11" t="s">
        <v>112</v>
      </c>
      <c r="Q677" s="11" t="s">
        <v>112</v>
      </c>
      <c r="R677" s="11" t="s">
        <v>241</v>
      </c>
      <c r="S677" s="11" t="s">
        <v>104</v>
      </c>
      <c r="T677" s="11">
        <v>162</v>
      </c>
      <c r="U677" s="11" t="str">
        <f>IF(ISERROR(VLOOKUP(I677,'BACK INFO'!F:F,1,0)),IF(ISERROR(VLOOKUP(I677,'BACK INFO'!H:H,1,0)),K677,'BACK INFO'!$H$1),'BACK INFO'!$G$1)</f>
        <v>ANITA M. HOPKINS</v>
      </c>
    </row>
    <row r="678" spans="1:21" s="11" customFormat="1" x14ac:dyDescent="0.35">
      <c r="A678" s="11" t="s">
        <v>94</v>
      </c>
      <c r="B678" s="11">
        <v>2018</v>
      </c>
      <c r="C678" s="11">
        <v>9</v>
      </c>
      <c r="D678" s="11" t="s">
        <v>95</v>
      </c>
      <c r="E678" s="11" t="s">
        <v>96</v>
      </c>
      <c r="F678" s="11" t="s">
        <v>700</v>
      </c>
      <c r="G678" s="11" t="s">
        <v>241</v>
      </c>
      <c r="H678" s="11" t="s">
        <v>106</v>
      </c>
      <c r="I678" s="11" t="s">
        <v>72</v>
      </c>
      <c r="J678" s="11" t="s">
        <v>99</v>
      </c>
      <c r="K678" s="11" t="s">
        <v>54</v>
      </c>
      <c r="L678" s="11" t="s">
        <v>114</v>
      </c>
      <c r="M678" s="11" t="s">
        <v>101</v>
      </c>
      <c r="N678" s="11">
        <v>1</v>
      </c>
      <c r="O678" s="11">
        <v>2019</v>
      </c>
      <c r="P678" s="11" t="s">
        <v>112</v>
      </c>
      <c r="Q678" s="11" t="s">
        <v>112</v>
      </c>
      <c r="R678" s="11" t="s">
        <v>241</v>
      </c>
      <c r="S678" s="11" t="s">
        <v>104</v>
      </c>
      <c r="T678" s="11">
        <v>6</v>
      </c>
      <c r="U678" s="11" t="str">
        <f>IF(ISERROR(VLOOKUP(I678,'BACK INFO'!F:F,1,0)),IF(ISERROR(VLOOKUP(I678,'BACK INFO'!H:H,1,0)),K678,'BACK INFO'!$H$1),'BACK INFO'!$G$1)</f>
        <v>KELLY MICHELLE ELLINGSON</v>
      </c>
    </row>
    <row r="679" spans="1:21" s="11" customFormat="1" x14ac:dyDescent="0.35">
      <c r="A679" s="11" t="s">
        <v>94</v>
      </c>
      <c r="B679" s="11">
        <v>2018</v>
      </c>
      <c r="C679" s="11">
        <v>9</v>
      </c>
      <c r="D679" s="11" t="s">
        <v>95</v>
      </c>
      <c r="E679" s="11" t="s">
        <v>96</v>
      </c>
      <c r="F679" s="11" t="s">
        <v>700</v>
      </c>
      <c r="G679" s="11" t="s">
        <v>241</v>
      </c>
      <c r="H679" s="11" t="s">
        <v>106</v>
      </c>
      <c r="I679" s="11" t="s">
        <v>73</v>
      </c>
      <c r="J679" s="11" t="s">
        <v>99</v>
      </c>
      <c r="K679" s="11" t="s">
        <v>54</v>
      </c>
      <c r="L679" s="11" t="s">
        <v>127</v>
      </c>
      <c r="M679" s="11" t="s">
        <v>101</v>
      </c>
      <c r="N679" s="11">
        <v>1</v>
      </c>
      <c r="O679" s="11">
        <v>2019</v>
      </c>
      <c r="P679" s="11" t="s">
        <v>112</v>
      </c>
      <c r="Q679" s="11" t="s">
        <v>112</v>
      </c>
      <c r="R679" s="11" t="s">
        <v>241</v>
      </c>
      <c r="S679" s="11" t="s">
        <v>104</v>
      </c>
      <c r="T679" s="11">
        <v>3</v>
      </c>
      <c r="U679" s="11" t="str">
        <f>IF(ISERROR(VLOOKUP(I679,'BACK INFO'!F:F,1,0)),IF(ISERROR(VLOOKUP(I679,'BACK INFO'!H:H,1,0)),K679,'BACK INFO'!$H$1),'BACK INFO'!$G$1)</f>
        <v>KELLY MICHELLE ELLINGSON</v>
      </c>
    </row>
    <row r="680" spans="1:21" s="11" customFormat="1" x14ac:dyDescent="0.35">
      <c r="A680" s="11" t="s">
        <v>94</v>
      </c>
      <c r="B680" s="11">
        <v>2018</v>
      </c>
      <c r="C680" s="11">
        <v>9</v>
      </c>
      <c r="D680" s="11" t="s">
        <v>95</v>
      </c>
      <c r="E680" s="11" t="s">
        <v>96</v>
      </c>
      <c r="F680" s="11" t="s">
        <v>700</v>
      </c>
      <c r="G680" s="11" t="s">
        <v>241</v>
      </c>
      <c r="H680" s="11" t="s">
        <v>106</v>
      </c>
      <c r="I680" s="11" t="s">
        <v>258</v>
      </c>
      <c r="J680" s="11" t="s">
        <v>99</v>
      </c>
      <c r="K680" s="11" t="s">
        <v>245</v>
      </c>
      <c r="L680" s="11" t="s">
        <v>246</v>
      </c>
      <c r="M680" s="11" t="s">
        <v>101</v>
      </c>
      <c r="N680" s="11">
        <v>20</v>
      </c>
      <c r="O680" s="11">
        <v>2019</v>
      </c>
      <c r="P680" s="11" t="s">
        <v>112</v>
      </c>
      <c r="Q680" s="11" t="s">
        <v>112</v>
      </c>
      <c r="R680" s="11" t="s">
        <v>241</v>
      </c>
      <c r="S680" s="11" t="s">
        <v>104</v>
      </c>
      <c r="T680" s="11">
        <v>324</v>
      </c>
      <c r="U680" s="11" t="str">
        <f>IF(ISERROR(VLOOKUP(I680,'BACK INFO'!F:F,1,0)),IF(ISERROR(VLOOKUP(I680,'BACK INFO'!H:H,1,0)),K680,'BACK INFO'!$H$1),'BACK INFO'!$G$1)</f>
        <v>JULIUS ORTIZ MALDONADO</v>
      </c>
    </row>
    <row r="681" spans="1:21" s="11" customFormat="1" x14ac:dyDescent="0.35">
      <c r="A681" s="11" t="s">
        <v>94</v>
      </c>
      <c r="B681" s="11">
        <v>2018</v>
      </c>
      <c r="C681" s="11">
        <v>9</v>
      </c>
      <c r="D681" s="11" t="s">
        <v>95</v>
      </c>
      <c r="E681" s="11" t="s">
        <v>96</v>
      </c>
      <c r="F681" s="11" t="s">
        <v>700</v>
      </c>
      <c r="G681" s="11" t="s">
        <v>241</v>
      </c>
      <c r="H681" s="11" t="s">
        <v>106</v>
      </c>
      <c r="I681" s="11" t="s">
        <v>75</v>
      </c>
      <c r="J681" s="11" t="s">
        <v>99</v>
      </c>
      <c r="K681" s="11" t="s">
        <v>54</v>
      </c>
      <c r="L681" s="11" t="s">
        <v>131</v>
      </c>
      <c r="M681" s="11" t="s">
        <v>101</v>
      </c>
      <c r="N681" s="11">
        <v>1</v>
      </c>
      <c r="O681" s="11">
        <v>2019</v>
      </c>
      <c r="P681" s="11" t="s">
        <v>112</v>
      </c>
      <c r="Q681" s="11" t="s">
        <v>112</v>
      </c>
      <c r="R681" s="11" t="s">
        <v>241</v>
      </c>
      <c r="S681" s="11" t="s">
        <v>104</v>
      </c>
      <c r="T681" s="11">
        <v>3</v>
      </c>
      <c r="U681" s="11" t="str">
        <f>IF(ISERROR(VLOOKUP(I681,'BACK INFO'!F:F,1,0)),IF(ISERROR(VLOOKUP(I681,'BACK INFO'!H:H,1,0)),K681,'BACK INFO'!$H$1),'BACK INFO'!$G$1)</f>
        <v>KELLY MICHELLE ELLINGSON</v>
      </c>
    </row>
    <row r="682" spans="1:21" s="11" customFormat="1" x14ac:dyDescent="0.35">
      <c r="A682" s="11" t="s">
        <v>94</v>
      </c>
      <c r="B682" s="11">
        <v>2018</v>
      </c>
      <c r="C682" s="11">
        <v>9</v>
      </c>
      <c r="D682" s="11" t="s">
        <v>95</v>
      </c>
      <c r="E682" s="11" t="s">
        <v>96</v>
      </c>
      <c r="F682" s="11" t="s">
        <v>700</v>
      </c>
      <c r="G682" s="11" t="s">
        <v>241</v>
      </c>
      <c r="H682" s="11" t="s">
        <v>106</v>
      </c>
      <c r="I682" s="11" t="s">
        <v>74</v>
      </c>
      <c r="J682" s="11" t="s">
        <v>99</v>
      </c>
      <c r="K682" s="11" t="s">
        <v>54</v>
      </c>
      <c r="L682" s="11" t="s">
        <v>199</v>
      </c>
      <c r="M682" s="11" t="s">
        <v>101</v>
      </c>
      <c r="N682" s="11">
        <v>1</v>
      </c>
      <c r="O682" s="11">
        <v>2019</v>
      </c>
      <c r="P682" s="11" t="s">
        <v>112</v>
      </c>
      <c r="Q682" s="11" t="s">
        <v>112</v>
      </c>
      <c r="R682" s="11" t="s">
        <v>241</v>
      </c>
      <c r="S682" s="11" t="s">
        <v>104</v>
      </c>
      <c r="T682" s="11">
        <v>3</v>
      </c>
      <c r="U682" s="11" t="str">
        <f>IF(ISERROR(VLOOKUP(I682,'BACK INFO'!F:F,1,0)),IF(ISERROR(VLOOKUP(I682,'BACK INFO'!H:H,1,0)),K682,'BACK INFO'!$H$1),'BACK INFO'!$G$1)</f>
        <v>KELLY MICHELLE ELLINGSON</v>
      </c>
    </row>
    <row r="683" spans="1:21" s="11" customFormat="1" x14ac:dyDescent="0.35">
      <c r="A683" s="11" t="s">
        <v>94</v>
      </c>
      <c r="B683" s="11">
        <v>2018</v>
      </c>
      <c r="C683" s="11">
        <v>9</v>
      </c>
      <c r="D683" s="11" t="s">
        <v>95</v>
      </c>
      <c r="E683" s="11" t="s">
        <v>96</v>
      </c>
      <c r="F683" s="11" t="s">
        <v>700</v>
      </c>
      <c r="G683" s="11" t="s">
        <v>241</v>
      </c>
      <c r="H683" s="11" t="s">
        <v>106</v>
      </c>
      <c r="I683" s="11" t="s">
        <v>66</v>
      </c>
      <c r="J683" s="11" t="s">
        <v>99</v>
      </c>
      <c r="K683" s="11" t="s">
        <v>54</v>
      </c>
      <c r="L683" s="11" t="s">
        <v>121</v>
      </c>
      <c r="M683" s="11" t="s">
        <v>122</v>
      </c>
      <c r="N683" s="11">
        <v>1</v>
      </c>
      <c r="O683" s="11">
        <v>2019</v>
      </c>
      <c r="P683" s="11" t="s">
        <v>112</v>
      </c>
      <c r="Q683" s="11" t="s">
        <v>112</v>
      </c>
      <c r="R683" s="11" t="s">
        <v>241</v>
      </c>
      <c r="S683" s="11" t="s">
        <v>104</v>
      </c>
      <c r="T683" s="11">
        <v>3</v>
      </c>
      <c r="U683" s="11" t="str">
        <f>IF(ISERROR(VLOOKUP(I683,'BACK INFO'!F:F,1,0)),IF(ISERROR(VLOOKUP(I683,'BACK INFO'!H:H,1,0)),K683,'BACK INFO'!$H$1),'BACK INFO'!$G$1)</f>
        <v>KELLY MICHELLE ELLINGSON</v>
      </c>
    </row>
    <row r="684" spans="1:21" s="11" customFormat="1" x14ac:dyDescent="0.35">
      <c r="A684" s="11" t="s">
        <v>94</v>
      </c>
      <c r="B684" s="11">
        <v>2018</v>
      </c>
      <c r="C684" s="11">
        <v>9</v>
      </c>
      <c r="D684" s="11" t="s">
        <v>95</v>
      </c>
      <c r="E684" s="11" t="s">
        <v>96</v>
      </c>
      <c r="F684" s="11" t="s">
        <v>700</v>
      </c>
      <c r="G684" s="11" t="s">
        <v>241</v>
      </c>
      <c r="H684" s="11" t="s">
        <v>106</v>
      </c>
      <c r="I684" s="11" t="s">
        <v>76</v>
      </c>
      <c r="J684" s="11" t="s">
        <v>99</v>
      </c>
      <c r="K684" s="11" t="s">
        <v>54</v>
      </c>
      <c r="L684" s="11" t="s">
        <v>127</v>
      </c>
      <c r="M684" s="11" t="s">
        <v>101</v>
      </c>
      <c r="N684" s="11">
        <v>1</v>
      </c>
      <c r="O684" s="11">
        <v>2019</v>
      </c>
      <c r="P684" s="11" t="s">
        <v>112</v>
      </c>
      <c r="Q684" s="11" t="s">
        <v>112</v>
      </c>
      <c r="R684" s="11" t="s">
        <v>241</v>
      </c>
      <c r="S684" s="11" t="s">
        <v>104</v>
      </c>
      <c r="T684" s="11">
        <v>3</v>
      </c>
      <c r="U684" s="11" t="str">
        <f>IF(ISERROR(VLOOKUP(I684,'BACK INFO'!F:F,1,0)),IF(ISERROR(VLOOKUP(I684,'BACK INFO'!H:H,1,0)),K684,'BACK INFO'!$H$1),'BACK INFO'!$G$1)</f>
        <v>KELLY MICHELLE ELLINGSON</v>
      </c>
    </row>
    <row r="685" spans="1:21" s="11" customFormat="1" x14ac:dyDescent="0.35">
      <c r="A685" s="11" t="s">
        <v>94</v>
      </c>
      <c r="B685" s="11">
        <v>2018</v>
      </c>
      <c r="C685" s="11">
        <v>9</v>
      </c>
      <c r="D685" s="11" t="s">
        <v>95</v>
      </c>
      <c r="E685" s="11" t="s">
        <v>96</v>
      </c>
      <c r="F685" s="11" t="s">
        <v>700</v>
      </c>
      <c r="G685" s="11" t="s">
        <v>241</v>
      </c>
      <c r="H685" s="11" t="s">
        <v>110</v>
      </c>
      <c r="I685" s="11" t="s">
        <v>315</v>
      </c>
      <c r="J685" s="11" t="s">
        <v>120</v>
      </c>
      <c r="K685" s="11" t="s">
        <v>66</v>
      </c>
      <c r="L685" s="11" t="s">
        <v>121</v>
      </c>
      <c r="M685" s="11" t="s">
        <v>122</v>
      </c>
      <c r="N685" s="11">
        <v>7</v>
      </c>
      <c r="O685" s="11">
        <v>2019</v>
      </c>
      <c r="P685" s="11" t="s">
        <v>112</v>
      </c>
      <c r="Q685" s="11" t="s">
        <v>112</v>
      </c>
      <c r="R685" s="11" t="s">
        <v>241</v>
      </c>
      <c r="S685" s="11" t="s">
        <v>104</v>
      </c>
      <c r="T685" s="11">
        <v>198.96660754222259</v>
      </c>
      <c r="U685" s="11" t="str">
        <f>IF(ISERROR(VLOOKUP(I685,'BACK INFO'!F:F,1,0)),IF(ISERROR(VLOOKUP(I685,'BACK INFO'!H:H,1,0)),K685,'BACK INFO'!$H$1),'BACK INFO'!$G$1)</f>
        <v>SHOUTOUTAGENCY</v>
      </c>
    </row>
    <row r="686" spans="1:21" s="11" customFormat="1" x14ac:dyDescent="0.35">
      <c r="A686" s="11" t="s">
        <v>94</v>
      </c>
      <c r="B686" s="11">
        <v>2018</v>
      </c>
      <c r="C686" s="11">
        <v>9</v>
      </c>
      <c r="D686" s="11" t="s">
        <v>95</v>
      </c>
      <c r="E686" s="11" t="s">
        <v>96</v>
      </c>
      <c r="F686" s="11" t="s">
        <v>700</v>
      </c>
      <c r="G686" s="11" t="s">
        <v>241</v>
      </c>
      <c r="H686" s="11" t="s">
        <v>110</v>
      </c>
      <c r="I686" s="11" t="s">
        <v>54</v>
      </c>
      <c r="J686" s="11" t="s">
        <v>99</v>
      </c>
      <c r="K686" s="11" t="s">
        <v>54</v>
      </c>
      <c r="L686" s="11" t="s">
        <v>127</v>
      </c>
      <c r="M686" s="11" t="s">
        <v>101</v>
      </c>
      <c r="N686" s="11">
        <v>3</v>
      </c>
      <c r="O686" s="11">
        <v>2019</v>
      </c>
      <c r="P686" s="11" t="s">
        <v>112</v>
      </c>
      <c r="Q686" s="11" t="s">
        <v>112</v>
      </c>
      <c r="R686" s="11" t="s">
        <v>241</v>
      </c>
      <c r="S686" s="11" t="s">
        <v>104</v>
      </c>
      <c r="T686" s="11">
        <v>99</v>
      </c>
      <c r="U686" s="11" t="str">
        <f>IF(ISERROR(VLOOKUP(I686,'BACK INFO'!F:F,1,0)),IF(ISERROR(VLOOKUP(I686,'BACK INFO'!H:H,1,0)),K686,'BACK INFO'!$H$1),'BACK INFO'!$G$1)</f>
        <v>KELLY MICHELLE ELLINGSON</v>
      </c>
    </row>
    <row r="687" spans="1:21" s="11" customFormat="1" x14ac:dyDescent="0.35">
      <c r="A687" s="11" t="s">
        <v>94</v>
      </c>
      <c r="B687" s="11">
        <v>2018</v>
      </c>
      <c r="C687" s="11">
        <v>9</v>
      </c>
      <c r="D687" s="11" t="s">
        <v>95</v>
      </c>
      <c r="E687" s="11" t="s">
        <v>96</v>
      </c>
      <c r="F687" s="11" t="s">
        <v>700</v>
      </c>
      <c r="G687" s="11" t="s">
        <v>241</v>
      </c>
      <c r="H687" s="11" t="s">
        <v>117</v>
      </c>
      <c r="I687" s="11" t="s">
        <v>243</v>
      </c>
      <c r="J687" s="11" t="s">
        <v>99</v>
      </c>
      <c r="K687" s="11" t="s">
        <v>70</v>
      </c>
      <c r="L687" s="11" t="s">
        <v>157</v>
      </c>
      <c r="M687" s="11" t="s">
        <v>101</v>
      </c>
      <c r="N687" s="11">
        <v>52</v>
      </c>
      <c r="O687" s="11">
        <v>2019</v>
      </c>
      <c r="P687" s="11" t="s">
        <v>112</v>
      </c>
      <c r="Q687" s="11" t="s">
        <v>112</v>
      </c>
      <c r="R687" s="11" t="s">
        <v>241</v>
      </c>
      <c r="S687" s="11" t="s">
        <v>104</v>
      </c>
      <c r="T687" s="11">
        <v>1735</v>
      </c>
      <c r="U687" s="11" t="str">
        <f>IF(ISERROR(VLOOKUP(I687,'BACK INFO'!F:F,1,0)),IF(ISERROR(VLOOKUP(I687,'BACK INFO'!H:H,1,0)),K687,'BACK INFO'!$H$1),'BACK INFO'!$G$1)</f>
        <v>JUDITH ANN DEAL</v>
      </c>
    </row>
    <row r="688" spans="1:21" s="11" customFormat="1" x14ac:dyDescent="0.35">
      <c r="A688" s="11" t="s">
        <v>94</v>
      </c>
      <c r="B688" s="11">
        <v>2018</v>
      </c>
      <c r="C688" s="11">
        <v>9</v>
      </c>
      <c r="D688" s="11" t="s">
        <v>95</v>
      </c>
      <c r="E688" s="11" t="s">
        <v>96</v>
      </c>
      <c r="F688" s="11" t="s">
        <v>700</v>
      </c>
      <c r="G688" s="11" t="s">
        <v>241</v>
      </c>
      <c r="H688" s="11" t="s">
        <v>117</v>
      </c>
      <c r="I688" s="11" t="s">
        <v>321</v>
      </c>
      <c r="J688" s="11" t="s">
        <v>99</v>
      </c>
      <c r="K688" s="11" t="s">
        <v>72</v>
      </c>
      <c r="L688" s="11" t="s">
        <v>114</v>
      </c>
      <c r="M688" s="11" t="s">
        <v>101</v>
      </c>
      <c r="N688" s="11">
        <v>12</v>
      </c>
      <c r="O688" s="11">
        <v>2019</v>
      </c>
      <c r="P688" s="11" t="s">
        <v>112</v>
      </c>
      <c r="Q688" s="11" t="s">
        <v>112</v>
      </c>
      <c r="R688" s="11" t="s">
        <v>241</v>
      </c>
      <c r="S688" s="11" t="s">
        <v>104</v>
      </c>
      <c r="T688" s="11">
        <v>396</v>
      </c>
      <c r="U688" s="11" t="str">
        <f>IF(ISERROR(VLOOKUP(I688,'BACK INFO'!F:F,1,0)),IF(ISERROR(VLOOKUP(I688,'BACK INFO'!H:H,1,0)),K688,'BACK INFO'!$H$1),'BACK INFO'!$G$1)</f>
        <v>BILL MILLER AND COMPANY</v>
      </c>
    </row>
    <row r="689" spans="1:21" s="11" customFormat="1" x14ac:dyDescent="0.35">
      <c r="A689" s="11" t="s">
        <v>94</v>
      </c>
      <c r="B689" s="11">
        <v>2018</v>
      </c>
      <c r="C689" s="11">
        <v>9</v>
      </c>
      <c r="D689" s="11" t="s">
        <v>95</v>
      </c>
      <c r="E689" s="11" t="s">
        <v>96</v>
      </c>
      <c r="F689" s="11" t="s">
        <v>700</v>
      </c>
      <c r="G689" s="11" t="s">
        <v>241</v>
      </c>
      <c r="H689" s="11" t="s">
        <v>117</v>
      </c>
      <c r="I689" s="11" t="s">
        <v>284</v>
      </c>
      <c r="J689" s="11" t="s">
        <v>99</v>
      </c>
      <c r="K689" s="11" t="s">
        <v>70</v>
      </c>
      <c r="L689" s="11" t="s">
        <v>157</v>
      </c>
      <c r="M689" s="11" t="s">
        <v>101</v>
      </c>
      <c r="N689" s="11">
        <v>115</v>
      </c>
      <c r="O689" s="11">
        <v>2019</v>
      </c>
      <c r="P689" s="11" t="s">
        <v>112</v>
      </c>
      <c r="Q689" s="11" t="s">
        <v>112</v>
      </c>
      <c r="R689" s="11" t="s">
        <v>241</v>
      </c>
      <c r="S689" s="11" t="s">
        <v>104</v>
      </c>
      <c r="T689" s="11">
        <v>3741</v>
      </c>
      <c r="U689" s="11" t="str">
        <f>IF(ISERROR(VLOOKUP(I689,'BACK INFO'!F:F,1,0)),IF(ISERROR(VLOOKUP(I689,'BACK INFO'!H:H,1,0)),K689,'BACK INFO'!$H$1),'BACK INFO'!$G$1)</f>
        <v>JUDITH ANN DEAL</v>
      </c>
    </row>
    <row r="690" spans="1:21" s="11" customFormat="1" x14ac:dyDescent="0.35">
      <c r="A690" s="11" t="s">
        <v>94</v>
      </c>
      <c r="B690" s="11">
        <v>2018</v>
      </c>
      <c r="C690" s="11">
        <v>9</v>
      </c>
      <c r="D690" s="11" t="s">
        <v>95</v>
      </c>
      <c r="E690" s="11" t="s">
        <v>96</v>
      </c>
      <c r="F690" s="11" t="s">
        <v>700</v>
      </c>
      <c r="G690" s="11" t="s">
        <v>241</v>
      </c>
      <c r="H690" s="11" t="s">
        <v>117</v>
      </c>
      <c r="I690" s="11" t="s">
        <v>123</v>
      </c>
      <c r="J690" s="11" t="s">
        <v>99</v>
      </c>
      <c r="K690" s="11" t="s">
        <v>68</v>
      </c>
      <c r="L690" s="11" t="s">
        <v>129</v>
      </c>
      <c r="M690" s="11" t="s">
        <v>122</v>
      </c>
      <c r="N690" s="11">
        <v>245</v>
      </c>
      <c r="O690" s="11">
        <v>2019</v>
      </c>
      <c r="P690" s="11" t="s">
        <v>112</v>
      </c>
      <c r="Q690" s="11" t="s">
        <v>112</v>
      </c>
      <c r="R690" s="11" t="s">
        <v>241</v>
      </c>
      <c r="S690" s="11" t="s">
        <v>104</v>
      </c>
      <c r="T690" s="11">
        <v>7857</v>
      </c>
      <c r="U690" s="11" t="str">
        <f>IF(ISERROR(VLOOKUP(I690,'BACK INFO'!F:F,1,0)),IF(ISERROR(VLOOKUP(I690,'BACK INFO'!H:H,1,0)),K690,'BACK INFO'!$H$1),'BACK INFO'!$G$1)</f>
        <v>STEPHANIE VITALI</v>
      </c>
    </row>
    <row r="691" spans="1:21" s="11" customFormat="1" x14ac:dyDescent="0.35">
      <c r="A691" s="11" t="s">
        <v>94</v>
      </c>
      <c r="B691" s="11">
        <v>2018</v>
      </c>
      <c r="C691" s="11">
        <v>9</v>
      </c>
      <c r="D691" s="11" t="s">
        <v>95</v>
      </c>
      <c r="E691" s="11" t="s">
        <v>96</v>
      </c>
      <c r="F691" s="11" t="s">
        <v>700</v>
      </c>
      <c r="G691" s="11" t="s">
        <v>241</v>
      </c>
      <c r="H691" s="11" t="s">
        <v>117</v>
      </c>
      <c r="I691" s="11" t="s">
        <v>161</v>
      </c>
      <c r="J691" s="11" t="s">
        <v>99</v>
      </c>
      <c r="K691" s="11" t="s">
        <v>70</v>
      </c>
      <c r="L691" s="11" t="s">
        <v>157</v>
      </c>
      <c r="M691" s="11" t="s">
        <v>101</v>
      </c>
      <c r="N691" s="11">
        <v>120</v>
      </c>
      <c r="O691" s="11">
        <v>2019</v>
      </c>
      <c r="P691" s="11" t="s">
        <v>112</v>
      </c>
      <c r="Q691" s="11" t="s">
        <v>112</v>
      </c>
      <c r="R691" s="11" t="s">
        <v>241</v>
      </c>
      <c r="S691" s="11" t="s">
        <v>104</v>
      </c>
      <c r="T691" s="11">
        <v>4080</v>
      </c>
      <c r="U691" s="11" t="str">
        <f>IF(ISERROR(VLOOKUP(I691,'BACK INFO'!F:F,1,0)),IF(ISERROR(VLOOKUP(I691,'BACK INFO'!H:H,1,0)),K691,'BACK INFO'!$H$1),'BACK INFO'!$G$1)</f>
        <v>JUDITH ANN DEAL</v>
      </c>
    </row>
    <row r="692" spans="1:21" s="11" customFormat="1" x14ac:dyDescent="0.35">
      <c r="A692" s="11" t="s">
        <v>94</v>
      </c>
      <c r="B692" s="11">
        <v>2018</v>
      </c>
      <c r="C692" s="11">
        <v>9</v>
      </c>
      <c r="D692" s="11" t="s">
        <v>95</v>
      </c>
      <c r="E692" s="11" t="s">
        <v>96</v>
      </c>
      <c r="F692" s="11" t="s">
        <v>700</v>
      </c>
      <c r="G692" s="11" t="s">
        <v>241</v>
      </c>
      <c r="H692" s="11" t="s">
        <v>117</v>
      </c>
      <c r="I692" s="11" t="s">
        <v>248</v>
      </c>
      <c r="J692" s="11" t="s">
        <v>99</v>
      </c>
      <c r="K692" s="11" t="s">
        <v>72</v>
      </c>
      <c r="L692" s="11" t="s">
        <v>114</v>
      </c>
      <c r="M692" s="11" t="s">
        <v>101</v>
      </c>
      <c r="N692" s="11">
        <v>38</v>
      </c>
      <c r="O692" s="11">
        <v>2019</v>
      </c>
      <c r="P692" s="11" t="s">
        <v>112</v>
      </c>
      <c r="Q692" s="11" t="s">
        <v>112</v>
      </c>
      <c r="R692" s="11" t="s">
        <v>241</v>
      </c>
      <c r="S692" s="11" t="s">
        <v>104</v>
      </c>
      <c r="T692" s="11">
        <v>1244</v>
      </c>
      <c r="U692" s="11" t="str">
        <f>IF(ISERROR(VLOOKUP(I692,'BACK INFO'!F:F,1,0)),IF(ISERROR(VLOOKUP(I692,'BACK INFO'!H:H,1,0)),K692,'BACK INFO'!$H$1),'BACK INFO'!$G$1)</f>
        <v>BILL MILLER AND COMPANY</v>
      </c>
    </row>
    <row r="693" spans="1:21" s="11" customFormat="1" x14ac:dyDescent="0.35">
      <c r="A693" s="11" t="s">
        <v>94</v>
      </c>
      <c r="B693" s="11">
        <v>2018</v>
      </c>
      <c r="C693" s="11">
        <v>9</v>
      </c>
      <c r="D693" s="11" t="s">
        <v>95</v>
      </c>
      <c r="E693" s="11" t="s">
        <v>96</v>
      </c>
      <c r="F693" s="11" t="s">
        <v>700</v>
      </c>
      <c r="G693" s="11" t="s">
        <v>241</v>
      </c>
      <c r="H693" s="11" t="s">
        <v>117</v>
      </c>
      <c r="I693" s="11" t="s">
        <v>288</v>
      </c>
      <c r="J693" s="11" t="s">
        <v>99</v>
      </c>
      <c r="K693" s="11" t="s">
        <v>70</v>
      </c>
      <c r="L693" s="11" t="s">
        <v>157</v>
      </c>
      <c r="M693" s="11" t="s">
        <v>101</v>
      </c>
      <c r="N693" s="11">
        <v>73</v>
      </c>
      <c r="O693" s="11">
        <v>2019</v>
      </c>
      <c r="P693" s="11" t="s">
        <v>112</v>
      </c>
      <c r="Q693" s="11" t="s">
        <v>112</v>
      </c>
      <c r="R693" s="11" t="s">
        <v>241</v>
      </c>
      <c r="S693" s="11" t="s">
        <v>104</v>
      </c>
      <c r="T693" s="11">
        <v>2416</v>
      </c>
      <c r="U693" s="11" t="str">
        <f>IF(ISERROR(VLOOKUP(I693,'BACK INFO'!F:F,1,0)),IF(ISERROR(VLOOKUP(I693,'BACK INFO'!H:H,1,0)),K693,'BACK INFO'!$H$1),'BACK INFO'!$G$1)</f>
        <v>JUDITH ANN DEAL</v>
      </c>
    </row>
    <row r="694" spans="1:21" s="11" customFormat="1" x14ac:dyDescent="0.35">
      <c r="A694" s="11" t="s">
        <v>94</v>
      </c>
      <c r="B694" s="11">
        <v>2018</v>
      </c>
      <c r="C694" s="11">
        <v>9</v>
      </c>
      <c r="D694" s="11" t="s">
        <v>95</v>
      </c>
      <c r="E694" s="11" t="s">
        <v>96</v>
      </c>
      <c r="F694" s="11" t="s">
        <v>700</v>
      </c>
      <c r="G694" s="11" t="s">
        <v>241</v>
      </c>
      <c r="H694" s="11" t="s">
        <v>117</v>
      </c>
      <c r="I694" s="11" t="s">
        <v>251</v>
      </c>
      <c r="J694" s="11" t="s">
        <v>99</v>
      </c>
      <c r="K694" s="11" t="s">
        <v>76</v>
      </c>
      <c r="L694" s="11" t="s">
        <v>127</v>
      </c>
      <c r="M694" s="11" t="s">
        <v>101</v>
      </c>
      <c r="N694" s="11">
        <v>24</v>
      </c>
      <c r="O694" s="11">
        <v>2019</v>
      </c>
      <c r="P694" s="11" t="s">
        <v>112</v>
      </c>
      <c r="Q694" s="11" t="s">
        <v>112</v>
      </c>
      <c r="R694" s="11" t="s">
        <v>241</v>
      </c>
      <c r="S694" s="11" t="s">
        <v>104</v>
      </c>
      <c r="T694" s="11">
        <v>816</v>
      </c>
      <c r="U694" s="11" t="str">
        <f>IF(ISERROR(VLOOKUP(I694,'BACK INFO'!F:F,1,0)),IF(ISERROR(VLOOKUP(I694,'BACK INFO'!H:H,1,0)),K694,'BACK INFO'!$H$1),'BACK INFO'!$G$1)</f>
        <v>MIE MANNICHE</v>
      </c>
    </row>
    <row r="695" spans="1:21" s="11" customFormat="1" x14ac:dyDescent="0.35">
      <c r="A695" s="11" t="s">
        <v>94</v>
      </c>
      <c r="B695" s="11">
        <v>2018</v>
      </c>
      <c r="C695" s="11">
        <v>9</v>
      </c>
      <c r="D695" s="11" t="s">
        <v>95</v>
      </c>
      <c r="E695" s="11" t="s">
        <v>96</v>
      </c>
      <c r="F695" s="11" t="s">
        <v>700</v>
      </c>
      <c r="G695" s="11" t="s">
        <v>241</v>
      </c>
      <c r="H695" s="11" t="s">
        <v>117</v>
      </c>
      <c r="I695" s="11" t="s">
        <v>254</v>
      </c>
      <c r="J695" s="11" t="s">
        <v>99</v>
      </c>
      <c r="K695" s="11" t="s">
        <v>72</v>
      </c>
      <c r="L695" s="11" t="s">
        <v>114</v>
      </c>
      <c r="M695" s="11" t="s">
        <v>101</v>
      </c>
      <c r="N695" s="11">
        <v>12</v>
      </c>
      <c r="O695" s="11">
        <v>2019</v>
      </c>
      <c r="P695" s="11" t="s">
        <v>112</v>
      </c>
      <c r="Q695" s="11" t="s">
        <v>112</v>
      </c>
      <c r="R695" s="11" t="s">
        <v>241</v>
      </c>
      <c r="S695" s="11" t="s">
        <v>104</v>
      </c>
      <c r="T695" s="11">
        <v>360</v>
      </c>
      <c r="U695" s="11" t="str">
        <f>IF(ISERROR(VLOOKUP(I695,'BACK INFO'!F:F,1,0)),IF(ISERROR(VLOOKUP(I695,'BACK INFO'!H:H,1,0)),K695,'BACK INFO'!$H$1),'BACK INFO'!$G$1)</f>
        <v>BILL MILLER AND COMPANY</v>
      </c>
    </row>
    <row r="696" spans="1:21" s="11" customFormat="1" x14ac:dyDescent="0.35">
      <c r="A696" s="11" t="s">
        <v>94</v>
      </c>
      <c r="B696" s="11">
        <v>2018</v>
      </c>
      <c r="C696" s="11">
        <v>9</v>
      </c>
      <c r="D696" s="11" t="s">
        <v>95</v>
      </c>
      <c r="E696" s="11" t="s">
        <v>96</v>
      </c>
      <c r="F696" s="11" t="s">
        <v>700</v>
      </c>
      <c r="G696" s="11" t="s">
        <v>241</v>
      </c>
      <c r="H696" s="11" t="s">
        <v>117</v>
      </c>
      <c r="I696" s="11" t="s">
        <v>329</v>
      </c>
      <c r="J696" s="11" t="s">
        <v>99</v>
      </c>
      <c r="K696" s="11" t="s">
        <v>245</v>
      </c>
      <c r="L696" s="11" t="s">
        <v>114</v>
      </c>
      <c r="M696" s="11" t="s">
        <v>101</v>
      </c>
      <c r="N696" s="11">
        <v>52</v>
      </c>
      <c r="O696" s="11">
        <v>2019</v>
      </c>
      <c r="P696" s="11" t="s">
        <v>112</v>
      </c>
      <c r="Q696" s="11" t="s">
        <v>112</v>
      </c>
      <c r="R696" s="11" t="s">
        <v>241</v>
      </c>
      <c r="S696" s="11" t="s">
        <v>104</v>
      </c>
      <c r="T696" s="11">
        <v>1643</v>
      </c>
      <c r="U696" s="11" t="str">
        <f>IF(ISERROR(VLOOKUP(I696,'BACK INFO'!F:F,1,0)),IF(ISERROR(VLOOKUP(I696,'BACK INFO'!H:H,1,0)),K696,'BACK INFO'!$H$1),'BACK INFO'!$G$1)</f>
        <v>JULIUS ORTIZ MALDONADO</v>
      </c>
    </row>
    <row r="697" spans="1:21" s="11" customFormat="1" x14ac:dyDescent="0.35">
      <c r="A697" s="11" t="s">
        <v>94</v>
      </c>
      <c r="B697" s="11">
        <v>2018</v>
      </c>
      <c r="C697" s="11">
        <v>9</v>
      </c>
      <c r="D697" s="11" t="s">
        <v>95</v>
      </c>
      <c r="E697" s="11" t="s">
        <v>96</v>
      </c>
      <c r="F697" s="11" t="s">
        <v>700</v>
      </c>
      <c r="G697" s="11" t="s">
        <v>241</v>
      </c>
      <c r="H697" s="11" t="s">
        <v>117</v>
      </c>
      <c r="I697" s="11" t="s">
        <v>342</v>
      </c>
      <c r="J697" s="11" t="s">
        <v>99</v>
      </c>
      <c r="K697" s="11" t="s">
        <v>73</v>
      </c>
      <c r="L697" s="11" t="s">
        <v>343</v>
      </c>
      <c r="M697" s="11" t="s">
        <v>101</v>
      </c>
      <c r="N697" s="11">
        <v>32</v>
      </c>
      <c r="O697" s="11">
        <v>2019</v>
      </c>
      <c r="P697" s="11" t="s">
        <v>112</v>
      </c>
      <c r="Q697" s="11" t="s">
        <v>112</v>
      </c>
      <c r="R697" s="11" t="s">
        <v>241</v>
      </c>
      <c r="S697" s="11" t="s">
        <v>104</v>
      </c>
      <c r="T697" s="11">
        <v>1060</v>
      </c>
      <c r="U697" s="11" t="str">
        <f>IF(ISERROR(VLOOKUP(I697,'BACK INFO'!F:F,1,0)),IF(ISERROR(VLOOKUP(I697,'BACK INFO'!H:H,1,0)),K697,'BACK INFO'!$H$1),'BACK INFO'!$G$1)</f>
        <v>PHYLLIS POSNER</v>
      </c>
    </row>
    <row r="698" spans="1:21" s="11" customFormat="1" x14ac:dyDescent="0.35">
      <c r="A698" s="11" t="s">
        <v>94</v>
      </c>
      <c r="B698" s="11">
        <v>2018</v>
      </c>
      <c r="C698" s="11">
        <v>9</v>
      </c>
      <c r="D698" s="11" t="s">
        <v>95</v>
      </c>
      <c r="E698" s="11" t="s">
        <v>96</v>
      </c>
      <c r="F698" s="11" t="s">
        <v>700</v>
      </c>
      <c r="G698" s="11" t="s">
        <v>241</v>
      </c>
      <c r="H698" s="11" t="s">
        <v>117</v>
      </c>
      <c r="I698" s="11" t="s">
        <v>258</v>
      </c>
      <c r="J698" s="11" t="s">
        <v>99</v>
      </c>
      <c r="K698" s="11" t="s">
        <v>245</v>
      </c>
      <c r="L698" s="11" t="s">
        <v>246</v>
      </c>
      <c r="M698" s="11" t="s">
        <v>101</v>
      </c>
      <c r="N698" s="11">
        <v>22</v>
      </c>
      <c r="O698" s="11">
        <v>2019</v>
      </c>
      <c r="P698" s="11" t="s">
        <v>112</v>
      </c>
      <c r="Q698" s="11" t="s">
        <v>112</v>
      </c>
      <c r="R698" s="11" t="s">
        <v>241</v>
      </c>
      <c r="S698" s="11" t="s">
        <v>104</v>
      </c>
      <c r="T698" s="11">
        <v>742</v>
      </c>
      <c r="U698" s="11" t="str">
        <f>IF(ISERROR(VLOOKUP(I698,'BACK INFO'!F:F,1,0)),IF(ISERROR(VLOOKUP(I698,'BACK INFO'!H:H,1,0)),K698,'BACK INFO'!$H$1),'BACK INFO'!$G$1)</f>
        <v>JULIUS ORTIZ MALDONADO</v>
      </c>
    </row>
    <row r="699" spans="1:21" s="11" customFormat="1" x14ac:dyDescent="0.35">
      <c r="A699" s="11" t="s">
        <v>94</v>
      </c>
      <c r="B699" s="11">
        <v>2018</v>
      </c>
      <c r="C699" s="11">
        <v>9</v>
      </c>
      <c r="D699" s="11" t="s">
        <v>95</v>
      </c>
      <c r="E699" s="11" t="s">
        <v>96</v>
      </c>
      <c r="F699" s="11" t="s">
        <v>700</v>
      </c>
      <c r="G699" s="11" t="s">
        <v>241</v>
      </c>
      <c r="H699" s="11" t="s">
        <v>151</v>
      </c>
      <c r="I699" s="11" t="s">
        <v>123</v>
      </c>
      <c r="J699" s="11" t="s">
        <v>99</v>
      </c>
      <c r="K699" s="11" t="s">
        <v>68</v>
      </c>
      <c r="L699" s="11" t="s">
        <v>129</v>
      </c>
      <c r="M699" s="11" t="s">
        <v>122</v>
      </c>
      <c r="N699" s="11">
        <v>17</v>
      </c>
      <c r="O699" s="11">
        <v>2019</v>
      </c>
      <c r="P699" s="11" t="s">
        <v>112</v>
      </c>
      <c r="Q699" s="11" t="s">
        <v>112</v>
      </c>
      <c r="R699" s="11" t="s">
        <v>241</v>
      </c>
      <c r="S699" s="11" t="s">
        <v>104</v>
      </c>
      <c r="T699" s="11">
        <v>425</v>
      </c>
      <c r="U699" s="11" t="str">
        <f>IF(ISERROR(VLOOKUP(I699,'BACK INFO'!F:F,1,0)),IF(ISERROR(VLOOKUP(I699,'BACK INFO'!H:H,1,0)),K699,'BACK INFO'!$H$1),'BACK INFO'!$G$1)</f>
        <v>STEPHANIE VITALI</v>
      </c>
    </row>
    <row r="700" spans="1:21" s="11" customFormat="1" x14ac:dyDescent="0.35">
      <c r="A700" s="11" t="s">
        <v>94</v>
      </c>
      <c r="B700" s="11">
        <v>2018</v>
      </c>
      <c r="C700" s="11">
        <v>9</v>
      </c>
      <c r="D700" s="11" t="s">
        <v>95</v>
      </c>
      <c r="E700" s="11" t="s">
        <v>96</v>
      </c>
      <c r="F700" s="11" t="s">
        <v>700</v>
      </c>
      <c r="G700" s="11" t="s">
        <v>241</v>
      </c>
      <c r="H700" s="11" t="s">
        <v>151</v>
      </c>
      <c r="I700" s="11" t="s">
        <v>288</v>
      </c>
      <c r="J700" s="11" t="s">
        <v>99</v>
      </c>
      <c r="K700" s="11" t="s">
        <v>70</v>
      </c>
      <c r="L700" s="11" t="s">
        <v>157</v>
      </c>
      <c r="M700" s="11" t="s">
        <v>101</v>
      </c>
      <c r="N700" s="11">
        <v>15</v>
      </c>
      <c r="O700" s="11">
        <v>2019</v>
      </c>
      <c r="P700" s="11" t="s">
        <v>112</v>
      </c>
      <c r="Q700" s="11" t="s">
        <v>112</v>
      </c>
      <c r="R700" s="11" t="s">
        <v>241</v>
      </c>
      <c r="S700" s="11" t="s">
        <v>104</v>
      </c>
      <c r="T700" s="11">
        <v>375</v>
      </c>
      <c r="U700" s="11" t="str">
        <f>IF(ISERROR(VLOOKUP(I700,'BACK INFO'!F:F,1,0)),IF(ISERROR(VLOOKUP(I700,'BACK INFO'!H:H,1,0)),K700,'BACK INFO'!$H$1),'BACK INFO'!$G$1)</f>
        <v>JUDITH ANN DEAL</v>
      </c>
    </row>
    <row r="701" spans="1:21" s="11" customFormat="1" x14ac:dyDescent="0.35">
      <c r="A701" s="11" t="s">
        <v>94</v>
      </c>
      <c r="B701" s="11">
        <v>2018</v>
      </c>
      <c r="C701" s="11">
        <v>9</v>
      </c>
      <c r="D701" s="11" t="s">
        <v>95</v>
      </c>
      <c r="E701" s="11" t="s">
        <v>96</v>
      </c>
      <c r="F701" s="11" t="s">
        <v>700</v>
      </c>
      <c r="G701" s="11" t="s">
        <v>241</v>
      </c>
      <c r="H701" s="11" t="s">
        <v>151</v>
      </c>
      <c r="I701" s="11" t="s">
        <v>329</v>
      </c>
      <c r="J701" s="11" t="s">
        <v>99</v>
      </c>
      <c r="K701" s="11" t="s">
        <v>245</v>
      </c>
      <c r="L701" s="11" t="s">
        <v>114</v>
      </c>
      <c r="M701" s="11" t="s">
        <v>101</v>
      </c>
      <c r="N701" s="11">
        <v>16</v>
      </c>
      <c r="O701" s="11">
        <v>2019</v>
      </c>
      <c r="P701" s="11" t="s">
        <v>112</v>
      </c>
      <c r="Q701" s="11" t="s">
        <v>112</v>
      </c>
      <c r="R701" s="11" t="s">
        <v>241</v>
      </c>
      <c r="S701" s="11" t="s">
        <v>104</v>
      </c>
      <c r="T701" s="11">
        <v>392</v>
      </c>
      <c r="U701" s="11" t="str">
        <f>IF(ISERROR(VLOOKUP(I701,'BACK INFO'!F:F,1,0)),IF(ISERROR(VLOOKUP(I701,'BACK INFO'!H:H,1,0)),K701,'BACK INFO'!$H$1),'BACK INFO'!$G$1)</f>
        <v>JULIUS ORTIZ MALDONADO</v>
      </c>
    </row>
    <row r="702" spans="1:21" s="11" customFormat="1" x14ac:dyDescent="0.35">
      <c r="A702" s="11" t="s">
        <v>94</v>
      </c>
      <c r="B702" s="11">
        <v>2018</v>
      </c>
      <c r="C702" s="11">
        <v>9</v>
      </c>
      <c r="D702" s="11" t="s">
        <v>95</v>
      </c>
      <c r="E702" s="11" t="s">
        <v>96</v>
      </c>
      <c r="F702" s="11" t="s">
        <v>700</v>
      </c>
      <c r="G702" s="11" t="s">
        <v>241</v>
      </c>
      <c r="H702" s="11" t="s">
        <v>151</v>
      </c>
      <c r="I702" s="11" t="s">
        <v>258</v>
      </c>
      <c r="J702" s="11" t="s">
        <v>99</v>
      </c>
      <c r="K702" s="11" t="s">
        <v>245</v>
      </c>
      <c r="L702" s="11" t="s">
        <v>246</v>
      </c>
      <c r="M702" s="11" t="s">
        <v>101</v>
      </c>
      <c r="N702" s="11">
        <v>5</v>
      </c>
      <c r="O702" s="11">
        <v>2019</v>
      </c>
      <c r="P702" s="11" t="s">
        <v>112</v>
      </c>
      <c r="Q702" s="11" t="s">
        <v>112</v>
      </c>
      <c r="R702" s="11" t="s">
        <v>241</v>
      </c>
      <c r="S702" s="11" t="s">
        <v>104</v>
      </c>
      <c r="T702" s="11">
        <v>122.5</v>
      </c>
      <c r="U702" s="11" t="str">
        <f>IF(ISERROR(VLOOKUP(I702,'BACK INFO'!F:F,1,0)),IF(ISERROR(VLOOKUP(I702,'BACK INFO'!H:H,1,0)),K702,'BACK INFO'!$H$1),'BACK INFO'!$G$1)</f>
        <v>JULIUS ORTIZ MALDONADO</v>
      </c>
    </row>
    <row r="703" spans="1:21" s="11" customFormat="1" x14ac:dyDescent="0.35">
      <c r="A703" s="11" t="s">
        <v>94</v>
      </c>
      <c r="B703" s="11">
        <v>2018</v>
      </c>
      <c r="C703" s="11">
        <v>9</v>
      </c>
      <c r="D703" s="11" t="s">
        <v>95</v>
      </c>
      <c r="E703" s="11" t="s">
        <v>96</v>
      </c>
      <c r="F703" s="11" t="s">
        <v>700</v>
      </c>
      <c r="G703" s="11" t="s">
        <v>241</v>
      </c>
      <c r="H703" s="11" t="s">
        <v>152</v>
      </c>
      <c r="I703" s="11" t="s">
        <v>320</v>
      </c>
      <c r="J703" s="11" t="s">
        <v>120</v>
      </c>
      <c r="K703" s="11" t="s">
        <v>68</v>
      </c>
      <c r="L703" s="11" t="s">
        <v>129</v>
      </c>
      <c r="M703" s="11" t="s">
        <v>122</v>
      </c>
      <c r="N703" s="11">
        <v>4</v>
      </c>
      <c r="O703" s="11">
        <v>2019</v>
      </c>
      <c r="P703" s="11" t="s">
        <v>112</v>
      </c>
      <c r="Q703" s="11" t="s">
        <v>112</v>
      </c>
      <c r="R703" s="11" t="s">
        <v>241</v>
      </c>
      <c r="S703" s="11" t="s">
        <v>104</v>
      </c>
      <c r="T703" s="11">
        <v>164.57160484306317</v>
      </c>
      <c r="U703" s="11" t="str">
        <f>IF(ISERROR(VLOOKUP(I703,'BACK INFO'!F:F,1,0)),IF(ISERROR(VLOOKUP(I703,'BACK INFO'!H:H,1,0)),K703,'BACK INFO'!$H$1),'BACK INFO'!$G$1)</f>
        <v>STEPHANIE VITALI</v>
      </c>
    </row>
    <row r="704" spans="1:21" s="11" customFormat="1" x14ac:dyDescent="0.35">
      <c r="A704" s="11" t="s">
        <v>94</v>
      </c>
      <c r="B704" s="11">
        <v>2018</v>
      </c>
      <c r="C704" s="11">
        <v>9</v>
      </c>
      <c r="D704" s="11" t="s">
        <v>95</v>
      </c>
      <c r="E704" s="11" t="s">
        <v>96</v>
      </c>
      <c r="F704" s="11" t="s">
        <v>700</v>
      </c>
      <c r="G704" s="11" t="s">
        <v>241</v>
      </c>
      <c r="H704" s="11" t="s">
        <v>152</v>
      </c>
      <c r="I704" s="11" t="s">
        <v>686</v>
      </c>
      <c r="J704" s="11" t="s">
        <v>99</v>
      </c>
      <c r="K704" s="11" t="s">
        <v>54</v>
      </c>
      <c r="L704" s="11" t="s">
        <v>100</v>
      </c>
      <c r="M704" s="11" t="s">
        <v>101</v>
      </c>
      <c r="N704" s="11">
        <v>64</v>
      </c>
      <c r="O704" s="11">
        <v>2019</v>
      </c>
      <c r="P704" s="11" t="s">
        <v>112</v>
      </c>
      <c r="Q704" s="11" t="s">
        <v>112</v>
      </c>
      <c r="R704" s="11" t="s">
        <v>241</v>
      </c>
      <c r="S704" s="11" t="s">
        <v>104</v>
      </c>
      <c r="T704" s="11">
        <v>2265.9399999999987</v>
      </c>
      <c r="U704" s="11" t="str">
        <f>IF(ISERROR(VLOOKUP(I704,'BACK INFO'!F:F,1,0)),IF(ISERROR(VLOOKUP(I704,'BACK INFO'!H:H,1,0)),K704,'BACK INFO'!$H$1),'BACK INFO'!$G$1)</f>
        <v>PAIGE ALYSE STRAUGHAN</v>
      </c>
    </row>
    <row r="705" spans="1:21" s="11" customFormat="1" x14ac:dyDescent="0.35">
      <c r="A705" s="11" t="s">
        <v>94</v>
      </c>
      <c r="B705" s="11">
        <v>2018</v>
      </c>
      <c r="C705" s="11">
        <v>9</v>
      </c>
      <c r="D705" s="11" t="s">
        <v>95</v>
      </c>
      <c r="E705" s="11" t="s">
        <v>96</v>
      </c>
      <c r="F705" s="11" t="s">
        <v>700</v>
      </c>
      <c r="G705" s="11" t="s">
        <v>241</v>
      </c>
      <c r="H705" s="11" t="s">
        <v>152</v>
      </c>
      <c r="I705" s="11" t="s">
        <v>243</v>
      </c>
      <c r="J705" s="11" t="s">
        <v>99</v>
      </c>
      <c r="K705" s="11" t="s">
        <v>70</v>
      </c>
      <c r="L705" s="11" t="s">
        <v>157</v>
      </c>
      <c r="M705" s="11" t="s">
        <v>101</v>
      </c>
      <c r="N705" s="11">
        <v>21</v>
      </c>
      <c r="O705" s="11">
        <v>2019</v>
      </c>
      <c r="P705" s="11" t="s">
        <v>112</v>
      </c>
      <c r="Q705" s="11" t="s">
        <v>112</v>
      </c>
      <c r="R705" s="11" t="s">
        <v>241</v>
      </c>
      <c r="S705" s="11" t="s">
        <v>104</v>
      </c>
      <c r="T705" s="11">
        <v>729</v>
      </c>
      <c r="U705" s="11" t="str">
        <f>IF(ISERROR(VLOOKUP(I705,'BACK INFO'!F:F,1,0)),IF(ISERROR(VLOOKUP(I705,'BACK INFO'!H:H,1,0)),K705,'BACK INFO'!$H$1),'BACK INFO'!$G$1)</f>
        <v>JUDITH ANN DEAL</v>
      </c>
    </row>
    <row r="706" spans="1:21" s="11" customFormat="1" x14ac:dyDescent="0.35">
      <c r="A706" s="11" t="s">
        <v>94</v>
      </c>
      <c r="B706" s="11">
        <v>2018</v>
      </c>
      <c r="C706" s="11">
        <v>9</v>
      </c>
      <c r="D706" s="11" t="s">
        <v>95</v>
      </c>
      <c r="E706" s="11" t="s">
        <v>96</v>
      </c>
      <c r="F706" s="11" t="s">
        <v>700</v>
      </c>
      <c r="G706" s="11" t="s">
        <v>241</v>
      </c>
      <c r="H706" s="11" t="s">
        <v>152</v>
      </c>
      <c r="I706" s="11" t="s">
        <v>244</v>
      </c>
      <c r="J706" s="11" t="s">
        <v>99</v>
      </c>
      <c r="K706" s="11" t="s">
        <v>245</v>
      </c>
      <c r="L706" s="11" t="s">
        <v>246</v>
      </c>
      <c r="M706" s="11" t="s">
        <v>101</v>
      </c>
      <c r="N706" s="11">
        <v>27</v>
      </c>
      <c r="O706" s="11">
        <v>2019</v>
      </c>
      <c r="P706" s="11" t="s">
        <v>112</v>
      </c>
      <c r="Q706" s="11" t="s">
        <v>112</v>
      </c>
      <c r="R706" s="11" t="s">
        <v>241</v>
      </c>
      <c r="S706" s="11" t="s">
        <v>104</v>
      </c>
      <c r="T706" s="11">
        <v>1249</v>
      </c>
      <c r="U706" s="11" t="str">
        <f>IF(ISERROR(VLOOKUP(I706,'BACK INFO'!F:F,1,0)),IF(ISERROR(VLOOKUP(I706,'BACK INFO'!H:H,1,0)),K706,'BACK INFO'!$H$1),'BACK INFO'!$G$1)</f>
        <v>JULIUS ORTIZ MALDONADO</v>
      </c>
    </row>
    <row r="707" spans="1:21" s="11" customFormat="1" x14ac:dyDescent="0.35">
      <c r="A707" s="11" t="s">
        <v>94</v>
      </c>
      <c r="B707" s="11">
        <v>2018</v>
      </c>
      <c r="C707" s="11">
        <v>9</v>
      </c>
      <c r="D707" s="11" t="s">
        <v>95</v>
      </c>
      <c r="E707" s="11" t="s">
        <v>96</v>
      </c>
      <c r="F707" s="11" t="s">
        <v>700</v>
      </c>
      <c r="G707" s="11" t="s">
        <v>241</v>
      </c>
      <c r="H707" s="11" t="s">
        <v>152</v>
      </c>
      <c r="I707" s="11" t="s">
        <v>321</v>
      </c>
      <c r="J707" s="11" t="s">
        <v>99</v>
      </c>
      <c r="K707" s="11" t="s">
        <v>72</v>
      </c>
      <c r="L707" s="11" t="s">
        <v>114</v>
      </c>
      <c r="M707" s="11" t="s">
        <v>101</v>
      </c>
      <c r="N707" s="11">
        <v>5</v>
      </c>
      <c r="O707" s="11">
        <v>2019</v>
      </c>
      <c r="P707" s="11" t="s">
        <v>112</v>
      </c>
      <c r="Q707" s="11" t="s">
        <v>112</v>
      </c>
      <c r="R707" s="11" t="s">
        <v>241</v>
      </c>
      <c r="S707" s="11" t="s">
        <v>104</v>
      </c>
      <c r="T707" s="11">
        <v>225</v>
      </c>
      <c r="U707" s="11" t="str">
        <f>IF(ISERROR(VLOOKUP(I707,'BACK INFO'!F:F,1,0)),IF(ISERROR(VLOOKUP(I707,'BACK INFO'!H:H,1,0)),K707,'BACK INFO'!$H$1),'BACK INFO'!$G$1)</f>
        <v>BILL MILLER AND COMPANY</v>
      </c>
    </row>
    <row r="708" spans="1:21" s="11" customFormat="1" x14ac:dyDescent="0.35">
      <c r="A708" s="11" t="s">
        <v>94</v>
      </c>
      <c r="B708" s="11">
        <v>2018</v>
      </c>
      <c r="C708" s="11">
        <v>9</v>
      </c>
      <c r="D708" s="11" t="s">
        <v>95</v>
      </c>
      <c r="E708" s="11" t="s">
        <v>96</v>
      </c>
      <c r="F708" s="11" t="s">
        <v>700</v>
      </c>
      <c r="G708" s="11" t="s">
        <v>241</v>
      </c>
      <c r="H708" s="11" t="s">
        <v>152</v>
      </c>
      <c r="I708" s="11" t="s">
        <v>284</v>
      </c>
      <c r="J708" s="11" t="s">
        <v>99</v>
      </c>
      <c r="K708" s="11" t="s">
        <v>70</v>
      </c>
      <c r="L708" s="11" t="s">
        <v>157</v>
      </c>
      <c r="M708" s="11" t="s">
        <v>101</v>
      </c>
      <c r="N708" s="11">
        <v>25</v>
      </c>
      <c r="O708" s="11">
        <v>2019</v>
      </c>
      <c r="P708" s="11" t="s">
        <v>112</v>
      </c>
      <c r="Q708" s="11" t="s">
        <v>112</v>
      </c>
      <c r="R708" s="11" t="s">
        <v>241</v>
      </c>
      <c r="S708" s="11" t="s">
        <v>104</v>
      </c>
      <c r="T708" s="11">
        <v>1035</v>
      </c>
      <c r="U708" s="11" t="str">
        <f>IF(ISERROR(VLOOKUP(I708,'BACK INFO'!F:F,1,0)),IF(ISERROR(VLOOKUP(I708,'BACK INFO'!H:H,1,0)),K708,'BACK INFO'!$H$1),'BACK INFO'!$G$1)</f>
        <v>JUDITH ANN DEAL</v>
      </c>
    </row>
    <row r="709" spans="1:21" s="11" customFormat="1" x14ac:dyDescent="0.35">
      <c r="A709" s="11" t="s">
        <v>94</v>
      </c>
      <c r="B709" s="11">
        <v>2018</v>
      </c>
      <c r="C709" s="11">
        <v>9</v>
      </c>
      <c r="D709" s="11" t="s">
        <v>95</v>
      </c>
      <c r="E709" s="11" t="s">
        <v>96</v>
      </c>
      <c r="F709" s="11" t="s">
        <v>700</v>
      </c>
      <c r="G709" s="11" t="s">
        <v>241</v>
      </c>
      <c r="H709" s="11" t="s">
        <v>152</v>
      </c>
      <c r="I709" s="11" t="s">
        <v>160</v>
      </c>
      <c r="J709" s="11" t="s">
        <v>99</v>
      </c>
      <c r="K709" s="11" t="s">
        <v>76</v>
      </c>
      <c r="L709" s="11" t="s">
        <v>127</v>
      </c>
      <c r="M709" s="11" t="s">
        <v>101</v>
      </c>
      <c r="N709" s="11">
        <v>2</v>
      </c>
      <c r="O709" s="11">
        <v>2019</v>
      </c>
      <c r="P709" s="11" t="s">
        <v>112</v>
      </c>
      <c r="Q709" s="11" t="s">
        <v>112</v>
      </c>
      <c r="R709" s="11" t="s">
        <v>241</v>
      </c>
      <c r="S709" s="11" t="s">
        <v>104</v>
      </c>
      <c r="T709" s="11">
        <v>66</v>
      </c>
      <c r="U709" s="11" t="str">
        <f>IF(ISERROR(VLOOKUP(I709,'BACK INFO'!F:F,1,0)),IF(ISERROR(VLOOKUP(I709,'BACK INFO'!H:H,1,0)),K709,'BACK INFO'!$H$1),'BACK INFO'!$G$1)</f>
        <v>MIE MANNICHE</v>
      </c>
    </row>
    <row r="710" spans="1:21" s="11" customFormat="1" x14ac:dyDescent="0.35">
      <c r="A710" s="11" t="s">
        <v>94</v>
      </c>
      <c r="B710" s="11">
        <v>2018</v>
      </c>
      <c r="C710" s="11">
        <v>9</v>
      </c>
      <c r="D710" s="11" t="s">
        <v>95</v>
      </c>
      <c r="E710" s="11" t="s">
        <v>96</v>
      </c>
      <c r="F710" s="11" t="s">
        <v>700</v>
      </c>
      <c r="G710" s="11" t="s">
        <v>241</v>
      </c>
      <c r="H710" s="11" t="s">
        <v>152</v>
      </c>
      <c r="I710" s="11" t="s">
        <v>115</v>
      </c>
      <c r="J710" s="11" t="s">
        <v>99</v>
      </c>
      <c r="K710" s="11" t="s">
        <v>67</v>
      </c>
      <c r="L710" s="11" t="s">
        <v>116</v>
      </c>
      <c r="M710" s="11" t="s">
        <v>101</v>
      </c>
      <c r="N710" s="11">
        <v>6</v>
      </c>
      <c r="O710" s="11">
        <v>2019</v>
      </c>
      <c r="P710" s="11" t="s">
        <v>112</v>
      </c>
      <c r="Q710" s="11" t="s">
        <v>112</v>
      </c>
      <c r="R710" s="11" t="s">
        <v>241</v>
      </c>
      <c r="S710" s="11" t="s">
        <v>104</v>
      </c>
      <c r="T710" s="11">
        <v>207.9</v>
      </c>
      <c r="U710" s="11" t="str">
        <f>IF(ISERROR(VLOOKUP(I710,'BACK INFO'!F:F,1,0)),IF(ISERROR(VLOOKUP(I710,'BACK INFO'!H:H,1,0)),K710,'BACK INFO'!$H$1),'BACK INFO'!$G$1)</f>
        <v>ANITA M. HOPKINS</v>
      </c>
    </row>
    <row r="711" spans="1:21" s="11" customFormat="1" x14ac:dyDescent="0.35">
      <c r="A711" s="11" t="s">
        <v>94</v>
      </c>
      <c r="B711" s="11">
        <v>2018</v>
      </c>
      <c r="C711" s="11">
        <v>9</v>
      </c>
      <c r="D711" s="11" t="s">
        <v>95</v>
      </c>
      <c r="E711" s="11" t="s">
        <v>96</v>
      </c>
      <c r="F711" s="11" t="s">
        <v>700</v>
      </c>
      <c r="G711" s="11" t="s">
        <v>241</v>
      </c>
      <c r="H711" s="11" t="s">
        <v>152</v>
      </c>
      <c r="I711" s="11" t="s">
        <v>123</v>
      </c>
      <c r="J711" s="11" t="s">
        <v>99</v>
      </c>
      <c r="K711" s="11" t="s">
        <v>68</v>
      </c>
      <c r="L711" s="11" t="s">
        <v>129</v>
      </c>
      <c r="M711" s="11" t="s">
        <v>122</v>
      </c>
      <c r="N711" s="11">
        <v>53</v>
      </c>
      <c r="O711" s="11">
        <v>2019</v>
      </c>
      <c r="P711" s="11" t="s">
        <v>112</v>
      </c>
      <c r="Q711" s="11" t="s">
        <v>112</v>
      </c>
      <c r="R711" s="11" t="s">
        <v>241</v>
      </c>
      <c r="S711" s="11" t="s">
        <v>104</v>
      </c>
      <c r="T711" s="11">
        <v>2248</v>
      </c>
      <c r="U711" s="11" t="str">
        <f>IF(ISERROR(VLOOKUP(I711,'BACK INFO'!F:F,1,0)),IF(ISERROR(VLOOKUP(I711,'BACK INFO'!H:H,1,0)),K711,'BACK INFO'!$H$1),'BACK INFO'!$G$1)</f>
        <v>STEPHANIE VITALI</v>
      </c>
    </row>
    <row r="712" spans="1:21" s="11" customFormat="1" x14ac:dyDescent="0.35">
      <c r="A712" s="11" t="s">
        <v>94</v>
      </c>
      <c r="B712" s="11">
        <v>2018</v>
      </c>
      <c r="C712" s="11">
        <v>9</v>
      </c>
      <c r="D712" s="11" t="s">
        <v>95</v>
      </c>
      <c r="E712" s="11" t="s">
        <v>96</v>
      </c>
      <c r="F712" s="11" t="s">
        <v>700</v>
      </c>
      <c r="G712" s="11" t="s">
        <v>241</v>
      </c>
      <c r="H712" s="11" t="s">
        <v>152</v>
      </c>
      <c r="I712" s="11" t="s">
        <v>263</v>
      </c>
      <c r="J712" s="11" t="s">
        <v>120</v>
      </c>
      <c r="K712" s="11" t="s">
        <v>69</v>
      </c>
      <c r="L712" s="11" t="s">
        <v>143</v>
      </c>
      <c r="M712" s="11" t="s">
        <v>122</v>
      </c>
      <c r="N712" s="11">
        <v>5</v>
      </c>
      <c r="O712" s="11">
        <v>2019</v>
      </c>
      <c r="P712" s="11" t="s">
        <v>112</v>
      </c>
      <c r="Q712" s="11" t="s">
        <v>112</v>
      </c>
      <c r="R712" s="11" t="s">
        <v>241</v>
      </c>
      <c r="S712" s="11" t="s">
        <v>104</v>
      </c>
      <c r="T712" s="11">
        <v>198.96660754222256</v>
      </c>
      <c r="U712" s="11" t="str">
        <f>IF(ISERROR(VLOOKUP(I712,'BACK INFO'!F:F,1,0)),IF(ISERROR(VLOOKUP(I712,'BACK INFO'!H:H,1,0)),K712,'BACK INFO'!$H$1),'BACK INFO'!$G$1)</f>
        <v>JULIE BERTRAND</v>
      </c>
    </row>
    <row r="713" spans="1:21" s="11" customFormat="1" x14ac:dyDescent="0.35">
      <c r="A713" s="11" t="s">
        <v>94</v>
      </c>
      <c r="B713" s="11">
        <v>2018</v>
      </c>
      <c r="C713" s="11">
        <v>9</v>
      </c>
      <c r="D713" s="11" t="s">
        <v>95</v>
      </c>
      <c r="E713" s="11" t="s">
        <v>96</v>
      </c>
      <c r="F713" s="11" t="s">
        <v>700</v>
      </c>
      <c r="G713" s="11" t="s">
        <v>241</v>
      </c>
      <c r="H713" s="11" t="s">
        <v>152</v>
      </c>
      <c r="I713" s="11" t="s">
        <v>161</v>
      </c>
      <c r="J713" s="11" t="s">
        <v>99</v>
      </c>
      <c r="K713" s="11" t="s">
        <v>70</v>
      </c>
      <c r="L713" s="11" t="s">
        <v>157</v>
      </c>
      <c r="M713" s="11" t="s">
        <v>101</v>
      </c>
      <c r="N713" s="11">
        <v>9</v>
      </c>
      <c r="O713" s="11">
        <v>2019</v>
      </c>
      <c r="P713" s="11" t="s">
        <v>112</v>
      </c>
      <c r="Q713" s="11" t="s">
        <v>112</v>
      </c>
      <c r="R713" s="11" t="s">
        <v>241</v>
      </c>
      <c r="S713" s="11" t="s">
        <v>104</v>
      </c>
      <c r="T713" s="11">
        <v>282.15000000000003</v>
      </c>
      <c r="U713" s="11" t="str">
        <f>IF(ISERROR(VLOOKUP(I713,'BACK INFO'!F:F,1,0)),IF(ISERROR(VLOOKUP(I713,'BACK INFO'!H:H,1,0)),K713,'BACK INFO'!$H$1),'BACK INFO'!$G$1)</f>
        <v>JUDITH ANN DEAL</v>
      </c>
    </row>
    <row r="714" spans="1:21" s="11" customFormat="1" x14ac:dyDescent="0.35">
      <c r="A714" s="11" t="s">
        <v>94</v>
      </c>
      <c r="B714" s="11">
        <v>2018</v>
      </c>
      <c r="C714" s="11">
        <v>9</v>
      </c>
      <c r="D714" s="11" t="s">
        <v>95</v>
      </c>
      <c r="E714" s="11" t="s">
        <v>96</v>
      </c>
      <c r="F714" s="11" t="s">
        <v>700</v>
      </c>
      <c r="G714" s="11" t="s">
        <v>241</v>
      </c>
      <c r="H714" s="11" t="s">
        <v>152</v>
      </c>
      <c r="I714" s="11" t="s">
        <v>322</v>
      </c>
      <c r="J714" s="11" t="s">
        <v>99</v>
      </c>
      <c r="K714" s="11" t="s">
        <v>75</v>
      </c>
      <c r="L714" s="11" t="s">
        <v>127</v>
      </c>
      <c r="M714" s="11" t="s">
        <v>101</v>
      </c>
      <c r="N714" s="11">
        <v>6</v>
      </c>
      <c r="O714" s="11">
        <v>2019</v>
      </c>
      <c r="P714" s="11" t="s">
        <v>112</v>
      </c>
      <c r="Q714" s="11" t="s">
        <v>112</v>
      </c>
      <c r="R714" s="11" t="s">
        <v>241</v>
      </c>
      <c r="S714" s="11" t="s">
        <v>104</v>
      </c>
      <c r="T714" s="11">
        <v>188.10000000000002</v>
      </c>
      <c r="U714" s="11" t="str">
        <f>IF(ISERROR(VLOOKUP(I714,'BACK INFO'!F:F,1,0)),IF(ISERROR(VLOOKUP(I714,'BACK INFO'!H:H,1,0)),K714,'BACK INFO'!$H$1),'BACK INFO'!$G$1)</f>
        <v>LAURA BONG</v>
      </c>
    </row>
    <row r="715" spans="1:21" s="11" customFormat="1" x14ac:dyDescent="0.35">
      <c r="A715" s="11" t="s">
        <v>94</v>
      </c>
      <c r="B715" s="11">
        <v>2018</v>
      </c>
      <c r="C715" s="11">
        <v>9</v>
      </c>
      <c r="D715" s="11" t="s">
        <v>95</v>
      </c>
      <c r="E715" s="11" t="s">
        <v>96</v>
      </c>
      <c r="F715" s="11" t="s">
        <v>700</v>
      </c>
      <c r="G715" s="11" t="s">
        <v>241</v>
      </c>
      <c r="H715" s="11" t="s">
        <v>152</v>
      </c>
      <c r="I715" s="11" t="s">
        <v>288</v>
      </c>
      <c r="J715" s="11" t="s">
        <v>99</v>
      </c>
      <c r="K715" s="11" t="s">
        <v>70</v>
      </c>
      <c r="L715" s="11" t="s">
        <v>157</v>
      </c>
      <c r="M715" s="11" t="s">
        <v>101</v>
      </c>
      <c r="N715" s="11">
        <v>49</v>
      </c>
      <c r="O715" s="11">
        <v>2019</v>
      </c>
      <c r="P715" s="11" t="s">
        <v>112</v>
      </c>
      <c r="Q715" s="11" t="s">
        <v>112</v>
      </c>
      <c r="R715" s="11" t="s">
        <v>241</v>
      </c>
      <c r="S715" s="11" t="s">
        <v>104</v>
      </c>
      <c r="T715" s="11">
        <v>1986</v>
      </c>
      <c r="U715" s="11" t="str">
        <f>IF(ISERROR(VLOOKUP(I715,'BACK INFO'!F:F,1,0)),IF(ISERROR(VLOOKUP(I715,'BACK INFO'!H:H,1,0)),K715,'BACK INFO'!$H$1),'BACK INFO'!$G$1)</f>
        <v>JUDITH ANN DEAL</v>
      </c>
    </row>
    <row r="716" spans="1:21" s="11" customFormat="1" x14ac:dyDescent="0.35">
      <c r="A716" s="11" t="s">
        <v>94</v>
      </c>
      <c r="B716" s="11">
        <v>2018</v>
      </c>
      <c r="C716" s="11">
        <v>9</v>
      </c>
      <c r="D716" s="11" t="s">
        <v>95</v>
      </c>
      <c r="E716" s="11" t="s">
        <v>96</v>
      </c>
      <c r="F716" s="11" t="s">
        <v>700</v>
      </c>
      <c r="G716" s="11" t="s">
        <v>241</v>
      </c>
      <c r="H716" s="11" t="s">
        <v>152</v>
      </c>
      <c r="I716" s="11" t="s">
        <v>323</v>
      </c>
      <c r="J716" s="11" t="s">
        <v>120</v>
      </c>
      <c r="K716" s="11" t="s">
        <v>69</v>
      </c>
      <c r="L716" s="11" t="s">
        <v>143</v>
      </c>
      <c r="M716" s="11" t="s">
        <v>122</v>
      </c>
      <c r="N716" s="11">
        <v>4</v>
      </c>
      <c r="O716" s="11">
        <v>2019</v>
      </c>
      <c r="P716" s="11" t="s">
        <v>112</v>
      </c>
      <c r="Q716" s="11" t="s">
        <v>112</v>
      </c>
      <c r="R716" s="11" t="s">
        <v>241</v>
      </c>
      <c r="S716" s="11" t="s">
        <v>104</v>
      </c>
      <c r="T716" s="11">
        <v>185.08521631834657</v>
      </c>
      <c r="U716" s="11" t="str">
        <f>IF(ISERROR(VLOOKUP(I716,'BACK INFO'!F:F,1,0)),IF(ISERROR(VLOOKUP(I716,'BACK INFO'!H:H,1,0)),K716,'BACK INFO'!$H$1),'BACK INFO'!$G$1)</f>
        <v>JULIE BERTRAND</v>
      </c>
    </row>
    <row r="717" spans="1:21" s="11" customFormat="1" x14ac:dyDescent="0.35">
      <c r="A717" s="11" t="s">
        <v>94</v>
      </c>
      <c r="B717" s="11">
        <v>2018</v>
      </c>
      <c r="C717" s="11">
        <v>9</v>
      </c>
      <c r="D717" s="11" t="s">
        <v>95</v>
      </c>
      <c r="E717" s="11" t="s">
        <v>96</v>
      </c>
      <c r="F717" s="11" t="s">
        <v>700</v>
      </c>
      <c r="G717" s="11" t="s">
        <v>241</v>
      </c>
      <c r="H717" s="11" t="s">
        <v>152</v>
      </c>
      <c r="I717" s="11" t="s">
        <v>162</v>
      </c>
      <c r="J717" s="11" t="s">
        <v>99</v>
      </c>
      <c r="K717" s="11" t="s">
        <v>72</v>
      </c>
      <c r="L717" s="11" t="s">
        <v>114</v>
      </c>
      <c r="M717" s="11" t="s">
        <v>101</v>
      </c>
      <c r="N717" s="11">
        <v>2</v>
      </c>
      <c r="O717" s="11">
        <v>2019</v>
      </c>
      <c r="P717" s="11" t="s">
        <v>112</v>
      </c>
      <c r="Q717" s="11" t="s">
        <v>112</v>
      </c>
      <c r="R717" s="11" t="s">
        <v>241</v>
      </c>
      <c r="S717" s="11" t="s">
        <v>104</v>
      </c>
      <c r="T717" s="11">
        <v>66</v>
      </c>
      <c r="U717" s="11" t="str">
        <f>IF(ISERROR(VLOOKUP(I717,'BACK INFO'!F:F,1,0)),IF(ISERROR(VLOOKUP(I717,'BACK INFO'!H:H,1,0)),K717,'BACK INFO'!$H$1),'BACK INFO'!$G$1)</f>
        <v>BILL MILLER AND COMPANY</v>
      </c>
    </row>
    <row r="718" spans="1:21" s="11" customFormat="1" x14ac:dyDescent="0.35">
      <c r="A718" s="11" t="s">
        <v>94</v>
      </c>
      <c r="B718" s="11">
        <v>2018</v>
      </c>
      <c r="C718" s="11">
        <v>9</v>
      </c>
      <c r="D718" s="11" t="s">
        <v>95</v>
      </c>
      <c r="E718" s="11" t="s">
        <v>96</v>
      </c>
      <c r="F718" s="11" t="s">
        <v>700</v>
      </c>
      <c r="G718" s="11" t="s">
        <v>241</v>
      </c>
      <c r="H718" s="11" t="s">
        <v>152</v>
      </c>
      <c r="I718" s="11" t="s">
        <v>148</v>
      </c>
      <c r="J718" s="11" t="s">
        <v>99</v>
      </c>
      <c r="K718" s="11" t="s">
        <v>71</v>
      </c>
      <c r="L718" s="11" t="s">
        <v>149</v>
      </c>
      <c r="M718" s="11" t="s">
        <v>101</v>
      </c>
      <c r="N718" s="11">
        <v>11</v>
      </c>
      <c r="O718" s="11">
        <v>2019</v>
      </c>
      <c r="P718" s="11" t="s">
        <v>112</v>
      </c>
      <c r="Q718" s="11" t="s">
        <v>112</v>
      </c>
      <c r="R718" s="11" t="s">
        <v>241</v>
      </c>
      <c r="S718" s="11" t="s">
        <v>104</v>
      </c>
      <c r="T718" s="11">
        <v>479</v>
      </c>
      <c r="U718" s="11" t="str">
        <f>IF(ISERROR(VLOOKUP(I718,'BACK INFO'!F:F,1,0)),IF(ISERROR(VLOOKUP(I718,'BACK INFO'!H:H,1,0)),K718,'BACK INFO'!$H$1),'BACK INFO'!$G$1)</f>
        <v>HOLLY SALES INC.</v>
      </c>
    </row>
    <row r="719" spans="1:21" s="11" customFormat="1" x14ac:dyDescent="0.35">
      <c r="A719" s="11" t="s">
        <v>94</v>
      </c>
      <c r="B719" s="11">
        <v>2018</v>
      </c>
      <c r="C719" s="11">
        <v>9</v>
      </c>
      <c r="D719" s="11" t="s">
        <v>95</v>
      </c>
      <c r="E719" s="11" t="s">
        <v>96</v>
      </c>
      <c r="F719" s="11" t="s">
        <v>700</v>
      </c>
      <c r="G719" s="11" t="s">
        <v>241</v>
      </c>
      <c r="H719" s="11" t="s">
        <v>152</v>
      </c>
      <c r="I719" s="11" t="s">
        <v>324</v>
      </c>
      <c r="J719" s="11" t="s">
        <v>120</v>
      </c>
      <c r="K719" s="11" t="s">
        <v>66</v>
      </c>
      <c r="L719" s="11" t="s">
        <v>121</v>
      </c>
      <c r="M719" s="11" t="s">
        <v>122</v>
      </c>
      <c r="N719" s="11">
        <v>7</v>
      </c>
      <c r="O719" s="11">
        <v>2019</v>
      </c>
      <c r="P719" s="11" t="s">
        <v>112</v>
      </c>
      <c r="Q719" s="11" t="s">
        <v>112</v>
      </c>
      <c r="R719" s="11" t="s">
        <v>241</v>
      </c>
      <c r="S719" s="11" t="s">
        <v>104</v>
      </c>
      <c r="T719" s="11">
        <v>296.90753451068099</v>
      </c>
      <c r="U719" s="11" t="str">
        <f>IF(ISERROR(VLOOKUP(I719,'BACK INFO'!F:F,1,0)),IF(ISERROR(VLOOKUP(I719,'BACK INFO'!H:H,1,0)),K719,'BACK INFO'!$H$1),'BACK INFO'!$G$1)</f>
        <v>SHOUTOUTAGENCY</v>
      </c>
    </row>
    <row r="720" spans="1:21" s="11" customFormat="1" x14ac:dyDescent="0.35">
      <c r="A720" s="11" t="s">
        <v>94</v>
      </c>
      <c r="B720" s="11">
        <v>2018</v>
      </c>
      <c r="C720" s="11">
        <v>9</v>
      </c>
      <c r="D720" s="11" t="s">
        <v>95</v>
      </c>
      <c r="E720" s="11" t="s">
        <v>96</v>
      </c>
      <c r="F720" s="11" t="s">
        <v>700</v>
      </c>
      <c r="G720" s="11" t="s">
        <v>241</v>
      </c>
      <c r="H720" s="11" t="s">
        <v>152</v>
      </c>
      <c r="I720" s="11" t="s">
        <v>252</v>
      </c>
      <c r="J720" s="11" t="s">
        <v>99</v>
      </c>
      <c r="K720" s="11" t="s">
        <v>70</v>
      </c>
      <c r="L720" s="11" t="s">
        <v>157</v>
      </c>
      <c r="M720" s="11" t="s">
        <v>101</v>
      </c>
      <c r="N720" s="11">
        <v>3</v>
      </c>
      <c r="O720" s="11">
        <v>2019</v>
      </c>
      <c r="P720" s="11" t="s">
        <v>112</v>
      </c>
      <c r="Q720" s="11" t="s">
        <v>112</v>
      </c>
      <c r="R720" s="11" t="s">
        <v>241</v>
      </c>
      <c r="S720" s="11" t="s">
        <v>104</v>
      </c>
      <c r="T720" s="11">
        <v>135</v>
      </c>
      <c r="U720" s="11" t="str">
        <f>IF(ISERROR(VLOOKUP(I720,'BACK INFO'!F:F,1,0)),IF(ISERROR(VLOOKUP(I720,'BACK INFO'!H:H,1,0)),K720,'BACK INFO'!$H$1),'BACK INFO'!$G$1)</f>
        <v>JUDITH ANN DEAL</v>
      </c>
    </row>
    <row r="721" spans="1:21" s="11" customFormat="1" x14ac:dyDescent="0.35">
      <c r="A721" s="11" t="s">
        <v>94</v>
      </c>
      <c r="B721" s="11">
        <v>2018</v>
      </c>
      <c r="C721" s="11">
        <v>9</v>
      </c>
      <c r="D721" s="11" t="s">
        <v>95</v>
      </c>
      <c r="E721" s="11" t="s">
        <v>96</v>
      </c>
      <c r="F721" s="11" t="s">
        <v>700</v>
      </c>
      <c r="G721" s="11" t="s">
        <v>241</v>
      </c>
      <c r="H721" s="11" t="s">
        <v>152</v>
      </c>
      <c r="I721" s="11" t="s">
        <v>325</v>
      </c>
      <c r="J721" s="11" t="s">
        <v>99</v>
      </c>
      <c r="K721" s="11" t="s">
        <v>72</v>
      </c>
      <c r="L721" s="11" t="s">
        <v>326</v>
      </c>
      <c r="M721" s="11" t="s">
        <v>327</v>
      </c>
      <c r="N721" s="11">
        <v>7</v>
      </c>
      <c r="O721" s="11">
        <v>2019</v>
      </c>
      <c r="P721" s="11" t="s">
        <v>112</v>
      </c>
      <c r="Q721" s="11" t="s">
        <v>112</v>
      </c>
      <c r="R721" s="11" t="s">
        <v>241</v>
      </c>
      <c r="S721" s="11" t="s">
        <v>104</v>
      </c>
      <c r="T721" s="11">
        <v>307</v>
      </c>
      <c r="U721" s="11" t="str">
        <f>IF(ISERROR(VLOOKUP(I721,'BACK INFO'!F:F,1,0)),IF(ISERROR(VLOOKUP(I721,'BACK INFO'!H:H,1,0)),K721,'BACK INFO'!$H$1),'BACK INFO'!$G$1)</f>
        <v>BILL MILLER AND COMPANY</v>
      </c>
    </row>
    <row r="722" spans="1:21" s="11" customFormat="1" x14ac:dyDescent="0.35">
      <c r="A722" s="11" t="s">
        <v>94</v>
      </c>
      <c r="B722" s="11">
        <v>2018</v>
      </c>
      <c r="C722" s="11">
        <v>9</v>
      </c>
      <c r="D722" s="11" t="s">
        <v>95</v>
      </c>
      <c r="E722" s="11" t="s">
        <v>96</v>
      </c>
      <c r="F722" s="11" t="s">
        <v>700</v>
      </c>
      <c r="G722" s="11" t="s">
        <v>241</v>
      </c>
      <c r="H722" s="11" t="s">
        <v>152</v>
      </c>
      <c r="I722" s="11" t="s">
        <v>253</v>
      </c>
      <c r="J722" s="11" t="s">
        <v>99</v>
      </c>
      <c r="K722" s="11" t="s">
        <v>72</v>
      </c>
      <c r="L722" s="11" t="s">
        <v>114</v>
      </c>
      <c r="M722" s="11" t="s">
        <v>101</v>
      </c>
      <c r="N722" s="11">
        <v>2</v>
      </c>
      <c r="O722" s="11">
        <v>2019</v>
      </c>
      <c r="P722" s="11" t="s">
        <v>112</v>
      </c>
      <c r="Q722" s="11" t="s">
        <v>112</v>
      </c>
      <c r="R722" s="11" t="s">
        <v>241</v>
      </c>
      <c r="S722" s="11" t="s">
        <v>104</v>
      </c>
      <c r="T722" s="11">
        <v>86</v>
      </c>
      <c r="U722" s="11" t="str">
        <f>IF(ISERROR(VLOOKUP(I722,'BACK INFO'!F:F,1,0)),IF(ISERROR(VLOOKUP(I722,'BACK INFO'!H:H,1,0)),K722,'BACK INFO'!$H$1),'BACK INFO'!$G$1)</f>
        <v>BILL MILLER AND COMPANY</v>
      </c>
    </row>
    <row r="723" spans="1:21" s="11" customFormat="1" x14ac:dyDescent="0.35">
      <c r="A723" s="11" t="s">
        <v>94</v>
      </c>
      <c r="B723" s="11">
        <v>2018</v>
      </c>
      <c r="C723" s="11">
        <v>9</v>
      </c>
      <c r="D723" s="11" t="s">
        <v>95</v>
      </c>
      <c r="E723" s="11" t="s">
        <v>96</v>
      </c>
      <c r="F723" s="11" t="s">
        <v>700</v>
      </c>
      <c r="G723" s="11" t="s">
        <v>241</v>
      </c>
      <c r="H723" s="11" t="s">
        <v>152</v>
      </c>
      <c r="I723" s="11" t="s">
        <v>293</v>
      </c>
      <c r="J723" s="11" t="s">
        <v>99</v>
      </c>
      <c r="K723" s="11" t="s">
        <v>72</v>
      </c>
      <c r="L723" s="11" t="s">
        <v>114</v>
      </c>
      <c r="M723" s="11" t="s">
        <v>101</v>
      </c>
      <c r="N723" s="11">
        <v>5</v>
      </c>
      <c r="O723" s="11">
        <v>2019</v>
      </c>
      <c r="P723" s="11" t="s">
        <v>112</v>
      </c>
      <c r="Q723" s="11" t="s">
        <v>112</v>
      </c>
      <c r="R723" s="11" t="s">
        <v>241</v>
      </c>
      <c r="S723" s="11" t="s">
        <v>104</v>
      </c>
      <c r="T723" s="11">
        <v>245</v>
      </c>
      <c r="U723" s="11" t="str">
        <f>IF(ISERROR(VLOOKUP(I723,'BACK INFO'!F:F,1,0)),IF(ISERROR(VLOOKUP(I723,'BACK INFO'!H:H,1,0)),K723,'BACK INFO'!$H$1),'BACK INFO'!$G$1)</f>
        <v>BILL MILLER AND COMPANY</v>
      </c>
    </row>
    <row r="724" spans="1:21" s="11" customFormat="1" x14ac:dyDescent="0.35">
      <c r="A724" s="11" t="s">
        <v>94</v>
      </c>
      <c r="B724" s="11">
        <v>2018</v>
      </c>
      <c r="C724" s="11">
        <v>9</v>
      </c>
      <c r="D724" s="11" t="s">
        <v>95</v>
      </c>
      <c r="E724" s="11" t="s">
        <v>96</v>
      </c>
      <c r="F724" s="11" t="s">
        <v>700</v>
      </c>
      <c r="G724" s="11" t="s">
        <v>241</v>
      </c>
      <c r="H724" s="11" t="s">
        <v>152</v>
      </c>
      <c r="I724" s="11" t="s">
        <v>255</v>
      </c>
      <c r="J724" s="11" t="s">
        <v>99</v>
      </c>
      <c r="K724" s="11" t="s">
        <v>72</v>
      </c>
      <c r="L724" s="11" t="s">
        <v>114</v>
      </c>
      <c r="M724" s="11" t="s">
        <v>101</v>
      </c>
      <c r="N724" s="11">
        <v>12</v>
      </c>
      <c r="O724" s="11">
        <v>2019</v>
      </c>
      <c r="P724" s="11" t="s">
        <v>112</v>
      </c>
      <c r="Q724" s="11" t="s">
        <v>112</v>
      </c>
      <c r="R724" s="11" t="s">
        <v>241</v>
      </c>
      <c r="S724" s="11" t="s">
        <v>104</v>
      </c>
      <c r="T724" s="11">
        <v>495</v>
      </c>
      <c r="U724" s="11" t="str">
        <f>IF(ISERROR(VLOOKUP(I724,'BACK INFO'!F:F,1,0)),IF(ISERROR(VLOOKUP(I724,'BACK INFO'!H:H,1,0)),K724,'BACK INFO'!$H$1),'BACK INFO'!$G$1)</f>
        <v>BILL MILLER AND COMPANY</v>
      </c>
    </row>
    <row r="725" spans="1:21" s="11" customFormat="1" x14ac:dyDescent="0.35">
      <c r="A725" s="11" t="s">
        <v>94</v>
      </c>
      <c r="B725" s="11">
        <v>2018</v>
      </c>
      <c r="C725" s="11">
        <v>9</v>
      </c>
      <c r="D725" s="11" t="s">
        <v>95</v>
      </c>
      <c r="E725" s="11" t="s">
        <v>96</v>
      </c>
      <c r="F725" s="11" t="s">
        <v>700</v>
      </c>
      <c r="G725" s="11" t="s">
        <v>241</v>
      </c>
      <c r="H725" s="11" t="s">
        <v>152</v>
      </c>
      <c r="I725" s="11" t="s">
        <v>329</v>
      </c>
      <c r="J725" s="11" t="s">
        <v>99</v>
      </c>
      <c r="K725" s="11" t="s">
        <v>245</v>
      </c>
      <c r="L725" s="11" t="s">
        <v>114</v>
      </c>
      <c r="M725" s="11" t="s">
        <v>101</v>
      </c>
      <c r="N725" s="11">
        <v>22</v>
      </c>
      <c r="O725" s="11">
        <v>2019</v>
      </c>
      <c r="P725" s="11" t="s">
        <v>112</v>
      </c>
      <c r="Q725" s="11" t="s">
        <v>112</v>
      </c>
      <c r="R725" s="11" t="s">
        <v>241</v>
      </c>
      <c r="S725" s="11" t="s">
        <v>104</v>
      </c>
      <c r="T725" s="11">
        <v>926</v>
      </c>
      <c r="U725" s="11" t="str">
        <f>IF(ISERROR(VLOOKUP(I725,'BACK INFO'!F:F,1,0)),IF(ISERROR(VLOOKUP(I725,'BACK INFO'!H:H,1,0)),K725,'BACK INFO'!$H$1),'BACK INFO'!$G$1)</f>
        <v>JULIUS ORTIZ MALDONADO</v>
      </c>
    </row>
    <row r="726" spans="1:21" s="11" customFormat="1" x14ac:dyDescent="0.35">
      <c r="A726" s="11" t="s">
        <v>94</v>
      </c>
      <c r="B726" s="11">
        <v>2018</v>
      </c>
      <c r="C726" s="11">
        <v>9</v>
      </c>
      <c r="D726" s="11" t="s">
        <v>95</v>
      </c>
      <c r="E726" s="11" t="s">
        <v>96</v>
      </c>
      <c r="F726" s="11" t="s">
        <v>700</v>
      </c>
      <c r="G726" s="11" t="s">
        <v>241</v>
      </c>
      <c r="H726" s="11" t="s">
        <v>152</v>
      </c>
      <c r="I726" s="11" t="s">
        <v>330</v>
      </c>
      <c r="J726" s="11" t="s">
        <v>99</v>
      </c>
      <c r="K726" s="11" t="s">
        <v>72</v>
      </c>
      <c r="L726" s="11" t="s">
        <v>114</v>
      </c>
      <c r="M726" s="11" t="s">
        <v>101</v>
      </c>
      <c r="N726" s="11">
        <v>4</v>
      </c>
      <c r="O726" s="11">
        <v>2019</v>
      </c>
      <c r="P726" s="11" t="s">
        <v>112</v>
      </c>
      <c r="Q726" s="11" t="s">
        <v>112</v>
      </c>
      <c r="R726" s="11" t="s">
        <v>241</v>
      </c>
      <c r="S726" s="11" t="s">
        <v>104</v>
      </c>
      <c r="T726" s="11">
        <v>184</v>
      </c>
      <c r="U726" s="11" t="str">
        <f>IF(ISERROR(VLOOKUP(I726,'BACK INFO'!F:F,1,0)),IF(ISERROR(VLOOKUP(I726,'BACK INFO'!H:H,1,0)),K726,'BACK INFO'!$H$1),'BACK INFO'!$G$1)</f>
        <v>BILL MILLER AND COMPANY</v>
      </c>
    </row>
    <row r="727" spans="1:21" s="11" customFormat="1" x14ac:dyDescent="0.35">
      <c r="A727" s="11" t="s">
        <v>94</v>
      </c>
      <c r="B727" s="11">
        <v>2018</v>
      </c>
      <c r="C727" s="11">
        <v>9</v>
      </c>
      <c r="D727" s="11" t="s">
        <v>95</v>
      </c>
      <c r="E727" s="11" t="s">
        <v>96</v>
      </c>
      <c r="F727" s="11" t="s">
        <v>700</v>
      </c>
      <c r="G727" s="11" t="s">
        <v>241</v>
      </c>
      <c r="H727" s="11" t="s">
        <v>152</v>
      </c>
      <c r="I727" s="11" t="s">
        <v>331</v>
      </c>
      <c r="J727" s="11" t="s">
        <v>99</v>
      </c>
      <c r="K727" s="11" t="s">
        <v>72</v>
      </c>
      <c r="L727" s="11" t="s">
        <v>114</v>
      </c>
      <c r="M727" s="11" t="s">
        <v>101</v>
      </c>
      <c r="N727" s="11">
        <v>3</v>
      </c>
      <c r="O727" s="11">
        <v>2019</v>
      </c>
      <c r="P727" s="11" t="s">
        <v>112</v>
      </c>
      <c r="Q727" s="11" t="s">
        <v>112</v>
      </c>
      <c r="R727" s="11" t="s">
        <v>241</v>
      </c>
      <c r="S727" s="11" t="s">
        <v>104</v>
      </c>
      <c r="T727" s="11">
        <v>129</v>
      </c>
      <c r="U727" s="11" t="str">
        <f>IF(ISERROR(VLOOKUP(I727,'BACK INFO'!F:F,1,0)),IF(ISERROR(VLOOKUP(I727,'BACK INFO'!H:H,1,0)),K727,'BACK INFO'!$H$1),'BACK INFO'!$G$1)</f>
        <v>BILL MILLER AND COMPANY</v>
      </c>
    </row>
    <row r="728" spans="1:21" s="11" customFormat="1" x14ac:dyDescent="0.35">
      <c r="A728" s="11" t="s">
        <v>94</v>
      </c>
      <c r="B728" s="11">
        <v>2018</v>
      </c>
      <c r="C728" s="11">
        <v>9</v>
      </c>
      <c r="D728" s="11" t="s">
        <v>95</v>
      </c>
      <c r="E728" s="11" t="s">
        <v>96</v>
      </c>
      <c r="F728" s="11" t="s">
        <v>700</v>
      </c>
      <c r="G728" s="11" t="s">
        <v>241</v>
      </c>
      <c r="H728" s="11" t="s">
        <v>152</v>
      </c>
      <c r="I728" s="11" t="s">
        <v>332</v>
      </c>
      <c r="J728" s="11" t="s">
        <v>99</v>
      </c>
      <c r="K728" s="11" t="s">
        <v>70</v>
      </c>
      <c r="L728" s="11" t="s">
        <v>157</v>
      </c>
      <c r="M728" s="11" t="s">
        <v>101</v>
      </c>
      <c r="N728" s="11">
        <v>9</v>
      </c>
      <c r="O728" s="11">
        <v>2019</v>
      </c>
      <c r="P728" s="11" t="s">
        <v>112</v>
      </c>
      <c r="Q728" s="11" t="s">
        <v>112</v>
      </c>
      <c r="R728" s="11" t="s">
        <v>241</v>
      </c>
      <c r="S728" s="11" t="s">
        <v>104</v>
      </c>
      <c r="T728" s="11">
        <v>395</v>
      </c>
      <c r="U728" s="11" t="str">
        <f>IF(ISERROR(VLOOKUP(I728,'BACK INFO'!F:F,1,0)),IF(ISERROR(VLOOKUP(I728,'BACK INFO'!H:H,1,0)),K728,'BACK INFO'!$H$1),'BACK INFO'!$G$1)</f>
        <v>JUDITH ANN DEAL</v>
      </c>
    </row>
    <row r="729" spans="1:21" s="11" customFormat="1" x14ac:dyDescent="0.35">
      <c r="A729" s="11" t="s">
        <v>94</v>
      </c>
      <c r="B729" s="11">
        <v>2018</v>
      </c>
      <c r="C729" s="11">
        <v>9</v>
      </c>
      <c r="D729" s="11" t="s">
        <v>95</v>
      </c>
      <c r="E729" s="11" t="s">
        <v>96</v>
      </c>
      <c r="F729" s="11" t="s">
        <v>700</v>
      </c>
      <c r="G729" s="11" t="s">
        <v>241</v>
      </c>
      <c r="H729" s="11" t="s">
        <v>152</v>
      </c>
      <c r="I729" s="11" t="s">
        <v>333</v>
      </c>
      <c r="J729" s="11" t="s">
        <v>99</v>
      </c>
      <c r="K729" s="11" t="s">
        <v>245</v>
      </c>
      <c r="L729" s="11" t="s">
        <v>246</v>
      </c>
      <c r="M729" s="11" t="s">
        <v>101</v>
      </c>
      <c r="N729" s="11">
        <v>5</v>
      </c>
      <c r="O729" s="11">
        <v>2019</v>
      </c>
      <c r="P729" s="11" t="s">
        <v>112</v>
      </c>
      <c r="Q729" s="11" t="s">
        <v>112</v>
      </c>
      <c r="R729" s="11" t="s">
        <v>241</v>
      </c>
      <c r="S729" s="11" t="s">
        <v>104</v>
      </c>
      <c r="T729" s="11">
        <v>285</v>
      </c>
      <c r="U729" s="11" t="str">
        <f>IF(ISERROR(VLOOKUP(I729,'BACK INFO'!F:F,1,0)),IF(ISERROR(VLOOKUP(I729,'BACK INFO'!H:H,1,0)),K729,'BACK INFO'!$H$1),'BACK INFO'!$G$1)</f>
        <v>JULIUS ORTIZ MALDONADO</v>
      </c>
    </row>
    <row r="730" spans="1:21" s="11" customFormat="1" x14ac:dyDescent="0.35">
      <c r="A730" s="11" t="s">
        <v>94</v>
      </c>
      <c r="B730" s="11">
        <v>2018</v>
      </c>
      <c r="C730" s="11">
        <v>9</v>
      </c>
      <c r="D730" s="11" t="s">
        <v>95</v>
      </c>
      <c r="E730" s="11" t="s">
        <v>96</v>
      </c>
      <c r="F730" s="11" t="s">
        <v>700</v>
      </c>
      <c r="G730" s="11" t="s">
        <v>241</v>
      </c>
      <c r="H730" s="11" t="s">
        <v>152</v>
      </c>
      <c r="I730" s="11" t="s">
        <v>334</v>
      </c>
      <c r="J730" s="11" t="s">
        <v>99</v>
      </c>
      <c r="K730" s="11" t="s">
        <v>74</v>
      </c>
      <c r="L730" s="11" t="s">
        <v>199</v>
      </c>
      <c r="M730" s="11" t="s">
        <v>101</v>
      </c>
      <c r="N730" s="11">
        <v>2</v>
      </c>
      <c r="O730" s="11">
        <v>2019</v>
      </c>
      <c r="P730" s="11" t="s">
        <v>112</v>
      </c>
      <c r="Q730" s="11" t="s">
        <v>112</v>
      </c>
      <c r="R730" s="11" t="s">
        <v>241</v>
      </c>
      <c r="S730" s="11" t="s">
        <v>104</v>
      </c>
      <c r="T730" s="11">
        <v>66</v>
      </c>
      <c r="U730" s="11" t="str">
        <f>IF(ISERROR(VLOOKUP(I730,'BACK INFO'!F:F,1,0)),IF(ISERROR(VLOOKUP(I730,'BACK INFO'!H:H,1,0)),K730,'BACK INFO'!$H$1),'BACK INFO'!$G$1)</f>
        <v>DENISE ARNETT</v>
      </c>
    </row>
    <row r="731" spans="1:21" s="11" customFormat="1" x14ac:dyDescent="0.35">
      <c r="A731" s="11" t="s">
        <v>94</v>
      </c>
      <c r="B731" s="11">
        <v>2018</v>
      </c>
      <c r="C731" s="11">
        <v>9</v>
      </c>
      <c r="D731" s="11" t="s">
        <v>95</v>
      </c>
      <c r="E731" s="11" t="s">
        <v>96</v>
      </c>
      <c r="F731" s="11" t="s">
        <v>700</v>
      </c>
      <c r="G731" s="11" t="s">
        <v>241</v>
      </c>
      <c r="H731" s="11" t="s">
        <v>152</v>
      </c>
      <c r="I731" s="11" t="s">
        <v>336</v>
      </c>
      <c r="J731" s="11" t="s">
        <v>99</v>
      </c>
      <c r="K731" s="11" t="s">
        <v>72</v>
      </c>
      <c r="L731" s="11" t="s">
        <v>114</v>
      </c>
      <c r="M731" s="11" t="s">
        <v>101</v>
      </c>
      <c r="N731" s="11">
        <v>1</v>
      </c>
      <c r="O731" s="11">
        <v>2019</v>
      </c>
      <c r="P731" s="11" t="s">
        <v>112</v>
      </c>
      <c r="Q731" s="11" t="s">
        <v>112</v>
      </c>
      <c r="R731" s="11" t="s">
        <v>241</v>
      </c>
      <c r="S731" s="11" t="s">
        <v>104</v>
      </c>
      <c r="T731" s="11">
        <v>43</v>
      </c>
      <c r="U731" s="11" t="str">
        <f>IF(ISERROR(VLOOKUP(I731,'BACK INFO'!F:F,1,0)),IF(ISERROR(VLOOKUP(I731,'BACK INFO'!H:H,1,0)),K731,'BACK INFO'!$H$1),'BACK INFO'!$G$1)</f>
        <v>BILL MILLER AND COMPANY</v>
      </c>
    </row>
    <row r="732" spans="1:21" s="11" customFormat="1" x14ac:dyDescent="0.35">
      <c r="A732" s="11" t="s">
        <v>94</v>
      </c>
      <c r="B732" s="11">
        <v>2018</v>
      </c>
      <c r="C732" s="11">
        <v>9</v>
      </c>
      <c r="D732" s="11" t="s">
        <v>95</v>
      </c>
      <c r="E732" s="11" t="s">
        <v>96</v>
      </c>
      <c r="F732" s="11" t="s">
        <v>700</v>
      </c>
      <c r="G732" s="11" t="s">
        <v>241</v>
      </c>
      <c r="H732" s="11" t="s">
        <v>152</v>
      </c>
      <c r="I732" s="11" t="s">
        <v>337</v>
      </c>
      <c r="J732" s="11" t="s">
        <v>99</v>
      </c>
      <c r="K732" s="11" t="s">
        <v>72</v>
      </c>
      <c r="L732" s="11" t="s">
        <v>114</v>
      </c>
      <c r="M732" s="11" t="s">
        <v>101</v>
      </c>
      <c r="N732" s="11">
        <v>10</v>
      </c>
      <c r="O732" s="11">
        <v>2019</v>
      </c>
      <c r="P732" s="11" t="s">
        <v>112</v>
      </c>
      <c r="Q732" s="11" t="s">
        <v>112</v>
      </c>
      <c r="R732" s="11" t="s">
        <v>241</v>
      </c>
      <c r="S732" s="11" t="s">
        <v>104</v>
      </c>
      <c r="T732" s="11">
        <v>378</v>
      </c>
      <c r="U732" s="11" t="str">
        <f>IF(ISERROR(VLOOKUP(I732,'BACK INFO'!F:F,1,0)),IF(ISERROR(VLOOKUP(I732,'BACK INFO'!H:H,1,0)),K732,'BACK INFO'!$H$1),'BACK INFO'!$G$1)</f>
        <v>BILL MILLER AND COMPANY</v>
      </c>
    </row>
    <row r="733" spans="1:21" s="11" customFormat="1" x14ac:dyDescent="0.35">
      <c r="A733" s="11" t="s">
        <v>94</v>
      </c>
      <c r="B733" s="11">
        <v>2018</v>
      </c>
      <c r="C733" s="11">
        <v>9</v>
      </c>
      <c r="D733" s="11" t="s">
        <v>95</v>
      </c>
      <c r="E733" s="11" t="s">
        <v>96</v>
      </c>
      <c r="F733" s="11" t="s">
        <v>700</v>
      </c>
      <c r="G733" s="11" t="s">
        <v>241</v>
      </c>
      <c r="H733" s="11" t="s">
        <v>152</v>
      </c>
      <c r="I733" s="11" t="s">
        <v>299</v>
      </c>
      <c r="J733" s="11" t="s">
        <v>120</v>
      </c>
      <c r="K733" s="11" t="s">
        <v>69</v>
      </c>
      <c r="L733" s="11" t="s">
        <v>143</v>
      </c>
      <c r="M733" s="11" t="s">
        <v>122</v>
      </c>
      <c r="N733" s="11">
        <v>1</v>
      </c>
      <c r="O733" s="11">
        <v>2019</v>
      </c>
      <c r="P733" s="11" t="s">
        <v>112</v>
      </c>
      <c r="Q733" s="11" t="s">
        <v>112</v>
      </c>
      <c r="R733" s="11" t="s">
        <v>241</v>
      </c>
      <c r="S733" s="11" t="s">
        <v>104</v>
      </c>
      <c r="T733" s="11">
        <v>44.728927276933753</v>
      </c>
      <c r="U733" s="11" t="str">
        <f>IF(ISERROR(VLOOKUP(I733,'BACK INFO'!F:F,1,0)),IF(ISERROR(VLOOKUP(I733,'BACK INFO'!H:H,1,0)),K733,'BACK INFO'!$H$1),'BACK INFO'!$G$1)</f>
        <v>JULIE BERTRAND</v>
      </c>
    </row>
    <row r="734" spans="1:21" s="11" customFormat="1" x14ac:dyDescent="0.35">
      <c r="A734" s="11" t="s">
        <v>94</v>
      </c>
      <c r="B734" s="11">
        <v>2018</v>
      </c>
      <c r="C734" s="11">
        <v>9</v>
      </c>
      <c r="D734" s="11" t="s">
        <v>95</v>
      </c>
      <c r="E734" s="11" t="s">
        <v>96</v>
      </c>
      <c r="F734" s="11" t="s">
        <v>700</v>
      </c>
      <c r="G734" s="11" t="s">
        <v>241</v>
      </c>
      <c r="H734" s="11" t="s">
        <v>152</v>
      </c>
      <c r="I734" s="11" t="s">
        <v>339</v>
      </c>
      <c r="J734" s="11" t="s">
        <v>99</v>
      </c>
      <c r="K734" s="11" t="s">
        <v>76</v>
      </c>
      <c r="L734" s="11" t="s">
        <v>165</v>
      </c>
      <c r="M734" s="11" t="s">
        <v>101</v>
      </c>
      <c r="N734" s="11">
        <v>10</v>
      </c>
      <c r="O734" s="11">
        <v>2019</v>
      </c>
      <c r="P734" s="11" t="s">
        <v>112</v>
      </c>
      <c r="Q734" s="11" t="s">
        <v>112</v>
      </c>
      <c r="R734" s="11" t="s">
        <v>241</v>
      </c>
      <c r="S734" s="11" t="s">
        <v>104</v>
      </c>
      <c r="T734" s="11">
        <v>381</v>
      </c>
      <c r="U734" s="11" t="str">
        <f>IF(ISERROR(VLOOKUP(I734,'BACK INFO'!F:F,1,0)),IF(ISERROR(VLOOKUP(I734,'BACK INFO'!H:H,1,0)),K734,'BACK INFO'!$H$1),'BACK INFO'!$G$1)</f>
        <v>MIE MANNICHE</v>
      </c>
    </row>
    <row r="735" spans="1:21" s="11" customFormat="1" x14ac:dyDescent="0.35">
      <c r="A735" s="11" t="s">
        <v>94</v>
      </c>
      <c r="B735" s="11">
        <v>2018</v>
      </c>
      <c r="C735" s="11">
        <v>9</v>
      </c>
      <c r="D735" s="11" t="s">
        <v>95</v>
      </c>
      <c r="E735" s="11" t="s">
        <v>96</v>
      </c>
      <c r="F735" s="11" t="s">
        <v>700</v>
      </c>
      <c r="G735" s="11" t="s">
        <v>259</v>
      </c>
      <c r="H735" s="11" t="s">
        <v>98</v>
      </c>
      <c r="I735" s="11" t="s">
        <v>70</v>
      </c>
      <c r="J735" s="11" t="s">
        <v>99</v>
      </c>
      <c r="K735" s="11" t="s">
        <v>54</v>
      </c>
      <c r="L735" s="11" t="s">
        <v>157</v>
      </c>
      <c r="M735" s="11" t="s">
        <v>101</v>
      </c>
      <c r="N735" s="11">
        <v>132</v>
      </c>
      <c r="O735" s="11">
        <v>2019</v>
      </c>
      <c r="P735" s="11" t="s">
        <v>154</v>
      </c>
      <c r="Q735" s="11" t="s">
        <v>154</v>
      </c>
      <c r="R735" s="11" t="s">
        <v>259</v>
      </c>
      <c r="S735" s="11" t="s">
        <v>104</v>
      </c>
      <c r="T735" s="11">
        <v>1333</v>
      </c>
      <c r="U735" s="11" t="str">
        <f>IF(ISERROR(VLOOKUP(I735,'BACK INFO'!F:F,1,0)),IF(ISERROR(VLOOKUP(I735,'BACK INFO'!H:H,1,0)),K735,'BACK INFO'!$H$1),'BACK INFO'!$G$1)</f>
        <v>KELLY MICHELLE ELLINGSON</v>
      </c>
    </row>
    <row r="736" spans="1:21" s="11" customFormat="1" x14ac:dyDescent="0.35">
      <c r="A736" s="11" t="s">
        <v>94</v>
      </c>
      <c r="B736" s="11">
        <v>2018</v>
      </c>
      <c r="C736" s="11">
        <v>9</v>
      </c>
      <c r="D736" s="11" t="s">
        <v>95</v>
      </c>
      <c r="E736" s="11" t="s">
        <v>96</v>
      </c>
      <c r="F736" s="11" t="s">
        <v>700</v>
      </c>
      <c r="G736" s="11" t="s">
        <v>259</v>
      </c>
      <c r="H736" s="11" t="s">
        <v>98</v>
      </c>
      <c r="I736" s="11" t="s">
        <v>69</v>
      </c>
      <c r="J736" s="11" t="s">
        <v>99</v>
      </c>
      <c r="K736" s="11" t="s">
        <v>54</v>
      </c>
      <c r="L736" s="11" t="s">
        <v>143</v>
      </c>
      <c r="M736" s="11" t="s">
        <v>122</v>
      </c>
      <c r="N736" s="11">
        <v>132</v>
      </c>
      <c r="O736" s="11">
        <v>2019</v>
      </c>
      <c r="P736" s="11" t="s">
        <v>154</v>
      </c>
      <c r="Q736" s="11" t="s">
        <v>154</v>
      </c>
      <c r="R736" s="11" t="s">
        <v>259</v>
      </c>
      <c r="S736" s="11" t="s">
        <v>104</v>
      </c>
      <c r="T736" s="11">
        <v>1333</v>
      </c>
      <c r="U736" s="11" t="str">
        <f>IF(ISERROR(VLOOKUP(I736,'BACK INFO'!F:F,1,0)),IF(ISERROR(VLOOKUP(I736,'BACK INFO'!H:H,1,0)),K736,'BACK INFO'!$H$1),'BACK INFO'!$G$1)</f>
        <v>KELLY MICHELLE ELLINGSON</v>
      </c>
    </row>
    <row r="737" spans="1:21" s="11" customFormat="1" x14ac:dyDescent="0.35">
      <c r="A737" s="11" t="s">
        <v>94</v>
      </c>
      <c r="B737" s="11">
        <v>2018</v>
      </c>
      <c r="C737" s="11">
        <v>9</v>
      </c>
      <c r="D737" s="11" t="s">
        <v>95</v>
      </c>
      <c r="E737" s="11" t="s">
        <v>96</v>
      </c>
      <c r="F737" s="11" t="s">
        <v>700</v>
      </c>
      <c r="G737" s="11" t="s">
        <v>259</v>
      </c>
      <c r="H737" s="11" t="s">
        <v>98</v>
      </c>
      <c r="I737" s="11" t="s">
        <v>68</v>
      </c>
      <c r="J737" s="11" t="s">
        <v>99</v>
      </c>
      <c r="K737" s="11" t="s">
        <v>54</v>
      </c>
      <c r="L737" s="11" t="s">
        <v>129</v>
      </c>
      <c r="M737" s="11" t="s">
        <v>122</v>
      </c>
      <c r="N737" s="11">
        <v>132</v>
      </c>
      <c r="O737" s="11">
        <v>2019</v>
      </c>
      <c r="P737" s="11" t="s">
        <v>154</v>
      </c>
      <c r="Q737" s="11" t="s">
        <v>154</v>
      </c>
      <c r="R737" s="11" t="s">
        <v>259</v>
      </c>
      <c r="S737" s="11" t="s">
        <v>104</v>
      </c>
      <c r="T737" s="11">
        <v>1333</v>
      </c>
      <c r="U737" s="11" t="str">
        <f>IF(ISERROR(VLOOKUP(I737,'BACK INFO'!F:F,1,0)),IF(ISERROR(VLOOKUP(I737,'BACK INFO'!H:H,1,0)),K737,'BACK INFO'!$H$1),'BACK INFO'!$G$1)</f>
        <v>KELLY MICHELLE ELLINGSON</v>
      </c>
    </row>
    <row r="738" spans="1:21" s="11" customFormat="1" x14ac:dyDescent="0.35">
      <c r="A738" s="11" t="s">
        <v>94</v>
      </c>
      <c r="B738" s="11">
        <v>2018</v>
      </c>
      <c r="C738" s="11">
        <v>9</v>
      </c>
      <c r="D738" s="11" t="s">
        <v>95</v>
      </c>
      <c r="E738" s="11" t="s">
        <v>96</v>
      </c>
      <c r="F738" s="11" t="s">
        <v>700</v>
      </c>
      <c r="G738" s="11" t="s">
        <v>259</v>
      </c>
      <c r="H738" s="11" t="s">
        <v>98</v>
      </c>
      <c r="I738" s="11" t="s">
        <v>71</v>
      </c>
      <c r="J738" s="11" t="s">
        <v>99</v>
      </c>
      <c r="K738" s="11" t="s">
        <v>54</v>
      </c>
      <c r="L738" s="11" t="s">
        <v>164</v>
      </c>
      <c r="M738" s="11" t="s">
        <v>101</v>
      </c>
      <c r="N738" s="11">
        <v>4</v>
      </c>
      <c r="O738" s="11">
        <v>2019</v>
      </c>
      <c r="P738" s="11" t="s">
        <v>154</v>
      </c>
      <c r="Q738" s="11" t="s">
        <v>154</v>
      </c>
      <c r="R738" s="11" t="s">
        <v>259</v>
      </c>
      <c r="S738" s="11" t="s">
        <v>104</v>
      </c>
      <c r="T738" s="11">
        <v>36</v>
      </c>
      <c r="U738" s="11" t="str">
        <f>IF(ISERROR(VLOOKUP(I738,'BACK INFO'!F:F,1,0)),IF(ISERROR(VLOOKUP(I738,'BACK INFO'!H:H,1,0)),K738,'BACK INFO'!$H$1),'BACK INFO'!$G$1)</f>
        <v>KELLY MICHELLE ELLINGSON</v>
      </c>
    </row>
    <row r="739" spans="1:21" s="11" customFormat="1" x14ac:dyDescent="0.35">
      <c r="A739" s="11" t="s">
        <v>94</v>
      </c>
      <c r="B739" s="11">
        <v>2018</v>
      </c>
      <c r="C739" s="11">
        <v>9</v>
      </c>
      <c r="D739" s="11" t="s">
        <v>95</v>
      </c>
      <c r="E739" s="11" t="s">
        <v>96</v>
      </c>
      <c r="F739" s="11" t="s">
        <v>700</v>
      </c>
      <c r="G739" s="11" t="s">
        <v>259</v>
      </c>
      <c r="H739" s="11" t="s">
        <v>98</v>
      </c>
      <c r="I739" s="11" t="s">
        <v>72</v>
      </c>
      <c r="J739" s="11" t="s">
        <v>99</v>
      </c>
      <c r="K739" s="11" t="s">
        <v>54</v>
      </c>
      <c r="L739" s="11" t="s">
        <v>114</v>
      </c>
      <c r="M739" s="11" t="s">
        <v>101</v>
      </c>
      <c r="N739" s="11">
        <v>132</v>
      </c>
      <c r="O739" s="11">
        <v>2019</v>
      </c>
      <c r="P739" s="11" t="s">
        <v>154</v>
      </c>
      <c r="Q739" s="11" t="s">
        <v>154</v>
      </c>
      <c r="R739" s="11" t="s">
        <v>259</v>
      </c>
      <c r="S739" s="11" t="s">
        <v>104</v>
      </c>
      <c r="T739" s="11">
        <v>1333</v>
      </c>
      <c r="U739" s="11" t="str">
        <f>IF(ISERROR(VLOOKUP(I739,'BACK INFO'!F:F,1,0)),IF(ISERROR(VLOOKUP(I739,'BACK INFO'!H:H,1,0)),K739,'BACK INFO'!$H$1),'BACK INFO'!$G$1)</f>
        <v>KELLY MICHELLE ELLINGSON</v>
      </c>
    </row>
    <row r="740" spans="1:21" s="11" customFormat="1" x14ac:dyDescent="0.35">
      <c r="A740" s="11" t="s">
        <v>94</v>
      </c>
      <c r="B740" s="11">
        <v>2018</v>
      </c>
      <c r="C740" s="11">
        <v>9</v>
      </c>
      <c r="D740" s="11" t="s">
        <v>95</v>
      </c>
      <c r="E740" s="11" t="s">
        <v>96</v>
      </c>
      <c r="F740" s="11" t="s">
        <v>700</v>
      </c>
      <c r="G740" s="11" t="s">
        <v>259</v>
      </c>
      <c r="H740" s="11" t="s">
        <v>98</v>
      </c>
      <c r="I740" s="11" t="s">
        <v>73</v>
      </c>
      <c r="J740" s="11" t="s">
        <v>99</v>
      </c>
      <c r="K740" s="11" t="s">
        <v>54</v>
      </c>
      <c r="L740" s="11" t="s">
        <v>127</v>
      </c>
      <c r="M740" s="11" t="s">
        <v>101</v>
      </c>
      <c r="N740" s="11">
        <v>132</v>
      </c>
      <c r="O740" s="11">
        <v>2019</v>
      </c>
      <c r="P740" s="11" t="s">
        <v>154</v>
      </c>
      <c r="Q740" s="11" t="s">
        <v>154</v>
      </c>
      <c r="R740" s="11" t="s">
        <v>259</v>
      </c>
      <c r="S740" s="11" t="s">
        <v>104</v>
      </c>
      <c r="T740" s="11">
        <v>666.5</v>
      </c>
      <c r="U740" s="11" t="str">
        <f>IF(ISERROR(VLOOKUP(I740,'BACK INFO'!F:F,1,0)),IF(ISERROR(VLOOKUP(I740,'BACK INFO'!H:H,1,0)),K740,'BACK INFO'!$H$1),'BACK INFO'!$G$1)</f>
        <v>KELLY MICHELLE ELLINGSON</v>
      </c>
    </row>
    <row r="741" spans="1:21" s="11" customFormat="1" x14ac:dyDescent="0.35">
      <c r="A741" s="11" t="s">
        <v>94</v>
      </c>
      <c r="B741" s="11">
        <v>2018</v>
      </c>
      <c r="C741" s="11">
        <v>9</v>
      </c>
      <c r="D741" s="11" t="s">
        <v>95</v>
      </c>
      <c r="E741" s="11" t="s">
        <v>96</v>
      </c>
      <c r="F741" s="11" t="s">
        <v>700</v>
      </c>
      <c r="G741" s="11" t="s">
        <v>259</v>
      </c>
      <c r="H741" s="11" t="s">
        <v>98</v>
      </c>
      <c r="I741" s="11" t="s">
        <v>75</v>
      </c>
      <c r="J741" s="11" t="s">
        <v>99</v>
      </c>
      <c r="K741" s="11" t="s">
        <v>54</v>
      </c>
      <c r="L741" s="11" t="s">
        <v>131</v>
      </c>
      <c r="M741" s="11" t="s">
        <v>101</v>
      </c>
      <c r="N741" s="11">
        <v>132</v>
      </c>
      <c r="O741" s="11">
        <v>2019</v>
      </c>
      <c r="P741" s="11" t="s">
        <v>154</v>
      </c>
      <c r="Q741" s="11" t="s">
        <v>154</v>
      </c>
      <c r="R741" s="11" t="s">
        <v>259</v>
      </c>
      <c r="S741" s="11" t="s">
        <v>104</v>
      </c>
      <c r="T741" s="11">
        <v>666.5</v>
      </c>
      <c r="U741" s="11" t="str">
        <f>IF(ISERROR(VLOOKUP(I741,'BACK INFO'!F:F,1,0)),IF(ISERROR(VLOOKUP(I741,'BACK INFO'!H:H,1,0)),K741,'BACK INFO'!$H$1),'BACK INFO'!$G$1)</f>
        <v>KELLY MICHELLE ELLINGSON</v>
      </c>
    </row>
    <row r="742" spans="1:21" s="11" customFormat="1" x14ac:dyDescent="0.35">
      <c r="A742" s="11" t="s">
        <v>94</v>
      </c>
      <c r="B742" s="11">
        <v>2018</v>
      </c>
      <c r="C742" s="11">
        <v>9</v>
      </c>
      <c r="D742" s="11" t="s">
        <v>95</v>
      </c>
      <c r="E742" s="11" t="s">
        <v>96</v>
      </c>
      <c r="F742" s="11" t="s">
        <v>700</v>
      </c>
      <c r="G742" s="11" t="s">
        <v>259</v>
      </c>
      <c r="H742" s="11" t="s">
        <v>98</v>
      </c>
      <c r="I742" s="11" t="s">
        <v>74</v>
      </c>
      <c r="J742" s="11" t="s">
        <v>99</v>
      </c>
      <c r="K742" s="11" t="s">
        <v>54</v>
      </c>
      <c r="L742" s="11" t="s">
        <v>199</v>
      </c>
      <c r="M742" s="11" t="s">
        <v>101</v>
      </c>
      <c r="N742" s="11">
        <v>132</v>
      </c>
      <c r="O742" s="11">
        <v>2019</v>
      </c>
      <c r="P742" s="11" t="s">
        <v>154</v>
      </c>
      <c r="Q742" s="11" t="s">
        <v>154</v>
      </c>
      <c r="R742" s="11" t="s">
        <v>259</v>
      </c>
      <c r="S742" s="11" t="s">
        <v>104</v>
      </c>
      <c r="T742" s="11">
        <v>666.5</v>
      </c>
      <c r="U742" s="11" t="str">
        <f>IF(ISERROR(VLOOKUP(I742,'BACK INFO'!F:F,1,0)),IF(ISERROR(VLOOKUP(I742,'BACK INFO'!H:H,1,0)),K742,'BACK INFO'!$H$1),'BACK INFO'!$G$1)</f>
        <v>KELLY MICHELLE ELLINGSON</v>
      </c>
    </row>
    <row r="743" spans="1:21" s="11" customFormat="1" x14ac:dyDescent="0.35">
      <c r="A743" s="11" t="s">
        <v>94</v>
      </c>
      <c r="B743" s="11">
        <v>2018</v>
      </c>
      <c r="C743" s="11">
        <v>9</v>
      </c>
      <c r="D743" s="11" t="s">
        <v>95</v>
      </c>
      <c r="E743" s="11" t="s">
        <v>96</v>
      </c>
      <c r="F743" s="11" t="s">
        <v>700</v>
      </c>
      <c r="G743" s="11" t="s">
        <v>259</v>
      </c>
      <c r="H743" s="11" t="s">
        <v>98</v>
      </c>
      <c r="I743" s="11" t="s">
        <v>66</v>
      </c>
      <c r="J743" s="11" t="s">
        <v>99</v>
      </c>
      <c r="K743" s="11" t="s">
        <v>54</v>
      </c>
      <c r="L743" s="11" t="s">
        <v>121</v>
      </c>
      <c r="M743" s="11" t="s">
        <v>122</v>
      </c>
      <c r="N743" s="11">
        <v>132</v>
      </c>
      <c r="O743" s="11">
        <v>2019</v>
      </c>
      <c r="P743" s="11" t="s">
        <v>154</v>
      </c>
      <c r="Q743" s="11" t="s">
        <v>154</v>
      </c>
      <c r="R743" s="11" t="s">
        <v>259</v>
      </c>
      <c r="S743" s="11" t="s">
        <v>104</v>
      </c>
      <c r="T743" s="11">
        <v>666.5</v>
      </c>
      <c r="U743" s="11" t="str">
        <f>IF(ISERROR(VLOOKUP(I743,'BACK INFO'!F:F,1,0)),IF(ISERROR(VLOOKUP(I743,'BACK INFO'!H:H,1,0)),K743,'BACK INFO'!$H$1),'BACK INFO'!$G$1)</f>
        <v>KELLY MICHELLE ELLINGSON</v>
      </c>
    </row>
    <row r="744" spans="1:21" s="11" customFormat="1" x14ac:dyDescent="0.35">
      <c r="A744" s="11" t="s">
        <v>94</v>
      </c>
      <c r="B744" s="11">
        <v>2018</v>
      </c>
      <c r="C744" s="11">
        <v>9</v>
      </c>
      <c r="D744" s="11" t="s">
        <v>95</v>
      </c>
      <c r="E744" s="11" t="s">
        <v>96</v>
      </c>
      <c r="F744" s="11" t="s">
        <v>700</v>
      </c>
      <c r="G744" s="11" t="s">
        <v>259</v>
      </c>
      <c r="H744" s="11" t="s">
        <v>98</v>
      </c>
      <c r="I744" s="11" t="s">
        <v>76</v>
      </c>
      <c r="J744" s="11" t="s">
        <v>99</v>
      </c>
      <c r="K744" s="11" t="s">
        <v>54</v>
      </c>
      <c r="L744" s="11" t="s">
        <v>127</v>
      </c>
      <c r="M744" s="11" t="s">
        <v>101</v>
      </c>
      <c r="N744" s="11">
        <v>132</v>
      </c>
      <c r="O744" s="11">
        <v>2019</v>
      </c>
      <c r="P744" s="11" t="s">
        <v>154</v>
      </c>
      <c r="Q744" s="11" t="s">
        <v>154</v>
      </c>
      <c r="R744" s="11" t="s">
        <v>259</v>
      </c>
      <c r="S744" s="11" t="s">
        <v>104</v>
      </c>
      <c r="T744" s="11">
        <v>666.5</v>
      </c>
      <c r="U744" s="11" t="str">
        <f>IF(ISERROR(VLOOKUP(I744,'BACK INFO'!F:F,1,0)),IF(ISERROR(VLOOKUP(I744,'BACK INFO'!H:H,1,0)),K744,'BACK INFO'!$H$1),'BACK INFO'!$G$1)</f>
        <v>KELLY MICHELLE ELLINGSON</v>
      </c>
    </row>
    <row r="745" spans="1:21" s="11" customFormat="1" x14ac:dyDescent="0.35">
      <c r="A745" s="11" t="s">
        <v>94</v>
      </c>
      <c r="B745" s="11">
        <v>2018</v>
      </c>
      <c r="C745" s="11">
        <v>9</v>
      </c>
      <c r="D745" s="11" t="s">
        <v>95</v>
      </c>
      <c r="E745" s="11" t="s">
        <v>96</v>
      </c>
      <c r="F745" s="11" t="s">
        <v>700</v>
      </c>
      <c r="G745" s="11" t="s">
        <v>259</v>
      </c>
      <c r="H745" s="11" t="s">
        <v>106</v>
      </c>
      <c r="I745" s="11" t="s">
        <v>321</v>
      </c>
      <c r="J745" s="11" t="s">
        <v>99</v>
      </c>
      <c r="K745" s="11" t="s">
        <v>72</v>
      </c>
      <c r="L745" s="11" t="s">
        <v>114</v>
      </c>
      <c r="M745" s="11" t="s">
        <v>101</v>
      </c>
      <c r="N745" s="11">
        <v>6</v>
      </c>
      <c r="O745" s="11">
        <v>2019</v>
      </c>
      <c r="P745" s="11" t="s">
        <v>154</v>
      </c>
      <c r="Q745" s="11" t="s">
        <v>154</v>
      </c>
      <c r="R745" s="11" t="s">
        <v>259</v>
      </c>
      <c r="S745" s="11" t="s">
        <v>104</v>
      </c>
      <c r="T745" s="11">
        <v>54</v>
      </c>
      <c r="U745" s="11" t="str">
        <f>IF(ISERROR(VLOOKUP(I745,'BACK INFO'!F:F,1,0)),IF(ISERROR(VLOOKUP(I745,'BACK INFO'!H:H,1,0)),K745,'BACK INFO'!$H$1),'BACK INFO'!$G$1)</f>
        <v>BILL MILLER AND COMPANY</v>
      </c>
    </row>
    <row r="746" spans="1:21" s="11" customFormat="1" x14ac:dyDescent="0.35">
      <c r="A746" s="11" t="s">
        <v>94</v>
      </c>
      <c r="B746" s="11">
        <v>2018</v>
      </c>
      <c r="C746" s="11">
        <v>9</v>
      </c>
      <c r="D746" s="11" t="s">
        <v>95</v>
      </c>
      <c r="E746" s="11" t="s">
        <v>96</v>
      </c>
      <c r="F746" s="11" t="s">
        <v>700</v>
      </c>
      <c r="G746" s="11" t="s">
        <v>259</v>
      </c>
      <c r="H746" s="11" t="s">
        <v>106</v>
      </c>
      <c r="I746" s="11" t="s">
        <v>284</v>
      </c>
      <c r="J746" s="11" t="s">
        <v>99</v>
      </c>
      <c r="K746" s="11" t="s">
        <v>70</v>
      </c>
      <c r="L746" s="11" t="s">
        <v>157</v>
      </c>
      <c r="M746" s="11" t="s">
        <v>101</v>
      </c>
      <c r="N746" s="11">
        <v>6</v>
      </c>
      <c r="O746" s="11">
        <v>2019</v>
      </c>
      <c r="P746" s="11" t="s">
        <v>154</v>
      </c>
      <c r="Q746" s="11" t="s">
        <v>154</v>
      </c>
      <c r="R746" s="11" t="s">
        <v>259</v>
      </c>
      <c r="S746" s="11" t="s">
        <v>104</v>
      </c>
      <c r="T746" s="11">
        <v>54</v>
      </c>
      <c r="U746" s="11" t="str">
        <f>IF(ISERROR(VLOOKUP(I746,'BACK INFO'!F:F,1,0)),IF(ISERROR(VLOOKUP(I746,'BACK INFO'!H:H,1,0)),K746,'BACK INFO'!$H$1),'BACK INFO'!$G$1)</f>
        <v>JUDITH ANN DEAL</v>
      </c>
    </row>
    <row r="747" spans="1:21" s="11" customFormat="1" x14ac:dyDescent="0.35">
      <c r="A747" s="11" t="s">
        <v>94</v>
      </c>
      <c r="B747" s="11">
        <v>2018</v>
      </c>
      <c r="C747" s="11">
        <v>9</v>
      </c>
      <c r="D747" s="11" t="s">
        <v>95</v>
      </c>
      <c r="E747" s="11" t="s">
        <v>96</v>
      </c>
      <c r="F747" s="11" t="s">
        <v>700</v>
      </c>
      <c r="G747" s="11" t="s">
        <v>259</v>
      </c>
      <c r="H747" s="11" t="s">
        <v>106</v>
      </c>
      <c r="I747" s="11" t="s">
        <v>70</v>
      </c>
      <c r="J747" s="11" t="s">
        <v>99</v>
      </c>
      <c r="K747" s="11" t="s">
        <v>54</v>
      </c>
      <c r="L747" s="11" t="s">
        <v>157</v>
      </c>
      <c r="M747" s="11" t="s">
        <v>101</v>
      </c>
      <c r="N747" s="11">
        <v>48</v>
      </c>
      <c r="O747" s="11">
        <v>2019</v>
      </c>
      <c r="P747" s="11" t="s">
        <v>154</v>
      </c>
      <c r="Q747" s="11" t="s">
        <v>154</v>
      </c>
      <c r="R747" s="11" t="s">
        <v>259</v>
      </c>
      <c r="S747" s="11" t="s">
        <v>104</v>
      </c>
      <c r="T747" s="11">
        <v>336</v>
      </c>
      <c r="U747" s="11" t="str">
        <f>IF(ISERROR(VLOOKUP(I747,'BACK INFO'!F:F,1,0)),IF(ISERROR(VLOOKUP(I747,'BACK INFO'!H:H,1,0)),K747,'BACK INFO'!$H$1),'BACK INFO'!$G$1)</f>
        <v>KELLY MICHELLE ELLINGSON</v>
      </c>
    </row>
    <row r="748" spans="1:21" s="11" customFormat="1" x14ac:dyDescent="0.35">
      <c r="A748" s="11" t="s">
        <v>94</v>
      </c>
      <c r="B748" s="11">
        <v>2018</v>
      </c>
      <c r="C748" s="11">
        <v>9</v>
      </c>
      <c r="D748" s="11" t="s">
        <v>95</v>
      </c>
      <c r="E748" s="11" t="s">
        <v>96</v>
      </c>
      <c r="F748" s="11" t="s">
        <v>700</v>
      </c>
      <c r="G748" s="11" t="s">
        <v>259</v>
      </c>
      <c r="H748" s="11" t="s">
        <v>106</v>
      </c>
      <c r="I748" s="11" t="s">
        <v>69</v>
      </c>
      <c r="J748" s="11" t="s">
        <v>99</v>
      </c>
      <c r="K748" s="11" t="s">
        <v>54</v>
      </c>
      <c r="L748" s="11" t="s">
        <v>143</v>
      </c>
      <c r="M748" s="11" t="s">
        <v>122</v>
      </c>
      <c r="N748" s="11">
        <v>48</v>
      </c>
      <c r="O748" s="11">
        <v>2019</v>
      </c>
      <c r="P748" s="11" t="s">
        <v>154</v>
      </c>
      <c r="Q748" s="11" t="s">
        <v>154</v>
      </c>
      <c r="R748" s="11" t="s">
        <v>259</v>
      </c>
      <c r="S748" s="11" t="s">
        <v>104</v>
      </c>
      <c r="T748" s="11">
        <v>336</v>
      </c>
      <c r="U748" s="11" t="str">
        <f>IF(ISERROR(VLOOKUP(I748,'BACK INFO'!F:F,1,0)),IF(ISERROR(VLOOKUP(I748,'BACK INFO'!H:H,1,0)),K748,'BACK INFO'!$H$1),'BACK INFO'!$G$1)</f>
        <v>KELLY MICHELLE ELLINGSON</v>
      </c>
    </row>
    <row r="749" spans="1:21" s="11" customFormat="1" x14ac:dyDescent="0.35">
      <c r="A749" s="11" t="s">
        <v>94</v>
      </c>
      <c r="B749" s="11">
        <v>2018</v>
      </c>
      <c r="C749" s="11">
        <v>9</v>
      </c>
      <c r="D749" s="11" t="s">
        <v>95</v>
      </c>
      <c r="E749" s="11" t="s">
        <v>96</v>
      </c>
      <c r="F749" s="11" t="s">
        <v>700</v>
      </c>
      <c r="G749" s="11" t="s">
        <v>259</v>
      </c>
      <c r="H749" s="11" t="s">
        <v>106</v>
      </c>
      <c r="I749" s="11" t="s">
        <v>123</v>
      </c>
      <c r="J749" s="11" t="s">
        <v>99</v>
      </c>
      <c r="K749" s="11" t="s">
        <v>68</v>
      </c>
      <c r="L749" s="11" t="s">
        <v>129</v>
      </c>
      <c r="M749" s="11" t="s">
        <v>122</v>
      </c>
      <c r="N749" s="11">
        <v>25</v>
      </c>
      <c r="O749" s="11">
        <v>2019</v>
      </c>
      <c r="P749" s="11" t="s">
        <v>154</v>
      </c>
      <c r="Q749" s="11" t="s">
        <v>154</v>
      </c>
      <c r="R749" s="11" t="s">
        <v>259</v>
      </c>
      <c r="S749" s="11" t="s">
        <v>104</v>
      </c>
      <c r="T749" s="11">
        <v>225</v>
      </c>
      <c r="U749" s="11" t="str">
        <f>IF(ISERROR(VLOOKUP(I749,'BACK INFO'!F:F,1,0)),IF(ISERROR(VLOOKUP(I749,'BACK INFO'!H:H,1,0)),K749,'BACK INFO'!$H$1),'BACK INFO'!$G$1)</f>
        <v>STEPHANIE VITALI</v>
      </c>
    </row>
    <row r="750" spans="1:21" s="11" customFormat="1" x14ac:dyDescent="0.35">
      <c r="A750" s="11" t="s">
        <v>94</v>
      </c>
      <c r="B750" s="11">
        <v>2018</v>
      </c>
      <c r="C750" s="11">
        <v>9</v>
      </c>
      <c r="D750" s="11" t="s">
        <v>95</v>
      </c>
      <c r="E750" s="11" t="s">
        <v>96</v>
      </c>
      <c r="F750" s="11" t="s">
        <v>700</v>
      </c>
      <c r="G750" s="11" t="s">
        <v>259</v>
      </c>
      <c r="H750" s="11" t="s">
        <v>106</v>
      </c>
      <c r="I750" s="11" t="s">
        <v>248</v>
      </c>
      <c r="J750" s="11" t="s">
        <v>99</v>
      </c>
      <c r="K750" s="11" t="s">
        <v>72</v>
      </c>
      <c r="L750" s="11" t="s">
        <v>114</v>
      </c>
      <c r="M750" s="11" t="s">
        <v>101</v>
      </c>
      <c r="N750" s="11">
        <v>5</v>
      </c>
      <c r="O750" s="11">
        <v>2019</v>
      </c>
      <c r="P750" s="11" t="s">
        <v>154</v>
      </c>
      <c r="Q750" s="11" t="s">
        <v>154</v>
      </c>
      <c r="R750" s="11" t="s">
        <v>259</v>
      </c>
      <c r="S750" s="11" t="s">
        <v>104</v>
      </c>
      <c r="T750" s="11">
        <v>45</v>
      </c>
      <c r="U750" s="11" t="str">
        <f>IF(ISERROR(VLOOKUP(I750,'BACK INFO'!F:F,1,0)),IF(ISERROR(VLOOKUP(I750,'BACK INFO'!H:H,1,0)),K750,'BACK INFO'!$H$1),'BACK INFO'!$G$1)</f>
        <v>BILL MILLER AND COMPANY</v>
      </c>
    </row>
    <row r="751" spans="1:21" s="11" customFormat="1" x14ac:dyDescent="0.35">
      <c r="A751" s="11" t="s">
        <v>94</v>
      </c>
      <c r="B751" s="11">
        <v>2018</v>
      </c>
      <c r="C751" s="11">
        <v>9</v>
      </c>
      <c r="D751" s="11" t="s">
        <v>95</v>
      </c>
      <c r="E751" s="11" t="s">
        <v>96</v>
      </c>
      <c r="F751" s="11" t="s">
        <v>700</v>
      </c>
      <c r="G751" s="11" t="s">
        <v>259</v>
      </c>
      <c r="H751" s="11" t="s">
        <v>106</v>
      </c>
      <c r="I751" s="11" t="s">
        <v>288</v>
      </c>
      <c r="J751" s="11" t="s">
        <v>99</v>
      </c>
      <c r="K751" s="11" t="s">
        <v>70</v>
      </c>
      <c r="L751" s="11" t="s">
        <v>157</v>
      </c>
      <c r="M751" s="11" t="s">
        <v>101</v>
      </c>
      <c r="N751" s="11">
        <v>6</v>
      </c>
      <c r="O751" s="11">
        <v>2019</v>
      </c>
      <c r="P751" s="11" t="s">
        <v>154</v>
      </c>
      <c r="Q751" s="11" t="s">
        <v>154</v>
      </c>
      <c r="R751" s="11" t="s">
        <v>259</v>
      </c>
      <c r="S751" s="11" t="s">
        <v>104</v>
      </c>
      <c r="T751" s="11">
        <v>54</v>
      </c>
      <c r="U751" s="11" t="str">
        <f>IF(ISERROR(VLOOKUP(I751,'BACK INFO'!F:F,1,0)),IF(ISERROR(VLOOKUP(I751,'BACK INFO'!H:H,1,0)),K751,'BACK INFO'!$H$1),'BACK INFO'!$G$1)</f>
        <v>JUDITH ANN DEAL</v>
      </c>
    </row>
    <row r="752" spans="1:21" s="11" customFormat="1" x14ac:dyDescent="0.35">
      <c r="A752" s="11" t="s">
        <v>94</v>
      </c>
      <c r="B752" s="11">
        <v>2018</v>
      </c>
      <c r="C752" s="11">
        <v>9</v>
      </c>
      <c r="D752" s="11" t="s">
        <v>95</v>
      </c>
      <c r="E752" s="11" t="s">
        <v>96</v>
      </c>
      <c r="F752" s="11" t="s">
        <v>700</v>
      </c>
      <c r="G752" s="11" t="s">
        <v>259</v>
      </c>
      <c r="H752" s="11" t="s">
        <v>106</v>
      </c>
      <c r="I752" s="11" t="s">
        <v>251</v>
      </c>
      <c r="J752" s="11" t="s">
        <v>99</v>
      </c>
      <c r="K752" s="11" t="s">
        <v>76</v>
      </c>
      <c r="L752" s="11" t="s">
        <v>127</v>
      </c>
      <c r="M752" s="11" t="s">
        <v>101</v>
      </c>
      <c r="N752" s="11">
        <v>16</v>
      </c>
      <c r="O752" s="11">
        <v>2019</v>
      </c>
      <c r="P752" s="11" t="s">
        <v>154</v>
      </c>
      <c r="Q752" s="11" t="s">
        <v>154</v>
      </c>
      <c r="R752" s="11" t="s">
        <v>259</v>
      </c>
      <c r="S752" s="11" t="s">
        <v>104</v>
      </c>
      <c r="T752" s="11">
        <v>144</v>
      </c>
      <c r="U752" s="11" t="str">
        <f>IF(ISERROR(VLOOKUP(I752,'BACK INFO'!F:F,1,0)),IF(ISERROR(VLOOKUP(I752,'BACK INFO'!H:H,1,0)),K752,'BACK INFO'!$H$1),'BACK INFO'!$G$1)</f>
        <v>MIE MANNICHE</v>
      </c>
    </row>
    <row r="753" spans="1:21" s="11" customFormat="1" x14ac:dyDescent="0.35">
      <c r="A753" s="11" t="s">
        <v>94</v>
      </c>
      <c r="B753" s="11">
        <v>2018</v>
      </c>
      <c r="C753" s="11">
        <v>9</v>
      </c>
      <c r="D753" s="11" t="s">
        <v>95</v>
      </c>
      <c r="E753" s="11" t="s">
        <v>96</v>
      </c>
      <c r="F753" s="11" t="s">
        <v>700</v>
      </c>
      <c r="G753" s="11" t="s">
        <v>259</v>
      </c>
      <c r="H753" s="11" t="s">
        <v>106</v>
      </c>
      <c r="I753" s="11" t="s">
        <v>68</v>
      </c>
      <c r="J753" s="11" t="s">
        <v>99</v>
      </c>
      <c r="K753" s="11" t="s">
        <v>54</v>
      </c>
      <c r="L753" s="11" t="s">
        <v>129</v>
      </c>
      <c r="M753" s="11" t="s">
        <v>122</v>
      </c>
      <c r="N753" s="11">
        <v>48</v>
      </c>
      <c r="O753" s="11">
        <v>2019</v>
      </c>
      <c r="P753" s="11" t="s">
        <v>154</v>
      </c>
      <c r="Q753" s="11" t="s">
        <v>154</v>
      </c>
      <c r="R753" s="11" t="s">
        <v>259</v>
      </c>
      <c r="S753" s="11" t="s">
        <v>104</v>
      </c>
      <c r="T753" s="11">
        <v>336</v>
      </c>
      <c r="U753" s="11" t="str">
        <f>IF(ISERROR(VLOOKUP(I753,'BACK INFO'!F:F,1,0)),IF(ISERROR(VLOOKUP(I753,'BACK INFO'!H:H,1,0)),K753,'BACK INFO'!$H$1),'BACK INFO'!$G$1)</f>
        <v>KELLY MICHELLE ELLINGSON</v>
      </c>
    </row>
    <row r="754" spans="1:21" s="11" customFormat="1" x14ac:dyDescent="0.35">
      <c r="A754" s="11" t="s">
        <v>94</v>
      </c>
      <c r="B754" s="11">
        <v>2018</v>
      </c>
      <c r="C754" s="11">
        <v>9</v>
      </c>
      <c r="D754" s="11" t="s">
        <v>95</v>
      </c>
      <c r="E754" s="11" t="s">
        <v>96</v>
      </c>
      <c r="F754" s="11" t="s">
        <v>700</v>
      </c>
      <c r="G754" s="11" t="s">
        <v>259</v>
      </c>
      <c r="H754" s="11" t="s">
        <v>106</v>
      </c>
      <c r="I754" s="11" t="s">
        <v>162</v>
      </c>
      <c r="J754" s="11" t="s">
        <v>99</v>
      </c>
      <c r="K754" s="11" t="s">
        <v>72</v>
      </c>
      <c r="L754" s="11" t="s">
        <v>114</v>
      </c>
      <c r="M754" s="11" t="s">
        <v>101</v>
      </c>
      <c r="N754" s="11">
        <v>12</v>
      </c>
      <c r="O754" s="11">
        <v>2019</v>
      </c>
      <c r="P754" s="11" t="s">
        <v>154</v>
      </c>
      <c r="Q754" s="11" t="s">
        <v>154</v>
      </c>
      <c r="R754" s="11" t="s">
        <v>259</v>
      </c>
      <c r="S754" s="11" t="s">
        <v>104</v>
      </c>
      <c r="T754" s="11">
        <v>108</v>
      </c>
      <c r="U754" s="11" t="str">
        <f>IF(ISERROR(VLOOKUP(I754,'BACK INFO'!F:F,1,0)),IF(ISERROR(VLOOKUP(I754,'BACK INFO'!H:H,1,0)),K754,'BACK INFO'!$H$1),'BACK INFO'!$G$1)</f>
        <v>BILL MILLER AND COMPANY</v>
      </c>
    </row>
    <row r="755" spans="1:21" s="11" customFormat="1" x14ac:dyDescent="0.35">
      <c r="A755" s="11" t="s">
        <v>94</v>
      </c>
      <c r="B755" s="11">
        <v>2018</v>
      </c>
      <c r="C755" s="11">
        <v>9</v>
      </c>
      <c r="D755" s="11" t="s">
        <v>95</v>
      </c>
      <c r="E755" s="11" t="s">
        <v>96</v>
      </c>
      <c r="F755" s="11" t="s">
        <v>700</v>
      </c>
      <c r="G755" s="11" t="s">
        <v>259</v>
      </c>
      <c r="H755" s="11" t="s">
        <v>106</v>
      </c>
      <c r="I755" s="11" t="s">
        <v>252</v>
      </c>
      <c r="J755" s="11" t="s">
        <v>99</v>
      </c>
      <c r="K755" s="11" t="s">
        <v>70</v>
      </c>
      <c r="L755" s="11" t="s">
        <v>157</v>
      </c>
      <c r="M755" s="11" t="s">
        <v>101</v>
      </c>
      <c r="N755" s="11">
        <v>12</v>
      </c>
      <c r="O755" s="11">
        <v>2019</v>
      </c>
      <c r="P755" s="11" t="s">
        <v>154</v>
      </c>
      <c r="Q755" s="11" t="s">
        <v>154</v>
      </c>
      <c r="R755" s="11" t="s">
        <v>259</v>
      </c>
      <c r="S755" s="11" t="s">
        <v>104</v>
      </c>
      <c r="T755" s="11">
        <v>108</v>
      </c>
      <c r="U755" s="11" t="str">
        <f>IF(ISERROR(VLOOKUP(I755,'BACK INFO'!F:F,1,0)),IF(ISERROR(VLOOKUP(I755,'BACK INFO'!H:H,1,0)),K755,'BACK INFO'!$H$1),'BACK INFO'!$G$1)</f>
        <v>JUDITH ANN DEAL</v>
      </c>
    </row>
    <row r="756" spans="1:21" s="11" customFormat="1" x14ac:dyDescent="0.35">
      <c r="A756" s="11" t="s">
        <v>94</v>
      </c>
      <c r="B756" s="11">
        <v>2018</v>
      </c>
      <c r="C756" s="11">
        <v>9</v>
      </c>
      <c r="D756" s="11" t="s">
        <v>95</v>
      </c>
      <c r="E756" s="11" t="s">
        <v>96</v>
      </c>
      <c r="F756" s="11" t="s">
        <v>700</v>
      </c>
      <c r="G756" s="11" t="s">
        <v>259</v>
      </c>
      <c r="H756" s="11" t="s">
        <v>106</v>
      </c>
      <c r="I756" s="11" t="s">
        <v>291</v>
      </c>
      <c r="J756" s="11" t="s">
        <v>99</v>
      </c>
      <c r="K756" s="11" t="s">
        <v>72</v>
      </c>
      <c r="L756" s="11" t="s">
        <v>114</v>
      </c>
      <c r="M756" s="11" t="s">
        <v>101</v>
      </c>
      <c r="N756" s="11">
        <v>72</v>
      </c>
      <c r="O756" s="11">
        <v>2019</v>
      </c>
      <c r="P756" s="11" t="s">
        <v>154</v>
      </c>
      <c r="Q756" s="11" t="s">
        <v>154</v>
      </c>
      <c r="R756" s="11" t="s">
        <v>259</v>
      </c>
      <c r="S756" s="11" t="s">
        <v>104</v>
      </c>
      <c r="T756" s="11">
        <v>648</v>
      </c>
      <c r="U756" s="11" t="str">
        <f>IF(ISERROR(VLOOKUP(I756,'BACK INFO'!F:F,1,0)),IF(ISERROR(VLOOKUP(I756,'BACK INFO'!H:H,1,0)),K756,'BACK INFO'!$H$1),'BACK INFO'!$G$1)</f>
        <v>BILL MILLER AND COMPANY</v>
      </c>
    </row>
    <row r="757" spans="1:21" s="11" customFormat="1" x14ac:dyDescent="0.35">
      <c r="A757" s="11" t="s">
        <v>94</v>
      </c>
      <c r="B757" s="11">
        <v>2018</v>
      </c>
      <c r="C757" s="11">
        <v>9</v>
      </c>
      <c r="D757" s="11" t="s">
        <v>95</v>
      </c>
      <c r="E757" s="11" t="s">
        <v>96</v>
      </c>
      <c r="F757" s="11" t="s">
        <v>700</v>
      </c>
      <c r="G757" s="11" t="s">
        <v>259</v>
      </c>
      <c r="H757" s="11" t="s">
        <v>106</v>
      </c>
      <c r="I757" s="11" t="s">
        <v>292</v>
      </c>
      <c r="J757" s="11" t="s">
        <v>99</v>
      </c>
      <c r="K757" s="11" t="s">
        <v>72</v>
      </c>
      <c r="L757" s="11" t="s">
        <v>114</v>
      </c>
      <c r="M757" s="11" t="s">
        <v>101</v>
      </c>
      <c r="N757" s="11">
        <v>72</v>
      </c>
      <c r="O757" s="11">
        <v>2019</v>
      </c>
      <c r="P757" s="11" t="s">
        <v>154</v>
      </c>
      <c r="Q757" s="11" t="s">
        <v>154</v>
      </c>
      <c r="R757" s="11" t="s">
        <v>259</v>
      </c>
      <c r="S757" s="11" t="s">
        <v>104</v>
      </c>
      <c r="T757" s="11">
        <v>648</v>
      </c>
      <c r="U757" s="11" t="str">
        <f>IF(ISERROR(VLOOKUP(I757,'BACK INFO'!F:F,1,0)),IF(ISERROR(VLOOKUP(I757,'BACK INFO'!H:H,1,0)),K757,'BACK INFO'!$H$1),'BACK INFO'!$G$1)</f>
        <v>BILL MILLER AND COMPANY</v>
      </c>
    </row>
    <row r="758" spans="1:21" s="11" customFormat="1" x14ac:dyDescent="0.35">
      <c r="A758" s="11" t="s">
        <v>94</v>
      </c>
      <c r="B758" s="11">
        <v>2018</v>
      </c>
      <c r="C758" s="11">
        <v>9</v>
      </c>
      <c r="D758" s="11" t="s">
        <v>95</v>
      </c>
      <c r="E758" s="11" t="s">
        <v>96</v>
      </c>
      <c r="F758" s="11" t="s">
        <v>700</v>
      </c>
      <c r="G758" s="11" t="s">
        <v>259</v>
      </c>
      <c r="H758" s="11" t="s">
        <v>106</v>
      </c>
      <c r="I758" s="11" t="s">
        <v>329</v>
      </c>
      <c r="J758" s="11" t="s">
        <v>99</v>
      </c>
      <c r="K758" s="11" t="s">
        <v>245</v>
      </c>
      <c r="L758" s="11" t="s">
        <v>114</v>
      </c>
      <c r="M758" s="11" t="s">
        <v>101</v>
      </c>
      <c r="N758" s="11">
        <v>1</v>
      </c>
      <c r="O758" s="11">
        <v>2019</v>
      </c>
      <c r="P758" s="11" t="s">
        <v>154</v>
      </c>
      <c r="Q758" s="11" t="s">
        <v>154</v>
      </c>
      <c r="R758" s="11" t="s">
        <v>259</v>
      </c>
      <c r="S758" s="11" t="s">
        <v>104</v>
      </c>
      <c r="T758" s="11">
        <v>9</v>
      </c>
      <c r="U758" s="11" t="str">
        <f>IF(ISERROR(VLOOKUP(I758,'BACK INFO'!F:F,1,0)),IF(ISERROR(VLOOKUP(I758,'BACK INFO'!H:H,1,0)),K758,'BACK INFO'!$H$1),'BACK INFO'!$G$1)</f>
        <v>JULIUS ORTIZ MALDONADO</v>
      </c>
    </row>
    <row r="759" spans="1:21" s="11" customFormat="1" x14ac:dyDescent="0.35">
      <c r="A759" s="11" t="s">
        <v>94</v>
      </c>
      <c r="B759" s="11">
        <v>2018</v>
      </c>
      <c r="C759" s="11">
        <v>9</v>
      </c>
      <c r="D759" s="11" t="s">
        <v>95</v>
      </c>
      <c r="E759" s="11" t="s">
        <v>96</v>
      </c>
      <c r="F759" s="11" t="s">
        <v>700</v>
      </c>
      <c r="G759" s="11" t="s">
        <v>259</v>
      </c>
      <c r="H759" s="11" t="s">
        <v>106</v>
      </c>
      <c r="I759" s="11" t="s">
        <v>330</v>
      </c>
      <c r="J759" s="11" t="s">
        <v>99</v>
      </c>
      <c r="K759" s="11" t="s">
        <v>72</v>
      </c>
      <c r="L759" s="11" t="s">
        <v>114</v>
      </c>
      <c r="M759" s="11" t="s">
        <v>101</v>
      </c>
      <c r="N759" s="11">
        <v>12</v>
      </c>
      <c r="O759" s="11">
        <v>2019</v>
      </c>
      <c r="P759" s="11" t="s">
        <v>154</v>
      </c>
      <c r="Q759" s="11" t="s">
        <v>154</v>
      </c>
      <c r="R759" s="11" t="s">
        <v>259</v>
      </c>
      <c r="S759" s="11" t="s">
        <v>104</v>
      </c>
      <c r="T759" s="11">
        <v>108</v>
      </c>
      <c r="U759" s="11" t="str">
        <f>IF(ISERROR(VLOOKUP(I759,'BACK INFO'!F:F,1,0)),IF(ISERROR(VLOOKUP(I759,'BACK INFO'!H:H,1,0)),K759,'BACK INFO'!$H$1),'BACK INFO'!$G$1)</f>
        <v>BILL MILLER AND COMPANY</v>
      </c>
    </row>
    <row r="760" spans="1:21" s="11" customFormat="1" x14ac:dyDescent="0.35">
      <c r="A760" s="11" t="s">
        <v>94</v>
      </c>
      <c r="B760" s="11">
        <v>2018</v>
      </c>
      <c r="C760" s="11">
        <v>9</v>
      </c>
      <c r="D760" s="11" t="s">
        <v>95</v>
      </c>
      <c r="E760" s="11" t="s">
        <v>96</v>
      </c>
      <c r="F760" s="11" t="s">
        <v>700</v>
      </c>
      <c r="G760" s="11" t="s">
        <v>259</v>
      </c>
      <c r="H760" s="11" t="s">
        <v>106</v>
      </c>
      <c r="I760" s="11" t="s">
        <v>294</v>
      </c>
      <c r="J760" s="11" t="s">
        <v>99</v>
      </c>
      <c r="K760" s="11" t="s">
        <v>72</v>
      </c>
      <c r="L760" s="11" t="s">
        <v>114</v>
      </c>
      <c r="M760" s="11" t="s">
        <v>101</v>
      </c>
      <c r="N760" s="11">
        <v>12</v>
      </c>
      <c r="O760" s="11">
        <v>2019</v>
      </c>
      <c r="P760" s="11" t="s">
        <v>154</v>
      </c>
      <c r="Q760" s="11" t="s">
        <v>154</v>
      </c>
      <c r="R760" s="11" t="s">
        <v>259</v>
      </c>
      <c r="S760" s="11" t="s">
        <v>104</v>
      </c>
      <c r="T760" s="11">
        <v>108</v>
      </c>
      <c r="U760" s="11" t="str">
        <f>IF(ISERROR(VLOOKUP(I760,'BACK INFO'!F:F,1,0)),IF(ISERROR(VLOOKUP(I760,'BACK INFO'!H:H,1,0)),K760,'BACK INFO'!$H$1),'BACK INFO'!$G$1)</f>
        <v>BILL MILLER AND COMPANY</v>
      </c>
    </row>
    <row r="761" spans="1:21" s="11" customFormat="1" x14ac:dyDescent="0.35">
      <c r="A761" s="11" t="s">
        <v>94</v>
      </c>
      <c r="B761" s="11">
        <v>2018</v>
      </c>
      <c r="C761" s="11">
        <v>9</v>
      </c>
      <c r="D761" s="11" t="s">
        <v>95</v>
      </c>
      <c r="E761" s="11" t="s">
        <v>96</v>
      </c>
      <c r="F761" s="11" t="s">
        <v>700</v>
      </c>
      <c r="G761" s="11" t="s">
        <v>259</v>
      </c>
      <c r="H761" s="11" t="s">
        <v>106</v>
      </c>
      <c r="I761" s="11" t="s">
        <v>331</v>
      </c>
      <c r="J761" s="11" t="s">
        <v>99</v>
      </c>
      <c r="K761" s="11" t="s">
        <v>72</v>
      </c>
      <c r="L761" s="11" t="s">
        <v>114</v>
      </c>
      <c r="M761" s="11" t="s">
        <v>101</v>
      </c>
      <c r="N761" s="11">
        <v>12</v>
      </c>
      <c r="O761" s="11">
        <v>2019</v>
      </c>
      <c r="P761" s="11" t="s">
        <v>154</v>
      </c>
      <c r="Q761" s="11" t="s">
        <v>154</v>
      </c>
      <c r="R761" s="11" t="s">
        <v>259</v>
      </c>
      <c r="S761" s="11" t="s">
        <v>104</v>
      </c>
      <c r="T761" s="11">
        <v>108</v>
      </c>
      <c r="U761" s="11" t="str">
        <f>IF(ISERROR(VLOOKUP(I761,'BACK INFO'!F:F,1,0)),IF(ISERROR(VLOOKUP(I761,'BACK INFO'!H:H,1,0)),K761,'BACK INFO'!$H$1),'BACK INFO'!$G$1)</f>
        <v>BILL MILLER AND COMPANY</v>
      </c>
    </row>
    <row r="762" spans="1:21" s="11" customFormat="1" x14ac:dyDescent="0.35">
      <c r="A762" s="11" t="s">
        <v>94</v>
      </c>
      <c r="B762" s="11">
        <v>2018</v>
      </c>
      <c r="C762" s="11">
        <v>9</v>
      </c>
      <c r="D762" s="11" t="s">
        <v>95</v>
      </c>
      <c r="E762" s="11" t="s">
        <v>96</v>
      </c>
      <c r="F762" s="11" t="s">
        <v>700</v>
      </c>
      <c r="G762" s="11" t="s">
        <v>259</v>
      </c>
      <c r="H762" s="11" t="s">
        <v>106</v>
      </c>
      <c r="I762" s="11" t="s">
        <v>337</v>
      </c>
      <c r="J762" s="11" t="s">
        <v>99</v>
      </c>
      <c r="K762" s="11" t="s">
        <v>72</v>
      </c>
      <c r="L762" s="11" t="s">
        <v>114</v>
      </c>
      <c r="M762" s="11" t="s">
        <v>101</v>
      </c>
      <c r="N762" s="11">
        <v>24</v>
      </c>
      <c r="O762" s="11">
        <v>2019</v>
      </c>
      <c r="P762" s="11" t="s">
        <v>154</v>
      </c>
      <c r="Q762" s="11" t="s">
        <v>154</v>
      </c>
      <c r="R762" s="11" t="s">
        <v>259</v>
      </c>
      <c r="S762" s="11" t="s">
        <v>104</v>
      </c>
      <c r="T762" s="11">
        <v>216</v>
      </c>
      <c r="U762" s="11" t="str">
        <f>IF(ISERROR(VLOOKUP(I762,'BACK INFO'!F:F,1,0)),IF(ISERROR(VLOOKUP(I762,'BACK INFO'!H:H,1,0)),K762,'BACK INFO'!$H$1),'BACK INFO'!$G$1)</f>
        <v>BILL MILLER AND COMPANY</v>
      </c>
    </row>
    <row r="763" spans="1:21" s="11" customFormat="1" x14ac:dyDescent="0.35">
      <c r="A763" s="11" t="s">
        <v>94</v>
      </c>
      <c r="B763" s="11">
        <v>2018</v>
      </c>
      <c r="C763" s="11">
        <v>9</v>
      </c>
      <c r="D763" s="11" t="s">
        <v>95</v>
      </c>
      <c r="E763" s="11" t="s">
        <v>96</v>
      </c>
      <c r="F763" s="11" t="s">
        <v>700</v>
      </c>
      <c r="G763" s="11" t="s">
        <v>259</v>
      </c>
      <c r="H763" s="11" t="s">
        <v>106</v>
      </c>
      <c r="I763" s="11" t="s">
        <v>305</v>
      </c>
      <c r="J763" s="11" t="s">
        <v>99</v>
      </c>
      <c r="K763" s="11" t="s">
        <v>67</v>
      </c>
      <c r="L763" s="11" t="s">
        <v>234</v>
      </c>
      <c r="M763" s="11" t="s">
        <v>101</v>
      </c>
      <c r="N763" s="11">
        <v>48</v>
      </c>
      <c r="O763" s="11">
        <v>2019</v>
      </c>
      <c r="P763" s="11" t="s">
        <v>154</v>
      </c>
      <c r="Q763" s="11" t="s">
        <v>154</v>
      </c>
      <c r="R763" s="11" t="s">
        <v>259</v>
      </c>
      <c r="S763" s="11" t="s">
        <v>104</v>
      </c>
      <c r="T763" s="11">
        <v>432</v>
      </c>
      <c r="U763" s="11" t="str">
        <f>IF(ISERROR(VLOOKUP(I763,'BACK INFO'!F:F,1,0)),IF(ISERROR(VLOOKUP(I763,'BACK INFO'!H:H,1,0)),K763,'BACK INFO'!$H$1),'BACK INFO'!$G$1)</f>
        <v>ANITA M. HOPKINS</v>
      </c>
    </row>
    <row r="764" spans="1:21" s="11" customFormat="1" x14ac:dyDescent="0.35">
      <c r="A764" s="11" t="s">
        <v>94</v>
      </c>
      <c r="B764" s="11">
        <v>2018</v>
      </c>
      <c r="C764" s="11">
        <v>9</v>
      </c>
      <c r="D764" s="11" t="s">
        <v>95</v>
      </c>
      <c r="E764" s="11" t="s">
        <v>96</v>
      </c>
      <c r="F764" s="11" t="s">
        <v>700</v>
      </c>
      <c r="G764" s="11" t="s">
        <v>259</v>
      </c>
      <c r="H764" s="11" t="s">
        <v>106</v>
      </c>
      <c r="I764" s="11" t="s">
        <v>72</v>
      </c>
      <c r="J764" s="11" t="s">
        <v>99</v>
      </c>
      <c r="K764" s="11" t="s">
        <v>54</v>
      </c>
      <c r="L764" s="11" t="s">
        <v>114</v>
      </c>
      <c r="M764" s="11" t="s">
        <v>101</v>
      </c>
      <c r="N764" s="11">
        <v>48</v>
      </c>
      <c r="O764" s="11">
        <v>2019</v>
      </c>
      <c r="P764" s="11" t="s">
        <v>154</v>
      </c>
      <c r="Q764" s="11" t="s">
        <v>154</v>
      </c>
      <c r="R764" s="11" t="s">
        <v>259</v>
      </c>
      <c r="S764" s="11" t="s">
        <v>104</v>
      </c>
      <c r="T764" s="11">
        <v>336</v>
      </c>
      <c r="U764" s="11" t="str">
        <f>IF(ISERROR(VLOOKUP(I764,'BACK INFO'!F:F,1,0)),IF(ISERROR(VLOOKUP(I764,'BACK INFO'!H:H,1,0)),K764,'BACK INFO'!$H$1),'BACK INFO'!$G$1)</f>
        <v>KELLY MICHELLE ELLINGSON</v>
      </c>
    </row>
    <row r="765" spans="1:21" s="11" customFormat="1" x14ac:dyDescent="0.35">
      <c r="A765" s="11" t="s">
        <v>94</v>
      </c>
      <c r="B765" s="11">
        <v>2018</v>
      </c>
      <c r="C765" s="11">
        <v>9</v>
      </c>
      <c r="D765" s="11" t="s">
        <v>95</v>
      </c>
      <c r="E765" s="11" t="s">
        <v>96</v>
      </c>
      <c r="F765" s="11" t="s">
        <v>700</v>
      </c>
      <c r="G765" s="11" t="s">
        <v>259</v>
      </c>
      <c r="H765" s="11" t="s">
        <v>106</v>
      </c>
      <c r="I765" s="11" t="s">
        <v>73</v>
      </c>
      <c r="J765" s="11" t="s">
        <v>99</v>
      </c>
      <c r="K765" s="11" t="s">
        <v>54</v>
      </c>
      <c r="L765" s="11" t="s">
        <v>127</v>
      </c>
      <c r="M765" s="11" t="s">
        <v>101</v>
      </c>
      <c r="N765" s="11">
        <v>48</v>
      </c>
      <c r="O765" s="11">
        <v>2019</v>
      </c>
      <c r="P765" s="11" t="s">
        <v>154</v>
      </c>
      <c r="Q765" s="11" t="s">
        <v>154</v>
      </c>
      <c r="R765" s="11" t="s">
        <v>259</v>
      </c>
      <c r="S765" s="11" t="s">
        <v>104</v>
      </c>
      <c r="T765" s="11">
        <v>168</v>
      </c>
      <c r="U765" s="11" t="str">
        <f>IF(ISERROR(VLOOKUP(I765,'BACK INFO'!F:F,1,0)),IF(ISERROR(VLOOKUP(I765,'BACK INFO'!H:H,1,0)),K765,'BACK INFO'!$H$1),'BACK INFO'!$G$1)</f>
        <v>KELLY MICHELLE ELLINGSON</v>
      </c>
    </row>
    <row r="766" spans="1:21" s="11" customFormat="1" x14ac:dyDescent="0.35">
      <c r="A766" s="11" t="s">
        <v>94</v>
      </c>
      <c r="B766" s="11">
        <v>2018</v>
      </c>
      <c r="C766" s="11">
        <v>9</v>
      </c>
      <c r="D766" s="11" t="s">
        <v>95</v>
      </c>
      <c r="E766" s="11" t="s">
        <v>96</v>
      </c>
      <c r="F766" s="11" t="s">
        <v>700</v>
      </c>
      <c r="G766" s="11" t="s">
        <v>259</v>
      </c>
      <c r="H766" s="11" t="s">
        <v>106</v>
      </c>
      <c r="I766" s="11" t="s">
        <v>75</v>
      </c>
      <c r="J766" s="11" t="s">
        <v>99</v>
      </c>
      <c r="K766" s="11" t="s">
        <v>54</v>
      </c>
      <c r="L766" s="11" t="s">
        <v>131</v>
      </c>
      <c r="M766" s="11" t="s">
        <v>101</v>
      </c>
      <c r="N766" s="11">
        <v>48</v>
      </c>
      <c r="O766" s="11">
        <v>2019</v>
      </c>
      <c r="P766" s="11" t="s">
        <v>154</v>
      </c>
      <c r="Q766" s="11" t="s">
        <v>154</v>
      </c>
      <c r="R766" s="11" t="s">
        <v>259</v>
      </c>
      <c r="S766" s="11" t="s">
        <v>104</v>
      </c>
      <c r="T766" s="11">
        <v>168</v>
      </c>
      <c r="U766" s="11" t="str">
        <f>IF(ISERROR(VLOOKUP(I766,'BACK INFO'!F:F,1,0)),IF(ISERROR(VLOOKUP(I766,'BACK INFO'!H:H,1,0)),K766,'BACK INFO'!$H$1),'BACK INFO'!$G$1)</f>
        <v>KELLY MICHELLE ELLINGSON</v>
      </c>
    </row>
    <row r="767" spans="1:21" s="11" customFormat="1" x14ac:dyDescent="0.35">
      <c r="A767" s="11" t="s">
        <v>94</v>
      </c>
      <c r="B767" s="11">
        <v>2018</v>
      </c>
      <c r="C767" s="11">
        <v>9</v>
      </c>
      <c r="D767" s="11" t="s">
        <v>95</v>
      </c>
      <c r="E767" s="11" t="s">
        <v>96</v>
      </c>
      <c r="F767" s="11" t="s">
        <v>700</v>
      </c>
      <c r="G767" s="11" t="s">
        <v>259</v>
      </c>
      <c r="H767" s="11" t="s">
        <v>106</v>
      </c>
      <c r="I767" s="11" t="s">
        <v>74</v>
      </c>
      <c r="J767" s="11" t="s">
        <v>99</v>
      </c>
      <c r="K767" s="11" t="s">
        <v>54</v>
      </c>
      <c r="L767" s="11" t="s">
        <v>199</v>
      </c>
      <c r="M767" s="11" t="s">
        <v>101</v>
      </c>
      <c r="N767" s="11">
        <v>48</v>
      </c>
      <c r="O767" s="11">
        <v>2019</v>
      </c>
      <c r="P767" s="11" t="s">
        <v>154</v>
      </c>
      <c r="Q767" s="11" t="s">
        <v>154</v>
      </c>
      <c r="R767" s="11" t="s">
        <v>259</v>
      </c>
      <c r="S767" s="11" t="s">
        <v>104</v>
      </c>
      <c r="T767" s="11">
        <v>168</v>
      </c>
      <c r="U767" s="11" t="str">
        <f>IF(ISERROR(VLOOKUP(I767,'BACK INFO'!F:F,1,0)),IF(ISERROR(VLOOKUP(I767,'BACK INFO'!H:H,1,0)),K767,'BACK INFO'!$H$1),'BACK INFO'!$G$1)</f>
        <v>KELLY MICHELLE ELLINGSON</v>
      </c>
    </row>
    <row r="768" spans="1:21" s="11" customFormat="1" x14ac:dyDescent="0.35">
      <c r="A768" s="11" t="s">
        <v>94</v>
      </c>
      <c r="B768" s="11">
        <v>2018</v>
      </c>
      <c r="C768" s="11">
        <v>9</v>
      </c>
      <c r="D768" s="11" t="s">
        <v>95</v>
      </c>
      <c r="E768" s="11" t="s">
        <v>96</v>
      </c>
      <c r="F768" s="11" t="s">
        <v>700</v>
      </c>
      <c r="G768" s="11" t="s">
        <v>259</v>
      </c>
      <c r="H768" s="11" t="s">
        <v>106</v>
      </c>
      <c r="I768" s="11" t="s">
        <v>66</v>
      </c>
      <c r="J768" s="11" t="s">
        <v>99</v>
      </c>
      <c r="K768" s="11" t="s">
        <v>54</v>
      </c>
      <c r="L768" s="11" t="s">
        <v>121</v>
      </c>
      <c r="M768" s="11" t="s">
        <v>122</v>
      </c>
      <c r="N768" s="11">
        <v>48</v>
      </c>
      <c r="O768" s="11">
        <v>2019</v>
      </c>
      <c r="P768" s="11" t="s">
        <v>154</v>
      </c>
      <c r="Q768" s="11" t="s">
        <v>154</v>
      </c>
      <c r="R768" s="11" t="s">
        <v>259</v>
      </c>
      <c r="S768" s="11" t="s">
        <v>104</v>
      </c>
      <c r="T768" s="11">
        <v>168</v>
      </c>
      <c r="U768" s="11" t="str">
        <f>IF(ISERROR(VLOOKUP(I768,'BACK INFO'!F:F,1,0)),IF(ISERROR(VLOOKUP(I768,'BACK INFO'!H:H,1,0)),K768,'BACK INFO'!$H$1),'BACK INFO'!$G$1)</f>
        <v>KELLY MICHELLE ELLINGSON</v>
      </c>
    </row>
    <row r="769" spans="1:21" s="11" customFormat="1" x14ac:dyDescent="0.35">
      <c r="A769" s="11" t="s">
        <v>94</v>
      </c>
      <c r="B769" s="11">
        <v>2018</v>
      </c>
      <c r="C769" s="11">
        <v>9</v>
      </c>
      <c r="D769" s="11" t="s">
        <v>95</v>
      </c>
      <c r="E769" s="11" t="s">
        <v>96</v>
      </c>
      <c r="F769" s="11" t="s">
        <v>700</v>
      </c>
      <c r="G769" s="11" t="s">
        <v>259</v>
      </c>
      <c r="H769" s="11" t="s">
        <v>106</v>
      </c>
      <c r="I769" s="11" t="s">
        <v>76</v>
      </c>
      <c r="J769" s="11" t="s">
        <v>99</v>
      </c>
      <c r="K769" s="11" t="s">
        <v>54</v>
      </c>
      <c r="L769" s="11" t="s">
        <v>127</v>
      </c>
      <c r="M769" s="11" t="s">
        <v>101</v>
      </c>
      <c r="N769" s="11">
        <v>48</v>
      </c>
      <c r="O769" s="11">
        <v>2019</v>
      </c>
      <c r="P769" s="11" t="s">
        <v>154</v>
      </c>
      <c r="Q769" s="11" t="s">
        <v>154</v>
      </c>
      <c r="R769" s="11" t="s">
        <v>259</v>
      </c>
      <c r="S769" s="11" t="s">
        <v>104</v>
      </c>
      <c r="T769" s="11">
        <v>168</v>
      </c>
      <c r="U769" s="11" t="str">
        <f>IF(ISERROR(VLOOKUP(I769,'BACK INFO'!F:F,1,0)),IF(ISERROR(VLOOKUP(I769,'BACK INFO'!H:H,1,0)),K769,'BACK INFO'!$H$1),'BACK INFO'!$G$1)</f>
        <v>KELLY MICHELLE ELLINGSON</v>
      </c>
    </row>
    <row r="770" spans="1:21" s="11" customFormat="1" x14ac:dyDescent="0.35">
      <c r="A770" s="11" t="s">
        <v>94</v>
      </c>
      <c r="B770" s="11">
        <v>2018</v>
      </c>
      <c r="C770" s="11">
        <v>9</v>
      </c>
      <c r="D770" s="11" t="s">
        <v>95</v>
      </c>
      <c r="E770" s="11" t="s">
        <v>96</v>
      </c>
      <c r="F770" s="11" t="s">
        <v>700</v>
      </c>
      <c r="G770" s="11" t="s">
        <v>259</v>
      </c>
      <c r="H770" s="11" t="s">
        <v>110</v>
      </c>
      <c r="I770" s="11" t="s">
        <v>70</v>
      </c>
      <c r="J770" s="11" t="s">
        <v>99</v>
      </c>
      <c r="K770" s="11" t="s">
        <v>54</v>
      </c>
      <c r="L770" s="11" t="s">
        <v>157</v>
      </c>
      <c r="M770" s="11" t="s">
        <v>101</v>
      </c>
      <c r="N770" s="11">
        <v>84</v>
      </c>
      <c r="O770" s="11">
        <v>2019</v>
      </c>
      <c r="P770" s="11" t="s">
        <v>154</v>
      </c>
      <c r="Q770" s="11" t="s">
        <v>154</v>
      </c>
      <c r="R770" s="11" t="s">
        <v>259</v>
      </c>
      <c r="S770" s="11" t="s">
        <v>104</v>
      </c>
      <c r="T770" s="11">
        <v>878</v>
      </c>
      <c r="U770" s="11" t="str">
        <f>IF(ISERROR(VLOOKUP(I770,'BACK INFO'!F:F,1,0)),IF(ISERROR(VLOOKUP(I770,'BACK INFO'!H:H,1,0)),K770,'BACK INFO'!$H$1),'BACK INFO'!$G$1)</f>
        <v>KELLY MICHELLE ELLINGSON</v>
      </c>
    </row>
    <row r="771" spans="1:21" s="11" customFormat="1" x14ac:dyDescent="0.35">
      <c r="A771" s="11" t="s">
        <v>94</v>
      </c>
      <c r="B771" s="11">
        <v>2018</v>
      </c>
      <c r="C771" s="11">
        <v>9</v>
      </c>
      <c r="D771" s="11" t="s">
        <v>95</v>
      </c>
      <c r="E771" s="11" t="s">
        <v>96</v>
      </c>
      <c r="F771" s="11" t="s">
        <v>700</v>
      </c>
      <c r="G771" s="11" t="s">
        <v>259</v>
      </c>
      <c r="H771" s="11" t="s">
        <v>110</v>
      </c>
      <c r="I771" s="11" t="s">
        <v>69</v>
      </c>
      <c r="J771" s="11" t="s">
        <v>99</v>
      </c>
      <c r="K771" s="11" t="s">
        <v>54</v>
      </c>
      <c r="L771" s="11" t="s">
        <v>143</v>
      </c>
      <c r="M771" s="11" t="s">
        <v>122</v>
      </c>
      <c r="N771" s="11">
        <v>84</v>
      </c>
      <c r="O771" s="11">
        <v>2019</v>
      </c>
      <c r="P771" s="11" t="s">
        <v>154</v>
      </c>
      <c r="Q771" s="11" t="s">
        <v>154</v>
      </c>
      <c r="R771" s="11" t="s">
        <v>259</v>
      </c>
      <c r="S771" s="11" t="s">
        <v>104</v>
      </c>
      <c r="T771" s="11">
        <v>878</v>
      </c>
      <c r="U771" s="11" t="str">
        <f>IF(ISERROR(VLOOKUP(I771,'BACK INFO'!F:F,1,0)),IF(ISERROR(VLOOKUP(I771,'BACK INFO'!H:H,1,0)),K771,'BACK INFO'!$H$1),'BACK INFO'!$G$1)</f>
        <v>KELLY MICHELLE ELLINGSON</v>
      </c>
    </row>
    <row r="772" spans="1:21" s="11" customFormat="1" x14ac:dyDescent="0.35">
      <c r="A772" s="11" t="s">
        <v>94</v>
      </c>
      <c r="B772" s="11">
        <v>2018</v>
      </c>
      <c r="C772" s="11">
        <v>9</v>
      </c>
      <c r="D772" s="11" t="s">
        <v>95</v>
      </c>
      <c r="E772" s="11" t="s">
        <v>96</v>
      </c>
      <c r="F772" s="11" t="s">
        <v>700</v>
      </c>
      <c r="G772" s="11" t="s">
        <v>259</v>
      </c>
      <c r="H772" s="11" t="s">
        <v>110</v>
      </c>
      <c r="I772" s="11" t="s">
        <v>68</v>
      </c>
      <c r="J772" s="11" t="s">
        <v>99</v>
      </c>
      <c r="K772" s="11" t="s">
        <v>54</v>
      </c>
      <c r="L772" s="11" t="s">
        <v>129</v>
      </c>
      <c r="M772" s="11" t="s">
        <v>122</v>
      </c>
      <c r="N772" s="11">
        <v>84</v>
      </c>
      <c r="O772" s="11">
        <v>2019</v>
      </c>
      <c r="P772" s="11" t="s">
        <v>154</v>
      </c>
      <c r="Q772" s="11" t="s">
        <v>154</v>
      </c>
      <c r="R772" s="11" t="s">
        <v>259</v>
      </c>
      <c r="S772" s="11" t="s">
        <v>104</v>
      </c>
      <c r="T772" s="11">
        <v>878</v>
      </c>
      <c r="U772" s="11" t="str">
        <f>IF(ISERROR(VLOOKUP(I772,'BACK INFO'!F:F,1,0)),IF(ISERROR(VLOOKUP(I772,'BACK INFO'!H:H,1,0)),K772,'BACK INFO'!$H$1),'BACK INFO'!$G$1)</f>
        <v>KELLY MICHELLE ELLINGSON</v>
      </c>
    </row>
    <row r="773" spans="1:21" s="11" customFormat="1" x14ac:dyDescent="0.35">
      <c r="A773" s="11" t="s">
        <v>94</v>
      </c>
      <c r="B773" s="11">
        <v>2018</v>
      </c>
      <c r="C773" s="11">
        <v>9</v>
      </c>
      <c r="D773" s="11" t="s">
        <v>95</v>
      </c>
      <c r="E773" s="11" t="s">
        <v>96</v>
      </c>
      <c r="F773" s="11" t="s">
        <v>700</v>
      </c>
      <c r="G773" s="11" t="s">
        <v>259</v>
      </c>
      <c r="H773" s="11" t="s">
        <v>110</v>
      </c>
      <c r="I773" s="11" t="s">
        <v>71</v>
      </c>
      <c r="J773" s="11" t="s">
        <v>99</v>
      </c>
      <c r="K773" s="11" t="s">
        <v>54</v>
      </c>
      <c r="L773" s="11" t="s">
        <v>164</v>
      </c>
      <c r="M773" s="11" t="s">
        <v>101</v>
      </c>
      <c r="N773" s="11">
        <v>21</v>
      </c>
      <c r="O773" s="11">
        <v>2019</v>
      </c>
      <c r="P773" s="11" t="s">
        <v>154</v>
      </c>
      <c r="Q773" s="11" t="s">
        <v>154</v>
      </c>
      <c r="R773" s="11" t="s">
        <v>259</v>
      </c>
      <c r="S773" s="11" t="s">
        <v>104</v>
      </c>
      <c r="T773" s="11">
        <v>214</v>
      </c>
      <c r="U773" s="11" t="str">
        <f>IF(ISERROR(VLOOKUP(I773,'BACK INFO'!F:F,1,0)),IF(ISERROR(VLOOKUP(I773,'BACK INFO'!H:H,1,0)),K773,'BACK INFO'!$H$1),'BACK INFO'!$G$1)</f>
        <v>KELLY MICHELLE ELLINGSON</v>
      </c>
    </row>
    <row r="774" spans="1:21" s="11" customFormat="1" x14ac:dyDescent="0.35">
      <c r="A774" s="11" t="s">
        <v>94</v>
      </c>
      <c r="B774" s="11">
        <v>2018</v>
      </c>
      <c r="C774" s="11">
        <v>9</v>
      </c>
      <c r="D774" s="11" t="s">
        <v>95</v>
      </c>
      <c r="E774" s="11" t="s">
        <v>96</v>
      </c>
      <c r="F774" s="11" t="s">
        <v>700</v>
      </c>
      <c r="G774" s="11" t="s">
        <v>259</v>
      </c>
      <c r="H774" s="11" t="s">
        <v>110</v>
      </c>
      <c r="I774" s="11" t="s">
        <v>67</v>
      </c>
      <c r="J774" s="11" t="s">
        <v>99</v>
      </c>
      <c r="K774" s="11" t="s">
        <v>54</v>
      </c>
      <c r="L774" s="11" t="s">
        <v>173</v>
      </c>
      <c r="M774" s="11" t="s">
        <v>101</v>
      </c>
      <c r="N774" s="11">
        <v>21</v>
      </c>
      <c r="O774" s="11">
        <v>2019</v>
      </c>
      <c r="P774" s="11" t="s">
        <v>154</v>
      </c>
      <c r="Q774" s="11" t="s">
        <v>154</v>
      </c>
      <c r="R774" s="11" t="s">
        <v>259</v>
      </c>
      <c r="S774" s="11" t="s">
        <v>104</v>
      </c>
      <c r="T774" s="11">
        <v>214</v>
      </c>
      <c r="U774" s="11" t="str">
        <f>IF(ISERROR(VLOOKUP(I774,'BACK INFO'!F:F,1,0)),IF(ISERROR(VLOOKUP(I774,'BACK INFO'!H:H,1,0)),K774,'BACK INFO'!$H$1),'BACK INFO'!$G$1)</f>
        <v>KELLY MICHELLE ELLINGSON</v>
      </c>
    </row>
    <row r="775" spans="1:21" s="11" customFormat="1" x14ac:dyDescent="0.35">
      <c r="A775" s="11" t="s">
        <v>94</v>
      </c>
      <c r="B775" s="11">
        <v>2018</v>
      </c>
      <c r="C775" s="11">
        <v>9</v>
      </c>
      <c r="D775" s="11" t="s">
        <v>95</v>
      </c>
      <c r="E775" s="11" t="s">
        <v>96</v>
      </c>
      <c r="F775" s="11" t="s">
        <v>700</v>
      </c>
      <c r="G775" s="11" t="s">
        <v>259</v>
      </c>
      <c r="H775" s="11" t="s">
        <v>110</v>
      </c>
      <c r="I775" s="11" t="s">
        <v>73</v>
      </c>
      <c r="J775" s="11" t="s">
        <v>99</v>
      </c>
      <c r="K775" s="11" t="s">
        <v>54</v>
      </c>
      <c r="L775" s="11" t="s">
        <v>127</v>
      </c>
      <c r="M775" s="11" t="s">
        <v>101</v>
      </c>
      <c r="N775" s="11">
        <v>84</v>
      </c>
      <c r="O775" s="11">
        <v>2019</v>
      </c>
      <c r="P775" s="11" t="s">
        <v>154</v>
      </c>
      <c r="Q775" s="11" t="s">
        <v>154</v>
      </c>
      <c r="R775" s="11" t="s">
        <v>259</v>
      </c>
      <c r="S775" s="11" t="s">
        <v>104</v>
      </c>
      <c r="T775" s="11">
        <v>439</v>
      </c>
      <c r="U775" s="11" t="str">
        <f>IF(ISERROR(VLOOKUP(I775,'BACK INFO'!F:F,1,0)),IF(ISERROR(VLOOKUP(I775,'BACK INFO'!H:H,1,0)),K775,'BACK INFO'!$H$1),'BACK INFO'!$G$1)</f>
        <v>KELLY MICHELLE ELLINGSON</v>
      </c>
    </row>
    <row r="776" spans="1:21" s="11" customFormat="1" x14ac:dyDescent="0.35">
      <c r="A776" s="11" t="s">
        <v>94</v>
      </c>
      <c r="B776" s="11">
        <v>2018</v>
      </c>
      <c r="C776" s="11">
        <v>9</v>
      </c>
      <c r="D776" s="11" t="s">
        <v>95</v>
      </c>
      <c r="E776" s="11" t="s">
        <v>96</v>
      </c>
      <c r="F776" s="11" t="s">
        <v>700</v>
      </c>
      <c r="G776" s="11" t="s">
        <v>259</v>
      </c>
      <c r="H776" s="11" t="s">
        <v>110</v>
      </c>
      <c r="I776" s="11" t="s">
        <v>75</v>
      </c>
      <c r="J776" s="11" t="s">
        <v>99</v>
      </c>
      <c r="K776" s="11" t="s">
        <v>54</v>
      </c>
      <c r="L776" s="11" t="s">
        <v>131</v>
      </c>
      <c r="M776" s="11" t="s">
        <v>101</v>
      </c>
      <c r="N776" s="11">
        <v>84</v>
      </c>
      <c r="O776" s="11">
        <v>2019</v>
      </c>
      <c r="P776" s="11" t="s">
        <v>154</v>
      </c>
      <c r="Q776" s="11" t="s">
        <v>154</v>
      </c>
      <c r="R776" s="11" t="s">
        <v>259</v>
      </c>
      <c r="S776" s="11" t="s">
        <v>104</v>
      </c>
      <c r="T776" s="11">
        <v>439</v>
      </c>
      <c r="U776" s="11" t="str">
        <f>IF(ISERROR(VLOOKUP(I776,'BACK INFO'!F:F,1,0)),IF(ISERROR(VLOOKUP(I776,'BACK INFO'!H:H,1,0)),K776,'BACK INFO'!$H$1),'BACK INFO'!$G$1)</f>
        <v>KELLY MICHELLE ELLINGSON</v>
      </c>
    </row>
    <row r="777" spans="1:21" s="11" customFormat="1" x14ac:dyDescent="0.35">
      <c r="A777" s="11" t="s">
        <v>94</v>
      </c>
      <c r="B777" s="11">
        <v>2018</v>
      </c>
      <c r="C777" s="11">
        <v>9</v>
      </c>
      <c r="D777" s="11" t="s">
        <v>95</v>
      </c>
      <c r="E777" s="11" t="s">
        <v>96</v>
      </c>
      <c r="F777" s="11" t="s">
        <v>700</v>
      </c>
      <c r="G777" s="11" t="s">
        <v>259</v>
      </c>
      <c r="H777" s="11" t="s">
        <v>110</v>
      </c>
      <c r="I777" s="11" t="s">
        <v>74</v>
      </c>
      <c r="J777" s="11" t="s">
        <v>99</v>
      </c>
      <c r="K777" s="11" t="s">
        <v>54</v>
      </c>
      <c r="L777" s="11" t="s">
        <v>199</v>
      </c>
      <c r="M777" s="11" t="s">
        <v>101</v>
      </c>
      <c r="N777" s="11">
        <v>84</v>
      </c>
      <c r="O777" s="11">
        <v>2019</v>
      </c>
      <c r="P777" s="11" t="s">
        <v>154</v>
      </c>
      <c r="Q777" s="11" t="s">
        <v>154</v>
      </c>
      <c r="R777" s="11" t="s">
        <v>259</v>
      </c>
      <c r="S777" s="11" t="s">
        <v>104</v>
      </c>
      <c r="T777" s="11">
        <v>439</v>
      </c>
      <c r="U777" s="11" t="str">
        <f>IF(ISERROR(VLOOKUP(I777,'BACK INFO'!F:F,1,0)),IF(ISERROR(VLOOKUP(I777,'BACK INFO'!H:H,1,0)),K777,'BACK INFO'!$H$1),'BACK INFO'!$G$1)</f>
        <v>KELLY MICHELLE ELLINGSON</v>
      </c>
    </row>
    <row r="778" spans="1:21" s="11" customFormat="1" x14ac:dyDescent="0.35">
      <c r="A778" s="11" t="s">
        <v>94</v>
      </c>
      <c r="B778" s="11">
        <v>2018</v>
      </c>
      <c r="C778" s="11">
        <v>9</v>
      </c>
      <c r="D778" s="11" t="s">
        <v>95</v>
      </c>
      <c r="E778" s="11" t="s">
        <v>96</v>
      </c>
      <c r="F778" s="11" t="s">
        <v>700</v>
      </c>
      <c r="G778" s="11" t="s">
        <v>259</v>
      </c>
      <c r="H778" s="11" t="s">
        <v>110</v>
      </c>
      <c r="I778" s="11" t="s">
        <v>66</v>
      </c>
      <c r="J778" s="11" t="s">
        <v>99</v>
      </c>
      <c r="K778" s="11" t="s">
        <v>54</v>
      </c>
      <c r="L778" s="11" t="s">
        <v>121</v>
      </c>
      <c r="M778" s="11" t="s">
        <v>122</v>
      </c>
      <c r="N778" s="11">
        <v>84</v>
      </c>
      <c r="O778" s="11">
        <v>2019</v>
      </c>
      <c r="P778" s="11" t="s">
        <v>154</v>
      </c>
      <c r="Q778" s="11" t="s">
        <v>154</v>
      </c>
      <c r="R778" s="11" t="s">
        <v>259</v>
      </c>
      <c r="S778" s="11" t="s">
        <v>104</v>
      </c>
      <c r="T778" s="11">
        <v>439</v>
      </c>
      <c r="U778" s="11" t="str">
        <f>IF(ISERROR(VLOOKUP(I778,'BACK INFO'!F:F,1,0)),IF(ISERROR(VLOOKUP(I778,'BACK INFO'!H:H,1,0)),K778,'BACK INFO'!$H$1),'BACK INFO'!$G$1)</f>
        <v>KELLY MICHELLE ELLINGSON</v>
      </c>
    </row>
    <row r="779" spans="1:21" s="11" customFormat="1" x14ac:dyDescent="0.35">
      <c r="A779" s="11" t="s">
        <v>94</v>
      </c>
      <c r="B779" s="11">
        <v>2018</v>
      </c>
      <c r="C779" s="11">
        <v>9</v>
      </c>
      <c r="D779" s="11" t="s">
        <v>95</v>
      </c>
      <c r="E779" s="11" t="s">
        <v>96</v>
      </c>
      <c r="F779" s="11" t="s">
        <v>700</v>
      </c>
      <c r="G779" s="11" t="s">
        <v>259</v>
      </c>
      <c r="H779" s="11" t="s">
        <v>110</v>
      </c>
      <c r="I779" s="11" t="s">
        <v>76</v>
      </c>
      <c r="J779" s="11" t="s">
        <v>99</v>
      </c>
      <c r="K779" s="11" t="s">
        <v>54</v>
      </c>
      <c r="L779" s="11" t="s">
        <v>127</v>
      </c>
      <c r="M779" s="11" t="s">
        <v>101</v>
      </c>
      <c r="N779" s="11">
        <v>84</v>
      </c>
      <c r="O779" s="11">
        <v>2019</v>
      </c>
      <c r="P779" s="11" t="s">
        <v>154</v>
      </c>
      <c r="Q779" s="11" t="s">
        <v>154</v>
      </c>
      <c r="R779" s="11" t="s">
        <v>259</v>
      </c>
      <c r="S779" s="11" t="s">
        <v>104</v>
      </c>
      <c r="T779" s="11">
        <v>439</v>
      </c>
      <c r="U779" s="11" t="str">
        <f>IF(ISERROR(VLOOKUP(I779,'BACK INFO'!F:F,1,0)),IF(ISERROR(VLOOKUP(I779,'BACK INFO'!H:H,1,0)),K779,'BACK INFO'!$H$1),'BACK INFO'!$G$1)</f>
        <v>KELLY MICHELLE ELLINGSON</v>
      </c>
    </row>
    <row r="780" spans="1:21" s="11" customFormat="1" x14ac:dyDescent="0.35">
      <c r="A780" s="11" t="s">
        <v>94</v>
      </c>
      <c r="B780" s="11">
        <v>2018</v>
      </c>
      <c r="C780" s="11">
        <v>9</v>
      </c>
      <c r="D780" s="11" t="s">
        <v>95</v>
      </c>
      <c r="E780" s="11" t="s">
        <v>96</v>
      </c>
      <c r="F780" s="11" t="s">
        <v>700</v>
      </c>
      <c r="G780" s="11" t="s">
        <v>259</v>
      </c>
      <c r="H780" s="11" t="s">
        <v>117</v>
      </c>
      <c r="I780" s="11" t="s">
        <v>70</v>
      </c>
      <c r="J780" s="11" t="s">
        <v>99</v>
      </c>
      <c r="K780" s="11" t="s">
        <v>54</v>
      </c>
      <c r="L780" s="11" t="s">
        <v>157</v>
      </c>
      <c r="M780" s="11" t="s">
        <v>101</v>
      </c>
      <c r="N780" s="11">
        <v>25</v>
      </c>
      <c r="O780" s="11">
        <v>2019</v>
      </c>
      <c r="P780" s="11" t="s">
        <v>154</v>
      </c>
      <c r="Q780" s="11" t="s">
        <v>154</v>
      </c>
      <c r="R780" s="11" t="s">
        <v>259</v>
      </c>
      <c r="S780" s="11" t="s">
        <v>104</v>
      </c>
      <c r="T780" s="11">
        <v>275</v>
      </c>
      <c r="U780" s="11" t="str">
        <f>IF(ISERROR(VLOOKUP(I780,'BACK INFO'!F:F,1,0)),IF(ISERROR(VLOOKUP(I780,'BACK INFO'!H:H,1,0)),K780,'BACK INFO'!$H$1),'BACK INFO'!$G$1)</f>
        <v>KELLY MICHELLE ELLINGSON</v>
      </c>
    </row>
    <row r="781" spans="1:21" s="11" customFormat="1" x14ac:dyDescent="0.35">
      <c r="A781" s="11" t="s">
        <v>94</v>
      </c>
      <c r="B781" s="11">
        <v>2018</v>
      </c>
      <c r="C781" s="11">
        <v>9</v>
      </c>
      <c r="D781" s="11" t="s">
        <v>95</v>
      </c>
      <c r="E781" s="11" t="s">
        <v>96</v>
      </c>
      <c r="F781" s="11" t="s">
        <v>700</v>
      </c>
      <c r="G781" s="11" t="s">
        <v>259</v>
      </c>
      <c r="H781" s="11" t="s">
        <v>117</v>
      </c>
      <c r="I781" s="11" t="s">
        <v>69</v>
      </c>
      <c r="J781" s="11" t="s">
        <v>99</v>
      </c>
      <c r="K781" s="11" t="s">
        <v>54</v>
      </c>
      <c r="L781" s="11" t="s">
        <v>143</v>
      </c>
      <c r="M781" s="11" t="s">
        <v>122</v>
      </c>
      <c r="N781" s="11">
        <v>25</v>
      </c>
      <c r="O781" s="11">
        <v>2019</v>
      </c>
      <c r="P781" s="11" t="s">
        <v>154</v>
      </c>
      <c r="Q781" s="11" t="s">
        <v>154</v>
      </c>
      <c r="R781" s="11" t="s">
        <v>259</v>
      </c>
      <c r="S781" s="11" t="s">
        <v>104</v>
      </c>
      <c r="T781" s="11">
        <v>275</v>
      </c>
      <c r="U781" s="11" t="str">
        <f>IF(ISERROR(VLOOKUP(I781,'BACK INFO'!F:F,1,0)),IF(ISERROR(VLOOKUP(I781,'BACK INFO'!H:H,1,0)),K781,'BACK INFO'!$H$1),'BACK INFO'!$G$1)</f>
        <v>KELLY MICHELLE ELLINGSON</v>
      </c>
    </row>
    <row r="782" spans="1:21" s="11" customFormat="1" x14ac:dyDescent="0.35">
      <c r="A782" s="11" t="s">
        <v>94</v>
      </c>
      <c r="B782" s="11">
        <v>2018</v>
      </c>
      <c r="C782" s="11">
        <v>9</v>
      </c>
      <c r="D782" s="11" t="s">
        <v>95</v>
      </c>
      <c r="E782" s="11" t="s">
        <v>96</v>
      </c>
      <c r="F782" s="11" t="s">
        <v>700</v>
      </c>
      <c r="G782" s="11" t="s">
        <v>259</v>
      </c>
      <c r="H782" s="11" t="s">
        <v>117</v>
      </c>
      <c r="I782" s="11" t="s">
        <v>68</v>
      </c>
      <c r="J782" s="11" t="s">
        <v>99</v>
      </c>
      <c r="K782" s="11" t="s">
        <v>54</v>
      </c>
      <c r="L782" s="11" t="s">
        <v>129</v>
      </c>
      <c r="M782" s="11" t="s">
        <v>122</v>
      </c>
      <c r="N782" s="11">
        <v>25</v>
      </c>
      <c r="O782" s="11">
        <v>2019</v>
      </c>
      <c r="P782" s="11" t="s">
        <v>154</v>
      </c>
      <c r="Q782" s="11" t="s">
        <v>154</v>
      </c>
      <c r="R782" s="11" t="s">
        <v>259</v>
      </c>
      <c r="S782" s="11" t="s">
        <v>104</v>
      </c>
      <c r="T782" s="11">
        <v>275</v>
      </c>
      <c r="U782" s="11" t="str">
        <f>IF(ISERROR(VLOOKUP(I782,'BACK INFO'!F:F,1,0)),IF(ISERROR(VLOOKUP(I782,'BACK INFO'!H:H,1,0)),K782,'BACK INFO'!$H$1),'BACK INFO'!$G$1)</f>
        <v>KELLY MICHELLE ELLINGSON</v>
      </c>
    </row>
    <row r="783" spans="1:21" s="11" customFormat="1" x14ac:dyDescent="0.35">
      <c r="A783" s="11" t="s">
        <v>94</v>
      </c>
      <c r="B783" s="11">
        <v>2018</v>
      </c>
      <c r="C783" s="11">
        <v>9</v>
      </c>
      <c r="D783" s="11" t="s">
        <v>95</v>
      </c>
      <c r="E783" s="11" t="s">
        <v>96</v>
      </c>
      <c r="F783" s="11" t="s">
        <v>700</v>
      </c>
      <c r="G783" s="11" t="s">
        <v>259</v>
      </c>
      <c r="H783" s="11" t="s">
        <v>117</v>
      </c>
      <c r="I783" s="11" t="s">
        <v>71</v>
      </c>
      <c r="J783" s="11" t="s">
        <v>99</v>
      </c>
      <c r="K783" s="11" t="s">
        <v>54</v>
      </c>
      <c r="L783" s="11" t="s">
        <v>164</v>
      </c>
      <c r="M783" s="11" t="s">
        <v>101</v>
      </c>
      <c r="N783" s="11">
        <v>2</v>
      </c>
      <c r="O783" s="11">
        <v>2019</v>
      </c>
      <c r="P783" s="11" t="s">
        <v>154</v>
      </c>
      <c r="Q783" s="11" t="s">
        <v>154</v>
      </c>
      <c r="R783" s="11" t="s">
        <v>259</v>
      </c>
      <c r="S783" s="11" t="s">
        <v>104</v>
      </c>
      <c r="T783" s="11">
        <v>22</v>
      </c>
      <c r="U783" s="11" t="str">
        <f>IF(ISERROR(VLOOKUP(I783,'BACK INFO'!F:F,1,0)),IF(ISERROR(VLOOKUP(I783,'BACK INFO'!H:H,1,0)),K783,'BACK INFO'!$H$1),'BACK INFO'!$G$1)</f>
        <v>KELLY MICHELLE ELLINGSON</v>
      </c>
    </row>
    <row r="784" spans="1:21" s="11" customFormat="1" x14ac:dyDescent="0.35">
      <c r="A784" s="11" t="s">
        <v>94</v>
      </c>
      <c r="B784" s="11">
        <v>2018</v>
      </c>
      <c r="C784" s="11">
        <v>9</v>
      </c>
      <c r="D784" s="11" t="s">
        <v>95</v>
      </c>
      <c r="E784" s="11" t="s">
        <v>96</v>
      </c>
      <c r="F784" s="11" t="s">
        <v>700</v>
      </c>
      <c r="G784" s="11" t="s">
        <v>259</v>
      </c>
      <c r="H784" s="11" t="s">
        <v>117</v>
      </c>
      <c r="I784" s="11" t="s">
        <v>72</v>
      </c>
      <c r="J784" s="11" t="s">
        <v>99</v>
      </c>
      <c r="K784" s="11" t="s">
        <v>54</v>
      </c>
      <c r="L784" s="11" t="s">
        <v>114</v>
      </c>
      <c r="M784" s="11" t="s">
        <v>101</v>
      </c>
      <c r="N784" s="11">
        <v>25</v>
      </c>
      <c r="O784" s="11">
        <v>2019</v>
      </c>
      <c r="P784" s="11" t="s">
        <v>154</v>
      </c>
      <c r="Q784" s="11" t="s">
        <v>154</v>
      </c>
      <c r="R784" s="11" t="s">
        <v>259</v>
      </c>
      <c r="S784" s="11" t="s">
        <v>104</v>
      </c>
      <c r="T784" s="11">
        <v>275</v>
      </c>
      <c r="U784" s="11" t="str">
        <f>IF(ISERROR(VLOOKUP(I784,'BACK INFO'!F:F,1,0)),IF(ISERROR(VLOOKUP(I784,'BACK INFO'!H:H,1,0)),K784,'BACK INFO'!$H$1),'BACK INFO'!$G$1)</f>
        <v>KELLY MICHELLE ELLINGSON</v>
      </c>
    </row>
    <row r="785" spans="1:21" s="11" customFormat="1" x14ac:dyDescent="0.35">
      <c r="A785" s="11" t="s">
        <v>94</v>
      </c>
      <c r="B785" s="11">
        <v>2018</v>
      </c>
      <c r="C785" s="11">
        <v>9</v>
      </c>
      <c r="D785" s="11" t="s">
        <v>95</v>
      </c>
      <c r="E785" s="11" t="s">
        <v>96</v>
      </c>
      <c r="F785" s="11" t="s">
        <v>700</v>
      </c>
      <c r="G785" s="11" t="s">
        <v>259</v>
      </c>
      <c r="H785" s="11" t="s">
        <v>117</v>
      </c>
      <c r="I785" s="11" t="s">
        <v>67</v>
      </c>
      <c r="J785" s="11" t="s">
        <v>99</v>
      </c>
      <c r="K785" s="11" t="s">
        <v>54</v>
      </c>
      <c r="L785" s="11" t="s">
        <v>173</v>
      </c>
      <c r="M785" s="11" t="s">
        <v>101</v>
      </c>
      <c r="N785" s="11">
        <v>2</v>
      </c>
      <c r="O785" s="11">
        <v>2019</v>
      </c>
      <c r="P785" s="11" t="s">
        <v>154</v>
      </c>
      <c r="Q785" s="11" t="s">
        <v>154</v>
      </c>
      <c r="R785" s="11" t="s">
        <v>259</v>
      </c>
      <c r="S785" s="11" t="s">
        <v>104</v>
      </c>
      <c r="T785" s="11">
        <v>22</v>
      </c>
      <c r="U785" s="11" t="str">
        <f>IF(ISERROR(VLOOKUP(I785,'BACK INFO'!F:F,1,0)),IF(ISERROR(VLOOKUP(I785,'BACK INFO'!H:H,1,0)),K785,'BACK INFO'!$H$1),'BACK INFO'!$G$1)</f>
        <v>KELLY MICHELLE ELLINGSON</v>
      </c>
    </row>
    <row r="786" spans="1:21" s="11" customFormat="1" x14ac:dyDescent="0.35">
      <c r="A786" s="11" t="s">
        <v>94</v>
      </c>
      <c r="B786" s="11">
        <v>2018</v>
      </c>
      <c r="C786" s="11">
        <v>9</v>
      </c>
      <c r="D786" s="11" t="s">
        <v>95</v>
      </c>
      <c r="E786" s="11" t="s">
        <v>96</v>
      </c>
      <c r="F786" s="11" t="s">
        <v>700</v>
      </c>
      <c r="G786" s="11" t="s">
        <v>259</v>
      </c>
      <c r="H786" s="11" t="s">
        <v>117</v>
      </c>
      <c r="I786" s="11" t="s">
        <v>73</v>
      </c>
      <c r="J786" s="11" t="s">
        <v>99</v>
      </c>
      <c r="K786" s="11" t="s">
        <v>54</v>
      </c>
      <c r="L786" s="11" t="s">
        <v>127</v>
      </c>
      <c r="M786" s="11" t="s">
        <v>101</v>
      </c>
      <c r="N786" s="11">
        <v>25</v>
      </c>
      <c r="O786" s="11">
        <v>2019</v>
      </c>
      <c r="P786" s="11" t="s">
        <v>154</v>
      </c>
      <c r="Q786" s="11" t="s">
        <v>154</v>
      </c>
      <c r="R786" s="11" t="s">
        <v>259</v>
      </c>
      <c r="S786" s="11" t="s">
        <v>104</v>
      </c>
      <c r="T786" s="11">
        <v>137.5</v>
      </c>
      <c r="U786" s="11" t="str">
        <f>IF(ISERROR(VLOOKUP(I786,'BACK INFO'!F:F,1,0)),IF(ISERROR(VLOOKUP(I786,'BACK INFO'!H:H,1,0)),K786,'BACK INFO'!$H$1),'BACK INFO'!$G$1)</f>
        <v>KELLY MICHELLE ELLINGSON</v>
      </c>
    </row>
    <row r="787" spans="1:21" s="11" customFormat="1" x14ac:dyDescent="0.35">
      <c r="A787" s="11" t="s">
        <v>94</v>
      </c>
      <c r="B787" s="11">
        <v>2018</v>
      </c>
      <c r="C787" s="11">
        <v>9</v>
      </c>
      <c r="D787" s="11" t="s">
        <v>95</v>
      </c>
      <c r="E787" s="11" t="s">
        <v>96</v>
      </c>
      <c r="F787" s="11" t="s">
        <v>700</v>
      </c>
      <c r="G787" s="11" t="s">
        <v>259</v>
      </c>
      <c r="H787" s="11" t="s">
        <v>117</v>
      </c>
      <c r="I787" s="11" t="s">
        <v>75</v>
      </c>
      <c r="J787" s="11" t="s">
        <v>99</v>
      </c>
      <c r="K787" s="11" t="s">
        <v>54</v>
      </c>
      <c r="L787" s="11" t="s">
        <v>131</v>
      </c>
      <c r="M787" s="11" t="s">
        <v>101</v>
      </c>
      <c r="N787" s="11">
        <v>25</v>
      </c>
      <c r="O787" s="11">
        <v>2019</v>
      </c>
      <c r="P787" s="11" t="s">
        <v>154</v>
      </c>
      <c r="Q787" s="11" t="s">
        <v>154</v>
      </c>
      <c r="R787" s="11" t="s">
        <v>259</v>
      </c>
      <c r="S787" s="11" t="s">
        <v>104</v>
      </c>
      <c r="T787" s="11">
        <v>137.5</v>
      </c>
      <c r="U787" s="11" t="str">
        <f>IF(ISERROR(VLOOKUP(I787,'BACK INFO'!F:F,1,0)),IF(ISERROR(VLOOKUP(I787,'BACK INFO'!H:H,1,0)),K787,'BACK INFO'!$H$1),'BACK INFO'!$G$1)</f>
        <v>KELLY MICHELLE ELLINGSON</v>
      </c>
    </row>
    <row r="788" spans="1:21" s="11" customFormat="1" x14ac:dyDescent="0.35">
      <c r="A788" s="11" t="s">
        <v>94</v>
      </c>
      <c r="B788" s="11">
        <v>2018</v>
      </c>
      <c r="C788" s="11">
        <v>9</v>
      </c>
      <c r="D788" s="11" t="s">
        <v>95</v>
      </c>
      <c r="E788" s="11" t="s">
        <v>96</v>
      </c>
      <c r="F788" s="11" t="s">
        <v>700</v>
      </c>
      <c r="G788" s="11" t="s">
        <v>259</v>
      </c>
      <c r="H788" s="11" t="s">
        <v>117</v>
      </c>
      <c r="I788" s="11" t="s">
        <v>74</v>
      </c>
      <c r="J788" s="11" t="s">
        <v>99</v>
      </c>
      <c r="K788" s="11" t="s">
        <v>54</v>
      </c>
      <c r="L788" s="11" t="s">
        <v>199</v>
      </c>
      <c r="M788" s="11" t="s">
        <v>101</v>
      </c>
      <c r="N788" s="11">
        <v>25</v>
      </c>
      <c r="O788" s="11">
        <v>2019</v>
      </c>
      <c r="P788" s="11" t="s">
        <v>154</v>
      </c>
      <c r="Q788" s="11" t="s">
        <v>154</v>
      </c>
      <c r="R788" s="11" t="s">
        <v>259</v>
      </c>
      <c r="S788" s="11" t="s">
        <v>104</v>
      </c>
      <c r="T788" s="11">
        <v>137.5</v>
      </c>
      <c r="U788" s="11" t="str">
        <f>IF(ISERROR(VLOOKUP(I788,'BACK INFO'!F:F,1,0)),IF(ISERROR(VLOOKUP(I788,'BACK INFO'!H:H,1,0)),K788,'BACK INFO'!$H$1),'BACK INFO'!$G$1)</f>
        <v>KELLY MICHELLE ELLINGSON</v>
      </c>
    </row>
    <row r="789" spans="1:21" s="11" customFormat="1" x14ac:dyDescent="0.35">
      <c r="A789" s="11" t="s">
        <v>94</v>
      </c>
      <c r="B789" s="11">
        <v>2018</v>
      </c>
      <c r="C789" s="11">
        <v>9</v>
      </c>
      <c r="D789" s="11" t="s">
        <v>95</v>
      </c>
      <c r="E789" s="11" t="s">
        <v>96</v>
      </c>
      <c r="F789" s="11" t="s">
        <v>700</v>
      </c>
      <c r="G789" s="11" t="s">
        <v>259</v>
      </c>
      <c r="H789" s="11" t="s">
        <v>117</v>
      </c>
      <c r="I789" s="11" t="s">
        <v>66</v>
      </c>
      <c r="J789" s="11" t="s">
        <v>99</v>
      </c>
      <c r="K789" s="11" t="s">
        <v>54</v>
      </c>
      <c r="L789" s="11" t="s">
        <v>121</v>
      </c>
      <c r="M789" s="11" t="s">
        <v>122</v>
      </c>
      <c r="N789" s="11">
        <v>25</v>
      </c>
      <c r="O789" s="11">
        <v>2019</v>
      </c>
      <c r="P789" s="11" t="s">
        <v>154</v>
      </c>
      <c r="Q789" s="11" t="s">
        <v>154</v>
      </c>
      <c r="R789" s="11" t="s">
        <v>259</v>
      </c>
      <c r="S789" s="11" t="s">
        <v>104</v>
      </c>
      <c r="T789" s="11">
        <v>137.5</v>
      </c>
      <c r="U789" s="11" t="str">
        <f>IF(ISERROR(VLOOKUP(I789,'BACK INFO'!F:F,1,0)),IF(ISERROR(VLOOKUP(I789,'BACK INFO'!H:H,1,0)),K789,'BACK INFO'!$H$1),'BACK INFO'!$G$1)</f>
        <v>KELLY MICHELLE ELLINGSON</v>
      </c>
    </row>
    <row r="790" spans="1:21" s="11" customFormat="1" x14ac:dyDescent="0.35">
      <c r="A790" s="11" t="s">
        <v>94</v>
      </c>
      <c r="B790" s="11">
        <v>2018</v>
      </c>
      <c r="C790" s="11">
        <v>9</v>
      </c>
      <c r="D790" s="11" t="s">
        <v>95</v>
      </c>
      <c r="E790" s="11" t="s">
        <v>96</v>
      </c>
      <c r="F790" s="11" t="s">
        <v>700</v>
      </c>
      <c r="G790" s="11" t="s">
        <v>259</v>
      </c>
      <c r="H790" s="11" t="s">
        <v>117</v>
      </c>
      <c r="I790" s="11" t="s">
        <v>76</v>
      </c>
      <c r="J790" s="11" t="s">
        <v>99</v>
      </c>
      <c r="K790" s="11" t="s">
        <v>54</v>
      </c>
      <c r="L790" s="11" t="s">
        <v>127</v>
      </c>
      <c r="M790" s="11" t="s">
        <v>101</v>
      </c>
      <c r="N790" s="11">
        <v>25</v>
      </c>
      <c r="O790" s="11">
        <v>2019</v>
      </c>
      <c r="P790" s="11" t="s">
        <v>154</v>
      </c>
      <c r="Q790" s="11" t="s">
        <v>154</v>
      </c>
      <c r="R790" s="11" t="s">
        <v>259</v>
      </c>
      <c r="S790" s="11" t="s">
        <v>104</v>
      </c>
      <c r="T790" s="11">
        <v>137.5</v>
      </c>
      <c r="U790" s="11" t="str">
        <f>IF(ISERROR(VLOOKUP(I790,'BACK INFO'!F:F,1,0)),IF(ISERROR(VLOOKUP(I790,'BACK INFO'!H:H,1,0)),K790,'BACK INFO'!$H$1),'BACK INFO'!$G$1)</f>
        <v>KELLY MICHELLE ELLINGSON</v>
      </c>
    </row>
    <row r="791" spans="1:21" s="11" customFormat="1" x14ac:dyDescent="0.35">
      <c r="A791" s="11" t="s">
        <v>94</v>
      </c>
      <c r="B791" s="11">
        <v>2018</v>
      </c>
      <c r="C791" s="11">
        <v>9</v>
      </c>
      <c r="D791" s="11" t="s">
        <v>95</v>
      </c>
      <c r="E791" s="11" t="s">
        <v>96</v>
      </c>
      <c r="F791" s="11" t="s">
        <v>700</v>
      </c>
      <c r="G791" s="11" t="s">
        <v>259</v>
      </c>
      <c r="H791" s="11" t="s">
        <v>151</v>
      </c>
      <c r="I791" s="11" t="s">
        <v>70</v>
      </c>
      <c r="J791" s="11" t="s">
        <v>99</v>
      </c>
      <c r="K791" s="11" t="s">
        <v>54</v>
      </c>
      <c r="L791" s="11" t="s">
        <v>157</v>
      </c>
      <c r="M791" s="11" t="s">
        <v>101</v>
      </c>
      <c r="N791" s="11">
        <v>15</v>
      </c>
      <c r="O791" s="11">
        <v>2019</v>
      </c>
      <c r="P791" s="11" t="s">
        <v>154</v>
      </c>
      <c r="Q791" s="11" t="s">
        <v>154</v>
      </c>
      <c r="R791" s="11" t="s">
        <v>259</v>
      </c>
      <c r="S791" s="11" t="s">
        <v>104</v>
      </c>
      <c r="T791" s="11">
        <v>263</v>
      </c>
      <c r="U791" s="11" t="str">
        <f>IF(ISERROR(VLOOKUP(I791,'BACK INFO'!F:F,1,0)),IF(ISERROR(VLOOKUP(I791,'BACK INFO'!H:H,1,0)),K791,'BACK INFO'!$H$1),'BACK INFO'!$G$1)</f>
        <v>KELLY MICHELLE ELLINGSON</v>
      </c>
    </row>
    <row r="792" spans="1:21" s="11" customFormat="1" x14ac:dyDescent="0.35">
      <c r="A792" s="11" t="s">
        <v>94</v>
      </c>
      <c r="B792" s="11">
        <v>2018</v>
      </c>
      <c r="C792" s="11">
        <v>9</v>
      </c>
      <c r="D792" s="11" t="s">
        <v>95</v>
      </c>
      <c r="E792" s="11" t="s">
        <v>96</v>
      </c>
      <c r="F792" s="11" t="s">
        <v>700</v>
      </c>
      <c r="G792" s="11" t="s">
        <v>259</v>
      </c>
      <c r="H792" s="11" t="s">
        <v>151</v>
      </c>
      <c r="I792" s="11" t="s">
        <v>69</v>
      </c>
      <c r="J792" s="11" t="s">
        <v>99</v>
      </c>
      <c r="K792" s="11" t="s">
        <v>54</v>
      </c>
      <c r="L792" s="11" t="s">
        <v>143</v>
      </c>
      <c r="M792" s="11" t="s">
        <v>122</v>
      </c>
      <c r="N792" s="11">
        <v>15</v>
      </c>
      <c r="O792" s="11">
        <v>2019</v>
      </c>
      <c r="P792" s="11" t="s">
        <v>154</v>
      </c>
      <c r="Q792" s="11" t="s">
        <v>154</v>
      </c>
      <c r="R792" s="11" t="s">
        <v>259</v>
      </c>
      <c r="S792" s="11" t="s">
        <v>104</v>
      </c>
      <c r="T792" s="11">
        <v>263</v>
      </c>
      <c r="U792" s="11" t="str">
        <f>IF(ISERROR(VLOOKUP(I792,'BACK INFO'!F:F,1,0)),IF(ISERROR(VLOOKUP(I792,'BACK INFO'!H:H,1,0)),K792,'BACK INFO'!$H$1),'BACK INFO'!$G$1)</f>
        <v>KELLY MICHELLE ELLINGSON</v>
      </c>
    </row>
    <row r="793" spans="1:21" s="11" customFormat="1" x14ac:dyDescent="0.35">
      <c r="A793" s="11" t="s">
        <v>94</v>
      </c>
      <c r="B793" s="11">
        <v>2018</v>
      </c>
      <c r="C793" s="11">
        <v>9</v>
      </c>
      <c r="D793" s="11" t="s">
        <v>95</v>
      </c>
      <c r="E793" s="11" t="s">
        <v>96</v>
      </c>
      <c r="F793" s="11" t="s">
        <v>700</v>
      </c>
      <c r="G793" s="11" t="s">
        <v>259</v>
      </c>
      <c r="H793" s="11" t="s">
        <v>151</v>
      </c>
      <c r="I793" s="11" t="s">
        <v>68</v>
      </c>
      <c r="J793" s="11" t="s">
        <v>99</v>
      </c>
      <c r="K793" s="11" t="s">
        <v>54</v>
      </c>
      <c r="L793" s="11" t="s">
        <v>129</v>
      </c>
      <c r="M793" s="11" t="s">
        <v>122</v>
      </c>
      <c r="N793" s="11">
        <v>15</v>
      </c>
      <c r="O793" s="11">
        <v>2019</v>
      </c>
      <c r="P793" s="11" t="s">
        <v>154</v>
      </c>
      <c r="Q793" s="11" t="s">
        <v>154</v>
      </c>
      <c r="R793" s="11" t="s">
        <v>259</v>
      </c>
      <c r="S793" s="11" t="s">
        <v>104</v>
      </c>
      <c r="T793" s="11">
        <v>263</v>
      </c>
      <c r="U793" s="11" t="str">
        <f>IF(ISERROR(VLOOKUP(I793,'BACK INFO'!F:F,1,0)),IF(ISERROR(VLOOKUP(I793,'BACK INFO'!H:H,1,0)),K793,'BACK INFO'!$H$1),'BACK INFO'!$G$1)</f>
        <v>KELLY MICHELLE ELLINGSON</v>
      </c>
    </row>
    <row r="794" spans="1:21" s="11" customFormat="1" x14ac:dyDescent="0.35">
      <c r="A794" s="11" t="s">
        <v>94</v>
      </c>
      <c r="B794" s="11">
        <v>2018</v>
      </c>
      <c r="C794" s="11">
        <v>9</v>
      </c>
      <c r="D794" s="11" t="s">
        <v>95</v>
      </c>
      <c r="E794" s="11" t="s">
        <v>96</v>
      </c>
      <c r="F794" s="11" t="s">
        <v>700</v>
      </c>
      <c r="G794" s="11" t="s">
        <v>259</v>
      </c>
      <c r="H794" s="11" t="s">
        <v>151</v>
      </c>
      <c r="I794" s="11" t="s">
        <v>71</v>
      </c>
      <c r="J794" s="11" t="s">
        <v>99</v>
      </c>
      <c r="K794" s="11" t="s">
        <v>54</v>
      </c>
      <c r="L794" s="11" t="s">
        <v>164</v>
      </c>
      <c r="M794" s="11" t="s">
        <v>101</v>
      </c>
      <c r="N794" s="11">
        <v>3</v>
      </c>
      <c r="O794" s="11">
        <v>2019</v>
      </c>
      <c r="P794" s="11" t="s">
        <v>154</v>
      </c>
      <c r="Q794" s="11" t="s">
        <v>154</v>
      </c>
      <c r="R794" s="11" t="s">
        <v>259</v>
      </c>
      <c r="S794" s="11" t="s">
        <v>104</v>
      </c>
      <c r="T794" s="11">
        <v>45</v>
      </c>
      <c r="U794" s="11" t="str">
        <f>IF(ISERROR(VLOOKUP(I794,'BACK INFO'!F:F,1,0)),IF(ISERROR(VLOOKUP(I794,'BACK INFO'!H:H,1,0)),K794,'BACK INFO'!$H$1),'BACK INFO'!$G$1)</f>
        <v>KELLY MICHELLE ELLINGSON</v>
      </c>
    </row>
    <row r="795" spans="1:21" s="11" customFormat="1" x14ac:dyDescent="0.35">
      <c r="A795" s="11" t="s">
        <v>94</v>
      </c>
      <c r="B795" s="11">
        <v>2018</v>
      </c>
      <c r="C795" s="11">
        <v>9</v>
      </c>
      <c r="D795" s="11" t="s">
        <v>95</v>
      </c>
      <c r="E795" s="11" t="s">
        <v>96</v>
      </c>
      <c r="F795" s="11" t="s">
        <v>700</v>
      </c>
      <c r="G795" s="11" t="s">
        <v>259</v>
      </c>
      <c r="H795" s="11" t="s">
        <v>151</v>
      </c>
      <c r="I795" s="11" t="s">
        <v>72</v>
      </c>
      <c r="J795" s="11" t="s">
        <v>99</v>
      </c>
      <c r="K795" s="11" t="s">
        <v>54</v>
      </c>
      <c r="L795" s="11" t="s">
        <v>114</v>
      </c>
      <c r="M795" s="11" t="s">
        <v>101</v>
      </c>
      <c r="N795" s="11">
        <v>15</v>
      </c>
      <c r="O795" s="11">
        <v>2019</v>
      </c>
      <c r="P795" s="11" t="s">
        <v>154</v>
      </c>
      <c r="Q795" s="11" t="s">
        <v>154</v>
      </c>
      <c r="R795" s="11" t="s">
        <v>259</v>
      </c>
      <c r="S795" s="11" t="s">
        <v>104</v>
      </c>
      <c r="T795" s="11">
        <v>263</v>
      </c>
      <c r="U795" s="11" t="str">
        <f>IF(ISERROR(VLOOKUP(I795,'BACK INFO'!F:F,1,0)),IF(ISERROR(VLOOKUP(I795,'BACK INFO'!H:H,1,0)),K795,'BACK INFO'!$H$1),'BACK INFO'!$G$1)</f>
        <v>KELLY MICHELLE ELLINGSON</v>
      </c>
    </row>
    <row r="796" spans="1:21" s="11" customFormat="1" x14ac:dyDescent="0.35">
      <c r="A796" s="11" t="s">
        <v>94</v>
      </c>
      <c r="B796" s="11">
        <v>2018</v>
      </c>
      <c r="C796" s="11">
        <v>9</v>
      </c>
      <c r="D796" s="11" t="s">
        <v>95</v>
      </c>
      <c r="E796" s="11" t="s">
        <v>96</v>
      </c>
      <c r="F796" s="11" t="s">
        <v>700</v>
      </c>
      <c r="G796" s="11" t="s">
        <v>259</v>
      </c>
      <c r="H796" s="11" t="s">
        <v>151</v>
      </c>
      <c r="I796" s="11" t="s">
        <v>67</v>
      </c>
      <c r="J796" s="11" t="s">
        <v>99</v>
      </c>
      <c r="K796" s="11" t="s">
        <v>54</v>
      </c>
      <c r="L796" s="11" t="s">
        <v>173</v>
      </c>
      <c r="M796" s="11" t="s">
        <v>101</v>
      </c>
      <c r="N796" s="11">
        <v>3</v>
      </c>
      <c r="O796" s="11">
        <v>2019</v>
      </c>
      <c r="P796" s="11" t="s">
        <v>154</v>
      </c>
      <c r="Q796" s="11" t="s">
        <v>154</v>
      </c>
      <c r="R796" s="11" t="s">
        <v>259</v>
      </c>
      <c r="S796" s="11" t="s">
        <v>104</v>
      </c>
      <c r="T796" s="11">
        <v>45</v>
      </c>
      <c r="U796" s="11" t="str">
        <f>IF(ISERROR(VLOOKUP(I796,'BACK INFO'!F:F,1,0)),IF(ISERROR(VLOOKUP(I796,'BACK INFO'!H:H,1,0)),K796,'BACK INFO'!$H$1),'BACK INFO'!$G$1)</f>
        <v>KELLY MICHELLE ELLINGSON</v>
      </c>
    </row>
    <row r="797" spans="1:21" s="11" customFormat="1" x14ac:dyDescent="0.35">
      <c r="A797" s="11" t="s">
        <v>94</v>
      </c>
      <c r="B797" s="11">
        <v>2018</v>
      </c>
      <c r="C797" s="11">
        <v>9</v>
      </c>
      <c r="D797" s="11" t="s">
        <v>95</v>
      </c>
      <c r="E797" s="11" t="s">
        <v>96</v>
      </c>
      <c r="F797" s="11" t="s">
        <v>700</v>
      </c>
      <c r="G797" s="11" t="s">
        <v>259</v>
      </c>
      <c r="H797" s="11" t="s">
        <v>151</v>
      </c>
      <c r="I797" s="11" t="s">
        <v>73</v>
      </c>
      <c r="J797" s="11" t="s">
        <v>99</v>
      </c>
      <c r="K797" s="11" t="s">
        <v>54</v>
      </c>
      <c r="L797" s="11" t="s">
        <v>127</v>
      </c>
      <c r="M797" s="11" t="s">
        <v>101</v>
      </c>
      <c r="N797" s="11">
        <v>15</v>
      </c>
      <c r="O797" s="11">
        <v>2019</v>
      </c>
      <c r="P797" s="11" t="s">
        <v>154</v>
      </c>
      <c r="Q797" s="11" t="s">
        <v>154</v>
      </c>
      <c r="R797" s="11" t="s">
        <v>259</v>
      </c>
      <c r="S797" s="11" t="s">
        <v>104</v>
      </c>
      <c r="T797" s="11">
        <v>131.5</v>
      </c>
      <c r="U797" s="11" t="str">
        <f>IF(ISERROR(VLOOKUP(I797,'BACK INFO'!F:F,1,0)),IF(ISERROR(VLOOKUP(I797,'BACK INFO'!H:H,1,0)),K797,'BACK INFO'!$H$1),'BACK INFO'!$G$1)</f>
        <v>KELLY MICHELLE ELLINGSON</v>
      </c>
    </row>
    <row r="798" spans="1:21" s="11" customFormat="1" x14ac:dyDescent="0.35">
      <c r="A798" s="11" t="s">
        <v>94</v>
      </c>
      <c r="B798" s="11">
        <v>2018</v>
      </c>
      <c r="C798" s="11">
        <v>9</v>
      </c>
      <c r="D798" s="11" t="s">
        <v>95</v>
      </c>
      <c r="E798" s="11" t="s">
        <v>96</v>
      </c>
      <c r="F798" s="11" t="s">
        <v>700</v>
      </c>
      <c r="G798" s="11" t="s">
        <v>259</v>
      </c>
      <c r="H798" s="11" t="s">
        <v>151</v>
      </c>
      <c r="I798" s="11" t="s">
        <v>75</v>
      </c>
      <c r="J798" s="11" t="s">
        <v>99</v>
      </c>
      <c r="K798" s="11" t="s">
        <v>54</v>
      </c>
      <c r="L798" s="11" t="s">
        <v>131</v>
      </c>
      <c r="M798" s="11" t="s">
        <v>101</v>
      </c>
      <c r="N798" s="11">
        <v>15</v>
      </c>
      <c r="O798" s="11">
        <v>2019</v>
      </c>
      <c r="P798" s="11" t="s">
        <v>154</v>
      </c>
      <c r="Q798" s="11" t="s">
        <v>154</v>
      </c>
      <c r="R798" s="11" t="s">
        <v>259</v>
      </c>
      <c r="S798" s="11" t="s">
        <v>104</v>
      </c>
      <c r="T798" s="11">
        <v>131.5</v>
      </c>
      <c r="U798" s="11" t="str">
        <f>IF(ISERROR(VLOOKUP(I798,'BACK INFO'!F:F,1,0)),IF(ISERROR(VLOOKUP(I798,'BACK INFO'!H:H,1,0)),K798,'BACK INFO'!$H$1),'BACK INFO'!$G$1)</f>
        <v>KELLY MICHELLE ELLINGSON</v>
      </c>
    </row>
    <row r="799" spans="1:21" s="11" customFormat="1" x14ac:dyDescent="0.35">
      <c r="A799" s="11" t="s">
        <v>94</v>
      </c>
      <c r="B799" s="11">
        <v>2018</v>
      </c>
      <c r="C799" s="11">
        <v>9</v>
      </c>
      <c r="D799" s="11" t="s">
        <v>95</v>
      </c>
      <c r="E799" s="11" t="s">
        <v>96</v>
      </c>
      <c r="F799" s="11" t="s">
        <v>700</v>
      </c>
      <c r="G799" s="11" t="s">
        <v>259</v>
      </c>
      <c r="H799" s="11" t="s">
        <v>151</v>
      </c>
      <c r="I799" s="11" t="s">
        <v>74</v>
      </c>
      <c r="J799" s="11" t="s">
        <v>99</v>
      </c>
      <c r="K799" s="11" t="s">
        <v>54</v>
      </c>
      <c r="L799" s="11" t="s">
        <v>199</v>
      </c>
      <c r="M799" s="11" t="s">
        <v>101</v>
      </c>
      <c r="N799" s="11">
        <v>15</v>
      </c>
      <c r="O799" s="11">
        <v>2019</v>
      </c>
      <c r="P799" s="11" t="s">
        <v>154</v>
      </c>
      <c r="Q799" s="11" t="s">
        <v>154</v>
      </c>
      <c r="R799" s="11" t="s">
        <v>259</v>
      </c>
      <c r="S799" s="11" t="s">
        <v>104</v>
      </c>
      <c r="T799" s="11">
        <v>131.5</v>
      </c>
      <c r="U799" s="11" t="str">
        <f>IF(ISERROR(VLOOKUP(I799,'BACK INFO'!F:F,1,0)),IF(ISERROR(VLOOKUP(I799,'BACK INFO'!H:H,1,0)),K799,'BACK INFO'!$H$1),'BACK INFO'!$G$1)</f>
        <v>KELLY MICHELLE ELLINGSON</v>
      </c>
    </row>
    <row r="800" spans="1:21" s="11" customFormat="1" x14ac:dyDescent="0.35">
      <c r="A800" s="11" t="s">
        <v>94</v>
      </c>
      <c r="B800" s="11">
        <v>2018</v>
      </c>
      <c r="C800" s="11">
        <v>9</v>
      </c>
      <c r="D800" s="11" t="s">
        <v>95</v>
      </c>
      <c r="E800" s="11" t="s">
        <v>96</v>
      </c>
      <c r="F800" s="11" t="s">
        <v>700</v>
      </c>
      <c r="G800" s="11" t="s">
        <v>259</v>
      </c>
      <c r="H800" s="11" t="s">
        <v>151</v>
      </c>
      <c r="I800" s="11" t="s">
        <v>66</v>
      </c>
      <c r="J800" s="11" t="s">
        <v>99</v>
      </c>
      <c r="K800" s="11" t="s">
        <v>54</v>
      </c>
      <c r="L800" s="11" t="s">
        <v>121</v>
      </c>
      <c r="M800" s="11" t="s">
        <v>122</v>
      </c>
      <c r="N800" s="11">
        <v>15</v>
      </c>
      <c r="O800" s="11">
        <v>2019</v>
      </c>
      <c r="P800" s="11" t="s">
        <v>154</v>
      </c>
      <c r="Q800" s="11" t="s">
        <v>154</v>
      </c>
      <c r="R800" s="11" t="s">
        <v>259</v>
      </c>
      <c r="S800" s="11" t="s">
        <v>104</v>
      </c>
      <c r="T800" s="11">
        <v>119</v>
      </c>
      <c r="U800" s="11" t="str">
        <f>IF(ISERROR(VLOOKUP(I800,'BACK INFO'!F:F,1,0)),IF(ISERROR(VLOOKUP(I800,'BACK INFO'!H:H,1,0)),K800,'BACK INFO'!$H$1),'BACK INFO'!$G$1)</f>
        <v>KELLY MICHELLE ELLINGSON</v>
      </c>
    </row>
    <row r="801" spans="1:21" s="11" customFormat="1" x14ac:dyDescent="0.35">
      <c r="A801" s="11" t="s">
        <v>94</v>
      </c>
      <c r="B801" s="11">
        <v>2018</v>
      </c>
      <c r="C801" s="11">
        <v>9</v>
      </c>
      <c r="D801" s="11" t="s">
        <v>95</v>
      </c>
      <c r="E801" s="11" t="s">
        <v>96</v>
      </c>
      <c r="F801" s="11" t="s">
        <v>700</v>
      </c>
      <c r="G801" s="11" t="s">
        <v>259</v>
      </c>
      <c r="H801" s="11" t="s">
        <v>151</v>
      </c>
      <c r="I801" s="11" t="s">
        <v>76</v>
      </c>
      <c r="J801" s="11" t="s">
        <v>99</v>
      </c>
      <c r="K801" s="11" t="s">
        <v>54</v>
      </c>
      <c r="L801" s="11" t="s">
        <v>127</v>
      </c>
      <c r="M801" s="11" t="s">
        <v>101</v>
      </c>
      <c r="N801" s="11">
        <v>15</v>
      </c>
      <c r="O801" s="11">
        <v>2019</v>
      </c>
      <c r="P801" s="11" t="s">
        <v>154</v>
      </c>
      <c r="Q801" s="11" t="s">
        <v>154</v>
      </c>
      <c r="R801" s="11" t="s">
        <v>259</v>
      </c>
      <c r="S801" s="11" t="s">
        <v>104</v>
      </c>
      <c r="T801" s="11">
        <v>131.5</v>
      </c>
      <c r="U801" s="11" t="str">
        <f>IF(ISERROR(VLOOKUP(I801,'BACK INFO'!F:F,1,0)),IF(ISERROR(VLOOKUP(I801,'BACK INFO'!H:H,1,0)),K801,'BACK INFO'!$H$1),'BACK INFO'!$G$1)</f>
        <v>KELLY MICHELLE ELLINGSON</v>
      </c>
    </row>
    <row r="802" spans="1:21" s="11" customFormat="1" x14ac:dyDescent="0.35">
      <c r="A802" s="11" t="s">
        <v>94</v>
      </c>
      <c r="B802" s="11">
        <v>2018</v>
      </c>
      <c r="C802" s="11">
        <v>9</v>
      </c>
      <c r="D802" s="11" t="s">
        <v>95</v>
      </c>
      <c r="E802" s="11" t="s">
        <v>96</v>
      </c>
      <c r="F802" s="11" t="s">
        <v>700</v>
      </c>
      <c r="G802" s="11" t="s">
        <v>259</v>
      </c>
      <c r="H802" s="11" t="s">
        <v>152</v>
      </c>
      <c r="I802" s="11" t="s">
        <v>70</v>
      </c>
      <c r="J802" s="11" t="s">
        <v>99</v>
      </c>
      <c r="K802" s="11" t="s">
        <v>54</v>
      </c>
      <c r="L802" s="11" t="s">
        <v>157</v>
      </c>
      <c r="M802" s="11" t="s">
        <v>101</v>
      </c>
      <c r="N802" s="11">
        <v>50</v>
      </c>
      <c r="O802" s="11">
        <v>2019</v>
      </c>
      <c r="P802" s="11" t="s">
        <v>154</v>
      </c>
      <c r="Q802" s="11" t="s">
        <v>154</v>
      </c>
      <c r="R802" s="11" t="s">
        <v>259</v>
      </c>
      <c r="S802" s="11" t="s">
        <v>104</v>
      </c>
      <c r="T802" s="11">
        <v>673</v>
      </c>
      <c r="U802" s="11" t="str">
        <f>IF(ISERROR(VLOOKUP(I802,'BACK INFO'!F:F,1,0)),IF(ISERROR(VLOOKUP(I802,'BACK INFO'!H:H,1,0)),K802,'BACK INFO'!$H$1),'BACK INFO'!$G$1)</f>
        <v>KELLY MICHELLE ELLINGSON</v>
      </c>
    </row>
    <row r="803" spans="1:21" s="11" customFormat="1" x14ac:dyDescent="0.35">
      <c r="A803" s="11" t="s">
        <v>94</v>
      </c>
      <c r="B803" s="11">
        <v>2018</v>
      </c>
      <c r="C803" s="11">
        <v>9</v>
      </c>
      <c r="D803" s="11" t="s">
        <v>95</v>
      </c>
      <c r="E803" s="11" t="s">
        <v>96</v>
      </c>
      <c r="F803" s="11" t="s">
        <v>700</v>
      </c>
      <c r="G803" s="11" t="s">
        <v>259</v>
      </c>
      <c r="H803" s="11" t="s">
        <v>152</v>
      </c>
      <c r="I803" s="11" t="s">
        <v>69</v>
      </c>
      <c r="J803" s="11" t="s">
        <v>99</v>
      </c>
      <c r="K803" s="11" t="s">
        <v>54</v>
      </c>
      <c r="L803" s="11" t="s">
        <v>143</v>
      </c>
      <c r="M803" s="11" t="s">
        <v>122</v>
      </c>
      <c r="N803" s="11">
        <v>50</v>
      </c>
      <c r="O803" s="11">
        <v>2019</v>
      </c>
      <c r="P803" s="11" t="s">
        <v>154</v>
      </c>
      <c r="Q803" s="11" t="s">
        <v>154</v>
      </c>
      <c r="R803" s="11" t="s">
        <v>259</v>
      </c>
      <c r="S803" s="11" t="s">
        <v>104</v>
      </c>
      <c r="T803" s="11">
        <v>673</v>
      </c>
      <c r="U803" s="11" t="str">
        <f>IF(ISERROR(VLOOKUP(I803,'BACK INFO'!F:F,1,0)),IF(ISERROR(VLOOKUP(I803,'BACK INFO'!H:H,1,0)),K803,'BACK INFO'!$H$1),'BACK INFO'!$G$1)</f>
        <v>KELLY MICHELLE ELLINGSON</v>
      </c>
    </row>
    <row r="804" spans="1:21" s="11" customFormat="1" x14ac:dyDescent="0.35">
      <c r="A804" s="11" t="s">
        <v>94</v>
      </c>
      <c r="B804" s="11">
        <v>2018</v>
      </c>
      <c r="C804" s="11">
        <v>9</v>
      </c>
      <c r="D804" s="11" t="s">
        <v>95</v>
      </c>
      <c r="E804" s="11" t="s">
        <v>96</v>
      </c>
      <c r="F804" s="11" t="s">
        <v>700</v>
      </c>
      <c r="G804" s="11" t="s">
        <v>259</v>
      </c>
      <c r="H804" s="11" t="s">
        <v>152</v>
      </c>
      <c r="I804" s="11" t="s">
        <v>68</v>
      </c>
      <c r="J804" s="11" t="s">
        <v>99</v>
      </c>
      <c r="K804" s="11" t="s">
        <v>54</v>
      </c>
      <c r="L804" s="11" t="s">
        <v>129</v>
      </c>
      <c r="M804" s="11" t="s">
        <v>122</v>
      </c>
      <c r="N804" s="11">
        <v>50</v>
      </c>
      <c r="O804" s="11">
        <v>2019</v>
      </c>
      <c r="P804" s="11" t="s">
        <v>154</v>
      </c>
      <c r="Q804" s="11" t="s">
        <v>154</v>
      </c>
      <c r="R804" s="11" t="s">
        <v>259</v>
      </c>
      <c r="S804" s="11" t="s">
        <v>104</v>
      </c>
      <c r="T804" s="11">
        <v>673</v>
      </c>
      <c r="U804" s="11" t="str">
        <f>IF(ISERROR(VLOOKUP(I804,'BACK INFO'!F:F,1,0)),IF(ISERROR(VLOOKUP(I804,'BACK INFO'!H:H,1,0)),K804,'BACK INFO'!$H$1),'BACK INFO'!$G$1)</f>
        <v>KELLY MICHELLE ELLINGSON</v>
      </c>
    </row>
    <row r="805" spans="1:21" s="11" customFormat="1" x14ac:dyDescent="0.35">
      <c r="A805" s="11" t="s">
        <v>94</v>
      </c>
      <c r="B805" s="11">
        <v>2018</v>
      </c>
      <c r="C805" s="11">
        <v>9</v>
      </c>
      <c r="D805" s="11" t="s">
        <v>95</v>
      </c>
      <c r="E805" s="11" t="s">
        <v>96</v>
      </c>
      <c r="F805" s="11" t="s">
        <v>700</v>
      </c>
      <c r="G805" s="11" t="s">
        <v>259</v>
      </c>
      <c r="H805" s="11" t="s">
        <v>152</v>
      </c>
      <c r="I805" s="11" t="s">
        <v>71</v>
      </c>
      <c r="J805" s="11" t="s">
        <v>99</v>
      </c>
      <c r="K805" s="11" t="s">
        <v>54</v>
      </c>
      <c r="L805" s="11" t="s">
        <v>164</v>
      </c>
      <c r="M805" s="11" t="s">
        <v>101</v>
      </c>
      <c r="N805" s="11">
        <v>1</v>
      </c>
      <c r="O805" s="11">
        <v>2019</v>
      </c>
      <c r="P805" s="11" t="s">
        <v>154</v>
      </c>
      <c r="Q805" s="11" t="s">
        <v>154</v>
      </c>
      <c r="R805" s="11" t="s">
        <v>259</v>
      </c>
      <c r="S805" s="11" t="s">
        <v>104</v>
      </c>
      <c r="T805" s="11">
        <v>11</v>
      </c>
      <c r="U805" s="11" t="str">
        <f>IF(ISERROR(VLOOKUP(I805,'BACK INFO'!F:F,1,0)),IF(ISERROR(VLOOKUP(I805,'BACK INFO'!H:H,1,0)),K805,'BACK INFO'!$H$1),'BACK INFO'!$G$1)</f>
        <v>KELLY MICHELLE ELLINGSON</v>
      </c>
    </row>
    <row r="806" spans="1:21" s="11" customFormat="1" x14ac:dyDescent="0.35">
      <c r="A806" s="11" t="s">
        <v>94</v>
      </c>
      <c r="B806" s="11">
        <v>2018</v>
      </c>
      <c r="C806" s="11">
        <v>9</v>
      </c>
      <c r="D806" s="11" t="s">
        <v>95</v>
      </c>
      <c r="E806" s="11" t="s">
        <v>96</v>
      </c>
      <c r="F806" s="11" t="s">
        <v>700</v>
      </c>
      <c r="G806" s="11" t="s">
        <v>259</v>
      </c>
      <c r="H806" s="11" t="s">
        <v>152</v>
      </c>
      <c r="I806" s="11" t="s">
        <v>72</v>
      </c>
      <c r="J806" s="11" t="s">
        <v>99</v>
      </c>
      <c r="K806" s="11" t="s">
        <v>54</v>
      </c>
      <c r="L806" s="11" t="s">
        <v>114</v>
      </c>
      <c r="M806" s="11" t="s">
        <v>101</v>
      </c>
      <c r="N806" s="11">
        <v>50</v>
      </c>
      <c r="O806" s="11">
        <v>2019</v>
      </c>
      <c r="P806" s="11" t="s">
        <v>154</v>
      </c>
      <c r="Q806" s="11" t="s">
        <v>154</v>
      </c>
      <c r="R806" s="11" t="s">
        <v>259</v>
      </c>
      <c r="S806" s="11" t="s">
        <v>104</v>
      </c>
      <c r="T806" s="11">
        <v>673</v>
      </c>
      <c r="U806" s="11" t="str">
        <f>IF(ISERROR(VLOOKUP(I806,'BACK INFO'!F:F,1,0)),IF(ISERROR(VLOOKUP(I806,'BACK INFO'!H:H,1,0)),K806,'BACK INFO'!$H$1),'BACK INFO'!$G$1)</f>
        <v>KELLY MICHELLE ELLINGSON</v>
      </c>
    </row>
    <row r="807" spans="1:21" s="11" customFormat="1" x14ac:dyDescent="0.35">
      <c r="A807" s="11" t="s">
        <v>94</v>
      </c>
      <c r="B807" s="11">
        <v>2018</v>
      </c>
      <c r="C807" s="11">
        <v>9</v>
      </c>
      <c r="D807" s="11" t="s">
        <v>95</v>
      </c>
      <c r="E807" s="11" t="s">
        <v>96</v>
      </c>
      <c r="F807" s="11" t="s">
        <v>700</v>
      </c>
      <c r="G807" s="11" t="s">
        <v>259</v>
      </c>
      <c r="H807" s="11" t="s">
        <v>152</v>
      </c>
      <c r="I807" s="11" t="s">
        <v>67</v>
      </c>
      <c r="J807" s="11" t="s">
        <v>99</v>
      </c>
      <c r="K807" s="11" t="s">
        <v>54</v>
      </c>
      <c r="L807" s="11" t="s">
        <v>173</v>
      </c>
      <c r="M807" s="11" t="s">
        <v>101</v>
      </c>
      <c r="N807" s="11">
        <v>1</v>
      </c>
      <c r="O807" s="11">
        <v>2019</v>
      </c>
      <c r="P807" s="11" t="s">
        <v>154</v>
      </c>
      <c r="Q807" s="11" t="s">
        <v>154</v>
      </c>
      <c r="R807" s="11" t="s">
        <v>259</v>
      </c>
      <c r="S807" s="11" t="s">
        <v>104</v>
      </c>
      <c r="T807" s="11">
        <v>11</v>
      </c>
      <c r="U807" s="11" t="str">
        <f>IF(ISERROR(VLOOKUP(I807,'BACK INFO'!F:F,1,0)),IF(ISERROR(VLOOKUP(I807,'BACK INFO'!H:H,1,0)),K807,'BACK INFO'!$H$1),'BACK INFO'!$G$1)</f>
        <v>KELLY MICHELLE ELLINGSON</v>
      </c>
    </row>
    <row r="808" spans="1:21" s="11" customFormat="1" x14ac:dyDescent="0.35">
      <c r="A808" s="11" t="s">
        <v>94</v>
      </c>
      <c r="B808" s="11">
        <v>2018</v>
      </c>
      <c r="C808" s="11">
        <v>9</v>
      </c>
      <c r="D808" s="11" t="s">
        <v>95</v>
      </c>
      <c r="E808" s="11" t="s">
        <v>96</v>
      </c>
      <c r="F808" s="11" t="s">
        <v>700</v>
      </c>
      <c r="G808" s="11" t="s">
        <v>259</v>
      </c>
      <c r="H808" s="11" t="s">
        <v>152</v>
      </c>
      <c r="I808" s="11" t="s">
        <v>73</v>
      </c>
      <c r="J808" s="11" t="s">
        <v>99</v>
      </c>
      <c r="K808" s="11" t="s">
        <v>54</v>
      </c>
      <c r="L808" s="11" t="s">
        <v>127</v>
      </c>
      <c r="M808" s="11" t="s">
        <v>101</v>
      </c>
      <c r="N808" s="11">
        <v>50</v>
      </c>
      <c r="O808" s="11">
        <v>2019</v>
      </c>
      <c r="P808" s="11" t="s">
        <v>154</v>
      </c>
      <c r="Q808" s="11" t="s">
        <v>154</v>
      </c>
      <c r="R808" s="11" t="s">
        <v>259</v>
      </c>
      <c r="S808" s="11" t="s">
        <v>104</v>
      </c>
      <c r="T808" s="11">
        <v>336.5</v>
      </c>
      <c r="U808" s="11" t="str">
        <f>IF(ISERROR(VLOOKUP(I808,'BACK INFO'!F:F,1,0)),IF(ISERROR(VLOOKUP(I808,'BACK INFO'!H:H,1,0)),K808,'BACK INFO'!$H$1),'BACK INFO'!$G$1)</f>
        <v>KELLY MICHELLE ELLINGSON</v>
      </c>
    </row>
    <row r="809" spans="1:21" s="11" customFormat="1" x14ac:dyDescent="0.35">
      <c r="A809" s="11" t="s">
        <v>94</v>
      </c>
      <c r="B809" s="11">
        <v>2018</v>
      </c>
      <c r="C809" s="11">
        <v>9</v>
      </c>
      <c r="D809" s="11" t="s">
        <v>95</v>
      </c>
      <c r="E809" s="11" t="s">
        <v>96</v>
      </c>
      <c r="F809" s="11" t="s">
        <v>700</v>
      </c>
      <c r="G809" s="11" t="s">
        <v>259</v>
      </c>
      <c r="H809" s="11" t="s">
        <v>152</v>
      </c>
      <c r="I809" s="11" t="s">
        <v>75</v>
      </c>
      <c r="J809" s="11" t="s">
        <v>99</v>
      </c>
      <c r="K809" s="11" t="s">
        <v>54</v>
      </c>
      <c r="L809" s="11" t="s">
        <v>131</v>
      </c>
      <c r="M809" s="11" t="s">
        <v>101</v>
      </c>
      <c r="N809" s="11">
        <v>50</v>
      </c>
      <c r="O809" s="11">
        <v>2019</v>
      </c>
      <c r="P809" s="11" t="s">
        <v>154</v>
      </c>
      <c r="Q809" s="11" t="s">
        <v>154</v>
      </c>
      <c r="R809" s="11" t="s">
        <v>259</v>
      </c>
      <c r="S809" s="11" t="s">
        <v>104</v>
      </c>
      <c r="T809" s="11">
        <v>336.5</v>
      </c>
      <c r="U809" s="11" t="str">
        <f>IF(ISERROR(VLOOKUP(I809,'BACK INFO'!F:F,1,0)),IF(ISERROR(VLOOKUP(I809,'BACK INFO'!H:H,1,0)),K809,'BACK INFO'!$H$1),'BACK INFO'!$G$1)</f>
        <v>KELLY MICHELLE ELLINGSON</v>
      </c>
    </row>
    <row r="810" spans="1:21" s="11" customFormat="1" x14ac:dyDescent="0.35">
      <c r="A810" s="11" t="s">
        <v>94</v>
      </c>
      <c r="B810" s="11">
        <v>2018</v>
      </c>
      <c r="C810" s="11">
        <v>9</v>
      </c>
      <c r="D810" s="11" t="s">
        <v>95</v>
      </c>
      <c r="E810" s="11" t="s">
        <v>96</v>
      </c>
      <c r="F810" s="11" t="s">
        <v>700</v>
      </c>
      <c r="G810" s="11" t="s">
        <v>259</v>
      </c>
      <c r="H810" s="11" t="s">
        <v>152</v>
      </c>
      <c r="I810" s="11" t="s">
        <v>74</v>
      </c>
      <c r="J810" s="11" t="s">
        <v>99</v>
      </c>
      <c r="K810" s="11" t="s">
        <v>54</v>
      </c>
      <c r="L810" s="11" t="s">
        <v>199</v>
      </c>
      <c r="M810" s="11" t="s">
        <v>101</v>
      </c>
      <c r="N810" s="11">
        <v>50</v>
      </c>
      <c r="O810" s="11">
        <v>2019</v>
      </c>
      <c r="P810" s="11" t="s">
        <v>154</v>
      </c>
      <c r="Q810" s="11" t="s">
        <v>154</v>
      </c>
      <c r="R810" s="11" t="s">
        <v>259</v>
      </c>
      <c r="S810" s="11" t="s">
        <v>104</v>
      </c>
      <c r="T810" s="11">
        <v>336.5</v>
      </c>
      <c r="U810" s="11" t="str">
        <f>IF(ISERROR(VLOOKUP(I810,'BACK INFO'!F:F,1,0)),IF(ISERROR(VLOOKUP(I810,'BACK INFO'!H:H,1,0)),K810,'BACK INFO'!$H$1),'BACK INFO'!$G$1)</f>
        <v>KELLY MICHELLE ELLINGSON</v>
      </c>
    </row>
    <row r="811" spans="1:21" s="11" customFormat="1" x14ac:dyDescent="0.35">
      <c r="A811" s="11" t="s">
        <v>94</v>
      </c>
      <c r="B811" s="11">
        <v>2018</v>
      </c>
      <c r="C811" s="11">
        <v>9</v>
      </c>
      <c r="D811" s="11" t="s">
        <v>95</v>
      </c>
      <c r="E811" s="11" t="s">
        <v>96</v>
      </c>
      <c r="F811" s="11" t="s">
        <v>700</v>
      </c>
      <c r="G811" s="11" t="s">
        <v>259</v>
      </c>
      <c r="H811" s="11" t="s">
        <v>152</v>
      </c>
      <c r="I811" s="11" t="s">
        <v>66</v>
      </c>
      <c r="J811" s="11" t="s">
        <v>99</v>
      </c>
      <c r="K811" s="11" t="s">
        <v>54</v>
      </c>
      <c r="L811" s="11" t="s">
        <v>121</v>
      </c>
      <c r="M811" s="11" t="s">
        <v>122</v>
      </c>
      <c r="N811" s="11">
        <v>50</v>
      </c>
      <c r="O811" s="11">
        <v>2019</v>
      </c>
      <c r="P811" s="11" t="s">
        <v>154</v>
      </c>
      <c r="Q811" s="11" t="s">
        <v>154</v>
      </c>
      <c r="R811" s="11" t="s">
        <v>259</v>
      </c>
      <c r="S811" s="11" t="s">
        <v>104</v>
      </c>
      <c r="T811" s="11">
        <v>336.5</v>
      </c>
      <c r="U811" s="11" t="str">
        <f>IF(ISERROR(VLOOKUP(I811,'BACK INFO'!F:F,1,0)),IF(ISERROR(VLOOKUP(I811,'BACK INFO'!H:H,1,0)),K811,'BACK INFO'!$H$1),'BACK INFO'!$G$1)</f>
        <v>KELLY MICHELLE ELLINGSON</v>
      </c>
    </row>
    <row r="812" spans="1:21" s="11" customFormat="1" x14ac:dyDescent="0.35">
      <c r="A812" s="11" t="s">
        <v>94</v>
      </c>
      <c r="B812" s="11">
        <v>2018</v>
      </c>
      <c r="C812" s="11">
        <v>9</v>
      </c>
      <c r="D812" s="11" t="s">
        <v>95</v>
      </c>
      <c r="E812" s="11" t="s">
        <v>96</v>
      </c>
      <c r="F812" s="11" t="s">
        <v>700</v>
      </c>
      <c r="G812" s="11" t="s">
        <v>259</v>
      </c>
      <c r="H812" s="11" t="s">
        <v>152</v>
      </c>
      <c r="I812" s="11" t="s">
        <v>76</v>
      </c>
      <c r="J812" s="11" t="s">
        <v>99</v>
      </c>
      <c r="K812" s="11" t="s">
        <v>54</v>
      </c>
      <c r="L812" s="11" t="s">
        <v>127</v>
      </c>
      <c r="M812" s="11" t="s">
        <v>101</v>
      </c>
      <c r="N812" s="11">
        <v>50</v>
      </c>
      <c r="O812" s="11">
        <v>2019</v>
      </c>
      <c r="P812" s="11" t="s">
        <v>154</v>
      </c>
      <c r="Q812" s="11" t="s">
        <v>154</v>
      </c>
      <c r="R812" s="11" t="s">
        <v>259</v>
      </c>
      <c r="S812" s="11" t="s">
        <v>104</v>
      </c>
      <c r="T812" s="11">
        <v>336.5</v>
      </c>
      <c r="U812" s="11" t="str">
        <f>IF(ISERROR(VLOOKUP(I812,'BACK INFO'!F:F,1,0)),IF(ISERROR(VLOOKUP(I812,'BACK INFO'!H:H,1,0)),K812,'BACK INFO'!$H$1),'BACK INFO'!$G$1)</f>
        <v>KELLY MICHELLE ELLINGSON</v>
      </c>
    </row>
    <row r="813" spans="1:21" s="11" customFormat="1" x14ac:dyDescent="0.35">
      <c r="A813" s="11" t="s">
        <v>94</v>
      </c>
      <c r="B813" s="11">
        <v>2018</v>
      </c>
      <c r="C813" s="11">
        <v>9</v>
      </c>
      <c r="D813" s="11" t="s">
        <v>95</v>
      </c>
      <c r="E813" s="11" t="s">
        <v>96</v>
      </c>
      <c r="F813" s="11" t="s">
        <v>700</v>
      </c>
      <c r="G813" s="11" t="s">
        <v>344</v>
      </c>
      <c r="H813" s="11" t="s">
        <v>110</v>
      </c>
      <c r="I813" s="11" t="s">
        <v>60</v>
      </c>
      <c r="J813" s="11" t="s">
        <v>99</v>
      </c>
      <c r="K813" s="11" t="s">
        <v>54</v>
      </c>
      <c r="L813" s="11" t="s">
        <v>100</v>
      </c>
      <c r="M813" s="11" t="s">
        <v>101</v>
      </c>
      <c r="N813" s="11">
        <v>34</v>
      </c>
      <c r="O813" s="11">
        <v>2019</v>
      </c>
      <c r="P813" s="11" t="s">
        <v>222</v>
      </c>
      <c r="Q813" s="11" t="s">
        <v>222</v>
      </c>
      <c r="R813" s="11" t="s">
        <v>344</v>
      </c>
      <c r="S813" s="11" t="s">
        <v>104</v>
      </c>
      <c r="T813" s="11">
        <v>1188.6399999999999</v>
      </c>
      <c r="U813" s="11" t="str">
        <f>IF(ISERROR(VLOOKUP(I813,'BACK INFO'!F:F,1,0)),IF(ISERROR(VLOOKUP(I813,'BACK INFO'!H:H,1,0)),K813,'BACK INFO'!$H$1),'BACK INFO'!$G$1)</f>
        <v>PAIGE ALYSE STRAUGHAN</v>
      </c>
    </row>
    <row r="814" spans="1:21" s="11" customFormat="1" x14ac:dyDescent="0.35">
      <c r="A814" s="11" t="s">
        <v>94</v>
      </c>
      <c r="B814" s="11">
        <v>2018</v>
      </c>
      <c r="C814" s="11">
        <v>9</v>
      </c>
      <c r="D814" s="11" t="s">
        <v>95</v>
      </c>
      <c r="E814" s="11" t="s">
        <v>96</v>
      </c>
      <c r="F814" s="11" t="s">
        <v>700</v>
      </c>
      <c r="G814" s="11" t="s">
        <v>344</v>
      </c>
      <c r="H814" s="11" t="s">
        <v>110</v>
      </c>
      <c r="I814" s="11" t="s">
        <v>60</v>
      </c>
      <c r="J814" s="11" t="s">
        <v>99</v>
      </c>
      <c r="K814" s="11" t="s">
        <v>54</v>
      </c>
      <c r="L814" s="11" t="s">
        <v>100</v>
      </c>
      <c r="M814" s="11" t="s">
        <v>101</v>
      </c>
      <c r="N814" s="11">
        <v>105</v>
      </c>
      <c r="O814" s="11">
        <v>2019</v>
      </c>
      <c r="P814" s="11" t="s">
        <v>222</v>
      </c>
      <c r="Q814" s="11" t="s">
        <v>222</v>
      </c>
      <c r="R814" s="11" t="s">
        <v>344</v>
      </c>
      <c r="S814" s="11" t="s">
        <v>104</v>
      </c>
      <c r="T814" s="11">
        <v>3670.8000000000011</v>
      </c>
      <c r="U814" s="11" t="str">
        <f>IF(ISERROR(VLOOKUP(I814,'BACK INFO'!F:F,1,0)),IF(ISERROR(VLOOKUP(I814,'BACK INFO'!H:H,1,0)),K814,'BACK INFO'!$H$1),'BACK INFO'!$G$1)</f>
        <v>PAIGE ALYSE STRAUGHAN</v>
      </c>
    </row>
    <row r="815" spans="1:21" s="11" customFormat="1" x14ac:dyDescent="0.35">
      <c r="A815" s="11" t="s">
        <v>94</v>
      </c>
      <c r="B815" s="11">
        <v>2018</v>
      </c>
      <c r="C815" s="11">
        <v>9</v>
      </c>
      <c r="D815" s="11" t="s">
        <v>260</v>
      </c>
      <c r="E815" s="11" t="s">
        <v>96</v>
      </c>
      <c r="F815" s="11" t="s">
        <v>700</v>
      </c>
      <c r="G815" s="11" t="s">
        <v>155</v>
      </c>
      <c r="H815" s="11" t="s">
        <v>110</v>
      </c>
      <c r="I815" s="11" t="s">
        <v>205</v>
      </c>
      <c r="J815" s="11" t="s">
        <v>99</v>
      </c>
      <c r="K815" s="11" t="s">
        <v>67</v>
      </c>
      <c r="L815" s="11" t="s">
        <v>133</v>
      </c>
      <c r="M815" s="11" t="s">
        <v>101</v>
      </c>
      <c r="N815" s="11">
        <v>2</v>
      </c>
      <c r="O815" s="11">
        <v>2018</v>
      </c>
      <c r="P815" s="11" t="s">
        <v>154</v>
      </c>
      <c r="Q815" s="11" t="s">
        <v>154</v>
      </c>
      <c r="R815" s="11" t="s">
        <v>155</v>
      </c>
      <c r="S815" s="11" t="s">
        <v>104</v>
      </c>
      <c r="T815" s="11">
        <v>61</v>
      </c>
      <c r="U815" s="11" t="str">
        <f>IF(ISERROR(VLOOKUP(I815,'BACK INFO'!F:F,1,0)),IF(ISERROR(VLOOKUP(I815,'BACK INFO'!H:H,1,0)),K815,'BACK INFO'!$H$1),'BACK INFO'!$G$1)</f>
        <v>ANITA M. HOPKINS</v>
      </c>
    </row>
    <row r="816" spans="1:21" s="11" customFormat="1" x14ac:dyDescent="0.35">
      <c r="A816" s="11" t="s">
        <v>94</v>
      </c>
      <c r="B816" s="11">
        <v>2018</v>
      </c>
      <c r="C816" s="11">
        <v>9</v>
      </c>
      <c r="D816" s="11" t="s">
        <v>260</v>
      </c>
      <c r="E816" s="11" t="s">
        <v>96</v>
      </c>
      <c r="F816" s="11" t="s">
        <v>700</v>
      </c>
      <c r="G816" s="11" t="s">
        <v>192</v>
      </c>
      <c r="H816" s="11" t="s">
        <v>110</v>
      </c>
      <c r="I816" s="11" t="s">
        <v>272</v>
      </c>
      <c r="J816" s="11" t="s">
        <v>99</v>
      </c>
      <c r="K816" s="11" t="s">
        <v>75</v>
      </c>
      <c r="L816" s="11" t="s">
        <v>273</v>
      </c>
      <c r="M816" s="11" t="s">
        <v>101</v>
      </c>
      <c r="N816" s="11">
        <v>2</v>
      </c>
      <c r="O816" s="11">
        <v>2018</v>
      </c>
      <c r="P816" s="11" t="s">
        <v>193</v>
      </c>
      <c r="Q816" s="11" t="s">
        <v>193</v>
      </c>
      <c r="R816" s="11" t="s">
        <v>192</v>
      </c>
      <c r="S816" s="11" t="s">
        <v>104</v>
      </c>
      <c r="T816" s="11">
        <v>64</v>
      </c>
      <c r="U816" s="11" t="str">
        <f>IF(ISERROR(VLOOKUP(I816,'BACK INFO'!F:F,1,0)),IF(ISERROR(VLOOKUP(I816,'BACK INFO'!H:H,1,0)),K816,'BACK INFO'!$H$1),'BACK INFO'!$G$1)</f>
        <v>LAURA BONG</v>
      </c>
    </row>
    <row r="817" spans="1:21" s="11" customFormat="1" x14ac:dyDescent="0.35">
      <c r="A817" s="11" t="s">
        <v>94</v>
      </c>
      <c r="B817" s="11">
        <v>2018</v>
      </c>
      <c r="C817" s="11">
        <v>10</v>
      </c>
      <c r="D817" s="11" t="s">
        <v>95</v>
      </c>
      <c r="E817" s="11" t="s">
        <v>96</v>
      </c>
      <c r="F817" s="11" t="s">
        <v>700</v>
      </c>
      <c r="G817" s="11" t="s">
        <v>97</v>
      </c>
      <c r="H817" s="11" t="s">
        <v>152</v>
      </c>
      <c r="I817" s="11" t="s">
        <v>686</v>
      </c>
      <c r="J817" s="11" t="s">
        <v>99</v>
      </c>
      <c r="K817" s="11" t="s">
        <v>54</v>
      </c>
      <c r="L817" s="11" t="s">
        <v>100</v>
      </c>
      <c r="M817" s="11" t="s">
        <v>101</v>
      </c>
      <c r="N817" s="11">
        <v>2</v>
      </c>
      <c r="O817" s="11">
        <v>2017</v>
      </c>
      <c r="P817" s="11" t="s">
        <v>102</v>
      </c>
      <c r="Q817" s="11" t="s">
        <v>103</v>
      </c>
      <c r="R817" s="11" t="s">
        <v>103</v>
      </c>
      <c r="S817" s="11" t="s">
        <v>104</v>
      </c>
      <c r="T817" s="11">
        <v>53.4</v>
      </c>
      <c r="U817" s="11" t="str">
        <f>IF(ISERROR(VLOOKUP(I817,'BACK INFO'!F:F,1,0)),IF(ISERROR(VLOOKUP(I817,'BACK INFO'!H:H,1,0)),K817,'BACK INFO'!$H$1),'BACK INFO'!$G$1)</f>
        <v>PAIGE ALYSE STRAUGHAN</v>
      </c>
    </row>
    <row r="818" spans="1:21" s="11" customFormat="1" x14ac:dyDescent="0.35">
      <c r="A818" s="11" t="s">
        <v>94</v>
      </c>
      <c r="B818" s="11">
        <v>2018</v>
      </c>
      <c r="C818" s="11">
        <v>10</v>
      </c>
      <c r="D818" s="11" t="s">
        <v>95</v>
      </c>
      <c r="E818" s="11" t="s">
        <v>96</v>
      </c>
      <c r="F818" s="11" t="s">
        <v>700</v>
      </c>
      <c r="G818" s="11" t="s">
        <v>105</v>
      </c>
      <c r="H818" s="11" t="s">
        <v>110</v>
      </c>
      <c r="I818" s="11" t="s">
        <v>686</v>
      </c>
      <c r="J818" s="11" t="s">
        <v>99</v>
      </c>
      <c r="K818" s="11" t="s">
        <v>54</v>
      </c>
      <c r="L818" s="11" t="s">
        <v>100</v>
      </c>
      <c r="M818" s="11" t="s">
        <v>101</v>
      </c>
      <c r="N818" s="11">
        <v>8</v>
      </c>
      <c r="O818" s="11">
        <v>2017</v>
      </c>
      <c r="P818" s="11" t="s">
        <v>109</v>
      </c>
      <c r="Q818" s="11" t="s">
        <v>103</v>
      </c>
      <c r="R818" s="11" t="s">
        <v>103</v>
      </c>
      <c r="S818" s="11" t="s">
        <v>104</v>
      </c>
      <c r="T818" s="11">
        <v>195.8</v>
      </c>
      <c r="U818" s="11" t="str">
        <f>IF(ISERROR(VLOOKUP(I818,'BACK INFO'!F:F,1,0)),IF(ISERROR(VLOOKUP(I818,'BACK INFO'!H:H,1,0)),K818,'BACK INFO'!$H$1),'BACK INFO'!$G$1)</f>
        <v>PAIGE ALYSE STRAUGHAN</v>
      </c>
    </row>
    <row r="819" spans="1:21" s="11" customFormat="1" x14ac:dyDescent="0.35">
      <c r="A819" s="11" t="s">
        <v>94</v>
      </c>
      <c r="B819" s="11">
        <v>2018</v>
      </c>
      <c r="C819" s="11">
        <v>10</v>
      </c>
      <c r="D819" s="11" t="s">
        <v>95</v>
      </c>
      <c r="E819" s="11" t="s">
        <v>96</v>
      </c>
      <c r="F819" s="11" t="s">
        <v>700</v>
      </c>
      <c r="G819" s="11" t="s">
        <v>111</v>
      </c>
      <c r="H819" s="11" t="s">
        <v>98</v>
      </c>
      <c r="I819" s="11" t="s">
        <v>686</v>
      </c>
      <c r="J819" s="11" t="s">
        <v>99</v>
      </c>
      <c r="K819" s="11" t="s">
        <v>54</v>
      </c>
      <c r="L819" s="11" t="s">
        <v>100</v>
      </c>
      <c r="M819" s="11" t="s">
        <v>101</v>
      </c>
      <c r="N819" s="11">
        <v>7</v>
      </c>
      <c r="O819" s="11">
        <v>2017</v>
      </c>
      <c r="P819" s="11" t="s">
        <v>112</v>
      </c>
      <c r="Q819" s="11" t="s">
        <v>103</v>
      </c>
      <c r="R819" s="11" t="s">
        <v>103</v>
      </c>
      <c r="S819" s="11" t="s">
        <v>104</v>
      </c>
      <c r="T819" s="11">
        <v>200.25</v>
      </c>
      <c r="U819" s="11" t="str">
        <f>IF(ISERROR(VLOOKUP(I819,'BACK INFO'!F:F,1,0)),IF(ISERROR(VLOOKUP(I819,'BACK INFO'!H:H,1,0)),K819,'BACK INFO'!$H$1),'BACK INFO'!$G$1)</f>
        <v>PAIGE ALYSE STRAUGHAN</v>
      </c>
    </row>
    <row r="820" spans="1:21" s="11" customFormat="1" x14ac:dyDescent="0.35">
      <c r="A820" s="11" t="s">
        <v>94</v>
      </c>
      <c r="B820" s="11">
        <v>2018</v>
      </c>
      <c r="C820" s="11">
        <v>10</v>
      </c>
      <c r="D820" s="11" t="s">
        <v>95</v>
      </c>
      <c r="E820" s="11" t="s">
        <v>96</v>
      </c>
      <c r="F820" s="11" t="s">
        <v>700</v>
      </c>
      <c r="G820" s="11" t="s">
        <v>111</v>
      </c>
      <c r="H820" s="11" t="s">
        <v>110</v>
      </c>
      <c r="I820" s="11" t="s">
        <v>686</v>
      </c>
      <c r="J820" s="11" t="s">
        <v>99</v>
      </c>
      <c r="K820" s="11" t="s">
        <v>54</v>
      </c>
      <c r="L820" s="11" t="s">
        <v>100</v>
      </c>
      <c r="M820" s="11" t="s">
        <v>101</v>
      </c>
      <c r="N820" s="11">
        <v>3</v>
      </c>
      <c r="O820" s="11">
        <v>2017</v>
      </c>
      <c r="P820" s="11" t="s">
        <v>112</v>
      </c>
      <c r="Q820" s="11" t="s">
        <v>103</v>
      </c>
      <c r="R820" s="11" t="s">
        <v>103</v>
      </c>
      <c r="S820" s="11" t="s">
        <v>104</v>
      </c>
      <c r="T820" s="11">
        <v>81.88</v>
      </c>
      <c r="U820" s="11" t="str">
        <f>IF(ISERROR(VLOOKUP(I820,'BACK INFO'!F:F,1,0)),IF(ISERROR(VLOOKUP(I820,'BACK INFO'!H:H,1,0)),K820,'BACK INFO'!$H$1),'BACK INFO'!$G$1)</f>
        <v>PAIGE ALYSE STRAUGHAN</v>
      </c>
    </row>
    <row r="821" spans="1:21" s="11" customFormat="1" x14ac:dyDescent="0.35">
      <c r="A821" s="11" t="s">
        <v>94</v>
      </c>
      <c r="B821" s="11">
        <v>2018</v>
      </c>
      <c r="C821" s="11">
        <v>10</v>
      </c>
      <c r="D821" s="11" t="s">
        <v>95</v>
      </c>
      <c r="E821" s="11" t="s">
        <v>96</v>
      </c>
      <c r="F821" s="11" t="s">
        <v>700</v>
      </c>
      <c r="G821" s="11" t="s">
        <v>118</v>
      </c>
      <c r="H821" s="11" t="s">
        <v>98</v>
      </c>
      <c r="I821" s="11" t="s">
        <v>686</v>
      </c>
      <c r="J821" s="11" t="s">
        <v>99</v>
      </c>
      <c r="K821" s="11" t="s">
        <v>54</v>
      </c>
      <c r="L821" s="11" t="s">
        <v>100</v>
      </c>
      <c r="M821" s="11" t="s">
        <v>101</v>
      </c>
      <c r="N821" s="11">
        <v>91</v>
      </c>
      <c r="O821" s="11">
        <v>2018</v>
      </c>
      <c r="P821" s="11" t="s">
        <v>112</v>
      </c>
      <c r="Q821" s="11" t="s">
        <v>103</v>
      </c>
      <c r="R821" s="11" t="s">
        <v>103</v>
      </c>
      <c r="S821" s="11" t="s">
        <v>104</v>
      </c>
      <c r="T821" s="11">
        <v>2471.5299999999984</v>
      </c>
      <c r="U821" s="11" t="str">
        <f>IF(ISERROR(VLOOKUP(I821,'BACK INFO'!F:F,1,0)),IF(ISERROR(VLOOKUP(I821,'BACK INFO'!H:H,1,0)),K821,'BACK INFO'!$H$1),'BACK INFO'!$G$1)</f>
        <v>PAIGE ALYSE STRAUGHAN</v>
      </c>
    </row>
    <row r="822" spans="1:21" s="11" customFormat="1" x14ac:dyDescent="0.35">
      <c r="A822" s="11" t="s">
        <v>94</v>
      </c>
      <c r="B822" s="11">
        <v>2018</v>
      </c>
      <c r="C822" s="11">
        <v>10</v>
      </c>
      <c r="D822" s="11" t="s">
        <v>95</v>
      </c>
      <c r="E822" s="11" t="s">
        <v>96</v>
      </c>
      <c r="F822" s="11" t="s">
        <v>700</v>
      </c>
      <c r="G822" s="11" t="s">
        <v>118</v>
      </c>
      <c r="H822" s="11" t="s">
        <v>98</v>
      </c>
      <c r="I822" s="11" t="s">
        <v>345</v>
      </c>
      <c r="J822" s="11" t="s">
        <v>99</v>
      </c>
      <c r="K822" s="11" t="s">
        <v>73</v>
      </c>
      <c r="L822" s="11" t="s">
        <v>346</v>
      </c>
      <c r="M822" s="11" t="s">
        <v>101</v>
      </c>
      <c r="N822" s="11">
        <v>17</v>
      </c>
      <c r="O822" s="11">
        <v>2018</v>
      </c>
      <c r="P822" s="11" t="s">
        <v>112</v>
      </c>
      <c r="Q822" s="11" t="s">
        <v>103</v>
      </c>
      <c r="R822" s="11" t="s">
        <v>103</v>
      </c>
      <c r="S822" s="11" t="s">
        <v>104</v>
      </c>
      <c r="T822" s="11">
        <v>270.59999999999997</v>
      </c>
      <c r="U822" s="11" t="str">
        <f>IF(ISERROR(VLOOKUP(I822,'BACK INFO'!F:F,1,0)),IF(ISERROR(VLOOKUP(I822,'BACK INFO'!H:H,1,0)),K822,'BACK INFO'!$H$1),'BACK INFO'!$G$1)</f>
        <v>PHYLLIS POSNER</v>
      </c>
    </row>
    <row r="823" spans="1:21" s="11" customFormat="1" x14ac:dyDescent="0.35">
      <c r="A823" s="11" t="s">
        <v>94</v>
      </c>
      <c r="B823" s="11">
        <v>2018</v>
      </c>
      <c r="C823" s="11">
        <v>10</v>
      </c>
      <c r="D823" s="11" t="s">
        <v>95</v>
      </c>
      <c r="E823" s="11" t="s">
        <v>96</v>
      </c>
      <c r="F823" s="11" t="s">
        <v>700</v>
      </c>
      <c r="G823" s="11" t="s">
        <v>118</v>
      </c>
      <c r="H823" s="11" t="s">
        <v>98</v>
      </c>
      <c r="I823" s="11" t="s">
        <v>347</v>
      </c>
      <c r="J823" s="11" t="s">
        <v>99</v>
      </c>
      <c r="K823" s="11" t="s">
        <v>54</v>
      </c>
      <c r="L823" s="11" t="s">
        <v>133</v>
      </c>
      <c r="M823" s="11" t="s">
        <v>101</v>
      </c>
      <c r="N823" s="11">
        <v>2173</v>
      </c>
      <c r="O823" s="11">
        <v>2018</v>
      </c>
      <c r="P823" s="11" t="s">
        <v>112</v>
      </c>
      <c r="Q823" s="11" t="s">
        <v>103</v>
      </c>
      <c r="R823" s="11" t="s">
        <v>103</v>
      </c>
      <c r="S823" s="11" t="s">
        <v>104</v>
      </c>
      <c r="T823" s="11">
        <v>35344</v>
      </c>
      <c r="U823" s="11" t="str">
        <f>IF(ISERROR(VLOOKUP(I823,'BACK INFO'!F:F,1,0)),IF(ISERROR(VLOOKUP(I823,'BACK INFO'!H:H,1,0)),K823,'BACK INFO'!$H$1),'BACK INFO'!$G$1)</f>
        <v>KELLY MICHELLE ELLINGSON</v>
      </c>
    </row>
    <row r="824" spans="1:21" s="11" customFormat="1" x14ac:dyDescent="0.35">
      <c r="A824" s="11" t="s">
        <v>94</v>
      </c>
      <c r="B824" s="11">
        <v>2018</v>
      </c>
      <c r="C824" s="11">
        <v>10</v>
      </c>
      <c r="D824" s="11" t="s">
        <v>95</v>
      </c>
      <c r="E824" s="11" t="s">
        <v>96</v>
      </c>
      <c r="F824" s="11" t="s">
        <v>700</v>
      </c>
      <c r="G824" s="11" t="s">
        <v>118</v>
      </c>
      <c r="H824" s="11" t="s">
        <v>98</v>
      </c>
      <c r="I824" s="11" t="s">
        <v>113</v>
      </c>
      <c r="J824" s="11" t="s">
        <v>99</v>
      </c>
      <c r="K824" s="11" t="s">
        <v>72</v>
      </c>
      <c r="L824" s="11" t="s">
        <v>114</v>
      </c>
      <c r="M824" s="11" t="s">
        <v>101</v>
      </c>
      <c r="N824" s="11">
        <v>11</v>
      </c>
      <c r="O824" s="11">
        <v>2018</v>
      </c>
      <c r="P824" s="11" t="s">
        <v>112</v>
      </c>
      <c r="Q824" s="11" t="s">
        <v>103</v>
      </c>
      <c r="R824" s="11" t="s">
        <v>103</v>
      </c>
      <c r="S824" s="11" t="s">
        <v>104</v>
      </c>
      <c r="T824" s="11">
        <v>227.5</v>
      </c>
      <c r="U824" s="11" t="str">
        <f>IF(ISERROR(VLOOKUP(I824,'BACK INFO'!F:F,1,0)),IF(ISERROR(VLOOKUP(I824,'BACK INFO'!H:H,1,0)),K824,'BACK INFO'!$H$1),'BACK INFO'!$G$1)</f>
        <v>BILL MILLER AND COMPANY</v>
      </c>
    </row>
    <row r="825" spans="1:21" s="11" customFormat="1" x14ac:dyDescent="0.35">
      <c r="A825" s="11" t="s">
        <v>94</v>
      </c>
      <c r="B825" s="11">
        <v>2018</v>
      </c>
      <c r="C825" s="11">
        <v>10</v>
      </c>
      <c r="D825" s="11" t="s">
        <v>95</v>
      </c>
      <c r="E825" s="11" t="s">
        <v>96</v>
      </c>
      <c r="F825" s="11" t="s">
        <v>700</v>
      </c>
      <c r="G825" s="11" t="s">
        <v>118</v>
      </c>
      <c r="H825" s="11" t="s">
        <v>98</v>
      </c>
      <c r="I825" s="11" t="s">
        <v>349</v>
      </c>
      <c r="J825" s="11" t="s">
        <v>99</v>
      </c>
      <c r="K825" s="11" t="s">
        <v>73</v>
      </c>
      <c r="L825" s="11" t="s">
        <v>127</v>
      </c>
      <c r="M825" s="11" t="s">
        <v>101</v>
      </c>
      <c r="N825" s="11">
        <v>6</v>
      </c>
      <c r="O825" s="11">
        <v>2018</v>
      </c>
      <c r="P825" s="11" t="s">
        <v>112</v>
      </c>
      <c r="Q825" s="11" t="s">
        <v>103</v>
      </c>
      <c r="R825" s="11" t="s">
        <v>103</v>
      </c>
      <c r="S825" s="11" t="s">
        <v>104</v>
      </c>
      <c r="T825" s="11">
        <v>91.3</v>
      </c>
      <c r="U825" s="11" t="str">
        <f>IF(ISERROR(VLOOKUP(I825,'BACK INFO'!F:F,1,0)),IF(ISERROR(VLOOKUP(I825,'BACK INFO'!H:H,1,0)),K825,'BACK INFO'!$H$1),'BACK INFO'!$G$1)</f>
        <v>PHYLLIS POSNER</v>
      </c>
    </row>
    <row r="826" spans="1:21" s="11" customFormat="1" x14ac:dyDescent="0.35">
      <c r="A826" s="11" t="s">
        <v>94</v>
      </c>
      <c r="B826" s="11">
        <v>2018</v>
      </c>
      <c r="C826" s="11">
        <v>10</v>
      </c>
      <c r="D826" s="11" t="s">
        <v>95</v>
      </c>
      <c r="E826" s="11" t="s">
        <v>96</v>
      </c>
      <c r="F826" s="11" t="s">
        <v>700</v>
      </c>
      <c r="G826" s="11" t="s">
        <v>118</v>
      </c>
      <c r="H826" s="11" t="s">
        <v>98</v>
      </c>
      <c r="I826" s="11" t="s">
        <v>350</v>
      </c>
      <c r="J826" s="11" t="s">
        <v>99</v>
      </c>
      <c r="K826" s="11" t="s">
        <v>67</v>
      </c>
      <c r="L826" s="11" t="s">
        <v>133</v>
      </c>
      <c r="M826" s="11" t="s">
        <v>101</v>
      </c>
      <c r="N826" s="11">
        <v>1</v>
      </c>
      <c r="O826" s="11">
        <v>2018</v>
      </c>
      <c r="P826" s="11" t="s">
        <v>112</v>
      </c>
      <c r="Q826" s="11" t="s">
        <v>103</v>
      </c>
      <c r="R826" s="11" t="s">
        <v>103</v>
      </c>
      <c r="S826" s="11" t="s">
        <v>104</v>
      </c>
      <c r="T826" s="11">
        <v>67</v>
      </c>
      <c r="U826" s="11" t="str">
        <f>IF(ISERROR(VLOOKUP(I826,'BACK INFO'!F:F,1,0)),IF(ISERROR(VLOOKUP(I826,'BACK INFO'!H:H,1,0)),K826,'BACK INFO'!$H$1),'BACK INFO'!$G$1)</f>
        <v>ANITA M. HOPKINS</v>
      </c>
    </row>
    <row r="827" spans="1:21" s="11" customFormat="1" x14ac:dyDescent="0.35">
      <c r="A827" s="11" t="s">
        <v>94</v>
      </c>
      <c r="B827" s="11">
        <v>2018</v>
      </c>
      <c r="C827" s="11">
        <v>10</v>
      </c>
      <c r="D827" s="11" t="s">
        <v>95</v>
      </c>
      <c r="E827" s="11" t="s">
        <v>96</v>
      </c>
      <c r="F827" s="11" t="s">
        <v>700</v>
      </c>
      <c r="G827" s="11" t="s">
        <v>118</v>
      </c>
      <c r="H827" s="11" t="s">
        <v>110</v>
      </c>
      <c r="I827" s="11" t="s">
        <v>686</v>
      </c>
      <c r="J827" s="11" t="s">
        <v>99</v>
      </c>
      <c r="K827" s="11" t="s">
        <v>54</v>
      </c>
      <c r="L827" s="11" t="s">
        <v>100</v>
      </c>
      <c r="M827" s="11" t="s">
        <v>101</v>
      </c>
      <c r="N827" s="11">
        <v>5</v>
      </c>
      <c r="O827" s="11">
        <v>2018</v>
      </c>
      <c r="P827" s="11" t="s">
        <v>112</v>
      </c>
      <c r="Q827" s="11" t="s">
        <v>103</v>
      </c>
      <c r="R827" s="11" t="s">
        <v>103</v>
      </c>
      <c r="S827" s="11" t="s">
        <v>104</v>
      </c>
      <c r="T827" s="11">
        <v>117.47999999999999</v>
      </c>
      <c r="U827" s="11" t="str">
        <f>IF(ISERROR(VLOOKUP(I827,'BACK INFO'!F:F,1,0)),IF(ISERROR(VLOOKUP(I827,'BACK INFO'!H:H,1,0)),K827,'BACK INFO'!$H$1),'BACK INFO'!$G$1)</f>
        <v>PAIGE ALYSE STRAUGHAN</v>
      </c>
    </row>
    <row r="828" spans="1:21" s="11" customFormat="1" x14ac:dyDescent="0.35">
      <c r="A828" s="11" t="s">
        <v>94</v>
      </c>
      <c r="B828" s="11">
        <v>2018</v>
      </c>
      <c r="C828" s="11">
        <v>10</v>
      </c>
      <c r="D828" s="11" t="s">
        <v>95</v>
      </c>
      <c r="E828" s="11" t="s">
        <v>96</v>
      </c>
      <c r="F828" s="11" t="s">
        <v>700</v>
      </c>
      <c r="G828" s="11" t="s">
        <v>118</v>
      </c>
      <c r="H828" s="11" t="s">
        <v>117</v>
      </c>
      <c r="I828" s="11" t="s">
        <v>686</v>
      </c>
      <c r="J828" s="11" t="s">
        <v>99</v>
      </c>
      <c r="K828" s="11" t="s">
        <v>54</v>
      </c>
      <c r="L828" s="11" t="s">
        <v>100</v>
      </c>
      <c r="M828" s="11" t="s">
        <v>101</v>
      </c>
      <c r="N828" s="11">
        <v>35</v>
      </c>
      <c r="O828" s="11">
        <v>2018</v>
      </c>
      <c r="P828" s="11" t="s">
        <v>112</v>
      </c>
      <c r="Q828" s="11" t="s">
        <v>103</v>
      </c>
      <c r="R828" s="11" t="s">
        <v>103</v>
      </c>
      <c r="S828" s="11" t="s">
        <v>104</v>
      </c>
      <c r="T828" s="11">
        <v>988.38000000000011</v>
      </c>
      <c r="U828" s="11" t="str">
        <f>IF(ISERROR(VLOOKUP(I828,'BACK INFO'!F:F,1,0)),IF(ISERROR(VLOOKUP(I828,'BACK INFO'!H:H,1,0)),K828,'BACK INFO'!$H$1),'BACK INFO'!$G$1)</f>
        <v>PAIGE ALYSE STRAUGHAN</v>
      </c>
    </row>
    <row r="829" spans="1:21" s="11" customFormat="1" x14ac:dyDescent="0.35">
      <c r="A829" s="11" t="s">
        <v>94</v>
      </c>
      <c r="B829" s="11">
        <v>2018</v>
      </c>
      <c r="C829" s="11">
        <v>10</v>
      </c>
      <c r="D829" s="11" t="s">
        <v>95</v>
      </c>
      <c r="E829" s="11" t="s">
        <v>96</v>
      </c>
      <c r="F829" s="11" t="s">
        <v>700</v>
      </c>
      <c r="G829" s="11" t="s">
        <v>118</v>
      </c>
      <c r="H829" s="11" t="s">
        <v>152</v>
      </c>
      <c r="I829" s="11" t="s">
        <v>686</v>
      </c>
      <c r="J829" s="11" t="s">
        <v>99</v>
      </c>
      <c r="K829" s="11" t="s">
        <v>54</v>
      </c>
      <c r="L829" s="11" t="s">
        <v>100</v>
      </c>
      <c r="M829" s="11" t="s">
        <v>101</v>
      </c>
      <c r="N829" s="11">
        <v>2</v>
      </c>
      <c r="O829" s="11">
        <v>2018</v>
      </c>
      <c r="P829" s="11" t="s">
        <v>112</v>
      </c>
      <c r="Q829" s="11" t="s">
        <v>103</v>
      </c>
      <c r="R829" s="11" t="s">
        <v>103</v>
      </c>
      <c r="S829" s="11" t="s">
        <v>104</v>
      </c>
      <c r="T829" s="11">
        <v>66.75</v>
      </c>
      <c r="U829" s="11" t="str">
        <f>IF(ISERROR(VLOOKUP(I829,'BACK INFO'!F:F,1,0)),IF(ISERROR(VLOOKUP(I829,'BACK INFO'!H:H,1,0)),K829,'BACK INFO'!$H$1),'BACK INFO'!$G$1)</f>
        <v>PAIGE ALYSE STRAUGHAN</v>
      </c>
    </row>
    <row r="830" spans="1:21" s="11" customFormat="1" x14ac:dyDescent="0.35">
      <c r="A830" s="11" t="s">
        <v>94</v>
      </c>
      <c r="B830" s="11">
        <v>2018</v>
      </c>
      <c r="C830" s="11">
        <v>10</v>
      </c>
      <c r="D830" s="11" t="s">
        <v>95</v>
      </c>
      <c r="E830" s="11" t="s">
        <v>96</v>
      </c>
      <c r="F830" s="11" t="s">
        <v>700</v>
      </c>
      <c r="G830" s="11" t="s">
        <v>118</v>
      </c>
      <c r="H830" s="11" t="s">
        <v>152</v>
      </c>
      <c r="I830" s="11" t="s">
        <v>347</v>
      </c>
      <c r="J830" s="11" t="s">
        <v>99</v>
      </c>
      <c r="K830" s="11" t="s">
        <v>54</v>
      </c>
      <c r="L830" s="11" t="s">
        <v>133</v>
      </c>
      <c r="M830" s="11" t="s">
        <v>101</v>
      </c>
      <c r="N830" s="11">
        <v>364</v>
      </c>
      <c r="O830" s="11">
        <v>2018</v>
      </c>
      <c r="P830" s="11" t="s">
        <v>112</v>
      </c>
      <c r="Q830" s="11" t="s">
        <v>103</v>
      </c>
      <c r="R830" s="11" t="s">
        <v>103</v>
      </c>
      <c r="S830" s="11" t="s">
        <v>104</v>
      </c>
      <c r="T830" s="11">
        <v>7353.5</v>
      </c>
      <c r="U830" s="11" t="str">
        <f>IF(ISERROR(VLOOKUP(I830,'BACK INFO'!F:F,1,0)),IF(ISERROR(VLOOKUP(I830,'BACK INFO'!H:H,1,0)),K830,'BACK INFO'!$H$1),'BACK INFO'!$G$1)</f>
        <v>KELLY MICHELLE ELLINGSON</v>
      </c>
    </row>
    <row r="831" spans="1:21" s="11" customFormat="1" x14ac:dyDescent="0.35">
      <c r="A831" s="11" t="s">
        <v>94</v>
      </c>
      <c r="B831" s="11">
        <v>2018</v>
      </c>
      <c r="C831" s="11">
        <v>10</v>
      </c>
      <c r="D831" s="11" t="s">
        <v>95</v>
      </c>
      <c r="E831" s="11" t="s">
        <v>96</v>
      </c>
      <c r="F831" s="11" t="s">
        <v>700</v>
      </c>
      <c r="G831" s="11" t="s">
        <v>118</v>
      </c>
      <c r="H831" s="11" t="s">
        <v>152</v>
      </c>
      <c r="I831" s="11" t="s">
        <v>113</v>
      </c>
      <c r="J831" s="11" t="s">
        <v>99</v>
      </c>
      <c r="K831" s="11" t="s">
        <v>72</v>
      </c>
      <c r="L831" s="11" t="s">
        <v>114</v>
      </c>
      <c r="M831" s="11" t="s">
        <v>101</v>
      </c>
      <c r="N831" s="11">
        <v>2</v>
      </c>
      <c r="O831" s="11">
        <v>2018</v>
      </c>
      <c r="P831" s="11" t="s">
        <v>112</v>
      </c>
      <c r="Q831" s="11" t="s">
        <v>103</v>
      </c>
      <c r="R831" s="11" t="s">
        <v>103</v>
      </c>
      <c r="S831" s="11" t="s">
        <v>104</v>
      </c>
      <c r="T831" s="11">
        <v>53.9</v>
      </c>
      <c r="U831" s="11" t="str">
        <f>IF(ISERROR(VLOOKUP(I831,'BACK INFO'!F:F,1,0)),IF(ISERROR(VLOOKUP(I831,'BACK INFO'!H:H,1,0)),K831,'BACK INFO'!$H$1),'BACK INFO'!$G$1)</f>
        <v>BILL MILLER AND COMPANY</v>
      </c>
    </row>
    <row r="832" spans="1:21" s="11" customFormat="1" x14ac:dyDescent="0.35">
      <c r="A832" s="11" t="s">
        <v>94</v>
      </c>
      <c r="B832" s="11">
        <v>2018</v>
      </c>
      <c r="C832" s="11">
        <v>10</v>
      </c>
      <c r="D832" s="11" t="s">
        <v>95</v>
      </c>
      <c r="E832" s="11" t="s">
        <v>96</v>
      </c>
      <c r="F832" s="11" t="s">
        <v>700</v>
      </c>
      <c r="G832" s="11" t="s">
        <v>153</v>
      </c>
      <c r="H832" s="11" t="s">
        <v>98</v>
      </c>
      <c r="I832" s="11" t="s">
        <v>686</v>
      </c>
      <c r="J832" s="11" t="s">
        <v>99</v>
      </c>
      <c r="K832" s="11" t="s">
        <v>54</v>
      </c>
      <c r="L832" s="11" t="s">
        <v>100</v>
      </c>
      <c r="M832" s="11" t="s">
        <v>101</v>
      </c>
      <c r="N832" s="11">
        <v>6</v>
      </c>
      <c r="O832" s="11">
        <v>2017</v>
      </c>
      <c r="P832" s="11" t="s">
        <v>154</v>
      </c>
      <c r="Q832" s="11" t="s">
        <v>103</v>
      </c>
      <c r="R832" s="11" t="s">
        <v>103</v>
      </c>
      <c r="S832" s="11" t="s">
        <v>104</v>
      </c>
      <c r="T832" s="11">
        <v>157.53</v>
      </c>
      <c r="U832" s="11" t="str">
        <f>IF(ISERROR(VLOOKUP(I832,'BACK INFO'!F:F,1,0)),IF(ISERROR(VLOOKUP(I832,'BACK INFO'!H:H,1,0)),K832,'BACK INFO'!$H$1),'BACK INFO'!$G$1)</f>
        <v>PAIGE ALYSE STRAUGHAN</v>
      </c>
    </row>
    <row r="833" spans="1:21" s="11" customFormat="1" x14ac:dyDescent="0.35">
      <c r="A833" s="11" t="s">
        <v>94</v>
      </c>
      <c r="B833" s="11">
        <v>2018</v>
      </c>
      <c r="C833" s="11">
        <v>10</v>
      </c>
      <c r="D833" s="11" t="s">
        <v>95</v>
      </c>
      <c r="E833" s="11" t="s">
        <v>96</v>
      </c>
      <c r="F833" s="11" t="s">
        <v>700</v>
      </c>
      <c r="G833" s="11" t="s">
        <v>153</v>
      </c>
      <c r="H833" s="11" t="s">
        <v>110</v>
      </c>
      <c r="I833" s="11" t="s">
        <v>686</v>
      </c>
      <c r="J833" s="11" t="s">
        <v>99</v>
      </c>
      <c r="K833" s="11" t="s">
        <v>54</v>
      </c>
      <c r="L833" s="11" t="s">
        <v>100</v>
      </c>
      <c r="M833" s="11" t="s">
        <v>101</v>
      </c>
      <c r="N833" s="11">
        <v>3</v>
      </c>
      <c r="O833" s="11">
        <v>2017</v>
      </c>
      <c r="P833" s="11" t="s">
        <v>154</v>
      </c>
      <c r="Q833" s="11" t="s">
        <v>103</v>
      </c>
      <c r="R833" s="11" t="s">
        <v>103</v>
      </c>
      <c r="S833" s="11" t="s">
        <v>104</v>
      </c>
      <c r="T833" s="11">
        <v>90.78</v>
      </c>
      <c r="U833" s="11" t="str">
        <f>IF(ISERROR(VLOOKUP(I833,'BACK INFO'!F:F,1,0)),IF(ISERROR(VLOOKUP(I833,'BACK INFO'!H:H,1,0)),K833,'BACK INFO'!$H$1),'BACK INFO'!$G$1)</f>
        <v>PAIGE ALYSE STRAUGHAN</v>
      </c>
    </row>
    <row r="834" spans="1:21" s="11" customFormat="1" x14ac:dyDescent="0.35">
      <c r="A834" s="11" t="s">
        <v>94</v>
      </c>
      <c r="B834" s="11">
        <v>2018</v>
      </c>
      <c r="C834" s="11">
        <v>10</v>
      </c>
      <c r="D834" s="11" t="s">
        <v>95</v>
      </c>
      <c r="E834" s="11" t="s">
        <v>96</v>
      </c>
      <c r="F834" s="11" t="s">
        <v>700</v>
      </c>
      <c r="G834" s="11" t="s">
        <v>153</v>
      </c>
      <c r="H834" s="11" t="s">
        <v>152</v>
      </c>
      <c r="I834" s="11" t="s">
        <v>686</v>
      </c>
      <c r="J834" s="11" t="s">
        <v>99</v>
      </c>
      <c r="K834" s="11" t="s">
        <v>54</v>
      </c>
      <c r="L834" s="11" t="s">
        <v>100</v>
      </c>
      <c r="M834" s="11" t="s">
        <v>101</v>
      </c>
      <c r="N834" s="11">
        <v>1</v>
      </c>
      <c r="O834" s="11">
        <v>2017</v>
      </c>
      <c r="P834" s="11" t="s">
        <v>154</v>
      </c>
      <c r="Q834" s="11" t="s">
        <v>103</v>
      </c>
      <c r="R834" s="11" t="s">
        <v>103</v>
      </c>
      <c r="S834" s="11" t="s">
        <v>104</v>
      </c>
      <c r="T834" s="11">
        <v>46.28</v>
      </c>
      <c r="U834" s="11" t="str">
        <f>IF(ISERROR(VLOOKUP(I834,'BACK INFO'!F:F,1,0)),IF(ISERROR(VLOOKUP(I834,'BACK INFO'!H:H,1,0)),K834,'BACK INFO'!$H$1),'BACK INFO'!$G$1)</f>
        <v>PAIGE ALYSE STRAUGHAN</v>
      </c>
    </row>
    <row r="835" spans="1:21" s="11" customFormat="1" x14ac:dyDescent="0.35">
      <c r="A835" s="11" t="s">
        <v>94</v>
      </c>
      <c r="B835" s="11">
        <v>2018</v>
      </c>
      <c r="C835" s="11">
        <v>10</v>
      </c>
      <c r="D835" s="11" t="s">
        <v>95</v>
      </c>
      <c r="E835" s="11" t="s">
        <v>96</v>
      </c>
      <c r="F835" s="11" t="s">
        <v>700</v>
      </c>
      <c r="G835" s="11" t="s">
        <v>155</v>
      </c>
      <c r="H835" s="11" t="s">
        <v>98</v>
      </c>
      <c r="I835" s="11" t="s">
        <v>686</v>
      </c>
      <c r="J835" s="11" t="s">
        <v>99</v>
      </c>
      <c r="K835" s="11" t="s">
        <v>54</v>
      </c>
      <c r="L835" s="11" t="s">
        <v>100</v>
      </c>
      <c r="M835" s="11" t="s">
        <v>101</v>
      </c>
      <c r="N835" s="11">
        <v>35</v>
      </c>
      <c r="O835" s="11">
        <v>2018</v>
      </c>
      <c r="P835" s="11" t="s">
        <v>154</v>
      </c>
      <c r="Q835" s="11" t="s">
        <v>103</v>
      </c>
      <c r="R835" s="11" t="s">
        <v>103</v>
      </c>
      <c r="S835" s="11" t="s">
        <v>104</v>
      </c>
      <c r="T835" s="11">
        <v>1367.0399999999995</v>
      </c>
      <c r="U835" s="11" t="str">
        <f>IF(ISERROR(VLOOKUP(I835,'BACK INFO'!F:F,1,0)),IF(ISERROR(VLOOKUP(I835,'BACK INFO'!H:H,1,0)),K835,'BACK INFO'!$H$1),'BACK INFO'!$G$1)</f>
        <v>PAIGE ALYSE STRAUGHAN</v>
      </c>
    </row>
    <row r="836" spans="1:21" s="11" customFormat="1" x14ac:dyDescent="0.35">
      <c r="A836" s="11" t="s">
        <v>94</v>
      </c>
      <c r="B836" s="11">
        <v>2018</v>
      </c>
      <c r="C836" s="11">
        <v>10</v>
      </c>
      <c r="D836" s="11" t="s">
        <v>95</v>
      </c>
      <c r="E836" s="11" t="s">
        <v>96</v>
      </c>
      <c r="F836" s="11" t="s">
        <v>700</v>
      </c>
      <c r="G836" s="11" t="s">
        <v>155</v>
      </c>
      <c r="H836" s="11" t="s">
        <v>98</v>
      </c>
      <c r="I836" s="11" t="s">
        <v>113</v>
      </c>
      <c r="J836" s="11" t="s">
        <v>99</v>
      </c>
      <c r="K836" s="11" t="s">
        <v>72</v>
      </c>
      <c r="L836" s="11" t="s">
        <v>114</v>
      </c>
      <c r="M836" s="11" t="s">
        <v>101</v>
      </c>
      <c r="N836" s="11">
        <v>12</v>
      </c>
      <c r="O836" s="11">
        <v>2018</v>
      </c>
      <c r="P836" s="11" t="s">
        <v>154</v>
      </c>
      <c r="Q836" s="11" t="s">
        <v>103</v>
      </c>
      <c r="R836" s="11" t="s">
        <v>103</v>
      </c>
      <c r="S836" s="11" t="s">
        <v>104</v>
      </c>
      <c r="T836" s="11">
        <v>277.68</v>
      </c>
      <c r="U836" s="11" t="str">
        <f>IF(ISERROR(VLOOKUP(I836,'BACK INFO'!F:F,1,0)),IF(ISERROR(VLOOKUP(I836,'BACK INFO'!H:H,1,0)),K836,'BACK INFO'!$H$1),'BACK INFO'!$G$1)</f>
        <v>BILL MILLER AND COMPANY</v>
      </c>
    </row>
    <row r="837" spans="1:21" s="11" customFormat="1" x14ac:dyDescent="0.35">
      <c r="A837" s="11" t="s">
        <v>94</v>
      </c>
      <c r="B837" s="11">
        <v>2018</v>
      </c>
      <c r="C837" s="11">
        <v>10</v>
      </c>
      <c r="D837" s="11" t="s">
        <v>95</v>
      </c>
      <c r="E837" s="11" t="s">
        <v>96</v>
      </c>
      <c r="F837" s="11" t="s">
        <v>700</v>
      </c>
      <c r="G837" s="11" t="s">
        <v>155</v>
      </c>
      <c r="H837" s="11" t="s">
        <v>98</v>
      </c>
      <c r="I837" s="11" t="s">
        <v>349</v>
      </c>
      <c r="J837" s="11" t="s">
        <v>99</v>
      </c>
      <c r="K837" s="11" t="s">
        <v>73</v>
      </c>
      <c r="L837" s="11" t="s">
        <v>127</v>
      </c>
      <c r="M837" s="11" t="s">
        <v>101</v>
      </c>
      <c r="N837" s="11">
        <v>10</v>
      </c>
      <c r="O837" s="11">
        <v>2018</v>
      </c>
      <c r="P837" s="11" t="s">
        <v>154</v>
      </c>
      <c r="Q837" s="11" t="s">
        <v>103</v>
      </c>
      <c r="R837" s="11" t="s">
        <v>103</v>
      </c>
      <c r="S837" s="11" t="s">
        <v>104</v>
      </c>
      <c r="T837" s="11">
        <v>212.16000000000003</v>
      </c>
      <c r="U837" s="11" t="str">
        <f>IF(ISERROR(VLOOKUP(I837,'BACK INFO'!F:F,1,0)),IF(ISERROR(VLOOKUP(I837,'BACK INFO'!H:H,1,0)),K837,'BACK INFO'!$H$1),'BACK INFO'!$G$1)</f>
        <v>PHYLLIS POSNER</v>
      </c>
    </row>
    <row r="838" spans="1:21" s="11" customFormat="1" x14ac:dyDescent="0.35">
      <c r="A838" s="11" t="s">
        <v>94</v>
      </c>
      <c r="B838" s="11">
        <v>2018</v>
      </c>
      <c r="C838" s="11">
        <v>10</v>
      </c>
      <c r="D838" s="11" t="s">
        <v>95</v>
      </c>
      <c r="E838" s="11" t="s">
        <v>96</v>
      </c>
      <c r="F838" s="11" t="s">
        <v>700</v>
      </c>
      <c r="G838" s="11" t="s">
        <v>155</v>
      </c>
      <c r="H838" s="11" t="s">
        <v>110</v>
      </c>
      <c r="I838" s="11" t="s">
        <v>686</v>
      </c>
      <c r="J838" s="11" t="s">
        <v>99</v>
      </c>
      <c r="K838" s="11" t="s">
        <v>54</v>
      </c>
      <c r="L838" s="11" t="s">
        <v>100</v>
      </c>
      <c r="M838" s="11" t="s">
        <v>101</v>
      </c>
      <c r="N838" s="11">
        <v>16</v>
      </c>
      <c r="O838" s="11">
        <v>2018</v>
      </c>
      <c r="P838" s="11" t="s">
        <v>154</v>
      </c>
      <c r="Q838" s="11" t="s">
        <v>103</v>
      </c>
      <c r="R838" s="11" t="s">
        <v>103</v>
      </c>
      <c r="S838" s="11" t="s">
        <v>104</v>
      </c>
      <c r="T838" s="11">
        <v>397.83</v>
      </c>
      <c r="U838" s="11" t="str">
        <f>IF(ISERROR(VLOOKUP(I838,'BACK INFO'!F:F,1,0)),IF(ISERROR(VLOOKUP(I838,'BACK INFO'!H:H,1,0)),K838,'BACK INFO'!$H$1),'BACK INFO'!$G$1)</f>
        <v>PAIGE ALYSE STRAUGHAN</v>
      </c>
    </row>
    <row r="839" spans="1:21" s="11" customFormat="1" x14ac:dyDescent="0.35">
      <c r="A839" s="11" t="s">
        <v>94</v>
      </c>
      <c r="B839" s="11">
        <v>2018</v>
      </c>
      <c r="C839" s="11">
        <v>10</v>
      </c>
      <c r="D839" s="11" t="s">
        <v>95</v>
      </c>
      <c r="E839" s="11" t="s">
        <v>96</v>
      </c>
      <c r="F839" s="11" t="s">
        <v>700</v>
      </c>
      <c r="G839" s="11" t="s">
        <v>155</v>
      </c>
      <c r="H839" s="11" t="s">
        <v>117</v>
      </c>
      <c r="I839" s="11" t="s">
        <v>686</v>
      </c>
      <c r="J839" s="11" t="s">
        <v>99</v>
      </c>
      <c r="K839" s="11" t="s">
        <v>54</v>
      </c>
      <c r="L839" s="11" t="s">
        <v>100</v>
      </c>
      <c r="M839" s="11" t="s">
        <v>101</v>
      </c>
      <c r="N839" s="11">
        <v>27</v>
      </c>
      <c r="O839" s="11">
        <v>2018</v>
      </c>
      <c r="P839" s="11" t="s">
        <v>154</v>
      </c>
      <c r="Q839" s="11" t="s">
        <v>103</v>
      </c>
      <c r="R839" s="11" t="s">
        <v>103</v>
      </c>
      <c r="S839" s="11" t="s">
        <v>104</v>
      </c>
      <c r="T839" s="11">
        <v>753.44</v>
      </c>
      <c r="U839" s="11" t="str">
        <f>IF(ISERROR(VLOOKUP(I839,'BACK INFO'!F:F,1,0)),IF(ISERROR(VLOOKUP(I839,'BACK INFO'!H:H,1,0)),K839,'BACK INFO'!$H$1),'BACK INFO'!$G$1)</f>
        <v>PAIGE ALYSE STRAUGHAN</v>
      </c>
    </row>
    <row r="840" spans="1:21" s="11" customFormat="1" x14ac:dyDescent="0.35">
      <c r="A840" s="11" t="s">
        <v>94</v>
      </c>
      <c r="B840" s="11">
        <v>2018</v>
      </c>
      <c r="C840" s="11">
        <v>10</v>
      </c>
      <c r="D840" s="11" t="s">
        <v>95</v>
      </c>
      <c r="E840" s="11" t="s">
        <v>96</v>
      </c>
      <c r="F840" s="11" t="s">
        <v>700</v>
      </c>
      <c r="G840" s="11" t="s">
        <v>155</v>
      </c>
      <c r="H840" s="11" t="s">
        <v>151</v>
      </c>
      <c r="I840" s="11" t="s">
        <v>686</v>
      </c>
      <c r="J840" s="11" t="s">
        <v>99</v>
      </c>
      <c r="K840" s="11" t="s">
        <v>54</v>
      </c>
      <c r="L840" s="11" t="s">
        <v>100</v>
      </c>
      <c r="M840" s="11" t="s">
        <v>101</v>
      </c>
      <c r="N840" s="11">
        <v>1</v>
      </c>
      <c r="O840" s="11">
        <v>2018</v>
      </c>
      <c r="P840" s="11" t="s">
        <v>154</v>
      </c>
      <c r="Q840" s="11" t="s">
        <v>103</v>
      </c>
      <c r="R840" s="11" t="s">
        <v>103</v>
      </c>
      <c r="S840" s="11" t="s">
        <v>104</v>
      </c>
      <c r="T840" s="11">
        <v>21.36</v>
      </c>
      <c r="U840" s="11" t="str">
        <f>IF(ISERROR(VLOOKUP(I840,'BACK INFO'!F:F,1,0)),IF(ISERROR(VLOOKUP(I840,'BACK INFO'!H:H,1,0)),K840,'BACK INFO'!$H$1),'BACK INFO'!$G$1)</f>
        <v>PAIGE ALYSE STRAUGHAN</v>
      </c>
    </row>
    <row r="841" spans="1:21" s="11" customFormat="1" x14ac:dyDescent="0.35">
      <c r="A841" s="11" t="s">
        <v>94</v>
      </c>
      <c r="B841" s="11">
        <v>2018</v>
      </c>
      <c r="C841" s="11">
        <v>10</v>
      </c>
      <c r="D841" s="11" t="s">
        <v>95</v>
      </c>
      <c r="E841" s="11" t="s">
        <v>96</v>
      </c>
      <c r="F841" s="11" t="s">
        <v>700</v>
      </c>
      <c r="G841" s="11" t="s">
        <v>155</v>
      </c>
      <c r="H841" s="11" t="s">
        <v>152</v>
      </c>
      <c r="I841" s="11" t="s">
        <v>113</v>
      </c>
      <c r="J841" s="11" t="s">
        <v>99</v>
      </c>
      <c r="K841" s="11" t="s">
        <v>72</v>
      </c>
      <c r="L841" s="11" t="s">
        <v>114</v>
      </c>
      <c r="M841" s="11" t="s">
        <v>101</v>
      </c>
      <c r="N841" s="11">
        <v>2</v>
      </c>
      <c r="O841" s="11">
        <v>2018</v>
      </c>
      <c r="P841" s="11" t="s">
        <v>154</v>
      </c>
      <c r="Q841" s="11" t="s">
        <v>103</v>
      </c>
      <c r="R841" s="11" t="s">
        <v>103</v>
      </c>
      <c r="S841" s="11" t="s">
        <v>104</v>
      </c>
      <c r="T841" s="11">
        <v>79.56</v>
      </c>
      <c r="U841" s="11" t="str">
        <f>IF(ISERROR(VLOOKUP(I841,'BACK INFO'!F:F,1,0)),IF(ISERROR(VLOOKUP(I841,'BACK INFO'!H:H,1,0)),K841,'BACK INFO'!$H$1),'BACK INFO'!$G$1)</f>
        <v>BILL MILLER AND COMPANY</v>
      </c>
    </row>
    <row r="842" spans="1:21" s="11" customFormat="1" x14ac:dyDescent="0.35">
      <c r="A842" s="11" t="s">
        <v>94</v>
      </c>
      <c r="B842" s="11">
        <v>2018</v>
      </c>
      <c r="C842" s="11">
        <v>10</v>
      </c>
      <c r="D842" s="11" t="s">
        <v>95</v>
      </c>
      <c r="E842" s="11" t="s">
        <v>96</v>
      </c>
      <c r="F842" s="11" t="s">
        <v>700</v>
      </c>
      <c r="G842" s="11" t="s">
        <v>155</v>
      </c>
      <c r="H842" s="11" t="s">
        <v>152</v>
      </c>
      <c r="I842" s="11" t="s">
        <v>309</v>
      </c>
      <c r="J842" s="11" t="s">
        <v>99</v>
      </c>
      <c r="K842" s="11" t="s">
        <v>71</v>
      </c>
      <c r="L842" s="11" t="s">
        <v>310</v>
      </c>
      <c r="M842" s="11" t="s">
        <v>101</v>
      </c>
      <c r="N842" s="11">
        <v>2</v>
      </c>
      <c r="O842" s="11">
        <v>2018</v>
      </c>
      <c r="P842" s="11" t="s">
        <v>154</v>
      </c>
      <c r="Q842" s="11" t="s">
        <v>103</v>
      </c>
      <c r="R842" s="11" t="s">
        <v>103</v>
      </c>
      <c r="S842" s="11" t="s">
        <v>104</v>
      </c>
      <c r="T842" s="11">
        <v>112</v>
      </c>
      <c r="U842" s="11" t="str">
        <f>IF(ISERROR(VLOOKUP(I842,'BACK INFO'!F:F,1,0)),IF(ISERROR(VLOOKUP(I842,'BACK INFO'!H:H,1,0)),K842,'BACK INFO'!$H$1),'BACK INFO'!$G$1)</f>
        <v>HOLLY SALES INC.</v>
      </c>
    </row>
    <row r="843" spans="1:21" s="11" customFormat="1" x14ac:dyDescent="0.35">
      <c r="A843" s="11" t="s">
        <v>94</v>
      </c>
      <c r="B843" s="11">
        <v>2018</v>
      </c>
      <c r="C843" s="11">
        <v>10</v>
      </c>
      <c r="D843" s="11" t="s">
        <v>95</v>
      </c>
      <c r="E843" s="11" t="s">
        <v>96</v>
      </c>
      <c r="F843" s="11" t="s">
        <v>700</v>
      </c>
      <c r="G843" s="11" t="s">
        <v>192</v>
      </c>
      <c r="H843" s="11" t="s">
        <v>106</v>
      </c>
      <c r="I843" s="11" t="s">
        <v>686</v>
      </c>
      <c r="J843" s="11" t="s">
        <v>99</v>
      </c>
      <c r="K843" s="11" t="s">
        <v>54</v>
      </c>
      <c r="L843" s="11" t="s">
        <v>100</v>
      </c>
      <c r="M843" s="11" t="s">
        <v>101</v>
      </c>
      <c r="N843" s="11">
        <v>5</v>
      </c>
      <c r="O843" s="11">
        <v>2018</v>
      </c>
      <c r="P843" s="11" t="s">
        <v>193</v>
      </c>
      <c r="Q843" s="11" t="s">
        <v>103</v>
      </c>
      <c r="R843" s="11" t="s">
        <v>103</v>
      </c>
      <c r="S843" s="11" t="s">
        <v>104</v>
      </c>
      <c r="T843" s="11">
        <v>162.87</v>
      </c>
      <c r="U843" s="11" t="str">
        <f>IF(ISERROR(VLOOKUP(I843,'BACK INFO'!F:F,1,0)),IF(ISERROR(VLOOKUP(I843,'BACK INFO'!H:H,1,0)),K843,'BACK INFO'!$H$1),'BACK INFO'!$G$1)</f>
        <v>PAIGE ALYSE STRAUGHAN</v>
      </c>
    </row>
    <row r="844" spans="1:21" s="11" customFormat="1" x14ac:dyDescent="0.35">
      <c r="A844" s="11" t="s">
        <v>94</v>
      </c>
      <c r="B844" s="11">
        <v>2018</v>
      </c>
      <c r="C844" s="11">
        <v>10</v>
      </c>
      <c r="D844" s="11" t="s">
        <v>95</v>
      </c>
      <c r="E844" s="11" t="s">
        <v>96</v>
      </c>
      <c r="F844" s="11" t="s">
        <v>700</v>
      </c>
      <c r="G844" s="11" t="s">
        <v>192</v>
      </c>
      <c r="H844" s="11" t="s">
        <v>106</v>
      </c>
      <c r="I844" s="11" t="s">
        <v>318</v>
      </c>
      <c r="J844" s="11" t="s">
        <v>99</v>
      </c>
      <c r="K844" s="11" t="s">
        <v>71</v>
      </c>
      <c r="L844" s="11" t="s">
        <v>319</v>
      </c>
      <c r="M844" s="11" t="s">
        <v>101</v>
      </c>
      <c r="N844" s="11">
        <v>8</v>
      </c>
      <c r="O844" s="11">
        <v>2018</v>
      </c>
      <c r="P844" s="11" t="s">
        <v>193</v>
      </c>
      <c r="Q844" s="11" t="s">
        <v>103</v>
      </c>
      <c r="R844" s="11" t="s">
        <v>103</v>
      </c>
      <c r="S844" s="11" t="s">
        <v>104</v>
      </c>
      <c r="T844" s="11">
        <v>128</v>
      </c>
      <c r="U844" s="11" t="str">
        <f>IF(ISERROR(VLOOKUP(I844,'BACK INFO'!F:F,1,0)),IF(ISERROR(VLOOKUP(I844,'BACK INFO'!H:H,1,0)),K844,'BACK INFO'!$H$1),'BACK INFO'!$G$1)</f>
        <v>HOLLY SALES INC.</v>
      </c>
    </row>
    <row r="845" spans="1:21" s="11" customFormat="1" x14ac:dyDescent="0.35">
      <c r="A845" s="11" t="s">
        <v>94</v>
      </c>
      <c r="B845" s="11">
        <v>2018</v>
      </c>
      <c r="C845" s="11">
        <v>10</v>
      </c>
      <c r="D845" s="11" t="s">
        <v>95</v>
      </c>
      <c r="E845" s="11" t="s">
        <v>96</v>
      </c>
      <c r="F845" s="11" t="s">
        <v>700</v>
      </c>
      <c r="G845" s="11" t="s">
        <v>192</v>
      </c>
      <c r="H845" s="11" t="s">
        <v>110</v>
      </c>
      <c r="I845" s="11" t="s">
        <v>686</v>
      </c>
      <c r="J845" s="11" t="s">
        <v>99</v>
      </c>
      <c r="K845" s="11" t="s">
        <v>54</v>
      </c>
      <c r="L845" s="11" t="s">
        <v>100</v>
      </c>
      <c r="M845" s="11" t="s">
        <v>101</v>
      </c>
      <c r="N845" s="11">
        <v>51</v>
      </c>
      <c r="O845" s="11">
        <v>2018</v>
      </c>
      <c r="P845" s="11" t="s">
        <v>193</v>
      </c>
      <c r="Q845" s="11" t="s">
        <v>103</v>
      </c>
      <c r="R845" s="11" t="s">
        <v>103</v>
      </c>
      <c r="S845" s="11" t="s">
        <v>104</v>
      </c>
      <c r="T845" s="11">
        <v>1501.4299999999996</v>
      </c>
      <c r="U845" s="11" t="str">
        <f>IF(ISERROR(VLOOKUP(I845,'BACK INFO'!F:F,1,0)),IF(ISERROR(VLOOKUP(I845,'BACK INFO'!H:H,1,0)),K845,'BACK INFO'!$H$1),'BACK INFO'!$G$1)</f>
        <v>PAIGE ALYSE STRAUGHAN</v>
      </c>
    </row>
    <row r="846" spans="1:21" s="11" customFormat="1" x14ac:dyDescent="0.35">
      <c r="A846" s="11" t="s">
        <v>94</v>
      </c>
      <c r="B846" s="11">
        <v>2018</v>
      </c>
      <c r="C846" s="11">
        <v>10</v>
      </c>
      <c r="D846" s="11" t="s">
        <v>95</v>
      </c>
      <c r="E846" s="11" t="s">
        <v>96</v>
      </c>
      <c r="F846" s="11" t="s">
        <v>700</v>
      </c>
      <c r="G846" s="11" t="s">
        <v>192</v>
      </c>
      <c r="H846" s="11" t="s">
        <v>110</v>
      </c>
      <c r="I846" s="11" t="s">
        <v>686</v>
      </c>
      <c r="J846" s="11" t="s">
        <v>99</v>
      </c>
      <c r="K846" s="11" t="s">
        <v>54</v>
      </c>
      <c r="L846" s="11" t="s">
        <v>100</v>
      </c>
      <c r="M846" s="11" t="s">
        <v>101</v>
      </c>
      <c r="N846" s="11">
        <v>6</v>
      </c>
      <c r="O846" s="11">
        <v>2018</v>
      </c>
      <c r="P846" s="11" t="s">
        <v>193</v>
      </c>
      <c r="Q846" s="11" t="s">
        <v>103</v>
      </c>
      <c r="R846" s="11" t="s">
        <v>103</v>
      </c>
      <c r="S846" s="11" t="s">
        <v>104</v>
      </c>
      <c r="T846" s="11">
        <v>193.13</v>
      </c>
      <c r="U846" s="11" t="str">
        <f>IF(ISERROR(VLOOKUP(I846,'BACK INFO'!F:F,1,0)),IF(ISERROR(VLOOKUP(I846,'BACK INFO'!H:H,1,0)),K846,'BACK INFO'!$H$1),'BACK INFO'!$G$1)</f>
        <v>PAIGE ALYSE STRAUGHAN</v>
      </c>
    </row>
    <row r="847" spans="1:21" s="11" customFormat="1" x14ac:dyDescent="0.35">
      <c r="A847" s="11" t="s">
        <v>94</v>
      </c>
      <c r="B847" s="11">
        <v>2018</v>
      </c>
      <c r="C847" s="11">
        <v>10</v>
      </c>
      <c r="D847" s="11" t="s">
        <v>95</v>
      </c>
      <c r="E847" s="11" t="s">
        <v>96</v>
      </c>
      <c r="F847" s="11" t="s">
        <v>700</v>
      </c>
      <c r="G847" s="11" t="s">
        <v>192</v>
      </c>
      <c r="H847" s="11" t="s">
        <v>110</v>
      </c>
      <c r="I847" s="11" t="s">
        <v>60</v>
      </c>
      <c r="J847" s="11" t="s">
        <v>99</v>
      </c>
      <c r="K847" s="11" t="s">
        <v>54</v>
      </c>
      <c r="L847" s="11" t="s">
        <v>100</v>
      </c>
      <c r="M847" s="11" t="s">
        <v>101</v>
      </c>
      <c r="N847" s="11">
        <v>54</v>
      </c>
      <c r="O847" s="11">
        <v>2018</v>
      </c>
      <c r="P847" s="11" t="s">
        <v>193</v>
      </c>
      <c r="Q847" s="11" t="s">
        <v>103</v>
      </c>
      <c r="R847" s="11" t="s">
        <v>103</v>
      </c>
      <c r="S847" s="11" t="s">
        <v>104</v>
      </c>
      <c r="T847" s="11">
        <v>2682.72</v>
      </c>
      <c r="U847" s="11" t="str">
        <f>IF(ISERROR(VLOOKUP(I847,'BACK INFO'!F:F,1,0)),IF(ISERROR(VLOOKUP(I847,'BACK INFO'!H:H,1,0)),K847,'BACK INFO'!$H$1),'BACK INFO'!$G$1)</f>
        <v>PAIGE ALYSE STRAUGHAN</v>
      </c>
    </row>
    <row r="848" spans="1:21" s="11" customFormat="1" x14ac:dyDescent="0.35">
      <c r="A848" s="11" t="s">
        <v>94</v>
      </c>
      <c r="B848" s="11">
        <v>2018</v>
      </c>
      <c r="C848" s="11">
        <v>10</v>
      </c>
      <c r="D848" s="11" t="s">
        <v>95</v>
      </c>
      <c r="E848" s="11" t="s">
        <v>96</v>
      </c>
      <c r="F848" s="11" t="s">
        <v>700</v>
      </c>
      <c r="G848" s="11" t="s">
        <v>192</v>
      </c>
      <c r="H848" s="11" t="s">
        <v>110</v>
      </c>
      <c r="I848" s="11" t="s">
        <v>323</v>
      </c>
      <c r="J848" s="11" t="s">
        <v>120</v>
      </c>
      <c r="K848" s="11" t="s">
        <v>69</v>
      </c>
      <c r="L848" s="11" t="s">
        <v>143</v>
      </c>
      <c r="M848" s="11" t="s">
        <v>122</v>
      </c>
      <c r="N848" s="11">
        <v>6</v>
      </c>
      <c r="O848" s="11">
        <v>2018</v>
      </c>
      <c r="P848" s="11" t="s">
        <v>193</v>
      </c>
      <c r="Q848" s="11" t="s">
        <v>103</v>
      </c>
      <c r="R848" s="11" t="s">
        <v>103</v>
      </c>
      <c r="S848" s="11" t="s">
        <v>104</v>
      </c>
      <c r="T848" s="11">
        <v>204.84313128236369</v>
      </c>
      <c r="U848" s="11" t="str">
        <f>IF(ISERROR(VLOOKUP(I848,'BACK INFO'!F:F,1,0)),IF(ISERROR(VLOOKUP(I848,'BACK INFO'!H:H,1,0)),K848,'BACK INFO'!$H$1),'BACK INFO'!$G$1)</f>
        <v>JULIE BERTRAND</v>
      </c>
    </row>
    <row r="849" spans="1:21" s="11" customFormat="1" x14ac:dyDescent="0.35">
      <c r="A849" s="11" t="s">
        <v>94</v>
      </c>
      <c r="B849" s="11">
        <v>2018</v>
      </c>
      <c r="C849" s="11">
        <v>10</v>
      </c>
      <c r="D849" s="11" t="s">
        <v>95</v>
      </c>
      <c r="E849" s="11" t="s">
        <v>96</v>
      </c>
      <c r="F849" s="11" t="s">
        <v>700</v>
      </c>
      <c r="G849" s="11" t="s">
        <v>192</v>
      </c>
      <c r="H849" s="11" t="s">
        <v>110</v>
      </c>
      <c r="I849" s="11" t="s">
        <v>185</v>
      </c>
      <c r="J849" s="11" t="s">
        <v>99</v>
      </c>
      <c r="K849" s="11" t="s">
        <v>76</v>
      </c>
      <c r="L849" s="11" t="s">
        <v>127</v>
      </c>
      <c r="M849" s="11" t="s">
        <v>101</v>
      </c>
      <c r="N849" s="11">
        <v>21</v>
      </c>
      <c r="O849" s="11">
        <v>2018</v>
      </c>
      <c r="P849" s="11" t="s">
        <v>193</v>
      </c>
      <c r="Q849" s="11" t="s">
        <v>103</v>
      </c>
      <c r="R849" s="11" t="s">
        <v>103</v>
      </c>
      <c r="S849" s="11" t="s">
        <v>104</v>
      </c>
      <c r="T849" s="11">
        <v>651</v>
      </c>
      <c r="U849" s="11" t="str">
        <f>IF(ISERROR(VLOOKUP(I849,'BACK INFO'!F:F,1,0)),IF(ISERROR(VLOOKUP(I849,'BACK INFO'!H:H,1,0)),K849,'BACK INFO'!$H$1),'BACK INFO'!$G$1)</f>
        <v>MIE MANNICHE</v>
      </c>
    </row>
    <row r="850" spans="1:21" s="11" customFormat="1" x14ac:dyDescent="0.35">
      <c r="A850" s="11" t="s">
        <v>94</v>
      </c>
      <c r="B850" s="11">
        <v>2018</v>
      </c>
      <c r="C850" s="11">
        <v>10</v>
      </c>
      <c r="D850" s="11" t="s">
        <v>95</v>
      </c>
      <c r="E850" s="11" t="s">
        <v>96</v>
      </c>
      <c r="F850" s="11" t="s">
        <v>700</v>
      </c>
      <c r="G850" s="11" t="s">
        <v>192</v>
      </c>
      <c r="H850" s="11" t="s">
        <v>110</v>
      </c>
      <c r="I850" s="11" t="s">
        <v>206</v>
      </c>
      <c r="J850" s="11" t="s">
        <v>99</v>
      </c>
      <c r="K850" s="11" t="s">
        <v>74</v>
      </c>
      <c r="L850" s="11" t="s">
        <v>199</v>
      </c>
      <c r="M850" s="11" t="s">
        <v>101</v>
      </c>
      <c r="N850" s="11">
        <v>5</v>
      </c>
      <c r="O850" s="11">
        <v>2018</v>
      </c>
      <c r="P850" s="11" t="s">
        <v>193</v>
      </c>
      <c r="Q850" s="11" t="s">
        <v>103</v>
      </c>
      <c r="R850" s="11" t="s">
        <v>103</v>
      </c>
      <c r="S850" s="11" t="s">
        <v>104</v>
      </c>
      <c r="T850" s="11">
        <v>135</v>
      </c>
      <c r="U850" s="11" t="str">
        <f>IF(ISERROR(VLOOKUP(I850,'BACK INFO'!F:F,1,0)),IF(ISERROR(VLOOKUP(I850,'BACK INFO'!H:H,1,0)),K850,'BACK INFO'!$H$1),'BACK INFO'!$G$1)</f>
        <v>DENISE ARNETT</v>
      </c>
    </row>
    <row r="851" spans="1:21" s="11" customFormat="1" x14ac:dyDescent="0.35">
      <c r="A851" s="11" t="s">
        <v>94</v>
      </c>
      <c r="B851" s="11">
        <v>2018</v>
      </c>
      <c r="C851" s="11">
        <v>10</v>
      </c>
      <c r="D851" s="11" t="s">
        <v>95</v>
      </c>
      <c r="E851" s="11" t="s">
        <v>96</v>
      </c>
      <c r="F851" s="11" t="s">
        <v>700</v>
      </c>
      <c r="G851" s="11" t="s">
        <v>192</v>
      </c>
      <c r="H851" s="11" t="s">
        <v>110</v>
      </c>
      <c r="I851" s="11" t="s">
        <v>350</v>
      </c>
      <c r="J851" s="11" t="s">
        <v>99</v>
      </c>
      <c r="K851" s="11" t="s">
        <v>67</v>
      </c>
      <c r="L851" s="11" t="s">
        <v>133</v>
      </c>
      <c r="M851" s="11" t="s">
        <v>101</v>
      </c>
      <c r="N851" s="11">
        <v>19</v>
      </c>
      <c r="O851" s="11">
        <v>2018</v>
      </c>
      <c r="P851" s="11" t="s">
        <v>193</v>
      </c>
      <c r="Q851" s="11" t="s">
        <v>103</v>
      </c>
      <c r="R851" s="11" t="s">
        <v>103</v>
      </c>
      <c r="S851" s="11" t="s">
        <v>104</v>
      </c>
      <c r="T851" s="11">
        <v>690</v>
      </c>
      <c r="U851" s="11" t="str">
        <f>IF(ISERROR(VLOOKUP(I851,'BACK INFO'!F:F,1,0)),IF(ISERROR(VLOOKUP(I851,'BACK INFO'!H:H,1,0)),K851,'BACK INFO'!$H$1),'BACK INFO'!$G$1)</f>
        <v>ANITA M. HOPKINS</v>
      </c>
    </row>
    <row r="852" spans="1:21" s="11" customFormat="1" x14ac:dyDescent="0.35">
      <c r="A852" s="11" t="s">
        <v>94</v>
      </c>
      <c r="B852" s="11">
        <v>2018</v>
      </c>
      <c r="C852" s="11">
        <v>10</v>
      </c>
      <c r="D852" s="11" t="s">
        <v>95</v>
      </c>
      <c r="E852" s="11" t="s">
        <v>96</v>
      </c>
      <c r="F852" s="11" t="s">
        <v>700</v>
      </c>
      <c r="G852" s="11" t="s">
        <v>351</v>
      </c>
      <c r="H852" s="11" t="s">
        <v>98</v>
      </c>
      <c r="I852" s="11" t="s">
        <v>686</v>
      </c>
      <c r="J852" s="11" t="s">
        <v>99</v>
      </c>
      <c r="K852" s="11" t="s">
        <v>54</v>
      </c>
      <c r="L852" s="11" t="s">
        <v>100</v>
      </c>
      <c r="M852" s="11" t="s">
        <v>101</v>
      </c>
      <c r="N852" s="11">
        <v>1</v>
      </c>
      <c r="O852" s="11">
        <v>2016</v>
      </c>
      <c r="P852" s="11" t="s">
        <v>154</v>
      </c>
      <c r="Q852" s="11" t="s">
        <v>103</v>
      </c>
      <c r="R852" s="11" t="s">
        <v>103</v>
      </c>
      <c r="S852" s="11" t="s">
        <v>104</v>
      </c>
      <c r="T852" s="11">
        <v>24.92</v>
      </c>
      <c r="U852" s="11" t="str">
        <f>IF(ISERROR(VLOOKUP(I852,'BACK INFO'!F:F,1,0)),IF(ISERROR(VLOOKUP(I852,'BACK INFO'!H:H,1,0)),K852,'BACK INFO'!$H$1),'BACK INFO'!$G$1)</f>
        <v>PAIGE ALYSE STRAUGHAN</v>
      </c>
    </row>
    <row r="853" spans="1:21" s="11" customFormat="1" x14ac:dyDescent="0.35">
      <c r="A853" s="11" t="s">
        <v>94</v>
      </c>
      <c r="B853" s="11">
        <v>2018</v>
      </c>
      <c r="C853" s="11">
        <v>10</v>
      </c>
      <c r="D853" s="11" t="s">
        <v>95</v>
      </c>
      <c r="E853" s="11" t="s">
        <v>96</v>
      </c>
      <c r="F853" s="11" t="s">
        <v>700</v>
      </c>
      <c r="G853" s="11" t="s">
        <v>223</v>
      </c>
      <c r="H853" s="11" t="s">
        <v>98</v>
      </c>
      <c r="I853" s="11" t="s">
        <v>686</v>
      </c>
      <c r="J853" s="11" t="s">
        <v>99</v>
      </c>
      <c r="K853" s="11" t="s">
        <v>54</v>
      </c>
      <c r="L853" s="11" t="s">
        <v>100</v>
      </c>
      <c r="M853" s="11" t="s">
        <v>101</v>
      </c>
      <c r="N853" s="11">
        <v>41</v>
      </c>
      <c r="O853" s="11">
        <v>2018</v>
      </c>
      <c r="P853" s="11" t="s">
        <v>102</v>
      </c>
      <c r="Q853" s="11" t="s">
        <v>103</v>
      </c>
      <c r="R853" s="11" t="s">
        <v>103</v>
      </c>
      <c r="S853" s="11" t="s">
        <v>104</v>
      </c>
      <c r="T853" s="11">
        <v>1086.6899999999996</v>
      </c>
      <c r="U853" s="11" t="str">
        <f>IF(ISERROR(VLOOKUP(I853,'BACK INFO'!F:F,1,0)),IF(ISERROR(VLOOKUP(I853,'BACK INFO'!H:H,1,0)),K853,'BACK INFO'!$H$1),'BACK INFO'!$G$1)</f>
        <v>PAIGE ALYSE STRAUGHAN</v>
      </c>
    </row>
    <row r="854" spans="1:21" s="11" customFormat="1" x14ac:dyDescent="0.35">
      <c r="A854" s="11" t="s">
        <v>94</v>
      </c>
      <c r="B854" s="11">
        <v>2018</v>
      </c>
      <c r="C854" s="11">
        <v>10</v>
      </c>
      <c r="D854" s="11" t="s">
        <v>95</v>
      </c>
      <c r="E854" s="11" t="s">
        <v>96</v>
      </c>
      <c r="F854" s="11" t="s">
        <v>700</v>
      </c>
      <c r="G854" s="11" t="s">
        <v>223</v>
      </c>
      <c r="H854" s="11" t="s">
        <v>98</v>
      </c>
      <c r="I854" s="11" t="s">
        <v>345</v>
      </c>
      <c r="J854" s="11" t="s">
        <v>99</v>
      </c>
      <c r="K854" s="11" t="s">
        <v>73</v>
      </c>
      <c r="L854" s="11" t="s">
        <v>346</v>
      </c>
      <c r="M854" s="11" t="s">
        <v>101</v>
      </c>
      <c r="N854" s="11">
        <v>1</v>
      </c>
      <c r="O854" s="11">
        <v>2018</v>
      </c>
      <c r="P854" s="11" t="s">
        <v>102</v>
      </c>
      <c r="Q854" s="11" t="s">
        <v>103</v>
      </c>
      <c r="R854" s="11" t="s">
        <v>103</v>
      </c>
      <c r="S854" s="11" t="s">
        <v>104</v>
      </c>
      <c r="T854" s="11">
        <v>24.96</v>
      </c>
      <c r="U854" s="11" t="str">
        <f>IF(ISERROR(VLOOKUP(I854,'BACK INFO'!F:F,1,0)),IF(ISERROR(VLOOKUP(I854,'BACK INFO'!H:H,1,0)),K854,'BACK INFO'!$H$1),'BACK INFO'!$G$1)</f>
        <v>PHYLLIS POSNER</v>
      </c>
    </row>
    <row r="855" spans="1:21" s="11" customFormat="1" x14ac:dyDescent="0.35">
      <c r="A855" s="11" t="s">
        <v>94</v>
      </c>
      <c r="B855" s="11">
        <v>2018</v>
      </c>
      <c r="C855" s="11">
        <v>10</v>
      </c>
      <c r="D855" s="11" t="s">
        <v>95</v>
      </c>
      <c r="E855" s="11" t="s">
        <v>96</v>
      </c>
      <c r="F855" s="11" t="s">
        <v>700</v>
      </c>
      <c r="G855" s="11" t="s">
        <v>223</v>
      </c>
      <c r="H855" s="11" t="s">
        <v>98</v>
      </c>
      <c r="I855" s="11" t="s">
        <v>349</v>
      </c>
      <c r="J855" s="11" t="s">
        <v>99</v>
      </c>
      <c r="K855" s="11" t="s">
        <v>73</v>
      </c>
      <c r="L855" s="11" t="s">
        <v>127</v>
      </c>
      <c r="M855" s="11" t="s">
        <v>101</v>
      </c>
      <c r="N855" s="11">
        <v>2</v>
      </c>
      <c r="O855" s="11">
        <v>2018</v>
      </c>
      <c r="P855" s="11" t="s">
        <v>102</v>
      </c>
      <c r="Q855" s="11" t="s">
        <v>103</v>
      </c>
      <c r="R855" s="11" t="s">
        <v>103</v>
      </c>
      <c r="S855" s="11" t="s">
        <v>104</v>
      </c>
      <c r="T855" s="11">
        <v>49.92</v>
      </c>
      <c r="U855" s="11" t="str">
        <f>IF(ISERROR(VLOOKUP(I855,'BACK INFO'!F:F,1,0)),IF(ISERROR(VLOOKUP(I855,'BACK INFO'!H:H,1,0)),K855,'BACK INFO'!$H$1),'BACK INFO'!$G$1)</f>
        <v>PHYLLIS POSNER</v>
      </c>
    </row>
    <row r="856" spans="1:21" s="11" customFormat="1" x14ac:dyDescent="0.35">
      <c r="A856" s="11" t="s">
        <v>94</v>
      </c>
      <c r="B856" s="11">
        <v>2018</v>
      </c>
      <c r="C856" s="11">
        <v>10</v>
      </c>
      <c r="D856" s="11" t="s">
        <v>95</v>
      </c>
      <c r="E856" s="11" t="s">
        <v>96</v>
      </c>
      <c r="F856" s="11" t="s">
        <v>700</v>
      </c>
      <c r="G856" s="11" t="s">
        <v>223</v>
      </c>
      <c r="H856" s="11" t="s">
        <v>106</v>
      </c>
      <c r="I856" s="11" t="s">
        <v>115</v>
      </c>
      <c r="J856" s="11" t="s">
        <v>99</v>
      </c>
      <c r="K856" s="11" t="s">
        <v>67</v>
      </c>
      <c r="L856" s="11" t="s">
        <v>116</v>
      </c>
      <c r="M856" s="11" t="s">
        <v>101</v>
      </c>
      <c r="N856" s="11">
        <v>24</v>
      </c>
      <c r="O856" s="11">
        <v>2018</v>
      </c>
      <c r="P856" s="11" t="s">
        <v>102</v>
      </c>
      <c r="Q856" s="11" t="s">
        <v>103</v>
      </c>
      <c r="R856" s="11" t="s">
        <v>103</v>
      </c>
      <c r="S856" s="11" t="s">
        <v>104</v>
      </c>
      <c r="T856" s="11">
        <v>384</v>
      </c>
      <c r="U856" s="11" t="str">
        <f>IF(ISERROR(VLOOKUP(I856,'BACK INFO'!F:F,1,0)),IF(ISERROR(VLOOKUP(I856,'BACK INFO'!H:H,1,0)),K856,'BACK INFO'!$H$1),'BACK INFO'!$G$1)</f>
        <v>ANITA M. HOPKINS</v>
      </c>
    </row>
    <row r="857" spans="1:21" s="11" customFormat="1" x14ac:dyDescent="0.35">
      <c r="A857" s="11" t="s">
        <v>94</v>
      </c>
      <c r="B857" s="11">
        <v>2018</v>
      </c>
      <c r="C857" s="11">
        <v>10</v>
      </c>
      <c r="D857" s="11" t="s">
        <v>95</v>
      </c>
      <c r="E857" s="11" t="s">
        <v>96</v>
      </c>
      <c r="F857" s="11" t="s">
        <v>700</v>
      </c>
      <c r="G857" s="11" t="s">
        <v>240</v>
      </c>
      <c r="H857" s="11" t="s">
        <v>106</v>
      </c>
      <c r="I857" s="11" t="s">
        <v>272</v>
      </c>
      <c r="J857" s="11" t="s">
        <v>99</v>
      </c>
      <c r="K857" s="11" t="s">
        <v>75</v>
      </c>
      <c r="L857" s="11" t="s">
        <v>273</v>
      </c>
      <c r="M857" s="11" t="s">
        <v>101</v>
      </c>
      <c r="N857" s="11">
        <v>2</v>
      </c>
      <c r="O857" s="11">
        <v>2018</v>
      </c>
      <c r="P857" s="11" t="s">
        <v>109</v>
      </c>
      <c r="Q857" s="11" t="s">
        <v>109</v>
      </c>
      <c r="R857" s="11" t="s">
        <v>240</v>
      </c>
      <c r="S857" s="11" t="s">
        <v>104</v>
      </c>
      <c r="T857" s="11">
        <v>58</v>
      </c>
      <c r="U857" s="11" t="str">
        <f>IF(ISERROR(VLOOKUP(I857,'BACK INFO'!F:F,1,0)),IF(ISERROR(VLOOKUP(I857,'BACK INFO'!H:H,1,0)),K857,'BACK INFO'!$H$1),'BACK INFO'!$G$1)</f>
        <v>LAURA BONG</v>
      </c>
    </row>
    <row r="858" spans="1:21" s="11" customFormat="1" x14ac:dyDescent="0.35">
      <c r="A858" s="11" t="s">
        <v>94</v>
      </c>
      <c r="B858" s="11">
        <v>2018</v>
      </c>
      <c r="C858" s="11">
        <v>10</v>
      </c>
      <c r="D858" s="11" t="s">
        <v>95</v>
      </c>
      <c r="E858" s="11" t="s">
        <v>96</v>
      </c>
      <c r="F858" s="11" t="s">
        <v>700</v>
      </c>
      <c r="G858" s="11" t="s">
        <v>240</v>
      </c>
      <c r="H858" s="11" t="s">
        <v>106</v>
      </c>
      <c r="I858" s="11" t="s">
        <v>205</v>
      </c>
      <c r="J858" s="11" t="s">
        <v>99</v>
      </c>
      <c r="K858" s="11" t="s">
        <v>67</v>
      </c>
      <c r="L858" s="11" t="s">
        <v>133</v>
      </c>
      <c r="M858" s="11" t="s">
        <v>101</v>
      </c>
      <c r="N858" s="11">
        <v>12</v>
      </c>
      <c r="O858" s="11">
        <v>2018</v>
      </c>
      <c r="P858" s="11" t="s">
        <v>109</v>
      </c>
      <c r="Q858" s="11" t="s">
        <v>109</v>
      </c>
      <c r="R858" s="11" t="s">
        <v>240</v>
      </c>
      <c r="S858" s="11" t="s">
        <v>104</v>
      </c>
      <c r="T858" s="11">
        <v>102</v>
      </c>
      <c r="U858" s="11" t="str">
        <f>IF(ISERROR(VLOOKUP(I858,'BACK INFO'!F:F,1,0)),IF(ISERROR(VLOOKUP(I858,'BACK INFO'!H:H,1,0)),K858,'BACK INFO'!$H$1),'BACK INFO'!$G$1)</f>
        <v>ANITA M. HOPKINS</v>
      </c>
    </row>
    <row r="859" spans="1:21" s="11" customFormat="1" x14ac:dyDescent="0.35">
      <c r="A859" s="11" t="s">
        <v>94</v>
      </c>
      <c r="B859" s="11">
        <v>2018</v>
      </c>
      <c r="C859" s="11">
        <v>10</v>
      </c>
      <c r="D859" s="11" t="s">
        <v>95</v>
      </c>
      <c r="E859" s="11" t="s">
        <v>96</v>
      </c>
      <c r="F859" s="11" t="s">
        <v>700</v>
      </c>
      <c r="G859" s="11" t="s">
        <v>240</v>
      </c>
      <c r="H859" s="11" t="s">
        <v>106</v>
      </c>
      <c r="I859" s="11" t="s">
        <v>209</v>
      </c>
      <c r="J859" s="11" t="s">
        <v>99</v>
      </c>
      <c r="K859" s="11" t="s">
        <v>67</v>
      </c>
      <c r="L859" s="11" t="s">
        <v>210</v>
      </c>
      <c r="M859" s="11" t="s">
        <v>101</v>
      </c>
      <c r="N859" s="11">
        <v>4</v>
      </c>
      <c r="O859" s="11">
        <v>2018</v>
      </c>
      <c r="P859" s="11" t="s">
        <v>109</v>
      </c>
      <c r="Q859" s="11" t="s">
        <v>109</v>
      </c>
      <c r="R859" s="11" t="s">
        <v>240</v>
      </c>
      <c r="S859" s="11" t="s">
        <v>104</v>
      </c>
      <c r="T859" s="11">
        <v>84</v>
      </c>
      <c r="U859" s="11" t="str">
        <f>IF(ISERROR(VLOOKUP(I859,'BACK INFO'!F:F,1,0)),IF(ISERROR(VLOOKUP(I859,'BACK INFO'!H:H,1,0)),K859,'BACK INFO'!$H$1),'BACK INFO'!$G$1)</f>
        <v>ANITA M. HOPKINS</v>
      </c>
    </row>
    <row r="860" spans="1:21" s="11" customFormat="1" x14ac:dyDescent="0.35">
      <c r="A860" s="11" t="s">
        <v>94</v>
      </c>
      <c r="B860" s="11">
        <v>2018</v>
      </c>
      <c r="C860" s="11">
        <v>10</v>
      </c>
      <c r="D860" s="11" t="s">
        <v>95</v>
      </c>
      <c r="E860" s="11" t="s">
        <v>96</v>
      </c>
      <c r="F860" s="11" t="s">
        <v>700</v>
      </c>
      <c r="G860" s="11" t="s">
        <v>240</v>
      </c>
      <c r="H860" s="11" t="s">
        <v>106</v>
      </c>
      <c r="I860" s="11" t="s">
        <v>209</v>
      </c>
      <c r="J860" s="11" t="s">
        <v>99</v>
      </c>
      <c r="K860" s="11" t="s">
        <v>67</v>
      </c>
      <c r="L860" s="11" t="s">
        <v>285</v>
      </c>
      <c r="M860" s="11" t="s">
        <v>101</v>
      </c>
      <c r="N860" s="11">
        <v>5</v>
      </c>
      <c r="O860" s="11">
        <v>2018</v>
      </c>
      <c r="P860" s="11" t="s">
        <v>109</v>
      </c>
      <c r="Q860" s="11" t="s">
        <v>109</v>
      </c>
      <c r="R860" s="11" t="s">
        <v>240</v>
      </c>
      <c r="S860" s="11" t="s">
        <v>104</v>
      </c>
      <c r="T860" s="11">
        <v>105</v>
      </c>
      <c r="U860" s="11" t="str">
        <f>IF(ISERROR(VLOOKUP(I860,'BACK INFO'!F:F,1,0)),IF(ISERROR(VLOOKUP(I860,'BACK INFO'!H:H,1,0)),K860,'BACK INFO'!$H$1),'BACK INFO'!$G$1)</f>
        <v>ANITA M. HOPKINS</v>
      </c>
    </row>
    <row r="861" spans="1:21" s="11" customFormat="1" x14ac:dyDescent="0.35">
      <c r="A861" s="11" t="s">
        <v>94</v>
      </c>
      <c r="B861" s="11">
        <v>2018</v>
      </c>
      <c r="C861" s="11">
        <v>10</v>
      </c>
      <c r="D861" s="11" t="s">
        <v>95</v>
      </c>
      <c r="E861" s="11" t="s">
        <v>96</v>
      </c>
      <c r="F861" s="11" t="s">
        <v>700</v>
      </c>
      <c r="G861" s="11" t="s">
        <v>240</v>
      </c>
      <c r="H861" s="11" t="s">
        <v>106</v>
      </c>
      <c r="I861" s="11" t="s">
        <v>217</v>
      </c>
      <c r="J861" s="11" t="s">
        <v>99</v>
      </c>
      <c r="K861" s="11" t="s">
        <v>75</v>
      </c>
      <c r="L861" s="11" t="s">
        <v>146</v>
      </c>
      <c r="M861" s="11" t="s">
        <v>101</v>
      </c>
      <c r="N861" s="11">
        <v>3</v>
      </c>
      <c r="O861" s="11">
        <v>2018</v>
      </c>
      <c r="P861" s="11" t="s">
        <v>109</v>
      </c>
      <c r="Q861" s="11" t="s">
        <v>109</v>
      </c>
      <c r="R861" s="11" t="s">
        <v>240</v>
      </c>
      <c r="S861" s="11" t="s">
        <v>104</v>
      </c>
      <c r="T861" s="11">
        <v>86</v>
      </c>
      <c r="U861" s="11" t="str">
        <f>IF(ISERROR(VLOOKUP(I861,'BACK INFO'!F:F,1,0)),IF(ISERROR(VLOOKUP(I861,'BACK INFO'!H:H,1,0)),K861,'BACK INFO'!$H$1),'BACK INFO'!$G$1)</f>
        <v>LAURA BONG</v>
      </c>
    </row>
    <row r="862" spans="1:21" s="11" customFormat="1" x14ac:dyDescent="0.35">
      <c r="A862" s="11" t="s">
        <v>94</v>
      </c>
      <c r="B862" s="11">
        <v>2018</v>
      </c>
      <c r="C862" s="11">
        <v>10</v>
      </c>
      <c r="D862" s="11" t="s">
        <v>95</v>
      </c>
      <c r="E862" s="11" t="s">
        <v>96</v>
      </c>
      <c r="F862" s="11" t="s">
        <v>700</v>
      </c>
      <c r="G862" s="11" t="s">
        <v>240</v>
      </c>
      <c r="H862" s="11" t="s">
        <v>110</v>
      </c>
      <c r="I862" s="11" t="s">
        <v>686</v>
      </c>
      <c r="J862" s="11" t="s">
        <v>99</v>
      </c>
      <c r="K862" s="11" t="s">
        <v>54</v>
      </c>
      <c r="L862" s="11" t="s">
        <v>100</v>
      </c>
      <c r="M862" s="11" t="s">
        <v>101</v>
      </c>
      <c r="N862" s="11">
        <v>202</v>
      </c>
      <c r="O862" s="11">
        <v>2018</v>
      </c>
      <c r="P862" s="11" t="s">
        <v>109</v>
      </c>
      <c r="Q862" s="11" t="s">
        <v>109</v>
      </c>
      <c r="R862" s="11" t="s">
        <v>240</v>
      </c>
      <c r="S862" s="11" t="s">
        <v>104</v>
      </c>
      <c r="T862" s="11">
        <v>5655.0599999999995</v>
      </c>
      <c r="U862" s="11" t="str">
        <f>IF(ISERROR(VLOOKUP(I862,'BACK INFO'!F:F,1,0)),IF(ISERROR(VLOOKUP(I862,'BACK INFO'!H:H,1,0)),K862,'BACK INFO'!$H$1),'BACK INFO'!$G$1)</f>
        <v>PAIGE ALYSE STRAUGHAN</v>
      </c>
    </row>
    <row r="863" spans="1:21" s="11" customFormat="1" x14ac:dyDescent="0.35">
      <c r="A863" s="11" t="s">
        <v>94</v>
      </c>
      <c r="B863" s="11">
        <v>2018</v>
      </c>
      <c r="C863" s="11">
        <v>10</v>
      </c>
      <c r="D863" s="11" t="s">
        <v>95</v>
      </c>
      <c r="E863" s="11" t="s">
        <v>96</v>
      </c>
      <c r="F863" s="11" t="s">
        <v>700</v>
      </c>
      <c r="G863" s="11" t="s">
        <v>240</v>
      </c>
      <c r="H863" s="11" t="s">
        <v>110</v>
      </c>
      <c r="I863" s="11" t="s">
        <v>686</v>
      </c>
      <c r="J863" s="11" t="s">
        <v>99</v>
      </c>
      <c r="K863" s="11" t="s">
        <v>54</v>
      </c>
      <c r="L863" s="11" t="s">
        <v>100</v>
      </c>
      <c r="M863" s="11" t="s">
        <v>101</v>
      </c>
      <c r="N863" s="11">
        <v>237</v>
      </c>
      <c r="O863" s="11">
        <v>2018</v>
      </c>
      <c r="P863" s="11" t="s">
        <v>109</v>
      </c>
      <c r="Q863" s="11" t="s">
        <v>109</v>
      </c>
      <c r="R863" s="11" t="s">
        <v>240</v>
      </c>
      <c r="S863" s="11" t="s">
        <v>104</v>
      </c>
      <c r="T863" s="11">
        <v>7009.6400000000021</v>
      </c>
      <c r="U863" s="11" t="str">
        <f>IF(ISERROR(VLOOKUP(I863,'BACK INFO'!F:F,1,0)),IF(ISERROR(VLOOKUP(I863,'BACK INFO'!H:H,1,0)),K863,'BACK INFO'!$H$1),'BACK INFO'!$G$1)</f>
        <v>PAIGE ALYSE STRAUGHAN</v>
      </c>
    </row>
    <row r="864" spans="1:21" s="11" customFormat="1" x14ac:dyDescent="0.35">
      <c r="A864" s="11" t="s">
        <v>94</v>
      </c>
      <c r="B864" s="11">
        <v>2018</v>
      </c>
      <c r="C864" s="11">
        <v>10</v>
      </c>
      <c r="D864" s="11" t="s">
        <v>95</v>
      </c>
      <c r="E864" s="11" t="s">
        <v>96</v>
      </c>
      <c r="F864" s="11" t="s">
        <v>700</v>
      </c>
      <c r="G864" s="11" t="s">
        <v>240</v>
      </c>
      <c r="H864" s="11" t="s">
        <v>110</v>
      </c>
      <c r="I864" s="11" t="s">
        <v>189</v>
      </c>
      <c r="J864" s="11" t="s">
        <v>99</v>
      </c>
      <c r="K864" s="11" t="s">
        <v>73</v>
      </c>
      <c r="L864" s="11" t="s">
        <v>127</v>
      </c>
      <c r="M864" s="11" t="s">
        <v>101</v>
      </c>
      <c r="N864" s="11">
        <v>45</v>
      </c>
      <c r="O864" s="11">
        <v>2018</v>
      </c>
      <c r="P864" s="11" t="s">
        <v>109</v>
      </c>
      <c r="Q864" s="11" t="s">
        <v>109</v>
      </c>
      <c r="R864" s="11" t="s">
        <v>240</v>
      </c>
      <c r="S864" s="11" t="s">
        <v>104</v>
      </c>
      <c r="T864" s="11">
        <v>1381.95</v>
      </c>
      <c r="U864" s="11" t="str">
        <f>IF(ISERROR(VLOOKUP(I864,'BACK INFO'!F:F,1,0)),IF(ISERROR(VLOOKUP(I864,'BACK INFO'!H:H,1,0)),K864,'BACK INFO'!$H$1),'BACK INFO'!$G$1)</f>
        <v>PHYLLIS POSNER</v>
      </c>
    </row>
    <row r="865" spans="1:21" s="11" customFormat="1" x14ac:dyDescent="0.35">
      <c r="A865" s="11" t="s">
        <v>94</v>
      </c>
      <c r="B865" s="11">
        <v>2018</v>
      </c>
      <c r="C865" s="11">
        <v>10</v>
      </c>
      <c r="D865" s="11" t="s">
        <v>95</v>
      </c>
      <c r="E865" s="11" t="s">
        <v>96</v>
      </c>
      <c r="F865" s="11" t="s">
        <v>700</v>
      </c>
      <c r="G865" s="11" t="s">
        <v>240</v>
      </c>
      <c r="H865" s="11" t="s">
        <v>110</v>
      </c>
      <c r="I865" s="11" t="s">
        <v>60</v>
      </c>
      <c r="J865" s="11" t="s">
        <v>99</v>
      </c>
      <c r="K865" s="11" t="s">
        <v>54</v>
      </c>
      <c r="L865" s="11" t="s">
        <v>100</v>
      </c>
      <c r="M865" s="11" t="s">
        <v>101</v>
      </c>
      <c r="N865" s="11">
        <v>1205</v>
      </c>
      <c r="O865" s="11">
        <v>2018</v>
      </c>
      <c r="P865" s="11" t="s">
        <v>109</v>
      </c>
      <c r="Q865" s="11" t="s">
        <v>109</v>
      </c>
      <c r="R865" s="11" t="s">
        <v>240</v>
      </c>
      <c r="S865" s="11" t="s">
        <v>104</v>
      </c>
      <c r="T865" s="11">
        <v>38883.800000000025</v>
      </c>
      <c r="U865" s="11" t="str">
        <f>IF(ISERROR(VLOOKUP(I865,'BACK INFO'!F:F,1,0)),IF(ISERROR(VLOOKUP(I865,'BACK INFO'!H:H,1,0)),K865,'BACK INFO'!$H$1),'BACK INFO'!$G$1)</f>
        <v>PAIGE ALYSE STRAUGHAN</v>
      </c>
    </row>
    <row r="866" spans="1:21" s="11" customFormat="1" x14ac:dyDescent="0.35">
      <c r="A866" s="11" t="s">
        <v>94</v>
      </c>
      <c r="B866" s="11">
        <v>2018</v>
      </c>
      <c r="C866" s="11">
        <v>10</v>
      </c>
      <c r="D866" s="11" t="s">
        <v>95</v>
      </c>
      <c r="E866" s="11" t="s">
        <v>96</v>
      </c>
      <c r="F866" s="11" t="s">
        <v>700</v>
      </c>
      <c r="G866" s="11" t="s">
        <v>240</v>
      </c>
      <c r="H866" s="11" t="s">
        <v>110</v>
      </c>
      <c r="I866" s="11" t="s">
        <v>196</v>
      </c>
      <c r="J866" s="11" t="s">
        <v>99</v>
      </c>
      <c r="K866" s="11" t="s">
        <v>73</v>
      </c>
      <c r="L866" s="11" t="s">
        <v>127</v>
      </c>
      <c r="M866" s="11" t="s">
        <v>101</v>
      </c>
      <c r="N866" s="11">
        <v>17</v>
      </c>
      <c r="O866" s="11">
        <v>2018</v>
      </c>
      <c r="P866" s="11" t="s">
        <v>109</v>
      </c>
      <c r="Q866" s="11" t="s">
        <v>109</v>
      </c>
      <c r="R866" s="11" t="s">
        <v>240</v>
      </c>
      <c r="S866" s="11" t="s">
        <v>104</v>
      </c>
      <c r="T866" s="11">
        <v>606</v>
      </c>
      <c r="U866" s="11" t="str">
        <f>IF(ISERROR(VLOOKUP(I866,'BACK INFO'!F:F,1,0)),IF(ISERROR(VLOOKUP(I866,'BACK INFO'!H:H,1,0)),K866,'BACK INFO'!$H$1),'BACK INFO'!$G$1)</f>
        <v>PHYLLIS POSNER</v>
      </c>
    </row>
    <row r="867" spans="1:21" s="11" customFormat="1" x14ac:dyDescent="0.35">
      <c r="A867" s="11" t="s">
        <v>94</v>
      </c>
      <c r="B867" s="11">
        <v>2018</v>
      </c>
      <c r="C867" s="11">
        <v>10</v>
      </c>
      <c r="D867" s="11" t="s">
        <v>95</v>
      </c>
      <c r="E867" s="11" t="s">
        <v>96</v>
      </c>
      <c r="F867" s="11" t="s">
        <v>700</v>
      </c>
      <c r="G867" s="11" t="s">
        <v>240</v>
      </c>
      <c r="H867" s="11" t="s">
        <v>110</v>
      </c>
      <c r="I867" s="11" t="s">
        <v>145</v>
      </c>
      <c r="J867" s="11" t="s">
        <v>99</v>
      </c>
      <c r="K867" s="11" t="s">
        <v>75</v>
      </c>
      <c r="L867" s="11" t="s">
        <v>146</v>
      </c>
      <c r="M867" s="11" t="s">
        <v>101</v>
      </c>
      <c r="N867" s="11">
        <v>24</v>
      </c>
      <c r="O867" s="11">
        <v>2018</v>
      </c>
      <c r="P867" s="11" t="s">
        <v>109</v>
      </c>
      <c r="Q867" s="11" t="s">
        <v>109</v>
      </c>
      <c r="R867" s="11" t="s">
        <v>240</v>
      </c>
      <c r="S867" s="11" t="s">
        <v>104</v>
      </c>
      <c r="T867" s="11">
        <v>811</v>
      </c>
      <c r="U867" s="11" t="str">
        <f>IF(ISERROR(VLOOKUP(I867,'BACK INFO'!F:F,1,0)),IF(ISERROR(VLOOKUP(I867,'BACK INFO'!H:H,1,0)),K867,'BACK INFO'!$H$1),'BACK INFO'!$G$1)</f>
        <v>LAURA BONG</v>
      </c>
    </row>
    <row r="868" spans="1:21" s="11" customFormat="1" x14ac:dyDescent="0.35">
      <c r="A868" s="11" t="s">
        <v>94</v>
      </c>
      <c r="B868" s="11">
        <v>2018</v>
      </c>
      <c r="C868" s="11">
        <v>10</v>
      </c>
      <c r="D868" s="11" t="s">
        <v>95</v>
      </c>
      <c r="E868" s="11" t="s">
        <v>96</v>
      </c>
      <c r="F868" s="11" t="s">
        <v>700</v>
      </c>
      <c r="G868" s="11" t="s">
        <v>240</v>
      </c>
      <c r="H868" s="11" t="s">
        <v>110</v>
      </c>
      <c r="I868" s="11" t="s">
        <v>314</v>
      </c>
      <c r="J868" s="11" t="s">
        <v>99</v>
      </c>
      <c r="K868" s="11" t="s">
        <v>75</v>
      </c>
      <c r="L868" s="11" t="s">
        <v>131</v>
      </c>
      <c r="M868" s="11" t="s">
        <v>101</v>
      </c>
      <c r="N868" s="11">
        <v>23</v>
      </c>
      <c r="O868" s="11">
        <v>2018</v>
      </c>
      <c r="P868" s="11" t="s">
        <v>109</v>
      </c>
      <c r="Q868" s="11" t="s">
        <v>109</v>
      </c>
      <c r="R868" s="11" t="s">
        <v>240</v>
      </c>
      <c r="S868" s="11" t="s">
        <v>104</v>
      </c>
      <c r="T868" s="11">
        <v>830</v>
      </c>
      <c r="U868" s="11" t="str">
        <f>IF(ISERROR(VLOOKUP(I868,'BACK INFO'!F:F,1,0)),IF(ISERROR(VLOOKUP(I868,'BACK INFO'!H:H,1,0)),K868,'BACK INFO'!$H$1),'BACK INFO'!$G$1)</f>
        <v>LAURA BONG</v>
      </c>
    </row>
    <row r="869" spans="1:21" s="11" customFormat="1" x14ac:dyDescent="0.35">
      <c r="A869" s="11" t="s">
        <v>94</v>
      </c>
      <c r="B869" s="11">
        <v>2018</v>
      </c>
      <c r="C869" s="11">
        <v>10</v>
      </c>
      <c r="D869" s="11" t="s">
        <v>95</v>
      </c>
      <c r="E869" s="11" t="s">
        <v>96</v>
      </c>
      <c r="F869" s="11" t="s">
        <v>700</v>
      </c>
      <c r="G869" s="11" t="s">
        <v>240</v>
      </c>
      <c r="H869" s="11" t="s">
        <v>110</v>
      </c>
      <c r="I869" s="11" t="s">
        <v>272</v>
      </c>
      <c r="J869" s="11" t="s">
        <v>99</v>
      </c>
      <c r="K869" s="11" t="s">
        <v>75</v>
      </c>
      <c r="L869" s="11" t="s">
        <v>273</v>
      </c>
      <c r="M869" s="11" t="s">
        <v>101</v>
      </c>
      <c r="N869" s="11">
        <v>38</v>
      </c>
      <c r="O869" s="11">
        <v>2018</v>
      </c>
      <c r="P869" s="11" t="s">
        <v>109</v>
      </c>
      <c r="Q869" s="11" t="s">
        <v>109</v>
      </c>
      <c r="R869" s="11" t="s">
        <v>240</v>
      </c>
      <c r="S869" s="11" t="s">
        <v>104</v>
      </c>
      <c r="T869" s="11">
        <v>1156</v>
      </c>
      <c r="U869" s="11" t="str">
        <f>IF(ISERROR(VLOOKUP(I869,'BACK INFO'!F:F,1,0)),IF(ISERROR(VLOOKUP(I869,'BACK INFO'!H:H,1,0)),K869,'BACK INFO'!$H$1),'BACK INFO'!$G$1)</f>
        <v>LAURA BONG</v>
      </c>
    </row>
    <row r="870" spans="1:21" s="11" customFormat="1" x14ac:dyDescent="0.35">
      <c r="A870" s="11" t="s">
        <v>94</v>
      </c>
      <c r="B870" s="11">
        <v>2018</v>
      </c>
      <c r="C870" s="11">
        <v>10</v>
      </c>
      <c r="D870" s="11" t="s">
        <v>95</v>
      </c>
      <c r="E870" s="11" t="s">
        <v>96</v>
      </c>
      <c r="F870" s="11" t="s">
        <v>700</v>
      </c>
      <c r="G870" s="11" t="s">
        <v>240</v>
      </c>
      <c r="H870" s="11" t="s">
        <v>110</v>
      </c>
      <c r="I870" s="11" t="s">
        <v>205</v>
      </c>
      <c r="J870" s="11" t="s">
        <v>99</v>
      </c>
      <c r="K870" s="11" t="s">
        <v>67</v>
      </c>
      <c r="L870" s="11" t="s">
        <v>133</v>
      </c>
      <c r="M870" s="11" t="s">
        <v>101</v>
      </c>
      <c r="N870" s="11">
        <v>23</v>
      </c>
      <c r="O870" s="11">
        <v>2018</v>
      </c>
      <c r="P870" s="11" t="s">
        <v>109</v>
      </c>
      <c r="Q870" s="11" t="s">
        <v>109</v>
      </c>
      <c r="R870" s="11" t="s">
        <v>240</v>
      </c>
      <c r="S870" s="11" t="s">
        <v>104</v>
      </c>
      <c r="T870" s="11">
        <v>734</v>
      </c>
      <c r="U870" s="11" t="str">
        <f>IF(ISERROR(VLOOKUP(I870,'BACK INFO'!F:F,1,0)),IF(ISERROR(VLOOKUP(I870,'BACK INFO'!H:H,1,0)),K870,'BACK INFO'!$H$1),'BACK INFO'!$G$1)</f>
        <v>ANITA M. HOPKINS</v>
      </c>
    </row>
    <row r="871" spans="1:21" s="11" customFormat="1" x14ac:dyDescent="0.35">
      <c r="A871" s="11" t="s">
        <v>94</v>
      </c>
      <c r="B871" s="11">
        <v>2018</v>
      </c>
      <c r="C871" s="11">
        <v>10</v>
      </c>
      <c r="D871" s="11" t="s">
        <v>95</v>
      </c>
      <c r="E871" s="11" t="s">
        <v>96</v>
      </c>
      <c r="F871" s="11" t="s">
        <v>700</v>
      </c>
      <c r="G871" s="11" t="s">
        <v>240</v>
      </c>
      <c r="H871" s="11" t="s">
        <v>110</v>
      </c>
      <c r="I871" s="11" t="s">
        <v>206</v>
      </c>
      <c r="J871" s="11" t="s">
        <v>99</v>
      </c>
      <c r="K871" s="11" t="s">
        <v>74</v>
      </c>
      <c r="L871" s="11" t="s">
        <v>199</v>
      </c>
      <c r="M871" s="11" t="s">
        <v>101</v>
      </c>
      <c r="N871" s="11">
        <v>17</v>
      </c>
      <c r="O871" s="11">
        <v>2018</v>
      </c>
      <c r="P871" s="11" t="s">
        <v>109</v>
      </c>
      <c r="Q871" s="11" t="s">
        <v>109</v>
      </c>
      <c r="R871" s="11" t="s">
        <v>240</v>
      </c>
      <c r="S871" s="11" t="s">
        <v>104</v>
      </c>
      <c r="T871" s="11">
        <v>608</v>
      </c>
      <c r="U871" s="11" t="str">
        <f>IF(ISERROR(VLOOKUP(I871,'BACK INFO'!F:F,1,0)),IF(ISERROR(VLOOKUP(I871,'BACK INFO'!H:H,1,0)),K871,'BACK INFO'!$H$1),'BACK INFO'!$G$1)</f>
        <v>DENISE ARNETT</v>
      </c>
    </row>
    <row r="872" spans="1:21" s="11" customFormat="1" x14ac:dyDescent="0.35">
      <c r="A872" s="11" t="s">
        <v>94</v>
      </c>
      <c r="B872" s="11">
        <v>2018</v>
      </c>
      <c r="C872" s="11">
        <v>10</v>
      </c>
      <c r="D872" s="11" t="s">
        <v>95</v>
      </c>
      <c r="E872" s="11" t="s">
        <v>96</v>
      </c>
      <c r="F872" s="11" t="s">
        <v>700</v>
      </c>
      <c r="G872" s="11" t="s">
        <v>240</v>
      </c>
      <c r="H872" s="11" t="s">
        <v>110</v>
      </c>
      <c r="I872" s="11" t="s">
        <v>209</v>
      </c>
      <c r="J872" s="11" t="s">
        <v>99</v>
      </c>
      <c r="K872" s="11" t="s">
        <v>67</v>
      </c>
      <c r="L872" s="11" t="s">
        <v>114</v>
      </c>
      <c r="M872" s="11" t="s">
        <v>101</v>
      </c>
      <c r="N872" s="11">
        <v>18</v>
      </c>
      <c r="O872" s="11">
        <v>2018</v>
      </c>
      <c r="P872" s="11" t="s">
        <v>109</v>
      </c>
      <c r="Q872" s="11" t="s">
        <v>109</v>
      </c>
      <c r="R872" s="11" t="s">
        <v>240</v>
      </c>
      <c r="S872" s="11" t="s">
        <v>104</v>
      </c>
      <c r="T872" s="11">
        <v>666</v>
      </c>
      <c r="U872" s="11" t="str">
        <f>IF(ISERROR(VLOOKUP(I872,'BACK INFO'!F:F,1,0)),IF(ISERROR(VLOOKUP(I872,'BACK INFO'!H:H,1,0)),K872,'BACK INFO'!$H$1),'BACK INFO'!$G$1)</f>
        <v>ANITA M. HOPKINS</v>
      </c>
    </row>
    <row r="873" spans="1:21" s="11" customFormat="1" x14ac:dyDescent="0.35">
      <c r="A873" s="11" t="s">
        <v>94</v>
      </c>
      <c r="B873" s="11">
        <v>2018</v>
      </c>
      <c r="C873" s="11">
        <v>10</v>
      </c>
      <c r="D873" s="11" t="s">
        <v>95</v>
      </c>
      <c r="E873" s="11" t="s">
        <v>96</v>
      </c>
      <c r="F873" s="11" t="s">
        <v>700</v>
      </c>
      <c r="G873" s="11" t="s">
        <v>240</v>
      </c>
      <c r="H873" s="11" t="s">
        <v>110</v>
      </c>
      <c r="I873" s="11" t="s">
        <v>209</v>
      </c>
      <c r="J873" s="11" t="s">
        <v>99</v>
      </c>
      <c r="K873" s="11" t="s">
        <v>67</v>
      </c>
      <c r="L873" s="11" t="s">
        <v>108</v>
      </c>
      <c r="M873" s="11" t="s">
        <v>101</v>
      </c>
      <c r="N873" s="11">
        <v>22</v>
      </c>
      <c r="O873" s="11">
        <v>2018</v>
      </c>
      <c r="P873" s="11" t="s">
        <v>109</v>
      </c>
      <c r="Q873" s="11" t="s">
        <v>109</v>
      </c>
      <c r="R873" s="11" t="s">
        <v>240</v>
      </c>
      <c r="S873" s="11" t="s">
        <v>104</v>
      </c>
      <c r="T873" s="11">
        <v>839</v>
      </c>
      <c r="U873" s="11" t="str">
        <f>IF(ISERROR(VLOOKUP(I873,'BACK INFO'!F:F,1,0)),IF(ISERROR(VLOOKUP(I873,'BACK INFO'!H:H,1,0)),K873,'BACK INFO'!$H$1),'BACK INFO'!$G$1)</f>
        <v>ANITA M. HOPKINS</v>
      </c>
    </row>
    <row r="874" spans="1:21" s="11" customFormat="1" x14ac:dyDescent="0.35">
      <c r="A874" s="11" t="s">
        <v>94</v>
      </c>
      <c r="B874" s="11">
        <v>2018</v>
      </c>
      <c r="C874" s="11">
        <v>10</v>
      </c>
      <c r="D874" s="11" t="s">
        <v>95</v>
      </c>
      <c r="E874" s="11" t="s">
        <v>96</v>
      </c>
      <c r="F874" s="11" t="s">
        <v>700</v>
      </c>
      <c r="G874" s="11" t="s">
        <v>240</v>
      </c>
      <c r="H874" s="11" t="s">
        <v>110</v>
      </c>
      <c r="I874" s="11" t="s">
        <v>209</v>
      </c>
      <c r="J874" s="11" t="s">
        <v>99</v>
      </c>
      <c r="K874" s="11" t="s">
        <v>67</v>
      </c>
      <c r="L874" s="11" t="s">
        <v>133</v>
      </c>
      <c r="M874" s="11" t="s">
        <v>101</v>
      </c>
      <c r="N874" s="11">
        <v>8</v>
      </c>
      <c r="O874" s="11">
        <v>2018</v>
      </c>
      <c r="P874" s="11" t="s">
        <v>109</v>
      </c>
      <c r="Q874" s="11" t="s">
        <v>109</v>
      </c>
      <c r="R874" s="11" t="s">
        <v>240</v>
      </c>
      <c r="S874" s="11" t="s">
        <v>104</v>
      </c>
      <c r="T874" s="11">
        <v>304</v>
      </c>
      <c r="U874" s="11" t="str">
        <f>IF(ISERROR(VLOOKUP(I874,'BACK INFO'!F:F,1,0)),IF(ISERROR(VLOOKUP(I874,'BACK INFO'!H:H,1,0)),K874,'BACK INFO'!$H$1),'BACK INFO'!$G$1)</f>
        <v>ANITA M. HOPKINS</v>
      </c>
    </row>
    <row r="875" spans="1:21" s="11" customFormat="1" x14ac:dyDescent="0.35">
      <c r="A875" s="11" t="s">
        <v>94</v>
      </c>
      <c r="B875" s="11">
        <v>2018</v>
      </c>
      <c r="C875" s="11">
        <v>10</v>
      </c>
      <c r="D875" s="11" t="s">
        <v>95</v>
      </c>
      <c r="E875" s="11" t="s">
        <v>96</v>
      </c>
      <c r="F875" s="11" t="s">
        <v>700</v>
      </c>
      <c r="G875" s="11" t="s">
        <v>240</v>
      </c>
      <c r="H875" s="11" t="s">
        <v>110</v>
      </c>
      <c r="I875" s="11" t="s">
        <v>209</v>
      </c>
      <c r="J875" s="11" t="s">
        <v>99</v>
      </c>
      <c r="K875" s="11" t="s">
        <v>67</v>
      </c>
      <c r="L875" s="11" t="s">
        <v>173</v>
      </c>
      <c r="M875" s="11" t="s">
        <v>101</v>
      </c>
      <c r="N875" s="11">
        <v>47</v>
      </c>
      <c r="O875" s="11">
        <v>2018</v>
      </c>
      <c r="P875" s="11" t="s">
        <v>109</v>
      </c>
      <c r="Q875" s="11" t="s">
        <v>109</v>
      </c>
      <c r="R875" s="11" t="s">
        <v>240</v>
      </c>
      <c r="S875" s="11" t="s">
        <v>104</v>
      </c>
      <c r="T875" s="11">
        <v>1697</v>
      </c>
      <c r="U875" s="11" t="str">
        <f>IF(ISERROR(VLOOKUP(I875,'BACK INFO'!F:F,1,0)),IF(ISERROR(VLOOKUP(I875,'BACK INFO'!H:H,1,0)),K875,'BACK INFO'!$H$1),'BACK INFO'!$G$1)</f>
        <v>ANITA M. HOPKINS</v>
      </c>
    </row>
    <row r="876" spans="1:21" s="11" customFormat="1" x14ac:dyDescent="0.35">
      <c r="A876" s="11" t="s">
        <v>94</v>
      </c>
      <c r="B876" s="11">
        <v>2018</v>
      </c>
      <c r="C876" s="11">
        <v>10</v>
      </c>
      <c r="D876" s="11" t="s">
        <v>95</v>
      </c>
      <c r="E876" s="11" t="s">
        <v>96</v>
      </c>
      <c r="F876" s="11" t="s">
        <v>700</v>
      </c>
      <c r="G876" s="11" t="s">
        <v>240</v>
      </c>
      <c r="H876" s="11" t="s">
        <v>110</v>
      </c>
      <c r="I876" s="11" t="s">
        <v>209</v>
      </c>
      <c r="J876" s="11" t="s">
        <v>99</v>
      </c>
      <c r="K876" s="11" t="s">
        <v>67</v>
      </c>
      <c r="L876" s="11" t="s">
        <v>210</v>
      </c>
      <c r="M876" s="11" t="s">
        <v>101</v>
      </c>
      <c r="N876" s="11">
        <v>82</v>
      </c>
      <c r="O876" s="11">
        <v>2018</v>
      </c>
      <c r="P876" s="11" t="s">
        <v>109</v>
      </c>
      <c r="Q876" s="11" t="s">
        <v>109</v>
      </c>
      <c r="R876" s="11" t="s">
        <v>240</v>
      </c>
      <c r="S876" s="11" t="s">
        <v>104</v>
      </c>
      <c r="T876" s="11">
        <v>2720</v>
      </c>
      <c r="U876" s="11" t="str">
        <f>IF(ISERROR(VLOOKUP(I876,'BACK INFO'!F:F,1,0)),IF(ISERROR(VLOOKUP(I876,'BACK INFO'!H:H,1,0)),K876,'BACK INFO'!$H$1),'BACK INFO'!$G$1)</f>
        <v>ANITA M. HOPKINS</v>
      </c>
    </row>
    <row r="877" spans="1:21" s="11" customFormat="1" x14ac:dyDescent="0.35">
      <c r="A877" s="11" t="s">
        <v>94</v>
      </c>
      <c r="B877" s="11">
        <v>2018</v>
      </c>
      <c r="C877" s="11">
        <v>10</v>
      </c>
      <c r="D877" s="11" t="s">
        <v>95</v>
      </c>
      <c r="E877" s="11" t="s">
        <v>96</v>
      </c>
      <c r="F877" s="11" t="s">
        <v>700</v>
      </c>
      <c r="G877" s="11" t="s">
        <v>240</v>
      </c>
      <c r="H877" s="11" t="s">
        <v>110</v>
      </c>
      <c r="I877" s="11" t="s">
        <v>209</v>
      </c>
      <c r="J877" s="11" t="s">
        <v>99</v>
      </c>
      <c r="K877" s="11" t="s">
        <v>67</v>
      </c>
      <c r="L877" s="11" t="s">
        <v>285</v>
      </c>
      <c r="M877" s="11" t="s">
        <v>101</v>
      </c>
      <c r="N877" s="11">
        <v>8</v>
      </c>
      <c r="O877" s="11">
        <v>2018</v>
      </c>
      <c r="P877" s="11" t="s">
        <v>109</v>
      </c>
      <c r="Q877" s="11" t="s">
        <v>109</v>
      </c>
      <c r="R877" s="11" t="s">
        <v>240</v>
      </c>
      <c r="S877" s="11" t="s">
        <v>104</v>
      </c>
      <c r="T877" s="11">
        <v>296</v>
      </c>
      <c r="U877" s="11" t="str">
        <f>IF(ISERROR(VLOOKUP(I877,'BACK INFO'!F:F,1,0)),IF(ISERROR(VLOOKUP(I877,'BACK INFO'!H:H,1,0)),K877,'BACK INFO'!$H$1),'BACK INFO'!$G$1)</f>
        <v>ANITA M. HOPKINS</v>
      </c>
    </row>
    <row r="878" spans="1:21" s="11" customFormat="1" x14ac:dyDescent="0.35">
      <c r="A878" s="11" t="s">
        <v>94</v>
      </c>
      <c r="B878" s="11">
        <v>2018</v>
      </c>
      <c r="C878" s="11">
        <v>10</v>
      </c>
      <c r="D878" s="11" t="s">
        <v>95</v>
      </c>
      <c r="E878" s="11" t="s">
        <v>96</v>
      </c>
      <c r="F878" s="11" t="s">
        <v>700</v>
      </c>
      <c r="G878" s="11" t="s">
        <v>240</v>
      </c>
      <c r="H878" s="11" t="s">
        <v>110</v>
      </c>
      <c r="I878" s="11" t="s">
        <v>212</v>
      </c>
      <c r="J878" s="11" t="s">
        <v>99</v>
      </c>
      <c r="K878" s="11" t="s">
        <v>67</v>
      </c>
      <c r="L878" s="11" t="s">
        <v>173</v>
      </c>
      <c r="M878" s="11" t="s">
        <v>101</v>
      </c>
      <c r="N878" s="11">
        <v>21</v>
      </c>
      <c r="O878" s="11">
        <v>2018</v>
      </c>
      <c r="P878" s="11" t="s">
        <v>109</v>
      </c>
      <c r="Q878" s="11" t="s">
        <v>109</v>
      </c>
      <c r="R878" s="11" t="s">
        <v>240</v>
      </c>
      <c r="S878" s="11" t="s">
        <v>104</v>
      </c>
      <c r="T878" s="11">
        <v>776</v>
      </c>
      <c r="U878" s="11" t="str">
        <f>IF(ISERROR(VLOOKUP(I878,'BACK INFO'!F:F,1,0)),IF(ISERROR(VLOOKUP(I878,'BACK INFO'!H:H,1,0)),K878,'BACK INFO'!$H$1),'BACK INFO'!$G$1)</f>
        <v>ANITA M. HOPKINS</v>
      </c>
    </row>
    <row r="879" spans="1:21" s="11" customFormat="1" x14ac:dyDescent="0.35">
      <c r="A879" s="11" t="s">
        <v>94</v>
      </c>
      <c r="B879" s="11">
        <v>2018</v>
      </c>
      <c r="C879" s="11">
        <v>10</v>
      </c>
      <c r="D879" s="11" t="s">
        <v>95</v>
      </c>
      <c r="E879" s="11" t="s">
        <v>96</v>
      </c>
      <c r="F879" s="11" t="s">
        <v>700</v>
      </c>
      <c r="G879" s="11" t="s">
        <v>240</v>
      </c>
      <c r="H879" s="11" t="s">
        <v>110</v>
      </c>
      <c r="I879" s="11" t="s">
        <v>318</v>
      </c>
      <c r="J879" s="11" t="s">
        <v>99</v>
      </c>
      <c r="K879" s="11" t="s">
        <v>71</v>
      </c>
      <c r="L879" s="11" t="s">
        <v>319</v>
      </c>
      <c r="M879" s="11" t="s">
        <v>101</v>
      </c>
      <c r="N879" s="11">
        <v>31</v>
      </c>
      <c r="O879" s="11">
        <v>2018</v>
      </c>
      <c r="P879" s="11" t="s">
        <v>109</v>
      </c>
      <c r="Q879" s="11" t="s">
        <v>109</v>
      </c>
      <c r="R879" s="11" t="s">
        <v>240</v>
      </c>
      <c r="S879" s="11" t="s">
        <v>104</v>
      </c>
      <c r="T879" s="11">
        <v>927</v>
      </c>
      <c r="U879" s="11" t="str">
        <f>IF(ISERROR(VLOOKUP(I879,'BACK INFO'!F:F,1,0)),IF(ISERROR(VLOOKUP(I879,'BACK INFO'!H:H,1,0)),K879,'BACK INFO'!$H$1),'BACK INFO'!$G$1)</f>
        <v>HOLLY SALES INC.</v>
      </c>
    </row>
    <row r="880" spans="1:21" s="11" customFormat="1" x14ac:dyDescent="0.35">
      <c r="A880" s="11" t="s">
        <v>94</v>
      </c>
      <c r="B880" s="11">
        <v>2018</v>
      </c>
      <c r="C880" s="11">
        <v>10</v>
      </c>
      <c r="D880" s="11" t="s">
        <v>95</v>
      </c>
      <c r="E880" s="11" t="s">
        <v>96</v>
      </c>
      <c r="F880" s="11" t="s">
        <v>700</v>
      </c>
      <c r="G880" s="11" t="s">
        <v>240</v>
      </c>
      <c r="H880" s="11" t="s">
        <v>110</v>
      </c>
      <c r="I880" s="11" t="s">
        <v>352</v>
      </c>
      <c r="J880" s="11" t="s">
        <v>99</v>
      </c>
      <c r="K880" s="11" t="s">
        <v>71</v>
      </c>
      <c r="L880" s="11" t="s">
        <v>164</v>
      </c>
      <c r="M880" s="11" t="s">
        <v>101</v>
      </c>
      <c r="N880" s="11">
        <v>15</v>
      </c>
      <c r="O880" s="11">
        <v>2018</v>
      </c>
      <c r="P880" s="11" t="s">
        <v>109</v>
      </c>
      <c r="Q880" s="11" t="s">
        <v>109</v>
      </c>
      <c r="R880" s="11" t="s">
        <v>240</v>
      </c>
      <c r="S880" s="11" t="s">
        <v>104</v>
      </c>
      <c r="T880" s="11">
        <v>530</v>
      </c>
      <c r="U880" s="11" t="str">
        <f>IF(ISERROR(VLOOKUP(I880,'BACK INFO'!F:F,1,0)),IF(ISERROR(VLOOKUP(I880,'BACK INFO'!H:H,1,0)),K880,'BACK INFO'!$H$1),'BACK INFO'!$G$1)</f>
        <v>HOLLY SALES INC.</v>
      </c>
    </row>
    <row r="881" spans="1:21" s="11" customFormat="1" x14ac:dyDescent="0.35">
      <c r="A881" s="11" t="s">
        <v>94</v>
      </c>
      <c r="B881" s="11">
        <v>2018</v>
      </c>
      <c r="C881" s="11">
        <v>10</v>
      </c>
      <c r="D881" s="11" t="s">
        <v>95</v>
      </c>
      <c r="E881" s="11" t="s">
        <v>96</v>
      </c>
      <c r="F881" s="11" t="s">
        <v>700</v>
      </c>
      <c r="G881" s="11" t="s">
        <v>240</v>
      </c>
      <c r="H881" s="11" t="s">
        <v>110</v>
      </c>
      <c r="I881" s="11" t="s">
        <v>217</v>
      </c>
      <c r="J881" s="11" t="s">
        <v>99</v>
      </c>
      <c r="K881" s="11" t="s">
        <v>75</v>
      </c>
      <c r="L881" s="11" t="s">
        <v>146</v>
      </c>
      <c r="M881" s="11" t="s">
        <v>101</v>
      </c>
      <c r="N881" s="11">
        <v>58</v>
      </c>
      <c r="O881" s="11">
        <v>2018</v>
      </c>
      <c r="P881" s="11" t="s">
        <v>109</v>
      </c>
      <c r="Q881" s="11" t="s">
        <v>109</v>
      </c>
      <c r="R881" s="11" t="s">
        <v>240</v>
      </c>
      <c r="S881" s="11" t="s">
        <v>104</v>
      </c>
      <c r="T881" s="11">
        <v>1903</v>
      </c>
      <c r="U881" s="11" t="str">
        <f>IF(ISERROR(VLOOKUP(I881,'BACK INFO'!F:F,1,0)),IF(ISERROR(VLOOKUP(I881,'BACK INFO'!H:H,1,0)),K881,'BACK INFO'!$H$1),'BACK INFO'!$G$1)</f>
        <v>LAURA BONG</v>
      </c>
    </row>
    <row r="882" spans="1:21" s="11" customFormat="1" x14ac:dyDescent="0.35">
      <c r="A882" s="11" t="s">
        <v>94</v>
      </c>
      <c r="B882" s="11">
        <v>2018</v>
      </c>
      <c r="C882" s="11">
        <v>10</v>
      </c>
      <c r="D882" s="11" t="s">
        <v>95</v>
      </c>
      <c r="E882" s="11" t="s">
        <v>96</v>
      </c>
      <c r="F882" s="11" t="s">
        <v>700</v>
      </c>
      <c r="G882" s="11" t="s">
        <v>240</v>
      </c>
      <c r="H882" s="11" t="s">
        <v>110</v>
      </c>
      <c r="I882" s="11" t="s">
        <v>268</v>
      </c>
      <c r="J882" s="11" t="s">
        <v>120</v>
      </c>
      <c r="K882" s="11" t="s">
        <v>68</v>
      </c>
      <c r="L882" s="11" t="s">
        <v>129</v>
      </c>
      <c r="M882" s="11" t="s">
        <v>122</v>
      </c>
      <c r="N882" s="11">
        <v>8</v>
      </c>
      <c r="O882" s="11">
        <v>2018</v>
      </c>
      <c r="P882" s="11" t="s">
        <v>109</v>
      </c>
      <c r="Q882" s="11" t="s">
        <v>109</v>
      </c>
      <c r="R882" s="11" t="s">
        <v>240</v>
      </c>
      <c r="S882" s="11" t="s">
        <v>104</v>
      </c>
      <c r="T882" s="11">
        <v>292.41547365214745</v>
      </c>
      <c r="U882" s="11" t="str">
        <f>IF(ISERROR(VLOOKUP(I882,'BACK INFO'!F:F,1,0)),IF(ISERROR(VLOOKUP(I882,'BACK INFO'!H:H,1,0)),K882,'BACK INFO'!$H$1),'BACK INFO'!$G$1)</f>
        <v>STEPHANIE VITALI</v>
      </c>
    </row>
    <row r="883" spans="1:21" s="11" customFormat="1" x14ac:dyDescent="0.35">
      <c r="A883" s="11" t="s">
        <v>94</v>
      </c>
      <c r="B883" s="11">
        <v>2018</v>
      </c>
      <c r="C883" s="11">
        <v>10</v>
      </c>
      <c r="D883" s="11" t="s">
        <v>95</v>
      </c>
      <c r="E883" s="11" t="s">
        <v>96</v>
      </c>
      <c r="F883" s="11" t="s">
        <v>700</v>
      </c>
      <c r="G883" s="11" t="s">
        <v>240</v>
      </c>
      <c r="H883" s="11" t="s">
        <v>110</v>
      </c>
      <c r="I883" s="11" t="s">
        <v>279</v>
      </c>
      <c r="J883" s="11" t="s">
        <v>120</v>
      </c>
      <c r="K883" s="11" t="s">
        <v>68</v>
      </c>
      <c r="L883" s="11" t="s">
        <v>129</v>
      </c>
      <c r="M883" s="11" t="s">
        <v>122</v>
      </c>
      <c r="N883" s="11">
        <v>64</v>
      </c>
      <c r="O883" s="11">
        <v>2018</v>
      </c>
      <c r="P883" s="11" t="s">
        <v>109</v>
      </c>
      <c r="Q883" s="11" t="s">
        <v>109</v>
      </c>
      <c r="R883" s="11" t="s">
        <v>240</v>
      </c>
      <c r="S883" s="11" t="s">
        <v>104</v>
      </c>
      <c r="T883" s="11">
        <v>2231.1909838562283</v>
      </c>
      <c r="U883" s="11" t="str">
        <f>IF(ISERROR(VLOOKUP(I883,'BACK INFO'!F:F,1,0)),IF(ISERROR(VLOOKUP(I883,'BACK INFO'!H:H,1,0)),K883,'BACK INFO'!$H$1),'BACK INFO'!$G$1)</f>
        <v>STEPHANIE VITALI</v>
      </c>
    </row>
    <row r="884" spans="1:21" s="11" customFormat="1" x14ac:dyDescent="0.35">
      <c r="A884" s="11" t="s">
        <v>94</v>
      </c>
      <c r="B884" s="11">
        <v>2018</v>
      </c>
      <c r="C884" s="11">
        <v>10</v>
      </c>
      <c r="D884" s="11" t="s">
        <v>95</v>
      </c>
      <c r="E884" s="11" t="s">
        <v>96</v>
      </c>
      <c r="F884" s="11" t="s">
        <v>700</v>
      </c>
      <c r="G884" s="11" t="s">
        <v>240</v>
      </c>
      <c r="H884" s="11" t="s">
        <v>110</v>
      </c>
      <c r="I884" s="11" t="s">
        <v>280</v>
      </c>
      <c r="J884" s="11" t="s">
        <v>120</v>
      </c>
      <c r="K884" s="11" t="s">
        <v>68</v>
      </c>
      <c r="L884" s="11" t="s">
        <v>129</v>
      </c>
      <c r="M884" s="11" t="s">
        <v>122</v>
      </c>
      <c r="N884" s="11">
        <v>21</v>
      </c>
      <c r="O884" s="11">
        <v>2018</v>
      </c>
      <c r="P884" s="11" t="s">
        <v>109</v>
      </c>
      <c r="Q884" s="11" t="s">
        <v>109</v>
      </c>
      <c r="R884" s="11" t="s">
        <v>240</v>
      </c>
      <c r="S884" s="11" t="s">
        <v>104</v>
      </c>
      <c r="T884" s="11">
        <v>651.08132805360981</v>
      </c>
      <c r="U884" s="11" t="str">
        <f>IF(ISERROR(VLOOKUP(I884,'BACK INFO'!F:F,1,0)),IF(ISERROR(VLOOKUP(I884,'BACK INFO'!H:H,1,0)),K884,'BACK INFO'!$H$1),'BACK INFO'!$G$1)</f>
        <v>STEPHANIE VITALI</v>
      </c>
    </row>
    <row r="885" spans="1:21" s="11" customFormat="1" x14ac:dyDescent="0.35">
      <c r="A885" s="11" t="s">
        <v>94</v>
      </c>
      <c r="B885" s="11">
        <v>2018</v>
      </c>
      <c r="C885" s="11">
        <v>10</v>
      </c>
      <c r="D885" s="11" t="s">
        <v>95</v>
      </c>
      <c r="E885" s="11" t="s">
        <v>96</v>
      </c>
      <c r="F885" s="11" t="s">
        <v>700</v>
      </c>
      <c r="G885" s="11" t="s">
        <v>240</v>
      </c>
      <c r="H885" s="11" t="s">
        <v>110</v>
      </c>
      <c r="I885" s="11" t="s">
        <v>309</v>
      </c>
      <c r="J885" s="11" t="s">
        <v>99</v>
      </c>
      <c r="K885" s="11" t="s">
        <v>71</v>
      </c>
      <c r="L885" s="11" t="s">
        <v>310</v>
      </c>
      <c r="M885" s="11" t="s">
        <v>101</v>
      </c>
      <c r="N885" s="11">
        <v>16</v>
      </c>
      <c r="O885" s="11">
        <v>2018</v>
      </c>
      <c r="P885" s="11" t="s">
        <v>109</v>
      </c>
      <c r="Q885" s="11" t="s">
        <v>109</v>
      </c>
      <c r="R885" s="11" t="s">
        <v>240</v>
      </c>
      <c r="S885" s="11" t="s">
        <v>104</v>
      </c>
      <c r="T885" s="11">
        <v>667</v>
      </c>
      <c r="U885" s="11" t="str">
        <f>IF(ISERROR(VLOOKUP(I885,'BACK INFO'!F:F,1,0)),IF(ISERROR(VLOOKUP(I885,'BACK INFO'!H:H,1,0)),K885,'BACK INFO'!$H$1),'BACK INFO'!$G$1)</f>
        <v>HOLLY SALES INC.</v>
      </c>
    </row>
    <row r="886" spans="1:21" s="11" customFormat="1" x14ac:dyDescent="0.35">
      <c r="A886" s="11" t="s">
        <v>94</v>
      </c>
      <c r="B886" s="11">
        <v>2018</v>
      </c>
      <c r="C886" s="11">
        <v>10</v>
      </c>
      <c r="D886" s="11" t="s">
        <v>95</v>
      </c>
      <c r="E886" s="11" t="s">
        <v>96</v>
      </c>
      <c r="F886" s="11" t="s">
        <v>700</v>
      </c>
      <c r="G886" s="11" t="s">
        <v>241</v>
      </c>
      <c r="H886" s="11" t="s">
        <v>98</v>
      </c>
      <c r="I886" s="11" t="s">
        <v>353</v>
      </c>
      <c r="J886" s="11" t="s">
        <v>99</v>
      </c>
      <c r="K886" s="11" t="s">
        <v>72</v>
      </c>
      <c r="L886" s="11" t="s">
        <v>114</v>
      </c>
      <c r="M886" s="11" t="s">
        <v>101</v>
      </c>
      <c r="N886" s="11">
        <v>68</v>
      </c>
      <c r="O886" s="11">
        <v>2019</v>
      </c>
      <c r="P886" s="11" t="s">
        <v>112</v>
      </c>
      <c r="Q886" s="11" t="s">
        <v>112</v>
      </c>
      <c r="R886" s="11" t="s">
        <v>241</v>
      </c>
      <c r="S886" s="11" t="s">
        <v>104</v>
      </c>
      <c r="T886" s="11">
        <v>2024</v>
      </c>
      <c r="U886" s="11" t="str">
        <f>IF(ISERROR(VLOOKUP(I886,'BACK INFO'!F:F,1,0)),IF(ISERROR(VLOOKUP(I886,'BACK INFO'!H:H,1,0)),K886,'BACK INFO'!$H$1),'BACK INFO'!$G$1)</f>
        <v>BILL MILLER AND COMPANY</v>
      </c>
    </row>
    <row r="887" spans="1:21" s="11" customFormat="1" x14ac:dyDescent="0.35">
      <c r="A887" s="11" t="s">
        <v>94</v>
      </c>
      <c r="B887" s="11">
        <v>2018</v>
      </c>
      <c r="C887" s="11">
        <v>10</v>
      </c>
      <c r="D887" s="11" t="s">
        <v>95</v>
      </c>
      <c r="E887" s="11" t="s">
        <v>96</v>
      </c>
      <c r="F887" s="11" t="s">
        <v>700</v>
      </c>
      <c r="G887" s="11" t="s">
        <v>241</v>
      </c>
      <c r="H887" s="11" t="s">
        <v>98</v>
      </c>
      <c r="I887" s="11" t="s">
        <v>320</v>
      </c>
      <c r="J887" s="11" t="s">
        <v>120</v>
      </c>
      <c r="K887" s="11" t="s">
        <v>68</v>
      </c>
      <c r="L887" s="11" t="s">
        <v>129</v>
      </c>
      <c r="M887" s="11" t="s">
        <v>122</v>
      </c>
      <c r="N887" s="11">
        <v>5</v>
      </c>
      <c r="O887" s="11">
        <v>2019</v>
      </c>
      <c r="P887" s="11" t="s">
        <v>112</v>
      </c>
      <c r="Q887" s="11" t="s">
        <v>112</v>
      </c>
      <c r="R887" s="11" t="s">
        <v>241</v>
      </c>
      <c r="S887" s="11" t="s">
        <v>104</v>
      </c>
      <c r="T887" s="11">
        <v>325.00761498629299</v>
      </c>
      <c r="U887" s="11" t="str">
        <f>IF(ISERROR(VLOOKUP(I887,'BACK INFO'!F:F,1,0)),IF(ISERROR(VLOOKUP(I887,'BACK INFO'!H:H,1,0)),K887,'BACK INFO'!$H$1),'BACK INFO'!$G$1)</f>
        <v>STEPHANIE VITALI</v>
      </c>
    </row>
    <row r="888" spans="1:21" s="11" customFormat="1" x14ac:dyDescent="0.35">
      <c r="A888" s="11" t="s">
        <v>94</v>
      </c>
      <c r="B888" s="11">
        <v>2018</v>
      </c>
      <c r="C888" s="11">
        <v>10</v>
      </c>
      <c r="D888" s="11" t="s">
        <v>95</v>
      </c>
      <c r="E888" s="11" t="s">
        <v>96</v>
      </c>
      <c r="F888" s="11" t="s">
        <v>700</v>
      </c>
      <c r="G888" s="11" t="s">
        <v>241</v>
      </c>
      <c r="H888" s="11" t="s">
        <v>98</v>
      </c>
      <c r="I888" s="11" t="s">
        <v>686</v>
      </c>
      <c r="J888" s="11" t="s">
        <v>99</v>
      </c>
      <c r="K888" s="11" t="s">
        <v>54</v>
      </c>
      <c r="L888" s="11" t="s">
        <v>100</v>
      </c>
      <c r="M888" s="11" t="s">
        <v>101</v>
      </c>
      <c r="N888" s="11">
        <v>131</v>
      </c>
      <c r="O888" s="11">
        <v>2019</v>
      </c>
      <c r="P888" s="11" t="s">
        <v>112</v>
      </c>
      <c r="Q888" s="11" t="s">
        <v>112</v>
      </c>
      <c r="R888" s="11" t="s">
        <v>241</v>
      </c>
      <c r="S888" s="11" t="s">
        <v>104</v>
      </c>
      <c r="T888" s="11">
        <v>3548.4299999999994</v>
      </c>
      <c r="U888" s="11" t="str">
        <f>IF(ISERROR(VLOOKUP(I888,'BACK INFO'!F:F,1,0)),IF(ISERROR(VLOOKUP(I888,'BACK INFO'!H:H,1,0)),K888,'BACK INFO'!$H$1),'BACK INFO'!$G$1)</f>
        <v>PAIGE ALYSE STRAUGHAN</v>
      </c>
    </row>
    <row r="889" spans="1:21" s="11" customFormat="1" x14ac:dyDescent="0.35">
      <c r="A889" s="11" t="s">
        <v>94</v>
      </c>
      <c r="B889" s="11">
        <v>2018</v>
      </c>
      <c r="C889" s="11">
        <v>10</v>
      </c>
      <c r="D889" s="11" t="s">
        <v>95</v>
      </c>
      <c r="E889" s="11" t="s">
        <v>96</v>
      </c>
      <c r="F889" s="11" t="s">
        <v>700</v>
      </c>
      <c r="G889" s="11" t="s">
        <v>241</v>
      </c>
      <c r="H889" s="11" t="s">
        <v>98</v>
      </c>
      <c r="I889" s="11" t="s">
        <v>242</v>
      </c>
      <c r="J889" s="11" t="s">
        <v>99</v>
      </c>
      <c r="K889" s="11" t="s">
        <v>72</v>
      </c>
      <c r="L889" s="11" t="s">
        <v>114</v>
      </c>
      <c r="M889" s="11" t="s">
        <v>101</v>
      </c>
      <c r="N889" s="11">
        <v>314</v>
      </c>
      <c r="O889" s="11">
        <v>2019</v>
      </c>
      <c r="P889" s="11" t="s">
        <v>112</v>
      </c>
      <c r="Q889" s="11" t="s">
        <v>112</v>
      </c>
      <c r="R889" s="11" t="s">
        <v>241</v>
      </c>
      <c r="S889" s="11" t="s">
        <v>104</v>
      </c>
      <c r="T889" s="11">
        <v>9754</v>
      </c>
      <c r="U889" s="11" t="str">
        <f>IF(ISERROR(VLOOKUP(I889,'BACK INFO'!F:F,1,0)),IF(ISERROR(VLOOKUP(I889,'BACK INFO'!H:H,1,0)),K889,'BACK INFO'!$H$1),'BACK INFO'!$G$1)</f>
        <v>BILL MILLER AND COMPANY</v>
      </c>
    </row>
    <row r="890" spans="1:21" s="11" customFormat="1" x14ac:dyDescent="0.35">
      <c r="A890" s="11" t="s">
        <v>94</v>
      </c>
      <c r="B890" s="11">
        <v>2018</v>
      </c>
      <c r="C890" s="11">
        <v>10</v>
      </c>
      <c r="D890" s="11" t="s">
        <v>95</v>
      </c>
      <c r="E890" s="11" t="s">
        <v>96</v>
      </c>
      <c r="F890" s="11" t="s">
        <v>700</v>
      </c>
      <c r="G890" s="11" t="s">
        <v>241</v>
      </c>
      <c r="H890" s="11" t="s">
        <v>98</v>
      </c>
      <c r="I890" s="11" t="s">
        <v>200</v>
      </c>
      <c r="J890" s="11" t="s">
        <v>120</v>
      </c>
      <c r="K890" s="11" t="s">
        <v>69</v>
      </c>
      <c r="L890" s="11" t="s">
        <v>143</v>
      </c>
      <c r="M890" s="11" t="s">
        <v>122</v>
      </c>
      <c r="N890" s="11">
        <v>61</v>
      </c>
      <c r="O890" s="11">
        <v>2019</v>
      </c>
      <c r="P890" s="11" t="s">
        <v>112</v>
      </c>
      <c r="Q890" s="11" t="s">
        <v>112</v>
      </c>
      <c r="R890" s="11" t="s">
        <v>241</v>
      </c>
      <c r="S890" s="11" t="s">
        <v>104</v>
      </c>
      <c r="T890" s="11">
        <v>1845.8726774291806</v>
      </c>
      <c r="U890" s="11" t="str">
        <f>IF(ISERROR(VLOOKUP(I890,'BACK INFO'!F:F,1,0)),IF(ISERROR(VLOOKUP(I890,'BACK INFO'!H:H,1,0)),K890,'BACK INFO'!$H$1),'BACK INFO'!$G$1)</f>
        <v>JULIE BERTRAND</v>
      </c>
    </row>
    <row r="891" spans="1:21" s="11" customFormat="1" x14ac:dyDescent="0.35">
      <c r="A891" s="11" t="s">
        <v>94</v>
      </c>
      <c r="B891" s="11">
        <v>2018</v>
      </c>
      <c r="C891" s="11">
        <v>10</v>
      </c>
      <c r="D891" s="11" t="s">
        <v>95</v>
      </c>
      <c r="E891" s="11" t="s">
        <v>96</v>
      </c>
      <c r="F891" s="11" t="s">
        <v>700</v>
      </c>
      <c r="G891" s="11" t="s">
        <v>241</v>
      </c>
      <c r="H891" s="11" t="s">
        <v>98</v>
      </c>
      <c r="I891" s="11" t="s">
        <v>243</v>
      </c>
      <c r="J891" s="11" t="s">
        <v>99</v>
      </c>
      <c r="K891" s="11" t="s">
        <v>70</v>
      </c>
      <c r="L891" s="11" t="s">
        <v>157</v>
      </c>
      <c r="M891" s="11" t="s">
        <v>101</v>
      </c>
      <c r="N891" s="11">
        <v>73</v>
      </c>
      <c r="O891" s="11">
        <v>2019</v>
      </c>
      <c r="P891" s="11" t="s">
        <v>112</v>
      </c>
      <c r="Q891" s="11" t="s">
        <v>112</v>
      </c>
      <c r="R891" s="11" t="s">
        <v>241</v>
      </c>
      <c r="S891" s="11" t="s">
        <v>104</v>
      </c>
      <c r="T891" s="11">
        <v>2518</v>
      </c>
      <c r="U891" s="11" t="str">
        <f>IF(ISERROR(VLOOKUP(I891,'BACK INFO'!F:F,1,0)),IF(ISERROR(VLOOKUP(I891,'BACK INFO'!H:H,1,0)),K891,'BACK INFO'!$H$1),'BACK INFO'!$G$1)</f>
        <v>JUDITH ANN DEAL</v>
      </c>
    </row>
    <row r="892" spans="1:21" s="11" customFormat="1" x14ac:dyDescent="0.35">
      <c r="A892" s="11" t="s">
        <v>94</v>
      </c>
      <c r="B892" s="11">
        <v>2018</v>
      </c>
      <c r="C892" s="11">
        <v>10</v>
      </c>
      <c r="D892" s="11" t="s">
        <v>95</v>
      </c>
      <c r="E892" s="11" t="s">
        <v>96</v>
      </c>
      <c r="F892" s="11" t="s">
        <v>700</v>
      </c>
      <c r="G892" s="11" t="s">
        <v>241</v>
      </c>
      <c r="H892" s="11" t="s">
        <v>98</v>
      </c>
      <c r="I892" s="11" t="s">
        <v>354</v>
      </c>
      <c r="J892" s="11" t="s">
        <v>99</v>
      </c>
      <c r="K892" s="11" t="s">
        <v>72</v>
      </c>
      <c r="L892" s="11" t="s">
        <v>114</v>
      </c>
      <c r="M892" s="11" t="s">
        <v>101</v>
      </c>
      <c r="N892" s="11">
        <v>48</v>
      </c>
      <c r="O892" s="11">
        <v>2019</v>
      </c>
      <c r="P892" s="11" t="s">
        <v>112</v>
      </c>
      <c r="Q892" s="11" t="s">
        <v>112</v>
      </c>
      <c r="R892" s="11" t="s">
        <v>241</v>
      </c>
      <c r="S892" s="11" t="s">
        <v>104</v>
      </c>
      <c r="T892" s="11">
        <v>1388</v>
      </c>
      <c r="U892" s="11" t="str">
        <f>IF(ISERROR(VLOOKUP(I892,'BACK INFO'!F:F,1,0)),IF(ISERROR(VLOOKUP(I892,'BACK INFO'!H:H,1,0)),K892,'BACK INFO'!$H$1),'BACK INFO'!$G$1)</f>
        <v>BILL MILLER AND COMPANY</v>
      </c>
    </row>
    <row r="893" spans="1:21" s="11" customFormat="1" x14ac:dyDescent="0.35">
      <c r="A893" s="11" t="s">
        <v>94</v>
      </c>
      <c r="B893" s="11">
        <v>2018</v>
      </c>
      <c r="C893" s="11">
        <v>10</v>
      </c>
      <c r="D893" s="11" t="s">
        <v>95</v>
      </c>
      <c r="E893" s="11" t="s">
        <v>96</v>
      </c>
      <c r="F893" s="11" t="s">
        <v>700</v>
      </c>
      <c r="G893" s="11" t="s">
        <v>241</v>
      </c>
      <c r="H893" s="11" t="s">
        <v>98</v>
      </c>
      <c r="I893" s="11" t="s">
        <v>224</v>
      </c>
      <c r="J893" s="11" t="s">
        <v>99</v>
      </c>
      <c r="K893" s="11" t="s">
        <v>72</v>
      </c>
      <c r="L893" s="11" t="s">
        <v>114</v>
      </c>
      <c r="M893" s="11" t="s">
        <v>101</v>
      </c>
      <c r="N893" s="11">
        <v>319</v>
      </c>
      <c r="O893" s="11">
        <v>2019</v>
      </c>
      <c r="P893" s="11" t="s">
        <v>112</v>
      </c>
      <c r="Q893" s="11" t="s">
        <v>112</v>
      </c>
      <c r="R893" s="11" t="s">
        <v>241</v>
      </c>
      <c r="S893" s="11" t="s">
        <v>104</v>
      </c>
      <c r="T893" s="11">
        <v>9616</v>
      </c>
      <c r="U893" s="11" t="str">
        <f>IF(ISERROR(VLOOKUP(I893,'BACK INFO'!F:F,1,0)),IF(ISERROR(VLOOKUP(I893,'BACK INFO'!H:H,1,0)),K893,'BACK INFO'!$H$1),'BACK INFO'!$G$1)</f>
        <v>BILL MILLER AND COMPANY</v>
      </c>
    </row>
    <row r="894" spans="1:21" s="11" customFormat="1" x14ac:dyDescent="0.35">
      <c r="A894" s="11" t="s">
        <v>94</v>
      </c>
      <c r="B894" s="11">
        <v>2018</v>
      </c>
      <c r="C894" s="11">
        <v>10</v>
      </c>
      <c r="D894" s="11" t="s">
        <v>95</v>
      </c>
      <c r="E894" s="11" t="s">
        <v>96</v>
      </c>
      <c r="F894" s="11" t="s">
        <v>700</v>
      </c>
      <c r="G894" s="11" t="s">
        <v>241</v>
      </c>
      <c r="H894" s="11" t="s">
        <v>98</v>
      </c>
      <c r="I894" s="11" t="s">
        <v>355</v>
      </c>
      <c r="J894" s="11" t="s">
        <v>120</v>
      </c>
      <c r="K894" s="11" t="s">
        <v>66</v>
      </c>
      <c r="L894" s="11" t="s">
        <v>121</v>
      </c>
      <c r="M894" s="11" t="s">
        <v>122</v>
      </c>
      <c r="N894" s="11">
        <v>42</v>
      </c>
      <c r="O894" s="11">
        <v>2019</v>
      </c>
      <c r="P894" s="11" t="s">
        <v>112</v>
      </c>
      <c r="Q894" s="11" t="s">
        <v>112</v>
      </c>
      <c r="R894" s="11" t="s">
        <v>241</v>
      </c>
      <c r="S894" s="11" t="s">
        <v>104</v>
      </c>
      <c r="T894" s="11">
        <v>1363.0825464514164</v>
      </c>
      <c r="U894" s="11" t="str">
        <f>IF(ISERROR(VLOOKUP(I894,'BACK INFO'!F:F,1,0)),IF(ISERROR(VLOOKUP(I894,'BACK INFO'!H:H,1,0)),K894,'BACK INFO'!$H$1),'BACK INFO'!$G$1)</f>
        <v>SHOUTOUTAGENCY</v>
      </c>
    </row>
    <row r="895" spans="1:21" s="11" customFormat="1" x14ac:dyDescent="0.35">
      <c r="A895" s="11" t="s">
        <v>94</v>
      </c>
      <c r="B895" s="11">
        <v>2018</v>
      </c>
      <c r="C895" s="11">
        <v>10</v>
      </c>
      <c r="D895" s="11" t="s">
        <v>95</v>
      </c>
      <c r="E895" s="11" t="s">
        <v>96</v>
      </c>
      <c r="F895" s="11" t="s">
        <v>700</v>
      </c>
      <c r="G895" s="11" t="s">
        <v>241</v>
      </c>
      <c r="H895" s="11" t="s">
        <v>98</v>
      </c>
      <c r="I895" s="11" t="s">
        <v>156</v>
      </c>
      <c r="J895" s="11" t="s">
        <v>99</v>
      </c>
      <c r="K895" s="11" t="s">
        <v>70</v>
      </c>
      <c r="L895" s="11" t="s">
        <v>157</v>
      </c>
      <c r="M895" s="11" t="s">
        <v>101</v>
      </c>
      <c r="N895" s="11">
        <v>123</v>
      </c>
      <c r="O895" s="11">
        <v>2019</v>
      </c>
      <c r="P895" s="11" t="s">
        <v>112</v>
      </c>
      <c r="Q895" s="11" t="s">
        <v>112</v>
      </c>
      <c r="R895" s="11" t="s">
        <v>241</v>
      </c>
      <c r="S895" s="11" t="s">
        <v>104</v>
      </c>
      <c r="T895" s="11">
        <v>4272</v>
      </c>
      <c r="U895" s="11" t="str">
        <f>IF(ISERROR(VLOOKUP(I895,'BACK INFO'!F:F,1,0)),IF(ISERROR(VLOOKUP(I895,'BACK INFO'!H:H,1,0)),K895,'BACK INFO'!$H$1),'BACK INFO'!$G$1)</f>
        <v>JUDITH ANN DEAL</v>
      </c>
    </row>
    <row r="896" spans="1:21" s="11" customFormat="1" x14ac:dyDescent="0.35">
      <c r="A896" s="11" t="s">
        <v>94</v>
      </c>
      <c r="B896" s="11">
        <v>2018</v>
      </c>
      <c r="C896" s="11">
        <v>10</v>
      </c>
      <c r="D896" s="11" t="s">
        <v>95</v>
      </c>
      <c r="E896" s="11" t="s">
        <v>96</v>
      </c>
      <c r="F896" s="11" t="s">
        <v>700</v>
      </c>
      <c r="G896" s="11" t="s">
        <v>241</v>
      </c>
      <c r="H896" s="11" t="s">
        <v>98</v>
      </c>
      <c r="I896" s="11" t="s">
        <v>158</v>
      </c>
      <c r="J896" s="11" t="s">
        <v>99</v>
      </c>
      <c r="K896" s="11" t="s">
        <v>67</v>
      </c>
      <c r="L896" s="11" t="s">
        <v>159</v>
      </c>
      <c r="M896" s="11" t="s">
        <v>101</v>
      </c>
      <c r="N896" s="11">
        <v>240</v>
      </c>
      <c r="O896" s="11">
        <v>2019</v>
      </c>
      <c r="P896" s="11" t="s">
        <v>112</v>
      </c>
      <c r="Q896" s="11" t="s">
        <v>112</v>
      </c>
      <c r="R896" s="11" t="s">
        <v>241</v>
      </c>
      <c r="S896" s="11" t="s">
        <v>104</v>
      </c>
      <c r="T896" s="11">
        <v>11247.2</v>
      </c>
      <c r="U896" s="11" t="str">
        <f>IF(ISERROR(VLOOKUP(I896,'BACK INFO'!F:F,1,0)),IF(ISERROR(VLOOKUP(I896,'BACK INFO'!H:H,1,0)),K896,'BACK INFO'!$H$1),'BACK INFO'!$G$1)</f>
        <v>ANITA M. HOPKINS</v>
      </c>
    </row>
    <row r="897" spans="1:21" s="11" customFormat="1" x14ac:dyDescent="0.35">
      <c r="A897" s="11" t="s">
        <v>94</v>
      </c>
      <c r="B897" s="11">
        <v>2018</v>
      </c>
      <c r="C897" s="11">
        <v>10</v>
      </c>
      <c r="D897" s="11" t="s">
        <v>95</v>
      </c>
      <c r="E897" s="11" t="s">
        <v>96</v>
      </c>
      <c r="F897" s="11" t="s">
        <v>700</v>
      </c>
      <c r="G897" s="11" t="s">
        <v>241</v>
      </c>
      <c r="H897" s="11" t="s">
        <v>98</v>
      </c>
      <c r="I897" s="11" t="s">
        <v>356</v>
      </c>
      <c r="J897" s="11" t="s">
        <v>99</v>
      </c>
      <c r="K897" s="11" t="s">
        <v>75</v>
      </c>
      <c r="L897" s="11" t="s">
        <v>273</v>
      </c>
      <c r="M897" s="11" t="s">
        <v>101</v>
      </c>
      <c r="N897" s="11">
        <v>58</v>
      </c>
      <c r="O897" s="11">
        <v>2019</v>
      </c>
      <c r="P897" s="11" t="s">
        <v>112</v>
      </c>
      <c r="Q897" s="11" t="s">
        <v>112</v>
      </c>
      <c r="R897" s="11" t="s">
        <v>241</v>
      </c>
      <c r="S897" s="11" t="s">
        <v>104</v>
      </c>
      <c r="T897" s="11">
        <v>1806</v>
      </c>
      <c r="U897" s="11" t="str">
        <f>IF(ISERROR(VLOOKUP(I897,'BACK INFO'!F:F,1,0)),IF(ISERROR(VLOOKUP(I897,'BACK INFO'!H:H,1,0)),K897,'BACK INFO'!$H$1),'BACK INFO'!$G$1)</f>
        <v>LAURA BONG</v>
      </c>
    </row>
    <row r="898" spans="1:21" s="11" customFormat="1" x14ac:dyDescent="0.35">
      <c r="A898" s="11" t="s">
        <v>94</v>
      </c>
      <c r="B898" s="11">
        <v>2018</v>
      </c>
      <c r="C898" s="11">
        <v>10</v>
      </c>
      <c r="D898" s="11" t="s">
        <v>95</v>
      </c>
      <c r="E898" s="11" t="s">
        <v>96</v>
      </c>
      <c r="F898" s="11" t="s">
        <v>700</v>
      </c>
      <c r="G898" s="11" t="s">
        <v>241</v>
      </c>
      <c r="H898" s="11" t="s">
        <v>98</v>
      </c>
      <c r="I898" s="11" t="s">
        <v>357</v>
      </c>
      <c r="J898" s="11" t="s">
        <v>120</v>
      </c>
      <c r="K898" s="11" t="s">
        <v>69</v>
      </c>
      <c r="L898" s="11" t="s">
        <v>143</v>
      </c>
      <c r="M898" s="11" t="s">
        <v>122</v>
      </c>
      <c r="N898" s="11">
        <v>36</v>
      </c>
      <c r="O898" s="11">
        <v>2019</v>
      </c>
      <c r="P898" s="11" t="s">
        <v>112</v>
      </c>
      <c r="Q898" s="11" t="s">
        <v>112</v>
      </c>
      <c r="R898" s="11" t="s">
        <v>241</v>
      </c>
      <c r="S898" s="11" t="s">
        <v>104</v>
      </c>
      <c r="T898" s="11">
        <v>1037.9226317392627</v>
      </c>
      <c r="U898" s="11" t="str">
        <f>IF(ISERROR(VLOOKUP(I898,'BACK INFO'!F:F,1,0)),IF(ISERROR(VLOOKUP(I898,'BACK INFO'!H:H,1,0)),K898,'BACK INFO'!$H$1),'BACK INFO'!$G$1)</f>
        <v>JULIE BERTRAND</v>
      </c>
    </row>
    <row r="899" spans="1:21" s="11" customFormat="1" x14ac:dyDescent="0.35">
      <c r="A899" s="11" t="s">
        <v>94</v>
      </c>
      <c r="B899" s="11">
        <v>2018</v>
      </c>
      <c r="C899" s="11">
        <v>10</v>
      </c>
      <c r="D899" s="11" t="s">
        <v>95</v>
      </c>
      <c r="E899" s="11" t="s">
        <v>96</v>
      </c>
      <c r="F899" s="11" t="s">
        <v>700</v>
      </c>
      <c r="G899" s="11" t="s">
        <v>241</v>
      </c>
      <c r="H899" s="11" t="s">
        <v>98</v>
      </c>
      <c r="I899" s="11" t="s">
        <v>277</v>
      </c>
      <c r="J899" s="11" t="s">
        <v>99</v>
      </c>
      <c r="K899" s="11" t="s">
        <v>67</v>
      </c>
      <c r="L899" s="11" t="s">
        <v>133</v>
      </c>
      <c r="M899" s="11" t="s">
        <v>101</v>
      </c>
      <c r="N899" s="11">
        <v>51</v>
      </c>
      <c r="O899" s="11">
        <v>2019</v>
      </c>
      <c r="P899" s="11" t="s">
        <v>112</v>
      </c>
      <c r="Q899" s="11" t="s">
        <v>112</v>
      </c>
      <c r="R899" s="11" t="s">
        <v>241</v>
      </c>
      <c r="S899" s="11" t="s">
        <v>104</v>
      </c>
      <c r="T899" s="11">
        <v>1812</v>
      </c>
      <c r="U899" s="11" t="str">
        <f>IF(ISERROR(VLOOKUP(I899,'BACK INFO'!F:F,1,0)),IF(ISERROR(VLOOKUP(I899,'BACK INFO'!H:H,1,0)),K899,'BACK INFO'!$H$1),'BACK INFO'!$G$1)</f>
        <v>ANITA M. HOPKINS</v>
      </c>
    </row>
    <row r="900" spans="1:21" s="11" customFormat="1" x14ac:dyDescent="0.35">
      <c r="A900" s="11" t="s">
        <v>94</v>
      </c>
      <c r="B900" s="11">
        <v>2018</v>
      </c>
      <c r="C900" s="11">
        <v>10</v>
      </c>
      <c r="D900" s="11" t="s">
        <v>95</v>
      </c>
      <c r="E900" s="11" t="s">
        <v>96</v>
      </c>
      <c r="F900" s="11" t="s">
        <v>700</v>
      </c>
      <c r="G900" s="11" t="s">
        <v>241</v>
      </c>
      <c r="H900" s="11" t="s">
        <v>98</v>
      </c>
      <c r="I900" s="11" t="s">
        <v>358</v>
      </c>
      <c r="J900" s="11" t="s">
        <v>99</v>
      </c>
      <c r="K900" s="11" t="s">
        <v>72</v>
      </c>
      <c r="L900" s="11" t="s">
        <v>359</v>
      </c>
      <c r="M900" s="11" t="s">
        <v>101</v>
      </c>
      <c r="N900" s="11">
        <v>149</v>
      </c>
      <c r="O900" s="11">
        <v>2019</v>
      </c>
      <c r="P900" s="11" t="s">
        <v>112</v>
      </c>
      <c r="Q900" s="11" t="s">
        <v>112</v>
      </c>
      <c r="R900" s="11" t="s">
        <v>241</v>
      </c>
      <c r="S900" s="11" t="s">
        <v>104</v>
      </c>
      <c r="T900" s="11">
        <v>4148</v>
      </c>
      <c r="U900" s="11" t="str">
        <f>IF(ISERROR(VLOOKUP(I900,'BACK INFO'!F:F,1,0)),IF(ISERROR(VLOOKUP(I900,'BACK INFO'!H:H,1,0)),K900,'BACK INFO'!$H$1),'BACK INFO'!$G$1)</f>
        <v>BILL MILLER AND COMPANY</v>
      </c>
    </row>
    <row r="901" spans="1:21" s="11" customFormat="1" x14ac:dyDescent="0.35">
      <c r="A901" s="11" t="s">
        <v>94</v>
      </c>
      <c r="B901" s="11">
        <v>2018</v>
      </c>
      <c r="C901" s="11">
        <v>10</v>
      </c>
      <c r="D901" s="11" t="s">
        <v>95</v>
      </c>
      <c r="E901" s="11" t="s">
        <v>96</v>
      </c>
      <c r="F901" s="11" t="s">
        <v>700</v>
      </c>
      <c r="G901" s="11" t="s">
        <v>241</v>
      </c>
      <c r="H901" s="11" t="s">
        <v>98</v>
      </c>
      <c r="I901" s="11" t="s">
        <v>281</v>
      </c>
      <c r="J901" s="11" t="s">
        <v>99</v>
      </c>
      <c r="K901" s="11" t="s">
        <v>245</v>
      </c>
      <c r="L901" s="11" t="s">
        <v>114</v>
      </c>
      <c r="M901" s="11" t="s">
        <v>101</v>
      </c>
      <c r="N901" s="11">
        <v>71</v>
      </c>
      <c r="O901" s="11">
        <v>2019</v>
      </c>
      <c r="P901" s="11" t="s">
        <v>112</v>
      </c>
      <c r="Q901" s="11" t="s">
        <v>112</v>
      </c>
      <c r="R901" s="11" t="s">
        <v>241</v>
      </c>
      <c r="S901" s="11" t="s">
        <v>104</v>
      </c>
      <c r="T901" s="11">
        <v>2854</v>
      </c>
      <c r="U901" s="11" t="str">
        <f>IF(ISERROR(VLOOKUP(I901,'BACK INFO'!F:F,1,0)),IF(ISERROR(VLOOKUP(I901,'BACK INFO'!H:H,1,0)),K901,'BACK INFO'!$H$1),'BACK INFO'!$G$1)</f>
        <v>JULIUS ORTIZ MALDONADO</v>
      </c>
    </row>
    <row r="902" spans="1:21" s="11" customFormat="1" x14ac:dyDescent="0.35">
      <c r="A902" s="11" t="s">
        <v>94</v>
      </c>
      <c r="B902" s="11">
        <v>2018</v>
      </c>
      <c r="C902" s="11">
        <v>10</v>
      </c>
      <c r="D902" s="11" t="s">
        <v>95</v>
      </c>
      <c r="E902" s="11" t="s">
        <v>96</v>
      </c>
      <c r="F902" s="11" t="s">
        <v>700</v>
      </c>
      <c r="G902" s="11" t="s">
        <v>241</v>
      </c>
      <c r="H902" s="11" t="s">
        <v>98</v>
      </c>
      <c r="I902" s="11" t="s">
        <v>283</v>
      </c>
      <c r="J902" s="11" t="s">
        <v>99</v>
      </c>
      <c r="K902" s="11" t="s">
        <v>72</v>
      </c>
      <c r="L902" s="11" t="s">
        <v>114</v>
      </c>
      <c r="M902" s="11" t="s">
        <v>101</v>
      </c>
      <c r="N902" s="11">
        <v>18</v>
      </c>
      <c r="O902" s="11">
        <v>2019</v>
      </c>
      <c r="P902" s="11" t="s">
        <v>112</v>
      </c>
      <c r="Q902" s="11" t="s">
        <v>112</v>
      </c>
      <c r="R902" s="11" t="s">
        <v>241</v>
      </c>
      <c r="S902" s="11" t="s">
        <v>104</v>
      </c>
      <c r="T902" s="11">
        <v>681</v>
      </c>
      <c r="U902" s="11" t="str">
        <f>IF(ISERROR(VLOOKUP(I902,'BACK INFO'!F:F,1,0)),IF(ISERROR(VLOOKUP(I902,'BACK INFO'!H:H,1,0)),K902,'BACK INFO'!$H$1),'BACK INFO'!$G$1)</f>
        <v>BILL MILLER AND COMPANY</v>
      </c>
    </row>
    <row r="903" spans="1:21" s="11" customFormat="1" x14ac:dyDescent="0.35">
      <c r="A903" s="11" t="s">
        <v>94</v>
      </c>
      <c r="B903" s="11">
        <v>2018</v>
      </c>
      <c r="C903" s="11">
        <v>10</v>
      </c>
      <c r="D903" s="11" t="s">
        <v>95</v>
      </c>
      <c r="E903" s="11" t="s">
        <v>96</v>
      </c>
      <c r="F903" s="11" t="s">
        <v>700</v>
      </c>
      <c r="G903" s="11" t="s">
        <v>241</v>
      </c>
      <c r="H903" s="11" t="s">
        <v>98</v>
      </c>
      <c r="I903" s="11" t="s">
        <v>360</v>
      </c>
      <c r="J903" s="11" t="s">
        <v>99</v>
      </c>
      <c r="K903" s="11" t="s">
        <v>72</v>
      </c>
      <c r="L903" s="11" t="s">
        <v>359</v>
      </c>
      <c r="M903" s="11" t="s">
        <v>101</v>
      </c>
      <c r="N903" s="11">
        <v>130</v>
      </c>
      <c r="O903" s="11">
        <v>2019</v>
      </c>
      <c r="P903" s="11" t="s">
        <v>112</v>
      </c>
      <c r="Q903" s="11" t="s">
        <v>112</v>
      </c>
      <c r="R903" s="11" t="s">
        <v>241</v>
      </c>
      <c r="S903" s="11" t="s">
        <v>104</v>
      </c>
      <c r="T903" s="11">
        <v>4548</v>
      </c>
      <c r="U903" s="11" t="str">
        <f>IF(ISERROR(VLOOKUP(I903,'BACK INFO'!F:F,1,0)),IF(ISERROR(VLOOKUP(I903,'BACK INFO'!H:H,1,0)),K903,'BACK INFO'!$H$1),'BACK INFO'!$G$1)</f>
        <v>BILL MILLER AND COMPANY</v>
      </c>
    </row>
    <row r="904" spans="1:21" s="11" customFormat="1" x14ac:dyDescent="0.35">
      <c r="A904" s="11" t="s">
        <v>94</v>
      </c>
      <c r="B904" s="11">
        <v>2018</v>
      </c>
      <c r="C904" s="11">
        <v>10</v>
      </c>
      <c r="D904" s="11" t="s">
        <v>95</v>
      </c>
      <c r="E904" s="11" t="s">
        <v>96</v>
      </c>
      <c r="F904" s="11" t="s">
        <v>700</v>
      </c>
      <c r="G904" s="11" t="s">
        <v>241</v>
      </c>
      <c r="H904" s="11" t="s">
        <v>98</v>
      </c>
      <c r="I904" s="11" t="s">
        <v>361</v>
      </c>
      <c r="J904" s="11" t="s">
        <v>99</v>
      </c>
      <c r="K904" s="11" t="s">
        <v>72</v>
      </c>
      <c r="L904" s="11" t="s">
        <v>114</v>
      </c>
      <c r="M904" s="11" t="s">
        <v>101</v>
      </c>
      <c r="N904" s="11">
        <v>32</v>
      </c>
      <c r="O904" s="11">
        <v>2019</v>
      </c>
      <c r="P904" s="11" t="s">
        <v>112</v>
      </c>
      <c r="Q904" s="11" t="s">
        <v>112</v>
      </c>
      <c r="R904" s="11" t="s">
        <v>241</v>
      </c>
      <c r="S904" s="11" t="s">
        <v>104</v>
      </c>
      <c r="T904" s="11">
        <v>960</v>
      </c>
      <c r="U904" s="11" t="str">
        <f>IF(ISERROR(VLOOKUP(I904,'BACK INFO'!F:F,1,0)),IF(ISERROR(VLOOKUP(I904,'BACK INFO'!H:H,1,0)),K904,'BACK INFO'!$H$1),'BACK INFO'!$G$1)</f>
        <v>BILL MILLER AND COMPANY</v>
      </c>
    </row>
    <row r="905" spans="1:21" s="11" customFormat="1" x14ac:dyDescent="0.35">
      <c r="A905" s="11" t="s">
        <v>94</v>
      </c>
      <c r="B905" s="11">
        <v>2018</v>
      </c>
      <c r="C905" s="11">
        <v>10</v>
      </c>
      <c r="D905" s="11" t="s">
        <v>95</v>
      </c>
      <c r="E905" s="11" t="s">
        <v>96</v>
      </c>
      <c r="F905" s="11" t="s">
        <v>700</v>
      </c>
      <c r="G905" s="11" t="s">
        <v>241</v>
      </c>
      <c r="H905" s="11" t="s">
        <v>98</v>
      </c>
      <c r="I905" s="11" t="s">
        <v>189</v>
      </c>
      <c r="J905" s="11" t="s">
        <v>99</v>
      </c>
      <c r="K905" s="11" t="s">
        <v>73</v>
      </c>
      <c r="L905" s="11" t="s">
        <v>127</v>
      </c>
      <c r="M905" s="11" t="s">
        <v>101</v>
      </c>
      <c r="N905" s="11">
        <v>1075</v>
      </c>
      <c r="O905" s="11">
        <v>2019</v>
      </c>
      <c r="P905" s="11" t="s">
        <v>112</v>
      </c>
      <c r="Q905" s="11" t="s">
        <v>112</v>
      </c>
      <c r="R905" s="11" t="s">
        <v>241</v>
      </c>
      <c r="S905" s="11" t="s">
        <v>104</v>
      </c>
      <c r="T905" s="11">
        <v>31198.559999999994</v>
      </c>
      <c r="U905" s="11" t="str">
        <f>IF(ISERROR(VLOOKUP(I905,'BACK INFO'!F:F,1,0)),IF(ISERROR(VLOOKUP(I905,'BACK INFO'!H:H,1,0)),K905,'BACK INFO'!$H$1),'BACK INFO'!$G$1)</f>
        <v>PHYLLIS POSNER</v>
      </c>
    </row>
    <row r="906" spans="1:21" s="11" customFormat="1" x14ac:dyDescent="0.35">
      <c r="A906" s="11" t="s">
        <v>94</v>
      </c>
      <c r="B906" s="11">
        <v>2018</v>
      </c>
      <c r="C906" s="11">
        <v>10</v>
      </c>
      <c r="D906" s="11" t="s">
        <v>95</v>
      </c>
      <c r="E906" s="11" t="s">
        <v>96</v>
      </c>
      <c r="F906" s="11" t="s">
        <v>700</v>
      </c>
      <c r="G906" s="11" t="s">
        <v>241</v>
      </c>
      <c r="H906" s="11" t="s">
        <v>98</v>
      </c>
      <c r="I906" s="11" t="s">
        <v>244</v>
      </c>
      <c r="J906" s="11" t="s">
        <v>99</v>
      </c>
      <c r="K906" s="11" t="s">
        <v>245</v>
      </c>
      <c r="L906" s="11" t="s">
        <v>246</v>
      </c>
      <c r="M906" s="11" t="s">
        <v>101</v>
      </c>
      <c r="N906" s="11">
        <v>163</v>
      </c>
      <c r="O906" s="11">
        <v>2019</v>
      </c>
      <c r="P906" s="11" t="s">
        <v>112</v>
      </c>
      <c r="Q906" s="11" t="s">
        <v>112</v>
      </c>
      <c r="R906" s="11" t="s">
        <v>241</v>
      </c>
      <c r="S906" s="11" t="s">
        <v>104</v>
      </c>
      <c r="T906" s="11">
        <v>5757</v>
      </c>
      <c r="U906" s="11" t="str">
        <f>IF(ISERROR(VLOOKUP(I906,'BACK INFO'!F:F,1,0)),IF(ISERROR(VLOOKUP(I906,'BACK INFO'!H:H,1,0)),K906,'BACK INFO'!$H$1),'BACK INFO'!$G$1)</f>
        <v>JULIUS ORTIZ MALDONADO</v>
      </c>
    </row>
    <row r="907" spans="1:21" s="11" customFormat="1" x14ac:dyDescent="0.35">
      <c r="A907" s="11" t="s">
        <v>94</v>
      </c>
      <c r="B907" s="11">
        <v>2018</v>
      </c>
      <c r="C907" s="11">
        <v>10</v>
      </c>
      <c r="D907" s="11" t="s">
        <v>95</v>
      </c>
      <c r="E907" s="11" t="s">
        <v>96</v>
      </c>
      <c r="F907" s="11" t="s">
        <v>700</v>
      </c>
      <c r="G907" s="11" t="s">
        <v>241</v>
      </c>
      <c r="H907" s="11" t="s">
        <v>98</v>
      </c>
      <c r="I907" s="11" t="s">
        <v>345</v>
      </c>
      <c r="J907" s="11" t="s">
        <v>99</v>
      </c>
      <c r="K907" s="11" t="s">
        <v>73</v>
      </c>
      <c r="L907" s="11" t="s">
        <v>346</v>
      </c>
      <c r="M907" s="11" t="s">
        <v>101</v>
      </c>
      <c r="N907" s="11">
        <v>24</v>
      </c>
      <c r="O907" s="11">
        <v>2019</v>
      </c>
      <c r="P907" s="11" t="s">
        <v>112</v>
      </c>
      <c r="Q907" s="11" t="s">
        <v>112</v>
      </c>
      <c r="R907" s="11" t="s">
        <v>241</v>
      </c>
      <c r="S907" s="11" t="s">
        <v>104</v>
      </c>
      <c r="T907" s="11">
        <v>716</v>
      </c>
      <c r="U907" s="11" t="str">
        <f>IF(ISERROR(VLOOKUP(I907,'BACK INFO'!F:F,1,0)),IF(ISERROR(VLOOKUP(I907,'BACK INFO'!H:H,1,0)),K907,'BACK INFO'!$H$1),'BACK INFO'!$G$1)</f>
        <v>PHYLLIS POSNER</v>
      </c>
    </row>
    <row r="908" spans="1:21" s="11" customFormat="1" x14ac:dyDescent="0.35">
      <c r="A908" s="11" t="s">
        <v>94</v>
      </c>
      <c r="B908" s="11">
        <v>2018</v>
      </c>
      <c r="C908" s="11">
        <v>10</v>
      </c>
      <c r="D908" s="11" t="s">
        <v>95</v>
      </c>
      <c r="E908" s="11" t="s">
        <v>96</v>
      </c>
      <c r="F908" s="11" t="s">
        <v>700</v>
      </c>
      <c r="G908" s="11" t="s">
        <v>241</v>
      </c>
      <c r="H908" s="11" t="s">
        <v>98</v>
      </c>
      <c r="I908" s="11" t="s">
        <v>284</v>
      </c>
      <c r="J908" s="11" t="s">
        <v>99</v>
      </c>
      <c r="K908" s="11" t="s">
        <v>70</v>
      </c>
      <c r="L908" s="11" t="s">
        <v>157</v>
      </c>
      <c r="M908" s="11" t="s">
        <v>101</v>
      </c>
      <c r="N908" s="11">
        <v>55</v>
      </c>
      <c r="O908" s="11">
        <v>2019</v>
      </c>
      <c r="P908" s="11" t="s">
        <v>112</v>
      </c>
      <c r="Q908" s="11" t="s">
        <v>112</v>
      </c>
      <c r="R908" s="11" t="s">
        <v>241</v>
      </c>
      <c r="S908" s="11" t="s">
        <v>104</v>
      </c>
      <c r="T908" s="11">
        <v>1897</v>
      </c>
      <c r="U908" s="11" t="str">
        <f>IF(ISERROR(VLOOKUP(I908,'BACK INFO'!F:F,1,0)),IF(ISERROR(VLOOKUP(I908,'BACK INFO'!H:H,1,0)),K908,'BACK INFO'!$H$1),'BACK INFO'!$G$1)</f>
        <v>JUDITH ANN DEAL</v>
      </c>
    </row>
    <row r="909" spans="1:21" s="11" customFormat="1" x14ac:dyDescent="0.35">
      <c r="A909" s="11" t="s">
        <v>94</v>
      </c>
      <c r="B909" s="11">
        <v>2018</v>
      </c>
      <c r="C909" s="11">
        <v>10</v>
      </c>
      <c r="D909" s="11" t="s">
        <v>95</v>
      </c>
      <c r="E909" s="11" t="s">
        <v>96</v>
      </c>
      <c r="F909" s="11" t="s">
        <v>700</v>
      </c>
      <c r="G909" s="11" t="s">
        <v>241</v>
      </c>
      <c r="H909" s="11" t="s">
        <v>98</v>
      </c>
      <c r="I909" s="11" t="s">
        <v>160</v>
      </c>
      <c r="J909" s="11" t="s">
        <v>99</v>
      </c>
      <c r="K909" s="11" t="s">
        <v>76</v>
      </c>
      <c r="L909" s="11" t="s">
        <v>127</v>
      </c>
      <c r="M909" s="11" t="s">
        <v>101</v>
      </c>
      <c r="N909" s="11">
        <v>22</v>
      </c>
      <c r="O909" s="11">
        <v>2019</v>
      </c>
      <c r="P909" s="11" t="s">
        <v>112</v>
      </c>
      <c r="Q909" s="11" t="s">
        <v>112</v>
      </c>
      <c r="R909" s="11" t="s">
        <v>241</v>
      </c>
      <c r="S909" s="11" t="s">
        <v>104</v>
      </c>
      <c r="T909" s="11">
        <v>680</v>
      </c>
      <c r="U909" s="11" t="str">
        <f>IF(ISERROR(VLOOKUP(I909,'BACK INFO'!F:F,1,0)),IF(ISERROR(VLOOKUP(I909,'BACK INFO'!H:H,1,0)),K909,'BACK INFO'!$H$1),'BACK INFO'!$G$1)</f>
        <v>MIE MANNICHE</v>
      </c>
    </row>
    <row r="910" spans="1:21" s="11" customFormat="1" x14ac:dyDescent="0.35">
      <c r="A910" s="11" t="s">
        <v>94</v>
      </c>
      <c r="B910" s="11">
        <v>2018</v>
      </c>
      <c r="C910" s="11">
        <v>10</v>
      </c>
      <c r="D910" s="11" t="s">
        <v>95</v>
      </c>
      <c r="E910" s="11" t="s">
        <v>96</v>
      </c>
      <c r="F910" s="11" t="s">
        <v>700</v>
      </c>
      <c r="G910" s="11" t="s">
        <v>241</v>
      </c>
      <c r="H910" s="11" t="s">
        <v>98</v>
      </c>
      <c r="I910" s="11" t="s">
        <v>247</v>
      </c>
      <c r="J910" s="11" t="s">
        <v>99</v>
      </c>
      <c r="K910" s="11" t="s">
        <v>70</v>
      </c>
      <c r="L910" s="11" t="s">
        <v>157</v>
      </c>
      <c r="M910" s="11" t="s">
        <v>101</v>
      </c>
      <c r="N910" s="11">
        <v>40</v>
      </c>
      <c r="O910" s="11">
        <v>2019</v>
      </c>
      <c r="P910" s="11" t="s">
        <v>112</v>
      </c>
      <c r="Q910" s="11" t="s">
        <v>112</v>
      </c>
      <c r="R910" s="11" t="s">
        <v>241</v>
      </c>
      <c r="S910" s="11" t="s">
        <v>104</v>
      </c>
      <c r="T910" s="11">
        <v>1504</v>
      </c>
      <c r="U910" s="11" t="str">
        <f>IF(ISERROR(VLOOKUP(I910,'BACK INFO'!F:F,1,0)),IF(ISERROR(VLOOKUP(I910,'BACK INFO'!H:H,1,0)),K910,'BACK INFO'!$H$1),'BACK INFO'!$G$1)</f>
        <v>JUDITH ANN DEAL</v>
      </c>
    </row>
    <row r="911" spans="1:21" s="11" customFormat="1" x14ac:dyDescent="0.35">
      <c r="A911" s="11" t="s">
        <v>94</v>
      </c>
      <c r="B911" s="11">
        <v>2018</v>
      </c>
      <c r="C911" s="11">
        <v>10</v>
      </c>
      <c r="D911" s="11" t="s">
        <v>95</v>
      </c>
      <c r="E911" s="11" t="s">
        <v>96</v>
      </c>
      <c r="F911" s="11" t="s">
        <v>700</v>
      </c>
      <c r="G911" s="11" t="s">
        <v>241</v>
      </c>
      <c r="H911" s="11" t="s">
        <v>98</v>
      </c>
      <c r="I911" s="11" t="s">
        <v>362</v>
      </c>
      <c r="J911" s="11" t="s">
        <v>99</v>
      </c>
      <c r="K911" s="11" t="s">
        <v>76</v>
      </c>
      <c r="L911" s="11" t="s">
        <v>127</v>
      </c>
      <c r="M911" s="11" t="s">
        <v>101</v>
      </c>
      <c r="N911" s="11">
        <v>220</v>
      </c>
      <c r="O911" s="11">
        <v>2019</v>
      </c>
      <c r="P911" s="11" t="s">
        <v>112</v>
      </c>
      <c r="Q911" s="11" t="s">
        <v>112</v>
      </c>
      <c r="R911" s="11" t="s">
        <v>241</v>
      </c>
      <c r="S911" s="11" t="s">
        <v>104</v>
      </c>
      <c r="T911" s="11">
        <v>6365</v>
      </c>
      <c r="U911" s="11" t="str">
        <f>IF(ISERROR(VLOOKUP(I911,'BACK INFO'!F:F,1,0)),IF(ISERROR(VLOOKUP(I911,'BACK INFO'!H:H,1,0)),K911,'BACK INFO'!$H$1),'BACK INFO'!$G$1)</f>
        <v>MIE MANNICHE</v>
      </c>
    </row>
    <row r="912" spans="1:21" s="11" customFormat="1" x14ac:dyDescent="0.35">
      <c r="A912" s="11" t="s">
        <v>94</v>
      </c>
      <c r="B912" s="11">
        <v>2018</v>
      </c>
      <c r="C912" s="11">
        <v>10</v>
      </c>
      <c r="D912" s="11" t="s">
        <v>95</v>
      </c>
      <c r="E912" s="11" t="s">
        <v>96</v>
      </c>
      <c r="F912" s="11" t="s">
        <v>700</v>
      </c>
      <c r="G912" s="11" t="s">
        <v>241</v>
      </c>
      <c r="H912" s="11" t="s">
        <v>98</v>
      </c>
      <c r="I912" s="11" t="s">
        <v>123</v>
      </c>
      <c r="J912" s="11" t="s">
        <v>99</v>
      </c>
      <c r="K912" s="11" t="s">
        <v>68</v>
      </c>
      <c r="L912" s="11" t="s">
        <v>271</v>
      </c>
      <c r="M912" s="11" t="s">
        <v>101</v>
      </c>
      <c r="N912" s="11">
        <v>539</v>
      </c>
      <c r="O912" s="11">
        <v>2019</v>
      </c>
      <c r="P912" s="11" t="s">
        <v>112</v>
      </c>
      <c r="Q912" s="11" t="s">
        <v>112</v>
      </c>
      <c r="R912" s="11" t="s">
        <v>241</v>
      </c>
      <c r="S912" s="11" t="s">
        <v>104</v>
      </c>
      <c r="T912" s="11">
        <v>17379</v>
      </c>
      <c r="U912" s="11" t="str">
        <f>IF(ISERROR(VLOOKUP(I912,'BACK INFO'!F:F,1,0)),IF(ISERROR(VLOOKUP(I912,'BACK INFO'!H:H,1,0)),K912,'BACK INFO'!$H$1),'BACK INFO'!$G$1)</f>
        <v>STEPHANIE VITALI</v>
      </c>
    </row>
    <row r="913" spans="1:21" s="11" customFormat="1" x14ac:dyDescent="0.35">
      <c r="A913" s="11" t="s">
        <v>94</v>
      </c>
      <c r="B913" s="11">
        <v>2018</v>
      </c>
      <c r="C913" s="11">
        <v>10</v>
      </c>
      <c r="D913" s="11" t="s">
        <v>95</v>
      </c>
      <c r="E913" s="11" t="s">
        <v>96</v>
      </c>
      <c r="F913" s="11" t="s">
        <v>700</v>
      </c>
      <c r="G913" s="11" t="s">
        <v>241</v>
      </c>
      <c r="H913" s="11" t="s">
        <v>98</v>
      </c>
      <c r="I913" s="11" t="s">
        <v>123</v>
      </c>
      <c r="J913" s="11" t="s">
        <v>99</v>
      </c>
      <c r="K913" s="11" t="s">
        <v>68</v>
      </c>
      <c r="L913" s="11" t="s">
        <v>129</v>
      </c>
      <c r="M913" s="11" t="s">
        <v>122</v>
      </c>
      <c r="N913" s="11">
        <v>310</v>
      </c>
      <c r="O913" s="11">
        <v>2019</v>
      </c>
      <c r="P913" s="11" t="s">
        <v>112</v>
      </c>
      <c r="Q913" s="11" t="s">
        <v>112</v>
      </c>
      <c r="R913" s="11" t="s">
        <v>241</v>
      </c>
      <c r="S913" s="11" t="s">
        <v>104</v>
      </c>
      <c r="T913" s="11">
        <v>9879</v>
      </c>
      <c r="U913" s="11" t="str">
        <f>IF(ISERROR(VLOOKUP(I913,'BACK INFO'!F:F,1,0)),IF(ISERROR(VLOOKUP(I913,'BACK INFO'!H:H,1,0)),K913,'BACK INFO'!$H$1),'BACK INFO'!$G$1)</f>
        <v>STEPHANIE VITALI</v>
      </c>
    </row>
    <row r="914" spans="1:21" s="11" customFormat="1" x14ac:dyDescent="0.35">
      <c r="A914" s="11" t="s">
        <v>94</v>
      </c>
      <c r="B914" s="11">
        <v>2018</v>
      </c>
      <c r="C914" s="11">
        <v>10</v>
      </c>
      <c r="D914" s="11" t="s">
        <v>95</v>
      </c>
      <c r="E914" s="11" t="s">
        <v>96</v>
      </c>
      <c r="F914" s="11" t="s">
        <v>700</v>
      </c>
      <c r="G914" s="11" t="s">
        <v>241</v>
      </c>
      <c r="H914" s="11" t="s">
        <v>98</v>
      </c>
      <c r="I914" s="11" t="s">
        <v>286</v>
      </c>
      <c r="J914" s="11" t="s">
        <v>99</v>
      </c>
      <c r="K914" s="11" t="s">
        <v>72</v>
      </c>
      <c r="L914" s="11" t="s">
        <v>114</v>
      </c>
      <c r="M914" s="11" t="s">
        <v>101</v>
      </c>
      <c r="N914" s="11">
        <v>21</v>
      </c>
      <c r="O914" s="11">
        <v>2019</v>
      </c>
      <c r="P914" s="11" t="s">
        <v>112</v>
      </c>
      <c r="Q914" s="11" t="s">
        <v>112</v>
      </c>
      <c r="R914" s="11" t="s">
        <v>241</v>
      </c>
      <c r="S914" s="11" t="s">
        <v>104</v>
      </c>
      <c r="T914" s="11">
        <v>1172</v>
      </c>
      <c r="U914" s="11" t="str">
        <f>IF(ISERROR(VLOOKUP(I914,'BACK INFO'!F:F,1,0)),IF(ISERROR(VLOOKUP(I914,'BACK INFO'!H:H,1,0)),K914,'BACK INFO'!$H$1),'BACK INFO'!$G$1)</f>
        <v>BILL MILLER AND COMPANY</v>
      </c>
    </row>
    <row r="915" spans="1:21" s="11" customFormat="1" x14ac:dyDescent="0.35">
      <c r="A915" s="11" t="s">
        <v>94</v>
      </c>
      <c r="B915" s="11">
        <v>2018</v>
      </c>
      <c r="C915" s="11">
        <v>10</v>
      </c>
      <c r="D915" s="11" t="s">
        <v>95</v>
      </c>
      <c r="E915" s="11" t="s">
        <v>96</v>
      </c>
      <c r="F915" s="11" t="s">
        <v>700</v>
      </c>
      <c r="G915" s="11" t="s">
        <v>241</v>
      </c>
      <c r="H915" s="11" t="s">
        <v>98</v>
      </c>
      <c r="I915" s="11" t="s">
        <v>161</v>
      </c>
      <c r="J915" s="11" t="s">
        <v>99</v>
      </c>
      <c r="K915" s="11" t="s">
        <v>70</v>
      </c>
      <c r="L915" s="11" t="s">
        <v>157</v>
      </c>
      <c r="M915" s="11" t="s">
        <v>101</v>
      </c>
      <c r="N915" s="11">
        <v>502</v>
      </c>
      <c r="O915" s="11">
        <v>2019</v>
      </c>
      <c r="P915" s="11" t="s">
        <v>112</v>
      </c>
      <c r="Q915" s="11" t="s">
        <v>112</v>
      </c>
      <c r="R915" s="11" t="s">
        <v>241</v>
      </c>
      <c r="S915" s="11" t="s">
        <v>104</v>
      </c>
      <c r="T915" s="11">
        <v>16348.549999999997</v>
      </c>
      <c r="U915" s="11" t="str">
        <f>IF(ISERROR(VLOOKUP(I915,'BACK INFO'!F:F,1,0)),IF(ISERROR(VLOOKUP(I915,'BACK INFO'!H:H,1,0)),K915,'BACK INFO'!$H$1),'BACK INFO'!$G$1)</f>
        <v>JUDITH ANN DEAL</v>
      </c>
    </row>
    <row r="916" spans="1:21" s="11" customFormat="1" x14ac:dyDescent="0.35">
      <c r="A916" s="11" t="s">
        <v>94</v>
      </c>
      <c r="B916" s="11">
        <v>2018</v>
      </c>
      <c r="C916" s="11">
        <v>10</v>
      </c>
      <c r="D916" s="11" t="s">
        <v>95</v>
      </c>
      <c r="E916" s="11" t="s">
        <v>96</v>
      </c>
      <c r="F916" s="11" t="s">
        <v>700</v>
      </c>
      <c r="G916" s="11" t="s">
        <v>241</v>
      </c>
      <c r="H916" s="11" t="s">
        <v>98</v>
      </c>
      <c r="I916" s="11" t="s">
        <v>248</v>
      </c>
      <c r="J916" s="11" t="s">
        <v>99</v>
      </c>
      <c r="K916" s="11" t="s">
        <v>72</v>
      </c>
      <c r="L916" s="11" t="s">
        <v>114</v>
      </c>
      <c r="M916" s="11" t="s">
        <v>101</v>
      </c>
      <c r="N916" s="11">
        <v>50</v>
      </c>
      <c r="O916" s="11">
        <v>2019</v>
      </c>
      <c r="P916" s="11" t="s">
        <v>112</v>
      </c>
      <c r="Q916" s="11" t="s">
        <v>112</v>
      </c>
      <c r="R916" s="11" t="s">
        <v>241</v>
      </c>
      <c r="S916" s="11" t="s">
        <v>104</v>
      </c>
      <c r="T916" s="11">
        <v>1830</v>
      </c>
      <c r="U916" s="11" t="str">
        <f>IF(ISERROR(VLOOKUP(I916,'BACK INFO'!F:F,1,0)),IF(ISERROR(VLOOKUP(I916,'BACK INFO'!H:H,1,0)),K916,'BACK INFO'!$H$1),'BACK INFO'!$G$1)</f>
        <v>BILL MILLER AND COMPANY</v>
      </c>
    </row>
    <row r="917" spans="1:21" s="11" customFormat="1" x14ac:dyDescent="0.35">
      <c r="A917" s="11" t="s">
        <v>94</v>
      </c>
      <c r="B917" s="11">
        <v>2018</v>
      </c>
      <c r="C917" s="11">
        <v>10</v>
      </c>
      <c r="D917" s="11" t="s">
        <v>95</v>
      </c>
      <c r="E917" s="11" t="s">
        <v>96</v>
      </c>
      <c r="F917" s="11" t="s">
        <v>700</v>
      </c>
      <c r="G917" s="11" t="s">
        <v>241</v>
      </c>
      <c r="H917" s="11" t="s">
        <v>98</v>
      </c>
      <c r="I917" s="11" t="s">
        <v>249</v>
      </c>
      <c r="J917" s="11" t="s">
        <v>99</v>
      </c>
      <c r="K917" s="11" t="s">
        <v>72</v>
      </c>
      <c r="L917" s="11" t="s">
        <v>114</v>
      </c>
      <c r="M917" s="11" t="s">
        <v>101</v>
      </c>
      <c r="N917" s="11">
        <v>170</v>
      </c>
      <c r="O917" s="11">
        <v>2019</v>
      </c>
      <c r="P917" s="11" t="s">
        <v>112</v>
      </c>
      <c r="Q917" s="11" t="s">
        <v>112</v>
      </c>
      <c r="R917" s="11" t="s">
        <v>241</v>
      </c>
      <c r="S917" s="11" t="s">
        <v>104</v>
      </c>
      <c r="T917" s="11">
        <v>4295.76</v>
      </c>
      <c r="U917" s="11" t="str">
        <f>IF(ISERROR(VLOOKUP(I917,'BACK INFO'!F:F,1,0)),IF(ISERROR(VLOOKUP(I917,'BACK INFO'!H:H,1,0)),K917,'BACK INFO'!$H$1),'BACK INFO'!$G$1)</f>
        <v>BILL MILLER AND COMPANY</v>
      </c>
    </row>
    <row r="918" spans="1:21" s="11" customFormat="1" x14ac:dyDescent="0.35">
      <c r="A918" s="11" t="s">
        <v>94</v>
      </c>
      <c r="B918" s="11">
        <v>2018</v>
      </c>
      <c r="C918" s="11">
        <v>10</v>
      </c>
      <c r="D918" s="11" t="s">
        <v>95</v>
      </c>
      <c r="E918" s="11" t="s">
        <v>96</v>
      </c>
      <c r="F918" s="11" t="s">
        <v>700</v>
      </c>
      <c r="G918" s="11" t="s">
        <v>241</v>
      </c>
      <c r="H918" s="11" t="s">
        <v>98</v>
      </c>
      <c r="I918" s="11" t="s">
        <v>249</v>
      </c>
      <c r="J918" s="11" t="s">
        <v>99</v>
      </c>
      <c r="K918" s="11" t="s">
        <v>72</v>
      </c>
      <c r="L918" s="11" t="s">
        <v>246</v>
      </c>
      <c r="M918" s="11" t="s">
        <v>246</v>
      </c>
      <c r="N918" s="11">
        <v>197</v>
      </c>
      <c r="O918" s="11">
        <v>2019</v>
      </c>
      <c r="P918" s="11" t="s">
        <v>112</v>
      </c>
      <c r="Q918" s="11" t="s">
        <v>112</v>
      </c>
      <c r="R918" s="11" t="s">
        <v>241</v>
      </c>
      <c r="S918" s="11" t="s">
        <v>104</v>
      </c>
      <c r="T918" s="11">
        <v>5717.880000000001</v>
      </c>
      <c r="U918" s="11" t="str">
        <f>IF(ISERROR(VLOOKUP(I918,'BACK INFO'!F:F,1,0)),IF(ISERROR(VLOOKUP(I918,'BACK INFO'!H:H,1,0)),K918,'BACK INFO'!$H$1),'BACK INFO'!$G$1)</f>
        <v>BILL MILLER AND COMPANY</v>
      </c>
    </row>
    <row r="919" spans="1:21" s="11" customFormat="1" x14ac:dyDescent="0.35">
      <c r="A919" s="11" t="s">
        <v>94</v>
      </c>
      <c r="B919" s="11">
        <v>2018</v>
      </c>
      <c r="C919" s="11">
        <v>10</v>
      </c>
      <c r="D919" s="11" t="s">
        <v>95</v>
      </c>
      <c r="E919" s="11" t="s">
        <v>96</v>
      </c>
      <c r="F919" s="11" t="s">
        <v>700</v>
      </c>
      <c r="G919" s="11" t="s">
        <v>241</v>
      </c>
      <c r="H919" s="11" t="s">
        <v>98</v>
      </c>
      <c r="I919" s="11" t="s">
        <v>249</v>
      </c>
      <c r="J919" s="11" t="s">
        <v>99</v>
      </c>
      <c r="K919" s="11" t="s">
        <v>72</v>
      </c>
      <c r="L919" s="11" t="s">
        <v>250</v>
      </c>
      <c r="M919" s="11" t="s">
        <v>191</v>
      </c>
      <c r="N919" s="11">
        <v>1927</v>
      </c>
      <c r="O919" s="11">
        <v>2019</v>
      </c>
      <c r="P919" s="11" t="s">
        <v>112</v>
      </c>
      <c r="Q919" s="11" t="s">
        <v>112</v>
      </c>
      <c r="R919" s="11" t="s">
        <v>241</v>
      </c>
      <c r="S919" s="11" t="s">
        <v>104</v>
      </c>
      <c r="T919" s="11">
        <v>51980.04</v>
      </c>
      <c r="U919" s="11" t="str">
        <f>IF(ISERROR(VLOOKUP(I919,'BACK INFO'!F:F,1,0)),IF(ISERROR(VLOOKUP(I919,'BACK INFO'!H:H,1,0)),K919,'BACK INFO'!$H$1),'BACK INFO'!$G$1)</f>
        <v>BILL MILLER AND COMPANY</v>
      </c>
    </row>
    <row r="920" spans="1:21" s="11" customFormat="1" x14ac:dyDescent="0.35">
      <c r="A920" s="11" t="s">
        <v>94</v>
      </c>
      <c r="B920" s="11">
        <v>2018</v>
      </c>
      <c r="C920" s="11">
        <v>10</v>
      </c>
      <c r="D920" s="11" t="s">
        <v>95</v>
      </c>
      <c r="E920" s="11" t="s">
        <v>96</v>
      </c>
      <c r="F920" s="11" t="s">
        <v>700</v>
      </c>
      <c r="G920" s="11" t="s">
        <v>241</v>
      </c>
      <c r="H920" s="11" t="s">
        <v>98</v>
      </c>
      <c r="I920" s="11" t="s">
        <v>288</v>
      </c>
      <c r="J920" s="11" t="s">
        <v>99</v>
      </c>
      <c r="K920" s="11" t="s">
        <v>70</v>
      </c>
      <c r="L920" s="11" t="s">
        <v>157</v>
      </c>
      <c r="M920" s="11" t="s">
        <v>101</v>
      </c>
      <c r="N920" s="11">
        <v>146</v>
      </c>
      <c r="O920" s="11">
        <v>2019</v>
      </c>
      <c r="P920" s="11" t="s">
        <v>112</v>
      </c>
      <c r="Q920" s="11" t="s">
        <v>112</v>
      </c>
      <c r="R920" s="11" t="s">
        <v>241</v>
      </c>
      <c r="S920" s="11" t="s">
        <v>104</v>
      </c>
      <c r="T920" s="11">
        <v>4898</v>
      </c>
      <c r="U920" s="11" t="str">
        <f>IF(ISERROR(VLOOKUP(I920,'BACK INFO'!F:F,1,0)),IF(ISERROR(VLOOKUP(I920,'BACK INFO'!H:H,1,0)),K920,'BACK INFO'!$H$1),'BACK INFO'!$G$1)</f>
        <v>JUDITH ANN DEAL</v>
      </c>
    </row>
    <row r="921" spans="1:21" s="11" customFormat="1" x14ac:dyDescent="0.35">
      <c r="A921" s="11" t="s">
        <v>94</v>
      </c>
      <c r="B921" s="11">
        <v>2018</v>
      </c>
      <c r="C921" s="11">
        <v>10</v>
      </c>
      <c r="D921" s="11" t="s">
        <v>95</v>
      </c>
      <c r="E921" s="11" t="s">
        <v>96</v>
      </c>
      <c r="F921" s="11" t="s">
        <v>700</v>
      </c>
      <c r="G921" s="11" t="s">
        <v>241</v>
      </c>
      <c r="H921" s="11" t="s">
        <v>98</v>
      </c>
      <c r="I921" s="11" t="s">
        <v>289</v>
      </c>
      <c r="J921" s="11" t="s">
        <v>99</v>
      </c>
      <c r="K921" s="11" t="s">
        <v>70</v>
      </c>
      <c r="L921" s="11" t="s">
        <v>157</v>
      </c>
      <c r="M921" s="11" t="s">
        <v>101</v>
      </c>
      <c r="N921" s="11">
        <v>72</v>
      </c>
      <c r="O921" s="11">
        <v>2019</v>
      </c>
      <c r="P921" s="11" t="s">
        <v>112</v>
      </c>
      <c r="Q921" s="11" t="s">
        <v>112</v>
      </c>
      <c r="R921" s="11" t="s">
        <v>241</v>
      </c>
      <c r="S921" s="11" t="s">
        <v>104</v>
      </c>
      <c r="T921" s="11">
        <v>2136</v>
      </c>
      <c r="U921" s="11" t="str">
        <f>IF(ISERROR(VLOOKUP(I921,'BACK INFO'!F:F,1,0)),IF(ISERROR(VLOOKUP(I921,'BACK INFO'!H:H,1,0)),K921,'BACK INFO'!$H$1),'BACK INFO'!$G$1)</f>
        <v>JUDITH ANN DEAL</v>
      </c>
    </row>
    <row r="922" spans="1:21" s="11" customFormat="1" x14ac:dyDescent="0.35">
      <c r="A922" s="11" t="s">
        <v>94</v>
      </c>
      <c r="B922" s="11">
        <v>2018</v>
      </c>
      <c r="C922" s="11">
        <v>10</v>
      </c>
      <c r="D922" s="11" t="s">
        <v>95</v>
      </c>
      <c r="E922" s="11" t="s">
        <v>96</v>
      </c>
      <c r="F922" s="11" t="s">
        <v>700</v>
      </c>
      <c r="G922" s="11" t="s">
        <v>241</v>
      </c>
      <c r="H922" s="11" t="s">
        <v>98</v>
      </c>
      <c r="I922" s="11" t="s">
        <v>363</v>
      </c>
      <c r="J922" s="11" t="s">
        <v>99</v>
      </c>
      <c r="K922" s="11" t="s">
        <v>72</v>
      </c>
      <c r="L922" s="11" t="s">
        <v>364</v>
      </c>
      <c r="M922" s="11" t="s">
        <v>101</v>
      </c>
      <c r="N922" s="11">
        <v>97</v>
      </c>
      <c r="O922" s="11">
        <v>2019</v>
      </c>
      <c r="P922" s="11" t="s">
        <v>112</v>
      </c>
      <c r="Q922" s="11" t="s">
        <v>112</v>
      </c>
      <c r="R922" s="11" t="s">
        <v>241</v>
      </c>
      <c r="S922" s="11" t="s">
        <v>104</v>
      </c>
      <c r="T922" s="11">
        <v>2935</v>
      </c>
      <c r="U922" s="11" t="str">
        <f>IF(ISERROR(VLOOKUP(I922,'BACK INFO'!F:F,1,0)),IF(ISERROR(VLOOKUP(I922,'BACK INFO'!H:H,1,0)),K922,'BACK INFO'!$H$1),'BACK INFO'!$G$1)</f>
        <v>BILL MILLER AND COMPANY</v>
      </c>
    </row>
    <row r="923" spans="1:21" s="11" customFormat="1" x14ac:dyDescent="0.35">
      <c r="A923" s="11" t="s">
        <v>94</v>
      </c>
      <c r="B923" s="11">
        <v>2018</v>
      </c>
      <c r="C923" s="11">
        <v>10</v>
      </c>
      <c r="D923" s="11" t="s">
        <v>95</v>
      </c>
      <c r="E923" s="11" t="s">
        <v>96</v>
      </c>
      <c r="F923" s="11" t="s">
        <v>700</v>
      </c>
      <c r="G923" s="11" t="s">
        <v>241</v>
      </c>
      <c r="H923" s="11" t="s">
        <v>98</v>
      </c>
      <c r="I923" s="11" t="s">
        <v>251</v>
      </c>
      <c r="J923" s="11" t="s">
        <v>99</v>
      </c>
      <c r="K923" s="11" t="s">
        <v>76</v>
      </c>
      <c r="L923" s="11" t="s">
        <v>127</v>
      </c>
      <c r="M923" s="11" t="s">
        <v>101</v>
      </c>
      <c r="N923" s="11">
        <v>20</v>
      </c>
      <c r="O923" s="11">
        <v>2019</v>
      </c>
      <c r="P923" s="11" t="s">
        <v>112</v>
      </c>
      <c r="Q923" s="11" t="s">
        <v>112</v>
      </c>
      <c r="R923" s="11" t="s">
        <v>241</v>
      </c>
      <c r="S923" s="11" t="s">
        <v>104</v>
      </c>
      <c r="T923" s="11">
        <v>550</v>
      </c>
      <c r="U923" s="11" t="str">
        <f>IF(ISERROR(VLOOKUP(I923,'BACK INFO'!F:F,1,0)),IF(ISERROR(VLOOKUP(I923,'BACK INFO'!H:H,1,0)),K923,'BACK INFO'!$H$1),'BACK INFO'!$G$1)</f>
        <v>MIE MANNICHE</v>
      </c>
    </row>
    <row r="924" spans="1:21" s="11" customFormat="1" x14ac:dyDescent="0.35">
      <c r="A924" s="11" t="s">
        <v>94</v>
      </c>
      <c r="B924" s="11">
        <v>2018</v>
      </c>
      <c r="C924" s="11">
        <v>10</v>
      </c>
      <c r="D924" s="11" t="s">
        <v>95</v>
      </c>
      <c r="E924" s="11" t="s">
        <v>96</v>
      </c>
      <c r="F924" s="11" t="s">
        <v>700</v>
      </c>
      <c r="G924" s="11" t="s">
        <v>241</v>
      </c>
      <c r="H924" s="11" t="s">
        <v>98</v>
      </c>
      <c r="I924" s="11" t="s">
        <v>365</v>
      </c>
      <c r="J924" s="11" t="s">
        <v>99</v>
      </c>
      <c r="K924" s="11" t="s">
        <v>67</v>
      </c>
      <c r="L924" s="11" t="s">
        <v>135</v>
      </c>
      <c r="M924" s="11" t="s">
        <v>101</v>
      </c>
      <c r="N924" s="11">
        <v>389</v>
      </c>
      <c r="O924" s="11">
        <v>2019</v>
      </c>
      <c r="P924" s="11" t="s">
        <v>112</v>
      </c>
      <c r="Q924" s="11" t="s">
        <v>112</v>
      </c>
      <c r="R924" s="11" t="s">
        <v>241</v>
      </c>
      <c r="S924" s="11" t="s">
        <v>104</v>
      </c>
      <c r="T924" s="11">
        <v>10488.6</v>
      </c>
      <c r="U924" s="11" t="str">
        <f>IF(ISERROR(VLOOKUP(I924,'BACK INFO'!F:F,1,0)),IF(ISERROR(VLOOKUP(I924,'BACK INFO'!H:H,1,0)),K924,'BACK INFO'!$H$1),'BACK INFO'!$G$1)</f>
        <v>ANITA M. HOPKINS</v>
      </c>
    </row>
    <row r="925" spans="1:21" s="11" customFormat="1" x14ac:dyDescent="0.35">
      <c r="A925" s="11" t="s">
        <v>94</v>
      </c>
      <c r="B925" s="11">
        <v>2018</v>
      </c>
      <c r="C925" s="11">
        <v>10</v>
      </c>
      <c r="D925" s="11" t="s">
        <v>95</v>
      </c>
      <c r="E925" s="11" t="s">
        <v>96</v>
      </c>
      <c r="F925" s="11" t="s">
        <v>700</v>
      </c>
      <c r="G925" s="11" t="s">
        <v>241</v>
      </c>
      <c r="H925" s="11" t="s">
        <v>98</v>
      </c>
      <c r="I925" s="11" t="s">
        <v>162</v>
      </c>
      <c r="J925" s="11" t="s">
        <v>99</v>
      </c>
      <c r="K925" s="11" t="s">
        <v>72</v>
      </c>
      <c r="L925" s="11" t="s">
        <v>114</v>
      </c>
      <c r="M925" s="11" t="s">
        <v>101</v>
      </c>
      <c r="N925" s="11">
        <v>97</v>
      </c>
      <c r="O925" s="11">
        <v>2019</v>
      </c>
      <c r="P925" s="11" t="s">
        <v>112</v>
      </c>
      <c r="Q925" s="11" t="s">
        <v>112</v>
      </c>
      <c r="R925" s="11" t="s">
        <v>241</v>
      </c>
      <c r="S925" s="11" t="s">
        <v>104</v>
      </c>
      <c r="T925" s="11">
        <v>2900</v>
      </c>
      <c r="U925" s="11" t="str">
        <f>IF(ISERROR(VLOOKUP(I925,'BACK INFO'!F:F,1,0)),IF(ISERROR(VLOOKUP(I925,'BACK INFO'!H:H,1,0)),K925,'BACK INFO'!$H$1),'BACK INFO'!$G$1)</f>
        <v>BILL MILLER AND COMPANY</v>
      </c>
    </row>
    <row r="926" spans="1:21" s="11" customFormat="1" x14ac:dyDescent="0.35">
      <c r="A926" s="11" t="s">
        <v>94</v>
      </c>
      <c r="B926" s="11">
        <v>2018</v>
      </c>
      <c r="C926" s="11">
        <v>10</v>
      </c>
      <c r="D926" s="11" t="s">
        <v>95</v>
      </c>
      <c r="E926" s="11" t="s">
        <v>96</v>
      </c>
      <c r="F926" s="11" t="s">
        <v>700</v>
      </c>
      <c r="G926" s="11" t="s">
        <v>241</v>
      </c>
      <c r="H926" s="11" t="s">
        <v>98</v>
      </c>
      <c r="I926" s="11" t="s">
        <v>290</v>
      </c>
      <c r="J926" s="11" t="s">
        <v>99</v>
      </c>
      <c r="K926" s="11" t="s">
        <v>72</v>
      </c>
      <c r="L926" s="11" t="s">
        <v>114</v>
      </c>
      <c r="M926" s="11" t="s">
        <v>101</v>
      </c>
      <c r="N926" s="11">
        <v>8</v>
      </c>
      <c r="O926" s="11">
        <v>2019</v>
      </c>
      <c r="P926" s="11" t="s">
        <v>112</v>
      </c>
      <c r="Q926" s="11" t="s">
        <v>112</v>
      </c>
      <c r="R926" s="11" t="s">
        <v>241</v>
      </c>
      <c r="S926" s="11" t="s">
        <v>104</v>
      </c>
      <c r="T926" s="11">
        <v>252</v>
      </c>
      <c r="U926" s="11" t="str">
        <f>IF(ISERROR(VLOOKUP(I926,'BACK INFO'!F:F,1,0)),IF(ISERROR(VLOOKUP(I926,'BACK INFO'!H:H,1,0)),K926,'BACK INFO'!$H$1),'BACK INFO'!$G$1)</f>
        <v>BILL MILLER AND COMPANY</v>
      </c>
    </row>
    <row r="927" spans="1:21" s="11" customFormat="1" x14ac:dyDescent="0.35">
      <c r="A927" s="11" t="s">
        <v>94</v>
      </c>
      <c r="B927" s="11">
        <v>2018</v>
      </c>
      <c r="C927" s="11">
        <v>10</v>
      </c>
      <c r="D927" s="11" t="s">
        <v>95</v>
      </c>
      <c r="E927" s="11" t="s">
        <v>96</v>
      </c>
      <c r="F927" s="11" t="s">
        <v>700</v>
      </c>
      <c r="G927" s="11" t="s">
        <v>241</v>
      </c>
      <c r="H927" s="11" t="s">
        <v>98</v>
      </c>
      <c r="I927" s="11" t="s">
        <v>148</v>
      </c>
      <c r="J927" s="11" t="s">
        <v>99</v>
      </c>
      <c r="K927" s="11" t="s">
        <v>71</v>
      </c>
      <c r="L927" s="11" t="s">
        <v>149</v>
      </c>
      <c r="M927" s="11" t="s">
        <v>101</v>
      </c>
      <c r="N927" s="11">
        <v>152</v>
      </c>
      <c r="O927" s="11">
        <v>2019</v>
      </c>
      <c r="P927" s="11" t="s">
        <v>112</v>
      </c>
      <c r="Q927" s="11" t="s">
        <v>112</v>
      </c>
      <c r="R927" s="11" t="s">
        <v>241</v>
      </c>
      <c r="S927" s="11" t="s">
        <v>104</v>
      </c>
      <c r="T927" s="11">
        <v>4951</v>
      </c>
      <c r="U927" s="11" t="str">
        <f>IF(ISERROR(VLOOKUP(I927,'BACK INFO'!F:F,1,0)),IF(ISERROR(VLOOKUP(I927,'BACK INFO'!H:H,1,0)),K927,'BACK INFO'!$H$1),'BACK INFO'!$G$1)</f>
        <v>HOLLY SALES INC.</v>
      </c>
    </row>
    <row r="928" spans="1:21" s="11" customFormat="1" x14ac:dyDescent="0.35">
      <c r="A928" s="11" t="s">
        <v>94</v>
      </c>
      <c r="B928" s="11">
        <v>2018</v>
      </c>
      <c r="C928" s="11">
        <v>10</v>
      </c>
      <c r="D928" s="11" t="s">
        <v>95</v>
      </c>
      <c r="E928" s="11" t="s">
        <v>96</v>
      </c>
      <c r="F928" s="11" t="s">
        <v>700</v>
      </c>
      <c r="G928" s="11" t="s">
        <v>241</v>
      </c>
      <c r="H928" s="11" t="s">
        <v>98</v>
      </c>
      <c r="I928" s="11" t="s">
        <v>252</v>
      </c>
      <c r="J928" s="11" t="s">
        <v>99</v>
      </c>
      <c r="K928" s="11" t="s">
        <v>70</v>
      </c>
      <c r="L928" s="11" t="s">
        <v>157</v>
      </c>
      <c r="M928" s="11" t="s">
        <v>101</v>
      </c>
      <c r="N928" s="11">
        <v>95</v>
      </c>
      <c r="O928" s="11">
        <v>2019</v>
      </c>
      <c r="P928" s="11" t="s">
        <v>112</v>
      </c>
      <c r="Q928" s="11" t="s">
        <v>112</v>
      </c>
      <c r="R928" s="11" t="s">
        <v>241</v>
      </c>
      <c r="S928" s="11" t="s">
        <v>104</v>
      </c>
      <c r="T928" s="11">
        <v>3870</v>
      </c>
      <c r="U928" s="11" t="str">
        <f>IF(ISERROR(VLOOKUP(I928,'BACK INFO'!F:F,1,0)),IF(ISERROR(VLOOKUP(I928,'BACK INFO'!H:H,1,0)),K928,'BACK INFO'!$H$1),'BACK INFO'!$G$1)</f>
        <v>JUDITH ANN DEAL</v>
      </c>
    </row>
    <row r="929" spans="1:21" s="11" customFormat="1" x14ac:dyDescent="0.35">
      <c r="A929" s="11" t="s">
        <v>94</v>
      </c>
      <c r="B929" s="11">
        <v>2018</v>
      </c>
      <c r="C929" s="11">
        <v>10</v>
      </c>
      <c r="D929" s="11" t="s">
        <v>95</v>
      </c>
      <c r="E929" s="11" t="s">
        <v>96</v>
      </c>
      <c r="F929" s="11" t="s">
        <v>700</v>
      </c>
      <c r="G929" s="11" t="s">
        <v>241</v>
      </c>
      <c r="H929" s="11" t="s">
        <v>98</v>
      </c>
      <c r="I929" s="11" t="s">
        <v>225</v>
      </c>
      <c r="J929" s="11" t="s">
        <v>99</v>
      </c>
      <c r="K929" s="11" t="s">
        <v>70</v>
      </c>
      <c r="L929" s="11" t="s">
        <v>157</v>
      </c>
      <c r="M929" s="11" t="s">
        <v>101</v>
      </c>
      <c r="N929" s="11">
        <v>28</v>
      </c>
      <c r="O929" s="11">
        <v>2019</v>
      </c>
      <c r="P929" s="11" t="s">
        <v>112</v>
      </c>
      <c r="Q929" s="11" t="s">
        <v>112</v>
      </c>
      <c r="R929" s="11" t="s">
        <v>241</v>
      </c>
      <c r="S929" s="11" t="s">
        <v>104</v>
      </c>
      <c r="T929" s="11">
        <v>858</v>
      </c>
      <c r="U929" s="11" t="str">
        <f>IF(ISERROR(VLOOKUP(I929,'BACK INFO'!F:F,1,0)),IF(ISERROR(VLOOKUP(I929,'BACK INFO'!H:H,1,0)),K929,'BACK INFO'!$H$1),'BACK INFO'!$G$1)</f>
        <v>JUDITH ANN DEAL</v>
      </c>
    </row>
    <row r="930" spans="1:21" s="11" customFormat="1" x14ac:dyDescent="0.35">
      <c r="A930" s="11" t="s">
        <v>94</v>
      </c>
      <c r="B930" s="11">
        <v>2018</v>
      </c>
      <c r="C930" s="11">
        <v>10</v>
      </c>
      <c r="D930" s="11" t="s">
        <v>95</v>
      </c>
      <c r="E930" s="11" t="s">
        <v>96</v>
      </c>
      <c r="F930" s="11" t="s">
        <v>700</v>
      </c>
      <c r="G930" s="11" t="s">
        <v>241</v>
      </c>
      <c r="H930" s="11" t="s">
        <v>98</v>
      </c>
      <c r="I930" s="11" t="s">
        <v>366</v>
      </c>
      <c r="J930" s="11" t="s">
        <v>120</v>
      </c>
      <c r="K930" s="11" t="s">
        <v>69</v>
      </c>
      <c r="L930" s="11" t="s">
        <v>143</v>
      </c>
      <c r="M930" s="11" t="s">
        <v>122</v>
      </c>
      <c r="N930" s="11">
        <v>24</v>
      </c>
      <c r="O930" s="11">
        <v>2019</v>
      </c>
      <c r="P930" s="11" t="s">
        <v>112</v>
      </c>
      <c r="Q930" s="11" t="s">
        <v>112</v>
      </c>
      <c r="R930" s="11" t="s">
        <v>241</v>
      </c>
      <c r="S930" s="11" t="s">
        <v>104</v>
      </c>
      <c r="T930" s="11">
        <v>708.19372525129461</v>
      </c>
      <c r="U930" s="11" t="str">
        <f>IF(ISERROR(VLOOKUP(I930,'BACK INFO'!F:F,1,0)),IF(ISERROR(VLOOKUP(I930,'BACK INFO'!H:H,1,0)),K930,'BACK INFO'!$H$1),'BACK INFO'!$G$1)</f>
        <v>JULIE BERTRAND</v>
      </c>
    </row>
    <row r="931" spans="1:21" s="11" customFormat="1" x14ac:dyDescent="0.35">
      <c r="A931" s="11" t="s">
        <v>94</v>
      </c>
      <c r="B931" s="11">
        <v>2018</v>
      </c>
      <c r="C931" s="11">
        <v>10</v>
      </c>
      <c r="D931" s="11" t="s">
        <v>95</v>
      </c>
      <c r="E931" s="11" t="s">
        <v>96</v>
      </c>
      <c r="F931" s="11" t="s">
        <v>700</v>
      </c>
      <c r="G931" s="11" t="s">
        <v>241</v>
      </c>
      <c r="H931" s="11" t="s">
        <v>98</v>
      </c>
      <c r="I931" s="11" t="s">
        <v>226</v>
      </c>
      <c r="J931" s="11" t="s">
        <v>99</v>
      </c>
      <c r="K931" s="11" t="s">
        <v>71</v>
      </c>
      <c r="L931" s="11" t="s">
        <v>227</v>
      </c>
      <c r="M931" s="11" t="s">
        <v>101</v>
      </c>
      <c r="N931" s="11">
        <v>150</v>
      </c>
      <c r="O931" s="11">
        <v>2019</v>
      </c>
      <c r="P931" s="11" t="s">
        <v>112</v>
      </c>
      <c r="Q931" s="11" t="s">
        <v>112</v>
      </c>
      <c r="R931" s="11" t="s">
        <v>241</v>
      </c>
      <c r="S931" s="11" t="s">
        <v>104</v>
      </c>
      <c r="T931" s="11">
        <v>3836.7000000000021</v>
      </c>
      <c r="U931" s="11" t="str">
        <f>IF(ISERROR(VLOOKUP(I931,'BACK INFO'!F:F,1,0)),IF(ISERROR(VLOOKUP(I931,'BACK INFO'!H:H,1,0)),K931,'BACK INFO'!$H$1),'BACK INFO'!$G$1)</f>
        <v>HOLLY SALES INC.</v>
      </c>
    </row>
    <row r="932" spans="1:21" s="11" customFormat="1" x14ac:dyDescent="0.35">
      <c r="A932" s="11" t="s">
        <v>94</v>
      </c>
      <c r="B932" s="11">
        <v>2018</v>
      </c>
      <c r="C932" s="11">
        <v>10</v>
      </c>
      <c r="D932" s="11" t="s">
        <v>95</v>
      </c>
      <c r="E932" s="11" t="s">
        <v>96</v>
      </c>
      <c r="F932" s="11" t="s">
        <v>700</v>
      </c>
      <c r="G932" s="11" t="s">
        <v>241</v>
      </c>
      <c r="H932" s="11" t="s">
        <v>98</v>
      </c>
      <c r="I932" s="11" t="s">
        <v>62</v>
      </c>
      <c r="J932" s="11" t="s">
        <v>99</v>
      </c>
      <c r="K932" s="11" t="s">
        <v>54</v>
      </c>
      <c r="L932" s="11" t="s">
        <v>165</v>
      </c>
      <c r="M932" s="11" t="s">
        <v>101</v>
      </c>
      <c r="N932" s="11">
        <v>176</v>
      </c>
      <c r="O932" s="11">
        <v>2019</v>
      </c>
      <c r="P932" s="11" t="s">
        <v>112</v>
      </c>
      <c r="Q932" s="11" t="s">
        <v>112</v>
      </c>
      <c r="R932" s="11" t="s">
        <v>241</v>
      </c>
      <c r="S932" s="11" t="s">
        <v>104</v>
      </c>
      <c r="T932" s="11">
        <v>5184.96</v>
      </c>
      <c r="U932" s="11" t="str">
        <f>IF(ISERROR(VLOOKUP(I932,'BACK INFO'!F:F,1,0)),IF(ISERROR(VLOOKUP(I932,'BACK INFO'!H:H,1,0)),K932,'BACK INFO'!$H$1),'BACK INFO'!$G$1)</f>
        <v>PAIGE ALYSE STRAUGHAN</v>
      </c>
    </row>
    <row r="933" spans="1:21" s="11" customFormat="1" x14ac:dyDescent="0.35">
      <c r="A933" s="11" t="s">
        <v>94</v>
      </c>
      <c r="B933" s="11">
        <v>2018</v>
      </c>
      <c r="C933" s="11">
        <v>10</v>
      </c>
      <c r="D933" s="11" t="s">
        <v>95</v>
      </c>
      <c r="E933" s="11" t="s">
        <v>96</v>
      </c>
      <c r="F933" s="11" t="s">
        <v>700</v>
      </c>
      <c r="G933" s="11" t="s">
        <v>241</v>
      </c>
      <c r="H933" s="11" t="s">
        <v>98</v>
      </c>
      <c r="I933" s="11" t="s">
        <v>367</v>
      </c>
      <c r="J933" s="11" t="s">
        <v>120</v>
      </c>
      <c r="K933" s="11" t="s">
        <v>66</v>
      </c>
      <c r="L933" s="11" t="s">
        <v>297</v>
      </c>
      <c r="M933" s="11" t="s">
        <v>122</v>
      </c>
      <c r="N933" s="11">
        <v>34</v>
      </c>
      <c r="O933" s="11">
        <v>2019</v>
      </c>
      <c r="P933" s="11" t="s">
        <v>112</v>
      </c>
      <c r="Q933" s="11" t="s">
        <v>112</v>
      </c>
      <c r="R933" s="11" t="s">
        <v>241</v>
      </c>
      <c r="S933" s="11" t="s">
        <v>104</v>
      </c>
      <c r="T933" s="11">
        <v>979.28723728297291</v>
      </c>
      <c r="U933" s="11" t="str">
        <f>IF(ISERROR(VLOOKUP(I933,'BACK INFO'!F:F,1,0)),IF(ISERROR(VLOOKUP(I933,'BACK INFO'!H:H,1,0)),K933,'BACK INFO'!$H$1),'BACK INFO'!$G$1)</f>
        <v>SHOUTOUTAGENCY</v>
      </c>
    </row>
    <row r="934" spans="1:21" s="11" customFormat="1" x14ac:dyDescent="0.35">
      <c r="A934" s="11" t="s">
        <v>94</v>
      </c>
      <c r="B934" s="11">
        <v>2018</v>
      </c>
      <c r="C934" s="11">
        <v>10</v>
      </c>
      <c r="D934" s="11" t="s">
        <v>95</v>
      </c>
      <c r="E934" s="11" t="s">
        <v>96</v>
      </c>
      <c r="F934" s="11" t="s">
        <v>700</v>
      </c>
      <c r="G934" s="11" t="s">
        <v>241</v>
      </c>
      <c r="H934" s="11" t="s">
        <v>98</v>
      </c>
      <c r="I934" s="11" t="s">
        <v>201</v>
      </c>
      <c r="J934" s="11" t="s">
        <v>120</v>
      </c>
      <c r="K934" s="11" t="s">
        <v>68</v>
      </c>
      <c r="L934" s="11" t="s">
        <v>129</v>
      </c>
      <c r="M934" s="11" t="s">
        <v>122</v>
      </c>
      <c r="N934" s="11">
        <v>24</v>
      </c>
      <c r="O934" s="11">
        <v>2019</v>
      </c>
      <c r="P934" s="11" t="s">
        <v>112</v>
      </c>
      <c r="Q934" s="11" t="s">
        <v>112</v>
      </c>
      <c r="R934" s="11" t="s">
        <v>241</v>
      </c>
      <c r="S934" s="11" t="s">
        <v>104</v>
      </c>
      <c r="T934" s="11">
        <v>529.24154736521484</v>
      </c>
      <c r="U934" s="11" t="str">
        <f>IF(ISERROR(VLOOKUP(I934,'BACK INFO'!F:F,1,0)),IF(ISERROR(VLOOKUP(I934,'BACK INFO'!H:H,1,0)),K934,'BACK INFO'!$H$1),'BACK INFO'!$G$1)</f>
        <v>STEPHANIE VITALI</v>
      </c>
    </row>
    <row r="935" spans="1:21" s="11" customFormat="1" x14ac:dyDescent="0.35">
      <c r="A935" s="11" t="s">
        <v>94</v>
      </c>
      <c r="B935" s="11">
        <v>2018</v>
      </c>
      <c r="C935" s="11">
        <v>10</v>
      </c>
      <c r="D935" s="11" t="s">
        <v>95</v>
      </c>
      <c r="E935" s="11" t="s">
        <v>96</v>
      </c>
      <c r="F935" s="11" t="s">
        <v>700</v>
      </c>
      <c r="G935" s="11" t="s">
        <v>241</v>
      </c>
      <c r="H935" s="11" t="s">
        <v>98</v>
      </c>
      <c r="I935" s="11" t="s">
        <v>325</v>
      </c>
      <c r="J935" s="11" t="s">
        <v>99</v>
      </c>
      <c r="K935" s="11" t="s">
        <v>72</v>
      </c>
      <c r="L935" s="11" t="s">
        <v>326</v>
      </c>
      <c r="M935" s="11" t="s">
        <v>327</v>
      </c>
      <c r="N935" s="11">
        <v>21</v>
      </c>
      <c r="O935" s="11">
        <v>2019</v>
      </c>
      <c r="P935" s="11" t="s">
        <v>112</v>
      </c>
      <c r="Q935" s="11" t="s">
        <v>112</v>
      </c>
      <c r="R935" s="11" t="s">
        <v>241</v>
      </c>
      <c r="S935" s="11" t="s">
        <v>104</v>
      </c>
      <c r="T935" s="11">
        <v>735</v>
      </c>
      <c r="U935" s="11" t="str">
        <f>IF(ISERROR(VLOOKUP(I935,'BACK INFO'!F:F,1,0)),IF(ISERROR(VLOOKUP(I935,'BACK INFO'!H:H,1,0)),K935,'BACK INFO'!$H$1),'BACK INFO'!$G$1)</f>
        <v>BILL MILLER AND COMPANY</v>
      </c>
    </row>
    <row r="936" spans="1:21" s="11" customFormat="1" x14ac:dyDescent="0.35">
      <c r="A936" s="11" t="s">
        <v>94</v>
      </c>
      <c r="B936" s="11">
        <v>2018</v>
      </c>
      <c r="C936" s="11">
        <v>10</v>
      </c>
      <c r="D936" s="11" t="s">
        <v>95</v>
      </c>
      <c r="E936" s="11" t="s">
        <v>96</v>
      </c>
      <c r="F936" s="11" t="s">
        <v>700</v>
      </c>
      <c r="G936" s="11" t="s">
        <v>241</v>
      </c>
      <c r="H936" s="11" t="s">
        <v>98</v>
      </c>
      <c r="I936" s="11" t="s">
        <v>368</v>
      </c>
      <c r="J936" s="11" t="s">
        <v>120</v>
      </c>
      <c r="K936" s="11" t="s">
        <v>68</v>
      </c>
      <c r="L936" s="11" t="s">
        <v>129</v>
      </c>
      <c r="M936" s="11" t="s">
        <v>122</v>
      </c>
      <c r="N936" s="11">
        <v>26</v>
      </c>
      <c r="O936" s="11">
        <v>2019</v>
      </c>
      <c r="P936" s="11" t="s">
        <v>112</v>
      </c>
      <c r="Q936" s="11" t="s">
        <v>112</v>
      </c>
      <c r="R936" s="11" t="s">
        <v>241</v>
      </c>
      <c r="S936" s="11" t="s">
        <v>104</v>
      </c>
      <c r="T936" s="11">
        <v>1004.4166920499546</v>
      </c>
      <c r="U936" s="11" t="str">
        <f>IF(ISERROR(VLOOKUP(I936,'BACK INFO'!F:F,1,0)),IF(ISERROR(VLOOKUP(I936,'BACK INFO'!H:H,1,0)),K936,'BACK INFO'!$H$1),'BACK INFO'!$G$1)</f>
        <v>STEPHANIE VITALI</v>
      </c>
    </row>
    <row r="937" spans="1:21" s="11" customFormat="1" x14ac:dyDescent="0.35">
      <c r="A937" s="11" t="s">
        <v>94</v>
      </c>
      <c r="B937" s="11">
        <v>2018</v>
      </c>
      <c r="C937" s="11">
        <v>10</v>
      </c>
      <c r="D937" s="11" t="s">
        <v>95</v>
      </c>
      <c r="E937" s="11" t="s">
        <v>96</v>
      </c>
      <c r="F937" s="11" t="s">
        <v>700</v>
      </c>
      <c r="G937" s="11" t="s">
        <v>241</v>
      </c>
      <c r="H937" s="11" t="s">
        <v>98</v>
      </c>
      <c r="I937" s="11" t="s">
        <v>291</v>
      </c>
      <c r="J937" s="11" t="s">
        <v>99</v>
      </c>
      <c r="K937" s="11" t="s">
        <v>72</v>
      </c>
      <c r="L937" s="11" t="s">
        <v>114</v>
      </c>
      <c r="M937" s="11" t="s">
        <v>101</v>
      </c>
      <c r="N937" s="11">
        <v>59</v>
      </c>
      <c r="O937" s="11">
        <v>2019</v>
      </c>
      <c r="P937" s="11" t="s">
        <v>112</v>
      </c>
      <c r="Q937" s="11" t="s">
        <v>112</v>
      </c>
      <c r="R937" s="11" t="s">
        <v>241</v>
      </c>
      <c r="S937" s="11" t="s">
        <v>104</v>
      </c>
      <c r="T937" s="11">
        <v>1656</v>
      </c>
      <c r="U937" s="11" t="str">
        <f>IF(ISERROR(VLOOKUP(I937,'BACK INFO'!F:F,1,0)),IF(ISERROR(VLOOKUP(I937,'BACK INFO'!H:H,1,0)),K937,'BACK INFO'!$H$1),'BACK INFO'!$G$1)</f>
        <v>BILL MILLER AND COMPANY</v>
      </c>
    </row>
    <row r="938" spans="1:21" s="11" customFormat="1" x14ac:dyDescent="0.35">
      <c r="A938" s="11" t="s">
        <v>94</v>
      </c>
      <c r="B938" s="11">
        <v>2018</v>
      </c>
      <c r="C938" s="11">
        <v>10</v>
      </c>
      <c r="D938" s="11" t="s">
        <v>95</v>
      </c>
      <c r="E938" s="11" t="s">
        <v>96</v>
      </c>
      <c r="F938" s="11" t="s">
        <v>700</v>
      </c>
      <c r="G938" s="11" t="s">
        <v>241</v>
      </c>
      <c r="H938" s="11" t="s">
        <v>98</v>
      </c>
      <c r="I938" s="11" t="s">
        <v>253</v>
      </c>
      <c r="J938" s="11" t="s">
        <v>99</v>
      </c>
      <c r="K938" s="11" t="s">
        <v>72</v>
      </c>
      <c r="L938" s="11" t="s">
        <v>114</v>
      </c>
      <c r="M938" s="11" t="s">
        <v>101</v>
      </c>
      <c r="N938" s="11">
        <v>51</v>
      </c>
      <c r="O938" s="11">
        <v>2019</v>
      </c>
      <c r="P938" s="11" t="s">
        <v>112</v>
      </c>
      <c r="Q938" s="11" t="s">
        <v>112</v>
      </c>
      <c r="R938" s="11" t="s">
        <v>241</v>
      </c>
      <c r="S938" s="11" t="s">
        <v>104</v>
      </c>
      <c r="T938" s="11">
        <v>1576</v>
      </c>
      <c r="U938" s="11" t="str">
        <f>IF(ISERROR(VLOOKUP(I938,'BACK INFO'!F:F,1,0)),IF(ISERROR(VLOOKUP(I938,'BACK INFO'!H:H,1,0)),K938,'BACK INFO'!$H$1),'BACK INFO'!$G$1)</f>
        <v>BILL MILLER AND COMPANY</v>
      </c>
    </row>
    <row r="939" spans="1:21" s="11" customFormat="1" x14ac:dyDescent="0.35">
      <c r="A939" s="11" t="s">
        <v>94</v>
      </c>
      <c r="B939" s="11">
        <v>2018</v>
      </c>
      <c r="C939" s="11">
        <v>10</v>
      </c>
      <c r="D939" s="11" t="s">
        <v>95</v>
      </c>
      <c r="E939" s="11" t="s">
        <v>96</v>
      </c>
      <c r="F939" s="11" t="s">
        <v>700</v>
      </c>
      <c r="G939" s="11" t="s">
        <v>241</v>
      </c>
      <c r="H939" s="11" t="s">
        <v>98</v>
      </c>
      <c r="I939" s="11" t="s">
        <v>265</v>
      </c>
      <c r="J939" s="11" t="s">
        <v>99</v>
      </c>
      <c r="K939" s="11" t="s">
        <v>73</v>
      </c>
      <c r="L939" s="11" t="s">
        <v>127</v>
      </c>
      <c r="M939" s="11" t="s">
        <v>101</v>
      </c>
      <c r="N939" s="11">
        <v>8</v>
      </c>
      <c r="O939" s="11">
        <v>2019</v>
      </c>
      <c r="P939" s="11" t="s">
        <v>112</v>
      </c>
      <c r="Q939" s="11" t="s">
        <v>112</v>
      </c>
      <c r="R939" s="11" t="s">
        <v>241</v>
      </c>
      <c r="S939" s="11" t="s">
        <v>104</v>
      </c>
      <c r="T939" s="11">
        <v>232</v>
      </c>
      <c r="U939" s="11" t="str">
        <f>IF(ISERROR(VLOOKUP(I939,'BACK INFO'!F:F,1,0)),IF(ISERROR(VLOOKUP(I939,'BACK INFO'!H:H,1,0)),K939,'BACK INFO'!$H$1),'BACK INFO'!$G$1)</f>
        <v>PHYLLIS POSNER</v>
      </c>
    </row>
    <row r="940" spans="1:21" s="11" customFormat="1" x14ac:dyDescent="0.35">
      <c r="A940" s="11" t="s">
        <v>94</v>
      </c>
      <c r="B940" s="11">
        <v>2018</v>
      </c>
      <c r="C940" s="11">
        <v>10</v>
      </c>
      <c r="D940" s="11" t="s">
        <v>95</v>
      </c>
      <c r="E940" s="11" t="s">
        <v>96</v>
      </c>
      <c r="F940" s="11" t="s">
        <v>700</v>
      </c>
      <c r="G940" s="11" t="s">
        <v>241</v>
      </c>
      <c r="H940" s="11" t="s">
        <v>98</v>
      </c>
      <c r="I940" s="11" t="s">
        <v>292</v>
      </c>
      <c r="J940" s="11" t="s">
        <v>99</v>
      </c>
      <c r="K940" s="11" t="s">
        <v>72</v>
      </c>
      <c r="L940" s="11" t="s">
        <v>114</v>
      </c>
      <c r="M940" s="11" t="s">
        <v>101</v>
      </c>
      <c r="N940" s="11">
        <v>44</v>
      </c>
      <c r="O940" s="11">
        <v>2019</v>
      </c>
      <c r="P940" s="11" t="s">
        <v>112</v>
      </c>
      <c r="Q940" s="11" t="s">
        <v>112</v>
      </c>
      <c r="R940" s="11" t="s">
        <v>241</v>
      </c>
      <c r="S940" s="11" t="s">
        <v>104</v>
      </c>
      <c r="T940" s="11">
        <v>1210</v>
      </c>
      <c r="U940" s="11" t="str">
        <f>IF(ISERROR(VLOOKUP(I940,'BACK INFO'!F:F,1,0)),IF(ISERROR(VLOOKUP(I940,'BACK INFO'!H:H,1,0)),K940,'BACK INFO'!$H$1),'BACK INFO'!$G$1)</f>
        <v>BILL MILLER AND COMPANY</v>
      </c>
    </row>
    <row r="941" spans="1:21" s="11" customFormat="1" x14ac:dyDescent="0.35">
      <c r="A941" s="11" t="s">
        <v>94</v>
      </c>
      <c r="B941" s="11">
        <v>2018</v>
      </c>
      <c r="C941" s="11">
        <v>10</v>
      </c>
      <c r="D941" s="11" t="s">
        <v>95</v>
      </c>
      <c r="E941" s="11" t="s">
        <v>96</v>
      </c>
      <c r="F941" s="11" t="s">
        <v>700</v>
      </c>
      <c r="G941" s="11" t="s">
        <v>241</v>
      </c>
      <c r="H941" s="11" t="s">
        <v>98</v>
      </c>
      <c r="I941" s="11" t="s">
        <v>369</v>
      </c>
      <c r="J941" s="11" t="s">
        <v>99</v>
      </c>
      <c r="K941" s="11" t="s">
        <v>72</v>
      </c>
      <c r="L941" s="11" t="s">
        <v>114</v>
      </c>
      <c r="M941" s="11" t="s">
        <v>101</v>
      </c>
      <c r="N941" s="11">
        <v>55</v>
      </c>
      <c r="O941" s="11">
        <v>2019</v>
      </c>
      <c r="P941" s="11" t="s">
        <v>112</v>
      </c>
      <c r="Q941" s="11" t="s">
        <v>112</v>
      </c>
      <c r="R941" s="11" t="s">
        <v>241</v>
      </c>
      <c r="S941" s="11" t="s">
        <v>104</v>
      </c>
      <c r="T941" s="11">
        <v>1791</v>
      </c>
      <c r="U941" s="11" t="str">
        <f>IF(ISERROR(VLOOKUP(I941,'BACK INFO'!F:F,1,0)),IF(ISERROR(VLOOKUP(I941,'BACK INFO'!H:H,1,0)),K941,'BACK INFO'!$H$1),'BACK INFO'!$G$1)</f>
        <v>BILL MILLER AND COMPANY</v>
      </c>
    </row>
    <row r="942" spans="1:21" s="11" customFormat="1" x14ac:dyDescent="0.35">
      <c r="A942" s="11" t="s">
        <v>94</v>
      </c>
      <c r="B942" s="11">
        <v>2018</v>
      </c>
      <c r="C942" s="11">
        <v>10</v>
      </c>
      <c r="D942" s="11" t="s">
        <v>95</v>
      </c>
      <c r="E942" s="11" t="s">
        <v>96</v>
      </c>
      <c r="F942" s="11" t="s">
        <v>700</v>
      </c>
      <c r="G942" s="11" t="s">
        <v>241</v>
      </c>
      <c r="H942" s="11" t="s">
        <v>98</v>
      </c>
      <c r="I942" s="11" t="s">
        <v>293</v>
      </c>
      <c r="J942" s="11" t="s">
        <v>99</v>
      </c>
      <c r="K942" s="11" t="s">
        <v>72</v>
      </c>
      <c r="L942" s="11" t="s">
        <v>114</v>
      </c>
      <c r="M942" s="11" t="s">
        <v>101</v>
      </c>
      <c r="N942" s="11">
        <v>8</v>
      </c>
      <c r="O942" s="11">
        <v>2019</v>
      </c>
      <c r="P942" s="11" t="s">
        <v>112</v>
      </c>
      <c r="Q942" s="11" t="s">
        <v>112</v>
      </c>
      <c r="R942" s="11" t="s">
        <v>241</v>
      </c>
      <c r="S942" s="11" t="s">
        <v>104</v>
      </c>
      <c r="T942" s="11">
        <v>260</v>
      </c>
      <c r="U942" s="11" t="str">
        <f>IF(ISERROR(VLOOKUP(I942,'BACK INFO'!F:F,1,0)),IF(ISERROR(VLOOKUP(I942,'BACK INFO'!H:H,1,0)),K942,'BACK INFO'!$H$1),'BACK INFO'!$G$1)</f>
        <v>BILL MILLER AND COMPANY</v>
      </c>
    </row>
    <row r="943" spans="1:21" s="11" customFormat="1" x14ac:dyDescent="0.35">
      <c r="A943" s="11" t="s">
        <v>94</v>
      </c>
      <c r="B943" s="11">
        <v>2018</v>
      </c>
      <c r="C943" s="11">
        <v>10</v>
      </c>
      <c r="D943" s="11" t="s">
        <v>95</v>
      </c>
      <c r="E943" s="11" t="s">
        <v>96</v>
      </c>
      <c r="F943" s="11" t="s">
        <v>700</v>
      </c>
      <c r="G943" s="11" t="s">
        <v>241</v>
      </c>
      <c r="H943" s="11" t="s">
        <v>98</v>
      </c>
      <c r="I943" s="11" t="s">
        <v>370</v>
      </c>
      <c r="J943" s="11" t="s">
        <v>99</v>
      </c>
      <c r="K943" s="11" t="s">
        <v>67</v>
      </c>
      <c r="L943" s="11" t="s">
        <v>173</v>
      </c>
      <c r="M943" s="11" t="s">
        <v>101</v>
      </c>
      <c r="N943" s="11">
        <v>62</v>
      </c>
      <c r="O943" s="11">
        <v>2019</v>
      </c>
      <c r="P943" s="11" t="s">
        <v>112</v>
      </c>
      <c r="Q943" s="11" t="s">
        <v>112</v>
      </c>
      <c r="R943" s="11" t="s">
        <v>241</v>
      </c>
      <c r="S943" s="11" t="s">
        <v>104</v>
      </c>
      <c r="T943" s="11">
        <v>1844</v>
      </c>
      <c r="U943" s="11" t="str">
        <f>IF(ISERROR(VLOOKUP(I943,'BACK INFO'!F:F,1,0)),IF(ISERROR(VLOOKUP(I943,'BACK INFO'!H:H,1,0)),K943,'BACK INFO'!$H$1),'BACK INFO'!$G$1)</f>
        <v>ANITA M. HOPKINS</v>
      </c>
    </row>
    <row r="944" spans="1:21" s="11" customFormat="1" x14ac:dyDescent="0.35">
      <c r="A944" s="11" t="s">
        <v>94</v>
      </c>
      <c r="B944" s="11">
        <v>2018</v>
      </c>
      <c r="C944" s="11">
        <v>10</v>
      </c>
      <c r="D944" s="11" t="s">
        <v>95</v>
      </c>
      <c r="E944" s="11" t="s">
        <v>96</v>
      </c>
      <c r="F944" s="11" t="s">
        <v>700</v>
      </c>
      <c r="G944" s="11" t="s">
        <v>241</v>
      </c>
      <c r="H944" s="11" t="s">
        <v>98</v>
      </c>
      <c r="I944" s="11" t="s">
        <v>255</v>
      </c>
      <c r="J944" s="11" t="s">
        <v>99</v>
      </c>
      <c r="K944" s="11" t="s">
        <v>72</v>
      </c>
      <c r="L944" s="11" t="s">
        <v>114</v>
      </c>
      <c r="M944" s="11" t="s">
        <v>101</v>
      </c>
      <c r="N944" s="11">
        <v>74</v>
      </c>
      <c r="O944" s="11">
        <v>2019</v>
      </c>
      <c r="P944" s="11" t="s">
        <v>112</v>
      </c>
      <c r="Q944" s="11" t="s">
        <v>112</v>
      </c>
      <c r="R944" s="11" t="s">
        <v>241</v>
      </c>
      <c r="S944" s="11" t="s">
        <v>104</v>
      </c>
      <c r="T944" s="11">
        <v>2252</v>
      </c>
      <c r="U944" s="11" t="str">
        <f>IF(ISERROR(VLOOKUP(I944,'BACK INFO'!F:F,1,0)),IF(ISERROR(VLOOKUP(I944,'BACK INFO'!H:H,1,0)),K944,'BACK INFO'!$H$1),'BACK INFO'!$G$1)</f>
        <v>BILL MILLER AND COMPANY</v>
      </c>
    </row>
    <row r="945" spans="1:21" s="11" customFormat="1" x14ac:dyDescent="0.35">
      <c r="A945" s="11" t="s">
        <v>94</v>
      </c>
      <c r="B945" s="11">
        <v>2018</v>
      </c>
      <c r="C945" s="11">
        <v>10</v>
      </c>
      <c r="D945" s="11" t="s">
        <v>95</v>
      </c>
      <c r="E945" s="11" t="s">
        <v>96</v>
      </c>
      <c r="F945" s="11" t="s">
        <v>700</v>
      </c>
      <c r="G945" s="11" t="s">
        <v>241</v>
      </c>
      <c r="H945" s="11" t="s">
        <v>98</v>
      </c>
      <c r="I945" s="11" t="s">
        <v>256</v>
      </c>
      <c r="J945" s="11" t="s">
        <v>99</v>
      </c>
      <c r="K945" s="11" t="s">
        <v>72</v>
      </c>
      <c r="L945" s="11" t="s">
        <v>114</v>
      </c>
      <c r="M945" s="11" t="s">
        <v>101</v>
      </c>
      <c r="N945" s="11">
        <v>13</v>
      </c>
      <c r="O945" s="11">
        <v>2019</v>
      </c>
      <c r="P945" s="11" t="s">
        <v>112</v>
      </c>
      <c r="Q945" s="11" t="s">
        <v>112</v>
      </c>
      <c r="R945" s="11" t="s">
        <v>241</v>
      </c>
      <c r="S945" s="11" t="s">
        <v>104</v>
      </c>
      <c r="T945" s="11">
        <v>449</v>
      </c>
      <c r="U945" s="11" t="str">
        <f>IF(ISERROR(VLOOKUP(I945,'BACK INFO'!F:F,1,0)),IF(ISERROR(VLOOKUP(I945,'BACK INFO'!H:H,1,0)),K945,'BACK INFO'!$H$1),'BACK INFO'!$G$1)</f>
        <v>BILL MILLER AND COMPANY</v>
      </c>
    </row>
    <row r="946" spans="1:21" s="11" customFormat="1" x14ac:dyDescent="0.35">
      <c r="A946" s="11" t="s">
        <v>94</v>
      </c>
      <c r="B946" s="11">
        <v>2018</v>
      </c>
      <c r="C946" s="11">
        <v>10</v>
      </c>
      <c r="D946" s="11" t="s">
        <v>95</v>
      </c>
      <c r="E946" s="11" t="s">
        <v>96</v>
      </c>
      <c r="F946" s="11" t="s">
        <v>700</v>
      </c>
      <c r="G946" s="11" t="s">
        <v>241</v>
      </c>
      <c r="H946" s="11" t="s">
        <v>98</v>
      </c>
      <c r="I946" s="11" t="s">
        <v>329</v>
      </c>
      <c r="J946" s="11" t="s">
        <v>99</v>
      </c>
      <c r="K946" s="11" t="s">
        <v>245</v>
      </c>
      <c r="L946" s="11" t="s">
        <v>114</v>
      </c>
      <c r="M946" s="11" t="s">
        <v>101</v>
      </c>
      <c r="N946" s="11">
        <v>22</v>
      </c>
      <c r="O946" s="11">
        <v>2019</v>
      </c>
      <c r="P946" s="11" t="s">
        <v>112</v>
      </c>
      <c r="Q946" s="11" t="s">
        <v>112</v>
      </c>
      <c r="R946" s="11" t="s">
        <v>241</v>
      </c>
      <c r="S946" s="11" t="s">
        <v>104</v>
      </c>
      <c r="T946" s="11">
        <v>1024</v>
      </c>
      <c r="U946" s="11" t="str">
        <f>IF(ISERROR(VLOOKUP(I946,'BACK INFO'!F:F,1,0)),IF(ISERROR(VLOOKUP(I946,'BACK INFO'!H:H,1,0)),K946,'BACK INFO'!$H$1),'BACK INFO'!$G$1)</f>
        <v>JULIUS ORTIZ MALDONADO</v>
      </c>
    </row>
    <row r="947" spans="1:21" s="11" customFormat="1" x14ac:dyDescent="0.35">
      <c r="A947" s="11" t="s">
        <v>94</v>
      </c>
      <c r="B947" s="11">
        <v>2018</v>
      </c>
      <c r="C947" s="11">
        <v>10</v>
      </c>
      <c r="D947" s="11" t="s">
        <v>95</v>
      </c>
      <c r="E947" s="11" t="s">
        <v>96</v>
      </c>
      <c r="F947" s="11" t="s">
        <v>700</v>
      </c>
      <c r="G947" s="11" t="s">
        <v>241</v>
      </c>
      <c r="H947" s="11" t="s">
        <v>98</v>
      </c>
      <c r="I947" s="11" t="s">
        <v>330</v>
      </c>
      <c r="J947" s="11" t="s">
        <v>99</v>
      </c>
      <c r="K947" s="11" t="s">
        <v>72</v>
      </c>
      <c r="L947" s="11" t="s">
        <v>114</v>
      </c>
      <c r="M947" s="11" t="s">
        <v>101</v>
      </c>
      <c r="N947" s="11">
        <v>26</v>
      </c>
      <c r="O947" s="11">
        <v>2019</v>
      </c>
      <c r="P947" s="11" t="s">
        <v>112</v>
      </c>
      <c r="Q947" s="11" t="s">
        <v>112</v>
      </c>
      <c r="R947" s="11" t="s">
        <v>241</v>
      </c>
      <c r="S947" s="11" t="s">
        <v>104</v>
      </c>
      <c r="T947" s="11">
        <v>789</v>
      </c>
      <c r="U947" s="11" t="str">
        <f>IF(ISERROR(VLOOKUP(I947,'BACK INFO'!F:F,1,0)),IF(ISERROR(VLOOKUP(I947,'BACK INFO'!H:H,1,0)),K947,'BACK INFO'!$H$1),'BACK INFO'!$G$1)</f>
        <v>BILL MILLER AND COMPANY</v>
      </c>
    </row>
    <row r="948" spans="1:21" s="11" customFormat="1" x14ac:dyDescent="0.35">
      <c r="A948" s="11" t="s">
        <v>94</v>
      </c>
      <c r="B948" s="11">
        <v>2018</v>
      </c>
      <c r="C948" s="11">
        <v>10</v>
      </c>
      <c r="D948" s="11" t="s">
        <v>95</v>
      </c>
      <c r="E948" s="11" t="s">
        <v>96</v>
      </c>
      <c r="F948" s="11" t="s">
        <v>700</v>
      </c>
      <c r="G948" s="11" t="s">
        <v>241</v>
      </c>
      <c r="H948" s="11" t="s">
        <v>98</v>
      </c>
      <c r="I948" s="11" t="s">
        <v>294</v>
      </c>
      <c r="J948" s="11" t="s">
        <v>99</v>
      </c>
      <c r="K948" s="11" t="s">
        <v>72</v>
      </c>
      <c r="L948" s="11" t="s">
        <v>114</v>
      </c>
      <c r="M948" s="11" t="s">
        <v>101</v>
      </c>
      <c r="N948" s="11">
        <v>17</v>
      </c>
      <c r="O948" s="11">
        <v>2019</v>
      </c>
      <c r="P948" s="11" t="s">
        <v>112</v>
      </c>
      <c r="Q948" s="11" t="s">
        <v>112</v>
      </c>
      <c r="R948" s="11" t="s">
        <v>241</v>
      </c>
      <c r="S948" s="11" t="s">
        <v>104</v>
      </c>
      <c r="T948" s="11">
        <v>495</v>
      </c>
      <c r="U948" s="11" t="str">
        <f>IF(ISERROR(VLOOKUP(I948,'BACK INFO'!F:F,1,0)),IF(ISERROR(VLOOKUP(I948,'BACK INFO'!H:H,1,0)),K948,'BACK INFO'!$H$1),'BACK INFO'!$G$1)</f>
        <v>BILL MILLER AND COMPANY</v>
      </c>
    </row>
    <row r="949" spans="1:21" s="11" customFormat="1" x14ac:dyDescent="0.35">
      <c r="A949" s="11" t="s">
        <v>94</v>
      </c>
      <c r="B949" s="11">
        <v>2018</v>
      </c>
      <c r="C949" s="11">
        <v>10</v>
      </c>
      <c r="D949" s="11" t="s">
        <v>95</v>
      </c>
      <c r="E949" s="11" t="s">
        <v>96</v>
      </c>
      <c r="F949" s="11" t="s">
        <v>700</v>
      </c>
      <c r="G949" s="11" t="s">
        <v>241</v>
      </c>
      <c r="H949" s="11" t="s">
        <v>98</v>
      </c>
      <c r="I949" s="11" t="s">
        <v>295</v>
      </c>
      <c r="J949" s="11" t="s">
        <v>99</v>
      </c>
      <c r="K949" s="11" t="s">
        <v>72</v>
      </c>
      <c r="L949" s="11" t="s">
        <v>114</v>
      </c>
      <c r="M949" s="11" t="s">
        <v>101</v>
      </c>
      <c r="N949" s="11">
        <v>61</v>
      </c>
      <c r="O949" s="11">
        <v>2019</v>
      </c>
      <c r="P949" s="11" t="s">
        <v>112</v>
      </c>
      <c r="Q949" s="11" t="s">
        <v>112</v>
      </c>
      <c r="R949" s="11" t="s">
        <v>241</v>
      </c>
      <c r="S949" s="11" t="s">
        <v>104</v>
      </c>
      <c r="T949" s="11">
        <v>2005</v>
      </c>
      <c r="U949" s="11" t="str">
        <f>IF(ISERROR(VLOOKUP(I949,'BACK INFO'!F:F,1,0)),IF(ISERROR(VLOOKUP(I949,'BACK INFO'!H:H,1,0)),K949,'BACK INFO'!$H$1),'BACK INFO'!$G$1)</f>
        <v>BILL MILLER AND COMPANY</v>
      </c>
    </row>
    <row r="950" spans="1:21" s="11" customFormat="1" x14ac:dyDescent="0.35">
      <c r="A950" s="11" t="s">
        <v>94</v>
      </c>
      <c r="B950" s="11">
        <v>2018</v>
      </c>
      <c r="C950" s="11">
        <v>10</v>
      </c>
      <c r="D950" s="11" t="s">
        <v>95</v>
      </c>
      <c r="E950" s="11" t="s">
        <v>96</v>
      </c>
      <c r="F950" s="11" t="s">
        <v>700</v>
      </c>
      <c r="G950" s="11" t="s">
        <v>241</v>
      </c>
      <c r="H950" s="11" t="s">
        <v>98</v>
      </c>
      <c r="I950" s="11" t="s">
        <v>331</v>
      </c>
      <c r="J950" s="11" t="s">
        <v>99</v>
      </c>
      <c r="K950" s="11" t="s">
        <v>72</v>
      </c>
      <c r="L950" s="11" t="s">
        <v>114</v>
      </c>
      <c r="M950" s="11" t="s">
        <v>101</v>
      </c>
      <c r="N950" s="11">
        <v>92</v>
      </c>
      <c r="O950" s="11">
        <v>2019</v>
      </c>
      <c r="P950" s="11" t="s">
        <v>112</v>
      </c>
      <c r="Q950" s="11" t="s">
        <v>112</v>
      </c>
      <c r="R950" s="11" t="s">
        <v>241</v>
      </c>
      <c r="S950" s="11" t="s">
        <v>104</v>
      </c>
      <c r="T950" s="11">
        <v>2964</v>
      </c>
      <c r="U950" s="11" t="str">
        <f>IF(ISERROR(VLOOKUP(I950,'BACK INFO'!F:F,1,0)),IF(ISERROR(VLOOKUP(I950,'BACK INFO'!H:H,1,0)),K950,'BACK INFO'!$H$1),'BACK INFO'!$G$1)</f>
        <v>BILL MILLER AND COMPANY</v>
      </c>
    </row>
    <row r="951" spans="1:21" s="11" customFormat="1" x14ac:dyDescent="0.35">
      <c r="A951" s="11" t="s">
        <v>94</v>
      </c>
      <c r="B951" s="11">
        <v>2018</v>
      </c>
      <c r="C951" s="11">
        <v>10</v>
      </c>
      <c r="D951" s="11" t="s">
        <v>95</v>
      </c>
      <c r="E951" s="11" t="s">
        <v>96</v>
      </c>
      <c r="F951" s="11" t="s">
        <v>700</v>
      </c>
      <c r="G951" s="11" t="s">
        <v>241</v>
      </c>
      <c r="H951" s="11" t="s">
        <v>98</v>
      </c>
      <c r="I951" s="11" t="s">
        <v>371</v>
      </c>
      <c r="J951" s="11" t="s">
        <v>99</v>
      </c>
      <c r="K951" s="11" t="s">
        <v>72</v>
      </c>
      <c r="L951" s="11" t="s">
        <v>114</v>
      </c>
      <c r="M951" s="11" t="s">
        <v>101</v>
      </c>
      <c r="N951" s="11">
        <v>12</v>
      </c>
      <c r="O951" s="11">
        <v>2019</v>
      </c>
      <c r="P951" s="11" t="s">
        <v>112</v>
      </c>
      <c r="Q951" s="11" t="s">
        <v>112</v>
      </c>
      <c r="R951" s="11" t="s">
        <v>241</v>
      </c>
      <c r="S951" s="11" t="s">
        <v>104</v>
      </c>
      <c r="T951" s="11">
        <v>342</v>
      </c>
      <c r="U951" s="11" t="str">
        <f>IF(ISERROR(VLOOKUP(I951,'BACK INFO'!F:F,1,0)),IF(ISERROR(VLOOKUP(I951,'BACK INFO'!H:H,1,0)),K951,'BACK INFO'!$H$1),'BACK INFO'!$G$1)</f>
        <v>BILL MILLER AND COMPANY</v>
      </c>
    </row>
    <row r="952" spans="1:21" s="11" customFormat="1" x14ac:dyDescent="0.35">
      <c r="A952" s="11" t="s">
        <v>94</v>
      </c>
      <c r="B952" s="11">
        <v>2018</v>
      </c>
      <c r="C952" s="11">
        <v>10</v>
      </c>
      <c r="D952" s="11" t="s">
        <v>95</v>
      </c>
      <c r="E952" s="11" t="s">
        <v>96</v>
      </c>
      <c r="F952" s="11" t="s">
        <v>700</v>
      </c>
      <c r="G952" s="11" t="s">
        <v>241</v>
      </c>
      <c r="H952" s="11" t="s">
        <v>98</v>
      </c>
      <c r="I952" s="11" t="s">
        <v>372</v>
      </c>
      <c r="J952" s="11" t="s">
        <v>99</v>
      </c>
      <c r="K952" s="11" t="s">
        <v>67</v>
      </c>
      <c r="L952" s="11" t="s">
        <v>373</v>
      </c>
      <c r="M952" s="11" t="s">
        <v>101</v>
      </c>
      <c r="N952" s="11">
        <v>20</v>
      </c>
      <c r="O952" s="11">
        <v>2019</v>
      </c>
      <c r="P952" s="11" t="s">
        <v>112</v>
      </c>
      <c r="Q952" s="11" t="s">
        <v>112</v>
      </c>
      <c r="R952" s="11" t="s">
        <v>241</v>
      </c>
      <c r="S952" s="11" t="s">
        <v>104</v>
      </c>
      <c r="T952" s="11">
        <v>633</v>
      </c>
      <c r="U952" s="11" t="str">
        <f>IF(ISERROR(VLOOKUP(I952,'BACK INFO'!F:F,1,0)),IF(ISERROR(VLOOKUP(I952,'BACK INFO'!H:H,1,0)),K952,'BACK INFO'!$H$1),'BACK INFO'!$G$1)</f>
        <v>ANITA M. HOPKINS</v>
      </c>
    </row>
    <row r="953" spans="1:21" s="11" customFormat="1" x14ac:dyDescent="0.35">
      <c r="A953" s="11" t="s">
        <v>94</v>
      </c>
      <c r="B953" s="11">
        <v>2018</v>
      </c>
      <c r="C953" s="11">
        <v>10</v>
      </c>
      <c r="D953" s="11" t="s">
        <v>95</v>
      </c>
      <c r="E953" s="11" t="s">
        <v>96</v>
      </c>
      <c r="F953" s="11" t="s">
        <v>700</v>
      </c>
      <c r="G953" s="11" t="s">
        <v>241</v>
      </c>
      <c r="H953" s="11" t="s">
        <v>98</v>
      </c>
      <c r="I953" s="11" t="s">
        <v>374</v>
      </c>
      <c r="J953" s="11" t="s">
        <v>120</v>
      </c>
      <c r="K953" s="11" t="s">
        <v>69</v>
      </c>
      <c r="L953" s="11" t="s">
        <v>143</v>
      </c>
      <c r="M953" s="11" t="s">
        <v>122</v>
      </c>
      <c r="N953" s="11">
        <v>4700</v>
      </c>
      <c r="O953" s="11">
        <v>2019</v>
      </c>
      <c r="P953" s="11" t="s">
        <v>112</v>
      </c>
      <c r="Q953" s="11" t="s">
        <v>112</v>
      </c>
      <c r="R953" s="11" t="s">
        <v>241</v>
      </c>
      <c r="S953" s="11" t="s">
        <v>104</v>
      </c>
      <c r="T953" s="11">
        <v>139120.54523301858</v>
      </c>
      <c r="U953" s="11" t="str">
        <f>IF(ISERROR(VLOOKUP(I953,'BACK INFO'!F:F,1,0)),IF(ISERROR(VLOOKUP(I953,'BACK INFO'!H:H,1,0)),K953,'BACK INFO'!$H$1),'BACK INFO'!$G$1)</f>
        <v>JULIE BERTRAND</v>
      </c>
    </row>
    <row r="954" spans="1:21" s="11" customFormat="1" x14ac:dyDescent="0.35">
      <c r="A954" s="11" t="s">
        <v>94</v>
      </c>
      <c r="B954" s="11">
        <v>2018</v>
      </c>
      <c r="C954" s="11">
        <v>10</v>
      </c>
      <c r="D954" s="11" t="s">
        <v>95</v>
      </c>
      <c r="E954" s="11" t="s">
        <v>96</v>
      </c>
      <c r="F954" s="11" t="s">
        <v>700</v>
      </c>
      <c r="G954" s="11" t="s">
        <v>241</v>
      </c>
      <c r="H954" s="11" t="s">
        <v>98</v>
      </c>
      <c r="I954" s="11" t="s">
        <v>333</v>
      </c>
      <c r="J954" s="11" t="s">
        <v>99</v>
      </c>
      <c r="K954" s="11" t="s">
        <v>245</v>
      </c>
      <c r="L954" s="11" t="s">
        <v>246</v>
      </c>
      <c r="M954" s="11" t="s">
        <v>246</v>
      </c>
      <c r="N954" s="11">
        <v>5</v>
      </c>
      <c r="O954" s="11">
        <v>2019</v>
      </c>
      <c r="P954" s="11" t="s">
        <v>112</v>
      </c>
      <c r="Q954" s="11" t="s">
        <v>112</v>
      </c>
      <c r="R954" s="11" t="s">
        <v>241</v>
      </c>
      <c r="S954" s="11" t="s">
        <v>104</v>
      </c>
      <c r="T954" s="11">
        <v>330</v>
      </c>
      <c r="U954" s="11" t="str">
        <f>IF(ISERROR(VLOOKUP(I954,'BACK INFO'!F:F,1,0)),IF(ISERROR(VLOOKUP(I954,'BACK INFO'!H:H,1,0)),K954,'BACK INFO'!$H$1),'BACK INFO'!$G$1)</f>
        <v>JULIUS ORTIZ MALDONADO</v>
      </c>
    </row>
    <row r="955" spans="1:21" s="11" customFormat="1" x14ac:dyDescent="0.35">
      <c r="A955" s="11" t="s">
        <v>94</v>
      </c>
      <c r="B955" s="11">
        <v>2018</v>
      </c>
      <c r="C955" s="11">
        <v>10</v>
      </c>
      <c r="D955" s="11" t="s">
        <v>95</v>
      </c>
      <c r="E955" s="11" t="s">
        <v>96</v>
      </c>
      <c r="F955" s="11" t="s">
        <v>700</v>
      </c>
      <c r="G955" s="11" t="s">
        <v>241</v>
      </c>
      <c r="H955" s="11" t="s">
        <v>98</v>
      </c>
      <c r="I955" s="11" t="s">
        <v>375</v>
      </c>
      <c r="J955" s="11" t="s">
        <v>99</v>
      </c>
      <c r="K955" s="11" t="s">
        <v>72</v>
      </c>
      <c r="L955" s="11" t="s">
        <v>114</v>
      </c>
      <c r="M955" s="11" t="s">
        <v>101</v>
      </c>
      <c r="N955" s="11">
        <v>42</v>
      </c>
      <c r="O955" s="11">
        <v>2019</v>
      </c>
      <c r="P955" s="11" t="s">
        <v>112</v>
      </c>
      <c r="Q955" s="11" t="s">
        <v>112</v>
      </c>
      <c r="R955" s="11" t="s">
        <v>241</v>
      </c>
      <c r="S955" s="11" t="s">
        <v>104</v>
      </c>
      <c r="T955" s="11">
        <v>1242</v>
      </c>
      <c r="U955" s="11" t="str">
        <f>IF(ISERROR(VLOOKUP(I955,'BACK INFO'!F:F,1,0)),IF(ISERROR(VLOOKUP(I955,'BACK INFO'!H:H,1,0)),K955,'BACK INFO'!$H$1),'BACK INFO'!$G$1)</f>
        <v>BILL MILLER AND COMPANY</v>
      </c>
    </row>
    <row r="956" spans="1:21" s="11" customFormat="1" x14ac:dyDescent="0.35">
      <c r="A956" s="11" t="s">
        <v>94</v>
      </c>
      <c r="B956" s="11">
        <v>2018</v>
      </c>
      <c r="C956" s="11">
        <v>10</v>
      </c>
      <c r="D956" s="11" t="s">
        <v>95</v>
      </c>
      <c r="E956" s="11" t="s">
        <v>96</v>
      </c>
      <c r="F956" s="11" t="s">
        <v>700</v>
      </c>
      <c r="G956" s="11" t="s">
        <v>241</v>
      </c>
      <c r="H956" s="11" t="s">
        <v>98</v>
      </c>
      <c r="I956" s="11" t="s">
        <v>336</v>
      </c>
      <c r="J956" s="11" t="s">
        <v>99</v>
      </c>
      <c r="K956" s="11" t="s">
        <v>72</v>
      </c>
      <c r="L956" s="11" t="s">
        <v>114</v>
      </c>
      <c r="M956" s="11" t="s">
        <v>101</v>
      </c>
      <c r="N956" s="11">
        <v>34</v>
      </c>
      <c r="O956" s="11">
        <v>2019</v>
      </c>
      <c r="P956" s="11" t="s">
        <v>112</v>
      </c>
      <c r="Q956" s="11" t="s">
        <v>112</v>
      </c>
      <c r="R956" s="11" t="s">
        <v>241</v>
      </c>
      <c r="S956" s="11" t="s">
        <v>104</v>
      </c>
      <c r="T956" s="11">
        <v>1023</v>
      </c>
      <c r="U956" s="11" t="str">
        <f>IF(ISERROR(VLOOKUP(I956,'BACK INFO'!F:F,1,0)),IF(ISERROR(VLOOKUP(I956,'BACK INFO'!H:H,1,0)),K956,'BACK INFO'!$H$1),'BACK INFO'!$G$1)</f>
        <v>BILL MILLER AND COMPANY</v>
      </c>
    </row>
    <row r="957" spans="1:21" s="11" customFormat="1" x14ac:dyDescent="0.35">
      <c r="A957" s="11" t="s">
        <v>94</v>
      </c>
      <c r="B957" s="11">
        <v>2018</v>
      </c>
      <c r="C957" s="11">
        <v>10</v>
      </c>
      <c r="D957" s="11" t="s">
        <v>95</v>
      </c>
      <c r="E957" s="11" t="s">
        <v>96</v>
      </c>
      <c r="F957" s="11" t="s">
        <v>700</v>
      </c>
      <c r="G957" s="11" t="s">
        <v>241</v>
      </c>
      <c r="H957" s="11" t="s">
        <v>98</v>
      </c>
      <c r="I957" s="11" t="s">
        <v>376</v>
      </c>
      <c r="J957" s="11" t="s">
        <v>99</v>
      </c>
      <c r="K957" s="11" t="s">
        <v>72</v>
      </c>
      <c r="L957" s="11" t="s">
        <v>377</v>
      </c>
      <c r="M957" s="11" t="s">
        <v>378</v>
      </c>
      <c r="N957" s="11">
        <v>48</v>
      </c>
      <c r="O957" s="11">
        <v>2019</v>
      </c>
      <c r="P957" s="11" t="s">
        <v>112</v>
      </c>
      <c r="Q957" s="11" t="s">
        <v>112</v>
      </c>
      <c r="R957" s="11" t="s">
        <v>241</v>
      </c>
      <c r="S957" s="11" t="s">
        <v>104</v>
      </c>
      <c r="T957" s="11">
        <v>1609</v>
      </c>
      <c r="U957" s="11" t="str">
        <f>IF(ISERROR(VLOOKUP(I957,'BACK INFO'!F:F,1,0)),IF(ISERROR(VLOOKUP(I957,'BACK INFO'!H:H,1,0)),K957,'BACK INFO'!$H$1),'BACK INFO'!$G$1)</f>
        <v>BILL MILLER AND COMPANY</v>
      </c>
    </row>
    <row r="958" spans="1:21" s="11" customFormat="1" x14ac:dyDescent="0.35">
      <c r="A958" s="11" t="s">
        <v>94</v>
      </c>
      <c r="B958" s="11">
        <v>2018</v>
      </c>
      <c r="C958" s="11">
        <v>10</v>
      </c>
      <c r="D958" s="11" t="s">
        <v>95</v>
      </c>
      <c r="E958" s="11" t="s">
        <v>96</v>
      </c>
      <c r="F958" s="11" t="s">
        <v>700</v>
      </c>
      <c r="G958" s="11" t="s">
        <v>241</v>
      </c>
      <c r="H958" s="11" t="s">
        <v>98</v>
      </c>
      <c r="I958" s="11" t="s">
        <v>337</v>
      </c>
      <c r="J958" s="11" t="s">
        <v>99</v>
      </c>
      <c r="K958" s="11" t="s">
        <v>72</v>
      </c>
      <c r="L958" s="11" t="s">
        <v>114</v>
      </c>
      <c r="M958" s="11" t="s">
        <v>101</v>
      </c>
      <c r="N958" s="11">
        <v>31</v>
      </c>
      <c r="O958" s="11">
        <v>2019</v>
      </c>
      <c r="P958" s="11" t="s">
        <v>112</v>
      </c>
      <c r="Q958" s="11" t="s">
        <v>112</v>
      </c>
      <c r="R958" s="11" t="s">
        <v>241</v>
      </c>
      <c r="S958" s="11" t="s">
        <v>104</v>
      </c>
      <c r="T958" s="11">
        <v>910</v>
      </c>
      <c r="U958" s="11" t="str">
        <f>IF(ISERROR(VLOOKUP(I958,'BACK INFO'!F:F,1,0)),IF(ISERROR(VLOOKUP(I958,'BACK INFO'!H:H,1,0)),K958,'BACK INFO'!$H$1),'BACK INFO'!$G$1)</f>
        <v>BILL MILLER AND COMPANY</v>
      </c>
    </row>
    <row r="959" spans="1:21" s="11" customFormat="1" x14ac:dyDescent="0.35">
      <c r="A959" s="11" t="s">
        <v>94</v>
      </c>
      <c r="B959" s="11">
        <v>2018</v>
      </c>
      <c r="C959" s="11">
        <v>10</v>
      </c>
      <c r="D959" s="11" t="s">
        <v>95</v>
      </c>
      <c r="E959" s="11" t="s">
        <v>96</v>
      </c>
      <c r="F959" s="11" t="s">
        <v>700</v>
      </c>
      <c r="G959" s="11" t="s">
        <v>241</v>
      </c>
      <c r="H959" s="11" t="s">
        <v>98</v>
      </c>
      <c r="I959" s="11" t="s">
        <v>379</v>
      </c>
      <c r="J959" s="11" t="s">
        <v>99</v>
      </c>
      <c r="K959" s="11" t="s">
        <v>75</v>
      </c>
      <c r="L959" s="11" t="s">
        <v>131</v>
      </c>
      <c r="M959" s="11" t="s">
        <v>101</v>
      </c>
      <c r="N959" s="11">
        <v>25</v>
      </c>
      <c r="O959" s="11">
        <v>2019</v>
      </c>
      <c r="P959" s="11" t="s">
        <v>112</v>
      </c>
      <c r="Q959" s="11" t="s">
        <v>112</v>
      </c>
      <c r="R959" s="11" t="s">
        <v>241</v>
      </c>
      <c r="S959" s="11" t="s">
        <v>104</v>
      </c>
      <c r="T959" s="11">
        <v>823</v>
      </c>
      <c r="U959" s="11" t="str">
        <f>IF(ISERROR(VLOOKUP(I959,'BACK INFO'!F:F,1,0)),IF(ISERROR(VLOOKUP(I959,'BACK INFO'!H:H,1,0)),K959,'BACK INFO'!$H$1),'BACK INFO'!$G$1)</f>
        <v>LAURA BONG</v>
      </c>
    </row>
    <row r="960" spans="1:21" s="11" customFormat="1" x14ac:dyDescent="0.35">
      <c r="A960" s="11" t="s">
        <v>94</v>
      </c>
      <c r="B960" s="11">
        <v>2018</v>
      </c>
      <c r="C960" s="11">
        <v>10</v>
      </c>
      <c r="D960" s="11" t="s">
        <v>95</v>
      </c>
      <c r="E960" s="11" t="s">
        <v>96</v>
      </c>
      <c r="F960" s="11" t="s">
        <v>700</v>
      </c>
      <c r="G960" s="11" t="s">
        <v>241</v>
      </c>
      <c r="H960" s="11" t="s">
        <v>98</v>
      </c>
      <c r="I960" s="11" t="s">
        <v>134</v>
      </c>
      <c r="J960" s="11" t="s">
        <v>99</v>
      </c>
      <c r="K960" s="11" t="s">
        <v>67</v>
      </c>
      <c r="L960" s="11" t="s">
        <v>135</v>
      </c>
      <c r="M960" s="11" t="s">
        <v>101</v>
      </c>
      <c r="N960" s="11">
        <v>257</v>
      </c>
      <c r="O960" s="11">
        <v>2019</v>
      </c>
      <c r="P960" s="11" t="s">
        <v>112</v>
      </c>
      <c r="Q960" s="11" t="s">
        <v>112</v>
      </c>
      <c r="R960" s="11" t="s">
        <v>241</v>
      </c>
      <c r="S960" s="11" t="s">
        <v>104</v>
      </c>
      <c r="T960" s="11">
        <v>7721</v>
      </c>
      <c r="U960" s="11" t="str">
        <f>IF(ISERROR(VLOOKUP(I960,'BACK INFO'!F:F,1,0)),IF(ISERROR(VLOOKUP(I960,'BACK INFO'!H:H,1,0)),K960,'BACK INFO'!$H$1),'BACK INFO'!$G$1)</f>
        <v>ANITA M. HOPKINS</v>
      </c>
    </row>
    <row r="961" spans="1:21" s="11" customFormat="1" x14ac:dyDescent="0.35">
      <c r="A961" s="11" t="s">
        <v>94</v>
      </c>
      <c r="B961" s="11">
        <v>2018</v>
      </c>
      <c r="C961" s="11">
        <v>10</v>
      </c>
      <c r="D961" s="11" t="s">
        <v>95</v>
      </c>
      <c r="E961" s="11" t="s">
        <v>96</v>
      </c>
      <c r="F961" s="11" t="s">
        <v>700</v>
      </c>
      <c r="G961" s="11" t="s">
        <v>241</v>
      </c>
      <c r="H961" s="11" t="s">
        <v>98</v>
      </c>
      <c r="I961" s="11" t="s">
        <v>380</v>
      </c>
      <c r="J961" s="11" t="s">
        <v>99</v>
      </c>
      <c r="K961" s="11" t="s">
        <v>73</v>
      </c>
      <c r="L961" s="11" t="s">
        <v>127</v>
      </c>
      <c r="M961" s="11" t="s">
        <v>101</v>
      </c>
      <c r="N961" s="11">
        <v>36</v>
      </c>
      <c r="O961" s="11">
        <v>2019</v>
      </c>
      <c r="P961" s="11" t="s">
        <v>112</v>
      </c>
      <c r="Q961" s="11" t="s">
        <v>112</v>
      </c>
      <c r="R961" s="11" t="s">
        <v>241</v>
      </c>
      <c r="S961" s="11" t="s">
        <v>104</v>
      </c>
      <c r="T961" s="11">
        <v>1076</v>
      </c>
      <c r="U961" s="11" t="str">
        <f>IF(ISERROR(VLOOKUP(I961,'BACK INFO'!F:F,1,0)),IF(ISERROR(VLOOKUP(I961,'BACK INFO'!H:H,1,0)),K961,'BACK INFO'!$H$1),'BACK INFO'!$G$1)</f>
        <v>PHYLLIS POSNER</v>
      </c>
    </row>
    <row r="962" spans="1:21" s="11" customFormat="1" x14ac:dyDescent="0.35">
      <c r="A962" s="11" t="s">
        <v>94</v>
      </c>
      <c r="B962" s="11">
        <v>2018</v>
      </c>
      <c r="C962" s="11">
        <v>10</v>
      </c>
      <c r="D962" s="11" t="s">
        <v>95</v>
      </c>
      <c r="E962" s="11" t="s">
        <v>96</v>
      </c>
      <c r="F962" s="11" t="s">
        <v>700</v>
      </c>
      <c r="G962" s="11" t="s">
        <v>241</v>
      </c>
      <c r="H962" s="11" t="s">
        <v>98</v>
      </c>
      <c r="I962" s="11" t="s">
        <v>298</v>
      </c>
      <c r="J962" s="11" t="s">
        <v>99</v>
      </c>
      <c r="K962" s="11" t="s">
        <v>76</v>
      </c>
      <c r="L962" s="11" t="s">
        <v>127</v>
      </c>
      <c r="M962" s="11" t="s">
        <v>101</v>
      </c>
      <c r="N962" s="11">
        <v>46</v>
      </c>
      <c r="O962" s="11">
        <v>2019</v>
      </c>
      <c r="P962" s="11" t="s">
        <v>112</v>
      </c>
      <c r="Q962" s="11" t="s">
        <v>112</v>
      </c>
      <c r="R962" s="11" t="s">
        <v>241</v>
      </c>
      <c r="S962" s="11" t="s">
        <v>104</v>
      </c>
      <c r="T962" s="11">
        <v>1397</v>
      </c>
      <c r="U962" s="11" t="str">
        <f>IF(ISERROR(VLOOKUP(I962,'BACK INFO'!F:F,1,0)),IF(ISERROR(VLOOKUP(I962,'BACK INFO'!H:H,1,0)),K962,'BACK INFO'!$H$1),'BACK INFO'!$G$1)</f>
        <v>MIE MANNICHE</v>
      </c>
    </row>
    <row r="963" spans="1:21" s="11" customFormat="1" x14ac:dyDescent="0.35">
      <c r="A963" s="11" t="s">
        <v>94</v>
      </c>
      <c r="B963" s="11">
        <v>2018</v>
      </c>
      <c r="C963" s="11">
        <v>10</v>
      </c>
      <c r="D963" s="11" t="s">
        <v>95</v>
      </c>
      <c r="E963" s="11" t="s">
        <v>96</v>
      </c>
      <c r="F963" s="11" t="s">
        <v>700</v>
      </c>
      <c r="G963" s="11" t="s">
        <v>241</v>
      </c>
      <c r="H963" s="11" t="s">
        <v>98</v>
      </c>
      <c r="I963" s="11" t="s">
        <v>381</v>
      </c>
      <c r="J963" s="11" t="s">
        <v>120</v>
      </c>
      <c r="K963" s="11" t="s">
        <v>66</v>
      </c>
      <c r="L963" s="11" t="s">
        <v>297</v>
      </c>
      <c r="M963" s="11" t="s">
        <v>122</v>
      </c>
      <c r="N963" s="11">
        <v>24</v>
      </c>
      <c r="O963" s="11">
        <v>2019</v>
      </c>
      <c r="P963" s="11" t="s">
        <v>112</v>
      </c>
      <c r="Q963" s="11" t="s">
        <v>112</v>
      </c>
      <c r="R963" s="11" t="s">
        <v>241</v>
      </c>
      <c r="S963" s="11" t="s">
        <v>104</v>
      </c>
      <c r="T963" s="11">
        <v>790.43557721596108</v>
      </c>
      <c r="U963" s="11" t="str">
        <f>IF(ISERROR(VLOOKUP(I963,'BACK INFO'!F:F,1,0)),IF(ISERROR(VLOOKUP(I963,'BACK INFO'!H:H,1,0)),K963,'BACK INFO'!$H$1),'BACK INFO'!$G$1)</f>
        <v>SHOUTOUTAGENCY</v>
      </c>
    </row>
    <row r="964" spans="1:21" s="11" customFormat="1" x14ac:dyDescent="0.35">
      <c r="A964" s="11" t="s">
        <v>94</v>
      </c>
      <c r="B964" s="11">
        <v>2018</v>
      </c>
      <c r="C964" s="11">
        <v>10</v>
      </c>
      <c r="D964" s="11" t="s">
        <v>95</v>
      </c>
      <c r="E964" s="11" t="s">
        <v>96</v>
      </c>
      <c r="F964" s="11" t="s">
        <v>700</v>
      </c>
      <c r="G964" s="11" t="s">
        <v>241</v>
      </c>
      <c r="H964" s="11" t="s">
        <v>98</v>
      </c>
      <c r="I964" s="11" t="s">
        <v>382</v>
      </c>
      <c r="J964" s="11" t="s">
        <v>99</v>
      </c>
      <c r="K964" s="11" t="s">
        <v>72</v>
      </c>
      <c r="L964" s="11" t="s">
        <v>114</v>
      </c>
      <c r="M964" s="11" t="s">
        <v>101</v>
      </c>
      <c r="N964" s="11">
        <v>34</v>
      </c>
      <c r="O964" s="11">
        <v>2019</v>
      </c>
      <c r="P964" s="11" t="s">
        <v>112</v>
      </c>
      <c r="Q964" s="11" t="s">
        <v>112</v>
      </c>
      <c r="R964" s="11" t="s">
        <v>241</v>
      </c>
      <c r="S964" s="11" t="s">
        <v>104</v>
      </c>
      <c r="T964" s="11">
        <v>996</v>
      </c>
      <c r="U964" s="11" t="str">
        <f>IF(ISERROR(VLOOKUP(I964,'BACK INFO'!F:F,1,0)),IF(ISERROR(VLOOKUP(I964,'BACK INFO'!H:H,1,0)),K964,'BACK INFO'!$H$1),'BACK INFO'!$G$1)</f>
        <v>BILL MILLER AND COMPANY</v>
      </c>
    </row>
    <row r="965" spans="1:21" s="11" customFormat="1" x14ac:dyDescent="0.35">
      <c r="A965" s="11" t="s">
        <v>94</v>
      </c>
      <c r="B965" s="11">
        <v>2018</v>
      </c>
      <c r="C965" s="11">
        <v>10</v>
      </c>
      <c r="D965" s="11" t="s">
        <v>95</v>
      </c>
      <c r="E965" s="11" t="s">
        <v>96</v>
      </c>
      <c r="F965" s="11" t="s">
        <v>700</v>
      </c>
      <c r="G965" s="11" t="s">
        <v>241</v>
      </c>
      <c r="H965" s="11" t="s">
        <v>98</v>
      </c>
      <c r="I965" s="11" t="s">
        <v>383</v>
      </c>
      <c r="J965" s="11" t="s">
        <v>99</v>
      </c>
      <c r="K965" s="11" t="s">
        <v>67</v>
      </c>
      <c r="L965" s="11" t="s">
        <v>135</v>
      </c>
      <c r="M965" s="11" t="s">
        <v>101</v>
      </c>
      <c r="N965" s="11">
        <v>27</v>
      </c>
      <c r="O965" s="11">
        <v>2019</v>
      </c>
      <c r="P965" s="11" t="s">
        <v>112</v>
      </c>
      <c r="Q965" s="11" t="s">
        <v>112</v>
      </c>
      <c r="R965" s="11" t="s">
        <v>241</v>
      </c>
      <c r="S965" s="11" t="s">
        <v>104</v>
      </c>
      <c r="T965" s="11">
        <v>929</v>
      </c>
      <c r="U965" s="11" t="str">
        <f>IF(ISERROR(VLOOKUP(I965,'BACK INFO'!F:F,1,0)),IF(ISERROR(VLOOKUP(I965,'BACK INFO'!H:H,1,0)),K965,'BACK INFO'!$H$1),'BACK INFO'!$G$1)</f>
        <v>ANITA M. HOPKINS</v>
      </c>
    </row>
    <row r="966" spans="1:21" s="11" customFormat="1" x14ac:dyDescent="0.35">
      <c r="A966" s="11" t="s">
        <v>94</v>
      </c>
      <c r="B966" s="11">
        <v>2018</v>
      </c>
      <c r="C966" s="11">
        <v>10</v>
      </c>
      <c r="D966" s="11" t="s">
        <v>95</v>
      </c>
      <c r="E966" s="11" t="s">
        <v>96</v>
      </c>
      <c r="F966" s="11" t="s">
        <v>700</v>
      </c>
      <c r="G966" s="11" t="s">
        <v>241</v>
      </c>
      <c r="H966" s="11" t="s">
        <v>98</v>
      </c>
      <c r="I966" s="11" t="s">
        <v>384</v>
      </c>
      <c r="J966" s="11" t="s">
        <v>120</v>
      </c>
      <c r="K966" s="11" t="s">
        <v>66</v>
      </c>
      <c r="L966" s="11" t="s">
        <v>121</v>
      </c>
      <c r="M966" s="11" t="s">
        <v>122</v>
      </c>
      <c r="N966" s="11">
        <v>46</v>
      </c>
      <c r="O966" s="11">
        <v>2019</v>
      </c>
      <c r="P966" s="11" t="s">
        <v>112</v>
      </c>
      <c r="Q966" s="11" t="s">
        <v>112</v>
      </c>
      <c r="R966" s="11" t="s">
        <v>241</v>
      </c>
      <c r="S966" s="11" t="s">
        <v>104</v>
      </c>
      <c r="T966" s="11">
        <v>1835.973195248248</v>
      </c>
      <c r="U966" s="11" t="str">
        <f>IF(ISERROR(VLOOKUP(I966,'BACK INFO'!F:F,1,0)),IF(ISERROR(VLOOKUP(I966,'BACK INFO'!H:H,1,0)),K966,'BACK INFO'!$H$1),'BACK INFO'!$G$1)</f>
        <v>SHOUTOUTAGENCY</v>
      </c>
    </row>
    <row r="967" spans="1:21" s="11" customFormat="1" x14ac:dyDescent="0.35">
      <c r="A967" s="11" t="s">
        <v>94</v>
      </c>
      <c r="B967" s="11">
        <v>2018</v>
      </c>
      <c r="C967" s="11">
        <v>10</v>
      </c>
      <c r="D967" s="11" t="s">
        <v>95</v>
      </c>
      <c r="E967" s="11" t="s">
        <v>96</v>
      </c>
      <c r="F967" s="11" t="s">
        <v>700</v>
      </c>
      <c r="G967" s="11" t="s">
        <v>241</v>
      </c>
      <c r="H967" s="11" t="s">
        <v>98</v>
      </c>
      <c r="I967" s="11" t="s">
        <v>385</v>
      </c>
      <c r="J967" s="11" t="s">
        <v>99</v>
      </c>
      <c r="K967" s="11" t="s">
        <v>72</v>
      </c>
      <c r="L967" s="11" t="s">
        <v>178</v>
      </c>
      <c r="M967" s="11" t="s">
        <v>101</v>
      </c>
      <c r="N967" s="11">
        <v>61</v>
      </c>
      <c r="O967" s="11">
        <v>2019</v>
      </c>
      <c r="P967" s="11" t="s">
        <v>112</v>
      </c>
      <c r="Q967" s="11" t="s">
        <v>112</v>
      </c>
      <c r="R967" s="11" t="s">
        <v>241</v>
      </c>
      <c r="S967" s="11" t="s">
        <v>104</v>
      </c>
      <c r="T967" s="11">
        <v>1838</v>
      </c>
      <c r="U967" s="11" t="str">
        <f>IF(ISERROR(VLOOKUP(I967,'BACK INFO'!F:F,1,0)),IF(ISERROR(VLOOKUP(I967,'BACK INFO'!H:H,1,0)),K967,'BACK INFO'!$H$1),'BACK INFO'!$G$1)</f>
        <v>BILL MILLER AND COMPANY</v>
      </c>
    </row>
    <row r="968" spans="1:21" s="11" customFormat="1" x14ac:dyDescent="0.35">
      <c r="A968" s="11" t="s">
        <v>94</v>
      </c>
      <c r="B968" s="11">
        <v>2018</v>
      </c>
      <c r="C968" s="11">
        <v>10</v>
      </c>
      <c r="D968" s="11" t="s">
        <v>95</v>
      </c>
      <c r="E968" s="11" t="s">
        <v>96</v>
      </c>
      <c r="F968" s="11" t="s">
        <v>700</v>
      </c>
      <c r="G968" s="11" t="s">
        <v>241</v>
      </c>
      <c r="H968" s="11" t="s">
        <v>98</v>
      </c>
      <c r="I968" s="11" t="s">
        <v>339</v>
      </c>
      <c r="J968" s="11" t="s">
        <v>99</v>
      </c>
      <c r="K968" s="11" t="s">
        <v>76</v>
      </c>
      <c r="L968" s="11" t="s">
        <v>165</v>
      </c>
      <c r="M968" s="11" t="s">
        <v>101</v>
      </c>
      <c r="N968" s="11">
        <v>11</v>
      </c>
      <c r="O968" s="11">
        <v>2019</v>
      </c>
      <c r="P968" s="11" t="s">
        <v>112</v>
      </c>
      <c r="Q968" s="11" t="s">
        <v>112</v>
      </c>
      <c r="R968" s="11" t="s">
        <v>241</v>
      </c>
      <c r="S968" s="11" t="s">
        <v>104</v>
      </c>
      <c r="T968" s="11">
        <v>301</v>
      </c>
      <c r="U968" s="11" t="str">
        <f>IF(ISERROR(VLOOKUP(I968,'BACK INFO'!F:F,1,0)),IF(ISERROR(VLOOKUP(I968,'BACK INFO'!H:H,1,0)),K968,'BACK INFO'!$H$1),'BACK INFO'!$G$1)</f>
        <v>MIE MANNICHE</v>
      </c>
    </row>
    <row r="969" spans="1:21" s="11" customFormat="1" x14ac:dyDescent="0.35">
      <c r="A969" s="11" t="s">
        <v>94</v>
      </c>
      <c r="B969" s="11">
        <v>2018</v>
      </c>
      <c r="C969" s="11">
        <v>10</v>
      </c>
      <c r="D969" s="11" t="s">
        <v>95</v>
      </c>
      <c r="E969" s="11" t="s">
        <v>96</v>
      </c>
      <c r="F969" s="11" t="s">
        <v>700</v>
      </c>
      <c r="G969" s="11" t="s">
        <v>241</v>
      </c>
      <c r="H969" s="11" t="s">
        <v>98</v>
      </c>
      <c r="I969" s="11" t="s">
        <v>340</v>
      </c>
      <c r="J969" s="11" t="s">
        <v>99</v>
      </c>
      <c r="K969" s="11" t="s">
        <v>74</v>
      </c>
      <c r="L969" s="11" t="s">
        <v>199</v>
      </c>
      <c r="M969" s="11" t="s">
        <v>101</v>
      </c>
      <c r="N969" s="11">
        <v>28</v>
      </c>
      <c r="O969" s="11">
        <v>2019</v>
      </c>
      <c r="P969" s="11" t="s">
        <v>112</v>
      </c>
      <c r="Q969" s="11" t="s">
        <v>112</v>
      </c>
      <c r="R969" s="11" t="s">
        <v>241</v>
      </c>
      <c r="S969" s="11" t="s">
        <v>104</v>
      </c>
      <c r="T969" s="11">
        <v>802.75</v>
      </c>
      <c r="U969" s="11" t="str">
        <f>IF(ISERROR(VLOOKUP(I969,'BACK INFO'!F:F,1,0)),IF(ISERROR(VLOOKUP(I969,'BACK INFO'!H:H,1,0)),K969,'BACK INFO'!$H$1),'BACK INFO'!$G$1)</f>
        <v>DENISE ARNETT</v>
      </c>
    </row>
    <row r="970" spans="1:21" s="11" customFormat="1" x14ac:dyDescent="0.35">
      <c r="A970" s="11" t="s">
        <v>94</v>
      </c>
      <c r="B970" s="11">
        <v>2018</v>
      </c>
      <c r="C970" s="11">
        <v>10</v>
      </c>
      <c r="D970" s="11" t="s">
        <v>95</v>
      </c>
      <c r="E970" s="11" t="s">
        <v>96</v>
      </c>
      <c r="F970" s="11" t="s">
        <v>700</v>
      </c>
      <c r="G970" s="11" t="s">
        <v>241</v>
      </c>
      <c r="H970" s="11" t="s">
        <v>98</v>
      </c>
      <c r="I970" s="11" t="s">
        <v>386</v>
      </c>
      <c r="J970" s="11" t="s">
        <v>99</v>
      </c>
      <c r="K970" s="11" t="s">
        <v>72</v>
      </c>
      <c r="L970" s="11" t="s">
        <v>114</v>
      </c>
      <c r="M970" s="11" t="s">
        <v>101</v>
      </c>
      <c r="N970" s="11">
        <v>25</v>
      </c>
      <c r="O970" s="11">
        <v>2019</v>
      </c>
      <c r="P970" s="11" t="s">
        <v>112</v>
      </c>
      <c r="Q970" s="11" t="s">
        <v>112</v>
      </c>
      <c r="R970" s="11" t="s">
        <v>241</v>
      </c>
      <c r="S970" s="11" t="s">
        <v>104</v>
      </c>
      <c r="T970" s="11">
        <v>835</v>
      </c>
      <c r="U970" s="11" t="str">
        <f>IF(ISERROR(VLOOKUP(I970,'BACK INFO'!F:F,1,0)),IF(ISERROR(VLOOKUP(I970,'BACK INFO'!H:H,1,0)),K970,'BACK INFO'!$H$1),'BACK INFO'!$G$1)</f>
        <v>BILL MILLER AND COMPANY</v>
      </c>
    </row>
    <row r="971" spans="1:21" s="11" customFormat="1" x14ac:dyDescent="0.35">
      <c r="A971" s="11" t="s">
        <v>94</v>
      </c>
      <c r="B971" s="11">
        <v>2018</v>
      </c>
      <c r="C971" s="11">
        <v>10</v>
      </c>
      <c r="D971" s="11" t="s">
        <v>95</v>
      </c>
      <c r="E971" s="11" t="s">
        <v>96</v>
      </c>
      <c r="F971" s="11" t="s">
        <v>700</v>
      </c>
      <c r="G971" s="11" t="s">
        <v>241</v>
      </c>
      <c r="H971" s="11" t="s">
        <v>98</v>
      </c>
      <c r="I971" s="11" t="s">
        <v>387</v>
      </c>
      <c r="J971" s="11" t="s">
        <v>99</v>
      </c>
      <c r="K971" s="11" t="s">
        <v>72</v>
      </c>
      <c r="L971" s="11" t="s">
        <v>114</v>
      </c>
      <c r="M971" s="11" t="s">
        <v>101</v>
      </c>
      <c r="N971" s="11">
        <v>153</v>
      </c>
      <c r="O971" s="11">
        <v>2019</v>
      </c>
      <c r="P971" s="11" t="s">
        <v>112</v>
      </c>
      <c r="Q971" s="11" t="s">
        <v>112</v>
      </c>
      <c r="R971" s="11" t="s">
        <v>241</v>
      </c>
      <c r="S971" s="11" t="s">
        <v>104</v>
      </c>
      <c r="T971" s="11">
        <v>5605</v>
      </c>
      <c r="U971" s="11" t="str">
        <f>IF(ISERROR(VLOOKUP(I971,'BACK INFO'!F:F,1,0)),IF(ISERROR(VLOOKUP(I971,'BACK INFO'!H:H,1,0)),K971,'BACK INFO'!$H$1),'BACK INFO'!$G$1)</f>
        <v>BILL MILLER AND COMPANY</v>
      </c>
    </row>
    <row r="972" spans="1:21" s="11" customFormat="1" x14ac:dyDescent="0.35">
      <c r="A972" s="11" t="s">
        <v>94</v>
      </c>
      <c r="B972" s="11">
        <v>2018</v>
      </c>
      <c r="C972" s="11">
        <v>10</v>
      </c>
      <c r="D972" s="11" t="s">
        <v>95</v>
      </c>
      <c r="E972" s="11" t="s">
        <v>96</v>
      </c>
      <c r="F972" s="11" t="s">
        <v>700</v>
      </c>
      <c r="G972" s="11" t="s">
        <v>241</v>
      </c>
      <c r="H972" s="11" t="s">
        <v>106</v>
      </c>
      <c r="I972" s="11" t="s">
        <v>353</v>
      </c>
      <c r="J972" s="11" t="s">
        <v>99</v>
      </c>
      <c r="K972" s="11" t="s">
        <v>72</v>
      </c>
      <c r="L972" s="11" t="s">
        <v>114</v>
      </c>
      <c r="M972" s="11" t="s">
        <v>101</v>
      </c>
      <c r="N972" s="11">
        <v>35</v>
      </c>
      <c r="O972" s="11">
        <v>2019</v>
      </c>
      <c r="P972" s="11" t="s">
        <v>112</v>
      </c>
      <c r="Q972" s="11" t="s">
        <v>112</v>
      </c>
      <c r="R972" s="11" t="s">
        <v>241</v>
      </c>
      <c r="S972" s="11" t="s">
        <v>104</v>
      </c>
      <c r="T972" s="11">
        <v>535</v>
      </c>
      <c r="U972" s="11" t="str">
        <f>IF(ISERROR(VLOOKUP(I972,'BACK INFO'!F:F,1,0)),IF(ISERROR(VLOOKUP(I972,'BACK INFO'!H:H,1,0)),K972,'BACK INFO'!$H$1),'BACK INFO'!$G$1)</f>
        <v>BILL MILLER AND COMPANY</v>
      </c>
    </row>
    <row r="973" spans="1:21" s="11" customFormat="1" x14ac:dyDescent="0.35">
      <c r="A973" s="11" t="s">
        <v>94</v>
      </c>
      <c r="B973" s="11">
        <v>2018</v>
      </c>
      <c r="C973" s="11">
        <v>10</v>
      </c>
      <c r="D973" s="11" t="s">
        <v>95</v>
      </c>
      <c r="E973" s="11" t="s">
        <v>96</v>
      </c>
      <c r="F973" s="11" t="s">
        <v>700</v>
      </c>
      <c r="G973" s="11" t="s">
        <v>241</v>
      </c>
      <c r="H973" s="11" t="s">
        <v>106</v>
      </c>
      <c r="I973" s="11" t="s">
        <v>200</v>
      </c>
      <c r="J973" s="11" t="s">
        <v>120</v>
      </c>
      <c r="K973" s="11" t="s">
        <v>69</v>
      </c>
      <c r="L973" s="11" t="s">
        <v>143</v>
      </c>
      <c r="M973" s="11" t="s">
        <v>122</v>
      </c>
      <c r="N973" s="11">
        <v>20</v>
      </c>
      <c r="O973" s="11">
        <v>2019</v>
      </c>
      <c r="P973" s="11" t="s">
        <v>112</v>
      </c>
      <c r="Q973" s="11" t="s">
        <v>112</v>
      </c>
      <c r="R973" s="11" t="s">
        <v>241</v>
      </c>
      <c r="S973" s="11" t="s">
        <v>104</v>
      </c>
      <c r="T973" s="11">
        <v>266.52452025586359</v>
      </c>
      <c r="U973" s="11" t="str">
        <f>IF(ISERROR(VLOOKUP(I973,'BACK INFO'!F:F,1,0)),IF(ISERROR(VLOOKUP(I973,'BACK INFO'!H:H,1,0)),K973,'BACK INFO'!$H$1),'BACK INFO'!$G$1)</f>
        <v>JULIE BERTRAND</v>
      </c>
    </row>
    <row r="974" spans="1:21" s="11" customFormat="1" x14ac:dyDescent="0.35">
      <c r="A974" s="11" t="s">
        <v>94</v>
      </c>
      <c r="B974" s="11">
        <v>2018</v>
      </c>
      <c r="C974" s="11">
        <v>10</v>
      </c>
      <c r="D974" s="11" t="s">
        <v>95</v>
      </c>
      <c r="E974" s="11" t="s">
        <v>96</v>
      </c>
      <c r="F974" s="11" t="s">
        <v>700</v>
      </c>
      <c r="G974" s="11" t="s">
        <v>241</v>
      </c>
      <c r="H974" s="11" t="s">
        <v>106</v>
      </c>
      <c r="I974" s="11" t="s">
        <v>243</v>
      </c>
      <c r="J974" s="11" t="s">
        <v>99</v>
      </c>
      <c r="K974" s="11" t="s">
        <v>70</v>
      </c>
      <c r="L974" s="11" t="s">
        <v>157</v>
      </c>
      <c r="M974" s="11" t="s">
        <v>101</v>
      </c>
      <c r="N974" s="11">
        <v>36</v>
      </c>
      <c r="O974" s="11">
        <v>2019</v>
      </c>
      <c r="P974" s="11" t="s">
        <v>112</v>
      </c>
      <c r="Q974" s="11" t="s">
        <v>112</v>
      </c>
      <c r="R974" s="11" t="s">
        <v>241</v>
      </c>
      <c r="S974" s="11" t="s">
        <v>104</v>
      </c>
      <c r="T974" s="11">
        <v>492</v>
      </c>
      <c r="U974" s="11" t="str">
        <f>IF(ISERROR(VLOOKUP(I974,'BACK INFO'!F:F,1,0)),IF(ISERROR(VLOOKUP(I974,'BACK INFO'!H:H,1,0)),K974,'BACK INFO'!$H$1),'BACK INFO'!$G$1)</f>
        <v>JUDITH ANN DEAL</v>
      </c>
    </row>
    <row r="975" spans="1:21" s="11" customFormat="1" x14ac:dyDescent="0.35">
      <c r="A975" s="11" t="s">
        <v>94</v>
      </c>
      <c r="B975" s="11">
        <v>2018</v>
      </c>
      <c r="C975" s="11">
        <v>10</v>
      </c>
      <c r="D975" s="11" t="s">
        <v>95</v>
      </c>
      <c r="E975" s="11" t="s">
        <v>96</v>
      </c>
      <c r="F975" s="11" t="s">
        <v>700</v>
      </c>
      <c r="G975" s="11" t="s">
        <v>241</v>
      </c>
      <c r="H975" s="11" t="s">
        <v>106</v>
      </c>
      <c r="I975" s="11" t="s">
        <v>224</v>
      </c>
      <c r="J975" s="11" t="s">
        <v>99</v>
      </c>
      <c r="K975" s="11" t="s">
        <v>72</v>
      </c>
      <c r="L975" s="11" t="s">
        <v>114</v>
      </c>
      <c r="M975" s="11" t="s">
        <v>101</v>
      </c>
      <c r="N975" s="11">
        <v>61</v>
      </c>
      <c r="O975" s="11">
        <v>2019</v>
      </c>
      <c r="P975" s="11" t="s">
        <v>112</v>
      </c>
      <c r="Q975" s="11" t="s">
        <v>112</v>
      </c>
      <c r="R975" s="11" t="s">
        <v>241</v>
      </c>
      <c r="S975" s="11" t="s">
        <v>104</v>
      </c>
      <c r="T975" s="11">
        <v>977</v>
      </c>
      <c r="U975" s="11" t="str">
        <f>IF(ISERROR(VLOOKUP(I975,'BACK INFO'!F:F,1,0)),IF(ISERROR(VLOOKUP(I975,'BACK INFO'!H:H,1,0)),K975,'BACK INFO'!$H$1),'BACK INFO'!$G$1)</f>
        <v>BILL MILLER AND COMPANY</v>
      </c>
    </row>
    <row r="976" spans="1:21" s="11" customFormat="1" x14ac:dyDescent="0.35">
      <c r="A976" s="11" t="s">
        <v>94</v>
      </c>
      <c r="B976" s="11">
        <v>2018</v>
      </c>
      <c r="C976" s="11">
        <v>10</v>
      </c>
      <c r="D976" s="11" t="s">
        <v>95</v>
      </c>
      <c r="E976" s="11" t="s">
        <v>96</v>
      </c>
      <c r="F976" s="11" t="s">
        <v>700</v>
      </c>
      <c r="G976" s="11" t="s">
        <v>241</v>
      </c>
      <c r="H976" s="11" t="s">
        <v>106</v>
      </c>
      <c r="I976" s="11" t="s">
        <v>355</v>
      </c>
      <c r="J976" s="11" t="s">
        <v>120</v>
      </c>
      <c r="K976" s="11" t="s">
        <v>66</v>
      </c>
      <c r="L976" s="11" t="s">
        <v>121</v>
      </c>
      <c r="M976" s="11" t="s">
        <v>122</v>
      </c>
      <c r="N976" s="11">
        <v>22</v>
      </c>
      <c r="O976" s="11">
        <v>2019</v>
      </c>
      <c r="P976" s="11" t="s">
        <v>112</v>
      </c>
      <c r="Q976" s="11" t="s">
        <v>112</v>
      </c>
      <c r="R976" s="11" t="s">
        <v>241</v>
      </c>
      <c r="S976" s="11" t="s">
        <v>104</v>
      </c>
      <c r="T976" s="11">
        <v>386.07980505635089</v>
      </c>
      <c r="U976" s="11" t="str">
        <f>IF(ISERROR(VLOOKUP(I976,'BACK INFO'!F:F,1,0)),IF(ISERROR(VLOOKUP(I976,'BACK INFO'!H:H,1,0)),K976,'BACK INFO'!$H$1),'BACK INFO'!$G$1)</f>
        <v>SHOUTOUTAGENCY</v>
      </c>
    </row>
    <row r="977" spans="1:21" s="11" customFormat="1" x14ac:dyDescent="0.35">
      <c r="A977" s="11" t="s">
        <v>94</v>
      </c>
      <c r="B977" s="11">
        <v>2018</v>
      </c>
      <c r="C977" s="11">
        <v>10</v>
      </c>
      <c r="D977" s="11" t="s">
        <v>95</v>
      </c>
      <c r="E977" s="11" t="s">
        <v>96</v>
      </c>
      <c r="F977" s="11" t="s">
        <v>700</v>
      </c>
      <c r="G977" s="11" t="s">
        <v>241</v>
      </c>
      <c r="H977" s="11" t="s">
        <v>106</v>
      </c>
      <c r="I977" s="11" t="s">
        <v>156</v>
      </c>
      <c r="J977" s="11" t="s">
        <v>99</v>
      </c>
      <c r="K977" s="11" t="s">
        <v>70</v>
      </c>
      <c r="L977" s="11" t="s">
        <v>157</v>
      </c>
      <c r="M977" s="11" t="s">
        <v>101</v>
      </c>
      <c r="N977" s="11">
        <v>186</v>
      </c>
      <c r="O977" s="11">
        <v>2019</v>
      </c>
      <c r="P977" s="11" t="s">
        <v>112</v>
      </c>
      <c r="Q977" s="11" t="s">
        <v>112</v>
      </c>
      <c r="R977" s="11" t="s">
        <v>241</v>
      </c>
      <c r="S977" s="11" t="s">
        <v>104</v>
      </c>
      <c r="T977" s="11">
        <v>2900</v>
      </c>
      <c r="U977" s="11" t="str">
        <f>IF(ISERROR(VLOOKUP(I977,'BACK INFO'!F:F,1,0)),IF(ISERROR(VLOOKUP(I977,'BACK INFO'!H:H,1,0)),K977,'BACK INFO'!$H$1),'BACK INFO'!$G$1)</f>
        <v>JUDITH ANN DEAL</v>
      </c>
    </row>
    <row r="978" spans="1:21" s="11" customFormat="1" x14ac:dyDescent="0.35">
      <c r="A978" s="11" t="s">
        <v>94</v>
      </c>
      <c r="B978" s="11">
        <v>2018</v>
      </c>
      <c r="C978" s="11">
        <v>10</v>
      </c>
      <c r="D978" s="11" t="s">
        <v>95</v>
      </c>
      <c r="E978" s="11" t="s">
        <v>96</v>
      </c>
      <c r="F978" s="11" t="s">
        <v>700</v>
      </c>
      <c r="G978" s="11" t="s">
        <v>241</v>
      </c>
      <c r="H978" s="11" t="s">
        <v>106</v>
      </c>
      <c r="I978" s="11" t="s">
        <v>356</v>
      </c>
      <c r="J978" s="11" t="s">
        <v>99</v>
      </c>
      <c r="K978" s="11" t="s">
        <v>75</v>
      </c>
      <c r="L978" s="11" t="s">
        <v>273</v>
      </c>
      <c r="M978" s="11" t="s">
        <v>101</v>
      </c>
      <c r="N978" s="11">
        <v>1</v>
      </c>
      <c r="O978" s="11">
        <v>2019</v>
      </c>
      <c r="P978" s="11" t="s">
        <v>112</v>
      </c>
      <c r="Q978" s="11" t="s">
        <v>112</v>
      </c>
      <c r="R978" s="11" t="s">
        <v>241</v>
      </c>
      <c r="S978" s="11" t="s">
        <v>104</v>
      </c>
      <c r="T978" s="11">
        <v>16</v>
      </c>
      <c r="U978" s="11" t="str">
        <f>IF(ISERROR(VLOOKUP(I978,'BACK INFO'!F:F,1,0)),IF(ISERROR(VLOOKUP(I978,'BACK INFO'!H:H,1,0)),K978,'BACK INFO'!$H$1),'BACK INFO'!$G$1)</f>
        <v>LAURA BONG</v>
      </c>
    </row>
    <row r="979" spans="1:21" s="11" customFormat="1" x14ac:dyDescent="0.35">
      <c r="A979" s="11" t="s">
        <v>94</v>
      </c>
      <c r="B979" s="11">
        <v>2018</v>
      </c>
      <c r="C979" s="11">
        <v>10</v>
      </c>
      <c r="D979" s="11" t="s">
        <v>95</v>
      </c>
      <c r="E979" s="11" t="s">
        <v>96</v>
      </c>
      <c r="F979" s="11" t="s">
        <v>700</v>
      </c>
      <c r="G979" s="11" t="s">
        <v>241</v>
      </c>
      <c r="H979" s="11" t="s">
        <v>106</v>
      </c>
      <c r="I979" s="11" t="s">
        <v>357</v>
      </c>
      <c r="J979" s="11" t="s">
        <v>120</v>
      </c>
      <c r="K979" s="11" t="s">
        <v>69</v>
      </c>
      <c r="L979" s="11" t="s">
        <v>143</v>
      </c>
      <c r="M979" s="11" t="s">
        <v>122</v>
      </c>
      <c r="N979" s="11">
        <v>6</v>
      </c>
      <c r="O979" s="11">
        <v>2019</v>
      </c>
      <c r="P979" s="11" t="s">
        <v>112</v>
      </c>
      <c r="Q979" s="11" t="s">
        <v>112</v>
      </c>
      <c r="R979" s="11" t="s">
        <v>241</v>
      </c>
      <c r="S979" s="11" t="s">
        <v>104</v>
      </c>
      <c r="T979" s="11">
        <v>127.93176972281452</v>
      </c>
      <c r="U979" s="11" t="str">
        <f>IF(ISERROR(VLOOKUP(I979,'BACK INFO'!F:F,1,0)),IF(ISERROR(VLOOKUP(I979,'BACK INFO'!H:H,1,0)),K979,'BACK INFO'!$H$1),'BACK INFO'!$G$1)</f>
        <v>JULIE BERTRAND</v>
      </c>
    </row>
    <row r="980" spans="1:21" s="11" customFormat="1" x14ac:dyDescent="0.35">
      <c r="A980" s="11" t="s">
        <v>94</v>
      </c>
      <c r="B980" s="11">
        <v>2018</v>
      </c>
      <c r="C980" s="11">
        <v>10</v>
      </c>
      <c r="D980" s="11" t="s">
        <v>95</v>
      </c>
      <c r="E980" s="11" t="s">
        <v>96</v>
      </c>
      <c r="F980" s="11" t="s">
        <v>700</v>
      </c>
      <c r="G980" s="11" t="s">
        <v>241</v>
      </c>
      <c r="H980" s="11" t="s">
        <v>106</v>
      </c>
      <c r="I980" s="11" t="s">
        <v>277</v>
      </c>
      <c r="J980" s="11" t="s">
        <v>99</v>
      </c>
      <c r="K980" s="11" t="s">
        <v>67</v>
      </c>
      <c r="L980" s="11" t="s">
        <v>133</v>
      </c>
      <c r="M980" s="11" t="s">
        <v>101</v>
      </c>
      <c r="N980" s="11">
        <v>74</v>
      </c>
      <c r="O980" s="11">
        <v>2019</v>
      </c>
      <c r="P980" s="11" t="s">
        <v>112</v>
      </c>
      <c r="Q980" s="11" t="s">
        <v>112</v>
      </c>
      <c r="R980" s="11" t="s">
        <v>241</v>
      </c>
      <c r="S980" s="11" t="s">
        <v>104</v>
      </c>
      <c r="T980" s="11">
        <v>810</v>
      </c>
      <c r="U980" s="11" t="str">
        <f>IF(ISERROR(VLOOKUP(I980,'BACK INFO'!F:F,1,0)),IF(ISERROR(VLOOKUP(I980,'BACK INFO'!H:H,1,0)),K980,'BACK INFO'!$H$1),'BACK INFO'!$G$1)</f>
        <v>ANITA M. HOPKINS</v>
      </c>
    </row>
    <row r="981" spans="1:21" s="11" customFormat="1" x14ac:dyDescent="0.35">
      <c r="A981" s="11" t="s">
        <v>94</v>
      </c>
      <c r="B981" s="11">
        <v>2018</v>
      </c>
      <c r="C981" s="11">
        <v>10</v>
      </c>
      <c r="D981" s="11" t="s">
        <v>95</v>
      </c>
      <c r="E981" s="11" t="s">
        <v>96</v>
      </c>
      <c r="F981" s="11" t="s">
        <v>700</v>
      </c>
      <c r="G981" s="11" t="s">
        <v>241</v>
      </c>
      <c r="H981" s="11" t="s">
        <v>106</v>
      </c>
      <c r="I981" s="11" t="s">
        <v>358</v>
      </c>
      <c r="J981" s="11" t="s">
        <v>99</v>
      </c>
      <c r="K981" s="11" t="s">
        <v>72</v>
      </c>
      <c r="L981" s="11" t="s">
        <v>359</v>
      </c>
      <c r="M981" s="11" t="s">
        <v>101</v>
      </c>
      <c r="N981" s="11">
        <v>174</v>
      </c>
      <c r="O981" s="11">
        <v>2019</v>
      </c>
      <c r="P981" s="11" t="s">
        <v>112</v>
      </c>
      <c r="Q981" s="11" t="s">
        <v>112</v>
      </c>
      <c r="R981" s="11" t="s">
        <v>241</v>
      </c>
      <c r="S981" s="11" t="s">
        <v>104</v>
      </c>
      <c r="T981" s="11">
        <v>2070</v>
      </c>
      <c r="U981" s="11" t="str">
        <f>IF(ISERROR(VLOOKUP(I981,'BACK INFO'!F:F,1,0)),IF(ISERROR(VLOOKUP(I981,'BACK INFO'!H:H,1,0)),K981,'BACK INFO'!$H$1),'BACK INFO'!$G$1)</f>
        <v>BILL MILLER AND COMPANY</v>
      </c>
    </row>
    <row r="982" spans="1:21" s="11" customFormat="1" x14ac:dyDescent="0.35">
      <c r="A982" s="11" t="s">
        <v>94</v>
      </c>
      <c r="B982" s="11">
        <v>2018</v>
      </c>
      <c r="C982" s="11">
        <v>10</v>
      </c>
      <c r="D982" s="11" t="s">
        <v>95</v>
      </c>
      <c r="E982" s="11" t="s">
        <v>96</v>
      </c>
      <c r="F982" s="11" t="s">
        <v>700</v>
      </c>
      <c r="G982" s="11" t="s">
        <v>241</v>
      </c>
      <c r="H982" s="11" t="s">
        <v>106</v>
      </c>
      <c r="I982" s="11" t="s">
        <v>281</v>
      </c>
      <c r="J982" s="11" t="s">
        <v>99</v>
      </c>
      <c r="K982" s="11" t="s">
        <v>245</v>
      </c>
      <c r="L982" s="11" t="s">
        <v>114</v>
      </c>
      <c r="M982" s="11" t="s">
        <v>101</v>
      </c>
      <c r="N982" s="11">
        <v>127</v>
      </c>
      <c r="O982" s="11">
        <v>2019</v>
      </c>
      <c r="P982" s="11" t="s">
        <v>112</v>
      </c>
      <c r="Q982" s="11" t="s">
        <v>112</v>
      </c>
      <c r="R982" s="11" t="s">
        <v>241</v>
      </c>
      <c r="S982" s="11" t="s">
        <v>104</v>
      </c>
      <c r="T982" s="11">
        <v>1693</v>
      </c>
      <c r="U982" s="11" t="str">
        <f>IF(ISERROR(VLOOKUP(I982,'BACK INFO'!F:F,1,0)),IF(ISERROR(VLOOKUP(I982,'BACK INFO'!H:H,1,0)),K982,'BACK INFO'!$H$1),'BACK INFO'!$G$1)</f>
        <v>JULIUS ORTIZ MALDONADO</v>
      </c>
    </row>
    <row r="983" spans="1:21" s="11" customFormat="1" x14ac:dyDescent="0.35">
      <c r="A983" s="11" t="s">
        <v>94</v>
      </c>
      <c r="B983" s="11">
        <v>2018</v>
      </c>
      <c r="C983" s="11">
        <v>10</v>
      </c>
      <c r="D983" s="11" t="s">
        <v>95</v>
      </c>
      <c r="E983" s="11" t="s">
        <v>96</v>
      </c>
      <c r="F983" s="11" t="s">
        <v>700</v>
      </c>
      <c r="G983" s="11" t="s">
        <v>241</v>
      </c>
      <c r="H983" s="11" t="s">
        <v>106</v>
      </c>
      <c r="I983" s="11" t="s">
        <v>360</v>
      </c>
      <c r="J983" s="11" t="s">
        <v>99</v>
      </c>
      <c r="K983" s="11" t="s">
        <v>72</v>
      </c>
      <c r="L983" s="11" t="s">
        <v>359</v>
      </c>
      <c r="M983" s="11" t="s">
        <v>101</v>
      </c>
      <c r="N983" s="11">
        <v>120</v>
      </c>
      <c r="O983" s="11">
        <v>2019</v>
      </c>
      <c r="P983" s="11" t="s">
        <v>112</v>
      </c>
      <c r="Q983" s="11" t="s">
        <v>112</v>
      </c>
      <c r="R983" s="11" t="s">
        <v>241</v>
      </c>
      <c r="S983" s="11" t="s">
        <v>104</v>
      </c>
      <c r="T983" s="11">
        <v>1080</v>
      </c>
      <c r="U983" s="11" t="str">
        <f>IF(ISERROR(VLOOKUP(I983,'BACK INFO'!F:F,1,0)),IF(ISERROR(VLOOKUP(I983,'BACK INFO'!H:H,1,0)),K983,'BACK INFO'!$H$1),'BACK INFO'!$G$1)</f>
        <v>BILL MILLER AND COMPANY</v>
      </c>
    </row>
    <row r="984" spans="1:21" s="11" customFormat="1" x14ac:dyDescent="0.35">
      <c r="A984" s="11" t="s">
        <v>94</v>
      </c>
      <c r="B984" s="11">
        <v>2018</v>
      </c>
      <c r="C984" s="11">
        <v>10</v>
      </c>
      <c r="D984" s="11" t="s">
        <v>95</v>
      </c>
      <c r="E984" s="11" t="s">
        <v>96</v>
      </c>
      <c r="F984" s="11" t="s">
        <v>700</v>
      </c>
      <c r="G984" s="11" t="s">
        <v>241</v>
      </c>
      <c r="H984" s="11" t="s">
        <v>106</v>
      </c>
      <c r="I984" s="11" t="s">
        <v>361</v>
      </c>
      <c r="J984" s="11" t="s">
        <v>99</v>
      </c>
      <c r="K984" s="11" t="s">
        <v>72</v>
      </c>
      <c r="L984" s="11" t="s">
        <v>114</v>
      </c>
      <c r="M984" s="11" t="s">
        <v>101</v>
      </c>
      <c r="N984" s="11">
        <v>24</v>
      </c>
      <c r="O984" s="11">
        <v>2019</v>
      </c>
      <c r="P984" s="11" t="s">
        <v>112</v>
      </c>
      <c r="Q984" s="11" t="s">
        <v>112</v>
      </c>
      <c r="R984" s="11" t="s">
        <v>241</v>
      </c>
      <c r="S984" s="11" t="s">
        <v>104</v>
      </c>
      <c r="T984" s="11">
        <v>276</v>
      </c>
      <c r="U984" s="11" t="str">
        <f>IF(ISERROR(VLOOKUP(I984,'BACK INFO'!F:F,1,0)),IF(ISERROR(VLOOKUP(I984,'BACK INFO'!H:H,1,0)),K984,'BACK INFO'!$H$1),'BACK INFO'!$G$1)</f>
        <v>BILL MILLER AND COMPANY</v>
      </c>
    </row>
    <row r="985" spans="1:21" s="11" customFormat="1" x14ac:dyDescent="0.35">
      <c r="A985" s="11" t="s">
        <v>94</v>
      </c>
      <c r="B985" s="11">
        <v>2018</v>
      </c>
      <c r="C985" s="11">
        <v>10</v>
      </c>
      <c r="D985" s="11" t="s">
        <v>95</v>
      </c>
      <c r="E985" s="11" t="s">
        <v>96</v>
      </c>
      <c r="F985" s="11" t="s">
        <v>700</v>
      </c>
      <c r="G985" s="11" t="s">
        <v>241</v>
      </c>
      <c r="H985" s="11" t="s">
        <v>106</v>
      </c>
      <c r="I985" s="11" t="s">
        <v>388</v>
      </c>
      <c r="J985" s="11" t="s">
        <v>99</v>
      </c>
      <c r="K985" s="11" t="s">
        <v>72</v>
      </c>
      <c r="L985" s="11" t="s">
        <v>114</v>
      </c>
      <c r="M985" s="11" t="s">
        <v>101</v>
      </c>
      <c r="N985" s="11">
        <v>80</v>
      </c>
      <c r="O985" s="11">
        <v>2019</v>
      </c>
      <c r="P985" s="11" t="s">
        <v>112</v>
      </c>
      <c r="Q985" s="11" t="s">
        <v>112</v>
      </c>
      <c r="R985" s="11" t="s">
        <v>241</v>
      </c>
      <c r="S985" s="11" t="s">
        <v>104</v>
      </c>
      <c r="T985" s="11">
        <v>1056</v>
      </c>
      <c r="U985" s="11" t="str">
        <f>IF(ISERROR(VLOOKUP(I985,'BACK INFO'!F:F,1,0)),IF(ISERROR(VLOOKUP(I985,'BACK INFO'!H:H,1,0)),K985,'BACK INFO'!$H$1),'BACK INFO'!$G$1)</f>
        <v>BILL MILLER AND COMPANY</v>
      </c>
    </row>
    <row r="986" spans="1:21" s="11" customFormat="1" x14ac:dyDescent="0.35">
      <c r="A986" s="11" t="s">
        <v>94</v>
      </c>
      <c r="B986" s="11">
        <v>2018</v>
      </c>
      <c r="C986" s="11">
        <v>10</v>
      </c>
      <c r="D986" s="11" t="s">
        <v>95</v>
      </c>
      <c r="E986" s="11" t="s">
        <v>96</v>
      </c>
      <c r="F986" s="11" t="s">
        <v>700</v>
      </c>
      <c r="G986" s="11" t="s">
        <v>241</v>
      </c>
      <c r="H986" s="11" t="s">
        <v>106</v>
      </c>
      <c r="I986" s="11" t="s">
        <v>244</v>
      </c>
      <c r="J986" s="11" t="s">
        <v>99</v>
      </c>
      <c r="K986" s="11" t="s">
        <v>245</v>
      </c>
      <c r="L986" s="11" t="s">
        <v>246</v>
      </c>
      <c r="M986" s="11" t="s">
        <v>101</v>
      </c>
      <c r="N986" s="11">
        <v>22</v>
      </c>
      <c r="O986" s="11">
        <v>2019</v>
      </c>
      <c r="P986" s="11" t="s">
        <v>112</v>
      </c>
      <c r="Q986" s="11" t="s">
        <v>112</v>
      </c>
      <c r="R986" s="11" t="s">
        <v>241</v>
      </c>
      <c r="S986" s="11" t="s">
        <v>104</v>
      </c>
      <c r="T986" s="11">
        <v>270</v>
      </c>
      <c r="U986" s="11" t="str">
        <f>IF(ISERROR(VLOOKUP(I986,'BACK INFO'!F:F,1,0)),IF(ISERROR(VLOOKUP(I986,'BACK INFO'!H:H,1,0)),K986,'BACK INFO'!$H$1),'BACK INFO'!$G$1)</f>
        <v>JULIUS ORTIZ MALDONADO</v>
      </c>
    </row>
    <row r="987" spans="1:21" s="11" customFormat="1" x14ac:dyDescent="0.35">
      <c r="A987" s="11" t="s">
        <v>94</v>
      </c>
      <c r="B987" s="11">
        <v>2018</v>
      </c>
      <c r="C987" s="11">
        <v>10</v>
      </c>
      <c r="D987" s="11" t="s">
        <v>95</v>
      </c>
      <c r="E987" s="11" t="s">
        <v>96</v>
      </c>
      <c r="F987" s="11" t="s">
        <v>700</v>
      </c>
      <c r="G987" s="11" t="s">
        <v>241</v>
      </c>
      <c r="H987" s="11" t="s">
        <v>106</v>
      </c>
      <c r="I987" s="11" t="s">
        <v>247</v>
      </c>
      <c r="J987" s="11" t="s">
        <v>99</v>
      </c>
      <c r="K987" s="11" t="s">
        <v>70</v>
      </c>
      <c r="L987" s="11" t="s">
        <v>157</v>
      </c>
      <c r="M987" s="11" t="s">
        <v>101</v>
      </c>
      <c r="N987" s="11">
        <v>24</v>
      </c>
      <c r="O987" s="11">
        <v>2019</v>
      </c>
      <c r="P987" s="11" t="s">
        <v>112</v>
      </c>
      <c r="Q987" s="11" t="s">
        <v>112</v>
      </c>
      <c r="R987" s="11" t="s">
        <v>241</v>
      </c>
      <c r="S987" s="11" t="s">
        <v>104</v>
      </c>
      <c r="T987" s="11">
        <v>420</v>
      </c>
      <c r="U987" s="11" t="str">
        <f>IF(ISERROR(VLOOKUP(I987,'BACK INFO'!F:F,1,0)),IF(ISERROR(VLOOKUP(I987,'BACK INFO'!H:H,1,0)),K987,'BACK INFO'!$H$1),'BACK INFO'!$G$1)</f>
        <v>JUDITH ANN DEAL</v>
      </c>
    </row>
    <row r="988" spans="1:21" s="11" customFormat="1" x14ac:dyDescent="0.35">
      <c r="A988" s="11" t="s">
        <v>94</v>
      </c>
      <c r="B988" s="11">
        <v>2018</v>
      </c>
      <c r="C988" s="11">
        <v>10</v>
      </c>
      <c r="D988" s="11" t="s">
        <v>95</v>
      </c>
      <c r="E988" s="11" t="s">
        <v>96</v>
      </c>
      <c r="F988" s="11" t="s">
        <v>700</v>
      </c>
      <c r="G988" s="11" t="s">
        <v>241</v>
      </c>
      <c r="H988" s="11" t="s">
        <v>106</v>
      </c>
      <c r="I988" s="11" t="s">
        <v>195</v>
      </c>
      <c r="J988" s="11" t="s">
        <v>99</v>
      </c>
      <c r="K988" s="11" t="s">
        <v>72</v>
      </c>
      <c r="L988" s="11" t="s">
        <v>114</v>
      </c>
      <c r="M988" s="11" t="s">
        <v>101</v>
      </c>
      <c r="N988" s="11">
        <v>42</v>
      </c>
      <c r="O988" s="11">
        <v>2019</v>
      </c>
      <c r="P988" s="11" t="s">
        <v>112</v>
      </c>
      <c r="Q988" s="11" t="s">
        <v>112</v>
      </c>
      <c r="R988" s="11" t="s">
        <v>241</v>
      </c>
      <c r="S988" s="11" t="s">
        <v>104</v>
      </c>
      <c r="T988" s="11">
        <v>588</v>
      </c>
      <c r="U988" s="11" t="str">
        <f>IF(ISERROR(VLOOKUP(I988,'BACK INFO'!F:F,1,0)),IF(ISERROR(VLOOKUP(I988,'BACK INFO'!H:H,1,0)),K988,'BACK INFO'!$H$1),'BACK INFO'!$G$1)</f>
        <v>BILL MILLER AND COMPANY</v>
      </c>
    </row>
    <row r="989" spans="1:21" s="11" customFormat="1" x14ac:dyDescent="0.35">
      <c r="A989" s="11" t="s">
        <v>94</v>
      </c>
      <c r="B989" s="11">
        <v>2018</v>
      </c>
      <c r="C989" s="11">
        <v>10</v>
      </c>
      <c r="D989" s="11" t="s">
        <v>95</v>
      </c>
      <c r="E989" s="11" t="s">
        <v>96</v>
      </c>
      <c r="F989" s="11" t="s">
        <v>700</v>
      </c>
      <c r="G989" s="11" t="s">
        <v>241</v>
      </c>
      <c r="H989" s="11" t="s">
        <v>106</v>
      </c>
      <c r="I989" s="11" t="s">
        <v>115</v>
      </c>
      <c r="J989" s="11" t="s">
        <v>99</v>
      </c>
      <c r="K989" s="11" t="s">
        <v>67</v>
      </c>
      <c r="L989" s="11" t="s">
        <v>116</v>
      </c>
      <c r="M989" s="11" t="s">
        <v>101</v>
      </c>
      <c r="N989" s="11">
        <v>72</v>
      </c>
      <c r="O989" s="11">
        <v>2019</v>
      </c>
      <c r="P989" s="11" t="s">
        <v>112</v>
      </c>
      <c r="Q989" s="11" t="s">
        <v>112</v>
      </c>
      <c r="R989" s="11" t="s">
        <v>241</v>
      </c>
      <c r="S989" s="11" t="s">
        <v>104</v>
      </c>
      <c r="T989" s="11">
        <v>816</v>
      </c>
      <c r="U989" s="11" t="str">
        <f>IF(ISERROR(VLOOKUP(I989,'BACK INFO'!F:F,1,0)),IF(ISERROR(VLOOKUP(I989,'BACK INFO'!H:H,1,0)),K989,'BACK INFO'!$H$1),'BACK INFO'!$G$1)</f>
        <v>ANITA M. HOPKINS</v>
      </c>
    </row>
    <row r="990" spans="1:21" s="11" customFormat="1" x14ac:dyDescent="0.35">
      <c r="A990" s="11" t="s">
        <v>94</v>
      </c>
      <c r="B990" s="11">
        <v>2018</v>
      </c>
      <c r="C990" s="11">
        <v>10</v>
      </c>
      <c r="D990" s="11" t="s">
        <v>95</v>
      </c>
      <c r="E990" s="11" t="s">
        <v>96</v>
      </c>
      <c r="F990" s="11" t="s">
        <v>700</v>
      </c>
      <c r="G990" s="11" t="s">
        <v>241</v>
      </c>
      <c r="H990" s="11" t="s">
        <v>106</v>
      </c>
      <c r="I990" s="11" t="s">
        <v>123</v>
      </c>
      <c r="J990" s="11" t="s">
        <v>99</v>
      </c>
      <c r="K990" s="11" t="s">
        <v>68</v>
      </c>
      <c r="L990" s="11" t="s">
        <v>271</v>
      </c>
      <c r="M990" s="11" t="s">
        <v>101</v>
      </c>
      <c r="N990" s="11">
        <v>66</v>
      </c>
      <c r="O990" s="11">
        <v>2019</v>
      </c>
      <c r="P990" s="11" t="s">
        <v>112</v>
      </c>
      <c r="Q990" s="11" t="s">
        <v>112</v>
      </c>
      <c r="R990" s="11" t="s">
        <v>241</v>
      </c>
      <c r="S990" s="11" t="s">
        <v>104</v>
      </c>
      <c r="T990" s="11">
        <v>997</v>
      </c>
      <c r="U990" s="11" t="str">
        <f>IF(ISERROR(VLOOKUP(I990,'BACK INFO'!F:F,1,0)),IF(ISERROR(VLOOKUP(I990,'BACK INFO'!H:H,1,0)),K990,'BACK INFO'!$H$1),'BACK INFO'!$G$1)</f>
        <v>STEPHANIE VITALI</v>
      </c>
    </row>
    <row r="991" spans="1:21" s="11" customFormat="1" x14ac:dyDescent="0.35">
      <c r="A991" s="11" t="s">
        <v>94</v>
      </c>
      <c r="B991" s="11">
        <v>2018</v>
      </c>
      <c r="C991" s="11">
        <v>10</v>
      </c>
      <c r="D991" s="11" t="s">
        <v>95</v>
      </c>
      <c r="E991" s="11" t="s">
        <v>96</v>
      </c>
      <c r="F991" s="11" t="s">
        <v>700</v>
      </c>
      <c r="G991" s="11" t="s">
        <v>241</v>
      </c>
      <c r="H991" s="11" t="s">
        <v>106</v>
      </c>
      <c r="I991" s="11" t="s">
        <v>123</v>
      </c>
      <c r="J991" s="11" t="s">
        <v>99</v>
      </c>
      <c r="K991" s="11" t="s">
        <v>68</v>
      </c>
      <c r="L991" s="11" t="s">
        <v>129</v>
      </c>
      <c r="M991" s="11" t="s">
        <v>122</v>
      </c>
      <c r="N991" s="11">
        <v>18</v>
      </c>
      <c r="O991" s="11">
        <v>2019</v>
      </c>
      <c r="P991" s="11" t="s">
        <v>112</v>
      </c>
      <c r="Q991" s="11" t="s">
        <v>112</v>
      </c>
      <c r="R991" s="11" t="s">
        <v>241</v>
      </c>
      <c r="S991" s="11" t="s">
        <v>104</v>
      </c>
      <c r="T991" s="11">
        <v>300</v>
      </c>
      <c r="U991" s="11" t="str">
        <f>IF(ISERROR(VLOOKUP(I991,'BACK INFO'!F:F,1,0)),IF(ISERROR(VLOOKUP(I991,'BACK INFO'!H:H,1,0)),K991,'BACK INFO'!$H$1),'BACK INFO'!$G$1)</f>
        <v>STEPHANIE VITALI</v>
      </c>
    </row>
    <row r="992" spans="1:21" s="11" customFormat="1" x14ac:dyDescent="0.35">
      <c r="A992" s="11" t="s">
        <v>94</v>
      </c>
      <c r="B992" s="11">
        <v>2018</v>
      </c>
      <c r="C992" s="11">
        <v>10</v>
      </c>
      <c r="D992" s="11" t="s">
        <v>95</v>
      </c>
      <c r="E992" s="11" t="s">
        <v>96</v>
      </c>
      <c r="F992" s="11" t="s">
        <v>700</v>
      </c>
      <c r="G992" s="11" t="s">
        <v>241</v>
      </c>
      <c r="H992" s="11" t="s">
        <v>106</v>
      </c>
      <c r="I992" s="11" t="s">
        <v>286</v>
      </c>
      <c r="J992" s="11" t="s">
        <v>99</v>
      </c>
      <c r="K992" s="11" t="s">
        <v>72</v>
      </c>
      <c r="L992" s="11" t="s">
        <v>114</v>
      </c>
      <c r="M992" s="11" t="s">
        <v>101</v>
      </c>
      <c r="N992" s="11">
        <v>2</v>
      </c>
      <c r="O992" s="11">
        <v>2019</v>
      </c>
      <c r="P992" s="11" t="s">
        <v>112</v>
      </c>
      <c r="Q992" s="11" t="s">
        <v>112</v>
      </c>
      <c r="R992" s="11" t="s">
        <v>241</v>
      </c>
      <c r="S992" s="11" t="s">
        <v>104</v>
      </c>
      <c r="T992" s="11">
        <v>18</v>
      </c>
      <c r="U992" s="11" t="str">
        <f>IF(ISERROR(VLOOKUP(I992,'BACK INFO'!F:F,1,0)),IF(ISERROR(VLOOKUP(I992,'BACK INFO'!H:H,1,0)),K992,'BACK INFO'!$H$1),'BACK INFO'!$G$1)</f>
        <v>BILL MILLER AND COMPANY</v>
      </c>
    </row>
    <row r="993" spans="1:21" s="11" customFormat="1" x14ac:dyDescent="0.35">
      <c r="A993" s="11" t="s">
        <v>94</v>
      </c>
      <c r="B993" s="11">
        <v>2018</v>
      </c>
      <c r="C993" s="11">
        <v>10</v>
      </c>
      <c r="D993" s="11" t="s">
        <v>95</v>
      </c>
      <c r="E993" s="11" t="s">
        <v>96</v>
      </c>
      <c r="F993" s="11" t="s">
        <v>700</v>
      </c>
      <c r="G993" s="11" t="s">
        <v>241</v>
      </c>
      <c r="H993" s="11" t="s">
        <v>106</v>
      </c>
      <c r="I993" s="11" t="s">
        <v>161</v>
      </c>
      <c r="J993" s="11" t="s">
        <v>99</v>
      </c>
      <c r="K993" s="11" t="s">
        <v>70</v>
      </c>
      <c r="L993" s="11" t="s">
        <v>157</v>
      </c>
      <c r="M993" s="11" t="s">
        <v>101</v>
      </c>
      <c r="N993" s="11">
        <v>142</v>
      </c>
      <c r="O993" s="11">
        <v>2019</v>
      </c>
      <c r="P993" s="11" t="s">
        <v>112</v>
      </c>
      <c r="Q993" s="11" t="s">
        <v>112</v>
      </c>
      <c r="R993" s="11" t="s">
        <v>241</v>
      </c>
      <c r="S993" s="11" t="s">
        <v>104</v>
      </c>
      <c r="T993" s="11">
        <v>2813.9</v>
      </c>
      <c r="U993" s="11" t="str">
        <f>IF(ISERROR(VLOOKUP(I993,'BACK INFO'!F:F,1,0)),IF(ISERROR(VLOOKUP(I993,'BACK INFO'!H:H,1,0)),K993,'BACK INFO'!$H$1),'BACK INFO'!$G$1)</f>
        <v>JUDITH ANN DEAL</v>
      </c>
    </row>
    <row r="994" spans="1:21" s="11" customFormat="1" x14ac:dyDescent="0.35">
      <c r="A994" s="11" t="s">
        <v>94</v>
      </c>
      <c r="B994" s="11">
        <v>2018</v>
      </c>
      <c r="C994" s="11">
        <v>10</v>
      </c>
      <c r="D994" s="11" t="s">
        <v>95</v>
      </c>
      <c r="E994" s="11" t="s">
        <v>96</v>
      </c>
      <c r="F994" s="11" t="s">
        <v>700</v>
      </c>
      <c r="G994" s="11" t="s">
        <v>241</v>
      </c>
      <c r="H994" s="11" t="s">
        <v>106</v>
      </c>
      <c r="I994" s="11" t="s">
        <v>288</v>
      </c>
      <c r="J994" s="11" t="s">
        <v>99</v>
      </c>
      <c r="K994" s="11" t="s">
        <v>70</v>
      </c>
      <c r="L994" s="11" t="s">
        <v>157</v>
      </c>
      <c r="M994" s="11" t="s">
        <v>101</v>
      </c>
      <c r="N994" s="11">
        <v>12</v>
      </c>
      <c r="O994" s="11">
        <v>2019</v>
      </c>
      <c r="P994" s="11" t="s">
        <v>112</v>
      </c>
      <c r="Q994" s="11" t="s">
        <v>112</v>
      </c>
      <c r="R994" s="11" t="s">
        <v>241</v>
      </c>
      <c r="S994" s="11" t="s">
        <v>104</v>
      </c>
      <c r="T994" s="11">
        <v>354</v>
      </c>
      <c r="U994" s="11" t="str">
        <f>IF(ISERROR(VLOOKUP(I994,'BACK INFO'!F:F,1,0)),IF(ISERROR(VLOOKUP(I994,'BACK INFO'!H:H,1,0)),K994,'BACK INFO'!$H$1),'BACK INFO'!$G$1)</f>
        <v>JUDITH ANN DEAL</v>
      </c>
    </row>
    <row r="995" spans="1:21" s="11" customFormat="1" x14ac:dyDescent="0.35">
      <c r="A995" s="11" t="s">
        <v>94</v>
      </c>
      <c r="B995" s="11">
        <v>2018</v>
      </c>
      <c r="C995" s="11">
        <v>10</v>
      </c>
      <c r="D995" s="11" t="s">
        <v>95</v>
      </c>
      <c r="E995" s="11" t="s">
        <v>96</v>
      </c>
      <c r="F995" s="11" t="s">
        <v>700</v>
      </c>
      <c r="G995" s="11" t="s">
        <v>241</v>
      </c>
      <c r="H995" s="11" t="s">
        <v>106</v>
      </c>
      <c r="I995" s="11" t="s">
        <v>363</v>
      </c>
      <c r="J995" s="11" t="s">
        <v>99</v>
      </c>
      <c r="K995" s="11" t="s">
        <v>72</v>
      </c>
      <c r="L995" s="11" t="s">
        <v>364</v>
      </c>
      <c r="M995" s="11" t="s">
        <v>101</v>
      </c>
      <c r="N995" s="11">
        <v>62</v>
      </c>
      <c r="O995" s="11">
        <v>2019</v>
      </c>
      <c r="P995" s="11" t="s">
        <v>112</v>
      </c>
      <c r="Q995" s="11" t="s">
        <v>112</v>
      </c>
      <c r="R995" s="11" t="s">
        <v>241</v>
      </c>
      <c r="S995" s="11" t="s">
        <v>104</v>
      </c>
      <c r="T995" s="11">
        <v>458</v>
      </c>
      <c r="U995" s="11" t="str">
        <f>IF(ISERROR(VLOOKUP(I995,'BACK INFO'!F:F,1,0)),IF(ISERROR(VLOOKUP(I995,'BACK INFO'!H:H,1,0)),K995,'BACK INFO'!$H$1),'BACK INFO'!$G$1)</f>
        <v>BILL MILLER AND COMPANY</v>
      </c>
    </row>
    <row r="996" spans="1:21" s="11" customFormat="1" x14ac:dyDescent="0.35">
      <c r="A996" s="11" t="s">
        <v>94</v>
      </c>
      <c r="B996" s="11">
        <v>2018</v>
      </c>
      <c r="C996" s="11">
        <v>10</v>
      </c>
      <c r="D996" s="11" t="s">
        <v>95</v>
      </c>
      <c r="E996" s="11" t="s">
        <v>96</v>
      </c>
      <c r="F996" s="11" t="s">
        <v>700</v>
      </c>
      <c r="G996" s="11" t="s">
        <v>241</v>
      </c>
      <c r="H996" s="11" t="s">
        <v>106</v>
      </c>
      <c r="I996" s="11" t="s">
        <v>162</v>
      </c>
      <c r="J996" s="11" t="s">
        <v>99</v>
      </c>
      <c r="K996" s="11" t="s">
        <v>72</v>
      </c>
      <c r="L996" s="11" t="s">
        <v>114</v>
      </c>
      <c r="M996" s="11" t="s">
        <v>101</v>
      </c>
      <c r="N996" s="11">
        <v>28</v>
      </c>
      <c r="O996" s="11">
        <v>2019</v>
      </c>
      <c r="P996" s="11" t="s">
        <v>112</v>
      </c>
      <c r="Q996" s="11" t="s">
        <v>112</v>
      </c>
      <c r="R996" s="11" t="s">
        <v>241</v>
      </c>
      <c r="S996" s="11" t="s">
        <v>104</v>
      </c>
      <c r="T996" s="11">
        <v>296</v>
      </c>
      <c r="U996" s="11" t="str">
        <f>IF(ISERROR(VLOOKUP(I996,'BACK INFO'!F:F,1,0)),IF(ISERROR(VLOOKUP(I996,'BACK INFO'!H:H,1,0)),K996,'BACK INFO'!$H$1),'BACK INFO'!$G$1)</f>
        <v>BILL MILLER AND COMPANY</v>
      </c>
    </row>
    <row r="997" spans="1:21" s="11" customFormat="1" x14ac:dyDescent="0.35">
      <c r="A997" s="11" t="s">
        <v>94</v>
      </c>
      <c r="B997" s="11">
        <v>2018</v>
      </c>
      <c r="C997" s="11">
        <v>10</v>
      </c>
      <c r="D997" s="11" t="s">
        <v>95</v>
      </c>
      <c r="E997" s="11" t="s">
        <v>96</v>
      </c>
      <c r="F997" s="11" t="s">
        <v>700</v>
      </c>
      <c r="G997" s="11" t="s">
        <v>241</v>
      </c>
      <c r="H997" s="11" t="s">
        <v>106</v>
      </c>
      <c r="I997" s="11" t="s">
        <v>324</v>
      </c>
      <c r="J997" s="11" t="s">
        <v>120</v>
      </c>
      <c r="K997" s="11" t="s">
        <v>66</v>
      </c>
      <c r="L997" s="11" t="s">
        <v>121</v>
      </c>
      <c r="M997" s="11" t="s">
        <v>122</v>
      </c>
      <c r="N997" s="11">
        <v>60</v>
      </c>
      <c r="O997" s="11">
        <v>2019</v>
      </c>
      <c r="P997" s="11" t="s">
        <v>112</v>
      </c>
      <c r="Q997" s="11" t="s">
        <v>112</v>
      </c>
      <c r="R997" s="11" t="s">
        <v>241</v>
      </c>
      <c r="S997" s="11" t="s">
        <v>104</v>
      </c>
      <c r="T997" s="11">
        <v>780.53609503502901</v>
      </c>
      <c r="U997" s="11" t="str">
        <f>IF(ISERROR(VLOOKUP(I997,'BACK INFO'!F:F,1,0)),IF(ISERROR(VLOOKUP(I997,'BACK INFO'!H:H,1,0)),K997,'BACK INFO'!$H$1),'BACK INFO'!$G$1)</f>
        <v>SHOUTOUTAGENCY</v>
      </c>
    </row>
    <row r="998" spans="1:21" s="11" customFormat="1" x14ac:dyDescent="0.35">
      <c r="A998" s="11" t="s">
        <v>94</v>
      </c>
      <c r="B998" s="11">
        <v>2018</v>
      </c>
      <c r="C998" s="11">
        <v>10</v>
      </c>
      <c r="D998" s="11" t="s">
        <v>95</v>
      </c>
      <c r="E998" s="11" t="s">
        <v>96</v>
      </c>
      <c r="F998" s="11" t="s">
        <v>700</v>
      </c>
      <c r="G998" s="11" t="s">
        <v>241</v>
      </c>
      <c r="H998" s="11" t="s">
        <v>106</v>
      </c>
      <c r="I998" s="11" t="s">
        <v>252</v>
      </c>
      <c r="J998" s="11" t="s">
        <v>99</v>
      </c>
      <c r="K998" s="11" t="s">
        <v>70</v>
      </c>
      <c r="L998" s="11" t="s">
        <v>157</v>
      </c>
      <c r="M998" s="11" t="s">
        <v>101</v>
      </c>
      <c r="N998" s="11">
        <v>105</v>
      </c>
      <c r="O998" s="11">
        <v>2019</v>
      </c>
      <c r="P998" s="11" t="s">
        <v>112</v>
      </c>
      <c r="Q998" s="11" t="s">
        <v>112</v>
      </c>
      <c r="R998" s="11" t="s">
        <v>241</v>
      </c>
      <c r="S998" s="11" t="s">
        <v>104</v>
      </c>
      <c r="T998" s="11">
        <v>1902</v>
      </c>
      <c r="U998" s="11" t="str">
        <f>IF(ISERROR(VLOOKUP(I998,'BACK INFO'!F:F,1,0)),IF(ISERROR(VLOOKUP(I998,'BACK INFO'!H:H,1,0)),K998,'BACK INFO'!$H$1),'BACK INFO'!$G$1)</f>
        <v>JUDITH ANN DEAL</v>
      </c>
    </row>
    <row r="999" spans="1:21" s="11" customFormat="1" x14ac:dyDescent="0.35">
      <c r="A999" s="11" t="s">
        <v>94</v>
      </c>
      <c r="B999" s="11">
        <v>2018</v>
      </c>
      <c r="C999" s="11">
        <v>10</v>
      </c>
      <c r="D999" s="11" t="s">
        <v>95</v>
      </c>
      <c r="E999" s="11" t="s">
        <v>96</v>
      </c>
      <c r="F999" s="11" t="s">
        <v>700</v>
      </c>
      <c r="G999" s="11" t="s">
        <v>241</v>
      </c>
      <c r="H999" s="11" t="s">
        <v>106</v>
      </c>
      <c r="I999" s="11" t="s">
        <v>225</v>
      </c>
      <c r="J999" s="11" t="s">
        <v>99</v>
      </c>
      <c r="K999" s="11" t="s">
        <v>70</v>
      </c>
      <c r="L999" s="11" t="s">
        <v>157</v>
      </c>
      <c r="M999" s="11" t="s">
        <v>101</v>
      </c>
      <c r="N999" s="11">
        <v>37</v>
      </c>
      <c r="O999" s="11">
        <v>2019</v>
      </c>
      <c r="P999" s="11" t="s">
        <v>112</v>
      </c>
      <c r="Q999" s="11" t="s">
        <v>112</v>
      </c>
      <c r="R999" s="11" t="s">
        <v>241</v>
      </c>
      <c r="S999" s="11" t="s">
        <v>104</v>
      </c>
      <c r="T999" s="11">
        <v>563</v>
      </c>
      <c r="U999" s="11" t="str">
        <f>IF(ISERROR(VLOOKUP(I999,'BACK INFO'!F:F,1,0)),IF(ISERROR(VLOOKUP(I999,'BACK INFO'!H:H,1,0)),K999,'BACK INFO'!$H$1),'BACK INFO'!$G$1)</f>
        <v>JUDITH ANN DEAL</v>
      </c>
    </row>
    <row r="1000" spans="1:21" s="11" customFormat="1" x14ac:dyDescent="0.35">
      <c r="A1000" s="11" t="s">
        <v>94</v>
      </c>
      <c r="B1000" s="11">
        <v>2018</v>
      </c>
      <c r="C1000" s="11">
        <v>10</v>
      </c>
      <c r="D1000" s="11" t="s">
        <v>95</v>
      </c>
      <c r="E1000" s="11" t="s">
        <v>96</v>
      </c>
      <c r="F1000" s="11" t="s">
        <v>700</v>
      </c>
      <c r="G1000" s="11" t="s">
        <v>241</v>
      </c>
      <c r="H1000" s="11" t="s">
        <v>106</v>
      </c>
      <c r="I1000" s="11" t="s">
        <v>366</v>
      </c>
      <c r="J1000" s="11" t="s">
        <v>120</v>
      </c>
      <c r="K1000" s="11" t="s">
        <v>69</v>
      </c>
      <c r="L1000" s="11" t="s">
        <v>143</v>
      </c>
      <c r="M1000" s="11" t="s">
        <v>122</v>
      </c>
      <c r="N1000" s="11">
        <v>18</v>
      </c>
      <c r="O1000" s="11">
        <v>2019</v>
      </c>
      <c r="P1000" s="11" t="s">
        <v>112</v>
      </c>
      <c r="Q1000" s="11" t="s">
        <v>112</v>
      </c>
      <c r="R1000" s="11" t="s">
        <v>241</v>
      </c>
      <c r="S1000" s="11" t="s">
        <v>104</v>
      </c>
      <c r="T1000" s="11">
        <v>236.06457508376482</v>
      </c>
      <c r="U1000" s="11" t="str">
        <f>IF(ISERROR(VLOOKUP(I1000,'BACK INFO'!F:F,1,0)),IF(ISERROR(VLOOKUP(I1000,'BACK INFO'!H:H,1,0)),K1000,'BACK INFO'!$H$1),'BACK INFO'!$G$1)</f>
        <v>JULIE BERTRAND</v>
      </c>
    </row>
    <row r="1001" spans="1:21" s="11" customFormat="1" x14ac:dyDescent="0.35">
      <c r="A1001" s="11" t="s">
        <v>94</v>
      </c>
      <c r="B1001" s="11">
        <v>2018</v>
      </c>
      <c r="C1001" s="11">
        <v>10</v>
      </c>
      <c r="D1001" s="11" t="s">
        <v>95</v>
      </c>
      <c r="E1001" s="11" t="s">
        <v>96</v>
      </c>
      <c r="F1001" s="11" t="s">
        <v>700</v>
      </c>
      <c r="G1001" s="11" t="s">
        <v>241</v>
      </c>
      <c r="H1001" s="11" t="s">
        <v>106</v>
      </c>
      <c r="I1001" s="11" t="s">
        <v>389</v>
      </c>
      <c r="J1001" s="11" t="s">
        <v>99</v>
      </c>
      <c r="K1001" s="11" t="s">
        <v>67</v>
      </c>
      <c r="L1001" s="11" t="s">
        <v>135</v>
      </c>
      <c r="M1001" s="11" t="s">
        <v>101</v>
      </c>
      <c r="N1001" s="11">
        <v>78</v>
      </c>
      <c r="O1001" s="11">
        <v>2019</v>
      </c>
      <c r="P1001" s="11" t="s">
        <v>112</v>
      </c>
      <c r="Q1001" s="11" t="s">
        <v>112</v>
      </c>
      <c r="R1001" s="11" t="s">
        <v>241</v>
      </c>
      <c r="S1001" s="11" t="s">
        <v>104</v>
      </c>
      <c r="T1001" s="11">
        <v>1006</v>
      </c>
      <c r="U1001" s="11" t="str">
        <f>IF(ISERROR(VLOOKUP(I1001,'BACK INFO'!F:F,1,0)),IF(ISERROR(VLOOKUP(I1001,'BACK INFO'!H:H,1,0)),K1001,'BACK INFO'!$H$1),'BACK INFO'!$G$1)</f>
        <v>ANITA M. HOPKINS</v>
      </c>
    </row>
    <row r="1002" spans="1:21" s="11" customFormat="1" x14ac:dyDescent="0.35">
      <c r="A1002" s="11" t="s">
        <v>94</v>
      </c>
      <c r="B1002" s="11">
        <v>2018</v>
      </c>
      <c r="C1002" s="11">
        <v>10</v>
      </c>
      <c r="D1002" s="11" t="s">
        <v>95</v>
      </c>
      <c r="E1002" s="11" t="s">
        <v>96</v>
      </c>
      <c r="F1002" s="11" t="s">
        <v>700</v>
      </c>
      <c r="G1002" s="11" t="s">
        <v>241</v>
      </c>
      <c r="H1002" s="11" t="s">
        <v>106</v>
      </c>
      <c r="I1002" s="11" t="s">
        <v>367</v>
      </c>
      <c r="J1002" s="11" t="s">
        <v>120</v>
      </c>
      <c r="K1002" s="11" t="s">
        <v>66</v>
      </c>
      <c r="L1002" s="11" t="s">
        <v>297</v>
      </c>
      <c r="M1002" s="11" t="s">
        <v>122</v>
      </c>
      <c r="N1002" s="11">
        <v>26</v>
      </c>
      <c r="O1002" s="11">
        <v>2019</v>
      </c>
      <c r="P1002" s="11" t="s">
        <v>112</v>
      </c>
      <c r="Q1002" s="11" t="s">
        <v>112</v>
      </c>
      <c r="R1002" s="11" t="s">
        <v>241</v>
      </c>
      <c r="S1002" s="11" t="s">
        <v>104</v>
      </c>
      <c r="T1002" s="11">
        <v>332.01340237587573</v>
      </c>
      <c r="U1002" s="11" t="str">
        <f>IF(ISERROR(VLOOKUP(I1002,'BACK INFO'!F:F,1,0)),IF(ISERROR(VLOOKUP(I1002,'BACK INFO'!H:H,1,0)),K1002,'BACK INFO'!$H$1),'BACK INFO'!$G$1)</f>
        <v>SHOUTOUTAGENCY</v>
      </c>
    </row>
    <row r="1003" spans="1:21" s="11" customFormat="1" x14ac:dyDescent="0.35">
      <c r="A1003" s="11" t="s">
        <v>94</v>
      </c>
      <c r="B1003" s="11">
        <v>2018</v>
      </c>
      <c r="C1003" s="11">
        <v>10</v>
      </c>
      <c r="D1003" s="11" t="s">
        <v>95</v>
      </c>
      <c r="E1003" s="11" t="s">
        <v>96</v>
      </c>
      <c r="F1003" s="11" t="s">
        <v>700</v>
      </c>
      <c r="G1003" s="11" t="s">
        <v>241</v>
      </c>
      <c r="H1003" s="11" t="s">
        <v>106</v>
      </c>
      <c r="I1003" s="11" t="s">
        <v>390</v>
      </c>
      <c r="J1003" s="11" t="s">
        <v>99</v>
      </c>
      <c r="K1003" s="11" t="s">
        <v>72</v>
      </c>
      <c r="L1003" s="11" t="s">
        <v>178</v>
      </c>
      <c r="M1003" s="11" t="s">
        <v>101</v>
      </c>
      <c r="N1003" s="11">
        <v>54</v>
      </c>
      <c r="O1003" s="11">
        <v>2019</v>
      </c>
      <c r="P1003" s="11" t="s">
        <v>112</v>
      </c>
      <c r="Q1003" s="11" t="s">
        <v>112</v>
      </c>
      <c r="R1003" s="11" t="s">
        <v>241</v>
      </c>
      <c r="S1003" s="11" t="s">
        <v>104</v>
      </c>
      <c r="T1003" s="11">
        <v>534</v>
      </c>
      <c r="U1003" s="11" t="str">
        <f>IF(ISERROR(VLOOKUP(I1003,'BACK INFO'!F:F,1,0)),IF(ISERROR(VLOOKUP(I1003,'BACK INFO'!H:H,1,0)),K1003,'BACK INFO'!$H$1),'BACK INFO'!$G$1)</f>
        <v>BILL MILLER AND COMPANY</v>
      </c>
    </row>
    <row r="1004" spans="1:21" s="11" customFormat="1" x14ac:dyDescent="0.35">
      <c r="A1004" s="11" t="s">
        <v>94</v>
      </c>
      <c r="B1004" s="11">
        <v>2018</v>
      </c>
      <c r="C1004" s="11">
        <v>10</v>
      </c>
      <c r="D1004" s="11" t="s">
        <v>95</v>
      </c>
      <c r="E1004" s="11" t="s">
        <v>96</v>
      </c>
      <c r="F1004" s="11" t="s">
        <v>700</v>
      </c>
      <c r="G1004" s="11" t="s">
        <v>241</v>
      </c>
      <c r="H1004" s="11" t="s">
        <v>106</v>
      </c>
      <c r="I1004" s="11" t="s">
        <v>253</v>
      </c>
      <c r="J1004" s="11" t="s">
        <v>99</v>
      </c>
      <c r="K1004" s="11" t="s">
        <v>72</v>
      </c>
      <c r="L1004" s="11" t="s">
        <v>114</v>
      </c>
      <c r="M1004" s="11" t="s">
        <v>101</v>
      </c>
      <c r="N1004" s="11">
        <v>26</v>
      </c>
      <c r="O1004" s="11">
        <v>2019</v>
      </c>
      <c r="P1004" s="11" t="s">
        <v>112</v>
      </c>
      <c r="Q1004" s="11" t="s">
        <v>112</v>
      </c>
      <c r="R1004" s="11" t="s">
        <v>241</v>
      </c>
      <c r="S1004" s="11" t="s">
        <v>104</v>
      </c>
      <c r="T1004" s="11">
        <v>284</v>
      </c>
      <c r="U1004" s="11" t="str">
        <f>IF(ISERROR(VLOOKUP(I1004,'BACK INFO'!F:F,1,0)),IF(ISERROR(VLOOKUP(I1004,'BACK INFO'!H:H,1,0)),K1004,'BACK INFO'!$H$1),'BACK INFO'!$G$1)</f>
        <v>BILL MILLER AND COMPANY</v>
      </c>
    </row>
    <row r="1005" spans="1:21" s="11" customFormat="1" x14ac:dyDescent="0.35">
      <c r="A1005" s="11" t="s">
        <v>94</v>
      </c>
      <c r="B1005" s="11">
        <v>2018</v>
      </c>
      <c r="C1005" s="11">
        <v>10</v>
      </c>
      <c r="D1005" s="11" t="s">
        <v>95</v>
      </c>
      <c r="E1005" s="11" t="s">
        <v>96</v>
      </c>
      <c r="F1005" s="11" t="s">
        <v>700</v>
      </c>
      <c r="G1005" s="11" t="s">
        <v>241</v>
      </c>
      <c r="H1005" s="11" t="s">
        <v>106</v>
      </c>
      <c r="I1005" s="11" t="s">
        <v>255</v>
      </c>
      <c r="J1005" s="11" t="s">
        <v>99</v>
      </c>
      <c r="K1005" s="11" t="s">
        <v>72</v>
      </c>
      <c r="L1005" s="11" t="s">
        <v>114</v>
      </c>
      <c r="M1005" s="11" t="s">
        <v>101</v>
      </c>
      <c r="N1005" s="11">
        <v>33</v>
      </c>
      <c r="O1005" s="11">
        <v>2019</v>
      </c>
      <c r="P1005" s="11" t="s">
        <v>112</v>
      </c>
      <c r="Q1005" s="11" t="s">
        <v>112</v>
      </c>
      <c r="R1005" s="11" t="s">
        <v>241</v>
      </c>
      <c r="S1005" s="11" t="s">
        <v>104</v>
      </c>
      <c r="T1005" s="11">
        <v>745</v>
      </c>
      <c r="U1005" s="11" t="str">
        <f>IF(ISERROR(VLOOKUP(I1005,'BACK INFO'!F:F,1,0)),IF(ISERROR(VLOOKUP(I1005,'BACK INFO'!H:H,1,0)),K1005,'BACK INFO'!$H$1),'BACK INFO'!$G$1)</f>
        <v>BILL MILLER AND COMPANY</v>
      </c>
    </row>
    <row r="1006" spans="1:21" s="11" customFormat="1" x14ac:dyDescent="0.35">
      <c r="A1006" s="11" t="s">
        <v>94</v>
      </c>
      <c r="B1006" s="11">
        <v>2018</v>
      </c>
      <c r="C1006" s="11">
        <v>10</v>
      </c>
      <c r="D1006" s="11" t="s">
        <v>95</v>
      </c>
      <c r="E1006" s="11" t="s">
        <v>96</v>
      </c>
      <c r="F1006" s="11" t="s">
        <v>700</v>
      </c>
      <c r="G1006" s="11" t="s">
        <v>241</v>
      </c>
      <c r="H1006" s="11" t="s">
        <v>106</v>
      </c>
      <c r="I1006" s="11" t="s">
        <v>330</v>
      </c>
      <c r="J1006" s="11" t="s">
        <v>99</v>
      </c>
      <c r="K1006" s="11" t="s">
        <v>72</v>
      </c>
      <c r="L1006" s="11" t="s">
        <v>114</v>
      </c>
      <c r="M1006" s="11" t="s">
        <v>101</v>
      </c>
      <c r="N1006" s="11">
        <v>3</v>
      </c>
      <c r="O1006" s="11">
        <v>2019</v>
      </c>
      <c r="P1006" s="11" t="s">
        <v>112</v>
      </c>
      <c r="Q1006" s="11" t="s">
        <v>112</v>
      </c>
      <c r="R1006" s="11" t="s">
        <v>241</v>
      </c>
      <c r="S1006" s="11" t="s">
        <v>104</v>
      </c>
      <c r="T1006" s="11">
        <v>129</v>
      </c>
      <c r="U1006" s="11" t="str">
        <f>IF(ISERROR(VLOOKUP(I1006,'BACK INFO'!F:F,1,0)),IF(ISERROR(VLOOKUP(I1006,'BACK INFO'!H:H,1,0)),K1006,'BACK INFO'!$H$1),'BACK INFO'!$G$1)</f>
        <v>BILL MILLER AND COMPANY</v>
      </c>
    </row>
    <row r="1007" spans="1:21" s="11" customFormat="1" x14ac:dyDescent="0.35">
      <c r="A1007" s="11" t="s">
        <v>94</v>
      </c>
      <c r="B1007" s="11">
        <v>2018</v>
      </c>
      <c r="C1007" s="11">
        <v>10</v>
      </c>
      <c r="D1007" s="11" t="s">
        <v>95</v>
      </c>
      <c r="E1007" s="11" t="s">
        <v>96</v>
      </c>
      <c r="F1007" s="11" t="s">
        <v>700</v>
      </c>
      <c r="G1007" s="11" t="s">
        <v>241</v>
      </c>
      <c r="H1007" s="11" t="s">
        <v>106</v>
      </c>
      <c r="I1007" s="11" t="s">
        <v>132</v>
      </c>
      <c r="J1007" s="11" t="s">
        <v>99</v>
      </c>
      <c r="K1007" s="11" t="s">
        <v>67</v>
      </c>
      <c r="L1007" s="11" t="s">
        <v>133</v>
      </c>
      <c r="M1007" s="11" t="s">
        <v>101</v>
      </c>
      <c r="N1007" s="11">
        <v>56</v>
      </c>
      <c r="O1007" s="11">
        <v>2019</v>
      </c>
      <c r="P1007" s="11" t="s">
        <v>112</v>
      </c>
      <c r="Q1007" s="11" t="s">
        <v>112</v>
      </c>
      <c r="R1007" s="11" t="s">
        <v>241</v>
      </c>
      <c r="S1007" s="11" t="s">
        <v>104</v>
      </c>
      <c r="T1007" s="11">
        <v>692</v>
      </c>
      <c r="U1007" s="11" t="str">
        <f>IF(ISERROR(VLOOKUP(I1007,'BACK INFO'!F:F,1,0)),IF(ISERROR(VLOOKUP(I1007,'BACK INFO'!H:H,1,0)),K1007,'BACK INFO'!$H$1),'BACK INFO'!$G$1)</f>
        <v>ANITA M. HOPKINS</v>
      </c>
    </row>
    <row r="1008" spans="1:21" s="11" customFormat="1" x14ac:dyDescent="0.35">
      <c r="A1008" s="11" t="s">
        <v>94</v>
      </c>
      <c r="B1008" s="11">
        <v>2018</v>
      </c>
      <c r="C1008" s="11">
        <v>10</v>
      </c>
      <c r="D1008" s="11" t="s">
        <v>95</v>
      </c>
      <c r="E1008" s="11" t="s">
        <v>96</v>
      </c>
      <c r="F1008" s="11" t="s">
        <v>700</v>
      </c>
      <c r="G1008" s="11" t="s">
        <v>241</v>
      </c>
      <c r="H1008" s="11" t="s">
        <v>106</v>
      </c>
      <c r="I1008" s="11" t="s">
        <v>295</v>
      </c>
      <c r="J1008" s="11" t="s">
        <v>99</v>
      </c>
      <c r="K1008" s="11" t="s">
        <v>72</v>
      </c>
      <c r="L1008" s="11" t="s">
        <v>114</v>
      </c>
      <c r="M1008" s="11" t="s">
        <v>101</v>
      </c>
      <c r="N1008" s="11">
        <v>10</v>
      </c>
      <c r="O1008" s="11">
        <v>2019</v>
      </c>
      <c r="P1008" s="11" t="s">
        <v>112</v>
      </c>
      <c r="Q1008" s="11" t="s">
        <v>112</v>
      </c>
      <c r="R1008" s="11" t="s">
        <v>241</v>
      </c>
      <c r="S1008" s="11" t="s">
        <v>104</v>
      </c>
      <c r="T1008" s="11">
        <v>178</v>
      </c>
      <c r="U1008" s="11" t="str">
        <f>IF(ISERROR(VLOOKUP(I1008,'BACK INFO'!F:F,1,0)),IF(ISERROR(VLOOKUP(I1008,'BACK INFO'!H:H,1,0)),K1008,'BACK INFO'!$H$1),'BACK INFO'!$G$1)</f>
        <v>BILL MILLER AND COMPANY</v>
      </c>
    </row>
    <row r="1009" spans="1:21" s="11" customFormat="1" x14ac:dyDescent="0.35">
      <c r="A1009" s="11" t="s">
        <v>94</v>
      </c>
      <c r="B1009" s="11">
        <v>2018</v>
      </c>
      <c r="C1009" s="11">
        <v>10</v>
      </c>
      <c r="D1009" s="11" t="s">
        <v>95</v>
      </c>
      <c r="E1009" s="11" t="s">
        <v>96</v>
      </c>
      <c r="F1009" s="11" t="s">
        <v>700</v>
      </c>
      <c r="G1009" s="11" t="s">
        <v>241</v>
      </c>
      <c r="H1009" s="11" t="s">
        <v>106</v>
      </c>
      <c r="I1009" s="11" t="s">
        <v>331</v>
      </c>
      <c r="J1009" s="11" t="s">
        <v>99</v>
      </c>
      <c r="K1009" s="11" t="s">
        <v>72</v>
      </c>
      <c r="L1009" s="11" t="s">
        <v>114</v>
      </c>
      <c r="M1009" s="11" t="s">
        <v>101</v>
      </c>
      <c r="N1009" s="11">
        <v>72</v>
      </c>
      <c r="O1009" s="11">
        <v>2019</v>
      </c>
      <c r="P1009" s="11" t="s">
        <v>112</v>
      </c>
      <c r="Q1009" s="11" t="s">
        <v>112</v>
      </c>
      <c r="R1009" s="11" t="s">
        <v>241</v>
      </c>
      <c r="S1009" s="11" t="s">
        <v>104</v>
      </c>
      <c r="T1009" s="11">
        <v>1180</v>
      </c>
      <c r="U1009" s="11" t="str">
        <f>IF(ISERROR(VLOOKUP(I1009,'BACK INFO'!F:F,1,0)),IF(ISERROR(VLOOKUP(I1009,'BACK INFO'!H:H,1,0)),K1009,'BACK INFO'!$H$1),'BACK INFO'!$G$1)</f>
        <v>BILL MILLER AND COMPANY</v>
      </c>
    </row>
    <row r="1010" spans="1:21" s="11" customFormat="1" x14ac:dyDescent="0.35">
      <c r="A1010" s="11" t="s">
        <v>94</v>
      </c>
      <c r="B1010" s="11">
        <v>2018</v>
      </c>
      <c r="C1010" s="11">
        <v>10</v>
      </c>
      <c r="D1010" s="11" t="s">
        <v>95</v>
      </c>
      <c r="E1010" s="11" t="s">
        <v>96</v>
      </c>
      <c r="F1010" s="11" t="s">
        <v>700</v>
      </c>
      <c r="G1010" s="11" t="s">
        <v>241</v>
      </c>
      <c r="H1010" s="11" t="s">
        <v>106</v>
      </c>
      <c r="I1010" s="11" t="s">
        <v>391</v>
      </c>
      <c r="J1010" s="11" t="s">
        <v>99</v>
      </c>
      <c r="K1010" s="11" t="s">
        <v>75</v>
      </c>
      <c r="L1010" s="11" t="s">
        <v>273</v>
      </c>
      <c r="M1010" s="11" t="s">
        <v>101</v>
      </c>
      <c r="N1010" s="11">
        <v>16</v>
      </c>
      <c r="O1010" s="11">
        <v>2019</v>
      </c>
      <c r="P1010" s="11" t="s">
        <v>112</v>
      </c>
      <c r="Q1010" s="11" t="s">
        <v>112</v>
      </c>
      <c r="R1010" s="11" t="s">
        <v>241</v>
      </c>
      <c r="S1010" s="11" t="s">
        <v>104</v>
      </c>
      <c r="T1010" s="11">
        <v>120</v>
      </c>
      <c r="U1010" s="11" t="str">
        <f>IF(ISERROR(VLOOKUP(I1010,'BACK INFO'!F:F,1,0)),IF(ISERROR(VLOOKUP(I1010,'BACK INFO'!H:H,1,0)),K1010,'BACK INFO'!$H$1),'BACK INFO'!$G$1)</f>
        <v>LAURA BONG</v>
      </c>
    </row>
    <row r="1011" spans="1:21" s="11" customFormat="1" x14ac:dyDescent="0.35">
      <c r="A1011" s="11" t="s">
        <v>94</v>
      </c>
      <c r="B1011" s="11">
        <v>2018</v>
      </c>
      <c r="C1011" s="11">
        <v>10</v>
      </c>
      <c r="D1011" s="11" t="s">
        <v>95</v>
      </c>
      <c r="E1011" s="11" t="s">
        <v>96</v>
      </c>
      <c r="F1011" s="11" t="s">
        <v>700</v>
      </c>
      <c r="G1011" s="11" t="s">
        <v>241</v>
      </c>
      <c r="H1011" s="11" t="s">
        <v>106</v>
      </c>
      <c r="I1011" s="11" t="s">
        <v>372</v>
      </c>
      <c r="J1011" s="11" t="s">
        <v>99</v>
      </c>
      <c r="K1011" s="11" t="s">
        <v>67</v>
      </c>
      <c r="L1011" s="11" t="s">
        <v>373</v>
      </c>
      <c r="M1011" s="11" t="s">
        <v>101</v>
      </c>
      <c r="N1011" s="11">
        <v>31</v>
      </c>
      <c r="O1011" s="11">
        <v>2019</v>
      </c>
      <c r="P1011" s="11" t="s">
        <v>112</v>
      </c>
      <c r="Q1011" s="11" t="s">
        <v>112</v>
      </c>
      <c r="R1011" s="11" t="s">
        <v>241</v>
      </c>
      <c r="S1011" s="11" t="s">
        <v>104</v>
      </c>
      <c r="T1011" s="11">
        <v>573</v>
      </c>
      <c r="U1011" s="11" t="str">
        <f>IF(ISERROR(VLOOKUP(I1011,'BACK INFO'!F:F,1,0)),IF(ISERROR(VLOOKUP(I1011,'BACK INFO'!H:H,1,0)),K1011,'BACK INFO'!$H$1),'BACK INFO'!$G$1)</f>
        <v>ANITA M. HOPKINS</v>
      </c>
    </row>
    <row r="1012" spans="1:21" s="11" customFormat="1" x14ac:dyDescent="0.35">
      <c r="A1012" s="11" t="s">
        <v>94</v>
      </c>
      <c r="B1012" s="11">
        <v>2018</v>
      </c>
      <c r="C1012" s="11">
        <v>10</v>
      </c>
      <c r="D1012" s="11" t="s">
        <v>95</v>
      </c>
      <c r="E1012" s="11" t="s">
        <v>96</v>
      </c>
      <c r="F1012" s="11" t="s">
        <v>700</v>
      </c>
      <c r="G1012" s="11" t="s">
        <v>241</v>
      </c>
      <c r="H1012" s="11" t="s">
        <v>106</v>
      </c>
      <c r="I1012" s="11" t="s">
        <v>392</v>
      </c>
      <c r="J1012" s="11" t="s">
        <v>99</v>
      </c>
      <c r="K1012" s="11" t="s">
        <v>72</v>
      </c>
      <c r="L1012" s="11" t="s">
        <v>114</v>
      </c>
      <c r="M1012" s="11" t="s">
        <v>101</v>
      </c>
      <c r="N1012" s="11">
        <v>5</v>
      </c>
      <c r="O1012" s="11">
        <v>2019</v>
      </c>
      <c r="P1012" s="11" t="s">
        <v>112</v>
      </c>
      <c r="Q1012" s="11" t="s">
        <v>112</v>
      </c>
      <c r="R1012" s="11" t="s">
        <v>241</v>
      </c>
      <c r="S1012" s="11" t="s">
        <v>104</v>
      </c>
      <c r="T1012" s="11">
        <v>87</v>
      </c>
      <c r="U1012" s="11" t="str">
        <f>IF(ISERROR(VLOOKUP(I1012,'BACK INFO'!F:F,1,0)),IF(ISERROR(VLOOKUP(I1012,'BACK INFO'!H:H,1,0)),K1012,'BACK INFO'!$H$1),'BACK INFO'!$G$1)</f>
        <v>BILL MILLER AND COMPANY</v>
      </c>
    </row>
    <row r="1013" spans="1:21" s="11" customFormat="1" x14ac:dyDescent="0.35">
      <c r="A1013" s="11" t="s">
        <v>94</v>
      </c>
      <c r="B1013" s="11">
        <v>2018</v>
      </c>
      <c r="C1013" s="11">
        <v>10</v>
      </c>
      <c r="D1013" s="11" t="s">
        <v>95</v>
      </c>
      <c r="E1013" s="11" t="s">
        <v>96</v>
      </c>
      <c r="F1013" s="11" t="s">
        <v>700</v>
      </c>
      <c r="G1013" s="11" t="s">
        <v>241</v>
      </c>
      <c r="H1013" s="11" t="s">
        <v>106</v>
      </c>
      <c r="I1013" s="11" t="s">
        <v>380</v>
      </c>
      <c r="J1013" s="11" t="s">
        <v>99</v>
      </c>
      <c r="K1013" s="11" t="s">
        <v>73</v>
      </c>
      <c r="L1013" s="11" t="s">
        <v>127</v>
      </c>
      <c r="M1013" s="11" t="s">
        <v>101</v>
      </c>
      <c r="N1013" s="11">
        <v>17</v>
      </c>
      <c r="O1013" s="11">
        <v>2019</v>
      </c>
      <c r="P1013" s="11" t="s">
        <v>112</v>
      </c>
      <c r="Q1013" s="11" t="s">
        <v>112</v>
      </c>
      <c r="R1013" s="11" t="s">
        <v>241</v>
      </c>
      <c r="S1013" s="11" t="s">
        <v>104</v>
      </c>
      <c r="T1013" s="11">
        <v>385</v>
      </c>
      <c r="U1013" s="11" t="str">
        <f>IF(ISERROR(VLOOKUP(I1013,'BACK INFO'!F:F,1,0)),IF(ISERROR(VLOOKUP(I1013,'BACK INFO'!H:H,1,0)),K1013,'BACK INFO'!$H$1),'BACK INFO'!$G$1)</f>
        <v>PHYLLIS POSNER</v>
      </c>
    </row>
    <row r="1014" spans="1:21" s="11" customFormat="1" x14ac:dyDescent="0.35">
      <c r="A1014" s="11" t="s">
        <v>94</v>
      </c>
      <c r="B1014" s="11">
        <v>2018</v>
      </c>
      <c r="C1014" s="11">
        <v>10</v>
      </c>
      <c r="D1014" s="11" t="s">
        <v>95</v>
      </c>
      <c r="E1014" s="11" t="s">
        <v>96</v>
      </c>
      <c r="F1014" s="11" t="s">
        <v>700</v>
      </c>
      <c r="G1014" s="11" t="s">
        <v>241</v>
      </c>
      <c r="H1014" s="11" t="s">
        <v>106</v>
      </c>
      <c r="I1014" s="11" t="s">
        <v>393</v>
      </c>
      <c r="J1014" s="11" t="s">
        <v>99</v>
      </c>
      <c r="K1014" s="11" t="s">
        <v>73</v>
      </c>
      <c r="L1014" s="11" t="s">
        <v>114</v>
      </c>
      <c r="M1014" s="11" t="s">
        <v>101</v>
      </c>
      <c r="N1014" s="11">
        <v>130</v>
      </c>
      <c r="O1014" s="11">
        <v>2019</v>
      </c>
      <c r="P1014" s="11" t="s">
        <v>112</v>
      </c>
      <c r="Q1014" s="11" t="s">
        <v>112</v>
      </c>
      <c r="R1014" s="11" t="s">
        <v>241</v>
      </c>
      <c r="S1014" s="11" t="s">
        <v>104</v>
      </c>
      <c r="T1014" s="11">
        <v>1250</v>
      </c>
      <c r="U1014" s="11" t="str">
        <f>IF(ISERROR(VLOOKUP(I1014,'BACK INFO'!F:F,1,0)),IF(ISERROR(VLOOKUP(I1014,'BACK INFO'!H:H,1,0)),K1014,'BACK INFO'!$H$1),'BACK INFO'!$G$1)</f>
        <v>PHYLLIS POSNER</v>
      </c>
    </row>
    <row r="1015" spans="1:21" s="11" customFormat="1" x14ac:dyDescent="0.35">
      <c r="A1015" s="11" t="s">
        <v>94</v>
      </c>
      <c r="B1015" s="11">
        <v>2018</v>
      </c>
      <c r="C1015" s="11">
        <v>10</v>
      </c>
      <c r="D1015" s="11" t="s">
        <v>95</v>
      </c>
      <c r="E1015" s="11" t="s">
        <v>96</v>
      </c>
      <c r="F1015" s="11" t="s">
        <v>700</v>
      </c>
      <c r="G1015" s="11" t="s">
        <v>241</v>
      </c>
      <c r="H1015" s="11" t="s">
        <v>106</v>
      </c>
      <c r="I1015" s="11" t="s">
        <v>382</v>
      </c>
      <c r="J1015" s="11" t="s">
        <v>99</v>
      </c>
      <c r="K1015" s="11" t="s">
        <v>72</v>
      </c>
      <c r="L1015" s="11" t="s">
        <v>114</v>
      </c>
      <c r="M1015" s="11" t="s">
        <v>101</v>
      </c>
      <c r="N1015" s="11">
        <v>6</v>
      </c>
      <c r="O1015" s="11">
        <v>2019</v>
      </c>
      <c r="P1015" s="11" t="s">
        <v>112</v>
      </c>
      <c r="Q1015" s="11" t="s">
        <v>112</v>
      </c>
      <c r="R1015" s="11" t="s">
        <v>241</v>
      </c>
      <c r="S1015" s="11" t="s">
        <v>104</v>
      </c>
      <c r="T1015" s="11">
        <v>78</v>
      </c>
      <c r="U1015" s="11" t="str">
        <f>IF(ISERROR(VLOOKUP(I1015,'BACK INFO'!F:F,1,0)),IF(ISERROR(VLOOKUP(I1015,'BACK INFO'!H:H,1,0)),K1015,'BACK INFO'!$H$1),'BACK INFO'!$G$1)</f>
        <v>BILL MILLER AND COMPANY</v>
      </c>
    </row>
    <row r="1016" spans="1:21" s="11" customFormat="1" x14ac:dyDescent="0.35">
      <c r="A1016" s="11" t="s">
        <v>94</v>
      </c>
      <c r="B1016" s="11">
        <v>2018</v>
      </c>
      <c r="C1016" s="11">
        <v>10</v>
      </c>
      <c r="D1016" s="11" t="s">
        <v>95</v>
      </c>
      <c r="E1016" s="11" t="s">
        <v>96</v>
      </c>
      <c r="F1016" s="11" t="s">
        <v>700</v>
      </c>
      <c r="G1016" s="11" t="s">
        <v>241</v>
      </c>
      <c r="H1016" s="11" t="s">
        <v>106</v>
      </c>
      <c r="I1016" s="11" t="s">
        <v>384</v>
      </c>
      <c r="J1016" s="11" t="s">
        <v>120</v>
      </c>
      <c r="K1016" s="11" t="s">
        <v>66</v>
      </c>
      <c r="L1016" s="11" t="s">
        <v>121</v>
      </c>
      <c r="M1016" s="11" t="s">
        <v>122</v>
      </c>
      <c r="N1016" s="11">
        <v>59</v>
      </c>
      <c r="O1016" s="11">
        <v>2019</v>
      </c>
      <c r="P1016" s="11" t="s">
        <v>112</v>
      </c>
      <c r="Q1016" s="11" t="s">
        <v>112</v>
      </c>
      <c r="R1016" s="11" t="s">
        <v>241</v>
      </c>
      <c r="S1016" s="11" t="s">
        <v>104</v>
      </c>
      <c r="T1016" s="11">
        <v>836.12549497410896</v>
      </c>
      <c r="U1016" s="11" t="str">
        <f>IF(ISERROR(VLOOKUP(I1016,'BACK INFO'!F:F,1,0)),IF(ISERROR(VLOOKUP(I1016,'BACK INFO'!H:H,1,0)),K1016,'BACK INFO'!$H$1),'BACK INFO'!$G$1)</f>
        <v>SHOUTOUTAGENCY</v>
      </c>
    </row>
    <row r="1017" spans="1:21" s="11" customFormat="1" x14ac:dyDescent="0.35">
      <c r="A1017" s="11" t="s">
        <v>94</v>
      </c>
      <c r="B1017" s="11">
        <v>2018</v>
      </c>
      <c r="C1017" s="11">
        <v>10</v>
      </c>
      <c r="D1017" s="11" t="s">
        <v>95</v>
      </c>
      <c r="E1017" s="11" t="s">
        <v>96</v>
      </c>
      <c r="F1017" s="11" t="s">
        <v>700</v>
      </c>
      <c r="G1017" s="11" t="s">
        <v>241</v>
      </c>
      <c r="H1017" s="11" t="s">
        <v>117</v>
      </c>
      <c r="I1017" s="11" t="s">
        <v>200</v>
      </c>
      <c r="J1017" s="11" t="s">
        <v>120</v>
      </c>
      <c r="K1017" s="11" t="s">
        <v>69</v>
      </c>
      <c r="L1017" s="11" t="s">
        <v>143</v>
      </c>
      <c r="M1017" s="11" t="s">
        <v>122</v>
      </c>
      <c r="N1017" s="11">
        <v>7</v>
      </c>
      <c r="O1017" s="11">
        <v>2019</v>
      </c>
      <c r="P1017" s="11" t="s">
        <v>112</v>
      </c>
      <c r="Q1017" s="11" t="s">
        <v>112</v>
      </c>
      <c r="R1017" s="11" t="s">
        <v>241</v>
      </c>
      <c r="S1017" s="11" t="s">
        <v>104</v>
      </c>
      <c r="T1017" s="11">
        <v>227.68809016143774</v>
      </c>
      <c r="U1017" s="11" t="str">
        <f>IF(ISERROR(VLOOKUP(I1017,'BACK INFO'!F:F,1,0)),IF(ISERROR(VLOOKUP(I1017,'BACK INFO'!H:H,1,0)),K1017,'BACK INFO'!$H$1),'BACK INFO'!$G$1)</f>
        <v>JULIE BERTRAND</v>
      </c>
    </row>
    <row r="1018" spans="1:21" s="11" customFormat="1" x14ac:dyDescent="0.35">
      <c r="A1018" s="11" t="s">
        <v>94</v>
      </c>
      <c r="B1018" s="11">
        <v>2018</v>
      </c>
      <c r="C1018" s="11">
        <v>10</v>
      </c>
      <c r="D1018" s="11" t="s">
        <v>95</v>
      </c>
      <c r="E1018" s="11" t="s">
        <v>96</v>
      </c>
      <c r="F1018" s="11" t="s">
        <v>700</v>
      </c>
      <c r="G1018" s="11" t="s">
        <v>241</v>
      </c>
      <c r="H1018" s="11" t="s">
        <v>117</v>
      </c>
      <c r="I1018" s="11" t="s">
        <v>243</v>
      </c>
      <c r="J1018" s="11" t="s">
        <v>99</v>
      </c>
      <c r="K1018" s="11" t="s">
        <v>70</v>
      </c>
      <c r="L1018" s="11" t="s">
        <v>157</v>
      </c>
      <c r="M1018" s="11" t="s">
        <v>101</v>
      </c>
      <c r="N1018" s="11">
        <v>57</v>
      </c>
      <c r="O1018" s="11">
        <v>2019</v>
      </c>
      <c r="P1018" s="11" t="s">
        <v>112</v>
      </c>
      <c r="Q1018" s="11" t="s">
        <v>112</v>
      </c>
      <c r="R1018" s="11" t="s">
        <v>241</v>
      </c>
      <c r="S1018" s="11" t="s">
        <v>104</v>
      </c>
      <c r="T1018" s="11">
        <v>1809</v>
      </c>
      <c r="U1018" s="11" t="str">
        <f>IF(ISERROR(VLOOKUP(I1018,'BACK INFO'!F:F,1,0)),IF(ISERROR(VLOOKUP(I1018,'BACK INFO'!H:H,1,0)),K1018,'BACK INFO'!$H$1),'BACK INFO'!$G$1)</f>
        <v>JUDITH ANN DEAL</v>
      </c>
    </row>
    <row r="1019" spans="1:21" s="11" customFormat="1" x14ac:dyDescent="0.35">
      <c r="A1019" s="11" t="s">
        <v>94</v>
      </c>
      <c r="B1019" s="11">
        <v>2018</v>
      </c>
      <c r="C1019" s="11">
        <v>10</v>
      </c>
      <c r="D1019" s="11" t="s">
        <v>95</v>
      </c>
      <c r="E1019" s="11" t="s">
        <v>96</v>
      </c>
      <c r="F1019" s="11" t="s">
        <v>700</v>
      </c>
      <c r="G1019" s="11" t="s">
        <v>241</v>
      </c>
      <c r="H1019" s="11" t="s">
        <v>117</v>
      </c>
      <c r="I1019" s="11" t="s">
        <v>156</v>
      </c>
      <c r="J1019" s="11" t="s">
        <v>99</v>
      </c>
      <c r="K1019" s="11" t="s">
        <v>70</v>
      </c>
      <c r="L1019" s="11" t="s">
        <v>157</v>
      </c>
      <c r="M1019" s="11" t="s">
        <v>101</v>
      </c>
      <c r="N1019" s="11">
        <v>152</v>
      </c>
      <c r="O1019" s="11">
        <v>2019</v>
      </c>
      <c r="P1019" s="11" t="s">
        <v>112</v>
      </c>
      <c r="Q1019" s="11" t="s">
        <v>112</v>
      </c>
      <c r="R1019" s="11" t="s">
        <v>241</v>
      </c>
      <c r="S1019" s="11" t="s">
        <v>104</v>
      </c>
      <c r="T1019" s="11">
        <v>4921</v>
      </c>
      <c r="U1019" s="11" t="str">
        <f>IF(ISERROR(VLOOKUP(I1019,'BACK INFO'!F:F,1,0)),IF(ISERROR(VLOOKUP(I1019,'BACK INFO'!H:H,1,0)),K1019,'BACK INFO'!$H$1),'BACK INFO'!$G$1)</f>
        <v>JUDITH ANN DEAL</v>
      </c>
    </row>
    <row r="1020" spans="1:21" s="11" customFormat="1" x14ac:dyDescent="0.35">
      <c r="A1020" s="11" t="s">
        <v>94</v>
      </c>
      <c r="B1020" s="11">
        <v>2018</v>
      </c>
      <c r="C1020" s="11">
        <v>10</v>
      </c>
      <c r="D1020" s="11" t="s">
        <v>95</v>
      </c>
      <c r="E1020" s="11" t="s">
        <v>96</v>
      </c>
      <c r="F1020" s="11" t="s">
        <v>700</v>
      </c>
      <c r="G1020" s="11" t="s">
        <v>241</v>
      </c>
      <c r="H1020" s="11" t="s">
        <v>117</v>
      </c>
      <c r="I1020" s="11" t="s">
        <v>356</v>
      </c>
      <c r="J1020" s="11" t="s">
        <v>99</v>
      </c>
      <c r="K1020" s="11" t="s">
        <v>75</v>
      </c>
      <c r="L1020" s="11" t="s">
        <v>273</v>
      </c>
      <c r="M1020" s="11" t="s">
        <v>101</v>
      </c>
      <c r="N1020" s="11">
        <v>10</v>
      </c>
      <c r="O1020" s="11">
        <v>2019</v>
      </c>
      <c r="P1020" s="11" t="s">
        <v>112</v>
      </c>
      <c r="Q1020" s="11" t="s">
        <v>112</v>
      </c>
      <c r="R1020" s="11" t="s">
        <v>241</v>
      </c>
      <c r="S1020" s="11" t="s">
        <v>104</v>
      </c>
      <c r="T1020" s="11">
        <v>323</v>
      </c>
      <c r="U1020" s="11" t="str">
        <f>IF(ISERROR(VLOOKUP(I1020,'BACK INFO'!F:F,1,0)),IF(ISERROR(VLOOKUP(I1020,'BACK INFO'!H:H,1,0)),K1020,'BACK INFO'!$H$1),'BACK INFO'!$G$1)</f>
        <v>LAURA BONG</v>
      </c>
    </row>
    <row r="1021" spans="1:21" s="11" customFormat="1" x14ac:dyDescent="0.35">
      <c r="A1021" s="11" t="s">
        <v>94</v>
      </c>
      <c r="B1021" s="11">
        <v>2018</v>
      </c>
      <c r="C1021" s="11">
        <v>10</v>
      </c>
      <c r="D1021" s="11" t="s">
        <v>95</v>
      </c>
      <c r="E1021" s="11" t="s">
        <v>96</v>
      </c>
      <c r="F1021" s="11" t="s">
        <v>700</v>
      </c>
      <c r="G1021" s="11" t="s">
        <v>241</v>
      </c>
      <c r="H1021" s="11" t="s">
        <v>117</v>
      </c>
      <c r="I1021" s="11" t="s">
        <v>357</v>
      </c>
      <c r="J1021" s="11" t="s">
        <v>120</v>
      </c>
      <c r="K1021" s="11" t="s">
        <v>69</v>
      </c>
      <c r="L1021" s="11" t="s">
        <v>143</v>
      </c>
      <c r="M1021" s="11" t="s">
        <v>122</v>
      </c>
      <c r="N1021" s="11">
        <v>5</v>
      </c>
      <c r="O1021" s="11">
        <v>2019</v>
      </c>
      <c r="P1021" s="11" t="s">
        <v>112</v>
      </c>
      <c r="Q1021" s="11" t="s">
        <v>112</v>
      </c>
      <c r="R1021" s="11" t="s">
        <v>241</v>
      </c>
      <c r="S1021" s="11" t="s">
        <v>104</v>
      </c>
      <c r="T1021" s="11">
        <v>156.1072190070058</v>
      </c>
      <c r="U1021" s="11" t="str">
        <f>IF(ISERROR(VLOOKUP(I1021,'BACK INFO'!F:F,1,0)),IF(ISERROR(VLOOKUP(I1021,'BACK INFO'!H:H,1,0)),K1021,'BACK INFO'!$H$1),'BACK INFO'!$G$1)</f>
        <v>JULIE BERTRAND</v>
      </c>
    </row>
    <row r="1022" spans="1:21" s="11" customFormat="1" x14ac:dyDescent="0.35">
      <c r="A1022" s="11" t="s">
        <v>94</v>
      </c>
      <c r="B1022" s="11">
        <v>2018</v>
      </c>
      <c r="C1022" s="11">
        <v>10</v>
      </c>
      <c r="D1022" s="11" t="s">
        <v>95</v>
      </c>
      <c r="E1022" s="11" t="s">
        <v>96</v>
      </c>
      <c r="F1022" s="11" t="s">
        <v>700</v>
      </c>
      <c r="G1022" s="11" t="s">
        <v>241</v>
      </c>
      <c r="H1022" s="11" t="s">
        <v>117</v>
      </c>
      <c r="I1022" s="11" t="s">
        <v>283</v>
      </c>
      <c r="J1022" s="11" t="s">
        <v>99</v>
      </c>
      <c r="K1022" s="11" t="s">
        <v>72</v>
      </c>
      <c r="L1022" s="11" t="s">
        <v>114</v>
      </c>
      <c r="M1022" s="11" t="s">
        <v>101</v>
      </c>
      <c r="N1022" s="11">
        <v>23</v>
      </c>
      <c r="O1022" s="11">
        <v>2019</v>
      </c>
      <c r="P1022" s="11" t="s">
        <v>112</v>
      </c>
      <c r="Q1022" s="11" t="s">
        <v>112</v>
      </c>
      <c r="R1022" s="11" t="s">
        <v>241</v>
      </c>
      <c r="S1022" s="11" t="s">
        <v>104</v>
      </c>
      <c r="T1022" s="11">
        <v>729</v>
      </c>
      <c r="U1022" s="11" t="str">
        <f>IF(ISERROR(VLOOKUP(I1022,'BACK INFO'!F:F,1,0)),IF(ISERROR(VLOOKUP(I1022,'BACK INFO'!H:H,1,0)),K1022,'BACK INFO'!$H$1),'BACK INFO'!$G$1)</f>
        <v>BILL MILLER AND COMPANY</v>
      </c>
    </row>
    <row r="1023" spans="1:21" s="11" customFormat="1" x14ac:dyDescent="0.35">
      <c r="A1023" s="11" t="s">
        <v>94</v>
      </c>
      <c r="B1023" s="11">
        <v>2018</v>
      </c>
      <c r="C1023" s="11">
        <v>10</v>
      </c>
      <c r="D1023" s="11" t="s">
        <v>95</v>
      </c>
      <c r="E1023" s="11" t="s">
        <v>96</v>
      </c>
      <c r="F1023" s="11" t="s">
        <v>700</v>
      </c>
      <c r="G1023" s="11" t="s">
        <v>241</v>
      </c>
      <c r="H1023" s="11" t="s">
        <v>117</v>
      </c>
      <c r="I1023" s="11" t="s">
        <v>244</v>
      </c>
      <c r="J1023" s="11" t="s">
        <v>99</v>
      </c>
      <c r="K1023" s="11" t="s">
        <v>245</v>
      </c>
      <c r="L1023" s="11" t="s">
        <v>246</v>
      </c>
      <c r="M1023" s="11" t="s">
        <v>101</v>
      </c>
      <c r="N1023" s="11">
        <v>181</v>
      </c>
      <c r="O1023" s="11">
        <v>2019</v>
      </c>
      <c r="P1023" s="11" t="s">
        <v>112</v>
      </c>
      <c r="Q1023" s="11" t="s">
        <v>112</v>
      </c>
      <c r="R1023" s="11" t="s">
        <v>241</v>
      </c>
      <c r="S1023" s="11" t="s">
        <v>104</v>
      </c>
      <c r="T1023" s="11">
        <v>5809</v>
      </c>
      <c r="U1023" s="11" t="str">
        <f>IF(ISERROR(VLOOKUP(I1023,'BACK INFO'!F:F,1,0)),IF(ISERROR(VLOOKUP(I1023,'BACK INFO'!H:H,1,0)),K1023,'BACK INFO'!$H$1),'BACK INFO'!$G$1)</f>
        <v>JULIUS ORTIZ MALDONADO</v>
      </c>
    </row>
    <row r="1024" spans="1:21" s="11" customFormat="1" x14ac:dyDescent="0.35">
      <c r="A1024" s="11" t="s">
        <v>94</v>
      </c>
      <c r="B1024" s="11">
        <v>2018</v>
      </c>
      <c r="C1024" s="11">
        <v>10</v>
      </c>
      <c r="D1024" s="11" t="s">
        <v>95</v>
      </c>
      <c r="E1024" s="11" t="s">
        <v>96</v>
      </c>
      <c r="F1024" s="11" t="s">
        <v>700</v>
      </c>
      <c r="G1024" s="11" t="s">
        <v>241</v>
      </c>
      <c r="H1024" s="11" t="s">
        <v>117</v>
      </c>
      <c r="I1024" s="11" t="s">
        <v>284</v>
      </c>
      <c r="J1024" s="11" t="s">
        <v>99</v>
      </c>
      <c r="K1024" s="11" t="s">
        <v>70</v>
      </c>
      <c r="L1024" s="11" t="s">
        <v>157</v>
      </c>
      <c r="M1024" s="11" t="s">
        <v>101</v>
      </c>
      <c r="N1024" s="11">
        <v>31</v>
      </c>
      <c r="O1024" s="11">
        <v>2019</v>
      </c>
      <c r="P1024" s="11" t="s">
        <v>112</v>
      </c>
      <c r="Q1024" s="11" t="s">
        <v>112</v>
      </c>
      <c r="R1024" s="11" t="s">
        <v>241</v>
      </c>
      <c r="S1024" s="11" t="s">
        <v>104</v>
      </c>
      <c r="T1024" s="11">
        <v>984</v>
      </c>
      <c r="U1024" s="11" t="str">
        <f>IF(ISERROR(VLOOKUP(I1024,'BACK INFO'!F:F,1,0)),IF(ISERROR(VLOOKUP(I1024,'BACK INFO'!H:H,1,0)),K1024,'BACK INFO'!$H$1),'BACK INFO'!$G$1)</f>
        <v>JUDITH ANN DEAL</v>
      </c>
    </row>
    <row r="1025" spans="1:21" s="11" customFormat="1" x14ac:dyDescent="0.35">
      <c r="A1025" s="11" t="s">
        <v>94</v>
      </c>
      <c r="B1025" s="11">
        <v>2018</v>
      </c>
      <c r="C1025" s="11">
        <v>10</v>
      </c>
      <c r="D1025" s="11" t="s">
        <v>95</v>
      </c>
      <c r="E1025" s="11" t="s">
        <v>96</v>
      </c>
      <c r="F1025" s="11" t="s">
        <v>700</v>
      </c>
      <c r="G1025" s="11" t="s">
        <v>241</v>
      </c>
      <c r="H1025" s="11" t="s">
        <v>117</v>
      </c>
      <c r="I1025" s="11" t="s">
        <v>362</v>
      </c>
      <c r="J1025" s="11" t="s">
        <v>99</v>
      </c>
      <c r="K1025" s="11" t="s">
        <v>76</v>
      </c>
      <c r="L1025" s="11" t="s">
        <v>127</v>
      </c>
      <c r="M1025" s="11" t="s">
        <v>101</v>
      </c>
      <c r="N1025" s="11">
        <v>181</v>
      </c>
      <c r="O1025" s="11">
        <v>2019</v>
      </c>
      <c r="P1025" s="11" t="s">
        <v>112</v>
      </c>
      <c r="Q1025" s="11" t="s">
        <v>112</v>
      </c>
      <c r="R1025" s="11" t="s">
        <v>241</v>
      </c>
      <c r="S1025" s="11" t="s">
        <v>104</v>
      </c>
      <c r="T1025" s="11">
        <v>5775</v>
      </c>
      <c r="U1025" s="11" t="str">
        <f>IF(ISERROR(VLOOKUP(I1025,'BACK INFO'!F:F,1,0)),IF(ISERROR(VLOOKUP(I1025,'BACK INFO'!H:H,1,0)),K1025,'BACK INFO'!$H$1),'BACK INFO'!$G$1)</f>
        <v>MIE MANNICHE</v>
      </c>
    </row>
    <row r="1026" spans="1:21" s="11" customFormat="1" x14ac:dyDescent="0.35">
      <c r="A1026" s="11" t="s">
        <v>94</v>
      </c>
      <c r="B1026" s="11">
        <v>2018</v>
      </c>
      <c r="C1026" s="11">
        <v>10</v>
      </c>
      <c r="D1026" s="11" t="s">
        <v>95</v>
      </c>
      <c r="E1026" s="11" t="s">
        <v>96</v>
      </c>
      <c r="F1026" s="11" t="s">
        <v>700</v>
      </c>
      <c r="G1026" s="11" t="s">
        <v>241</v>
      </c>
      <c r="H1026" s="11" t="s">
        <v>117</v>
      </c>
      <c r="I1026" s="11" t="s">
        <v>123</v>
      </c>
      <c r="J1026" s="11" t="s">
        <v>99</v>
      </c>
      <c r="K1026" s="11" t="s">
        <v>68</v>
      </c>
      <c r="L1026" s="11" t="s">
        <v>271</v>
      </c>
      <c r="M1026" s="11" t="s">
        <v>101</v>
      </c>
      <c r="N1026" s="11">
        <v>314</v>
      </c>
      <c r="O1026" s="11">
        <v>2019</v>
      </c>
      <c r="P1026" s="11" t="s">
        <v>112</v>
      </c>
      <c r="Q1026" s="11" t="s">
        <v>112</v>
      </c>
      <c r="R1026" s="11" t="s">
        <v>241</v>
      </c>
      <c r="S1026" s="11" t="s">
        <v>104</v>
      </c>
      <c r="T1026" s="11">
        <v>10158</v>
      </c>
      <c r="U1026" s="11" t="str">
        <f>IF(ISERROR(VLOOKUP(I1026,'BACK INFO'!F:F,1,0)),IF(ISERROR(VLOOKUP(I1026,'BACK INFO'!H:H,1,0)),K1026,'BACK INFO'!$H$1),'BACK INFO'!$G$1)</f>
        <v>STEPHANIE VITALI</v>
      </c>
    </row>
    <row r="1027" spans="1:21" s="11" customFormat="1" x14ac:dyDescent="0.35">
      <c r="A1027" s="11" t="s">
        <v>94</v>
      </c>
      <c r="B1027" s="11">
        <v>2018</v>
      </c>
      <c r="C1027" s="11">
        <v>10</v>
      </c>
      <c r="D1027" s="11" t="s">
        <v>95</v>
      </c>
      <c r="E1027" s="11" t="s">
        <v>96</v>
      </c>
      <c r="F1027" s="11" t="s">
        <v>700</v>
      </c>
      <c r="G1027" s="11" t="s">
        <v>241</v>
      </c>
      <c r="H1027" s="11" t="s">
        <v>117</v>
      </c>
      <c r="I1027" s="11" t="s">
        <v>123</v>
      </c>
      <c r="J1027" s="11" t="s">
        <v>99</v>
      </c>
      <c r="K1027" s="11" t="s">
        <v>68</v>
      </c>
      <c r="L1027" s="11" t="s">
        <v>129</v>
      </c>
      <c r="M1027" s="11" t="s">
        <v>122</v>
      </c>
      <c r="N1027" s="11">
        <v>157</v>
      </c>
      <c r="O1027" s="11">
        <v>2019</v>
      </c>
      <c r="P1027" s="11" t="s">
        <v>112</v>
      </c>
      <c r="Q1027" s="11" t="s">
        <v>112</v>
      </c>
      <c r="R1027" s="11" t="s">
        <v>241</v>
      </c>
      <c r="S1027" s="11" t="s">
        <v>104</v>
      </c>
      <c r="T1027" s="11">
        <v>4934</v>
      </c>
      <c r="U1027" s="11" t="str">
        <f>IF(ISERROR(VLOOKUP(I1027,'BACK INFO'!F:F,1,0)),IF(ISERROR(VLOOKUP(I1027,'BACK INFO'!H:H,1,0)),K1027,'BACK INFO'!$H$1),'BACK INFO'!$G$1)</f>
        <v>STEPHANIE VITALI</v>
      </c>
    </row>
    <row r="1028" spans="1:21" s="11" customFormat="1" x14ac:dyDescent="0.35">
      <c r="A1028" s="11" t="s">
        <v>94</v>
      </c>
      <c r="B1028" s="11">
        <v>2018</v>
      </c>
      <c r="C1028" s="11">
        <v>10</v>
      </c>
      <c r="D1028" s="11" t="s">
        <v>95</v>
      </c>
      <c r="E1028" s="11" t="s">
        <v>96</v>
      </c>
      <c r="F1028" s="11" t="s">
        <v>700</v>
      </c>
      <c r="G1028" s="11" t="s">
        <v>241</v>
      </c>
      <c r="H1028" s="11" t="s">
        <v>117</v>
      </c>
      <c r="I1028" s="11" t="s">
        <v>161</v>
      </c>
      <c r="J1028" s="11" t="s">
        <v>99</v>
      </c>
      <c r="K1028" s="11" t="s">
        <v>70</v>
      </c>
      <c r="L1028" s="11" t="s">
        <v>157</v>
      </c>
      <c r="M1028" s="11" t="s">
        <v>101</v>
      </c>
      <c r="N1028" s="11">
        <v>30</v>
      </c>
      <c r="O1028" s="11">
        <v>2019</v>
      </c>
      <c r="P1028" s="11" t="s">
        <v>112</v>
      </c>
      <c r="Q1028" s="11" t="s">
        <v>112</v>
      </c>
      <c r="R1028" s="11" t="s">
        <v>241</v>
      </c>
      <c r="S1028" s="11" t="s">
        <v>104</v>
      </c>
      <c r="T1028" s="11">
        <v>968.99999999999989</v>
      </c>
      <c r="U1028" s="11" t="str">
        <f>IF(ISERROR(VLOOKUP(I1028,'BACK INFO'!F:F,1,0)),IF(ISERROR(VLOOKUP(I1028,'BACK INFO'!H:H,1,0)),K1028,'BACK INFO'!$H$1),'BACK INFO'!$G$1)</f>
        <v>JUDITH ANN DEAL</v>
      </c>
    </row>
    <row r="1029" spans="1:21" s="11" customFormat="1" x14ac:dyDescent="0.35">
      <c r="A1029" s="11" t="s">
        <v>94</v>
      </c>
      <c r="B1029" s="11">
        <v>2018</v>
      </c>
      <c r="C1029" s="11">
        <v>10</v>
      </c>
      <c r="D1029" s="11" t="s">
        <v>95</v>
      </c>
      <c r="E1029" s="11" t="s">
        <v>96</v>
      </c>
      <c r="F1029" s="11" t="s">
        <v>700</v>
      </c>
      <c r="G1029" s="11" t="s">
        <v>241</v>
      </c>
      <c r="H1029" s="11" t="s">
        <v>117</v>
      </c>
      <c r="I1029" s="11" t="s">
        <v>248</v>
      </c>
      <c r="J1029" s="11" t="s">
        <v>99</v>
      </c>
      <c r="K1029" s="11" t="s">
        <v>72</v>
      </c>
      <c r="L1029" s="11" t="s">
        <v>114</v>
      </c>
      <c r="M1029" s="11" t="s">
        <v>101</v>
      </c>
      <c r="N1029" s="11">
        <v>130</v>
      </c>
      <c r="O1029" s="11">
        <v>2019</v>
      </c>
      <c r="P1029" s="11" t="s">
        <v>112</v>
      </c>
      <c r="Q1029" s="11" t="s">
        <v>112</v>
      </c>
      <c r="R1029" s="11" t="s">
        <v>241</v>
      </c>
      <c r="S1029" s="11" t="s">
        <v>104</v>
      </c>
      <c r="T1029" s="11">
        <v>4140</v>
      </c>
      <c r="U1029" s="11" t="str">
        <f>IF(ISERROR(VLOOKUP(I1029,'BACK INFO'!F:F,1,0)),IF(ISERROR(VLOOKUP(I1029,'BACK INFO'!H:H,1,0)),K1029,'BACK INFO'!$H$1),'BACK INFO'!$G$1)</f>
        <v>BILL MILLER AND COMPANY</v>
      </c>
    </row>
    <row r="1030" spans="1:21" s="11" customFormat="1" x14ac:dyDescent="0.35">
      <c r="A1030" s="11" t="s">
        <v>94</v>
      </c>
      <c r="B1030" s="11">
        <v>2018</v>
      </c>
      <c r="C1030" s="11">
        <v>10</v>
      </c>
      <c r="D1030" s="11" t="s">
        <v>95</v>
      </c>
      <c r="E1030" s="11" t="s">
        <v>96</v>
      </c>
      <c r="F1030" s="11" t="s">
        <v>700</v>
      </c>
      <c r="G1030" s="11" t="s">
        <v>241</v>
      </c>
      <c r="H1030" s="11" t="s">
        <v>117</v>
      </c>
      <c r="I1030" s="11" t="s">
        <v>288</v>
      </c>
      <c r="J1030" s="11" t="s">
        <v>99</v>
      </c>
      <c r="K1030" s="11" t="s">
        <v>70</v>
      </c>
      <c r="L1030" s="11" t="s">
        <v>157</v>
      </c>
      <c r="M1030" s="11" t="s">
        <v>101</v>
      </c>
      <c r="N1030" s="11">
        <v>102</v>
      </c>
      <c r="O1030" s="11">
        <v>2019</v>
      </c>
      <c r="P1030" s="11" t="s">
        <v>112</v>
      </c>
      <c r="Q1030" s="11" t="s">
        <v>112</v>
      </c>
      <c r="R1030" s="11" t="s">
        <v>241</v>
      </c>
      <c r="S1030" s="11" t="s">
        <v>104</v>
      </c>
      <c r="T1030" s="11">
        <v>3180</v>
      </c>
      <c r="U1030" s="11" t="str">
        <f>IF(ISERROR(VLOOKUP(I1030,'BACK INFO'!F:F,1,0)),IF(ISERROR(VLOOKUP(I1030,'BACK INFO'!H:H,1,0)),K1030,'BACK INFO'!$H$1),'BACK INFO'!$G$1)</f>
        <v>JUDITH ANN DEAL</v>
      </c>
    </row>
    <row r="1031" spans="1:21" s="11" customFormat="1" x14ac:dyDescent="0.35">
      <c r="A1031" s="11" t="s">
        <v>94</v>
      </c>
      <c r="B1031" s="11">
        <v>2018</v>
      </c>
      <c r="C1031" s="11">
        <v>10</v>
      </c>
      <c r="D1031" s="11" t="s">
        <v>95</v>
      </c>
      <c r="E1031" s="11" t="s">
        <v>96</v>
      </c>
      <c r="F1031" s="11" t="s">
        <v>700</v>
      </c>
      <c r="G1031" s="11" t="s">
        <v>241</v>
      </c>
      <c r="H1031" s="11" t="s">
        <v>117</v>
      </c>
      <c r="I1031" s="11" t="s">
        <v>289</v>
      </c>
      <c r="J1031" s="11" t="s">
        <v>99</v>
      </c>
      <c r="K1031" s="11" t="s">
        <v>70</v>
      </c>
      <c r="L1031" s="11" t="s">
        <v>157</v>
      </c>
      <c r="M1031" s="11" t="s">
        <v>101</v>
      </c>
      <c r="N1031" s="11">
        <v>16</v>
      </c>
      <c r="O1031" s="11">
        <v>2019</v>
      </c>
      <c r="P1031" s="11" t="s">
        <v>112</v>
      </c>
      <c r="Q1031" s="11" t="s">
        <v>112</v>
      </c>
      <c r="R1031" s="11" t="s">
        <v>241</v>
      </c>
      <c r="S1031" s="11" t="s">
        <v>104</v>
      </c>
      <c r="T1031" s="11">
        <v>544</v>
      </c>
      <c r="U1031" s="11" t="str">
        <f>IF(ISERROR(VLOOKUP(I1031,'BACK INFO'!F:F,1,0)),IF(ISERROR(VLOOKUP(I1031,'BACK INFO'!H:H,1,0)),K1031,'BACK INFO'!$H$1),'BACK INFO'!$G$1)</f>
        <v>JUDITH ANN DEAL</v>
      </c>
    </row>
    <row r="1032" spans="1:21" s="11" customFormat="1" x14ac:dyDescent="0.35">
      <c r="A1032" s="11" t="s">
        <v>94</v>
      </c>
      <c r="B1032" s="11">
        <v>2018</v>
      </c>
      <c r="C1032" s="11">
        <v>10</v>
      </c>
      <c r="D1032" s="11" t="s">
        <v>95</v>
      </c>
      <c r="E1032" s="11" t="s">
        <v>96</v>
      </c>
      <c r="F1032" s="11" t="s">
        <v>700</v>
      </c>
      <c r="G1032" s="11" t="s">
        <v>241</v>
      </c>
      <c r="H1032" s="11" t="s">
        <v>117</v>
      </c>
      <c r="I1032" s="11" t="s">
        <v>363</v>
      </c>
      <c r="J1032" s="11" t="s">
        <v>99</v>
      </c>
      <c r="K1032" s="11" t="s">
        <v>72</v>
      </c>
      <c r="L1032" s="11" t="s">
        <v>364</v>
      </c>
      <c r="M1032" s="11" t="s">
        <v>101</v>
      </c>
      <c r="N1032" s="11">
        <v>126</v>
      </c>
      <c r="O1032" s="11">
        <v>2019</v>
      </c>
      <c r="P1032" s="11" t="s">
        <v>112</v>
      </c>
      <c r="Q1032" s="11" t="s">
        <v>112</v>
      </c>
      <c r="R1032" s="11" t="s">
        <v>241</v>
      </c>
      <c r="S1032" s="11" t="s">
        <v>104</v>
      </c>
      <c r="T1032" s="11">
        <v>3987.5</v>
      </c>
      <c r="U1032" s="11" t="str">
        <f>IF(ISERROR(VLOOKUP(I1032,'BACK INFO'!F:F,1,0)),IF(ISERROR(VLOOKUP(I1032,'BACK INFO'!H:H,1,0)),K1032,'BACK INFO'!$H$1),'BACK INFO'!$G$1)</f>
        <v>BILL MILLER AND COMPANY</v>
      </c>
    </row>
    <row r="1033" spans="1:21" s="11" customFormat="1" x14ac:dyDescent="0.35">
      <c r="A1033" s="11" t="s">
        <v>94</v>
      </c>
      <c r="B1033" s="11">
        <v>2018</v>
      </c>
      <c r="C1033" s="11">
        <v>10</v>
      </c>
      <c r="D1033" s="11" t="s">
        <v>95</v>
      </c>
      <c r="E1033" s="11" t="s">
        <v>96</v>
      </c>
      <c r="F1033" s="11" t="s">
        <v>700</v>
      </c>
      <c r="G1033" s="11" t="s">
        <v>241</v>
      </c>
      <c r="H1033" s="11" t="s">
        <v>117</v>
      </c>
      <c r="I1033" s="11" t="s">
        <v>252</v>
      </c>
      <c r="J1033" s="11" t="s">
        <v>99</v>
      </c>
      <c r="K1033" s="11" t="s">
        <v>70</v>
      </c>
      <c r="L1033" s="11" t="s">
        <v>157</v>
      </c>
      <c r="M1033" s="11" t="s">
        <v>101</v>
      </c>
      <c r="N1033" s="11">
        <v>83</v>
      </c>
      <c r="O1033" s="11">
        <v>2019</v>
      </c>
      <c r="P1033" s="11" t="s">
        <v>112</v>
      </c>
      <c r="Q1033" s="11" t="s">
        <v>112</v>
      </c>
      <c r="R1033" s="11" t="s">
        <v>241</v>
      </c>
      <c r="S1033" s="11" t="s">
        <v>104</v>
      </c>
      <c r="T1033" s="11">
        <v>2704</v>
      </c>
      <c r="U1033" s="11" t="str">
        <f>IF(ISERROR(VLOOKUP(I1033,'BACK INFO'!F:F,1,0)),IF(ISERROR(VLOOKUP(I1033,'BACK INFO'!H:H,1,0)),K1033,'BACK INFO'!$H$1),'BACK INFO'!$G$1)</f>
        <v>JUDITH ANN DEAL</v>
      </c>
    </row>
    <row r="1034" spans="1:21" s="11" customFormat="1" x14ac:dyDescent="0.35">
      <c r="A1034" s="11" t="s">
        <v>94</v>
      </c>
      <c r="B1034" s="11">
        <v>2018</v>
      </c>
      <c r="C1034" s="11">
        <v>10</v>
      </c>
      <c r="D1034" s="11" t="s">
        <v>95</v>
      </c>
      <c r="E1034" s="11" t="s">
        <v>96</v>
      </c>
      <c r="F1034" s="11" t="s">
        <v>700</v>
      </c>
      <c r="G1034" s="11" t="s">
        <v>241</v>
      </c>
      <c r="H1034" s="11" t="s">
        <v>117</v>
      </c>
      <c r="I1034" s="11" t="s">
        <v>225</v>
      </c>
      <c r="J1034" s="11" t="s">
        <v>99</v>
      </c>
      <c r="K1034" s="11" t="s">
        <v>70</v>
      </c>
      <c r="L1034" s="11" t="s">
        <v>157</v>
      </c>
      <c r="M1034" s="11" t="s">
        <v>101</v>
      </c>
      <c r="N1034" s="11">
        <v>21</v>
      </c>
      <c r="O1034" s="11">
        <v>2019</v>
      </c>
      <c r="P1034" s="11" t="s">
        <v>112</v>
      </c>
      <c r="Q1034" s="11" t="s">
        <v>112</v>
      </c>
      <c r="R1034" s="11" t="s">
        <v>241</v>
      </c>
      <c r="S1034" s="11" t="s">
        <v>104</v>
      </c>
      <c r="T1034" s="11">
        <v>672</v>
      </c>
      <c r="U1034" s="11" t="str">
        <f>IF(ISERROR(VLOOKUP(I1034,'BACK INFO'!F:F,1,0)),IF(ISERROR(VLOOKUP(I1034,'BACK INFO'!H:H,1,0)),K1034,'BACK INFO'!$H$1),'BACK INFO'!$G$1)</f>
        <v>JUDITH ANN DEAL</v>
      </c>
    </row>
    <row r="1035" spans="1:21" s="11" customFormat="1" x14ac:dyDescent="0.35">
      <c r="A1035" s="11" t="s">
        <v>94</v>
      </c>
      <c r="B1035" s="11">
        <v>2018</v>
      </c>
      <c r="C1035" s="11">
        <v>10</v>
      </c>
      <c r="D1035" s="11" t="s">
        <v>95</v>
      </c>
      <c r="E1035" s="11" t="s">
        <v>96</v>
      </c>
      <c r="F1035" s="11" t="s">
        <v>700</v>
      </c>
      <c r="G1035" s="11" t="s">
        <v>241</v>
      </c>
      <c r="H1035" s="11" t="s">
        <v>117</v>
      </c>
      <c r="I1035" s="11" t="s">
        <v>389</v>
      </c>
      <c r="J1035" s="11" t="s">
        <v>99</v>
      </c>
      <c r="K1035" s="11" t="s">
        <v>67</v>
      </c>
      <c r="L1035" s="11" t="s">
        <v>135</v>
      </c>
      <c r="M1035" s="11" t="s">
        <v>101</v>
      </c>
      <c r="N1035" s="11">
        <v>99</v>
      </c>
      <c r="O1035" s="11">
        <v>2019</v>
      </c>
      <c r="P1035" s="11" t="s">
        <v>112</v>
      </c>
      <c r="Q1035" s="11" t="s">
        <v>112</v>
      </c>
      <c r="R1035" s="11" t="s">
        <v>241</v>
      </c>
      <c r="S1035" s="11" t="s">
        <v>104</v>
      </c>
      <c r="T1035" s="11">
        <v>3102</v>
      </c>
      <c r="U1035" s="11" t="str">
        <f>IF(ISERROR(VLOOKUP(I1035,'BACK INFO'!F:F,1,0)),IF(ISERROR(VLOOKUP(I1035,'BACK INFO'!H:H,1,0)),K1035,'BACK INFO'!$H$1),'BACK INFO'!$G$1)</f>
        <v>ANITA M. HOPKINS</v>
      </c>
    </row>
    <row r="1036" spans="1:21" s="11" customFormat="1" x14ac:dyDescent="0.35">
      <c r="A1036" s="11" t="s">
        <v>94</v>
      </c>
      <c r="B1036" s="11">
        <v>2018</v>
      </c>
      <c r="C1036" s="11">
        <v>10</v>
      </c>
      <c r="D1036" s="11" t="s">
        <v>95</v>
      </c>
      <c r="E1036" s="11" t="s">
        <v>96</v>
      </c>
      <c r="F1036" s="11" t="s">
        <v>700</v>
      </c>
      <c r="G1036" s="11" t="s">
        <v>241</v>
      </c>
      <c r="H1036" s="11" t="s">
        <v>117</v>
      </c>
      <c r="I1036" s="11" t="s">
        <v>62</v>
      </c>
      <c r="J1036" s="11" t="s">
        <v>99</v>
      </c>
      <c r="K1036" s="11" t="s">
        <v>54</v>
      </c>
      <c r="L1036" s="11" t="s">
        <v>165</v>
      </c>
      <c r="M1036" s="11" t="s">
        <v>101</v>
      </c>
      <c r="N1036" s="11">
        <v>402</v>
      </c>
      <c r="O1036" s="11">
        <v>2019</v>
      </c>
      <c r="P1036" s="11" t="s">
        <v>112</v>
      </c>
      <c r="Q1036" s="11" t="s">
        <v>112</v>
      </c>
      <c r="R1036" s="11" t="s">
        <v>241</v>
      </c>
      <c r="S1036" s="11" t="s">
        <v>104</v>
      </c>
      <c r="T1036" s="11">
        <v>12142.899999999998</v>
      </c>
      <c r="U1036" s="11" t="str">
        <f>IF(ISERROR(VLOOKUP(I1036,'BACK INFO'!F:F,1,0)),IF(ISERROR(VLOOKUP(I1036,'BACK INFO'!H:H,1,0)),K1036,'BACK INFO'!$H$1),'BACK INFO'!$G$1)</f>
        <v>PAIGE ALYSE STRAUGHAN</v>
      </c>
    </row>
    <row r="1037" spans="1:21" s="11" customFormat="1" x14ac:dyDescent="0.35">
      <c r="A1037" s="11" t="s">
        <v>94</v>
      </c>
      <c r="B1037" s="11">
        <v>2018</v>
      </c>
      <c r="C1037" s="11">
        <v>10</v>
      </c>
      <c r="D1037" s="11" t="s">
        <v>95</v>
      </c>
      <c r="E1037" s="11" t="s">
        <v>96</v>
      </c>
      <c r="F1037" s="11" t="s">
        <v>700</v>
      </c>
      <c r="G1037" s="11" t="s">
        <v>241</v>
      </c>
      <c r="H1037" s="11" t="s">
        <v>117</v>
      </c>
      <c r="I1037" s="11" t="s">
        <v>253</v>
      </c>
      <c r="J1037" s="11" t="s">
        <v>99</v>
      </c>
      <c r="K1037" s="11" t="s">
        <v>72</v>
      </c>
      <c r="L1037" s="11" t="s">
        <v>114</v>
      </c>
      <c r="M1037" s="11" t="s">
        <v>101</v>
      </c>
      <c r="N1037" s="11">
        <v>14</v>
      </c>
      <c r="O1037" s="11">
        <v>2019</v>
      </c>
      <c r="P1037" s="11" t="s">
        <v>112</v>
      </c>
      <c r="Q1037" s="11" t="s">
        <v>112</v>
      </c>
      <c r="R1037" s="11" t="s">
        <v>241</v>
      </c>
      <c r="S1037" s="11" t="s">
        <v>104</v>
      </c>
      <c r="T1037" s="11">
        <v>446</v>
      </c>
      <c r="U1037" s="11" t="str">
        <f>IF(ISERROR(VLOOKUP(I1037,'BACK INFO'!F:F,1,0)),IF(ISERROR(VLOOKUP(I1037,'BACK INFO'!H:H,1,0)),K1037,'BACK INFO'!$H$1),'BACK INFO'!$G$1)</f>
        <v>BILL MILLER AND COMPANY</v>
      </c>
    </row>
    <row r="1038" spans="1:21" s="11" customFormat="1" x14ac:dyDescent="0.35">
      <c r="A1038" s="11" t="s">
        <v>94</v>
      </c>
      <c r="B1038" s="11">
        <v>2018</v>
      </c>
      <c r="C1038" s="11">
        <v>10</v>
      </c>
      <c r="D1038" s="11" t="s">
        <v>95</v>
      </c>
      <c r="E1038" s="11" t="s">
        <v>96</v>
      </c>
      <c r="F1038" s="11" t="s">
        <v>700</v>
      </c>
      <c r="G1038" s="11" t="s">
        <v>241</v>
      </c>
      <c r="H1038" s="11" t="s">
        <v>117</v>
      </c>
      <c r="I1038" s="11" t="s">
        <v>254</v>
      </c>
      <c r="J1038" s="11" t="s">
        <v>99</v>
      </c>
      <c r="K1038" s="11" t="s">
        <v>72</v>
      </c>
      <c r="L1038" s="11" t="s">
        <v>114</v>
      </c>
      <c r="M1038" s="11" t="s">
        <v>101</v>
      </c>
      <c r="N1038" s="11">
        <v>22</v>
      </c>
      <c r="O1038" s="11">
        <v>2019</v>
      </c>
      <c r="P1038" s="11" t="s">
        <v>112</v>
      </c>
      <c r="Q1038" s="11" t="s">
        <v>112</v>
      </c>
      <c r="R1038" s="11" t="s">
        <v>241</v>
      </c>
      <c r="S1038" s="11" t="s">
        <v>104</v>
      </c>
      <c r="T1038" s="11">
        <v>702</v>
      </c>
      <c r="U1038" s="11" t="str">
        <f>IF(ISERROR(VLOOKUP(I1038,'BACK INFO'!F:F,1,0)),IF(ISERROR(VLOOKUP(I1038,'BACK INFO'!H:H,1,0)),K1038,'BACK INFO'!$H$1),'BACK INFO'!$G$1)</f>
        <v>BILL MILLER AND COMPANY</v>
      </c>
    </row>
    <row r="1039" spans="1:21" s="11" customFormat="1" x14ac:dyDescent="0.35">
      <c r="A1039" s="11" t="s">
        <v>94</v>
      </c>
      <c r="B1039" s="11">
        <v>2018</v>
      </c>
      <c r="C1039" s="11">
        <v>10</v>
      </c>
      <c r="D1039" s="11" t="s">
        <v>95</v>
      </c>
      <c r="E1039" s="11" t="s">
        <v>96</v>
      </c>
      <c r="F1039" s="11" t="s">
        <v>700</v>
      </c>
      <c r="G1039" s="11" t="s">
        <v>241</v>
      </c>
      <c r="H1039" s="11" t="s">
        <v>117</v>
      </c>
      <c r="I1039" s="11" t="s">
        <v>369</v>
      </c>
      <c r="J1039" s="11" t="s">
        <v>99</v>
      </c>
      <c r="K1039" s="11" t="s">
        <v>72</v>
      </c>
      <c r="L1039" s="11" t="s">
        <v>114</v>
      </c>
      <c r="M1039" s="11" t="s">
        <v>101</v>
      </c>
      <c r="N1039" s="11">
        <v>41</v>
      </c>
      <c r="O1039" s="11">
        <v>2019</v>
      </c>
      <c r="P1039" s="11" t="s">
        <v>112</v>
      </c>
      <c r="Q1039" s="11" t="s">
        <v>112</v>
      </c>
      <c r="R1039" s="11" t="s">
        <v>241</v>
      </c>
      <c r="S1039" s="11" t="s">
        <v>104</v>
      </c>
      <c r="T1039" s="11">
        <v>1302</v>
      </c>
      <c r="U1039" s="11" t="str">
        <f>IF(ISERROR(VLOOKUP(I1039,'BACK INFO'!F:F,1,0)),IF(ISERROR(VLOOKUP(I1039,'BACK INFO'!H:H,1,0)),K1039,'BACK INFO'!$H$1),'BACK INFO'!$G$1)</f>
        <v>BILL MILLER AND COMPANY</v>
      </c>
    </row>
    <row r="1040" spans="1:21" s="11" customFormat="1" x14ac:dyDescent="0.35">
      <c r="A1040" s="11" t="s">
        <v>94</v>
      </c>
      <c r="B1040" s="11">
        <v>2018</v>
      </c>
      <c r="C1040" s="11">
        <v>10</v>
      </c>
      <c r="D1040" s="11" t="s">
        <v>95</v>
      </c>
      <c r="E1040" s="11" t="s">
        <v>96</v>
      </c>
      <c r="F1040" s="11" t="s">
        <v>700</v>
      </c>
      <c r="G1040" s="11" t="s">
        <v>241</v>
      </c>
      <c r="H1040" s="11" t="s">
        <v>117</v>
      </c>
      <c r="I1040" s="11" t="s">
        <v>255</v>
      </c>
      <c r="J1040" s="11" t="s">
        <v>99</v>
      </c>
      <c r="K1040" s="11" t="s">
        <v>72</v>
      </c>
      <c r="L1040" s="11" t="s">
        <v>114</v>
      </c>
      <c r="M1040" s="11" t="s">
        <v>101</v>
      </c>
      <c r="N1040" s="11">
        <v>86</v>
      </c>
      <c r="O1040" s="11">
        <v>2019</v>
      </c>
      <c r="P1040" s="11" t="s">
        <v>112</v>
      </c>
      <c r="Q1040" s="11" t="s">
        <v>112</v>
      </c>
      <c r="R1040" s="11" t="s">
        <v>241</v>
      </c>
      <c r="S1040" s="11" t="s">
        <v>104</v>
      </c>
      <c r="T1040" s="11">
        <v>2711</v>
      </c>
      <c r="U1040" s="11" t="str">
        <f>IF(ISERROR(VLOOKUP(I1040,'BACK INFO'!F:F,1,0)),IF(ISERROR(VLOOKUP(I1040,'BACK INFO'!H:H,1,0)),K1040,'BACK INFO'!$H$1),'BACK INFO'!$G$1)</f>
        <v>BILL MILLER AND COMPANY</v>
      </c>
    </row>
    <row r="1041" spans="1:21" s="11" customFormat="1" x14ac:dyDescent="0.35">
      <c r="A1041" s="11" t="s">
        <v>94</v>
      </c>
      <c r="B1041" s="11">
        <v>2018</v>
      </c>
      <c r="C1041" s="11">
        <v>10</v>
      </c>
      <c r="D1041" s="11" t="s">
        <v>95</v>
      </c>
      <c r="E1041" s="11" t="s">
        <v>96</v>
      </c>
      <c r="F1041" s="11" t="s">
        <v>700</v>
      </c>
      <c r="G1041" s="11" t="s">
        <v>241</v>
      </c>
      <c r="H1041" s="11" t="s">
        <v>117</v>
      </c>
      <c r="I1041" s="11" t="s">
        <v>329</v>
      </c>
      <c r="J1041" s="11" t="s">
        <v>99</v>
      </c>
      <c r="K1041" s="11" t="s">
        <v>245</v>
      </c>
      <c r="L1041" s="11" t="s">
        <v>114</v>
      </c>
      <c r="M1041" s="11" t="s">
        <v>101</v>
      </c>
      <c r="N1041" s="11">
        <v>68</v>
      </c>
      <c r="O1041" s="11">
        <v>2019</v>
      </c>
      <c r="P1041" s="11" t="s">
        <v>112</v>
      </c>
      <c r="Q1041" s="11" t="s">
        <v>112</v>
      </c>
      <c r="R1041" s="11" t="s">
        <v>241</v>
      </c>
      <c r="S1041" s="11" t="s">
        <v>104</v>
      </c>
      <c r="T1041" s="11">
        <v>2091.5</v>
      </c>
      <c r="U1041" s="11" t="str">
        <f>IF(ISERROR(VLOOKUP(I1041,'BACK INFO'!F:F,1,0)),IF(ISERROR(VLOOKUP(I1041,'BACK INFO'!H:H,1,0)),K1041,'BACK INFO'!$H$1),'BACK INFO'!$G$1)</f>
        <v>JULIUS ORTIZ MALDONADO</v>
      </c>
    </row>
    <row r="1042" spans="1:21" s="11" customFormat="1" x14ac:dyDescent="0.35">
      <c r="A1042" s="11" t="s">
        <v>94</v>
      </c>
      <c r="B1042" s="11">
        <v>2018</v>
      </c>
      <c r="C1042" s="11">
        <v>10</v>
      </c>
      <c r="D1042" s="11" t="s">
        <v>95</v>
      </c>
      <c r="E1042" s="11" t="s">
        <v>96</v>
      </c>
      <c r="F1042" s="11" t="s">
        <v>700</v>
      </c>
      <c r="G1042" s="11" t="s">
        <v>241</v>
      </c>
      <c r="H1042" s="11" t="s">
        <v>117</v>
      </c>
      <c r="I1042" s="11" t="s">
        <v>394</v>
      </c>
      <c r="J1042" s="11" t="s">
        <v>99</v>
      </c>
      <c r="K1042" s="11" t="s">
        <v>67</v>
      </c>
      <c r="L1042" s="11" t="s">
        <v>133</v>
      </c>
      <c r="M1042" s="11" t="s">
        <v>101</v>
      </c>
      <c r="N1042" s="11">
        <v>37</v>
      </c>
      <c r="O1042" s="11">
        <v>2019</v>
      </c>
      <c r="P1042" s="11" t="s">
        <v>112</v>
      </c>
      <c r="Q1042" s="11" t="s">
        <v>112</v>
      </c>
      <c r="R1042" s="11" t="s">
        <v>241</v>
      </c>
      <c r="S1042" s="11" t="s">
        <v>104</v>
      </c>
      <c r="T1042" s="11">
        <v>1195</v>
      </c>
      <c r="U1042" s="11" t="str">
        <f>IF(ISERROR(VLOOKUP(I1042,'BACK INFO'!F:F,1,0)),IF(ISERROR(VLOOKUP(I1042,'BACK INFO'!H:H,1,0)),K1042,'BACK INFO'!$H$1),'BACK INFO'!$G$1)</f>
        <v>ANITA M. HOPKINS</v>
      </c>
    </row>
    <row r="1043" spans="1:21" s="11" customFormat="1" x14ac:dyDescent="0.35">
      <c r="A1043" s="11" t="s">
        <v>94</v>
      </c>
      <c r="B1043" s="11">
        <v>2018</v>
      </c>
      <c r="C1043" s="11">
        <v>10</v>
      </c>
      <c r="D1043" s="11" t="s">
        <v>95</v>
      </c>
      <c r="E1043" s="11" t="s">
        <v>96</v>
      </c>
      <c r="F1043" s="11" t="s">
        <v>700</v>
      </c>
      <c r="G1043" s="11" t="s">
        <v>241</v>
      </c>
      <c r="H1043" s="11" t="s">
        <v>117</v>
      </c>
      <c r="I1043" s="11" t="s">
        <v>391</v>
      </c>
      <c r="J1043" s="11" t="s">
        <v>99</v>
      </c>
      <c r="K1043" s="11" t="s">
        <v>75</v>
      </c>
      <c r="L1043" s="11" t="s">
        <v>273</v>
      </c>
      <c r="M1043" s="11" t="s">
        <v>101</v>
      </c>
      <c r="N1043" s="11">
        <v>41</v>
      </c>
      <c r="O1043" s="11">
        <v>2019</v>
      </c>
      <c r="P1043" s="11" t="s">
        <v>112</v>
      </c>
      <c r="Q1043" s="11" t="s">
        <v>112</v>
      </c>
      <c r="R1043" s="11" t="s">
        <v>241</v>
      </c>
      <c r="S1043" s="11" t="s">
        <v>104</v>
      </c>
      <c r="T1043" s="11">
        <v>1314</v>
      </c>
      <c r="U1043" s="11" t="str">
        <f>IF(ISERROR(VLOOKUP(I1043,'BACK INFO'!F:F,1,0)),IF(ISERROR(VLOOKUP(I1043,'BACK INFO'!H:H,1,0)),K1043,'BACK INFO'!$H$1),'BACK INFO'!$G$1)</f>
        <v>LAURA BONG</v>
      </c>
    </row>
    <row r="1044" spans="1:21" s="11" customFormat="1" x14ac:dyDescent="0.35">
      <c r="A1044" s="11" t="s">
        <v>94</v>
      </c>
      <c r="B1044" s="11">
        <v>2018</v>
      </c>
      <c r="C1044" s="11">
        <v>10</v>
      </c>
      <c r="D1044" s="11" t="s">
        <v>95</v>
      </c>
      <c r="E1044" s="11" t="s">
        <v>96</v>
      </c>
      <c r="F1044" s="11" t="s">
        <v>700</v>
      </c>
      <c r="G1044" s="11" t="s">
        <v>241</v>
      </c>
      <c r="H1044" s="11" t="s">
        <v>117</v>
      </c>
      <c r="I1044" s="11" t="s">
        <v>371</v>
      </c>
      <c r="J1044" s="11" t="s">
        <v>99</v>
      </c>
      <c r="K1044" s="11" t="s">
        <v>72</v>
      </c>
      <c r="L1044" s="11" t="s">
        <v>114</v>
      </c>
      <c r="M1044" s="11" t="s">
        <v>101</v>
      </c>
      <c r="N1044" s="11">
        <v>11</v>
      </c>
      <c r="O1044" s="11">
        <v>2019</v>
      </c>
      <c r="P1044" s="11" t="s">
        <v>112</v>
      </c>
      <c r="Q1044" s="11" t="s">
        <v>112</v>
      </c>
      <c r="R1044" s="11" t="s">
        <v>241</v>
      </c>
      <c r="S1044" s="11" t="s">
        <v>104</v>
      </c>
      <c r="T1044" s="11">
        <v>347</v>
      </c>
      <c r="U1044" s="11" t="str">
        <f>IF(ISERROR(VLOOKUP(I1044,'BACK INFO'!F:F,1,0)),IF(ISERROR(VLOOKUP(I1044,'BACK INFO'!H:H,1,0)),K1044,'BACK INFO'!$H$1),'BACK INFO'!$G$1)</f>
        <v>BILL MILLER AND COMPANY</v>
      </c>
    </row>
    <row r="1045" spans="1:21" s="11" customFormat="1" x14ac:dyDescent="0.35">
      <c r="A1045" s="11" t="s">
        <v>94</v>
      </c>
      <c r="B1045" s="11">
        <v>2018</v>
      </c>
      <c r="C1045" s="11">
        <v>10</v>
      </c>
      <c r="D1045" s="11" t="s">
        <v>95</v>
      </c>
      <c r="E1045" s="11" t="s">
        <v>96</v>
      </c>
      <c r="F1045" s="11" t="s">
        <v>700</v>
      </c>
      <c r="G1045" s="11" t="s">
        <v>241</v>
      </c>
      <c r="H1045" s="11" t="s">
        <v>117</v>
      </c>
      <c r="I1045" s="11" t="s">
        <v>333</v>
      </c>
      <c r="J1045" s="11" t="s">
        <v>99</v>
      </c>
      <c r="K1045" s="11" t="s">
        <v>245</v>
      </c>
      <c r="L1045" s="11" t="s">
        <v>246</v>
      </c>
      <c r="M1045" s="11" t="s">
        <v>246</v>
      </c>
      <c r="N1045" s="11">
        <v>104</v>
      </c>
      <c r="O1045" s="11">
        <v>2019</v>
      </c>
      <c r="P1045" s="11" t="s">
        <v>112</v>
      </c>
      <c r="Q1045" s="11" t="s">
        <v>112</v>
      </c>
      <c r="R1045" s="11" t="s">
        <v>241</v>
      </c>
      <c r="S1045" s="11" t="s">
        <v>104</v>
      </c>
      <c r="T1045" s="11">
        <v>3358</v>
      </c>
      <c r="U1045" s="11" t="str">
        <f>IF(ISERROR(VLOOKUP(I1045,'BACK INFO'!F:F,1,0)),IF(ISERROR(VLOOKUP(I1045,'BACK INFO'!H:H,1,0)),K1045,'BACK INFO'!$H$1),'BACK INFO'!$G$1)</f>
        <v>JULIUS ORTIZ MALDONADO</v>
      </c>
    </row>
    <row r="1046" spans="1:21" s="11" customFormat="1" x14ac:dyDescent="0.35">
      <c r="A1046" s="11" t="s">
        <v>94</v>
      </c>
      <c r="B1046" s="11">
        <v>2018</v>
      </c>
      <c r="C1046" s="11">
        <v>10</v>
      </c>
      <c r="D1046" s="11" t="s">
        <v>95</v>
      </c>
      <c r="E1046" s="11" t="s">
        <v>96</v>
      </c>
      <c r="F1046" s="11" t="s">
        <v>700</v>
      </c>
      <c r="G1046" s="11" t="s">
        <v>241</v>
      </c>
      <c r="H1046" s="11" t="s">
        <v>117</v>
      </c>
      <c r="I1046" s="11" t="s">
        <v>395</v>
      </c>
      <c r="J1046" s="11" t="s">
        <v>120</v>
      </c>
      <c r="K1046" s="11" t="s">
        <v>69</v>
      </c>
      <c r="L1046" s="11" t="s">
        <v>143</v>
      </c>
      <c r="M1046" s="11" t="s">
        <v>122</v>
      </c>
      <c r="N1046" s="11">
        <v>32</v>
      </c>
      <c r="O1046" s="11">
        <v>2019</v>
      </c>
      <c r="P1046" s="11" t="s">
        <v>112</v>
      </c>
      <c r="Q1046" s="11" t="s">
        <v>112</v>
      </c>
      <c r="R1046" s="11" t="s">
        <v>241</v>
      </c>
      <c r="S1046" s="11" t="s">
        <v>104</v>
      </c>
      <c r="T1046" s="11">
        <v>997.56320438623254</v>
      </c>
      <c r="U1046" s="11" t="str">
        <f>IF(ISERROR(VLOOKUP(I1046,'BACK INFO'!F:F,1,0)),IF(ISERROR(VLOOKUP(I1046,'BACK INFO'!H:H,1,0)),K1046,'BACK INFO'!$H$1),'BACK INFO'!$G$1)</f>
        <v>JULIE BERTRAND</v>
      </c>
    </row>
    <row r="1047" spans="1:21" s="11" customFormat="1" x14ac:dyDescent="0.35">
      <c r="A1047" s="11" t="s">
        <v>94</v>
      </c>
      <c r="B1047" s="11">
        <v>2018</v>
      </c>
      <c r="C1047" s="11">
        <v>10</v>
      </c>
      <c r="D1047" s="11" t="s">
        <v>95</v>
      </c>
      <c r="E1047" s="11" t="s">
        <v>96</v>
      </c>
      <c r="F1047" s="11" t="s">
        <v>700</v>
      </c>
      <c r="G1047" s="11" t="s">
        <v>241</v>
      </c>
      <c r="H1047" s="11" t="s">
        <v>117</v>
      </c>
      <c r="I1047" s="11" t="s">
        <v>342</v>
      </c>
      <c r="J1047" s="11" t="s">
        <v>99</v>
      </c>
      <c r="K1047" s="11" t="s">
        <v>73</v>
      </c>
      <c r="L1047" s="11" t="s">
        <v>343</v>
      </c>
      <c r="M1047" s="11" t="s">
        <v>101</v>
      </c>
      <c r="N1047" s="11">
        <v>22</v>
      </c>
      <c r="O1047" s="11">
        <v>2019</v>
      </c>
      <c r="P1047" s="11" t="s">
        <v>112</v>
      </c>
      <c r="Q1047" s="11" t="s">
        <v>112</v>
      </c>
      <c r="R1047" s="11" t="s">
        <v>241</v>
      </c>
      <c r="S1047" s="11" t="s">
        <v>104</v>
      </c>
      <c r="T1047" s="11">
        <v>712</v>
      </c>
      <c r="U1047" s="11" t="str">
        <f>IF(ISERROR(VLOOKUP(I1047,'BACK INFO'!F:F,1,0)),IF(ISERROR(VLOOKUP(I1047,'BACK INFO'!H:H,1,0)),K1047,'BACK INFO'!$H$1),'BACK INFO'!$G$1)</f>
        <v>PHYLLIS POSNER</v>
      </c>
    </row>
    <row r="1048" spans="1:21" s="11" customFormat="1" x14ac:dyDescent="0.35">
      <c r="A1048" s="11" t="s">
        <v>94</v>
      </c>
      <c r="B1048" s="11">
        <v>2018</v>
      </c>
      <c r="C1048" s="11">
        <v>10</v>
      </c>
      <c r="D1048" s="11" t="s">
        <v>95</v>
      </c>
      <c r="E1048" s="11" t="s">
        <v>96</v>
      </c>
      <c r="F1048" s="11" t="s">
        <v>700</v>
      </c>
      <c r="G1048" s="11" t="s">
        <v>241</v>
      </c>
      <c r="H1048" s="11" t="s">
        <v>117</v>
      </c>
      <c r="I1048" s="11" t="s">
        <v>396</v>
      </c>
      <c r="J1048" s="11" t="s">
        <v>99</v>
      </c>
      <c r="K1048" s="11" t="s">
        <v>67</v>
      </c>
      <c r="L1048" s="11" t="s">
        <v>133</v>
      </c>
      <c r="M1048" s="11" t="s">
        <v>101</v>
      </c>
      <c r="N1048" s="11">
        <v>90</v>
      </c>
      <c r="O1048" s="11">
        <v>2019</v>
      </c>
      <c r="P1048" s="11" t="s">
        <v>112</v>
      </c>
      <c r="Q1048" s="11" t="s">
        <v>112</v>
      </c>
      <c r="R1048" s="11" t="s">
        <v>241</v>
      </c>
      <c r="S1048" s="11" t="s">
        <v>104</v>
      </c>
      <c r="T1048" s="11">
        <v>2795.5</v>
      </c>
      <c r="U1048" s="11" t="str">
        <f>IF(ISERROR(VLOOKUP(I1048,'BACK INFO'!F:F,1,0)),IF(ISERROR(VLOOKUP(I1048,'BACK INFO'!H:H,1,0)),K1048,'BACK INFO'!$H$1),'BACK INFO'!$G$1)</f>
        <v>ANITA M. HOPKINS</v>
      </c>
    </row>
    <row r="1049" spans="1:21" s="11" customFormat="1" x14ac:dyDescent="0.35">
      <c r="A1049" s="11" t="s">
        <v>94</v>
      </c>
      <c r="B1049" s="11">
        <v>2018</v>
      </c>
      <c r="C1049" s="11">
        <v>10</v>
      </c>
      <c r="D1049" s="11" t="s">
        <v>95</v>
      </c>
      <c r="E1049" s="11" t="s">
        <v>96</v>
      </c>
      <c r="F1049" s="11" t="s">
        <v>700</v>
      </c>
      <c r="G1049" s="11" t="s">
        <v>241</v>
      </c>
      <c r="H1049" s="11" t="s">
        <v>117</v>
      </c>
      <c r="I1049" s="11" t="s">
        <v>309</v>
      </c>
      <c r="J1049" s="11" t="s">
        <v>99</v>
      </c>
      <c r="K1049" s="11" t="s">
        <v>71</v>
      </c>
      <c r="L1049" s="11" t="s">
        <v>310</v>
      </c>
      <c r="M1049" s="11" t="s">
        <v>101</v>
      </c>
      <c r="N1049" s="11">
        <v>4</v>
      </c>
      <c r="O1049" s="11">
        <v>2019</v>
      </c>
      <c r="P1049" s="11" t="s">
        <v>112</v>
      </c>
      <c r="Q1049" s="11" t="s">
        <v>112</v>
      </c>
      <c r="R1049" s="11" t="s">
        <v>241</v>
      </c>
      <c r="S1049" s="11" t="s">
        <v>104</v>
      </c>
      <c r="T1049" s="11">
        <v>133</v>
      </c>
      <c r="U1049" s="11" t="str">
        <f>IF(ISERROR(VLOOKUP(I1049,'BACK INFO'!F:F,1,0)),IF(ISERROR(VLOOKUP(I1049,'BACK INFO'!H:H,1,0)),K1049,'BACK INFO'!$H$1),'BACK INFO'!$G$1)</f>
        <v>HOLLY SALES INC.</v>
      </c>
    </row>
    <row r="1050" spans="1:21" s="11" customFormat="1" x14ac:dyDescent="0.35">
      <c r="A1050" s="11" t="s">
        <v>94</v>
      </c>
      <c r="B1050" s="11">
        <v>2018</v>
      </c>
      <c r="C1050" s="11">
        <v>10</v>
      </c>
      <c r="D1050" s="11" t="s">
        <v>95</v>
      </c>
      <c r="E1050" s="11" t="s">
        <v>96</v>
      </c>
      <c r="F1050" s="11" t="s">
        <v>700</v>
      </c>
      <c r="G1050" s="11" t="s">
        <v>241</v>
      </c>
      <c r="H1050" s="11" t="s">
        <v>117</v>
      </c>
      <c r="I1050" s="11" t="s">
        <v>387</v>
      </c>
      <c r="J1050" s="11" t="s">
        <v>99</v>
      </c>
      <c r="K1050" s="11" t="s">
        <v>72</v>
      </c>
      <c r="L1050" s="11" t="s">
        <v>114</v>
      </c>
      <c r="M1050" s="11" t="s">
        <v>101</v>
      </c>
      <c r="N1050" s="11">
        <v>192</v>
      </c>
      <c r="O1050" s="11">
        <v>2019</v>
      </c>
      <c r="P1050" s="11" t="s">
        <v>112</v>
      </c>
      <c r="Q1050" s="11" t="s">
        <v>112</v>
      </c>
      <c r="R1050" s="11" t="s">
        <v>241</v>
      </c>
      <c r="S1050" s="11" t="s">
        <v>104</v>
      </c>
      <c r="T1050" s="11">
        <v>6098</v>
      </c>
      <c r="U1050" s="11" t="str">
        <f>IF(ISERROR(VLOOKUP(I1050,'BACK INFO'!F:F,1,0)),IF(ISERROR(VLOOKUP(I1050,'BACK INFO'!H:H,1,0)),K1050,'BACK INFO'!$H$1),'BACK INFO'!$G$1)</f>
        <v>BILL MILLER AND COMPANY</v>
      </c>
    </row>
    <row r="1051" spans="1:21" s="11" customFormat="1" x14ac:dyDescent="0.35">
      <c r="A1051" s="11" t="s">
        <v>94</v>
      </c>
      <c r="B1051" s="11">
        <v>2018</v>
      </c>
      <c r="C1051" s="11">
        <v>10</v>
      </c>
      <c r="D1051" s="11" t="s">
        <v>95</v>
      </c>
      <c r="E1051" s="11" t="s">
        <v>96</v>
      </c>
      <c r="F1051" s="11" t="s">
        <v>700</v>
      </c>
      <c r="G1051" s="11" t="s">
        <v>241</v>
      </c>
      <c r="H1051" s="11" t="s">
        <v>151</v>
      </c>
      <c r="I1051" s="11" t="s">
        <v>200</v>
      </c>
      <c r="J1051" s="11" t="s">
        <v>120</v>
      </c>
      <c r="K1051" s="11" t="s">
        <v>69</v>
      </c>
      <c r="L1051" s="11" t="s">
        <v>143</v>
      </c>
      <c r="M1051" s="11" t="s">
        <v>122</v>
      </c>
      <c r="N1051" s="11">
        <v>8</v>
      </c>
      <c r="O1051" s="11">
        <v>2019</v>
      </c>
      <c r="P1051" s="11" t="s">
        <v>112</v>
      </c>
      <c r="Q1051" s="11" t="s">
        <v>112</v>
      </c>
      <c r="R1051" s="11" t="s">
        <v>241</v>
      </c>
      <c r="S1051" s="11" t="s">
        <v>104</v>
      </c>
      <c r="T1051" s="11">
        <v>335.05939689308565</v>
      </c>
      <c r="U1051" s="11" t="str">
        <f>IF(ISERROR(VLOOKUP(I1051,'BACK INFO'!F:F,1,0)),IF(ISERROR(VLOOKUP(I1051,'BACK INFO'!H:H,1,0)),K1051,'BACK INFO'!$H$1),'BACK INFO'!$G$1)</f>
        <v>JULIE BERTRAND</v>
      </c>
    </row>
    <row r="1052" spans="1:21" s="11" customFormat="1" x14ac:dyDescent="0.35">
      <c r="A1052" s="11" t="s">
        <v>94</v>
      </c>
      <c r="B1052" s="11">
        <v>2018</v>
      </c>
      <c r="C1052" s="11">
        <v>10</v>
      </c>
      <c r="D1052" s="11" t="s">
        <v>95</v>
      </c>
      <c r="E1052" s="11" t="s">
        <v>96</v>
      </c>
      <c r="F1052" s="11" t="s">
        <v>700</v>
      </c>
      <c r="G1052" s="11" t="s">
        <v>241</v>
      </c>
      <c r="H1052" s="11" t="s">
        <v>151</v>
      </c>
      <c r="I1052" s="11" t="s">
        <v>156</v>
      </c>
      <c r="J1052" s="11" t="s">
        <v>99</v>
      </c>
      <c r="K1052" s="11" t="s">
        <v>70</v>
      </c>
      <c r="L1052" s="11" t="s">
        <v>157</v>
      </c>
      <c r="M1052" s="11" t="s">
        <v>101</v>
      </c>
      <c r="N1052" s="11">
        <v>28</v>
      </c>
      <c r="O1052" s="11">
        <v>2019</v>
      </c>
      <c r="P1052" s="11" t="s">
        <v>112</v>
      </c>
      <c r="Q1052" s="11" t="s">
        <v>112</v>
      </c>
      <c r="R1052" s="11" t="s">
        <v>241</v>
      </c>
      <c r="S1052" s="11" t="s">
        <v>104</v>
      </c>
      <c r="T1052" s="11">
        <v>700</v>
      </c>
      <c r="U1052" s="11" t="str">
        <f>IF(ISERROR(VLOOKUP(I1052,'BACK INFO'!F:F,1,0)),IF(ISERROR(VLOOKUP(I1052,'BACK INFO'!H:H,1,0)),K1052,'BACK INFO'!$H$1),'BACK INFO'!$G$1)</f>
        <v>JUDITH ANN DEAL</v>
      </c>
    </row>
    <row r="1053" spans="1:21" s="11" customFormat="1" x14ac:dyDescent="0.35">
      <c r="A1053" s="11" t="s">
        <v>94</v>
      </c>
      <c r="B1053" s="11">
        <v>2018</v>
      </c>
      <c r="C1053" s="11">
        <v>10</v>
      </c>
      <c r="D1053" s="11" t="s">
        <v>95</v>
      </c>
      <c r="E1053" s="11" t="s">
        <v>96</v>
      </c>
      <c r="F1053" s="11" t="s">
        <v>700</v>
      </c>
      <c r="G1053" s="11" t="s">
        <v>241</v>
      </c>
      <c r="H1053" s="11" t="s">
        <v>151</v>
      </c>
      <c r="I1053" s="11" t="s">
        <v>123</v>
      </c>
      <c r="J1053" s="11" t="s">
        <v>99</v>
      </c>
      <c r="K1053" s="11" t="s">
        <v>68</v>
      </c>
      <c r="L1053" s="11" t="s">
        <v>271</v>
      </c>
      <c r="M1053" s="11" t="s">
        <v>101</v>
      </c>
      <c r="N1053" s="11">
        <v>55</v>
      </c>
      <c r="O1053" s="11">
        <v>2019</v>
      </c>
      <c r="P1053" s="11" t="s">
        <v>112</v>
      </c>
      <c r="Q1053" s="11" t="s">
        <v>112</v>
      </c>
      <c r="R1053" s="11" t="s">
        <v>241</v>
      </c>
      <c r="S1053" s="11" t="s">
        <v>104</v>
      </c>
      <c r="T1053" s="11">
        <v>1789</v>
      </c>
      <c r="U1053" s="11" t="str">
        <f>IF(ISERROR(VLOOKUP(I1053,'BACK INFO'!F:F,1,0)),IF(ISERROR(VLOOKUP(I1053,'BACK INFO'!H:H,1,0)),K1053,'BACK INFO'!$H$1),'BACK INFO'!$G$1)</f>
        <v>STEPHANIE VITALI</v>
      </c>
    </row>
    <row r="1054" spans="1:21" s="11" customFormat="1" x14ac:dyDescent="0.35">
      <c r="A1054" s="11" t="s">
        <v>94</v>
      </c>
      <c r="B1054" s="11">
        <v>2018</v>
      </c>
      <c r="C1054" s="11">
        <v>10</v>
      </c>
      <c r="D1054" s="11" t="s">
        <v>95</v>
      </c>
      <c r="E1054" s="11" t="s">
        <v>96</v>
      </c>
      <c r="F1054" s="11" t="s">
        <v>700</v>
      </c>
      <c r="G1054" s="11" t="s">
        <v>241</v>
      </c>
      <c r="H1054" s="11" t="s">
        <v>151</v>
      </c>
      <c r="I1054" s="11" t="s">
        <v>123</v>
      </c>
      <c r="J1054" s="11" t="s">
        <v>99</v>
      </c>
      <c r="K1054" s="11" t="s">
        <v>68</v>
      </c>
      <c r="L1054" s="11" t="s">
        <v>129</v>
      </c>
      <c r="M1054" s="11" t="s">
        <v>122</v>
      </c>
      <c r="N1054" s="11">
        <v>39</v>
      </c>
      <c r="O1054" s="11">
        <v>2019</v>
      </c>
      <c r="P1054" s="11" t="s">
        <v>112</v>
      </c>
      <c r="Q1054" s="11" t="s">
        <v>112</v>
      </c>
      <c r="R1054" s="11" t="s">
        <v>241</v>
      </c>
      <c r="S1054" s="11" t="s">
        <v>104</v>
      </c>
      <c r="T1054" s="11">
        <v>1399</v>
      </c>
      <c r="U1054" s="11" t="str">
        <f>IF(ISERROR(VLOOKUP(I1054,'BACK INFO'!F:F,1,0)),IF(ISERROR(VLOOKUP(I1054,'BACK INFO'!H:H,1,0)),K1054,'BACK INFO'!$H$1),'BACK INFO'!$G$1)</f>
        <v>STEPHANIE VITALI</v>
      </c>
    </row>
    <row r="1055" spans="1:21" s="11" customFormat="1" x14ac:dyDescent="0.35">
      <c r="A1055" s="11" t="s">
        <v>94</v>
      </c>
      <c r="B1055" s="11">
        <v>2018</v>
      </c>
      <c r="C1055" s="11">
        <v>10</v>
      </c>
      <c r="D1055" s="11" t="s">
        <v>95</v>
      </c>
      <c r="E1055" s="11" t="s">
        <v>96</v>
      </c>
      <c r="F1055" s="11" t="s">
        <v>700</v>
      </c>
      <c r="G1055" s="11" t="s">
        <v>241</v>
      </c>
      <c r="H1055" s="11" t="s">
        <v>151</v>
      </c>
      <c r="I1055" s="11" t="s">
        <v>288</v>
      </c>
      <c r="J1055" s="11" t="s">
        <v>99</v>
      </c>
      <c r="K1055" s="11" t="s">
        <v>70</v>
      </c>
      <c r="L1055" s="11" t="s">
        <v>157</v>
      </c>
      <c r="M1055" s="11" t="s">
        <v>101</v>
      </c>
      <c r="N1055" s="11">
        <v>5</v>
      </c>
      <c r="O1055" s="11">
        <v>2019</v>
      </c>
      <c r="P1055" s="11" t="s">
        <v>112</v>
      </c>
      <c r="Q1055" s="11" t="s">
        <v>112</v>
      </c>
      <c r="R1055" s="11" t="s">
        <v>241</v>
      </c>
      <c r="S1055" s="11" t="s">
        <v>104</v>
      </c>
      <c r="T1055" s="11">
        <v>125</v>
      </c>
      <c r="U1055" s="11" t="str">
        <f>IF(ISERROR(VLOOKUP(I1055,'BACK INFO'!F:F,1,0)),IF(ISERROR(VLOOKUP(I1055,'BACK INFO'!H:H,1,0)),K1055,'BACK INFO'!$H$1),'BACK INFO'!$G$1)</f>
        <v>JUDITH ANN DEAL</v>
      </c>
    </row>
    <row r="1056" spans="1:21" s="11" customFormat="1" x14ac:dyDescent="0.35">
      <c r="A1056" s="11" t="s">
        <v>94</v>
      </c>
      <c r="B1056" s="11">
        <v>2018</v>
      </c>
      <c r="C1056" s="11">
        <v>10</v>
      </c>
      <c r="D1056" s="11" t="s">
        <v>95</v>
      </c>
      <c r="E1056" s="11" t="s">
        <v>96</v>
      </c>
      <c r="F1056" s="11" t="s">
        <v>700</v>
      </c>
      <c r="G1056" s="11" t="s">
        <v>241</v>
      </c>
      <c r="H1056" s="11" t="s">
        <v>151</v>
      </c>
      <c r="I1056" s="11" t="s">
        <v>363</v>
      </c>
      <c r="J1056" s="11" t="s">
        <v>99</v>
      </c>
      <c r="K1056" s="11" t="s">
        <v>72</v>
      </c>
      <c r="L1056" s="11" t="s">
        <v>364</v>
      </c>
      <c r="M1056" s="11" t="s">
        <v>101</v>
      </c>
      <c r="N1056" s="11">
        <v>18</v>
      </c>
      <c r="O1056" s="11">
        <v>2019</v>
      </c>
      <c r="P1056" s="11" t="s">
        <v>112</v>
      </c>
      <c r="Q1056" s="11" t="s">
        <v>112</v>
      </c>
      <c r="R1056" s="11" t="s">
        <v>241</v>
      </c>
      <c r="S1056" s="11" t="s">
        <v>104</v>
      </c>
      <c r="T1056" s="11">
        <v>441</v>
      </c>
      <c r="U1056" s="11" t="str">
        <f>IF(ISERROR(VLOOKUP(I1056,'BACK INFO'!F:F,1,0)),IF(ISERROR(VLOOKUP(I1056,'BACK INFO'!H:H,1,0)),K1056,'BACK INFO'!$H$1),'BACK INFO'!$G$1)</f>
        <v>BILL MILLER AND COMPANY</v>
      </c>
    </row>
    <row r="1057" spans="1:21" s="11" customFormat="1" x14ac:dyDescent="0.35">
      <c r="A1057" s="11" t="s">
        <v>94</v>
      </c>
      <c r="B1057" s="11">
        <v>2018</v>
      </c>
      <c r="C1057" s="11">
        <v>10</v>
      </c>
      <c r="D1057" s="11" t="s">
        <v>95</v>
      </c>
      <c r="E1057" s="11" t="s">
        <v>96</v>
      </c>
      <c r="F1057" s="11" t="s">
        <v>700</v>
      </c>
      <c r="G1057" s="11" t="s">
        <v>241</v>
      </c>
      <c r="H1057" s="11" t="s">
        <v>151</v>
      </c>
      <c r="I1057" s="11" t="s">
        <v>369</v>
      </c>
      <c r="J1057" s="11" t="s">
        <v>99</v>
      </c>
      <c r="K1057" s="11" t="s">
        <v>72</v>
      </c>
      <c r="L1057" s="11" t="s">
        <v>114</v>
      </c>
      <c r="M1057" s="11" t="s">
        <v>101</v>
      </c>
      <c r="N1057" s="11">
        <v>5</v>
      </c>
      <c r="O1057" s="11">
        <v>2019</v>
      </c>
      <c r="P1057" s="11" t="s">
        <v>112</v>
      </c>
      <c r="Q1057" s="11" t="s">
        <v>112</v>
      </c>
      <c r="R1057" s="11" t="s">
        <v>241</v>
      </c>
      <c r="S1057" s="11" t="s">
        <v>104</v>
      </c>
      <c r="T1057" s="11">
        <v>125</v>
      </c>
      <c r="U1057" s="11" t="str">
        <f>IF(ISERROR(VLOOKUP(I1057,'BACK INFO'!F:F,1,0)),IF(ISERROR(VLOOKUP(I1057,'BACK INFO'!H:H,1,0)),K1057,'BACK INFO'!$H$1),'BACK INFO'!$G$1)</f>
        <v>BILL MILLER AND COMPANY</v>
      </c>
    </row>
    <row r="1058" spans="1:21" s="11" customFormat="1" x14ac:dyDescent="0.35">
      <c r="A1058" s="11" t="s">
        <v>94</v>
      </c>
      <c r="B1058" s="11">
        <v>2018</v>
      </c>
      <c r="C1058" s="11">
        <v>10</v>
      </c>
      <c r="D1058" s="11" t="s">
        <v>95</v>
      </c>
      <c r="E1058" s="11" t="s">
        <v>96</v>
      </c>
      <c r="F1058" s="11" t="s">
        <v>700</v>
      </c>
      <c r="G1058" s="11" t="s">
        <v>241</v>
      </c>
      <c r="H1058" s="11" t="s">
        <v>151</v>
      </c>
      <c r="I1058" s="11" t="s">
        <v>255</v>
      </c>
      <c r="J1058" s="11" t="s">
        <v>99</v>
      </c>
      <c r="K1058" s="11" t="s">
        <v>72</v>
      </c>
      <c r="L1058" s="11" t="s">
        <v>114</v>
      </c>
      <c r="M1058" s="11" t="s">
        <v>101</v>
      </c>
      <c r="N1058" s="11">
        <v>10</v>
      </c>
      <c r="O1058" s="11">
        <v>2019</v>
      </c>
      <c r="P1058" s="11" t="s">
        <v>112</v>
      </c>
      <c r="Q1058" s="11" t="s">
        <v>112</v>
      </c>
      <c r="R1058" s="11" t="s">
        <v>241</v>
      </c>
      <c r="S1058" s="11" t="s">
        <v>104</v>
      </c>
      <c r="T1058" s="11">
        <v>250</v>
      </c>
      <c r="U1058" s="11" t="str">
        <f>IF(ISERROR(VLOOKUP(I1058,'BACK INFO'!F:F,1,0)),IF(ISERROR(VLOOKUP(I1058,'BACK INFO'!H:H,1,0)),K1058,'BACK INFO'!$H$1),'BACK INFO'!$G$1)</f>
        <v>BILL MILLER AND COMPANY</v>
      </c>
    </row>
    <row r="1059" spans="1:21" s="11" customFormat="1" x14ac:dyDescent="0.35">
      <c r="A1059" s="11" t="s">
        <v>94</v>
      </c>
      <c r="B1059" s="11">
        <v>2018</v>
      </c>
      <c r="C1059" s="11">
        <v>10</v>
      </c>
      <c r="D1059" s="11" t="s">
        <v>95</v>
      </c>
      <c r="E1059" s="11" t="s">
        <v>96</v>
      </c>
      <c r="F1059" s="11" t="s">
        <v>700</v>
      </c>
      <c r="G1059" s="11" t="s">
        <v>241</v>
      </c>
      <c r="H1059" s="11" t="s">
        <v>151</v>
      </c>
      <c r="I1059" s="11" t="s">
        <v>329</v>
      </c>
      <c r="J1059" s="11" t="s">
        <v>99</v>
      </c>
      <c r="K1059" s="11" t="s">
        <v>245</v>
      </c>
      <c r="L1059" s="11" t="s">
        <v>114</v>
      </c>
      <c r="M1059" s="11" t="s">
        <v>101</v>
      </c>
      <c r="N1059" s="11">
        <v>8</v>
      </c>
      <c r="O1059" s="11">
        <v>2019</v>
      </c>
      <c r="P1059" s="11" t="s">
        <v>112</v>
      </c>
      <c r="Q1059" s="11" t="s">
        <v>112</v>
      </c>
      <c r="R1059" s="11" t="s">
        <v>241</v>
      </c>
      <c r="S1059" s="11" t="s">
        <v>104</v>
      </c>
      <c r="T1059" s="11">
        <v>196</v>
      </c>
      <c r="U1059" s="11" t="str">
        <f>IF(ISERROR(VLOOKUP(I1059,'BACK INFO'!F:F,1,0)),IF(ISERROR(VLOOKUP(I1059,'BACK INFO'!H:H,1,0)),K1059,'BACK INFO'!$H$1),'BACK INFO'!$G$1)</f>
        <v>JULIUS ORTIZ MALDONADO</v>
      </c>
    </row>
    <row r="1060" spans="1:21" s="11" customFormat="1" x14ac:dyDescent="0.35">
      <c r="A1060" s="11" t="s">
        <v>94</v>
      </c>
      <c r="B1060" s="11">
        <v>2018</v>
      </c>
      <c r="C1060" s="11">
        <v>10</v>
      </c>
      <c r="D1060" s="11" t="s">
        <v>95</v>
      </c>
      <c r="E1060" s="11" t="s">
        <v>96</v>
      </c>
      <c r="F1060" s="11" t="s">
        <v>700</v>
      </c>
      <c r="G1060" s="11" t="s">
        <v>241</v>
      </c>
      <c r="H1060" s="11" t="s">
        <v>151</v>
      </c>
      <c r="I1060" s="11" t="s">
        <v>391</v>
      </c>
      <c r="J1060" s="11" t="s">
        <v>99</v>
      </c>
      <c r="K1060" s="11" t="s">
        <v>75</v>
      </c>
      <c r="L1060" s="11" t="s">
        <v>273</v>
      </c>
      <c r="M1060" s="11" t="s">
        <v>101</v>
      </c>
      <c r="N1060" s="11">
        <v>4</v>
      </c>
      <c r="O1060" s="11">
        <v>2019</v>
      </c>
      <c r="P1060" s="11" t="s">
        <v>112</v>
      </c>
      <c r="Q1060" s="11" t="s">
        <v>112</v>
      </c>
      <c r="R1060" s="11" t="s">
        <v>241</v>
      </c>
      <c r="S1060" s="11" t="s">
        <v>104</v>
      </c>
      <c r="T1060" s="11">
        <v>100</v>
      </c>
      <c r="U1060" s="11" t="str">
        <f>IF(ISERROR(VLOOKUP(I1060,'BACK INFO'!F:F,1,0)),IF(ISERROR(VLOOKUP(I1060,'BACK INFO'!H:H,1,0)),K1060,'BACK INFO'!$H$1),'BACK INFO'!$G$1)</f>
        <v>LAURA BONG</v>
      </c>
    </row>
    <row r="1061" spans="1:21" s="11" customFormat="1" x14ac:dyDescent="0.35">
      <c r="A1061" s="11" t="s">
        <v>94</v>
      </c>
      <c r="B1061" s="11">
        <v>2018</v>
      </c>
      <c r="C1061" s="11">
        <v>10</v>
      </c>
      <c r="D1061" s="11" t="s">
        <v>95</v>
      </c>
      <c r="E1061" s="11" t="s">
        <v>96</v>
      </c>
      <c r="F1061" s="11" t="s">
        <v>700</v>
      </c>
      <c r="G1061" s="11" t="s">
        <v>241</v>
      </c>
      <c r="H1061" s="11" t="s">
        <v>151</v>
      </c>
      <c r="I1061" s="11" t="s">
        <v>374</v>
      </c>
      <c r="J1061" s="11" t="s">
        <v>120</v>
      </c>
      <c r="K1061" s="11" t="s">
        <v>69</v>
      </c>
      <c r="L1061" s="11" t="s">
        <v>143</v>
      </c>
      <c r="M1061" s="11" t="s">
        <v>122</v>
      </c>
      <c r="N1061" s="11">
        <v>45</v>
      </c>
      <c r="O1061" s="11">
        <v>2019</v>
      </c>
      <c r="P1061" s="11" t="s">
        <v>112</v>
      </c>
      <c r="Q1061" s="11" t="s">
        <v>112</v>
      </c>
      <c r="R1061" s="11" t="s">
        <v>241</v>
      </c>
      <c r="S1061" s="11" t="s">
        <v>104</v>
      </c>
      <c r="T1061" s="11">
        <v>1157.8967407858665</v>
      </c>
      <c r="U1061" s="11" t="str">
        <f>IF(ISERROR(VLOOKUP(I1061,'BACK INFO'!F:F,1,0)),IF(ISERROR(VLOOKUP(I1061,'BACK INFO'!H:H,1,0)),K1061,'BACK INFO'!$H$1),'BACK INFO'!$G$1)</f>
        <v>JULIE BERTRAND</v>
      </c>
    </row>
    <row r="1062" spans="1:21" s="11" customFormat="1" x14ac:dyDescent="0.35">
      <c r="A1062" s="11" t="s">
        <v>94</v>
      </c>
      <c r="B1062" s="11">
        <v>2018</v>
      </c>
      <c r="C1062" s="11">
        <v>10</v>
      </c>
      <c r="D1062" s="11" t="s">
        <v>95</v>
      </c>
      <c r="E1062" s="11" t="s">
        <v>96</v>
      </c>
      <c r="F1062" s="11" t="s">
        <v>700</v>
      </c>
      <c r="G1062" s="11" t="s">
        <v>241</v>
      </c>
      <c r="H1062" s="11" t="s">
        <v>151</v>
      </c>
      <c r="I1062" s="11" t="s">
        <v>393</v>
      </c>
      <c r="J1062" s="11" t="s">
        <v>99</v>
      </c>
      <c r="K1062" s="11" t="s">
        <v>73</v>
      </c>
      <c r="L1062" s="11" t="s">
        <v>114</v>
      </c>
      <c r="M1062" s="11" t="s">
        <v>101</v>
      </c>
      <c r="N1062" s="11">
        <v>31</v>
      </c>
      <c r="O1062" s="11">
        <v>2019</v>
      </c>
      <c r="P1062" s="11" t="s">
        <v>112</v>
      </c>
      <c r="Q1062" s="11" t="s">
        <v>112</v>
      </c>
      <c r="R1062" s="11" t="s">
        <v>241</v>
      </c>
      <c r="S1062" s="11" t="s">
        <v>104</v>
      </c>
      <c r="T1062" s="11">
        <v>1085</v>
      </c>
      <c r="U1062" s="11" t="str">
        <f>IF(ISERROR(VLOOKUP(I1062,'BACK INFO'!F:F,1,0)),IF(ISERROR(VLOOKUP(I1062,'BACK INFO'!H:H,1,0)),K1062,'BACK INFO'!$H$1),'BACK INFO'!$G$1)</f>
        <v>PHYLLIS POSNER</v>
      </c>
    </row>
    <row r="1063" spans="1:21" s="11" customFormat="1" x14ac:dyDescent="0.35">
      <c r="A1063" s="11" t="s">
        <v>94</v>
      </c>
      <c r="B1063" s="11">
        <v>2018</v>
      </c>
      <c r="C1063" s="11">
        <v>10</v>
      </c>
      <c r="D1063" s="11" t="s">
        <v>95</v>
      </c>
      <c r="E1063" s="11" t="s">
        <v>96</v>
      </c>
      <c r="F1063" s="11" t="s">
        <v>700</v>
      </c>
      <c r="G1063" s="11" t="s">
        <v>241</v>
      </c>
      <c r="H1063" s="11" t="s">
        <v>151</v>
      </c>
      <c r="I1063" s="11" t="s">
        <v>396</v>
      </c>
      <c r="J1063" s="11" t="s">
        <v>99</v>
      </c>
      <c r="K1063" s="11" t="s">
        <v>67</v>
      </c>
      <c r="L1063" s="11" t="s">
        <v>133</v>
      </c>
      <c r="M1063" s="11" t="s">
        <v>101</v>
      </c>
      <c r="N1063" s="11">
        <v>12</v>
      </c>
      <c r="O1063" s="11">
        <v>2019</v>
      </c>
      <c r="P1063" s="11" t="s">
        <v>112</v>
      </c>
      <c r="Q1063" s="11" t="s">
        <v>112</v>
      </c>
      <c r="R1063" s="11" t="s">
        <v>241</v>
      </c>
      <c r="S1063" s="11" t="s">
        <v>104</v>
      </c>
      <c r="T1063" s="11">
        <v>294</v>
      </c>
      <c r="U1063" s="11" t="str">
        <f>IF(ISERROR(VLOOKUP(I1063,'BACK INFO'!F:F,1,0)),IF(ISERROR(VLOOKUP(I1063,'BACK INFO'!H:H,1,0)),K1063,'BACK INFO'!$H$1),'BACK INFO'!$G$1)</f>
        <v>ANITA M. HOPKINS</v>
      </c>
    </row>
    <row r="1064" spans="1:21" s="11" customFormat="1" x14ac:dyDescent="0.35">
      <c r="A1064" s="11" t="s">
        <v>94</v>
      </c>
      <c r="B1064" s="11">
        <v>2018</v>
      </c>
      <c r="C1064" s="11">
        <v>10</v>
      </c>
      <c r="D1064" s="11" t="s">
        <v>95</v>
      </c>
      <c r="E1064" s="11" t="s">
        <v>96</v>
      </c>
      <c r="F1064" s="11" t="s">
        <v>700</v>
      </c>
      <c r="G1064" s="11" t="s">
        <v>241</v>
      </c>
      <c r="H1064" s="11" t="s">
        <v>152</v>
      </c>
      <c r="I1064" s="11" t="s">
        <v>353</v>
      </c>
      <c r="J1064" s="11" t="s">
        <v>99</v>
      </c>
      <c r="K1064" s="11" t="s">
        <v>72</v>
      </c>
      <c r="L1064" s="11" t="s">
        <v>114</v>
      </c>
      <c r="M1064" s="11" t="s">
        <v>101</v>
      </c>
      <c r="N1064" s="11">
        <v>2</v>
      </c>
      <c r="O1064" s="11">
        <v>2019</v>
      </c>
      <c r="P1064" s="11" t="s">
        <v>112</v>
      </c>
      <c r="Q1064" s="11" t="s">
        <v>112</v>
      </c>
      <c r="R1064" s="11" t="s">
        <v>241</v>
      </c>
      <c r="S1064" s="11" t="s">
        <v>104</v>
      </c>
      <c r="T1064" s="11">
        <v>80</v>
      </c>
      <c r="U1064" s="11" t="str">
        <f>IF(ISERROR(VLOOKUP(I1064,'BACK INFO'!F:F,1,0)),IF(ISERROR(VLOOKUP(I1064,'BACK INFO'!H:H,1,0)),K1064,'BACK INFO'!$H$1),'BACK INFO'!$G$1)</f>
        <v>BILL MILLER AND COMPANY</v>
      </c>
    </row>
    <row r="1065" spans="1:21" s="11" customFormat="1" x14ac:dyDescent="0.35">
      <c r="A1065" s="11" t="s">
        <v>94</v>
      </c>
      <c r="B1065" s="11">
        <v>2018</v>
      </c>
      <c r="C1065" s="11">
        <v>10</v>
      </c>
      <c r="D1065" s="11" t="s">
        <v>95</v>
      </c>
      <c r="E1065" s="11" t="s">
        <v>96</v>
      </c>
      <c r="F1065" s="11" t="s">
        <v>700</v>
      </c>
      <c r="G1065" s="11" t="s">
        <v>241</v>
      </c>
      <c r="H1065" s="11" t="s">
        <v>152</v>
      </c>
      <c r="I1065" s="11" t="s">
        <v>686</v>
      </c>
      <c r="J1065" s="11" t="s">
        <v>99</v>
      </c>
      <c r="K1065" s="11" t="s">
        <v>54</v>
      </c>
      <c r="L1065" s="11" t="s">
        <v>100</v>
      </c>
      <c r="M1065" s="11" t="s">
        <v>101</v>
      </c>
      <c r="N1065" s="11">
        <v>11</v>
      </c>
      <c r="O1065" s="11">
        <v>2019</v>
      </c>
      <c r="P1065" s="11" t="s">
        <v>112</v>
      </c>
      <c r="Q1065" s="11" t="s">
        <v>112</v>
      </c>
      <c r="R1065" s="11" t="s">
        <v>241</v>
      </c>
      <c r="S1065" s="11" t="s">
        <v>104</v>
      </c>
      <c r="T1065" s="11">
        <v>426.31000000000006</v>
      </c>
      <c r="U1065" s="11" t="str">
        <f>IF(ISERROR(VLOOKUP(I1065,'BACK INFO'!F:F,1,0)),IF(ISERROR(VLOOKUP(I1065,'BACK INFO'!H:H,1,0)),K1065,'BACK INFO'!$H$1),'BACK INFO'!$G$1)</f>
        <v>PAIGE ALYSE STRAUGHAN</v>
      </c>
    </row>
    <row r="1066" spans="1:21" s="11" customFormat="1" x14ac:dyDescent="0.35">
      <c r="A1066" s="11" t="s">
        <v>94</v>
      </c>
      <c r="B1066" s="11">
        <v>2018</v>
      </c>
      <c r="C1066" s="11">
        <v>10</v>
      </c>
      <c r="D1066" s="11" t="s">
        <v>95</v>
      </c>
      <c r="E1066" s="11" t="s">
        <v>96</v>
      </c>
      <c r="F1066" s="11" t="s">
        <v>700</v>
      </c>
      <c r="G1066" s="11" t="s">
        <v>241</v>
      </c>
      <c r="H1066" s="11" t="s">
        <v>152</v>
      </c>
      <c r="I1066" s="11" t="s">
        <v>200</v>
      </c>
      <c r="J1066" s="11" t="s">
        <v>120</v>
      </c>
      <c r="K1066" s="11" t="s">
        <v>69</v>
      </c>
      <c r="L1066" s="11" t="s">
        <v>143</v>
      </c>
      <c r="M1066" s="11" t="s">
        <v>122</v>
      </c>
      <c r="N1066" s="11">
        <v>7</v>
      </c>
      <c r="O1066" s="11">
        <v>2019</v>
      </c>
      <c r="P1066" s="11" t="s">
        <v>112</v>
      </c>
      <c r="Q1066" s="11" t="s">
        <v>112</v>
      </c>
      <c r="R1066" s="11" t="s">
        <v>241</v>
      </c>
      <c r="S1066" s="11" t="s">
        <v>104</v>
      </c>
      <c r="T1066" s="11">
        <v>273.37800791958574</v>
      </c>
      <c r="U1066" s="11" t="str">
        <f>IF(ISERROR(VLOOKUP(I1066,'BACK INFO'!F:F,1,0)),IF(ISERROR(VLOOKUP(I1066,'BACK INFO'!H:H,1,0)),K1066,'BACK INFO'!$H$1),'BACK INFO'!$G$1)</f>
        <v>JULIE BERTRAND</v>
      </c>
    </row>
    <row r="1067" spans="1:21" s="11" customFormat="1" x14ac:dyDescent="0.35">
      <c r="A1067" s="11" t="s">
        <v>94</v>
      </c>
      <c r="B1067" s="11">
        <v>2018</v>
      </c>
      <c r="C1067" s="11">
        <v>10</v>
      </c>
      <c r="D1067" s="11" t="s">
        <v>95</v>
      </c>
      <c r="E1067" s="11" t="s">
        <v>96</v>
      </c>
      <c r="F1067" s="11" t="s">
        <v>700</v>
      </c>
      <c r="G1067" s="11" t="s">
        <v>241</v>
      </c>
      <c r="H1067" s="11" t="s">
        <v>152</v>
      </c>
      <c r="I1067" s="11" t="s">
        <v>243</v>
      </c>
      <c r="J1067" s="11" t="s">
        <v>99</v>
      </c>
      <c r="K1067" s="11" t="s">
        <v>70</v>
      </c>
      <c r="L1067" s="11" t="s">
        <v>157</v>
      </c>
      <c r="M1067" s="11" t="s">
        <v>101</v>
      </c>
      <c r="N1067" s="11">
        <v>7</v>
      </c>
      <c r="O1067" s="11">
        <v>2019</v>
      </c>
      <c r="P1067" s="11" t="s">
        <v>112</v>
      </c>
      <c r="Q1067" s="11" t="s">
        <v>112</v>
      </c>
      <c r="R1067" s="11" t="s">
        <v>241</v>
      </c>
      <c r="S1067" s="11" t="s">
        <v>104</v>
      </c>
      <c r="T1067" s="11">
        <v>235</v>
      </c>
      <c r="U1067" s="11" t="str">
        <f>IF(ISERROR(VLOOKUP(I1067,'BACK INFO'!F:F,1,0)),IF(ISERROR(VLOOKUP(I1067,'BACK INFO'!H:H,1,0)),K1067,'BACK INFO'!$H$1),'BACK INFO'!$G$1)</f>
        <v>JUDITH ANN DEAL</v>
      </c>
    </row>
    <row r="1068" spans="1:21" s="11" customFormat="1" x14ac:dyDescent="0.35">
      <c r="A1068" s="11" t="s">
        <v>94</v>
      </c>
      <c r="B1068" s="11">
        <v>2018</v>
      </c>
      <c r="C1068" s="11">
        <v>10</v>
      </c>
      <c r="D1068" s="11" t="s">
        <v>95</v>
      </c>
      <c r="E1068" s="11" t="s">
        <v>96</v>
      </c>
      <c r="F1068" s="11" t="s">
        <v>700</v>
      </c>
      <c r="G1068" s="11" t="s">
        <v>241</v>
      </c>
      <c r="H1068" s="11" t="s">
        <v>152</v>
      </c>
      <c r="I1068" s="11" t="s">
        <v>355</v>
      </c>
      <c r="J1068" s="11" t="s">
        <v>120</v>
      </c>
      <c r="K1068" s="11" t="s">
        <v>66</v>
      </c>
      <c r="L1068" s="11" t="s">
        <v>121</v>
      </c>
      <c r="M1068" s="11" t="s">
        <v>122</v>
      </c>
      <c r="N1068" s="11">
        <v>9</v>
      </c>
      <c r="O1068" s="11">
        <v>2019</v>
      </c>
      <c r="P1068" s="11" t="s">
        <v>112</v>
      </c>
      <c r="Q1068" s="11" t="s">
        <v>112</v>
      </c>
      <c r="R1068" s="11" t="s">
        <v>241</v>
      </c>
      <c r="S1068" s="11" t="s">
        <v>104</v>
      </c>
      <c r="T1068" s="11">
        <v>435.57721596101135</v>
      </c>
      <c r="U1068" s="11" t="str">
        <f>IF(ISERROR(VLOOKUP(I1068,'BACK INFO'!F:F,1,0)),IF(ISERROR(VLOOKUP(I1068,'BACK INFO'!H:H,1,0)),K1068,'BACK INFO'!$H$1),'BACK INFO'!$G$1)</f>
        <v>SHOUTOUTAGENCY</v>
      </c>
    </row>
    <row r="1069" spans="1:21" s="11" customFormat="1" x14ac:dyDescent="0.35">
      <c r="A1069" s="11" t="s">
        <v>94</v>
      </c>
      <c r="B1069" s="11">
        <v>2018</v>
      </c>
      <c r="C1069" s="11">
        <v>10</v>
      </c>
      <c r="D1069" s="11" t="s">
        <v>95</v>
      </c>
      <c r="E1069" s="11" t="s">
        <v>96</v>
      </c>
      <c r="F1069" s="11" t="s">
        <v>700</v>
      </c>
      <c r="G1069" s="11" t="s">
        <v>241</v>
      </c>
      <c r="H1069" s="11" t="s">
        <v>152</v>
      </c>
      <c r="I1069" s="11" t="s">
        <v>356</v>
      </c>
      <c r="J1069" s="11" t="s">
        <v>99</v>
      </c>
      <c r="K1069" s="11" t="s">
        <v>75</v>
      </c>
      <c r="L1069" s="11" t="s">
        <v>273</v>
      </c>
      <c r="M1069" s="11" t="s">
        <v>101</v>
      </c>
      <c r="N1069" s="11">
        <v>1</v>
      </c>
      <c r="O1069" s="11">
        <v>2019</v>
      </c>
      <c r="P1069" s="11" t="s">
        <v>112</v>
      </c>
      <c r="Q1069" s="11" t="s">
        <v>112</v>
      </c>
      <c r="R1069" s="11" t="s">
        <v>241</v>
      </c>
      <c r="S1069" s="11" t="s">
        <v>104</v>
      </c>
      <c r="T1069" s="11">
        <v>33</v>
      </c>
      <c r="U1069" s="11" t="str">
        <f>IF(ISERROR(VLOOKUP(I1069,'BACK INFO'!F:F,1,0)),IF(ISERROR(VLOOKUP(I1069,'BACK INFO'!H:H,1,0)),K1069,'BACK INFO'!$H$1),'BACK INFO'!$G$1)</f>
        <v>LAURA BONG</v>
      </c>
    </row>
    <row r="1070" spans="1:21" s="11" customFormat="1" x14ac:dyDescent="0.35">
      <c r="A1070" s="11" t="s">
        <v>94</v>
      </c>
      <c r="B1070" s="11">
        <v>2018</v>
      </c>
      <c r="C1070" s="11">
        <v>10</v>
      </c>
      <c r="D1070" s="11" t="s">
        <v>95</v>
      </c>
      <c r="E1070" s="11" t="s">
        <v>96</v>
      </c>
      <c r="F1070" s="11" t="s">
        <v>700</v>
      </c>
      <c r="G1070" s="11" t="s">
        <v>241</v>
      </c>
      <c r="H1070" s="11" t="s">
        <v>152</v>
      </c>
      <c r="I1070" s="11" t="s">
        <v>357</v>
      </c>
      <c r="J1070" s="11" t="s">
        <v>120</v>
      </c>
      <c r="K1070" s="11" t="s">
        <v>69</v>
      </c>
      <c r="L1070" s="11" t="s">
        <v>143</v>
      </c>
      <c r="M1070" s="11" t="s">
        <v>122</v>
      </c>
      <c r="N1070" s="11">
        <v>7</v>
      </c>
      <c r="O1070" s="11">
        <v>2019</v>
      </c>
      <c r="P1070" s="11" t="s">
        <v>112</v>
      </c>
      <c r="Q1070" s="11" t="s">
        <v>112</v>
      </c>
      <c r="R1070" s="11" t="s">
        <v>241</v>
      </c>
      <c r="S1070" s="11" t="s">
        <v>104</v>
      </c>
      <c r="T1070" s="11">
        <v>238.34907097167226</v>
      </c>
      <c r="U1070" s="11" t="str">
        <f>IF(ISERROR(VLOOKUP(I1070,'BACK INFO'!F:F,1,0)),IF(ISERROR(VLOOKUP(I1070,'BACK INFO'!H:H,1,0)),K1070,'BACK INFO'!$H$1),'BACK INFO'!$G$1)</f>
        <v>JULIE BERTRAND</v>
      </c>
    </row>
    <row r="1071" spans="1:21" s="11" customFormat="1" x14ac:dyDescent="0.35">
      <c r="A1071" s="11" t="s">
        <v>94</v>
      </c>
      <c r="B1071" s="11">
        <v>2018</v>
      </c>
      <c r="C1071" s="11">
        <v>10</v>
      </c>
      <c r="D1071" s="11" t="s">
        <v>95</v>
      </c>
      <c r="E1071" s="11" t="s">
        <v>96</v>
      </c>
      <c r="F1071" s="11" t="s">
        <v>700</v>
      </c>
      <c r="G1071" s="11" t="s">
        <v>241</v>
      </c>
      <c r="H1071" s="11" t="s">
        <v>152</v>
      </c>
      <c r="I1071" s="11" t="s">
        <v>358</v>
      </c>
      <c r="J1071" s="11" t="s">
        <v>99</v>
      </c>
      <c r="K1071" s="11" t="s">
        <v>72</v>
      </c>
      <c r="L1071" s="11" t="s">
        <v>359</v>
      </c>
      <c r="M1071" s="11" t="s">
        <v>101</v>
      </c>
      <c r="N1071" s="11">
        <v>30</v>
      </c>
      <c r="O1071" s="11">
        <v>2019</v>
      </c>
      <c r="P1071" s="11" t="s">
        <v>112</v>
      </c>
      <c r="Q1071" s="11" t="s">
        <v>112</v>
      </c>
      <c r="R1071" s="11" t="s">
        <v>241</v>
      </c>
      <c r="S1071" s="11" t="s">
        <v>104</v>
      </c>
      <c r="T1071" s="11">
        <v>1155</v>
      </c>
      <c r="U1071" s="11" t="str">
        <f>IF(ISERROR(VLOOKUP(I1071,'BACK INFO'!F:F,1,0)),IF(ISERROR(VLOOKUP(I1071,'BACK INFO'!H:H,1,0)),K1071,'BACK INFO'!$H$1),'BACK INFO'!$G$1)</f>
        <v>BILL MILLER AND COMPANY</v>
      </c>
    </row>
    <row r="1072" spans="1:21" s="11" customFormat="1" x14ac:dyDescent="0.35">
      <c r="A1072" s="11" t="s">
        <v>94</v>
      </c>
      <c r="B1072" s="11">
        <v>2018</v>
      </c>
      <c r="C1072" s="11">
        <v>10</v>
      </c>
      <c r="D1072" s="11" t="s">
        <v>95</v>
      </c>
      <c r="E1072" s="11" t="s">
        <v>96</v>
      </c>
      <c r="F1072" s="11" t="s">
        <v>700</v>
      </c>
      <c r="G1072" s="11" t="s">
        <v>241</v>
      </c>
      <c r="H1072" s="11" t="s">
        <v>152</v>
      </c>
      <c r="I1072" s="11" t="s">
        <v>283</v>
      </c>
      <c r="J1072" s="11" t="s">
        <v>99</v>
      </c>
      <c r="K1072" s="11" t="s">
        <v>72</v>
      </c>
      <c r="L1072" s="11" t="s">
        <v>114</v>
      </c>
      <c r="M1072" s="11" t="s">
        <v>101</v>
      </c>
      <c r="N1072" s="11">
        <v>4</v>
      </c>
      <c r="O1072" s="11">
        <v>2019</v>
      </c>
      <c r="P1072" s="11" t="s">
        <v>112</v>
      </c>
      <c r="Q1072" s="11" t="s">
        <v>112</v>
      </c>
      <c r="R1072" s="11" t="s">
        <v>241</v>
      </c>
      <c r="S1072" s="11" t="s">
        <v>104</v>
      </c>
      <c r="T1072" s="11">
        <v>120</v>
      </c>
      <c r="U1072" s="11" t="str">
        <f>IF(ISERROR(VLOOKUP(I1072,'BACK INFO'!F:F,1,0)),IF(ISERROR(VLOOKUP(I1072,'BACK INFO'!H:H,1,0)),K1072,'BACK INFO'!$H$1),'BACK INFO'!$G$1)</f>
        <v>BILL MILLER AND COMPANY</v>
      </c>
    </row>
    <row r="1073" spans="1:21" s="11" customFormat="1" x14ac:dyDescent="0.35">
      <c r="A1073" s="11" t="s">
        <v>94</v>
      </c>
      <c r="B1073" s="11">
        <v>2018</v>
      </c>
      <c r="C1073" s="11">
        <v>10</v>
      </c>
      <c r="D1073" s="11" t="s">
        <v>95</v>
      </c>
      <c r="E1073" s="11" t="s">
        <v>96</v>
      </c>
      <c r="F1073" s="11" t="s">
        <v>700</v>
      </c>
      <c r="G1073" s="11" t="s">
        <v>241</v>
      </c>
      <c r="H1073" s="11" t="s">
        <v>152</v>
      </c>
      <c r="I1073" s="11" t="s">
        <v>360</v>
      </c>
      <c r="J1073" s="11" t="s">
        <v>99</v>
      </c>
      <c r="K1073" s="11" t="s">
        <v>72</v>
      </c>
      <c r="L1073" s="11" t="s">
        <v>359</v>
      </c>
      <c r="M1073" s="11" t="s">
        <v>101</v>
      </c>
      <c r="N1073" s="11">
        <v>51</v>
      </c>
      <c r="O1073" s="11">
        <v>2019</v>
      </c>
      <c r="P1073" s="11" t="s">
        <v>112</v>
      </c>
      <c r="Q1073" s="11" t="s">
        <v>112</v>
      </c>
      <c r="R1073" s="11" t="s">
        <v>241</v>
      </c>
      <c r="S1073" s="11" t="s">
        <v>104</v>
      </c>
      <c r="T1073" s="11">
        <v>2077</v>
      </c>
      <c r="U1073" s="11" t="str">
        <f>IF(ISERROR(VLOOKUP(I1073,'BACK INFO'!F:F,1,0)),IF(ISERROR(VLOOKUP(I1073,'BACK INFO'!H:H,1,0)),K1073,'BACK INFO'!$H$1),'BACK INFO'!$G$1)</f>
        <v>BILL MILLER AND COMPANY</v>
      </c>
    </row>
    <row r="1074" spans="1:21" s="11" customFormat="1" x14ac:dyDescent="0.35">
      <c r="A1074" s="11" t="s">
        <v>94</v>
      </c>
      <c r="B1074" s="11">
        <v>2018</v>
      </c>
      <c r="C1074" s="11">
        <v>10</v>
      </c>
      <c r="D1074" s="11" t="s">
        <v>95</v>
      </c>
      <c r="E1074" s="11" t="s">
        <v>96</v>
      </c>
      <c r="F1074" s="11" t="s">
        <v>700</v>
      </c>
      <c r="G1074" s="11" t="s">
        <v>241</v>
      </c>
      <c r="H1074" s="11" t="s">
        <v>152</v>
      </c>
      <c r="I1074" s="11" t="s">
        <v>189</v>
      </c>
      <c r="J1074" s="11" t="s">
        <v>99</v>
      </c>
      <c r="K1074" s="11" t="s">
        <v>73</v>
      </c>
      <c r="L1074" s="11" t="s">
        <v>127</v>
      </c>
      <c r="M1074" s="11" t="s">
        <v>101</v>
      </c>
      <c r="N1074" s="11">
        <v>346</v>
      </c>
      <c r="O1074" s="11">
        <v>2019</v>
      </c>
      <c r="P1074" s="11" t="s">
        <v>112</v>
      </c>
      <c r="Q1074" s="11" t="s">
        <v>112</v>
      </c>
      <c r="R1074" s="11" t="s">
        <v>241</v>
      </c>
      <c r="S1074" s="11" t="s">
        <v>104</v>
      </c>
      <c r="T1074" s="11">
        <v>14324.4</v>
      </c>
      <c r="U1074" s="11" t="str">
        <f>IF(ISERROR(VLOOKUP(I1074,'BACK INFO'!F:F,1,0)),IF(ISERROR(VLOOKUP(I1074,'BACK INFO'!H:H,1,0)),K1074,'BACK INFO'!$H$1),'BACK INFO'!$G$1)</f>
        <v>PHYLLIS POSNER</v>
      </c>
    </row>
    <row r="1075" spans="1:21" s="11" customFormat="1" x14ac:dyDescent="0.35">
      <c r="A1075" s="11" t="s">
        <v>94</v>
      </c>
      <c r="B1075" s="11">
        <v>2018</v>
      </c>
      <c r="C1075" s="11">
        <v>10</v>
      </c>
      <c r="D1075" s="11" t="s">
        <v>95</v>
      </c>
      <c r="E1075" s="11" t="s">
        <v>96</v>
      </c>
      <c r="F1075" s="11" t="s">
        <v>700</v>
      </c>
      <c r="G1075" s="11" t="s">
        <v>241</v>
      </c>
      <c r="H1075" s="11" t="s">
        <v>152</v>
      </c>
      <c r="I1075" s="11" t="s">
        <v>244</v>
      </c>
      <c r="J1075" s="11" t="s">
        <v>99</v>
      </c>
      <c r="K1075" s="11" t="s">
        <v>245</v>
      </c>
      <c r="L1075" s="11" t="s">
        <v>246</v>
      </c>
      <c r="M1075" s="11" t="s">
        <v>101</v>
      </c>
      <c r="N1075" s="11">
        <v>18</v>
      </c>
      <c r="O1075" s="11">
        <v>2019</v>
      </c>
      <c r="P1075" s="11" t="s">
        <v>112</v>
      </c>
      <c r="Q1075" s="11" t="s">
        <v>112</v>
      </c>
      <c r="R1075" s="11" t="s">
        <v>241</v>
      </c>
      <c r="S1075" s="11" t="s">
        <v>104</v>
      </c>
      <c r="T1075" s="11">
        <v>742</v>
      </c>
      <c r="U1075" s="11" t="str">
        <f>IF(ISERROR(VLOOKUP(I1075,'BACK INFO'!F:F,1,0)),IF(ISERROR(VLOOKUP(I1075,'BACK INFO'!H:H,1,0)),K1075,'BACK INFO'!$H$1),'BACK INFO'!$G$1)</f>
        <v>JULIUS ORTIZ MALDONADO</v>
      </c>
    </row>
    <row r="1076" spans="1:21" s="11" customFormat="1" x14ac:dyDescent="0.35">
      <c r="A1076" s="11" t="s">
        <v>94</v>
      </c>
      <c r="B1076" s="11">
        <v>2018</v>
      </c>
      <c r="C1076" s="11">
        <v>10</v>
      </c>
      <c r="D1076" s="11" t="s">
        <v>95</v>
      </c>
      <c r="E1076" s="11" t="s">
        <v>96</v>
      </c>
      <c r="F1076" s="11" t="s">
        <v>700</v>
      </c>
      <c r="G1076" s="11" t="s">
        <v>241</v>
      </c>
      <c r="H1076" s="11" t="s">
        <v>152</v>
      </c>
      <c r="I1076" s="11" t="s">
        <v>284</v>
      </c>
      <c r="J1076" s="11" t="s">
        <v>99</v>
      </c>
      <c r="K1076" s="11" t="s">
        <v>70</v>
      </c>
      <c r="L1076" s="11" t="s">
        <v>157</v>
      </c>
      <c r="M1076" s="11" t="s">
        <v>101</v>
      </c>
      <c r="N1076" s="11">
        <v>26</v>
      </c>
      <c r="O1076" s="11">
        <v>2019</v>
      </c>
      <c r="P1076" s="11" t="s">
        <v>112</v>
      </c>
      <c r="Q1076" s="11" t="s">
        <v>112</v>
      </c>
      <c r="R1076" s="11" t="s">
        <v>241</v>
      </c>
      <c r="S1076" s="11" t="s">
        <v>104</v>
      </c>
      <c r="T1076" s="11">
        <v>1124</v>
      </c>
      <c r="U1076" s="11" t="str">
        <f>IF(ISERROR(VLOOKUP(I1076,'BACK INFO'!F:F,1,0)),IF(ISERROR(VLOOKUP(I1076,'BACK INFO'!H:H,1,0)),K1076,'BACK INFO'!$H$1),'BACK INFO'!$G$1)</f>
        <v>JUDITH ANN DEAL</v>
      </c>
    </row>
    <row r="1077" spans="1:21" s="11" customFormat="1" x14ac:dyDescent="0.35">
      <c r="A1077" s="11" t="s">
        <v>94</v>
      </c>
      <c r="B1077" s="11">
        <v>2018</v>
      </c>
      <c r="C1077" s="11">
        <v>10</v>
      </c>
      <c r="D1077" s="11" t="s">
        <v>95</v>
      </c>
      <c r="E1077" s="11" t="s">
        <v>96</v>
      </c>
      <c r="F1077" s="11" t="s">
        <v>700</v>
      </c>
      <c r="G1077" s="11" t="s">
        <v>241</v>
      </c>
      <c r="H1077" s="11" t="s">
        <v>152</v>
      </c>
      <c r="I1077" s="11" t="s">
        <v>247</v>
      </c>
      <c r="J1077" s="11" t="s">
        <v>99</v>
      </c>
      <c r="K1077" s="11" t="s">
        <v>70</v>
      </c>
      <c r="L1077" s="11" t="s">
        <v>157</v>
      </c>
      <c r="M1077" s="11" t="s">
        <v>101</v>
      </c>
      <c r="N1077" s="11">
        <v>8</v>
      </c>
      <c r="O1077" s="11">
        <v>2019</v>
      </c>
      <c r="P1077" s="11" t="s">
        <v>112</v>
      </c>
      <c r="Q1077" s="11" t="s">
        <v>112</v>
      </c>
      <c r="R1077" s="11" t="s">
        <v>241</v>
      </c>
      <c r="S1077" s="11" t="s">
        <v>104</v>
      </c>
      <c r="T1077" s="11">
        <v>272</v>
      </c>
      <c r="U1077" s="11" t="str">
        <f>IF(ISERROR(VLOOKUP(I1077,'BACK INFO'!F:F,1,0)),IF(ISERROR(VLOOKUP(I1077,'BACK INFO'!H:H,1,0)),K1077,'BACK INFO'!$H$1),'BACK INFO'!$G$1)</f>
        <v>JUDITH ANN DEAL</v>
      </c>
    </row>
    <row r="1078" spans="1:21" s="11" customFormat="1" x14ac:dyDescent="0.35">
      <c r="A1078" s="11" t="s">
        <v>94</v>
      </c>
      <c r="B1078" s="11">
        <v>2018</v>
      </c>
      <c r="C1078" s="11">
        <v>10</v>
      </c>
      <c r="D1078" s="11" t="s">
        <v>95</v>
      </c>
      <c r="E1078" s="11" t="s">
        <v>96</v>
      </c>
      <c r="F1078" s="11" t="s">
        <v>700</v>
      </c>
      <c r="G1078" s="11" t="s">
        <v>241</v>
      </c>
      <c r="H1078" s="11" t="s">
        <v>152</v>
      </c>
      <c r="I1078" s="11" t="s">
        <v>123</v>
      </c>
      <c r="J1078" s="11" t="s">
        <v>99</v>
      </c>
      <c r="K1078" s="11" t="s">
        <v>68</v>
      </c>
      <c r="L1078" s="11" t="s">
        <v>271</v>
      </c>
      <c r="M1078" s="11" t="s">
        <v>101</v>
      </c>
      <c r="N1078" s="11">
        <v>48</v>
      </c>
      <c r="O1078" s="11">
        <v>2019</v>
      </c>
      <c r="P1078" s="11" t="s">
        <v>112</v>
      </c>
      <c r="Q1078" s="11" t="s">
        <v>112</v>
      </c>
      <c r="R1078" s="11" t="s">
        <v>241</v>
      </c>
      <c r="S1078" s="11" t="s">
        <v>104</v>
      </c>
      <c r="T1078" s="11">
        <v>2173</v>
      </c>
      <c r="U1078" s="11" t="str">
        <f>IF(ISERROR(VLOOKUP(I1078,'BACK INFO'!F:F,1,0)),IF(ISERROR(VLOOKUP(I1078,'BACK INFO'!H:H,1,0)),K1078,'BACK INFO'!$H$1),'BACK INFO'!$G$1)</f>
        <v>STEPHANIE VITALI</v>
      </c>
    </row>
    <row r="1079" spans="1:21" s="11" customFormat="1" x14ac:dyDescent="0.35">
      <c r="A1079" s="11" t="s">
        <v>94</v>
      </c>
      <c r="B1079" s="11">
        <v>2018</v>
      </c>
      <c r="C1079" s="11">
        <v>10</v>
      </c>
      <c r="D1079" s="11" t="s">
        <v>95</v>
      </c>
      <c r="E1079" s="11" t="s">
        <v>96</v>
      </c>
      <c r="F1079" s="11" t="s">
        <v>700</v>
      </c>
      <c r="G1079" s="11" t="s">
        <v>241</v>
      </c>
      <c r="H1079" s="11" t="s">
        <v>152</v>
      </c>
      <c r="I1079" s="11" t="s">
        <v>123</v>
      </c>
      <c r="J1079" s="11" t="s">
        <v>99</v>
      </c>
      <c r="K1079" s="11" t="s">
        <v>68</v>
      </c>
      <c r="L1079" s="11" t="s">
        <v>129</v>
      </c>
      <c r="M1079" s="11" t="s">
        <v>122</v>
      </c>
      <c r="N1079" s="11">
        <v>60</v>
      </c>
      <c r="O1079" s="11">
        <v>2019</v>
      </c>
      <c r="P1079" s="11" t="s">
        <v>112</v>
      </c>
      <c r="Q1079" s="11" t="s">
        <v>112</v>
      </c>
      <c r="R1079" s="11" t="s">
        <v>241</v>
      </c>
      <c r="S1079" s="11" t="s">
        <v>104</v>
      </c>
      <c r="T1079" s="11">
        <v>2590</v>
      </c>
      <c r="U1079" s="11" t="str">
        <f>IF(ISERROR(VLOOKUP(I1079,'BACK INFO'!F:F,1,0)),IF(ISERROR(VLOOKUP(I1079,'BACK INFO'!H:H,1,0)),K1079,'BACK INFO'!$H$1),'BACK INFO'!$G$1)</f>
        <v>STEPHANIE VITALI</v>
      </c>
    </row>
    <row r="1080" spans="1:21" s="11" customFormat="1" x14ac:dyDescent="0.35">
      <c r="A1080" s="11" t="s">
        <v>94</v>
      </c>
      <c r="B1080" s="11">
        <v>2018</v>
      </c>
      <c r="C1080" s="11">
        <v>10</v>
      </c>
      <c r="D1080" s="11" t="s">
        <v>95</v>
      </c>
      <c r="E1080" s="11" t="s">
        <v>96</v>
      </c>
      <c r="F1080" s="11" t="s">
        <v>700</v>
      </c>
      <c r="G1080" s="11" t="s">
        <v>241</v>
      </c>
      <c r="H1080" s="11" t="s">
        <v>152</v>
      </c>
      <c r="I1080" s="11" t="s">
        <v>286</v>
      </c>
      <c r="J1080" s="11" t="s">
        <v>99</v>
      </c>
      <c r="K1080" s="11" t="s">
        <v>72</v>
      </c>
      <c r="L1080" s="11" t="s">
        <v>114</v>
      </c>
      <c r="M1080" s="11" t="s">
        <v>101</v>
      </c>
      <c r="N1080" s="11">
        <v>13</v>
      </c>
      <c r="O1080" s="11">
        <v>2019</v>
      </c>
      <c r="P1080" s="11" t="s">
        <v>112</v>
      </c>
      <c r="Q1080" s="11" t="s">
        <v>112</v>
      </c>
      <c r="R1080" s="11" t="s">
        <v>241</v>
      </c>
      <c r="S1080" s="11" t="s">
        <v>104</v>
      </c>
      <c r="T1080" s="11">
        <v>582</v>
      </c>
      <c r="U1080" s="11" t="str">
        <f>IF(ISERROR(VLOOKUP(I1080,'BACK INFO'!F:F,1,0)),IF(ISERROR(VLOOKUP(I1080,'BACK INFO'!H:H,1,0)),K1080,'BACK INFO'!$H$1),'BACK INFO'!$G$1)</f>
        <v>BILL MILLER AND COMPANY</v>
      </c>
    </row>
    <row r="1081" spans="1:21" s="11" customFormat="1" x14ac:dyDescent="0.35">
      <c r="A1081" s="11" t="s">
        <v>94</v>
      </c>
      <c r="B1081" s="11">
        <v>2018</v>
      </c>
      <c r="C1081" s="11">
        <v>10</v>
      </c>
      <c r="D1081" s="11" t="s">
        <v>95</v>
      </c>
      <c r="E1081" s="11" t="s">
        <v>96</v>
      </c>
      <c r="F1081" s="11" t="s">
        <v>700</v>
      </c>
      <c r="G1081" s="11" t="s">
        <v>241</v>
      </c>
      <c r="H1081" s="11" t="s">
        <v>152</v>
      </c>
      <c r="I1081" s="11" t="s">
        <v>161</v>
      </c>
      <c r="J1081" s="11" t="s">
        <v>99</v>
      </c>
      <c r="K1081" s="11" t="s">
        <v>70</v>
      </c>
      <c r="L1081" s="11" t="s">
        <v>157</v>
      </c>
      <c r="M1081" s="11" t="s">
        <v>101</v>
      </c>
      <c r="N1081" s="11">
        <v>60</v>
      </c>
      <c r="O1081" s="11">
        <v>2019</v>
      </c>
      <c r="P1081" s="11" t="s">
        <v>112</v>
      </c>
      <c r="Q1081" s="11" t="s">
        <v>112</v>
      </c>
      <c r="R1081" s="11" t="s">
        <v>241</v>
      </c>
      <c r="S1081" s="11" t="s">
        <v>104</v>
      </c>
      <c r="T1081" s="11">
        <v>2177.4</v>
      </c>
      <c r="U1081" s="11" t="str">
        <f>IF(ISERROR(VLOOKUP(I1081,'BACK INFO'!F:F,1,0)),IF(ISERROR(VLOOKUP(I1081,'BACK INFO'!H:H,1,0)),K1081,'BACK INFO'!$H$1),'BACK INFO'!$G$1)</f>
        <v>JUDITH ANN DEAL</v>
      </c>
    </row>
    <row r="1082" spans="1:21" s="11" customFormat="1" x14ac:dyDescent="0.35">
      <c r="A1082" s="11" t="s">
        <v>94</v>
      </c>
      <c r="B1082" s="11">
        <v>2018</v>
      </c>
      <c r="C1082" s="11">
        <v>10</v>
      </c>
      <c r="D1082" s="11" t="s">
        <v>95</v>
      </c>
      <c r="E1082" s="11" t="s">
        <v>96</v>
      </c>
      <c r="F1082" s="11" t="s">
        <v>700</v>
      </c>
      <c r="G1082" s="11" t="s">
        <v>241</v>
      </c>
      <c r="H1082" s="11" t="s">
        <v>152</v>
      </c>
      <c r="I1082" s="11" t="s">
        <v>248</v>
      </c>
      <c r="J1082" s="11" t="s">
        <v>99</v>
      </c>
      <c r="K1082" s="11" t="s">
        <v>72</v>
      </c>
      <c r="L1082" s="11" t="s">
        <v>114</v>
      </c>
      <c r="M1082" s="11" t="s">
        <v>101</v>
      </c>
      <c r="N1082" s="11">
        <v>7</v>
      </c>
      <c r="O1082" s="11">
        <v>2019</v>
      </c>
      <c r="P1082" s="11" t="s">
        <v>112</v>
      </c>
      <c r="Q1082" s="11" t="s">
        <v>112</v>
      </c>
      <c r="R1082" s="11" t="s">
        <v>241</v>
      </c>
      <c r="S1082" s="11" t="s">
        <v>104</v>
      </c>
      <c r="T1082" s="11">
        <v>231</v>
      </c>
      <c r="U1082" s="11" t="str">
        <f>IF(ISERROR(VLOOKUP(I1082,'BACK INFO'!F:F,1,0)),IF(ISERROR(VLOOKUP(I1082,'BACK INFO'!H:H,1,0)),K1082,'BACK INFO'!$H$1),'BACK INFO'!$G$1)</f>
        <v>BILL MILLER AND COMPANY</v>
      </c>
    </row>
    <row r="1083" spans="1:21" s="11" customFormat="1" x14ac:dyDescent="0.35">
      <c r="A1083" s="11" t="s">
        <v>94</v>
      </c>
      <c r="B1083" s="11">
        <v>2018</v>
      </c>
      <c r="C1083" s="11">
        <v>10</v>
      </c>
      <c r="D1083" s="11" t="s">
        <v>95</v>
      </c>
      <c r="E1083" s="11" t="s">
        <v>96</v>
      </c>
      <c r="F1083" s="11" t="s">
        <v>700</v>
      </c>
      <c r="G1083" s="11" t="s">
        <v>241</v>
      </c>
      <c r="H1083" s="11" t="s">
        <v>152</v>
      </c>
      <c r="I1083" s="11" t="s">
        <v>249</v>
      </c>
      <c r="J1083" s="11" t="s">
        <v>99</v>
      </c>
      <c r="K1083" s="11" t="s">
        <v>72</v>
      </c>
      <c r="L1083" s="11" t="s">
        <v>114</v>
      </c>
      <c r="M1083" s="11" t="s">
        <v>101</v>
      </c>
      <c r="N1083" s="11">
        <v>16</v>
      </c>
      <c r="O1083" s="11">
        <v>2019</v>
      </c>
      <c r="P1083" s="11" t="s">
        <v>112</v>
      </c>
      <c r="Q1083" s="11" t="s">
        <v>112</v>
      </c>
      <c r="R1083" s="11" t="s">
        <v>241</v>
      </c>
      <c r="S1083" s="11" t="s">
        <v>104</v>
      </c>
      <c r="T1083" s="11">
        <v>456.95999999999992</v>
      </c>
      <c r="U1083" s="11" t="str">
        <f>IF(ISERROR(VLOOKUP(I1083,'BACK INFO'!F:F,1,0)),IF(ISERROR(VLOOKUP(I1083,'BACK INFO'!H:H,1,0)),K1083,'BACK INFO'!$H$1),'BACK INFO'!$G$1)</f>
        <v>BILL MILLER AND COMPANY</v>
      </c>
    </row>
    <row r="1084" spans="1:21" s="11" customFormat="1" x14ac:dyDescent="0.35">
      <c r="A1084" s="11" t="s">
        <v>94</v>
      </c>
      <c r="B1084" s="11">
        <v>2018</v>
      </c>
      <c r="C1084" s="11">
        <v>10</v>
      </c>
      <c r="D1084" s="11" t="s">
        <v>95</v>
      </c>
      <c r="E1084" s="11" t="s">
        <v>96</v>
      </c>
      <c r="F1084" s="11" t="s">
        <v>700</v>
      </c>
      <c r="G1084" s="11" t="s">
        <v>241</v>
      </c>
      <c r="H1084" s="11" t="s">
        <v>152</v>
      </c>
      <c r="I1084" s="11" t="s">
        <v>249</v>
      </c>
      <c r="J1084" s="11" t="s">
        <v>99</v>
      </c>
      <c r="K1084" s="11" t="s">
        <v>72</v>
      </c>
      <c r="L1084" s="11" t="s">
        <v>246</v>
      </c>
      <c r="M1084" s="11" t="s">
        <v>246</v>
      </c>
      <c r="N1084" s="11">
        <v>27</v>
      </c>
      <c r="O1084" s="11">
        <v>2019</v>
      </c>
      <c r="P1084" s="11" t="s">
        <v>112</v>
      </c>
      <c r="Q1084" s="11" t="s">
        <v>112</v>
      </c>
      <c r="R1084" s="11" t="s">
        <v>241</v>
      </c>
      <c r="S1084" s="11" t="s">
        <v>104</v>
      </c>
      <c r="T1084" s="11">
        <v>929.88</v>
      </c>
      <c r="U1084" s="11" t="str">
        <f>IF(ISERROR(VLOOKUP(I1084,'BACK INFO'!F:F,1,0)),IF(ISERROR(VLOOKUP(I1084,'BACK INFO'!H:H,1,0)),K1084,'BACK INFO'!$H$1),'BACK INFO'!$G$1)</f>
        <v>BILL MILLER AND COMPANY</v>
      </c>
    </row>
    <row r="1085" spans="1:21" s="11" customFormat="1" x14ac:dyDescent="0.35">
      <c r="A1085" s="11" t="s">
        <v>94</v>
      </c>
      <c r="B1085" s="11">
        <v>2018</v>
      </c>
      <c r="C1085" s="11">
        <v>10</v>
      </c>
      <c r="D1085" s="11" t="s">
        <v>95</v>
      </c>
      <c r="E1085" s="11" t="s">
        <v>96</v>
      </c>
      <c r="F1085" s="11" t="s">
        <v>700</v>
      </c>
      <c r="G1085" s="11" t="s">
        <v>241</v>
      </c>
      <c r="H1085" s="11" t="s">
        <v>152</v>
      </c>
      <c r="I1085" s="11" t="s">
        <v>249</v>
      </c>
      <c r="J1085" s="11" t="s">
        <v>99</v>
      </c>
      <c r="K1085" s="11" t="s">
        <v>72</v>
      </c>
      <c r="L1085" s="11" t="s">
        <v>250</v>
      </c>
      <c r="M1085" s="11" t="s">
        <v>191</v>
      </c>
      <c r="N1085" s="11">
        <v>286</v>
      </c>
      <c r="O1085" s="11">
        <v>2019</v>
      </c>
      <c r="P1085" s="11" t="s">
        <v>112</v>
      </c>
      <c r="Q1085" s="11" t="s">
        <v>112</v>
      </c>
      <c r="R1085" s="11" t="s">
        <v>241</v>
      </c>
      <c r="S1085" s="11" t="s">
        <v>104</v>
      </c>
      <c r="T1085" s="11">
        <v>9362.64</v>
      </c>
      <c r="U1085" s="11" t="str">
        <f>IF(ISERROR(VLOOKUP(I1085,'BACK INFO'!F:F,1,0)),IF(ISERROR(VLOOKUP(I1085,'BACK INFO'!H:H,1,0)),K1085,'BACK INFO'!$H$1),'BACK INFO'!$G$1)</f>
        <v>BILL MILLER AND COMPANY</v>
      </c>
    </row>
    <row r="1086" spans="1:21" s="11" customFormat="1" x14ac:dyDescent="0.35">
      <c r="A1086" s="11" t="s">
        <v>94</v>
      </c>
      <c r="B1086" s="11">
        <v>2018</v>
      </c>
      <c r="C1086" s="11">
        <v>10</v>
      </c>
      <c r="D1086" s="11" t="s">
        <v>95</v>
      </c>
      <c r="E1086" s="11" t="s">
        <v>96</v>
      </c>
      <c r="F1086" s="11" t="s">
        <v>700</v>
      </c>
      <c r="G1086" s="11" t="s">
        <v>241</v>
      </c>
      <c r="H1086" s="11" t="s">
        <v>152</v>
      </c>
      <c r="I1086" s="11" t="s">
        <v>288</v>
      </c>
      <c r="J1086" s="11" t="s">
        <v>99</v>
      </c>
      <c r="K1086" s="11" t="s">
        <v>70</v>
      </c>
      <c r="L1086" s="11" t="s">
        <v>157</v>
      </c>
      <c r="M1086" s="11" t="s">
        <v>101</v>
      </c>
      <c r="N1086" s="11">
        <v>50</v>
      </c>
      <c r="O1086" s="11">
        <v>2019</v>
      </c>
      <c r="P1086" s="11" t="s">
        <v>112</v>
      </c>
      <c r="Q1086" s="11" t="s">
        <v>112</v>
      </c>
      <c r="R1086" s="11" t="s">
        <v>241</v>
      </c>
      <c r="S1086" s="11" t="s">
        <v>104</v>
      </c>
      <c r="T1086" s="11">
        <v>2014</v>
      </c>
      <c r="U1086" s="11" t="str">
        <f>IF(ISERROR(VLOOKUP(I1086,'BACK INFO'!F:F,1,0)),IF(ISERROR(VLOOKUP(I1086,'BACK INFO'!H:H,1,0)),K1086,'BACK INFO'!$H$1),'BACK INFO'!$G$1)</f>
        <v>JUDITH ANN DEAL</v>
      </c>
    </row>
    <row r="1087" spans="1:21" s="11" customFormat="1" x14ac:dyDescent="0.35">
      <c r="A1087" s="11" t="s">
        <v>94</v>
      </c>
      <c r="B1087" s="11">
        <v>2018</v>
      </c>
      <c r="C1087" s="11">
        <v>10</v>
      </c>
      <c r="D1087" s="11" t="s">
        <v>95</v>
      </c>
      <c r="E1087" s="11" t="s">
        <v>96</v>
      </c>
      <c r="F1087" s="11" t="s">
        <v>700</v>
      </c>
      <c r="G1087" s="11" t="s">
        <v>241</v>
      </c>
      <c r="H1087" s="11" t="s">
        <v>152</v>
      </c>
      <c r="I1087" s="11" t="s">
        <v>363</v>
      </c>
      <c r="J1087" s="11" t="s">
        <v>99</v>
      </c>
      <c r="K1087" s="11" t="s">
        <v>72</v>
      </c>
      <c r="L1087" s="11" t="s">
        <v>364</v>
      </c>
      <c r="M1087" s="11" t="s">
        <v>101</v>
      </c>
      <c r="N1087" s="11">
        <v>6</v>
      </c>
      <c r="O1087" s="11">
        <v>2019</v>
      </c>
      <c r="P1087" s="11" t="s">
        <v>112</v>
      </c>
      <c r="Q1087" s="11" t="s">
        <v>112</v>
      </c>
      <c r="R1087" s="11" t="s">
        <v>241</v>
      </c>
      <c r="S1087" s="11" t="s">
        <v>104</v>
      </c>
      <c r="T1087" s="11">
        <v>204</v>
      </c>
      <c r="U1087" s="11" t="str">
        <f>IF(ISERROR(VLOOKUP(I1087,'BACK INFO'!F:F,1,0)),IF(ISERROR(VLOOKUP(I1087,'BACK INFO'!H:H,1,0)),K1087,'BACK INFO'!$H$1),'BACK INFO'!$G$1)</f>
        <v>BILL MILLER AND COMPANY</v>
      </c>
    </row>
    <row r="1088" spans="1:21" s="11" customFormat="1" x14ac:dyDescent="0.35">
      <c r="A1088" s="11" t="s">
        <v>94</v>
      </c>
      <c r="B1088" s="11">
        <v>2018</v>
      </c>
      <c r="C1088" s="11">
        <v>10</v>
      </c>
      <c r="D1088" s="11" t="s">
        <v>95</v>
      </c>
      <c r="E1088" s="11" t="s">
        <v>96</v>
      </c>
      <c r="F1088" s="11" t="s">
        <v>700</v>
      </c>
      <c r="G1088" s="11" t="s">
        <v>241</v>
      </c>
      <c r="H1088" s="11" t="s">
        <v>152</v>
      </c>
      <c r="I1088" s="11" t="s">
        <v>162</v>
      </c>
      <c r="J1088" s="11" t="s">
        <v>99</v>
      </c>
      <c r="K1088" s="11" t="s">
        <v>72</v>
      </c>
      <c r="L1088" s="11" t="s">
        <v>114</v>
      </c>
      <c r="M1088" s="11" t="s">
        <v>101</v>
      </c>
      <c r="N1088" s="11">
        <v>6</v>
      </c>
      <c r="O1088" s="11">
        <v>2019</v>
      </c>
      <c r="P1088" s="11" t="s">
        <v>112</v>
      </c>
      <c r="Q1088" s="11" t="s">
        <v>112</v>
      </c>
      <c r="R1088" s="11" t="s">
        <v>241</v>
      </c>
      <c r="S1088" s="11" t="s">
        <v>104</v>
      </c>
      <c r="T1088" s="11">
        <v>204</v>
      </c>
      <c r="U1088" s="11" t="str">
        <f>IF(ISERROR(VLOOKUP(I1088,'BACK INFO'!F:F,1,0)),IF(ISERROR(VLOOKUP(I1088,'BACK INFO'!H:H,1,0)),K1088,'BACK INFO'!$H$1),'BACK INFO'!$G$1)</f>
        <v>BILL MILLER AND COMPANY</v>
      </c>
    </row>
    <row r="1089" spans="1:21" s="11" customFormat="1" x14ac:dyDescent="0.35">
      <c r="A1089" s="11" t="s">
        <v>94</v>
      </c>
      <c r="B1089" s="11">
        <v>2018</v>
      </c>
      <c r="C1089" s="11">
        <v>10</v>
      </c>
      <c r="D1089" s="11" t="s">
        <v>95</v>
      </c>
      <c r="E1089" s="11" t="s">
        <v>96</v>
      </c>
      <c r="F1089" s="11" t="s">
        <v>700</v>
      </c>
      <c r="G1089" s="11" t="s">
        <v>241</v>
      </c>
      <c r="H1089" s="11" t="s">
        <v>152</v>
      </c>
      <c r="I1089" s="11" t="s">
        <v>148</v>
      </c>
      <c r="J1089" s="11" t="s">
        <v>99</v>
      </c>
      <c r="K1089" s="11" t="s">
        <v>71</v>
      </c>
      <c r="L1089" s="11" t="s">
        <v>149</v>
      </c>
      <c r="M1089" s="11" t="s">
        <v>101</v>
      </c>
      <c r="N1089" s="11">
        <v>2</v>
      </c>
      <c r="O1089" s="11">
        <v>2019</v>
      </c>
      <c r="P1089" s="11" t="s">
        <v>112</v>
      </c>
      <c r="Q1089" s="11" t="s">
        <v>112</v>
      </c>
      <c r="R1089" s="11" t="s">
        <v>241</v>
      </c>
      <c r="S1089" s="11" t="s">
        <v>104</v>
      </c>
      <c r="T1089" s="11">
        <v>90</v>
      </c>
      <c r="U1089" s="11" t="str">
        <f>IF(ISERROR(VLOOKUP(I1089,'BACK INFO'!F:F,1,0)),IF(ISERROR(VLOOKUP(I1089,'BACK INFO'!H:H,1,0)),K1089,'BACK INFO'!$H$1),'BACK INFO'!$G$1)</f>
        <v>HOLLY SALES INC.</v>
      </c>
    </row>
    <row r="1090" spans="1:21" s="11" customFormat="1" x14ac:dyDescent="0.35">
      <c r="A1090" s="11" t="s">
        <v>94</v>
      </c>
      <c r="B1090" s="11">
        <v>2018</v>
      </c>
      <c r="C1090" s="11">
        <v>10</v>
      </c>
      <c r="D1090" s="11" t="s">
        <v>95</v>
      </c>
      <c r="E1090" s="11" t="s">
        <v>96</v>
      </c>
      <c r="F1090" s="11" t="s">
        <v>700</v>
      </c>
      <c r="G1090" s="11" t="s">
        <v>241</v>
      </c>
      <c r="H1090" s="11" t="s">
        <v>152</v>
      </c>
      <c r="I1090" s="11" t="s">
        <v>252</v>
      </c>
      <c r="J1090" s="11" t="s">
        <v>99</v>
      </c>
      <c r="K1090" s="11" t="s">
        <v>70</v>
      </c>
      <c r="L1090" s="11" t="s">
        <v>157</v>
      </c>
      <c r="M1090" s="11" t="s">
        <v>101</v>
      </c>
      <c r="N1090" s="11">
        <v>10</v>
      </c>
      <c r="O1090" s="11">
        <v>2019</v>
      </c>
      <c r="P1090" s="11" t="s">
        <v>112</v>
      </c>
      <c r="Q1090" s="11" t="s">
        <v>112</v>
      </c>
      <c r="R1090" s="11" t="s">
        <v>241</v>
      </c>
      <c r="S1090" s="11" t="s">
        <v>104</v>
      </c>
      <c r="T1090" s="11">
        <v>347</v>
      </c>
      <c r="U1090" s="11" t="str">
        <f>IF(ISERROR(VLOOKUP(I1090,'BACK INFO'!F:F,1,0)),IF(ISERROR(VLOOKUP(I1090,'BACK INFO'!H:H,1,0)),K1090,'BACK INFO'!$H$1),'BACK INFO'!$G$1)</f>
        <v>JUDITH ANN DEAL</v>
      </c>
    </row>
    <row r="1091" spans="1:21" s="11" customFormat="1" x14ac:dyDescent="0.35">
      <c r="A1091" s="11" t="s">
        <v>94</v>
      </c>
      <c r="B1091" s="11">
        <v>2018</v>
      </c>
      <c r="C1091" s="11">
        <v>10</v>
      </c>
      <c r="D1091" s="11" t="s">
        <v>95</v>
      </c>
      <c r="E1091" s="11" t="s">
        <v>96</v>
      </c>
      <c r="F1091" s="11" t="s">
        <v>700</v>
      </c>
      <c r="G1091" s="11" t="s">
        <v>241</v>
      </c>
      <c r="H1091" s="11" t="s">
        <v>152</v>
      </c>
      <c r="I1091" s="11" t="s">
        <v>225</v>
      </c>
      <c r="J1091" s="11" t="s">
        <v>99</v>
      </c>
      <c r="K1091" s="11" t="s">
        <v>70</v>
      </c>
      <c r="L1091" s="11" t="s">
        <v>157</v>
      </c>
      <c r="M1091" s="11" t="s">
        <v>101</v>
      </c>
      <c r="N1091" s="11">
        <v>6</v>
      </c>
      <c r="O1091" s="11">
        <v>2019</v>
      </c>
      <c r="P1091" s="11" t="s">
        <v>112</v>
      </c>
      <c r="Q1091" s="11" t="s">
        <v>112</v>
      </c>
      <c r="R1091" s="11" t="s">
        <v>241</v>
      </c>
      <c r="S1091" s="11" t="s">
        <v>104</v>
      </c>
      <c r="T1091" s="11">
        <v>270</v>
      </c>
      <c r="U1091" s="11" t="str">
        <f>IF(ISERROR(VLOOKUP(I1091,'BACK INFO'!F:F,1,0)),IF(ISERROR(VLOOKUP(I1091,'BACK INFO'!H:H,1,0)),K1091,'BACK INFO'!$H$1),'BACK INFO'!$G$1)</f>
        <v>JUDITH ANN DEAL</v>
      </c>
    </row>
    <row r="1092" spans="1:21" s="11" customFormat="1" x14ac:dyDescent="0.35">
      <c r="A1092" s="11" t="s">
        <v>94</v>
      </c>
      <c r="B1092" s="11">
        <v>2018</v>
      </c>
      <c r="C1092" s="11">
        <v>10</v>
      </c>
      <c r="D1092" s="11" t="s">
        <v>95</v>
      </c>
      <c r="E1092" s="11" t="s">
        <v>96</v>
      </c>
      <c r="F1092" s="11" t="s">
        <v>700</v>
      </c>
      <c r="G1092" s="11" t="s">
        <v>241</v>
      </c>
      <c r="H1092" s="11" t="s">
        <v>152</v>
      </c>
      <c r="I1092" s="11" t="s">
        <v>62</v>
      </c>
      <c r="J1092" s="11" t="s">
        <v>99</v>
      </c>
      <c r="K1092" s="11" t="s">
        <v>54</v>
      </c>
      <c r="L1092" s="11" t="s">
        <v>165</v>
      </c>
      <c r="M1092" s="11" t="s">
        <v>101</v>
      </c>
      <c r="N1092" s="11">
        <v>12</v>
      </c>
      <c r="O1092" s="11">
        <v>2019</v>
      </c>
      <c r="P1092" s="11" t="s">
        <v>112</v>
      </c>
      <c r="Q1092" s="11" t="s">
        <v>112</v>
      </c>
      <c r="R1092" s="11" t="s">
        <v>241</v>
      </c>
      <c r="S1092" s="11" t="s">
        <v>104</v>
      </c>
      <c r="T1092" s="11">
        <v>464.64000000000004</v>
      </c>
      <c r="U1092" s="11" t="str">
        <f>IF(ISERROR(VLOOKUP(I1092,'BACK INFO'!F:F,1,0)),IF(ISERROR(VLOOKUP(I1092,'BACK INFO'!H:H,1,0)),K1092,'BACK INFO'!$H$1),'BACK INFO'!$G$1)</f>
        <v>PAIGE ALYSE STRAUGHAN</v>
      </c>
    </row>
    <row r="1093" spans="1:21" s="11" customFormat="1" x14ac:dyDescent="0.35">
      <c r="A1093" s="11" t="s">
        <v>94</v>
      </c>
      <c r="B1093" s="11">
        <v>2018</v>
      </c>
      <c r="C1093" s="11">
        <v>10</v>
      </c>
      <c r="D1093" s="11" t="s">
        <v>95</v>
      </c>
      <c r="E1093" s="11" t="s">
        <v>96</v>
      </c>
      <c r="F1093" s="11" t="s">
        <v>700</v>
      </c>
      <c r="G1093" s="11" t="s">
        <v>241</v>
      </c>
      <c r="H1093" s="11" t="s">
        <v>152</v>
      </c>
      <c r="I1093" s="11" t="s">
        <v>325</v>
      </c>
      <c r="J1093" s="11" t="s">
        <v>99</v>
      </c>
      <c r="K1093" s="11" t="s">
        <v>72</v>
      </c>
      <c r="L1093" s="11" t="s">
        <v>326</v>
      </c>
      <c r="M1093" s="11" t="s">
        <v>327</v>
      </c>
      <c r="N1093" s="11">
        <v>7</v>
      </c>
      <c r="O1093" s="11">
        <v>2019</v>
      </c>
      <c r="P1093" s="11" t="s">
        <v>112</v>
      </c>
      <c r="Q1093" s="11" t="s">
        <v>112</v>
      </c>
      <c r="R1093" s="11" t="s">
        <v>241</v>
      </c>
      <c r="S1093" s="11" t="s">
        <v>104</v>
      </c>
      <c r="T1093" s="11">
        <v>271</v>
      </c>
      <c r="U1093" s="11" t="str">
        <f>IF(ISERROR(VLOOKUP(I1093,'BACK INFO'!F:F,1,0)),IF(ISERROR(VLOOKUP(I1093,'BACK INFO'!H:H,1,0)),K1093,'BACK INFO'!$H$1),'BACK INFO'!$G$1)</f>
        <v>BILL MILLER AND COMPANY</v>
      </c>
    </row>
    <row r="1094" spans="1:21" s="11" customFormat="1" x14ac:dyDescent="0.35">
      <c r="A1094" s="11" t="s">
        <v>94</v>
      </c>
      <c r="B1094" s="11">
        <v>2018</v>
      </c>
      <c r="C1094" s="11">
        <v>10</v>
      </c>
      <c r="D1094" s="11" t="s">
        <v>95</v>
      </c>
      <c r="E1094" s="11" t="s">
        <v>96</v>
      </c>
      <c r="F1094" s="11" t="s">
        <v>700</v>
      </c>
      <c r="G1094" s="11" t="s">
        <v>241</v>
      </c>
      <c r="H1094" s="11" t="s">
        <v>152</v>
      </c>
      <c r="I1094" s="11" t="s">
        <v>368</v>
      </c>
      <c r="J1094" s="11" t="s">
        <v>120</v>
      </c>
      <c r="K1094" s="11" t="s">
        <v>68</v>
      </c>
      <c r="L1094" s="11" t="s">
        <v>129</v>
      </c>
      <c r="M1094" s="11" t="s">
        <v>122</v>
      </c>
      <c r="N1094" s="11">
        <v>5</v>
      </c>
      <c r="O1094" s="11">
        <v>2019</v>
      </c>
      <c r="P1094" s="11" t="s">
        <v>112</v>
      </c>
      <c r="Q1094" s="11" t="s">
        <v>112</v>
      </c>
      <c r="R1094" s="11" t="s">
        <v>241</v>
      </c>
      <c r="S1094" s="11" t="s">
        <v>104</v>
      </c>
      <c r="T1094" s="11">
        <v>223.11909838562292</v>
      </c>
      <c r="U1094" s="11" t="str">
        <f>IF(ISERROR(VLOOKUP(I1094,'BACK INFO'!F:F,1,0)),IF(ISERROR(VLOOKUP(I1094,'BACK INFO'!H:H,1,0)),K1094,'BACK INFO'!$H$1),'BACK INFO'!$G$1)</f>
        <v>STEPHANIE VITALI</v>
      </c>
    </row>
    <row r="1095" spans="1:21" s="11" customFormat="1" x14ac:dyDescent="0.35">
      <c r="A1095" s="11" t="s">
        <v>94</v>
      </c>
      <c r="B1095" s="11">
        <v>2018</v>
      </c>
      <c r="C1095" s="11">
        <v>10</v>
      </c>
      <c r="D1095" s="11" t="s">
        <v>95</v>
      </c>
      <c r="E1095" s="11" t="s">
        <v>96</v>
      </c>
      <c r="F1095" s="11" t="s">
        <v>700</v>
      </c>
      <c r="G1095" s="11" t="s">
        <v>241</v>
      </c>
      <c r="H1095" s="11" t="s">
        <v>152</v>
      </c>
      <c r="I1095" s="11" t="s">
        <v>291</v>
      </c>
      <c r="J1095" s="11" t="s">
        <v>99</v>
      </c>
      <c r="K1095" s="11" t="s">
        <v>72</v>
      </c>
      <c r="L1095" s="11" t="s">
        <v>114</v>
      </c>
      <c r="M1095" s="11" t="s">
        <v>101</v>
      </c>
      <c r="N1095" s="11">
        <v>6</v>
      </c>
      <c r="O1095" s="11">
        <v>2019</v>
      </c>
      <c r="P1095" s="11" t="s">
        <v>112</v>
      </c>
      <c r="Q1095" s="11" t="s">
        <v>112</v>
      </c>
      <c r="R1095" s="11" t="s">
        <v>241</v>
      </c>
      <c r="S1095" s="11" t="s">
        <v>104</v>
      </c>
      <c r="T1095" s="11">
        <v>204</v>
      </c>
      <c r="U1095" s="11" t="str">
        <f>IF(ISERROR(VLOOKUP(I1095,'BACK INFO'!F:F,1,0)),IF(ISERROR(VLOOKUP(I1095,'BACK INFO'!H:H,1,0)),K1095,'BACK INFO'!$H$1),'BACK INFO'!$G$1)</f>
        <v>BILL MILLER AND COMPANY</v>
      </c>
    </row>
    <row r="1096" spans="1:21" s="11" customFormat="1" x14ac:dyDescent="0.35">
      <c r="A1096" s="11" t="s">
        <v>94</v>
      </c>
      <c r="B1096" s="11">
        <v>2018</v>
      </c>
      <c r="C1096" s="11">
        <v>10</v>
      </c>
      <c r="D1096" s="11" t="s">
        <v>95</v>
      </c>
      <c r="E1096" s="11" t="s">
        <v>96</v>
      </c>
      <c r="F1096" s="11" t="s">
        <v>700</v>
      </c>
      <c r="G1096" s="11" t="s">
        <v>241</v>
      </c>
      <c r="H1096" s="11" t="s">
        <v>152</v>
      </c>
      <c r="I1096" s="11" t="s">
        <v>253</v>
      </c>
      <c r="J1096" s="11" t="s">
        <v>99</v>
      </c>
      <c r="K1096" s="11" t="s">
        <v>72</v>
      </c>
      <c r="L1096" s="11" t="s">
        <v>114</v>
      </c>
      <c r="M1096" s="11" t="s">
        <v>101</v>
      </c>
      <c r="N1096" s="11">
        <v>10</v>
      </c>
      <c r="O1096" s="11">
        <v>2019</v>
      </c>
      <c r="P1096" s="11" t="s">
        <v>112</v>
      </c>
      <c r="Q1096" s="11" t="s">
        <v>112</v>
      </c>
      <c r="R1096" s="11" t="s">
        <v>241</v>
      </c>
      <c r="S1096" s="11" t="s">
        <v>104</v>
      </c>
      <c r="T1096" s="11">
        <v>413</v>
      </c>
      <c r="U1096" s="11" t="str">
        <f>IF(ISERROR(VLOOKUP(I1096,'BACK INFO'!F:F,1,0)),IF(ISERROR(VLOOKUP(I1096,'BACK INFO'!H:H,1,0)),K1096,'BACK INFO'!$H$1),'BACK INFO'!$G$1)</f>
        <v>BILL MILLER AND COMPANY</v>
      </c>
    </row>
    <row r="1097" spans="1:21" s="11" customFormat="1" x14ac:dyDescent="0.35">
      <c r="A1097" s="11" t="s">
        <v>94</v>
      </c>
      <c r="B1097" s="11">
        <v>2018</v>
      </c>
      <c r="C1097" s="11">
        <v>10</v>
      </c>
      <c r="D1097" s="11" t="s">
        <v>95</v>
      </c>
      <c r="E1097" s="11" t="s">
        <v>96</v>
      </c>
      <c r="F1097" s="11" t="s">
        <v>700</v>
      </c>
      <c r="G1097" s="11" t="s">
        <v>241</v>
      </c>
      <c r="H1097" s="11" t="s">
        <v>152</v>
      </c>
      <c r="I1097" s="11" t="s">
        <v>293</v>
      </c>
      <c r="J1097" s="11" t="s">
        <v>99</v>
      </c>
      <c r="K1097" s="11" t="s">
        <v>72</v>
      </c>
      <c r="L1097" s="11" t="s">
        <v>114</v>
      </c>
      <c r="M1097" s="11" t="s">
        <v>101</v>
      </c>
      <c r="N1097" s="11">
        <v>18</v>
      </c>
      <c r="O1097" s="11">
        <v>2019</v>
      </c>
      <c r="P1097" s="11" t="s">
        <v>112</v>
      </c>
      <c r="Q1097" s="11" t="s">
        <v>112</v>
      </c>
      <c r="R1097" s="11" t="s">
        <v>241</v>
      </c>
      <c r="S1097" s="11" t="s">
        <v>104</v>
      </c>
      <c r="T1097" s="11">
        <v>822</v>
      </c>
      <c r="U1097" s="11" t="str">
        <f>IF(ISERROR(VLOOKUP(I1097,'BACK INFO'!F:F,1,0)),IF(ISERROR(VLOOKUP(I1097,'BACK INFO'!H:H,1,0)),K1097,'BACK INFO'!$H$1),'BACK INFO'!$G$1)</f>
        <v>BILL MILLER AND COMPANY</v>
      </c>
    </row>
    <row r="1098" spans="1:21" s="11" customFormat="1" x14ac:dyDescent="0.35">
      <c r="A1098" s="11" t="s">
        <v>94</v>
      </c>
      <c r="B1098" s="11">
        <v>2018</v>
      </c>
      <c r="C1098" s="11">
        <v>10</v>
      </c>
      <c r="D1098" s="11" t="s">
        <v>95</v>
      </c>
      <c r="E1098" s="11" t="s">
        <v>96</v>
      </c>
      <c r="F1098" s="11" t="s">
        <v>700</v>
      </c>
      <c r="G1098" s="11" t="s">
        <v>241</v>
      </c>
      <c r="H1098" s="11" t="s">
        <v>152</v>
      </c>
      <c r="I1098" s="11" t="s">
        <v>370</v>
      </c>
      <c r="J1098" s="11" t="s">
        <v>99</v>
      </c>
      <c r="K1098" s="11" t="s">
        <v>67</v>
      </c>
      <c r="L1098" s="11" t="s">
        <v>173</v>
      </c>
      <c r="M1098" s="11" t="s">
        <v>101</v>
      </c>
      <c r="N1098" s="11">
        <v>3</v>
      </c>
      <c r="O1098" s="11">
        <v>2019</v>
      </c>
      <c r="P1098" s="11" t="s">
        <v>112</v>
      </c>
      <c r="Q1098" s="11" t="s">
        <v>112</v>
      </c>
      <c r="R1098" s="11" t="s">
        <v>241</v>
      </c>
      <c r="S1098" s="11" t="s">
        <v>104</v>
      </c>
      <c r="T1098" s="11">
        <v>111</v>
      </c>
      <c r="U1098" s="11" t="str">
        <f>IF(ISERROR(VLOOKUP(I1098,'BACK INFO'!F:F,1,0)),IF(ISERROR(VLOOKUP(I1098,'BACK INFO'!H:H,1,0)),K1098,'BACK INFO'!$H$1),'BACK INFO'!$G$1)</f>
        <v>ANITA M. HOPKINS</v>
      </c>
    </row>
    <row r="1099" spans="1:21" s="11" customFormat="1" x14ac:dyDescent="0.35">
      <c r="A1099" s="11" t="s">
        <v>94</v>
      </c>
      <c r="B1099" s="11">
        <v>2018</v>
      </c>
      <c r="C1099" s="11">
        <v>10</v>
      </c>
      <c r="D1099" s="11" t="s">
        <v>95</v>
      </c>
      <c r="E1099" s="11" t="s">
        <v>96</v>
      </c>
      <c r="F1099" s="11" t="s">
        <v>700</v>
      </c>
      <c r="G1099" s="11" t="s">
        <v>241</v>
      </c>
      <c r="H1099" s="11" t="s">
        <v>152</v>
      </c>
      <c r="I1099" s="11" t="s">
        <v>255</v>
      </c>
      <c r="J1099" s="11" t="s">
        <v>99</v>
      </c>
      <c r="K1099" s="11" t="s">
        <v>72</v>
      </c>
      <c r="L1099" s="11" t="s">
        <v>114</v>
      </c>
      <c r="M1099" s="11" t="s">
        <v>101</v>
      </c>
      <c r="N1099" s="11">
        <v>32</v>
      </c>
      <c r="O1099" s="11">
        <v>2019</v>
      </c>
      <c r="P1099" s="11" t="s">
        <v>112</v>
      </c>
      <c r="Q1099" s="11" t="s">
        <v>112</v>
      </c>
      <c r="R1099" s="11" t="s">
        <v>241</v>
      </c>
      <c r="S1099" s="11" t="s">
        <v>104</v>
      </c>
      <c r="T1099" s="11">
        <v>1290</v>
      </c>
      <c r="U1099" s="11" t="str">
        <f>IF(ISERROR(VLOOKUP(I1099,'BACK INFO'!F:F,1,0)),IF(ISERROR(VLOOKUP(I1099,'BACK INFO'!H:H,1,0)),K1099,'BACK INFO'!$H$1),'BACK INFO'!$G$1)</f>
        <v>BILL MILLER AND COMPANY</v>
      </c>
    </row>
    <row r="1100" spans="1:21" s="11" customFormat="1" x14ac:dyDescent="0.35">
      <c r="A1100" s="11" t="s">
        <v>94</v>
      </c>
      <c r="B1100" s="11">
        <v>2018</v>
      </c>
      <c r="C1100" s="11">
        <v>10</v>
      </c>
      <c r="D1100" s="11" t="s">
        <v>95</v>
      </c>
      <c r="E1100" s="11" t="s">
        <v>96</v>
      </c>
      <c r="F1100" s="11" t="s">
        <v>700</v>
      </c>
      <c r="G1100" s="11" t="s">
        <v>241</v>
      </c>
      <c r="H1100" s="11" t="s">
        <v>152</v>
      </c>
      <c r="I1100" s="11" t="s">
        <v>256</v>
      </c>
      <c r="J1100" s="11" t="s">
        <v>99</v>
      </c>
      <c r="K1100" s="11" t="s">
        <v>72</v>
      </c>
      <c r="L1100" s="11" t="s">
        <v>114</v>
      </c>
      <c r="M1100" s="11" t="s">
        <v>101</v>
      </c>
      <c r="N1100" s="11">
        <v>11</v>
      </c>
      <c r="O1100" s="11">
        <v>2019</v>
      </c>
      <c r="P1100" s="11" t="s">
        <v>112</v>
      </c>
      <c r="Q1100" s="11" t="s">
        <v>112</v>
      </c>
      <c r="R1100" s="11" t="s">
        <v>241</v>
      </c>
      <c r="S1100" s="11" t="s">
        <v>104</v>
      </c>
      <c r="T1100" s="11">
        <v>414</v>
      </c>
      <c r="U1100" s="11" t="str">
        <f>IF(ISERROR(VLOOKUP(I1100,'BACK INFO'!F:F,1,0)),IF(ISERROR(VLOOKUP(I1100,'BACK INFO'!H:H,1,0)),K1100,'BACK INFO'!$H$1),'BACK INFO'!$G$1)</f>
        <v>BILL MILLER AND COMPANY</v>
      </c>
    </row>
    <row r="1101" spans="1:21" s="11" customFormat="1" x14ac:dyDescent="0.35">
      <c r="A1101" s="11" t="s">
        <v>94</v>
      </c>
      <c r="B1101" s="11">
        <v>2018</v>
      </c>
      <c r="C1101" s="11">
        <v>10</v>
      </c>
      <c r="D1101" s="11" t="s">
        <v>95</v>
      </c>
      <c r="E1101" s="11" t="s">
        <v>96</v>
      </c>
      <c r="F1101" s="11" t="s">
        <v>700</v>
      </c>
      <c r="G1101" s="11" t="s">
        <v>241</v>
      </c>
      <c r="H1101" s="11" t="s">
        <v>152</v>
      </c>
      <c r="I1101" s="11" t="s">
        <v>329</v>
      </c>
      <c r="J1101" s="11" t="s">
        <v>99</v>
      </c>
      <c r="K1101" s="11" t="s">
        <v>245</v>
      </c>
      <c r="L1101" s="11" t="s">
        <v>114</v>
      </c>
      <c r="M1101" s="11" t="s">
        <v>101</v>
      </c>
      <c r="N1101" s="11">
        <v>22</v>
      </c>
      <c r="O1101" s="11">
        <v>2019</v>
      </c>
      <c r="P1101" s="11" t="s">
        <v>112</v>
      </c>
      <c r="Q1101" s="11" t="s">
        <v>112</v>
      </c>
      <c r="R1101" s="11" t="s">
        <v>241</v>
      </c>
      <c r="S1101" s="11" t="s">
        <v>104</v>
      </c>
      <c r="T1101" s="11">
        <v>880.5</v>
      </c>
      <c r="U1101" s="11" t="str">
        <f>IF(ISERROR(VLOOKUP(I1101,'BACK INFO'!F:F,1,0)),IF(ISERROR(VLOOKUP(I1101,'BACK INFO'!H:H,1,0)),K1101,'BACK INFO'!$H$1),'BACK INFO'!$G$1)</f>
        <v>JULIUS ORTIZ MALDONADO</v>
      </c>
    </row>
    <row r="1102" spans="1:21" s="11" customFormat="1" x14ac:dyDescent="0.35">
      <c r="A1102" s="11" t="s">
        <v>94</v>
      </c>
      <c r="B1102" s="11">
        <v>2018</v>
      </c>
      <c r="C1102" s="11">
        <v>10</v>
      </c>
      <c r="D1102" s="11" t="s">
        <v>95</v>
      </c>
      <c r="E1102" s="11" t="s">
        <v>96</v>
      </c>
      <c r="F1102" s="11" t="s">
        <v>700</v>
      </c>
      <c r="G1102" s="11" t="s">
        <v>241</v>
      </c>
      <c r="H1102" s="11" t="s">
        <v>152</v>
      </c>
      <c r="I1102" s="11" t="s">
        <v>394</v>
      </c>
      <c r="J1102" s="11" t="s">
        <v>99</v>
      </c>
      <c r="K1102" s="11" t="s">
        <v>67</v>
      </c>
      <c r="L1102" s="11" t="s">
        <v>133</v>
      </c>
      <c r="M1102" s="11" t="s">
        <v>101</v>
      </c>
      <c r="N1102" s="11">
        <v>4</v>
      </c>
      <c r="O1102" s="11">
        <v>2019</v>
      </c>
      <c r="P1102" s="11" t="s">
        <v>112</v>
      </c>
      <c r="Q1102" s="11" t="s">
        <v>112</v>
      </c>
      <c r="R1102" s="11" t="s">
        <v>241</v>
      </c>
      <c r="S1102" s="11" t="s">
        <v>104</v>
      </c>
      <c r="T1102" s="11">
        <v>120</v>
      </c>
      <c r="U1102" s="11" t="str">
        <f>IF(ISERROR(VLOOKUP(I1102,'BACK INFO'!F:F,1,0)),IF(ISERROR(VLOOKUP(I1102,'BACK INFO'!H:H,1,0)),K1102,'BACK INFO'!$H$1),'BACK INFO'!$G$1)</f>
        <v>ANITA M. HOPKINS</v>
      </c>
    </row>
    <row r="1103" spans="1:21" s="11" customFormat="1" x14ac:dyDescent="0.35">
      <c r="A1103" s="11" t="s">
        <v>94</v>
      </c>
      <c r="B1103" s="11">
        <v>2018</v>
      </c>
      <c r="C1103" s="11">
        <v>10</v>
      </c>
      <c r="D1103" s="11" t="s">
        <v>95</v>
      </c>
      <c r="E1103" s="11" t="s">
        <v>96</v>
      </c>
      <c r="F1103" s="11" t="s">
        <v>700</v>
      </c>
      <c r="G1103" s="11" t="s">
        <v>241</v>
      </c>
      <c r="H1103" s="11" t="s">
        <v>152</v>
      </c>
      <c r="I1103" s="11" t="s">
        <v>331</v>
      </c>
      <c r="J1103" s="11" t="s">
        <v>99</v>
      </c>
      <c r="K1103" s="11" t="s">
        <v>72</v>
      </c>
      <c r="L1103" s="11" t="s">
        <v>114</v>
      </c>
      <c r="M1103" s="11" t="s">
        <v>101</v>
      </c>
      <c r="N1103" s="11">
        <v>9</v>
      </c>
      <c r="O1103" s="11">
        <v>2019</v>
      </c>
      <c r="P1103" s="11" t="s">
        <v>112</v>
      </c>
      <c r="Q1103" s="11" t="s">
        <v>112</v>
      </c>
      <c r="R1103" s="11" t="s">
        <v>241</v>
      </c>
      <c r="S1103" s="11" t="s">
        <v>104</v>
      </c>
      <c r="T1103" s="11">
        <v>426</v>
      </c>
      <c r="U1103" s="11" t="str">
        <f>IF(ISERROR(VLOOKUP(I1103,'BACK INFO'!F:F,1,0)),IF(ISERROR(VLOOKUP(I1103,'BACK INFO'!H:H,1,0)),K1103,'BACK INFO'!$H$1),'BACK INFO'!$G$1)</f>
        <v>BILL MILLER AND COMPANY</v>
      </c>
    </row>
    <row r="1104" spans="1:21" s="11" customFormat="1" x14ac:dyDescent="0.35">
      <c r="A1104" s="11" t="s">
        <v>94</v>
      </c>
      <c r="B1104" s="11">
        <v>2018</v>
      </c>
      <c r="C1104" s="11">
        <v>10</v>
      </c>
      <c r="D1104" s="11" t="s">
        <v>95</v>
      </c>
      <c r="E1104" s="11" t="s">
        <v>96</v>
      </c>
      <c r="F1104" s="11" t="s">
        <v>700</v>
      </c>
      <c r="G1104" s="11" t="s">
        <v>241</v>
      </c>
      <c r="H1104" s="11" t="s">
        <v>152</v>
      </c>
      <c r="I1104" s="11" t="s">
        <v>371</v>
      </c>
      <c r="J1104" s="11" t="s">
        <v>99</v>
      </c>
      <c r="K1104" s="11" t="s">
        <v>72</v>
      </c>
      <c r="L1104" s="11" t="s">
        <v>114</v>
      </c>
      <c r="M1104" s="11" t="s">
        <v>101</v>
      </c>
      <c r="N1104" s="11">
        <v>6</v>
      </c>
      <c r="O1104" s="11">
        <v>2019</v>
      </c>
      <c r="P1104" s="11" t="s">
        <v>112</v>
      </c>
      <c r="Q1104" s="11" t="s">
        <v>112</v>
      </c>
      <c r="R1104" s="11" t="s">
        <v>241</v>
      </c>
      <c r="S1104" s="11" t="s">
        <v>104</v>
      </c>
      <c r="T1104" s="11">
        <v>198</v>
      </c>
      <c r="U1104" s="11" t="str">
        <f>IF(ISERROR(VLOOKUP(I1104,'BACK INFO'!F:F,1,0)),IF(ISERROR(VLOOKUP(I1104,'BACK INFO'!H:H,1,0)),K1104,'BACK INFO'!$H$1),'BACK INFO'!$G$1)</f>
        <v>BILL MILLER AND COMPANY</v>
      </c>
    </row>
    <row r="1105" spans="1:21" s="11" customFormat="1" x14ac:dyDescent="0.35">
      <c r="A1105" s="11" t="s">
        <v>94</v>
      </c>
      <c r="B1105" s="11">
        <v>2018</v>
      </c>
      <c r="C1105" s="11">
        <v>10</v>
      </c>
      <c r="D1105" s="11" t="s">
        <v>95</v>
      </c>
      <c r="E1105" s="11" t="s">
        <v>96</v>
      </c>
      <c r="F1105" s="11" t="s">
        <v>700</v>
      </c>
      <c r="G1105" s="11" t="s">
        <v>241</v>
      </c>
      <c r="H1105" s="11" t="s">
        <v>152</v>
      </c>
      <c r="I1105" s="11" t="s">
        <v>333</v>
      </c>
      <c r="J1105" s="11" t="s">
        <v>99</v>
      </c>
      <c r="K1105" s="11" t="s">
        <v>245</v>
      </c>
      <c r="L1105" s="11" t="s">
        <v>246</v>
      </c>
      <c r="M1105" s="11" t="s">
        <v>246</v>
      </c>
      <c r="N1105" s="11">
        <v>14</v>
      </c>
      <c r="O1105" s="11">
        <v>2019</v>
      </c>
      <c r="P1105" s="11" t="s">
        <v>112</v>
      </c>
      <c r="Q1105" s="11" t="s">
        <v>112</v>
      </c>
      <c r="R1105" s="11" t="s">
        <v>241</v>
      </c>
      <c r="S1105" s="11" t="s">
        <v>104</v>
      </c>
      <c r="T1105" s="11">
        <v>420</v>
      </c>
      <c r="U1105" s="11" t="str">
        <f>IF(ISERROR(VLOOKUP(I1105,'BACK INFO'!F:F,1,0)),IF(ISERROR(VLOOKUP(I1105,'BACK INFO'!H:H,1,0)),K1105,'BACK INFO'!$H$1),'BACK INFO'!$G$1)</f>
        <v>JULIUS ORTIZ MALDONADO</v>
      </c>
    </row>
    <row r="1106" spans="1:21" s="11" customFormat="1" x14ac:dyDescent="0.35">
      <c r="A1106" s="11" t="s">
        <v>94</v>
      </c>
      <c r="B1106" s="11">
        <v>2018</v>
      </c>
      <c r="C1106" s="11">
        <v>10</v>
      </c>
      <c r="D1106" s="11" t="s">
        <v>95</v>
      </c>
      <c r="E1106" s="11" t="s">
        <v>96</v>
      </c>
      <c r="F1106" s="11" t="s">
        <v>700</v>
      </c>
      <c r="G1106" s="11" t="s">
        <v>241</v>
      </c>
      <c r="H1106" s="11" t="s">
        <v>152</v>
      </c>
      <c r="I1106" s="11" t="s">
        <v>336</v>
      </c>
      <c r="J1106" s="11" t="s">
        <v>99</v>
      </c>
      <c r="K1106" s="11" t="s">
        <v>72</v>
      </c>
      <c r="L1106" s="11" t="s">
        <v>114</v>
      </c>
      <c r="M1106" s="11" t="s">
        <v>101</v>
      </c>
      <c r="N1106" s="11">
        <v>4</v>
      </c>
      <c r="O1106" s="11">
        <v>2019</v>
      </c>
      <c r="P1106" s="11" t="s">
        <v>112</v>
      </c>
      <c r="Q1106" s="11" t="s">
        <v>112</v>
      </c>
      <c r="R1106" s="11" t="s">
        <v>241</v>
      </c>
      <c r="S1106" s="11" t="s">
        <v>104</v>
      </c>
      <c r="T1106" s="11">
        <v>186</v>
      </c>
      <c r="U1106" s="11" t="str">
        <f>IF(ISERROR(VLOOKUP(I1106,'BACK INFO'!F:F,1,0)),IF(ISERROR(VLOOKUP(I1106,'BACK INFO'!H:H,1,0)),K1106,'BACK INFO'!$H$1),'BACK INFO'!$G$1)</f>
        <v>BILL MILLER AND COMPANY</v>
      </c>
    </row>
    <row r="1107" spans="1:21" s="11" customFormat="1" x14ac:dyDescent="0.35">
      <c r="A1107" s="11" t="s">
        <v>94</v>
      </c>
      <c r="B1107" s="11">
        <v>2018</v>
      </c>
      <c r="C1107" s="11">
        <v>10</v>
      </c>
      <c r="D1107" s="11" t="s">
        <v>95</v>
      </c>
      <c r="E1107" s="11" t="s">
        <v>96</v>
      </c>
      <c r="F1107" s="11" t="s">
        <v>700</v>
      </c>
      <c r="G1107" s="11" t="s">
        <v>241</v>
      </c>
      <c r="H1107" s="11" t="s">
        <v>152</v>
      </c>
      <c r="I1107" s="11" t="s">
        <v>376</v>
      </c>
      <c r="J1107" s="11" t="s">
        <v>99</v>
      </c>
      <c r="K1107" s="11" t="s">
        <v>72</v>
      </c>
      <c r="L1107" s="11" t="s">
        <v>377</v>
      </c>
      <c r="M1107" s="11" t="s">
        <v>378</v>
      </c>
      <c r="N1107" s="11">
        <v>6</v>
      </c>
      <c r="O1107" s="11">
        <v>2019</v>
      </c>
      <c r="P1107" s="11" t="s">
        <v>112</v>
      </c>
      <c r="Q1107" s="11" t="s">
        <v>112</v>
      </c>
      <c r="R1107" s="11" t="s">
        <v>241</v>
      </c>
      <c r="S1107" s="11" t="s">
        <v>104</v>
      </c>
      <c r="T1107" s="11">
        <v>366</v>
      </c>
      <c r="U1107" s="11" t="str">
        <f>IF(ISERROR(VLOOKUP(I1107,'BACK INFO'!F:F,1,0)),IF(ISERROR(VLOOKUP(I1107,'BACK INFO'!H:H,1,0)),K1107,'BACK INFO'!$H$1),'BACK INFO'!$G$1)</f>
        <v>BILL MILLER AND COMPANY</v>
      </c>
    </row>
    <row r="1108" spans="1:21" s="11" customFormat="1" x14ac:dyDescent="0.35">
      <c r="A1108" s="11" t="s">
        <v>94</v>
      </c>
      <c r="B1108" s="11">
        <v>2018</v>
      </c>
      <c r="C1108" s="11">
        <v>10</v>
      </c>
      <c r="D1108" s="11" t="s">
        <v>95</v>
      </c>
      <c r="E1108" s="11" t="s">
        <v>96</v>
      </c>
      <c r="F1108" s="11" t="s">
        <v>700</v>
      </c>
      <c r="G1108" s="11" t="s">
        <v>241</v>
      </c>
      <c r="H1108" s="11" t="s">
        <v>152</v>
      </c>
      <c r="I1108" s="11" t="s">
        <v>337</v>
      </c>
      <c r="J1108" s="11" t="s">
        <v>99</v>
      </c>
      <c r="K1108" s="11" t="s">
        <v>72</v>
      </c>
      <c r="L1108" s="11" t="s">
        <v>114</v>
      </c>
      <c r="M1108" s="11" t="s">
        <v>101</v>
      </c>
      <c r="N1108" s="11">
        <v>7</v>
      </c>
      <c r="O1108" s="11">
        <v>2019</v>
      </c>
      <c r="P1108" s="11" t="s">
        <v>112</v>
      </c>
      <c r="Q1108" s="11" t="s">
        <v>112</v>
      </c>
      <c r="R1108" s="11" t="s">
        <v>241</v>
      </c>
      <c r="S1108" s="11" t="s">
        <v>104</v>
      </c>
      <c r="T1108" s="11">
        <v>306</v>
      </c>
      <c r="U1108" s="11" t="str">
        <f>IF(ISERROR(VLOOKUP(I1108,'BACK INFO'!F:F,1,0)),IF(ISERROR(VLOOKUP(I1108,'BACK INFO'!H:H,1,0)),K1108,'BACK INFO'!$H$1),'BACK INFO'!$G$1)</f>
        <v>BILL MILLER AND COMPANY</v>
      </c>
    </row>
    <row r="1109" spans="1:21" s="11" customFormat="1" x14ac:dyDescent="0.35">
      <c r="A1109" s="11" t="s">
        <v>94</v>
      </c>
      <c r="B1109" s="11">
        <v>2018</v>
      </c>
      <c r="C1109" s="11">
        <v>10</v>
      </c>
      <c r="D1109" s="11" t="s">
        <v>95</v>
      </c>
      <c r="E1109" s="11" t="s">
        <v>96</v>
      </c>
      <c r="F1109" s="11" t="s">
        <v>700</v>
      </c>
      <c r="G1109" s="11" t="s">
        <v>241</v>
      </c>
      <c r="H1109" s="11" t="s">
        <v>152</v>
      </c>
      <c r="I1109" s="11" t="s">
        <v>392</v>
      </c>
      <c r="J1109" s="11" t="s">
        <v>99</v>
      </c>
      <c r="K1109" s="11" t="s">
        <v>72</v>
      </c>
      <c r="L1109" s="11" t="s">
        <v>114</v>
      </c>
      <c r="M1109" s="11" t="s">
        <v>101</v>
      </c>
      <c r="N1109" s="11">
        <v>9</v>
      </c>
      <c r="O1109" s="11">
        <v>2019</v>
      </c>
      <c r="P1109" s="11" t="s">
        <v>112</v>
      </c>
      <c r="Q1109" s="11" t="s">
        <v>112</v>
      </c>
      <c r="R1109" s="11" t="s">
        <v>241</v>
      </c>
      <c r="S1109" s="11" t="s">
        <v>104</v>
      </c>
      <c r="T1109" s="11">
        <v>409</v>
      </c>
      <c r="U1109" s="11" t="str">
        <f>IF(ISERROR(VLOOKUP(I1109,'BACK INFO'!F:F,1,0)),IF(ISERROR(VLOOKUP(I1109,'BACK INFO'!H:H,1,0)),K1109,'BACK INFO'!$H$1),'BACK INFO'!$G$1)</f>
        <v>BILL MILLER AND COMPANY</v>
      </c>
    </row>
    <row r="1110" spans="1:21" s="11" customFormat="1" x14ac:dyDescent="0.35">
      <c r="A1110" s="11" t="s">
        <v>94</v>
      </c>
      <c r="B1110" s="11">
        <v>2018</v>
      </c>
      <c r="C1110" s="11">
        <v>10</v>
      </c>
      <c r="D1110" s="11" t="s">
        <v>95</v>
      </c>
      <c r="E1110" s="11" t="s">
        <v>96</v>
      </c>
      <c r="F1110" s="11" t="s">
        <v>700</v>
      </c>
      <c r="G1110" s="11" t="s">
        <v>241</v>
      </c>
      <c r="H1110" s="11" t="s">
        <v>152</v>
      </c>
      <c r="I1110" s="11" t="s">
        <v>379</v>
      </c>
      <c r="J1110" s="11" t="s">
        <v>99</v>
      </c>
      <c r="K1110" s="11" t="s">
        <v>75</v>
      </c>
      <c r="L1110" s="11" t="s">
        <v>131</v>
      </c>
      <c r="M1110" s="11" t="s">
        <v>101</v>
      </c>
      <c r="N1110" s="11">
        <v>2</v>
      </c>
      <c r="O1110" s="11">
        <v>2019</v>
      </c>
      <c r="P1110" s="11" t="s">
        <v>112</v>
      </c>
      <c r="Q1110" s="11" t="s">
        <v>112</v>
      </c>
      <c r="R1110" s="11" t="s">
        <v>241</v>
      </c>
      <c r="S1110" s="11" t="s">
        <v>104</v>
      </c>
      <c r="T1110" s="11">
        <v>66</v>
      </c>
      <c r="U1110" s="11" t="str">
        <f>IF(ISERROR(VLOOKUP(I1110,'BACK INFO'!F:F,1,0)),IF(ISERROR(VLOOKUP(I1110,'BACK INFO'!H:H,1,0)),K1110,'BACK INFO'!$H$1),'BACK INFO'!$G$1)</f>
        <v>LAURA BONG</v>
      </c>
    </row>
    <row r="1111" spans="1:21" s="11" customFormat="1" x14ac:dyDescent="0.35">
      <c r="A1111" s="11" t="s">
        <v>94</v>
      </c>
      <c r="B1111" s="11">
        <v>2018</v>
      </c>
      <c r="C1111" s="11">
        <v>10</v>
      </c>
      <c r="D1111" s="11" t="s">
        <v>95</v>
      </c>
      <c r="E1111" s="11" t="s">
        <v>96</v>
      </c>
      <c r="F1111" s="11" t="s">
        <v>700</v>
      </c>
      <c r="G1111" s="11" t="s">
        <v>241</v>
      </c>
      <c r="H1111" s="11" t="s">
        <v>152</v>
      </c>
      <c r="I1111" s="11" t="s">
        <v>393</v>
      </c>
      <c r="J1111" s="11" t="s">
        <v>99</v>
      </c>
      <c r="K1111" s="11" t="s">
        <v>73</v>
      </c>
      <c r="L1111" s="11" t="s">
        <v>114</v>
      </c>
      <c r="M1111" s="11" t="s">
        <v>101</v>
      </c>
      <c r="N1111" s="11">
        <v>11</v>
      </c>
      <c r="O1111" s="11">
        <v>2019</v>
      </c>
      <c r="P1111" s="11" t="s">
        <v>112</v>
      </c>
      <c r="Q1111" s="11" t="s">
        <v>112</v>
      </c>
      <c r="R1111" s="11" t="s">
        <v>241</v>
      </c>
      <c r="S1111" s="11" t="s">
        <v>104</v>
      </c>
      <c r="T1111" s="11">
        <v>563</v>
      </c>
      <c r="U1111" s="11" t="str">
        <f>IF(ISERROR(VLOOKUP(I1111,'BACK INFO'!F:F,1,0)),IF(ISERROR(VLOOKUP(I1111,'BACK INFO'!H:H,1,0)),K1111,'BACK INFO'!$H$1),'BACK INFO'!$G$1)</f>
        <v>PHYLLIS POSNER</v>
      </c>
    </row>
    <row r="1112" spans="1:21" s="11" customFormat="1" x14ac:dyDescent="0.35">
      <c r="A1112" s="11" t="s">
        <v>94</v>
      </c>
      <c r="B1112" s="11">
        <v>2018</v>
      </c>
      <c r="C1112" s="11">
        <v>10</v>
      </c>
      <c r="D1112" s="11" t="s">
        <v>95</v>
      </c>
      <c r="E1112" s="11" t="s">
        <v>96</v>
      </c>
      <c r="F1112" s="11" t="s">
        <v>700</v>
      </c>
      <c r="G1112" s="11" t="s">
        <v>241</v>
      </c>
      <c r="H1112" s="11" t="s">
        <v>152</v>
      </c>
      <c r="I1112" s="11" t="s">
        <v>396</v>
      </c>
      <c r="J1112" s="11" t="s">
        <v>99</v>
      </c>
      <c r="K1112" s="11" t="s">
        <v>67</v>
      </c>
      <c r="L1112" s="11" t="s">
        <v>133</v>
      </c>
      <c r="M1112" s="11" t="s">
        <v>101</v>
      </c>
      <c r="N1112" s="11">
        <v>8</v>
      </c>
      <c r="O1112" s="11">
        <v>2019</v>
      </c>
      <c r="P1112" s="11" t="s">
        <v>112</v>
      </c>
      <c r="Q1112" s="11" t="s">
        <v>112</v>
      </c>
      <c r="R1112" s="11" t="s">
        <v>241</v>
      </c>
      <c r="S1112" s="11" t="s">
        <v>104</v>
      </c>
      <c r="T1112" s="11">
        <v>236</v>
      </c>
      <c r="U1112" s="11" t="str">
        <f>IF(ISERROR(VLOOKUP(I1112,'BACK INFO'!F:F,1,0)),IF(ISERROR(VLOOKUP(I1112,'BACK INFO'!H:H,1,0)),K1112,'BACK INFO'!$H$1),'BACK INFO'!$G$1)</f>
        <v>ANITA M. HOPKINS</v>
      </c>
    </row>
    <row r="1113" spans="1:21" s="11" customFormat="1" x14ac:dyDescent="0.35">
      <c r="A1113" s="11" t="s">
        <v>94</v>
      </c>
      <c r="B1113" s="11">
        <v>2018</v>
      </c>
      <c r="C1113" s="11">
        <v>10</v>
      </c>
      <c r="D1113" s="11" t="s">
        <v>95</v>
      </c>
      <c r="E1113" s="11" t="s">
        <v>96</v>
      </c>
      <c r="F1113" s="11" t="s">
        <v>700</v>
      </c>
      <c r="G1113" s="11" t="s">
        <v>241</v>
      </c>
      <c r="H1113" s="11" t="s">
        <v>152</v>
      </c>
      <c r="I1113" s="11" t="s">
        <v>382</v>
      </c>
      <c r="J1113" s="11" t="s">
        <v>99</v>
      </c>
      <c r="K1113" s="11" t="s">
        <v>72</v>
      </c>
      <c r="L1113" s="11" t="s">
        <v>114</v>
      </c>
      <c r="M1113" s="11" t="s">
        <v>101</v>
      </c>
      <c r="N1113" s="11">
        <v>6</v>
      </c>
      <c r="O1113" s="11">
        <v>2019</v>
      </c>
      <c r="P1113" s="11" t="s">
        <v>112</v>
      </c>
      <c r="Q1113" s="11" t="s">
        <v>112</v>
      </c>
      <c r="R1113" s="11" t="s">
        <v>241</v>
      </c>
      <c r="S1113" s="11" t="s">
        <v>104</v>
      </c>
      <c r="T1113" s="11">
        <v>258</v>
      </c>
      <c r="U1113" s="11" t="str">
        <f>IF(ISERROR(VLOOKUP(I1113,'BACK INFO'!F:F,1,0)),IF(ISERROR(VLOOKUP(I1113,'BACK INFO'!H:H,1,0)),K1113,'BACK INFO'!$H$1),'BACK INFO'!$G$1)</f>
        <v>BILL MILLER AND COMPANY</v>
      </c>
    </row>
    <row r="1114" spans="1:21" s="11" customFormat="1" x14ac:dyDescent="0.35">
      <c r="A1114" s="11" t="s">
        <v>94</v>
      </c>
      <c r="B1114" s="11">
        <v>2018</v>
      </c>
      <c r="C1114" s="11">
        <v>10</v>
      </c>
      <c r="D1114" s="11" t="s">
        <v>95</v>
      </c>
      <c r="E1114" s="11" t="s">
        <v>96</v>
      </c>
      <c r="F1114" s="11" t="s">
        <v>700</v>
      </c>
      <c r="G1114" s="11" t="s">
        <v>241</v>
      </c>
      <c r="H1114" s="11" t="s">
        <v>152</v>
      </c>
      <c r="I1114" s="11" t="s">
        <v>383</v>
      </c>
      <c r="J1114" s="11" t="s">
        <v>99</v>
      </c>
      <c r="K1114" s="11" t="s">
        <v>67</v>
      </c>
      <c r="L1114" s="11" t="s">
        <v>135</v>
      </c>
      <c r="M1114" s="11" t="s">
        <v>101</v>
      </c>
      <c r="N1114" s="11">
        <v>3</v>
      </c>
      <c r="O1114" s="11">
        <v>2019</v>
      </c>
      <c r="P1114" s="11" t="s">
        <v>112</v>
      </c>
      <c r="Q1114" s="11" t="s">
        <v>112</v>
      </c>
      <c r="R1114" s="11" t="s">
        <v>241</v>
      </c>
      <c r="S1114" s="11" t="s">
        <v>104</v>
      </c>
      <c r="T1114" s="11">
        <v>135</v>
      </c>
      <c r="U1114" s="11" t="str">
        <f>IF(ISERROR(VLOOKUP(I1114,'BACK INFO'!F:F,1,0)),IF(ISERROR(VLOOKUP(I1114,'BACK INFO'!H:H,1,0)),K1114,'BACK INFO'!$H$1),'BACK INFO'!$G$1)</f>
        <v>ANITA M. HOPKINS</v>
      </c>
    </row>
    <row r="1115" spans="1:21" s="11" customFormat="1" x14ac:dyDescent="0.35">
      <c r="A1115" s="11" t="s">
        <v>94</v>
      </c>
      <c r="B1115" s="11">
        <v>2018</v>
      </c>
      <c r="C1115" s="11">
        <v>10</v>
      </c>
      <c r="D1115" s="11" t="s">
        <v>95</v>
      </c>
      <c r="E1115" s="11" t="s">
        <v>96</v>
      </c>
      <c r="F1115" s="11" t="s">
        <v>700</v>
      </c>
      <c r="G1115" s="11" t="s">
        <v>241</v>
      </c>
      <c r="H1115" s="11" t="s">
        <v>152</v>
      </c>
      <c r="I1115" s="11" t="s">
        <v>386</v>
      </c>
      <c r="J1115" s="11" t="s">
        <v>99</v>
      </c>
      <c r="K1115" s="11" t="s">
        <v>72</v>
      </c>
      <c r="L1115" s="11" t="s">
        <v>114</v>
      </c>
      <c r="M1115" s="11" t="s">
        <v>101</v>
      </c>
      <c r="N1115" s="11">
        <v>12</v>
      </c>
      <c r="O1115" s="11">
        <v>2019</v>
      </c>
      <c r="P1115" s="11" t="s">
        <v>112</v>
      </c>
      <c r="Q1115" s="11" t="s">
        <v>112</v>
      </c>
      <c r="R1115" s="11" t="s">
        <v>241</v>
      </c>
      <c r="S1115" s="11" t="s">
        <v>104</v>
      </c>
      <c r="T1115" s="11">
        <v>612</v>
      </c>
      <c r="U1115" s="11" t="str">
        <f>IF(ISERROR(VLOOKUP(I1115,'BACK INFO'!F:F,1,0)),IF(ISERROR(VLOOKUP(I1115,'BACK INFO'!H:H,1,0)),K1115,'BACK INFO'!$H$1),'BACK INFO'!$G$1)</f>
        <v>BILL MILLER AND COMPANY</v>
      </c>
    </row>
    <row r="1116" spans="1:21" s="11" customFormat="1" x14ac:dyDescent="0.35">
      <c r="A1116" s="11" t="s">
        <v>94</v>
      </c>
      <c r="B1116" s="11">
        <v>2018</v>
      </c>
      <c r="C1116" s="11">
        <v>10</v>
      </c>
      <c r="D1116" s="11" t="s">
        <v>95</v>
      </c>
      <c r="E1116" s="11" t="s">
        <v>96</v>
      </c>
      <c r="F1116" s="11" t="s">
        <v>700</v>
      </c>
      <c r="G1116" s="11" t="s">
        <v>241</v>
      </c>
      <c r="H1116" s="11" t="s">
        <v>152</v>
      </c>
      <c r="I1116" s="11" t="s">
        <v>387</v>
      </c>
      <c r="J1116" s="11" t="s">
        <v>99</v>
      </c>
      <c r="K1116" s="11" t="s">
        <v>72</v>
      </c>
      <c r="L1116" s="11" t="s">
        <v>114</v>
      </c>
      <c r="M1116" s="11" t="s">
        <v>101</v>
      </c>
      <c r="N1116" s="11">
        <v>56</v>
      </c>
      <c r="O1116" s="11">
        <v>2019</v>
      </c>
      <c r="P1116" s="11" t="s">
        <v>112</v>
      </c>
      <c r="Q1116" s="11" t="s">
        <v>112</v>
      </c>
      <c r="R1116" s="11" t="s">
        <v>241</v>
      </c>
      <c r="S1116" s="11" t="s">
        <v>104</v>
      </c>
      <c r="T1116" s="11">
        <v>2196</v>
      </c>
      <c r="U1116" s="11" t="str">
        <f>IF(ISERROR(VLOOKUP(I1116,'BACK INFO'!F:F,1,0)),IF(ISERROR(VLOOKUP(I1116,'BACK INFO'!H:H,1,0)),K1116,'BACK INFO'!$H$1),'BACK INFO'!$G$1)</f>
        <v>BILL MILLER AND COMPANY</v>
      </c>
    </row>
    <row r="1117" spans="1:21" s="11" customFormat="1" x14ac:dyDescent="0.35">
      <c r="A1117" s="11" t="s">
        <v>94</v>
      </c>
      <c r="B1117" s="11">
        <v>2018</v>
      </c>
      <c r="C1117" s="11">
        <v>10</v>
      </c>
      <c r="D1117" s="11" t="s">
        <v>95</v>
      </c>
      <c r="E1117" s="11" t="s">
        <v>96</v>
      </c>
      <c r="F1117" s="11" t="s">
        <v>700</v>
      </c>
      <c r="G1117" s="11" t="s">
        <v>259</v>
      </c>
      <c r="H1117" s="11" t="s">
        <v>106</v>
      </c>
      <c r="I1117" s="11" t="s">
        <v>353</v>
      </c>
      <c r="J1117" s="11" t="s">
        <v>99</v>
      </c>
      <c r="K1117" s="11" t="s">
        <v>72</v>
      </c>
      <c r="L1117" s="11" t="s">
        <v>114</v>
      </c>
      <c r="M1117" s="11" t="s">
        <v>101</v>
      </c>
      <c r="N1117" s="11">
        <v>6</v>
      </c>
      <c r="O1117" s="11">
        <v>2019</v>
      </c>
      <c r="P1117" s="11" t="s">
        <v>154</v>
      </c>
      <c r="Q1117" s="11" t="s">
        <v>154</v>
      </c>
      <c r="R1117" s="11" t="s">
        <v>259</v>
      </c>
      <c r="S1117" s="11" t="s">
        <v>104</v>
      </c>
      <c r="T1117" s="11">
        <v>54</v>
      </c>
      <c r="U1117" s="11" t="str">
        <f>IF(ISERROR(VLOOKUP(I1117,'BACK INFO'!F:F,1,0)),IF(ISERROR(VLOOKUP(I1117,'BACK INFO'!H:H,1,0)),K1117,'BACK INFO'!$H$1),'BACK INFO'!$G$1)</f>
        <v>BILL MILLER AND COMPANY</v>
      </c>
    </row>
    <row r="1118" spans="1:21" s="11" customFormat="1" x14ac:dyDescent="0.35">
      <c r="A1118" s="11" t="s">
        <v>94</v>
      </c>
      <c r="B1118" s="11">
        <v>2018</v>
      </c>
      <c r="C1118" s="11">
        <v>10</v>
      </c>
      <c r="D1118" s="11" t="s">
        <v>95</v>
      </c>
      <c r="E1118" s="11" t="s">
        <v>96</v>
      </c>
      <c r="F1118" s="11" t="s">
        <v>700</v>
      </c>
      <c r="G1118" s="11" t="s">
        <v>259</v>
      </c>
      <c r="H1118" s="11" t="s">
        <v>106</v>
      </c>
      <c r="I1118" s="11" t="s">
        <v>156</v>
      </c>
      <c r="J1118" s="11" t="s">
        <v>99</v>
      </c>
      <c r="K1118" s="11" t="s">
        <v>70</v>
      </c>
      <c r="L1118" s="11" t="s">
        <v>157</v>
      </c>
      <c r="M1118" s="11" t="s">
        <v>101</v>
      </c>
      <c r="N1118" s="11">
        <v>48</v>
      </c>
      <c r="O1118" s="11">
        <v>2019</v>
      </c>
      <c r="P1118" s="11" t="s">
        <v>154</v>
      </c>
      <c r="Q1118" s="11" t="s">
        <v>154</v>
      </c>
      <c r="R1118" s="11" t="s">
        <v>259</v>
      </c>
      <c r="S1118" s="11" t="s">
        <v>104</v>
      </c>
      <c r="T1118" s="11">
        <v>432</v>
      </c>
      <c r="U1118" s="11" t="str">
        <f>IF(ISERROR(VLOOKUP(I1118,'BACK INFO'!F:F,1,0)),IF(ISERROR(VLOOKUP(I1118,'BACK INFO'!H:H,1,0)),K1118,'BACK INFO'!$H$1),'BACK INFO'!$G$1)</f>
        <v>JUDITH ANN DEAL</v>
      </c>
    </row>
    <row r="1119" spans="1:21" s="11" customFormat="1" x14ac:dyDescent="0.35">
      <c r="A1119" s="11" t="s">
        <v>94</v>
      </c>
      <c r="B1119" s="11">
        <v>2018</v>
      </c>
      <c r="C1119" s="11">
        <v>10</v>
      </c>
      <c r="D1119" s="11" t="s">
        <v>95</v>
      </c>
      <c r="E1119" s="11" t="s">
        <v>96</v>
      </c>
      <c r="F1119" s="11" t="s">
        <v>700</v>
      </c>
      <c r="G1119" s="11" t="s">
        <v>259</v>
      </c>
      <c r="H1119" s="11" t="s">
        <v>106</v>
      </c>
      <c r="I1119" s="11" t="s">
        <v>277</v>
      </c>
      <c r="J1119" s="11" t="s">
        <v>99</v>
      </c>
      <c r="K1119" s="11" t="s">
        <v>67</v>
      </c>
      <c r="L1119" s="11" t="s">
        <v>133</v>
      </c>
      <c r="M1119" s="11" t="s">
        <v>101</v>
      </c>
      <c r="N1119" s="11">
        <v>32</v>
      </c>
      <c r="O1119" s="11">
        <v>2019</v>
      </c>
      <c r="P1119" s="11" t="s">
        <v>154</v>
      </c>
      <c r="Q1119" s="11" t="s">
        <v>154</v>
      </c>
      <c r="R1119" s="11" t="s">
        <v>259</v>
      </c>
      <c r="S1119" s="11" t="s">
        <v>104</v>
      </c>
      <c r="T1119" s="11">
        <v>288</v>
      </c>
      <c r="U1119" s="11" t="str">
        <f>IF(ISERROR(VLOOKUP(I1119,'BACK INFO'!F:F,1,0)),IF(ISERROR(VLOOKUP(I1119,'BACK INFO'!H:H,1,0)),K1119,'BACK INFO'!$H$1),'BACK INFO'!$G$1)</f>
        <v>ANITA M. HOPKINS</v>
      </c>
    </row>
    <row r="1120" spans="1:21" s="11" customFormat="1" x14ac:dyDescent="0.35">
      <c r="A1120" s="11" t="s">
        <v>94</v>
      </c>
      <c r="B1120" s="11">
        <v>2018</v>
      </c>
      <c r="C1120" s="11">
        <v>10</v>
      </c>
      <c r="D1120" s="11" t="s">
        <v>95</v>
      </c>
      <c r="E1120" s="11" t="s">
        <v>96</v>
      </c>
      <c r="F1120" s="11" t="s">
        <v>700</v>
      </c>
      <c r="G1120" s="11" t="s">
        <v>259</v>
      </c>
      <c r="H1120" s="11" t="s">
        <v>106</v>
      </c>
      <c r="I1120" s="11" t="s">
        <v>281</v>
      </c>
      <c r="J1120" s="11" t="s">
        <v>99</v>
      </c>
      <c r="K1120" s="11" t="s">
        <v>245</v>
      </c>
      <c r="L1120" s="11" t="s">
        <v>114</v>
      </c>
      <c r="M1120" s="11" t="s">
        <v>101</v>
      </c>
      <c r="N1120" s="11">
        <v>12</v>
      </c>
      <c r="O1120" s="11">
        <v>2019</v>
      </c>
      <c r="P1120" s="11" t="s">
        <v>154</v>
      </c>
      <c r="Q1120" s="11" t="s">
        <v>154</v>
      </c>
      <c r="R1120" s="11" t="s">
        <v>259</v>
      </c>
      <c r="S1120" s="11" t="s">
        <v>104</v>
      </c>
      <c r="T1120" s="11">
        <v>108</v>
      </c>
      <c r="U1120" s="11" t="str">
        <f>IF(ISERROR(VLOOKUP(I1120,'BACK INFO'!F:F,1,0)),IF(ISERROR(VLOOKUP(I1120,'BACK INFO'!H:H,1,0)),K1120,'BACK INFO'!$H$1),'BACK INFO'!$G$1)</f>
        <v>JULIUS ORTIZ MALDONADO</v>
      </c>
    </row>
    <row r="1121" spans="1:21" s="11" customFormat="1" x14ac:dyDescent="0.35">
      <c r="A1121" s="11" t="s">
        <v>94</v>
      </c>
      <c r="B1121" s="11">
        <v>2018</v>
      </c>
      <c r="C1121" s="11">
        <v>10</v>
      </c>
      <c r="D1121" s="11" t="s">
        <v>95</v>
      </c>
      <c r="E1121" s="11" t="s">
        <v>96</v>
      </c>
      <c r="F1121" s="11" t="s">
        <v>700</v>
      </c>
      <c r="G1121" s="11" t="s">
        <v>259</v>
      </c>
      <c r="H1121" s="11" t="s">
        <v>106</v>
      </c>
      <c r="I1121" s="11" t="s">
        <v>360</v>
      </c>
      <c r="J1121" s="11" t="s">
        <v>99</v>
      </c>
      <c r="K1121" s="11" t="s">
        <v>72</v>
      </c>
      <c r="L1121" s="11" t="s">
        <v>359</v>
      </c>
      <c r="M1121" s="11" t="s">
        <v>101</v>
      </c>
      <c r="N1121" s="11">
        <v>48</v>
      </c>
      <c r="O1121" s="11">
        <v>2019</v>
      </c>
      <c r="P1121" s="11" t="s">
        <v>154</v>
      </c>
      <c r="Q1121" s="11" t="s">
        <v>154</v>
      </c>
      <c r="R1121" s="11" t="s">
        <v>259</v>
      </c>
      <c r="S1121" s="11" t="s">
        <v>104</v>
      </c>
      <c r="T1121" s="11">
        <v>432</v>
      </c>
      <c r="U1121" s="11" t="str">
        <f>IF(ISERROR(VLOOKUP(I1121,'BACK INFO'!F:F,1,0)),IF(ISERROR(VLOOKUP(I1121,'BACK INFO'!H:H,1,0)),K1121,'BACK INFO'!$H$1),'BACK INFO'!$G$1)</f>
        <v>BILL MILLER AND COMPANY</v>
      </c>
    </row>
    <row r="1122" spans="1:21" s="11" customFormat="1" x14ac:dyDescent="0.35">
      <c r="A1122" s="11" t="s">
        <v>94</v>
      </c>
      <c r="B1122" s="11">
        <v>2018</v>
      </c>
      <c r="C1122" s="11">
        <v>10</v>
      </c>
      <c r="D1122" s="11" t="s">
        <v>95</v>
      </c>
      <c r="E1122" s="11" t="s">
        <v>96</v>
      </c>
      <c r="F1122" s="11" t="s">
        <v>700</v>
      </c>
      <c r="G1122" s="11" t="s">
        <v>259</v>
      </c>
      <c r="H1122" s="11" t="s">
        <v>106</v>
      </c>
      <c r="I1122" s="11" t="s">
        <v>361</v>
      </c>
      <c r="J1122" s="11" t="s">
        <v>99</v>
      </c>
      <c r="K1122" s="11" t="s">
        <v>72</v>
      </c>
      <c r="L1122" s="11" t="s">
        <v>114</v>
      </c>
      <c r="M1122" s="11" t="s">
        <v>101</v>
      </c>
      <c r="N1122" s="11">
        <v>12</v>
      </c>
      <c r="O1122" s="11">
        <v>2019</v>
      </c>
      <c r="P1122" s="11" t="s">
        <v>154</v>
      </c>
      <c r="Q1122" s="11" t="s">
        <v>154</v>
      </c>
      <c r="R1122" s="11" t="s">
        <v>259</v>
      </c>
      <c r="S1122" s="11" t="s">
        <v>104</v>
      </c>
      <c r="T1122" s="11">
        <v>108</v>
      </c>
      <c r="U1122" s="11" t="str">
        <f>IF(ISERROR(VLOOKUP(I1122,'BACK INFO'!F:F,1,0)),IF(ISERROR(VLOOKUP(I1122,'BACK INFO'!H:H,1,0)),K1122,'BACK INFO'!$H$1),'BACK INFO'!$G$1)</f>
        <v>BILL MILLER AND COMPANY</v>
      </c>
    </row>
    <row r="1123" spans="1:21" s="11" customFormat="1" x14ac:dyDescent="0.35">
      <c r="A1123" s="11" t="s">
        <v>94</v>
      </c>
      <c r="B1123" s="11">
        <v>2018</v>
      </c>
      <c r="C1123" s="11">
        <v>10</v>
      </c>
      <c r="D1123" s="11" t="s">
        <v>95</v>
      </c>
      <c r="E1123" s="11" t="s">
        <v>96</v>
      </c>
      <c r="F1123" s="11" t="s">
        <v>700</v>
      </c>
      <c r="G1123" s="11" t="s">
        <v>259</v>
      </c>
      <c r="H1123" s="11" t="s">
        <v>106</v>
      </c>
      <c r="I1123" s="11" t="s">
        <v>388</v>
      </c>
      <c r="J1123" s="11" t="s">
        <v>99</v>
      </c>
      <c r="K1123" s="11" t="s">
        <v>72</v>
      </c>
      <c r="L1123" s="11" t="s">
        <v>114</v>
      </c>
      <c r="M1123" s="11" t="s">
        <v>101</v>
      </c>
      <c r="N1123" s="11">
        <v>24</v>
      </c>
      <c r="O1123" s="11">
        <v>2019</v>
      </c>
      <c r="P1123" s="11" t="s">
        <v>154</v>
      </c>
      <c r="Q1123" s="11" t="s">
        <v>154</v>
      </c>
      <c r="R1123" s="11" t="s">
        <v>259</v>
      </c>
      <c r="S1123" s="11" t="s">
        <v>104</v>
      </c>
      <c r="T1123" s="11">
        <v>216</v>
      </c>
      <c r="U1123" s="11" t="str">
        <f>IF(ISERROR(VLOOKUP(I1123,'BACK INFO'!F:F,1,0)),IF(ISERROR(VLOOKUP(I1123,'BACK INFO'!H:H,1,0)),K1123,'BACK INFO'!$H$1),'BACK INFO'!$G$1)</f>
        <v>BILL MILLER AND COMPANY</v>
      </c>
    </row>
    <row r="1124" spans="1:21" s="11" customFormat="1" x14ac:dyDescent="0.35">
      <c r="A1124" s="11" t="s">
        <v>94</v>
      </c>
      <c r="B1124" s="11">
        <v>2018</v>
      </c>
      <c r="C1124" s="11">
        <v>10</v>
      </c>
      <c r="D1124" s="11" t="s">
        <v>95</v>
      </c>
      <c r="E1124" s="11" t="s">
        <v>96</v>
      </c>
      <c r="F1124" s="11" t="s">
        <v>700</v>
      </c>
      <c r="G1124" s="11" t="s">
        <v>259</v>
      </c>
      <c r="H1124" s="11" t="s">
        <v>106</v>
      </c>
      <c r="I1124" s="11" t="s">
        <v>195</v>
      </c>
      <c r="J1124" s="11" t="s">
        <v>99</v>
      </c>
      <c r="K1124" s="11" t="s">
        <v>72</v>
      </c>
      <c r="L1124" s="11" t="s">
        <v>114</v>
      </c>
      <c r="M1124" s="11" t="s">
        <v>101</v>
      </c>
      <c r="N1124" s="11">
        <v>72</v>
      </c>
      <c r="O1124" s="11">
        <v>2019</v>
      </c>
      <c r="P1124" s="11" t="s">
        <v>154</v>
      </c>
      <c r="Q1124" s="11" t="s">
        <v>154</v>
      </c>
      <c r="R1124" s="11" t="s">
        <v>259</v>
      </c>
      <c r="S1124" s="11" t="s">
        <v>104</v>
      </c>
      <c r="T1124" s="11">
        <v>648</v>
      </c>
      <c r="U1124" s="11" t="str">
        <f>IF(ISERROR(VLOOKUP(I1124,'BACK INFO'!F:F,1,0)),IF(ISERROR(VLOOKUP(I1124,'BACK INFO'!H:H,1,0)),K1124,'BACK INFO'!$H$1),'BACK INFO'!$G$1)</f>
        <v>BILL MILLER AND COMPANY</v>
      </c>
    </row>
    <row r="1125" spans="1:21" s="11" customFormat="1" x14ac:dyDescent="0.35">
      <c r="A1125" s="11" t="s">
        <v>94</v>
      </c>
      <c r="B1125" s="11">
        <v>2018</v>
      </c>
      <c r="C1125" s="11">
        <v>10</v>
      </c>
      <c r="D1125" s="11" t="s">
        <v>95</v>
      </c>
      <c r="E1125" s="11" t="s">
        <v>96</v>
      </c>
      <c r="F1125" s="11" t="s">
        <v>700</v>
      </c>
      <c r="G1125" s="11" t="s">
        <v>259</v>
      </c>
      <c r="H1125" s="11" t="s">
        <v>106</v>
      </c>
      <c r="I1125" s="11" t="s">
        <v>115</v>
      </c>
      <c r="J1125" s="11" t="s">
        <v>99</v>
      </c>
      <c r="K1125" s="11" t="s">
        <v>67</v>
      </c>
      <c r="L1125" s="11" t="s">
        <v>116</v>
      </c>
      <c r="M1125" s="11" t="s">
        <v>101</v>
      </c>
      <c r="N1125" s="11">
        <v>12</v>
      </c>
      <c r="O1125" s="11">
        <v>2019</v>
      </c>
      <c r="P1125" s="11" t="s">
        <v>154</v>
      </c>
      <c r="Q1125" s="11" t="s">
        <v>154</v>
      </c>
      <c r="R1125" s="11" t="s">
        <v>259</v>
      </c>
      <c r="S1125" s="11" t="s">
        <v>104</v>
      </c>
      <c r="T1125" s="11">
        <v>120</v>
      </c>
      <c r="U1125" s="11" t="str">
        <f>IF(ISERROR(VLOOKUP(I1125,'BACK INFO'!F:F,1,0)),IF(ISERROR(VLOOKUP(I1125,'BACK INFO'!H:H,1,0)),K1125,'BACK INFO'!$H$1),'BACK INFO'!$G$1)</f>
        <v>ANITA M. HOPKINS</v>
      </c>
    </row>
    <row r="1126" spans="1:21" s="11" customFormat="1" x14ac:dyDescent="0.35">
      <c r="A1126" s="11" t="s">
        <v>94</v>
      </c>
      <c r="B1126" s="11">
        <v>2018</v>
      </c>
      <c r="C1126" s="11">
        <v>10</v>
      </c>
      <c r="D1126" s="11" t="s">
        <v>95</v>
      </c>
      <c r="E1126" s="11" t="s">
        <v>96</v>
      </c>
      <c r="F1126" s="11" t="s">
        <v>700</v>
      </c>
      <c r="G1126" s="11" t="s">
        <v>259</v>
      </c>
      <c r="H1126" s="11" t="s">
        <v>106</v>
      </c>
      <c r="I1126" s="11" t="s">
        <v>123</v>
      </c>
      <c r="J1126" s="11" t="s">
        <v>99</v>
      </c>
      <c r="K1126" s="11" t="s">
        <v>68</v>
      </c>
      <c r="L1126" s="11" t="s">
        <v>271</v>
      </c>
      <c r="M1126" s="11" t="s">
        <v>101</v>
      </c>
      <c r="N1126" s="11">
        <v>25</v>
      </c>
      <c r="O1126" s="11">
        <v>2019</v>
      </c>
      <c r="P1126" s="11" t="s">
        <v>154</v>
      </c>
      <c r="Q1126" s="11" t="s">
        <v>154</v>
      </c>
      <c r="R1126" s="11" t="s">
        <v>259</v>
      </c>
      <c r="S1126" s="11" t="s">
        <v>104</v>
      </c>
      <c r="T1126" s="11">
        <v>225</v>
      </c>
      <c r="U1126" s="11" t="str">
        <f>IF(ISERROR(VLOOKUP(I1126,'BACK INFO'!F:F,1,0)),IF(ISERROR(VLOOKUP(I1126,'BACK INFO'!H:H,1,0)),K1126,'BACK INFO'!$H$1),'BACK INFO'!$G$1)</f>
        <v>STEPHANIE VITALI</v>
      </c>
    </row>
    <row r="1127" spans="1:21" s="11" customFormat="1" x14ac:dyDescent="0.35">
      <c r="A1127" s="11" t="s">
        <v>94</v>
      </c>
      <c r="B1127" s="11">
        <v>2018</v>
      </c>
      <c r="C1127" s="11">
        <v>10</v>
      </c>
      <c r="D1127" s="11" t="s">
        <v>95</v>
      </c>
      <c r="E1127" s="11" t="s">
        <v>96</v>
      </c>
      <c r="F1127" s="11" t="s">
        <v>700</v>
      </c>
      <c r="G1127" s="11" t="s">
        <v>259</v>
      </c>
      <c r="H1127" s="11" t="s">
        <v>106</v>
      </c>
      <c r="I1127" s="11" t="s">
        <v>161</v>
      </c>
      <c r="J1127" s="11" t="s">
        <v>99</v>
      </c>
      <c r="K1127" s="11" t="s">
        <v>70</v>
      </c>
      <c r="L1127" s="11" t="s">
        <v>157</v>
      </c>
      <c r="M1127" s="11" t="s">
        <v>101</v>
      </c>
      <c r="N1127" s="11">
        <v>24</v>
      </c>
      <c r="O1127" s="11">
        <v>2019</v>
      </c>
      <c r="P1127" s="11" t="s">
        <v>154</v>
      </c>
      <c r="Q1127" s="11" t="s">
        <v>154</v>
      </c>
      <c r="R1127" s="11" t="s">
        <v>259</v>
      </c>
      <c r="S1127" s="11" t="s">
        <v>104</v>
      </c>
      <c r="T1127" s="11">
        <v>205.20000000000002</v>
      </c>
      <c r="U1127" s="11" t="str">
        <f>IF(ISERROR(VLOOKUP(I1127,'BACK INFO'!F:F,1,0)),IF(ISERROR(VLOOKUP(I1127,'BACK INFO'!H:H,1,0)),K1127,'BACK INFO'!$H$1),'BACK INFO'!$G$1)</f>
        <v>JUDITH ANN DEAL</v>
      </c>
    </row>
    <row r="1128" spans="1:21" s="11" customFormat="1" x14ac:dyDescent="0.35">
      <c r="A1128" s="11" t="s">
        <v>94</v>
      </c>
      <c r="B1128" s="11">
        <v>2018</v>
      </c>
      <c r="C1128" s="11">
        <v>10</v>
      </c>
      <c r="D1128" s="11" t="s">
        <v>95</v>
      </c>
      <c r="E1128" s="11" t="s">
        <v>96</v>
      </c>
      <c r="F1128" s="11" t="s">
        <v>700</v>
      </c>
      <c r="G1128" s="11" t="s">
        <v>259</v>
      </c>
      <c r="H1128" s="11" t="s">
        <v>106</v>
      </c>
      <c r="I1128" s="11" t="s">
        <v>363</v>
      </c>
      <c r="J1128" s="11" t="s">
        <v>99</v>
      </c>
      <c r="K1128" s="11" t="s">
        <v>72</v>
      </c>
      <c r="L1128" s="11" t="s">
        <v>364</v>
      </c>
      <c r="M1128" s="11" t="s">
        <v>101</v>
      </c>
      <c r="N1128" s="11">
        <v>12</v>
      </c>
      <c r="O1128" s="11">
        <v>2019</v>
      </c>
      <c r="P1128" s="11" t="s">
        <v>154</v>
      </c>
      <c r="Q1128" s="11" t="s">
        <v>154</v>
      </c>
      <c r="R1128" s="11" t="s">
        <v>259</v>
      </c>
      <c r="S1128" s="11" t="s">
        <v>104</v>
      </c>
      <c r="T1128" s="11">
        <v>108</v>
      </c>
      <c r="U1128" s="11" t="str">
        <f>IF(ISERROR(VLOOKUP(I1128,'BACK INFO'!F:F,1,0)),IF(ISERROR(VLOOKUP(I1128,'BACK INFO'!H:H,1,0)),K1128,'BACK INFO'!$H$1),'BACK INFO'!$G$1)</f>
        <v>BILL MILLER AND COMPANY</v>
      </c>
    </row>
    <row r="1129" spans="1:21" s="11" customFormat="1" x14ac:dyDescent="0.35">
      <c r="A1129" s="11" t="s">
        <v>94</v>
      </c>
      <c r="B1129" s="11">
        <v>2018</v>
      </c>
      <c r="C1129" s="11">
        <v>10</v>
      </c>
      <c r="D1129" s="11" t="s">
        <v>95</v>
      </c>
      <c r="E1129" s="11" t="s">
        <v>96</v>
      </c>
      <c r="F1129" s="11" t="s">
        <v>700</v>
      </c>
      <c r="G1129" s="11" t="s">
        <v>259</v>
      </c>
      <c r="H1129" s="11" t="s">
        <v>106</v>
      </c>
      <c r="I1129" s="11" t="s">
        <v>162</v>
      </c>
      <c r="J1129" s="11" t="s">
        <v>99</v>
      </c>
      <c r="K1129" s="11" t="s">
        <v>72</v>
      </c>
      <c r="L1129" s="11" t="s">
        <v>114</v>
      </c>
      <c r="M1129" s="11" t="s">
        <v>101</v>
      </c>
      <c r="N1129" s="11">
        <v>12</v>
      </c>
      <c r="O1129" s="11">
        <v>2019</v>
      </c>
      <c r="P1129" s="11" t="s">
        <v>154</v>
      </c>
      <c r="Q1129" s="11" t="s">
        <v>154</v>
      </c>
      <c r="R1129" s="11" t="s">
        <v>259</v>
      </c>
      <c r="S1129" s="11" t="s">
        <v>104</v>
      </c>
      <c r="T1129" s="11">
        <v>108</v>
      </c>
      <c r="U1129" s="11" t="str">
        <f>IF(ISERROR(VLOOKUP(I1129,'BACK INFO'!F:F,1,0)),IF(ISERROR(VLOOKUP(I1129,'BACK INFO'!H:H,1,0)),K1129,'BACK INFO'!$H$1),'BACK INFO'!$G$1)</f>
        <v>BILL MILLER AND COMPANY</v>
      </c>
    </row>
    <row r="1130" spans="1:21" s="11" customFormat="1" x14ac:dyDescent="0.35">
      <c r="A1130" s="11" t="s">
        <v>94</v>
      </c>
      <c r="B1130" s="11">
        <v>2018</v>
      </c>
      <c r="C1130" s="11">
        <v>10</v>
      </c>
      <c r="D1130" s="11" t="s">
        <v>95</v>
      </c>
      <c r="E1130" s="11" t="s">
        <v>96</v>
      </c>
      <c r="F1130" s="11" t="s">
        <v>700</v>
      </c>
      <c r="G1130" s="11" t="s">
        <v>259</v>
      </c>
      <c r="H1130" s="11" t="s">
        <v>106</v>
      </c>
      <c r="I1130" s="11" t="s">
        <v>252</v>
      </c>
      <c r="J1130" s="11" t="s">
        <v>99</v>
      </c>
      <c r="K1130" s="11" t="s">
        <v>70</v>
      </c>
      <c r="L1130" s="11" t="s">
        <v>157</v>
      </c>
      <c r="M1130" s="11" t="s">
        <v>101</v>
      </c>
      <c r="N1130" s="11">
        <v>8</v>
      </c>
      <c r="O1130" s="11">
        <v>2019</v>
      </c>
      <c r="P1130" s="11" t="s">
        <v>154</v>
      </c>
      <c r="Q1130" s="11" t="s">
        <v>154</v>
      </c>
      <c r="R1130" s="11" t="s">
        <v>259</v>
      </c>
      <c r="S1130" s="11" t="s">
        <v>104</v>
      </c>
      <c r="T1130" s="11">
        <v>72</v>
      </c>
      <c r="U1130" s="11" t="str">
        <f>IF(ISERROR(VLOOKUP(I1130,'BACK INFO'!F:F,1,0)),IF(ISERROR(VLOOKUP(I1130,'BACK INFO'!H:H,1,0)),K1130,'BACK INFO'!$H$1),'BACK INFO'!$G$1)</f>
        <v>JUDITH ANN DEAL</v>
      </c>
    </row>
    <row r="1131" spans="1:21" s="11" customFormat="1" x14ac:dyDescent="0.35">
      <c r="A1131" s="11" t="s">
        <v>94</v>
      </c>
      <c r="B1131" s="11">
        <v>2018</v>
      </c>
      <c r="C1131" s="11">
        <v>10</v>
      </c>
      <c r="D1131" s="11" t="s">
        <v>95</v>
      </c>
      <c r="E1131" s="11" t="s">
        <v>96</v>
      </c>
      <c r="F1131" s="11" t="s">
        <v>700</v>
      </c>
      <c r="G1131" s="11" t="s">
        <v>259</v>
      </c>
      <c r="H1131" s="11" t="s">
        <v>106</v>
      </c>
      <c r="I1131" s="11" t="s">
        <v>390</v>
      </c>
      <c r="J1131" s="11" t="s">
        <v>99</v>
      </c>
      <c r="K1131" s="11" t="s">
        <v>72</v>
      </c>
      <c r="L1131" s="11" t="s">
        <v>178</v>
      </c>
      <c r="M1131" s="11" t="s">
        <v>101</v>
      </c>
      <c r="N1131" s="11">
        <v>20</v>
      </c>
      <c r="O1131" s="11">
        <v>2019</v>
      </c>
      <c r="P1131" s="11" t="s">
        <v>154</v>
      </c>
      <c r="Q1131" s="11" t="s">
        <v>154</v>
      </c>
      <c r="R1131" s="11" t="s">
        <v>259</v>
      </c>
      <c r="S1131" s="11" t="s">
        <v>104</v>
      </c>
      <c r="T1131" s="11">
        <v>180</v>
      </c>
      <c r="U1131" s="11" t="str">
        <f>IF(ISERROR(VLOOKUP(I1131,'BACK INFO'!F:F,1,0)),IF(ISERROR(VLOOKUP(I1131,'BACK INFO'!H:H,1,0)),K1131,'BACK INFO'!$H$1),'BACK INFO'!$G$1)</f>
        <v>BILL MILLER AND COMPANY</v>
      </c>
    </row>
    <row r="1132" spans="1:21" s="11" customFormat="1" x14ac:dyDescent="0.35">
      <c r="A1132" s="11" t="s">
        <v>94</v>
      </c>
      <c r="B1132" s="11">
        <v>2018</v>
      </c>
      <c r="C1132" s="11">
        <v>10</v>
      </c>
      <c r="D1132" s="11" t="s">
        <v>95</v>
      </c>
      <c r="E1132" s="11" t="s">
        <v>96</v>
      </c>
      <c r="F1132" s="11" t="s">
        <v>700</v>
      </c>
      <c r="G1132" s="11" t="s">
        <v>259</v>
      </c>
      <c r="H1132" s="11" t="s">
        <v>106</v>
      </c>
      <c r="I1132" s="11" t="s">
        <v>368</v>
      </c>
      <c r="J1132" s="11" t="s">
        <v>120</v>
      </c>
      <c r="K1132" s="11" t="s">
        <v>68</v>
      </c>
      <c r="L1132" s="11" t="s">
        <v>129</v>
      </c>
      <c r="M1132" s="11" t="s">
        <v>122</v>
      </c>
      <c r="N1132" s="11">
        <v>8</v>
      </c>
      <c r="O1132" s="11">
        <v>2019</v>
      </c>
      <c r="P1132" s="11" t="s">
        <v>154</v>
      </c>
      <c r="Q1132" s="11" t="s">
        <v>154</v>
      </c>
      <c r="R1132" s="11" t="s">
        <v>259</v>
      </c>
      <c r="S1132" s="11" t="s">
        <v>104</v>
      </c>
      <c r="T1132" s="11">
        <v>73.103868413036864</v>
      </c>
      <c r="U1132" s="11" t="str">
        <f>IF(ISERROR(VLOOKUP(I1132,'BACK INFO'!F:F,1,0)),IF(ISERROR(VLOOKUP(I1132,'BACK INFO'!H:H,1,0)),K1132,'BACK INFO'!$H$1),'BACK INFO'!$G$1)</f>
        <v>STEPHANIE VITALI</v>
      </c>
    </row>
    <row r="1133" spans="1:21" s="11" customFormat="1" x14ac:dyDescent="0.35">
      <c r="A1133" s="11" t="s">
        <v>94</v>
      </c>
      <c r="B1133" s="11">
        <v>2018</v>
      </c>
      <c r="C1133" s="11">
        <v>10</v>
      </c>
      <c r="D1133" s="11" t="s">
        <v>95</v>
      </c>
      <c r="E1133" s="11" t="s">
        <v>96</v>
      </c>
      <c r="F1133" s="11" t="s">
        <v>700</v>
      </c>
      <c r="G1133" s="11" t="s">
        <v>259</v>
      </c>
      <c r="H1133" s="11" t="s">
        <v>106</v>
      </c>
      <c r="I1133" s="11" t="s">
        <v>132</v>
      </c>
      <c r="J1133" s="11" t="s">
        <v>99</v>
      </c>
      <c r="K1133" s="11" t="s">
        <v>67</v>
      </c>
      <c r="L1133" s="11" t="s">
        <v>133</v>
      </c>
      <c r="M1133" s="11" t="s">
        <v>101</v>
      </c>
      <c r="N1133" s="11">
        <v>12</v>
      </c>
      <c r="O1133" s="11">
        <v>2019</v>
      </c>
      <c r="P1133" s="11" t="s">
        <v>154</v>
      </c>
      <c r="Q1133" s="11" t="s">
        <v>154</v>
      </c>
      <c r="R1133" s="11" t="s">
        <v>259</v>
      </c>
      <c r="S1133" s="11" t="s">
        <v>104</v>
      </c>
      <c r="T1133" s="11">
        <v>108</v>
      </c>
      <c r="U1133" s="11" t="str">
        <f>IF(ISERROR(VLOOKUP(I1133,'BACK INFO'!F:F,1,0)),IF(ISERROR(VLOOKUP(I1133,'BACK INFO'!H:H,1,0)),K1133,'BACK INFO'!$H$1),'BACK INFO'!$G$1)</f>
        <v>ANITA M. HOPKINS</v>
      </c>
    </row>
    <row r="1134" spans="1:21" s="11" customFormat="1" x14ac:dyDescent="0.35">
      <c r="A1134" s="11" t="s">
        <v>94</v>
      </c>
      <c r="B1134" s="11">
        <v>2018</v>
      </c>
      <c r="C1134" s="11">
        <v>10</v>
      </c>
      <c r="D1134" s="11" t="s">
        <v>95</v>
      </c>
      <c r="E1134" s="11" t="s">
        <v>96</v>
      </c>
      <c r="F1134" s="11" t="s">
        <v>700</v>
      </c>
      <c r="G1134" s="11" t="s">
        <v>259</v>
      </c>
      <c r="H1134" s="11" t="s">
        <v>106</v>
      </c>
      <c r="I1134" s="11" t="s">
        <v>331</v>
      </c>
      <c r="J1134" s="11" t="s">
        <v>99</v>
      </c>
      <c r="K1134" s="11" t="s">
        <v>72</v>
      </c>
      <c r="L1134" s="11" t="s">
        <v>114</v>
      </c>
      <c r="M1134" s="11" t="s">
        <v>101</v>
      </c>
      <c r="N1134" s="11">
        <v>12</v>
      </c>
      <c r="O1134" s="11">
        <v>2019</v>
      </c>
      <c r="P1134" s="11" t="s">
        <v>154</v>
      </c>
      <c r="Q1134" s="11" t="s">
        <v>154</v>
      </c>
      <c r="R1134" s="11" t="s">
        <v>259</v>
      </c>
      <c r="S1134" s="11" t="s">
        <v>104</v>
      </c>
      <c r="T1134" s="11">
        <v>108</v>
      </c>
      <c r="U1134" s="11" t="str">
        <f>IF(ISERROR(VLOOKUP(I1134,'BACK INFO'!F:F,1,0)),IF(ISERROR(VLOOKUP(I1134,'BACK INFO'!H:H,1,0)),K1134,'BACK INFO'!$H$1),'BACK INFO'!$G$1)</f>
        <v>BILL MILLER AND COMPANY</v>
      </c>
    </row>
    <row r="1135" spans="1:21" s="11" customFormat="1" x14ac:dyDescent="0.35">
      <c r="A1135" s="11" t="s">
        <v>94</v>
      </c>
      <c r="B1135" s="11">
        <v>2018</v>
      </c>
      <c r="C1135" s="11">
        <v>10</v>
      </c>
      <c r="D1135" s="11" t="s">
        <v>95</v>
      </c>
      <c r="E1135" s="11" t="s">
        <v>96</v>
      </c>
      <c r="F1135" s="11" t="s">
        <v>700</v>
      </c>
      <c r="G1135" s="11" t="s">
        <v>259</v>
      </c>
      <c r="H1135" s="11" t="s">
        <v>106</v>
      </c>
      <c r="I1135" s="11" t="s">
        <v>393</v>
      </c>
      <c r="J1135" s="11" t="s">
        <v>99</v>
      </c>
      <c r="K1135" s="11" t="s">
        <v>73</v>
      </c>
      <c r="L1135" s="11" t="s">
        <v>114</v>
      </c>
      <c r="M1135" s="11" t="s">
        <v>101</v>
      </c>
      <c r="N1135" s="11">
        <v>30</v>
      </c>
      <c r="O1135" s="11">
        <v>2019</v>
      </c>
      <c r="P1135" s="11" t="s">
        <v>154</v>
      </c>
      <c r="Q1135" s="11" t="s">
        <v>154</v>
      </c>
      <c r="R1135" s="11" t="s">
        <v>259</v>
      </c>
      <c r="S1135" s="11" t="s">
        <v>104</v>
      </c>
      <c r="T1135" s="11">
        <v>270</v>
      </c>
      <c r="U1135" s="11" t="str">
        <f>IF(ISERROR(VLOOKUP(I1135,'BACK INFO'!F:F,1,0)),IF(ISERROR(VLOOKUP(I1135,'BACK INFO'!H:H,1,0)),K1135,'BACK INFO'!$H$1),'BACK INFO'!$G$1)</f>
        <v>PHYLLIS POSNER</v>
      </c>
    </row>
    <row r="1136" spans="1:21" s="11" customFormat="1" x14ac:dyDescent="0.35">
      <c r="A1136" s="11" t="s">
        <v>94</v>
      </c>
      <c r="B1136" s="11">
        <v>2018</v>
      </c>
      <c r="C1136" s="11">
        <v>10</v>
      </c>
      <c r="D1136" s="11" t="s">
        <v>95</v>
      </c>
      <c r="E1136" s="11" t="s">
        <v>96</v>
      </c>
      <c r="F1136" s="11" t="s">
        <v>700</v>
      </c>
      <c r="G1136" s="11" t="s">
        <v>259</v>
      </c>
      <c r="H1136" s="11" t="s">
        <v>106</v>
      </c>
      <c r="I1136" s="11" t="s">
        <v>386</v>
      </c>
      <c r="J1136" s="11" t="s">
        <v>99</v>
      </c>
      <c r="K1136" s="11" t="s">
        <v>72</v>
      </c>
      <c r="L1136" s="11" t="s">
        <v>114</v>
      </c>
      <c r="M1136" s="11" t="s">
        <v>101</v>
      </c>
      <c r="N1136" s="11">
        <v>6</v>
      </c>
      <c r="O1136" s="11">
        <v>2019</v>
      </c>
      <c r="P1136" s="11" t="s">
        <v>154</v>
      </c>
      <c r="Q1136" s="11" t="s">
        <v>154</v>
      </c>
      <c r="R1136" s="11" t="s">
        <v>259</v>
      </c>
      <c r="S1136" s="11" t="s">
        <v>104</v>
      </c>
      <c r="T1136" s="11">
        <v>54</v>
      </c>
      <c r="U1136" s="11" t="str">
        <f>IF(ISERROR(VLOOKUP(I1136,'BACK INFO'!F:F,1,0)),IF(ISERROR(VLOOKUP(I1136,'BACK INFO'!H:H,1,0)),K1136,'BACK INFO'!$H$1),'BACK INFO'!$G$1)</f>
        <v>BILL MILLER AND COMPANY</v>
      </c>
    </row>
    <row r="1137" spans="1:21" s="11" customFormat="1" x14ac:dyDescent="0.35">
      <c r="A1137" s="11" t="s">
        <v>94</v>
      </c>
      <c r="B1137" s="11">
        <v>2018</v>
      </c>
      <c r="C1137" s="11">
        <v>10</v>
      </c>
      <c r="D1137" s="11" t="s">
        <v>95</v>
      </c>
      <c r="E1137" s="11" t="s">
        <v>96</v>
      </c>
      <c r="F1137" s="11" t="s">
        <v>700</v>
      </c>
      <c r="G1137" s="11" t="s">
        <v>259</v>
      </c>
      <c r="H1137" s="11" t="s">
        <v>106</v>
      </c>
      <c r="I1137" s="11" t="s">
        <v>397</v>
      </c>
      <c r="J1137" s="11" t="s">
        <v>99</v>
      </c>
      <c r="K1137" s="11" t="s">
        <v>841</v>
      </c>
      <c r="L1137" s="11" t="s">
        <v>116</v>
      </c>
      <c r="M1137" s="11" t="s">
        <v>101</v>
      </c>
      <c r="N1137" s="11">
        <v>3</v>
      </c>
      <c r="O1137" s="11">
        <v>2019</v>
      </c>
      <c r="P1137" s="11" t="s">
        <v>154</v>
      </c>
      <c r="Q1137" s="11" t="s">
        <v>154</v>
      </c>
      <c r="R1137" s="11" t="s">
        <v>259</v>
      </c>
      <c r="S1137" s="11" t="s">
        <v>104</v>
      </c>
      <c r="T1137" s="11">
        <v>14</v>
      </c>
      <c r="U1137" s="11" t="str">
        <f>IF(ISERROR(VLOOKUP(I1137,'BACK INFO'!F:F,1,0)),IF(ISERROR(VLOOKUP(I1137,'BACK INFO'!H:H,1,0)),K1137,'BACK INFO'!$H$1),'BACK INFO'!$G$1)</f>
        <v>MARIANA GOMEZ CARRILLO</v>
      </c>
    </row>
    <row r="1138" spans="1:21" s="11" customFormat="1" x14ac:dyDescent="0.35">
      <c r="A1138" s="11" t="s">
        <v>94</v>
      </c>
      <c r="B1138" s="11">
        <v>2018</v>
      </c>
      <c r="C1138" s="11">
        <v>10</v>
      </c>
      <c r="D1138" s="11" t="s">
        <v>95</v>
      </c>
      <c r="E1138" s="11" t="s">
        <v>96</v>
      </c>
      <c r="F1138" s="11" t="s">
        <v>700</v>
      </c>
      <c r="G1138" s="11" t="s">
        <v>259</v>
      </c>
      <c r="H1138" s="11" t="s">
        <v>110</v>
      </c>
      <c r="I1138" s="11" t="s">
        <v>397</v>
      </c>
      <c r="J1138" s="11" t="s">
        <v>99</v>
      </c>
      <c r="K1138" s="11" t="s">
        <v>841</v>
      </c>
      <c r="L1138" s="11" t="s">
        <v>116</v>
      </c>
      <c r="M1138" s="11" t="s">
        <v>101</v>
      </c>
      <c r="N1138" s="11">
        <v>84</v>
      </c>
      <c r="O1138" s="11">
        <v>2019</v>
      </c>
      <c r="P1138" s="11" t="s">
        <v>154</v>
      </c>
      <c r="Q1138" s="11" t="s">
        <v>154</v>
      </c>
      <c r="R1138" s="11" t="s">
        <v>259</v>
      </c>
      <c r="S1138" s="11" t="s">
        <v>104</v>
      </c>
      <c r="T1138" s="11">
        <v>828</v>
      </c>
      <c r="U1138" s="11" t="str">
        <f>IF(ISERROR(VLOOKUP(I1138,'BACK INFO'!F:F,1,0)),IF(ISERROR(VLOOKUP(I1138,'BACK INFO'!H:H,1,0)),K1138,'BACK INFO'!$H$1),'BACK INFO'!$G$1)</f>
        <v>MARIANA GOMEZ CARRILLO</v>
      </c>
    </row>
    <row r="1139" spans="1:21" s="11" customFormat="1" x14ac:dyDescent="0.35">
      <c r="A1139" s="11" t="s">
        <v>94</v>
      </c>
      <c r="B1139" s="11">
        <v>2018</v>
      </c>
      <c r="C1139" s="11">
        <v>10</v>
      </c>
      <c r="D1139" s="11" t="s">
        <v>95</v>
      </c>
      <c r="E1139" s="11" t="s">
        <v>96</v>
      </c>
      <c r="F1139" s="11" t="s">
        <v>700</v>
      </c>
      <c r="G1139" s="11" t="s">
        <v>344</v>
      </c>
      <c r="H1139" s="11" t="s">
        <v>106</v>
      </c>
      <c r="I1139" s="11" t="s">
        <v>374</v>
      </c>
      <c r="J1139" s="11" t="s">
        <v>120</v>
      </c>
      <c r="K1139" s="11" t="s">
        <v>69</v>
      </c>
      <c r="L1139" s="11" t="s">
        <v>143</v>
      </c>
      <c r="M1139" s="11" t="s">
        <v>122</v>
      </c>
      <c r="N1139" s="11">
        <v>200</v>
      </c>
      <c r="O1139" s="11">
        <v>2019</v>
      </c>
      <c r="P1139" s="11" t="s">
        <v>222</v>
      </c>
      <c r="Q1139" s="11" t="s">
        <v>222</v>
      </c>
      <c r="R1139" s="11" t="s">
        <v>344</v>
      </c>
      <c r="S1139" s="11" t="s">
        <v>104</v>
      </c>
      <c r="T1139" s="11">
        <v>3274.4441060006097</v>
      </c>
      <c r="U1139" s="11" t="str">
        <f>IF(ISERROR(VLOOKUP(I1139,'BACK INFO'!F:F,1,0)),IF(ISERROR(VLOOKUP(I1139,'BACK INFO'!H:H,1,0)),K1139,'BACK INFO'!$H$1),'BACK INFO'!$G$1)</f>
        <v>JULIE BERTRAND</v>
      </c>
    </row>
    <row r="1140" spans="1:21" s="11" customFormat="1" x14ac:dyDescent="0.35">
      <c r="A1140" s="11" t="s">
        <v>94</v>
      </c>
      <c r="B1140" s="11">
        <v>2018</v>
      </c>
      <c r="C1140" s="11">
        <v>10</v>
      </c>
      <c r="D1140" s="11" t="s">
        <v>95</v>
      </c>
      <c r="E1140" s="11" t="s">
        <v>96</v>
      </c>
      <c r="F1140" s="11" t="s">
        <v>700</v>
      </c>
      <c r="G1140" s="11" t="s">
        <v>344</v>
      </c>
      <c r="H1140" s="11" t="s">
        <v>152</v>
      </c>
      <c r="I1140" s="11" t="s">
        <v>161</v>
      </c>
      <c r="J1140" s="11" t="s">
        <v>99</v>
      </c>
      <c r="K1140" s="11" t="s">
        <v>70</v>
      </c>
      <c r="L1140" s="11" t="s">
        <v>157</v>
      </c>
      <c r="M1140" s="11" t="s">
        <v>101</v>
      </c>
      <c r="N1140" s="11">
        <v>120</v>
      </c>
      <c r="O1140" s="11">
        <v>2019</v>
      </c>
      <c r="P1140" s="11" t="s">
        <v>222</v>
      </c>
      <c r="Q1140" s="11" t="s">
        <v>222</v>
      </c>
      <c r="R1140" s="11" t="s">
        <v>344</v>
      </c>
      <c r="S1140" s="11" t="s">
        <v>104</v>
      </c>
      <c r="T1140" s="11">
        <v>4902</v>
      </c>
      <c r="U1140" s="11" t="str">
        <f>IF(ISERROR(VLOOKUP(I1140,'BACK INFO'!F:F,1,0)),IF(ISERROR(VLOOKUP(I1140,'BACK INFO'!H:H,1,0)),K1140,'BACK INFO'!$H$1),'BACK INFO'!$G$1)</f>
        <v>JUDITH ANN DEAL</v>
      </c>
    </row>
    <row r="1141" spans="1:21" s="11" customFormat="1" x14ac:dyDescent="0.35">
      <c r="A1141" s="11" t="s">
        <v>94</v>
      </c>
      <c r="B1141" s="11">
        <v>2018</v>
      </c>
      <c r="C1141" s="11">
        <v>10</v>
      </c>
      <c r="D1141" s="11" t="s">
        <v>260</v>
      </c>
      <c r="E1141" s="11" t="s">
        <v>96</v>
      </c>
      <c r="F1141" s="11" t="s">
        <v>700</v>
      </c>
      <c r="G1141" s="11" t="s">
        <v>118</v>
      </c>
      <c r="H1141" s="11" t="s">
        <v>98</v>
      </c>
      <c r="I1141" s="11" t="s">
        <v>347</v>
      </c>
      <c r="J1141" s="11" t="s">
        <v>99</v>
      </c>
      <c r="K1141" s="11" t="s">
        <v>348</v>
      </c>
      <c r="L1141" s="11" t="s">
        <v>133</v>
      </c>
      <c r="M1141" s="11" t="s">
        <v>101</v>
      </c>
      <c r="N1141" s="11">
        <v>430</v>
      </c>
      <c r="O1141" s="11">
        <v>2018</v>
      </c>
      <c r="P1141" s="11" t="s">
        <v>112</v>
      </c>
      <c r="Q1141" s="11" t="s">
        <v>103</v>
      </c>
      <c r="R1141" s="11" t="s">
        <v>103</v>
      </c>
      <c r="S1141" s="11" t="s">
        <v>104</v>
      </c>
      <c r="T1141" s="11">
        <v>8103</v>
      </c>
      <c r="U1141" s="11" t="str">
        <f>IF(ISERROR(VLOOKUP(I1141,'BACK INFO'!F:F,1,0)),IF(ISERROR(VLOOKUP(I1141,'BACK INFO'!H:H,1,0)),K1141,'BACK INFO'!$H$1),'BACK INFO'!$G$1)</f>
        <v>KELLY MICHELLE ELLINGSON</v>
      </c>
    </row>
    <row r="1142" spans="1:21" s="11" customFormat="1" x14ac:dyDescent="0.35">
      <c r="A1142" s="11" t="s">
        <v>94</v>
      </c>
      <c r="B1142" s="11">
        <v>2018</v>
      </c>
      <c r="C1142" s="11">
        <v>10</v>
      </c>
      <c r="D1142" s="11" t="s">
        <v>260</v>
      </c>
      <c r="E1142" s="11" t="s">
        <v>96</v>
      </c>
      <c r="F1142" s="11" t="s">
        <v>700</v>
      </c>
      <c r="G1142" s="11" t="s">
        <v>118</v>
      </c>
      <c r="H1142" s="11" t="s">
        <v>98</v>
      </c>
      <c r="I1142" s="11" t="s">
        <v>349</v>
      </c>
      <c r="J1142" s="11" t="s">
        <v>99</v>
      </c>
      <c r="K1142" s="11" t="s">
        <v>73</v>
      </c>
      <c r="L1142" s="11" t="s">
        <v>127</v>
      </c>
      <c r="M1142" s="11" t="s">
        <v>101</v>
      </c>
      <c r="N1142" s="11">
        <v>3</v>
      </c>
      <c r="O1142" s="11">
        <v>2018</v>
      </c>
      <c r="P1142" s="11" t="s">
        <v>112</v>
      </c>
      <c r="Q1142" s="11" t="s">
        <v>103</v>
      </c>
      <c r="R1142" s="11" t="s">
        <v>103</v>
      </c>
      <c r="S1142" s="11" t="s">
        <v>104</v>
      </c>
      <c r="T1142" s="11">
        <v>50.05</v>
      </c>
      <c r="U1142" s="11" t="str">
        <f>IF(ISERROR(VLOOKUP(I1142,'BACK INFO'!F:F,1,0)),IF(ISERROR(VLOOKUP(I1142,'BACK INFO'!H:H,1,0)),K1142,'BACK INFO'!$H$1),'BACK INFO'!$G$1)</f>
        <v>PHYLLIS POSNER</v>
      </c>
    </row>
    <row r="1143" spans="1:21" s="11" customFormat="1" x14ac:dyDescent="0.35">
      <c r="A1143" s="11" t="s">
        <v>94</v>
      </c>
      <c r="B1143" s="11">
        <v>2018</v>
      </c>
      <c r="C1143" s="11">
        <v>10</v>
      </c>
      <c r="D1143" s="11" t="s">
        <v>260</v>
      </c>
      <c r="E1143" s="11" t="s">
        <v>96</v>
      </c>
      <c r="F1143" s="11" t="s">
        <v>700</v>
      </c>
      <c r="G1143" s="11" t="s">
        <v>118</v>
      </c>
      <c r="H1143" s="11" t="s">
        <v>152</v>
      </c>
      <c r="I1143" s="11" t="s">
        <v>347</v>
      </c>
      <c r="J1143" s="11" t="s">
        <v>99</v>
      </c>
      <c r="K1143" s="11" t="s">
        <v>348</v>
      </c>
      <c r="L1143" s="11" t="s">
        <v>133</v>
      </c>
      <c r="M1143" s="11" t="s">
        <v>101</v>
      </c>
      <c r="N1143" s="11">
        <v>80</v>
      </c>
      <c r="O1143" s="11">
        <v>2018</v>
      </c>
      <c r="P1143" s="11" t="s">
        <v>112</v>
      </c>
      <c r="Q1143" s="11" t="s">
        <v>103</v>
      </c>
      <c r="R1143" s="11" t="s">
        <v>103</v>
      </c>
      <c r="S1143" s="11" t="s">
        <v>104</v>
      </c>
      <c r="T1143" s="11">
        <v>1609</v>
      </c>
      <c r="U1143" s="11" t="str">
        <f>IF(ISERROR(VLOOKUP(I1143,'BACK INFO'!F:F,1,0)),IF(ISERROR(VLOOKUP(I1143,'BACK INFO'!H:H,1,0)),K1143,'BACK INFO'!$H$1),'BACK INFO'!$G$1)</f>
        <v>KELLY MICHELLE ELLINGSON</v>
      </c>
    </row>
    <row r="1144" spans="1:21" s="11" customFormat="1" x14ac:dyDescent="0.35">
      <c r="A1144" s="11" t="s">
        <v>94</v>
      </c>
      <c r="B1144" s="11">
        <v>2018</v>
      </c>
      <c r="C1144" s="11">
        <v>10</v>
      </c>
      <c r="D1144" s="11" t="s">
        <v>260</v>
      </c>
      <c r="E1144" s="11" t="s">
        <v>96</v>
      </c>
      <c r="F1144" s="11" t="s">
        <v>700</v>
      </c>
      <c r="G1144" s="11" t="s">
        <v>192</v>
      </c>
      <c r="H1144" s="11" t="s">
        <v>110</v>
      </c>
      <c r="I1144" s="11" t="s">
        <v>352</v>
      </c>
      <c r="J1144" s="11" t="s">
        <v>99</v>
      </c>
      <c r="K1144" s="11" t="s">
        <v>71</v>
      </c>
      <c r="L1144" s="11" t="s">
        <v>164</v>
      </c>
      <c r="M1144" s="11" t="s">
        <v>101</v>
      </c>
      <c r="N1144" s="11">
        <v>1</v>
      </c>
      <c r="O1144" s="11">
        <v>2018</v>
      </c>
      <c r="P1144" s="11" t="s">
        <v>193</v>
      </c>
      <c r="Q1144" s="11" t="s">
        <v>103</v>
      </c>
      <c r="R1144" s="11" t="s">
        <v>103</v>
      </c>
      <c r="S1144" s="11" t="s">
        <v>104</v>
      </c>
      <c r="T1144" s="11">
        <v>54</v>
      </c>
      <c r="U1144" s="11" t="str">
        <f>IF(ISERROR(VLOOKUP(I1144,'BACK INFO'!F:F,1,0)),IF(ISERROR(VLOOKUP(I1144,'BACK INFO'!H:H,1,0)),K1144,'BACK INFO'!$H$1),'BACK INFO'!$G$1)</f>
        <v>HOLLY SALES INC.</v>
      </c>
    </row>
    <row r="1145" spans="1:21" s="11" customFormat="1" x14ac:dyDescent="0.35">
      <c r="A1145" s="11" t="s">
        <v>94</v>
      </c>
      <c r="B1145" s="11">
        <v>2018</v>
      </c>
      <c r="C1145" s="11">
        <v>11</v>
      </c>
      <c r="D1145" s="11" t="s">
        <v>95</v>
      </c>
      <c r="E1145" s="11" t="s">
        <v>96</v>
      </c>
      <c r="F1145" s="11" t="s">
        <v>700</v>
      </c>
      <c r="G1145" s="11" t="s">
        <v>105</v>
      </c>
      <c r="H1145" s="11" t="s">
        <v>110</v>
      </c>
      <c r="I1145" s="11" t="s">
        <v>686</v>
      </c>
      <c r="J1145" s="11" t="s">
        <v>99</v>
      </c>
      <c r="K1145" s="11" t="s">
        <v>54</v>
      </c>
      <c r="L1145" s="11" t="s">
        <v>100</v>
      </c>
      <c r="M1145" s="11" t="s">
        <v>101</v>
      </c>
      <c r="N1145" s="11">
        <v>3</v>
      </c>
      <c r="O1145" s="11">
        <v>2017</v>
      </c>
      <c r="P1145" s="11" t="s">
        <v>109</v>
      </c>
      <c r="Q1145" s="11" t="s">
        <v>103</v>
      </c>
      <c r="R1145" s="11" t="s">
        <v>103</v>
      </c>
      <c r="S1145" s="11" t="s">
        <v>104</v>
      </c>
      <c r="T1145" s="11">
        <v>85.44</v>
      </c>
      <c r="U1145" s="11" t="str">
        <f>IF(ISERROR(VLOOKUP(I1145,'BACK INFO'!F:F,1,0)),IF(ISERROR(VLOOKUP(I1145,'BACK INFO'!H:H,1,0)),K1145,'BACK INFO'!$H$1),'BACK INFO'!$G$1)</f>
        <v>PAIGE ALYSE STRAUGHAN</v>
      </c>
    </row>
    <row r="1146" spans="1:21" s="11" customFormat="1" x14ac:dyDescent="0.35">
      <c r="A1146" s="11" t="s">
        <v>94</v>
      </c>
      <c r="B1146" s="11">
        <v>2018</v>
      </c>
      <c r="C1146" s="11">
        <v>11</v>
      </c>
      <c r="D1146" s="11" t="s">
        <v>95</v>
      </c>
      <c r="E1146" s="11" t="s">
        <v>96</v>
      </c>
      <c r="F1146" s="11" t="s">
        <v>700</v>
      </c>
      <c r="G1146" s="11" t="s">
        <v>118</v>
      </c>
      <c r="H1146" s="11" t="s">
        <v>98</v>
      </c>
      <c r="I1146" s="11" t="s">
        <v>686</v>
      </c>
      <c r="J1146" s="11" t="s">
        <v>99</v>
      </c>
      <c r="K1146" s="11" t="s">
        <v>54</v>
      </c>
      <c r="L1146" s="11" t="s">
        <v>100</v>
      </c>
      <c r="M1146" s="11" t="s">
        <v>101</v>
      </c>
      <c r="N1146" s="11">
        <v>27</v>
      </c>
      <c r="O1146" s="11">
        <v>2018</v>
      </c>
      <c r="P1146" s="11" t="s">
        <v>112</v>
      </c>
      <c r="Q1146" s="11" t="s">
        <v>103</v>
      </c>
      <c r="R1146" s="11" t="s">
        <v>103</v>
      </c>
      <c r="S1146" s="11" t="s">
        <v>104</v>
      </c>
      <c r="T1146" s="11">
        <v>755.6099999999999</v>
      </c>
      <c r="U1146" s="11" t="str">
        <f>IF(ISERROR(VLOOKUP(I1146,'BACK INFO'!F:F,1,0)),IF(ISERROR(VLOOKUP(I1146,'BACK INFO'!H:H,1,0)),K1146,'BACK INFO'!$H$1),'BACK INFO'!$G$1)</f>
        <v>PAIGE ALYSE STRAUGHAN</v>
      </c>
    </row>
    <row r="1147" spans="1:21" s="11" customFormat="1" x14ac:dyDescent="0.35">
      <c r="A1147" s="11" t="s">
        <v>94</v>
      </c>
      <c r="B1147" s="11">
        <v>2018</v>
      </c>
      <c r="C1147" s="11">
        <v>11</v>
      </c>
      <c r="D1147" s="11" t="s">
        <v>95</v>
      </c>
      <c r="E1147" s="11" t="s">
        <v>96</v>
      </c>
      <c r="F1147" s="11" t="s">
        <v>700</v>
      </c>
      <c r="G1147" s="11" t="s">
        <v>118</v>
      </c>
      <c r="H1147" s="11" t="s">
        <v>98</v>
      </c>
      <c r="I1147" s="11" t="s">
        <v>148</v>
      </c>
      <c r="J1147" s="11" t="s">
        <v>99</v>
      </c>
      <c r="K1147" s="11" t="s">
        <v>71</v>
      </c>
      <c r="L1147" s="11" t="s">
        <v>149</v>
      </c>
      <c r="M1147" s="11" t="s">
        <v>101</v>
      </c>
      <c r="N1147" s="11">
        <v>1</v>
      </c>
      <c r="O1147" s="11">
        <v>2018</v>
      </c>
      <c r="P1147" s="11" t="s">
        <v>112</v>
      </c>
      <c r="Q1147" s="11" t="s">
        <v>103</v>
      </c>
      <c r="R1147" s="11" t="s">
        <v>103</v>
      </c>
      <c r="S1147" s="11" t="s">
        <v>104</v>
      </c>
      <c r="T1147" s="11">
        <v>29</v>
      </c>
      <c r="U1147" s="11" t="str">
        <f>IF(ISERROR(VLOOKUP(I1147,'BACK INFO'!F:F,1,0)),IF(ISERROR(VLOOKUP(I1147,'BACK INFO'!H:H,1,0)),K1147,'BACK INFO'!$H$1),'BACK INFO'!$G$1)</f>
        <v>HOLLY SALES INC.</v>
      </c>
    </row>
    <row r="1148" spans="1:21" s="11" customFormat="1" x14ac:dyDescent="0.35">
      <c r="A1148" s="11" t="s">
        <v>94</v>
      </c>
      <c r="B1148" s="11">
        <v>2018</v>
      </c>
      <c r="C1148" s="11">
        <v>11</v>
      </c>
      <c r="D1148" s="11" t="s">
        <v>95</v>
      </c>
      <c r="E1148" s="11" t="s">
        <v>96</v>
      </c>
      <c r="F1148" s="11" t="s">
        <v>700</v>
      </c>
      <c r="G1148" s="11" t="s">
        <v>118</v>
      </c>
      <c r="H1148" s="11" t="s">
        <v>98</v>
      </c>
      <c r="I1148" s="11" t="s">
        <v>113</v>
      </c>
      <c r="J1148" s="11" t="s">
        <v>99</v>
      </c>
      <c r="K1148" s="11" t="s">
        <v>72</v>
      </c>
      <c r="L1148" s="11" t="s">
        <v>114</v>
      </c>
      <c r="M1148" s="11" t="s">
        <v>101</v>
      </c>
      <c r="N1148" s="11">
        <v>19</v>
      </c>
      <c r="O1148" s="11">
        <v>2018</v>
      </c>
      <c r="P1148" s="11" t="s">
        <v>112</v>
      </c>
      <c r="Q1148" s="11" t="s">
        <v>103</v>
      </c>
      <c r="R1148" s="11" t="s">
        <v>103</v>
      </c>
      <c r="S1148" s="11" t="s">
        <v>104</v>
      </c>
      <c r="T1148" s="11">
        <v>441.00000000000017</v>
      </c>
      <c r="U1148" s="11" t="str">
        <f>IF(ISERROR(VLOOKUP(I1148,'BACK INFO'!F:F,1,0)),IF(ISERROR(VLOOKUP(I1148,'BACK INFO'!H:H,1,0)),K1148,'BACK INFO'!$H$1),'BACK INFO'!$G$1)</f>
        <v>BILL MILLER AND COMPANY</v>
      </c>
    </row>
    <row r="1149" spans="1:21" s="11" customFormat="1" x14ac:dyDescent="0.35">
      <c r="A1149" s="11" t="s">
        <v>94</v>
      </c>
      <c r="B1149" s="11">
        <v>2018</v>
      </c>
      <c r="C1149" s="11">
        <v>11</v>
      </c>
      <c r="D1149" s="11" t="s">
        <v>95</v>
      </c>
      <c r="E1149" s="11" t="s">
        <v>96</v>
      </c>
      <c r="F1149" s="11" t="s">
        <v>700</v>
      </c>
      <c r="G1149" s="11" t="s">
        <v>118</v>
      </c>
      <c r="H1149" s="11" t="s">
        <v>98</v>
      </c>
      <c r="I1149" s="11" t="s">
        <v>301</v>
      </c>
      <c r="J1149" s="11" t="s">
        <v>99</v>
      </c>
      <c r="K1149" s="11" t="s">
        <v>75</v>
      </c>
      <c r="L1149" s="11" t="s">
        <v>131</v>
      </c>
      <c r="M1149" s="11" t="s">
        <v>101</v>
      </c>
      <c r="N1149" s="11">
        <v>1</v>
      </c>
      <c r="O1149" s="11">
        <v>2018</v>
      </c>
      <c r="P1149" s="11" t="s">
        <v>112</v>
      </c>
      <c r="Q1149" s="11" t="s">
        <v>103</v>
      </c>
      <c r="R1149" s="11" t="s">
        <v>103</v>
      </c>
      <c r="S1149" s="11" t="s">
        <v>104</v>
      </c>
      <c r="T1149" s="11">
        <v>15.95</v>
      </c>
      <c r="U1149" s="11" t="str">
        <f>IF(ISERROR(VLOOKUP(I1149,'BACK INFO'!F:F,1,0)),IF(ISERROR(VLOOKUP(I1149,'BACK INFO'!H:H,1,0)),K1149,'BACK INFO'!$H$1),'BACK INFO'!$G$1)</f>
        <v>LAURA BONG</v>
      </c>
    </row>
    <row r="1150" spans="1:21" s="11" customFormat="1" x14ac:dyDescent="0.35">
      <c r="A1150" s="11" t="s">
        <v>94</v>
      </c>
      <c r="B1150" s="11">
        <v>2018</v>
      </c>
      <c r="C1150" s="11">
        <v>11</v>
      </c>
      <c r="D1150" s="11" t="s">
        <v>95</v>
      </c>
      <c r="E1150" s="11" t="s">
        <v>96</v>
      </c>
      <c r="F1150" s="11" t="s">
        <v>700</v>
      </c>
      <c r="G1150" s="11" t="s">
        <v>118</v>
      </c>
      <c r="H1150" s="11" t="s">
        <v>117</v>
      </c>
      <c r="I1150" s="11" t="s">
        <v>686</v>
      </c>
      <c r="J1150" s="11" t="s">
        <v>99</v>
      </c>
      <c r="K1150" s="11" t="s">
        <v>54</v>
      </c>
      <c r="L1150" s="11" t="s">
        <v>100</v>
      </c>
      <c r="M1150" s="11" t="s">
        <v>101</v>
      </c>
      <c r="N1150" s="11">
        <v>7</v>
      </c>
      <c r="O1150" s="11">
        <v>2018</v>
      </c>
      <c r="P1150" s="11" t="s">
        <v>112</v>
      </c>
      <c r="Q1150" s="11" t="s">
        <v>103</v>
      </c>
      <c r="R1150" s="11" t="s">
        <v>103</v>
      </c>
      <c r="S1150" s="11" t="s">
        <v>104</v>
      </c>
      <c r="T1150" s="11">
        <v>193.57000000000002</v>
      </c>
      <c r="U1150" s="11" t="str">
        <f>IF(ISERROR(VLOOKUP(I1150,'BACK INFO'!F:F,1,0)),IF(ISERROR(VLOOKUP(I1150,'BACK INFO'!H:H,1,0)),K1150,'BACK INFO'!$H$1),'BACK INFO'!$G$1)</f>
        <v>PAIGE ALYSE STRAUGHAN</v>
      </c>
    </row>
    <row r="1151" spans="1:21" s="11" customFormat="1" x14ac:dyDescent="0.35">
      <c r="A1151" s="11" t="s">
        <v>94</v>
      </c>
      <c r="B1151" s="11">
        <v>2018</v>
      </c>
      <c r="C1151" s="11">
        <v>11</v>
      </c>
      <c r="D1151" s="11" t="s">
        <v>95</v>
      </c>
      <c r="E1151" s="11" t="s">
        <v>96</v>
      </c>
      <c r="F1151" s="11" t="s">
        <v>700</v>
      </c>
      <c r="G1151" s="11" t="s">
        <v>118</v>
      </c>
      <c r="H1151" s="11" t="s">
        <v>151</v>
      </c>
      <c r="I1151" s="11" t="s">
        <v>686</v>
      </c>
      <c r="J1151" s="11" t="s">
        <v>99</v>
      </c>
      <c r="K1151" s="11" t="s">
        <v>54</v>
      </c>
      <c r="L1151" s="11" t="s">
        <v>100</v>
      </c>
      <c r="M1151" s="11" t="s">
        <v>101</v>
      </c>
      <c r="N1151" s="11">
        <v>1</v>
      </c>
      <c r="O1151" s="11">
        <v>2018</v>
      </c>
      <c r="P1151" s="11" t="s">
        <v>112</v>
      </c>
      <c r="Q1151" s="11" t="s">
        <v>103</v>
      </c>
      <c r="R1151" s="11" t="s">
        <v>103</v>
      </c>
      <c r="S1151" s="11" t="s">
        <v>104</v>
      </c>
      <c r="T1151" s="11">
        <v>30.7</v>
      </c>
      <c r="U1151" s="11" t="str">
        <f>IF(ISERROR(VLOOKUP(I1151,'BACK INFO'!F:F,1,0)),IF(ISERROR(VLOOKUP(I1151,'BACK INFO'!H:H,1,0)),K1151,'BACK INFO'!$H$1),'BACK INFO'!$G$1)</f>
        <v>PAIGE ALYSE STRAUGHAN</v>
      </c>
    </row>
    <row r="1152" spans="1:21" s="11" customFormat="1" x14ac:dyDescent="0.35">
      <c r="A1152" s="11" t="s">
        <v>94</v>
      </c>
      <c r="B1152" s="11">
        <v>2018</v>
      </c>
      <c r="C1152" s="11">
        <v>11</v>
      </c>
      <c r="D1152" s="11" t="s">
        <v>95</v>
      </c>
      <c r="E1152" s="11" t="s">
        <v>96</v>
      </c>
      <c r="F1152" s="11" t="s">
        <v>700</v>
      </c>
      <c r="G1152" s="11" t="s">
        <v>118</v>
      </c>
      <c r="H1152" s="11" t="s">
        <v>152</v>
      </c>
      <c r="I1152" s="11" t="s">
        <v>686</v>
      </c>
      <c r="J1152" s="11" t="s">
        <v>99</v>
      </c>
      <c r="K1152" s="11" t="s">
        <v>54</v>
      </c>
      <c r="L1152" s="11" t="s">
        <v>100</v>
      </c>
      <c r="M1152" s="11" t="s">
        <v>101</v>
      </c>
      <c r="N1152" s="11">
        <v>2</v>
      </c>
      <c r="O1152" s="11">
        <v>2018</v>
      </c>
      <c r="P1152" s="11" t="s">
        <v>112</v>
      </c>
      <c r="Q1152" s="11" t="s">
        <v>103</v>
      </c>
      <c r="R1152" s="11" t="s">
        <v>103</v>
      </c>
      <c r="S1152" s="11" t="s">
        <v>104</v>
      </c>
      <c r="T1152" s="11">
        <v>77.430000000000007</v>
      </c>
      <c r="U1152" s="11" t="str">
        <f>IF(ISERROR(VLOOKUP(I1152,'BACK INFO'!F:F,1,0)),IF(ISERROR(VLOOKUP(I1152,'BACK INFO'!H:H,1,0)),K1152,'BACK INFO'!$H$1),'BACK INFO'!$G$1)</f>
        <v>PAIGE ALYSE STRAUGHAN</v>
      </c>
    </row>
    <row r="1153" spans="1:21" s="11" customFormat="1" x14ac:dyDescent="0.35">
      <c r="A1153" s="11" t="s">
        <v>94</v>
      </c>
      <c r="B1153" s="11">
        <v>2018</v>
      </c>
      <c r="C1153" s="11">
        <v>11</v>
      </c>
      <c r="D1153" s="11" t="s">
        <v>95</v>
      </c>
      <c r="E1153" s="11" t="s">
        <v>96</v>
      </c>
      <c r="F1153" s="11" t="s">
        <v>700</v>
      </c>
      <c r="G1153" s="11" t="s">
        <v>118</v>
      </c>
      <c r="H1153" s="11" t="s">
        <v>152</v>
      </c>
      <c r="I1153" s="11" t="s">
        <v>113</v>
      </c>
      <c r="J1153" s="11" t="s">
        <v>99</v>
      </c>
      <c r="K1153" s="11" t="s">
        <v>72</v>
      </c>
      <c r="L1153" s="11" t="s">
        <v>114</v>
      </c>
      <c r="M1153" s="11" t="s">
        <v>101</v>
      </c>
      <c r="N1153" s="11">
        <v>5</v>
      </c>
      <c r="O1153" s="11">
        <v>2018</v>
      </c>
      <c r="P1153" s="11" t="s">
        <v>112</v>
      </c>
      <c r="Q1153" s="11" t="s">
        <v>103</v>
      </c>
      <c r="R1153" s="11" t="s">
        <v>103</v>
      </c>
      <c r="S1153" s="11" t="s">
        <v>104</v>
      </c>
      <c r="T1153" s="11">
        <v>135.10000000000002</v>
      </c>
      <c r="U1153" s="11" t="str">
        <f>IF(ISERROR(VLOOKUP(I1153,'BACK INFO'!F:F,1,0)),IF(ISERROR(VLOOKUP(I1153,'BACK INFO'!H:H,1,0)),K1153,'BACK INFO'!$H$1),'BACK INFO'!$G$1)</f>
        <v>BILL MILLER AND COMPANY</v>
      </c>
    </row>
    <row r="1154" spans="1:21" s="11" customFormat="1" x14ac:dyDescent="0.35">
      <c r="A1154" s="11" t="s">
        <v>94</v>
      </c>
      <c r="B1154" s="11">
        <v>2018</v>
      </c>
      <c r="C1154" s="11">
        <v>11</v>
      </c>
      <c r="D1154" s="11" t="s">
        <v>95</v>
      </c>
      <c r="E1154" s="11" t="s">
        <v>96</v>
      </c>
      <c r="F1154" s="11" t="s">
        <v>700</v>
      </c>
      <c r="G1154" s="11" t="s">
        <v>153</v>
      </c>
      <c r="H1154" s="11" t="s">
        <v>98</v>
      </c>
      <c r="I1154" s="11" t="s">
        <v>686</v>
      </c>
      <c r="J1154" s="11" t="s">
        <v>99</v>
      </c>
      <c r="K1154" s="11" t="s">
        <v>54</v>
      </c>
      <c r="L1154" s="11" t="s">
        <v>100</v>
      </c>
      <c r="M1154" s="11" t="s">
        <v>101</v>
      </c>
      <c r="N1154" s="11">
        <v>8</v>
      </c>
      <c r="O1154" s="11">
        <v>2017</v>
      </c>
      <c r="P1154" s="11" t="s">
        <v>154</v>
      </c>
      <c r="Q1154" s="11" t="s">
        <v>103</v>
      </c>
      <c r="R1154" s="11" t="s">
        <v>103</v>
      </c>
      <c r="S1154" s="11" t="s">
        <v>104</v>
      </c>
      <c r="T1154" s="11">
        <v>210.04000000000002</v>
      </c>
      <c r="U1154" s="11" t="str">
        <f>IF(ISERROR(VLOOKUP(I1154,'BACK INFO'!F:F,1,0)),IF(ISERROR(VLOOKUP(I1154,'BACK INFO'!H:H,1,0)),K1154,'BACK INFO'!$H$1),'BACK INFO'!$G$1)</f>
        <v>PAIGE ALYSE STRAUGHAN</v>
      </c>
    </row>
    <row r="1155" spans="1:21" s="11" customFormat="1" x14ac:dyDescent="0.35">
      <c r="A1155" s="11" t="s">
        <v>94</v>
      </c>
      <c r="B1155" s="11">
        <v>2018</v>
      </c>
      <c r="C1155" s="11">
        <v>11</v>
      </c>
      <c r="D1155" s="11" t="s">
        <v>95</v>
      </c>
      <c r="E1155" s="11" t="s">
        <v>96</v>
      </c>
      <c r="F1155" s="11" t="s">
        <v>700</v>
      </c>
      <c r="G1155" s="11" t="s">
        <v>155</v>
      </c>
      <c r="H1155" s="11" t="s">
        <v>98</v>
      </c>
      <c r="I1155" s="11" t="s">
        <v>686</v>
      </c>
      <c r="J1155" s="11" t="s">
        <v>99</v>
      </c>
      <c r="K1155" s="11" t="s">
        <v>54</v>
      </c>
      <c r="L1155" s="11" t="s">
        <v>100</v>
      </c>
      <c r="M1155" s="11" t="s">
        <v>101</v>
      </c>
      <c r="N1155" s="11">
        <v>6</v>
      </c>
      <c r="O1155" s="11">
        <v>2018</v>
      </c>
      <c r="P1155" s="11" t="s">
        <v>154</v>
      </c>
      <c r="Q1155" s="11" t="s">
        <v>103</v>
      </c>
      <c r="R1155" s="11" t="s">
        <v>103</v>
      </c>
      <c r="S1155" s="11" t="s">
        <v>104</v>
      </c>
      <c r="T1155" s="11">
        <v>156.63999999999999</v>
      </c>
      <c r="U1155" s="11" t="str">
        <f>IF(ISERROR(VLOOKUP(I1155,'BACK INFO'!F:F,1,0)),IF(ISERROR(VLOOKUP(I1155,'BACK INFO'!H:H,1,0)),K1155,'BACK INFO'!$H$1),'BACK INFO'!$G$1)</f>
        <v>PAIGE ALYSE STRAUGHAN</v>
      </c>
    </row>
    <row r="1156" spans="1:21" s="11" customFormat="1" x14ac:dyDescent="0.35">
      <c r="A1156" s="11" t="s">
        <v>94</v>
      </c>
      <c r="B1156" s="11">
        <v>2018</v>
      </c>
      <c r="C1156" s="11">
        <v>11</v>
      </c>
      <c r="D1156" s="11" t="s">
        <v>95</v>
      </c>
      <c r="E1156" s="11" t="s">
        <v>96</v>
      </c>
      <c r="F1156" s="11" t="s">
        <v>700</v>
      </c>
      <c r="G1156" s="11" t="s">
        <v>155</v>
      </c>
      <c r="H1156" s="11" t="s">
        <v>98</v>
      </c>
      <c r="I1156" s="11" t="s">
        <v>347</v>
      </c>
      <c r="J1156" s="11" t="s">
        <v>99</v>
      </c>
      <c r="K1156" s="11" t="s">
        <v>348</v>
      </c>
      <c r="L1156" s="11" t="s">
        <v>133</v>
      </c>
      <c r="M1156" s="11" t="s">
        <v>101</v>
      </c>
      <c r="N1156" s="11">
        <v>6151</v>
      </c>
      <c r="O1156" s="11">
        <v>2018</v>
      </c>
      <c r="P1156" s="11" t="s">
        <v>154</v>
      </c>
      <c r="Q1156" s="11" t="s">
        <v>103</v>
      </c>
      <c r="R1156" s="11" t="s">
        <v>103</v>
      </c>
      <c r="S1156" s="11" t="s">
        <v>104</v>
      </c>
      <c r="T1156" s="11">
        <v>97295.5</v>
      </c>
      <c r="U1156" s="11" t="str">
        <f>IF(ISERROR(VLOOKUP(I1156,'BACK INFO'!F:F,1,0)),IF(ISERROR(VLOOKUP(I1156,'BACK INFO'!H:H,1,0)),K1156,'BACK INFO'!$H$1),'BACK INFO'!$G$1)</f>
        <v>KELLY MICHELLE ELLINGSON</v>
      </c>
    </row>
    <row r="1157" spans="1:21" s="11" customFormat="1" x14ac:dyDescent="0.35">
      <c r="A1157" s="11" t="s">
        <v>94</v>
      </c>
      <c r="B1157" s="11">
        <v>2018</v>
      </c>
      <c r="C1157" s="11">
        <v>11</v>
      </c>
      <c r="D1157" s="11" t="s">
        <v>95</v>
      </c>
      <c r="E1157" s="11" t="s">
        <v>96</v>
      </c>
      <c r="F1157" s="11" t="s">
        <v>700</v>
      </c>
      <c r="G1157" s="11" t="s">
        <v>155</v>
      </c>
      <c r="H1157" s="11" t="s">
        <v>98</v>
      </c>
      <c r="I1157" s="11" t="s">
        <v>113</v>
      </c>
      <c r="J1157" s="11" t="s">
        <v>99</v>
      </c>
      <c r="K1157" s="11" t="s">
        <v>72</v>
      </c>
      <c r="L1157" s="11" t="s">
        <v>114</v>
      </c>
      <c r="M1157" s="11" t="s">
        <v>101</v>
      </c>
      <c r="N1157" s="11">
        <v>6</v>
      </c>
      <c r="O1157" s="11">
        <v>2018</v>
      </c>
      <c r="P1157" s="11" t="s">
        <v>154</v>
      </c>
      <c r="Q1157" s="11" t="s">
        <v>103</v>
      </c>
      <c r="R1157" s="11" t="s">
        <v>103</v>
      </c>
      <c r="S1157" s="11" t="s">
        <v>104</v>
      </c>
      <c r="T1157" s="11">
        <v>131.85999999999999</v>
      </c>
      <c r="U1157" s="11" t="str">
        <f>IF(ISERROR(VLOOKUP(I1157,'BACK INFO'!F:F,1,0)),IF(ISERROR(VLOOKUP(I1157,'BACK INFO'!H:H,1,0)),K1157,'BACK INFO'!$H$1),'BACK INFO'!$G$1)</f>
        <v>BILL MILLER AND COMPANY</v>
      </c>
    </row>
    <row r="1158" spans="1:21" s="11" customFormat="1" x14ac:dyDescent="0.35">
      <c r="A1158" s="11" t="s">
        <v>94</v>
      </c>
      <c r="B1158" s="11">
        <v>2018</v>
      </c>
      <c r="C1158" s="11">
        <v>11</v>
      </c>
      <c r="D1158" s="11" t="s">
        <v>95</v>
      </c>
      <c r="E1158" s="11" t="s">
        <v>96</v>
      </c>
      <c r="F1158" s="11" t="s">
        <v>700</v>
      </c>
      <c r="G1158" s="11" t="s">
        <v>155</v>
      </c>
      <c r="H1158" s="11" t="s">
        <v>110</v>
      </c>
      <c r="I1158" s="11" t="s">
        <v>686</v>
      </c>
      <c r="J1158" s="11" t="s">
        <v>99</v>
      </c>
      <c r="K1158" s="11" t="s">
        <v>54</v>
      </c>
      <c r="L1158" s="11" t="s">
        <v>100</v>
      </c>
      <c r="M1158" s="11" t="s">
        <v>101</v>
      </c>
      <c r="N1158" s="11">
        <v>1</v>
      </c>
      <c r="O1158" s="11">
        <v>2018</v>
      </c>
      <c r="P1158" s="11" t="s">
        <v>154</v>
      </c>
      <c r="Q1158" s="11" t="s">
        <v>103</v>
      </c>
      <c r="R1158" s="11" t="s">
        <v>103</v>
      </c>
      <c r="S1158" s="11" t="s">
        <v>104</v>
      </c>
      <c r="T1158" s="11">
        <v>32.93</v>
      </c>
      <c r="U1158" s="11" t="str">
        <f>IF(ISERROR(VLOOKUP(I1158,'BACK INFO'!F:F,1,0)),IF(ISERROR(VLOOKUP(I1158,'BACK INFO'!H:H,1,0)),K1158,'BACK INFO'!$H$1),'BACK INFO'!$G$1)</f>
        <v>PAIGE ALYSE STRAUGHAN</v>
      </c>
    </row>
    <row r="1159" spans="1:21" s="11" customFormat="1" x14ac:dyDescent="0.35">
      <c r="A1159" s="11" t="s">
        <v>94</v>
      </c>
      <c r="B1159" s="11">
        <v>2018</v>
      </c>
      <c r="C1159" s="11">
        <v>11</v>
      </c>
      <c r="D1159" s="11" t="s">
        <v>95</v>
      </c>
      <c r="E1159" s="11" t="s">
        <v>96</v>
      </c>
      <c r="F1159" s="11" t="s">
        <v>700</v>
      </c>
      <c r="G1159" s="11" t="s">
        <v>155</v>
      </c>
      <c r="H1159" s="11" t="s">
        <v>117</v>
      </c>
      <c r="I1159" s="11" t="s">
        <v>686</v>
      </c>
      <c r="J1159" s="11" t="s">
        <v>99</v>
      </c>
      <c r="K1159" s="11" t="s">
        <v>54</v>
      </c>
      <c r="L1159" s="11" t="s">
        <v>100</v>
      </c>
      <c r="M1159" s="11" t="s">
        <v>101</v>
      </c>
      <c r="N1159" s="11">
        <v>30</v>
      </c>
      <c r="O1159" s="11">
        <v>2018</v>
      </c>
      <c r="P1159" s="11" t="s">
        <v>154</v>
      </c>
      <c r="Q1159" s="11" t="s">
        <v>103</v>
      </c>
      <c r="R1159" s="11" t="s">
        <v>103</v>
      </c>
      <c r="S1159" s="11" t="s">
        <v>104</v>
      </c>
      <c r="T1159" s="11">
        <v>816.08999999999992</v>
      </c>
      <c r="U1159" s="11" t="str">
        <f>IF(ISERROR(VLOOKUP(I1159,'BACK INFO'!F:F,1,0)),IF(ISERROR(VLOOKUP(I1159,'BACK INFO'!H:H,1,0)),K1159,'BACK INFO'!$H$1),'BACK INFO'!$G$1)</f>
        <v>PAIGE ALYSE STRAUGHAN</v>
      </c>
    </row>
    <row r="1160" spans="1:21" s="11" customFormat="1" x14ac:dyDescent="0.35">
      <c r="A1160" s="11" t="s">
        <v>94</v>
      </c>
      <c r="B1160" s="11">
        <v>2018</v>
      </c>
      <c r="C1160" s="11">
        <v>11</v>
      </c>
      <c r="D1160" s="11" t="s">
        <v>95</v>
      </c>
      <c r="E1160" s="11" t="s">
        <v>96</v>
      </c>
      <c r="F1160" s="11" t="s">
        <v>700</v>
      </c>
      <c r="G1160" s="11" t="s">
        <v>155</v>
      </c>
      <c r="H1160" s="11" t="s">
        <v>151</v>
      </c>
      <c r="I1160" s="11" t="s">
        <v>686</v>
      </c>
      <c r="J1160" s="11" t="s">
        <v>99</v>
      </c>
      <c r="K1160" s="11" t="s">
        <v>54</v>
      </c>
      <c r="L1160" s="11" t="s">
        <v>100</v>
      </c>
      <c r="M1160" s="11" t="s">
        <v>101</v>
      </c>
      <c r="N1160" s="11">
        <v>1</v>
      </c>
      <c r="O1160" s="11">
        <v>2018</v>
      </c>
      <c r="P1160" s="11" t="s">
        <v>154</v>
      </c>
      <c r="Q1160" s="11" t="s">
        <v>103</v>
      </c>
      <c r="R1160" s="11" t="s">
        <v>103</v>
      </c>
      <c r="S1160" s="11" t="s">
        <v>104</v>
      </c>
      <c r="T1160" s="11">
        <v>30.7</v>
      </c>
      <c r="U1160" s="11" t="str">
        <f>IF(ISERROR(VLOOKUP(I1160,'BACK INFO'!F:F,1,0)),IF(ISERROR(VLOOKUP(I1160,'BACK INFO'!H:H,1,0)),K1160,'BACK INFO'!$H$1),'BACK INFO'!$G$1)</f>
        <v>PAIGE ALYSE STRAUGHAN</v>
      </c>
    </row>
    <row r="1161" spans="1:21" s="11" customFormat="1" x14ac:dyDescent="0.35">
      <c r="A1161" s="11" t="s">
        <v>94</v>
      </c>
      <c r="B1161" s="11">
        <v>2018</v>
      </c>
      <c r="C1161" s="11">
        <v>11</v>
      </c>
      <c r="D1161" s="11" t="s">
        <v>95</v>
      </c>
      <c r="E1161" s="11" t="s">
        <v>96</v>
      </c>
      <c r="F1161" s="11" t="s">
        <v>700</v>
      </c>
      <c r="G1161" s="11" t="s">
        <v>155</v>
      </c>
      <c r="H1161" s="11" t="s">
        <v>152</v>
      </c>
      <c r="I1161" s="11" t="s">
        <v>686</v>
      </c>
      <c r="J1161" s="11" t="s">
        <v>99</v>
      </c>
      <c r="K1161" s="11" t="s">
        <v>54</v>
      </c>
      <c r="L1161" s="11" t="s">
        <v>100</v>
      </c>
      <c r="M1161" s="11" t="s">
        <v>101</v>
      </c>
      <c r="N1161" s="11">
        <v>3</v>
      </c>
      <c r="O1161" s="11">
        <v>2018</v>
      </c>
      <c r="P1161" s="11" t="s">
        <v>154</v>
      </c>
      <c r="Q1161" s="11" t="s">
        <v>103</v>
      </c>
      <c r="R1161" s="11" t="s">
        <v>103</v>
      </c>
      <c r="S1161" s="11" t="s">
        <v>104</v>
      </c>
      <c r="T1161" s="11">
        <v>149.52000000000001</v>
      </c>
      <c r="U1161" s="11" t="str">
        <f>IF(ISERROR(VLOOKUP(I1161,'BACK INFO'!F:F,1,0)),IF(ISERROR(VLOOKUP(I1161,'BACK INFO'!H:H,1,0)),K1161,'BACK INFO'!$H$1),'BACK INFO'!$G$1)</f>
        <v>PAIGE ALYSE STRAUGHAN</v>
      </c>
    </row>
    <row r="1162" spans="1:21" s="11" customFormat="1" x14ac:dyDescent="0.35">
      <c r="A1162" s="11" t="s">
        <v>94</v>
      </c>
      <c r="B1162" s="11">
        <v>2018</v>
      </c>
      <c r="C1162" s="11">
        <v>11</v>
      </c>
      <c r="D1162" s="11" t="s">
        <v>95</v>
      </c>
      <c r="E1162" s="11" t="s">
        <v>96</v>
      </c>
      <c r="F1162" s="11" t="s">
        <v>700</v>
      </c>
      <c r="G1162" s="11" t="s">
        <v>155</v>
      </c>
      <c r="H1162" s="11" t="s">
        <v>152</v>
      </c>
      <c r="I1162" s="11" t="s">
        <v>347</v>
      </c>
      <c r="J1162" s="11" t="s">
        <v>99</v>
      </c>
      <c r="K1162" s="11" t="s">
        <v>348</v>
      </c>
      <c r="L1162" s="11" t="s">
        <v>133</v>
      </c>
      <c r="M1162" s="11" t="s">
        <v>101</v>
      </c>
      <c r="N1162" s="11">
        <v>549</v>
      </c>
      <c r="O1162" s="11">
        <v>2018</v>
      </c>
      <c r="P1162" s="11" t="s">
        <v>154</v>
      </c>
      <c r="Q1162" s="11" t="s">
        <v>103</v>
      </c>
      <c r="R1162" s="11" t="s">
        <v>103</v>
      </c>
      <c r="S1162" s="11" t="s">
        <v>104</v>
      </c>
      <c r="T1162" s="11">
        <v>12019</v>
      </c>
      <c r="U1162" s="11" t="str">
        <f>IF(ISERROR(VLOOKUP(I1162,'BACK INFO'!F:F,1,0)),IF(ISERROR(VLOOKUP(I1162,'BACK INFO'!H:H,1,0)),K1162,'BACK INFO'!$H$1),'BACK INFO'!$G$1)</f>
        <v>KELLY MICHELLE ELLINGSON</v>
      </c>
    </row>
    <row r="1163" spans="1:21" s="11" customFormat="1" x14ac:dyDescent="0.35">
      <c r="A1163" s="11" t="s">
        <v>94</v>
      </c>
      <c r="B1163" s="11">
        <v>2018</v>
      </c>
      <c r="C1163" s="11">
        <v>11</v>
      </c>
      <c r="D1163" s="11" t="s">
        <v>95</v>
      </c>
      <c r="E1163" s="11" t="s">
        <v>96</v>
      </c>
      <c r="F1163" s="11" t="s">
        <v>700</v>
      </c>
      <c r="G1163" s="11" t="s">
        <v>155</v>
      </c>
      <c r="H1163" s="11" t="s">
        <v>152</v>
      </c>
      <c r="I1163" s="11" t="s">
        <v>113</v>
      </c>
      <c r="J1163" s="11" t="s">
        <v>99</v>
      </c>
      <c r="K1163" s="11" t="s">
        <v>72</v>
      </c>
      <c r="L1163" s="11" t="s">
        <v>114</v>
      </c>
      <c r="M1163" s="11" t="s">
        <v>101</v>
      </c>
      <c r="N1163" s="11">
        <v>1</v>
      </c>
      <c r="O1163" s="11">
        <v>2018</v>
      </c>
      <c r="P1163" s="11" t="s">
        <v>154</v>
      </c>
      <c r="Q1163" s="11" t="s">
        <v>103</v>
      </c>
      <c r="R1163" s="11" t="s">
        <v>103</v>
      </c>
      <c r="S1163" s="11" t="s">
        <v>104</v>
      </c>
      <c r="T1163" s="11">
        <v>25.74</v>
      </c>
      <c r="U1163" s="11" t="str">
        <f>IF(ISERROR(VLOOKUP(I1163,'BACK INFO'!F:F,1,0)),IF(ISERROR(VLOOKUP(I1163,'BACK INFO'!H:H,1,0)),K1163,'BACK INFO'!$H$1),'BACK INFO'!$G$1)</f>
        <v>BILL MILLER AND COMPANY</v>
      </c>
    </row>
    <row r="1164" spans="1:21" s="11" customFormat="1" x14ac:dyDescent="0.35">
      <c r="A1164" s="11" t="s">
        <v>94</v>
      </c>
      <c r="B1164" s="11">
        <v>2018</v>
      </c>
      <c r="C1164" s="11">
        <v>11</v>
      </c>
      <c r="D1164" s="11" t="s">
        <v>95</v>
      </c>
      <c r="E1164" s="11" t="s">
        <v>96</v>
      </c>
      <c r="F1164" s="11" t="s">
        <v>700</v>
      </c>
      <c r="G1164" s="11" t="s">
        <v>192</v>
      </c>
      <c r="H1164" s="11" t="s">
        <v>110</v>
      </c>
      <c r="I1164" s="11" t="s">
        <v>686</v>
      </c>
      <c r="J1164" s="11" t="s">
        <v>99</v>
      </c>
      <c r="K1164" s="11" t="s">
        <v>54</v>
      </c>
      <c r="L1164" s="11" t="s">
        <v>100</v>
      </c>
      <c r="M1164" s="11" t="s">
        <v>101</v>
      </c>
      <c r="N1164" s="11">
        <v>5</v>
      </c>
      <c r="O1164" s="11">
        <v>2018</v>
      </c>
      <c r="P1164" s="11" t="s">
        <v>193</v>
      </c>
      <c r="Q1164" s="11" t="s">
        <v>103</v>
      </c>
      <c r="R1164" s="11" t="s">
        <v>103</v>
      </c>
      <c r="S1164" s="11" t="s">
        <v>104</v>
      </c>
      <c r="T1164" s="11">
        <v>164.64999999999998</v>
      </c>
      <c r="U1164" s="11" t="str">
        <f>IF(ISERROR(VLOOKUP(I1164,'BACK INFO'!F:F,1,0)),IF(ISERROR(VLOOKUP(I1164,'BACK INFO'!H:H,1,0)),K1164,'BACK INFO'!$H$1),'BACK INFO'!$G$1)</f>
        <v>PAIGE ALYSE STRAUGHAN</v>
      </c>
    </row>
    <row r="1165" spans="1:21" s="11" customFormat="1" x14ac:dyDescent="0.35">
      <c r="A1165" s="11" t="s">
        <v>94</v>
      </c>
      <c r="B1165" s="11">
        <v>2018</v>
      </c>
      <c r="C1165" s="11">
        <v>11</v>
      </c>
      <c r="D1165" s="11" t="s">
        <v>95</v>
      </c>
      <c r="E1165" s="11" t="s">
        <v>96</v>
      </c>
      <c r="F1165" s="11" t="s">
        <v>700</v>
      </c>
      <c r="G1165" s="11" t="s">
        <v>192</v>
      </c>
      <c r="H1165" s="11" t="s">
        <v>110</v>
      </c>
      <c r="I1165" s="11" t="s">
        <v>214</v>
      </c>
      <c r="J1165" s="11" t="s">
        <v>99</v>
      </c>
      <c r="K1165" s="11" t="s">
        <v>74</v>
      </c>
      <c r="L1165" s="11" t="s">
        <v>199</v>
      </c>
      <c r="M1165" s="11" t="s">
        <v>101</v>
      </c>
      <c r="N1165" s="11">
        <v>5</v>
      </c>
      <c r="O1165" s="11">
        <v>2018</v>
      </c>
      <c r="P1165" s="11" t="s">
        <v>193</v>
      </c>
      <c r="Q1165" s="11" t="s">
        <v>103</v>
      </c>
      <c r="R1165" s="11" t="s">
        <v>103</v>
      </c>
      <c r="S1165" s="11" t="s">
        <v>104</v>
      </c>
      <c r="T1165" s="11">
        <v>135</v>
      </c>
      <c r="U1165" s="11" t="str">
        <f>IF(ISERROR(VLOOKUP(I1165,'BACK INFO'!F:F,1,0)),IF(ISERROR(VLOOKUP(I1165,'BACK INFO'!H:H,1,0)),K1165,'BACK INFO'!$H$1),'BACK INFO'!$G$1)</f>
        <v>DENISE ARNETT</v>
      </c>
    </row>
    <row r="1166" spans="1:21" s="11" customFormat="1" x14ac:dyDescent="0.35">
      <c r="A1166" s="11" t="s">
        <v>94</v>
      </c>
      <c r="B1166" s="11">
        <v>2018</v>
      </c>
      <c r="C1166" s="11">
        <v>11</v>
      </c>
      <c r="D1166" s="11" t="s">
        <v>95</v>
      </c>
      <c r="E1166" s="11" t="s">
        <v>96</v>
      </c>
      <c r="F1166" s="11" t="s">
        <v>700</v>
      </c>
      <c r="G1166" s="11" t="s">
        <v>192</v>
      </c>
      <c r="H1166" s="11" t="s">
        <v>110</v>
      </c>
      <c r="I1166" s="11" t="s">
        <v>218</v>
      </c>
      <c r="J1166" s="11" t="s">
        <v>99</v>
      </c>
      <c r="K1166" s="11" t="s">
        <v>74</v>
      </c>
      <c r="L1166" s="11" t="s">
        <v>199</v>
      </c>
      <c r="M1166" s="11" t="s">
        <v>101</v>
      </c>
      <c r="N1166" s="11">
        <v>5</v>
      </c>
      <c r="O1166" s="11">
        <v>2018</v>
      </c>
      <c r="P1166" s="11" t="s">
        <v>193</v>
      </c>
      <c r="Q1166" s="11" t="s">
        <v>103</v>
      </c>
      <c r="R1166" s="11" t="s">
        <v>103</v>
      </c>
      <c r="S1166" s="11" t="s">
        <v>104</v>
      </c>
      <c r="T1166" s="11">
        <v>135</v>
      </c>
      <c r="U1166" s="11" t="str">
        <f>IF(ISERROR(VLOOKUP(I1166,'BACK INFO'!F:F,1,0)),IF(ISERROR(VLOOKUP(I1166,'BACK INFO'!H:H,1,0)),K1166,'BACK INFO'!$H$1),'BACK INFO'!$G$1)</f>
        <v>DENISE ARNETT</v>
      </c>
    </row>
    <row r="1167" spans="1:21" s="11" customFormat="1" x14ac:dyDescent="0.35">
      <c r="A1167" s="11" t="s">
        <v>94</v>
      </c>
      <c r="B1167" s="11">
        <v>2018</v>
      </c>
      <c r="C1167" s="11">
        <v>11</v>
      </c>
      <c r="D1167" s="11" t="s">
        <v>95</v>
      </c>
      <c r="E1167" s="11" t="s">
        <v>96</v>
      </c>
      <c r="F1167" s="11" t="s">
        <v>700</v>
      </c>
      <c r="G1167" s="11" t="s">
        <v>192</v>
      </c>
      <c r="H1167" s="11" t="s">
        <v>110</v>
      </c>
      <c r="I1167" s="11" t="s">
        <v>302</v>
      </c>
      <c r="J1167" s="11" t="s">
        <v>99</v>
      </c>
      <c r="K1167" s="11" t="s">
        <v>71</v>
      </c>
      <c r="L1167" s="11" t="s">
        <v>216</v>
      </c>
      <c r="M1167" s="11" t="s">
        <v>101</v>
      </c>
      <c r="N1167" s="11">
        <v>12</v>
      </c>
      <c r="O1167" s="11">
        <v>2018</v>
      </c>
      <c r="P1167" s="11" t="s">
        <v>193</v>
      </c>
      <c r="Q1167" s="11" t="s">
        <v>103</v>
      </c>
      <c r="R1167" s="11" t="s">
        <v>103</v>
      </c>
      <c r="S1167" s="11" t="s">
        <v>104</v>
      </c>
      <c r="T1167" s="11">
        <v>409</v>
      </c>
      <c r="U1167" s="11" t="str">
        <f>IF(ISERROR(VLOOKUP(I1167,'BACK INFO'!F:F,1,0)),IF(ISERROR(VLOOKUP(I1167,'BACK INFO'!H:H,1,0)),K1167,'BACK INFO'!$H$1),'BACK INFO'!$G$1)</f>
        <v>HOLLY SALES INC.</v>
      </c>
    </row>
    <row r="1168" spans="1:21" s="11" customFormat="1" x14ac:dyDescent="0.35">
      <c r="A1168" s="11" t="s">
        <v>94</v>
      </c>
      <c r="B1168" s="11">
        <v>2018</v>
      </c>
      <c r="C1168" s="11">
        <v>11</v>
      </c>
      <c r="D1168" s="11" t="s">
        <v>95</v>
      </c>
      <c r="E1168" s="11" t="s">
        <v>96</v>
      </c>
      <c r="F1168" s="11" t="s">
        <v>700</v>
      </c>
      <c r="G1168" s="11" t="s">
        <v>192</v>
      </c>
      <c r="H1168" s="11" t="s">
        <v>110</v>
      </c>
      <c r="I1168" s="11" t="s">
        <v>309</v>
      </c>
      <c r="J1168" s="11" t="s">
        <v>99</v>
      </c>
      <c r="K1168" s="11" t="s">
        <v>71</v>
      </c>
      <c r="L1168" s="11" t="s">
        <v>310</v>
      </c>
      <c r="M1168" s="11" t="s">
        <v>101</v>
      </c>
      <c r="N1168" s="11">
        <v>3</v>
      </c>
      <c r="O1168" s="11">
        <v>2018</v>
      </c>
      <c r="P1168" s="11" t="s">
        <v>193</v>
      </c>
      <c r="Q1168" s="11" t="s">
        <v>103</v>
      </c>
      <c r="R1168" s="11" t="s">
        <v>103</v>
      </c>
      <c r="S1168" s="11" t="s">
        <v>104</v>
      </c>
      <c r="T1168" s="11">
        <v>162</v>
      </c>
      <c r="U1168" s="11" t="str">
        <f>IF(ISERROR(VLOOKUP(I1168,'BACK INFO'!F:F,1,0)),IF(ISERROR(VLOOKUP(I1168,'BACK INFO'!H:H,1,0)),K1168,'BACK INFO'!$H$1),'BACK INFO'!$G$1)</f>
        <v>HOLLY SALES INC.</v>
      </c>
    </row>
    <row r="1169" spans="1:21" s="11" customFormat="1" x14ac:dyDescent="0.35">
      <c r="A1169" s="11" t="s">
        <v>94</v>
      </c>
      <c r="B1169" s="11">
        <v>2018</v>
      </c>
      <c r="C1169" s="11">
        <v>11</v>
      </c>
      <c r="D1169" s="11" t="s">
        <v>95</v>
      </c>
      <c r="E1169" s="11" t="s">
        <v>96</v>
      </c>
      <c r="F1169" s="11" t="s">
        <v>700</v>
      </c>
      <c r="G1169" s="11" t="s">
        <v>221</v>
      </c>
      <c r="H1169" s="11" t="s">
        <v>98</v>
      </c>
      <c r="I1169" s="11" t="s">
        <v>347</v>
      </c>
      <c r="J1169" s="11" t="s">
        <v>99</v>
      </c>
      <c r="K1169" s="11" t="s">
        <v>348</v>
      </c>
      <c r="L1169" s="11" t="s">
        <v>133</v>
      </c>
      <c r="M1169" s="11" t="s">
        <v>101</v>
      </c>
      <c r="N1169" s="11">
        <v>64</v>
      </c>
      <c r="O1169" s="11">
        <v>2018</v>
      </c>
      <c r="P1169" s="11" t="s">
        <v>222</v>
      </c>
      <c r="Q1169" s="11" t="s">
        <v>103</v>
      </c>
      <c r="R1169" s="11" t="s">
        <v>103</v>
      </c>
      <c r="S1169" s="11" t="s">
        <v>104</v>
      </c>
      <c r="T1169" s="11">
        <v>2175</v>
      </c>
      <c r="U1169" s="11" t="str">
        <f>IF(ISERROR(VLOOKUP(I1169,'BACK INFO'!F:F,1,0)),IF(ISERROR(VLOOKUP(I1169,'BACK INFO'!H:H,1,0)),K1169,'BACK INFO'!$H$1),'BACK INFO'!$G$1)</f>
        <v>KELLY MICHELLE ELLINGSON</v>
      </c>
    </row>
    <row r="1170" spans="1:21" s="11" customFormat="1" x14ac:dyDescent="0.35">
      <c r="A1170" s="11" t="s">
        <v>94</v>
      </c>
      <c r="B1170" s="11">
        <v>2018</v>
      </c>
      <c r="C1170" s="11">
        <v>11</v>
      </c>
      <c r="D1170" s="11" t="s">
        <v>95</v>
      </c>
      <c r="E1170" s="11" t="s">
        <v>96</v>
      </c>
      <c r="F1170" s="11" t="s">
        <v>700</v>
      </c>
      <c r="G1170" s="11" t="s">
        <v>221</v>
      </c>
      <c r="H1170" s="11" t="s">
        <v>152</v>
      </c>
      <c r="I1170" s="11" t="s">
        <v>347</v>
      </c>
      <c r="J1170" s="11" t="s">
        <v>99</v>
      </c>
      <c r="K1170" s="11" t="s">
        <v>348</v>
      </c>
      <c r="L1170" s="11" t="s">
        <v>133</v>
      </c>
      <c r="M1170" s="11" t="s">
        <v>101</v>
      </c>
      <c r="N1170" s="11">
        <v>737</v>
      </c>
      <c r="O1170" s="11">
        <v>2018</v>
      </c>
      <c r="P1170" s="11" t="s">
        <v>222</v>
      </c>
      <c r="Q1170" s="11" t="s">
        <v>103</v>
      </c>
      <c r="R1170" s="11" t="s">
        <v>103</v>
      </c>
      <c r="S1170" s="11" t="s">
        <v>104</v>
      </c>
      <c r="T1170" s="11">
        <v>22761.5</v>
      </c>
      <c r="U1170" s="11" t="str">
        <f>IF(ISERROR(VLOOKUP(I1170,'BACK INFO'!F:F,1,0)),IF(ISERROR(VLOOKUP(I1170,'BACK INFO'!H:H,1,0)),K1170,'BACK INFO'!$H$1),'BACK INFO'!$G$1)</f>
        <v>KELLY MICHELLE ELLINGSON</v>
      </c>
    </row>
    <row r="1171" spans="1:21" s="11" customFormat="1" x14ac:dyDescent="0.35">
      <c r="A1171" s="11" t="s">
        <v>94</v>
      </c>
      <c r="B1171" s="11">
        <v>2018</v>
      </c>
      <c r="C1171" s="11">
        <v>11</v>
      </c>
      <c r="D1171" s="11" t="s">
        <v>95</v>
      </c>
      <c r="E1171" s="11" t="s">
        <v>96</v>
      </c>
      <c r="F1171" s="11" t="s">
        <v>700</v>
      </c>
      <c r="G1171" s="11" t="s">
        <v>223</v>
      </c>
      <c r="H1171" s="11" t="s">
        <v>98</v>
      </c>
      <c r="I1171" s="11" t="s">
        <v>686</v>
      </c>
      <c r="J1171" s="11" t="s">
        <v>99</v>
      </c>
      <c r="K1171" s="11" t="s">
        <v>54</v>
      </c>
      <c r="L1171" s="11" t="s">
        <v>100</v>
      </c>
      <c r="M1171" s="11" t="s">
        <v>101</v>
      </c>
      <c r="N1171" s="11">
        <v>10</v>
      </c>
      <c r="O1171" s="11">
        <v>2018</v>
      </c>
      <c r="P1171" s="11" t="s">
        <v>102</v>
      </c>
      <c r="Q1171" s="11" t="s">
        <v>103</v>
      </c>
      <c r="R1171" s="11" t="s">
        <v>103</v>
      </c>
      <c r="S1171" s="11" t="s">
        <v>104</v>
      </c>
      <c r="T1171" s="11">
        <v>279.45999999999998</v>
      </c>
      <c r="U1171" s="11" t="str">
        <f>IF(ISERROR(VLOOKUP(I1171,'BACK INFO'!F:F,1,0)),IF(ISERROR(VLOOKUP(I1171,'BACK INFO'!H:H,1,0)),K1171,'BACK INFO'!$H$1),'BACK INFO'!$G$1)</f>
        <v>PAIGE ALYSE STRAUGHAN</v>
      </c>
    </row>
    <row r="1172" spans="1:21" s="11" customFormat="1" x14ac:dyDescent="0.35">
      <c r="A1172" s="11" t="s">
        <v>94</v>
      </c>
      <c r="B1172" s="11">
        <v>2018</v>
      </c>
      <c r="C1172" s="11">
        <v>11</v>
      </c>
      <c r="D1172" s="11" t="s">
        <v>95</v>
      </c>
      <c r="E1172" s="11" t="s">
        <v>96</v>
      </c>
      <c r="F1172" s="11" t="s">
        <v>700</v>
      </c>
      <c r="G1172" s="11" t="s">
        <v>223</v>
      </c>
      <c r="H1172" s="11" t="s">
        <v>98</v>
      </c>
      <c r="I1172" s="11" t="s">
        <v>347</v>
      </c>
      <c r="J1172" s="11" t="s">
        <v>99</v>
      </c>
      <c r="K1172" s="11" t="s">
        <v>348</v>
      </c>
      <c r="L1172" s="11" t="s">
        <v>133</v>
      </c>
      <c r="M1172" s="11" t="s">
        <v>101</v>
      </c>
      <c r="N1172" s="11">
        <v>806</v>
      </c>
      <c r="O1172" s="11">
        <v>2018</v>
      </c>
      <c r="P1172" s="11" t="s">
        <v>102</v>
      </c>
      <c r="Q1172" s="11" t="s">
        <v>103</v>
      </c>
      <c r="R1172" s="11" t="s">
        <v>103</v>
      </c>
      <c r="S1172" s="11" t="s">
        <v>104</v>
      </c>
      <c r="T1172" s="11">
        <v>12083</v>
      </c>
      <c r="U1172" s="11" t="str">
        <f>IF(ISERROR(VLOOKUP(I1172,'BACK INFO'!F:F,1,0)),IF(ISERROR(VLOOKUP(I1172,'BACK INFO'!H:H,1,0)),K1172,'BACK INFO'!$H$1),'BACK INFO'!$G$1)</f>
        <v>KELLY MICHELLE ELLINGSON</v>
      </c>
    </row>
    <row r="1173" spans="1:21" s="11" customFormat="1" x14ac:dyDescent="0.35">
      <c r="A1173" s="11" t="s">
        <v>94</v>
      </c>
      <c r="B1173" s="11">
        <v>2018</v>
      </c>
      <c r="C1173" s="11">
        <v>11</v>
      </c>
      <c r="D1173" s="11" t="s">
        <v>95</v>
      </c>
      <c r="E1173" s="11" t="s">
        <v>96</v>
      </c>
      <c r="F1173" s="11" t="s">
        <v>700</v>
      </c>
      <c r="G1173" s="11" t="s">
        <v>223</v>
      </c>
      <c r="H1173" s="11" t="s">
        <v>152</v>
      </c>
      <c r="I1173" s="11" t="s">
        <v>347</v>
      </c>
      <c r="J1173" s="11" t="s">
        <v>99</v>
      </c>
      <c r="K1173" s="11" t="s">
        <v>348</v>
      </c>
      <c r="L1173" s="11" t="s">
        <v>133</v>
      </c>
      <c r="M1173" s="11" t="s">
        <v>101</v>
      </c>
      <c r="N1173" s="11">
        <v>204</v>
      </c>
      <c r="O1173" s="11">
        <v>2018</v>
      </c>
      <c r="P1173" s="11" t="s">
        <v>102</v>
      </c>
      <c r="Q1173" s="11" t="s">
        <v>103</v>
      </c>
      <c r="R1173" s="11" t="s">
        <v>103</v>
      </c>
      <c r="S1173" s="11" t="s">
        <v>104</v>
      </c>
      <c r="T1173" s="11">
        <v>4320</v>
      </c>
      <c r="U1173" s="11" t="str">
        <f>IF(ISERROR(VLOOKUP(I1173,'BACK INFO'!F:F,1,0)),IF(ISERROR(VLOOKUP(I1173,'BACK INFO'!H:H,1,0)),K1173,'BACK INFO'!$H$1),'BACK INFO'!$G$1)</f>
        <v>KELLY MICHELLE ELLINGSON</v>
      </c>
    </row>
    <row r="1174" spans="1:21" s="11" customFormat="1" x14ac:dyDescent="0.35">
      <c r="A1174" s="11" t="s">
        <v>94</v>
      </c>
      <c r="B1174" s="11">
        <v>2018</v>
      </c>
      <c r="C1174" s="11">
        <v>11</v>
      </c>
      <c r="D1174" s="11" t="s">
        <v>95</v>
      </c>
      <c r="E1174" s="11" t="s">
        <v>96</v>
      </c>
      <c r="F1174" s="11" t="s">
        <v>700</v>
      </c>
      <c r="G1174" s="11" t="s">
        <v>240</v>
      </c>
      <c r="H1174" s="11" t="s">
        <v>106</v>
      </c>
      <c r="I1174" s="11" t="s">
        <v>205</v>
      </c>
      <c r="J1174" s="11" t="s">
        <v>99</v>
      </c>
      <c r="K1174" s="11" t="s">
        <v>67</v>
      </c>
      <c r="L1174" s="11" t="s">
        <v>133</v>
      </c>
      <c r="M1174" s="11" t="s">
        <v>101</v>
      </c>
      <c r="N1174" s="11">
        <v>36</v>
      </c>
      <c r="O1174" s="11">
        <v>2018</v>
      </c>
      <c r="P1174" s="11" t="s">
        <v>109</v>
      </c>
      <c r="Q1174" s="11" t="s">
        <v>109</v>
      </c>
      <c r="R1174" s="11" t="s">
        <v>240</v>
      </c>
      <c r="S1174" s="11" t="s">
        <v>104</v>
      </c>
      <c r="T1174" s="11">
        <v>306</v>
      </c>
      <c r="U1174" s="11" t="str">
        <f>IF(ISERROR(VLOOKUP(I1174,'BACK INFO'!F:F,1,0)),IF(ISERROR(VLOOKUP(I1174,'BACK INFO'!H:H,1,0)),K1174,'BACK INFO'!$H$1),'BACK INFO'!$G$1)</f>
        <v>ANITA M. HOPKINS</v>
      </c>
    </row>
    <row r="1175" spans="1:21" s="11" customFormat="1" x14ac:dyDescent="0.35">
      <c r="A1175" s="11" t="s">
        <v>94</v>
      </c>
      <c r="B1175" s="11">
        <v>2018</v>
      </c>
      <c r="C1175" s="11">
        <v>11</v>
      </c>
      <c r="D1175" s="11" t="s">
        <v>95</v>
      </c>
      <c r="E1175" s="11" t="s">
        <v>96</v>
      </c>
      <c r="F1175" s="11" t="s">
        <v>700</v>
      </c>
      <c r="G1175" s="11" t="s">
        <v>240</v>
      </c>
      <c r="H1175" s="11" t="s">
        <v>106</v>
      </c>
      <c r="I1175" s="11" t="s">
        <v>198</v>
      </c>
      <c r="J1175" s="11" t="s">
        <v>99</v>
      </c>
      <c r="K1175" s="11" t="s">
        <v>74</v>
      </c>
      <c r="L1175" s="11" t="s">
        <v>199</v>
      </c>
      <c r="M1175" s="11" t="s">
        <v>101</v>
      </c>
      <c r="N1175" s="11">
        <v>30</v>
      </c>
      <c r="O1175" s="11">
        <v>2018</v>
      </c>
      <c r="P1175" s="11" t="s">
        <v>109</v>
      </c>
      <c r="Q1175" s="11" t="s">
        <v>109</v>
      </c>
      <c r="R1175" s="11" t="s">
        <v>240</v>
      </c>
      <c r="S1175" s="11" t="s">
        <v>104</v>
      </c>
      <c r="T1175" s="11">
        <v>342</v>
      </c>
      <c r="U1175" s="11" t="str">
        <f>IF(ISERROR(VLOOKUP(I1175,'BACK INFO'!F:F,1,0)),IF(ISERROR(VLOOKUP(I1175,'BACK INFO'!H:H,1,0)),K1175,'BACK INFO'!$H$1),'BACK INFO'!$G$1)</f>
        <v>DENISE ARNETT</v>
      </c>
    </row>
    <row r="1176" spans="1:21" s="11" customFormat="1" x14ac:dyDescent="0.35">
      <c r="A1176" s="11" t="s">
        <v>94</v>
      </c>
      <c r="B1176" s="11">
        <v>2018</v>
      </c>
      <c r="C1176" s="11">
        <v>11</v>
      </c>
      <c r="D1176" s="11" t="s">
        <v>95</v>
      </c>
      <c r="E1176" s="11" t="s">
        <v>96</v>
      </c>
      <c r="F1176" s="11" t="s">
        <v>700</v>
      </c>
      <c r="G1176" s="11" t="s">
        <v>240</v>
      </c>
      <c r="H1176" s="11" t="s">
        <v>106</v>
      </c>
      <c r="I1176" s="11" t="s">
        <v>398</v>
      </c>
      <c r="J1176" s="11" t="s">
        <v>99</v>
      </c>
      <c r="K1176" s="11" t="s">
        <v>71</v>
      </c>
      <c r="L1176" s="11" t="s">
        <v>164</v>
      </c>
      <c r="M1176" s="11" t="s">
        <v>101</v>
      </c>
      <c r="N1176" s="11">
        <v>2</v>
      </c>
      <c r="O1176" s="11">
        <v>2018</v>
      </c>
      <c r="P1176" s="11" t="s">
        <v>109</v>
      </c>
      <c r="Q1176" s="11" t="s">
        <v>109</v>
      </c>
      <c r="R1176" s="11" t="s">
        <v>240</v>
      </c>
      <c r="S1176" s="11" t="s">
        <v>104</v>
      </c>
      <c r="T1176" s="11">
        <v>86</v>
      </c>
      <c r="U1176" s="11" t="str">
        <f>IF(ISERROR(VLOOKUP(I1176,'BACK INFO'!F:F,1,0)),IF(ISERROR(VLOOKUP(I1176,'BACK INFO'!H:H,1,0)),K1176,'BACK INFO'!$H$1),'BACK INFO'!$G$1)</f>
        <v>HOLLY SALES INC.</v>
      </c>
    </row>
    <row r="1177" spans="1:21" s="11" customFormat="1" x14ac:dyDescent="0.35">
      <c r="A1177" s="11" t="s">
        <v>94</v>
      </c>
      <c r="B1177" s="11">
        <v>2018</v>
      </c>
      <c r="C1177" s="11">
        <v>11</v>
      </c>
      <c r="D1177" s="11" t="s">
        <v>95</v>
      </c>
      <c r="E1177" s="11" t="s">
        <v>96</v>
      </c>
      <c r="F1177" s="11" t="s">
        <v>700</v>
      </c>
      <c r="G1177" s="11" t="s">
        <v>240</v>
      </c>
      <c r="H1177" s="11" t="s">
        <v>110</v>
      </c>
      <c r="I1177" s="11" t="s">
        <v>686</v>
      </c>
      <c r="J1177" s="11" t="s">
        <v>99</v>
      </c>
      <c r="K1177" s="11" t="s">
        <v>54</v>
      </c>
      <c r="L1177" s="11" t="s">
        <v>100</v>
      </c>
      <c r="M1177" s="11" t="s">
        <v>101</v>
      </c>
      <c r="N1177" s="11">
        <v>35</v>
      </c>
      <c r="O1177" s="11">
        <v>2018</v>
      </c>
      <c r="P1177" s="11" t="s">
        <v>109</v>
      </c>
      <c r="Q1177" s="11" t="s">
        <v>109</v>
      </c>
      <c r="R1177" s="11" t="s">
        <v>240</v>
      </c>
      <c r="S1177" s="11" t="s">
        <v>104</v>
      </c>
      <c r="T1177" s="11">
        <v>1094.6999999999998</v>
      </c>
      <c r="U1177" s="11" t="str">
        <f>IF(ISERROR(VLOOKUP(I1177,'BACK INFO'!F:F,1,0)),IF(ISERROR(VLOOKUP(I1177,'BACK INFO'!H:H,1,0)),K1177,'BACK INFO'!$H$1),'BACK INFO'!$G$1)</f>
        <v>PAIGE ALYSE STRAUGHAN</v>
      </c>
    </row>
    <row r="1178" spans="1:21" s="11" customFormat="1" x14ac:dyDescent="0.35">
      <c r="A1178" s="11" t="s">
        <v>94</v>
      </c>
      <c r="B1178" s="11">
        <v>2018</v>
      </c>
      <c r="C1178" s="11">
        <v>11</v>
      </c>
      <c r="D1178" s="11" t="s">
        <v>95</v>
      </c>
      <c r="E1178" s="11" t="s">
        <v>96</v>
      </c>
      <c r="F1178" s="11" t="s">
        <v>700</v>
      </c>
      <c r="G1178" s="11" t="s">
        <v>240</v>
      </c>
      <c r="H1178" s="11" t="s">
        <v>110</v>
      </c>
      <c r="I1178" s="11" t="s">
        <v>189</v>
      </c>
      <c r="J1178" s="11" t="s">
        <v>99</v>
      </c>
      <c r="K1178" s="11" t="s">
        <v>73</v>
      </c>
      <c r="L1178" s="11" t="s">
        <v>127</v>
      </c>
      <c r="M1178" s="11" t="s">
        <v>101</v>
      </c>
      <c r="N1178" s="11">
        <v>64</v>
      </c>
      <c r="O1178" s="11">
        <v>2018</v>
      </c>
      <c r="P1178" s="11" t="s">
        <v>109</v>
      </c>
      <c r="Q1178" s="11" t="s">
        <v>109</v>
      </c>
      <c r="R1178" s="11" t="s">
        <v>240</v>
      </c>
      <c r="S1178" s="11" t="s">
        <v>104</v>
      </c>
      <c r="T1178" s="11">
        <v>1805.7599999999998</v>
      </c>
      <c r="U1178" s="11" t="str">
        <f>IF(ISERROR(VLOOKUP(I1178,'BACK INFO'!F:F,1,0)),IF(ISERROR(VLOOKUP(I1178,'BACK INFO'!H:H,1,0)),K1178,'BACK INFO'!$H$1),'BACK INFO'!$G$1)</f>
        <v>PHYLLIS POSNER</v>
      </c>
    </row>
    <row r="1179" spans="1:21" s="11" customFormat="1" x14ac:dyDescent="0.35">
      <c r="A1179" s="11" t="s">
        <v>94</v>
      </c>
      <c r="B1179" s="11">
        <v>2018</v>
      </c>
      <c r="C1179" s="11">
        <v>11</v>
      </c>
      <c r="D1179" s="11" t="s">
        <v>95</v>
      </c>
      <c r="E1179" s="11" t="s">
        <v>96</v>
      </c>
      <c r="F1179" s="11" t="s">
        <v>700</v>
      </c>
      <c r="G1179" s="11" t="s">
        <v>240</v>
      </c>
      <c r="H1179" s="11" t="s">
        <v>110</v>
      </c>
      <c r="I1179" s="11" t="s">
        <v>132</v>
      </c>
      <c r="J1179" s="11" t="s">
        <v>99</v>
      </c>
      <c r="K1179" s="11" t="s">
        <v>67</v>
      </c>
      <c r="L1179" s="11" t="s">
        <v>133</v>
      </c>
      <c r="M1179" s="11" t="s">
        <v>101</v>
      </c>
      <c r="N1179" s="11">
        <v>8</v>
      </c>
      <c r="O1179" s="11">
        <v>2018</v>
      </c>
      <c r="P1179" s="11" t="s">
        <v>109</v>
      </c>
      <c r="Q1179" s="11" t="s">
        <v>109</v>
      </c>
      <c r="R1179" s="11" t="s">
        <v>240</v>
      </c>
      <c r="S1179" s="11" t="s">
        <v>104</v>
      </c>
      <c r="T1179" s="11">
        <v>316</v>
      </c>
      <c r="U1179" s="11" t="str">
        <f>IF(ISERROR(VLOOKUP(I1179,'BACK INFO'!F:F,1,0)),IF(ISERROR(VLOOKUP(I1179,'BACK INFO'!H:H,1,0)),K1179,'BACK INFO'!$H$1),'BACK INFO'!$G$1)</f>
        <v>ANITA M. HOPKINS</v>
      </c>
    </row>
    <row r="1180" spans="1:21" s="11" customFormat="1" x14ac:dyDescent="0.35">
      <c r="A1180" s="11" t="s">
        <v>94</v>
      </c>
      <c r="B1180" s="11">
        <v>2018</v>
      </c>
      <c r="C1180" s="11">
        <v>11</v>
      </c>
      <c r="D1180" s="11" t="s">
        <v>95</v>
      </c>
      <c r="E1180" s="11" t="s">
        <v>96</v>
      </c>
      <c r="F1180" s="11" t="s">
        <v>700</v>
      </c>
      <c r="G1180" s="11" t="s">
        <v>240</v>
      </c>
      <c r="H1180" s="11" t="s">
        <v>110</v>
      </c>
      <c r="I1180" s="11" t="s">
        <v>205</v>
      </c>
      <c r="J1180" s="11" t="s">
        <v>99</v>
      </c>
      <c r="K1180" s="11" t="s">
        <v>67</v>
      </c>
      <c r="L1180" s="11" t="s">
        <v>133</v>
      </c>
      <c r="M1180" s="11" t="s">
        <v>101</v>
      </c>
      <c r="N1180" s="11">
        <v>67</v>
      </c>
      <c r="O1180" s="11">
        <v>2018</v>
      </c>
      <c r="P1180" s="11" t="s">
        <v>109</v>
      </c>
      <c r="Q1180" s="11" t="s">
        <v>109</v>
      </c>
      <c r="R1180" s="11" t="s">
        <v>240</v>
      </c>
      <c r="S1180" s="11" t="s">
        <v>104</v>
      </c>
      <c r="T1180" s="11">
        <v>2473</v>
      </c>
      <c r="U1180" s="11" t="str">
        <f>IF(ISERROR(VLOOKUP(I1180,'BACK INFO'!F:F,1,0)),IF(ISERROR(VLOOKUP(I1180,'BACK INFO'!H:H,1,0)),K1180,'BACK INFO'!$H$1),'BACK INFO'!$G$1)</f>
        <v>ANITA M. HOPKINS</v>
      </c>
    </row>
    <row r="1181" spans="1:21" s="11" customFormat="1" x14ac:dyDescent="0.35">
      <c r="A1181" s="11" t="s">
        <v>94</v>
      </c>
      <c r="B1181" s="11">
        <v>2018</v>
      </c>
      <c r="C1181" s="11">
        <v>11</v>
      </c>
      <c r="D1181" s="11" t="s">
        <v>95</v>
      </c>
      <c r="E1181" s="11" t="s">
        <v>96</v>
      </c>
      <c r="F1181" s="11" t="s">
        <v>700</v>
      </c>
      <c r="G1181" s="11" t="s">
        <v>240</v>
      </c>
      <c r="H1181" s="11" t="s">
        <v>110</v>
      </c>
      <c r="I1181" s="11" t="s">
        <v>214</v>
      </c>
      <c r="J1181" s="11" t="s">
        <v>99</v>
      </c>
      <c r="K1181" s="11" t="s">
        <v>74</v>
      </c>
      <c r="L1181" s="11" t="s">
        <v>199</v>
      </c>
      <c r="M1181" s="11" t="s">
        <v>101</v>
      </c>
      <c r="N1181" s="11">
        <v>6</v>
      </c>
      <c r="O1181" s="11">
        <v>2018</v>
      </c>
      <c r="P1181" s="11" t="s">
        <v>109</v>
      </c>
      <c r="Q1181" s="11" t="s">
        <v>109</v>
      </c>
      <c r="R1181" s="11" t="s">
        <v>240</v>
      </c>
      <c r="S1181" s="11" t="s">
        <v>104</v>
      </c>
      <c r="T1181" s="11">
        <v>168</v>
      </c>
      <c r="U1181" s="11" t="str">
        <f>IF(ISERROR(VLOOKUP(I1181,'BACK INFO'!F:F,1,0)),IF(ISERROR(VLOOKUP(I1181,'BACK INFO'!H:H,1,0)),K1181,'BACK INFO'!$H$1),'BACK INFO'!$G$1)</f>
        <v>DENISE ARNETT</v>
      </c>
    </row>
    <row r="1182" spans="1:21" s="11" customFormat="1" x14ac:dyDescent="0.35">
      <c r="A1182" s="11" t="s">
        <v>94</v>
      </c>
      <c r="B1182" s="11">
        <v>2018</v>
      </c>
      <c r="C1182" s="11">
        <v>11</v>
      </c>
      <c r="D1182" s="11" t="s">
        <v>95</v>
      </c>
      <c r="E1182" s="11" t="s">
        <v>96</v>
      </c>
      <c r="F1182" s="11" t="s">
        <v>700</v>
      </c>
      <c r="G1182" s="11" t="s">
        <v>240</v>
      </c>
      <c r="H1182" s="11" t="s">
        <v>110</v>
      </c>
      <c r="I1182" s="11" t="s">
        <v>198</v>
      </c>
      <c r="J1182" s="11" t="s">
        <v>99</v>
      </c>
      <c r="K1182" s="11" t="s">
        <v>74</v>
      </c>
      <c r="L1182" s="11" t="s">
        <v>199</v>
      </c>
      <c r="M1182" s="11" t="s">
        <v>101</v>
      </c>
      <c r="N1182" s="11">
        <v>30</v>
      </c>
      <c r="O1182" s="11">
        <v>2018</v>
      </c>
      <c r="P1182" s="11" t="s">
        <v>109</v>
      </c>
      <c r="Q1182" s="11" t="s">
        <v>109</v>
      </c>
      <c r="R1182" s="11" t="s">
        <v>240</v>
      </c>
      <c r="S1182" s="11" t="s">
        <v>104</v>
      </c>
      <c r="T1182" s="11">
        <v>1120</v>
      </c>
      <c r="U1182" s="11" t="str">
        <f>IF(ISERROR(VLOOKUP(I1182,'BACK INFO'!F:F,1,0)),IF(ISERROR(VLOOKUP(I1182,'BACK INFO'!H:H,1,0)),K1182,'BACK INFO'!$H$1),'BACK INFO'!$G$1)</f>
        <v>DENISE ARNETT</v>
      </c>
    </row>
    <row r="1183" spans="1:21" s="11" customFormat="1" x14ac:dyDescent="0.35">
      <c r="A1183" s="11" t="s">
        <v>94</v>
      </c>
      <c r="B1183" s="11">
        <v>2018</v>
      </c>
      <c r="C1183" s="11">
        <v>11</v>
      </c>
      <c r="D1183" s="11" t="s">
        <v>95</v>
      </c>
      <c r="E1183" s="11" t="s">
        <v>96</v>
      </c>
      <c r="F1183" s="11" t="s">
        <v>700</v>
      </c>
      <c r="G1183" s="11" t="s">
        <v>240</v>
      </c>
      <c r="H1183" s="11" t="s">
        <v>110</v>
      </c>
      <c r="I1183" s="11" t="s">
        <v>218</v>
      </c>
      <c r="J1183" s="11" t="s">
        <v>99</v>
      </c>
      <c r="K1183" s="11" t="s">
        <v>74</v>
      </c>
      <c r="L1183" s="11" t="s">
        <v>199</v>
      </c>
      <c r="M1183" s="11" t="s">
        <v>101</v>
      </c>
      <c r="N1183" s="11">
        <v>4</v>
      </c>
      <c r="O1183" s="11">
        <v>2018</v>
      </c>
      <c r="P1183" s="11" t="s">
        <v>109</v>
      </c>
      <c r="Q1183" s="11" t="s">
        <v>109</v>
      </c>
      <c r="R1183" s="11" t="s">
        <v>240</v>
      </c>
      <c r="S1183" s="11" t="s">
        <v>104</v>
      </c>
      <c r="T1183" s="11">
        <v>112</v>
      </c>
      <c r="U1183" s="11" t="str">
        <f>IF(ISERROR(VLOOKUP(I1183,'BACK INFO'!F:F,1,0)),IF(ISERROR(VLOOKUP(I1183,'BACK INFO'!H:H,1,0)),K1183,'BACK INFO'!$H$1),'BACK INFO'!$G$1)</f>
        <v>DENISE ARNETT</v>
      </c>
    </row>
    <row r="1184" spans="1:21" s="11" customFormat="1" x14ac:dyDescent="0.35">
      <c r="A1184" s="11" t="s">
        <v>94</v>
      </c>
      <c r="B1184" s="11">
        <v>2018</v>
      </c>
      <c r="C1184" s="11">
        <v>11</v>
      </c>
      <c r="D1184" s="11" t="s">
        <v>95</v>
      </c>
      <c r="E1184" s="11" t="s">
        <v>96</v>
      </c>
      <c r="F1184" s="11" t="s">
        <v>700</v>
      </c>
      <c r="G1184" s="11" t="s">
        <v>240</v>
      </c>
      <c r="H1184" s="11" t="s">
        <v>110</v>
      </c>
      <c r="I1184" s="11" t="s">
        <v>302</v>
      </c>
      <c r="J1184" s="11" t="s">
        <v>99</v>
      </c>
      <c r="K1184" s="11" t="s">
        <v>71</v>
      </c>
      <c r="L1184" s="11" t="s">
        <v>216</v>
      </c>
      <c r="M1184" s="11" t="s">
        <v>101</v>
      </c>
      <c r="N1184" s="11">
        <v>6</v>
      </c>
      <c r="O1184" s="11">
        <v>2018</v>
      </c>
      <c r="P1184" s="11" t="s">
        <v>109</v>
      </c>
      <c r="Q1184" s="11" t="s">
        <v>109</v>
      </c>
      <c r="R1184" s="11" t="s">
        <v>240</v>
      </c>
      <c r="S1184" s="11" t="s">
        <v>104</v>
      </c>
      <c r="T1184" s="11">
        <v>192</v>
      </c>
      <c r="U1184" s="11" t="str">
        <f>IF(ISERROR(VLOOKUP(I1184,'BACK INFO'!F:F,1,0)),IF(ISERROR(VLOOKUP(I1184,'BACK INFO'!H:H,1,0)),K1184,'BACK INFO'!$H$1),'BACK INFO'!$G$1)</f>
        <v>HOLLY SALES INC.</v>
      </c>
    </row>
    <row r="1185" spans="1:21" s="11" customFormat="1" x14ac:dyDescent="0.35">
      <c r="A1185" s="11" t="s">
        <v>94</v>
      </c>
      <c r="B1185" s="11">
        <v>2018</v>
      </c>
      <c r="C1185" s="11">
        <v>11</v>
      </c>
      <c r="D1185" s="11" t="s">
        <v>95</v>
      </c>
      <c r="E1185" s="11" t="s">
        <v>96</v>
      </c>
      <c r="F1185" s="11" t="s">
        <v>700</v>
      </c>
      <c r="G1185" s="11" t="s">
        <v>240</v>
      </c>
      <c r="H1185" s="11" t="s">
        <v>110</v>
      </c>
      <c r="I1185" s="11" t="s">
        <v>309</v>
      </c>
      <c r="J1185" s="11" t="s">
        <v>99</v>
      </c>
      <c r="K1185" s="11" t="s">
        <v>71</v>
      </c>
      <c r="L1185" s="11" t="s">
        <v>310</v>
      </c>
      <c r="M1185" s="11" t="s">
        <v>101</v>
      </c>
      <c r="N1185" s="11">
        <v>26</v>
      </c>
      <c r="O1185" s="11">
        <v>2018</v>
      </c>
      <c r="P1185" s="11" t="s">
        <v>109</v>
      </c>
      <c r="Q1185" s="11" t="s">
        <v>109</v>
      </c>
      <c r="R1185" s="11" t="s">
        <v>240</v>
      </c>
      <c r="S1185" s="11" t="s">
        <v>104</v>
      </c>
      <c r="T1185" s="11">
        <v>823</v>
      </c>
      <c r="U1185" s="11" t="str">
        <f>IF(ISERROR(VLOOKUP(I1185,'BACK INFO'!F:F,1,0)),IF(ISERROR(VLOOKUP(I1185,'BACK INFO'!H:H,1,0)),K1185,'BACK INFO'!$H$1),'BACK INFO'!$G$1)</f>
        <v>HOLLY SALES INC.</v>
      </c>
    </row>
    <row r="1186" spans="1:21" s="11" customFormat="1" x14ac:dyDescent="0.35">
      <c r="A1186" s="11" t="s">
        <v>94</v>
      </c>
      <c r="B1186" s="11">
        <v>2018</v>
      </c>
      <c r="C1186" s="11">
        <v>11</v>
      </c>
      <c r="D1186" s="11" t="s">
        <v>95</v>
      </c>
      <c r="E1186" s="11" t="s">
        <v>96</v>
      </c>
      <c r="F1186" s="11" t="s">
        <v>700</v>
      </c>
      <c r="G1186" s="11" t="s">
        <v>240</v>
      </c>
      <c r="H1186" s="11" t="s">
        <v>110</v>
      </c>
      <c r="I1186" s="11" t="s">
        <v>399</v>
      </c>
      <c r="J1186" s="11" t="s">
        <v>99</v>
      </c>
      <c r="K1186" s="11" t="s">
        <v>74</v>
      </c>
      <c r="L1186" s="11" t="s">
        <v>400</v>
      </c>
      <c r="M1186" s="11" t="s">
        <v>101</v>
      </c>
      <c r="N1186" s="11">
        <v>15</v>
      </c>
      <c r="O1186" s="11">
        <v>2018</v>
      </c>
      <c r="P1186" s="11" t="s">
        <v>109</v>
      </c>
      <c r="Q1186" s="11" t="s">
        <v>109</v>
      </c>
      <c r="R1186" s="11" t="s">
        <v>240</v>
      </c>
      <c r="S1186" s="11" t="s">
        <v>104</v>
      </c>
      <c r="T1186" s="11">
        <v>612</v>
      </c>
      <c r="U1186" s="11" t="str">
        <f>IF(ISERROR(VLOOKUP(I1186,'BACK INFO'!F:F,1,0)),IF(ISERROR(VLOOKUP(I1186,'BACK INFO'!H:H,1,0)),K1186,'BACK INFO'!$H$1),'BACK INFO'!$G$1)</f>
        <v>DENISE ARNETT</v>
      </c>
    </row>
    <row r="1187" spans="1:21" s="11" customFormat="1" x14ac:dyDescent="0.35">
      <c r="A1187" s="11" t="s">
        <v>94</v>
      </c>
      <c r="B1187" s="11">
        <v>2018</v>
      </c>
      <c r="C1187" s="11">
        <v>11</v>
      </c>
      <c r="D1187" s="11" t="s">
        <v>95</v>
      </c>
      <c r="E1187" s="11" t="s">
        <v>96</v>
      </c>
      <c r="F1187" s="11" t="s">
        <v>700</v>
      </c>
      <c r="G1187" s="11" t="s">
        <v>240</v>
      </c>
      <c r="H1187" s="11" t="s">
        <v>110</v>
      </c>
      <c r="I1187" s="11" t="s">
        <v>398</v>
      </c>
      <c r="J1187" s="11" t="s">
        <v>99</v>
      </c>
      <c r="K1187" s="11" t="s">
        <v>71</v>
      </c>
      <c r="L1187" s="11" t="s">
        <v>164</v>
      </c>
      <c r="M1187" s="11" t="s">
        <v>101</v>
      </c>
      <c r="N1187" s="11">
        <v>18</v>
      </c>
      <c r="O1187" s="11">
        <v>2018</v>
      </c>
      <c r="P1187" s="11" t="s">
        <v>109</v>
      </c>
      <c r="Q1187" s="11" t="s">
        <v>109</v>
      </c>
      <c r="R1187" s="11" t="s">
        <v>240</v>
      </c>
      <c r="S1187" s="11" t="s">
        <v>104</v>
      </c>
      <c r="T1187" s="11">
        <v>579</v>
      </c>
      <c r="U1187" s="11" t="str">
        <f>IF(ISERROR(VLOOKUP(I1187,'BACK INFO'!F:F,1,0)),IF(ISERROR(VLOOKUP(I1187,'BACK INFO'!H:H,1,0)),K1187,'BACK INFO'!$H$1),'BACK INFO'!$G$1)</f>
        <v>HOLLY SALES INC.</v>
      </c>
    </row>
    <row r="1188" spans="1:21" s="11" customFormat="1" x14ac:dyDescent="0.35">
      <c r="A1188" s="11" t="s">
        <v>94</v>
      </c>
      <c r="B1188" s="11">
        <v>2018</v>
      </c>
      <c r="C1188" s="11">
        <v>11</v>
      </c>
      <c r="D1188" s="11" t="s">
        <v>95</v>
      </c>
      <c r="E1188" s="11" t="s">
        <v>96</v>
      </c>
      <c r="F1188" s="11" t="s">
        <v>700</v>
      </c>
      <c r="G1188" s="11" t="s">
        <v>240</v>
      </c>
      <c r="H1188" s="11" t="s">
        <v>110</v>
      </c>
      <c r="I1188" s="11" t="s">
        <v>401</v>
      </c>
      <c r="J1188" s="11" t="s">
        <v>99</v>
      </c>
      <c r="K1188" s="11" t="s">
        <v>67</v>
      </c>
      <c r="L1188" s="11" t="s">
        <v>211</v>
      </c>
      <c r="M1188" s="11" t="s">
        <v>101</v>
      </c>
      <c r="N1188" s="11">
        <v>18</v>
      </c>
      <c r="O1188" s="11">
        <v>2018</v>
      </c>
      <c r="P1188" s="11" t="s">
        <v>109</v>
      </c>
      <c r="Q1188" s="11" t="s">
        <v>109</v>
      </c>
      <c r="R1188" s="11" t="s">
        <v>240</v>
      </c>
      <c r="S1188" s="11" t="s">
        <v>104</v>
      </c>
      <c r="T1188" s="11">
        <v>780</v>
      </c>
      <c r="U1188" s="11" t="str">
        <f>IF(ISERROR(VLOOKUP(I1188,'BACK INFO'!F:F,1,0)),IF(ISERROR(VLOOKUP(I1188,'BACK INFO'!H:H,1,0)),K1188,'BACK INFO'!$H$1),'BACK INFO'!$G$1)</f>
        <v>ANITA M. HOPKINS</v>
      </c>
    </row>
    <row r="1189" spans="1:21" s="11" customFormat="1" x14ac:dyDescent="0.35">
      <c r="A1189" s="11" t="s">
        <v>94</v>
      </c>
      <c r="B1189" s="11">
        <v>2018</v>
      </c>
      <c r="C1189" s="11">
        <v>11</v>
      </c>
      <c r="D1189" s="11" t="s">
        <v>95</v>
      </c>
      <c r="E1189" s="11" t="s">
        <v>96</v>
      </c>
      <c r="F1189" s="11" t="s">
        <v>700</v>
      </c>
      <c r="G1189" s="11" t="s">
        <v>240</v>
      </c>
      <c r="H1189" s="11" t="s">
        <v>110</v>
      </c>
      <c r="I1189" s="11" t="s">
        <v>402</v>
      </c>
      <c r="J1189" s="11" t="s">
        <v>99</v>
      </c>
      <c r="K1189" s="11" t="s">
        <v>71</v>
      </c>
      <c r="L1189" s="11" t="s">
        <v>403</v>
      </c>
      <c r="M1189" s="11" t="s">
        <v>101</v>
      </c>
      <c r="N1189" s="11">
        <v>35</v>
      </c>
      <c r="O1189" s="11">
        <v>2018</v>
      </c>
      <c r="P1189" s="11" t="s">
        <v>109</v>
      </c>
      <c r="Q1189" s="11" t="s">
        <v>109</v>
      </c>
      <c r="R1189" s="11" t="s">
        <v>240</v>
      </c>
      <c r="S1189" s="11" t="s">
        <v>104</v>
      </c>
      <c r="T1189" s="11">
        <v>1311</v>
      </c>
      <c r="U1189" s="11" t="str">
        <f>IF(ISERROR(VLOOKUP(I1189,'BACK INFO'!F:F,1,0)),IF(ISERROR(VLOOKUP(I1189,'BACK INFO'!H:H,1,0)),K1189,'BACK INFO'!$H$1),'BACK INFO'!$G$1)</f>
        <v>HOLLY SALES INC.</v>
      </c>
    </row>
    <row r="1190" spans="1:21" s="11" customFormat="1" x14ac:dyDescent="0.35">
      <c r="A1190" s="11" t="s">
        <v>94</v>
      </c>
      <c r="B1190" s="11">
        <v>2018</v>
      </c>
      <c r="C1190" s="11">
        <v>11</v>
      </c>
      <c r="D1190" s="11" t="s">
        <v>95</v>
      </c>
      <c r="E1190" s="11" t="s">
        <v>96</v>
      </c>
      <c r="F1190" s="11" t="s">
        <v>700</v>
      </c>
      <c r="G1190" s="11" t="s">
        <v>241</v>
      </c>
      <c r="H1190" s="11" t="s">
        <v>98</v>
      </c>
      <c r="I1190" s="11" t="s">
        <v>320</v>
      </c>
      <c r="J1190" s="11" t="s">
        <v>120</v>
      </c>
      <c r="K1190" s="11" t="s">
        <v>68</v>
      </c>
      <c r="L1190" s="11" t="s">
        <v>129</v>
      </c>
      <c r="M1190" s="11" t="s">
        <v>122</v>
      </c>
      <c r="N1190" s="11">
        <v>59</v>
      </c>
      <c r="O1190" s="11">
        <v>2019</v>
      </c>
      <c r="P1190" s="11" t="s">
        <v>112</v>
      </c>
      <c r="Q1190" s="11" t="s">
        <v>112</v>
      </c>
      <c r="R1190" s="11" t="s">
        <v>241</v>
      </c>
      <c r="S1190" s="11" t="s">
        <v>104</v>
      </c>
      <c r="T1190" s="11">
        <v>1773.526533684606</v>
      </c>
      <c r="U1190" s="11" t="str">
        <f>IF(ISERROR(VLOOKUP(I1190,'BACK INFO'!F:F,1,0)),IF(ISERROR(VLOOKUP(I1190,'BACK INFO'!H:H,1,0)),K1190,'BACK INFO'!$H$1),'BACK INFO'!$G$1)</f>
        <v>STEPHANIE VITALI</v>
      </c>
    </row>
    <row r="1191" spans="1:21" s="11" customFormat="1" x14ac:dyDescent="0.35">
      <c r="A1191" s="11" t="s">
        <v>94</v>
      </c>
      <c r="B1191" s="11">
        <v>2018</v>
      </c>
      <c r="C1191" s="11">
        <v>11</v>
      </c>
      <c r="D1191" s="11" t="s">
        <v>95</v>
      </c>
      <c r="E1191" s="11" t="s">
        <v>96</v>
      </c>
      <c r="F1191" s="11" t="s">
        <v>700</v>
      </c>
      <c r="G1191" s="11" t="s">
        <v>241</v>
      </c>
      <c r="H1191" s="11" t="s">
        <v>98</v>
      </c>
      <c r="I1191" s="11" t="s">
        <v>686</v>
      </c>
      <c r="J1191" s="11" t="s">
        <v>99</v>
      </c>
      <c r="K1191" s="11" t="s">
        <v>54</v>
      </c>
      <c r="L1191" s="11" t="s">
        <v>100</v>
      </c>
      <c r="M1191" s="11" t="s">
        <v>101</v>
      </c>
      <c r="N1191" s="11">
        <v>1</v>
      </c>
      <c r="O1191" s="11">
        <v>2019</v>
      </c>
      <c r="P1191" s="11" t="s">
        <v>112</v>
      </c>
      <c r="Q1191" s="11" t="s">
        <v>112</v>
      </c>
      <c r="R1191" s="11" t="s">
        <v>241</v>
      </c>
      <c r="S1191" s="11" t="s">
        <v>104</v>
      </c>
      <c r="T1191" s="11">
        <v>29.37</v>
      </c>
      <c r="U1191" s="11" t="str">
        <f>IF(ISERROR(VLOOKUP(I1191,'BACK INFO'!F:F,1,0)),IF(ISERROR(VLOOKUP(I1191,'BACK INFO'!H:H,1,0)),K1191,'BACK INFO'!$H$1),'BACK INFO'!$G$1)</f>
        <v>PAIGE ALYSE STRAUGHAN</v>
      </c>
    </row>
    <row r="1192" spans="1:21" s="11" customFormat="1" x14ac:dyDescent="0.35">
      <c r="A1192" s="11" t="s">
        <v>94</v>
      </c>
      <c r="B1192" s="11">
        <v>2018</v>
      </c>
      <c r="C1192" s="11">
        <v>11</v>
      </c>
      <c r="D1192" s="11" t="s">
        <v>95</v>
      </c>
      <c r="E1192" s="11" t="s">
        <v>96</v>
      </c>
      <c r="F1192" s="11" t="s">
        <v>700</v>
      </c>
      <c r="G1192" s="11" t="s">
        <v>241</v>
      </c>
      <c r="H1192" s="11" t="s">
        <v>98</v>
      </c>
      <c r="I1192" s="11" t="s">
        <v>242</v>
      </c>
      <c r="J1192" s="11" t="s">
        <v>99</v>
      </c>
      <c r="K1192" s="11" t="s">
        <v>72</v>
      </c>
      <c r="L1192" s="11" t="s">
        <v>114</v>
      </c>
      <c r="M1192" s="11" t="s">
        <v>101</v>
      </c>
      <c r="N1192" s="11">
        <v>65</v>
      </c>
      <c r="O1192" s="11">
        <v>2019</v>
      </c>
      <c r="P1192" s="11" t="s">
        <v>112</v>
      </c>
      <c r="Q1192" s="11" t="s">
        <v>112</v>
      </c>
      <c r="R1192" s="11" t="s">
        <v>241</v>
      </c>
      <c r="S1192" s="11" t="s">
        <v>104</v>
      </c>
      <c r="T1192" s="11">
        <v>1828</v>
      </c>
      <c r="U1192" s="11" t="str">
        <f>IF(ISERROR(VLOOKUP(I1192,'BACK INFO'!F:F,1,0)),IF(ISERROR(VLOOKUP(I1192,'BACK INFO'!H:H,1,0)),K1192,'BACK INFO'!$H$1),'BACK INFO'!$G$1)</f>
        <v>BILL MILLER AND COMPANY</v>
      </c>
    </row>
    <row r="1193" spans="1:21" s="11" customFormat="1" x14ac:dyDescent="0.35">
      <c r="A1193" s="11" t="s">
        <v>94</v>
      </c>
      <c r="B1193" s="11">
        <v>2018</v>
      </c>
      <c r="C1193" s="11">
        <v>11</v>
      </c>
      <c r="D1193" s="11" t="s">
        <v>95</v>
      </c>
      <c r="E1193" s="11" t="s">
        <v>96</v>
      </c>
      <c r="F1193" s="11" t="s">
        <v>700</v>
      </c>
      <c r="G1193" s="11" t="s">
        <v>241</v>
      </c>
      <c r="H1193" s="11" t="s">
        <v>98</v>
      </c>
      <c r="I1193" s="11" t="s">
        <v>194</v>
      </c>
      <c r="J1193" s="11" t="s">
        <v>120</v>
      </c>
      <c r="K1193" s="11" t="s">
        <v>68</v>
      </c>
      <c r="L1193" s="11" t="s">
        <v>129</v>
      </c>
      <c r="M1193" s="11" t="s">
        <v>122</v>
      </c>
      <c r="N1193" s="11">
        <v>26</v>
      </c>
      <c r="O1193" s="11">
        <v>2019</v>
      </c>
      <c r="P1193" s="11" t="s">
        <v>112</v>
      </c>
      <c r="Q1193" s="11" t="s">
        <v>112</v>
      </c>
      <c r="R1193" s="11" t="s">
        <v>241</v>
      </c>
      <c r="S1193" s="11" t="s">
        <v>104</v>
      </c>
      <c r="T1193" s="11">
        <v>764.01957094467446</v>
      </c>
      <c r="U1193" s="11" t="str">
        <f>IF(ISERROR(VLOOKUP(I1193,'BACK INFO'!F:F,1,0)),IF(ISERROR(VLOOKUP(I1193,'BACK INFO'!H:H,1,0)),K1193,'BACK INFO'!$H$1),'BACK INFO'!$G$1)</f>
        <v>STEPHANIE VITALI</v>
      </c>
    </row>
    <row r="1194" spans="1:21" s="11" customFormat="1" x14ac:dyDescent="0.35">
      <c r="A1194" s="11" t="s">
        <v>94</v>
      </c>
      <c r="B1194" s="11">
        <v>2018</v>
      </c>
      <c r="C1194" s="11">
        <v>11</v>
      </c>
      <c r="D1194" s="11" t="s">
        <v>95</v>
      </c>
      <c r="E1194" s="11" t="s">
        <v>96</v>
      </c>
      <c r="F1194" s="11" t="s">
        <v>700</v>
      </c>
      <c r="G1194" s="11" t="s">
        <v>241</v>
      </c>
      <c r="H1194" s="11" t="s">
        <v>98</v>
      </c>
      <c r="I1194" s="11" t="s">
        <v>243</v>
      </c>
      <c r="J1194" s="11" t="s">
        <v>99</v>
      </c>
      <c r="K1194" s="11" t="s">
        <v>70</v>
      </c>
      <c r="L1194" s="11" t="s">
        <v>157</v>
      </c>
      <c r="M1194" s="11" t="s">
        <v>101</v>
      </c>
      <c r="N1194" s="11">
        <v>57</v>
      </c>
      <c r="O1194" s="11">
        <v>2019</v>
      </c>
      <c r="P1194" s="11" t="s">
        <v>112</v>
      </c>
      <c r="Q1194" s="11" t="s">
        <v>112</v>
      </c>
      <c r="R1194" s="11" t="s">
        <v>241</v>
      </c>
      <c r="S1194" s="11" t="s">
        <v>104</v>
      </c>
      <c r="T1194" s="11">
        <v>1757</v>
      </c>
      <c r="U1194" s="11" t="str">
        <f>IF(ISERROR(VLOOKUP(I1194,'BACK INFO'!F:F,1,0)),IF(ISERROR(VLOOKUP(I1194,'BACK INFO'!H:H,1,0)),K1194,'BACK INFO'!$H$1),'BACK INFO'!$G$1)</f>
        <v>JUDITH ANN DEAL</v>
      </c>
    </row>
    <row r="1195" spans="1:21" s="11" customFormat="1" x14ac:dyDescent="0.35">
      <c r="A1195" s="11" t="s">
        <v>94</v>
      </c>
      <c r="B1195" s="11">
        <v>2018</v>
      </c>
      <c r="C1195" s="11">
        <v>11</v>
      </c>
      <c r="D1195" s="11" t="s">
        <v>95</v>
      </c>
      <c r="E1195" s="11" t="s">
        <v>96</v>
      </c>
      <c r="F1195" s="11" t="s">
        <v>700</v>
      </c>
      <c r="G1195" s="11" t="s">
        <v>241</v>
      </c>
      <c r="H1195" s="11" t="s">
        <v>98</v>
      </c>
      <c r="I1195" s="11" t="s">
        <v>224</v>
      </c>
      <c r="J1195" s="11" t="s">
        <v>99</v>
      </c>
      <c r="K1195" s="11" t="s">
        <v>72</v>
      </c>
      <c r="L1195" s="11" t="s">
        <v>114</v>
      </c>
      <c r="M1195" s="11" t="s">
        <v>101</v>
      </c>
      <c r="N1195" s="11">
        <v>24</v>
      </c>
      <c r="O1195" s="11">
        <v>2019</v>
      </c>
      <c r="P1195" s="11" t="s">
        <v>112</v>
      </c>
      <c r="Q1195" s="11" t="s">
        <v>112</v>
      </c>
      <c r="R1195" s="11" t="s">
        <v>241</v>
      </c>
      <c r="S1195" s="11" t="s">
        <v>104</v>
      </c>
      <c r="T1195" s="11">
        <v>672</v>
      </c>
      <c r="U1195" s="11" t="str">
        <f>IF(ISERROR(VLOOKUP(I1195,'BACK INFO'!F:F,1,0)),IF(ISERROR(VLOOKUP(I1195,'BACK INFO'!H:H,1,0)),K1195,'BACK INFO'!$H$1),'BACK INFO'!$G$1)</f>
        <v>BILL MILLER AND COMPANY</v>
      </c>
    </row>
    <row r="1196" spans="1:21" s="11" customFormat="1" x14ac:dyDescent="0.35">
      <c r="A1196" s="11" t="s">
        <v>94</v>
      </c>
      <c r="B1196" s="11">
        <v>2018</v>
      </c>
      <c r="C1196" s="11">
        <v>11</v>
      </c>
      <c r="D1196" s="11" t="s">
        <v>95</v>
      </c>
      <c r="E1196" s="11" t="s">
        <v>96</v>
      </c>
      <c r="F1196" s="11" t="s">
        <v>700</v>
      </c>
      <c r="G1196" s="11" t="s">
        <v>241</v>
      </c>
      <c r="H1196" s="11" t="s">
        <v>98</v>
      </c>
      <c r="I1196" s="11" t="s">
        <v>355</v>
      </c>
      <c r="J1196" s="11" t="s">
        <v>120</v>
      </c>
      <c r="K1196" s="11" t="s">
        <v>66</v>
      </c>
      <c r="L1196" s="11" t="s">
        <v>121</v>
      </c>
      <c r="M1196" s="11" t="s">
        <v>122</v>
      </c>
      <c r="N1196" s="11">
        <v>41</v>
      </c>
      <c r="O1196" s="11">
        <v>2019</v>
      </c>
      <c r="P1196" s="11" t="s">
        <v>112</v>
      </c>
      <c r="Q1196" s="11" t="s">
        <v>112</v>
      </c>
      <c r="R1196" s="11" t="s">
        <v>241</v>
      </c>
      <c r="S1196" s="11" t="s">
        <v>104</v>
      </c>
      <c r="T1196" s="11">
        <v>1278.1332329695144</v>
      </c>
      <c r="U1196" s="11" t="str">
        <f>IF(ISERROR(VLOOKUP(I1196,'BACK INFO'!F:F,1,0)),IF(ISERROR(VLOOKUP(I1196,'BACK INFO'!H:H,1,0)),K1196,'BACK INFO'!$H$1),'BACK INFO'!$G$1)</f>
        <v>SHOUTOUTAGENCY</v>
      </c>
    </row>
    <row r="1197" spans="1:21" s="11" customFormat="1" x14ac:dyDescent="0.35">
      <c r="A1197" s="11" t="s">
        <v>94</v>
      </c>
      <c r="B1197" s="11">
        <v>2018</v>
      </c>
      <c r="C1197" s="11">
        <v>11</v>
      </c>
      <c r="D1197" s="11" t="s">
        <v>95</v>
      </c>
      <c r="E1197" s="11" t="s">
        <v>96</v>
      </c>
      <c r="F1197" s="11" t="s">
        <v>700</v>
      </c>
      <c r="G1197" s="11" t="s">
        <v>241</v>
      </c>
      <c r="H1197" s="11" t="s">
        <v>98</v>
      </c>
      <c r="I1197" s="11" t="s">
        <v>156</v>
      </c>
      <c r="J1197" s="11" t="s">
        <v>99</v>
      </c>
      <c r="K1197" s="11" t="s">
        <v>70</v>
      </c>
      <c r="L1197" s="11" t="s">
        <v>157</v>
      </c>
      <c r="M1197" s="11" t="s">
        <v>101</v>
      </c>
      <c r="N1197" s="11">
        <v>79</v>
      </c>
      <c r="O1197" s="11">
        <v>2019</v>
      </c>
      <c r="P1197" s="11" t="s">
        <v>112</v>
      </c>
      <c r="Q1197" s="11" t="s">
        <v>112</v>
      </c>
      <c r="R1197" s="11" t="s">
        <v>241</v>
      </c>
      <c r="S1197" s="11" t="s">
        <v>104</v>
      </c>
      <c r="T1197" s="11">
        <v>2534</v>
      </c>
      <c r="U1197" s="11" t="str">
        <f>IF(ISERROR(VLOOKUP(I1197,'BACK INFO'!F:F,1,0)),IF(ISERROR(VLOOKUP(I1197,'BACK INFO'!H:H,1,0)),K1197,'BACK INFO'!$H$1),'BACK INFO'!$G$1)</f>
        <v>JUDITH ANN DEAL</v>
      </c>
    </row>
    <row r="1198" spans="1:21" s="11" customFormat="1" x14ac:dyDescent="0.35">
      <c r="A1198" s="11" t="s">
        <v>94</v>
      </c>
      <c r="B1198" s="11">
        <v>2018</v>
      </c>
      <c r="C1198" s="11">
        <v>11</v>
      </c>
      <c r="D1198" s="11" t="s">
        <v>95</v>
      </c>
      <c r="E1198" s="11" t="s">
        <v>96</v>
      </c>
      <c r="F1198" s="11" t="s">
        <v>700</v>
      </c>
      <c r="G1198" s="11" t="s">
        <v>241</v>
      </c>
      <c r="H1198" s="11" t="s">
        <v>98</v>
      </c>
      <c r="I1198" s="11" t="s">
        <v>158</v>
      </c>
      <c r="J1198" s="11" t="s">
        <v>99</v>
      </c>
      <c r="K1198" s="11" t="s">
        <v>67</v>
      </c>
      <c r="L1198" s="11" t="s">
        <v>159</v>
      </c>
      <c r="M1198" s="11" t="s">
        <v>101</v>
      </c>
      <c r="N1198" s="11">
        <v>240</v>
      </c>
      <c r="O1198" s="11">
        <v>2019</v>
      </c>
      <c r="P1198" s="11" t="s">
        <v>112</v>
      </c>
      <c r="Q1198" s="11" t="s">
        <v>112</v>
      </c>
      <c r="R1198" s="11" t="s">
        <v>241</v>
      </c>
      <c r="S1198" s="11" t="s">
        <v>104</v>
      </c>
      <c r="T1198" s="11">
        <v>6766.5999999999995</v>
      </c>
      <c r="U1198" s="11" t="str">
        <f>IF(ISERROR(VLOOKUP(I1198,'BACK INFO'!F:F,1,0)),IF(ISERROR(VLOOKUP(I1198,'BACK INFO'!H:H,1,0)),K1198,'BACK INFO'!$H$1),'BACK INFO'!$G$1)</f>
        <v>ANITA M. HOPKINS</v>
      </c>
    </row>
    <row r="1199" spans="1:21" s="11" customFormat="1" x14ac:dyDescent="0.35">
      <c r="A1199" s="11" t="s">
        <v>94</v>
      </c>
      <c r="B1199" s="11">
        <v>2018</v>
      </c>
      <c r="C1199" s="11">
        <v>11</v>
      </c>
      <c r="D1199" s="11" t="s">
        <v>95</v>
      </c>
      <c r="E1199" s="11" t="s">
        <v>96</v>
      </c>
      <c r="F1199" s="11" t="s">
        <v>700</v>
      </c>
      <c r="G1199" s="11" t="s">
        <v>241</v>
      </c>
      <c r="H1199" s="11" t="s">
        <v>98</v>
      </c>
      <c r="I1199" s="11" t="s">
        <v>356</v>
      </c>
      <c r="J1199" s="11" t="s">
        <v>99</v>
      </c>
      <c r="K1199" s="11" t="s">
        <v>75</v>
      </c>
      <c r="L1199" s="11" t="s">
        <v>273</v>
      </c>
      <c r="M1199" s="11" t="s">
        <v>101</v>
      </c>
      <c r="N1199" s="11">
        <v>20</v>
      </c>
      <c r="O1199" s="11">
        <v>2019</v>
      </c>
      <c r="P1199" s="11" t="s">
        <v>112</v>
      </c>
      <c r="Q1199" s="11" t="s">
        <v>112</v>
      </c>
      <c r="R1199" s="11" t="s">
        <v>241</v>
      </c>
      <c r="S1199" s="11" t="s">
        <v>104</v>
      </c>
      <c r="T1199" s="11">
        <v>776</v>
      </c>
      <c r="U1199" s="11" t="str">
        <f>IF(ISERROR(VLOOKUP(I1199,'BACK INFO'!F:F,1,0)),IF(ISERROR(VLOOKUP(I1199,'BACK INFO'!H:H,1,0)),K1199,'BACK INFO'!$H$1),'BACK INFO'!$G$1)</f>
        <v>LAURA BONG</v>
      </c>
    </row>
    <row r="1200" spans="1:21" s="11" customFormat="1" x14ac:dyDescent="0.35">
      <c r="A1200" s="11" t="s">
        <v>94</v>
      </c>
      <c r="B1200" s="11">
        <v>2018</v>
      </c>
      <c r="C1200" s="11">
        <v>11</v>
      </c>
      <c r="D1200" s="11" t="s">
        <v>95</v>
      </c>
      <c r="E1200" s="11" t="s">
        <v>96</v>
      </c>
      <c r="F1200" s="11" t="s">
        <v>700</v>
      </c>
      <c r="G1200" s="11" t="s">
        <v>241</v>
      </c>
      <c r="H1200" s="11" t="s">
        <v>98</v>
      </c>
      <c r="I1200" s="11" t="s">
        <v>404</v>
      </c>
      <c r="J1200" s="11" t="s">
        <v>120</v>
      </c>
      <c r="K1200" s="11" t="s">
        <v>68</v>
      </c>
      <c r="L1200" s="11" t="s">
        <v>129</v>
      </c>
      <c r="M1200" s="11" t="s">
        <v>122</v>
      </c>
      <c r="N1200" s="11">
        <v>26</v>
      </c>
      <c r="O1200" s="11">
        <v>2019</v>
      </c>
      <c r="P1200" s="11" t="s">
        <v>112</v>
      </c>
      <c r="Q1200" s="11" t="s">
        <v>112</v>
      </c>
      <c r="R1200" s="11" t="s">
        <v>241</v>
      </c>
      <c r="S1200" s="11" t="s">
        <v>104</v>
      </c>
      <c r="T1200" s="11">
        <v>729.3940534437329</v>
      </c>
      <c r="U1200" s="11" t="str">
        <f>IF(ISERROR(VLOOKUP(I1200,'BACK INFO'!F:F,1,0)),IF(ISERROR(VLOOKUP(I1200,'BACK INFO'!H:H,1,0)),K1200,'BACK INFO'!$H$1),'BACK INFO'!$G$1)</f>
        <v>STEPHANIE VITALI</v>
      </c>
    </row>
    <row r="1201" spans="1:21" s="11" customFormat="1" x14ac:dyDescent="0.35">
      <c r="A1201" s="11" t="s">
        <v>94</v>
      </c>
      <c r="B1201" s="11">
        <v>2018</v>
      </c>
      <c r="C1201" s="11">
        <v>11</v>
      </c>
      <c r="D1201" s="11" t="s">
        <v>95</v>
      </c>
      <c r="E1201" s="11" t="s">
        <v>96</v>
      </c>
      <c r="F1201" s="11" t="s">
        <v>700</v>
      </c>
      <c r="G1201" s="11" t="s">
        <v>241</v>
      </c>
      <c r="H1201" s="11" t="s">
        <v>98</v>
      </c>
      <c r="I1201" s="11" t="s">
        <v>281</v>
      </c>
      <c r="J1201" s="11" t="s">
        <v>99</v>
      </c>
      <c r="K1201" s="11" t="s">
        <v>245</v>
      </c>
      <c r="L1201" s="11" t="s">
        <v>114</v>
      </c>
      <c r="M1201" s="11" t="s">
        <v>101</v>
      </c>
      <c r="N1201" s="11">
        <v>90</v>
      </c>
      <c r="O1201" s="11">
        <v>2019</v>
      </c>
      <c r="P1201" s="11" t="s">
        <v>112</v>
      </c>
      <c r="Q1201" s="11" t="s">
        <v>112</v>
      </c>
      <c r="R1201" s="11" t="s">
        <v>241</v>
      </c>
      <c r="S1201" s="11" t="s">
        <v>104</v>
      </c>
      <c r="T1201" s="11">
        <v>2882</v>
      </c>
      <c r="U1201" s="11" t="str">
        <f>IF(ISERROR(VLOOKUP(I1201,'BACK INFO'!F:F,1,0)),IF(ISERROR(VLOOKUP(I1201,'BACK INFO'!H:H,1,0)),K1201,'BACK INFO'!$H$1),'BACK INFO'!$G$1)</f>
        <v>JULIUS ORTIZ MALDONADO</v>
      </c>
    </row>
    <row r="1202" spans="1:21" s="11" customFormat="1" x14ac:dyDescent="0.35">
      <c r="A1202" s="11" t="s">
        <v>94</v>
      </c>
      <c r="B1202" s="11">
        <v>2018</v>
      </c>
      <c r="C1202" s="11">
        <v>11</v>
      </c>
      <c r="D1202" s="11" t="s">
        <v>95</v>
      </c>
      <c r="E1202" s="11" t="s">
        <v>96</v>
      </c>
      <c r="F1202" s="11" t="s">
        <v>700</v>
      </c>
      <c r="G1202" s="11" t="s">
        <v>241</v>
      </c>
      <c r="H1202" s="11" t="s">
        <v>98</v>
      </c>
      <c r="I1202" s="11" t="s">
        <v>282</v>
      </c>
      <c r="J1202" s="11" t="s">
        <v>99</v>
      </c>
      <c r="K1202" s="11" t="s">
        <v>72</v>
      </c>
      <c r="L1202" s="11" t="s">
        <v>114</v>
      </c>
      <c r="M1202" s="11" t="s">
        <v>101</v>
      </c>
      <c r="N1202" s="11">
        <v>42</v>
      </c>
      <c r="O1202" s="11">
        <v>2019</v>
      </c>
      <c r="P1202" s="11" t="s">
        <v>112</v>
      </c>
      <c r="Q1202" s="11" t="s">
        <v>112</v>
      </c>
      <c r="R1202" s="11" t="s">
        <v>241</v>
      </c>
      <c r="S1202" s="11" t="s">
        <v>104</v>
      </c>
      <c r="T1202" s="11">
        <v>1488</v>
      </c>
      <c r="U1202" s="11" t="str">
        <f>IF(ISERROR(VLOOKUP(I1202,'BACK INFO'!F:F,1,0)),IF(ISERROR(VLOOKUP(I1202,'BACK INFO'!H:H,1,0)),K1202,'BACK INFO'!$H$1),'BACK INFO'!$G$1)</f>
        <v>BILL MILLER AND COMPANY</v>
      </c>
    </row>
    <row r="1203" spans="1:21" s="11" customFormat="1" x14ac:dyDescent="0.35">
      <c r="A1203" s="11" t="s">
        <v>94</v>
      </c>
      <c r="B1203" s="11">
        <v>2018</v>
      </c>
      <c r="C1203" s="11">
        <v>11</v>
      </c>
      <c r="D1203" s="11" t="s">
        <v>95</v>
      </c>
      <c r="E1203" s="11" t="s">
        <v>96</v>
      </c>
      <c r="F1203" s="11" t="s">
        <v>700</v>
      </c>
      <c r="G1203" s="11" t="s">
        <v>241</v>
      </c>
      <c r="H1203" s="11" t="s">
        <v>98</v>
      </c>
      <c r="I1203" s="11" t="s">
        <v>283</v>
      </c>
      <c r="J1203" s="11" t="s">
        <v>99</v>
      </c>
      <c r="K1203" s="11" t="s">
        <v>72</v>
      </c>
      <c r="L1203" s="11" t="s">
        <v>114</v>
      </c>
      <c r="M1203" s="11" t="s">
        <v>101</v>
      </c>
      <c r="N1203" s="11">
        <v>6</v>
      </c>
      <c r="O1203" s="11">
        <v>2019</v>
      </c>
      <c r="P1203" s="11" t="s">
        <v>112</v>
      </c>
      <c r="Q1203" s="11" t="s">
        <v>112</v>
      </c>
      <c r="R1203" s="11" t="s">
        <v>241</v>
      </c>
      <c r="S1203" s="11" t="s">
        <v>104</v>
      </c>
      <c r="T1203" s="11">
        <v>195</v>
      </c>
      <c r="U1203" s="11" t="str">
        <f>IF(ISERROR(VLOOKUP(I1203,'BACK INFO'!F:F,1,0)),IF(ISERROR(VLOOKUP(I1203,'BACK INFO'!H:H,1,0)),K1203,'BACK INFO'!$H$1),'BACK INFO'!$G$1)</f>
        <v>BILL MILLER AND COMPANY</v>
      </c>
    </row>
    <row r="1204" spans="1:21" s="11" customFormat="1" x14ac:dyDescent="0.35">
      <c r="A1204" s="11" t="s">
        <v>94</v>
      </c>
      <c r="B1204" s="11">
        <v>2018</v>
      </c>
      <c r="C1204" s="11">
        <v>11</v>
      </c>
      <c r="D1204" s="11" t="s">
        <v>95</v>
      </c>
      <c r="E1204" s="11" t="s">
        <v>96</v>
      </c>
      <c r="F1204" s="11" t="s">
        <v>700</v>
      </c>
      <c r="G1204" s="11" t="s">
        <v>241</v>
      </c>
      <c r="H1204" s="11" t="s">
        <v>98</v>
      </c>
      <c r="I1204" s="11" t="s">
        <v>360</v>
      </c>
      <c r="J1204" s="11" t="s">
        <v>99</v>
      </c>
      <c r="K1204" s="11" t="s">
        <v>72</v>
      </c>
      <c r="L1204" s="11" t="s">
        <v>359</v>
      </c>
      <c r="M1204" s="11" t="s">
        <v>101</v>
      </c>
      <c r="N1204" s="11">
        <v>30</v>
      </c>
      <c r="O1204" s="11">
        <v>2019</v>
      </c>
      <c r="P1204" s="11" t="s">
        <v>112</v>
      </c>
      <c r="Q1204" s="11" t="s">
        <v>112</v>
      </c>
      <c r="R1204" s="11" t="s">
        <v>241</v>
      </c>
      <c r="S1204" s="11" t="s">
        <v>104</v>
      </c>
      <c r="T1204" s="11">
        <v>1128</v>
      </c>
      <c r="U1204" s="11" t="str">
        <f>IF(ISERROR(VLOOKUP(I1204,'BACK INFO'!F:F,1,0)),IF(ISERROR(VLOOKUP(I1204,'BACK INFO'!H:H,1,0)),K1204,'BACK INFO'!$H$1),'BACK INFO'!$G$1)</f>
        <v>BILL MILLER AND COMPANY</v>
      </c>
    </row>
    <row r="1205" spans="1:21" s="11" customFormat="1" x14ac:dyDescent="0.35">
      <c r="A1205" s="11" t="s">
        <v>94</v>
      </c>
      <c r="B1205" s="11">
        <v>2018</v>
      </c>
      <c r="C1205" s="11">
        <v>11</v>
      </c>
      <c r="D1205" s="11" t="s">
        <v>95</v>
      </c>
      <c r="E1205" s="11" t="s">
        <v>96</v>
      </c>
      <c r="F1205" s="11" t="s">
        <v>700</v>
      </c>
      <c r="G1205" s="11" t="s">
        <v>241</v>
      </c>
      <c r="H1205" s="11" t="s">
        <v>98</v>
      </c>
      <c r="I1205" s="11" t="s">
        <v>189</v>
      </c>
      <c r="J1205" s="11" t="s">
        <v>99</v>
      </c>
      <c r="K1205" s="11" t="s">
        <v>73</v>
      </c>
      <c r="L1205" s="11" t="s">
        <v>127</v>
      </c>
      <c r="M1205" s="11" t="s">
        <v>101</v>
      </c>
      <c r="N1205" s="11">
        <v>1076</v>
      </c>
      <c r="O1205" s="11">
        <v>2019</v>
      </c>
      <c r="P1205" s="11" t="s">
        <v>112</v>
      </c>
      <c r="Q1205" s="11" t="s">
        <v>112</v>
      </c>
      <c r="R1205" s="11" t="s">
        <v>241</v>
      </c>
      <c r="S1205" s="11" t="s">
        <v>104</v>
      </c>
      <c r="T1205" s="11">
        <v>30140.120000000006</v>
      </c>
      <c r="U1205" s="11" t="str">
        <f>IF(ISERROR(VLOOKUP(I1205,'BACK INFO'!F:F,1,0)),IF(ISERROR(VLOOKUP(I1205,'BACK INFO'!H:H,1,0)),K1205,'BACK INFO'!$H$1),'BACK INFO'!$G$1)</f>
        <v>PHYLLIS POSNER</v>
      </c>
    </row>
    <row r="1206" spans="1:21" s="11" customFormat="1" x14ac:dyDescent="0.35">
      <c r="A1206" s="11" t="s">
        <v>94</v>
      </c>
      <c r="B1206" s="11">
        <v>2018</v>
      </c>
      <c r="C1206" s="11">
        <v>11</v>
      </c>
      <c r="D1206" s="11" t="s">
        <v>95</v>
      </c>
      <c r="E1206" s="11" t="s">
        <v>96</v>
      </c>
      <c r="F1206" s="11" t="s">
        <v>700</v>
      </c>
      <c r="G1206" s="11" t="s">
        <v>241</v>
      </c>
      <c r="H1206" s="11" t="s">
        <v>98</v>
      </c>
      <c r="I1206" s="11" t="s">
        <v>244</v>
      </c>
      <c r="J1206" s="11" t="s">
        <v>99</v>
      </c>
      <c r="K1206" s="11" t="s">
        <v>245</v>
      </c>
      <c r="L1206" s="11" t="s">
        <v>246</v>
      </c>
      <c r="M1206" s="11" t="s">
        <v>246</v>
      </c>
      <c r="N1206" s="11">
        <v>263</v>
      </c>
      <c r="O1206" s="11">
        <v>2019</v>
      </c>
      <c r="P1206" s="11" t="s">
        <v>112</v>
      </c>
      <c r="Q1206" s="11" t="s">
        <v>112</v>
      </c>
      <c r="R1206" s="11" t="s">
        <v>241</v>
      </c>
      <c r="S1206" s="11" t="s">
        <v>104</v>
      </c>
      <c r="T1206" s="11">
        <v>8231</v>
      </c>
      <c r="U1206" s="11" t="str">
        <f>IF(ISERROR(VLOOKUP(I1206,'BACK INFO'!F:F,1,0)),IF(ISERROR(VLOOKUP(I1206,'BACK INFO'!H:H,1,0)),K1206,'BACK INFO'!$H$1),'BACK INFO'!$G$1)</f>
        <v>JULIUS ORTIZ MALDONADO</v>
      </c>
    </row>
    <row r="1207" spans="1:21" s="11" customFormat="1" x14ac:dyDescent="0.35">
      <c r="A1207" s="11" t="s">
        <v>94</v>
      </c>
      <c r="B1207" s="11">
        <v>2018</v>
      </c>
      <c r="C1207" s="11">
        <v>11</v>
      </c>
      <c r="D1207" s="11" t="s">
        <v>95</v>
      </c>
      <c r="E1207" s="11" t="s">
        <v>96</v>
      </c>
      <c r="F1207" s="11" t="s">
        <v>700</v>
      </c>
      <c r="G1207" s="11" t="s">
        <v>241</v>
      </c>
      <c r="H1207" s="11" t="s">
        <v>98</v>
      </c>
      <c r="I1207" s="11" t="s">
        <v>321</v>
      </c>
      <c r="J1207" s="11" t="s">
        <v>99</v>
      </c>
      <c r="K1207" s="11" t="s">
        <v>72</v>
      </c>
      <c r="L1207" s="11" t="s">
        <v>114</v>
      </c>
      <c r="M1207" s="11" t="s">
        <v>101</v>
      </c>
      <c r="N1207" s="11">
        <v>14</v>
      </c>
      <c r="O1207" s="11">
        <v>2019</v>
      </c>
      <c r="P1207" s="11" t="s">
        <v>112</v>
      </c>
      <c r="Q1207" s="11" t="s">
        <v>112</v>
      </c>
      <c r="R1207" s="11" t="s">
        <v>241</v>
      </c>
      <c r="S1207" s="11" t="s">
        <v>104</v>
      </c>
      <c r="T1207" s="11">
        <v>444</v>
      </c>
      <c r="U1207" s="11" t="str">
        <f>IF(ISERROR(VLOOKUP(I1207,'BACK INFO'!F:F,1,0)),IF(ISERROR(VLOOKUP(I1207,'BACK INFO'!H:H,1,0)),K1207,'BACK INFO'!$H$1),'BACK INFO'!$G$1)</f>
        <v>BILL MILLER AND COMPANY</v>
      </c>
    </row>
    <row r="1208" spans="1:21" s="11" customFormat="1" x14ac:dyDescent="0.35">
      <c r="A1208" s="11" t="s">
        <v>94</v>
      </c>
      <c r="B1208" s="11">
        <v>2018</v>
      </c>
      <c r="C1208" s="11">
        <v>11</v>
      </c>
      <c r="D1208" s="11" t="s">
        <v>95</v>
      </c>
      <c r="E1208" s="11" t="s">
        <v>96</v>
      </c>
      <c r="F1208" s="11" t="s">
        <v>700</v>
      </c>
      <c r="G1208" s="11" t="s">
        <v>241</v>
      </c>
      <c r="H1208" s="11" t="s">
        <v>98</v>
      </c>
      <c r="I1208" s="11" t="s">
        <v>405</v>
      </c>
      <c r="J1208" s="11" t="s">
        <v>99</v>
      </c>
      <c r="K1208" s="11" t="s">
        <v>71</v>
      </c>
      <c r="L1208" s="11" t="s">
        <v>164</v>
      </c>
      <c r="M1208" s="11" t="s">
        <v>101</v>
      </c>
      <c r="N1208" s="11">
        <v>78</v>
      </c>
      <c r="O1208" s="11">
        <v>2019</v>
      </c>
      <c r="P1208" s="11" t="s">
        <v>112</v>
      </c>
      <c r="Q1208" s="11" t="s">
        <v>112</v>
      </c>
      <c r="R1208" s="11" t="s">
        <v>241</v>
      </c>
      <c r="S1208" s="11" t="s">
        <v>104</v>
      </c>
      <c r="T1208" s="11">
        <v>2587</v>
      </c>
      <c r="U1208" s="11" t="str">
        <f>IF(ISERROR(VLOOKUP(I1208,'BACK INFO'!F:F,1,0)),IF(ISERROR(VLOOKUP(I1208,'BACK INFO'!H:H,1,0)),K1208,'BACK INFO'!$H$1),'BACK INFO'!$G$1)</f>
        <v>HOLLY SALES INC.</v>
      </c>
    </row>
    <row r="1209" spans="1:21" s="11" customFormat="1" x14ac:dyDescent="0.35">
      <c r="A1209" s="11" t="s">
        <v>94</v>
      </c>
      <c r="B1209" s="11">
        <v>2018</v>
      </c>
      <c r="C1209" s="11">
        <v>11</v>
      </c>
      <c r="D1209" s="11" t="s">
        <v>95</v>
      </c>
      <c r="E1209" s="11" t="s">
        <v>96</v>
      </c>
      <c r="F1209" s="11" t="s">
        <v>700</v>
      </c>
      <c r="G1209" s="11" t="s">
        <v>241</v>
      </c>
      <c r="H1209" s="11" t="s">
        <v>98</v>
      </c>
      <c r="I1209" s="11" t="s">
        <v>123</v>
      </c>
      <c r="J1209" s="11" t="s">
        <v>99</v>
      </c>
      <c r="K1209" s="11" t="s">
        <v>68</v>
      </c>
      <c r="L1209" s="11" t="s">
        <v>129</v>
      </c>
      <c r="M1209" s="11" t="s">
        <v>122</v>
      </c>
      <c r="N1209" s="11">
        <v>49</v>
      </c>
      <c r="O1209" s="11">
        <v>2019</v>
      </c>
      <c r="P1209" s="11" t="s">
        <v>112</v>
      </c>
      <c r="Q1209" s="11" t="s">
        <v>112</v>
      </c>
      <c r="R1209" s="11" t="s">
        <v>241</v>
      </c>
      <c r="S1209" s="11" t="s">
        <v>104</v>
      </c>
      <c r="T1209" s="11">
        <v>1752</v>
      </c>
      <c r="U1209" s="11" t="str">
        <f>IF(ISERROR(VLOOKUP(I1209,'BACK INFO'!F:F,1,0)),IF(ISERROR(VLOOKUP(I1209,'BACK INFO'!H:H,1,0)),K1209,'BACK INFO'!$H$1),'BACK INFO'!$G$1)</f>
        <v>STEPHANIE VITALI</v>
      </c>
    </row>
    <row r="1210" spans="1:21" s="11" customFormat="1" x14ac:dyDescent="0.35">
      <c r="A1210" s="11" t="s">
        <v>94</v>
      </c>
      <c r="B1210" s="11">
        <v>2018</v>
      </c>
      <c r="C1210" s="11">
        <v>11</v>
      </c>
      <c r="D1210" s="11" t="s">
        <v>95</v>
      </c>
      <c r="E1210" s="11" t="s">
        <v>96</v>
      </c>
      <c r="F1210" s="11" t="s">
        <v>700</v>
      </c>
      <c r="G1210" s="11" t="s">
        <v>241</v>
      </c>
      <c r="H1210" s="11" t="s">
        <v>98</v>
      </c>
      <c r="I1210" s="11" t="s">
        <v>286</v>
      </c>
      <c r="J1210" s="11" t="s">
        <v>99</v>
      </c>
      <c r="K1210" s="11" t="s">
        <v>72</v>
      </c>
      <c r="L1210" s="11" t="s">
        <v>114</v>
      </c>
      <c r="M1210" s="11" t="s">
        <v>101</v>
      </c>
      <c r="N1210" s="11">
        <v>18</v>
      </c>
      <c r="O1210" s="11">
        <v>2019</v>
      </c>
      <c r="P1210" s="11" t="s">
        <v>112</v>
      </c>
      <c r="Q1210" s="11" t="s">
        <v>112</v>
      </c>
      <c r="R1210" s="11" t="s">
        <v>241</v>
      </c>
      <c r="S1210" s="11" t="s">
        <v>104</v>
      </c>
      <c r="T1210" s="11">
        <v>748</v>
      </c>
      <c r="U1210" s="11" t="str">
        <f>IF(ISERROR(VLOOKUP(I1210,'BACK INFO'!F:F,1,0)),IF(ISERROR(VLOOKUP(I1210,'BACK INFO'!H:H,1,0)),K1210,'BACK INFO'!$H$1),'BACK INFO'!$G$1)</f>
        <v>BILL MILLER AND COMPANY</v>
      </c>
    </row>
    <row r="1211" spans="1:21" s="11" customFormat="1" x14ac:dyDescent="0.35">
      <c r="A1211" s="11" t="s">
        <v>94</v>
      </c>
      <c r="B1211" s="11">
        <v>2018</v>
      </c>
      <c r="C1211" s="11">
        <v>11</v>
      </c>
      <c r="D1211" s="11" t="s">
        <v>95</v>
      </c>
      <c r="E1211" s="11" t="s">
        <v>96</v>
      </c>
      <c r="F1211" s="11" t="s">
        <v>700</v>
      </c>
      <c r="G1211" s="11" t="s">
        <v>241</v>
      </c>
      <c r="H1211" s="11" t="s">
        <v>98</v>
      </c>
      <c r="I1211" s="11" t="s">
        <v>161</v>
      </c>
      <c r="J1211" s="11" t="s">
        <v>99</v>
      </c>
      <c r="K1211" s="11" t="s">
        <v>70</v>
      </c>
      <c r="L1211" s="11" t="s">
        <v>157</v>
      </c>
      <c r="M1211" s="11" t="s">
        <v>101</v>
      </c>
      <c r="N1211" s="11">
        <v>470</v>
      </c>
      <c r="O1211" s="11">
        <v>2019</v>
      </c>
      <c r="P1211" s="11" t="s">
        <v>112</v>
      </c>
      <c r="Q1211" s="11" t="s">
        <v>112</v>
      </c>
      <c r="R1211" s="11" t="s">
        <v>241</v>
      </c>
      <c r="S1211" s="11" t="s">
        <v>104</v>
      </c>
      <c r="T1211" s="11">
        <v>14251.899999999998</v>
      </c>
      <c r="U1211" s="11" t="str">
        <f>IF(ISERROR(VLOOKUP(I1211,'BACK INFO'!F:F,1,0)),IF(ISERROR(VLOOKUP(I1211,'BACK INFO'!H:H,1,0)),K1211,'BACK INFO'!$H$1),'BACK INFO'!$G$1)</f>
        <v>JUDITH ANN DEAL</v>
      </c>
    </row>
    <row r="1212" spans="1:21" s="11" customFormat="1" x14ac:dyDescent="0.35">
      <c r="A1212" s="11" t="s">
        <v>94</v>
      </c>
      <c r="B1212" s="11">
        <v>2018</v>
      </c>
      <c r="C1212" s="11">
        <v>11</v>
      </c>
      <c r="D1212" s="11" t="s">
        <v>95</v>
      </c>
      <c r="E1212" s="11" t="s">
        <v>96</v>
      </c>
      <c r="F1212" s="11" t="s">
        <v>700</v>
      </c>
      <c r="G1212" s="11" t="s">
        <v>241</v>
      </c>
      <c r="H1212" s="11" t="s">
        <v>98</v>
      </c>
      <c r="I1212" s="11" t="s">
        <v>287</v>
      </c>
      <c r="J1212" s="11" t="s">
        <v>99</v>
      </c>
      <c r="K1212" s="11" t="s">
        <v>70</v>
      </c>
      <c r="L1212" s="11" t="s">
        <v>157</v>
      </c>
      <c r="M1212" s="11" t="s">
        <v>101</v>
      </c>
      <c r="N1212" s="11">
        <v>168</v>
      </c>
      <c r="O1212" s="11">
        <v>2019</v>
      </c>
      <c r="P1212" s="11" t="s">
        <v>112</v>
      </c>
      <c r="Q1212" s="11" t="s">
        <v>112</v>
      </c>
      <c r="R1212" s="11" t="s">
        <v>241</v>
      </c>
      <c r="S1212" s="11" t="s">
        <v>104</v>
      </c>
      <c r="T1212" s="11">
        <v>5910</v>
      </c>
      <c r="U1212" s="11" t="str">
        <f>IF(ISERROR(VLOOKUP(I1212,'BACK INFO'!F:F,1,0)),IF(ISERROR(VLOOKUP(I1212,'BACK INFO'!H:H,1,0)),K1212,'BACK INFO'!$H$1),'BACK INFO'!$G$1)</f>
        <v>JUDITH ANN DEAL</v>
      </c>
    </row>
    <row r="1213" spans="1:21" s="11" customFormat="1" x14ac:dyDescent="0.35">
      <c r="A1213" s="11" t="s">
        <v>94</v>
      </c>
      <c r="B1213" s="11">
        <v>2018</v>
      </c>
      <c r="C1213" s="11">
        <v>11</v>
      </c>
      <c r="D1213" s="11" t="s">
        <v>95</v>
      </c>
      <c r="E1213" s="11" t="s">
        <v>96</v>
      </c>
      <c r="F1213" s="11" t="s">
        <v>700</v>
      </c>
      <c r="G1213" s="11" t="s">
        <v>241</v>
      </c>
      <c r="H1213" s="11" t="s">
        <v>98</v>
      </c>
      <c r="I1213" s="11" t="s">
        <v>406</v>
      </c>
      <c r="J1213" s="11" t="s">
        <v>99</v>
      </c>
      <c r="K1213" s="11" t="s">
        <v>71</v>
      </c>
      <c r="L1213" s="11" t="s">
        <v>199</v>
      </c>
      <c r="M1213" s="11" t="s">
        <v>101</v>
      </c>
      <c r="N1213" s="11">
        <v>28</v>
      </c>
      <c r="O1213" s="11">
        <v>2019</v>
      </c>
      <c r="P1213" s="11" t="s">
        <v>112</v>
      </c>
      <c r="Q1213" s="11" t="s">
        <v>112</v>
      </c>
      <c r="R1213" s="11" t="s">
        <v>241</v>
      </c>
      <c r="S1213" s="11" t="s">
        <v>104</v>
      </c>
      <c r="T1213" s="11">
        <v>867</v>
      </c>
      <c r="U1213" s="11" t="str">
        <f>IF(ISERROR(VLOOKUP(I1213,'BACK INFO'!F:F,1,0)),IF(ISERROR(VLOOKUP(I1213,'BACK INFO'!H:H,1,0)),K1213,'BACK INFO'!$H$1),'BACK INFO'!$G$1)</f>
        <v>HOLLY SALES INC.</v>
      </c>
    </row>
    <row r="1214" spans="1:21" s="11" customFormat="1" x14ac:dyDescent="0.35">
      <c r="A1214" s="11" t="s">
        <v>94</v>
      </c>
      <c r="B1214" s="11">
        <v>2018</v>
      </c>
      <c r="C1214" s="11">
        <v>11</v>
      </c>
      <c r="D1214" s="11" t="s">
        <v>95</v>
      </c>
      <c r="E1214" s="11" t="s">
        <v>96</v>
      </c>
      <c r="F1214" s="11" t="s">
        <v>700</v>
      </c>
      <c r="G1214" s="11" t="s">
        <v>241</v>
      </c>
      <c r="H1214" s="11" t="s">
        <v>98</v>
      </c>
      <c r="I1214" s="11" t="s">
        <v>406</v>
      </c>
      <c r="J1214" s="11" t="s">
        <v>99</v>
      </c>
      <c r="K1214" s="11" t="s">
        <v>71</v>
      </c>
      <c r="L1214" s="11" t="s">
        <v>164</v>
      </c>
      <c r="M1214" s="11" t="s">
        <v>101</v>
      </c>
      <c r="N1214" s="11">
        <v>31</v>
      </c>
      <c r="O1214" s="11">
        <v>2019</v>
      </c>
      <c r="P1214" s="11" t="s">
        <v>112</v>
      </c>
      <c r="Q1214" s="11" t="s">
        <v>112</v>
      </c>
      <c r="R1214" s="11" t="s">
        <v>241</v>
      </c>
      <c r="S1214" s="11" t="s">
        <v>104</v>
      </c>
      <c r="T1214" s="11">
        <v>951</v>
      </c>
      <c r="U1214" s="11" t="str">
        <f>IF(ISERROR(VLOOKUP(I1214,'BACK INFO'!F:F,1,0)),IF(ISERROR(VLOOKUP(I1214,'BACK INFO'!H:H,1,0)),K1214,'BACK INFO'!$H$1),'BACK INFO'!$G$1)</f>
        <v>HOLLY SALES INC.</v>
      </c>
    </row>
    <row r="1215" spans="1:21" s="11" customFormat="1" x14ac:dyDescent="0.35">
      <c r="A1215" s="11" t="s">
        <v>94</v>
      </c>
      <c r="B1215" s="11">
        <v>2018</v>
      </c>
      <c r="C1215" s="11">
        <v>11</v>
      </c>
      <c r="D1215" s="11" t="s">
        <v>95</v>
      </c>
      <c r="E1215" s="11" t="s">
        <v>96</v>
      </c>
      <c r="F1215" s="11" t="s">
        <v>700</v>
      </c>
      <c r="G1215" s="11" t="s">
        <v>241</v>
      </c>
      <c r="H1215" s="11" t="s">
        <v>98</v>
      </c>
      <c r="I1215" s="11" t="s">
        <v>406</v>
      </c>
      <c r="J1215" s="11" t="s">
        <v>99</v>
      </c>
      <c r="K1215" s="11" t="s">
        <v>71</v>
      </c>
      <c r="L1215" s="11" t="s">
        <v>220</v>
      </c>
      <c r="M1215" s="11" t="s">
        <v>101</v>
      </c>
      <c r="N1215" s="11">
        <v>22</v>
      </c>
      <c r="O1215" s="11">
        <v>2019</v>
      </c>
      <c r="P1215" s="11" t="s">
        <v>112</v>
      </c>
      <c r="Q1215" s="11" t="s">
        <v>112</v>
      </c>
      <c r="R1215" s="11" t="s">
        <v>241</v>
      </c>
      <c r="S1215" s="11" t="s">
        <v>104</v>
      </c>
      <c r="T1215" s="11">
        <v>696</v>
      </c>
      <c r="U1215" s="11" t="str">
        <f>IF(ISERROR(VLOOKUP(I1215,'BACK INFO'!F:F,1,0)),IF(ISERROR(VLOOKUP(I1215,'BACK INFO'!H:H,1,0)),K1215,'BACK INFO'!$H$1),'BACK INFO'!$G$1)</f>
        <v>HOLLY SALES INC.</v>
      </c>
    </row>
    <row r="1216" spans="1:21" s="11" customFormat="1" x14ac:dyDescent="0.35">
      <c r="A1216" s="11" t="s">
        <v>94</v>
      </c>
      <c r="B1216" s="11">
        <v>2018</v>
      </c>
      <c r="C1216" s="11">
        <v>11</v>
      </c>
      <c r="D1216" s="11" t="s">
        <v>95</v>
      </c>
      <c r="E1216" s="11" t="s">
        <v>96</v>
      </c>
      <c r="F1216" s="11" t="s">
        <v>700</v>
      </c>
      <c r="G1216" s="11" t="s">
        <v>241</v>
      </c>
      <c r="H1216" s="11" t="s">
        <v>98</v>
      </c>
      <c r="I1216" s="11" t="s">
        <v>248</v>
      </c>
      <c r="J1216" s="11" t="s">
        <v>99</v>
      </c>
      <c r="K1216" s="11" t="s">
        <v>72</v>
      </c>
      <c r="L1216" s="11" t="s">
        <v>114</v>
      </c>
      <c r="M1216" s="11" t="s">
        <v>101</v>
      </c>
      <c r="N1216" s="11">
        <v>100</v>
      </c>
      <c r="O1216" s="11">
        <v>2019</v>
      </c>
      <c r="P1216" s="11" t="s">
        <v>112</v>
      </c>
      <c r="Q1216" s="11" t="s">
        <v>112</v>
      </c>
      <c r="R1216" s="11" t="s">
        <v>241</v>
      </c>
      <c r="S1216" s="11" t="s">
        <v>104</v>
      </c>
      <c r="T1216" s="11">
        <v>3070</v>
      </c>
      <c r="U1216" s="11" t="str">
        <f>IF(ISERROR(VLOOKUP(I1216,'BACK INFO'!F:F,1,0)),IF(ISERROR(VLOOKUP(I1216,'BACK INFO'!H:H,1,0)),K1216,'BACK INFO'!$H$1),'BACK INFO'!$G$1)</f>
        <v>BILL MILLER AND COMPANY</v>
      </c>
    </row>
    <row r="1217" spans="1:21" s="11" customFormat="1" x14ac:dyDescent="0.35">
      <c r="A1217" s="11" t="s">
        <v>94</v>
      </c>
      <c r="B1217" s="11">
        <v>2018</v>
      </c>
      <c r="C1217" s="11">
        <v>11</v>
      </c>
      <c r="D1217" s="11" t="s">
        <v>95</v>
      </c>
      <c r="E1217" s="11" t="s">
        <v>96</v>
      </c>
      <c r="F1217" s="11" t="s">
        <v>700</v>
      </c>
      <c r="G1217" s="11" t="s">
        <v>241</v>
      </c>
      <c r="H1217" s="11" t="s">
        <v>98</v>
      </c>
      <c r="I1217" s="11" t="s">
        <v>60</v>
      </c>
      <c r="J1217" s="11" t="s">
        <v>99</v>
      </c>
      <c r="K1217" s="11" t="s">
        <v>54</v>
      </c>
      <c r="L1217" s="11" t="s">
        <v>100</v>
      </c>
      <c r="M1217" s="11" t="s">
        <v>101</v>
      </c>
      <c r="N1217" s="11">
        <v>3074</v>
      </c>
      <c r="O1217" s="11">
        <v>2019</v>
      </c>
      <c r="P1217" s="11" t="s">
        <v>112</v>
      </c>
      <c r="Q1217" s="11" t="s">
        <v>112</v>
      </c>
      <c r="R1217" s="11" t="s">
        <v>241</v>
      </c>
      <c r="S1217" s="11" t="s">
        <v>104</v>
      </c>
      <c r="T1217" s="11">
        <v>85966.450000000041</v>
      </c>
      <c r="U1217" s="11" t="str">
        <f>IF(ISERROR(VLOOKUP(I1217,'BACK INFO'!F:F,1,0)),IF(ISERROR(VLOOKUP(I1217,'BACK INFO'!H:H,1,0)),K1217,'BACK INFO'!$H$1),'BACK INFO'!$G$1)</f>
        <v>PAIGE ALYSE STRAUGHAN</v>
      </c>
    </row>
    <row r="1218" spans="1:21" s="11" customFormat="1" x14ac:dyDescent="0.35">
      <c r="A1218" s="11" t="s">
        <v>94</v>
      </c>
      <c r="B1218" s="11">
        <v>2018</v>
      </c>
      <c r="C1218" s="11">
        <v>11</v>
      </c>
      <c r="D1218" s="11" t="s">
        <v>95</v>
      </c>
      <c r="E1218" s="11" t="s">
        <v>96</v>
      </c>
      <c r="F1218" s="11" t="s">
        <v>700</v>
      </c>
      <c r="G1218" s="11" t="s">
        <v>241</v>
      </c>
      <c r="H1218" s="11" t="s">
        <v>98</v>
      </c>
      <c r="I1218" s="11" t="s">
        <v>249</v>
      </c>
      <c r="J1218" s="11" t="s">
        <v>99</v>
      </c>
      <c r="K1218" s="11" t="s">
        <v>72</v>
      </c>
      <c r="L1218" s="11" t="s">
        <v>114</v>
      </c>
      <c r="M1218" s="11" t="s">
        <v>101</v>
      </c>
      <c r="N1218" s="11">
        <v>292</v>
      </c>
      <c r="O1218" s="11">
        <v>2019</v>
      </c>
      <c r="P1218" s="11" t="s">
        <v>112</v>
      </c>
      <c r="Q1218" s="11" t="s">
        <v>112</v>
      </c>
      <c r="R1218" s="11" t="s">
        <v>241</v>
      </c>
      <c r="S1218" s="11" t="s">
        <v>104</v>
      </c>
      <c r="T1218" s="11">
        <v>7297.9199999999946</v>
      </c>
      <c r="U1218" s="11" t="str">
        <f>IF(ISERROR(VLOOKUP(I1218,'BACK INFO'!F:F,1,0)),IF(ISERROR(VLOOKUP(I1218,'BACK INFO'!H:H,1,0)),K1218,'BACK INFO'!$H$1),'BACK INFO'!$G$1)</f>
        <v>BILL MILLER AND COMPANY</v>
      </c>
    </row>
    <row r="1219" spans="1:21" s="11" customFormat="1" x14ac:dyDescent="0.35">
      <c r="A1219" s="11" t="s">
        <v>94</v>
      </c>
      <c r="B1219" s="11">
        <v>2018</v>
      </c>
      <c r="C1219" s="11">
        <v>11</v>
      </c>
      <c r="D1219" s="11" t="s">
        <v>95</v>
      </c>
      <c r="E1219" s="11" t="s">
        <v>96</v>
      </c>
      <c r="F1219" s="11" t="s">
        <v>700</v>
      </c>
      <c r="G1219" s="11" t="s">
        <v>241</v>
      </c>
      <c r="H1219" s="11" t="s">
        <v>98</v>
      </c>
      <c r="I1219" s="11" t="s">
        <v>249</v>
      </c>
      <c r="J1219" s="11" t="s">
        <v>99</v>
      </c>
      <c r="K1219" s="11" t="s">
        <v>72</v>
      </c>
      <c r="L1219" s="11" t="s">
        <v>246</v>
      </c>
      <c r="M1219" s="11" t="s">
        <v>246</v>
      </c>
      <c r="N1219" s="11">
        <v>60</v>
      </c>
      <c r="O1219" s="11">
        <v>2019</v>
      </c>
      <c r="P1219" s="11" t="s">
        <v>112</v>
      </c>
      <c r="Q1219" s="11" t="s">
        <v>112</v>
      </c>
      <c r="R1219" s="11" t="s">
        <v>241</v>
      </c>
      <c r="S1219" s="11" t="s">
        <v>104</v>
      </c>
      <c r="T1219" s="11">
        <v>1499.4000000000003</v>
      </c>
      <c r="U1219" s="11" t="str">
        <f>IF(ISERROR(VLOOKUP(I1219,'BACK INFO'!F:F,1,0)),IF(ISERROR(VLOOKUP(I1219,'BACK INFO'!H:H,1,0)),K1219,'BACK INFO'!$H$1),'BACK INFO'!$G$1)</f>
        <v>BILL MILLER AND COMPANY</v>
      </c>
    </row>
    <row r="1220" spans="1:21" s="11" customFormat="1" x14ac:dyDescent="0.35">
      <c r="A1220" s="11" t="s">
        <v>94</v>
      </c>
      <c r="B1220" s="11">
        <v>2018</v>
      </c>
      <c r="C1220" s="11">
        <v>11</v>
      </c>
      <c r="D1220" s="11" t="s">
        <v>95</v>
      </c>
      <c r="E1220" s="11" t="s">
        <v>96</v>
      </c>
      <c r="F1220" s="11" t="s">
        <v>700</v>
      </c>
      <c r="G1220" s="11" t="s">
        <v>241</v>
      </c>
      <c r="H1220" s="11" t="s">
        <v>98</v>
      </c>
      <c r="I1220" s="11" t="s">
        <v>249</v>
      </c>
      <c r="J1220" s="11" t="s">
        <v>99</v>
      </c>
      <c r="K1220" s="11" t="s">
        <v>72</v>
      </c>
      <c r="L1220" s="11" t="s">
        <v>250</v>
      </c>
      <c r="M1220" s="11" t="s">
        <v>191</v>
      </c>
      <c r="N1220" s="11">
        <v>1372</v>
      </c>
      <c r="O1220" s="11">
        <v>2019</v>
      </c>
      <c r="P1220" s="11" t="s">
        <v>112</v>
      </c>
      <c r="Q1220" s="11" t="s">
        <v>112</v>
      </c>
      <c r="R1220" s="11" t="s">
        <v>241</v>
      </c>
      <c r="S1220" s="11" t="s">
        <v>104</v>
      </c>
      <c r="T1220" s="11">
        <v>34287.120000000017</v>
      </c>
      <c r="U1220" s="11" t="str">
        <f>IF(ISERROR(VLOOKUP(I1220,'BACK INFO'!F:F,1,0)),IF(ISERROR(VLOOKUP(I1220,'BACK INFO'!H:H,1,0)),K1220,'BACK INFO'!$H$1),'BACK INFO'!$G$1)</f>
        <v>BILL MILLER AND COMPANY</v>
      </c>
    </row>
    <row r="1221" spans="1:21" s="11" customFormat="1" x14ac:dyDescent="0.35">
      <c r="A1221" s="11" t="s">
        <v>94</v>
      </c>
      <c r="B1221" s="11">
        <v>2018</v>
      </c>
      <c r="C1221" s="11">
        <v>11</v>
      </c>
      <c r="D1221" s="11" t="s">
        <v>95</v>
      </c>
      <c r="E1221" s="11" t="s">
        <v>96</v>
      </c>
      <c r="F1221" s="11" t="s">
        <v>700</v>
      </c>
      <c r="G1221" s="11" t="s">
        <v>241</v>
      </c>
      <c r="H1221" s="11" t="s">
        <v>98</v>
      </c>
      <c r="I1221" s="11" t="s">
        <v>289</v>
      </c>
      <c r="J1221" s="11" t="s">
        <v>99</v>
      </c>
      <c r="K1221" s="11" t="s">
        <v>70</v>
      </c>
      <c r="L1221" s="11" t="s">
        <v>157</v>
      </c>
      <c r="M1221" s="11" t="s">
        <v>101</v>
      </c>
      <c r="N1221" s="11">
        <v>33</v>
      </c>
      <c r="O1221" s="11">
        <v>2019</v>
      </c>
      <c r="P1221" s="11" t="s">
        <v>112</v>
      </c>
      <c r="Q1221" s="11" t="s">
        <v>112</v>
      </c>
      <c r="R1221" s="11" t="s">
        <v>241</v>
      </c>
      <c r="S1221" s="11" t="s">
        <v>104</v>
      </c>
      <c r="T1221" s="11">
        <v>964</v>
      </c>
      <c r="U1221" s="11" t="str">
        <f>IF(ISERROR(VLOOKUP(I1221,'BACK INFO'!F:F,1,0)),IF(ISERROR(VLOOKUP(I1221,'BACK INFO'!H:H,1,0)),K1221,'BACK INFO'!$H$1),'BACK INFO'!$G$1)</f>
        <v>JUDITH ANN DEAL</v>
      </c>
    </row>
    <row r="1222" spans="1:21" s="11" customFormat="1" x14ac:dyDescent="0.35">
      <c r="A1222" s="11" t="s">
        <v>94</v>
      </c>
      <c r="B1222" s="11">
        <v>2018</v>
      </c>
      <c r="C1222" s="11">
        <v>11</v>
      </c>
      <c r="D1222" s="11" t="s">
        <v>95</v>
      </c>
      <c r="E1222" s="11" t="s">
        <v>96</v>
      </c>
      <c r="F1222" s="11" t="s">
        <v>700</v>
      </c>
      <c r="G1222" s="11" t="s">
        <v>241</v>
      </c>
      <c r="H1222" s="11" t="s">
        <v>98</v>
      </c>
      <c r="I1222" s="11" t="s">
        <v>363</v>
      </c>
      <c r="J1222" s="11" t="s">
        <v>99</v>
      </c>
      <c r="K1222" s="11" t="s">
        <v>72</v>
      </c>
      <c r="L1222" s="11" t="s">
        <v>364</v>
      </c>
      <c r="M1222" s="11" t="s">
        <v>101</v>
      </c>
      <c r="N1222" s="11">
        <v>36</v>
      </c>
      <c r="O1222" s="11">
        <v>2019</v>
      </c>
      <c r="P1222" s="11" t="s">
        <v>112</v>
      </c>
      <c r="Q1222" s="11" t="s">
        <v>112</v>
      </c>
      <c r="R1222" s="11" t="s">
        <v>241</v>
      </c>
      <c r="S1222" s="11" t="s">
        <v>104</v>
      </c>
      <c r="T1222" s="11">
        <v>1161</v>
      </c>
      <c r="U1222" s="11" t="str">
        <f>IF(ISERROR(VLOOKUP(I1222,'BACK INFO'!F:F,1,0)),IF(ISERROR(VLOOKUP(I1222,'BACK INFO'!H:H,1,0)),K1222,'BACK INFO'!$H$1),'BACK INFO'!$G$1)</f>
        <v>BILL MILLER AND COMPANY</v>
      </c>
    </row>
    <row r="1223" spans="1:21" s="11" customFormat="1" x14ac:dyDescent="0.35">
      <c r="A1223" s="11" t="s">
        <v>94</v>
      </c>
      <c r="B1223" s="11">
        <v>2018</v>
      </c>
      <c r="C1223" s="11">
        <v>11</v>
      </c>
      <c r="D1223" s="11" t="s">
        <v>95</v>
      </c>
      <c r="E1223" s="11" t="s">
        <v>96</v>
      </c>
      <c r="F1223" s="11" t="s">
        <v>700</v>
      </c>
      <c r="G1223" s="11" t="s">
        <v>241</v>
      </c>
      <c r="H1223" s="11" t="s">
        <v>98</v>
      </c>
      <c r="I1223" s="11" t="s">
        <v>251</v>
      </c>
      <c r="J1223" s="11" t="s">
        <v>99</v>
      </c>
      <c r="K1223" s="11" t="s">
        <v>76</v>
      </c>
      <c r="L1223" s="11" t="s">
        <v>127</v>
      </c>
      <c r="M1223" s="11" t="s">
        <v>101</v>
      </c>
      <c r="N1223" s="11">
        <v>64</v>
      </c>
      <c r="O1223" s="11">
        <v>2019</v>
      </c>
      <c r="P1223" s="11" t="s">
        <v>112</v>
      </c>
      <c r="Q1223" s="11" t="s">
        <v>112</v>
      </c>
      <c r="R1223" s="11" t="s">
        <v>241</v>
      </c>
      <c r="S1223" s="11" t="s">
        <v>104</v>
      </c>
      <c r="T1223" s="11">
        <v>1908</v>
      </c>
      <c r="U1223" s="11" t="str">
        <f>IF(ISERROR(VLOOKUP(I1223,'BACK INFO'!F:F,1,0)),IF(ISERROR(VLOOKUP(I1223,'BACK INFO'!H:H,1,0)),K1223,'BACK INFO'!$H$1),'BACK INFO'!$G$1)</f>
        <v>MIE MANNICHE</v>
      </c>
    </row>
    <row r="1224" spans="1:21" s="11" customFormat="1" x14ac:dyDescent="0.35">
      <c r="A1224" s="11" t="s">
        <v>94</v>
      </c>
      <c r="B1224" s="11">
        <v>2018</v>
      </c>
      <c r="C1224" s="11">
        <v>11</v>
      </c>
      <c r="D1224" s="11" t="s">
        <v>95</v>
      </c>
      <c r="E1224" s="11" t="s">
        <v>96</v>
      </c>
      <c r="F1224" s="11" t="s">
        <v>700</v>
      </c>
      <c r="G1224" s="11" t="s">
        <v>241</v>
      </c>
      <c r="H1224" s="11" t="s">
        <v>98</v>
      </c>
      <c r="I1224" s="11" t="s">
        <v>365</v>
      </c>
      <c r="J1224" s="11" t="s">
        <v>99</v>
      </c>
      <c r="K1224" s="11" t="s">
        <v>67</v>
      </c>
      <c r="L1224" s="11" t="s">
        <v>135</v>
      </c>
      <c r="M1224" s="11" t="s">
        <v>101</v>
      </c>
      <c r="N1224" s="11">
        <v>363</v>
      </c>
      <c r="O1224" s="11">
        <v>2019</v>
      </c>
      <c r="P1224" s="11" t="s">
        <v>112</v>
      </c>
      <c r="Q1224" s="11" t="s">
        <v>112</v>
      </c>
      <c r="R1224" s="11" t="s">
        <v>241</v>
      </c>
      <c r="S1224" s="11" t="s">
        <v>104</v>
      </c>
      <c r="T1224" s="11">
        <v>9711.9000000000015</v>
      </c>
      <c r="U1224" s="11" t="str">
        <f>IF(ISERROR(VLOOKUP(I1224,'BACK INFO'!F:F,1,0)),IF(ISERROR(VLOOKUP(I1224,'BACK INFO'!H:H,1,0)),K1224,'BACK INFO'!$H$1),'BACK INFO'!$G$1)</f>
        <v>ANITA M. HOPKINS</v>
      </c>
    </row>
    <row r="1225" spans="1:21" s="11" customFormat="1" x14ac:dyDescent="0.35">
      <c r="A1225" s="11" t="s">
        <v>94</v>
      </c>
      <c r="B1225" s="11">
        <v>2018</v>
      </c>
      <c r="C1225" s="11">
        <v>11</v>
      </c>
      <c r="D1225" s="11" t="s">
        <v>95</v>
      </c>
      <c r="E1225" s="11" t="s">
        <v>96</v>
      </c>
      <c r="F1225" s="11" t="s">
        <v>700</v>
      </c>
      <c r="G1225" s="11" t="s">
        <v>241</v>
      </c>
      <c r="H1225" s="11" t="s">
        <v>98</v>
      </c>
      <c r="I1225" s="11" t="s">
        <v>162</v>
      </c>
      <c r="J1225" s="11" t="s">
        <v>99</v>
      </c>
      <c r="K1225" s="11" t="s">
        <v>72</v>
      </c>
      <c r="L1225" s="11" t="s">
        <v>114</v>
      </c>
      <c r="M1225" s="11" t="s">
        <v>101</v>
      </c>
      <c r="N1225" s="11">
        <v>40</v>
      </c>
      <c r="O1225" s="11">
        <v>2019</v>
      </c>
      <c r="P1225" s="11" t="s">
        <v>112</v>
      </c>
      <c r="Q1225" s="11" t="s">
        <v>112</v>
      </c>
      <c r="R1225" s="11" t="s">
        <v>241</v>
      </c>
      <c r="S1225" s="11" t="s">
        <v>104</v>
      </c>
      <c r="T1225" s="11">
        <v>1180</v>
      </c>
      <c r="U1225" s="11" t="str">
        <f>IF(ISERROR(VLOOKUP(I1225,'BACK INFO'!F:F,1,0)),IF(ISERROR(VLOOKUP(I1225,'BACK INFO'!H:H,1,0)),K1225,'BACK INFO'!$H$1),'BACK INFO'!$G$1)</f>
        <v>BILL MILLER AND COMPANY</v>
      </c>
    </row>
    <row r="1226" spans="1:21" s="11" customFormat="1" x14ac:dyDescent="0.35">
      <c r="A1226" s="11" t="s">
        <v>94</v>
      </c>
      <c r="B1226" s="11">
        <v>2018</v>
      </c>
      <c r="C1226" s="11">
        <v>11</v>
      </c>
      <c r="D1226" s="11" t="s">
        <v>95</v>
      </c>
      <c r="E1226" s="11" t="s">
        <v>96</v>
      </c>
      <c r="F1226" s="11" t="s">
        <v>700</v>
      </c>
      <c r="G1226" s="11" t="s">
        <v>241</v>
      </c>
      <c r="H1226" s="11" t="s">
        <v>98</v>
      </c>
      <c r="I1226" s="11" t="s">
        <v>148</v>
      </c>
      <c r="J1226" s="11" t="s">
        <v>99</v>
      </c>
      <c r="K1226" s="11" t="s">
        <v>71</v>
      </c>
      <c r="L1226" s="11" t="s">
        <v>149</v>
      </c>
      <c r="M1226" s="11" t="s">
        <v>101</v>
      </c>
      <c r="N1226" s="11">
        <v>19</v>
      </c>
      <c r="O1226" s="11">
        <v>2019</v>
      </c>
      <c r="P1226" s="11" t="s">
        <v>112</v>
      </c>
      <c r="Q1226" s="11" t="s">
        <v>112</v>
      </c>
      <c r="R1226" s="11" t="s">
        <v>241</v>
      </c>
      <c r="S1226" s="11" t="s">
        <v>104</v>
      </c>
      <c r="T1226" s="11">
        <v>599</v>
      </c>
      <c r="U1226" s="11" t="str">
        <f>IF(ISERROR(VLOOKUP(I1226,'BACK INFO'!F:F,1,0)),IF(ISERROR(VLOOKUP(I1226,'BACK INFO'!H:H,1,0)),K1226,'BACK INFO'!$H$1),'BACK INFO'!$G$1)</f>
        <v>HOLLY SALES INC.</v>
      </c>
    </row>
    <row r="1227" spans="1:21" s="11" customFormat="1" x14ac:dyDescent="0.35">
      <c r="A1227" s="11" t="s">
        <v>94</v>
      </c>
      <c r="B1227" s="11">
        <v>2018</v>
      </c>
      <c r="C1227" s="11">
        <v>11</v>
      </c>
      <c r="D1227" s="11" t="s">
        <v>95</v>
      </c>
      <c r="E1227" s="11" t="s">
        <v>96</v>
      </c>
      <c r="F1227" s="11" t="s">
        <v>700</v>
      </c>
      <c r="G1227" s="11" t="s">
        <v>241</v>
      </c>
      <c r="H1227" s="11" t="s">
        <v>98</v>
      </c>
      <c r="I1227" s="11" t="s">
        <v>324</v>
      </c>
      <c r="J1227" s="11" t="s">
        <v>120</v>
      </c>
      <c r="K1227" s="11" t="s">
        <v>66</v>
      </c>
      <c r="L1227" s="11" t="s">
        <v>121</v>
      </c>
      <c r="M1227" s="11" t="s">
        <v>122</v>
      </c>
      <c r="N1227" s="11">
        <v>30</v>
      </c>
      <c r="O1227" s="11">
        <v>2019</v>
      </c>
      <c r="P1227" s="11" t="s">
        <v>112</v>
      </c>
      <c r="Q1227" s="11" t="s">
        <v>112</v>
      </c>
      <c r="R1227" s="11" t="s">
        <v>241</v>
      </c>
      <c r="S1227" s="11" t="s">
        <v>104</v>
      </c>
      <c r="T1227" s="11">
        <v>819.72149040270961</v>
      </c>
      <c r="U1227" s="11" t="str">
        <f>IF(ISERROR(VLOOKUP(I1227,'BACK INFO'!F:F,1,0)),IF(ISERROR(VLOOKUP(I1227,'BACK INFO'!H:H,1,0)),K1227,'BACK INFO'!$H$1),'BACK INFO'!$G$1)</f>
        <v>SHOUTOUTAGENCY</v>
      </c>
    </row>
    <row r="1228" spans="1:21" s="11" customFormat="1" x14ac:dyDescent="0.35">
      <c r="A1228" s="11" t="s">
        <v>94</v>
      </c>
      <c r="B1228" s="11">
        <v>2018</v>
      </c>
      <c r="C1228" s="11">
        <v>11</v>
      </c>
      <c r="D1228" s="11" t="s">
        <v>95</v>
      </c>
      <c r="E1228" s="11" t="s">
        <v>96</v>
      </c>
      <c r="F1228" s="11" t="s">
        <v>700</v>
      </c>
      <c r="G1228" s="11" t="s">
        <v>241</v>
      </c>
      <c r="H1228" s="11" t="s">
        <v>98</v>
      </c>
      <c r="I1228" s="11" t="s">
        <v>252</v>
      </c>
      <c r="J1228" s="11" t="s">
        <v>99</v>
      </c>
      <c r="K1228" s="11" t="s">
        <v>70</v>
      </c>
      <c r="L1228" s="11" t="s">
        <v>157</v>
      </c>
      <c r="M1228" s="11" t="s">
        <v>101</v>
      </c>
      <c r="N1228" s="11">
        <v>30</v>
      </c>
      <c r="O1228" s="11">
        <v>2019</v>
      </c>
      <c r="P1228" s="11" t="s">
        <v>112</v>
      </c>
      <c r="Q1228" s="11" t="s">
        <v>112</v>
      </c>
      <c r="R1228" s="11" t="s">
        <v>241</v>
      </c>
      <c r="S1228" s="11" t="s">
        <v>104</v>
      </c>
      <c r="T1228" s="11">
        <v>856</v>
      </c>
      <c r="U1228" s="11" t="str">
        <f>IF(ISERROR(VLOOKUP(I1228,'BACK INFO'!F:F,1,0)),IF(ISERROR(VLOOKUP(I1228,'BACK INFO'!H:H,1,0)),K1228,'BACK INFO'!$H$1),'BACK INFO'!$G$1)</f>
        <v>JUDITH ANN DEAL</v>
      </c>
    </row>
    <row r="1229" spans="1:21" s="11" customFormat="1" x14ac:dyDescent="0.35">
      <c r="A1229" s="11" t="s">
        <v>94</v>
      </c>
      <c r="B1229" s="11">
        <v>2018</v>
      </c>
      <c r="C1229" s="11">
        <v>11</v>
      </c>
      <c r="D1229" s="11" t="s">
        <v>95</v>
      </c>
      <c r="E1229" s="11" t="s">
        <v>96</v>
      </c>
      <c r="F1229" s="11" t="s">
        <v>700</v>
      </c>
      <c r="G1229" s="11" t="s">
        <v>241</v>
      </c>
      <c r="H1229" s="11" t="s">
        <v>98</v>
      </c>
      <c r="I1229" s="11" t="s">
        <v>226</v>
      </c>
      <c r="J1229" s="11" t="s">
        <v>99</v>
      </c>
      <c r="K1229" s="11" t="s">
        <v>71</v>
      </c>
      <c r="L1229" s="11" t="s">
        <v>227</v>
      </c>
      <c r="M1229" s="11" t="s">
        <v>101</v>
      </c>
      <c r="N1229" s="11">
        <v>654</v>
      </c>
      <c r="O1229" s="11">
        <v>2019</v>
      </c>
      <c r="P1229" s="11" t="s">
        <v>112</v>
      </c>
      <c r="Q1229" s="11" t="s">
        <v>112</v>
      </c>
      <c r="R1229" s="11" t="s">
        <v>241</v>
      </c>
      <c r="S1229" s="11" t="s">
        <v>104</v>
      </c>
      <c r="T1229" s="11">
        <v>19783.799999999992</v>
      </c>
      <c r="U1229" s="11" t="str">
        <f>IF(ISERROR(VLOOKUP(I1229,'BACK INFO'!F:F,1,0)),IF(ISERROR(VLOOKUP(I1229,'BACK INFO'!H:H,1,0)),K1229,'BACK INFO'!$H$1),'BACK INFO'!$G$1)</f>
        <v>HOLLY SALES INC.</v>
      </c>
    </row>
    <row r="1230" spans="1:21" s="11" customFormat="1" x14ac:dyDescent="0.35">
      <c r="A1230" s="11" t="s">
        <v>94</v>
      </c>
      <c r="B1230" s="11">
        <v>2018</v>
      </c>
      <c r="C1230" s="11">
        <v>11</v>
      </c>
      <c r="D1230" s="11" t="s">
        <v>95</v>
      </c>
      <c r="E1230" s="11" t="s">
        <v>96</v>
      </c>
      <c r="F1230" s="11" t="s">
        <v>700</v>
      </c>
      <c r="G1230" s="11" t="s">
        <v>241</v>
      </c>
      <c r="H1230" s="11" t="s">
        <v>98</v>
      </c>
      <c r="I1230" s="11" t="s">
        <v>407</v>
      </c>
      <c r="J1230" s="11" t="s">
        <v>99</v>
      </c>
      <c r="K1230" s="11" t="s">
        <v>72</v>
      </c>
      <c r="L1230" s="11" t="s">
        <v>114</v>
      </c>
      <c r="M1230" s="11" t="s">
        <v>101</v>
      </c>
      <c r="N1230" s="11">
        <v>125</v>
      </c>
      <c r="O1230" s="11">
        <v>2019</v>
      </c>
      <c r="P1230" s="11" t="s">
        <v>112</v>
      </c>
      <c r="Q1230" s="11" t="s">
        <v>112</v>
      </c>
      <c r="R1230" s="11" t="s">
        <v>241</v>
      </c>
      <c r="S1230" s="11" t="s">
        <v>104</v>
      </c>
      <c r="T1230" s="11">
        <v>3989</v>
      </c>
      <c r="U1230" s="11" t="str">
        <f>IF(ISERROR(VLOOKUP(I1230,'BACK INFO'!F:F,1,0)),IF(ISERROR(VLOOKUP(I1230,'BACK INFO'!H:H,1,0)),K1230,'BACK INFO'!$H$1),'BACK INFO'!$G$1)</f>
        <v>BILL MILLER AND COMPANY</v>
      </c>
    </row>
    <row r="1231" spans="1:21" s="11" customFormat="1" x14ac:dyDescent="0.35">
      <c r="A1231" s="11" t="s">
        <v>94</v>
      </c>
      <c r="B1231" s="11">
        <v>2018</v>
      </c>
      <c r="C1231" s="11">
        <v>11</v>
      </c>
      <c r="D1231" s="11" t="s">
        <v>95</v>
      </c>
      <c r="E1231" s="11" t="s">
        <v>96</v>
      </c>
      <c r="F1231" s="11" t="s">
        <v>700</v>
      </c>
      <c r="G1231" s="11" t="s">
        <v>241</v>
      </c>
      <c r="H1231" s="11" t="s">
        <v>98</v>
      </c>
      <c r="I1231" s="11" t="s">
        <v>62</v>
      </c>
      <c r="J1231" s="11" t="s">
        <v>99</v>
      </c>
      <c r="K1231" s="11" t="s">
        <v>54</v>
      </c>
      <c r="L1231" s="11" t="s">
        <v>165</v>
      </c>
      <c r="M1231" s="11" t="s">
        <v>101</v>
      </c>
      <c r="N1231" s="11">
        <v>284</v>
      </c>
      <c r="O1231" s="11">
        <v>2019</v>
      </c>
      <c r="P1231" s="11" t="s">
        <v>112</v>
      </c>
      <c r="Q1231" s="11" t="s">
        <v>112</v>
      </c>
      <c r="R1231" s="11" t="s">
        <v>241</v>
      </c>
      <c r="S1231" s="11" t="s">
        <v>104</v>
      </c>
      <c r="T1231" s="11">
        <v>8359.1200000000026</v>
      </c>
      <c r="U1231" s="11" t="str">
        <f>IF(ISERROR(VLOOKUP(I1231,'BACK INFO'!F:F,1,0)),IF(ISERROR(VLOOKUP(I1231,'BACK INFO'!H:H,1,0)),K1231,'BACK INFO'!$H$1),'BACK INFO'!$G$1)</f>
        <v>PAIGE ALYSE STRAUGHAN</v>
      </c>
    </row>
    <row r="1232" spans="1:21" s="11" customFormat="1" x14ac:dyDescent="0.35">
      <c r="A1232" s="11" t="s">
        <v>94</v>
      </c>
      <c r="B1232" s="11">
        <v>2018</v>
      </c>
      <c r="C1232" s="11">
        <v>11</v>
      </c>
      <c r="D1232" s="11" t="s">
        <v>95</v>
      </c>
      <c r="E1232" s="11" t="s">
        <v>96</v>
      </c>
      <c r="F1232" s="11" t="s">
        <v>700</v>
      </c>
      <c r="G1232" s="11" t="s">
        <v>241</v>
      </c>
      <c r="H1232" s="11" t="s">
        <v>98</v>
      </c>
      <c r="I1232" s="11" t="s">
        <v>62</v>
      </c>
      <c r="J1232" s="11" t="s">
        <v>99</v>
      </c>
      <c r="K1232" s="11" t="s">
        <v>54</v>
      </c>
      <c r="L1232" s="11" t="s">
        <v>165</v>
      </c>
      <c r="M1232" s="11" t="s">
        <v>101</v>
      </c>
      <c r="N1232" s="11">
        <v>1</v>
      </c>
      <c r="O1232" s="11">
        <v>2019</v>
      </c>
      <c r="P1232" s="11" t="s">
        <v>112</v>
      </c>
      <c r="Q1232" s="11" t="s">
        <v>112</v>
      </c>
      <c r="R1232" s="11" t="s">
        <v>241</v>
      </c>
      <c r="S1232" s="11" t="s">
        <v>104</v>
      </c>
      <c r="T1232" s="11">
        <v>29.04</v>
      </c>
      <c r="U1232" s="11" t="str">
        <f>IF(ISERROR(VLOOKUP(I1232,'BACK INFO'!F:F,1,0)),IF(ISERROR(VLOOKUP(I1232,'BACK INFO'!H:H,1,0)),K1232,'BACK INFO'!$H$1),'BACK INFO'!$G$1)</f>
        <v>PAIGE ALYSE STRAUGHAN</v>
      </c>
    </row>
    <row r="1233" spans="1:21" s="11" customFormat="1" x14ac:dyDescent="0.35">
      <c r="A1233" s="11" t="s">
        <v>94</v>
      </c>
      <c r="B1233" s="11">
        <v>2018</v>
      </c>
      <c r="C1233" s="11">
        <v>11</v>
      </c>
      <c r="D1233" s="11" t="s">
        <v>95</v>
      </c>
      <c r="E1233" s="11" t="s">
        <v>96</v>
      </c>
      <c r="F1233" s="11" t="s">
        <v>700</v>
      </c>
      <c r="G1233" s="11" t="s">
        <v>241</v>
      </c>
      <c r="H1233" s="11" t="s">
        <v>98</v>
      </c>
      <c r="I1233" s="11" t="s">
        <v>408</v>
      </c>
      <c r="J1233" s="11" t="s">
        <v>120</v>
      </c>
      <c r="K1233" s="11" t="s">
        <v>68</v>
      </c>
      <c r="L1233" s="11" t="s">
        <v>129</v>
      </c>
      <c r="M1233" s="11" t="s">
        <v>122</v>
      </c>
      <c r="N1233" s="11">
        <v>564</v>
      </c>
      <c r="O1233" s="11">
        <v>2019</v>
      </c>
      <c r="P1233" s="11" t="s">
        <v>112</v>
      </c>
      <c r="Q1233" s="11" t="s">
        <v>112</v>
      </c>
      <c r="R1233" s="11" t="s">
        <v>241</v>
      </c>
      <c r="S1233" s="11" t="s">
        <v>104</v>
      </c>
      <c r="T1233" s="11">
        <v>18011.290929619874</v>
      </c>
      <c r="U1233" s="11" t="str">
        <f>IF(ISERROR(VLOOKUP(I1233,'BACK INFO'!F:F,1,0)),IF(ISERROR(VLOOKUP(I1233,'BACK INFO'!H:H,1,0)),K1233,'BACK INFO'!$H$1),'BACK INFO'!$G$1)</f>
        <v>STEPHANIE VITALI</v>
      </c>
    </row>
    <row r="1234" spans="1:21" s="11" customFormat="1" x14ac:dyDescent="0.35">
      <c r="A1234" s="11" t="s">
        <v>94</v>
      </c>
      <c r="B1234" s="11">
        <v>2018</v>
      </c>
      <c r="C1234" s="11">
        <v>11</v>
      </c>
      <c r="D1234" s="11" t="s">
        <v>95</v>
      </c>
      <c r="E1234" s="11" t="s">
        <v>96</v>
      </c>
      <c r="F1234" s="11" t="s">
        <v>700</v>
      </c>
      <c r="G1234" s="11" t="s">
        <v>241</v>
      </c>
      <c r="H1234" s="11" t="s">
        <v>98</v>
      </c>
      <c r="I1234" s="11" t="s">
        <v>325</v>
      </c>
      <c r="J1234" s="11" t="s">
        <v>99</v>
      </c>
      <c r="K1234" s="11" t="s">
        <v>72</v>
      </c>
      <c r="L1234" s="11" t="s">
        <v>326</v>
      </c>
      <c r="M1234" s="11" t="s">
        <v>327</v>
      </c>
      <c r="N1234" s="11">
        <v>12</v>
      </c>
      <c r="O1234" s="11">
        <v>2019</v>
      </c>
      <c r="P1234" s="11" t="s">
        <v>112</v>
      </c>
      <c r="Q1234" s="11" t="s">
        <v>112</v>
      </c>
      <c r="R1234" s="11" t="s">
        <v>241</v>
      </c>
      <c r="S1234" s="11" t="s">
        <v>104</v>
      </c>
      <c r="T1234" s="11">
        <v>372</v>
      </c>
      <c r="U1234" s="11" t="str">
        <f>IF(ISERROR(VLOOKUP(I1234,'BACK INFO'!F:F,1,0)),IF(ISERROR(VLOOKUP(I1234,'BACK INFO'!H:H,1,0)),K1234,'BACK INFO'!$H$1),'BACK INFO'!$G$1)</f>
        <v>BILL MILLER AND COMPANY</v>
      </c>
    </row>
    <row r="1235" spans="1:21" s="11" customFormat="1" x14ac:dyDescent="0.35">
      <c r="A1235" s="11" t="s">
        <v>94</v>
      </c>
      <c r="B1235" s="11">
        <v>2018</v>
      </c>
      <c r="C1235" s="11">
        <v>11</v>
      </c>
      <c r="D1235" s="11" t="s">
        <v>95</v>
      </c>
      <c r="E1235" s="11" t="s">
        <v>96</v>
      </c>
      <c r="F1235" s="11" t="s">
        <v>700</v>
      </c>
      <c r="G1235" s="11" t="s">
        <v>241</v>
      </c>
      <c r="H1235" s="11" t="s">
        <v>98</v>
      </c>
      <c r="I1235" s="11" t="s">
        <v>278</v>
      </c>
      <c r="J1235" s="11" t="s">
        <v>99</v>
      </c>
      <c r="K1235" s="11" t="s">
        <v>71</v>
      </c>
      <c r="L1235" s="11" t="s">
        <v>164</v>
      </c>
      <c r="M1235" s="11" t="s">
        <v>101</v>
      </c>
      <c r="N1235" s="11">
        <v>32</v>
      </c>
      <c r="O1235" s="11">
        <v>2019</v>
      </c>
      <c r="P1235" s="11" t="s">
        <v>112</v>
      </c>
      <c r="Q1235" s="11" t="s">
        <v>112</v>
      </c>
      <c r="R1235" s="11" t="s">
        <v>241</v>
      </c>
      <c r="S1235" s="11" t="s">
        <v>104</v>
      </c>
      <c r="T1235" s="11">
        <v>920</v>
      </c>
      <c r="U1235" s="11" t="str">
        <f>IF(ISERROR(VLOOKUP(I1235,'BACK INFO'!F:F,1,0)),IF(ISERROR(VLOOKUP(I1235,'BACK INFO'!H:H,1,0)),K1235,'BACK INFO'!$H$1),'BACK INFO'!$G$1)</f>
        <v>HOLLY SALES INC.</v>
      </c>
    </row>
    <row r="1236" spans="1:21" s="11" customFormat="1" x14ac:dyDescent="0.35">
      <c r="A1236" s="11" t="s">
        <v>94</v>
      </c>
      <c r="B1236" s="11">
        <v>2018</v>
      </c>
      <c r="C1236" s="11">
        <v>11</v>
      </c>
      <c r="D1236" s="11" t="s">
        <v>95</v>
      </c>
      <c r="E1236" s="11" t="s">
        <v>96</v>
      </c>
      <c r="F1236" s="11" t="s">
        <v>700</v>
      </c>
      <c r="G1236" s="11" t="s">
        <v>241</v>
      </c>
      <c r="H1236" s="11" t="s">
        <v>98</v>
      </c>
      <c r="I1236" s="11" t="s">
        <v>291</v>
      </c>
      <c r="J1236" s="11" t="s">
        <v>99</v>
      </c>
      <c r="K1236" s="11" t="s">
        <v>72</v>
      </c>
      <c r="L1236" s="11" t="s">
        <v>114</v>
      </c>
      <c r="M1236" s="11" t="s">
        <v>101</v>
      </c>
      <c r="N1236" s="11">
        <v>24</v>
      </c>
      <c r="O1236" s="11">
        <v>2019</v>
      </c>
      <c r="P1236" s="11" t="s">
        <v>112</v>
      </c>
      <c r="Q1236" s="11" t="s">
        <v>112</v>
      </c>
      <c r="R1236" s="11" t="s">
        <v>241</v>
      </c>
      <c r="S1236" s="11" t="s">
        <v>104</v>
      </c>
      <c r="T1236" s="11">
        <v>660</v>
      </c>
      <c r="U1236" s="11" t="str">
        <f>IF(ISERROR(VLOOKUP(I1236,'BACK INFO'!F:F,1,0)),IF(ISERROR(VLOOKUP(I1236,'BACK INFO'!H:H,1,0)),K1236,'BACK INFO'!$H$1),'BACK INFO'!$G$1)</f>
        <v>BILL MILLER AND COMPANY</v>
      </c>
    </row>
    <row r="1237" spans="1:21" s="11" customFormat="1" x14ac:dyDescent="0.35">
      <c r="A1237" s="11" t="s">
        <v>94</v>
      </c>
      <c r="B1237" s="11">
        <v>2018</v>
      </c>
      <c r="C1237" s="11">
        <v>11</v>
      </c>
      <c r="D1237" s="11" t="s">
        <v>95</v>
      </c>
      <c r="E1237" s="11" t="s">
        <v>96</v>
      </c>
      <c r="F1237" s="11" t="s">
        <v>700</v>
      </c>
      <c r="G1237" s="11" t="s">
        <v>241</v>
      </c>
      <c r="H1237" s="11" t="s">
        <v>98</v>
      </c>
      <c r="I1237" s="11" t="s">
        <v>265</v>
      </c>
      <c r="J1237" s="11" t="s">
        <v>99</v>
      </c>
      <c r="K1237" s="11" t="s">
        <v>73</v>
      </c>
      <c r="L1237" s="11" t="s">
        <v>127</v>
      </c>
      <c r="M1237" s="11" t="s">
        <v>101</v>
      </c>
      <c r="N1237" s="11">
        <v>30</v>
      </c>
      <c r="O1237" s="11">
        <v>2019</v>
      </c>
      <c r="P1237" s="11" t="s">
        <v>112</v>
      </c>
      <c r="Q1237" s="11" t="s">
        <v>112</v>
      </c>
      <c r="R1237" s="11" t="s">
        <v>241</v>
      </c>
      <c r="S1237" s="11" t="s">
        <v>104</v>
      </c>
      <c r="T1237" s="11">
        <v>898</v>
      </c>
      <c r="U1237" s="11" t="str">
        <f>IF(ISERROR(VLOOKUP(I1237,'BACK INFO'!F:F,1,0)),IF(ISERROR(VLOOKUP(I1237,'BACK INFO'!H:H,1,0)),K1237,'BACK INFO'!$H$1),'BACK INFO'!$G$1)</f>
        <v>PHYLLIS POSNER</v>
      </c>
    </row>
    <row r="1238" spans="1:21" s="11" customFormat="1" x14ac:dyDescent="0.35">
      <c r="A1238" s="11" t="s">
        <v>94</v>
      </c>
      <c r="B1238" s="11">
        <v>2018</v>
      </c>
      <c r="C1238" s="11">
        <v>11</v>
      </c>
      <c r="D1238" s="11" t="s">
        <v>95</v>
      </c>
      <c r="E1238" s="11" t="s">
        <v>96</v>
      </c>
      <c r="F1238" s="11" t="s">
        <v>700</v>
      </c>
      <c r="G1238" s="11" t="s">
        <v>241</v>
      </c>
      <c r="H1238" s="11" t="s">
        <v>98</v>
      </c>
      <c r="I1238" s="11" t="s">
        <v>409</v>
      </c>
      <c r="J1238" s="11" t="s">
        <v>120</v>
      </c>
      <c r="K1238" s="11" t="s">
        <v>69</v>
      </c>
      <c r="L1238" s="11" t="s">
        <v>143</v>
      </c>
      <c r="M1238" s="11" t="s">
        <v>122</v>
      </c>
      <c r="N1238" s="11">
        <v>110</v>
      </c>
      <c r="O1238" s="11">
        <v>2019</v>
      </c>
      <c r="P1238" s="11" t="s">
        <v>112</v>
      </c>
      <c r="Q1238" s="11" t="s">
        <v>112</v>
      </c>
      <c r="R1238" s="11" t="s">
        <v>241</v>
      </c>
      <c r="S1238" s="11" t="s">
        <v>104</v>
      </c>
      <c r="T1238" s="11">
        <v>3041.7764395935269</v>
      </c>
      <c r="U1238" s="11" t="str">
        <f>IF(ISERROR(VLOOKUP(I1238,'BACK INFO'!F:F,1,0)),IF(ISERROR(VLOOKUP(I1238,'BACK INFO'!H:H,1,0)),K1238,'BACK INFO'!$H$1),'BACK INFO'!$G$1)</f>
        <v>JULIE BERTRAND</v>
      </c>
    </row>
    <row r="1239" spans="1:21" s="11" customFormat="1" x14ac:dyDescent="0.35">
      <c r="A1239" s="11" t="s">
        <v>94</v>
      </c>
      <c r="B1239" s="11">
        <v>2018</v>
      </c>
      <c r="C1239" s="11">
        <v>11</v>
      </c>
      <c r="D1239" s="11" t="s">
        <v>95</v>
      </c>
      <c r="E1239" s="11" t="s">
        <v>96</v>
      </c>
      <c r="F1239" s="11" t="s">
        <v>700</v>
      </c>
      <c r="G1239" s="11" t="s">
        <v>241</v>
      </c>
      <c r="H1239" s="11" t="s">
        <v>98</v>
      </c>
      <c r="I1239" s="11" t="s">
        <v>63</v>
      </c>
      <c r="J1239" s="11" t="s">
        <v>99</v>
      </c>
      <c r="K1239" s="11" t="s">
        <v>54</v>
      </c>
      <c r="L1239" s="11" t="s">
        <v>129</v>
      </c>
      <c r="M1239" s="11" t="s">
        <v>122</v>
      </c>
      <c r="N1239" s="11">
        <v>639</v>
      </c>
      <c r="O1239" s="11">
        <v>2019</v>
      </c>
      <c r="P1239" s="11" t="s">
        <v>112</v>
      </c>
      <c r="Q1239" s="11" t="s">
        <v>112</v>
      </c>
      <c r="R1239" s="11" t="s">
        <v>241</v>
      </c>
      <c r="S1239" s="11" t="s">
        <v>104</v>
      </c>
      <c r="T1239" s="11">
        <v>19389.349999999999</v>
      </c>
      <c r="U1239" s="11" t="str">
        <f>IF(ISERROR(VLOOKUP(I1239,'BACK INFO'!F:F,1,0)),IF(ISERROR(VLOOKUP(I1239,'BACK INFO'!H:H,1,0)),K1239,'BACK INFO'!$H$1),'BACK INFO'!$G$1)</f>
        <v>PAIGE ALYSE STRAUGHAN</v>
      </c>
    </row>
    <row r="1240" spans="1:21" s="11" customFormat="1" x14ac:dyDescent="0.35">
      <c r="A1240" s="11" t="s">
        <v>94</v>
      </c>
      <c r="B1240" s="11">
        <v>2018</v>
      </c>
      <c r="C1240" s="11">
        <v>11</v>
      </c>
      <c r="D1240" s="11" t="s">
        <v>95</v>
      </c>
      <c r="E1240" s="11" t="s">
        <v>96</v>
      </c>
      <c r="F1240" s="11" t="s">
        <v>700</v>
      </c>
      <c r="G1240" s="11" t="s">
        <v>241</v>
      </c>
      <c r="H1240" s="11" t="s">
        <v>98</v>
      </c>
      <c r="I1240" s="11" t="s">
        <v>293</v>
      </c>
      <c r="J1240" s="11" t="s">
        <v>99</v>
      </c>
      <c r="K1240" s="11" t="s">
        <v>72</v>
      </c>
      <c r="L1240" s="11" t="s">
        <v>114</v>
      </c>
      <c r="M1240" s="11" t="s">
        <v>101</v>
      </c>
      <c r="N1240" s="11">
        <v>20</v>
      </c>
      <c r="O1240" s="11">
        <v>2019</v>
      </c>
      <c r="P1240" s="11" t="s">
        <v>112</v>
      </c>
      <c r="Q1240" s="11" t="s">
        <v>112</v>
      </c>
      <c r="R1240" s="11" t="s">
        <v>241</v>
      </c>
      <c r="S1240" s="11" t="s">
        <v>104</v>
      </c>
      <c r="T1240" s="11">
        <v>617</v>
      </c>
      <c r="U1240" s="11" t="str">
        <f>IF(ISERROR(VLOOKUP(I1240,'BACK INFO'!F:F,1,0)),IF(ISERROR(VLOOKUP(I1240,'BACK INFO'!H:H,1,0)),K1240,'BACK INFO'!$H$1),'BACK INFO'!$G$1)</f>
        <v>BILL MILLER AND COMPANY</v>
      </c>
    </row>
    <row r="1241" spans="1:21" s="11" customFormat="1" x14ac:dyDescent="0.35">
      <c r="A1241" s="11" t="s">
        <v>94</v>
      </c>
      <c r="B1241" s="11">
        <v>2018</v>
      </c>
      <c r="C1241" s="11">
        <v>11</v>
      </c>
      <c r="D1241" s="11" t="s">
        <v>95</v>
      </c>
      <c r="E1241" s="11" t="s">
        <v>96</v>
      </c>
      <c r="F1241" s="11" t="s">
        <v>700</v>
      </c>
      <c r="G1241" s="11" t="s">
        <v>241</v>
      </c>
      <c r="H1241" s="11" t="s">
        <v>98</v>
      </c>
      <c r="I1241" s="11" t="s">
        <v>255</v>
      </c>
      <c r="J1241" s="11" t="s">
        <v>99</v>
      </c>
      <c r="K1241" s="11" t="s">
        <v>72</v>
      </c>
      <c r="L1241" s="11" t="s">
        <v>114</v>
      </c>
      <c r="M1241" s="11" t="s">
        <v>101</v>
      </c>
      <c r="N1241" s="11">
        <v>59</v>
      </c>
      <c r="O1241" s="11">
        <v>2019</v>
      </c>
      <c r="P1241" s="11" t="s">
        <v>112</v>
      </c>
      <c r="Q1241" s="11" t="s">
        <v>112</v>
      </c>
      <c r="R1241" s="11" t="s">
        <v>241</v>
      </c>
      <c r="S1241" s="11" t="s">
        <v>104</v>
      </c>
      <c r="T1241" s="11">
        <v>2095</v>
      </c>
      <c r="U1241" s="11" t="str">
        <f>IF(ISERROR(VLOOKUP(I1241,'BACK INFO'!F:F,1,0)),IF(ISERROR(VLOOKUP(I1241,'BACK INFO'!H:H,1,0)),K1241,'BACK INFO'!$H$1),'BACK INFO'!$G$1)</f>
        <v>BILL MILLER AND COMPANY</v>
      </c>
    </row>
    <row r="1242" spans="1:21" s="11" customFormat="1" x14ac:dyDescent="0.35">
      <c r="A1242" s="11" t="s">
        <v>94</v>
      </c>
      <c r="B1242" s="11">
        <v>2018</v>
      </c>
      <c r="C1242" s="11">
        <v>11</v>
      </c>
      <c r="D1242" s="11" t="s">
        <v>95</v>
      </c>
      <c r="E1242" s="11" t="s">
        <v>96</v>
      </c>
      <c r="F1242" s="11" t="s">
        <v>700</v>
      </c>
      <c r="G1242" s="11" t="s">
        <v>241</v>
      </c>
      <c r="H1242" s="11" t="s">
        <v>98</v>
      </c>
      <c r="I1242" s="11" t="s">
        <v>410</v>
      </c>
      <c r="J1242" s="11" t="s">
        <v>99</v>
      </c>
      <c r="K1242" s="11" t="s">
        <v>72</v>
      </c>
      <c r="L1242" s="11" t="s">
        <v>114</v>
      </c>
      <c r="M1242" s="11" t="s">
        <v>101</v>
      </c>
      <c r="N1242" s="11">
        <v>12</v>
      </c>
      <c r="O1242" s="11">
        <v>2019</v>
      </c>
      <c r="P1242" s="11" t="s">
        <v>112</v>
      </c>
      <c r="Q1242" s="11" t="s">
        <v>112</v>
      </c>
      <c r="R1242" s="11" t="s">
        <v>241</v>
      </c>
      <c r="S1242" s="11" t="s">
        <v>104</v>
      </c>
      <c r="T1242" s="11">
        <v>375</v>
      </c>
      <c r="U1242" s="11" t="str">
        <f>IF(ISERROR(VLOOKUP(I1242,'BACK INFO'!F:F,1,0)),IF(ISERROR(VLOOKUP(I1242,'BACK INFO'!H:H,1,0)),K1242,'BACK INFO'!$H$1),'BACK INFO'!$G$1)</f>
        <v>BILL MILLER AND COMPANY</v>
      </c>
    </row>
    <row r="1243" spans="1:21" s="11" customFormat="1" x14ac:dyDescent="0.35">
      <c r="A1243" s="11" t="s">
        <v>94</v>
      </c>
      <c r="B1243" s="11">
        <v>2018</v>
      </c>
      <c r="C1243" s="11">
        <v>11</v>
      </c>
      <c r="D1243" s="11" t="s">
        <v>95</v>
      </c>
      <c r="E1243" s="11" t="s">
        <v>96</v>
      </c>
      <c r="F1243" s="11" t="s">
        <v>700</v>
      </c>
      <c r="G1243" s="11" t="s">
        <v>241</v>
      </c>
      <c r="H1243" s="11" t="s">
        <v>98</v>
      </c>
      <c r="I1243" s="11" t="s">
        <v>330</v>
      </c>
      <c r="J1243" s="11" t="s">
        <v>99</v>
      </c>
      <c r="K1243" s="11" t="s">
        <v>72</v>
      </c>
      <c r="L1243" s="11" t="s">
        <v>114</v>
      </c>
      <c r="M1243" s="11" t="s">
        <v>101</v>
      </c>
      <c r="N1243" s="11">
        <v>58</v>
      </c>
      <c r="O1243" s="11">
        <v>2019</v>
      </c>
      <c r="P1243" s="11" t="s">
        <v>112</v>
      </c>
      <c r="Q1243" s="11" t="s">
        <v>112</v>
      </c>
      <c r="R1243" s="11" t="s">
        <v>241</v>
      </c>
      <c r="S1243" s="11" t="s">
        <v>104</v>
      </c>
      <c r="T1243" s="11">
        <v>1717</v>
      </c>
      <c r="U1243" s="11" t="str">
        <f>IF(ISERROR(VLOOKUP(I1243,'BACK INFO'!F:F,1,0)),IF(ISERROR(VLOOKUP(I1243,'BACK INFO'!H:H,1,0)),K1243,'BACK INFO'!$H$1),'BACK INFO'!$G$1)</f>
        <v>BILL MILLER AND COMPANY</v>
      </c>
    </row>
    <row r="1244" spans="1:21" s="11" customFormat="1" x14ac:dyDescent="0.35">
      <c r="A1244" s="11" t="s">
        <v>94</v>
      </c>
      <c r="B1244" s="11">
        <v>2018</v>
      </c>
      <c r="C1244" s="11">
        <v>11</v>
      </c>
      <c r="D1244" s="11" t="s">
        <v>95</v>
      </c>
      <c r="E1244" s="11" t="s">
        <v>96</v>
      </c>
      <c r="F1244" s="11" t="s">
        <v>700</v>
      </c>
      <c r="G1244" s="11" t="s">
        <v>241</v>
      </c>
      <c r="H1244" s="11" t="s">
        <v>98</v>
      </c>
      <c r="I1244" s="11" t="s">
        <v>294</v>
      </c>
      <c r="J1244" s="11" t="s">
        <v>99</v>
      </c>
      <c r="K1244" s="11" t="s">
        <v>72</v>
      </c>
      <c r="L1244" s="11" t="s">
        <v>114</v>
      </c>
      <c r="M1244" s="11" t="s">
        <v>101</v>
      </c>
      <c r="N1244" s="11">
        <v>24</v>
      </c>
      <c r="O1244" s="11">
        <v>2019</v>
      </c>
      <c r="P1244" s="11" t="s">
        <v>112</v>
      </c>
      <c r="Q1244" s="11" t="s">
        <v>112</v>
      </c>
      <c r="R1244" s="11" t="s">
        <v>241</v>
      </c>
      <c r="S1244" s="11" t="s">
        <v>104</v>
      </c>
      <c r="T1244" s="11">
        <v>704</v>
      </c>
      <c r="U1244" s="11" t="str">
        <f>IF(ISERROR(VLOOKUP(I1244,'BACK INFO'!F:F,1,0)),IF(ISERROR(VLOOKUP(I1244,'BACK INFO'!H:H,1,0)),K1244,'BACK INFO'!$H$1),'BACK INFO'!$G$1)</f>
        <v>BILL MILLER AND COMPANY</v>
      </c>
    </row>
    <row r="1245" spans="1:21" s="11" customFormat="1" x14ac:dyDescent="0.35">
      <c r="A1245" s="11" t="s">
        <v>94</v>
      </c>
      <c r="B1245" s="11">
        <v>2018</v>
      </c>
      <c r="C1245" s="11">
        <v>11</v>
      </c>
      <c r="D1245" s="11" t="s">
        <v>95</v>
      </c>
      <c r="E1245" s="11" t="s">
        <v>96</v>
      </c>
      <c r="F1245" s="11" t="s">
        <v>700</v>
      </c>
      <c r="G1245" s="11" t="s">
        <v>241</v>
      </c>
      <c r="H1245" s="11" t="s">
        <v>98</v>
      </c>
      <c r="I1245" s="11" t="s">
        <v>411</v>
      </c>
      <c r="J1245" s="11" t="s">
        <v>99</v>
      </c>
      <c r="K1245" s="11" t="s">
        <v>67</v>
      </c>
      <c r="L1245" s="11" t="s">
        <v>173</v>
      </c>
      <c r="M1245" s="11" t="s">
        <v>101</v>
      </c>
      <c r="N1245" s="11">
        <v>53</v>
      </c>
      <c r="O1245" s="11">
        <v>2019</v>
      </c>
      <c r="P1245" s="11" t="s">
        <v>112</v>
      </c>
      <c r="Q1245" s="11" t="s">
        <v>112</v>
      </c>
      <c r="R1245" s="11" t="s">
        <v>241</v>
      </c>
      <c r="S1245" s="11" t="s">
        <v>104</v>
      </c>
      <c r="T1245" s="11">
        <v>1856</v>
      </c>
      <c r="U1245" s="11" t="str">
        <f>IF(ISERROR(VLOOKUP(I1245,'BACK INFO'!F:F,1,0)),IF(ISERROR(VLOOKUP(I1245,'BACK INFO'!H:H,1,0)),K1245,'BACK INFO'!$H$1),'BACK INFO'!$G$1)</f>
        <v>ANITA M. HOPKINS</v>
      </c>
    </row>
    <row r="1246" spans="1:21" s="11" customFormat="1" x14ac:dyDescent="0.35">
      <c r="A1246" s="11" t="s">
        <v>94</v>
      </c>
      <c r="B1246" s="11">
        <v>2018</v>
      </c>
      <c r="C1246" s="11">
        <v>11</v>
      </c>
      <c r="D1246" s="11" t="s">
        <v>95</v>
      </c>
      <c r="E1246" s="11" t="s">
        <v>96</v>
      </c>
      <c r="F1246" s="11" t="s">
        <v>700</v>
      </c>
      <c r="G1246" s="11" t="s">
        <v>241</v>
      </c>
      <c r="H1246" s="11" t="s">
        <v>98</v>
      </c>
      <c r="I1246" s="11" t="s">
        <v>295</v>
      </c>
      <c r="J1246" s="11" t="s">
        <v>99</v>
      </c>
      <c r="K1246" s="11" t="s">
        <v>72</v>
      </c>
      <c r="L1246" s="11" t="s">
        <v>114</v>
      </c>
      <c r="M1246" s="11" t="s">
        <v>101</v>
      </c>
      <c r="N1246" s="11">
        <v>11</v>
      </c>
      <c r="O1246" s="11">
        <v>2019</v>
      </c>
      <c r="P1246" s="11" t="s">
        <v>112</v>
      </c>
      <c r="Q1246" s="11" t="s">
        <v>112</v>
      </c>
      <c r="R1246" s="11" t="s">
        <v>241</v>
      </c>
      <c r="S1246" s="11" t="s">
        <v>104</v>
      </c>
      <c r="T1246" s="11">
        <v>293</v>
      </c>
      <c r="U1246" s="11" t="str">
        <f>IF(ISERROR(VLOOKUP(I1246,'BACK INFO'!F:F,1,0)),IF(ISERROR(VLOOKUP(I1246,'BACK INFO'!H:H,1,0)),K1246,'BACK INFO'!$H$1),'BACK INFO'!$G$1)</f>
        <v>BILL MILLER AND COMPANY</v>
      </c>
    </row>
    <row r="1247" spans="1:21" s="11" customFormat="1" x14ac:dyDescent="0.35">
      <c r="A1247" s="11" t="s">
        <v>94</v>
      </c>
      <c r="B1247" s="11">
        <v>2018</v>
      </c>
      <c r="C1247" s="11">
        <v>11</v>
      </c>
      <c r="D1247" s="11" t="s">
        <v>95</v>
      </c>
      <c r="E1247" s="11" t="s">
        <v>96</v>
      </c>
      <c r="F1247" s="11" t="s">
        <v>700</v>
      </c>
      <c r="G1247" s="11" t="s">
        <v>241</v>
      </c>
      <c r="H1247" s="11" t="s">
        <v>98</v>
      </c>
      <c r="I1247" s="11" t="s">
        <v>331</v>
      </c>
      <c r="J1247" s="11" t="s">
        <v>99</v>
      </c>
      <c r="K1247" s="11" t="s">
        <v>72</v>
      </c>
      <c r="L1247" s="11" t="s">
        <v>114</v>
      </c>
      <c r="M1247" s="11" t="s">
        <v>101</v>
      </c>
      <c r="N1247" s="11">
        <v>76</v>
      </c>
      <c r="O1247" s="11">
        <v>2019</v>
      </c>
      <c r="P1247" s="11" t="s">
        <v>112</v>
      </c>
      <c r="Q1247" s="11" t="s">
        <v>112</v>
      </c>
      <c r="R1247" s="11" t="s">
        <v>241</v>
      </c>
      <c r="S1247" s="11" t="s">
        <v>104</v>
      </c>
      <c r="T1247" s="11">
        <v>2417</v>
      </c>
      <c r="U1247" s="11" t="str">
        <f>IF(ISERROR(VLOOKUP(I1247,'BACK INFO'!F:F,1,0)),IF(ISERROR(VLOOKUP(I1247,'BACK INFO'!H:H,1,0)),K1247,'BACK INFO'!$H$1),'BACK INFO'!$G$1)</f>
        <v>BILL MILLER AND COMPANY</v>
      </c>
    </row>
    <row r="1248" spans="1:21" s="11" customFormat="1" x14ac:dyDescent="0.35">
      <c r="A1248" s="11" t="s">
        <v>94</v>
      </c>
      <c r="B1248" s="11">
        <v>2018</v>
      </c>
      <c r="C1248" s="11">
        <v>11</v>
      </c>
      <c r="D1248" s="11" t="s">
        <v>95</v>
      </c>
      <c r="E1248" s="11" t="s">
        <v>96</v>
      </c>
      <c r="F1248" s="11" t="s">
        <v>700</v>
      </c>
      <c r="G1248" s="11" t="s">
        <v>241</v>
      </c>
      <c r="H1248" s="11" t="s">
        <v>98</v>
      </c>
      <c r="I1248" s="11" t="s">
        <v>371</v>
      </c>
      <c r="J1248" s="11" t="s">
        <v>99</v>
      </c>
      <c r="K1248" s="11" t="s">
        <v>72</v>
      </c>
      <c r="L1248" s="11" t="s">
        <v>114</v>
      </c>
      <c r="M1248" s="11" t="s">
        <v>101</v>
      </c>
      <c r="N1248" s="11">
        <v>13</v>
      </c>
      <c r="O1248" s="11">
        <v>2019</v>
      </c>
      <c r="P1248" s="11" t="s">
        <v>112</v>
      </c>
      <c r="Q1248" s="11" t="s">
        <v>112</v>
      </c>
      <c r="R1248" s="11" t="s">
        <v>241</v>
      </c>
      <c r="S1248" s="11" t="s">
        <v>104</v>
      </c>
      <c r="T1248" s="11">
        <v>577</v>
      </c>
      <c r="U1248" s="11" t="str">
        <f>IF(ISERROR(VLOOKUP(I1248,'BACK INFO'!F:F,1,0)),IF(ISERROR(VLOOKUP(I1248,'BACK INFO'!H:H,1,0)),K1248,'BACK INFO'!$H$1),'BACK INFO'!$G$1)</f>
        <v>BILL MILLER AND COMPANY</v>
      </c>
    </row>
    <row r="1249" spans="1:21" s="11" customFormat="1" x14ac:dyDescent="0.35">
      <c r="A1249" s="11" t="s">
        <v>94</v>
      </c>
      <c r="B1249" s="11">
        <v>2018</v>
      </c>
      <c r="C1249" s="11">
        <v>11</v>
      </c>
      <c r="D1249" s="11" t="s">
        <v>95</v>
      </c>
      <c r="E1249" s="11" t="s">
        <v>96</v>
      </c>
      <c r="F1249" s="11" t="s">
        <v>700</v>
      </c>
      <c r="G1249" s="11" t="s">
        <v>241</v>
      </c>
      <c r="H1249" s="11" t="s">
        <v>98</v>
      </c>
      <c r="I1249" s="11" t="s">
        <v>166</v>
      </c>
      <c r="J1249" s="11" t="s">
        <v>120</v>
      </c>
      <c r="K1249" s="11" t="s">
        <v>69</v>
      </c>
      <c r="L1249" s="11" t="s">
        <v>143</v>
      </c>
      <c r="M1249" s="11" t="s">
        <v>122</v>
      </c>
      <c r="N1249" s="11">
        <v>39</v>
      </c>
      <c r="O1249" s="11">
        <v>2019</v>
      </c>
      <c r="P1249" s="11" t="s">
        <v>112</v>
      </c>
      <c r="Q1249" s="11" t="s">
        <v>112</v>
      </c>
      <c r="R1249" s="11" t="s">
        <v>241</v>
      </c>
      <c r="S1249" s="11" t="s">
        <v>104</v>
      </c>
      <c r="T1249" s="11">
        <v>1208.8821979676329</v>
      </c>
      <c r="U1249" s="11" t="str">
        <f>IF(ISERROR(VLOOKUP(I1249,'BACK INFO'!F:F,1,0)),IF(ISERROR(VLOOKUP(I1249,'BACK INFO'!H:H,1,0)),K1249,'BACK INFO'!$H$1),'BACK INFO'!$G$1)</f>
        <v>JULIE BERTRAND</v>
      </c>
    </row>
    <row r="1250" spans="1:21" s="11" customFormat="1" x14ac:dyDescent="0.35">
      <c r="A1250" s="11" t="s">
        <v>94</v>
      </c>
      <c r="B1250" s="11">
        <v>2018</v>
      </c>
      <c r="C1250" s="11">
        <v>11</v>
      </c>
      <c r="D1250" s="11" t="s">
        <v>95</v>
      </c>
      <c r="E1250" s="11" t="s">
        <v>96</v>
      </c>
      <c r="F1250" s="11" t="s">
        <v>700</v>
      </c>
      <c r="G1250" s="11" t="s">
        <v>241</v>
      </c>
      <c r="H1250" s="11" t="s">
        <v>98</v>
      </c>
      <c r="I1250" s="11" t="s">
        <v>333</v>
      </c>
      <c r="J1250" s="11" t="s">
        <v>99</v>
      </c>
      <c r="K1250" s="11" t="s">
        <v>245</v>
      </c>
      <c r="L1250" s="11" t="s">
        <v>246</v>
      </c>
      <c r="M1250" s="11" t="s">
        <v>246</v>
      </c>
      <c r="N1250" s="11">
        <v>67</v>
      </c>
      <c r="O1250" s="11">
        <v>2019</v>
      </c>
      <c r="P1250" s="11" t="s">
        <v>112</v>
      </c>
      <c r="Q1250" s="11" t="s">
        <v>112</v>
      </c>
      <c r="R1250" s="11" t="s">
        <v>241</v>
      </c>
      <c r="S1250" s="11" t="s">
        <v>104</v>
      </c>
      <c r="T1250" s="11">
        <v>2297</v>
      </c>
      <c r="U1250" s="11" t="str">
        <f>IF(ISERROR(VLOOKUP(I1250,'BACK INFO'!F:F,1,0)),IF(ISERROR(VLOOKUP(I1250,'BACK INFO'!H:H,1,0)),K1250,'BACK INFO'!$H$1),'BACK INFO'!$G$1)</f>
        <v>JULIUS ORTIZ MALDONADO</v>
      </c>
    </row>
    <row r="1251" spans="1:21" s="11" customFormat="1" x14ac:dyDescent="0.35">
      <c r="A1251" s="11" t="s">
        <v>94</v>
      </c>
      <c r="B1251" s="11">
        <v>2018</v>
      </c>
      <c r="C1251" s="11">
        <v>11</v>
      </c>
      <c r="D1251" s="11" t="s">
        <v>95</v>
      </c>
      <c r="E1251" s="11" t="s">
        <v>96</v>
      </c>
      <c r="F1251" s="11" t="s">
        <v>700</v>
      </c>
      <c r="G1251" s="11" t="s">
        <v>241</v>
      </c>
      <c r="H1251" s="11" t="s">
        <v>98</v>
      </c>
      <c r="I1251" s="11" t="s">
        <v>412</v>
      </c>
      <c r="J1251" s="11" t="s">
        <v>99</v>
      </c>
      <c r="K1251" s="11" t="s">
        <v>67</v>
      </c>
      <c r="L1251" s="11" t="s">
        <v>211</v>
      </c>
      <c r="M1251" s="11" t="s">
        <v>101</v>
      </c>
      <c r="N1251" s="11">
        <v>750</v>
      </c>
      <c r="O1251" s="11">
        <v>2019</v>
      </c>
      <c r="P1251" s="11" t="s">
        <v>112</v>
      </c>
      <c r="Q1251" s="11" t="s">
        <v>112</v>
      </c>
      <c r="R1251" s="11" t="s">
        <v>241</v>
      </c>
      <c r="S1251" s="11" t="s">
        <v>104</v>
      </c>
      <c r="T1251" s="11">
        <v>24843.000000000007</v>
      </c>
      <c r="U1251" s="11" t="str">
        <f>IF(ISERROR(VLOOKUP(I1251,'BACK INFO'!F:F,1,0)),IF(ISERROR(VLOOKUP(I1251,'BACK INFO'!H:H,1,0)),K1251,'BACK INFO'!$H$1),'BACK INFO'!$G$1)</f>
        <v>ANITA M. HOPKINS</v>
      </c>
    </row>
    <row r="1252" spans="1:21" s="11" customFormat="1" x14ac:dyDescent="0.35">
      <c r="A1252" s="11" t="s">
        <v>94</v>
      </c>
      <c r="B1252" s="11">
        <v>2018</v>
      </c>
      <c r="C1252" s="11">
        <v>11</v>
      </c>
      <c r="D1252" s="11" t="s">
        <v>95</v>
      </c>
      <c r="E1252" s="11" t="s">
        <v>96</v>
      </c>
      <c r="F1252" s="11" t="s">
        <v>700</v>
      </c>
      <c r="G1252" s="11" t="s">
        <v>241</v>
      </c>
      <c r="H1252" s="11" t="s">
        <v>98</v>
      </c>
      <c r="I1252" s="11" t="s">
        <v>413</v>
      </c>
      <c r="J1252" s="11" t="s">
        <v>99</v>
      </c>
      <c r="K1252" s="11" t="s">
        <v>245</v>
      </c>
      <c r="L1252" s="11" t="s">
        <v>246</v>
      </c>
      <c r="M1252" s="11" t="s">
        <v>246</v>
      </c>
      <c r="N1252" s="11">
        <v>45</v>
      </c>
      <c r="O1252" s="11">
        <v>2019</v>
      </c>
      <c r="P1252" s="11" t="s">
        <v>112</v>
      </c>
      <c r="Q1252" s="11" t="s">
        <v>112</v>
      </c>
      <c r="R1252" s="11" t="s">
        <v>241</v>
      </c>
      <c r="S1252" s="11" t="s">
        <v>104</v>
      </c>
      <c r="T1252" s="11">
        <v>1700</v>
      </c>
      <c r="U1252" s="11" t="str">
        <f>IF(ISERROR(VLOOKUP(I1252,'BACK INFO'!F:F,1,0)),IF(ISERROR(VLOOKUP(I1252,'BACK INFO'!H:H,1,0)),K1252,'BACK INFO'!$H$1),'BACK INFO'!$G$1)</f>
        <v>JULIUS ORTIZ MALDONADO</v>
      </c>
    </row>
    <row r="1253" spans="1:21" s="11" customFormat="1" x14ac:dyDescent="0.35">
      <c r="A1253" s="11" t="s">
        <v>94</v>
      </c>
      <c r="B1253" s="11">
        <v>2018</v>
      </c>
      <c r="C1253" s="11">
        <v>11</v>
      </c>
      <c r="D1253" s="11" t="s">
        <v>95</v>
      </c>
      <c r="E1253" s="11" t="s">
        <v>96</v>
      </c>
      <c r="F1253" s="11" t="s">
        <v>700</v>
      </c>
      <c r="G1253" s="11" t="s">
        <v>241</v>
      </c>
      <c r="H1253" s="11" t="s">
        <v>98</v>
      </c>
      <c r="I1253" s="11" t="s">
        <v>414</v>
      </c>
      <c r="J1253" s="11" t="s">
        <v>99</v>
      </c>
      <c r="K1253" s="11" t="s">
        <v>71</v>
      </c>
      <c r="L1253" s="11" t="s">
        <v>169</v>
      </c>
      <c r="M1253" s="11" t="s">
        <v>101</v>
      </c>
      <c r="N1253" s="11">
        <v>29</v>
      </c>
      <c r="O1253" s="11">
        <v>2019</v>
      </c>
      <c r="P1253" s="11" t="s">
        <v>112</v>
      </c>
      <c r="Q1253" s="11" t="s">
        <v>112</v>
      </c>
      <c r="R1253" s="11" t="s">
        <v>241</v>
      </c>
      <c r="S1253" s="11" t="s">
        <v>104</v>
      </c>
      <c r="T1253" s="11">
        <v>879</v>
      </c>
      <c r="U1253" s="11" t="str">
        <f>IF(ISERROR(VLOOKUP(I1253,'BACK INFO'!F:F,1,0)),IF(ISERROR(VLOOKUP(I1253,'BACK INFO'!H:H,1,0)),K1253,'BACK INFO'!$H$1),'BACK INFO'!$G$1)</f>
        <v>HOLLY SALES INC.</v>
      </c>
    </row>
    <row r="1254" spans="1:21" s="11" customFormat="1" x14ac:dyDescent="0.35">
      <c r="A1254" s="11" t="s">
        <v>94</v>
      </c>
      <c r="B1254" s="11">
        <v>2018</v>
      </c>
      <c r="C1254" s="11">
        <v>11</v>
      </c>
      <c r="D1254" s="11" t="s">
        <v>95</v>
      </c>
      <c r="E1254" s="11" t="s">
        <v>96</v>
      </c>
      <c r="F1254" s="11" t="s">
        <v>700</v>
      </c>
      <c r="G1254" s="11" t="s">
        <v>241</v>
      </c>
      <c r="H1254" s="11" t="s">
        <v>98</v>
      </c>
      <c r="I1254" s="11" t="s">
        <v>334</v>
      </c>
      <c r="J1254" s="11" t="s">
        <v>99</v>
      </c>
      <c r="K1254" s="11" t="s">
        <v>74</v>
      </c>
      <c r="L1254" s="11" t="s">
        <v>199</v>
      </c>
      <c r="M1254" s="11" t="s">
        <v>101</v>
      </c>
      <c r="N1254" s="11">
        <v>27</v>
      </c>
      <c r="O1254" s="11">
        <v>2019</v>
      </c>
      <c r="P1254" s="11" t="s">
        <v>112</v>
      </c>
      <c r="Q1254" s="11" t="s">
        <v>112</v>
      </c>
      <c r="R1254" s="11" t="s">
        <v>241</v>
      </c>
      <c r="S1254" s="11" t="s">
        <v>104</v>
      </c>
      <c r="T1254" s="11">
        <v>856</v>
      </c>
      <c r="U1254" s="11" t="str">
        <f>IF(ISERROR(VLOOKUP(I1254,'BACK INFO'!F:F,1,0)),IF(ISERROR(VLOOKUP(I1254,'BACK INFO'!H:H,1,0)),K1254,'BACK INFO'!$H$1),'BACK INFO'!$G$1)</f>
        <v>DENISE ARNETT</v>
      </c>
    </row>
    <row r="1255" spans="1:21" s="11" customFormat="1" x14ac:dyDescent="0.35">
      <c r="A1255" s="11" t="s">
        <v>94</v>
      </c>
      <c r="B1255" s="11">
        <v>2018</v>
      </c>
      <c r="C1255" s="11">
        <v>11</v>
      </c>
      <c r="D1255" s="11" t="s">
        <v>95</v>
      </c>
      <c r="E1255" s="11" t="s">
        <v>96</v>
      </c>
      <c r="F1255" s="11" t="s">
        <v>700</v>
      </c>
      <c r="G1255" s="11" t="s">
        <v>241</v>
      </c>
      <c r="H1255" s="11" t="s">
        <v>98</v>
      </c>
      <c r="I1255" s="11" t="s">
        <v>415</v>
      </c>
      <c r="J1255" s="11" t="s">
        <v>99</v>
      </c>
      <c r="K1255" s="11" t="s">
        <v>245</v>
      </c>
      <c r="L1255" s="11" t="s">
        <v>246</v>
      </c>
      <c r="M1255" s="11" t="s">
        <v>246</v>
      </c>
      <c r="N1255" s="11">
        <v>52</v>
      </c>
      <c r="O1255" s="11">
        <v>2019</v>
      </c>
      <c r="P1255" s="11" t="s">
        <v>112</v>
      </c>
      <c r="Q1255" s="11" t="s">
        <v>112</v>
      </c>
      <c r="R1255" s="11" t="s">
        <v>241</v>
      </c>
      <c r="S1255" s="11" t="s">
        <v>104</v>
      </c>
      <c r="T1255" s="11">
        <v>1564</v>
      </c>
      <c r="U1255" s="11" t="str">
        <f>IF(ISERROR(VLOOKUP(I1255,'BACK INFO'!F:F,1,0)),IF(ISERROR(VLOOKUP(I1255,'BACK INFO'!H:H,1,0)),K1255,'BACK INFO'!$H$1),'BACK INFO'!$G$1)</f>
        <v>JULIUS ORTIZ MALDONADO</v>
      </c>
    </row>
    <row r="1256" spans="1:21" s="11" customFormat="1" x14ac:dyDescent="0.35">
      <c r="A1256" s="11" t="s">
        <v>94</v>
      </c>
      <c r="B1256" s="11">
        <v>2018</v>
      </c>
      <c r="C1256" s="11">
        <v>11</v>
      </c>
      <c r="D1256" s="11" t="s">
        <v>95</v>
      </c>
      <c r="E1256" s="11" t="s">
        <v>96</v>
      </c>
      <c r="F1256" s="11" t="s">
        <v>700</v>
      </c>
      <c r="G1256" s="11" t="s">
        <v>241</v>
      </c>
      <c r="H1256" s="11" t="s">
        <v>98</v>
      </c>
      <c r="I1256" s="11" t="s">
        <v>376</v>
      </c>
      <c r="J1256" s="11" t="s">
        <v>99</v>
      </c>
      <c r="K1256" s="11" t="s">
        <v>72</v>
      </c>
      <c r="L1256" s="11" t="s">
        <v>377</v>
      </c>
      <c r="M1256" s="11" t="s">
        <v>378</v>
      </c>
      <c r="N1256" s="11">
        <v>45</v>
      </c>
      <c r="O1256" s="11">
        <v>2019</v>
      </c>
      <c r="P1256" s="11" t="s">
        <v>112</v>
      </c>
      <c r="Q1256" s="11" t="s">
        <v>112</v>
      </c>
      <c r="R1256" s="11" t="s">
        <v>241</v>
      </c>
      <c r="S1256" s="11" t="s">
        <v>104</v>
      </c>
      <c r="T1256" s="11">
        <v>1408</v>
      </c>
      <c r="U1256" s="11" t="str">
        <f>IF(ISERROR(VLOOKUP(I1256,'BACK INFO'!F:F,1,0)),IF(ISERROR(VLOOKUP(I1256,'BACK INFO'!H:H,1,0)),K1256,'BACK INFO'!$H$1),'BACK INFO'!$G$1)</f>
        <v>BILL MILLER AND COMPANY</v>
      </c>
    </row>
    <row r="1257" spans="1:21" s="11" customFormat="1" x14ac:dyDescent="0.35">
      <c r="A1257" s="11" t="s">
        <v>94</v>
      </c>
      <c r="B1257" s="11">
        <v>2018</v>
      </c>
      <c r="C1257" s="11">
        <v>11</v>
      </c>
      <c r="D1257" s="11" t="s">
        <v>95</v>
      </c>
      <c r="E1257" s="11" t="s">
        <v>96</v>
      </c>
      <c r="F1257" s="11" t="s">
        <v>700</v>
      </c>
      <c r="G1257" s="11" t="s">
        <v>241</v>
      </c>
      <c r="H1257" s="11" t="s">
        <v>98</v>
      </c>
      <c r="I1257" s="11" t="s">
        <v>416</v>
      </c>
      <c r="J1257" s="11" t="s">
        <v>99</v>
      </c>
      <c r="K1257" s="11" t="s">
        <v>75</v>
      </c>
      <c r="L1257" s="11" t="s">
        <v>216</v>
      </c>
      <c r="M1257" s="11" t="s">
        <v>101</v>
      </c>
      <c r="N1257" s="11">
        <v>62</v>
      </c>
      <c r="O1257" s="11">
        <v>2019</v>
      </c>
      <c r="P1257" s="11" t="s">
        <v>112</v>
      </c>
      <c r="Q1257" s="11" t="s">
        <v>112</v>
      </c>
      <c r="R1257" s="11" t="s">
        <v>241</v>
      </c>
      <c r="S1257" s="11" t="s">
        <v>104</v>
      </c>
      <c r="T1257" s="11">
        <v>2134</v>
      </c>
      <c r="U1257" s="11" t="str">
        <f>IF(ISERROR(VLOOKUP(I1257,'BACK INFO'!F:F,1,0)),IF(ISERROR(VLOOKUP(I1257,'BACK INFO'!H:H,1,0)),K1257,'BACK INFO'!$H$1),'BACK INFO'!$G$1)</f>
        <v>LAURA BONG</v>
      </c>
    </row>
    <row r="1258" spans="1:21" s="11" customFormat="1" x14ac:dyDescent="0.35">
      <c r="A1258" s="11" t="s">
        <v>94</v>
      </c>
      <c r="B1258" s="11">
        <v>2018</v>
      </c>
      <c r="C1258" s="11">
        <v>11</v>
      </c>
      <c r="D1258" s="11" t="s">
        <v>95</v>
      </c>
      <c r="E1258" s="11" t="s">
        <v>96</v>
      </c>
      <c r="F1258" s="11" t="s">
        <v>700</v>
      </c>
      <c r="G1258" s="11" t="s">
        <v>241</v>
      </c>
      <c r="H1258" s="11" t="s">
        <v>98</v>
      </c>
      <c r="I1258" s="11" t="s">
        <v>337</v>
      </c>
      <c r="J1258" s="11" t="s">
        <v>99</v>
      </c>
      <c r="K1258" s="11" t="s">
        <v>72</v>
      </c>
      <c r="L1258" s="11" t="s">
        <v>114</v>
      </c>
      <c r="M1258" s="11" t="s">
        <v>101</v>
      </c>
      <c r="N1258" s="11">
        <v>17</v>
      </c>
      <c r="O1258" s="11">
        <v>2019</v>
      </c>
      <c r="P1258" s="11" t="s">
        <v>112</v>
      </c>
      <c r="Q1258" s="11" t="s">
        <v>112</v>
      </c>
      <c r="R1258" s="11" t="s">
        <v>241</v>
      </c>
      <c r="S1258" s="11" t="s">
        <v>104</v>
      </c>
      <c r="T1258" s="11">
        <v>627</v>
      </c>
      <c r="U1258" s="11" t="str">
        <f>IF(ISERROR(VLOOKUP(I1258,'BACK INFO'!F:F,1,0)),IF(ISERROR(VLOOKUP(I1258,'BACK INFO'!H:H,1,0)),K1258,'BACK INFO'!$H$1),'BACK INFO'!$G$1)</f>
        <v>BILL MILLER AND COMPANY</v>
      </c>
    </row>
    <row r="1259" spans="1:21" s="11" customFormat="1" x14ac:dyDescent="0.35">
      <c r="A1259" s="11" t="s">
        <v>94</v>
      </c>
      <c r="B1259" s="11">
        <v>2018</v>
      </c>
      <c r="C1259" s="11">
        <v>11</v>
      </c>
      <c r="D1259" s="11" t="s">
        <v>95</v>
      </c>
      <c r="E1259" s="11" t="s">
        <v>96</v>
      </c>
      <c r="F1259" s="11" t="s">
        <v>700</v>
      </c>
      <c r="G1259" s="11" t="s">
        <v>241</v>
      </c>
      <c r="H1259" s="11" t="s">
        <v>98</v>
      </c>
      <c r="I1259" s="11" t="s">
        <v>379</v>
      </c>
      <c r="J1259" s="11" t="s">
        <v>99</v>
      </c>
      <c r="K1259" s="11" t="s">
        <v>75</v>
      </c>
      <c r="L1259" s="11" t="s">
        <v>131</v>
      </c>
      <c r="M1259" s="11" t="s">
        <v>101</v>
      </c>
      <c r="N1259" s="11">
        <v>27</v>
      </c>
      <c r="O1259" s="11">
        <v>2019</v>
      </c>
      <c r="P1259" s="11" t="s">
        <v>112</v>
      </c>
      <c r="Q1259" s="11" t="s">
        <v>112</v>
      </c>
      <c r="R1259" s="11" t="s">
        <v>241</v>
      </c>
      <c r="S1259" s="11" t="s">
        <v>104</v>
      </c>
      <c r="T1259" s="11">
        <v>964</v>
      </c>
      <c r="U1259" s="11" t="str">
        <f>IF(ISERROR(VLOOKUP(I1259,'BACK INFO'!F:F,1,0)),IF(ISERROR(VLOOKUP(I1259,'BACK INFO'!H:H,1,0)),K1259,'BACK INFO'!$H$1),'BACK INFO'!$G$1)</f>
        <v>LAURA BONG</v>
      </c>
    </row>
    <row r="1260" spans="1:21" s="11" customFormat="1" x14ac:dyDescent="0.35">
      <c r="A1260" s="11" t="s">
        <v>94</v>
      </c>
      <c r="B1260" s="11">
        <v>2018</v>
      </c>
      <c r="C1260" s="11">
        <v>11</v>
      </c>
      <c r="D1260" s="11" t="s">
        <v>95</v>
      </c>
      <c r="E1260" s="11" t="s">
        <v>96</v>
      </c>
      <c r="F1260" s="11" t="s">
        <v>700</v>
      </c>
      <c r="G1260" s="11" t="s">
        <v>241</v>
      </c>
      <c r="H1260" s="11" t="s">
        <v>98</v>
      </c>
      <c r="I1260" s="11" t="s">
        <v>417</v>
      </c>
      <c r="J1260" s="11" t="s">
        <v>99</v>
      </c>
      <c r="K1260" s="11" t="s">
        <v>67</v>
      </c>
      <c r="L1260" s="11" t="s">
        <v>133</v>
      </c>
      <c r="M1260" s="11" t="s">
        <v>101</v>
      </c>
      <c r="N1260" s="11">
        <v>76</v>
      </c>
      <c r="O1260" s="11">
        <v>2019</v>
      </c>
      <c r="P1260" s="11" t="s">
        <v>112</v>
      </c>
      <c r="Q1260" s="11" t="s">
        <v>112</v>
      </c>
      <c r="R1260" s="11" t="s">
        <v>241</v>
      </c>
      <c r="S1260" s="11" t="s">
        <v>104</v>
      </c>
      <c r="T1260" s="11">
        <v>2322</v>
      </c>
      <c r="U1260" s="11" t="str">
        <f>IF(ISERROR(VLOOKUP(I1260,'BACK INFO'!F:F,1,0)),IF(ISERROR(VLOOKUP(I1260,'BACK INFO'!H:H,1,0)),K1260,'BACK INFO'!$H$1),'BACK INFO'!$G$1)</f>
        <v>ANITA M. HOPKINS</v>
      </c>
    </row>
    <row r="1261" spans="1:21" s="11" customFormat="1" x14ac:dyDescent="0.35">
      <c r="A1261" s="11" t="s">
        <v>94</v>
      </c>
      <c r="B1261" s="11">
        <v>2018</v>
      </c>
      <c r="C1261" s="11">
        <v>11</v>
      </c>
      <c r="D1261" s="11" t="s">
        <v>95</v>
      </c>
      <c r="E1261" s="11" t="s">
        <v>96</v>
      </c>
      <c r="F1261" s="11" t="s">
        <v>700</v>
      </c>
      <c r="G1261" s="11" t="s">
        <v>241</v>
      </c>
      <c r="H1261" s="11" t="s">
        <v>98</v>
      </c>
      <c r="I1261" s="11" t="s">
        <v>418</v>
      </c>
      <c r="J1261" s="11" t="s">
        <v>120</v>
      </c>
      <c r="K1261" s="11" t="s">
        <v>68</v>
      </c>
      <c r="L1261" s="11" t="s">
        <v>129</v>
      </c>
      <c r="M1261" s="11" t="s">
        <v>122</v>
      </c>
      <c r="N1261" s="11">
        <v>12</v>
      </c>
      <c r="O1261" s="11">
        <v>2019</v>
      </c>
      <c r="P1261" s="11" t="s">
        <v>112</v>
      </c>
      <c r="Q1261" s="11" t="s">
        <v>112</v>
      </c>
      <c r="R1261" s="11" t="s">
        <v>241</v>
      </c>
      <c r="S1261" s="11" t="s">
        <v>104</v>
      </c>
      <c r="T1261" s="11">
        <v>356.79337598795638</v>
      </c>
      <c r="U1261" s="11" t="str">
        <f>IF(ISERROR(VLOOKUP(I1261,'BACK INFO'!F:F,1,0)),IF(ISERROR(VLOOKUP(I1261,'BACK INFO'!H:H,1,0)),K1261,'BACK INFO'!$H$1),'BACK INFO'!$G$1)</f>
        <v>STEPHANIE VITALI</v>
      </c>
    </row>
    <row r="1262" spans="1:21" s="11" customFormat="1" x14ac:dyDescent="0.35">
      <c r="A1262" s="11" t="s">
        <v>94</v>
      </c>
      <c r="B1262" s="11">
        <v>2018</v>
      </c>
      <c r="C1262" s="11">
        <v>11</v>
      </c>
      <c r="D1262" s="11" t="s">
        <v>95</v>
      </c>
      <c r="E1262" s="11" t="s">
        <v>96</v>
      </c>
      <c r="F1262" s="11" t="s">
        <v>700</v>
      </c>
      <c r="G1262" s="11" t="s">
        <v>241</v>
      </c>
      <c r="H1262" s="11" t="s">
        <v>98</v>
      </c>
      <c r="I1262" s="11" t="s">
        <v>380</v>
      </c>
      <c r="J1262" s="11" t="s">
        <v>99</v>
      </c>
      <c r="K1262" s="11" t="s">
        <v>73</v>
      </c>
      <c r="L1262" s="11" t="s">
        <v>127</v>
      </c>
      <c r="M1262" s="11" t="s">
        <v>101</v>
      </c>
      <c r="N1262" s="11">
        <v>6</v>
      </c>
      <c r="O1262" s="11">
        <v>2019</v>
      </c>
      <c r="P1262" s="11" t="s">
        <v>112</v>
      </c>
      <c r="Q1262" s="11" t="s">
        <v>112</v>
      </c>
      <c r="R1262" s="11" t="s">
        <v>241</v>
      </c>
      <c r="S1262" s="11" t="s">
        <v>104</v>
      </c>
      <c r="T1262" s="11">
        <v>405</v>
      </c>
      <c r="U1262" s="11" t="str">
        <f>IF(ISERROR(VLOOKUP(I1262,'BACK INFO'!F:F,1,0)),IF(ISERROR(VLOOKUP(I1262,'BACK INFO'!H:H,1,0)),K1262,'BACK INFO'!$H$1),'BACK INFO'!$G$1)</f>
        <v>PHYLLIS POSNER</v>
      </c>
    </row>
    <row r="1263" spans="1:21" s="11" customFormat="1" x14ac:dyDescent="0.35">
      <c r="A1263" s="11" t="s">
        <v>94</v>
      </c>
      <c r="B1263" s="11">
        <v>2018</v>
      </c>
      <c r="C1263" s="11">
        <v>11</v>
      </c>
      <c r="D1263" s="11" t="s">
        <v>95</v>
      </c>
      <c r="E1263" s="11" t="s">
        <v>96</v>
      </c>
      <c r="F1263" s="11" t="s">
        <v>700</v>
      </c>
      <c r="G1263" s="11" t="s">
        <v>241</v>
      </c>
      <c r="H1263" s="11" t="s">
        <v>98</v>
      </c>
      <c r="I1263" s="11" t="s">
        <v>419</v>
      </c>
      <c r="J1263" s="11" t="s">
        <v>99</v>
      </c>
      <c r="K1263" s="11" t="s">
        <v>76</v>
      </c>
      <c r="L1263" s="11" t="s">
        <v>199</v>
      </c>
      <c r="M1263" s="11" t="s">
        <v>101</v>
      </c>
      <c r="N1263" s="11">
        <v>20</v>
      </c>
      <c r="O1263" s="11">
        <v>2019</v>
      </c>
      <c r="P1263" s="11" t="s">
        <v>112</v>
      </c>
      <c r="Q1263" s="11" t="s">
        <v>112</v>
      </c>
      <c r="R1263" s="11" t="s">
        <v>241</v>
      </c>
      <c r="S1263" s="11" t="s">
        <v>104</v>
      </c>
      <c r="T1263" s="11">
        <v>577</v>
      </c>
      <c r="U1263" s="11" t="str">
        <f>IF(ISERROR(VLOOKUP(I1263,'BACK INFO'!F:F,1,0)),IF(ISERROR(VLOOKUP(I1263,'BACK INFO'!H:H,1,0)),K1263,'BACK INFO'!$H$1),'BACK INFO'!$G$1)</f>
        <v>MIE MANNICHE</v>
      </c>
    </row>
    <row r="1264" spans="1:21" s="11" customFormat="1" x14ac:dyDescent="0.35">
      <c r="A1264" s="11" t="s">
        <v>94</v>
      </c>
      <c r="B1264" s="11">
        <v>2018</v>
      </c>
      <c r="C1264" s="11">
        <v>11</v>
      </c>
      <c r="D1264" s="11" t="s">
        <v>95</v>
      </c>
      <c r="E1264" s="11" t="s">
        <v>96</v>
      </c>
      <c r="F1264" s="11" t="s">
        <v>700</v>
      </c>
      <c r="G1264" s="11" t="s">
        <v>241</v>
      </c>
      <c r="H1264" s="11" t="s">
        <v>98</v>
      </c>
      <c r="I1264" s="11" t="s">
        <v>298</v>
      </c>
      <c r="J1264" s="11" t="s">
        <v>99</v>
      </c>
      <c r="K1264" s="11" t="s">
        <v>76</v>
      </c>
      <c r="L1264" s="11" t="s">
        <v>127</v>
      </c>
      <c r="M1264" s="11" t="s">
        <v>101</v>
      </c>
      <c r="N1264" s="11">
        <v>8</v>
      </c>
      <c r="O1264" s="11">
        <v>2019</v>
      </c>
      <c r="P1264" s="11" t="s">
        <v>112</v>
      </c>
      <c r="Q1264" s="11" t="s">
        <v>112</v>
      </c>
      <c r="R1264" s="11" t="s">
        <v>241</v>
      </c>
      <c r="S1264" s="11" t="s">
        <v>104</v>
      </c>
      <c r="T1264" s="11">
        <v>248</v>
      </c>
      <c r="U1264" s="11" t="str">
        <f>IF(ISERROR(VLOOKUP(I1264,'BACK INFO'!F:F,1,0)),IF(ISERROR(VLOOKUP(I1264,'BACK INFO'!H:H,1,0)),K1264,'BACK INFO'!$H$1),'BACK INFO'!$G$1)</f>
        <v>MIE MANNICHE</v>
      </c>
    </row>
    <row r="1265" spans="1:21" s="11" customFormat="1" x14ac:dyDescent="0.35">
      <c r="A1265" s="11" t="s">
        <v>94</v>
      </c>
      <c r="B1265" s="11">
        <v>2018</v>
      </c>
      <c r="C1265" s="11">
        <v>11</v>
      </c>
      <c r="D1265" s="11" t="s">
        <v>95</v>
      </c>
      <c r="E1265" s="11" t="s">
        <v>96</v>
      </c>
      <c r="F1265" s="11" t="s">
        <v>700</v>
      </c>
      <c r="G1265" s="11" t="s">
        <v>241</v>
      </c>
      <c r="H1265" s="11" t="s">
        <v>98</v>
      </c>
      <c r="I1265" s="11" t="s">
        <v>342</v>
      </c>
      <c r="J1265" s="11" t="s">
        <v>99</v>
      </c>
      <c r="K1265" s="11" t="s">
        <v>73</v>
      </c>
      <c r="L1265" s="11" t="s">
        <v>343</v>
      </c>
      <c r="M1265" s="11" t="s">
        <v>101</v>
      </c>
      <c r="N1265" s="11">
        <v>28</v>
      </c>
      <c r="O1265" s="11">
        <v>2019</v>
      </c>
      <c r="P1265" s="11" t="s">
        <v>112</v>
      </c>
      <c r="Q1265" s="11" t="s">
        <v>112</v>
      </c>
      <c r="R1265" s="11" t="s">
        <v>241</v>
      </c>
      <c r="S1265" s="11" t="s">
        <v>104</v>
      </c>
      <c r="T1265" s="11">
        <v>852</v>
      </c>
      <c r="U1265" s="11" t="str">
        <f>IF(ISERROR(VLOOKUP(I1265,'BACK INFO'!F:F,1,0)),IF(ISERROR(VLOOKUP(I1265,'BACK INFO'!H:H,1,0)),K1265,'BACK INFO'!$H$1),'BACK INFO'!$G$1)</f>
        <v>PHYLLIS POSNER</v>
      </c>
    </row>
    <row r="1266" spans="1:21" s="11" customFormat="1" x14ac:dyDescent="0.35">
      <c r="A1266" s="11" t="s">
        <v>94</v>
      </c>
      <c r="B1266" s="11">
        <v>2018</v>
      </c>
      <c r="C1266" s="11">
        <v>11</v>
      </c>
      <c r="D1266" s="11" t="s">
        <v>95</v>
      </c>
      <c r="E1266" s="11" t="s">
        <v>96</v>
      </c>
      <c r="F1266" s="11" t="s">
        <v>700</v>
      </c>
      <c r="G1266" s="11" t="s">
        <v>241</v>
      </c>
      <c r="H1266" s="11" t="s">
        <v>98</v>
      </c>
      <c r="I1266" s="11" t="s">
        <v>420</v>
      </c>
      <c r="J1266" s="11" t="s">
        <v>99</v>
      </c>
      <c r="K1266" s="11" t="s">
        <v>71</v>
      </c>
      <c r="L1266" s="11" t="s">
        <v>319</v>
      </c>
      <c r="M1266" s="11" t="s">
        <v>101</v>
      </c>
      <c r="N1266" s="11">
        <v>53</v>
      </c>
      <c r="O1266" s="11">
        <v>2019</v>
      </c>
      <c r="P1266" s="11" t="s">
        <v>112</v>
      </c>
      <c r="Q1266" s="11" t="s">
        <v>112</v>
      </c>
      <c r="R1266" s="11" t="s">
        <v>241</v>
      </c>
      <c r="S1266" s="11" t="s">
        <v>104</v>
      </c>
      <c r="T1266" s="11">
        <v>1611</v>
      </c>
      <c r="U1266" s="11" t="str">
        <f>IF(ISERROR(VLOOKUP(I1266,'BACK INFO'!F:F,1,0)),IF(ISERROR(VLOOKUP(I1266,'BACK INFO'!H:H,1,0)),K1266,'BACK INFO'!$H$1),'BACK INFO'!$G$1)</f>
        <v>HOLLY SALES INC.</v>
      </c>
    </row>
    <row r="1267" spans="1:21" s="11" customFormat="1" x14ac:dyDescent="0.35">
      <c r="A1267" s="11" t="s">
        <v>94</v>
      </c>
      <c r="B1267" s="11">
        <v>2018</v>
      </c>
      <c r="C1267" s="11">
        <v>11</v>
      </c>
      <c r="D1267" s="11" t="s">
        <v>95</v>
      </c>
      <c r="E1267" s="11" t="s">
        <v>96</v>
      </c>
      <c r="F1267" s="11" t="s">
        <v>700</v>
      </c>
      <c r="G1267" s="11" t="s">
        <v>241</v>
      </c>
      <c r="H1267" s="11" t="s">
        <v>98</v>
      </c>
      <c r="I1267" s="11" t="s">
        <v>421</v>
      </c>
      <c r="J1267" s="11" t="s">
        <v>99</v>
      </c>
      <c r="K1267" s="11" t="s">
        <v>73</v>
      </c>
      <c r="L1267" s="11" t="s">
        <v>127</v>
      </c>
      <c r="M1267" s="11" t="s">
        <v>101</v>
      </c>
      <c r="N1267" s="11">
        <v>22</v>
      </c>
      <c r="O1267" s="11">
        <v>2019</v>
      </c>
      <c r="P1267" s="11" t="s">
        <v>112</v>
      </c>
      <c r="Q1267" s="11" t="s">
        <v>112</v>
      </c>
      <c r="R1267" s="11" t="s">
        <v>241</v>
      </c>
      <c r="S1267" s="11" t="s">
        <v>104</v>
      </c>
      <c r="T1267" s="11">
        <v>734</v>
      </c>
      <c r="U1267" s="11" t="str">
        <f>IF(ISERROR(VLOOKUP(I1267,'BACK INFO'!F:F,1,0)),IF(ISERROR(VLOOKUP(I1267,'BACK INFO'!H:H,1,0)),K1267,'BACK INFO'!$H$1),'BACK INFO'!$G$1)</f>
        <v>PHYLLIS POSNER</v>
      </c>
    </row>
    <row r="1268" spans="1:21" s="11" customFormat="1" x14ac:dyDescent="0.35">
      <c r="A1268" s="11" t="s">
        <v>94</v>
      </c>
      <c r="B1268" s="11">
        <v>2018</v>
      </c>
      <c r="C1268" s="11">
        <v>11</v>
      </c>
      <c r="D1268" s="11" t="s">
        <v>95</v>
      </c>
      <c r="E1268" s="11" t="s">
        <v>96</v>
      </c>
      <c r="F1268" s="11" t="s">
        <v>700</v>
      </c>
      <c r="G1268" s="11" t="s">
        <v>241</v>
      </c>
      <c r="H1268" s="11" t="s">
        <v>98</v>
      </c>
      <c r="I1268" s="11" t="s">
        <v>422</v>
      </c>
      <c r="J1268" s="11" t="s">
        <v>120</v>
      </c>
      <c r="K1268" s="11" t="s">
        <v>69</v>
      </c>
      <c r="L1268" s="11" t="s">
        <v>143</v>
      </c>
      <c r="M1268" s="11" t="s">
        <v>122</v>
      </c>
      <c r="N1268" s="11">
        <v>26</v>
      </c>
      <c r="O1268" s="11">
        <v>2019</v>
      </c>
      <c r="P1268" s="11" t="s">
        <v>112</v>
      </c>
      <c r="Q1268" s="11" t="s">
        <v>112</v>
      </c>
      <c r="R1268" s="11" t="s">
        <v>241</v>
      </c>
      <c r="S1268" s="11" t="s">
        <v>104</v>
      </c>
      <c r="T1268" s="11">
        <v>792.62325931501687</v>
      </c>
      <c r="U1268" s="11" t="str">
        <f>IF(ISERROR(VLOOKUP(I1268,'BACK INFO'!F:F,1,0)),IF(ISERROR(VLOOKUP(I1268,'BACK INFO'!H:H,1,0)),K1268,'BACK INFO'!$H$1),'BACK INFO'!$G$1)</f>
        <v>JULIE BERTRAND</v>
      </c>
    </row>
    <row r="1269" spans="1:21" s="11" customFormat="1" x14ac:dyDescent="0.35">
      <c r="A1269" s="11" t="s">
        <v>94</v>
      </c>
      <c r="B1269" s="11">
        <v>2018</v>
      </c>
      <c r="C1269" s="11">
        <v>11</v>
      </c>
      <c r="D1269" s="11" t="s">
        <v>95</v>
      </c>
      <c r="E1269" s="11" t="s">
        <v>96</v>
      </c>
      <c r="F1269" s="11" t="s">
        <v>700</v>
      </c>
      <c r="G1269" s="11" t="s">
        <v>241</v>
      </c>
      <c r="H1269" s="11" t="s">
        <v>98</v>
      </c>
      <c r="I1269" s="11" t="s">
        <v>385</v>
      </c>
      <c r="J1269" s="11" t="s">
        <v>99</v>
      </c>
      <c r="K1269" s="11" t="s">
        <v>72</v>
      </c>
      <c r="L1269" s="11" t="s">
        <v>178</v>
      </c>
      <c r="M1269" s="11" t="s">
        <v>101</v>
      </c>
      <c r="N1269" s="11">
        <v>8</v>
      </c>
      <c r="O1269" s="11">
        <v>2019</v>
      </c>
      <c r="P1269" s="11" t="s">
        <v>112</v>
      </c>
      <c r="Q1269" s="11" t="s">
        <v>112</v>
      </c>
      <c r="R1269" s="11" t="s">
        <v>241</v>
      </c>
      <c r="S1269" s="11" t="s">
        <v>104</v>
      </c>
      <c r="T1269" s="11">
        <v>400</v>
      </c>
      <c r="U1269" s="11" t="str">
        <f>IF(ISERROR(VLOOKUP(I1269,'BACK INFO'!F:F,1,0)),IF(ISERROR(VLOOKUP(I1269,'BACK INFO'!H:H,1,0)),K1269,'BACK INFO'!$H$1),'BACK INFO'!$G$1)</f>
        <v>BILL MILLER AND COMPANY</v>
      </c>
    </row>
    <row r="1270" spans="1:21" s="11" customFormat="1" x14ac:dyDescent="0.35">
      <c r="A1270" s="11" t="s">
        <v>94</v>
      </c>
      <c r="B1270" s="11">
        <v>2018</v>
      </c>
      <c r="C1270" s="11">
        <v>11</v>
      </c>
      <c r="D1270" s="11" t="s">
        <v>95</v>
      </c>
      <c r="E1270" s="11" t="s">
        <v>96</v>
      </c>
      <c r="F1270" s="11" t="s">
        <v>700</v>
      </c>
      <c r="G1270" s="11" t="s">
        <v>241</v>
      </c>
      <c r="H1270" s="11" t="s">
        <v>98</v>
      </c>
      <c r="I1270" s="11" t="s">
        <v>300</v>
      </c>
      <c r="J1270" s="11" t="s">
        <v>99</v>
      </c>
      <c r="K1270" s="11" t="s">
        <v>73</v>
      </c>
      <c r="L1270" s="11" t="s">
        <v>127</v>
      </c>
      <c r="M1270" s="11" t="s">
        <v>101</v>
      </c>
      <c r="N1270" s="11">
        <v>30</v>
      </c>
      <c r="O1270" s="11">
        <v>2019</v>
      </c>
      <c r="P1270" s="11" t="s">
        <v>112</v>
      </c>
      <c r="Q1270" s="11" t="s">
        <v>112</v>
      </c>
      <c r="R1270" s="11" t="s">
        <v>241</v>
      </c>
      <c r="S1270" s="11" t="s">
        <v>104</v>
      </c>
      <c r="T1270" s="11">
        <v>1044</v>
      </c>
      <c r="U1270" s="11" t="str">
        <f>IF(ISERROR(VLOOKUP(I1270,'BACK INFO'!F:F,1,0)),IF(ISERROR(VLOOKUP(I1270,'BACK INFO'!H:H,1,0)),K1270,'BACK INFO'!$H$1),'BACK INFO'!$G$1)</f>
        <v>PHYLLIS POSNER</v>
      </c>
    </row>
    <row r="1271" spans="1:21" s="11" customFormat="1" x14ac:dyDescent="0.35">
      <c r="A1271" s="11" t="s">
        <v>94</v>
      </c>
      <c r="B1271" s="11">
        <v>2018</v>
      </c>
      <c r="C1271" s="11">
        <v>11</v>
      </c>
      <c r="D1271" s="11" t="s">
        <v>95</v>
      </c>
      <c r="E1271" s="11" t="s">
        <v>96</v>
      </c>
      <c r="F1271" s="11" t="s">
        <v>700</v>
      </c>
      <c r="G1271" s="11" t="s">
        <v>241</v>
      </c>
      <c r="H1271" s="11" t="s">
        <v>98</v>
      </c>
      <c r="I1271" s="11" t="s">
        <v>423</v>
      </c>
      <c r="J1271" s="11" t="s">
        <v>99</v>
      </c>
      <c r="K1271" s="11" t="s">
        <v>73</v>
      </c>
      <c r="L1271" s="11" t="s">
        <v>127</v>
      </c>
      <c r="M1271" s="11" t="s">
        <v>101</v>
      </c>
      <c r="N1271" s="11">
        <v>28</v>
      </c>
      <c r="O1271" s="11">
        <v>2019</v>
      </c>
      <c r="P1271" s="11" t="s">
        <v>112</v>
      </c>
      <c r="Q1271" s="11" t="s">
        <v>112</v>
      </c>
      <c r="R1271" s="11" t="s">
        <v>241</v>
      </c>
      <c r="S1271" s="11" t="s">
        <v>104</v>
      </c>
      <c r="T1271" s="11">
        <v>846</v>
      </c>
      <c r="U1271" s="11" t="str">
        <f>IF(ISERROR(VLOOKUP(I1271,'BACK INFO'!F:F,1,0)),IF(ISERROR(VLOOKUP(I1271,'BACK INFO'!H:H,1,0)),K1271,'BACK INFO'!$H$1),'BACK INFO'!$G$1)</f>
        <v>PHYLLIS POSNER</v>
      </c>
    </row>
    <row r="1272" spans="1:21" s="11" customFormat="1" x14ac:dyDescent="0.35">
      <c r="A1272" s="11" t="s">
        <v>94</v>
      </c>
      <c r="B1272" s="11">
        <v>2018</v>
      </c>
      <c r="C1272" s="11">
        <v>11</v>
      </c>
      <c r="D1272" s="11" t="s">
        <v>95</v>
      </c>
      <c r="E1272" s="11" t="s">
        <v>96</v>
      </c>
      <c r="F1272" s="11" t="s">
        <v>700</v>
      </c>
      <c r="G1272" s="11" t="s">
        <v>241</v>
      </c>
      <c r="H1272" s="11" t="s">
        <v>98</v>
      </c>
      <c r="I1272" s="11" t="s">
        <v>424</v>
      </c>
      <c r="J1272" s="11" t="s">
        <v>99</v>
      </c>
      <c r="K1272" s="11" t="s">
        <v>74</v>
      </c>
      <c r="L1272" s="11" t="s">
        <v>100</v>
      </c>
      <c r="M1272" s="11" t="s">
        <v>101</v>
      </c>
      <c r="N1272" s="11">
        <v>27</v>
      </c>
      <c r="O1272" s="11">
        <v>2019</v>
      </c>
      <c r="P1272" s="11" t="s">
        <v>112</v>
      </c>
      <c r="Q1272" s="11" t="s">
        <v>112</v>
      </c>
      <c r="R1272" s="11" t="s">
        <v>241</v>
      </c>
      <c r="S1272" s="11" t="s">
        <v>104</v>
      </c>
      <c r="T1272" s="11">
        <v>1131</v>
      </c>
      <c r="U1272" s="11" t="str">
        <f>IF(ISERROR(VLOOKUP(I1272,'BACK INFO'!F:F,1,0)),IF(ISERROR(VLOOKUP(I1272,'BACK INFO'!H:H,1,0)),K1272,'BACK INFO'!$H$1),'BACK INFO'!$G$1)</f>
        <v>DENISE ARNETT</v>
      </c>
    </row>
    <row r="1273" spans="1:21" s="11" customFormat="1" x14ac:dyDescent="0.35">
      <c r="A1273" s="11" t="s">
        <v>94</v>
      </c>
      <c r="B1273" s="11">
        <v>2018</v>
      </c>
      <c r="C1273" s="11">
        <v>11</v>
      </c>
      <c r="D1273" s="11" t="s">
        <v>95</v>
      </c>
      <c r="E1273" s="11" t="s">
        <v>96</v>
      </c>
      <c r="F1273" s="11" t="s">
        <v>700</v>
      </c>
      <c r="G1273" s="11" t="s">
        <v>241</v>
      </c>
      <c r="H1273" s="11" t="s">
        <v>98</v>
      </c>
      <c r="I1273" s="11" t="s">
        <v>425</v>
      </c>
      <c r="J1273" s="11" t="s">
        <v>99</v>
      </c>
      <c r="K1273" s="11" t="s">
        <v>72</v>
      </c>
      <c r="L1273" s="11" t="s">
        <v>114</v>
      </c>
      <c r="M1273" s="11" t="s">
        <v>101</v>
      </c>
      <c r="N1273" s="11">
        <v>26</v>
      </c>
      <c r="O1273" s="11">
        <v>2019</v>
      </c>
      <c r="P1273" s="11" t="s">
        <v>112</v>
      </c>
      <c r="Q1273" s="11" t="s">
        <v>112</v>
      </c>
      <c r="R1273" s="11" t="s">
        <v>241</v>
      </c>
      <c r="S1273" s="11" t="s">
        <v>104</v>
      </c>
      <c r="T1273" s="11">
        <v>971</v>
      </c>
      <c r="U1273" s="11" t="str">
        <f>IF(ISERROR(VLOOKUP(I1273,'BACK INFO'!F:F,1,0)),IF(ISERROR(VLOOKUP(I1273,'BACK INFO'!H:H,1,0)),K1273,'BACK INFO'!$H$1),'BACK INFO'!$G$1)</f>
        <v>BILL MILLER AND COMPANY</v>
      </c>
    </row>
    <row r="1274" spans="1:21" s="11" customFormat="1" x14ac:dyDescent="0.35">
      <c r="A1274" s="11" t="s">
        <v>94</v>
      </c>
      <c r="B1274" s="11">
        <v>2018</v>
      </c>
      <c r="C1274" s="11">
        <v>11</v>
      </c>
      <c r="D1274" s="11" t="s">
        <v>95</v>
      </c>
      <c r="E1274" s="11" t="s">
        <v>96</v>
      </c>
      <c r="F1274" s="11" t="s">
        <v>700</v>
      </c>
      <c r="G1274" s="11" t="s">
        <v>241</v>
      </c>
      <c r="H1274" s="11" t="s">
        <v>98</v>
      </c>
      <c r="I1274" s="11" t="s">
        <v>426</v>
      </c>
      <c r="J1274" s="11" t="s">
        <v>120</v>
      </c>
      <c r="K1274" s="11" t="s">
        <v>68</v>
      </c>
      <c r="L1274" s="11" t="s">
        <v>129</v>
      </c>
      <c r="M1274" s="11" t="s">
        <v>122</v>
      </c>
      <c r="N1274" s="11">
        <v>1</v>
      </c>
      <c r="O1274" s="11">
        <v>2019</v>
      </c>
      <c r="P1274" s="11" t="s">
        <v>112</v>
      </c>
      <c r="Q1274" s="11" t="s">
        <v>112</v>
      </c>
      <c r="R1274" s="11" t="s">
        <v>241</v>
      </c>
      <c r="S1274" s="11" t="s">
        <v>104</v>
      </c>
      <c r="T1274" s="11">
        <v>65.487391795257807</v>
      </c>
      <c r="U1274" s="11" t="str">
        <f>IF(ISERROR(VLOOKUP(I1274,'BACK INFO'!F:F,1,0)),IF(ISERROR(VLOOKUP(I1274,'BACK INFO'!H:H,1,0)),K1274,'BACK INFO'!$H$1),'BACK INFO'!$G$1)</f>
        <v>STEPHANIE VITALI</v>
      </c>
    </row>
    <row r="1275" spans="1:21" s="11" customFormat="1" x14ac:dyDescent="0.35">
      <c r="A1275" s="11" t="s">
        <v>94</v>
      </c>
      <c r="B1275" s="11">
        <v>2018</v>
      </c>
      <c r="C1275" s="11">
        <v>11</v>
      </c>
      <c r="D1275" s="11" t="s">
        <v>95</v>
      </c>
      <c r="E1275" s="11" t="s">
        <v>96</v>
      </c>
      <c r="F1275" s="11" t="s">
        <v>700</v>
      </c>
      <c r="G1275" s="11" t="s">
        <v>241</v>
      </c>
      <c r="H1275" s="11" t="s">
        <v>98</v>
      </c>
      <c r="I1275" s="11" t="s">
        <v>301</v>
      </c>
      <c r="J1275" s="11" t="s">
        <v>99</v>
      </c>
      <c r="K1275" s="11" t="s">
        <v>75</v>
      </c>
      <c r="L1275" s="11" t="s">
        <v>131</v>
      </c>
      <c r="M1275" s="11" t="s">
        <v>101</v>
      </c>
      <c r="N1275" s="11">
        <v>34</v>
      </c>
      <c r="O1275" s="11">
        <v>2019</v>
      </c>
      <c r="P1275" s="11" t="s">
        <v>112</v>
      </c>
      <c r="Q1275" s="11" t="s">
        <v>112</v>
      </c>
      <c r="R1275" s="11" t="s">
        <v>241</v>
      </c>
      <c r="S1275" s="11" t="s">
        <v>104</v>
      </c>
      <c r="T1275" s="11">
        <v>1063</v>
      </c>
      <c r="U1275" s="11" t="str">
        <f>IF(ISERROR(VLOOKUP(I1275,'BACK INFO'!F:F,1,0)),IF(ISERROR(VLOOKUP(I1275,'BACK INFO'!H:H,1,0)),K1275,'BACK INFO'!$H$1),'BACK INFO'!$G$1)</f>
        <v>LAURA BONG</v>
      </c>
    </row>
    <row r="1276" spans="1:21" s="11" customFormat="1" x14ac:dyDescent="0.35">
      <c r="A1276" s="11" t="s">
        <v>94</v>
      </c>
      <c r="B1276" s="11">
        <v>2018</v>
      </c>
      <c r="C1276" s="11">
        <v>11</v>
      </c>
      <c r="D1276" s="11" t="s">
        <v>95</v>
      </c>
      <c r="E1276" s="11" t="s">
        <v>96</v>
      </c>
      <c r="F1276" s="11" t="s">
        <v>700</v>
      </c>
      <c r="G1276" s="11" t="s">
        <v>241</v>
      </c>
      <c r="H1276" s="11" t="s">
        <v>98</v>
      </c>
      <c r="I1276" s="11" t="s">
        <v>427</v>
      </c>
      <c r="J1276" s="11" t="s">
        <v>99</v>
      </c>
      <c r="K1276" s="11" t="s">
        <v>67</v>
      </c>
      <c r="L1276" s="11" t="s">
        <v>173</v>
      </c>
      <c r="M1276" s="11" t="s">
        <v>101</v>
      </c>
      <c r="N1276" s="11">
        <v>920</v>
      </c>
      <c r="O1276" s="11">
        <v>2019</v>
      </c>
      <c r="P1276" s="11" t="s">
        <v>112</v>
      </c>
      <c r="Q1276" s="11" t="s">
        <v>112</v>
      </c>
      <c r="R1276" s="11" t="s">
        <v>241</v>
      </c>
      <c r="S1276" s="11" t="s">
        <v>104</v>
      </c>
      <c r="T1276" s="11">
        <v>28744.799999999999</v>
      </c>
      <c r="U1276" s="11" t="str">
        <f>IF(ISERROR(VLOOKUP(I1276,'BACK INFO'!F:F,1,0)),IF(ISERROR(VLOOKUP(I1276,'BACK INFO'!H:H,1,0)),K1276,'BACK INFO'!$H$1),'BACK INFO'!$G$1)</f>
        <v>ANITA M. HOPKINS</v>
      </c>
    </row>
    <row r="1277" spans="1:21" s="11" customFormat="1" x14ac:dyDescent="0.35">
      <c r="A1277" s="11" t="s">
        <v>94</v>
      </c>
      <c r="B1277" s="11">
        <v>2018</v>
      </c>
      <c r="C1277" s="11">
        <v>11</v>
      </c>
      <c r="D1277" s="11" t="s">
        <v>95</v>
      </c>
      <c r="E1277" s="11" t="s">
        <v>96</v>
      </c>
      <c r="F1277" s="11" t="s">
        <v>700</v>
      </c>
      <c r="G1277" s="11" t="s">
        <v>241</v>
      </c>
      <c r="H1277" s="11" t="s">
        <v>98</v>
      </c>
      <c r="I1277" s="11" t="s">
        <v>386</v>
      </c>
      <c r="J1277" s="11" t="s">
        <v>99</v>
      </c>
      <c r="K1277" s="11" t="s">
        <v>72</v>
      </c>
      <c r="L1277" s="11" t="s">
        <v>114</v>
      </c>
      <c r="M1277" s="11" t="s">
        <v>101</v>
      </c>
      <c r="N1277" s="11">
        <v>18</v>
      </c>
      <c r="O1277" s="11">
        <v>2019</v>
      </c>
      <c r="P1277" s="11" t="s">
        <v>112</v>
      </c>
      <c r="Q1277" s="11" t="s">
        <v>112</v>
      </c>
      <c r="R1277" s="11" t="s">
        <v>241</v>
      </c>
      <c r="S1277" s="11" t="s">
        <v>104</v>
      </c>
      <c r="T1277" s="11">
        <v>519</v>
      </c>
      <c r="U1277" s="11" t="str">
        <f>IF(ISERROR(VLOOKUP(I1277,'BACK INFO'!F:F,1,0)),IF(ISERROR(VLOOKUP(I1277,'BACK INFO'!H:H,1,0)),K1277,'BACK INFO'!$H$1),'BACK INFO'!$G$1)</f>
        <v>BILL MILLER AND COMPANY</v>
      </c>
    </row>
    <row r="1278" spans="1:21" s="11" customFormat="1" x14ac:dyDescent="0.35">
      <c r="A1278" s="11" t="s">
        <v>94</v>
      </c>
      <c r="B1278" s="11">
        <v>2018</v>
      </c>
      <c r="C1278" s="11">
        <v>11</v>
      </c>
      <c r="D1278" s="11" t="s">
        <v>95</v>
      </c>
      <c r="E1278" s="11" t="s">
        <v>96</v>
      </c>
      <c r="F1278" s="11" t="s">
        <v>700</v>
      </c>
      <c r="G1278" s="11" t="s">
        <v>241</v>
      </c>
      <c r="H1278" s="11" t="s">
        <v>98</v>
      </c>
      <c r="I1278" s="11" t="s">
        <v>428</v>
      </c>
      <c r="J1278" s="11" t="s">
        <v>120</v>
      </c>
      <c r="K1278" s="11" t="s">
        <v>66</v>
      </c>
      <c r="L1278" s="11" t="s">
        <v>297</v>
      </c>
      <c r="M1278" s="11" t="s">
        <v>122</v>
      </c>
      <c r="N1278" s="11">
        <v>3</v>
      </c>
      <c r="O1278" s="11">
        <v>2019</v>
      </c>
      <c r="P1278" s="11" t="s">
        <v>112</v>
      </c>
      <c r="Q1278" s="11" t="s">
        <v>112</v>
      </c>
      <c r="R1278" s="11" t="s">
        <v>241</v>
      </c>
      <c r="S1278" s="11" t="s">
        <v>104</v>
      </c>
      <c r="T1278" s="11">
        <v>93.338351524275495</v>
      </c>
      <c r="U1278" s="11" t="str">
        <f>IF(ISERROR(VLOOKUP(I1278,'BACK INFO'!F:F,1,0)),IF(ISERROR(VLOOKUP(I1278,'BACK INFO'!H:H,1,0)),K1278,'BACK INFO'!$H$1),'BACK INFO'!$G$1)</f>
        <v>SHOUTOUTAGENCY</v>
      </c>
    </row>
    <row r="1279" spans="1:21" s="11" customFormat="1" x14ac:dyDescent="0.35">
      <c r="A1279" s="11" t="s">
        <v>94</v>
      </c>
      <c r="B1279" s="11">
        <v>2018</v>
      </c>
      <c r="C1279" s="11">
        <v>11</v>
      </c>
      <c r="D1279" s="11" t="s">
        <v>95</v>
      </c>
      <c r="E1279" s="11" t="s">
        <v>96</v>
      </c>
      <c r="F1279" s="11" t="s">
        <v>700</v>
      </c>
      <c r="G1279" s="11" t="s">
        <v>241</v>
      </c>
      <c r="H1279" s="11" t="s">
        <v>98</v>
      </c>
      <c r="I1279" s="11" t="s">
        <v>429</v>
      </c>
      <c r="J1279" s="11" t="s">
        <v>99</v>
      </c>
      <c r="K1279" s="11" t="s">
        <v>245</v>
      </c>
      <c r="L1279" s="11" t="s">
        <v>246</v>
      </c>
      <c r="M1279" s="11" t="s">
        <v>246</v>
      </c>
      <c r="N1279" s="11">
        <v>33</v>
      </c>
      <c r="O1279" s="11">
        <v>2019</v>
      </c>
      <c r="P1279" s="11" t="s">
        <v>112</v>
      </c>
      <c r="Q1279" s="11" t="s">
        <v>112</v>
      </c>
      <c r="R1279" s="11" t="s">
        <v>241</v>
      </c>
      <c r="S1279" s="11" t="s">
        <v>104</v>
      </c>
      <c r="T1279" s="11">
        <v>1152</v>
      </c>
      <c r="U1279" s="11" t="str">
        <f>IF(ISERROR(VLOOKUP(I1279,'BACK INFO'!F:F,1,0)),IF(ISERROR(VLOOKUP(I1279,'BACK INFO'!H:H,1,0)),K1279,'BACK INFO'!$H$1),'BACK INFO'!$G$1)</f>
        <v>JULIUS ORTIZ MALDONADO</v>
      </c>
    </row>
    <row r="1280" spans="1:21" s="11" customFormat="1" x14ac:dyDescent="0.35">
      <c r="A1280" s="11" t="s">
        <v>94</v>
      </c>
      <c r="B1280" s="11">
        <v>2018</v>
      </c>
      <c r="C1280" s="11">
        <v>11</v>
      </c>
      <c r="D1280" s="11" t="s">
        <v>95</v>
      </c>
      <c r="E1280" s="11" t="s">
        <v>96</v>
      </c>
      <c r="F1280" s="11" t="s">
        <v>700</v>
      </c>
      <c r="G1280" s="11" t="s">
        <v>241</v>
      </c>
      <c r="H1280" s="11" t="s">
        <v>106</v>
      </c>
      <c r="I1280" s="11" t="s">
        <v>320</v>
      </c>
      <c r="J1280" s="11" t="s">
        <v>120</v>
      </c>
      <c r="K1280" s="11" t="s">
        <v>68</v>
      </c>
      <c r="L1280" s="11" t="s">
        <v>129</v>
      </c>
      <c r="M1280" s="11" t="s">
        <v>122</v>
      </c>
      <c r="N1280" s="11">
        <v>28</v>
      </c>
      <c r="O1280" s="11">
        <v>2019</v>
      </c>
      <c r="P1280" s="11" t="s">
        <v>112</v>
      </c>
      <c r="Q1280" s="11" t="s">
        <v>112</v>
      </c>
      <c r="R1280" s="11" t="s">
        <v>241</v>
      </c>
      <c r="S1280" s="11" t="s">
        <v>104</v>
      </c>
      <c r="T1280" s="11">
        <v>400.12043658261194</v>
      </c>
      <c r="U1280" s="11" t="str">
        <f>IF(ISERROR(VLOOKUP(I1280,'BACK INFO'!F:F,1,0)),IF(ISERROR(VLOOKUP(I1280,'BACK INFO'!H:H,1,0)),K1280,'BACK INFO'!$H$1),'BACK INFO'!$G$1)</f>
        <v>STEPHANIE VITALI</v>
      </c>
    </row>
    <row r="1281" spans="1:21" s="11" customFormat="1" x14ac:dyDescent="0.35">
      <c r="A1281" s="11" t="s">
        <v>94</v>
      </c>
      <c r="B1281" s="11">
        <v>2018</v>
      </c>
      <c r="C1281" s="11">
        <v>11</v>
      </c>
      <c r="D1281" s="11" t="s">
        <v>95</v>
      </c>
      <c r="E1281" s="11" t="s">
        <v>96</v>
      </c>
      <c r="F1281" s="11" t="s">
        <v>700</v>
      </c>
      <c r="G1281" s="11" t="s">
        <v>241</v>
      </c>
      <c r="H1281" s="11" t="s">
        <v>106</v>
      </c>
      <c r="I1281" s="11" t="s">
        <v>243</v>
      </c>
      <c r="J1281" s="11" t="s">
        <v>99</v>
      </c>
      <c r="K1281" s="11" t="s">
        <v>70</v>
      </c>
      <c r="L1281" s="11" t="s">
        <v>157</v>
      </c>
      <c r="M1281" s="11" t="s">
        <v>101</v>
      </c>
      <c r="N1281" s="11">
        <v>8</v>
      </c>
      <c r="O1281" s="11">
        <v>2019</v>
      </c>
      <c r="P1281" s="11" t="s">
        <v>112</v>
      </c>
      <c r="Q1281" s="11" t="s">
        <v>112</v>
      </c>
      <c r="R1281" s="11" t="s">
        <v>241</v>
      </c>
      <c r="S1281" s="11" t="s">
        <v>104</v>
      </c>
      <c r="T1281" s="11">
        <v>274</v>
      </c>
      <c r="U1281" s="11" t="str">
        <f>IF(ISERROR(VLOOKUP(I1281,'BACK INFO'!F:F,1,0)),IF(ISERROR(VLOOKUP(I1281,'BACK INFO'!H:H,1,0)),K1281,'BACK INFO'!$H$1),'BACK INFO'!$G$1)</f>
        <v>JUDITH ANN DEAL</v>
      </c>
    </row>
    <row r="1282" spans="1:21" s="11" customFormat="1" x14ac:dyDescent="0.35">
      <c r="A1282" s="11" t="s">
        <v>94</v>
      </c>
      <c r="B1282" s="11">
        <v>2018</v>
      </c>
      <c r="C1282" s="11">
        <v>11</v>
      </c>
      <c r="D1282" s="11" t="s">
        <v>95</v>
      </c>
      <c r="E1282" s="11" t="s">
        <v>96</v>
      </c>
      <c r="F1282" s="11" t="s">
        <v>700</v>
      </c>
      <c r="G1282" s="11" t="s">
        <v>241</v>
      </c>
      <c r="H1282" s="11" t="s">
        <v>106</v>
      </c>
      <c r="I1282" s="11" t="s">
        <v>156</v>
      </c>
      <c r="J1282" s="11" t="s">
        <v>99</v>
      </c>
      <c r="K1282" s="11" t="s">
        <v>70</v>
      </c>
      <c r="L1282" s="11" t="s">
        <v>157</v>
      </c>
      <c r="M1282" s="11" t="s">
        <v>101</v>
      </c>
      <c r="N1282" s="11">
        <v>138</v>
      </c>
      <c r="O1282" s="11">
        <v>2019</v>
      </c>
      <c r="P1282" s="11" t="s">
        <v>112</v>
      </c>
      <c r="Q1282" s="11" t="s">
        <v>112</v>
      </c>
      <c r="R1282" s="11" t="s">
        <v>241</v>
      </c>
      <c r="S1282" s="11" t="s">
        <v>104</v>
      </c>
      <c r="T1282" s="11">
        <v>2250</v>
      </c>
      <c r="U1282" s="11" t="str">
        <f>IF(ISERROR(VLOOKUP(I1282,'BACK INFO'!F:F,1,0)),IF(ISERROR(VLOOKUP(I1282,'BACK INFO'!H:H,1,0)),K1282,'BACK INFO'!$H$1),'BACK INFO'!$G$1)</f>
        <v>JUDITH ANN DEAL</v>
      </c>
    </row>
    <row r="1283" spans="1:21" s="11" customFormat="1" x14ac:dyDescent="0.35">
      <c r="A1283" s="11" t="s">
        <v>94</v>
      </c>
      <c r="B1283" s="11">
        <v>2018</v>
      </c>
      <c r="C1283" s="11">
        <v>11</v>
      </c>
      <c r="D1283" s="11" t="s">
        <v>95</v>
      </c>
      <c r="E1283" s="11" t="s">
        <v>96</v>
      </c>
      <c r="F1283" s="11" t="s">
        <v>700</v>
      </c>
      <c r="G1283" s="11" t="s">
        <v>241</v>
      </c>
      <c r="H1283" s="11" t="s">
        <v>106</v>
      </c>
      <c r="I1283" s="11" t="s">
        <v>281</v>
      </c>
      <c r="J1283" s="11" t="s">
        <v>99</v>
      </c>
      <c r="K1283" s="11" t="s">
        <v>245</v>
      </c>
      <c r="L1283" s="11" t="s">
        <v>114</v>
      </c>
      <c r="M1283" s="11" t="s">
        <v>101</v>
      </c>
      <c r="N1283" s="11">
        <v>4</v>
      </c>
      <c r="O1283" s="11">
        <v>2019</v>
      </c>
      <c r="P1283" s="11" t="s">
        <v>112</v>
      </c>
      <c r="Q1283" s="11" t="s">
        <v>112</v>
      </c>
      <c r="R1283" s="11" t="s">
        <v>241</v>
      </c>
      <c r="S1283" s="11" t="s">
        <v>104</v>
      </c>
      <c r="T1283" s="11">
        <v>168</v>
      </c>
      <c r="U1283" s="11" t="str">
        <f>IF(ISERROR(VLOOKUP(I1283,'BACK INFO'!F:F,1,0)),IF(ISERROR(VLOOKUP(I1283,'BACK INFO'!H:H,1,0)),K1283,'BACK INFO'!$H$1),'BACK INFO'!$G$1)</f>
        <v>JULIUS ORTIZ MALDONADO</v>
      </c>
    </row>
    <row r="1284" spans="1:21" s="11" customFormat="1" x14ac:dyDescent="0.35">
      <c r="A1284" s="11" t="s">
        <v>94</v>
      </c>
      <c r="B1284" s="11">
        <v>2018</v>
      </c>
      <c r="C1284" s="11">
        <v>11</v>
      </c>
      <c r="D1284" s="11" t="s">
        <v>95</v>
      </c>
      <c r="E1284" s="11" t="s">
        <v>96</v>
      </c>
      <c r="F1284" s="11" t="s">
        <v>700</v>
      </c>
      <c r="G1284" s="11" t="s">
        <v>241</v>
      </c>
      <c r="H1284" s="11" t="s">
        <v>106</v>
      </c>
      <c r="I1284" s="11" t="s">
        <v>244</v>
      </c>
      <c r="J1284" s="11" t="s">
        <v>99</v>
      </c>
      <c r="K1284" s="11" t="s">
        <v>245</v>
      </c>
      <c r="L1284" s="11" t="s">
        <v>246</v>
      </c>
      <c r="M1284" s="11" t="s">
        <v>246</v>
      </c>
      <c r="N1284" s="11">
        <v>68</v>
      </c>
      <c r="O1284" s="11">
        <v>2019</v>
      </c>
      <c r="P1284" s="11" t="s">
        <v>112</v>
      </c>
      <c r="Q1284" s="11" t="s">
        <v>112</v>
      </c>
      <c r="R1284" s="11" t="s">
        <v>241</v>
      </c>
      <c r="S1284" s="11" t="s">
        <v>104</v>
      </c>
      <c r="T1284" s="11">
        <v>1326</v>
      </c>
      <c r="U1284" s="11" t="str">
        <f>IF(ISERROR(VLOOKUP(I1284,'BACK INFO'!F:F,1,0)),IF(ISERROR(VLOOKUP(I1284,'BACK INFO'!H:H,1,0)),K1284,'BACK INFO'!$H$1),'BACK INFO'!$G$1)</f>
        <v>JULIUS ORTIZ MALDONADO</v>
      </c>
    </row>
    <row r="1285" spans="1:21" s="11" customFormat="1" x14ac:dyDescent="0.35">
      <c r="A1285" s="11" t="s">
        <v>94</v>
      </c>
      <c r="B1285" s="11">
        <v>2018</v>
      </c>
      <c r="C1285" s="11">
        <v>11</v>
      </c>
      <c r="D1285" s="11" t="s">
        <v>95</v>
      </c>
      <c r="E1285" s="11" t="s">
        <v>96</v>
      </c>
      <c r="F1285" s="11" t="s">
        <v>700</v>
      </c>
      <c r="G1285" s="11" t="s">
        <v>241</v>
      </c>
      <c r="H1285" s="11" t="s">
        <v>106</v>
      </c>
      <c r="I1285" s="11" t="s">
        <v>321</v>
      </c>
      <c r="J1285" s="11" t="s">
        <v>99</v>
      </c>
      <c r="K1285" s="11" t="s">
        <v>72</v>
      </c>
      <c r="L1285" s="11" t="s">
        <v>114</v>
      </c>
      <c r="M1285" s="11" t="s">
        <v>101</v>
      </c>
      <c r="N1285" s="11">
        <v>18</v>
      </c>
      <c r="O1285" s="11">
        <v>2019</v>
      </c>
      <c r="P1285" s="11" t="s">
        <v>112</v>
      </c>
      <c r="Q1285" s="11" t="s">
        <v>112</v>
      </c>
      <c r="R1285" s="11" t="s">
        <v>241</v>
      </c>
      <c r="S1285" s="11" t="s">
        <v>104</v>
      </c>
      <c r="T1285" s="11">
        <v>228</v>
      </c>
      <c r="U1285" s="11" t="str">
        <f>IF(ISERROR(VLOOKUP(I1285,'BACK INFO'!F:F,1,0)),IF(ISERROR(VLOOKUP(I1285,'BACK INFO'!H:H,1,0)),K1285,'BACK INFO'!$H$1),'BACK INFO'!$G$1)</f>
        <v>BILL MILLER AND COMPANY</v>
      </c>
    </row>
    <row r="1286" spans="1:21" s="11" customFormat="1" x14ac:dyDescent="0.35">
      <c r="A1286" s="11" t="s">
        <v>94</v>
      </c>
      <c r="B1286" s="11">
        <v>2018</v>
      </c>
      <c r="C1286" s="11">
        <v>11</v>
      </c>
      <c r="D1286" s="11" t="s">
        <v>95</v>
      </c>
      <c r="E1286" s="11" t="s">
        <v>96</v>
      </c>
      <c r="F1286" s="11" t="s">
        <v>700</v>
      </c>
      <c r="G1286" s="11" t="s">
        <v>241</v>
      </c>
      <c r="H1286" s="11" t="s">
        <v>106</v>
      </c>
      <c r="I1286" s="11" t="s">
        <v>405</v>
      </c>
      <c r="J1286" s="11" t="s">
        <v>99</v>
      </c>
      <c r="K1286" s="11" t="s">
        <v>71</v>
      </c>
      <c r="L1286" s="11" t="s">
        <v>164</v>
      </c>
      <c r="M1286" s="11" t="s">
        <v>101</v>
      </c>
      <c r="N1286" s="11">
        <v>20</v>
      </c>
      <c r="O1286" s="11">
        <v>2019</v>
      </c>
      <c r="P1286" s="11" t="s">
        <v>112</v>
      </c>
      <c r="Q1286" s="11" t="s">
        <v>112</v>
      </c>
      <c r="R1286" s="11" t="s">
        <v>241</v>
      </c>
      <c r="S1286" s="11" t="s">
        <v>104</v>
      </c>
      <c r="T1286" s="11">
        <v>326</v>
      </c>
      <c r="U1286" s="11" t="str">
        <f>IF(ISERROR(VLOOKUP(I1286,'BACK INFO'!F:F,1,0)),IF(ISERROR(VLOOKUP(I1286,'BACK INFO'!H:H,1,0)),K1286,'BACK INFO'!$H$1),'BACK INFO'!$G$1)</f>
        <v>HOLLY SALES INC.</v>
      </c>
    </row>
    <row r="1287" spans="1:21" s="11" customFormat="1" x14ac:dyDescent="0.35">
      <c r="A1287" s="11" t="s">
        <v>94</v>
      </c>
      <c r="B1287" s="11">
        <v>2018</v>
      </c>
      <c r="C1287" s="11">
        <v>11</v>
      </c>
      <c r="D1287" s="11" t="s">
        <v>95</v>
      </c>
      <c r="E1287" s="11" t="s">
        <v>96</v>
      </c>
      <c r="F1287" s="11" t="s">
        <v>700</v>
      </c>
      <c r="G1287" s="11" t="s">
        <v>241</v>
      </c>
      <c r="H1287" s="11" t="s">
        <v>106</v>
      </c>
      <c r="I1287" s="11" t="s">
        <v>123</v>
      </c>
      <c r="J1287" s="11" t="s">
        <v>99</v>
      </c>
      <c r="K1287" s="11" t="s">
        <v>68</v>
      </c>
      <c r="L1287" s="11" t="s">
        <v>129</v>
      </c>
      <c r="M1287" s="11" t="s">
        <v>122</v>
      </c>
      <c r="N1287" s="11">
        <v>6</v>
      </c>
      <c r="O1287" s="11">
        <v>2019</v>
      </c>
      <c r="P1287" s="11" t="s">
        <v>112</v>
      </c>
      <c r="Q1287" s="11" t="s">
        <v>112</v>
      </c>
      <c r="R1287" s="11" t="s">
        <v>241</v>
      </c>
      <c r="S1287" s="11" t="s">
        <v>104</v>
      </c>
      <c r="T1287" s="11">
        <v>213</v>
      </c>
      <c r="U1287" s="11" t="str">
        <f>IF(ISERROR(VLOOKUP(I1287,'BACK INFO'!F:F,1,0)),IF(ISERROR(VLOOKUP(I1287,'BACK INFO'!H:H,1,0)),K1287,'BACK INFO'!$H$1),'BACK INFO'!$G$1)</f>
        <v>STEPHANIE VITALI</v>
      </c>
    </row>
    <row r="1288" spans="1:21" s="11" customFormat="1" x14ac:dyDescent="0.35">
      <c r="A1288" s="11" t="s">
        <v>94</v>
      </c>
      <c r="B1288" s="11">
        <v>2018</v>
      </c>
      <c r="C1288" s="11">
        <v>11</v>
      </c>
      <c r="D1288" s="11" t="s">
        <v>95</v>
      </c>
      <c r="E1288" s="11" t="s">
        <v>96</v>
      </c>
      <c r="F1288" s="11" t="s">
        <v>700</v>
      </c>
      <c r="G1288" s="11" t="s">
        <v>241</v>
      </c>
      <c r="H1288" s="11" t="s">
        <v>106</v>
      </c>
      <c r="I1288" s="11" t="s">
        <v>161</v>
      </c>
      <c r="J1288" s="11" t="s">
        <v>99</v>
      </c>
      <c r="K1288" s="11" t="s">
        <v>70</v>
      </c>
      <c r="L1288" s="11" t="s">
        <v>157</v>
      </c>
      <c r="M1288" s="11" t="s">
        <v>101</v>
      </c>
      <c r="N1288" s="11">
        <v>16</v>
      </c>
      <c r="O1288" s="11">
        <v>2019</v>
      </c>
      <c r="P1288" s="11" t="s">
        <v>112</v>
      </c>
      <c r="Q1288" s="11" t="s">
        <v>112</v>
      </c>
      <c r="R1288" s="11" t="s">
        <v>241</v>
      </c>
      <c r="S1288" s="11" t="s">
        <v>104</v>
      </c>
      <c r="T1288" s="11">
        <v>345.79999999999995</v>
      </c>
      <c r="U1288" s="11" t="str">
        <f>IF(ISERROR(VLOOKUP(I1288,'BACK INFO'!F:F,1,0)),IF(ISERROR(VLOOKUP(I1288,'BACK INFO'!H:H,1,0)),K1288,'BACK INFO'!$H$1),'BACK INFO'!$G$1)</f>
        <v>JUDITH ANN DEAL</v>
      </c>
    </row>
    <row r="1289" spans="1:21" s="11" customFormat="1" x14ac:dyDescent="0.35">
      <c r="A1289" s="11" t="s">
        <v>94</v>
      </c>
      <c r="B1289" s="11">
        <v>2018</v>
      </c>
      <c r="C1289" s="11">
        <v>11</v>
      </c>
      <c r="D1289" s="11" t="s">
        <v>95</v>
      </c>
      <c r="E1289" s="11" t="s">
        <v>96</v>
      </c>
      <c r="F1289" s="11" t="s">
        <v>700</v>
      </c>
      <c r="G1289" s="11" t="s">
        <v>241</v>
      </c>
      <c r="H1289" s="11" t="s">
        <v>106</v>
      </c>
      <c r="I1289" s="11" t="s">
        <v>406</v>
      </c>
      <c r="J1289" s="11" t="s">
        <v>99</v>
      </c>
      <c r="K1289" s="11" t="s">
        <v>71</v>
      </c>
      <c r="L1289" s="11" t="s">
        <v>199</v>
      </c>
      <c r="M1289" s="11" t="s">
        <v>101</v>
      </c>
      <c r="N1289" s="11">
        <v>20</v>
      </c>
      <c r="O1289" s="11">
        <v>2019</v>
      </c>
      <c r="P1289" s="11" t="s">
        <v>112</v>
      </c>
      <c r="Q1289" s="11" t="s">
        <v>112</v>
      </c>
      <c r="R1289" s="11" t="s">
        <v>241</v>
      </c>
      <c r="S1289" s="11" t="s">
        <v>104</v>
      </c>
      <c r="T1289" s="11">
        <v>340</v>
      </c>
      <c r="U1289" s="11" t="str">
        <f>IF(ISERROR(VLOOKUP(I1289,'BACK INFO'!F:F,1,0)),IF(ISERROR(VLOOKUP(I1289,'BACK INFO'!H:H,1,0)),K1289,'BACK INFO'!$H$1),'BACK INFO'!$G$1)</f>
        <v>HOLLY SALES INC.</v>
      </c>
    </row>
    <row r="1290" spans="1:21" s="11" customFormat="1" x14ac:dyDescent="0.35">
      <c r="A1290" s="11" t="s">
        <v>94</v>
      </c>
      <c r="B1290" s="11">
        <v>2018</v>
      </c>
      <c r="C1290" s="11">
        <v>11</v>
      </c>
      <c r="D1290" s="11" t="s">
        <v>95</v>
      </c>
      <c r="E1290" s="11" t="s">
        <v>96</v>
      </c>
      <c r="F1290" s="11" t="s">
        <v>700</v>
      </c>
      <c r="G1290" s="11" t="s">
        <v>241</v>
      </c>
      <c r="H1290" s="11" t="s">
        <v>106</v>
      </c>
      <c r="I1290" s="11" t="s">
        <v>406</v>
      </c>
      <c r="J1290" s="11" t="s">
        <v>99</v>
      </c>
      <c r="K1290" s="11" t="s">
        <v>71</v>
      </c>
      <c r="L1290" s="11" t="s">
        <v>164</v>
      </c>
      <c r="M1290" s="11" t="s">
        <v>101</v>
      </c>
      <c r="N1290" s="11">
        <v>30</v>
      </c>
      <c r="O1290" s="11">
        <v>2019</v>
      </c>
      <c r="P1290" s="11" t="s">
        <v>112</v>
      </c>
      <c r="Q1290" s="11" t="s">
        <v>112</v>
      </c>
      <c r="R1290" s="11" t="s">
        <v>241</v>
      </c>
      <c r="S1290" s="11" t="s">
        <v>104</v>
      </c>
      <c r="T1290" s="11">
        <v>444</v>
      </c>
      <c r="U1290" s="11" t="str">
        <f>IF(ISERROR(VLOOKUP(I1290,'BACK INFO'!F:F,1,0)),IF(ISERROR(VLOOKUP(I1290,'BACK INFO'!H:H,1,0)),K1290,'BACK INFO'!$H$1),'BACK INFO'!$G$1)</f>
        <v>HOLLY SALES INC.</v>
      </c>
    </row>
    <row r="1291" spans="1:21" s="11" customFormat="1" x14ac:dyDescent="0.35">
      <c r="A1291" s="11" t="s">
        <v>94</v>
      </c>
      <c r="B1291" s="11">
        <v>2018</v>
      </c>
      <c r="C1291" s="11">
        <v>11</v>
      </c>
      <c r="D1291" s="11" t="s">
        <v>95</v>
      </c>
      <c r="E1291" s="11" t="s">
        <v>96</v>
      </c>
      <c r="F1291" s="11" t="s">
        <v>700</v>
      </c>
      <c r="G1291" s="11" t="s">
        <v>241</v>
      </c>
      <c r="H1291" s="11" t="s">
        <v>106</v>
      </c>
      <c r="I1291" s="11" t="s">
        <v>406</v>
      </c>
      <c r="J1291" s="11" t="s">
        <v>99</v>
      </c>
      <c r="K1291" s="11" t="s">
        <v>71</v>
      </c>
      <c r="L1291" s="11" t="s">
        <v>220</v>
      </c>
      <c r="M1291" s="11" t="s">
        <v>101</v>
      </c>
      <c r="N1291" s="11">
        <v>14</v>
      </c>
      <c r="O1291" s="11">
        <v>2019</v>
      </c>
      <c r="P1291" s="11" t="s">
        <v>112</v>
      </c>
      <c r="Q1291" s="11" t="s">
        <v>112</v>
      </c>
      <c r="R1291" s="11" t="s">
        <v>241</v>
      </c>
      <c r="S1291" s="11" t="s">
        <v>104</v>
      </c>
      <c r="T1291" s="11">
        <v>262</v>
      </c>
      <c r="U1291" s="11" t="str">
        <f>IF(ISERROR(VLOOKUP(I1291,'BACK INFO'!F:F,1,0)),IF(ISERROR(VLOOKUP(I1291,'BACK INFO'!H:H,1,0)),K1291,'BACK INFO'!$H$1),'BACK INFO'!$G$1)</f>
        <v>HOLLY SALES INC.</v>
      </c>
    </row>
    <row r="1292" spans="1:21" s="11" customFormat="1" x14ac:dyDescent="0.35">
      <c r="A1292" s="11" t="s">
        <v>94</v>
      </c>
      <c r="B1292" s="11">
        <v>2018</v>
      </c>
      <c r="C1292" s="11">
        <v>11</v>
      </c>
      <c r="D1292" s="11" t="s">
        <v>95</v>
      </c>
      <c r="E1292" s="11" t="s">
        <v>96</v>
      </c>
      <c r="F1292" s="11" t="s">
        <v>700</v>
      </c>
      <c r="G1292" s="11" t="s">
        <v>241</v>
      </c>
      <c r="H1292" s="11" t="s">
        <v>106</v>
      </c>
      <c r="I1292" s="11" t="s">
        <v>248</v>
      </c>
      <c r="J1292" s="11" t="s">
        <v>99</v>
      </c>
      <c r="K1292" s="11" t="s">
        <v>72</v>
      </c>
      <c r="L1292" s="11" t="s">
        <v>114</v>
      </c>
      <c r="M1292" s="11" t="s">
        <v>101</v>
      </c>
      <c r="N1292" s="11">
        <v>14</v>
      </c>
      <c r="O1292" s="11">
        <v>2019</v>
      </c>
      <c r="P1292" s="11" t="s">
        <v>112</v>
      </c>
      <c r="Q1292" s="11" t="s">
        <v>112</v>
      </c>
      <c r="R1292" s="11" t="s">
        <v>241</v>
      </c>
      <c r="S1292" s="11" t="s">
        <v>104</v>
      </c>
      <c r="T1292" s="11">
        <v>230</v>
      </c>
      <c r="U1292" s="11" t="str">
        <f>IF(ISERROR(VLOOKUP(I1292,'BACK INFO'!F:F,1,0)),IF(ISERROR(VLOOKUP(I1292,'BACK INFO'!H:H,1,0)),K1292,'BACK INFO'!$H$1),'BACK INFO'!$G$1)</f>
        <v>BILL MILLER AND COMPANY</v>
      </c>
    </row>
    <row r="1293" spans="1:21" s="11" customFormat="1" x14ac:dyDescent="0.35">
      <c r="A1293" s="11" t="s">
        <v>94</v>
      </c>
      <c r="B1293" s="11">
        <v>2018</v>
      </c>
      <c r="C1293" s="11">
        <v>11</v>
      </c>
      <c r="D1293" s="11" t="s">
        <v>95</v>
      </c>
      <c r="E1293" s="11" t="s">
        <v>96</v>
      </c>
      <c r="F1293" s="11" t="s">
        <v>700</v>
      </c>
      <c r="G1293" s="11" t="s">
        <v>241</v>
      </c>
      <c r="H1293" s="11" t="s">
        <v>106</v>
      </c>
      <c r="I1293" s="11" t="s">
        <v>289</v>
      </c>
      <c r="J1293" s="11" t="s">
        <v>99</v>
      </c>
      <c r="K1293" s="11" t="s">
        <v>70</v>
      </c>
      <c r="L1293" s="11" t="s">
        <v>157</v>
      </c>
      <c r="M1293" s="11" t="s">
        <v>101</v>
      </c>
      <c r="N1293" s="11">
        <v>33</v>
      </c>
      <c r="O1293" s="11">
        <v>2019</v>
      </c>
      <c r="P1293" s="11" t="s">
        <v>112</v>
      </c>
      <c r="Q1293" s="11" t="s">
        <v>112</v>
      </c>
      <c r="R1293" s="11" t="s">
        <v>241</v>
      </c>
      <c r="S1293" s="11" t="s">
        <v>104</v>
      </c>
      <c r="T1293" s="11">
        <v>767</v>
      </c>
      <c r="U1293" s="11" t="str">
        <f>IF(ISERROR(VLOOKUP(I1293,'BACK INFO'!F:F,1,0)),IF(ISERROR(VLOOKUP(I1293,'BACK INFO'!H:H,1,0)),K1293,'BACK INFO'!$H$1),'BACK INFO'!$G$1)</f>
        <v>JUDITH ANN DEAL</v>
      </c>
    </row>
    <row r="1294" spans="1:21" s="11" customFormat="1" x14ac:dyDescent="0.35">
      <c r="A1294" s="11" t="s">
        <v>94</v>
      </c>
      <c r="B1294" s="11">
        <v>2018</v>
      </c>
      <c r="C1294" s="11">
        <v>11</v>
      </c>
      <c r="D1294" s="11" t="s">
        <v>95</v>
      </c>
      <c r="E1294" s="11" t="s">
        <v>96</v>
      </c>
      <c r="F1294" s="11" t="s">
        <v>700</v>
      </c>
      <c r="G1294" s="11" t="s">
        <v>241</v>
      </c>
      <c r="H1294" s="11" t="s">
        <v>106</v>
      </c>
      <c r="I1294" s="11" t="s">
        <v>251</v>
      </c>
      <c r="J1294" s="11" t="s">
        <v>99</v>
      </c>
      <c r="K1294" s="11" t="s">
        <v>76</v>
      </c>
      <c r="L1294" s="11" t="s">
        <v>127</v>
      </c>
      <c r="M1294" s="11" t="s">
        <v>101</v>
      </c>
      <c r="N1294" s="11">
        <v>20</v>
      </c>
      <c r="O1294" s="11">
        <v>2019</v>
      </c>
      <c r="P1294" s="11" t="s">
        <v>112</v>
      </c>
      <c r="Q1294" s="11" t="s">
        <v>112</v>
      </c>
      <c r="R1294" s="11" t="s">
        <v>241</v>
      </c>
      <c r="S1294" s="11" t="s">
        <v>104</v>
      </c>
      <c r="T1294" s="11">
        <v>236</v>
      </c>
      <c r="U1294" s="11" t="str">
        <f>IF(ISERROR(VLOOKUP(I1294,'BACK INFO'!F:F,1,0)),IF(ISERROR(VLOOKUP(I1294,'BACK INFO'!H:H,1,0)),K1294,'BACK INFO'!$H$1),'BACK INFO'!$G$1)</f>
        <v>MIE MANNICHE</v>
      </c>
    </row>
    <row r="1295" spans="1:21" s="11" customFormat="1" x14ac:dyDescent="0.35">
      <c r="A1295" s="11" t="s">
        <v>94</v>
      </c>
      <c r="B1295" s="11">
        <v>2018</v>
      </c>
      <c r="C1295" s="11">
        <v>11</v>
      </c>
      <c r="D1295" s="11" t="s">
        <v>95</v>
      </c>
      <c r="E1295" s="11" t="s">
        <v>96</v>
      </c>
      <c r="F1295" s="11" t="s">
        <v>700</v>
      </c>
      <c r="G1295" s="11" t="s">
        <v>241</v>
      </c>
      <c r="H1295" s="11" t="s">
        <v>106</v>
      </c>
      <c r="I1295" s="11" t="s">
        <v>407</v>
      </c>
      <c r="J1295" s="11" t="s">
        <v>99</v>
      </c>
      <c r="K1295" s="11" t="s">
        <v>72</v>
      </c>
      <c r="L1295" s="11" t="s">
        <v>114</v>
      </c>
      <c r="M1295" s="11" t="s">
        <v>101</v>
      </c>
      <c r="N1295" s="11">
        <v>48</v>
      </c>
      <c r="O1295" s="11">
        <v>2019</v>
      </c>
      <c r="P1295" s="11" t="s">
        <v>112</v>
      </c>
      <c r="Q1295" s="11" t="s">
        <v>112</v>
      </c>
      <c r="R1295" s="11" t="s">
        <v>241</v>
      </c>
      <c r="S1295" s="11" t="s">
        <v>104</v>
      </c>
      <c r="T1295" s="11">
        <v>684</v>
      </c>
      <c r="U1295" s="11" t="str">
        <f>IF(ISERROR(VLOOKUP(I1295,'BACK INFO'!F:F,1,0)),IF(ISERROR(VLOOKUP(I1295,'BACK INFO'!H:H,1,0)),K1295,'BACK INFO'!$H$1),'BACK INFO'!$G$1)</f>
        <v>BILL MILLER AND COMPANY</v>
      </c>
    </row>
    <row r="1296" spans="1:21" s="11" customFormat="1" x14ac:dyDescent="0.35">
      <c r="A1296" s="11" t="s">
        <v>94</v>
      </c>
      <c r="B1296" s="11">
        <v>2018</v>
      </c>
      <c r="C1296" s="11">
        <v>11</v>
      </c>
      <c r="D1296" s="11" t="s">
        <v>95</v>
      </c>
      <c r="E1296" s="11" t="s">
        <v>96</v>
      </c>
      <c r="F1296" s="11" t="s">
        <v>700</v>
      </c>
      <c r="G1296" s="11" t="s">
        <v>241</v>
      </c>
      <c r="H1296" s="11" t="s">
        <v>106</v>
      </c>
      <c r="I1296" s="11" t="s">
        <v>278</v>
      </c>
      <c r="J1296" s="11" t="s">
        <v>99</v>
      </c>
      <c r="K1296" s="11" t="s">
        <v>71</v>
      </c>
      <c r="L1296" s="11" t="s">
        <v>164</v>
      </c>
      <c r="M1296" s="11" t="s">
        <v>101</v>
      </c>
      <c r="N1296" s="11">
        <v>76</v>
      </c>
      <c r="O1296" s="11">
        <v>2019</v>
      </c>
      <c r="P1296" s="11" t="s">
        <v>112</v>
      </c>
      <c r="Q1296" s="11" t="s">
        <v>112</v>
      </c>
      <c r="R1296" s="11" t="s">
        <v>241</v>
      </c>
      <c r="S1296" s="11" t="s">
        <v>104</v>
      </c>
      <c r="T1296" s="11">
        <v>1216</v>
      </c>
      <c r="U1296" s="11" t="str">
        <f>IF(ISERROR(VLOOKUP(I1296,'BACK INFO'!F:F,1,0)),IF(ISERROR(VLOOKUP(I1296,'BACK INFO'!H:H,1,0)),K1296,'BACK INFO'!$H$1),'BACK INFO'!$G$1)</f>
        <v>HOLLY SALES INC.</v>
      </c>
    </row>
    <row r="1297" spans="1:21" s="11" customFormat="1" x14ac:dyDescent="0.35">
      <c r="A1297" s="11" t="s">
        <v>94</v>
      </c>
      <c r="B1297" s="11">
        <v>2018</v>
      </c>
      <c r="C1297" s="11">
        <v>11</v>
      </c>
      <c r="D1297" s="11" t="s">
        <v>95</v>
      </c>
      <c r="E1297" s="11" t="s">
        <v>96</v>
      </c>
      <c r="F1297" s="11" t="s">
        <v>700</v>
      </c>
      <c r="G1297" s="11" t="s">
        <v>241</v>
      </c>
      <c r="H1297" s="11" t="s">
        <v>106</v>
      </c>
      <c r="I1297" s="11" t="s">
        <v>409</v>
      </c>
      <c r="J1297" s="11" t="s">
        <v>120</v>
      </c>
      <c r="K1297" s="11" t="s">
        <v>69</v>
      </c>
      <c r="L1297" s="11" t="s">
        <v>143</v>
      </c>
      <c r="M1297" s="11" t="s">
        <v>122</v>
      </c>
      <c r="N1297" s="11">
        <v>6</v>
      </c>
      <c r="O1297" s="11">
        <v>2019</v>
      </c>
      <c r="P1297" s="11" t="s">
        <v>112</v>
      </c>
      <c r="Q1297" s="11" t="s">
        <v>112</v>
      </c>
      <c r="R1297" s="11" t="s">
        <v>241</v>
      </c>
      <c r="S1297" s="11" t="s">
        <v>104</v>
      </c>
      <c r="T1297" s="11">
        <v>94.843808806925111</v>
      </c>
      <c r="U1297" s="11" t="str">
        <f>IF(ISERROR(VLOOKUP(I1297,'BACK INFO'!F:F,1,0)),IF(ISERROR(VLOOKUP(I1297,'BACK INFO'!H:H,1,0)),K1297,'BACK INFO'!$H$1),'BACK INFO'!$G$1)</f>
        <v>JULIE BERTRAND</v>
      </c>
    </row>
    <row r="1298" spans="1:21" s="11" customFormat="1" x14ac:dyDescent="0.35">
      <c r="A1298" s="11" t="s">
        <v>94</v>
      </c>
      <c r="B1298" s="11">
        <v>2018</v>
      </c>
      <c r="C1298" s="11">
        <v>11</v>
      </c>
      <c r="D1298" s="11" t="s">
        <v>95</v>
      </c>
      <c r="E1298" s="11" t="s">
        <v>96</v>
      </c>
      <c r="F1298" s="11" t="s">
        <v>700</v>
      </c>
      <c r="G1298" s="11" t="s">
        <v>241</v>
      </c>
      <c r="H1298" s="11" t="s">
        <v>106</v>
      </c>
      <c r="I1298" s="11" t="s">
        <v>255</v>
      </c>
      <c r="J1298" s="11" t="s">
        <v>99</v>
      </c>
      <c r="K1298" s="11" t="s">
        <v>72</v>
      </c>
      <c r="L1298" s="11" t="s">
        <v>114</v>
      </c>
      <c r="M1298" s="11" t="s">
        <v>101</v>
      </c>
      <c r="N1298" s="11">
        <v>80</v>
      </c>
      <c r="O1298" s="11">
        <v>2019</v>
      </c>
      <c r="P1298" s="11" t="s">
        <v>112</v>
      </c>
      <c r="Q1298" s="11" t="s">
        <v>112</v>
      </c>
      <c r="R1298" s="11" t="s">
        <v>241</v>
      </c>
      <c r="S1298" s="11" t="s">
        <v>104</v>
      </c>
      <c r="T1298" s="11">
        <v>986</v>
      </c>
      <c r="U1298" s="11" t="str">
        <f>IF(ISERROR(VLOOKUP(I1298,'BACK INFO'!F:F,1,0)),IF(ISERROR(VLOOKUP(I1298,'BACK INFO'!H:H,1,0)),K1298,'BACK INFO'!$H$1),'BACK INFO'!$G$1)</f>
        <v>BILL MILLER AND COMPANY</v>
      </c>
    </row>
    <row r="1299" spans="1:21" s="11" customFormat="1" x14ac:dyDescent="0.35">
      <c r="A1299" s="11" t="s">
        <v>94</v>
      </c>
      <c r="B1299" s="11">
        <v>2018</v>
      </c>
      <c r="C1299" s="11">
        <v>11</v>
      </c>
      <c r="D1299" s="11" t="s">
        <v>95</v>
      </c>
      <c r="E1299" s="11" t="s">
        <v>96</v>
      </c>
      <c r="F1299" s="11" t="s">
        <v>700</v>
      </c>
      <c r="G1299" s="11" t="s">
        <v>241</v>
      </c>
      <c r="H1299" s="11" t="s">
        <v>106</v>
      </c>
      <c r="I1299" s="11" t="s">
        <v>430</v>
      </c>
      <c r="J1299" s="11" t="s">
        <v>99</v>
      </c>
      <c r="K1299" s="11" t="s">
        <v>67</v>
      </c>
      <c r="L1299" s="11" t="s">
        <v>135</v>
      </c>
      <c r="M1299" s="11" t="s">
        <v>101</v>
      </c>
      <c r="N1299" s="11">
        <v>27</v>
      </c>
      <c r="O1299" s="11">
        <v>2019</v>
      </c>
      <c r="P1299" s="11" t="s">
        <v>112</v>
      </c>
      <c r="Q1299" s="11" t="s">
        <v>112</v>
      </c>
      <c r="R1299" s="11" t="s">
        <v>241</v>
      </c>
      <c r="S1299" s="11" t="s">
        <v>104</v>
      </c>
      <c r="T1299" s="11">
        <v>399</v>
      </c>
      <c r="U1299" s="11" t="str">
        <f>IF(ISERROR(VLOOKUP(I1299,'BACK INFO'!F:F,1,0)),IF(ISERROR(VLOOKUP(I1299,'BACK INFO'!H:H,1,0)),K1299,'BACK INFO'!$H$1),'BACK INFO'!$G$1)</f>
        <v>ANITA M. HOPKINS</v>
      </c>
    </row>
    <row r="1300" spans="1:21" s="11" customFormat="1" x14ac:dyDescent="0.35">
      <c r="A1300" s="11" t="s">
        <v>94</v>
      </c>
      <c r="B1300" s="11">
        <v>2018</v>
      </c>
      <c r="C1300" s="11">
        <v>11</v>
      </c>
      <c r="D1300" s="11" t="s">
        <v>95</v>
      </c>
      <c r="E1300" s="11" t="s">
        <v>96</v>
      </c>
      <c r="F1300" s="11" t="s">
        <v>700</v>
      </c>
      <c r="G1300" s="11" t="s">
        <v>241</v>
      </c>
      <c r="H1300" s="11" t="s">
        <v>106</v>
      </c>
      <c r="I1300" s="11" t="s">
        <v>410</v>
      </c>
      <c r="J1300" s="11" t="s">
        <v>99</v>
      </c>
      <c r="K1300" s="11" t="s">
        <v>72</v>
      </c>
      <c r="L1300" s="11" t="s">
        <v>114</v>
      </c>
      <c r="M1300" s="11" t="s">
        <v>101</v>
      </c>
      <c r="N1300" s="11">
        <v>18</v>
      </c>
      <c r="O1300" s="11">
        <v>2019</v>
      </c>
      <c r="P1300" s="11" t="s">
        <v>112</v>
      </c>
      <c r="Q1300" s="11" t="s">
        <v>112</v>
      </c>
      <c r="R1300" s="11" t="s">
        <v>241</v>
      </c>
      <c r="S1300" s="11" t="s">
        <v>104</v>
      </c>
      <c r="T1300" s="11">
        <v>270</v>
      </c>
      <c r="U1300" s="11" t="str">
        <f>IF(ISERROR(VLOOKUP(I1300,'BACK INFO'!F:F,1,0)),IF(ISERROR(VLOOKUP(I1300,'BACK INFO'!H:H,1,0)),K1300,'BACK INFO'!$H$1),'BACK INFO'!$G$1)</f>
        <v>BILL MILLER AND COMPANY</v>
      </c>
    </row>
    <row r="1301" spans="1:21" s="11" customFormat="1" x14ac:dyDescent="0.35">
      <c r="A1301" s="11" t="s">
        <v>94</v>
      </c>
      <c r="B1301" s="11">
        <v>2018</v>
      </c>
      <c r="C1301" s="11">
        <v>11</v>
      </c>
      <c r="D1301" s="11" t="s">
        <v>95</v>
      </c>
      <c r="E1301" s="11" t="s">
        <v>96</v>
      </c>
      <c r="F1301" s="11" t="s">
        <v>700</v>
      </c>
      <c r="G1301" s="11" t="s">
        <v>241</v>
      </c>
      <c r="H1301" s="11" t="s">
        <v>106</v>
      </c>
      <c r="I1301" s="11" t="s">
        <v>132</v>
      </c>
      <c r="J1301" s="11" t="s">
        <v>99</v>
      </c>
      <c r="K1301" s="11" t="s">
        <v>67</v>
      </c>
      <c r="L1301" s="11" t="s">
        <v>133</v>
      </c>
      <c r="M1301" s="11" t="s">
        <v>101</v>
      </c>
      <c r="N1301" s="11">
        <v>9</v>
      </c>
      <c r="O1301" s="11">
        <v>2019</v>
      </c>
      <c r="P1301" s="11" t="s">
        <v>112</v>
      </c>
      <c r="Q1301" s="11" t="s">
        <v>112</v>
      </c>
      <c r="R1301" s="11" t="s">
        <v>241</v>
      </c>
      <c r="S1301" s="11" t="s">
        <v>104</v>
      </c>
      <c r="T1301" s="11">
        <v>266</v>
      </c>
      <c r="U1301" s="11" t="str">
        <f>IF(ISERROR(VLOOKUP(I1301,'BACK INFO'!F:F,1,0)),IF(ISERROR(VLOOKUP(I1301,'BACK INFO'!H:H,1,0)),K1301,'BACK INFO'!$H$1),'BACK INFO'!$G$1)</f>
        <v>ANITA M. HOPKINS</v>
      </c>
    </row>
    <row r="1302" spans="1:21" s="11" customFormat="1" x14ac:dyDescent="0.35">
      <c r="A1302" s="11" t="s">
        <v>94</v>
      </c>
      <c r="B1302" s="11">
        <v>2018</v>
      </c>
      <c r="C1302" s="11">
        <v>11</v>
      </c>
      <c r="D1302" s="11" t="s">
        <v>95</v>
      </c>
      <c r="E1302" s="11" t="s">
        <v>96</v>
      </c>
      <c r="F1302" s="11" t="s">
        <v>700</v>
      </c>
      <c r="G1302" s="11" t="s">
        <v>241</v>
      </c>
      <c r="H1302" s="11" t="s">
        <v>106</v>
      </c>
      <c r="I1302" s="11" t="s">
        <v>295</v>
      </c>
      <c r="J1302" s="11" t="s">
        <v>99</v>
      </c>
      <c r="K1302" s="11" t="s">
        <v>72</v>
      </c>
      <c r="L1302" s="11" t="s">
        <v>114</v>
      </c>
      <c r="M1302" s="11" t="s">
        <v>101</v>
      </c>
      <c r="N1302" s="11">
        <v>18</v>
      </c>
      <c r="O1302" s="11">
        <v>2019</v>
      </c>
      <c r="P1302" s="11" t="s">
        <v>112</v>
      </c>
      <c r="Q1302" s="11" t="s">
        <v>112</v>
      </c>
      <c r="R1302" s="11" t="s">
        <v>241</v>
      </c>
      <c r="S1302" s="11" t="s">
        <v>104</v>
      </c>
      <c r="T1302" s="11">
        <v>150</v>
      </c>
      <c r="U1302" s="11" t="str">
        <f>IF(ISERROR(VLOOKUP(I1302,'BACK INFO'!F:F,1,0)),IF(ISERROR(VLOOKUP(I1302,'BACK INFO'!H:H,1,0)),K1302,'BACK INFO'!$H$1),'BACK INFO'!$G$1)</f>
        <v>BILL MILLER AND COMPANY</v>
      </c>
    </row>
    <row r="1303" spans="1:21" s="11" customFormat="1" x14ac:dyDescent="0.35">
      <c r="A1303" s="11" t="s">
        <v>94</v>
      </c>
      <c r="B1303" s="11">
        <v>2018</v>
      </c>
      <c r="C1303" s="11">
        <v>11</v>
      </c>
      <c r="D1303" s="11" t="s">
        <v>95</v>
      </c>
      <c r="E1303" s="11" t="s">
        <v>96</v>
      </c>
      <c r="F1303" s="11" t="s">
        <v>700</v>
      </c>
      <c r="G1303" s="11" t="s">
        <v>241</v>
      </c>
      <c r="H1303" s="11" t="s">
        <v>106</v>
      </c>
      <c r="I1303" s="11" t="s">
        <v>331</v>
      </c>
      <c r="J1303" s="11" t="s">
        <v>99</v>
      </c>
      <c r="K1303" s="11" t="s">
        <v>72</v>
      </c>
      <c r="L1303" s="11" t="s">
        <v>114</v>
      </c>
      <c r="M1303" s="11" t="s">
        <v>101</v>
      </c>
      <c r="N1303" s="11">
        <v>62</v>
      </c>
      <c r="O1303" s="11">
        <v>2019</v>
      </c>
      <c r="P1303" s="11" t="s">
        <v>112</v>
      </c>
      <c r="Q1303" s="11" t="s">
        <v>112</v>
      </c>
      <c r="R1303" s="11" t="s">
        <v>241</v>
      </c>
      <c r="S1303" s="11" t="s">
        <v>104</v>
      </c>
      <c r="T1303" s="11">
        <v>876</v>
      </c>
      <c r="U1303" s="11" t="str">
        <f>IF(ISERROR(VLOOKUP(I1303,'BACK INFO'!F:F,1,0)),IF(ISERROR(VLOOKUP(I1303,'BACK INFO'!H:H,1,0)),K1303,'BACK INFO'!$H$1),'BACK INFO'!$G$1)</f>
        <v>BILL MILLER AND COMPANY</v>
      </c>
    </row>
    <row r="1304" spans="1:21" s="11" customFormat="1" x14ac:dyDescent="0.35">
      <c r="A1304" s="11" t="s">
        <v>94</v>
      </c>
      <c r="B1304" s="11">
        <v>2018</v>
      </c>
      <c r="C1304" s="11">
        <v>11</v>
      </c>
      <c r="D1304" s="11" t="s">
        <v>95</v>
      </c>
      <c r="E1304" s="11" t="s">
        <v>96</v>
      </c>
      <c r="F1304" s="11" t="s">
        <v>700</v>
      </c>
      <c r="G1304" s="11" t="s">
        <v>241</v>
      </c>
      <c r="H1304" s="11" t="s">
        <v>106</v>
      </c>
      <c r="I1304" s="11" t="s">
        <v>391</v>
      </c>
      <c r="J1304" s="11" t="s">
        <v>99</v>
      </c>
      <c r="K1304" s="11" t="s">
        <v>75</v>
      </c>
      <c r="L1304" s="11" t="s">
        <v>273</v>
      </c>
      <c r="M1304" s="11" t="s">
        <v>101</v>
      </c>
      <c r="N1304" s="11">
        <v>22</v>
      </c>
      <c r="O1304" s="11">
        <v>2019</v>
      </c>
      <c r="P1304" s="11" t="s">
        <v>112</v>
      </c>
      <c r="Q1304" s="11" t="s">
        <v>112</v>
      </c>
      <c r="R1304" s="11" t="s">
        <v>241</v>
      </c>
      <c r="S1304" s="11" t="s">
        <v>104</v>
      </c>
      <c r="T1304" s="11">
        <v>350</v>
      </c>
      <c r="U1304" s="11" t="str">
        <f>IF(ISERROR(VLOOKUP(I1304,'BACK INFO'!F:F,1,0)),IF(ISERROR(VLOOKUP(I1304,'BACK INFO'!H:H,1,0)),K1304,'BACK INFO'!$H$1),'BACK INFO'!$G$1)</f>
        <v>LAURA BONG</v>
      </c>
    </row>
    <row r="1305" spans="1:21" s="11" customFormat="1" x14ac:dyDescent="0.35">
      <c r="A1305" s="11" t="s">
        <v>94</v>
      </c>
      <c r="B1305" s="11">
        <v>2018</v>
      </c>
      <c r="C1305" s="11">
        <v>11</v>
      </c>
      <c r="D1305" s="11" t="s">
        <v>95</v>
      </c>
      <c r="E1305" s="11" t="s">
        <v>96</v>
      </c>
      <c r="F1305" s="11" t="s">
        <v>700</v>
      </c>
      <c r="G1305" s="11" t="s">
        <v>241</v>
      </c>
      <c r="H1305" s="11" t="s">
        <v>106</v>
      </c>
      <c r="I1305" s="11" t="s">
        <v>166</v>
      </c>
      <c r="J1305" s="11" t="s">
        <v>120</v>
      </c>
      <c r="K1305" s="11" t="s">
        <v>69</v>
      </c>
      <c r="L1305" s="11" t="s">
        <v>143</v>
      </c>
      <c r="M1305" s="11" t="s">
        <v>122</v>
      </c>
      <c r="N1305" s="11">
        <v>48</v>
      </c>
      <c r="O1305" s="11">
        <v>2019</v>
      </c>
      <c r="P1305" s="11" t="s">
        <v>112</v>
      </c>
      <c r="Q1305" s="11" t="s">
        <v>112</v>
      </c>
      <c r="R1305" s="11" t="s">
        <v>241</v>
      </c>
      <c r="S1305" s="11" t="s">
        <v>104</v>
      </c>
      <c r="T1305" s="11">
        <v>740.68498306360561</v>
      </c>
      <c r="U1305" s="11" t="str">
        <f>IF(ISERROR(VLOOKUP(I1305,'BACK INFO'!F:F,1,0)),IF(ISERROR(VLOOKUP(I1305,'BACK INFO'!H:H,1,0)),K1305,'BACK INFO'!$H$1),'BACK INFO'!$G$1)</f>
        <v>JULIE BERTRAND</v>
      </c>
    </row>
    <row r="1306" spans="1:21" s="11" customFormat="1" x14ac:dyDescent="0.35">
      <c r="A1306" s="11" t="s">
        <v>94</v>
      </c>
      <c r="B1306" s="11">
        <v>2018</v>
      </c>
      <c r="C1306" s="11">
        <v>11</v>
      </c>
      <c r="D1306" s="11" t="s">
        <v>95</v>
      </c>
      <c r="E1306" s="11" t="s">
        <v>96</v>
      </c>
      <c r="F1306" s="11" t="s">
        <v>700</v>
      </c>
      <c r="G1306" s="11" t="s">
        <v>241</v>
      </c>
      <c r="H1306" s="11" t="s">
        <v>106</v>
      </c>
      <c r="I1306" s="11" t="s">
        <v>414</v>
      </c>
      <c r="J1306" s="11" t="s">
        <v>99</v>
      </c>
      <c r="K1306" s="11" t="s">
        <v>71</v>
      </c>
      <c r="L1306" s="11" t="s">
        <v>169</v>
      </c>
      <c r="M1306" s="11" t="s">
        <v>101</v>
      </c>
      <c r="N1306" s="11">
        <v>39</v>
      </c>
      <c r="O1306" s="11">
        <v>2019</v>
      </c>
      <c r="P1306" s="11" t="s">
        <v>112</v>
      </c>
      <c r="Q1306" s="11" t="s">
        <v>112</v>
      </c>
      <c r="R1306" s="11" t="s">
        <v>241</v>
      </c>
      <c r="S1306" s="11" t="s">
        <v>104</v>
      </c>
      <c r="T1306" s="11">
        <v>501</v>
      </c>
      <c r="U1306" s="11" t="str">
        <f>IF(ISERROR(VLOOKUP(I1306,'BACK INFO'!F:F,1,0)),IF(ISERROR(VLOOKUP(I1306,'BACK INFO'!H:H,1,0)),K1306,'BACK INFO'!$H$1),'BACK INFO'!$G$1)</f>
        <v>HOLLY SALES INC.</v>
      </c>
    </row>
    <row r="1307" spans="1:21" s="11" customFormat="1" x14ac:dyDescent="0.35">
      <c r="A1307" s="11" t="s">
        <v>94</v>
      </c>
      <c r="B1307" s="11">
        <v>2018</v>
      </c>
      <c r="C1307" s="11">
        <v>11</v>
      </c>
      <c r="D1307" s="11" t="s">
        <v>95</v>
      </c>
      <c r="E1307" s="11" t="s">
        <v>96</v>
      </c>
      <c r="F1307" s="11" t="s">
        <v>700</v>
      </c>
      <c r="G1307" s="11" t="s">
        <v>241</v>
      </c>
      <c r="H1307" s="11" t="s">
        <v>106</v>
      </c>
      <c r="I1307" s="11" t="s">
        <v>334</v>
      </c>
      <c r="J1307" s="11" t="s">
        <v>99</v>
      </c>
      <c r="K1307" s="11" t="s">
        <v>74</v>
      </c>
      <c r="L1307" s="11" t="s">
        <v>199</v>
      </c>
      <c r="M1307" s="11" t="s">
        <v>101</v>
      </c>
      <c r="N1307" s="11">
        <v>18</v>
      </c>
      <c r="O1307" s="11">
        <v>2019</v>
      </c>
      <c r="P1307" s="11" t="s">
        <v>112</v>
      </c>
      <c r="Q1307" s="11" t="s">
        <v>112</v>
      </c>
      <c r="R1307" s="11" t="s">
        <v>241</v>
      </c>
      <c r="S1307" s="11" t="s">
        <v>104</v>
      </c>
      <c r="T1307" s="11">
        <v>174</v>
      </c>
      <c r="U1307" s="11" t="str">
        <f>IF(ISERROR(VLOOKUP(I1307,'BACK INFO'!F:F,1,0)),IF(ISERROR(VLOOKUP(I1307,'BACK INFO'!H:H,1,0)),K1307,'BACK INFO'!$H$1),'BACK INFO'!$G$1)</f>
        <v>DENISE ARNETT</v>
      </c>
    </row>
    <row r="1308" spans="1:21" s="11" customFormat="1" x14ac:dyDescent="0.35">
      <c r="A1308" s="11" t="s">
        <v>94</v>
      </c>
      <c r="B1308" s="11">
        <v>2018</v>
      </c>
      <c r="C1308" s="11">
        <v>11</v>
      </c>
      <c r="D1308" s="11" t="s">
        <v>95</v>
      </c>
      <c r="E1308" s="11" t="s">
        <v>96</v>
      </c>
      <c r="F1308" s="11" t="s">
        <v>700</v>
      </c>
      <c r="G1308" s="11" t="s">
        <v>241</v>
      </c>
      <c r="H1308" s="11" t="s">
        <v>106</v>
      </c>
      <c r="I1308" s="11" t="s">
        <v>431</v>
      </c>
      <c r="J1308" s="11" t="s">
        <v>99</v>
      </c>
      <c r="K1308" s="11" t="s">
        <v>75</v>
      </c>
      <c r="L1308" s="11" t="s">
        <v>131</v>
      </c>
      <c r="M1308" s="11" t="s">
        <v>101</v>
      </c>
      <c r="N1308" s="11">
        <v>42</v>
      </c>
      <c r="O1308" s="11">
        <v>2019</v>
      </c>
      <c r="P1308" s="11" t="s">
        <v>112</v>
      </c>
      <c r="Q1308" s="11" t="s">
        <v>112</v>
      </c>
      <c r="R1308" s="11" t="s">
        <v>241</v>
      </c>
      <c r="S1308" s="11" t="s">
        <v>104</v>
      </c>
      <c r="T1308" s="11">
        <v>588</v>
      </c>
      <c r="U1308" s="11" t="str">
        <f>IF(ISERROR(VLOOKUP(I1308,'BACK INFO'!F:F,1,0)),IF(ISERROR(VLOOKUP(I1308,'BACK INFO'!H:H,1,0)),K1308,'BACK INFO'!$H$1),'BACK INFO'!$G$1)</f>
        <v>LAURA BONG</v>
      </c>
    </row>
    <row r="1309" spans="1:21" s="11" customFormat="1" x14ac:dyDescent="0.35">
      <c r="A1309" s="11" t="s">
        <v>94</v>
      </c>
      <c r="B1309" s="11">
        <v>2018</v>
      </c>
      <c r="C1309" s="11">
        <v>11</v>
      </c>
      <c r="D1309" s="11" t="s">
        <v>95</v>
      </c>
      <c r="E1309" s="11" t="s">
        <v>96</v>
      </c>
      <c r="F1309" s="11" t="s">
        <v>700</v>
      </c>
      <c r="G1309" s="11" t="s">
        <v>241</v>
      </c>
      <c r="H1309" s="11" t="s">
        <v>106</v>
      </c>
      <c r="I1309" s="11" t="s">
        <v>418</v>
      </c>
      <c r="J1309" s="11" t="s">
        <v>120</v>
      </c>
      <c r="K1309" s="11" t="s">
        <v>68</v>
      </c>
      <c r="L1309" s="11" t="s">
        <v>129</v>
      </c>
      <c r="M1309" s="11" t="s">
        <v>122</v>
      </c>
      <c r="N1309" s="11">
        <v>6</v>
      </c>
      <c r="O1309" s="11">
        <v>2019</v>
      </c>
      <c r="P1309" s="11" t="s">
        <v>112</v>
      </c>
      <c r="Q1309" s="11" t="s">
        <v>112</v>
      </c>
      <c r="R1309" s="11" t="s">
        <v>241</v>
      </c>
      <c r="S1309" s="11" t="s">
        <v>104</v>
      </c>
      <c r="T1309" s="11">
        <v>111.40383891607075</v>
      </c>
      <c r="U1309" s="11" t="str">
        <f>IF(ISERROR(VLOOKUP(I1309,'BACK INFO'!F:F,1,0)),IF(ISERROR(VLOOKUP(I1309,'BACK INFO'!H:H,1,0)),K1309,'BACK INFO'!$H$1),'BACK INFO'!$G$1)</f>
        <v>STEPHANIE VITALI</v>
      </c>
    </row>
    <row r="1310" spans="1:21" s="11" customFormat="1" x14ac:dyDescent="0.35">
      <c r="A1310" s="11" t="s">
        <v>94</v>
      </c>
      <c r="B1310" s="11">
        <v>2018</v>
      </c>
      <c r="C1310" s="11">
        <v>11</v>
      </c>
      <c r="D1310" s="11" t="s">
        <v>95</v>
      </c>
      <c r="E1310" s="11" t="s">
        <v>96</v>
      </c>
      <c r="F1310" s="11" t="s">
        <v>700</v>
      </c>
      <c r="G1310" s="11" t="s">
        <v>241</v>
      </c>
      <c r="H1310" s="11" t="s">
        <v>106</v>
      </c>
      <c r="I1310" s="11" t="s">
        <v>422</v>
      </c>
      <c r="J1310" s="11" t="s">
        <v>120</v>
      </c>
      <c r="K1310" s="11" t="s">
        <v>69</v>
      </c>
      <c r="L1310" s="11" t="s">
        <v>143</v>
      </c>
      <c r="M1310" s="11" t="s">
        <v>122</v>
      </c>
      <c r="N1310" s="11">
        <v>6</v>
      </c>
      <c r="O1310" s="11">
        <v>2019</v>
      </c>
      <c r="P1310" s="11" t="s">
        <v>112</v>
      </c>
      <c r="Q1310" s="11" t="s">
        <v>112</v>
      </c>
      <c r="R1310" s="11" t="s">
        <v>241</v>
      </c>
      <c r="S1310" s="11" t="s">
        <v>104</v>
      </c>
      <c r="T1310" s="11">
        <v>130.97478359051561</v>
      </c>
      <c r="U1310" s="11" t="str">
        <f>IF(ISERROR(VLOOKUP(I1310,'BACK INFO'!F:F,1,0)),IF(ISERROR(VLOOKUP(I1310,'BACK INFO'!H:H,1,0)),K1310,'BACK INFO'!$H$1),'BACK INFO'!$G$1)</f>
        <v>JULIE BERTRAND</v>
      </c>
    </row>
    <row r="1311" spans="1:21" s="11" customFormat="1" x14ac:dyDescent="0.35">
      <c r="A1311" s="11" t="s">
        <v>94</v>
      </c>
      <c r="B1311" s="11">
        <v>2018</v>
      </c>
      <c r="C1311" s="11">
        <v>11</v>
      </c>
      <c r="D1311" s="11" t="s">
        <v>95</v>
      </c>
      <c r="E1311" s="11" t="s">
        <v>96</v>
      </c>
      <c r="F1311" s="11" t="s">
        <v>700</v>
      </c>
      <c r="G1311" s="11" t="s">
        <v>241</v>
      </c>
      <c r="H1311" s="11" t="s">
        <v>106</v>
      </c>
      <c r="I1311" s="11" t="s">
        <v>423</v>
      </c>
      <c r="J1311" s="11" t="s">
        <v>99</v>
      </c>
      <c r="K1311" s="11" t="s">
        <v>73</v>
      </c>
      <c r="L1311" s="11" t="s">
        <v>127</v>
      </c>
      <c r="M1311" s="11" t="s">
        <v>101</v>
      </c>
      <c r="N1311" s="11">
        <v>17</v>
      </c>
      <c r="O1311" s="11">
        <v>2019</v>
      </c>
      <c r="P1311" s="11" t="s">
        <v>112</v>
      </c>
      <c r="Q1311" s="11" t="s">
        <v>112</v>
      </c>
      <c r="R1311" s="11" t="s">
        <v>241</v>
      </c>
      <c r="S1311" s="11" t="s">
        <v>104</v>
      </c>
      <c r="T1311" s="11">
        <v>315</v>
      </c>
      <c r="U1311" s="11" t="str">
        <f>IF(ISERROR(VLOOKUP(I1311,'BACK INFO'!F:F,1,0)),IF(ISERROR(VLOOKUP(I1311,'BACK INFO'!H:H,1,0)),K1311,'BACK INFO'!$H$1),'BACK INFO'!$G$1)</f>
        <v>PHYLLIS POSNER</v>
      </c>
    </row>
    <row r="1312" spans="1:21" s="11" customFormat="1" x14ac:dyDescent="0.35">
      <c r="A1312" s="11" t="s">
        <v>94</v>
      </c>
      <c r="B1312" s="11">
        <v>2018</v>
      </c>
      <c r="C1312" s="11">
        <v>11</v>
      </c>
      <c r="D1312" s="11" t="s">
        <v>95</v>
      </c>
      <c r="E1312" s="11" t="s">
        <v>96</v>
      </c>
      <c r="F1312" s="11" t="s">
        <v>700</v>
      </c>
      <c r="G1312" s="11" t="s">
        <v>241</v>
      </c>
      <c r="H1312" s="11" t="s">
        <v>106</v>
      </c>
      <c r="I1312" s="11" t="s">
        <v>205</v>
      </c>
      <c r="J1312" s="11" t="s">
        <v>99</v>
      </c>
      <c r="K1312" s="11" t="s">
        <v>67</v>
      </c>
      <c r="L1312" s="11" t="s">
        <v>133</v>
      </c>
      <c r="M1312" s="11" t="s">
        <v>101</v>
      </c>
      <c r="N1312" s="11">
        <v>15</v>
      </c>
      <c r="O1312" s="11">
        <v>2019</v>
      </c>
      <c r="P1312" s="11" t="s">
        <v>112</v>
      </c>
      <c r="Q1312" s="11" t="s">
        <v>112</v>
      </c>
      <c r="R1312" s="11" t="s">
        <v>241</v>
      </c>
      <c r="S1312" s="11" t="s">
        <v>104</v>
      </c>
      <c r="T1312" s="11">
        <v>135</v>
      </c>
      <c r="U1312" s="11" t="str">
        <f>IF(ISERROR(VLOOKUP(I1312,'BACK INFO'!F:F,1,0)),IF(ISERROR(VLOOKUP(I1312,'BACK INFO'!H:H,1,0)),K1312,'BACK INFO'!$H$1),'BACK INFO'!$G$1)</f>
        <v>ANITA M. HOPKINS</v>
      </c>
    </row>
    <row r="1313" spans="1:21" s="11" customFormat="1" x14ac:dyDescent="0.35">
      <c r="A1313" s="11" t="s">
        <v>94</v>
      </c>
      <c r="B1313" s="11">
        <v>2018</v>
      </c>
      <c r="C1313" s="11">
        <v>11</v>
      </c>
      <c r="D1313" s="11" t="s">
        <v>95</v>
      </c>
      <c r="E1313" s="11" t="s">
        <v>96</v>
      </c>
      <c r="F1313" s="11" t="s">
        <v>700</v>
      </c>
      <c r="G1313" s="11" t="s">
        <v>241</v>
      </c>
      <c r="H1313" s="11" t="s">
        <v>106</v>
      </c>
      <c r="I1313" s="11" t="s">
        <v>386</v>
      </c>
      <c r="J1313" s="11" t="s">
        <v>99</v>
      </c>
      <c r="K1313" s="11" t="s">
        <v>72</v>
      </c>
      <c r="L1313" s="11" t="s">
        <v>114</v>
      </c>
      <c r="M1313" s="11" t="s">
        <v>101</v>
      </c>
      <c r="N1313" s="11">
        <v>12</v>
      </c>
      <c r="O1313" s="11">
        <v>2019</v>
      </c>
      <c r="P1313" s="11" t="s">
        <v>112</v>
      </c>
      <c r="Q1313" s="11" t="s">
        <v>112</v>
      </c>
      <c r="R1313" s="11" t="s">
        <v>241</v>
      </c>
      <c r="S1313" s="11" t="s">
        <v>104</v>
      </c>
      <c r="T1313" s="11">
        <v>144</v>
      </c>
      <c r="U1313" s="11" t="str">
        <f>IF(ISERROR(VLOOKUP(I1313,'BACK INFO'!F:F,1,0)),IF(ISERROR(VLOOKUP(I1313,'BACK INFO'!H:H,1,0)),K1313,'BACK INFO'!$H$1),'BACK INFO'!$G$1)</f>
        <v>BILL MILLER AND COMPANY</v>
      </c>
    </row>
    <row r="1314" spans="1:21" s="11" customFormat="1" x14ac:dyDescent="0.35">
      <c r="A1314" s="11" t="s">
        <v>94</v>
      </c>
      <c r="B1314" s="11">
        <v>2018</v>
      </c>
      <c r="C1314" s="11">
        <v>11</v>
      </c>
      <c r="D1314" s="11" t="s">
        <v>95</v>
      </c>
      <c r="E1314" s="11" t="s">
        <v>96</v>
      </c>
      <c r="F1314" s="11" t="s">
        <v>700</v>
      </c>
      <c r="G1314" s="11" t="s">
        <v>241</v>
      </c>
      <c r="H1314" s="11" t="s">
        <v>106</v>
      </c>
      <c r="I1314" s="11" t="s">
        <v>428</v>
      </c>
      <c r="J1314" s="11" t="s">
        <v>120</v>
      </c>
      <c r="K1314" s="11" t="s">
        <v>66</v>
      </c>
      <c r="L1314" s="11" t="s">
        <v>297</v>
      </c>
      <c r="M1314" s="11" t="s">
        <v>122</v>
      </c>
      <c r="N1314" s="11">
        <v>3</v>
      </c>
      <c r="O1314" s="11">
        <v>2019</v>
      </c>
      <c r="P1314" s="11" t="s">
        <v>112</v>
      </c>
      <c r="Q1314" s="11" t="s">
        <v>112</v>
      </c>
      <c r="R1314" s="11" t="s">
        <v>241</v>
      </c>
      <c r="S1314" s="11" t="s">
        <v>104</v>
      </c>
      <c r="T1314" s="11">
        <v>30.109145652992098</v>
      </c>
      <c r="U1314" s="11" t="str">
        <f>IF(ISERROR(VLOOKUP(I1314,'BACK INFO'!F:F,1,0)),IF(ISERROR(VLOOKUP(I1314,'BACK INFO'!H:H,1,0)),K1314,'BACK INFO'!$H$1),'BACK INFO'!$G$1)</f>
        <v>SHOUTOUTAGENCY</v>
      </c>
    </row>
    <row r="1315" spans="1:21" s="11" customFormat="1" x14ac:dyDescent="0.35">
      <c r="A1315" s="11" t="s">
        <v>94</v>
      </c>
      <c r="B1315" s="11">
        <v>2018</v>
      </c>
      <c r="C1315" s="11">
        <v>11</v>
      </c>
      <c r="D1315" s="11" t="s">
        <v>95</v>
      </c>
      <c r="E1315" s="11" t="s">
        <v>96</v>
      </c>
      <c r="F1315" s="11" t="s">
        <v>700</v>
      </c>
      <c r="G1315" s="11" t="s">
        <v>241</v>
      </c>
      <c r="H1315" s="11" t="s">
        <v>110</v>
      </c>
      <c r="I1315" s="11" t="s">
        <v>189</v>
      </c>
      <c r="J1315" s="11" t="s">
        <v>99</v>
      </c>
      <c r="K1315" s="11" t="s">
        <v>73</v>
      </c>
      <c r="L1315" s="11" t="s">
        <v>127</v>
      </c>
      <c r="M1315" s="11" t="s">
        <v>101</v>
      </c>
      <c r="N1315" s="11">
        <v>80</v>
      </c>
      <c r="O1315" s="11">
        <v>2019</v>
      </c>
      <c r="P1315" s="11" t="s">
        <v>112</v>
      </c>
      <c r="Q1315" s="11" t="s">
        <v>112</v>
      </c>
      <c r="R1315" s="11" t="s">
        <v>241</v>
      </c>
      <c r="S1315" s="11" t="s">
        <v>104</v>
      </c>
      <c r="T1315" s="11">
        <v>2534.4</v>
      </c>
      <c r="U1315" s="11" t="str">
        <f>IF(ISERROR(VLOOKUP(I1315,'BACK INFO'!F:F,1,0)),IF(ISERROR(VLOOKUP(I1315,'BACK INFO'!H:H,1,0)),K1315,'BACK INFO'!$H$1),'BACK INFO'!$G$1)</f>
        <v>PHYLLIS POSNER</v>
      </c>
    </row>
    <row r="1316" spans="1:21" s="11" customFormat="1" x14ac:dyDescent="0.35">
      <c r="A1316" s="11" t="s">
        <v>94</v>
      </c>
      <c r="B1316" s="11">
        <v>2018</v>
      </c>
      <c r="C1316" s="11">
        <v>11</v>
      </c>
      <c r="D1316" s="11" t="s">
        <v>95</v>
      </c>
      <c r="E1316" s="11" t="s">
        <v>96</v>
      </c>
      <c r="F1316" s="11" t="s">
        <v>700</v>
      </c>
      <c r="G1316" s="11" t="s">
        <v>241</v>
      </c>
      <c r="H1316" s="11" t="s">
        <v>110</v>
      </c>
      <c r="I1316" s="11" t="s">
        <v>205</v>
      </c>
      <c r="J1316" s="11" t="s">
        <v>99</v>
      </c>
      <c r="K1316" s="11" t="s">
        <v>67</v>
      </c>
      <c r="L1316" s="11" t="s">
        <v>133</v>
      </c>
      <c r="M1316" s="11" t="s">
        <v>101</v>
      </c>
      <c r="N1316" s="11">
        <v>32</v>
      </c>
      <c r="O1316" s="11">
        <v>2019</v>
      </c>
      <c r="P1316" s="11" t="s">
        <v>112</v>
      </c>
      <c r="Q1316" s="11" t="s">
        <v>112</v>
      </c>
      <c r="R1316" s="11" t="s">
        <v>241</v>
      </c>
      <c r="S1316" s="11" t="s">
        <v>104</v>
      </c>
      <c r="T1316" s="11">
        <v>1111</v>
      </c>
      <c r="U1316" s="11" t="str">
        <f>IF(ISERROR(VLOOKUP(I1316,'BACK INFO'!F:F,1,0)),IF(ISERROR(VLOOKUP(I1316,'BACK INFO'!H:H,1,0)),K1316,'BACK INFO'!$H$1),'BACK INFO'!$G$1)</f>
        <v>ANITA M. HOPKINS</v>
      </c>
    </row>
    <row r="1317" spans="1:21" s="11" customFormat="1" x14ac:dyDescent="0.35">
      <c r="A1317" s="11" t="s">
        <v>94</v>
      </c>
      <c r="B1317" s="11">
        <v>2018</v>
      </c>
      <c r="C1317" s="11">
        <v>11</v>
      </c>
      <c r="D1317" s="11" t="s">
        <v>95</v>
      </c>
      <c r="E1317" s="11" t="s">
        <v>96</v>
      </c>
      <c r="F1317" s="11" t="s">
        <v>700</v>
      </c>
      <c r="G1317" s="11" t="s">
        <v>241</v>
      </c>
      <c r="H1317" s="11" t="s">
        <v>110</v>
      </c>
      <c r="I1317" s="11" t="s">
        <v>206</v>
      </c>
      <c r="J1317" s="11" t="s">
        <v>99</v>
      </c>
      <c r="K1317" s="11" t="s">
        <v>74</v>
      </c>
      <c r="L1317" s="11" t="s">
        <v>199</v>
      </c>
      <c r="M1317" s="11" t="s">
        <v>101</v>
      </c>
      <c r="N1317" s="11">
        <v>7</v>
      </c>
      <c r="O1317" s="11">
        <v>2019</v>
      </c>
      <c r="P1317" s="11" t="s">
        <v>112</v>
      </c>
      <c r="Q1317" s="11" t="s">
        <v>112</v>
      </c>
      <c r="R1317" s="11" t="s">
        <v>241</v>
      </c>
      <c r="S1317" s="11" t="s">
        <v>104</v>
      </c>
      <c r="T1317" s="11">
        <v>273</v>
      </c>
      <c r="U1317" s="11" t="str">
        <f>IF(ISERROR(VLOOKUP(I1317,'BACK INFO'!F:F,1,0)),IF(ISERROR(VLOOKUP(I1317,'BACK INFO'!H:H,1,0)),K1317,'BACK INFO'!$H$1),'BACK INFO'!$G$1)</f>
        <v>DENISE ARNETT</v>
      </c>
    </row>
    <row r="1318" spans="1:21" s="11" customFormat="1" x14ac:dyDescent="0.35">
      <c r="A1318" s="11" t="s">
        <v>94</v>
      </c>
      <c r="B1318" s="11">
        <v>2018</v>
      </c>
      <c r="C1318" s="11">
        <v>11</v>
      </c>
      <c r="D1318" s="11" t="s">
        <v>95</v>
      </c>
      <c r="E1318" s="11" t="s">
        <v>96</v>
      </c>
      <c r="F1318" s="11" t="s">
        <v>700</v>
      </c>
      <c r="G1318" s="11" t="s">
        <v>241</v>
      </c>
      <c r="H1318" s="11" t="s">
        <v>110</v>
      </c>
      <c r="I1318" s="11" t="s">
        <v>426</v>
      </c>
      <c r="J1318" s="11" t="s">
        <v>120</v>
      </c>
      <c r="K1318" s="11" t="s">
        <v>68</v>
      </c>
      <c r="L1318" s="11" t="s">
        <v>129</v>
      </c>
      <c r="M1318" s="11" t="s">
        <v>122</v>
      </c>
      <c r="N1318" s="11">
        <v>9</v>
      </c>
      <c r="O1318" s="11">
        <v>2019</v>
      </c>
      <c r="P1318" s="11" t="s">
        <v>112</v>
      </c>
      <c r="Q1318" s="11" t="s">
        <v>112</v>
      </c>
      <c r="R1318" s="11" t="s">
        <v>241</v>
      </c>
      <c r="S1318" s="11" t="s">
        <v>104</v>
      </c>
      <c r="T1318" s="11">
        <v>317.6514866390666</v>
      </c>
      <c r="U1318" s="11" t="str">
        <f>IF(ISERROR(VLOOKUP(I1318,'BACK INFO'!F:F,1,0)),IF(ISERROR(VLOOKUP(I1318,'BACK INFO'!H:H,1,0)),K1318,'BACK INFO'!$H$1),'BACK INFO'!$G$1)</f>
        <v>STEPHANIE VITALI</v>
      </c>
    </row>
    <row r="1319" spans="1:21" s="11" customFormat="1" x14ac:dyDescent="0.35">
      <c r="A1319" s="11" t="s">
        <v>94</v>
      </c>
      <c r="B1319" s="11">
        <v>2018</v>
      </c>
      <c r="C1319" s="11">
        <v>11</v>
      </c>
      <c r="D1319" s="11" t="s">
        <v>95</v>
      </c>
      <c r="E1319" s="11" t="s">
        <v>96</v>
      </c>
      <c r="F1319" s="11" t="s">
        <v>700</v>
      </c>
      <c r="G1319" s="11" t="s">
        <v>241</v>
      </c>
      <c r="H1319" s="11" t="s">
        <v>110</v>
      </c>
      <c r="I1319" s="11" t="s">
        <v>214</v>
      </c>
      <c r="J1319" s="11" t="s">
        <v>99</v>
      </c>
      <c r="K1319" s="11" t="s">
        <v>74</v>
      </c>
      <c r="L1319" s="11" t="s">
        <v>199</v>
      </c>
      <c r="M1319" s="11" t="s">
        <v>101</v>
      </c>
      <c r="N1319" s="11">
        <v>13</v>
      </c>
      <c r="O1319" s="11">
        <v>2019</v>
      </c>
      <c r="P1319" s="11" t="s">
        <v>112</v>
      </c>
      <c r="Q1319" s="11" t="s">
        <v>112</v>
      </c>
      <c r="R1319" s="11" t="s">
        <v>241</v>
      </c>
      <c r="S1319" s="11" t="s">
        <v>104</v>
      </c>
      <c r="T1319" s="11">
        <v>453</v>
      </c>
      <c r="U1319" s="11" t="str">
        <f>IF(ISERROR(VLOOKUP(I1319,'BACK INFO'!F:F,1,0)),IF(ISERROR(VLOOKUP(I1319,'BACK INFO'!H:H,1,0)),K1319,'BACK INFO'!$H$1),'BACK INFO'!$G$1)</f>
        <v>DENISE ARNETT</v>
      </c>
    </row>
    <row r="1320" spans="1:21" s="11" customFormat="1" x14ac:dyDescent="0.35">
      <c r="A1320" s="11" t="s">
        <v>94</v>
      </c>
      <c r="B1320" s="11">
        <v>2018</v>
      </c>
      <c r="C1320" s="11">
        <v>11</v>
      </c>
      <c r="D1320" s="11" t="s">
        <v>95</v>
      </c>
      <c r="E1320" s="11" t="s">
        <v>96</v>
      </c>
      <c r="F1320" s="11" t="s">
        <v>700</v>
      </c>
      <c r="G1320" s="11" t="s">
        <v>241</v>
      </c>
      <c r="H1320" s="11" t="s">
        <v>110</v>
      </c>
      <c r="I1320" s="11" t="s">
        <v>432</v>
      </c>
      <c r="J1320" s="11" t="s">
        <v>99</v>
      </c>
      <c r="K1320" s="11" t="s">
        <v>74</v>
      </c>
      <c r="L1320" s="11" t="s">
        <v>199</v>
      </c>
      <c r="M1320" s="11" t="s">
        <v>101</v>
      </c>
      <c r="N1320" s="11">
        <v>48</v>
      </c>
      <c r="O1320" s="11">
        <v>2019</v>
      </c>
      <c r="P1320" s="11" t="s">
        <v>112</v>
      </c>
      <c r="Q1320" s="11" t="s">
        <v>112</v>
      </c>
      <c r="R1320" s="11" t="s">
        <v>241</v>
      </c>
      <c r="S1320" s="11" t="s">
        <v>104</v>
      </c>
      <c r="T1320" s="11">
        <v>1808</v>
      </c>
      <c r="U1320" s="11" t="str">
        <f>IF(ISERROR(VLOOKUP(I1320,'BACK INFO'!F:F,1,0)),IF(ISERROR(VLOOKUP(I1320,'BACK INFO'!H:H,1,0)),K1320,'BACK INFO'!$H$1),'BACK INFO'!$G$1)</f>
        <v>DENISE ARNETT</v>
      </c>
    </row>
    <row r="1321" spans="1:21" s="11" customFormat="1" x14ac:dyDescent="0.35">
      <c r="A1321" s="11" t="s">
        <v>94</v>
      </c>
      <c r="B1321" s="11">
        <v>2018</v>
      </c>
      <c r="C1321" s="11">
        <v>11</v>
      </c>
      <c r="D1321" s="11" t="s">
        <v>95</v>
      </c>
      <c r="E1321" s="11" t="s">
        <v>96</v>
      </c>
      <c r="F1321" s="11" t="s">
        <v>700</v>
      </c>
      <c r="G1321" s="11" t="s">
        <v>241</v>
      </c>
      <c r="H1321" s="11" t="s">
        <v>117</v>
      </c>
      <c r="I1321" s="11" t="s">
        <v>356</v>
      </c>
      <c r="J1321" s="11" t="s">
        <v>99</v>
      </c>
      <c r="K1321" s="11" t="s">
        <v>75</v>
      </c>
      <c r="L1321" s="11" t="s">
        <v>273</v>
      </c>
      <c r="M1321" s="11" t="s">
        <v>101</v>
      </c>
      <c r="N1321" s="11">
        <v>3</v>
      </c>
      <c r="O1321" s="11">
        <v>2019</v>
      </c>
      <c r="P1321" s="11" t="s">
        <v>112</v>
      </c>
      <c r="Q1321" s="11" t="s">
        <v>112</v>
      </c>
      <c r="R1321" s="11" t="s">
        <v>241</v>
      </c>
      <c r="S1321" s="11" t="s">
        <v>104</v>
      </c>
      <c r="T1321" s="11">
        <v>102</v>
      </c>
      <c r="U1321" s="11" t="str">
        <f>IF(ISERROR(VLOOKUP(I1321,'BACK INFO'!F:F,1,0)),IF(ISERROR(VLOOKUP(I1321,'BACK INFO'!H:H,1,0)),K1321,'BACK INFO'!$H$1),'BACK INFO'!$G$1)</f>
        <v>LAURA BONG</v>
      </c>
    </row>
    <row r="1322" spans="1:21" s="11" customFormat="1" x14ac:dyDescent="0.35">
      <c r="A1322" s="11" t="s">
        <v>94</v>
      </c>
      <c r="B1322" s="11">
        <v>2018</v>
      </c>
      <c r="C1322" s="11">
        <v>11</v>
      </c>
      <c r="D1322" s="11" t="s">
        <v>95</v>
      </c>
      <c r="E1322" s="11" t="s">
        <v>96</v>
      </c>
      <c r="F1322" s="11" t="s">
        <v>700</v>
      </c>
      <c r="G1322" s="11" t="s">
        <v>241</v>
      </c>
      <c r="H1322" s="11" t="s">
        <v>117</v>
      </c>
      <c r="I1322" s="11" t="s">
        <v>283</v>
      </c>
      <c r="J1322" s="11" t="s">
        <v>99</v>
      </c>
      <c r="K1322" s="11" t="s">
        <v>72</v>
      </c>
      <c r="L1322" s="11" t="s">
        <v>114</v>
      </c>
      <c r="M1322" s="11" t="s">
        <v>101</v>
      </c>
      <c r="N1322" s="11">
        <v>5</v>
      </c>
      <c r="O1322" s="11">
        <v>2019</v>
      </c>
      <c r="P1322" s="11" t="s">
        <v>112</v>
      </c>
      <c r="Q1322" s="11" t="s">
        <v>112</v>
      </c>
      <c r="R1322" s="11" t="s">
        <v>241</v>
      </c>
      <c r="S1322" s="11" t="s">
        <v>104</v>
      </c>
      <c r="T1322" s="11">
        <v>155</v>
      </c>
      <c r="U1322" s="11" t="str">
        <f>IF(ISERROR(VLOOKUP(I1322,'BACK INFO'!F:F,1,0)),IF(ISERROR(VLOOKUP(I1322,'BACK INFO'!H:H,1,0)),K1322,'BACK INFO'!$H$1),'BACK INFO'!$G$1)</f>
        <v>BILL MILLER AND COMPANY</v>
      </c>
    </row>
    <row r="1323" spans="1:21" s="11" customFormat="1" x14ac:dyDescent="0.35">
      <c r="A1323" s="11" t="s">
        <v>94</v>
      </c>
      <c r="B1323" s="11">
        <v>2018</v>
      </c>
      <c r="C1323" s="11">
        <v>11</v>
      </c>
      <c r="D1323" s="11" t="s">
        <v>95</v>
      </c>
      <c r="E1323" s="11" t="s">
        <v>96</v>
      </c>
      <c r="F1323" s="11" t="s">
        <v>700</v>
      </c>
      <c r="G1323" s="11" t="s">
        <v>241</v>
      </c>
      <c r="H1323" s="11" t="s">
        <v>117</v>
      </c>
      <c r="I1323" s="11" t="s">
        <v>244</v>
      </c>
      <c r="J1323" s="11" t="s">
        <v>99</v>
      </c>
      <c r="K1323" s="11" t="s">
        <v>245</v>
      </c>
      <c r="L1323" s="11" t="s">
        <v>246</v>
      </c>
      <c r="M1323" s="11" t="s">
        <v>246</v>
      </c>
      <c r="N1323" s="11">
        <v>81</v>
      </c>
      <c r="O1323" s="11">
        <v>2019</v>
      </c>
      <c r="P1323" s="11" t="s">
        <v>112</v>
      </c>
      <c r="Q1323" s="11" t="s">
        <v>112</v>
      </c>
      <c r="R1323" s="11" t="s">
        <v>241</v>
      </c>
      <c r="S1323" s="11" t="s">
        <v>104</v>
      </c>
      <c r="T1323" s="11">
        <v>2637</v>
      </c>
      <c r="U1323" s="11" t="str">
        <f>IF(ISERROR(VLOOKUP(I1323,'BACK INFO'!F:F,1,0)),IF(ISERROR(VLOOKUP(I1323,'BACK INFO'!H:H,1,0)),K1323,'BACK INFO'!$H$1),'BACK INFO'!$G$1)</f>
        <v>JULIUS ORTIZ MALDONADO</v>
      </c>
    </row>
    <row r="1324" spans="1:21" s="11" customFormat="1" x14ac:dyDescent="0.35">
      <c r="A1324" s="11" t="s">
        <v>94</v>
      </c>
      <c r="B1324" s="11">
        <v>2018</v>
      </c>
      <c r="C1324" s="11">
        <v>11</v>
      </c>
      <c r="D1324" s="11" t="s">
        <v>95</v>
      </c>
      <c r="E1324" s="11" t="s">
        <v>96</v>
      </c>
      <c r="F1324" s="11" t="s">
        <v>700</v>
      </c>
      <c r="G1324" s="11" t="s">
        <v>241</v>
      </c>
      <c r="H1324" s="11" t="s">
        <v>117</v>
      </c>
      <c r="I1324" s="11" t="s">
        <v>321</v>
      </c>
      <c r="J1324" s="11" t="s">
        <v>99</v>
      </c>
      <c r="K1324" s="11" t="s">
        <v>72</v>
      </c>
      <c r="L1324" s="11" t="s">
        <v>114</v>
      </c>
      <c r="M1324" s="11" t="s">
        <v>101</v>
      </c>
      <c r="N1324" s="11">
        <v>6</v>
      </c>
      <c r="O1324" s="11">
        <v>2019</v>
      </c>
      <c r="P1324" s="11" t="s">
        <v>112</v>
      </c>
      <c r="Q1324" s="11" t="s">
        <v>112</v>
      </c>
      <c r="R1324" s="11" t="s">
        <v>241</v>
      </c>
      <c r="S1324" s="11" t="s">
        <v>104</v>
      </c>
      <c r="T1324" s="11">
        <v>192</v>
      </c>
      <c r="U1324" s="11" t="str">
        <f>IF(ISERROR(VLOOKUP(I1324,'BACK INFO'!F:F,1,0)),IF(ISERROR(VLOOKUP(I1324,'BACK INFO'!H:H,1,0)),K1324,'BACK INFO'!$H$1),'BACK INFO'!$G$1)</f>
        <v>BILL MILLER AND COMPANY</v>
      </c>
    </row>
    <row r="1325" spans="1:21" s="11" customFormat="1" x14ac:dyDescent="0.35">
      <c r="A1325" s="11" t="s">
        <v>94</v>
      </c>
      <c r="B1325" s="11">
        <v>2018</v>
      </c>
      <c r="C1325" s="11">
        <v>11</v>
      </c>
      <c r="D1325" s="11" t="s">
        <v>95</v>
      </c>
      <c r="E1325" s="11" t="s">
        <v>96</v>
      </c>
      <c r="F1325" s="11" t="s">
        <v>700</v>
      </c>
      <c r="G1325" s="11" t="s">
        <v>241</v>
      </c>
      <c r="H1325" s="11" t="s">
        <v>117</v>
      </c>
      <c r="I1325" s="11" t="s">
        <v>123</v>
      </c>
      <c r="J1325" s="11" t="s">
        <v>99</v>
      </c>
      <c r="K1325" s="11" t="s">
        <v>68</v>
      </c>
      <c r="L1325" s="11" t="s">
        <v>129</v>
      </c>
      <c r="M1325" s="11" t="s">
        <v>122</v>
      </c>
      <c r="N1325" s="11">
        <v>26</v>
      </c>
      <c r="O1325" s="11">
        <v>2019</v>
      </c>
      <c r="P1325" s="11" t="s">
        <v>112</v>
      </c>
      <c r="Q1325" s="11" t="s">
        <v>112</v>
      </c>
      <c r="R1325" s="11" t="s">
        <v>241</v>
      </c>
      <c r="S1325" s="11" t="s">
        <v>104</v>
      </c>
      <c r="T1325" s="11">
        <v>833</v>
      </c>
      <c r="U1325" s="11" t="str">
        <f>IF(ISERROR(VLOOKUP(I1325,'BACK INFO'!F:F,1,0)),IF(ISERROR(VLOOKUP(I1325,'BACK INFO'!H:H,1,0)),K1325,'BACK INFO'!$H$1),'BACK INFO'!$G$1)</f>
        <v>STEPHANIE VITALI</v>
      </c>
    </row>
    <row r="1326" spans="1:21" s="11" customFormat="1" x14ac:dyDescent="0.35">
      <c r="A1326" s="11" t="s">
        <v>94</v>
      </c>
      <c r="B1326" s="11">
        <v>2018</v>
      </c>
      <c r="C1326" s="11">
        <v>11</v>
      </c>
      <c r="D1326" s="11" t="s">
        <v>95</v>
      </c>
      <c r="E1326" s="11" t="s">
        <v>96</v>
      </c>
      <c r="F1326" s="11" t="s">
        <v>700</v>
      </c>
      <c r="G1326" s="11" t="s">
        <v>241</v>
      </c>
      <c r="H1326" s="11" t="s">
        <v>117</v>
      </c>
      <c r="I1326" s="11" t="s">
        <v>287</v>
      </c>
      <c r="J1326" s="11" t="s">
        <v>99</v>
      </c>
      <c r="K1326" s="11" t="s">
        <v>70</v>
      </c>
      <c r="L1326" s="11" t="s">
        <v>157</v>
      </c>
      <c r="M1326" s="11" t="s">
        <v>101</v>
      </c>
      <c r="N1326" s="11">
        <v>156</v>
      </c>
      <c r="O1326" s="11">
        <v>2019</v>
      </c>
      <c r="P1326" s="11" t="s">
        <v>112</v>
      </c>
      <c r="Q1326" s="11" t="s">
        <v>112</v>
      </c>
      <c r="R1326" s="11" t="s">
        <v>241</v>
      </c>
      <c r="S1326" s="11" t="s">
        <v>104</v>
      </c>
      <c r="T1326" s="11">
        <v>5057</v>
      </c>
      <c r="U1326" s="11" t="str">
        <f>IF(ISERROR(VLOOKUP(I1326,'BACK INFO'!F:F,1,0)),IF(ISERROR(VLOOKUP(I1326,'BACK INFO'!H:H,1,0)),K1326,'BACK INFO'!$H$1),'BACK INFO'!$G$1)</f>
        <v>JUDITH ANN DEAL</v>
      </c>
    </row>
    <row r="1327" spans="1:21" s="11" customFormat="1" x14ac:dyDescent="0.35">
      <c r="A1327" s="11" t="s">
        <v>94</v>
      </c>
      <c r="B1327" s="11">
        <v>2018</v>
      </c>
      <c r="C1327" s="11">
        <v>11</v>
      </c>
      <c r="D1327" s="11" t="s">
        <v>95</v>
      </c>
      <c r="E1327" s="11" t="s">
        <v>96</v>
      </c>
      <c r="F1327" s="11" t="s">
        <v>700</v>
      </c>
      <c r="G1327" s="11" t="s">
        <v>241</v>
      </c>
      <c r="H1327" s="11" t="s">
        <v>117</v>
      </c>
      <c r="I1327" s="11" t="s">
        <v>248</v>
      </c>
      <c r="J1327" s="11" t="s">
        <v>99</v>
      </c>
      <c r="K1327" s="11" t="s">
        <v>72</v>
      </c>
      <c r="L1327" s="11" t="s">
        <v>114</v>
      </c>
      <c r="M1327" s="11" t="s">
        <v>101</v>
      </c>
      <c r="N1327" s="11">
        <v>168</v>
      </c>
      <c r="O1327" s="11">
        <v>2019</v>
      </c>
      <c r="P1327" s="11" t="s">
        <v>112</v>
      </c>
      <c r="Q1327" s="11" t="s">
        <v>112</v>
      </c>
      <c r="R1327" s="11" t="s">
        <v>241</v>
      </c>
      <c r="S1327" s="11" t="s">
        <v>104</v>
      </c>
      <c r="T1327" s="11">
        <v>5398</v>
      </c>
      <c r="U1327" s="11" t="str">
        <f>IF(ISERROR(VLOOKUP(I1327,'BACK INFO'!F:F,1,0)),IF(ISERROR(VLOOKUP(I1327,'BACK INFO'!H:H,1,0)),K1327,'BACK INFO'!$H$1),'BACK INFO'!$G$1)</f>
        <v>BILL MILLER AND COMPANY</v>
      </c>
    </row>
    <row r="1328" spans="1:21" s="11" customFormat="1" x14ac:dyDescent="0.35">
      <c r="A1328" s="11" t="s">
        <v>94</v>
      </c>
      <c r="B1328" s="11">
        <v>2018</v>
      </c>
      <c r="C1328" s="11">
        <v>11</v>
      </c>
      <c r="D1328" s="11" t="s">
        <v>95</v>
      </c>
      <c r="E1328" s="11" t="s">
        <v>96</v>
      </c>
      <c r="F1328" s="11" t="s">
        <v>700</v>
      </c>
      <c r="G1328" s="11" t="s">
        <v>241</v>
      </c>
      <c r="H1328" s="11" t="s">
        <v>117</v>
      </c>
      <c r="I1328" s="11" t="s">
        <v>264</v>
      </c>
      <c r="J1328" s="11" t="s">
        <v>99</v>
      </c>
      <c r="K1328" s="11" t="s">
        <v>72</v>
      </c>
      <c r="L1328" s="11" t="s">
        <v>114</v>
      </c>
      <c r="M1328" s="11" t="s">
        <v>101</v>
      </c>
      <c r="N1328" s="11">
        <v>157</v>
      </c>
      <c r="O1328" s="11">
        <v>2019</v>
      </c>
      <c r="P1328" s="11" t="s">
        <v>112</v>
      </c>
      <c r="Q1328" s="11" t="s">
        <v>112</v>
      </c>
      <c r="R1328" s="11" t="s">
        <v>241</v>
      </c>
      <c r="S1328" s="11" t="s">
        <v>104</v>
      </c>
      <c r="T1328" s="11">
        <v>4999</v>
      </c>
      <c r="U1328" s="11" t="str">
        <f>IF(ISERROR(VLOOKUP(I1328,'BACK INFO'!F:F,1,0)),IF(ISERROR(VLOOKUP(I1328,'BACK INFO'!H:H,1,0)),K1328,'BACK INFO'!$H$1),'BACK INFO'!$G$1)</f>
        <v>BILL MILLER AND COMPANY</v>
      </c>
    </row>
    <row r="1329" spans="1:21" s="11" customFormat="1" x14ac:dyDescent="0.35">
      <c r="A1329" s="11" t="s">
        <v>94</v>
      </c>
      <c r="B1329" s="11">
        <v>2018</v>
      </c>
      <c r="C1329" s="11">
        <v>11</v>
      </c>
      <c r="D1329" s="11" t="s">
        <v>95</v>
      </c>
      <c r="E1329" s="11" t="s">
        <v>96</v>
      </c>
      <c r="F1329" s="11" t="s">
        <v>700</v>
      </c>
      <c r="G1329" s="11" t="s">
        <v>241</v>
      </c>
      <c r="H1329" s="11" t="s">
        <v>117</v>
      </c>
      <c r="I1329" s="11" t="s">
        <v>289</v>
      </c>
      <c r="J1329" s="11" t="s">
        <v>99</v>
      </c>
      <c r="K1329" s="11" t="s">
        <v>70</v>
      </c>
      <c r="L1329" s="11" t="s">
        <v>157</v>
      </c>
      <c r="M1329" s="11" t="s">
        <v>101</v>
      </c>
      <c r="N1329" s="11">
        <v>15</v>
      </c>
      <c r="O1329" s="11">
        <v>2019</v>
      </c>
      <c r="P1329" s="11" t="s">
        <v>112</v>
      </c>
      <c r="Q1329" s="11" t="s">
        <v>112</v>
      </c>
      <c r="R1329" s="11" t="s">
        <v>241</v>
      </c>
      <c r="S1329" s="11" t="s">
        <v>104</v>
      </c>
      <c r="T1329" s="11">
        <v>496</v>
      </c>
      <c r="U1329" s="11" t="str">
        <f>IF(ISERROR(VLOOKUP(I1329,'BACK INFO'!F:F,1,0)),IF(ISERROR(VLOOKUP(I1329,'BACK INFO'!H:H,1,0)),K1329,'BACK INFO'!$H$1),'BACK INFO'!$G$1)</f>
        <v>JUDITH ANN DEAL</v>
      </c>
    </row>
    <row r="1330" spans="1:21" s="11" customFormat="1" x14ac:dyDescent="0.35">
      <c r="A1330" s="11" t="s">
        <v>94</v>
      </c>
      <c r="B1330" s="11">
        <v>2018</v>
      </c>
      <c r="C1330" s="11">
        <v>11</v>
      </c>
      <c r="D1330" s="11" t="s">
        <v>95</v>
      </c>
      <c r="E1330" s="11" t="s">
        <v>96</v>
      </c>
      <c r="F1330" s="11" t="s">
        <v>700</v>
      </c>
      <c r="G1330" s="11" t="s">
        <v>241</v>
      </c>
      <c r="H1330" s="11" t="s">
        <v>117</v>
      </c>
      <c r="I1330" s="11" t="s">
        <v>363</v>
      </c>
      <c r="J1330" s="11" t="s">
        <v>99</v>
      </c>
      <c r="K1330" s="11" t="s">
        <v>72</v>
      </c>
      <c r="L1330" s="11" t="s">
        <v>364</v>
      </c>
      <c r="M1330" s="11" t="s">
        <v>101</v>
      </c>
      <c r="N1330" s="11">
        <v>3</v>
      </c>
      <c r="O1330" s="11">
        <v>2019</v>
      </c>
      <c r="P1330" s="11" t="s">
        <v>112</v>
      </c>
      <c r="Q1330" s="11" t="s">
        <v>112</v>
      </c>
      <c r="R1330" s="11" t="s">
        <v>241</v>
      </c>
      <c r="S1330" s="11" t="s">
        <v>104</v>
      </c>
      <c r="T1330" s="11">
        <v>93</v>
      </c>
      <c r="U1330" s="11" t="str">
        <f>IF(ISERROR(VLOOKUP(I1330,'BACK INFO'!F:F,1,0)),IF(ISERROR(VLOOKUP(I1330,'BACK INFO'!H:H,1,0)),K1330,'BACK INFO'!$H$1),'BACK INFO'!$G$1)</f>
        <v>BILL MILLER AND COMPANY</v>
      </c>
    </row>
    <row r="1331" spans="1:21" s="11" customFormat="1" x14ac:dyDescent="0.35">
      <c r="A1331" s="11" t="s">
        <v>94</v>
      </c>
      <c r="B1331" s="11">
        <v>2018</v>
      </c>
      <c r="C1331" s="11">
        <v>11</v>
      </c>
      <c r="D1331" s="11" t="s">
        <v>95</v>
      </c>
      <c r="E1331" s="11" t="s">
        <v>96</v>
      </c>
      <c r="F1331" s="11" t="s">
        <v>700</v>
      </c>
      <c r="G1331" s="11" t="s">
        <v>241</v>
      </c>
      <c r="H1331" s="11" t="s">
        <v>117</v>
      </c>
      <c r="I1331" s="11" t="s">
        <v>148</v>
      </c>
      <c r="J1331" s="11" t="s">
        <v>99</v>
      </c>
      <c r="K1331" s="11" t="s">
        <v>71</v>
      </c>
      <c r="L1331" s="11" t="s">
        <v>149</v>
      </c>
      <c r="M1331" s="11" t="s">
        <v>101</v>
      </c>
      <c r="N1331" s="11">
        <v>39</v>
      </c>
      <c r="O1331" s="11">
        <v>2019</v>
      </c>
      <c r="P1331" s="11" t="s">
        <v>112</v>
      </c>
      <c r="Q1331" s="11" t="s">
        <v>112</v>
      </c>
      <c r="R1331" s="11" t="s">
        <v>241</v>
      </c>
      <c r="S1331" s="11" t="s">
        <v>104</v>
      </c>
      <c r="T1331" s="11">
        <v>1252</v>
      </c>
      <c r="U1331" s="11" t="str">
        <f>IF(ISERROR(VLOOKUP(I1331,'BACK INFO'!F:F,1,0)),IF(ISERROR(VLOOKUP(I1331,'BACK INFO'!H:H,1,0)),K1331,'BACK INFO'!$H$1),'BACK INFO'!$G$1)</f>
        <v>HOLLY SALES INC.</v>
      </c>
    </row>
    <row r="1332" spans="1:21" s="11" customFormat="1" x14ac:dyDescent="0.35">
      <c r="A1332" s="11" t="s">
        <v>94</v>
      </c>
      <c r="B1332" s="11">
        <v>2018</v>
      </c>
      <c r="C1332" s="11">
        <v>11</v>
      </c>
      <c r="D1332" s="11" t="s">
        <v>95</v>
      </c>
      <c r="E1332" s="11" t="s">
        <v>96</v>
      </c>
      <c r="F1332" s="11" t="s">
        <v>700</v>
      </c>
      <c r="G1332" s="11" t="s">
        <v>241</v>
      </c>
      <c r="H1332" s="11" t="s">
        <v>117</v>
      </c>
      <c r="I1332" s="11" t="s">
        <v>389</v>
      </c>
      <c r="J1332" s="11" t="s">
        <v>99</v>
      </c>
      <c r="K1332" s="11" t="s">
        <v>67</v>
      </c>
      <c r="L1332" s="11" t="s">
        <v>135</v>
      </c>
      <c r="M1332" s="11" t="s">
        <v>101</v>
      </c>
      <c r="N1332" s="11">
        <v>54</v>
      </c>
      <c r="O1332" s="11">
        <v>2019</v>
      </c>
      <c r="P1332" s="11" t="s">
        <v>112</v>
      </c>
      <c r="Q1332" s="11" t="s">
        <v>112</v>
      </c>
      <c r="R1332" s="11" t="s">
        <v>241</v>
      </c>
      <c r="S1332" s="11" t="s">
        <v>104</v>
      </c>
      <c r="T1332" s="11">
        <v>1666.5</v>
      </c>
      <c r="U1332" s="11" t="str">
        <f>IF(ISERROR(VLOOKUP(I1332,'BACK INFO'!F:F,1,0)),IF(ISERROR(VLOOKUP(I1332,'BACK INFO'!H:H,1,0)),K1332,'BACK INFO'!$H$1),'BACK INFO'!$G$1)</f>
        <v>ANITA M. HOPKINS</v>
      </c>
    </row>
    <row r="1333" spans="1:21" s="11" customFormat="1" x14ac:dyDescent="0.35">
      <c r="A1333" s="11" t="s">
        <v>94</v>
      </c>
      <c r="B1333" s="11">
        <v>2018</v>
      </c>
      <c r="C1333" s="11">
        <v>11</v>
      </c>
      <c r="D1333" s="11" t="s">
        <v>95</v>
      </c>
      <c r="E1333" s="11" t="s">
        <v>96</v>
      </c>
      <c r="F1333" s="11" t="s">
        <v>700</v>
      </c>
      <c r="G1333" s="11" t="s">
        <v>241</v>
      </c>
      <c r="H1333" s="11" t="s">
        <v>117</v>
      </c>
      <c r="I1333" s="11" t="s">
        <v>407</v>
      </c>
      <c r="J1333" s="11" t="s">
        <v>99</v>
      </c>
      <c r="K1333" s="11" t="s">
        <v>72</v>
      </c>
      <c r="L1333" s="11" t="s">
        <v>114</v>
      </c>
      <c r="M1333" s="11" t="s">
        <v>101</v>
      </c>
      <c r="N1333" s="11">
        <v>74</v>
      </c>
      <c r="O1333" s="11">
        <v>2019</v>
      </c>
      <c r="P1333" s="11" t="s">
        <v>112</v>
      </c>
      <c r="Q1333" s="11" t="s">
        <v>112</v>
      </c>
      <c r="R1333" s="11" t="s">
        <v>241</v>
      </c>
      <c r="S1333" s="11" t="s">
        <v>104</v>
      </c>
      <c r="T1333" s="11">
        <v>2357</v>
      </c>
      <c r="U1333" s="11" t="str">
        <f>IF(ISERROR(VLOOKUP(I1333,'BACK INFO'!F:F,1,0)),IF(ISERROR(VLOOKUP(I1333,'BACK INFO'!H:H,1,0)),K1333,'BACK INFO'!$H$1),'BACK INFO'!$G$1)</f>
        <v>BILL MILLER AND COMPANY</v>
      </c>
    </row>
    <row r="1334" spans="1:21" s="11" customFormat="1" x14ac:dyDescent="0.35">
      <c r="A1334" s="11" t="s">
        <v>94</v>
      </c>
      <c r="B1334" s="11">
        <v>2018</v>
      </c>
      <c r="C1334" s="11">
        <v>11</v>
      </c>
      <c r="D1334" s="11" t="s">
        <v>95</v>
      </c>
      <c r="E1334" s="11" t="s">
        <v>96</v>
      </c>
      <c r="F1334" s="11" t="s">
        <v>700</v>
      </c>
      <c r="G1334" s="11" t="s">
        <v>241</v>
      </c>
      <c r="H1334" s="11" t="s">
        <v>117</v>
      </c>
      <c r="I1334" s="11" t="s">
        <v>62</v>
      </c>
      <c r="J1334" s="11" t="s">
        <v>99</v>
      </c>
      <c r="K1334" s="11" t="s">
        <v>54</v>
      </c>
      <c r="L1334" s="11" t="s">
        <v>165</v>
      </c>
      <c r="M1334" s="11" t="s">
        <v>101</v>
      </c>
      <c r="N1334" s="11">
        <v>686</v>
      </c>
      <c r="O1334" s="11">
        <v>2019</v>
      </c>
      <c r="P1334" s="11" t="s">
        <v>112</v>
      </c>
      <c r="Q1334" s="11" t="s">
        <v>112</v>
      </c>
      <c r="R1334" s="11" t="s">
        <v>241</v>
      </c>
      <c r="S1334" s="11" t="s">
        <v>104</v>
      </c>
      <c r="T1334" s="11">
        <v>20694.799999999996</v>
      </c>
      <c r="U1334" s="11" t="str">
        <f>IF(ISERROR(VLOOKUP(I1334,'BACK INFO'!F:F,1,0)),IF(ISERROR(VLOOKUP(I1334,'BACK INFO'!H:H,1,0)),K1334,'BACK INFO'!$H$1),'BACK INFO'!$G$1)</f>
        <v>PAIGE ALYSE STRAUGHAN</v>
      </c>
    </row>
    <row r="1335" spans="1:21" s="11" customFormat="1" x14ac:dyDescent="0.35">
      <c r="A1335" s="11" t="s">
        <v>94</v>
      </c>
      <c r="B1335" s="11">
        <v>2018</v>
      </c>
      <c r="C1335" s="11">
        <v>11</v>
      </c>
      <c r="D1335" s="11" t="s">
        <v>95</v>
      </c>
      <c r="E1335" s="11" t="s">
        <v>96</v>
      </c>
      <c r="F1335" s="11" t="s">
        <v>700</v>
      </c>
      <c r="G1335" s="11" t="s">
        <v>241</v>
      </c>
      <c r="H1335" s="11" t="s">
        <v>117</v>
      </c>
      <c r="I1335" s="11" t="s">
        <v>255</v>
      </c>
      <c r="J1335" s="11" t="s">
        <v>99</v>
      </c>
      <c r="K1335" s="11" t="s">
        <v>72</v>
      </c>
      <c r="L1335" s="11" t="s">
        <v>114</v>
      </c>
      <c r="M1335" s="11" t="s">
        <v>101</v>
      </c>
      <c r="N1335" s="11">
        <v>14</v>
      </c>
      <c r="O1335" s="11">
        <v>2019</v>
      </c>
      <c r="P1335" s="11" t="s">
        <v>112</v>
      </c>
      <c r="Q1335" s="11" t="s">
        <v>112</v>
      </c>
      <c r="R1335" s="11" t="s">
        <v>241</v>
      </c>
      <c r="S1335" s="11" t="s">
        <v>104</v>
      </c>
      <c r="T1335" s="11">
        <v>455</v>
      </c>
      <c r="U1335" s="11" t="str">
        <f>IF(ISERROR(VLOOKUP(I1335,'BACK INFO'!F:F,1,0)),IF(ISERROR(VLOOKUP(I1335,'BACK INFO'!H:H,1,0)),K1335,'BACK INFO'!$H$1),'BACK INFO'!$G$1)</f>
        <v>BILL MILLER AND COMPANY</v>
      </c>
    </row>
    <row r="1336" spans="1:21" s="11" customFormat="1" x14ac:dyDescent="0.35">
      <c r="A1336" s="11" t="s">
        <v>94</v>
      </c>
      <c r="B1336" s="11">
        <v>2018</v>
      </c>
      <c r="C1336" s="11">
        <v>11</v>
      </c>
      <c r="D1336" s="11" t="s">
        <v>95</v>
      </c>
      <c r="E1336" s="11" t="s">
        <v>96</v>
      </c>
      <c r="F1336" s="11" t="s">
        <v>700</v>
      </c>
      <c r="G1336" s="11" t="s">
        <v>241</v>
      </c>
      <c r="H1336" s="11" t="s">
        <v>117</v>
      </c>
      <c r="I1336" s="11" t="s">
        <v>430</v>
      </c>
      <c r="J1336" s="11" t="s">
        <v>99</v>
      </c>
      <c r="K1336" s="11" t="s">
        <v>67</v>
      </c>
      <c r="L1336" s="11" t="s">
        <v>135</v>
      </c>
      <c r="M1336" s="11" t="s">
        <v>101</v>
      </c>
      <c r="N1336" s="11">
        <v>31</v>
      </c>
      <c r="O1336" s="11">
        <v>2019</v>
      </c>
      <c r="P1336" s="11" t="s">
        <v>112</v>
      </c>
      <c r="Q1336" s="11" t="s">
        <v>112</v>
      </c>
      <c r="R1336" s="11" t="s">
        <v>241</v>
      </c>
      <c r="S1336" s="11" t="s">
        <v>104</v>
      </c>
      <c r="T1336" s="11">
        <v>991</v>
      </c>
      <c r="U1336" s="11" t="str">
        <f>IF(ISERROR(VLOOKUP(I1336,'BACK INFO'!F:F,1,0)),IF(ISERROR(VLOOKUP(I1336,'BACK INFO'!H:H,1,0)),K1336,'BACK INFO'!$H$1),'BACK INFO'!$G$1)</f>
        <v>ANITA M. HOPKINS</v>
      </c>
    </row>
    <row r="1337" spans="1:21" s="11" customFormat="1" x14ac:dyDescent="0.35">
      <c r="A1337" s="11" t="s">
        <v>94</v>
      </c>
      <c r="B1337" s="11">
        <v>2018</v>
      </c>
      <c r="C1337" s="11">
        <v>11</v>
      </c>
      <c r="D1337" s="11" t="s">
        <v>95</v>
      </c>
      <c r="E1337" s="11" t="s">
        <v>96</v>
      </c>
      <c r="F1337" s="11" t="s">
        <v>700</v>
      </c>
      <c r="G1337" s="11" t="s">
        <v>241</v>
      </c>
      <c r="H1337" s="11" t="s">
        <v>117</v>
      </c>
      <c r="I1337" s="11" t="s">
        <v>433</v>
      </c>
      <c r="J1337" s="11" t="s">
        <v>99</v>
      </c>
      <c r="K1337" s="11" t="s">
        <v>71</v>
      </c>
      <c r="L1337" s="11" t="s">
        <v>149</v>
      </c>
      <c r="M1337" s="11" t="s">
        <v>101</v>
      </c>
      <c r="N1337" s="11">
        <v>58</v>
      </c>
      <c r="O1337" s="11">
        <v>2019</v>
      </c>
      <c r="P1337" s="11" t="s">
        <v>112</v>
      </c>
      <c r="Q1337" s="11" t="s">
        <v>112</v>
      </c>
      <c r="R1337" s="11" t="s">
        <v>241</v>
      </c>
      <c r="S1337" s="11" t="s">
        <v>104</v>
      </c>
      <c r="T1337" s="11">
        <v>1863</v>
      </c>
      <c r="U1337" s="11" t="str">
        <f>IF(ISERROR(VLOOKUP(I1337,'BACK INFO'!F:F,1,0)),IF(ISERROR(VLOOKUP(I1337,'BACK INFO'!H:H,1,0)),K1337,'BACK INFO'!$H$1),'BACK INFO'!$G$1)</f>
        <v>HOLLY SALES INC.</v>
      </c>
    </row>
    <row r="1338" spans="1:21" s="11" customFormat="1" x14ac:dyDescent="0.35">
      <c r="A1338" s="11" t="s">
        <v>94</v>
      </c>
      <c r="B1338" s="11">
        <v>2018</v>
      </c>
      <c r="C1338" s="11">
        <v>11</v>
      </c>
      <c r="D1338" s="11" t="s">
        <v>95</v>
      </c>
      <c r="E1338" s="11" t="s">
        <v>96</v>
      </c>
      <c r="F1338" s="11" t="s">
        <v>700</v>
      </c>
      <c r="G1338" s="11" t="s">
        <v>241</v>
      </c>
      <c r="H1338" s="11" t="s">
        <v>117</v>
      </c>
      <c r="I1338" s="11" t="s">
        <v>434</v>
      </c>
      <c r="J1338" s="11" t="s">
        <v>99</v>
      </c>
      <c r="K1338" s="11" t="s">
        <v>70</v>
      </c>
      <c r="L1338" s="11" t="s">
        <v>157</v>
      </c>
      <c r="M1338" s="11" t="s">
        <v>101</v>
      </c>
      <c r="N1338" s="11">
        <v>42</v>
      </c>
      <c r="O1338" s="11">
        <v>2019</v>
      </c>
      <c r="P1338" s="11" t="s">
        <v>112</v>
      </c>
      <c r="Q1338" s="11" t="s">
        <v>112</v>
      </c>
      <c r="R1338" s="11" t="s">
        <v>241</v>
      </c>
      <c r="S1338" s="11" t="s">
        <v>104</v>
      </c>
      <c r="T1338" s="11">
        <v>1388</v>
      </c>
      <c r="U1338" s="11" t="str">
        <f>IF(ISERROR(VLOOKUP(I1338,'BACK INFO'!F:F,1,0)),IF(ISERROR(VLOOKUP(I1338,'BACK INFO'!H:H,1,0)),K1338,'BACK INFO'!$H$1),'BACK INFO'!$G$1)</f>
        <v>JUDITH ANN DEAL</v>
      </c>
    </row>
    <row r="1339" spans="1:21" s="11" customFormat="1" x14ac:dyDescent="0.35">
      <c r="A1339" s="11" t="s">
        <v>94</v>
      </c>
      <c r="B1339" s="11">
        <v>2018</v>
      </c>
      <c r="C1339" s="11">
        <v>11</v>
      </c>
      <c r="D1339" s="11" t="s">
        <v>95</v>
      </c>
      <c r="E1339" s="11" t="s">
        <v>96</v>
      </c>
      <c r="F1339" s="11" t="s">
        <v>700</v>
      </c>
      <c r="G1339" s="11" t="s">
        <v>241</v>
      </c>
      <c r="H1339" s="11" t="s">
        <v>117</v>
      </c>
      <c r="I1339" s="11" t="s">
        <v>371</v>
      </c>
      <c r="J1339" s="11" t="s">
        <v>99</v>
      </c>
      <c r="K1339" s="11" t="s">
        <v>72</v>
      </c>
      <c r="L1339" s="11" t="s">
        <v>114</v>
      </c>
      <c r="M1339" s="11" t="s">
        <v>101</v>
      </c>
      <c r="N1339" s="11">
        <v>2</v>
      </c>
      <c r="O1339" s="11">
        <v>2019</v>
      </c>
      <c r="P1339" s="11" t="s">
        <v>112</v>
      </c>
      <c r="Q1339" s="11" t="s">
        <v>112</v>
      </c>
      <c r="R1339" s="11" t="s">
        <v>241</v>
      </c>
      <c r="S1339" s="11" t="s">
        <v>104</v>
      </c>
      <c r="T1339" s="11">
        <v>68</v>
      </c>
      <c r="U1339" s="11" t="str">
        <f>IF(ISERROR(VLOOKUP(I1339,'BACK INFO'!F:F,1,0)),IF(ISERROR(VLOOKUP(I1339,'BACK INFO'!H:H,1,0)),K1339,'BACK INFO'!$H$1),'BACK INFO'!$G$1)</f>
        <v>BILL MILLER AND COMPANY</v>
      </c>
    </row>
    <row r="1340" spans="1:21" s="11" customFormat="1" x14ac:dyDescent="0.35">
      <c r="A1340" s="11" t="s">
        <v>94</v>
      </c>
      <c r="B1340" s="11">
        <v>2018</v>
      </c>
      <c r="C1340" s="11">
        <v>11</v>
      </c>
      <c r="D1340" s="11" t="s">
        <v>95</v>
      </c>
      <c r="E1340" s="11" t="s">
        <v>96</v>
      </c>
      <c r="F1340" s="11" t="s">
        <v>700</v>
      </c>
      <c r="G1340" s="11" t="s">
        <v>241</v>
      </c>
      <c r="H1340" s="11" t="s">
        <v>117</v>
      </c>
      <c r="I1340" s="11" t="s">
        <v>435</v>
      </c>
      <c r="J1340" s="11" t="s">
        <v>99</v>
      </c>
      <c r="K1340" s="11" t="s">
        <v>67</v>
      </c>
      <c r="L1340" s="11" t="s">
        <v>133</v>
      </c>
      <c r="M1340" s="11" t="s">
        <v>101</v>
      </c>
      <c r="N1340" s="11">
        <v>34</v>
      </c>
      <c r="O1340" s="11">
        <v>2019</v>
      </c>
      <c r="P1340" s="11" t="s">
        <v>112</v>
      </c>
      <c r="Q1340" s="11" t="s">
        <v>112</v>
      </c>
      <c r="R1340" s="11" t="s">
        <v>241</v>
      </c>
      <c r="S1340" s="11" t="s">
        <v>104</v>
      </c>
      <c r="T1340" s="11">
        <v>1086</v>
      </c>
      <c r="U1340" s="11" t="str">
        <f>IF(ISERROR(VLOOKUP(I1340,'BACK INFO'!F:F,1,0)),IF(ISERROR(VLOOKUP(I1340,'BACK INFO'!H:H,1,0)),K1340,'BACK INFO'!$H$1),'BACK INFO'!$G$1)</f>
        <v>ANITA M. HOPKINS</v>
      </c>
    </row>
    <row r="1341" spans="1:21" s="11" customFormat="1" x14ac:dyDescent="0.35">
      <c r="A1341" s="11" t="s">
        <v>94</v>
      </c>
      <c r="B1341" s="11">
        <v>2018</v>
      </c>
      <c r="C1341" s="11">
        <v>11</v>
      </c>
      <c r="D1341" s="11" t="s">
        <v>95</v>
      </c>
      <c r="E1341" s="11" t="s">
        <v>96</v>
      </c>
      <c r="F1341" s="11" t="s">
        <v>700</v>
      </c>
      <c r="G1341" s="11" t="s">
        <v>241</v>
      </c>
      <c r="H1341" s="11" t="s">
        <v>117</v>
      </c>
      <c r="I1341" s="11" t="s">
        <v>334</v>
      </c>
      <c r="J1341" s="11" t="s">
        <v>99</v>
      </c>
      <c r="K1341" s="11" t="s">
        <v>74</v>
      </c>
      <c r="L1341" s="11" t="s">
        <v>199</v>
      </c>
      <c r="M1341" s="11" t="s">
        <v>101</v>
      </c>
      <c r="N1341" s="11">
        <v>12</v>
      </c>
      <c r="O1341" s="11">
        <v>2019</v>
      </c>
      <c r="P1341" s="11" t="s">
        <v>112</v>
      </c>
      <c r="Q1341" s="11" t="s">
        <v>112</v>
      </c>
      <c r="R1341" s="11" t="s">
        <v>241</v>
      </c>
      <c r="S1341" s="11" t="s">
        <v>104</v>
      </c>
      <c r="T1341" s="11">
        <v>384</v>
      </c>
      <c r="U1341" s="11" t="str">
        <f>IF(ISERROR(VLOOKUP(I1341,'BACK INFO'!F:F,1,0)),IF(ISERROR(VLOOKUP(I1341,'BACK INFO'!H:H,1,0)),K1341,'BACK INFO'!$H$1),'BACK INFO'!$G$1)</f>
        <v>DENISE ARNETT</v>
      </c>
    </row>
    <row r="1342" spans="1:21" s="11" customFormat="1" x14ac:dyDescent="0.35">
      <c r="A1342" s="11" t="s">
        <v>94</v>
      </c>
      <c r="B1342" s="11">
        <v>2018</v>
      </c>
      <c r="C1342" s="11">
        <v>11</v>
      </c>
      <c r="D1342" s="11" t="s">
        <v>95</v>
      </c>
      <c r="E1342" s="11" t="s">
        <v>96</v>
      </c>
      <c r="F1342" s="11" t="s">
        <v>700</v>
      </c>
      <c r="G1342" s="11" t="s">
        <v>241</v>
      </c>
      <c r="H1342" s="11" t="s">
        <v>117</v>
      </c>
      <c r="I1342" s="11" t="s">
        <v>342</v>
      </c>
      <c r="J1342" s="11" t="s">
        <v>99</v>
      </c>
      <c r="K1342" s="11" t="s">
        <v>73</v>
      </c>
      <c r="L1342" s="11" t="s">
        <v>343</v>
      </c>
      <c r="M1342" s="11" t="s">
        <v>101</v>
      </c>
      <c r="N1342" s="11">
        <v>37</v>
      </c>
      <c r="O1342" s="11">
        <v>2019</v>
      </c>
      <c r="P1342" s="11" t="s">
        <v>112</v>
      </c>
      <c r="Q1342" s="11" t="s">
        <v>112</v>
      </c>
      <c r="R1342" s="11" t="s">
        <v>241</v>
      </c>
      <c r="S1342" s="11" t="s">
        <v>104</v>
      </c>
      <c r="T1342" s="11">
        <v>1237</v>
      </c>
      <c r="U1342" s="11" t="str">
        <f>IF(ISERROR(VLOOKUP(I1342,'BACK INFO'!F:F,1,0)),IF(ISERROR(VLOOKUP(I1342,'BACK INFO'!H:H,1,0)),K1342,'BACK INFO'!$H$1),'BACK INFO'!$G$1)</f>
        <v>PHYLLIS POSNER</v>
      </c>
    </row>
    <row r="1343" spans="1:21" s="11" customFormat="1" x14ac:dyDescent="0.35">
      <c r="A1343" s="11" t="s">
        <v>94</v>
      </c>
      <c r="B1343" s="11">
        <v>2018</v>
      </c>
      <c r="C1343" s="11">
        <v>11</v>
      </c>
      <c r="D1343" s="11" t="s">
        <v>95</v>
      </c>
      <c r="E1343" s="11" t="s">
        <v>96</v>
      </c>
      <c r="F1343" s="11" t="s">
        <v>700</v>
      </c>
      <c r="G1343" s="11" t="s">
        <v>241</v>
      </c>
      <c r="H1343" s="11" t="s">
        <v>117</v>
      </c>
      <c r="I1343" s="11" t="s">
        <v>396</v>
      </c>
      <c r="J1343" s="11" t="s">
        <v>99</v>
      </c>
      <c r="K1343" s="11" t="s">
        <v>67</v>
      </c>
      <c r="L1343" s="11" t="s">
        <v>133</v>
      </c>
      <c r="M1343" s="11" t="s">
        <v>101</v>
      </c>
      <c r="N1343" s="11">
        <v>32</v>
      </c>
      <c r="O1343" s="11">
        <v>2019</v>
      </c>
      <c r="P1343" s="11" t="s">
        <v>112</v>
      </c>
      <c r="Q1343" s="11" t="s">
        <v>112</v>
      </c>
      <c r="R1343" s="11" t="s">
        <v>241</v>
      </c>
      <c r="S1343" s="11" t="s">
        <v>104</v>
      </c>
      <c r="T1343" s="11">
        <v>1012</v>
      </c>
      <c r="U1343" s="11" t="str">
        <f>IF(ISERROR(VLOOKUP(I1343,'BACK INFO'!F:F,1,0)),IF(ISERROR(VLOOKUP(I1343,'BACK INFO'!H:H,1,0)),K1343,'BACK INFO'!$H$1),'BACK INFO'!$G$1)</f>
        <v>ANITA M. HOPKINS</v>
      </c>
    </row>
    <row r="1344" spans="1:21" s="11" customFormat="1" x14ac:dyDescent="0.35">
      <c r="A1344" s="11" t="s">
        <v>94</v>
      </c>
      <c r="B1344" s="11">
        <v>2018</v>
      </c>
      <c r="C1344" s="11">
        <v>11</v>
      </c>
      <c r="D1344" s="11" t="s">
        <v>95</v>
      </c>
      <c r="E1344" s="11" t="s">
        <v>96</v>
      </c>
      <c r="F1344" s="11" t="s">
        <v>700</v>
      </c>
      <c r="G1344" s="11" t="s">
        <v>241</v>
      </c>
      <c r="H1344" s="11" t="s">
        <v>117</v>
      </c>
      <c r="I1344" s="11" t="s">
        <v>421</v>
      </c>
      <c r="J1344" s="11" t="s">
        <v>99</v>
      </c>
      <c r="K1344" s="11" t="s">
        <v>73</v>
      </c>
      <c r="L1344" s="11" t="s">
        <v>127</v>
      </c>
      <c r="M1344" s="11" t="s">
        <v>101</v>
      </c>
      <c r="N1344" s="11">
        <v>15</v>
      </c>
      <c r="O1344" s="11">
        <v>2019</v>
      </c>
      <c r="P1344" s="11" t="s">
        <v>112</v>
      </c>
      <c r="Q1344" s="11" t="s">
        <v>112</v>
      </c>
      <c r="R1344" s="11" t="s">
        <v>241</v>
      </c>
      <c r="S1344" s="11" t="s">
        <v>104</v>
      </c>
      <c r="T1344" s="11">
        <v>469</v>
      </c>
      <c r="U1344" s="11" t="str">
        <f>IF(ISERROR(VLOOKUP(I1344,'BACK INFO'!F:F,1,0)),IF(ISERROR(VLOOKUP(I1344,'BACK INFO'!H:H,1,0)),K1344,'BACK INFO'!$H$1),'BACK INFO'!$G$1)</f>
        <v>PHYLLIS POSNER</v>
      </c>
    </row>
    <row r="1345" spans="1:21" s="11" customFormat="1" x14ac:dyDescent="0.35">
      <c r="A1345" s="11" t="s">
        <v>94</v>
      </c>
      <c r="B1345" s="11">
        <v>2018</v>
      </c>
      <c r="C1345" s="11">
        <v>11</v>
      </c>
      <c r="D1345" s="11" t="s">
        <v>95</v>
      </c>
      <c r="E1345" s="11" t="s">
        <v>96</v>
      </c>
      <c r="F1345" s="11" t="s">
        <v>700</v>
      </c>
      <c r="G1345" s="11" t="s">
        <v>241</v>
      </c>
      <c r="H1345" s="11" t="s">
        <v>117</v>
      </c>
      <c r="I1345" s="11" t="s">
        <v>436</v>
      </c>
      <c r="J1345" s="11" t="s">
        <v>120</v>
      </c>
      <c r="K1345" s="11" t="s">
        <v>68</v>
      </c>
      <c r="L1345" s="11" t="s">
        <v>129</v>
      </c>
      <c r="M1345" s="11" t="s">
        <v>122</v>
      </c>
      <c r="N1345" s="11">
        <v>80</v>
      </c>
      <c r="O1345" s="11">
        <v>2019</v>
      </c>
      <c r="P1345" s="11" t="s">
        <v>112</v>
      </c>
      <c r="Q1345" s="11" t="s">
        <v>112</v>
      </c>
      <c r="R1345" s="11" t="s">
        <v>241</v>
      </c>
      <c r="S1345" s="11" t="s">
        <v>104</v>
      </c>
      <c r="T1345" s="11">
        <v>2471.9608581106481</v>
      </c>
      <c r="U1345" s="11" t="str">
        <f>IF(ISERROR(VLOOKUP(I1345,'BACK INFO'!F:F,1,0)),IF(ISERROR(VLOOKUP(I1345,'BACK INFO'!H:H,1,0)),K1345,'BACK INFO'!$H$1),'BACK INFO'!$G$1)</f>
        <v>STEPHANIE VITALI</v>
      </c>
    </row>
    <row r="1346" spans="1:21" s="11" customFormat="1" x14ac:dyDescent="0.35">
      <c r="A1346" s="11" t="s">
        <v>94</v>
      </c>
      <c r="B1346" s="11">
        <v>2018</v>
      </c>
      <c r="C1346" s="11">
        <v>11</v>
      </c>
      <c r="D1346" s="11" t="s">
        <v>95</v>
      </c>
      <c r="E1346" s="11" t="s">
        <v>96</v>
      </c>
      <c r="F1346" s="11" t="s">
        <v>700</v>
      </c>
      <c r="G1346" s="11" t="s">
        <v>241</v>
      </c>
      <c r="H1346" s="11" t="s">
        <v>117</v>
      </c>
      <c r="I1346" s="11" t="s">
        <v>428</v>
      </c>
      <c r="J1346" s="11" t="s">
        <v>120</v>
      </c>
      <c r="K1346" s="11" t="s">
        <v>66</v>
      </c>
      <c r="L1346" s="11" t="s">
        <v>297</v>
      </c>
      <c r="M1346" s="11" t="s">
        <v>122</v>
      </c>
      <c r="N1346" s="11">
        <v>2</v>
      </c>
      <c r="O1346" s="11">
        <v>2019</v>
      </c>
      <c r="P1346" s="11" t="s">
        <v>112</v>
      </c>
      <c r="Q1346" s="11" t="s">
        <v>112</v>
      </c>
      <c r="R1346" s="11" t="s">
        <v>241</v>
      </c>
      <c r="S1346" s="11" t="s">
        <v>104</v>
      </c>
      <c r="T1346" s="11">
        <v>57.960105382009786</v>
      </c>
      <c r="U1346" s="11" t="str">
        <f>IF(ISERROR(VLOOKUP(I1346,'BACK INFO'!F:F,1,0)),IF(ISERROR(VLOOKUP(I1346,'BACK INFO'!H:H,1,0)),K1346,'BACK INFO'!$H$1),'BACK INFO'!$G$1)</f>
        <v>SHOUTOUTAGENCY</v>
      </c>
    </row>
    <row r="1347" spans="1:21" s="11" customFormat="1" x14ac:dyDescent="0.35">
      <c r="A1347" s="11" t="s">
        <v>94</v>
      </c>
      <c r="B1347" s="11">
        <v>2018</v>
      </c>
      <c r="C1347" s="11">
        <v>11</v>
      </c>
      <c r="D1347" s="11" t="s">
        <v>95</v>
      </c>
      <c r="E1347" s="11" t="s">
        <v>96</v>
      </c>
      <c r="F1347" s="11" t="s">
        <v>700</v>
      </c>
      <c r="G1347" s="11" t="s">
        <v>241</v>
      </c>
      <c r="H1347" s="11" t="s">
        <v>117</v>
      </c>
      <c r="I1347" s="11" t="s">
        <v>437</v>
      </c>
      <c r="J1347" s="11" t="s">
        <v>99</v>
      </c>
      <c r="K1347" s="11" t="s">
        <v>67</v>
      </c>
      <c r="L1347" s="11" t="s">
        <v>108</v>
      </c>
      <c r="M1347" s="11" t="s">
        <v>101</v>
      </c>
      <c r="N1347" s="11">
        <v>75</v>
      </c>
      <c r="O1347" s="11">
        <v>2019</v>
      </c>
      <c r="P1347" s="11" t="s">
        <v>112</v>
      </c>
      <c r="Q1347" s="11" t="s">
        <v>112</v>
      </c>
      <c r="R1347" s="11" t="s">
        <v>241</v>
      </c>
      <c r="S1347" s="11" t="s">
        <v>104</v>
      </c>
      <c r="T1347" s="11">
        <v>2413</v>
      </c>
      <c r="U1347" s="11" t="str">
        <f>IF(ISERROR(VLOOKUP(I1347,'BACK INFO'!F:F,1,0)),IF(ISERROR(VLOOKUP(I1347,'BACK INFO'!H:H,1,0)),K1347,'BACK INFO'!$H$1),'BACK INFO'!$G$1)</f>
        <v>ANITA M. HOPKINS</v>
      </c>
    </row>
    <row r="1348" spans="1:21" s="11" customFormat="1" x14ac:dyDescent="0.35">
      <c r="A1348" s="11" t="s">
        <v>94</v>
      </c>
      <c r="B1348" s="11">
        <v>2018</v>
      </c>
      <c r="C1348" s="11">
        <v>11</v>
      </c>
      <c r="D1348" s="11" t="s">
        <v>95</v>
      </c>
      <c r="E1348" s="11" t="s">
        <v>96</v>
      </c>
      <c r="F1348" s="11" t="s">
        <v>700</v>
      </c>
      <c r="G1348" s="11" t="s">
        <v>241</v>
      </c>
      <c r="H1348" s="11" t="s">
        <v>151</v>
      </c>
      <c r="I1348" s="11" t="s">
        <v>244</v>
      </c>
      <c r="J1348" s="11" t="s">
        <v>99</v>
      </c>
      <c r="K1348" s="11" t="s">
        <v>245</v>
      </c>
      <c r="L1348" s="11" t="s">
        <v>246</v>
      </c>
      <c r="M1348" s="11" t="s">
        <v>246</v>
      </c>
      <c r="N1348" s="11">
        <v>5</v>
      </c>
      <c r="O1348" s="11">
        <v>2019</v>
      </c>
      <c r="P1348" s="11" t="s">
        <v>112</v>
      </c>
      <c r="Q1348" s="11" t="s">
        <v>112</v>
      </c>
      <c r="R1348" s="11" t="s">
        <v>241</v>
      </c>
      <c r="S1348" s="11" t="s">
        <v>104</v>
      </c>
      <c r="T1348" s="11">
        <v>122.5</v>
      </c>
      <c r="U1348" s="11" t="str">
        <f>IF(ISERROR(VLOOKUP(I1348,'BACK INFO'!F:F,1,0)),IF(ISERROR(VLOOKUP(I1348,'BACK INFO'!H:H,1,0)),K1348,'BACK INFO'!$H$1),'BACK INFO'!$G$1)</f>
        <v>JULIUS ORTIZ MALDONADO</v>
      </c>
    </row>
    <row r="1349" spans="1:21" s="11" customFormat="1" x14ac:dyDescent="0.35">
      <c r="A1349" s="11" t="s">
        <v>94</v>
      </c>
      <c r="B1349" s="11">
        <v>2018</v>
      </c>
      <c r="C1349" s="11">
        <v>11</v>
      </c>
      <c r="D1349" s="11" t="s">
        <v>95</v>
      </c>
      <c r="E1349" s="11" t="s">
        <v>96</v>
      </c>
      <c r="F1349" s="11" t="s">
        <v>700</v>
      </c>
      <c r="G1349" s="11" t="s">
        <v>241</v>
      </c>
      <c r="H1349" s="11" t="s">
        <v>151</v>
      </c>
      <c r="I1349" s="11" t="s">
        <v>123</v>
      </c>
      <c r="J1349" s="11" t="s">
        <v>99</v>
      </c>
      <c r="K1349" s="11" t="s">
        <v>68</v>
      </c>
      <c r="L1349" s="11" t="s">
        <v>129</v>
      </c>
      <c r="M1349" s="11" t="s">
        <v>122</v>
      </c>
      <c r="N1349" s="11">
        <v>2</v>
      </c>
      <c r="O1349" s="11">
        <v>2019</v>
      </c>
      <c r="P1349" s="11" t="s">
        <v>112</v>
      </c>
      <c r="Q1349" s="11" t="s">
        <v>112</v>
      </c>
      <c r="R1349" s="11" t="s">
        <v>241</v>
      </c>
      <c r="S1349" s="11" t="s">
        <v>104</v>
      </c>
      <c r="T1349" s="11">
        <v>70</v>
      </c>
      <c r="U1349" s="11" t="str">
        <f>IF(ISERROR(VLOOKUP(I1349,'BACK INFO'!F:F,1,0)),IF(ISERROR(VLOOKUP(I1349,'BACK INFO'!H:H,1,0)),K1349,'BACK INFO'!$H$1),'BACK INFO'!$G$1)</f>
        <v>STEPHANIE VITALI</v>
      </c>
    </row>
    <row r="1350" spans="1:21" s="11" customFormat="1" x14ac:dyDescent="0.35">
      <c r="A1350" s="11" t="s">
        <v>94</v>
      </c>
      <c r="B1350" s="11">
        <v>2018</v>
      </c>
      <c r="C1350" s="11">
        <v>11</v>
      </c>
      <c r="D1350" s="11" t="s">
        <v>95</v>
      </c>
      <c r="E1350" s="11" t="s">
        <v>96</v>
      </c>
      <c r="F1350" s="11" t="s">
        <v>700</v>
      </c>
      <c r="G1350" s="11" t="s">
        <v>241</v>
      </c>
      <c r="H1350" s="11" t="s">
        <v>151</v>
      </c>
      <c r="I1350" s="11" t="s">
        <v>289</v>
      </c>
      <c r="J1350" s="11" t="s">
        <v>99</v>
      </c>
      <c r="K1350" s="11" t="s">
        <v>70</v>
      </c>
      <c r="L1350" s="11" t="s">
        <v>157</v>
      </c>
      <c r="M1350" s="11" t="s">
        <v>101</v>
      </c>
      <c r="N1350" s="11">
        <v>5</v>
      </c>
      <c r="O1350" s="11">
        <v>2019</v>
      </c>
      <c r="P1350" s="11" t="s">
        <v>112</v>
      </c>
      <c r="Q1350" s="11" t="s">
        <v>112</v>
      </c>
      <c r="R1350" s="11" t="s">
        <v>241</v>
      </c>
      <c r="S1350" s="11" t="s">
        <v>104</v>
      </c>
      <c r="T1350" s="11">
        <v>172.5</v>
      </c>
      <c r="U1350" s="11" t="str">
        <f>IF(ISERROR(VLOOKUP(I1350,'BACK INFO'!F:F,1,0)),IF(ISERROR(VLOOKUP(I1350,'BACK INFO'!H:H,1,0)),K1350,'BACK INFO'!$H$1),'BACK INFO'!$G$1)</f>
        <v>JUDITH ANN DEAL</v>
      </c>
    </row>
    <row r="1351" spans="1:21" s="11" customFormat="1" x14ac:dyDescent="0.35">
      <c r="A1351" s="11" t="s">
        <v>94</v>
      </c>
      <c r="B1351" s="11">
        <v>2018</v>
      </c>
      <c r="C1351" s="11">
        <v>11</v>
      </c>
      <c r="D1351" s="11" t="s">
        <v>95</v>
      </c>
      <c r="E1351" s="11" t="s">
        <v>96</v>
      </c>
      <c r="F1351" s="11" t="s">
        <v>700</v>
      </c>
      <c r="G1351" s="11" t="s">
        <v>241</v>
      </c>
      <c r="H1351" s="11" t="s">
        <v>151</v>
      </c>
      <c r="I1351" s="11" t="s">
        <v>409</v>
      </c>
      <c r="J1351" s="11" t="s">
        <v>120</v>
      </c>
      <c r="K1351" s="11" t="s">
        <v>69</v>
      </c>
      <c r="L1351" s="11" t="s">
        <v>143</v>
      </c>
      <c r="M1351" s="11" t="s">
        <v>122</v>
      </c>
      <c r="N1351" s="11">
        <v>12</v>
      </c>
      <c r="O1351" s="11">
        <v>2019</v>
      </c>
      <c r="P1351" s="11" t="s">
        <v>112</v>
      </c>
      <c r="Q1351" s="11" t="s">
        <v>112</v>
      </c>
      <c r="R1351" s="11" t="s">
        <v>241</v>
      </c>
      <c r="S1351" s="11" t="s">
        <v>104</v>
      </c>
      <c r="T1351" s="11">
        <v>406.4734663153933</v>
      </c>
      <c r="U1351" s="11" t="str">
        <f>IF(ISERROR(VLOOKUP(I1351,'BACK INFO'!F:F,1,0)),IF(ISERROR(VLOOKUP(I1351,'BACK INFO'!H:H,1,0)),K1351,'BACK INFO'!$H$1),'BACK INFO'!$G$1)</f>
        <v>JULIE BERTRAND</v>
      </c>
    </row>
    <row r="1352" spans="1:21" s="11" customFormat="1" x14ac:dyDescent="0.35">
      <c r="A1352" s="11" t="s">
        <v>94</v>
      </c>
      <c r="B1352" s="11">
        <v>2018</v>
      </c>
      <c r="C1352" s="11">
        <v>11</v>
      </c>
      <c r="D1352" s="11" t="s">
        <v>95</v>
      </c>
      <c r="E1352" s="11" t="s">
        <v>96</v>
      </c>
      <c r="F1352" s="11" t="s">
        <v>700</v>
      </c>
      <c r="G1352" s="11" t="s">
        <v>241</v>
      </c>
      <c r="H1352" s="11" t="s">
        <v>151</v>
      </c>
      <c r="I1352" s="11" t="s">
        <v>433</v>
      </c>
      <c r="J1352" s="11" t="s">
        <v>99</v>
      </c>
      <c r="K1352" s="11" t="s">
        <v>71</v>
      </c>
      <c r="L1352" s="11" t="s">
        <v>149</v>
      </c>
      <c r="M1352" s="11" t="s">
        <v>101</v>
      </c>
      <c r="N1352" s="11">
        <v>6</v>
      </c>
      <c r="O1352" s="11">
        <v>2019</v>
      </c>
      <c r="P1352" s="11" t="s">
        <v>112</v>
      </c>
      <c r="Q1352" s="11" t="s">
        <v>112</v>
      </c>
      <c r="R1352" s="11" t="s">
        <v>241</v>
      </c>
      <c r="S1352" s="11" t="s">
        <v>104</v>
      </c>
      <c r="T1352" s="11">
        <v>150</v>
      </c>
      <c r="U1352" s="11" t="str">
        <f>IF(ISERROR(VLOOKUP(I1352,'BACK INFO'!F:F,1,0)),IF(ISERROR(VLOOKUP(I1352,'BACK INFO'!H:H,1,0)),K1352,'BACK INFO'!$H$1),'BACK INFO'!$G$1)</f>
        <v>HOLLY SALES INC.</v>
      </c>
    </row>
    <row r="1353" spans="1:21" s="11" customFormat="1" x14ac:dyDescent="0.35">
      <c r="A1353" s="11" t="s">
        <v>94</v>
      </c>
      <c r="B1353" s="11">
        <v>2018</v>
      </c>
      <c r="C1353" s="11">
        <v>11</v>
      </c>
      <c r="D1353" s="11" t="s">
        <v>95</v>
      </c>
      <c r="E1353" s="11" t="s">
        <v>96</v>
      </c>
      <c r="F1353" s="11" t="s">
        <v>700</v>
      </c>
      <c r="G1353" s="11" t="s">
        <v>241</v>
      </c>
      <c r="H1353" s="11" t="s">
        <v>151</v>
      </c>
      <c r="I1353" s="11" t="s">
        <v>396</v>
      </c>
      <c r="J1353" s="11" t="s">
        <v>99</v>
      </c>
      <c r="K1353" s="11" t="s">
        <v>67</v>
      </c>
      <c r="L1353" s="11" t="s">
        <v>133</v>
      </c>
      <c r="M1353" s="11" t="s">
        <v>101</v>
      </c>
      <c r="N1353" s="11">
        <v>4</v>
      </c>
      <c r="O1353" s="11">
        <v>2019</v>
      </c>
      <c r="P1353" s="11" t="s">
        <v>112</v>
      </c>
      <c r="Q1353" s="11" t="s">
        <v>112</v>
      </c>
      <c r="R1353" s="11" t="s">
        <v>241</v>
      </c>
      <c r="S1353" s="11" t="s">
        <v>104</v>
      </c>
      <c r="T1353" s="11">
        <v>98</v>
      </c>
      <c r="U1353" s="11" t="str">
        <f>IF(ISERROR(VLOOKUP(I1353,'BACK INFO'!F:F,1,0)),IF(ISERROR(VLOOKUP(I1353,'BACK INFO'!H:H,1,0)),K1353,'BACK INFO'!$H$1),'BACK INFO'!$G$1)</f>
        <v>ANITA M. HOPKINS</v>
      </c>
    </row>
    <row r="1354" spans="1:21" s="11" customFormat="1" x14ac:dyDescent="0.35">
      <c r="A1354" s="11" t="s">
        <v>94</v>
      </c>
      <c r="B1354" s="11">
        <v>2018</v>
      </c>
      <c r="C1354" s="11">
        <v>11</v>
      </c>
      <c r="D1354" s="11" t="s">
        <v>95</v>
      </c>
      <c r="E1354" s="11" t="s">
        <v>96</v>
      </c>
      <c r="F1354" s="11" t="s">
        <v>700</v>
      </c>
      <c r="G1354" s="11" t="s">
        <v>241</v>
      </c>
      <c r="H1354" s="11" t="s">
        <v>151</v>
      </c>
      <c r="I1354" s="11" t="s">
        <v>421</v>
      </c>
      <c r="J1354" s="11" t="s">
        <v>99</v>
      </c>
      <c r="K1354" s="11" t="s">
        <v>73</v>
      </c>
      <c r="L1354" s="11" t="s">
        <v>127</v>
      </c>
      <c r="M1354" s="11" t="s">
        <v>101</v>
      </c>
      <c r="N1354" s="11">
        <v>12</v>
      </c>
      <c r="O1354" s="11">
        <v>2019</v>
      </c>
      <c r="P1354" s="11" t="s">
        <v>112</v>
      </c>
      <c r="Q1354" s="11" t="s">
        <v>112</v>
      </c>
      <c r="R1354" s="11" t="s">
        <v>241</v>
      </c>
      <c r="S1354" s="11" t="s">
        <v>104</v>
      </c>
      <c r="T1354" s="11">
        <v>314</v>
      </c>
      <c r="U1354" s="11" t="str">
        <f>IF(ISERROR(VLOOKUP(I1354,'BACK INFO'!F:F,1,0)),IF(ISERROR(VLOOKUP(I1354,'BACK INFO'!H:H,1,0)),K1354,'BACK INFO'!$H$1),'BACK INFO'!$G$1)</f>
        <v>PHYLLIS POSNER</v>
      </c>
    </row>
    <row r="1355" spans="1:21" s="11" customFormat="1" x14ac:dyDescent="0.35">
      <c r="A1355" s="11" t="s">
        <v>94</v>
      </c>
      <c r="B1355" s="11">
        <v>2018</v>
      </c>
      <c r="C1355" s="11">
        <v>11</v>
      </c>
      <c r="D1355" s="11" t="s">
        <v>95</v>
      </c>
      <c r="E1355" s="11" t="s">
        <v>96</v>
      </c>
      <c r="F1355" s="11" t="s">
        <v>700</v>
      </c>
      <c r="G1355" s="11" t="s">
        <v>241</v>
      </c>
      <c r="H1355" s="11" t="s">
        <v>151</v>
      </c>
      <c r="I1355" s="11" t="s">
        <v>385</v>
      </c>
      <c r="J1355" s="11" t="s">
        <v>99</v>
      </c>
      <c r="K1355" s="11" t="s">
        <v>72</v>
      </c>
      <c r="L1355" s="11" t="s">
        <v>178</v>
      </c>
      <c r="M1355" s="11" t="s">
        <v>101</v>
      </c>
      <c r="N1355" s="11">
        <v>1</v>
      </c>
      <c r="O1355" s="11">
        <v>2019</v>
      </c>
      <c r="P1355" s="11" t="s">
        <v>112</v>
      </c>
      <c r="Q1355" s="11" t="s">
        <v>112</v>
      </c>
      <c r="R1355" s="11" t="s">
        <v>241</v>
      </c>
      <c r="S1355" s="11" t="s">
        <v>104</v>
      </c>
      <c r="T1355" s="11">
        <v>35</v>
      </c>
      <c r="U1355" s="11" t="str">
        <f>IF(ISERROR(VLOOKUP(I1355,'BACK INFO'!F:F,1,0)),IF(ISERROR(VLOOKUP(I1355,'BACK INFO'!H:H,1,0)),K1355,'BACK INFO'!$H$1),'BACK INFO'!$G$1)</f>
        <v>BILL MILLER AND COMPANY</v>
      </c>
    </row>
    <row r="1356" spans="1:21" s="11" customFormat="1" x14ac:dyDescent="0.35">
      <c r="A1356" s="11" t="s">
        <v>94</v>
      </c>
      <c r="B1356" s="11">
        <v>2018</v>
      </c>
      <c r="C1356" s="11">
        <v>11</v>
      </c>
      <c r="D1356" s="11" t="s">
        <v>95</v>
      </c>
      <c r="E1356" s="11" t="s">
        <v>96</v>
      </c>
      <c r="F1356" s="11" t="s">
        <v>700</v>
      </c>
      <c r="G1356" s="11" t="s">
        <v>241</v>
      </c>
      <c r="H1356" s="11" t="s">
        <v>151</v>
      </c>
      <c r="I1356" s="11" t="s">
        <v>436</v>
      </c>
      <c r="J1356" s="11" t="s">
        <v>120</v>
      </c>
      <c r="K1356" s="11" t="s">
        <v>68</v>
      </c>
      <c r="L1356" s="11" t="s">
        <v>129</v>
      </c>
      <c r="M1356" s="11" t="s">
        <v>122</v>
      </c>
      <c r="N1356" s="11">
        <v>6</v>
      </c>
      <c r="O1356" s="11">
        <v>2019</v>
      </c>
      <c r="P1356" s="11" t="s">
        <v>112</v>
      </c>
      <c r="Q1356" s="11" t="s">
        <v>112</v>
      </c>
      <c r="R1356" s="11" t="s">
        <v>241</v>
      </c>
      <c r="S1356" s="11" t="s">
        <v>104</v>
      </c>
      <c r="T1356" s="11">
        <v>144.52389913436207</v>
      </c>
      <c r="U1356" s="11" t="str">
        <f>IF(ISERROR(VLOOKUP(I1356,'BACK INFO'!F:F,1,0)),IF(ISERROR(VLOOKUP(I1356,'BACK INFO'!H:H,1,0)),K1356,'BACK INFO'!$H$1),'BACK INFO'!$G$1)</f>
        <v>STEPHANIE VITALI</v>
      </c>
    </row>
    <row r="1357" spans="1:21" s="11" customFormat="1" x14ac:dyDescent="0.35">
      <c r="A1357" s="11" t="s">
        <v>94</v>
      </c>
      <c r="B1357" s="11">
        <v>2018</v>
      </c>
      <c r="C1357" s="11">
        <v>11</v>
      </c>
      <c r="D1357" s="11" t="s">
        <v>95</v>
      </c>
      <c r="E1357" s="11" t="s">
        <v>96</v>
      </c>
      <c r="F1357" s="11" t="s">
        <v>700</v>
      </c>
      <c r="G1357" s="11" t="s">
        <v>241</v>
      </c>
      <c r="H1357" s="11" t="s">
        <v>151</v>
      </c>
      <c r="I1357" s="11" t="s">
        <v>398</v>
      </c>
      <c r="J1357" s="11" t="s">
        <v>99</v>
      </c>
      <c r="K1357" s="11" t="s">
        <v>71</v>
      </c>
      <c r="L1357" s="11" t="s">
        <v>164</v>
      </c>
      <c r="M1357" s="11" t="s">
        <v>101</v>
      </c>
      <c r="N1357" s="11">
        <v>2</v>
      </c>
      <c r="O1357" s="11">
        <v>2019</v>
      </c>
      <c r="P1357" s="11" t="s">
        <v>112</v>
      </c>
      <c r="Q1357" s="11" t="s">
        <v>112</v>
      </c>
      <c r="R1357" s="11" t="s">
        <v>241</v>
      </c>
      <c r="S1357" s="11" t="s">
        <v>104</v>
      </c>
      <c r="T1357" s="11">
        <v>49</v>
      </c>
      <c r="U1357" s="11" t="str">
        <f>IF(ISERROR(VLOOKUP(I1357,'BACK INFO'!F:F,1,0)),IF(ISERROR(VLOOKUP(I1357,'BACK INFO'!H:H,1,0)),K1357,'BACK INFO'!$H$1),'BACK INFO'!$G$1)</f>
        <v>HOLLY SALES INC.</v>
      </c>
    </row>
    <row r="1358" spans="1:21" s="11" customFormat="1" x14ac:dyDescent="0.35">
      <c r="A1358" s="11" t="s">
        <v>94</v>
      </c>
      <c r="B1358" s="11">
        <v>2018</v>
      </c>
      <c r="C1358" s="11">
        <v>11</v>
      </c>
      <c r="D1358" s="11" t="s">
        <v>95</v>
      </c>
      <c r="E1358" s="11" t="s">
        <v>96</v>
      </c>
      <c r="F1358" s="11" t="s">
        <v>700</v>
      </c>
      <c r="G1358" s="11" t="s">
        <v>241</v>
      </c>
      <c r="H1358" s="11" t="s">
        <v>152</v>
      </c>
      <c r="I1358" s="11" t="s">
        <v>320</v>
      </c>
      <c r="J1358" s="11" t="s">
        <v>120</v>
      </c>
      <c r="K1358" s="11" t="s">
        <v>68</v>
      </c>
      <c r="L1358" s="11" t="s">
        <v>129</v>
      </c>
      <c r="M1358" s="11" t="s">
        <v>122</v>
      </c>
      <c r="N1358" s="11">
        <v>4</v>
      </c>
      <c r="O1358" s="11">
        <v>2019</v>
      </c>
      <c r="P1358" s="11" t="s">
        <v>112</v>
      </c>
      <c r="Q1358" s="11" t="s">
        <v>112</v>
      </c>
      <c r="R1358" s="11" t="s">
        <v>241</v>
      </c>
      <c r="S1358" s="11" t="s">
        <v>104</v>
      </c>
      <c r="T1358" s="11">
        <v>160.63229205871284</v>
      </c>
      <c r="U1358" s="11" t="str">
        <f>IF(ISERROR(VLOOKUP(I1358,'BACK INFO'!F:F,1,0)),IF(ISERROR(VLOOKUP(I1358,'BACK INFO'!H:H,1,0)),K1358,'BACK INFO'!$H$1),'BACK INFO'!$G$1)</f>
        <v>STEPHANIE VITALI</v>
      </c>
    </row>
    <row r="1359" spans="1:21" s="11" customFormat="1" x14ac:dyDescent="0.35">
      <c r="A1359" s="11" t="s">
        <v>94</v>
      </c>
      <c r="B1359" s="11">
        <v>2018</v>
      </c>
      <c r="C1359" s="11">
        <v>11</v>
      </c>
      <c r="D1359" s="11" t="s">
        <v>95</v>
      </c>
      <c r="E1359" s="11" t="s">
        <v>96</v>
      </c>
      <c r="F1359" s="11" t="s">
        <v>700</v>
      </c>
      <c r="G1359" s="11" t="s">
        <v>241</v>
      </c>
      <c r="H1359" s="11" t="s">
        <v>152</v>
      </c>
      <c r="I1359" s="11" t="s">
        <v>194</v>
      </c>
      <c r="J1359" s="11" t="s">
        <v>120</v>
      </c>
      <c r="K1359" s="11" t="s">
        <v>68</v>
      </c>
      <c r="L1359" s="11" t="s">
        <v>129</v>
      </c>
      <c r="M1359" s="11" t="s">
        <v>122</v>
      </c>
      <c r="N1359" s="11">
        <v>5</v>
      </c>
      <c r="O1359" s="11">
        <v>2019</v>
      </c>
      <c r="P1359" s="11" t="s">
        <v>112</v>
      </c>
      <c r="Q1359" s="11" t="s">
        <v>112</v>
      </c>
      <c r="R1359" s="11" t="s">
        <v>241</v>
      </c>
      <c r="S1359" s="11" t="s">
        <v>104</v>
      </c>
      <c r="T1359" s="11">
        <v>191.19307489649984</v>
      </c>
      <c r="U1359" s="11" t="str">
        <f>IF(ISERROR(VLOOKUP(I1359,'BACK INFO'!F:F,1,0)),IF(ISERROR(VLOOKUP(I1359,'BACK INFO'!H:H,1,0)),K1359,'BACK INFO'!$H$1),'BACK INFO'!$G$1)</f>
        <v>STEPHANIE VITALI</v>
      </c>
    </row>
    <row r="1360" spans="1:21" s="11" customFormat="1" x14ac:dyDescent="0.35">
      <c r="A1360" s="11" t="s">
        <v>94</v>
      </c>
      <c r="B1360" s="11">
        <v>2018</v>
      </c>
      <c r="C1360" s="11">
        <v>11</v>
      </c>
      <c r="D1360" s="11" t="s">
        <v>95</v>
      </c>
      <c r="E1360" s="11" t="s">
        <v>96</v>
      </c>
      <c r="F1360" s="11" t="s">
        <v>700</v>
      </c>
      <c r="G1360" s="11" t="s">
        <v>241</v>
      </c>
      <c r="H1360" s="11" t="s">
        <v>152</v>
      </c>
      <c r="I1360" s="11" t="s">
        <v>243</v>
      </c>
      <c r="J1360" s="11" t="s">
        <v>99</v>
      </c>
      <c r="K1360" s="11" t="s">
        <v>70</v>
      </c>
      <c r="L1360" s="11" t="s">
        <v>157</v>
      </c>
      <c r="M1360" s="11" t="s">
        <v>101</v>
      </c>
      <c r="N1360" s="11">
        <v>20</v>
      </c>
      <c r="O1360" s="11">
        <v>2019</v>
      </c>
      <c r="P1360" s="11" t="s">
        <v>112</v>
      </c>
      <c r="Q1360" s="11" t="s">
        <v>112</v>
      </c>
      <c r="R1360" s="11" t="s">
        <v>241</v>
      </c>
      <c r="S1360" s="11" t="s">
        <v>104</v>
      </c>
      <c r="T1360" s="11">
        <v>822</v>
      </c>
      <c r="U1360" s="11" t="str">
        <f>IF(ISERROR(VLOOKUP(I1360,'BACK INFO'!F:F,1,0)),IF(ISERROR(VLOOKUP(I1360,'BACK INFO'!H:H,1,0)),K1360,'BACK INFO'!$H$1),'BACK INFO'!$G$1)</f>
        <v>JUDITH ANN DEAL</v>
      </c>
    </row>
    <row r="1361" spans="1:21" s="11" customFormat="1" x14ac:dyDescent="0.35">
      <c r="A1361" s="11" t="s">
        <v>94</v>
      </c>
      <c r="B1361" s="11">
        <v>2018</v>
      </c>
      <c r="C1361" s="11">
        <v>11</v>
      </c>
      <c r="D1361" s="11" t="s">
        <v>95</v>
      </c>
      <c r="E1361" s="11" t="s">
        <v>96</v>
      </c>
      <c r="F1361" s="11" t="s">
        <v>700</v>
      </c>
      <c r="G1361" s="11" t="s">
        <v>241</v>
      </c>
      <c r="H1361" s="11" t="s">
        <v>152</v>
      </c>
      <c r="I1361" s="11" t="s">
        <v>355</v>
      </c>
      <c r="J1361" s="11" t="s">
        <v>120</v>
      </c>
      <c r="K1361" s="11" t="s">
        <v>66</v>
      </c>
      <c r="L1361" s="11" t="s">
        <v>121</v>
      </c>
      <c r="M1361" s="11" t="s">
        <v>122</v>
      </c>
      <c r="N1361" s="11">
        <v>3</v>
      </c>
      <c r="O1361" s="11">
        <v>2019</v>
      </c>
      <c r="P1361" s="11" t="s">
        <v>112</v>
      </c>
      <c r="Q1361" s="11" t="s">
        <v>112</v>
      </c>
      <c r="R1361" s="11" t="s">
        <v>241</v>
      </c>
      <c r="S1361" s="11" t="s">
        <v>104</v>
      </c>
      <c r="T1361" s="11">
        <v>123.44749717726759</v>
      </c>
      <c r="U1361" s="11" t="str">
        <f>IF(ISERROR(VLOOKUP(I1361,'BACK INFO'!F:F,1,0)),IF(ISERROR(VLOOKUP(I1361,'BACK INFO'!H:H,1,0)),K1361,'BACK INFO'!$H$1),'BACK INFO'!$G$1)</f>
        <v>SHOUTOUTAGENCY</v>
      </c>
    </row>
    <row r="1362" spans="1:21" s="11" customFormat="1" x14ac:dyDescent="0.35">
      <c r="A1362" s="11" t="s">
        <v>94</v>
      </c>
      <c r="B1362" s="11">
        <v>2018</v>
      </c>
      <c r="C1362" s="11">
        <v>11</v>
      </c>
      <c r="D1362" s="11" t="s">
        <v>95</v>
      </c>
      <c r="E1362" s="11" t="s">
        <v>96</v>
      </c>
      <c r="F1362" s="11" t="s">
        <v>700</v>
      </c>
      <c r="G1362" s="11" t="s">
        <v>241</v>
      </c>
      <c r="H1362" s="11" t="s">
        <v>152</v>
      </c>
      <c r="I1362" s="11" t="s">
        <v>404</v>
      </c>
      <c r="J1362" s="11" t="s">
        <v>120</v>
      </c>
      <c r="K1362" s="11" t="s">
        <v>68</v>
      </c>
      <c r="L1362" s="11" t="s">
        <v>129</v>
      </c>
      <c r="M1362" s="11" t="s">
        <v>122</v>
      </c>
      <c r="N1362" s="11">
        <v>3</v>
      </c>
      <c r="O1362" s="11">
        <v>2019</v>
      </c>
      <c r="P1362" s="11" t="s">
        <v>112</v>
      </c>
      <c r="Q1362" s="11" t="s">
        <v>112</v>
      </c>
      <c r="R1362" s="11" t="s">
        <v>241</v>
      </c>
      <c r="S1362" s="11" t="s">
        <v>104</v>
      </c>
      <c r="T1362" s="11">
        <v>114.41475348136996</v>
      </c>
      <c r="U1362" s="11" t="str">
        <f>IF(ISERROR(VLOOKUP(I1362,'BACK INFO'!F:F,1,0)),IF(ISERROR(VLOOKUP(I1362,'BACK INFO'!H:H,1,0)),K1362,'BACK INFO'!$H$1),'BACK INFO'!$G$1)</f>
        <v>STEPHANIE VITALI</v>
      </c>
    </row>
    <row r="1363" spans="1:21" s="11" customFormat="1" x14ac:dyDescent="0.35">
      <c r="A1363" s="11" t="s">
        <v>94</v>
      </c>
      <c r="B1363" s="11">
        <v>2018</v>
      </c>
      <c r="C1363" s="11">
        <v>11</v>
      </c>
      <c r="D1363" s="11" t="s">
        <v>95</v>
      </c>
      <c r="E1363" s="11" t="s">
        <v>96</v>
      </c>
      <c r="F1363" s="11" t="s">
        <v>700</v>
      </c>
      <c r="G1363" s="11" t="s">
        <v>241</v>
      </c>
      <c r="H1363" s="11" t="s">
        <v>152</v>
      </c>
      <c r="I1363" s="11" t="s">
        <v>281</v>
      </c>
      <c r="J1363" s="11" t="s">
        <v>99</v>
      </c>
      <c r="K1363" s="11" t="s">
        <v>245</v>
      </c>
      <c r="L1363" s="11" t="s">
        <v>114</v>
      </c>
      <c r="M1363" s="11" t="s">
        <v>101</v>
      </c>
      <c r="N1363" s="11">
        <v>24</v>
      </c>
      <c r="O1363" s="11">
        <v>2019</v>
      </c>
      <c r="P1363" s="11" t="s">
        <v>112</v>
      </c>
      <c r="Q1363" s="11" t="s">
        <v>112</v>
      </c>
      <c r="R1363" s="11" t="s">
        <v>241</v>
      </c>
      <c r="S1363" s="11" t="s">
        <v>104</v>
      </c>
      <c r="T1363" s="11">
        <v>959</v>
      </c>
      <c r="U1363" s="11" t="str">
        <f>IF(ISERROR(VLOOKUP(I1363,'BACK INFO'!F:F,1,0)),IF(ISERROR(VLOOKUP(I1363,'BACK INFO'!H:H,1,0)),K1363,'BACK INFO'!$H$1),'BACK INFO'!$G$1)</f>
        <v>JULIUS ORTIZ MALDONADO</v>
      </c>
    </row>
    <row r="1364" spans="1:21" s="11" customFormat="1" x14ac:dyDescent="0.35">
      <c r="A1364" s="11" t="s">
        <v>94</v>
      </c>
      <c r="B1364" s="11">
        <v>2018</v>
      </c>
      <c r="C1364" s="11">
        <v>11</v>
      </c>
      <c r="D1364" s="11" t="s">
        <v>95</v>
      </c>
      <c r="E1364" s="11" t="s">
        <v>96</v>
      </c>
      <c r="F1364" s="11" t="s">
        <v>700</v>
      </c>
      <c r="G1364" s="11" t="s">
        <v>241</v>
      </c>
      <c r="H1364" s="11" t="s">
        <v>152</v>
      </c>
      <c r="I1364" s="11" t="s">
        <v>282</v>
      </c>
      <c r="J1364" s="11" t="s">
        <v>99</v>
      </c>
      <c r="K1364" s="11" t="s">
        <v>72</v>
      </c>
      <c r="L1364" s="11" t="s">
        <v>114</v>
      </c>
      <c r="M1364" s="11" t="s">
        <v>101</v>
      </c>
      <c r="N1364" s="11">
        <v>3</v>
      </c>
      <c r="O1364" s="11">
        <v>2019</v>
      </c>
      <c r="P1364" s="11" t="s">
        <v>112</v>
      </c>
      <c r="Q1364" s="11" t="s">
        <v>112</v>
      </c>
      <c r="R1364" s="11" t="s">
        <v>241</v>
      </c>
      <c r="S1364" s="11" t="s">
        <v>104</v>
      </c>
      <c r="T1364" s="11">
        <v>99</v>
      </c>
      <c r="U1364" s="11" t="str">
        <f>IF(ISERROR(VLOOKUP(I1364,'BACK INFO'!F:F,1,0)),IF(ISERROR(VLOOKUP(I1364,'BACK INFO'!H:H,1,0)),K1364,'BACK INFO'!$H$1),'BACK INFO'!$G$1)</f>
        <v>BILL MILLER AND COMPANY</v>
      </c>
    </row>
    <row r="1365" spans="1:21" s="11" customFormat="1" x14ac:dyDescent="0.35">
      <c r="A1365" s="11" t="s">
        <v>94</v>
      </c>
      <c r="B1365" s="11">
        <v>2018</v>
      </c>
      <c r="C1365" s="11">
        <v>11</v>
      </c>
      <c r="D1365" s="11" t="s">
        <v>95</v>
      </c>
      <c r="E1365" s="11" t="s">
        <v>96</v>
      </c>
      <c r="F1365" s="11" t="s">
        <v>700</v>
      </c>
      <c r="G1365" s="11" t="s">
        <v>241</v>
      </c>
      <c r="H1365" s="11" t="s">
        <v>152</v>
      </c>
      <c r="I1365" s="11" t="s">
        <v>360</v>
      </c>
      <c r="J1365" s="11" t="s">
        <v>99</v>
      </c>
      <c r="K1365" s="11" t="s">
        <v>72</v>
      </c>
      <c r="L1365" s="11" t="s">
        <v>359</v>
      </c>
      <c r="M1365" s="11" t="s">
        <v>101</v>
      </c>
      <c r="N1365" s="11">
        <v>6</v>
      </c>
      <c r="O1365" s="11">
        <v>2019</v>
      </c>
      <c r="P1365" s="11" t="s">
        <v>112</v>
      </c>
      <c r="Q1365" s="11" t="s">
        <v>112</v>
      </c>
      <c r="R1365" s="11" t="s">
        <v>241</v>
      </c>
      <c r="S1365" s="11" t="s">
        <v>104</v>
      </c>
      <c r="T1365" s="11">
        <v>312</v>
      </c>
      <c r="U1365" s="11" t="str">
        <f>IF(ISERROR(VLOOKUP(I1365,'BACK INFO'!F:F,1,0)),IF(ISERROR(VLOOKUP(I1365,'BACK INFO'!H:H,1,0)),K1365,'BACK INFO'!$H$1),'BACK INFO'!$G$1)</f>
        <v>BILL MILLER AND COMPANY</v>
      </c>
    </row>
    <row r="1366" spans="1:21" s="11" customFormat="1" x14ac:dyDescent="0.35">
      <c r="A1366" s="11" t="s">
        <v>94</v>
      </c>
      <c r="B1366" s="11">
        <v>2018</v>
      </c>
      <c r="C1366" s="11">
        <v>11</v>
      </c>
      <c r="D1366" s="11" t="s">
        <v>95</v>
      </c>
      <c r="E1366" s="11" t="s">
        <v>96</v>
      </c>
      <c r="F1366" s="11" t="s">
        <v>700</v>
      </c>
      <c r="G1366" s="11" t="s">
        <v>241</v>
      </c>
      <c r="H1366" s="11" t="s">
        <v>152</v>
      </c>
      <c r="I1366" s="11" t="s">
        <v>189</v>
      </c>
      <c r="J1366" s="11" t="s">
        <v>99</v>
      </c>
      <c r="K1366" s="11" t="s">
        <v>73</v>
      </c>
      <c r="L1366" s="11" t="s">
        <v>127</v>
      </c>
      <c r="M1366" s="11" t="s">
        <v>101</v>
      </c>
      <c r="N1366" s="11">
        <v>287</v>
      </c>
      <c r="O1366" s="11">
        <v>2019</v>
      </c>
      <c r="P1366" s="11" t="s">
        <v>112</v>
      </c>
      <c r="Q1366" s="11" t="s">
        <v>112</v>
      </c>
      <c r="R1366" s="11" t="s">
        <v>241</v>
      </c>
      <c r="S1366" s="11" t="s">
        <v>104</v>
      </c>
      <c r="T1366" s="11">
        <v>10735.48</v>
      </c>
      <c r="U1366" s="11" t="str">
        <f>IF(ISERROR(VLOOKUP(I1366,'BACK INFO'!F:F,1,0)),IF(ISERROR(VLOOKUP(I1366,'BACK INFO'!H:H,1,0)),K1366,'BACK INFO'!$H$1),'BACK INFO'!$G$1)</f>
        <v>PHYLLIS POSNER</v>
      </c>
    </row>
    <row r="1367" spans="1:21" s="11" customFormat="1" x14ac:dyDescent="0.35">
      <c r="A1367" s="11" t="s">
        <v>94</v>
      </c>
      <c r="B1367" s="11">
        <v>2018</v>
      </c>
      <c r="C1367" s="11">
        <v>11</v>
      </c>
      <c r="D1367" s="11" t="s">
        <v>95</v>
      </c>
      <c r="E1367" s="11" t="s">
        <v>96</v>
      </c>
      <c r="F1367" s="11" t="s">
        <v>700</v>
      </c>
      <c r="G1367" s="11" t="s">
        <v>241</v>
      </c>
      <c r="H1367" s="11" t="s">
        <v>152</v>
      </c>
      <c r="I1367" s="11" t="s">
        <v>244</v>
      </c>
      <c r="J1367" s="11" t="s">
        <v>99</v>
      </c>
      <c r="K1367" s="11" t="s">
        <v>245</v>
      </c>
      <c r="L1367" s="11" t="s">
        <v>246</v>
      </c>
      <c r="M1367" s="11" t="s">
        <v>246</v>
      </c>
      <c r="N1367" s="11">
        <v>46</v>
      </c>
      <c r="O1367" s="11">
        <v>2019</v>
      </c>
      <c r="P1367" s="11" t="s">
        <v>112</v>
      </c>
      <c r="Q1367" s="11" t="s">
        <v>112</v>
      </c>
      <c r="R1367" s="11" t="s">
        <v>241</v>
      </c>
      <c r="S1367" s="11" t="s">
        <v>104</v>
      </c>
      <c r="T1367" s="11">
        <v>2246</v>
      </c>
      <c r="U1367" s="11" t="str">
        <f>IF(ISERROR(VLOOKUP(I1367,'BACK INFO'!F:F,1,0)),IF(ISERROR(VLOOKUP(I1367,'BACK INFO'!H:H,1,0)),K1367,'BACK INFO'!$H$1),'BACK INFO'!$G$1)</f>
        <v>JULIUS ORTIZ MALDONADO</v>
      </c>
    </row>
    <row r="1368" spans="1:21" s="11" customFormat="1" x14ac:dyDescent="0.35">
      <c r="A1368" s="11" t="s">
        <v>94</v>
      </c>
      <c r="B1368" s="11">
        <v>2018</v>
      </c>
      <c r="C1368" s="11">
        <v>11</v>
      </c>
      <c r="D1368" s="11" t="s">
        <v>95</v>
      </c>
      <c r="E1368" s="11" t="s">
        <v>96</v>
      </c>
      <c r="F1368" s="11" t="s">
        <v>700</v>
      </c>
      <c r="G1368" s="11" t="s">
        <v>241</v>
      </c>
      <c r="H1368" s="11" t="s">
        <v>152</v>
      </c>
      <c r="I1368" s="11" t="s">
        <v>321</v>
      </c>
      <c r="J1368" s="11" t="s">
        <v>99</v>
      </c>
      <c r="K1368" s="11" t="s">
        <v>72</v>
      </c>
      <c r="L1368" s="11" t="s">
        <v>114</v>
      </c>
      <c r="M1368" s="11" t="s">
        <v>101</v>
      </c>
      <c r="N1368" s="11">
        <v>13</v>
      </c>
      <c r="O1368" s="11">
        <v>2019</v>
      </c>
      <c r="P1368" s="11" t="s">
        <v>112</v>
      </c>
      <c r="Q1368" s="11" t="s">
        <v>112</v>
      </c>
      <c r="R1368" s="11" t="s">
        <v>241</v>
      </c>
      <c r="S1368" s="11" t="s">
        <v>104</v>
      </c>
      <c r="T1368" s="11">
        <v>631</v>
      </c>
      <c r="U1368" s="11" t="str">
        <f>IF(ISERROR(VLOOKUP(I1368,'BACK INFO'!F:F,1,0)),IF(ISERROR(VLOOKUP(I1368,'BACK INFO'!H:H,1,0)),K1368,'BACK INFO'!$H$1),'BACK INFO'!$G$1)</f>
        <v>BILL MILLER AND COMPANY</v>
      </c>
    </row>
    <row r="1369" spans="1:21" s="11" customFormat="1" x14ac:dyDescent="0.35">
      <c r="A1369" s="11" t="s">
        <v>94</v>
      </c>
      <c r="B1369" s="11">
        <v>2018</v>
      </c>
      <c r="C1369" s="11">
        <v>11</v>
      </c>
      <c r="D1369" s="11" t="s">
        <v>95</v>
      </c>
      <c r="E1369" s="11" t="s">
        <v>96</v>
      </c>
      <c r="F1369" s="11" t="s">
        <v>700</v>
      </c>
      <c r="G1369" s="11" t="s">
        <v>241</v>
      </c>
      <c r="H1369" s="11" t="s">
        <v>152</v>
      </c>
      <c r="I1369" s="11" t="s">
        <v>405</v>
      </c>
      <c r="J1369" s="11" t="s">
        <v>99</v>
      </c>
      <c r="K1369" s="11" t="s">
        <v>71</v>
      </c>
      <c r="L1369" s="11" t="s">
        <v>164</v>
      </c>
      <c r="M1369" s="11" t="s">
        <v>101</v>
      </c>
      <c r="N1369" s="11">
        <v>12</v>
      </c>
      <c r="O1369" s="11">
        <v>2019</v>
      </c>
      <c r="P1369" s="11" t="s">
        <v>112</v>
      </c>
      <c r="Q1369" s="11" t="s">
        <v>112</v>
      </c>
      <c r="R1369" s="11" t="s">
        <v>241</v>
      </c>
      <c r="S1369" s="11" t="s">
        <v>104</v>
      </c>
      <c r="T1369" s="11">
        <v>498</v>
      </c>
      <c r="U1369" s="11" t="str">
        <f>IF(ISERROR(VLOOKUP(I1369,'BACK INFO'!F:F,1,0)),IF(ISERROR(VLOOKUP(I1369,'BACK INFO'!H:H,1,0)),K1369,'BACK INFO'!$H$1),'BACK INFO'!$G$1)</f>
        <v>HOLLY SALES INC.</v>
      </c>
    </row>
    <row r="1370" spans="1:21" s="11" customFormat="1" x14ac:dyDescent="0.35">
      <c r="A1370" s="11" t="s">
        <v>94</v>
      </c>
      <c r="B1370" s="11">
        <v>2018</v>
      </c>
      <c r="C1370" s="11">
        <v>11</v>
      </c>
      <c r="D1370" s="11" t="s">
        <v>95</v>
      </c>
      <c r="E1370" s="11" t="s">
        <v>96</v>
      </c>
      <c r="F1370" s="11" t="s">
        <v>700</v>
      </c>
      <c r="G1370" s="11" t="s">
        <v>241</v>
      </c>
      <c r="H1370" s="11" t="s">
        <v>152</v>
      </c>
      <c r="I1370" s="11" t="s">
        <v>123</v>
      </c>
      <c r="J1370" s="11" t="s">
        <v>99</v>
      </c>
      <c r="K1370" s="11" t="s">
        <v>68</v>
      </c>
      <c r="L1370" s="11" t="s">
        <v>129</v>
      </c>
      <c r="M1370" s="11" t="s">
        <v>122</v>
      </c>
      <c r="N1370" s="11">
        <v>15</v>
      </c>
      <c r="O1370" s="11">
        <v>2019</v>
      </c>
      <c r="P1370" s="11" t="s">
        <v>112</v>
      </c>
      <c r="Q1370" s="11" t="s">
        <v>112</v>
      </c>
      <c r="R1370" s="11" t="s">
        <v>241</v>
      </c>
      <c r="S1370" s="11" t="s">
        <v>104</v>
      </c>
      <c r="T1370" s="11">
        <v>771.5</v>
      </c>
      <c r="U1370" s="11" t="str">
        <f>IF(ISERROR(VLOOKUP(I1370,'BACK INFO'!F:F,1,0)),IF(ISERROR(VLOOKUP(I1370,'BACK INFO'!H:H,1,0)),K1370,'BACK INFO'!$H$1),'BACK INFO'!$G$1)</f>
        <v>STEPHANIE VITALI</v>
      </c>
    </row>
    <row r="1371" spans="1:21" s="11" customFormat="1" x14ac:dyDescent="0.35">
      <c r="A1371" s="11" t="s">
        <v>94</v>
      </c>
      <c r="B1371" s="11">
        <v>2018</v>
      </c>
      <c r="C1371" s="11">
        <v>11</v>
      </c>
      <c r="D1371" s="11" t="s">
        <v>95</v>
      </c>
      <c r="E1371" s="11" t="s">
        <v>96</v>
      </c>
      <c r="F1371" s="11" t="s">
        <v>700</v>
      </c>
      <c r="G1371" s="11" t="s">
        <v>241</v>
      </c>
      <c r="H1371" s="11" t="s">
        <v>152</v>
      </c>
      <c r="I1371" s="11" t="s">
        <v>286</v>
      </c>
      <c r="J1371" s="11" t="s">
        <v>99</v>
      </c>
      <c r="K1371" s="11" t="s">
        <v>72</v>
      </c>
      <c r="L1371" s="11" t="s">
        <v>114</v>
      </c>
      <c r="M1371" s="11" t="s">
        <v>101</v>
      </c>
      <c r="N1371" s="11">
        <v>5</v>
      </c>
      <c r="O1371" s="11">
        <v>2019</v>
      </c>
      <c r="P1371" s="11" t="s">
        <v>112</v>
      </c>
      <c r="Q1371" s="11" t="s">
        <v>112</v>
      </c>
      <c r="R1371" s="11" t="s">
        <v>241</v>
      </c>
      <c r="S1371" s="11" t="s">
        <v>104</v>
      </c>
      <c r="T1371" s="11">
        <v>233</v>
      </c>
      <c r="U1371" s="11" t="str">
        <f>IF(ISERROR(VLOOKUP(I1371,'BACK INFO'!F:F,1,0)),IF(ISERROR(VLOOKUP(I1371,'BACK INFO'!H:H,1,0)),K1371,'BACK INFO'!$H$1),'BACK INFO'!$G$1)</f>
        <v>BILL MILLER AND COMPANY</v>
      </c>
    </row>
    <row r="1372" spans="1:21" s="11" customFormat="1" x14ac:dyDescent="0.35">
      <c r="A1372" s="11" t="s">
        <v>94</v>
      </c>
      <c r="B1372" s="11">
        <v>2018</v>
      </c>
      <c r="C1372" s="11">
        <v>11</v>
      </c>
      <c r="D1372" s="11" t="s">
        <v>95</v>
      </c>
      <c r="E1372" s="11" t="s">
        <v>96</v>
      </c>
      <c r="F1372" s="11" t="s">
        <v>700</v>
      </c>
      <c r="G1372" s="11" t="s">
        <v>241</v>
      </c>
      <c r="H1372" s="11" t="s">
        <v>152</v>
      </c>
      <c r="I1372" s="11" t="s">
        <v>161</v>
      </c>
      <c r="J1372" s="11" t="s">
        <v>99</v>
      </c>
      <c r="K1372" s="11" t="s">
        <v>70</v>
      </c>
      <c r="L1372" s="11" t="s">
        <v>157</v>
      </c>
      <c r="M1372" s="11" t="s">
        <v>101</v>
      </c>
      <c r="N1372" s="11">
        <v>36</v>
      </c>
      <c r="O1372" s="11">
        <v>2019</v>
      </c>
      <c r="P1372" s="11" t="s">
        <v>112</v>
      </c>
      <c r="Q1372" s="11" t="s">
        <v>112</v>
      </c>
      <c r="R1372" s="11" t="s">
        <v>241</v>
      </c>
      <c r="S1372" s="11" t="s">
        <v>104</v>
      </c>
      <c r="T1372" s="11">
        <v>1288.1999999999998</v>
      </c>
      <c r="U1372" s="11" t="str">
        <f>IF(ISERROR(VLOOKUP(I1372,'BACK INFO'!F:F,1,0)),IF(ISERROR(VLOOKUP(I1372,'BACK INFO'!H:H,1,0)),K1372,'BACK INFO'!$H$1),'BACK INFO'!$G$1)</f>
        <v>JUDITH ANN DEAL</v>
      </c>
    </row>
    <row r="1373" spans="1:21" s="11" customFormat="1" x14ac:dyDescent="0.35">
      <c r="A1373" s="11" t="s">
        <v>94</v>
      </c>
      <c r="B1373" s="11">
        <v>2018</v>
      </c>
      <c r="C1373" s="11">
        <v>11</v>
      </c>
      <c r="D1373" s="11" t="s">
        <v>95</v>
      </c>
      <c r="E1373" s="11" t="s">
        <v>96</v>
      </c>
      <c r="F1373" s="11" t="s">
        <v>700</v>
      </c>
      <c r="G1373" s="11" t="s">
        <v>241</v>
      </c>
      <c r="H1373" s="11" t="s">
        <v>152</v>
      </c>
      <c r="I1373" s="11" t="s">
        <v>287</v>
      </c>
      <c r="J1373" s="11" t="s">
        <v>99</v>
      </c>
      <c r="K1373" s="11" t="s">
        <v>70</v>
      </c>
      <c r="L1373" s="11" t="s">
        <v>157</v>
      </c>
      <c r="M1373" s="11" t="s">
        <v>101</v>
      </c>
      <c r="N1373" s="11">
        <v>9</v>
      </c>
      <c r="O1373" s="11">
        <v>2019</v>
      </c>
      <c r="P1373" s="11" t="s">
        <v>112</v>
      </c>
      <c r="Q1373" s="11" t="s">
        <v>112</v>
      </c>
      <c r="R1373" s="11" t="s">
        <v>241</v>
      </c>
      <c r="S1373" s="11" t="s">
        <v>104</v>
      </c>
      <c r="T1373" s="11">
        <v>306</v>
      </c>
      <c r="U1373" s="11" t="str">
        <f>IF(ISERROR(VLOOKUP(I1373,'BACK INFO'!F:F,1,0)),IF(ISERROR(VLOOKUP(I1373,'BACK INFO'!H:H,1,0)),K1373,'BACK INFO'!$H$1),'BACK INFO'!$G$1)</f>
        <v>JUDITH ANN DEAL</v>
      </c>
    </row>
    <row r="1374" spans="1:21" s="11" customFormat="1" x14ac:dyDescent="0.35">
      <c r="A1374" s="11" t="s">
        <v>94</v>
      </c>
      <c r="B1374" s="11">
        <v>2018</v>
      </c>
      <c r="C1374" s="11">
        <v>11</v>
      </c>
      <c r="D1374" s="11" t="s">
        <v>95</v>
      </c>
      <c r="E1374" s="11" t="s">
        <v>96</v>
      </c>
      <c r="F1374" s="11" t="s">
        <v>700</v>
      </c>
      <c r="G1374" s="11" t="s">
        <v>241</v>
      </c>
      <c r="H1374" s="11" t="s">
        <v>152</v>
      </c>
      <c r="I1374" s="11" t="s">
        <v>406</v>
      </c>
      <c r="J1374" s="11" t="s">
        <v>99</v>
      </c>
      <c r="K1374" s="11" t="s">
        <v>71</v>
      </c>
      <c r="L1374" s="11" t="s">
        <v>199</v>
      </c>
      <c r="M1374" s="11" t="s">
        <v>101</v>
      </c>
      <c r="N1374" s="11">
        <v>13</v>
      </c>
      <c r="O1374" s="11">
        <v>2019</v>
      </c>
      <c r="P1374" s="11" t="s">
        <v>112</v>
      </c>
      <c r="Q1374" s="11" t="s">
        <v>112</v>
      </c>
      <c r="R1374" s="11" t="s">
        <v>241</v>
      </c>
      <c r="S1374" s="11" t="s">
        <v>104</v>
      </c>
      <c r="T1374" s="11">
        <v>667</v>
      </c>
      <c r="U1374" s="11" t="str">
        <f>IF(ISERROR(VLOOKUP(I1374,'BACK INFO'!F:F,1,0)),IF(ISERROR(VLOOKUP(I1374,'BACK INFO'!H:H,1,0)),K1374,'BACK INFO'!$H$1),'BACK INFO'!$G$1)</f>
        <v>HOLLY SALES INC.</v>
      </c>
    </row>
    <row r="1375" spans="1:21" s="11" customFormat="1" x14ac:dyDescent="0.35">
      <c r="A1375" s="11" t="s">
        <v>94</v>
      </c>
      <c r="B1375" s="11">
        <v>2018</v>
      </c>
      <c r="C1375" s="11">
        <v>11</v>
      </c>
      <c r="D1375" s="11" t="s">
        <v>95</v>
      </c>
      <c r="E1375" s="11" t="s">
        <v>96</v>
      </c>
      <c r="F1375" s="11" t="s">
        <v>700</v>
      </c>
      <c r="G1375" s="11" t="s">
        <v>241</v>
      </c>
      <c r="H1375" s="11" t="s">
        <v>152</v>
      </c>
      <c r="I1375" s="11" t="s">
        <v>406</v>
      </c>
      <c r="J1375" s="11" t="s">
        <v>99</v>
      </c>
      <c r="K1375" s="11" t="s">
        <v>71</v>
      </c>
      <c r="L1375" s="11" t="s">
        <v>164</v>
      </c>
      <c r="M1375" s="11" t="s">
        <v>101</v>
      </c>
      <c r="N1375" s="11">
        <v>13</v>
      </c>
      <c r="O1375" s="11">
        <v>2019</v>
      </c>
      <c r="P1375" s="11" t="s">
        <v>112</v>
      </c>
      <c r="Q1375" s="11" t="s">
        <v>112</v>
      </c>
      <c r="R1375" s="11" t="s">
        <v>241</v>
      </c>
      <c r="S1375" s="11" t="s">
        <v>104</v>
      </c>
      <c r="T1375" s="11">
        <v>667</v>
      </c>
      <c r="U1375" s="11" t="str">
        <f>IF(ISERROR(VLOOKUP(I1375,'BACK INFO'!F:F,1,0)),IF(ISERROR(VLOOKUP(I1375,'BACK INFO'!H:H,1,0)),K1375,'BACK INFO'!$H$1),'BACK INFO'!$G$1)</f>
        <v>HOLLY SALES INC.</v>
      </c>
    </row>
    <row r="1376" spans="1:21" s="11" customFormat="1" x14ac:dyDescent="0.35">
      <c r="A1376" s="11" t="s">
        <v>94</v>
      </c>
      <c r="B1376" s="11">
        <v>2018</v>
      </c>
      <c r="C1376" s="11">
        <v>11</v>
      </c>
      <c r="D1376" s="11" t="s">
        <v>95</v>
      </c>
      <c r="E1376" s="11" t="s">
        <v>96</v>
      </c>
      <c r="F1376" s="11" t="s">
        <v>700</v>
      </c>
      <c r="G1376" s="11" t="s">
        <v>241</v>
      </c>
      <c r="H1376" s="11" t="s">
        <v>152</v>
      </c>
      <c r="I1376" s="11" t="s">
        <v>406</v>
      </c>
      <c r="J1376" s="11" t="s">
        <v>99</v>
      </c>
      <c r="K1376" s="11" t="s">
        <v>71</v>
      </c>
      <c r="L1376" s="11" t="s">
        <v>220</v>
      </c>
      <c r="M1376" s="11" t="s">
        <v>101</v>
      </c>
      <c r="N1376" s="11">
        <v>13</v>
      </c>
      <c r="O1376" s="11">
        <v>2019</v>
      </c>
      <c r="P1376" s="11" t="s">
        <v>112</v>
      </c>
      <c r="Q1376" s="11" t="s">
        <v>112</v>
      </c>
      <c r="R1376" s="11" t="s">
        <v>241</v>
      </c>
      <c r="S1376" s="11" t="s">
        <v>104</v>
      </c>
      <c r="T1376" s="11">
        <v>667</v>
      </c>
      <c r="U1376" s="11" t="str">
        <f>IF(ISERROR(VLOOKUP(I1376,'BACK INFO'!F:F,1,0)),IF(ISERROR(VLOOKUP(I1376,'BACK INFO'!H:H,1,0)),K1376,'BACK INFO'!$H$1),'BACK INFO'!$G$1)</f>
        <v>HOLLY SALES INC.</v>
      </c>
    </row>
    <row r="1377" spans="1:21" s="11" customFormat="1" x14ac:dyDescent="0.35">
      <c r="A1377" s="11" t="s">
        <v>94</v>
      </c>
      <c r="B1377" s="11">
        <v>2018</v>
      </c>
      <c r="C1377" s="11">
        <v>11</v>
      </c>
      <c r="D1377" s="11" t="s">
        <v>95</v>
      </c>
      <c r="E1377" s="11" t="s">
        <v>96</v>
      </c>
      <c r="F1377" s="11" t="s">
        <v>700</v>
      </c>
      <c r="G1377" s="11" t="s">
        <v>241</v>
      </c>
      <c r="H1377" s="11" t="s">
        <v>152</v>
      </c>
      <c r="I1377" s="11" t="s">
        <v>248</v>
      </c>
      <c r="J1377" s="11" t="s">
        <v>99</v>
      </c>
      <c r="K1377" s="11" t="s">
        <v>72</v>
      </c>
      <c r="L1377" s="11" t="s">
        <v>114</v>
      </c>
      <c r="M1377" s="11" t="s">
        <v>101</v>
      </c>
      <c r="N1377" s="11">
        <v>18</v>
      </c>
      <c r="O1377" s="11">
        <v>2019</v>
      </c>
      <c r="P1377" s="11" t="s">
        <v>112</v>
      </c>
      <c r="Q1377" s="11" t="s">
        <v>112</v>
      </c>
      <c r="R1377" s="11" t="s">
        <v>241</v>
      </c>
      <c r="S1377" s="11" t="s">
        <v>104</v>
      </c>
      <c r="T1377" s="11">
        <v>732</v>
      </c>
      <c r="U1377" s="11" t="str">
        <f>IF(ISERROR(VLOOKUP(I1377,'BACK INFO'!F:F,1,0)),IF(ISERROR(VLOOKUP(I1377,'BACK INFO'!H:H,1,0)),K1377,'BACK INFO'!$H$1),'BACK INFO'!$G$1)</f>
        <v>BILL MILLER AND COMPANY</v>
      </c>
    </row>
    <row r="1378" spans="1:21" s="11" customFormat="1" x14ac:dyDescent="0.35">
      <c r="A1378" s="11" t="s">
        <v>94</v>
      </c>
      <c r="B1378" s="11">
        <v>2018</v>
      </c>
      <c r="C1378" s="11">
        <v>11</v>
      </c>
      <c r="D1378" s="11" t="s">
        <v>95</v>
      </c>
      <c r="E1378" s="11" t="s">
        <v>96</v>
      </c>
      <c r="F1378" s="11" t="s">
        <v>700</v>
      </c>
      <c r="G1378" s="11" t="s">
        <v>241</v>
      </c>
      <c r="H1378" s="11" t="s">
        <v>152</v>
      </c>
      <c r="I1378" s="11" t="s">
        <v>60</v>
      </c>
      <c r="J1378" s="11" t="s">
        <v>99</v>
      </c>
      <c r="K1378" s="11" t="s">
        <v>54</v>
      </c>
      <c r="L1378" s="11" t="s">
        <v>100</v>
      </c>
      <c r="M1378" s="11" t="s">
        <v>101</v>
      </c>
      <c r="N1378" s="11">
        <v>471</v>
      </c>
      <c r="O1378" s="11">
        <v>2019</v>
      </c>
      <c r="P1378" s="11" t="s">
        <v>112</v>
      </c>
      <c r="Q1378" s="11" t="s">
        <v>112</v>
      </c>
      <c r="R1378" s="11" t="s">
        <v>241</v>
      </c>
      <c r="S1378" s="11" t="s">
        <v>104</v>
      </c>
      <c r="T1378" s="11">
        <v>17914.929999999997</v>
      </c>
      <c r="U1378" s="11" t="str">
        <f>IF(ISERROR(VLOOKUP(I1378,'BACK INFO'!F:F,1,0)),IF(ISERROR(VLOOKUP(I1378,'BACK INFO'!H:H,1,0)),K1378,'BACK INFO'!$H$1),'BACK INFO'!$G$1)</f>
        <v>PAIGE ALYSE STRAUGHAN</v>
      </c>
    </row>
    <row r="1379" spans="1:21" s="11" customFormat="1" x14ac:dyDescent="0.35">
      <c r="A1379" s="11" t="s">
        <v>94</v>
      </c>
      <c r="B1379" s="11">
        <v>2018</v>
      </c>
      <c r="C1379" s="11">
        <v>11</v>
      </c>
      <c r="D1379" s="11" t="s">
        <v>95</v>
      </c>
      <c r="E1379" s="11" t="s">
        <v>96</v>
      </c>
      <c r="F1379" s="11" t="s">
        <v>700</v>
      </c>
      <c r="G1379" s="11" t="s">
        <v>241</v>
      </c>
      <c r="H1379" s="11" t="s">
        <v>152</v>
      </c>
      <c r="I1379" s="11" t="s">
        <v>249</v>
      </c>
      <c r="J1379" s="11" t="s">
        <v>99</v>
      </c>
      <c r="K1379" s="11" t="s">
        <v>72</v>
      </c>
      <c r="L1379" s="11" t="s">
        <v>114</v>
      </c>
      <c r="M1379" s="11" t="s">
        <v>101</v>
      </c>
      <c r="N1379" s="11">
        <v>27</v>
      </c>
      <c r="O1379" s="11">
        <v>2019</v>
      </c>
      <c r="P1379" s="11" t="s">
        <v>112</v>
      </c>
      <c r="Q1379" s="11" t="s">
        <v>112</v>
      </c>
      <c r="R1379" s="11" t="s">
        <v>241</v>
      </c>
      <c r="S1379" s="11" t="s">
        <v>104</v>
      </c>
      <c r="T1379" s="11">
        <v>771.12</v>
      </c>
      <c r="U1379" s="11" t="str">
        <f>IF(ISERROR(VLOOKUP(I1379,'BACK INFO'!F:F,1,0)),IF(ISERROR(VLOOKUP(I1379,'BACK INFO'!H:H,1,0)),K1379,'BACK INFO'!$H$1),'BACK INFO'!$G$1)</f>
        <v>BILL MILLER AND COMPANY</v>
      </c>
    </row>
    <row r="1380" spans="1:21" s="11" customFormat="1" x14ac:dyDescent="0.35">
      <c r="A1380" s="11" t="s">
        <v>94</v>
      </c>
      <c r="B1380" s="11">
        <v>2018</v>
      </c>
      <c r="C1380" s="11">
        <v>11</v>
      </c>
      <c r="D1380" s="11" t="s">
        <v>95</v>
      </c>
      <c r="E1380" s="11" t="s">
        <v>96</v>
      </c>
      <c r="F1380" s="11" t="s">
        <v>700</v>
      </c>
      <c r="G1380" s="11" t="s">
        <v>241</v>
      </c>
      <c r="H1380" s="11" t="s">
        <v>152</v>
      </c>
      <c r="I1380" s="11" t="s">
        <v>249</v>
      </c>
      <c r="J1380" s="11" t="s">
        <v>99</v>
      </c>
      <c r="K1380" s="11" t="s">
        <v>72</v>
      </c>
      <c r="L1380" s="11" t="s">
        <v>246</v>
      </c>
      <c r="M1380" s="11" t="s">
        <v>246</v>
      </c>
      <c r="N1380" s="11">
        <v>5</v>
      </c>
      <c r="O1380" s="11">
        <v>2019</v>
      </c>
      <c r="P1380" s="11" t="s">
        <v>112</v>
      </c>
      <c r="Q1380" s="11" t="s">
        <v>112</v>
      </c>
      <c r="R1380" s="11" t="s">
        <v>241</v>
      </c>
      <c r="S1380" s="11" t="s">
        <v>104</v>
      </c>
      <c r="T1380" s="11">
        <v>142.79999999999998</v>
      </c>
      <c r="U1380" s="11" t="str">
        <f>IF(ISERROR(VLOOKUP(I1380,'BACK INFO'!F:F,1,0)),IF(ISERROR(VLOOKUP(I1380,'BACK INFO'!H:H,1,0)),K1380,'BACK INFO'!$H$1),'BACK INFO'!$G$1)</f>
        <v>BILL MILLER AND COMPANY</v>
      </c>
    </row>
    <row r="1381" spans="1:21" s="11" customFormat="1" x14ac:dyDescent="0.35">
      <c r="A1381" s="11" t="s">
        <v>94</v>
      </c>
      <c r="B1381" s="11">
        <v>2018</v>
      </c>
      <c r="C1381" s="11">
        <v>11</v>
      </c>
      <c r="D1381" s="11" t="s">
        <v>95</v>
      </c>
      <c r="E1381" s="11" t="s">
        <v>96</v>
      </c>
      <c r="F1381" s="11" t="s">
        <v>700</v>
      </c>
      <c r="G1381" s="11" t="s">
        <v>241</v>
      </c>
      <c r="H1381" s="11" t="s">
        <v>152</v>
      </c>
      <c r="I1381" s="11" t="s">
        <v>249</v>
      </c>
      <c r="J1381" s="11" t="s">
        <v>99</v>
      </c>
      <c r="K1381" s="11" t="s">
        <v>72</v>
      </c>
      <c r="L1381" s="11" t="s">
        <v>250</v>
      </c>
      <c r="M1381" s="11" t="s">
        <v>191</v>
      </c>
      <c r="N1381" s="11">
        <v>121</v>
      </c>
      <c r="O1381" s="11">
        <v>2019</v>
      </c>
      <c r="P1381" s="11" t="s">
        <v>112</v>
      </c>
      <c r="Q1381" s="11" t="s">
        <v>112</v>
      </c>
      <c r="R1381" s="11" t="s">
        <v>241</v>
      </c>
      <c r="S1381" s="11" t="s">
        <v>104</v>
      </c>
      <c r="T1381" s="11">
        <v>3455.7599999999957</v>
      </c>
      <c r="U1381" s="11" t="str">
        <f>IF(ISERROR(VLOOKUP(I1381,'BACK INFO'!F:F,1,0)),IF(ISERROR(VLOOKUP(I1381,'BACK INFO'!H:H,1,0)),K1381,'BACK INFO'!$H$1),'BACK INFO'!$G$1)</f>
        <v>BILL MILLER AND COMPANY</v>
      </c>
    </row>
    <row r="1382" spans="1:21" s="11" customFormat="1" x14ac:dyDescent="0.35">
      <c r="A1382" s="11" t="s">
        <v>94</v>
      </c>
      <c r="B1382" s="11">
        <v>2018</v>
      </c>
      <c r="C1382" s="11">
        <v>11</v>
      </c>
      <c r="D1382" s="11" t="s">
        <v>95</v>
      </c>
      <c r="E1382" s="11" t="s">
        <v>96</v>
      </c>
      <c r="F1382" s="11" t="s">
        <v>700</v>
      </c>
      <c r="G1382" s="11" t="s">
        <v>241</v>
      </c>
      <c r="H1382" s="11" t="s">
        <v>152</v>
      </c>
      <c r="I1382" s="11" t="s">
        <v>363</v>
      </c>
      <c r="J1382" s="11" t="s">
        <v>99</v>
      </c>
      <c r="K1382" s="11" t="s">
        <v>72</v>
      </c>
      <c r="L1382" s="11" t="s">
        <v>364</v>
      </c>
      <c r="M1382" s="11" t="s">
        <v>101</v>
      </c>
      <c r="N1382" s="11">
        <v>6</v>
      </c>
      <c r="O1382" s="11">
        <v>2019</v>
      </c>
      <c r="P1382" s="11" t="s">
        <v>112</v>
      </c>
      <c r="Q1382" s="11" t="s">
        <v>112</v>
      </c>
      <c r="R1382" s="11" t="s">
        <v>241</v>
      </c>
      <c r="S1382" s="11" t="s">
        <v>104</v>
      </c>
      <c r="T1382" s="11">
        <v>204</v>
      </c>
      <c r="U1382" s="11" t="str">
        <f>IF(ISERROR(VLOOKUP(I1382,'BACK INFO'!F:F,1,0)),IF(ISERROR(VLOOKUP(I1382,'BACK INFO'!H:H,1,0)),K1382,'BACK INFO'!$H$1),'BACK INFO'!$G$1)</f>
        <v>BILL MILLER AND COMPANY</v>
      </c>
    </row>
    <row r="1383" spans="1:21" s="11" customFormat="1" x14ac:dyDescent="0.35">
      <c r="A1383" s="11" t="s">
        <v>94</v>
      </c>
      <c r="B1383" s="11">
        <v>2018</v>
      </c>
      <c r="C1383" s="11">
        <v>11</v>
      </c>
      <c r="D1383" s="11" t="s">
        <v>95</v>
      </c>
      <c r="E1383" s="11" t="s">
        <v>96</v>
      </c>
      <c r="F1383" s="11" t="s">
        <v>700</v>
      </c>
      <c r="G1383" s="11" t="s">
        <v>241</v>
      </c>
      <c r="H1383" s="11" t="s">
        <v>152</v>
      </c>
      <c r="I1383" s="11" t="s">
        <v>162</v>
      </c>
      <c r="J1383" s="11" t="s">
        <v>99</v>
      </c>
      <c r="K1383" s="11" t="s">
        <v>72</v>
      </c>
      <c r="L1383" s="11" t="s">
        <v>114</v>
      </c>
      <c r="M1383" s="11" t="s">
        <v>101</v>
      </c>
      <c r="N1383" s="11">
        <v>6</v>
      </c>
      <c r="O1383" s="11">
        <v>2019</v>
      </c>
      <c r="P1383" s="11" t="s">
        <v>112</v>
      </c>
      <c r="Q1383" s="11" t="s">
        <v>112</v>
      </c>
      <c r="R1383" s="11" t="s">
        <v>241</v>
      </c>
      <c r="S1383" s="11" t="s">
        <v>104</v>
      </c>
      <c r="T1383" s="11">
        <v>231</v>
      </c>
      <c r="U1383" s="11" t="str">
        <f>IF(ISERROR(VLOOKUP(I1383,'BACK INFO'!F:F,1,0)),IF(ISERROR(VLOOKUP(I1383,'BACK INFO'!H:H,1,0)),K1383,'BACK INFO'!$H$1),'BACK INFO'!$G$1)</f>
        <v>BILL MILLER AND COMPANY</v>
      </c>
    </row>
    <row r="1384" spans="1:21" s="11" customFormat="1" x14ac:dyDescent="0.35">
      <c r="A1384" s="11" t="s">
        <v>94</v>
      </c>
      <c r="B1384" s="11">
        <v>2018</v>
      </c>
      <c r="C1384" s="11">
        <v>11</v>
      </c>
      <c r="D1384" s="11" t="s">
        <v>95</v>
      </c>
      <c r="E1384" s="11" t="s">
        <v>96</v>
      </c>
      <c r="F1384" s="11" t="s">
        <v>700</v>
      </c>
      <c r="G1384" s="11" t="s">
        <v>241</v>
      </c>
      <c r="H1384" s="11" t="s">
        <v>152</v>
      </c>
      <c r="I1384" s="11" t="s">
        <v>148</v>
      </c>
      <c r="J1384" s="11" t="s">
        <v>99</v>
      </c>
      <c r="K1384" s="11" t="s">
        <v>71</v>
      </c>
      <c r="L1384" s="11" t="s">
        <v>149</v>
      </c>
      <c r="M1384" s="11" t="s">
        <v>101</v>
      </c>
      <c r="N1384" s="11">
        <v>9</v>
      </c>
      <c r="O1384" s="11">
        <v>2019</v>
      </c>
      <c r="P1384" s="11" t="s">
        <v>112</v>
      </c>
      <c r="Q1384" s="11" t="s">
        <v>112</v>
      </c>
      <c r="R1384" s="11" t="s">
        <v>241</v>
      </c>
      <c r="S1384" s="11" t="s">
        <v>104</v>
      </c>
      <c r="T1384" s="11">
        <v>453</v>
      </c>
      <c r="U1384" s="11" t="str">
        <f>IF(ISERROR(VLOOKUP(I1384,'BACK INFO'!F:F,1,0)),IF(ISERROR(VLOOKUP(I1384,'BACK INFO'!H:H,1,0)),K1384,'BACK INFO'!$H$1),'BACK INFO'!$G$1)</f>
        <v>HOLLY SALES INC.</v>
      </c>
    </row>
    <row r="1385" spans="1:21" s="11" customFormat="1" x14ac:dyDescent="0.35">
      <c r="A1385" s="11" t="s">
        <v>94</v>
      </c>
      <c r="B1385" s="11">
        <v>2018</v>
      </c>
      <c r="C1385" s="11">
        <v>11</v>
      </c>
      <c r="D1385" s="11" t="s">
        <v>95</v>
      </c>
      <c r="E1385" s="11" t="s">
        <v>96</v>
      </c>
      <c r="F1385" s="11" t="s">
        <v>700</v>
      </c>
      <c r="G1385" s="11" t="s">
        <v>241</v>
      </c>
      <c r="H1385" s="11" t="s">
        <v>152</v>
      </c>
      <c r="I1385" s="11" t="s">
        <v>252</v>
      </c>
      <c r="J1385" s="11" t="s">
        <v>99</v>
      </c>
      <c r="K1385" s="11" t="s">
        <v>70</v>
      </c>
      <c r="L1385" s="11" t="s">
        <v>157</v>
      </c>
      <c r="M1385" s="11" t="s">
        <v>101</v>
      </c>
      <c r="N1385" s="11">
        <v>2</v>
      </c>
      <c r="O1385" s="11">
        <v>2019</v>
      </c>
      <c r="P1385" s="11" t="s">
        <v>112</v>
      </c>
      <c r="Q1385" s="11" t="s">
        <v>112</v>
      </c>
      <c r="R1385" s="11" t="s">
        <v>241</v>
      </c>
      <c r="S1385" s="11" t="s">
        <v>104</v>
      </c>
      <c r="T1385" s="11">
        <v>90</v>
      </c>
      <c r="U1385" s="11" t="str">
        <f>IF(ISERROR(VLOOKUP(I1385,'BACK INFO'!F:F,1,0)),IF(ISERROR(VLOOKUP(I1385,'BACK INFO'!H:H,1,0)),K1385,'BACK INFO'!$H$1),'BACK INFO'!$G$1)</f>
        <v>JUDITH ANN DEAL</v>
      </c>
    </row>
    <row r="1386" spans="1:21" s="11" customFormat="1" x14ac:dyDescent="0.35">
      <c r="A1386" s="11" t="s">
        <v>94</v>
      </c>
      <c r="B1386" s="11">
        <v>2018</v>
      </c>
      <c r="C1386" s="11">
        <v>11</v>
      </c>
      <c r="D1386" s="11" t="s">
        <v>95</v>
      </c>
      <c r="E1386" s="11" t="s">
        <v>96</v>
      </c>
      <c r="F1386" s="11" t="s">
        <v>700</v>
      </c>
      <c r="G1386" s="11" t="s">
        <v>241</v>
      </c>
      <c r="H1386" s="11" t="s">
        <v>152</v>
      </c>
      <c r="I1386" s="11" t="s">
        <v>62</v>
      </c>
      <c r="J1386" s="11" t="s">
        <v>99</v>
      </c>
      <c r="K1386" s="11" t="s">
        <v>54</v>
      </c>
      <c r="L1386" s="11" t="s">
        <v>165</v>
      </c>
      <c r="M1386" s="11" t="s">
        <v>101</v>
      </c>
      <c r="N1386" s="11">
        <v>12</v>
      </c>
      <c r="O1386" s="11">
        <v>2019</v>
      </c>
      <c r="P1386" s="11" t="s">
        <v>112</v>
      </c>
      <c r="Q1386" s="11" t="s">
        <v>112</v>
      </c>
      <c r="R1386" s="11" t="s">
        <v>241</v>
      </c>
      <c r="S1386" s="11" t="s">
        <v>104</v>
      </c>
      <c r="T1386" s="11">
        <v>475.20000000000005</v>
      </c>
      <c r="U1386" s="11" t="str">
        <f>IF(ISERROR(VLOOKUP(I1386,'BACK INFO'!F:F,1,0)),IF(ISERROR(VLOOKUP(I1386,'BACK INFO'!H:H,1,0)),K1386,'BACK INFO'!$H$1),'BACK INFO'!$G$1)</f>
        <v>PAIGE ALYSE STRAUGHAN</v>
      </c>
    </row>
    <row r="1387" spans="1:21" s="11" customFormat="1" x14ac:dyDescent="0.35">
      <c r="A1387" s="11" t="s">
        <v>94</v>
      </c>
      <c r="B1387" s="11">
        <v>2018</v>
      </c>
      <c r="C1387" s="11">
        <v>11</v>
      </c>
      <c r="D1387" s="11" t="s">
        <v>95</v>
      </c>
      <c r="E1387" s="11" t="s">
        <v>96</v>
      </c>
      <c r="F1387" s="11" t="s">
        <v>700</v>
      </c>
      <c r="G1387" s="11" t="s">
        <v>241</v>
      </c>
      <c r="H1387" s="11" t="s">
        <v>152</v>
      </c>
      <c r="I1387" s="11" t="s">
        <v>62</v>
      </c>
      <c r="J1387" s="11" t="s">
        <v>99</v>
      </c>
      <c r="K1387" s="11" t="s">
        <v>54</v>
      </c>
      <c r="L1387" s="11" t="s">
        <v>165</v>
      </c>
      <c r="M1387" s="11" t="s">
        <v>101</v>
      </c>
      <c r="N1387" s="11">
        <v>14</v>
      </c>
      <c r="O1387" s="11">
        <v>2019</v>
      </c>
      <c r="P1387" s="11" t="s">
        <v>112</v>
      </c>
      <c r="Q1387" s="11" t="s">
        <v>112</v>
      </c>
      <c r="R1387" s="11" t="s">
        <v>241</v>
      </c>
      <c r="S1387" s="11" t="s">
        <v>104</v>
      </c>
      <c r="T1387" s="11">
        <v>554.4</v>
      </c>
      <c r="U1387" s="11" t="str">
        <f>IF(ISERROR(VLOOKUP(I1387,'BACK INFO'!F:F,1,0)),IF(ISERROR(VLOOKUP(I1387,'BACK INFO'!H:H,1,0)),K1387,'BACK INFO'!$H$1),'BACK INFO'!$G$1)</f>
        <v>PAIGE ALYSE STRAUGHAN</v>
      </c>
    </row>
    <row r="1388" spans="1:21" s="11" customFormat="1" x14ac:dyDescent="0.35">
      <c r="A1388" s="11" t="s">
        <v>94</v>
      </c>
      <c r="B1388" s="11">
        <v>2018</v>
      </c>
      <c r="C1388" s="11">
        <v>11</v>
      </c>
      <c r="D1388" s="11" t="s">
        <v>95</v>
      </c>
      <c r="E1388" s="11" t="s">
        <v>96</v>
      </c>
      <c r="F1388" s="11" t="s">
        <v>700</v>
      </c>
      <c r="G1388" s="11" t="s">
        <v>241</v>
      </c>
      <c r="H1388" s="11" t="s">
        <v>152</v>
      </c>
      <c r="I1388" s="11" t="s">
        <v>325</v>
      </c>
      <c r="J1388" s="11" t="s">
        <v>99</v>
      </c>
      <c r="K1388" s="11" t="s">
        <v>72</v>
      </c>
      <c r="L1388" s="11" t="s">
        <v>326</v>
      </c>
      <c r="M1388" s="11" t="s">
        <v>327</v>
      </c>
      <c r="N1388" s="11">
        <v>14</v>
      </c>
      <c r="O1388" s="11">
        <v>2019</v>
      </c>
      <c r="P1388" s="11" t="s">
        <v>112</v>
      </c>
      <c r="Q1388" s="11" t="s">
        <v>112</v>
      </c>
      <c r="R1388" s="11" t="s">
        <v>241</v>
      </c>
      <c r="S1388" s="11" t="s">
        <v>104</v>
      </c>
      <c r="T1388" s="11">
        <v>578</v>
      </c>
      <c r="U1388" s="11" t="str">
        <f>IF(ISERROR(VLOOKUP(I1388,'BACK INFO'!F:F,1,0)),IF(ISERROR(VLOOKUP(I1388,'BACK INFO'!H:H,1,0)),K1388,'BACK INFO'!$H$1),'BACK INFO'!$G$1)</f>
        <v>BILL MILLER AND COMPANY</v>
      </c>
    </row>
    <row r="1389" spans="1:21" s="11" customFormat="1" x14ac:dyDescent="0.35">
      <c r="A1389" s="11" t="s">
        <v>94</v>
      </c>
      <c r="B1389" s="11">
        <v>2018</v>
      </c>
      <c r="C1389" s="11">
        <v>11</v>
      </c>
      <c r="D1389" s="11" t="s">
        <v>95</v>
      </c>
      <c r="E1389" s="11" t="s">
        <v>96</v>
      </c>
      <c r="F1389" s="11" t="s">
        <v>700</v>
      </c>
      <c r="G1389" s="11" t="s">
        <v>241</v>
      </c>
      <c r="H1389" s="11" t="s">
        <v>152</v>
      </c>
      <c r="I1389" s="11" t="s">
        <v>278</v>
      </c>
      <c r="J1389" s="11" t="s">
        <v>99</v>
      </c>
      <c r="K1389" s="11" t="s">
        <v>71</v>
      </c>
      <c r="L1389" s="11" t="s">
        <v>164</v>
      </c>
      <c r="M1389" s="11" t="s">
        <v>101</v>
      </c>
      <c r="N1389" s="11">
        <v>8</v>
      </c>
      <c r="O1389" s="11">
        <v>2019</v>
      </c>
      <c r="P1389" s="11" t="s">
        <v>112</v>
      </c>
      <c r="Q1389" s="11" t="s">
        <v>112</v>
      </c>
      <c r="R1389" s="11" t="s">
        <v>241</v>
      </c>
      <c r="S1389" s="11" t="s">
        <v>104</v>
      </c>
      <c r="T1389" s="11">
        <v>350</v>
      </c>
      <c r="U1389" s="11" t="str">
        <f>IF(ISERROR(VLOOKUP(I1389,'BACK INFO'!F:F,1,0)),IF(ISERROR(VLOOKUP(I1389,'BACK INFO'!H:H,1,0)),K1389,'BACK INFO'!$H$1),'BACK INFO'!$G$1)</f>
        <v>HOLLY SALES INC.</v>
      </c>
    </row>
    <row r="1390" spans="1:21" s="11" customFormat="1" x14ac:dyDescent="0.35">
      <c r="A1390" s="11" t="s">
        <v>94</v>
      </c>
      <c r="B1390" s="11">
        <v>2018</v>
      </c>
      <c r="C1390" s="11">
        <v>11</v>
      </c>
      <c r="D1390" s="11" t="s">
        <v>95</v>
      </c>
      <c r="E1390" s="11" t="s">
        <v>96</v>
      </c>
      <c r="F1390" s="11" t="s">
        <v>700</v>
      </c>
      <c r="G1390" s="11" t="s">
        <v>241</v>
      </c>
      <c r="H1390" s="11" t="s">
        <v>152</v>
      </c>
      <c r="I1390" s="11" t="s">
        <v>409</v>
      </c>
      <c r="J1390" s="11" t="s">
        <v>120</v>
      </c>
      <c r="K1390" s="11" t="s">
        <v>69</v>
      </c>
      <c r="L1390" s="11" t="s">
        <v>143</v>
      </c>
      <c r="M1390" s="11" t="s">
        <v>122</v>
      </c>
      <c r="N1390" s="11">
        <v>10</v>
      </c>
      <c r="O1390" s="11">
        <v>2019</v>
      </c>
      <c r="P1390" s="11" t="s">
        <v>112</v>
      </c>
      <c r="Q1390" s="11" t="s">
        <v>112</v>
      </c>
      <c r="R1390" s="11" t="s">
        <v>241</v>
      </c>
      <c r="S1390" s="11" t="s">
        <v>104</v>
      </c>
      <c r="T1390" s="11">
        <v>424.53895370718851</v>
      </c>
      <c r="U1390" s="11" t="str">
        <f>IF(ISERROR(VLOOKUP(I1390,'BACK INFO'!F:F,1,0)),IF(ISERROR(VLOOKUP(I1390,'BACK INFO'!H:H,1,0)),K1390,'BACK INFO'!$H$1),'BACK INFO'!$G$1)</f>
        <v>JULIE BERTRAND</v>
      </c>
    </row>
    <row r="1391" spans="1:21" s="11" customFormat="1" x14ac:dyDescent="0.35">
      <c r="A1391" s="11" t="s">
        <v>94</v>
      </c>
      <c r="B1391" s="11">
        <v>2018</v>
      </c>
      <c r="C1391" s="11">
        <v>11</v>
      </c>
      <c r="D1391" s="11" t="s">
        <v>95</v>
      </c>
      <c r="E1391" s="11" t="s">
        <v>96</v>
      </c>
      <c r="F1391" s="11" t="s">
        <v>700</v>
      </c>
      <c r="G1391" s="11" t="s">
        <v>241</v>
      </c>
      <c r="H1391" s="11" t="s">
        <v>152</v>
      </c>
      <c r="I1391" s="11" t="s">
        <v>63</v>
      </c>
      <c r="J1391" s="11" t="s">
        <v>99</v>
      </c>
      <c r="K1391" s="11" t="s">
        <v>54</v>
      </c>
      <c r="L1391" s="11" t="s">
        <v>129</v>
      </c>
      <c r="M1391" s="11" t="s">
        <v>122</v>
      </c>
      <c r="N1391" s="11">
        <v>56</v>
      </c>
      <c r="O1391" s="11">
        <v>2019</v>
      </c>
      <c r="P1391" s="11" t="s">
        <v>112</v>
      </c>
      <c r="Q1391" s="11" t="s">
        <v>112</v>
      </c>
      <c r="R1391" s="11" t="s">
        <v>241</v>
      </c>
      <c r="S1391" s="11" t="s">
        <v>104</v>
      </c>
      <c r="T1391" s="11">
        <v>1987.2</v>
      </c>
      <c r="U1391" s="11" t="str">
        <f>IF(ISERROR(VLOOKUP(I1391,'BACK INFO'!F:F,1,0)),IF(ISERROR(VLOOKUP(I1391,'BACK INFO'!H:H,1,0)),K1391,'BACK INFO'!$H$1),'BACK INFO'!$G$1)</f>
        <v>PAIGE ALYSE STRAUGHAN</v>
      </c>
    </row>
    <row r="1392" spans="1:21" s="11" customFormat="1" x14ac:dyDescent="0.35">
      <c r="A1392" s="11" t="s">
        <v>94</v>
      </c>
      <c r="B1392" s="11">
        <v>2018</v>
      </c>
      <c r="C1392" s="11">
        <v>11</v>
      </c>
      <c r="D1392" s="11" t="s">
        <v>95</v>
      </c>
      <c r="E1392" s="11" t="s">
        <v>96</v>
      </c>
      <c r="F1392" s="11" t="s">
        <v>700</v>
      </c>
      <c r="G1392" s="11" t="s">
        <v>241</v>
      </c>
      <c r="H1392" s="11" t="s">
        <v>152</v>
      </c>
      <c r="I1392" s="11" t="s">
        <v>293</v>
      </c>
      <c r="J1392" s="11" t="s">
        <v>99</v>
      </c>
      <c r="K1392" s="11" t="s">
        <v>72</v>
      </c>
      <c r="L1392" s="11" t="s">
        <v>114</v>
      </c>
      <c r="M1392" s="11" t="s">
        <v>101</v>
      </c>
      <c r="N1392" s="11">
        <v>6</v>
      </c>
      <c r="O1392" s="11">
        <v>2019</v>
      </c>
      <c r="P1392" s="11" t="s">
        <v>112</v>
      </c>
      <c r="Q1392" s="11" t="s">
        <v>112</v>
      </c>
      <c r="R1392" s="11" t="s">
        <v>241</v>
      </c>
      <c r="S1392" s="11" t="s">
        <v>104</v>
      </c>
      <c r="T1392" s="11">
        <v>306</v>
      </c>
      <c r="U1392" s="11" t="str">
        <f>IF(ISERROR(VLOOKUP(I1392,'BACK INFO'!F:F,1,0)),IF(ISERROR(VLOOKUP(I1392,'BACK INFO'!H:H,1,0)),K1392,'BACK INFO'!$H$1),'BACK INFO'!$G$1)</f>
        <v>BILL MILLER AND COMPANY</v>
      </c>
    </row>
    <row r="1393" spans="1:21" s="11" customFormat="1" x14ac:dyDescent="0.35">
      <c r="A1393" s="11" t="s">
        <v>94</v>
      </c>
      <c r="B1393" s="11">
        <v>2018</v>
      </c>
      <c r="C1393" s="11">
        <v>11</v>
      </c>
      <c r="D1393" s="11" t="s">
        <v>95</v>
      </c>
      <c r="E1393" s="11" t="s">
        <v>96</v>
      </c>
      <c r="F1393" s="11" t="s">
        <v>700</v>
      </c>
      <c r="G1393" s="11" t="s">
        <v>241</v>
      </c>
      <c r="H1393" s="11" t="s">
        <v>152</v>
      </c>
      <c r="I1393" s="11" t="s">
        <v>255</v>
      </c>
      <c r="J1393" s="11" t="s">
        <v>99</v>
      </c>
      <c r="K1393" s="11" t="s">
        <v>72</v>
      </c>
      <c r="L1393" s="11" t="s">
        <v>114</v>
      </c>
      <c r="M1393" s="11" t="s">
        <v>101</v>
      </c>
      <c r="N1393" s="11">
        <v>12</v>
      </c>
      <c r="O1393" s="11">
        <v>2019</v>
      </c>
      <c r="P1393" s="11" t="s">
        <v>112</v>
      </c>
      <c r="Q1393" s="11" t="s">
        <v>112</v>
      </c>
      <c r="R1393" s="11" t="s">
        <v>241</v>
      </c>
      <c r="S1393" s="11" t="s">
        <v>104</v>
      </c>
      <c r="T1393" s="11">
        <v>513</v>
      </c>
      <c r="U1393" s="11" t="str">
        <f>IF(ISERROR(VLOOKUP(I1393,'BACK INFO'!F:F,1,0)),IF(ISERROR(VLOOKUP(I1393,'BACK INFO'!H:H,1,0)),K1393,'BACK INFO'!$H$1),'BACK INFO'!$G$1)</f>
        <v>BILL MILLER AND COMPANY</v>
      </c>
    </row>
    <row r="1394" spans="1:21" s="11" customFormat="1" x14ac:dyDescent="0.35">
      <c r="A1394" s="11" t="s">
        <v>94</v>
      </c>
      <c r="B1394" s="11">
        <v>2018</v>
      </c>
      <c r="C1394" s="11">
        <v>11</v>
      </c>
      <c r="D1394" s="11" t="s">
        <v>95</v>
      </c>
      <c r="E1394" s="11" t="s">
        <v>96</v>
      </c>
      <c r="F1394" s="11" t="s">
        <v>700</v>
      </c>
      <c r="G1394" s="11" t="s">
        <v>241</v>
      </c>
      <c r="H1394" s="11" t="s">
        <v>152</v>
      </c>
      <c r="I1394" s="11" t="s">
        <v>330</v>
      </c>
      <c r="J1394" s="11" t="s">
        <v>99</v>
      </c>
      <c r="K1394" s="11" t="s">
        <v>72</v>
      </c>
      <c r="L1394" s="11" t="s">
        <v>114</v>
      </c>
      <c r="M1394" s="11" t="s">
        <v>101</v>
      </c>
      <c r="N1394" s="11">
        <v>2</v>
      </c>
      <c r="O1394" s="11">
        <v>2019</v>
      </c>
      <c r="P1394" s="11" t="s">
        <v>112</v>
      </c>
      <c r="Q1394" s="11" t="s">
        <v>112</v>
      </c>
      <c r="R1394" s="11" t="s">
        <v>241</v>
      </c>
      <c r="S1394" s="11" t="s">
        <v>104</v>
      </c>
      <c r="T1394" s="11">
        <v>68</v>
      </c>
      <c r="U1394" s="11" t="str">
        <f>IF(ISERROR(VLOOKUP(I1394,'BACK INFO'!F:F,1,0)),IF(ISERROR(VLOOKUP(I1394,'BACK INFO'!H:H,1,0)),K1394,'BACK INFO'!$H$1),'BACK INFO'!$G$1)</f>
        <v>BILL MILLER AND COMPANY</v>
      </c>
    </row>
    <row r="1395" spans="1:21" s="11" customFormat="1" x14ac:dyDescent="0.35">
      <c r="A1395" s="11" t="s">
        <v>94</v>
      </c>
      <c r="B1395" s="11">
        <v>2018</v>
      </c>
      <c r="C1395" s="11">
        <v>11</v>
      </c>
      <c r="D1395" s="11" t="s">
        <v>95</v>
      </c>
      <c r="E1395" s="11" t="s">
        <v>96</v>
      </c>
      <c r="F1395" s="11" t="s">
        <v>700</v>
      </c>
      <c r="G1395" s="11" t="s">
        <v>241</v>
      </c>
      <c r="H1395" s="11" t="s">
        <v>152</v>
      </c>
      <c r="I1395" s="11" t="s">
        <v>434</v>
      </c>
      <c r="J1395" s="11" t="s">
        <v>99</v>
      </c>
      <c r="K1395" s="11" t="s">
        <v>70</v>
      </c>
      <c r="L1395" s="11" t="s">
        <v>157</v>
      </c>
      <c r="M1395" s="11" t="s">
        <v>101</v>
      </c>
      <c r="N1395" s="11">
        <v>28</v>
      </c>
      <c r="O1395" s="11">
        <v>2019</v>
      </c>
      <c r="P1395" s="11" t="s">
        <v>112</v>
      </c>
      <c r="Q1395" s="11" t="s">
        <v>112</v>
      </c>
      <c r="R1395" s="11" t="s">
        <v>241</v>
      </c>
      <c r="S1395" s="11" t="s">
        <v>104</v>
      </c>
      <c r="T1395" s="11">
        <v>826</v>
      </c>
      <c r="U1395" s="11" t="str">
        <f>IF(ISERROR(VLOOKUP(I1395,'BACK INFO'!F:F,1,0)),IF(ISERROR(VLOOKUP(I1395,'BACK INFO'!H:H,1,0)),K1395,'BACK INFO'!$H$1),'BACK INFO'!$G$1)</f>
        <v>JUDITH ANN DEAL</v>
      </c>
    </row>
    <row r="1396" spans="1:21" s="11" customFormat="1" x14ac:dyDescent="0.35">
      <c r="A1396" s="11" t="s">
        <v>94</v>
      </c>
      <c r="B1396" s="11">
        <v>2018</v>
      </c>
      <c r="C1396" s="11">
        <v>11</v>
      </c>
      <c r="D1396" s="11" t="s">
        <v>95</v>
      </c>
      <c r="E1396" s="11" t="s">
        <v>96</v>
      </c>
      <c r="F1396" s="11" t="s">
        <v>700</v>
      </c>
      <c r="G1396" s="11" t="s">
        <v>241</v>
      </c>
      <c r="H1396" s="11" t="s">
        <v>152</v>
      </c>
      <c r="I1396" s="11" t="s">
        <v>411</v>
      </c>
      <c r="J1396" s="11" t="s">
        <v>99</v>
      </c>
      <c r="K1396" s="11" t="s">
        <v>67</v>
      </c>
      <c r="L1396" s="11" t="s">
        <v>173</v>
      </c>
      <c r="M1396" s="11" t="s">
        <v>101</v>
      </c>
      <c r="N1396" s="11">
        <v>20</v>
      </c>
      <c r="O1396" s="11">
        <v>2019</v>
      </c>
      <c r="P1396" s="11" t="s">
        <v>112</v>
      </c>
      <c r="Q1396" s="11" t="s">
        <v>112</v>
      </c>
      <c r="R1396" s="11" t="s">
        <v>241</v>
      </c>
      <c r="S1396" s="11" t="s">
        <v>104</v>
      </c>
      <c r="T1396" s="11">
        <v>914</v>
      </c>
      <c r="U1396" s="11" t="str">
        <f>IF(ISERROR(VLOOKUP(I1396,'BACK INFO'!F:F,1,0)),IF(ISERROR(VLOOKUP(I1396,'BACK INFO'!H:H,1,0)),K1396,'BACK INFO'!$H$1),'BACK INFO'!$G$1)</f>
        <v>ANITA M. HOPKINS</v>
      </c>
    </row>
    <row r="1397" spans="1:21" s="11" customFormat="1" x14ac:dyDescent="0.35">
      <c r="A1397" s="11" t="s">
        <v>94</v>
      </c>
      <c r="B1397" s="11">
        <v>2018</v>
      </c>
      <c r="C1397" s="11">
        <v>11</v>
      </c>
      <c r="D1397" s="11" t="s">
        <v>95</v>
      </c>
      <c r="E1397" s="11" t="s">
        <v>96</v>
      </c>
      <c r="F1397" s="11" t="s">
        <v>700</v>
      </c>
      <c r="G1397" s="11" t="s">
        <v>241</v>
      </c>
      <c r="H1397" s="11" t="s">
        <v>152</v>
      </c>
      <c r="I1397" s="11" t="s">
        <v>331</v>
      </c>
      <c r="J1397" s="11" t="s">
        <v>99</v>
      </c>
      <c r="K1397" s="11" t="s">
        <v>72</v>
      </c>
      <c r="L1397" s="11" t="s">
        <v>114</v>
      </c>
      <c r="M1397" s="11" t="s">
        <v>101</v>
      </c>
      <c r="N1397" s="11">
        <v>3</v>
      </c>
      <c r="O1397" s="11">
        <v>2019</v>
      </c>
      <c r="P1397" s="11" t="s">
        <v>112</v>
      </c>
      <c r="Q1397" s="11" t="s">
        <v>112</v>
      </c>
      <c r="R1397" s="11" t="s">
        <v>241</v>
      </c>
      <c r="S1397" s="11" t="s">
        <v>104</v>
      </c>
      <c r="T1397" s="11">
        <v>99</v>
      </c>
      <c r="U1397" s="11" t="str">
        <f>IF(ISERROR(VLOOKUP(I1397,'BACK INFO'!F:F,1,0)),IF(ISERROR(VLOOKUP(I1397,'BACK INFO'!H:H,1,0)),K1397,'BACK INFO'!$H$1),'BACK INFO'!$G$1)</f>
        <v>BILL MILLER AND COMPANY</v>
      </c>
    </row>
    <row r="1398" spans="1:21" s="11" customFormat="1" x14ac:dyDescent="0.35">
      <c r="A1398" s="11" t="s">
        <v>94</v>
      </c>
      <c r="B1398" s="11">
        <v>2018</v>
      </c>
      <c r="C1398" s="11">
        <v>11</v>
      </c>
      <c r="D1398" s="11" t="s">
        <v>95</v>
      </c>
      <c r="E1398" s="11" t="s">
        <v>96</v>
      </c>
      <c r="F1398" s="11" t="s">
        <v>700</v>
      </c>
      <c r="G1398" s="11" t="s">
        <v>241</v>
      </c>
      <c r="H1398" s="11" t="s">
        <v>152</v>
      </c>
      <c r="I1398" s="11" t="s">
        <v>371</v>
      </c>
      <c r="J1398" s="11" t="s">
        <v>99</v>
      </c>
      <c r="K1398" s="11" t="s">
        <v>72</v>
      </c>
      <c r="L1398" s="11" t="s">
        <v>114</v>
      </c>
      <c r="M1398" s="11" t="s">
        <v>101</v>
      </c>
      <c r="N1398" s="11">
        <v>3</v>
      </c>
      <c r="O1398" s="11">
        <v>2019</v>
      </c>
      <c r="P1398" s="11" t="s">
        <v>112</v>
      </c>
      <c r="Q1398" s="11" t="s">
        <v>112</v>
      </c>
      <c r="R1398" s="11" t="s">
        <v>241</v>
      </c>
      <c r="S1398" s="11" t="s">
        <v>104</v>
      </c>
      <c r="T1398" s="11">
        <v>156</v>
      </c>
      <c r="U1398" s="11" t="str">
        <f>IF(ISERROR(VLOOKUP(I1398,'BACK INFO'!F:F,1,0)),IF(ISERROR(VLOOKUP(I1398,'BACK INFO'!H:H,1,0)),K1398,'BACK INFO'!$H$1),'BACK INFO'!$G$1)</f>
        <v>BILL MILLER AND COMPANY</v>
      </c>
    </row>
    <row r="1399" spans="1:21" s="11" customFormat="1" x14ac:dyDescent="0.35">
      <c r="A1399" s="11" t="s">
        <v>94</v>
      </c>
      <c r="B1399" s="11">
        <v>2018</v>
      </c>
      <c r="C1399" s="11">
        <v>11</v>
      </c>
      <c r="D1399" s="11" t="s">
        <v>95</v>
      </c>
      <c r="E1399" s="11" t="s">
        <v>96</v>
      </c>
      <c r="F1399" s="11" t="s">
        <v>700</v>
      </c>
      <c r="G1399" s="11" t="s">
        <v>241</v>
      </c>
      <c r="H1399" s="11" t="s">
        <v>152</v>
      </c>
      <c r="I1399" s="11" t="s">
        <v>166</v>
      </c>
      <c r="J1399" s="11" t="s">
        <v>120</v>
      </c>
      <c r="K1399" s="11" t="s">
        <v>69</v>
      </c>
      <c r="L1399" s="11" t="s">
        <v>143</v>
      </c>
      <c r="M1399" s="11" t="s">
        <v>122</v>
      </c>
      <c r="N1399" s="11">
        <v>4</v>
      </c>
      <c r="O1399" s="11">
        <v>2019</v>
      </c>
      <c r="P1399" s="11" t="s">
        <v>112</v>
      </c>
      <c r="Q1399" s="11" t="s">
        <v>112</v>
      </c>
      <c r="R1399" s="11" t="s">
        <v>241</v>
      </c>
      <c r="S1399" s="11" t="s">
        <v>104</v>
      </c>
      <c r="T1399" s="11">
        <v>165.60030109145652</v>
      </c>
      <c r="U1399" s="11" t="str">
        <f>IF(ISERROR(VLOOKUP(I1399,'BACK INFO'!F:F,1,0)),IF(ISERROR(VLOOKUP(I1399,'BACK INFO'!H:H,1,0)),K1399,'BACK INFO'!$H$1),'BACK INFO'!$G$1)</f>
        <v>JULIE BERTRAND</v>
      </c>
    </row>
    <row r="1400" spans="1:21" s="11" customFormat="1" x14ac:dyDescent="0.35">
      <c r="A1400" s="11" t="s">
        <v>94</v>
      </c>
      <c r="B1400" s="11">
        <v>2018</v>
      </c>
      <c r="C1400" s="11">
        <v>11</v>
      </c>
      <c r="D1400" s="11" t="s">
        <v>95</v>
      </c>
      <c r="E1400" s="11" t="s">
        <v>96</v>
      </c>
      <c r="F1400" s="11" t="s">
        <v>700</v>
      </c>
      <c r="G1400" s="11" t="s">
        <v>241</v>
      </c>
      <c r="H1400" s="11" t="s">
        <v>152</v>
      </c>
      <c r="I1400" s="11" t="s">
        <v>413</v>
      </c>
      <c r="J1400" s="11" t="s">
        <v>99</v>
      </c>
      <c r="K1400" s="11" t="s">
        <v>245</v>
      </c>
      <c r="L1400" s="11" t="s">
        <v>246</v>
      </c>
      <c r="M1400" s="11" t="s">
        <v>246</v>
      </c>
      <c r="N1400" s="11">
        <v>12</v>
      </c>
      <c r="O1400" s="11">
        <v>2019</v>
      </c>
      <c r="P1400" s="11" t="s">
        <v>112</v>
      </c>
      <c r="Q1400" s="11" t="s">
        <v>112</v>
      </c>
      <c r="R1400" s="11" t="s">
        <v>241</v>
      </c>
      <c r="S1400" s="11" t="s">
        <v>104</v>
      </c>
      <c r="T1400" s="11">
        <v>628</v>
      </c>
      <c r="U1400" s="11" t="str">
        <f>IF(ISERROR(VLOOKUP(I1400,'BACK INFO'!F:F,1,0)),IF(ISERROR(VLOOKUP(I1400,'BACK INFO'!H:H,1,0)),K1400,'BACK INFO'!$H$1),'BACK INFO'!$G$1)</f>
        <v>JULIUS ORTIZ MALDONADO</v>
      </c>
    </row>
    <row r="1401" spans="1:21" s="11" customFormat="1" x14ac:dyDescent="0.35">
      <c r="A1401" s="11" t="s">
        <v>94</v>
      </c>
      <c r="B1401" s="11">
        <v>2018</v>
      </c>
      <c r="C1401" s="11">
        <v>11</v>
      </c>
      <c r="D1401" s="11" t="s">
        <v>95</v>
      </c>
      <c r="E1401" s="11" t="s">
        <v>96</v>
      </c>
      <c r="F1401" s="11" t="s">
        <v>700</v>
      </c>
      <c r="G1401" s="11" t="s">
        <v>241</v>
      </c>
      <c r="H1401" s="11" t="s">
        <v>152</v>
      </c>
      <c r="I1401" s="11" t="s">
        <v>376</v>
      </c>
      <c r="J1401" s="11" t="s">
        <v>99</v>
      </c>
      <c r="K1401" s="11" t="s">
        <v>72</v>
      </c>
      <c r="L1401" s="11" t="s">
        <v>377</v>
      </c>
      <c r="M1401" s="11" t="s">
        <v>378</v>
      </c>
      <c r="N1401" s="11">
        <v>28</v>
      </c>
      <c r="O1401" s="11">
        <v>2019</v>
      </c>
      <c r="P1401" s="11" t="s">
        <v>112</v>
      </c>
      <c r="Q1401" s="11" t="s">
        <v>112</v>
      </c>
      <c r="R1401" s="11" t="s">
        <v>241</v>
      </c>
      <c r="S1401" s="11" t="s">
        <v>104</v>
      </c>
      <c r="T1401" s="11">
        <v>1246</v>
      </c>
      <c r="U1401" s="11" t="str">
        <f>IF(ISERROR(VLOOKUP(I1401,'BACK INFO'!F:F,1,0)),IF(ISERROR(VLOOKUP(I1401,'BACK INFO'!H:H,1,0)),K1401,'BACK INFO'!$H$1),'BACK INFO'!$G$1)</f>
        <v>BILL MILLER AND COMPANY</v>
      </c>
    </row>
    <row r="1402" spans="1:21" s="11" customFormat="1" x14ac:dyDescent="0.35">
      <c r="A1402" s="11" t="s">
        <v>94</v>
      </c>
      <c r="B1402" s="11">
        <v>2018</v>
      </c>
      <c r="C1402" s="11">
        <v>11</v>
      </c>
      <c r="D1402" s="11" t="s">
        <v>95</v>
      </c>
      <c r="E1402" s="11" t="s">
        <v>96</v>
      </c>
      <c r="F1402" s="11" t="s">
        <v>700</v>
      </c>
      <c r="G1402" s="11" t="s">
        <v>241</v>
      </c>
      <c r="H1402" s="11" t="s">
        <v>152</v>
      </c>
      <c r="I1402" s="11" t="s">
        <v>337</v>
      </c>
      <c r="J1402" s="11" t="s">
        <v>99</v>
      </c>
      <c r="K1402" s="11" t="s">
        <v>72</v>
      </c>
      <c r="L1402" s="11" t="s">
        <v>114</v>
      </c>
      <c r="M1402" s="11" t="s">
        <v>101</v>
      </c>
      <c r="N1402" s="11">
        <v>10</v>
      </c>
      <c r="O1402" s="11">
        <v>2019</v>
      </c>
      <c r="P1402" s="11" t="s">
        <v>112</v>
      </c>
      <c r="Q1402" s="11" t="s">
        <v>112</v>
      </c>
      <c r="R1402" s="11" t="s">
        <v>241</v>
      </c>
      <c r="S1402" s="11" t="s">
        <v>104</v>
      </c>
      <c r="T1402" s="11">
        <v>410</v>
      </c>
      <c r="U1402" s="11" t="str">
        <f>IF(ISERROR(VLOOKUP(I1402,'BACK INFO'!F:F,1,0)),IF(ISERROR(VLOOKUP(I1402,'BACK INFO'!H:H,1,0)),K1402,'BACK INFO'!$H$1),'BACK INFO'!$G$1)</f>
        <v>BILL MILLER AND COMPANY</v>
      </c>
    </row>
    <row r="1403" spans="1:21" s="11" customFormat="1" x14ac:dyDescent="0.35">
      <c r="A1403" s="11" t="s">
        <v>94</v>
      </c>
      <c r="B1403" s="11">
        <v>2018</v>
      </c>
      <c r="C1403" s="11">
        <v>11</v>
      </c>
      <c r="D1403" s="11" t="s">
        <v>95</v>
      </c>
      <c r="E1403" s="11" t="s">
        <v>96</v>
      </c>
      <c r="F1403" s="11" t="s">
        <v>700</v>
      </c>
      <c r="G1403" s="11" t="s">
        <v>241</v>
      </c>
      <c r="H1403" s="11" t="s">
        <v>152</v>
      </c>
      <c r="I1403" s="11" t="s">
        <v>422</v>
      </c>
      <c r="J1403" s="11" t="s">
        <v>120</v>
      </c>
      <c r="K1403" s="11" t="s">
        <v>69</v>
      </c>
      <c r="L1403" s="11" t="s">
        <v>143</v>
      </c>
      <c r="M1403" s="11" t="s">
        <v>122</v>
      </c>
      <c r="N1403" s="11">
        <v>9</v>
      </c>
      <c r="O1403" s="11">
        <v>2019</v>
      </c>
      <c r="P1403" s="11" t="s">
        <v>112</v>
      </c>
      <c r="Q1403" s="11" t="s">
        <v>112</v>
      </c>
      <c r="R1403" s="11" t="s">
        <v>241</v>
      </c>
      <c r="S1403" s="11" t="s">
        <v>104</v>
      </c>
      <c r="T1403" s="11">
        <v>399.69890854347</v>
      </c>
      <c r="U1403" s="11" t="str">
        <f>IF(ISERROR(VLOOKUP(I1403,'BACK INFO'!F:F,1,0)),IF(ISERROR(VLOOKUP(I1403,'BACK INFO'!H:H,1,0)),K1403,'BACK INFO'!$H$1),'BACK INFO'!$G$1)</f>
        <v>JULIE BERTRAND</v>
      </c>
    </row>
    <row r="1404" spans="1:21" s="11" customFormat="1" x14ac:dyDescent="0.35">
      <c r="A1404" s="11" t="s">
        <v>94</v>
      </c>
      <c r="B1404" s="11">
        <v>2018</v>
      </c>
      <c r="C1404" s="11">
        <v>11</v>
      </c>
      <c r="D1404" s="11" t="s">
        <v>95</v>
      </c>
      <c r="E1404" s="11" t="s">
        <v>96</v>
      </c>
      <c r="F1404" s="11" t="s">
        <v>700</v>
      </c>
      <c r="G1404" s="11" t="s">
        <v>241</v>
      </c>
      <c r="H1404" s="11" t="s">
        <v>152</v>
      </c>
      <c r="I1404" s="11" t="s">
        <v>423</v>
      </c>
      <c r="J1404" s="11" t="s">
        <v>99</v>
      </c>
      <c r="K1404" s="11" t="s">
        <v>73</v>
      </c>
      <c r="L1404" s="11" t="s">
        <v>127</v>
      </c>
      <c r="M1404" s="11" t="s">
        <v>101</v>
      </c>
      <c r="N1404" s="11">
        <v>2</v>
      </c>
      <c r="O1404" s="11">
        <v>2019</v>
      </c>
      <c r="P1404" s="11" t="s">
        <v>112</v>
      </c>
      <c r="Q1404" s="11" t="s">
        <v>112</v>
      </c>
      <c r="R1404" s="11" t="s">
        <v>241</v>
      </c>
      <c r="S1404" s="11" t="s">
        <v>104</v>
      </c>
      <c r="T1404" s="11">
        <v>90</v>
      </c>
      <c r="U1404" s="11" t="str">
        <f>IF(ISERROR(VLOOKUP(I1404,'BACK INFO'!F:F,1,0)),IF(ISERROR(VLOOKUP(I1404,'BACK INFO'!H:H,1,0)),K1404,'BACK INFO'!$H$1),'BACK INFO'!$G$1)</f>
        <v>PHYLLIS POSNER</v>
      </c>
    </row>
    <row r="1405" spans="1:21" s="11" customFormat="1" x14ac:dyDescent="0.35">
      <c r="A1405" s="11" t="s">
        <v>94</v>
      </c>
      <c r="B1405" s="11">
        <v>2018</v>
      </c>
      <c r="C1405" s="11">
        <v>11</v>
      </c>
      <c r="D1405" s="11" t="s">
        <v>95</v>
      </c>
      <c r="E1405" s="11" t="s">
        <v>96</v>
      </c>
      <c r="F1405" s="11" t="s">
        <v>700</v>
      </c>
      <c r="G1405" s="11" t="s">
        <v>241</v>
      </c>
      <c r="H1405" s="11" t="s">
        <v>152</v>
      </c>
      <c r="I1405" s="11" t="s">
        <v>424</v>
      </c>
      <c r="J1405" s="11" t="s">
        <v>99</v>
      </c>
      <c r="K1405" s="11" t="s">
        <v>74</v>
      </c>
      <c r="L1405" s="11" t="s">
        <v>100</v>
      </c>
      <c r="M1405" s="11" t="s">
        <v>101</v>
      </c>
      <c r="N1405" s="11">
        <v>5</v>
      </c>
      <c r="O1405" s="11">
        <v>2019</v>
      </c>
      <c r="P1405" s="11" t="s">
        <v>112</v>
      </c>
      <c r="Q1405" s="11" t="s">
        <v>112</v>
      </c>
      <c r="R1405" s="11" t="s">
        <v>241</v>
      </c>
      <c r="S1405" s="11" t="s">
        <v>104</v>
      </c>
      <c r="T1405" s="11">
        <v>165</v>
      </c>
      <c r="U1405" s="11" t="str">
        <f>IF(ISERROR(VLOOKUP(I1405,'BACK INFO'!F:F,1,0)),IF(ISERROR(VLOOKUP(I1405,'BACK INFO'!H:H,1,0)),K1405,'BACK INFO'!$H$1),'BACK INFO'!$G$1)</f>
        <v>DENISE ARNETT</v>
      </c>
    </row>
    <row r="1406" spans="1:21" s="11" customFormat="1" x14ac:dyDescent="0.35">
      <c r="A1406" s="11" t="s">
        <v>94</v>
      </c>
      <c r="B1406" s="11">
        <v>2018</v>
      </c>
      <c r="C1406" s="11">
        <v>11</v>
      </c>
      <c r="D1406" s="11" t="s">
        <v>95</v>
      </c>
      <c r="E1406" s="11" t="s">
        <v>96</v>
      </c>
      <c r="F1406" s="11" t="s">
        <v>700</v>
      </c>
      <c r="G1406" s="11" t="s">
        <v>241</v>
      </c>
      <c r="H1406" s="11" t="s">
        <v>152</v>
      </c>
      <c r="I1406" s="11" t="s">
        <v>425</v>
      </c>
      <c r="J1406" s="11" t="s">
        <v>99</v>
      </c>
      <c r="K1406" s="11" t="s">
        <v>72</v>
      </c>
      <c r="L1406" s="11" t="s">
        <v>114</v>
      </c>
      <c r="M1406" s="11" t="s">
        <v>101</v>
      </c>
      <c r="N1406" s="11">
        <v>18</v>
      </c>
      <c r="O1406" s="11">
        <v>2019</v>
      </c>
      <c r="P1406" s="11" t="s">
        <v>112</v>
      </c>
      <c r="Q1406" s="11" t="s">
        <v>112</v>
      </c>
      <c r="R1406" s="11" t="s">
        <v>241</v>
      </c>
      <c r="S1406" s="11" t="s">
        <v>104</v>
      </c>
      <c r="T1406" s="11">
        <v>844</v>
      </c>
      <c r="U1406" s="11" t="str">
        <f>IF(ISERROR(VLOOKUP(I1406,'BACK INFO'!F:F,1,0)),IF(ISERROR(VLOOKUP(I1406,'BACK INFO'!H:H,1,0)),K1406,'BACK INFO'!$H$1),'BACK INFO'!$G$1)</f>
        <v>BILL MILLER AND COMPANY</v>
      </c>
    </row>
    <row r="1407" spans="1:21" s="11" customFormat="1" x14ac:dyDescent="0.35">
      <c r="A1407" s="11" t="s">
        <v>94</v>
      </c>
      <c r="B1407" s="11">
        <v>2018</v>
      </c>
      <c r="C1407" s="11">
        <v>11</v>
      </c>
      <c r="D1407" s="11" t="s">
        <v>95</v>
      </c>
      <c r="E1407" s="11" t="s">
        <v>96</v>
      </c>
      <c r="F1407" s="11" t="s">
        <v>700</v>
      </c>
      <c r="G1407" s="11" t="s">
        <v>241</v>
      </c>
      <c r="H1407" s="11" t="s">
        <v>152</v>
      </c>
      <c r="I1407" s="11" t="s">
        <v>426</v>
      </c>
      <c r="J1407" s="11" t="s">
        <v>120</v>
      </c>
      <c r="K1407" s="11" t="s">
        <v>68</v>
      </c>
      <c r="L1407" s="11" t="s">
        <v>129</v>
      </c>
      <c r="M1407" s="11" t="s">
        <v>122</v>
      </c>
      <c r="N1407" s="11">
        <v>4</v>
      </c>
      <c r="O1407" s="11">
        <v>2019</v>
      </c>
      <c r="P1407" s="11" t="s">
        <v>112</v>
      </c>
      <c r="Q1407" s="11" t="s">
        <v>112</v>
      </c>
      <c r="R1407" s="11" t="s">
        <v>241</v>
      </c>
      <c r="S1407" s="11" t="s">
        <v>104</v>
      </c>
      <c r="T1407" s="11">
        <v>207.75310500564547</v>
      </c>
      <c r="U1407" s="11" t="str">
        <f>IF(ISERROR(VLOOKUP(I1407,'BACK INFO'!F:F,1,0)),IF(ISERROR(VLOOKUP(I1407,'BACK INFO'!H:H,1,0)),K1407,'BACK INFO'!$H$1),'BACK INFO'!$G$1)</f>
        <v>STEPHANIE VITALI</v>
      </c>
    </row>
    <row r="1408" spans="1:21" s="11" customFormat="1" x14ac:dyDescent="0.35">
      <c r="A1408" s="11" t="s">
        <v>94</v>
      </c>
      <c r="B1408" s="11">
        <v>2018</v>
      </c>
      <c r="C1408" s="11">
        <v>11</v>
      </c>
      <c r="D1408" s="11" t="s">
        <v>95</v>
      </c>
      <c r="E1408" s="11" t="s">
        <v>96</v>
      </c>
      <c r="F1408" s="11" t="s">
        <v>700</v>
      </c>
      <c r="G1408" s="11" t="s">
        <v>241</v>
      </c>
      <c r="H1408" s="11" t="s">
        <v>152</v>
      </c>
      <c r="I1408" s="11" t="s">
        <v>436</v>
      </c>
      <c r="J1408" s="11" t="s">
        <v>120</v>
      </c>
      <c r="K1408" s="11" t="s">
        <v>68</v>
      </c>
      <c r="L1408" s="11" t="s">
        <v>129</v>
      </c>
      <c r="M1408" s="11" t="s">
        <v>122</v>
      </c>
      <c r="N1408" s="11">
        <v>6</v>
      </c>
      <c r="O1408" s="11">
        <v>2019</v>
      </c>
      <c r="P1408" s="11" t="s">
        <v>112</v>
      </c>
      <c r="Q1408" s="11" t="s">
        <v>112</v>
      </c>
      <c r="R1408" s="11" t="s">
        <v>241</v>
      </c>
      <c r="S1408" s="11" t="s">
        <v>104</v>
      </c>
      <c r="T1408" s="11">
        <v>171.62213022205495</v>
      </c>
      <c r="U1408" s="11" t="str">
        <f>IF(ISERROR(VLOOKUP(I1408,'BACK INFO'!F:F,1,0)),IF(ISERROR(VLOOKUP(I1408,'BACK INFO'!H:H,1,0)),K1408,'BACK INFO'!$H$1),'BACK INFO'!$G$1)</f>
        <v>STEPHANIE VITALI</v>
      </c>
    </row>
    <row r="1409" spans="1:21" s="11" customFormat="1" x14ac:dyDescent="0.35">
      <c r="A1409" s="11" t="s">
        <v>94</v>
      </c>
      <c r="B1409" s="11">
        <v>2018</v>
      </c>
      <c r="C1409" s="11">
        <v>11</v>
      </c>
      <c r="D1409" s="11" t="s">
        <v>95</v>
      </c>
      <c r="E1409" s="11" t="s">
        <v>96</v>
      </c>
      <c r="F1409" s="11" t="s">
        <v>700</v>
      </c>
      <c r="G1409" s="11" t="s">
        <v>241</v>
      </c>
      <c r="H1409" s="11" t="s">
        <v>152</v>
      </c>
      <c r="I1409" s="11" t="s">
        <v>428</v>
      </c>
      <c r="J1409" s="11" t="s">
        <v>120</v>
      </c>
      <c r="K1409" s="11" t="s">
        <v>66</v>
      </c>
      <c r="L1409" s="11" t="s">
        <v>297</v>
      </c>
      <c r="M1409" s="11" t="s">
        <v>122</v>
      </c>
      <c r="N1409" s="11">
        <v>2</v>
      </c>
      <c r="O1409" s="11">
        <v>2019</v>
      </c>
      <c r="P1409" s="11" t="s">
        <v>112</v>
      </c>
      <c r="Q1409" s="11" t="s">
        <v>112</v>
      </c>
      <c r="R1409" s="11" t="s">
        <v>241</v>
      </c>
      <c r="S1409" s="11" t="s">
        <v>104</v>
      </c>
      <c r="T1409" s="11">
        <v>74.520135491155443</v>
      </c>
      <c r="U1409" s="11" t="str">
        <f>IF(ISERROR(VLOOKUP(I1409,'BACK INFO'!F:F,1,0)),IF(ISERROR(VLOOKUP(I1409,'BACK INFO'!H:H,1,0)),K1409,'BACK INFO'!$H$1),'BACK INFO'!$G$1)</f>
        <v>SHOUTOUTAGENCY</v>
      </c>
    </row>
    <row r="1410" spans="1:21" s="11" customFormat="1" x14ac:dyDescent="0.35">
      <c r="A1410" s="11" t="s">
        <v>94</v>
      </c>
      <c r="B1410" s="11">
        <v>2018</v>
      </c>
      <c r="C1410" s="11">
        <v>11</v>
      </c>
      <c r="D1410" s="11" t="s">
        <v>95</v>
      </c>
      <c r="E1410" s="11" t="s">
        <v>96</v>
      </c>
      <c r="F1410" s="11" t="s">
        <v>700</v>
      </c>
      <c r="G1410" s="11" t="s">
        <v>241</v>
      </c>
      <c r="H1410" s="11" t="s">
        <v>152</v>
      </c>
      <c r="I1410" s="11" t="s">
        <v>429</v>
      </c>
      <c r="J1410" s="11" t="s">
        <v>99</v>
      </c>
      <c r="K1410" s="11" t="s">
        <v>245</v>
      </c>
      <c r="L1410" s="11" t="s">
        <v>246</v>
      </c>
      <c r="M1410" s="11" t="s">
        <v>246</v>
      </c>
      <c r="N1410" s="11">
        <v>3</v>
      </c>
      <c r="O1410" s="11">
        <v>2019</v>
      </c>
      <c r="P1410" s="11" t="s">
        <v>112</v>
      </c>
      <c r="Q1410" s="11" t="s">
        <v>112</v>
      </c>
      <c r="R1410" s="11" t="s">
        <v>241</v>
      </c>
      <c r="S1410" s="11" t="s">
        <v>104</v>
      </c>
      <c r="T1410" s="11">
        <v>129</v>
      </c>
      <c r="U1410" s="11" t="str">
        <f>IF(ISERROR(VLOOKUP(I1410,'BACK INFO'!F:F,1,0)),IF(ISERROR(VLOOKUP(I1410,'BACK INFO'!H:H,1,0)),K1410,'BACK INFO'!$H$1),'BACK INFO'!$G$1)</f>
        <v>JULIUS ORTIZ MALDONADO</v>
      </c>
    </row>
    <row r="1411" spans="1:21" s="11" customFormat="1" x14ac:dyDescent="0.35">
      <c r="A1411" s="11" t="s">
        <v>94</v>
      </c>
      <c r="B1411" s="11">
        <v>2018</v>
      </c>
      <c r="C1411" s="11">
        <v>11</v>
      </c>
      <c r="D1411" s="11" t="s">
        <v>95</v>
      </c>
      <c r="E1411" s="11" t="s">
        <v>96</v>
      </c>
      <c r="F1411" s="11" t="s">
        <v>700</v>
      </c>
      <c r="G1411" s="11" t="s">
        <v>259</v>
      </c>
      <c r="H1411" s="11" t="s">
        <v>106</v>
      </c>
      <c r="I1411" s="11" t="s">
        <v>320</v>
      </c>
      <c r="J1411" s="11" t="s">
        <v>120</v>
      </c>
      <c r="K1411" s="11" t="s">
        <v>68</v>
      </c>
      <c r="L1411" s="11" t="s">
        <v>129</v>
      </c>
      <c r="M1411" s="11" t="s">
        <v>122</v>
      </c>
      <c r="N1411" s="11">
        <v>8</v>
      </c>
      <c r="O1411" s="11">
        <v>2019</v>
      </c>
      <c r="P1411" s="11" t="s">
        <v>154</v>
      </c>
      <c r="Q1411" s="11" t="s">
        <v>154</v>
      </c>
      <c r="R1411" s="11" t="s">
        <v>259</v>
      </c>
      <c r="S1411" s="11" t="s">
        <v>104</v>
      </c>
      <c r="T1411" s="11">
        <v>70.094091080165597</v>
      </c>
      <c r="U1411" s="11" t="str">
        <f>IF(ISERROR(VLOOKUP(I1411,'BACK INFO'!F:F,1,0)),IF(ISERROR(VLOOKUP(I1411,'BACK INFO'!H:H,1,0)),K1411,'BACK INFO'!$H$1),'BACK INFO'!$G$1)</f>
        <v>STEPHANIE VITALI</v>
      </c>
    </row>
    <row r="1412" spans="1:21" s="11" customFormat="1" x14ac:dyDescent="0.35">
      <c r="A1412" s="11" t="s">
        <v>94</v>
      </c>
      <c r="B1412" s="11">
        <v>2018</v>
      </c>
      <c r="C1412" s="11">
        <v>11</v>
      </c>
      <c r="D1412" s="11" t="s">
        <v>95</v>
      </c>
      <c r="E1412" s="11" t="s">
        <v>96</v>
      </c>
      <c r="F1412" s="11" t="s">
        <v>700</v>
      </c>
      <c r="G1412" s="11" t="s">
        <v>259</v>
      </c>
      <c r="H1412" s="11" t="s">
        <v>106</v>
      </c>
      <c r="I1412" s="11" t="s">
        <v>321</v>
      </c>
      <c r="J1412" s="11" t="s">
        <v>99</v>
      </c>
      <c r="K1412" s="11" t="s">
        <v>72</v>
      </c>
      <c r="L1412" s="11" t="s">
        <v>114</v>
      </c>
      <c r="M1412" s="11" t="s">
        <v>101</v>
      </c>
      <c r="N1412" s="11">
        <v>12</v>
      </c>
      <c r="O1412" s="11">
        <v>2019</v>
      </c>
      <c r="P1412" s="11" t="s">
        <v>154</v>
      </c>
      <c r="Q1412" s="11" t="s">
        <v>154</v>
      </c>
      <c r="R1412" s="11" t="s">
        <v>259</v>
      </c>
      <c r="S1412" s="11" t="s">
        <v>104</v>
      </c>
      <c r="T1412" s="11">
        <v>108</v>
      </c>
      <c r="U1412" s="11" t="str">
        <f>IF(ISERROR(VLOOKUP(I1412,'BACK INFO'!F:F,1,0)),IF(ISERROR(VLOOKUP(I1412,'BACK INFO'!H:H,1,0)),K1412,'BACK INFO'!$H$1),'BACK INFO'!$G$1)</f>
        <v>BILL MILLER AND COMPANY</v>
      </c>
    </row>
    <row r="1413" spans="1:21" s="11" customFormat="1" x14ac:dyDescent="0.35">
      <c r="A1413" s="11" t="s">
        <v>94</v>
      </c>
      <c r="B1413" s="11">
        <v>2018</v>
      </c>
      <c r="C1413" s="11">
        <v>11</v>
      </c>
      <c r="D1413" s="11" t="s">
        <v>95</v>
      </c>
      <c r="E1413" s="11" t="s">
        <v>96</v>
      </c>
      <c r="F1413" s="11" t="s">
        <v>700</v>
      </c>
      <c r="G1413" s="11" t="s">
        <v>259</v>
      </c>
      <c r="H1413" s="11" t="s">
        <v>106</v>
      </c>
      <c r="I1413" s="11" t="s">
        <v>405</v>
      </c>
      <c r="J1413" s="11" t="s">
        <v>99</v>
      </c>
      <c r="K1413" s="11" t="s">
        <v>71</v>
      </c>
      <c r="L1413" s="11" t="s">
        <v>164</v>
      </c>
      <c r="M1413" s="11" t="s">
        <v>101</v>
      </c>
      <c r="N1413" s="11">
        <v>8</v>
      </c>
      <c r="O1413" s="11">
        <v>2019</v>
      </c>
      <c r="P1413" s="11" t="s">
        <v>154</v>
      </c>
      <c r="Q1413" s="11" t="s">
        <v>154</v>
      </c>
      <c r="R1413" s="11" t="s">
        <v>259</v>
      </c>
      <c r="S1413" s="11" t="s">
        <v>104</v>
      </c>
      <c r="T1413" s="11">
        <v>72</v>
      </c>
      <c r="U1413" s="11" t="str">
        <f>IF(ISERROR(VLOOKUP(I1413,'BACK INFO'!F:F,1,0)),IF(ISERROR(VLOOKUP(I1413,'BACK INFO'!H:H,1,0)),K1413,'BACK INFO'!$H$1),'BACK INFO'!$G$1)</f>
        <v>HOLLY SALES INC.</v>
      </c>
    </row>
    <row r="1414" spans="1:21" s="11" customFormat="1" x14ac:dyDescent="0.35">
      <c r="A1414" s="11" t="s">
        <v>94</v>
      </c>
      <c r="B1414" s="11">
        <v>2018</v>
      </c>
      <c r="C1414" s="11">
        <v>11</v>
      </c>
      <c r="D1414" s="11" t="s">
        <v>95</v>
      </c>
      <c r="E1414" s="11" t="s">
        <v>96</v>
      </c>
      <c r="F1414" s="11" t="s">
        <v>700</v>
      </c>
      <c r="G1414" s="11" t="s">
        <v>259</v>
      </c>
      <c r="H1414" s="11" t="s">
        <v>106</v>
      </c>
      <c r="I1414" s="11" t="s">
        <v>161</v>
      </c>
      <c r="J1414" s="11" t="s">
        <v>99</v>
      </c>
      <c r="K1414" s="11" t="s">
        <v>70</v>
      </c>
      <c r="L1414" s="11" t="s">
        <v>157</v>
      </c>
      <c r="M1414" s="11" t="s">
        <v>101</v>
      </c>
      <c r="N1414" s="11">
        <v>8</v>
      </c>
      <c r="O1414" s="11">
        <v>2019</v>
      </c>
      <c r="P1414" s="11" t="s">
        <v>154</v>
      </c>
      <c r="Q1414" s="11" t="s">
        <v>154</v>
      </c>
      <c r="R1414" s="11" t="s">
        <v>259</v>
      </c>
      <c r="S1414" s="11" t="s">
        <v>104</v>
      </c>
      <c r="T1414" s="11">
        <v>68.400000000000006</v>
      </c>
      <c r="U1414" s="11" t="str">
        <f>IF(ISERROR(VLOOKUP(I1414,'BACK INFO'!F:F,1,0)),IF(ISERROR(VLOOKUP(I1414,'BACK INFO'!H:H,1,0)),K1414,'BACK INFO'!$H$1),'BACK INFO'!$G$1)</f>
        <v>JUDITH ANN DEAL</v>
      </c>
    </row>
    <row r="1415" spans="1:21" s="11" customFormat="1" x14ac:dyDescent="0.35">
      <c r="A1415" s="11" t="s">
        <v>94</v>
      </c>
      <c r="B1415" s="11">
        <v>2018</v>
      </c>
      <c r="C1415" s="11">
        <v>11</v>
      </c>
      <c r="D1415" s="11" t="s">
        <v>95</v>
      </c>
      <c r="E1415" s="11" t="s">
        <v>96</v>
      </c>
      <c r="F1415" s="11" t="s">
        <v>700</v>
      </c>
      <c r="G1415" s="11" t="s">
        <v>259</v>
      </c>
      <c r="H1415" s="11" t="s">
        <v>106</v>
      </c>
      <c r="I1415" s="11" t="s">
        <v>248</v>
      </c>
      <c r="J1415" s="11" t="s">
        <v>99</v>
      </c>
      <c r="K1415" s="11" t="s">
        <v>72</v>
      </c>
      <c r="L1415" s="11" t="s">
        <v>114</v>
      </c>
      <c r="M1415" s="11" t="s">
        <v>101</v>
      </c>
      <c r="N1415" s="11">
        <v>5</v>
      </c>
      <c r="O1415" s="11">
        <v>2019</v>
      </c>
      <c r="P1415" s="11" t="s">
        <v>154</v>
      </c>
      <c r="Q1415" s="11" t="s">
        <v>154</v>
      </c>
      <c r="R1415" s="11" t="s">
        <v>259</v>
      </c>
      <c r="S1415" s="11" t="s">
        <v>104</v>
      </c>
      <c r="T1415" s="11">
        <v>45</v>
      </c>
      <c r="U1415" s="11" t="str">
        <f>IF(ISERROR(VLOOKUP(I1415,'BACK INFO'!F:F,1,0)),IF(ISERROR(VLOOKUP(I1415,'BACK INFO'!H:H,1,0)),K1415,'BACK INFO'!$H$1),'BACK INFO'!$G$1)</f>
        <v>BILL MILLER AND COMPANY</v>
      </c>
    </row>
    <row r="1416" spans="1:21" s="11" customFormat="1" x14ac:dyDescent="0.35">
      <c r="A1416" s="11" t="s">
        <v>94</v>
      </c>
      <c r="B1416" s="11">
        <v>2018</v>
      </c>
      <c r="C1416" s="11">
        <v>11</v>
      </c>
      <c r="D1416" s="11" t="s">
        <v>95</v>
      </c>
      <c r="E1416" s="11" t="s">
        <v>96</v>
      </c>
      <c r="F1416" s="11" t="s">
        <v>700</v>
      </c>
      <c r="G1416" s="11" t="s">
        <v>259</v>
      </c>
      <c r="H1416" s="11" t="s">
        <v>106</v>
      </c>
      <c r="I1416" s="11" t="s">
        <v>407</v>
      </c>
      <c r="J1416" s="11" t="s">
        <v>99</v>
      </c>
      <c r="K1416" s="11" t="s">
        <v>72</v>
      </c>
      <c r="L1416" s="11" t="s">
        <v>114</v>
      </c>
      <c r="M1416" s="11" t="s">
        <v>101</v>
      </c>
      <c r="N1416" s="11">
        <v>4</v>
      </c>
      <c r="O1416" s="11">
        <v>2019</v>
      </c>
      <c r="P1416" s="11" t="s">
        <v>154</v>
      </c>
      <c r="Q1416" s="11" t="s">
        <v>154</v>
      </c>
      <c r="R1416" s="11" t="s">
        <v>259</v>
      </c>
      <c r="S1416" s="11" t="s">
        <v>104</v>
      </c>
      <c r="T1416" s="11">
        <v>36</v>
      </c>
      <c r="U1416" s="11" t="str">
        <f>IF(ISERROR(VLOOKUP(I1416,'BACK INFO'!F:F,1,0)),IF(ISERROR(VLOOKUP(I1416,'BACK INFO'!H:H,1,0)),K1416,'BACK INFO'!$H$1),'BACK INFO'!$G$1)</f>
        <v>BILL MILLER AND COMPANY</v>
      </c>
    </row>
    <row r="1417" spans="1:21" s="11" customFormat="1" x14ac:dyDescent="0.35">
      <c r="A1417" s="11" t="s">
        <v>94</v>
      </c>
      <c r="B1417" s="11">
        <v>2018</v>
      </c>
      <c r="C1417" s="11">
        <v>11</v>
      </c>
      <c r="D1417" s="11" t="s">
        <v>95</v>
      </c>
      <c r="E1417" s="11" t="s">
        <v>96</v>
      </c>
      <c r="F1417" s="11" t="s">
        <v>700</v>
      </c>
      <c r="G1417" s="11" t="s">
        <v>259</v>
      </c>
      <c r="H1417" s="11" t="s">
        <v>106</v>
      </c>
      <c r="I1417" s="11" t="s">
        <v>410</v>
      </c>
      <c r="J1417" s="11" t="s">
        <v>99</v>
      </c>
      <c r="K1417" s="11" t="s">
        <v>72</v>
      </c>
      <c r="L1417" s="11" t="s">
        <v>114</v>
      </c>
      <c r="M1417" s="11" t="s">
        <v>101</v>
      </c>
      <c r="N1417" s="11">
        <v>6</v>
      </c>
      <c r="O1417" s="11">
        <v>2019</v>
      </c>
      <c r="P1417" s="11" t="s">
        <v>154</v>
      </c>
      <c r="Q1417" s="11" t="s">
        <v>154</v>
      </c>
      <c r="R1417" s="11" t="s">
        <v>259</v>
      </c>
      <c r="S1417" s="11" t="s">
        <v>104</v>
      </c>
      <c r="T1417" s="11">
        <v>54</v>
      </c>
      <c r="U1417" s="11" t="str">
        <f>IF(ISERROR(VLOOKUP(I1417,'BACK INFO'!F:F,1,0)),IF(ISERROR(VLOOKUP(I1417,'BACK INFO'!H:H,1,0)),K1417,'BACK INFO'!$H$1),'BACK INFO'!$G$1)</f>
        <v>BILL MILLER AND COMPANY</v>
      </c>
    </row>
    <row r="1418" spans="1:21" s="11" customFormat="1" x14ac:dyDescent="0.35">
      <c r="A1418" s="11" t="s">
        <v>94</v>
      </c>
      <c r="B1418" s="11">
        <v>2018</v>
      </c>
      <c r="C1418" s="11">
        <v>11</v>
      </c>
      <c r="D1418" s="11" t="s">
        <v>95</v>
      </c>
      <c r="E1418" s="11" t="s">
        <v>96</v>
      </c>
      <c r="F1418" s="11" t="s">
        <v>700</v>
      </c>
      <c r="G1418" s="11" t="s">
        <v>259</v>
      </c>
      <c r="H1418" s="11" t="s">
        <v>106</v>
      </c>
      <c r="I1418" s="11" t="s">
        <v>295</v>
      </c>
      <c r="J1418" s="11" t="s">
        <v>99</v>
      </c>
      <c r="K1418" s="11" t="s">
        <v>72</v>
      </c>
      <c r="L1418" s="11" t="s">
        <v>114</v>
      </c>
      <c r="M1418" s="11" t="s">
        <v>101</v>
      </c>
      <c r="N1418" s="11">
        <v>8</v>
      </c>
      <c r="O1418" s="11">
        <v>2019</v>
      </c>
      <c r="P1418" s="11" t="s">
        <v>154</v>
      </c>
      <c r="Q1418" s="11" t="s">
        <v>154</v>
      </c>
      <c r="R1418" s="11" t="s">
        <v>259</v>
      </c>
      <c r="S1418" s="11" t="s">
        <v>104</v>
      </c>
      <c r="T1418" s="11">
        <v>72</v>
      </c>
      <c r="U1418" s="11" t="str">
        <f>IF(ISERROR(VLOOKUP(I1418,'BACK INFO'!F:F,1,0)),IF(ISERROR(VLOOKUP(I1418,'BACK INFO'!H:H,1,0)),K1418,'BACK INFO'!$H$1),'BACK INFO'!$G$1)</f>
        <v>BILL MILLER AND COMPANY</v>
      </c>
    </row>
    <row r="1419" spans="1:21" s="11" customFormat="1" x14ac:dyDescent="0.35">
      <c r="A1419" s="11" t="s">
        <v>94</v>
      </c>
      <c r="B1419" s="11">
        <v>2018</v>
      </c>
      <c r="C1419" s="11">
        <v>11</v>
      </c>
      <c r="D1419" s="11" t="s">
        <v>95</v>
      </c>
      <c r="E1419" s="11" t="s">
        <v>96</v>
      </c>
      <c r="F1419" s="11" t="s">
        <v>700</v>
      </c>
      <c r="G1419" s="11" t="s">
        <v>259</v>
      </c>
      <c r="H1419" s="11" t="s">
        <v>106</v>
      </c>
      <c r="I1419" s="11" t="s">
        <v>331</v>
      </c>
      <c r="J1419" s="11" t="s">
        <v>99</v>
      </c>
      <c r="K1419" s="11" t="s">
        <v>72</v>
      </c>
      <c r="L1419" s="11" t="s">
        <v>114</v>
      </c>
      <c r="M1419" s="11" t="s">
        <v>101</v>
      </c>
      <c r="N1419" s="11">
        <v>12</v>
      </c>
      <c r="O1419" s="11">
        <v>2019</v>
      </c>
      <c r="P1419" s="11" t="s">
        <v>154</v>
      </c>
      <c r="Q1419" s="11" t="s">
        <v>154</v>
      </c>
      <c r="R1419" s="11" t="s">
        <v>259</v>
      </c>
      <c r="S1419" s="11" t="s">
        <v>104</v>
      </c>
      <c r="T1419" s="11">
        <v>108</v>
      </c>
      <c r="U1419" s="11" t="str">
        <f>IF(ISERROR(VLOOKUP(I1419,'BACK INFO'!F:F,1,0)),IF(ISERROR(VLOOKUP(I1419,'BACK INFO'!H:H,1,0)),K1419,'BACK INFO'!$H$1),'BACK INFO'!$G$1)</f>
        <v>BILL MILLER AND COMPANY</v>
      </c>
    </row>
    <row r="1420" spans="1:21" s="11" customFormat="1" x14ac:dyDescent="0.35">
      <c r="A1420" s="11" t="s">
        <v>94</v>
      </c>
      <c r="B1420" s="11">
        <v>2018</v>
      </c>
      <c r="C1420" s="11">
        <v>11</v>
      </c>
      <c r="D1420" s="11" t="s">
        <v>95</v>
      </c>
      <c r="E1420" s="11" t="s">
        <v>96</v>
      </c>
      <c r="F1420" s="11" t="s">
        <v>700</v>
      </c>
      <c r="G1420" s="11" t="s">
        <v>259</v>
      </c>
      <c r="H1420" s="11" t="s">
        <v>106</v>
      </c>
      <c r="I1420" s="11" t="s">
        <v>414</v>
      </c>
      <c r="J1420" s="11" t="s">
        <v>99</v>
      </c>
      <c r="K1420" s="11" t="s">
        <v>71</v>
      </c>
      <c r="L1420" s="11" t="s">
        <v>169</v>
      </c>
      <c r="M1420" s="11" t="s">
        <v>101</v>
      </c>
      <c r="N1420" s="11">
        <v>6</v>
      </c>
      <c r="O1420" s="11">
        <v>2019</v>
      </c>
      <c r="P1420" s="11" t="s">
        <v>154</v>
      </c>
      <c r="Q1420" s="11" t="s">
        <v>154</v>
      </c>
      <c r="R1420" s="11" t="s">
        <v>259</v>
      </c>
      <c r="S1420" s="11" t="s">
        <v>104</v>
      </c>
      <c r="T1420" s="11">
        <v>54</v>
      </c>
      <c r="U1420" s="11" t="str">
        <f>IF(ISERROR(VLOOKUP(I1420,'BACK INFO'!F:F,1,0)),IF(ISERROR(VLOOKUP(I1420,'BACK INFO'!H:H,1,0)),K1420,'BACK INFO'!$H$1),'BACK INFO'!$G$1)</f>
        <v>HOLLY SALES INC.</v>
      </c>
    </row>
    <row r="1421" spans="1:21" s="11" customFormat="1" x14ac:dyDescent="0.35">
      <c r="A1421" s="11" t="s">
        <v>94</v>
      </c>
      <c r="B1421" s="11">
        <v>2018</v>
      </c>
      <c r="C1421" s="11">
        <v>11</v>
      </c>
      <c r="D1421" s="11" t="s">
        <v>95</v>
      </c>
      <c r="E1421" s="11" t="s">
        <v>96</v>
      </c>
      <c r="F1421" s="11" t="s">
        <v>700</v>
      </c>
      <c r="G1421" s="11" t="s">
        <v>259</v>
      </c>
      <c r="H1421" s="11" t="s">
        <v>106</v>
      </c>
      <c r="I1421" s="11" t="s">
        <v>431</v>
      </c>
      <c r="J1421" s="11" t="s">
        <v>99</v>
      </c>
      <c r="K1421" s="11" t="s">
        <v>75</v>
      </c>
      <c r="L1421" s="11" t="s">
        <v>131</v>
      </c>
      <c r="M1421" s="11" t="s">
        <v>101</v>
      </c>
      <c r="N1421" s="11">
        <v>12</v>
      </c>
      <c r="O1421" s="11">
        <v>2019</v>
      </c>
      <c r="P1421" s="11" t="s">
        <v>154</v>
      </c>
      <c r="Q1421" s="11" t="s">
        <v>154</v>
      </c>
      <c r="R1421" s="11" t="s">
        <v>259</v>
      </c>
      <c r="S1421" s="11" t="s">
        <v>104</v>
      </c>
      <c r="T1421" s="11">
        <v>108</v>
      </c>
      <c r="U1421" s="11" t="str">
        <f>IF(ISERROR(VLOOKUP(I1421,'BACK INFO'!F:F,1,0)),IF(ISERROR(VLOOKUP(I1421,'BACK INFO'!H:H,1,0)),K1421,'BACK INFO'!$H$1),'BACK INFO'!$G$1)</f>
        <v>LAURA BONG</v>
      </c>
    </row>
    <row r="1422" spans="1:21" s="11" customFormat="1" x14ac:dyDescent="0.35">
      <c r="A1422" s="11" t="s">
        <v>94</v>
      </c>
      <c r="B1422" s="11">
        <v>2018</v>
      </c>
      <c r="C1422" s="11">
        <v>11</v>
      </c>
      <c r="D1422" s="11" t="s">
        <v>95</v>
      </c>
      <c r="E1422" s="11" t="s">
        <v>96</v>
      </c>
      <c r="F1422" s="11" t="s">
        <v>700</v>
      </c>
      <c r="G1422" s="11" t="s">
        <v>259</v>
      </c>
      <c r="H1422" s="11" t="s">
        <v>106</v>
      </c>
      <c r="I1422" s="11" t="s">
        <v>418</v>
      </c>
      <c r="J1422" s="11" t="s">
        <v>120</v>
      </c>
      <c r="K1422" s="11" t="s">
        <v>68</v>
      </c>
      <c r="L1422" s="11" t="s">
        <v>129</v>
      </c>
      <c r="M1422" s="11" t="s">
        <v>122</v>
      </c>
      <c r="N1422" s="11">
        <v>4</v>
      </c>
      <c r="O1422" s="11">
        <v>2019</v>
      </c>
      <c r="P1422" s="11" t="s">
        <v>154</v>
      </c>
      <c r="Q1422" s="11" t="s">
        <v>154</v>
      </c>
      <c r="R1422" s="11" t="s">
        <v>259</v>
      </c>
      <c r="S1422" s="11" t="s">
        <v>104</v>
      </c>
      <c r="T1422" s="11">
        <v>36.130974783590517</v>
      </c>
      <c r="U1422" s="11" t="str">
        <f>IF(ISERROR(VLOOKUP(I1422,'BACK INFO'!F:F,1,0)),IF(ISERROR(VLOOKUP(I1422,'BACK INFO'!H:H,1,0)),K1422,'BACK INFO'!$H$1),'BACK INFO'!$G$1)</f>
        <v>STEPHANIE VITALI</v>
      </c>
    </row>
    <row r="1423" spans="1:21" s="11" customFormat="1" x14ac:dyDescent="0.35">
      <c r="A1423" s="11" t="s">
        <v>94</v>
      </c>
      <c r="B1423" s="11">
        <v>2018</v>
      </c>
      <c r="C1423" s="11">
        <v>11</v>
      </c>
      <c r="D1423" s="11" t="s">
        <v>95</v>
      </c>
      <c r="E1423" s="11" t="s">
        <v>96</v>
      </c>
      <c r="F1423" s="11" t="s">
        <v>700</v>
      </c>
      <c r="G1423" s="11" t="s">
        <v>344</v>
      </c>
      <c r="H1423" s="11" t="s">
        <v>98</v>
      </c>
      <c r="I1423" s="11" t="s">
        <v>161</v>
      </c>
      <c r="J1423" s="11" t="s">
        <v>99</v>
      </c>
      <c r="K1423" s="11" t="s">
        <v>70</v>
      </c>
      <c r="L1423" s="11" t="s">
        <v>157</v>
      </c>
      <c r="M1423" s="11" t="s">
        <v>101</v>
      </c>
      <c r="N1423" s="11">
        <v>120</v>
      </c>
      <c r="O1423" s="11">
        <v>2019</v>
      </c>
      <c r="P1423" s="11" t="s">
        <v>222</v>
      </c>
      <c r="Q1423" s="11" t="s">
        <v>222</v>
      </c>
      <c r="R1423" s="11" t="s">
        <v>344</v>
      </c>
      <c r="S1423" s="11" t="s">
        <v>104</v>
      </c>
      <c r="T1423" s="11">
        <v>7752</v>
      </c>
      <c r="U1423" s="11" t="str">
        <f>IF(ISERROR(VLOOKUP(I1423,'BACK INFO'!F:F,1,0)),IF(ISERROR(VLOOKUP(I1423,'BACK INFO'!H:H,1,0)),K1423,'BACK INFO'!$H$1),'BACK INFO'!$G$1)</f>
        <v>JUDITH ANN DEAL</v>
      </c>
    </row>
    <row r="1424" spans="1:21" s="11" customFormat="1" x14ac:dyDescent="0.35">
      <c r="A1424" s="11" t="s">
        <v>94</v>
      </c>
      <c r="B1424" s="11">
        <v>2018</v>
      </c>
      <c r="C1424" s="11">
        <v>11</v>
      </c>
      <c r="D1424" s="11" t="s">
        <v>95</v>
      </c>
      <c r="E1424" s="11" t="s">
        <v>96</v>
      </c>
      <c r="F1424" s="11" t="s">
        <v>700</v>
      </c>
      <c r="G1424" s="11" t="s">
        <v>344</v>
      </c>
      <c r="H1424" s="11" t="s">
        <v>106</v>
      </c>
      <c r="I1424" s="11" t="s">
        <v>438</v>
      </c>
      <c r="J1424" s="11" t="s">
        <v>99</v>
      </c>
      <c r="K1424" s="11" t="s">
        <v>67</v>
      </c>
      <c r="L1424" s="11" t="s">
        <v>149</v>
      </c>
      <c r="M1424" s="11" t="s">
        <v>101</v>
      </c>
      <c r="N1424" s="11">
        <v>889</v>
      </c>
      <c r="O1424" s="11">
        <v>2019</v>
      </c>
      <c r="P1424" s="11" t="s">
        <v>222</v>
      </c>
      <c r="Q1424" s="11" t="s">
        <v>222</v>
      </c>
      <c r="R1424" s="11" t="s">
        <v>344</v>
      </c>
      <c r="S1424" s="11" t="s">
        <v>104</v>
      </c>
      <c r="T1424" s="11">
        <v>12481.099999999999</v>
      </c>
      <c r="U1424" s="11" t="str">
        <f>IF(ISERROR(VLOOKUP(I1424,'BACK INFO'!F:F,1,0)),IF(ISERROR(VLOOKUP(I1424,'BACK INFO'!H:H,1,0)),K1424,'BACK INFO'!$H$1),'BACK INFO'!$G$1)</f>
        <v>ANITA M. HOPKINS</v>
      </c>
    </row>
    <row r="1425" spans="1:21" s="11" customFormat="1" x14ac:dyDescent="0.35">
      <c r="A1425" s="11" t="s">
        <v>94</v>
      </c>
      <c r="B1425" s="11">
        <v>2018</v>
      </c>
      <c r="C1425" s="11">
        <v>11</v>
      </c>
      <c r="D1425" s="11" t="s">
        <v>95</v>
      </c>
      <c r="E1425" s="11" t="s">
        <v>96</v>
      </c>
      <c r="F1425" s="11" t="s">
        <v>700</v>
      </c>
      <c r="G1425" s="11" t="s">
        <v>344</v>
      </c>
      <c r="H1425" s="11" t="s">
        <v>117</v>
      </c>
      <c r="I1425" s="11" t="s">
        <v>438</v>
      </c>
      <c r="J1425" s="11" t="s">
        <v>99</v>
      </c>
      <c r="K1425" s="11" t="s">
        <v>67</v>
      </c>
      <c r="L1425" s="11" t="s">
        <v>149</v>
      </c>
      <c r="M1425" s="11" t="s">
        <v>101</v>
      </c>
      <c r="N1425" s="11">
        <v>2764</v>
      </c>
      <c r="O1425" s="11">
        <v>2019</v>
      </c>
      <c r="P1425" s="11" t="s">
        <v>222</v>
      </c>
      <c r="Q1425" s="11" t="s">
        <v>222</v>
      </c>
      <c r="R1425" s="11" t="s">
        <v>344</v>
      </c>
      <c r="S1425" s="11" t="s">
        <v>104</v>
      </c>
      <c r="T1425" s="11">
        <v>84395.78</v>
      </c>
      <c r="U1425" s="11" t="str">
        <f>IF(ISERROR(VLOOKUP(I1425,'BACK INFO'!F:F,1,0)),IF(ISERROR(VLOOKUP(I1425,'BACK INFO'!H:H,1,0)),K1425,'BACK INFO'!$H$1),'BACK INFO'!$G$1)</f>
        <v>ANITA M. HOPKINS</v>
      </c>
    </row>
    <row r="1426" spans="1:21" s="11" customFormat="1" x14ac:dyDescent="0.35">
      <c r="A1426" s="11" t="s">
        <v>94</v>
      </c>
      <c r="B1426" s="11">
        <v>2018</v>
      </c>
      <c r="C1426" s="11">
        <v>11</v>
      </c>
      <c r="D1426" s="11" t="s">
        <v>95</v>
      </c>
      <c r="E1426" s="11" t="s">
        <v>96</v>
      </c>
      <c r="F1426" s="11" t="s">
        <v>700</v>
      </c>
      <c r="G1426" s="11" t="s">
        <v>344</v>
      </c>
      <c r="H1426" s="11" t="s">
        <v>117</v>
      </c>
      <c r="I1426" s="11" t="s">
        <v>252</v>
      </c>
      <c r="J1426" s="11" t="s">
        <v>99</v>
      </c>
      <c r="K1426" s="11" t="s">
        <v>70</v>
      </c>
      <c r="L1426" s="11" t="s">
        <v>157</v>
      </c>
      <c r="M1426" s="11" t="s">
        <v>101</v>
      </c>
      <c r="N1426" s="11">
        <v>120</v>
      </c>
      <c r="O1426" s="11">
        <v>2019</v>
      </c>
      <c r="P1426" s="11" t="s">
        <v>222</v>
      </c>
      <c r="Q1426" s="11" t="s">
        <v>222</v>
      </c>
      <c r="R1426" s="11" t="s">
        <v>344</v>
      </c>
      <c r="S1426" s="11" t="s">
        <v>104</v>
      </c>
      <c r="T1426" s="11">
        <v>3720</v>
      </c>
      <c r="U1426" s="11" t="str">
        <f>IF(ISERROR(VLOOKUP(I1426,'BACK INFO'!F:F,1,0)),IF(ISERROR(VLOOKUP(I1426,'BACK INFO'!H:H,1,0)),K1426,'BACK INFO'!$H$1),'BACK INFO'!$G$1)</f>
        <v>JUDITH ANN DEAL</v>
      </c>
    </row>
    <row r="1427" spans="1:21" s="11" customFormat="1" x14ac:dyDescent="0.35">
      <c r="A1427" s="11" t="s">
        <v>94</v>
      </c>
      <c r="B1427" s="11">
        <v>2018</v>
      </c>
      <c r="C1427" s="11">
        <v>11</v>
      </c>
      <c r="D1427" s="11" t="s">
        <v>260</v>
      </c>
      <c r="E1427" s="11" t="s">
        <v>96</v>
      </c>
      <c r="F1427" s="11" t="s">
        <v>700</v>
      </c>
      <c r="G1427" s="11" t="s">
        <v>118</v>
      </c>
      <c r="H1427" s="11" t="s">
        <v>98</v>
      </c>
      <c r="I1427" s="11" t="s">
        <v>347</v>
      </c>
      <c r="J1427" s="11" t="s">
        <v>99</v>
      </c>
      <c r="K1427" s="11" t="s">
        <v>348</v>
      </c>
      <c r="L1427" s="11" t="s">
        <v>133</v>
      </c>
      <c r="M1427" s="11" t="s">
        <v>101</v>
      </c>
      <c r="N1427" s="11">
        <v>11</v>
      </c>
      <c r="O1427" s="11">
        <v>2018</v>
      </c>
      <c r="P1427" s="11" t="s">
        <v>112</v>
      </c>
      <c r="Q1427" s="11" t="s">
        <v>103</v>
      </c>
      <c r="R1427" s="11" t="s">
        <v>103</v>
      </c>
      <c r="S1427" s="11" t="s">
        <v>104</v>
      </c>
      <c r="T1427" s="11">
        <v>159.5</v>
      </c>
      <c r="U1427" s="11" t="str">
        <f>IF(ISERROR(VLOOKUP(I1427,'BACK INFO'!F:F,1,0)),IF(ISERROR(VLOOKUP(I1427,'BACK INFO'!H:H,1,0)),K1427,'BACK INFO'!$H$1),'BACK INFO'!$G$1)</f>
        <v>KELLY MICHELLE ELLINGSON</v>
      </c>
    </row>
    <row r="1428" spans="1:21" s="11" customFormat="1" x14ac:dyDescent="0.35">
      <c r="A1428" s="11" t="s">
        <v>94</v>
      </c>
      <c r="B1428" s="11">
        <v>2018</v>
      </c>
      <c r="C1428" s="11">
        <v>11</v>
      </c>
      <c r="D1428" s="11" t="s">
        <v>260</v>
      </c>
      <c r="E1428" s="11" t="s">
        <v>96</v>
      </c>
      <c r="F1428" s="11" t="s">
        <v>700</v>
      </c>
      <c r="G1428" s="11" t="s">
        <v>155</v>
      </c>
      <c r="H1428" s="11" t="s">
        <v>98</v>
      </c>
      <c r="I1428" s="11" t="s">
        <v>347</v>
      </c>
      <c r="J1428" s="11" t="s">
        <v>99</v>
      </c>
      <c r="K1428" s="11" t="s">
        <v>348</v>
      </c>
      <c r="L1428" s="11" t="s">
        <v>133</v>
      </c>
      <c r="M1428" s="11" t="s">
        <v>101</v>
      </c>
      <c r="N1428" s="11">
        <v>45</v>
      </c>
      <c r="O1428" s="11">
        <v>2018</v>
      </c>
      <c r="P1428" s="11" t="s">
        <v>154</v>
      </c>
      <c r="Q1428" s="11" t="s">
        <v>103</v>
      </c>
      <c r="R1428" s="11" t="s">
        <v>103</v>
      </c>
      <c r="S1428" s="11" t="s">
        <v>104</v>
      </c>
      <c r="T1428" s="11">
        <v>753.5</v>
      </c>
      <c r="U1428" s="11" t="str">
        <f>IF(ISERROR(VLOOKUP(I1428,'BACK INFO'!F:F,1,0)),IF(ISERROR(VLOOKUP(I1428,'BACK INFO'!H:H,1,0)),K1428,'BACK INFO'!$H$1),'BACK INFO'!$G$1)</f>
        <v>KELLY MICHELLE ELLINGSON</v>
      </c>
    </row>
    <row r="1429" spans="1:21" s="11" customFormat="1" x14ac:dyDescent="0.35">
      <c r="A1429" s="11" t="s">
        <v>94</v>
      </c>
      <c r="B1429" s="11">
        <v>2018</v>
      </c>
      <c r="C1429" s="11">
        <v>11</v>
      </c>
      <c r="D1429" s="11" t="s">
        <v>260</v>
      </c>
      <c r="E1429" s="11" t="s">
        <v>96</v>
      </c>
      <c r="F1429" s="11" t="s">
        <v>700</v>
      </c>
      <c r="G1429" s="11" t="s">
        <v>155</v>
      </c>
      <c r="H1429" s="11" t="s">
        <v>152</v>
      </c>
      <c r="I1429" s="11" t="s">
        <v>347</v>
      </c>
      <c r="J1429" s="11" t="s">
        <v>99</v>
      </c>
      <c r="K1429" s="11" t="s">
        <v>348</v>
      </c>
      <c r="L1429" s="11" t="s">
        <v>133</v>
      </c>
      <c r="M1429" s="11" t="s">
        <v>101</v>
      </c>
      <c r="N1429" s="11">
        <v>60</v>
      </c>
      <c r="O1429" s="11">
        <v>2018</v>
      </c>
      <c r="P1429" s="11" t="s">
        <v>154</v>
      </c>
      <c r="Q1429" s="11" t="s">
        <v>103</v>
      </c>
      <c r="R1429" s="11" t="s">
        <v>103</v>
      </c>
      <c r="S1429" s="11" t="s">
        <v>104</v>
      </c>
      <c r="T1429" s="11">
        <v>990</v>
      </c>
      <c r="U1429" s="11" t="str">
        <f>IF(ISERROR(VLOOKUP(I1429,'BACK INFO'!F:F,1,0)),IF(ISERROR(VLOOKUP(I1429,'BACK INFO'!H:H,1,0)),K1429,'BACK INFO'!$H$1),'BACK INFO'!$G$1)</f>
        <v>KELLY MICHELLE ELLINGSON</v>
      </c>
    </row>
    <row r="1430" spans="1:21" s="11" customFormat="1" x14ac:dyDescent="0.35">
      <c r="A1430" s="11" t="s">
        <v>94</v>
      </c>
      <c r="B1430" s="11">
        <v>2018</v>
      </c>
      <c r="C1430" s="11">
        <v>11</v>
      </c>
      <c r="D1430" s="11" t="s">
        <v>260</v>
      </c>
      <c r="E1430" s="11" t="s">
        <v>96</v>
      </c>
      <c r="F1430" s="11" t="s">
        <v>700</v>
      </c>
      <c r="G1430" s="11" t="s">
        <v>439</v>
      </c>
      <c r="H1430" s="11" t="s">
        <v>98</v>
      </c>
      <c r="I1430" s="11" t="s">
        <v>347</v>
      </c>
      <c r="J1430" s="11" t="s">
        <v>99</v>
      </c>
      <c r="K1430" s="11" t="s">
        <v>348</v>
      </c>
      <c r="L1430" s="11" t="s">
        <v>133</v>
      </c>
      <c r="M1430" s="11" t="s">
        <v>101</v>
      </c>
      <c r="N1430" s="11">
        <v>2232</v>
      </c>
      <c r="O1430" s="11">
        <v>2017</v>
      </c>
      <c r="P1430" s="11" t="s">
        <v>222</v>
      </c>
      <c r="Q1430" s="11" t="s">
        <v>103</v>
      </c>
      <c r="R1430" s="11" t="s">
        <v>103</v>
      </c>
      <c r="S1430" s="11" t="s">
        <v>104</v>
      </c>
      <c r="T1430" s="11">
        <v>36776</v>
      </c>
      <c r="U1430" s="11" t="str">
        <f>IF(ISERROR(VLOOKUP(I1430,'BACK INFO'!F:F,1,0)),IF(ISERROR(VLOOKUP(I1430,'BACK INFO'!H:H,1,0)),K1430,'BACK INFO'!$H$1),'BACK INFO'!$G$1)</f>
        <v>KELLY MICHELLE ELLINGSON</v>
      </c>
    </row>
    <row r="1431" spans="1:21" s="11" customFormat="1" x14ac:dyDescent="0.35">
      <c r="A1431" s="11" t="s">
        <v>94</v>
      </c>
      <c r="B1431" s="11">
        <v>2018</v>
      </c>
      <c r="C1431" s="11">
        <v>11</v>
      </c>
      <c r="D1431" s="11" t="s">
        <v>260</v>
      </c>
      <c r="E1431" s="11" t="s">
        <v>96</v>
      </c>
      <c r="F1431" s="11" t="s">
        <v>700</v>
      </c>
      <c r="G1431" s="11" t="s">
        <v>439</v>
      </c>
      <c r="H1431" s="11" t="s">
        <v>152</v>
      </c>
      <c r="I1431" s="11" t="s">
        <v>347</v>
      </c>
      <c r="J1431" s="11" t="s">
        <v>99</v>
      </c>
      <c r="K1431" s="11" t="s">
        <v>348</v>
      </c>
      <c r="L1431" s="11" t="s">
        <v>133</v>
      </c>
      <c r="M1431" s="11" t="s">
        <v>101</v>
      </c>
      <c r="N1431" s="11">
        <v>311</v>
      </c>
      <c r="O1431" s="11">
        <v>2017</v>
      </c>
      <c r="P1431" s="11" t="s">
        <v>222</v>
      </c>
      <c r="Q1431" s="11" t="s">
        <v>103</v>
      </c>
      <c r="R1431" s="11" t="s">
        <v>103</v>
      </c>
      <c r="S1431" s="11" t="s">
        <v>104</v>
      </c>
      <c r="T1431" s="11">
        <v>7086</v>
      </c>
      <c r="U1431" s="11" t="str">
        <f>IF(ISERROR(VLOOKUP(I1431,'BACK INFO'!F:F,1,0)),IF(ISERROR(VLOOKUP(I1431,'BACK INFO'!H:H,1,0)),K1431,'BACK INFO'!$H$1),'BACK INFO'!$G$1)</f>
        <v>KELLY MICHELLE ELLINGSON</v>
      </c>
    </row>
    <row r="1432" spans="1:21" s="11" customFormat="1" x14ac:dyDescent="0.35">
      <c r="A1432" s="11" t="s">
        <v>94</v>
      </c>
      <c r="B1432" s="11">
        <v>2018</v>
      </c>
      <c r="C1432" s="11">
        <v>11</v>
      </c>
      <c r="D1432" s="11" t="s">
        <v>260</v>
      </c>
      <c r="E1432" s="11" t="s">
        <v>96</v>
      </c>
      <c r="F1432" s="11" t="s">
        <v>700</v>
      </c>
      <c r="G1432" s="11" t="s">
        <v>221</v>
      </c>
      <c r="H1432" s="11" t="s">
        <v>98</v>
      </c>
      <c r="I1432" s="11" t="s">
        <v>347</v>
      </c>
      <c r="J1432" s="11" t="s">
        <v>99</v>
      </c>
      <c r="K1432" s="11" t="s">
        <v>348</v>
      </c>
      <c r="L1432" s="11" t="s">
        <v>133</v>
      </c>
      <c r="M1432" s="11" t="s">
        <v>101</v>
      </c>
      <c r="N1432" s="11">
        <v>915</v>
      </c>
      <c r="O1432" s="11">
        <v>2018</v>
      </c>
      <c r="P1432" s="11" t="s">
        <v>222</v>
      </c>
      <c r="Q1432" s="11" t="s">
        <v>103</v>
      </c>
      <c r="R1432" s="11" t="s">
        <v>103</v>
      </c>
      <c r="S1432" s="11" t="s">
        <v>104</v>
      </c>
      <c r="T1432" s="11">
        <v>16282</v>
      </c>
      <c r="U1432" s="11" t="str">
        <f>IF(ISERROR(VLOOKUP(I1432,'BACK INFO'!F:F,1,0)),IF(ISERROR(VLOOKUP(I1432,'BACK INFO'!H:H,1,0)),K1432,'BACK INFO'!$H$1),'BACK INFO'!$G$1)</f>
        <v>KELLY MICHELLE ELLINGSON</v>
      </c>
    </row>
    <row r="1433" spans="1:21" s="11" customFormat="1" x14ac:dyDescent="0.35">
      <c r="A1433" s="11" t="s">
        <v>94</v>
      </c>
      <c r="B1433" s="11">
        <v>2018</v>
      </c>
      <c r="C1433" s="11">
        <v>11</v>
      </c>
      <c r="D1433" s="11" t="s">
        <v>260</v>
      </c>
      <c r="E1433" s="11" t="s">
        <v>96</v>
      </c>
      <c r="F1433" s="11" t="s">
        <v>700</v>
      </c>
      <c r="G1433" s="11" t="s">
        <v>221</v>
      </c>
      <c r="H1433" s="11" t="s">
        <v>152</v>
      </c>
      <c r="I1433" s="11" t="s">
        <v>347</v>
      </c>
      <c r="J1433" s="11" t="s">
        <v>99</v>
      </c>
      <c r="K1433" s="11" t="s">
        <v>348</v>
      </c>
      <c r="L1433" s="11" t="s">
        <v>133</v>
      </c>
      <c r="M1433" s="11" t="s">
        <v>101</v>
      </c>
      <c r="N1433" s="11">
        <v>203</v>
      </c>
      <c r="O1433" s="11">
        <v>2018</v>
      </c>
      <c r="P1433" s="11" t="s">
        <v>222</v>
      </c>
      <c r="Q1433" s="11" t="s">
        <v>103</v>
      </c>
      <c r="R1433" s="11" t="s">
        <v>103</v>
      </c>
      <c r="S1433" s="11" t="s">
        <v>104</v>
      </c>
      <c r="T1433" s="11">
        <v>5814</v>
      </c>
      <c r="U1433" s="11" t="str">
        <f>IF(ISERROR(VLOOKUP(I1433,'BACK INFO'!F:F,1,0)),IF(ISERROR(VLOOKUP(I1433,'BACK INFO'!H:H,1,0)),K1433,'BACK INFO'!$H$1),'BACK INFO'!$G$1)</f>
        <v>KELLY MICHELLE ELLINGSON</v>
      </c>
    </row>
    <row r="1434" spans="1:21" s="11" customFormat="1" x14ac:dyDescent="0.35">
      <c r="A1434" s="11" t="s">
        <v>94</v>
      </c>
      <c r="B1434" s="11">
        <v>2018</v>
      </c>
      <c r="C1434" s="11">
        <v>12</v>
      </c>
      <c r="D1434" s="11" t="s">
        <v>95</v>
      </c>
      <c r="E1434" s="11" t="s">
        <v>96</v>
      </c>
      <c r="F1434" s="11" t="s">
        <v>700</v>
      </c>
      <c r="G1434" s="11" t="s">
        <v>105</v>
      </c>
      <c r="H1434" s="11" t="s">
        <v>110</v>
      </c>
      <c r="I1434" s="11" t="s">
        <v>347</v>
      </c>
      <c r="J1434" s="11" t="s">
        <v>99</v>
      </c>
      <c r="K1434" s="11" t="s">
        <v>348</v>
      </c>
      <c r="L1434" s="11" t="s">
        <v>133</v>
      </c>
      <c r="M1434" s="11" t="s">
        <v>101</v>
      </c>
      <c r="N1434" s="11">
        <v>519</v>
      </c>
      <c r="O1434" s="11">
        <v>2017</v>
      </c>
      <c r="P1434" s="11" t="s">
        <v>109</v>
      </c>
      <c r="Q1434" s="11" t="s">
        <v>103</v>
      </c>
      <c r="R1434" s="11" t="s">
        <v>103</v>
      </c>
      <c r="S1434" s="11" t="s">
        <v>104</v>
      </c>
      <c r="T1434" s="11">
        <v>7829.5</v>
      </c>
      <c r="U1434" s="11" t="str">
        <f>IF(ISERROR(VLOOKUP(I1434,'BACK INFO'!F:F,1,0)),IF(ISERROR(VLOOKUP(I1434,'BACK INFO'!H:H,1,0)),K1434,'BACK INFO'!$H$1),'BACK INFO'!$G$1)</f>
        <v>KELLY MICHELLE ELLINGSON</v>
      </c>
    </row>
    <row r="1435" spans="1:21" s="11" customFormat="1" x14ac:dyDescent="0.35">
      <c r="A1435" s="11" t="s">
        <v>94</v>
      </c>
      <c r="B1435" s="11">
        <v>2018</v>
      </c>
      <c r="C1435" s="11">
        <v>12</v>
      </c>
      <c r="D1435" s="11" t="s">
        <v>95</v>
      </c>
      <c r="E1435" s="11" t="s">
        <v>96</v>
      </c>
      <c r="F1435" s="11" t="s">
        <v>700</v>
      </c>
      <c r="G1435" s="11" t="s">
        <v>111</v>
      </c>
      <c r="H1435" s="11" t="s">
        <v>98</v>
      </c>
      <c r="I1435" s="11" t="s">
        <v>686</v>
      </c>
      <c r="J1435" s="11" t="s">
        <v>99</v>
      </c>
      <c r="K1435" s="11" t="s">
        <v>54</v>
      </c>
      <c r="L1435" s="11" t="s">
        <v>100</v>
      </c>
      <c r="M1435" s="11" t="s">
        <v>101</v>
      </c>
      <c r="N1435" s="11">
        <v>1</v>
      </c>
      <c r="O1435" s="11">
        <v>2017</v>
      </c>
      <c r="P1435" s="11" t="s">
        <v>112</v>
      </c>
      <c r="Q1435" s="11" t="s">
        <v>103</v>
      </c>
      <c r="R1435" s="11" t="s">
        <v>103</v>
      </c>
      <c r="S1435" s="11" t="s">
        <v>104</v>
      </c>
      <c r="T1435" s="11">
        <v>26.7</v>
      </c>
      <c r="U1435" s="11" t="str">
        <f>IF(ISERROR(VLOOKUP(I1435,'BACK INFO'!F:F,1,0)),IF(ISERROR(VLOOKUP(I1435,'BACK INFO'!H:H,1,0)),K1435,'BACK INFO'!$H$1),'BACK INFO'!$G$1)</f>
        <v>PAIGE ALYSE STRAUGHAN</v>
      </c>
    </row>
    <row r="1436" spans="1:21" s="11" customFormat="1" x14ac:dyDescent="0.35">
      <c r="A1436" s="11" t="s">
        <v>94</v>
      </c>
      <c r="B1436" s="11">
        <v>2018</v>
      </c>
      <c r="C1436" s="11">
        <v>12</v>
      </c>
      <c r="D1436" s="11" t="s">
        <v>95</v>
      </c>
      <c r="E1436" s="11" t="s">
        <v>96</v>
      </c>
      <c r="F1436" s="11" t="s">
        <v>700</v>
      </c>
      <c r="G1436" s="11" t="s">
        <v>111</v>
      </c>
      <c r="H1436" s="11" t="s">
        <v>152</v>
      </c>
      <c r="I1436" s="11" t="s">
        <v>686</v>
      </c>
      <c r="J1436" s="11" t="s">
        <v>99</v>
      </c>
      <c r="K1436" s="11" t="s">
        <v>54</v>
      </c>
      <c r="L1436" s="11" t="s">
        <v>100</v>
      </c>
      <c r="M1436" s="11" t="s">
        <v>101</v>
      </c>
      <c r="N1436" s="11">
        <v>1</v>
      </c>
      <c r="O1436" s="11">
        <v>2017</v>
      </c>
      <c r="P1436" s="11" t="s">
        <v>112</v>
      </c>
      <c r="Q1436" s="11" t="s">
        <v>103</v>
      </c>
      <c r="R1436" s="11" t="s">
        <v>103</v>
      </c>
      <c r="S1436" s="11" t="s">
        <v>104</v>
      </c>
      <c r="T1436" s="11">
        <v>42.72</v>
      </c>
      <c r="U1436" s="11" t="str">
        <f>IF(ISERROR(VLOOKUP(I1436,'BACK INFO'!F:F,1,0)),IF(ISERROR(VLOOKUP(I1436,'BACK INFO'!H:H,1,0)),K1436,'BACK INFO'!$H$1),'BACK INFO'!$G$1)</f>
        <v>PAIGE ALYSE STRAUGHAN</v>
      </c>
    </row>
    <row r="1437" spans="1:21" s="11" customFormat="1" x14ac:dyDescent="0.35">
      <c r="A1437" s="11" t="s">
        <v>94</v>
      </c>
      <c r="B1437" s="11">
        <v>2018</v>
      </c>
      <c r="C1437" s="11">
        <v>12</v>
      </c>
      <c r="D1437" s="11" t="s">
        <v>95</v>
      </c>
      <c r="E1437" s="11" t="s">
        <v>96</v>
      </c>
      <c r="F1437" s="11" t="s">
        <v>700</v>
      </c>
      <c r="G1437" s="11" t="s">
        <v>118</v>
      </c>
      <c r="H1437" s="11" t="s">
        <v>98</v>
      </c>
      <c r="I1437" s="11" t="s">
        <v>686</v>
      </c>
      <c r="J1437" s="11" t="s">
        <v>99</v>
      </c>
      <c r="K1437" s="11" t="s">
        <v>54</v>
      </c>
      <c r="L1437" s="11" t="s">
        <v>100</v>
      </c>
      <c r="M1437" s="11" t="s">
        <v>101</v>
      </c>
      <c r="N1437" s="11">
        <v>19</v>
      </c>
      <c r="O1437" s="11">
        <v>2018</v>
      </c>
      <c r="P1437" s="11" t="s">
        <v>112</v>
      </c>
      <c r="Q1437" s="11" t="s">
        <v>103</v>
      </c>
      <c r="R1437" s="11" t="s">
        <v>103</v>
      </c>
      <c r="S1437" s="11" t="s">
        <v>104</v>
      </c>
      <c r="T1437" s="11">
        <v>495.73</v>
      </c>
      <c r="U1437" s="11" t="str">
        <f>IF(ISERROR(VLOOKUP(I1437,'BACK INFO'!F:F,1,0)),IF(ISERROR(VLOOKUP(I1437,'BACK INFO'!H:H,1,0)),K1437,'BACK INFO'!$H$1),'BACK INFO'!$G$1)</f>
        <v>PAIGE ALYSE STRAUGHAN</v>
      </c>
    </row>
    <row r="1438" spans="1:21" s="11" customFormat="1" x14ac:dyDescent="0.35">
      <c r="A1438" s="11" t="s">
        <v>94</v>
      </c>
      <c r="B1438" s="11">
        <v>2018</v>
      </c>
      <c r="C1438" s="11">
        <v>12</v>
      </c>
      <c r="D1438" s="11" t="s">
        <v>95</v>
      </c>
      <c r="E1438" s="11" t="s">
        <v>96</v>
      </c>
      <c r="F1438" s="11" t="s">
        <v>700</v>
      </c>
      <c r="G1438" s="11" t="s">
        <v>118</v>
      </c>
      <c r="H1438" s="11" t="s">
        <v>98</v>
      </c>
      <c r="I1438" s="11" t="s">
        <v>347</v>
      </c>
      <c r="J1438" s="11" t="s">
        <v>99</v>
      </c>
      <c r="K1438" s="11" t="s">
        <v>348</v>
      </c>
      <c r="L1438" s="11" t="s">
        <v>133</v>
      </c>
      <c r="M1438" s="11" t="s">
        <v>101</v>
      </c>
      <c r="N1438" s="11">
        <v>7181</v>
      </c>
      <c r="O1438" s="11">
        <v>2018</v>
      </c>
      <c r="P1438" s="11" t="s">
        <v>112</v>
      </c>
      <c r="Q1438" s="11" t="s">
        <v>103</v>
      </c>
      <c r="R1438" s="11" t="s">
        <v>103</v>
      </c>
      <c r="S1438" s="11" t="s">
        <v>104</v>
      </c>
      <c r="T1438" s="11">
        <v>126003.5</v>
      </c>
      <c r="U1438" s="11" t="str">
        <f>IF(ISERROR(VLOOKUP(I1438,'BACK INFO'!F:F,1,0)),IF(ISERROR(VLOOKUP(I1438,'BACK INFO'!H:H,1,0)),K1438,'BACK INFO'!$H$1),'BACK INFO'!$G$1)</f>
        <v>KELLY MICHELLE ELLINGSON</v>
      </c>
    </row>
    <row r="1439" spans="1:21" s="11" customFormat="1" x14ac:dyDescent="0.35">
      <c r="A1439" s="11" t="s">
        <v>94</v>
      </c>
      <c r="B1439" s="11">
        <v>2018</v>
      </c>
      <c r="C1439" s="11">
        <v>12</v>
      </c>
      <c r="D1439" s="11" t="s">
        <v>95</v>
      </c>
      <c r="E1439" s="11" t="s">
        <v>96</v>
      </c>
      <c r="F1439" s="11" t="s">
        <v>700</v>
      </c>
      <c r="G1439" s="11" t="s">
        <v>118</v>
      </c>
      <c r="H1439" s="11" t="s">
        <v>98</v>
      </c>
      <c r="I1439" s="11" t="s">
        <v>113</v>
      </c>
      <c r="J1439" s="11" t="s">
        <v>99</v>
      </c>
      <c r="K1439" s="11" t="s">
        <v>72</v>
      </c>
      <c r="L1439" s="11" t="s">
        <v>114</v>
      </c>
      <c r="M1439" s="11" t="s">
        <v>101</v>
      </c>
      <c r="N1439" s="11">
        <v>8</v>
      </c>
      <c r="O1439" s="11">
        <v>2018</v>
      </c>
      <c r="P1439" s="11" t="s">
        <v>112</v>
      </c>
      <c r="Q1439" s="11" t="s">
        <v>103</v>
      </c>
      <c r="R1439" s="11" t="s">
        <v>103</v>
      </c>
      <c r="S1439" s="11" t="s">
        <v>104</v>
      </c>
      <c r="T1439" s="11">
        <v>221.20000000000002</v>
      </c>
      <c r="U1439" s="11" t="str">
        <f>IF(ISERROR(VLOOKUP(I1439,'BACK INFO'!F:F,1,0)),IF(ISERROR(VLOOKUP(I1439,'BACK INFO'!H:H,1,0)),K1439,'BACK INFO'!$H$1),'BACK INFO'!$G$1)</f>
        <v>BILL MILLER AND COMPANY</v>
      </c>
    </row>
    <row r="1440" spans="1:21" s="11" customFormat="1" x14ac:dyDescent="0.35">
      <c r="A1440" s="11" t="s">
        <v>94</v>
      </c>
      <c r="B1440" s="11">
        <v>2018</v>
      </c>
      <c r="C1440" s="11">
        <v>12</v>
      </c>
      <c r="D1440" s="11" t="s">
        <v>95</v>
      </c>
      <c r="E1440" s="11" t="s">
        <v>96</v>
      </c>
      <c r="F1440" s="11" t="s">
        <v>700</v>
      </c>
      <c r="G1440" s="11" t="s">
        <v>118</v>
      </c>
      <c r="H1440" s="11" t="s">
        <v>110</v>
      </c>
      <c r="I1440" s="11" t="s">
        <v>686</v>
      </c>
      <c r="J1440" s="11" t="s">
        <v>99</v>
      </c>
      <c r="K1440" s="11" t="s">
        <v>54</v>
      </c>
      <c r="L1440" s="11" t="s">
        <v>100</v>
      </c>
      <c r="M1440" s="11" t="s">
        <v>101</v>
      </c>
      <c r="N1440" s="11">
        <v>2</v>
      </c>
      <c r="O1440" s="11">
        <v>2018</v>
      </c>
      <c r="P1440" s="11" t="s">
        <v>112</v>
      </c>
      <c r="Q1440" s="11" t="s">
        <v>103</v>
      </c>
      <c r="R1440" s="11" t="s">
        <v>103</v>
      </c>
      <c r="S1440" s="11" t="s">
        <v>104</v>
      </c>
      <c r="T1440" s="11">
        <v>55.18</v>
      </c>
      <c r="U1440" s="11" t="str">
        <f>IF(ISERROR(VLOOKUP(I1440,'BACK INFO'!F:F,1,0)),IF(ISERROR(VLOOKUP(I1440,'BACK INFO'!H:H,1,0)),K1440,'BACK INFO'!$H$1),'BACK INFO'!$G$1)</f>
        <v>PAIGE ALYSE STRAUGHAN</v>
      </c>
    </row>
    <row r="1441" spans="1:21" s="11" customFormat="1" x14ac:dyDescent="0.35">
      <c r="A1441" s="11" t="s">
        <v>94</v>
      </c>
      <c r="B1441" s="11">
        <v>2018</v>
      </c>
      <c r="C1441" s="11">
        <v>12</v>
      </c>
      <c r="D1441" s="11" t="s">
        <v>95</v>
      </c>
      <c r="E1441" s="11" t="s">
        <v>96</v>
      </c>
      <c r="F1441" s="11" t="s">
        <v>700</v>
      </c>
      <c r="G1441" s="11" t="s">
        <v>118</v>
      </c>
      <c r="H1441" s="11" t="s">
        <v>110</v>
      </c>
      <c r="I1441" s="11" t="s">
        <v>347</v>
      </c>
      <c r="J1441" s="11" t="s">
        <v>99</v>
      </c>
      <c r="K1441" s="11" t="s">
        <v>348</v>
      </c>
      <c r="L1441" s="11" t="s">
        <v>133</v>
      </c>
      <c r="M1441" s="11" t="s">
        <v>101</v>
      </c>
      <c r="N1441" s="11">
        <v>1058</v>
      </c>
      <c r="O1441" s="11">
        <v>2018</v>
      </c>
      <c r="P1441" s="11" t="s">
        <v>112</v>
      </c>
      <c r="Q1441" s="11" t="s">
        <v>103</v>
      </c>
      <c r="R1441" s="11" t="s">
        <v>103</v>
      </c>
      <c r="S1441" s="11" t="s">
        <v>104</v>
      </c>
      <c r="T1441" s="11">
        <v>16747</v>
      </c>
      <c r="U1441" s="11" t="str">
        <f>IF(ISERROR(VLOOKUP(I1441,'BACK INFO'!F:F,1,0)),IF(ISERROR(VLOOKUP(I1441,'BACK INFO'!H:H,1,0)),K1441,'BACK INFO'!$H$1),'BACK INFO'!$G$1)</f>
        <v>KELLY MICHELLE ELLINGSON</v>
      </c>
    </row>
    <row r="1442" spans="1:21" s="11" customFormat="1" x14ac:dyDescent="0.35">
      <c r="A1442" s="11" t="s">
        <v>94</v>
      </c>
      <c r="B1442" s="11">
        <v>2018</v>
      </c>
      <c r="C1442" s="11">
        <v>12</v>
      </c>
      <c r="D1442" s="11" t="s">
        <v>95</v>
      </c>
      <c r="E1442" s="11" t="s">
        <v>96</v>
      </c>
      <c r="F1442" s="11" t="s">
        <v>700</v>
      </c>
      <c r="G1442" s="11" t="s">
        <v>118</v>
      </c>
      <c r="H1442" s="11" t="s">
        <v>117</v>
      </c>
      <c r="I1442" s="11" t="s">
        <v>686</v>
      </c>
      <c r="J1442" s="11" t="s">
        <v>99</v>
      </c>
      <c r="K1442" s="11" t="s">
        <v>54</v>
      </c>
      <c r="L1442" s="11" t="s">
        <v>100</v>
      </c>
      <c r="M1442" s="11" t="s">
        <v>101</v>
      </c>
      <c r="N1442" s="11">
        <v>5</v>
      </c>
      <c r="O1442" s="11">
        <v>2018</v>
      </c>
      <c r="P1442" s="11" t="s">
        <v>112</v>
      </c>
      <c r="Q1442" s="11" t="s">
        <v>103</v>
      </c>
      <c r="R1442" s="11" t="s">
        <v>103</v>
      </c>
      <c r="S1442" s="11" t="s">
        <v>104</v>
      </c>
      <c r="T1442" s="11">
        <v>137.5</v>
      </c>
      <c r="U1442" s="11" t="str">
        <f>IF(ISERROR(VLOOKUP(I1442,'BACK INFO'!F:F,1,0)),IF(ISERROR(VLOOKUP(I1442,'BACK INFO'!H:H,1,0)),K1442,'BACK INFO'!$H$1),'BACK INFO'!$G$1)</f>
        <v>PAIGE ALYSE STRAUGHAN</v>
      </c>
    </row>
    <row r="1443" spans="1:21" s="11" customFormat="1" x14ac:dyDescent="0.35">
      <c r="A1443" s="11" t="s">
        <v>94</v>
      </c>
      <c r="B1443" s="11">
        <v>2018</v>
      </c>
      <c r="C1443" s="11">
        <v>12</v>
      </c>
      <c r="D1443" s="11" t="s">
        <v>95</v>
      </c>
      <c r="E1443" s="11" t="s">
        <v>96</v>
      </c>
      <c r="F1443" s="11" t="s">
        <v>700</v>
      </c>
      <c r="G1443" s="11" t="s">
        <v>118</v>
      </c>
      <c r="H1443" s="11" t="s">
        <v>117</v>
      </c>
      <c r="I1443" s="11" t="s">
        <v>347</v>
      </c>
      <c r="J1443" s="11" t="s">
        <v>99</v>
      </c>
      <c r="K1443" s="11" t="s">
        <v>348</v>
      </c>
      <c r="L1443" s="11" t="s">
        <v>133</v>
      </c>
      <c r="M1443" s="11" t="s">
        <v>101</v>
      </c>
      <c r="N1443" s="11">
        <v>1123</v>
      </c>
      <c r="O1443" s="11">
        <v>2018</v>
      </c>
      <c r="P1443" s="11" t="s">
        <v>112</v>
      </c>
      <c r="Q1443" s="11" t="s">
        <v>103</v>
      </c>
      <c r="R1443" s="11" t="s">
        <v>103</v>
      </c>
      <c r="S1443" s="11" t="s">
        <v>104</v>
      </c>
      <c r="T1443" s="11">
        <v>16155</v>
      </c>
      <c r="U1443" s="11" t="str">
        <f>IF(ISERROR(VLOOKUP(I1443,'BACK INFO'!F:F,1,0)),IF(ISERROR(VLOOKUP(I1443,'BACK INFO'!H:H,1,0)),K1443,'BACK INFO'!$H$1),'BACK INFO'!$G$1)</f>
        <v>KELLY MICHELLE ELLINGSON</v>
      </c>
    </row>
    <row r="1444" spans="1:21" s="11" customFormat="1" x14ac:dyDescent="0.35">
      <c r="A1444" s="11" t="s">
        <v>94</v>
      </c>
      <c r="B1444" s="11">
        <v>2018</v>
      </c>
      <c r="C1444" s="11">
        <v>12</v>
      </c>
      <c r="D1444" s="11" t="s">
        <v>95</v>
      </c>
      <c r="E1444" s="11" t="s">
        <v>96</v>
      </c>
      <c r="F1444" s="11" t="s">
        <v>700</v>
      </c>
      <c r="G1444" s="11" t="s">
        <v>118</v>
      </c>
      <c r="H1444" s="11" t="s">
        <v>117</v>
      </c>
      <c r="I1444" s="11" t="s">
        <v>113</v>
      </c>
      <c r="J1444" s="11" t="s">
        <v>99</v>
      </c>
      <c r="K1444" s="11" t="s">
        <v>72</v>
      </c>
      <c r="L1444" s="11" t="s">
        <v>114</v>
      </c>
      <c r="M1444" s="11" t="s">
        <v>101</v>
      </c>
      <c r="N1444" s="11">
        <v>1</v>
      </c>
      <c r="O1444" s="11">
        <v>2018</v>
      </c>
      <c r="P1444" s="11" t="s">
        <v>112</v>
      </c>
      <c r="Q1444" s="11" t="s">
        <v>103</v>
      </c>
      <c r="R1444" s="11" t="s">
        <v>103</v>
      </c>
      <c r="S1444" s="11" t="s">
        <v>104</v>
      </c>
      <c r="T1444" s="11">
        <v>23.45</v>
      </c>
      <c r="U1444" s="11" t="str">
        <f>IF(ISERROR(VLOOKUP(I1444,'BACK INFO'!F:F,1,0)),IF(ISERROR(VLOOKUP(I1444,'BACK INFO'!H:H,1,0)),K1444,'BACK INFO'!$H$1),'BACK INFO'!$G$1)</f>
        <v>BILL MILLER AND COMPANY</v>
      </c>
    </row>
    <row r="1445" spans="1:21" s="11" customFormat="1" x14ac:dyDescent="0.35">
      <c r="A1445" s="11" t="s">
        <v>94</v>
      </c>
      <c r="B1445" s="11">
        <v>2018</v>
      </c>
      <c r="C1445" s="11">
        <v>12</v>
      </c>
      <c r="D1445" s="11" t="s">
        <v>95</v>
      </c>
      <c r="E1445" s="11" t="s">
        <v>96</v>
      </c>
      <c r="F1445" s="11" t="s">
        <v>700</v>
      </c>
      <c r="G1445" s="11" t="s">
        <v>118</v>
      </c>
      <c r="H1445" s="11" t="s">
        <v>117</v>
      </c>
      <c r="I1445" s="11" t="s">
        <v>440</v>
      </c>
      <c r="J1445" s="11" t="s">
        <v>99</v>
      </c>
      <c r="K1445" s="11" t="s">
        <v>348</v>
      </c>
      <c r="L1445" s="11" t="s">
        <v>227</v>
      </c>
      <c r="M1445" s="11" t="s">
        <v>101</v>
      </c>
      <c r="N1445" s="11">
        <v>12</v>
      </c>
      <c r="O1445" s="11">
        <v>2018</v>
      </c>
      <c r="P1445" s="11" t="s">
        <v>112</v>
      </c>
      <c r="Q1445" s="11" t="s">
        <v>103</v>
      </c>
      <c r="R1445" s="11" t="s">
        <v>103</v>
      </c>
      <c r="S1445" s="11" t="s">
        <v>104</v>
      </c>
      <c r="T1445" s="11">
        <v>162</v>
      </c>
      <c r="U1445" s="11" t="str">
        <f>IF(ISERROR(VLOOKUP(I1445,'BACK INFO'!F:F,1,0)),IF(ISERROR(VLOOKUP(I1445,'BACK INFO'!H:H,1,0)),K1445,'BACK INFO'!$H$1),'BACK INFO'!$G$1)</f>
        <v>KELLY MICHELLE ELLINGSON</v>
      </c>
    </row>
    <row r="1446" spans="1:21" s="11" customFormat="1" x14ac:dyDescent="0.35">
      <c r="A1446" s="11" t="s">
        <v>94</v>
      </c>
      <c r="B1446" s="11">
        <v>2018</v>
      </c>
      <c r="C1446" s="11">
        <v>12</v>
      </c>
      <c r="D1446" s="11" t="s">
        <v>95</v>
      </c>
      <c r="E1446" s="11" t="s">
        <v>96</v>
      </c>
      <c r="F1446" s="11" t="s">
        <v>700</v>
      </c>
      <c r="G1446" s="11" t="s">
        <v>118</v>
      </c>
      <c r="H1446" s="11" t="s">
        <v>151</v>
      </c>
      <c r="I1446" s="11" t="s">
        <v>440</v>
      </c>
      <c r="J1446" s="11" t="s">
        <v>99</v>
      </c>
      <c r="K1446" s="11" t="s">
        <v>348</v>
      </c>
      <c r="L1446" s="11" t="s">
        <v>227</v>
      </c>
      <c r="M1446" s="11" t="s">
        <v>101</v>
      </c>
      <c r="N1446" s="11">
        <v>27</v>
      </c>
      <c r="O1446" s="11">
        <v>2018</v>
      </c>
      <c r="P1446" s="11" t="s">
        <v>112</v>
      </c>
      <c r="Q1446" s="11" t="s">
        <v>103</v>
      </c>
      <c r="R1446" s="11" t="s">
        <v>103</v>
      </c>
      <c r="S1446" s="11" t="s">
        <v>104</v>
      </c>
      <c r="T1446" s="11">
        <v>324</v>
      </c>
      <c r="U1446" s="11" t="str">
        <f>IF(ISERROR(VLOOKUP(I1446,'BACK INFO'!F:F,1,0)),IF(ISERROR(VLOOKUP(I1446,'BACK INFO'!H:H,1,0)),K1446,'BACK INFO'!$H$1),'BACK INFO'!$G$1)</f>
        <v>KELLY MICHELLE ELLINGSON</v>
      </c>
    </row>
    <row r="1447" spans="1:21" s="11" customFormat="1" x14ac:dyDescent="0.35">
      <c r="A1447" s="11" t="s">
        <v>94</v>
      </c>
      <c r="B1447" s="11">
        <v>2018</v>
      </c>
      <c r="C1447" s="11">
        <v>12</v>
      </c>
      <c r="D1447" s="11" t="s">
        <v>95</v>
      </c>
      <c r="E1447" s="11" t="s">
        <v>96</v>
      </c>
      <c r="F1447" s="11" t="s">
        <v>700</v>
      </c>
      <c r="G1447" s="11" t="s">
        <v>118</v>
      </c>
      <c r="H1447" s="11" t="s">
        <v>152</v>
      </c>
      <c r="I1447" s="11" t="s">
        <v>686</v>
      </c>
      <c r="J1447" s="11" t="s">
        <v>99</v>
      </c>
      <c r="K1447" s="11" t="s">
        <v>54</v>
      </c>
      <c r="L1447" s="11" t="s">
        <v>100</v>
      </c>
      <c r="M1447" s="11" t="s">
        <v>101</v>
      </c>
      <c r="N1447" s="11">
        <v>1</v>
      </c>
      <c r="O1447" s="11">
        <v>2018</v>
      </c>
      <c r="P1447" s="11" t="s">
        <v>112</v>
      </c>
      <c r="Q1447" s="11" t="s">
        <v>103</v>
      </c>
      <c r="R1447" s="11" t="s">
        <v>103</v>
      </c>
      <c r="S1447" s="11" t="s">
        <v>104</v>
      </c>
      <c r="T1447" s="11">
        <v>37.380000000000003</v>
      </c>
      <c r="U1447" s="11" t="str">
        <f>IF(ISERROR(VLOOKUP(I1447,'BACK INFO'!F:F,1,0)),IF(ISERROR(VLOOKUP(I1447,'BACK INFO'!H:H,1,0)),K1447,'BACK INFO'!$H$1),'BACK INFO'!$G$1)</f>
        <v>PAIGE ALYSE STRAUGHAN</v>
      </c>
    </row>
    <row r="1448" spans="1:21" s="11" customFormat="1" x14ac:dyDescent="0.35">
      <c r="A1448" s="11" t="s">
        <v>94</v>
      </c>
      <c r="B1448" s="11">
        <v>2018</v>
      </c>
      <c r="C1448" s="11">
        <v>12</v>
      </c>
      <c r="D1448" s="11" t="s">
        <v>95</v>
      </c>
      <c r="E1448" s="11" t="s">
        <v>96</v>
      </c>
      <c r="F1448" s="11" t="s">
        <v>700</v>
      </c>
      <c r="G1448" s="11" t="s">
        <v>118</v>
      </c>
      <c r="H1448" s="11" t="s">
        <v>152</v>
      </c>
      <c r="I1448" s="11" t="s">
        <v>347</v>
      </c>
      <c r="J1448" s="11" t="s">
        <v>99</v>
      </c>
      <c r="K1448" s="11" t="s">
        <v>348</v>
      </c>
      <c r="L1448" s="11" t="s">
        <v>133</v>
      </c>
      <c r="M1448" s="11" t="s">
        <v>101</v>
      </c>
      <c r="N1448" s="11">
        <v>1425</v>
      </c>
      <c r="O1448" s="11">
        <v>2018</v>
      </c>
      <c r="P1448" s="11" t="s">
        <v>112</v>
      </c>
      <c r="Q1448" s="11" t="s">
        <v>103</v>
      </c>
      <c r="R1448" s="11" t="s">
        <v>103</v>
      </c>
      <c r="S1448" s="11" t="s">
        <v>104</v>
      </c>
      <c r="T1448" s="11">
        <v>29725</v>
      </c>
      <c r="U1448" s="11" t="str">
        <f>IF(ISERROR(VLOOKUP(I1448,'BACK INFO'!F:F,1,0)),IF(ISERROR(VLOOKUP(I1448,'BACK INFO'!H:H,1,0)),K1448,'BACK INFO'!$H$1),'BACK INFO'!$G$1)</f>
        <v>KELLY MICHELLE ELLINGSON</v>
      </c>
    </row>
    <row r="1449" spans="1:21" s="11" customFormat="1" x14ac:dyDescent="0.35">
      <c r="A1449" s="11" t="s">
        <v>94</v>
      </c>
      <c r="B1449" s="11">
        <v>2018</v>
      </c>
      <c r="C1449" s="11">
        <v>12</v>
      </c>
      <c r="D1449" s="11" t="s">
        <v>95</v>
      </c>
      <c r="E1449" s="11" t="s">
        <v>96</v>
      </c>
      <c r="F1449" s="11" t="s">
        <v>700</v>
      </c>
      <c r="G1449" s="11" t="s">
        <v>153</v>
      </c>
      <c r="H1449" s="11" t="s">
        <v>98</v>
      </c>
      <c r="I1449" s="11" t="s">
        <v>686</v>
      </c>
      <c r="J1449" s="11" t="s">
        <v>99</v>
      </c>
      <c r="K1449" s="11" t="s">
        <v>54</v>
      </c>
      <c r="L1449" s="11" t="s">
        <v>100</v>
      </c>
      <c r="M1449" s="11" t="s">
        <v>101</v>
      </c>
      <c r="N1449" s="11">
        <v>4</v>
      </c>
      <c r="O1449" s="11">
        <v>2017</v>
      </c>
      <c r="P1449" s="11" t="s">
        <v>154</v>
      </c>
      <c r="Q1449" s="11" t="s">
        <v>103</v>
      </c>
      <c r="R1449" s="11" t="s">
        <v>103</v>
      </c>
      <c r="S1449" s="11" t="s">
        <v>104</v>
      </c>
      <c r="T1449" s="11">
        <v>107.69</v>
      </c>
      <c r="U1449" s="11" t="str">
        <f>IF(ISERROR(VLOOKUP(I1449,'BACK INFO'!F:F,1,0)),IF(ISERROR(VLOOKUP(I1449,'BACK INFO'!H:H,1,0)),K1449,'BACK INFO'!$H$1),'BACK INFO'!$G$1)</f>
        <v>PAIGE ALYSE STRAUGHAN</v>
      </c>
    </row>
    <row r="1450" spans="1:21" s="11" customFormat="1" x14ac:dyDescent="0.35">
      <c r="A1450" s="11" t="s">
        <v>94</v>
      </c>
      <c r="B1450" s="11">
        <v>2018</v>
      </c>
      <c r="C1450" s="11">
        <v>12</v>
      </c>
      <c r="D1450" s="11" t="s">
        <v>95</v>
      </c>
      <c r="E1450" s="11" t="s">
        <v>96</v>
      </c>
      <c r="F1450" s="11" t="s">
        <v>700</v>
      </c>
      <c r="G1450" s="11" t="s">
        <v>155</v>
      </c>
      <c r="H1450" s="11" t="s">
        <v>98</v>
      </c>
      <c r="I1450" s="11" t="s">
        <v>686</v>
      </c>
      <c r="J1450" s="11" t="s">
        <v>99</v>
      </c>
      <c r="K1450" s="11" t="s">
        <v>54</v>
      </c>
      <c r="L1450" s="11" t="s">
        <v>100</v>
      </c>
      <c r="M1450" s="11" t="s">
        <v>101</v>
      </c>
      <c r="N1450" s="11">
        <v>19</v>
      </c>
      <c r="O1450" s="11">
        <v>2018</v>
      </c>
      <c r="P1450" s="11" t="s">
        <v>154</v>
      </c>
      <c r="Q1450" s="11" t="s">
        <v>103</v>
      </c>
      <c r="R1450" s="11" t="s">
        <v>103</v>
      </c>
      <c r="S1450" s="11" t="s">
        <v>104</v>
      </c>
      <c r="T1450" s="11">
        <v>484.16</v>
      </c>
      <c r="U1450" s="11" t="str">
        <f>IF(ISERROR(VLOOKUP(I1450,'BACK INFO'!F:F,1,0)),IF(ISERROR(VLOOKUP(I1450,'BACK INFO'!H:H,1,0)),K1450,'BACK INFO'!$H$1),'BACK INFO'!$G$1)</f>
        <v>PAIGE ALYSE STRAUGHAN</v>
      </c>
    </row>
    <row r="1451" spans="1:21" s="11" customFormat="1" x14ac:dyDescent="0.35">
      <c r="A1451" s="11" t="s">
        <v>94</v>
      </c>
      <c r="B1451" s="11">
        <v>2018</v>
      </c>
      <c r="C1451" s="11">
        <v>12</v>
      </c>
      <c r="D1451" s="11" t="s">
        <v>95</v>
      </c>
      <c r="E1451" s="11" t="s">
        <v>96</v>
      </c>
      <c r="F1451" s="11" t="s">
        <v>700</v>
      </c>
      <c r="G1451" s="11" t="s">
        <v>155</v>
      </c>
      <c r="H1451" s="11" t="s">
        <v>98</v>
      </c>
      <c r="I1451" s="11" t="s">
        <v>323</v>
      </c>
      <c r="J1451" s="11" t="s">
        <v>120</v>
      </c>
      <c r="K1451" s="11" t="s">
        <v>69</v>
      </c>
      <c r="L1451" s="11" t="s">
        <v>143</v>
      </c>
      <c r="M1451" s="11" t="s">
        <v>122</v>
      </c>
      <c r="N1451" s="11">
        <v>6</v>
      </c>
      <c r="O1451" s="11">
        <v>2018</v>
      </c>
      <c r="P1451" s="11" t="s">
        <v>154</v>
      </c>
      <c r="Q1451" s="11" t="s">
        <v>103</v>
      </c>
      <c r="R1451" s="11" t="s">
        <v>103</v>
      </c>
      <c r="S1451" s="11" t="s">
        <v>104</v>
      </c>
      <c r="T1451" s="11">
        <v>180.3651294083144</v>
      </c>
      <c r="U1451" s="11" t="str">
        <f>IF(ISERROR(VLOOKUP(I1451,'BACK INFO'!F:F,1,0)),IF(ISERROR(VLOOKUP(I1451,'BACK INFO'!H:H,1,0)),K1451,'BACK INFO'!$H$1),'BACK INFO'!$G$1)</f>
        <v>JULIE BERTRAND</v>
      </c>
    </row>
    <row r="1452" spans="1:21" s="11" customFormat="1" x14ac:dyDescent="0.35">
      <c r="A1452" s="11" t="s">
        <v>94</v>
      </c>
      <c r="B1452" s="11">
        <v>2018</v>
      </c>
      <c r="C1452" s="11">
        <v>12</v>
      </c>
      <c r="D1452" s="11" t="s">
        <v>95</v>
      </c>
      <c r="E1452" s="11" t="s">
        <v>96</v>
      </c>
      <c r="F1452" s="11" t="s">
        <v>700</v>
      </c>
      <c r="G1452" s="11" t="s">
        <v>155</v>
      </c>
      <c r="H1452" s="11" t="s">
        <v>98</v>
      </c>
      <c r="I1452" s="11" t="s">
        <v>113</v>
      </c>
      <c r="J1452" s="11" t="s">
        <v>99</v>
      </c>
      <c r="K1452" s="11" t="s">
        <v>72</v>
      </c>
      <c r="L1452" s="11" t="s">
        <v>114</v>
      </c>
      <c r="M1452" s="11" t="s">
        <v>101</v>
      </c>
      <c r="N1452" s="11">
        <v>7</v>
      </c>
      <c r="O1452" s="11">
        <v>2018</v>
      </c>
      <c r="P1452" s="11" t="s">
        <v>154</v>
      </c>
      <c r="Q1452" s="11" t="s">
        <v>103</v>
      </c>
      <c r="R1452" s="11" t="s">
        <v>103</v>
      </c>
      <c r="S1452" s="11" t="s">
        <v>104</v>
      </c>
      <c r="T1452" s="11">
        <v>161.46</v>
      </c>
      <c r="U1452" s="11" t="str">
        <f>IF(ISERROR(VLOOKUP(I1452,'BACK INFO'!F:F,1,0)),IF(ISERROR(VLOOKUP(I1452,'BACK INFO'!H:H,1,0)),K1452,'BACK INFO'!$H$1),'BACK INFO'!$G$1)</f>
        <v>BILL MILLER AND COMPANY</v>
      </c>
    </row>
    <row r="1453" spans="1:21" s="11" customFormat="1" x14ac:dyDescent="0.35">
      <c r="A1453" s="11" t="s">
        <v>94</v>
      </c>
      <c r="B1453" s="11">
        <v>2018</v>
      </c>
      <c r="C1453" s="11">
        <v>12</v>
      </c>
      <c r="D1453" s="11" t="s">
        <v>95</v>
      </c>
      <c r="E1453" s="11" t="s">
        <v>96</v>
      </c>
      <c r="F1453" s="11" t="s">
        <v>700</v>
      </c>
      <c r="G1453" s="11" t="s">
        <v>155</v>
      </c>
      <c r="H1453" s="11" t="s">
        <v>110</v>
      </c>
      <c r="I1453" s="11" t="s">
        <v>347</v>
      </c>
      <c r="J1453" s="11" t="s">
        <v>99</v>
      </c>
      <c r="K1453" s="11" t="s">
        <v>348</v>
      </c>
      <c r="L1453" s="11" t="s">
        <v>133</v>
      </c>
      <c r="M1453" s="11" t="s">
        <v>101</v>
      </c>
      <c r="N1453" s="11">
        <v>1298</v>
      </c>
      <c r="O1453" s="11">
        <v>2018</v>
      </c>
      <c r="P1453" s="11" t="s">
        <v>154</v>
      </c>
      <c r="Q1453" s="11" t="s">
        <v>103</v>
      </c>
      <c r="R1453" s="11" t="s">
        <v>103</v>
      </c>
      <c r="S1453" s="11" t="s">
        <v>104</v>
      </c>
      <c r="T1453" s="11">
        <v>19316.5</v>
      </c>
      <c r="U1453" s="11" t="str">
        <f>IF(ISERROR(VLOOKUP(I1453,'BACK INFO'!F:F,1,0)),IF(ISERROR(VLOOKUP(I1453,'BACK INFO'!H:H,1,0)),K1453,'BACK INFO'!$H$1),'BACK INFO'!$G$1)</f>
        <v>KELLY MICHELLE ELLINGSON</v>
      </c>
    </row>
    <row r="1454" spans="1:21" s="11" customFormat="1" x14ac:dyDescent="0.35">
      <c r="A1454" s="11" t="s">
        <v>94</v>
      </c>
      <c r="B1454" s="11">
        <v>2018</v>
      </c>
      <c r="C1454" s="11">
        <v>12</v>
      </c>
      <c r="D1454" s="11" t="s">
        <v>95</v>
      </c>
      <c r="E1454" s="11" t="s">
        <v>96</v>
      </c>
      <c r="F1454" s="11" t="s">
        <v>700</v>
      </c>
      <c r="G1454" s="11" t="s">
        <v>155</v>
      </c>
      <c r="H1454" s="11" t="s">
        <v>117</v>
      </c>
      <c r="I1454" s="11" t="s">
        <v>686</v>
      </c>
      <c r="J1454" s="11" t="s">
        <v>99</v>
      </c>
      <c r="K1454" s="11" t="s">
        <v>54</v>
      </c>
      <c r="L1454" s="11" t="s">
        <v>100</v>
      </c>
      <c r="M1454" s="11" t="s">
        <v>101</v>
      </c>
      <c r="N1454" s="11">
        <v>11</v>
      </c>
      <c r="O1454" s="11">
        <v>2018</v>
      </c>
      <c r="P1454" s="11" t="s">
        <v>154</v>
      </c>
      <c r="Q1454" s="11" t="s">
        <v>103</v>
      </c>
      <c r="R1454" s="11" t="s">
        <v>103</v>
      </c>
      <c r="S1454" s="11" t="s">
        <v>104</v>
      </c>
      <c r="T1454" s="11">
        <v>307.02999999999997</v>
      </c>
      <c r="U1454" s="11" t="str">
        <f>IF(ISERROR(VLOOKUP(I1454,'BACK INFO'!F:F,1,0)),IF(ISERROR(VLOOKUP(I1454,'BACK INFO'!H:H,1,0)),K1454,'BACK INFO'!$H$1),'BACK INFO'!$G$1)</f>
        <v>PAIGE ALYSE STRAUGHAN</v>
      </c>
    </row>
    <row r="1455" spans="1:21" s="11" customFormat="1" x14ac:dyDescent="0.35">
      <c r="A1455" s="11" t="s">
        <v>94</v>
      </c>
      <c r="B1455" s="11">
        <v>2018</v>
      </c>
      <c r="C1455" s="11">
        <v>12</v>
      </c>
      <c r="D1455" s="11" t="s">
        <v>95</v>
      </c>
      <c r="E1455" s="11" t="s">
        <v>96</v>
      </c>
      <c r="F1455" s="11" t="s">
        <v>700</v>
      </c>
      <c r="G1455" s="11" t="s">
        <v>155</v>
      </c>
      <c r="H1455" s="11" t="s">
        <v>117</v>
      </c>
      <c r="I1455" s="11" t="s">
        <v>347</v>
      </c>
      <c r="J1455" s="11" t="s">
        <v>99</v>
      </c>
      <c r="K1455" s="11" t="s">
        <v>348</v>
      </c>
      <c r="L1455" s="11" t="s">
        <v>133</v>
      </c>
      <c r="M1455" s="11" t="s">
        <v>101</v>
      </c>
      <c r="N1455" s="11">
        <v>242</v>
      </c>
      <c r="O1455" s="11">
        <v>2018</v>
      </c>
      <c r="P1455" s="11" t="s">
        <v>154</v>
      </c>
      <c r="Q1455" s="11" t="s">
        <v>103</v>
      </c>
      <c r="R1455" s="11" t="s">
        <v>103</v>
      </c>
      <c r="S1455" s="11" t="s">
        <v>104</v>
      </c>
      <c r="T1455" s="11">
        <v>3620.5</v>
      </c>
      <c r="U1455" s="11" t="str">
        <f>IF(ISERROR(VLOOKUP(I1455,'BACK INFO'!F:F,1,0)),IF(ISERROR(VLOOKUP(I1455,'BACK INFO'!H:H,1,0)),K1455,'BACK INFO'!$H$1),'BACK INFO'!$G$1)</f>
        <v>KELLY MICHELLE ELLINGSON</v>
      </c>
    </row>
    <row r="1456" spans="1:21" s="11" customFormat="1" x14ac:dyDescent="0.35">
      <c r="A1456" s="11" t="s">
        <v>94</v>
      </c>
      <c r="B1456" s="11">
        <v>2018</v>
      </c>
      <c r="C1456" s="11">
        <v>12</v>
      </c>
      <c r="D1456" s="11" t="s">
        <v>95</v>
      </c>
      <c r="E1456" s="11" t="s">
        <v>96</v>
      </c>
      <c r="F1456" s="11" t="s">
        <v>700</v>
      </c>
      <c r="G1456" s="11" t="s">
        <v>155</v>
      </c>
      <c r="H1456" s="11" t="s">
        <v>151</v>
      </c>
      <c r="I1456" s="11" t="s">
        <v>440</v>
      </c>
      <c r="J1456" s="11" t="s">
        <v>99</v>
      </c>
      <c r="K1456" s="11" t="s">
        <v>348</v>
      </c>
      <c r="L1456" s="11" t="s">
        <v>227</v>
      </c>
      <c r="M1456" s="11" t="s">
        <v>101</v>
      </c>
      <c r="N1456" s="11">
        <v>150</v>
      </c>
      <c r="O1456" s="11">
        <v>2018</v>
      </c>
      <c r="P1456" s="11" t="s">
        <v>154</v>
      </c>
      <c r="Q1456" s="11" t="s">
        <v>103</v>
      </c>
      <c r="R1456" s="11" t="s">
        <v>103</v>
      </c>
      <c r="S1456" s="11" t="s">
        <v>104</v>
      </c>
      <c r="T1456" s="11">
        <v>1848</v>
      </c>
      <c r="U1456" s="11" t="str">
        <f>IF(ISERROR(VLOOKUP(I1456,'BACK INFO'!F:F,1,0)),IF(ISERROR(VLOOKUP(I1456,'BACK INFO'!H:H,1,0)),K1456,'BACK INFO'!$H$1),'BACK INFO'!$G$1)</f>
        <v>KELLY MICHELLE ELLINGSON</v>
      </c>
    </row>
    <row r="1457" spans="1:21" s="11" customFormat="1" x14ac:dyDescent="0.35">
      <c r="A1457" s="11" t="s">
        <v>94</v>
      </c>
      <c r="B1457" s="11">
        <v>2018</v>
      </c>
      <c r="C1457" s="11">
        <v>12</v>
      </c>
      <c r="D1457" s="11" t="s">
        <v>95</v>
      </c>
      <c r="E1457" s="11" t="s">
        <v>96</v>
      </c>
      <c r="F1457" s="11" t="s">
        <v>700</v>
      </c>
      <c r="G1457" s="11" t="s">
        <v>192</v>
      </c>
      <c r="H1457" s="11" t="s">
        <v>110</v>
      </c>
      <c r="I1457" s="11" t="s">
        <v>686</v>
      </c>
      <c r="J1457" s="11" t="s">
        <v>99</v>
      </c>
      <c r="K1457" s="11" t="s">
        <v>54</v>
      </c>
      <c r="L1457" s="11" t="s">
        <v>100</v>
      </c>
      <c r="M1457" s="11" t="s">
        <v>101</v>
      </c>
      <c r="N1457" s="11">
        <v>4</v>
      </c>
      <c r="O1457" s="11">
        <v>2018</v>
      </c>
      <c r="P1457" s="11" t="s">
        <v>193</v>
      </c>
      <c r="Q1457" s="11" t="s">
        <v>103</v>
      </c>
      <c r="R1457" s="11" t="s">
        <v>103</v>
      </c>
      <c r="S1457" s="11" t="s">
        <v>104</v>
      </c>
      <c r="T1457" s="11">
        <v>128.16</v>
      </c>
      <c r="U1457" s="11" t="str">
        <f>IF(ISERROR(VLOOKUP(I1457,'BACK INFO'!F:F,1,0)),IF(ISERROR(VLOOKUP(I1457,'BACK INFO'!H:H,1,0)),K1457,'BACK INFO'!$H$1),'BACK INFO'!$G$1)</f>
        <v>PAIGE ALYSE STRAUGHAN</v>
      </c>
    </row>
    <row r="1458" spans="1:21" s="11" customFormat="1" x14ac:dyDescent="0.35">
      <c r="A1458" s="11" t="s">
        <v>94</v>
      </c>
      <c r="B1458" s="11">
        <v>2018</v>
      </c>
      <c r="C1458" s="11">
        <v>12</v>
      </c>
      <c r="D1458" s="11" t="s">
        <v>95</v>
      </c>
      <c r="E1458" s="11" t="s">
        <v>96</v>
      </c>
      <c r="F1458" s="11" t="s">
        <v>700</v>
      </c>
      <c r="G1458" s="11" t="s">
        <v>192</v>
      </c>
      <c r="H1458" s="11" t="s">
        <v>110</v>
      </c>
      <c r="I1458" s="11" t="s">
        <v>73</v>
      </c>
      <c r="J1458" s="11" t="s">
        <v>99</v>
      </c>
      <c r="K1458" s="11" t="s">
        <v>54</v>
      </c>
      <c r="L1458" s="11" t="s">
        <v>127</v>
      </c>
      <c r="M1458" s="11" t="s">
        <v>101</v>
      </c>
      <c r="N1458" s="11">
        <v>5</v>
      </c>
      <c r="O1458" s="11">
        <v>2018</v>
      </c>
      <c r="P1458" s="11" t="s">
        <v>193</v>
      </c>
      <c r="Q1458" s="11" t="s">
        <v>103</v>
      </c>
      <c r="R1458" s="11" t="s">
        <v>103</v>
      </c>
      <c r="S1458" s="11" t="s">
        <v>104</v>
      </c>
      <c r="T1458" s="11">
        <v>98</v>
      </c>
      <c r="U1458" s="11" t="str">
        <f>IF(ISERROR(VLOOKUP(I1458,'BACK INFO'!F:F,1,0)),IF(ISERROR(VLOOKUP(I1458,'BACK INFO'!H:H,1,0)),K1458,'BACK INFO'!$H$1),'BACK INFO'!$G$1)</f>
        <v>KELLY MICHELLE ELLINGSON</v>
      </c>
    </row>
    <row r="1459" spans="1:21" s="11" customFormat="1" x14ac:dyDescent="0.35">
      <c r="A1459" s="11" t="s">
        <v>94</v>
      </c>
      <c r="B1459" s="11">
        <v>2018</v>
      </c>
      <c r="C1459" s="11">
        <v>12</v>
      </c>
      <c r="D1459" s="11" t="s">
        <v>95</v>
      </c>
      <c r="E1459" s="11" t="s">
        <v>96</v>
      </c>
      <c r="F1459" s="11" t="s">
        <v>700</v>
      </c>
      <c r="G1459" s="11" t="s">
        <v>223</v>
      </c>
      <c r="H1459" s="11" t="s">
        <v>98</v>
      </c>
      <c r="I1459" s="11" t="s">
        <v>686</v>
      </c>
      <c r="J1459" s="11" t="s">
        <v>99</v>
      </c>
      <c r="K1459" s="11" t="s">
        <v>54</v>
      </c>
      <c r="L1459" s="11" t="s">
        <v>100</v>
      </c>
      <c r="M1459" s="11" t="s">
        <v>101</v>
      </c>
      <c r="N1459" s="11">
        <v>5</v>
      </c>
      <c r="O1459" s="11">
        <v>2018</v>
      </c>
      <c r="P1459" s="11" t="s">
        <v>102</v>
      </c>
      <c r="Q1459" s="11" t="s">
        <v>103</v>
      </c>
      <c r="R1459" s="11" t="s">
        <v>103</v>
      </c>
      <c r="S1459" s="11" t="s">
        <v>104</v>
      </c>
      <c r="T1459" s="11">
        <v>120.14999999999999</v>
      </c>
      <c r="U1459" s="11" t="str">
        <f>IF(ISERROR(VLOOKUP(I1459,'BACK INFO'!F:F,1,0)),IF(ISERROR(VLOOKUP(I1459,'BACK INFO'!H:H,1,0)),K1459,'BACK INFO'!$H$1),'BACK INFO'!$G$1)</f>
        <v>PAIGE ALYSE STRAUGHAN</v>
      </c>
    </row>
    <row r="1460" spans="1:21" s="11" customFormat="1" x14ac:dyDescent="0.35">
      <c r="A1460" s="11" t="s">
        <v>94</v>
      </c>
      <c r="B1460" s="11">
        <v>2018</v>
      </c>
      <c r="C1460" s="11">
        <v>12</v>
      </c>
      <c r="D1460" s="11" t="s">
        <v>95</v>
      </c>
      <c r="E1460" s="11" t="s">
        <v>96</v>
      </c>
      <c r="F1460" s="11" t="s">
        <v>700</v>
      </c>
      <c r="G1460" s="11" t="s">
        <v>223</v>
      </c>
      <c r="H1460" s="11" t="s">
        <v>98</v>
      </c>
      <c r="I1460" s="11" t="s">
        <v>323</v>
      </c>
      <c r="J1460" s="11" t="s">
        <v>120</v>
      </c>
      <c r="K1460" s="11" t="s">
        <v>69</v>
      </c>
      <c r="L1460" s="11" t="s">
        <v>143</v>
      </c>
      <c r="M1460" s="11" t="s">
        <v>122</v>
      </c>
      <c r="N1460" s="11">
        <v>11</v>
      </c>
      <c r="O1460" s="11">
        <v>2018</v>
      </c>
      <c r="P1460" s="11" t="s">
        <v>102</v>
      </c>
      <c r="Q1460" s="11" t="s">
        <v>103</v>
      </c>
      <c r="R1460" s="11" t="s">
        <v>103</v>
      </c>
      <c r="S1460" s="11" t="s">
        <v>104</v>
      </c>
      <c r="T1460" s="11">
        <v>299.87535743089671</v>
      </c>
      <c r="U1460" s="11" t="str">
        <f>IF(ISERROR(VLOOKUP(I1460,'BACK INFO'!F:F,1,0)),IF(ISERROR(VLOOKUP(I1460,'BACK INFO'!H:H,1,0)),K1460,'BACK INFO'!$H$1),'BACK INFO'!$G$1)</f>
        <v>JULIE BERTRAND</v>
      </c>
    </row>
    <row r="1461" spans="1:21" s="11" customFormat="1" x14ac:dyDescent="0.35">
      <c r="A1461" s="11" t="s">
        <v>94</v>
      </c>
      <c r="B1461" s="11">
        <v>2018</v>
      </c>
      <c r="C1461" s="11">
        <v>12</v>
      </c>
      <c r="D1461" s="11" t="s">
        <v>95</v>
      </c>
      <c r="E1461" s="11" t="s">
        <v>96</v>
      </c>
      <c r="F1461" s="11" t="s">
        <v>700</v>
      </c>
      <c r="G1461" s="11" t="s">
        <v>240</v>
      </c>
      <c r="H1461" s="11" t="s">
        <v>106</v>
      </c>
      <c r="I1461" s="11" t="s">
        <v>686</v>
      </c>
      <c r="J1461" s="11" t="s">
        <v>99</v>
      </c>
      <c r="K1461" s="11" t="s">
        <v>54</v>
      </c>
      <c r="L1461" s="11" t="s">
        <v>100</v>
      </c>
      <c r="M1461" s="11" t="s">
        <v>101</v>
      </c>
      <c r="N1461" s="11">
        <v>33</v>
      </c>
      <c r="O1461" s="11">
        <v>2018</v>
      </c>
      <c r="P1461" s="11" t="s">
        <v>109</v>
      </c>
      <c r="Q1461" s="11" t="s">
        <v>109</v>
      </c>
      <c r="R1461" s="11" t="s">
        <v>240</v>
      </c>
      <c r="S1461" s="11" t="s">
        <v>104</v>
      </c>
      <c r="T1461" s="11">
        <v>1191.7099999999998</v>
      </c>
      <c r="U1461" s="11" t="str">
        <f>IF(ISERROR(VLOOKUP(I1461,'BACK INFO'!F:F,1,0)),IF(ISERROR(VLOOKUP(I1461,'BACK INFO'!H:H,1,0)),K1461,'BACK INFO'!$H$1),'BACK INFO'!$G$1)</f>
        <v>PAIGE ALYSE STRAUGHAN</v>
      </c>
    </row>
    <row r="1462" spans="1:21" s="11" customFormat="1" x14ac:dyDescent="0.35">
      <c r="A1462" s="11" t="s">
        <v>94</v>
      </c>
      <c r="B1462" s="11">
        <v>2018</v>
      </c>
      <c r="C1462" s="11">
        <v>12</v>
      </c>
      <c r="D1462" s="11" t="s">
        <v>95</v>
      </c>
      <c r="E1462" s="11" t="s">
        <v>96</v>
      </c>
      <c r="F1462" s="11" t="s">
        <v>700</v>
      </c>
      <c r="G1462" s="11" t="s">
        <v>240</v>
      </c>
      <c r="H1462" s="11" t="s">
        <v>110</v>
      </c>
      <c r="I1462" s="11" t="s">
        <v>686</v>
      </c>
      <c r="J1462" s="11" t="s">
        <v>99</v>
      </c>
      <c r="K1462" s="11" t="s">
        <v>54</v>
      </c>
      <c r="L1462" s="11" t="s">
        <v>100</v>
      </c>
      <c r="M1462" s="11" t="s">
        <v>101</v>
      </c>
      <c r="N1462" s="11">
        <v>194</v>
      </c>
      <c r="O1462" s="11">
        <v>2018</v>
      </c>
      <c r="P1462" s="11" t="s">
        <v>109</v>
      </c>
      <c r="Q1462" s="11" t="s">
        <v>109</v>
      </c>
      <c r="R1462" s="11" t="s">
        <v>240</v>
      </c>
      <c r="S1462" s="11" t="s">
        <v>104</v>
      </c>
      <c r="T1462" s="11">
        <v>5455.699999999998</v>
      </c>
      <c r="U1462" s="11" t="str">
        <f>IF(ISERROR(VLOOKUP(I1462,'BACK INFO'!F:F,1,0)),IF(ISERROR(VLOOKUP(I1462,'BACK INFO'!H:H,1,0)),K1462,'BACK INFO'!$H$1),'BACK INFO'!$G$1)</f>
        <v>PAIGE ALYSE STRAUGHAN</v>
      </c>
    </row>
    <row r="1463" spans="1:21" s="11" customFormat="1" x14ac:dyDescent="0.35">
      <c r="A1463" s="11" t="s">
        <v>94</v>
      </c>
      <c r="B1463" s="11">
        <v>2018</v>
      </c>
      <c r="C1463" s="11">
        <v>12</v>
      </c>
      <c r="D1463" s="11" t="s">
        <v>95</v>
      </c>
      <c r="E1463" s="11" t="s">
        <v>96</v>
      </c>
      <c r="F1463" s="11" t="s">
        <v>700</v>
      </c>
      <c r="G1463" s="11" t="s">
        <v>240</v>
      </c>
      <c r="H1463" s="11" t="s">
        <v>110</v>
      </c>
      <c r="I1463" s="11" t="s">
        <v>686</v>
      </c>
      <c r="J1463" s="11" t="s">
        <v>99</v>
      </c>
      <c r="K1463" s="11" t="s">
        <v>54</v>
      </c>
      <c r="L1463" s="11" t="s">
        <v>100</v>
      </c>
      <c r="M1463" s="11" t="s">
        <v>101</v>
      </c>
      <c r="N1463" s="11">
        <v>12</v>
      </c>
      <c r="O1463" s="11">
        <v>2018</v>
      </c>
      <c r="P1463" s="11" t="s">
        <v>109</v>
      </c>
      <c r="Q1463" s="11" t="s">
        <v>109</v>
      </c>
      <c r="R1463" s="11" t="s">
        <v>240</v>
      </c>
      <c r="S1463" s="11" t="s">
        <v>104</v>
      </c>
      <c r="T1463" s="11">
        <v>416.52000000000004</v>
      </c>
      <c r="U1463" s="11" t="str">
        <f>IF(ISERROR(VLOOKUP(I1463,'BACK INFO'!F:F,1,0)),IF(ISERROR(VLOOKUP(I1463,'BACK INFO'!H:H,1,0)),K1463,'BACK INFO'!$H$1),'BACK INFO'!$G$1)</f>
        <v>PAIGE ALYSE STRAUGHAN</v>
      </c>
    </row>
    <row r="1464" spans="1:21" s="11" customFormat="1" x14ac:dyDescent="0.35">
      <c r="A1464" s="11" t="s">
        <v>94</v>
      </c>
      <c r="B1464" s="11">
        <v>2018</v>
      </c>
      <c r="C1464" s="11">
        <v>12</v>
      </c>
      <c r="D1464" s="11" t="s">
        <v>95</v>
      </c>
      <c r="E1464" s="11" t="s">
        <v>96</v>
      </c>
      <c r="F1464" s="11" t="s">
        <v>700</v>
      </c>
      <c r="G1464" s="11" t="s">
        <v>240</v>
      </c>
      <c r="H1464" s="11" t="s">
        <v>110</v>
      </c>
      <c r="I1464" s="11" t="s">
        <v>279</v>
      </c>
      <c r="J1464" s="11" t="s">
        <v>120</v>
      </c>
      <c r="K1464" s="11" t="s">
        <v>68</v>
      </c>
      <c r="L1464" s="11" t="s">
        <v>129</v>
      </c>
      <c r="M1464" s="11" t="s">
        <v>122</v>
      </c>
      <c r="N1464" s="11">
        <v>24</v>
      </c>
      <c r="O1464" s="11">
        <v>2018</v>
      </c>
      <c r="P1464" s="11" t="s">
        <v>109</v>
      </c>
      <c r="Q1464" s="11" t="s">
        <v>109</v>
      </c>
      <c r="R1464" s="11" t="s">
        <v>240</v>
      </c>
      <c r="S1464" s="11" t="s">
        <v>104</v>
      </c>
      <c r="T1464" s="11">
        <v>954.61544101473726</v>
      </c>
      <c r="U1464" s="11" t="str">
        <f>IF(ISERROR(VLOOKUP(I1464,'BACK INFO'!F:F,1,0)),IF(ISERROR(VLOOKUP(I1464,'BACK INFO'!H:H,1,0)),K1464,'BACK INFO'!$H$1),'BACK INFO'!$G$1)</f>
        <v>STEPHANIE VITALI</v>
      </c>
    </row>
    <row r="1465" spans="1:21" s="11" customFormat="1" x14ac:dyDescent="0.35">
      <c r="A1465" s="11" t="s">
        <v>94</v>
      </c>
      <c r="B1465" s="11">
        <v>2018</v>
      </c>
      <c r="C1465" s="11">
        <v>12</v>
      </c>
      <c r="D1465" s="11" t="s">
        <v>95</v>
      </c>
      <c r="E1465" s="11" t="s">
        <v>96</v>
      </c>
      <c r="F1465" s="11" t="s">
        <v>700</v>
      </c>
      <c r="G1465" s="11" t="s">
        <v>240</v>
      </c>
      <c r="H1465" s="11" t="s">
        <v>110</v>
      </c>
      <c r="I1465" s="11" t="s">
        <v>399</v>
      </c>
      <c r="J1465" s="11" t="s">
        <v>99</v>
      </c>
      <c r="K1465" s="11" t="s">
        <v>74</v>
      </c>
      <c r="L1465" s="11" t="s">
        <v>400</v>
      </c>
      <c r="M1465" s="11" t="s">
        <v>101</v>
      </c>
      <c r="N1465" s="11">
        <v>14</v>
      </c>
      <c r="O1465" s="11">
        <v>2018</v>
      </c>
      <c r="P1465" s="11" t="s">
        <v>109</v>
      </c>
      <c r="Q1465" s="11" t="s">
        <v>109</v>
      </c>
      <c r="R1465" s="11" t="s">
        <v>240</v>
      </c>
      <c r="S1465" s="11" t="s">
        <v>104</v>
      </c>
      <c r="T1465" s="11">
        <v>485</v>
      </c>
      <c r="U1465" s="11" t="str">
        <f>IF(ISERROR(VLOOKUP(I1465,'BACK INFO'!F:F,1,0)),IF(ISERROR(VLOOKUP(I1465,'BACK INFO'!H:H,1,0)),K1465,'BACK INFO'!$H$1),'BACK INFO'!$G$1)</f>
        <v>DENISE ARNETT</v>
      </c>
    </row>
    <row r="1466" spans="1:21" s="11" customFormat="1" x14ac:dyDescent="0.35">
      <c r="A1466" s="11" t="s">
        <v>94</v>
      </c>
      <c r="B1466" s="11">
        <v>2018</v>
      </c>
      <c r="C1466" s="11">
        <v>12</v>
      </c>
      <c r="D1466" s="11" t="s">
        <v>95</v>
      </c>
      <c r="E1466" s="11" t="s">
        <v>96</v>
      </c>
      <c r="F1466" s="11" t="s">
        <v>700</v>
      </c>
      <c r="G1466" s="11" t="s">
        <v>240</v>
      </c>
      <c r="H1466" s="11" t="s">
        <v>110</v>
      </c>
      <c r="I1466" s="11" t="s">
        <v>401</v>
      </c>
      <c r="J1466" s="11" t="s">
        <v>99</v>
      </c>
      <c r="K1466" s="11" t="s">
        <v>67</v>
      </c>
      <c r="L1466" s="11" t="s">
        <v>211</v>
      </c>
      <c r="M1466" s="11" t="s">
        <v>101</v>
      </c>
      <c r="N1466" s="11">
        <v>6</v>
      </c>
      <c r="O1466" s="11">
        <v>2018</v>
      </c>
      <c r="P1466" s="11" t="s">
        <v>109</v>
      </c>
      <c r="Q1466" s="11" t="s">
        <v>109</v>
      </c>
      <c r="R1466" s="11" t="s">
        <v>240</v>
      </c>
      <c r="S1466" s="11" t="s">
        <v>104</v>
      </c>
      <c r="T1466" s="11">
        <v>306</v>
      </c>
      <c r="U1466" s="11" t="str">
        <f>IF(ISERROR(VLOOKUP(I1466,'BACK INFO'!F:F,1,0)),IF(ISERROR(VLOOKUP(I1466,'BACK INFO'!H:H,1,0)),K1466,'BACK INFO'!$H$1),'BACK INFO'!$G$1)</f>
        <v>ANITA M. HOPKINS</v>
      </c>
    </row>
    <row r="1467" spans="1:21" s="11" customFormat="1" x14ac:dyDescent="0.35">
      <c r="A1467" s="11" t="s">
        <v>94</v>
      </c>
      <c r="B1467" s="11">
        <v>2018</v>
      </c>
      <c r="C1467" s="11">
        <v>12</v>
      </c>
      <c r="D1467" s="11" t="s">
        <v>95</v>
      </c>
      <c r="E1467" s="11" t="s">
        <v>96</v>
      </c>
      <c r="F1467" s="11" t="s">
        <v>700</v>
      </c>
      <c r="G1467" s="11" t="s">
        <v>240</v>
      </c>
      <c r="H1467" s="11" t="s">
        <v>110</v>
      </c>
      <c r="I1467" s="11" t="s">
        <v>441</v>
      </c>
      <c r="J1467" s="11" t="s">
        <v>99</v>
      </c>
      <c r="K1467" s="11" t="s">
        <v>75</v>
      </c>
      <c r="L1467" s="11" t="s">
        <v>273</v>
      </c>
      <c r="M1467" s="11" t="s">
        <v>101</v>
      </c>
      <c r="N1467" s="11">
        <v>23</v>
      </c>
      <c r="O1467" s="11">
        <v>2018</v>
      </c>
      <c r="P1467" s="11" t="s">
        <v>109</v>
      </c>
      <c r="Q1467" s="11" t="s">
        <v>109</v>
      </c>
      <c r="R1467" s="11" t="s">
        <v>240</v>
      </c>
      <c r="S1467" s="11" t="s">
        <v>104</v>
      </c>
      <c r="T1467" s="11">
        <v>796</v>
      </c>
      <c r="U1467" s="11" t="str">
        <f>IF(ISERROR(VLOOKUP(I1467,'BACK INFO'!F:F,1,0)),IF(ISERROR(VLOOKUP(I1467,'BACK INFO'!H:H,1,0)),K1467,'BACK INFO'!$H$1),'BACK INFO'!$G$1)</f>
        <v>LAURA BONG</v>
      </c>
    </row>
    <row r="1468" spans="1:21" s="11" customFormat="1" x14ac:dyDescent="0.35">
      <c r="A1468" s="11" t="s">
        <v>94</v>
      </c>
      <c r="B1468" s="11">
        <v>2018</v>
      </c>
      <c r="C1468" s="11">
        <v>12</v>
      </c>
      <c r="D1468" s="11" t="s">
        <v>95</v>
      </c>
      <c r="E1468" s="11" t="s">
        <v>96</v>
      </c>
      <c r="F1468" s="11" t="s">
        <v>700</v>
      </c>
      <c r="G1468" s="11" t="s">
        <v>241</v>
      </c>
      <c r="H1468" s="11" t="s">
        <v>98</v>
      </c>
      <c r="I1468" s="11" t="s">
        <v>353</v>
      </c>
      <c r="J1468" s="11" t="s">
        <v>99</v>
      </c>
      <c r="K1468" s="11" t="s">
        <v>72</v>
      </c>
      <c r="L1468" s="11" t="s">
        <v>114</v>
      </c>
      <c r="M1468" s="11" t="s">
        <v>101</v>
      </c>
      <c r="N1468" s="11">
        <v>123</v>
      </c>
      <c r="O1468" s="11">
        <v>2019</v>
      </c>
      <c r="P1468" s="11" t="s">
        <v>112</v>
      </c>
      <c r="Q1468" s="11" t="s">
        <v>112</v>
      </c>
      <c r="R1468" s="11" t="s">
        <v>241</v>
      </c>
      <c r="S1468" s="11" t="s">
        <v>104</v>
      </c>
      <c r="T1468" s="11">
        <v>3706</v>
      </c>
      <c r="U1468" s="11" t="str">
        <f>IF(ISERROR(VLOOKUP(I1468,'BACK INFO'!F:F,1,0)),IF(ISERROR(VLOOKUP(I1468,'BACK INFO'!H:H,1,0)),K1468,'BACK INFO'!$H$1),'BACK INFO'!$G$1)</f>
        <v>BILL MILLER AND COMPANY</v>
      </c>
    </row>
    <row r="1469" spans="1:21" s="11" customFormat="1" x14ac:dyDescent="0.35">
      <c r="A1469" s="11" t="s">
        <v>94</v>
      </c>
      <c r="B1469" s="11">
        <v>2018</v>
      </c>
      <c r="C1469" s="11">
        <v>12</v>
      </c>
      <c r="D1469" s="11" t="s">
        <v>95</v>
      </c>
      <c r="E1469" s="11" t="s">
        <v>96</v>
      </c>
      <c r="F1469" s="11" t="s">
        <v>700</v>
      </c>
      <c r="G1469" s="11" t="s">
        <v>241</v>
      </c>
      <c r="H1469" s="11" t="s">
        <v>98</v>
      </c>
      <c r="I1469" s="11" t="s">
        <v>320</v>
      </c>
      <c r="J1469" s="11" t="s">
        <v>120</v>
      </c>
      <c r="K1469" s="11" t="s">
        <v>68</v>
      </c>
      <c r="L1469" s="11" t="s">
        <v>129</v>
      </c>
      <c r="M1469" s="11" t="s">
        <v>122</v>
      </c>
      <c r="N1469" s="11">
        <v>9</v>
      </c>
      <c r="O1469" s="11">
        <v>2019</v>
      </c>
      <c r="P1469" s="11" t="s">
        <v>112</v>
      </c>
      <c r="Q1469" s="11" t="s">
        <v>112</v>
      </c>
      <c r="R1469" s="11" t="s">
        <v>241</v>
      </c>
      <c r="S1469" s="11" t="s">
        <v>104</v>
      </c>
      <c r="T1469" s="11">
        <v>264.56485079551288</v>
      </c>
      <c r="U1469" s="11" t="str">
        <f>IF(ISERROR(VLOOKUP(I1469,'BACK INFO'!F:F,1,0)),IF(ISERROR(VLOOKUP(I1469,'BACK INFO'!H:H,1,0)),K1469,'BACK INFO'!$H$1),'BACK INFO'!$G$1)</f>
        <v>STEPHANIE VITALI</v>
      </c>
    </row>
    <row r="1470" spans="1:21" s="11" customFormat="1" x14ac:dyDescent="0.35">
      <c r="A1470" s="11" t="s">
        <v>94</v>
      </c>
      <c r="B1470" s="11">
        <v>2018</v>
      </c>
      <c r="C1470" s="11">
        <v>12</v>
      </c>
      <c r="D1470" s="11" t="s">
        <v>95</v>
      </c>
      <c r="E1470" s="11" t="s">
        <v>96</v>
      </c>
      <c r="F1470" s="11" t="s">
        <v>700</v>
      </c>
      <c r="G1470" s="11" t="s">
        <v>241</v>
      </c>
      <c r="H1470" s="11" t="s">
        <v>98</v>
      </c>
      <c r="I1470" s="11" t="s">
        <v>442</v>
      </c>
      <c r="J1470" s="11" t="s">
        <v>99</v>
      </c>
      <c r="K1470" s="11" t="s">
        <v>75</v>
      </c>
      <c r="L1470" s="11" t="s">
        <v>131</v>
      </c>
      <c r="M1470" s="11" t="s">
        <v>101</v>
      </c>
      <c r="N1470" s="11">
        <v>74</v>
      </c>
      <c r="O1470" s="11">
        <v>2019</v>
      </c>
      <c r="P1470" s="11" t="s">
        <v>112</v>
      </c>
      <c r="Q1470" s="11" t="s">
        <v>112</v>
      </c>
      <c r="R1470" s="11" t="s">
        <v>241</v>
      </c>
      <c r="S1470" s="11" t="s">
        <v>104</v>
      </c>
      <c r="T1470" s="11">
        <v>2190</v>
      </c>
      <c r="U1470" s="11" t="str">
        <f>IF(ISERROR(VLOOKUP(I1470,'BACK INFO'!F:F,1,0)),IF(ISERROR(VLOOKUP(I1470,'BACK INFO'!H:H,1,0)),K1470,'BACK INFO'!$H$1),'BACK INFO'!$G$1)</f>
        <v>LAURA BONG</v>
      </c>
    </row>
    <row r="1471" spans="1:21" s="11" customFormat="1" x14ac:dyDescent="0.35">
      <c r="A1471" s="11" t="s">
        <v>94</v>
      </c>
      <c r="B1471" s="11">
        <v>2018</v>
      </c>
      <c r="C1471" s="11">
        <v>12</v>
      </c>
      <c r="D1471" s="11" t="s">
        <v>95</v>
      </c>
      <c r="E1471" s="11" t="s">
        <v>96</v>
      </c>
      <c r="F1471" s="11" t="s">
        <v>700</v>
      </c>
      <c r="G1471" s="11" t="s">
        <v>241</v>
      </c>
      <c r="H1471" s="11" t="s">
        <v>98</v>
      </c>
      <c r="I1471" s="11" t="s">
        <v>443</v>
      </c>
      <c r="J1471" s="11" t="s">
        <v>99</v>
      </c>
      <c r="K1471" s="11" t="s">
        <v>72</v>
      </c>
      <c r="L1471" s="11" t="s">
        <v>364</v>
      </c>
      <c r="M1471" s="11" t="s">
        <v>101</v>
      </c>
      <c r="N1471" s="11">
        <v>72</v>
      </c>
      <c r="O1471" s="11">
        <v>2019</v>
      </c>
      <c r="P1471" s="11" t="s">
        <v>112</v>
      </c>
      <c r="Q1471" s="11" t="s">
        <v>112</v>
      </c>
      <c r="R1471" s="11" t="s">
        <v>241</v>
      </c>
      <c r="S1471" s="11" t="s">
        <v>104</v>
      </c>
      <c r="T1471" s="11">
        <v>2166</v>
      </c>
      <c r="U1471" s="11" t="str">
        <f>IF(ISERROR(VLOOKUP(I1471,'BACK INFO'!F:F,1,0)),IF(ISERROR(VLOOKUP(I1471,'BACK INFO'!H:H,1,0)),K1471,'BACK INFO'!$H$1),'BACK INFO'!$G$1)</f>
        <v>BILL MILLER AND COMPANY</v>
      </c>
    </row>
    <row r="1472" spans="1:21" s="11" customFormat="1" x14ac:dyDescent="0.35">
      <c r="A1472" s="11" t="s">
        <v>94</v>
      </c>
      <c r="B1472" s="11">
        <v>2018</v>
      </c>
      <c r="C1472" s="11">
        <v>12</v>
      </c>
      <c r="D1472" s="11" t="s">
        <v>95</v>
      </c>
      <c r="E1472" s="11" t="s">
        <v>96</v>
      </c>
      <c r="F1472" s="11" t="s">
        <v>700</v>
      </c>
      <c r="G1472" s="11" t="s">
        <v>241</v>
      </c>
      <c r="H1472" s="11" t="s">
        <v>98</v>
      </c>
      <c r="I1472" s="11" t="s">
        <v>697</v>
      </c>
      <c r="J1472" s="11" t="s">
        <v>99</v>
      </c>
      <c r="K1472" s="11" t="s">
        <v>74</v>
      </c>
      <c r="L1472" s="11" t="s">
        <v>262</v>
      </c>
      <c r="M1472" s="11" t="s">
        <v>101</v>
      </c>
      <c r="N1472" s="11">
        <v>51</v>
      </c>
      <c r="O1472" s="11">
        <v>2019</v>
      </c>
      <c r="P1472" s="11" t="s">
        <v>112</v>
      </c>
      <c r="Q1472" s="11" t="s">
        <v>112</v>
      </c>
      <c r="R1472" s="11" t="s">
        <v>241</v>
      </c>
      <c r="S1472" s="11" t="s">
        <v>104</v>
      </c>
      <c r="T1472" s="11">
        <v>1540</v>
      </c>
      <c r="U1472" s="11" t="str">
        <f>IF(ISERROR(VLOOKUP(I1472,'BACK INFO'!F:F,1,0)),IF(ISERROR(VLOOKUP(I1472,'BACK INFO'!H:H,1,0)),K1472,'BACK INFO'!$H$1),'BACK INFO'!$G$1)</f>
        <v>DENISE ARNETT</v>
      </c>
    </row>
    <row r="1473" spans="1:21" s="11" customFormat="1" x14ac:dyDescent="0.35">
      <c r="A1473" s="11" t="s">
        <v>94</v>
      </c>
      <c r="B1473" s="11">
        <v>2018</v>
      </c>
      <c r="C1473" s="11">
        <v>12</v>
      </c>
      <c r="D1473" s="11" t="s">
        <v>95</v>
      </c>
      <c r="E1473" s="11" t="s">
        <v>96</v>
      </c>
      <c r="F1473" s="11" t="s">
        <v>700</v>
      </c>
      <c r="G1473" s="11" t="s">
        <v>241</v>
      </c>
      <c r="H1473" s="11" t="s">
        <v>98</v>
      </c>
      <c r="I1473" s="11" t="s">
        <v>686</v>
      </c>
      <c r="J1473" s="11" t="s">
        <v>99</v>
      </c>
      <c r="K1473" s="11" t="s">
        <v>54</v>
      </c>
      <c r="L1473" s="11" t="s">
        <v>100</v>
      </c>
      <c r="M1473" s="11" t="s">
        <v>101</v>
      </c>
      <c r="N1473" s="11">
        <v>55</v>
      </c>
      <c r="O1473" s="11">
        <v>2019</v>
      </c>
      <c r="P1473" s="11" t="s">
        <v>112</v>
      </c>
      <c r="Q1473" s="11" t="s">
        <v>112</v>
      </c>
      <c r="R1473" s="11" t="s">
        <v>241</v>
      </c>
      <c r="S1473" s="11" t="s">
        <v>104</v>
      </c>
      <c r="T1473" s="11">
        <v>1488.9700000000003</v>
      </c>
      <c r="U1473" s="11" t="str">
        <f>IF(ISERROR(VLOOKUP(I1473,'BACK INFO'!F:F,1,0)),IF(ISERROR(VLOOKUP(I1473,'BACK INFO'!H:H,1,0)),K1473,'BACK INFO'!$H$1),'BACK INFO'!$G$1)</f>
        <v>PAIGE ALYSE STRAUGHAN</v>
      </c>
    </row>
    <row r="1474" spans="1:21" s="11" customFormat="1" x14ac:dyDescent="0.35">
      <c r="A1474" s="11" t="s">
        <v>94</v>
      </c>
      <c r="B1474" s="11">
        <v>2018</v>
      </c>
      <c r="C1474" s="11">
        <v>12</v>
      </c>
      <c r="D1474" s="11" t="s">
        <v>95</v>
      </c>
      <c r="E1474" s="11" t="s">
        <v>96</v>
      </c>
      <c r="F1474" s="11" t="s">
        <v>700</v>
      </c>
      <c r="G1474" s="11" t="s">
        <v>241</v>
      </c>
      <c r="H1474" s="11" t="s">
        <v>98</v>
      </c>
      <c r="I1474" s="11" t="s">
        <v>242</v>
      </c>
      <c r="J1474" s="11" t="s">
        <v>99</v>
      </c>
      <c r="K1474" s="11" t="s">
        <v>72</v>
      </c>
      <c r="L1474" s="11" t="s">
        <v>114</v>
      </c>
      <c r="M1474" s="11" t="s">
        <v>101</v>
      </c>
      <c r="N1474" s="11">
        <v>333</v>
      </c>
      <c r="O1474" s="11">
        <v>2019</v>
      </c>
      <c r="P1474" s="11" t="s">
        <v>112</v>
      </c>
      <c r="Q1474" s="11" t="s">
        <v>112</v>
      </c>
      <c r="R1474" s="11" t="s">
        <v>241</v>
      </c>
      <c r="S1474" s="11" t="s">
        <v>104</v>
      </c>
      <c r="T1474" s="11">
        <v>10158</v>
      </c>
      <c r="U1474" s="11" t="str">
        <f>IF(ISERROR(VLOOKUP(I1474,'BACK INFO'!F:F,1,0)),IF(ISERROR(VLOOKUP(I1474,'BACK INFO'!H:H,1,0)),K1474,'BACK INFO'!$H$1),'BACK INFO'!$G$1)</f>
        <v>BILL MILLER AND COMPANY</v>
      </c>
    </row>
    <row r="1475" spans="1:21" s="11" customFormat="1" x14ac:dyDescent="0.35">
      <c r="A1475" s="11" t="s">
        <v>94</v>
      </c>
      <c r="B1475" s="11">
        <v>2018</v>
      </c>
      <c r="C1475" s="11">
        <v>12</v>
      </c>
      <c r="D1475" s="11" t="s">
        <v>95</v>
      </c>
      <c r="E1475" s="11" t="s">
        <v>96</v>
      </c>
      <c r="F1475" s="11" t="s">
        <v>700</v>
      </c>
      <c r="G1475" s="11" t="s">
        <v>241</v>
      </c>
      <c r="H1475" s="11" t="s">
        <v>98</v>
      </c>
      <c r="I1475" s="11" t="s">
        <v>194</v>
      </c>
      <c r="J1475" s="11" t="s">
        <v>120</v>
      </c>
      <c r="K1475" s="11" t="s">
        <v>68</v>
      </c>
      <c r="L1475" s="11" t="s">
        <v>129</v>
      </c>
      <c r="M1475" s="11" t="s">
        <v>122</v>
      </c>
      <c r="N1475" s="11">
        <v>12</v>
      </c>
      <c r="O1475" s="11">
        <v>2019</v>
      </c>
      <c r="P1475" s="11" t="s">
        <v>112</v>
      </c>
      <c r="Q1475" s="11" t="s">
        <v>112</v>
      </c>
      <c r="R1475" s="11" t="s">
        <v>241</v>
      </c>
      <c r="S1475" s="11" t="s">
        <v>104</v>
      </c>
      <c r="T1475" s="11">
        <v>329.93621233228248</v>
      </c>
      <c r="U1475" s="11" t="str">
        <f>IF(ISERROR(VLOOKUP(I1475,'BACK INFO'!F:F,1,0)),IF(ISERROR(VLOOKUP(I1475,'BACK INFO'!H:H,1,0)),K1475,'BACK INFO'!$H$1),'BACK INFO'!$G$1)</f>
        <v>STEPHANIE VITALI</v>
      </c>
    </row>
    <row r="1476" spans="1:21" s="11" customFormat="1" x14ac:dyDescent="0.35">
      <c r="A1476" s="11" t="s">
        <v>94</v>
      </c>
      <c r="B1476" s="11">
        <v>2018</v>
      </c>
      <c r="C1476" s="11">
        <v>12</v>
      </c>
      <c r="D1476" s="11" t="s">
        <v>95</v>
      </c>
      <c r="E1476" s="11" t="s">
        <v>96</v>
      </c>
      <c r="F1476" s="11" t="s">
        <v>700</v>
      </c>
      <c r="G1476" s="11" t="s">
        <v>241</v>
      </c>
      <c r="H1476" s="11" t="s">
        <v>98</v>
      </c>
      <c r="I1476" s="11" t="s">
        <v>261</v>
      </c>
      <c r="J1476" s="11" t="s">
        <v>99</v>
      </c>
      <c r="K1476" s="11" t="s">
        <v>74</v>
      </c>
      <c r="L1476" s="11" t="s">
        <v>262</v>
      </c>
      <c r="M1476" s="11" t="s">
        <v>101</v>
      </c>
      <c r="N1476" s="11">
        <v>438</v>
      </c>
      <c r="O1476" s="11">
        <v>2019</v>
      </c>
      <c r="P1476" s="11" t="s">
        <v>112</v>
      </c>
      <c r="Q1476" s="11" t="s">
        <v>112</v>
      </c>
      <c r="R1476" s="11" t="s">
        <v>241</v>
      </c>
      <c r="S1476" s="11" t="s">
        <v>104</v>
      </c>
      <c r="T1476" s="11">
        <v>13595.45</v>
      </c>
      <c r="U1476" s="11" t="str">
        <f>IF(ISERROR(VLOOKUP(I1476,'BACK INFO'!F:F,1,0)),IF(ISERROR(VLOOKUP(I1476,'BACK INFO'!H:H,1,0)),K1476,'BACK INFO'!$H$1),'BACK INFO'!$G$1)</f>
        <v>DENISE ARNETT</v>
      </c>
    </row>
    <row r="1477" spans="1:21" s="11" customFormat="1" x14ac:dyDescent="0.35">
      <c r="A1477" s="11" t="s">
        <v>94</v>
      </c>
      <c r="B1477" s="11">
        <v>2018</v>
      </c>
      <c r="C1477" s="11">
        <v>12</v>
      </c>
      <c r="D1477" s="11" t="s">
        <v>95</v>
      </c>
      <c r="E1477" s="11" t="s">
        <v>96</v>
      </c>
      <c r="F1477" s="11" t="s">
        <v>700</v>
      </c>
      <c r="G1477" s="11" t="s">
        <v>241</v>
      </c>
      <c r="H1477" s="11" t="s">
        <v>98</v>
      </c>
      <c r="I1477" s="11" t="s">
        <v>200</v>
      </c>
      <c r="J1477" s="11" t="s">
        <v>120</v>
      </c>
      <c r="K1477" s="11" t="s">
        <v>69</v>
      </c>
      <c r="L1477" s="11" t="s">
        <v>143</v>
      </c>
      <c r="M1477" s="11" t="s">
        <v>122</v>
      </c>
      <c r="N1477" s="11">
        <v>14</v>
      </c>
      <c r="O1477" s="11">
        <v>2019</v>
      </c>
      <c r="P1477" s="11" t="s">
        <v>112</v>
      </c>
      <c r="Q1477" s="11" t="s">
        <v>112</v>
      </c>
      <c r="R1477" s="11" t="s">
        <v>241</v>
      </c>
      <c r="S1477" s="11" t="s">
        <v>104</v>
      </c>
      <c r="T1477" s="11">
        <v>453.84558985262839</v>
      </c>
      <c r="U1477" s="11" t="str">
        <f>IF(ISERROR(VLOOKUP(I1477,'BACK INFO'!F:F,1,0)),IF(ISERROR(VLOOKUP(I1477,'BACK INFO'!H:H,1,0)),K1477,'BACK INFO'!$H$1),'BACK INFO'!$G$1)</f>
        <v>JULIE BERTRAND</v>
      </c>
    </row>
    <row r="1478" spans="1:21" s="11" customFormat="1" x14ac:dyDescent="0.35">
      <c r="A1478" s="11" t="s">
        <v>94</v>
      </c>
      <c r="B1478" s="11">
        <v>2018</v>
      </c>
      <c r="C1478" s="11">
        <v>12</v>
      </c>
      <c r="D1478" s="11" t="s">
        <v>95</v>
      </c>
      <c r="E1478" s="11" t="s">
        <v>96</v>
      </c>
      <c r="F1478" s="11" t="s">
        <v>700</v>
      </c>
      <c r="G1478" s="11" t="s">
        <v>241</v>
      </c>
      <c r="H1478" s="11" t="s">
        <v>98</v>
      </c>
      <c r="I1478" s="11" t="s">
        <v>243</v>
      </c>
      <c r="J1478" s="11" t="s">
        <v>99</v>
      </c>
      <c r="K1478" s="11" t="s">
        <v>70</v>
      </c>
      <c r="L1478" s="11" t="s">
        <v>157</v>
      </c>
      <c r="M1478" s="11" t="s">
        <v>101</v>
      </c>
      <c r="N1478" s="11">
        <v>44</v>
      </c>
      <c r="O1478" s="11">
        <v>2019</v>
      </c>
      <c r="P1478" s="11" t="s">
        <v>112</v>
      </c>
      <c r="Q1478" s="11" t="s">
        <v>112</v>
      </c>
      <c r="R1478" s="11" t="s">
        <v>241</v>
      </c>
      <c r="S1478" s="11" t="s">
        <v>104</v>
      </c>
      <c r="T1478" s="11">
        <v>1396</v>
      </c>
      <c r="U1478" s="11" t="str">
        <f>IF(ISERROR(VLOOKUP(I1478,'BACK INFO'!F:F,1,0)),IF(ISERROR(VLOOKUP(I1478,'BACK INFO'!H:H,1,0)),K1478,'BACK INFO'!$H$1),'BACK INFO'!$G$1)</f>
        <v>JUDITH ANN DEAL</v>
      </c>
    </row>
    <row r="1479" spans="1:21" s="11" customFormat="1" x14ac:dyDescent="0.35">
      <c r="A1479" s="11" t="s">
        <v>94</v>
      </c>
      <c r="B1479" s="11">
        <v>2018</v>
      </c>
      <c r="C1479" s="11">
        <v>12</v>
      </c>
      <c r="D1479" s="11" t="s">
        <v>95</v>
      </c>
      <c r="E1479" s="11" t="s">
        <v>96</v>
      </c>
      <c r="F1479" s="11" t="s">
        <v>700</v>
      </c>
      <c r="G1479" s="11" t="s">
        <v>241</v>
      </c>
      <c r="H1479" s="11" t="s">
        <v>98</v>
      </c>
      <c r="I1479" s="11" t="s">
        <v>354</v>
      </c>
      <c r="J1479" s="11" t="s">
        <v>99</v>
      </c>
      <c r="K1479" s="11" t="s">
        <v>72</v>
      </c>
      <c r="L1479" s="11" t="s">
        <v>114</v>
      </c>
      <c r="M1479" s="11" t="s">
        <v>101</v>
      </c>
      <c r="N1479" s="11">
        <v>253</v>
      </c>
      <c r="O1479" s="11">
        <v>2019</v>
      </c>
      <c r="P1479" s="11" t="s">
        <v>112</v>
      </c>
      <c r="Q1479" s="11" t="s">
        <v>112</v>
      </c>
      <c r="R1479" s="11" t="s">
        <v>241</v>
      </c>
      <c r="S1479" s="11" t="s">
        <v>104</v>
      </c>
      <c r="T1479" s="11">
        <v>7534</v>
      </c>
      <c r="U1479" s="11" t="str">
        <f>IF(ISERROR(VLOOKUP(I1479,'BACK INFO'!F:F,1,0)),IF(ISERROR(VLOOKUP(I1479,'BACK INFO'!H:H,1,0)),K1479,'BACK INFO'!$H$1),'BACK INFO'!$G$1)</f>
        <v>BILL MILLER AND COMPANY</v>
      </c>
    </row>
    <row r="1480" spans="1:21" s="11" customFormat="1" x14ac:dyDescent="0.35">
      <c r="A1480" s="11" t="s">
        <v>94</v>
      </c>
      <c r="B1480" s="11">
        <v>2018</v>
      </c>
      <c r="C1480" s="11">
        <v>12</v>
      </c>
      <c r="D1480" s="11" t="s">
        <v>95</v>
      </c>
      <c r="E1480" s="11" t="s">
        <v>96</v>
      </c>
      <c r="F1480" s="11" t="s">
        <v>700</v>
      </c>
      <c r="G1480" s="11" t="s">
        <v>241</v>
      </c>
      <c r="H1480" s="11" t="s">
        <v>98</v>
      </c>
      <c r="I1480" s="11" t="s">
        <v>224</v>
      </c>
      <c r="J1480" s="11" t="s">
        <v>99</v>
      </c>
      <c r="K1480" s="11" t="s">
        <v>72</v>
      </c>
      <c r="L1480" s="11" t="s">
        <v>114</v>
      </c>
      <c r="M1480" s="11" t="s">
        <v>101</v>
      </c>
      <c r="N1480" s="11">
        <v>186</v>
      </c>
      <c r="O1480" s="11">
        <v>2019</v>
      </c>
      <c r="P1480" s="11" t="s">
        <v>112</v>
      </c>
      <c r="Q1480" s="11" t="s">
        <v>112</v>
      </c>
      <c r="R1480" s="11" t="s">
        <v>241</v>
      </c>
      <c r="S1480" s="11" t="s">
        <v>104</v>
      </c>
      <c r="T1480" s="11">
        <v>5416</v>
      </c>
      <c r="U1480" s="11" t="str">
        <f>IF(ISERROR(VLOOKUP(I1480,'BACK INFO'!F:F,1,0)),IF(ISERROR(VLOOKUP(I1480,'BACK INFO'!H:H,1,0)),K1480,'BACK INFO'!$H$1),'BACK INFO'!$G$1)</f>
        <v>BILL MILLER AND COMPANY</v>
      </c>
    </row>
    <row r="1481" spans="1:21" s="11" customFormat="1" x14ac:dyDescent="0.35">
      <c r="A1481" s="11" t="s">
        <v>94</v>
      </c>
      <c r="B1481" s="11">
        <v>2018</v>
      </c>
      <c r="C1481" s="11">
        <v>12</v>
      </c>
      <c r="D1481" s="11" t="s">
        <v>95</v>
      </c>
      <c r="E1481" s="11" t="s">
        <v>96</v>
      </c>
      <c r="F1481" s="11" t="s">
        <v>700</v>
      </c>
      <c r="G1481" s="11" t="s">
        <v>241</v>
      </c>
      <c r="H1481" s="11" t="s">
        <v>98</v>
      </c>
      <c r="I1481" s="11" t="s">
        <v>355</v>
      </c>
      <c r="J1481" s="11" t="s">
        <v>120</v>
      </c>
      <c r="K1481" s="11" t="s">
        <v>66</v>
      </c>
      <c r="L1481" s="11" t="s">
        <v>121</v>
      </c>
      <c r="M1481" s="11" t="s">
        <v>122</v>
      </c>
      <c r="N1481" s="11">
        <v>14</v>
      </c>
      <c r="O1481" s="11">
        <v>2019</v>
      </c>
      <c r="P1481" s="11" t="s">
        <v>112</v>
      </c>
      <c r="Q1481" s="11" t="s">
        <v>112</v>
      </c>
      <c r="R1481" s="11" t="s">
        <v>241</v>
      </c>
      <c r="S1481" s="11" t="s">
        <v>104</v>
      </c>
      <c r="T1481" s="11">
        <v>372.46132414399887</v>
      </c>
      <c r="U1481" s="11" t="str">
        <f>IF(ISERROR(VLOOKUP(I1481,'BACK INFO'!F:F,1,0)),IF(ISERROR(VLOOKUP(I1481,'BACK INFO'!H:H,1,0)),K1481,'BACK INFO'!$H$1),'BACK INFO'!$G$1)</f>
        <v>SHOUTOUTAGENCY</v>
      </c>
    </row>
    <row r="1482" spans="1:21" s="11" customFormat="1" x14ac:dyDescent="0.35">
      <c r="A1482" s="11" t="s">
        <v>94</v>
      </c>
      <c r="B1482" s="11">
        <v>2018</v>
      </c>
      <c r="C1482" s="11">
        <v>12</v>
      </c>
      <c r="D1482" s="11" t="s">
        <v>95</v>
      </c>
      <c r="E1482" s="11" t="s">
        <v>96</v>
      </c>
      <c r="F1482" s="11" t="s">
        <v>700</v>
      </c>
      <c r="G1482" s="11" t="s">
        <v>241</v>
      </c>
      <c r="H1482" s="11" t="s">
        <v>98</v>
      </c>
      <c r="I1482" s="11" t="s">
        <v>158</v>
      </c>
      <c r="J1482" s="11" t="s">
        <v>99</v>
      </c>
      <c r="K1482" s="11" t="s">
        <v>67</v>
      </c>
      <c r="L1482" s="11" t="s">
        <v>159</v>
      </c>
      <c r="M1482" s="11" t="s">
        <v>101</v>
      </c>
      <c r="N1482" s="11">
        <v>180</v>
      </c>
      <c r="O1482" s="11">
        <v>2019</v>
      </c>
      <c r="P1482" s="11" t="s">
        <v>112</v>
      </c>
      <c r="Q1482" s="11" t="s">
        <v>112</v>
      </c>
      <c r="R1482" s="11" t="s">
        <v>241</v>
      </c>
      <c r="S1482" s="11" t="s">
        <v>104</v>
      </c>
      <c r="T1482" s="11">
        <v>5326.8</v>
      </c>
      <c r="U1482" s="11" t="str">
        <f>IF(ISERROR(VLOOKUP(I1482,'BACK INFO'!F:F,1,0)),IF(ISERROR(VLOOKUP(I1482,'BACK INFO'!H:H,1,0)),K1482,'BACK INFO'!$H$1),'BACK INFO'!$G$1)</f>
        <v>ANITA M. HOPKINS</v>
      </c>
    </row>
    <row r="1483" spans="1:21" s="11" customFormat="1" x14ac:dyDescent="0.35">
      <c r="A1483" s="11" t="s">
        <v>94</v>
      </c>
      <c r="B1483" s="11">
        <v>2018</v>
      </c>
      <c r="C1483" s="11">
        <v>12</v>
      </c>
      <c r="D1483" s="11" t="s">
        <v>95</v>
      </c>
      <c r="E1483" s="11" t="s">
        <v>96</v>
      </c>
      <c r="F1483" s="11" t="s">
        <v>700</v>
      </c>
      <c r="G1483" s="11" t="s">
        <v>241</v>
      </c>
      <c r="H1483" s="11" t="s">
        <v>98</v>
      </c>
      <c r="I1483" s="11" t="s">
        <v>356</v>
      </c>
      <c r="J1483" s="11" t="s">
        <v>99</v>
      </c>
      <c r="K1483" s="11" t="s">
        <v>75</v>
      </c>
      <c r="L1483" s="11" t="s">
        <v>273</v>
      </c>
      <c r="M1483" s="11" t="s">
        <v>101</v>
      </c>
      <c r="N1483" s="11">
        <v>89</v>
      </c>
      <c r="O1483" s="11">
        <v>2019</v>
      </c>
      <c r="P1483" s="11" t="s">
        <v>112</v>
      </c>
      <c r="Q1483" s="11" t="s">
        <v>112</v>
      </c>
      <c r="R1483" s="11" t="s">
        <v>241</v>
      </c>
      <c r="S1483" s="11" t="s">
        <v>104</v>
      </c>
      <c r="T1483" s="11">
        <v>2692</v>
      </c>
      <c r="U1483" s="11" t="str">
        <f>IF(ISERROR(VLOOKUP(I1483,'BACK INFO'!F:F,1,0)),IF(ISERROR(VLOOKUP(I1483,'BACK INFO'!H:H,1,0)),K1483,'BACK INFO'!$H$1),'BACK INFO'!$G$1)</f>
        <v>LAURA BONG</v>
      </c>
    </row>
    <row r="1484" spans="1:21" s="11" customFormat="1" x14ac:dyDescent="0.35">
      <c r="A1484" s="11" t="s">
        <v>94</v>
      </c>
      <c r="B1484" s="11">
        <v>2018</v>
      </c>
      <c r="C1484" s="11">
        <v>12</v>
      </c>
      <c r="D1484" s="11" t="s">
        <v>95</v>
      </c>
      <c r="E1484" s="11" t="s">
        <v>96</v>
      </c>
      <c r="F1484" s="11" t="s">
        <v>700</v>
      </c>
      <c r="G1484" s="11" t="s">
        <v>241</v>
      </c>
      <c r="H1484" s="11" t="s">
        <v>98</v>
      </c>
      <c r="I1484" s="11" t="s">
        <v>444</v>
      </c>
      <c r="J1484" s="11" t="s">
        <v>99</v>
      </c>
      <c r="K1484" s="11" t="s">
        <v>71</v>
      </c>
      <c r="L1484" s="11" t="s">
        <v>169</v>
      </c>
      <c r="M1484" s="11" t="s">
        <v>101</v>
      </c>
      <c r="N1484" s="11">
        <v>110</v>
      </c>
      <c r="O1484" s="11">
        <v>2019</v>
      </c>
      <c r="P1484" s="11" t="s">
        <v>112</v>
      </c>
      <c r="Q1484" s="11" t="s">
        <v>112</v>
      </c>
      <c r="R1484" s="11" t="s">
        <v>241</v>
      </c>
      <c r="S1484" s="11" t="s">
        <v>104</v>
      </c>
      <c r="T1484" s="11">
        <v>3529</v>
      </c>
      <c r="U1484" s="11" t="str">
        <f>IF(ISERROR(VLOOKUP(I1484,'BACK INFO'!F:F,1,0)),IF(ISERROR(VLOOKUP(I1484,'BACK INFO'!H:H,1,0)),K1484,'BACK INFO'!$H$1),'BACK INFO'!$G$1)</f>
        <v>HOLLY SALES INC.</v>
      </c>
    </row>
    <row r="1485" spans="1:21" s="11" customFormat="1" x14ac:dyDescent="0.35">
      <c r="A1485" s="11" t="s">
        <v>94</v>
      </c>
      <c r="B1485" s="11">
        <v>2018</v>
      </c>
      <c r="C1485" s="11">
        <v>12</v>
      </c>
      <c r="D1485" s="11" t="s">
        <v>95</v>
      </c>
      <c r="E1485" s="11" t="s">
        <v>96</v>
      </c>
      <c r="F1485" s="11" t="s">
        <v>700</v>
      </c>
      <c r="G1485" s="11" t="s">
        <v>241</v>
      </c>
      <c r="H1485" s="11" t="s">
        <v>98</v>
      </c>
      <c r="I1485" s="11" t="s">
        <v>277</v>
      </c>
      <c r="J1485" s="11" t="s">
        <v>99</v>
      </c>
      <c r="K1485" s="11" t="s">
        <v>67</v>
      </c>
      <c r="L1485" s="11" t="s">
        <v>133</v>
      </c>
      <c r="M1485" s="11" t="s">
        <v>101</v>
      </c>
      <c r="N1485" s="11">
        <v>161</v>
      </c>
      <c r="O1485" s="11">
        <v>2019</v>
      </c>
      <c r="P1485" s="11" t="s">
        <v>112</v>
      </c>
      <c r="Q1485" s="11" t="s">
        <v>112</v>
      </c>
      <c r="R1485" s="11" t="s">
        <v>241</v>
      </c>
      <c r="S1485" s="11" t="s">
        <v>104</v>
      </c>
      <c r="T1485" s="11">
        <v>5296</v>
      </c>
      <c r="U1485" s="11" t="str">
        <f>IF(ISERROR(VLOOKUP(I1485,'BACK INFO'!F:F,1,0)),IF(ISERROR(VLOOKUP(I1485,'BACK INFO'!H:H,1,0)),K1485,'BACK INFO'!$H$1),'BACK INFO'!$G$1)</f>
        <v>ANITA M. HOPKINS</v>
      </c>
    </row>
    <row r="1486" spans="1:21" s="11" customFormat="1" x14ac:dyDescent="0.35">
      <c r="A1486" s="11" t="s">
        <v>94</v>
      </c>
      <c r="B1486" s="11">
        <v>2018</v>
      </c>
      <c r="C1486" s="11">
        <v>12</v>
      </c>
      <c r="D1486" s="11" t="s">
        <v>95</v>
      </c>
      <c r="E1486" s="11" t="s">
        <v>96</v>
      </c>
      <c r="F1486" s="11" t="s">
        <v>700</v>
      </c>
      <c r="G1486" s="11" t="s">
        <v>241</v>
      </c>
      <c r="H1486" s="11" t="s">
        <v>98</v>
      </c>
      <c r="I1486" s="11" t="s">
        <v>445</v>
      </c>
      <c r="J1486" s="11" t="s">
        <v>99</v>
      </c>
      <c r="K1486" s="11" t="s">
        <v>71</v>
      </c>
      <c r="L1486" s="11" t="s">
        <v>164</v>
      </c>
      <c r="M1486" s="11" t="s">
        <v>101</v>
      </c>
      <c r="N1486" s="11">
        <v>22</v>
      </c>
      <c r="O1486" s="11">
        <v>2019</v>
      </c>
      <c r="P1486" s="11" t="s">
        <v>112</v>
      </c>
      <c r="Q1486" s="11" t="s">
        <v>112</v>
      </c>
      <c r="R1486" s="11" t="s">
        <v>241</v>
      </c>
      <c r="S1486" s="11" t="s">
        <v>104</v>
      </c>
      <c r="T1486" s="11">
        <v>671</v>
      </c>
      <c r="U1486" s="11" t="str">
        <f>IF(ISERROR(VLOOKUP(I1486,'BACK INFO'!F:F,1,0)),IF(ISERROR(VLOOKUP(I1486,'BACK INFO'!H:H,1,0)),K1486,'BACK INFO'!$H$1),'BACK INFO'!$G$1)</f>
        <v>HOLLY SALES INC.</v>
      </c>
    </row>
    <row r="1487" spans="1:21" s="11" customFormat="1" x14ac:dyDescent="0.35">
      <c r="A1487" s="11" t="s">
        <v>94</v>
      </c>
      <c r="B1487" s="11">
        <v>2018</v>
      </c>
      <c r="C1487" s="11">
        <v>12</v>
      </c>
      <c r="D1487" s="11" t="s">
        <v>95</v>
      </c>
      <c r="E1487" s="11" t="s">
        <v>96</v>
      </c>
      <c r="F1487" s="11" t="s">
        <v>700</v>
      </c>
      <c r="G1487" s="11" t="s">
        <v>241</v>
      </c>
      <c r="H1487" s="11" t="s">
        <v>98</v>
      </c>
      <c r="I1487" s="11" t="s">
        <v>358</v>
      </c>
      <c r="J1487" s="11" t="s">
        <v>99</v>
      </c>
      <c r="K1487" s="11" t="s">
        <v>72</v>
      </c>
      <c r="L1487" s="11" t="s">
        <v>359</v>
      </c>
      <c r="M1487" s="11" t="s">
        <v>101</v>
      </c>
      <c r="N1487" s="11">
        <v>103</v>
      </c>
      <c r="O1487" s="11">
        <v>2019</v>
      </c>
      <c r="P1487" s="11" t="s">
        <v>112</v>
      </c>
      <c r="Q1487" s="11" t="s">
        <v>112</v>
      </c>
      <c r="R1487" s="11" t="s">
        <v>241</v>
      </c>
      <c r="S1487" s="11" t="s">
        <v>104</v>
      </c>
      <c r="T1487" s="11">
        <v>2953</v>
      </c>
      <c r="U1487" s="11" t="str">
        <f>IF(ISERROR(VLOOKUP(I1487,'BACK INFO'!F:F,1,0)),IF(ISERROR(VLOOKUP(I1487,'BACK INFO'!H:H,1,0)),K1487,'BACK INFO'!$H$1),'BACK INFO'!$G$1)</f>
        <v>BILL MILLER AND COMPANY</v>
      </c>
    </row>
    <row r="1488" spans="1:21" s="11" customFormat="1" x14ac:dyDescent="0.35">
      <c r="A1488" s="11" t="s">
        <v>94</v>
      </c>
      <c r="B1488" s="11">
        <v>2018</v>
      </c>
      <c r="C1488" s="11">
        <v>12</v>
      </c>
      <c r="D1488" s="11" t="s">
        <v>95</v>
      </c>
      <c r="E1488" s="11" t="s">
        <v>96</v>
      </c>
      <c r="F1488" s="11" t="s">
        <v>700</v>
      </c>
      <c r="G1488" s="11" t="s">
        <v>241</v>
      </c>
      <c r="H1488" s="11" t="s">
        <v>98</v>
      </c>
      <c r="I1488" s="11" t="s">
        <v>281</v>
      </c>
      <c r="J1488" s="11" t="s">
        <v>99</v>
      </c>
      <c r="K1488" s="11" t="s">
        <v>245</v>
      </c>
      <c r="L1488" s="11" t="s">
        <v>114</v>
      </c>
      <c r="M1488" s="11" t="s">
        <v>101</v>
      </c>
      <c r="N1488" s="11">
        <v>12</v>
      </c>
      <c r="O1488" s="11">
        <v>2019</v>
      </c>
      <c r="P1488" s="11" t="s">
        <v>112</v>
      </c>
      <c r="Q1488" s="11" t="s">
        <v>112</v>
      </c>
      <c r="R1488" s="11" t="s">
        <v>241</v>
      </c>
      <c r="S1488" s="11" t="s">
        <v>104</v>
      </c>
      <c r="T1488" s="11">
        <v>341</v>
      </c>
      <c r="U1488" s="11" t="str">
        <f>IF(ISERROR(VLOOKUP(I1488,'BACK INFO'!F:F,1,0)),IF(ISERROR(VLOOKUP(I1488,'BACK INFO'!H:H,1,0)),K1488,'BACK INFO'!$H$1),'BACK INFO'!$G$1)</f>
        <v>JULIUS ORTIZ MALDONADO</v>
      </c>
    </row>
    <row r="1489" spans="1:21" s="11" customFormat="1" x14ac:dyDescent="0.35">
      <c r="A1489" s="11" t="s">
        <v>94</v>
      </c>
      <c r="B1489" s="11">
        <v>2018</v>
      </c>
      <c r="C1489" s="11">
        <v>12</v>
      </c>
      <c r="D1489" s="11" t="s">
        <v>95</v>
      </c>
      <c r="E1489" s="11" t="s">
        <v>96</v>
      </c>
      <c r="F1489" s="11" t="s">
        <v>700</v>
      </c>
      <c r="G1489" s="11" t="s">
        <v>241</v>
      </c>
      <c r="H1489" s="11" t="s">
        <v>98</v>
      </c>
      <c r="I1489" s="11" t="s">
        <v>360</v>
      </c>
      <c r="J1489" s="11" t="s">
        <v>99</v>
      </c>
      <c r="K1489" s="11" t="s">
        <v>72</v>
      </c>
      <c r="L1489" s="11" t="s">
        <v>359</v>
      </c>
      <c r="M1489" s="11" t="s">
        <v>101</v>
      </c>
      <c r="N1489" s="11">
        <v>106</v>
      </c>
      <c r="O1489" s="11">
        <v>2019</v>
      </c>
      <c r="P1489" s="11" t="s">
        <v>112</v>
      </c>
      <c r="Q1489" s="11" t="s">
        <v>112</v>
      </c>
      <c r="R1489" s="11" t="s">
        <v>241</v>
      </c>
      <c r="S1489" s="11" t="s">
        <v>104</v>
      </c>
      <c r="T1489" s="11">
        <v>3464</v>
      </c>
      <c r="U1489" s="11" t="str">
        <f>IF(ISERROR(VLOOKUP(I1489,'BACK INFO'!F:F,1,0)),IF(ISERROR(VLOOKUP(I1489,'BACK INFO'!H:H,1,0)),K1489,'BACK INFO'!$H$1),'BACK INFO'!$G$1)</f>
        <v>BILL MILLER AND COMPANY</v>
      </c>
    </row>
    <row r="1490" spans="1:21" s="11" customFormat="1" x14ac:dyDescent="0.35">
      <c r="A1490" s="11" t="s">
        <v>94</v>
      </c>
      <c r="B1490" s="11">
        <v>2018</v>
      </c>
      <c r="C1490" s="11">
        <v>12</v>
      </c>
      <c r="D1490" s="11" t="s">
        <v>95</v>
      </c>
      <c r="E1490" s="11" t="s">
        <v>96</v>
      </c>
      <c r="F1490" s="11" t="s">
        <v>700</v>
      </c>
      <c r="G1490" s="11" t="s">
        <v>241</v>
      </c>
      <c r="H1490" s="11" t="s">
        <v>98</v>
      </c>
      <c r="I1490" s="11" t="s">
        <v>308</v>
      </c>
      <c r="J1490" s="11" t="s">
        <v>99</v>
      </c>
      <c r="K1490" s="11" t="s">
        <v>75</v>
      </c>
      <c r="L1490" s="11" t="s">
        <v>131</v>
      </c>
      <c r="M1490" s="11" t="s">
        <v>101</v>
      </c>
      <c r="N1490" s="11">
        <v>115</v>
      </c>
      <c r="O1490" s="11">
        <v>2019</v>
      </c>
      <c r="P1490" s="11" t="s">
        <v>112</v>
      </c>
      <c r="Q1490" s="11" t="s">
        <v>112</v>
      </c>
      <c r="R1490" s="11" t="s">
        <v>241</v>
      </c>
      <c r="S1490" s="11" t="s">
        <v>104</v>
      </c>
      <c r="T1490" s="11">
        <v>3632</v>
      </c>
      <c r="U1490" s="11" t="str">
        <f>IF(ISERROR(VLOOKUP(I1490,'BACK INFO'!F:F,1,0)),IF(ISERROR(VLOOKUP(I1490,'BACK INFO'!H:H,1,0)),K1490,'BACK INFO'!$H$1),'BACK INFO'!$G$1)</f>
        <v>LAURA BONG</v>
      </c>
    </row>
    <row r="1491" spans="1:21" s="11" customFormat="1" x14ac:dyDescent="0.35">
      <c r="A1491" s="11" t="s">
        <v>94</v>
      </c>
      <c r="B1491" s="11">
        <v>2018</v>
      </c>
      <c r="C1491" s="11">
        <v>12</v>
      </c>
      <c r="D1491" s="11" t="s">
        <v>95</v>
      </c>
      <c r="E1491" s="11" t="s">
        <v>96</v>
      </c>
      <c r="F1491" s="11" t="s">
        <v>700</v>
      </c>
      <c r="G1491" s="11" t="s">
        <v>241</v>
      </c>
      <c r="H1491" s="11" t="s">
        <v>98</v>
      </c>
      <c r="I1491" s="11" t="s">
        <v>388</v>
      </c>
      <c r="J1491" s="11" t="s">
        <v>99</v>
      </c>
      <c r="K1491" s="11" t="s">
        <v>72</v>
      </c>
      <c r="L1491" s="11" t="s">
        <v>114</v>
      </c>
      <c r="M1491" s="11" t="s">
        <v>101</v>
      </c>
      <c r="N1491" s="11">
        <v>56</v>
      </c>
      <c r="O1491" s="11">
        <v>2019</v>
      </c>
      <c r="P1491" s="11" t="s">
        <v>112</v>
      </c>
      <c r="Q1491" s="11" t="s">
        <v>112</v>
      </c>
      <c r="R1491" s="11" t="s">
        <v>241</v>
      </c>
      <c r="S1491" s="11" t="s">
        <v>104</v>
      </c>
      <c r="T1491" s="11">
        <v>1658</v>
      </c>
      <c r="U1491" s="11" t="str">
        <f>IF(ISERROR(VLOOKUP(I1491,'BACK INFO'!F:F,1,0)),IF(ISERROR(VLOOKUP(I1491,'BACK INFO'!H:H,1,0)),K1491,'BACK INFO'!$H$1),'BACK INFO'!$G$1)</f>
        <v>BILL MILLER AND COMPANY</v>
      </c>
    </row>
    <row r="1492" spans="1:21" s="11" customFormat="1" x14ac:dyDescent="0.35">
      <c r="A1492" s="11" t="s">
        <v>94</v>
      </c>
      <c r="B1492" s="11">
        <v>2018</v>
      </c>
      <c r="C1492" s="11">
        <v>12</v>
      </c>
      <c r="D1492" s="11" t="s">
        <v>95</v>
      </c>
      <c r="E1492" s="11" t="s">
        <v>96</v>
      </c>
      <c r="F1492" s="11" t="s">
        <v>700</v>
      </c>
      <c r="G1492" s="11" t="s">
        <v>241</v>
      </c>
      <c r="H1492" s="11" t="s">
        <v>98</v>
      </c>
      <c r="I1492" s="11" t="s">
        <v>446</v>
      </c>
      <c r="J1492" s="11" t="s">
        <v>99</v>
      </c>
      <c r="K1492" s="11" t="s">
        <v>72</v>
      </c>
      <c r="L1492" s="11" t="s">
        <v>447</v>
      </c>
      <c r="M1492" s="11" t="s">
        <v>448</v>
      </c>
      <c r="N1492" s="11">
        <v>114</v>
      </c>
      <c r="O1492" s="11">
        <v>2019</v>
      </c>
      <c r="P1492" s="11" t="s">
        <v>112</v>
      </c>
      <c r="Q1492" s="11" t="s">
        <v>112</v>
      </c>
      <c r="R1492" s="11" t="s">
        <v>241</v>
      </c>
      <c r="S1492" s="11" t="s">
        <v>104</v>
      </c>
      <c r="T1492" s="11">
        <v>3789</v>
      </c>
      <c r="U1492" s="11" t="str">
        <f>IF(ISERROR(VLOOKUP(I1492,'BACK INFO'!F:F,1,0)),IF(ISERROR(VLOOKUP(I1492,'BACK INFO'!H:H,1,0)),K1492,'BACK INFO'!$H$1),'BACK INFO'!$G$1)</f>
        <v>BILL MILLER AND COMPANY</v>
      </c>
    </row>
    <row r="1493" spans="1:21" s="11" customFormat="1" x14ac:dyDescent="0.35">
      <c r="A1493" s="11" t="s">
        <v>94</v>
      </c>
      <c r="B1493" s="11">
        <v>2018</v>
      </c>
      <c r="C1493" s="11">
        <v>12</v>
      </c>
      <c r="D1493" s="11" t="s">
        <v>95</v>
      </c>
      <c r="E1493" s="11" t="s">
        <v>96</v>
      </c>
      <c r="F1493" s="11" t="s">
        <v>700</v>
      </c>
      <c r="G1493" s="11" t="s">
        <v>241</v>
      </c>
      <c r="H1493" s="11" t="s">
        <v>98</v>
      </c>
      <c r="I1493" s="11" t="s">
        <v>189</v>
      </c>
      <c r="J1493" s="11" t="s">
        <v>99</v>
      </c>
      <c r="K1493" s="11" t="s">
        <v>73</v>
      </c>
      <c r="L1493" s="11" t="s">
        <v>127</v>
      </c>
      <c r="M1493" s="11" t="s">
        <v>101</v>
      </c>
      <c r="N1493" s="11">
        <v>471</v>
      </c>
      <c r="O1493" s="11">
        <v>2019</v>
      </c>
      <c r="P1493" s="11" t="s">
        <v>112</v>
      </c>
      <c r="Q1493" s="11" t="s">
        <v>112</v>
      </c>
      <c r="R1493" s="11" t="s">
        <v>241</v>
      </c>
      <c r="S1493" s="11" t="s">
        <v>104</v>
      </c>
      <c r="T1493" s="11">
        <v>13464.200000000003</v>
      </c>
      <c r="U1493" s="11" t="str">
        <f>IF(ISERROR(VLOOKUP(I1493,'BACK INFO'!F:F,1,0)),IF(ISERROR(VLOOKUP(I1493,'BACK INFO'!H:H,1,0)),K1493,'BACK INFO'!$H$1),'BACK INFO'!$G$1)</f>
        <v>PHYLLIS POSNER</v>
      </c>
    </row>
    <row r="1494" spans="1:21" s="11" customFormat="1" x14ac:dyDescent="0.35">
      <c r="A1494" s="11" t="s">
        <v>94</v>
      </c>
      <c r="B1494" s="11">
        <v>2018</v>
      </c>
      <c r="C1494" s="11">
        <v>12</v>
      </c>
      <c r="D1494" s="11" t="s">
        <v>95</v>
      </c>
      <c r="E1494" s="11" t="s">
        <v>96</v>
      </c>
      <c r="F1494" s="11" t="s">
        <v>700</v>
      </c>
      <c r="G1494" s="11" t="s">
        <v>241</v>
      </c>
      <c r="H1494" s="11" t="s">
        <v>98</v>
      </c>
      <c r="I1494" s="11" t="s">
        <v>244</v>
      </c>
      <c r="J1494" s="11" t="s">
        <v>99</v>
      </c>
      <c r="K1494" s="11" t="s">
        <v>245</v>
      </c>
      <c r="L1494" s="11" t="s">
        <v>246</v>
      </c>
      <c r="M1494" s="11" t="s">
        <v>246</v>
      </c>
      <c r="N1494" s="11">
        <v>271</v>
      </c>
      <c r="O1494" s="11">
        <v>2019</v>
      </c>
      <c r="P1494" s="11" t="s">
        <v>112</v>
      </c>
      <c r="Q1494" s="11" t="s">
        <v>112</v>
      </c>
      <c r="R1494" s="11" t="s">
        <v>241</v>
      </c>
      <c r="S1494" s="11" t="s">
        <v>104</v>
      </c>
      <c r="T1494" s="11">
        <v>9528</v>
      </c>
      <c r="U1494" s="11" t="str">
        <f>IF(ISERROR(VLOOKUP(I1494,'BACK INFO'!F:F,1,0)),IF(ISERROR(VLOOKUP(I1494,'BACK INFO'!H:H,1,0)),K1494,'BACK INFO'!$H$1),'BACK INFO'!$G$1)</f>
        <v>JULIUS ORTIZ MALDONADO</v>
      </c>
    </row>
    <row r="1495" spans="1:21" s="11" customFormat="1" x14ac:dyDescent="0.35">
      <c r="A1495" s="11" t="s">
        <v>94</v>
      </c>
      <c r="B1495" s="11">
        <v>2018</v>
      </c>
      <c r="C1495" s="11">
        <v>12</v>
      </c>
      <c r="D1495" s="11" t="s">
        <v>95</v>
      </c>
      <c r="E1495" s="11" t="s">
        <v>96</v>
      </c>
      <c r="F1495" s="11" t="s">
        <v>700</v>
      </c>
      <c r="G1495" s="11" t="s">
        <v>241</v>
      </c>
      <c r="H1495" s="11" t="s">
        <v>98</v>
      </c>
      <c r="I1495" s="11" t="s">
        <v>345</v>
      </c>
      <c r="J1495" s="11" t="s">
        <v>99</v>
      </c>
      <c r="K1495" s="11" t="s">
        <v>73</v>
      </c>
      <c r="L1495" s="11" t="s">
        <v>346</v>
      </c>
      <c r="M1495" s="11" t="s">
        <v>101</v>
      </c>
      <c r="N1495" s="11">
        <v>24</v>
      </c>
      <c r="O1495" s="11">
        <v>2019</v>
      </c>
      <c r="P1495" s="11" t="s">
        <v>112</v>
      </c>
      <c r="Q1495" s="11" t="s">
        <v>112</v>
      </c>
      <c r="R1495" s="11" t="s">
        <v>241</v>
      </c>
      <c r="S1495" s="11" t="s">
        <v>104</v>
      </c>
      <c r="T1495" s="11">
        <v>700</v>
      </c>
      <c r="U1495" s="11" t="str">
        <f>IF(ISERROR(VLOOKUP(I1495,'BACK INFO'!F:F,1,0)),IF(ISERROR(VLOOKUP(I1495,'BACK INFO'!H:H,1,0)),K1495,'BACK INFO'!$H$1),'BACK INFO'!$G$1)</f>
        <v>PHYLLIS POSNER</v>
      </c>
    </row>
    <row r="1496" spans="1:21" s="11" customFormat="1" x14ac:dyDescent="0.35">
      <c r="A1496" s="11" t="s">
        <v>94</v>
      </c>
      <c r="B1496" s="11">
        <v>2018</v>
      </c>
      <c r="C1496" s="11">
        <v>12</v>
      </c>
      <c r="D1496" s="11" t="s">
        <v>95</v>
      </c>
      <c r="E1496" s="11" t="s">
        <v>96</v>
      </c>
      <c r="F1496" s="11" t="s">
        <v>700</v>
      </c>
      <c r="G1496" s="11" t="s">
        <v>241</v>
      </c>
      <c r="H1496" s="11" t="s">
        <v>98</v>
      </c>
      <c r="I1496" s="11" t="s">
        <v>449</v>
      </c>
      <c r="J1496" s="11" t="s">
        <v>99</v>
      </c>
      <c r="K1496" s="11" t="s">
        <v>75</v>
      </c>
      <c r="L1496" s="11" t="s">
        <v>450</v>
      </c>
      <c r="M1496" s="11" t="s">
        <v>101</v>
      </c>
      <c r="N1496" s="11">
        <v>61</v>
      </c>
      <c r="O1496" s="11">
        <v>2019</v>
      </c>
      <c r="P1496" s="11" t="s">
        <v>112</v>
      </c>
      <c r="Q1496" s="11" t="s">
        <v>112</v>
      </c>
      <c r="R1496" s="11" t="s">
        <v>241</v>
      </c>
      <c r="S1496" s="11" t="s">
        <v>104</v>
      </c>
      <c r="T1496" s="11">
        <v>1840</v>
      </c>
      <c r="U1496" s="11" t="str">
        <f>IF(ISERROR(VLOOKUP(I1496,'BACK INFO'!F:F,1,0)),IF(ISERROR(VLOOKUP(I1496,'BACK INFO'!H:H,1,0)),K1496,'BACK INFO'!$H$1),'BACK INFO'!$G$1)</f>
        <v>LAURA BONG</v>
      </c>
    </row>
    <row r="1497" spans="1:21" s="11" customFormat="1" x14ac:dyDescent="0.35">
      <c r="A1497" s="11" t="s">
        <v>94</v>
      </c>
      <c r="B1497" s="11">
        <v>2018</v>
      </c>
      <c r="C1497" s="11">
        <v>12</v>
      </c>
      <c r="D1497" s="11" t="s">
        <v>95</v>
      </c>
      <c r="E1497" s="11" t="s">
        <v>96</v>
      </c>
      <c r="F1497" s="11" t="s">
        <v>700</v>
      </c>
      <c r="G1497" s="11" t="s">
        <v>241</v>
      </c>
      <c r="H1497" s="11" t="s">
        <v>98</v>
      </c>
      <c r="I1497" s="11" t="s">
        <v>321</v>
      </c>
      <c r="J1497" s="11" t="s">
        <v>99</v>
      </c>
      <c r="K1497" s="11" t="s">
        <v>72</v>
      </c>
      <c r="L1497" s="11" t="s">
        <v>114</v>
      </c>
      <c r="M1497" s="11" t="s">
        <v>101</v>
      </c>
      <c r="N1497" s="11">
        <v>66</v>
      </c>
      <c r="O1497" s="11">
        <v>2019</v>
      </c>
      <c r="P1497" s="11" t="s">
        <v>112</v>
      </c>
      <c r="Q1497" s="11" t="s">
        <v>112</v>
      </c>
      <c r="R1497" s="11" t="s">
        <v>241</v>
      </c>
      <c r="S1497" s="11" t="s">
        <v>104</v>
      </c>
      <c r="T1497" s="11">
        <v>1951</v>
      </c>
      <c r="U1497" s="11" t="str">
        <f>IF(ISERROR(VLOOKUP(I1497,'BACK INFO'!F:F,1,0)),IF(ISERROR(VLOOKUP(I1497,'BACK INFO'!H:H,1,0)),K1497,'BACK INFO'!$H$1),'BACK INFO'!$G$1)</f>
        <v>BILL MILLER AND COMPANY</v>
      </c>
    </row>
    <row r="1498" spans="1:21" s="11" customFormat="1" x14ac:dyDescent="0.35">
      <c r="A1498" s="11" t="s">
        <v>94</v>
      </c>
      <c r="B1498" s="11">
        <v>2018</v>
      </c>
      <c r="C1498" s="11">
        <v>12</v>
      </c>
      <c r="D1498" s="11" t="s">
        <v>95</v>
      </c>
      <c r="E1498" s="11" t="s">
        <v>96</v>
      </c>
      <c r="F1498" s="11" t="s">
        <v>700</v>
      </c>
      <c r="G1498" s="11" t="s">
        <v>241</v>
      </c>
      <c r="H1498" s="11" t="s">
        <v>98</v>
      </c>
      <c r="I1498" s="11" t="s">
        <v>284</v>
      </c>
      <c r="J1498" s="11" t="s">
        <v>99</v>
      </c>
      <c r="K1498" s="11" t="s">
        <v>70</v>
      </c>
      <c r="L1498" s="11" t="s">
        <v>157</v>
      </c>
      <c r="M1498" s="11" t="s">
        <v>101</v>
      </c>
      <c r="N1498" s="11">
        <v>61</v>
      </c>
      <c r="O1498" s="11">
        <v>2019</v>
      </c>
      <c r="P1498" s="11" t="s">
        <v>112</v>
      </c>
      <c r="Q1498" s="11" t="s">
        <v>112</v>
      </c>
      <c r="R1498" s="11" t="s">
        <v>241</v>
      </c>
      <c r="S1498" s="11" t="s">
        <v>104</v>
      </c>
      <c r="T1498" s="11">
        <v>1812</v>
      </c>
      <c r="U1498" s="11" t="str">
        <f>IF(ISERROR(VLOOKUP(I1498,'BACK INFO'!F:F,1,0)),IF(ISERROR(VLOOKUP(I1498,'BACK INFO'!H:H,1,0)),K1498,'BACK INFO'!$H$1),'BACK INFO'!$G$1)</f>
        <v>JUDITH ANN DEAL</v>
      </c>
    </row>
    <row r="1499" spans="1:21" s="11" customFormat="1" x14ac:dyDescent="0.35">
      <c r="A1499" s="11" t="s">
        <v>94</v>
      </c>
      <c r="B1499" s="11">
        <v>2018</v>
      </c>
      <c r="C1499" s="11">
        <v>12</v>
      </c>
      <c r="D1499" s="11" t="s">
        <v>95</v>
      </c>
      <c r="E1499" s="11" t="s">
        <v>96</v>
      </c>
      <c r="F1499" s="11" t="s">
        <v>700</v>
      </c>
      <c r="G1499" s="11" t="s">
        <v>241</v>
      </c>
      <c r="H1499" s="11" t="s">
        <v>98</v>
      </c>
      <c r="I1499" s="11" t="s">
        <v>160</v>
      </c>
      <c r="J1499" s="11" t="s">
        <v>99</v>
      </c>
      <c r="K1499" s="11" t="s">
        <v>76</v>
      </c>
      <c r="L1499" s="11" t="s">
        <v>127</v>
      </c>
      <c r="M1499" s="11" t="s">
        <v>101</v>
      </c>
      <c r="N1499" s="11">
        <v>42</v>
      </c>
      <c r="O1499" s="11">
        <v>2019</v>
      </c>
      <c r="P1499" s="11" t="s">
        <v>112</v>
      </c>
      <c r="Q1499" s="11" t="s">
        <v>112</v>
      </c>
      <c r="R1499" s="11" t="s">
        <v>241</v>
      </c>
      <c r="S1499" s="11" t="s">
        <v>104</v>
      </c>
      <c r="T1499" s="11">
        <v>1252</v>
      </c>
      <c r="U1499" s="11" t="str">
        <f>IF(ISERROR(VLOOKUP(I1499,'BACK INFO'!F:F,1,0)),IF(ISERROR(VLOOKUP(I1499,'BACK INFO'!H:H,1,0)),K1499,'BACK INFO'!$H$1),'BACK INFO'!$G$1)</f>
        <v>MIE MANNICHE</v>
      </c>
    </row>
    <row r="1500" spans="1:21" s="11" customFormat="1" x14ac:dyDescent="0.35">
      <c r="A1500" s="11" t="s">
        <v>94</v>
      </c>
      <c r="B1500" s="11">
        <v>2018</v>
      </c>
      <c r="C1500" s="11">
        <v>12</v>
      </c>
      <c r="D1500" s="11" t="s">
        <v>95</v>
      </c>
      <c r="E1500" s="11" t="s">
        <v>96</v>
      </c>
      <c r="F1500" s="11" t="s">
        <v>700</v>
      </c>
      <c r="G1500" s="11" t="s">
        <v>241</v>
      </c>
      <c r="H1500" s="11" t="s">
        <v>98</v>
      </c>
      <c r="I1500" s="11" t="s">
        <v>247</v>
      </c>
      <c r="J1500" s="11" t="s">
        <v>99</v>
      </c>
      <c r="K1500" s="11" t="s">
        <v>70</v>
      </c>
      <c r="L1500" s="11" t="s">
        <v>157</v>
      </c>
      <c r="M1500" s="11" t="s">
        <v>101</v>
      </c>
      <c r="N1500" s="11">
        <v>32</v>
      </c>
      <c r="O1500" s="11">
        <v>2019</v>
      </c>
      <c r="P1500" s="11" t="s">
        <v>112</v>
      </c>
      <c r="Q1500" s="11" t="s">
        <v>112</v>
      </c>
      <c r="R1500" s="11" t="s">
        <v>241</v>
      </c>
      <c r="S1500" s="11" t="s">
        <v>104</v>
      </c>
      <c r="T1500" s="11">
        <v>952</v>
      </c>
      <c r="U1500" s="11" t="str">
        <f>IF(ISERROR(VLOOKUP(I1500,'BACK INFO'!F:F,1,0)),IF(ISERROR(VLOOKUP(I1500,'BACK INFO'!H:H,1,0)),K1500,'BACK INFO'!$H$1),'BACK INFO'!$G$1)</f>
        <v>JUDITH ANN DEAL</v>
      </c>
    </row>
    <row r="1501" spans="1:21" s="11" customFormat="1" x14ac:dyDescent="0.35">
      <c r="A1501" s="11" t="s">
        <v>94</v>
      </c>
      <c r="B1501" s="11">
        <v>2018</v>
      </c>
      <c r="C1501" s="11">
        <v>12</v>
      </c>
      <c r="D1501" s="11" t="s">
        <v>95</v>
      </c>
      <c r="E1501" s="11" t="s">
        <v>96</v>
      </c>
      <c r="F1501" s="11" t="s">
        <v>700</v>
      </c>
      <c r="G1501" s="11" t="s">
        <v>241</v>
      </c>
      <c r="H1501" s="11" t="s">
        <v>98</v>
      </c>
      <c r="I1501" s="11" t="s">
        <v>362</v>
      </c>
      <c r="J1501" s="11" t="s">
        <v>99</v>
      </c>
      <c r="K1501" s="11" t="s">
        <v>76</v>
      </c>
      <c r="L1501" s="11" t="s">
        <v>127</v>
      </c>
      <c r="M1501" s="11" t="s">
        <v>101</v>
      </c>
      <c r="N1501" s="11">
        <v>257</v>
      </c>
      <c r="O1501" s="11">
        <v>2019</v>
      </c>
      <c r="P1501" s="11" t="s">
        <v>112</v>
      </c>
      <c r="Q1501" s="11" t="s">
        <v>112</v>
      </c>
      <c r="R1501" s="11" t="s">
        <v>241</v>
      </c>
      <c r="S1501" s="11" t="s">
        <v>104</v>
      </c>
      <c r="T1501" s="11">
        <v>7832</v>
      </c>
      <c r="U1501" s="11" t="str">
        <f>IF(ISERROR(VLOOKUP(I1501,'BACK INFO'!F:F,1,0)),IF(ISERROR(VLOOKUP(I1501,'BACK INFO'!H:H,1,0)),K1501,'BACK INFO'!$H$1),'BACK INFO'!$G$1)</f>
        <v>MIE MANNICHE</v>
      </c>
    </row>
    <row r="1502" spans="1:21" s="11" customFormat="1" x14ac:dyDescent="0.35">
      <c r="A1502" s="11" t="s">
        <v>94</v>
      </c>
      <c r="B1502" s="11">
        <v>2018</v>
      </c>
      <c r="C1502" s="11">
        <v>12</v>
      </c>
      <c r="D1502" s="11" t="s">
        <v>95</v>
      </c>
      <c r="E1502" s="11" t="s">
        <v>96</v>
      </c>
      <c r="F1502" s="11" t="s">
        <v>700</v>
      </c>
      <c r="G1502" s="11" t="s">
        <v>241</v>
      </c>
      <c r="H1502" s="11" t="s">
        <v>98</v>
      </c>
      <c r="I1502" s="11" t="s">
        <v>405</v>
      </c>
      <c r="J1502" s="11" t="s">
        <v>99</v>
      </c>
      <c r="K1502" s="11" t="s">
        <v>71</v>
      </c>
      <c r="L1502" s="11" t="s">
        <v>164</v>
      </c>
      <c r="M1502" s="11" t="s">
        <v>101</v>
      </c>
      <c r="N1502" s="11">
        <v>25</v>
      </c>
      <c r="O1502" s="11">
        <v>2019</v>
      </c>
      <c r="P1502" s="11" t="s">
        <v>112</v>
      </c>
      <c r="Q1502" s="11" t="s">
        <v>112</v>
      </c>
      <c r="R1502" s="11" t="s">
        <v>241</v>
      </c>
      <c r="S1502" s="11" t="s">
        <v>104</v>
      </c>
      <c r="T1502" s="11">
        <v>893</v>
      </c>
      <c r="U1502" s="11" t="str">
        <f>IF(ISERROR(VLOOKUP(I1502,'BACK INFO'!F:F,1,0)),IF(ISERROR(VLOOKUP(I1502,'BACK INFO'!H:H,1,0)),K1502,'BACK INFO'!$H$1),'BACK INFO'!$G$1)</f>
        <v>HOLLY SALES INC.</v>
      </c>
    </row>
    <row r="1503" spans="1:21" s="11" customFormat="1" x14ac:dyDescent="0.35">
      <c r="A1503" s="11" t="s">
        <v>94</v>
      </c>
      <c r="B1503" s="11">
        <v>2018</v>
      </c>
      <c r="C1503" s="11">
        <v>12</v>
      </c>
      <c r="D1503" s="11" t="s">
        <v>95</v>
      </c>
      <c r="E1503" s="11" t="s">
        <v>96</v>
      </c>
      <c r="F1503" s="11" t="s">
        <v>700</v>
      </c>
      <c r="G1503" s="11" t="s">
        <v>241</v>
      </c>
      <c r="H1503" s="11" t="s">
        <v>98</v>
      </c>
      <c r="I1503" s="11" t="s">
        <v>123</v>
      </c>
      <c r="J1503" s="11" t="s">
        <v>99</v>
      </c>
      <c r="K1503" s="11" t="s">
        <v>68</v>
      </c>
      <c r="L1503" s="11" t="s">
        <v>129</v>
      </c>
      <c r="M1503" s="11" t="s">
        <v>122</v>
      </c>
      <c r="N1503" s="11">
        <v>655</v>
      </c>
      <c r="O1503" s="11">
        <v>2019</v>
      </c>
      <c r="P1503" s="11" t="s">
        <v>112</v>
      </c>
      <c r="Q1503" s="11" t="s">
        <v>112</v>
      </c>
      <c r="R1503" s="11" t="s">
        <v>241</v>
      </c>
      <c r="S1503" s="11" t="s">
        <v>104</v>
      </c>
      <c r="T1503" s="11">
        <v>19847</v>
      </c>
      <c r="U1503" s="11" t="str">
        <f>IF(ISERROR(VLOOKUP(I1503,'BACK INFO'!F:F,1,0)),IF(ISERROR(VLOOKUP(I1503,'BACK INFO'!H:H,1,0)),K1503,'BACK INFO'!$H$1),'BACK INFO'!$G$1)</f>
        <v>STEPHANIE VITALI</v>
      </c>
    </row>
    <row r="1504" spans="1:21" s="11" customFormat="1" x14ac:dyDescent="0.35">
      <c r="A1504" s="11" t="s">
        <v>94</v>
      </c>
      <c r="B1504" s="11">
        <v>2018</v>
      </c>
      <c r="C1504" s="11">
        <v>12</v>
      </c>
      <c r="D1504" s="11" t="s">
        <v>95</v>
      </c>
      <c r="E1504" s="11" t="s">
        <v>96</v>
      </c>
      <c r="F1504" s="11" t="s">
        <v>700</v>
      </c>
      <c r="G1504" s="11" t="s">
        <v>241</v>
      </c>
      <c r="H1504" s="11" t="s">
        <v>98</v>
      </c>
      <c r="I1504" s="11" t="s">
        <v>123</v>
      </c>
      <c r="J1504" s="11" t="s">
        <v>99</v>
      </c>
      <c r="K1504" s="11" t="s">
        <v>68</v>
      </c>
      <c r="L1504" s="11" t="s">
        <v>285</v>
      </c>
      <c r="M1504" s="11" t="s">
        <v>101</v>
      </c>
      <c r="N1504" s="11">
        <v>260</v>
      </c>
      <c r="O1504" s="11">
        <v>2019</v>
      </c>
      <c r="P1504" s="11" t="s">
        <v>112</v>
      </c>
      <c r="Q1504" s="11" t="s">
        <v>112</v>
      </c>
      <c r="R1504" s="11" t="s">
        <v>241</v>
      </c>
      <c r="S1504" s="11" t="s">
        <v>104</v>
      </c>
      <c r="T1504" s="11">
        <v>7870</v>
      </c>
      <c r="U1504" s="11" t="str">
        <f>IF(ISERROR(VLOOKUP(I1504,'BACK INFO'!F:F,1,0)),IF(ISERROR(VLOOKUP(I1504,'BACK INFO'!H:H,1,0)),K1504,'BACK INFO'!$H$1),'BACK INFO'!$G$1)</f>
        <v>STEPHANIE VITALI</v>
      </c>
    </row>
    <row r="1505" spans="1:21" s="11" customFormat="1" x14ac:dyDescent="0.35">
      <c r="A1505" s="11" t="s">
        <v>94</v>
      </c>
      <c r="B1505" s="11">
        <v>2018</v>
      </c>
      <c r="C1505" s="11">
        <v>12</v>
      </c>
      <c r="D1505" s="11" t="s">
        <v>95</v>
      </c>
      <c r="E1505" s="11" t="s">
        <v>96</v>
      </c>
      <c r="F1505" s="11" t="s">
        <v>700</v>
      </c>
      <c r="G1505" s="11" t="s">
        <v>241</v>
      </c>
      <c r="H1505" s="11" t="s">
        <v>98</v>
      </c>
      <c r="I1505" s="11" t="s">
        <v>263</v>
      </c>
      <c r="J1505" s="11" t="s">
        <v>120</v>
      </c>
      <c r="K1505" s="11" t="s">
        <v>69</v>
      </c>
      <c r="L1505" s="11" t="s">
        <v>143</v>
      </c>
      <c r="M1505" s="11" t="s">
        <v>122</v>
      </c>
      <c r="N1505" s="11">
        <v>3</v>
      </c>
      <c r="O1505" s="11">
        <v>2019</v>
      </c>
      <c r="P1505" s="11" t="s">
        <v>112</v>
      </c>
      <c r="Q1505" s="11" t="s">
        <v>112</v>
      </c>
      <c r="R1505" s="11" t="s">
        <v>241</v>
      </c>
      <c r="S1505" s="11" t="s">
        <v>104</v>
      </c>
      <c r="T1505" s="11">
        <v>184.76427890607818</v>
      </c>
      <c r="U1505" s="11" t="str">
        <f>IF(ISERROR(VLOOKUP(I1505,'BACK INFO'!F:F,1,0)),IF(ISERROR(VLOOKUP(I1505,'BACK INFO'!H:H,1,0)),K1505,'BACK INFO'!$H$1),'BACK INFO'!$G$1)</f>
        <v>JULIE BERTRAND</v>
      </c>
    </row>
    <row r="1506" spans="1:21" s="11" customFormat="1" x14ac:dyDescent="0.35">
      <c r="A1506" s="11" t="s">
        <v>94</v>
      </c>
      <c r="B1506" s="11">
        <v>2018</v>
      </c>
      <c r="C1506" s="11">
        <v>12</v>
      </c>
      <c r="D1506" s="11" t="s">
        <v>95</v>
      </c>
      <c r="E1506" s="11" t="s">
        <v>96</v>
      </c>
      <c r="F1506" s="11" t="s">
        <v>700</v>
      </c>
      <c r="G1506" s="11" t="s">
        <v>241</v>
      </c>
      <c r="H1506" s="11" t="s">
        <v>98</v>
      </c>
      <c r="I1506" s="11" t="s">
        <v>451</v>
      </c>
      <c r="J1506" s="11" t="s">
        <v>99</v>
      </c>
      <c r="K1506" s="11" t="s">
        <v>72</v>
      </c>
      <c r="L1506" s="11" t="s">
        <v>452</v>
      </c>
      <c r="M1506" s="11" t="s">
        <v>101</v>
      </c>
      <c r="N1506" s="11">
        <v>141</v>
      </c>
      <c r="O1506" s="11">
        <v>2019</v>
      </c>
      <c r="P1506" s="11" t="s">
        <v>112</v>
      </c>
      <c r="Q1506" s="11" t="s">
        <v>112</v>
      </c>
      <c r="R1506" s="11" t="s">
        <v>241</v>
      </c>
      <c r="S1506" s="11" t="s">
        <v>104</v>
      </c>
      <c r="T1506" s="11">
        <v>4291</v>
      </c>
      <c r="U1506" s="11" t="str">
        <f>IF(ISERROR(VLOOKUP(I1506,'BACK INFO'!F:F,1,0)),IF(ISERROR(VLOOKUP(I1506,'BACK INFO'!H:H,1,0)),K1506,'BACK INFO'!$H$1),'BACK INFO'!$G$1)</f>
        <v>BILL MILLER AND COMPANY</v>
      </c>
    </row>
    <row r="1507" spans="1:21" s="11" customFormat="1" x14ac:dyDescent="0.35">
      <c r="A1507" s="11" t="s">
        <v>94</v>
      </c>
      <c r="B1507" s="11">
        <v>2018</v>
      </c>
      <c r="C1507" s="11">
        <v>12</v>
      </c>
      <c r="D1507" s="11" t="s">
        <v>95</v>
      </c>
      <c r="E1507" s="11" t="s">
        <v>96</v>
      </c>
      <c r="F1507" s="11" t="s">
        <v>700</v>
      </c>
      <c r="G1507" s="11" t="s">
        <v>241</v>
      </c>
      <c r="H1507" s="11" t="s">
        <v>98</v>
      </c>
      <c r="I1507" s="11" t="s">
        <v>453</v>
      </c>
      <c r="J1507" s="11" t="s">
        <v>99</v>
      </c>
      <c r="K1507" s="11" t="s">
        <v>75</v>
      </c>
      <c r="L1507" s="11" t="s">
        <v>146</v>
      </c>
      <c r="M1507" s="11" t="s">
        <v>101</v>
      </c>
      <c r="N1507" s="11">
        <v>217</v>
      </c>
      <c r="O1507" s="11">
        <v>2019</v>
      </c>
      <c r="P1507" s="11" t="s">
        <v>112</v>
      </c>
      <c r="Q1507" s="11" t="s">
        <v>112</v>
      </c>
      <c r="R1507" s="11" t="s">
        <v>241</v>
      </c>
      <c r="S1507" s="11" t="s">
        <v>104</v>
      </c>
      <c r="T1507" s="11">
        <v>6606</v>
      </c>
      <c r="U1507" s="11" t="str">
        <f>IF(ISERROR(VLOOKUP(I1507,'BACK INFO'!F:F,1,0)),IF(ISERROR(VLOOKUP(I1507,'BACK INFO'!H:H,1,0)),K1507,'BACK INFO'!$H$1),'BACK INFO'!$G$1)</f>
        <v>LAURA BONG</v>
      </c>
    </row>
    <row r="1508" spans="1:21" s="11" customFormat="1" x14ac:dyDescent="0.35">
      <c r="A1508" s="11" t="s">
        <v>94</v>
      </c>
      <c r="B1508" s="11">
        <v>2018</v>
      </c>
      <c r="C1508" s="11">
        <v>12</v>
      </c>
      <c r="D1508" s="11" t="s">
        <v>95</v>
      </c>
      <c r="E1508" s="11" t="s">
        <v>96</v>
      </c>
      <c r="F1508" s="11" t="s">
        <v>700</v>
      </c>
      <c r="G1508" s="11" t="s">
        <v>241</v>
      </c>
      <c r="H1508" s="11" t="s">
        <v>98</v>
      </c>
      <c r="I1508" s="11" t="s">
        <v>454</v>
      </c>
      <c r="J1508" s="11" t="s">
        <v>99</v>
      </c>
      <c r="K1508" s="11" t="s">
        <v>75</v>
      </c>
      <c r="L1508" s="11" t="s">
        <v>455</v>
      </c>
      <c r="M1508" s="11" t="s">
        <v>101</v>
      </c>
      <c r="N1508" s="11">
        <v>107</v>
      </c>
      <c r="O1508" s="11">
        <v>2019</v>
      </c>
      <c r="P1508" s="11" t="s">
        <v>112</v>
      </c>
      <c r="Q1508" s="11" t="s">
        <v>112</v>
      </c>
      <c r="R1508" s="11" t="s">
        <v>241</v>
      </c>
      <c r="S1508" s="11" t="s">
        <v>104</v>
      </c>
      <c r="T1508" s="11">
        <v>3328</v>
      </c>
      <c r="U1508" s="11" t="str">
        <f>IF(ISERROR(VLOOKUP(I1508,'BACK INFO'!F:F,1,0)),IF(ISERROR(VLOOKUP(I1508,'BACK INFO'!H:H,1,0)),K1508,'BACK INFO'!$H$1),'BACK INFO'!$G$1)</f>
        <v>LAURA BONG</v>
      </c>
    </row>
    <row r="1509" spans="1:21" s="11" customFormat="1" x14ac:dyDescent="0.35">
      <c r="A1509" s="11" t="s">
        <v>94</v>
      </c>
      <c r="B1509" s="11">
        <v>2018</v>
      </c>
      <c r="C1509" s="11">
        <v>12</v>
      </c>
      <c r="D1509" s="11" t="s">
        <v>95</v>
      </c>
      <c r="E1509" s="11" t="s">
        <v>96</v>
      </c>
      <c r="F1509" s="11" t="s">
        <v>700</v>
      </c>
      <c r="G1509" s="11" t="s">
        <v>241</v>
      </c>
      <c r="H1509" s="11" t="s">
        <v>98</v>
      </c>
      <c r="I1509" s="11" t="s">
        <v>161</v>
      </c>
      <c r="J1509" s="11" t="s">
        <v>99</v>
      </c>
      <c r="K1509" s="11" t="s">
        <v>70</v>
      </c>
      <c r="L1509" s="11" t="s">
        <v>157</v>
      </c>
      <c r="M1509" s="11" t="s">
        <v>101</v>
      </c>
      <c r="N1509" s="11">
        <v>370</v>
      </c>
      <c r="O1509" s="11">
        <v>2019</v>
      </c>
      <c r="P1509" s="11" t="s">
        <v>112</v>
      </c>
      <c r="Q1509" s="11" t="s">
        <v>112</v>
      </c>
      <c r="R1509" s="11" t="s">
        <v>241</v>
      </c>
      <c r="S1509" s="11" t="s">
        <v>104</v>
      </c>
      <c r="T1509" s="11">
        <v>10522.200000000006</v>
      </c>
      <c r="U1509" s="11" t="str">
        <f>IF(ISERROR(VLOOKUP(I1509,'BACK INFO'!F:F,1,0)),IF(ISERROR(VLOOKUP(I1509,'BACK INFO'!H:H,1,0)),K1509,'BACK INFO'!$H$1),'BACK INFO'!$G$1)</f>
        <v>JUDITH ANN DEAL</v>
      </c>
    </row>
    <row r="1510" spans="1:21" s="11" customFormat="1" x14ac:dyDescent="0.35">
      <c r="A1510" s="11" t="s">
        <v>94</v>
      </c>
      <c r="B1510" s="11">
        <v>2018</v>
      </c>
      <c r="C1510" s="11">
        <v>12</v>
      </c>
      <c r="D1510" s="11" t="s">
        <v>95</v>
      </c>
      <c r="E1510" s="11" t="s">
        <v>96</v>
      </c>
      <c r="F1510" s="11" t="s">
        <v>700</v>
      </c>
      <c r="G1510" s="11" t="s">
        <v>241</v>
      </c>
      <c r="H1510" s="11" t="s">
        <v>98</v>
      </c>
      <c r="I1510" s="11" t="s">
        <v>287</v>
      </c>
      <c r="J1510" s="11" t="s">
        <v>99</v>
      </c>
      <c r="K1510" s="11" t="s">
        <v>70</v>
      </c>
      <c r="L1510" s="11" t="s">
        <v>157</v>
      </c>
      <c r="M1510" s="11" t="s">
        <v>101</v>
      </c>
      <c r="N1510" s="11">
        <v>108</v>
      </c>
      <c r="O1510" s="11">
        <v>2019</v>
      </c>
      <c r="P1510" s="11" t="s">
        <v>112</v>
      </c>
      <c r="Q1510" s="11" t="s">
        <v>112</v>
      </c>
      <c r="R1510" s="11" t="s">
        <v>241</v>
      </c>
      <c r="S1510" s="11" t="s">
        <v>104</v>
      </c>
      <c r="T1510" s="11">
        <v>3537</v>
      </c>
      <c r="U1510" s="11" t="str">
        <f>IF(ISERROR(VLOOKUP(I1510,'BACK INFO'!F:F,1,0)),IF(ISERROR(VLOOKUP(I1510,'BACK INFO'!H:H,1,0)),K1510,'BACK INFO'!$H$1),'BACK INFO'!$G$1)</f>
        <v>JUDITH ANN DEAL</v>
      </c>
    </row>
    <row r="1511" spans="1:21" s="11" customFormat="1" x14ac:dyDescent="0.35">
      <c r="A1511" s="11" t="s">
        <v>94</v>
      </c>
      <c r="B1511" s="11">
        <v>2018</v>
      </c>
      <c r="C1511" s="11">
        <v>12</v>
      </c>
      <c r="D1511" s="11" t="s">
        <v>95</v>
      </c>
      <c r="E1511" s="11" t="s">
        <v>96</v>
      </c>
      <c r="F1511" s="11" t="s">
        <v>700</v>
      </c>
      <c r="G1511" s="11" t="s">
        <v>241</v>
      </c>
      <c r="H1511" s="11" t="s">
        <v>98</v>
      </c>
      <c r="I1511" s="11" t="s">
        <v>456</v>
      </c>
      <c r="J1511" s="11" t="s">
        <v>99</v>
      </c>
      <c r="K1511" s="11" t="s">
        <v>67</v>
      </c>
      <c r="L1511" s="11" t="s">
        <v>173</v>
      </c>
      <c r="M1511" s="11" t="s">
        <v>101</v>
      </c>
      <c r="N1511" s="11">
        <v>234</v>
      </c>
      <c r="O1511" s="11">
        <v>2019</v>
      </c>
      <c r="P1511" s="11" t="s">
        <v>112</v>
      </c>
      <c r="Q1511" s="11" t="s">
        <v>112</v>
      </c>
      <c r="R1511" s="11" t="s">
        <v>241</v>
      </c>
      <c r="S1511" s="11" t="s">
        <v>104</v>
      </c>
      <c r="T1511" s="11">
        <v>6972</v>
      </c>
      <c r="U1511" s="11" t="str">
        <f>IF(ISERROR(VLOOKUP(I1511,'BACK INFO'!F:F,1,0)),IF(ISERROR(VLOOKUP(I1511,'BACK INFO'!H:H,1,0)),K1511,'BACK INFO'!$H$1),'BACK INFO'!$G$1)</f>
        <v>ANITA M. HOPKINS</v>
      </c>
    </row>
    <row r="1512" spans="1:21" s="11" customFormat="1" x14ac:dyDescent="0.35">
      <c r="A1512" s="11" t="s">
        <v>94</v>
      </c>
      <c r="B1512" s="11">
        <v>2018</v>
      </c>
      <c r="C1512" s="11">
        <v>12</v>
      </c>
      <c r="D1512" s="11" t="s">
        <v>95</v>
      </c>
      <c r="E1512" s="11" t="s">
        <v>96</v>
      </c>
      <c r="F1512" s="11" t="s">
        <v>700</v>
      </c>
      <c r="G1512" s="11" t="s">
        <v>241</v>
      </c>
      <c r="H1512" s="11" t="s">
        <v>98</v>
      </c>
      <c r="I1512" s="11" t="s">
        <v>406</v>
      </c>
      <c r="J1512" s="11" t="s">
        <v>99</v>
      </c>
      <c r="K1512" s="11" t="s">
        <v>71</v>
      </c>
      <c r="L1512" s="11" t="s">
        <v>199</v>
      </c>
      <c r="M1512" s="11" t="s">
        <v>101</v>
      </c>
      <c r="N1512" s="11">
        <v>58</v>
      </c>
      <c r="O1512" s="11">
        <v>2019</v>
      </c>
      <c r="P1512" s="11" t="s">
        <v>112</v>
      </c>
      <c r="Q1512" s="11" t="s">
        <v>112</v>
      </c>
      <c r="R1512" s="11" t="s">
        <v>241</v>
      </c>
      <c r="S1512" s="11" t="s">
        <v>104</v>
      </c>
      <c r="T1512" s="11">
        <v>1790</v>
      </c>
      <c r="U1512" s="11" t="str">
        <f>IF(ISERROR(VLOOKUP(I1512,'BACK INFO'!F:F,1,0)),IF(ISERROR(VLOOKUP(I1512,'BACK INFO'!H:H,1,0)),K1512,'BACK INFO'!$H$1),'BACK INFO'!$G$1)</f>
        <v>HOLLY SALES INC.</v>
      </c>
    </row>
    <row r="1513" spans="1:21" s="11" customFormat="1" x14ac:dyDescent="0.35">
      <c r="A1513" s="11" t="s">
        <v>94</v>
      </c>
      <c r="B1513" s="11">
        <v>2018</v>
      </c>
      <c r="C1513" s="11">
        <v>12</v>
      </c>
      <c r="D1513" s="11" t="s">
        <v>95</v>
      </c>
      <c r="E1513" s="11" t="s">
        <v>96</v>
      </c>
      <c r="F1513" s="11" t="s">
        <v>700</v>
      </c>
      <c r="G1513" s="11" t="s">
        <v>241</v>
      </c>
      <c r="H1513" s="11" t="s">
        <v>98</v>
      </c>
      <c r="I1513" s="11" t="s">
        <v>406</v>
      </c>
      <c r="J1513" s="11" t="s">
        <v>99</v>
      </c>
      <c r="K1513" s="11" t="s">
        <v>71</v>
      </c>
      <c r="L1513" s="11" t="s">
        <v>164</v>
      </c>
      <c r="M1513" s="11" t="s">
        <v>101</v>
      </c>
      <c r="N1513" s="11">
        <v>55</v>
      </c>
      <c r="O1513" s="11">
        <v>2019</v>
      </c>
      <c r="P1513" s="11" t="s">
        <v>112</v>
      </c>
      <c r="Q1513" s="11" t="s">
        <v>112</v>
      </c>
      <c r="R1513" s="11" t="s">
        <v>241</v>
      </c>
      <c r="S1513" s="11" t="s">
        <v>104</v>
      </c>
      <c r="T1513" s="11">
        <v>1583</v>
      </c>
      <c r="U1513" s="11" t="str">
        <f>IF(ISERROR(VLOOKUP(I1513,'BACK INFO'!F:F,1,0)),IF(ISERROR(VLOOKUP(I1513,'BACK INFO'!H:H,1,0)),K1513,'BACK INFO'!$H$1),'BACK INFO'!$G$1)</f>
        <v>HOLLY SALES INC.</v>
      </c>
    </row>
    <row r="1514" spans="1:21" s="11" customFormat="1" x14ac:dyDescent="0.35">
      <c r="A1514" s="11" t="s">
        <v>94</v>
      </c>
      <c r="B1514" s="11">
        <v>2018</v>
      </c>
      <c r="C1514" s="11">
        <v>12</v>
      </c>
      <c r="D1514" s="11" t="s">
        <v>95</v>
      </c>
      <c r="E1514" s="11" t="s">
        <v>96</v>
      </c>
      <c r="F1514" s="11" t="s">
        <v>700</v>
      </c>
      <c r="G1514" s="11" t="s">
        <v>241</v>
      </c>
      <c r="H1514" s="11" t="s">
        <v>98</v>
      </c>
      <c r="I1514" s="11" t="s">
        <v>406</v>
      </c>
      <c r="J1514" s="11" t="s">
        <v>99</v>
      </c>
      <c r="K1514" s="11" t="s">
        <v>71</v>
      </c>
      <c r="L1514" s="11" t="s">
        <v>220</v>
      </c>
      <c r="M1514" s="11" t="s">
        <v>101</v>
      </c>
      <c r="N1514" s="11">
        <v>55</v>
      </c>
      <c r="O1514" s="11">
        <v>2019</v>
      </c>
      <c r="P1514" s="11" t="s">
        <v>112</v>
      </c>
      <c r="Q1514" s="11" t="s">
        <v>112</v>
      </c>
      <c r="R1514" s="11" t="s">
        <v>241</v>
      </c>
      <c r="S1514" s="11" t="s">
        <v>104</v>
      </c>
      <c r="T1514" s="11">
        <v>1586</v>
      </c>
      <c r="U1514" s="11" t="str">
        <f>IF(ISERROR(VLOOKUP(I1514,'BACK INFO'!F:F,1,0)),IF(ISERROR(VLOOKUP(I1514,'BACK INFO'!H:H,1,0)),K1514,'BACK INFO'!$H$1),'BACK INFO'!$G$1)</f>
        <v>HOLLY SALES INC.</v>
      </c>
    </row>
    <row r="1515" spans="1:21" s="11" customFormat="1" x14ac:dyDescent="0.35">
      <c r="A1515" s="11" t="s">
        <v>94</v>
      </c>
      <c r="B1515" s="11">
        <v>2018</v>
      </c>
      <c r="C1515" s="11">
        <v>12</v>
      </c>
      <c r="D1515" s="11" t="s">
        <v>95</v>
      </c>
      <c r="E1515" s="11" t="s">
        <v>96</v>
      </c>
      <c r="F1515" s="11" t="s">
        <v>700</v>
      </c>
      <c r="G1515" s="11" t="s">
        <v>241</v>
      </c>
      <c r="H1515" s="11" t="s">
        <v>98</v>
      </c>
      <c r="I1515" s="11" t="s">
        <v>248</v>
      </c>
      <c r="J1515" s="11" t="s">
        <v>99</v>
      </c>
      <c r="K1515" s="11" t="s">
        <v>72</v>
      </c>
      <c r="L1515" s="11" t="s">
        <v>114</v>
      </c>
      <c r="M1515" s="11" t="s">
        <v>101</v>
      </c>
      <c r="N1515" s="11">
        <v>47</v>
      </c>
      <c r="O1515" s="11">
        <v>2019</v>
      </c>
      <c r="P1515" s="11" t="s">
        <v>112</v>
      </c>
      <c r="Q1515" s="11" t="s">
        <v>112</v>
      </c>
      <c r="R1515" s="11" t="s">
        <v>241</v>
      </c>
      <c r="S1515" s="11" t="s">
        <v>104</v>
      </c>
      <c r="T1515" s="11">
        <v>1553</v>
      </c>
      <c r="U1515" s="11" t="str">
        <f>IF(ISERROR(VLOOKUP(I1515,'BACK INFO'!F:F,1,0)),IF(ISERROR(VLOOKUP(I1515,'BACK INFO'!H:H,1,0)),K1515,'BACK INFO'!$H$1),'BACK INFO'!$G$1)</f>
        <v>BILL MILLER AND COMPANY</v>
      </c>
    </row>
    <row r="1516" spans="1:21" s="11" customFormat="1" x14ac:dyDescent="0.35">
      <c r="A1516" s="11" t="s">
        <v>94</v>
      </c>
      <c r="B1516" s="11">
        <v>2018</v>
      </c>
      <c r="C1516" s="11">
        <v>12</v>
      </c>
      <c r="D1516" s="11" t="s">
        <v>95</v>
      </c>
      <c r="E1516" s="11" t="s">
        <v>96</v>
      </c>
      <c r="F1516" s="11" t="s">
        <v>700</v>
      </c>
      <c r="G1516" s="11" t="s">
        <v>241</v>
      </c>
      <c r="H1516" s="11" t="s">
        <v>98</v>
      </c>
      <c r="I1516" s="11" t="s">
        <v>60</v>
      </c>
      <c r="J1516" s="11" t="s">
        <v>99</v>
      </c>
      <c r="K1516" s="11" t="s">
        <v>54</v>
      </c>
      <c r="L1516" s="11" t="s">
        <v>100</v>
      </c>
      <c r="M1516" s="11" t="s">
        <v>101</v>
      </c>
      <c r="N1516" s="11">
        <v>908</v>
      </c>
      <c r="O1516" s="11">
        <v>2019</v>
      </c>
      <c r="P1516" s="11" t="s">
        <v>112</v>
      </c>
      <c r="Q1516" s="11" t="s">
        <v>112</v>
      </c>
      <c r="R1516" s="11" t="s">
        <v>241</v>
      </c>
      <c r="S1516" s="11" t="s">
        <v>104</v>
      </c>
      <c r="T1516" s="11">
        <v>29206.000000000011</v>
      </c>
      <c r="U1516" s="11" t="str">
        <f>IF(ISERROR(VLOOKUP(I1516,'BACK INFO'!F:F,1,0)),IF(ISERROR(VLOOKUP(I1516,'BACK INFO'!H:H,1,0)),K1516,'BACK INFO'!$H$1),'BACK INFO'!$G$1)</f>
        <v>PAIGE ALYSE STRAUGHAN</v>
      </c>
    </row>
    <row r="1517" spans="1:21" s="11" customFormat="1" x14ac:dyDescent="0.35">
      <c r="A1517" s="11" t="s">
        <v>94</v>
      </c>
      <c r="B1517" s="11">
        <v>2018</v>
      </c>
      <c r="C1517" s="11">
        <v>12</v>
      </c>
      <c r="D1517" s="11" t="s">
        <v>95</v>
      </c>
      <c r="E1517" s="11" t="s">
        <v>96</v>
      </c>
      <c r="F1517" s="11" t="s">
        <v>700</v>
      </c>
      <c r="G1517" s="11" t="s">
        <v>241</v>
      </c>
      <c r="H1517" s="11" t="s">
        <v>98</v>
      </c>
      <c r="I1517" s="11" t="s">
        <v>126</v>
      </c>
      <c r="J1517" s="11" t="s">
        <v>99</v>
      </c>
      <c r="K1517" s="11" t="s">
        <v>73</v>
      </c>
      <c r="L1517" s="11" t="s">
        <v>127</v>
      </c>
      <c r="M1517" s="11" t="s">
        <v>101</v>
      </c>
      <c r="N1517" s="11">
        <v>33</v>
      </c>
      <c r="O1517" s="11">
        <v>2019</v>
      </c>
      <c r="P1517" s="11" t="s">
        <v>112</v>
      </c>
      <c r="Q1517" s="11" t="s">
        <v>112</v>
      </c>
      <c r="R1517" s="11" t="s">
        <v>241</v>
      </c>
      <c r="S1517" s="11" t="s">
        <v>104</v>
      </c>
      <c r="T1517" s="11">
        <v>1379</v>
      </c>
      <c r="U1517" s="11" t="str">
        <f>IF(ISERROR(VLOOKUP(I1517,'BACK INFO'!F:F,1,0)),IF(ISERROR(VLOOKUP(I1517,'BACK INFO'!H:H,1,0)),K1517,'BACK INFO'!$H$1),'BACK INFO'!$G$1)</f>
        <v>PHYLLIS POSNER</v>
      </c>
    </row>
    <row r="1518" spans="1:21" s="11" customFormat="1" x14ac:dyDescent="0.35">
      <c r="A1518" s="11" t="s">
        <v>94</v>
      </c>
      <c r="B1518" s="11">
        <v>2018</v>
      </c>
      <c r="C1518" s="11">
        <v>12</v>
      </c>
      <c r="D1518" s="11" t="s">
        <v>95</v>
      </c>
      <c r="E1518" s="11" t="s">
        <v>96</v>
      </c>
      <c r="F1518" s="11" t="s">
        <v>700</v>
      </c>
      <c r="G1518" s="11" t="s">
        <v>241</v>
      </c>
      <c r="H1518" s="11" t="s">
        <v>98</v>
      </c>
      <c r="I1518" s="11" t="s">
        <v>322</v>
      </c>
      <c r="J1518" s="11" t="s">
        <v>99</v>
      </c>
      <c r="K1518" s="11" t="s">
        <v>75</v>
      </c>
      <c r="L1518" s="11" t="s">
        <v>127</v>
      </c>
      <c r="M1518" s="11" t="s">
        <v>101</v>
      </c>
      <c r="N1518" s="11">
        <v>48</v>
      </c>
      <c r="O1518" s="11">
        <v>2019</v>
      </c>
      <c r="P1518" s="11" t="s">
        <v>112</v>
      </c>
      <c r="Q1518" s="11" t="s">
        <v>112</v>
      </c>
      <c r="R1518" s="11" t="s">
        <v>241</v>
      </c>
      <c r="S1518" s="11" t="s">
        <v>104</v>
      </c>
      <c r="T1518" s="11">
        <v>1419.3000000000002</v>
      </c>
      <c r="U1518" s="11" t="str">
        <f>IF(ISERROR(VLOOKUP(I1518,'BACK INFO'!F:F,1,0)),IF(ISERROR(VLOOKUP(I1518,'BACK INFO'!H:H,1,0)),K1518,'BACK INFO'!$H$1),'BACK INFO'!$G$1)</f>
        <v>LAURA BONG</v>
      </c>
    </row>
    <row r="1519" spans="1:21" s="11" customFormat="1" x14ac:dyDescent="0.35">
      <c r="A1519" s="11" t="s">
        <v>94</v>
      </c>
      <c r="B1519" s="11">
        <v>2018</v>
      </c>
      <c r="C1519" s="11">
        <v>12</v>
      </c>
      <c r="D1519" s="11" t="s">
        <v>95</v>
      </c>
      <c r="E1519" s="11" t="s">
        <v>96</v>
      </c>
      <c r="F1519" s="11" t="s">
        <v>700</v>
      </c>
      <c r="G1519" s="11" t="s">
        <v>241</v>
      </c>
      <c r="H1519" s="11" t="s">
        <v>98</v>
      </c>
      <c r="I1519" s="11" t="s">
        <v>264</v>
      </c>
      <c r="J1519" s="11" t="s">
        <v>99</v>
      </c>
      <c r="K1519" s="11" t="s">
        <v>72</v>
      </c>
      <c r="L1519" s="11" t="s">
        <v>114</v>
      </c>
      <c r="M1519" s="11" t="s">
        <v>101</v>
      </c>
      <c r="N1519" s="11">
        <v>100</v>
      </c>
      <c r="O1519" s="11">
        <v>2019</v>
      </c>
      <c r="P1519" s="11" t="s">
        <v>112</v>
      </c>
      <c r="Q1519" s="11" t="s">
        <v>112</v>
      </c>
      <c r="R1519" s="11" t="s">
        <v>241</v>
      </c>
      <c r="S1519" s="11" t="s">
        <v>104</v>
      </c>
      <c r="T1519" s="11">
        <v>3339</v>
      </c>
      <c r="U1519" s="11" t="str">
        <f>IF(ISERROR(VLOOKUP(I1519,'BACK INFO'!F:F,1,0)),IF(ISERROR(VLOOKUP(I1519,'BACK INFO'!H:H,1,0)),K1519,'BACK INFO'!$H$1),'BACK INFO'!$G$1)</f>
        <v>BILL MILLER AND COMPANY</v>
      </c>
    </row>
    <row r="1520" spans="1:21" s="11" customFormat="1" x14ac:dyDescent="0.35">
      <c r="A1520" s="11" t="s">
        <v>94</v>
      </c>
      <c r="B1520" s="11">
        <v>2018</v>
      </c>
      <c r="C1520" s="11">
        <v>12</v>
      </c>
      <c r="D1520" s="11" t="s">
        <v>95</v>
      </c>
      <c r="E1520" s="11" t="s">
        <v>96</v>
      </c>
      <c r="F1520" s="11" t="s">
        <v>700</v>
      </c>
      <c r="G1520" s="11" t="s">
        <v>241</v>
      </c>
      <c r="H1520" s="11" t="s">
        <v>98</v>
      </c>
      <c r="I1520" s="11" t="s">
        <v>147</v>
      </c>
      <c r="J1520" s="11" t="s">
        <v>99</v>
      </c>
      <c r="K1520" s="11" t="s">
        <v>75</v>
      </c>
      <c r="L1520" s="11" t="s">
        <v>131</v>
      </c>
      <c r="M1520" s="11" t="s">
        <v>101</v>
      </c>
      <c r="N1520" s="11">
        <v>50</v>
      </c>
      <c r="O1520" s="11">
        <v>2019</v>
      </c>
      <c r="P1520" s="11" t="s">
        <v>112</v>
      </c>
      <c r="Q1520" s="11" t="s">
        <v>112</v>
      </c>
      <c r="R1520" s="11" t="s">
        <v>241</v>
      </c>
      <c r="S1520" s="11" t="s">
        <v>104</v>
      </c>
      <c r="T1520" s="11">
        <v>1528</v>
      </c>
      <c r="U1520" s="11" t="str">
        <f>IF(ISERROR(VLOOKUP(I1520,'BACK INFO'!F:F,1,0)),IF(ISERROR(VLOOKUP(I1520,'BACK INFO'!H:H,1,0)),K1520,'BACK INFO'!$H$1),'BACK INFO'!$G$1)</f>
        <v>LAURA BONG</v>
      </c>
    </row>
    <row r="1521" spans="1:21" s="11" customFormat="1" x14ac:dyDescent="0.35">
      <c r="A1521" s="11" t="s">
        <v>94</v>
      </c>
      <c r="B1521" s="11">
        <v>2018</v>
      </c>
      <c r="C1521" s="11">
        <v>12</v>
      </c>
      <c r="D1521" s="11" t="s">
        <v>95</v>
      </c>
      <c r="E1521" s="11" t="s">
        <v>96</v>
      </c>
      <c r="F1521" s="11" t="s">
        <v>700</v>
      </c>
      <c r="G1521" s="11" t="s">
        <v>241</v>
      </c>
      <c r="H1521" s="11" t="s">
        <v>98</v>
      </c>
      <c r="I1521" s="11" t="s">
        <v>288</v>
      </c>
      <c r="J1521" s="11" t="s">
        <v>99</v>
      </c>
      <c r="K1521" s="11" t="s">
        <v>70</v>
      </c>
      <c r="L1521" s="11" t="s">
        <v>157</v>
      </c>
      <c r="M1521" s="11" t="s">
        <v>101</v>
      </c>
      <c r="N1521" s="11">
        <v>92</v>
      </c>
      <c r="O1521" s="11">
        <v>2019</v>
      </c>
      <c r="P1521" s="11" t="s">
        <v>112</v>
      </c>
      <c r="Q1521" s="11" t="s">
        <v>112</v>
      </c>
      <c r="R1521" s="11" t="s">
        <v>241</v>
      </c>
      <c r="S1521" s="11" t="s">
        <v>104</v>
      </c>
      <c r="T1521" s="11">
        <v>2640</v>
      </c>
      <c r="U1521" s="11" t="str">
        <f>IF(ISERROR(VLOOKUP(I1521,'BACK INFO'!F:F,1,0)),IF(ISERROR(VLOOKUP(I1521,'BACK INFO'!H:H,1,0)),K1521,'BACK INFO'!$H$1),'BACK INFO'!$G$1)</f>
        <v>JUDITH ANN DEAL</v>
      </c>
    </row>
    <row r="1522" spans="1:21" s="11" customFormat="1" x14ac:dyDescent="0.35">
      <c r="A1522" s="11" t="s">
        <v>94</v>
      </c>
      <c r="B1522" s="11">
        <v>2018</v>
      </c>
      <c r="C1522" s="11">
        <v>12</v>
      </c>
      <c r="D1522" s="11" t="s">
        <v>95</v>
      </c>
      <c r="E1522" s="11" t="s">
        <v>96</v>
      </c>
      <c r="F1522" s="11" t="s">
        <v>700</v>
      </c>
      <c r="G1522" s="11" t="s">
        <v>241</v>
      </c>
      <c r="H1522" s="11" t="s">
        <v>98</v>
      </c>
      <c r="I1522" s="11" t="s">
        <v>289</v>
      </c>
      <c r="J1522" s="11" t="s">
        <v>99</v>
      </c>
      <c r="K1522" s="11" t="s">
        <v>70</v>
      </c>
      <c r="L1522" s="11" t="s">
        <v>157</v>
      </c>
      <c r="M1522" s="11" t="s">
        <v>101</v>
      </c>
      <c r="N1522" s="11">
        <v>60</v>
      </c>
      <c r="O1522" s="11">
        <v>2019</v>
      </c>
      <c r="P1522" s="11" t="s">
        <v>112</v>
      </c>
      <c r="Q1522" s="11" t="s">
        <v>112</v>
      </c>
      <c r="R1522" s="11" t="s">
        <v>241</v>
      </c>
      <c r="S1522" s="11" t="s">
        <v>104</v>
      </c>
      <c r="T1522" s="11">
        <v>1876</v>
      </c>
      <c r="U1522" s="11" t="str">
        <f>IF(ISERROR(VLOOKUP(I1522,'BACK INFO'!F:F,1,0)),IF(ISERROR(VLOOKUP(I1522,'BACK INFO'!H:H,1,0)),K1522,'BACK INFO'!$H$1),'BACK INFO'!$G$1)</f>
        <v>JUDITH ANN DEAL</v>
      </c>
    </row>
    <row r="1523" spans="1:21" s="11" customFormat="1" x14ac:dyDescent="0.35">
      <c r="A1523" s="11" t="s">
        <v>94</v>
      </c>
      <c r="B1523" s="11">
        <v>2018</v>
      </c>
      <c r="C1523" s="11">
        <v>12</v>
      </c>
      <c r="D1523" s="11" t="s">
        <v>95</v>
      </c>
      <c r="E1523" s="11" t="s">
        <v>96</v>
      </c>
      <c r="F1523" s="11" t="s">
        <v>700</v>
      </c>
      <c r="G1523" s="11" t="s">
        <v>241</v>
      </c>
      <c r="H1523" s="11" t="s">
        <v>98</v>
      </c>
      <c r="I1523" s="11" t="s">
        <v>128</v>
      </c>
      <c r="J1523" s="11" t="s">
        <v>120</v>
      </c>
      <c r="K1523" s="11" t="s">
        <v>68</v>
      </c>
      <c r="L1523" s="11" t="s">
        <v>129</v>
      </c>
      <c r="M1523" s="11" t="s">
        <v>122</v>
      </c>
      <c r="N1523" s="11">
        <v>16</v>
      </c>
      <c r="O1523" s="11">
        <v>2019</v>
      </c>
      <c r="P1523" s="11" t="s">
        <v>112</v>
      </c>
      <c r="Q1523" s="11" t="s">
        <v>112</v>
      </c>
      <c r="R1523" s="11" t="s">
        <v>241</v>
      </c>
      <c r="S1523" s="11" t="s">
        <v>104</v>
      </c>
      <c r="T1523" s="11">
        <v>541.09538822494335</v>
      </c>
      <c r="U1523" s="11" t="str">
        <f>IF(ISERROR(VLOOKUP(I1523,'BACK INFO'!F:F,1,0)),IF(ISERROR(VLOOKUP(I1523,'BACK INFO'!H:H,1,0)),K1523,'BACK INFO'!$H$1),'BACK INFO'!$G$1)</f>
        <v>STEPHANIE VITALI</v>
      </c>
    </row>
    <row r="1524" spans="1:21" s="11" customFormat="1" x14ac:dyDescent="0.35">
      <c r="A1524" s="11" t="s">
        <v>94</v>
      </c>
      <c r="B1524" s="11">
        <v>2018</v>
      </c>
      <c r="C1524" s="11">
        <v>12</v>
      </c>
      <c r="D1524" s="11" t="s">
        <v>95</v>
      </c>
      <c r="E1524" s="11" t="s">
        <v>96</v>
      </c>
      <c r="F1524" s="11" t="s">
        <v>700</v>
      </c>
      <c r="G1524" s="11" t="s">
        <v>241</v>
      </c>
      <c r="H1524" s="11" t="s">
        <v>98</v>
      </c>
      <c r="I1524" s="11" t="s">
        <v>457</v>
      </c>
      <c r="J1524" s="11" t="s">
        <v>99</v>
      </c>
      <c r="K1524" s="11" t="s">
        <v>71</v>
      </c>
      <c r="L1524" s="11" t="s">
        <v>310</v>
      </c>
      <c r="M1524" s="11" t="s">
        <v>101</v>
      </c>
      <c r="N1524" s="11">
        <v>903</v>
      </c>
      <c r="O1524" s="11">
        <v>2019</v>
      </c>
      <c r="P1524" s="11" t="s">
        <v>112</v>
      </c>
      <c r="Q1524" s="11" t="s">
        <v>112</v>
      </c>
      <c r="R1524" s="11" t="s">
        <v>241</v>
      </c>
      <c r="S1524" s="11" t="s">
        <v>104</v>
      </c>
      <c r="T1524" s="11">
        <v>27760.080000000049</v>
      </c>
      <c r="U1524" s="11" t="str">
        <f>IF(ISERROR(VLOOKUP(I1524,'BACK INFO'!F:F,1,0)),IF(ISERROR(VLOOKUP(I1524,'BACK INFO'!H:H,1,0)),K1524,'BACK INFO'!$H$1),'BACK INFO'!$G$1)</f>
        <v>HOLLY SALES INC.</v>
      </c>
    </row>
    <row r="1525" spans="1:21" s="11" customFormat="1" x14ac:dyDescent="0.35">
      <c r="A1525" s="11" t="s">
        <v>94</v>
      </c>
      <c r="B1525" s="11">
        <v>2018</v>
      </c>
      <c r="C1525" s="11">
        <v>12</v>
      </c>
      <c r="D1525" s="11" t="s">
        <v>95</v>
      </c>
      <c r="E1525" s="11" t="s">
        <v>96</v>
      </c>
      <c r="F1525" s="11" t="s">
        <v>700</v>
      </c>
      <c r="G1525" s="11" t="s">
        <v>241</v>
      </c>
      <c r="H1525" s="11" t="s">
        <v>98</v>
      </c>
      <c r="I1525" s="11" t="s">
        <v>363</v>
      </c>
      <c r="J1525" s="11" t="s">
        <v>99</v>
      </c>
      <c r="K1525" s="11" t="s">
        <v>72</v>
      </c>
      <c r="L1525" s="11" t="s">
        <v>364</v>
      </c>
      <c r="M1525" s="11" t="s">
        <v>101</v>
      </c>
      <c r="N1525" s="11">
        <v>103</v>
      </c>
      <c r="O1525" s="11">
        <v>2019</v>
      </c>
      <c r="P1525" s="11" t="s">
        <v>112</v>
      </c>
      <c r="Q1525" s="11" t="s">
        <v>112</v>
      </c>
      <c r="R1525" s="11" t="s">
        <v>241</v>
      </c>
      <c r="S1525" s="11" t="s">
        <v>104</v>
      </c>
      <c r="T1525" s="11">
        <v>3029</v>
      </c>
      <c r="U1525" s="11" t="str">
        <f>IF(ISERROR(VLOOKUP(I1525,'BACK INFO'!F:F,1,0)),IF(ISERROR(VLOOKUP(I1525,'BACK INFO'!H:H,1,0)),K1525,'BACK INFO'!$H$1),'BACK INFO'!$G$1)</f>
        <v>BILL MILLER AND COMPANY</v>
      </c>
    </row>
    <row r="1526" spans="1:21" s="11" customFormat="1" x14ac:dyDescent="0.35">
      <c r="A1526" s="11" t="s">
        <v>94</v>
      </c>
      <c r="B1526" s="11">
        <v>2018</v>
      </c>
      <c r="C1526" s="11">
        <v>12</v>
      </c>
      <c r="D1526" s="11" t="s">
        <v>95</v>
      </c>
      <c r="E1526" s="11" t="s">
        <v>96</v>
      </c>
      <c r="F1526" s="11" t="s">
        <v>700</v>
      </c>
      <c r="G1526" s="11" t="s">
        <v>241</v>
      </c>
      <c r="H1526" s="11" t="s">
        <v>98</v>
      </c>
      <c r="I1526" s="11" t="s">
        <v>323</v>
      </c>
      <c r="J1526" s="11" t="s">
        <v>120</v>
      </c>
      <c r="K1526" s="11" t="s">
        <v>69</v>
      </c>
      <c r="L1526" s="11" t="s">
        <v>143</v>
      </c>
      <c r="M1526" s="11" t="s">
        <v>122</v>
      </c>
      <c r="N1526" s="11">
        <v>47</v>
      </c>
      <c r="O1526" s="11">
        <v>2019</v>
      </c>
      <c r="P1526" s="11" t="s">
        <v>112</v>
      </c>
      <c r="Q1526" s="11" t="s">
        <v>112</v>
      </c>
      <c r="R1526" s="11" t="s">
        <v>241</v>
      </c>
      <c r="S1526" s="11" t="s">
        <v>104</v>
      </c>
      <c r="T1526" s="11">
        <v>1258.8899479433976</v>
      </c>
      <c r="U1526" s="11" t="str">
        <f>IF(ISERROR(VLOOKUP(I1526,'BACK INFO'!F:F,1,0)),IF(ISERROR(VLOOKUP(I1526,'BACK INFO'!H:H,1,0)),K1526,'BACK INFO'!$H$1),'BACK INFO'!$G$1)</f>
        <v>JULIE BERTRAND</v>
      </c>
    </row>
    <row r="1527" spans="1:21" s="11" customFormat="1" x14ac:dyDescent="0.35">
      <c r="A1527" s="11" t="s">
        <v>94</v>
      </c>
      <c r="B1527" s="11">
        <v>2018</v>
      </c>
      <c r="C1527" s="11">
        <v>12</v>
      </c>
      <c r="D1527" s="11" t="s">
        <v>95</v>
      </c>
      <c r="E1527" s="11" t="s">
        <v>96</v>
      </c>
      <c r="F1527" s="11" t="s">
        <v>700</v>
      </c>
      <c r="G1527" s="11" t="s">
        <v>241</v>
      </c>
      <c r="H1527" s="11" t="s">
        <v>98</v>
      </c>
      <c r="I1527" s="11" t="s">
        <v>365</v>
      </c>
      <c r="J1527" s="11" t="s">
        <v>99</v>
      </c>
      <c r="K1527" s="11" t="s">
        <v>67</v>
      </c>
      <c r="L1527" s="11" t="s">
        <v>135</v>
      </c>
      <c r="M1527" s="11" t="s">
        <v>101</v>
      </c>
      <c r="N1527" s="11">
        <v>958</v>
      </c>
      <c r="O1527" s="11">
        <v>2019</v>
      </c>
      <c r="P1527" s="11" t="s">
        <v>112</v>
      </c>
      <c r="Q1527" s="11" t="s">
        <v>112</v>
      </c>
      <c r="R1527" s="11" t="s">
        <v>241</v>
      </c>
      <c r="S1527" s="11" t="s">
        <v>104</v>
      </c>
      <c r="T1527" s="11">
        <v>27197</v>
      </c>
      <c r="U1527" s="11" t="str">
        <f>IF(ISERROR(VLOOKUP(I1527,'BACK INFO'!F:F,1,0)),IF(ISERROR(VLOOKUP(I1527,'BACK INFO'!H:H,1,0)),K1527,'BACK INFO'!$H$1),'BACK INFO'!$G$1)</f>
        <v>ANITA M. HOPKINS</v>
      </c>
    </row>
    <row r="1528" spans="1:21" s="11" customFormat="1" x14ac:dyDescent="0.35">
      <c r="A1528" s="11" t="s">
        <v>94</v>
      </c>
      <c r="B1528" s="11">
        <v>2018</v>
      </c>
      <c r="C1528" s="11">
        <v>12</v>
      </c>
      <c r="D1528" s="11" t="s">
        <v>95</v>
      </c>
      <c r="E1528" s="11" t="s">
        <v>96</v>
      </c>
      <c r="F1528" s="11" t="s">
        <v>700</v>
      </c>
      <c r="G1528" s="11" t="s">
        <v>241</v>
      </c>
      <c r="H1528" s="11" t="s">
        <v>98</v>
      </c>
      <c r="I1528" s="11" t="s">
        <v>162</v>
      </c>
      <c r="J1528" s="11" t="s">
        <v>99</v>
      </c>
      <c r="K1528" s="11" t="s">
        <v>72</v>
      </c>
      <c r="L1528" s="11" t="s">
        <v>114</v>
      </c>
      <c r="M1528" s="11" t="s">
        <v>101</v>
      </c>
      <c r="N1528" s="11">
        <v>114</v>
      </c>
      <c r="O1528" s="11">
        <v>2019</v>
      </c>
      <c r="P1528" s="11" t="s">
        <v>112</v>
      </c>
      <c r="Q1528" s="11" t="s">
        <v>112</v>
      </c>
      <c r="R1528" s="11" t="s">
        <v>241</v>
      </c>
      <c r="S1528" s="11" t="s">
        <v>104</v>
      </c>
      <c r="T1528" s="11">
        <v>3428</v>
      </c>
      <c r="U1528" s="11" t="str">
        <f>IF(ISERROR(VLOOKUP(I1528,'BACK INFO'!F:F,1,0)),IF(ISERROR(VLOOKUP(I1528,'BACK INFO'!H:H,1,0)),K1528,'BACK INFO'!$H$1),'BACK INFO'!$G$1)</f>
        <v>BILL MILLER AND COMPANY</v>
      </c>
    </row>
    <row r="1529" spans="1:21" s="11" customFormat="1" x14ac:dyDescent="0.35">
      <c r="A1529" s="11" t="s">
        <v>94</v>
      </c>
      <c r="B1529" s="11">
        <v>2018</v>
      </c>
      <c r="C1529" s="11">
        <v>12</v>
      </c>
      <c r="D1529" s="11" t="s">
        <v>95</v>
      </c>
      <c r="E1529" s="11" t="s">
        <v>96</v>
      </c>
      <c r="F1529" s="11" t="s">
        <v>700</v>
      </c>
      <c r="G1529" s="11" t="s">
        <v>241</v>
      </c>
      <c r="H1529" s="11" t="s">
        <v>98</v>
      </c>
      <c r="I1529" s="11" t="s">
        <v>290</v>
      </c>
      <c r="J1529" s="11" t="s">
        <v>99</v>
      </c>
      <c r="K1529" s="11" t="s">
        <v>72</v>
      </c>
      <c r="L1529" s="11" t="s">
        <v>114</v>
      </c>
      <c r="M1529" s="11" t="s">
        <v>101</v>
      </c>
      <c r="N1529" s="11">
        <v>29</v>
      </c>
      <c r="O1529" s="11">
        <v>2019</v>
      </c>
      <c r="P1529" s="11" t="s">
        <v>112</v>
      </c>
      <c r="Q1529" s="11" t="s">
        <v>112</v>
      </c>
      <c r="R1529" s="11" t="s">
        <v>241</v>
      </c>
      <c r="S1529" s="11" t="s">
        <v>104</v>
      </c>
      <c r="T1529" s="11">
        <v>922</v>
      </c>
      <c r="U1529" s="11" t="str">
        <f>IF(ISERROR(VLOOKUP(I1529,'BACK INFO'!F:F,1,0)),IF(ISERROR(VLOOKUP(I1529,'BACK INFO'!H:H,1,0)),K1529,'BACK INFO'!$H$1),'BACK INFO'!$G$1)</f>
        <v>BILL MILLER AND COMPANY</v>
      </c>
    </row>
    <row r="1530" spans="1:21" s="11" customFormat="1" x14ac:dyDescent="0.35">
      <c r="A1530" s="11" t="s">
        <v>94</v>
      </c>
      <c r="B1530" s="11">
        <v>2018</v>
      </c>
      <c r="C1530" s="11">
        <v>12</v>
      </c>
      <c r="D1530" s="11" t="s">
        <v>95</v>
      </c>
      <c r="E1530" s="11" t="s">
        <v>96</v>
      </c>
      <c r="F1530" s="11" t="s">
        <v>700</v>
      </c>
      <c r="G1530" s="11" t="s">
        <v>241</v>
      </c>
      <c r="H1530" s="11" t="s">
        <v>98</v>
      </c>
      <c r="I1530" s="11" t="s">
        <v>148</v>
      </c>
      <c r="J1530" s="11" t="s">
        <v>99</v>
      </c>
      <c r="K1530" s="11" t="s">
        <v>71</v>
      </c>
      <c r="L1530" s="11" t="s">
        <v>149</v>
      </c>
      <c r="M1530" s="11" t="s">
        <v>101</v>
      </c>
      <c r="N1530" s="11">
        <v>313</v>
      </c>
      <c r="O1530" s="11">
        <v>2019</v>
      </c>
      <c r="P1530" s="11" t="s">
        <v>112</v>
      </c>
      <c r="Q1530" s="11" t="s">
        <v>112</v>
      </c>
      <c r="R1530" s="11" t="s">
        <v>241</v>
      </c>
      <c r="S1530" s="11" t="s">
        <v>104</v>
      </c>
      <c r="T1530" s="11">
        <v>9888</v>
      </c>
      <c r="U1530" s="11" t="str">
        <f>IF(ISERROR(VLOOKUP(I1530,'BACK INFO'!F:F,1,0)),IF(ISERROR(VLOOKUP(I1530,'BACK INFO'!H:H,1,0)),K1530,'BACK INFO'!$H$1),'BACK INFO'!$G$1)</f>
        <v>HOLLY SALES INC.</v>
      </c>
    </row>
    <row r="1531" spans="1:21" s="11" customFormat="1" x14ac:dyDescent="0.35">
      <c r="A1531" s="11" t="s">
        <v>94</v>
      </c>
      <c r="B1531" s="11">
        <v>2018</v>
      </c>
      <c r="C1531" s="11">
        <v>12</v>
      </c>
      <c r="D1531" s="11" t="s">
        <v>95</v>
      </c>
      <c r="E1531" s="11" t="s">
        <v>96</v>
      </c>
      <c r="F1531" s="11" t="s">
        <v>700</v>
      </c>
      <c r="G1531" s="11" t="s">
        <v>241</v>
      </c>
      <c r="H1531" s="11" t="s">
        <v>98</v>
      </c>
      <c r="I1531" s="11" t="s">
        <v>324</v>
      </c>
      <c r="J1531" s="11" t="s">
        <v>120</v>
      </c>
      <c r="K1531" s="11" t="s">
        <v>66</v>
      </c>
      <c r="L1531" s="11" t="s">
        <v>121</v>
      </c>
      <c r="M1531" s="11" t="s">
        <v>122</v>
      </c>
      <c r="N1531" s="11">
        <v>82</v>
      </c>
      <c r="O1531" s="11">
        <v>2019</v>
      </c>
      <c r="P1531" s="11" t="s">
        <v>112</v>
      </c>
      <c r="Q1531" s="11" t="s">
        <v>112</v>
      </c>
      <c r="R1531" s="11" t="s">
        <v>241</v>
      </c>
      <c r="S1531" s="11" t="s">
        <v>104</v>
      </c>
      <c r="T1531" s="11">
        <v>2519.2462790527179</v>
      </c>
      <c r="U1531" s="11" t="str">
        <f>IF(ISERROR(VLOOKUP(I1531,'BACK INFO'!F:F,1,0)),IF(ISERROR(VLOOKUP(I1531,'BACK INFO'!H:H,1,0)),K1531,'BACK INFO'!$H$1),'BACK INFO'!$G$1)</f>
        <v>SHOUTOUTAGENCY</v>
      </c>
    </row>
    <row r="1532" spans="1:21" s="11" customFormat="1" x14ac:dyDescent="0.35">
      <c r="A1532" s="11" t="s">
        <v>94</v>
      </c>
      <c r="B1532" s="11">
        <v>2018</v>
      </c>
      <c r="C1532" s="11">
        <v>12</v>
      </c>
      <c r="D1532" s="11" t="s">
        <v>95</v>
      </c>
      <c r="E1532" s="11" t="s">
        <v>96</v>
      </c>
      <c r="F1532" s="11" t="s">
        <v>700</v>
      </c>
      <c r="G1532" s="11" t="s">
        <v>241</v>
      </c>
      <c r="H1532" s="11" t="s">
        <v>98</v>
      </c>
      <c r="I1532" s="11" t="s">
        <v>458</v>
      </c>
      <c r="J1532" s="11" t="s">
        <v>99</v>
      </c>
      <c r="K1532" s="11" t="s">
        <v>72</v>
      </c>
      <c r="L1532" s="11" t="s">
        <v>459</v>
      </c>
      <c r="M1532" s="11" t="s">
        <v>101</v>
      </c>
      <c r="N1532" s="11">
        <v>270</v>
      </c>
      <c r="O1532" s="11">
        <v>2019</v>
      </c>
      <c r="P1532" s="11" t="s">
        <v>112</v>
      </c>
      <c r="Q1532" s="11" t="s">
        <v>112</v>
      </c>
      <c r="R1532" s="11" t="s">
        <v>241</v>
      </c>
      <c r="S1532" s="11" t="s">
        <v>104</v>
      </c>
      <c r="T1532" s="11">
        <v>8097</v>
      </c>
      <c r="U1532" s="11" t="str">
        <f>IF(ISERROR(VLOOKUP(I1532,'BACK INFO'!F:F,1,0)),IF(ISERROR(VLOOKUP(I1532,'BACK INFO'!H:H,1,0)),K1532,'BACK INFO'!$H$1),'BACK INFO'!$G$1)</f>
        <v>BILL MILLER AND COMPANY</v>
      </c>
    </row>
    <row r="1533" spans="1:21" s="11" customFormat="1" x14ac:dyDescent="0.35">
      <c r="A1533" s="11" t="s">
        <v>94</v>
      </c>
      <c r="B1533" s="11">
        <v>2018</v>
      </c>
      <c r="C1533" s="11">
        <v>12</v>
      </c>
      <c r="D1533" s="11" t="s">
        <v>95</v>
      </c>
      <c r="E1533" s="11" t="s">
        <v>96</v>
      </c>
      <c r="F1533" s="11" t="s">
        <v>700</v>
      </c>
      <c r="G1533" s="11" t="s">
        <v>241</v>
      </c>
      <c r="H1533" s="11" t="s">
        <v>98</v>
      </c>
      <c r="I1533" s="11" t="s">
        <v>252</v>
      </c>
      <c r="J1533" s="11" t="s">
        <v>99</v>
      </c>
      <c r="K1533" s="11" t="s">
        <v>70</v>
      </c>
      <c r="L1533" s="11" t="s">
        <v>157</v>
      </c>
      <c r="M1533" s="11" t="s">
        <v>101</v>
      </c>
      <c r="N1533" s="11">
        <v>170</v>
      </c>
      <c r="O1533" s="11">
        <v>2019</v>
      </c>
      <c r="P1533" s="11" t="s">
        <v>112</v>
      </c>
      <c r="Q1533" s="11" t="s">
        <v>112</v>
      </c>
      <c r="R1533" s="11" t="s">
        <v>241</v>
      </c>
      <c r="S1533" s="11" t="s">
        <v>104</v>
      </c>
      <c r="T1533" s="11">
        <v>5866</v>
      </c>
      <c r="U1533" s="11" t="str">
        <f>IF(ISERROR(VLOOKUP(I1533,'BACK INFO'!F:F,1,0)),IF(ISERROR(VLOOKUP(I1533,'BACK INFO'!H:H,1,0)),K1533,'BACK INFO'!$H$1),'BACK INFO'!$G$1)</f>
        <v>JUDITH ANN DEAL</v>
      </c>
    </row>
    <row r="1534" spans="1:21" s="11" customFormat="1" x14ac:dyDescent="0.35">
      <c r="A1534" s="11" t="s">
        <v>94</v>
      </c>
      <c r="B1534" s="11">
        <v>2018</v>
      </c>
      <c r="C1534" s="11">
        <v>12</v>
      </c>
      <c r="D1534" s="11" t="s">
        <v>95</v>
      </c>
      <c r="E1534" s="11" t="s">
        <v>96</v>
      </c>
      <c r="F1534" s="11" t="s">
        <v>700</v>
      </c>
      <c r="G1534" s="11" t="s">
        <v>241</v>
      </c>
      <c r="H1534" s="11" t="s">
        <v>98</v>
      </c>
      <c r="I1534" s="11" t="s">
        <v>225</v>
      </c>
      <c r="J1534" s="11" t="s">
        <v>99</v>
      </c>
      <c r="K1534" s="11" t="s">
        <v>70</v>
      </c>
      <c r="L1534" s="11" t="s">
        <v>157</v>
      </c>
      <c r="M1534" s="11" t="s">
        <v>101</v>
      </c>
      <c r="N1534" s="11">
        <v>27</v>
      </c>
      <c r="O1534" s="11">
        <v>2019</v>
      </c>
      <c r="P1534" s="11" t="s">
        <v>112</v>
      </c>
      <c r="Q1534" s="11" t="s">
        <v>112</v>
      </c>
      <c r="R1534" s="11" t="s">
        <v>241</v>
      </c>
      <c r="S1534" s="11" t="s">
        <v>104</v>
      </c>
      <c r="T1534" s="11">
        <v>840</v>
      </c>
      <c r="U1534" s="11" t="str">
        <f>IF(ISERROR(VLOOKUP(I1534,'BACK INFO'!F:F,1,0)),IF(ISERROR(VLOOKUP(I1534,'BACK INFO'!H:H,1,0)),K1534,'BACK INFO'!$H$1),'BACK INFO'!$G$1)</f>
        <v>JUDITH ANN DEAL</v>
      </c>
    </row>
    <row r="1535" spans="1:21" s="11" customFormat="1" x14ac:dyDescent="0.35">
      <c r="A1535" s="11" t="s">
        <v>94</v>
      </c>
      <c r="B1535" s="11">
        <v>2018</v>
      </c>
      <c r="C1535" s="11">
        <v>12</v>
      </c>
      <c r="D1535" s="11" t="s">
        <v>95</v>
      </c>
      <c r="E1535" s="11" t="s">
        <v>96</v>
      </c>
      <c r="F1535" s="11" t="s">
        <v>700</v>
      </c>
      <c r="G1535" s="11" t="s">
        <v>241</v>
      </c>
      <c r="H1535" s="11" t="s">
        <v>98</v>
      </c>
      <c r="I1535" s="11" t="s">
        <v>113</v>
      </c>
      <c r="J1535" s="11" t="s">
        <v>99</v>
      </c>
      <c r="K1535" s="11" t="s">
        <v>72</v>
      </c>
      <c r="L1535" s="11" t="s">
        <v>114</v>
      </c>
      <c r="M1535" s="11" t="s">
        <v>101</v>
      </c>
      <c r="N1535" s="11">
        <v>4</v>
      </c>
      <c r="O1535" s="11">
        <v>2019</v>
      </c>
      <c r="P1535" s="11" t="s">
        <v>112</v>
      </c>
      <c r="Q1535" s="11" t="s">
        <v>112</v>
      </c>
      <c r="R1535" s="11" t="s">
        <v>241</v>
      </c>
      <c r="S1535" s="11" t="s">
        <v>104</v>
      </c>
      <c r="T1535" s="11">
        <v>102</v>
      </c>
      <c r="U1535" s="11" t="str">
        <f>IF(ISERROR(VLOOKUP(I1535,'BACK INFO'!F:F,1,0)),IF(ISERROR(VLOOKUP(I1535,'BACK INFO'!H:H,1,0)),K1535,'BACK INFO'!$H$1),'BACK INFO'!$G$1)</f>
        <v>BILL MILLER AND COMPANY</v>
      </c>
    </row>
    <row r="1536" spans="1:21" s="11" customFormat="1" x14ac:dyDescent="0.35">
      <c r="A1536" s="11" t="s">
        <v>94</v>
      </c>
      <c r="B1536" s="11">
        <v>2018</v>
      </c>
      <c r="C1536" s="11">
        <v>12</v>
      </c>
      <c r="D1536" s="11" t="s">
        <v>95</v>
      </c>
      <c r="E1536" s="11" t="s">
        <v>96</v>
      </c>
      <c r="F1536" s="11" t="s">
        <v>700</v>
      </c>
      <c r="G1536" s="11" t="s">
        <v>241</v>
      </c>
      <c r="H1536" s="11" t="s">
        <v>98</v>
      </c>
      <c r="I1536" s="11" t="s">
        <v>226</v>
      </c>
      <c r="J1536" s="11" t="s">
        <v>99</v>
      </c>
      <c r="K1536" s="11" t="s">
        <v>71</v>
      </c>
      <c r="L1536" s="11" t="s">
        <v>227</v>
      </c>
      <c r="M1536" s="11" t="s">
        <v>101</v>
      </c>
      <c r="N1536" s="11">
        <v>888</v>
      </c>
      <c r="O1536" s="11">
        <v>2019</v>
      </c>
      <c r="P1536" s="11" t="s">
        <v>112</v>
      </c>
      <c r="Q1536" s="11" t="s">
        <v>112</v>
      </c>
      <c r="R1536" s="11" t="s">
        <v>241</v>
      </c>
      <c r="S1536" s="11" t="s">
        <v>104</v>
      </c>
      <c r="T1536" s="11">
        <v>24513.119999999933</v>
      </c>
      <c r="U1536" s="11" t="str">
        <f>IF(ISERROR(VLOOKUP(I1536,'BACK INFO'!F:F,1,0)),IF(ISERROR(VLOOKUP(I1536,'BACK INFO'!H:H,1,0)),K1536,'BACK INFO'!$H$1),'BACK INFO'!$G$1)</f>
        <v>HOLLY SALES INC.</v>
      </c>
    </row>
    <row r="1537" spans="1:21" s="11" customFormat="1" x14ac:dyDescent="0.35">
      <c r="A1537" s="11" t="s">
        <v>94</v>
      </c>
      <c r="B1537" s="11">
        <v>2018</v>
      </c>
      <c r="C1537" s="11">
        <v>12</v>
      </c>
      <c r="D1537" s="11" t="s">
        <v>95</v>
      </c>
      <c r="E1537" s="11" t="s">
        <v>96</v>
      </c>
      <c r="F1537" s="11" t="s">
        <v>700</v>
      </c>
      <c r="G1537" s="11" t="s">
        <v>241</v>
      </c>
      <c r="H1537" s="11" t="s">
        <v>98</v>
      </c>
      <c r="I1537" s="11" t="s">
        <v>407</v>
      </c>
      <c r="J1537" s="11" t="s">
        <v>99</v>
      </c>
      <c r="K1537" s="11" t="s">
        <v>72</v>
      </c>
      <c r="L1537" s="11" t="s">
        <v>114</v>
      </c>
      <c r="M1537" s="11" t="s">
        <v>101</v>
      </c>
      <c r="N1537" s="11">
        <v>80</v>
      </c>
      <c r="O1537" s="11">
        <v>2019</v>
      </c>
      <c r="P1537" s="11" t="s">
        <v>112</v>
      </c>
      <c r="Q1537" s="11" t="s">
        <v>112</v>
      </c>
      <c r="R1537" s="11" t="s">
        <v>241</v>
      </c>
      <c r="S1537" s="11" t="s">
        <v>104</v>
      </c>
      <c r="T1537" s="11">
        <v>2356</v>
      </c>
      <c r="U1537" s="11" t="str">
        <f>IF(ISERROR(VLOOKUP(I1537,'BACK INFO'!F:F,1,0)),IF(ISERROR(VLOOKUP(I1537,'BACK INFO'!H:H,1,0)),K1537,'BACK INFO'!$H$1),'BACK INFO'!$G$1)</f>
        <v>BILL MILLER AND COMPANY</v>
      </c>
    </row>
    <row r="1538" spans="1:21" s="11" customFormat="1" x14ac:dyDescent="0.35">
      <c r="A1538" s="11" t="s">
        <v>94</v>
      </c>
      <c r="B1538" s="11">
        <v>2018</v>
      </c>
      <c r="C1538" s="11">
        <v>12</v>
      </c>
      <c r="D1538" s="11" t="s">
        <v>95</v>
      </c>
      <c r="E1538" s="11" t="s">
        <v>96</v>
      </c>
      <c r="F1538" s="11" t="s">
        <v>700</v>
      </c>
      <c r="G1538" s="11" t="s">
        <v>241</v>
      </c>
      <c r="H1538" s="11" t="s">
        <v>98</v>
      </c>
      <c r="I1538" s="11" t="s">
        <v>62</v>
      </c>
      <c r="J1538" s="11" t="s">
        <v>99</v>
      </c>
      <c r="K1538" s="11" t="s">
        <v>54</v>
      </c>
      <c r="L1538" s="11" t="s">
        <v>165</v>
      </c>
      <c r="M1538" s="11" t="s">
        <v>101</v>
      </c>
      <c r="N1538" s="11">
        <v>163</v>
      </c>
      <c r="O1538" s="11">
        <v>2019</v>
      </c>
      <c r="P1538" s="11" t="s">
        <v>112</v>
      </c>
      <c r="Q1538" s="11" t="s">
        <v>112</v>
      </c>
      <c r="R1538" s="11" t="s">
        <v>241</v>
      </c>
      <c r="S1538" s="11" t="s">
        <v>104</v>
      </c>
      <c r="T1538" s="11">
        <v>4066.4800000000005</v>
      </c>
      <c r="U1538" s="11" t="str">
        <f>IF(ISERROR(VLOOKUP(I1538,'BACK INFO'!F:F,1,0)),IF(ISERROR(VLOOKUP(I1538,'BACK INFO'!H:H,1,0)),K1538,'BACK INFO'!$H$1),'BACK INFO'!$G$1)</f>
        <v>PAIGE ALYSE STRAUGHAN</v>
      </c>
    </row>
    <row r="1539" spans="1:21" s="11" customFormat="1" x14ac:dyDescent="0.35">
      <c r="A1539" s="11" t="s">
        <v>94</v>
      </c>
      <c r="B1539" s="11">
        <v>2018</v>
      </c>
      <c r="C1539" s="11">
        <v>12</v>
      </c>
      <c r="D1539" s="11" t="s">
        <v>95</v>
      </c>
      <c r="E1539" s="11" t="s">
        <v>96</v>
      </c>
      <c r="F1539" s="11" t="s">
        <v>700</v>
      </c>
      <c r="G1539" s="11" t="s">
        <v>241</v>
      </c>
      <c r="H1539" s="11" t="s">
        <v>98</v>
      </c>
      <c r="I1539" s="11" t="s">
        <v>62</v>
      </c>
      <c r="J1539" s="11" t="s">
        <v>99</v>
      </c>
      <c r="K1539" s="11" t="s">
        <v>54</v>
      </c>
      <c r="L1539" s="11" t="s">
        <v>165</v>
      </c>
      <c r="M1539" s="11" t="s">
        <v>101</v>
      </c>
      <c r="N1539" s="11">
        <v>675</v>
      </c>
      <c r="O1539" s="11">
        <v>2019</v>
      </c>
      <c r="P1539" s="11" t="s">
        <v>112</v>
      </c>
      <c r="Q1539" s="11" t="s">
        <v>112</v>
      </c>
      <c r="R1539" s="11" t="s">
        <v>241</v>
      </c>
      <c r="S1539" s="11" t="s">
        <v>104</v>
      </c>
      <c r="T1539" s="11">
        <v>18311.920000000013</v>
      </c>
      <c r="U1539" s="11" t="str">
        <f>IF(ISERROR(VLOOKUP(I1539,'BACK INFO'!F:F,1,0)),IF(ISERROR(VLOOKUP(I1539,'BACK INFO'!H:H,1,0)),K1539,'BACK INFO'!$H$1),'BACK INFO'!$G$1)</f>
        <v>PAIGE ALYSE STRAUGHAN</v>
      </c>
    </row>
    <row r="1540" spans="1:21" s="11" customFormat="1" x14ac:dyDescent="0.35">
      <c r="A1540" s="11" t="s">
        <v>94</v>
      </c>
      <c r="B1540" s="11">
        <v>2018</v>
      </c>
      <c r="C1540" s="11">
        <v>12</v>
      </c>
      <c r="D1540" s="11" t="s">
        <v>95</v>
      </c>
      <c r="E1540" s="11" t="s">
        <v>96</v>
      </c>
      <c r="F1540" s="11" t="s">
        <v>700</v>
      </c>
      <c r="G1540" s="11" t="s">
        <v>241</v>
      </c>
      <c r="H1540" s="11" t="s">
        <v>98</v>
      </c>
      <c r="I1540" s="11" t="s">
        <v>460</v>
      </c>
      <c r="J1540" s="11" t="s">
        <v>99</v>
      </c>
      <c r="K1540" s="11" t="s">
        <v>71</v>
      </c>
      <c r="L1540" s="11" t="s">
        <v>159</v>
      </c>
      <c r="M1540" s="11" t="s">
        <v>101</v>
      </c>
      <c r="N1540" s="11">
        <v>50</v>
      </c>
      <c r="O1540" s="11">
        <v>2019</v>
      </c>
      <c r="P1540" s="11" t="s">
        <v>112</v>
      </c>
      <c r="Q1540" s="11" t="s">
        <v>112</v>
      </c>
      <c r="R1540" s="11" t="s">
        <v>241</v>
      </c>
      <c r="S1540" s="11" t="s">
        <v>104</v>
      </c>
      <c r="T1540" s="11">
        <v>1456</v>
      </c>
      <c r="U1540" s="11" t="str">
        <f>IF(ISERROR(VLOOKUP(I1540,'BACK INFO'!F:F,1,0)),IF(ISERROR(VLOOKUP(I1540,'BACK INFO'!H:H,1,0)),K1540,'BACK INFO'!$H$1),'BACK INFO'!$G$1)</f>
        <v>HOLLY SALES INC.</v>
      </c>
    </row>
    <row r="1541" spans="1:21" s="11" customFormat="1" x14ac:dyDescent="0.35">
      <c r="A1541" s="11" t="s">
        <v>94</v>
      </c>
      <c r="B1541" s="11">
        <v>2018</v>
      </c>
      <c r="C1541" s="11">
        <v>12</v>
      </c>
      <c r="D1541" s="11" t="s">
        <v>95</v>
      </c>
      <c r="E1541" s="11" t="s">
        <v>96</v>
      </c>
      <c r="F1541" s="11" t="s">
        <v>700</v>
      </c>
      <c r="G1541" s="11" t="s">
        <v>241</v>
      </c>
      <c r="H1541" s="11" t="s">
        <v>98</v>
      </c>
      <c r="I1541" s="11" t="s">
        <v>461</v>
      </c>
      <c r="J1541" s="11" t="s">
        <v>99</v>
      </c>
      <c r="K1541" s="11" t="s">
        <v>75</v>
      </c>
      <c r="L1541" s="11" t="s">
        <v>131</v>
      </c>
      <c r="M1541" s="11" t="s">
        <v>101</v>
      </c>
      <c r="N1541" s="11">
        <v>46</v>
      </c>
      <c r="O1541" s="11">
        <v>2019</v>
      </c>
      <c r="P1541" s="11" t="s">
        <v>112</v>
      </c>
      <c r="Q1541" s="11" t="s">
        <v>112</v>
      </c>
      <c r="R1541" s="11" t="s">
        <v>241</v>
      </c>
      <c r="S1541" s="11" t="s">
        <v>104</v>
      </c>
      <c r="T1541" s="11">
        <v>1310</v>
      </c>
      <c r="U1541" s="11" t="str">
        <f>IF(ISERROR(VLOOKUP(I1541,'BACK INFO'!F:F,1,0)),IF(ISERROR(VLOOKUP(I1541,'BACK INFO'!H:H,1,0)),K1541,'BACK INFO'!$H$1),'BACK INFO'!$G$1)</f>
        <v>LAURA BONG</v>
      </c>
    </row>
    <row r="1542" spans="1:21" s="11" customFormat="1" x14ac:dyDescent="0.35">
      <c r="A1542" s="11" t="s">
        <v>94</v>
      </c>
      <c r="B1542" s="11">
        <v>2018</v>
      </c>
      <c r="C1542" s="11">
        <v>12</v>
      </c>
      <c r="D1542" s="11" t="s">
        <v>95</v>
      </c>
      <c r="E1542" s="11" t="s">
        <v>96</v>
      </c>
      <c r="F1542" s="11" t="s">
        <v>700</v>
      </c>
      <c r="G1542" s="11" t="s">
        <v>241</v>
      </c>
      <c r="H1542" s="11" t="s">
        <v>98</v>
      </c>
      <c r="I1542" s="11" t="s">
        <v>462</v>
      </c>
      <c r="J1542" s="11" t="s">
        <v>99</v>
      </c>
      <c r="K1542" s="11" t="s">
        <v>72</v>
      </c>
      <c r="L1542" s="11" t="s">
        <v>452</v>
      </c>
      <c r="M1542" s="11" t="s">
        <v>101</v>
      </c>
      <c r="N1542" s="11">
        <v>74</v>
      </c>
      <c r="O1542" s="11">
        <v>2019</v>
      </c>
      <c r="P1542" s="11" t="s">
        <v>112</v>
      </c>
      <c r="Q1542" s="11" t="s">
        <v>112</v>
      </c>
      <c r="R1542" s="11" t="s">
        <v>241</v>
      </c>
      <c r="S1542" s="11" t="s">
        <v>104</v>
      </c>
      <c r="T1542" s="11">
        <v>2178</v>
      </c>
      <c r="U1542" s="11" t="str">
        <f>IF(ISERROR(VLOOKUP(I1542,'BACK INFO'!F:F,1,0)),IF(ISERROR(VLOOKUP(I1542,'BACK INFO'!H:H,1,0)),K1542,'BACK INFO'!$H$1),'BACK INFO'!$G$1)</f>
        <v>BILL MILLER AND COMPANY</v>
      </c>
    </row>
    <row r="1543" spans="1:21" s="11" customFormat="1" x14ac:dyDescent="0.35">
      <c r="A1543" s="11" t="s">
        <v>94</v>
      </c>
      <c r="B1543" s="11">
        <v>2018</v>
      </c>
      <c r="C1543" s="11">
        <v>12</v>
      </c>
      <c r="D1543" s="11" t="s">
        <v>95</v>
      </c>
      <c r="E1543" s="11" t="s">
        <v>96</v>
      </c>
      <c r="F1543" s="11" t="s">
        <v>700</v>
      </c>
      <c r="G1543" s="11" t="s">
        <v>241</v>
      </c>
      <c r="H1543" s="11" t="s">
        <v>98</v>
      </c>
      <c r="I1543" s="11" t="s">
        <v>463</v>
      </c>
      <c r="J1543" s="11" t="s">
        <v>99</v>
      </c>
      <c r="K1543" s="11" t="s">
        <v>71</v>
      </c>
      <c r="L1543" s="11" t="s">
        <v>164</v>
      </c>
      <c r="M1543" s="11" t="s">
        <v>101</v>
      </c>
      <c r="N1543" s="11">
        <v>59</v>
      </c>
      <c r="O1543" s="11">
        <v>2019</v>
      </c>
      <c r="P1543" s="11" t="s">
        <v>112</v>
      </c>
      <c r="Q1543" s="11" t="s">
        <v>112</v>
      </c>
      <c r="R1543" s="11" t="s">
        <v>241</v>
      </c>
      <c r="S1543" s="11" t="s">
        <v>104</v>
      </c>
      <c r="T1543" s="11">
        <v>1746</v>
      </c>
      <c r="U1543" s="11" t="str">
        <f>IF(ISERROR(VLOOKUP(I1543,'BACK INFO'!F:F,1,0)),IF(ISERROR(VLOOKUP(I1543,'BACK INFO'!H:H,1,0)),K1543,'BACK INFO'!$H$1),'BACK INFO'!$G$1)</f>
        <v>HOLLY SALES INC.</v>
      </c>
    </row>
    <row r="1544" spans="1:21" s="11" customFormat="1" x14ac:dyDescent="0.35">
      <c r="A1544" s="11" t="s">
        <v>94</v>
      </c>
      <c r="B1544" s="11">
        <v>2018</v>
      </c>
      <c r="C1544" s="11">
        <v>12</v>
      </c>
      <c r="D1544" s="11" t="s">
        <v>95</v>
      </c>
      <c r="E1544" s="11" t="s">
        <v>96</v>
      </c>
      <c r="F1544" s="11" t="s">
        <v>700</v>
      </c>
      <c r="G1544" s="11" t="s">
        <v>241</v>
      </c>
      <c r="H1544" s="11" t="s">
        <v>98</v>
      </c>
      <c r="I1544" s="11" t="s">
        <v>367</v>
      </c>
      <c r="J1544" s="11" t="s">
        <v>120</v>
      </c>
      <c r="K1544" s="11" t="s">
        <v>66</v>
      </c>
      <c r="L1544" s="11" t="s">
        <v>297</v>
      </c>
      <c r="M1544" s="11" t="s">
        <v>122</v>
      </c>
      <c r="N1544" s="11">
        <v>17</v>
      </c>
      <c r="O1544" s="11">
        <v>2019</v>
      </c>
      <c r="P1544" s="11" t="s">
        <v>112</v>
      </c>
      <c r="Q1544" s="11" t="s">
        <v>112</v>
      </c>
      <c r="R1544" s="11" t="s">
        <v>241</v>
      </c>
      <c r="S1544" s="11" t="s">
        <v>104</v>
      </c>
      <c r="T1544" s="11">
        <v>478.04091209032924</v>
      </c>
      <c r="U1544" s="11" t="str">
        <f>IF(ISERROR(VLOOKUP(I1544,'BACK INFO'!F:F,1,0)),IF(ISERROR(VLOOKUP(I1544,'BACK INFO'!H:H,1,0)),K1544,'BACK INFO'!$H$1),'BACK INFO'!$G$1)</f>
        <v>SHOUTOUTAGENCY</v>
      </c>
    </row>
    <row r="1545" spans="1:21" s="11" customFormat="1" x14ac:dyDescent="0.35">
      <c r="A1545" s="11" t="s">
        <v>94</v>
      </c>
      <c r="B1545" s="11">
        <v>2018</v>
      </c>
      <c r="C1545" s="11">
        <v>12</v>
      </c>
      <c r="D1545" s="11" t="s">
        <v>95</v>
      </c>
      <c r="E1545" s="11" t="s">
        <v>96</v>
      </c>
      <c r="F1545" s="11" t="s">
        <v>700</v>
      </c>
      <c r="G1545" s="11" t="s">
        <v>241</v>
      </c>
      <c r="H1545" s="11" t="s">
        <v>98</v>
      </c>
      <c r="I1545" s="11" t="s">
        <v>130</v>
      </c>
      <c r="J1545" s="11" t="s">
        <v>99</v>
      </c>
      <c r="K1545" s="11" t="s">
        <v>75</v>
      </c>
      <c r="L1545" s="11" t="s">
        <v>131</v>
      </c>
      <c r="M1545" s="11" t="s">
        <v>101</v>
      </c>
      <c r="N1545" s="11">
        <v>96</v>
      </c>
      <c r="O1545" s="11">
        <v>2019</v>
      </c>
      <c r="P1545" s="11" t="s">
        <v>112</v>
      </c>
      <c r="Q1545" s="11" t="s">
        <v>112</v>
      </c>
      <c r="R1545" s="11" t="s">
        <v>241</v>
      </c>
      <c r="S1545" s="11" t="s">
        <v>104</v>
      </c>
      <c r="T1545" s="11">
        <v>2875</v>
      </c>
      <c r="U1545" s="11" t="str">
        <f>IF(ISERROR(VLOOKUP(I1545,'BACK INFO'!F:F,1,0)),IF(ISERROR(VLOOKUP(I1545,'BACK INFO'!H:H,1,0)),K1545,'BACK INFO'!$H$1),'BACK INFO'!$G$1)</f>
        <v>LAURA BONG</v>
      </c>
    </row>
    <row r="1546" spans="1:21" s="11" customFormat="1" x14ac:dyDescent="0.35">
      <c r="A1546" s="11" t="s">
        <v>94</v>
      </c>
      <c r="B1546" s="11">
        <v>2018</v>
      </c>
      <c r="C1546" s="11">
        <v>12</v>
      </c>
      <c r="D1546" s="11" t="s">
        <v>95</v>
      </c>
      <c r="E1546" s="11" t="s">
        <v>96</v>
      </c>
      <c r="F1546" s="11" t="s">
        <v>700</v>
      </c>
      <c r="G1546" s="11" t="s">
        <v>241</v>
      </c>
      <c r="H1546" s="11" t="s">
        <v>98</v>
      </c>
      <c r="I1546" s="11" t="s">
        <v>325</v>
      </c>
      <c r="J1546" s="11" t="s">
        <v>99</v>
      </c>
      <c r="K1546" s="11" t="s">
        <v>72</v>
      </c>
      <c r="L1546" s="11" t="s">
        <v>326</v>
      </c>
      <c r="M1546" s="11" t="s">
        <v>327</v>
      </c>
      <c r="N1546" s="11">
        <v>20</v>
      </c>
      <c r="O1546" s="11">
        <v>2019</v>
      </c>
      <c r="P1546" s="11" t="s">
        <v>112</v>
      </c>
      <c r="Q1546" s="11" t="s">
        <v>112</v>
      </c>
      <c r="R1546" s="11" t="s">
        <v>241</v>
      </c>
      <c r="S1546" s="11" t="s">
        <v>104</v>
      </c>
      <c r="T1546" s="11">
        <v>690</v>
      </c>
      <c r="U1546" s="11" t="str">
        <f>IF(ISERROR(VLOOKUP(I1546,'BACK INFO'!F:F,1,0)),IF(ISERROR(VLOOKUP(I1546,'BACK INFO'!H:H,1,0)),K1546,'BACK INFO'!$H$1),'BACK INFO'!$G$1)</f>
        <v>BILL MILLER AND COMPANY</v>
      </c>
    </row>
    <row r="1547" spans="1:21" s="11" customFormat="1" x14ac:dyDescent="0.35">
      <c r="A1547" s="11" t="s">
        <v>94</v>
      </c>
      <c r="B1547" s="11">
        <v>2018</v>
      </c>
      <c r="C1547" s="11">
        <v>12</v>
      </c>
      <c r="D1547" s="11" t="s">
        <v>95</v>
      </c>
      <c r="E1547" s="11" t="s">
        <v>96</v>
      </c>
      <c r="F1547" s="11" t="s">
        <v>700</v>
      </c>
      <c r="G1547" s="11" t="s">
        <v>241</v>
      </c>
      <c r="H1547" s="11" t="s">
        <v>98</v>
      </c>
      <c r="I1547" s="11" t="s">
        <v>278</v>
      </c>
      <c r="J1547" s="11" t="s">
        <v>99</v>
      </c>
      <c r="K1547" s="11" t="s">
        <v>71</v>
      </c>
      <c r="L1547" s="11" t="s">
        <v>164</v>
      </c>
      <c r="M1547" s="11" t="s">
        <v>101</v>
      </c>
      <c r="N1547" s="11">
        <v>3</v>
      </c>
      <c r="O1547" s="11">
        <v>2019</v>
      </c>
      <c r="P1547" s="11" t="s">
        <v>112</v>
      </c>
      <c r="Q1547" s="11" t="s">
        <v>112</v>
      </c>
      <c r="R1547" s="11" t="s">
        <v>241</v>
      </c>
      <c r="S1547" s="11" t="s">
        <v>104</v>
      </c>
      <c r="T1547" s="11">
        <v>198</v>
      </c>
      <c r="U1547" s="11" t="str">
        <f>IF(ISERROR(VLOOKUP(I1547,'BACK INFO'!F:F,1,0)),IF(ISERROR(VLOOKUP(I1547,'BACK INFO'!H:H,1,0)),K1547,'BACK INFO'!$H$1),'BACK INFO'!$G$1)</f>
        <v>HOLLY SALES INC.</v>
      </c>
    </row>
    <row r="1548" spans="1:21" s="11" customFormat="1" x14ac:dyDescent="0.35">
      <c r="A1548" s="11" t="s">
        <v>94</v>
      </c>
      <c r="B1548" s="11">
        <v>2018</v>
      </c>
      <c r="C1548" s="11">
        <v>12</v>
      </c>
      <c r="D1548" s="11" t="s">
        <v>95</v>
      </c>
      <c r="E1548" s="11" t="s">
        <v>96</v>
      </c>
      <c r="F1548" s="11" t="s">
        <v>700</v>
      </c>
      <c r="G1548" s="11" t="s">
        <v>241</v>
      </c>
      <c r="H1548" s="11" t="s">
        <v>98</v>
      </c>
      <c r="I1548" s="11" t="s">
        <v>291</v>
      </c>
      <c r="J1548" s="11" t="s">
        <v>99</v>
      </c>
      <c r="K1548" s="11" t="s">
        <v>72</v>
      </c>
      <c r="L1548" s="11" t="s">
        <v>114</v>
      </c>
      <c r="M1548" s="11" t="s">
        <v>101</v>
      </c>
      <c r="N1548" s="11">
        <v>90</v>
      </c>
      <c r="O1548" s="11">
        <v>2019</v>
      </c>
      <c r="P1548" s="11" t="s">
        <v>112</v>
      </c>
      <c r="Q1548" s="11" t="s">
        <v>112</v>
      </c>
      <c r="R1548" s="11" t="s">
        <v>241</v>
      </c>
      <c r="S1548" s="11" t="s">
        <v>104</v>
      </c>
      <c r="T1548" s="11">
        <v>2700</v>
      </c>
      <c r="U1548" s="11" t="str">
        <f>IF(ISERROR(VLOOKUP(I1548,'BACK INFO'!F:F,1,0)),IF(ISERROR(VLOOKUP(I1548,'BACK INFO'!H:H,1,0)),K1548,'BACK INFO'!$H$1),'BACK INFO'!$G$1)</f>
        <v>BILL MILLER AND COMPANY</v>
      </c>
    </row>
    <row r="1549" spans="1:21" s="11" customFormat="1" x14ac:dyDescent="0.35">
      <c r="A1549" s="11" t="s">
        <v>94</v>
      </c>
      <c r="B1549" s="11">
        <v>2018</v>
      </c>
      <c r="C1549" s="11">
        <v>12</v>
      </c>
      <c r="D1549" s="11" t="s">
        <v>95</v>
      </c>
      <c r="E1549" s="11" t="s">
        <v>96</v>
      </c>
      <c r="F1549" s="11" t="s">
        <v>700</v>
      </c>
      <c r="G1549" s="11" t="s">
        <v>241</v>
      </c>
      <c r="H1549" s="11" t="s">
        <v>98</v>
      </c>
      <c r="I1549" s="11" t="s">
        <v>253</v>
      </c>
      <c r="J1549" s="11" t="s">
        <v>99</v>
      </c>
      <c r="K1549" s="11" t="s">
        <v>72</v>
      </c>
      <c r="L1549" s="11" t="s">
        <v>114</v>
      </c>
      <c r="M1549" s="11" t="s">
        <v>101</v>
      </c>
      <c r="N1549" s="11">
        <v>44</v>
      </c>
      <c r="O1549" s="11">
        <v>2019</v>
      </c>
      <c r="P1549" s="11" t="s">
        <v>112</v>
      </c>
      <c r="Q1549" s="11" t="s">
        <v>112</v>
      </c>
      <c r="R1549" s="11" t="s">
        <v>241</v>
      </c>
      <c r="S1549" s="11" t="s">
        <v>104</v>
      </c>
      <c r="T1549" s="11">
        <v>1330</v>
      </c>
      <c r="U1549" s="11" t="str">
        <f>IF(ISERROR(VLOOKUP(I1549,'BACK INFO'!F:F,1,0)),IF(ISERROR(VLOOKUP(I1549,'BACK INFO'!H:H,1,0)),K1549,'BACK INFO'!$H$1),'BACK INFO'!$G$1)</f>
        <v>BILL MILLER AND COMPANY</v>
      </c>
    </row>
    <row r="1550" spans="1:21" s="11" customFormat="1" x14ac:dyDescent="0.35">
      <c r="A1550" s="11" t="s">
        <v>94</v>
      </c>
      <c r="B1550" s="11">
        <v>2018</v>
      </c>
      <c r="C1550" s="11">
        <v>12</v>
      </c>
      <c r="D1550" s="11" t="s">
        <v>95</v>
      </c>
      <c r="E1550" s="11" t="s">
        <v>96</v>
      </c>
      <c r="F1550" s="11" t="s">
        <v>700</v>
      </c>
      <c r="G1550" s="11" t="s">
        <v>241</v>
      </c>
      <c r="H1550" s="11" t="s">
        <v>98</v>
      </c>
      <c r="I1550" s="11" t="s">
        <v>254</v>
      </c>
      <c r="J1550" s="11" t="s">
        <v>99</v>
      </c>
      <c r="K1550" s="11" t="s">
        <v>72</v>
      </c>
      <c r="L1550" s="11" t="s">
        <v>114</v>
      </c>
      <c r="M1550" s="11" t="s">
        <v>101</v>
      </c>
      <c r="N1550" s="11">
        <v>20</v>
      </c>
      <c r="O1550" s="11">
        <v>2019</v>
      </c>
      <c r="P1550" s="11" t="s">
        <v>112</v>
      </c>
      <c r="Q1550" s="11" t="s">
        <v>112</v>
      </c>
      <c r="R1550" s="11" t="s">
        <v>241</v>
      </c>
      <c r="S1550" s="11" t="s">
        <v>104</v>
      </c>
      <c r="T1550" s="11">
        <v>585</v>
      </c>
      <c r="U1550" s="11" t="str">
        <f>IF(ISERROR(VLOOKUP(I1550,'BACK INFO'!F:F,1,0)),IF(ISERROR(VLOOKUP(I1550,'BACK INFO'!H:H,1,0)),K1550,'BACK INFO'!$H$1),'BACK INFO'!$G$1)</f>
        <v>BILL MILLER AND COMPANY</v>
      </c>
    </row>
    <row r="1551" spans="1:21" s="11" customFormat="1" x14ac:dyDescent="0.35">
      <c r="A1551" s="11" t="s">
        <v>94</v>
      </c>
      <c r="B1551" s="11">
        <v>2018</v>
      </c>
      <c r="C1551" s="11">
        <v>12</v>
      </c>
      <c r="D1551" s="11" t="s">
        <v>95</v>
      </c>
      <c r="E1551" s="11" t="s">
        <v>96</v>
      </c>
      <c r="F1551" s="11" t="s">
        <v>700</v>
      </c>
      <c r="G1551" s="11" t="s">
        <v>241</v>
      </c>
      <c r="H1551" s="11" t="s">
        <v>98</v>
      </c>
      <c r="I1551" s="11" t="s">
        <v>292</v>
      </c>
      <c r="J1551" s="11" t="s">
        <v>99</v>
      </c>
      <c r="K1551" s="11" t="s">
        <v>72</v>
      </c>
      <c r="L1551" s="11" t="s">
        <v>114</v>
      </c>
      <c r="M1551" s="11" t="s">
        <v>101</v>
      </c>
      <c r="N1551" s="11">
        <v>90</v>
      </c>
      <c r="O1551" s="11">
        <v>2019</v>
      </c>
      <c r="P1551" s="11" t="s">
        <v>112</v>
      </c>
      <c r="Q1551" s="11" t="s">
        <v>112</v>
      </c>
      <c r="R1551" s="11" t="s">
        <v>241</v>
      </c>
      <c r="S1551" s="11" t="s">
        <v>104</v>
      </c>
      <c r="T1551" s="11">
        <v>2700</v>
      </c>
      <c r="U1551" s="11" t="str">
        <f>IF(ISERROR(VLOOKUP(I1551,'BACK INFO'!F:F,1,0)),IF(ISERROR(VLOOKUP(I1551,'BACK INFO'!H:H,1,0)),K1551,'BACK INFO'!$H$1),'BACK INFO'!$G$1)</f>
        <v>BILL MILLER AND COMPANY</v>
      </c>
    </row>
    <row r="1552" spans="1:21" s="11" customFormat="1" x14ac:dyDescent="0.35">
      <c r="A1552" s="11" t="s">
        <v>94</v>
      </c>
      <c r="B1552" s="11">
        <v>2018</v>
      </c>
      <c r="C1552" s="11">
        <v>12</v>
      </c>
      <c r="D1552" s="11" t="s">
        <v>95</v>
      </c>
      <c r="E1552" s="11" t="s">
        <v>96</v>
      </c>
      <c r="F1552" s="11" t="s">
        <v>700</v>
      </c>
      <c r="G1552" s="11" t="s">
        <v>241</v>
      </c>
      <c r="H1552" s="11" t="s">
        <v>98</v>
      </c>
      <c r="I1552" s="11" t="s">
        <v>409</v>
      </c>
      <c r="J1552" s="11" t="s">
        <v>120</v>
      </c>
      <c r="K1552" s="11" t="s">
        <v>69</v>
      </c>
      <c r="L1552" s="11" t="s">
        <v>143</v>
      </c>
      <c r="M1552" s="11" t="s">
        <v>122</v>
      </c>
      <c r="N1552" s="11">
        <v>30</v>
      </c>
      <c r="O1552" s="11">
        <v>2019</v>
      </c>
      <c r="P1552" s="11" t="s">
        <v>112</v>
      </c>
      <c r="Q1552" s="11" t="s">
        <v>112</v>
      </c>
      <c r="R1552" s="11" t="s">
        <v>241</v>
      </c>
      <c r="S1552" s="11" t="s">
        <v>104</v>
      </c>
      <c r="T1552" s="11">
        <v>1306.5474008358385</v>
      </c>
      <c r="U1552" s="11" t="str">
        <f>IF(ISERROR(VLOOKUP(I1552,'BACK INFO'!F:F,1,0)),IF(ISERROR(VLOOKUP(I1552,'BACK INFO'!H:H,1,0)),K1552,'BACK INFO'!$H$1),'BACK INFO'!$G$1)</f>
        <v>JULIE BERTRAND</v>
      </c>
    </row>
    <row r="1553" spans="1:21" s="11" customFormat="1" x14ac:dyDescent="0.35">
      <c r="A1553" s="11" t="s">
        <v>94</v>
      </c>
      <c r="B1553" s="11">
        <v>2018</v>
      </c>
      <c r="C1553" s="11">
        <v>12</v>
      </c>
      <c r="D1553" s="11" t="s">
        <v>95</v>
      </c>
      <c r="E1553" s="11" t="s">
        <v>96</v>
      </c>
      <c r="F1553" s="11" t="s">
        <v>700</v>
      </c>
      <c r="G1553" s="11" t="s">
        <v>241</v>
      </c>
      <c r="H1553" s="11" t="s">
        <v>98</v>
      </c>
      <c r="I1553" s="11" t="s">
        <v>63</v>
      </c>
      <c r="J1553" s="11" t="s">
        <v>99</v>
      </c>
      <c r="K1553" s="11" t="s">
        <v>54</v>
      </c>
      <c r="L1553" s="11" t="s">
        <v>129</v>
      </c>
      <c r="M1553" s="11" t="s">
        <v>122</v>
      </c>
      <c r="N1553" s="11">
        <v>84</v>
      </c>
      <c r="O1553" s="11">
        <v>2019</v>
      </c>
      <c r="P1553" s="11" t="s">
        <v>112</v>
      </c>
      <c r="Q1553" s="11" t="s">
        <v>112</v>
      </c>
      <c r="R1553" s="11" t="s">
        <v>241</v>
      </c>
      <c r="S1553" s="11" t="s">
        <v>104</v>
      </c>
      <c r="T1553" s="11">
        <v>2660.5000000000005</v>
      </c>
      <c r="U1553" s="11" t="str">
        <f>IF(ISERROR(VLOOKUP(I1553,'BACK INFO'!F:F,1,0)),IF(ISERROR(VLOOKUP(I1553,'BACK INFO'!H:H,1,0)),K1553,'BACK INFO'!$H$1),'BACK INFO'!$G$1)</f>
        <v>PAIGE ALYSE STRAUGHAN</v>
      </c>
    </row>
    <row r="1554" spans="1:21" s="11" customFormat="1" x14ac:dyDescent="0.35">
      <c r="A1554" s="11" t="s">
        <v>94</v>
      </c>
      <c r="B1554" s="11">
        <v>2018</v>
      </c>
      <c r="C1554" s="11">
        <v>12</v>
      </c>
      <c r="D1554" s="11" t="s">
        <v>95</v>
      </c>
      <c r="E1554" s="11" t="s">
        <v>96</v>
      </c>
      <c r="F1554" s="11" t="s">
        <v>700</v>
      </c>
      <c r="G1554" s="11" t="s">
        <v>241</v>
      </c>
      <c r="H1554" s="11" t="s">
        <v>98</v>
      </c>
      <c r="I1554" s="11" t="s">
        <v>369</v>
      </c>
      <c r="J1554" s="11" t="s">
        <v>99</v>
      </c>
      <c r="K1554" s="11" t="s">
        <v>72</v>
      </c>
      <c r="L1554" s="11" t="s">
        <v>114</v>
      </c>
      <c r="M1554" s="11" t="s">
        <v>101</v>
      </c>
      <c r="N1554" s="11">
        <v>48</v>
      </c>
      <c r="O1554" s="11">
        <v>2019</v>
      </c>
      <c r="P1554" s="11" t="s">
        <v>112</v>
      </c>
      <c r="Q1554" s="11" t="s">
        <v>112</v>
      </c>
      <c r="R1554" s="11" t="s">
        <v>241</v>
      </c>
      <c r="S1554" s="11" t="s">
        <v>104</v>
      </c>
      <c r="T1554" s="11">
        <v>1422</v>
      </c>
      <c r="U1554" s="11" t="str">
        <f>IF(ISERROR(VLOOKUP(I1554,'BACK INFO'!F:F,1,0)),IF(ISERROR(VLOOKUP(I1554,'BACK INFO'!H:H,1,0)),K1554,'BACK INFO'!$H$1),'BACK INFO'!$G$1)</f>
        <v>BILL MILLER AND COMPANY</v>
      </c>
    </row>
    <row r="1555" spans="1:21" s="11" customFormat="1" x14ac:dyDescent="0.35">
      <c r="A1555" s="11" t="s">
        <v>94</v>
      </c>
      <c r="B1555" s="11">
        <v>2018</v>
      </c>
      <c r="C1555" s="11">
        <v>12</v>
      </c>
      <c r="D1555" s="11" t="s">
        <v>95</v>
      </c>
      <c r="E1555" s="11" t="s">
        <v>96</v>
      </c>
      <c r="F1555" s="11" t="s">
        <v>700</v>
      </c>
      <c r="G1555" s="11" t="s">
        <v>241</v>
      </c>
      <c r="H1555" s="11" t="s">
        <v>98</v>
      </c>
      <c r="I1555" s="11" t="s">
        <v>293</v>
      </c>
      <c r="J1555" s="11" t="s">
        <v>99</v>
      </c>
      <c r="K1555" s="11" t="s">
        <v>72</v>
      </c>
      <c r="L1555" s="11" t="s">
        <v>114</v>
      </c>
      <c r="M1555" s="11" t="s">
        <v>101</v>
      </c>
      <c r="N1555" s="11">
        <v>56</v>
      </c>
      <c r="O1555" s="11">
        <v>2019</v>
      </c>
      <c r="P1555" s="11" t="s">
        <v>112</v>
      </c>
      <c r="Q1555" s="11" t="s">
        <v>112</v>
      </c>
      <c r="R1555" s="11" t="s">
        <v>241</v>
      </c>
      <c r="S1555" s="11" t="s">
        <v>104</v>
      </c>
      <c r="T1555" s="11">
        <v>1758</v>
      </c>
      <c r="U1555" s="11" t="str">
        <f>IF(ISERROR(VLOOKUP(I1555,'BACK INFO'!F:F,1,0)),IF(ISERROR(VLOOKUP(I1555,'BACK INFO'!H:H,1,0)),K1555,'BACK INFO'!$H$1),'BACK INFO'!$G$1)</f>
        <v>BILL MILLER AND COMPANY</v>
      </c>
    </row>
    <row r="1556" spans="1:21" s="11" customFormat="1" x14ac:dyDescent="0.35">
      <c r="A1556" s="11" t="s">
        <v>94</v>
      </c>
      <c r="B1556" s="11">
        <v>2018</v>
      </c>
      <c r="C1556" s="11">
        <v>12</v>
      </c>
      <c r="D1556" s="11" t="s">
        <v>95</v>
      </c>
      <c r="E1556" s="11" t="s">
        <v>96</v>
      </c>
      <c r="F1556" s="11" t="s">
        <v>700</v>
      </c>
      <c r="G1556" s="11" t="s">
        <v>241</v>
      </c>
      <c r="H1556" s="11" t="s">
        <v>98</v>
      </c>
      <c r="I1556" s="11" t="s">
        <v>255</v>
      </c>
      <c r="J1556" s="11" t="s">
        <v>99</v>
      </c>
      <c r="K1556" s="11" t="s">
        <v>72</v>
      </c>
      <c r="L1556" s="11" t="s">
        <v>114</v>
      </c>
      <c r="M1556" s="11" t="s">
        <v>101</v>
      </c>
      <c r="N1556" s="11">
        <v>131</v>
      </c>
      <c r="O1556" s="11">
        <v>2019</v>
      </c>
      <c r="P1556" s="11" t="s">
        <v>112</v>
      </c>
      <c r="Q1556" s="11" t="s">
        <v>112</v>
      </c>
      <c r="R1556" s="11" t="s">
        <v>241</v>
      </c>
      <c r="S1556" s="11" t="s">
        <v>104</v>
      </c>
      <c r="T1556" s="11">
        <v>4310</v>
      </c>
      <c r="U1556" s="11" t="str">
        <f>IF(ISERROR(VLOOKUP(I1556,'BACK INFO'!F:F,1,0)),IF(ISERROR(VLOOKUP(I1556,'BACK INFO'!H:H,1,0)),K1556,'BACK INFO'!$H$1),'BACK INFO'!$G$1)</f>
        <v>BILL MILLER AND COMPANY</v>
      </c>
    </row>
    <row r="1557" spans="1:21" s="11" customFormat="1" x14ac:dyDescent="0.35">
      <c r="A1557" s="11" t="s">
        <v>94</v>
      </c>
      <c r="B1557" s="11">
        <v>2018</v>
      </c>
      <c r="C1557" s="11">
        <v>12</v>
      </c>
      <c r="D1557" s="11" t="s">
        <v>95</v>
      </c>
      <c r="E1557" s="11" t="s">
        <v>96</v>
      </c>
      <c r="F1557" s="11" t="s">
        <v>700</v>
      </c>
      <c r="G1557" s="11" t="s">
        <v>241</v>
      </c>
      <c r="H1557" s="11" t="s">
        <v>98</v>
      </c>
      <c r="I1557" s="11" t="s">
        <v>256</v>
      </c>
      <c r="J1557" s="11" t="s">
        <v>99</v>
      </c>
      <c r="K1557" s="11" t="s">
        <v>72</v>
      </c>
      <c r="L1557" s="11" t="s">
        <v>114</v>
      </c>
      <c r="M1557" s="11" t="s">
        <v>101</v>
      </c>
      <c r="N1557" s="11">
        <v>12</v>
      </c>
      <c r="O1557" s="11">
        <v>2019</v>
      </c>
      <c r="P1557" s="11" t="s">
        <v>112</v>
      </c>
      <c r="Q1557" s="11" t="s">
        <v>112</v>
      </c>
      <c r="R1557" s="11" t="s">
        <v>241</v>
      </c>
      <c r="S1557" s="11" t="s">
        <v>104</v>
      </c>
      <c r="T1557" s="11">
        <v>368</v>
      </c>
      <c r="U1557" s="11" t="str">
        <f>IF(ISERROR(VLOOKUP(I1557,'BACK INFO'!F:F,1,0)),IF(ISERROR(VLOOKUP(I1557,'BACK INFO'!H:H,1,0)),K1557,'BACK INFO'!$H$1),'BACK INFO'!$G$1)</f>
        <v>BILL MILLER AND COMPANY</v>
      </c>
    </row>
    <row r="1558" spans="1:21" s="11" customFormat="1" x14ac:dyDescent="0.35">
      <c r="A1558" s="11" t="s">
        <v>94</v>
      </c>
      <c r="B1558" s="11">
        <v>2018</v>
      </c>
      <c r="C1558" s="11">
        <v>12</v>
      </c>
      <c r="D1558" s="11" t="s">
        <v>95</v>
      </c>
      <c r="E1558" s="11" t="s">
        <v>96</v>
      </c>
      <c r="F1558" s="11" t="s">
        <v>700</v>
      </c>
      <c r="G1558" s="11" t="s">
        <v>241</v>
      </c>
      <c r="H1558" s="11" t="s">
        <v>98</v>
      </c>
      <c r="I1558" s="11" t="s">
        <v>410</v>
      </c>
      <c r="J1558" s="11" t="s">
        <v>99</v>
      </c>
      <c r="K1558" s="11" t="s">
        <v>72</v>
      </c>
      <c r="L1558" s="11" t="s">
        <v>114</v>
      </c>
      <c r="M1558" s="11" t="s">
        <v>101</v>
      </c>
      <c r="N1558" s="11">
        <v>85</v>
      </c>
      <c r="O1558" s="11">
        <v>2019</v>
      </c>
      <c r="P1558" s="11" t="s">
        <v>112</v>
      </c>
      <c r="Q1558" s="11" t="s">
        <v>112</v>
      </c>
      <c r="R1558" s="11" t="s">
        <v>241</v>
      </c>
      <c r="S1558" s="11" t="s">
        <v>104</v>
      </c>
      <c r="T1558" s="11">
        <v>2529</v>
      </c>
      <c r="U1558" s="11" t="str">
        <f>IF(ISERROR(VLOOKUP(I1558,'BACK INFO'!F:F,1,0)),IF(ISERROR(VLOOKUP(I1558,'BACK INFO'!H:H,1,0)),K1558,'BACK INFO'!$H$1),'BACK INFO'!$G$1)</f>
        <v>BILL MILLER AND COMPANY</v>
      </c>
    </row>
    <row r="1559" spans="1:21" s="11" customFormat="1" x14ac:dyDescent="0.35">
      <c r="A1559" s="11" t="s">
        <v>94</v>
      </c>
      <c r="B1559" s="11">
        <v>2018</v>
      </c>
      <c r="C1559" s="11">
        <v>12</v>
      </c>
      <c r="D1559" s="11" t="s">
        <v>95</v>
      </c>
      <c r="E1559" s="11" t="s">
        <v>96</v>
      </c>
      <c r="F1559" s="11" t="s">
        <v>700</v>
      </c>
      <c r="G1559" s="11" t="s">
        <v>241</v>
      </c>
      <c r="H1559" s="11" t="s">
        <v>98</v>
      </c>
      <c r="I1559" s="11" t="s">
        <v>330</v>
      </c>
      <c r="J1559" s="11" t="s">
        <v>99</v>
      </c>
      <c r="K1559" s="11" t="s">
        <v>72</v>
      </c>
      <c r="L1559" s="11" t="s">
        <v>114</v>
      </c>
      <c r="M1559" s="11" t="s">
        <v>101</v>
      </c>
      <c r="N1559" s="11">
        <v>80</v>
      </c>
      <c r="O1559" s="11">
        <v>2019</v>
      </c>
      <c r="P1559" s="11" t="s">
        <v>112</v>
      </c>
      <c r="Q1559" s="11" t="s">
        <v>112</v>
      </c>
      <c r="R1559" s="11" t="s">
        <v>241</v>
      </c>
      <c r="S1559" s="11" t="s">
        <v>104</v>
      </c>
      <c r="T1559" s="11">
        <v>2767</v>
      </c>
      <c r="U1559" s="11" t="str">
        <f>IF(ISERROR(VLOOKUP(I1559,'BACK INFO'!F:F,1,0)),IF(ISERROR(VLOOKUP(I1559,'BACK INFO'!H:H,1,0)),K1559,'BACK INFO'!$H$1),'BACK INFO'!$G$1)</f>
        <v>BILL MILLER AND COMPANY</v>
      </c>
    </row>
    <row r="1560" spans="1:21" s="11" customFormat="1" x14ac:dyDescent="0.35">
      <c r="A1560" s="11" t="s">
        <v>94</v>
      </c>
      <c r="B1560" s="11">
        <v>2018</v>
      </c>
      <c r="C1560" s="11">
        <v>12</v>
      </c>
      <c r="D1560" s="11" t="s">
        <v>95</v>
      </c>
      <c r="E1560" s="11" t="s">
        <v>96</v>
      </c>
      <c r="F1560" s="11" t="s">
        <v>700</v>
      </c>
      <c r="G1560" s="11" t="s">
        <v>241</v>
      </c>
      <c r="H1560" s="11" t="s">
        <v>98</v>
      </c>
      <c r="I1560" s="11" t="s">
        <v>294</v>
      </c>
      <c r="J1560" s="11" t="s">
        <v>99</v>
      </c>
      <c r="K1560" s="11" t="s">
        <v>72</v>
      </c>
      <c r="L1560" s="11" t="s">
        <v>114</v>
      </c>
      <c r="M1560" s="11" t="s">
        <v>101</v>
      </c>
      <c r="N1560" s="11">
        <v>40</v>
      </c>
      <c r="O1560" s="11">
        <v>2019</v>
      </c>
      <c r="P1560" s="11" t="s">
        <v>112</v>
      </c>
      <c r="Q1560" s="11" t="s">
        <v>112</v>
      </c>
      <c r="R1560" s="11" t="s">
        <v>241</v>
      </c>
      <c r="S1560" s="11" t="s">
        <v>104</v>
      </c>
      <c r="T1560" s="11">
        <v>1164</v>
      </c>
      <c r="U1560" s="11" t="str">
        <f>IF(ISERROR(VLOOKUP(I1560,'BACK INFO'!F:F,1,0)),IF(ISERROR(VLOOKUP(I1560,'BACK INFO'!H:H,1,0)),K1560,'BACK INFO'!$H$1),'BACK INFO'!$G$1)</f>
        <v>BILL MILLER AND COMPANY</v>
      </c>
    </row>
    <row r="1561" spans="1:21" s="11" customFormat="1" x14ac:dyDescent="0.35">
      <c r="A1561" s="11" t="s">
        <v>94</v>
      </c>
      <c r="B1561" s="11">
        <v>2018</v>
      </c>
      <c r="C1561" s="11">
        <v>12</v>
      </c>
      <c r="D1561" s="11" t="s">
        <v>95</v>
      </c>
      <c r="E1561" s="11" t="s">
        <v>96</v>
      </c>
      <c r="F1561" s="11" t="s">
        <v>700</v>
      </c>
      <c r="G1561" s="11" t="s">
        <v>241</v>
      </c>
      <c r="H1561" s="11" t="s">
        <v>98</v>
      </c>
      <c r="I1561" s="11" t="s">
        <v>295</v>
      </c>
      <c r="J1561" s="11" t="s">
        <v>99</v>
      </c>
      <c r="K1561" s="11" t="s">
        <v>72</v>
      </c>
      <c r="L1561" s="11" t="s">
        <v>114</v>
      </c>
      <c r="M1561" s="11" t="s">
        <v>101</v>
      </c>
      <c r="N1561" s="11">
        <v>5</v>
      </c>
      <c r="O1561" s="11">
        <v>2019</v>
      </c>
      <c r="P1561" s="11" t="s">
        <v>112</v>
      </c>
      <c r="Q1561" s="11" t="s">
        <v>112</v>
      </c>
      <c r="R1561" s="11" t="s">
        <v>241</v>
      </c>
      <c r="S1561" s="11" t="s">
        <v>104</v>
      </c>
      <c r="T1561" s="11">
        <v>340</v>
      </c>
      <c r="U1561" s="11" t="str">
        <f>IF(ISERROR(VLOOKUP(I1561,'BACK INFO'!F:F,1,0)),IF(ISERROR(VLOOKUP(I1561,'BACK INFO'!H:H,1,0)),K1561,'BACK INFO'!$H$1),'BACK INFO'!$G$1)</f>
        <v>BILL MILLER AND COMPANY</v>
      </c>
    </row>
    <row r="1562" spans="1:21" s="11" customFormat="1" x14ac:dyDescent="0.35">
      <c r="A1562" s="11" t="s">
        <v>94</v>
      </c>
      <c r="B1562" s="11">
        <v>2018</v>
      </c>
      <c r="C1562" s="11">
        <v>12</v>
      </c>
      <c r="D1562" s="11" t="s">
        <v>95</v>
      </c>
      <c r="E1562" s="11" t="s">
        <v>96</v>
      </c>
      <c r="F1562" s="11" t="s">
        <v>700</v>
      </c>
      <c r="G1562" s="11" t="s">
        <v>241</v>
      </c>
      <c r="H1562" s="11" t="s">
        <v>98</v>
      </c>
      <c r="I1562" s="11" t="s">
        <v>331</v>
      </c>
      <c r="J1562" s="11" t="s">
        <v>99</v>
      </c>
      <c r="K1562" s="11" t="s">
        <v>72</v>
      </c>
      <c r="L1562" s="11" t="s">
        <v>114</v>
      </c>
      <c r="M1562" s="11" t="s">
        <v>101</v>
      </c>
      <c r="N1562" s="11">
        <v>57</v>
      </c>
      <c r="O1562" s="11">
        <v>2019</v>
      </c>
      <c r="P1562" s="11" t="s">
        <v>112</v>
      </c>
      <c r="Q1562" s="11" t="s">
        <v>112</v>
      </c>
      <c r="R1562" s="11" t="s">
        <v>241</v>
      </c>
      <c r="S1562" s="11" t="s">
        <v>104</v>
      </c>
      <c r="T1562" s="11">
        <v>2001</v>
      </c>
      <c r="U1562" s="11" t="str">
        <f>IF(ISERROR(VLOOKUP(I1562,'BACK INFO'!F:F,1,0)),IF(ISERROR(VLOOKUP(I1562,'BACK INFO'!H:H,1,0)),K1562,'BACK INFO'!$H$1),'BACK INFO'!$G$1)</f>
        <v>BILL MILLER AND COMPANY</v>
      </c>
    </row>
    <row r="1563" spans="1:21" s="11" customFormat="1" x14ac:dyDescent="0.35">
      <c r="A1563" s="11" t="s">
        <v>94</v>
      </c>
      <c r="B1563" s="11">
        <v>2018</v>
      </c>
      <c r="C1563" s="11">
        <v>12</v>
      </c>
      <c r="D1563" s="11" t="s">
        <v>95</v>
      </c>
      <c r="E1563" s="11" t="s">
        <v>96</v>
      </c>
      <c r="F1563" s="11" t="s">
        <v>700</v>
      </c>
      <c r="G1563" s="11" t="s">
        <v>241</v>
      </c>
      <c r="H1563" s="11" t="s">
        <v>98</v>
      </c>
      <c r="I1563" s="11" t="s">
        <v>391</v>
      </c>
      <c r="J1563" s="11" t="s">
        <v>99</v>
      </c>
      <c r="K1563" s="11" t="s">
        <v>75</v>
      </c>
      <c r="L1563" s="11" t="s">
        <v>273</v>
      </c>
      <c r="M1563" s="11" t="s">
        <v>101</v>
      </c>
      <c r="N1563" s="11">
        <v>4</v>
      </c>
      <c r="O1563" s="11">
        <v>2019</v>
      </c>
      <c r="P1563" s="11" t="s">
        <v>112</v>
      </c>
      <c r="Q1563" s="11" t="s">
        <v>112</v>
      </c>
      <c r="R1563" s="11" t="s">
        <v>241</v>
      </c>
      <c r="S1563" s="11" t="s">
        <v>104</v>
      </c>
      <c r="T1563" s="11">
        <v>120</v>
      </c>
      <c r="U1563" s="11" t="str">
        <f>IF(ISERROR(VLOOKUP(I1563,'BACK INFO'!F:F,1,0)),IF(ISERROR(VLOOKUP(I1563,'BACK INFO'!H:H,1,0)),K1563,'BACK INFO'!$H$1),'BACK INFO'!$G$1)</f>
        <v>LAURA BONG</v>
      </c>
    </row>
    <row r="1564" spans="1:21" s="11" customFormat="1" x14ac:dyDescent="0.35">
      <c r="A1564" s="11" t="s">
        <v>94</v>
      </c>
      <c r="B1564" s="11">
        <v>2018</v>
      </c>
      <c r="C1564" s="11">
        <v>12</v>
      </c>
      <c r="D1564" s="11" t="s">
        <v>95</v>
      </c>
      <c r="E1564" s="11" t="s">
        <v>96</v>
      </c>
      <c r="F1564" s="11" t="s">
        <v>700</v>
      </c>
      <c r="G1564" s="11" t="s">
        <v>241</v>
      </c>
      <c r="H1564" s="11" t="s">
        <v>98</v>
      </c>
      <c r="I1564" s="11" t="s">
        <v>371</v>
      </c>
      <c r="J1564" s="11" t="s">
        <v>99</v>
      </c>
      <c r="K1564" s="11" t="s">
        <v>72</v>
      </c>
      <c r="L1564" s="11" t="s">
        <v>114</v>
      </c>
      <c r="M1564" s="11" t="s">
        <v>101</v>
      </c>
      <c r="N1564" s="11">
        <v>52</v>
      </c>
      <c r="O1564" s="11">
        <v>2019</v>
      </c>
      <c r="P1564" s="11" t="s">
        <v>112</v>
      </c>
      <c r="Q1564" s="11" t="s">
        <v>112</v>
      </c>
      <c r="R1564" s="11" t="s">
        <v>241</v>
      </c>
      <c r="S1564" s="11" t="s">
        <v>104</v>
      </c>
      <c r="T1564" s="11">
        <v>1740</v>
      </c>
      <c r="U1564" s="11" t="str">
        <f>IF(ISERROR(VLOOKUP(I1564,'BACK INFO'!F:F,1,0)),IF(ISERROR(VLOOKUP(I1564,'BACK INFO'!H:H,1,0)),K1564,'BACK INFO'!$H$1),'BACK INFO'!$G$1)</f>
        <v>BILL MILLER AND COMPANY</v>
      </c>
    </row>
    <row r="1565" spans="1:21" s="11" customFormat="1" x14ac:dyDescent="0.35">
      <c r="A1565" s="11" t="s">
        <v>94</v>
      </c>
      <c r="B1565" s="11">
        <v>2018</v>
      </c>
      <c r="C1565" s="11">
        <v>12</v>
      </c>
      <c r="D1565" s="11" t="s">
        <v>95</v>
      </c>
      <c r="E1565" s="11" t="s">
        <v>96</v>
      </c>
      <c r="F1565" s="11" t="s">
        <v>700</v>
      </c>
      <c r="G1565" s="11" t="s">
        <v>241</v>
      </c>
      <c r="H1565" s="11" t="s">
        <v>98</v>
      </c>
      <c r="I1565" s="11" t="s">
        <v>374</v>
      </c>
      <c r="J1565" s="11" t="s">
        <v>120</v>
      </c>
      <c r="K1565" s="11" t="s">
        <v>69</v>
      </c>
      <c r="L1565" s="11" t="s">
        <v>143</v>
      </c>
      <c r="M1565" s="11" t="s">
        <v>122</v>
      </c>
      <c r="N1565" s="11">
        <v>2615</v>
      </c>
      <c r="O1565" s="11">
        <v>2019</v>
      </c>
      <c r="P1565" s="11" t="s">
        <v>112</v>
      </c>
      <c r="Q1565" s="11" t="s">
        <v>112</v>
      </c>
      <c r="R1565" s="11" t="s">
        <v>241</v>
      </c>
      <c r="S1565" s="11" t="s">
        <v>104</v>
      </c>
      <c r="T1565" s="11">
        <v>62521.26255590588</v>
      </c>
      <c r="U1565" s="11" t="str">
        <f>IF(ISERROR(VLOOKUP(I1565,'BACK INFO'!F:F,1,0)),IF(ISERROR(VLOOKUP(I1565,'BACK INFO'!H:H,1,0)),K1565,'BACK INFO'!$H$1),'BACK INFO'!$G$1)</f>
        <v>JULIE BERTRAND</v>
      </c>
    </row>
    <row r="1566" spans="1:21" s="11" customFormat="1" x14ac:dyDescent="0.35">
      <c r="A1566" s="11" t="s">
        <v>94</v>
      </c>
      <c r="B1566" s="11">
        <v>2018</v>
      </c>
      <c r="C1566" s="11">
        <v>12</v>
      </c>
      <c r="D1566" s="11" t="s">
        <v>95</v>
      </c>
      <c r="E1566" s="11" t="s">
        <v>96</v>
      </c>
      <c r="F1566" s="11" t="s">
        <v>700</v>
      </c>
      <c r="G1566" s="11" t="s">
        <v>241</v>
      </c>
      <c r="H1566" s="11" t="s">
        <v>98</v>
      </c>
      <c r="I1566" s="11" t="s">
        <v>166</v>
      </c>
      <c r="J1566" s="11" t="s">
        <v>120</v>
      </c>
      <c r="K1566" s="11" t="s">
        <v>69</v>
      </c>
      <c r="L1566" s="11" t="s">
        <v>143</v>
      </c>
      <c r="M1566" s="11" t="s">
        <v>122</v>
      </c>
      <c r="N1566" s="11">
        <v>16</v>
      </c>
      <c r="O1566" s="11">
        <v>2019</v>
      </c>
      <c r="P1566" s="11" t="s">
        <v>112</v>
      </c>
      <c r="Q1566" s="11" t="s">
        <v>112</v>
      </c>
      <c r="R1566" s="11" t="s">
        <v>241</v>
      </c>
      <c r="S1566" s="11" t="s">
        <v>104</v>
      </c>
      <c r="T1566" s="11">
        <v>463.37708043111667</v>
      </c>
      <c r="U1566" s="11" t="str">
        <f>IF(ISERROR(VLOOKUP(I1566,'BACK INFO'!F:F,1,0)),IF(ISERROR(VLOOKUP(I1566,'BACK INFO'!H:H,1,0)),K1566,'BACK INFO'!$H$1),'BACK INFO'!$G$1)</f>
        <v>JULIE BERTRAND</v>
      </c>
    </row>
    <row r="1567" spans="1:21" s="11" customFormat="1" x14ac:dyDescent="0.35">
      <c r="A1567" s="11" t="s">
        <v>94</v>
      </c>
      <c r="B1567" s="11">
        <v>2018</v>
      </c>
      <c r="C1567" s="11">
        <v>12</v>
      </c>
      <c r="D1567" s="11" t="s">
        <v>95</v>
      </c>
      <c r="E1567" s="11" t="s">
        <v>96</v>
      </c>
      <c r="F1567" s="11" t="s">
        <v>700</v>
      </c>
      <c r="G1567" s="11" t="s">
        <v>241</v>
      </c>
      <c r="H1567" s="11" t="s">
        <v>98</v>
      </c>
      <c r="I1567" s="11" t="s">
        <v>412</v>
      </c>
      <c r="J1567" s="11" t="s">
        <v>99</v>
      </c>
      <c r="K1567" s="11" t="s">
        <v>67</v>
      </c>
      <c r="L1567" s="11" t="s">
        <v>211</v>
      </c>
      <c r="M1567" s="11" t="s">
        <v>101</v>
      </c>
      <c r="N1567" s="11">
        <v>200</v>
      </c>
      <c r="O1567" s="11">
        <v>2019</v>
      </c>
      <c r="P1567" s="11" t="s">
        <v>112</v>
      </c>
      <c r="Q1567" s="11" t="s">
        <v>112</v>
      </c>
      <c r="R1567" s="11" t="s">
        <v>241</v>
      </c>
      <c r="S1567" s="11" t="s">
        <v>104</v>
      </c>
      <c r="T1567" s="11">
        <v>5824.0000000000018</v>
      </c>
      <c r="U1567" s="11" t="str">
        <f>IF(ISERROR(VLOOKUP(I1567,'BACK INFO'!F:F,1,0)),IF(ISERROR(VLOOKUP(I1567,'BACK INFO'!H:H,1,0)),K1567,'BACK INFO'!$H$1),'BACK INFO'!$G$1)</f>
        <v>ANITA M. HOPKINS</v>
      </c>
    </row>
    <row r="1568" spans="1:21" s="11" customFormat="1" x14ac:dyDescent="0.35">
      <c r="A1568" s="11" t="s">
        <v>94</v>
      </c>
      <c r="B1568" s="11">
        <v>2018</v>
      </c>
      <c r="C1568" s="11">
        <v>12</v>
      </c>
      <c r="D1568" s="11" t="s">
        <v>95</v>
      </c>
      <c r="E1568" s="11" t="s">
        <v>96</v>
      </c>
      <c r="F1568" s="11" t="s">
        <v>700</v>
      </c>
      <c r="G1568" s="11" t="s">
        <v>241</v>
      </c>
      <c r="H1568" s="11" t="s">
        <v>98</v>
      </c>
      <c r="I1568" s="11" t="s">
        <v>375</v>
      </c>
      <c r="J1568" s="11" t="s">
        <v>99</v>
      </c>
      <c r="K1568" s="11" t="s">
        <v>72</v>
      </c>
      <c r="L1568" s="11" t="s">
        <v>114</v>
      </c>
      <c r="M1568" s="11" t="s">
        <v>101</v>
      </c>
      <c r="N1568" s="11">
        <v>78</v>
      </c>
      <c r="O1568" s="11">
        <v>2019</v>
      </c>
      <c r="P1568" s="11" t="s">
        <v>112</v>
      </c>
      <c r="Q1568" s="11" t="s">
        <v>112</v>
      </c>
      <c r="R1568" s="11" t="s">
        <v>241</v>
      </c>
      <c r="S1568" s="11" t="s">
        <v>104</v>
      </c>
      <c r="T1568" s="11">
        <v>2277</v>
      </c>
      <c r="U1568" s="11" t="str">
        <f>IF(ISERROR(VLOOKUP(I1568,'BACK INFO'!F:F,1,0)),IF(ISERROR(VLOOKUP(I1568,'BACK INFO'!H:H,1,0)),K1568,'BACK INFO'!$H$1),'BACK INFO'!$G$1)</f>
        <v>BILL MILLER AND COMPANY</v>
      </c>
    </row>
    <row r="1569" spans="1:21" s="11" customFormat="1" x14ac:dyDescent="0.35">
      <c r="A1569" s="11" t="s">
        <v>94</v>
      </c>
      <c r="B1569" s="11">
        <v>2018</v>
      </c>
      <c r="C1569" s="11">
        <v>12</v>
      </c>
      <c r="D1569" s="11" t="s">
        <v>95</v>
      </c>
      <c r="E1569" s="11" t="s">
        <v>96</v>
      </c>
      <c r="F1569" s="11" t="s">
        <v>700</v>
      </c>
      <c r="G1569" s="11" t="s">
        <v>241</v>
      </c>
      <c r="H1569" s="11" t="s">
        <v>98</v>
      </c>
      <c r="I1569" s="11" t="s">
        <v>464</v>
      </c>
      <c r="J1569" s="11" t="s">
        <v>99</v>
      </c>
      <c r="K1569" s="11" t="s">
        <v>245</v>
      </c>
      <c r="L1569" s="11" t="s">
        <v>246</v>
      </c>
      <c r="M1569" s="11" t="s">
        <v>246</v>
      </c>
      <c r="N1569" s="11">
        <v>140</v>
      </c>
      <c r="O1569" s="11">
        <v>2019</v>
      </c>
      <c r="P1569" s="11" t="s">
        <v>112</v>
      </c>
      <c r="Q1569" s="11" t="s">
        <v>112</v>
      </c>
      <c r="R1569" s="11" t="s">
        <v>241</v>
      </c>
      <c r="S1569" s="11" t="s">
        <v>104</v>
      </c>
      <c r="T1569" s="11">
        <v>4186</v>
      </c>
      <c r="U1569" s="11" t="str">
        <f>IF(ISERROR(VLOOKUP(I1569,'BACK INFO'!F:F,1,0)),IF(ISERROR(VLOOKUP(I1569,'BACK INFO'!H:H,1,0)),K1569,'BACK INFO'!$H$1),'BACK INFO'!$G$1)</f>
        <v>JULIUS ORTIZ MALDONADO</v>
      </c>
    </row>
    <row r="1570" spans="1:21" s="11" customFormat="1" x14ac:dyDescent="0.35">
      <c r="A1570" s="11" t="s">
        <v>94</v>
      </c>
      <c r="B1570" s="11">
        <v>2018</v>
      </c>
      <c r="C1570" s="11">
        <v>12</v>
      </c>
      <c r="D1570" s="11" t="s">
        <v>95</v>
      </c>
      <c r="E1570" s="11" t="s">
        <v>96</v>
      </c>
      <c r="F1570" s="11" t="s">
        <v>700</v>
      </c>
      <c r="G1570" s="11" t="s">
        <v>241</v>
      </c>
      <c r="H1570" s="11" t="s">
        <v>98</v>
      </c>
      <c r="I1570" s="11" t="s">
        <v>414</v>
      </c>
      <c r="J1570" s="11" t="s">
        <v>99</v>
      </c>
      <c r="K1570" s="11" t="s">
        <v>71</v>
      </c>
      <c r="L1570" s="11" t="s">
        <v>169</v>
      </c>
      <c r="M1570" s="11" t="s">
        <v>101</v>
      </c>
      <c r="N1570" s="11">
        <v>31</v>
      </c>
      <c r="O1570" s="11">
        <v>2019</v>
      </c>
      <c r="P1570" s="11" t="s">
        <v>112</v>
      </c>
      <c r="Q1570" s="11" t="s">
        <v>112</v>
      </c>
      <c r="R1570" s="11" t="s">
        <v>241</v>
      </c>
      <c r="S1570" s="11" t="s">
        <v>104</v>
      </c>
      <c r="T1570" s="11">
        <v>862</v>
      </c>
      <c r="U1570" s="11" t="str">
        <f>IF(ISERROR(VLOOKUP(I1570,'BACK INFO'!F:F,1,0)),IF(ISERROR(VLOOKUP(I1570,'BACK INFO'!H:H,1,0)),K1570,'BACK INFO'!$H$1),'BACK INFO'!$G$1)</f>
        <v>HOLLY SALES INC.</v>
      </c>
    </row>
    <row r="1571" spans="1:21" s="11" customFormat="1" x14ac:dyDescent="0.35">
      <c r="A1571" s="11" t="s">
        <v>94</v>
      </c>
      <c r="B1571" s="11">
        <v>2018</v>
      </c>
      <c r="C1571" s="11">
        <v>12</v>
      </c>
      <c r="D1571" s="11" t="s">
        <v>95</v>
      </c>
      <c r="E1571" s="11" t="s">
        <v>96</v>
      </c>
      <c r="F1571" s="11" t="s">
        <v>700</v>
      </c>
      <c r="G1571" s="11" t="s">
        <v>241</v>
      </c>
      <c r="H1571" s="11" t="s">
        <v>98</v>
      </c>
      <c r="I1571" s="11" t="s">
        <v>465</v>
      </c>
      <c r="J1571" s="11" t="s">
        <v>99</v>
      </c>
      <c r="K1571" s="11" t="s">
        <v>67</v>
      </c>
      <c r="L1571" s="11" t="s">
        <v>231</v>
      </c>
      <c r="M1571" s="11" t="s">
        <v>101</v>
      </c>
      <c r="N1571" s="11">
        <v>73</v>
      </c>
      <c r="O1571" s="11">
        <v>2019</v>
      </c>
      <c r="P1571" s="11" t="s">
        <v>112</v>
      </c>
      <c r="Q1571" s="11" t="s">
        <v>112</v>
      </c>
      <c r="R1571" s="11" t="s">
        <v>241</v>
      </c>
      <c r="S1571" s="11" t="s">
        <v>104</v>
      </c>
      <c r="T1571" s="11">
        <v>2077</v>
      </c>
      <c r="U1571" s="11" t="str">
        <f>IF(ISERROR(VLOOKUP(I1571,'BACK INFO'!F:F,1,0)),IF(ISERROR(VLOOKUP(I1571,'BACK INFO'!H:H,1,0)),K1571,'BACK INFO'!$H$1),'BACK INFO'!$G$1)</f>
        <v>ANITA M. HOPKINS</v>
      </c>
    </row>
    <row r="1572" spans="1:21" s="11" customFormat="1" x14ac:dyDescent="0.35">
      <c r="A1572" s="11" t="s">
        <v>94</v>
      </c>
      <c r="B1572" s="11">
        <v>2018</v>
      </c>
      <c r="C1572" s="11">
        <v>12</v>
      </c>
      <c r="D1572" s="11" t="s">
        <v>95</v>
      </c>
      <c r="E1572" s="11" t="s">
        <v>96</v>
      </c>
      <c r="F1572" s="11" t="s">
        <v>700</v>
      </c>
      <c r="G1572" s="11" t="s">
        <v>241</v>
      </c>
      <c r="H1572" s="11" t="s">
        <v>98</v>
      </c>
      <c r="I1572" s="11" t="s">
        <v>466</v>
      </c>
      <c r="J1572" s="11" t="s">
        <v>99</v>
      </c>
      <c r="K1572" s="11" t="s">
        <v>72</v>
      </c>
      <c r="L1572" s="11" t="s">
        <v>114</v>
      </c>
      <c r="M1572" s="11" t="s">
        <v>101</v>
      </c>
      <c r="N1572" s="11">
        <v>28</v>
      </c>
      <c r="O1572" s="11">
        <v>2019</v>
      </c>
      <c r="P1572" s="11" t="s">
        <v>112</v>
      </c>
      <c r="Q1572" s="11" t="s">
        <v>112</v>
      </c>
      <c r="R1572" s="11" t="s">
        <v>241</v>
      </c>
      <c r="S1572" s="11" t="s">
        <v>104</v>
      </c>
      <c r="T1572" s="11">
        <v>992</v>
      </c>
      <c r="U1572" s="11" t="str">
        <f>IF(ISERROR(VLOOKUP(I1572,'BACK INFO'!F:F,1,0)),IF(ISERROR(VLOOKUP(I1572,'BACK INFO'!H:H,1,0)),K1572,'BACK INFO'!$H$1),'BACK INFO'!$G$1)</f>
        <v>BILL MILLER AND COMPANY</v>
      </c>
    </row>
    <row r="1573" spans="1:21" s="11" customFormat="1" x14ac:dyDescent="0.35">
      <c r="A1573" s="11" t="s">
        <v>94</v>
      </c>
      <c r="B1573" s="11">
        <v>2018</v>
      </c>
      <c r="C1573" s="11">
        <v>12</v>
      </c>
      <c r="D1573" s="11" t="s">
        <v>95</v>
      </c>
      <c r="E1573" s="11" t="s">
        <v>96</v>
      </c>
      <c r="F1573" s="11" t="s">
        <v>700</v>
      </c>
      <c r="G1573" s="11" t="s">
        <v>241</v>
      </c>
      <c r="H1573" s="11" t="s">
        <v>98</v>
      </c>
      <c r="I1573" s="11" t="s">
        <v>168</v>
      </c>
      <c r="J1573" s="11" t="s">
        <v>99</v>
      </c>
      <c r="K1573" s="11" t="s">
        <v>71</v>
      </c>
      <c r="L1573" s="11" t="s">
        <v>169</v>
      </c>
      <c r="M1573" s="11" t="s">
        <v>101</v>
      </c>
      <c r="N1573" s="11">
        <v>40</v>
      </c>
      <c r="O1573" s="11">
        <v>2019</v>
      </c>
      <c r="P1573" s="11" t="s">
        <v>112</v>
      </c>
      <c r="Q1573" s="11" t="s">
        <v>112</v>
      </c>
      <c r="R1573" s="11" t="s">
        <v>241</v>
      </c>
      <c r="S1573" s="11" t="s">
        <v>104</v>
      </c>
      <c r="T1573" s="11">
        <v>1299</v>
      </c>
      <c r="U1573" s="11" t="str">
        <f>IF(ISERROR(VLOOKUP(I1573,'BACK INFO'!F:F,1,0)),IF(ISERROR(VLOOKUP(I1573,'BACK INFO'!H:H,1,0)),K1573,'BACK INFO'!$H$1),'BACK INFO'!$G$1)</f>
        <v>HOLLY SALES INC.</v>
      </c>
    </row>
    <row r="1574" spans="1:21" s="11" customFormat="1" x14ac:dyDescent="0.35">
      <c r="A1574" s="11" t="s">
        <v>94</v>
      </c>
      <c r="B1574" s="11">
        <v>2018</v>
      </c>
      <c r="C1574" s="11">
        <v>12</v>
      </c>
      <c r="D1574" s="11" t="s">
        <v>95</v>
      </c>
      <c r="E1574" s="11" t="s">
        <v>96</v>
      </c>
      <c r="F1574" s="11" t="s">
        <v>700</v>
      </c>
      <c r="G1574" s="11" t="s">
        <v>241</v>
      </c>
      <c r="H1574" s="11" t="s">
        <v>98</v>
      </c>
      <c r="I1574" s="11" t="s">
        <v>467</v>
      </c>
      <c r="J1574" s="11" t="s">
        <v>99</v>
      </c>
      <c r="K1574" s="11" t="s">
        <v>72</v>
      </c>
      <c r="L1574" s="11" t="s">
        <v>459</v>
      </c>
      <c r="M1574" s="11" t="s">
        <v>101</v>
      </c>
      <c r="N1574" s="11">
        <v>167</v>
      </c>
      <c r="O1574" s="11">
        <v>2019</v>
      </c>
      <c r="P1574" s="11" t="s">
        <v>112</v>
      </c>
      <c r="Q1574" s="11" t="s">
        <v>112</v>
      </c>
      <c r="R1574" s="11" t="s">
        <v>241</v>
      </c>
      <c r="S1574" s="11" t="s">
        <v>104</v>
      </c>
      <c r="T1574" s="11">
        <v>5180</v>
      </c>
      <c r="U1574" s="11" t="str">
        <f>IF(ISERROR(VLOOKUP(I1574,'BACK INFO'!F:F,1,0)),IF(ISERROR(VLOOKUP(I1574,'BACK INFO'!H:H,1,0)),K1574,'BACK INFO'!$H$1),'BACK INFO'!$G$1)</f>
        <v>BILL MILLER AND COMPANY</v>
      </c>
    </row>
    <row r="1575" spans="1:21" s="11" customFormat="1" x14ac:dyDescent="0.35">
      <c r="A1575" s="11" t="s">
        <v>94</v>
      </c>
      <c r="B1575" s="11">
        <v>2018</v>
      </c>
      <c r="C1575" s="11">
        <v>12</v>
      </c>
      <c r="D1575" s="11" t="s">
        <v>95</v>
      </c>
      <c r="E1575" s="11" t="s">
        <v>96</v>
      </c>
      <c r="F1575" s="11" t="s">
        <v>700</v>
      </c>
      <c r="G1575" s="11" t="s">
        <v>241</v>
      </c>
      <c r="H1575" s="11" t="s">
        <v>98</v>
      </c>
      <c r="I1575" s="11" t="s">
        <v>468</v>
      </c>
      <c r="J1575" s="11" t="s">
        <v>99</v>
      </c>
      <c r="K1575" s="11" t="s">
        <v>245</v>
      </c>
      <c r="L1575" s="11" t="s">
        <v>246</v>
      </c>
      <c r="M1575" s="11" t="s">
        <v>246</v>
      </c>
      <c r="N1575" s="11">
        <v>33</v>
      </c>
      <c r="O1575" s="11">
        <v>2019</v>
      </c>
      <c r="P1575" s="11" t="s">
        <v>112</v>
      </c>
      <c r="Q1575" s="11" t="s">
        <v>112</v>
      </c>
      <c r="R1575" s="11" t="s">
        <v>241</v>
      </c>
      <c r="S1575" s="11" t="s">
        <v>104</v>
      </c>
      <c r="T1575" s="11">
        <v>1351</v>
      </c>
      <c r="U1575" s="11" t="str">
        <f>IF(ISERROR(VLOOKUP(I1575,'BACK INFO'!F:F,1,0)),IF(ISERROR(VLOOKUP(I1575,'BACK INFO'!H:H,1,0)),K1575,'BACK INFO'!$H$1),'BACK INFO'!$G$1)</f>
        <v>JULIUS ORTIZ MALDONADO</v>
      </c>
    </row>
    <row r="1576" spans="1:21" s="11" customFormat="1" x14ac:dyDescent="0.35">
      <c r="A1576" s="11" t="s">
        <v>94</v>
      </c>
      <c r="B1576" s="11">
        <v>2018</v>
      </c>
      <c r="C1576" s="11">
        <v>12</v>
      </c>
      <c r="D1576" s="11" t="s">
        <v>95</v>
      </c>
      <c r="E1576" s="11" t="s">
        <v>96</v>
      </c>
      <c r="F1576" s="11" t="s">
        <v>700</v>
      </c>
      <c r="G1576" s="11" t="s">
        <v>241</v>
      </c>
      <c r="H1576" s="11" t="s">
        <v>98</v>
      </c>
      <c r="I1576" s="11" t="s">
        <v>469</v>
      </c>
      <c r="J1576" s="11" t="s">
        <v>120</v>
      </c>
      <c r="K1576" s="11" t="s">
        <v>68</v>
      </c>
      <c r="L1576" s="11" t="s">
        <v>129</v>
      </c>
      <c r="M1576" s="11" t="s">
        <v>122</v>
      </c>
      <c r="N1576" s="11">
        <v>16</v>
      </c>
      <c r="O1576" s="11">
        <v>2019</v>
      </c>
      <c r="P1576" s="11" t="s">
        <v>112</v>
      </c>
      <c r="Q1576" s="11" t="s">
        <v>112</v>
      </c>
      <c r="R1576" s="11" t="s">
        <v>241</v>
      </c>
      <c r="S1576" s="11" t="s">
        <v>104</v>
      </c>
      <c r="T1576" s="11">
        <v>455.31197301854968</v>
      </c>
      <c r="U1576" s="11" t="str">
        <f>IF(ISERROR(VLOOKUP(I1576,'BACK INFO'!F:F,1,0)),IF(ISERROR(VLOOKUP(I1576,'BACK INFO'!H:H,1,0)),K1576,'BACK INFO'!$H$1),'BACK INFO'!$G$1)</f>
        <v>STEPHANIE VITALI</v>
      </c>
    </row>
    <row r="1577" spans="1:21" s="11" customFormat="1" x14ac:dyDescent="0.35">
      <c r="A1577" s="11" t="s">
        <v>94</v>
      </c>
      <c r="B1577" s="11">
        <v>2018</v>
      </c>
      <c r="C1577" s="11">
        <v>12</v>
      </c>
      <c r="D1577" s="11" t="s">
        <v>95</v>
      </c>
      <c r="E1577" s="11" t="s">
        <v>96</v>
      </c>
      <c r="F1577" s="11" t="s">
        <v>700</v>
      </c>
      <c r="G1577" s="11" t="s">
        <v>241</v>
      </c>
      <c r="H1577" s="11" t="s">
        <v>98</v>
      </c>
      <c r="I1577" s="11" t="s">
        <v>336</v>
      </c>
      <c r="J1577" s="11" t="s">
        <v>99</v>
      </c>
      <c r="K1577" s="11" t="s">
        <v>72</v>
      </c>
      <c r="L1577" s="11" t="s">
        <v>114</v>
      </c>
      <c r="M1577" s="11" t="s">
        <v>101</v>
      </c>
      <c r="N1577" s="11">
        <v>6</v>
      </c>
      <c r="O1577" s="11">
        <v>2019</v>
      </c>
      <c r="P1577" s="11" t="s">
        <v>112</v>
      </c>
      <c r="Q1577" s="11" t="s">
        <v>112</v>
      </c>
      <c r="R1577" s="11" t="s">
        <v>241</v>
      </c>
      <c r="S1577" s="11" t="s">
        <v>104</v>
      </c>
      <c r="T1577" s="11">
        <v>189</v>
      </c>
      <c r="U1577" s="11" t="str">
        <f>IF(ISERROR(VLOOKUP(I1577,'BACK INFO'!F:F,1,0)),IF(ISERROR(VLOOKUP(I1577,'BACK INFO'!H:H,1,0)),K1577,'BACK INFO'!$H$1),'BACK INFO'!$G$1)</f>
        <v>BILL MILLER AND COMPANY</v>
      </c>
    </row>
    <row r="1578" spans="1:21" s="11" customFormat="1" x14ac:dyDescent="0.35">
      <c r="A1578" s="11" t="s">
        <v>94</v>
      </c>
      <c r="B1578" s="11">
        <v>2018</v>
      </c>
      <c r="C1578" s="11">
        <v>12</v>
      </c>
      <c r="D1578" s="11" t="s">
        <v>95</v>
      </c>
      <c r="E1578" s="11" t="s">
        <v>96</v>
      </c>
      <c r="F1578" s="11" t="s">
        <v>700</v>
      </c>
      <c r="G1578" s="11" t="s">
        <v>241</v>
      </c>
      <c r="H1578" s="11" t="s">
        <v>98</v>
      </c>
      <c r="I1578" s="11" t="s">
        <v>376</v>
      </c>
      <c r="J1578" s="11" t="s">
        <v>99</v>
      </c>
      <c r="K1578" s="11" t="s">
        <v>72</v>
      </c>
      <c r="L1578" s="11" t="s">
        <v>377</v>
      </c>
      <c r="M1578" s="11" t="s">
        <v>378</v>
      </c>
      <c r="N1578" s="11">
        <v>84</v>
      </c>
      <c r="O1578" s="11">
        <v>2019</v>
      </c>
      <c r="P1578" s="11" t="s">
        <v>112</v>
      </c>
      <c r="Q1578" s="11" t="s">
        <v>112</v>
      </c>
      <c r="R1578" s="11" t="s">
        <v>241</v>
      </c>
      <c r="S1578" s="11" t="s">
        <v>104</v>
      </c>
      <c r="T1578" s="11">
        <v>2574</v>
      </c>
      <c r="U1578" s="11" t="str">
        <f>IF(ISERROR(VLOOKUP(I1578,'BACK INFO'!F:F,1,0)),IF(ISERROR(VLOOKUP(I1578,'BACK INFO'!H:H,1,0)),K1578,'BACK INFO'!$H$1),'BACK INFO'!$G$1)</f>
        <v>BILL MILLER AND COMPANY</v>
      </c>
    </row>
    <row r="1579" spans="1:21" s="11" customFormat="1" x14ac:dyDescent="0.35">
      <c r="A1579" s="11" t="s">
        <v>94</v>
      </c>
      <c r="B1579" s="11">
        <v>2018</v>
      </c>
      <c r="C1579" s="11">
        <v>12</v>
      </c>
      <c r="D1579" s="11" t="s">
        <v>95</v>
      </c>
      <c r="E1579" s="11" t="s">
        <v>96</v>
      </c>
      <c r="F1579" s="11" t="s">
        <v>700</v>
      </c>
      <c r="G1579" s="11" t="s">
        <v>241</v>
      </c>
      <c r="H1579" s="11" t="s">
        <v>98</v>
      </c>
      <c r="I1579" s="11" t="s">
        <v>416</v>
      </c>
      <c r="J1579" s="11" t="s">
        <v>99</v>
      </c>
      <c r="K1579" s="11" t="s">
        <v>75</v>
      </c>
      <c r="L1579" s="11" t="s">
        <v>216</v>
      </c>
      <c r="M1579" s="11" t="s">
        <v>101</v>
      </c>
      <c r="N1579" s="11">
        <v>204</v>
      </c>
      <c r="O1579" s="11">
        <v>2019</v>
      </c>
      <c r="P1579" s="11" t="s">
        <v>112</v>
      </c>
      <c r="Q1579" s="11" t="s">
        <v>112</v>
      </c>
      <c r="R1579" s="11" t="s">
        <v>241</v>
      </c>
      <c r="S1579" s="11" t="s">
        <v>104</v>
      </c>
      <c r="T1579" s="11">
        <v>6399</v>
      </c>
      <c r="U1579" s="11" t="str">
        <f>IF(ISERROR(VLOOKUP(I1579,'BACK INFO'!F:F,1,0)),IF(ISERROR(VLOOKUP(I1579,'BACK INFO'!H:H,1,0)),K1579,'BACK INFO'!$H$1),'BACK INFO'!$G$1)</f>
        <v>LAURA BONG</v>
      </c>
    </row>
    <row r="1580" spans="1:21" s="11" customFormat="1" x14ac:dyDescent="0.35">
      <c r="A1580" s="11" t="s">
        <v>94</v>
      </c>
      <c r="B1580" s="11">
        <v>2018</v>
      </c>
      <c r="C1580" s="11">
        <v>12</v>
      </c>
      <c r="D1580" s="11" t="s">
        <v>95</v>
      </c>
      <c r="E1580" s="11" t="s">
        <v>96</v>
      </c>
      <c r="F1580" s="11" t="s">
        <v>700</v>
      </c>
      <c r="G1580" s="11" t="s">
        <v>241</v>
      </c>
      <c r="H1580" s="11" t="s">
        <v>98</v>
      </c>
      <c r="I1580" s="11" t="s">
        <v>470</v>
      </c>
      <c r="J1580" s="11" t="s">
        <v>120</v>
      </c>
      <c r="K1580" s="11" t="s">
        <v>68</v>
      </c>
      <c r="L1580" s="11" t="s">
        <v>129</v>
      </c>
      <c r="M1580" s="11" t="s">
        <v>122</v>
      </c>
      <c r="N1580" s="11">
        <v>42</v>
      </c>
      <c r="O1580" s="11">
        <v>2019</v>
      </c>
      <c r="P1580" s="11" t="s">
        <v>112</v>
      </c>
      <c r="Q1580" s="11" t="s">
        <v>112</v>
      </c>
      <c r="R1580" s="11" t="s">
        <v>241</v>
      </c>
      <c r="S1580" s="11" t="s">
        <v>104</v>
      </c>
      <c r="T1580" s="11">
        <v>1606.4227582667349</v>
      </c>
      <c r="U1580" s="11" t="str">
        <f>IF(ISERROR(VLOOKUP(I1580,'BACK INFO'!F:F,1,0)),IF(ISERROR(VLOOKUP(I1580,'BACK INFO'!H:H,1,0)),K1580,'BACK INFO'!$H$1),'BACK INFO'!$G$1)</f>
        <v>STEPHANIE VITALI</v>
      </c>
    </row>
    <row r="1581" spans="1:21" s="11" customFormat="1" x14ac:dyDescent="0.35">
      <c r="A1581" s="11" t="s">
        <v>94</v>
      </c>
      <c r="B1581" s="11">
        <v>2018</v>
      </c>
      <c r="C1581" s="11">
        <v>12</v>
      </c>
      <c r="D1581" s="11" t="s">
        <v>95</v>
      </c>
      <c r="E1581" s="11" t="s">
        <v>96</v>
      </c>
      <c r="F1581" s="11" t="s">
        <v>700</v>
      </c>
      <c r="G1581" s="11" t="s">
        <v>241</v>
      </c>
      <c r="H1581" s="11" t="s">
        <v>98</v>
      </c>
      <c r="I1581" s="11" t="s">
        <v>337</v>
      </c>
      <c r="J1581" s="11" t="s">
        <v>99</v>
      </c>
      <c r="K1581" s="11" t="s">
        <v>72</v>
      </c>
      <c r="L1581" s="11" t="s">
        <v>114</v>
      </c>
      <c r="M1581" s="11" t="s">
        <v>101</v>
      </c>
      <c r="N1581" s="11">
        <v>13</v>
      </c>
      <c r="O1581" s="11">
        <v>2019</v>
      </c>
      <c r="P1581" s="11" t="s">
        <v>112</v>
      </c>
      <c r="Q1581" s="11" t="s">
        <v>112</v>
      </c>
      <c r="R1581" s="11" t="s">
        <v>241</v>
      </c>
      <c r="S1581" s="11" t="s">
        <v>104</v>
      </c>
      <c r="T1581" s="11">
        <v>412</v>
      </c>
      <c r="U1581" s="11" t="str">
        <f>IF(ISERROR(VLOOKUP(I1581,'BACK INFO'!F:F,1,0)),IF(ISERROR(VLOOKUP(I1581,'BACK INFO'!H:H,1,0)),K1581,'BACK INFO'!$H$1),'BACK INFO'!$G$1)</f>
        <v>BILL MILLER AND COMPANY</v>
      </c>
    </row>
    <row r="1582" spans="1:21" s="11" customFormat="1" x14ac:dyDescent="0.35">
      <c r="A1582" s="11" t="s">
        <v>94</v>
      </c>
      <c r="B1582" s="11">
        <v>2018</v>
      </c>
      <c r="C1582" s="11">
        <v>12</v>
      </c>
      <c r="D1582" s="11" t="s">
        <v>95</v>
      </c>
      <c r="E1582" s="11" t="s">
        <v>96</v>
      </c>
      <c r="F1582" s="11" t="s">
        <v>700</v>
      </c>
      <c r="G1582" s="11" t="s">
        <v>241</v>
      </c>
      <c r="H1582" s="11" t="s">
        <v>98</v>
      </c>
      <c r="I1582" s="11" t="s">
        <v>392</v>
      </c>
      <c r="J1582" s="11" t="s">
        <v>99</v>
      </c>
      <c r="K1582" s="11" t="s">
        <v>72</v>
      </c>
      <c r="L1582" s="11" t="s">
        <v>114</v>
      </c>
      <c r="M1582" s="11" t="s">
        <v>101</v>
      </c>
      <c r="N1582" s="11">
        <v>450</v>
      </c>
      <c r="O1582" s="11">
        <v>2019</v>
      </c>
      <c r="P1582" s="11" t="s">
        <v>112</v>
      </c>
      <c r="Q1582" s="11" t="s">
        <v>112</v>
      </c>
      <c r="R1582" s="11" t="s">
        <v>241</v>
      </c>
      <c r="S1582" s="11" t="s">
        <v>104</v>
      </c>
      <c r="T1582" s="11">
        <v>13547</v>
      </c>
      <c r="U1582" s="11" t="str">
        <f>IF(ISERROR(VLOOKUP(I1582,'BACK INFO'!F:F,1,0)),IF(ISERROR(VLOOKUP(I1582,'BACK INFO'!H:H,1,0)),K1582,'BACK INFO'!$H$1),'BACK INFO'!$G$1)</f>
        <v>BILL MILLER AND COMPANY</v>
      </c>
    </row>
    <row r="1583" spans="1:21" s="11" customFormat="1" x14ac:dyDescent="0.35">
      <c r="A1583" s="11" t="s">
        <v>94</v>
      </c>
      <c r="B1583" s="11">
        <v>2018</v>
      </c>
      <c r="C1583" s="11">
        <v>12</v>
      </c>
      <c r="D1583" s="11" t="s">
        <v>95</v>
      </c>
      <c r="E1583" s="11" t="s">
        <v>96</v>
      </c>
      <c r="F1583" s="11" t="s">
        <v>700</v>
      </c>
      <c r="G1583" s="11" t="s">
        <v>241</v>
      </c>
      <c r="H1583" s="11" t="s">
        <v>98</v>
      </c>
      <c r="I1583" s="11" t="s">
        <v>145</v>
      </c>
      <c r="J1583" s="11" t="s">
        <v>99</v>
      </c>
      <c r="K1583" s="11" t="s">
        <v>75</v>
      </c>
      <c r="L1583" s="11" t="s">
        <v>146</v>
      </c>
      <c r="M1583" s="11" t="s">
        <v>101</v>
      </c>
      <c r="N1583" s="11">
        <v>209</v>
      </c>
      <c r="O1583" s="11">
        <v>2019</v>
      </c>
      <c r="P1583" s="11" t="s">
        <v>112</v>
      </c>
      <c r="Q1583" s="11" t="s">
        <v>112</v>
      </c>
      <c r="R1583" s="11" t="s">
        <v>241</v>
      </c>
      <c r="S1583" s="11" t="s">
        <v>104</v>
      </c>
      <c r="T1583" s="11">
        <v>6615</v>
      </c>
      <c r="U1583" s="11" t="str">
        <f>IF(ISERROR(VLOOKUP(I1583,'BACK INFO'!F:F,1,0)),IF(ISERROR(VLOOKUP(I1583,'BACK INFO'!H:H,1,0)),K1583,'BACK INFO'!$H$1),'BACK INFO'!$G$1)</f>
        <v>LAURA BONG</v>
      </c>
    </row>
    <row r="1584" spans="1:21" s="11" customFormat="1" x14ac:dyDescent="0.35">
      <c r="A1584" s="11" t="s">
        <v>94</v>
      </c>
      <c r="B1584" s="11">
        <v>2018</v>
      </c>
      <c r="C1584" s="11">
        <v>12</v>
      </c>
      <c r="D1584" s="11" t="s">
        <v>95</v>
      </c>
      <c r="E1584" s="11" t="s">
        <v>96</v>
      </c>
      <c r="F1584" s="11" t="s">
        <v>700</v>
      </c>
      <c r="G1584" s="11" t="s">
        <v>241</v>
      </c>
      <c r="H1584" s="11" t="s">
        <v>98</v>
      </c>
      <c r="I1584" s="11" t="s">
        <v>471</v>
      </c>
      <c r="J1584" s="11" t="s">
        <v>120</v>
      </c>
      <c r="K1584" s="11" t="s">
        <v>69</v>
      </c>
      <c r="L1584" s="11" t="s">
        <v>143</v>
      </c>
      <c r="M1584" s="11" t="s">
        <v>122</v>
      </c>
      <c r="N1584" s="11">
        <v>536</v>
      </c>
      <c r="O1584" s="11">
        <v>2019</v>
      </c>
      <c r="P1584" s="11" t="s">
        <v>112</v>
      </c>
      <c r="Q1584" s="11" t="s">
        <v>112</v>
      </c>
      <c r="R1584" s="11" t="s">
        <v>241</v>
      </c>
      <c r="S1584" s="11" t="s">
        <v>104</v>
      </c>
      <c r="T1584" s="11">
        <v>17098.614267908208</v>
      </c>
      <c r="U1584" s="11" t="str">
        <f>IF(ISERROR(VLOOKUP(I1584,'BACK INFO'!F:F,1,0)),IF(ISERROR(VLOOKUP(I1584,'BACK INFO'!H:H,1,0)),K1584,'BACK INFO'!$H$1),'BACK INFO'!$G$1)</f>
        <v>JULIE BERTRAND</v>
      </c>
    </row>
    <row r="1585" spans="1:21" s="11" customFormat="1" x14ac:dyDescent="0.35">
      <c r="A1585" s="11" t="s">
        <v>94</v>
      </c>
      <c r="B1585" s="11">
        <v>2018</v>
      </c>
      <c r="C1585" s="11">
        <v>12</v>
      </c>
      <c r="D1585" s="11" t="s">
        <v>95</v>
      </c>
      <c r="E1585" s="11" t="s">
        <v>96</v>
      </c>
      <c r="F1585" s="11" t="s">
        <v>700</v>
      </c>
      <c r="G1585" s="11" t="s">
        <v>241</v>
      </c>
      <c r="H1585" s="11" t="s">
        <v>98</v>
      </c>
      <c r="I1585" s="11" t="s">
        <v>472</v>
      </c>
      <c r="J1585" s="11" t="s">
        <v>99</v>
      </c>
      <c r="K1585" s="11" t="s">
        <v>72</v>
      </c>
      <c r="L1585" s="11" t="s">
        <v>114</v>
      </c>
      <c r="M1585" s="11" t="s">
        <v>101</v>
      </c>
      <c r="N1585" s="11">
        <v>30</v>
      </c>
      <c r="O1585" s="11">
        <v>2019</v>
      </c>
      <c r="P1585" s="11" t="s">
        <v>112</v>
      </c>
      <c r="Q1585" s="11" t="s">
        <v>112</v>
      </c>
      <c r="R1585" s="11" t="s">
        <v>241</v>
      </c>
      <c r="S1585" s="11" t="s">
        <v>104</v>
      </c>
      <c r="T1585" s="11">
        <v>1152</v>
      </c>
      <c r="U1585" s="11" t="str">
        <f>IF(ISERROR(VLOOKUP(I1585,'BACK INFO'!F:F,1,0)),IF(ISERROR(VLOOKUP(I1585,'BACK INFO'!H:H,1,0)),K1585,'BACK INFO'!$H$1),'BACK INFO'!$G$1)</f>
        <v>BILL MILLER AND COMPANY</v>
      </c>
    </row>
    <row r="1586" spans="1:21" s="11" customFormat="1" x14ac:dyDescent="0.35">
      <c r="A1586" s="11" t="s">
        <v>94</v>
      </c>
      <c r="B1586" s="11">
        <v>2018</v>
      </c>
      <c r="C1586" s="11">
        <v>12</v>
      </c>
      <c r="D1586" s="11" t="s">
        <v>95</v>
      </c>
      <c r="E1586" s="11" t="s">
        <v>96</v>
      </c>
      <c r="F1586" s="11" t="s">
        <v>700</v>
      </c>
      <c r="G1586" s="11" t="s">
        <v>241</v>
      </c>
      <c r="H1586" s="11" t="s">
        <v>98</v>
      </c>
      <c r="I1586" s="11" t="s">
        <v>473</v>
      </c>
      <c r="J1586" s="11" t="s">
        <v>99</v>
      </c>
      <c r="K1586" s="11" t="s">
        <v>72</v>
      </c>
      <c r="L1586" s="11" t="s">
        <v>114</v>
      </c>
      <c r="M1586" s="11" t="s">
        <v>101</v>
      </c>
      <c r="N1586" s="11">
        <v>34</v>
      </c>
      <c r="O1586" s="11">
        <v>2019</v>
      </c>
      <c r="P1586" s="11" t="s">
        <v>112</v>
      </c>
      <c r="Q1586" s="11" t="s">
        <v>112</v>
      </c>
      <c r="R1586" s="11" t="s">
        <v>241</v>
      </c>
      <c r="S1586" s="11" t="s">
        <v>104</v>
      </c>
      <c r="T1586" s="11">
        <v>1119</v>
      </c>
      <c r="U1586" s="11" t="str">
        <f>IF(ISERROR(VLOOKUP(I1586,'BACK INFO'!F:F,1,0)),IF(ISERROR(VLOOKUP(I1586,'BACK INFO'!H:H,1,0)),K1586,'BACK INFO'!$H$1),'BACK INFO'!$G$1)</f>
        <v>BILL MILLER AND COMPANY</v>
      </c>
    </row>
    <row r="1587" spans="1:21" s="11" customFormat="1" x14ac:dyDescent="0.35">
      <c r="A1587" s="11" t="s">
        <v>94</v>
      </c>
      <c r="B1587" s="11">
        <v>2018</v>
      </c>
      <c r="C1587" s="11">
        <v>12</v>
      </c>
      <c r="D1587" s="11" t="s">
        <v>95</v>
      </c>
      <c r="E1587" s="11" t="s">
        <v>96</v>
      </c>
      <c r="F1587" s="11" t="s">
        <v>700</v>
      </c>
      <c r="G1587" s="11" t="s">
        <v>241</v>
      </c>
      <c r="H1587" s="11" t="s">
        <v>98</v>
      </c>
      <c r="I1587" s="11" t="s">
        <v>417</v>
      </c>
      <c r="J1587" s="11" t="s">
        <v>99</v>
      </c>
      <c r="K1587" s="11" t="s">
        <v>67</v>
      </c>
      <c r="L1587" s="11" t="s">
        <v>133</v>
      </c>
      <c r="M1587" s="11" t="s">
        <v>101</v>
      </c>
      <c r="N1587" s="11">
        <v>50</v>
      </c>
      <c r="O1587" s="11">
        <v>2019</v>
      </c>
      <c r="P1587" s="11" t="s">
        <v>112</v>
      </c>
      <c r="Q1587" s="11" t="s">
        <v>112</v>
      </c>
      <c r="R1587" s="11" t="s">
        <v>241</v>
      </c>
      <c r="S1587" s="11" t="s">
        <v>104</v>
      </c>
      <c r="T1587" s="11">
        <v>1496</v>
      </c>
      <c r="U1587" s="11" t="str">
        <f>IF(ISERROR(VLOOKUP(I1587,'BACK INFO'!F:F,1,0)),IF(ISERROR(VLOOKUP(I1587,'BACK INFO'!H:H,1,0)),K1587,'BACK INFO'!$H$1),'BACK INFO'!$G$1)</f>
        <v>ANITA M. HOPKINS</v>
      </c>
    </row>
    <row r="1588" spans="1:21" s="11" customFormat="1" x14ac:dyDescent="0.35">
      <c r="A1588" s="11" t="s">
        <v>94</v>
      </c>
      <c r="B1588" s="11">
        <v>2018</v>
      </c>
      <c r="C1588" s="11">
        <v>12</v>
      </c>
      <c r="D1588" s="11" t="s">
        <v>95</v>
      </c>
      <c r="E1588" s="11" t="s">
        <v>96</v>
      </c>
      <c r="F1588" s="11" t="s">
        <v>700</v>
      </c>
      <c r="G1588" s="11" t="s">
        <v>241</v>
      </c>
      <c r="H1588" s="11" t="s">
        <v>98</v>
      </c>
      <c r="I1588" s="11" t="s">
        <v>349</v>
      </c>
      <c r="J1588" s="11" t="s">
        <v>99</v>
      </c>
      <c r="K1588" s="11" t="s">
        <v>73</v>
      </c>
      <c r="L1588" s="11" t="s">
        <v>127</v>
      </c>
      <c r="M1588" s="11" t="s">
        <v>101</v>
      </c>
      <c r="N1588" s="11">
        <v>47</v>
      </c>
      <c r="O1588" s="11">
        <v>2019</v>
      </c>
      <c r="P1588" s="11" t="s">
        <v>112</v>
      </c>
      <c r="Q1588" s="11" t="s">
        <v>112</v>
      </c>
      <c r="R1588" s="11" t="s">
        <v>241</v>
      </c>
      <c r="S1588" s="11" t="s">
        <v>104</v>
      </c>
      <c r="T1588" s="11">
        <v>1383</v>
      </c>
      <c r="U1588" s="11" t="str">
        <f>IF(ISERROR(VLOOKUP(I1588,'BACK INFO'!F:F,1,0)),IF(ISERROR(VLOOKUP(I1588,'BACK INFO'!H:H,1,0)),K1588,'BACK INFO'!$H$1),'BACK INFO'!$G$1)</f>
        <v>PHYLLIS POSNER</v>
      </c>
    </row>
    <row r="1589" spans="1:21" s="11" customFormat="1" x14ac:dyDescent="0.35">
      <c r="A1589" s="11" t="s">
        <v>94</v>
      </c>
      <c r="B1589" s="11">
        <v>2018</v>
      </c>
      <c r="C1589" s="11">
        <v>12</v>
      </c>
      <c r="D1589" s="11" t="s">
        <v>95</v>
      </c>
      <c r="E1589" s="11" t="s">
        <v>96</v>
      </c>
      <c r="F1589" s="11" t="s">
        <v>700</v>
      </c>
      <c r="G1589" s="11" t="s">
        <v>241</v>
      </c>
      <c r="H1589" s="11" t="s">
        <v>98</v>
      </c>
      <c r="I1589" s="11" t="s">
        <v>418</v>
      </c>
      <c r="J1589" s="11" t="s">
        <v>120</v>
      </c>
      <c r="K1589" s="11" t="s">
        <v>68</v>
      </c>
      <c r="L1589" s="11" t="s">
        <v>129</v>
      </c>
      <c r="M1589" s="11" t="s">
        <v>122</v>
      </c>
      <c r="N1589" s="11">
        <v>20</v>
      </c>
      <c r="O1589" s="11">
        <v>2019</v>
      </c>
      <c r="P1589" s="11" t="s">
        <v>112</v>
      </c>
      <c r="Q1589" s="11" t="s">
        <v>112</v>
      </c>
      <c r="R1589" s="11" t="s">
        <v>241</v>
      </c>
      <c r="S1589" s="11" t="s">
        <v>104</v>
      </c>
      <c r="T1589" s="11">
        <v>544.02815455678569</v>
      </c>
      <c r="U1589" s="11" t="str">
        <f>IF(ISERROR(VLOOKUP(I1589,'BACK INFO'!F:F,1,0)),IF(ISERROR(VLOOKUP(I1589,'BACK INFO'!H:H,1,0)),K1589,'BACK INFO'!$H$1),'BACK INFO'!$G$1)</f>
        <v>STEPHANIE VITALI</v>
      </c>
    </row>
    <row r="1590" spans="1:21" s="11" customFormat="1" x14ac:dyDescent="0.35">
      <c r="A1590" s="11" t="s">
        <v>94</v>
      </c>
      <c r="B1590" s="11">
        <v>2018</v>
      </c>
      <c r="C1590" s="11">
        <v>12</v>
      </c>
      <c r="D1590" s="11" t="s">
        <v>95</v>
      </c>
      <c r="E1590" s="11" t="s">
        <v>96</v>
      </c>
      <c r="F1590" s="11" t="s">
        <v>700</v>
      </c>
      <c r="G1590" s="11" t="s">
        <v>241</v>
      </c>
      <c r="H1590" s="11" t="s">
        <v>98</v>
      </c>
      <c r="I1590" s="11" t="s">
        <v>134</v>
      </c>
      <c r="J1590" s="11" t="s">
        <v>99</v>
      </c>
      <c r="K1590" s="11" t="s">
        <v>67</v>
      </c>
      <c r="L1590" s="11" t="s">
        <v>135</v>
      </c>
      <c r="M1590" s="11" t="s">
        <v>101</v>
      </c>
      <c r="N1590" s="11">
        <v>124</v>
      </c>
      <c r="O1590" s="11">
        <v>2019</v>
      </c>
      <c r="P1590" s="11" t="s">
        <v>112</v>
      </c>
      <c r="Q1590" s="11" t="s">
        <v>112</v>
      </c>
      <c r="R1590" s="11" t="s">
        <v>241</v>
      </c>
      <c r="S1590" s="11" t="s">
        <v>104</v>
      </c>
      <c r="T1590" s="11">
        <v>3738</v>
      </c>
      <c r="U1590" s="11" t="str">
        <f>IF(ISERROR(VLOOKUP(I1590,'BACK INFO'!F:F,1,0)),IF(ISERROR(VLOOKUP(I1590,'BACK INFO'!H:H,1,0)),K1590,'BACK INFO'!$H$1),'BACK INFO'!$G$1)</f>
        <v>ANITA M. HOPKINS</v>
      </c>
    </row>
    <row r="1591" spans="1:21" s="11" customFormat="1" x14ac:dyDescent="0.35">
      <c r="A1591" s="11" t="s">
        <v>94</v>
      </c>
      <c r="B1591" s="11">
        <v>2018</v>
      </c>
      <c r="C1591" s="11">
        <v>12</v>
      </c>
      <c r="D1591" s="11" t="s">
        <v>95</v>
      </c>
      <c r="E1591" s="11" t="s">
        <v>96</v>
      </c>
      <c r="F1591" s="11" t="s">
        <v>700</v>
      </c>
      <c r="G1591" s="11" t="s">
        <v>241</v>
      </c>
      <c r="H1591" s="11" t="s">
        <v>98</v>
      </c>
      <c r="I1591" s="11" t="s">
        <v>474</v>
      </c>
      <c r="J1591" s="11" t="s">
        <v>99</v>
      </c>
      <c r="K1591" s="11" t="s">
        <v>74</v>
      </c>
      <c r="L1591" s="11" t="s">
        <v>100</v>
      </c>
      <c r="M1591" s="11" t="s">
        <v>101</v>
      </c>
      <c r="N1591" s="11">
        <v>150</v>
      </c>
      <c r="O1591" s="11">
        <v>2019</v>
      </c>
      <c r="P1591" s="11" t="s">
        <v>112</v>
      </c>
      <c r="Q1591" s="11" t="s">
        <v>112</v>
      </c>
      <c r="R1591" s="11" t="s">
        <v>241</v>
      </c>
      <c r="S1591" s="11" t="s">
        <v>104</v>
      </c>
      <c r="T1591" s="11">
        <v>4316</v>
      </c>
      <c r="U1591" s="11" t="str">
        <f>IF(ISERROR(VLOOKUP(I1591,'BACK INFO'!F:F,1,0)),IF(ISERROR(VLOOKUP(I1591,'BACK INFO'!H:H,1,0)),K1591,'BACK INFO'!$H$1),'BACK INFO'!$G$1)</f>
        <v>DENISE ARNETT</v>
      </c>
    </row>
    <row r="1592" spans="1:21" s="11" customFormat="1" x14ac:dyDescent="0.35">
      <c r="A1592" s="11" t="s">
        <v>94</v>
      </c>
      <c r="B1592" s="11">
        <v>2018</v>
      </c>
      <c r="C1592" s="11">
        <v>12</v>
      </c>
      <c r="D1592" s="11" t="s">
        <v>95</v>
      </c>
      <c r="E1592" s="11" t="s">
        <v>96</v>
      </c>
      <c r="F1592" s="11" t="s">
        <v>700</v>
      </c>
      <c r="G1592" s="11" t="s">
        <v>241</v>
      </c>
      <c r="H1592" s="11" t="s">
        <v>98</v>
      </c>
      <c r="I1592" s="11" t="s">
        <v>380</v>
      </c>
      <c r="J1592" s="11" t="s">
        <v>99</v>
      </c>
      <c r="K1592" s="11" t="s">
        <v>73</v>
      </c>
      <c r="L1592" s="11" t="s">
        <v>127</v>
      </c>
      <c r="M1592" s="11" t="s">
        <v>101</v>
      </c>
      <c r="N1592" s="11">
        <v>20</v>
      </c>
      <c r="O1592" s="11">
        <v>2019</v>
      </c>
      <c r="P1592" s="11" t="s">
        <v>112</v>
      </c>
      <c r="Q1592" s="11" t="s">
        <v>112</v>
      </c>
      <c r="R1592" s="11" t="s">
        <v>241</v>
      </c>
      <c r="S1592" s="11" t="s">
        <v>104</v>
      </c>
      <c r="T1592" s="11">
        <v>620</v>
      </c>
      <c r="U1592" s="11" t="str">
        <f>IF(ISERROR(VLOOKUP(I1592,'BACK INFO'!F:F,1,0)),IF(ISERROR(VLOOKUP(I1592,'BACK INFO'!H:H,1,0)),K1592,'BACK INFO'!$H$1),'BACK INFO'!$G$1)</f>
        <v>PHYLLIS POSNER</v>
      </c>
    </row>
    <row r="1593" spans="1:21" s="11" customFormat="1" x14ac:dyDescent="0.35">
      <c r="A1593" s="11" t="s">
        <v>94</v>
      </c>
      <c r="B1593" s="11">
        <v>2018</v>
      </c>
      <c r="C1593" s="11">
        <v>12</v>
      </c>
      <c r="D1593" s="11" t="s">
        <v>95</v>
      </c>
      <c r="E1593" s="11" t="s">
        <v>96</v>
      </c>
      <c r="F1593" s="11" t="s">
        <v>700</v>
      </c>
      <c r="G1593" s="11" t="s">
        <v>241</v>
      </c>
      <c r="H1593" s="11" t="s">
        <v>98</v>
      </c>
      <c r="I1593" s="11" t="s">
        <v>232</v>
      </c>
      <c r="J1593" s="11" t="s">
        <v>99</v>
      </c>
      <c r="K1593" s="11" t="s">
        <v>76</v>
      </c>
      <c r="L1593" s="11" t="s">
        <v>127</v>
      </c>
      <c r="M1593" s="11" t="s">
        <v>101</v>
      </c>
      <c r="N1593" s="11">
        <v>42</v>
      </c>
      <c r="O1593" s="11">
        <v>2019</v>
      </c>
      <c r="P1593" s="11" t="s">
        <v>112</v>
      </c>
      <c r="Q1593" s="11" t="s">
        <v>112</v>
      </c>
      <c r="R1593" s="11" t="s">
        <v>241</v>
      </c>
      <c r="S1593" s="11" t="s">
        <v>104</v>
      </c>
      <c r="T1593" s="11">
        <v>1210</v>
      </c>
      <c r="U1593" s="11" t="str">
        <f>IF(ISERROR(VLOOKUP(I1593,'BACK INFO'!F:F,1,0)),IF(ISERROR(VLOOKUP(I1593,'BACK INFO'!H:H,1,0)),K1593,'BACK INFO'!$H$1),'BACK INFO'!$G$1)</f>
        <v>MIE MANNICHE</v>
      </c>
    </row>
    <row r="1594" spans="1:21" s="11" customFormat="1" x14ac:dyDescent="0.35">
      <c r="A1594" s="11" t="s">
        <v>94</v>
      </c>
      <c r="B1594" s="11">
        <v>2018</v>
      </c>
      <c r="C1594" s="11">
        <v>12</v>
      </c>
      <c r="D1594" s="11" t="s">
        <v>95</v>
      </c>
      <c r="E1594" s="11" t="s">
        <v>96</v>
      </c>
      <c r="F1594" s="11" t="s">
        <v>700</v>
      </c>
      <c r="G1594" s="11" t="s">
        <v>241</v>
      </c>
      <c r="H1594" s="11" t="s">
        <v>98</v>
      </c>
      <c r="I1594" s="11" t="s">
        <v>475</v>
      </c>
      <c r="J1594" s="11" t="s">
        <v>99</v>
      </c>
      <c r="K1594" s="11" t="s">
        <v>75</v>
      </c>
      <c r="L1594" s="11" t="s">
        <v>273</v>
      </c>
      <c r="M1594" s="11" t="s">
        <v>101</v>
      </c>
      <c r="N1594" s="11">
        <v>42</v>
      </c>
      <c r="O1594" s="11">
        <v>2019</v>
      </c>
      <c r="P1594" s="11" t="s">
        <v>112</v>
      </c>
      <c r="Q1594" s="11" t="s">
        <v>112</v>
      </c>
      <c r="R1594" s="11" t="s">
        <v>241</v>
      </c>
      <c r="S1594" s="11" t="s">
        <v>104</v>
      </c>
      <c r="T1594" s="11">
        <v>1269</v>
      </c>
      <c r="U1594" s="11" t="str">
        <f>IF(ISERROR(VLOOKUP(I1594,'BACK INFO'!F:F,1,0)),IF(ISERROR(VLOOKUP(I1594,'BACK INFO'!H:H,1,0)),K1594,'BACK INFO'!$H$1),'BACK INFO'!$G$1)</f>
        <v>LAURA BONG</v>
      </c>
    </row>
    <row r="1595" spans="1:21" s="11" customFormat="1" x14ac:dyDescent="0.35">
      <c r="A1595" s="11" t="s">
        <v>94</v>
      </c>
      <c r="B1595" s="11">
        <v>2018</v>
      </c>
      <c r="C1595" s="11">
        <v>12</v>
      </c>
      <c r="D1595" s="11" t="s">
        <v>95</v>
      </c>
      <c r="E1595" s="11" t="s">
        <v>96</v>
      </c>
      <c r="F1595" s="11" t="s">
        <v>700</v>
      </c>
      <c r="G1595" s="11" t="s">
        <v>241</v>
      </c>
      <c r="H1595" s="11" t="s">
        <v>98</v>
      </c>
      <c r="I1595" s="11" t="s">
        <v>296</v>
      </c>
      <c r="J1595" s="11" t="s">
        <v>120</v>
      </c>
      <c r="K1595" s="11" t="s">
        <v>66</v>
      </c>
      <c r="L1595" s="11" t="s">
        <v>297</v>
      </c>
      <c r="M1595" s="11" t="s">
        <v>122</v>
      </c>
      <c r="N1595" s="11">
        <v>12</v>
      </c>
      <c r="O1595" s="11">
        <v>2019</v>
      </c>
      <c r="P1595" s="11" t="s">
        <v>112</v>
      </c>
      <c r="Q1595" s="11" t="s">
        <v>112</v>
      </c>
      <c r="R1595" s="11" t="s">
        <v>241</v>
      </c>
      <c r="S1595" s="11" t="s">
        <v>104</v>
      </c>
      <c r="T1595" s="11">
        <v>327.73663758340058</v>
      </c>
      <c r="U1595" s="11" t="str">
        <f>IF(ISERROR(VLOOKUP(I1595,'BACK INFO'!F:F,1,0)),IF(ISERROR(VLOOKUP(I1595,'BACK INFO'!H:H,1,0)),K1595,'BACK INFO'!$H$1),'BACK INFO'!$G$1)</f>
        <v>SHOUTOUTAGENCY</v>
      </c>
    </row>
    <row r="1596" spans="1:21" s="11" customFormat="1" x14ac:dyDescent="0.35">
      <c r="A1596" s="11" t="s">
        <v>94</v>
      </c>
      <c r="B1596" s="11">
        <v>2018</v>
      </c>
      <c r="C1596" s="11">
        <v>12</v>
      </c>
      <c r="D1596" s="11" t="s">
        <v>95</v>
      </c>
      <c r="E1596" s="11" t="s">
        <v>96</v>
      </c>
      <c r="F1596" s="11" t="s">
        <v>700</v>
      </c>
      <c r="G1596" s="11" t="s">
        <v>241</v>
      </c>
      <c r="H1596" s="11" t="s">
        <v>98</v>
      </c>
      <c r="I1596" s="11" t="s">
        <v>298</v>
      </c>
      <c r="J1596" s="11" t="s">
        <v>99</v>
      </c>
      <c r="K1596" s="11" t="s">
        <v>76</v>
      </c>
      <c r="L1596" s="11" t="s">
        <v>127</v>
      </c>
      <c r="M1596" s="11" t="s">
        <v>101</v>
      </c>
      <c r="N1596" s="11">
        <v>32</v>
      </c>
      <c r="O1596" s="11">
        <v>2019</v>
      </c>
      <c r="P1596" s="11" t="s">
        <v>112</v>
      </c>
      <c r="Q1596" s="11" t="s">
        <v>112</v>
      </c>
      <c r="R1596" s="11" t="s">
        <v>241</v>
      </c>
      <c r="S1596" s="11" t="s">
        <v>104</v>
      </c>
      <c r="T1596" s="11">
        <v>1096</v>
      </c>
      <c r="U1596" s="11" t="str">
        <f>IF(ISERROR(VLOOKUP(I1596,'BACK INFO'!F:F,1,0)),IF(ISERROR(VLOOKUP(I1596,'BACK INFO'!H:H,1,0)),K1596,'BACK INFO'!$H$1),'BACK INFO'!$G$1)</f>
        <v>MIE MANNICHE</v>
      </c>
    </row>
    <row r="1597" spans="1:21" s="11" customFormat="1" x14ac:dyDescent="0.35">
      <c r="A1597" s="11" t="s">
        <v>94</v>
      </c>
      <c r="B1597" s="11">
        <v>2018</v>
      </c>
      <c r="C1597" s="11">
        <v>12</v>
      </c>
      <c r="D1597" s="11" t="s">
        <v>95</v>
      </c>
      <c r="E1597" s="11" t="s">
        <v>96</v>
      </c>
      <c r="F1597" s="11" t="s">
        <v>700</v>
      </c>
      <c r="G1597" s="11" t="s">
        <v>241</v>
      </c>
      <c r="H1597" s="11" t="s">
        <v>98</v>
      </c>
      <c r="I1597" s="11" t="s">
        <v>476</v>
      </c>
      <c r="J1597" s="11" t="s">
        <v>99</v>
      </c>
      <c r="K1597" s="11" t="s">
        <v>67</v>
      </c>
      <c r="L1597" s="11" t="s">
        <v>211</v>
      </c>
      <c r="M1597" s="11" t="s">
        <v>101</v>
      </c>
      <c r="N1597" s="11">
        <v>28</v>
      </c>
      <c r="O1597" s="11">
        <v>2019</v>
      </c>
      <c r="P1597" s="11" t="s">
        <v>112</v>
      </c>
      <c r="Q1597" s="11" t="s">
        <v>112</v>
      </c>
      <c r="R1597" s="11" t="s">
        <v>241</v>
      </c>
      <c r="S1597" s="11" t="s">
        <v>104</v>
      </c>
      <c r="T1597" s="11">
        <v>858</v>
      </c>
      <c r="U1597" s="11" t="str">
        <f>IF(ISERROR(VLOOKUP(I1597,'BACK INFO'!F:F,1,0)),IF(ISERROR(VLOOKUP(I1597,'BACK INFO'!H:H,1,0)),K1597,'BACK INFO'!$H$1),'BACK INFO'!$G$1)</f>
        <v>ANITA M. HOPKINS</v>
      </c>
    </row>
    <row r="1598" spans="1:21" s="11" customFormat="1" x14ac:dyDescent="0.35">
      <c r="A1598" s="11" t="s">
        <v>94</v>
      </c>
      <c r="B1598" s="11">
        <v>2018</v>
      </c>
      <c r="C1598" s="11">
        <v>12</v>
      </c>
      <c r="D1598" s="11" t="s">
        <v>95</v>
      </c>
      <c r="E1598" s="11" t="s">
        <v>96</v>
      </c>
      <c r="F1598" s="11" t="s">
        <v>700</v>
      </c>
      <c r="G1598" s="11" t="s">
        <v>241</v>
      </c>
      <c r="H1598" s="11" t="s">
        <v>98</v>
      </c>
      <c r="I1598" s="11" t="s">
        <v>477</v>
      </c>
      <c r="J1598" s="11" t="s">
        <v>99</v>
      </c>
      <c r="K1598" s="11" t="s">
        <v>73</v>
      </c>
      <c r="L1598" s="11" t="s">
        <v>346</v>
      </c>
      <c r="M1598" s="11" t="s">
        <v>101</v>
      </c>
      <c r="N1598" s="11">
        <v>56</v>
      </c>
      <c r="O1598" s="11">
        <v>2019</v>
      </c>
      <c r="P1598" s="11" t="s">
        <v>112</v>
      </c>
      <c r="Q1598" s="11" t="s">
        <v>112</v>
      </c>
      <c r="R1598" s="11" t="s">
        <v>241</v>
      </c>
      <c r="S1598" s="11" t="s">
        <v>104</v>
      </c>
      <c r="T1598" s="11">
        <v>1881</v>
      </c>
      <c r="U1598" s="11" t="str">
        <f>IF(ISERROR(VLOOKUP(I1598,'BACK INFO'!F:F,1,0)),IF(ISERROR(VLOOKUP(I1598,'BACK INFO'!H:H,1,0)),K1598,'BACK INFO'!$H$1),'BACK INFO'!$G$1)</f>
        <v>PHYLLIS POSNER</v>
      </c>
    </row>
    <row r="1599" spans="1:21" s="11" customFormat="1" x14ac:dyDescent="0.35">
      <c r="A1599" s="11" t="s">
        <v>94</v>
      </c>
      <c r="B1599" s="11">
        <v>2018</v>
      </c>
      <c r="C1599" s="11">
        <v>12</v>
      </c>
      <c r="D1599" s="11" t="s">
        <v>95</v>
      </c>
      <c r="E1599" s="11" t="s">
        <v>96</v>
      </c>
      <c r="F1599" s="11" t="s">
        <v>700</v>
      </c>
      <c r="G1599" s="11" t="s">
        <v>241</v>
      </c>
      <c r="H1599" s="11" t="s">
        <v>98</v>
      </c>
      <c r="I1599" s="11" t="s">
        <v>478</v>
      </c>
      <c r="J1599" s="11" t="s">
        <v>99</v>
      </c>
      <c r="K1599" s="11" t="s">
        <v>74</v>
      </c>
      <c r="L1599" s="11" t="s">
        <v>229</v>
      </c>
      <c r="M1599" s="11" t="s">
        <v>101</v>
      </c>
      <c r="N1599" s="11">
        <v>29</v>
      </c>
      <c r="O1599" s="11">
        <v>2019</v>
      </c>
      <c r="P1599" s="11" t="s">
        <v>112</v>
      </c>
      <c r="Q1599" s="11" t="s">
        <v>112</v>
      </c>
      <c r="R1599" s="11" t="s">
        <v>241</v>
      </c>
      <c r="S1599" s="11" t="s">
        <v>104</v>
      </c>
      <c r="T1599" s="11">
        <v>977</v>
      </c>
      <c r="U1599" s="11" t="str">
        <f>IF(ISERROR(VLOOKUP(I1599,'BACK INFO'!F:F,1,0)),IF(ISERROR(VLOOKUP(I1599,'BACK INFO'!H:H,1,0)),K1599,'BACK INFO'!$H$1),'BACK INFO'!$G$1)</f>
        <v>DENISE ARNETT</v>
      </c>
    </row>
    <row r="1600" spans="1:21" s="11" customFormat="1" x14ac:dyDescent="0.35">
      <c r="A1600" s="11" t="s">
        <v>94</v>
      </c>
      <c r="B1600" s="11">
        <v>2018</v>
      </c>
      <c r="C1600" s="11">
        <v>12</v>
      </c>
      <c r="D1600" s="11" t="s">
        <v>95</v>
      </c>
      <c r="E1600" s="11" t="s">
        <v>96</v>
      </c>
      <c r="F1600" s="11" t="s">
        <v>700</v>
      </c>
      <c r="G1600" s="11" t="s">
        <v>241</v>
      </c>
      <c r="H1600" s="11" t="s">
        <v>98</v>
      </c>
      <c r="I1600" s="11" t="s">
        <v>422</v>
      </c>
      <c r="J1600" s="11" t="s">
        <v>120</v>
      </c>
      <c r="K1600" s="11" t="s">
        <v>69</v>
      </c>
      <c r="L1600" s="11" t="s">
        <v>143</v>
      </c>
      <c r="M1600" s="11" t="s">
        <v>122</v>
      </c>
      <c r="N1600" s="11">
        <v>8</v>
      </c>
      <c r="O1600" s="11">
        <v>2019</v>
      </c>
      <c r="P1600" s="11" t="s">
        <v>112</v>
      </c>
      <c r="Q1600" s="11" t="s">
        <v>112</v>
      </c>
      <c r="R1600" s="11" t="s">
        <v>241</v>
      </c>
      <c r="S1600" s="11" t="s">
        <v>104</v>
      </c>
      <c r="T1600" s="11">
        <v>248.55194662365275</v>
      </c>
      <c r="U1600" s="11" t="str">
        <f>IF(ISERROR(VLOOKUP(I1600,'BACK INFO'!F:F,1,0)),IF(ISERROR(VLOOKUP(I1600,'BACK INFO'!H:H,1,0)),K1600,'BACK INFO'!$H$1),'BACK INFO'!$G$1)</f>
        <v>JULIE BERTRAND</v>
      </c>
    </row>
    <row r="1601" spans="1:21" s="11" customFormat="1" x14ac:dyDescent="0.35">
      <c r="A1601" s="11" t="s">
        <v>94</v>
      </c>
      <c r="B1601" s="11">
        <v>2018</v>
      </c>
      <c r="C1601" s="11">
        <v>12</v>
      </c>
      <c r="D1601" s="11" t="s">
        <v>95</v>
      </c>
      <c r="E1601" s="11" t="s">
        <v>96</v>
      </c>
      <c r="F1601" s="11" t="s">
        <v>700</v>
      </c>
      <c r="G1601" s="11" t="s">
        <v>241</v>
      </c>
      <c r="H1601" s="11" t="s">
        <v>98</v>
      </c>
      <c r="I1601" s="11" t="s">
        <v>479</v>
      </c>
      <c r="J1601" s="11" t="s">
        <v>99</v>
      </c>
      <c r="K1601" s="11" t="s">
        <v>71</v>
      </c>
      <c r="L1601" s="11" t="s">
        <v>149</v>
      </c>
      <c r="M1601" s="11" t="s">
        <v>101</v>
      </c>
      <c r="N1601" s="11">
        <v>2</v>
      </c>
      <c r="O1601" s="11">
        <v>2019</v>
      </c>
      <c r="P1601" s="11" t="s">
        <v>112</v>
      </c>
      <c r="Q1601" s="11" t="s">
        <v>112</v>
      </c>
      <c r="R1601" s="11" t="s">
        <v>241</v>
      </c>
      <c r="S1601" s="11" t="s">
        <v>104</v>
      </c>
      <c r="T1601" s="11">
        <v>60</v>
      </c>
      <c r="U1601" s="11" t="str">
        <f>IF(ISERROR(VLOOKUP(I1601,'BACK INFO'!F:F,1,0)),IF(ISERROR(VLOOKUP(I1601,'BACK INFO'!H:H,1,0)),K1601,'BACK INFO'!$H$1),'BACK INFO'!$G$1)</f>
        <v>HOLLY SALES INC.</v>
      </c>
    </row>
    <row r="1602" spans="1:21" s="11" customFormat="1" x14ac:dyDescent="0.35">
      <c r="A1602" s="11" t="s">
        <v>94</v>
      </c>
      <c r="B1602" s="11">
        <v>2018</v>
      </c>
      <c r="C1602" s="11">
        <v>12</v>
      </c>
      <c r="D1602" s="11" t="s">
        <v>95</v>
      </c>
      <c r="E1602" s="11" t="s">
        <v>96</v>
      </c>
      <c r="F1602" s="11" t="s">
        <v>700</v>
      </c>
      <c r="G1602" s="11" t="s">
        <v>241</v>
      </c>
      <c r="H1602" s="11" t="s">
        <v>98</v>
      </c>
      <c r="I1602" s="11" t="s">
        <v>385</v>
      </c>
      <c r="J1602" s="11" t="s">
        <v>99</v>
      </c>
      <c r="K1602" s="11" t="s">
        <v>72</v>
      </c>
      <c r="L1602" s="11" t="s">
        <v>178</v>
      </c>
      <c r="M1602" s="11" t="s">
        <v>101</v>
      </c>
      <c r="N1602" s="11">
        <v>22</v>
      </c>
      <c r="O1602" s="11">
        <v>2019</v>
      </c>
      <c r="P1602" s="11" t="s">
        <v>112</v>
      </c>
      <c r="Q1602" s="11" t="s">
        <v>112</v>
      </c>
      <c r="R1602" s="11" t="s">
        <v>241</v>
      </c>
      <c r="S1602" s="11" t="s">
        <v>104</v>
      </c>
      <c r="T1602" s="11">
        <v>689</v>
      </c>
      <c r="U1602" s="11" t="str">
        <f>IF(ISERROR(VLOOKUP(I1602,'BACK INFO'!F:F,1,0)),IF(ISERROR(VLOOKUP(I1602,'BACK INFO'!H:H,1,0)),K1602,'BACK INFO'!$H$1),'BACK INFO'!$G$1)</f>
        <v>BILL MILLER AND COMPANY</v>
      </c>
    </row>
    <row r="1603" spans="1:21" s="11" customFormat="1" x14ac:dyDescent="0.35">
      <c r="A1603" s="11" t="s">
        <v>94</v>
      </c>
      <c r="B1603" s="11">
        <v>2018</v>
      </c>
      <c r="C1603" s="11">
        <v>12</v>
      </c>
      <c r="D1603" s="11" t="s">
        <v>95</v>
      </c>
      <c r="E1603" s="11" t="s">
        <v>96</v>
      </c>
      <c r="F1603" s="11" t="s">
        <v>700</v>
      </c>
      <c r="G1603" s="11" t="s">
        <v>241</v>
      </c>
      <c r="H1603" s="11" t="s">
        <v>98</v>
      </c>
      <c r="I1603" s="11" t="s">
        <v>300</v>
      </c>
      <c r="J1603" s="11" t="s">
        <v>99</v>
      </c>
      <c r="K1603" s="11" t="s">
        <v>73</v>
      </c>
      <c r="L1603" s="11" t="s">
        <v>127</v>
      </c>
      <c r="M1603" s="11" t="s">
        <v>101</v>
      </c>
      <c r="N1603" s="11">
        <v>78</v>
      </c>
      <c r="O1603" s="11">
        <v>2019</v>
      </c>
      <c r="P1603" s="11" t="s">
        <v>112</v>
      </c>
      <c r="Q1603" s="11" t="s">
        <v>112</v>
      </c>
      <c r="R1603" s="11" t="s">
        <v>241</v>
      </c>
      <c r="S1603" s="11" t="s">
        <v>104</v>
      </c>
      <c r="T1603" s="11">
        <v>2289</v>
      </c>
      <c r="U1603" s="11" t="str">
        <f>IF(ISERROR(VLOOKUP(I1603,'BACK INFO'!F:F,1,0)),IF(ISERROR(VLOOKUP(I1603,'BACK INFO'!H:H,1,0)),K1603,'BACK INFO'!$H$1),'BACK INFO'!$G$1)</f>
        <v>PHYLLIS POSNER</v>
      </c>
    </row>
    <row r="1604" spans="1:21" s="11" customFormat="1" x14ac:dyDescent="0.35">
      <c r="A1604" s="11" t="s">
        <v>94</v>
      </c>
      <c r="B1604" s="11">
        <v>2018</v>
      </c>
      <c r="C1604" s="11">
        <v>12</v>
      </c>
      <c r="D1604" s="11" t="s">
        <v>95</v>
      </c>
      <c r="E1604" s="11" t="s">
        <v>96</v>
      </c>
      <c r="F1604" s="11" t="s">
        <v>700</v>
      </c>
      <c r="G1604" s="11" t="s">
        <v>241</v>
      </c>
      <c r="H1604" s="11" t="s">
        <v>98</v>
      </c>
      <c r="I1604" s="11" t="s">
        <v>423</v>
      </c>
      <c r="J1604" s="11" t="s">
        <v>99</v>
      </c>
      <c r="K1604" s="11" t="s">
        <v>73</v>
      </c>
      <c r="L1604" s="11" t="s">
        <v>127</v>
      </c>
      <c r="M1604" s="11" t="s">
        <v>101</v>
      </c>
      <c r="N1604" s="11">
        <v>12</v>
      </c>
      <c r="O1604" s="11">
        <v>2019</v>
      </c>
      <c r="P1604" s="11" t="s">
        <v>112</v>
      </c>
      <c r="Q1604" s="11" t="s">
        <v>112</v>
      </c>
      <c r="R1604" s="11" t="s">
        <v>241</v>
      </c>
      <c r="S1604" s="11" t="s">
        <v>104</v>
      </c>
      <c r="T1604" s="11">
        <v>375</v>
      </c>
      <c r="U1604" s="11" t="str">
        <f>IF(ISERROR(VLOOKUP(I1604,'BACK INFO'!F:F,1,0)),IF(ISERROR(VLOOKUP(I1604,'BACK INFO'!H:H,1,0)),K1604,'BACK INFO'!$H$1),'BACK INFO'!$G$1)</f>
        <v>PHYLLIS POSNER</v>
      </c>
    </row>
    <row r="1605" spans="1:21" s="11" customFormat="1" x14ac:dyDescent="0.35">
      <c r="A1605" s="11" t="s">
        <v>94</v>
      </c>
      <c r="B1605" s="11">
        <v>2018</v>
      </c>
      <c r="C1605" s="11">
        <v>12</v>
      </c>
      <c r="D1605" s="11" t="s">
        <v>95</v>
      </c>
      <c r="E1605" s="11" t="s">
        <v>96</v>
      </c>
      <c r="F1605" s="11" t="s">
        <v>700</v>
      </c>
      <c r="G1605" s="11" t="s">
        <v>241</v>
      </c>
      <c r="H1605" s="11" t="s">
        <v>98</v>
      </c>
      <c r="I1605" s="11" t="s">
        <v>425</v>
      </c>
      <c r="J1605" s="11" t="s">
        <v>99</v>
      </c>
      <c r="K1605" s="11" t="s">
        <v>72</v>
      </c>
      <c r="L1605" s="11" t="s">
        <v>114</v>
      </c>
      <c r="M1605" s="11" t="s">
        <v>101</v>
      </c>
      <c r="N1605" s="11">
        <v>30</v>
      </c>
      <c r="O1605" s="11">
        <v>2019</v>
      </c>
      <c r="P1605" s="11" t="s">
        <v>112</v>
      </c>
      <c r="Q1605" s="11" t="s">
        <v>112</v>
      </c>
      <c r="R1605" s="11" t="s">
        <v>241</v>
      </c>
      <c r="S1605" s="11" t="s">
        <v>104</v>
      </c>
      <c r="T1605" s="11">
        <v>885</v>
      </c>
      <c r="U1605" s="11" t="str">
        <f>IF(ISERROR(VLOOKUP(I1605,'BACK INFO'!F:F,1,0)),IF(ISERROR(VLOOKUP(I1605,'BACK INFO'!H:H,1,0)),K1605,'BACK INFO'!$H$1),'BACK INFO'!$G$1)</f>
        <v>BILL MILLER AND COMPANY</v>
      </c>
    </row>
    <row r="1606" spans="1:21" s="11" customFormat="1" x14ac:dyDescent="0.35">
      <c r="A1606" s="11" t="s">
        <v>94</v>
      </c>
      <c r="B1606" s="11">
        <v>2018</v>
      </c>
      <c r="C1606" s="11">
        <v>12</v>
      </c>
      <c r="D1606" s="11" t="s">
        <v>95</v>
      </c>
      <c r="E1606" s="11" t="s">
        <v>96</v>
      </c>
      <c r="F1606" s="11" t="s">
        <v>700</v>
      </c>
      <c r="G1606" s="11" t="s">
        <v>241</v>
      </c>
      <c r="H1606" s="11" t="s">
        <v>98</v>
      </c>
      <c r="I1606" s="11" t="s">
        <v>315</v>
      </c>
      <c r="J1606" s="11" t="s">
        <v>120</v>
      </c>
      <c r="K1606" s="11" t="s">
        <v>66</v>
      </c>
      <c r="L1606" s="11" t="s">
        <v>121</v>
      </c>
      <c r="M1606" s="11" t="s">
        <v>122</v>
      </c>
      <c r="N1606" s="11">
        <v>4</v>
      </c>
      <c r="O1606" s="11">
        <v>2019</v>
      </c>
      <c r="P1606" s="11" t="s">
        <v>112</v>
      </c>
      <c r="Q1606" s="11" t="s">
        <v>112</v>
      </c>
      <c r="R1606" s="11" t="s">
        <v>241</v>
      </c>
      <c r="S1606" s="11" t="s">
        <v>104</v>
      </c>
      <c r="T1606" s="11">
        <v>111.44512061001542</v>
      </c>
      <c r="U1606" s="11" t="str">
        <f>IF(ISERROR(VLOOKUP(I1606,'BACK INFO'!F:F,1,0)),IF(ISERROR(VLOOKUP(I1606,'BACK INFO'!H:H,1,0)),K1606,'BACK INFO'!$H$1),'BACK INFO'!$G$1)</f>
        <v>SHOUTOUTAGENCY</v>
      </c>
    </row>
    <row r="1607" spans="1:21" s="11" customFormat="1" x14ac:dyDescent="0.35">
      <c r="A1607" s="11" t="s">
        <v>94</v>
      </c>
      <c r="B1607" s="11">
        <v>2018</v>
      </c>
      <c r="C1607" s="11">
        <v>12</v>
      </c>
      <c r="D1607" s="11" t="s">
        <v>95</v>
      </c>
      <c r="E1607" s="11" t="s">
        <v>96</v>
      </c>
      <c r="F1607" s="11" t="s">
        <v>700</v>
      </c>
      <c r="G1607" s="11" t="s">
        <v>241</v>
      </c>
      <c r="H1607" s="11" t="s">
        <v>98</v>
      </c>
      <c r="I1607" s="11" t="s">
        <v>480</v>
      </c>
      <c r="J1607" s="11" t="s">
        <v>99</v>
      </c>
      <c r="K1607" s="11" t="s">
        <v>75</v>
      </c>
      <c r="L1607" s="11" t="s">
        <v>273</v>
      </c>
      <c r="M1607" s="11" t="s">
        <v>101</v>
      </c>
      <c r="N1607" s="11">
        <v>65</v>
      </c>
      <c r="O1607" s="11">
        <v>2019</v>
      </c>
      <c r="P1607" s="11" t="s">
        <v>112</v>
      </c>
      <c r="Q1607" s="11" t="s">
        <v>112</v>
      </c>
      <c r="R1607" s="11" t="s">
        <v>241</v>
      </c>
      <c r="S1607" s="11" t="s">
        <v>104</v>
      </c>
      <c r="T1607" s="11">
        <v>2085</v>
      </c>
      <c r="U1607" s="11" t="str">
        <f>IF(ISERROR(VLOOKUP(I1607,'BACK INFO'!F:F,1,0)),IF(ISERROR(VLOOKUP(I1607,'BACK INFO'!H:H,1,0)),K1607,'BACK INFO'!$H$1),'BACK INFO'!$G$1)</f>
        <v>LAURA BONG</v>
      </c>
    </row>
    <row r="1608" spans="1:21" s="11" customFormat="1" x14ac:dyDescent="0.35">
      <c r="A1608" s="11" t="s">
        <v>94</v>
      </c>
      <c r="B1608" s="11">
        <v>2018</v>
      </c>
      <c r="C1608" s="11">
        <v>12</v>
      </c>
      <c r="D1608" s="11" t="s">
        <v>95</v>
      </c>
      <c r="E1608" s="11" t="s">
        <v>96</v>
      </c>
      <c r="F1608" s="11" t="s">
        <v>700</v>
      </c>
      <c r="G1608" s="11" t="s">
        <v>241</v>
      </c>
      <c r="H1608" s="11" t="s">
        <v>98</v>
      </c>
      <c r="I1608" s="11" t="s">
        <v>301</v>
      </c>
      <c r="J1608" s="11" t="s">
        <v>99</v>
      </c>
      <c r="K1608" s="11" t="s">
        <v>75</v>
      </c>
      <c r="L1608" s="11" t="s">
        <v>131</v>
      </c>
      <c r="M1608" s="11" t="s">
        <v>101</v>
      </c>
      <c r="N1608" s="11">
        <v>62</v>
      </c>
      <c r="O1608" s="11">
        <v>2019</v>
      </c>
      <c r="P1608" s="11" t="s">
        <v>112</v>
      </c>
      <c r="Q1608" s="11" t="s">
        <v>112</v>
      </c>
      <c r="R1608" s="11" t="s">
        <v>241</v>
      </c>
      <c r="S1608" s="11" t="s">
        <v>104</v>
      </c>
      <c r="T1608" s="11">
        <v>1911</v>
      </c>
      <c r="U1608" s="11" t="str">
        <f>IF(ISERROR(VLOOKUP(I1608,'BACK INFO'!F:F,1,0)),IF(ISERROR(VLOOKUP(I1608,'BACK INFO'!H:H,1,0)),K1608,'BACK INFO'!$H$1),'BACK INFO'!$G$1)</f>
        <v>LAURA BONG</v>
      </c>
    </row>
    <row r="1609" spans="1:21" s="11" customFormat="1" x14ac:dyDescent="0.35">
      <c r="A1609" s="11" t="s">
        <v>94</v>
      </c>
      <c r="B1609" s="11">
        <v>2018</v>
      </c>
      <c r="C1609" s="11">
        <v>12</v>
      </c>
      <c r="D1609" s="11" t="s">
        <v>95</v>
      </c>
      <c r="E1609" s="11" t="s">
        <v>96</v>
      </c>
      <c r="F1609" s="11" t="s">
        <v>700</v>
      </c>
      <c r="G1609" s="11" t="s">
        <v>241</v>
      </c>
      <c r="H1609" s="11" t="s">
        <v>98</v>
      </c>
      <c r="I1609" s="11" t="s">
        <v>303</v>
      </c>
      <c r="J1609" s="11" t="s">
        <v>99</v>
      </c>
      <c r="K1609" s="11" t="s">
        <v>72</v>
      </c>
      <c r="L1609" s="11" t="s">
        <v>114</v>
      </c>
      <c r="M1609" s="11" t="s">
        <v>101</v>
      </c>
      <c r="N1609" s="11">
        <v>24</v>
      </c>
      <c r="O1609" s="11">
        <v>2019</v>
      </c>
      <c r="P1609" s="11" t="s">
        <v>112</v>
      </c>
      <c r="Q1609" s="11" t="s">
        <v>112</v>
      </c>
      <c r="R1609" s="11" t="s">
        <v>241</v>
      </c>
      <c r="S1609" s="11" t="s">
        <v>104</v>
      </c>
      <c r="T1609" s="11">
        <v>738</v>
      </c>
      <c r="U1609" s="11" t="str">
        <f>IF(ISERROR(VLOOKUP(I1609,'BACK INFO'!F:F,1,0)),IF(ISERROR(VLOOKUP(I1609,'BACK INFO'!H:H,1,0)),K1609,'BACK INFO'!$H$1),'BACK INFO'!$G$1)</f>
        <v>BILL MILLER AND COMPANY</v>
      </c>
    </row>
    <row r="1610" spans="1:21" s="11" customFormat="1" x14ac:dyDescent="0.35">
      <c r="A1610" s="11" t="s">
        <v>94</v>
      </c>
      <c r="B1610" s="11">
        <v>2018</v>
      </c>
      <c r="C1610" s="11">
        <v>12</v>
      </c>
      <c r="D1610" s="11" t="s">
        <v>95</v>
      </c>
      <c r="E1610" s="11" t="s">
        <v>96</v>
      </c>
      <c r="F1610" s="11" t="s">
        <v>700</v>
      </c>
      <c r="G1610" s="11" t="s">
        <v>241</v>
      </c>
      <c r="H1610" s="11" t="s">
        <v>98</v>
      </c>
      <c r="I1610" s="11" t="s">
        <v>309</v>
      </c>
      <c r="J1610" s="11" t="s">
        <v>99</v>
      </c>
      <c r="K1610" s="11" t="s">
        <v>71</v>
      </c>
      <c r="L1610" s="11" t="s">
        <v>310</v>
      </c>
      <c r="M1610" s="11" t="s">
        <v>101</v>
      </c>
      <c r="N1610" s="11">
        <v>14</v>
      </c>
      <c r="O1610" s="11">
        <v>2019</v>
      </c>
      <c r="P1610" s="11" t="s">
        <v>112</v>
      </c>
      <c r="Q1610" s="11" t="s">
        <v>112</v>
      </c>
      <c r="R1610" s="11" t="s">
        <v>241</v>
      </c>
      <c r="S1610" s="11" t="s">
        <v>104</v>
      </c>
      <c r="T1610" s="11">
        <v>461</v>
      </c>
      <c r="U1610" s="11" t="str">
        <f>IF(ISERROR(VLOOKUP(I1610,'BACK INFO'!F:F,1,0)),IF(ISERROR(VLOOKUP(I1610,'BACK INFO'!H:H,1,0)),K1610,'BACK INFO'!$H$1),'BACK INFO'!$G$1)</f>
        <v>HOLLY SALES INC.</v>
      </c>
    </row>
    <row r="1611" spans="1:21" s="11" customFormat="1" x14ac:dyDescent="0.35">
      <c r="A1611" s="11" t="s">
        <v>94</v>
      </c>
      <c r="B1611" s="11">
        <v>2018</v>
      </c>
      <c r="C1611" s="11">
        <v>12</v>
      </c>
      <c r="D1611" s="11" t="s">
        <v>95</v>
      </c>
      <c r="E1611" s="11" t="s">
        <v>96</v>
      </c>
      <c r="F1611" s="11" t="s">
        <v>700</v>
      </c>
      <c r="G1611" s="11" t="s">
        <v>241</v>
      </c>
      <c r="H1611" s="11" t="s">
        <v>98</v>
      </c>
      <c r="I1611" s="11" t="s">
        <v>427</v>
      </c>
      <c r="J1611" s="11" t="s">
        <v>99</v>
      </c>
      <c r="K1611" s="11" t="s">
        <v>67</v>
      </c>
      <c r="L1611" s="11" t="s">
        <v>173</v>
      </c>
      <c r="M1611" s="11" t="s">
        <v>101</v>
      </c>
      <c r="N1611" s="11">
        <v>562</v>
      </c>
      <c r="O1611" s="11">
        <v>2019</v>
      </c>
      <c r="P1611" s="11" t="s">
        <v>112</v>
      </c>
      <c r="Q1611" s="11" t="s">
        <v>112</v>
      </c>
      <c r="R1611" s="11" t="s">
        <v>241</v>
      </c>
      <c r="S1611" s="11" t="s">
        <v>104</v>
      </c>
      <c r="T1611" s="11">
        <v>13676.399999999996</v>
      </c>
      <c r="U1611" s="11" t="str">
        <f>IF(ISERROR(VLOOKUP(I1611,'BACK INFO'!F:F,1,0)),IF(ISERROR(VLOOKUP(I1611,'BACK INFO'!H:H,1,0)),K1611,'BACK INFO'!$H$1),'BACK INFO'!$G$1)</f>
        <v>ANITA M. HOPKINS</v>
      </c>
    </row>
    <row r="1612" spans="1:21" s="11" customFormat="1" x14ac:dyDescent="0.35">
      <c r="A1612" s="11" t="s">
        <v>94</v>
      </c>
      <c r="B1612" s="11">
        <v>2018</v>
      </c>
      <c r="C1612" s="11">
        <v>12</v>
      </c>
      <c r="D1612" s="11" t="s">
        <v>95</v>
      </c>
      <c r="E1612" s="11" t="s">
        <v>96</v>
      </c>
      <c r="F1612" s="11" t="s">
        <v>700</v>
      </c>
      <c r="G1612" s="11" t="s">
        <v>241</v>
      </c>
      <c r="H1612" s="11" t="s">
        <v>98</v>
      </c>
      <c r="I1612" s="11" t="s">
        <v>386</v>
      </c>
      <c r="J1612" s="11" t="s">
        <v>99</v>
      </c>
      <c r="K1612" s="11" t="s">
        <v>72</v>
      </c>
      <c r="L1612" s="11" t="s">
        <v>114</v>
      </c>
      <c r="M1612" s="11" t="s">
        <v>101</v>
      </c>
      <c r="N1612" s="11">
        <v>38</v>
      </c>
      <c r="O1612" s="11">
        <v>2019</v>
      </c>
      <c r="P1612" s="11" t="s">
        <v>112</v>
      </c>
      <c r="Q1612" s="11" t="s">
        <v>112</v>
      </c>
      <c r="R1612" s="11" t="s">
        <v>241</v>
      </c>
      <c r="S1612" s="11" t="s">
        <v>104</v>
      </c>
      <c r="T1612" s="11">
        <v>1343</v>
      </c>
      <c r="U1612" s="11" t="str">
        <f>IF(ISERROR(VLOOKUP(I1612,'BACK INFO'!F:F,1,0)),IF(ISERROR(VLOOKUP(I1612,'BACK INFO'!H:H,1,0)),K1612,'BACK INFO'!$H$1),'BACK INFO'!$G$1)</f>
        <v>BILL MILLER AND COMPANY</v>
      </c>
    </row>
    <row r="1613" spans="1:21" s="11" customFormat="1" x14ac:dyDescent="0.35">
      <c r="A1613" s="11" t="s">
        <v>94</v>
      </c>
      <c r="B1613" s="11">
        <v>2018</v>
      </c>
      <c r="C1613" s="11">
        <v>12</v>
      </c>
      <c r="D1613" s="11" t="s">
        <v>95</v>
      </c>
      <c r="E1613" s="11" t="s">
        <v>96</v>
      </c>
      <c r="F1613" s="11" t="s">
        <v>700</v>
      </c>
      <c r="G1613" s="11" t="s">
        <v>241</v>
      </c>
      <c r="H1613" s="11" t="s">
        <v>98</v>
      </c>
      <c r="I1613" s="11" t="s">
        <v>429</v>
      </c>
      <c r="J1613" s="11" t="s">
        <v>99</v>
      </c>
      <c r="K1613" s="11" t="s">
        <v>245</v>
      </c>
      <c r="L1613" s="11" t="s">
        <v>246</v>
      </c>
      <c r="M1613" s="11" t="s">
        <v>246</v>
      </c>
      <c r="N1613" s="11">
        <v>32</v>
      </c>
      <c r="O1613" s="11">
        <v>2019</v>
      </c>
      <c r="P1613" s="11" t="s">
        <v>112</v>
      </c>
      <c r="Q1613" s="11" t="s">
        <v>112</v>
      </c>
      <c r="R1613" s="11" t="s">
        <v>241</v>
      </c>
      <c r="S1613" s="11" t="s">
        <v>104</v>
      </c>
      <c r="T1613" s="11">
        <v>1068</v>
      </c>
      <c r="U1613" s="11" t="str">
        <f>IF(ISERROR(VLOOKUP(I1613,'BACK INFO'!F:F,1,0)),IF(ISERROR(VLOOKUP(I1613,'BACK INFO'!H:H,1,0)),K1613,'BACK INFO'!$H$1),'BACK INFO'!$G$1)</f>
        <v>JULIUS ORTIZ MALDONADO</v>
      </c>
    </row>
    <row r="1614" spans="1:21" s="11" customFormat="1" x14ac:dyDescent="0.35">
      <c r="A1614" s="11" t="s">
        <v>94</v>
      </c>
      <c r="B1614" s="11">
        <v>2018</v>
      </c>
      <c r="C1614" s="11">
        <v>12</v>
      </c>
      <c r="D1614" s="11" t="s">
        <v>95</v>
      </c>
      <c r="E1614" s="11" t="s">
        <v>96</v>
      </c>
      <c r="F1614" s="11" t="s">
        <v>700</v>
      </c>
      <c r="G1614" s="11" t="s">
        <v>241</v>
      </c>
      <c r="H1614" s="11" t="s">
        <v>98</v>
      </c>
      <c r="I1614" s="11" t="s">
        <v>441</v>
      </c>
      <c r="J1614" s="11" t="s">
        <v>99</v>
      </c>
      <c r="K1614" s="11" t="s">
        <v>75</v>
      </c>
      <c r="L1614" s="11" t="s">
        <v>273</v>
      </c>
      <c r="M1614" s="11" t="s">
        <v>101</v>
      </c>
      <c r="N1614" s="11">
        <v>62</v>
      </c>
      <c r="O1614" s="11">
        <v>2019</v>
      </c>
      <c r="P1614" s="11" t="s">
        <v>112</v>
      </c>
      <c r="Q1614" s="11" t="s">
        <v>112</v>
      </c>
      <c r="R1614" s="11" t="s">
        <v>241</v>
      </c>
      <c r="S1614" s="11" t="s">
        <v>104</v>
      </c>
      <c r="T1614" s="11">
        <v>1824</v>
      </c>
      <c r="U1614" s="11" t="str">
        <f>IF(ISERROR(VLOOKUP(I1614,'BACK INFO'!F:F,1,0)),IF(ISERROR(VLOOKUP(I1614,'BACK INFO'!H:H,1,0)),K1614,'BACK INFO'!$H$1),'BACK INFO'!$G$1)</f>
        <v>LAURA BONG</v>
      </c>
    </row>
    <row r="1615" spans="1:21" s="11" customFormat="1" x14ac:dyDescent="0.35">
      <c r="A1615" s="11" t="s">
        <v>94</v>
      </c>
      <c r="B1615" s="11">
        <v>2018</v>
      </c>
      <c r="C1615" s="11">
        <v>12</v>
      </c>
      <c r="D1615" s="11" t="s">
        <v>95</v>
      </c>
      <c r="E1615" s="11" t="s">
        <v>96</v>
      </c>
      <c r="F1615" s="11" t="s">
        <v>700</v>
      </c>
      <c r="G1615" s="11" t="s">
        <v>241</v>
      </c>
      <c r="H1615" s="11" t="s">
        <v>98</v>
      </c>
      <c r="I1615" s="11" t="s">
        <v>481</v>
      </c>
      <c r="J1615" s="11" t="s">
        <v>99</v>
      </c>
      <c r="K1615" s="11" t="s">
        <v>74</v>
      </c>
      <c r="L1615" s="11" t="s">
        <v>199</v>
      </c>
      <c r="M1615" s="11" t="s">
        <v>101</v>
      </c>
      <c r="N1615" s="11">
        <v>8</v>
      </c>
      <c r="O1615" s="11">
        <v>2019</v>
      </c>
      <c r="P1615" s="11" t="s">
        <v>112</v>
      </c>
      <c r="Q1615" s="11" t="s">
        <v>112</v>
      </c>
      <c r="R1615" s="11" t="s">
        <v>241</v>
      </c>
      <c r="S1615" s="11" t="s">
        <v>104</v>
      </c>
      <c r="T1615" s="11">
        <v>252</v>
      </c>
      <c r="U1615" s="11" t="str">
        <f>IF(ISERROR(VLOOKUP(I1615,'BACK INFO'!F:F,1,0)),IF(ISERROR(VLOOKUP(I1615,'BACK INFO'!H:H,1,0)),K1615,'BACK INFO'!$H$1),'BACK INFO'!$G$1)</f>
        <v>DENISE ARNETT</v>
      </c>
    </row>
    <row r="1616" spans="1:21" s="11" customFormat="1" x14ac:dyDescent="0.35">
      <c r="A1616" s="11" t="s">
        <v>94</v>
      </c>
      <c r="B1616" s="11">
        <v>2018</v>
      </c>
      <c r="C1616" s="11">
        <v>12</v>
      </c>
      <c r="D1616" s="11" t="s">
        <v>95</v>
      </c>
      <c r="E1616" s="11" t="s">
        <v>96</v>
      </c>
      <c r="F1616" s="11" t="s">
        <v>700</v>
      </c>
      <c r="G1616" s="11" t="s">
        <v>241</v>
      </c>
      <c r="H1616" s="11" t="s">
        <v>106</v>
      </c>
      <c r="I1616" s="11" t="s">
        <v>353</v>
      </c>
      <c r="J1616" s="11" t="s">
        <v>99</v>
      </c>
      <c r="K1616" s="11" t="s">
        <v>72</v>
      </c>
      <c r="L1616" s="11" t="s">
        <v>114</v>
      </c>
      <c r="M1616" s="11" t="s">
        <v>101</v>
      </c>
      <c r="N1616" s="11">
        <v>30</v>
      </c>
      <c r="O1616" s="11">
        <v>2019</v>
      </c>
      <c r="P1616" s="11" t="s">
        <v>112</v>
      </c>
      <c r="Q1616" s="11" t="s">
        <v>112</v>
      </c>
      <c r="R1616" s="11" t="s">
        <v>241</v>
      </c>
      <c r="S1616" s="11" t="s">
        <v>104</v>
      </c>
      <c r="T1616" s="11">
        <v>426</v>
      </c>
      <c r="U1616" s="11" t="str">
        <f>IF(ISERROR(VLOOKUP(I1616,'BACK INFO'!F:F,1,0)),IF(ISERROR(VLOOKUP(I1616,'BACK INFO'!H:H,1,0)),K1616,'BACK INFO'!$H$1),'BACK INFO'!$G$1)</f>
        <v>BILL MILLER AND COMPANY</v>
      </c>
    </row>
    <row r="1617" spans="1:21" s="11" customFormat="1" x14ac:dyDescent="0.35">
      <c r="A1617" s="11" t="s">
        <v>94</v>
      </c>
      <c r="B1617" s="11">
        <v>2018</v>
      </c>
      <c r="C1617" s="11">
        <v>12</v>
      </c>
      <c r="D1617" s="11" t="s">
        <v>95</v>
      </c>
      <c r="E1617" s="11" t="s">
        <v>96</v>
      </c>
      <c r="F1617" s="11" t="s">
        <v>700</v>
      </c>
      <c r="G1617" s="11" t="s">
        <v>241</v>
      </c>
      <c r="H1617" s="11" t="s">
        <v>106</v>
      </c>
      <c r="I1617" s="11" t="s">
        <v>320</v>
      </c>
      <c r="J1617" s="11" t="s">
        <v>120</v>
      </c>
      <c r="K1617" s="11" t="s">
        <v>68</v>
      </c>
      <c r="L1617" s="11" t="s">
        <v>129</v>
      </c>
      <c r="M1617" s="11" t="s">
        <v>122</v>
      </c>
      <c r="N1617" s="11">
        <v>8</v>
      </c>
      <c r="O1617" s="11">
        <v>2019</v>
      </c>
      <c r="P1617" s="11" t="s">
        <v>112</v>
      </c>
      <c r="Q1617" s="11" t="s">
        <v>112</v>
      </c>
      <c r="R1617" s="11" t="s">
        <v>241</v>
      </c>
      <c r="S1617" s="11" t="s">
        <v>104</v>
      </c>
      <c r="T1617" s="11">
        <v>102.41220030794048</v>
      </c>
      <c r="U1617" s="11" t="str">
        <f>IF(ISERROR(VLOOKUP(I1617,'BACK INFO'!F:F,1,0)),IF(ISERROR(VLOOKUP(I1617,'BACK INFO'!H:H,1,0)),K1617,'BACK INFO'!$H$1),'BACK INFO'!$G$1)</f>
        <v>STEPHANIE VITALI</v>
      </c>
    </row>
    <row r="1618" spans="1:21" s="11" customFormat="1" x14ac:dyDescent="0.35">
      <c r="A1618" s="11" t="s">
        <v>94</v>
      </c>
      <c r="B1618" s="11">
        <v>2018</v>
      </c>
      <c r="C1618" s="11">
        <v>12</v>
      </c>
      <c r="D1618" s="11" t="s">
        <v>95</v>
      </c>
      <c r="E1618" s="11" t="s">
        <v>96</v>
      </c>
      <c r="F1618" s="11" t="s">
        <v>700</v>
      </c>
      <c r="G1618" s="11" t="s">
        <v>241</v>
      </c>
      <c r="H1618" s="11" t="s">
        <v>106</v>
      </c>
      <c r="I1618" s="11" t="s">
        <v>442</v>
      </c>
      <c r="J1618" s="11" t="s">
        <v>99</v>
      </c>
      <c r="K1618" s="11" t="s">
        <v>75</v>
      </c>
      <c r="L1618" s="11" t="s">
        <v>131</v>
      </c>
      <c r="M1618" s="11" t="s">
        <v>101</v>
      </c>
      <c r="N1618" s="11">
        <v>30</v>
      </c>
      <c r="O1618" s="11">
        <v>2019</v>
      </c>
      <c r="P1618" s="11" t="s">
        <v>112</v>
      </c>
      <c r="Q1618" s="11" t="s">
        <v>112</v>
      </c>
      <c r="R1618" s="11" t="s">
        <v>241</v>
      </c>
      <c r="S1618" s="11" t="s">
        <v>104</v>
      </c>
      <c r="T1618" s="11">
        <v>528</v>
      </c>
      <c r="U1618" s="11" t="str">
        <f>IF(ISERROR(VLOOKUP(I1618,'BACK INFO'!F:F,1,0)),IF(ISERROR(VLOOKUP(I1618,'BACK INFO'!H:H,1,0)),K1618,'BACK INFO'!$H$1),'BACK INFO'!$G$1)</f>
        <v>LAURA BONG</v>
      </c>
    </row>
    <row r="1619" spans="1:21" s="11" customFormat="1" x14ac:dyDescent="0.35">
      <c r="A1619" s="11" t="s">
        <v>94</v>
      </c>
      <c r="B1619" s="11">
        <v>2018</v>
      </c>
      <c r="C1619" s="11">
        <v>12</v>
      </c>
      <c r="D1619" s="11" t="s">
        <v>95</v>
      </c>
      <c r="E1619" s="11" t="s">
        <v>96</v>
      </c>
      <c r="F1619" s="11" t="s">
        <v>700</v>
      </c>
      <c r="G1619" s="11" t="s">
        <v>241</v>
      </c>
      <c r="H1619" s="11" t="s">
        <v>106</v>
      </c>
      <c r="I1619" s="11" t="s">
        <v>443</v>
      </c>
      <c r="J1619" s="11" t="s">
        <v>99</v>
      </c>
      <c r="K1619" s="11" t="s">
        <v>72</v>
      </c>
      <c r="L1619" s="11" t="s">
        <v>364</v>
      </c>
      <c r="M1619" s="11" t="s">
        <v>101</v>
      </c>
      <c r="N1619" s="11">
        <v>23</v>
      </c>
      <c r="O1619" s="11">
        <v>2019</v>
      </c>
      <c r="P1619" s="11" t="s">
        <v>112</v>
      </c>
      <c r="Q1619" s="11" t="s">
        <v>112</v>
      </c>
      <c r="R1619" s="11" t="s">
        <v>241</v>
      </c>
      <c r="S1619" s="11" t="s">
        <v>104</v>
      </c>
      <c r="T1619" s="11">
        <v>299</v>
      </c>
      <c r="U1619" s="11" t="str">
        <f>IF(ISERROR(VLOOKUP(I1619,'BACK INFO'!F:F,1,0)),IF(ISERROR(VLOOKUP(I1619,'BACK INFO'!H:H,1,0)),K1619,'BACK INFO'!$H$1),'BACK INFO'!$G$1)</f>
        <v>BILL MILLER AND COMPANY</v>
      </c>
    </row>
    <row r="1620" spans="1:21" s="11" customFormat="1" x14ac:dyDescent="0.35">
      <c r="A1620" s="11" t="s">
        <v>94</v>
      </c>
      <c r="B1620" s="11">
        <v>2018</v>
      </c>
      <c r="C1620" s="11">
        <v>12</v>
      </c>
      <c r="D1620" s="11" t="s">
        <v>95</v>
      </c>
      <c r="E1620" s="11" t="s">
        <v>96</v>
      </c>
      <c r="F1620" s="11" t="s">
        <v>700</v>
      </c>
      <c r="G1620" s="11" t="s">
        <v>241</v>
      </c>
      <c r="H1620" s="11" t="s">
        <v>106</v>
      </c>
      <c r="I1620" s="11" t="s">
        <v>697</v>
      </c>
      <c r="J1620" s="11" t="s">
        <v>99</v>
      </c>
      <c r="K1620" s="11" t="s">
        <v>74</v>
      </c>
      <c r="L1620" s="11" t="s">
        <v>262</v>
      </c>
      <c r="M1620" s="11" t="s">
        <v>101</v>
      </c>
      <c r="N1620" s="11">
        <v>49</v>
      </c>
      <c r="O1620" s="11">
        <v>2019</v>
      </c>
      <c r="P1620" s="11" t="s">
        <v>112</v>
      </c>
      <c r="Q1620" s="11" t="s">
        <v>112</v>
      </c>
      <c r="R1620" s="11" t="s">
        <v>241</v>
      </c>
      <c r="S1620" s="11" t="s">
        <v>104</v>
      </c>
      <c r="T1620" s="11">
        <v>553</v>
      </c>
      <c r="U1620" s="11" t="str">
        <f>IF(ISERROR(VLOOKUP(I1620,'BACK INFO'!F:F,1,0)),IF(ISERROR(VLOOKUP(I1620,'BACK INFO'!H:H,1,0)),K1620,'BACK INFO'!$H$1),'BACK INFO'!$G$1)</f>
        <v>DENISE ARNETT</v>
      </c>
    </row>
    <row r="1621" spans="1:21" s="11" customFormat="1" x14ac:dyDescent="0.35">
      <c r="A1621" s="11" t="s">
        <v>94</v>
      </c>
      <c r="B1621" s="11">
        <v>2018</v>
      </c>
      <c r="C1621" s="11">
        <v>12</v>
      </c>
      <c r="D1621" s="11" t="s">
        <v>95</v>
      </c>
      <c r="E1621" s="11" t="s">
        <v>96</v>
      </c>
      <c r="F1621" s="11" t="s">
        <v>700</v>
      </c>
      <c r="G1621" s="11" t="s">
        <v>241</v>
      </c>
      <c r="H1621" s="11" t="s">
        <v>106</v>
      </c>
      <c r="I1621" s="11" t="s">
        <v>242</v>
      </c>
      <c r="J1621" s="11" t="s">
        <v>99</v>
      </c>
      <c r="K1621" s="11" t="s">
        <v>72</v>
      </c>
      <c r="L1621" s="11" t="s">
        <v>114</v>
      </c>
      <c r="M1621" s="11" t="s">
        <v>101</v>
      </c>
      <c r="N1621" s="11">
        <v>4</v>
      </c>
      <c r="O1621" s="11">
        <v>2019</v>
      </c>
      <c r="P1621" s="11" t="s">
        <v>112</v>
      </c>
      <c r="Q1621" s="11" t="s">
        <v>112</v>
      </c>
      <c r="R1621" s="11" t="s">
        <v>241</v>
      </c>
      <c r="S1621" s="11" t="s">
        <v>104</v>
      </c>
      <c r="T1621" s="11">
        <v>76</v>
      </c>
      <c r="U1621" s="11" t="str">
        <f>IF(ISERROR(VLOOKUP(I1621,'BACK INFO'!F:F,1,0)),IF(ISERROR(VLOOKUP(I1621,'BACK INFO'!H:H,1,0)),K1621,'BACK INFO'!$H$1),'BACK INFO'!$G$1)</f>
        <v>BILL MILLER AND COMPANY</v>
      </c>
    </row>
    <row r="1622" spans="1:21" s="11" customFormat="1" x14ac:dyDescent="0.35">
      <c r="A1622" s="11" t="s">
        <v>94</v>
      </c>
      <c r="B1622" s="11">
        <v>2018</v>
      </c>
      <c r="C1622" s="11">
        <v>12</v>
      </c>
      <c r="D1622" s="11" t="s">
        <v>95</v>
      </c>
      <c r="E1622" s="11" t="s">
        <v>96</v>
      </c>
      <c r="F1622" s="11" t="s">
        <v>700</v>
      </c>
      <c r="G1622" s="11" t="s">
        <v>241</v>
      </c>
      <c r="H1622" s="11" t="s">
        <v>106</v>
      </c>
      <c r="I1622" s="11" t="s">
        <v>194</v>
      </c>
      <c r="J1622" s="11" t="s">
        <v>120</v>
      </c>
      <c r="K1622" s="11" t="s">
        <v>68</v>
      </c>
      <c r="L1622" s="11" t="s">
        <v>129</v>
      </c>
      <c r="M1622" s="11" t="s">
        <v>122</v>
      </c>
      <c r="N1622" s="11">
        <v>1</v>
      </c>
      <c r="O1622" s="11">
        <v>2019</v>
      </c>
      <c r="P1622" s="11" t="s">
        <v>112</v>
      </c>
      <c r="Q1622" s="11" t="s">
        <v>112</v>
      </c>
      <c r="R1622" s="11" t="s">
        <v>241</v>
      </c>
      <c r="S1622" s="11" t="s">
        <v>104</v>
      </c>
      <c r="T1622" s="11">
        <v>6.5987242466456486</v>
      </c>
      <c r="U1622" s="11" t="str">
        <f>IF(ISERROR(VLOOKUP(I1622,'BACK INFO'!F:F,1,0)),IF(ISERROR(VLOOKUP(I1622,'BACK INFO'!H:H,1,0)),K1622,'BACK INFO'!$H$1),'BACK INFO'!$G$1)</f>
        <v>STEPHANIE VITALI</v>
      </c>
    </row>
    <row r="1623" spans="1:21" s="11" customFormat="1" x14ac:dyDescent="0.35">
      <c r="A1623" s="11" t="s">
        <v>94</v>
      </c>
      <c r="B1623" s="11">
        <v>2018</v>
      </c>
      <c r="C1623" s="11">
        <v>12</v>
      </c>
      <c r="D1623" s="11" t="s">
        <v>95</v>
      </c>
      <c r="E1623" s="11" t="s">
        <v>96</v>
      </c>
      <c r="F1623" s="11" t="s">
        <v>700</v>
      </c>
      <c r="G1623" s="11" t="s">
        <v>241</v>
      </c>
      <c r="H1623" s="11" t="s">
        <v>106</v>
      </c>
      <c r="I1623" s="11" t="s">
        <v>200</v>
      </c>
      <c r="J1623" s="11" t="s">
        <v>120</v>
      </c>
      <c r="K1623" s="11" t="s">
        <v>69</v>
      </c>
      <c r="L1623" s="11" t="s">
        <v>143</v>
      </c>
      <c r="M1623" s="11" t="s">
        <v>122</v>
      </c>
      <c r="N1623" s="11">
        <v>6</v>
      </c>
      <c r="O1623" s="11">
        <v>2019</v>
      </c>
      <c r="P1623" s="11" t="s">
        <v>112</v>
      </c>
      <c r="Q1623" s="11" t="s">
        <v>112</v>
      </c>
      <c r="R1623" s="11" t="s">
        <v>241</v>
      </c>
      <c r="S1623" s="11" t="s">
        <v>104</v>
      </c>
      <c r="T1623" s="11">
        <v>79.184690959747783</v>
      </c>
      <c r="U1623" s="11" t="str">
        <f>IF(ISERROR(VLOOKUP(I1623,'BACK INFO'!F:F,1,0)),IF(ISERROR(VLOOKUP(I1623,'BACK INFO'!H:H,1,0)),K1623,'BACK INFO'!$H$1),'BACK INFO'!$G$1)</f>
        <v>JULIE BERTRAND</v>
      </c>
    </row>
    <row r="1624" spans="1:21" s="11" customFormat="1" x14ac:dyDescent="0.35">
      <c r="A1624" s="11" t="s">
        <v>94</v>
      </c>
      <c r="B1624" s="11">
        <v>2018</v>
      </c>
      <c r="C1624" s="11">
        <v>12</v>
      </c>
      <c r="D1624" s="11" t="s">
        <v>95</v>
      </c>
      <c r="E1624" s="11" t="s">
        <v>96</v>
      </c>
      <c r="F1624" s="11" t="s">
        <v>700</v>
      </c>
      <c r="G1624" s="11" t="s">
        <v>241</v>
      </c>
      <c r="H1624" s="11" t="s">
        <v>106</v>
      </c>
      <c r="I1624" s="11" t="s">
        <v>243</v>
      </c>
      <c r="J1624" s="11" t="s">
        <v>99</v>
      </c>
      <c r="K1624" s="11" t="s">
        <v>70</v>
      </c>
      <c r="L1624" s="11" t="s">
        <v>157</v>
      </c>
      <c r="M1624" s="11" t="s">
        <v>101</v>
      </c>
      <c r="N1624" s="11">
        <v>6</v>
      </c>
      <c r="O1624" s="11">
        <v>2019</v>
      </c>
      <c r="P1624" s="11" t="s">
        <v>112</v>
      </c>
      <c r="Q1624" s="11" t="s">
        <v>112</v>
      </c>
      <c r="R1624" s="11" t="s">
        <v>241</v>
      </c>
      <c r="S1624" s="11" t="s">
        <v>104</v>
      </c>
      <c r="T1624" s="11">
        <v>322</v>
      </c>
      <c r="U1624" s="11" t="str">
        <f>IF(ISERROR(VLOOKUP(I1624,'BACK INFO'!F:F,1,0)),IF(ISERROR(VLOOKUP(I1624,'BACK INFO'!H:H,1,0)),K1624,'BACK INFO'!$H$1),'BACK INFO'!$G$1)</f>
        <v>JUDITH ANN DEAL</v>
      </c>
    </row>
    <row r="1625" spans="1:21" s="11" customFormat="1" x14ac:dyDescent="0.35">
      <c r="A1625" s="11" t="s">
        <v>94</v>
      </c>
      <c r="B1625" s="11">
        <v>2018</v>
      </c>
      <c r="C1625" s="11">
        <v>12</v>
      </c>
      <c r="D1625" s="11" t="s">
        <v>95</v>
      </c>
      <c r="E1625" s="11" t="s">
        <v>96</v>
      </c>
      <c r="F1625" s="11" t="s">
        <v>700</v>
      </c>
      <c r="G1625" s="11" t="s">
        <v>241</v>
      </c>
      <c r="H1625" s="11" t="s">
        <v>106</v>
      </c>
      <c r="I1625" s="11" t="s">
        <v>156</v>
      </c>
      <c r="J1625" s="11" t="s">
        <v>99</v>
      </c>
      <c r="K1625" s="11" t="s">
        <v>70</v>
      </c>
      <c r="L1625" s="11" t="s">
        <v>157</v>
      </c>
      <c r="M1625" s="11" t="s">
        <v>101</v>
      </c>
      <c r="N1625" s="11">
        <v>108</v>
      </c>
      <c r="O1625" s="11">
        <v>2019</v>
      </c>
      <c r="P1625" s="11" t="s">
        <v>112</v>
      </c>
      <c r="Q1625" s="11" t="s">
        <v>112</v>
      </c>
      <c r="R1625" s="11" t="s">
        <v>241</v>
      </c>
      <c r="S1625" s="11" t="s">
        <v>104</v>
      </c>
      <c r="T1625" s="11">
        <v>2052</v>
      </c>
      <c r="U1625" s="11" t="str">
        <f>IF(ISERROR(VLOOKUP(I1625,'BACK INFO'!F:F,1,0)),IF(ISERROR(VLOOKUP(I1625,'BACK INFO'!H:H,1,0)),K1625,'BACK INFO'!$H$1),'BACK INFO'!$G$1)</f>
        <v>JUDITH ANN DEAL</v>
      </c>
    </row>
    <row r="1626" spans="1:21" s="11" customFormat="1" x14ac:dyDescent="0.35">
      <c r="A1626" s="11" t="s">
        <v>94</v>
      </c>
      <c r="B1626" s="11">
        <v>2018</v>
      </c>
      <c r="C1626" s="11">
        <v>12</v>
      </c>
      <c r="D1626" s="11" t="s">
        <v>95</v>
      </c>
      <c r="E1626" s="11" t="s">
        <v>96</v>
      </c>
      <c r="F1626" s="11" t="s">
        <v>700</v>
      </c>
      <c r="G1626" s="11" t="s">
        <v>241</v>
      </c>
      <c r="H1626" s="11" t="s">
        <v>106</v>
      </c>
      <c r="I1626" s="11" t="s">
        <v>444</v>
      </c>
      <c r="J1626" s="11" t="s">
        <v>99</v>
      </c>
      <c r="K1626" s="11" t="s">
        <v>71</v>
      </c>
      <c r="L1626" s="11" t="s">
        <v>169</v>
      </c>
      <c r="M1626" s="11" t="s">
        <v>101</v>
      </c>
      <c r="N1626" s="11">
        <v>40</v>
      </c>
      <c r="O1626" s="11">
        <v>2019</v>
      </c>
      <c r="P1626" s="11" t="s">
        <v>112</v>
      </c>
      <c r="Q1626" s="11" t="s">
        <v>112</v>
      </c>
      <c r="R1626" s="11" t="s">
        <v>241</v>
      </c>
      <c r="S1626" s="11" t="s">
        <v>104</v>
      </c>
      <c r="T1626" s="11">
        <v>616</v>
      </c>
      <c r="U1626" s="11" t="str">
        <f>IF(ISERROR(VLOOKUP(I1626,'BACK INFO'!F:F,1,0)),IF(ISERROR(VLOOKUP(I1626,'BACK INFO'!H:H,1,0)),K1626,'BACK INFO'!$H$1),'BACK INFO'!$G$1)</f>
        <v>HOLLY SALES INC.</v>
      </c>
    </row>
    <row r="1627" spans="1:21" s="11" customFormat="1" x14ac:dyDescent="0.35">
      <c r="A1627" s="11" t="s">
        <v>94</v>
      </c>
      <c r="B1627" s="11">
        <v>2018</v>
      </c>
      <c r="C1627" s="11">
        <v>12</v>
      </c>
      <c r="D1627" s="11" t="s">
        <v>95</v>
      </c>
      <c r="E1627" s="11" t="s">
        <v>96</v>
      </c>
      <c r="F1627" s="11" t="s">
        <v>700</v>
      </c>
      <c r="G1627" s="11" t="s">
        <v>241</v>
      </c>
      <c r="H1627" s="11" t="s">
        <v>106</v>
      </c>
      <c r="I1627" s="11" t="s">
        <v>277</v>
      </c>
      <c r="J1627" s="11" t="s">
        <v>99</v>
      </c>
      <c r="K1627" s="11" t="s">
        <v>67</v>
      </c>
      <c r="L1627" s="11" t="s">
        <v>133</v>
      </c>
      <c r="M1627" s="11" t="s">
        <v>101</v>
      </c>
      <c r="N1627" s="11">
        <v>28</v>
      </c>
      <c r="O1627" s="11">
        <v>2019</v>
      </c>
      <c r="P1627" s="11" t="s">
        <v>112</v>
      </c>
      <c r="Q1627" s="11" t="s">
        <v>112</v>
      </c>
      <c r="R1627" s="11" t="s">
        <v>241</v>
      </c>
      <c r="S1627" s="11" t="s">
        <v>104</v>
      </c>
      <c r="T1627" s="11">
        <v>330</v>
      </c>
      <c r="U1627" s="11" t="str">
        <f>IF(ISERROR(VLOOKUP(I1627,'BACK INFO'!F:F,1,0)),IF(ISERROR(VLOOKUP(I1627,'BACK INFO'!H:H,1,0)),K1627,'BACK INFO'!$H$1),'BACK INFO'!$G$1)</f>
        <v>ANITA M. HOPKINS</v>
      </c>
    </row>
    <row r="1628" spans="1:21" s="11" customFormat="1" x14ac:dyDescent="0.35">
      <c r="A1628" s="11" t="s">
        <v>94</v>
      </c>
      <c r="B1628" s="11">
        <v>2018</v>
      </c>
      <c r="C1628" s="11">
        <v>12</v>
      </c>
      <c r="D1628" s="11" t="s">
        <v>95</v>
      </c>
      <c r="E1628" s="11" t="s">
        <v>96</v>
      </c>
      <c r="F1628" s="11" t="s">
        <v>700</v>
      </c>
      <c r="G1628" s="11" t="s">
        <v>241</v>
      </c>
      <c r="H1628" s="11" t="s">
        <v>106</v>
      </c>
      <c r="I1628" s="11" t="s">
        <v>445</v>
      </c>
      <c r="J1628" s="11" t="s">
        <v>99</v>
      </c>
      <c r="K1628" s="11" t="s">
        <v>71</v>
      </c>
      <c r="L1628" s="11" t="s">
        <v>164</v>
      </c>
      <c r="M1628" s="11" t="s">
        <v>101</v>
      </c>
      <c r="N1628" s="11">
        <v>10</v>
      </c>
      <c r="O1628" s="11">
        <v>2019</v>
      </c>
      <c r="P1628" s="11" t="s">
        <v>112</v>
      </c>
      <c r="Q1628" s="11" t="s">
        <v>112</v>
      </c>
      <c r="R1628" s="11" t="s">
        <v>241</v>
      </c>
      <c r="S1628" s="11" t="s">
        <v>104</v>
      </c>
      <c r="T1628" s="11">
        <v>152</v>
      </c>
      <c r="U1628" s="11" t="str">
        <f>IF(ISERROR(VLOOKUP(I1628,'BACK INFO'!F:F,1,0)),IF(ISERROR(VLOOKUP(I1628,'BACK INFO'!H:H,1,0)),K1628,'BACK INFO'!$H$1),'BACK INFO'!$G$1)</f>
        <v>HOLLY SALES INC.</v>
      </c>
    </row>
    <row r="1629" spans="1:21" s="11" customFormat="1" x14ac:dyDescent="0.35">
      <c r="A1629" s="11" t="s">
        <v>94</v>
      </c>
      <c r="B1629" s="11">
        <v>2018</v>
      </c>
      <c r="C1629" s="11">
        <v>12</v>
      </c>
      <c r="D1629" s="11" t="s">
        <v>95</v>
      </c>
      <c r="E1629" s="11" t="s">
        <v>96</v>
      </c>
      <c r="F1629" s="11" t="s">
        <v>700</v>
      </c>
      <c r="G1629" s="11" t="s">
        <v>241</v>
      </c>
      <c r="H1629" s="11" t="s">
        <v>106</v>
      </c>
      <c r="I1629" s="11" t="s">
        <v>308</v>
      </c>
      <c r="J1629" s="11" t="s">
        <v>99</v>
      </c>
      <c r="K1629" s="11" t="s">
        <v>75</v>
      </c>
      <c r="L1629" s="11" t="s">
        <v>131</v>
      </c>
      <c r="M1629" s="11" t="s">
        <v>101</v>
      </c>
      <c r="N1629" s="11">
        <v>11</v>
      </c>
      <c r="O1629" s="11">
        <v>2019</v>
      </c>
      <c r="P1629" s="11" t="s">
        <v>112</v>
      </c>
      <c r="Q1629" s="11" t="s">
        <v>112</v>
      </c>
      <c r="R1629" s="11" t="s">
        <v>241</v>
      </c>
      <c r="S1629" s="11" t="s">
        <v>104</v>
      </c>
      <c r="T1629" s="11">
        <v>185</v>
      </c>
      <c r="U1629" s="11" t="str">
        <f>IF(ISERROR(VLOOKUP(I1629,'BACK INFO'!F:F,1,0)),IF(ISERROR(VLOOKUP(I1629,'BACK INFO'!H:H,1,0)),K1629,'BACK INFO'!$H$1),'BACK INFO'!$G$1)</f>
        <v>LAURA BONG</v>
      </c>
    </row>
    <row r="1630" spans="1:21" s="11" customFormat="1" x14ac:dyDescent="0.35">
      <c r="A1630" s="11" t="s">
        <v>94</v>
      </c>
      <c r="B1630" s="11">
        <v>2018</v>
      </c>
      <c r="C1630" s="11">
        <v>12</v>
      </c>
      <c r="D1630" s="11" t="s">
        <v>95</v>
      </c>
      <c r="E1630" s="11" t="s">
        <v>96</v>
      </c>
      <c r="F1630" s="11" t="s">
        <v>700</v>
      </c>
      <c r="G1630" s="11" t="s">
        <v>241</v>
      </c>
      <c r="H1630" s="11" t="s">
        <v>106</v>
      </c>
      <c r="I1630" s="11" t="s">
        <v>449</v>
      </c>
      <c r="J1630" s="11" t="s">
        <v>99</v>
      </c>
      <c r="K1630" s="11" t="s">
        <v>75</v>
      </c>
      <c r="L1630" s="11" t="s">
        <v>450</v>
      </c>
      <c r="M1630" s="11" t="s">
        <v>101</v>
      </c>
      <c r="N1630" s="11">
        <v>62</v>
      </c>
      <c r="O1630" s="11">
        <v>2019</v>
      </c>
      <c r="P1630" s="11" t="s">
        <v>112</v>
      </c>
      <c r="Q1630" s="11" t="s">
        <v>112</v>
      </c>
      <c r="R1630" s="11" t="s">
        <v>241</v>
      </c>
      <c r="S1630" s="11" t="s">
        <v>104</v>
      </c>
      <c r="T1630" s="11">
        <v>840</v>
      </c>
      <c r="U1630" s="11" t="str">
        <f>IF(ISERROR(VLOOKUP(I1630,'BACK INFO'!F:F,1,0)),IF(ISERROR(VLOOKUP(I1630,'BACK INFO'!H:H,1,0)),K1630,'BACK INFO'!$H$1),'BACK INFO'!$G$1)</f>
        <v>LAURA BONG</v>
      </c>
    </row>
    <row r="1631" spans="1:21" s="11" customFormat="1" x14ac:dyDescent="0.35">
      <c r="A1631" s="11" t="s">
        <v>94</v>
      </c>
      <c r="B1631" s="11">
        <v>2018</v>
      </c>
      <c r="C1631" s="11">
        <v>12</v>
      </c>
      <c r="D1631" s="11" t="s">
        <v>95</v>
      </c>
      <c r="E1631" s="11" t="s">
        <v>96</v>
      </c>
      <c r="F1631" s="11" t="s">
        <v>700</v>
      </c>
      <c r="G1631" s="11" t="s">
        <v>241</v>
      </c>
      <c r="H1631" s="11" t="s">
        <v>106</v>
      </c>
      <c r="I1631" s="11" t="s">
        <v>321</v>
      </c>
      <c r="J1631" s="11" t="s">
        <v>99</v>
      </c>
      <c r="K1631" s="11" t="s">
        <v>72</v>
      </c>
      <c r="L1631" s="11" t="s">
        <v>114</v>
      </c>
      <c r="M1631" s="11" t="s">
        <v>101</v>
      </c>
      <c r="N1631" s="11">
        <v>12</v>
      </c>
      <c r="O1631" s="11">
        <v>2019</v>
      </c>
      <c r="P1631" s="11" t="s">
        <v>112</v>
      </c>
      <c r="Q1631" s="11" t="s">
        <v>112</v>
      </c>
      <c r="R1631" s="11" t="s">
        <v>241</v>
      </c>
      <c r="S1631" s="11" t="s">
        <v>104</v>
      </c>
      <c r="T1631" s="11">
        <v>216</v>
      </c>
      <c r="U1631" s="11" t="str">
        <f>IF(ISERROR(VLOOKUP(I1631,'BACK INFO'!F:F,1,0)),IF(ISERROR(VLOOKUP(I1631,'BACK INFO'!H:H,1,0)),K1631,'BACK INFO'!$H$1),'BACK INFO'!$G$1)</f>
        <v>BILL MILLER AND COMPANY</v>
      </c>
    </row>
    <row r="1632" spans="1:21" s="11" customFormat="1" x14ac:dyDescent="0.35">
      <c r="A1632" s="11" t="s">
        <v>94</v>
      </c>
      <c r="B1632" s="11">
        <v>2018</v>
      </c>
      <c r="C1632" s="11">
        <v>12</v>
      </c>
      <c r="D1632" s="11" t="s">
        <v>95</v>
      </c>
      <c r="E1632" s="11" t="s">
        <v>96</v>
      </c>
      <c r="F1632" s="11" t="s">
        <v>700</v>
      </c>
      <c r="G1632" s="11" t="s">
        <v>241</v>
      </c>
      <c r="H1632" s="11" t="s">
        <v>106</v>
      </c>
      <c r="I1632" s="11" t="s">
        <v>160</v>
      </c>
      <c r="J1632" s="11" t="s">
        <v>99</v>
      </c>
      <c r="K1632" s="11" t="s">
        <v>76</v>
      </c>
      <c r="L1632" s="11" t="s">
        <v>127</v>
      </c>
      <c r="M1632" s="11" t="s">
        <v>101</v>
      </c>
      <c r="N1632" s="11">
        <v>12</v>
      </c>
      <c r="O1632" s="11">
        <v>2019</v>
      </c>
      <c r="P1632" s="11" t="s">
        <v>112</v>
      </c>
      <c r="Q1632" s="11" t="s">
        <v>112</v>
      </c>
      <c r="R1632" s="11" t="s">
        <v>241</v>
      </c>
      <c r="S1632" s="11" t="s">
        <v>104</v>
      </c>
      <c r="T1632" s="11">
        <v>200</v>
      </c>
      <c r="U1632" s="11" t="str">
        <f>IF(ISERROR(VLOOKUP(I1632,'BACK INFO'!F:F,1,0)),IF(ISERROR(VLOOKUP(I1632,'BACK INFO'!H:H,1,0)),K1632,'BACK INFO'!$H$1),'BACK INFO'!$G$1)</f>
        <v>MIE MANNICHE</v>
      </c>
    </row>
    <row r="1633" spans="1:21" s="11" customFormat="1" x14ac:dyDescent="0.35">
      <c r="A1633" s="11" t="s">
        <v>94</v>
      </c>
      <c r="B1633" s="11">
        <v>2018</v>
      </c>
      <c r="C1633" s="11">
        <v>12</v>
      </c>
      <c r="D1633" s="11" t="s">
        <v>95</v>
      </c>
      <c r="E1633" s="11" t="s">
        <v>96</v>
      </c>
      <c r="F1633" s="11" t="s">
        <v>700</v>
      </c>
      <c r="G1633" s="11" t="s">
        <v>241</v>
      </c>
      <c r="H1633" s="11" t="s">
        <v>106</v>
      </c>
      <c r="I1633" s="11" t="s">
        <v>195</v>
      </c>
      <c r="J1633" s="11" t="s">
        <v>99</v>
      </c>
      <c r="K1633" s="11" t="s">
        <v>72</v>
      </c>
      <c r="L1633" s="11" t="s">
        <v>114</v>
      </c>
      <c r="M1633" s="11" t="s">
        <v>101</v>
      </c>
      <c r="N1633" s="11">
        <v>36</v>
      </c>
      <c r="O1633" s="11">
        <v>2019</v>
      </c>
      <c r="P1633" s="11" t="s">
        <v>112</v>
      </c>
      <c r="Q1633" s="11" t="s">
        <v>112</v>
      </c>
      <c r="R1633" s="11" t="s">
        <v>241</v>
      </c>
      <c r="S1633" s="11" t="s">
        <v>104</v>
      </c>
      <c r="T1633" s="11">
        <v>504</v>
      </c>
      <c r="U1633" s="11" t="str">
        <f>IF(ISERROR(VLOOKUP(I1633,'BACK INFO'!F:F,1,0)),IF(ISERROR(VLOOKUP(I1633,'BACK INFO'!H:H,1,0)),K1633,'BACK INFO'!$H$1),'BACK INFO'!$G$1)</f>
        <v>BILL MILLER AND COMPANY</v>
      </c>
    </row>
    <row r="1634" spans="1:21" s="11" customFormat="1" x14ac:dyDescent="0.35">
      <c r="A1634" s="11" t="s">
        <v>94</v>
      </c>
      <c r="B1634" s="11">
        <v>2018</v>
      </c>
      <c r="C1634" s="11">
        <v>12</v>
      </c>
      <c r="D1634" s="11" t="s">
        <v>95</v>
      </c>
      <c r="E1634" s="11" t="s">
        <v>96</v>
      </c>
      <c r="F1634" s="11" t="s">
        <v>700</v>
      </c>
      <c r="G1634" s="11" t="s">
        <v>241</v>
      </c>
      <c r="H1634" s="11" t="s">
        <v>106</v>
      </c>
      <c r="I1634" s="11" t="s">
        <v>405</v>
      </c>
      <c r="J1634" s="11" t="s">
        <v>99</v>
      </c>
      <c r="K1634" s="11" t="s">
        <v>71</v>
      </c>
      <c r="L1634" s="11" t="s">
        <v>164</v>
      </c>
      <c r="M1634" s="11" t="s">
        <v>101</v>
      </c>
      <c r="N1634" s="11">
        <v>12</v>
      </c>
      <c r="O1634" s="11">
        <v>2019</v>
      </c>
      <c r="P1634" s="11" t="s">
        <v>112</v>
      </c>
      <c r="Q1634" s="11" t="s">
        <v>112</v>
      </c>
      <c r="R1634" s="11" t="s">
        <v>241</v>
      </c>
      <c r="S1634" s="11" t="s">
        <v>104</v>
      </c>
      <c r="T1634" s="11">
        <v>186</v>
      </c>
      <c r="U1634" s="11" t="str">
        <f>IF(ISERROR(VLOOKUP(I1634,'BACK INFO'!F:F,1,0)),IF(ISERROR(VLOOKUP(I1634,'BACK INFO'!H:H,1,0)),K1634,'BACK INFO'!$H$1),'BACK INFO'!$G$1)</f>
        <v>HOLLY SALES INC.</v>
      </c>
    </row>
    <row r="1635" spans="1:21" s="11" customFormat="1" x14ac:dyDescent="0.35">
      <c r="A1635" s="11" t="s">
        <v>94</v>
      </c>
      <c r="B1635" s="11">
        <v>2018</v>
      </c>
      <c r="C1635" s="11">
        <v>12</v>
      </c>
      <c r="D1635" s="11" t="s">
        <v>95</v>
      </c>
      <c r="E1635" s="11" t="s">
        <v>96</v>
      </c>
      <c r="F1635" s="11" t="s">
        <v>700</v>
      </c>
      <c r="G1635" s="11" t="s">
        <v>241</v>
      </c>
      <c r="H1635" s="11" t="s">
        <v>106</v>
      </c>
      <c r="I1635" s="11" t="s">
        <v>123</v>
      </c>
      <c r="J1635" s="11" t="s">
        <v>99</v>
      </c>
      <c r="K1635" s="11" t="s">
        <v>68</v>
      </c>
      <c r="L1635" s="11" t="s">
        <v>129</v>
      </c>
      <c r="M1635" s="11" t="s">
        <v>122</v>
      </c>
      <c r="N1635" s="11">
        <v>38</v>
      </c>
      <c r="O1635" s="11">
        <v>2019</v>
      </c>
      <c r="P1635" s="11" t="s">
        <v>112</v>
      </c>
      <c r="Q1635" s="11" t="s">
        <v>112</v>
      </c>
      <c r="R1635" s="11" t="s">
        <v>241</v>
      </c>
      <c r="S1635" s="11" t="s">
        <v>104</v>
      </c>
      <c r="T1635" s="11">
        <v>510</v>
      </c>
      <c r="U1635" s="11" t="str">
        <f>IF(ISERROR(VLOOKUP(I1635,'BACK INFO'!F:F,1,0)),IF(ISERROR(VLOOKUP(I1635,'BACK INFO'!H:H,1,0)),K1635,'BACK INFO'!$H$1),'BACK INFO'!$G$1)</f>
        <v>STEPHANIE VITALI</v>
      </c>
    </row>
    <row r="1636" spans="1:21" s="11" customFormat="1" x14ac:dyDescent="0.35">
      <c r="A1636" s="11" t="s">
        <v>94</v>
      </c>
      <c r="B1636" s="11">
        <v>2018</v>
      </c>
      <c r="C1636" s="11">
        <v>12</v>
      </c>
      <c r="D1636" s="11" t="s">
        <v>95</v>
      </c>
      <c r="E1636" s="11" t="s">
        <v>96</v>
      </c>
      <c r="F1636" s="11" t="s">
        <v>700</v>
      </c>
      <c r="G1636" s="11" t="s">
        <v>241</v>
      </c>
      <c r="H1636" s="11" t="s">
        <v>106</v>
      </c>
      <c r="I1636" s="11" t="s">
        <v>123</v>
      </c>
      <c r="J1636" s="11" t="s">
        <v>99</v>
      </c>
      <c r="K1636" s="11" t="s">
        <v>68</v>
      </c>
      <c r="L1636" s="11" t="s">
        <v>285</v>
      </c>
      <c r="M1636" s="11" t="s">
        <v>101</v>
      </c>
      <c r="N1636" s="11">
        <v>92</v>
      </c>
      <c r="O1636" s="11">
        <v>2019</v>
      </c>
      <c r="P1636" s="11" t="s">
        <v>112</v>
      </c>
      <c r="Q1636" s="11" t="s">
        <v>112</v>
      </c>
      <c r="R1636" s="11" t="s">
        <v>241</v>
      </c>
      <c r="S1636" s="11" t="s">
        <v>104</v>
      </c>
      <c r="T1636" s="11">
        <v>1080</v>
      </c>
      <c r="U1636" s="11" t="str">
        <f>IF(ISERROR(VLOOKUP(I1636,'BACK INFO'!F:F,1,0)),IF(ISERROR(VLOOKUP(I1636,'BACK INFO'!H:H,1,0)),K1636,'BACK INFO'!$H$1),'BACK INFO'!$G$1)</f>
        <v>STEPHANIE VITALI</v>
      </c>
    </row>
    <row r="1637" spans="1:21" s="11" customFormat="1" x14ac:dyDescent="0.35">
      <c r="A1637" s="11" t="s">
        <v>94</v>
      </c>
      <c r="B1637" s="11">
        <v>2018</v>
      </c>
      <c r="C1637" s="11">
        <v>12</v>
      </c>
      <c r="D1637" s="11" t="s">
        <v>95</v>
      </c>
      <c r="E1637" s="11" t="s">
        <v>96</v>
      </c>
      <c r="F1637" s="11" t="s">
        <v>700</v>
      </c>
      <c r="G1637" s="11" t="s">
        <v>241</v>
      </c>
      <c r="H1637" s="11" t="s">
        <v>106</v>
      </c>
      <c r="I1637" s="11" t="s">
        <v>451</v>
      </c>
      <c r="J1637" s="11" t="s">
        <v>99</v>
      </c>
      <c r="K1637" s="11" t="s">
        <v>72</v>
      </c>
      <c r="L1637" s="11" t="s">
        <v>452</v>
      </c>
      <c r="M1637" s="11" t="s">
        <v>101</v>
      </c>
      <c r="N1637" s="11">
        <v>38</v>
      </c>
      <c r="O1637" s="11">
        <v>2019</v>
      </c>
      <c r="P1637" s="11" t="s">
        <v>112</v>
      </c>
      <c r="Q1637" s="11" t="s">
        <v>112</v>
      </c>
      <c r="R1637" s="11" t="s">
        <v>241</v>
      </c>
      <c r="S1637" s="11" t="s">
        <v>104</v>
      </c>
      <c r="T1637" s="11">
        <v>358</v>
      </c>
      <c r="U1637" s="11" t="str">
        <f>IF(ISERROR(VLOOKUP(I1637,'BACK INFO'!F:F,1,0)),IF(ISERROR(VLOOKUP(I1637,'BACK INFO'!H:H,1,0)),K1637,'BACK INFO'!$H$1),'BACK INFO'!$G$1)</f>
        <v>BILL MILLER AND COMPANY</v>
      </c>
    </row>
    <row r="1638" spans="1:21" s="11" customFormat="1" x14ac:dyDescent="0.35">
      <c r="A1638" s="11" t="s">
        <v>94</v>
      </c>
      <c r="B1638" s="11">
        <v>2018</v>
      </c>
      <c r="C1638" s="11">
        <v>12</v>
      </c>
      <c r="D1638" s="11" t="s">
        <v>95</v>
      </c>
      <c r="E1638" s="11" t="s">
        <v>96</v>
      </c>
      <c r="F1638" s="11" t="s">
        <v>700</v>
      </c>
      <c r="G1638" s="11" t="s">
        <v>241</v>
      </c>
      <c r="H1638" s="11" t="s">
        <v>106</v>
      </c>
      <c r="I1638" s="11" t="s">
        <v>453</v>
      </c>
      <c r="J1638" s="11" t="s">
        <v>99</v>
      </c>
      <c r="K1638" s="11" t="s">
        <v>75</v>
      </c>
      <c r="L1638" s="11" t="s">
        <v>146</v>
      </c>
      <c r="M1638" s="11" t="s">
        <v>101</v>
      </c>
      <c r="N1638" s="11">
        <v>18</v>
      </c>
      <c r="O1638" s="11">
        <v>2019</v>
      </c>
      <c r="P1638" s="11" t="s">
        <v>112</v>
      </c>
      <c r="Q1638" s="11" t="s">
        <v>112</v>
      </c>
      <c r="R1638" s="11" t="s">
        <v>241</v>
      </c>
      <c r="S1638" s="11" t="s">
        <v>104</v>
      </c>
      <c r="T1638" s="11">
        <v>324</v>
      </c>
      <c r="U1638" s="11" t="str">
        <f>IF(ISERROR(VLOOKUP(I1638,'BACK INFO'!F:F,1,0)),IF(ISERROR(VLOOKUP(I1638,'BACK INFO'!H:H,1,0)),K1638,'BACK INFO'!$H$1),'BACK INFO'!$G$1)</f>
        <v>LAURA BONG</v>
      </c>
    </row>
    <row r="1639" spans="1:21" s="11" customFormat="1" x14ac:dyDescent="0.35">
      <c r="A1639" s="11" t="s">
        <v>94</v>
      </c>
      <c r="B1639" s="11">
        <v>2018</v>
      </c>
      <c r="C1639" s="11">
        <v>12</v>
      </c>
      <c r="D1639" s="11" t="s">
        <v>95</v>
      </c>
      <c r="E1639" s="11" t="s">
        <v>96</v>
      </c>
      <c r="F1639" s="11" t="s">
        <v>700</v>
      </c>
      <c r="G1639" s="11" t="s">
        <v>241</v>
      </c>
      <c r="H1639" s="11" t="s">
        <v>106</v>
      </c>
      <c r="I1639" s="11" t="s">
        <v>454</v>
      </c>
      <c r="J1639" s="11" t="s">
        <v>99</v>
      </c>
      <c r="K1639" s="11" t="s">
        <v>75</v>
      </c>
      <c r="L1639" s="11" t="s">
        <v>455</v>
      </c>
      <c r="M1639" s="11" t="s">
        <v>101</v>
      </c>
      <c r="N1639" s="11">
        <v>6</v>
      </c>
      <c r="O1639" s="11">
        <v>2019</v>
      </c>
      <c r="P1639" s="11" t="s">
        <v>112</v>
      </c>
      <c r="Q1639" s="11" t="s">
        <v>112</v>
      </c>
      <c r="R1639" s="11" t="s">
        <v>241</v>
      </c>
      <c r="S1639" s="11" t="s">
        <v>104</v>
      </c>
      <c r="T1639" s="11">
        <v>54</v>
      </c>
      <c r="U1639" s="11" t="str">
        <f>IF(ISERROR(VLOOKUP(I1639,'BACK INFO'!F:F,1,0)),IF(ISERROR(VLOOKUP(I1639,'BACK INFO'!H:H,1,0)),K1639,'BACK INFO'!$H$1),'BACK INFO'!$G$1)</f>
        <v>LAURA BONG</v>
      </c>
    </row>
    <row r="1640" spans="1:21" s="11" customFormat="1" x14ac:dyDescent="0.35">
      <c r="A1640" s="11" t="s">
        <v>94</v>
      </c>
      <c r="B1640" s="11">
        <v>2018</v>
      </c>
      <c r="C1640" s="11">
        <v>12</v>
      </c>
      <c r="D1640" s="11" t="s">
        <v>95</v>
      </c>
      <c r="E1640" s="11" t="s">
        <v>96</v>
      </c>
      <c r="F1640" s="11" t="s">
        <v>700</v>
      </c>
      <c r="G1640" s="11" t="s">
        <v>241</v>
      </c>
      <c r="H1640" s="11" t="s">
        <v>106</v>
      </c>
      <c r="I1640" s="11" t="s">
        <v>456</v>
      </c>
      <c r="J1640" s="11" t="s">
        <v>99</v>
      </c>
      <c r="K1640" s="11" t="s">
        <v>67</v>
      </c>
      <c r="L1640" s="11" t="s">
        <v>173</v>
      </c>
      <c r="M1640" s="11" t="s">
        <v>101</v>
      </c>
      <c r="N1640" s="11">
        <v>502</v>
      </c>
      <c r="O1640" s="11">
        <v>2019</v>
      </c>
      <c r="P1640" s="11" t="s">
        <v>112</v>
      </c>
      <c r="Q1640" s="11" t="s">
        <v>112</v>
      </c>
      <c r="R1640" s="11" t="s">
        <v>241</v>
      </c>
      <c r="S1640" s="11" t="s">
        <v>104</v>
      </c>
      <c r="T1640" s="11">
        <v>5122</v>
      </c>
      <c r="U1640" s="11" t="str">
        <f>IF(ISERROR(VLOOKUP(I1640,'BACK INFO'!F:F,1,0)),IF(ISERROR(VLOOKUP(I1640,'BACK INFO'!H:H,1,0)),K1640,'BACK INFO'!$H$1),'BACK INFO'!$G$1)</f>
        <v>ANITA M. HOPKINS</v>
      </c>
    </row>
    <row r="1641" spans="1:21" s="11" customFormat="1" x14ac:dyDescent="0.35">
      <c r="A1641" s="11" t="s">
        <v>94</v>
      </c>
      <c r="B1641" s="11">
        <v>2018</v>
      </c>
      <c r="C1641" s="11">
        <v>12</v>
      </c>
      <c r="D1641" s="11" t="s">
        <v>95</v>
      </c>
      <c r="E1641" s="11" t="s">
        <v>96</v>
      </c>
      <c r="F1641" s="11" t="s">
        <v>700</v>
      </c>
      <c r="G1641" s="11" t="s">
        <v>241</v>
      </c>
      <c r="H1641" s="11" t="s">
        <v>106</v>
      </c>
      <c r="I1641" s="11" t="s">
        <v>406</v>
      </c>
      <c r="J1641" s="11" t="s">
        <v>99</v>
      </c>
      <c r="K1641" s="11" t="s">
        <v>71</v>
      </c>
      <c r="L1641" s="11" t="s">
        <v>199</v>
      </c>
      <c r="M1641" s="11" t="s">
        <v>101</v>
      </c>
      <c r="N1641" s="11">
        <v>19</v>
      </c>
      <c r="O1641" s="11">
        <v>2019</v>
      </c>
      <c r="P1641" s="11" t="s">
        <v>112</v>
      </c>
      <c r="Q1641" s="11" t="s">
        <v>112</v>
      </c>
      <c r="R1641" s="11" t="s">
        <v>241</v>
      </c>
      <c r="S1641" s="11" t="s">
        <v>104</v>
      </c>
      <c r="T1641" s="11">
        <v>400</v>
      </c>
      <c r="U1641" s="11" t="str">
        <f>IF(ISERROR(VLOOKUP(I1641,'BACK INFO'!F:F,1,0)),IF(ISERROR(VLOOKUP(I1641,'BACK INFO'!H:H,1,0)),K1641,'BACK INFO'!$H$1),'BACK INFO'!$G$1)</f>
        <v>HOLLY SALES INC.</v>
      </c>
    </row>
    <row r="1642" spans="1:21" s="11" customFormat="1" x14ac:dyDescent="0.35">
      <c r="A1642" s="11" t="s">
        <v>94</v>
      </c>
      <c r="B1642" s="11">
        <v>2018</v>
      </c>
      <c r="C1642" s="11">
        <v>12</v>
      </c>
      <c r="D1642" s="11" t="s">
        <v>95</v>
      </c>
      <c r="E1642" s="11" t="s">
        <v>96</v>
      </c>
      <c r="F1642" s="11" t="s">
        <v>700</v>
      </c>
      <c r="G1642" s="11" t="s">
        <v>241</v>
      </c>
      <c r="H1642" s="11" t="s">
        <v>106</v>
      </c>
      <c r="I1642" s="11" t="s">
        <v>406</v>
      </c>
      <c r="J1642" s="11" t="s">
        <v>99</v>
      </c>
      <c r="K1642" s="11" t="s">
        <v>71</v>
      </c>
      <c r="L1642" s="11" t="s">
        <v>164</v>
      </c>
      <c r="M1642" s="11" t="s">
        <v>101</v>
      </c>
      <c r="N1642" s="11">
        <v>28</v>
      </c>
      <c r="O1642" s="11">
        <v>2019</v>
      </c>
      <c r="P1642" s="11" t="s">
        <v>112</v>
      </c>
      <c r="Q1642" s="11" t="s">
        <v>112</v>
      </c>
      <c r="R1642" s="11" t="s">
        <v>241</v>
      </c>
      <c r="S1642" s="11" t="s">
        <v>104</v>
      </c>
      <c r="T1642" s="11">
        <v>559</v>
      </c>
      <c r="U1642" s="11" t="str">
        <f>IF(ISERROR(VLOOKUP(I1642,'BACK INFO'!F:F,1,0)),IF(ISERROR(VLOOKUP(I1642,'BACK INFO'!H:H,1,0)),K1642,'BACK INFO'!$H$1),'BACK INFO'!$G$1)</f>
        <v>HOLLY SALES INC.</v>
      </c>
    </row>
    <row r="1643" spans="1:21" s="11" customFormat="1" x14ac:dyDescent="0.35">
      <c r="A1643" s="11" t="s">
        <v>94</v>
      </c>
      <c r="B1643" s="11">
        <v>2018</v>
      </c>
      <c r="C1643" s="11">
        <v>12</v>
      </c>
      <c r="D1643" s="11" t="s">
        <v>95</v>
      </c>
      <c r="E1643" s="11" t="s">
        <v>96</v>
      </c>
      <c r="F1643" s="11" t="s">
        <v>700</v>
      </c>
      <c r="G1643" s="11" t="s">
        <v>241</v>
      </c>
      <c r="H1643" s="11" t="s">
        <v>106</v>
      </c>
      <c r="I1643" s="11" t="s">
        <v>406</v>
      </c>
      <c r="J1643" s="11" t="s">
        <v>99</v>
      </c>
      <c r="K1643" s="11" t="s">
        <v>71</v>
      </c>
      <c r="L1643" s="11" t="s">
        <v>220</v>
      </c>
      <c r="M1643" s="11" t="s">
        <v>101</v>
      </c>
      <c r="N1643" s="11">
        <v>18</v>
      </c>
      <c r="O1643" s="11">
        <v>2019</v>
      </c>
      <c r="P1643" s="11" t="s">
        <v>112</v>
      </c>
      <c r="Q1643" s="11" t="s">
        <v>112</v>
      </c>
      <c r="R1643" s="11" t="s">
        <v>241</v>
      </c>
      <c r="S1643" s="11" t="s">
        <v>104</v>
      </c>
      <c r="T1643" s="11">
        <v>240</v>
      </c>
      <c r="U1643" s="11" t="str">
        <f>IF(ISERROR(VLOOKUP(I1643,'BACK INFO'!F:F,1,0)),IF(ISERROR(VLOOKUP(I1643,'BACK INFO'!H:H,1,0)),K1643,'BACK INFO'!$H$1),'BACK INFO'!$G$1)</f>
        <v>HOLLY SALES INC.</v>
      </c>
    </row>
    <row r="1644" spans="1:21" s="11" customFormat="1" x14ac:dyDescent="0.35">
      <c r="A1644" s="11" t="s">
        <v>94</v>
      </c>
      <c r="B1644" s="11">
        <v>2018</v>
      </c>
      <c r="C1644" s="11">
        <v>12</v>
      </c>
      <c r="D1644" s="11" t="s">
        <v>95</v>
      </c>
      <c r="E1644" s="11" t="s">
        <v>96</v>
      </c>
      <c r="F1644" s="11" t="s">
        <v>700</v>
      </c>
      <c r="G1644" s="11" t="s">
        <v>241</v>
      </c>
      <c r="H1644" s="11" t="s">
        <v>106</v>
      </c>
      <c r="I1644" s="11" t="s">
        <v>147</v>
      </c>
      <c r="J1644" s="11" t="s">
        <v>99</v>
      </c>
      <c r="K1644" s="11" t="s">
        <v>75</v>
      </c>
      <c r="L1644" s="11" t="s">
        <v>131</v>
      </c>
      <c r="M1644" s="11" t="s">
        <v>101</v>
      </c>
      <c r="N1644" s="11">
        <v>30</v>
      </c>
      <c r="O1644" s="11">
        <v>2019</v>
      </c>
      <c r="P1644" s="11" t="s">
        <v>112</v>
      </c>
      <c r="Q1644" s="11" t="s">
        <v>112</v>
      </c>
      <c r="R1644" s="11" t="s">
        <v>241</v>
      </c>
      <c r="S1644" s="11" t="s">
        <v>104</v>
      </c>
      <c r="T1644" s="11">
        <v>402</v>
      </c>
      <c r="U1644" s="11" t="str">
        <f>IF(ISERROR(VLOOKUP(I1644,'BACK INFO'!F:F,1,0)),IF(ISERROR(VLOOKUP(I1644,'BACK INFO'!H:H,1,0)),K1644,'BACK INFO'!$H$1),'BACK INFO'!$G$1)</f>
        <v>LAURA BONG</v>
      </c>
    </row>
    <row r="1645" spans="1:21" s="11" customFormat="1" x14ac:dyDescent="0.35">
      <c r="A1645" s="11" t="s">
        <v>94</v>
      </c>
      <c r="B1645" s="11">
        <v>2018</v>
      </c>
      <c r="C1645" s="11">
        <v>12</v>
      </c>
      <c r="D1645" s="11" t="s">
        <v>95</v>
      </c>
      <c r="E1645" s="11" t="s">
        <v>96</v>
      </c>
      <c r="F1645" s="11" t="s">
        <v>700</v>
      </c>
      <c r="G1645" s="11" t="s">
        <v>241</v>
      </c>
      <c r="H1645" s="11" t="s">
        <v>106</v>
      </c>
      <c r="I1645" s="11" t="s">
        <v>288</v>
      </c>
      <c r="J1645" s="11" t="s">
        <v>99</v>
      </c>
      <c r="K1645" s="11" t="s">
        <v>70</v>
      </c>
      <c r="L1645" s="11" t="s">
        <v>157</v>
      </c>
      <c r="M1645" s="11" t="s">
        <v>101</v>
      </c>
      <c r="N1645" s="11">
        <v>15</v>
      </c>
      <c r="O1645" s="11">
        <v>2019</v>
      </c>
      <c r="P1645" s="11" t="s">
        <v>112</v>
      </c>
      <c r="Q1645" s="11" t="s">
        <v>112</v>
      </c>
      <c r="R1645" s="11" t="s">
        <v>241</v>
      </c>
      <c r="S1645" s="11" t="s">
        <v>104</v>
      </c>
      <c r="T1645" s="11">
        <v>288</v>
      </c>
      <c r="U1645" s="11" t="str">
        <f>IF(ISERROR(VLOOKUP(I1645,'BACK INFO'!F:F,1,0)),IF(ISERROR(VLOOKUP(I1645,'BACK INFO'!H:H,1,0)),K1645,'BACK INFO'!$H$1),'BACK INFO'!$G$1)</f>
        <v>JUDITH ANN DEAL</v>
      </c>
    </row>
    <row r="1646" spans="1:21" s="11" customFormat="1" x14ac:dyDescent="0.35">
      <c r="A1646" s="11" t="s">
        <v>94</v>
      </c>
      <c r="B1646" s="11">
        <v>2018</v>
      </c>
      <c r="C1646" s="11">
        <v>12</v>
      </c>
      <c r="D1646" s="11" t="s">
        <v>95</v>
      </c>
      <c r="E1646" s="11" t="s">
        <v>96</v>
      </c>
      <c r="F1646" s="11" t="s">
        <v>700</v>
      </c>
      <c r="G1646" s="11" t="s">
        <v>241</v>
      </c>
      <c r="H1646" s="11" t="s">
        <v>106</v>
      </c>
      <c r="I1646" s="11" t="s">
        <v>162</v>
      </c>
      <c r="J1646" s="11" t="s">
        <v>99</v>
      </c>
      <c r="K1646" s="11" t="s">
        <v>72</v>
      </c>
      <c r="L1646" s="11" t="s">
        <v>114</v>
      </c>
      <c r="M1646" s="11" t="s">
        <v>101</v>
      </c>
      <c r="N1646" s="11">
        <v>4</v>
      </c>
      <c r="O1646" s="11">
        <v>2019</v>
      </c>
      <c r="P1646" s="11" t="s">
        <v>112</v>
      </c>
      <c r="Q1646" s="11" t="s">
        <v>112</v>
      </c>
      <c r="R1646" s="11" t="s">
        <v>241</v>
      </c>
      <c r="S1646" s="11" t="s">
        <v>104</v>
      </c>
      <c r="T1646" s="11">
        <v>56</v>
      </c>
      <c r="U1646" s="11" t="str">
        <f>IF(ISERROR(VLOOKUP(I1646,'BACK INFO'!F:F,1,0)),IF(ISERROR(VLOOKUP(I1646,'BACK INFO'!H:H,1,0)),K1646,'BACK INFO'!$H$1),'BACK INFO'!$G$1)</f>
        <v>BILL MILLER AND COMPANY</v>
      </c>
    </row>
    <row r="1647" spans="1:21" s="11" customFormat="1" x14ac:dyDescent="0.35">
      <c r="A1647" s="11" t="s">
        <v>94</v>
      </c>
      <c r="B1647" s="11">
        <v>2018</v>
      </c>
      <c r="C1647" s="11">
        <v>12</v>
      </c>
      <c r="D1647" s="11" t="s">
        <v>95</v>
      </c>
      <c r="E1647" s="11" t="s">
        <v>96</v>
      </c>
      <c r="F1647" s="11" t="s">
        <v>700</v>
      </c>
      <c r="G1647" s="11" t="s">
        <v>241</v>
      </c>
      <c r="H1647" s="11" t="s">
        <v>106</v>
      </c>
      <c r="I1647" s="11" t="s">
        <v>290</v>
      </c>
      <c r="J1647" s="11" t="s">
        <v>99</v>
      </c>
      <c r="K1647" s="11" t="s">
        <v>72</v>
      </c>
      <c r="L1647" s="11" t="s">
        <v>114</v>
      </c>
      <c r="M1647" s="11" t="s">
        <v>101</v>
      </c>
      <c r="N1647" s="11">
        <v>12</v>
      </c>
      <c r="O1647" s="11">
        <v>2019</v>
      </c>
      <c r="P1647" s="11" t="s">
        <v>112</v>
      </c>
      <c r="Q1647" s="11" t="s">
        <v>112</v>
      </c>
      <c r="R1647" s="11" t="s">
        <v>241</v>
      </c>
      <c r="S1647" s="11" t="s">
        <v>104</v>
      </c>
      <c r="T1647" s="11">
        <v>84</v>
      </c>
      <c r="U1647" s="11" t="str">
        <f>IF(ISERROR(VLOOKUP(I1647,'BACK INFO'!F:F,1,0)),IF(ISERROR(VLOOKUP(I1647,'BACK INFO'!H:H,1,0)),K1647,'BACK INFO'!$H$1),'BACK INFO'!$G$1)</f>
        <v>BILL MILLER AND COMPANY</v>
      </c>
    </row>
    <row r="1648" spans="1:21" s="11" customFormat="1" x14ac:dyDescent="0.35">
      <c r="A1648" s="11" t="s">
        <v>94</v>
      </c>
      <c r="B1648" s="11">
        <v>2018</v>
      </c>
      <c r="C1648" s="11">
        <v>12</v>
      </c>
      <c r="D1648" s="11" t="s">
        <v>95</v>
      </c>
      <c r="E1648" s="11" t="s">
        <v>96</v>
      </c>
      <c r="F1648" s="11" t="s">
        <v>700</v>
      </c>
      <c r="G1648" s="11" t="s">
        <v>241</v>
      </c>
      <c r="H1648" s="11" t="s">
        <v>106</v>
      </c>
      <c r="I1648" s="11" t="s">
        <v>148</v>
      </c>
      <c r="J1648" s="11" t="s">
        <v>99</v>
      </c>
      <c r="K1648" s="11" t="s">
        <v>71</v>
      </c>
      <c r="L1648" s="11" t="s">
        <v>149</v>
      </c>
      <c r="M1648" s="11" t="s">
        <v>101</v>
      </c>
      <c r="N1648" s="11">
        <v>18</v>
      </c>
      <c r="O1648" s="11">
        <v>2019</v>
      </c>
      <c r="P1648" s="11" t="s">
        <v>112</v>
      </c>
      <c r="Q1648" s="11" t="s">
        <v>112</v>
      </c>
      <c r="R1648" s="11" t="s">
        <v>241</v>
      </c>
      <c r="S1648" s="11" t="s">
        <v>104</v>
      </c>
      <c r="T1648" s="11">
        <v>294</v>
      </c>
      <c r="U1648" s="11" t="str">
        <f>IF(ISERROR(VLOOKUP(I1648,'BACK INFO'!F:F,1,0)),IF(ISERROR(VLOOKUP(I1648,'BACK INFO'!H:H,1,0)),K1648,'BACK INFO'!$H$1),'BACK INFO'!$G$1)</f>
        <v>HOLLY SALES INC.</v>
      </c>
    </row>
    <row r="1649" spans="1:21" s="11" customFormat="1" x14ac:dyDescent="0.35">
      <c r="A1649" s="11" t="s">
        <v>94</v>
      </c>
      <c r="B1649" s="11">
        <v>2018</v>
      </c>
      <c r="C1649" s="11">
        <v>12</v>
      </c>
      <c r="D1649" s="11" t="s">
        <v>95</v>
      </c>
      <c r="E1649" s="11" t="s">
        <v>96</v>
      </c>
      <c r="F1649" s="11" t="s">
        <v>700</v>
      </c>
      <c r="G1649" s="11" t="s">
        <v>241</v>
      </c>
      <c r="H1649" s="11" t="s">
        <v>106</v>
      </c>
      <c r="I1649" s="11" t="s">
        <v>458</v>
      </c>
      <c r="J1649" s="11" t="s">
        <v>99</v>
      </c>
      <c r="K1649" s="11" t="s">
        <v>72</v>
      </c>
      <c r="L1649" s="11" t="s">
        <v>459</v>
      </c>
      <c r="M1649" s="11" t="s">
        <v>101</v>
      </c>
      <c r="N1649" s="11">
        <v>44</v>
      </c>
      <c r="O1649" s="11">
        <v>2019</v>
      </c>
      <c r="P1649" s="11" t="s">
        <v>112</v>
      </c>
      <c r="Q1649" s="11" t="s">
        <v>112</v>
      </c>
      <c r="R1649" s="11" t="s">
        <v>241</v>
      </c>
      <c r="S1649" s="11" t="s">
        <v>104</v>
      </c>
      <c r="T1649" s="11">
        <v>308</v>
      </c>
      <c r="U1649" s="11" t="str">
        <f>IF(ISERROR(VLOOKUP(I1649,'BACK INFO'!F:F,1,0)),IF(ISERROR(VLOOKUP(I1649,'BACK INFO'!H:H,1,0)),K1649,'BACK INFO'!$H$1),'BACK INFO'!$G$1)</f>
        <v>BILL MILLER AND COMPANY</v>
      </c>
    </row>
    <row r="1650" spans="1:21" s="11" customFormat="1" x14ac:dyDescent="0.35">
      <c r="A1650" s="11" t="s">
        <v>94</v>
      </c>
      <c r="B1650" s="11">
        <v>2018</v>
      </c>
      <c r="C1650" s="11">
        <v>12</v>
      </c>
      <c r="D1650" s="11" t="s">
        <v>95</v>
      </c>
      <c r="E1650" s="11" t="s">
        <v>96</v>
      </c>
      <c r="F1650" s="11" t="s">
        <v>700</v>
      </c>
      <c r="G1650" s="11" t="s">
        <v>241</v>
      </c>
      <c r="H1650" s="11" t="s">
        <v>106</v>
      </c>
      <c r="I1650" s="11" t="s">
        <v>225</v>
      </c>
      <c r="J1650" s="11" t="s">
        <v>99</v>
      </c>
      <c r="K1650" s="11" t="s">
        <v>70</v>
      </c>
      <c r="L1650" s="11" t="s">
        <v>157</v>
      </c>
      <c r="M1650" s="11" t="s">
        <v>101</v>
      </c>
      <c r="N1650" s="11">
        <v>37</v>
      </c>
      <c r="O1650" s="11">
        <v>2019</v>
      </c>
      <c r="P1650" s="11" t="s">
        <v>112</v>
      </c>
      <c r="Q1650" s="11" t="s">
        <v>112</v>
      </c>
      <c r="R1650" s="11" t="s">
        <v>241</v>
      </c>
      <c r="S1650" s="11" t="s">
        <v>104</v>
      </c>
      <c r="T1650" s="11">
        <v>427</v>
      </c>
      <c r="U1650" s="11" t="str">
        <f>IF(ISERROR(VLOOKUP(I1650,'BACK INFO'!F:F,1,0)),IF(ISERROR(VLOOKUP(I1650,'BACK INFO'!H:H,1,0)),K1650,'BACK INFO'!$H$1),'BACK INFO'!$G$1)</f>
        <v>JUDITH ANN DEAL</v>
      </c>
    </row>
    <row r="1651" spans="1:21" s="11" customFormat="1" x14ac:dyDescent="0.35">
      <c r="A1651" s="11" t="s">
        <v>94</v>
      </c>
      <c r="B1651" s="11">
        <v>2018</v>
      </c>
      <c r="C1651" s="11">
        <v>12</v>
      </c>
      <c r="D1651" s="11" t="s">
        <v>95</v>
      </c>
      <c r="E1651" s="11" t="s">
        <v>96</v>
      </c>
      <c r="F1651" s="11" t="s">
        <v>700</v>
      </c>
      <c r="G1651" s="11" t="s">
        <v>241</v>
      </c>
      <c r="H1651" s="11" t="s">
        <v>106</v>
      </c>
      <c r="I1651" s="11" t="s">
        <v>366</v>
      </c>
      <c r="J1651" s="11" t="s">
        <v>120</v>
      </c>
      <c r="K1651" s="11" t="s">
        <v>69</v>
      </c>
      <c r="L1651" s="11" t="s">
        <v>143</v>
      </c>
      <c r="M1651" s="11" t="s">
        <v>122</v>
      </c>
      <c r="N1651" s="11">
        <v>12</v>
      </c>
      <c r="O1651" s="11">
        <v>2019</v>
      </c>
      <c r="P1651" s="11" t="s">
        <v>112</v>
      </c>
      <c r="Q1651" s="11" t="s">
        <v>112</v>
      </c>
      <c r="R1651" s="11" t="s">
        <v>241</v>
      </c>
      <c r="S1651" s="11" t="s">
        <v>104</v>
      </c>
      <c r="T1651" s="11">
        <v>184.76427890607818</v>
      </c>
      <c r="U1651" s="11" t="str">
        <f>IF(ISERROR(VLOOKUP(I1651,'BACK INFO'!F:F,1,0)),IF(ISERROR(VLOOKUP(I1651,'BACK INFO'!H:H,1,0)),K1651,'BACK INFO'!$H$1),'BACK INFO'!$G$1)</f>
        <v>JULIE BERTRAND</v>
      </c>
    </row>
    <row r="1652" spans="1:21" s="11" customFormat="1" x14ac:dyDescent="0.35">
      <c r="A1652" s="11" t="s">
        <v>94</v>
      </c>
      <c r="B1652" s="11">
        <v>2018</v>
      </c>
      <c r="C1652" s="11">
        <v>12</v>
      </c>
      <c r="D1652" s="11" t="s">
        <v>95</v>
      </c>
      <c r="E1652" s="11" t="s">
        <v>96</v>
      </c>
      <c r="F1652" s="11" t="s">
        <v>700</v>
      </c>
      <c r="G1652" s="11" t="s">
        <v>241</v>
      </c>
      <c r="H1652" s="11" t="s">
        <v>106</v>
      </c>
      <c r="I1652" s="11" t="s">
        <v>462</v>
      </c>
      <c r="J1652" s="11" t="s">
        <v>99</v>
      </c>
      <c r="K1652" s="11" t="s">
        <v>72</v>
      </c>
      <c r="L1652" s="11" t="s">
        <v>452</v>
      </c>
      <c r="M1652" s="11" t="s">
        <v>101</v>
      </c>
      <c r="N1652" s="11">
        <v>38</v>
      </c>
      <c r="O1652" s="11">
        <v>2019</v>
      </c>
      <c r="P1652" s="11" t="s">
        <v>112</v>
      </c>
      <c r="Q1652" s="11" t="s">
        <v>112</v>
      </c>
      <c r="R1652" s="11" t="s">
        <v>241</v>
      </c>
      <c r="S1652" s="11" t="s">
        <v>104</v>
      </c>
      <c r="T1652" s="11">
        <v>358</v>
      </c>
      <c r="U1652" s="11" t="str">
        <f>IF(ISERROR(VLOOKUP(I1652,'BACK INFO'!F:F,1,0)),IF(ISERROR(VLOOKUP(I1652,'BACK INFO'!H:H,1,0)),K1652,'BACK INFO'!$H$1),'BACK INFO'!$G$1)</f>
        <v>BILL MILLER AND COMPANY</v>
      </c>
    </row>
    <row r="1653" spans="1:21" s="11" customFormat="1" x14ac:dyDescent="0.35">
      <c r="A1653" s="11" t="s">
        <v>94</v>
      </c>
      <c r="B1653" s="11">
        <v>2018</v>
      </c>
      <c r="C1653" s="11">
        <v>12</v>
      </c>
      <c r="D1653" s="11" t="s">
        <v>95</v>
      </c>
      <c r="E1653" s="11" t="s">
        <v>96</v>
      </c>
      <c r="F1653" s="11" t="s">
        <v>700</v>
      </c>
      <c r="G1653" s="11" t="s">
        <v>241</v>
      </c>
      <c r="H1653" s="11" t="s">
        <v>106</v>
      </c>
      <c r="I1653" s="11" t="s">
        <v>130</v>
      </c>
      <c r="J1653" s="11" t="s">
        <v>99</v>
      </c>
      <c r="K1653" s="11" t="s">
        <v>75</v>
      </c>
      <c r="L1653" s="11" t="s">
        <v>131</v>
      </c>
      <c r="M1653" s="11" t="s">
        <v>101</v>
      </c>
      <c r="N1653" s="11">
        <v>6</v>
      </c>
      <c r="O1653" s="11">
        <v>2019</v>
      </c>
      <c r="P1653" s="11" t="s">
        <v>112</v>
      </c>
      <c r="Q1653" s="11" t="s">
        <v>112</v>
      </c>
      <c r="R1653" s="11" t="s">
        <v>241</v>
      </c>
      <c r="S1653" s="11" t="s">
        <v>104</v>
      </c>
      <c r="T1653" s="11">
        <v>126</v>
      </c>
      <c r="U1653" s="11" t="str">
        <f>IF(ISERROR(VLOOKUP(I1653,'BACK INFO'!F:F,1,0)),IF(ISERROR(VLOOKUP(I1653,'BACK INFO'!H:H,1,0)),K1653,'BACK INFO'!$H$1),'BACK INFO'!$G$1)</f>
        <v>LAURA BONG</v>
      </c>
    </row>
    <row r="1654" spans="1:21" s="11" customFormat="1" x14ac:dyDescent="0.35">
      <c r="A1654" s="11" t="s">
        <v>94</v>
      </c>
      <c r="B1654" s="11">
        <v>2018</v>
      </c>
      <c r="C1654" s="11">
        <v>12</v>
      </c>
      <c r="D1654" s="11" t="s">
        <v>95</v>
      </c>
      <c r="E1654" s="11" t="s">
        <v>96</v>
      </c>
      <c r="F1654" s="11" t="s">
        <v>700</v>
      </c>
      <c r="G1654" s="11" t="s">
        <v>241</v>
      </c>
      <c r="H1654" s="11" t="s">
        <v>106</v>
      </c>
      <c r="I1654" s="11" t="s">
        <v>325</v>
      </c>
      <c r="J1654" s="11" t="s">
        <v>99</v>
      </c>
      <c r="K1654" s="11" t="s">
        <v>72</v>
      </c>
      <c r="L1654" s="11" t="s">
        <v>326</v>
      </c>
      <c r="M1654" s="11" t="s">
        <v>327</v>
      </c>
      <c r="N1654" s="11">
        <v>8</v>
      </c>
      <c r="O1654" s="11">
        <v>2019</v>
      </c>
      <c r="P1654" s="11" t="s">
        <v>112</v>
      </c>
      <c r="Q1654" s="11" t="s">
        <v>112</v>
      </c>
      <c r="R1654" s="11" t="s">
        <v>241</v>
      </c>
      <c r="S1654" s="11" t="s">
        <v>104</v>
      </c>
      <c r="T1654" s="11">
        <v>80</v>
      </c>
      <c r="U1654" s="11" t="str">
        <f>IF(ISERROR(VLOOKUP(I1654,'BACK INFO'!F:F,1,0)),IF(ISERROR(VLOOKUP(I1654,'BACK INFO'!H:H,1,0)),K1654,'BACK INFO'!$H$1),'BACK INFO'!$G$1)</f>
        <v>BILL MILLER AND COMPANY</v>
      </c>
    </row>
    <row r="1655" spans="1:21" s="11" customFormat="1" x14ac:dyDescent="0.35">
      <c r="A1655" s="11" t="s">
        <v>94</v>
      </c>
      <c r="B1655" s="11">
        <v>2018</v>
      </c>
      <c r="C1655" s="11">
        <v>12</v>
      </c>
      <c r="D1655" s="11" t="s">
        <v>95</v>
      </c>
      <c r="E1655" s="11" t="s">
        <v>96</v>
      </c>
      <c r="F1655" s="11" t="s">
        <v>700</v>
      </c>
      <c r="G1655" s="11" t="s">
        <v>241</v>
      </c>
      <c r="H1655" s="11" t="s">
        <v>106</v>
      </c>
      <c r="I1655" s="11" t="s">
        <v>278</v>
      </c>
      <c r="J1655" s="11" t="s">
        <v>99</v>
      </c>
      <c r="K1655" s="11" t="s">
        <v>71</v>
      </c>
      <c r="L1655" s="11" t="s">
        <v>164</v>
      </c>
      <c r="M1655" s="11" t="s">
        <v>101</v>
      </c>
      <c r="N1655" s="11">
        <v>10</v>
      </c>
      <c r="O1655" s="11">
        <v>2019</v>
      </c>
      <c r="P1655" s="11" t="s">
        <v>112</v>
      </c>
      <c r="Q1655" s="11" t="s">
        <v>112</v>
      </c>
      <c r="R1655" s="11" t="s">
        <v>241</v>
      </c>
      <c r="S1655" s="11" t="s">
        <v>104</v>
      </c>
      <c r="T1655" s="11">
        <v>186</v>
      </c>
      <c r="U1655" s="11" t="str">
        <f>IF(ISERROR(VLOOKUP(I1655,'BACK INFO'!F:F,1,0)),IF(ISERROR(VLOOKUP(I1655,'BACK INFO'!H:H,1,0)),K1655,'BACK INFO'!$H$1),'BACK INFO'!$G$1)</f>
        <v>HOLLY SALES INC.</v>
      </c>
    </row>
    <row r="1656" spans="1:21" s="11" customFormat="1" x14ac:dyDescent="0.35">
      <c r="A1656" s="11" t="s">
        <v>94</v>
      </c>
      <c r="B1656" s="11">
        <v>2018</v>
      </c>
      <c r="C1656" s="11">
        <v>12</v>
      </c>
      <c r="D1656" s="11" t="s">
        <v>95</v>
      </c>
      <c r="E1656" s="11" t="s">
        <v>96</v>
      </c>
      <c r="F1656" s="11" t="s">
        <v>700</v>
      </c>
      <c r="G1656" s="11" t="s">
        <v>241</v>
      </c>
      <c r="H1656" s="11" t="s">
        <v>106</v>
      </c>
      <c r="I1656" s="11" t="s">
        <v>253</v>
      </c>
      <c r="J1656" s="11" t="s">
        <v>99</v>
      </c>
      <c r="K1656" s="11" t="s">
        <v>72</v>
      </c>
      <c r="L1656" s="11" t="s">
        <v>114</v>
      </c>
      <c r="M1656" s="11" t="s">
        <v>101</v>
      </c>
      <c r="N1656" s="11">
        <v>21</v>
      </c>
      <c r="O1656" s="11">
        <v>2019</v>
      </c>
      <c r="P1656" s="11" t="s">
        <v>112</v>
      </c>
      <c r="Q1656" s="11" t="s">
        <v>112</v>
      </c>
      <c r="R1656" s="11" t="s">
        <v>241</v>
      </c>
      <c r="S1656" s="11" t="s">
        <v>104</v>
      </c>
      <c r="T1656" s="11">
        <v>237</v>
      </c>
      <c r="U1656" s="11" t="str">
        <f>IF(ISERROR(VLOOKUP(I1656,'BACK INFO'!F:F,1,0)),IF(ISERROR(VLOOKUP(I1656,'BACK INFO'!H:H,1,0)),K1656,'BACK INFO'!$H$1),'BACK INFO'!$G$1)</f>
        <v>BILL MILLER AND COMPANY</v>
      </c>
    </row>
    <row r="1657" spans="1:21" s="11" customFormat="1" x14ac:dyDescent="0.35">
      <c r="A1657" s="11" t="s">
        <v>94</v>
      </c>
      <c r="B1657" s="11">
        <v>2018</v>
      </c>
      <c r="C1657" s="11">
        <v>12</v>
      </c>
      <c r="D1657" s="11" t="s">
        <v>95</v>
      </c>
      <c r="E1657" s="11" t="s">
        <v>96</v>
      </c>
      <c r="F1657" s="11" t="s">
        <v>700</v>
      </c>
      <c r="G1657" s="11" t="s">
        <v>241</v>
      </c>
      <c r="H1657" s="11" t="s">
        <v>106</v>
      </c>
      <c r="I1657" s="11" t="s">
        <v>369</v>
      </c>
      <c r="J1657" s="11" t="s">
        <v>99</v>
      </c>
      <c r="K1657" s="11" t="s">
        <v>72</v>
      </c>
      <c r="L1657" s="11" t="s">
        <v>114</v>
      </c>
      <c r="M1657" s="11" t="s">
        <v>101</v>
      </c>
      <c r="N1657" s="11">
        <v>6</v>
      </c>
      <c r="O1657" s="11">
        <v>2019</v>
      </c>
      <c r="P1657" s="11" t="s">
        <v>112</v>
      </c>
      <c r="Q1657" s="11" t="s">
        <v>112</v>
      </c>
      <c r="R1657" s="11" t="s">
        <v>241</v>
      </c>
      <c r="S1657" s="11" t="s">
        <v>104</v>
      </c>
      <c r="T1657" s="11">
        <v>129</v>
      </c>
      <c r="U1657" s="11" t="str">
        <f>IF(ISERROR(VLOOKUP(I1657,'BACK INFO'!F:F,1,0)),IF(ISERROR(VLOOKUP(I1657,'BACK INFO'!H:H,1,0)),K1657,'BACK INFO'!$H$1),'BACK INFO'!$G$1)</f>
        <v>BILL MILLER AND COMPANY</v>
      </c>
    </row>
    <row r="1658" spans="1:21" s="11" customFormat="1" x14ac:dyDescent="0.35">
      <c r="A1658" s="11" t="s">
        <v>94</v>
      </c>
      <c r="B1658" s="11">
        <v>2018</v>
      </c>
      <c r="C1658" s="11">
        <v>12</v>
      </c>
      <c r="D1658" s="11" t="s">
        <v>95</v>
      </c>
      <c r="E1658" s="11" t="s">
        <v>96</v>
      </c>
      <c r="F1658" s="11" t="s">
        <v>700</v>
      </c>
      <c r="G1658" s="11" t="s">
        <v>241</v>
      </c>
      <c r="H1658" s="11" t="s">
        <v>106</v>
      </c>
      <c r="I1658" s="11" t="s">
        <v>255</v>
      </c>
      <c r="J1658" s="11" t="s">
        <v>99</v>
      </c>
      <c r="K1658" s="11" t="s">
        <v>72</v>
      </c>
      <c r="L1658" s="11" t="s">
        <v>114</v>
      </c>
      <c r="M1658" s="11" t="s">
        <v>101</v>
      </c>
      <c r="N1658" s="11">
        <v>102</v>
      </c>
      <c r="O1658" s="11">
        <v>2019</v>
      </c>
      <c r="P1658" s="11" t="s">
        <v>112</v>
      </c>
      <c r="Q1658" s="11" t="s">
        <v>112</v>
      </c>
      <c r="R1658" s="11" t="s">
        <v>241</v>
      </c>
      <c r="S1658" s="11" t="s">
        <v>104</v>
      </c>
      <c r="T1658" s="11">
        <v>1542</v>
      </c>
      <c r="U1658" s="11" t="str">
        <f>IF(ISERROR(VLOOKUP(I1658,'BACK INFO'!F:F,1,0)),IF(ISERROR(VLOOKUP(I1658,'BACK INFO'!H:H,1,0)),K1658,'BACK INFO'!$H$1),'BACK INFO'!$G$1)</f>
        <v>BILL MILLER AND COMPANY</v>
      </c>
    </row>
    <row r="1659" spans="1:21" s="11" customFormat="1" x14ac:dyDescent="0.35">
      <c r="A1659" s="11" t="s">
        <v>94</v>
      </c>
      <c r="B1659" s="11">
        <v>2018</v>
      </c>
      <c r="C1659" s="11">
        <v>12</v>
      </c>
      <c r="D1659" s="11" t="s">
        <v>95</v>
      </c>
      <c r="E1659" s="11" t="s">
        <v>96</v>
      </c>
      <c r="F1659" s="11" t="s">
        <v>700</v>
      </c>
      <c r="G1659" s="11" t="s">
        <v>241</v>
      </c>
      <c r="H1659" s="11" t="s">
        <v>106</v>
      </c>
      <c r="I1659" s="11" t="s">
        <v>410</v>
      </c>
      <c r="J1659" s="11" t="s">
        <v>99</v>
      </c>
      <c r="K1659" s="11" t="s">
        <v>72</v>
      </c>
      <c r="L1659" s="11" t="s">
        <v>114</v>
      </c>
      <c r="M1659" s="11" t="s">
        <v>101</v>
      </c>
      <c r="N1659" s="11">
        <v>6</v>
      </c>
      <c r="O1659" s="11">
        <v>2019</v>
      </c>
      <c r="P1659" s="11" t="s">
        <v>112</v>
      </c>
      <c r="Q1659" s="11" t="s">
        <v>112</v>
      </c>
      <c r="R1659" s="11" t="s">
        <v>241</v>
      </c>
      <c r="S1659" s="11" t="s">
        <v>104</v>
      </c>
      <c r="T1659" s="11">
        <v>84</v>
      </c>
      <c r="U1659" s="11" t="str">
        <f>IF(ISERROR(VLOOKUP(I1659,'BACK INFO'!F:F,1,0)),IF(ISERROR(VLOOKUP(I1659,'BACK INFO'!H:H,1,0)),K1659,'BACK INFO'!$H$1),'BACK INFO'!$G$1)</f>
        <v>BILL MILLER AND COMPANY</v>
      </c>
    </row>
    <row r="1660" spans="1:21" s="11" customFormat="1" x14ac:dyDescent="0.35">
      <c r="A1660" s="11" t="s">
        <v>94</v>
      </c>
      <c r="B1660" s="11">
        <v>2018</v>
      </c>
      <c r="C1660" s="11">
        <v>12</v>
      </c>
      <c r="D1660" s="11" t="s">
        <v>95</v>
      </c>
      <c r="E1660" s="11" t="s">
        <v>96</v>
      </c>
      <c r="F1660" s="11" t="s">
        <v>700</v>
      </c>
      <c r="G1660" s="11" t="s">
        <v>241</v>
      </c>
      <c r="H1660" s="11" t="s">
        <v>106</v>
      </c>
      <c r="I1660" s="11" t="s">
        <v>295</v>
      </c>
      <c r="J1660" s="11" t="s">
        <v>99</v>
      </c>
      <c r="K1660" s="11" t="s">
        <v>72</v>
      </c>
      <c r="L1660" s="11" t="s">
        <v>114</v>
      </c>
      <c r="M1660" s="11" t="s">
        <v>101</v>
      </c>
      <c r="N1660" s="11">
        <v>6</v>
      </c>
      <c r="O1660" s="11">
        <v>2019</v>
      </c>
      <c r="P1660" s="11" t="s">
        <v>112</v>
      </c>
      <c r="Q1660" s="11" t="s">
        <v>112</v>
      </c>
      <c r="R1660" s="11" t="s">
        <v>241</v>
      </c>
      <c r="S1660" s="11" t="s">
        <v>104</v>
      </c>
      <c r="T1660" s="11">
        <v>84</v>
      </c>
      <c r="U1660" s="11" t="str">
        <f>IF(ISERROR(VLOOKUP(I1660,'BACK INFO'!F:F,1,0)),IF(ISERROR(VLOOKUP(I1660,'BACK INFO'!H:H,1,0)),K1660,'BACK INFO'!$H$1),'BACK INFO'!$G$1)</f>
        <v>BILL MILLER AND COMPANY</v>
      </c>
    </row>
    <row r="1661" spans="1:21" s="11" customFormat="1" x14ac:dyDescent="0.35">
      <c r="A1661" s="11" t="s">
        <v>94</v>
      </c>
      <c r="B1661" s="11">
        <v>2018</v>
      </c>
      <c r="C1661" s="11">
        <v>12</v>
      </c>
      <c r="D1661" s="11" t="s">
        <v>95</v>
      </c>
      <c r="E1661" s="11" t="s">
        <v>96</v>
      </c>
      <c r="F1661" s="11" t="s">
        <v>700</v>
      </c>
      <c r="G1661" s="11" t="s">
        <v>241</v>
      </c>
      <c r="H1661" s="11" t="s">
        <v>106</v>
      </c>
      <c r="I1661" s="11" t="s">
        <v>331</v>
      </c>
      <c r="J1661" s="11" t="s">
        <v>99</v>
      </c>
      <c r="K1661" s="11" t="s">
        <v>72</v>
      </c>
      <c r="L1661" s="11" t="s">
        <v>114</v>
      </c>
      <c r="M1661" s="11" t="s">
        <v>101</v>
      </c>
      <c r="N1661" s="11">
        <v>90</v>
      </c>
      <c r="O1661" s="11">
        <v>2019</v>
      </c>
      <c r="P1661" s="11" t="s">
        <v>112</v>
      </c>
      <c r="Q1661" s="11" t="s">
        <v>112</v>
      </c>
      <c r="R1661" s="11" t="s">
        <v>241</v>
      </c>
      <c r="S1661" s="11" t="s">
        <v>104</v>
      </c>
      <c r="T1661" s="11">
        <v>1374</v>
      </c>
      <c r="U1661" s="11" t="str">
        <f>IF(ISERROR(VLOOKUP(I1661,'BACK INFO'!F:F,1,0)),IF(ISERROR(VLOOKUP(I1661,'BACK INFO'!H:H,1,0)),K1661,'BACK INFO'!$H$1),'BACK INFO'!$G$1)</f>
        <v>BILL MILLER AND COMPANY</v>
      </c>
    </row>
    <row r="1662" spans="1:21" s="11" customFormat="1" x14ac:dyDescent="0.35">
      <c r="A1662" s="11" t="s">
        <v>94</v>
      </c>
      <c r="B1662" s="11">
        <v>2018</v>
      </c>
      <c r="C1662" s="11">
        <v>12</v>
      </c>
      <c r="D1662" s="11" t="s">
        <v>95</v>
      </c>
      <c r="E1662" s="11" t="s">
        <v>96</v>
      </c>
      <c r="F1662" s="11" t="s">
        <v>700</v>
      </c>
      <c r="G1662" s="11" t="s">
        <v>241</v>
      </c>
      <c r="H1662" s="11" t="s">
        <v>106</v>
      </c>
      <c r="I1662" s="11" t="s">
        <v>391</v>
      </c>
      <c r="J1662" s="11" t="s">
        <v>99</v>
      </c>
      <c r="K1662" s="11" t="s">
        <v>75</v>
      </c>
      <c r="L1662" s="11" t="s">
        <v>273</v>
      </c>
      <c r="M1662" s="11" t="s">
        <v>101</v>
      </c>
      <c r="N1662" s="11">
        <v>34</v>
      </c>
      <c r="O1662" s="11">
        <v>2019</v>
      </c>
      <c r="P1662" s="11" t="s">
        <v>112</v>
      </c>
      <c r="Q1662" s="11" t="s">
        <v>112</v>
      </c>
      <c r="R1662" s="11" t="s">
        <v>241</v>
      </c>
      <c r="S1662" s="11" t="s">
        <v>104</v>
      </c>
      <c r="T1662" s="11">
        <v>510</v>
      </c>
      <c r="U1662" s="11" t="str">
        <f>IF(ISERROR(VLOOKUP(I1662,'BACK INFO'!F:F,1,0)),IF(ISERROR(VLOOKUP(I1662,'BACK INFO'!H:H,1,0)),K1662,'BACK INFO'!$H$1),'BACK INFO'!$G$1)</f>
        <v>LAURA BONG</v>
      </c>
    </row>
    <row r="1663" spans="1:21" s="11" customFormat="1" x14ac:dyDescent="0.35">
      <c r="A1663" s="11" t="s">
        <v>94</v>
      </c>
      <c r="B1663" s="11">
        <v>2018</v>
      </c>
      <c r="C1663" s="11">
        <v>12</v>
      </c>
      <c r="D1663" s="11" t="s">
        <v>95</v>
      </c>
      <c r="E1663" s="11" t="s">
        <v>96</v>
      </c>
      <c r="F1663" s="11" t="s">
        <v>700</v>
      </c>
      <c r="G1663" s="11" t="s">
        <v>241</v>
      </c>
      <c r="H1663" s="11" t="s">
        <v>106</v>
      </c>
      <c r="I1663" s="11" t="s">
        <v>166</v>
      </c>
      <c r="J1663" s="11" t="s">
        <v>120</v>
      </c>
      <c r="K1663" s="11" t="s">
        <v>69</v>
      </c>
      <c r="L1663" s="11" t="s">
        <v>143</v>
      </c>
      <c r="M1663" s="11" t="s">
        <v>122</v>
      </c>
      <c r="N1663" s="11">
        <v>18</v>
      </c>
      <c r="O1663" s="11">
        <v>2019</v>
      </c>
      <c r="P1663" s="11" t="s">
        <v>112</v>
      </c>
      <c r="Q1663" s="11" t="s">
        <v>112</v>
      </c>
      <c r="R1663" s="11" t="s">
        <v>241</v>
      </c>
      <c r="S1663" s="11" t="s">
        <v>104</v>
      </c>
      <c r="T1663" s="11">
        <v>237.55407287924334</v>
      </c>
      <c r="U1663" s="11" t="str">
        <f>IF(ISERROR(VLOOKUP(I1663,'BACK INFO'!F:F,1,0)),IF(ISERROR(VLOOKUP(I1663,'BACK INFO'!H:H,1,0)),K1663,'BACK INFO'!$H$1),'BACK INFO'!$G$1)</f>
        <v>JULIE BERTRAND</v>
      </c>
    </row>
    <row r="1664" spans="1:21" s="11" customFormat="1" x14ac:dyDescent="0.35">
      <c r="A1664" s="11" t="s">
        <v>94</v>
      </c>
      <c r="B1664" s="11">
        <v>2018</v>
      </c>
      <c r="C1664" s="11">
        <v>12</v>
      </c>
      <c r="D1664" s="11" t="s">
        <v>95</v>
      </c>
      <c r="E1664" s="11" t="s">
        <v>96</v>
      </c>
      <c r="F1664" s="11" t="s">
        <v>700</v>
      </c>
      <c r="G1664" s="11" t="s">
        <v>241</v>
      </c>
      <c r="H1664" s="11" t="s">
        <v>106</v>
      </c>
      <c r="I1664" s="11" t="s">
        <v>414</v>
      </c>
      <c r="J1664" s="11" t="s">
        <v>99</v>
      </c>
      <c r="K1664" s="11" t="s">
        <v>71</v>
      </c>
      <c r="L1664" s="11" t="s">
        <v>169</v>
      </c>
      <c r="M1664" s="11" t="s">
        <v>101</v>
      </c>
      <c r="N1664" s="11">
        <v>18</v>
      </c>
      <c r="O1664" s="11">
        <v>2019</v>
      </c>
      <c r="P1664" s="11" t="s">
        <v>112</v>
      </c>
      <c r="Q1664" s="11" t="s">
        <v>112</v>
      </c>
      <c r="R1664" s="11" t="s">
        <v>241</v>
      </c>
      <c r="S1664" s="11" t="s">
        <v>104</v>
      </c>
      <c r="T1664" s="11">
        <v>322</v>
      </c>
      <c r="U1664" s="11" t="str">
        <f>IF(ISERROR(VLOOKUP(I1664,'BACK INFO'!F:F,1,0)),IF(ISERROR(VLOOKUP(I1664,'BACK INFO'!H:H,1,0)),K1664,'BACK INFO'!$H$1),'BACK INFO'!$G$1)</f>
        <v>HOLLY SALES INC.</v>
      </c>
    </row>
    <row r="1665" spans="1:21" s="11" customFormat="1" x14ac:dyDescent="0.35">
      <c r="A1665" s="11" t="s">
        <v>94</v>
      </c>
      <c r="B1665" s="11">
        <v>2018</v>
      </c>
      <c r="C1665" s="11">
        <v>12</v>
      </c>
      <c r="D1665" s="11" t="s">
        <v>95</v>
      </c>
      <c r="E1665" s="11" t="s">
        <v>96</v>
      </c>
      <c r="F1665" s="11" t="s">
        <v>700</v>
      </c>
      <c r="G1665" s="11" t="s">
        <v>241</v>
      </c>
      <c r="H1665" s="11" t="s">
        <v>106</v>
      </c>
      <c r="I1665" s="11" t="s">
        <v>465</v>
      </c>
      <c r="J1665" s="11" t="s">
        <v>99</v>
      </c>
      <c r="K1665" s="11" t="s">
        <v>67</v>
      </c>
      <c r="L1665" s="11" t="s">
        <v>231</v>
      </c>
      <c r="M1665" s="11" t="s">
        <v>101</v>
      </c>
      <c r="N1665" s="11">
        <v>54</v>
      </c>
      <c r="O1665" s="11">
        <v>2019</v>
      </c>
      <c r="P1665" s="11" t="s">
        <v>112</v>
      </c>
      <c r="Q1665" s="11" t="s">
        <v>112</v>
      </c>
      <c r="R1665" s="11" t="s">
        <v>241</v>
      </c>
      <c r="S1665" s="11" t="s">
        <v>104</v>
      </c>
      <c r="T1665" s="11">
        <v>776</v>
      </c>
      <c r="U1665" s="11" t="str">
        <f>IF(ISERROR(VLOOKUP(I1665,'BACK INFO'!F:F,1,0)),IF(ISERROR(VLOOKUP(I1665,'BACK INFO'!H:H,1,0)),K1665,'BACK INFO'!$H$1),'BACK INFO'!$G$1)</f>
        <v>ANITA M. HOPKINS</v>
      </c>
    </row>
    <row r="1666" spans="1:21" s="11" customFormat="1" x14ac:dyDescent="0.35">
      <c r="A1666" s="11" t="s">
        <v>94</v>
      </c>
      <c r="B1666" s="11">
        <v>2018</v>
      </c>
      <c r="C1666" s="11">
        <v>12</v>
      </c>
      <c r="D1666" s="11" t="s">
        <v>95</v>
      </c>
      <c r="E1666" s="11" t="s">
        <v>96</v>
      </c>
      <c r="F1666" s="11" t="s">
        <v>700</v>
      </c>
      <c r="G1666" s="11" t="s">
        <v>241</v>
      </c>
      <c r="H1666" s="11" t="s">
        <v>106</v>
      </c>
      <c r="I1666" s="11" t="s">
        <v>336</v>
      </c>
      <c r="J1666" s="11" t="s">
        <v>99</v>
      </c>
      <c r="K1666" s="11" t="s">
        <v>72</v>
      </c>
      <c r="L1666" s="11" t="s">
        <v>114</v>
      </c>
      <c r="M1666" s="11" t="s">
        <v>101</v>
      </c>
      <c r="N1666" s="11">
        <v>14</v>
      </c>
      <c r="O1666" s="11">
        <v>2019</v>
      </c>
      <c r="P1666" s="11" t="s">
        <v>112</v>
      </c>
      <c r="Q1666" s="11" t="s">
        <v>112</v>
      </c>
      <c r="R1666" s="11" t="s">
        <v>241</v>
      </c>
      <c r="S1666" s="11" t="s">
        <v>104</v>
      </c>
      <c r="T1666" s="11">
        <v>208</v>
      </c>
      <c r="U1666" s="11" t="str">
        <f>IF(ISERROR(VLOOKUP(I1666,'BACK INFO'!F:F,1,0)),IF(ISERROR(VLOOKUP(I1666,'BACK INFO'!H:H,1,0)),K1666,'BACK INFO'!$H$1),'BACK INFO'!$G$1)</f>
        <v>BILL MILLER AND COMPANY</v>
      </c>
    </row>
    <row r="1667" spans="1:21" s="11" customFormat="1" x14ac:dyDescent="0.35">
      <c r="A1667" s="11" t="s">
        <v>94</v>
      </c>
      <c r="B1667" s="11">
        <v>2018</v>
      </c>
      <c r="C1667" s="11">
        <v>12</v>
      </c>
      <c r="D1667" s="11" t="s">
        <v>95</v>
      </c>
      <c r="E1667" s="11" t="s">
        <v>96</v>
      </c>
      <c r="F1667" s="11" t="s">
        <v>700</v>
      </c>
      <c r="G1667" s="11" t="s">
        <v>241</v>
      </c>
      <c r="H1667" s="11" t="s">
        <v>106</v>
      </c>
      <c r="I1667" s="11" t="s">
        <v>145</v>
      </c>
      <c r="J1667" s="11" t="s">
        <v>99</v>
      </c>
      <c r="K1667" s="11" t="s">
        <v>75</v>
      </c>
      <c r="L1667" s="11" t="s">
        <v>146</v>
      </c>
      <c r="M1667" s="11" t="s">
        <v>101</v>
      </c>
      <c r="N1667" s="11">
        <v>32</v>
      </c>
      <c r="O1667" s="11">
        <v>2019</v>
      </c>
      <c r="P1667" s="11" t="s">
        <v>112</v>
      </c>
      <c r="Q1667" s="11" t="s">
        <v>112</v>
      </c>
      <c r="R1667" s="11" t="s">
        <v>241</v>
      </c>
      <c r="S1667" s="11" t="s">
        <v>104</v>
      </c>
      <c r="T1667" s="11">
        <v>410</v>
      </c>
      <c r="U1667" s="11" t="str">
        <f>IF(ISERROR(VLOOKUP(I1667,'BACK INFO'!F:F,1,0)),IF(ISERROR(VLOOKUP(I1667,'BACK INFO'!H:H,1,0)),K1667,'BACK INFO'!$H$1),'BACK INFO'!$G$1)</f>
        <v>LAURA BONG</v>
      </c>
    </row>
    <row r="1668" spans="1:21" s="11" customFormat="1" x14ac:dyDescent="0.35">
      <c r="A1668" s="11" t="s">
        <v>94</v>
      </c>
      <c r="B1668" s="11">
        <v>2018</v>
      </c>
      <c r="C1668" s="11">
        <v>12</v>
      </c>
      <c r="D1668" s="11" t="s">
        <v>95</v>
      </c>
      <c r="E1668" s="11" t="s">
        <v>96</v>
      </c>
      <c r="F1668" s="11" t="s">
        <v>700</v>
      </c>
      <c r="G1668" s="11" t="s">
        <v>241</v>
      </c>
      <c r="H1668" s="11" t="s">
        <v>106</v>
      </c>
      <c r="I1668" s="11" t="s">
        <v>418</v>
      </c>
      <c r="J1668" s="11" t="s">
        <v>120</v>
      </c>
      <c r="K1668" s="11" t="s">
        <v>68</v>
      </c>
      <c r="L1668" s="11" t="s">
        <v>129</v>
      </c>
      <c r="M1668" s="11" t="s">
        <v>122</v>
      </c>
      <c r="N1668" s="11">
        <v>2</v>
      </c>
      <c r="O1668" s="11">
        <v>2019</v>
      </c>
      <c r="P1668" s="11" t="s">
        <v>112</v>
      </c>
      <c r="Q1668" s="11" t="s">
        <v>112</v>
      </c>
      <c r="R1668" s="11" t="s">
        <v>241</v>
      </c>
      <c r="S1668" s="11" t="s">
        <v>104</v>
      </c>
      <c r="T1668" s="11">
        <v>26.394896986582594</v>
      </c>
      <c r="U1668" s="11" t="str">
        <f>IF(ISERROR(VLOOKUP(I1668,'BACK INFO'!F:F,1,0)),IF(ISERROR(VLOOKUP(I1668,'BACK INFO'!H:H,1,0)),K1668,'BACK INFO'!$H$1),'BACK INFO'!$G$1)</f>
        <v>STEPHANIE VITALI</v>
      </c>
    </row>
    <row r="1669" spans="1:21" s="11" customFormat="1" x14ac:dyDescent="0.35">
      <c r="A1669" s="11" t="s">
        <v>94</v>
      </c>
      <c r="B1669" s="11">
        <v>2018</v>
      </c>
      <c r="C1669" s="11">
        <v>12</v>
      </c>
      <c r="D1669" s="11" t="s">
        <v>95</v>
      </c>
      <c r="E1669" s="11" t="s">
        <v>96</v>
      </c>
      <c r="F1669" s="11" t="s">
        <v>700</v>
      </c>
      <c r="G1669" s="11" t="s">
        <v>241</v>
      </c>
      <c r="H1669" s="11" t="s">
        <v>106</v>
      </c>
      <c r="I1669" s="11" t="s">
        <v>134</v>
      </c>
      <c r="J1669" s="11" t="s">
        <v>99</v>
      </c>
      <c r="K1669" s="11" t="s">
        <v>67</v>
      </c>
      <c r="L1669" s="11" t="s">
        <v>135</v>
      </c>
      <c r="M1669" s="11" t="s">
        <v>101</v>
      </c>
      <c r="N1669" s="11">
        <v>48</v>
      </c>
      <c r="O1669" s="11">
        <v>2019</v>
      </c>
      <c r="P1669" s="11" t="s">
        <v>112</v>
      </c>
      <c r="Q1669" s="11" t="s">
        <v>112</v>
      </c>
      <c r="R1669" s="11" t="s">
        <v>241</v>
      </c>
      <c r="S1669" s="11" t="s">
        <v>104</v>
      </c>
      <c r="T1669" s="11">
        <v>586</v>
      </c>
      <c r="U1669" s="11" t="str">
        <f>IF(ISERROR(VLOOKUP(I1669,'BACK INFO'!F:F,1,0)),IF(ISERROR(VLOOKUP(I1669,'BACK INFO'!H:H,1,0)),K1669,'BACK INFO'!$H$1),'BACK INFO'!$G$1)</f>
        <v>ANITA M. HOPKINS</v>
      </c>
    </row>
    <row r="1670" spans="1:21" s="11" customFormat="1" x14ac:dyDescent="0.35">
      <c r="A1670" s="11" t="s">
        <v>94</v>
      </c>
      <c r="B1670" s="11">
        <v>2018</v>
      </c>
      <c r="C1670" s="11">
        <v>12</v>
      </c>
      <c r="D1670" s="11" t="s">
        <v>95</v>
      </c>
      <c r="E1670" s="11" t="s">
        <v>96</v>
      </c>
      <c r="F1670" s="11" t="s">
        <v>700</v>
      </c>
      <c r="G1670" s="11" t="s">
        <v>241</v>
      </c>
      <c r="H1670" s="11" t="s">
        <v>106</v>
      </c>
      <c r="I1670" s="11" t="s">
        <v>393</v>
      </c>
      <c r="J1670" s="11" t="s">
        <v>99</v>
      </c>
      <c r="K1670" s="11" t="s">
        <v>73</v>
      </c>
      <c r="L1670" s="11" t="s">
        <v>114</v>
      </c>
      <c r="M1670" s="11" t="s">
        <v>101</v>
      </c>
      <c r="N1670" s="11">
        <v>130</v>
      </c>
      <c r="O1670" s="11">
        <v>2019</v>
      </c>
      <c r="P1670" s="11" t="s">
        <v>112</v>
      </c>
      <c r="Q1670" s="11" t="s">
        <v>112</v>
      </c>
      <c r="R1670" s="11" t="s">
        <v>241</v>
      </c>
      <c r="S1670" s="11" t="s">
        <v>104</v>
      </c>
      <c r="T1670" s="11">
        <v>1250</v>
      </c>
      <c r="U1670" s="11" t="str">
        <f>IF(ISERROR(VLOOKUP(I1670,'BACK INFO'!F:F,1,0)),IF(ISERROR(VLOOKUP(I1670,'BACK INFO'!H:H,1,0)),K1670,'BACK INFO'!$H$1),'BACK INFO'!$G$1)</f>
        <v>PHYLLIS POSNER</v>
      </c>
    </row>
    <row r="1671" spans="1:21" s="11" customFormat="1" x14ac:dyDescent="0.35">
      <c r="A1671" s="11" t="s">
        <v>94</v>
      </c>
      <c r="B1671" s="11">
        <v>2018</v>
      </c>
      <c r="C1671" s="11">
        <v>12</v>
      </c>
      <c r="D1671" s="11" t="s">
        <v>95</v>
      </c>
      <c r="E1671" s="11" t="s">
        <v>96</v>
      </c>
      <c r="F1671" s="11" t="s">
        <v>700</v>
      </c>
      <c r="G1671" s="11" t="s">
        <v>241</v>
      </c>
      <c r="H1671" s="11" t="s">
        <v>106</v>
      </c>
      <c r="I1671" s="11" t="s">
        <v>232</v>
      </c>
      <c r="J1671" s="11" t="s">
        <v>99</v>
      </c>
      <c r="K1671" s="11" t="s">
        <v>76</v>
      </c>
      <c r="L1671" s="11" t="s">
        <v>127</v>
      </c>
      <c r="M1671" s="11" t="s">
        <v>101</v>
      </c>
      <c r="N1671" s="11">
        <v>16</v>
      </c>
      <c r="O1671" s="11">
        <v>2019</v>
      </c>
      <c r="P1671" s="11" t="s">
        <v>112</v>
      </c>
      <c r="Q1671" s="11" t="s">
        <v>112</v>
      </c>
      <c r="R1671" s="11" t="s">
        <v>241</v>
      </c>
      <c r="S1671" s="11" t="s">
        <v>104</v>
      </c>
      <c r="T1671" s="11">
        <v>204</v>
      </c>
      <c r="U1671" s="11" t="str">
        <f>IF(ISERROR(VLOOKUP(I1671,'BACK INFO'!F:F,1,0)),IF(ISERROR(VLOOKUP(I1671,'BACK INFO'!H:H,1,0)),K1671,'BACK INFO'!$H$1),'BACK INFO'!$G$1)</f>
        <v>MIE MANNICHE</v>
      </c>
    </row>
    <row r="1672" spans="1:21" s="11" customFormat="1" x14ac:dyDescent="0.35">
      <c r="A1672" s="11" t="s">
        <v>94</v>
      </c>
      <c r="B1672" s="11">
        <v>2018</v>
      </c>
      <c r="C1672" s="11">
        <v>12</v>
      </c>
      <c r="D1672" s="11" t="s">
        <v>95</v>
      </c>
      <c r="E1672" s="11" t="s">
        <v>96</v>
      </c>
      <c r="F1672" s="11" t="s">
        <v>700</v>
      </c>
      <c r="G1672" s="11" t="s">
        <v>241</v>
      </c>
      <c r="H1672" s="11" t="s">
        <v>106</v>
      </c>
      <c r="I1672" s="11" t="s">
        <v>475</v>
      </c>
      <c r="J1672" s="11" t="s">
        <v>99</v>
      </c>
      <c r="K1672" s="11" t="s">
        <v>75</v>
      </c>
      <c r="L1672" s="11" t="s">
        <v>273</v>
      </c>
      <c r="M1672" s="11" t="s">
        <v>101</v>
      </c>
      <c r="N1672" s="11">
        <v>24</v>
      </c>
      <c r="O1672" s="11">
        <v>2019</v>
      </c>
      <c r="P1672" s="11" t="s">
        <v>112</v>
      </c>
      <c r="Q1672" s="11" t="s">
        <v>112</v>
      </c>
      <c r="R1672" s="11" t="s">
        <v>241</v>
      </c>
      <c r="S1672" s="11" t="s">
        <v>104</v>
      </c>
      <c r="T1672" s="11">
        <v>432</v>
      </c>
      <c r="U1672" s="11" t="str">
        <f>IF(ISERROR(VLOOKUP(I1672,'BACK INFO'!F:F,1,0)),IF(ISERROR(VLOOKUP(I1672,'BACK INFO'!H:H,1,0)),K1672,'BACK INFO'!$H$1),'BACK INFO'!$G$1)</f>
        <v>LAURA BONG</v>
      </c>
    </row>
    <row r="1673" spans="1:21" s="11" customFormat="1" x14ac:dyDescent="0.35">
      <c r="A1673" s="11" t="s">
        <v>94</v>
      </c>
      <c r="B1673" s="11">
        <v>2018</v>
      </c>
      <c r="C1673" s="11">
        <v>12</v>
      </c>
      <c r="D1673" s="11" t="s">
        <v>95</v>
      </c>
      <c r="E1673" s="11" t="s">
        <v>96</v>
      </c>
      <c r="F1673" s="11" t="s">
        <v>700</v>
      </c>
      <c r="G1673" s="11" t="s">
        <v>241</v>
      </c>
      <c r="H1673" s="11" t="s">
        <v>106</v>
      </c>
      <c r="I1673" s="11" t="s">
        <v>138</v>
      </c>
      <c r="J1673" s="11" t="s">
        <v>99</v>
      </c>
      <c r="K1673" s="11" t="s">
        <v>73</v>
      </c>
      <c r="L1673" s="11" t="s">
        <v>127</v>
      </c>
      <c r="M1673" s="11" t="s">
        <v>101</v>
      </c>
      <c r="N1673" s="11">
        <v>24</v>
      </c>
      <c r="O1673" s="11">
        <v>2019</v>
      </c>
      <c r="P1673" s="11" t="s">
        <v>112</v>
      </c>
      <c r="Q1673" s="11" t="s">
        <v>112</v>
      </c>
      <c r="R1673" s="11" t="s">
        <v>241</v>
      </c>
      <c r="S1673" s="11" t="s">
        <v>104</v>
      </c>
      <c r="T1673" s="11">
        <v>384</v>
      </c>
      <c r="U1673" s="11" t="str">
        <f>IF(ISERROR(VLOOKUP(I1673,'BACK INFO'!F:F,1,0)),IF(ISERROR(VLOOKUP(I1673,'BACK INFO'!H:H,1,0)),K1673,'BACK INFO'!$H$1),'BACK INFO'!$G$1)</f>
        <v>PHYLLIS POSNER</v>
      </c>
    </row>
    <row r="1674" spans="1:21" s="11" customFormat="1" x14ac:dyDescent="0.35">
      <c r="A1674" s="11" t="s">
        <v>94</v>
      </c>
      <c r="B1674" s="11">
        <v>2018</v>
      </c>
      <c r="C1674" s="11">
        <v>12</v>
      </c>
      <c r="D1674" s="11" t="s">
        <v>95</v>
      </c>
      <c r="E1674" s="11" t="s">
        <v>96</v>
      </c>
      <c r="F1674" s="11" t="s">
        <v>700</v>
      </c>
      <c r="G1674" s="11" t="s">
        <v>241</v>
      </c>
      <c r="H1674" s="11" t="s">
        <v>106</v>
      </c>
      <c r="I1674" s="11" t="s">
        <v>422</v>
      </c>
      <c r="J1674" s="11" t="s">
        <v>120</v>
      </c>
      <c r="K1674" s="11" t="s">
        <v>69</v>
      </c>
      <c r="L1674" s="11" t="s">
        <v>143</v>
      </c>
      <c r="M1674" s="11" t="s">
        <v>122</v>
      </c>
      <c r="N1674" s="11">
        <v>8</v>
      </c>
      <c r="O1674" s="11">
        <v>2019</v>
      </c>
      <c r="P1674" s="11" t="s">
        <v>112</v>
      </c>
      <c r="Q1674" s="11" t="s">
        <v>112</v>
      </c>
      <c r="R1674" s="11" t="s">
        <v>241</v>
      </c>
      <c r="S1674" s="11" t="s">
        <v>104</v>
      </c>
      <c r="T1674" s="11">
        <v>117.31065327370042</v>
      </c>
      <c r="U1674" s="11" t="str">
        <f>IF(ISERROR(VLOOKUP(I1674,'BACK INFO'!F:F,1,0)),IF(ISERROR(VLOOKUP(I1674,'BACK INFO'!H:H,1,0)),K1674,'BACK INFO'!$H$1),'BACK INFO'!$G$1)</f>
        <v>JULIE BERTRAND</v>
      </c>
    </row>
    <row r="1675" spans="1:21" s="11" customFormat="1" x14ac:dyDescent="0.35">
      <c r="A1675" s="11" t="s">
        <v>94</v>
      </c>
      <c r="B1675" s="11">
        <v>2018</v>
      </c>
      <c r="C1675" s="11">
        <v>12</v>
      </c>
      <c r="D1675" s="11" t="s">
        <v>95</v>
      </c>
      <c r="E1675" s="11" t="s">
        <v>96</v>
      </c>
      <c r="F1675" s="11" t="s">
        <v>700</v>
      </c>
      <c r="G1675" s="11" t="s">
        <v>241</v>
      </c>
      <c r="H1675" s="11" t="s">
        <v>106</v>
      </c>
      <c r="I1675" s="11" t="s">
        <v>479</v>
      </c>
      <c r="J1675" s="11" t="s">
        <v>99</v>
      </c>
      <c r="K1675" s="11" t="s">
        <v>71</v>
      </c>
      <c r="L1675" s="11" t="s">
        <v>149</v>
      </c>
      <c r="M1675" s="11" t="s">
        <v>101</v>
      </c>
      <c r="N1675" s="11">
        <v>6</v>
      </c>
      <c r="O1675" s="11">
        <v>2019</v>
      </c>
      <c r="P1675" s="11" t="s">
        <v>112</v>
      </c>
      <c r="Q1675" s="11" t="s">
        <v>112</v>
      </c>
      <c r="R1675" s="11" t="s">
        <v>241</v>
      </c>
      <c r="S1675" s="11" t="s">
        <v>104</v>
      </c>
      <c r="T1675" s="11">
        <v>114</v>
      </c>
      <c r="U1675" s="11" t="str">
        <f>IF(ISERROR(VLOOKUP(I1675,'BACK INFO'!F:F,1,0)),IF(ISERROR(VLOOKUP(I1675,'BACK INFO'!H:H,1,0)),K1675,'BACK INFO'!$H$1),'BACK INFO'!$G$1)</f>
        <v>HOLLY SALES INC.</v>
      </c>
    </row>
    <row r="1676" spans="1:21" s="11" customFormat="1" x14ac:dyDescent="0.35">
      <c r="A1676" s="11" t="s">
        <v>94</v>
      </c>
      <c r="B1676" s="11">
        <v>2018</v>
      </c>
      <c r="C1676" s="11">
        <v>12</v>
      </c>
      <c r="D1676" s="11" t="s">
        <v>95</v>
      </c>
      <c r="E1676" s="11" t="s">
        <v>96</v>
      </c>
      <c r="F1676" s="11" t="s">
        <v>700</v>
      </c>
      <c r="G1676" s="11" t="s">
        <v>241</v>
      </c>
      <c r="H1676" s="11" t="s">
        <v>106</v>
      </c>
      <c r="I1676" s="11" t="s">
        <v>423</v>
      </c>
      <c r="J1676" s="11" t="s">
        <v>99</v>
      </c>
      <c r="K1676" s="11" t="s">
        <v>73</v>
      </c>
      <c r="L1676" s="11" t="s">
        <v>127</v>
      </c>
      <c r="M1676" s="11" t="s">
        <v>101</v>
      </c>
      <c r="N1676" s="11">
        <v>4</v>
      </c>
      <c r="O1676" s="11">
        <v>2019</v>
      </c>
      <c r="P1676" s="11" t="s">
        <v>112</v>
      </c>
      <c r="Q1676" s="11" t="s">
        <v>112</v>
      </c>
      <c r="R1676" s="11" t="s">
        <v>241</v>
      </c>
      <c r="S1676" s="11" t="s">
        <v>104</v>
      </c>
      <c r="T1676" s="11">
        <v>40</v>
      </c>
      <c r="U1676" s="11" t="str">
        <f>IF(ISERROR(VLOOKUP(I1676,'BACK INFO'!F:F,1,0)),IF(ISERROR(VLOOKUP(I1676,'BACK INFO'!H:H,1,0)),K1676,'BACK INFO'!$H$1),'BACK INFO'!$G$1)</f>
        <v>PHYLLIS POSNER</v>
      </c>
    </row>
    <row r="1677" spans="1:21" s="11" customFormat="1" x14ac:dyDescent="0.35">
      <c r="A1677" s="11" t="s">
        <v>94</v>
      </c>
      <c r="B1677" s="11">
        <v>2018</v>
      </c>
      <c r="C1677" s="11">
        <v>12</v>
      </c>
      <c r="D1677" s="11" t="s">
        <v>95</v>
      </c>
      <c r="E1677" s="11" t="s">
        <v>96</v>
      </c>
      <c r="F1677" s="11" t="s">
        <v>700</v>
      </c>
      <c r="G1677" s="11" t="s">
        <v>241</v>
      </c>
      <c r="H1677" s="11" t="s">
        <v>106</v>
      </c>
      <c r="I1677" s="11" t="s">
        <v>482</v>
      </c>
      <c r="J1677" s="11" t="s">
        <v>99</v>
      </c>
      <c r="K1677" s="11" t="s">
        <v>75</v>
      </c>
      <c r="L1677" s="11" t="s">
        <v>273</v>
      </c>
      <c r="M1677" s="11" t="s">
        <v>101</v>
      </c>
      <c r="N1677" s="11">
        <v>21</v>
      </c>
      <c r="O1677" s="11">
        <v>2019</v>
      </c>
      <c r="P1677" s="11" t="s">
        <v>112</v>
      </c>
      <c r="Q1677" s="11" t="s">
        <v>112</v>
      </c>
      <c r="R1677" s="11" t="s">
        <v>241</v>
      </c>
      <c r="S1677" s="11" t="s">
        <v>104</v>
      </c>
      <c r="T1677" s="11">
        <v>204</v>
      </c>
      <c r="U1677" s="11" t="str">
        <f>IF(ISERROR(VLOOKUP(I1677,'BACK INFO'!F:F,1,0)),IF(ISERROR(VLOOKUP(I1677,'BACK INFO'!H:H,1,0)),K1677,'BACK INFO'!$H$1),'BACK INFO'!$G$1)</f>
        <v>LAURA BONG</v>
      </c>
    </row>
    <row r="1678" spans="1:21" s="11" customFormat="1" x14ac:dyDescent="0.35">
      <c r="A1678" s="11" t="s">
        <v>94</v>
      </c>
      <c r="B1678" s="11">
        <v>2018</v>
      </c>
      <c r="C1678" s="11">
        <v>12</v>
      </c>
      <c r="D1678" s="11" t="s">
        <v>95</v>
      </c>
      <c r="E1678" s="11" t="s">
        <v>96</v>
      </c>
      <c r="F1678" s="11" t="s">
        <v>700</v>
      </c>
      <c r="G1678" s="11" t="s">
        <v>241</v>
      </c>
      <c r="H1678" s="11" t="s">
        <v>106</v>
      </c>
      <c r="I1678" s="11" t="s">
        <v>309</v>
      </c>
      <c r="J1678" s="11" t="s">
        <v>99</v>
      </c>
      <c r="K1678" s="11" t="s">
        <v>71</v>
      </c>
      <c r="L1678" s="11" t="s">
        <v>310</v>
      </c>
      <c r="M1678" s="11" t="s">
        <v>101</v>
      </c>
      <c r="N1678" s="11">
        <v>3</v>
      </c>
      <c r="O1678" s="11">
        <v>2019</v>
      </c>
      <c r="P1678" s="11" t="s">
        <v>112</v>
      </c>
      <c r="Q1678" s="11" t="s">
        <v>112</v>
      </c>
      <c r="R1678" s="11" t="s">
        <v>241</v>
      </c>
      <c r="S1678" s="11" t="s">
        <v>104</v>
      </c>
      <c r="T1678" s="11">
        <v>213</v>
      </c>
      <c r="U1678" s="11" t="str">
        <f>IF(ISERROR(VLOOKUP(I1678,'BACK INFO'!F:F,1,0)),IF(ISERROR(VLOOKUP(I1678,'BACK INFO'!H:H,1,0)),K1678,'BACK INFO'!$H$1),'BACK INFO'!$G$1)</f>
        <v>HOLLY SALES INC.</v>
      </c>
    </row>
    <row r="1679" spans="1:21" s="11" customFormat="1" x14ac:dyDescent="0.35">
      <c r="A1679" s="11" t="s">
        <v>94</v>
      </c>
      <c r="B1679" s="11">
        <v>2018</v>
      </c>
      <c r="C1679" s="11">
        <v>12</v>
      </c>
      <c r="D1679" s="11" t="s">
        <v>95</v>
      </c>
      <c r="E1679" s="11" t="s">
        <v>96</v>
      </c>
      <c r="F1679" s="11" t="s">
        <v>700</v>
      </c>
      <c r="G1679" s="11" t="s">
        <v>241</v>
      </c>
      <c r="H1679" s="11" t="s">
        <v>106</v>
      </c>
      <c r="I1679" s="11" t="s">
        <v>386</v>
      </c>
      <c r="J1679" s="11" t="s">
        <v>99</v>
      </c>
      <c r="K1679" s="11" t="s">
        <v>72</v>
      </c>
      <c r="L1679" s="11" t="s">
        <v>114</v>
      </c>
      <c r="M1679" s="11" t="s">
        <v>101</v>
      </c>
      <c r="N1679" s="11">
        <v>6</v>
      </c>
      <c r="O1679" s="11">
        <v>2019</v>
      </c>
      <c r="P1679" s="11" t="s">
        <v>112</v>
      </c>
      <c r="Q1679" s="11" t="s">
        <v>112</v>
      </c>
      <c r="R1679" s="11" t="s">
        <v>241</v>
      </c>
      <c r="S1679" s="11" t="s">
        <v>104</v>
      </c>
      <c r="T1679" s="11">
        <v>84</v>
      </c>
      <c r="U1679" s="11" t="str">
        <f>IF(ISERROR(VLOOKUP(I1679,'BACK INFO'!F:F,1,0)),IF(ISERROR(VLOOKUP(I1679,'BACK INFO'!H:H,1,0)),K1679,'BACK INFO'!$H$1),'BACK INFO'!$G$1)</f>
        <v>BILL MILLER AND COMPANY</v>
      </c>
    </row>
    <row r="1680" spans="1:21" s="11" customFormat="1" x14ac:dyDescent="0.35">
      <c r="A1680" s="11" t="s">
        <v>94</v>
      </c>
      <c r="B1680" s="11">
        <v>2018</v>
      </c>
      <c r="C1680" s="11">
        <v>12</v>
      </c>
      <c r="D1680" s="11" t="s">
        <v>95</v>
      </c>
      <c r="E1680" s="11" t="s">
        <v>96</v>
      </c>
      <c r="F1680" s="11" t="s">
        <v>700</v>
      </c>
      <c r="G1680" s="11" t="s">
        <v>241</v>
      </c>
      <c r="H1680" s="11" t="s">
        <v>106</v>
      </c>
      <c r="I1680" s="11" t="s">
        <v>441</v>
      </c>
      <c r="J1680" s="11" t="s">
        <v>99</v>
      </c>
      <c r="K1680" s="11" t="s">
        <v>75</v>
      </c>
      <c r="L1680" s="11" t="s">
        <v>273</v>
      </c>
      <c r="M1680" s="11" t="s">
        <v>101</v>
      </c>
      <c r="N1680" s="11">
        <v>22</v>
      </c>
      <c r="O1680" s="11">
        <v>2019</v>
      </c>
      <c r="P1680" s="11" t="s">
        <v>112</v>
      </c>
      <c r="Q1680" s="11" t="s">
        <v>112</v>
      </c>
      <c r="R1680" s="11" t="s">
        <v>241</v>
      </c>
      <c r="S1680" s="11" t="s">
        <v>104</v>
      </c>
      <c r="T1680" s="11">
        <v>363</v>
      </c>
      <c r="U1680" s="11" t="str">
        <f>IF(ISERROR(VLOOKUP(I1680,'BACK INFO'!F:F,1,0)),IF(ISERROR(VLOOKUP(I1680,'BACK INFO'!H:H,1,0)),K1680,'BACK INFO'!$H$1),'BACK INFO'!$G$1)</f>
        <v>LAURA BONG</v>
      </c>
    </row>
    <row r="1681" spans="1:21" s="11" customFormat="1" x14ac:dyDescent="0.35">
      <c r="A1681" s="11" t="s">
        <v>94</v>
      </c>
      <c r="B1681" s="11">
        <v>2018</v>
      </c>
      <c r="C1681" s="11">
        <v>12</v>
      </c>
      <c r="D1681" s="11" t="s">
        <v>95</v>
      </c>
      <c r="E1681" s="11" t="s">
        <v>96</v>
      </c>
      <c r="F1681" s="11" t="s">
        <v>700</v>
      </c>
      <c r="G1681" s="11" t="s">
        <v>241</v>
      </c>
      <c r="H1681" s="11" t="s">
        <v>110</v>
      </c>
      <c r="I1681" s="11" t="s">
        <v>200</v>
      </c>
      <c r="J1681" s="11" t="s">
        <v>120</v>
      </c>
      <c r="K1681" s="11" t="s">
        <v>69</v>
      </c>
      <c r="L1681" s="11" t="s">
        <v>143</v>
      </c>
      <c r="M1681" s="11" t="s">
        <v>122</v>
      </c>
      <c r="N1681" s="11">
        <v>13</v>
      </c>
      <c r="O1681" s="11">
        <v>2019</v>
      </c>
      <c r="P1681" s="11" t="s">
        <v>112</v>
      </c>
      <c r="Q1681" s="11" t="s">
        <v>112</v>
      </c>
      <c r="R1681" s="11" t="s">
        <v>241</v>
      </c>
      <c r="S1681" s="11" t="s">
        <v>104</v>
      </c>
      <c r="T1681" s="11">
        <v>370.26174939511691</v>
      </c>
      <c r="U1681" s="11" t="str">
        <f>IF(ISERROR(VLOOKUP(I1681,'BACK INFO'!F:F,1,0)),IF(ISERROR(VLOOKUP(I1681,'BACK INFO'!H:H,1,0)),K1681,'BACK INFO'!$H$1),'BACK INFO'!$G$1)</f>
        <v>JULIE BERTRAND</v>
      </c>
    </row>
    <row r="1682" spans="1:21" s="11" customFormat="1" x14ac:dyDescent="0.35">
      <c r="A1682" s="11" t="s">
        <v>94</v>
      </c>
      <c r="B1682" s="11">
        <v>2018</v>
      </c>
      <c r="C1682" s="11">
        <v>12</v>
      </c>
      <c r="D1682" s="11" t="s">
        <v>95</v>
      </c>
      <c r="E1682" s="11" t="s">
        <v>96</v>
      </c>
      <c r="F1682" s="11" t="s">
        <v>700</v>
      </c>
      <c r="G1682" s="11" t="s">
        <v>241</v>
      </c>
      <c r="H1682" s="11" t="s">
        <v>110</v>
      </c>
      <c r="I1682" s="11" t="s">
        <v>308</v>
      </c>
      <c r="J1682" s="11" t="s">
        <v>99</v>
      </c>
      <c r="K1682" s="11" t="s">
        <v>75</v>
      </c>
      <c r="L1682" s="11" t="s">
        <v>131</v>
      </c>
      <c r="M1682" s="11" t="s">
        <v>101</v>
      </c>
      <c r="N1682" s="11">
        <v>2</v>
      </c>
      <c r="O1682" s="11">
        <v>2019</v>
      </c>
      <c r="P1682" s="11" t="s">
        <v>112</v>
      </c>
      <c r="Q1682" s="11" t="s">
        <v>112</v>
      </c>
      <c r="R1682" s="11" t="s">
        <v>241</v>
      </c>
      <c r="S1682" s="11" t="s">
        <v>104</v>
      </c>
      <c r="T1682" s="11">
        <v>75</v>
      </c>
      <c r="U1682" s="11" t="str">
        <f>IF(ISERROR(VLOOKUP(I1682,'BACK INFO'!F:F,1,0)),IF(ISERROR(VLOOKUP(I1682,'BACK INFO'!H:H,1,0)),K1682,'BACK INFO'!$H$1),'BACK INFO'!$G$1)</f>
        <v>LAURA BONG</v>
      </c>
    </row>
    <row r="1683" spans="1:21" s="11" customFormat="1" x14ac:dyDescent="0.35">
      <c r="A1683" s="11" t="s">
        <v>94</v>
      </c>
      <c r="B1683" s="11">
        <v>2018</v>
      </c>
      <c r="C1683" s="11">
        <v>12</v>
      </c>
      <c r="D1683" s="11" t="s">
        <v>95</v>
      </c>
      <c r="E1683" s="11" t="s">
        <v>96</v>
      </c>
      <c r="F1683" s="11" t="s">
        <v>700</v>
      </c>
      <c r="G1683" s="11" t="s">
        <v>241</v>
      </c>
      <c r="H1683" s="11" t="s">
        <v>110</v>
      </c>
      <c r="I1683" s="11" t="s">
        <v>449</v>
      </c>
      <c r="J1683" s="11" t="s">
        <v>99</v>
      </c>
      <c r="K1683" s="11" t="s">
        <v>75</v>
      </c>
      <c r="L1683" s="11" t="s">
        <v>450</v>
      </c>
      <c r="M1683" s="11" t="s">
        <v>101</v>
      </c>
      <c r="N1683" s="11">
        <v>24</v>
      </c>
      <c r="O1683" s="11">
        <v>2019</v>
      </c>
      <c r="P1683" s="11" t="s">
        <v>112</v>
      </c>
      <c r="Q1683" s="11" t="s">
        <v>112</v>
      </c>
      <c r="R1683" s="11" t="s">
        <v>241</v>
      </c>
      <c r="S1683" s="11" t="s">
        <v>104</v>
      </c>
      <c r="T1683" s="11">
        <v>814</v>
      </c>
      <c r="U1683" s="11" t="str">
        <f>IF(ISERROR(VLOOKUP(I1683,'BACK INFO'!F:F,1,0)),IF(ISERROR(VLOOKUP(I1683,'BACK INFO'!H:H,1,0)),K1683,'BACK INFO'!$H$1),'BACK INFO'!$G$1)</f>
        <v>LAURA BONG</v>
      </c>
    </row>
    <row r="1684" spans="1:21" s="11" customFormat="1" x14ac:dyDescent="0.35">
      <c r="A1684" s="11" t="s">
        <v>94</v>
      </c>
      <c r="B1684" s="11">
        <v>2018</v>
      </c>
      <c r="C1684" s="11">
        <v>12</v>
      </c>
      <c r="D1684" s="11" t="s">
        <v>95</v>
      </c>
      <c r="E1684" s="11" t="s">
        <v>96</v>
      </c>
      <c r="F1684" s="11" t="s">
        <v>700</v>
      </c>
      <c r="G1684" s="11" t="s">
        <v>241</v>
      </c>
      <c r="H1684" s="11" t="s">
        <v>110</v>
      </c>
      <c r="I1684" s="11" t="s">
        <v>284</v>
      </c>
      <c r="J1684" s="11" t="s">
        <v>99</v>
      </c>
      <c r="K1684" s="11" t="s">
        <v>70</v>
      </c>
      <c r="L1684" s="11" t="s">
        <v>157</v>
      </c>
      <c r="M1684" s="11" t="s">
        <v>101</v>
      </c>
      <c r="N1684" s="11">
        <v>22</v>
      </c>
      <c r="O1684" s="11">
        <v>2019</v>
      </c>
      <c r="P1684" s="11" t="s">
        <v>112</v>
      </c>
      <c r="Q1684" s="11" t="s">
        <v>112</v>
      </c>
      <c r="R1684" s="11" t="s">
        <v>241</v>
      </c>
      <c r="S1684" s="11" t="s">
        <v>104</v>
      </c>
      <c r="T1684" s="11">
        <v>714</v>
      </c>
      <c r="U1684" s="11" t="str">
        <f>IF(ISERROR(VLOOKUP(I1684,'BACK INFO'!F:F,1,0)),IF(ISERROR(VLOOKUP(I1684,'BACK INFO'!H:H,1,0)),K1684,'BACK INFO'!$H$1),'BACK INFO'!$G$1)</f>
        <v>JUDITH ANN DEAL</v>
      </c>
    </row>
    <row r="1685" spans="1:21" s="11" customFormat="1" x14ac:dyDescent="0.35">
      <c r="A1685" s="11" t="s">
        <v>94</v>
      </c>
      <c r="B1685" s="11">
        <v>2018</v>
      </c>
      <c r="C1685" s="11">
        <v>12</v>
      </c>
      <c r="D1685" s="11" t="s">
        <v>95</v>
      </c>
      <c r="E1685" s="11" t="s">
        <v>96</v>
      </c>
      <c r="F1685" s="11" t="s">
        <v>700</v>
      </c>
      <c r="G1685" s="11" t="s">
        <v>241</v>
      </c>
      <c r="H1685" s="11" t="s">
        <v>110</v>
      </c>
      <c r="I1685" s="11" t="s">
        <v>247</v>
      </c>
      <c r="J1685" s="11" t="s">
        <v>99</v>
      </c>
      <c r="K1685" s="11" t="s">
        <v>70</v>
      </c>
      <c r="L1685" s="11" t="s">
        <v>157</v>
      </c>
      <c r="M1685" s="11" t="s">
        <v>101</v>
      </c>
      <c r="N1685" s="11">
        <v>16</v>
      </c>
      <c r="O1685" s="11">
        <v>2019</v>
      </c>
      <c r="P1685" s="11" t="s">
        <v>112</v>
      </c>
      <c r="Q1685" s="11" t="s">
        <v>112</v>
      </c>
      <c r="R1685" s="11" t="s">
        <v>241</v>
      </c>
      <c r="S1685" s="11" t="s">
        <v>104</v>
      </c>
      <c r="T1685" s="11">
        <v>468</v>
      </c>
      <c r="U1685" s="11" t="str">
        <f>IF(ISERROR(VLOOKUP(I1685,'BACK INFO'!F:F,1,0)),IF(ISERROR(VLOOKUP(I1685,'BACK INFO'!H:H,1,0)),K1685,'BACK INFO'!$H$1),'BACK INFO'!$G$1)</f>
        <v>JUDITH ANN DEAL</v>
      </c>
    </row>
    <row r="1686" spans="1:21" s="11" customFormat="1" x14ac:dyDescent="0.35">
      <c r="A1686" s="11" t="s">
        <v>94</v>
      </c>
      <c r="B1686" s="11">
        <v>2018</v>
      </c>
      <c r="C1686" s="11">
        <v>12</v>
      </c>
      <c r="D1686" s="11" t="s">
        <v>95</v>
      </c>
      <c r="E1686" s="11" t="s">
        <v>96</v>
      </c>
      <c r="F1686" s="11" t="s">
        <v>700</v>
      </c>
      <c r="G1686" s="11" t="s">
        <v>241</v>
      </c>
      <c r="H1686" s="11" t="s">
        <v>110</v>
      </c>
      <c r="I1686" s="11" t="s">
        <v>123</v>
      </c>
      <c r="J1686" s="11" t="s">
        <v>99</v>
      </c>
      <c r="K1686" s="11" t="s">
        <v>68</v>
      </c>
      <c r="L1686" s="11" t="s">
        <v>129</v>
      </c>
      <c r="M1686" s="11" t="s">
        <v>122</v>
      </c>
      <c r="N1686" s="11">
        <v>83</v>
      </c>
      <c r="O1686" s="11">
        <v>2019</v>
      </c>
      <c r="P1686" s="11" t="s">
        <v>112</v>
      </c>
      <c r="Q1686" s="11" t="s">
        <v>112</v>
      </c>
      <c r="R1686" s="11" t="s">
        <v>241</v>
      </c>
      <c r="S1686" s="11" t="s">
        <v>104</v>
      </c>
      <c r="T1686" s="11">
        <v>2712</v>
      </c>
      <c r="U1686" s="11" t="str">
        <f>IF(ISERROR(VLOOKUP(I1686,'BACK INFO'!F:F,1,0)),IF(ISERROR(VLOOKUP(I1686,'BACK INFO'!H:H,1,0)),K1686,'BACK INFO'!$H$1),'BACK INFO'!$G$1)</f>
        <v>STEPHANIE VITALI</v>
      </c>
    </row>
    <row r="1687" spans="1:21" s="11" customFormat="1" x14ac:dyDescent="0.35">
      <c r="A1687" s="11" t="s">
        <v>94</v>
      </c>
      <c r="B1687" s="11">
        <v>2018</v>
      </c>
      <c r="C1687" s="11">
        <v>12</v>
      </c>
      <c r="D1687" s="11" t="s">
        <v>95</v>
      </c>
      <c r="E1687" s="11" t="s">
        <v>96</v>
      </c>
      <c r="F1687" s="11" t="s">
        <v>700</v>
      </c>
      <c r="G1687" s="11" t="s">
        <v>241</v>
      </c>
      <c r="H1687" s="11" t="s">
        <v>110</v>
      </c>
      <c r="I1687" s="11" t="s">
        <v>288</v>
      </c>
      <c r="J1687" s="11" t="s">
        <v>99</v>
      </c>
      <c r="K1687" s="11" t="s">
        <v>70</v>
      </c>
      <c r="L1687" s="11" t="s">
        <v>157</v>
      </c>
      <c r="M1687" s="11" t="s">
        <v>101</v>
      </c>
      <c r="N1687" s="11">
        <v>60</v>
      </c>
      <c r="O1687" s="11">
        <v>2019</v>
      </c>
      <c r="P1687" s="11" t="s">
        <v>112</v>
      </c>
      <c r="Q1687" s="11" t="s">
        <v>112</v>
      </c>
      <c r="R1687" s="11" t="s">
        <v>241</v>
      </c>
      <c r="S1687" s="11" t="s">
        <v>104</v>
      </c>
      <c r="T1687" s="11">
        <v>1992</v>
      </c>
      <c r="U1687" s="11" t="str">
        <f>IF(ISERROR(VLOOKUP(I1687,'BACK INFO'!F:F,1,0)),IF(ISERROR(VLOOKUP(I1687,'BACK INFO'!H:H,1,0)),K1687,'BACK INFO'!$H$1),'BACK INFO'!$G$1)</f>
        <v>JUDITH ANN DEAL</v>
      </c>
    </row>
    <row r="1688" spans="1:21" s="11" customFormat="1" x14ac:dyDescent="0.35">
      <c r="A1688" s="11" t="s">
        <v>94</v>
      </c>
      <c r="B1688" s="11">
        <v>2018</v>
      </c>
      <c r="C1688" s="11">
        <v>12</v>
      </c>
      <c r="D1688" s="11" t="s">
        <v>95</v>
      </c>
      <c r="E1688" s="11" t="s">
        <v>96</v>
      </c>
      <c r="F1688" s="11" t="s">
        <v>700</v>
      </c>
      <c r="G1688" s="11" t="s">
        <v>241</v>
      </c>
      <c r="H1688" s="11" t="s">
        <v>110</v>
      </c>
      <c r="I1688" s="11" t="s">
        <v>323</v>
      </c>
      <c r="J1688" s="11" t="s">
        <v>120</v>
      </c>
      <c r="K1688" s="11" t="s">
        <v>69</v>
      </c>
      <c r="L1688" s="11" t="s">
        <v>143</v>
      </c>
      <c r="M1688" s="11" t="s">
        <v>122</v>
      </c>
      <c r="N1688" s="11">
        <v>10</v>
      </c>
      <c r="O1688" s="11">
        <v>2019</v>
      </c>
      <c r="P1688" s="11" t="s">
        <v>112</v>
      </c>
      <c r="Q1688" s="11" t="s">
        <v>112</v>
      </c>
      <c r="R1688" s="11" t="s">
        <v>241</v>
      </c>
      <c r="S1688" s="11" t="s">
        <v>104</v>
      </c>
      <c r="T1688" s="11">
        <v>327.00344600043991</v>
      </c>
      <c r="U1688" s="11" t="str">
        <f>IF(ISERROR(VLOOKUP(I1688,'BACK INFO'!F:F,1,0)),IF(ISERROR(VLOOKUP(I1688,'BACK INFO'!H:H,1,0)),K1688,'BACK INFO'!$H$1),'BACK INFO'!$G$1)</f>
        <v>JULIE BERTRAND</v>
      </c>
    </row>
    <row r="1689" spans="1:21" s="11" customFormat="1" x14ac:dyDescent="0.35">
      <c r="A1689" s="11" t="s">
        <v>94</v>
      </c>
      <c r="B1689" s="11">
        <v>2018</v>
      </c>
      <c r="C1689" s="11">
        <v>12</v>
      </c>
      <c r="D1689" s="11" t="s">
        <v>95</v>
      </c>
      <c r="E1689" s="11" t="s">
        <v>96</v>
      </c>
      <c r="F1689" s="11" t="s">
        <v>700</v>
      </c>
      <c r="G1689" s="11" t="s">
        <v>241</v>
      </c>
      <c r="H1689" s="11" t="s">
        <v>110</v>
      </c>
      <c r="I1689" s="11" t="s">
        <v>130</v>
      </c>
      <c r="J1689" s="11" t="s">
        <v>99</v>
      </c>
      <c r="K1689" s="11" t="s">
        <v>75</v>
      </c>
      <c r="L1689" s="11" t="s">
        <v>131</v>
      </c>
      <c r="M1689" s="11" t="s">
        <v>101</v>
      </c>
      <c r="N1689" s="11">
        <v>17</v>
      </c>
      <c r="O1689" s="11">
        <v>2019</v>
      </c>
      <c r="P1689" s="11" t="s">
        <v>112</v>
      </c>
      <c r="Q1689" s="11" t="s">
        <v>112</v>
      </c>
      <c r="R1689" s="11" t="s">
        <v>241</v>
      </c>
      <c r="S1689" s="11" t="s">
        <v>104</v>
      </c>
      <c r="T1689" s="11">
        <v>520</v>
      </c>
      <c r="U1689" s="11" t="str">
        <f>IF(ISERROR(VLOOKUP(I1689,'BACK INFO'!F:F,1,0)),IF(ISERROR(VLOOKUP(I1689,'BACK INFO'!H:H,1,0)),K1689,'BACK INFO'!$H$1),'BACK INFO'!$G$1)</f>
        <v>LAURA BONG</v>
      </c>
    </row>
    <row r="1690" spans="1:21" s="11" customFormat="1" x14ac:dyDescent="0.35">
      <c r="A1690" s="11" t="s">
        <v>94</v>
      </c>
      <c r="B1690" s="11">
        <v>2018</v>
      </c>
      <c r="C1690" s="11">
        <v>12</v>
      </c>
      <c r="D1690" s="11" t="s">
        <v>95</v>
      </c>
      <c r="E1690" s="11" t="s">
        <v>96</v>
      </c>
      <c r="F1690" s="11" t="s">
        <v>700</v>
      </c>
      <c r="G1690" s="11" t="s">
        <v>241</v>
      </c>
      <c r="H1690" s="11" t="s">
        <v>110</v>
      </c>
      <c r="I1690" s="11" t="s">
        <v>73</v>
      </c>
      <c r="J1690" s="11" t="s">
        <v>99</v>
      </c>
      <c r="K1690" s="11" t="s">
        <v>54</v>
      </c>
      <c r="L1690" s="11" t="s">
        <v>127</v>
      </c>
      <c r="M1690" s="11" t="s">
        <v>101</v>
      </c>
      <c r="N1690" s="11">
        <v>1</v>
      </c>
      <c r="O1690" s="11">
        <v>2019</v>
      </c>
      <c r="P1690" s="11" t="s">
        <v>112</v>
      </c>
      <c r="Q1690" s="11" t="s">
        <v>112</v>
      </c>
      <c r="R1690" s="11" t="s">
        <v>241</v>
      </c>
      <c r="S1690" s="11" t="s">
        <v>104</v>
      </c>
      <c r="T1690" s="11">
        <v>25.9</v>
      </c>
      <c r="U1690" s="11" t="str">
        <f>IF(ISERROR(VLOOKUP(I1690,'BACK INFO'!F:F,1,0)),IF(ISERROR(VLOOKUP(I1690,'BACK INFO'!H:H,1,0)),K1690,'BACK INFO'!$H$1),'BACK INFO'!$G$1)</f>
        <v>KELLY MICHELLE ELLINGSON</v>
      </c>
    </row>
    <row r="1691" spans="1:21" s="11" customFormat="1" x14ac:dyDescent="0.35">
      <c r="A1691" s="11" t="s">
        <v>94</v>
      </c>
      <c r="B1691" s="11">
        <v>2018</v>
      </c>
      <c r="C1691" s="11">
        <v>12</v>
      </c>
      <c r="D1691" s="11" t="s">
        <v>95</v>
      </c>
      <c r="E1691" s="11" t="s">
        <v>96</v>
      </c>
      <c r="F1691" s="11" t="s">
        <v>700</v>
      </c>
      <c r="G1691" s="11" t="s">
        <v>241</v>
      </c>
      <c r="H1691" s="11" t="s">
        <v>110</v>
      </c>
      <c r="I1691" s="11" t="s">
        <v>482</v>
      </c>
      <c r="J1691" s="11" t="s">
        <v>99</v>
      </c>
      <c r="K1691" s="11" t="s">
        <v>75</v>
      </c>
      <c r="L1691" s="11" t="s">
        <v>273</v>
      </c>
      <c r="M1691" s="11" t="s">
        <v>101</v>
      </c>
      <c r="N1691" s="11">
        <v>21</v>
      </c>
      <c r="O1691" s="11">
        <v>2019</v>
      </c>
      <c r="P1691" s="11" t="s">
        <v>112</v>
      </c>
      <c r="Q1691" s="11" t="s">
        <v>112</v>
      </c>
      <c r="R1691" s="11" t="s">
        <v>241</v>
      </c>
      <c r="S1691" s="11" t="s">
        <v>104</v>
      </c>
      <c r="T1691" s="11">
        <v>663</v>
      </c>
      <c r="U1691" s="11" t="str">
        <f>IF(ISERROR(VLOOKUP(I1691,'BACK INFO'!F:F,1,0)),IF(ISERROR(VLOOKUP(I1691,'BACK INFO'!H:H,1,0)),K1691,'BACK INFO'!$H$1),'BACK INFO'!$G$1)</f>
        <v>LAURA BONG</v>
      </c>
    </row>
    <row r="1692" spans="1:21" s="11" customFormat="1" x14ac:dyDescent="0.35">
      <c r="A1692" s="11" t="s">
        <v>94</v>
      </c>
      <c r="B1692" s="11">
        <v>2018</v>
      </c>
      <c r="C1692" s="11">
        <v>12</v>
      </c>
      <c r="D1692" s="11" t="s">
        <v>95</v>
      </c>
      <c r="E1692" s="11" t="s">
        <v>96</v>
      </c>
      <c r="F1692" s="11" t="s">
        <v>700</v>
      </c>
      <c r="G1692" s="11" t="s">
        <v>241</v>
      </c>
      <c r="H1692" s="11" t="s">
        <v>110</v>
      </c>
      <c r="I1692" s="11" t="s">
        <v>209</v>
      </c>
      <c r="J1692" s="11" t="s">
        <v>99</v>
      </c>
      <c r="K1692" s="11" t="s">
        <v>75</v>
      </c>
      <c r="L1692" s="11" t="s">
        <v>273</v>
      </c>
      <c r="M1692" s="11" t="s">
        <v>101</v>
      </c>
      <c r="N1692" s="11">
        <v>9</v>
      </c>
      <c r="O1692" s="11">
        <v>2019</v>
      </c>
      <c r="P1692" s="11" t="s">
        <v>112</v>
      </c>
      <c r="Q1692" s="11" t="s">
        <v>112</v>
      </c>
      <c r="R1692" s="11" t="s">
        <v>241</v>
      </c>
      <c r="S1692" s="11" t="s">
        <v>104</v>
      </c>
      <c r="T1692" s="11">
        <v>315</v>
      </c>
      <c r="U1692" s="11" t="str">
        <f>IF(ISERROR(VLOOKUP(I1692,'BACK INFO'!F:F,1,0)),IF(ISERROR(VLOOKUP(I1692,'BACK INFO'!H:H,1,0)),K1692,'BACK INFO'!$H$1),'BACK INFO'!$G$1)</f>
        <v>LAURA BONG</v>
      </c>
    </row>
    <row r="1693" spans="1:21" s="11" customFormat="1" x14ac:dyDescent="0.35">
      <c r="A1693" s="11" t="s">
        <v>94</v>
      </c>
      <c r="B1693" s="11">
        <v>2018</v>
      </c>
      <c r="C1693" s="11">
        <v>12</v>
      </c>
      <c r="D1693" s="11" t="s">
        <v>95</v>
      </c>
      <c r="E1693" s="11" t="s">
        <v>96</v>
      </c>
      <c r="F1693" s="11" t="s">
        <v>700</v>
      </c>
      <c r="G1693" s="11" t="s">
        <v>241</v>
      </c>
      <c r="H1693" s="11" t="s">
        <v>110</v>
      </c>
      <c r="I1693" s="11" t="s">
        <v>401</v>
      </c>
      <c r="J1693" s="11" t="s">
        <v>99</v>
      </c>
      <c r="K1693" s="11" t="s">
        <v>67</v>
      </c>
      <c r="L1693" s="11" t="s">
        <v>211</v>
      </c>
      <c r="M1693" s="11" t="s">
        <v>101</v>
      </c>
      <c r="N1693" s="11">
        <v>46</v>
      </c>
      <c r="O1693" s="11">
        <v>2019</v>
      </c>
      <c r="P1693" s="11" t="s">
        <v>112</v>
      </c>
      <c r="Q1693" s="11" t="s">
        <v>112</v>
      </c>
      <c r="R1693" s="11" t="s">
        <v>241</v>
      </c>
      <c r="S1693" s="11" t="s">
        <v>104</v>
      </c>
      <c r="T1693" s="11">
        <v>1611</v>
      </c>
      <c r="U1693" s="11" t="str">
        <f>IF(ISERROR(VLOOKUP(I1693,'BACK INFO'!F:F,1,0)),IF(ISERROR(VLOOKUP(I1693,'BACK INFO'!H:H,1,0)),K1693,'BACK INFO'!$H$1),'BACK INFO'!$G$1)</f>
        <v>ANITA M. HOPKINS</v>
      </c>
    </row>
    <row r="1694" spans="1:21" s="11" customFormat="1" x14ac:dyDescent="0.35">
      <c r="A1694" s="11" t="s">
        <v>94</v>
      </c>
      <c r="B1694" s="11">
        <v>2018</v>
      </c>
      <c r="C1694" s="11">
        <v>12</v>
      </c>
      <c r="D1694" s="11" t="s">
        <v>95</v>
      </c>
      <c r="E1694" s="11" t="s">
        <v>96</v>
      </c>
      <c r="F1694" s="11" t="s">
        <v>700</v>
      </c>
      <c r="G1694" s="11" t="s">
        <v>241</v>
      </c>
      <c r="H1694" s="11" t="s">
        <v>110</v>
      </c>
      <c r="I1694" s="11" t="s">
        <v>441</v>
      </c>
      <c r="J1694" s="11" t="s">
        <v>99</v>
      </c>
      <c r="K1694" s="11" t="s">
        <v>75</v>
      </c>
      <c r="L1694" s="11" t="s">
        <v>273</v>
      </c>
      <c r="M1694" s="11" t="s">
        <v>101</v>
      </c>
      <c r="N1694" s="11">
        <v>9</v>
      </c>
      <c r="O1694" s="11">
        <v>2019</v>
      </c>
      <c r="P1694" s="11" t="s">
        <v>112</v>
      </c>
      <c r="Q1694" s="11" t="s">
        <v>112</v>
      </c>
      <c r="R1694" s="11" t="s">
        <v>241</v>
      </c>
      <c r="S1694" s="11" t="s">
        <v>104</v>
      </c>
      <c r="T1694" s="11">
        <v>322</v>
      </c>
      <c r="U1694" s="11" t="str">
        <f>IF(ISERROR(VLOOKUP(I1694,'BACK INFO'!F:F,1,0)),IF(ISERROR(VLOOKUP(I1694,'BACK INFO'!H:H,1,0)),K1694,'BACK INFO'!$H$1),'BACK INFO'!$G$1)</f>
        <v>LAURA BONG</v>
      </c>
    </row>
    <row r="1695" spans="1:21" s="11" customFormat="1" x14ac:dyDescent="0.35">
      <c r="A1695" s="11" t="s">
        <v>94</v>
      </c>
      <c r="B1695" s="11">
        <v>2018</v>
      </c>
      <c r="C1695" s="11">
        <v>12</v>
      </c>
      <c r="D1695" s="11" t="s">
        <v>95</v>
      </c>
      <c r="E1695" s="11" t="s">
        <v>96</v>
      </c>
      <c r="F1695" s="11" t="s">
        <v>700</v>
      </c>
      <c r="G1695" s="11" t="s">
        <v>241</v>
      </c>
      <c r="H1695" s="11" t="s">
        <v>110</v>
      </c>
      <c r="I1695" s="11" t="s">
        <v>481</v>
      </c>
      <c r="J1695" s="11" t="s">
        <v>99</v>
      </c>
      <c r="K1695" s="11" t="s">
        <v>74</v>
      </c>
      <c r="L1695" s="11" t="s">
        <v>199</v>
      </c>
      <c r="M1695" s="11" t="s">
        <v>101</v>
      </c>
      <c r="N1695" s="11">
        <v>12</v>
      </c>
      <c r="O1695" s="11">
        <v>2019</v>
      </c>
      <c r="P1695" s="11" t="s">
        <v>112</v>
      </c>
      <c r="Q1695" s="11" t="s">
        <v>112</v>
      </c>
      <c r="R1695" s="11" t="s">
        <v>241</v>
      </c>
      <c r="S1695" s="11" t="s">
        <v>104</v>
      </c>
      <c r="T1695" s="11">
        <v>416</v>
      </c>
      <c r="U1695" s="11" t="str">
        <f>IF(ISERROR(VLOOKUP(I1695,'BACK INFO'!F:F,1,0)),IF(ISERROR(VLOOKUP(I1695,'BACK INFO'!H:H,1,0)),K1695,'BACK INFO'!$H$1),'BACK INFO'!$G$1)</f>
        <v>DENISE ARNETT</v>
      </c>
    </row>
    <row r="1696" spans="1:21" s="11" customFormat="1" x14ac:dyDescent="0.35">
      <c r="A1696" s="11" t="s">
        <v>94</v>
      </c>
      <c r="B1696" s="11">
        <v>2018</v>
      </c>
      <c r="C1696" s="11">
        <v>12</v>
      </c>
      <c r="D1696" s="11" t="s">
        <v>95</v>
      </c>
      <c r="E1696" s="11" t="s">
        <v>96</v>
      </c>
      <c r="F1696" s="11" t="s">
        <v>700</v>
      </c>
      <c r="G1696" s="11" t="s">
        <v>241</v>
      </c>
      <c r="H1696" s="11" t="s">
        <v>117</v>
      </c>
      <c r="I1696" s="11" t="s">
        <v>442</v>
      </c>
      <c r="J1696" s="11" t="s">
        <v>99</v>
      </c>
      <c r="K1696" s="11" t="s">
        <v>75</v>
      </c>
      <c r="L1696" s="11" t="s">
        <v>131</v>
      </c>
      <c r="M1696" s="11" t="s">
        <v>101</v>
      </c>
      <c r="N1696" s="11">
        <v>15</v>
      </c>
      <c r="O1696" s="11">
        <v>2019</v>
      </c>
      <c r="P1696" s="11" t="s">
        <v>112</v>
      </c>
      <c r="Q1696" s="11" t="s">
        <v>112</v>
      </c>
      <c r="R1696" s="11" t="s">
        <v>241</v>
      </c>
      <c r="S1696" s="11" t="s">
        <v>104</v>
      </c>
      <c r="T1696" s="11">
        <v>472.5</v>
      </c>
      <c r="U1696" s="11" t="str">
        <f>IF(ISERROR(VLOOKUP(I1696,'BACK INFO'!F:F,1,0)),IF(ISERROR(VLOOKUP(I1696,'BACK INFO'!H:H,1,0)),K1696,'BACK INFO'!$H$1),'BACK INFO'!$G$1)</f>
        <v>LAURA BONG</v>
      </c>
    </row>
    <row r="1697" spans="1:21" s="11" customFormat="1" x14ac:dyDescent="0.35">
      <c r="A1697" s="11" t="s">
        <v>94</v>
      </c>
      <c r="B1697" s="11">
        <v>2018</v>
      </c>
      <c r="C1697" s="11">
        <v>12</v>
      </c>
      <c r="D1697" s="11" t="s">
        <v>95</v>
      </c>
      <c r="E1697" s="11" t="s">
        <v>96</v>
      </c>
      <c r="F1697" s="11" t="s">
        <v>700</v>
      </c>
      <c r="G1697" s="11" t="s">
        <v>241</v>
      </c>
      <c r="H1697" s="11" t="s">
        <v>117</v>
      </c>
      <c r="I1697" s="11" t="s">
        <v>443</v>
      </c>
      <c r="J1697" s="11" t="s">
        <v>99</v>
      </c>
      <c r="K1697" s="11" t="s">
        <v>72</v>
      </c>
      <c r="L1697" s="11" t="s">
        <v>364</v>
      </c>
      <c r="M1697" s="11" t="s">
        <v>101</v>
      </c>
      <c r="N1697" s="11">
        <v>40</v>
      </c>
      <c r="O1697" s="11">
        <v>2019</v>
      </c>
      <c r="P1697" s="11" t="s">
        <v>112</v>
      </c>
      <c r="Q1697" s="11" t="s">
        <v>112</v>
      </c>
      <c r="R1697" s="11" t="s">
        <v>241</v>
      </c>
      <c r="S1697" s="11" t="s">
        <v>104</v>
      </c>
      <c r="T1697" s="11">
        <v>1255.5</v>
      </c>
      <c r="U1697" s="11" t="str">
        <f>IF(ISERROR(VLOOKUP(I1697,'BACK INFO'!F:F,1,0)),IF(ISERROR(VLOOKUP(I1697,'BACK INFO'!H:H,1,0)),K1697,'BACK INFO'!$H$1),'BACK INFO'!$G$1)</f>
        <v>BILL MILLER AND COMPANY</v>
      </c>
    </row>
    <row r="1698" spans="1:21" s="11" customFormat="1" x14ac:dyDescent="0.35">
      <c r="A1698" s="11" t="s">
        <v>94</v>
      </c>
      <c r="B1698" s="11">
        <v>2018</v>
      </c>
      <c r="C1698" s="11">
        <v>12</v>
      </c>
      <c r="D1698" s="11" t="s">
        <v>95</v>
      </c>
      <c r="E1698" s="11" t="s">
        <v>96</v>
      </c>
      <c r="F1698" s="11" t="s">
        <v>700</v>
      </c>
      <c r="G1698" s="11" t="s">
        <v>241</v>
      </c>
      <c r="H1698" s="11" t="s">
        <v>117</v>
      </c>
      <c r="I1698" s="11" t="s">
        <v>156</v>
      </c>
      <c r="J1698" s="11" t="s">
        <v>99</v>
      </c>
      <c r="K1698" s="11" t="s">
        <v>70</v>
      </c>
      <c r="L1698" s="11" t="s">
        <v>157</v>
      </c>
      <c r="M1698" s="11" t="s">
        <v>101</v>
      </c>
      <c r="N1698" s="11">
        <v>94</v>
      </c>
      <c r="O1698" s="11">
        <v>2019</v>
      </c>
      <c r="P1698" s="11" t="s">
        <v>112</v>
      </c>
      <c r="Q1698" s="11" t="s">
        <v>112</v>
      </c>
      <c r="R1698" s="11" t="s">
        <v>241</v>
      </c>
      <c r="S1698" s="11" t="s">
        <v>104</v>
      </c>
      <c r="T1698" s="11">
        <v>3058</v>
      </c>
      <c r="U1698" s="11" t="str">
        <f>IF(ISERROR(VLOOKUP(I1698,'BACK INFO'!F:F,1,0)),IF(ISERROR(VLOOKUP(I1698,'BACK INFO'!H:H,1,0)),K1698,'BACK INFO'!$H$1),'BACK INFO'!$G$1)</f>
        <v>JUDITH ANN DEAL</v>
      </c>
    </row>
    <row r="1699" spans="1:21" s="11" customFormat="1" x14ac:dyDescent="0.35">
      <c r="A1699" s="11" t="s">
        <v>94</v>
      </c>
      <c r="B1699" s="11">
        <v>2018</v>
      </c>
      <c r="C1699" s="11">
        <v>12</v>
      </c>
      <c r="D1699" s="11" t="s">
        <v>95</v>
      </c>
      <c r="E1699" s="11" t="s">
        <v>96</v>
      </c>
      <c r="F1699" s="11" t="s">
        <v>700</v>
      </c>
      <c r="G1699" s="11" t="s">
        <v>241</v>
      </c>
      <c r="H1699" s="11" t="s">
        <v>117</v>
      </c>
      <c r="I1699" s="11" t="s">
        <v>356</v>
      </c>
      <c r="J1699" s="11" t="s">
        <v>99</v>
      </c>
      <c r="K1699" s="11" t="s">
        <v>75</v>
      </c>
      <c r="L1699" s="11" t="s">
        <v>273</v>
      </c>
      <c r="M1699" s="11" t="s">
        <v>101</v>
      </c>
      <c r="N1699" s="11">
        <v>18</v>
      </c>
      <c r="O1699" s="11">
        <v>2019</v>
      </c>
      <c r="P1699" s="11" t="s">
        <v>112</v>
      </c>
      <c r="Q1699" s="11" t="s">
        <v>112</v>
      </c>
      <c r="R1699" s="11" t="s">
        <v>241</v>
      </c>
      <c r="S1699" s="11" t="s">
        <v>104</v>
      </c>
      <c r="T1699" s="11">
        <v>579</v>
      </c>
      <c r="U1699" s="11" t="str">
        <f>IF(ISERROR(VLOOKUP(I1699,'BACK INFO'!F:F,1,0)),IF(ISERROR(VLOOKUP(I1699,'BACK INFO'!H:H,1,0)),K1699,'BACK INFO'!$H$1),'BACK INFO'!$G$1)</f>
        <v>LAURA BONG</v>
      </c>
    </row>
    <row r="1700" spans="1:21" s="11" customFormat="1" x14ac:dyDescent="0.35">
      <c r="A1700" s="11" t="s">
        <v>94</v>
      </c>
      <c r="B1700" s="11">
        <v>2018</v>
      </c>
      <c r="C1700" s="11">
        <v>12</v>
      </c>
      <c r="D1700" s="11" t="s">
        <v>95</v>
      </c>
      <c r="E1700" s="11" t="s">
        <v>96</v>
      </c>
      <c r="F1700" s="11" t="s">
        <v>700</v>
      </c>
      <c r="G1700" s="11" t="s">
        <v>241</v>
      </c>
      <c r="H1700" s="11" t="s">
        <v>117</v>
      </c>
      <c r="I1700" s="11" t="s">
        <v>483</v>
      </c>
      <c r="J1700" s="11" t="s">
        <v>99</v>
      </c>
      <c r="K1700" s="11" t="s">
        <v>75</v>
      </c>
      <c r="L1700" s="11" t="s">
        <v>131</v>
      </c>
      <c r="M1700" s="11" t="s">
        <v>101</v>
      </c>
      <c r="N1700" s="11">
        <v>264</v>
      </c>
      <c r="O1700" s="11">
        <v>2019</v>
      </c>
      <c r="P1700" s="11" t="s">
        <v>112</v>
      </c>
      <c r="Q1700" s="11" t="s">
        <v>112</v>
      </c>
      <c r="R1700" s="11" t="s">
        <v>241</v>
      </c>
      <c r="S1700" s="11" t="s">
        <v>104</v>
      </c>
      <c r="T1700" s="11">
        <v>8284.5</v>
      </c>
      <c r="U1700" s="11" t="str">
        <f>IF(ISERROR(VLOOKUP(I1700,'BACK INFO'!F:F,1,0)),IF(ISERROR(VLOOKUP(I1700,'BACK INFO'!H:H,1,0)),K1700,'BACK INFO'!$H$1),'BACK INFO'!$G$1)</f>
        <v>LAURA BONG</v>
      </c>
    </row>
    <row r="1701" spans="1:21" s="11" customFormat="1" x14ac:dyDescent="0.35">
      <c r="A1701" s="11" t="s">
        <v>94</v>
      </c>
      <c r="B1701" s="11">
        <v>2018</v>
      </c>
      <c r="C1701" s="11">
        <v>12</v>
      </c>
      <c r="D1701" s="11" t="s">
        <v>95</v>
      </c>
      <c r="E1701" s="11" t="s">
        <v>96</v>
      </c>
      <c r="F1701" s="11" t="s">
        <v>700</v>
      </c>
      <c r="G1701" s="11" t="s">
        <v>241</v>
      </c>
      <c r="H1701" s="11" t="s">
        <v>117</v>
      </c>
      <c r="I1701" s="11" t="s">
        <v>308</v>
      </c>
      <c r="J1701" s="11" t="s">
        <v>99</v>
      </c>
      <c r="K1701" s="11" t="s">
        <v>75</v>
      </c>
      <c r="L1701" s="11" t="s">
        <v>131</v>
      </c>
      <c r="M1701" s="11" t="s">
        <v>101</v>
      </c>
      <c r="N1701" s="11">
        <v>24</v>
      </c>
      <c r="O1701" s="11">
        <v>2019</v>
      </c>
      <c r="P1701" s="11" t="s">
        <v>112</v>
      </c>
      <c r="Q1701" s="11" t="s">
        <v>112</v>
      </c>
      <c r="R1701" s="11" t="s">
        <v>241</v>
      </c>
      <c r="S1701" s="11" t="s">
        <v>104</v>
      </c>
      <c r="T1701" s="11">
        <v>756</v>
      </c>
      <c r="U1701" s="11" t="str">
        <f>IF(ISERROR(VLOOKUP(I1701,'BACK INFO'!F:F,1,0)),IF(ISERROR(VLOOKUP(I1701,'BACK INFO'!H:H,1,0)),K1701,'BACK INFO'!$H$1),'BACK INFO'!$G$1)</f>
        <v>LAURA BONG</v>
      </c>
    </row>
    <row r="1702" spans="1:21" s="11" customFormat="1" x14ac:dyDescent="0.35">
      <c r="A1702" s="11" t="s">
        <v>94</v>
      </c>
      <c r="B1702" s="11">
        <v>2018</v>
      </c>
      <c r="C1702" s="11">
        <v>12</v>
      </c>
      <c r="D1702" s="11" t="s">
        <v>95</v>
      </c>
      <c r="E1702" s="11" t="s">
        <v>96</v>
      </c>
      <c r="F1702" s="11" t="s">
        <v>700</v>
      </c>
      <c r="G1702" s="11" t="s">
        <v>241</v>
      </c>
      <c r="H1702" s="11" t="s">
        <v>117</v>
      </c>
      <c r="I1702" s="11" t="s">
        <v>244</v>
      </c>
      <c r="J1702" s="11" t="s">
        <v>99</v>
      </c>
      <c r="K1702" s="11" t="s">
        <v>245</v>
      </c>
      <c r="L1702" s="11" t="s">
        <v>246</v>
      </c>
      <c r="M1702" s="11" t="s">
        <v>246</v>
      </c>
      <c r="N1702" s="11">
        <v>82</v>
      </c>
      <c r="O1702" s="11">
        <v>2019</v>
      </c>
      <c r="P1702" s="11" t="s">
        <v>112</v>
      </c>
      <c r="Q1702" s="11" t="s">
        <v>112</v>
      </c>
      <c r="R1702" s="11" t="s">
        <v>241</v>
      </c>
      <c r="S1702" s="11" t="s">
        <v>104</v>
      </c>
      <c r="T1702" s="11">
        <v>2692</v>
      </c>
      <c r="U1702" s="11" t="str">
        <f>IF(ISERROR(VLOOKUP(I1702,'BACK INFO'!F:F,1,0)),IF(ISERROR(VLOOKUP(I1702,'BACK INFO'!H:H,1,0)),K1702,'BACK INFO'!$H$1),'BACK INFO'!$G$1)</f>
        <v>JULIUS ORTIZ MALDONADO</v>
      </c>
    </row>
    <row r="1703" spans="1:21" s="11" customFormat="1" x14ac:dyDescent="0.35">
      <c r="A1703" s="11" t="s">
        <v>94</v>
      </c>
      <c r="B1703" s="11">
        <v>2018</v>
      </c>
      <c r="C1703" s="11">
        <v>12</v>
      </c>
      <c r="D1703" s="11" t="s">
        <v>95</v>
      </c>
      <c r="E1703" s="11" t="s">
        <v>96</v>
      </c>
      <c r="F1703" s="11" t="s">
        <v>700</v>
      </c>
      <c r="G1703" s="11" t="s">
        <v>241</v>
      </c>
      <c r="H1703" s="11" t="s">
        <v>117</v>
      </c>
      <c r="I1703" s="11" t="s">
        <v>321</v>
      </c>
      <c r="J1703" s="11" t="s">
        <v>99</v>
      </c>
      <c r="K1703" s="11" t="s">
        <v>72</v>
      </c>
      <c r="L1703" s="11" t="s">
        <v>114</v>
      </c>
      <c r="M1703" s="11" t="s">
        <v>101</v>
      </c>
      <c r="N1703" s="11">
        <v>18</v>
      </c>
      <c r="O1703" s="11">
        <v>2019</v>
      </c>
      <c r="P1703" s="11" t="s">
        <v>112</v>
      </c>
      <c r="Q1703" s="11" t="s">
        <v>112</v>
      </c>
      <c r="R1703" s="11" t="s">
        <v>241</v>
      </c>
      <c r="S1703" s="11" t="s">
        <v>104</v>
      </c>
      <c r="T1703" s="11">
        <v>576</v>
      </c>
      <c r="U1703" s="11" t="str">
        <f>IF(ISERROR(VLOOKUP(I1703,'BACK INFO'!F:F,1,0)),IF(ISERROR(VLOOKUP(I1703,'BACK INFO'!H:H,1,0)),K1703,'BACK INFO'!$H$1),'BACK INFO'!$G$1)</f>
        <v>BILL MILLER AND COMPANY</v>
      </c>
    </row>
    <row r="1704" spans="1:21" s="11" customFormat="1" x14ac:dyDescent="0.35">
      <c r="A1704" s="11" t="s">
        <v>94</v>
      </c>
      <c r="B1704" s="11">
        <v>2018</v>
      </c>
      <c r="C1704" s="11">
        <v>12</v>
      </c>
      <c r="D1704" s="11" t="s">
        <v>95</v>
      </c>
      <c r="E1704" s="11" t="s">
        <v>96</v>
      </c>
      <c r="F1704" s="11" t="s">
        <v>700</v>
      </c>
      <c r="G1704" s="11" t="s">
        <v>241</v>
      </c>
      <c r="H1704" s="11" t="s">
        <v>117</v>
      </c>
      <c r="I1704" s="11" t="s">
        <v>115</v>
      </c>
      <c r="J1704" s="11" t="s">
        <v>99</v>
      </c>
      <c r="K1704" s="11" t="s">
        <v>67</v>
      </c>
      <c r="L1704" s="11" t="s">
        <v>116</v>
      </c>
      <c r="M1704" s="11" t="s">
        <v>101</v>
      </c>
      <c r="N1704" s="11">
        <v>28</v>
      </c>
      <c r="O1704" s="11">
        <v>2019</v>
      </c>
      <c r="P1704" s="11" t="s">
        <v>112</v>
      </c>
      <c r="Q1704" s="11" t="s">
        <v>112</v>
      </c>
      <c r="R1704" s="11" t="s">
        <v>241</v>
      </c>
      <c r="S1704" s="11" t="s">
        <v>104</v>
      </c>
      <c r="T1704" s="11">
        <v>889</v>
      </c>
      <c r="U1704" s="11" t="str">
        <f>IF(ISERROR(VLOOKUP(I1704,'BACK INFO'!F:F,1,0)),IF(ISERROR(VLOOKUP(I1704,'BACK INFO'!H:H,1,0)),K1704,'BACK INFO'!$H$1),'BACK INFO'!$G$1)</f>
        <v>ANITA M. HOPKINS</v>
      </c>
    </row>
    <row r="1705" spans="1:21" s="11" customFormat="1" x14ac:dyDescent="0.35">
      <c r="A1705" s="11" t="s">
        <v>94</v>
      </c>
      <c r="B1705" s="11">
        <v>2018</v>
      </c>
      <c r="C1705" s="11">
        <v>12</v>
      </c>
      <c r="D1705" s="11" t="s">
        <v>95</v>
      </c>
      <c r="E1705" s="11" t="s">
        <v>96</v>
      </c>
      <c r="F1705" s="11" t="s">
        <v>700</v>
      </c>
      <c r="G1705" s="11" t="s">
        <v>241</v>
      </c>
      <c r="H1705" s="11" t="s">
        <v>117</v>
      </c>
      <c r="I1705" s="11" t="s">
        <v>123</v>
      </c>
      <c r="J1705" s="11" t="s">
        <v>99</v>
      </c>
      <c r="K1705" s="11" t="s">
        <v>68</v>
      </c>
      <c r="L1705" s="11" t="s">
        <v>129</v>
      </c>
      <c r="M1705" s="11" t="s">
        <v>122</v>
      </c>
      <c r="N1705" s="11">
        <v>8</v>
      </c>
      <c r="O1705" s="11">
        <v>2019</v>
      </c>
      <c r="P1705" s="11" t="s">
        <v>112</v>
      </c>
      <c r="Q1705" s="11" t="s">
        <v>112</v>
      </c>
      <c r="R1705" s="11" t="s">
        <v>241</v>
      </c>
      <c r="S1705" s="11" t="s">
        <v>104</v>
      </c>
      <c r="T1705" s="11">
        <v>256.5</v>
      </c>
      <c r="U1705" s="11" t="str">
        <f>IF(ISERROR(VLOOKUP(I1705,'BACK INFO'!F:F,1,0)),IF(ISERROR(VLOOKUP(I1705,'BACK INFO'!H:H,1,0)),K1705,'BACK INFO'!$H$1),'BACK INFO'!$G$1)</f>
        <v>STEPHANIE VITALI</v>
      </c>
    </row>
    <row r="1706" spans="1:21" s="11" customFormat="1" x14ac:dyDescent="0.35">
      <c r="A1706" s="11" t="s">
        <v>94</v>
      </c>
      <c r="B1706" s="11">
        <v>2018</v>
      </c>
      <c r="C1706" s="11">
        <v>12</v>
      </c>
      <c r="D1706" s="11" t="s">
        <v>95</v>
      </c>
      <c r="E1706" s="11" t="s">
        <v>96</v>
      </c>
      <c r="F1706" s="11" t="s">
        <v>700</v>
      </c>
      <c r="G1706" s="11" t="s">
        <v>241</v>
      </c>
      <c r="H1706" s="11" t="s">
        <v>117</v>
      </c>
      <c r="I1706" s="11" t="s">
        <v>123</v>
      </c>
      <c r="J1706" s="11" t="s">
        <v>99</v>
      </c>
      <c r="K1706" s="11" t="s">
        <v>68</v>
      </c>
      <c r="L1706" s="11" t="s">
        <v>285</v>
      </c>
      <c r="M1706" s="11" t="s">
        <v>101</v>
      </c>
      <c r="N1706" s="11">
        <v>47</v>
      </c>
      <c r="O1706" s="11">
        <v>2019</v>
      </c>
      <c r="P1706" s="11" t="s">
        <v>112</v>
      </c>
      <c r="Q1706" s="11" t="s">
        <v>112</v>
      </c>
      <c r="R1706" s="11" t="s">
        <v>241</v>
      </c>
      <c r="S1706" s="11" t="s">
        <v>104</v>
      </c>
      <c r="T1706" s="11">
        <v>1498.5</v>
      </c>
      <c r="U1706" s="11" t="str">
        <f>IF(ISERROR(VLOOKUP(I1706,'BACK INFO'!F:F,1,0)),IF(ISERROR(VLOOKUP(I1706,'BACK INFO'!H:H,1,0)),K1706,'BACK INFO'!$H$1),'BACK INFO'!$G$1)</f>
        <v>STEPHANIE VITALI</v>
      </c>
    </row>
    <row r="1707" spans="1:21" s="11" customFormat="1" x14ac:dyDescent="0.35">
      <c r="A1707" s="11" t="s">
        <v>94</v>
      </c>
      <c r="B1707" s="11">
        <v>2018</v>
      </c>
      <c r="C1707" s="11">
        <v>12</v>
      </c>
      <c r="D1707" s="11" t="s">
        <v>95</v>
      </c>
      <c r="E1707" s="11" t="s">
        <v>96</v>
      </c>
      <c r="F1707" s="11" t="s">
        <v>700</v>
      </c>
      <c r="G1707" s="11" t="s">
        <v>241</v>
      </c>
      <c r="H1707" s="11" t="s">
        <v>117</v>
      </c>
      <c r="I1707" s="11" t="s">
        <v>454</v>
      </c>
      <c r="J1707" s="11" t="s">
        <v>99</v>
      </c>
      <c r="K1707" s="11" t="s">
        <v>75</v>
      </c>
      <c r="L1707" s="11" t="s">
        <v>455</v>
      </c>
      <c r="M1707" s="11" t="s">
        <v>101</v>
      </c>
      <c r="N1707" s="11">
        <v>2</v>
      </c>
      <c r="O1707" s="11">
        <v>2019</v>
      </c>
      <c r="P1707" s="11" t="s">
        <v>112</v>
      </c>
      <c r="Q1707" s="11" t="s">
        <v>112</v>
      </c>
      <c r="R1707" s="11" t="s">
        <v>241</v>
      </c>
      <c r="S1707" s="11" t="s">
        <v>104</v>
      </c>
      <c r="T1707" s="11">
        <v>63</v>
      </c>
      <c r="U1707" s="11" t="str">
        <f>IF(ISERROR(VLOOKUP(I1707,'BACK INFO'!F:F,1,0)),IF(ISERROR(VLOOKUP(I1707,'BACK INFO'!H:H,1,0)),K1707,'BACK INFO'!$H$1),'BACK INFO'!$G$1)</f>
        <v>LAURA BONG</v>
      </c>
    </row>
    <row r="1708" spans="1:21" s="11" customFormat="1" x14ac:dyDescent="0.35">
      <c r="A1708" s="11" t="s">
        <v>94</v>
      </c>
      <c r="B1708" s="11">
        <v>2018</v>
      </c>
      <c r="C1708" s="11">
        <v>12</v>
      </c>
      <c r="D1708" s="11" t="s">
        <v>95</v>
      </c>
      <c r="E1708" s="11" t="s">
        <v>96</v>
      </c>
      <c r="F1708" s="11" t="s">
        <v>700</v>
      </c>
      <c r="G1708" s="11" t="s">
        <v>241</v>
      </c>
      <c r="H1708" s="11" t="s">
        <v>117</v>
      </c>
      <c r="I1708" s="11" t="s">
        <v>456</v>
      </c>
      <c r="J1708" s="11" t="s">
        <v>99</v>
      </c>
      <c r="K1708" s="11" t="s">
        <v>67</v>
      </c>
      <c r="L1708" s="11" t="s">
        <v>173</v>
      </c>
      <c r="M1708" s="11" t="s">
        <v>101</v>
      </c>
      <c r="N1708" s="11">
        <v>13</v>
      </c>
      <c r="O1708" s="11">
        <v>2019</v>
      </c>
      <c r="P1708" s="11" t="s">
        <v>112</v>
      </c>
      <c r="Q1708" s="11" t="s">
        <v>112</v>
      </c>
      <c r="R1708" s="11" t="s">
        <v>241</v>
      </c>
      <c r="S1708" s="11" t="s">
        <v>104</v>
      </c>
      <c r="T1708" s="11">
        <v>395</v>
      </c>
      <c r="U1708" s="11" t="str">
        <f>IF(ISERROR(VLOOKUP(I1708,'BACK INFO'!F:F,1,0)),IF(ISERROR(VLOOKUP(I1708,'BACK INFO'!H:H,1,0)),K1708,'BACK INFO'!$H$1),'BACK INFO'!$G$1)</f>
        <v>ANITA M. HOPKINS</v>
      </c>
    </row>
    <row r="1709" spans="1:21" s="11" customFormat="1" x14ac:dyDescent="0.35">
      <c r="A1709" s="11" t="s">
        <v>94</v>
      </c>
      <c r="B1709" s="11">
        <v>2018</v>
      </c>
      <c r="C1709" s="11">
        <v>12</v>
      </c>
      <c r="D1709" s="11" t="s">
        <v>95</v>
      </c>
      <c r="E1709" s="11" t="s">
        <v>96</v>
      </c>
      <c r="F1709" s="11" t="s">
        <v>700</v>
      </c>
      <c r="G1709" s="11" t="s">
        <v>241</v>
      </c>
      <c r="H1709" s="11" t="s">
        <v>117</v>
      </c>
      <c r="I1709" s="11" t="s">
        <v>248</v>
      </c>
      <c r="J1709" s="11" t="s">
        <v>99</v>
      </c>
      <c r="K1709" s="11" t="s">
        <v>72</v>
      </c>
      <c r="L1709" s="11" t="s">
        <v>114</v>
      </c>
      <c r="M1709" s="11" t="s">
        <v>101</v>
      </c>
      <c r="N1709" s="11">
        <v>75</v>
      </c>
      <c r="O1709" s="11">
        <v>2019</v>
      </c>
      <c r="P1709" s="11" t="s">
        <v>112</v>
      </c>
      <c r="Q1709" s="11" t="s">
        <v>112</v>
      </c>
      <c r="R1709" s="11" t="s">
        <v>241</v>
      </c>
      <c r="S1709" s="11" t="s">
        <v>104</v>
      </c>
      <c r="T1709" s="11">
        <v>2381</v>
      </c>
      <c r="U1709" s="11" t="str">
        <f>IF(ISERROR(VLOOKUP(I1709,'BACK INFO'!F:F,1,0)),IF(ISERROR(VLOOKUP(I1709,'BACK INFO'!H:H,1,0)),K1709,'BACK INFO'!$H$1),'BACK INFO'!$G$1)</f>
        <v>BILL MILLER AND COMPANY</v>
      </c>
    </row>
    <row r="1710" spans="1:21" s="11" customFormat="1" x14ac:dyDescent="0.35">
      <c r="A1710" s="11" t="s">
        <v>94</v>
      </c>
      <c r="B1710" s="11">
        <v>2018</v>
      </c>
      <c r="C1710" s="11">
        <v>12</v>
      </c>
      <c r="D1710" s="11" t="s">
        <v>95</v>
      </c>
      <c r="E1710" s="11" t="s">
        <v>96</v>
      </c>
      <c r="F1710" s="11" t="s">
        <v>700</v>
      </c>
      <c r="G1710" s="11" t="s">
        <v>241</v>
      </c>
      <c r="H1710" s="11" t="s">
        <v>117</v>
      </c>
      <c r="I1710" s="11" t="s">
        <v>60</v>
      </c>
      <c r="J1710" s="11" t="s">
        <v>99</v>
      </c>
      <c r="K1710" s="11" t="s">
        <v>54</v>
      </c>
      <c r="L1710" s="11" t="s">
        <v>100</v>
      </c>
      <c r="M1710" s="11" t="s">
        <v>101</v>
      </c>
      <c r="N1710" s="11">
        <v>80</v>
      </c>
      <c r="O1710" s="11">
        <v>2019</v>
      </c>
      <c r="P1710" s="11" t="s">
        <v>112</v>
      </c>
      <c r="Q1710" s="11" t="s">
        <v>112</v>
      </c>
      <c r="R1710" s="11" t="s">
        <v>241</v>
      </c>
      <c r="S1710" s="11" t="s">
        <v>104</v>
      </c>
      <c r="T1710" s="11">
        <v>2281.6</v>
      </c>
      <c r="U1710" s="11" t="str">
        <f>IF(ISERROR(VLOOKUP(I1710,'BACK INFO'!F:F,1,0)),IF(ISERROR(VLOOKUP(I1710,'BACK INFO'!H:H,1,0)),K1710,'BACK INFO'!$H$1),'BACK INFO'!$G$1)</f>
        <v>PAIGE ALYSE STRAUGHAN</v>
      </c>
    </row>
    <row r="1711" spans="1:21" s="11" customFormat="1" x14ac:dyDescent="0.35">
      <c r="A1711" s="11" t="s">
        <v>94</v>
      </c>
      <c r="B1711" s="11">
        <v>2018</v>
      </c>
      <c r="C1711" s="11">
        <v>12</v>
      </c>
      <c r="D1711" s="11" t="s">
        <v>95</v>
      </c>
      <c r="E1711" s="11" t="s">
        <v>96</v>
      </c>
      <c r="F1711" s="11" t="s">
        <v>700</v>
      </c>
      <c r="G1711" s="11" t="s">
        <v>241</v>
      </c>
      <c r="H1711" s="11" t="s">
        <v>117</v>
      </c>
      <c r="I1711" s="11" t="s">
        <v>147</v>
      </c>
      <c r="J1711" s="11" t="s">
        <v>99</v>
      </c>
      <c r="K1711" s="11" t="s">
        <v>75</v>
      </c>
      <c r="L1711" s="11" t="s">
        <v>131</v>
      </c>
      <c r="M1711" s="11" t="s">
        <v>101</v>
      </c>
      <c r="N1711" s="11">
        <v>61</v>
      </c>
      <c r="O1711" s="11">
        <v>2019</v>
      </c>
      <c r="P1711" s="11" t="s">
        <v>112</v>
      </c>
      <c r="Q1711" s="11" t="s">
        <v>112</v>
      </c>
      <c r="R1711" s="11" t="s">
        <v>241</v>
      </c>
      <c r="S1711" s="11" t="s">
        <v>104</v>
      </c>
      <c r="T1711" s="11">
        <v>1921.5</v>
      </c>
      <c r="U1711" s="11" t="str">
        <f>IF(ISERROR(VLOOKUP(I1711,'BACK INFO'!F:F,1,0)),IF(ISERROR(VLOOKUP(I1711,'BACK INFO'!H:H,1,0)),K1711,'BACK INFO'!$H$1),'BACK INFO'!$G$1)</f>
        <v>LAURA BONG</v>
      </c>
    </row>
    <row r="1712" spans="1:21" s="11" customFormat="1" x14ac:dyDescent="0.35">
      <c r="A1712" s="11" t="s">
        <v>94</v>
      </c>
      <c r="B1712" s="11">
        <v>2018</v>
      </c>
      <c r="C1712" s="11">
        <v>12</v>
      </c>
      <c r="D1712" s="11" t="s">
        <v>95</v>
      </c>
      <c r="E1712" s="11" t="s">
        <v>96</v>
      </c>
      <c r="F1712" s="11" t="s">
        <v>700</v>
      </c>
      <c r="G1712" s="11" t="s">
        <v>241</v>
      </c>
      <c r="H1712" s="11" t="s">
        <v>117</v>
      </c>
      <c r="I1712" s="11" t="s">
        <v>289</v>
      </c>
      <c r="J1712" s="11" t="s">
        <v>99</v>
      </c>
      <c r="K1712" s="11" t="s">
        <v>70</v>
      </c>
      <c r="L1712" s="11" t="s">
        <v>157</v>
      </c>
      <c r="M1712" s="11" t="s">
        <v>101</v>
      </c>
      <c r="N1712" s="11">
        <v>16</v>
      </c>
      <c r="O1712" s="11">
        <v>2019</v>
      </c>
      <c r="P1712" s="11" t="s">
        <v>112</v>
      </c>
      <c r="Q1712" s="11" t="s">
        <v>112</v>
      </c>
      <c r="R1712" s="11" t="s">
        <v>241</v>
      </c>
      <c r="S1712" s="11" t="s">
        <v>104</v>
      </c>
      <c r="T1712" s="11">
        <v>544</v>
      </c>
      <c r="U1712" s="11" t="str">
        <f>IF(ISERROR(VLOOKUP(I1712,'BACK INFO'!F:F,1,0)),IF(ISERROR(VLOOKUP(I1712,'BACK INFO'!H:H,1,0)),K1712,'BACK INFO'!$H$1),'BACK INFO'!$G$1)</f>
        <v>JUDITH ANN DEAL</v>
      </c>
    </row>
    <row r="1713" spans="1:21" s="11" customFormat="1" x14ac:dyDescent="0.35">
      <c r="A1713" s="11" t="s">
        <v>94</v>
      </c>
      <c r="B1713" s="11">
        <v>2018</v>
      </c>
      <c r="C1713" s="11">
        <v>12</v>
      </c>
      <c r="D1713" s="11" t="s">
        <v>95</v>
      </c>
      <c r="E1713" s="11" t="s">
        <v>96</v>
      </c>
      <c r="F1713" s="11" t="s">
        <v>700</v>
      </c>
      <c r="G1713" s="11" t="s">
        <v>241</v>
      </c>
      <c r="H1713" s="11" t="s">
        <v>117</v>
      </c>
      <c r="I1713" s="11" t="s">
        <v>148</v>
      </c>
      <c r="J1713" s="11" t="s">
        <v>99</v>
      </c>
      <c r="K1713" s="11" t="s">
        <v>71</v>
      </c>
      <c r="L1713" s="11" t="s">
        <v>149</v>
      </c>
      <c r="M1713" s="11" t="s">
        <v>101</v>
      </c>
      <c r="N1713" s="11">
        <v>16</v>
      </c>
      <c r="O1713" s="11">
        <v>2019</v>
      </c>
      <c r="P1713" s="11" t="s">
        <v>112</v>
      </c>
      <c r="Q1713" s="11" t="s">
        <v>112</v>
      </c>
      <c r="R1713" s="11" t="s">
        <v>241</v>
      </c>
      <c r="S1713" s="11" t="s">
        <v>104</v>
      </c>
      <c r="T1713" s="11">
        <v>511.5</v>
      </c>
      <c r="U1713" s="11" t="str">
        <f>IF(ISERROR(VLOOKUP(I1713,'BACK INFO'!F:F,1,0)),IF(ISERROR(VLOOKUP(I1713,'BACK INFO'!H:H,1,0)),K1713,'BACK INFO'!$H$1),'BACK INFO'!$G$1)</f>
        <v>HOLLY SALES INC.</v>
      </c>
    </row>
    <row r="1714" spans="1:21" s="11" customFormat="1" x14ac:dyDescent="0.35">
      <c r="A1714" s="11" t="s">
        <v>94</v>
      </c>
      <c r="B1714" s="11">
        <v>2018</v>
      </c>
      <c r="C1714" s="11">
        <v>12</v>
      </c>
      <c r="D1714" s="11" t="s">
        <v>95</v>
      </c>
      <c r="E1714" s="11" t="s">
        <v>96</v>
      </c>
      <c r="F1714" s="11" t="s">
        <v>700</v>
      </c>
      <c r="G1714" s="11" t="s">
        <v>241</v>
      </c>
      <c r="H1714" s="11" t="s">
        <v>117</v>
      </c>
      <c r="I1714" s="11" t="s">
        <v>252</v>
      </c>
      <c r="J1714" s="11" t="s">
        <v>99</v>
      </c>
      <c r="K1714" s="11" t="s">
        <v>70</v>
      </c>
      <c r="L1714" s="11" t="s">
        <v>157</v>
      </c>
      <c r="M1714" s="11" t="s">
        <v>101</v>
      </c>
      <c r="N1714" s="11">
        <v>32</v>
      </c>
      <c r="O1714" s="11">
        <v>2019</v>
      </c>
      <c r="P1714" s="11" t="s">
        <v>112</v>
      </c>
      <c r="Q1714" s="11" t="s">
        <v>112</v>
      </c>
      <c r="R1714" s="11" t="s">
        <v>241</v>
      </c>
      <c r="S1714" s="11" t="s">
        <v>104</v>
      </c>
      <c r="T1714" s="11">
        <v>1041</v>
      </c>
      <c r="U1714" s="11" t="str">
        <f>IF(ISERROR(VLOOKUP(I1714,'BACK INFO'!F:F,1,0)),IF(ISERROR(VLOOKUP(I1714,'BACK INFO'!H:H,1,0)),K1714,'BACK INFO'!$H$1),'BACK INFO'!$G$1)</f>
        <v>JUDITH ANN DEAL</v>
      </c>
    </row>
    <row r="1715" spans="1:21" s="11" customFormat="1" x14ac:dyDescent="0.35">
      <c r="A1715" s="11" t="s">
        <v>94</v>
      </c>
      <c r="B1715" s="11">
        <v>2018</v>
      </c>
      <c r="C1715" s="11">
        <v>12</v>
      </c>
      <c r="D1715" s="11" t="s">
        <v>95</v>
      </c>
      <c r="E1715" s="11" t="s">
        <v>96</v>
      </c>
      <c r="F1715" s="11" t="s">
        <v>700</v>
      </c>
      <c r="G1715" s="11" t="s">
        <v>241</v>
      </c>
      <c r="H1715" s="11" t="s">
        <v>117</v>
      </c>
      <c r="I1715" s="11" t="s">
        <v>225</v>
      </c>
      <c r="J1715" s="11" t="s">
        <v>99</v>
      </c>
      <c r="K1715" s="11" t="s">
        <v>70</v>
      </c>
      <c r="L1715" s="11" t="s">
        <v>157</v>
      </c>
      <c r="M1715" s="11" t="s">
        <v>101</v>
      </c>
      <c r="N1715" s="11">
        <v>28</v>
      </c>
      <c r="O1715" s="11">
        <v>2019</v>
      </c>
      <c r="P1715" s="11" t="s">
        <v>112</v>
      </c>
      <c r="Q1715" s="11" t="s">
        <v>112</v>
      </c>
      <c r="R1715" s="11" t="s">
        <v>241</v>
      </c>
      <c r="S1715" s="11" t="s">
        <v>104</v>
      </c>
      <c r="T1715" s="11">
        <v>910</v>
      </c>
      <c r="U1715" s="11" t="str">
        <f>IF(ISERROR(VLOOKUP(I1715,'BACK INFO'!F:F,1,0)),IF(ISERROR(VLOOKUP(I1715,'BACK INFO'!H:H,1,0)),K1715,'BACK INFO'!$H$1),'BACK INFO'!$G$1)</f>
        <v>JUDITH ANN DEAL</v>
      </c>
    </row>
    <row r="1716" spans="1:21" s="11" customFormat="1" x14ac:dyDescent="0.35">
      <c r="A1716" s="11" t="s">
        <v>94</v>
      </c>
      <c r="B1716" s="11">
        <v>2018</v>
      </c>
      <c r="C1716" s="11">
        <v>12</v>
      </c>
      <c r="D1716" s="11" t="s">
        <v>95</v>
      </c>
      <c r="E1716" s="11" t="s">
        <v>96</v>
      </c>
      <c r="F1716" s="11" t="s">
        <v>700</v>
      </c>
      <c r="G1716" s="11" t="s">
        <v>241</v>
      </c>
      <c r="H1716" s="11" t="s">
        <v>117</v>
      </c>
      <c r="I1716" s="11" t="s">
        <v>226</v>
      </c>
      <c r="J1716" s="11" t="s">
        <v>99</v>
      </c>
      <c r="K1716" s="11" t="s">
        <v>71</v>
      </c>
      <c r="L1716" s="11" t="s">
        <v>227</v>
      </c>
      <c r="M1716" s="11" t="s">
        <v>101</v>
      </c>
      <c r="N1716" s="11">
        <v>111</v>
      </c>
      <c r="O1716" s="11">
        <v>2019</v>
      </c>
      <c r="P1716" s="11" t="s">
        <v>112</v>
      </c>
      <c r="Q1716" s="11" t="s">
        <v>112</v>
      </c>
      <c r="R1716" s="11" t="s">
        <v>241</v>
      </c>
      <c r="S1716" s="11" t="s">
        <v>104</v>
      </c>
      <c r="T1716" s="11">
        <v>3121.5599999999977</v>
      </c>
      <c r="U1716" s="11" t="str">
        <f>IF(ISERROR(VLOOKUP(I1716,'BACK INFO'!F:F,1,0)),IF(ISERROR(VLOOKUP(I1716,'BACK INFO'!H:H,1,0)),K1716,'BACK INFO'!$H$1),'BACK INFO'!$G$1)</f>
        <v>HOLLY SALES INC.</v>
      </c>
    </row>
    <row r="1717" spans="1:21" s="11" customFormat="1" x14ac:dyDescent="0.35">
      <c r="A1717" s="11" t="s">
        <v>94</v>
      </c>
      <c r="B1717" s="11">
        <v>2018</v>
      </c>
      <c r="C1717" s="11">
        <v>12</v>
      </c>
      <c r="D1717" s="11" t="s">
        <v>95</v>
      </c>
      <c r="E1717" s="11" t="s">
        <v>96</v>
      </c>
      <c r="F1717" s="11" t="s">
        <v>700</v>
      </c>
      <c r="G1717" s="11" t="s">
        <v>241</v>
      </c>
      <c r="H1717" s="11" t="s">
        <v>117</v>
      </c>
      <c r="I1717" s="11" t="s">
        <v>430</v>
      </c>
      <c r="J1717" s="11" t="s">
        <v>99</v>
      </c>
      <c r="K1717" s="11" t="s">
        <v>67</v>
      </c>
      <c r="L1717" s="11" t="s">
        <v>135</v>
      </c>
      <c r="M1717" s="11" t="s">
        <v>101</v>
      </c>
      <c r="N1717" s="11">
        <v>20</v>
      </c>
      <c r="O1717" s="11">
        <v>2019</v>
      </c>
      <c r="P1717" s="11" t="s">
        <v>112</v>
      </c>
      <c r="Q1717" s="11" t="s">
        <v>112</v>
      </c>
      <c r="R1717" s="11" t="s">
        <v>241</v>
      </c>
      <c r="S1717" s="11" t="s">
        <v>104</v>
      </c>
      <c r="T1717" s="11">
        <v>624</v>
      </c>
      <c r="U1717" s="11" t="str">
        <f>IF(ISERROR(VLOOKUP(I1717,'BACK INFO'!F:F,1,0)),IF(ISERROR(VLOOKUP(I1717,'BACK INFO'!H:H,1,0)),K1717,'BACK INFO'!$H$1),'BACK INFO'!$G$1)</f>
        <v>ANITA M. HOPKINS</v>
      </c>
    </row>
    <row r="1718" spans="1:21" s="11" customFormat="1" x14ac:dyDescent="0.35">
      <c r="A1718" s="11" t="s">
        <v>94</v>
      </c>
      <c r="B1718" s="11">
        <v>2018</v>
      </c>
      <c r="C1718" s="11">
        <v>12</v>
      </c>
      <c r="D1718" s="11" t="s">
        <v>95</v>
      </c>
      <c r="E1718" s="11" t="s">
        <v>96</v>
      </c>
      <c r="F1718" s="11" t="s">
        <v>700</v>
      </c>
      <c r="G1718" s="11" t="s">
        <v>241</v>
      </c>
      <c r="H1718" s="11" t="s">
        <v>117</v>
      </c>
      <c r="I1718" s="11" t="s">
        <v>391</v>
      </c>
      <c r="J1718" s="11" t="s">
        <v>99</v>
      </c>
      <c r="K1718" s="11" t="s">
        <v>75</v>
      </c>
      <c r="L1718" s="11" t="s">
        <v>273</v>
      </c>
      <c r="M1718" s="11" t="s">
        <v>101</v>
      </c>
      <c r="N1718" s="11">
        <v>48</v>
      </c>
      <c r="O1718" s="11">
        <v>2019</v>
      </c>
      <c r="P1718" s="11" t="s">
        <v>112</v>
      </c>
      <c r="Q1718" s="11" t="s">
        <v>112</v>
      </c>
      <c r="R1718" s="11" t="s">
        <v>241</v>
      </c>
      <c r="S1718" s="11" t="s">
        <v>104</v>
      </c>
      <c r="T1718" s="11">
        <v>1486</v>
      </c>
      <c r="U1718" s="11" t="str">
        <f>IF(ISERROR(VLOOKUP(I1718,'BACK INFO'!F:F,1,0)),IF(ISERROR(VLOOKUP(I1718,'BACK INFO'!H:H,1,0)),K1718,'BACK INFO'!$H$1),'BACK INFO'!$G$1)</f>
        <v>LAURA BONG</v>
      </c>
    </row>
    <row r="1719" spans="1:21" s="11" customFormat="1" x14ac:dyDescent="0.35">
      <c r="A1719" s="11" t="s">
        <v>94</v>
      </c>
      <c r="B1719" s="11">
        <v>2018</v>
      </c>
      <c r="C1719" s="11">
        <v>12</v>
      </c>
      <c r="D1719" s="11" t="s">
        <v>95</v>
      </c>
      <c r="E1719" s="11" t="s">
        <v>96</v>
      </c>
      <c r="F1719" s="11" t="s">
        <v>700</v>
      </c>
      <c r="G1719" s="11" t="s">
        <v>241</v>
      </c>
      <c r="H1719" s="11" t="s">
        <v>117</v>
      </c>
      <c r="I1719" s="11" t="s">
        <v>484</v>
      </c>
      <c r="J1719" s="11" t="s">
        <v>99</v>
      </c>
      <c r="K1719" s="11" t="s">
        <v>72</v>
      </c>
      <c r="L1719" s="11" t="s">
        <v>364</v>
      </c>
      <c r="M1719" s="11" t="s">
        <v>101</v>
      </c>
      <c r="N1719" s="11">
        <v>23</v>
      </c>
      <c r="O1719" s="11">
        <v>2019</v>
      </c>
      <c r="P1719" s="11" t="s">
        <v>112</v>
      </c>
      <c r="Q1719" s="11" t="s">
        <v>112</v>
      </c>
      <c r="R1719" s="11" t="s">
        <v>241</v>
      </c>
      <c r="S1719" s="11" t="s">
        <v>104</v>
      </c>
      <c r="T1719" s="11">
        <v>740</v>
      </c>
      <c r="U1719" s="11" t="str">
        <f>IF(ISERROR(VLOOKUP(I1719,'BACK INFO'!F:F,1,0)),IF(ISERROR(VLOOKUP(I1719,'BACK INFO'!H:H,1,0)),K1719,'BACK INFO'!$H$1),'BACK INFO'!$G$1)</f>
        <v>BILL MILLER AND COMPANY</v>
      </c>
    </row>
    <row r="1720" spans="1:21" s="11" customFormat="1" x14ac:dyDescent="0.35">
      <c r="A1720" s="11" t="s">
        <v>94</v>
      </c>
      <c r="B1720" s="11">
        <v>2018</v>
      </c>
      <c r="C1720" s="11">
        <v>12</v>
      </c>
      <c r="D1720" s="11" t="s">
        <v>95</v>
      </c>
      <c r="E1720" s="11" t="s">
        <v>96</v>
      </c>
      <c r="F1720" s="11" t="s">
        <v>700</v>
      </c>
      <c r="G1720" s="11" t="s">
        <v>241</v>
      </c>
      <c r="H1720" s="11" t="s">
        <v>117</v>
      </c>
      <c r="I1720" s="11" t="s">
        <v>333</v>
      </c>
      <c r="J1720" s="11" t="s">
        <v>99</v>
      </c>
      <c r="K1720" s="11" t="s">
        <v>245</v>
      </c>
      <c r="L1720" s="11" t="s">
        <v>246</v>
      </c>
      <c r="M1720" s="11" t="s">
        <v>246</v>
      </c>
      <c r="N1720" s="11">
        <v>119</v>
      </c>
      <c r="O1720" s="11">
        <v>2019</v>
      </c>
      <c r="P1720" s="11" t="s">
        <v>112</v>
      </c>
      <c r="Q1720" s="11" t="s">
        <v>112</v>
      </c>
      <c r="R1720" s="11" t="s">
        <v>241</v>
      </c>
      <c r="S1720" s="11" t="s">
        <v>104</v>
      </c>
      <c r="T1720" s="11">
        <v>3757</v>
      </c>
      <c r="U1720" s="11" t="str">
        <f>IF(ISERROR(VLOOKUP(I1720,'BACK INFO'!F:F,1,0)),IF(ISERROR(VLOOKUP(I1720,'BACK INFO'!H:H,1,0)),K1720,'BACK INFO'!$H$1),'BACK INFO'!$G$1)</f>
        <v>JULIUS ORTIZ MALDONADO</v>
      </c>
    </row>
    <row r="1721" spans="1:21" s="11" customFormat="1" x14ac:dyDescent="0.35">
      <c r="A1721" s="11" t="s">
        <v>94</v>
      </c>
      <c r="B1721" s="11">
        <v>2018</v>
      </c>
      <c r="C1721" s="11">
        <v>12</v>
      </c>
      <c r="D1721" s="11" t="s">
        <v>95</v>
      </c>
      <c r="E1721" s="11" t="s">
        <v>96</v>
      </c>
      <c r="F1721" s="11" t="s">
        <v>700</v>
      </c>
      <c r="G1721" s="11" t="s">
        <v>241</v>
      </c>
      <c r="H1721" s="11" t="s">
        <v>117</v>
      </c>
      <c r="I1721" s="11" t="s">
        <v>485</v>
      </c>
      <c r="J1721" s="11" t="s">
        <v>99</v>
      </c>
      <c r="K1721" s="11" t="s">
        <v>76</v>
      </c>
      <c r="L1721" s="11" t="s">
        <v>127</v>
      </c>
      <c r="M1721" s="11" t="s">
        <v>101</v>
      </c>
      <c r="N1721" s="11">
        <v>20</v>
      </c>
      <c r="O1721" s="11">
        <v>2019</v>
      </c>
      <c r="P1721" s="11" t="s">
        <v>112</v>
      </c>
      <c r="Q1721" s="11" t="s">
        <v>112</v>
      </c>
      <c r="R1721" s="11" t="s">
        <v>241</v>
      </c>
      <c r="S1721" s="11" t="s">
        <v>104</v>
      </c>
      <c r="T1721" s="11">
        <v>675</v>
      </c>
      <c r="U1721" s="11" t="str">
        <f>IF(ISERROR(VLOOKUP(I1721,'BACK INFO'!F:F,1,0)),IF(ISERROR(VLOOKUP(I1721,'BACK INFO'!H:H,1,0)),K1721,'BACK INFO'!$H$1),'BACK INFO'!$G$1)</f>
        <v>MIE MANNICHE</v>
      </c>
    </row>
    <row r="1722" spans="1:21" s="11" customFormat="1" x14ac:dyDescent="0.35">
      <c r="A1722" s="11" t="s">
        <v>94</v>
      </c>
      <c r="B1722" s="11">
        <v>2018</v>
      </c>
      <c r="C1722" s="11">
        <v>12</v>
      </c>
      <c r="D1722" s="11" t="s">
        <v>95</v>
      </c>
      <c r="E1722" s="11" t="s">
        <v>96</v>
      </c>
      <c r="F1722" s="11" t="s">
        <v>700</v>
      </c>
      <c r="G1722" s="11" t="s">
        <v>241</v>
      </c>
      <c r="H1722" s="11" t="s">
        <v>117</v>
      </c>
      <c r="I1722" s="11" t="s">
        <v>486</v>
      </c>
      <c r="J1722" s="11" t="s">
        <v>99</v>
      </c>
      <c r="K1722" s="11" t="s">
        <v>75</v>
      </c>
      <c r="L1722" s="11" t="s">
        <v>131</v>
      </c>
      <c r="M1722" s="11" t="s">
        <v>101</v>
      </c>
      <c r="N1722" s="11">
        <v>14</v>
      </c>
      <c r="O1722" s="11">
        <v>2019</v>
      </c>
      <c r="P1722" s="11" t="s">
        <v>112</v>
      </c>
      <c r="Q1722" s="11" t="s">
        <v>112</v>
      </c>
      <c r="R1722" s="11" t="s">
        <v>241</v>
      </c>
      <c r="S1722" s="11" t="s">
        <v>104</v>
      </c>
      <c r="T1722" s="11">
        <v>466</v>
      </c>
      <c r="U1722" s="11" t="str">
        <f>IF(ISERROR(VLOOKUP(I1722,'BACK INFO'!F:F,1,0)),IF(ISERROR(VLOOKUP(I1722,'BACK INFO'!H:H,1,0)),K1722,'BACK INFO'!$H$1),'BACK INFO'!$G$1)</f>
        <v>LAURA BONG</v>
      </c>
    </row>
    <row r="1723" spans="1:21" s="11" customFormat="1" x14ac:dyDescent="0.35">
      <c r="A1723" s="11" t="s">
        <v>94</v>
      </c>
      <c r="B1723" s="11">
        <v>2018</v>
      </c>
      <c r="C1723" s="11">
        <v>12</v>
      </c>
      <c r="D1723" s="11" t="s">
        <v>95</v>
      </c>
      <c r="E1723" s="11" t="s">
        <v>96</v>
      </c>
      <c r="F1723" s="11" t="s">
        <v>700</v>
      </c>
      <c r="G1723" s="11" t="s">
        <v>241</v>
      </c>
      <c r="H1723" s="11" t="s">
        <v>117</v>
      </c>
      <c r="I1723" s="11" t="s">
        <v>479</v>
      </c>
      <c r="J1723" s="11" t="s">
        <v>99</v>
      </c>
      <c r="K1723" s="11" t="s">
        <v>71</v>
      </c>
      <c r="L1723" s="11" t="s">
        <v>149</v>
      </c>
      <c r="M1723" s="11" t="s">
        <v>101</v>
      </c>
      <c r="N1723" s="11">
        <v>35</v>
      </c>
      <c r="O1723" s="11">
        <v>2019</v>
      </c>
      <c r="P1723" s="11" t="s">
        <v>112</v>
      </c>
      <c r="Q1723" s="11" t="s">
        <v>112</v>
      </c>
      <c r="R1723" s="11" t="s">
        <v>241</v>
      </c>
      <c r="S1723" s="11" t="s">
        <v>104</v>
      </c>
      <c r="T1723" s="11">
        <v>1124</v>
      </c>
      <c r="U1723" s="11" t="str">
        <f>IF(ISERROR(VLOOKUP(I1723,'BACK INFO'!F:F,1,0)),IF(ISERROR(VLOOKUP(I1723,'BACK INFO'!H:H,1,0)),K1723,'BACK INFO'!$H$1),'BACK INFO'!$G$1)</f>
        <v>HOLLY SALES INC.</v>
      </c>
    </row>
    <row r="1724" spans="1:21" s="11" customFormat="1" x14ac:dyDescent="0.35">
      <c r="A1724" s="11" t="s">
        <v>94</v>
      </c>
      <c r="B1724" s="11">
        <v>2018</v>
      </c>
      <c r="C1724" s="11">
        <v>12</v>
      </c>
      <c r="D1724" s="11" t="s">
        <v>95</v>
      </c>
      <c r="E1724" s="11" t="s">
        <v>96</v>
      </c>
      <c r="F1724" s="11" t="s">
        <v>700</v>
      </c>
      <c r="G1724" s="11" t="s">
        <v>241</v>
      </c>
      <c r="H1724" s="11" t="s">
        <v>117</v>
      </c>
      <c r="I1724" s="11" t="s">
        <v>385</v>
      </c>
      <c r="J1724" s="11" t="s">
        <v>99</v>
      </c>
      <c r="K1724" s="11" t="s">
        <v>72</v>
      </c>
      <c r="L1724" s="11" t="s">
        <v>178</v>
      </c>
      <c r="M1724" s="11" t="s">
        <v>101</v>
      </c>
      <c r="N1724" s="11">
        <v>2</v>
      </c>
      <c r="O1724" s="11">
        <v>2019</v>
      </c>
      <c r="P1724" s="11" t="s">
        <v>112</v>
      </c>
      <c r="Q1724" s="11" t="s">
        <v>112</v>
      </c>
      <c r="R1724" s="11" t="s">
        <v>241</v>
      </c>
      <c r="S1724" s="11" t="s">
        <v>104</v>
      </c>
      <c r="T1724" s="11">
        <v>62</v>
      </c>
      <c r="U1724" s="11" t="str">
        <f>IF(ISERROR(VLOOKUP(I1724,'BACK INFO'!F:F,1,0)),IF(ISERROR(VLOOKUP(I1724,'BACK INFO'!H:H,1,0)),K1724,'BACK INFO'!$H$1),'BACK INFO'!$G$1)</f>
        <v>BILL MILLER AND COMPANY</v>
      </c>
    </row>
    <row r="1725" spans="1:21" s="11" customFormat="1" x14ac:dyDescent="0.35">
      <c r="A1725" s="11" t="s">
        <v>94</v>
      </c>
      <c r="B1725" s="11">
        <v>2018</v>
      </c>
      <c r="C1725" s="11">
        <v>12</v>
      </c>
      <c r="D1725" s="11" t="s">
        <v>95</v>
      </c>
      <c r="E1725" s="11" t="s">
        <v>96</v>
      </c>
      <c r="F1725" s="11" t="s">
        <v>700</v>
      </c>
      <c r="G1725" s="11" t="s">
        <v>241</v>
      </c>
      <c r="H1725" s="11" t="s">
        <v>117</v>
      </c>
      <c r="I1725" s="11" t="s">
        <v>441</v>
      </c>
      <c r="J1725" s="11" t="s">
        <v>99</v>
      </c>
      <c r="K1725" s="11" t="s">
        <v>75</v>
      </c>
      <c r="L1725" s="11" t="s">
        <v>273</v>
      </c>
      <c r="M1725" s="11" t="s">
        <v>101</v>
      </c>
      <c r="N1725" s="11">
        <v>48</v>
      </c>
      <c r="O1725" s="11">
        <v>2019</v>
      </c>
      <c r="P1725" s="11" t="s">
        <v>112</v>
      </c>
      <c r="Q1725" s="11" t="s">
        <v>112</v>
      </c>
      <c r="R1725" s="11" t="s">
        <v>241</v>
      </c>
      <c r="S1725" s="11" t="s">
        <v>104</v>
      </c>
      <c r="T1725" s="11">
        <v>1521</v>
      </c>
      <c r="U1725" s="11" t="str">
        <f>IF(ISERROR(VLOOKUP(I1725,'BACK INFO'!F:F,1,0)),IF(ISERROR(VLOOKUP(I1725,'BACK INFO'!H:H,1,0)),K1725,'BACK INFO'!$H$1),'BACK INFO'!$G$1)</f>
        <v>LAURA BONG</v>
      </c>
    </row>
    <row r="1726" spans="1:21" s="11" customFormat="1" x14ac:dyDescent="0.35">
      <c r="A1726" s="11" t="s">
        <v>94</v>
      </c>
      <c r="B1726" s="11">
        <v>2018</v>
      </c>
      <c r="C1726" s="11">
        <v>12</v>
      </c>
      <c r="D1726" s="11" t="s">
        <v>95</v>
      </c>
      <c r="E1726" s="11" t="s">
        <v>96</v>
      </c>
      <c r="F1726" s="11" t="s">
        <v>700</v>
      </c>
      <c r="G1726" s="11" t="s">
        <v>241</v>
      </c>
      <c r="H1726" s="11" t="s">
        <v>117</v>
      </c>
      <c r="I1726" s="11" t="s">
        <v>487</v>
      </c>
      <c r="J1726" s="11" t="s">
        <v>99</v>
      </c>
      <c r="K1726" s="11" t="s">
        <v>72</v>
      </c>
      <c r="L1726" s="11" t="s">
        <v>364</v>
      </c>
      <c r="M1726" s="11" t="s">
        <v>101</v>
      </c>
      <c r="N1726" s="11">
        <v>44</v>
      </c>
      <c r="O1726" s="11">
        <v>2019</v>
      </c>
      <c r="P1726" s="11" t="s">
        <v>112</v>
      </c>
      <c r="Q1726" s="11" t="s">
        <v>112</v>
      </c>
      <c r="R1726" s="11" t="s">
        <v>241</v>
      </c>
      <c r="S1726" s="11" t="s">
        <v>104</v>
      </c>
      <c r="T1726" s="11">
        <v>1388</v>
      </c>
      <c r="U1726" s="11" t="str">
        <f>IF(ISERROR(VLOOKUP(I1726,'BACK INFO'!F:F,1,0)),IF(ISERROR(VLOOKUP(I1726,'BACK INFO'!H:H,1,0)),K1726,'BACK INFO'!$H$1),'BACK INFO'!$G$1)</f>
        <v>BILL MILLER AND COMPANY</v>
      </c>
    </row>
    <row r="1727" spans="1:21" s="11" customFormat="1" x14ac:dyDescent="0.35">
      <c r="A1727" s="11" t="s">
        <v>94</v>
      </c>
      <c r="B1727" s="11">
        <v>2018</v>
      </c>
      <c r="C1727" s="11">
        <v>12</v>
      </c>
      <c r="D1727" s="11" t="s">
        <v>95</v>
      </c>
      <c r="E1727" s="11" t="s">
        <v>96</v>
      </c>
      <c r="F1727" s="11" t="s">
        <v>700</v>
      </c>
      <c r="G1727" s="11" t="s">
        <v>241</v>
      </c>
      <c r="H1727" s="11" t="s">
        <v>151</v>
      </c>
      <c r="I1727" s="11" t="s">
        <v>442</v>
      </c>
      <c r="J1727" s="11" t="s">
        <v>99</v>
      </c>
      <c r="K1727" s="11" t="s">
        <v>75</v>
      </c>
      <c r="L1727" s="11" t="s">
        <v>131</v>
      </c>
      <c r="M1727" s="11" t="s">
        <v>101</v>
      </c>
      <c r="N1727" s="11">
        <v>3</v>
      </c>
      <c r="O1727" s="11">
        <v>2019</v>
      </c>
      <c r="P1727" s="11" t="s">
        <v>112</v>
      </c>
      <c r="Q1727" s="11" t="s">
        <v>112</v>
      </c>
      <c r="R1727" s="11" t="s">
        <v>241</v>
      </c>
      <c r="S1727" s="11" t="s">
        <v>104</v>
      </c>
      <c r="T1727" s="11">
        <v>73.5</v>
      </c>
      <c r="U1727" s="11" t="str">
        <f>IF(ISERROR(VLOOKUP(I1727,'BACK INFO'!F:F,1,0)),IF(ISERROR(VLOOKUP(I1727,'BACK INFO'!H:H,1,0)),K1727,'BACK INFO'!$H$1),'BACK INFO'!$G$1)</f>
        <v>LAURA BONG</v>
      </c>
    </row>
    <row r="1728" spans="1:21" s="11" customFormat="1" x14ac:dyDescent="0.35">
      <c r="A1728" s="11" t="s">
        <v>94</v>
      </c>
      <c r="B1728" s="11">
        <v>2018</v>
      </c>
      <c r="C1728" s="11">
        <v>12</v>
      </c>
      <c r="D1728" s="11" t="s">
        <v>95</v>
      </c>
      <c r="E1728" s="11" t="s">
        <v>96</v>
      </c>
      <c r="F1728" s="11" t="s">
        <v>700</v>
      </c>
      <c r="G1728" s="11" t="s">
        <v>241</v>
      </c>
      <c r="H1728" s="11" t="s">
        <v>151</v>
      </c>
      <c r="I1728" s="11" t="s">
        <v>443</v>
      </c>
      <c r="J1728" s="11" t="s">
        <v>99</v>
      </c>
      <c r="K1728" s="11" t="s">
        <v>72</v>
      </c>
      <c r="L1728" s="11" t="s">
        <v>364</v>
      </c>
      <c r="M1728" s="11" t="s">
        <v>101</v>
      </c>
      <c r="N1728" s="11">
        <v>23</v>
      </c>
      <c r="O1728" s="11">
        <v>2019</v>
      </c>
      <c r="P1728" s="11" t="s">
        <v>112</v>
      </c>
      <c r="Q1728" s="11" t="s">
        <v>112</v>
      </c>
      <c r="R1728" s="11" t="s">
        <v>241</v>
      </c>
      <c r="S1728" s="11" t="s">
        <v>104</v>
      </c>
      <c r="T1728" s="11">
        <v>633.5</v>
      </c>
      <c r="U1728" s="11" t="str">
        <f>IF(ISERROR(VLOOKUP(I1728,'BACK INFO'!F:F,1,0)),IF(ISERROR(VLOOKUP(I1728,'BACK INFO'!H:H,1,0)),K1728,'BACK INFO'!$H$1),'BACK INFO'!$G$1)</f>
        <v>BILL MILLER AND COMPANY</v>
      </c>
    </row>
    <row r="1729" spans="1:21" s="11" customFormat="1" x14ac:dyDescent="0.35">
      <c r="A1729" s="11" t="s">
        <v>94</v>
      </c>
      <c r="B1729" s="11">
        <v>2018</v>
      </c>
      <c r="C1729" s="11">
        <v>12</v>
      </c>
      <c r="D1729" s="11" t="s">
        <v>95</v>
      </c>
      <c r="E1729" s="11" t="s">
        <v>96</v>
      </c>
      <c r="F1729" s="11" t="s">
        <v>700</v>
      </c>
      <c r="G1729" s="11" t="s">
        <v>241</v>
      </c>
      <c r="H1729" s="11" t="s">
        <v>151</v>
      </c>
      <c r="I1729" s="11" t="s">
        <v>686</v>
      </c>
      <c r="J1729" s="11" t="s">
        <v>99</v>
      </c>
      <c r="K1729" s="11" t="s">
        <v>54</v>
      </c>
      <c r="L1729" s="11" t="s">
        <v>100</v>
      </c>
      <c r="M1729" s="11" t="s">
        <v>101</v>
      </c>
      <c r="N1729" s="11">
        <v>26</v>
      </c>
      <c r="O1729" s="11">
        <v>2019</v>
      </c>
      <c r="P1729" s="11" t="s">
        <v>112</v>
      </c>
      <c r="Q1729" s="11" t="s">
        <v>112</v>
      </c>
      <c r="R1729" s="11" t="s">
        <v>241</v>
      </c>
      <c r="S1729" s="11" t="s">
        <v>104</v>
      </c>
      <c r="T1729" s="11">
        <v>826.6800000000004</v>
      </c>
      <c r="U1729" s="11" t="str">
        <f>IF(ISERROR(VLOOKUP(I1729,'BACK INFO'!F:F,1,0)),IF(ISERROR(VLOOKUP(I1729,'BACK INFO'!H:H,1,0)),K1729,'BACK INFO'!$H$1),'BACK INFO'!$G$1)</f>
        <v>PAIGE ALYSE STRAUGHAN</v>
      </c>
    </row>
    <row r="1730" spans="1:21" s="11" customFormat="1" x14ac:dyDescent="0.35">
      <c r="A1730" s="11" t="s">
        <v>94</v>
      </c>
      <c r="B1730" s="11">
        <v>2018</v>
      </c>
      <c r="C1730" s="11">
        <v>12</v>
      </c>
      <c r="D1730" s="11" t="s">
        <v>95</v>
      </c>
      <c r="E1730" s="11" t="s">
        <v>96</v>
      </c>
      <c r="F1730" s="11" t="s">
        <v>700</v>
      </c>
      <c r="G1730" s="11" t="s">
        <v>241</v>
      </c>
      <c r="H1730" s="11" t="s">
        <v>151</v>
      </c>
      <c r="I1730" s="11" t="s">
        <v>449</v>
      </c>
      <c r="J1730" s="11" t="s">
        <v>99</v>
      </c>
      <c r="K1730" s="11" t="s">
        <v>75</v>
      </c>
      <c r="L1730" s="11" t="s">
        <v>450</v>
      </c>
      <c r="M1730" s="11" t="s">
        <v>101</v>
      </c>
      <c r="N1730" s="11">
        <v>7</v>
      </c>
      <c r="O1730" s="11">
        <v>2019</v>
      </c>
      <c r="P1730" s="11" t="s">
        <v>112</v>
      </c>
      <c r="Q1730" s="11" t="s">
        <v>112</v>
      </c>
      <c r="R1730" s="11" t="s">
        <v>241</v>
      </c>
      <c r="S1730" s="11" t="s">
        <v>104</v>
      </c>
      <c r="T1730" s="11">
        <v>241.5</v>
      </c>
      <c r="U1730" s="11" t="str">
        <f>IF(ISERROR(VLOOKUP(I1730,'BACK INFO'!F:F,1,0)),IF(ISERROR(VLOOKUP(I1730,'BACK INFO'!H:H,1,0)),K1730,'BACK INFO'!$H$1),'BACK INFO'!$G$1)</f>
        <v>LAURA BONG</v>
      </c>
    </row>
    <row r="1731" spans="1:21" s="11" customFormat="1" x14ac:dyDescent="0.35">
      <c r="A1731" s="11" t="s">
        <v>94</v>
      </c>
      <c r="B1731" s="11">
        <v>2018</v>
      </c>
      <c r="C1731" s="11">
        <v>12</v>
      </c>
      <c r="D1731" s="11" t="s">
        <v>95</v>
      </c>
      <c r="E1731" s="11" t="s">
        <v>96</v>
      </c>
      <c r="F1731" s="11" t="s">
        <v>700</v>
      </c>
      <c r="G1731" s="11" t="s">
        <v>241</v>
      </c>
      <c r="H1731" s="11" t="s">
        <v>151</v>
      </c>
      <c r="I1731" s="11" t="s">
        <v>123</v>
      </c>
      <c r="J1731" s="11" t="s">
        <v>99</v>
      </c>
      <c r="K1731" s="11" t="s">
        <v>68</v>
      </c>
      <c r="L1731" s="11" t="s">
        <v>129</v>
      </c>
      <c r="M1731" s="11" t="s">
        <v>122</v>
      </c>
      <c r="N1731" s="11">
        <v>1</v>
      </c>
      <c r="O1731" s="11">
        <v>2019</v>
      </c>
      <c r="P1731" s="11" t="s">
        <v>112</v>
      </c>
      <c r="Q1731" s="11" t="s">
        <v>112</v>
      </c>
      <c r="R1731" s="11" t="s">
        <v>241</v>
      </c>
      <c r="S1731" s="11" t="s">
        <v>104</v>
      </c>
      <c r="T1731" s="11">
        <v>35</v>
      </c>
      <c r="U1731" s="11" t="str">
        <f>IF(ISERROR(VLOOKUP(I1731,'BACK INFO'!F:F,1,0)),IF(ISERROR(VLOOKUP(I1731,'BACK INFO'!H:H,1,0)),K1731,'BACK INFO'!$H$1),'BACK INFO'!$G$1)</f>
        <v>STEPHANIE VITALI</v>
      </c>
    </row>
    <row r="1732" spans="1:21" s="11" customFormat="1" x14ac:dyDescent="0.35">
      <c r="A1732" s="11" t="s">
        <v>94</v>
      </c>
      <c r="B1732" s="11">
        <v>2018</v>
      </c>
      <c r="C1732" s="11">
        <v>12</v>
      </c>
      <c r="D1732" s="11" t="s">
        <v>95</v>
      </c>
      <c r="E1732" s="11" t="s">
        <v>96</v>
      </c>
      <c r="F1732" s="11" t="s">
        <v>700</v>
      </c>
      <c r="G1732" s="11" t="s">
        <v>241</v>
      </c>
      <c r="H1732" s="11" t="s">
        <v>151</v>
      </c>
      <c r="I1732" s="11" t="s">
        <v>123</v>
      </c>
      <c r="J1732" s="11" t="s">
        <v>99</v>
      </c>
      <c r="K1732" s="11" t="s">
        <v>68</v>
      </c>
      <c r="L1732" s="11" t="s">
        <v>285</v>
      </c>
      <c r="M1732" s="11" t="s">
        <v>101</v>
      </c>
      <c r="N1732" s="11">
        <v>4</v>
      </c>
      <c r="O1732" s="11">
        <v>2019</v>
      </c>
      <c r="P1732" s="11" t="s">
        <v>112</v>
      </c>
      <c r="Q1732" s="11" t="s">
        <v>112</v>
      </c>
      <c r="R1732" s="11" t="s">
        <v>241</v>
      </c>
      <c r="S1732" s="11" t="s">
        <v>104</v>
      </c>
      <c r="T1732" s="11">
        <v>140</v>
      </c>
      <c r="U1732" s="11" t="str">
        <f>IF(ISERROR(VLOOKUP(I1732,'BACK INFO'!F:F,1,0)),IF(ISERROR(VLOOKUP(I1732,'BACK INFO'!H:H,1,0)),K1732,'BACK INFO'!$H$1),'BACK INFO'!$G$1)</f>
        <v>STEPHANIE VITALI</v>
      </c>
    </row>
    <row r="1733" spans="1:21" s="11" customFormat="1" x14ac:dyDescent="0.35">
      <c r="A1733" s="11" t="s">
        <v>94</v>
      </c>
      <c r="B1733" s="11">
        <v>2018</v>
      </c>
      <c r="C1733" s="11">
        <v>12</v>
      </c>
      <c r="D1733" s="11" t="s">
        <v>95</v>
      </c>
      <c r="E1733" s="11" t="s">
        <v>96</v>
      </c>
      <c r="F1733" s="11" t="s">
        <v>700</v>
      </c>
      <c r="G1733" s="11" t="s">
        <v>241</v>
      </c>
      <c r="H1733" s="11" t="s">
        <v>151</v>
      </c>
      <c r="I1733" s="11" t="s">
        <v>454</v>
      </c>
      <c r="J1733" s="11" t="s">
        <v>99</v>
      </c>
      <c r="K1733" s="11" t="s">
        <v>75</v>
      </c>
      <c r="L1733" s="11" t="s">
        <v>455</v>
      </c>
      <c r="M1733" s="11" t="s">
        <v>101</v>
      </c>
      <c r="N1733" s="11">
        <v>3</v>
      </c>
      <c r="O1733" s="11">
        <v>2019</v>
      </c>
      <c r="P1733" s="11" t="s">
        <v>112</v>
      </c>
      <c r="Q1733" s="11" t="s">
        <v>112</v>
      </c>
      <c r="R1733" s="11" t="s">
        <v>241</v>
      </c>
      <c r="S1733" s="11" t="s">
        <v>104</v>
      </c>
      <c r="T1733" s="11">
        <v>75</v>
      </c>
      <c r="U1733" s="11" t="str">
        <f>IF(ISERROR(VLOOKUP(I1733,'BACK INFO'!F:F,1,0)),IF(ISERROR(VLOOKUP(I1733,'BACK INFO'!H:H,1,0)),K1733,'BACK INFO'!$H$1),'BACK INFO'!$G$1)</f>
        <v>LAURA BONG</v>
      </c>
    </row>
    <row r="1734" spans="1:21" s="11" customFormat="1" x14ac:dyDescent="0.35">
      <c r="A1734" s="11" t="s">
        <v>94</v>
      </c>
      <c r="B1734" s="11">
        <v>2018</v>
      </c>
      <c r="C1734" s="11">
        <v>12</v>
      </c>
      <c r="D1734" s="11" t="s">
        <v>95</v>
      </c>
      <c r="E1734" s="11" t="s">
        <v>96</v>
      </c>
      <c r="F1734" s="11" t="s">
        <v>700</v>
      </c>
      <c r="G1734" s="11" t="s">
        <v>241</v>
      </c>
      <c r="H1734" s="11" t="s">
        <v>151</v>
      </c>
      <c r="I1734" s="11" t="s">
        <v>289</v>
      </c>
      <c r="J1734" s="11" t="s">
        <v>99</v>
      </c>
      <c r="K1734" s="11" t="s">
        <v>70</v>
      </c>
      <c r="L1734" s="11" t="s">
        <v>157</v>
      </c>
      <c r="M1734" s="11" t="s">
        <v>101</v>
      </c>
      <c r="N1734" s="11">
        <v>14</v>
      </c>
      <c r="O1734" s="11">
        <v>2019</v>
      </c>
      <c r="P1734" s="11" t="s">
        <v>112</v>
      </c>
      <c r="Q1734" s="11" t="s">
        <v>112</v>
      </c>
      <c r="R1734" s="11" t="s">
        <v>241</v>
      </c>
      <c r="S1734" s="11" t="s">
        <v>104</v>
      </c>
      <c r="T1734" s="11">
        <v>483</v>
      </c>
      <c r="U1734" s="11" t="str">
        <f>IF(ISERROR(VLOOKUP(I1734,'BACK INFO'!F:F,1,0)),IF(ISERROR(VLOOKUP(I1734,'BACK INFO'!H:H,1,0)),K1734,'BACK INFO'!$H$1),'BACK INFO'!$G$1)</f>
        <v>JUDITH ANN DEAL</v>
      </c>
    </row>
    <row r="1735" spans="1:21" s="11" customFormat="1" x14ac:dyDescent="0.35">
      <c r="A1735" s="11" t="s">
        <v>94</v>
      </c>
      <c r="B1735" s="11">
        <v>2018</v>
      </c>
      <c r="C1735" s="11">
        <v>12</v>
      </c>
      <c r="D1735" s="11" t="s">
        <v>95</v>
      </c>
      <c r="E1735" s="11" t="s">
        <v>96</v>
      </c>
      <c r="F1735" s="11" t="s">
        <v>700</v>
      </c>
      <c r="G1735" s="11" t="s">
        <v>241</v>
      </c>
      <c r="H1735" s="11" t="s">
        <v>151</v>
      </c>
      <c r="I1735" s="11" t="s">
        <v>324</v>
      </c>
      <c r="J1735" s="11" t="s">
        <v>120</v>
      </c>
      <c r="K1735" s="11" t="s">
        <v>66</v>
      </c>
      <c r="L1735" s="11" t="s">
        <v>121</v>
      </c>
      <c r="M1735" s="11" t="s">
        <v>122</v>
      </c>
      <c r="N1735" s="11">
        <v>22</v>
      </c>
      <c r="O1735" s="11">
        <v>2019</v>
      </c>
      <c r="P1735" s="11" t="s">
        <v>112</v>
      </c>
      <c r="Q1735" s="11" t="s">
        <v>112</v>
      </c>
      <c r="R1735" s="11" t="s">
        <v>241</v>
      </c>
      <c r="S1735" s="11" t="s">
        <v>104</v>
      </c>
      <c r="T1735" s="11">
        <v>725.85966713102141</v>
      </c>
      <c r="U1735" s="11" t="str">
        <f>IF(ISERROR(VLOOKUP(I1735,'BACK INFO'!F:F,1,0)),IF(ISERROR(VLOOKUP(I1735,'BACK INFO'!H:H,1,0)),K1735,'BACK INFO'!$H$1),'BACK INFO'!$G$1)</f>
        <v>SHOUTOUTAGENCY</v>
      </c>
    </row>
    <row r="1736" spans="1:21" s="11" customFormat="1" x14ac:dyDescent="0.35">
      <c r="A1736" s="11" t="s">
        <v>94</v>
      </c>
      <c r="B1736" s="11">
        <v>2018</v>
      </c>
      <c r="C1736" s="11">
        <v>12</v>
      </c>
      <c r="D1736" s="11" t="s">
        <v>95</v>
      </c>
      <c r="E1736" s="11" t="s">
        <v>96</v>
      </c>
      <c r="F1736" s="11" t="s">
        <v>700</v>
      </c>
      <c r="G1736" s="11" t="s">
        <v>241</v>
      </c>
      <c r="H1736" s="11" t="s">
        <v>151</v>
      </c>
      <c r="I1736" s="11" t="s">
        <v>391</v>
      </c>
      <c r="J1736" s="11" t="s">
        <v>99</v>
      </c>
      <c r="K1736" s="11" t="s">
        <v>75</v>
      </c>
      <c r="L1736" s="11" t="s">
        <v>273</v>
      </c>
      <c r="M1736" s="11" t="s">
        <v>101</v>
      </c>
      <c r="N1736" s="11">
        <v>7</v>
      </c>
      <c r="O1736" s="11">
        <v>2019</v>
      </c>
      <c r="P1736" s="11" t="s">
        <v>112</v>
      </c>
      <c r="Q1736" s="11" t="s">
        <v>112</v>
      </c>
      <c r="R1736" s="11" t="s">
        <v>241</v>
      </c>
      <c r="S1736" s="11" t="s">
        <v>104</v>
      </c>
      <c r="T1736" s="11">
        <v>175</v>
      </c>
      <c r="U1736" s="11" t="str">
        <f>IF(ISERROR(VLOOKUP(I1736,'BACK INFO'!F:F,1,0)),IF(ISERROR(VLOOKUP(I1736,'BACK INFO'!H:H,1,0)),K1736,'BACK INFO'!$H$1),'BACK INFO'!$G$1)</f>
        <v>LAURA BONG</v>
      </c>
    </row>
    <row r="1737" spans="1:21" s="11" customFormat="1" x14ac:dyDescent="0.35">
      <c r="A1737" s="11" t="s">
        <v>94</v>
      </c>
      <c r="B1737" s="11">
        <v>2018</v>
      </c>
      <c r="C1737" s="11">
        <v>12</v>
      </c>
      <c r="D1737" s="11" t="s">
        <v>95</v>
      </c>
      <c r="E1737" s="11" t="s">
        <v>96</v>
      </c>
      <c r="F1737" s="11" t="s">
        <v>700</v>
      </c>
      <c r="G1737" s="11" t="s">
        <v>241</v>
      </c>
      <c r="H1737" s="11" t="s">
        <v>151</v>
      </c>
      <c r="I1737" s="11" t="s">
        <v>485</v>
      </c>
      <c r="J1737" s="11" t="s">
        <v>99</v>
      </c>
      <c r="K1737" s="11" t="s">
        <v>76</v>
      </c>
      <c r="L1737" s="11" t="s">
        <v>127</v>
      </c>
      <c r="M1737" s="11" t="s">
        <v>101</v>
      </c>
      <c r="N1737" s="11">
        <v>8</v>
      </c>
      <c r="O1737" s="11">
        <v>2019</v>
      </c>
      <c r="P1737" s="11" t="s">
        <v>112</v>
      </c>
      <c r="Q1737" s="11" t="s">
        <v>112</v>
      </c>
      <c r="R1737" s="11" t="s">
        <v>241</v>
      </c>
      <c r="S1737" s="11" t="s">
        <v>104</v>
      </c>
      <c r="T1737" s="11">
        <v>196</v>
      </c>
      <c r="U1737" s="11" t="str">
        <f>IF(ISERROR(VLOOKUP(I1737,'BACK INFO'!F:F,1,0)),IF(ISERROR(VLOOKUP(I1737,'BACK INFO'!H:H,1,0)),K1737,'BACK INFO'!$H$1),'BACK INFO'!$G$1)</f>
        <v>MIE MANNICHE</v>
      </c>
    </row>
    <row r="1738" spans="1:21" s="11" customFormat="1" x14ac:dyDescent="0.35">
      <c r="A1738" s="11" t="s">
        <v>94</v>
      </c>
      <c r="B1738" s="11">
        <v>2018</v>
      </c>
      <c r="C1738" s="11">
        <v>12</v>
      </c>
      <c r="D1738" s="11" t="s">
        <v>95</v>
      </c>
      <c r="E1738" s="11" t="s">
        <v>96</v>
      </c>
      <c r="F1738" s="11" t="s">
        <v>700</v>
      </c>
      <c r="G1738" s="11" t="s">
        <v>241</v>
      </c>
      <c r="H1738" s="11" t="s">
        <v>151</v>
      </c>
      <c r="I1738" s="11" t="s">
        <v>393</v>
      </c>
      <c r="J1738" s="11" t="s">
        <v>99</v>
      </c>
      <c r="K1738" s="11" t="s">
        <v>73</v>
      </c>
      <c r="L1738" s="11" t="s">
        <v>114</v>
      </c>
      <c r="M1738" s="11" t="s">
        <v>101</v>
      </c>
      <c r="N1738" s="11">
        <v>35</v>
      </c>
      <c r="O1738" s="11">
        <v>2019</v>
      </c>
      <c r="P1738" s="11" t="s">
        <v>112</v>
      </c>
      <c r="Q1738" s="11" t="s">
        <v>112</v>
      </c>
      <c r="R1738" s="11" t="s">
        <v>241</v>
      </c>
      <c r="S1738" s="11" t="s">
        <v>104</v>
      </c>
      <c r="T1738" s="11">
        <v>1207.5</v>
      </c>
      <c r="U1738" s="11" t="str">
        <f>IF(ISERROR(VLOOKUP(I1738,'BACK INFO'!F:F,1,0)),IF(ISERROR(VLOOKUP(I1738,'BACK INFO'!H:H,1,0)),K1738,'BACK INFO'!$H$1),'BACK INFO'!$G$1)</f>
        <v>PHYLLIS POSNER</v>
      </c>
    </row>
    <row r="1739" spans="1:21" s="11" customFormat="1" x14ac:dyDescent="0.35">
      <c r="A1739" s="11" t="s">
        <v>94</v>
      </c>
      <c r="B1739" s="11">
        <v>2018</v>
      </c>
      <c r="C1739" s="11">
        <v>12</v>
      </c>
      <c r="D1739" s="11" t="s">
        <v>95</v>
      </c>
      <c r="E1739" s="11" t="s">
        <v>96</v>
      </c>
      <c r="F1739" s="11" t="s">
        <v>700</v>
      </c>
      <c r="G1739" s="11" t="s">
        <v>241</v>
      </c>
      <c r="H1739" s="11" t="s">
        <v>151</v>
      </c>
      <c r="I1739" s="11" t="s">
        <v>73</v>
      </c>
      <c r="J1739" s="11" t="s">
        <v>99</v>
      </c>
      <c r="K1739" s="11" t="s">
        <v>54</v>
      </c>
      <c r="L1739" s="11" t="s">
        <v>127</v>
      </c>
      <c r="M1739" s="11" t="s">
        <v>101</v>
      </c>
      <c r="N1739" s="11">
        <v>1</v>
      </c>
      <c r="O1739" s="11">
        <v>2019</v>
      </c>
      <c r="P1739" s="11" t="s">
        <v>112</v>
      </c>
      <c r="Q1739" s="11" t="s">
        <v>112</v>
      </c>
      <c r="R1739" s="11" t="s">
        <v>241</v>
      </c>
      <c r="S1739" s="11" t="s">
        <v>104</v>
      </c>
      <c r="T1739" s="11">
        <v>24.15</v>
      </c>
      <c r="U1739" s="11" t="str">
        <f>IF(ISERROR(VLOOKUP(I1739,'BACK INFO'!F:F,1,0)),IF(ISERROR(VLOOKUP(I1739,'BACK INFO'!H:H,1,0)),K1739,'BACK INFO'!$H$1),'BACK INFO'!$G$1)</f>
        <v>KELLY MICHELLE ELLINGSON</v>
      </c>
    </row>
    <row r="1740" spans="1:21" s="11" customFormat="1" x14ac:dyDescent="0.35">
      <c r="A1740" s="11" t="s">
        <v>94</v>
      </c>
      <c r="B1740" s="11">
        <v>2018</v>
      </c>
      <c r="C1740" s="11">
        <v>12</v>
      </c>
      <c r="D1740" s="11" t="s">
        <v>95</v>
      </c>
      <c r="E1740" s="11" t="s">
        <v>96</v>
      </c>
      <c r="F1740" s="11" t="s">
        <v>700</v>
      </c>
      <c r="G1740" s="11" t="s">
        <v>241</v>
      </c>
      <c r="H1740" s="11" t="s">
        <v>151</v>
      </c>
      <c r="I1740" s="11" t="s">
        <v>385</v>
      </c>
      <c r="J1740" s="11" t="s">
        <v>99</v>
      </c>
      <c r="K1740" s="11" t="s">
        <v>72</v>
      </c>
      <c r="L1740" s="11" t="s">
        <v>178</v>
      </c>
      <c r="M1740" s="11" t="s">
        <v>101</v>
      </c>
      <c r="N1740" s="11">
        <v>3</v>
      </c>
      <c r="O1740" s="11">
        <v>2019</v>
      </c>
      <c r="P1740" s="11" t="s">
        <v>112</v>
      </c>
      <c r="Q1740" s="11" t="s">
        <v>112</v>
      </c>
      <c r="R1740" s="11" t="s">
        <v>241</v>
      </c>
      <c r="S1740" s="11" t="s">
        <v>104</v>
      </c>
      <c r="T1740" s="11">
        <v>83.5</v>
      </c>
      <c r="U1740" s="11" t="str">
        <f>IF(ISERROR(VLOOKUP(I1740,'BACK INFO'!F:F,1,0)),IF(ISERROR(VLOOKUP(I1740,'BACK INFO'!H:H,1,0)),K1740,'BACK INFO'!$H$1),'BACK INFO'!$G$1)</f>
        <v>BILL MILLER AND COMPANY</v>
      </c>
    </row>
    <row r="1741" spans="1:21" s="11" customFormat="1" x14ac:dyDescent="0.35">
      <c r="A1741" s="11" t="s">
        <v>94</v>
      </c>
      <c r="B1741" s="11">
        <v>2018</v>
      </c>
      <c r="C1741" s="11">
        <v>12</v>
      </c>
      <c r="D1741" s="11" t="s">
        <v>95</v>
      </c>
      <c r="E1741" s="11" t="s">
        <v>96</v>
      </c>
      <c r="F1741" s="11" t="s">
        <v>700</v>
      </c>
      <c r="G1741" s="11" t="s">
        <v>241</v>
      </c>
      <c r="H1741" s="11" t="s">
        <v>151</v>
      </c>
      <c r="I1741" s="11" t="s">
        <v>315</v>
      </c>
      <c r="J1741" s="11" t="s">
        <v>120</v>
      </c>
      <c r="K1741" s="11" t="s">
        <v>66</v>
      </c>
      <c r="L1741" s="11" t="s">
        <v>121</v>
      </c>
      <c r="M1741" s="11" t="s">
        <v>122</v>
      </c>
      <c r="N1741" s="11">
        <v>2</v>
      </c>
      <c r="O1741" s="11">
        <v>2019</v>
      </c>
      <c r="P1741" s="11" t="s">
        <v>112</v>
      </c>
      <c r="Q1741" s="11" t="s">
        <v>112</v>
      </c>
      <c r="R1741" s="11" t="s">
        <v>241</v>
      </c>
      <c r="S1741" s="11" t="s">
        <v>104</v>
      </c>
      <c r="T1741" s="11">
        <v>65.987242466456493</v>
      </c>
      <c r="U1741" s="11" t="str">
        <f>IF(ISERROR(VLOOKUP(I1741,'BACK INFO'!F:F,1,0)),IF(ISERROR(VLOOKUP(I1741,'BACK INFO'!H:H,1,0)),K1741,'BACK INFO'!$H$1),'BACK INFO'!$G$1)</f>
        <v>SHOUTOUTAGENCY</v>
      </c>
    </row>
    <row r="1742" spans="1:21" s="11" customFormat="1" x14ac:dyDescent="0.35">
      <c r="A1742" s="11" t="s">
        <v>94</v>
      </c>
      <c r="B1742" s="11">
        <v>2018</v>
      </c>
      <c r="C1742" s="11">
        <v>12</v>
      </c>
      <c r="D1742" s="11" t="s">
        <v>95</v>
      </c>
      <c r="E1742" s="11" t="s">
        <v>96</v>
      </c>
      <c r="F1742" s="11" t="s">
        <v>700</v>
      </c>
      <c r="G1742" s="11" t="s">
        <v>241</v>
      </c>
      <c r="H1742" s="11" t="s">
        <v>152</v>
      </c>
      <c r="I1742" s="11" t="s">
        <v>353</v>
      </c>
      <c r="J1742" s="11" t="s">
        <v>99</v>
      </c>
      <c r="K1742" s="11" t="s">
        <v>72</v>
      </c>
      <c r="L1742" s="11" t="s">
        <v>114</v>
      </c>
      <c r="M1742" s="11" t="s">
        <v>101</v>
      </c>
      <c r="N1742" s="11">
        <v>11</v>
      </c>
      <c r="O1742" s="11">
        <v>2019</v>
      </c>
      <c r="P1742" s="11" t="s">
        <v>112</v>
      </c>
      <c r="Q1742" s="11" t="s">
        <v>112</v>
      </c>
      <c r="R1742" s="11" t="s">
        <v>241</v>
      </c>
      <c r="S1742" s="11" t="s">
        <v>104</v>
      </c>
      <c r="T1742" s="11">
        <v>455</v>
      </c>
      <c r="U1742" s="11" t="str">
        <f>IF(ISERROR(VLOOKUP(I1742,'BACK INFO'!F:F,1,0)),IF(ISERROR(VLOOKUP(I1742,'BACK INFO'!H:H,1,0)),K1742,'BACK INFO'!$H$1),'BACK INFO'!$G$1)</f>
        <v>BILL MILLER AND COMPANY</v>
      </c>
    </row>
    <row r="1743" spans="1:21" s="11" customFormat="1" x14ac:dyDescent="0.35">
      <c r="A1743" s="11" t="s">
        <v>94</v>
      </c>
      <c r="B1743" s="11">
        <v>2018</v>
      </c>
      <c r="C1743" s="11">
        <v>12</v>
      </c>
      <c r="D1743" s="11" t="s">
        <v>95</v>
      </c>
      <c r="E1743" s="11" t="s">
        <v>96</v>
      </c>
      <c r="F1743" s="11" t="s">
        <v>700</v>
      </c>
      <c r="G1743" s="11" t="s">
        <v>241</v>
      </c>
      <c r="H1743" s="11" t="s">
        <v>152</v>
      </c>
      <c r="I1743" s="11" t="s">
        <v>442</v>
      </c>
      <c r="J1743" s="11" t="s">
        <v>99</v>
      </c>
      <c r="K1743" s="11" t="s">
        <v>75</v>
      </c>
      <c r="L1743" s="11" t="s">
        <v>131</v>
      </c>
      <c r="M1743" s="11" t="s">
        <v>101</v>
      </c>
      <c r="N1743" s="11">
        <v>3</v>
      </c>
      <c r="O1743" s="11">
        <v>2019</v>
      </c>
      <c r="P1743" s="11" t="s">
        <v>112</v>
      </c>
      <c r="Q1743" s="11" t="s">
        <v>112</v>
      </c>
      <c r="R1743" s="11" t="s">
        <v>241</v>
      </c>
      <c r="S1743" s="11" t="s">
        <v>104</v>
      </c>
      <c r="T1743" s="11">
        <v>95.5</v>
      </c>
      <c r="U1743" s="11" t="str">
        <f>IF(ISERROR(VLOOKUP(I1743,'BACK INFO'!F:F,1,0)),IF(ISERROR(VLOOKUP(I1743,'BACK INFO'!H:H,1,0)),K1743,'BACK INFO'!$H$1),'BACK INFO'!$G$1)</f>
        <v>LAURA BONG</v>
      </c>
    </row>
    <row r="1744" spans="1:21" s="11" customFormat="1" x14ac:dyDescent="0.35">
      <c r="A1744" s="11" t="s">
        <v>94</v>
      </c>
      <c r="B1744" s="11">
        <v>2018</v>
      </c>
      <c r="C1744" s="11">
        <v>12</v>
      </c>
      <c r="D1744" s="11" t="s">
        <v>95</v>
      </c>
      <c r="E1744" s="11" t="s">
        <v>96</v>
      </c>
      <c r="F1744" s="11" t="s">
        <v>700</v>
      </c>
      <c r="G1744" s="11" t="s">
        <v>241</v>
      </c>
      <c r="H1744" s="11" t="s">
        <v>152</v>
      </c>
      <c r="I1744" s="11" t="s">
        <v>443</v>
      </c>
      <c r="J1744" s="11" t="s">
        <v>99</v>
      </c>
      <c r="K1744" s="11" t="s">
        <v>72</v>
      </c>
      <c r="L1744" s="11" t="s">
        <v>364</v>
      </c>
      <c r="M1744" s="11" t="s">
        <v>101</v>
      </c>
      <c r="N1744" s="11">
        <v>14</v>
      </c>
      <c r="O1744" s="11">
        <v>2019</v>
      </c>
      <c r="P1744" s="11" t="s">
        <v>112</v>
      </c>
      <c r="Q1744" s="11" t="s">
        <v>112</v>
      </c>
      <c r="R1744" s="11" t="s">
        <v>241</v>
      </c>
      <c r="S1744" s="11" t="s">
        <v>104</v>
      </c>
      <c r="T1744" s="11">
        <v>474.5</v>
      </c>
      <c r="U1744" s="11" t="str">
        <f>IF(ISERROR(VLOOKUP(I1744,'BACK INFO'!F:F,1,0)),IF(ISERROR(VLOOKUP(I1744,'BACK INFO'!H:H,1,0)),K1744,'BACK INFO'!$H$1),'BACK INFO'!$G$1)</f>
        <v>BILL MILLER AND COMPANY</v>
      </c>
    </row>
    <row r="1745" spans="1:21" s="11" customFormat="1" x14ac:dyDescent="0.35">
      <c r="A1745" s="11" t="s">
        <v>94</v>
      </c>
      <c r="B1745" s="11">
        <v>2018</v>
      </c>
      <c r="C1745" s="11">
        <v>12</v>
      </c>
      <c r="D1745" s="11" t="s">
        <v>95</v>
      </c>
      <c r="E1745" s="11" t="s">
        <v>96</v>
      </c>
      <c r="F1745" s="11" t="s">
        <v>700</v>
      </c>
      <c r="G1745" s="11" t="s">
        <v>241</v>
      </c>
      <c r="H1745" s="11" t="s">
        <v>152</v>
      </c>
      <c r="I1745" s="11" t="s">
        <v>686</v>
      </c>
      <c r="J1745" s="11" t="s">
        <v>99</v>
      </c>
      <c r="K1745" s="11" t="s">
        <v>54</v>
      </c>
      <c r="L1745" s="11" t="s">
        <v>100</v>
      </c>
      <c r="M1745" s="11" t="s">
        <v>101</v>
      </c>
      <c r="N1745" s="11">
        <v>8</v>
      </c>
      <c r="O1745" s="11">
        <v>2019</v>
      </c>
      <c r="P1745" s="11" t="s">
        <v>112</v>
      </c>
      <c r="Q1745" s="11" t="s">
        <v>112</v>
      </c>
      <c r="R1745" s="11" t="s">
        <v>241</v>
      </c>
      <c r="S1745" s="11" t="s">
        <v>104</v>
      </c>
      <c r="T1745" s="11">
        <v>318.61999999999995</v>
      </c>
      <c r="U1745" s="11" t="str">
        <f>IF(ISERROR(VLOOKUP(I1745,'BACK INFO'!F:F,1,0)),IF(ISERROR(VLOOKUP(I1745,'BACK INFO'!H:H,1,0)),K1745,'BACK INFO'!$H$1),'BACK INFO'!$G$1)</f>
        <v>PAIGE ALYSE STRAUGHAN</v>
      </c>
    </row>
    <row r="1746" spans="1:21" s="11" customFormat="1" x14ac:dyDescent="0.35">
      <c r="A1746" s="11" t="s">
        <v>94</v>
      </c>
      <c r="B1746" s="11">
        <v>2018</v>
      </c>
      <c r="C1746" s="11">
        <v>12</v>
      </c>
      <c r="D1746" s="11" t="s">
        <v>95</v>
      </c>
      <c r="E1746" s="11" t="s">
        <v>96</v>
      </c>
      <c r="F1746" s="11" t="s">
        <v>700</v>
      </c>
      <c r="G1746" s="11" t="s">
        <v>241</v>
      </c>
      <c r="H1746" s="11" t="s">
        <v>152</v>
      </c>
      <c r="I1746" s="11" t="s">
        <v>242</v>
      </c>
      <c r="J1746" s="11" t="s">
        <v>99</v>
      </c>
      <c r="K1746" s="11" t="s">
        <v>72</v>
      </c>
      <c r="L1746" s="11" t="s">
        <v>114</v>
      </c>
      <c r="M1746" s="11" t="s">
        <v>101</v>
      </c>
      <c r="N1746" s="11">
        <v>4</v>
      </c>
      <c r="O1746" s="11">
        <v>2019</v>
      </c>
      <c r="P1746" s="11" t="s">
        <v>112</v>
      </c>
      <c r="Q1746" s="11" t="s">
        <v>112</v>
      </c>
      <c r="R1746" s="11" t="s">
        <v>241</v>
      </c>
      <c r="S1746" s="11" t="s">
        <v>104</v>
      </c>
      <c r="T1746" s="11">
        <v>136</v>
      </c>
      <c r="U1746" s="11" t="str">
        <f>IF(ISERROR(VLOOKUP(I1746,'BACK INFO'!F:F,1,0)),IF(ISERROR(VLOOKUP(I1746,'BACK INFO'!H:H,1,0)),K1746,'BACK INFO'!$H$1),'BACK INFO'!$G$1)</f>
        <v>BILL MILLER AND COMPANY</v>
      </c>
    </row>
    <row r="1747" spans="1:21" s="11" customFormat="1" x14ac:dyDescent="0.35">
      <c r="A1747" s="11" t="s">
        <v>94</v>
      </c>
      <c r="B1747" s="11">
        <v>2018</v>
      </c>
      <c r="C1747" s="11">
        <v>12</v>
      </c>
      <c r="D1747" s="11" t="s">
        <v>95</v>
      </c>
      <c r="E1747" s="11" t="s">
        <v>96</v>
      </c>
      <c r="F1747" s="11" t="s">
        <v>700</v>
      </c>
      <c r="G1747" s="11" t="s">
        <v>241</v>
      </c>
      <c r="H1747" s="11" t="s">
        <v>152</v>
      </c>
      <c r="I1747" s="11" t="s">
        <v>194</v>
      </c>
      <c r="J1747" s="11" t="s">
        <v>120</v>
      </c>
      <c r="K1747" s="11" t="s">
        <v>68</v>
      </c>
      <c r="L1747" s="11" t="s">
        <v>129</v>
      </c>
      <c r="M1747" s="11" t="s">
        <v>122</v>
      </c>
      <c r="N1747" s="11">
        <v>3</v>
      </c>
      <c r="O1747" s="11">
        <v>2019</v>
      </c>
      <c r="P1747" s="11" t="s">
        <v>112</v>
      </c>
      <c r="Q1747" s="11" t="s">
        <v>112</v>
      </c>
      <c r="R1747" s="11" t="s">
        <v>241</v>
      </c>
      <c r="S1747" s="11" t="s">
        <v>104</v>
      </c>
      <c r="T1747" s="11">
        <v>120.97661118850357</v>
      </c>
      <c r="U1747" s="11" t="str">
        <f>IF(ISERROR(VLOOKUP(I1747,'BACK INFO'!F:F,1,0)),IF(ISERROR(VLOOKUP(I1747,'BACK INFO'!H:H,1,0)),K1747,'BACK INFO'!$H$1),'BACK INFO'!$G$1)</f>
        <v>STEPHANIE VITALI</v>
      </c>
    </row>
    <row r="1748" spans="1:21" s="11" customFormat="1" x14ac:dyDescent="0.35">
      <c r="A1748" s="11" t="s">
        <v>94</v>
      </c>
      <c r="B1748" s="11">
        <v>2018</v>
      </c>
      <c r="C1748" s="11">
        <v>12</v>
      </c>
      <c r="D1748" s="11" t="s">
        <v>95</v>
      </c>
      <c r="E1748" s="11" t="s">
        <v>96</v>
      </c>
      <c r="F1748" s="11" t="s">
        <v>700</v>
      </c>
      <c r="G1748" s="11" t="s">
        <v>241</v>
      </c>
      <c r="H1748" s="11" t="s">
        <v>152</v>
      </c>
      <c r="I1748" s="11" t="s">
        <v>261</v>
      </c>
      <c r="J1748" s="11" t="s">
        <v>99</v>
      </c>
      <c r="K1748" s="11" t="s">
        <v>74</v>
      </c>
      <c r="L1748" s="11" t="s">
        <v>262</v>
      </c>
      <c r="M1748" s="11" t="s">
        <v>101</v>
      </c>
      <c r="N1748" s="11">
        <v>34</v>
      </c>
      <c r="O1748" s="11">
        <v>2019</v>
      </c>
      <c r="P1748" s="11" t="s">
        <v>112</v>
      </c>
      <c r="Q1748" s="11" t="s">
        <v>112</v>
      </c>
      <c r="R1748" s="11" t="s">
        <v>241</v>
      </c>
      <c r="S1748" s="11" t="s">
        <v>104</v>
      </c>
      <c r="T1748" s="11">
        <v>1388.9</v>
      </c>
      <c r="U1748" s="11" t="str">
        <f>IF(ISERROR(VLOOKUP(I1748,'BACK INFO'!F:F,1,0)),IF(ISERROR(VLOOKUP(I1748,'BACK INFO'!H:H,1,0)),K1748,'BACK INFO'!$H$1),'BACK INFO'!$G$1)</f>
        <v>DENISE ARNETT</v>
      </c>
    </row>
    <row r="1749" spans="1:21" s="11" customFormat="1" x14ac:dyDescent="0.35">
      <c r="A1749" s="11" t="s">
        <v>94</v>
      </c>
      <c r="B1749" s="11">
        <v>2018</v>
      </c>
      <c r="C1749" s="11">
        <v>12</v>
      </c>
      <c r="D1749" s="11" t="s">
        <v>95</v>
      </c>
      <c r="E1749" s="11" t="s">
        <v>96</v>
      </c>
      <c r="F1749" s="11" t="s">
        <v>700</v>
      </c>
      <c r="G1749" s="11" t="s">
        <v>241</v>
      </c>
      <c r="H1749" s="11" t="s">
        <v>152</v>
      </c>
      <c r="I1749" s="11" t="s">
        <v>200</v>
      </c>
      <c r="J1749" s="11" t="s">
        <v>120</v>
      </c>
      <c r="K1749" s="11" t="s">
        <v>69</v>
      </c>
      <c r="L1749" s="11" t="s">
        <v>143</v>
      </c>
      <c r="M1749" s="11" t="s">
        <v>122</v>
      </c>
      <c r="N1749" s="11">
        <v>1</v>
      </c>
      <c r="O1749" s="11">
        <v>2019</v>
      </c>
      <c r="P1749" s="11" t="s">
        <v>112</v>
      </c>
      <c r="Q1749" s="11" t="s">
        <v>112</v>
      </c>
      <c r="R1749" s="11" t="s">
        <v>241</v>
      </c>
      <c r="S1749" s="11" t="s">
        <v>104</v>
      </c>
      <c r="T1749" s="11">
        <v>40.32553706283452</v>
      </c>
      <c r="U1749" s="11" t="str">
        <f>IF(ISERROR(VLOOKUP(I1749,'BACK INFO'!F:F,1,0)),IF(ISERROR(VLOOKUP(I1749,'BACK INFO'!H:H,1,0)),K1749,'BACK INFO'!$H$1),'BACK INFO'!$G$1)</f>
        <v>JULIE BERTRAND</v>
      </c>
    </row>
    <row r="1750" spans="1:21" s="11" customFormat="1" x14ac:dyDescent="0.35">
      <c r="A1750" s="11" t="s">
        <v>94</v>
      </c>
      <c r="B1750" s="11">
        <v>2018</v>
      </c>
      <c r="C1750" s="11">
        <v>12</v>
      </c>
      <c r="D1750" s="11" t="s">
        <v>95</v>
      </c>
      <c r="E1750" s="11" t="s">
        <v>96</v>
      </c>
      <c r="F1750" s="11" t="s">
        <v>700</v>
      </c>
      <c r="G1750" s="11" t="s">
        <v>241</v>
      </c>
      <c r="H1750" s="11" t="s">
        <v>152</v>
      </c>
      <c r="I1750" s="11" t="s">
        <v>243</v>
      </c>
      <c r="J1750" s="11" t="s">
        <v>99</v>
      </c>
      <c r="K1750" s="11" t="s">
        <v>70</v>
      </c>
      <c r="L1750" s="11" t="s">
        <v>157</v>
      </c>
      <c r="M1750" s="11" t="s">
        <v>101</v>
      </c>
      <c r="N1750" s="11">
        <v>18</v>
      </c>
      <c r="O1750" s="11">
        <v>2019</v>
      </c>
      <c r="P1750" s="11" t="s">
        <v>112</v>
      </c>
      <c r="Q1750" s="11" t="s">
        <v>112</v>
      </c>
      <c r="R1750" s="11" t="s">
        <v>241</v>
      </c>
      <c r="S1750" s="11" t="s">
        <v>104</v>
      </c>
      <c r="T1750" s="11">
        <v>750</v>
      </c>
      <c r="U1750" s="11" t="str">
        <f>IF(ISERROR(VLOOKUP(I1750,'BACK INFO'!F:F,1,0)),IF(ISERROR(VLOOKUP(I1750,'BACK INFO'!H:H,1,0)),K1750,'BACK INFO'!$H$1),'BACK INFO'!$G$1)</f>
        <v>JUDITH ANN DEAL</v>
      </c>
    </row>
    <row r="1751" spans="1:21" s="11" customFormat="1" x14ac:dyDescent="0.35">
      <c r="A1751" s="11" t="s">
        <v>94</v>
      </c>
      <c r="B1751" s="11">
        <v>2018</v>
      </c>
      <c r="C1751" s="11">
        <v>12</v>
      </c>
      <c r="D1751" s="11" t="s">
        <v>95</v>
      </c>
      <c r="E1751" s="11" t="s">
        <v>96</v>
      </c>
      <c r="F1751" s="11" t="s">
        <v>700</v>
      </c>
      <c r="G1751" s="11" t="s">
        <v>241</v>
      </c>
      <c r="H1751" s="11" t="s">
        <v>152</v>
      </c>
      <c r="I1751" s="11" t="s">
        <v>354</v>
      </c>
      <c r="J1751" s="11" t="s">
        <v>99</v>
      </c>
      <c r="K1751" s="11" t="s">
        <v>72</v>
      </c>
      <c r="L1751" s="11" t="s">
        <v>114</v>
      </c>
      <c r="M1751" s="11" t="s">
        <v>101</v>
      </c>
      <c r="N1751" s="11">
        <v>4</v>
      </c>
      <c r="O1751" s="11">
        <v>2019</v>
      </c>
      <c r="P1751" s="11" t="s">
        <v>112</v>
      </c>
      <c r="Q1751" s="11" t="s">
        <v>112</v>
      </c>
      <c r="R1751" s="11" t="s">
        <v>241</v>
      </c>
      <c r="S1751" s="11" t="s">
        <v>104</v>
      </c>
      <c r="T1751" s="11">
        <v>180</v>
      </c>
      <c r="U1751" s="11" t="str">
        <f>IF(ISERROR(VLOOKUP(I1751,'BACK INFO'!F:F,1,0)),IF(ISERROR(VLOOKUP(I1751,'BACK INFO'!H:H,1,0)),K1751,'BACK INFO'!$H$1),'BACK INFO'!$G$1)</f>
        <v>BILL MILLER AND COMPANY</v>
      </c>
    </row>
    <row r="1752" spans="1:21" s="11" customFormat="1" x14ac:dyDescent="0.35">
      <c r="A1752" s="11" t="s">
        <v>94</v>
      </c>
      <c r="B1752" s="11">
        <v>2018</v>
      </c>
      <c r="C1752" s="11">
        <v>12</v>
      </c>
      <c r="D1752" s="11" t="s">
        <v>95</v>
      </c>
      <c r="E1752" s="11" t="s">
        <v>96</v>
      </c>
      <c r="F1752" s="11" t="s">
        <v>700</v>
      </c>
      <c r="G1752" s="11" t="s">
        <v>241</v>
      </c>
      <c r="H1752" s="11" t="s">
        <v>152</v>
      </c>
      <c r="I1752" s="11" t="s">
        <v>355</v>
      </c>
      <c r="J1752" s="11" t="s">
        <v>120</v>
      </c>
      <c r="K1752" s="11" t="s">
        <v>66</v>
      </c>
      <c r="L1752" s="11" t="s">
        <v>121</v>
      </c>
      <c r="M1752" s="11" t="s">
        <v>122</v>
      </c>
      <c r="N1752" s="11">
        <v>3</v>
      </c>
      <c r="O1752" s="11">
        <v>2019</v>
      </c>
      <c r="P1752" s="11" t="s">
        <v>112</v>
      </c>
      <c r="Q1752" s="11" t="s">
        <v>112</v>
      </c>
      <c r="R1752" s="11" t="s">
        <v>241</v>
      </c>
      <c r="S1752" s="11" t="s">
        <v>104</v>
      </c>
      <c r="T1752" s="11">
        <v>131.97448493291299</v>
      </c>
      <c r="U1752" s="11" t="str">
        <f>IF(ISERROR(VLOOKUP(I1752,'BACK INFO'!F:F,1,0)),IF(ISERROR(VLOOKUP(I1752,'BACK INFO'!H:H,1,0)),K1752,'BACK INFO'!$H$1),'BACK INFO'!$G$1)</f>
        <v>SHOUTOUTAGENCY</v>
      </c>
    </row>
    <row r="1753" spans="1:21" s="11" customFormat="1" x14ac:dyDescent="0.35">
      <c r="A1753" s="11" t="s">
        <v>94</v>
      </c>
      <c r="B1753" s="11">
        <v>2018</v>
      </c>
      <c r="C1753" s="11">
        <v>12</v>
      </c>
      <c r="D1753" s="11" t="s">
        <v>95</v>
      </c>
      <c r="E1753" s="11" t="s">
        <v>96</v>
      </c>
      <c r="F1753" s="11" t="s">
        <v>700</v>
      </c>
      <c r="G1753" s="11" t="s">
        <v>241</v>
      </c>
      <c r="H1753" s="11" t="s">
        <v>152</v>
      </c>
      <c r="I1753" s="11" t="s">
        <v>156</v>
      </c>
      <c r="J1753" s="11" t="s">
        <v>99</v>
      </c>
      <c r="K1753" s="11" t="s">
        <v>70</v>
      </c>
      <c r="L1753" s="11" t="s">
        <v>157</v>
      </c>
      <c r="M1753" s="11" t="s">
        <v>101</v>
      </c>
      <c r="N1753" s="11">
        <v>13</v>
      </c>
      <c r="O1753" s="11">
        <v>2019</v>
      </c>
      <c r="P1753" s="11" t="s">
        <v>112</v>
      </c>
      <c r="Q1753" s="11" t="s">
        <v>112</v>
      </c>
      <c r="R1753" s="11" t="s">
        <v>241</v>
      </c>
      <c r="S1753" s="11" t="s">
        <v>104</v>
      </c>
      <c r="T1753" s="11">
        <v>552</v>
      </c>
      <c r="U1753" s="11" t="str">
        <f>IF(ISERROR(VLOOKUP(I1753,'BACK INFO'!F:F,1,0)),IF(ISERROR(VLOOKUP(I1753,'BACK INFO'!H:H,1,0)),K1753,'BACK INFO'!$H$1),'BACK INFO'!$G$1)</f>
        <v>JUDITH ANN DEAL</v>
      </c>
    </row>
    <row r="1754" spans="1:21" s="11" customFormat="1" x14ac:dyDescent="0.35">
      <c r="A1754" s="11" t="s">
        <v>94</v>
      </c>
      <c r="B1754" s="11">
        <v>2018</v>
      </c>
      <c r="C1754" s="11">
        <v>12</v>
      </c>
      <c r="D1754" s="11" t="s">
        <v>95</v>
      </c>
      <c r="E1754" s="11" t="s">
        <v>96</v>
      </c>
      <c r="F1754" s="11" t="s">
        <v>700</v>
      </c>
      <c r="G1754" s="11" t="s">
        <v>241</v>
      </c>
      <c r="H1754" s="11" t="s">
        <v>152</v>
      </c>
      <c r="I1754" s="11" t="s">
        <v>158</v>
      </c>
      <c r="J1754" s="11" t="s">
        <v>99</v>
      </c>
      <c r="K1754" s="11" t="s">
        <v>67</v>
      </c>
      <c r="L1754" s="11" t="s">
        <v>159</v>
      </c>
      <c r="M1754" s="11" t="s">
        <v>101</v>
      </c>
      <c r="N1754" s="11">
        <v>35</v>
      </c>
      <c r="O1754" s="11">
        <v>2019</v>
      </c>
      <c r="P1754" s="11" t="s">
        <v>112</v>
      </c>
      <c r="Q1754" s="11" t="s">
        <v>112</v>
      </c>
      <c r="R1754" s="11" t="s">
        <v>241</v>
      </c>
      <c r="S1754" s="11" t="s">
        <v>104</v>
      </c>
      <c r="T1754" s="11">
        <v>1674.4</v>
      </c>
      <c r="U1754" s="11" t="str">
        <f>IF(ISERROR(VLOOKUP(I1754,'BACK INFO'!F:F,1,0)),IF(ISERROR(VLOOKUP(I1754,'BACK INFO'!H:H,1,0)),K1754,'BACK INFO'!$H$1),'BACK INFO'!$G$1)</f>
        <v>ANITA M. HOPKINS</v>
      </c>
    </row>
    <row r="1755" spans="1:21" s="11" customFormat="1" x14ac:dyDescent="0.35">
      <c r="A1755" s="11" t="s">
        <v>94</v>
      </c>
      <c r="B1755" s="11">
        <v>2018</v>
      </c>
      <c r="C1755" s="11">
        <v>12</v>
      </c>
      <c r="D1755" s="11" t="s">
        <v>95</v>
      </c>
      <c r="E1755" s="11" t="s">
        <v>96</v>
      </c>
      <c r="F1755" s="11" t="s">
        <v>700</v>
      </c>
      <c r="G1755" s="11" t="s">
        <v>241</v>
      </c>
      <c r="H1755" s="11" t="s">
        <v>152</v>
      </c>
      <c r="I1755" s="11" t="s">
        <v>356</v>
      </c>
      <c r="J1755" s="11" t="s">
        <v>99</v>
      </c>
      <c r="K1755" s="11" t="s">
        <v>75</v>
      </c>
      <c r="L1755" s="11" t="s">
        <v>273</v>
      </c>
      <c r="M1755" s="11" t="s">
        <v>101</v>
      </c>
      <c r="N1755" s="11">
        <v>3</v>
      </c>
      <c r="O1755" s="11">
        <v>2019</v>
      </c>
      <c r="P1755" s="11" t="s">
        <v>112</v>
      </c>
      <c r="Q1755" s="11" t="s">
        <v>112</v>
      </c>
      <c r="R1755" s="11" t="s">
        <v>241</v>
      </c>
      <c r="S1755" s="11" t="s">
        <v>104</v>
      </c>
      <c r="T1755" s="11">
        <v>135</v>
      </c>
      <c r="U1755" s="11" t="str">
        <f>IF(ISERROR(VLOOKUP(I1755,'BACK INFO'!F:F,1,0)),IF(ISERROR(VLOOKUP(I1755,'BACK INFO'!H:H,1,0)),K1755,'BACK INFO'!$H$1),'BACK INFO'!$G$1)</f>
        <v>LAURA BONG</v>
      </c>
    </row>
    <row r="1756" spans="1:21" s="11" customFormat="1" x14ac:dyDescent="0.35">
      <c r="A1756" s="11" t="s">
        <v>94</v>
      </c>
      <c r="B1756" s="11">
        <v>2018</v>
      </c>
      <c r="C1756" s="11">
        <v>12</v>
      </c>
      <c r="D1756" s="11" t="s">
        <v>95</v>
      </c>
      <c r="E1756" s="11" t="s">
        <v>96</v>
      </c>
      <c r="F1756" s="11" t="s">
        <v>700</v>
      </c>
      <c r="G1756" s="11" t="s">
        <v>241</v>
      </c>
      <c r="H1756" s="11" t="s">
        <v>152</v>
      </c>
      <c r="I1756" s="11" t="s">
        <v>444</v>
      </c>
      <c r="J1756" s="11" t="s">
        <v>99</v>
      </c>
      <c r="K1756" s="11" t="s">
        <v>71</v>
      </c>
      <c r="L1756" s="11" t="s">
        <v>169</v>
      </c>
      <c r="M1756" s="11" t="s">
        <v>101</v>
      </c>
      <c r="N1756" s="11">
        <v>18</v>
      </c>
      <c r="O1756" s="11">
        <v>2019</v>
      </c>
      <c r="P1756" s="11" t="s">
        <v>112</v>
      </c>
      <c r="Q1756" s="11" t="s">
        <v>112</v>
      </c>
      <c r="R1756" s="11" t="s">
        <v>241</v>
      </c>
      <c r="S1756" s="11" t="s">
        <v>104</v>
      </c>
      <c r="T1756" s="11">
        <v>837</v>
      </c>
      <c r="U1756" s="11" t="str">
        <f>IF(ISERROR(VLOOKUP(I1756,'BACK INFO'!F:F,1,0)),IF(ISERROR(VLOOKUP(I1756,'BACK INFO'!H:H,1,0)),K1756,'BACK INFO'!$H$1),'BACK INFO'!$G$1)</f>
        <v>HOLLY SALES INC.</v>
      </c>
    </row>
    <row r="1757" spans="1:21" s="11" customFormat="1" x14ac:dyDescent="0.35">
      <c r="A1757" s="11" t="s">
        <v>94</v>
      </c>
      <c r="B1757" s="11">
        <v>2018</v>
      </c>
      <c r="C1757" s="11">
        <v>12</v>
      </c>
      <c r="D1757" s="11" t="s">
        <v>95</v>
      </c>
      <c r="E1757" s="11" t="s">
        <v>96</v>
      </c>
      <c r="F1757" s="11" t="s">
        <v>700</v>
      </c>
      <c r="G1757" s="11" t="s">
        <v>241</v>
      </c>
      <c r="H1757" s="11" t="s">
        <v>152</v>
      </c>
      <c r="I1757" s="11" t="s">
        <v>445</v>
      </c>
      <c r="J1757" s="11" t="s">
        <v>99</v>
      </c>
      <c r="K1757" s="11" t="s">
        <v>71</v>
      </c>
      <c r="L1757" s="11" t="s">
        <v>164</v>
      </c>
      <c r="M1757" s="11" t="s">
        <v>101</v>
      </c>
      <c r="N1757" s="11">
        <v>2</v>
      </c>
      <c r="O1757" s="11">
        <v>2019</v>
      </c>
      <c r="P1757" s="11" t="s">
        <v>112</v>
      </c>
      <c r="Q1757" s="11" t="s">
        <v>112</v>
      </c>
      <c r="R1757" s="11" t="s">
        <v>241</v>
      </c>
      <c r="S1757" s="11" t="s">
        <v>104</v>
      </c>
      <c r="T1757" s="11">
        <v>86</v>
      </c>
      <c r="U1757" s="11" t="str">
        <f>IF(ISERROR(VLOOKUP(I1757,'BACK INFO'!F:F,1,0)),IF(ISERROR(VLOOKUP(I1757,'BACK INFO'!H:H,1,0)),K1757,'BACK INFO'!$H$1),'BACK INFO'!$G$1)</f>
        <v>HOLLY SALES INC.</v>
      </c>
    </row>
    <row r="1758" spans="1:21" s="11" customFormat="1" x14ac:dyDescent="0.35">
      <c r="A1758" s="11" t="s">
        <v>94</v>
      </c>
      <c r="B1758" s="11">
        <v>2018</v>
      </c>
      <c r="C1758" s="11">
        <v>12</v>
      </c>
      <c r="D1758" s="11" t="s">
        <v>95</v>
      </c>
      <c r="E1758" s="11" t="s">
        <v>96</v>
      </c>
      <c r="F1758" s="11" t="s">
        <v>700</v>
      </c>
      <c r="G1758" s="11" t="s">
        <v>241</v>
      </c>
      <c r="H1758" s="11" t="s">
        <v>152</v>
      </c>
      <c r="I1758" s="11" t="s">
        <v>358</v>
      </c>
      <c r="J1758" s="11" t="s">
        <v>99</v>
      </c>
      <c r="K1758" s="11" t="s">
        <v>72</v>
      </c>
      <c r="L1758" s="11" t="s">
        <v>359</v>
      </c>
      <c r="M1758" s="11" t="s">
        <v>101</v>
      </c>
      <c r="N1758" s="11">
        <v>20</v>
      </c>
      <c r="O1758" s="11">
        <v>2019</v>
      </c>
      <c r="P1758" s="11" t="s">
        <v>112</v>
      </c>
      <c r="Q1758" s="11" t="s">
        <v>112</v>
      </c>
      <c r="R1758" s="11" t="s">
        <v>241</v>
      </c>
      <c r="S1758" s="11" t="s">
        <v>104</v>
      </c>
      <c r="T1758" s="11">
        <v>680</v>
      </c>
      <c r="U1758" s="11" t="str">
        <f>IF(ISERROR(VLOOKUP(I1758,'BACK INFO'!F:F,1,0)),IF(ISERROR(VLOOKUP(I1758,'BACK INFO'!H:H,1,0)),K1758,'BACK INFO'!$H$1),'BACK INFO'!$G$1)</f>
        <v>BILL MILLER AND COMPANY</v>
      </c>
    </row>
    <row r="1759" spans="1:21" s="11" customFormat="1" x14ac:dyDescent="0.35">
      <c r="A1759" s="11" t="s">
        <v>94</v>
      </c>
      <c r="B1759" s="11">
        <v>2018</v>
      </c>
      <c r="C1759" s="11">
        <v>12</v>
      </c>
      <c r="D1759" s="11" t="s">
        <v>95</v>
      </c>
      <c r="E1759" s="11" t="s">
        <v>96</v>
      </c>
      <c r="F1759" s="11" t="s">
        <v>700</v>
      </c>
      <c r="G1759" s="11" t="s">
        <v>241</v>
      </c>
      <c r="H1759" s="11" t="s">
        <v>152</v>
      </c>
      <c r="I1759" s="11" t="s">
        <v>281</v>
      </c>
      <c r="J1759" s="11" t="s">
        <v>99</v>
      </c>
      <c r="K1759" s="11" t="s">
        <v>245</v>
      </c>
      <c r="L1759" s="11" t="s">
        <v>114</v>
      </c>
      <c r="M1759" s="11" t="s">
        <v>101</v>
      </c>
      <c r="N1759" s="11">
        <v>9</v>
      </c>
      <c r="O1759" s="11">
        <v>2019</v>
      </c>
      <c r="P1759" s="11" t="s">
        <v>112</v>
      </c>
      <c r="Q1759" s="11" t="s">
        <v>112</v>
      </c>
      <c r="R1759" s="11" t="s">
        <v>241</v>
      </c>
      <c r="S1759" s="11" t="s">
        <v>104</v>
      </c>
      <c r="T1759" s="11">
        <v>474</v>
      </c>
      <c r="U1759" s="11" t="str">
        <f>IF(ISERROR(VLOOKUP(I1759,'BACK INFO'!F:F,1,0)),IF(ISERROR(VLOOKUP(I1759,'BACK INFO'!H:H,1,0)),K1759,'BACK INFO'!$H$1),'BACK INFO'!$G$1)</f>
        <v>JULIUS ORTIZ MALDONADO</v>
      </c>
    </row>
    <row r="1760" spans="1:21" s="11" customFormat="1" x14ac:dyDescent="0.35">
      <c r="A1760" s="11" t="s">
        <v>94</v>
      </c>
      <c r="B1760" s="11">
        <v>2018</v>
      </c>
      <c r="C1760" s="11">
        <v>12</v>
      </c>
      <c r="D1760" s="11" t="s">
        <v>95</v>
      </c>
      <c r="E1760" s="11" t="s">
        <v>96</v>
      </c>
      <c r="F1760" s="11" t="s">
        <v>700</v>
      </c>
      <c r="G1760" s="11" t="s">
        <v>241</v>
      </c>
      <c r="H1760" s="11" t="s">
        <v>152</v>
      </c>
      <c r="I1760" s="11" t="s">
        <v>360</v>
      </c>
      <c r="J1760" s="11" t="s">
        <v>99</v>
      </c>
      <c r="K1760" s="11" t="s">
        <v>72</v>
      </c>
      <c r="L1760" s="11" t="s">
        <v>359</v>
      </c>
      <c r="M1760" s="11" t="s">
        <v>101</v>
      </c>
      <c r="N1760" s="11">
        <v>32</v>
      </c>
      <c r="O1760" s="11">
        <v>2019</v>
      </c>
      <c r="P1760" s="11" t="s">
        <v>112</v>
      </c>
      <c r="Q1760" s="11" t="s">
        <v>112</v>
      </c>
      <c r="R1760" s="11" t="s">
        <v>241</v>
      </c>
      <c r="S1760" s="11" t="s">
        <v>104</v>
      </c>
      <c r="T1760" s="11">
        <v>1348</v>
      </c>
      <c r="U1760" s="11" t="str">
        <f>IF(ISERROR(VLOOKUP(I1760,'BACK INFO'!F:F,1,0)),IF(ISERROR(VLOOKUP(I1760,'BACK INFO'!H:H,1,0)),K1760,'BACK INFO'!$H$1),'BACK INFO'!$G$1)</f>
        <v>BILL MILLER AND COMPANY</v>
      </c>
    </row>
    <row r="1761" spans="1:21" s="11" customFormat="1" x14ac:dyDescent="0.35">
      <c r="A1761" s="11" t="s">
        <v>94</v>
      </c>
      <c r="B1761" s="11">
        <v>2018</v>
      </c>
      <c r="C1761" s="11">
        <v>12</v>
      </c>
      <c r="D1761" s="11" t="s">
        <v>95</v>
      </c>
      <c r="E1761" s="11" t="s">
        <v>96</v>
      </c>
      <c r="F1761" s="11" t="s">
        <v>700</v>
      </c>
      <c r="G1761" s="11" t="s">
        <v>241</v>
      </c>
      <c r="H1761" s="11" t="s">
        <v>152</v>
      </c>
      <c r="I1761" s="11" t="s">
        <v>308</v>
      </c>
      <c r="J1761" s="11" t="s">
        <v>99</v>
      </c>
      <c r="K1761" s="11" t="s">
        <v>75</v>
      </c>
      <c r="L1761" s="11" t="s">
        <v>131</v>
      </c>
      <c r="M1761" s="11" t="s">
        <v>101</v>
      </c>
      <c r="N1761" s="11">
        <v>11</v>
      </c>
      <c r="O1761" s="11">
        <v>2019</v>
      </c>
      <c r="P1761" s="11" t="s">
        <v>112</v>
      </c>
      <c r="Q1761" s="11" t="s">
        <v>112</v>
      </c>
      <c r="R1761" s="11" t="s">
        <v>241</v>
      </c>
      <c r="S1761" s="11" t="s">
        <v>104</v>
      </c>
      <c r="T1761" s="11">
        <v>402</v>
      </c>
      <c r="U1761" s="11" t="str">
        <f>IF(ISERROR(VLOOKUP(I1761,'BACK INFO'!F:F,1,0)),IF(ISERROR(VLOOKUP(I1761,'BACK INFO'!H:H,1,0)),K1761,'BACK INFO'!$H$1),'BACK INFO'!$G$1)</f>
        <v>LAURA BONG</v>
      </c>
    </row>
    <row r="1762" spans="1:21" s="11" customFormat="1" x14ac:dyDescent="0.35">
      <c r="A1762" s="11" t="s">
        <v>94</v>
      </c>
      <c r="B1762" s="11">
        <v>2018</v>
      </c>
      <c r="C1762" s="11">
        <v>12</v>
      </c>
      <c r="D1762" s="11" t="s">
        <v>95</v>
      </c>
      <c r="E1762" s="11" t="s">
        <v>96</v>
      </c>
      <c r="F1762" s="11" t="s">
        <v>700</v>
      </c>
      <c r="G1762" s="11" t="s">
        <v>241</v>
      </c>
      <c r="H1762" s="11" t="s">
        <v>152</v>
      </c>
      <c r="I1762" s="11" t="s">
        <v>446</v>
      </c>
      <c r="J1762" s="11" t="s">
        <v>99</v>
      </c>
      <c r="K1762" s="11" t="s">
        <v>72</v>
      </c>
      <c r="L1762" s="11" t="s">
        <v>447</v>
      </c>
      <c r="M1762" s="11" t="s">
        <v>448</v>
      </c>
      <c r="N1762" s="11">
        <v>5</v>
      </c>
      <c r="O1762" s="11">
        <v>2019</v>
      </c>
      <c r="P1762" s="11" t="s">
        <v>112</v>
      </c>
      <c r="Q1762" s="11" t="s">
        <v>112</v>
      </c>
      <c r="R1762" s="11" t="s">
        <v>241</v>
      </c>
      <c r="S1762" s="11" t="s">
        <v>104</v>
      </c>
      <c r="T1762" s="11">
        <v>208</v>
      </c>
      <c r="U1762" s="11" t="str">
        <f>IF(ISERROR(VLOOKUP(I1762,'BACK INFO'!F:F,1,0)),IF(ISERROR(VLOOKUP(I1762,'BACK INFO'!H:H,1,0)),K1762,'BACK INFO'!$H$1),'BACK INFO'!$G$1)</f>
        <v>BILL MILLER AND COMPANY</v>
      </c>
    </row>
    <row r="1763" spans="1:21" s="11" customFormat="1" x14ac:dyDescent="0.35">
      <c r="A1763" s="11" t="s">
        <v>94</v>
      </c>
      <c r="B1763" s="11">
        <v>2018</v>
      </c>
      <c r="C1763" s="11">
        <v>12</v>
      </c>
      <c r="D1763" s="11" t="s">
        <v>95</v>
      </c>
      <c r="E1763" s="11" t="s">
        <v>96</v>
      </c>
      <c r="F1763" s="11" t="s">
        <v>700</v>
      </c>
      <c r="G1763" s="11" t="s">
        <v>241</v>
      </c>
      <c r="H1763" s="11" t="s">
        <v>152</v>
      </c>
      <c r="I1763" s="11" t="s">
        <v>189</v>
      </c>
      <c r="J1763" s="11" t="s">
        <v>99</v>
      </c>
      <c r="K1763" s="11" t="s">
        <v>73</v>
      </c>
      <c r="L1763" s="11" t="s">
        <v>127</v>
      </c>
      <c r="M1763" s="11" t="s">
        <v>101</v>
      </c>
      <c r="N1763" s="11">
        <v>239</v>
      </c>
      <c r="O1763" s="11">
        <v>2019</v>
      </c>
      <c r="P1763" s="11" t="s">
        <v>112</v>
      </c>
      <c r="Q1763" s="11" t="s">
        <v>112</v>
      </c>
      <c r="R1763" s="11" t="s">
        <v>241</v>
      </c>
      <c r="S1763" s="11" t="s">
        <v>104</v>
      </c>
      <c r="T1763" s="11">
        <v>10157.719999999999</v>
      </c>
      <c r="U1763" s="11" t="str">
        <f>IF(ISERROR(VLOOKUP(I1763,'BACK INFO'!F:F,1,0)),IF(ISERROR(VLOOKUP(I1763,'BACK INFO'!H:H,1,0)),K1763,'BACK INFO'!$H$1),'BACK INFO'!$G$1)</f>
        <v>PHYLLIS POSNER</v>
      </c>
    </row>
    <row r="1764" spans="1:21" s="11" customFormat="1" x14ac:dyDescent="0.35">
      <c r="A1764" s="11" t="s">
        <v>94</v>
      </c>
      <c r="B1764" s="11">
        <v>2018</v>
      </c>
      <c r="C1764" s="11">
        <v>12</v>
      </c>
      <c r="D1764" s="11" t="s">
        <v>95</v>
      </c>
      <c r="E1764" s="11" t="s">
        <v>96</v>
      </c>
      <c r="F1764" s="11" t="s">
        <v>700</v>
      </c>
      <c r="G1764" s="11" t="s">
        <v>241</v>
      </c>
      <c r="H1764" s="11" t="s">
        <v>152</v>
      </c>
      <c r="I1764" s="11" t="s">
        <v>321</v>
      </c>
      <c r="J1764" s="11" t="s">
        <v>99</v>
      </c>
      <c r="K1764" s="11" t="s">
        <v>72</v>
      </c>
      <c r="L1764" s="11" t="s">
        <v>114</v>
      </c>
      <c r="M1764" s="11" t="s">
        <v>101</v>
      </c>
      <c r="N1764" s="11">
        <v>36</v>
      </c>
      <c r="O1764" s="11">
        <v>2019</v>
      </c>
      <c r="P1764" s="11" t="s">
        <v>112</v>
      </c>
      <c r="Q1764" s="11" t="s">
        <v>112</v>
      </c>
      <c r="R1764" s="11" t="s">
        <v>241</v>
      </c>
      <c r="S1764" s="11" t="s">
        <v>104</v>
      </c>
      <c r="T1764" s="11">
        <v>1549</v>
      </c>
      <c r="U1764" s="11" t="str">
        <f>IF(ISERROR(VLOOKUP(I1764,'BACK INFO'!F:F,1,0)),IF(ISERROR(VLOOKUP(I1764,'BACK INFO'!H:H,1,0)),K1764,'BACK INFO'!$H$1),'BACK INFO'!$G$1)</f>
        <v>BILL MILLER AND COMPANY</v>
      </c>
    </row>
    <row r="1765" spans="1:21" s="11" customFormat="1" x14ac:dyDescent="0.35">
      <c r="A1765" s="11" t="s">
        <v>94</v>
      </c>
      <c r="B1765" s="11">
        <v>2018</v>
      </c>
      <c r="C1765" s="11">
        <v>12</v>
      </c>
      <c r="D1765" s="11" t="s">
        <v>95</v>
      </c>
      <c r="E1765" s="11" t="s">
        <v>96</v>
      </c>
      <c r="F1765" s="11" t="s">
        <v>700</v>
      </c>
      <c r="G1765" s="11" t="s">
        <v>241</v>
      </c>
      <c r="H1765" s="11" t="s">
        <v>152</v>
      </c>
      <c r="I1765" s="11" t="s">
        <v>284</v>
      </c>
      <c r="J1765" s="11" t="s">
        <v>99</v>
      </c>
      <c r="K1765" s="11" t="s">
        <v>70</v>
      </c>
      <c r="L1765" s="11" t="s">
        <v>157</v>
      </c>
      <c r="M1765" s="11" t="s">
        <v>101</v>
      </c>
      <c r="N1765" s="11">
        <v>28</v>
      </c>
      <c r="O1765" s="11">
        <v>2019</v>
      </c>
      <c r="P1765" s="11" t="s">
        <v>112</v>
      </c>
      <c r="Q1765" s="11" t="s">
        <v>112</v>
      </c>
      <c r="R1765" s="11" t="s">
        <v>241</v>
      </c>
      <c r="S1765" s="11" t="s">
        <v>104</v>
      </c>
      <c r="T1765" s="11">
        <v>1098</v>
      </c>
      <c r="U1765" s="11" t="str">
        <f>IF(ISERROR(VLOOKUP(I1765,'BACK INFO'!F:F,1,0)),IF(ISERROR(VLOOKUP(I1765,'BACK INFO'!H:H,1,0)),K1765,'BACK INFO'!$H$1),'BACK INFO'!$G$1)</f>
        <v>JUDITH ANN DEAL</v>
      </c>
    </row>
    <row r="1766" spans="1:21" s="11" customFormat="1" x14ac:dyDescent="0.35">
      <c r="A1766" s="11" t="s">
        <v>94</v>
      </c>
      <c r="B1766" s="11">
        <v>2018</v>
      </c>
      <c r="C1766" s="11">
        <v>12</v>
      </c>
      <c r="D1766" s="11" t="s">
        <v>95</v>
      </c>
      <c r="E1766" s="11" t="s">
        <v>96</v>
      </c>
      <c r="F1766" s="11" t="s">
        <v>700</v>
      </c>
      <c r="G1766" s="11" t="s">
        <v>241</v>
      </c>
      <c r="H1766" s="11" t="s">
        <v>152</v>
      </c>
      <c r="I1766" s="11" t="s">
        <v>160</v>
      </c>
      <c r="J1766" s="11" t="s">
        <v>99</v>
      </c>
      <c r="K1766" s="11" t="s">
        <v>76</v>
      </c>
      <c r="L1766" s="11" t="s">
        <v>127</v>
      </c>
      <c r="M1766" s="11" t="s">
        <v>101</v>
      </c>
      <c r="N1766" s="11">
        <v>5</v>
      </c>
      <c r="O1766" s="11">
        <v>2019</v>
      </c>
      <c r="P1766" s="11" t="s">
        <v>112</v>
      </c>
      <c r="Q1766" s="11" t="s">
        <v>112</v>
      </c>
      <c r="R1766" s="11" t="s">
        <v>241</v>
      </c>
      <c r="S1766" s="11" t="s">
        <v>104</v>
      </c>
      <c r="T1766" s="11">
        <v>267</v>
      </c>
      <c r="U1766" s="11" t="str">
        <f>IF(ISERROR(VLOOKUP(I1766,'BACK INFO'!F:F,1,0)),IF(ISERROR(VLOOKUP(I1766,'BACK INFO'!H:H,1,0)),K1766,'BACK INFO'!$H$1),'BACK INFO'!$G$1)</f>
        <v>MIE MANNICHE</v>
      </c>
    </row>
    <row r="1767" spans="1:21" s="11" customFormat="1" x14ac:dyDescent="0.35">
      <c r="A1767" s="11" t="s">
        <v>94</v>
      </c>
      <c r="B1767" s="11">
        <v>2018</v>
      </c>
      <c r="C1767" s="11">
        <v>12</v>
      </c>
      <c r="D1767" s="11" t="s">
        <v>95</v>
      </c>
      <c r="E1767" s="11" t="s">
        <v>96</v>
      </c>
      <c r="F1767" s="11" t="s">
        <v>700</v>
      </c>
      <c r="G1767" s="11" t="s">
        <v>241</v>
      </c>
      <c r="H1767" s="11" t="s">
        <v>152</v>
      </c>
      <c r="I1767" s="11" t="s">
        <v>247</v>
      </c>
      <c r="J1767" s="11" t="s">
        <v>99</v>
      </c>
      <c r="K1767" s="11" t="s">
        <v>70</v>
      </c>
      <c r="L1767" s="11" t="s">
        <v>157</v>
      </c>
      <c r="M1767" s="11" t="s">
        <v>101</v>
      </c>
      <c r="N1767" s="11">
        <v>8</v>
      </c>
      <c r="O1767" s="11">
        <v>2019</v>
      </c>
      <c r="P1767" s="11" t="s">
        <v>112</v>
      </c>
      <c r="Q1767" s="11" t="s">
        <v>112</v>
      </c>
      <c r="R1767" s="11" t="s">
        <v>241</v>
      </c>
      <c r="S1767" s="11" t="s">
        <v>104</v>
      </c>
      <c r="T1767" s="11">
        <v>344</v>
      </c>
      <c r="U1767" s="11" t="str">
        <f>IF(ISERROR(VLOOKUP(I1767,'BACK INFO'!F:F,1,0)),IF(ISERROR(VLOOKUP(I1767,'BACK INFO'!H:H,1,0)),K1767,'BACK INFO'!$H$1),'BACK INFO'!$G$1)</f>
        <v>JUDITH ANN DEAL</v>
      </c>
    </row>
    <row r="1768" spans="1:21" s="11" customFormat="1" x14ac:dyDescent="0.35">
      <c r="A1768" s="11" t="s">
        <v>94</v>
      </c>
      <c r="B1768" s="11">
        <v>2018</v>
      </c>
      <c r="C1768" s="11">
        <v>12</v>
      </c>
      <c r="D1768" s="11" t="s">
        <v>95</v>
      </c>
      <c r="E1768" s="11" t="s">
        <v>96</v>
      </c>
      <c r="F1768" s="11" t="s">
        <v>700</v>
      </c>
      <c r="G1768" s="11" t="s">
        <v>241</v>
      </c>
      <c r="H1768" s="11" t="s">
        <v>152</v>
      </c>
      <c r="I1768" s="11" t="s">
        <v>405</v>
      </c>
      <c r="J1768" s="11" t="s">
        <v>99</v>
      </c>
      <c r="K1768" s="11" t="s">
        <v>71</v>
      </c>
      <c r="L1768" s="11" t="s">
        <v>164</v>
      </c>
      <c r="M1768" s="11" t="s">
        <v>101</v>
      </c>
      <c r="N1768" s="11">
        <v>5</v>
      </c>
      <c r="O1768" s="11">
        <v>2019</v>
      </c>
      <c r="P1768" s="11" t="s">
        <v>112</v>
      </c>
      <c r="Q1768" s="11" t="s">
        <v>112</v>
      </c>
      <c r="R1768" s="11" t="s">
        <v>241</v>
      </c>
      <c r="S1768" s="11" t="s">
        <v>104</v>
      </c>
      <c r="T1768" s="11">
        <v>291</v>
      </c>
      <c r="U1768" s="11" t="str">
        <f>IF(ISERROR(VLOOKUP(I1768,'BACK INFO'!F:F,1,0)),IF(ISERROR(VLOOKUP(I1768,'BACK INFO'!H:H,1,0)),K1768,'BACK INFO'!$H$1),'BACK INFO'!$G$1)</f>
        <v>HOLLY SALES INC.</v>
      </c>
    </row>
    <row r="1769" spans="1:21" s="11" customFormat="1" x14ac:dyDescent="0.35">
      <c r="A1769" s="11" t="s">
        <v>94</v>
      </c>
      <c r="B1769" s="11">
        <v>2018</v>
      </c>
      <c r="C1769" s="11">
        <v>12</v>
      </c>
      <c r="D1769" s="11" t="s">
        <v>95</v>
      </c>
      <c r="E1769" s="11" t="s">
        <v>96</v>
      </c>
      <c r="F1769" s="11" t="s">
        <v>700</v>
      </c>
      <c r="G1769" s="11" t="s">
        <v>241</v>
      </c>
      <c r="H1769" s="11" t="s">
        <v>152</v>
      </c>
      <c r="I1769" s="11" t="s">
        <v>123</v>
      </c>
      <c r="J1769" s="11" t="s">
        <v>99</v>
      </c>
      <c r="K1769" s="11" t="s">
        <v>68</v>
      </c>
      <c r="L1769" s="11" t="s">
        <v>129</v>
      </c>
      <c r="M1769" s="11" t="s">
        <v>122</v>
      </c>
      <c r="N1769" s="11">
        <v>113</v>
      </c>
      <c r="O1769" s="11">
        <v>2019</v>
      </c>
      <c r="P1769" s="11" t="s">
        <v>112</v>
      </c>
      <c r="Q1769" s="11" t="s">
        <v>112</v>
      </c>
      <c r="R1769" s="11" t="s">
        <v>241</v>
      </c>
      <c r="S1769" s="11" t="s">
        <v>104</v>
      </c>
      <c r="T1769" s="11">
        <v>5052</v>
      </c>
      <c r="U1769" s="11" t="str">
        <f>IF(ISERROR(VLOOKUP(I1769,'BACK INFO'!F:F,1,0)),IF(ISERROR(VLOOKUP(I1769,'BACK INFO'!H:H,1,0)),K1769,'BACK INFO'!$H$1),'BACK INFO'!$G$1)</f>
        <v>STEPHANIE VITALI</v>
      </c>
    </row>
    <row r="1770" spans="1:21" s="11" customFormat="1" x14ac:dyDescent="0.35">
      <c r="A1770" s="11" t="s">
        <v>94</v>
      </c>
      <c r="B1770" s="11">
        <v>2018</v>
      </c>
      <c r="C1770" s="11">
        <v>12</v>
      </c>
      <c r="D1770" s="11" t="s">
        <v>95</v>
      </c>
      <c r="E1770" s="11" t="s">
        <v>96</v>
      </c>
      <c r="F1770" s="11" t="s">
        <v>700</v>
      </c>
      <c r="G1770" s="11" t="s">
        <v>241</v>
      </c>
      <c r="H1770" s="11" t="s">
        <v>152</v>
      </c>
      <c r="I1770" s="11" t="s">
        <v>123</v>
      </c>
      <c r="J1770" s="11" t="s">
        <v>99</v>
      </c>
      <c r="K1770" s="11" t="s">
        <v>68</v>
      </c>
      <c r="L1770" s="11" t="s">
        <v>285</v>
      </c>
      <c r="M1770" s="11" t="s">
        <v>101</v>
      </c>
      <c r="N1770" s="11">
        <v>32</v>
      </c>
      <c r="O1770" s="11">
        <v>2019</v>
      </c>
      <c r="P1770" s="11" t="s">
        <v>112</v>
      </c>
      <c r="Q1770" s="11" t="s">
        <v>112</v>
      </c>
      <c r="R1770" s="11" t="s">
        <v>241</v>
      </c>
      <c r="S1770" s="11" t="s">
        <v>104</v>
      </c>
      <c r="T1770" s="11">
        <v>1371</v>
      </c>
      <c r="U1770" s="11" t="str">
        <f>IF(ISERROR(VLOOKUP(I1770,'BACK INFO'!F:F,1,0)),IF(ISERROR(VLOOKUP(I1770,'BACK INFO'!H:H,1,0)),K1770,'BACK INFO'!$H$1),'BACK INFO'!$G$1)</f>
        <v>STEPHANIE VITALI</v>
      </c>
    </row>
    <row r="1771" spans="1:21" s="11" customFormat="1" x14ac:dyDescent="0.35">
      <c r="A1771" s="11" t="s">
        <v>94</v>
      </c>
      <c r="B1771" s="11">
        <v>2018</v>
      </c>
      <c r="C1771" s="11">
        <v>12</v>
      </c>
      <c r="D1771" s="11" t="s">
        <v>95</v>
      </c>
      <c r="E1771" s="11" t="s">
        <v>96</v>
      </c>
      <c r="F1771" s="11" t="s">
        <v>700</v>
      </c>
      <c r="G1771" s="11" t="s">
        <v>241</v>
      </c>
      <c r="H1771" s="11" t="s">
        <v>152</v>
      </c>
      <c r="I1771" s="11" t="s">
        <v>263</v>
      </c>
      <c r="J1771" s="11" t="s">
        <v>120</v>
      </c>
      <c r="K1771" s="11" t="s">
        <v>69</v>
      </c>
      <c r="L1771" s="11" t="s">
        <v>143</v>
      </c>
      <c r="M1771" s="11" t="s">
        <v>122</v>
      </c>
      <c r="N1771" s="11">
        <v>3</v>
      </c>
      <c r="O1771" s="11">
        <v>2019</v>
      </c>
      <c r="P1771" s="11" t="s">
        <v>112</v>
      </c>
      <c r="Q1771" s="11" t="s">
        <v>112</v>
      </c>
      <c r="R1771" s="11" t="s">
        <v>241</v>
      </c>
      <c r="S1771" s="11" t="s">
        <v>104</v>
      </c>
      <c r="T1771" s="11">
        <v>137.10682601363737</v>
      </c>
      <c r="U1771" s="11" t="str">
        <f>IF(ISERROR(VLOOKUP(I1771,'BACK INFO'!F:F,1,0)),IF(ISERROR(VLOOKUP(I1771,'BACK INFO'!H:H,1,0)),K1771,'BACK INFO'!$H$1),'BACK INFO'!$G$1)</f>
        <v>JULIE BERTRAND</v>
      </c>
    </row>
    <row r="1772" spans="1:21" s="11" customFormat="1" x14ac:dyDescent="0.35">
      <c r="A1772" s="11" t="s">
        <v>94</v>
      </c>
      <c r="B1772" s="11">
        <v>2018</v>
      </c>
      <c r="C1772" s="11">
        <v>12</v>
      </c>
      <c r="D1772" s="11" t="s">
        <v>95</v>
      </c>
      <c r="E1772" s="11" t="s">
        <v>96</v>
      </c>
      <c r="F1772" s="11" t="s">
        <v>700</v>
      </c>
      <c r="G1772" s="11" t="s">
        <v>241</v>
      </c>
      <c r="H1772" s="11" t="s">
        <v>152</v>
      </c>
      <c r="I1772" s="11" t="s">
        <v>451</v>
      </c>
      <c r="J1772" s="11" t="s">
        <v>99</v>
      </c>
      <c r="K1772" s="11" t="s">
        <v>72</v>
      </c>
      <c r="L1772" s="11" t="s">
        <v>452</v>
      </c>
      <c r="M1772" s="11" t="s">
        <v>101</v>
      </c>
      <c r="N1772" s="11">
        <v>4</v>
      </c>
      <c r="O1772" s="11">
        <v>2019</v>
      </c>
      <c r="P1772" s="11" t="s">
        <v>112</v>
      </c>
      <c r="Q1772" s="11" t="s">
        <v>112</v>
      </c>
      <c r="R1772" s="11" t="s">
        <v>241</v>
      </c>
      <c r="S1772" s="11" t="s">
        <v>104</v>
      </c>
      <c r="T1772" s="11">
        <v>188</v>
      </c>
      <c r="U1772" s="11" t="str">
        <f>IF(ISERROR(VLOOKUP(I1772,'BACK INFO'!F:F,1,0)),IF(ISERROR(VLOOKUP(I1772,'BACK INFO'!H:H,1,0)),K1772,'BACK INFO'!$H$1),'BACK INFO'!$G$1)</f>
        <v>BILL MILLER AND COMPANY</v>
      </c>
    </row>
    <row r="1773" spans="1:21" s="11" customFormat="1" x14ac:dyDescent="0.35">
      <c r="A1773" s="11" t="s">
        <v>94</v>
      </c>
      <c r="B1773" s="11">
        <v>2018</v>
      </c>
      <c r="C1773" s="11">
        <v>12</v>
      </c>
      <c r="D1773" s="11" t="s">
        <v>95</v>
      </c>
      <c r="E1773" s="11" t="s">
        <v>96</v>
      </c>
      <c r="F1773" s="11" t="s">
        <v>700</v>
      </c>
      <c r="G1773" s="11" t="s">
        <v>241</v>
      </c>
      <c r="H1773" s="11" t="s">
        <v>152</v>
      </c>
      <c r="I1773" s="11" t="s">
        <v>161</v>
      </c>
      <c r="J1773" s="11" t="s">
        <v>99</v>
      </c>
      <c r="K1773" s="11" t="s">
        <v>70</v>
      </c>
      <c r="L1773" s="11" t="s">
        <v>157</v>
      </c>
      <c r="M1773" s="11" t="s">
        <v>101</v>
      </c>
      <c r="N1773" s="11">
        <v>48</v>
      </c>
      <c r="O1773" s="11">
        <v>2019</v>
      </c>
      <c r="P1773" s="11" t="s">
        <v>112</v>
      </c>
      <c r="Q1773" s="11" t="s">
        <v>112</v>
      </c>
      <c r="R1773" s="11" t="s">
        <v>241</v>
      </c>
      <c r="S1773" s="11" t="s">
        <v>104</v>
      </c>
      <c r="T1773" s="11">
        <v>2017.8000000000002</v>
      </c>
      <c r="U1773" s="11" t="str">
        <f>IF(ISERROR(VLOOKUP(I1773,'BACK INFO'!F:F,1,0)),IF(ISERROR(VLOOKUP(I1773,'BACK INFO'!H:H,1,0)),K1773,'BACK INFO'!$H$1),'BACK INFO'!$G$1)</f>
        <v>JUDITH ANN DEAL</v>
      </c>
    </row>
    <row r="1774" spans="1:21" s="11" customFormat="1" x14ac:dyDescent="0.35">
      <c r="A1774" s="11" t="s">
        <v>94</v>
      </c>
      <c r="B1774" s="11">
        <v>2018</v>
      </c>
      <c r="C1774" s="11">
        <v>12</v>
      </c>
      <c r="D1774" s="11" t="s">
        <v>95</v>
      </c>
      <c r="E1774" s="11" t="s">
        <v>96</v>
      </c>
      <c r="F1774" s="11" t="s">
        <v>700</v>
      </c>
      <c r="G1774" s="11" t="s">
        <v>241</v>
      </c>
      <c r="H1774" s="11" t="s">
        <v>152</v>
      </c>
      <c r="I1774" s="11" t="s">
        <v>287</v>
      </c>
      <c r="J1774" s="11" t="s">
        <v>99</v>
      </c>
      <c r="K1774" s="11" t="s">
        <v>70</v>
      </c>
      <c r="L1774" s="11" t="s">
        <v>157</v>
      </c>
      <c r="M1774" s="11" t="s">
        <v>101</v>
      </c>
      <c r="N1774" s="11">
        <v>12</v>
      </c>
      <c r="O1774" s="11">
        <v>2019</v>
      </c>
      <c r="P1774" s="11" t="s">
        <v>112</v>
      </c>
      <c r="Q1774" s="11" t="s">
        <v>112</v>
      </c>
      <c r="R1774" s="11" t="s">
        <v>241</v>
      </c>
      <c r="S1774" s="11" t="s">
        <v>104</v>
      </c>
      <c r="T1774" s="11">
        <v>516</v>
      </c>
      <c r="U1774" s="11" t="str">
        <f>IF(ISERROR(VLOOKUP(I1774,'BACK INFO'!F:F,1,0)),IF(ISERROR(VLOOKUP(I1774,'BACK INFO'!H:H,1,0)),K1774,'BACK INFO'!$H$1),'BACK INFO'!$G$1)</f>
        <v>JUDITH ANN DEAL</v>
      </c>
    </row>
    <row r="1775" spans="1:21" s="11" customFormat="1" x14ac:dyDescent="0.35">
      <c r="A1775" s="11" t="s">
        <v>94</v>
      </c>
      <c r="B1775" s="11">
        <v>2018</v>
      </c>
      <c r="C1775" s="11">
        <v>12</v>
      </c>
      <c r="D1775" s="11" t="s">
        <v>95</v>
      </c>
      <c r="E1775" s="11" t="s">
        <v>96</v>
      </c>
      <c r="F1775" s="11" t="s">
        <v>700</v>
      </c>
      <c r="G1775" s="11" t="s">
        <v>241</v>
      </c>
      <c r="H1775" s="11" t="s">
        <v>152</v>
      </c>
      <c r="I1775" s="11" t="s">
        <v>406</v>
      </c>
      <c r="J1775" s="11" t="s">
        <v>99</v>
      </c>
      <c r="K1775" s="11" t="s">
        <v>71</v>
      </c>
      <c r="L1775" s="11" t="s">
        <v>199</v>
      </c>
      <c r="M1775" s="11" t="s">
        <v>101</v>
      </c>
      <c r="N1775" s="11">
        <v>8</v>
      </c>
      <c r="O1775" s="11">
        <v>2019</v>
      </c>
      <c r="P1775" s="11" t="s">
        <v>112</v>
      </c>
      <c r="Q1775" s="11" t="s">
        <v>112</v>
      </c>
      <c r="R1775" s="11" t="s">
        <v>241</v>
      </c>
      <c r="S1775" s="11" t="s">
        <v>104</v>
      </c>
      <c r="T1775" s="11">
        <v>348</v>
      </c>
      <c r="U1775" s="11" t="str">
        <f>IF(ISERROR(VLOOKUP(I1775,'BACK INFO'!F:F,1,0)),IF(ISERROR(VLOOKUP(I1775,'BACK INFO'!H:H,1,0)),K1775,'BACK INFO'!$H$1),'BACK INFO'!$G$1)</f>
        <v>HOLLY SALES INC.</v>
      </c>
    </row>
    <row r="1776" spans="1:21" s="11" customFormat="1" x14ac:dyDescent="0.35">
      <c r="A1776" s="11" t="s">
        <v>94</v>
      </c>
      <c r="B1776" s="11">
        <v>2018</v>
      </c>
      <c r="C1776" s="11">
        <v>12</v>
      </c>
      <c r="D1776" s="11" t="s">
        <v>95</v>
      </c>
      <c r="E1776" s="11" t="s">
        <v>96</v>
      </c>
      <c r="F1776" s="11" t="s">
        <v>700</v>
      </c>
      <c r="G1776" s="11" t="s">
        <v>241</v>
      </c>
      <c r="H1776" s="11" t="s">
        <v>152</v>
      </c>
      <c r="I1776" s="11" t="s">
        <v>406</v>
      </c>
      <c r="J1776" s="11" t="s">
        <v>99</v>
      </c>
      <c r="K1776" s="11" t="s">
        <v>71</v>
      </c>
      <c r="L1776" s="11" t="s">
        <v>164</v>
      </c>
      <c r="M1776" s="11" t="s">
        <v>101</v>
      </c>
      <c r="N1776" s="11">
        <v>3</v>
      </c>
      <c r="O1776" s="11">
        <v>2019</v>
      </c>
      <c r="P1776" s="11" t="s">
        <v>112</v>
      </c>
      <c r="Q1776" s="11" t="s">
        <v>112</v>
      </c>
      <c r="R1776" s="11" t="s">
        <v>241</v>
      </c>
      <c r="S1776" s="11" t="s">
        <v>104</v>
      </c>
      <c r="T1776" s="11">
        <v>135</v>
      </c>
      <c r="U1776" s="11" t="str">
        <f>IF(ISERROR(VLOOKUP(I1776,'BACK INFO'!F:F,1,0)),IF(ISERROR(VLOOKUP(I1776,'BACK INFO'!H:H,1,0)),K1776,'BACK INFO'!$H$1),'BACK INFO'!$G$1)</f>
        <v>HOLLY SALES INC.</v>
      </c>
    </row>
    <row r="1777" spans="1:21" s="11" customFormat="1" x14ac:dyDescent="0.35">
      <c r="A1777" s="11" t="s">
        <v>94</v>
      </c>
      <c r="B1777" s="11">
        <v>2018</v>
      </c>
      <c r="C1777" s="11">
        <v>12</v>
      </c>
      <c r="D1777" s="11" t="s">
        <v>95</v>
      </c>
      <c r="E1777" s="11" t="s">
        <v>96</v>
      </c>
      <c r="F1777" s="11" t="s">
        <v>700</v>
      </c>
      <c r="G1777" s="11" t="s">
        <v>241</v>
      </c>
      <c r="H1777" s="11" t="s">
        <v>152</v>
      </c>
      <c r="I1777" s="11" t="s">
        <v>406</v>
      </c>
      <c r="J1777" s="11" t="s">
        <v>99</v>
      </c>
      <c r="K1777" s="11" t="s">
        <v>71</v>
      </c>
      <c r="L1777" s="11" t="s">
        <v>220</v>
      </c>
      <c r="M1777" s="11" t="s">
        <v>101</v>
      </c>
      <c r="N1777" s="11">
        <v>3</v>
      </c>
      <c r="O1777" s="11">
        <v>2019</v>
      </c>
      <c r="P1777" s="11" t="s">
        <v>112</v>
      </c>
      <c r="Q1777" s="11" t="s">
        <v>112</v>
      </c>
      <c r="R1777" s="11" t="s">
        <v>241</v>
      </c>
      <c r="S1777" s="11" t="s">
        <v>104</v>
      </c>
      <c r="T1777" s="11">
        <v>135</v>
      </c>
      <c r="U1777" s="11" t="str">
        <f>IF(ISERROR(VLOOKUP(I1777,'BACK INFO'!F:F,1,0)),IF(ISERROR(VLOOKUP(I1777,'BACK INFO'!H:H,1,0)),K1777,'BACK INFO'!$H$1),'BACK INFO'!$G$1)</f>
        <v>HOLLY SALES INC.</v>
      </c>
    </row>
    <row r="1778" spans="1:21" s="11" customFormat="1" x14ac:dyDescent="0.35">
      <c r="A1778" s="11" t="s">
        <v>94</v>
      </c>
      <c r="B1778" s="11">
        <v>2018</v>
      </c>
      <c r="C1778" s="11">
        <v>12</v>
      </c>
      <c r="D1778" s="11" t="s">
        <v>95</v>
      </c>
      <c r="E1778" s="11" t="s">
        <v>96</v>
      </c>
      <c r="F1778" s="11" t="s">
        <v>700</v>
      </c>
      <c r="G1778" s="11" t="s">
        <v>241</v>
      </c>
      <c r="H1778" s="11" t="s">
        <v>152</v>
      </c>
      <c r="I1778" s="11" t="s">
        <v>248</v>
      </c>
      <c r="J1778" s="11" t="s">
        <v>99</v>
      </c>
      <c r="K1778" s="11" t="s">
        <v>72</v>
      </c>
      <c r="L1778" s="11" t="s">
        <v>114</v>
      </c>
      <c r="M1778" s="11" t="s">
        <v>101</v>
      </c>
      <c r="N1778" s="11">
        <v>3</v>
      </c>
      <c r="O1778" s="11">
        <v>2019</v>
      </c>
      <c r="P1778" s="11" t="s">
        <v>112</v>
      </c>
      <c r="Q1778" s="11" t="s">
        <v>112</v>
      </c>
      <c r="R1778" s="11" t="s">
        <v>241</v>
      </c>
      <c r="S1778" s="11" t="s">
        <v>104</v>
      </c>
      <c r="T1778" s="11">
        <v>144</v>
      </c>
      <c r="U1778" s="11" t="str">
        <f>IF(ISERROR(VLOOKUP(I1778,'BACK INFO'!F:F,1,0)),IF(ISERROR(VLOOKUP(I1778,'BACK INFO'!H:H,1,0)),K1778,'BACK INFO'!$H$1),'BACK INFO'!$G$1)</f>
        <v>BILL MILLER AND COMPANY</v>
      </c>
    </row>
    <row r="1779" spans="1:21" s="11" customFormat="1" x14ac:dyDescent="0.35">
      <c r="A1779" s="11" t="s">
        <v>94</v>
      </c>
      <c r="B1779" s="11">
        <v>2018</v>
      </c>
      <c r="C1779" s="11">
        <v>12</v>
      </c>
      <c r="D1779" s="11" t="s">
        <v>95</v>
      </c>
      <c r="E1779" s="11" t="s">
        <v>96</v>
      </c>
      <c r="F1779" s="11" t="s">
        <v>700</v>
      </c>
      <c r="G1779" s="11" t="s">
        <v>241</v>
      </c>
      <c r="H1779" s="11" t="s">
        <v>152</v>
      </c>
      <c r="I1779" s="11" t="s">
        <v>60</v>
      </c>
      <c r="J1779" s="11" t="s">
        <v>99</v>
      </c>
      <c r="K1779" s="11" t="s">
        <v>54</v>
      </c>
      <c r="L1779" s="11" t="s">
        <v>100</v>
      </c>
      <c r="M1779" s="11" t="s">
        <v>101</v>
      </c>
      <c r="N1779" s="11">
        <v>286</v>
      </c>
      <c r="O1779" s="11">
        <v>2019</v>
      </c>
      <c r="P1779" s="11" t="s">
        <v>112</v>
      </c>
      <c r="Q1779" s="11" t="s">
        <v>112</v>
      </c>
      <c r="R1779" s="11" t="s">
        <v>241</v>
      </c>
      <c r="S1779" s="11" t="s">
        <v>104</v>
      </c>
      <c r="T1779" s="11">
        <v>11330.719999999998</v>
      </c>
      <c r="U1779" s="11" t="str">
        <f>IF(ISERROR(VLOOKUP(I1779,'BACK INFO'!F:F,1,0)),IF(ISERROR(VLOOKUP(I1779,'BACK INFO'!H:H,1,0)),K1779,'BACK INFO'!$H$1),'BACK INFO'!$G$1)</f>
        <v>PAIGE ALYSE STRAUGHAN</v>
      </c>
    </row>
    <row r="1780" spans="1:21" s="11" customFormat="1" x14ac:dyDescent="0.35">
      <c r="A1780" s="11" t="s">
        <v>94</v>
      </c>
      <c r="B1780" s="11">
        <v>2018</v>
      </c>
      <c r="C1780" s="11">
        <v>12</v>
      </c>
      <c r="D1780" s="11" t="s">
        <v>95</v>
      </c>
      <c r="E1780" s="11" t="s">
        <v>96</v>
      </c>
      <c r="F1780" s="11" t="s">
        <v>700</v>
      </c>
      <c r="G1780" s="11" t="s">
        <v>241</v>
      </c>
      <c r="H1780" s="11" t="s">
        <v>152</v>
      </c>
      <c r="I1780" s="11" t="s">
        <v>126</v>
      </c>
      <c r="J1780" s="11" t="s">
        <v>99</v>
      </c>
      <c r="K1780" s="11" t="s">
        <v>73</v>
      </c>
      <c r="L1780" s="11" t="s">
        <v>127</v>
      </c>
      <c r="M1780" s="11" t="s">
        <v>101</v>
      </c>
      <c r="N1780" s="11">
        <v>1</v>
      </c>
      <c r="O1780" s="11">
        <v>2019</v>
      </c>
      <c r="P1780" s="11" t="s">
        <v>112</v>
      </c>
      <c r="Q1780" s="11" t="s">
        <v>112</v>
      </c>
      <c r="R1780" s="11" t="s">
        <v>241</v>
      </c>
      <c r="S1780" s="11" t="s">
        <v>104</v>
      </c>
      <c r="T1780" s="11">
        <v>61</v>
      </c>
      <c r="U1780" s="11" t="str">
        <f>IF(ISERROR(VLOOKUP(I1780,'BACK INFO'!F:F,1,0)),IF(ISERROR(VLOOKUP(I1780,'BACK INFO'!H:H,1,0)),K1780,'BACK INFO'!$H$1),'BACK INFO'!$G$1)</f>
        <v>PHYLLIS POSNER</v>
      </c>
    </row>
    <row r="1781" spans="1:21" s="11" customFormat="1" x14ac:dyDescent="0.35">
      <c r="A1781" s="11" t="s">
        <v>94</v>
      </c>
      <c r="B1781" s="11">
        <v>2018</v>
      </c>
      <c r="C1781" s="11">
        <v>12</v>
      </c>
      <c r="D1781" s="11" t="s">
        <v>95</v>
      </c>
      <c r="E1781" s="11" t="s">
        <v>96</v>
      </c>
      <c r="F1781" s="11" t="s">
        <v>700</v>
      </c>
      <c r="G1781" s="11" t="s">
        <v>241</v>
      </c>
      <c r="H1781" s="11" t="s">
        <v>152</v>
      </c>
      <c r="I1781" s="11" t="s">
        <v>322</v>
      </c>
      <c r="J1781" s="11" t="s">
        <v>99</v>
      </c>
      <c r="K1781" s="11" t="s">
        <v>75</v>
      </c>
      <c r="L1781" s="11" t="s">
        <v>127</v>
      </c>
      <c r="M1781" s="11" t="s">
        <v>101</v>
      </c>
      <c r="N1781" s="11">
        <v>6</v>
      </c>
      <c r="O1781" s="11">
        <v>2019</v>
      </c>
      <c r="P1781" s="11" t="s">
        <v>112</v>
      </c>
      <c r="Q1781" s="11" t="s">
        <v>112</v>
      </c>
      <c r="R1781" s="11" t="s">
        <v>241</v>
      </c>
      <c r="S1781" s="11" t="s">
        <v>104</v>
      </c>
      <c r="T1781" s="11">
        <v>188.10000000000002</v>
      </c>
      <c r="U1781" s="11" t="str">
        <f>IF(ISERROR(VLOOKUP(I1781,'BACK INFO'!F:F,1,0)),IF(ISERROR(VLOOKUP(I1781,'BACK INFO'!H:H,1,0)),K1781,'BACK INFO'!$H$1),'BACK INFO'!$G$1)</f>
        <v>LAURA BONG</v>
      </c>
    </row>
    <row r="1782" spans="1:21" s="11" customFormat="1" x14ac:dyDescent="0.35">
      <c r="A1782" s="11" t="s">
        <v>94</v>
      </c>
      <c r="B1782" s="11">
        <v>2018</v>
      </c>
      <c r="C1782" s="11">
        <v>12</v>
      </c>
      <c r="D1782" s="11" t="s">
        <v>95</v>
      </c>
      <c r="E1782" s="11" t="s">
        <v>96</v>
      </c>
      <c r="F1782" s="11" t="s">
        <v>700</v>
      </c>
      <c r="G1782" s="11" t="s">
        <v>241</v>
      </c>
      <c r="H1782" s="11" t="s">
        <v>152</v>
      </c>
      <c r="I1782" s="11" t="s">
        <v>147</v>
      </c>
      <c r="J1782" s="11" t="s">
        <v>99</v>
      </c>
      <c r="K1782" s="11" t="s">
        <v>75</v>
      </c>
      <c r="L1782" s="11" t="s">
        <v>131</v>
      </c>
      <c r="M1782" s="11" t="s">
        <v>101</v>
      </c>
      <c r="N1782" s="11">
        <v>28</v>
      </c>
      <c r="O1782" s="11">
        <v>2019</v>
      </c>
      <c r="P1782" s="11" t="s">
        <v>112</v>
      </c>
      <c r="Q1782" s="11" t="s">
        <v>112</v>
      </c>
      <c r="R1782" s="11" t="s">
        <v>241</v>
      </c>
      <c r="S1782" s="11" t="s">
        <v>104</v>
      </c>
      <c r="T1782" s="11">
        <v>1274</v>
      </c>
      <c r="U1782" s="11" t="str">
        <f>IF(ISERROR(VLOOKUP(I1782,'BACK INFO'!F:F,1,0)),IF(ISERROR(VLOOKUP(I1782,'BACK INFO'!H:H,1,0)),K1782,'BACK INFO'!$H$1),'BACK INFO'!$G$1)</f>
        <v>LAURA BONG</v>
      </c>
    </row>
    <row r="1783" spans="1:21" s="11" customFormat="1" x14ac:dyDescent="0.35">
      <c r="A1783" s="11" t="s">
        <v>94</v>
      </c>
      <c r="B1783" s="11">
        <v>2018</v>
      </c>
      <c r="C1783" s="11">
        <v>12</v>
      </c>
      <c r="D1783" s="11" t="s">
        <v>95</v>
      </c>
      <c r="E1783" s="11" t="s">
        <v>96</v>
      </c>
      <c r="F1783" s="11" t="s">
        <v>700</v>
      </c>
      <c r="G1783" s="11" t="s">
        <v>241</v>
      </c>
      <c r="H1783" s="11" t="s">
        <v>152</v>
      </c>
      <c r="I1783" s="11" t="s">
        <v>288</v>
      </c>
      <c r="J1783" s="11" t="s">
        <v>99</v>
      </c>
      <c r="K1783" s="11" t="s">
        <v>70</v>
      </c>
      <c r="L1783" s="11" t="s">
        <v>157</v>
      </c>
      <c r="M1783" s="11" t="s">
        <v>101</v>
      </c>
      <c r="N1783" s="11">
        <v>58</v>
      </c>
      <c r="O1783" s="11">
        <v>2019</v>
      </c>
      <c r="P1783" s="11" t="s">
        <v>112</v>
      </c>
      <c r="Q1783" s="11" t="s">
        <v>112</v>
      </c>
      <c r="R1783" s="11" t="s">
        <v>241</v>
      </c>
      <c r="S1783" s="11" t="s">
        <v>104</v>
      </c>
      <c r="T1783" s="11">
        <v>2454</v>
      </c>
      <c r="U1783" s="11" t="str">
        <f>IF(ISERROR(VLOOKUP(I1783,'BACK INFO'!F:F,1,0)),IF(ISERROR(VLOOKUP(I1783,'BACK INFO'!H:H,1,0)),K1783,'BACK INFO'!$H$1),'BACK INFO'!$G$1)</f>
        <v>JUDITH ANN DEAL</v>
      </c>
    </row>
    <row r="1784" spans="1:21" s="11" customFormat="1" x14ac:dyDescent="0.35">
      <c r="A1784" s="11" t="s">
        <v>94</v>
      </c>
      <c r="B1784" s="11">
        <v>2018</v>
      </c>
      <c r="C1784" s="11">
        <v>12</v>
      </c>
      <c r="D1784" s="11" t="s">
        <v>95</v>
      </c>
      <c r="E1784" s="11" t="s">
        <v>96</v>
      </c>
      <c r="F1784" s="11" t="s">
        <v>700</v>
      </c>
      <c r="G1784" s="11" t="s">
        <v>241</v>
      </c>
      <c r="H1784" s="11" t="s">
        <v>152</v>
      </c>
      <c r="I1784" s="11" t="s">
        <v>289</v>
      </c>
      <c r="J1784" s="11" t="s">
        <v>99</v>
      </c>
      <c r="K1784" s="11" t="s">
        <v>70</v>
      </c>
      <c r="L1784" s="11" t="s">
        <v>157</v>
      </c>
      <c r="M1784" s="11" t="s">
        <v>101</v>
      </c>
      <c r="N1784" s="11">
        <v>12</v>
      </c>
      <c r="O1784" s="11">
        <v>2019</v>
      </c>
      <c r="P1784" s="11" t="s">
        <v>112</v>
      </c>
      <c r="Q1784" s="11" t="s">
        <v>112</v>
      </c>
      <c r="R1784" s="11" t="s">
        <v>241</v>
      </c>
      <c r="S1784" s="11" t="s">
        <v>104</v>
      </c>
      <c r="T1784" s="11">
        <v>620</v>
      </c>
      <c r="U1784" s="11" t="str">
        <f>IF(ISERROR(VLOOKUP(I1784,'BACK INFO'!F:F,1,0)),IF(ISERROR(VLOOKUP(I1784,'BACK INFO'!H:H,1,0)),K1784,'BACK INFO'!$H$1),'BACK INFO'!$G$1)</f>
        <v>JUDITH ANN DEAL</v>
      </c>
    </row>
    <row r="1785" spans="1:21" s="11" customFormat="1" x14ac:dyDescent="0.35">
      <c r="A1785" s="11" t="s">
        <v>94</v>
      </c>
      <c r="B1785" s="11">
        <v>2018</v>
      </c>
      <c r="C1785" s="11">
        <v>12</v>
      </c>
      <c r="D1785" s="11" t="s">
        <v>95</v>
      </c>
      <c r="E1785" s="11" t="s">
        <v>96</v>
      </c>
      <c r="F1785" s="11" t="s">
        <v>700</v>
      </c>
      <c r="G1785" s="11" t="s">
        <v>241</v>
      </c>
      <c r="H1785" s="11" t="s">
        <v>152</v>
      </c>
      <c r="I1785" s="11" t="s">
        <v>128</v>
      </c>
      <c r="J1785" s="11" t="s">
        <v>120</v>
      </c>
      <c r="K1785" s="11" t="s">
        <v>68</v>
      </c>
      <c r="L1785" s="11" t="s">
        <v>129</v>
      </c>
      <c r="M1785" s="11" t="s">
        <v>122</v>
      </c>
      <c r="N1785" s="11">
        <v>2</v>
      </c>
      <c r="O1785" s="11">
        <v>2019</v>
      </c>
      <c r="P1785" s="11" t="s">
        <v>112</v>
      </c>
      <c r="Q1785" s="11" t="s">
        <v>112</v>
      </c>
      <c r="R1785" s="11" t="s">
        <v>241</v>
      </c>
      <c r="S1785" s="11" t="s">
        <v>104</v>
      </c>
      <c r="T1785" s="11">
        <v>64.520859300535236</v>
      </c>
      <c r="U1785" s="11" t="str">
        <f>IF(ISERROR(VLOOKUP(I1785,'BACK INFO'!F:F,1,0)),IF(ISERROR(VLOOKUP(I1785,'BACK INFO'!H:H,1,0)),K1785,'BACK INFO'!$H$1),'BACK INFO'!$G$1)</f>
        <v>STEPHANIE VITALI</v>
      </c>
    </row>
    <row r="1786" spans="1:21" s="11" customFormat="1" x14ac:dyDescent="0.35">
      <c r="A1786" s="11" t="s">
        <v>94</v>
      </c>
      <c r="B1786" s="11">
        <v>2018</v>
      </c>
      <c r="C1786" s="11">
        <v>12</v>
      </c>
      <c r="D1786" s="11" t="s">
        <v>95</v>
      </c>
      <c r="E1786" s="11" t="s">
        <v>96</v>
      </c>
      <c r="F1786" s="11" t="s">
        <v>700</v>
      </c>
      <c r="G1786" s="11" t="s">
        <v>241</v>
      </c>
      <c r="H1786" s="11" t="s">
        <v>152</v>
      </c>
      <c r="I1786" s="11" t="s">
        <v>162</v>
      </c>
      <c r="J1786" s="11" t="s">
        <v>99</v>
      </c>
      <c r="K1786" s="11" t="s">
        <v>72</v>
      </c>
      <c r="L1786" s="11" t="s">
        <v>114</v>
      </c>
      <c r="M1786" s="11" t="s">
        <v>101</v>
      </c>
      <c r="N1786" s="11">
        <v>5</v>
      </c>
      <c r="O1786" s="11">
        <v>2019</v>
      </c>
      <c r="P1786" s="11" t="s">
        <v>112</v>
      </c>
      <c r="Q1786" s="11" t="s">
        <v>112</v>
      </c>
      <c r="R1786" s="11" t="s">
        <v>241</v>
      </c>
      <c r="S1786" s="11" t="s">
        <v>104</v>
      </c>
      <c r="T1786" s="11">
        <v>267</v>
      </c>
      <c r="U1786" s="11" t="str">
        <f>IF(ISERROR(VLOOKUP(I1786,'BACK INFO'!F:F,1,0)),IF(ISERROR(VLOOKUP(I1786,'BACK INFO'!H:H,1,0)),K1786,'BACK INFO'!$H$1),'BACK INFO'!$G$1)</f>
        <v>BILL MILLER AND COMPANY</v>
      </c>
    </row>
    <row r="1787" spans="1:21" s="11" customFormat="1" x14ac:dyDescent="0.35">
      <c r="A1787" s="11" t="s">
        <v>94</v>
      </c>
      <c r="B1787" s="11">
        <v>2018</v>
      </c>
      <c r="C1787" s="11">
        <v>12</v>
      </c>
      <c r="D1787" s="11" t="s">
        <v>95</v>
      </c>
      <c r="E1787" s="11" t="s">
        <v>96</v>
      </c>
      <c r="F1787" s="11" t="s">
        <v>700</v>
      </c>
      <c r="G1787" s="11" t="s">
        <v>241</v>
      </c>
      <c r="H1787" s="11" t="s">
        <v>152</v>
      </c>
      <c r="I1787" s="11" t="s">
        <v>148</v>
      </c>
      <c r="J1787" s="11" t="s">
        <v>99</v>
      </c>
      <c r="K1787" s="11" t="s">
        <v>71</v>
      </c>
      <c r="L1787" s="11" t="s">
        <v>149</v>
      </c>
      <c r="M1787" s="11" t="s">
        <v>101</v>
      </c>
      <c r="N1787" s="11">
        <v>20</v>
      </c>
      <c r="O1787" s="11">
        <v>2019</v>
      </c>
      <c r="P1787" s="11" t="s">
        <v>112</v>
      </c>
      <c r="Q1787" s="11" t="s">
        <v>112</v>
      </c>
      <c r="R1787" s="11" t="s">
        <v>241</v>
      </c>
      <c r="S1787" s="11" t="s">
        <v>104</v>
      </c>
      <c r="T1787" s="11">
        <v>888</v>
      </c>
      <c r="U1787" s="11" t="str">
        <f>IF(ISERROR(VLOOKUP(I1787,'BACK INFO'!F:F,1,0)),IF(ISERROR(VLOOKUP(I1787,'BACK INFO'!H:H,1,0)),K1787,'BACK INFO'!$H$1),'BACK INFO'!$G$1)</f>
        <v>HOLLY SALES INC.</v>
      </c>
    </row>
    <row r="1788" spans="1:21" s="11" customFormat="1" x14ac:dyDescent="0.35">
      <c r="A1788" s="11" t="s">
        <v>94</v>
      </c>
      <c r="B1788" s="11">
        <v>2018</v>
      </c>
      <c r="C1788" s="11">
        <v>12</v>
      </c>
      <c r="D1788" s="11" t="s">
        <v>95</v>
      </c>
      <c r="E1788" s="11" t="s">
        <v>96</v>
      </c>
      <c r="F1788" s="11" t="s">
        <v>700</v>
      </c>
      <c r="G1788" s="11" t="s">
        <v>241</v>
      </c>
      <c r="H1788" s="11" t="s">
        <v>152</v>
      </c>
      <c r="I1788" s="11" t="s">
        <v>252</v>
      </c>
      <c r="J1788" s="11" t="s">
        <v>99</v>
      </c>
      <c r="K1788" s="11" t="s">
        <v>70</v>
      </c>
      <c r="L1788" s="11" t="s">
        <v>157</v>
      </c>
      <c r="M1788" s="11" t="s">
        <v>101</v>
      </c>
      <c r="N1788" s="11">
        <v>5</v>
      </c>
      <c r="O1788" s="11">
        <v>2019</v>
      </c>
      <c r="P1788" s="11" t="s">
        <v>112</v>
      </c>
      <c r="Q1788" s="11" t="s">
        <v>112</v>
      </c>
      <c r="R1788" s="11" t="s">
        <v>241</v>
      </c>
      <c r="S1788" s="11" t="s">
        <v>104</v>
      </c>
      <c r="T1788" s="11">
        <v>239</v>
      </c>
      <c r="U1788" s="11" t="str">
        <f>IF(ISERROR(VLOOKUP(I1788,'BACK INFO'!F:F,1,0)),IF(ISERROR(VLOOKUP(I1788,'BACK INFO'!H:H,1,0)),K1788,'BACK INFO'!$H$1),'BACK INFO'!$G$1)</f>
        <v>JUDITH ANN DEAL</v>
      </c>
    </row>
    <row r="1789" spans="1:21" s="11" customFormat="1" x14ac:dyDescent="0.35">
      <c r="A1789" s="11" t="s">
        <v>94</v>
      </c>
      <c r="B1789" s="11">
        <v>2018</v>
      </c>
      <c r="C1789" s="11">
        <v>12</v>
      </c>
      <c r="D1789" s="11" t="s">
        <v>95</v>
      </c>
      <c r="E1789" s="11" t="s">
        <v>96</v>
      </c>
      <c r="F1789" s="11" t="s">
        <v>700</v>
      </c>
      <c r="G1789" s="11" t="s">
        <v>241</v>
      </c>
      <c r="H1789" s="11" t="s">
        <v>152</v>
      </c>
      <c r="I1789" s="11" t="s">
        <v>225</v>
      </c>
      <c r="J1789" s="11" t="s">
        <v>99</v>
      </c>
      <c r="K1789" s="11" t="s">
        <v>70</v>
      </c>
      <c r="L1789" s="11" t="s">
        <v>157</v>
      </c>
      <c r="M1789" s="11" t="s">
        <v>101</v>
      </c>
      <c r="N1789" s="11">
        <v>6</v>
      </c>
      <c r="O1789" s="11">
        <v>2019</v>
      </c>
      <c r="P1789" s="11" t="s">
        <v>112</v>
      </c>
      <c r="Q1789" s="11" t="s">
        <v>112</v>
      </c>
      <c r="R1789" s="11" t="s">
        <v>241</v>
      </c>
      <c r="S1789" s="11" t="s">
        <v>104</v>
      </c>
      <c r="T1789" s="11">
        <v>258</v>
      </c>
      <c r="U1789" s="11" t="str">
        <f>IF(ISERROR(VLOOKUP(I1789,'BACK INFO'!F:F,1,0)),IF(ISERROR(VLOOKUP(I1789,'BACK INFO'!H:H,1,0)),K1789,'BACK INFO'!$H$1),'BACK INFO'!$G$1)</f>
        <v>JUDITH ANN DEAL</v>
      </c>
    </row>
    <row r="1790" spans="1:21" s="11" customFormat="1" x14ac:dyDescent="0.35">
      <c r="A1790" s="11" t="s">
        <v>94</v>
      </c>
      <c r="B1790" s="11">
        <v>2018</v>
      </c>
      <c r="C1790" s="11">
        <v>12</v>
      </c>
      <c r="D1790" s="11" t="s">
        <v>95</v>
      </c>
      <c r="E1790" s="11" t="s">
        <v>96</v>
      </c>
      <c r="F1790" s="11" t="s">
        <v>700</v>
      </c>
      <c r="G1790" s="11" t="s">
        <v>241</v>
      </c>
      <c r="H1790" s="11" t="s">
        <v>152</v>
      </c>
      <c r="I1790" s="11" t="s">
        <v>407</v>
      </c>
      <c r="J1790" s="11" t="s">
        <v>99</v>
      </c>
      <c r="K1790" s="11" t="s">
        <v>72</v>
      </c>
      <c r="L1790" s="11" t="s">
        <v>114</v>
      </c>
      <c r="M1790" s="11" t="s">
        <v>101</v>
      </c>
      <c r="N1790" s="11">
        <v>3</v>
      </c>
      <c r="O1790" s="11">
        <v>2019</v>
      </c>
      <c r="P1790" s="11" t="s">
        <v>112</v>
      </c>
      <c r="Q1790" s="11" t="s">
        <v>112</v>
      </c>
      <c r="R1790" s="11" t="s">
        <v>241</v>
      </c>
      <c r="S1790" s="11" t="s">
        <v>104</v>
      </c>
      <c r="T1790" s="11">
        <v>129</v>
      </c>
      <c r="U1790" s="11" t="str">
        <f>IF(ISERROR(VLOOKUP(I1790,'BACK INFO'!F:F,1,0)),IF(ISERROR(VLOOKUP(I1790,'BACK INFO'!H:H,1,0)),K1790,'BACK INFO'!$H$1),'BACK INFO'!$G$1)</f>
        <v>BILL MILLER AND COMPANY</v>
      </c>
    </row>
    <row r="1791" spans="1:21" s="11" customFormat="1" x14ac:dyDescent="0.35">
      <c r="A1791" s="11" t="s">
        <v>94</v>
      </c>
      <c r="B1791" s="11">
        <v>2018</v>
      </c>
      <c r="C1791" s="11">
        <v>12</v>
      </c>
      <c r="D1791" s="11" t="s">
        <v>95</v>
      </c>
      <c r="E1791" s="11" t="s">
        <v>96</v>
      </c>
      <c r="F1791" s="11" t="s">
        <v>700</v>
      </c>
      <c r="G1791" s="11" t="s">
        <v>241</v>
      </c>
      <c r="H1791" s="11" t="s">
        <v>152</v>
      </c>
      <c r="I1791" s="11" t="s">
        <v>62</v>
      </c>
      <c r="J1791" s="11" t="s">
        <v>99</v>
      </c>
      <c r="K1791" s="11" t="s">
        <v>54</v>
      </c>
      <c r="L1791" s="11" t="s">
        <v>165</v>
      </c>
      <c r="M1791" s="11" t="s">
        <v>101</v>
      </c>
      <c r="N1791" s="11">
        <v>51</v>
      </c>
      <c r="O1791" s="11">
        <v>2019</v>
      </c>
      <c r="P1791" s="11" t="s">
        <v>112</v>
      </c>
      <c r="Q1791" s="11" t="s">
        <v>112</v>
      </c>
      <c r="R1791" s="11" t="s">
        <v>241</v>
      </c>
      <c r="S1791" s="11" t="s">
        <v>104</v>
      </c>
      <c r="T1791" s="11">
        <v>1792.5600000000002</v>
      </c>
      <c r="U1791" s="11" t="str">
        <f>IF(ISERROR(VLOOKUP(I1791,'BACK INFO'!F:F,1,0)),IF(ISERROR(VLOOKUP(I1791,'BACK INFO'!H:H,1,0)),K1791,'BACK INFO'!$H$1),'BACK INFO'!$G$1)</f>
        <v>PAIGE ALYSE STRAUGHAN</v>
      </c>
    </row>
    <row r="1792" spans="1:21" s="11" customFormat="1" x14ac:dyDescent="0.35">
      <c r="A1792" s="11" t="s">
        <v>94</v>
      </c>
      <c r="B1792" s="11">
        <v>2018</v>
      </c>
      <c r="C1792" s="11">
        <v>12</v>
      </c>
      <c r="D1792" s="11" t="s">
        <v>95</v>
      </c>
      <c r="E1792" s="11" t="s">
        <v>96</v>
      </c>
      <c r="F1792" s="11" t="s">
        <v>700</v>
      </c>
      <c r="G1792" s="11" t="s">
        <v>241</v>
      </c>
      <c r="H1792" s="11" t="s">
        <v>152</v>
      </c>
      <c r="I1792" s="11" t="s">
        <v>463</v>
      </c>
      <c r="J1792" s="11" t="s">
        <v>99</v>
      </c>
      <c r="K1792" s="11" t="s">
        <v>71</v>
      </c>
      <c r="L1792" s="11" t="s">
        <v>164</v>
      </c>
      <c r="M1792" s="11" t="s">
        <v>101</v>
      </c>
      <c r="N1792" s="11">
        <v>10</v>
      </c>
      <c r="O1792" s="11">
        <v>2019</v>
      </c>
      <c r="P1792" s="11" t="s">
        <v>112</v>
      </c>
      <c r="Q1792" s="11" t="s">
        <v>112</v>
      </c>
      <c r="R1792" s="11" t="s">
        <v>241</v>
      </c>
      <c r="S1792" s="11" t="s">
        <v>104</v>
      </c>
      <c r="T1792" s="11">
        <v>456</v>
      </c>
      <c r="U1792" s="11" t="str">
        <f>IF(ISERROR(VLOOKUP(I1792,'BACK INFO'!F:F,1,0)),IF(ISERROR(VLOOKUP(I1792,'BACK INFO'!H:H,1,0)),K1792,'BACK INFO'!$H$1),'BACK INFO'!$G$1)</f>
        <v>HOLLY SALES INC.</v>
      </c>
    </row>
    <row r="1793" spans="1:21" s="11" customFormat="1" x14ac:dyDescent="0.35">
      <c r="A1793" s="11" t="s">
        <v>94</v>
      </c>
      <c r="B1793" s="11">
        <v>2018</v>
      </c>
      <c r="C1793" s="11">
        <v>12</v>
      </c>
      <c r="D1793" s="11" t="s">
        <v>95</v>
      </c>
      <c r="E1793" s="11" t="s">
        <v>96</v>
      </c>
      <c r="F1793" s="11" t="s">
        <v>700</v>
      </c>
      <c r="G1793" s="11" t="s">
        <v>241</v>
      </c>
      <c r="H1793" s="11" t="s">
        <v>152</v>
      </c>
      <c r="I1793" s="11" t="s">
        <v>325</v>
      </c>
      <c r="J1793" s="11" t="s">
        <v>99</v>
      </c>
      <c r="K1793" s="11" t="s">
        <v>72</v>
      </c>
      <c r="L1793" s="11" t="s">
        <v>326</v>
      </c>
      <c r="M1793" s="11" t="s">
        <v>327</v>
      </c>
      <c r="N1793" s="11">
        <v>3</v>
      </c>
      <c r="O1793" s="11">
        <v>2019</v>
      </c>
      <c r="P1793" s="11" t="s">
        <v>112</v>
      </c>
      <c r="Q1793" s="11" t="s">
        <v>112</v>
      </c>
      <c r="R1793" s="11" t="s">
        <v>241</v>
      </c>
      <c r="S1793" s="11" t="s">
        <v>104</v>
      </c>
      <c r="T1793" s="11">
        <v>135</v>
      </c>
      <c r="U1793" s="11" t="str">
        <f>IF(ISERROR(VLOOKUP(I1793,'BACK INFO'!F:F,1,0)),IF(ISERROR(VLOOKUP(I1793,'BACK INFO'!H:H,1,0)),K1793,'BACK INFO'!$H$1),'BACK INFO'!$G$1)</f>
        <v>BILL MILLER AND COMPANY</v>
      </c>
    </row>
    <row r="1794" spans="1:21" s="11" customFormat="1" x14ac:dyDescent="0.35">
      <c r="A1794" s="11" t="s">
        <v>94</v>
      </c>
      <c r="B1794" s="11">
        <v>2018</v>
      </c>
      <c r="C1794" s="11">
        <v>12</v>
      </c>
      <c r="D1794" s="11" t="s">
        <v>95</v>
      </c>
      <c r="E1794" s="11" t="s">
        <v>96</v>
      </c>
      <c r="F1794" s="11" t="s">
        <v>700</v>
      </c>
      <c r="G1794" s="11" t="s">
        <v>241</v>
      </c>
      <c r="H1794" s="11" t="s">
        <v>152</v>
      </c>
      <c r="I1794" s="11" t="s">
        <v>278</v>
      </c>
      <c r="J1794" s="11" t="s">
        <v>99</v>
      </c>
      <c r="K1794" s="11" t="s">
        <v>71</v>
      </c>
      <c r="L1794" s="11" t="s">
        <v>164</v>
      </c>
      <c r="M1794" s="11" t="s">
        <v>101</v>
      </c>
      <c r="N1794" s="11">
        <v>6</v>
      </c>
      <c r="O1794" s="11">
        <v>2019</v>
      </c>
      <c r="P1794" s="11" t="s">
        <v>112</v>
      </c>
      <c r="Q1794" s="11" t="s">
        <v>112</v>
      </c>
      <c r="R1794" s="11" t="s">
        <v>241</v>
      </c>
      <c r="S1794" s="11" t="s">
        <v>104</v>
      </c>
      <c r="T1794" s="11">
        <v>312</v>
      </c>
      <c r="U1794" s="11" t="str">
        <f>IF(ISERROR(VLOOKUP(I1794,'BACK INFO'!F:F,1,0)),IF(ISERROR(VLOOKUP(I1794,'BACK INFO'!H:H,1,0)),K1794,'BACK INFO'!$H$1),'BACK INFO'!$G$1)</f>
        <v>HOLLY SALES INC.</v>
      </c>
    </row>
    <row r="1795" spans="1:21" s="11" customFormat="1" x14ac:dyDescent="0.35">
      <c r="A1795" s="11" t="s">
        <v>94</v>
      </c>
      <c r="B1795" s="11">
        <v>2018</v>
      </c>
      <c r="C1795" s="11">
        <v>12</v>
      </c>
      <c r="D1795" s="11" t="s">
        <v>95</v>
      </c>
      <c r="E1795" s="11" t="s">
        <v>96</v>
      </c>
      <c r="F1795" s="11" t="s">
        <v>700</v>
      </c>
      <c r="G1795" s="11" t="s">
        <v>241</v>
      </c>
      <c r="H1795" s="11" t="s">
        <v>152</v>
      </c>
      <c r="I1795" s="11" t="s">
        <v>291</v>
      </c>
      <c r="J1795" s="11" t="s">
        <v>99</v>
      </c>
      <c r="K1795" s="11" t="s">
        <v>72</v>
      </c>
      <c r="L1795" s="11" t="s">
        <v>114</v>
      </c>
      <c r="M1795" s="11" t="s">
        <v>101</v>
      </c>
      <c r="N1795" s="11">
        <v>36</v>
      </c>
      <c r="O1795" s="11">
        <v>2019</v>
      </c>
      <c r="P1795" s="11" t="s">
        <v>112</v>
      </c>
      <c r="Q1795" s="11" t="s">
        <v>112</v>
      </c>
      <c r="R1795" s="11" t="s">
        <v>241</v>
      </c>
      <c r="S1795" s="11" t="s">
        <v>104</v>
      </c>
      <c r="T1795" s="11">
        <v>1560</v>
      </c>
      <c r="U1795" s="11" t="str">
        <f>IF(ISERROR(VLOOKUP(I1795,'BACK INFO'!F:F,1,0)),IF(ISERROR(VLOOKUP(I1795,'BACK INFO'!H:H,1,0)),K1795,'BACK INFO'!$H$1),'BACK INFO'!$G$1)</f>
        <v>BILL MILLER AND COMPANY</v>
      </c>
    </row>
    <row r="1796" spans="1:21" s="11" customFormat="1" x14ac:dyDescent="0.35">
      <c r="A1796" s="11" t="s">
        <v>94</v>
      </c>
      <c r="B1796" s="11">
        <v>2018</v>
      </c>
      <c r="C1796" s="11">
        <v>12</v>
      </c>
      <c r="D1796" s="11" t="s">
        <v>95</v>
      </c>
      <c r="E1796" s="11" t="s">
        <v>96</v>
      </c>
      <c r="F1796" s="11" t="s">
        <v>700</v>
      </c>
      <c r="G1796" s="11" t="s">
        <v>241</v>
      </c>
      <c r="H1796" s="11" t="s">
        <v>152</v>
      </c>
      <c r="I1796" s="11" t="s">
        <v>253</v>
      </c>
      <c r="J1796" s="11" t="s">
        <v>99</v>
      </c>
      <c r="K1796" s="11" t="s">
        <v>72</v>
      </c>
      <c r="L1796" s="11" t="s">
        <v>114</v>
      </c>
      <c r="M1796" s="11" t="s">
        <v>101</v>
      </c>
      <c r="N1796" s="11">
        <v>14</v>
      </c>
      <c r="O1796" s="11">
        <v>2019</v>
      </c>
      <c r="P1796" s="11" t="s">
        <v>112</v>
      </c>
      <c r="Q1796" s="11" t="s">
        <v>112</v>
      </c>
      <c r="R1796" s="11" t="s">
        <v>241</v>
      </c>
      <c r="S1796" s="11" t="s">
        <v>104</v>
      </c>
      <c r="T1796" s="11">
        <v>628</v>
      </c>
      <c r="U1796" s="11" t="str">
        <f>IF(ISERROR(VLOOKUP(I1796,'BACK INFO'!F:F,1,0)),IF(ISERROR(VLOOKUP(I1796,'BACK INFO'!H:H,1,0)),K1796,'BACK INFO'!$H$1),'BACK INFO'!$G$1)</f>
        <v>BILL MILLER AND COMPANY</v>
      </c>
    </row>
    <row r="1797" spans="1:21" s="11" customFormat="1" x14ac:dyDescent="0.35">
      <c r="A1797" s="11" t="s">
        <v>94</v>
      </c>
      <c r="B1797" s="11">
        <v>2018</v>
      </c>
      <c r="C1797" s="11">
        <v>12</v>
      </c>
      <c r="D1797" s="11" t="s">
        <v>95</v>
      </c>
      <c r="E1797" s="11" t="s">
        <v>96</v>
      </c>
      <c r="F1797" s="11" t="s">
        <v>700</v>
      </c>
      <c r="G1797" s="11" t="s">
        <v>241</v>
      </c>
      <c r="H1797" s="11" t="s">
        <v>152</v>
      </c>
      <c r="I1797" s="11" t="s">
        <v>292</v>
      </c>
      <c r="J1797" s="11" t="s">
        <v>99</v>
      </c>
      <c r="K1797" s="11" t="s">
        <v>72</v>
      </c>
      <c r="L1797" s="11" t="s">
        <v>114</v>
      </c>
      <c r="M1797" s="11" t="s">
        <v>101</v>
      </c>
      <c r="N1797" s="11">
        <v>12</v>
      </c>
      <c r="O1797" s="11">
        <v>2019</v>
      </c>
      <c r="P1797" s="11" t="s">
        <v>112</v>
      </c>
      <c r="Q1797" s="11" t="s">
        <v>112</v>
      </c>
      <c r="R1797" s="11" t="s">
        <v>241</v>
      </c>
      <c r="S1797" s="11" t="s">
        <v>104</v>
      </c>
      <c r="T1797" s="11">
        <v>516</v>
      </c>
      <c r="U1797" s="11" t="str">
        <f>IF(ISERROR(VLOOKUP(I1797,'BACK INFO'!F:F,1,0)),IF(ISERROR(VLOOKUP(I1797,'BACK INFO'!H:H,1,0)),K1797,'BACK INFO'!$H$1),'BACK INFO'!$G$1)</f>
        <v>BILL MILLER AND COMPANY</v>
      </c>
    </row>
    <row r="1798" spans="1:21" s="11" customFormat="1" x14ac:dyDescent="0.35">
      <c r="A1798" s="11" t="s">
        <v>94</v>
      </c>
      <c r="B1798" s="11">
        <v>2018</v>
      </c>
      <c r="C1798" s="11">
        <v>12</v>
      </c>
      <c r="D1798" s="11" t="s">
        <v>95</v>
      </c>
      <c r="E1798" s="11" t="s">
        <v>96</v>
      </c>
      <c r="F1798" s="11" t="s">
        <v>700</v>
      </c>
      <c r="G1798" s="11" t="s">
        <v>241</v>
      </c>
      <c r="H1798" s="11" t="s">
        <v>152</v>
      </c>
      <c r="I1798" s="11" t="s">
        <v>409</v>
      </c>
      <c r="J1798" s="11" t="s">
        <v>120</v>
      </c>
      <c r="K1798" s="11" t="s">
        <v>69</v>
      </c>
      <c r="L1798" s="11" t="s">
        <v>143</v>
      </c>
      <c r="M1798" s="11" t="s">
        <v>122</v>
      </c>
      <c r="N1798" s="11">
        <v>20</v>
      </c>
      <c r="O1798" s="11">
        <v>2019</v>
      </c>
      <c r="P1798" s="11" t="s">
        <v>112</v>
      </c>
      <c r="Q1798" s="11" t="s">
        <v>112</v>
      </c>
      <c r="R1798" s="11" t="s">
        <v>241</v>
      </c>
      <c r="S1798" s="11" t="s">
        <v>104</v>
      </c>
      <c r="T1798" s="11">
        <v>909.15756287117824</v>
      </c>
      <c r="U1798" s="11" t="str">
        <f>IF(ISERROR(VLOOKUP(I1798,'BACK INFO'!F:F,1,0)),IF(ISERROR(VLOOKUP(I1798,'BACK INFO'!H:H,1,0)),K1798,'BACK INFO'!$H$1),'BACK INFO'!$G$1)</f>
        <v>JULIE BERTRAND</v>
      </c>
    </row>
    <row r="1799" spans="1:21" s="11" customFormat="1" x14ac:dyDescent="0.35">
      <c r="A1799" s="11" t="s">
        <v>94</v>
      </c>
      <c r="B1799" s="11">
        <v>2018</v>
      </c>
      <c r="C1799" s="11">
        <v>12</v>
      </c>
      <c r="D1799" s="11" t="s">
        <v>95</v>
      </c>
      <c r="E1799" s="11" t="s">
        <v>96</v>
      </c>
      <c r="F1799" s="11" t="s">
        <v>700</v>
      </c>
      <c r="G1799" s="11" t="s">
        <v>241</v>
      </c>
      <c r="H1799" s="11" t="s">
        <v>152</v>
      </c>
      <c r="I1799" s="11" t="s">
        <v>63</v>
      </c>
      <c r="J1799" s="11" t="s">
        <v>99</v>
      </c>
      <c r="K1799" s="11" t="s">
        <v>54</v>
      </c>
      <c r="L1799" s="11" t="s">
        <v>129</v>
      </c>
      <c r="M1799" s="11" t="s">
        <v>122</v>
      </c>
      <c r="N1799" s="11">
        <v>39</v>
      </c>
      <c r="O1799" s="11">
        <v>2019</v>
      </c>
      <c r="P1799" s="11" t="s">
        <v>112</v>
      </c>
      <c r="Q1799" s="11" t="s">
        <v>112</v>
      </c>
      <c r="R1799" s="11" t="s">
        <v>241</v>
      </c>
      <c r="S1799" s="11" t="s">
        <v>104</v>
      </c>
      <c r="T1799" s="11">
        <v>1614.6</v>
      </c>
      <c r="U1799" s="11" t="str">
        <f>IF(ISERROR(VLOOKUP(I1799,'BACK INFO'!F:F,1,0)),IF(ISERROR(VLOOKUP(I1799,'BACK INFO'!H:H,1,0)),K1799,'BACK INFO'!$H$1),'BACK INFO'!$G$1)</f>
        <v>PAIGE ALYSE STRAUGHAN</v>
      </c>
    </row>
    <row r="1800" spans="1:21" s="11" customFormat="1" x14ac:dyDescent="0.35">
      <c r="A1800" s="11" t="s">
        <v>94</v>
      </c>
      <c r="B1800" s="11">
        <v>2018</v>
      </c>
      <c r="C1800" s="11">
        <v>12</v>
      </c>
      <c r="D1800" s="11" t="s">
        <v>95</v>
      </c>
      <c r="E1800" s="11" t="s">
        <v>96</v>
      </c>
      <c r="F1800" s="11" t="s">
        <v>700</v>
      </c>
      <c r="G1800" s="11" t="s">
        <v>241</v>
      </c>
      <c r="H1800" s="11" t="s">
        <v>152</v>
      </c>
      <c r="I1800" s="11" t="s">
        <v>369</v>
      </c>
      <c r="J1800" s="11" t="s">
        <v>99</v>
      </c>
      <c r="K1800" s="11" t="s">
        <v>72</v>
      </c>
      <c r="L1800" s="11" t="s">
        <v>114</v>
      </c>
      <c r="M1800" s="11" t="s">
        <v>101</v>
      </c>
      <c r="N1800" s="11">
        <v>5</v>
      </c>
      <c r="O1800" s="11">
        <v>2019</v>
      </c>
      <c r="P1800" s="11" t="s">
        <v>112</v>
      </c>
      <c r="Q1800" s="11" t="s">
        <v>112</v>
      </c>
      <c r="R1800" s="11" t="s">
        <v>241</v>
      </c>
      <c r="S1800" s="11" t="s">
        <v>104</v>
      </c>
      <c r="T1800" s="11">
        <v>219</v>
      </c>
      <c r="U1800" s="11" t="str">
        <f>IF(ISERROR(VLOOKUP(I1800,'BACK INFO'!F:F,1,0)),IF(ISERROR(VLOOKUP(I1800,'BACK INFO'!H:H,1,0)),K1800,'BACK INFO'!$H$1),'BACK INFO'!$G$1)</f>
        <v>BILL MILLER AND COMPANY</v>
      </c>
    </row>
    <row r="1801" spans="1:21" s="11" customFormat="1" x14ac:dyDescent="0.35">
      <c r="A1801" s="11" t="s">
        <v>94</v>
      </c>
      <c r="B1801" s="11">
        <v>2018</v>
      </c>
      <c r="C1801" s="11">
        <v>12</v>
      </c>
      <c r="D1801" s="11" t="s">
        <v>95</v>
      </c>
      <c r="E1801" s="11" t="s">
        <v>96</v>
      </c>
      <c r="F1801" s="11" t="s">
        <v>700</v>
      </c>
      <c r="G1801" s="11" t="s">
        <v>241</v>
      </c>
      <c r="H1801" s="11" t="s">
        <v>152</v>
      </c>
      <c r="I1801" s="11" t="s">
        <v>293</v>
      </c>
      <c r="J1801" s="11" t="s">
        <v>99</v>
      </c>
      <c r="K1801" s="11" t="s">
        <v>72</v>
      </c>
      <c r="L1801" s="11" t="s">
        <v>114</v>
      </c>
      <c r="M1801" s="11" t="s">
        <v>101</v>
      </c>
      <c r="N1801" s="11">
        <v>23</v>
      </c>
      <c r="O1801" s="11">
        <v>2019</v>
      </c>
      <c r="P1801" s="11" t="s">
        <v>112</v>
      </c>
      <c r="Q1801" s="11" t="s">
        <v>112</v>
      </c>
      <c r="R1801" s="11" t="s">
        <v>241</v>
      </c>
      <c r="S1801" s="11" t="s">
        <v>104</v>
      </c>
      <c r="T1801" s="11">
        <v>1152</v>
      </c>
      <c r="U1801" s="11" t="str">
        <f>IF(ISERROR(VLOOKUP(I1801,'BACK INFO'!F:F,1,0)),IF(ISERROR(VLOOKUP(I1801,'BACK INFO'!H:H,1,0)),K1801,'BACK INFO'!$H$1),'BACK INFO'!$G$1)</f>
        <v>BILL MILLER AND COMPANY</v>
      </c>
    </row>
    <row r="1802" spans="1:21" s="11" customFormat="1" x14ac:dyDescent="0.35">
      <c r="A1802" s="11" t="s">
        <v>94</v>
      </c>
      <c r="B1802" s="11">
        <v>2018</v>
      </c>
      <c r="C1802" s="11">
        <v>12</v>
      </c>
      <c r="D1802" s="11" t="s">
        <v>95</v>
      </c>
      <c r="E1802" s="11" t="s">
        <v>96</v>
      </c>
      <c r="F1802" s="11" t="s">
        <v>700</v>
      </c>
      <c r="G1802" s="11" t="s">
        <v>241</v>
      </c>
      <c r="H1802" s="11" t="s">
        <v>152</v>
      </c>
      <c r="I1802" s="11" t="s">
        <v>255</v>
      </c>
      <c r="J1802" s="11" t="s">
        <v>99</v>
      </c>
      <c r="K1802" s="11" t="s">
        <v>72</v>
      </c>
      <c r="L1802" s="11" t="s">
        <v>114</v>
      </c>
      <c r="M1802" s="11" t="s">
        <v>101</v>
      </c>
      <c r="N1802" s="11">
        <v>56</v>
      </c>
      <c r="O1802" s="11">
        <v>2019</v>
      </c>
      <c r="P1802" s="11" t="s">
        <v>112</v>
      </c>
      <c r="Q1802" s="11" t="s">
        <v>112</v>
      </c>
      <c r="R1802" s="11" t="s">
        <v>241</v>
      </c>
      <c r="S1802" s="11" t="s">
        <v>104</v>
      </c>
      <c r="T1802" s="11">
        <v>2640</v>
      </c>
      <c r="U1802" s="11" t="str">
        <f>IF(ISERROR(VLOOKUP(I1802,'BACK INFO'!F:F,1,0)),IF(ISERROR(VLOOKUP(I1802,'BACK INFO'!H:H,1,0)),K1802,'BACK INFO'!$H$1),'BACK INFO'!$G$1)</f>
        <v>BILL MILLER AND COMPANY</v>
      </c>
    </row>
    <row r="1803" spans="1:21" s="11" customFormat="1" x14ac:dyDescent="0.35">
      <c r="A1803" s="11" t="s">
        <v>94</v>
      </c>
      <c r="B1803" s="11">
        <v>2018</v>
      </c>
      <c r="C1803" s="11">
        <v>12</v>
      </c>
      <c r="D1803" s="11" t="s">
        <v>95</v>
      </c>
      <c r="E1803" s="11" t="s">
        <v>96</v>
      </c>
      <c r="F1803" s="11" t="s">
        <v>700</v>
      </c>
      <c r="G1803" s="11" t="s">
        <v>241</v>
      </c>
      <c r="H1803" s="11" t="s">
        <v>152</v>
      </c>
      <c r="I1803" s="11" t="s">
        <v>256</v>
      </c>
      <c r="J1803" s="11" t="s">
        <v>99</v>
      </c>
      <c r="K1803" s="11" t="s">
        <v>72</v>
      </c>
      <c r="L1803" s="11" t="s">
        <v>114</v>
      </c>
      <c r="M1803" s="11" t="s">
        <v>101</v>
      </c>
      <c r="N1803" s="11">
        <v>14</v>
      </c>
      <c r="O1803" s="11">
        <v>2019</v>
      </c>
      <c r="P1803" s="11" t="s">
        <v>112</v>
      </c>
      <c r="Q1803" s="11" t="s">
        <v>112</v>
      </c>
      <c r="R1803" s="11" t="s">
        <v>241</v>
      </c>
      <c r="S1803" s="11" t="s">
        <v>104</v>
      </c>
      <c r="T1803" s="11">
        <v>568</v>
      </c>
      <c r="U1803" s="11" t="str">
        <f>IF(ISERROR(VLOOKUP(I1803,'BACK INFO'!F:F,1,0)),IF(ISERROR(VLOOKUP(I1803,'BACK INFO'!H:H,1,0)),K1803,'BACK INFO'!$H$1),'BACK INFO'!$G$1)</f>
        <v>BILL MILLER AND COMPANY</v>
      </c>
    </row>
    <row r="1804" spans="1:21" s="11" customFormat="1" x14ac:dyDescent="0.35">
      <c r="A1804" s="11" t="s">
        <v>94</v>
      </c>
      <c r="B1804" s="11">
        <v>2018</v>
      </c>
      <c r="C1804" s="11">
        <v>12</v>
      </c>
      <c r="D1804" s="11" t="s">
        <v>95</v>
      </c>
      <c r="E1804" s="11" t="s">
        <v>96</v>
      </c>
      <c r="F1804" s="11" t="s">
        <v>700</v>
      </c>
      <c r="G1804" s="11" t="s">
        <v>241</v>
      </c>
      <c r="H1804" s="11" t="s">
        <v>152</v>
      </c>
      <c r="I1804" s="11" t="s">
        <v>330</v>
      </c>
      <c r="J1804" s="11" t="s">
        <v>99</v>
      </c>
      <c r="K1804" s="11" t="s">
        <v>72</v>
      </c>
      <c r="L1804" s="11" t="s">
        <v>114</v>
      </c>
      <c r="M1804" s="11" t="s">
        <v>101</v>
      </c>
      <c r="N1804" s="11">
        <v>4</v>
      </c>
      <c r="O1804" s="11">
        <v>2019</v>
      </c>
      <c r="P1804" s="11" t="s">
        <v>112</v>
      </c>
      <c r="Q1804" s="11" t="s">
        <v>112</v>
      </c>
      <c r="R1804" s="11" t="s">
        <v>241</v>
      </c>
      <c r="S1804" s="11" t="s">
        <v>104</v>
      </c>
      <c r="T1804" s="11">
        <v>134</v>
      </c>
      <c r="U1804" s="11" t="str">
        <f>IF(ISERROR(VLOOKUP(I1804,'BACK INFO'!F:F,1,0)),IF(ISERROR(VLOOKUP(I1804,'BACK INFO'!H:H,1,0)),K1804,'BACK INFO'!$H$1),'BACK INFO'!$G$1)</f>
        <v>BILL MILLER AND COMPANY</v>
      </c>
    </row>
    <row r="1805" spans="1:21" s="11" customFormat="1" x14ac:dyDescent="0.35">
      <c r="A1805" s="11" t="s">
        <v>94</v>
      </c>
      <c r="B1805" s="11">
        <v>2018</v>
      </c>
      <c r="C1805" s="11">
        <v>12</v>
      </c>
      <c r="D1805" s="11" t="s">
        <v>95</v>
      </c>
      <c r="E1805" s="11" t="s">
        <v>96</v>
      </c>
      <c r="F1805" s="11" t="s">
        <v>700</v>
      </c>
      <c r="G1805" s="11" t="s">
        <v>241</v>
      </c>
      <c r="H1805" s="11" t="s">
        <v>152</v>
      </c>
      <c r="I1805" s="11" t="s">
        <v>294</v>
      </c>
      <c r="J1805" s="11" t="s">
        <v>99</v>
      </c>
      <c r="K1805" s="11" t="s">
        <v>72</v>
      </c>
      <c r="L1805" s="11" t="s">
        <v>114</v>
      </c>
      <c r="M1805" s="11" t="s">
        <v>101</v>
      </c>
      <c r="N1805" s="11">
        <v>4</v>
      </c>
      <c r="O1805" s="11">
        <v>2019</v>
      </c>
      <c r="P1805" s="11" t="s">
        <v>112</v>
      </c>
      <c r="Q1805" s="11" t="s">
        <v>112</v>
      </c>
      <c r="R1805" s="11" t="s">
        <v>241</v>
      </c>
      <c r="S1805" s="11" t="s">
        <v>104</v>
      </c>
      <c r="T1805" s="11">
        <v>136</v>
      </c>
      <c r="U1805" s="11" t="str">
        <f>IF(ISERROR(VLOOKUP(I1805,'BACK INFO'!F:F,1,0)),IF(ISERROR(VLOOKUP(I1805,'BACK INFO'!H:H,1,0)),K1805,'BACK INFO'!$H$1),'BACK INFO'!$G$1)</f>
        <v>BILL MILLER AND COMPANY</v>
      </c>
    </row>
    <row r="1806" spans="1:21" s="11" customFormat="1" x14ac:dyDescent="0.35">
      <c r="A1806" s="11" t="s">
        <v>94</v>
      </c>
      <c r="B1806" s="11">
        <v>2018</v>
      </c>
      <c r="C1806" s="11">
        <v>12</v>
      </c>
      <c r="D1806" s="11" t="s">
        <v>95</v>
      </c>
      <c r="E1806" s="11" t="s">
        <v>96</v>
      </c>
      <c r="F1806" s="11" t="s">
        <v>700</v>
      </c>
      <c r="G1806" s="11" t="s">
        <v>241</v>
      </c>
      <c r="H1806" s="11" t="s">
        <v>152</v>
      </c>
      <c r="I1806" s="11" t="s">
        <v>391</v>
      </c>
      <c r="J1806" s="11" t="s">
        <v>99</v>
      </c>
      <c r="K1806" s="11" t="s">
        <v>75</v>
      </c>
      <c r="L1806" s="11" t="s">
        <v>273</v>
      </c>
      <c r="M1806" s="11" t="s">
        <v>101</v>
      </c>
      <c r="N1806" s="11">
        <v>1</v>
      </c>
      <c r="O1806" s="11">
        <v>2019</v>
      </c>
      <c r="P1806" s="11" t="s">
        <v>112</v>
      </c>
      <c r="Q1806" s="11" t="s">
        <v>112</v>
      </c>
      <c r="R1806" s="11" t="s">
        <v>241</v>
      </c>
      <c r="S1806" s="11" t="s">
        <v>104</v>
      </c>
      <c r="T1806" s="11">
        <v>43</v>
      </c>
      <c r="U1806" s="11" t="str">
        <f>IF(ISERROR(VLOOKUP(I1806,'BACK INFO'!F:F,1,0)),IF(ISERROR(VLOOKUP(I1806,'BACK INFO'!H:H,1,0)),K1806,'BACK INFO'!$H$1),'BACK INFO'!$G$1)</f>
        <v>LAURA BONG</v>
      </c>
    </row>
    <row r="1807" spans="1:21" s="11" customFormat="1" x14ac:dyDescent="0.35">
      <c r="A1807" s="11" t="s">
        <v>94</v>
      </c>
      <c r="B1807" s="11">
        <v>2018</v>
      </c>
      <c r="C1807" s="11">
        <v>12</v>
      </c>
      <c r="D1807" s="11" t="s">
        <v>95</v>
      </c>
      <c r="E1807" s="11" t="s">
        <v>96</v>
      </c>
      <c r="F1807" s="11" t="s">
        <v>700</v>
      </c>
      <c r="G1807" s="11" t="s">
        <v>241</v>
      </c>
      <c r="H1807" s="11" t="s">
        <v>152</v>
      </c>
      <c r="I1807" s="11" t="s">
        <v>371</v>
      </c>
      <c r="J1807" s="11" t="s">
        <v>99</v>
      </c>
      <c r="K1807" s="11" t="s">
        <v>72</v>
      </c>
      <c r="L1807" s="11" t="s">
        <v>114</v>
      </c>
      <c r="M1807" s="11" t="s">
        <v>101</v>
      </c>
      <c r="N1807" s="11">
        <v>7</v>
      </c>
      <c r="O1807" s="11">
        <v>2019</v>
      </c>
      <c r="P1807" s="11" t="s">
        <v>112</v>
      </c>
      <c r="Q1807" s="11" t="s">
        <v>112</v>
      </c>
      <c r="R1807" s="11" t="s">
        <v>241</v>
      </c>
      <c r="S1807" s="11" t="s">
        <v>104</v>
      </c>
      <c r="T1807" s="11">
        <v>339</v>
      </c>
      <c r="U1807" s="11" t="str">
        <f>IF(ISERROR(VLOOKUP(I1807,'BACK INFO'!F:F,1,0)),IF(ISERROR(VLOOKUP(I1807,'BACK INFO'!H:H,1,0)),K1807,'BACK INFO'!$H$1),'BACK INFO'!$G$1)</f>
        <v>BILL MILLER AND COMPANY</v>
      </c>
    </row>
    <row r="1808" spans="1:21" s="11" customFormat="1" x14ac:dyDescent="0.35">
      <c r="A1808" s="11" t="s">
        <v>94</v>
      </c>
      <c r="B1808" s="11">
        <v>2018</v>
      </c>
      <c r="C1808" s="11">
        <v>12</v>
      </c>
      <c r="D1808" s="11" t="s">
        <v>95</v>
      </c>
      <c r="E1808" s="11" t="s">
        <v>96</v>
      </c>
      <c r="F1808" s="11" t="s">
        <v>700</v>
      </c>
      <c r="G1808" s="11" t="s">
        <v>241</v>
      </c>
      <c r="H1808" s="11" t="s">
        <v>152</v>
      </c>
      <c r="I1808" s="11" t="s">
        <v>375</v>
      </c>
      <c r="J1808" s="11" t="s">
        <v>99</v>
      </c>
      <c r="K1808" s="11" t="s">
        <v>72</v>
      </c>
      <c r="L1808" s="11" t="s">
        <v>114</v>
      </c>
      <c r="M1808" s="11" t="s">
        <v>101</v>
      </c>
      <c r="N1808" s="11">
        <v>18</v>
      </c>
      <c r="O1808" s="11">
        <v>2019</v>
      </c>
      <c r="P1808" s="11" t="s">
        <v>112</v>
      </c>
      <c r="Q1808" s="11" t="s">
        <v>112</v>
      </c>
      <c r="R1808" s="11" t="s">
        <v>241</v>
      </c>
      <c r="S1808" s="11" t="s">
        <v>104</v>
      </c>
      <c r="T1808" s="11">
        <v>612</v>
      </c>
      <c r="U1808" s="11" t="str">
        <f>IF(ISERROR(VLOOKUP(I1808,'BACK INFO'!F:F,1,0)),IF(ISERROR(VLOOKUP(I1808,'BACK INFO'!H:H,1,0)),K1808,'BACK INFO'!$H$1),'BACK INFO'!$G$1)</f>
        <v>BILL MILLER AND COMPANY</v>
      </c>
    </row>
    <row r="1809" spans="1:21" s="11" customFormat="1" x14ac:dyDescent="0.35">
      <c r="A1809" s="11" t="s">
        <v>94</v>
      </c>
      <c r="B1809" s="11">
        <v>2018</v>
      </c>
      <c r="C1809" s="11">
        <v>12</v>
      </c>
      <c r="D1809" s="11" t="s">
        <v>95</v>
      </c>
      <c r="E1809" s="11" t="s">
        <v>96</v>
      </c>
      <c r="F1809" s="11" t="s">
        <v>700</v>
      </c>
      <c r="G1809" s="11" t="s">
        <v>241</v>
      </c>
      <c r="H1809" s="11" t="s">
        <v>152</v>
      </c>
      <c r="I1809" s="11" t="s">
        <v>464</v>
      </c>
      <c r="J1809" s="11" t="s">
        <v>99</v>
      </c>
      <c r="K1809" s="11" t="s">
        <v>245</v>
      </c>
      <c r="L1809" s="11" t="s">
        <v>246</v>
      </c>
      <c r="M1809" s="11" t="s">
        <v>246</v>
      </c>
      <c r="N1809" s="11">
        <v>28</v>
      </c>
      <c r="O1809" s="11">
        <v>2019</v>
      </c>
      <c r="P1809" s="11" t="s">
        <v>112</v>
      </c>
      <c r="Q1809" s="11" t="s">
        <v>112</v>
      </c>
      <c r="R1809" s="11" t="s">
        <v>241</v>
      </c>
      <c r="S1809" s="11" t="s">
        <v>104</v>
      </c>
      <c r="T1809" s="11">
        <v>1302</v>
      </c>
      <c r="U1809" s="11" t="str">
        <f>IF(ISERROR(VLOOKUP(I1809,'BACK INFO'!F:F,1,0)),IF(ISERROR(VLOOKUP(I1809,'BACK INFO'!H:H,1,0)),K1809,'BACK INFO'!$H$1),'BACK INFO'!$G$1)</f>
        <v>JULIUS ORTIZ MALDONADO</v>
      </c>
    </row>
    <row r="1810" spans="1:21" s="11" customFormat="1" x14ac:dyDescent="0.35">
      <c r="A1810" s="11" t="s">
        <v>94</v>
      </c>
      <c r="B1810" s="11">
        <v>2018</v>
      </c>
      <c r="C1810" s="11">
        <v>12</v>
      </c>
      <c r="D1810" s="11" t="s">
        <v>95</v>
      </c>
      <c r="E1810" s="11" t="s">
        <v>96</v>
      </c>
      <c r="F1810" s="11" t="s">
        <v>700</v>
      </c>
      <c r="G1810" s="11" t="s">
        <v>241</v>
      </c>
      <c r="H1810" s="11" t="s">
        <v>152</v>
      </c>
      <c r="I1810" s="11" t="s">
        <v>414</v>
      </c>
      <c r="J1810" s="11" t="s">
        <v>99</v>
      </c>
      <c r="K1810" s="11" t="s">
        <v>71</v>
      </c>
      <c r="L1810" s="11" t="s">
        <v>169</v>
      </c>
      <c r="M1810" s="11" t="s">
        <v>101</v>
      </c>
      <c r="N1810" s="11">
        <v>1</v>
      </c>
      <c r="O1810" s="11">
        <v>2019</v>
      </c>
      <c r="P1810" s="11" t="s">
        <v>112</v>
      </c>
      <c r="Q1810" s="11" t="s">
        <v>112</v>
      </c>
      <c r="R1810" s="11" t="s">
        <v>241</v>
      </c>
      <c r="S1810" s="11" t="s">
        <v>104</v>
      </c>
      <c r="T1810" s="11">
        <v>45</v>
      </c>
      <c r="U1810" s="11" t="str">
        <f>IF(ISERROR(VLOOKUP(I1810,'BACK INFO'!F:F,1,0)),IF(ISERROR(VLOOKUP(I1810,'BACK INFO'!H:H,1,0)),K1810,'BACK INFO'!$H$1),'BACK INFO'!$G$1)</f>
        <v>HOLLY SALES INC.</v>
      </c>
    </row>
    <row r="1811" spans="1:21" s="11" customFormat="1" x14ac:dyDescent="0.35">
      <c r="A1811" s="11" t="s">
        <v>94</v>
      </c>
      <c r="B1811" s="11">
        <v>2018</v>
      </c>
      <c r="C1811" s="11">
        <v>12</v>
      </c>
      <c r="D1811" s="11" t="s">
        <v>95</v>
      </c>
      <c r="E1811" s="11" t="s">
        <v>96</v>
      </c>
      <c r="F1811" s="11" t="s">
        <v>700</v>
      </c>
      <c r="G1811" s="11" t="s">
        <v>241</v>
      </c>
      <c r="H1811" s="11" t="s">
        <v>152</v>
      </c>
      <c r="I1811" s="11" t="s">
        <v>466</v>
      </c>
      <c r="J1811" s="11" t="s">
        <v>99</v>
      </c>
      <c r="K1811" s="11" t="s">
        <v>72</v>
      </c>
      <c r="L1811" s="11" t="s">
        <v>114</v>
      </c>
      <c r="M1811" s="11" t="s">
        <v>101</v>
      </c>
      <c r="N1811" s="11">
        <v>3</v>
      </c>
      <c r="O1811" s="11">
        <v>2019</v>
      </c>
      <c r="P1811" s="11" t="s">
        <v>112</v>
      </c>
      <c r="Q1811" s="11" t="s">
        <v>112</v>
      </c>
      <c r="R1811" s="11" t="s">
        <v>241</v>
      </c>
      <c r="S1811" s="11" t="s">
        <v>104</v>
      </c>
      <c r="T1811" s="11">
        <v>129</v>
      </c>
      <c r="U1811" s="11" t="str">
        <f>IF(ISERROR(VLOOKUP(I1811,'BACK INFO'!F:F,1,0)),IF(ISERROR(VLOOKUP(I1811,'BACK INFO'!H:H,1,0)),K1811,'BACK INFO'!$H$1),'BACK INFO'!$G$1)</f>
        <v>BILL MILLER AND COMPANY</v>
      </c>
    </row>
    <row r="1812" spans="1:21" s="11" customFormat="1" x14ac:dyDescent="0.35">
      <c r="A1812" s="11" t="s">
        <v>94</v>
      </c>
      <c r="B1812" s="11">
        <v>2018</v>
      </c>
      <c r="C1812" s="11">
        <v>12</v>
      </c>
      <c r="D1812" s="11" t="s">
        <v>95</v>
      </c>
      <c r="E1812" s="11" t="s">
        <v>96</v>
      </c>
      <c r="F1812" s="11" t="s">
        <v>700</v>
      </c>
      <c r="G1812" s="11" t="s">
        <v>241</v>
      </c>
      <c r="H1812" s="11" t="s">
        <v>152</v>
      </c>
      <c r="I1812" s="11" t="s">
        <v>168</v>
      </c>
      <c r="J1812" s="11" t="s">
        <v>99</v>
      </c>
      <c r="K1812" s="11" t="s">
        <v>71</v>
      </c>
      <c r="L1812" s="11" t="s">
        <v>169</v>
      </c>
      <c r="M1812" s="11" t="s">
        <v>101</v>
      </c>
      <c r="N1812" s="11">
        <v>19</v>
      </c>
      <c r="O1812" s="11">
        <v>2019</v>
      </c>
      <c r="P1812" s="11" t="s">
        <v>112</v>
      </c>
      <c r="Q1812" s="11" t="s">
        <v>112</v>
      </c>
      <c r="R1812" s="11" t="s">
        <v>241</v>
      </c>
      <c r="S1812" s="11" t="s">
        <v>104</v>
      </c>
      <c r="T1812" s="11">
        <v>816</v>
      </c>
      <c r="U1812" s="11" t="str">
        <f>IF(ISERROR(VLOOKUP(I1812,'BACK INFO'!F:F,1,0)),IF(ISERROR(VLOOKUP(I1812,'BACK INFO'!H:H,1,0)),K1812,'BACK INFO'!$H$1),'BACK INFO'!$G$1)</f>
        <v>HOLLY SALES INC.</v>
      </c>
    </row>
    <row r="1813" spans="1:21" s="11" customFormat="1" x14ac:dyDescent="0.35">
      <c r="A1813" s="11" t="s">
        <v>94</v>
      </c>
      <c r="B1813" s="11">
        <v>2018</v>
      </c>
      <c r="C1813" s="11">
        <v>12</v>
      </c>
      <c r="D1813" s="11" t="s">
        <v>95</v>
      </c>
      <c r="E1813" s="11" t="s">
        <v>96</v>
      </c>
      <c r="F1813" s="11" t="s">
        <v>700</v>
      </c>
      <c r="G1813" s="11" t="s">
        <v>241</v>
      </c>
      <c r="H1813" s="11" t="s">
        <v>152</v>
      </c>
      <c r="I1813" s="11" t="s">
        <v>467</v>
      </c>
      <c r="J1813" s="11" t="s">
        <v>99</v>
      </c>
      <c r="K1813" s="11" t="s">
        <v>72</v>
      </c>
      <c r="L1813" s="11" t="s">
        <v>459</v>
      </c>
      <c r="M1813" s="11" t="s">
        <v>101</v>
      </c>
      <c r="N1813" s="11">
        <v>2</v>
      </c>
      <c r="O1813" s="11">
        <v>2019</v>
      </c>
      <c r="P1813" s="11" t="s">
        <v>112</v>
      </c>
      <c r="Q1813" s="11" t="s">
        <v>112</v>
      </c>
      <c r="R1813" s="11" t="s">
        <v>241</v>
      </c>
      <c r="S1813" s="11" t="s">
        <v>104</v>
      </c>
      <c r="T1813" s="11">
        <v>68</v>
      </c>
      <c r="U1813" s="11" t="str">
        <f>IF(ISERROR(VLOOKUP(I1813,'BACK INFO'!F:F,1,0)),IF(ISERROR(VLOOKUP(I1813,'BACK INFO'!H:H,1,0)),K1813,'BACK INFO'!$H$1),'BACK INFO'!$G$1)</f>
        <v>BILL MILLER AND COMPANY</v>
      </c>
    </row>
    <row r="1814" spans="1:21" s="11" customFormat="1" x14ac:dyDescent="0.35">
      <c r="A1814" s="11" t="s">
        <v>94</v>
      </c>
      <c r="B1814" s="11">
        <v>2018</v>
      </c>
      <c r="C1814" s="11">
        <v>12</v>
      </c>
      <c r="D1814" s="11" t="s">
        <v>95</v>
      </c>
      <c r="E1814" s="11" t="s">
        <v>96</v>
      </c>
      <c r="F1814" s="11" t="s">
        <v>700</v>
      </c>
      <c r="G1814" s="11" t="s">
        <v>241</v>
      </c>
      <c r="H1814" s="11" t="s">
        <v>152</v>
      </c>
      <c r="I1814" s="11" t="s">
        <v>468</v>
      </c>
      <c r="J1814" s="11" t="s">
        <v>99</v>
      </c>
      <c r="K1814" s="11" t="s">
        <v>245</v>
      </c>
      <c r="L1814" s="11" t="s">
        <v>246</v>
      </c>
      <c r="M1814" s="11" t="s">
        <v>246</v>
      </c>
      <c r="N1814" s="11">
        <v>2</v>
      </c>
      <c r="O1814" s="11">
        <v>2019</v>
      </c>
      <c r="P1814" s="11" t="s">
        <v>112</v>
      </c>
      <c r="Q1814" s="11" t="s">
        <v>112</v>
      </c>
      <c r="R1814" s="11" t="s">
        <v>241</v>
      </c>
      <c r="S1814" s="11" t="s">
        <v>104</v>
      </c>
      <c r="T1814" s="11">
        <v>86</v>
      </c>
      <c r="U1814" s="11" t="str">
        <f>IF(ISERROR(VLOOKUP(I1814,'BACK INFO'!F:F,1,0)),IF(ISERROR(VLOOKUP(I1814,'BACK INFO'!H:H,1,0)),K1814,'BACK INFO'!$H$1),'BACK INFO'!$G$1)</f>
        <v>JULIUS ORTIZ MALDONADO</v>
      </c>
    </row>
    <row r="1815" spans="1:21" s="11" customFormat="1" x14ac:dyDescent="0.35">
      <c r="A1815" s="11" t="s">
        <v>94</v>
      </c>
      <c r="B1815" s="11">
        <v>2018</v>
      </c>
      <c r="C1815" s="11">
        <v>12</v>
      </c>
      <c r="D1815" s="11" t="s">
        <v>95</v>
      </c>
      <c r="E1815" s="11" t="s">
        <v>96</v>
      </c>
      <c r="F1815" s="11" t="s">
        <v>700</v>
      </c>
      <c r="G1815" s="11" t="s">
        <v>241</v>
      </c>
      <c r="H1815" s="11" t="s">
        <v>152</v>
      </c>
      <c r="I1815" s="11" t="s">
        <v>336</v>
      </c>
      <c r="J1815" s="11" t="s">
        <v>99</v>
      </c>
      <c r="K1815" s="11" t="s">
        <v>72</v>
      </c>
      <c r="L1815" s="11" t="s">
        <v>114</v>
      </c>
      <c r="M1815" s="11" t="s">
        <v>101</v>
      </c>
      <c r="N1815" s="11">
        <v>4</v>
      </c>
      <c r="O1815" s="11">
        <v>2019</v>
      </c>
      <c r="P1815" s="11" t="s">
        <v>112</v>
      </c>
      <c r="Q1815" s="11" t="s">
        <v>112</v>
      </c>
      <c r="R1815" s="11" t="s">
        <v>241</v>
      </c>
      <c r="S1815" s="11" t="s">
        <v>104</v>
      </c>
      <c r="T1815" s="11">
        <v>154</v>
      </c>
      <c r="U1815" s="11" t="str">
        <f>IF(ISERROR(VLOOKUP(I1815,'BACK INFO'!F:F,1,0)),IF(ISERROR(VLOOKUP(I1815,'BACK INFO'!H:H,1,0)),K1815,'BACK INFO'!$H$1),'BACK INFO'!$G$1)</f>
        <v>BILL MILLER AND COMPANY</v>
      </c>
    </row>
    <row r="1816" spans="1:21" s="11" customFormat="1" x14ac:dyDescent="0.35">
      <c r="A1816" s="11" t="s">
        <v>94</v>
      </c>
      <c r="B1816" s="11">
        <v>2018</v>
      </c>
      <c r="C1816" s="11">
        <v>12</v>
      </c>
      <c r="D1816" s="11" t="s">
        <v>95</v>
      </c>
      <c r="E1816" s="11" t="s">
        <v>96</v>
      </c>
      <c r="F1816" s="11" t="s">
        <v>700</v>
      </c>
      <c r="G1816" s="11" t="s">
        <v>241</v>
      </c>
      <c r="H1816" s="11" t="s">
        <v>152</v>
      </c>
      <c r="I1816" s="11" t="s">
        <v>376</v>
      </c>
      <c r="J1816" s="11" t="s">
        <v>99</v>
      </c>
      <c r="K1816" s="11" t="s">
        <v>72</v>
      </c>
      <c r="L1816" s="11" t="s">
        <v>377</v>
      </c>
      <c r="M1816" s="11" t="s">
        <v>378</v>
      </c>
      <c r="N1816" s="11">
        <v>9</v>
      </c>
      <c r="O1816" s="11">
        <v>2019</v>
      </c>
      <c r="P1816" s="11" t="s">
        <v>112</v>
      </c>
      <c r="Q1816" s="11" t="s">
        <v>112</v>
      </c>
      <c r="R1816" s="11" t="s">
        <v>241</v>
      </c>
      <c r="S1816" s="11" t="s">
        <v>104</v>
      </c>
      <c r="T1816" s="11">
        <v>558</v>
      </c>
      <c r="U1816" s="11" t="str">
        <f>IF(ISERROR(VLOOKUP(I1816,'BACK INFO'!F:F,1,0)),IF(ISERROR(VLOOKUP(I1816,'BACK INFO'!H:H,1,0)),K1816,'BACK INFO'!$H$1),'BACK INFO'!$G$1)</f>
        <v>BILL MILLER AND COMPANY</v>
      </c>
    </row>
    <row r="1817" spans="1:21" s="11" customFormat="1" x14ac:dyDescent="0.35">
      <c r="A1817" s="11" t="s">
        <v>94</v>
      </c>
      <c r="B1817" s="11">
        <v>2018</v>
      </c>
      <c r="C1817" s="11">
        <v>12</v>
      </c>
      <c r="D1817" s="11" t="s">
        <v>95</v>
      </c>
      <c r="E1817" s="11" t="s">
        <v>96</v>
      </c>
      <c r="F1817" s="11" t="s">
        <v>700</v>
      </c>
      <c r="G1817" s="11" t="s">
        <v>241</v>
      </c>
      <c r="H1817" s="11" t="s">
        <v>152</v>
      </c>
      <c r="I1817" s="11" t="s">
        <v>470</v>
      </c>
      <c r="J1817" s="11" t="s">
        <v>120</v>
      </c>
      <c r="K1817" s="11" t="s">
        <v>68</v>
      </c>
      <c r="L1817" s="11" t="s">
        <v>129</v>
      </c>
      <c r="M1817" s="11" t="s">
        <v>122</v>
      </c>
      <c r="N1817" s="11">
        <v>3</v>
      </c>
      <c r="O1817" s="11">
        <v>2019</v>
      </c>
      <c r="P1817" s="11" t="s">
        <v>112</v>
      </c>
      <c r="Q1817" s="11" t="s">
        <v>112</v>
      </c>
      <c r="R1817" s="11" t="s">
        <v>241</v>
      </c>
      <c r="S1817" s="11" t="s">
        <v>104</v>
      </c>
      <c r="T1817" s="11">
        <v>120.97661118850357</v>
      </c>
      <c r="U1817" s="11" t="str">
        <f>IF(ISERROR(VLOOKUP(I1817,'BACK INFO'!F:F,1,0)),IF(ISERROR(VLOOKUP(I1817,'BACK INFO'!H:H,1,0)),K1817,'BACK INFO'!$H$1),'BACK INFO'!$G$1)</f>
        <v>STEPHANIE VITALI</v>
      </c>
    </row>
    <row r="1818" spans="1:21" s="11" customFormat="1" x14ac:dyDescent="0.35">
      <c r="A1818" s="11" t="s">
        <v>94</v>
      </c>
      <c r="B1818" s="11">
        <v>2018</v>
      </c>
      <c r="C1818" s="11">
        <v>12</v>
      </c>
      <c r="D1818" s="11" t="s">
        <v>95</v>
      </c>
      <c r="E1818" s="11" t="s">
        <v>96</v>
      </c>
      <c r="F1818" s="11" t="s">
        <v>700</v>
      </c>
      <c r="G1818" s="11" t="s">
        <v>241</v>
      </c>
      <c r="H1818" s="11" t="s">
        <v>152</v>
      </c>
      <c r="I1818" s="11" t="s">
        <v>337</v>
      </c>
      <c r="J1818" s="11" t="s">
        <v>99</v>
      </c>
      <c r="K1818" s="11" t="s">
        <v>72</v>
      </c>
      <c r="L1818" s="11" t="s">
        <v>114</v>
      </c>
      <c r="M1818" s="11" t="s">
        <v>101</v>
      </c>
      <c r="N1818" s="11">
        <v>9</v>
      </c>
      <c r="O1818" s="11">
        <v>2019</v>
      </c>
      <c r="P1818" s="11" t="s">
        <v>112</v>
      </c>
      <c r="Q1818" s="11" t="s">
        <v>112</v>
      </c>
      <c r="R1818" s="11" t="s">
        <v>241</v>
      </c>
      <c r="S1818" s="11" t="s">
        <v>104</v>
      </c>
      <c r="T1818" s="11">
        <v>463</v>
      </c>
      <c r="U1818" s="11" t="str">
        <f>IF(ISERROR(VLOOKUP(I1818,'BACK INFO'!F:F,1,0)),IF(ISERROR(VLOOKUP(I1818,'BACK INFO'!H:H,1,0)),K1818,'BACK INFO'!$H$1),'BACK INFO'!$G$1)</f>
        <v>BILL MILLER AND COMPANY</v>
      </c>
    </row>
    <row r="1819" spans="1:21" s="11" customFormat="1" x14ac:dyDescent="0.35">
      <c r="A1819" s="11" t="s">
        <v>94</v>
      </c>
      <c r="B1819" s="11">
        <v>2018</v>
      </c>
      <c r="C1819" s="11">
        <v>12</v>
      </c>
      <c r="D1819" s="11" t="s">
        <v>95</v>
      </c>
      <c r="E1819" s="11" t="s">
        <v>96</v>
      </c>
      <c r="F1819" s="11" t="s">
        <v>700</v>
      </c>
      <c r="G1819" s="11" t="s">
        <v>241</v>
      </c>
      <c r="H1819" s="11" t="s">
        <v>152</v>
      </c>
      <c r="I1819" s="11" t="s">
        <v>145</v>
      </c>
      <c r="J1819" s="11" t="s">
        <v>99</v>
      </c>
      <c r="K1819" s="11" t="s">
        <v>75</v>
      </c>
      <c r="L1819" s="11" t="s">
        <v>146</v>
      </c>
      <c r="M1819" s="11" t="s">
        <v>101</v>
      </c>
      <c r="N1819" s="11">
        <v>20</v>
      </c>
      <c r="O1819" s="11">
        <v>2019</v>
      </c>
      <c r="P1819" s="11" t="s">
        <v>112</v>
      </c>
      <c r="Q1819" s="11" t="s">
        <v>112</v>
      </c>
      <c r="R1819" s="11" t="s">
        <v>241</v>
      </c>
      <c r="S1819" s="11" t="s">
        <v>104</v>
      </c>
      <c r="T1819" s="11">
        <v>821</v>
      </c>
      <c r="U1819" s="11" t="str">
        <f>IF(ISERROR(VLOOKUP(I1819,'BACK INFO'!F:F,1,0)),IF(ISERROR(VLOOKUP(I1819,'BACK INFO'!H:H,1,0)),K1819,'BACK INFO'!$H$1),'BACK INFO'!$G$1)</f>
        <v>LAURA BONG</v>
      </c>
    </row>
    <row r="1820" spans="1:21" s="11" customFormat="1" x14ac:dyDescent="0.35">
      <c r="A1820" s="11" t="s">
        <v>94</v>
      </c>
      <c r="B1820" s="11">
        <v>2018</v>
      </c>
      <c r="C1820" s="11">
        <v>12</v>
      </c>
      <c r="D1820" s="11" t="s">
        <v>95</v>
      </c>
      <c r="E1820" s="11" t="s">
        <v>96</v>
      </c>
      <c r="F1820" s="11" t="s">
        <v>700</v>
      </c>
      <c r="G1820" s="11" t="s">
        <v>241</v>
      </c>
      <c r="H1820" s="11" t="s">
        <v>152</v>
      </c>
      <c r="I1820" s="11" t="s">
        <v>472</v>
      </c>
      <c r="J1820" s="11" t="s">
        <v>99</v>
      </c>
      <c r="K1820" s="11" t="s">
        <v>72</v>
      </c>
      <c r="L1820" s="11" t="s">
        <v>114</v>
      </c>
      <c r="M1820" s="11" t="s">
        <v>101</v>
      </c>
      <c r="N1820" s="11">
        <v>5</v>
      </c>
      <c r="O1820" s="11">
        <v>2019</v>
      </c>
      <c r="P1820" s="11" t="s">
        <v>112</v>
      </c>
      <c r="Q1820" s="11" t="s">
        <v>112</v>
      </c>
      <c r="R1820" s="11" t="s">
        <v>241</v>
      </c>
      <c r="S1820" s="11" t="s">
        <v>104</v>
      </c>
      <c r="T1820" s="11">
        <v>261</v>
      </c>
      <c r="U1820" s="11" t="str">
        <f>IF(ISERROR(VLOOKUP(I1820,'BACK INFO'!F:F,1,0)),IF(ISERROR(VLOOKUP(I1820,'BACK INFO'!H:H,1,0)),K1820,'BACK INFO'!$H$1),'BACK INFO'!$G$1)</f>
        <v>BILL MILLER AND COMPANY</v>
      </c>
    </row>
    <row r="1821" spans="1:21" s="11" customFormat="1" x14ac:dyDescent="0.35">
      <c r="A1821" s="11" t="s">
        <v>94</v>
      </c>
      <c r="B1821" s="11">
        <v>2018</v>
      </c>
      <c r="C1821" s="11">
        <v>12</v>
      </c>
      <c r="D1821" s="11" t="s">
        <v>95</v>
      </c>
      <c r="E1821" s="11" t="s">
        <v>96</v>
      </c>
      <c r="F1821" s="11" t="s">
        <v>700</v>
      </c>
      <c r="G1821" s="11" t="s">
        <v>241</v>
      </c>
      <c r="H1821" s="11" t="s">
        <v>152</v>
      </c>
      <c r="I1821" s="11" t="s">
        <v>418</v>
      </c>
      <c r="J1821" s="11" t="s">
        <v>120</v>
      </c>
      <c r="K1821" s="11" t="s">
        <v>68</v>
      </c>
      <c r="L1821" s="11" t="s">
        <v>129</v>
      </c>
      <c r="M1821" s="11" t="s">
        <v>122</v>
      </c>
      <c r="N1821" s="11">
        <v>6</v>
      </c>
      <c r="O1821" s="11">
        <v>2019</v>
      </c>
      <c r="P1821" s="11" t="s">
        <v>112</v>
      </c>
      <c r="Q1821" s="11" t="s">
        <v>112</v>
      </c>
      <c r="R1821" s="11" t="s">
        <v>241</v>
      </c>
      <c r="S1821" s="11" t="s">
        <v>104</v>
      </c>
      <c r="T1821" s="11">
        <v>255.15067087029846</v>
      </c>
      <c r="U1821" s="11" t="str">
        <f>IF(ISERROR(VLOOKUP(I1821,'BACK INFO'!F:F,1,0)),IF(ISERROR(VLOOKUP(I1821,'BACK INFO'!H:H,1,0)),K1821,'BACK INFO'!$H$1),'BACK INFO'!$G$1)</f>
        <v>STEPHANIE VITALI</v>
      </c>
    </row>
    <row r="1822" spans="1:21" s="11" customFormat="1" x14ac:dyDescent="0.35">
      <c r="A1822" s="11" t="s">
        <v>94</v>
      </c>
      <c r="B1822" s="11">
        <v>2018</v>
      </c>
      <c r="C1822" s="11">
        <v>12</v>
      </c>
      <c r="D1822" s="11" t="s">
        <v>95</v>
      </c>
      <c r="E1822" s="11" t="s">
        <v>96</v>
      </c>
      <c r="F1822" s="11" t="s">
        <v>700</v>
      </c>
      <c r="G1822" s="11" t="s">
        <v>241</v>
      </c>
      <c r="H1822" s="11" t="s">
        <v>152</v>
      </c>
      <c r="I1822" s="11" t="s">
        <v>380</v>
      </c>
      <c r="J1822" s="11" t="s">
        <v>99</v>
      </c>
      <c r="K1822" s="11" t="s">
        <v>73</v>
      </c>
      <c r="L1822" s="11" t="s">
        <v>127</v>
      </c>
      <c r="M1822" s="11" t="s">
        <v>101</v>
      </c>
      <c r="N1822" s="11">
        <v>4</v>
      </c>
      <c r="O1822" s="11">
        <v>2019</v>
      </c>
      <c r="P1822" s="11" t="s">
        <v>112</v>
      </c>
      <c r="Q1822" s="11" t="s">
        <v>112</v>
      </c>
      <c r="R1822" s="11" t="s">
        <v>241</v>
      </c>
      <c r="S1822" s="11" t="s">
        <v>104</v>
      </c>
      <c r="T1822" s="11">
        <v>136</v>
      </c>
      <c r="U1822" s="11" t="str">
        <f>IF(ISERROR(VLOOKUP(I1822,'BACK INFO'!F:F,1,0)),IF(ISERROR(VLOOKUP(I1822,'BACK INFO'!H:H,1,0)),K1822,'BACK INFO'!$H$1),'BACK INFO'!$G$1)</f>
        <v>PHYLLIS POSNER</v>
      </c>
    </row>
    <row r="1823" spans="1:21" s="11" customFormat="1" x14ac:dyDescent="0.35">
      <c r="A1823" s="11" t="s">
        <v>94</v>
      </c>
      <c r="B1823" s="11">
        <v>2018</v>
      </c>
      <c r="C1823" s="11">
        <v>12</v>
      </c>
      <c r="D1823" s="11" t="s">
        <v>95</v>
      </c>
      <c r="E1823" s="11" t="s">
        <v>96</v>
      </c>
      <c r="F1823" s="11" t="s">
        <v>700</v>
      </c>
      <c r="G1823" s="11" t="s">
        <v>241</v>
      </c>
      <c r="H1823" s="11" t="s">
        <v>152</v>
      </c>
      <c r="I1823" s="11" t="s">
        <v>393</v>
      </c>
      <c r="J1823" s="11" t="s">
        <v>99</v>
      </c>
      <c r="K1823" s="11" t="s">
        <v>73</v>
      </c>
      <c r="L1823" s="11" t="s">
        <v>114</v>
      </c>
      <c r="M1823" s="11" t="s">
        <v>101</v>
      </c>
      <c r="N1823" s="11">
        <v>11</v>
      </c>
      <c r="O1823" s="11">
        <v>2019</v>
      </c>
      <c r="P1823" s="11" t="s">
        <v>112</v>
      </c>
      <c r="Q1823" s="11" t="s">
        <v>112</v>
      </c>
      <c r="R1823" s="11" t="s">
        <v>241</v>
      </c>
      <c r="S1823" s="11" t="s">
        <v>104</v>
      </c>
      <c r="T1823" s="11">
        <v>563</v>
      </c>
      <c r="U1823" s="11" t="str">
        <f>IF(ISERROR(VLOOKUP(I1823,'BACK INFO'!F:F,1,0)),IF(ISERROR(VLOOKUP(I1823,'BACK INFO'!H:H,1,0)),K1823,'BACK INFO'!$H$1),'BACK INFO'!$G$1)</f>
        <v>PHYLLIS POSNER</v>
      </c>
    </row>
    <row r="1824" spans="1:21" s="11" customFormat="1" x14ac:dyDescent="0.35">
      <c r="A1824" s="11" t="s">
        <v>94</v>
      </c>
      <c r="B1824" s="11">
        <v>2018</v>
      </c>
      <c r="C1824" s="11">
        <v>12</v>
      </c>
      <c r="D1824" s="11" t="s">
        <v>95</v>
      </c>
      <c r="E1824" s="11" t="s">
        <v>96</v>
      </c>
      <c r="F1824" s="11" t="s">
        <v>700</v>
      </c>
      <c r="G1824" s="11" t="s">
        <v>241</v>
      </c>
      <c r="H1824" s="11" t="s">
        <v>152</v>
      </c>
      <c r="I1824" s="11" t="s">
        <v>475</v>
      </c>
      <c r="J1824" s="11" t="s">
        <v>99</v>
      </c>
      <c r="K1824" s="11" t="s">
        <v>75</v>
      </c>
      <c r="L1824" s="11" t="s">
        <v>273</v>
      </c>
      <c r="M1824" s="11" t="s">
        <v>101</v>
      </c>
      <c r="N1824" s="11">
        <v>9</v>
      </c>
      <c r="O1824" s="11">
        <v>2019</v>
      </c>
      <c r="P1824" s="11" t="s">
        <v>112</v>
      </c>
      <c r="Q1824" s="11" t="s">
        <v>112</v>
      </c>
      <c r="R1824" s="11" t="s">
        <v>241</v>
      </c>
      <c r="S1824" s="11" t="s">
        <v>104</v>
      </c>
      <c r="T1824" s="11">
        <v>355</v>
      </c>
      <c r="U1824" s="11" t="str">
        <f>IF(ISERROR(VLOOKUP(I1824,'BACK INFO'!F:F,1,0)),IF(ISERROR(VLOOKUP(I1824,'BACK INFO'!H:H,1,0)),K1824,'BACK INFO'!$H$1),'BACK INFO'!$G$1)</f>
        <v>LAURA BONG</v>
      </c>
    </row>
    <row r="1825" spans="1:21" s="11" customFormat="1" x14ac:dyDescent="0.35">
      <c r="A1825" s="11" t="s">
        <v>94</v>
      </c>
      <c r="B1825" s="11">
        <v>2018</v>
      </c>
      <c r="C1825" s="11">
        <v>12</v>
      </c>
      <c r="D1825" s="11" t="s">
        <v>95</v>
      </c>
      <c r="E1825" s="11" t="s">
        <v>96</v>
      </c>
      <c r="F1825" s="11" t="s">
        <v>700</v>
      </c>
      <c r="G1825" s="11" t="s">
        <v>241</v>
      </c>
      <c r="H1825" s="11" t="s">
        <v>152</v>
      </c>
      <c r="I1825" s="11" t="s">
        <v>476</v>
      </c>
      <c r="J1825" s="11" t="s">
        <v>99</v>
      </c>
      <c r="K1825" s="11" t="s">
        <v>67</v>
      </c>
      <c r="L1825" s="11" t="s">
        <v>211</v>
      </c>
      <c r="M1825" s="11" t="s">
        <v>101</v>
      </c>
      <c r="N1825" s="11">
        <v>5</v>
      </c>
      <c r="O1825" s="11">
        <v>2019</v>
      </c>
      <c r="P1825" s="11" t="s">
        <v>112</v>
      </c>
      <c r="Q1825" s="11" t="s">
        <v>112</v>
      </c>
      <c r="R1825" s="11" t="s">
        <v>241</v>
      </c>
      <c r="S1825" s="11" t="s">
        <v>104</v>
      </c>
      <c r="T1825" s="11">
        <v>240</v>
      </c>
      <c r="U1825" s="11" t="str">
        <f>IF(ISERROR(VLOOKUP(I1825,'BACK INFO'!F:F,1,0)),IF(ISERROR(VLOOKUP(I1825,'BACK INFO'!H:H,1,0)),K1825,'BACK INFO'!$H$1),'BACK INFO'!$G$1)</f>
        <v>ANITA M. HOPKINS</v>
      </c>
    </row>
    <row r="1826" spans="1:21" s="11" customFormat="1" x14ac:dyDescent="0.35">
      <c r="A1826" s="11" t="s">
        <v>94</v>
      </c>
      <c r="B1826" s="11">
        <v>2018</v>
      </c>
      <c r="C1826" s="11">
        <v>12</v>
      </c>
      <c r="D1826" s="11" t="s">
        <v>95</v>
      </c>
      <c r="E1826" s="11" t="s">
        <v>96</v>
      </c>
      <c r="F1826" s="11" t="s">
        <v>700</v>
      </c>
      <c r="G1826" s="11" t="s">
        <v>241</v>
      </c>
      <c r="H1826" s="11" t="s">
        <v>152</v>
      </c>
      <c r="I1826" s="11" t="s">
        <v>478</v>
      </c>
      <c r="J1826" s="11" t="s">
        <v>99</v>
      </c>
      <c r="K1826" s="11" t="s">
        <v>74</v>
      </c>
      <c r="L1826" s="11" t="s">
        <v>229</v>
      </c>
      <c r="M1826" s="11" t="s">
        <v>101</v>
      </c>
      <c r="N1826" s="11">
        <v>3</v>
      </c>
      <c r="O1826" s="11">
        <v>2019</v>
      </c>
      <c r="P1826" s="11" t="s">
        <v>112</v>
      </c>
      <c r="Q1826" s="11" t="s">
        <v>112</v>
      </c>
      <c r="R1826" s="11" t="s">
        <v>241</v>
      </c>
      <c r="S1826" s="11" t="s">
        <v>104</v>
      </c>
      <c r="T1826" s="11">
        <v>129</v>
      </c>
      <c r="U1826" s="11" t="str">
        <f>IF(ISERROR(VLOOKUP(I1826,'BACK INFO'!F:F,1,0)),IF(ISERROR(VLOOKUP(I1826,'BACK INFO'!H:H,1,0)),K1826,'BACK INFO'!$H$1),'BACK INFO'!$G$1)</f>
        <v>DENISE ARNETT</v>
      </c>
    </row>
    <row r="1827" spans="1:21" s="11" customFormat="1" x14ac:dyDescent="0.35">
      <c r="A1827" s="11" t="s">
        <v>94</v>
      </c>
      <c r="B1827" s="11">
        <v>2018</v>
      </c>
      <c r="C1827" s="11">
        <v>12</v>
      </c>
      <c r="D1827" s="11" t="s">
        <v>95</v>
      </c>
      <c r="E1827" s="11" t="s">
        <v>96</v>
      </c>
      <c r="F1827" s="11" t="s">
        <v>700</v>
      </c>
      <c r="G1827" s="11" t="s">
        <v>241</v>
      </c>
      <c r="H1827" s="11" t="s">
        <v>152</v>
      </c>
      <c r="I1827" s="11" t="s">
        <v>479</v>
      </c>
      <c r="J1827" s="11" t="s">
        <v>99</v>
      </c>
      <c r="K1827" s="11" t="s">
        <v>71</v>
      </c>
      <c r="L1827" s="11" t="s">
        <v>149</v>
      </c>
      <c r="M1827" s="11" t="s">
        <v>101</v>
      </c>
      <c r="N1827" s="11">
        <v>4</v>
      </c>
      <c r="O1827" s="11">
        <v>2019</v>
      </c>
      <c r="P1827" s="11" t="s">
        <v>112</v>
      </c>
      <c r="Q1827" s="11" t="s">
        <v>112</v>
      </c>
      <c r="R1827" s="11" t="s">
        <v>241</v>
      </c>
      <c r="S1827" s="11" t="s">
        <v>104</v>
      </c>
      <c r="T1827" s="11">
        <v>120</v>
      </c>
      <c r="U1827" s="11" t="str">
        <f>IF(ISERROR(VLOOKUP(I1827,'BACK INFO'!F:F,1,0)),IF(ISERROR(VLOOKUP(I1827,'BACK INFO'!H:H,1,0)),K1827,'BACK INFO'!$H$1),'BACK INFO'!$G$1)</f>
        <v>HOLLY SALES INC.</v>
      </c>
    </row>
    <row r="1828" spans="1:21" s="11" customFormat="1" x14ac:dyDescent="0.35">
      <c r="A1828" s="11" t="s">
        <v>94</v>
      </c>
      <c r="B1828" s="11">
        <v>2018</v>
      </c>
      <c r="C1828" s="11">
        <v>12</v>
      </c>
      <c r="D1828" s="11" t="s">
        <v>95</v>
      </c>
      <c r="E1828" s="11" t="s">
        <v>96</v>
      </c>
      <c r="F1828" s="11" t="s">
        <v>700</v>
      </c>
      <c r="G1828" s="11" t="s">
        <v>241</v>
      </c>
      <c r="H1828" s="11" t="s">
        <v>152</v>
      </c>
      <c r="I1828" s="11" t="s">
        <v>300</v>
      </c>
      <c r="J1828" s="11" t="s">
        <v>99</v>
      </c>
      <c r="K1828" s="11" t="s">
        <v>73</v>
      </c>
      <c r="L1828" s="11" t="s">
        <v>127</v>
      </c>
      <c r="M1828" s="11" t="s">
        <v>101</v>
      </c>
      <c r="N1828" s="11">
        <v>6</v>
      </c>
      <c r="O1828" s="11">
        <v>2019</v>
      </c>
      <c r="P1828" s="11" t="s">
        <v>112</v>
      </c>
      <c r="Q1828" s="11" t="s">
        <v>112</v>
      </c>
      <c r="R1828" s="11" t="s">
        <v>241</v>
      </c>
      <c r="S1828" s="11" t="s">
        <v>104</v>
      </c>
      <c r="T1828" s="11">
        <v>204</v>
      </c>
      <c r="U1828" s="11" t="str">
        <f>IF(ISERROR(VLOOKUP(I1828,'BACK INFO'!F:F,1,0)),IF(ISERROR(VLOOKUP(I1828,'BACK INFO'!H:H,1,0)),K1828,'BACK INFO'!$H$1),'BACK INFO'!$G$1)</f>
        <v>PHYLLIS POSNER</v>
      </c>
    </row>
    <row r="1829" spans="1:21" s="11" customFormat="1" x14ac:dyDescent="0.35">
      <c r="A1829" s="11" t="s">
        <v>94</v>
      </c>
      <c r="B1829" s="11">
        <v>2018</v>
      </c>
      <c r="C1829" s="11">
        <v>12</v>
      </c>
      <c r="D1829" s="11" t="s">
        <v>95</v>
      </c>
      <c r="E1829" s="11" t="s">
        <v>96</v>
      </c>
      <c r="F1829" s="11" t="s">
        <v>700</v>
      </c>
      <c r="G1829" s="11" t="s">
        <v>241</v>
      </c>
      <c r="H1829" s="11" t="s">
        <v>152</v>
      </c>
      <c r="I1829" s="11" t="s">
        <v>423</v>
      </c>
      <c r="J1829" s="11" t="s">
        <v>99</v>
      </c>
      <c r="K1829" s="11" t="s">
        <v>73</v>
      </c>
      <c r="L1829" s="11" t="s">
        <v>127</v>
      </c>
      <c r="M1829" s="11" t="s">
        <v>101</v>
      </c>
      <c r="N1829" s="11">
        <v>4</v>
      </c>
      <c r="O1829" s="11">
        <v>2019</v>
      </c>
      <c r="P1829" s="11" t="s">
        <v>112</v>
      </c>
      <c r="Q1829" s="11" t="s">
        <v>112</v>
      </c>
      <c r="R1829" s="11" t="s">
        <v>241</v>
      </c>
      <c r="S1829" s="11" t="s">
        <v>104</v>
      </c>
      <c r="T1829" s="11">
        <v>180</v>
      </c>
      <c r="U1829" s="11" t="str">
        <f>IF(ISERROR(VLOOKUP(I1829,'BACK INFO'!F:F,1,0)),IF(ISERROR(VLOOKUP(I1829,'BACK INFO'!H:H,1,0)),K1829,'BACK INFO'!$H$1),'BACK INFO'!$G$1)</f>
        <v>PHYLLIS POSNER</v>
      </c>
    </row>
    <row r="1830" spans="1:21" s="11" customFormat="1" x14ac:dyDescent="0.35">
      <c r="A1830" s="11" t="s">
        <v>94</v>
      </c>
      <c r="B1830" s="11">
        <v>2018</v>
      </c>
      <c r="C1830" s="11">
        <v>12</v>
      </c>
      <c r="D1830" s="11" t="s">
        <v>95</v>
      </c>
      <c r="E1830" s="11" t="s">
        <v>96</v>
      </c>
      <c r="F1830" s="11" t="s">
        <v>700</v>
      </c>
      <c r="G1830" s="11" t="s">
        <v>241</v>
      </c>
      <c r="H1830" s="11" t="s">
        <v>152</v>
      </c>
      <c r="I1830" s="11" t="s">
        <v>424</v>
      </c>
      <c r="J1830" s="11" t="s">
        <v>99</v>
      </c>
      <c r="K1830" s="11" t="s">
        <v>74</v>
      </c>
      <c r="L1830" s="11" t="s">
        <v>100</v>
      </c>
      <c r="M1830" s="11" t="s">
        <v>101</v>
      </c>
      <c r="N1830" s="11">
        <v>8</v>
      </c>
      <c r="O1830" s="11">
        <v>2019</v>
      </c>
      <c r="P1830" s="11" t="s">
        <v>112</v>
      </c>
      <c r="Q1830" s="11" t="s">
        <v>112</v>
      </c>
      <c r="R1830" s="11" t="s">
        <v>241</v>
      </c>
      <c r="S1830" s="11" t="s">
        <v>104</v>
      </c>
      <c r="T1830" s="11">
        <v>360</v>
      </c>
      <c r="U1830" s="11" t="str">
        <f>IF(ISERROR(VLOOKUP(I1830,'BACK INFO'!F:F,1,0)),IF(ISERROR(VLOOKUP(I1830,'BACK INFO'!H:H,1,0)),K1830,'BACK INFO'!$H$1),'BACK INFO'!$G$1)</f>
        <v>DENISE ARNETT</v>
      </c>
    </row>
    <row r="1831" spans="1:21" s="11" customFormat="1" x14ac:dyDescent="0.35">
      <c r="A1831" s="11" t="s">
        <v>94</v>
      </c>
      <c r="B1831" s="11">
        <v>2018</v>
      </c>
      <c r="C1831" s="11">
        <v>12</v>
      </c>
      <c r="D1831" s="11" t="s">
        <v>95</v>
      </c>
      <c r="E1831" s="11" t="s">
        <v>96</v>
      </c>
      <c r="F1831" s="11" t="s">
        <v>700</v>
      </c>
      <c r="G1831" s="11" t="s">
        <v>241</v>
      </c>
      <c r="H1831" s="11" t="s">
        <v>152</v>
      </c>
      <c r="I1831" s="11" t="s">
        <v>425</v>
      </c>
      <c r="J1831" s="11" t="s">
        <v>99</v>
      </c>
      <c r="K1831" s="11" t="s">
        <v>72</v>
      </c>
      <c r="L1831" s="11" t="s">
        <v>114</v>
      </c>
      <c r="M1831" s="11" t="s">
        <v>101</v>
      </c>
      <c r="N1831" s="11">
        <v>23</v>
      </c>
      <c r="O1831" s="11">
        <v>2019</v>
      </c>
      <c r="P1831" s="11" t="s">
        <v>112</v>
      </c>
      <c r="Q1831" s="11" t="s">
        <v>112</v>
      </c>
      <c r="R1831" s="11" t="s">
        <v>241</v>
      </c>
      <c r="S1831" s="11" t="s">
        <v>104</v>
      </c>
      <c r="T1831" s="11">
        <v>1118</v>
      </c>
      <c r="U1831" s="11" t="str">
        <f>IF(ISERROR(VLOOKUP(I1831,'BACK INFO'!F:F,1,0)),IF(ISERROR(VLOOKUP(I1831,'BACK INFO'!H:H,1,0)),K1831,'BACK INFO'!$H$1),'BACK INFO'!$G$1)</f>
        <v>BILL MILLER AND COMPANY</v>
      </c>
    </row>
    <row r="1832" spans="1:21" s="11" customFormat="1" x14ac:dyDescent="0.35">
      <c r="A1832" s="11" t="s">
        <v>94</v>
      </c>
      <c r="B1832" s="11">
        <v>2018</v>
      </c>
      <c r="C1832" s="11">
        <v>12</v>
      </c>
      <c r="D1832" s="11" t="s">
        <v>95</v>
      </c>
      <c r="E1832" s="11" t="s">
        <v>96</v>
      </c>
      <c r="F1832" s="11" t="s">
        <v>700</v>
      </c>
      <c r="G1832" s="11" t="s">
        <v>241</v>
      </c>
      <c r="H1832" s="11" t="s">
        <v>152</v>
      </c>
      <c r="I1832" s="11" t="s">
        <v>309</v>
      </c>
      <c r="J1832" s="11" t="s">
        <v>99</v>
      </c>
      <c r="K1832" s="11" t="s">
        <v>71</v>
      </c>
      <c r="L1832" s="11" t="s">
        <v>310</v>
      </c>
      <c r="M1832" s="11" t="s">
        <v>101</v>
      </c>
      <c r="N1832" s="11">
        <v>10</v>
      </c>
      <c r="O1832" s="11">
        <v>2019</v>
      </c>
      <c r="P1832" s="11" t="s">
        <v>112</v>
      </c>
      <c r="Q1832" s="11" t="s">
        <v>112</v>
      </c>
      <c r="R1832" s="11" t="s">
        <v>241</v>
      </c>
      <c r="S1832" s="11" t="s">
        <v>104</v>
      </c>
      <c r="T1832" s="11">
        <v>499</v>
      </c>
      <c r="U1832" s="11" t="str">
        <f>IF(ISERROR(VLOOKUP(I1832,'BACK INFO'!F:F,1,0)),IF(ISERROR(VLOOKUP(I1832,'BACK INFO'!H:H,1,0)),K1832,'BACK INFO'!$H$1),'BACK INFO'!$G$1)</f>
        <v>HOLLY SALES INC.</v>
      </c>
    </row>
    <row r="1833" spans="1:21" s="11" customFormat="1" x14ac:dyDescent="0.35">
      <c r="A1833" s="11" t="s">
        <v>94</v>
      </c>
      <c r="B1833" s="11">
        <v>2018</v>
      </c>
      <c r="C1833" s="11">
        <v>12</v>
      </c>
      <c r="D1833" s="11" t="s">
        <v>95</v>
      </c>
      <c r="E1833" s="11" t="s">
        <v>96</v>
      </c>
      <c r="F1833" s="11" t="s">
        <v>700</v>
      </c>
      <c r="G1833" s="11" t="s">
        <v>241</v>
      </c>
      <c r="H1833" s="11" t="s">
        <v>152</v>
      </c>
      <c r="I1833" s="11" t="s">
        <v>386</v>
      </c>
      <c r="J1833" s="11" t="s">
        <v>99</v>
      </c>
      <c r="K1833" s="11" t="s">
        <v>72</v>
      </c>
      <c r="L1833" s="11" t="s">
        <v>114</v>
      </c>
      <c r="M1833" s="11" t="s">
        <v>101</v>
      </c>
      <c r="N1833" s="11">
        <v>5</v>
      </c>
      <c r="O1833" s="11">
        <v>2019</v>
      </c>
      <c r="P1833" s="11" t="s">
        <v>112</v>
      </c>
      <c r="Q1833" s="11" t="s">
        <v>112</v>
      </c>
      <c r="R1833" s="11" t="s">
        <v>241</v>
      </c>
      <c r="S1833" s="11" t="s">
        <v>104</v>
      </c>
      <c r="T1833" s="11">
        <v>225</v>
      </c>
      <c r="U1833" s="11" t="str">
        <f>IF(ISERROR(VLOOKUP(I1833,'BACK INFO'!F:F,1,0)),IF(ISERROR(VLOOKUP(I1833,'BACK INFO'!H:H,1,0)),K1833,'BACK INFO'!$H$1),'BACK INFO'!$G$1)</f>
        <v>BILL MILLER AND COMPANY</v>
      </c>
    </row>
    <row r="1834" spans="1:21" s="11" customFormat="1" x14ac:dyDescent="0.35">
      <c r="A1834" s="11" t="s">
        <v>94</v>
      </c>
      <c r="B1834" s="11">
        <v>2018</v>
      </c>
      <c r="C1834" s="11">
        <v>12</v>
      </c>
      <c r="D1834" s="11" t="s">
        <v>95</v>
      </c>
      <c r="E1834" s="11" t="s">
        <v>96</v>
      </c>
      <c r="F1834" s="11" t="s">
        <v>700</v>
      </c>
      <c r="G1834" s="11" t="s">
        <v>241</v>
      </c>
      <c r="H1834" s="11" t="s">
        <v>152</v>
      </c>
      <c r="I1834" s="11" t="s">
        <v>441</v>
      </c>
      <c r="J1834" s="11" t="s">
        <v>99</v>
      </c>
      <c r="K1834" s="11" t="s">
        <v>75</v>
      </c>
      <c r="L1834" s="11" t="s">
        <v>273</v>
      </c>
      <c r="M1834" s="11" t="s">
        <v>101</v>
      </c>
      <c r="N1834" s="11">
        <v>1</v>
      </c>
      <c r="O1834" s="11">
        <v>2019</v>
      </c>
      <c r="P1834" s="11" t="s">
        <v>112</v>
      </c>
      <c r="Q1834" s="11" t="s">
        <v>112</v>
      </c>
      <c r="R1834" s="11" t="s">
        <v>241</v>
      </c>
      <c r="S1834" s="11" t="s">
        <v>104</v>
      </c>
      <c r="T1834" s="11">
        <v>33</v>
      </c>
      <c r="U1834" s="11" t="str">
        <f>IF(ISERROR(VLOOKUP(I1834,'BACK INFO'!F:F,1,0)),IF(ISERROR(VLOOKUP(I1834,'BACK INFO'!H:H,1,0)),K1834,'BACK INFO'!$H$1),'BACK INFO'!$G$1)</f>
        <v>LAURA BONG</v>
      </c>
    </row>
    <row r="1835" spans="1:21" s="11" customFormat="1" x14ac:dyDescent="0.35">
      <c r="A1835" s="11" t="s">
        <v>94</v>
      </c>
      <c r="B1835" s="11">
        <v>2018</v>
      </c>
      <c r="C1835" s="11">
        <v>12</v>
      </c>
      <c r="D1835" s="11" t="s">
        <v>95</v>
      </c>
      <c r="E1835" s="11" t="s">
        <v>96</v>
      </c>
      <c r="F1835" s="11" t="s">
        <v>700</v>
      </c>
      <c r="G1835" s="11" t="s">
        <v>259</v>
      </c>
      <c r="H1835" s="11" t="s">
        <v>106</v>
      </c>
      <c r="I1835" s="11" t="s">
        <v>353</v>
      </c>
      <c r="J1835" s="11" t="s">
        <v>99</v>
      </c>
      <c r="K1835" s="11" t="s">
        <v>72</v>
      </c>
      <c r="L1835" s="11" t="s">
        <v>114</v>
      </c>
      <c r="M1835" s="11" t="s">
        <v>101</v>
      </c>
      <c r="N1835" s="11">
        <v>6</v>
      </c>
      <c r="O1835" s="11">
        <v>2019</v>
      </c>
      <c r="P1835" s="11" t="s">
        <v>154</v>
      </c>
      <c r="Q1835" s="11" t="s">
        <v>154</v>
      </c>
      <c r="R1835" s="11" t="s">
        <v>259</v>
      </c>
      <c r="S1835" s="11" t="s">
        <v>104</v>
      </c>
      <c r="T1835" s="11">
        <v>54</v>
      </c>
      <c r="U1835" s="11" t="str">
        <f>IF(ISERROR(VLOOKUP(I1835,'BACK INFO'!F:F,1,0)),IF(ISERROR(VLOOKUP(I1835,'BACK INFO'!H:H,1,0)),K1835,'BACK INFO'!$H$1),'BACK INFO'!$G$1)</f>
        <v>BILL MILLER AND COMPANY</v>
      </c>
    </row>
    <row r="1836" spans="1:21" s="11" customFormat="1" x14ac:dyDescent="0.35">
      <c r="A1836" s="11" t="s">
        <v>94</v>
      </c>
      <c r="B1836" s="11">
        <v>2018</v>
      </c>
      <c r="C1836" s="11">
        <v>12</v>
      </c>
      <c r="D1836" s="11" t="s">
        <v>95</v>
      </c>
      <c r="E1836" s="11" t="s">
        <v>96</v>
      </c>
      <c r="F1836" s="11" t="s">
        <v>700</v>
      </c>
      <c r="G1836" s="11" t="s">
        <v>259</v>
      </c>
      <c r="H1836" s="11" t="s">
        <v>106</v>
      </c>
      <c r="I1836" s="11" t="s">
        <v>443</v>
      </c>
      <c r="J1836" s="11" t="s">
        <v>99</v>
      </c>
      <c r="K1836" s="11" t="s">
        <v>72</v>
      </c>
      <c r="L1836" s="11" t="s">
        <v>364</v>
      </c>
      <c r="M1836" s="11" t="s">
        <v>101</v>
      </c>
      <c r="N1836" s="11">
        <v>3</v>
      </c>
      <c r="O1836" s="11">
        <v>2019</v>
      </c>
      <c r="P1836" s="11" t="s">
        <v>154</v>
      </c>
      <c r="Q1836" s="11" t="s">
        <v>154</v>
      </c>
      <c r="R1836" s="11" t="s">
        <v>259</v>
      </c>
      <c r="S1836" s="11" t="s">
        <v>104</v>
      </c>
      <c r="T1836" s="11">
        <v>27</v>
      </c>
      <c r="U1836" s="11" t="str">
        <f>IF(ISERROR(VLOOKUP(I1836,'BACK INFO'!F:F,1,0)),IF(ISERROR(VLOOKUP(I1836,'BACK INFO'!H:H,1,0)),K1836,'BACK INFO'!$H$1),'BACK INFO'!$G$1)</f>
        <v>BILL MILLER AND COMPANY</v>
      </c>
    </row>
    <row r="1837" spans="1:21" s="11" customFormat="1" x14ac:dyDescent="0.35">
      <c r="A1837" s="11" t="s">
        <v>94</v>
      </c>
      <c r="B1837" s="11">
        <v>2018</v>
      </c>
      <c r="C1837" s="11">
        <v>12</v>
      </c>
      <c r="D1837" s="11" t="s">
        <v>95</v>
      </c>
      <c r="E1837" s="11" t="s">
        <v>96</v>
      </c>
      <c r="F1837" s="11" t="s">
        <v>700</v>
      </c>
      <c r="G1837" s="11" t="s">
        <v>259</v>
      </c>
      <c r="H1837" s="11" t="s">
        <v>106</v>
      </c>
      <c r="I1837" s="11" t="s">
        <v>194</v>
      </c>
      <c r="J1837" s="11" t="s">
        <v>120</v>
      </c>
      <c r="K1837" s="11" t="s">
        <v>68</v>
      </c>
      <c r="L1837" s="11" t="s">
        <v>129</v>
      </c>
      <c r="M1837" s="11" t="s">
        <v>122</v>
      </c>
      <c r="N1837" s="11">
        <v>2</v>
      </c>
      <c r="O1837" s="11">
        <v>2019</v>
      </c>
      <c r="P1837" s="11" t="s">
        <v>154</v>
      </c>
      <c r="Q1837" s="11" t="s">
        <v>154</v>
      </c>
      <c r="R1837" s="11" t="s">
        <v>259</v>
      </c>
      <c r="S1837" s="11" t="s">
        <v>104</v>
      </c>
      <c r="T1837" s="11">
        <v>17.596597991055063</v>
      </c>
      <c r="U1837" s="11" t="str">
        <f>IF(ISERROR(VLOOKUP(I1837,'BACK INFO'!F:F,1,0)),IF(ISERROR(VLOOKUP(I1837,'BACK INFO'!H:H,1,0)),K1837,'BACK INFO'!$H$1),'BACK INFO'!$G$1)</f>
        <v>STEPHANIE VITALI</v>
      </c>
    </row>
    <row r="1838" spans="1:21" s="11" customFormat="1" x14ac:dyDescent="0.35">
      <c r="A1838" s="11" t="s">
        <v>94</v>
      </c>
      <c r="B1838" s="11">
        <v>2018</v>
      </c>
      <c r="C1838" s="11">
        <v>12</v>
      </c>
      <c r="D1838" s="11" t="s">
        <v>95</v>
      </c>
      <c r="E1838" s="11" t="s">
        <v>96</v>
      </c>
      <c r="F1838" s="11" t="s">
        <v>700</v>
      </c>
      <c r="G1838" s="11" t="s">
        <v>259</v>
      </c>
      <c r="H1838" s="11" t="s">
        <v>106</v>
      </c>
      <c r="I1838" s="11" t="s">
        <v>277</v>
      </c>
      <c r="J1838" s="11" t="s">
        <v>99</v>
      </c>
      <c r="K1838" s="11" t="s">
        <v>67</v>
      </c>
      <c r="L1838" s="11" t="s">
        <v>133</v>
      </c>
      <c r="M1838" s="11" t="s">
        <v>101</v>
      </c>
      <c r="N1838" s="11">
        <v>18</v>
      </c>
      <c r="O1838" s="11">
        <v>2019</v>
      </c>
      <c r="P1838" s="11" t="s">
        <v>154</v>
      </c>
      <c r="Q1838" s="11" t="s">
        <v>154</v>
      </c>
      <c r="R1838" s="11" t="s">
        <v>259</v>
      </c>
      <c r="S1838" s="11" t="s">
        <v>104</v>
      </c>
      <c r="T1838" s="11">
        <v>162</v>
      </c>
      <c r="U1838" s="11" t="str">
        <f>IF(ISERROR(VLOOKUP(I1838,'BACK INFO'!F:F,1,0)),IF(ISERROR(VLOOKUP(I1838,'BACK INFO'!H:H,1,0)),K1838,'BACK INFO'!$H$1),'BACK INFO'!$G$1)</f>
        <v>ANITA M. HOPKINS</v>
      </c>
    </row>
    <row r="1839" spans="1:21" s="11" customFormat="1" x14ac:dyDescent="0.35">
      <c r="A1839" s="11" t="s">
        <v>94</v>
      </c>
      <c r="B1839" s="11">
        <v>2018</v>
      </c>
      <c r="C1839" s="11">
        <v>12</v>
      </c>
      <c r="D1839" s="11" t="s">
        <v>95</v>
      </c>
      <c r="E1839" s="11" t="s">
        <v>96</v>
      </c>
      <c r="F1839" s="11" t="s">
        <v>700</v>
      </c>
      <c r="G1839" s="11" t="s">
        <v>259</v>
      </c>
      <c r="H1839" s="11" t="s">
        <v>106</v>
      </c>
      <c r="I1839" s="11" t="s">
        <v>308</v>
      </c>
      <c r="J1839" s="11" t="s">
        <v>99</v>
      </c>
      <c r="K1839" s="11" t="s">
        <v>75</v>
      </c>
      <c r="L1839" s="11" t="s">
        <v>131</v>
      </c>
      <c r="M1839" s="11" t="s">
        <v>101</v>
      </c>
      <c r="N1839" s="11">
        <v>2</v>
      </c>
      <c r="O1839" s="11">
        <v>2019</v>
      </c>
      <c r="P1839" s="11" t="s">
        <v>154</v>
      </c>
      <c r="Q1839" s="11" t="s">
        <v>154</v>
      </c>
      <c r="R1839" s="11" t="s">
        <v>259</v>
      </c>
      <c r="S1839" s="11" t="s">
        <v>104</v>
      </c>
      <c r="T1839" s="11">
        <v>18</v>
      </c>
      <c r="U1839" s="11" t="str">
        <f>IF(ISERROR(VLOOKUP(I1839,'BACK INFO'!F:F,1,0)),IF(ISERROR(VLOOKUP(I1839,'BACK INFO'!H:H,1,0)),K1839,'BACK INFO'!$H$1),'BACK INFO'!$G$1)</f>
        <v>LAURA BONG</v>
      </c>
    </row>
    <row r="1840" spans="1:21" s="11" customFormat="1" x14ac:dyDescent="0.35">
      <c r="A1840" s="11" t="s">
        <v>94</v>
      </c>
      <c r="B1840" s="11">
        <v>2018</v>
      </c>
      <c r="C1840" s="11">
        <v>12</v>
      </c>
      <c r="D1840" s="11" t="s">
        <v>95</v>
      </c>
      <c r="E1840" s="11" t="s">
        <v>96</v>
      </c>
      <c r="F1840" s="11" t="s">
        <v>700</v>
      </c>
      <c r="G1840" s="11" t="s">
        <v>259</v>
      </c>
      <c r="H1840" s="11" t="s">
        <v>106</v>
      </c>
      <c r="I1840" s="11" t="s">
        <v>449</v>
      </c>
      <c r="J1840" s="11" t="s">
        <v>99</v>
      </c>
      <c r="K1840" s="11" t="s">
        <v>75</v>
      </c>
      <c r="L1840" s="11" t="s">
        <v>450</v>
      </c>
      <c r="M1840" s="11" t="s">
        <v>101</v>
      </c>
      <c r="N1840" s="11">
        <v>12</v>
      </c>
      <c r="O1840" s="11">
        <v>2019</v>
      </c>
      <c r="P1840" s="11" t="s">
        <v>154</v>
      </c>
      <c r="Q1840" s="11" t="s">
        <v>154</v>
      </c>
      <c r="R1840" s="11" t="s">
        <v>259</v>
      </c>
      <c r="S1840" s="11" t="s">
        <v>104</v>
      </c>
      <c r="T1840" s="11">
        <v>108</v>
      </c>
      <c r="U1840" s="11" t="str">
        <f>IF(ISERROR(VLOOKUP(I1840,'BACK INFO'!F:F,1,0)),IF(ISERROR(VLOOKUP(I1840,'BACK INFO'!H:H,1,0)),K1840,'BACK INFO'!$H$1),'BACK INFO'!$G$1)</f>
        <v>LAURA BONG</v>
      </c>
    </row>
    <row r="1841" spans="1:21" s="11" customFormat="1" x14ac:dyDescent="0.35">
      <c r="A1841" s="11" t="s">
        <v>94</v>
      </c>
      <c r="B1841" s="11">
        <v>2018</v>
      </c>
      <c r="C1841" s="11">
        <v>12</v>
      </c>
      <c r="D1841" s="11" t="s">
        <v>95</v>
      </c>
      <c r="E1841" s="11" t="s">
        <v>96</v>
      </c>
      <c r="F1841" s="11" t="s">
        <v>700</v>
      </c>
      <c r="G1841" s="11" t="s">
        <v>259</v>
      </c>
      <c r="H1841" s="11" t="s">
        <v>106</v>
      </c>
      <c r="I1841" s="11" t="s">
        <v>321</v>
      </c>
      <c r="J1841" s="11" t="s">
        <v>99</v>
      </c>
      <c r="K1841" s="11" t="s">
        <v>72</v>
      </c>
      <c r="L1841" s="11" t="s">
        <v>114</v>
      </c>
      <c r="M1841" s="11" t="s">
        <v>101</v>
      </c>
      <c r="N1841" s="11">
        <v>12</v>
      </c>
      <c r="O1841" s="11">
        <v>2019</v>
      </c>
      <c r="P1841" s="11" t="s">
        <v>154</v>
      </c>
      <c r="Q1841" s="11" t="s">
        <v>154</v>
      </c>
      <c r="R1841" s="11" t="s">
        <v>259</v>
      </c>
      <c r="S1841" s="11" t="s">
        <v>104</v>
      </c>
      <c r="T1841" s="11">
        <v>108</v>
      </c>
      <c r="U1841" s="11" t="str">
        <f>IF(ISERROR(VLOOKUP(I1841,'BACK INFO'!F:F,1,0)),IF(ISERROR(VLOOKUP(I1841,'BACK INFO'!H:H,1,0)),K1841,'BACK INFO'!$H$1),'BACK INFO'!$G$1)</f>
        <v>BILL MILLER AND COMPANY</v>
      </c>
    </row>
    <row r="1842" spans="1:21" s="11" customFormat="1" x14ac:dyDescent="0.35">
      <c r="A1842" s="11" t="s">
        <v>94</v>
      </c>
      <c r="B1842" s="11">
        <v>2018</v>
      </c>
      <c r="C1842" s="11">
        <v>12</v>
      </c>
      <c r="D1842" s="11" t="s">
        <v>95</v>
      </c>
      <c r="E1842" s="11" t="s">
        <v>96</v>
      </c>
      <c r="F1842" s="11" t="s">
        <v>700</v>
      </c>
      <c r="G1842" s="11" t="s">
        <v>259</v>
      </c>
      <c r="H1842" s="11" t="s">
        <v>106</v>
      </c>
      <c r="I1842" s="11" t="s">
        <v>454</v>
      </c>
      <c r="J1842" s="11" t="s">
        <v>99</v>
      </c>
      <c r="K1842" s="11" t="s">
        <v>75</v>
      </c>
      <c r="L1842" s="11" t="s">
        <v>455</v>
      </c>
      <c r="M1842" s="11" t="s">
        <v>101</v>
      </c>
      <c r="N1842" s="11">
        <v>8</v>
      </c>
      <c r="O1842" s="11">
        <v>2019</v>
      </c>
      <c r="P1842" s="11" t="s">
        <v>154</v>
      </c>
      <c r="Q1842" s="11" t="s">
        <v>154</v>
      </c>
      <c r="R1842" s="11" t="s">
        <v>259</v>
      </c>
      <c r="S1842" s="11" t="s">
        <v>104</v>
      </c>
      <c r="T1842" s="11">
        <v>72</v>
      </c>
      <c r="U1842" s="11" t="str">
        <f>IF(ISERROR(VLOOKUP(I1842,'BACK INFO'!F:F,1,0)),IF(ISERROR(VLOOKUP(I1842,'BACK INFO'!H:H,1,0)),K1842,'BACK INFO'!$H$1),'BACK INFO'!$G$1)</f>
        <v>LAURA BONG</v>
      </c>
    </row>
    <row r="1843" spans="1:21" s="11" customFormat="1" x14ac:dyDescent="0.35">
      <c r="A1843" s="11" t="s">
        <v>94</v>
      </c>
      <c r="B1843" s="11">
        <v>2018</v>
      </c>
      <c r="C1843" s="11">
        <v>12</v>
      </c>
      <c r="D1843" s="11" t="s">
        <v>95</v>
      </c>
      <c r="E1843" s="11" t="s">
        <v>96</v>
      </c>
      <c r="F1843" s="11" t="s">
        <v>700</v>
      </c>
      <c r="G1843" s="11" t="s">
        <v>259</v>
      </c>
      <c r="H1843" s="11" t="s">
        <v>106</v>
      </c>
      <c r="I1843" s="11" t="s">
        <v>456</v>
      </c>
      <c r="J1843" s="11" t="s">
        <v>99</v>
      </c>
      <c r="K1843" s="11" t="s">
        <v>67</v>
      </c>
      <c r="L1843" s="11" t="s">
        <v>173</v>
      </c>
      <c r="M1843" s="11" t="s">
        <v>101</v>
      </c>
      <c r="N1843" s="11">
        <v>72</v>
      </c>
      <c r="O1843" s="11">
        <v>2019</v>
      </c>
      <c r="P1843" s="11" t="s">
        <v>154</v>
      </c>
      <c r="Q1843" s="11" t="s">
        <v>154</v>
      </c>
      <c r="R1843" s="11" t="s">
        <v>259</v>
      </c>
      <c r="S1843" s="11" t="s">
        <v>104</v>
      </c>
      <c r="T1843" s="11">
        <v>648</v>
      </c>
      <c r="U1843" s="11" t="str">
        <f>IF(ISERROR(VLOOKUP(I1843,'BACK INFO'!F:F,1,0)),IF(ISERROR(VLOOKUP(I1843,'BACK INFO'!H:H,1,0)),K1843,'BACK INFO'!$H$1),'BACK INFO'!$G$1)</f>
        <v>ANITA M. HOPKINS</v>
      </c>
    </row>
    <row r="1844" spans="1:21" s="11" customFormat="1" x14ac:dyDescent="0.35">
      <c r="A1844" s="11" t="s">
        <v>94</v>
      </c>
      <c r="B1844" s="11">
        <v>2018</v>
      </c>
      <c r="C1844" s="11">
        <v>12</v>
      </c>
      <c r="D1844" s="11" t="s">
        <v>95</v>
      </c>
      <c r="E1844" s="11" t="s">
        <v>96</v>
      </c>
      <c r="F1844" s="11" t="s">
        <v>700</v>
      </c>
      <c r="G1844" s="11" t="s">
        <v>259</v>
      </c>
      <c r="H1844" s="11" t="s">
        <v>106</v>
      </c>
      <c r="I1844" s="11" t="s">
        <v>290</v>
      </c>
      <c r="J1844" s="11" t="s">
        <v>99</v>
      </c>
      <c r="K1844" s="11" t="s">
        <v>72</v>
      </c>
      <c r="L1844" s="11" t="s">
        <v>114</v>
      </c>
      <c r="M1844" s="11" t="s">
        <v>101</v>
      </c>
      <c r="N1844" s="11">
        <v>12</v>
      </c>
      <c r="O1844" s="11">
        <v>2019</v>
      </c>
      <c r="P1844" s="11" t="s">
        <v>154</v>
      </c>
      <c r="Q1844" s="11" t="s">
        <v>154</v>
      </c>
      <c r="R1844" s="11" t="s">
        <v>259</v>
      </c>
      <c r="S1844" s="11" t="s">
        <v>104</v>
      </c>
      <c r="T1844" s="11">
        <v>108</v>
      </c>
      <c r="U1844" s="11" t="str">
        <f>IF(ISERROR(VLOOKUP(I1844,'BACK INFO'!F:F,1,0)),IF(ISERROR(VLOOKUP(I1844,'BACK INFO'!H:H,1,0)),K1844,'BACK INFO'!$H$1),'BACK INFO'!$G$1)</f>
        <v>BILL MILLER AND COMPANY</v>
      </c>
    </row>
    <row r="1845" spans="1:21" s="11" customFormat="1" x14ac:dyDescent="0.35">
      <c r="A1845" s="11" t="s">
        <v>94</v>
      </c>
      <c r="B1845" s="11">
        <v>2018</v>
      </c>
      <c r="C1845" s="11">
        <v>12</v>
      </c>
      <c r="D1845" s="11" t="s">
        <v>95</v>
      </c>
      <c r="E1845" s="11" t="s">
        <v>96</v>
      </c>
      <c r="F1845" s="11" t="s">
        <v>700</v>
      </c>
      <c r="G1845" s="11" t="s">
        <v>259</v>
      </c>
      <c r="H1845" s="11" t="s">
        <v>106</v>
      </c>
      <c r="I1845" s="11" t="s">
        <v>130</v>
      </c>
      <c r="J1845" s="11" t="s">
        <v>99</v>
      </c>
      <c r="K1845" s="11" t="s">
        <v>75</v>
      </c>
      <c r="L1845" s="11" t="s">
        <v>131</v>
      </c>
      <c r="M1845" s="11" t="s">
        <v>101</v>
      </c>
      <c r="N1845" s="11">
        <v>6</v>
      </c>
      <c r="O1845" s="11">
        <v>2019</v>
      </c>
      <c r="P1845" s="11" t="s">
        <v>154</v>
      </c>
      <c r="Q1845" s="11" t="s">
        <v>154</v>
      </c>
      <c r="R1845" s="11" t="s">
        <v>259</v>
      </c>
      <c r="S1845" s="11" t="s">
        <v>104</v>
      </c>
      <c r="T1845" s="11">
        <v>54</v>
      </c>
      <c r="U1845" s="11" t="str">
        <f>IF(ISERROR(VLOOKUP(I1845,'BACK INFO'!F:F,1,0)),IF(ISERROR(VLOOKUP(I1845,'BACK INFO'!H:H,1,0)),K1845,'BACK INFO'!$H$1),'BACK INFO'!$G$1)</f>
        <v>LAURA BONG</v>
      </c>
    </row>
    <row r="1846" spans="1:21" s="11" customFormat="1" x14ac:dyDescent="0.35">
      <c r="A1846" s="11" t="s">
        <v>94</v>
      </c>
      <c r="B1846" s="11">
        <v>2018</v>
      </c>
      <c r="C1846" s="11">
        <v>12</v>
      </c>
      <c r="D1846" s="11" t="s">
        <v>95</v>
      </c>
      <c r="E1846" s="11" t="s">
        <v>96</v>
      </c>
      <c r="F1846" s="11" t="s">
        <v>700</v>
      </c>
      <c r="G1846" s="11" t="s">
        <v>259</v>
      </c>
      <c r="H1846" s="11" t="s">
        <v>106</v>
      </c>
      <c r="I1846" s="11" t="s">
        <v>369</v>
      </c>
      <c r="J1846" s="11" t="s">
        <v>99</v>
      </c>
      <c r="K1846" s="11" t="s">
        <v>72</v>
      </c>
      <c r="L1846" s="11" t="s">
        <v>114</v>
      </c>
      <c r="M1846" s="11" t="s">
        <v>101</v>
      </c>
      <c r="N1846" s="11">
        <v>1</v>
      </c>
      <c r="O1846" s="11">
        <v>2019</v>
      </c>
      <c r="P1846" s="11" t="s">
        <v>154</v>
      </c>
      <c r="Q1846" s="11" t="s">
        <v>154</v>
      </c>
      <c r="R1846" s="11" t="s">
        <v>259</v>
      </c>
      <c r="S1846" s="11" t="s">
        <v>104</v>
      </c>
      <c r="T1846" s="11">
        <v>9</v>
      </c>
      <c r="U1846" s="11" t="str">
        <f>IF(ISERROR(VLOOKUP(I1846,'BACK INFO'!F:F,1,0)),IF(ISERROR(VLOOKUP(I1846,'BACK INFO'!H:H,1,0)),K1846,'BACK INFO'!$H$1),'BACK INFO'!$G$1)</f>
        <v>BILL MILLER AND COMPANY</v>
      </c>
    </row>
    <row r="1847" spans="1:21" s="11" customFormat="1" x14ac:dyDescent="0.35">
      <c r="A1847" s="11" t="s">
        <v>94</v>
      </c>
      <c r="B1847" s="11">
        <v>2018</v>
      </c>
      <c r="C1847" s="11">
        <v>12</v>
      </c>
      <c r="D1847" s="11" t="s">
        <v>95</v>
      </c>
      <c r="E1847" s="11" t="s">
        <v>96</v>
      </c>
      <c r="F1847" s="11" t="s">
        <v>700</v>
      </c>
      <c r="G1847" s="11" t="s">
        <v>259</v>
      </c>
      <c r="H1847" s="11" t="s">
        <v>106</v>
      </c>
      <c r="I1847" s="11" t="s">
        <v>255</v>
      </c>
      <c r="J1847" s="11" t="s">
        <v>99</v>
      </c>
      <c r="K1847" s="11" t="s">
        <v>72</v>
      </c>
      <c r="L1847" s="11" t="s">
        <v>114</v>
      </c>
      <c r="M1847" s="11" t="s">
        <v>101</v>
      </c>
      <c r="N1847" s="11">
        <v>12</v>
      </c>
      <c r="O1847" s="11">
        <v>2019</v>
      </c>
      <c r="P1847" s="11" t="s">
        <v>154</v>
      </c>
      <c r="Q1847" s="11" t="s">
        <v>154</v>
      </c>
      <c r="R1847" s="11" t="s">
        <v>259</v>
      </c>
      <c r="S1847" s="11" t="s">
        <v>104</v>
      </c>
      <c r="T1847" s="11">
        <v>108</v>
      </c>
      <c r="U1847" s="11" t="str">
        <f>IF(ISERROR(VLOOKUP(I1847,'BACK INFO'!F:F,1,0)),IF(ISERROR(VLOOKUP(I1847,'BACK INFO'!H:H,1,0)),K1847,'BACK INFO'!$H$1),'BACK INFO'!$G$1)</f>
        <v>BILL MILLER AND COMPANY</v>
      </c>
    </row>
    <row r="1848" spans="1:21" s="11" customFormat="1" x14ac:dyDescent="0.35">
      <c r="A1848" s="11" t="s">
        <v>94</v>
      </c>
      <c r="B1848" s="11">
        <v>2018</v>
      </c>
      <c r="C1848" s="11">
        <v>12</v>
      </c>
      <c r="D1848" s="11" t="s">
        <v>95</v>
      </c>
      <c r="E1848" s="11" t="s">
        <v>96</v>
      </c>
      <c r="F1848" s="11" t="s">
        <v>700</v>
      </c>
      <c r="G1848" s="11" t="s">
        <v>259</v>
      </c>
      <c r="H1848" s="11" t="s">
        <v>106</v>
      </c>
      <c r="I1848" s="11" t="s">
        <v>294</v>
      </c>
      <c r="J1848" s="11" t="s">
        <v>99</v>
      </c>
      <c r="K1848" s="11" t="s">
        <v>72</v>
      </c>
      <c r="L1848" s="11" t="s">
        <v>114</v>
      </c>
      <c r="M1848" s="11" t="s">
        <v>101</v>
      </c>
      <c r="N1848" s="11">
        <v>12</v>
      </c>
      <c r="O1848" s="11">
        <v>2019</v>
      </c>
      <c r="P1848" s="11" t="s">
        <v>154</v>
      </c>
      <c r="Q1848" s="11" t="s">
        <v>154</v>
      </c>
      <c r="R1848" s="11" t="s">
        <v>259</v>
      </c>
      <c r="S1848" s="11" t="s">
        <v>104</v>
      </c>
      <c r="T1848" s="11">
        <v>108</v>
      </c>
      <c r="U1848" s="11" t="str">
        <f>IF(ISERROR(VLOOKUP(I1848,'BACK INFO'!F:F,1,0)),IF(ISERROR(VLOOKUP(I1848,'BACK INFO'!H:H,1,0)),K1848,'BACK INFO'!$H$1),'BACK INFO'!$G$1)</f>
        <v>BILL MILLER AND COMPANY</v>
      </c>
    </row>
    <row r="1849" spans="1:21" s="11" customFormat="1" x14ac:dyDescent="0.35">
      <c r="A1849" s="11" t="s">
        <v>94</v>
      </c>
      <c r="B1849" s="11">
        <v>2018</v>
      </c>
      <c r="C1849" s="11">
        <v>12</v>
      </c>
      <c r="D1849" s="11" t="s">
        <v>95</v>
      </c>
      <c r="E1849" s="11" t="s">
        <v>96</v>
      </c>
      <c r="F1849" s="11" t="s">
        <v>700</v>
      </c>
      <c r="G1849" s="11" t="s">
        <v>259</v>
      </c>
      <c r="H1849" s="11" t="s">
        <v>106</v>
      </c>
      <c r="I1849" s="11" t="s">
        <v>331</v>
      </c>
      <c r="J1849" s="11" t="s">
        <v>99</v>
      </c>
      <c r="K1849" s="11" t="s">
        <v>72</v>
      </c>
      <c r="L1849" s="11" t="s">
        <v>114</v>
      </c>
      <c r="M1849" s="11" t="s">
        <v>101</v>
      </c>
      <c r="N1849" s="11">
        <v>18</v>
      </c>
      <c r="O1849" s="11">
        <v>2019</v>
      </c>
      <c r="P1849" s="11" t="s">
        <v>154</v>
      </c>
      <c r="Q1849" s="11" t="s">
        <v>154</v>
      </c>
      <c r="R1849" s="11" t="s">
        <v>259</v>
      </c>
      <c r="S1849" s="11" t="s">
        <v>104</v>
      </c>
      <c r="T1849" s="11">
        <v>162</v>
      </c>
      <c r="U1849" s="11" t="str">
        <f>IF(ISERROR(VLOOKUP(I1849,'BACK INFO'!F:F,1,0)),IF(ISERROR(VLOOKUP(I1849,'BACK INFO'!H:H,1,0)),K1849,'BACK INFO'!$H$1),'BACK INFO'!$G$1)</f>
        <v>BILL MILLER AND COMPANY</v>
      </c>
    </row>
    <row r="1850" spans="1:21" s="11" customFormat="1" x14ac:dyDescent="0.35">
      <c r="A1850" s="11" t="s">
        <v>94</v>
      </c>
      <c r="B1850" s="11">
        <v>2018</v>
      </c>
      <c r="C1850" s="11">
        <v>12</v>
      </c>
      <c r="D1850" s="11" t="s">
        <v>95</v>
      </c>
      <c r="E1850" s="11" t="s">
        <v>96</v>
      </c>
      <c r="F1850" s="11" t="s">
        <v>700</v>
      </c>
      <c r="G1850" s="11" t="s">
        <v>259</v>
      </c>
      <c r="H1850" s="11" t="s">
        <v>106</v>
      </c>
      <c r="I1850" s="11" t="s">
        <v>391</v>
      </c>
      <c r="J1850" s="11" t="s">
        <v>99</v>
      </c>
      <c r="K1850" s="11" t="s">
        <v>75</v>
      </c>
      <c r="L1850" s="11" t="s">
        <v>273</v>
      </c>
      <c r="M1850" s="11" t="s">
        <v>101</v>
      </c>
      <c r="N1850" s="11">
        <v>6</v>
      </c>
      <c r="O1850" s="11">
        <v>2019</v>
      </c>
      <c r="P1850" s="11" t="s">
        <v>154</v>
      </c>
      <c r="Q1850" s="11" t="s">
        <v>154</v>
      </c>
      <c r="R1850" s="11" t="s">
        <v>259</v>
      </c>
      <c r="S1850" s="11" t="s">
        <v>104</v>
      </c>
      <c r="T1850" s="11">
        <v>54</v>
      </c>
      <c r="U1850" s="11" t="str">
        <f>IF(ISERROR(VLOOKUP(I1850,'BACK INFO'!F:F,1,0)),IF(ISERROR(VLOOKUP(I1850,'BACK INFO'!H:H,1,0)),K1850,'BACK INFO'!$H$1),'BACK INFO'!$G$1)</f>
        <v>LAURA BONG</v>
      </c>
    </row>
    <row r="1851" spans="1:21" s="11" customFormat="1" x14ac:dyDescent="0.35">
      <c r="A1851" s="11" t="s">
        <v>94</v>
      </c>
      <c r="B1851" s="11">
        <v>2018</v>
      </c>
      <c r="C1851" s="11">
        <v>12</v>
      </c>
      <c r="D1851" s="11" t="s">
        <v>95</v>
      </c>
      <c r="E1851" s="11" t="s">
        <v>96</v>
      </c>
      <c r="F1851" s="11" t="s">
        <v>700</v>
      </c>
      <c r="G1851" s="11" t="s">
        <v>259</v>
      </c>
      <c r="H1851" s="11" t="s">
        <v>106</v>
      </c>
      <c r="I1851" s="11" t="s">
        <v>145</v>
      </c>
      <c r="J1851" s="11" t="s">
        <v>99</v>
      </c>
      <c r="K1851" s="11" t="s">
        <v>75</v>
      </c>
      <c r="L1851" s="11" t="s">
        <v>146</v>
      </c>
      <c r="M1851" s="11" t="s">
        <v>101</v>
      </c>
      <c r="N1851" s="11">
        <v>6</v>
      </c>
      <c r="O1851" s="11">
        <v>2019</v>
      </c>
      <c r="P1851" s="11" t="s">
        <v>154</v>
      </c>
      <c r="Q1851" s="11" t="s">
        <v>154</v>
      </c>
      <c r="R1851" s="11" t="s">
        <v>259</v>
      </c>
      <c r="S1851" s="11" t="s">
        <v>104</v>
      </c>
      <c r="T1851" s="11">
        <v>54</v>
      </c>
      <c r="U1851" s="11" t="str">
        <f>IF(ISERROR(VLOOKUP(I1851,'BACK INFO'!F:F,1,0)),IF(ISERROR(VLOOKUP(I1851,'BACK INFO'!H:H,1,0)),K1851,'BACK INFO'!$H$1),'BACK INFO'!$G$1)</f>
        <v>LAURA BONG</v>
      </c>
    </row>
    <row r="1852" spans="1:21" s="11" customFormat="1" x14ac:dyDescent="0.35">
      <c r="A1852" s="11" t="s">
        <v>94</v>
      </c>
      <c r="B1852" s="11">
        <v>2018</v>
      </c>
      <c r="C1852" s="11">
        <v>12</v>
      </c>
      <c r="D1852" s="11" t="s">
        <v>95</v>
      </c>
      <c r="E1852" s="11" t="s">
        <v>96</v>
      </c>
      <c r="F1852" s="11" t="s">
        <v>700</v>
      </c>
      <c r="G1852" s="11" t="s">
        <v>259</v>
      </c>
      <c r="H1852" s="11" t="s">
        <v>106</v>
      </c>
      <c r="I1852" s="11" t="s">
        <v>134</v>
      </c>
      <c r="J1852" s="11" t="s">
        <v>99</v>
      </c>
      <c r="K1852" s="11" t="s">
        <v>67</v>
      </c>
      <c r="L1852" s="11" t="s">
        <v>135</v>
      </c>
      <c r="M1852" s="11" t="s">
        <v>101</v>
      </c>
      <c r="N1852" s="11">
        <v>16</v>
      </c>
      <c r="O1852" s="11">
        <v>2019</v>
      </c>
      <c r="P1852" s="11" t="s">
        <v>154</v>
      </c>
      <c r="Q1852" s="11" t="s">
        <v>154</v>
      </c>
      <c r="R1852" s="11" t="s">
        <v>259</v>
      </c>
      <c r="S1852" s="11" t="s">
        <v>104</v>
      </c>
      <c r="T1852" s="11">
        <v>144</v>
      </c>
      <c r="U1852" s="11" t="str">
        <f>IF(ISERROR(VLOOKUP(I1852,'BACK INFO'!F:F,1,0)),IF(ISERROR(VLOOKUP(I1852,'BACK INFO'!H:H,1,0)),K1852,'BACK INFO'!$H$1),'BACK INFO'!$G$1)</f>
        <v>ANITA M. HOPKINS</v>
      </c>
    </row>
    <row r="1853" spans="1:21" s="11" customFormat="1" x14ac:dyDescent="0.35">
      <c r="A1853" s="11" t="s">
        <v>94</v>
      </c>
      <c r="B1853" s="11">
        <v>2018</v>
      </c>
      <c r="C1853" s="11">
        <v>12</v>
      </c>
      <c r="D1853" s="11" t="s">
        <v>95</v>
      </c>
      <c r="E1853" s="11" t="s">
        <v>96</v>
      </c>
      <c r="F1853" s="11" t="s">
        <v>700</v>
      </c>
      <c r="G1853" s="11" t="s">
        <v>259</v>
      </c>
      <c r="H1853" s="11" t="s">
        <v>106</v>
      </c>
      <c r="I1853" s="11" t="s">
        <v>393</v>
      </c>
      <c r="J1853" s="11" t="s">
        <v>99</v>
      </c>
      <c r="K1853" s="11" t="s">
        <v>73</v>
      </c>
      <c r="L1853" s="11" t="s">
        <v>114</v>
      </c>
      <c r="M1853" s="11" t="s">
        <v>101</v>
      </c>
      <c r="N1853" s="11">
        <v>30</v>
      </c>
      <c r="O1853" s="11">
        <v>2019</v>
      </c>
      <c r="P1853" s="11" t="s">
        <v>154</v>
      </c>
      <c r="Q1853" s="11" t="s">
        <v>154</v>
      </c>
      <c r="R1853" s="11" t="s">
        <v>259</v>
      </c>
      <c r="S1853" s="11" t="s">
        <v>104</v>
      </c>
      <c r="T1853" s="11">
        <v>270</v>
      </c>
      <c r="U1853" s="11" t="str">
        <f>IF(ISERROR(VLOOKUP(I1853,'BACK INFO'!F:F,1,0)),IF(ISERROR(VLOOKUP(I1853,'BACK INFO'!H:H,1,0)),K1853,'BACK INFO'!$H$1),'BACK INFO'!$G$1)</f>
        <v>PHYLLIS POSNER</v>
      </c>
    </row>
    <row r="1854" spans="1:21" s="11" customFormat="1" x14ac:dyDescent="0.35">
      <c r="A1854" s="11" t="s">
        <v>94</v>
      </c>
      <c r="B1854" s="11">
        <v>2018</v>
      </c>
      <c r="C1854" s="11">
        <v>12</v>
      </c>
      <c r="D1854" s="11" t="s">
        <v>95</v>
      </c>
      <c r="E1854" s="11" t="s">
        <v>96</v>
      </c>
      <c r="F1854" s="11" t="s">
        <v>700</v>
      </c>
      <c r="G1854" s="11" t="s">
        <v>307</v>
      </c>
      <c r="H1854" s="11" t="s">
        <v>98</v>
      </c>
      <c r="I1854" s="11" t="s">
        <v>412</v>
      </c>
      <c r="J1854" s="11" t="s">
        <v>99</v>
      </c>
      <c r="K1854" s="11" t="s">
        <v>67</v>
      </c>
      <c r="L1854" s="11" t="s">
        <v>211</v>
      </c>
      <c r="M1854" s="11" t="s">
        <v>101</v>
      </c>
      <c r="N1854" s="11">
        <v>280</v>
      </c>
      <c r="O1854" s="11">
        <v>0</v>
      </c>
      <c r="P1854" s="11" t="s">
        <v>103</v>
      </c>
      <c r="Q1854" s="11" t="s">
        <v>103</v>
      </c>
      <c r="R1854" s="11" t="s">
        <v>103</v>
      </c>
      <c r="S1854" s="11" t="s">
        <v>104</v>
      </c>
      <c r="T1854" s="11">
        <v>12281.600000000002</v>
      </c>
      <c r="U1854" s="11" t="str">
        <f>IF(ISERROR(VLOOKUP(I1854,'BACK INFO'!F:F,1,0)),IF(ISERROR(VLOOKUP(I1854,'BACK INFO'!H:H,1,0)),K1854,'BACK INFO'!$H$1),'BACK INFO'!$G$1)</f>
        <v>ANITA M. HOPKINS</v>
      </c>
    </row>
    <row r="1855" spans="1:21" s="11" customFormat="1" x14ac:dyDescent="0.35">
      <c r="A1855" s="11" t="s">
        <v>94</v>
      </c>
      <c r="B1855" s="11">
        <v>2018</v>
      </c>
      <c r="C1855" s="11">
        <v>12</v>
      </c>
      <c r="D1855" s="11" t="s">
        <v>95</v>
      </c>
      <c r="E1855" s="11" t="s">
        <v>96</v>
      </c>
      <c r="F1855" s="11" t="s">
        <v>700</v>
      </c>
      <c r="G1855" s="11" t="s">
        <v>307</v>
      </c>
      <c r="H1855" s="11" t="s">
        <v>152</v>
      </c>
      <c r="I1855" s="11" t="s">
        <v>412</v>
      </c>
      <c r="J1855" s="11" t="s">
        <v>99</v>
      </c>
      <c r="K1855" s="11" t="s">
        <v>67</v>
      </c>
      <c r="L1855" s="11" t="s">
        <v>211</v>
      </c>
      <c r="M1855" s="11" t="s">
        <v>101</v>
      </c>
      <c r="N1855" s="11">
        <v>120</v>
      </c>
      <c r="O1855" s="11">
        <v>0</v>
      </c>
      <c r="P1855" s="11" t="s">
        <v>103</v>
      </c>
      <c r="Q1855" s="11" t="s">
        <v>103</v>
      </c>
      <c r="R1855" s="11" t="s">
        <v>103</v>
      </c>
      <c r="S1855" s="11" t="s">
        <v>104</v>
      </c>
      <c r="T1855" s="11">
        <v>7569.6</v>
      </c>
      <c r="U1855" s="11" t="str">
        <f>IF(ISERROR(VLOOKUP(I1855,'BACK INFO'!F:F,1,0)),IF(ISERROR(VLOOKUP(I1855,'BACK INFO'!H:H,1,0)),K1855,'BACK INFO'!$H$1),'BACK INFO'!$G$1)</f>
        <v>ANITA M. HOPKINS</v>
      </c>
    </row>
    <row r="1856" spans="1:21" s="11" customFormat="1" x14ac:dyDescent="0.35">
      <c r="A1856" s="11" t="s">
        <v>94</v>
      </c>
      <c r="B1856" s="11">
        <v>2018</v>
      </c>
      <c r="C1856" s="11">
        <v>12</v>
      </c>
      <c r="D1856" s="11" t="s">
        <v>95</v>
      </c>
      <c r="E1856" s="11" t="s">
        <v>96</v>
      </c>
      <c r="F1856" s="11" t="s">
        <v>700</v>
      </c>
      <c r="G1856" s="11" t="s">
        <v>488</v>
      </c>
      <c r="H1856" s="11" t="s">
        <v>106</v>
      </c>
      <c r="I1856" s="11" t="s">
        <v>71</v>
      </c>
      <c r="J1856" s="11" t="s">
        <v>99</v>
      </c>
      <c r="K1856" s="11" t="s">
        <v>348</v>
      </c>
      <c r="L1856" s="11" t="s">
        <v>164</v>
      </c>
      <c r="M1856" s="11" t="s">
        <v>101</v>
      </c>
      <c r="N1856" s="11">
        <v>3</v>
      </c>
      <c r="O1856" s="11">
        <v>2019</v>
      </c>
      <c r="P1856" s="11" t="s">
        <v>193</v>
      </c>
      <c r="Q1856" s="11" t="s">
        <v>193</v>
      </c>
      <c r="R1856" s="11" t="s">
        <v>488</v>
      </c>
      <c r="S1856" s="11" t="s">
        <v>104</v>
      </c>
      <c r="T1856" s="11">
        <v>28</v>
      </c>
      <c r="U1856" s="11" t="str">
        <f>IF(ISERROR(VLOOKUP(I1856,'BACK INFO'!F:F,1,0)),IF(ISERROR(VLOOKUP(I1856,'BACK INFO'!H:H,1,0)),K1856,'BACK INFO'!$H$1),'BACK INFO'!$G$1)</f>
        <v>KELLY MICHELLE ELLINGSON</v>
      </c>
    </row>
    <row r="1857" spans="1:21" s="11" customFormat="1" x14ac:dyDescent="0.35">
      <c r="A1857" s="11" t="s">
        <v>94</v>
      </c>
      <c r="B1857" s="11">
        <v>2018</v>
      </c>
      <c r="C1857" s="11">
        <v>12</v>
      </c>
      <c r="D1857" s="11" t="s">
        <v>95</v>
      </c>
      <c r="E1857" s="11" t="s">
        <v>96</v>
      </c>
      <c r="F1857" s="11" t="s">
        <v>700</v>
      </c>
      <c r="G1857" s="11" t="s">
        <v>488</v>
      </c>
      <c r="H1857" s="11" t="s">
        <v>106</v>
      </c>
      <c r="I1857" s="11" t="s">
        <v>67</v>
      </c>
      <c r="J1857" s="11" t="s">
        <v>99</v>
      </c>
      <c r="K1857" s="11" t="s">
        <v>348</v>
      </c>
      <c r="L1857" s="11" t="s">
        <v>173</v>
      </c>
      <c r="M1857" s="11" t="s">
        <v>101</v>
      </c>
      <c r="N1857" s="11">
        <v>3</v>
      </c>
      <c r="O1857" s="11">
        <v>2019</v>
      </c>
      <c r="P1857" s="11" t="s">
        <v>193</v>
      </c>
      <c r="Q1857" s="11" t="s">
        <v>193</v>
      </c>
      <c r="R1857" s="11" t="s">
        <v>488</v>
      </c>
      <c r="S1857" s="11" t="s">
        <v>104</v>
      </c>
      <c r="T1857" s="11">
        <v>28</v>
      </c>
      <c r="U1857" s="11" t="str">
        <f>IF(ISERROR(VLOOKUP(I1857,'BACK INFO'!F:F,1,0)),IF(ISERROR(VLOOKUP(I1857,'BACK INFO'!H:H,1,0)),K1857,'BACK INFO'!$H$1),'BACK INFO'!$G$1)</f>
        <v>KELLY MICHELLE ELLINGSON</v>
      </c>
    </row>
    <row r="1858" spans="1:21" s="11" customFormat="1" x14ac:dyDescent="0.35">
      <c r="A1858" s="11" t="s">
        <v>94</v>
      </c>
      <c r="B1858" s="11">
        <v>2018</v>
      </c>
      <c r="C1858" s="11">
        <v>12</v>
      </c>
      <c r="D1858" s="11" t="s">
        <v>95</v>
      </c>
      <c r="E1858" s="11" t="s">
        <v>96</v>
      </c>
      <c r="F1858" s="11" t="s">
        <v>700</v>
      </c>
      <c r="G1858" s="11" t="s">
        <v>488</v>
      </c>
      <c r="H1858" s="11" t="s">
        <v>106</v>
      </c>
      <c r="I1858" s="11" t="s">
        <v>74</v>
      </c>
      <c r="J1858" s="11" t="s">
        <v>99</v>
      </c>
      <c r="K1858" s="11" t="s">
        <v>348</v>
      </c>
      <c r="L1858" s="11" t="s">
        <v>199</v>
      </c>
      <c r="M1858" s="11" t="s">
        <v>101</v>
      </c>
      <c r="N1858" s="11">
        <v>3</v>
      </c>
      <c r="O1858" s="11">
        <v>2019</v>
      </c>
      <c r="P1858" s="11" t="s">
        <v>193</v>
      </c>
      <c r="Q1858" s="11" t="s">
        <v>193</v>
      </c>
      <c r="R1858" s="11" t="s">
        <v>488</v>
      </c>
      <c r="S1858" s="11" t="s">
        <v>104</v>
      </c>
      <c r="T1858" s="11">
        <v>28</v>
      </c>
      <c r="U1858" s="11" t="str">
        <f>IF(ISERROR(VLOOKUP(I1858,'BACK INFO'!F:F,1,0)),IF(ISERROR(VLOOKUP(I1858,'BACK INFO'!H:H,1,0)),K1858,'BACK INFO'!$H$1),'BACK INFO'!$G$1)</f>
        <v>KELLY MICHELLE ELLINGSON</v>
      </c>
    </row>
    <row r="1859" spans="1:21" s="11" customFormat="1" x14ac:dyDescent="0.35">
      <c r="A1859" s="11" t="s">
        <v>94</v>
      </c>
      <c r="B1859" s="11">
        <v>2018</v>
      </c>
      <c r="C1859" s="11">
        <v>12</v>
      </c>
      <c r="D1859" s="11" t="s">
        <v>95</v>
      </c>
      <c r="E1859" s="11" t="s">
        <v>96</v>
      </c>
      <c r="F1859" s="11" t="s">
        <v>700</v>
      </c>
      <c r="G1859" s="11" t="s">
        <v>488</v>
      </c>
      <c r="H1859" s="11" t="s">
        <v>106</v>
      </c>
      <c r="I1859" s="11" t="s">
        <v>66</v>
      </c>
      <c r="J1859" s="11" t="s">
        <v>99</v>
      </c>
      <c r="K1859" s="11" t="s">
        <v>348</v>
      </c>
      <c r="L1859" s="11" t="s">
        <v>121</v>
      </c>
      <c r="M1859" s="11" t="s">
        <v>122</v>
      </c>
      <c r="N1859" s="11">
        <v>3</v>
      </c>
      <c r="O1859" s="11">
        <v>2019</v>
      </c>
      <c r="P1859" s="11" t="s">
        <v>193</v>
      </c>
      <c r="Q1859" s="11" t="s">
        <v>193</v>
      </c>
      <c r="R1859" s="11" t="s">
        <v>488</v>
      </c>
      <c r="S1859" s="11" t="s">
        <v>104</v>
      </c>
      <c r="T1859" s="11">
        <v>28</v>
      </c>
      <c r="U1859" s="11" t="str">
        <f>IF(ISERROR(VLOOKUP(I1859,'BACK INFO'!F:F,1,0)),IF(ISERROR(VLOOKUP(I1859,'BACK INFO'!H:H,1,0)),K1859,'BACK INFO'!$H$1),'BACK INFO'!$G$1)</f>
        <v>KELLY MICHELLE ELLINGSON</v>
      </c>
    </row>
    <row r="1860" spans="1:21" s="11" customFormat="1" x14ac:dyDescent="0.35">
      <c r="A1860" s="11" t="s">
        <v>94</v>
      </c>
      <c r="B1860" s="11">
        <v>2018</v>
      </c>
      <c r="C1860" s="11">
        <v>12</v>
      </c>
      <c r="D1860" s="11" t="s">
        <v>95</v>
      </c>
      <c r="E1860" s="11" t="s">
        <v>96</v>
      </c>
      <c r="F1860" s="11" t="s">
        <v>700</v>
      </c>
      <c r="G1860" s="11" t="s">
        <v>488</v>
      </c>
      <c r="H1860" s="11" t="s">
        <v>110</v>
      </c>
      <c r="I1860" s="11" t="s">
        <v>71</v>
      </c>
      <c r="J1860" s="11" t="s">
        <v>99</v>
      </c>
      <c r="K1860" s="11" t="s">
        <v>348</v>
      </c>
      <c r="L1860" s="11" t="s">
        <v>164</v>
      </c>
      <c r="M1860" s="11" t="s">
        <v>101</v>
      </c>
      <c r="N1860" s="11">
        <v>77</v>
      </c>
      <c r="O1860" s="11">
        <v>2019</v>
      </c>
      <c r="P1860" s="11" t="s">
        <v>193</v>
      </c>
      <c r="Q1860" s="11" t="s">
        <v>193</v>
      </c>
      <c r="R1860" s="11" t="s">
        <v>488</v>
      </c>
      <c r="S1860" s="11" t="s">
        <v>104</v>
      </c>
      <c r="T1860" s="11">
        <v>737</v>
      </c>
      <c r="U1860" s="11" t="str">
        <f>IF(ISERROR(VLOOKUP(I1860,'BACK INFO'!F:F,1,0)),IF(ISERROR(VLOOKUP(I1860,'BACK INFO'!H:H,1,0)),K1860,'BACK INFO'!$H$1),'BACK INFO'!$G$1)</f>
        <v>KELLY MICHELLE ELLINGSON</v>
      </c>
    </row>
    <row r="1861" spans="1:21" s="11" customFormat="1" x14ac:dyDescent="0.35">
      <c r="A1861" s="11" t="s">
        <v>94</v>
      </c>
      <c r="B1861" s="11">
        <v>2018</v>
      </c>
      <c r="C1861" s="11">
        <v>12</v>
      </c>
      <c r="D1861" s="11" t="s">
        <v>95</v>
      </c>
      <c r="E1861" s="11" t="s">
        <v>96</v>
      </c>
      <c r="F1861" s="11" t="s">
        <v>700</v>
      </c>
      <c r="G1861" s="11" t="s">
        <v>488</v>
      </c>
      <c r="H1861" s="11" t="s">
        <v>110</v>
      </c>
      <c r="I1861" s="11" t="s">
        <v>67</v>
      </c>
      <c r="J1861" s="11" t="s">
        <v>99</v>
      </c>
      <c r="K1861" s="11" t="s">
        <v>348</v>
      </c>
      <c r="L1861" s="11" t="s">
        <v>173</v>
      </c>
      <c r="M1861" s="11" t="s">
        <v>101</v>
      </c>
      <c r="N1861" s="11">
        <v>77</v>
      </c>
      <c r="O1861" s="11">
        <v>2019</v>
      </c>
      <c r="P1861" s="11" t="s">
        <v>193</v>
      </c>
      <c r="Q1861" s="11" t="s">
        <v>193</v>
      </c>
      <c r="R1861" s="11" t="s">
        <v>488</v>
      </c>
      <c r="S1861" s="11" t="s">
        <v>104</v>
      </c>
      <c r="T1861" s="11">
        <v>737</v>
      </c>
      <c r="U1861" s="11" t="str">
        <f>IF(ISERROR(VLOOKUP(I1861,'BACK INFO'!F:F,1,0)),IF(ISERROR(VLOOKUP(I1861,'BACK INFO'!H:H,1,0)),K1861,'BACK INFO'!$H$1),'BACK INFO'!$G$1)</f>
        <v>KELLY MICHELLE ELLINGSON</v>
      </c>
    </row>
    <row r="1862" spans="1:21" s="11" customFormat="1" x14ac:dyDescent="0.35">
      <c r="A1862" s="11" t="s">
        <v>94</v>
      </c>
      <c r="B1862" s="11">
        <v>2018</v>
      </c>
      <c r="C1862" s="11">
        <v>12</v>
      </c>
      <c r="D1862" s="11" t="s">
        <v>95</v>
      </c>
      <c r="E1862" s="11" t="s">
        <v>96</v>
      </c>
      <c r="F1862" s="11" t="s">
        <v>700</v>
      </c>
      <c r="G1862" s="11" t="s">
        <v>488</v>
      </c>
      <c r="H1862" s="11" t="s">
        <v>110</v>
      </c>
      <c r="I1862" s="11" t="s">
        <v>74</v>
      </c>
      <c r="J1862" s="11" t="s">
        <v>99</v>
      </c>
      <c r="K1862" s="11" t="s">
        <v>348</v>
      </c>
      <c r="L1862" s="11" t="s">
        <v>199</v>
      </c>
      <c r="M1862" s="11" t="s">
        <v>101</v>
      </c>
      <c r="N1862" s="11">
        <v>77</v>
      </c>
      <c r="O1862" s="11">
        <v>2019</v>
      </c>
      <c r="P1862" s="11" t="s">
        <v>193</v>
      </c>
      <c r="Q1862" s="11" t="s">
        <v>193</v>
      </c>
      <c r="R1862" s="11" t="s">
        <v>488</v>
      </c>
      <c r="S1862" s="11" t="s">
        <v>104</v>
      </c>
      <c r="T1862" s="11">
        <v>737</v>
      </c>
      <c r="U1862" s="11" t="str">
        <f>IF(ISERROR(VLOOKUP(I1862,'BACK INFO'!F:F,1,0)),IF(ISERROR(VLOOKUP(I1862,'BACK INFO'!H:H,1,0)),K1862,'BACK INFO'!$H$1),'BACK INFO'!$G$1)</f>
        <v>KELLY MICHELLE ELLINGSON</v>
      </c>
    </row>
    <row r="1863" spans="1:21" s="11" customFormat="1" x14ac:dyDescent="0.35">
      <c r="A1863" s="11" t="s">
        <v>94</v>
      </c>
      <c r="B1863" s="11">
        <v>2018</v>
      </c>
      <c r="C1863" s="11">
        <v>12</v>
      </c>
      <c r="D1863" s="11" t="s">
        <v>95</v>
      </c>
      <c r="E1863" s="11" t="s">
        <v>96</v>
      </c>
      <c r="F1863" s="11" t="s">
        <v>700</v>
      </c>
      <c r="G1863" s="11" t="s">
        <v>488</v>
      </c>
      <c r="H1863" s="11" t="s">
        <v>110</v>
      </c>
      <c r="I1863" s="11" t="s">
        <v>66</v>
      </c>
      <c r="J1863" s="11" t="s">
        <v>99</v>
      </c>
      <c r="K1863" s="11" t="s">
        <v>348</v>
      </c>
      <c r="L1863" s="11" t="s">
        <v>121</v>
      </c>
      <c r="M1863" s="11" t="s">
        <v>122</v>
      </c>
      <c r="N1863" s="11">
        <v>77</v>
      </c>
      <c r="O1863" s="11">
        <v>2019</v>
      </c>
      <c r="P1863" s="11" t="s">
        <v>193</v>
      </c>
      <c r="Q1863" s="11" t="s">
        <v>193</v>
      </c>
      <c r="R1863" s="11" t="s">
        <v>488</v>
      </c>
      <c r="S1863" s="11" t="s">
        <v>104</v>
      </c>
      <c r="T1863" s="11">
        <v>737</v>
      </c>
      <c r="U1863" s="11" t="str">
        <f>IF(ISERROR(VLOOKUP(I1863,'BACK INFO'!F:F,1,0)),IF(ISERROR(VLOOKUP(I1863,'BACK INFO'!H:H,1,0)),K1863,'BACK INFO'!$H$1),'BACK INFO'!$G$1)</f>
        <v>KELLY MICHELLE ELLINGSON</v>
      </c>
    </row>
    <row r="1864" spans="1:21" s="11" customFormat="1" x14ac:dyDescent="0.35">
      <c r="A1864" s="11" t="s">
        <v>94</v>
      </c>
      <c r="B1864" s="11">
        <v>2018</v>
      </c>
      <c r="C1864" s="11">
        <v>12</v>
      </c>
      <c r="D1864" s="11" t="s">
        <v>95</v>
      </c>
      <c r="E1864" s="11" t="s">
        <v>96</v>
      </c>
      <c r="F1864" s="11" t="s">
        <v>700</v>
      </c>
      <c r="G1864" s="11" t="s">
        <v>489</v>
      </c>
      <c r="H1864" s="11" t="s">
        <v>117</v>
      </c>
      <c r="I1864" s="11" t="s">
        <v>438</v>
      </c>
      <c r="J1864" s="11" t="s">
        <v>99</v>
      </c>
      <c r="K1864" s="11" t="s">
        <v>67</v>
      </c>
      <c r="L1864" s="11" t="s">
        <v>149</v>
      </c>
      <c r="M1864" s="11" t="s">
        <v>101</v>
      </c>
      <c r="N1864" s="11">
        <v>585</v>
      </c>
      <c r="O1864" s="11">
        <v>0</v>
      </c>
      <c r="P1864" s="11" t="s">
        <v>103</v>
      </c>
      <c r="Q1864" s="11" t="s">
        <v>103</v>
      </c>
      <c r="R1864" s="11" t="s">
        <v>103</v>
      </c>
      <c r="S1864" s="11" t="s">
        <v>104</v>
      </c>
      <c r="T1864" s="11">
        <v>17236.799999999996</v>
      </c>
      <c r="U1864" s="11" t="str">
        <f>IF(ISERROR(VLOOKUP(I1864,'BACK INFO'!F:F,1,0)),IF(ISERROR(VLOOKUP(I1864,'BACK INFO'!H:H,1,0)),K1864,'BACK INFO'!$H$1),'BACK INFO'!$G$1)</f>
        <v>ANITA M. HOPKINS</v>
      </c>
    </row>
    <row r="1865" spans="1:21" s="11" customFormat="1" x14ac:dyDescent="0.35">
      <c r="A1865" s="11" t="s">
        <v>94</v>
      </c>
      <c r="B1865" s="11">
        <v>2018</v>
      </c>
      <c r="C1865" s="11">
        <v>12</v>
      </c>
      <c r="D1865" s="11" t="s">
        <v>95</v>
      </c>
      <c r="E1865" s="11" t="s">
        <v>96</v>
      </c>
      <c r="F1865" s="11" t="s">
        <v>700</v>
      </c>
      <c r="G1865" s="11" t="s">
        <v>489</v>
      </c>
      <c r="H1865" s="11" t="s">
        <v>117</v>
      </c>
      <c r="I1865" s="11" t="s">
        <v>252</v>
      </c>
      <c r="J1865" s="11" t="s">
        <v>99</v>
      </c>
      <c r="K1865" s="11" t="s">
        <v>70</v>
      </c>
      <c r="L1865" s="11" t="s">
        <v>157</v>
      </c>
      <c r="M1865" s="11" t="s">
        <v>101</v>
      </c>
      <c r="N1865" s="11">
        <v>120</v>
      </c>
      <c r="O1865" s="11">
        <v>0</v>
      </c>
      <c r="P1865" s="11" t="s">
        <v>103</v>
      </c>
      <c r="Q1865" s="11" t="s">
        <v>103</v>
      </c>
      <c r="R1865" s="11" t="s">
        <v>103</v>
      </c>
      <c r="S1865" s="11" t="s">
        <v>104</v>
      </c>
      <c r="T1865" s="11">
        <v>4080</v>
      </c>
      <c r="U1865" s="11" t="str">
        <f>IF(ISERROR(VLOOKUP(I1865,'BACK INFO'!F:F,1,0)),IF(ISERROR(VLOOKUP(I1865,'BACK INFO'!H:H,1,0)),K1865,'BACK INFO'!$H$1),'BACK INFO'!$G$1)</f>
        <v>JUDITH ANN DEAL</v>
      </c>
    </row>
    <row r="1866" spans="1:21" s="11" customFormat="1" x14ac:dyDescent="0.35">
      <c r="A1866" s="11" t="s">
        <v>94</v>
      </c>
      <c r="B1866" s="11">
        <v>2018</v>
      </c>
      <c r="C1866" s="11">
        <v>12</v>
      </c>
      <c r="D1866" s="11" t="s">
        <v>260</v>
      </c>
      <c r="E1866" s="11" t="s">
        <v>96</v>
      </c>
      <c r="F1866" s="11" t="s">
        <v>700</v>
      </c>
      <c r="G1866" s="11" t="s">
        <v>105</v>
      </c>
      <c r="H1866" s="11" t="s">
        <v>110</v>
      </c>
      <c r="I1866" s="11" t="s">
        <v>347</v>
      </c>
      <c r="J1866" s="11" t="s">
        <v>99</v>
      </c>
      <c r="K1866" s="11" t="s">
        <v>348</v>
      </c>
      <c r="L1866" s="11" t="s">
        <v>133</v>
      </c>
      <c r="M1866" s="11" t="s">
        <v>101</v>
      </c>
      <c r="N1866" s="11">
        <v>5</v>
      </c>
      <c r="O1866" s="11">
        <v>2017</v>
      </c>
      <c r="P1866" s="11" t="s">
        <v>109</v>
      </c>
      <c r="Q1866" s="11" t="s">
        <v>103</v>
      </c>
      <c r="R1866" s="11" t="s">
        <v>103</v>
      </c>
      <c r="S1866" s="11" t="s">
        <v>104</v>
      </c>
      <c r="T1866" s="11">
        <v>77</v>
      </c>
      <c r="U1866" s="11" t="str">
        <f>IF(ISERROR(VLOOKUP(I1866,'BACK INFO'!F:F,1,0)),IF(ISERROR(VLOOKUP(I1866,'BACK INFO'!H:H,1,0)),K1866,'BACK INFO'!$H$1),'BACK INFO'!$G$1)</f>
        <v>KELLY MICHELLE ELLINGSON</v>
      </c>
    </row>
    <row r="1867" spans="1:21" s="11" customFormat="1" x14ac:dyDescent="0.35">
      <c r="A1867" s="11" t="s">
        <v>94</v>
      </c>
      <c r="B1867" s="11">
        <v>2018</v>
      </c>
      <c r="C1867" s="11">
        <v>12</v>
      </c>
      <c r="D1867" s="11" t="s">
        <v>260</v>
      </c>
      <c r="E1867" s="11" t="s">
        <v>96</v>
      </c>
      <c r="F1867" s="11" t="s">
        <v>700</v>
      </c>
      <c r="G1867" s="11" t="s">
        <v>118</v>
      </c>
      <c r="H1867" s="11" t="s">
        <v>98</v>
      </c>
      <c r="I1867" s="11" t="s">
        <v>347</v>
      </c>
      <c r="J1867" s="11" t="s">
        <v>99</v>
      </c>
      <c r="K1867" s="11" t="s">
        <v>348</v>
      </c>
      <c r="L1867" s="11" t="s">
        <v>133</v>
      </c>
      <c r="M1867" s="11" t="s">
        <v>101</v>
      </c>
      <c r="N1867" s="11">
        <v>10</v>
      </c>
      <c r="O1867" s="11">
        <v>2018</v>
      </c>
      <c r="P1867" s="11" t="s">
        <v>112</v>
      </c>
      <c r="Q1867" s="11" t="s">
        <v>103</v>
      </c>
      <c r="R1867" s="11" t="s">
        <v>103</v>
      </c>
      <c r="S1867" s="11" t="s">
        <v>104</v>
      </c>
      <c r="T1867" s="11">
        <v>125</v>
      </c>
      <c r="U1867" s="11" t="str">
        <f>IF(ISERROR(VLOOKUP(I1867,'BACK INFO'!F:F,1,0)),IF(ISERROR(VLOOKUP(I1867,'BACK INFO'!H:H,1,0)),K1867,'BACK INFO'!$H$1),'BACK INFO'!$G$1)</f>
        <v>KELLY MICHELLE ELLINGSON</v>
      </c>
    </row>
    <row r="1868" spans="1:21" s="11" customFormat="1" x14ac:dyDescent="0.35">
      <c r="A1868" s="11" t="s">
        <v>94</v>
      </c>
      <c r="B1868" s="11">
        <v>2018</v>
      </c>
      <c r="C1868" s="11">
        <v>12</v>
      </c>
      <c r="D1868" s="11" t="s">
        <v>260</v>
      </c>
      <c r="E1868" s="11" t="s">
        <v>96</v>
      </c>
      <c r="F1868" s="11" t="s">
        <v>700</v>
      </c>
      <c r="G1868" s="11" t="s">
        <v>118</v>
      </c>
      <c r="H1868" s="11" t="s">
        <v>98</v>
      </c>
      <c r="I1868" s="11" t="s">
        <v>113</v>
      </c>
      <c r="J1868" s="11" t="s">
        <v>99</v>
      </c>
      <c r="K1868" s="11" t="s">
        <v>72</v>
      </c>
      <c r="L1868" s="11" t="s">
        <v>114</v>
      </c>
      <c r="M1868" s="11" t="s">
        <v>101</v>
      </c>
      <c r="N1868" s="11">
        <v>6</v>
      </c>
      <c r="O1868" s="11">
        <v>2018</v>
      </c>
      <c r="P1868" s="11" t="s">
        <v>112</v>
      </c>
      <c r="Q1868" s="11" t="s">
        <v>103</v>
      </c>
      <c r="R1868" s="11" t="s">
        <v>103</v>
      </c>
      <c r="S1868" s="11" t="s">
        <v>104</v>
      </c>
      <c r="T1868" s="11">
        <v>126</v>
      </c>
      <c r="U1868" s="11" t="str">
        <f>IF(ISERROR(VLOOKUP(I1868,'BACK INFO'!F:F,1,0)),IF(ISERROR(VLOOKUP(I1868,'BACK INFO'!H:H,1,0)),K1868,'BACK INFO'!$H$1),'BACK INFO'!$G$1)</f>
        <v>BILL MILLER AND COMPANY</v>
      </c>
    </row>
    <row r="1869" spans="1:21" s="11" customFormat="1" x14ac:dyDescent="0.35">
      <c r="A1869" s="11" t="s">
        <v>94</v>
      </c>
      <c r="B1869" s="11">
        <v>2018</v>
      </c>
      <c r="C1869" s="11">
        <v>12</v>
      </c>
      <c r="D1869" s="11" t="s">
        <v>260</v>
      </c>
      <c r="E1869" s="11" t="s">
        <v>96</v>
      </c>
      <c r="F1869" s="11" t="s">
        <v>700</v>
      </c>
      <c r="G1869" s="11" t="s">
        <v>118</v>
      </c>
      <c r="H1869" s="11" t="s">
        <v>110</v>
      </c>
      <c r="I1869" s="11" t="s">
        <v>347</v>
      </c>
      <c r="J1869" s="11" t="s">
        <v>99</v>
      </c>
      <c r="K1869" s="11" t="s">
        <v>348</v>
      </c>
      <c r="L1869" s="11" t="s">
        <v>133</v>
      </c>
      <c r="M1869" s="11" t="s">
        <v>101</v>
      </c>
      <c r="N1869" s="11">
        <v>914</v>
      </c>
      <c r="O1869" s="11">
        <v>2018</v>
      </c>
      <c r="P1869" s="11" t="s">
        <v>112</v>
      </c>
      <c r="Q1869" s="11" t="s">
        <v>103</v>
      </c>
      <c r="R1869" s="11" t="s">
        <v>103</v>
      </c>
      <c r="S1869" s="11" t="s">
        <v>104</v>
      </c>
      <c r="T1869" s="11">
        <v>15220.5</v>
      </c>
      <c r="U1869" s="11" t="str">
        <f>IF(ISERROR(VLOOKUP(I1869,'BACK INFO'!F:F,1,0)),IF(ISERROR(VLOOKUP(I1869,'BACK INFO'!H:H,1,0)),K1869,'BACK INFO'!$H$1),'BACK INFO'!$G$1)</f>
        <v>KELLY MICHELLE ELLINGSON</v>
      </c>
    </row>
    <row r="1870" spans="1:21" s="11" customFormat="1" x14ac:dyDescent="0.35">
      <c r="A1870" s="11" t="s">
        <v>94</v>
      </c>
      <c r="B1870" s="11">
        <v>2018</v>
      </c>
      <c r="C1870" s="11">
        <v>12</v>
      </c>
      <c r="D1870" s="11" t="s">
        <v>260</v>
      </c>
      <c r="E1870" s="11" t="s">
        <v>96</v>
      </c>
      <c r="F1870" s="11" t="s">
        <v>700</v>
      </c>
      <c r="G1870" s="11" t="s">
        <v>118</v>
      </c>
      <c r="H1870" s="11" t="s">
        <v>117</v>
      </c>
      <c r="I1870" s="11" t="s">
        <v>347</v>
      </c>
      <c r="J1870" s="11" t="s">
        <v>99</v>
      </c>
      <c r="K1870" s="11" t="s">
        <v>348</v>
      </c>
      <c r="L1870" s="11" t="s">
        <v>133</v>
      </c>
      <c r="M1870" s="11" t="s">
        <v>101</v>
      </c>
      <c r="N1870" s="11">
        <v>249</v>
      </c>
      <c r="O1870" s="11">
        <v>2018</v>
      </c>
      <c r="P1870" s="11" t="s">
        <v>112</v>
      </c>
      <c r="Q1870" s="11" t="s">
        <v>103</v>
      </c>
      <c r="R1870" s="11" t="s">
        <v>103</v>
      </c>
      <c r="S1870" s="11" t="s">
        <v>104</v>
      </c>
      <c r="T1870" s="11">
        <v>3112.5</v>
      </c>
      <c r="U1870" s="11" t="str">
        <f>IF(ISERROR(VLOOKUP(I1870,'BACK INFO'!F:F,1,0)),IF(ISERROR(VLOOKUP(I1870,'BACK INFO'!H:H,1,0)),K1870,'BACK INFO'!$H$1),'BACK INFO'!$G$1)</f>
        <v>KELLY MICHELLE ELLINGSON</v>
      </c>
    </row>
    <row r="1871" spans="1:21" s="11" customFormat="1" x14ac:dyDescent="0.35">
      <c r="A1871" s="11" t="s">
        <v>94</v>
      </c>
      <c r="B1871" s="11">
        <v>2018</v>
      </c>
      <c r="C1871" s="11">
        <v>12</v>
      </c>
      <c r="D1871" s="11" t="s">
        <v>260</v>
      </c>
      <c r="E1871" s="11" t="s">
        <v>96</v>
      </c>
      <c r="F1871" s="11" t="s">
        <v>700</v>
      </c>
      <c r="G1871" s="11" t="s">
        <v>118</v>
      </c>
      <c r="H1871" s="11" t="s">
        <v>117</v>
      </c>
      <c r="I1871" s="11" t="s">
        <v>113</v>
      </c>
      <c r="J1871" s="11" t="s">
        <v>99</v>
      </c>
      <c r="K1871" s="11" t="s">
        <v>72</v>
      </c>
      <c r="L1871" s="11" t="s">
        <v>114</v>
      </c>
      <c r="M1871" s="11" t="s">
        <v>101</v>
      </c>
      <c r="N1871" s="11">
        <v>9</v>
      </c>
      <c r="O1871" s="11">
        <v>2018</v>
      </c>
      <c r="P1871" s="11" t="s">
        <v>112</v>
      </c>
      <c r="Q1871" s="11" t="s">
        <v>103</v>
      </c>
      <c r="R1871" s="11" t="s">
        <v>103</v>
      </c>
      <c r="S1871" s="11" t="s">
        <v>104</v>
      </c>
      <c r="T1871" s="11">
        <v>195.29999999999998</v>
      </c>
      <c r="U1871" s="11" t="str">
        <f>IF(ISERROR(VLOOKUP(I1871,'BACK INFO'!F:F,1,0)),IF(ISERROR(VLOOKUP(I1871,'BACK INFO'!H:H,1,0)),K1871,'BACK INFO'!$H$1),'BACK INFO'!$G$1)</f>
        <v>BILL MILLER AND COMPANY</v>
      </c>
    </row>
    <row r="1872" spans="1:21" s="11" customFormat="1" x14ac:dyDescent="0.35">
      <c r="A1872" s="11" t="s">
        <v>94</v>
      </c>
      <c r="B1872" s="11">
        <v>2018</v>
      </c>
      <c r="C1872" s="11">
        <v>12</v>
      </c>
      <c r="D1872" s="11" t="s">
        <v>260</v>
      </c>
      <c r="E1872" s="11" t="s">
        <v>96</v>
      </c>
      <c r="F1872" s="11" t="s">
        <v>700</v>
      </c>
      <c r="G1872" s="11" t="s">
        <v>118</v>
      </c>
      <c r="H1872" s="11" t="s">
        <v>117</v>
      </c>
      <c r="I1872" s="11" t="s">
        <v>440</v>
      </c>
      <c r="J1872" s="11" t="s">
        <v>99</v>
      </c>
      <c r="K1872" s="11" t="s">
        <v>348</v>
      </c>
      <c r="L1872" s="11" t="s">
        <v>227</v>
      </c>
      <c r="M1872" s="11" t="s">
        <v>101</v>
      </c>
      <c r="N1872" s="11">
        <v>1</v>
      </c>
      <c r="O1872" s="11">
        <v>2018</v>
      </c>
      <c r="P1872" s="11" t="s">
        <v>112</v>
      </c>
      <c r="Q1872" s="11" t="s">
        <v>103</v>
      </c>
      <c r="R1872" s="11" t="s">
        <v>103</v>
      </c>
      <c r="S1872" s="11" t="s">
        <v>104</v>
      </c>
      <c r="T1872" s="11">
        <v>15.66</v>
      </c>
      <c r="U1872" s="11" t="str">
        <f>IF(ISERROR(VLOOKUP(I1872,'BACK INFO'!F:F,1,0)),IF(ISERROR(VLOOKUP(I1872,'BACK INFO'!H:H,1,0)),K1872,'BACK INFO'!$H$1),'BACK INFO'!$G$1)</f>
        <v>KELLY MICHELLE ELLINGSON</v>
      </c>
    </row>
    <row r="1873" spans="1:21" s="11" customFormat="1" x14ac:dyDescent="0.35">
      <c r="A1873" s="11" t="s">
        <v>94</v>
      </c>
      <c r="B1873" s="11">
        <v>2018</v>
      </c>
      <c r="C1873" s="11">
        <v>12</v>
      </c>
      <c r="D1873" s="11" t="s">
        <v>260</v>
      </c>
      <c r="E1873" s="11" t="s">
        <v>96</v>
      </c>
      <c r="F1873" s="11" t="s">
        <v>700</v>
      </c>
      <c r="G1873" s="11" t="s">
        <v>118</v>
      </c>
      <c r="H1873" s="11" t="s">
        <v>151</v>
      </c>
      <c r="I1873" s="11" t="s">
        <v>440</v>
      </c>
      <c r="J1873" s="11" t="s">
        <v>99</v>
      </c>
      <c r="K1873" s="11" t="s">
        <v>348</v>
      </c>
      <c r="L1873" s="11" t="s">
        <v>227</v>
      </c>
      <c r="M1873" s="11" t="s">
        <v>101</v>
      </c>
      <c r="N1873" s="11">
        <v>22</v>
      </c>
      <c r="O1873" s="11">
        <v>2018</v>
      </c>
      <c r="P1873" s="11" t="s">
        <v>112</v>
      </c>
      <c r="Q1873" s="11" t="s">
        <v>103</v>
      </c>
      <c r="R1873" s="11" t="s">
        <v>103</v>
      </c>
      <c r="S1873" s="11" t="s">
        <v>104</v>
      </c>
      <c r="T1873" s="11">
        <v>265.92</v>
      </c>
      <c r="U1873" s="11" t="str">
        <f>IF(ISERROR(VLOOKUP(I1873,'BACK INFO'!F:F,1,0)),IF(ISERROR(VLOOKUP(I1873,'BACK INFO'!H:H,1,0)),K1873,'BACK INFO'!$H$1),'BACK INFO'!$G$1)</f>
        <v>KELLY MICHELLE ELLINGSON</v>
      </c>
    </row>
    <row r="1874" spans="1:21" s="11" customFormat="1" x14ac:dyDescent="0.35">
      <c r="A1874" s="11" t="s">
        <v>94</v>
      </c>
      <c r="B1874" s="11">
        <v>2018</v>
      </c>
      <c r="C1874" s="11">
        <v>12</v>
      </c>
      <c r="D1874" s="11" t="s">
        <v>260</v>
      </c>
      <c r="E1874" s="11" t="s">
        <v>96</v>
      </c>
      <c r="F1874" s="11" t="s">
        <v>700</v>
      </c>
      <c r="G1874" s="11" t="s">
        <v>155</v>
      </c>
      <c r="H1874" s="11" t="s">
        <v>110</v>
      </c>
      <c r="I1874" s="11" t="s">
        <v>347</v>
      </c>
      <c r="J1874" s="11" t="s">
        <v>99</v>
      </c>
      <c r="K1874" s="11" t="s">
        <v>348</v>
      </c>
      <c r="L1874" s="11" t="s">
        <v>133</v>
      </c>
      <c r="M1874" s="11" t="s">
        <v>101</v>
      </c>
      <c r="N1874" s="11">
        <v>54</v>
      </c>
      <c r="O1874" s="11">
        <v>2018</v>
      </c>
      <c r="P1874" s="11" t="s">
        <v>154</v>
      </c>
      <c r="Q1874" s="11" t="s">
        <v>103</v>
      </c>
      <c r="R1874" s="11" t="s">
        <v>103</v>
      </c>
      <c r="S1874" s="11" t="s">
        <v>104</v>
      </c>
      <c r="T1874" s="11">
        <v>808</v>
      </c>
      <c r="U1874" s="11" t="str">
        <f>IF(ISERROR(VLOOKUP(I1874,'BACK INFO'!F:F,1,0)),IF(ISERROR(VLOOKUP(I1874,'BACK INFO'!H:H,1,0)),K1874,'BACK INFO'!$H$1),'BACK INFO'!$G$1)</f>
        <v>KELLY MICHELLE ELLINGSON</v>
      </c>
    </row>
    <row r="1875" spans="1:21" s="11" customFormat="1" x14ac:dyDescent="0.35">
      <c r="A1875" s="11" t="s">
        <v>94</v>
      </c>
      <c r="B1875" s="11">
        <v>2018</v>
      </c>
      <c r="C1875" s="11">
        <v>12</v>
      </c>
      <c r="D1875" s="11" t="s">
        <v>260</v>
      </c>
      <c r="E1875" s="11" t="s">
        <v>96</v>
      </c>
      <c r="F1875" s="11" t="s">
        <v>700</v>
      </c>
      <c r="G1875" s="11" t="s">
        <v>439</v>
      </c>
      <c r="H1875" s="11" t="s">
        <v>98</v>
      </c>
      <c r="I1875" s="11" t="s">
        <v>113</v>
      </c>
      <c r="J1875" s="11" t="s">
        <v>99</v>
      </c>
      <c r="K1875" s="11" t="s">
        <v>72</v>
      </c>
      <c r="L1875" s="11" t="s">
        <v>114</v>
      </c>
      <c r="M1875" s="11" t="s">
        <v>101</v>
      </c>
      <c r="N1875" s="11">
        <v>1</v>
      </c>
      <c r="O1875" s="11">
        <v>2017</v>
      </c>
      <c r="P1875" s="11" t="s">
        <v>222</v>
      </c>
      <c r="Q1875" s="11" t="s">
        <v>103</v>
      </c>
      <c r="R1875" s="11" t="s">
        <v>103</v>
      </c>
      <c r="S1875" s="11" t="s">
        <v>104</v>
      </c>
      <c r="T1875" s="11">
        <v>22.4</v>
      </c>
      <c r="U1875" s="11" t="str">
        <f>IF(ISERROR(VLOOKUP(I1875,'BACK INFO'!F:F,1,0)),IF(ISERROR(VLOOKUP(I1875,'BACK INFO'!H:H,1,0)),K1875,'BACK INFO'!$H$1),'BACK INFO'!$G$1)</f>
        <v>BILL MILLER AND COMPANY</v>
      </c>
    </row>
    <row r="1876" spans="1:21" s="11" customFormat="1" x14ac:dyDescent="0.35">
      <c r="A1876" s="11" t="s">
        <v>94</v>
      </c>
      <c r="B1876" s="11">
        <v>2018</v>
      </c>
      <c r="C1876" s="11">
        <v>12</v>
      </c>
      <c r="D1876" s="11" t="s">
        <v>260</v>
      </c>
      <c r="E1876" s="11" t="s">
        <v>96</v>
      </c>
      <c r="F1876" s="11" t="s">
        <v>700</v>
      </c>
      <c r="G1876" s="11" t="s">
        <v>439</v>
      </c>
      <c r="H1876" s="11" t="s">
        <v>110</v>
      </c>
      <c r="I1876" s="11" t="s">
        <v>347</v>
      </c>
      <c r="J1876" s="11" t="s">
        <v>99</v>
      </c>
      <c r="K1876" s="11" t="s">
        <v>348</v>
      </c>
      <c r="L1876" s="11" t="s">
        <v>133</v>
      </c>
      <c r="M1876" s="11" t="s">
        <v>101</v>
      </c>
      <c r="N1876" s="11">
        <v>593</v>
      </c>
      <c r="O1876" s="11">
        <v>2017</v>
      </c>
      <c r="P1876" s="11" t="s">
        <v>222</v>
      </c>
      <c r="Q1876" s="11" t="s">
        <v>103</v>
      </c>
      <c r="R1876" s="11" t="s">
        <v>103</v>
      </c>
      <c r="S1876" s="11" t="s">
        <v>104</v>
      </c>
      <c r="T1876" s="11">
        <v>8865</v>
      </c>
      <c r="U1876" s="11" t="str">
        <f>IF(ISERROR(VLOOKUP(I1876,'BACK INFO'!F:F,1,0)),IF(ISERROR(VLOOKUP(I1876,'BACK INFO'!H:H,1,0)),K1876,'BACK INFO'!$H$1),'BACK INFO'!$G$1)</f>
        <v>KELLY MICHELLE ELLINGSON</v>
      </c>
    </row>
    <row r="1877" spans="1:21" s="11" customFormat="1" x14ac:dyDescent="0.35">
      <c r="A1877" s="11" t="s">
        <v>94</v>
      </c>
      <c r="B1877" s="11">
        <v>2018</v>
      </c>
      <c r="C1877" s="11">
        <v>12</v>
      </c>
      <c r="D1877" s="11" t="s">
        <v>260</v>
      </c>
      <c r="E1877" s="11" t="s">
        <v>96</v>
      </c>
      <c r="F1877" s="11" t="s">
        <v>700</v>
      </c>
      <c r="G1877" s="11" t="s">
        <v>439</v>
      </c>
      <c r="H1877" s="11" t="s">
        <v>117</v>
      </c>
      <c r="I1877" s="11" t="s">
        <v>347</v>
      </c>
      <c r="J1877" s="11" t="s">
        <v>99</v>
      </c>
      <c r="K1877" s="11" t="s">
        <v>348</v>
      </c>
      <c r="L1877" s="11" t="s">
        <v>133</v>
      </c>
      <c r="M1877" s="11" t="s">
        <v>101</v>
      </c>
      <c r="N1877" s="11">
        <v>110</v>
      </c>
      <c r="O1877" s="11">
        <v>2017</v>
      </c>
      <c r="P1877" s="11" t="s">
        <v>222</v>
      </c>
      <c r="Q1877" s="11" t="s">
        <v>103</v>
      </c>
      <c r="R1877" s="11" t="s">
        <v>103</v>
      </c>
      <c r="S1877" s="11" t="s">
        <v>104</v>
      </c>
      <c r="T1877" s="11">
        <v>1375</v>
      </c>
      <c r="U1877" s="11" t="str">
        <f>IF(ISERROR(VLOOKUP(I1877,'BACK INFO'!F:F,1,0)),IF(ISERROR(VLOOKUP(I1877,'BACK INFO'!H:H,1,0)),K1877,'BACK INFO'!$H$1),'BACK INFO'!$G$1)</f>
        <v>KELLY MICHELLE ELLINGSON</v>
      </c>
    </row>
    <row r="1878" spans="1:21" s="11" customFormat="1" x14ac:dyDescent="0.35">
      <c r="A1878" s="11" t="s">
        <v>94</v>
      </c>
      <c r="B1878" s="11">
        <v>2018</v>
      </c>
      <c r="C1878" s="11">
        <v>12</v>
      </c>
      <c r="D1878" s="11" t="s">
        <v>260</v>
      </c>
      <c r="E1878" s="11" t="s">
        <v>96</v>
      </c>
      <c r="F1878" s="11" t="s">
        <v>700</v>
      </c>
      <c r="G1878" s="11" t="s">
        <v>439</v>
      </c>
      <c r="H1878" s="11" t="s">
        <v>117</v>
      </c>
      <c r="I1878" s="11" t="s">
        <v>113</v>
      </c>
      <c r="J1878" s="11" t="s">
        <v>99</v>
      </c>
      <c r="K1878" s="11" t="s">
        <v>72</v>
      </c>
      <c r="L1878" s="11" t="s">
        <v>114</v>
      </c>
      <c r="M1878" s="11" t="s">
        <v>101</v>
      </c>
      <c r="N1878" s="11">
        <v>2</v>
      </c>
      <c r="O1878" s="11">
        <v>2017</v>
      </c>
      <c r="P1878" s="11" t="s">
        <v>222</v>
      </c>
      <c r="Q1878" s="11" t="s">
        <v>103</v>
      </c>
      <c r="R1878" s="11" t="s">
        <v>103</v>
      </c>
      <c r="S1878" s="11" t="s">
        <v>104</v>
      </c>
      <c r="T1878" s="11">
        <v>43.4</v>
      </c>
      <c r="U1878" s="11" t="str">
        <f>IF(ISERROR(VLOOKUP(I1878,'BACK INFO'!F:F,1,0)),IF(ISERROR(VLOOKUP(I1878,'BACK INFO'!H:H,1,0)),K1878,'BACK INFO'!$H$1),'BACK INFO'!$G$1)</f>
        <v>BILL MILLER AND COMPANY</v>
      </c>
    </row>
    <row r="1879" spans="1:21" s="11" customFormat="1" x14ac:dyDescent="0.35">
      <c r="A1879" s="11" t="s">
        <v>94</v>
      </c>
      <c r="B1879" s="11">
        <v>2018</v>
      </c>
      <c r="C1879" s="11">
        <v>12</v>
      </c>
      <c r="D1879" s="11" t="s">
        <v>260</v>
      </c>
      <c r="E1879" s="11" t="s">
        <v>96</v>
      </c>
      <c r="F1879" s="11" t="s">
        <v>700</v>
      </c>
      <c r="G1879" s="11" t="s">
        <v>439</v>
      </c>
      <c r="H1879" s="11" t="s">
        <v>151</v>
      </c>
      <c r="I1879" s="11" t="s">
        <v>440</v>
      </c>
      <c r="J1879" s="11" t="s">
        <v>99</v>
      </c>
      <c r="K1879" s="11" t="s">
        <v>348</v>
      </c>
      <c r="L1879" s="11" t="s">
        <v>227</v>
      </c>
      <c r="M1879" s="11" t="s">
        <v>101</v>
      </c>
      <c r="N1879" s="11">
        <v>9</v>
      </c>
      <c r="O1879" s="11">
        <v>2017</v>
      </c>
      <c r="P1879" s="11" t="s">
        <v>222</v>
      </c>
      <c r="Q1879" s="11" t="s">
        <v>103</v>
      </c>
      <c r="R1879" s="11" t="s">
        <v>103</v>
      </c>
      <c r="S1879" s="11" t="s">
        <v>104</v>
      </c>
      <c r="T1879" s="11">
        <v>115.5</v>
      </c>
      <c r="U1879" s="11" t="str">
        <f>IF(ISERROR(VLOOKUP(I1879,'BACK INFO'!F:F,1,0)),IF(ISERROR(VLOOKUP(I1879,'BACK INFO'!H:H,1,0)),K1879,'BACK INFO'!$H$1),'BACK INFO'!$G$1)</f>
        <v>KELLY MICHELLE ELLINGSON</v>
      </c>
    </row>
    <row r="1880" spans="1:21" s="11" customFormat="1" x14ac:dyDescent="0.35">
      <c r="A1880" s="11" t="s">
        <v>94</v>
      </c>
      <c r="B1880" s="11">
        <v>2018</v>
      </c>
      <c r="C1880" s="11">
        <v>12</v>
      </c>
      <c r="D1880" s="11" t="s">
        <v>260</v>
      </c>
      <c r="E1880" s="11" t="s">
        <v>96</v>
      </c>
      <c r="F1880" s="11" t="s">
        <v>700</v>
      </c>
      <c r="G1880" s="11" t="s">
        <v>240</v>
      </c>
      <c r="H1880" s="11" t="s">
        <v>110</v>
      </c>
      <c r="I1880" s="11" t="s">
        <v>441</v>
      </c>
      <c r="J1880" s="11" t="s">
        <v>99</v>
      </c>
      <c r="K1880" s="11" t="s">
        <v>75</v>
      </c>
      <c r="L1880" s="11" t="s">
        <v>273</v>
      </c>
      <c r="M1880" s="11" t="s">
        <v>101</v>
      </c>
      <c r="N1880" s="11">
        <v>1</v>
      </c>
      <c r="O1880" s="11">
        <v>2018</v>
      </c>
      <c r="P1880" s="11" t="s">
        <v>109</v>
      </c>
      <c r="Q1880" s="11" t="s">
        <v>109</v>
      </c>
      <c r="R1880" s="11" t="s">
        <v>240</v>
      </c>
      <c r="S1880" s="11" t="s">
        <v>104</v>
      </c>
      <c r="T1880" s="11">
        <v>26</v>
      </c>
      <c r="U1880" s="11" t="str">
        <f>IF(ISERROR(VLOOKUP(I1880,'BACK INFO'!F:F,1,0)),IF(ISERROR(VLOOKUP(I1880,'BACK INFO'!H:H,1,0)),K1880,'BACK INFO'!$H$1),'BACK INFO'!$G$1)</f>
        <v>LAURA BONG</v>
      </c>
    </row>
    <row r="1881" spans="1:21" s="11" customFormat="1" x14ac:dyDescent="0.35">
      <c r="A1881" s="11" t="s">
        <v>94</v>
      </c>
      <c r="B1881" s="11">
        <v>2019</v>
      </c>
      <c r="C1881" s="11">
        <v>1</v>
      </c>
      <c r="D1881" s="11" t="s">
        <v>95</v>
      </c>
      <c r="E1881" s="11" t="s">
        <v>96</v>
      </c>
      <c r="F1881" s="11" t="s">
        <v>700</v>
      </c>
      <c r="G1881" s="11" t="s">
        <v>97</v>
      </c>
      <c r="H1881" s="11" t="s">
        <v>152</v>
      </c>
      <c r="I1881" s="11" t="s">
        <v>686</v>
      </c>
      <c r="J1881" s="11" t="s">
        <v>99</v>
      </c>
      <c r="K1881" s="11" t="s">
        <v>54</v>
      </c>
      <c r="L1881" s="11" t="s">
        <v>100</v>
      </c>
      <c r="M1881" s="11" t="s">
        <v>101</v>
      </c>
      <c r="N1881" s="11">
        <v>1</v>
      </c>
      <c r="O1881" s="11">
        <v>2017</v>
      </c>
      <c r="P1881" s="11" t="s">
        <v>102</v>
      </c>
      <c r="Q1881" s="11" t="s">
        <v>103</v>
      </c>
      <c r="R1881" s="11" t="s">
        <v>103</v>
      </c>
      <c r="S1881" s="11" t="s">
        <v>104</v>
      </c>
      <c r="T1881" s="11">
        <v>33.82</v>
      </c>
      <c r="U1881" s="11" t="str">
        <f>IF(ISERROR(VLOOKUP(I1881,'BACK INFO'!F:F,1,0)),IF(ISERROR(VLOOKUP(I1881,'BACK INFO'!H:H,1,0)),K1881,'BACK INFO'!$H$1),'BACK INFO'!$G$1)</f>
        <v>PAIGE ALYSE STRAUGHAN</v>
      </c>
    </row>
    <row r="1882" spans="1:21" s="11" customFormat="1" x14ac:dyDescent="0.35">
      <c r="A1882" s="11" t="s">
        <v>94</v>
      </c>
      <c r="B1882" s="11">
        <v>2019</v>
      </c>
      <c r="C1882" s="11">
        <v>1</v>
      </c>
      <c r="D1882" s="11" t="s">
        <v>95</v>
      </c>
      <c r="E1882" s="11" t="s">
        <v>96</v>
      </c>
      <c r="F1882" s="11" t="s">
        <v>700</v>
      </c>
      <c r="G1882" s="11" t="s">
        <v>111</v>
      </c>
      <c r="H1882" s="11" t="s">
        <v>98</v>
      </c>
      <c r="I1882" s="11" t="s">
        <v>686</v>
      </c>
      <c r="J1882" s="11" t="s">
        <v>99</v>
      </c>
      <c r="K1882" s="11" t="s">
        <v>54</v>
      </c>
      <c r="L1882" s="11" t="s">
        <v>100</v>
      </c>
      <c r="M1882" s="11" t="s">
        <v>101</v>
      </c>
      <c r="N1882" s="11">
        <v>1</v>
      </c>
      <c r="O1882" s="11">
        <v>2017</v>
      </c>
      <c r="P1882" s="11" t="s">
        <v>112</v>
      </c>
      <c r="Q1882" s="11" t="s">
        <v>103</v>
      </c>
      <c r="R1882" s="11" t="s">
        <v>103</v>
      </c>
      <c r="S1882" s="11" t="s">
        <v>104</v>
      </c>
      <c r="T1882" s="11">
        <v>24.92</v>
      </c>
      <c r="U1882" s="11" t="str">
        <f>IF(ISERROR(VLOOKUP(I1882,'BACK INFO'!F:F,1,0)),IF(ISERROR(VLOOKUP(I1882,'BACK INFO'!H:H,1,0)),K1882,'BACK INFO'!$H$1),'BACK INFO'!$G$1)</f>
        <v>PAIGE ALYSE STRAUGHAN</v>
      </c>
    </row>
    <row r="1883" spans="1:21" s="11" customFormat="1" x14ac:dyDescent="0.35">
      <c r="A1883" s="11" t="s">
        <v>94</v>
      </c>
      <c r="B1883" s="11">
        <v>2019</v>
      </c>
      <c r="C1883" s="11">
        <v>1</v>
      </c>
      <c r="D1883" s="11" t="s">
        <v>95</v>
      </c>
      <c r="E1883" s="11" t="s">
        <v>96</v>
      </c>
      <c r="F1883" s="11" t="s">
        <v>700</v>
      </c>
      <c r="G1883" s="11" t="s">
        <v>111</v>
      </c>
      <c r="H1883" s="11" t="s">
        <v>110</v>
      </c>
      <c r="I1883" s="11" t="s">
        <v>686</v>
      </c>
      <c r="J1883" s="11" t="s">
        <v>99</v>
      </c>
      <c r="K1883" s="11" t="s">
        <v>54</v>
      </c>
      <c r="L1883" s="11" t="s">
        <v>100</v>
      </c>
      <c r="M1883" s="11" t="s">
        <v>101</v>
      </c>
      <c r="N1883" s="11">
        <v>1</v>
      </c>
      <c r="O1883" s="11">
        <v>2017</v>
      </c>
      <c r="P1883" s="11" t="s">
        <v>112</v>
      </c>
      <c r="Q1883" s="11" t="s">
        <v>103</v>
      </c>
      <c r="R1883" s="11" t="s">
        <v>103</v>
      </c>
      <c r="S1883" s="11" t="s">
        <v>104</v>
      </c>
      <c r="T1883" s="11">
        <v>22.25</v>
      </c>
      <c r="U1883" s="11" t="str">
        <f>IF(ISERROR(VLOOKUP(I1883,'BACK INFO'!F:F,1,0)),IF(ISERROR(VLOOKUP(I1883,'BACK INFO'!H:H,1,0)),K1883,'BACK INFO'!$H$1),'BACK INFO'!$G$1)</f>
        <v>PAIGE ALYSE STRAUGHAN</v>
      </c>
    </row>
    <row r="1884" spans="1:21" s="11" customFormat="1" x14ac:dyDescent="0.35">
      <c r="A1884" s="11" t="s">
        <v>94</v>
      </c>
      <c r="B1884" s="11">
        <v>2019</v>
      </c>
      <c r="C1884" s="11">
        <v>1</v>
      </c>
      <c r="D1884" s="11" t="s">
        <v>95</v>
      </c>
      <c r="E1884" s="11" t="s">
        <v>96</v>
      </c>
      <c r="F1884" s="11" t="s">
        <v>700</v>
      </c>
      <c r="G1884" s="11" t="s">
        <v>118</v>
      </c>
      <c r="H1884" s="11" t="s">
        <v>98</v>
      </c>
      <c r="I1884" s="11" t="s">
        <v>686</v>
      </c>
      <c r="J1884" s="11" t="s">
        <v>99</v>
      </c>
      <c r="K1884" s="11" t="s">
        <v>54</v>
      </c>
      <c r="L1884" s="11" t="s">
        <v>100</v>
      </c>
      <c r="M1884" s="11" t="s">
        <v>101</v>
      </c>
      <c r="N1884" s="11">
        <v>32</v>
      </c>
      <c r="O1884" s="11">
        <v>2018</v>
      </c>
      <c r="P1884" s="11" t="s">
        <v>112</v>
      </c>
      <c r="Q1884" s="11" t="s">
        <v>103</v>
      </c>
      <c r="R1884" s="11" t="s">
        <v>103</v>
      </c>
      <c r="S1884" s="11" t="s">
        <v>104</v>
      </c>
      <c r="T1884" s="11">
        <v>808.11999999999966</v>
      </c>
      <c r="U1884" s="11" t="str">
        <f>IF(ISERROR(VLOOKUP(I1884,'BACK INFO'!F:F,1,0)),IF(ISERROR(VLOOKUP(I1884,'BACK INFO'!H:H,1,0)),K1884,'BACK INFO'!$H$1),'BACK INFO'!$G$1)</f>
        <v>PAIGE ALYSE STRAUGHAN</v>
      </c>
    </row>
    <row r="1885" spans="1:21" s="11" customFormat="1" x14ac:dyDescent="0.35">
      <c r="A1885" s="11" t="s">
        <v>94</v>
      </c>
      <c r="B1885" s="11">
        <v>2019</v>
      </c>
      <c r="C1885" s="11">
        <v>1</v>
      </c>
      <c r="D1885" s="11" t="s">
        <v>95</v>
      </c>
      <c r="E1885" s="11" t="s">
        <v>96</v>
      </c>
      <c r="F1885" s="11" t="s">
        <v>700</v>
      </c>
      <c r="G1885" s="11" t="s">
        <v>118</v>
      </c>
      <c r="H1885" s="11" t="s">
        <v>98</v>
      </c>
      <c r="I1885" s="11" t="s">
        <v>113</v>
      </c>
      <c r="J1885" s="11" t="s">
        <v>99</v>
      </c>
      <c r="K1885" s="11" t="s">
        <v>72</v>
      </c>
      <c r="L1885" s="11" t="s">
        <v>114</v>
      </c>
      <c r="M1885" s="11" t="s">
        <v>101</v>
      </c>
      <c r="N1885" s="11">
        <v>33</v>
      </c>
      <c r="O1885" s="11">
        <v>2018</v>
      </c>
      <c r="P1885" s="11" t="s">
        <v>112</v>
      </c>
      <c r="Q1885" s="11" t="s">
        <v>103</v>
      </c>
      <c r="R1885" s="11" t="s">
        <v>103</v>
      </c>
      <c r="S1885" s="11" t="s">
        <v>104</v>
      </c>
      <c r="T1885" s="11">
        <v>690.19999999999993</v>
      </c>
      <c r="U1885" s="11" t="str">
        <f>IF(ISERROR(VLOOKUP(I1885,'BACK INFO'!F:F,1,0)),IF(ISERROR(VLOOKUP(I1885,'BACK INFO'!H:H,1,0)),K1885,'BACK INFO'!$H$1),'BACK INFO'!$G$1)</f>
        <v>BILL MILLER AND COMPANY</v>
      </c>
    </row>
    <row r="1886" spans="1:21" s="11" customFormat="1" x14ac:dyDescent="0.35">
      <c r="A1886" s="11" t="s">
        <v>94</v>
      </c>
      <c r="B1886" s="11">
        <v>2019</v>
      </c>
      <c r="C1886" s="11">
        <v>1</v>
      </c>
      <c r="D1886" s="11" t="s">
        <v>95</v>
      </c>
      <c r="E1886" s="11" t="s">
        <v>96</v>
      </c>
      <c r="F1886" s="11" t="s">
        <v>700</v>
      </c>
      <c r="G1886" s="11" t="s">
        <v>118</v>
      </c>
      <c r="H1886" s="11" t="s">
        <v>110</v>
      </c>
      <c r="I1886" s="11" t="s">
        <v>686</v>
      </c>
      <c r="J1886" s="11" t="s">
        <v>99</v>
      </c>
      <c r="K1886" s="11" t="s">
        <v>54</v>
      </c>
      <c r="L1886" s="11" t="s">
        <v>100</v>
      </c>
      <c r="M1886" s="11" t="s">
        <v>101</v>
      </c>
      <c r="N1886" s="11">
        <v>2</v>
      </c>
      <c r="O1886" s="11">
        <v>2018</v>
      </c>
      <c r="P1886" s="11" t="s">
        <v>112</v>
      </c>
      <c r="Q1886" s="11" t="s">
        <v>103</v>
      </c>
      <c r="R1886" s="11" t="s">
        <v>103</v>
      </c>
      <c r="S1886" s="11" t="s">
        <v>104</v>
      </c>
      <c r="T1886" s="11">
        <v>65.86</v>
      </c>
      <c r="U1886" s="11" t="str">
        <f>IF(ISERROR(VLOOKUP(I1886,'BACK INFO'!F:F,1,0)),IF(ISERROR(VLOOKUP(I1886,'BACK INFO'!H:H,1,0)),K1886,'BACK INFO'!$H$1),'BACK INFO'!$G$1)</f>
        <v>PAIGE ALYSE STRAUGHAN</v>
      </c>
    </row>
    <row r="1887" spans="1:21" s="11" customFormat="1" x14ac:dyDescent="0.35">
      <c r="A1887" s="11" t="s">
        <v>94</v>
      </c>
      <c r="B1887" s="11">
        <v>2019</v>
      </c>
      <c r="C1887" s="11">
        <v>1</v>
      </c>
      <c r="D1887" s="11" t="s">
        <v>95</v>
      </c>
      <c r="E1887" s="11" t="s">
        <v>96</v>
      </c>
      <c r="F1887" s="11" t="s">
        <v>700</v>
      </c>
      <c r="G1887" s="11" t="s">
        <v>118</v>
      </c>
      <c r="H1887" s="11" t="s">
        <v>117</v>
      </c>
      <c r="I1887" s="11" t="s">
        <v>686</v>
      </c>
      <c r="J1887" s="11" t="s">
        <v>99</v>
      </c>
      <c r="K1887" s="11" t="s">
        <v>54</v>
      </c>
      <c r="L1887" s="11" t="s">
        <v>100</v>
      </c>
      <c r="M1887" s="11" t="s">
        <v>101</v>
      </c>
      <c r="N1887" s="11">
        <v>11</v>
      </c>
      <c r="O1887" s="11">
        <v>2018</v>
      </c>
      <c r="P1887" s="11" t="s">
        <v>112</v>
      </c>
      <c r="Q1887" s="11" t="s">
        <v>103</v>
      </c>
      <c r="R1887" s="11" t="s">
        <v>103</v>
      </c>
      <c r="S1887" s="11" t="s">
        <v>104</v>
      </c>
      <c r="T1887" s="11">
        <v>307.92</v>
      </c>
      <c r="U1887" s="11" t="str">
        <f>IF(ISERROR(VLOOKUP(I1887,'BACK INFO'!F:F,1,0)),IF(ISERROR(VLOOKUP(I1887,'BACK INFO'!H:H,1,0)),K1887,'BACK INFO'!$H$1),'BACK INFO'!$G$1)</f>
        <v>PAIGE ALYSE STRAUGHAN</v>
      </c>
    </row>
    <row r="1888" spans="1:21" s="11" customFormat="1" x14ac:dyDescent="0.35">
      <c r="A1888" s="11" t="s">
        <v>94</v>
      </c>
      <c r="B1888" s="11">
        <v>2019</v>
      </c>
      <c r="C1888" s="11">
        <v>1</v>
      </c>
      <c r="D1888" s="11" t="s">
        <v>95</v>
      </c>
      <c r="E1888" s="11" t="s">
        <v>96</v>
      </c>
      <c r="F1888" s="11" t="s">
        <v>700</v>
      </c>
      <c r="G1888" s="11" t="s">
        <v>118</v>
      </c>
      <c r="H1888" s="11" t="s">
        <v>117</v>
      </c>
      <c r="I1888" s="11" t="s">
        <v>113</v>
      </c>
      <c r="J1888" s="11" t="s">
        <v>99</v>
      </c>
      <c r="K1888" s="11" t="s">
        <v>72</v>
      </c>
      <c r="L1888" s="11" t="s">
        <v>114</v>
      </c>
      <c r="M1888" s="11" t="s">
        <v>101</v>
      </c>
      <c r="N1888" s="11">
        <v>1</v>
      </c>
      <c r="O1888" s="11">
        <v>2018</v>
      </c>
      <c r="P1888" s="11" t="s">
        <v>112</v>
      </c>
      <c r="Q1888" s="11" t="s">
        <v>103</v>
      </c>
      <c r="R1888" s="11" t="s">
        <v>103</v>
      </c>
      <c r="S1888" s="11" t="s">
        <v>104</v>
      </c>
      <c r="T1888" s="11">
        <v>21</v>
      </c>
      <c r="U1888" s="11" t="str">
        <f>IF(ISERROR(VLOOKUP(I1888,'BACK INFO'!F:F,1,0)),IF(ISERROR(VLOOKUP(I1888,'BACK INFO'!H:H,1,0)),K1888,'BACK INFO'!$H$1),'BACK INFO'!$G$1)</f>
        <v>BILL MILLER AND COMPANY</v>
      </c>
    </row>
    <row r="1889" spans="1:21" s="11" customFormat="1" x14ac:dyDescent="0.35">
      <c r="A1889" s="11" t="s">
        <v>94</v>
      </c>
      <c r="B1889" s="11">
        <v>2019</v>
      </c>
      <c r="C1889" s="11">
        <v>1</v>
      </c>
      <c r="D1889" s="11" t="s">
        <v>95</v>
      </c>
      <c r="E1889" s="11" t="s">
        <v>96</v>
      </c>
      <c r="F1889" s="11" t="s">
        <v>700</v>
      </c>
      <c r="G1889" s="11" t="s">
        <v>118</v>
      </c>
      <c r="H1889" s="11" t="s">
        <v>152</v>
      </c>
      <c r="I1889" s="11" t="s">
        <v>686</v>
      </c>
      <c r="J1889" s="11" t="s">
        <v>99</v>
      </c>
      <c r="K1889" s="11" t="s">
        <v>54</v>
      </c>
      <c r="L1889" s="11" t="s">
        <v>100</v>
      </c>
      <c r="M1889" s="11" t="s">
        <v>101</v>
      </c>
      <c r="N1889" s="11">
        <v>1</v>
      </c>
      <c r="O1889" s="11">
        <v>2018</v>
      </c>
      <c r="P1889" s="11" t="s">
        <v>112</v>
      </c>
      <c r="Q1889" s="11" t="s">
        <v>103</v>
      </c>
      <c r="R1889" s="11" t="s">
        <v>103</v>
      </c>
      <c r="S1889" s="11" t="s">
        <v>104</v>
      </c>
      <c r="T1889" s="11">
        <v>29.37</v>
      </c>
      <c r="U1889" s="11" t="str">
        <f>IF(ISERROR(VLOOKUP(I1889,'BACK INFO'!F:F,1,0)),IF(ISERROR(VLOOKUP(I1889,'BACK INFO'!H:H,1,0)),K1889,'BACK INFO'!$H$1),'BACK INFO'!$G$1)</f>
        <v>PAIGE ALYSE STRAUGHAN</v>
      </c>
    </row>
    <row r="1890" spans="1:21" s="11" customFormat="1" x14ac:dyDescent="0.35">
      <c r="A1890" s="11" t="s">
        <v>94</v>
      </c>
      <c r="B1890" s="11">
        <v>2019</v>
      </c>
      <c r="C1890" s="11">
        <v>1</v>
      </c>
      <c r="D1890" s="11" t="s">
        <v>95</v>
      </c>
      <c r="E1890" s="11" t="s">
        <v>96</v>
      </c>
      <c r="F1890" s="11" t="s">
        <v>700</v>
      </c>
      <c r="G1890" s="11" t="s">
        <v>118</v>
      </c>
      <c r="H1890" s="11" t="s">
        <v>152</v>
      </c>
      <c r="I1890" s="11" t="s">
        <v>113</v>
      </c>
      <c r="J1890" s="11" t="s">
        <v>99</v>
      </c>
      <c r="K1890" s="11" t="s">
        <v>72</v>
      </c>
      <c r="L1890" s="11" t="s">
        <v>114</v>
      </c>
      <c r="M1890" s="11" t="s">
        <v>101</v>
      </c>
      <c r="N1890" s="11">
        <v>4</v>
      </c>
      <c r="O1890" s="11">
        <v>2018</v>
      </c>
      <c r="P1890" s="11" t="s">
        <v>112</v>
      </c>
      <c r="Q1890" s="11" t="s">
        <v>103</v>
      </c>
      <c r="R1890" s="11" t="s">
        <v>103</v>
      </c>
      <c r="S1890" s="11" t="s">
        <v>104</v>
      </c>
      <c r="T1890" s="11">
        <v>112</v>
      </c>
      <c r="U1890" s="11" t="str">
        <f>IF(ISERROR(VLOOKUP(I1890,'BACK INFO'!F:F,1,0)),IF(ISERROR(VLOOKUP(I1890,'BACK INFO'!H:H,1,0)),K1890,'BACK INFO'!$H$1),'BACK INFO'!$G$1)</f>
        <v>BILL MILLER AND COMPANY</v>
      </c>
    </row>
    <row r="1891" spans="1:21" s="11" customFormat="1" x14ac:dyDescent="0.35">
      <c r="A1891" s="11" t="s">
        <v>94</v>
      </c>
      <c r="B1891" s="11">
        <v>2019</v>
      </c>
      <c r="C1891" s="11">
        <v>1</v>
      </c>
      <c r="D1891" s="11" t="s">
        <v>95</v>
      </c>
      <c r="E1891" s="11" t="s">
        <v>96</v>
      </c>
      <c r="F1891" s="11" t="s">
        <v>700</v>
      </c>
      <c r="G1891" s="11" t="s">
        <v>153</v>
      </c>
      <c r="H1891" s="11" t="s">
        <v>98</v>
      </c>
      <c r="I1891" s="11" t="s">
        <v>686</v>
      </c>
      <c r="J1891" s="11" t="s">
        <v>99</v>
      </c>
      <c r="K1891" s="11" t="s">
        <v>54</v>
      </c>
      <c r="L1891" s="11" t="s">
        <v>100</v>
      </c>
      <c r="M1891" s="11" t="s">
        <v>101</v>
      </c>
      <c r="N1891" s="11">
        <v>8</v>
      </c>
      <c r="O1891" s="11">
        <v>2017</v>
      </c>
      <c r="P1891" s="11" t="s">
        <v>154</v>
      </c>
      <c r="Q1891" s="11" t="s">
        <v>103</v>
      </c>
      <c r="R1891" s="11" t="s">
        <v>103</v>
      </c>
      <c r="S1891" s="11" t="s">
        <v>104</v>
      </c>
      <c r="T1891" s="11">
        <v>215.38</v>
      </c>
      <c r="U1891" s="11" t="str">
        <f>IF(ISERROR(VLOOKUP(I1891,'BACK INFO'!F:F,1,0)),IF(ISERROR(VLOOKUP(I1891,'BACK INFO'!H:H,1,0)),K1891,'BACK INFO'!$H$1),'BACK INFO'!$G$1)</f>
        <v>PAIGE ALYSE STRAUGHAN</v>
      </c>
    </row>
    <row r="1892" spans="1:21" s="11" customFormat="1" x14ac:dyDescent="0.35">
      <c r="A1892" s="11" t="s">
        <v>94</v>
      </c>
      <c r="B1892" s="11">
        <v>2019</v>
      </c>
      <c r="C1892" s="11">
        <v>1</v>
      </c>
      <c r="D1892" s="11" t="s">
        <v>95</v>
      </c>
      <c r="E1892" s="11" t="s">
        <v>96</v>
      </c>
      <c r="F1892" s="11" t="s">
        <v>700</v>
      </c>
      <c r="G1892" s="11" t="s">
        <v>153</v>
      </c>
      <c r="H1892" s="11" t="s">
        <v>110</v>
      </c>
      <c r="I1892" s="11" t="s">
        <v>686</v>
      </c>
      <c r="J1892" s="11" t="s">
        <v>99</v>
      </c>
      <c r="K1892" s="11" t="s">
        <v>54</v>
      </c>
      <c r="L1892" s="11" t="s">
        <v>100</v>
      </c>
      <c r="M1892" s="11" t="s">
        <v>101</v>
      </c>
      <c r="N1892" s="11">
        <v>2</v>
      </c>
      <c r="O1892" s="11">
        <v>2017</v>
      </c>
      <c r="P1892" s="11" t="s">
        <v>154</v>
      </c>
      <c r="Q1892" s="11" t="s">
        <v>103</v>
      </c>
      <c r="R1892" s="11" t="s">
        <v>103</v>
      </c>
      <c r="S1892" s="11" t="s">
        <v>104</v>
      </c>
      <c r="T1892" s="11">
        <v>40.94</v>
      </c>
      <c r="U1892" s="11" t="str">
        <f>IF(ISERROR(VLOOKUP(I1892,'BACK INFO'!F:F,1,0)),IF(ISERROR(VLOOKUP(I1892,'BACK INFO'!H:H,1,0)),K1892,'BACK INFO'!$H$1),'BACK INFO'!$G$1)</f>
        <v>PAIGE ALYSE STRAUGHAN</v>
      </c>
    </row>
    <row r="1893" spans="1:21" s="11" customFormat="1" x14ac:dyDescent="0.35">
      <c r="A1893" s="11" t="s">
        <v>94</v>
      </c>
      <c r="B1893" s="11">
        <v>2019</v>
      </c>
      <c r="C1893" s="11">
        <v>1</v>
      </c>
      <c r="D1893" s="11" t="s">
        <v>95</v>
      </c>
      <c r="E1893" s="11" t="s">
        <v>96</v>
      </c>
      <c r="F1893" s="11" t="s">
        <v>700</v>
      </c>
      <c r="G1893" s="11" t="s">
        <v>155</v>
      </c>
      <c r="H1893" s="11" t="s">
        <v>98</v>
      </c>
      <c r="I1893" s="11" t="s">
        <v>686</v>
      </c>
      <c r="J1893" s="11" t="s">
        <v>99</v>
      </c>
      <c r="K1893" s="11" t="s">
        <v>54</v>
      </c>
      <c r="L1893" s="11" t="s">
        <v>100</v>
      </c>
      <c r="M1893" s="11" t="s">
        <v>101</v>
      </c>
      <c r="N1893" s="11">
        <v>42</v>
      </c>
      <c r="O1893" s="11">
        <v>2018</v>
      </c>
      <c r="P1893" s="11" t="s">
        <v>154</v>
      </c>
      <c r="Q1893" s="11" t="s">
        <v>103</v>
      </c>
      <c r="R1893" s="11" t="s">
        <v>103</v>
      </c>
      <c r="S1893" s="11" t="s">
        <v>104</v>
      </c>
      <c r="T1893" s="11">
        <v>1040.4099999999999</v>
      </c>
      <c r="U1893" s="11" t="str">
        <f>IF(ISERROR(VLOOKUP(I1893,'BACK INFO'!F:F,1,0)),IF(ISERROR(VLOOKUP(I1893,'BACK INFO'!H:H,1,0)),K1893,'BACK INFO'!$H$1),'BACK INFO'!$G$1)</f>
        <v>PAIGE ALYSE STRAUGHAN</v>
      </c>
    </row>
    <row r="1894" spans="1:21" s="11" customFormat="1" x14ac:dyDescent="0.35">
      <c r="A1894" s="11" t="s">
        <v>94</v>
      </c>
      <c r="B1894" s="11">
        <v>2019</v>
      </c>
      <c r="C1894" s="11">
        <v>1</v>
      </c>
      <c r="D1894" s="11" t="s">
        <v>95</v>
      </c>
      <c r="E1894" s="11" t="s">
        <v>96</v>
      </c>
      <c r="F1894" s="11" t="s">
        <v>700</v>
      </c>
      <c r="G1894" s="11" t="s">
        <v>155</v>
      </c>
      <c r="H1894" s="11" t="s">
        <v>98</v>
      </c>
      <c r="I1894" s="11" t="s">
        <v>123</v>
      </c>
      <c r="J1894" s="11" t="s">
        <v>99</v>
      </c>
      <c r="K1894" s="11" t="s">
        <v>68</v>
      </c>
      <c r="L1894" s="11" t="s">
        <v>129</v>
      </c>
      <c r="M1894" s="11" t="s">
        <v>122</v>
      </c>
      <c r="N1894" s="11">
        <v>1</v>
      </c>
      <c r="O1894" s="11">
        <v>2018</v>
      </c>
      <c r="P1894" s="11" t="s">
        <v>154</v>
      </c>
      <c r="Q1894" s="11" t="s">
        <v>103</v>
      </c>
      <c r="R1894" s="11" t="s">
        <v>103</v>
      </c>
      <c r="S1894" s="11" t="s">
        <v>104</v>
      </c>
      <c r="T1894" s="11">
        <v>25.74</v>
      </c>
      <c r="U1894" s="11" t="str">
        <f>IF(ISERROR(VLOOKUP(I1894,'BACK INFO'!F:F,1,0)),IF(ISERROR(VLOOKUP(I1894,'BACK INFO'!H:H,1,0)),K1894,'BACK INFO'!$H$1),'BACK INFO'!$G$1)</f>
        <v>STEPHANIE VITALI</v>
      </c>
    </row>
    <row r="1895" spans="1:21" s="11" customFormat="1" x14ac:dyDescent="0.35">
      <c r="A1895" s="11" t="s">
        <v>94</v>
      </c>
      <c r="B1895" s="11">
        <v>2019</v>
      </c>
      <c r="C1895" s="11">
        <v>1</v>
      </c>
      <c r="D1895" s="11" t="s">
        <v>95</v>
      </c>
      <c r="E1895" s="11" t="s">
        <v>96</v>
      </c>
      <c r="F1895" s="11" t="s">
        <v>700</v>
      </c>
      <c r="G1895" s="11" t="s">
        <v>155</v>
      </c>
      <c r="H1895" s="11" t="s">
        <v>98</v>
      </c>
      <c r="I1895" s="11" t="s">
        <v>113</v>
      </c>
      <c r="J1895" s="11" t="s">
        <v>99</v>
      </c>
      <c r="K1895" s="11" t="s">
        <v>72</v>
      </c>
      <c r="L1895" s="11" t="s">
        <v>114</v>
      </c>
      <c r="M1895" s="11" t="s">
        <v>101</v>
      </c>
      <c r="N1895" s="11">
        <v>5</v>
      </c>
      <c r="O1895" s="11">
        <v>2018</v>
      </c>
      <c r="P1895" s="11" t="s">
        <v>154</v>
      </c>
      <c r="Q1895" s="11" t="s">
        <v>103</v>
      </c>
      <c r="R1895" s="11" t="s">
        <v>103</v>
      </c>
      <c r="S1895" s="11" t="s">
        <v>104</v>
      </c>
      <c r="T1895" s="11">
        <v>114.84</v>
      </c>
      <c r="U1895" s="11" t="str">
        <f>IF(ISERROR(VLOOKUP(I1895,'BACK INFO'!F:F,1,0)),IF(ISERROR(VLOOKUP(I1895,'BACK INFO'!H:H,1,0)),K1895,'BACK INFO'!$H$1),'BACK INFO'!$G$1)</f>
        <v>BILL MILLER AND COMPANY</v>
      </c>
    </row>
    <row r="1896" spans="1:21" s="11" customFormat="1" x14ac:dyDescent="0.35">
      <c r="A1896" s="11" t="s">
        <v>94</v>
      </c>
      <c r="B1896" s="11">
        <v>2019</v>
      </c>
      <c r="C1896" s="11">
        <v>1</v>
      </c>
      <c r="D1896" s="11" t="s">
        <v>95</v>
      </c>
      <c r="E1896" s="11" t="s">
        <v>96</v>
      </c>
      <c r="F1896" s="11" t="s">
        <v>700</v>
      </c>
      <c r="G1896" s="11" t="s">
        <v>155</v>
      </c>
      <c r="H1896" s="11" t="s">
        <v>98</v>
      </c>
      <c r="I1896" s="11" t="s">
        <v>372</v>
      </c>
      <c r="J1896" s="11" t="s">
        <v>99</v>
      </c>
      <c r="K1896" s="11" t="s">
        <v>67</v>
      </c>
      <c r="L1896" s="11" t="s">
        <v>373</v>
      </c>
      <c r="M1896" s="11" t="s">
        <v>101</v>
      </c>
      <c r="N1896" s="11">
        <v>8</v>
      </c>
      <c r="O1896" s="11">
        <v>2018</v>
      </c>
      <c r="P1896" s="11" t="s">
        <v>154</v>
      </c>
      <c r="Q1896" s="11" t="s">
        <v>103</v>
      </c>
      <c r="R1896" s="11" t="s">
        <v>103</v>
      </c>
      <c r="S1896" s="11" t="s">
        <v>104</v>
      </c>
      <c r="T1896" s="11">
        <v>232</v>
      </c>
      <c r="U1896" s="11" t="str">
        <f>IF(ISERROR(VLOOKUP(I1896,'BACK INFO'!F:F,1,0)),IF(ISERROR(VLOOKUP(I1896,'BACK INFO'!H:H,1,0)),K1896,'BACK INFO'!$H$1),'BACK INFO'!$G$1)</f>
        <v>ANITA M. HOPKINS</v>
      </c>
    </row>
    <row r="1897" spans="1:21" s="11" customFormat="1" x14ac:dyDescent="0.35">
      <c r="A1897" s="11" t="s">
        <v>94</v>
      </c>
      <c r="B1897" s="11">
        <v>2019</v>
      </c>
      <c r="C1897" s="11">
        <v>1</v>
      </c>
      <c r="D1897" s="11" t="s">
        <v>95</v>
      </c>
      <c r="E1897" s="11" t="s">
        <v>96</v>
      </c>
      <c r="F1897" s="11" t="s">
        <v>700</v>
      </c>
      <c r="G1897" s="11" t="s">
        <v>155</v>
      </c>
      <c r="H1897" s="11" t="s">
        <v>110</v>
      </c>
      <c r="I1897" s="11" t="s">
        <v>686</v>
      </c>
      <c r="J1897" s="11" t="s">
        <v>99</v>
      </c>
      <c r="K1897" s="11" t="s">
        <v>54</v>
      </c>
      <c r="L1897" s="11" t="s">
        <v>100</v>
      </c>
      <c r="M1897" s="11" t="s">
        <v>101</v>
      </c>
      <c r="N1897" s="11">
        <v>3</v>
      </c>
      <c r="O1897" s="11">
        <v>2018</v>
      </c>
      <c r="P1897" s="11" t="s">
        <v>154</v>
      </c>
      <c r="Q1897" s="11" t="s">
        <v>103</v>
      </c>
      <c r="R1897" s="11" t="s">
        <v>103</v>
      </c>
      <c r="S1897" s="11" t="s">
        <v>104</v>
      </c>
      <c r="T1897" s="11">
        <v>66.75</v>
      </c>
      <c r="U1897" s="11" t="str">
        <f>IF(ISERROR(VLOOKUP(I1897,'BACK INFO'!F:F,1,0)),IF(ISERROR(VLOOKUP(I1897,'BACK INFO'!H:H,1,0)),K1897,'BACK INFO'!$H$1),'BACK INFO'!$G$1)</f>
        <v>PAIGE ALYSE STRAUGHAN</v>
      </c>
    </row>
    <row r="1898" spans="1:21" s="11" customFormat="1" x14ac:dyDescent="0.35">
      <c r="A1898" s="11" t="s">
        <v>94</v>
      </c>
      <c r="B1898" s="11">
        <v>2019</v>
      </c>
      <c r="C1898" s="11">
        <v>1</v>
      </c>
      <c r="D1898" s="11" t="s">
        <v>95</v>
      </c>
      <c r="E1898" s="11" t="s">
        <v>96</v>
      </c>
      <c r="F1898" s="11" t="s">
        <v>700</v>
      </c>
      <c r="G1898" s="11" t="s">
        <v>155</v>
      </c>
      <c r="H1898" s="11" t="s">
        <v>117</v>
      </c>
      <c r="I1898" s="11" t="s">
        <v>686</v>
      </c>
      <c r="J1898" s="11" t="s">
        <v>99</v>
      </c>
      <c r="K1898" s="11" t="s">
        <v>54</v>
      </c>
      <c r="L1898" s="11" t="s">
        <v>100</v>
      </c>
      <c r="M1898" s="11" t="s">
        <v>101</v>
      </c>
      <c r="N1898" s="11">
        <v>12</v>
      </c>
      <c r="O1898" s="11">
        <v>2018</v>
      </c>
      <c r="P1898" s="11" t="s">
        <v>154</v>
      </c>
      <c r="Q1898" s="11" t="s">
        <v>103</v>
      </c>
      <c r="R1898" s="11" t="s">
        <v>103</v>
      </c>
      <c r="S1898" s="11" t="s">
        <v>104</v>
      </c>
      <c r="T1898" s="11">
        <v>330.15999999999997</v>
      </c>
      <c r="U1898" s="11" t="str">
        <f>IF(ISERROR(VLOOKUP(I1898,'BACK INFO'!F:F,1,0)),IF(ISERROR(VLOOKUP(I1898,'BACK INFO'!H:H,1,0)),K1898,'BACK INFO'!$H$1),'BACK INFO'!$G$1)</f>
        <v>PAIGE ALYSE STRAUGHAN</v>
      </c>
    </row>
    <row r="1899" spans="1:21" s="11" customFormat="1" x14ac:dyDescent="0.35">
      <c r="A1899" s="11" t="s">
        <v>94</v>
      </c>
      <c r="B1899" s="11">
        <v>2019</v>
      </c>
      <c r="C1899" s="11">
        <v>1</v>
      </c>
      <c r="D1899" s="11" t="s">
        <v>95</v>
      </c>
      <c r="E1899" s="11" t="s">
        <v>96</v>
      </c>
      <c r="F1899" s="11" t="s">
        <v>700</v>
      </c>
      <c r="G1899" s="11" t="s">
        <v>155</v>
      </c>
      <c r="H1899" s="11" t="s">
        <v>152</v>
      </c>
      <c r="I1899" s="11" t="s">
        <v>686</v>
      </c>
      <c r="J1899" s="11" t="s">
        <v>99</v>
      </c>
      <c r="K1899" s="11" t="s">
        <v>54</v>
      </c>
      <c r="L1899" s="11" t="s">
        <v>100</v>
      </c>
      <c r="M1899" s="11" t="s">
        <v>101</v>
      </c>
      <c r="N1899" s="11">
        <v>1</v>
      </c>
      <c r="O1899" s="11">
        <v>2018</v>
      </c>
      <c r="P1899" s="11" t="s">
        <v>154</v>
      </c>
      <c r="Q1899" s="11" t="s">
        <v>103</v>
      </c>
      <c r="R1899" s="11" t="s">
        <v>103</v>
      </c>
      <c r="S1899" s="11" t="s">
        <v>104</v>
      </c>
      <c r="T1899" s="11">
        <v>49.84</v>
      </c>
      <c r="U1899" s="11" t="str">
        <f>IF(ISERROR(VLOOKUP(I1899,'BACK INFO'!F:F,1,0)),IF(ISERROR(VLOOKUP(I1899,'BACK INFO'!H:H,1,0)),K1899,'BACK INFO'!$H$1),'BACK INFO'!$G$1)</f>
        <v>PAIGE ALYSE STRAUGHAN</v>
      </c>
    </row>
    <row r="1900" spans="1:21" s="11" customFormat="1" x14ac:dyDescent="0.35">
      <c r="A1900" s="11" t="s">
        <v>94</v>
      </c>
      <c r="B1900" s="11">
        <v>2019</v>
      </c>
      <c r="C1900" s="11">
        <v>1</v>
      </c>
      <c r="D1900" s="11" t="s">
        <v>95</v>
      </c>
      <c r="E1900" s="11" t="s">
        <v>96</v>
      </c>
      <c r="F1900" s="11" t="s">
        <v>700</v>
      </c>
      <c r="G1900" s="11" t="s">
        <v>155</v>
      </c>
      <c r="H1900" s="11" t="s">
        <v>152</v>
      </c>
      <c r="I1900" s="11" t="s">
        <v>113</v>
      </c>
      <c r="J1900" s="11" t="s">
        <v>99</v>
      </c>
      <c r="K1900" s="11" t="s">
        <v>72</v>
      </c>
      <c r="L1900" s="11" t="s">
        <v>114</v>
      </c>
      <c r="M1900" s="11" t="s">
        <v>101</v>
      </c>
      <c r="N1900" s="11">
        <v>1</v>
      </c>
      <c r="O1900" s="11">
        <v>2018</v>
      </c>
      <c r="P1900" s="11" t="s">
        <v>154</v>
      </c>
      <c r="Q1900" s="11" t="s">
        <v>103</v>
      </c>
      <c r="R1900" s="11" t="s">
        <v>103</v>
      </c>
      <c r="S1900" s="11" t="s">
        <v>104</v>
      </c>
      <c r="T1900" s="11">
        <v>35.1</v>
      </c>
      <c r="U1900" s="11" t="str">
        <f>IF(ISERROR(VLOOKUP(I1900,'BACK INFO'!F:F,1,0)),IF(ISERROR(VLOOKUP(I1900,'BACK INFO'!H:H,1,0)),K1900,'BACK INFO'!$H$1),'BACK INFO'!$G$1)</f>
        <v>BILL MILLER AND COMPANY</v>
      </c>
    </row>
    <row r="1901" spans="1:21" s="11" customFormat="1" x14ac:dyDescent="0.35">
      <c r="A1901" s="11" t="s">
        <v>94</v>
      </c>
      <c r="B1901" s="11">
        <v>2019</v>
      </c>
      <c r="C1901" s="11">
        <v>1</v>
      </c>
      <c r="D1901" s="11" t="s">
        <v>95</v>
      </c>
      <c r="E1901" s="11" t="s">
        <v>96</v>
      </c>
      <c r="F1901" s="11" t="s">
        <v>700</v>
      </c>
      <c r="G1901" s="11" t="s">
        <v>192</v>
      </c>
      <c r="H1901" s="11" t="s">
        <v>110</v>
      </c>
      <c r="I1901" s="11" t="s">
        <v>686</v>
      </c>
      <c r="J1901" s="11" t="s">
        <v>99</v>
      </c>
      <c r="K1901" s="11" t="s">
        <v>54</v>
      </c>
      <c r="L1901" s="11" t="s">
        <v>100</v>
      </c>
      <c r="M1901" s="11" t="s">
        <v>101</v>
      </c>
      <c r="N1901" s="11">
        <v>2</v>
      </c>
      <c r="O1901" s="11">
        <v>2018</v>
      </c>
      <c r="P1901" s="11" t="s">
        <v>193</v>
      </c>
      <c r="Q1901" s="11" t="s">
        <v>103</v>
      </c>
      <c r="R1901" s="11" t="s">
        <v>103</v>
      </c>
      <c r="S1901" s="11" t="s">
        <v>104</v>
      </c>
      <c r="T1901" s="11">
        <v>63.19</v>
      </c>
      <c r="U1901" s="11" t="str">
        <f>IF(ISERROR(VLOOKUP(I1901,'BACK INFO'!F:F,1,0)),IF(ISERROR(VLOOKUP(I1901,'BACK INFO'!H:H,1,0)),K1901,'BACK INFO'!$H$1),'BACK INFO'!$G$1)</f>
        <v>PAIGE ALYSE STRAUGHAN</v>
      </c>
    </row>
    <row r="1902" spans="1:21" s="11" customFormat="1" x14ac:dyDescent="0.35">
      <c r="A1902" s="11" t="s">
        <v>94</v>
      </c>
      <c r="B1902" s="11">
        <v>2019</v>
      </c>
      <c r="C1902" s="11">
        <v>1</v>
      </c>
      <c r="D1902" s="11" t="s">
        <v>95</v>
      </c>
      <c r="E1902" s="11" t="s">
        <v>96</v>
      </c>
      <c r="F1902" s="11" t="s">
        <v>700</v>
      </c>
      <c r="G1902" s="11" t="s">
        <v>192</v>
      </c>
      <c r="H1902" s="11" t="s">
        <v>110</v>
      </c>
      <c r="I1902" s="11" t="s">
        <v>209</v>
      </c>
      <c r="J1902" s="11" t="s">
        <v>99</v>
      </c>
      <c r="K1902" s="11" t="s">
        <v>75</v>
      </c>
      <c r="L1902" s="11" t="s">
        <v>273</v>
      </c>
      <c r="M1902" s="11" t="s">
        <v>101</v>
      </c>
      <c r="N1902" s="11">
        <v>1</v>
      </c>
      <c r="O1902" s="11">
        <v>2018</v>
      </c>
      <c r="P1902" s="11" t="s">
        <v>193</v>
      </c>
      <c r="Q1902" s="11" t="s">
        <v>103</v>
      </c>
      <c r="R1902" s="11" t="s">
        <v>103</v>
      </c>
      <c r="S1902" s="11" t="s">
        <v>104</v>
      </c>
      <c r="T1902" s="11">
        <v>38</v>
      </c>
      <c r="U1902" s="11" t="str">
        <f>IF(ISERROR(VLOOKUP(I1902,'BACK INFO'!F:F,1,0)),IF(ISERROR(VLOOKUP(I1902,'BACK INFO'!H:H,1,0)),K1902,'BACK INFO'!$H$1),'BACK INFO'!$G$1)</f>
        <v>LAURA BONG</v>
      </c>
    </row>
    <row r="1903" spans="1:21" s="11" customFormat="1" x14ac:dyDescent="0.35">
      <c r="A1903" s="11" t="s">
        <v>94</v>
      </c>
      <c r="B1903" s="11">
        <v>2019</v>
      </c>
      <c r="C1903" s="11">
        <v>1</v>
      </c>
      <c r="D1903" s="11" t="s">
        <v>95</v>
      </c>
      <c r="E1903" s="11" t="s">
        <v>96</v>
      </c>
      <c r="F1903" s="11" t="s">
        <v>700</v>
      </c>
      <c r="G1903" s="11" t="s">
        <v>192</v>
      </c>
      <c r="H1903" s="11" t="s">
        <v>110</v>
      </c>
      <c r="I1903" s="11" t="s">
        <v>490</v>
      </c>
      <c r="J1903" s="11" t="s">
        <v>99</v>
      </c>
      <c r="K1903" s="11" t="s">
        <v>75</v>
      </c>
      <c r="L1903" s="11" t="s">
        <v>491</v>
      </c>
      <c r="M1903" s="11" t="s">
        <v>101</v>
      </c>
      <c r="N1903" s="11">
        <v>15</v>
      </c>
      <c r="O1903" s="11">
        <v>2018</v>
      </c>
      <c r="P1903" s="11" t="s">
        <v>193</v>
      </c>
      <c r="Q1903" s="11" t="s">
        <v>103</v>
      </c>
      <c r="R1903" s="11" t="s">
        <v>103</v>
      </c>
      <c r="S1903" s="11" t="s">
        <v>104</v>
      </c>
      <c r="T1903" s="11">
        <v>472</v>
      </c>
      <c r="U1903" s="11" t="str">
        <f>IF(ISERROR(VLOOKUP(I1903,'BACK INFO'!F:F,1,0)),IF(ISERROR(VLOOKUP(I1903,'BACK INFO'!H:H,1,0)),K1903,'BACK INFO'!$H$1),'BACK INFO'!$G$1)</f>
        <v>LAURA BONG</v>
      </c>
    </row>
    <row r="1904" spans="1:21" s="11" customFormat="1" x14ac:dyDescent="0.35">
      <c r="A1904" s="11" t="s">
        <v>94</v>
      </c>
      <c r="B1904" s="11">
        <v>2019</v>
      </c>
      <c r="C1904" s="11">
        <v>1</v>
      </c>
      <c r="D1904" s="11" t="s">
        <v>95</v>
      </c>
      <c r="E1904" s="11" t="s">
        <v>96</v>
      </c>
      <c r="F1904" s="11" t="s">
        <v>700</v>
      </c>
      <c r="G1904" s="11" t="s">
        <v>223</v>
      </c>
      <c r="H1904" s="11" t="s">
        <v>98</v>
      </c>
      <c r="I1904" s="11" t="s">
        <v>686</v>
      </c>
      <c r="J1904" s="11" t="s">
        <v>99</v>
      </c>
      <c r="K1904" s="11" t="s">
        <v>54</v>
      </c>
      <c r="L1904" s="11" t="s">
        <v>100</v>
      </c>
      <c r="M1904" s="11" t="s">
        <v>101</v>
      </c>
      <c r="N1904" s="11">
        <v>12</v>
      </c>
      <c r="O1904" s="11">
        <v>2018</v>
      </c>
      <c r="P1904" s="11" t="s">
        <v>102</v>
      </c>
      <c r="Q1904" s="11" t="s">
        <v>103</v>
      </c>
      <c r="R1904" s="11" t="s">
        <v>103</v>
      </c>
      <c r="S1904" s="11" t="s">
        <v>104</v>
      </c>
      <c r="T1904" s="11">
        <v>291.91999999999996</v>
      </c>
      <c r="U1904" s="11" t="str">
        <f>IF(ISERROR(VLOOKUP(I1904,'BACK INFO'!F:F,1,0)),IF(ISERROR(VLOOKUP(I1904,'BACK INFO'!H:H,1,0)),K1904,'BACK INFO'!$H$1),'BACK INFO'!$G$1)</f>
        <v>PAIGE ALYSE STRAUGHAN</v>
      </c>
    </row>
    <row r="1905" spans="1:21" s="11" customFormat="1" x14ac:dyDescent="0.35">
      <c r="A1905" s="11" t="s">
        <v>94</v>
      </c>
      <c r="B1905" s="11">
        <v>2019</v>
      </c>
      <c r="C1905" s="11">
        <v>1</v>
      </c>
      <c r="D1905" s="11" t="s">
        <v>95</v>
      </c>
      <c r="E1905" s="11" t="s">
        <v>96</v>
      </c>
      <c r="F1905" s="11" t="s">
        <v>700</v>
      </c>
      <c r="G1905" s="11" t="s">
        <v>240</v>
      </c>
      <c r="H1905" s="11" t="s">
        <v>110</v>
      </c>
      <c r="I1905" s="11" t="s">
        <v>686</v>
      </c>
      <c r="J1905" s="11" t="s">
        <v>99</v>
      </c>
      <c r="K1905" s="11" t="s">
        <v>54</v>
      </c>
      <c r="L1905" s="11" t="s">
        <v>100</v>
      </c>
      <c r="M1905" s="11" t="s">
        <v>101</v>
      </c>
      <c r="N1905" s="11">
        <v>4</v>
      </c>
      <c r="O1905" s="11">
        <v>2018</v>
      </c>
      <c r="P1905" s="11" t="s">
        <v>109</v>
      </c>
      <c r="Q1905" s="11" t="s">
        <v>103</v>
      </c>
      <c r="R1905" s="11" t="s">
        <v>103</v>
      </c>
      <c r="S1905" s="11" t="s">
        <v>104</v>
      </c>
      <c r="T1905" s="11">
        <v>123.71</v>
      </c>
      <c r="U1905" s="11" t="str">
        <f>IF(ISERROR(VLOOKUP(I1905,'BACK INFO'!F:F,1,0)),IF(ISERROR(VLOOKUP(I1905,'BACK INFO'!H:H,1,0)),K1905,'BACK INFO'!$H$1),'BACK INFO'!$G$1)</f>
        <v>PAIGE ALYSE STRAUGHAN</v>
      </c>
    </row>
    <row r="1906" spans="1:21" s="11" customFormat="1" x14ac:dyDescent="0.35">
      <c r="A1906" s="11" t="s">
        <v>94</v>
      </c>
      <c r="B1906" s="11">
        <v>2019</v>
      </c>
      <c r="C1906" s="11">
        <v>1</v>
      </c>
      <c r="D1906" s="11" t="s">
        <v>95</v>
      </c>
      <c r="E1906" s="11" t="s">
        <v>96</v>
      </c>
      <c r="F1906" s="11" t="s">
        <v>700</v>
      </c>
      <c r="G1906" s="11" t="s">
        <v>240</v>
      </c>
      <c r="H1906" s="11" t="s">
        <v>110</v>
      </c>
      <c r="I1906" s="11" t="s">
        <v>189</v>
      </c>
      <c r="J1906" s="11" t="s">
        <v>99</v>
      </c>
      <c r="K1906" s="11" t="s">
        <v>73</v>
      </c>
      <c r="L1906" s="11" t="s">
        <v>127</v>
      </c>
      <c r="M1906" s="11" t="s">
        <v>101</v>
      </c>
      <c r="N1906" s="11">
        <v>44</v>
      </c>
      <c r="O1906" s="11">
        <v>2018</v>
      </c>
      <c r="P1906" s="11" t="s">
        <v>109</v>
      </c>
      <c r="Q1906" s="11" t="s">
        <v>103</v>
      </c>
      <c r="R1906" s="11" t="s">
        <v>103</v>
      </c>
      <c r="S1906" s="11" t="s">
        <v>104</v>
      </c>
      <c r="T1906" s="11">
        <v>1307.6799999999998</v>
      </c>
      <c r="U1906" s="11" t="str">
        <f>IF(ISERROR(VLOOKUP(I1906,'BACK INFO'!F:F,1,0)),IF(ISERROR(VLOOKUP(I1906,'BACK INFO'!H:H,1,0)),K1906,'BACK INFO'!$H$1),'BACK INFO'!$G$1)</f>
        <v>PHYLLIS POSNER</v>
      </c>
    </row>
    <row r="1907" spans="1:21" s="11" customFormat="1" x14ac:dyDescent="0.35">
      <c r="A1907" s="11" t="s">
        <v>94</v>
      </c>
      <c r="B1907" s="11">
        <v>2019</v>
      </c>
      <c r="C1907" s="11">
        <v>1</v>
      </c>
      <c r="D1907" s="11" t="s">
        <v>95</v>
      </c>
      <c r="E1907" s="11" t="s">
        <v>96</v>
      </c>
      <c r="F1907" s="11" t="s">
        <v>700</v>
      </c>
      <c r="G1907" s="11" t="s">
        <v>240</v>
      </c>
      <c r="H1907" s="11" t="s">
        <v>110</v>
      </c>
      <c r="I1907" s="11" t="s">
        <v>128</v>
      </c>
      <c r="J1907" s="11" t="s">
        <v>120</v>
      </c>
      <c r="K1907" s="11" t="s">
        <v>68</v>
      </c>
      <c r="L1907" s="11" t="s">
        <v>129</v>
      </c>
      <c r="M1907" s="11" t="s">
        <v>122</v>
      </c>
      <c r="N1907" s="11">
        <v>13</v>
      </c>
      <c r="O1907" s="11">
        <v>2018</v>
      </c>
      <c r="P1907" s="11" t="s">
        <v>109</v>
      </c>
      <c r="Q1907" s="11" t="s">
        <v>103</v>
      </c>
      <c r="R1907" s="11" t="s">
        <v>103</v>
      </c>
      <c r="S1907" s="11" t="s">
        <v>104</v>
      </c>
      <c r="T1907" s="11">
        <v>423.73526055534421</v>
      </c>
      <c r="U1907" s="11" t="str">
        <f>IF(ISERROR(VLOOKUP(I1907,'BACK INFO'!F:F,1,0)),IF(ISERROR(VLOOKUP(I1907,'BACK INFO'!H:H,1,0)),K1907,'BACK INFO'!$H$1),'BACK INFO'!$G$1)</f>
        <v>STEPHANIE VITALI</v>
      </c>
    </row>
    <row r="1908" spans="1:21" s="11" customFormat="1" x14ac:dyDescent="0.35">
      <c r="A1908" s="11" t="s">
        <v>94</v>
      </c>
      <c r="B1908" s="11">
        <v>2019</v>
      </c>
      <c r="C1908" s="11">
        <v>1</v>
      </c>
      <c r="D1908" s="11" t="s">
        <v>95</v>
      </c>
      <c r="E1908" s="11" t="s">
        <v>96</v>
      </c>
      <c r="F1908" s="11" t="s">
        <v>700</v>
      </c>
      <c r="G1908" s="11" t="s">
        <v>240</v>
      </c>
      <c r="H1908" s="11" t="s">
        <v>110</v>
      </c>
      <c r="I1908" s="11" t="s">
        <v>205</v>
      </c>
      <c r="J1908" s="11" t="s">
        <v>99</v>
      </c>
      <c r="K1908" s="11" t="s">
        <v>67</v>
      </c>
      <c r="L1908" s="11" t="s">
        <v>133</v>
      </c>
      <c r="M1908" s="11" t="s">
        <v>101</v>
      </c>
      <c r="N1908" s="11">
        <v>5</v>
      </c>
      <c r="O1908" s="11">
        <v>2018</v>
      </c>
      <c r="P1908" s="11" t="s">
        <v>109</v>
      </c>
      <c r="Q1908" s="11" t="s">
        <v>103</v>
      </c>
      <c r="R1908" s="11" t="s">
        <v>103</v>
      </c>
      <c r="S1908" s="11" t="s">
        <v>104</v>
      </c>
      <c r="T1908" s="11">
        <v>195</v>
      </c>
      <c r="U1908" s="11" t="str">
        <f>IF(ISERROR(VLOOKUP(I1908,'BACK INFO'!F:F,1,0)),IF(ISERROR(VLOOKUP(I1908,'BACK INFO'!H:H,1,0)),K1908,'BACK INFO'!$H$1),'BACK INFO'!$G$1)</f>
        <v>ANITA M. HOPKINS</v>
      </c>
    </row>
    <row r="1909" spans="1:21" s="11" customFormat="1" x14ac:dyDescent="0.35">
      <c r="A1909" s="11" t="s">
        <v>94</v>
      </c>
      <c r="B1909" s="11">
        <v>2019</v>
      </c>
      <c r="C1909" s="11">
        <v>1</v>
      </c>
      <c r="D1909" s="11" t="s">
        <v>95</v>
      </c>
      <c r="E1909" s="11" t="s">
        <v>96</v>
      </c>
      <c r="F1909" s="11" t="s">
        <v>700</v>
      </c>
      <c r="G1909" s="11" t="s">
        <v>240</v>
      </c>
      <c r="H1909" s="11" t="s">
        <v>110</v>
      </c>
      <c r="I1909" s="11" t="s">
        <v>182</v>
      </c>
      <c r="J1909" s="11" t="s">
        <v>99</v>
      </c>
      <c r="K1909" s="11" t="s">
        <v>71</v>
      </c>
      <c r="L1909" s="11" t="s">
        <v>169</v>
      </c>
      <c r="M1909" s="11" t="s">
        <v>101</v>
      </c>
      <c r="N1909" s="11">
        <v>44</v>
      </c>
      <c r="O1909" s="11">
        <v>2018</v>
      </c>
      <c r="P1909" s="11" t="s">
        <v>109</v>
      </c>
      <c r="Q1909" s="11" t="s">
        <v>103</v>
      </c>
      <c r="R1909" s="11" t="s">
        <v>103</v>
      </c>
      <c r="S1909" s="11" t="s">
        <v>104</v>
      </c>
      <c r="T1909" s="11">
        <v>1590</v>
      </c>
      <c r="U1909" s="11" t="str">
        <f>IF(ISERROR(VLOOKUP(I1909,'BACK INFO'!F:F,1,0)),IF(ISERROR(VLOOKUP(I1909,'BACK INFO'!H:H,1,0)),K1909,'BACK INFO'!$H$1),'BACK INFO'!$G$1)</f>
        <v>HOLLY SALES INC.</v>
      </c>
    </row>
    <row r="1910" spans="1:21" s="11" customFormat="1" x14ac:dyDescent="0.35">
      <c r="A1910" s="11" t="s">
        <v>94</v>
      </c>
      <c r="B1910" s="11">
        <v>2019</v>
      </c>
      <c r="C1910" s="11">
        <v>1</v>
      </c>
      <c r="D1910" s="11" t="s">
        <v>95</v>
      </c>
      <c r="E1910" s="11" t="s">
        <v>96</v>
      </c>
      <c r="F1910" s="11" t="s">
        <v>700</v>
      </c>
      <c r="G1910" s="11" t="s">
        <v>241</v>
      </c>
      <c r="H1910" s="11" t="s">
        <v>98</v>
      </c>
      <c r="I1910" s="11" t="s">
        <v>353</v>
      </c>
      <c r="J1910" s="11" t="s">
        <v>99</v>
      </c>
      <c r="K1910" s="11" t="s">
        <v>72</v>
      </c>
      <c r="L1910" s="11" t="s">
        <v>114</v>
      </c>
      <c r="M1910" s="11" t="s">
        <v>101</v>
      </c>
      <c r="N1910" s="11">
        <v>35</v>
      </c>
      <c r="O1910" s="11">
        <v>2019</v>
      </c>
      <c r="P1910" s="11" t="s">
        <v>112</v>
      </c>
      <c r="Q1910" s="11" t="s">
        <v>112</v>
      </c>
      <c r="R1910" s="11" t="s">
        <v>241</v>
      </c>
      <c r="S1910" s="11" t="s">
        <v>104</v>
      </c>
      <c r="T1910" s="11">
        <v>1019</v>
      </c>
      <c r="U1910" s="11" t="str">
        <f>IF(ISERROR(VLOOKUP(I1910,'BACK INFO'!F:F,1,0)),IF(ISERROR(VLOOKUP(I1910,'BACK INFO'!H:H,1,0)),K1910,'BACK INFO'!$H$1),'BACK INFO'!$G$1)</f>
        <v>BILL MILLER AND COMPANY</v>
      </c>
    </row>
    <row r="1911" spans="1:21" s="11" customFormat="1" x14ac:dyDescent="0.35">
      <c r="A1911" s="11" t="s">
        <v>94</v>
      </c>
      <c r="B1911" s="11">
        <v>2019</v>
      </c>
      <c r="C1911" s="11">
        <v>1</v>
      </c>
      <c r="D1911" s="11" t="s">
        <v>95</v>
      </c>
      <c r="E1911" s="11" t="s">
        <v>96</v>
      </c>
      <c r="F1911" s="11" t="s">
        <v>700</v>
      </c>
      <c r="G1911" s="11" t="s">
        <v>241</v>
      </c>
      <c r="H1911" s="11" t="s">
        <v>98</v>
      </c>
      <c r="I1911" s="11" t="s">
        <v>442</v>
      </c>
      <c r="J1911" s="11" t="s">
        <v>99</v>
      </c>
      <c r="K1911" s="11" t="s">
        <v>75</v>
      </c>
      <c r="L1911" s="11" t="s">
        <v>131</v>
      </c>
      <c r="M1911" s="11" t="s">
        <v>101</v>
      </c>
      <c r="N1911" s="11">
        <v>74</v>
      </c>
      <c r="O1911" s="11">
        <v>2019</v>
      </c>
      <c r="P1911" s="11" t="s">
        <v>112</v>
      </c>
      <c r="Q1911" s="11" t="s">
        <v>112</v>
      </c>
      <c r="R1911" s="11" t="s">
        <v>241</v>
      </c>
      <c r="S1911" s="11" t="s">
        <v>104</v>
      </c>
      <c r="T1911" s="11">
        <v>2286</v>
      </c>
      <c r="U1911" s="11" t="str">
        <f>IF(ISERROR(VLOOKUP(I1911,'BACK INFO'!F:F,1,0)),IF(ISERROR(VLOOKUP(I1911,'BACK INFO'!H:H,1,0)),K1911,'BACK INFO'!$H$1),'BACK INFO'!$G$1)</f>
        <v>LAURA BONG</v>
      </c>
    </row>
    <row r="1912" spans="1:21" s="11" customFormat="1" x14ac:dyDescent="0.35">
      <c r="A1912" s="11" t="s">
        <v>94</v>
      </c>
      <c r="B1912" s="11">
        <v>2019</v>
      </c>
      <c r="C1912" s="11">
        <v>1</v>
      </c>
      <c r="D1912" s="11" t="s">
        <v>95</v>
      </c>
      <c r="E1912" s="11" t="s">
        <v>96</v>
      </c>
      <c r="F1912" s="11" t="s">
        <v>700</v>
      </c>
      <c r="G1912" s="11" t="s">
        <v>241</v>
      </c>
      <c r="H1912" s="11" t="s">
        <v>98</v>
      </c>
      <c r="I1912" s="11" t="s">
        <v>443</v>
      </c>
      <c r="J1912" s="11" t="s">
        <v>99</v>
      </c>
      <c r="K1912" s="11" t="s">
        <v>72</v>
      </c>
      <c r="L1912" s="11" t="s">
        <v>364</v>
      </c>
      <c r="M1912" s="11" t="s">
        <v>101</v>
      </c>
      <c r="N1912" s="11">
        <v>24</v>
      </c>
      <c r="O1912" s="11">
        <v>2019</v>
      </c>
      <c r="P1912" s="11" t="s">
        <v>112</v>
      </c>
      <c r="Q1912" s="11" t="s">
        <v>112</v>
      </c>
      <c r="R1912" s="11" t="s">
        <v>241</v>
      </c>
      <c r="S1912" s="11" t="s">
        <v>104</v>
      </c>
      <c r="T1912" s="11">
        <v>732</v>
      </c>
      <c r="U1912" s="11" t="str">
        <f>IF(ISERROR(VLOOKUP(I1912,'BACK INFO'!F:F,1,0)),IF(ISERROR(VLOOKUP(I1912,'BACK INFO'!H:H,1,0)),K1912,'BACK INFO'!$H$1),'BACK INFO'!$G$1)</f>
        <v>BILL MILLER AND COMPANY</v>
      </c>
    </row>
    <row r="1913" spans="1:21" s="11" customFormat="1" x14ac:dyDescent="0.35">
      <c r="A1913" s="11" t="s">
        <v>94</v>
      </c>
      <c r="B1913" s="11">
        <v>2019</v>
      </c>
      <c r="C1913" s="11">
        <v>1</v>
      </c>
      <c r="D1913" s="11" t="s">
        <v>95</v>
      </c>
      <c r="E1913" s="11" t="s">
        <v>96</v>
      </c>
      <c r="F1913" s="11" t="s">
        <v>700</v>
      </c>
      <c r="G1913" s="11" t="s">
        <v>241</v>
      </c>
      <c r="H1913" s="11" t="s">
        <v>98</v>
      </c>
      <c r="I1913" s="11" t="s">
        <v>686</v>
      </c>
      <c r="J1913" s="11" t="s">
        <v>99</v>
      </c>
      <c r="K1913" s="11" t="s">
        <v>54</v>
      </c>
      <c r="L1913" s="11" t="s">
        <v>100</v>
      </c>
      <c r="M1913" s="11" t="s">
        <v>101</v>
      </c>
      <c r="N1913" s="11">
        <v>988</v>
      </c>
      <c r="O1913" s="11">
        <v>2019</v>
      </c>
      <c r="P1913" s="11" t="s">
        <v>112</v>
      </c>
      <c r="Q1913" s="11" t="s">
        <v>112</v>
      </c>
      <c r="R1913" s="11" t="s">
        <v>241</v>
      </c>
      <c r="S1913" s="11" t="s">
        <v>104</v>
      </c>
      <c r="T1913" s="11">
        <v>27600.510000000078</v>
      </c>
      <c r="U1913" s="11" t="str">
        <f>IF(ISERROR(VLOOKUP(I1913,'BACK INFO'!F:F,1,0)),IF(ISERROR(VLOOKUP(I1913,'BACK INFO'!H:H,1,0)),K1913,'BACK INFO'!$H$1),'BACK INFO'!$G$1)</f>
        <v>PAIGE ALYSE STRAUGHAN</v>
      </c>
    </row>
    <row r="1914" spans="1:21" s="11" customFormat="1" x14ac:dyDescent="0.35">
      <c r="A1914" s="11" t="s">
        <v>94</v>
      </c>
      <c r="B1914" s="11">
        <v>2019</v>
      </c>
      <c r="C1914" s="11">
        <v>1</v>
      </c>
      <c r="D1914" s="11" t="s">
        <v>95</v>
      </c>
      <c r="E1914" s="11" t="s">
        <v>96</v>
      </c>
      <c r="F1914" s="11" t="s">
        <v>700</v>
      </c>
      <c r="G1914" s="11" t="s">
        <v>241</v>
      </c>
      <c r="H1914" s="11" t="s">
        <v>98</v>
      </c>
      <c r="I1914" s="11" t="s">
        <v>242</v>
      </c>
      <c r="J1914" s="11" t="s">
        <v>99</v>
      </c>
      <c r="K1914" s="11" t="s">
        <v>72</v>
      </c>
      <c r="L1914" s="11" t="s">
        <v>114</v>
      </c>
      <c r="M1914" s="11" t="s">
        <v>101</v>
      </c>
      <c r="N1914" s="11">
        <v>89</v>
      </c>
      <c r="O1914" s="11">
        <v>2019</v>
      </c>
      <c r="P1914" s="11" t="s">
        <v>112</v>
      </c>
      <c r="Q1914" s="11" t="s">
        <v>112</v>
      </c>
      <c r="R1914" s="11" t="s">
        <v>241</v>
      </c>
      <c r="S1914" s="11" t="s">
        <v>104</v>
      </c>
      <c r="T1914" s="11">
        <v>2678</v>
      </c>
      <c r="U1914" s="11" t="str">
        <f>IF(ISERROR(VLOOKUP(I1914,'BACK INFO'!F:F,1,0)),IF(ISERROR(VLOOKUP(I1914,'BACK INFO'!H:H,1,0)),K1914,'BACK INFO'!$H$1),'BACK INFO'!$G$1)</f>
        <v>BILL MILLER AND COMPANY</v>
      </c>
    </row>
    <row r="1915" spans="1:21" s="11" customFormat="1" x14ac:dyDescent="0.35">
      <c r="A1915" s="11" t="s">
        <v>94</v>
      </c>
      <c r="B1915" s="11">
        <v>2019</v>
      </c>
      <c r="C1915" s="11">
        <v>1</v>
      </c>
      <c r="D1915" s="11" t="s">
        <v>95</v>
      </c>
      <c r="E1915" s="11" t="s">
        <v>96</v>
      </c>
      <c r="F1915" s="11" t="s">
        <v>700</v>
      </c>
      <c r="G1915" s="11" t="s">
        <v>241</v>
      </c>
      <c r="H1915" s="11" t="s">
        <v>98</v>
      </c>
      <c r="I1915" s="11" t="s">
        <v>261</v>
      </c>
      <c r="J1915" s="11" t="s">
        <v>99</v>
      </c>
      <c r="K1915" s="11" t="s">
        <v>74</v>
      </c>
      <c r="L1915" s="11" t="s">
        <v>262</v>
      </c>
      <c r="M1915" s="11" t="s">
        <v>101</v>
      </c>
      <c r="N1915" s="11">
        <v>579</v>
      </c>
      <c r="O1915" s="11">
        <v>2019</v>
      </c>
      <c r="P1915" s="11" t="s">
        <v>112</v>
      </c>
      <c r="Q1915" s="11" t="s">
        <v>112</v>
      </c>
      <c r="R1915" s="11" t="s">
        <v>241</v>
      </c>
      <c r="S1915" s="11" t="s">
        <v>104</v>
      </c>
      <c r="T1915" s="11">
        <v>18354.950000000019</v>
      </c>
      <c r="U1915" s="11" t="str">
        <f>IF(ISERROR(VLOOKUP(I1915,'BACK INFO'!F:F,1,0)),IF(ISERROR(VLOOKUP(I1915,'BACK INFO'!H:H,1,0)),K1915,'BACK INFO'!$H$1),'BACK INFO'!$G$1)</f>
        <v>DENISE ARNETT</v>
      </c>
    </row>
    <row r="1916" spans="1:21" s="11" customFormat="1" x14ac:dyDescent="0.35">
      <c r="A1916" s="11" t="s">
        <v>94</v>
      </c>
      <c r="B1916" s="11">
        <v>2019</v>
      </c>
      <c r="C1916" s="11">
        <v>1</v>
      </c>
      <c r="D1916" s="11" t="s">
        <v>95</v>
      </c>
      <c r="E1916" s="11" t="s">
        <v>96</v>
      </c>
      <c r="F1916" s="11" t="s">
        <v>700</v>
      </c>
      <c r="G1916" s="11" t="s">
        <v>241</v>
      </c>
      <c r="H1916" s="11" t="s">
        <v>98</v>
      </c>
      <c r="I1916" s="11" t="s">
        <v>243</v>
      </c>
      <c r="J1916" s="11" t="s">
        <v>99</v>
      </c>
      <c r="K1916" s="11" t="s">
        <v>70</v>
      </c>
      <c r="L1916" s="11" t="s">
        <v>157</v>
      </c>
      <c r="M1916" s="11" t="s">
        <v>101</v>
      </c>
      <c r="N1916" s="11">
        <v>26</v>
      </c>
      <c r="O1916" s="11">
        <v>2019</v>
      </c>
      <c r="P1916" s="11" t="s">
        <v>112</v>
      </c>
      <c r="Q1916" s="11" t="s">
        <v>112</v>
      </c>
      <c r="R1916" s="11" t="s">
        <v>241</v>
      </c>
      <c r="S1916" s="11" t="s">
        <v>104</v>
      </c>
      <c r="T1916" s="11">
        <v>764</v>
      </c>
      <c r="U1916" s="11" t="str">
        <f>IF(ISERROR(VLOOKUP(I1916,'BACK INFO'!F:F,1,0)),IF(ISERROR(VLOOKUP(I1916,'BACK INFO'!H:H,1,0)),K1916,'BACK INFO'!$H$1),'BACK INFO'!$G$1)</f>
        <v>JUDITH ANN DEAL</v>
      </c>
    </row>
    <row r="1917" spans="1:21" s="11" customFormat="1" x14ac:dyDescent="0.35">
      <c r="A1917" s="11" t="s">
        <v>94</v>
      </c>
      <c r="B1917" s="11">
        <v>2019</v>
      </c>
      <c r="C1917" s="11">
        <v>1</v>
      </c>
      <c r="D1917" s="11" t="s">
        <v>95</v>
      </c>
      <c r="E1917" s="11" t="s">
        <v>96</v>
      </c>
      <c r="F1917" s="11" t="s">
        <v>700</v>
      </c>
      <c r="G1917" s="11" t="s">
        <v>241</v>
      </c>
      <c r="H1917" s="11" t="s">
        <v>98</v>
      </c>
      <c r="I1917" s="11" t="s">
        <v>354</v>
      </c>
      <c r="J1917" s="11" t="s">
        <v>99</v>
      </c>
      <c r="K1917" s="11" t="s">
        <v>72</v>
      </c>
      <c r="L1917" s="11" t="s">
        <v>114</v>
      </c>
      <c r="M1917" s="11" t="s">
        <v>101</v>
      </c>
      <c r="N1917" s="11">
        <v>8</v>
      </c>
      <c r="O1917" s="11">
        <v>2019</v>
      </c>
      <c r="P1917" s="11" t="s">
        <v>112</v>
      </c>
      <c r="Q1917" s="11" t="s">
        <v>112</v>
      </c>
      <c r="R1917" s="11" t="s">
        <v>241</v>
      </c>
      <c r="S1917" s="11" t="s">
        <v>104</v>
      </c>
      <c r="T1917" s="11">
        <v>224</v>
      </c>
      <c r="U1917" s="11" t="str">
        <f>IF(ISERROR(VLOOKUP(I1917,'BACK INFO'!F:F,1,0)),IF(ISERROR(VLOOKUP(I1917,'BACK INFO'!H:H,1,0)),K1917,'BACK INFO'!$H$1),'BACK INFO'!$G$1)</f>
        <v>BILL MILLER AND COMPANY</v>
      </c>
    </row>
    <row r="1918" spans="1:21" s="11" customFormat="1" x14ac:dyDescent="0.35">
      <c r="A1918" s="11" t="s">
        <v>94</v>
      </c>
      <c r="B1918" s="11">
        <v>2019</v>
      </c>
      <c r="C1918" s="11">
        <v>1</v>
      </c>
      <c r="D1918" s="11" t="s">
        <v>95</v>
      </c>
      <c r="E1918" s="11" t="s">
        <v>96</v>
      </c>
      <c r="F1918" s="11" t="s">
        <v>700</v>
      </c>
      <c r="G1918" s="11" t="s">
        <v>241</v>
      </c>
      <c r="H1918" s="11" t="s">
        <v>98</v>
      </c>
      <c r="I1918" s="11" t="s">
        <v>224</v>
      </c>
      <c r="J1918" s="11" t="s">
        <v>99</v>
      </c>
      <c r="K1918" s="11" t="s">
        <v>72</v>
      </c>
      <c r="L1918" s="11" t="s">
        <v>114</v>
      </c>
      <c r="M1918" s="11" t="s">
        <v>101</v>
      </c>
      <c r="N1918" s="11">
        <v>152</v>
      </c>
      <c r="O1918" s="11">
        <v>2019</v>
      </c>
      <c r="P1918" s="11" t="s">
        <v>112</v>
      </c>
      <c r="Q1918" s="11" t="s">
        <v>112</v>
      </c>
      <c r="R1918" s="11" t="s">
        <v>241</v>
      </c>
      <c r="S1918" s="11" t="s">
        <v>104</v>
      </c>
      <c r="T1918" s="11">
        <v>4521</v>
      </c>
      <c r="U1918" s="11" t="str">
        <f>IF(ISERROR(VLOOKUP(I1918,'BACK INFO'!F:F,1,0)),IF(ISERROR(VLOOKUP(I1918,'BACK INFO'!H:H,1,0)),K1918,'BACK INFO'!$H$1),'BACK INFO'!$G$1)</f>
        <v>BILL MILLER AND COMPANY</v>
      </c>
    </row>
    <row r="1919" spans="1:21" s="11" customFormat="1" x14ac:dyDescent="0.35">
      <c r="A1919" s="11" t="s">
        <v>94</v>
      </c>
      <c r="B1919" s="11">
        <v>2019</v>
      </c>
      <c r="C1919" s="11">
        <v>1</v>
      </c>
      <c r="D1919" s="11" t="s">
        <v>95</v>
      </c>
      <c r="E1919" s="11" t="s">
        <v>96</v>
      </c>
      <c r="F1919" s="11" t="s">
        <v>700</v>
      </c>
      <c r="G1919" s="11" t="s">
        <v>241</v>
      </c>
      <c r="H1919" s="11" t="s">
        <v>98</v>
      </c>
      <c r="I1919" s="11" t="s">
        <v>355</v>
      </c>
      <c r="J1919" s="11" t="s">
        <v>120</v>
      </c>
      <c r="K1919" s="11" t="s">
        <v>66</v>
      </c>
      <c r="L1919" s="11" t="s">
        <v>121</v>
      </c>
      <c r="M1919" s="11" t="s">
        <v>122</v>
      </c>
      <c r="N1919" s="11">
        <v>12</v>
      </c>
      <c r="O1919" s="11">
        <v>2019</v>
      </c>
      <c r="P1919" s="11" t="s">
        <v>112</v>
      </c>
      <c r="Q1919" s="11" t="s">
        <v>112</v>
      </c>
      <c r="R1919" s="11" t="s">
        <v>241</v>
      </c>
      <c r="S1919" s="11" t="s">
        <v>104</v>
      </c>
      <c r="T1919" s="11">
        <v>343.09623430962347</v>
      </c>
      <c r="U1919" s="11" t="str">
        <f>IF(ISERROR(VLOOKUP(I1919,'BACK INFO'!F:F,1,0)),IF(ISERROR(VLOOKUP(I1919,'BACK INFO'!H:H,1,0)),K1919,'BACK INFO'!$H$1),'BACK INFO'!$G$1)</f>
        <v>SHOUTOUTAGENCY</v>
      </c>
    </row>
    <row r="1920" spans="1:21" s="11" customFormat="1" x14ac:dyDescent="0.35">
      <c r="A1920" s="11" t="s">
        <v>94</v>
      </c>
      <c r="B1920" s="11">
        <v>2019</v>
      </c>
      <c r="C1920" s="11">
        <v>1</v>
      </c>
      <c r="D1920" s="11" t="s">
        <v>95</v>
      </c>
      <c r="E1920" s="11" t="s">
        <v>96</v>
      </c>
      <c r="F1920" s="11" t="s">
        <v>700</v>
      </c>
      <c r="G1920" s="11" t="s">
        <v>241</v>
      </c>
      <c r="H1920" s="11" t="s">
        <v>98</v>
      </c>
      <c r="I1920" s="11" t="s">
        <v>158</v>
      </c>
      <c r="J1920" s="11" t="s">
        <v>99</v>
      </c>
      <c r="K1920" s="11" t="s">
        <v>67</v>
      </c>
      <c r="L1920" s="11" t="s">
        <v>159</v>
      </c>
      <c r="M1920" s="11" t="s">
        <v>101</v>
      </c>
      <c r="N1920" s="11">
        <v>57</v>
      </c>
      <c r="O1920" s="11">
        <v>2019</v>
      </c>
      <c r="P1920" s="11" t="s">
        <v>112</v>
      </c>
      <c r="Q1920" s="11" t="s">
        <v>112</v>
      </c>
      <c r="R1920" s="11" t="s">
        <v>241</v>
      </c>
      <c r="S1920" s="11" t="s">
        <v>104</v>
      </c>
      <c r="T1920" s="11">
        <v>1515.2399999999998</v>
      </c>
      <c r="U1920" s="11" t="str">
        <f>IF(ISERROR(VLOOKUP(I1920,'BACK INFO'!F:F,1,0)),IF(ISERROR(VLOOKUP(I1920,'BACK INFO'!H:H,1,0)),K1920,'BACK INFO'!$H$1),'BACK INFO'!$G$1)</f>
        <v>ANITA M. HOPKINS</v>
      </c>
    </row>
    <row r="1921" spans="1:21" s="11" customFormat="1" x14ac:dyDescent="0.35">
      <c r="A1921" s="11" t="s">
        <v>94</v>
      </c>
      <c r="B1921" s="11">
        <v>2019</v>
      </c>
      <c r="C1921" s="11">
        <v>1</v>
      </c>
      <c r="D1921" s="11" t="s">
        <v>95</v>
      </c>
      <c r="E1921" s="11" t="s">
        <v>96</v>
      </c>
      <c r="F1921" s="11" t="s">
        <v>700</v>
      </c>
      <c r="G1921" s="11" t="s">
        <v>241</v>
      </c>
      <c r="H1921" s="11" t="s">
        <v>98</v>
      </c>
      <c r="I1921" s="11" t="s">
        <v>356</v>
      </c>
      <c r="J1921" s="11" t="s">
        <v>99</v>
      </c>
      <c r="K1921" s="11" t="s">
        <v>75</v>
      </c>
      <c r="L1921" s="11" t="s">
        <v>273</v>
      </c>
      <c r="M1921" s="11" t="s">
        <v>101</v>
      </c>
      <c r="N1921" s="11">
        <v>79</v>
      </c>
      <c r="O1921" s="11">
        <v>2019</v>
      </c>
      <c r="P1921" s="11" t="s">
        <v>112</v>
      </c>
      <c r="Q1921" s="11" t="s">
        <v>112</v>
      </c>
      <c r="R1921" s="11" t="s">
        <v>241</v>
      </c>
      <c r="S1921" s="11" t="s">
        <v>104</v>
      </c>
      <c r="T1921" s="11">
        <v>2470</v>
      </c>
      <c r="U1921" s="11" t="str">
        <f>IF(ISERROR(VLOOKUP(I1921,'BACK INFO'!F:F,1,0)),IF(ISERROR(VLOOKUP(I1921,'BACK INFO'!H:H,1,0)),K1921,'BACK INFO'!$H$1),'BACK INFO'!$G$1)</f>
        <v>LAURA BONG</v>
      </c>
    </row>
    <row r="1922" spans="1:21" s="11" customFormat="1" x14ac:dyDescent="0.35">
      <c r="A1922" s="11" t="s">
        <v>94</v>
      </c>
      <c r="B1922" s="11">
        <v>2019</v>
      </c>
      <c r="C1922" s="11">
        <v>1</v>
      </c>
      <c r="D1922" s="11" t="s">
        <v>95</v>
      </c>
      <c r="E1922" s="11" t="s">
        <v>96</v>
      </c>
      <c r="F1922" s="11" t="s">
        <v>700</v>
      </c>
      <c r="G1922" s="11" t="s">
        <v>241</v>
      </c>
      <c r="H1922" s="11" t="s">
        <v>98</v>
      </c>
      <c r="I1922" s="11" t="s">
        <v>444</v>
      </c>
      <c r="J1922" s="11" t="s">
        <v>99</v>
      </c>
      <c r="K1922" s="11" t="s">
        <v>71</v>
      </c>
      <c r="L1922" s="11" t="s">
        <v>169</v>
      </c>
      <c r="M1922" s="11" t="s">
        <v>101</v>
      </c>
      <c r="N1922" s="11">
        <v>3</v>
      </c>
      <c r="O1922" s="11">
        <v>2019</v>
      </c>
      <c r="P1922" s="11" t="s">
        <v>112</v>
      </c>
      <c r="Q1922" s="11" t="s">
        <v>112</v>
      </c>
      <c r="R1922" s="11" t="s">
        <v>241</v>
      </c>
      <c r="S1922" s="11" t="s">
        <v>104</v>
      </c>
      <c r="T1922" s="11">
        <v>204</v>
      </c>
      <c r="U1922" s="11" t="str">
        <f>IF(ISERROR(VLOOKUP(I1922,'BACK INFO'!F:F,1,0)),IF(ISERROR(VLOOKUP(I1922,'BACK INFO'!H:H,1,0)),K1922,'BACK INFO'!$H$1),'BACK INFO'!$G$1)</f>
        <v>HOLLY SALES INC.</v>
      </c>
    </row>
    <row r="1923" spans="1:21" s="11" customFormat="1" x14ac:dyDescent="0.35">
      <c r="A1923" s="11" t="s">
        <v>94</v>
      </c>
      <c r="B1923" s="11">
        <v>2019</v>
      </c>
      <c r="C1923" s="11">
        <v>1</v>
      </c>
      <c r="D1923" s="11" t="s">
        <v>95</v>
      </c>
      <c r="E1923" s="11" t="s">
        <v>96</v>
      </c>
      <c r="F1923" s="11" t="s">
        <v>700</v>
      </c>
      <c r="G1923" s="11" t="s">
        <v>241</v>
      </c>
      <c r="H1923" s="11" t="s">
        <v>98</v>
      </c>
      <c r="I1923" s="11" t="s">
        <v>277</v>
      </c>
      <c r="J1923" s="11" t="s">
        <v>99</v>
      </c>
      <c r="K1923" s="11" t="s">
        <v>67</v>
      </c>
      <c r="L1923" s="11" t="s">
        <v>133</v>
      </c>
      <c r="M1923" s="11" t="s">
        <v>101</v>
      </c>
      <c r="N1923" s="11">
        <v>157</v>
      </c>
      <c r="O1923" s="11">
        <v>2019</v>
      </c>
      <c r="P1923" s="11" t="s">
        <v>112</v>
      </c>
      <c r="Q1923" s="11" t="s">
        <v>112</v>
      </c>
      <c r="R1923" s="11" t="s">
        <v>241</v>
      </c>
      <c r="S1923" s="11" t="s">
        <v>104</v>
      </c>
      <c r="T1923" s="11">
        <v>4822</v>
      </c>
      <c r="U1923" s="11" t="str">
        <f>IF(ISERROR(VLOOKUP(I1923,'BACK INFO'!F:F,1,0)),IF(ISERROR(VLOOKUP(I1923,'BACK INFO'!H:H,1,0)),K1923,'BACK INFO'!$H$1),'BACK INFO'!$G$1)</f>
        <v>ANITA M. HOPKINS</v>
      </c>
    </row>
    <row r="1924" spans="1:21" s="11" customFormat="1" x14ac:dyDescent="0.35">
      <c r="A1924" s="11" t="s">
        <v>94</v>
      </c>
      <c r="B1924" s="11">
        <v>2019</v>
      </c>
      <c r="C1924" s="11">
        <v>1</v>
      </c>
      <c r="D1924" s="11" t="s">
        <v>95</v>
      </c>
      <c r="E1924" s="11" t="s">
        <v>96</v>
      </c>
      <c r="F1924" s="11" t="s">
        <v>700</v>
      </c>
      <c r="G1924" s="11" t="s">
        <v>241</v>
      </c>
      <c r="H1924" s="11" t="s">
        <v>98</v>
      </c>
      <c r="I1924" s="11" t="s">
        <v>445</v>
      </c>
      <c r="J1924" s="11" t="s">
        <v>99</v>
      </c>
      <c r="K1924" s="11" t="s">
        <v>71</v>
      </c>
      <c r="L1924" s="11" t="s">
        <v>164</v>
      </c>
      <c r="M1924" s="11" t="s">
        <v>101</v>
      </c>
      <c r="N1924" s="11">
        <v>2</v>
      </c>
      <c r="O1924" s="11">
        <v>2019</v>
      </c>
      <c r="P1924" s="11" t="s">
        <v>112</v>
      </c>
      <c r="Q1924" s="11" t="s">
        <v>112</v>
      </c>
      <c r="R1924" s="11" t="s">
        <v>241</v>
      </c>
      <c r="S1924" s="11" t="s">
        <v>104</v>
      </c>
      <c r="T1924" s="11">
        <v>64</v>
      </c>
      <c r="U1924" s="11" t="str">
        <f>IF(ISERROR(VLOOKUP(I1924,'BACK INFO'!F:F,1,0)),IF(ISERROR(VLOOKUP(I1924,'BACK INFO'!H:H,1,0)),K1924,'BACK INFO'!$H$1),'BACK INFO'!$G$1)</f>
        <v>HOLLY SALES INC.</v>
      </c>
    </row>
    <row r="1925" spans="1:21" s="11" customFormat="1" x14ac:dyDescent="0.35">
      <c r="A1925" s="11" t="s">
        <v>94</v>
      </c>
      <c r="B1925" s="11">
        <v>2019</v>
      </c>
      <c r="C1925" s="11">
        <v>1</v>
      </c>
      <c r="D1925" s="11" t="s">
        <v>95</v>
      </c>
      <c r="E1925" s="11" t="s">
        <v>96</v>
      </c>
      <c r="F1925" s="11" t="s">
        <v>700</v>
      </c>
      <c r="G1925" s="11" t="s">
        <v>241</v>
      </c>
      <c r="H1925" s="11" t="s">
        <v>98</v>
      </c>
      <c r="I1925" s="11" t="s">
        <v>404</v>
      </c>
      <c r="J1925" s="11" t="s">
        <v>120</v>
      </c>
      <c r="K1925" s="11" t="s">
        <v>68</v>
      </c>
      <c r="L1925" s="11" t="s">
        <v>129</v>
      </c>
      <c r="M1925" s="11" t="s">
        <v>122</v>
      </c>
      <c r="N1925" s="11">
        <v>23</v>
      </c>
      <c r="O1925" s="11">
        <v>2019</v>
      </c>
      <c r="P1925" s="11" t="s">
        <v>112</v>
      </c>
      <c r="Q1925" s="11" t="s">
        <v>112</v>
      </c>
      <c r="R1925" s="11" t="s">
        <v>241</v>
      </c>
      <c r="S1925" s="11" t="s">
        <v>104</v>
      </c>
      <c r="T1925" s="11">
        <v>803.347280334728</v>
      </c>
      <c r="U1925" s="11" t="str">
        <f>IF(ISERROR(VLOOKUP(I1925,'BACK INFO'!F:F,1,0)),IF(ISERROR(VLOOKUP(I1925,'BACK INFO'!H:H,1,0)),K1925,'BACK INFO'!$H$1),'BACK INFO'!$G$1)</f>
        <v>STEPHANIE VITALI</v>
      </c>
    </row>
    <row r="1926" spans="1:21" s="11" customFormat="1" x14ac:dyDescent="0.35">
      <c r="A1926" s="11" t="s">
        <v>94</v>
      </c>
      <c r="B1926" s="11">
        <v>2019</v>
      </c>
      <c r="C1926" s="11">
        <v>1</v>
      </c>
      <c r="D1926" s="11" t="s">
        <v>95</v>
      </c>
      <c r="E1926" s="11" t="s">
        <v>96</v>
      </c>
      <c r="F1926" s="11" t="s">
        <v>700</v>
      </c>
      <c r="G1926" s="11" t="s">
        <v>241</v>
      </c>
      <c r="H1926" s="11" t="s">
        <v>98</v>
      </c>
      <c r="I1926" s="11" t="s">
        <v>360</v>
      </c>
      <c r="J1926" s="11" t="s">
        <v>99</v>
      </c>
      <c r="K1926" s="11" t="s">
        <v>72</v>
      </c>
      <c r="L1926" s="11" t="s">
        <v>359</v>
      </c>
      <c r="M1926" s="11" t="s">
        <v>101</v>
      </c>
      <c r="N1926" s="11">
        <v>12</v>
      </c>
      <c r="O1926" s="11">
        <v>2019</v>
      </c>
      <c r="P1926" s="11" t="s">
        <v>112</v>
      </c>
      <c r="Q1926" s="11" t="s">
        <v>112</v>
      </c>
      <c r="R1926" s="11" t="s">
        <v>241</v>
      </c>
      <c r="S1926" s="11" t="s">
        <v>104</v>
      </c>
      <c r="T1926" s="11">
        <v>396</v>
      </c>
      <c r="U1926" s="11" t="str">
        <f>IF(ISERROR(VLOOKUP(I1926,'BACK INFO'!F:F,1,0)),IF(ISERROR(VLOOKUP(I1926,'BACK INFO'!H:H,1,0)),K1926,'BACK INFO'!$H$1),'BACK INFO'!$G$1)</f>
        <v>BILL MILLER AND COMPANY</v>
      </c>
    </row>
    <row r="1927" spans="1:21" s="11" customFormat="1" x14ac:dyDescent="0.35">
      <c r="A1927" s="11" t="s">
        <v>94</v>
      </c>
      <c r="B1927" s="11">
        <v>2019</v>
      </c>
      <c r="C1927" s="11">
        <v>1</v>
      </c>
      <c r="D1927" s="11" t="s">
        <v>95</v>
      </c>
      <c r="E1927" s="11" t="s">
        <v>96</v>
      </c>
      <c r="F1927" s="11" t="s">
        <v>700</v>
      </c>
      <c r="G1927" s="11" t="s">
        <v>241</v>
      </c>
      <c r="H1927" s="11" t="s">
        <v>98</v>
      </c>
      <c r="I1927" s="11" t="s">
        <v>483</v>
      </c>
      <c r="J1927" s="11" t="s">
        <v>99</v>
      </c>
      <c r="K1927" s="11" t="s">
        <v>75</v>
      </c>
      <c r="L1927" s="11" t="s">
        <v>131</v>
      </c>
      <c r="M1927" s="11" t="s">
        <v>101</v>
      </c>
      <c r="N1927" s="11">
        <v>405</v>
      </c>
      <c r="O1927" s="11">
        <v>2019</v>
      </c>
      <c r="P1927" s="11" t="s">
        <v>112</v>
      </c>
      <c r="Q1927" s="11" t="s">
        <v>112</v>
      </c>
      <c r="R1927" s="11" t="s">
        <v>241</v>
      </c>
      <c r="S1927" s="11" t="s">
        <v>104</v>
      </c>
      <c r="T1927" s="11">
        <v>13403</v>
      </c>
      <c r="U1927" s="11" t="str">
        <f>IF(ISERROR(VLOOKUP(I1927,'BACK INFO'!F:F,1,0)),IF(ISERROR(VLOOKUP(I1927,'BACK INFO'!H:H,1,0)),K1927,'BACK INFO'!$H$1),'BACK INFO'!$G$1)</f>
        <v>LAURA BONG</v>
      </c>
    </row>
    <row r="1928" spans="1:21" s="11" customFormat="1" x14ac:dyDescent="0.35">
      <c r="A1928" s="11" t="s">
        <v>94</v>
      </c>
      <c r="B1928" s="11">
        <v>2019</v>
      </c>
      <c r="C1928" s="11">
        <v>1</v>
      </c>
      <c r="D1928" s="11" t="s">
        <v>95</v>
      </c>
      <c r="E1928" s="11" t="s">
        <v>96</v>
      </c>
      <c r="F1928" s="11" t="s">
        <v>700</v>
      </c>
      <c r="G1928" s="11" t="s">
        <v>241</v>
      </c>
      <c r="H1928" s="11" t="s">
        <v>98</v>
      </c>
      <c r="I1928" s="11" t="s">
        <v>361</v>
      </c>
      <c r="J1928" s="11" t="s">
        <v>99</v>
      </c>
      <c r="K1928" s="11" t="s">
        <v>72</v>
      </c>
      <c r="L1928" s="11" t="s">
        <v>114</v>
      </c>
      <c r="M1928" s="11" t="s">
        <v>101</v>
      </c>
      <c r="N1928" s="11">
        <v>108</v>
      </c>
      <c r="O1928" s="11">
        <v>2019</v>
      </c>
      <c r="P1928" s="11" t="s">
        <v>112</v>
      </c>
      <c r="Q1928" s="11" t="s">
        <v>112</v>
      </c>
      <c r="R1928" s="11" t="s">
        <v>241</v>
      </c>
      <c r="S1928" s="11" t="s">
        <v>104</v>
      </c>
      <c r="T1928" s="11">
        <v>3248</v>
      </c>
      <c r="U1928" s="11" t="str">
        <f>IF(ISERROR(VLOOKUP(I1928,'BACK INFO'!F:F,1,0)),IF(ISERROR(VLOOKUP(I1928,'BACK INFO'!H:H,1,0)),K1928,'BACK INFO'!$H$1),'BACK INFO'!$G$1)</f>
        <v>BILL MILLER AND COMPANY</v>
      </c>
    </row>
    <row r="1929" spans="1:21" s="11" customFormat="1" x14ac:dyDescent="0.35">
      <c r="A1929" s="11" t="s">
        <v>94</v>
      </c>
      <c r="B1929" s="11">
        <v>2019</v>
      </c>
      <c r="C1929" s="11">
        <v>1</v>
      </c>
      <c r="D1929" s="11" t="s">
        <v>95</v>
      </c>
      <c r="E1929" s="11" t="s">
        <v>96</v>
      </c>
      <c r="F1929" s="11" t="s">
        <v>700</v>
      </c>
      <c r="G1929" s="11" t="s">
        <v>241</v>
      </c>
      <c r="H1929" s="11" t="s">
        <v>98</v>
      </c>
      <c r="I1929" s="11" t="s">
        <v>388</v>
      </c>
      <c r="J1929" s="11" t="s">
        <v>99</v>
      </c>
      <c r="K1929" s="11" t="s">
        <v>72</v>
      </c>
      <c r="L1929" s="11" t="s">
        <v>114</v>
      </c>
      <c r="M1929" s="11" t="s">
        <v>101</v>
      </c>
      <c r="N1929" s="11">
        <v>36</v>
      </c>
      <c r="O1929" s="11">
        <v>2019</v>
      </c>
      <c r="P1929" s="11" t="s">
        <v>112</v>
      </c>
      <c r="Q1929" s="11" t="s">
        <v>112</v>
      </c>
      <c r="R1929" s="11" t="s">
        <v>241</v>
      </c>
      <c r="S1929" s="11" t="s">
        <v>104</v>
      </c>
      <c r="T1929" s="11">
        <v>1104</v>
      </c>
      <c r="U1929" s="11" t="str">
        <f>IF(ISERROR(VLOOKUP(I1929,'BACK INFO'!F:F,1,0)),IF(ISERROR(VLOOKUP(I1929,'BACK INFO'!H:H,1,0)),K1929,'BACK INFO'!$H$1),'BACK INFO'!$G$1)</f>
        <v>BILL MILLER AND COMPANY</v>
      </c>
    </row>
    <row r="1930" spans="1:21" s="11" customFormat="1" x14ac:dyDescent="0.35">
      <c r="A1930" s="11" t="s">
        <v>94</v>
      </c>
      <c r="B1930" s="11">
        <v>2019</v>
      </c>
      <c r="C1930" s="11">
        <v>1</v>
      </c>
      <c r="D1930" s="11" t="s">
        <v>95</v>
      </c>
      <c r="E1930" s="11" t="s">
        <v>96</v>
      </c>
      <c r="F1930" s="11" t="s">
        <v>700</v>
      </c>
      <c r="G1930" s="11" t="s">
        <v>241</v>
      </c>
      <c r="H1930" s="11" t="s">
        <v>98</v>
      </c>
      <c r="I1930" s="11" t="s">
        <v>189</v>
      </c>
      <c r="J1930" s="11" t="s">
        <v>99</v>
      </c>
      <c r="K1930" s="11" t="s">
        <v>73</v>
      </c>
      <c r="L1930" s="11" t="s">
        <v>127</v>
      </c>
      <c r="M1930" s="11" t="s">
        <v>101</v>
      </c>
      <c r="N1930" s="11">
        <v>22</v>
      </c>
      <c r="O1930" s="11">
        <v>2019</v>
      </c>
      <c r="P1930" s="11" t="s">
        <v>112</v>
      </c>
      <c r="Q1930" s="11" t="s">
        <v>112</v>
      </c>
      <c r="R1930" s="11" t="s">
        <v>241</v>
      </c>
      <c r="S1930" s="11" t="s">
        <v>104</v>
      </c>
      <c r="T1930" s="11">
        <v>480.48</v>
      </c>
      <c r="U1930" s="11" t="str">
        <f>IF(ISERROR(VLOOKUP(I1930,'BACK INFO'!F:F,1,0)),IF(ISERROR(VLOOKUP(I1930,'BACK INFO'!H:H,1,0)),K1930,'BACK INFO'!$H$1),'BACK INFO'!$G$1)</f>
        <v>PHYLLIS POSNER</v>
      </c>
    </row>
    <row r="1931" spans="1:21" s="11" customFormat="1" x14ac:dyDescent="0.35">
      <c r="A1931" s="11" t="s">
        <v>94</v>
      </c>
      <c r="B1931" s="11">
        <v>2019</v>
      </c>
      <c r="C1931" s="11">
        <v>1</v>
      </c>
      <c r="D1931" s="11" t="s">
        <v>95</v>
      </c>
      <c r="E1931" s="11" t="s">
        <v>96</v>
      </c>
      <c r="F1931" s="11" t="s">
        <v>700</v>
      </c>
      <c r="G1931" s="11" t="s">
        <v>241</v>
      </c>
      <c r="H1931" s="11" t="s">
        <v>98</v>
      </c>
      <c r="I1931" s="11" t="s">
        <v>244</v>
      </c>
      <c r="J1931" s="11" t="s">
        <v>99</v>
      </c>
      <c r="K1931" s="11" t="s">
        <v>245</v>
      </c>
      <c r="L1931" s="11" t="s">
        <v>246</v>
      </c>
      <c r="M1931" s="11" t="s">
        <v>246</v>
      </c>
      <c r="N1931" s="11">
        <v>175</v>
      </c>
      <c r="O1931" s="11">
        <v>2019</v>
      </c>
      <c r="P1931" s="11" t="s">
        <v>112</v>
      </c>
      <c r="Q1931" s="11" t="s">
        <v>112</v>
      </c>
      <c r="R1931" s="11" t="s">
        <v>241</v>
      </c>
      <c r="S1931" s="11" t="s">
        <v>104</v>
      </c>
      <c r="T1931" s="11">
        <v>5667</v>
      </c>
      <c r="U1931" s="11" t="str">
        <f>IF(ISERROR(VLOOKUP(I1931,'BACK INFO'!F:F,1,0)),IF(ISERROR(VLOOKUP(I1931,'BACK INFO'!H:H,1,0)),K1931,'BACK INFO'!$H$1),'BACK INFO'!$G$1)</f>
        <v>JULIUS ORTIZ MALDONADO</v>
      </c>
    </row>
    <row r="1932" spans="1:21" s="11" customFormat="1" x14ac:dyDescent="0.35">
      <c r="A1932" s="11" t="s">
        <v>94</v>
      </c>
      <c r="B1932" s="11">
        <v>2019</v>
      </c>
      <c r="C1932" s="11">
        <v>1</v>
      </c>
      <c r="D1932" s="11" t="s">
        <v>95</v>
      </c>
      <c r="E1932" s="11" t="s">
        <v>96</v>
      </c>
      <c r="F1932" s="11" t="s">
        <v>700</v>
      </c>
      <c r="G1932" s="11" t="s">
        <v>241</v>
      </c>
      <c r="H1932" s="11" t="s">
        <v>98</v>
      </c>
      <c r="I1932" s="11" t="s">
        <v>492</v>
      </c>
      <c r="J1932" s="11" t="s">
        <v>120</v>
      </c>
      <c r="K1932" s="11" t="s">
        <v>66</v>
      </c>
      <c r="L1932" s="11" t="s">
        <v>121</v>
      </c>
      <c r="M1932" s="11" t="s">
        <v>122</v>
      </c>
      <c r="N1932" s="11">
        <v>61</v>
      </c>
      <c r="O1932" s="11">
        <v>2019</v>
      </c>
      <c r="P1932" s="11" t="s">
        <v>112</v>
      </c>
      <c r="Q1932" s="11" t="s">
        <v>112</v>
      </c>
      <c r="R1932" s="11" t="s">
        <v>241</v>
      </c>
      <c r="S1932" s="11" t="s">
        <v>104</v>
      </c>
      <c r="T1932" s="11">
        <v>1901.8638265500185</v>
      </c>
      <c r="U1932" s="11" t="str">
        <f>IF(ISERROR(VLOOKUP(I1932,'BACK INFO'!F:F,1,0)),IF(ISERROR(VLOOKUP(I1932,'BACK INFO'!H:H,1,0)),K1932,'BACK INFO'!$H$1),'BACK INFO'!$G$1)</f>
        <v>SHOUTOUTAGENCY</v>
      </c>
    </row>
    <row r="1933" spans="1:21" s="11" customFormat="1" x14ac:dyDescent="0.35">
      <c r="A1933" s="11" t="s">
        <v>94</v>
      </c>
      <c r="B1933" s="11">
        <v>2019</v>
      </c>
      <c r="C1933" s="11">
        <v>1</v>
      </c>
      <c r="D1933" s="11" t="s">
        <v>95</v>
      </c>
      <c r="E1933" s="11" t="s">
        <v>96</v>
      </c>
      <c r="F1933" s="11" t="s">
        <v>700</v>
      </c>
      <c r="G1933" s="11" t="s">
        <v>241</v>
      </c>
      <c r="H1933" s="11" t="s">
        <v>98</v>
      </c>
      <c r="I1933" s="11" t="s">
        <v>195</v>
      </c>
      <c r="J1933" s="11" t="s">
        <v>99</v>
      </c>
      <c r="K1933" s="11" t="s">
        <v>72</v>
      </c>
      <c r="L1933" s="11" t="s">
        <v>114</v>
      </c>
      <c r="M1933" s="11" t="s">
        <v>101</v>
      </c>
      <c r="N1933" s="11">
        <v>84</v>
      </c>
      <c r="O1933" s="11">
        <v>2019</v>
      </c>
      <c r="P1933" s="11" t="s">
        <v>112</v>
      </c>
      <c r="Q1933" s="11" t="s">
        <v>112</v>
      </c>
      <c r="R1933" s="11" t="s">
        <v>241</v>
      </c>
      <c r="S1933" s="11" t="s">
        <v>104</v>
      </c>
      <c r="T1933" s="11">
        <v>2607</v>
      </c>
      <c r="U1933" s="11" t="str">
        <f>IF(ISERROR(VLOOKUP(I1933,'BACK INFO'!F:F,1,0)),IF(ISERROR(VLOOKUP(I1933,'BACK INFO'!H:H,1,0)),K1933,'BACK INFO'!$H$1),'BACK INFO'!$G$1)</f>
        <v>BILL MILLER AND COMPANY</v>
      </c>
    </row>
    <row r="1934" spans="1:21" s="11" customFormat="1" x14ac:dyDescent="0.35">
      <c r="A1934" s="11" t="s">
        <v>94</v>
      </c>
      <c r="B1934" s="11">
        <v>2019</v>
      </c>
      <c r="C1934" s="11">
        <v>1</v>
      </c>
      <c r="D1934" s="11" t="s">
        <v>95</v>
      </c>
      <c r="E1934" s="11" t="s">
        <v>96</v>
      </c>
      <c r="F1934" s="11" t="s">
        <v>700</v>
      </c>
      <c r="G1934" s="11" t="s">
        <v>241</v>
      </c>
      <c r="H1934" s="11" t="s">
        <v>98</v>
      </c>
      <c r="I1934" s="11" t="s">
        <v>115</v>
      </c>
      <c r="J1934" s="11" t="s">
        <v>99</v>
      </c>
      <c r="K1934" s="11" t="s">
        <v>67</v>
      </c>
      <c r="L1934" s="11" t="s">
        <v>116</v>
      </c>
      <c r="M1934" s="11" t="s">
        <v>101</v>
      </c>
      <c r="N1934" s="11">
        <v>75</v>
      </c>
      <c r="O1934" s="11">
        <v>2019</v>
      </c>
      <c r="P1934" s="11" t="s">
        <v>112</v>
      </c>
      <c r="Q1934" s="11" t="s">
        <v>112</v>
      </c>
      <c r="R1934" s="11" t="s">
        <v>241</v>
      </c>
      <c r="S1934" s="11" t="s">
        <v>104</v>
      </c>
      <c r="T1934" s="11">
        <v>2243</v>
      </c>
      <c r="U1934" s="11" t="str">
        <f>IF(ISERROR(VLOOKUP(I1934,'BACK INFO'!F:F,1,0)),IF(ISERROR(VLOOKUP(I1934,'BACK INFO'!H:H,1,0)),K1934,'BACK INFO'!$H$1),'BACK INFO'!$G$1)</f>
        <v>ANITA M. HOPKINS</v>
      </c>
    </row>
    <row r="1935" spans="1:21" s="11" customFormat="1" x14ac:dyDescent="0.35">
      <c r="A1935" s="11" t="s">
        <v>94</v>
      </c>
      <c r="B1935" s="11">
        <v>2019</v>
      </c>
      <c r="C1935" s="11">
        <v>1</v>
      </c>
      <c r="D1935" s="11" t="s">
        <v>95</v>
      </c>
      <c r="E1935" s="11" t="s">
        <v>96</v>
      </c>
      <c r="F1935" s="11" t="s">
        <v>700</v>
      </c>
      <c r="G1935" s="11" t="s">
        <v>241</v>
      </c>
      <c r="H1935" s="11" t="s">
        <v>98</v>
      </c>
      <c r="I1935" s="11" t="s">
        <v>123</v>
      </c>
      <c r="J1935" s="11" t="s">
        <v>99</v>
      </c>
      <c r="K1935" s="11" t="s">
        <v>68</v>
      </c>
      <c r="L1935" s="11" t="s">
        <v>129</v>
      </c>
      <c r="M1935" s="11" t="s">
        <v>122</v>
      </c>
      <c r="N1935" s="11">
        <v>48</v>
      </c>
      <c r="O1935" s="11">
        <v>2019</v>
      </c>
      <c r="P1935" s="11" t="s">
        <v>112</v>
      </c>
      <c r="Q1935" s="11" t="s">
        <v>112</v>
      </c>
      <c r="R1935" s="11" t="s">
        <v>241</v>
      </c>
      <c r="S1935" s="11" t="s">
        <v>104</v>
      </c>
      <c r="T1935" s="11">
        <v>1517</v>
      </c>
      <c r="U1935" s="11" t="str">
        <f>IF(ISERROR(VLOOKUP(I1935,'BACK INFO'!F:F,1,0)),IF(ISERROR(VLOOKUP(I1935,'BACK INFO'!H:H,1,0)),K1935,'BACK INFO'!$H$1),'BACK INFO'!$G$1)</f>
        <v>STEPHANIE VITALI</v>
      </c>
    </row>
    <row r="1936" spans="1:21" s="11" customFormat="1" x14ac:dyDescent="0.35">
      <c r="A1936" s="11" t="s">
        <v>94</v>
      </c>
      <c r="B1936" s="11">
        <v>2019</v>
      </c>
      <c r="C1936" s="11">
        <v>1</v>
      </c>
      <c r="D1936" s="11" t="s">
        <v>95</v>
      </c>
      <c r="E1936" s="11" t="s">
        <v>96</v>
      </c>
      <c r="F1936" s="11" t="s">
        <v>700</v>
      </c>
      <c r="G1936" s="11" t="s">
        <v>241</v>
      </c>
      <c r="H1936" s="11" t="s">
        <v>98</v>
      </c>
      <c r="I1936" s="11" t="s">
        <v>304</v>
      </c>
      <c r="J1936" s="11" t="s">
        <v>99</v>
      </c>
      <c r="K1936" s="11" t="s">
        <v>67</v>
      </c>
      <c r="L1936" s="11" t="s">
        <v>135</v>
      </c>
      <c r="M1936" s="11" t="s">
        <v>101</v>
      </c>
      <c r="N1936" s="11">
        <v>156</v>
      </c>
      <c r="O1936" s="11">
        <v>2019</v>
      </c>
      <c r="P1936" s="11" t="s">
        <v>112</v>
      </c>
      <c r="Q1936" s="11" t="s">
        <v>112</v>
      </c>
      <c r="R1936" s="11" t="s">
        <v>241</v>
      </c>
      <c r="S1936" s="11" t="s">
        <v>104</v>
      </c>
      <c r="T1936" s="11">
        <v>4686</v>
      </c>
      <c r="U1936" s="11" t="str">
        <f>IF(ISERROR(VLOOKUP(I1936,'BACK INFO'!F:F,1,0)),IF(ISERROR(VLOOKUP(I1936,'BACK INFO'!H:H,1,0)),K1936,'BACK INFO'!$H$1),'BACK INFO'!$G$1)</f>
        <v>ANITA M. HOPKINS</v>
      </c>
    </row>
    <row r="1937" spans="1:21" s="11" customFormat="1" x14ac:dyDescent="0.35">
      <c r="A1937" s="11" t="s">
        <v>94</v>
      </c>
      <c r="B1937" s="11">
        <v>2019</v>
      </c>
      <c r="C1937" s="11">
        <v>1</v>
      </c>
      <c r="D1937" s="11" t="s">
        <v>95</v>
      </c>
      <c r="E1937" s="11" t="s">
        <v>96</v>
      </c>
      <c r="F1937" s="11" t="s">
        <v>700</v>
      </c>
      <c r="G1937" s="11" t="s">
        <v>241</v>
      </c>
      <c r="H1937" s="11" t="s">
        <v>98</v>
      </c>
      <c r="I1937" s="11" t="s">
        <v>286</v>
      </c>
      <c r="J1937" s="11" t="s">
        <v>99</v>
      </c>
      <c r="K1937" s="11" t="s">
        <v>72</v>
      </c>
      <c r="L1937" s="11" t="s">
        <v>493</v>
      </c>
      <c r="M1937" s="11" t="s">
        <v>494</v>
      </c>
      <c r="N1937" s="11">
        <v>22</v>
      </c>
      <c r="O1937" s="11">
        <v>2019</v>
      </c>
      <c r="P1937" s="11" t="s">
        <v>112</v>
      </c>
      <c r="Q1937" s="11" t="s">
        <v>112</v>
      </c>
      <c r="R1937" s="11" t="s">
        <v>241</v>
      </c>
      <c r="S1937" s="11" t="s">
        <v>104</v>
      </c>
      <c r="T1937" s="11">
        <v>770</v>
      </c>
      <c r="U1937" s="11" t="str">
        <f>IF(ISERROR(VLOOKUP(I1937,'BACK INFO'!F:F,1,0)),IF(ISERROR(VLOOKUP(I1937,'BACK INFO'!H:H,1,0)),K1937,'BACK INFO'!$H$1),'BACK INFO'!$G$1)</f>
        <v>BILL MILLER AND COMPANY</v>
      </c>
    </row>
    <row r="1938" spans="1:21" s="11" customFormat="1" x14ac:dyDescent="0.35">
      <c r="A1938" s="11" t="s">
        <v>94</v>
      </c>
      <c r="B1938" s="11">
        <v>2019</v>
      </c>
      <c r="C1938" s="11">
        <v>1</v>
      </c>
      <c r="D1938" s="11" t="s">
        <v>95</v>
      </c>
      <c r="E1938" s="11" t="s">
        <v>96</v>
      </c>
      <c r="F1938" s="11" t="s">
        <v>700</v>
      </c>
      <c r="G1938" s="11" t="s">
        <v>241</v>
      </c>
      <c r="H1938" s="11" t="s">
        <v>98</v>
      </c>
      <c r="I1938" s="11" t="s">
        <v>263</v>
      </c>
      <c r="J1938" s="11" t="s">
        <v>120</v>
      </c>
      <c r="K1938" s="11" t="s">
        <v>69</v>
      </c>
      <c r="L1938" s="11" t="s">
        <v>143</v>
      </c>
      <c r="M1938" s="11" t="s">
        <v>122</v>
      </c>
      <c r="N1938" s="11">
        <v>9</v>
      </c>
      <c r="O1938" s="11">
        <v>2019</v>
      </c>
      <c r="P1938" s="11" t="s">
        <v>112</v>
      </c>
      <c r="Q1938" s="11" t="s">
        <v>112</v>
      </c>
      <c r="R1938" s="11" t="s">
        <v>241</v>
      </c>
      <c r="S1938" s="11" t="s">
        <v>104</v>
      </c>
      <c r="T1938" s="11">
        <v>365.15785469760368</v>
      </c>
      <c r="U1938" s="11" t="str">
        <f>IF(ISERROR(VLOOKUP(I1938,'BACK INFO'!F:F,1,0)),IF(ISERROR(VLOOKUP(I1938,'BACK INFO'!H:H,1,0)),K1938,'BACK INFO'!$H$1),'BACK INFO'!$G$1)</f>
        <v>JULIE BERTRAND</v>
      </c>
    </row>
    <row r="1939" spans="1:21" s="11" customFormat="1" x14ac:dyDescent="0.35">
      <c r="A1939" s="11" t="s">
        <v>94</v>
      </c>
      <c r="B1939" s="11">
        <v>2019</v>
      </c>
      <c r="C1939" s="11">
        <v>1</v>
      </c>
      <c r="D1939" s="11" t="s">
        <v>95</v>
      </c>
      <c r="E1939" s="11" t="s">
        <v>96</v>
      </c>
      <c r="F1939" s="11" t="s">
        <v>700</v>
      </c>
      <c r="G1939" s="11" t="s">
        <v>241</v>
      </c>
      <c r="H1939" s="11" t="s">
        <v>98</v>
      </c>
      <c r="I1939" s="11" t="s">
        <v>451</v>
      </c>
      <c r="J1939" s="11" t="s">
        <v>99</v>
      </c>
      <c r="K1939" s="11" t="s">
        <v>72</v>
      </c>
      <c r="L1939" s="11" t="s">
        <v>452</v>
      </c>
      <c r="M1939" s="11" t="s">
        <v>101</v>
      </c>
      <c r="N1939" s="11">
        <v>170</v>
      </c>
      <c r="O1939" s="11">
        <v>2019</v>
      </c>
      <c r="P1939" s="11" t="s">
        <v>112</v>
      </c>
      <c r="Q1939" s="11" t="s">
        <v>112</v>
      </c>
      <c r="R1939" s="11" t="s">
        <v>241</v>
      </c>
      <c r="S1939" s="11" t="s">
        <v>104</v>
      </c>
      <c r="T1939" s="11">
        <v>5540</v>
      </c>
      <c r="U1939" s="11" t="str">
        <f>IF(ISERROR(VLOOKUP(I1939,'BACK INFO'!F:F,1,0)),IF(ISERROR(VLOOKUP(I1939,'BACK INFO'!H:H,1,0)),K1939,'BACK INFO'!$H$1),'BACK INFO'!$G$1)</f>
        <v>BILL MILLER AND COMPANY</v>
      </c>
    </row>
    <row r="1940" spans="1:21" s="11" customFormat="1" x14ac:dyDescent="0.35">
      <c r="A1940" s="11" t="s">
        <v>94</v>
      </c>
      <c r="B1940" s="11">
        <v>2019</v>
      </c>
      <c r="C1940" s="11">
        <v>1</v>
      </c>
      <c r="D1940" s="11" t="s">
        <v>95</v>
      </c>
      <c r="E1940" s="11" t="s">
        <v>96</v>
      </c>
      <c r="F1940" s="11" t="s">
        <v>700</v>
      </c>
      <c r="G1940" s="11" t="s">
        <v>241</v>
      </c>
      <c r="H1940" s="11" t="s">
        <v>98</v>
      </c>
      <c r="I1940" s="11" t="s">
        <v>161</v>
      </c>
      <c r="J1940" s="11" t="s">
        <v>99</v>
      </c>
      <c r="K1940" s="11" t="s">
        <v>70</v>
      </c>
      <c r="L1940" s="11" t="s">
        <v>157</v>
      </c>
      <c r="M1940" s="11" t="s">
        <v>101</v>
      </c>
      <c r="N1940" s="11">
        <v>75</v>
      </c>
      <c r="O1940" s="11">
        <v>2019</v>
      </c>
      <c r="P1940" s="11" t="s">
        <v>112</v>
      </c>
      <c r="Q1940" s="11" t="s">
        <v>112</v>
      </c>
      <c r="R1940" s="11" t="s">
        <v>241</v>
      </c>
      <c r="S1940" s="11" t="s">
        <v>104</v>
      </c>
      <c r="T1940" s="11">
        <v>2174.5500000000002</v>
      </c>
      <c r="U1940" s="11" t="str">
        <f>IF(ISERROR(VLOOKUP(I1940,'BACK INFO'!F:F,1,0)),IF(ISERROR(VLOOKUP(I1940,'BACK INFO'!H:H,1,0)),K1940,'BACK INFO'!$H$1),'BACK INFO'!$G$1)</f>
        <v>JUDITH ANN DEAL</v>
      </c>
    </row>
    <row r="1941" spans="1:21" s="11" customFormat="1" x14ac:dyDescent="0.35">
      <c r="A1941" s="11" t="s">
        <v>94</v>
      </c>
      <c r="B1941" s="11">
        <v>2019</v>
      </c>
      <c r="C1941" s="11">
        <v>1</v>
      </c>
      <c r="D1941" s="11" t="s">
        <v>95</v>
      </c>
      <c r="E1941" s="11" t="s">
        <v>96</v>
      </c>
      <c r="F1941" s="11" t="s">
        <v>700</v>
      </c>
      <c r="G1941" s="11" t="s">
        <v>241</v>
      </c>
      <c r="H1941" s="11" t="s">
        <v>98</v>
      </c>
      <c r="I1941" s="11" t="s">
        <v>287</v>
      </c>
      <c r="J1941" s="11" t="s">
        <v>99</v>
      </c>
      <c r="K1941" s="11" t="s">
        <v>70</v>
      </c>
      <c r="L1941" s="11" t="s">
        <v>157</v>
      </c>
      <c r="M1941" s="11" t="s">
        <v>101</v>
      </c>
      <c r="N1941" s="11">
        <v>27</v>
      </c>
      <c r="O1941" s="11">
        <v>2019</v>
      </c>
      <c r="P1941" s="11" t="s">
        <v>112</v>
      </c>
      <c r="Q1941" s="11" t="s">
        <v>112</v>
      </c>
      <c r="R1941" s="11" t="s">
        <v>241</v>
      </c>
      <c r="S1941" s="11" t="s">
        <v>104</v>
      </c>
      <c r="T1941" s="11">
        <v>1251</v>
      </c>
      <c r="U1941" s="11" t="str">
        <f>IF(ISERROR(VLOOKUP(I1941,'BACK INFO'!F:F,1,0)),IF(ISERROR(VLOOKUP(I1941,'BACK INFO'!H:H,1,0)),K1941,'BACK INFO'!$H$1),'BACK INFO'!$G$1)</f>
        <v>JUDITH ANN DEAL</v>
      </c>
    </row>
    <row r="1942" spans="1:21" s="11" customFormat="1" x14ac:dyDescent="0.35">
      <c r="A1942" s="11" t="s">
        <v>94</v>
      </c>
      <c r="B1942" s="11">
        <v>2019</v>
      </c>
      <c r="C1942" s="11">
        <v>1</v>
      </c>
      <c r="D1942" s="11" t="s">
        <v>95</v>
      </c>
      <c r="E1942" s="11" t="s">
        <v>96</v>
      </c>
      <c r="F1942" s="11" t="s">
        <v>700</v>
      </c>
      <c r="G1942" s="11" t="s">
        <v>241</v>
      </c>
      <c r="H1942" s="11" t="s">
        <v>98</v>
      </c>
      <c r="I1942" s="11" t="s">
        <v>406</v>
      </c>
      <c r="J1942" s="11" t="s">
        <v>99</v>
      </c>
      <c r="K1942" s="11" t="s">
        <v>71</v>
      </c>
      <c r="L1942" s="11" t="s">
        <v>164</v>
      </c>
      <c r="M1942" s="11" t="s">
        <v>101</v>
      </c>
      <c r="N1942" s="11">
        <v>39</v>
      </c>
      <c r="O1942" s="11">
        <v>2019</v>
      </c>
      <c r="P1942" s="11" t="s">
        <v>112</v>
      </c>
      <c r="Q1942" s="11" t="s">
        <v>112</v>
      </c>
      <c r="R1942" s="11" t="s">
        <v>241</v>
      </c>
      <c r="S1942" s="11" t="s">
        <v>104</v>
      </c>
      <c r="T1942" s="11">
        <v>1194</v>
      </c>
      <c r="U1942" s="11" t="str">
        <f>IF(ISERROR(VLOOKUP(I1942,'BACK INFO'!F:F,1,0)),IF(ISERROR(VLOOKUP(I1942,'BACK INFO'!H:H,1,0)),K1942,'BACK INFO'!$H$1),'BACK INFO'!$G$1)</f>
        <v>HOLLY SALES INC.</v>
      </c>
    </row>
    <row r="1943" spans="1:21" s="11" customFormat="1" x14ac:dyDescent="0.35">
      <c r="A1943" s="11" t="s">
        <v>94</v>
      </c>
      <c r="B1943" s="11">
        <v>2019</v>
      </c>
      <c r="C1943" s="11">
        <v>1</v>
      </c>
      <c r="D1943" s="11" t="s">
        <v>95</v>
      </c>
      <c r="E1943" s="11" t="s">
        <v>96</v>
      </c>
      <c r="F1943" s="11" t="s">
        <v>700</v>
      </c>
      <c r="G1943" s="11" t="s">
        <v>241</v>
      </c>
      <c r="H1943" s="11" t="s">
        <v>98</v>
      </c>
      <c r="I1943" s="11" t="s">
        <v>60</v>
      </c>
      <c r="J1943" s="11" t="s">
        <v>99</v>
      </c>
      <c r="K1943" s="11" t="s">
        <v>54</v>
      </c>
      <c r="L1943" s="11" t="s">
        <v>100</v>
      </c>
      <c r="M1943" s="11" t="s">
        <v>101</v>
      </c>
      <c r="N1943" s="11">
        <v>922</v>
      </c>
      <c r="O1943" s="11">
        <v>2019</v>
      </c>
      <c r="P1943" s="11" t="s">
        <v>112</v>
      </c>
      <c r="Q1943" s="11" t="s">
        <v>112</v>
      </c>
      <c r="R1943" s="11" t="s">
        <v>241</v>
      </c>
      <c r="S1943" s="11" t="s">
        <v>104</v>
      </c>
      <c r="T1943" s="11">
        <v>25571.4</v>
      </c>
      <c r="U1943" s="11" t="str">
        <f>IF(ISERROR(VLOOKUP(I1943,'BACK INFO'!F:F,1,0)),IF(ISERROR(VLOOKUP(I1943,'BACK INFO'!H:H,1,0)),K1943,'BACK INFO'!$H$1),'BACK INFO'!$G$1)</f>
        <v>PAIGE ALYSE STRAUGHAN</v>
      </c>
    </row>
    <row r="1944" spans="1:21" s="11" customFormat="1" x14ac:dyDescent="0.35">
      <c r="A1944" s="11" t="s">
        <v>94</v>
      </c>
      <c r="B1944" s="11">
        <v>2019</v>
      </c>
      <c r="C1944" s="11">
        <v>1</v>
      </c>
      <c r="D1944" s="11" t="s">
        <v>95</v>
      </c>
      <c r="E1944" s="11" t="s">
        <v>96</v>
      </c>
      <c r="F1944" s="11" t="s">
        <v>700</v>
      </c>
      <c r="G1944" s="11" t="s">
        <v>241</v>
      </c>
      <c r="H1944" s="11" t="s">
        <v>98</v>
      </c>
      <c r="I1944" s="11" t="s">
        <v>249</v>
      </c>
      <c r="J1944" s="11" t="s">
        <v>99</v>
      </c>
      <c r="K1944" s="11" t="s">
        <v>72</v>
      </c>
      <c r="L1944" s="11" t="s">
        <v>114</v>
      </c>
      <c r="M1944" s="11" t="s">
        <v>101</v>
      </c>
      <c r="N1944" s="11">
        <v>14</v>
      </c>
      <c r="O1944" s="11">
        <v>2019</v>
      </c>
      <c r="P1944" s="11" t="s">
        <v>112</v>
      </c>
      <c r="Q1944" s="11" t="s">
        <v>112</v>
      </c>
      <c r="R1944" s="11" t="s">
        <v>241</v>
      </c>
      <c r="S1944" s="11" t="s">
        <v>104</v>
      </c>
      <c r="T1944" s="11">
        <v>330.96</v>
      </c>
      <c r="U1944" s="11" t="str">
        <f>IF(ISERROR(VLOOKUP(I1944,'BACK INFO'!F:F,1,0)),IF(ISERROR(VLOOKUP(I1944,'BACK INFO'!H:H,1,0)),K1944,'BACK INFO'!$H$1),'BACK INFO'!$G$1)</f>
        <v>BILL MILLER AND COMPANY</v>
      </c>
    </row>
    <row r="1945" spans="1:21" s="11" customFormat="1" x14ac:dyDescent="0.35">
      <c r="A1945" s="11" t="s">
        <v>94</v>
      </c>
      <c r="B1945" s="11">
        <v>2019</v>
      </c>
      <c r="C1945" s="11">
        <v>1</v>
      </c>
      <c r="D1945" s="11" t="s">
        <v>95</v>
      </c>
      <c r="E1945" s="11" t="s">
        <v>96</v>
      </c>
      <c r="F1945" s="11" t="s">
        <v>700</v>
      </c>
      <c r="G1945" s="11" t="s">
        <v>241</v>
      </c>
      <c r="H1945" s="11" t="s">
        <v>98</v>
      </c>
      <c r="I1945" s="11" t="s">
        <v>264</v>
      </c>
      <c r="J1945" s="11" t="s">
        <v>99</v>
      </c>
      <c r="K1945" s="11" t="s">
        <v>72</v>
      </c>
      <c r="L1945" s="11" t="s">
        <v>114</v>
      </c>
      <c r="M1945" s="11" t="s">
        <v>101</v>
      </c>
      <c r="N1945" s="11">
        <v>14</v>
      </c>
      <c r="O1945" s="11">
        <v>2019</v>
      </c>
      <c r="P1945" s="11" t="s">
        <v>112</v>
      </c>
      <c r="Q1945" s="11" t="s">
        <v>112</v>
      </c>
      <c r="R1945" s="11" t="s">
        <v>241</v>
      </c>
      <c r="S1945" s="11" t="s">
        <v>104</v>
      </c>
      <c r="T1945" s="11">
        <v>441</v>
      </c>
      <c r="U1945" s="11" t="str">
        <f>IF(ISERROR(VLOOKUP(I1945,'BACK INFO'!F:F,1,0)),IF(ISERROR(VLOOKUP(I1945,'BACK INFO'!H:H,1,0)),K1945,'BACK INFO'!$H$1),'BACK INFO'!$G$1)</f>
        <v>BILL MILLER AND COMPANY</v>
      </c>
    </row>
    <row r="1946" spans="1:21" s="11" customFormat="1" x14ac:dyDescent="0.35">
      <c r="A1946" s="11" t="s">
        <v>94</v>
      </c>
      <c r="B1946" s="11">
        <v>2019</v>
      </c>
      <c r="C1946" s="11">
        <v>1</v>
      </c>
      <c r="D1946" s="11" t="s">
        <v>95</v>
      </c>
      <c r="E1946" s="11" t="s">
        <v>96</v>
      </c>
      <c r="F1946" s="11" t="s">
        <v>700</v>
      </c>
      <c r="G1946" s="11" t="s">
        <v>241</v>
      </c>
      <c r="H1946" s="11" t="s">
        <v>98</v>
      </c>
      <c r="I1946" s="11" t="s">
        <v>147</v>
      </c>
      <c r="J1946" s="11" t="s">
        <v>99</v>
      </c>
      <c r="K1946" s="11" t="s">
        <v>75</v>
      </c>
      <c r="L1946" s="11" t="s">
        <v>131</v>
      </c>
      <c r="M1946" s="11" t="s">
        <v>101</v>
      </c>
      <c r="N1946" s="11">
        <v>57</v>
      </c>
      <c r="O1946" s="11">
        <v>2019</v>
      </c>
      <c r="P1946" s="11" t="s">
        <v>112</v>
      </c>
      <c r="Q1946" s="11" t="s">
        <v>112</v>
      </c>
      <c r="R1946" s="11" t="s">
        <v>241</v>
      </c>
      <c r="S1946" s="11" t="s">
        <v>104</v>
      </c>
      <c r="T1946" s="11">
        <v>1714</v>
      </c>
      <c r="U1946" s="11" t="str">
        <f>IF(ISERROR(VLOOKUP(I1946,'BACK INFO'!F:F,1,0)),IF(ISERROR(VLOOKUP(I1946,'BACK INFO'!H:H,1,0)),K1946,'BACK INFO'!$H$1),'BACK INFO'!$G$1)</f>
        <v>LAURA BONG</v>
      </c>
    </row>
    <row r="1947" spans="1:21" s="11" customFormat="1" x14ac:dyDescent="0.35">
      <c r="A1947" s="11" t="s">
        <v>94</v>
      </c>
      <c r="B1947" s="11">
        <v>2019</v>
      </c>
      <c r="C1947" s="11">
        <v>1</v>
      </c>
      <c r="D1947" s="11" t="s">
        <v>95</v>
      </c>
      <c r="E1947" s="11" t="s">
        <v>96</v>
      </c>
      <c r="F1947" s="11" t="s">
        <v>700</v>
      </c>
      <c r="G1947" s="11" t="s">
        <v>241</v>
      </c>
      <c r="H1947" s="11" t="s">
        <v>98</v>
      </c>
      <c r="I1947" s="11" t="s">
        <v>289</v>
      </c>
      <c r="J1947" s="11" t="s">
        <v>99</v>
      </c>
      <c r="K1947" s="11" t="s">
        <v>70</v>
      </c>
      <c r="L1947" s="11" t="s">
        <v>157</v>
      </c>
      <c r="M1947" s="11" t="s">
        <v>101</v>
      </c>
      <c r="N1947" s="11">
        <v>36</v>
      </c>
      <c r="O1947" s="11">
        <v>2019</v>
      </c>
      <c r="P1947" s="11" t="s">
        <v>112</v>
      </c>
      <c r="Q1947" s="11" t="s">
        <v>112</v>
      </c>
      <c r="R1947" s="11" t="s">
        <v>241</v>
      </c>
      <c r="S1947" s="11" t="s">
        <v>104</v>
      </c>
      <c r="T1947" s="11">
        <v>1140</v>
      </c>
      <c r="U1947" s="11" t="str">
        <f>IF(ISERROR(VLOOKUP(I1947,'BACK INFO'!F:F,1,0)),IF(ISERROR(VLOOKUP(I1947,'BACK INFO'!H:H,1,0)),K1947,'BACK INFO'!$H$1),'BACK INFO'!$G$1)</f>
        <v>JUDITH ANN DEAL</v>
      </c>
    </row>
    <row r="1948" spans="1:21" s="11" customFormat="1" x14ac:dyDescent="0.35">
      <c r="A1948" s="11" t="s">
        <v>94</v>
      </c>
      <c r="B1948" s="11">
        <v>2019</v>
      </c>
      <c r="C1948" s="11">
        <v>1</v>
      </c>
      <c r="D1948" s="11" t="s">
        <v>95</v>
      </c>
      <c r="E1948" s="11" t="s">
        <v>96</v>
      </c>
      <c r="F1948" s="11" t="s">
        <v>700</v>
      </c>
      <c r="G1948" s="11" t="s">
        <v>241</v>
      </c>
      <c r="H1948" s="11" t="s">
        <v>98</v>
      </c>
      <c r="I1948" s="11" t="s">
        <v>128</v>
      </c>
      <c r="J1948" s="11" t="s">
        <v>120</v>
      </c>
      <c r="K1948" s="11" t="s">
        <v>68</v>
      </c>
      <c r="L1948" s="11" t="s">
        <v>129</v>
      </c>
      <c r="M1948" s="11" t="s">
        <v>122</v>
      </c>
      <c r="N1948" s="11">
        <v>12</v>
      </c>
      <c r="O1948" s="11">
        <v>2019</v>
      </c>
      <c r="P1948" s="11" t="s">
        <v>112</v>
      </c>
      <c r="Q1948" s="11" t="s">
        <v>112</v>
      </c>
      <c r="R1948" s="11" t="s">
        <v>241</v>
      </c>
      <c r="S1948" s="11" t="s">
        <v>104</v>
      </c>
      <c r="T1948" s="11">
        <v>376.56903765690373</v>
      </c>
      <c r="U1948" s="11" t="str">
        <f>IF(ISERROR(VLOOKUP(I1948,'BACK INFO'!F:F,1,0)),IF(ISERROR(VLOOKUP(I1948,'BACK INFO'!H:H,1,0)),K1948,'BACK INFO'!$H$1),'BACK INFO'!$G$1)</f>
        <v>STEPHANIE VITALI</v>
      </c>
    </row>
    <row r="1949" spans="1:21" s="11" customFormat="1" x14ac:dyDescent="0.35">
      <c r="A1949" s="11" t="s">
        <v>94</v>
      </c>
      <c r="B1949" s="11">
        <v>2019</v>
      </c>
      <c r="C1949" s="11">
        <v>1</v>
      </c>
      <c r="D1949" s="11" t="s">
        <v>95</v>
      </c>
      <c r="E1949" s="11" t="s">
        <v>96</v>
      </c>
      <c r="F1949" s="11" t="s">
        <v>700</v>
      </c>
      <c r="G1949" s="11" t="s">
        <v>241</v>
      </c>
      <c r="H1949" s="11" t="s">
        <v>98</v>
      </c>
      <c r="I1949" s="11" t="s">
        <v>495</v>
      </c>
      <c r="J1949" s="11" t="s">
        <v>99</v>
      </c>
      <c r="K1949" s="11" t="s">
        <v>74</v>
      </c>
      <c r="L1949" s="11" t="s">
        <v>199</v>
      </c>
      <c r="M1949" s="11" t="s">
        <v>101</v>
      </c>
      <c r="N1949" s="11">
        <v>56</v>
      </c>
      <c r="O1949" s="11">
        <v>2019</v>
      </c>
      <c r="P1949" s="11" t="s">
        <v>112</v>
      </c>
      <c r="Q1949" s="11" t="s">
        <v>112</v>
      </c>
      <c r="R1949" s="11" t="s">
        <v>241</v>
      </c>
      <c r="S1949" s="11" t="s">
        <v>104</v>
      </c>
      <c r="T1949" s="11">
        <v>1692</v>
      </c>
      <c r="U1949" s="11" t="str">
        <f>IF(ISERROR(VLOOKUP(I1949,'BACK INFO'!F:F,1,0)),IF(ISERROR(VLOOKUP(I1949,'BACK INFO'!H:H,1,0)),K1949,'BACK INFO'!$H$1),'BACK INFO'!$G$1)</f>
        <v>DENISE ARNETT</v>
      </c>
    </row>
    <row r="1950" spans="1:21" s="11" customFormat="1" x14ac:dyDescent="0.35">
      <c r="A1950" s="11" t="s">
        <v>94</v>
      </c>
      <c r="B1950" s="11">
        <v>2019</v>
      </c>
      <c r="C1950" s="11">
        <v>1</v>
      </c>
      <c r="D1950" s="11" t="s">
        <v>95</v>
      </c>
      <c r="E1950" s="11" t="s">
        <v>96</v>
      </c>
      <c r="F1950" s="11" t="s">
        <v>700</v>
      </c>
      <c r="G1950" s="11" t="s">
        <v>241</v>
      </c>
      <c r="H1950" s="11" t="s">
        <v>98</v>
      </c>
      <c r="I1950" s="11" t="s">
        <v>251</v>
      </c>
      <c r="J1950" s="11" t="s">
        <v>99</v>
      </c>
      <c r="K1950" s="11" t="s">
        <v>76</v>
      </c>
      <c r="L1950" s="11" t="s">
        <v>127</v>
      </c>
      <c r="M1950" s="11" t="s">
        <v>101</v>
      </c>
      <c r="N1950" s="11">
        <v>36</v>
      </c>
      <c r="O1950" s="11">
        <v>2019</v>
      </c>
      <c r="P1950" s="11" t="s">
        <v>112</v>
      </c>
      <c r="Q1950" s="11" t="s">
        <v>112</v>
      </c>
      <c r="R1950" s="11" t="s">
        <v>241</v>
      </c>
      <c r="S1950" s="11" t="s">
        <v>104</v>
      </c>
      <c r="T1950" s="11">
        <v>1164</v>
      </c>
      <c r="U1950" s="11" t="str">
        <f>IF(ISERROR(VLOOKUP(I1950,'BACK INFO'!F:F,1,0)),IF(ISERROR(VLOOKUP(I1950,'BACK INFO'!H:H,1,0)),K1950,'BACK INFO'!$H$1),'BACK INFO'!$G$1)</f>
        <v>MIE MANNICHE</v>
      </c>
    </row>
    <row r="1951" spans="1:21" s="11" customFormat="1" x14ac:dyDescent="0.35">
      <c r="A1951" s="11" t="s">
        <v>94</v>
      </c>
      <c r="B1951" s="11">
        <v>2019</v>
      </c>
      <c r="C1951" s="11">
        <v>1</v>
      </c>
      <c r="D1951" s="11" t="s">
        <v>95</v>
      </c>
      <c r="E1951" s="11" t="s">
        <v>96</v>
      </c>
      <c r="F1951" s="11" t="s">
        <v>700</v>
      </c>
      <c r="G1951" s="11" t="s">
        <v>241</v>
      </c>
      <c r="H1951" s="11" t="s">
        <v>98</v>
      </c>
      <c r="I1951" s="11" t="s">
        <v>365</v>
      </c>
      <c r="J1951" s="11" t="s">
        <v>99</v>
      </c>
      <c r="K1951" s="11" t="s">
        <v>67</v>
      </c>
      <c r="L1951" s="11" t="s">
        <v>135</v>
      </c>
      <c r="M1951" s="11" t="s">
        <v>101</v>
      </c>
      <c r="N1951" s="11">
        <v>220</v>
      </c>
      <c r="O1951" s="11">
        <v>2019</v>
      </c>
      <c r="P1951" s="11" t="s">
        <v>112</v>
      </c>
      <c r="Q1951" s="11" t="s">
        <v>112</v>
      </c>
      <c r="R1951" s="11" t="s">
        <v>241</v>
      </c>
      <c r="S1951" s="11" t="s">
        <v>104</v>
      </c>
      <c r="T1951" s="11">
        <v>6264</v>
      </c>
      <c r="U1951" s="11" t="str">
        <f>IF(ISERROR(VLOOKUP(I1951,'BACK INFO'!F:F,1,0)),IF(ISERROR(VLOOKUP(I1951,'BACK INFO'!H:H,1,0)),K1951,'BACK INFO'!$H$1),'BACK INFO'!$G$1)</f>
        <v>ANITA M. HOPKINS</v>
      </c>
    </row>
    <row r="1952" spans="1:21" s="11" customFormat="1" x14ac:dyDescent="0.35">
      <c r="A1952" s="11" t="s">
        <v>94</v>
      </c>
      <c r="B1952" s="11">
        <v>2019</v>
      </c>
      <c r="C1952" s="11">
        <v>1</v>
      </c>
      <c r="D1952" s="11" t="s">
        <v>95</v>
      </c>
      <c r="E1952" s="11" t="s">
        <v>96</v>
      </c>
      <c r="F1952" s="11" t="s">
        <v>700</v>
      </c>
      <c r="G1952" s="11" t="s">
        <v>241</v>
      </c>
      <c r="H1952" s="11" t="s">
        <v>98</v>
      </c>
      <c r="I1952" s="11" t="s">
        <v>162</v>
      </c>
      <c r="J1952" s="11" t="s">
        <v>99</v>
      </c>
      <c r="K1952" s="11" t="s">
        <v>72</v>
      </c>
      <c r="L1952" s="11" t="s">
        <v>114</v>
      </c>
      <c r="M1952" s="11" t="s">
        <v>101</v>
      </c>
      <c r="N1952" s="11">
        <v>89</v>
      </c>
      <c r="O1952" s="11">
        <v>2019</v>
      </c>
      <c r="P1952" s="11" t="s">
        <v>112</v>
      </c>
      <c r="Q1952" s="11" t="s">
        <v>112</v>
      </c>
      <c r="R1952" s="11" t="s">
        <v>241</v>
      </c>
      <c r="S1952" s="11" t="s">
        <v>104</v>
      </c>
      <c r="T1952" s="11">
        <v>2628</v>
      </c>
      <c r="U1952" s="11" t="str">
        <f>IF(ISERROR(VLOOKUP(I1952,'BACK INFO'!F:F,1,0)),IF(ISERROR(VLOOKUP(I1952,'BACK INFO'!H:H,1,0)),K1952,'BACK INFO'!$H$1),'BACK INFO'!$G$1)</f>
        <v>BILL MILLER AND COMPANY</v>
      </c>
    </row>
    <row r="1953" spans="1:21" s="11" customFormat="1" x14ac:dyDescent="0.35">
      <c r="A1953" s="11" t="s">
        <v>94</v>
      </c>
      <c r="B1953" s="11">
        <v>2019</v>
      </c>
      <c r="C1953" s="11">
        <v>1</v>
      </c>
      <c r="D1953" s="11" t="s">
        <v>95</v>
      </c>
      <c r="E1953" s="11" t="s">
        <v>96</v>
      </c>
      <c r="F1953" s="11" t="s">
        <v>700</v>
      </c>
      <c r="G1953" s="11" t="s">
        <v>241</v>
      </c>
      <c r="H1953" s="11" t="s">
        <v>98</v>
      </c>
      <c r="I1953" s="11" t="s">
        <v>496</v>
      </c>
      <c r="J1953" s="11" t="s">
        <v>99</v>
      </c>
      <c r="K1953" s="11" t="s">
        <v>76</v>
      </c>
      <c r="L1953" s="11" t="s">
        <v>127</v>
      </c>
      <c r="M1953" s="11" t="s">
        <v>101</v>
      </c>
      <c r="N1953" s="11">
        <v>32</v>
      </c>
      <c r="O1953" s="11">
        <v>2019</v>
      </c>
      <c r="P1953" s="11" t="s">
        <v>112</v>
      </c>
      <c r="Q1953" s="11" t="s">
        <v>112</v>
      </c>
      <c r="R1953" s="11" t="s">
        <v>241</v>
      </c>
      <c r="S1953" s="11" t="s">
        <v>104</v>
      </c>
      <c r="T1953" s="11">
        <v>974</v>
      </c>
      <c r="U1953" s="11" t="str">
        <f>IF(ISERROR(VLOOKUP(I1953,'BACK INFO'!F:F,1,0)),IF(ISERROR(VLOOKUP(I1953,'BACK INFO'!H:H,1,0)),K1953,'BACK INFO'!$H$1),'BACK INFO'!$G$1)</f>
        <v>MIE MANNICHE</v>
      </c>
    </row>
    <row r="1954" spans="1:21" s="11" customFormat="1" x14ac:dyDescent="0.35">
      <c r="A1954" s="11" t="s">
        <v>94</v>
      </c>
      <c r="B1954" s="11">
        <v>2019</v>
      </c>
      <c r="C1954" s="11">
        <v>1</v>
      </c>
      <c r="D1954" s="11" t="s">
        <v>95</v>
      </c>
      <c r="E1954" s="11" t="s">
        <v>96</v>
      </c>
      <c r="F1954" s="11" t="s">
        <v>700</v>
      </c>
      <c r="G1954" s="11" t="s">
        <v>241</v>
      </c>
      <c r="H1954" s="11" t="s">
        <v>98</v>
      </c>
      <c r="I1954" s="11" t="s">
        <v>148</v>
      </c>
      <c r="J1954" s="11" t="s">
        <v>99</v>
      </c>
      <c r="K1954" s="11" t="s">
        <v>71</v>
      </c>
      <c r="L1954" s="11" t="s">
        <v>149</v>
      </c>
      <c r="M1954" s="11" t="s">
        <v>101</v>
      </c>
      <c r="N1954" s="11">
        <v>18</v>
      </c>
      <c r="O1954" s="11">
        <v>2019</v>
      </c>
      <c r="P1954" s="11" t="s">
        <v>112</v>
      </c>
      <c r="Q1954" s="11" t="s">
        <v>112</v>
      </c>
      <c r="R1954" s="11" t="s">
        <v>241</v>
      </c>
      <c r="S1954" s="11" t="s">
        <v>104</v>
      </c>
      <c r="T1954" s="11">
        <v>546</v>
      </c>
      <c r="U1954" s="11" t="str">
        <f>IF(ISERROR(VLOOKUP(I1954,'BACK INFO'!F:F,1,0)),IF(ISERROR(VLOOKUP(I1954,'BACK INFO'!H:H,1,0)),K1954,'BACK INFO'!$H$1),'BACK INFO'!$G$1)</f>
        <v>HOLLY SALES INC.</v>
      </c>
    </row>
    <row r="1955" spans="1:21" s="11" customFormat="1" x14ac:dyDescent="0.35">
      <c r="A1955" s="11" t="s">
        <v>94</v>
      </c>
      <c r="B1955" s="11">
        <v>2019</v>
      </c>
      <c r="C1955" s="11">
        <v>1</v>
      </c>
      <c r="D1955" s="11" t="s">
        <v>95</v>
      </c>
      <c r="E1955" s="11" t="s">
        <v>96</v>
      </c>
      <c r="F1955" s="11" t="s">
        <v>700</v>
      </c>
      <c r="G1955" s="11" t="s">
        <v>241</v>
      </c>
      <c r="H1955" s="11" t="s">
        <v>98</v>
      </c>
      <c r="I1955" s="11" t="s">
        <v>497</v>
      </c>
      <c r="J1955" s="11" t="s">
        <v>99</v>
      </c>
      <c r="K1955" s="11" t="s">
        <v>75</v>
      </c>
      <c r="L1955" s="11" t="s">
        <v>146</v>
      </c>
      <c r="M1955" s="11" t="s">
        <v>101</v>
      </c>
      <c r="N1955" s="11">
        <v>72</v>
      </c>
      <c r="O1955" s="11">
        <v>2019</v>
      </c>
      <c r="P1955" s="11" t="s">
        <v>112</v>
      </c>
      <c r="Q1955" s="11" t="s">
        <v>112</v>
      </c>
      <c r="R1955" s="11" t="s">
        <v>241</v>
      </c>
      <c r="S1955" s="11" t="s">
        <v>104</v>
      </c>
      <c r="T1955" s="11">
        <v>2330</v>
      </c>
      <c r="U1955" s="11" t="str">
        <f>IF(ISERROR(VLOOKUP(I1955,'BACK INFO'!F:F,1,0)),IF(ISERROR(VLOOKUP(I1955,'BACK INFO'!H:H,1,0)),K1955,'BACK INFO'!$H$1),'BACK INFO'!$G$1)</f>
        <v>LAURA BONG</v>
      </c>
    </row>
    <row r="1956" spans="1:21" s="11" customFormat="1" x14ac:dyDescent="0.35">
      <c r="A1956" s="11" t="s">
        <v>94</v>
      </c>
      <c r="B1956" s="11">
        <v>2019</v>
      </c>
      <c r="C1956" s="11">
        <v>1</v>
      </c>
      <c r="D1956" s="11" t="s">
        <v>95</v>
      </c>
      <c r="E1956" s="11" t="s">
        <v>96</v>
      </c>
      <c r="F1956" s="11" t="s">
        <v>700</v>
      </c>
      <c r="G1956" s="11" t="s">
        <v>241</v>
      </c>
      <c r="H1956" s="11" t="s">
        <v>98</v>
      </c>
      <c r="I1956" s="11" t="s">
        <v>458</v>
      </c>
      <c r="J1956" s="11" t="s">
        <v>99</v>
      </c>
      <c r="K1956" s="11" t="s">
        <v>72</v>
      </c>
      <c r="L1956" s="11" t="s">
        <v>459</v>
      </c>
      <c r="M1956" s="11" t="s">
        <v>101</v>
      </c>
      <c r="N1956" s="11">
        <v>146</v>
      </c>
      <c r="O1956" s="11">
        <v>2019</v>
      </c>
      <c r="P1956" s="11" t="s">
        <v>112</v>
      </c>
      <c r="Q1956" s="11" t="s">
        <v>112</v>
      </c>
      <c r="R1956" s="11" t="s">
        <v>241</v>
      </c>
      <c r="S1956" s="11" t="s">
        <v>104</v>
      </c>
      <c r="T1956" s="11">
        <v>4886</v>
      </c>
      <c r="U1956" s="11" t="str">
        <f>IF(ISERROR(VLOOKUP(I1956,'BACK INFO'!F:F,1,0)),IF(ISERROR(VLOOKUP(I1956,'BACK INFO'!H:H,1,0)),K1956,'BACK INFO'!$H$1),'BACK INFO'!$G$1)</f>
        <v>BILL MILLER AND COMPANY</v>
      </c>
    </row>
    <row r="1957" spans="1:21" s="11" customFormat="1" x14ac:dyDescent="0.35">
      <c r="A1957" s="11" t="s">
        <v>94</v>
      </c>
      <c r="B1957" s="11">
        <v>2019</v>
      </c>
      <c r="C1957" s="11">
        <v>1</v>
      </c>
      <c r="D1957" s="11" t="s">
        <v>95</v>
      </c>
      <c r="E1957" s="11" t="s">
        <v>96</v>
      </c>
      <c r="F1957" s="11" t="s">
        <v>700</v>
      </c>
      <c r="G1957" s="11" t="s">
        <v>241</v>
      </c>
      <c r="H1957" s="11" t="s">
        <v>98</v>
      </c>
      <c r="I1957" s="11" t="s">
        <v>498</v>
      </c>
      <c r="J1957" s="11" t="s">
        <v>99</v>
      </c>
      <c r="K1957" s="11" t="s">
        <v>75</v>
      </c>
      <c r="L1957" s="11" t="s">
        <v>131</v>
      </c>
      <c r="M1957" s="11" t="s">
        <v>101</v>
      </c>
      <c r="N1957" s="11">
        <v>38</v>
      </c>
      <c r="O1957" s="11">
        <v>2019</v>
      </c>
      <c r="P1957" s="11" t="s">
        <v>112</v>
      </c>
      <c r="Q1957" s="11" t="s">
        <v>112</v>
      </c>
      <c r="R1957" s="11" t="s">
        <v>241</v>
      </c>
      <c r="S1957" s="11" t="s">
        <v>104</v>
      </c>
      <c r="T1957" s="11">
        <v>1126</v>
      </c>
      <c r="U1957" s="11" t="str">
        <f>IF(ISERROR(VLOOKUP(I1957,'BACK INFO'!F:F,1,0)),IF(ISERROR(VLOOKUP(I1957,'BACK INFO'!H:H,1,0)),K1957,'BACK INFO'!$H$1),'BACK INFO'!$G$1)</f>
        <v>LAURA BONG</v>
      </c>
    </row>
    <row r="1958" spans="1:21" s="11" customFormat="1" x14ac:dyDescent="0.35">
      <c r="A1958" s="11" t="s">
        <v>94</v>
      </c>
      <c r="B1958" s="11">
        <v>2019</v>
      </c>
      <c r="C1958" s="11">
        <v>1</v>
      </c>
      <c r="D1958" s="11" t="s">
        <v>95</v>
      </c>
      <c r="E1958" s="11" t="s">
        <v>96</v>
      </c>
      <c r="F1958" s="11" t="s">
        <v>700</v>
      </c>
      <c r="G1958" s="11" t="s">
        <v>241</v>
      </c>
      <c r="H1958" s="11" t="s">
        <v>98</v>
      </c>
      <c r="I1958" s="11" t="s">
        <v>225</v>
      </c>
      <c r="J1958" s="11" t="s">
        <v>99</v>
      </c>
      <c r="K1958" s="11" t="s">
        <v>70</v>
      </c>
      <c r="L1958" s="11" t="s">
        <v>157</v>
      </c>
      <c r="M1958" s="11" t="s">
        <v>101</v>
      </c>
      <c r="N1958" s="11">
        <v>27</v>
      </c>
      <c r="O1958" s="11">
        <v>2019</v>
      </c>
      <c r="P1958" s="11" t="s">
        <v>112</v>
      </c>
      <c r="Q1958" s="11" t="s">
        <v>112</v>
      </c>
      <c r="R1958" s="11" t="s">
        <v>241</v>
      </c>
      <c r="S1958" s="11" t="s">
        <v>104</v>
      </c>
      <c r="T1958" s="11">
        <v>814</v>
      </c>
      <c r="U1958" s="11" t="str">
        <f>IF(ISERROR(VLOOKUP(I1958,'BACK INFO'!F:F,1,0)),IF(ISERROR(VLOOKUP(I1958,'BACK INFO'!H:H,1,0)),K1958,'BACK INFO'!$H$1),'BACK INFO'!$G$1)</f>
        <v>JUDITH ANN DEAL</v>
      </c>
    </row>
    <row r="1959" spans="1:21" s="11" customFormat="1" x14ac:dyDescent="0.35">
      <c r="A1959" s="11" t="s">
        <v>94</v>
      </c>
      <c r="B1959" s="11">
        <v>2019</v>
      </c>
      <c r="C1959" s="11">
        <v>1</v>
      </c>
      <c r="D1959" s="11" t="s">
        <v>95</v>
      </c>
      <c r="E1959" s="11" t="s">
        <v>96</v>
      </c>
      <c r="F1959" s="11" t="s">
        <v>700</v>
      </c>
      <c r="G1959" s="11" t="s">
        <v>241</v>
      </c>
      <c r="H1959" s="11" t="s">
        <v>98</v>
      </c>
      <c r="I1959" s="11" t="s">
        <v>499</v>
      </c>
      <c r="J1959" s="11" t="s">
        <v>99</v>
      </c>
      <c r="K1959" s="11" t="s">
        <v>74</v>
      </c>
      <c r="L1959" s="11" t="s">
        <v>229</v>
      </c>
      <c r="M1959" s="11" t="s">
        <v>101</v>
      </c>
      <c r="N1959" s="11">
        <v>52</v>
      </c>
      <c r="O1959" s="11">
        <v>2019</v>
      </c>
      <c r="P1959" s="11" t="s">
        <v>112</v>
      </c>
      <c r="Q1959" s="11" t="s">
        <v>112</v>
      </c>
      <c r="R1959" s="11" t="s">
        <v>241</v>
      </c>
      <c r="S1959" s="11" t="s">
        <v>104</v>
      </c>
      <c r="T1959" s="11">
        <v>1599</v>
      </c>
      <c r="U1959" s="11" t="str">
        <f>IF(ISERROR(VLOOKUP(I1959,'BACK INFO'!F:F,1,0)),IF(ISERROR(VLOOKUP(I1959,'BACK INFO'!H:H,1,0)),K1959,'BACK INFO'!$H$1),'BACK INFO'!$G$1)</f>
        <v>DENISE ARNETT</v>
      </c>
    </row>
    <row r="1960" spans="1:21" s="11" customFormat="1" x14ac:dyDescent="0.35">
      <c r="A1960" s="11" t="s">
        <v>94</v>
      </c>
      <c r="B1960" s="11">
        <v>2019</v>
      </c>
      <c r="C1960" s="11">
        <v>1</v>
      </c>
      <c r="D1960" s="11" t="s">
        <v>95</v>
      </c>
      <c r="E1960" s="11" t="s">
        <v>96</v>
      </c>
      <c r="F1960" s="11" t="s">
        <v>700</v>
      </c>
      <c r="G1960" s="11" t="s">
        <v>241</v>
      </c>
      <c r="H1960" s="11" t="s">
        <v>98</v>
      </c>
      <c r="I1960" s="11" t="s">
        <v>113</v>
      </c>
      <c r="J1960" s="11" t="s">
        <v>99</v>
      </c>
      <c r="K1960" s="11" t="s">
        <v>72</v>
      </c>
      <c r="L1960" s="11" t="s">
        <v>114</v>
      </c>
      <c r="M1960" s="11" t="s">
        <v>101</v>
      </c>
      <c r="N1960" s="11">
        <v>81</v>
      </c>
      <c r="O1960" s="11">
        <v>2019</v>
      </c>
      <c r="P1960" s="11" t="s">
        <v>112</v>
      </c>
      <c r="Q1960" s="11" t="s">
        <v>112</v>
      </c>
      <c r="R1960" s="11" t="s">
        <v>241</v>
      </c>
      <c r="S1960" s="11" t="s">
        <v>104</v>
      </c>
      <c r="T1960" s="11">
        <v>2468</v>
      </c>
      <c r="U1960" s="11" t="str">
        <f>IF(ISERROR(VLOOKUP(I1960,'BACK INFO'!F:F,1,0)),IF(ISERROR(VLOOKUP(I1960,'BACK INFO'!H:H,1,0)),K1960,'BACK INFO'!$H$1),'BACK INFO'!$G$1)</f>
        <v>BILL MILLER AND COMPANY</v>
      </c>
    </row>
    <row r="1961" spans="1:21" s="11" customFormat="1" x14ac:dyDescent="0.35">
      <c r="A1961" s="11" t="s">
        <v>94</v>
      </c>
      <c r="B1961" s="11">
        <v>2019</v>
      </c>
      <c r="C1961" s="11">
        <v>1</v>
      </c>
      <c r="D1961" s="11" t="s">
        <v>95</v>
      </c>
      <c r="E1961" s="11" t="s">
        <v>96</v>
      </c>
      <c r="F1961" s="11" t="s">
        <v>700</v>
      </c>
      <c r="G1961" s="11" t="s">
        <v>241</v>
      </c>
      <c r="H1961" s="11" t="s">
        <v>98</v>
      </c>
      <c r="I1961" s="11" t="s">
        <v>226</v>
      </c>
      <c r="J1961" s="11" t="s">
        <v>99</v>
      </c>
      <c r="K1961" s="11" t="s">
        <v>71</v>
      </c>
      <c r="L1961" s="11" t="s">
        <v>227</v>
      </c>
      <c r="M1961" s="11" t="s">
        <v>101</v>
      </c>
      <c r="N1961" s="11">
        <v>1881</v>
      </c>
      <c r="O1961" s="11">
        <v>2019</v>
      </c>
      <c r="P1961" s="11" t="s">
        <v>112</v>
      </c>
      <c r="Q1961" s="11" t="s">
        <v>112</v>
      </c>
      <c r="R1961" s="11" t="s">
        <v>241</v>
      </c>
      <c r="S1961" s="11" t="s">
        <v>104</v>
      </c>
      <c r="T1961" s="11">
        <v>52728.959999999548</v>
      </c>
      <c r="U1961" s="11" t="str">
        <f>IF(ISERROR(VLOOKUP(I1961,'BACK INFO'!F:F,1,0)),IF(ISERROR(VLOOKUP(I1961,'BACK INFO'!H:H,1,0)),K1961,'BACK INFO'!$H$1),'BACK INFO'!$G$1)</f>
        <v>HOLLY SALES INC.</v>
      </c>
    </row>
    <row r="1962" spans="1:21" s="11" customFormat="1" x14ac:dyDescent="0.35">
      <c r="A1962" s="11" t="s">
        <v>94</v>
      </c>
      <c r="B1962" s="11">
        <v>2019</v>
      </c>
      <c r="C1962" s="11">
        <v>1</v>
      </c>
      <c r="D1962" s="11" t="s">
        <v>95</v>
      </c>
      <c r="E1962" s="11" t="s">
        <v>96</v>
      </c>
      <c r="F1962" s="11" t="s">
        <v>700</v>
      </c>
      <c r="G1962" s="11" t="s">
        <v>241</v>
      </c>
      <c r="H1962" s="11" t="s">
        <v>98</v>
      </c>
      <c r="I1962" s="11" t="s">
        <v>407</v>
      </c>
      <c r="J1962" s="11" t="s">
        <v>99</v>
      </c>
      <c r="K1962" s="11" t="s">
        <v>72</v>
      </c>
      <c r="L1962" s="11" t="s">
        <v>114</v>
      </c>
      <c r="M1962" s="11" t="s">
        <v>101</v>
      </c>
      <c r="N1962" s="11">
        <v>21</v>
      </c>
      <c r="O1962" s="11">
        <v>2019</v>
      </c>
      <c r="P1962" s="11" t="s">
        <v>112</v>
      </c>
      <c r="Q1962" s="11" t="s">
        <v>112</v>
      </c>
      <c r="R1962" s="11" t="s">
        <v>241</v>
      </c>
      <c r="S1962" s="11" t="s">
        <v>104</v>
      </c>
      <c r="T1962" s="11">
        <v>657</v>
      </c>
      <c r="U1962" s="11" t="str">
        <f>IF(ISERROR(VLOOKUP(I1962,'BACK INFO'!F:F,1,0)),IF(ISERROR(VLOOKUP(I1962,'BACK INFO'!H:H,1,0)),K1962,'BACK INFO'!$H$1),'BACK INFO'!$G$1)</f>
        <v>BILL MILLER AND COMPANY</v>
      </c>
    </row>
    <row r="1963" spans="1:21" s="11" customFormat="1" x14ac:dyDescent="0.35">
      <c r="A1963" s="11" t="s">
        <v>94</v>
      </c>
      <c r="B1963" s="11">
        <v>2019</v>
      </c>
      <c r="C1963" s="11">
        <v>1</v>
      </c>
      <c r="D1963" s="11" t="s">
        <v>95</v>
      </c>
      <c r="E1963" s="11" t="s">
        <v>96</v>
      </c>
      <c r="F1963" s="11" t="s">
        <v>700</v>
      </c>
      <c r="G1963" s="11" t="s">
        <v>241</v>
      </c>
      <c r="H1963" s="11" t="s">
        <v>98</v>
      </c>
      <c r="I1963" s="11" t="s">
        <v>500</v>
      </c>
      <c r="J1963" s="11" t="s">
        <v>99</v>
      </c>
      <c r="K1963" s="11" t="s">
        <v>75</v>
      </c>
      <c r="L1963" s="11" t="s">
        <v>131</v>
      </c>
      <c r="M1963" s="11" t="s">
        <v>101</v>
      </c>
      <c r="N1963" s="11">
        <v>69</v>
      </c>
      <c r="O1963" s="11">
        <v>2019</v>
      </c>
      <c r="P1963" s="11" t="s">
        <v>112</v>
      </c>
      <c r="Q1963" s="11" t="s">
        <v>112</v>
      </c>
      <c r="R1963" s="11" t="s">
        <v>241</v>
      </c>
      <c r="S1963" s="11" t="s">
        <v>104</v>
      </c>
      <c r="T1963" s="11">
        <v>2242</v>
      </c>
      <c r="U1963" s="11" t="str">
        <f>IF(ISERROR(VLOOKUP(I1963,'BACK INFO'!F:F,1,0)),IF(ISERROR(VLOOKUP(I1963,'BACK INFO'!H:H,1,0)),K1963,'BACK INFO'!$H$1),'BACK INFO'!$G$1)</f>
        <v>LAURA BONG</v>
      </c>
    </row>
    <row r="1964" spans="1:21" s="11" customFormat="1" x14ac:dyDescent="0.35">
      <c r="A1964" s="11" t="s">
        <v>94</v>
      </c>
      <c r="B1964" s="11">
        <v>2019</v>
      </c>
      <c r="C1964" s="11">
        <v>1</v>
      </c>
      <c r="D1964" s="11" t="s">
        <v>95</v>
      </c>
      <c r="E1964" s="11" t="s">
        <v>96</v>
      </c>
      <c r="F1964" s="11" t="s">
        <v>700</v>
      </c>
      <c r="G1964" s="11" t="s">
        <v>241</v>
      </c>
      <c r="H1964" s="11" t="s">
        <v>98</v>
      </c>
      <c r="I1964" s="11" t="s">
        <v>62</v>
      </c>
      <c r="J1964" s="11" t="s">
        <v>99</v>
      </c>
      <c r="K1964" s="11" t="s">
        <v>54</v>
      </c>
      <c r="L1964" s="11" t="s">
        <v>165</v>
      </c>
      <c r="M1964" s="11" t="s">
        <v>101</v>
      </c>
      <c r="N1964" s="11">
        <v>494</v>
      </c>
      <c r="O1964" s="11">
        <v>2019</v>
      </c>
      <c r="P1964" s="11" t="s">
        <v>112</v>
      </c>
      <c r="Q1964" s="11" t="s">
        <v>112</v>
      </c>
      <c r="R1964" s="11" t="s">
        <v>241</v>
      </c>
      <c r="S1964" s="11" t="s">
        <v>104</v>
      </c>
      <c r="T1964" s="11">
        <v>14954.720000000003</v>
      </c>
      <c r="U1964" s="11" t="str">
        <f>IF(ISERROR(VLOOKUP(I1964,'BACK INFO'!F:F,1,0)),IF(ISERROR(VLOOKUP(I1964,'BACK INFO'!H:H,1,0)),K1964,'BACK INFO'!$H$1),'BACK INFO'!$G$1)</f>
        <v>PAIGE ALYSE STRAUGHAN</v>
      </c>
    </row>
    <row r="1965" spans="1:21" s="11" customFormat="1" x14ac:dyDescent="0.35">
      <c r="A1965" s="11" t="s">
        <v>94</v>
      </c>
      <c r="B1965" s="11">
        <v>2019</v>
      </c>
      <c r="C1965" s="11">
        <v>1</v>
      </c>
      <c r="D1965" s="11" t="s">
        <v>95</v>
      </c>
      <c r="E1965" s="11" t="s">
        <v>96</v>
      </c>
      <c r="F1965" s="11" t="s">
        <v>700</v>
      </c>
      <c r="G1965" s="11" t="s">
        <v>241</v>
      </c>
      <c r="H1965" s="11" t="s">
        <v>98</v>
      </c>
      <c r="I1965" s="11" t="s">
        <v>461</v>
      </c>
      <c r="J1965" s="11" t="s">
        <v>99</v>
      </c>
      <c r="K1965" s="11" t="s">
        <v>75</v>
      </c>
      <c r="L1965" s="11" t="s">
        <v>131</v>
      </c>
      <c r="M1965" s="11" t="s">
        <v>101</v>
      </c>
      <c r="N1965" s="11">
        <v>10</v>
      </c>
      <c r="O1965" s="11">
        <v>2019</v>
      </c>
      <c r="P1965" s="11" t="s">
        <v>112</v>
      </c>
      <c r="Q1965" s="11" t="s">
        <v>112</v>
      </c>
      <c r="R1965" s="11" t="s">
        <v>241</v>
      </c>
      <c r="S1965" s="11" t="s">
        <v>104</v>
      </c>
      <c r="T1965" s="11">
        <v>340</v>
      </c>
      <c r="U1965" s="11" t="str">
        <f>IF(ISERROR(VLOOKUP(I1965,'BACK INFO'!F:F,1,0)),IF(ISERROR(VLOOKUP(I1965,'BACK INFO'!H:H,1,0)),K1965,'BACK INFO'!$H$1),'BACK INFO'!$G$1)</f>
        <v>LAURA BONG</v>
      </c>
    </row>
    <row r="1966" spans="1:21" s="11" customFormat="1" x14ac:dyDescent="0.35">
      <c r="A1966" s="11" t="s">
        <v>94</v>
      </c>
      <c r="B1966" s="11">
        <v>2019</v>
      </c>
      <c r="C1966" s="11">
        <v>1</v>
      </c>
      <c r="D1966" s="11" t="s">
        <v>95</v>
      </c>
      <c r="E1966" s="11" t="s">
        <v>96</v>
      </c>
      <c r="F1966" s="11" t="s">
        <v>700</v>
      </c>
      <c r="G1966" s="11" t="s">
        <v>241</v>
      </c>
      <c r="H1966" s="11" t="s">
        <v>98</v>
      </c>
      <c r="I1966" s="11" t="s">
        <v>462</v>
      </c>
      <c r="J1966" s="11" t="s">
        <v>99</v>
      </c>
      <c r="K1966" s="11" t="s">
        <v>72</v>
      </c>
      <c r="L1966" s="11" t="s">
        <v>452</v>
      </c>
      <c r="M1966" s="11" t="s">
        <v>101</v>
      </c>
      <c r="N1966" s="11">
        <v>106</v>
      </c>
      <c r="O1966" s="11">
        <v>2019</v>
      </c>
      <c r="P1966" s="11" t="s">
        <v>112</v>
      </c>
      <c r="Q1966" s="11" t="s">
        <v>112</v>
      </c>
      <c r="R1966" s="11" t="s">
        <v>241</v>
      </c>
      <c r="S1966" s="11" t="s">
        <v>104</v>
      </c>
      <c r="T1966" s="11">
        <v>3438</v>
      </c>
      <c r="U1966" s="11" t="str">
        <f>IF(ISERROR(VLOOKUP(I1966,'BACK INFO'!F:F,1,0)),IF(ISERROR(VLOOKUP(I1966,'BACK INFO'!H:H,1,0)),K1966,'BACK INFO'!$H$1),'BACK INFO'!$G$1)</f>
        <v>BILL MILLER AND COMPANY</v>
      </c>
    </row>
    <row r="1967" spans="1:21" s="11" customFormat="1" x14ac:dyDescent="0.35">
      <c r="A1967" s="11" t="s">
        <v>94</v>
      </c>
      <c r="B1967" s="11">
        <v>2019</v>
      </c>
      <c r="C1967" s="11">
        <v>1</v>
      </c>
      <c r="D1967" s="11" t="s">
        <v>95</v>
      </c>
      <c r="E1967" s="11" t="s">
        <v>96</v>
      </c>
      <c r="F1967" s="11" t="s">
        <v>700</v>
      </c>
      <c r="G1967" s="11" t="s">
        <v>241</v>
      </c>
      <c r="H1967" s="11" t="s">
        <v>98</v>
      </c>
      <c r="I1967" s="11" t="s">
        <v>501</v>
      </c>
      <c r="J1967" s="11" t="s">
        <v>99</v>
      </c>
      <c r="K1967" s="11" t="s">
        <v>71</v>
      </c>
      <c r="L1967" s="11" t="s">
        <v>216</v>
      </c>
      <c r="M1967" s="11" t="s">
        <v>101</v>
      </c>
      <c r="N1967" s="11">
        <v>16</v>
      </c>
      <c r="O1967" s="11">
        <v>2019</v>
      </c>
      <c r="P1967" s="11" t="s">
        <v>112</v>
      </c>
      <c r="Q1967" s="11" t="s">
        <v>112</v>
      </c>
      <c r="R1967" s="11" t="s">
        <v>241</v>
      </c>
      <c r="S1967" s="11" t="s">
        <v>104</v>
      </c>
      <c r="T1967" s="11">
        <v>504</v>
      </c>
      <c r="U1967" s="11" t="str">
        <f>IF(ISERROR(VLOOKUP(I1967,'BACK INFO'!F:F,1,0)),IF(ISERROR(VLOOKUP(I1967,'BACK INFO'!H:H,1,0)),K1967,'BACK INFO'!$H$1),'BACK INFO'!$G$1)</f>
        <v>HOLLY SALES INC.</v>
      </c>
    </row>
    <row r="1968" spans="1:21" s="11" customFormat="1" x14ac:dyDescent="0.35">
      <c r="A1968" s="11" t="s">
        <v>94</v>
      </c>
      <c r="B1968" s="11">
        <v>2019</v>
      </c>
      <c r="C1968" s="11">
        <v>1</v>
      </c>
      <c r="D1968" s="11" t="s">
        <v>95</v>
      </c>
      <c r="E1968" s="11" t="s">
        <v>96</v>
      </c>
      <c r="F1968" s="11" t="s">
        <v>700</v>
      </c>
      <c r="G1968" s="11" t="s">
        <v>241</v>
      </c>
      <c r="H1968" s="11" t="s">
        <v>98</v>
      </c>
      <c r="I1968" s="11" t="s">
        <v>367</v>
      </c>
      <c r="J1968" s="11" t="s">
        <v>120</v>
      </c>
      <c r="K1968" s="11" t="s">
        <v>66</v>
      </c>
      <c r="L1968" s="11" t="s">
        <v>297</v>
      </c>
      <c r="M1968" s="11" t="s">
        <v>122</v>
      </c>
      <c r="N1968" s="11">
        <v>17</v>
      </c>
      <c r="O1968" s="11">
        <v>2019</v>
      </c>
      <c r="P1968" s="11" t="s">
        <v>112</v>
      </c>
      <c r="Q1968" s="11" t="s">
        <v>112</v>
      </c>
      <c r="R1968" s="11" t="s">
        <v>241</v>
      </c>
      <c r="S1968" s="11" t="s">
        <v>104</v>
      </c>
      <c r="T1968" s="11">
        <v>480.7911753518448</v>
      </c>
      <c r="U1968" s="11" t="str">
        <f>IF(ISERROR(VLOOKUP(I1968,'BACK INFO'!F:F,1,0)),IF(ISERROR(VLOOKUP(I1968,'BACK INFO'!H:H,1,0)),K1968,'BACK INFO'!$H$1),'BACK INFO'!$G$1)</f>
        <v>SHOUTOUTAGENCY</v>
      </c>
    </row>
    <row r="1969" spans="1:21" s="11" customFormat="1" x14ac:dyDescent="0.35">
      <c r="A1969" s="11" t="s">
        <v>94</v>
      </c>
      <c r="B1969" s="11">
        <v>2019</v>
      </c>
      <c r="C1969" s="11">
        <v>1</v>
      </c>
      <c r="D1969" s="11" t="s">
        <v>95</v>
      </c>
      <c r="E1969" s="11" t="s">
        <v>96</v>
      </c>
      <c r="F1969" s="11" t="s">
        <v>700</v>
      </c>
      <c r="G1969" s="11" t="s">
        <v>241</v>
      </c>
      <c r="H1969" s="11" t="s">
        <v>98</v>
      </c>
      <c r="I1969" s="11" t="s">
        <v>502</v>
      </c>
      <c r="J1969" s="11" t="s">
        <v>120</v>
      </c>
      <c r="K1969" s="11" t="s">
        <v>69</v>
      </c>
      <c r="L1969" s="11" t="s">
        <v>143</v>
      </c>
      <c r="M1969" s="11" t="s">
        <v>122</v>
      </c>
      <c r="N1969" s="11">
        <v>43</v>
      </c>
      <c r="O1969" s="11">
        <v>2019</v>
      </c>
      <c r="P1969" s="11" t="s">
        <v>112</v>
      </c>
      <c r="Q1969" s="11" t="s">
        <v>112</v>
      </c>
      <c r="R1969" s="11" t="s">
        <v>241</v>
      </c>
      <c r="S1969" s="11" t="s">
        <v>104</v>
      </c>
      <c r="T1969" s="11">
        <v>1390.6428299733739</v>
      </c>
      <c r="U1969" s="11" t="str">
        <f>IF(ISERROR(VLOOKUP(I1969,'BACK INFO'!F:F,1,0)),IF(ISERROR(VLOOKUP(I1969,'BACK INFO'!H:H,1,0)),K1969,'BACK INFO'!$H$1),'BACK INFO'!$G$1)</f>
        <v>JULIE BERTRAND</v>
      </c>
    </row>
    <row r="1970" spans="1:21" s="11" customFormat="1" x14ac:dyDescent="0.35">
      <c r="A1970" s="11" t="s">
        <v>94</v>
      </c>
      <c r="B1970" s="11">
        <v>2019</v>
      </c>
      <c r="C1970" s="11">
        <v>1</v>
      </c>
      <c r="D1970" s="11" t="s">
        <v>95</v>
      </c>
      <c r="E1970" s="11" t="s">
        <v>96</v>
      </c>
      <c r="F1970" s="11" t="s">
        <v>700</v>
      </c>
      <c r="G1970" s="11" t="s">
        <v>241</v>
      </c>
      <c r="H1970" s="11" t="s">
        <v>98</v>
      </c>
      <c r="I1970" s="11" t="s">
        <v>503</v>
      </c>
      <c r="J1970" s="11" t="s">
        <v>99</v>
      </c>
      <c r="K1970" s="11" t="s">
        <v>74</v>
      </c>
      <c r="L1970" s="11" t="s">
        <v>229</v>
      </c>
      <c r="M1970" s="11" t="s">
        <v>101</v>
      </c>
      <c r="N1970" s="11">
        <v>46</v>
      </c>
      <c r="O1970" s="11">
        <v>2019</v>
      </c>
      <c r="P1970" s="11" t="s">
        <v>112</v>
      </c>
      <c r="Q1970" s="11" t="s">
        <v>112</v>
      </c>
      <c r="R1970" s="11" t="s">
        <v>241</v>
      </c>
      <c r="S1970" s="11" t="s">
        <v>104</v>
      </c>
      <c r="T1970" s="11">
        <v>1516</v>
      </c>
      <c r="U1970" s="11" t="str">
        <f>IF(ISERROR(VLOOKUP(I1970,'BACK INFO'!F:F,1,0)),IF(ISERROR(VLOOKUP(I1970,'BACK INFO'!H:H,1,0)),K1970,'BACK INFO'!$H$1),'BACK INFO'!$G$1)</f>
        <v>DENISE ARNETT</v>
      </c>
    </row>
    <row r="1971" spans="1:21" s="11" customFormat="1" x14ac:dyDescent="0.35">
      <c r="A1971" s="11" t="s">
        <v>94</v>
      </c>
      <c r="B1971" s="11">
        <v>2019</v>
      </c>
      <c r="C1971" s="11">
        <v>1</v>
      </c>
      <c r="D1971" s="11" t="s">
        <v>95</v>
      </c>
      <c r="E1971" s="11" t="s">
        <v>96</v>
      </c>
      <c r="F1971" s="11" t="s">
        <v>700</v>
      </c>
      <c r="G1971" s="11" t="s">
        <v>241</v>
      </c>
      <c r="H1971" s="11" t="s">
        <v>98</v>
      </c>
      <c r="I1971" s="11" t="s">
        <v>278</v>
      </c>
      <c r="J1971" s="11" t="s">
        <v>99</v>
      </c>
      <c r="K1971" s="11" t="s">
        <v>71</v>
      </c>
      <c r="L1971" s="11" t="s">
        <v>164</v>
      </c>
      <c r="M1971" s="11" t="s">
        <v>101</v>
      </c>
      <c r="N1971" s="11">
        <v>43</v>
      </c>
      <c r="O1971" s="11">
        <v>2019</v>
      </c>
      <c r="P1971" s="11" t="s">
        <v>112</v>
      </c>
      <c r="Q1971" s="11" t="s">
        <v>112</v>
      </c>
      <c r="R1971" s="11" t="s">
        <v>241</v>
      </c>
      <c r="S1971" s="11" t="s">
        <v>104</v>
      </c>
      <c r="T1971" s="11">
        <v>1356</v>
      </c>
      <c r="U1971" s="11" t="str">
        <f>IF(ISERROR(VLOOKUP(I1971,'BACK INFO'!F:F,1,0)),IF(ISERROR(VLOOKUP(I1971,'BACK INFO'!H:H,1,0)),K1971,'BACK INFO'!$H$1),'BACK INFO'!$G$1)</f>
        <v>HOLLY SALES INC.</v>
      </c>
    </row>
    <row r="1972" spans="1:21" s="11" customFormat="1" x14ac:dyDescent="0.35">
      <c r="A1972" s="11" t="s">
        <v>94</v>
      </c>
      <c r="B1972" s="11">
        <v>2019</v>
      </c>
      <c r="C1972" s="11">
        <v>1</v>
      </c>
      <c r="D1972" s="11" t="s">
        <v>95</v>
      </c>
      <c r="E1972" s="11" t="s">
        <v>96</v>
      </c>
      <c r="F1972" s="11" t="s">
        <v>700</v>
      </c>
      <c r="G1972" s="11" t="s">
        <v>241</v>
      </c>
      <c r="H1972" s="11" t="s">
        <v>98</v>
      </c>
      <c r="I1972" s="11" t="s">
        <v>291</v>
      </c>
      <c r="J1972" s="11" t="s">
        <v>99</v>
      </c>
      <c r="K1972" s="11" t="s">
        <v>72</v>
      </c>
      <c r="L1972" s="11" t="s">
        <v>114</v>
      </c>
      <c r="M1972" s="11" t="s">
        <v>101</v>
      </c>
      <c r="N1972" s="11">
        <v>22</v>
      </c>
      <c r="O1972" s="11">
        <v>2019</v>
      </c>
      <c r="P1972" s="11" t="s">
        <v>112</v>
      </c>
      <c r="Q1972" s="11" t="s">
        <v>112</v>
      </c>
      <c r="R1972" s="11" t="s">
        <v>241</v>
      </c>
      <c r="S1972" s="11" t="s">
        <v>104</v>
      </c>
      <c r="T1972" s="11">
        <v>728</v>
      </c>
      <c r="U1972" s="11" t="str">
        <f>IF(ISERROR(VLOOKUP(I1972,'BACK INFO'!F:F,1,0)),IF(ISERROR(VLOOKUP(I1972,'BACK INFO'!H:H,1,0)),K1972,'BACK INFO'!$H$1),'BACK INFO'!$G$1)</f>
        <v>BILL MILLER AND COMPANY</v>
      </c>
    </row>
    <row r="1973" spans="1:21" s="11" customFormat="1" x14ac:dyDescent="0.35">
      <c r="A1973" s="11" t="s">
        <v>94</v>
      </c>
      <c r="B1973" s="11">
        <v>2019</v>
      </c>
      <c r="C1973" s="11">
        <v>1</v>
      </c>
      <c r="D1973" s="11" t="s">
        <v>95</v>
      </c>
      <c r="E1973" s="11" t="s">
        <v>96</v>
      </c>
      <c r="F1973" s="11" t="s">
        <v>700</v>
      </c>
      <c r="G1973" s="11" t="s">
        <v>241</v>
      </c>
      <c r="H1973" s="11" t="s">
        <v>98</v>
      </c>
      <c r="I1973" s="11" t="s">
        <v>253</v>
      </c>
      <c r="J1973" s="11" t="s">
        <v>99</v>
      </c>
      <c r="K1973" s="11" t="s">
        <v>72</v>
      </c>
      <c r="L1973" s="11" t="s">
        <v>114</v>
      </c>
      <c r="M1973" s="11" t="s">
        <v>101</v>
      </c>
      <c r="N1973" s="11">
        <v>12</v>
      </c>
      <c r="O1973" s="11">
        <v>2019</v>
      </c>
      <c r="P1973" s="11" t="s">
        <v>112</v>
      </c>
      <c r="Q1973" s="11" t="s">
        <v>112</v>
      </c>
      <c r="R1973" s="11" t="s">
        <v>241</v>
      </c>
      <c r="S1973" s="11" t="s">
        <v>104</v>
      </c>
      <c r="T1973" s="11">
        <v>342</v>
      </c>
      <c r="U1973" s="11" t="str">
        <f>IF(ISERROR(VLOOKUP(I1973,'BACK INFO'!F:F,1,0)),IF(ISERROR(VLOOKUP(I1973,'BACK INFO'!H:H,1,0)),K1973,'BACK INFO'!$H$1),'BACK INFO'!$G$1)</f>
        <v>BILL MILLER AND COMPANY</v>
      </c>
    </row>
    <row r="1974" spans="1:21" s="11" customFormat="1" x14ac:dyDescent="0.35">
      <c r="A1974" s="11" t="s">
        <v>94</v>
      </c>
      <c r="B1974" s="11">
        <v>2019</v>
      </c>
      <c r="C1974" s="11">
        <v>1</v>
      </c>
      <c r="D1974" s="11" t="s">
        <v>95</v>
      </c>
      <c r="E1974" s="11" t="s">
        <v>96</v>
      </c>
      <c r="F1974" s="11" t="s">
        <v>700</v>
      </c>
      <c r="G1974" s="11" t="s">
        <v>241</v>
      </c>
      <c r="H1974" s="11" t="s">
        <v>98</v>
      </c>
      <c r="I1974" s="11" t="s">
        <v>265</v>
      </c>
      <c r="J1974" s="11" t="s">
        <v>99</v>
      </c>
      <c r="K1974" s="11" t="s">
        <v>73</v>
      </c>
      <c r="L1974" s="11" t="s">
        <v>127</v>
      </c>
      <c r="M1974" s="11" t="s">
        <v>101</v>
      </c>
      <c r="N1974" s="11">
        <v>24</v>
      </c>
      <c r="O1974" s="11">
        <v>2019</v>
      </c>
      <c r="P1974" s="11" t="s">
        <v>112</v>
      </c>
      <c r="Q1974" s="11" t="s">
        <v>112</v>
      </c>
      <c r="R1974" s="11" t="s">
        <v>241</v>
      </c>
      <c r="S1974" s="11" t="s">
        <v>104</v>
      </c>
      <c r="T1974" s="11">
        <v>744</v>
      </c>
      <c r="U1974" s="11" t="str">
        <f>IF(ISERROR(VLOOKUP(I1974,'BACK INFO'!F:F,1,0)),IF(ISERROR(VLOOKUP(I1974,'BACK INFO'!H:H,1,0)),K1974,'BACK INFO'!$H$1),'BACK INFO'!$G$1)</f>
        <v>PHYLLIS POSNER</v>
      </c>
    </row>
    <row r="1975" spans="1:21" s="11" customFormat="1" x14ac:dyDescent="0.35">
      <c r="A1975" s="11" t="s">
        <v>94</v>
      </c>
      <c r="B1975" s="11">
        <v>2019</v>
      </c>
      <c r="C1975" s="11">
        <v>1</v>
      </c>
      <c r="D1975" s="11" t="s">
        <v>95</v>
      </c>
      <c r="E1975" s="11" t="s">
        <v>96</v>
      </c>
      <c r="F1975" s="11" t="s">
        <v>700</v>
      </c>
      <c r="G1975" s="11" t="s">
        <v>241</v>
      </c>
      <c r="H1975" s="11" t="s">
        <v>98</v>
      </c>
      <c r="I1975" s="11" t="s">
        <v>254</v>
      </c>
      <c r="J1975" s="11" t="s">
        <v>99</v>
      </c>
      <c r="K1975" s="11" t="s">
        <v>72</v>
      </c>
      <c r="L1975" s="11" t="s">
        <v>114</v>
      </c>
      <c r="M1975" s="11" t="s">
        <v>101</v>
      </c>
      <c r="N1975" s="11">
        <v>10</v>
      </c>
      <c r="O1975" s="11">
        <v>2019</v>
      </c>
      <c r="P1975" s="11" t="s">
        <v>112</v>
      </c>
      <c r="Q1975" s="11" t="s">
        <v>112</v>
      </c>
      <c r="R1975" s="11" t="s">
        <v>241</v>
      </c>
      <c r="S1975" s="11" t="s">
        <v>104</v>
      </c>
      <c r="T1975" s="11">
        <v>300</v>
      </c>
      <c r="U1975" s="11" t="str">
        <f>IF(ISERROR(VLOOKUP(I1975,'BACK INFO'!F:F,1,0)),IF(ISERROR(VLOOKUP(I1975,'BACK INFO'!H:H,1,0)),K1975,'BACK INFO'!$H$1),'BACK INFO'!$G$1)</f>
        <v>BILL MILLER AND COMPANY</v>
      </c>
    </row>
    <row r="1976" spans="1:21" s="11" customFormat="1" x14ac:dyDescent="0.35">
      <c r="A1976" s="11" t="s">
        <v>94</v>
      </c>
      <c r="B1976" s="11">
        <v>2019</v>
      </c>
      <c r="C1976" s="11">
        <v>1</v>
      </c>
      <c r="D1976" s="11" t="s">
        <v>95</v>
      </c>
      <c r="E1976" s="11" t="s">
        <v>96</v>
      </c>
      <c r="F1976" s="11" t="s">
        <v>700</v>
      </c>
      <c r="G1976" s="11" t="s">
        <v>241</v>
      </c>
      <c r="H1976" s="11" t="s">
        <v>98</v>
      </c>
      <c r="I1976" s="11" t="s">
        <v>292</v>
      </c>
      <c r="J1976" s="11" t="s">
        <v>99</v>
      </c>
      <c r="K1976" s="11" t="s">
        <v>72</v>
      </c>
      <c r="L1976" s="11" t="s">
        <v>114</v>
      </c>
      <c r="M1976" s="11" t="s">
        <v>101</v>
      </c>
      <c r="N1976" s="11">
        <v>22</v>
      </c>
      <c r="O1976" s="11">
        <v>2019</v>
      </c>
      <c r="P1976" s="11" t="s">
        <v>112</v>
      </c>
      <c r="Q1976" s="11" t="s">
        <v>112</v>
      </c>
      <c r="R1976" s="11" t="s">
        <v>241</v>
      </c>
      <c r="S1976" s="11" t="s">
        <v>104</v>
      </c>
      <c r="T1976" s="11">
        <v>728</v>
      </c>
      <c r="U1976" s="11" t="str">
        <f>IF(ISERROR(VLOOKUP(I1976,'BACK INFO'!F:F,1,0)),IF(ISERROR(VLOOKUP(I1976,'BACK INFO'!H:H,1,0)),K1976,'BACK INFO'!$H$1),'BACK INFO'!$G$1)</f>
        <v>BILL MILLER AND COMPANY</v>
      </c>
    </row>
    <row r="1977" spans="1:21" s="11" customFormat="1" x14ac:dyDescent="0.35">
      <c r="A1977" s="11" t="s">
        <v>94</v>
      </c>
      <c r="B1977" s="11">
        <v>2019</v>
      </c>
      <c r="C1977" s="11">
        <v>1</v>
      </c>
      <c r="D1977" s="11" t="s">
        <v>95</v>
      </c>
      <c r="E1977" s="11" t="s">
        <v>96</v>
      </c>
      <c r="F1977" s="11" t="s">
        <v>700</v>
      </c>
      <c r="G1977" s="11" t="s">
        <v>241</v>
      </c>
      <c r="H1977" s="11" t="s">
        <v>98</v>
      </c>
      <c r="I1977" s="11" t="s">
        <v>369</v>
      </c>
      <c r="J1977" s="11" t="s">
        <v>99</v>
      </c>
      <c r="K1977" s="11" t="s">
        <v>72</v>
      </c>
      <c r="L1977" s="11" t="s">
        <v>114</v>
      </c>
      <c r="M1977" s="11" t="s">
        <v>101</v>
      </c>
      <c r="N1977" s="11">
        <v>10</v>
      </c>
      <c r="O1977" s="11">
        <v>2019</v>
      </c>
      <c r="P1977" s="11" t="s">
        <v>112</v>
      </c>
      <c r="Q1977" s="11" t="s">
        <v>112</v>
      </c>
      <c r="R1977" s="11" t="s">
        <v>241</v>
      </c>
      <c r="S1977" s="11" t="s">
        <v>104</v>
      </c>
      <c r="T1977" s="11">
        <v>320</v>
      </c>
      <c r="U1977" s="11" t="str">
        <f>IF(ISERROR(VLOOKUP(I1977,'BACK INFO'!F:F,1,0)),IF(ISERROR(VLOOKUP(I1977,'BACK INFO'!H:H,1,0)),K1977,'BACK INFO'!$H$1),'BACK INFO'!$G$1)</f>
        <v>BILL MILLER AND COMPANY</v>
      </c>
    </row>
    <row r="1978" spans="1:21" s="11" customFormat="1" x14ac:dyDescent="0.35">
      <c r="A1978" s="11" t="s">
        <v>94</v>
      </c>
      <c r="B1978" s="11">
        <v>2019</v>
      </c>
      <c r="C1978" s="11">
        <v>1</v>
      </c>
      <c r="D1978" s="11" t="s">
        <v>95</v>
      </c>
      <c r="E1978" s="11" t="s">
        <v>96</v>
      </c>
      <c r="F1978" s="11" t="s">
        <v>700</v>
      </c>
      <c r="G1978" s="11" t="s">
        <v>241</v>
      </c>
      <c r="H1978" s="11" t="s">
        <v>98</v>
      </c>
      <c r="I1978" s="11" t="s">
        <v>293</v>
      </c>
      <c r="J1978" s="11" t="s">
        <v>99</v>
      </c>
      <c r="K1978" s="11" t="s">
        <v>72</v>
      </c>
      <c r="L1978" s="11" t="s">
        <v>114</v>
      </c>
      <c r="M1978" s="11" t="s">
        <v>101</v>
      </c>
      <c r="N1978" s="11">
        <v>13</v>
      </c>
      <c r="O1978" s="11">
        <v>2019</v>
      </c>
      <c r="P1978" s="11" t="s">
        <v>112</v>
      </c>
      <c r="Q1978" s="11" t="s">
        <v>112</v>
      </c>
      <c r="R1978" s="11" t="s">
        <v>241</v>
      </c>
      <c r="S1978" s="11" t="s">
        <v>104</v>
      </c>
      <c r="T1978" s="11">
        <v>566</v>
      </c>
      <c r="U1978" s="11" t="str">
        <f>IF(ISERROR(VLOOKUP(I1978,'BACK INFO'!F:F,1,0)),IF(ISERROR(VLOOKUP(I1978,'BACK INFO'!H:H,1,0)),K1978,'BACK INFO'!$H$1),'BACK INFO'!$G$1)</f>
        <v>BILL MILLER AND COMPANY</v>
      </c>
    </row>
    <row r="1979" spans="1:21" s="11" customFormat="1" x14ac:dyDescent="0.35">
      <c r="A1979" s="11" t="s">
        <v>94</v>
      </c>
      <c r="B1979" s="11">
        <v>2019</v>
      </c>
      <c r="C1979" s="11">
        <v>1</v>
      </c>
      <c r="D1979" s="11" t="s">
        <v>95</v>
      </c>
      <c r="E1979" s="11" t="s">
        <v>96</v>
      </c>
      <c r="F1979" s="11" t="s">
        <v>700</v>
      </c>
      <c r="G1979" s="11" t="s">
        <v>241</v>
      </c>
      <c r="H1979" s="11" t="s">
        <v>98</v>
      </c>
      <c r="I1979" s="11" t="s">
        <v>410</v>
      </c>
      <c r="J1979" s="11" t="s">
        <v>99</v>
      </c>
      <c r="K1979" s="11" t="s">
        <v>72</v>
      </c>
      <c r="L1979" s="11" t="s">
        <v>114</v>
      </c>
      <c r="M1979" s="11" t="s">
        <v>101</v>
      </c>
      <c r="N1979" s="11">
        <v>5</v>
      </c>
      <c r="O1979" s="11">
        <v>2019</v>
      </c>
      <c r="P1979" s="11" t="s">
        <v>112</v>
      </c>
      <c r="Q1979" s="11" t="s">
        <v>112</v>
      </c>
      <c r="R1979" s="11" t="s">
        <v>241</v>
      </c>
      <c r="S1979" s="11" t="s">
        <v>104</v>
      </c>
      <c r="T1979" s="11">
        <v>140</v>
      </c>
      <c r="U1979" s="11" t="str">
        <f>IF(ISERROR(VLOOKUP(I1979,'BACK INFO'!F:F,1,0)),IF(ISERROR(VLOOKUP(I1979,'BACK INFO'!H:H,1,0)),K1979,'BACK INFO'!$H$1),'BACK INFO'!$G$1)</f>
        <v>BILL MILLER AND COMPANY</v>
      </c>
    </row>
    <row r="1980" spans="1:21" s="11" customFormat="1" x14ac:dyDescent="0.35">
      <c r="A1980" s="11" t="s">
        <v>94</v>
      </c>
      <c r="B1980" s="11">
        <v>2019</v>
      </c>
      <c r="C1980" s="11">
        <v>1</v>
      </c>
      <c r="D1980" s="11" t="s">
        <v>95</v>
      </c>
      <c r="E1980" s="11" t="s">
        <v>96</v>
      </c>
      <c r="F1980" s="11" t="s">
        <v>700</v>
      </c>
      <c r="G1980" s="11" t="s">
        <v>241</v>
      </c>
      <c r="H1980" s="11" t="s">
        <v>98</v>
      </c>
      <c r="I1980" s="11" t="s">
        <v>330</v>
      </c>
      <c r="J1980" s="11" t="s">
        <v>99</v>
      </c>
      <c r="K1980" s="11" t="s">
        <v>72</v>
      </c>
      <c r="L1980" s="11" t="s">
        <v>114</v>
      </c>
      <c r="M1980" s="11" t="s">
        <v>101</v>
      </c>
      <c r="N1980" s="11">
        <v>6</v>
      </c>
      <c r="O1980" s="11">
        <v>2019</v>
      </c>
      <c r="P1980" s="11" t="s">
        <v>112</v>
      </c>
      <c r="Q1980" s="11" t="s">
        <v>112</v>
      </c>
      <c r="R1980" s="11" t="s">
        <v>241</v>
      </c>
      <c r="S1980" s="11" t="s">
        <v>104</v>
      </c>
      <c r="T1980" s="11">
        <v>156</v>
      </c>
      <c r="U1980" s="11" t="str">
        <f>IF(ISERROR(VLOOKUP(I1980,'BACK INFO'!F:F,1,0)),IF(ISERROR(VLOOKUP(I1980,'BACK INFO'!H:H,1,0)),K1980,'BACK INFO'!$H$1),'BACK INFO'!$G$1)</f>
        <v>BILL MILLER AND COMPANY</v>
      </c>
    </row>
    <row r="1981" spans="1:21" s="11" customFormat="1" x14ac:dyDescent="0.35">
      <c r="A1981" s="11" t="s">
        <v>94</v>
      </c>
      <c r="B1981" s="11">
        <v>2019</v>
      </c>
      <c r="C1981" s="11">
        <v>1</v>
      </c>
      <c r="D1981" s="11" t="s">
        <v>95</v>
      </c>
      <c r="E1981" s="11" t="s">
        <v>96</v>
      </c>
      <c r="F1981" s="11" t="s">
        <v>700</v>
      </c>
      <c r="G1981" s="11" t="s">
        <v>241</v>
      </c>
      <c r="H1981" s="11" t="s">
        <v>98</v>
      </c>
      <c r="I1981" s="11" t="s">
        <v>295</v>
      </c>
      <c r="J1981" s="11" t="s">
        <v>99</v>
      </c>
      <c r="K1981" s="11" t="s">
        <v>72</v>
      </c>
      <c r="L1981" s="11" t="s">
        <v>114</v>
      </c>
      <c r="M1981" s="11" t="s">
        <v>101</v>
      </c>
      <c r="N1981" s="11">
        <v>46</v>
      </c>
      <c r="O1981" s="11">
        <v>2019</v>
      </c>
      <c r="P1981" s="11" t="s">
        <v>112</v>
      </c>
      <c r="Q1981" s="11" t="s">
        <v>112</v>
      </c>
      <c r="R1981" s="11" t="s">
        <v>241</v>
      </c>
      <c r="S1981" s="11" t="s">
        <v>104</v>
      </c>
      <c r="T1981" s="11">
        <v>1412</v>
      </c>
      <c r="U1981" s="11" t="str">
        <f>IF(ISERROR(VLOOKUP(I1981,'BACK INFO'!F:F,1,0)),IF(ISERROR(VLOOKUP(I1981,'BACK INFO'!H:H,1,0)),K1981,'BACK INFO'!$H$1),'BACK INFO'!$G$1)</f>
        <v>BILL MILLER AND COMPANY</v>
      </c>
    </row>
    <row r="1982" spans="1:21" s="11" customFormat="1" x14ac:dyDescent="0.35">
      <c r="A1982" s="11" t="s">
        <v>94</v>
      </c>
      <c r="B1982" s="11">
        <v>2019</v>
      </c>
      <c r="C1982" s="11">
        <v>1</v>
      </c>
      <c r="D1982" s="11" t="s">
        <v>95</v>
      </c>
      <c r="E1982" s="11" t="s">
        <v>96</v>
      </c>
      <c r="F1982" s="11" t="s">
        <v>700</v>
      </c>
      <c r="G1982" s="11" t="s">
        <v>241</v>
      </c>
      <c r="H1982" s="11" t="s">
        <v>98</v>
      </c>
      <c r="I1982" s="11" t="s">
        <v>372</v>
      </c>
      <c r="J1982" s="11" t="s">
        <v>99</v>
      </c>
      <c r="K1982" s="11" t="s">
        <v>67</v>
      </c>
      <c r="L1982" s="11" t="s">
        <v>373</v>
      </c>
      <c r="M1982" s="11" t="s">
        <v>101</v>
      </c>
      <c r="N1982" s="11">
        <v>16</v>
      </c>
      <c r="O1982" s="11">
        <v>2019</v>
      </c>
      <c r="P1982" s="11" t="s">
        <v>112</v>
      </c>
      <c r="Q1982" s="11" t="s">
        <v>112</v>
      </c>
      <c r="R1982" s="11" t="s">
        <v>241</v>
      </c>
      <c r="S1982" s="11" t="s">
        <v>104</v>
      </c>
      <c r="T1982" s="11">
        <v>472</v>
      </c>
      <c r="U1982" s="11" t="str">
        <f>IF(ISERROR(VLOOKUP(I1982,'BACK INFO'!F:F,1,0)),IF(ISERROR(VLOOKUP(I1982,'BACK INFO'!H:H,1,0)),K1982,'BACK INFO'!$H$1),'BACK INFO'!$G$1)</f>
        <v>ANITA M. HOPKINS</v>
      </c>
    </row>
    <row r="1983" spans="1:21" s="11" customFormat="1" x14ac:dyDescent="0.35">
      <c r="A1983" s="11" t="s">
        <v>94</v>
      </c>
      <c r="B1983" s="11">
        <v>2019</v>
      </c>
      <c r="C1983" s="11">
        <v>1</v>
      </c>
      <c r="D1983" s="11" t="s">
        <v>95</v>
      </c>
      <c r="E1983" s="11" t="s">
        <v>96</v>
      </c>
      <c r="F1983" s="11" t="s">
        <v>700</v>
      </c>
      <c r="G1983" s="11" t="s">
        <v>241</v>
      </c>
      <c r="H1983" s="11" t="s">
        <v>98</v>
      </c>
      <c r="I1983" s="11" t="s">
        <v>484</v>
      </c>
      <c r="J1983" s="11" t="s">
        <v>99</v>
      </c>
      <c r="K1983" s="11" t="s">
        <v>72</v>
      </c>
      <c r="L1983" s="11" t="s">
        <v>364</v>
      </c>
      <c r="M1983" s="11" t="s">
        <v>101</v>
      </c>
      <c r="N1983" s="11">
        <v>40</v>
      </c>
      <c r="O1983" s="11">
        <v>2019</v>
      </c>
      <c r="P1983" s="11" t="s">
        <v>112</v>
      </c>
      <c r="Q1983" s="11" t="s">
        <v>112</v>
      </c>
      <c r="R1983" s="11" t="s">
        <v>241</v>
      </c>
      <c r="S1983" s="11" t="s">
        <v>104</v>
      </c>
      <c r="T1983" s="11">
        <v>1228</v>
      </c>
      <c r="U1983" s="11" t="str">
        <f>IF(ISERROR(VLOOKUP(I1983,'BACK INFO'!F:F,1,0)),IF(ISERROR(VLOOKUP(I1983,'BACK INFO'!H:H,1,0)),K1983,'BACK INFO'!$H$1),'BACK INFO'!$G$1)</f>
        <v>BILL MILLER AND COMPANY</v>
      </c>
    </row>
    <row r="1984" spans="1:21" s="11" customFormat="1" x14ac:dyDescent="0.35">
      <c r="A1984" s="11" t="s">
        <v>94</v>
      </c>
      <c r="B1984" s="11">
        <v>2019</v>
      </c>
      <c r="C1984" s="11">
        <v>1</v>
      </c>
      <c r="D1984" s="11" t="s">
        <v>95</v>
      </c>
      <c r="E1984" s="11" t="s">
        <v>96</v>
      </c>
      <c r="F1984" s="11" t="s">
        <v>700</v>
      </c>
      <c r="G1984" s="11" t="s">
        <v>241</v>
      </c>
      <c r="H1984" s="11" t="s">
        <v>98</v>
      </c>
      <c r="I1984" s="11" t="s">
        <v>504</v>
      </c>
      <c r="J1984" s="11" t="s">
        <v>99</v>
      </c>
      <c r="K1984" s="11" t="s">
        <v>67</v>
      </c>
      <c r="L1984" s="11" t="s">
        <v>173</v>
      </c>
      <c r="M1984" s="11" t="s">
        <v>101</v>
      </c>
      <c r="N1984" s="11">
        <v>54</v>
      </c>
      <c r="O1984" s="11">
        <v>2019</v>
      </c>
      <c r="P1984" s="11" t="s">
        <v>112</v>
      </c>
      <c r="Q1984" s="11" t="s">
        <v>112</v>
      </c>
      <c r="R1984" s="11" t="s">
        <v>241</v>
      </c>
      <c r="S1984" s="11" t="s">
        <v>104</v>
      </c>
      <c r="T1984" s="11">
        <v>1718</v>
      </c>
      <c r="U1984" s="11" t="str">
        <f>IF(ISERROR(VLOOKUP(I1984,'BACK INFO'!F:F,1,0)),IF(ISERROR(VLOOKUP(I1984,'BACK INFO'!H:H,1,0)),K1984,'BACK INFO'!$H$1),'BACK INFO'!$G$1)</f>
        <v>ANITA M. HOPKINS</v>
      </c>
    </row>
    <row r="1985" spans="1:21" s="11" customFormat="1" x14ac:dyDescent="0.35">
      <c r="A1985" s="11" t="s">
        <v>94</v>
      </c>
      <c r="B1985" s="11">
        <v>2019</v>
      </c>
      <c r="C1985" s="11">
        <v>1</v>
      </c>
      <c r="D1985" s="11" t="s">
        <v>95</v>
      </c>
      <c r="E1985" s="11" t="s">
        <v>96</v>
      </c>
      <c r="F1985" s="11" t="s">
        <v>700</v>
      </c>
      <c r="G1985" s="11" t="s">
        <v>241</v>
      </c>
      <c r="H1985" s="11" t="s">
        <v>98</v>
      </c>
      <c r="I1985" s="11" t="s">
        <v>412</v>
      </c>
      <c r="J1985" s="11" t="s">
        <v>99</v>
      </c>
      <c r="K1985" s="11" t="s">
        <v>67</v>
      </c>
      <c r="L1985" s="11" t="s">
        <v>211</v>
      </c>
      <c r="M1985" s="11" t="s">
        <v>101</v>
      </c>
      <c r="N1985" s="11">
        <v>400</v>
      </c>
      <c r="O1985" s="11">
        <v>2019</v>
      </c>
      <c r="P1985" s="11" t="s">
        <v>112</v>
      </c>
      <c r="Q1985" s="11" t="s">
        <v>112</v>
      </c>
      <c r="R1985" s="11" t="s">
        <v>241</v>
      </c>
      <c r="S1985" s="11" t="s">
        <v>104</v>
      </c>
      <c r="T1985" s="11">
        <v>10519.600000000002</v>
      </c>
      <c r="U1985" s="11" t="str">
        <f>IF(ISERROR(VLOOKUP(I1985,'BACK INFO'!F:F,1,0)),IF(ISERROR(VLOOKUP(I1985,'BACK INFO'!H:H,1,0)),K1985,'BACK INFO'!$H$1),'BACK INFO'!$G$1)</f>
        <v>ANITA M. HOPKINS</v>
      </c>
    </row>
    <row r="1986" spans="1:21" s="11" customFormat="1" x14ac:dyDescent="0.35">
      <c r="A1986" s="11" t="s">
        <v>94</v>
      </c>
      <c r="B1986" s="11">
        <v>2019</v>
      </c>
      <c r="C1986" s="11">
        <v>1</v>
      </c>
      <c r="D1986" s="11" t="s">
        <v>95</v>
      </c>
      <c r="E1986" s="11" t="s">
        <v>96</v>
      </c>
      <c r="F1986" s="11" t="s">
        <v>700</v>
      </c>
      <c r="G1986" s="11" t="s">
        <v>241</v>
      </c>
      <c r="H1986" s="11" t="s">
        <v>98</v>
      </c>
      <c r="I1986" s="11" t="s">
        <v>465</v>
      </c>
      <c r="J1986" s="11" t="s">
        <v>99</v>
      </c>
      <c r="K1986" s="11" t="s">
        <v>67</v>
      </c>
      <c r="L1986" s="11" t="s">
        <v>231</v>
      </c>
      <c r="M1986" s="11" t="s">
        <v>101</v>
      </c>
      <c r="N1986" s="11">
        <v>135</v>
      </c>
      <c r="O1986" s="11">
        <v>2019</v>
      </c>
      <c r="P1986" s="11" t="s">
        <v>112</v>
      </c>
      <c r="Q1986" s="11" t="s">
        <v>112</v>
      </c>
      <c r="R1986" s="11" t="s">
        <v>241</v>
      </c>
      <c r="S1986" s="11" t="s">
        <v>104</v>
      </c>
      <c r="T1986" s="11">
        <v>4030</v>
      </c>
      <c r="U1986" s="11" t="str">
        <f>IF(ISERROR(VLOOKUP(I1986,'BACK INFO'!F:F,1,0)),IF(ISERROR(VLOOKUP(I1986,'BACK INFO'!H:H,1,0)),K1986,'BACK INFO'!$H$1),'BACK INFO'!$G$1)</f>
        <v>ANITA M. HOPKINS</v>
      </c>
    </row>
    <row r="1987" spans="1:21" s="11" customFormat="1" x14ac:dyDescent="0.35">
      <c r="A1987" s="11" t="s">
        <v>94</v>
      </c>
      <c r="B1987" s="11">
        <v>2019</v>
      </c>
      <c r="C1987" s="11">
        <v>1</v>
      </c>
      <c r="D1987" s="11" t="s">
        <v>95</v>
      </c>
      <c r="E1987" s="11" t="s">
        <v>96</v>
      </c>
      <c r="F1987" s="11" t="s">
        <v>700</v>
      </c>
      <c r="G1987" s="11" t="s">
        <v>241</v>
      </c>
      <c r="H1987" s="11" t="s">
        <v>98</v>
      </c>
      <c r="I1987" s="11" t="s">
        <v>334</v>
      </c>
      <c r="J1987" s="11" t="s">
        <v>99</v>
      </c>
      <c r="K1987" s="11" t="s">
        <v>74</v>
      </c>
      <c r="L1987" s="11" t="s">
        <v>199</v>
      </c>
      <c r="M1987" s="11" t="s">
        <v>101</v>
      </c>
      <c r="N1987" s="11">
        <v>40</v>
      </c>
      <c r="O1987" s="11">
        <v>2019</v>
      </c>
      <c r="P1987" s="11" t="s">
        <v>112</v>
      </c>
      <c r="Q1987" s="11" t="s">
        <v>112</v>
      </c>
      <c r="R1987" s="11" t="s">
        <v>241</v>
      </c>
      <c r="S1987" s="11" t="s">
        <v>104</v>
      </c>
      <c r="T1987" s="11">
        <v>1255</v>
      </c>
      <c r="U1987" s="11" t="str">
        <f>IF(ISERROR(VLOOKUP(I1987,'BACK INFO'!F:F,1,0)),IF(ISERROR(VLOOKUP(I1987,'BACK INFO'!H:H,1,0)),K1987,'BACK INFO'!$H$1),'BACK INFO'!$G$1)</f>
        <v>DENISE ARNETT</v>
      </c>
    </row>
    <row r="1988" spans="1:21" s="11" customFormat="1" x14ac:dyDescent="0.35">
      <c r="A1988" s="11" t="s">
        <v>94</v>
      </c>
      <c r="B1988" s="11">
        <v>2019</v>
      </c>
      <c r="C1988" s="11">
        <v>1</v>
      </c>
      <c r="D1988" s="11" t="s">
        <v>95</v>
      </c>
      <c r="E1988" s="11" t="s">
        <v>96</v>
      </c>
      <c r="F1988" s="11" t="s">
        <v>700</v>
      </c>
      <c r="G1988" s="11" t="s">
        <v>241</v>
      </c>
      <c r="H1988" s="11" t="s">
        <v>98</v>
      </c>
      <c r="I1988" s="11" t="s">
        <v>467</v>
      </c>
      <c r="J1988" s="11" t="s">
        <v>99</v>
      </c>
      <c r="K1988" s="11" t="s">
        <v>72</v>
      </c>
      <c r="L1988" s="11" t="s">
        <v>459</v>
      </c>
      <c r="M1988" s="11" t="s">
        <v>101</v>
      </c>
      <c r="N1988" s="11">
        <v>45</v>
      </c>
      <c r="O1988" s="11">
        <v>2019</v>
      </c>
      <c r="P1988" s="11" t="s">
        <v>112</v>
      </c>
      <c r="Q1988" s="11" t="s">
        <v>112</v>
      </c>
      <c r="R1988" s="11" t="s">
        <v>241</v>
      </c>
      <c r="S1988" s="11" t="s">
        <v>104</v>
      </c>
      <c r="T1988" s="11">
        <v>1462</v>
      </c>
      <c r="U1988" s="11" t="str">
        <f>IF(ISERROR(VLOOKUP(I1988,'BACK INFO'!F:F,1,0)),IF(ISERROR(VLOOKUP(I1988,'BACK INFO'!H:H,1,0)),K1988,'BACK INFO'!$H$1),'BACK INFO'!$G$1)</f>
        <v>BILL MILLER AND COMPANY</v>
      </c>
    </row>
    <row r="1989" spans="1:21" s="11" customFormat="1" x14ac:dyDescent="0.35">
      <c r="A1989" s="11" t="s">
        <v>94</v>
      </c>
      <c r="B1989" s="11">
        <v>2019</v>
      </c>
      <c r="C1989" s="11">
        <v>1</v>
      </c>
      <c r="D1989" s="11" t="s">
        <v>95</v>
      </c>
      <c r="E1989" s="11" t="s">
        <v>96</v>
      </c>
      <c r="F1989" s="11" t="s">
        <v>700</v>
      </c>
      <c r="G1989" s="11" t="s">
        <v>241</v>
      </c>
      <c r="H1989" s="11" t="s">
        <v>98</v>
      </c>
      <c r="I1989" s="11" t="s">
        <v>468</v>
      </c>
      <c r="J1989" s="11" t="s">
        <v>99</v>
      </c>
      <c r="K1989" s="11" t="s">
        <v>245</v>
      </c>
      <c r="L1989" s="11" t="s">
        <v>246</v>
      </c>
      <c r="M1989" s="11" t="s">
        <v>246</v>
      </c>
      <c r="N1989" s="11">
        <v>47</v>
      </c>
      <c r="O1989" s="11">
        <v>2019</v>
      </c>
      <c r="P1989" s="11" t="s">
        <v>112</v>
      </c>
      <c r="Q1989" s="11" t="s">
        <v>112</v>
      </c>
      <c r="R1989" s="11" t="s">
        <v>241</v>
      </c>
      <c r="S1989" s="11" t="s">
        <v>104</v>
      </c>
      <c r="T1989" s="11">
        <v>1628</v>
      </c>
      <c r="U1989" s="11" t="str">
        <f>IF(ISERROR(VLOOKUP(I1989,'BACK INFO'!F:F,1,0)),IF(ISERROR(VLOOKUP(I1989,'BACK INFO'!H:H,1,0)),K1989,'BACK INFO'!$H$1),'BACK INFO'!$G$1)</f>
        <v>JULIUS ORTIZ MALDONADO</v>
      </c>
    </row>
    <row r="1990" spans="1:21" s="11" customFormat="1" x14ac:dyDescent="0.35">
      <c r="A1990" s="11" t="s">
        <v>94</v>
      </c>
      <c r="B1990" s="11">
        <v>2019</v>
      </c>
      <c r="C1990" s="11">
        <v>1</v>
      </c>
      <c r="D1990" s="11" t="s">
        <v>95</v>
      </c>
      <c r="E1990" s="11" t="s">
        <v>96</v>
      </c>
      <c r="F1990" s="11" t="s">
        <v>700</v>
      </c>
      <c r="G1990" s="11" t="s">
        <v>241</v>
      </c>
      <c r="H1990" s="11" t="s">
        <v>98</v>
      </c>
      <c r="I1990" s="11" t="s">
        <v>313</v>
      </c>
      <c r="J1990" s="11" t="s">
        <v>99</v>
      </c>
      <c r="K1990" s="11" t="s">
        <v>67</v>
      </c>
      <c r="L1990" s="11" t="s">
        <v>133</v>
      </c>
      <c r="M1990" s="11" t="s">
        <v>101</v>
      </c>
      <c r="N1990" s="11">
        <v>225</v>
      </c>
      <c r="O1990" s="11">
        <v>2019</v>
      </c>
      <c r="P1990" s="11" t="s">
        <v>112</v>
      </c>
      <c r="Q1990" s="11" t="s">
        <v>112</v>
      </c>
      <c r="R1990" s="11" t="s">
        <v>241</v>
      </c>
      <c r="S1990" s="11" t="s">
        <v>104</v>
      </c>
      <c r="T1990" s="11">
        <v>7329</v>
      </c>
      <c r="U1990" s="11" t="str">
        <f>IF(ISERROR(VLOOKUP(I1990,'BACK INFO'!F:F,1,0)),IF(ISERROR(VLOOKUP(I1990,'BACK INFO'!H:H,1,0)),K1990,'BACK INFO'!$H$1),'BACK INFO'!$G$1)</f>
        <v>ANITA M. HOPKINS</v>
      </c>
    </row>
    <row r="1991" spans="1:21" s="11" customFormat="1" x14ac:dyDescent="0.35">
      <c r="A1991" s="11" t="s">
        <v>94</v>
      </c>
      <c r="B1991" s="11">
        <v>2019</v>
      </c>
      <c r="C1991" s="11">
        <v>1</v>
      </c>
      <c r="D1991" s="11" t="s">
        <v>95</v>
      </c>
      <c r="E1991" s="11" t="s">
        <v>96</v>
      </c>
      <c r="F1991" s="11" t="s">
        <v>700</v>
      </c>
      <c r="G1991" s="11" t="s">
        <v>241</v>
      </c>
      <c r="H1991" s="11" t="s">
        <v>98</v>
      </c>
      <c r="I1991" s="11" t="s">
        <v>392</v>
      </c>
      <c r="J1991" s="11" t="s">
        <v>99</v>
      </c>
      <c r="K1991" s="11" t="s">
        <v>72</v>
      </c>
      <c r="L1991" s="11" t="s">
        <v>114</v>
      </c>
      <c r="M1991" s="11" t="s">
        <v>101</v>
      </c>
      <c r="N1991" s="11">
        <v>72</v>
      </c>
      <c r="O1991" s="11">
        <v>2019</v>
      </c>
      <c r="P1991" s="11" t="s">
        <v>112</v>
      </c>
      <c r="Q1991" s="11" t="s">
        <v>112</v>
      </c>
      <c r="R1991" s="11" t="s">
        <v>241</v>
      </c>
      <c r="S1991" s="11" t="s">
        <v>104</v>
      </c>
      <c r="T1991" s="11">
        <v>2769</v>
      </c>
      <c r="U1991" s="11" t="str">
        <f>IF(ISERROR(VLOOKUP(I1991,'BACK INFO'!F:F,1,0)),IF(ISERROR(VLOOKUP(I1991,'BACK INFO'!H:H,1,0)),K1991,'BACK INFO'!$H$1),'BACK INFO'!$G$1)</f>
        <v>BILL MILLER AND COMPANY</v>
      </c>
    </row>
    <row r="1992" spans="1:21" s="11" customFormat="1" x14ac:dyDescent="0.35">
      <c r="A1992" s="11" t="s">
        <v>94</v>
      </c>
      <c r="B1992" s="11">
        <v>2019</v>
      </c>
      <c r="C1992" s="11">
        <v>1</v>
      </c>
      <c r="D1992" s="11" t="s">
        <v>95</v>
      </c>
      <c r="E1992" s="11" t="s">
        <v>96</v>
      </c>
      <c r="F1992" s="11" t="s">
        <v>700</v>
      </c>
      <c r="G1992" s="11" t="s">
        <v>241</v>
      </c>
      <c r="H1992" s="11" t="s">
        <v>98</v>
      </c>
      <c r="I1992" s="11" t="s">
        <v>505</v>
      </c>
      <c r="J1992" s="11" t="s">
        <v>99</v>
      </c>
      <c r="K1992" s="11" t="s">
        <v>75</v>
      </c>
      <c r="L1992" s="11" t="s">
        <v>131</v>
      </c>
      <c r="M1992" s="11" t="s">
        <v>101</v>
      </c>
      <c r="N1992" s="11">
        <v>74</v>
      </c>
      <c r="O1992" s="11">
        <v>2019</v>
      </c>
      <c r="P1992" s="11" t="s">
        <v>112</v>
      </c>
      <c r="Q1992" s="11" t="s">
        <v>112</v>
      </c>
      <c r="R1992" s="11" t="s">
        <v>241</v>
      </c>
      <c r="S1992" s="11" t="s">
        <v>104</v>
      </c>
      <c r="T1992" s="11">
        <v>2190</v>
      </c>
      <c r="U1992" s="11" t="str">
        <f>IF(ISERROR(VLOOKUP(I1992,'BACK INFO'!F:F,1,0)),IF(ISERROR(VLOOKUP(I1992,'BACK INFO'!H:H,1,0)),K1992,'BACK INFO'!$H$1),'BACK INFO'!$G$1)</f>
        <v>LAURA BONG</v>
      </c>
    </row>
    <row r="1993" spans="1:21" s="11" customFormat="1" x14ac:dyDescent="0.35">
      <c r="A1993" s="11" t="s">
        <v>94</v>
      </c>
      <c r="B1993" s="11">
        <v>2019</v>
      </c>
      <c r="C1993" s="11">
        <v>1</v>
      </c>
      <c r="D1993" s="11" t="s">
        <v>95</v>
      </c>
      <c r="E1993" s="11" t="s">
        <v>96</v>
      </c>
      <c r="F1993" s="11" t="s">
        <v>700</v>
      </c>
      <c r="G1993" s="11" t="s">
        <v>241</v>
      </c>
      <c r="H1993" s="11" t="s">
        <v>98</v>
      </c>
      <c r="I1993" s="11" t="s">
        <v>230</v>
      </c>
      <c r="J1993" s="11" t="s">
        <v>99</v>
      </c>
      <c r="K1993" s="11" t="s">
        <v>67</v>
      </c>
      <c r="L1993" s="11" t="s">
        <v>231</v>
      </c>
      <c r="M1993" s="11" t="s">
        <v>101</v>
      </c>
      <c r="N1993" s="11">
        <v>49</v>
      </c>
      <c r="O1993" s="11">
        <v>2019</v>
      </c>
      <c r="P1993" s="11" t="s">
        <v>112</v>
      </c>
      <c r="Q1993" s="11" t="s">
        <v>112</v>
      </c>
      <c r="R1993" s="11" t="s">
        <v>241</v>
      </c>
      <c r="S1993" s="11" t="s">
        <v>104</v>
      </c>
      <c r="T1993" s="11">
        <v>2027</v>
      </c>
      <c r="U1993" s="11" t="str">
        <f>IF(ISERROR(VLOOKUP(I1993,'BACK INFO'!F:F,1,0)),IF(ISERROR(VLOOKUP(I1993,'BACK INFO'!H:H,1,0)),K1993,'BACK INFO'!$H$1),'BACK INFO'!$G$1)</f>
        <v>ANITA M. HOPKINS</v>
      </c>
    </row>
    <row r="1994" spans="1:21" s="11" customFormat="1" x14ac:dyDescent="0.35">
      <c r="A1994" s="11" t="s">
        <v>94</v>
      </c>
      <c r="B1994" s="11">
        <v>2019</v>
      </c>
      <c r="C1994" s="11">
        <v>1</v>
      </c>
      <c r="D1994" s="11" t="s">
        <v>95</v>
      </c>
      <c r="E1994" s="11" t="s">
        <v>96</v>
      </c>
      <c r="F1994" s="11" t="s">
        <v>700</v>
      </c>
      <c r="G1994" s="11" t="s">
        <v>241</v>
      </c>
      <c r="H1994" s="11" t="s">
        <v>98</v>
      </c>
      <c r="I1994" s="11" t="s">
        <v>379</v>
      </c>
      <c r="J1994" s="11" t="s">
        <v>99</v>
      </c>
      <c r="K1994" s="11" t="s">
        <v>75</v>
      </c>
      <c r="L1994" s="11" t="s">
        <v>131</v>
      </c>
      <c r="M1994" s="11" t="s">
        <v>101</v>
      </c>
      <c r="N1994" s="11">
        <v>8</v>
      </c>
      <c r="O1994" s="11">
        <v>2019</v>
      </c>
      <c r="P1994" s="11" t="s">
        <v>112</v>
      </c>
      <c r="Q1994" s="11" t="s">
        <v>112</v>
      </c>
      <c r="R1994" s="11" t="s">
        <v>241</v>
      </c>
      <c r="S1994" s="11" t="s">
        <v>104</v>
      </c>
      <c r="T1994" s="11">
        <v>244</v>
      </c>
      <c r="U1994" s="11" t="str">
        <f>IF(ISERROR(VLOOKUP(I1994,'BACK INFO'!F:F,1,0)),IF(ISERROR(VLOOKUP(I1994,'BACK INFO'!H:H,1,0)),K1994,'BACK INFO'!$H$1),'BACK INFO'!$G$1)</f>
        <v>LAURA BONG</v>
      </c>
    </row>
    <row r="1995" spans="1:21" s="11" customFormat="1" x14ac:dyDescent="0.35">
      <c r="A1995" s="11" t="s">
        <v>94</v>
      </c>
      <c r="B1995" s="11">
        <v>2019</v>
      </c>
      <c r="C1995" s="11">
        <v>1</v>
      </c>
      <c r="D1995" s="11" t="s">
        <v>95</v>
      </c>
      <c r="E1995" s="11" t="s">
        <v>96</v>
      </c>
      <c r="F1995" s="11" t="s">
        <v>700</v>
      </c>
      <c r="G1995" s="11" t="s">
        <v>241</v>
      </c>
      <c r="H1995" s="11" t="s">
        <v>98</v>
      </c>
      <c r="I1995" s="11" t="s">
        <v>145</v>
      </c>
      <c r="J1995" s="11" t="s">
        <v>99</v>
      </c>
      <c r="K1995" s="11" t="s">
        <v>75</v>
      </c>
      <c r="L1995" s="11" t="s">
        <v>146</v>
      </c>
      <c r="M1995" s="11" t="s">
        <v>101</v>
      </c>
      <c r="N1995" s="11">
        <v>86</v>
      </c>
      <c r="O1995" s="11">
        <v>2019</v>
      </c>
      <c r="P1995" s="11" t="s">
        <v>112</v>
      </c>
      <c r="Q1995" s="11" t="s">
        <v>112</v>
      </c>
      <c r="R1995" s="11" t="s">
        <v>241</v>
      </c>
      <c r="S1995" s="11" t="s">
        <v>104</v>
      </c>
      <c r="T1995" s="11">
        <v>2632</v>
      </c>
      <c r="U1995" s="11" t="str">
        <f>IF(ISERROR(VLOOKUP(I1995,'BACK INFO'!F:F,1,0)),IF(ISERROR(VLOOKUP(I1995,'BACK INFO'!H:H,1,0)),K1995,'BACK INFO'!$H$1),'BACK INFO'!$G$1)</f>
        <v>LAURA BONG</v>
      </c>
    </row>
    <row r="1996" spans="1:21" s="11" customFormat="1" x14ac:dyDescent="0.35">
      <c r="A1996" s="11" t="s">
        <v>94</v>
      </c>
      <c r="B1996" s="11">
        <v>2019</v>
      </c>
      <c r="C1996" s="11">
        <v>1</v>
      </c>
      <c r="D1996" s="11" t="s">
        <v>95</v>
      </c>
      <c r="E1996" s="11" t="s">
        <v>96</v>
      </c>
      <c r="F1996" s="11" t="s">
        <v>700</v>
      </c>
      <c r="G1996" s="11" t="s">
        <v>241</v>
      </c>
      <c r="H1996" s="11" t="s">
        <v>98</v>
      </c>
      <c r="I1996" s="11" t="s">
        <v>471</v>
      </c>
      <c r="J1996" s="11" t="s">
        <v>120</v>
      </c>
      <c r="K1996" s="11" t="s">
        <v>69</v>
      </c>
      <c r="L1996" s="11" t="s">
        <v>143</v>
      </c>
      <c r="M1996" s="11" t="s">
        <v>122</v>
      </c>
      <c r="N1996" s="11">
        <v>154</v>
      </c>
      <c r="O1996" s="11">
        <v>2019</v>
      </c>
      <c r="P1996" s="11" t="s">
        <v>112</v>
      </c>
      <c r="Q1996" s="11" t="s">
        <v>112</v>
      </c>
      <c r="R1996" s="11" t="s">
        <v>241</v>
      </c>
      <c r="S1996" s="11" t="s">
        <v>104</v>
      </c>
      <c r="T1996" s="11">
        <v>4119.6652719665271</v>
      </c>
      <c r="U1996" s="11" t="str">
        <f>IF(ISERROR(VLOOKUP(I1996,'BACK INFO'!F:F,1,0)),IF(ISERROR(VLOOKUP(I1996,'BACK INFO'!H:H,1,0)),K1996,'BACK INFO'!$H$1),'BACK INFO'!$G$1)</f>
        <v>JULIE BERTRAND</v>
      </c>
    </row>
    <row r="1997" spans="1:21" s="11" customFormat="1" x14ac:dyDescent="0.35">
      <c r="A1997" s="11" t="s">
        <v>94</v>
      </c>
      <c r="B1997" s="11">
        <v>2019</v>
      </c>
      <c r="C1997" s="11">
        <v>1</v>
      </c>
      <c r="D1997" s="11" t="s">
        <v>95</v>
      </c>
      <c r="E1997" s="11" t="s">
        <v>96</v>
      </c>
      <c r="F1997" s="11" t="s">
        <v>700</v>
      </c>
      <c r="G1997" s="11" t="s">
        <v>241</v>
      </c>
      <c r="H1997" s="11" t="s">
        <v>98</v>
      </c>
      <c r="I1997" s="11" t="s">
        <v>473</v>
      </c>
      <c r="J1997" s="11" t="s">
        <v>99</v>
      </c>
      <c r="K1997" s="11" t="s">
        <v>72</v>
      </c>
      <c r="L1997" s="11" t="s">
        <v>114</v>
      </c>
      <c r="M1997" s="11" t="s">
        <v>101</v>
      </c>
      <c r="N1997" s="11">
        <v>38</v>
      </c>
      <c r="O1997" s="11">
        <v>2019</v>
      </c>
      <c r="P1997" s="11" t="s">
        <v>112</v>
      </c>
      <c r="Q1997" s="11" t="s">
        <v>112</v>
      </c>
      <c r="R1997" s="11" t="s">
        <v>241</v>
      </c>
      <c r="S1997" s="11" t="s">
        <v>104</v>
      </c>
      <c r="T1997" s="11">
        <v>1109</v>
      </c>
      <c r="U1997" s="11" t="str">
        <f>IF(ISERROR(VLOOKUP(I1997,'BACK INFO'!F:F,1,0)),IF(ISERROR(VLOOKUP(I1997,'BACK INFO'!H:H,1,0)),K1997,'BACK INFO'!$H$1),'BACK INFO'!$G$1)</f>
        <v>BILL MILLER AND COMPANY</v>
      </c>
    </row>
    <row r="1998" spans="1:21" s="11" customFormat="1" x14ac:dyDescent="0.35">
      <c r="A1998" s="11" t="s">
        <v>94</v>
      </c>
      <c r="B1998" s="11">
        <v>2019</v>
      </c>
      <c r="C1998" s="11">
        <v>1</v>
      </c>
      <c r="D1998" s="11" t="s">
        <v>95</v>
      </c>
      <c r="E1998" s="11" t="s">
        <v>96</v>
      </c>
      <c r="F1998" s="11" t="s">
        <v>700</v>
      </c>
      <c r="G1998" s="11" t="s">
        <v>241</v>
      </c>
      <c r="H1998" s="11" t="s">
        <v>98</v>
      </c>
      <c r="I1998" s="11" t="s">
        <v>417</v>
      </c>
      <c r="J1998" s="11" t="s">
        <v>99</v>
      </c>
      <c r="K1998" s="11" t="s">
        <v>67</v>
      </c>
      <c r="L1998" s="11" t="s">
        <v>133</v>
      </c>
      <c r="M1998" s="11" t="s">
        <v>101</v>
      </c>
      <c r="N1998" s="11">
        <v>24</v>
      </c>
      <c r="O1998" s="11">
        <v>2019</v>
      </c>
      <c r="P1998" s="11" t="s">
        <v>112</v>
      </c>
      <c r="Q1998" s="11" t="s">
        <v>112</v>
      </c>
      <c r="R1998" s="11" t="s">
        <v>241</v>
      </c>
      <c r="S1998" s="11" t="s">
        <v>104</v>
      </c>
      <c r="T1998" s="11">
        <v>750</v>
      </c>
      <c r="U1998" s="11" t="str">
        <f>IF(ISERROR(VLOOKUP(I1998,'BACK INFO'!F:F,1,0)),IF(ISERROR(VLOOKUP(I1998,'BACK INFO'!H:H,1,0)),K1998,'BACK INFO'!$H$1),'BACK INFO'!$G$1)</f>
        <v>ANITA M. HOPKINS</v>
      </c>
    </row>
    <row r="1999" spans="1:21" s="11" customFormat="1" x14ac:dyDescent="0.35">
      <c r="A1999" s="11" t="s">
        <v>94</v>
      </c>
      <c r="B1999" s="11">
        <v>2019</v>
      </c>
      <c r="C1999" s="11">
        <v>1</v>
      </c>
      <c r="D1999" s="11" t="s">
        <v>95</v>
      </c>
      <c r="E1999" s="11" t="s">
        <v>96</v>
      </c>
      <c r="F1999" s="11" t="s">
        <v>700</v>
      </c>
      <c r="G1999" s="11" t="s">
        <v>241</v>
      </c>
      <c r="H1999" s="11" t="s">
        <v>98</v>
      </c>
      <c r="I1999" s="11" t="s">
        <v>418</v>
      </c>
      <c r="J1999" s="11" t="s">
        <v>120</v>
      </c>
      <c r="K1999" s="11" t="s">
        <v>68</v>
      </c>
      <c r="L1999" s="11" t="s">
        <v>129</v>
      </c>
      <c r="M1999" s="11" t="s">
        <v>122</v>
      </c>
      <c r="N1999" s="11">
        <v>6</v>
      </c>
      <c r="O1999" s="11">
        <v>2019</v>
      </c>
      <c r="P1999" s="11" t="s">
        <v>112</v>
      </c>
      <c r="Q1999" s="11" t="s">
        <v>112</v>
      </c>
      <c r="R1999" s="11" t="s">
        <v>241</v>
      </c>
      <c r="S1999" s="11" t="s">
        <v>104</v>
      </c>
      <c r="T1999" s="11">
        <v>187.14340053252187</v>
      </c>
      <c r="U1999" s="11" t="str">
        <f>IF(ISERROR(VLOOKUP(I1999,'BACK INFO'!F:F,1,0)),IF(ISERROR(VLOOKUP(I1999,'BACK INFO'!H:H,1,0)),K1999,'BACK INFO'!$H$1),'BACK INFO'!$G$1)</f>
        <v>STEPHANIE VITALI</v>
      </c>
    </row>
    <row r="2000" spans="1:21" s="11" customFormat="1" x14ac:dyDescent="0.35">
      <c r="A2000" s="11" t="s">
        <v>94</v>
      </c>
      <c r="B2000" s="11">
        <v>2019</v>
      </c>
      <c r="C2000" s="11">
        <v>1</v>
      </c>
      <c r="D2000" s="11" t="s">
        <v>95</v>
      </c>
      <c r="E2000" s="11" t="s">
        <v>96</v>
      </c>
      <c r="F2000" s="11" t="s">
        <v>700</v>
      </c>
      <c r="G2000" s="11" t="s">
        <v>241</v>
      </c>
      <c r="H2000" s="11" t="s">
        <v>98</v>
      </c>
      <c r="I2000" s="11" t="s">
        <v>232</v>
      </c>
      <c r="J2000" s="11" t="s">
        <v>99</v>
      </c>
      <c r="K2000" s="11" t="s">
        <v>76</v>
      </c>
      <c r="L2000" s="11" t="s">
        <v>127</v>
      </c>
      <c r="M2000" s="11" t="s">
        <v>101</v>
      </c>
      <c r="N2000" s="11">
        <v>23</v>
      </c>
      <c r="O2000" s="11">
        <v>2019</v>
      </c>
      <c r="P2000" s="11" t="s">
        <v>112</v>
      </c>
      <c r="Q2000" s="11" t="s">
        <v>112</v>
      </c>
      <c r="R2000" s="11" t="s">
        <v>241</v>
      </c>
      <c r="S2000" s="11" t="s">
        <v>104</v>
      </c>
      <c r="T2000" s="11">
        <v>809</v>
      </c>
      <c r="U2000" s="11" t="str">
        <f>IF(ISERROR(VLOOKUP(I2000,'BACK INFO'!F:F,1,0)),IF(ISERROR(VLOOKUP(I2000,'BACK INFO'!H:H,1,0)),K2000,'BACK INFO'!$H$1),'BACK INFO'!$G$1)</f>
        <v>MIE MANNICHE</v>
      </c>
    </row>
    <row r="2001" spans="1:21" s="11" customFormat="1" x14ac:dyDescent="0.35">
      <c r="A2001" s="11" t="s">
        <v>94</v>
      </c>
      <c r="B2001" s="11">
        <v>2019</v>
      </c>
      <c r="C2001" s="11">
        <v>1</v>
      </c>
      <c r="D2001" s="11" t="s">
        <v>95</v>
      </c>
      <c r="E2001" s="11" t="s">
        <v>96</v>
      </c>
      <c r="F2001" s="11" t="s">
        <v>700</v>
      </c>
      <c r="G2001" s="11" t="s">
        <v>241</v>
      </c>
      <c r="H2001" s="11" t="s">
        <v>98</v>
      </c>
      <c r="I2001" s="11" t="s">
        <v>506</v>
      </c>
      <c r="J2001" s="11" t="s">
        <v>99</v>
      </c>
      <c r="K2001" s="11" t="s">
        <v>245</v>
      </c>
      <c r="L2001" s="11" t="s">
        <v>246</v>
      </c>
      <c r="M2001" s="11" t="s">
        <v>246</v>
      </c>
      <c r="N2001" s="11">
        <v>149</v>
      </c>
      <c r="O2001" s="11">
        <v>2019</v>
      </c>
      <c r="P2001" s="11" t="s">
        <v>112</v>
      </c>
      <c r="Q2001" s="11" t="s">
        <v>112</v>
      </c>
      <c r="R2001" s="11" t="s">
        <v>241</v>
      </c>
      <c r="S2001" s="11" t="s">
        <v>104</v>
      </c>
      <c r="T2001" s="11">
        <v>6938</v>
      </c>
      <c r="U2001" s="11" t="str">
        <f>IF(ISERROR(VLOOKUP(I2001,'BACK INFO'!F:F,1,0)),IF(ISERROR(VLOOKUP(I2001,'BACK INFO'!H:H,1,0)),K2001,'BACK INFO'!$H$1),'BACK INFO'!$G$1)</f>
        <v>JULIUS ORTIZ MALDONADO</v>
      </c>
    </row>
    <row r="2002" spans="1:21" s="11" customFormat="1" x14ac:dyDescent="0.35">
      <c r="A2002" s="11" t="s">
        <v>94</v>
      </c>
      <c r="B2002" s="11">
        <v>2019</v>
      </c>
      <c r="C2002" s="11">
        <v>1</v>
      </c>
      <c r="D2002" s="11" t="s">
        <v>95</v>
      </c>
      <c r="E2002" s="11" t="s">
        <v>96</v>
      </c>
      <c r="F2002" s="11" t="s">
        <v>700</v>
      </c>
      <c r="G2002" s="11" t="s">
        <v>241</v>
      </c>
      <c r="H2002" s="11" t="s">
        <v>98</v>
      </c>
      <c r="I2002" s="11" t="s">
        <v>507</v>
      </c>
      <c r="J2002" s="11" t="s">
        <v>99</v>
      </c>
      <c r="K2002" s="11" t="s">
        <v>75</v>
      </c>
      <c r="L2002" s="11" t="s">
        <v>146</v>
      </c>
      <c r="M2002" s="11" t="s">
        <v>101</v>
      </c>
      <c r="N2002" s="11">
        <v>63</v>
      </c>
      <c r="O2002" s="11">
        <v>2019</v>
      </c>
      <c r="P2002" s="11" t="s">
        <v>112</v>
      </c>
      <c r="Q2002" s="11" t="s">
        <v>112</v>
      </c>
      <c r="R2002" s="11" t="s">
        <v>241</v>
      </c>
      <c r="S2002" s="11" t="s">
        <v>104</v>
      </c>
      <c r="T2002" s="11">
        <v>1868</v>
      </c>
      <c r="U2002" s="11" t="str">
        <f>IF(ISERROR(VLOOKUP(I2002,'BACK INFO'!F:F,1,0)),IF(ISERROR(VLOOKUP(I2002,'BACK INFO'!H:H,1,0)),K2002,'BACK INFO'!$H$1),'BACK INFO'!$G$1)</f>
        <v>LAURA BONG</v>
      </c>
    </row>
    <row r="2003" spans="1:21" s="11" customFormat="1" x14ac:dyDescent="0.35">
      <c r="A2003" s="11" t="s">
        <v>94</v>
      </c>
      <c r="B2003" s="11">
        <v>2019</v>
      </c>
      <c r="C2003" s="11">
        <v>1</v>
      </c>
      <c r="D2003" s="11" t="s">
        <v>95</v>
      </c>
      <c r="E2003" s="11" t="s">
        <v>96</v>
      </c>
      <c r="F2003" s="11" t="s">
        <v>700</v>
      </c>
      <c r="G2003" s="11" t="s">
        <v>241</v>
      </c>
      <c r="H2003" s="11" t="s">
        <v>98</v>
      </c>
      <c r="I2003" s="11" t="s">
        <v>475</v>
      </c>
      <c r="J2003" s="11" t="s">
        <v>99</v>
      </c>
      <c r="K2003" s="11" t="s">
        <v>75</v>
      </c>
      <c r="L2003" s="11" t="s">
        <v>273</v>
      </c>
      <c r="M2003" s="11" t="s">
        <v>101</v>
      </c>
      <c r="N2003" s="11">
        <v>31</v>
      </c>
      <c r="O2003" s="11">
        <v>2019</v>
      </c>
      <c r="P2003" s="11" t="s">
        <v>112</v>
      </c>
      <c r="Q2003" s="11" t="s">
        <v>112</v>
      </c>
      <c r="R2003" s="11" t="s">
        <v>241</v>
      </c>
      <c r="S2003" s="11" t="s">
        <v>104</v>
      </c>
      <c r="T2003" s="11">
        <v>924</v>
      </c>
      <c r="U2003" s="11" t="str">
        <f>IF(ISERROR(VLOOKUP(I2003,'BACK INFO'!F:F,1,0)),IF(ISERROR(VLOOKUP(I2003,'BACK INFO'!H:H,1,0)),K2003,'BACK INFO'!$H$1),'BACK INFO'!$G$1)</f>
        <v>LAURA BONG</v>
      </c>
    </row>
    <row r="2004" spans="1:21" s="11" customFormat="1" x14ac:dyDescent="0.35">
      <c r="A2004" s="11" t="s">
        <v>94</v>
      </c>
      <c r="B2004" s="11">
        <v>2019</v>
      </c>
      <c r="C2004" s="11">
        <v>1</v>
      </c>
      <c r="D2004" s="11" t="s">
        <v>95</v>
      </c>
      <c r="E2004" s="11" t="s">
        <v>96</v>
      </c>
      <c r="F2004" s="11" t="s">
        <v>700</v>
      </c>
      <c r="G2004" s="11" t="s">
        <v>241</v>
      </c>
      <c r="H2004" s="11" t="s">
        <v>98</v>
      </c>
      <c r="I2004" s="11" t="s">
        <v>508</v>
      </c>
      <c r="J2004" s="11" t="s">
        <v>99</v>
      </c>
      <c r="K2004" s="11" t="s">
        <v>75</v>
      </c>
      <c r="L2004" s="11" t="s">
        <v>131</v>
      </c>
      <c r="M2004" s="11" t="s">
        <v>101</v>
      </c>
      <c r="N2004" s="11">
        <v>30</v>
      </c>
      <c r="O2004" s="11">
        <v>2019</v>
      </c>
      <c r="P2004" s="11" t="s">
        <v>112</v>
      </c>
      <c r="Q2004" s="11" t="s">
        <v>112</v>
      </c>
      <c r="R2004" s="11" t="s">
        <v>241</v>
      </c>
      <c r="S2004" s="11" t="s">
        <v>104</v>
      </c>
      <c r="T2004" s="11">
        <v>925</v>
      </c>
      <c r="U2004" s="11" t="str">
        <f>IF(ISERROR(VLOOKUP(I2004,'BACK INFO'!F:F,1,0)),IF(ISERROR(VLOOKUP(I2004,'BACK INFO'!H:H,1,0)),K2004,'BACK INFO'!$H$1),'BACK INFO'!$G$1)</f>
        <v>LAURA BONG</v>
      </c>
    </row>
    <row r="2005" spans="1:21" s="11" customFormat="1" x14ac:dyDescent="0.35">
      <c r="A2005" s="11" t="s">
        <v>94</v>
      </c>
      <c r="B2005" s="11">
        <v>2019</v>
      </c>
      <c r="C2005" s="11">
        <v>1</v>
      </c>
      <c r="D2005" s="11" t="s">
        <v>95</v>
      </c>
      <c r="E2005" s="11" t="s">
        <v>96</v>
      </c>
      <c r="F2005" s="11" t="s">
        <v>700</v>
      </c>
      <c r="G2005" s="11" t="s">
        <v>241</v>
      </c>
      <c r="H2005" s="11" t="s">
        <v>98</v>
      </c>
      <c r="I2005" s="11" t="s">
        <v>419</v>
      </c>
      <c r="J2005" s="11" t="s">
        <v>99</v>
      </c>
      <c r="K2005" s="11" t="s">
        <v>76</v>
      </c>
      <c r="L2005" s="11" t="s">
        <v>199</v>
      </c>
      <c r="M2005" s="11" t="s">
        <v>101</v>
      </c>
      <c r="N2005" s="11">
        <v>7</v>
      </c>
      <c r="O2005" s="11">
        <v>2019</v>
      </c>
      <c r="P2005" s="11" t="s">
        <v>112</v>
      </c>
      <c r="Q2005" s="11" t="s">
        <v>112</v>
      </c>
      <c r="R2005" s="11" t="s">
        <v>241</v>
      </c>
      <c r="S2005" s="11" t="s">
        <v>104</v>
      </c>
      <c r="T2005" s="11">
        <v>406</v>
      </c>
      <c r="U2005" s="11" t="str">
        <f>IF(ISERROR(VLOOKUP(I2005,'BACK INFO'!F:F,1,0)),IF(ISERROR(VLOOKUP(I2005,'BACK INFO'!H:H,1,0)),K2005,'BACK INFO'!$H$1),'BACK INFO'!$G$1)</f>
        <v>MIE MANNICHE</v>
      </c>
    </row>
    <row r="2006" spans="1:21" s="11" customFormat="1" x14ac:dyDescent="0.35">
      <c r="A2006" s="11" t="s">
        <v>94</v>
      </c>
      <c r="B2006" s="11">
        <v>2019</v>
      </c>
      <c r="C2006" s="11">
        <v>1</v>
      </c>
      <c r="D2006" s="11" t="s">
        <v>95</v>
      </c>
      <c r="E2006" s="11" t="s">
        <v>96</v>
      </c>
      <c r="F2006" s="11" t="s">
        <v>700</v>
      </c>
      <c r="G2006" s="11" t="s">
        <v>241</v>
      </c>
      <c r="H2006" s="11" t="s">
        <v>98</v>
      </c>
      <c r="I2006" s="11" t="s">
        <v>140</v>
      </c>
      <c r="J2006" s="11" t="s">
        <v>120</v>
      </c>
      <c r="K2006" s="11" t="s">
        <v>66</v>
      </c>
      <c r="L2006" s="11" t="s">
        <v>141</v>
      </c>
      <c r="M2006" s="11" t="s">
        <v>122</v>
      </c>
      <c r="N2006" s="11">
        <v>37</v>
      </c>
      <c r="O2006" s="11">
        <v>2019</v>
      </c>
      <c r="P2006" s="11" t="s">
        <v>112</v>
      </c>
      <c r="Q2006" s="11" t="s">
        <v>112</v>
      </c>
      <c r="R2006" s="11" t="s">
        <v>241</v>
      </c>
      <c r="S2006" s="11" t="s">
        <v>104</v>
      </c>
      <c r="T2006" s="11">
        <v>1022.4419931532905</v>
      </c>
      <c r="U2006" s="11" t="str">
        <f>IF(ISERROR(VLOOKUP(I2006,'BACK INFO'!F:F,1,0)),IF(ISERROR(VLOOKUP(I2006,'BACK INFO'!H:H,1,0)),K2006,'BACK INFO'!$H$1),'BACK INFO'!$G$1)</f>
        <v>SHOUTOUTAGENCY</v>
      </c>
    </row>
    <row r="2007" spans="1:21" s="11" customFormat="1" x14ac:dyDescent="0.35">
      <c r="A2007" s="11" t="s">
        <v>94</v>
      </c>
      <c r="B2007" s="11">
        <v>2019</v>
      </c>
      <c r="C2007" s="11">
        <v>1</v>
      </c>
      <c r="D2007" s="11" t="s">
        <v>95</v>
      </c>
      <c r="E2007" s="11" t="s">
        <v>96</v>
      </c>
      <c r="F2007" s="11" t="s">
        <v>700</v>
      </c>
      <c r="G2007" s="11" t="s">
        <v>241</v>
      </c>
      <c r="H2007" s="11" t="s">
        <v>98</v>
      </c>
      <c r="I2007" s="11" t="s">
        <v>477</v>
      </c>
      <c r="J2007" s="11" t="s">
        <v>99</v>
      </c>
      <c r="K2007" s="11" t="s">
        <v>73</v>
      </c>
      <c r="L2007" s="11" t="s">
        <v>346</v>
      </c>
      <c r="M2007" s="11" t="s">
        <v>101</v>
      </c>
      <c r="N2007" s="11">
        <v>7</v>
      </c>
      <c r="O2007" s="11">
        <v>2019</v>
      </c>
      <c r="P2007" s="11" t="s">
        <v>112</v>
      </c>
      <c r="Q2007" s="11" t="s">
        <v>112</v>
      </c>
      <c r="R2007" s="11" t="s">
        <v>241</v>
      </c>
      <c r="S2007" s="11" t="s">
        <v>104</v>
      </c>
      <c r="T2007" s="11">
        <v>182</v>
      </c>
      <c r="U2007" s="11" t="str">
        <f>IF(ISERROR(VLOOKUP(I2007,'BACK INFO'!F:F,1,0)),IF(ISERROR(VLOOKUP(I2007,'BACK INFO'!H:H,1,0)),K2007,'BACK INFO'!$H$1),'BACK INFO'!$G$1)</f>
        <v>PHYLLIS POSNER</v>
      </c>
    </row>
    <row r="2008" spans="1:21" s="11" customFormat="1" x14ac:dyDescent="0.35">
      <c r="A2008" s="11" t="s">
        <v>94</v>
      </c>
      <c r="B2008" s="11">
        <v>2019</v>
      </c>
      <c r="C2008" s="11">
        <v>1</v>
      </c>
      <c r="D2008" s="11" t="s">
        <v>95</v>
      </c>
      <c r="E2008" s="11" t="s">
        <v>96</v>
      </c>
      <c r="F2008" s="11" t="s">
        <v>700</v>
      </c>
      <c r="G2008" s="11" t="s">
        <v>241</v>
      </c>
      <c r="H2008" s="11" t="s">
        <v>98</v>
      </c>
      <c r="I2008" s="11" t="s">
        <v>509</v>
      </c>
      <c r="J2008" s="11" t="s">
        <v>99</v>
      </c>
      <c r="K2008" s="11" t="s">
        <v>67</v>
      </c>
      <c r="L2008" s="11" t="s">
        <v>135</v>
      </c>
      <c r="M2008" s="11" t="s">
        <v>101</v>
      </c>
      <c r="N2008" s="11">
        <v>145</v>
      </c>
      <c r="O2008" s="11">
        <v>2019</v>
      </c>
      <c r="P2008" s="11" t="s">
        <v>112</v>
      </c>
      <c r="Q2008" s="11" t="s">
        <v>112</v>
      </c>
      <c r="R2008" s="11" t="s">
        <v>241</v>
      </c>
      <c r="S2008" s="11" t="s">
        <v>104</v>
      </c>
      <c r="T2008" s="11">
        <v>4609</v>
      </c>
      <c r="U2008" s="11" t="str">
        <f>IF(ISERROR(VLOOKUP(I2008,'BACK INFO'!F:F,1,0)),IF(ISERROR(VLOOKUP(I2008,'BACK INFO'!H:H,1,0)),K2008,'BACK INFO'!$H$1),'BACK INFO'!$G$1)</f>
        <v>ANITA M. HOPKINS</v>
      </c>
    </row>
    <row r="2009" spans="1:21" s="11" customFormat="1" x14ac:dyDescent="0.35">
      <c r="A2009" s="11" t="s">
        <v>94</v>
      </c>
      <c r="B2009" s="11">
        <v>2019</v>
      </c>
      <c r="C2009" s="11">
        <v>1</v>
      </c>
      <c r="D2009" s="11" t="s">
        <v>95</v>
      </c>
      <c r="E2009" s="11" t="s">
        <v>96</v>
      </c>
      <c r="F2009" s="11" t="s">
        <v>700</v>
      </c>
      <c r="G2009" s="11" t="s">
        <v>241</v>
      </c>
      <c r="H2009" s="11" t="s">
        <v>98</v>
      </c>
      <c r="I2009" s="11" t="s">
        <v>510</v>
      </c>
      <c r="J2009" s="11" t="s">
        <v>99</v>
      </c>
      <c r="K2009" s="11" t="s">
        <v>75</v>
      </c>
      <c r="L2009" s="11" t="s">
        <v>131</v>
      </c>
      <c r="M2009" s="11" t="s">
        <v>101</v>
      </c>
      <c r="N2009" s="11">
        <v>276</v>
      </c>
      <c r="O2009" s="11">
        <v>2019</v>
      </c>
      <c r="P2009" s="11" t="s">
        <v>112</v>
      </c>
      <c r="Q2009" s="11" t="s">
        <v>112</v>
      </c>
      <c r="R2009" s="11" t="s">
        <v>241</v>
      </c>
      <c r="S2009" s="11" t="s">
        <v>104</v>
      </c>
      <c r="T2009" s="11">
        <v>8907</v>
      </c>
      <c r="U2009" s="11" t="str">
        <f>IF(ISERROR(VLOOKUP(I2009,'BACK INFO'!F:F,1,0)),IF(ISERROR(VLOOKUP(I2009,'BACK INFO'!H:H,1,0)),K2009,'BACK INFO'!$H$1),'BACK INFO'!$G$1)</f>
        <v>LAURA BONG</v>
      </c>
    </row>
    <row r="2010" spans="1:21" s="11" customFormat="1" x14ac:dyDescent="0.35">
      <c r="A2010" s="11" t="s">
        <v>94</v>
      </c>
      <c r="B2010" s="11">
        <v>2019</v>
      </c>
      <c r="C2010" s="11">
        <v>1</v>
      </c>
      <c r="D2010" s="11" t="s">
        <v>95</v>
      </c>
      <c r="E2010" s="11" t="s">
        <v>96</v>
      </c>
      <c r="F2010" s="11" t="s">
        <v>700</v>
      </c>
      <c r="G2010" s="11" t="s">
        <v>241</v>
      </c>
      <c r="H2010" s="11" t="s">
        <v>98</v>
      </c>
      <c r="I2010" s="11" t="s">
        <v>511</v>
      </c>
      <c r="J2010" s="11" t="s">
        <v>99</v>
      </c>
      <c r="K2010" s="11" t="s">
        <v>71</v>
      </c>
      <c r="L2010" s="11" t="s">
        <v>159</v>
      </c>
      <c r="M2010" s="11" t="s">
        <v>101</v>
      </c>
      <c r="N2010" s="11">
        <v>30</v>
      </c>
      <c r="O2010" s="11">
        <v>2019</v>
      </c>
      <c r="P2010" s="11" t="s">
        <v>112</v>
      </c>
      <c r="Q2010" s="11" t="s">
        <v>112</v>
      </c>
      <c r="R2010" s="11" t="s">
        <v>241</v>
      </c>
      <c r="S2010" s="11" t="s">
        <v>104</v>
      </c>
      <c r="T2010" s="11">
        <v>932</v>
      </c>
      <c r="U2010" s="11" t="str">
        <f>IF(ISERROR(VLOOKUP(I2010,'BACK INFO'!F:F,1,0)),IF(ISERROR(VLOOKUP(I2010,'BACK INFO'!H:H,1,0)),K2010,'BACK INFO'!$H$1),'BACK INFO'!$G$1)</f>
        <v>HOLLY SALES INC.</v>
      </c>
    </row>
    <row r="2011" spans="1:21" s="11" customFormat="1" x14ac:dyDescent="0.35">
      <c r="A2011" s="11" t="s">
        <v>94</v>
      </c>
      <c r="B2011" s="11">
        <v>2019</v>
      </c>
      <c r="C2011" s="11">
        <v>1</v>
      </c>
      <c r="D2011" s="11" t="s">
        <v>95</v>
      </c>
      <c r="E2011" s="11" t="s">
        <v>96</v>
      </c>
      <c r="F2011" s="11" t="s">
        <v>700</v>
      </c>
      <c r="G2011" s="11" t="s">
        <v>241</v>
      </c>
      <c r="H2011" s="11" t="s">
        <v>98</v>
      </c>
      <c r="I2011" s="11" t="s">
        <v>424</v>
      </c>
      <c r="J2011" s="11" t="s">
        <v>99</v>
      </c>
      <c r="K2011" s="11" t="s">
        <v>74</v>
      </c>
      <c r="L2011" s="11" t="s">
        <v>100</v>
      </c>
      <c r="M2011" s="11" t="s">
        <v>101</v>
      </c>
      <c r="N2011" s="11">
        <v>17</v>
      </c>
      <c r="O2011" s="11">
        <v>2019</v>
      </c>
      <c r="P2011" s="11" t="s">
        <v>112</v>
      </c>
      <c r="Q2011" s="11" t="s">
        <v>112</v>
      </c>
      <c r="R2011" s="11" t="s">
        <v>241</v>
      </c>
      <c r="S2011" s="11" t="s">
        <v>104</v>
      </c>
      <c r="T2011" s="11">
        <v>831</v>
      </c>
      <c r="U2011" s="11" t="str">
        <f>IF(ISERROR(VLOOKUP(I2011,'BACK INFO'!F:F,1,0)),IF(ISERROR(VLOOKUP(I2011,'BACK INFO'!H:H,1,0)),K2011,'BACK INFO'!$H$1),'BACK INFO'!$G$1)</f>
        <v>DENISE ARNETT</v>
      </c>
    </row>
    <row r="2012" spans="1:21" s="11" customFormat="1" x14ac:dyDescent="0.35">
      <c r="A2012" s="11" t="s">
        <v>94</v>
      </c>
      <c r="B2012" s="11">
        <v>2019</v>
      </c>
      <c r="C2012" s="11">
        <v>1</v>
      </c>
      <c r="D2012" s="11" t="s">
        <v>95</v>
      </c>
      <c r="E2012" s="11" t="s">
        <v>96</v>
      </c>
      <c r="F2012" s="11" t="s">
        <v>700</v>
      </c>
      <c r="G2012" s="11" t="s">
        <v>241</v>
      </c>
      <c r="H2012" s="11" t="s">
        <v>98</v>
      </c>
      <c r="I2012" s="11" t="s">
        <v>425</v>
      </c>
      <c r="J2012" s="11" t="s">
        <v>99</v>
      </c>
      <c r="K2012" s="11" t="s">
        <v>72</v>
      </c>
      <c r="L2012" s="11" t="s">
        <v>114</v>
      </c>
      <c r="M2012" s="11" t="s">
        <v>101</v>
      </c>
      <c r="N2012" s="11">
        <v>11</v>
      </c>
      <c r="O2012" s="11">
        <v>2019</v>
      </c>
      <c r="P2012" s="11" t="s">
        <v>112</v>
      </c>
      <c r="Q2012" s="11" t="s">
        <v>112</v>
      </c>
      <c r="R2012" s="11" t="s">
        <v>241</v>
      </c>
      <c r="S2012" s="11" t="s">
        <v>104</v>
      </c>
      <c r="T2012" s="11">
        <v>364</v>
      </c>
      <c r="U2012" s="11" t="str">
        <f>IF(ISERROR(VLOOKUP(I2012,'BACK INFO'!F:F,1,0)),IF(ISERROR(VLOOKUP(I2012,'BACK INFO'!H:H,1,0)),K2012,'BACK INFO'!$H$1),'BACK INFO'!$G$1)</f>
        <v>BILL MILLER AND COMPANY</v>
      </c>
    </row>
    <row r="2013" spans="1:21" s="11" customFormat="1" x14ac:dyDescent="0.35">
      <c r="A2013" s="11" t="s">
        <v>94</v>
      </c>
      <c r="B2013" s="11">
        <v>2019</v>
      </c>
      <c r="C2013" s="11">
        <v>1</v>
      </c>
      <c r="D2013" s="11" t="s">
        <v>95</v>
      </c>
      <c r="E2013" s="11" t="s">
        <v>96</v>
      </c>
      <c r="F2013" s="11" t="s">
        <v>700</v>
      </c>
      <c r="G2013" s="11" t="s">
        <v>241</v>
      </c>
      <c r="H2013" s="11" t="s">
        <v>98</v>
      </c>
      <c r="I2013" s="11" t="s">
        <v>512</v>
      </c>
      <c r="J2013" s="11" t="s">
        <v>99</v>
      </c>
      <c r="K2013" s="11" t="s">
        <v>72</v>
      </c>
      <c r="L2013" s="11" t="s">
        <v>452</v>
      </c>
      <c r="M2013" s="11" t="s">
        <v>101</v>
      </c>
      <c r="N2013" s="11">
        <v>28</v>
      </c>
      <c r="O2013" s="11">
        <v>2019</v>
      </c>
      <c r="P2013" s="11" t="s">
        <v>112</v>
      </c>
      <c r="Q2013" s="11" t="s">
        <v>112</v>
      </c>
      <c r="R2013" s="11" t="s">
        <v>241</v>
      </c>
      <c r="S2013" s="11" t="s">
        <v>104</v>
      </c>
      <c r="T2013" s="11">
        <v>844</v>
      </c>
      <c r="U2013" s="11" t="str">
        <f>IF(ISERROR(VLOOKUP(I2013,'BACK INFO'!F:F,1,0)),IF(ISERROR(VLOOKUP(I2013,'BACK INFO'!H:H,1,0)),K2013,'BACK INFO'!$H$1),'BACK INFO'!$G$1)</f>
        <v>BILL MILLER AND COMPANY</v>
      </c>
    </row>
    <row r="2014" spans="1:21" s="11" customFormat="1" x14ac:dyDescent="0.35">
      <c r="A2014" s="11" t="s">
        <v>94</v>
      </c>
      <c r="B2014" s="11">
        <v>2019</v>
      </c>
      <c r="C2014" s="11">
        <v>1</v>
      </c>
      <c r="D2014" s="11" t="s">
        <v>95</v>
      </c>
      <c r="E2014" s="11" t="s">
        <v>96</v>
      </c>
      <c r="F2014" s="11" t="s">
        <v>700</v>
      </c>
      <c r="G2014" s="11" t="s">
        <v>241</v>
      </c>
      <c r="H2014" s="11" t="s">
        <v>98</v>
      </c>
      <c r="I2014" s="11" t="s">
        <v>480</v>
      </c>
      <c r="J2014" s="11" t="s">
        <v>99</v>
      </c>
      <c r="K2014" s="11" t="s">
        <v>75</v>
      </c>
      <c r="L2014" s="11" t="s">
        <v>273</v>
      </c>
      <c r="M2014" s="11" t="s">
        <v>101</v>
      </c>
      <c r="N2014" s="11">
        <v>6</v>
      </c>
      <c r="O2014" s="11">
        <v>2019</v>
      </c>
      <c r="P2014" s="11" t="s">
        <v>112</v>
      </c>
      <c r="Q2014" s="11" t="s">
        <v>112</v>
      </c>
      <c r="R2014" s="11" t="s">
        <v>241</v>
      </c>
      <c r="S2014" s="11" t="s">
        <v>104</v>
      </c>
      <c r="T2014" s="11">
        <v>192</v>
      </c>
      <c r="U2014" s="11" t="str">
        <f>IF(ISERROR(VLOOKUP(I2014,'BACK INFO'!F:F,1,0)),IF(ISERROR(VLOOKUP(I2014,'BACK INFO'!H:H,1,0)),K2014,'BACK INFO'!$H$1),'BACK INFO'!$G$1)</f>
        <v>LAURA BONG</v>
      </c>
    </row>
    <row r="2015" spans="1:21" s="11" customFormat="1" x14ac:dyDescent="0.35">
      <c r="A2015" s="11" t="s">
        <v>94</v>
      </c>
      <c r="B2015" s="11">
        <v>2019</v>
      </c>
      <c r="C2015" s="11">
        <v>1</v>
      </c>
      <c r="D2015" s="11" t="s">
        <v>95</v>
      </c>
      <c r="E2015" s="11" t="s">
        <v>96</v>
      </c>
      <c r="F2015" s="11" t="s">
        <v>700</v>
      </c>
      <c r="G2015" s="11" t="s">
        <v>241</v>
      </c>
      <c r="H2015" s="11" t="s">
        <v>98</v>
      </c>
      <c r="I2015" s="11" t="s">
        <v>513</v>
      </c>
      <c r="J2015" s="11" t="s">
        <v>120</v>
      </c>
      <c r="K2015" s="11" t="s">
        <v>68</v>
      </c>
      <c r="L2015" s="11" t="s">
        <v>129</v>
      </c>
      <c r="M2015" s="11" t="s">
        <v>122</v>
      </c>
      <c r="N2015" s="11">
        <v>26</v>
      </c>
      <c r="O2015" s="11">
        <v>2019</v>
      </c>
      <c r="P2015" s="11" t="s">
        <v>112</v>
      </c>
      <c r="Q2015" s="11" t="s">
        <v>112</v>
      </c>
      <c r="R2015" s="11" t="s">
        <v>241</v>
      </c>
      <c r="S2015" s="11" t="s">
        <v>104</v>
      </c>
      <c r="T2015" s="11">
        <v>794.21833396728789</v>
      </c>
      <c r="U2015" s="11" t="str">
        <f>IF(ISERROR(VLOOKUP(I2015,'BACK INFO'!F:F,1,0)),IF(ISERROR(VLOOKUP(I2015,'BACK INFO'!H:H,1,0)),K2015,'BACK INFO'!$H$1),'BACK INFO'!$G$1)</f>
        <v>STEPHANIE VITALI</v>
      </c>
    </row>
    <row r="2016" spans="1:21" s="11" customFormat="1" x14ac:dyDescent="0.35">
      <c r="A2016" s="11" t="s">
        <v>94</v>
      </c>
      <c r="B2016" s="11">
        <v>2019</v>
      </c>
      <c r="C2016" s="11">
        <v>1</v>
      </c>
      <c r="D2016" s="11" t="s">
        <v>95</v>
      </c>
      <c r="E2016" s="11" t="s">
        <v>96</v>
      </c>
      <c r="F2016" s="11" t="s">
        <v>700</v>
      </c>
      <c r="G2016" s="11" t="s">
        <v>241</v>
      </c>
      <c r="H2016" s="11" t="s">
        <v>98</v>
      </c>
      <c r="I2016" s="11" t="s">
        <v>514</v>
      </c>
      <c r="J2016" s="11" t="s">
        <v>99</v>
      </c>
      <c r="K2016" s="11" t="s">
        <v>72</v>
      </c>
      <c r="L2016" s="11" t="s">
        <v>114</v>
      </c>
      <c r="M2016" s="11" t="s">
        <v>101</v>
      </c>
      <c r="N2016" s="11">
        <v>22</v>
      </c>
      <c r="O2016" s="11">
        <v>2019</v>
      </c>
      <c r="P2016" s="11" t="s">
        <v>112</v>
      </c>
      <c r="Q2016" s="11" t="s">
        <v>112</v>
      </c>
      <c r="R2016" s="11" t="s">
        <v>241</v>
      </c>
      <c r="S2016" s="11" t="s">
        <v>104</v>
      </c>
      <c r="T2016" s="11">
        <v>702</v>
      </c>
      <c r="U2016" s="11" t="str">
        <f>IF(ISERROR(VLOOKUP(I2016,'BACK INFO'!F:F,1,0)),IF(ISERROR(VLOOKUP(I2016,'BACK INFO'!H:H,1,0)),K2016,'BACK INFO'!$H$1),'BACK INFO'!$G$1)</f>
        <v>BILL MILLER AND COMPANY</v>
      </c>
    </row>
    <row r="2017" spans="1:21" s="11" customFormat="1" x14ac:dyDescent="0.35">
      <c r="A2017" s="11" t="s">
        <v>94</v>
      </c>
      <c r="B2017" s="11">
        <v>2019</v>
      </c>
      <c r="C2017" s="11">
        <v>1</v>
      </c>
      <c r="D2017" s="11" t="s">
        <v>95</v>
      </c>
      <c r="E2017" s="11" t="s">
        <v>96</v>
      </c>
      <c r="F2017" s="11" t="s">
        <v>700</v>
      </c>
      <c r="G2017" s="11" t="s">
        <v>241</v>
      </c>
      <c r="H2017" s="11" t="s">
        <v>98</v>
      </c>
      <c r="I2017" s="11" t="s">
        <v>515</v>
      </c>
      <c r="J2017" s="11" t="s">
        <v>99</v>
      </c>
      <c r="K2017" s="11" t="s">
        <v>75</v>
      </c>
      <c r="L2017" s="11" t="s">
        <v>146</v>
      </c>
      <c r="M2017" s="11" t="s">
        <v>101</v>
      </c>
      <c r="N2017" s="11">
        <v>24</v>
      </c>
      <c r="O2017" s="11">
        <v>2019</v>
      </c>
      <c r="P2017" s="11" t="s">
        <v>112</v>
      </c>
      <c r="Q2017" s="11" t="s">
        <v>112</v>
      </c>
      <c r="R2017" s="11" t="s">
        <v>241</v>
      </c>
      <c r="S2017" s="11" t="s">
        <v>104</v>
      </c>
      <c r="T2017" s="11">
        <v>716</v>
      </c>
      <c r="U2017" s="11" t="str">
        <f>IF(ISERROR(VLOOKUP(I2017,'BACK INFO'!F:F,1,0)),IF(ISERROR(VLOOKUP(I2017,'BACK INFO'!H:H,1,0)),K2017,'BACK INFO'!$H$1),'BACK INFO'!$G$1)</f>
        <v>LAURA BONG</v>
      </c>
    </row>
    <row r="2018" spans="1:21" s="11" customFormat="1" x14ac:dyDescent="0.35">
      <c r="A2018" s="11" t="s">
        <v>94</v>
      </c>
      <c r="B2018" s="11">
        <v>2019</v>
      </c>
      <c r="C2018" s="11">
        <v>1</v>
      </c>
      <c r="D2018" s="11" t="s">
        <v>95</v>
      </c>
      <c r="E2018" s="11" t="s">
        <v>96</v>
      </c>
      <c r="F2018" s="11" t="s">
        <v>700</v>
      </c>
      <c r="G2018" s="11" t="s">
        <v>241</v>
      </c>
      <c r="H2018" s="11" t="s">
        <v>98</v>
      </c>
      <c r="I2018" s="11" t="s">
        <v>516</v>
      </c>
      <c r="J2018" s="11" t="s">
        <v>99</v>
      </c>
      <c r="K2018" s="11" t="s">
        <v>75</v>
      </c>
      <c r="L2018" s="11" t="s">
        <v>146</v>
      </c>
      <c r="M2018" s="11" t="s">
        <v>101</v>
      </c>
      <c r="N2018" s="11">
        <v>24</v>
      </c>
      <c r="O2018" s="11">
        <v>2019</v>
      </c>
      <c r="P2018" s="11" t="s">
        <v>112</v>
      </c>
      <c r="Q2018" s="11" t="s">
        <v>112</v>
      </c>
      <c r="R2018" s="11" t="s">
        <v>241</v>
      </c>
      <c r="S2018" s="11" t="s">
        <v>104</v>
      </c>
      <c r="T2018" s="11">
        <v>716</v>
      </c>
      <c r="U2018" s="11" t="str">
        <f>IF(ISERROR(VLOOKUP(I2018,'BACK INFO'!F:F,1,0)),IF(ISERROR(VLOOKUP(I2018,'BACK INFO'!H:H,1,0)),K2018,'BACK INFO'!$H$1),'BACK INFO'!$G$1)</f>
        <v>LAURA BONG</v>
      </c>
    </row>
    <row r="2019" spans="1:21" s="11" customFormat="1" x14ac:dyDescent="0.35">
      <c r="A2019" s="11" t="s">
        <v>94</v>
      </c>
      <c r="B2019" s="11">
        <v>2019</v>
      </c>
      <c r="C2019" s="11">
        <v>1</v>
      </c>
      <c r="D2019" s="11" t="s">
        <v>95</v>
      </c>
      <c r="E2019" s="11" t="s">
        <v>96</v>
      </c>
      <c r="F2019" s="11" t="s">
        <v>700</v>
      </c>
      <c r="G2019" s="11" t="s">
        <v>241</v>
      </c>
      <c r="H2019" s="11" t="s">
        <v>98</v>
      </c>
      <c r="I2019" s="11" t="s">
        <v>517</v>
      </c>
      <c r="J2019" s="11" t="s">
        <v>99</v>
      </c>
      <c r="K2019" s="11" t="s">
        <v>75</v>
      </c>
      <c r="L2019" s="11" t="s">
        <v>146</v>
      </c>
      <c r="M2019" s="11" t="s">
        <v>101</v>
      </c>
      <c r="N2019" s="11">
        <v>31</v>
      </c>
      <c r="O2019" s="11">
        <v>2019</v>
      </c>
      <c r="P2019" s="11" t="s">
        <v>112</v>
      </c>
      <c r="Q2019" s="11" t="s">
        <v>112</v>
      </c>
      <c r="R2019" s="11" t="s">
        <v>241</v>
      </c>
      <c r="S2019" s="11" t="s">
        <v>104</v>
      </c>
      <c r="T2019" s="11">
        <v>1065</v>
      </c>
      <c r="U2019" s="11" t="str">
        <f>IF(ISERROR(VLOOKUP(I2019,'BACK INFO'!F:F,1,0)),IF(ISERROR(VLOOKUP(I2019,'BACK INFO'!H:H,1,0)),K2019,'BACK INFO'!$H$1),'BACK INFO'!$G$1)</f>
        <v>LAURA BONG</v>
      </c>
    </row>
    <row r="2020" spans="1:21" s="11" customFormat="1" x14ac:dyDescent="0.35">
      <c r="A2020" s="11" t="s">
        <v>94</v>
      </c>
      <c r="B2020" s="11">
        <v>2019</v>
      </c>
      <c r="C2020" s="11">
        <v>1</v>
      </c>
      <c r="D2020" s="11" t="s">
        <v>95</v>
      </c>
      <c r="E2020" s="11" t="s">
        <v>96</v>
      </c>
      <c r="F2020" s="11" t="s">
        <v>700</v>
      </c>
      <c r="G2020" s="11" t="s">
        <v>241</v>
      </c>
      <c r="H2020" s="11" t="s">
        <v>98</v>
      </c>
      <c r="I2020" s="11" t="s">
        <v>518</v>
      </c>
      <c r="J2020" s="11" t="s">
        <v>99</v>
      </c>
      <c r="K2020" s="11" t="s">
        <v>75</v>
      </c>
      <c r="L2020" s="11" t="s">
        <v>131</v>
      </c>
      <c r="M2020" s="11" t="s">
        <v>101</v>
      </c>
      <c r="N2020" s="11">
        <v>55</v>
      </c>
      <c r="O2020" s="11">
        <v>2019</v>
      </c>
      <c r="P2020" s="11" t="s">
        <v>112</v>
      </c>
      <c r="Q2020" s="11" t="s">
        <v>112</v>
      </c>
      <c r="R2020" s="11" t="s">
        <v>241</v>
      </c>
      <c r="S2020" s="11" t="s">
        <v>104</v>
      </c>
      <c r="T2020" s="11">
        <v>1726</v>
      </c>
      <c r="U2020" s="11" t="str">
        <f>IF(ISERROR(VLOOKUP(I2020,'BACK INFO'!F:F,1,0)),IF(ISERROR(VLOOKUP(I2020,'BACK INFO'!H:H,1,0)),K2020,'BACK INFO'!$H$1),'BACK INFO'!$G$1)</f>
        <v>LAURA BONG</v>
      </c>
    </row>
    <row r="2021" spans="1:21" s="11" customFormat="1" x14ac:dyDescent="0.35">
      <c r="A2021" s="11" t="s">
        <v>94</v>
      </c>
      <c r="B2021" s="11">
        <v>2019</v>
      </c>
      <c r="C2021" s="11">
        <v>1</v>
      </c>
      <c r="D2021" s="11" t="s">
        <v>95</v>
      </c>
      <c r="E2021" s="11" t="s">
        <v>96</v>
      </c>
      <c r="F2021" s="11" t="s">
        <v>700</v>
      </c>
      <c r="G2021" s="11" t="s">
        <v>241</v>
      </c>
      <c r="H2021" s="11" t="s">
        <v>98</v>
      </c>
      <c r="I2021" s="11" t="s">
        <v>519</v>
      </c>
      <c r="J2021" s="11" t="s">
        <v>99</v>
      </c>
      <c r="K2021" s="11" t="s">
        <v>72</v>
      </c>
      <c r="L2021" s="11" t="s">
        <v>114</v>
      </c>
      <c r="M2021" s="11" t="s">
        <v>101</v>
      </c>
      <c r="N2021" s="11">
        <v>94</v>
      </c>
      <c r="O2021" s="11">
        <v>2019</v>
      </c>
      <c r="P2021" s="11" t="s">
        <v>112</v>
      </c>
      <c r="Q2021" s="11" t="s">
        <v>112</v>
      </c>
      <c r="R2021" s="11" t="s">
        <v>241</v>
      </c>
      <c r="S2021" s="11" t="s">
        <v>104</v>
      </c>
      <c r="T2021" s="11">
        <v>2820</v>
      </c>
      <c r="U2021" s="11" t="str">
        <f>IF(ISERROR(VLOOKUP(I2021,'BACK INFO'!F:F,1,0)),IF(ISERROR(VLOOKUP(I2021,'BACK INFO'!H:H,1,0)),K2021,'BACK INFO'!$H$1),'BACK INFO'!$G$1)</f>
        <v>BILL MILLER AND COMPANY</v>
      </c>
    </row>
    <row r="2022" spans="1:21" s="11" customFormat="1" x14ac:dyDescent="0.35">
      <c r="A2022" s="11" t="s">
        <v>94</v>
      </c>
      <c r="B2022" s="11">
        <v>2019</v>
      </c>
      <c r="C2022" s="11">
        <v>1</v>
      </c>
      <c r="D2022" s="11" t="s">
        <v>95</v>
      </c>
      <c r="E2022" s="11" t="s">
        <v>96</v>
      </c>
      <c r="F2022" s="11" t="s">
        <v>700</v>
      </c>
      <c r="G2022" s="11" t="s">
        <v>241</v>
      </c>
      <c r="H2022" s="11" t="s">
        <v>106</v>
      </c>
      <c r="I2022" s="11" t="s">
        <v>353</v>
      </c>
      <c r="J2022" s="11" t="s">
        <v>99</v>
      </c>
      <c r="K2022" s="11" t="s">
        <v>72</v>
      </c>
      <c r="L2022" s="11" t="s">
        <v>114</v>
      </c>
      <c r="M2022" s="11" t="s">
        <v>101</v>
      </c>
      <c r="N2022" s="11">
        <v>18</v>
      </c>
      <c r="O2022" s="11">
        <v>2019</v>
      </c>
      <c r="P2022" s="11" t="s">
        <v>112</v>
      </c>
      <c r="Q2022" s="11" t="s">
        <v>112</v>
      </c>
      <c r="R2022" s="11" t="s">
        <v>241</v>
      </c>
      <c r="S2022" s="11" t="s">
        <v>104</v>
      </c>
      <c r="T2022" s="11">
        <v>294</v>
      </c>
      <c r="U2022" s="11" t="str">
        <f>IF(ISERROR(VLOOKUP(I2022,'BACK INFO'!F:F,1,0)),IF(ISERROR(VLOOKUP(I2022,'BACK INFO'!H:H,1,0)),K2022,'BACK INFO'!$H$1),'BACK INFO'!$G$1)</f>
        <v>BILL MILLER AND COMPANY</v>
      </c>
    </row>
    <row r="2023" spans="1:21" s="11" customFormat="1" x14ac:dyDescent="0.35">
      <c r="A2023" s="11" t="s">
        <v>94</v>
      </c>
      <c r="B2023" s="11">
        <v>2019</v>
      </c>
      <c r="C2023" s="11">
        <v>1</v>
      </c>
      <c r="D2023" s="11" t="s">
        <v>95</v>
      </c>
      <c r="E2023" s="11" t="s">
        <v>96</v>
      </c>
      <c r="F2023" s="11" t="s">
        <v>700</v>
      </c>
      <c r="G2023" s="11" t="s">
        <v>241</v>
      </c>
      <c r="H2023" s="11" t="s">
        <v>106</v>
      </c>
      <c r="I2023" s="11" t="s">
        <v>443</v>
      </c>
      <c r="J2023" s="11" t="s">
        <v>99</v>
      </c>
      <c r="K2023" s="11" t="s">
        <v>72</v>
      </c>
      <c r="L2023" s="11" t="s">
        <v>364</v>
      </c>
      <c r="M2023" s="11" t="s">
        <v>101</v>
      </c>
      <c r="N2023" s="11">
        <v>3</v>
      </c>
      <c r="O2023" s="11">
        <v>2019</v>
      </c>
      <c r="P2023" s="11" t="s">
        <v>112</v>
      </c>
      <c r="Q2023" s="11" t="s">
        <v>112</v>
      </c>
      <c r="R2023" s="11" t="s">
        <v>241</v>
      </c>
      <c r="S2023" s="11" t="s">
        <v>104</v>
      </c>
      <c r="T2023" s="11">
        <v>63</v>
      </c>
      <c r="U2023" s="11" t="str">
        <f>IF(ISERROR(VLOOKUP(I2023,'BACK INFO'!F:F,1,0)),IF(ISERROR(VLOOKUP(I2023,'BACK INFO'!H:H,1,0)),K2023,'BACK INFO'!$H$1),'BACK INFO'!$G$1)</f>
        <v>BILL MILLER AND COMPANY</v>
      </c>
    </row>
    <row r="2024" spans="1:21" s="11" customFormat="1" x14ac:dyDescent="0.35">
      <c r="A2024" s="11" t="s">
        <v>94</v>
      </c>
      <c r="B2024" s="11">
        <v>2019</v>
      </c>
      <c r="C2024" s="11">
        <v>1</v>
      </c>
      <c r="D2024" s="11" t="s">
        <v>95</v>
      </c>
      <c r="E2024" s="11" t="s">
        <v>96</v>
      </c>
      <c r="F2024" s="11" t="s">
        <v>700</v>
      </c>
      <c r="G2024" s="11" t="s">
        <v>241</v>
      </c>
      <c r="H2024" s="11" t="s">
        <v>106</v>
      </c>
      <c r="I2024" s="11" t="s">
        <v>243</v>
      </c>
      <c r="J2024" s="11" t="s">
        <v>99</v>
      </c>
      <c r="K2024" s="11" t="s">
        <v>70</v>
      </c>
      <c r="L2024" s="11" t="s">
        <v>157</v>
      </c>
      <c r="M2024" s="11" t="s">
        <v>101</v>
      </c>
      <c r="N2024" s="11">
        <v>8</v>
      </c>
      <c r="O2024" s="11">
        <v>2019</v>
      </c>
      <c r="P2024" s="11" t="s">
        <v>112</v>
      </c>
      <c r="Q2024" s="11" t="s">
        <v>112</v>
      </c>
      <c r="R2024" s="11" t="s">
        <v>241</v>
      </c>
      <c r="S2024" s="11" t="s">
        <v>104</v>
      </c>
      <c r="T2024" s="11">
        <v>124</v>
      </c>
      <c r="U2024" s="11" t="str">
        <f>IF(ISERROR(VLOOKUP(I2024,'BACK INFO'!F:F,1,0)),IF(ISERROR(VLOOKUP(I2024,'BACK INFO'!H:H,1,0)),K2024,'BACK INFO'!$H$1),'BACK INFO'!$G$1)</f>
        <v>JUDITH ANN DEAL</v>
      </c>
    </row>
    <row r="2025" spans="1:21" s="11" customFormat="1" x14ac:dyDescent="0.35">
      <c r="A2025" s="11" t="s">
        <v>94</v>
      </c>
      <c r="B2025" s="11">
        <v>2019</v>
      </c>
      <c r="C2025" s="11">
        <v>1</v>
      </c>
      <c r="D2025" s="11" t="s">
        <v>95</v>
      </c>
      <c r="E2025" s="11" t="s">
        <v>96</v>
      </c>
      <c r="F2025" s="11" t="s">
        <v>700</v>
      </c>
      <c r="G2025" s="11" t="s">
        <v>241</v>
      </c>
      <c r="H2025" s="11" t="s">
        <v>106</v>
      </c>
      <c r="I2025" s="11" t="s">
        <v>277</v>
      </c>
      <c r="J2025" s="11" t="s">
        <v>99</v>
      </c>
      <c r="K2025" s="11" t="s">
        <v>67</v>
      </c>
      <c r="L2025" s="11" t="s">
        <v>133</v>
      </c>
      <c r="M2025" s="11" t="s">
        <v>101</v>
      </c>
      <c r="N2025" s="11">
        <v>13</v>
      </c>
      <c r="O2025" s="11">
        <v>2019</v>
      </c>
      <c r="P2025" s="11" t="s">
        <v>112</v>
      </c>
      <c r="Q2025" s="11" t="s">
        <v>112</v>
      </c>
      <c r="R2025" s="11" t="s">
        <v>241</v>
      </c>
      <c r="S2025" s="11" t="s">
        <v>104</v>
      </c>
      <c r="T2025" s="11">
        <v>124</v>
      </c>
      <c r="U2025" s="11" t="str">
        <f>IF(ISERROR(VLOOKUP(I2025,'BACK INFO'!F:F,1,0)),IF(ISERROR(VLOOKUP(I2025,'BACK INFO'!H:H,1,0)),K2025,'BACK INFO'!$H$1),'BACK INFO'!$G$1)</f>
        <v>ANITA M. HOPKINS</v>
      </c>
    </row>
    <row r="2026" spans="1:21" s="11" customFormat="1" x14ac:dyDescent="0.35">
      <c r="A2026" s="11" t="s">
        <v>94</v>
      </c>
      <c r="B2026" s="11">
        <v>2019</v>
      </c>
      <c r="C2026" s="11">
        <v>1</v>
      </c>
      <c r="D2026" s="11" t="s">
        <v>95</v>
      </c>
      <c r="E2026" s="11" t="s">
        <v>96</v>
      </c>
      <c r="F2026" s="11" t="s">
        <v>700</v>
      </c>
      <c r="G2026" s="11" t="s">
        <v>241</v>
      </c>
      <c r="H2026" s="11" t="s">
        <v>106</v>
      </c>
      <c r="I2026" s="11" t="s">
        <v>483</v>
      </c>
      <c r="J2026" s="11" t="s">
        <v>99</v>
      </c>
      <c r="K2026" s="11" t="s">
        <v>75</v>
      </c>
      <c r="L2026" s="11" t="s">
        <v>131</v>
      </c>
      <c r="M2026" s="11" t="s">
        <v>101</v>
      </c>
      <c r="N2026" s="11">
        <v>36</v>
      </c>
      <c r="O2026" s="11">
        <v>2019</v>
      </c>
      <c r="P2026" s="11" t="s">
        <v>112</v>
      </c>
      <c r="Q2026" s="11" t="s">
        <v>112</v>
      </c>
      <c r="R2026" s="11" t="s">
        <v>241</v>
      </c>
      <c r="S2026" s="11" t="s">
        <v>104</v>
      </c>
      <c r="T2026" s="11">
        <v>660</v>
      </c>
      <c r="U2026" s="11" t="str">
        <f>IF(ISERROR(VLOOKUP(I2026,'BACK INFO'!F:F,1,0)),IF(ISERROR(VLOOKUP(I2026,'BACK INFO'!H:H,1,0)),K2026,'BACK INFO'!$H$1),'BACK INFO'!$G$1)</f>
        <v>LAURA BONG</v>
      </c>
    </row>
    <row r="2027" spans="1:21" s="11" customFormat="1" x14ac:dyDescent="0.35">
      <c r="A2027" s="11" t="s">
        <v>94</v>
      </c>
      <c r="B2027" s="11">
        <v>2019</v>
      </c>
      <c r="C2027" s="11">
        <v>1</v>
      </c>
      <c r="D2027" s="11" t="s">
        <v>95</v>
      </c>
      <c r="E2027" s="11" t="s">
        <v>96</v>
      </c>
      <c r="F2027" s="11" t="s">
        <v>700</v>
      </c>
      <c r="G2027" s="11" t="s">
        <v>241</v>
      </c>
      <c r="H2027" s="11" t="s">
        <v>106</v>
      </c>
      <c r="I2027" s="11" t="s">
        <v>115</v>
      </c>
      <c r="J2027" s="11" t="s">
        <v>99</v>
      </c>
      <c r="K2027" s="11" t="s">
        <v>67</v>
      </c>
      <c r="L2027" s="11" t="s">
        <v>116</v>
      </c>
      <c r="M2027" s="11" t="s">
        <v>101</v>
      </c>
      <c r="N2027" s="11">
        <v>3</v>
      </c>
      <c r="O2027" s="11">
        <v>2019</v>
      </c>
      <c r="P2027" s="11" t="s">
        <v>112</v>
      </c>
      <c r="Q2027" s="11" t="s">
        <v>112</v>
      </c>
      <c r="R2027" s="11" t="s">
        <v>241</v>
      </c>
      <c r="S2027" s="11" t="s">
        <v>104</v>
      </c>
      <c r="T2027" s="11">
        <v>42</v>
      </c>
      <c r="U2027" s="11" t="str">
        <f>IF(ISERROR(VLOOKUP(I2027,'BACK INFO'!F:F,1,0)),IF(ISERROR(VLOOKUP(I2027,'BACK INFO'!H:H,1,0)),K2027,'BACK INFO'!$H$1),'BACK INFO'!$G$1)</f>
        <v>ANITA M. HOPKINS</v>
      </c>
    </row>
    <row r="2028" spans="1:21" s="11" customFormat="1" x14ac:dyDescent="0.35">
      <c r="A2028" s="11" t="s">
        <v>94</v>
      </c>
      <c r="B2028" s="11">
        <v>2019</v>
      </c>
      <c r="C2028" s="11">
        <v>1</v>
      </c>
      <c r="D2028" s="11" t="s">
        <v>95</v>
      </c>
      <c r="E2028" s="11" t="s">
        <v>96</v>
      </c>
      <c r="F2028" s="11" t="s">
        <v>700</v>
      </c>
      <c r="G2028" s="11" t="s">
        <v>241</v>
      </c>
      <c r="H2028" s="11" t="s">
        <v>106</v>
      </c>
      <c r="I2028" s="11" t="s">
        <v>123</v>
      </c>
      <c r="J2028" s="11" t="s">
        <v>99</v>
      </c>
      <c r="K2028" s="11" t="s">
        <v>68</v>
      </c>
      <c r="L2028" s="11" t="s">
        <v>129</v>
      </c>
      <c r="M2028" s="11" t="s">
        <v>122</v>
      </c>
      <c r="N2028" s="11">
        <v>11</v>
      </c>
      <c r="O2028" s="11">
        <v>2019</v>
      </c>
      <c r="P2028" s="11" t="s">
        <v>112</v>
      </c>
      <c r="Q2028" s="11" t="s">
        <v>112</v>
      </c>
      <c r="R2028" s="11" t="s">
        <v>241</v>
      </c>
      <c r="S2028" s="11" t="s">
        <v>104</v>
      </c>
      <c r="T2028" s="11">
        <v>157</v>
      </c>
      <c r="U2028" s="11" t="str">
        <f>IF(ISERROR(VLOOKUP(I2028,'BACK INFO'!F:F,1,0)),IF(ISERROR(VLOOKUP(I2028,'BACK INFO'!H:H,1,0)),K2028,'BACK INFO'!$H$1),'BACK INFO'!$G$1)</f>
        <v>STEPHANIE VITALI</v>
      </c>
    </row>
    <row r="2029" spans="1:21" s="11" customFormat="1" x14ac:dyDescent="0.35">
      <c r="A2029" s="11" t="s">
        <v>94</v>
      </c>
      <c r="B2029" s="11">
        <v>2019</v>
      </c>
      <c r="C2029" s="11">
        <v>1</v>
      </c>
      <c r="D2029" s="11" t="s">
        <v>95</v>
      </c>
      <c r="E2029" s="11" t="s">
        <v>96</v>
      </c>
      <c r="F2029" s="11" t="s">
        <v>700</v>
      </c>
      <c r="G2029" s="11" t="s">
        <v>241</v>
      </c>
      <c r="H2029" s="11" t="s">
        <v>106</v>
      </c>
      <c r="I2029" s="11" t="s">
        <v>304</v>
      </c>
      <c r="J2029" s="11" t="s">
        <v>99</v>
      </c>
      <c r="K2029" s="11" t="s">
        <v>67</v>
      </c>
      <c r="L2029" s="11" t="s">
        <v>135</v>
      </c>
      <c r="M2029" s="11" t="s">
        <v>101</v>
      </c>
      <c r="N2029" s="11">
        <v>302</v>
      </c>
      <c r="O2029" s="11">
        <v>2019</v>
      </c>
      <c r="P2029" s="11" t="s">
        <v>112</v>
      </c>
      <c r="Q2029" s="11" t="s">
        <v>112</v>
      </c>
      <c r="R2029" s="11" t="s">
        <v>241</v>
      </c>
      <c r="S2029" s="11" t="s">
        <v>104</v>
      </c>
      <c r="T2029" s="11">
        <v>3978</v>
      </c>
      <c r="U2029" s="11" t="str">
        <f>IF(ISERROR(VLOOKUP(I2029,'BACK INFO'!F:F,1,0)),IF(ISERROR(VLOOKUP(I2029,'BACK INFO'!H:H,1,0)),K2029,'BACK INFO'!$H$1),'BACK INFO'!$G$1)</f>
        <v>ANITA M. HOPKINS</v>
      </c>
    </row>
    <row r="2030" spans="1:21" s="11" customFormat="1" x14ac:dyDescent="0.35">
      <c r="A2030" s="11" t="s">
        <v>94</v>
      </c>
      <c r="B2030" s="11">
        <v>2019</v>
      </c>
      <c r="C2030" s="11">
        <v>1</v>
      </c>
      <c r="D2030" s="11" t="s">
        <v>95</v>
      </c>
      <c r="E2030" s="11" t="s">
        <v>96</v>
      </c>
      <c r="F2030" s="11" t="s">
        <v>700</v>
      </c>
      <c r="G2030" s="11" t="s">
        <v>241</v>
      </c>
      <c r="H2030" s="11" t="s">
        <v>106</v>
      </c>
      <c r="I2030" s="11" t="s">
        <v>263</v>
      </c>
      <c r="J2030" s="11" t="s">
        <v>120</v>
      </c>
      <c r="K2030" s="11" t="s">
        <v>69</v>
      </c>
      <c r="L2030" s="11" t="s">
        <v>143</v>
      </c>
      <c r="M2030" s="11" t="s">
        <v>122</v>
      </c>
      <c r="N2030" s="11">
        <v>2</v>
      </c>
      <c r="O2030" s="11">
        <v>2019</v>
      </c>
      <c r="P2030" s="11" t="s">
        <v>112</v>
      </c>
      <c r="Q2030" s="11" t="s">
        <v>112</v>
      </c>
      <c r="R2030" s="11" t="s">
        <v>241</v>
      </c>
      <c r="S2030" s="11" t="s">
        <v>104</v>
      </c>
      <c r="T2030" s="11">
        <v>42.601749714720427</v>
      </c>
      <c r="U2030" s="11" t="str">
        <f>IF(ISERROR(VLOOKUP(I2030,'BACK INFO'!F:F,1,0)),IF(ISERROR(VLOOKUP(I2030,'BACK INFO'!H:H,1,0)),K2030,'BACK INFO'!$H$1),'BACK INFO'!$G$1)</f>
        <v>JULIE BERTRAND</v>
      </c>
    </row>
    <row r="2031" spans="1:21" s="11" customFormat="1" x14ac:dyDescent="0.35">
      <c r="A2031" s="11" t="s">
        <v>94</v>
      </c>
      <c r="B2031" s="11">
        <v>2019</v>
      </c>
      <c r="C2031" s="11">
        <v>1</v>
      </c>
      <c r="D2031" s="11" t="s">
        <v>95</v>
      </c>
      <c r="E2031" s="11" t="s">
        <v>96</v>
      </c>
      <c r="F2031" s="11" t="s">
        <v>700</v>
      </c>
      <c r="G2031" s="11" t="s">
        <v>241</v>
      </c>
      <c r="H2031" s="11" t="s">
        <v>106</v>
      </c>
      <c r="I2031" s="11" t="s">
        <v>451</v>
      </c>
      <c r="J2031" s="11" t="s">
        <v>99</v>
      </c>
      <c r="K2031" s="11" t="s">
        <v>72</v>
      </c>
      <c r="L2031" s="11" t="s">
        <v>452</v>
      </c>
      <c r="M2031" s="11" t="s">
        <v>101</v>
      </c>
      <c r="N2031" s="11">
        <v>50</v>
      </c>
      <c r="O2031" s="11">
        <v>2019</v>
      </c>
      <c r="P2031" s="11" t="s">
        <v>112</v>
      </c>
      <c r="Q2031" s="11" t="s">
        <v>112</v>
      </c>
      <c r="R2031" s="11" t="s">
        <v>241</v>
      </c>
      <c r="S2031" s="11" t="s">
        <v>104</v>
      </c>
      <c r="T2031" s="11">
        <v>556</v>
      </c>
      <c r="U2031" s="11" t="str">
        <f>IF(ISERROR(VLOOKUP(I2031,'BACK INFO'!F:F,1,0)),IF(ISERROR(VLOOKUP(I2031,'BACK INFO'!H:H,1,0)),K2031,'BACK INFO'!$H$1),'BACK INFO'!$G$1)</f>
        <v>BILL MILLER AND COMPANY</v>
      </c>
    </row>
    <row r="2032" spans="1:21" s="11" customFormat="1" x14ac:dyDescent="0.35">
      <c r="A2032" s="11" t="s">
        <v>94</v>
      </c>
      <c r="B2032" s="11">
        <v>2019</v>
      </c>
      <c r="C2032" s="11">
        <v>1</v>
      </c>
      <c r="D2032" s="11" t="s">
        <v>95</v>
      </c>
      <c r="E2032" s="11" t="s">
        <v>96</v>
      </c>
      <c r="F2032" s="11" t="s">
        <v>700</v>
      </c>
      <c r="G2032" s="11" t="s">
        <v>241</v>
      </c>
      <c r="H2032" s="11" t="s">
        <v>106</v>
      </c>
      <c r="I2032" s="11" t="s">
        <v>147</v>
      </c>
      <c r="J2032" s="11" t="s">
        <v>99</v>
      </c>
      <c r="K2032" s="11" t="s">
        <v>75</v>
      </c>
      <c r="L2032" s="11" t="s">
        <v>131</v>
      </c>
      <c r="M2032" s="11" t="s">
        <v>101</v>
      </c>
      <c r="N2032" s="11">
        <v>22</v>
      </c>
      <c r="O2032" s="11">
        <v>2019</v>
      </c>
      <c r="P2032" s="11" t="s">
        <v>112</v>
      </c>
      <c r="Q2032" s="11" t="s">
        <v>112</v>
      </c>
      <c r="R2032" s="11" t="s">
        <v>241</v>
      </c>
      <c r="S2032" s="11" t="s">
        <v>104</v>
      </c>
      <c r="T2032" s="11">
        <v>438</v>
      </c>
      <c r="U2032" s="11" t="str">
        <f>IF(ISERROR(VLOOKUP(I2032,'BACK INFO'!F:F,1,0)),IF(ISERROR(VLOOKUP(I2032,'BACK INFO'!H:H,1,0)),K2032,'BACK INFO'!$H$1),'BACK INFO'!$G$1)</f>
        <v>LAURA BONG</v>
      </c>
    </row>
    <row r="2033" spans="1:21" s="11" customFormat="1" x14ac:dyDescent="0.35">
      <c r="A2033" s="11" t="s">
        <v>94</v>
      </c>
      <c r="B2033" s="11">
        <v>2019</v>
      </c>
      <c r="C2033" s="11">
        <v>1</v>
      </c>
      <c r="D2033" s="11" t="s">
        <v>95</v>
      </c>
      <c r="E2033" s="11" t="s">
        <v>96</v>
      </c>
      <c r="F2033" s="11" t="s">
        <v>700</v>
      </c>
      <c r="G2033" s="11" t="s">
        <v>241</v>
      </c>
      <c r="H2033" s="11" t="s">
        <v>106</v>
      </c>
      <c r="I2033" s="11" t="s">
        <v>128</v>
      </c>
      <c r="J2033" s="11" t="s">
        <v>120</v>
      </c>
      <c r="K2033" s="11" t="s">
        <v>68</v>
      </c>
      <c r="L2033" s="11" t="s">
        <v>129</v>
      </c>
      <c r="M2033" s="11" t="s">
        <v>122</v>
      </c>
      <c r="N2033" s="11">
        <v>4</v>
      </c>
      <c r="O2033" s="11">
        <v>2019</v>
      </c>
      <c r="P2033" s="11" t="s">
        <v>112</v>
      </c>
      <c r="Q2033" s="11" t="s">
        <v>112</v>
      </c>
      <c r="R2033" s="11" t="s">
        <v>241</v>
      </c>
      <c r="S2033" s="11" t="s">
        <v>104</v>
      </c>
      <c r="T2033" s="11">
        <v>85.203499429440853</v>
      </c>
      <c r="U2033" s="11" t="str">
        <f>IF(ISERROR(VLOOKUP(I2033,'BACK INFO'!F:F,1,0)),IF(ISERROR(VLOOKUP(I2033,'BACK INFO'!H:H,1,0)),K2033,'BACK INFO'!$H$1),'BACK INFO'!$G$1)</f>
        <v>STEPHANIE VITALI</v>
      </c>
    </row>
    <row r="2034" spans="1:21" s="11" customFormat="1" x14ac:dyDescent="0.35">
      <c r="A2034" s="11" t="s">
        <v>94</v>
      </c>
      <c r="B2034" s="11">
        <v>2019</v>
      </c>
      <c r="C2034" s="11">
        <v>1</v>
      </c>
      <c r="D2034" s="11" t="s">
        <v>95</v>
      </c>
      <c r="E2034" s="11" t="s">
        <v>96</v>
      </c>
      <c r="F2034" s="11" t="s">
        <v>700</v>
      </c>
      <c r="G2034" s="11" t="s">
        <v>241</v>
      </c>
      <c r="H2034" s="11" t="s">
        <v>106</v>
      </c>
      <c r="I2034" s="11" t="s">
        <v>495</v>
      </c>
      <c r="J2034" s="11" t="s">
        <v>99</v>
      </c>
      <c r="K2034" s="11" t="s">
        <v>74</v>
      </c>
      <c r="L2034" s="11" t="s">
        <v>199</v>
      </c>
      <c r="M2034" s="11" t="s">
        <v>101</v>
      </c>
      <c r="N2034" s="11">
        <v>74</v>
      </c>
      <c r="O2034" s="11">
        <v>2019</v>
      </c>
      <c r="P2034" s="11" t="s">
        <v>112</v>
      </c>
      <c r="Q2034" s="11" t="s">
        <v>112</v>
      </c>
      <c r="R2034" s="11" t="s">
        <v>241</v>
      </c>
      <c r="S2034" s="11" t="s">
        <v>104</v>
      </c>
      <c r="T2034" s="11">
        <v>1100</v>
      </c>
      <c r="U2034" s="11" t="str">
        <f>IF(ISERROR(VLOOKUP(I2034,'BACK INFO'!F:F,1,0)),IF(ISERROR(VLOOKUP(I2034,'BACK INFO'!H:H,1,0)),K2034,'BACK INFO'!$H$1),'BACK INFO'!$G$1)</f>
        <v>DENISE ARNETT</v>
      </c>
    </row>
    <row r="2035" spans="1:21" s="11" customFormat="1" x14ac:dyDescent="0.35">
      <c r="A2035" s="11" t="s">
        <v>94</v>
      </c>
      <c r="B2035" s="11">
        <v>2019</v>
      </c>
      <c r="C2035" s="11">
        <v>1</v>
      </c>
      <c r="D2035" s="11" t="s">
        <v>95</v>
      </c>
      <c r="E2035" s="11" t="s">
        <v>96</v>
      </c>
      <c r="F2035" s="11" t="s">
        <v>700</v>
      </c>
      <c r="G2035" s="11" t="s">
        <v>241</v>
      </c>
      <c r="H2035" s="11" t="s">
        <v>106</v>
      </c>
      <c r="I2035" s="11" t="s">
        <v>251</v>
      </c>
      <c r="J2035" s="11" t="s">
        <v>99</v>
      </c>
      <c r="K2035" s="11" t="s">
        <v>76</v>
      </c>
      <c r="L2035" s="11" t="s">
        <v>127</v>
      </c>
      <c r="M2035" s="11" t="s">
        <v>101</v>
      </c>
      <c r="N2035" s="11">
        <v>32</v>
      </c>
      <c r="O2035" s="11">
        <v>2019</v>
      </c>
      <c r="P2035" s="11" t="s">
        <v>112</v>
      </c>
      <c r="Q2035" s="11" t="s">
        <v>112</v>
      </c>
      <c r="R2035" s="11" t="s">
        <v>241</v>
      </c>
      <c r="S2035" s="11" t="s">
        <v>104</v>
      </c>
      <c r="T2035" s="11">
        <v>608</v>
      </c>
      <c r="U2035" s="11" t="str">
        <f>IF(ISERROR(VLOOKUP(I2035,'BACK INFO'!F:F,1,0)),IF(ISERROR(VLOOKUP(I2035,'BACK INFO'!H:H,1,0)),K2035,'BACK INFO'!$H$1),'BACK INFO'!$G$1)</f>
        <v>MIE MANNICHE</v>
      </c>
    </row>
    <row r="2036" spans="1:21" s="11" customFormat="1" x14ac:dyDescent="0.35">
      <c r="A2036" s="11" t="s">
        <v>94</v>
      </c>
      <c r="B2036" s="11">
        <v>2019</v>
      </c>
      <c r="C2036" s="11">
        <v>1</v>
      </c>
      <c r="D2036" s="11" t="s">
        <v>95</v>
      </c>
      <c r="E2036" s="11" t="s">
        <v>96</v>
      </c>
      <c r="F2036" s="11" t="s">
        <v>700</v>
      </c>
      <c r="G2036" s="11" t="s">
        <v>241</v>
      </c>
      <c r="H2036" s="11" t="s">
        <v>106</v>
      </c>
      <c r="I2036" s="11" t="s">
        <v>162</v>
      </c>
      <c r="J2036" s="11" t="s">
        <v>99</v>
      </c>
      <c r="K2036" s="11" t="s">
        <v>72</v>
      </c>
      <c r="L2036" s="11" t="s">
        <v>114</v>
      </c>
      <c r="M2036" s="11" t="s">
        <v>101</v>
      </c>
      <c r="N2036" s="11">
        <v>43</v>
      </c>
      <c r="O2036" s="11">
        <v>2019</v>
      </c>
      <c r="P2036" s="11" t="s">
        <v>112</v>
      </c>
      <c r="Q2036" s="11" t="s">
        <v>112</v>
      </c>
      <c r="R2036" s="11" t="s">
        <v>241</v>
      </c>
      <c r="S2036" s="11" t="s">
        <v>104</v>
      </c>
      <c r="T2036" s="11">
        <v>709</v>
      </c>
      <c r="U2036" s="11" t="str">
        <f>IF(ISERROR(VLOOKUP(I2036,'BACK INFO'!F:F,1,0)),IF(ISERROR(VLOOKUP(I2036,'BACK INFO'!H:H,1,0)),K2036,'BACK INFO'!$H$1),'BACK INFO'!$G$1)</f>
        <v>BILL MILLER AND COMPANY</v>
      </c>
    </row>
    <row r="2037" spans="1:21" s="11" customFormat="1" x14ac:dyDescent="0.35">
      <c r="A2037" s="11" t="s">
        <v>94</v>
      </c>
      <c r="B2037" s="11">
        <v>2019</v>
      </c>
      <c r="C2037" s="11">
        <v>1</v>
      </c>
      <c r="D2037" s="11" t="s">
        <v>95</v>
      </c>
      <c r="E2037" s="11" t="s">
        <v>96</v>
      </c>
      <c r="F2037" s="11" t="s">
        <v>700</v>
      </c>
      <c r="G2037" s="11" t="s">
        <v>241</v>
      </c>
      <c r="H2037" s="11" t="s">
        <v>106</v>
      </c>
      <c r="I2037" s="11" t="s">
        <v>497</v>
      </c>
      <c r="J2037" s="11" t="s">
        <v>99</v>
      </c>
      <c r="K2037" s="11" t="s">
        <v>75</v>
      </c>
      <c r="L2037" s="11" t="s">
        <v>146</v>
      </c>
      <c r="M2037" s="11" t="s">
        <v>101</v>
      </c>
      <c r="N2037" s="11">
        <v>96</v>
      </c>
      <c r="O2037" s="11">
        <v>2019</v>
      </c>
      <c r="P2037" s="11" t="s">
        <v>112</v>
      </c>
      <c r="Q2037" s="11" t="s">
        <v>112</v>
      </c>
      <c r="R2037" s="11" t="s">
        <v>241</v>
      </c>
      <c r="S2037" s="11" t="s">
        <v>104</v>
      </c>
      <c r="T2037" s="11">
        <v>1425</v>
      </c>
      <c r="U2037" s="11" t="str">
        <f>IF(ISERROR(VLOOKUP(I2037,'BACK INFO'!F:F,1,0)),IF(ISERROR(VLOOKUP(I2037,'BACK INFO'!H:H,1,0)),K2037,'BACK INFO'!$H$1),'BACK INFO'!$G$1)</f>
        <v>LAURA BONG</v>
      </c>
    </row>
    <row r="2038" spans="1:21" s="11" customFormat="1" x14ac:dyDescent="0.35">
      <c r="A2038" s="11" t="s">
        <v>94</v>
      </c>
      <c r="B2038" s="11">
        <v>2019</v>
      </c>
      <c r="C2038" s="11">
        <v>1</v>
      </c>
      <c r="D2038" s="11" t="s">
        <v>95</v>
      </c>
      <c r="E2038" s="11" t="s">
        <v>96</v>
      </c>
      <c r="F2038" s="11" t="s">
        <v>700</v>
      </c>
      <c r="G2038" s="11" t="s">
        <v>241</v>
      </c>
      <c r="H2038" s="11" t="s">
        <v>106</v>
      </c>
      <c r="I2038" s="11" t="s">
        <v>225</v>
      </c>
      <c r="J2038" s="11" t="s">
        <v>99</v>
      </c>
      <c r="K2038" s="11" t="s">
        <v>70</v>
      </c>
      <c r="L2038" s="11" t="s">
        <v>157</v>
      </c>
      <c r="M2038" s="11" t="s">
        <v>101</v>
      </c>
      <c r="N2038" s="11">
        <v>10</v>
      </c>
      <c r="O2038" s="11">
        <v>2019</v>
      </c>
      <c r="P2038" s="11" t="s">
        <v>112</v>
      </c>
      <c r="Q2038" s="11" t="s">
        <v>112</v>
      </c>
      <c r="R2038" s="11" t="s">
        <v>241</v>
      </c>
      <c r="S2038" s="11" t="s">
        <v>104</v>
      </c>
      <c r="T2038" s="11">
        <v>210</v>
      </c>
      <c r="U2038" s="11" t="str">
        <f>IF(ISERROR(VLOOKUP(I2038,'BACK INFO'!F:F,1,0)),IF(ISERROR(VLOOKUP(I2038,'BACK INFO'!H:H,1,0)),K2038,'BACK INFO'!$H$1),'BACK INFO'!$G$1)</f>
        <v>JUDITH ANN DEAL</v>
      </c>
    </row>
    <row r="2039" spans="1:21" s="11" customFormat="1" x14ac:dyDescent="0.35">
      <c r="A2039" s="11" t="s">
        <v>94</v>
      </c>
      <c r="B2039" s="11">
        <v>2019</v>
      </c>
      <c r="C2039" s="11">
        <v>1</v>
      </c>
      <c r="D2039" s="11" t="s">
        <v>95</v>
      </c>
      <c r="E2039" s="11" t="s">
        <v>96</v>
      </c>
      <c r="F2039" s="11" t="s">
        <v>700</v>
      </c>
      <c r="G2039" s="11" t="s">
        <v>241</v>
      </c>
      <c r="H2039" s="11" t="s">
        <v>106</v>
      </c>
      <c r="I2039" s="11" t="s">
        <v>500</v>
      </c>
      <c r="J2039" s="11" t="s">
        <v>99</v>
      </c>
      <c r="K2039" s="11" t="s">
        <v>75</v>
      </c>
      <c r="L2039" s="11" t="s">
        <v>131</v>
      </c>
      <c r="M2039" s="11" t="s">
        <v>101</v>
      </c>
      <c r="N2039" s="11">
        <v>8</v>
      </c>
      <c r="O2039" s="11">
        <v>2019</v>
      </c>
      <c r="P2039" s="11" t="s">
        <v>112</v>
      </c>
      <c r="Q2039" s="11" t="s">
        <v>112</v>
      </c>
      <c r="R2039" s="11" t="s">
        <v>241</v>
      </c>
      <c r="S2039" s="11" t="s">
        <v>104</v>
      </c>
      <c r="T2039" s="11">
        <v>216</v>
      </c>
      <c r="U2039" s="11" t="str">
        <f>IF(ISERROR(VLOOKUP(I2039,'BACK INFO'!F:F,1,0)),IF(ISERROR(VLOOKUP(I2039,'BACK INFO'!H:H,1,0)),K2039,'BACK INFO'!$H$1),'BACK INFO'!$G$1)</f>
        <v>LAURA BONG</v>
      </c>
    </row>
    <row r="2040" spans="1:21" s="11" customFormat="1" x14ac:dyDescent="0.35">
      <c r="A2040" s="11" t="s">
        <v>94</v>
      </c>
      <c r="B2040" s="11">
        <v>2019</v>
      </c>
      <c r="C2040" s="11">
        <v>1</v>
      </c>
      <c r="D2040" s="11" t="s">
        <v>95</v>
      </c>
      <c r="E2040" s="11" t="s">
        <v>96</v>
      </c>
      <c r="F2040" s="11" t="s">
        <v>700</v>
      </c>
      <c r="G2040" s="11" t="s">
        <v>241</v>
      </c>
      <c r="H2040" s="11" t="s">
        <v>106</v>
      </c>
      <c r="I2040" s="11" t="s">
        <v>502</v>
      </c>
      <c r="J2040" s="11" t="s">
        <v>120</v>
      </c>
      <c r="K2040" s="11" t="s">
        <v>69</v>
      </c>
      <c r="L2040" s="11" t="s">
        <v>143</v>
      </c>
      <c r="M2040" s="11" t="s">
        <v>122</v>
      </c>
      <c r="N2040" s="11">
        <v>3</v>
      </c>
      <c r="O2040" s="11">
        <v>2019</v>
      </c>
      <c r="P2040" s="11" t="s">
        <v>112</v>
      </c>
      <c r="Q2040" s="11" t="s">
        <v>112</v>
      </c>
      <c r="R2040" s="11" t="s">
        <v>241</v>
      </c>
      <c r="S2040" s="11" t="s">
        <v>104</v>
      </c>
      <c r="T2040" s="11">
        <v>27.386839102320273</v>
      </c>
      <c r="U2040" s="11" t="str">
        <f>IF(ISERROR(VLOOKUP(I2040,'BACK INFO'!F:F,1,0)),IF(ISERROR(VLOOKUP(I2040,'BACK INFO'!H:H,1,0)),K2040,'BACK INFO'!$H$1),'BACK INFO'!$G$1)</f>
        <v>JULIE BERTRAND</v>
      </c>
    </row>
    <row r="2041" spans="1:21" s="11" customFormat="1" x14ac:dyDescent="0.35">
      <c r="A2041" s="11" t="s">
        <v>94</v>
      </c>
      <c r="B2041" s="11">
        <v>2019</v>
      </c>
      <c r="C2041" s="11">
        <v>1</v>
      </c>
      <c r="D2041" s="11" t="s">
        <v>95</v>
      </c>
      <c r="E2041" s="11" t="s">
        <v>96</v>
      </c>
      <c r="F2041" s="11" t="s">
        <v>700</v>
      </c>
      <c r="G2041" s="11" t="s">
        <v>241</v>
      </c>
      <c r="H2041" s="11" t="s">
        <v>106</v>
      </c>
      <c r="I2041" s="11" t="s">
        <v>278</v>
      </c>
      <c r="J2041" s="11" t="s">
        <v>99</v>
      </c>
      <c r="K2041" s="11" t="s">
        <v>71</v>
      </c>
      <c r="L2041" s="11" t="s">
        <v>164</v>
      </c>
      <c r="M2041" s="11" t="s">
        <v>101</v>
      </c>
      <c r="N2041" s="11">
        <v>5</v>
      </c>
      <c r="O2041" s="11">
        <v>2019</v>
      </c>
      <c r="P2041" s="11" t="s">
        <v>112</v>
      </c>
      <c r="Q2041" s="11" t="s">
        <v>112</v>
      </c>
      <c r="R2041" s="11" t="s">
        <v>241</v>
      </c>
      <c r="S2041" s="11" t="s">
        <v>104</v>
      </c>
      <c r="T2041" s="11">
        <v>120</v>
      </c>
      <c r="U2041" s="11" t="str">
        <f>IF(ISERROR(VLOOKUP(I2041,'BACK INFO'!F:F,1,0)),IF(ISERROR(VLOOKUP(I2041,'BACK INFO'!H:H,1,0)),K2041,'BACK INFO'!$H$1),'BACK INFO'!$G$1)</f>
        <v>HOLLY SALES INC.</v>
      </c>
    </row>
    <row r="2042" spans="1:21" s="11" customFormat="1" x14ac:dyDescent="0.35">
      <c r="A2042" s="11" t="s">
        <v>94</v>
      </c>
      <c r="B2042" s="11">
        <v>2019</v>
      </c>
      <c r="C2042" s="11">
        <v>1</v>
      </c>
      <c r="D2042" s="11" t="s">
        <v>95</v>
      </c>
      <c r="E2042" s="11" t="s">
        <v>96</v>
      </c>
      <c r="F2042" s="11" t="s">
        <v>700</v>
      </c>
      <c r="G2042" s="11" t="s">
        <v>241</v>
      </c>
      <c r="H2042" s="11" t="s">
        <v>106</v>
      </c>
      <c r="I2042" s="11" t="s">
        <v>254</v>
      </c>
      <c r="J2042" s="11" t="s">
        <v>99</v>
      </c>
      <c r="K2042" s="11" t="s">
        <v>72</v>
      </c>
      <c r="L2042" s="11" t="s">
        <v>114</v>
      </c>
      <c r="M2042" s="11" t="s">
        <v>101</v>
      </c>
      <c r="N2042" s="11">
        <v>6</v>
      </c>
      <c r="O2042" s="11">
        <v>2019</v>
      </c>
      <c r="P2042" s="11" t="s">
        <v>112</v>
      </c>
      <c r="Q2042" s="11" t="s">
        <v>112</v>
      </c>
      <c r="R2042" s="11" t="s">
        <v>241</v>
      </c>
      <c r="S2042" s="11" t="s">
        <v>104</v>
      </c>
      <c r="T2042" s="11">
        <v>84</v>
      </c>
      <c r="U2042" s="11" t="str">
        <f>IF(ISERROR(VLOOKUP(I2042,'BACK INFO'!F:F,1,0)),IF(ISERROR(VLOOKUP(I2042,'BACK INFO'!H:H,1,0)),K2042,'BACK INFO'!$H$1),'BACK INFO'!$G$1)</f>
        <v>BILL MILLER AND COMPANY</v>
      </c>
    </row>
    <row r="2043" spans="1:21" s="11" customFormat="1" x14ac:dyDescent="0.35">
      <c r="A2043" s="11" t="s">
        <v>94</v>
      </c>
      <c r="B2043" s="11">
        <v>2019</v>
      </c>
      <c r="C2043" s="11">
        <v>1</v>
      </c>
      <c r="D2043" s="11" t="s">
        <v>95</v>
      </c>
      <c r="E2043" s="11" t="s">
        <v>96</v>
      </c>
      <c r="F2043" s="11" t="s">
        <v>700</v>
      </c>
      <c r="G2043" s="11" t="s">
        <v>241</v>
      </c>
      <c r="H2043" s="11" t="s">
        <v>106</v>
      </c>
      <c r="I2043" s="11" t="s">
        <v>369</v>
      </c>
      <c r="J2043" s="11" t="s">
        <v>99</v>
      </c>
      <c r="K2043" s="11" t="s">
        <v>72</v>
      </c>
      <c r="L2043" s="11" t="s">
        <v>114</v>
      </c>
      <c r="M2043" s="11" t="s">
        <v>101</v>
      </c>
      <c r="N2043" s="11">
        <v>1</v>
      </c>
      <c r="O2043" s="11">
        <v>2019</v>
      </c>
      <c r="P2043" s="11" t="s">
        <v>112</v>
      </c>
      <c r="Q2043" s="11" t="s">
        <v>112</v>
      </c>
      <c r="R2043" s="11" t="s">
        <v>241</v>
      </c>
      <c r="S2043" s="11" t="s">
        <v>104</v>
      </c>
      <c r="T2043" s="11">
        <v>16</v>
      </c>
      <c r="U2043" s="11" t="str">
        <f>IF(ISERROR(VLOOKUP(I2043,'BACK INFO'!F:F,1,0)),IF(ISERROR(VLOOKUP(I2043,'BACK INFO'!H:H,1,0)),K2043,'BACK INFO'!$H$1),'BACK INFO'!$G$1)</f>
        <v>BILL MILLER AND COMPANY</v>
      </c>
    </row>
    <row r="2044" spans="1:21" s="11" customFormat="1" x14ac:dyDescent="0.35">
      <c r="A2044" s="11" t="s">
        <v>94</v>
      </c>
      <c r="B2044" s="11">
        <v>2019</v>
      </c>
      <c r="C2044" s="11">
        <v>1</v>
      </c>
      <c r="D2044" s="11" t="s">
        <v>95</v>
      </c>
      <c r="E2044" s="11" t="s">
        <v>96</v>
      </c>
      <c r="F2044" s="11" t="s">
        <v>700</v>
      </c>
      <c r="G2044" s="11" t="s">
        <v>241</v>
      </c>
      <c r="H2044" s="11" t="s">
        <v>106</v>
      </c>
      <c r="I2044" s="11" t="s">
        <v>255</v>
      </c>
      <c r="J2044" s="11" t="s">
        <v>99</v>
      </c>
      <c r="K2044" s="11" t="s">
        <v>67</v>
      </c>
      <c r="L2044" s="11" t="s">
        <v>114</v>
      </c>
      <c r="M2044" s="11" t="s">
        <v>101</v>
      </c>
      <c r="N2044" s="11">
        <v>17</v>
      </c>
      <c r="O2044" s="11">
        <v>2019</v>
      </c>
      <c r="P2044" s="11" t="s">
        <v>112</v>
      </c>
      <c r="Q2044" s="11" t="s">
        <v>112</v>
      </c>
      <c r="R2044" s="11" t="s">
        <v>241</v>
      </c>
      <c r="S2044" s="11" t="s">
        <v>104</v>
      </c>
      <c r="T2044" s="11">
        <v>251</v>
      </c>
      <c r="U2044" s="11" t="str">
        <f>IF(ISERROR(VLOOKUP(I2044,'BACK INFO'!F:F,1,0)),IF(ISERROR(VLOOKUP(I2044,'BACK INFO'!H:H,1,0)),K2044,'BACK INFO'!$H$1),'BACK INFO'!$G$1)</f>
        <v>ANITA M. HOPKINS</v>
      </c>
    </row>
    <row r="2045" spans="1:21" s="11" customFormat="1" x14ac:dyDescent="0.35">
      <c r="A2045" s="11" t="s">
        <v>94</v>
      </c>
      <c r="B2045" s="11">
        <v>2019</v>
      </c>
      <c r="C2045" s="11">
        <v>1</v>
      </c>
      <c r="D2045" s="11" t="s">
        <v>95</v>
      </c>
      <c r="E2045" s="11" t="s">
        <v>96</v>
      </c>
      <c r="F2045" s="11" t="s">
        <v>700</v>
      </c>
      <c r="G2045" s="11" t="s">
        <v>241</v>
      </c>
      <c r="H2045" s="11" t="s">
        <v>106</v>
      </c>
      <c r="I2045" s="11" t="s">
        <v>484</v>
      </c>
      <c r="J2045" s="11" t="s">
        <v>99</v>
      </c>
      <c r="K2045" s="11" t="s">
        <v>67</v>
      </c>
      <c r="L2045" s="11" t="s">
        <v>364</v>
      </c>
      <c r="M2045" s="11" t="s">
        <v>101</v>
      </c>
      <c r="N2045" s="11">
        <v>9</v>
      </c>
      <c r="O2045" s="11">
        <v>2019</v>
      </c>
      <c r="P2045" s="11" t="s">
        <v>112</v>
      </c>
      <c r="Q2045" s="11" t="s">
        <v>112</v>
      </c>
      <c r="R2045" s="11" t="s">
        <v>241</v>
      </c>
      <c r="S2045" s="11" t="s">
        <v>104</v>
      </c>
      <c r="T2045" s="11">
        <v>117</v>
      </c>
      <c r="U2045" s="11" t="str">
        <f>IF(ISERROR(VLOOKUP(I2045,'BACK INFO'!F:F,1,0)),IF(ISERROR(VLOOKUP(I2045,'BACK INFO'!H:H,1,0)),K2045,'BACK INFO'!$H$1),'BACK INFO'!$G$1)</f>
        <v>ANITA M. HOPKINS</v>
      </c>
    </row>
    <row r="2046" spans="1:21" s="11" customFormat="1" x14ac:dyDescent="0.35">
      <c r="A2046" s="11" t="s">
        <v>94</v>
      </c>
      <c r="B2046" s="11">
        <v>2019</v>
      </c>
      <c r="C2046" s="11">
        <v>1</v>
      </c>
      <c r="D2046" s="11" t="s">
        <v>95</v>
      </c>
      <c r="E2046" s="11" t="s">
        <v>96</v>
      </c>
      <c r="F2046" s="11" t="s">
        <v>700</v>
      </c>
      <c r="G2046" s="11" t="s">
        <v>241</v>
      </c>
      <c r="H2046" s="11" t="s">
        <v>106</v>
      </c>
      <c r="I2046" s="11" t="s">
        <v>484</v>
      </c>
      <c r="J2046" s="11" t="s">
        <v>99</v>
      </c>
      <c r="K2046" s="11" t="s">
        <v>72</v>
      </c>
      <c r="L2046" s="11" t="s">
        <v>364</v>
      </c>
      <c r="M2046" s="11" t="s">
        <v>101</v>
      </c>
      <c r="N2046" s="11">
        <v>22</v>
      </c>
      <c r="O2046" s="11">
        <v>2019</v>
      </c>
      <c r="P2046" s="11" t="s">
        <v>112</v>
      </c>
      <c r="Q2046" s="11" t="s">
        <v>112</v>
      </c>
      <c r="R2046" s="11" t="s">
        <v>241</v>
      </c>
      <c r="S2046" s="11" t="s">
        <v>104</v>
      </c>
      <c r="T2046" s="11">
        <v>394</v>
      </c>
      <c r="U2046" s="11" t="str">
        <f>IF(ISERROR(VLOOKUP(I2046,'BACK INFO'!F:F,1,0)),IF(ISERROR(VLOOKUP(I2046,'BACK INFO'!H:H,1,0)),K2046,'BACK INFO'!$H$1),'BACK INFO'!$G$1)</f>
        <v>BILL MILLER AND COMPANY</v>
      </c>
    </row>
    <row r="2047" spans="1:21" s="11" customFormat="1" x14ac:dyDescent="0.35">
      <c r="A2047" s="11" t="s">
        <v>94</v>
      </c>
      <c r="B2047" s="11">
        <v>2019</v>
      </c>
      <c r="C2047" s="11">
        <v>1</v>
      </c>
      <c r="D2047" s="11" t="s">
        <v>95</v>
      </c>
      <c r="E2047" s="11" t="s">
        <v>96</v>
      </c>
      <c r="F2047" s="11" t="s">
        <v>700</v>
      </c>
      <c r="G2047" s="11" t="s">
        <v>241</v>
      </c>
      <c r="H2047" s="11" t="s">
        <v>106</v>
      </c>
      <c r="I2047" s="11" t="s">
        <v>465</v>
      </c>
      <c r="J2047" s="11" t="s">
        <v>99</v>
      </c>
      <c r="K2047" s="11" t="s">
        <v>67</v>
      </c>
      <c r="L2047" s="11" t="s">
        <v>231</v>
      </c>
      <c r="M2047" s="11" t="s">
        <v>101</v>
      </c>
      <c r="N2047" s="11">
        <v>16</v>
      </c>
      <c r="O2047" s="11">
        <v>2019</v>
      </c>
      <c r="P2047" s="11" t="s">
        <v>112</v>
      </c>
      <c r="Q2047" s="11" t="s">
        <v>112</v>
      </c>
      <c r="R2047" s="11" t="s">
        <v>241</v>
      </c>
      <c r="S2047" s="11" t="s">
        <v>104</v>
      </c>
      <c r="T2047" s="11">
        <v>336</v>
      </c>
      <c r="U2047" s="11" t="str">
        <f>IF(ISERROR(VLOOKUP(I2047,'BACK INFO'!F:F,1,0)),IF(ISERROR(VLOOKUP(I2047,'BACK INFO'!H:H,1,0)),K2047,'BACK INFO'!$H$1),'BACK INFO'!$G$1)</f>
        <v>ANITA M. HOPKINS</v>
      </c>
    </row>
    <row r="2048" spans="1:21" s="11" customFormat="1" x14ac:dyDescent="0.35">
      <c r="A2048" s="11" t="s">
        <v>94</v>
      </c>
      <c r="B2048" s="11">
        <v>2019</v>
      </c>
      <c r="C2048" s="11">
        <v>1</v>
      </c>
      <c r="D2048" s="11" t="s">
        <v>95</v>
      </c>
      <c r="E2048" s="11" t="s">
        <v>96</v>
      </c>
      <c r="F2048" s="11" t="s">
        <v>700</v>
      </c>
      <c r="G2048" s="11" t="s">
        <v>241</v>
      </c>
      <c r="H2048" s="11" t="s">
        <v>106</v>
      </c>
      <c r="I2048" s="11" t="s">
        <v>334</v>
      </c>
      <c r="J2048" s="11" t="s">
        <v>99</v>
      </c>
      <c r="K2048" s="11" t="s">
        <v>74</v>
      </c>
      <c r="L2048" s="11" t="s">
        <v>199</v>
      </c>
      <c r="M2048" s="11" t="s">
        <v>101</v>
      </c>
      <c r="N2048" s="11">
        <v>4</v>
      </c>
      <c r="O2048" s="11">
        <v>2019</v>
      </c>
      <c r="P2048" s="11" t="s">
        <v>112</v>
      </c>
      <c r="Q2048" s="11" t="s">
        <v>112</v>
      </c>
      <c r="R2048" s="11" t="s">
        <v>241</v>
      </c>
      <c r="S2048" s="11" t="s">
        <v>104</v>
      </c>
      <c r="T2048" s="11">
        <v>52</v>
      </c>
      <c r="U2048" s="11" t="str">
        <f>IF(ISERROR(VLOOKUP(I2048,'BACK INFO'!F:F,1,0)),IF(ISERROR(VLOOKUP(I2048,'BACK INFO'!H:H,1,0)),K2048,'BACK INFO'!$H$1),'BACK INFO'!$G$1)</f>
        <v>DENISE ARNETT</v>
      </c>
    </row>
    <row r="2049" spans="1:21" s="11" customFormat="1" x14ac:dyDescent="0.35">
      <c r="A2049" s="11" t="s">
        <v>94</v>
      </c>
      <c r="B2049" s="11">
        <v>2019</v>
      </c>
      <c r="C2049" s="11">
        <v>1</v>
      </c>
      <c r="D2049" s="11" t="s">
        <v>95</v>
      </c>
      <c r="E2049" s="11" t="s">
        <v>96</v>
      </c>
      <c r="F2049" s="11" t="s">
        <v>700</v>
      </c>
      <c r="G2049" s="11" t="s">
        <v>241</v>
      </c>
      <c r="H2049" s="11" t="s">
        <v>106</v>
      </c>
      <c r="I2049" s="11" t="s">
        <v>313</v>
      </c>
      <c r="J2049" s="11" t="s">
        <v>99</v>
      </c>
      <c r="K2049" s="11" t="s">
        <v>67</v>
      </c>
      <c r="L2049" s="11" t="s">
        <v>133</v>
      </c>
      <c r="M2049" s="11" t="s">
        <v>101</v>
      </c>
      <c r="N2049" s="11">
        <v>101</v>
      </c>
      <c r="O2049" s="11">
        <v>2019</v>
      </c>
      <c r="P2049" s="11" t="s">
        <v>112</v>
      </c>
      <c r="Q2049" s="11" t="s">
        <v>112</v>
      </c>
      <c r="R2049" s="11" t="s">
        <v>241</v>
      </c>
      <c r="S2049" s="11" t="s">
        <v>104</v>
      </c>
      <c r="T2049" s="11">
        <v>1378</v>
      </c>
      <c r="U2049" s="11" t="str">
        <f>IF(ISERROR(VLOOKUP(I2049,'BACK INFO'!F:F,1,0)),IF(ISERROR(VLOOKUP(I2049,'BACK INFO'!H:H,1,0)),K2049,'BACK INFO'!$H$1),'BACK INFO'!$G$1)</f>
        <v>ANITA M. HOPKINS</v>
      </c>
    </row>
    <row r="2050" spans="1:21" s="11" customFormat="1" x14ac:dyDescent="0.35">
      <c r="A2050" s="11" t="s">
        <v>94</v>
      </c>
      <c r="B2050" s="11">
        <v>2019</v>
      </c>
      <c r="C2050" s="11">
        <v>1</v>
      </c>
      <c r="D2050" s="11" t="s">
        <v>95</v>
      </c>
      <c r="E2050" s="11" t="s">
        <v>96</v>
      </c>
      <c r="F2050" s="11" t="s">
        <v>700</v>
      </c>
      <c r="G2050" s="11" t="s">
        <v>241</v>
      </c>
      <c r="H2050" s="11" t="s">
        <v>106</v>
      </c>
      <c r="I2050" s="11" t="s">
        <v>505</v>
      </c>
      <c r="J2050" s="11" t="s">
        <v>99</v>
      </c>
      <c r="K2050" s="11" t="s">
        <v>75</v>
      </c>
      <c r="L2050" s="11" t="s">
        <v>131</v>
      </c>
      <c r="M2050" s="11" t="s">
        <v>101</v>
      </c>
      <c r="N2050" s="11">
        <v>30</v>
      </c>
      <c r="O2050" s="11">
        <v>2019</v>
      </c>
      <c r="P2050" s="11" t="s">
        <v>112</v>
      </c>
      <c r="Q2050" s="11" t="s">
        <v>112</v>
      </c>
      <c r="R2050" s="11" t="s">
        <v>241</v>
      </c>
      <c r="S2050" s="11" t="s">
        <v>104</v>
      </c>
      <c r="T2050" s="11">
        <v>528</v>
      </c>
      <c r="U2050" s="11" t="str">
        <f>IF(ISERROR(VLOOKUP(I2050,'BACK INFO'!F:F,1,0)),IF(ISERROR(VLOOKUP(I2050,'BACK INFO'!H:H,1,0)),K2050,'BACK INFO'!$H$1),'BACK INFO'!$G$1)</f>
        <v>LAURA BONG</v>
      </c>
    </row>
    <row r="2051" spans="1:21" s="11" customFormat="1" x14ac:dyDescent="0.35">
      <c r="A2051" s="11" t="s">
        <v>94</v>
      </c>
      <c r="B2051" s="11">
        <v>2019</v>
      </c>
      <c r="C2051" s="11">
        <v>1</v>
      </c>
      <c r="D2051" s="11" t="s">
        <v>95</v>
      </c>
      <c r="E2051" s="11" t="s">
        <v>96</v>
      </c>
      <c r="F2051" s="11" t="s">
        <v>700</v>
      </c>
      <c r="G2051" s="11" t="s">
        <v>241</v>
      </c>
      <c r="H2051" s="11" t="s">
        <v>106</v>
      </c>
      <c r="I2051" s="11" t="s">
        <v>379</v>
      </c>
      <c r="J2051" s="11" t="s">
        <v>99</v>
      </c>
      <c r="K2051" s="11" t="s">
        <v>75</v>
      </c>
      <c r="L2051" s="11" t="s">
        <v>131</v>
      </c>
      <c r="M2051" s="11" t="s">
        <v>101</v>
      </c>
      <c r="N2051" s="11">
        <v>25</v>
      </c>
      <c r="O2051" s="11">
        <v>2019</v>
      </c>
      <c r="P2051" s="11" t="s">
        <v>112</v>
      </c>
      <c r="Q2051" s="11" t="s">
        <v>112</v>
      </c>
      <c r="R2051" s="11" t="s">
        <v>241</v>
      </c>
      <c r="S2051" s="11" t="s">
        <v>104</v>
      </c>
      <c r="T2051" s="11">
        <v>427</v>
      </c>
      <c r="U2051" s="11" t="str">
        <f>IF(ISERROR(VLOOKUP(I2051,'BACK INFO'!F:F,1,0)),IF(ISERROR(VLOOKUP(I2051,'BACK INFO'!H:H,1,0)),K2051,'BACK INFO'!$H$1),'BACK INFO'!$G$1)</f>
        <v>LAURA BONG</v>
      </c>
    </row>
    <row r="2052" spans="1:21" s="11" customFormat="1" x14ac:dyDescent="0.35">
      <c r="A2052" s="11" t="s">
        <v>94</v>
      </c>
      <c r="B2052" s="11">
        <v>2019</v>
      </c>
      <c r="C2052" s="11">
        <v>1</v>
      </c>
      <c r="D2052" s="11" t="s">
        <v>95</v>
      </c>
      <c r="E2052" s="11" t="s">
        <v>96</v>
      </c>
      <c r="F2052" s="11" t="s">
        <v>700</v>
      </c>
      <c r="G2052" s="11" t="s">
        <v>241</v>
      </c>
      <c r="H2052" s="11" t="s">
        <v>106</v>
      </c>
      <c r="I2052" s="11" t="s">
        <v>145</v>
      </c>
      <c r="J2052" s="11" t="s">
        <v>99</v>
      </c>
      <c r="K2052" s="11" t="s">
        <v>75</v>
      </c>
      <c r="L2052" s="11" t="s">
        <v>146</v>
      </c>
      <c r="M2052" s="11" t="s">
        <v>101</v>
      </c>
      <c r="N2052" s="11">
        <v>30</v>
      </c>
      <c r="O2052" s="11">
        <v>2019</v>
      </c>
      <c r="P2052" s="11" t="s">
        <v>112</v>
      </c>
      <c r="Q2052" s="11" t="s">
        <v>112</v>
      </c>
      <c r="R2052" s="11" t="s">
        <v>241</v>
      </c>
      <c r="S2052" s="11" t="s">
        <v>104</v>
      </c>
      <c r="T2052" s="11">
        <v>635</v>
      </c>
      <c r="U2052" s="11" t="str">
        <f>IF(ISERROR(VLOOKUP(I2052,'BACK INFO'!F:F,1,0)),IF(ISERROR(VLOOKUP(I2052,'BACK INFO'!H:H,1,0)),K2052,'BACK INFO'!$H$1),'BACK INFO'!$G$1)</f>
        <v>LAURA BONG</v>
      </c>
    </row>
    <row r="2053" spans="1:21" s="11" customFormat="1" x14ac:dyDescent="0.35">
      <c r="A2053" s="11" t="s">
        <v>94</v>
      </c>
      <c r="B2053" s="11">
        <v>2019</v>
      </c>
      <c r="C2053" s="11">
        <v>1</v>
      </c>
      <c r="D2053" s="11" t="s">
        <v>95</v>
      </c>
      <c r="E2053" s="11" t="s">
        <v>96</v>
      </c>
      <c r="F2053" s="11" t="s">
        <v>700</v>
      </c>
      <c r="G2053" s="11" t="s">
        <v>241</v>
      </c>
      <c r="H2053" s="11" t="s">
        <v>106</v>
      </c>
      <c r="I2053" s="11" t="s">
        <v>507</v>
      </c>
      <c r="J2053" s="11" t="s">
        <v>99</v>
      </c>
      <c r="K2053" s="11" t="s">
        <v>75</v>
      </c>
      <c r="L2053" s="11" t="s">
        <v>146</v>
      </c>
      <c r="M2053" s="11" t="s">
        <v>101</v>
      </c>
      <c r="N2053" s="11">
        <v>16</v>
      </c>
      <c r="O2053" s="11">
        <v>2019</v>
      </c>
      <c r="P2053" s="11" t="s">
        <v>112</v>
      </c>
      <c r="Q2053" s="11" t="s">
        <v>112</v>
      </c>
      <c r="R2053" s="11" t="s">
        <v>241</v>
      </c>
      <c r="S2053" s="11" t="s">
        <v>104</v>
      </c>
      <c r="T2053" s="11">
        <v>247</v>
      </c>
      <c r="U2053" s="11" t="str">
        <f>IF(ISERROR(VLOOKUP(I2053,'BACK INFO'!F:F,1,0)),IF(ISERROR(VLOOKUP(I2053,'BACK INFO'!H:H,1,0)),K2053,'BACK INFO'!$H$1),'BACK INFO'!$G$1)</f>
        <v>LAURA BONG</v>
      </c>
    </row>
    <row r="2054" spans="1:21" s="11" customFormat="1" x14ac:dyDescent="0.35">
      <c r="A2054" s="11" t="s">
        <v>94</v>
      </c>
      <c r="B2054" s="11">
        <v>2019</v>
      </c>
      <c r="C2054" s="11">
        <v>1</v>
      </c>
      <c r="D2054" s="11" t="s">
        <v>95</v>
      </c>
      <c r="E2054" s="11" t="s">
        <v>96</v>
      </c>
      <c r="F2054" s="11" t="s">
        <v>700</v>
      </c>
      <c r="G2054" s="11" t="s">
        <v>241</v>
      </c>
      <c r="H2054" s="11" t="s">
        <v>106</v>
      </c>
      <c r="I2054" s="11" t="s">
        <v>508</v>
      </c>
      <c r="J2054" s="11" t="s">
        <v>99</v>
      </c>
      <c r="K2054" s="11" t="s">
        <v>75</v>
      </c>
      <c r="L2054" s="11" t="s">
        <v>131</v>
      </c>
      <c r="M2054" s="11" t="s">
        <v>101</v>
      </c>
      <c r="N2054" s="11">
        <v>4</v>
      </c>
      <c r="O2054" s="11">
        <v>2019</v>
      </c>
      <c r="P2054" s="11" t="s">
        <v>112</v>
      </c>
      <c r="Q2054" s="11" t="s">
        <v>112</v>
      </c>
      <c r="R2054" s="11" t="s">
        <v>241</v>
      </c>
      <c r="S2054" s="11" t="s">
        <v>104</v>
      </c>
      <c r="T2054" s="11">
        <v>64</v>
      </c>
      <c r="U2054" s="11" t="str">
        <f>IF(ISERROR(VLOOKUP(I2054,'BACK INFO'!F:F,1,0)),IF(ISERROR(VLOOKUP(I2054,'BACK INFO'!H:H,1,0)),K2054,'BACK INFO'!$H$1),'BACK INFO'!$G$1)</f>
        <v>LAURA BONG</v>
      </c>
    </row>
    <row r="2055" spans="1:21" s="11" customFormat="1" x14ac:dyDescent="0.35">
      <c r="A2055" s="11" t="s">
        <v>94</v>
      </c>
      <c r="B2055" s="11">
        <v>2019</v>
      </c>
      <c r="C2055" s="11">
        <v>1</v>
      </c>
      <c r="D2055" s="11" t="s">
        <v>95</v>
      </c>
      <c r="E2055" s="11" t="s">
        <v>96</v>
      </c>
      <c r="F2055" s="11" t="s">
        <v>700</v>
      </c>
      <c r="G2055" s="11" t="s">
        <v>241</v>
      </c>
      <c r="H2055" s="11" t="s">
        <v>106</v>
      </c>
      <c r="I2055" s="11" t="s">
        <v>509</v>
      </c>
      <c r="J2055" s="11" t="s">
        <v>99</v>
      </c>
      <c r="K2055" s="11" t="s">
        <v>67</v>
      </c>
      <c r="L2055" s="11" t="s">
        <v>135</v>
      </c>
      <c r="M2055" s="11" t="s">
        <v>101</v>
      </c>
      <c r="N2055" s="11">
        <v>84</v>
      </c>
      <c r="O2055" s="11">
        <v>2019</v>
      </c>
      <c r="P2055" s="11" t="s">
        <v>112</v>
      </c>
      <c r="Q2055" s="11" t="s">
        <v>112</v>
      </c>
      <c r="R2055" s="11" t="s">
        <v>241</v>
      </c>
      <c r="S2055" s="11" t="s">
        <v>104</v>
      </c>
      <c r="T2055" s="11">
        <v>828</v>
      </c>
      <c r="U2055" s="11" t="str">
        <f>IF(ISERROR(VLOOKUP(I2055,'BACK INFO'!F:F,1,0)),IF(ISERROR(VLOOKUP(I2055,'BACK INFO'!H:H,1,0)),K2055,'BACK INFO'!$H$1),'BACK INFO'!$G$1)</f>
        <v>ANITA M. HOPKINS</v>
      </c>
    </row>
    <row r="2056" spans="1:21" s="11" customFormat="1" x14ac:dyDescent="0.35">
      <c r="A2056" s="11" t="s">
        <v>94</v>
      </c>
      <c r="B2056" s="11">
        <v>2019</v>
      </c>
      <c r="C2056" s="11">
        <v>1</v>
      </c>
      <c r="D2056" s="11" t="s">
        <v>95</v>
      </c>
      <c r="E2056" s="11" t="s">
        <v>96</v>
      </c>
      <c r="F2056" s="11" t="s">
        <v>700</v>
      </c>
      <c r="G2056" s="11" t="s">
        <v>241</v>
      </c>
      <c r="H2056" s="11" t="s">
        <v>106</v>
      </c>
      <c r="I2056" s="11" t="s">
        <v>510</v>
      </c>
      <c r="J2056" s="11" t="s">
        <v>99</v>
      </c>
      <c r="K2056" s="11" t="s">
        <v>75</v>
      </c>
      <c r="L2056" s="11" t="s">
        <v>131</v>
      </c>
      <c r="M2056" s="11" t="s">
        <v>101</v>
      </c>
      <c r="N2056" s="11">
        <v>64</v>
      </c>
      <c r="O2056" s="11">
        <v>2019</v>
      </c>
      <c r="P2056" s="11" t="s">
        <v>112</v>
      </c>
      <c r="Q2056" s="11" t="s">
        <v>112</v>
      </c>
      <c r="R2056" s="11" t="s">
        <v>241</v>
      </c>
      <c r="S2056" s="11" t="s">
        <v>104</v>
      </c>
      <c r="T2056" s="11">
        <v>1236</v>
      </c>
      <c r="U2056" s="11" t="str">
        <f>IF(ISERROR(VLOOKUP(I2056,'BACK INFO'!F:F,1,0)),IF(ISERROR(VLOOKUP(I2056,'BACK INFO'!H:H,1,0)),K2056,'BACK INFO'!$H$1),'BACK INFO'!$G$1)</f>
        <v>LAURA BONG</v>
      </c>
    </row>
    <row r="2057" spans="1:21" s="11" customFormat="1" x14ac:dyDescent="0.35">
      <c r="A2057" s="11" t="s">
        <v>94</v>
      </c>
      <c r="B2057" s="11">
        <v>2019</v>
      </c>
      <c r="C2057" s="11">
        <v>1</v>
      </c>
      <c r="D2057" s="11" t="s">
        <v>95</v>
      </c>
      <c r="E2057" s="11" t="s">
        <v>96</v>
      </c>
      <c r="F2057" s="11" t="s">
        <v>700</v>
      </c>
      <c r="G2057" s="11" t="s">
        <v>241</v>
      </c>
      <c r="H2057" s="11" t="s">
        <v>106</v>
      </c>
      <c r="I2057" s="11" t="s">
        <v>511</v>
      </c>
      <c r="J2057" s="11" t="s">
        <v>99</v>
      </c>
      <c r="K2057" s="11" t="s">
        <v>71</v>
      </c>
      <c r="L2057" s="11" t="s">
        <v>159</v>
      </c>
      <c r="M2057" s="11" t="s">
        <v>101</v>
      </c>
      <c r="N2057" s="11">
        <v>18</v>
      </c>
      <c r="O2057" s="11">
        <v>2019</v>
      </c>
      <c r="P2057" s="11" t="s">
        <v>112</v>
      </c>
      <c r="Q2057" s="11" t="s">
        <v>112</v>
      </c>
      <c r="R2057" s="11" t="s">
        <v>241</v>
      </c>
      <c r="S2057" s="11" t="s">
        <v>104</v>
      </c>
      <c r="T2057" s="11">
        <v>182</v>
      </c>
      <c r="U2057" s="11" t="str">
        <f>IF(ISERROR(VLOOKUP(I2057,'BACK INFO'!F:F,1,0)),IF(ISERROR(VLOOKUP(I2057,'BACK INFO'!H:H,1,0)),K2057,'BACK INFO'!$H$1),'BACK INFO'!$G$1)</f>
        <v>HOLLY SALES INC.</v>
      </c>
    </row>
    <row r="2058" spans="1:21" s="11" customFormat="1" x14ac:dyDescent="0.35">
      <c r="A2058" s="11" t="s">
        <v>94</v>
      </c>
      <c r="B2058" s="11">
        <v>2019</v>
      </c>
      <c r="C2058" s="11">
        <v>1</v>
      </c>
      <c r="D2058" s="11" t="s">
        <v>95</v>
      </c>
      <c r="E2058" s="11" t="s">
        <v>96</v>
      </c>
      <c r="F2058" s="11" t="s">
        <v>700</v>
      </c>
      <c r="G2058" s="11" t="s">
        <v>241</v>
      </c>
      <c r="H2058" s="11" t="s">
        <v>106</v>
      </c>
      <c r="I2058" s="11" t="s">
        <v>482</v>
      </c>
      <c r="J2058" s="11" t="s">
        <v>99</v>
      </c>
      <c r="K2058" s="11" t="s">
        <v>75</v>
      </c>
      <c r="L2058" s="11" t="s">
        <v>273</v>
      </c>
      <c r="M2058" s="11" t="s">
        <v>101</v>
      </c>
      <c r="N2058" s="11">
        <v>3</v>
      </c>
      <c r="O2058" s="11">
        <v>2019</v>
      </c>
      <c r="P2058" s="11" t="s">
        <v>112</v>
      </c>
      <c r="Q2058" s="11" t="s">
        <v>112</v>
      </c>
      <c r="R2058" s="11" t="s">
        <v>241</v>
      </c>
      <c r="S2058" s="11" t="s">
        <v>104</v>
      </c>
      <c r="T2058" s="11">
        <v>60</v>
      </c>
      <c r="U2058" s="11" t="str">
        <f>IF(ISERROR(VLOOKUP(I2058,'BACK INFO'!F:F,1,0)),IF(ISERROR(VLOOKUP(I2058,'BACK INFO'!H:H,1,0)),K2058,'BACK INFO'!$H$1),'BACK INFO'!$G$1)</f>
        <v>LAURA BONG</v>
      </c>
    </row>
    <row r="2059" spans="1:21" s="11" customFormat="1" x14ac:dyDescent="0.35">
      <c r="A2059" s="11" t="s">
        <v>94</v>
      </c>
      <c r="B2059" s="11">
        <v>2019</v>
      </c>
      <c r="C2059" s="11">
        <v>1</v>
      </c>
      <c r="D2059" s="11" t="s">
        <v>95</v>
      </c>
      <c r="E2059" s="11" t="s">
        <v>96</v>
      </c>
      <c r="F2059" s="11" t="s">
        <v>700</v>
      </c>
      <c r="G2059" s="11" t="s">
        <v>241</v>
      </c>
      <c r="H2059" s="11" t="s">
        <v>106</v>
      </c>
      <c r="I2059" s="11" t="s">
        <v>513</v>
      </c>
      <c r="J2059" s="11" t="s">
        <v>120</v>
      </c>
      <c r="K2059" s="11" t="s">
        <v>68</v>
      </c>
      <c r="L2059" s="11" t="s">
        <v>129</v>
      </c>
      <c r="M2059" s="11" t="s">
        <v>122</v>
      </c>
      <c r="N2059" s="11">
        <v>8</v>
      </c>
      <c r="O2059" s="11">
        <v>2019</v>
      </c>
      <c r="P2059" s="11" t="s">
        <v>112</v>
      </c>
      <c r="Q2059" s="11" t="s">
        <v>112</v>
      </c>
      <c r="R2059" s="11" t="s">
        <v>241</v>
      </c>
      <c r="S2059" s="11" t="s">
        <v>104</v>
      </c>
      <c r="T2059" s="11">
        <v>170.40699885888171</v>
      </c>
      <c r="U2059" s="11" t="str">
        <f>IF(ISERROR(VLOOKUP(I2059,'BACK INFO'!F:F,1,0)),IF(ISERROR(VLOOKUP(I2059,'BACK INFO'!H:H,1,0)),K2059,'BACK INFO'!$H$1),'BACK INFO'!$G$1)</f>
        <v>STEPHANIE VITALI</v>
      </c>
    </row>
    <row r="2060" spans="1:21" s="11" customFormat="1" x14ac:dyDescent="0.35">
      <c r="A2060" s="11" t="s">
        <v>94</v>
      </c>
      <c r="B2060" s="11">
        <v>2019</v>
      </c>
      <c r="C2060" s="11">
        <v>1</v>
      </c>
      <c r="D2060" s="11" t="s">
        <v>95</v>
      </c>
      <c r="E2060" s="11" t="s">
        <v>96</v>
      </c>
      <c r="F2060" s="11" t="s">
        <v>700</v>
      </c>
      <c r="G2060" s="11" t="s">
        <v>241</v>
      </c>
      <c r="H2060" s="11" t="s">
        <v>106</v>
      </c>
      <c r="I2060" s="11" t="s">
        <v>279</v>
      </c>
      <c r="J2060" s="11" t="s">
        <v>120</v>
      </c>
      <c r="K2060" s="11" t="s">
        <v>68</v>
      </c>
      <c r="L2060" s="11" t="s">
        <v>129</v>
      </c>
      <c r="M2060" s="11" t="s">
        <v>122</v>
      </c>
      <c r="N2060" s="11">
        <v>3</v>
      </c>
      <c r="O2060" s="11">
        <v>2019</v>
      </c>
      <c r="P2060" s="11" t="s">
        <v>112</v>
      </c>
      <c r="Q2060" s="11" t="s">
        <v>112</v>
      </c>
      <c r="R2060" s="11" t="s">
        <v>241</v>
      </c>
      <c r="S2060" s="11" t="s">
        <v>104</v>
      </c>
      <c r="T2060" s="11">
        <v>134.65195891974133</v>
      </c>
      <c r="U2060" s="11" t="str">
        <f>IF(ISERROR(VLOOKUP(I2060,'BACK INFO'!F:F,1,0)),IF(ISERROR(VLOOKUP(I2060,'BACK INFO'!H:H,1,0)),K2060,'BACK INFO'!$H$1),'BACK INFO'!$G$1)</f>
        <v>STEPHANIE VITALI</v>
      </c>
    </row>
    <row r="2061" spans="1:21" s="11" customFormat="1" x14ac:dyDescent="0.35">
      <c r="A2061" s="11" t="s">
        <v>94</v>
      </c>
      <c r="B2061" s="11">
        <v>2019</v>
      </c>
      <c r="C2061" s="11">
        <v>1</v>
      </c>
      <c r="D2061" s="11" t="s">
        <v>95</v>
      </c>
      <c r="E2061" s="11" t="s">
        <v>96</v>
      </c>
      <c r="F2061" s="11" t="s">
        <v>700</v>
      </c>
      <c r="G2061" s="11" t="s">
        <v>241</v>
      </c>
      <c r="H2061" s="11" t="s">
        <v>106</v>
      </c>
      <c r="I2061" s="11" t="s">
        <v>309</v>
      </c>
      <c r="J2061" s="11" t="s">
        <v>99</v>
      </c>
      <c r="K2061" s="11" t="s">
        <v>71</v>
      </c>
      <c r="L2061" s="11" t="s">
        <v>310</v>
      </c>
      <c r="M2061" s="11" t="s">
        <v>101</v>
      </c>
      <c r="N2061" s="11">
        <v>2</v>
      </c>
      <c r="O2061" s="11">
        <v>2019</v>
      </c>
      <c r="P2061" s="11" t="s">
        <v>112</v>
      </c>
      <c r="Q2061" s="11" t="s">
        <v>112</v>
      </c>
      <c r="R2061" s="11" t="s">
        <v>241</v>
      </c>
      <c r="S2061" s="11" t="s">
        <v>104</v>
      </c>
      <c r="T2061" s="11">
        <v>64</v>
      </c>
      <c r="U2061" s="11" t="str">
        <f>IF(ISERROR(VLOOKUP(I2061,'BACK INFO'!F:F,1,0)),IF(ISERROR(VLOOKUP(I2061,'BACK INFO'!H:H,1,0)),K2061,'BACK INFO'!$H$1),'BACK INFO'!$G$1)</f>
        <v>HOLLY SALES INC.</v>
      </c>
    </row>
    <row r="2062" spans="1:21" s="11" customFormat="1" x14ac:dyDescent="0.35">
      <c r="A2062" s="11" t="s">
        <v>94</v>
      </c>
      <c r="B2062" s="11">
        <v>2019</v>
      </c>
      <c r="C2062" s="11">
        <v>1</v>
      </c>
      <c r="D2062" s="11" t="s">
        <v>95</v>
      </c>
      <c r="E2062" s="11" t="s">
        <v>96</v>
      </c>
      <c r="F2062" s="11" t="s">
        <v>700</v>
      </c>
      <c r="G2062" s="11" t="s">
        <v>241</v>
      </c>
      <c r="H2062" s="11" t="s">
        <v>106</v>
      </c>
      <c r="I2062" s="11" t="s">
        <v>386</v>
      </c>
      <c r="J2062" s="11" t="s">
        <v>99</v>
      </c>
      <c r="K2062" s="11" t="s">
        <v>72</v>
      </c>
      <c r="L2062" s="11" t="s">
        <v>114</v>
      </c>
      <c r="M2062" s="11" t="s">
        <v>101</v>
      </c>
      <c r="N2062" s="11">
        <v>30</v>
      </c>
      <c r="O2062" s="11">
        <v>2019</v>
      </c>
      <c r="P2062" s="11" t="s">
        <v>112</v>
      </c>
      <c r="Q2062" s="11" t="s">
        <v>112</v>
      </c>
      <c r="R2062" s="11" t="s">
        <v>241</v>
      </c>
      <c r="S2062" s="11" t="s">
        <v>104</v>
      </c>
      <c r="T2062" s="11">
        <v>396</v>
      </c>
      <c r="U2062" s="11" t="str">
        <f>IF(ISERROR(VLOOKUP(I2062,'BACK INFO'!F:F,1,0)),IF(ISERROR(VLOOKUP(I2062,'BACK INFO'!H:H,1,0)),K2062,'BACK INFO'!$H$1),'BACK INFO'!$G$1)</f>
        <v>BILL MILLER AND COMPANY</v>
      </c>
    </row>
    <row r="2063" spans="1:21" s="11" customFormat="1" x14ac:dyDescent="0.35">
      <c r="A2063" s="11" t="s">
        <v>94</v>
      </c>
      <c r="B2063" s="11">
        <v>2019</v>
      </c>
      <c r="C2063" s="11">
        <v>1</v>
      </c>
      <c r="D2063" s="11" t="s">
        <v>95</v>
      </c>
      <c r="E2063" s="11" t="s">
        <v>96</v>
      </c>
      <c r="F2063" s="11" t="s">
        <v>700</v>
      </c>
      <c r="G2063" s="11" t="s">
        <v>241</v>
      </c>
      <c r="H2063" s="11" t="s">
        <v>106</v>
      </c>
      <c r="I2063" s="11" t="s">
        <v>520</v>
      </c>
      <c r="J2063" s="11" t="s">
        <v>99</v>
      </c>
      <c r="K2063" s="11" t="s">
        <v>75</v>
      </c>
      <c r="L2063" s="11" t="s">
        <v>131</v>
      </c>
      <c r="M2063" s="11" t="s">
        <v>101</v>
      </c>
      <c r="N2063" s="11">
        <v>22</v>
      </c>
      <c r="O2063" s="11">
        <v>2019</v>
      </c>
      <c r="P2063" s="11" t="s">
        <v>112</v>
      </c>
      <c r="Q2063" s="11" t="s">
        <v>112</v>
      </c>
      <c r="R2063" s="11" t="s">
        <v>241</v>
      </c>
      <c r="S2063" s="11" t="s">
        <v>104</v>
      </c>
      <c r="T2063" s="11">
        <v>340</v>
      </c>
      <c r="U2063" s="11" t="str">
        <f>IF(ISERROR(VLOOKUP(I2063,'BACK INFO'!F:F,1,0)),IF(ISERROR(VLOOKUP(I2063,'BACK INFO'!H:H,1,0)),K2063,'BACK INFO'!$H$1),'BACK INFO'!$G$1)</f>
        <v>LAURA BONG</v>
      </c>
    </row>
    <row r="2064" spans="1:21" s="11" customFormat="1" x14ac:dyDescent="0.35">
      <c r="A2064" s="11" t="s">
        <v>94</v>
      </c>
      <c r="B2064" s="11">
        <v>2019</v>
      </c>
      <c r="C2064" s="11">
        <v>1</v>
      </c>
      <c r="D2064" s="11" t="s">
        <v>95</v>
      </c>
      <c r="E2064" s="11" t="s">
        <v>96</v>
      </c>
      <c r="F2064" s="11" t="s">
        <v>700</v>
      </c>
      <c r="G2064" s="11" t="s">
        <v>241</v>
      </c>
      <c r="H2064" s="11" t="s">
        <v>106</v>
      </c>
      <c r="I2064" s="11" t="s">
        <v>521</v>
      </c>
      <c r="J2064" s="11" t="s">
        <v>99</v>
      </c>
      <c r="K2064" s="11" t="s">
        <v>74</v>
      </c>
      <c r="L2064" s="11" t="s">
        <v>199</v>
      </c>
      <c r="M2064" s="11" t="s">
        <v>101</v>
      </c>
      <c r="N2064" s="11">
        <v>6</v>
      </c>
      <c r="O2064" s="11">
        <v>2019</v>
      </c>
      <c r="P2064" s="11" t="s">
        <v>112</v>
      </c>
      <c r="Q2064" s="11" t="s">
        <v>112</v>
      </c>
      <c r="R2064" s="11" t="s">
        <v>241</v>
      </c>
      <c r="S2064" s="11" t="s">
        <v>104</v>
      </c>
      <c r="T2064" s="11">
        <v>69</v>
      </c>
      <c r="U2064" s="11" t="str">
        <f>IF(ISERROR(VLOOKUP(I2064,'BACK INFO'!F:F,1,0)),IF(ISERROR(VLOOKUP(I2064,'BACK INFO'!H:H,1,0)),K2064,'BACK INFO'!$H$1),'BACK INFO'!$G$1)</f>
        <v>DENISE ARNETT</v>
      </c>
    </row>
    <row r="2065" spans="1:21" s="11" customFormat="1" x14ac:dyDescent="0.35">
      <c r="A2065" s="11" t="s">
        <v>94</v>
      </c>
      <c r="B2065" s="11">
        <v>2019</v>
      </c>
      <c r="C2065" s="11">
        <v>1</v>
      </c>
      <c r="D2065" s="11" t="s">
        <v>95</v>
      </c>
      <c r="E2065" s="11" t="s">
        <v>96</v>
      </c>
      <c r="F2065" s="11" t="s">
        <v>700</v>
      </c>
      <c r="G2065" s="11" t="s">
        <v>241</v>
      </c>
      <c r="H2065" s="11" t="s">
        <v>106</v>
      </c>
      <c r="I2065" s="11" t="s">
        <v>517</v>
      </c>
      <c r="J2065" s="11" t="s">
        <v>99</v>
      </c>
      <c r="K2065" s="11" t="s">
        <v>75</v>
      </c>
      <c r="L2065" s="11" t="s">
        <v>146</v>
      </c>
      <c r="M2065" s="11" t="s">
        <v>101</v>
      </c>
      <c r="N2065" s="11">
        <v>1</v>
      </c>
      <c r="O2065" s="11">
        <v>2019</v>
      </c>
      <c r="P2065" s="11" t="s">
        <v>112</v>
      </c>
      <c r="Q2065" s="11" t="s">
        <v>112</v>
      </c>
      <c r="R2065" s="11" t="s">
        <v>241</v>
      </c>
      <c r="S2065" s="11" t="s">
        <v>104</v>
      </c>
      <c r="T2065" s="11">
        <v>16</v>
      </c>
      <c r="U2065" s="11" t="str">
        <f>IF(ISERROR(VLOOKUP(I2065,'BACK INFO'!F:F,1,0)),IF(ISERROR(VLOOKUP(I2065,'BACK INFO'!H:H,1,0)),K2065,'BACK INFO'!$H$1),'BACK INFO'!$G$1)</f>
        <v>LAURA BONG</v>
      </c>
    </row>
    <row r="2066" spans="1:21" s="11" customFormat="1" x14ac:dyDescent="0.35">
      <c r="A2066" s="11" t="s">
        <v>94</v>
      </c>
      <c r="B2066" s="11">
        <v>2019</v>
      </c>
      <c r="C2066" s="11">
        <v>1</v>
      </c>
      <c r="D2066" s="11" t="s">
        <v>95</v>
      </c>
      <c r="E2066" s="11" t="s">
        <v>96</v>
      </c>
      <c r="F2066" s="11" t="s">
        <v>700</v>
      </c>
      <c r="G2066" s="11" t="s">
        <v>241</v>
      </c>
      <c r="H2066" s="11" t="s">
        <v>106</v>
      </c>
      <c r="I2066" s="11" t="s">
        <v>518</v>
      </c>
      <c r="J2066" s="11" t="s">
        <v>99</v>
      </c>
      <c r="K2066" s="11" t="s">
        <v>75</v>
      </c>
      <c r="L2066" s="11" t="s">
        <v>131</v>
      </c>
      <c r="M2066" s="11" t="s">
        <v>101</v>
      </c>
      <c r="N2066" s="11">
        <v>18</v>
      </c>
      <c r="O2066" s="11">
        <v>2019</v>
      </c>
      <c r="P2066" s="11" t="s">
        <v>112</v>
      </c>
      <c r="Q2066" s="11" t="s">
        <v>112</v>
      </c>
      <c r="R2066" s="11" t="s">
        <v>241</v>
      </c>
      <c r="S2066" s="11" t="s">
        <v>104</v>
      </c>
      <c r="T2066" s="11">
        <v>258</v>
      </c>
      <c r="U2066" s="11" t="str">
        <f>IF(ISERROR(VLOOKUP(I2066,'BACK INFO'!F:F,1,0)),IF(ISERROR(VLOOKUP(I2066,'BACK INFO'!H:H,1,0)),K2066,'BACK INFO'!$H$1),'BACK INFO'!$G$1)</f>
        <v>LAURA BONG</v>
      </c>
    </row>
    <row r="2067" spans="1:21" s="11" customFormat="1" x14ac:dyDescent="0.35">
      <c r="A2067" s="11" t="s">
        <v>94</v>
      </c>
      <c r="B2067" s="11">
        <v>2019</v>
      </c>
      <c r="C2067" s="11">
        <v>1</v>
      </c>
      <c r="D2067" s="11" t="s">
        <v>95</v>
      </c>
      <c r="E2067" s="11" t="s">
        <v>96</v>
      </c>
      <c r="F2067" s="11" t="s">
        <v>700</v>
      </c>
      <c r="G2067" s="11" t="s">
        <v>241</v>
      </c>
      <c r="H2067" s="11" t="s">
        <v>110</v>
      </c>
      <c r="I2067" s="11" t="s">
        <v>200</v>
      </c>
      <c r="J2067" s="11" t="s">
        <v>120</v>
      </c>
      <c r="K2067" s="11" t="s">
        <v>69</v>
      </c>
      <c r="L2067" s="11" t="s">
        <v>143</v>
      </c>
      <c r="M2067" s="11" t="s">
        <v>122</v>
      </c>
      <c r="N2067" s="11">
        <v>42</v>
      </c>
      <c r="O2067" s="11">
        <v>2019</v>
      </c>
      <c r="P2067" s="11" t="s">
        <v>112</v>
      </c>
      <c r="Q2067" s="11" t="s">
        <v>112</v>
      </c>
      <c r="R2067" s="11" t="s">
        <v>241</v>
      </c>
      <c r="S2067" s="11" t="s">
        <v>104</v>
      </c>
      <c r="T2067" s="11">
        <v>1362.4952453404335</v>
      </c>
      <c r="U2067" s="11" t="str">
        <f>IF(ISERROR(VLOOKUP(I2067,'BACK INFO'!F:F,1,0)),IF(ISERROR(VLOOKUP(I2067,'BACK INFO'!H:H,1,0)),K2067,'BACK INFO'!$H$1),'BACK INFO'!$G$1)</f>
        <v>JULIE BERTRAND</v>
      </c>
    </row>
    <row r="2068" spans="1:21" s="11" customFormat="1" x14ac:dyDescent="0.35">
      <c r="A2068" s="11" t="s">
        <v>94</v>
      </c>
      <c r="B2068" s="11">
        <v>2019</v>
      </c>
      <c r="C2068" s="11">
        <v>1</v>
      </c>
      <c r="D2068" s="11" t="s">
        <v>95</v>
      </c>
      <c r="E2068" s="11" t="s">
        <v>96</v>
      </c>
      <c r="F2068" s="11" t="s">
        <v>700</v>
      </c>
      <c r="G2068" s="11" t="s">
        <v>241</v>
      </c>
      <c r="H2068" s="11" t="s">
        <v>110</v>
      </c>
      <c r="I2068" s="11" t="s">
        <v>189</v>
      </c>
      <c r="J2068" s="11" t="s">
        <v>99</v>
      </c>
      <c r="K2068" s="11" t="s">
        <v>73</v>
      </c>
      <c r="L2068" s="11" t="s">
        <v>127</v>
      </c>
      <c r="M2068" s="11" t="s">
        <v>101</v>
      </c>
      <c r="N2068" s="11">
        <v>311</v>
      </c>
      <c r="O2068" s="11">
        <v>2019</v>
      </c>
      <c r="P2068" s="11" t="s">
        <v>112</v>
      </c>
      <c r="Q2068" s="11" t="s">
        <v>112</v>
      </c>
      <c r="R2068" s="11" t="s">
        <v>241</v>
      </c>
      <c r="S2068" s="11" t="s">
        <v>104</v>
      </c>
      <c r="T2068" s="11">
        <v>10240.559999999998</v>
      </c>
      <c r="U2068" s="11" t="str">
        <f>IF(ISERROR(VLOOKUP(I2068,'BACK INFO'!F:F,1,0)),IF(ISERROR(VLOOKUP(I2068,'BACK INFO'!H:H,1,0)),K2068,'BACK INFO'!$H$1),'BACK INFO'!$G$1)</f>
        <v>PHYLLIS POSNER</v>
      </c>
    </row>
    <row r="2069" spans="1:21" s="11" customFormat="1" x14ac:dyDescent="0.35">
      <c r="A2069" s="11" t="s">
        <v>94</v>
      </c>
      <c r="B2069" s="11">
        <v>2019</v>
      </c>
      <c r="C2069" s="11">
        <v>1</v>
      </c>
      <c r="D2069" s="11" t="s">
        <v>95</v>
      </c>
      <c r="E2069" s="11" t="s">
        <v>96</v>
      </c>
      <c r="F2069" s="11" t="s">
        <v>700</v>
      </c>
      <c r="G2069" s="11" t="s">
        <v>241</v>
      </c>
      <c r="H2069" s="11" t="s">
        <v>110</v>
      </c>
      <c r="I2069" s="11" t="s">
        <v>247</v>
      </c>
      <c r="J2069" s="11" t="s">
        <v>99</v>
      </c>
      <c r="K2069" s="11" t="s">
        <v>70</v>
      </c>
      <c r="L2069" s="11" t="s">
        <v>157</v>
      </c>
      <c r="M2069" s="11" t="s">
        <v>101</v>
      </c>
      <c r="N2069" s="11">
        <v>12</v>
      </c>
      <c r="O2069" s="11">
        <v>2019</v>
      </c>
      <c r="P2069" s="11" t="s">
        <v>112</v>
      </c>
      <c r="Q2069" s="11" t="s">
        <v>112</v>
      </c>
      <c r="R2069" s="11" t="s">
        <v>241</v>
      </c>
      <c r="S2069" s="11" t="s">
        <v>104</v>
      </c>
      <c r="T2069" s="11">
        <v>448</v>
      </c>
      <c r="U2069" s="11" t="str">
        <f>IF(ISERROR(VLOOKUP(I2069,'BACK INFO'!F:F,1,0)),IF(ISERROR(VLOOKUP(I2069,'BACK INFO'!H:H,1,0)),K2069,'BACK INFO'!$H$1),'BACK INFO'!$G$1)</f>
        <v>JUDITH ANN DEAL</v>
      </c>
    </row>
    <row r="2070" spans="1:21" s="11" customFormat="1" x14ac:dyDescent="0.35">
      <c r="A2070" s="11" t="s">
        <v>94</v>
      </c>
      <c r="B2070" s="11">
        <v>2019</v>
      </c>
      <c r="C2070" s="11">
        <v>1</v>
      </c>
      <c r="D2070" s="11" t="s">
        <v>95</v>
      </c>
      <c r="E2070" s="11" t="s">
        <v>96</v>
      </c>
      <c r="F2070" s="11" t="s">
        <v>700</v>
      </c>
      <c r="G2070" s="11" t="s">
        <v>241</v>
      </c>
      <c r="H2070" s="11" t="s">
        <v>110</v>
      </c>
      <c r="I2070" s="11" t="s">
        <v>115</v>
      </c>
      <c r="J2070" s="11" t="s">
        <v>99</v>
      </c>
      <c r="K2070" s="11" t="s">
        <v>67</v>
      </c>
      <c r="L2070" s="11" t="s">
        <v>116</v>
      </c>
      <c r="M2070" s="11" t="s">
        <v>101</v>
      </c>
      <c r="N2070" s="11">
        <v>25</v>
      </c>
      <c r="O2070" s="11">
        <v>2019</v>
      </c>
      <c r="P2070" s="11" t="s">
        <v>112</v>
      </c>
      <c r="Q2070" s="11" t="s">
        <v>112</v>
      </c>
      <c r="R2070" s="11" t="s">
        <v>241</v>
      </c>
      <c r="S2070" s="11" t="s">
        <v>104</v>
      </c>
      <c r="T2070" s="11">
        <v>830</v>
      </c>
      <c r="U2070" s="11" t="str">
        <f>IF(ISERROR(VLOOKUP(I2070,'BACK INFO'!F:F,1,0)),IF(ISERROR(VLOOKUP(I2070,'BACK INFO'!H:H,1,0)),K2070,'BACK INFO'!$H$1),'BACK INFO'!$G$1)</f>
        <v>ANITA M. HOPKINS</v>
      </c>
    </row>
    <row r="2071" spans="1:21" s="11" customFormat="1" x14ac:dyDescent="0.35">
      <c r="A2071" s="11" t="s">
        <v>94</v>
      </c>
      <c r="B2071" s="11">
        <v>2019</v>
      </c>
      <c r="C2071" s="11">
        <v>1</v>
      </c>
      <c r="D2071" s="11" t="s">
        <v>95</v>
      </c>
      <c r="E2071" s="11" t="s">
        <v>96</v>
      </c>
      <c r="F2071" s="11" t="s">
        <v>700</v>
      </c>
      <c r="G2071" s="11" t="s">
        <v>241</v>
      </c>
      <c r="H2071" s="11" t="s">
        <v>110</v>
      </c>
      <c r="I2071" s="11" t="s">
        <v>405</v>
      </c>
      <c r="J2071" s="11" t="s">
        <v>99</v>
      </c>
      <c r="K2071" s="11" t="s">
        <v>71</v>
      </c>
      <c r="L2071" s="11" t="s">
        <v>164</v>
      </c>
      <c r="M2071" s="11" t="s">
        <v>101</v>
      </c>
      <c r="N2071" s="11">
        <v>50</v>
      </c>
      <c r="O2071" s="11">
        <v>2019</v>
      </c>
      <c r="P2071" s="11" t="s">
        <v>112</v>
      </c>
      <c r="Q2071" s="11" t="s">
        <v>112</v>
      </c>
      <c r="R2071" s="11" t="s">
        <v>241</v>
      </c>
      <c r="S2071" s="11" t="s">
        <v>104</v>
      </c>
      <c r="T2071" s="11">
        <v>1749</v>
      </c>
      <c r="U2071" s="11" t="str">
        <f>IF(ISERROR(VLOOKUP(I2071,'BACK INFO'!F:F,1,0)),IF(ISERROR(VLOOKUP(I2071,'BACK INFO'!H:H,1,0)),K2071,'BACK INFO'!$H$1),'BACK INFO'!$G$1)</f>
        <v>HOLLY SALES INC.</v>
      </c>
    </row>
    <row r="2072" spans="1:21" s="11" customFormat="1" x14ac:dyDescent="0.35">
      <c r="A2072" s="11" t="s">
        <v>94</v>
      </c>
      <c r="B2072" s="11">
        <v>2019</v>
      </c>
      <c r="C2072" s="11">
        <v>1</v>
      </c>
      <c r="D2072" s="11" t="s">
        <v>95</v>
      </c>
      <c r="E2072" s="11" t="s">
        <v>96</v>
      </c>
      <c r="F2072" s="11" t="s">
        <v>700</v>
      </c>
      <c r="G2072" s="11" t="s">
        <v>241</v>
      </c>
      <c r="H2072" s="11" t="s">
        <v>110</v>
      </c>
      <c r="I2072" s="11" t="s">
        <v>123</v>
      </c>
      <c r="J2072" s="11" t="s">
        <v>99</v>
      </c>
      <c r="K2072" s="11" t="s">
        <v>68</v>
      </c>
      <c r="L2072" s="11" t="s">
        <v>129</v>
      </c>
      <c r="M2072" s="11" t="s">
        <v>122</v>
      </c>
      <c r="N2072" s="11">
        <v>62</v>
      </c>
      <c r="O2072" s="11">
        <v>2019</v>
      </c>
      <c r="P2072" s="11" t="s">
        <v>112</v>
      </c>
      <c r="Q2072" s="11" t="s">
        <v>112</v>
      </c>
      <c r="R2072" s="11" t="s">
        <v>241</v>
      </c>
      <c r="S2072" s="11" t="s">
        <v>104</v>
      </c>
      <c r="T2072" s="11">
        <v>2134</v>
      </c>
      <c r="U2072" s="11" t="str">
        <f>IF(ISERROR(VLOOKUP(I2072,'BACK INFO'!F:F,1,0)),IF(ISERROR(VLOOKUP(I2072,'BACK INFO'!H:H,1,0)),K2072,'BACK INFO'!$H$1),'BACK INFO'!$G$1)</f>
        <v>STEPHANIE VITALI</v>
      </c>
    </row>
    <row r="2073" spans="1:21" s="11" customFormat="1" x14ac:dyDescent="0.35">
      <c r="A2073" s="11" t="s">
        <v>94</v>
      </c>
      <c r="B2073" s="11">
        <v>2019</v>
      </c>
      <c r="C2073" s="11">
        <v>1</v>
      </c>
      <c r="D2073" s="11" t="s">
        <v>95</v>
      </c>
      <c r="E2073" s="11" t="s">
        <v>96</v>
      </c>
      <c r="F2073" s="11" t="s">
        <v>700</v>
      </c>
      <c r="G2073" s="11" t="s">
        <v>241</v>
      </c>
      <c r="H2073" s="11" t="s">
        <v>110</v>
      </c>
      <c r="I2073" s="11" t="s">
        <v>107</v>
      </c>
      <c r="J2073" s="11" t="s">
        <v>99</v>
      </c>
      <c r="K2073" s="11" t="s">
        <v>67</v>
      </c>
      <c r="L2073" s="11" t="s">
        <v>108</v>
      </c>
      <c r="M2073" s="11" t="s">
        <v>101</v>
      </c>
      <c r="N2073" s="11">
        <v>22</v>
      </c>
      <c r="O2073" s="11">
        <v>2019</v>
      </c>
      <c r="P2073" s="11" t="s">
        <v>112</v>
      </c>
      <c r="Q2073" s="11" t="s">
        <v>112</v>
      </c>
      <c r="R2073" s="11" t="s">
        <v>241</v>
      </c>
      <c r="S2073" s="11" t="s">
        <v>104</v>
      </c>
      <c r="T2073" s="11">
        <v>780</v>
      </c>
      <c r="U2073" s="11" t="str">
        <f>IF(ISERROR(VLOOKUP(I2073,'BACK INFO'!F:F,1,0)),IF(ISERROR(VLOOKUP(I2073,'BACK INFO'!H:H,1,0)),K2073,'BACK INFO'!$H$1),'BACK INFO'!$G$1)</f>
        <v>ANITA M. HOPKINS</v>
      </c>
    </row>
    <row r="2074" spans="1:21" s="11" customFormat="1" x14ac:dyDescent="0.35">
      <c r="A2074" s="11" t="s">
        <v>94</v>
      </c>
      <c r="B2074" s="11">
        <v>2019</v>
      </c>
      <c r="C2074" s="11">
        <v>1</v>
      </c>
      <c r="D2074" s="11" t="s">
        <v>95</v>
      </c>
      <c r="E2074" s="11" t="s">
        <v>96</v>
      </c>
      <c r="F2074" s="11" t="s">
        <v>700</v>
      </c>
      <c r="G2074" s="11" t="s">
        <v>241</v>
      </c>
      <c r="H2074" s="11" t="s">
        <v>110</v>
      </c>
      <c r="I2074" s="11" t="s">
        <v>128</v>
      </c>
      <c r="J2074" s="11" t="s">
        <v>120</v>
      </c>
      <c r="K2074" s="11" t="s">
        <v>68</v>
      </c>
      <c r="L2074" s="11" t="s">
        <v>129</v>
      </c>
      <c r="M2074" s="11" t="s">
        <v>122</v>
      </c>
      <c r="N2074" s="11">
        <v>11</v>
      </c>
      <c r="O2074" s="11">
        <v>2019</v>
      </c>
      <c r="P2074" s="11" t="s">
        <v>112</v>
      </c>
      <c r="Q2074" s="11" t="s">
        <v>112</v>
      </c>
      <c r="R2074" s="11" t="s">
        <v>241</v>
      </c>
      <c r="S2074" s="11" t="s">
        <v>104</v>
      </c>
      <c r="T2074" s="11">
        <v>365.15785469760363</v>
      </c>
      <c r="U2074" s="11" t="str">
        <f>IF(ISERROR(VLOOKUP(I2074,'BACK INFO'!F:F,1,0)),IF(ISERROR(VLOOKUP(I2074,'BACK INFO'!H:H,1,0)),K2074,'BACK INFO'!$H$1),'BACK INFO'!$G$1)</f>
        <v>STEPHANIE VITALI</v>
      </c>
    </row>
    <row r="2075" spans="1:21" s="11" customFormat="1" x14ac:dyDescent="0.35">
      <c r="A2075" s="11" t="s">
        <v>94</v>
      </c>
      <c r="B2075" s="11">
        <v>2019</v>
      </c>
      <c r="C2075" s="11">
        <v>1</v>
      </c>
      <c r="D2075" s="11" t="s">
        <v>95</v>
      </c>
      <c r="E2075" s="11" t="s">
        <v>96</v>
      </c>
      <c r="F2075" s="11" t="s">
        <v>700</v>
      </c>
      <c r="G2075" s="11" t="s">
        <v>241</v>
      </c>
      <c r="H2075" s="11" t="s">
        <v>110</v>
      </c>
      <c r="I2075" s="11" t="s">
        <v>463</v>
      </c>
      <c r="J2075" s="11" t="s">
        <v>99</v>
      </c>
      <c r="K2075" s="11" t="s">
        <v>71</v>
      </c>
      <c r="L2075" s="11" t="s">
        <v>164</v>
      </c>
      <c r="M2075" s="11" t="s">
        <v>101</v>
      </c>
      <c r="N2075" s="11">
        <v>45</v>
      </c>
      <c r="O2075" s="11">
        <v>2019</v>
      </c>
      <c r="P2075" s="11" t="s">
        <v>112</v>
      </c>
      <c r="Q2075" s="11" t="s">
        <v>112</v>
      </c>
      <c r="R2075" s="11" t="s">
        <v>241</v>
      </c>
      <c r="S2075" s="11" t="s">
        <v>104</v>
      </c>
      <c r="T2075" s="11">
        <v>1451</v>
      </c>
      <c r="U2075" s="11" t="str">
        <f>IF(ISERROR(VLOOKUP(I2075,'BACK INFO'!F:F,1,0)),IF(ISERROR(VLOOKUP(I2075,'BACK INFO'!H:H,1,0)),K2075,'BACK INFO'!$H$1),'BACK INFO'!$G$1)</f>
        <v>HOLLY SALES INC.</v>
      </c>
    </row>
    <row r="2076" spans="1:21" s="11" customFormat="1" x14ac:dyDescent="0.35">
      <c r="A2076" s="11" t="s">
        <v>94</v>
      </c>
      <c r="B2076" s="11">
        <v>2019</v>
      </c>
      <c r="C2076" s="11">
        <v>1</v>
      </c>
      <c r="D2076" s="11" t="s">
        <v>95</v>
      </c>
      <c r="E2076" s="11" t="s">
        <v>96</v>
      </c>
      <c r="F2076" s="11" t="s">
        <v>700</v>
      </c>
      <c r="G2076" s="11" t="s">
        <v>241</v>
      </c>
      <c r="H2076" s="11" t="s">
        <v>110</v>
      </c>
      <c r="I2076" s="11" t="s">
        <v>522</v>
      </c>
      <c r="J2076" s="11" t="s">
        <v>99</v>
      </c>
      <c r="K2076" s="11" t="s">
        <v>71</v>
      </c>
      <c r="L2076" s="11" t="s">
        <v>227</v>
      </c>
      <c r="M2076" s="11" t="s">
        <v>101</v>
      </c>
      <c r="N2076" s="11">
        <v>36</v>
      </c>
      <c r="O2076" s="11">
        <v>2019</v>
      </c>
      <c r="P2076" s="11" t="s">
        <v>112</v>
      </c>
      <c r="Q2076" s="11" t="s">
        <v>112</v>
      </c>
      <c r="R2076" s="11" t="s">
        <v>241</v>
      </c>
      <c r="S2076" s="11" t="s">
        <v>104</v>
      </c>
      <c r="T2076" s="11">
        <v>1184</v>
      </c>
      <c r="U2076" s="11" t="str">
        <f>IF(ISERROR(VLOOKUP(I2076,'BACK INFO'!F:F,1,0)),IF(ISERROR(VLOOKUP(I2076,'BACK INFO'!H:H,1,0)),K2076,'BACK INFO'!$H$1),'BACK INFO'!$G$1)</f>
        <v>HOLLY SALES INC.</v>
      </c>
    </row>
    <row r="2077" spans="1:21" s="11" customFormat="1" x14ac:dyDescent="0.35">
      <c r="A2077" s="11" t="s">
        <v>94</v>
      </c>
      <c r="B2077" s="11">
        <v>2019</v>
      </c>
      <c r="C2077" s="11">
        <v>1</v>
      </c>
      <c r="D2077" s="11" t="s">
        <v>95</v>
      </c>
      <c r="E2077" s="11" t="s">
        <v>96</v>
      </c>
      <c r="F2077" s="11" t="s">
        <v>700</v>
      </c>
      <c r="G2077" s="11" t="s">
        <v>241</v>
      </c>
      <c r="H2077" s="11" t="s">
        <v>110</v>
      </c>
      <c r="I2077" s="11" t="s">
        <v>409</v>
      </c>
      <c r="J2077" s="11" t="s">
        <v>120</v>
      </c>
      <c r="K2077" s="11" t="s">
        <v>69</v>
      </c>
      <c r="L2077" s="11" t="s">
        <v>143</v>
      </c>
      <c r="M2077" s="11" t="s">
        <v>122</v>
      </c>
      <c r="N2077" s="11">
        <v>61</v>
      </c>
      <c r="O2077" s="11">
        <v>2019</v>
      </c>
      <c r="P2077" s="11" t="s">
        <v>112</v>
      </c>
      <c r="Q2077" s="11" t="s">
        <v>112</v>
      </c>
      <c r="R2077" s="11" t="s">
        <v>241</v>
      </c>
      <c r="S2077" s="11" t="s">
        <v>104</v>
      </c>
      <c r="T2077" s="11">
        <v>2001.5214910612399</v>
      </c>
      <c r="U2077" s="11" t="str">
        <f>IF(ISERROR(VLOOKUP(I2077,'BACK INFO'!F:F,1,0)),IF(ISERROR(VLOOKUP(I2077,'BACK INFO'!H:H,1,0)),K2077,'BACK INFO'!$H$1),'BACK INFO'!$G$1)</f>
        <v>JULIE BERTRAND</v>
      </c>
    </row>
    <row r="2078" spans="1:21" s="11" customFormat="1" x14ac:dyDescent="0.35">
      <c r="A2078" s="11" t="s">
        <v>94</v>
      </c>
      <c r="B2078" s="11">
        <v>2019</v>
      </c>
      <c r="C2078" s="11">
        <v>1</v>
      </c>
      <c r="D2078" s="11" t="s">
        <v>95</v>
      </c>
      <c r="E2078" s="11" t="s">
        <v>96</v>
      </c>
      <c r="F2078" s="11" t="s">
        <v>700</v>
      </c>
      <c r="G2078" s="11" t="s">
        <v>241</v>
      </c>
      <c r="H2078" s="11" t="s">
        <v>110</v>
      </c>
      <c r="I2078" s="11" t="s">
        <v>255</v>
      </c>
      <c r="J2078" s="11" t="s">
        <v>99</v>
      </c>
      <c r="K2078" s="11" t="s">
        <v>67</v>
      </c>
      <c r="L2078" s="11" t="s">
        <v>114</v>
      </c>
      <c r="M2078" s="11" t="s">
        <v>101</v>
      </c>
      <c r="N2078" s="11">
        <v>72</v>
      </c>
      <c r="O2078" s="11">
        <v>2019</v>
      </c>
      <c r="P2078" s="11" t="s">
        <v>112</v>
      </c>
      <c r="Q2078" s="11" t="s">
        <v>112</v>
      </c>
      <c r="R2078" s="11" t="s">
        <v>241</v>
      </c>
      <c r="S2078" s="11" t="s">
        <v>104</v>
      </c>
      <c r="T2078" s="11">
        <v>2370</v>
      </c>
      <c r="U2078" s="11" t="str">
        <f>IF(ISERROR(VLOOKUP(I2078,'BACK INFO'!F:F,1,0)),IF(ISERROR(VLOOKUP(I2078,'BACK INFO'!H:H,1,0)),K2078,'BACK INFO'!$H$1),'BACK INFO'!$G$1)</f>
        <v>ANITA M. HOPKINS</v>
      </c>
    </row>
    <row r="2079" spans="1:21" s="11" customFormat="1" x14ac:dyDescent="0.35">
      <c r="A2079" s="11" t="s">
        <v>94</v>
      </c>
      <c r="B2079" s="11">
        <v>2019</v>
      </c>
      <c r="C2079" s="11">
        <v>1</v>
      </c>
      <c r="D2079" s="11" t="s">
        <v>95</v>
      </c>
      <c r="E2079" s="11" t="s">
        <v>96</v>
      </c>
      <c r="F2079" s="11" t="s">
        <v>700</v>
      </c>
      <c r="G2079" s="11" t="s">
        <v>241</v>
      </c>
      <c r="H2079" s="11" t="s">
        <v>110</v>
      </c>
      <c r="I2079" s="11" t="s">
        <v>484</v>
      </c>
      <c r="J2079" s="11" t="s">
        <v>99</v>
      </c>
      <c r="K2079" s="11" t="s">
        <v>67</v>
      </c>
      <c r="L2079" s="11" t="s">
        <v>364</v>
      </c>
      <c r="M2079" s="11" t="s">
        <v>101</v>
      </c>
      <c r="N2079" s="11">
        <v>12</v>
      </c>
      <c r="O2079" s="11">
        <v>2019</v>
      </c>
      <c r="P2079" s="11" t="s">
        <v>112</v>
      </c>
      <c r="Q2079" s="11" t="s">
        <v>112</v>
      </c>
      <c r="R2079" s="11" t="s">
        <v>241</v>
      </c>
      <c r="S2079" s="11" t="s">
        <v>104</v>
      </c>
      <c r="T2079" s="11">
        <v>396</v>
      </c>
      <c r="U2079" s="11" t="str">
        <f>IF(ISERROR(VLOOKUP(I2079,'BACK INFO'!F:F,1,0)),IF(ISERROR(VLOOKUP(I2079,'BACK INFO'!H:H,1,0)),K2079,'BACK INFO'!$H$1),'BACK INFO'!$G$1)</f>
        <v>ANITA M. HOPKINS</v>
      </c>
    </row>
    <row r="2080" spans="1:21" s="11" customFormat="1" x14ac:dyDescent="0.35">
      <c r="A2080" s="11" t="s">
        <v>94</v>
      </c>
      <c r="B2080" s="11">
        <v>2019</v>
      </c>
      <c r="C2080" s="11">
        <v>1</v>
      </c>
      <c r="D2080" s="11" t="s">
        <v>95</v>
      </c>
      <c r="E2080" s="11" t="s">
        <v>96</v>
      </c>
      <c r="F2080" s="11" t="s">
        <v>700</v>
      </c>
      <c r="G2080" s="11" t="s">
        <v>241</v>
      </c>
      <c r="H2080" s="11" t="s">
        <v>110</v>
      </c>
      <c r="I2080" s="11" t="s">
        <v>230</v>
      </c>
      <c r="J2080" s="11" t="s">
        <v>99</v>
      </c>
      <c r="K2080" s="11" t="s">
        <v>67</v>
      </c>
      <c r="L2080" s="11" t="s">
        <v>231</v>
      </c>
      <c r="M2080" s="11" t="s">
        <v>101</v>
      </c>
      <c r="N2080" s="11">
        <v>29</v>
      </c>
      <c r="O2080" s="11">
        <v>2019</v>
      </c>
      <c r="P2080" s="11" t="s">
        <v>112</v>
      </c>
      <c r="Q2080" s="11" t="s">
        <v>112</v>
      </c>
      <c r="R2080" s="11" t="s">
        <v>241</v>
      </c>
      <c r="S2080" s="11" t="s">
        <v>104</v>
      </c>
      <c r="T2080" s="11">
        <v>941</v>
      </c>
      <c r="U2080" s="11" t="str">
        <f>IF(ISERROR(VLOOKUP(I2080,'BACK INFO'!F:F,1,0)),IF(ISERROR(VLOOKUP(I2080,'BACK INFO'!H:H,1,0)),K2080,'BACK INFO'!$H$1),'BACK INFO'!$G$1)</f>
        <v>ANITA M. HOPKINS</v>
      </c>
    </row>
    <row r="2081" spans="1:21" s="11" customFormat="1" x14ac:dyDescent="0.35">
      <c r="A2081" s="11" t="s">
        <v>94</v>
      </c>
      <c r="B2081" s="11">
        <v>2019</v>
      </c>
      <c r="C2081" s="11">
        <v>1</v>
      </c>
      <c r="D2081" s="11" t="s">
        <v>95</v>
      </c>
      <c r="E2081" s="11" t="s">
        <v>96</v>
      </c>
      <c r="F2081" s="11" t="s">
        <v>700</v>
      </c>
      <c r="G2081" s="11" t="s">
        <v>241</v>
      </c>
      <c r="H2081" s="11" t="s">
        <v>110</v>
      </c>
      <c r="I2081" s="11" t="s">
        <v>145</v>
      </c>
      <c r="J2081" s="11" t="s">
        <v>99</v>
      </c>
      <c r="K2081" s="11" t="s">
        <v>75</v>
      </c>
      <c r="L2081" s="11" t="s">
        <v>146</v>
      </c>
      <c r="M2081" s="11" t="s">
        <v>101</v>
      </c>
      <c r="N2081" s="11">
        <v>54</v>
      </c>
      <c r="O2081" s="11">
        <v>2019</v>
      </c>
      <c r="P2081" s="11" t="s">
        <v>112</v>
      </c>
      <c r="Q2081" s="11" t="s">
        <v>112</v>
      </c>
      <c r="R2081" s="11" t="s">
        <v>241</v>
      </c>
      <c r="S2081" s="11" t="s">
        <v>104</v>
      </c>
      <c r="T2081" s="11">
        <v>1701</v>
      </c>
      <c r="U2081" s="11" t="str">
        <f>IF(ISERROR(VLOOKUP(I2081,'BACK INFO'!F:F,1,0)),IF(ISERROR(VLOOKUP(I2081,'BACK INFO'!H:H,1,0)),K2081,'BACK INFO'!$H$1),'BACK INFO'!$G$1)</f>
        <v>LAURA BONG</v>
      </c>
    </row>
    <row r="2082" spans="1:21" s="11" customFormat="1" x14ac:dyDescent="0.35">
      <c r="A2082" s="11" t="s">
        <v>94</v>
      </c>
      <c r="B2082" s="11">
        <v>2019</v>
      </c>
      <c r="C2082" s="11">
        <v>1</v>
      </c>
      <c r="D2082" s="11" t="s">
        <v>95</v>
      </c>
      <c r="E2082" s="11" t="s">
        <v>96</v>
      </c>
      <c r="F2082" s="11" t="s">
        <v>700</v>
      </c>
      <c r="G2082" s="11" t="s">
        <v>241</v>
      </c>
      <c r="H2082" s="11" t="s">
        <v>110</v>
      </c>
      <c r="I2082" s="11" t="s">
        <v>417</v>
      </c>
      <c r="J2082" s="11" t="s">
        <v>99</v>
      </c>
      <c r="K2082" s="11" t="s">
        <v>67</v>
      </c>
      <c r="L2082" s="11" t="s">
        <v>133</v>
      </c>
      <c r="M2082" s="11" t="s">
        <v>101</v>
      </c>
      <c r="N2082" s="11">
        <v>27</v>
      </c>
      <c r="O2082" s="11">
        <v>2019</v>
      </c>
      <c r="P2082" s="11" t="s">
        <v>112</v>
      </c>
      <c r="Q2082" s="11" t="s">
        <v>112</v>
      </c>
      <c r="R2082" s="11" t="s">
        <v>241</v>
      </c>
      <c r="S2082" s="11" t="s">
        <v>104</v>
      </c>
      <c r="T2082" s="11">
        <v>859</v>
      </c>
      <c r="U2082" s="11" t="str">
        <f>IF(ISERROR(VLOOKUP(I2082,'BACK INFO'!F:F,1,0)),IF(ISERROR(VLOOKUP(I2082,'BACK INFO'!H:H,1,0)),K2082,'BACK INFO'!$H$1),'BACK INFO'!$G$1)</f>
        <v>ANITA M. HOPKINS</v>
      </c>
    </row>
    <row r="2083" spans="1:21" s="11" customFormat="1" x14ac:dyDescent="0.35">
      <c r="A2083" s="11" t="s">
        <v>94</v>
      </c>
      <c r="B2083" s="11">
        <v>2019</v>
      </c>
      <c r="C2083" s="11">
        <v>1</v>
      </c>
      <c r="D2083" s="11" t="s">
        <v>95</v>
      </c>
      <c r="E2083" s="11" t="s">
        <v>96</v>
      </c>
      <c r="F2083" s="11" t="s">
        <v>700</v>
      </c>
      <c r="G2083" s="11" t="s">
        <v>241</v>
      </c>
      <c r="H2083" s="11" t="s">
        <v>110</v>
      </c>
      <c r="I2083" s="11" t="s">
        <v>431</v>
      </c>
      <c r="J2083" s="11" t="s">
        <v>99</v>
      </c>
      <c r="K2083" s="11" t="s">
        <v>75</v>
      </c>
      <c r="L2083" s="11" t="s">
        <v>131</v>
      </c>
      <c r="M2083" s="11" t="s">
        <v>101</v>
      </c>
      <c r="N2083" s="11">
        <v>31</v>
      </c>
      <c r="O2083" s="11">
        <v>2019</v>
      </c>
      <c r="P2083" s="11" t="s">
        <v>112</v>
      </c>
      <c r="Q2083" s="11" t="s">
        <v>112</v>
      </c>
      <c r="R2083" s="11" t="s">
        <v>241</v>
      </c>
      <c r="S2083" s="11" t="s">
        <v>104</v>
      </c>
      <c r="T2083" s="11">
        <v>985</v>
      </c>
      <c r="U2083" s="11" t="str">
        <f>IF(ISERROR(VLOOKUP(I2083,'BACK INFO'!F:F,1,0)),IF(ISERROR(VLOOKUP(I2083,'BACK INFO'!H:H,1,0)),K2083,'BACK INFO'!$H$1),'BACK INFO'!$G$1)</f>
        <v>LAURA BONG</v>
      </c>
    </row>
    <row r="2084" spans="1:21" s="11" customFormat="1" x14ac:dyDescent="0.35">
      <c r="A2084" s="11" t="s">
        <v>94</v>
      </c>
      <c r="B2084" s="11">
        <v>2019</v>
      </c>
      <c r="C2084" s="11">
        <v>1</v>
      </c>
      <c r="D2084" s="11" t="s">
        <v>95</v>
      </c>
      <c r="E2084" s="11" t="s">
        <v>96</v>
      </c>
      <c r="F2084" s="11" t="s">
        <v>700</v>
      </c>
      <c r="G2084" s="11" t="s">
        <v>241</v>
      </c>
      <c r="H2084" s="11" t="s">
        <v>110</v>
      </c>
      <c r="I2084" s="11" t="s">
        <v>272</v>
      </c>
      <c r="J2084" s="11" t="s">
        <v>99</v>
      </c>
      <c r="K2084" s="11" t="s">
        <v>75</v>
      </c>
      <c r="L2084" s="11" t="s">
        <v>273</v>
      </c>
      <c r="M2084" s="11" t="s">
        <v>101</v>
      </c>
      <c r="N2084" s="11">
        <v>29</v>
      </c>
      <c r="O2084" s="11">
        <v>2019</v>
      </c>
      <c r="P2084" s="11" t="s">
        <v>112</v>
      </c>
      <c r="Q2084" s="11" t="s">
        <v>112</v>
      </c>
      <c r="R2084" s="11" t="s">
        <v>241</v>
      </c>
      <c r="S2084" s="11" t="s">
        <v>104</v>
      </c>
      <c r="T2084" s="11">
        <v>968</v>
      </c>
      <c r="U2084" s="11" t="str">
        <f>IF(ISERROR(VLOOKUP(I2084,'BACK INFO'!F:F,1,0)),IF(ISERROR(VLOOKUP(I2084,'BACK INFO'!H:H,1,0)),K2084,'BACK INFO'!$H$1),'BACK INFO'!$G$1)</f>
        <v>LAURA BONG</v>
      </c>
    </row>
    <row r="2085" spans="1:21" s="11" customFormat="1" x14ac:dyDescent="0.35">
      <c r="A2085" s="11" t="s">
        <v>94</v>
      </c>
      <c r="B2085" s="11">
        <v>2019</v>
      </c>
      <c r="C2085" s="11">
        <v>1</v>
      </c>
      <c r="D2085" s="11" t="s">
        <v>95</v>
      </c>
      <c r="E2085" s="11" t="s">
        <v>96</v>
      </c>
      <c r="F2085" s="11" t="s">
        <v>700</v>
      </c>
      <c r="G2085" s="11" t="s">
        <v>241</v>
      </c>
      <c r="H2085" s="11" t="s">
        <v>110</v>
      </c>
      <c r="I2085" s="11" t="s">
        <v>73</v>
      </c>
      <c r="J2085" s="11" t="s">
        <v>99</v>
      </c>
      <c r="K2085" s="11" t="s">
        <v>348</v>
      </c>
      <c r="L2085" s="11" t="s">
        <v>127</v>
      </c>
      <c r="M2085" s="11" t="s">
        <v>101</v>
      </c>
      <c r="N2085" s="11">
        <v>1</v>
      </c>
      <c r="O2085" s="11">
        <v>2019</v>
      </c>
      <c r="P2085" s="11" t="s">
        <v>112</v>
      </c>
      <c r="Q2085" s="11" t="s">
        <v>112</v>
      </c>
      <c r="R2085" s="11" t="s">
        <v>241</v>
      </c>
      <c r="S2085" s="11" t="s">
        <v>104</v>
      </c>
      <c r="T2085" s="11">
        <v>31.5</v>
      </c>
      <c r="U2085" s="11" t="str">
        <f>IF(ISERROR(VLOOKUP(I2085,'BACK INFO'!F:F,1,0)),IF(ISERROR(VLOOKUP(I2085,'BACK INFO'!H:H,1,0)),K2085,'BACK INFO'!$H$1),'BACK INFO'!$G$1)</f>
        <v>KELLY MICHELLE ELLINGSON</v>
      </c>
    </row>
    <row r="2086" spans="1:21" s="11" customFormat="1" x14ac:dyDescent="0.35">
      <c r="A2086" s="11" t="s">
        <v>94</v>
      </c>
      <c r="B2086" s="11">
        <v>2019</v>
      </c>
      <c r="C2086" s="11">
        <v>1</v>
      </c>
      <c r="D2086" s="11" t="s">
        <v>95</v>
      </c>
      <c r="E2086" s="11" t="s">
        <v>96</v>
      </c>
      <c r="F2086" s="11" t="s">
        <v>700</v>
      </c>
      <c r="G2086" s="11" t="s">
        <v>241</v>
      </c>
      <c r="H2086" s="11" t="s">
        <v>110</v>
      </c>
      <c r="I2086" s="11" t="s">
        <v>205</v>
      </c>
      <c r="J2086" s="11" t="s">
        <v>99</v>
      </c>
      <c r="K2086" s="11" t="s">
        <v>67</v>
      </c>
      <c r="L2086" s="11" t="s">
        <v>133</v>
      </c>
      <c r="M2086" s="11" t="s">
        <v>101</v>
      </c>
      <c r="N2086" s="11">
        <v>23</v>
      </c>
      <c r="O2086" s="11">
        <v>2019</v>
      </c>
      <c r="P2086" s="11" t="s">
        <v>112</v>
      </c>
      <c r="Q2086" s="11" t="s">
        <v>112</v>
      </c>
      <c r="R2086" s="11" t="s">
        <v>241</v>
      </c>
      <c r="S2086" s="11" t="s">
        <v>104</v>
      </c>
      <c r="T2086" s="11">
        <v>859</v>
      </c>
      <c r="U2086" s="11" t="str">
        <f>IF(ISERROR(VLOOKUP(I2086,'BACK INFO'!F:F,1,0)),IF(ISERROR(VLOOKUP(I2086,'BACK INFO'!H:H,1,0)),K2086,'BACK INFO'!$H$1),'BACK INFO'!$G$1)</f>
        <v>ANITA M. HOPKINS</v>
      </c>
    </row>
    <row r="2087" spans="1:21" s="11" customFormat="1" x14ac:dyDescent="0.35">
      <c r="A2087" s="11" t="s">
        <v>94</v>
      </c>
      <c r="B2087" s="11">
        <v>2019</v>
      </c>
      <c r="C2087" s="11">
        <v>1</v>
      </c>
      <c r="D2087" s="11" t="s">
        <v>95</v>
      </c>
      <c r="E2087" s="11" t="s">
        <v>96</v>
      </c>
      <c r="F2087" s="11" t="s">
        <v>700</v>
      </c>
      <c r="G2087" s="11" t="s">
        <v>241</v>
      </c>
      <c r="H2087" s="11" t="s">
        <v>110</v>
      </c>
      <c r="I2087" s="11" t="s">
        <v>206</v>
      </c>
      <c r="J2087" s="11" t="s">
        <v>99</v>
      </c>
      <c r="K2087" s="11" t="s">
        <v>74</v>
      </c>
      <c r="L2087" s="11" t="s">
        <v>199</v>
      </c>
      <c r="M2087" s="11" t="s">
        <v>101</v>
      </c>
      <c r="N2087" s="11">
        <v>33</v>
      </c>
      <c r="O2087" s="11">
        <v>2019</v>
      </c>
      <c r="P2087" s="11" t="s">
        <v>112</v>
      </c>
      <c r="Q2087" s="11" t="s">
        <v>112</v>
      </c>
      <c r="R2087" s="11" t="s">
        <v>241</v>
      </c>
      <c r="S2087" s="11" t="s">
        <v>104</v>
      </c>
      <c r="T2087" s="11">
        <v>1027</v>
      </c>
      <c r="U2087" s="11" t="str">
        <f>IF(ISERROR(VLOOKUP(I2087,'BACK INFO'!F:F,1,0)),IF(ISERROR(VLOOKUP(I2087,'BACK INFO'!H:H,1,0)),K2087,'BACK INFO'!$H$1),'BACK INFO'!$G$1)</f>
        <v>DENISE ARNETT</v>
      </c>
    </row>
    <row r="2088" spans="1:21" s="11" customFormat="1" x14ac:dyDescent="0.35">
      <c r="A2088" s="11" t="s">
        <v>94</v>
      </c>
      <c r="B2088" s="11">
        <v>2019</v>
      </c>
      <c r="C2088" s="11">
        <v>1</v>
      </c>
      <c r="D2088" s="11" t="s">
        <v>95</v>
      </c>
      <c r="E2088" s="11" t="s">
        <v>96</v>
      </c>
      <c r="F2088" s="11" t="s">
        <v>700</v>
      </c>
      <c r="G2088" s="11" t="s">
        <v>241</v>
      </c>
      <c r="H2088" s="11" t="s">
        <v>110</v>
      </c>
      <c r="I2088" s="11" t="s">
        <v>482</v>
      </c>
      <c r="J2088" s="11" t="s">
        <v>99</v>
      </c>
      <c r="K2088" s="11" t="s">
        <v>75</v>
      </c>
      <c r="L2088" s="11" t="s">
        <v>273</v>
      </c>
      <c r="M2088" s="11" t="s">
        <v>101</v>
      </c>
      <c r="N2088" s="11">
        <v>34</v>
      </c>
      <c r="O2088" s="11">
        <v>2019</v>
      </c>
      <c r="P2088" s="11" t="s">
        <v>112</v>
      </c>
      <c r="Q2088" s="11" t="s">
        <v>112</v>
      </c>
      <c r="R2088" s="11" t="s">
        <v>241</v>
      </c>
      <c r="S2088" s="11" t="s">
        <v>104</v>
      </c>
      <c r="T2088" s="11">
        <v>1126</v>
      </c>
      <c r="U2088" s="11" t="str">
        <f>IF(ISERROR(VLOOKUP(I2088,'BACK INFO'!F:F,1,0)),IF(ISERROR(VLOOKUP(I2088,'BACK INFO'!H:H,1,0)),K2088,'BACK INFO'!$H$1),'BACK INFO'!$G$1)</f>
        <v>LAURA BONG</v>
      </c>
    </row>
    <row r="2089" spans="1:21" s="11" customFormat="1" x14ac:dyDescent="0.35">
      <c r="A2089" s="11" t="s">
        <v>94</v>
      </c>
      <c r="B2089" s="11">
        <v>2019</v>
      </c>
      <c r="C2089" s="11">
        <v>1</v>
      </c>
      <c r="D2089" s="11" t="s">
        <v>95</v>
      </c>
      <c r="E2089" s="11" t="s">
        <v>96</v>
      </c>
      <c r="F2089" s="11" t="s">
        <v>700</v>
      </c>
      <c r="G2089" s="11" t="s">
        <v>241</v>
      </c>
      <c r="H2089" s="11" t="s">
        <v>110</v>
      </c>
      <c r="I2089" s="11" t="s">
        <v>523</v>
      </c>
      <c r="J2089" s="11" t="s">
        <v>99</v>
      </c>
      <c r="K2089" s="11" t="s">
        <v>67</v>
      </c>
      <c r="L2089" s="11" t="s">
        <v>114</v>
      </c>
      <c r="M2089" s="11" t="s">
        <v>101</v>
      </c>
      <c r="N2089" s="11">
        <v>22</v>
      </c>
      <c r="O2089" s="11">
        <v>2019</v>
      </c>
      <c r="P2089" s="11" t="s">
        <v>112</v>
      </c>
      <c r="Q2089" s="11" t="s">
        <v>112</v>
      </c>
      <c r="R2089" s="11" t="s">
        <v>241</v>
      </c>
      <c r="S2089" s="11" t="s">
        <v>104</v>
      </c>
      <c r="T2089" s="11">
        <v>716</v>
      </c>
      <c r="U2089" s="11" t="str">
        <f>IF(ISERROR(VLOOKUP(I2089,'BACK INFO'!F:F,1,0)),IF(ISERROR(VLOOKUP(I2089,'BACK INFO'!H:H,1,0)),K2089,'BACK INFO'!$H$1),'BACK INFO'!$G$1)</f>
        <v>ANITA M. HOPKINS</v>
      </c>
    </row>
    <row r="2090" spans="1:21" s="11" customFormat="1" x14ac:dyDescent="0.35">
      <c r="A2090" s="11" t="s">
        <v>94</v>
      </c>
      <c r="B2090" s="11">
        <v>2019</v>
      </c>
      <c r="C2090" s="11">
        <v>1</v>
      </c>
      <c r="D2090" s="11" t="s">
        <v>95</v>
      </c>
      <c r="E2090" s="11" t="s">
        <v>96</v>
      </c>
      <c r="F2090" s="11" t="s">
        <v>700</v>
      </c>
      <c r="G2090" s="11" t="s">
        <v>241</v>
      </c>
      <c r="H2090" s="11" t="s">
        <v>110</v>
      </c>
      <c r="I2090" s="11" t="s">
        <v>209</v>
      </c>
      <c r="J2090" s="11" t="s">
        <v>99</v>
      </c>
      <c r="K2090" s="11" t="s">
        <v>75</v>
      </c>
      <c r="L2090" s="11" t="s">
        <v>273</v>
      </c>
      <c r="M2090" s="11" t="s">
        <v>101</v>
      </c>
      <c r="N2090" s="11">
        <v>26</v>
      </c>
      <c r="O2090" s="11">
        <v>2019</v>
      </c>
      <c r="P2090" s="11" t="s">
        <v>112</v>
      </c>
      <c r="Q2090" s="11" t="s">
        <v>112</v>
      </c>
      <c r="R2090" s="11" t="s">
        <v>241</v>
      </c>
      <c r="S2090" s="11" t="s">
        <v>104</v>
      </c>
      <c r="T2090" s="11">
        <v>977</v>
      </c>
      <c r="U2090" s="11" t="str">
        <f>IF(ISERROR(VLOOKUP(I2090,'BACK INFO'!F:F,1,0)),IF(ISERROR(VLOOKUP(I2090,'BACK INFO'!H:H,1,0)),K2090,'BACK INFO'!$H$1),'BACK INFO'!$G$1)</f>
        <v>LAURA BONG</v>
      </c>
    </row>
    <row r="2091" spans="1:21" s="11" customFormat="1" x14ac:dyDescent="0.35">
      <c r="A2091" s="11" t="s">
        <v>94</v>
      </c>
      <c r="B2091" s="11">
        <v>2019</v>
      </c>
      <c r="C2091" s="11">
        <v>1</v>
      </c>
      <c r="D2091" s="11" t="s">
        <v>95</v>
      </c>
      <c r="E2091" s="11" t="s">
        <v>96</v>
      </c>
      <c r="F2091" s="11" t="s">
        <v>700</v>
      </c>
      <c r="G2091" s="11" t="s">
        <v>241</v>
      </c>
      <c r="H2091" s="11" t="s">
        <v>110</v>
      </c>
      <c r="I2091" s="11" t="s">
        <v>318</v>
      </c>
      <c r="J2091" s="11" t="s">
        <v>99</v>
      </c>
      <c r="K2091" s="11" t="s">
        <v>71</v>
      </c>
      <c r="L2091" s="11" t="s">
        <v>319</v>
      </c>
      <c r="M2091" s="11" t="s">
        <v>101</v>
      </c>
      <c r="N2091" s="11">
        <v>30</v>
      </c>
      <c r="O2091" s="11">
        <v>2019</v>
      </c>
      <c r="P2091" s="11" t="s">
        <v>112</v>
      </c>
      <c r="Q2091" s="11" t="s">
        <v>112</v>
      </c>
      <c r="R2091" s="11" t="s">
        <v>241</v>
      </c>
      <c r="S2091" s="11" t="s">
        <v>104</v>
      </c>
      <c r="T2091" s="11">
        <v>980</v>
      </c>
      <c r="U2091" s="11" t="str">
        <f>IF(ISERROR(VLOOKUP(I2091,'BACK INFO'!F:F,1,0)),IF(ISERROR(VLOOKUP(I2091,'BACK INFO'!H:H,1,0)),K2091,'BACK INFO'!$H$1),'BACK INFO'!$G$1)</f>
        <v>HOLLY SALES INC.</v>
      </c>
    </row>
    <row r="2092" spans="1:21" s="11" customFormat="1" x14ac:dyDescent="0.35">
      <c r="A2092" s="11" t="s">
        <v>94</v>
      </c>
      <c r="B2092" s="11">
        <v>2019</v>
      </c>
      <c r="C2092" s="11">
        <v>1</v>
      </c>
      <c r="D2092" s="11" t="s">
        <v>95</v>
      </c>
      <c r="E2092" s="11" t="s">
        <v>96</v>
      </c>
      <c r="F2092" s="11" t="s">
        <v>700</v>
      </c>
      <c r="G2092" s="11" t="s">
        <v>241</v>
      </c>
      <c r="H2092" s="11" t="s">
        <v>110</v>
      </c>
      <c r="I2092" s="11" t="s">
        <v>350</v>
      </c>
      <c r="J2092" s="11" t="s">
        <v>99</v>
      </c>
      <c r="K2092" s="11" t="s">
        <v>67</v>
      </c>
      <c r="L2092" s="11" t="s">
        <v>133</v>
      </c>
      <c r="M2092" s="11" t="s">
        <v>101</v>
      </c>
      <c r="N2092" s="11">
        <v>29</v>
      </c>
      <c r="O2092" s="11">
        <v>2019</v>
      </c>
      <c r="P2092" s="11" t="s">
        <v>112</v>
      </c>
      <c r="Q2092" s="11" t="s">
        <v>112</v>
      </c>
      <c r="R2092" s="11" t="s">
        <v>241</v>
      </c>
      <c r="S2092" s="11" t="s">
        <v>104</v>
      </c>
      <c r="T2092" s="11">
        <v>987</v>
      </c>
      <c r="U2092" s="11" t="str">
        <f>IF(ISERROR(VLOOKUP(I2092,'BACK INFO'!F:F,1,0)),IF(ISERROR(VLOOKUP(I2092,'BACK INFO'!H:H,1,0)),K2092,'BACK INFO'!$H$1),'BACK INFO'!$G$1)</f>
        <v>ANITA M. HOPKINS</v>
      </c>
    </row>
    <row r="2093" spans="1:21" s="11" customFormat="1" x14ac:dyDescent="0.35">
      <c r="A2093" s="11" t="s">
        <v>94</v>
      </c>
      <c r="B2093" s="11">
        <v>2019</v>
      </c>
      <c r="C2093" s="11">
        <v>1</v>
      </c>
      <c r="D2093" s="11" t="s">
        <v>95</v>
      </c>
      <c r="E2093" s="11" t="s">
        <v>96</v>
      </c>
      <c r="F2093" s="11" t="s">
        <v>700</v>
      </c>
      <c r="G2093" s="11" t="s">
        <v>241</v>
      </c>
      <c r="H2093" s="11" t="s">
        <v>110</v>
      </c>
      <c r="I2093" s="11" t="s">
        <v>214</v>
      </c>
      <c r="J2093" s="11" t="s">
        <v>99</v>
      </c>
      <c r="K2093" s="11" t="s">
        <v>74</v>
      </c>
      <c r="L2093" s="11" t="s">
        <v>199</v>
      </c>
      <c r="M2093" s="11" t="s">
        <v>101</v>
      </c>
      <c r="N2093" s="11">
        <v>33</v>
      </c>
      <c r="O2093" s="11">
        <v>2019</v>
      </c>
      <c r="P2093" s="11" t="s">
        <v>112</v>
      </c>
      <c r="Q2093" s="11" t="s">
        <v>112</v>
      </c>
      <c r="R2093" s="11" t="s">
        <v>241</v>
      </c>
      <c r="S2093" s="11" t="s">
        <v>104</v>
      </c>
      <c r="T2093" s="11">
        <v>1027</v>
      </c>
      <c r="U2093" s="11" t="str">
        <f>IF(ISERROR(VLOOKUP(I2093,'BACK INFO'!F:F,1,0)),IF(ISERROR(VLOOKUP(I2093,'BACK INFO'!H:H,1,0)),K2093,'BACK INFO'!$H$1),'BACK INFO'!$G$1)</f>
        <v>DENISE ARNETT</v>
      </c>
    </row>
    <row r="2094" spans="1:21" s="11" customFormat="1" x14ac:dyDescent="0.35">
      <c r="A2094" s="11" t="s">
        <v>94</v>
      </c>
      <c r="B2094" s="11">
        <v>2019</v>
      </c>
      <c r="C2094" s="11">
        <v>1</v>
      </c>
      <c r="D2094" s="11" t="s">
        <v>95</v>
      </c>
      <c r="E2094" s="11" t="s">
        <v>96</v>
      </c>
      <c r="F2094" s="11" t="s">
        <v>700</v>
      </c>
      <c r="G2094" s="11" t="s">
        <v>241</v>
      </c>
      <c r="H2094" s="11" t="s">
        <v>110</v>
      </c>
      <c r="I2094" s="11" t="s">
        <v>217</v>
      </c>
      <c r="J2094" s="11" t="s">
        <v>99</v>
      </c>
      <c r="K2094" s="11" t="s">
        <v>75</v>
      </c>
      <c r="L2094" s="11" t="s">
        <v>146</v>
      </c>
      <c r="M2094" s="11" t="s">
        <v>101</v>
      </c>
      <c r="N2094" s="11">
        <v>15</v>
      </c>
      <c r="O2094" s="11">
        <v>2019</v>
      </c>
      <c r="P2094" s="11" t="s">
        <v>112</v>
      </c>
      <c r="Q2094" s="11" t="s">
        <v>112</v>
      </c>
      <c r="R2094" s="11" t="s">
        <v>241</v>
      </c>
      <c r="S2094" s="11" t="s">
        <v>104</v>
      </c>
      <c r="T2094" s="11">
        <v>438</v>
      </c>
      <c r="U2094" s="11" t="str">
        <f>IF(ISERROR(VLOOKUP(I2094,'BACK INFO'!F:F,1,0)),IF(ISERROR(VLOOKUP(I2094,'BACK INFO'!H:H,1,0)),K2094,'BACK INFO'!$H$1),'BACK INFO'!$G$1)</f>
        <v>LAURA BONG</v>
      </c>
    </row>
    <row r="2095" spans="1:21" s="11" customFormat="1" x14ac:dyDescent="0.35">
      <c r="A2095" s="11" t="s">
        <v>94</v>
      </c>
      <c r="B2095" s="11">
        <v>2019</v>
      </c>
      <c r="C2095" s="11">
        <v>1</v>
      </c>
      <c r="D2095" s="11" t="s">
        <v>95</v>
      </c>
      <c r="E2095" s="11" t="s">
        <v>96</v>
      </c>
      <c r="F2095" s="11" t="s">
        <v>700</v>
      </c>
      <c r="G2095" s="11" t="s">
        <v>241</v>
      </c>
      <c r="H2095" s="11" t="s">
        <v>110</v>
      </c>
      <c r="I2095" s="11" t="s">
        <v>279</v>
      </c>
      <c r="J2095" s="11" t="s">
        <v>120</v>
      </c>
      <c r="K2095" s="11" t="s">
        <v>68</v>
      </c>
      <c r="L2095" s="11" t="s">
        <v>129</v>
      </c>
      <c r="M2095" s="11" t="s">
        <v>122</v>
      </c>
      <c r="N2095" s="11">
        <v>170</v>
      </c>
      <c r="O2095" s="11">
        <v>2019</v>
      </c>
      <c r="P2095" s="11" t="s">
        <v>112</v>
      </c>
      <c r="Q2095" s="11" t="s">
        <v>112</v>
      </c>
      <c r="R2095" s="11" t="s">
        <v>241</v>
      </c>
      <c r="S2095" s="11" t="s">
        <v>104</v>
      </c>
      <c r="T2095" s="11">
        <v>5266.6413084823171</v>
      </c>
      <c r="U2095" s="11" t="str">
        <f>IF(ISERROR(VLOOKUP(I2095,'BACK INFO'!F:F,1,0)),IF(ISERROR(VLOOKUP(I2095,'BACK INFO'!H:H,1,0)),K2095,'BACK INFO'!$H$1),'BACK INFO'!$G$1)</f>
        <v>STEPHANIE VITALI</v>
      </c>
    </row>
    <row r="2096" spans="1:21" s="11" customFormat="1" x14ac:dyDescent="0.35">
      <c r="A2096" s="11" t="s">
        <v>94</v>
      </c>
      <c r="B2096" s="11">
        <v>2019</v>
      </c>
      <c r="C2096" s="11">
        <v>1</v>
      </c>
      <c r="D2096" s="11" t="s">
        <v>95</v>
      </c>
      <c r="E2096" s="11" t="s">
        <v>96</v>
      </c>
      <c r="F2096" s="11" t="s">
        <v>700</v>
      </c>
      <c r="G2096" s="11" t="s">
        <v>241</v>
      </c>
      <c r="H2096" s="11" t="s">
        <v>110</v>
      </c>
      <c r="I2096" s="11" t="s">
        <v>302</v>
      </c>
      <c r="J2096" s="11" t="s">
        <v>99</v>
      </c>
      <c r="K2096" s="11" t="s">
        <v>71</v>
      </c>
      <c r="L2096" s="11" t="s">
        <v>216</v>
      </c>
      <c r="M2096" s="11" t="s">
        <v>101</v>
      </c>
      <c r="N2096" s="11">
        <v>92</v>
      </c>
      <c r="O2096" s="11">
        <v>2019</v>
      </c>
      <c r="P2096" s="11" t="s">
        <v>112</v>
      </c>
      <c r="Q2096" s="11" t="s">
        <v>112</v>
      </c>
      <c r="R2096" s="11" t="s">
        <v>241</v>
      </c>
      <c r="S2096" s="11" t="s">
        <v>104</v>
      </c>
      <c r="T2096" s="11">
        <v>3018</v>
      </c>
      <c r="U2096" s="11" t="str">
        <f>IF(ISERROR(VLOOKUP(I2096,'BACK INFO'!F:F,1,0)),IF(ISERROR(VLOOKUP(I2096,'BACK INFO'!H:H,1,0)),K2096,'BACK INFO'!$H$1),'BACK INFO'!$G$1)</f>
        <v>HOLLY SALES INC.</v>
      </c>
    </row>
    <row r="2097" spans="1:21" s="11" customFormat="1" x14ac:dyDescent="0.35">
      <c r="A2097" s="11" t="s">
        <v>94</v>
      </c>
      <c r="B2097" s="11">
        <v>2019</v>
      </c>
      <c r="C2097" s="11">
        <v>1</v>
      </c>
      <c r="D2097" s="11" t="s">
        <v>95</v>
      </c>
      <c r="E2097" s="11" t="s">
        <v>96</v>
      </c>
      <c r="F2097" s="11" t="s">
        <v>700</v>
      </c>
      <c r="G2097" s="11" t="s">
        <v>241</v>
      </c>
      <c r="H2097" s="11" t="s">
        <v>110</v>
      </c>
      <c r="I2097" s="11" t="s">
        <v>309</v>
      </c>
      <c r="J2097" s="11" t="s">
        <v>99</v>
      </c>
      <c r="K2097" s="11" t="s">
        <v>71</v>
      </c>
      <c r="L2097" s="11" t="s">
        <v>310</v>
      </c>
      <c r="M2097" s="11" t="s">
        <v>101</v>
      </c>
      <c r="N2097" s="11">
        <v>23</v>
      </c>
      <c r="O2097" s="11">
        <v>2019</v>
      </c>
      <c r="P2097" s="11" t="s">
        <v>112</v>
      </c>
      <c r="Q2097" s="11" t="s">
        <v>112</v>
      </c>
      <c r="R2097" s="11" t="s">
        <v>241</v>
      </c>
      <c r="S2097" s="11" t="s">
        <v>104</v>
      </c>
      <c r="T2097" s="11">
        <v>741</v>
      </c>
      <c r="U2097" s="11" t="str">
        <f>IF(ISERROR(VLOOKUP(I2097,'BACK INFO'!F:F,1,0)),IF(ISERROR(VLOOKUP(I2097,'BACK INFO'!H:H,1,0)),K2097,'BACK INFO'!$H$1),'BACK INFO'!$G$1)</f>
        <v>HOLLY SALES INC.</v>
      </c>
    </row>
    <row r="2098" spans="1:21" s="11" customFormat="1" x14ac:dyDescent="0.35">
      <c r="A2098" s="11" t="s">
        <v>94</v>
      </c>
      <c r="B2098" s="11">
        <v>2019</v>
      </c>
      <c r="C2098" s="11">
        <v>1</v>
      </c>
      <c r="D2098" s="11" t="s">
        <v>95</v>
      </c>
      <c r="E2098" s="11" t="s">
        <v>96</v>
      </c>
      <c r="F2098" s="11" t="s">
        <v>700</v>
      </c>
      <c r="G2098" s="11" t="s">
        <v>241</v>
      </c>
      <c r="H2098" s="11" t="s">
        <v>110</v>
      </c>
      <c r="I2098" s="11" t="s">
        <v>432</v>
      </c>
      <c r="J2098" s="11" t="s">
        <v>99</v>
      </c>
      <c r="K2098" s="11" t="s">
        <v>74</v>
      </c>
      <c r="L2098" s="11" t="s">
        <v>199</v>
      </c>
      <c r="M2098" s="11" t="s">
        <v>101</v>
      </c>
      <c r="N2098" s="11">
        <v>58</v>
      </c>
      <c r="O2098" s="11">
        <v>2019</v>
      </c>
      <c r="P2098" s="11" t="s">
        <v>112</v>
      </c>
      <c r="Q2098" s="11" t="s">
        <v>112</v>
      </c>
      <c r="R2098" s="11" t="s">
        <v>241</v>
      </c>
      <c r="S2098" s="11" t="s">
        <v>104</v>
      </c>
      <c r="T2098" s="11">
        <v>2285</v>
      </c>
      <c r="U2098" s="11" t="str">
        <f>IF(ISERROR(VLOOKUP(I2098,'BACK INFO'!F:F,1,0)),IF(ISERROR(VLOOKUP(I2098,'BACK INFO'!H:H,1,0)),K2098,'BACK INFO'!$H$1),'BACK INFO'!$G$1)</f>
        <v>DENISE ARNETT</v>
      </c>
    </row>
    <row r="2099" spans="1:21" s="11" customFormat="1" x14ac:dyDescent="0.35">
      <c r="A2099" s="11" t="s">
        <v>94</v>
      </c>
      <c r="B2099" s="11">
        <v>2019</v>
      </c>
      <c r="C2099" s="11">
        <v>1</v>
      </c>
      <c r="D2099" s="11" t="s">
        <v>95</v>
      </c>
      <c r="E2099" s="11" t="s">
        <v>96</v>
      </c>
      <c r="F2099" s="11" t="s">
        <v>700</v>
      </c>
      <c r="G2099" s="11" t="s">
        <v>241</v>
      </c>
      <c r="H2099" s="11" t="s">
        <v>110</v>
      </c>
      <c r="I2099" s="11" t="s">
        <v>524</v>
      </c>
      <c r="J2099" s="11" t="s">
        <v>99</v>
      </c>
      <c r="K2099" s="11" t="s">
        <v>74</v>
      </c>
      <c r="L2099" s="11" t="s">
        <v>199</v>
      </c>
      <c r="M2099" s="11" t="s">
        <v>101</v>
      </c>
      <c r="N2099" s="11">
        <v>45</v>
      </c>
      <c r="O2099" s="11">
        <v>2019</v>
      </c>
      <c r="P2099" s="11" t="s">
        <v>112</v>
      </c>
      <c r="Q2099" s="11" t="s">
        <v>112</v>
      </c>
      <c r="R2099" s="11" t="s">
        <v>241</v>
      </c>
      <c r="S2099" s="11" t="s">
        <v>104</v>
      </c>
      <c r="T2099" s="11">
        <v>1540</v>
      </c>
      <c r="U2099" s="11" t="str">
        <f>IF(ISERROR(VLOOKUP(I2099,'BACK INFO'!F:F,1,0)),IF(ISERROR(VLOOKUP(I2099,'BACK INFO'!H:H,1,0)),K2099,'BACK INFO'!$H$1),'BACK INFO'!$G$1)</f>
        <v>DENISE ARNETT</v>
      </c>
    </row>
    <row r="2100" spans="1:21" s="11" customFormat="1" x14ac:dyDescent="0.35">
      <c r="A2100" s="11" t="s">
        <v>94</v>
      </c>
      <c r="B2100" s="11">
        <v>2019</v>
      </c>
      <c r="C2100" s="11">
        <v>1</v>
      </c>
      <c r="D2100" s="11" t="s">
        <v>95</v>
      </c>
      <c r="E2100" s="11" t="s">
        <v>96</v>
      </c>
      <c r="F2100" s="11" t="s">
        <v>700</v>
      </c>
      <c r="G2100" s="11" t="s">
        <v>241</v>
      </c>
      <c r="H2100" s="11" t="s">
        <v>110</v>
      </c>
      <c r="I2100" s="11" t="s">
        <v>525</v>
      </c>
      <c r="J2100" s="11" t="s">
        <v>99</v>
      </c>
      <c r="K2100" s="11" t="s">
        <v>74</v>
      </c>
      <c r="L2100" s="11" t="s">
        <v>262</v>
      </c>
      <c r="M2100" s="11" t="s">
        <v>101</v>
      </c>
      <c r="N2100" s="11">
        <v>30</v>
      </c>
      <c r="O2100" s="11">
        <v>2019</v>
      </c>
      <c r="P2100" s="11" t="s">
        <v>112</v>
      </c>
      <c r="Q2100" s="11" t="s">
        <v>112</v>
      </c>
      <c r="R2100" s="11" t="s">
        <v>241</v>
      </c>
      <c r="S2100" s="11" t="s">
        <v>104</v>
      </c>
      <c r="T2100" s="11">
        <v>1152</v>
      </c>
      <c r="U2100" s="11" t="str">
        <f>IF(ISERROR(VLOOKUP(I2100,'BACK INFO'!F:F,1,0)),IF(ISERROR(VLOOKUP(I2100,'BACK INFO'!H:H,1,0)),K2100,'BACK INFO'!$H$1),'BACK INFO'!$G$1)</f>
        <v>DENISE ARNETT</v>
      </c>
    </row>
    <row r="2101" spans="1:21" s="11" customFormat="1" x14ac:dyDescent="0.35">
      <c r="A2101" s="11" t="s">
        <v>94</v>
      </c>
      <c r="B2101" s="11">
        <v>2019</v>
      </c>
      <c r="C2101" s="11">
        <v>1</v>
      </c>
      <c r="D2101" s="11" t="s">
        <v>95</v>
      </c>
      <c r="E2101" s="11" t="s">
        <v>96</v>
      </c>
      <c r="F2101" s="11" t="s">
        <v>700</v>
      </c>
      <c r="G2101" s="11" t="s">
        <v>241</v>
      </c>
      <c r="H2101" s="11" t="s">
        <v>110</v>
      </c>
      <c r="I2101" s="11" t="s">
        <v>526</v>
      </c>
      <c r="J2101" s="11" t="s">
        <v>99</v>
      </c>
      <c r="K2101" s="11" t="s">
        <v>74</v>
      </c>
      <c r="L2101" s="11" t="s">
        <v>199</v>
      </c>
      <c r="M2101" s="11" t="s">
        <v>101</v>
      </c>
      <c r="N2101" s="11">
        <v>24</v>
      </c>
      <c r="O2101" s="11">
        <v>2019</v>
      </c>
      <c r="P2101" s="11" t="s">
        <v>112</v>
      </c>
      <c r="Q2101" s="11" t="s">
        <v>112</v>
      </c>
      <c r="R2101" s="11" t="s">
        <v>241</v>
      </c>
      <c r="S2101" s="11" t="s">
        <v>104</v>
      </c>
      <c r="T2101" s="11">
        <v>804</v>
      </c>
      <c r="U2101" s="11" t="str">
        <f>IF(ISERROR(VLOOKUP(I2101,'BACK INFO'!F:F,1,0)),IF(ISERROR(VLOOKUP(I2101,'BACK INFO'!H:H,1,0)),K2101,'BACK INFO'!$H$1),'BACK INFO'!$G$1)</f>
        <v>DENISE ARNETT</v>
      </c>
    </row>
    <row r="2102" spans="1:21" s="11" customFormat="1" x14ac:dyDescent="0.35">
      <c r="A2102" s="11" t="s">
        <v>94</v>
      </c>
      <c r="B2102" s="11">
        <v>2019</v>
      </c>
      <c r="C2102" s="11">
        <v>1</v>
      </c>
      <c r="D2102" s="11" t="s">
        <v>95</v>
      </c>
      <c r="E2102" s="11" t="s">
        <v>96</v>
      </c>
      <c r="F2102" s="11" t="s">
        <v>700</v>
      </c>
      <c r="G2102" s="11" t="s">
        <v>241</v>
      </c>
      <c r="H2102" s="11" t="s">
        <v>110</v>
      </c>
      <c r="I2102" s="11" t="s">
        <v>527</v>
      </c>
      <c r="J2102" s="11" t="s">
        <v>99</v>
      </c>
      <c r="K2102" s="11" t="s">
        <v>71</v>
      </c>
      <c r="L2102" s="11" t="s">
        <v>164</v>
      </c>
      <c r="M2102" s="11" t="s">
        <v>101</v>
      </c>
      <c r="N2102" s="11">
        <v>25</v>
      </c>
      <c r="O2102" s="11">
        <v>2019</v>
      </c>
      <c r="P2102" s="11" t="s">
        <v>112</v>
      </c>
      <c r="Q2102" s="11" t="s">
        <v>112</v>
      </c>
      <c r="R2102" s="11" t="s">
        <v>241</v>
      </c>
      <c r="S2102" s="11" t="s">
        <v>104</v>
      </c>
      <c r="T2102" s="11">
        <v>825</v>
      </c>
      <c r="U2102" s="11" t="str">
        <f>IF(ISERROR(VLOOKUP(I2102,'BACK INFO'!F:F,1,0)),IF(ISERROR(VLOOKUP(I2102,'BACK INFO'!H:H,1,0)),K2102,'BACK INFO'!$H$1),'BACK INFO'!$G$1)</f>
        <v>HOLLY SALES INC.</v>
      </c>
    </row>
    <row r="2103" spans="1:21" s="11" customFormat="1" x14ac:dyDescent="0.35">
      <c r="A2103" s="11" t="s">
        <v>94</v>
      </c>
      <c r="B2103" s="11">
        <v>2019</v>
      </c>
      <c r="C2103" s="11">
        <v>1</v>
      </c>
      <c r="D2103" s="11" t="s">
        <v>95</v>
      </c>
      <c r="E2103" s="11" t="s">
        <v>96</v>
      </c>
      <c r="F2103" s="11" t="s">
        <v>700</v>
      </c>
      <c r="G2103" s="11" t="s">
        <v>241</v>
      </c>
      <c r="H2103" s="11" t="s">
        <v>110</v>
      </c>
      <c r="I2103" s="11" t="s">
        <v>521</v>
      </c>
      <c r="J2103" s="11" t="s">
        <v>99</v>
      </c>
      <c r="K2103" s="11" t="s">
        <v>74</v>
      </c>
      <c r="L2103" s="11" t="s">
        <v>199</v>
      </c>
      <c r="M2103" s="11" t="s">
        <v>101</v>
      </c>
      <c r="N2103" s="11">
        <v>45</v>
      </c>
      <c r="O2103" s="11">
        <v>2019</v>
      </c>
      <c r="P2103" s="11" t="s">
        <v>112</v>
      </c>
      <c r="Q2103" s="11" t="s">
        <v>112</v>
      </c>
      <c r="R2103" s="11" t="s">
        <v>241</v>
      </c>
      <c r="S2103" s="11" t="s">
        <v>104</v>
      </c>
      <c r="T2103" s="11">
        <v>1414</v>
      </c>
      <c r="U2103" s="11" t="str">
        <f>IF(ISERROR(VLOOKUP(I2103,'BACK INFO'!F:F,1,0)),IF(ISERROR(VLOOKUP(I2103,'BACK INFO'!H:H,1,0)),K2103,'BACK INFO'!$H$1),'BACK INFO'!$G$1)</f>
        <v>DENISE ARNETT</v>
      </c>
    </row>
    <row r="2104" spans="1:21" s="11" customFormat="1" x14ac:dyDescent="0.35">
      <c r="A2104" s="11" t="s">
        <v>94</v>
      </c>
      <c r="B2104" s="11">
        <v>2019</v>
      </c>
      <c r="C2104" s="11">
        <v>1</v>
      </c>
      <c r="D2104" s="11" t="s">
        <v>95</v>
      </c>
      <c r="E2104" s="11" t="s">
        <v>96</v>
      </c>
      <c r="F2104" s="11" t="s">
        <v>700</v>
      </c>
      <c r="G2104" s="11" t="s">
        <v>241</v>
      </c>
      <c r="H2104" s="11" t="s">
        <v>110</v>
      </c>
      <c r="I2104" s="11" t="s">
        <v>528</v>
      </c>
      <c r="J2104" s="11" t="s">
        <v>99</v>
      </c>
      <c r="K2104" s="11" t="s">
        <v>76</v>
      </c>
      <c r="L2104" s="11" t="s">
        <v>127</v>
      </c>
      <c r="M2104" s="11" t="s">
        <v>101</v>
      </c>
      <c r="N2104" s="11">
        <v>72</v>
      </c>
      <c r="O2104" s="11">
        <v>2019</v>
      </c>
      <c r="P2104" s="11" t="s">
        <v>112</v>
      </c>
      <c r="Q2104" s="11" t="s">
        <v>112</v>
      </c>
      <c r="R2104" s="11" t="s">
        <v>241</v>
      </c>
      <c r="S2104" s="11" t="s">
        <v>104</v>
      </c>
      <c r="T2104" s="11">
        <v>2341</v>
      </c>
      <c r="U2104" s="11" t="str">
        <f>IF(ISERROR(VLOOKUP(I2104,'BACK INFO'!F:F,1,0)),IF(ISERROR(VLOOKUP(I2104,'BACK INFO'!H:H,1,0)),K2104,'BACK INFO'!$H$1),'BACK INFO'!$G$1)</f>
        <v>MIE MANNICHE</v>
      </c>
    </row>
    <row r="2105" spans="1:21" s="11" customFormat="1" x14ac:dyDescent="0.35">
      <c r="A2105" s="11" t="s">
        <v>94</v>
      </c>
      <c r="B2105" s="11">
        <v>2019</v>
      </c>
      <c r="C2105" s="11">
        <v>1</v>
      </c>
      <c r="D2105" s="11" t="s">
        <v>95</v>
      </c>
      <c r="E2105" s="11" t="s">
        <v>96</v>
      </c>
      <c r="F2105" s="11" t="s">
        <v>700</v>
      </c>
      <c r="G2105" s="11" t="s">
        <v>241</v>
      </c>
      <c r="H2105" s="11" t="s">
        <v>110</v>
      </c>
      <c r="I2105" s="11" t="s">
        <v>529</v>
      </c>
      <c r="J2105" s="11" t="s">
        <v>99</v>
      </c>
      <c r="K2105" s="11" t="s">
        <v>75</v>
      </c>
      <c r="L2105" s="11" t="s">
        <v>131</v>
      </c>
      <c r="M2105" s="11" t="s">
        <v>101</v>
      </c>
      <c r="N2105" s="11">
        <v>12</v>
      </c>
      <c r="O2105" s="11">
        <v>2019</v>
      </c>
      <c r="P2105" s="11" t="s">
        <v>112</v>
      </c>
      <c r="Q2105" s="11" t="s">
        <v>112</v>
      </c>
      <c r="R2105" s="11" t="s">
        <v>241</v>
      </c>
      <c r="S2105" s="11" t="s">
        <v>104</v>
      </c>
      <c r="T2105" s="11">
        <v>425</v>
      </c>
      <c r="U2105" s="11" t="str">
        <f>IF(ISERROR(VLOOKUP(I2105,'BACK INFO'!F:F,1,0)),IF(ISERROR(VLOOKUP(I2105,'BACK INFO'!H:H,1,0)),K2105,'BACK INFO'!$H$1),'BACK INFO'!$G$1)</f>
        <v>LAURA BONG</v>
      </c>
    </row>
    <row r="2106" spans="1:21" s="11" customFormat="1" x14ac:dyDescent="0.35">
      <c r="A2106" s="11" t="s">
        <v>94</v>
      </c>
      <c r="B2106" s="11">
        <v>2019</v>
      </c>
      <c r="C2106" s="11">
        <v>1</v>
      </c>
      <c r="D2106" s="11" t="s">
        <v>95</v>
      </c>
      <c r="E2106" s="11" t="s">
        <v>96</v>
      </c>
      <c r="F2106" s="11" t="s">
        <v>700</v>
      </c>
      <c r="G2106" s="11" t="s">
        <v>241</v>
      </c>
      <c r="H2106" s="11" t="s">
        <v>117</v>
      </c>
      <c r="I2106" s="11" t="s">
        <v>442</v>
      </c>
      <c r="J2106" s="11" t="s">
        <v>99</v>
      </c>
      <c r="K2106" s="11" t="s">
        <v>75</v>
      </c>
      <c r="L2106" s="11" t="s">
        <v>131</v>
      </c>
      <c r="M2106" s="11" t="s">
        <v>101</v>
      </c>
      <c r="N2106" s="11">
        <v>4</v>
      </c>
      <c r="O2106" s="11">
        <v>2019</v>
      </c>
      <c r="P2106" s="11" t="s">
        <v>112</v>
      </c>
      <c r="Q2106" s="11" t="s">
        <v>112</v>
      </c>
      <c r="R2106" s="11" t="s">
        <v>241</v>
      </c>
      <c r="S2106" s="11" t="s">
        <v>104</v>
      </c>
      <c r="T2106" s="11">
        <v>132</v>
      </c>
      <c r="U2106" s="11" t="str">
        <f>IF(ISERROR(VLOOKUP(I2106,'BACK INFO'!F:F,1,0)),IF(ISERROR(VLOOKUP(I2106,'BACK INFO'!H:H,1,0)),K2106,'BACK INFO'!$H$1),'BACK INFO'!$G$1)</f>
        <v>LAURA BONG</v>
      </c>
    </row>
    <row r="2107" spans="1:21" s="11" customFormat="1" x14ac:dyDescent="0.35">
      <c r="A2107" s="11" t="s">
        <v>94</v>
      </c>
      <c r="B2107" s="11">
        <v>2019</v>
      </c>
      <c r="C2107" s="11">
        <v>1</v>
      </c>
      <c r="D2107" s="11" t="s">
        <v>95</v>
      </c>
      <c r="E2107" s="11" t="s">
        <v>96</v>
      </c>
      <c r="F2107" s="11" t="s">
        <v>700</v>
      </c>
      <c r="G2107" s="11" t="s">
        <v>241</v>
      </c>
      <c r="H2107" s="11" t="s">
        <v>117</v>
      </c>
      <c r="I2107" s="11" t="s">
        <v>686</v>
      </c>
      <c r="J2107" s="11" t="s">
        <v>99</v>
      </c>
      <c r="K2107" s="11" t="s">
        <v>54</v>
      </c>
      <c r="L2107" s="11" t="s">
        <v>100</v>
      </c>
      <c r="M2107" s="11" t="s">
        <v>101</v>
      </c>
      <c r="N2107" s="11">
        <v>52</v>
      </c>
      <c r="O2107" s="11">
        <v>2019</v>
      </c>
      <c r="P2107" s="11" t="s">
        <v>112</v>
      </c>
      <c r="Q2107" s="11" t="s">
        <v>112</v>
      </c>
      <c r="R2107" s="11" t="s">
        <v>241</v>
      </c>
      <c r="S2107" s="11" t="s">
        <v>104</v>
      </c>
      <c r="T2107" s="11">
        <v>1492.0600000000004</v>
      </c>
      <c r="U2107" s="11" t="str">
        <f>IF(ISERROR(VLOOKUP(I2107,'BACK INFO'!F:F,1,0)),IF(ISERROR(VLOOKUP(I2107,'BACK INFO'!H:H,1,0)),K2107,'BACK INFO'!$H$1),'BACK INFO'!$G$1)</f>
        <v>PAIGE ALYSE STRAUGHAN</v>
      </c>
    </row>
    <row r="2108" spans="1:21" s="11" customFormat="1" x14ac:dyDescent="0.35">
      <c r="A2108" s="11" t="s">
        <v>94</v>
      </c>
      <c r="B2108" s="11">
        <v>2019</v>
      </c>
      <c r="C2108" s="11">
        <v>1</v>
      </c>
      <c r="D2108" s="11" t="s">
        <v>95</v>
      </c>
      <c r="E2108" s="11" t="s">
        <v>96</v>
      </c>
      <c r="F2108" s="11" t="s">
        <v>700</v>
      </c>
      <c r="G2108" s="11" t="s">
        <v>241</v>
      </c>
      <c r="H2108" s="11" t="s">
        <v>117</v>
      </c>
      <c r="I2108" s="11" t="s">
        <v>356</v>
      </c>
      <c r="J2108" s="11" t="s">
        <v>99</v>
      </c>
      <c r="K2108" s="11" t="s">
        <v>75</v>
      </c>
      <c r="L2108" s="11" t="s">
        <v>273</v>
      </c>
      <c r="M2108" s="11" t="s">
        <v>101</v>
      </c>
      <c r="N2108" s="11">
        <v>10</v>
      </c>
      <c r="O2108" s="11">
        <v>2019</v>
      </c>
      <c r="P2108" s="11" t="s">
        <v>112</v>
      </c>
      <c r="Q2108" s="11" t="s">
        <v>112</v>
      </c>
      <c r="R2108" s="11" t="s">
        <v>241</v>
      </c>
      <c r="S2108" s="11" t="s">
        <v>104</v>
      </c>
      <c r="T2108" s="11">
        <v>313</v>
      </c>
      <c r="U2108" s="11" t="str">
        <f>IF(ISERROR(VLOOKUP(I2108,'BACK INFO'!F:F,1,0)),IF(ISERROR(VLOOKUP(I2108,'BACK INFO'!H:H,1,0)),K2108,'BACK INFO'!$H$1),'BACK INFO'!$G$1)</f>
        <v>LAURA BONG</v>
      </c>
    </row>
    <row r="2109" spans="1:21" s="11" customFormat="1" x14ac:dyDescent="0.35">
      <c r="A2109" s="11" t="s">
        <v>94</v>
      </c>
      <c r="B2109" s="11">
        <v>2019</v>
      </c>
      <c r="C2109" s="11">
        <v>1</v>
      </c>
      <c r="D2109" s="11" t="s">
        <v>95</v>
      </c>
      <c r="E2109" s="11" t="s">
        <v>96</v>
      </c>
      <c r="F2109" s="11" t="s">
        <v>700</v>
      </c>
      <c r="G2109" s="11" t="s">
        <v>241</v>
      </c>
      <c r="H2109" s="11" t="s">
        <v>117</v>
      </c>
      <c r="I2109" s="11" t="s">
        <v>277</v>
      </c>
      <c r="J2109" s="11" t="s">
        <v>99</v>
      </c>
      <c r="K2109" s="11" t="s">
        <v>67</v>
      </c>
      <c r="L2109" s="11" t="s">
        <v>133</v>
      </c>
      <c r="M2109" s="11" t="s">
        <v>101</v>
      </c>
      <c r="N2109" s="11">
        <v>42</v>
      </c>
      <c r="O2109" s="11">
        <v>2019</v>
      </c>
      <c r="P2109" s="11" t="s">
        <v>112</v>
      </c>
      <c r="Q2109" s="11" t="s">
        <v>112</v>
      </c>
      <c r="R2109" s="11" t="s">
        <v>241</v>
      </c>
      <c r="S2109" s="11" t="s">
        <v>104</v>
      </c>
      <c r="T2109" s="11">
        <v>1338</v>
      </c>
      <c r="U2109" s="11" t="str">
        <f>IF(ISERROR(VLOOKUP(I2109,'BACK INFO'!F:F,1,0)),IF(ISERROR(VLOOKUP(I2109,'BACK INFO'!H:H,1,0)),K2109,'BACK INFO'!$H$1),'BACK INFO'!$G$1)</f>
        <v>ANITA M. HOPKINS</v>
      </c>
    </row>
    <row r="2110" spans="1:21" s="11" customFormat="1" x14ac:dyDescent="0.35">
      <c r="A2110" s="11" t="s">
        <v>94</v>
      </c>
      <c r="B2110" s="11">
        <v>2019</v>
      </c>
      <c r="C2110" s="11">
        <v>1</v>
      </c>
      <c r="D2110" s="11" t="s">
        <v>95</v>
      </c>
      <c r="E2110" s="11" t="s">
        <v>96</v>
      </c>
      <c r="F2110" s="11" t="s">
        <v>700</v>
      </c>
      <c r="G2110" s="11" t="s">
        <v>241</v>
      </c>
      <c r="H2110" s="11" t="s">
        <v>117</v>
      </c>
      <c r="I2110" s="11" t="s">
        <v>483</v>
      </c>
      <c r="J2110" s="11" t="s">
        <v>99</v>
      </c>
      <c r="K2110" s="11" t="s">
        <v>75</v>
      </c>
      <c r="L2110" s="11" t="s">
        <v>131</v>
      </c>
      <c r="M2110" s="11" t="s">
        <v>101</v>
      </c>
      <c r="N2110" s="11">
        <v>41</v>
      </c>
      <c r="O2110" s="11">
        <v>2019</v>
      </c>
      <c r="P2110" s="11" t="s">
        <v>112</v>
      </c>
      <c r="Q2110" s="11" t="s">
        <v>112</v>
      </c>
      <c r="R2110" s="11" t="s">
        <v>241</v>
      </c>
      <c r="S2110" s="11" t="s">
        <v>104</v>
      </c>
      <c r="T2110" s="11">
        <v>1290</v>
      </c>
      <c r="U2110" s="11" t="str">
        <f>IF(ISERROR(VLOOKUP(I2110,'BACK INFO'!F:F,1,0)),IF(ISERROR(VLOOKUP(I2110,'BACK INFO'!H:H,1,0)),K2110,'BACK INFO'!$H$1),'BACK INFO'!$G$1)</f>
        <v>LAURA BONG</v>
      </c>
    </row>
    <row r="2111" spans="1:21" s="11" customFormat="1" x14ac:dyDescent="0.35">
      <c r="A2111" s="11" t="s">
        <v>94</v>
      </c>
      <c r="B2111" s="11">
        <v>2019</v>
      </c>
      <c r="C2111" s="11">
        <v>1</v>
      </c>
      <c r="D2111" s="11" t="s">
        <v>95</v>
      </c>
      <c r="E2111" s="11" t="s">
        <v>96</v>
      </c>
      <c r="F2111" s="11" t="s">
        <v>700</v>
      </c>
      <c r="G2111" s="11" t="s">
        <v>241</v>
      </c>
      <c r="H2111" s="11" t="s">
        <v>117</v>
      </c>
      <c r="I2111" s="11" t="s">
        <v>361</v>
      </c>
      <c r="J2111" s="11" t="s">
        <v>99</v>
      </c>
      <c r="K2111" s="11" t="s">
        <v>72</v>
      </c>
      <c r="L2111" s="11" t="s">
        <v>114</v>
      </c>
      <c r="M2111" s="11" t="s">
        <v>101</v>
      </c>
      <c r="N2111" s="11">
        <v>19</v>
      </c>
      <c r="O2111" s="11">
        <v>2019</v>
      </c>
      <c r="P2111" s="11" t="s">
        <v>112</v>
      </c>
      <c r="Q2111" s="11" t="s">
        <v>112</v>
      </c>
      <c r="R2111" s="11" t="s">
        <v>241</v>
      </c>
      <c r="S2111" s="11" t="s">
        <v>104</v>
      </c>
      <c r="T2111" s="11">
        <v>586</v>
      </c>
      <c r="U2111" s="11" t="str">
        <f>IF(ISERROR(VLOOKUP(I2111,'BACK INFO'!F:F,1,0)),IF(ISERROR(VLOOKUP(I2111,'BACK INFO'!H:H,1,0)),K2111,'BACK INFO'!$H$1),'BACK INFO'!$G$1)</f>
        <v>BILL MILLER AND COMPANY</v>
      </c>
    </row>
    <row r="2112" spans="1:21" s="11" customFormat="1" x14ac:dyDescent="0.35">
      <c r="A2112" s="11" t="s">
        <v>94</v>
      </c>
      <c r="B2112" s="11">
        <v>2019</v>
      </c>
      <c r="C2112" s="11">
        <v>1</v>
      </c>
      <c r="D2112" s="11" t="s">
        <v>95</v>
      </c>
      <c r="E2112" s="11" t="s">
        <v>96</v>
      </c>
      <c r="F2112" s="11" t="s">
        <v>700</v>
      </c>
      <c r="G2112" s="11" t="s">
        <v>241</v>
      </c>
      <c r="H2112" s="11" t="s">
        <v>117</v>
      </c>
      <c r="I2112" s="11" t="s">
        <v>244</v>
      </c>
      <c r="J2112" s="11" t="s">
        <v>99</v>
      </c>
      <c r="K2112" s="11" t="s">
        <v>245</v>
      </c>
      <c r="L2112" s="11" t="s">
        <v>246</v>
      </c>
      <c r="M2112" s="11" t="s">
        <v>246</v>
      </c>
      <c r="N2112" s="11">
        <v>11</v>
      </c>
      <c r="O2112" s="11">
        <v>2019</v>
      </c>
      <c r="P2112" s="11" t="s">
        <v>112</v>
      </c>
      <c r="Q2112" s="11" t="s">
        <v>112</v>
      </c>
      <c r="R2112" s="11" t="s">
        <v>241</v>
      </c>
      <c r="S2112" s="11" t="s">
        <v>104</v>
      </c>
      <c r="T2112" s="11">
        <v>348</v>
      </c>
      <c r="U2112" s="11" t="str">
        <f>IF(ISERROR(VLOOKUP(I2112,'BACK INFO'!F:F,1,0)),IF(ISERROR(VLOOKUP(I2112,'BACK INFO'!H:H,1,0)),K2112,'BACK INFO'!$H$1),'BACK INFO'!$G$1)</f>
        <v>JULIUS ORTIZ MALDONADO</v>
      </c>
    </row>
    <row r="2113" spans="1:21" s="11" customFormat="1" x14ac:dyDescent="0.35">
      <c r="A2113" s="11" t="s">
        <v>94</v>
      </c>
      <c r="B2113" s="11">
        <v>2019</v>
      </c>
      <c r="C2113" s="11">
        <v>1</v>
      </c>
      <c r="D2113" s="11" t="s">
        <v>95</v>
      </c>
      <c r="E2113" s="11" t="s">
        <v>96</v>
      </c>
      <c r="F2113" s="11" t="s">
        <v>700</v>
      </c>
      <c r="G2113" s="11" t="s">
        <v>241</v>
      </c>
      <c r="H2113" s="11" t="s">
        <v>117</v>
      </c>
      <c r="I2113" s="11" t="s">
        <v>123</v>
      </c>
      <c r="J2113" s="11" t="s">
        <v>99</v>
      </c>
      <c r="K2113" s="11" t="s">
        <v>68</v>
      </c>
      <c r="L2113" s="11" t="s">
        <v>129</v>
      </c>
      <c r="M2113" s="11" t="s">
        <v>122</v>
      </c>
      <c r="N2113" s="11">
        <v>13</v>
      </c>
      <c r="O2113" s="11">
        <v>2019</v>
      </c>
      <c r="P2113" s="11" t="s">
        <v>112</v>
      </c>
      <c r="Q2113" s="11" t="s">
        <v>112</v>
      </c>
      <c r="R2113" s="11" t="s">
        <v>241</v>
      </c>
      <c r="S2113" s="11" t="s">
        <v>104</v>
      </c>
      <c r="T2113" s="11">
        <v>422</v>
      </c>
      <c r="U2113" s="11" t="str">
        <f>IF(ISERROR(VLOOKUP(I2113,'BACK INFO'!F:F,1,0)),IF(ISERROR(VLOOKUP(I2113,'BACK INFO'!H:H,1,0)),K2113,'BACK INFO'!$H$1),'BACK INFO'!$G$1)</f>
        <v>STEPHANIE VITALI</v>
      </c>
    </row>
    <row r="2114" spans="1:21" s="11" customFormat="1" x14ac:dyDescent="0.35">
      <c r="A2114" s="11" t="s">
        <v>94</v>
      </c>
      <c r="B2114" s="11">
        <v>2019</v>
      </c>
      <c r="C2114" s="11">
        <v>1</v>
      </c>
      <c r="D2114" s="11" t="s">
        <v>95</v>
      </c>
      <c r="E2114" s="11" t="s">
        <v>96</v>
      </c>
      <c r="F2114" s="11" t="s">
        <v>700</v>
      </c>
      <c r="G2114" s="11" t="s">
        <v>241</v>
      </c>
      <c r="H2114" s="11" t="s">
        <v>117</v>
      </c>
      <c r="I2114" s="11" t="s">
        <v>304</v>
      </c>
      <c r="J2114" s="11" t="s">
        <v>99</v>
      </c>
      <c r="K2114" s="11" t="s">
        <v>67</v>
      </c>
      <c r="L2114" s="11" t="s">
        <v>135</v>
      </c>
      <c r="M2114" s="11" t="s">
        <v>101</v>
      </c>
      <c r="N2114" s="11">
        <v>74</v>
      </c>
      <c r="O2114" s="11">
        <v>2019</v>
      </c>
      <c r="P2114" s="11" t="s">
        <v>112</v>
      </c>
      <c r="Q2114" s="11" t="s">
        <v>112</v>
      </c>
      <c r="R2114" s="11" t="s">
        <v>241</v>
      </c>
      <c r="S2114" s="11" t="s">
        <v>104</v>
      </c>
      <c r="T2114" s="11">
        <v>2324</v>
      </c>
      <c r="U2114" s="11" t="str">
        <f>IF(ISERROR(VLOOKUP(I2114,'BACK INFO'!F:F,1,0)),IF(ISERROR(VLOOKUP(I2114,'BACK INFO'!H:H,1,0)),K2114,'BACK INFO'!$H$1),'BACK INFO'!$G$1)</f>
        <v>ANITA M. HOPKINS</v>
      </c>
    </row>
    <row r="2115" spans="1:21" s="11" customFormat="1" x14ac:dyDescent="0.35">
      <c r="A2115" s="11" t="s">
        <v>94</v>
      </c>
      <c r="B2115" s="11">
        <v>2019</v>
      </c>
      <c r="C2115" s="11">
        <v>1</v>
      </c>
      <c r="D2115" s="11" t="s">
        <v>95</v>
      </c>
      <c r="E2115" s="11" t="s">
        <v>96</v>
      </c>
      <c r="F2115" s="11" t="s">
        <v>700</v>
      </c>
      <c r="G2115" s="11" t="s">
        <v>241</v>
      </c>
      <c r="H2115" s="11" t="s">
        <v>117</v>
      </c>
      <c r="I2115" s="11" t="s">
        <v>60</v>
      </c>
      <c r="J2115" s="11" t="s">
        <v>99</v>
      </c>
      <c r="K2115" s="11" t="s">
        <v>54</v>
      </c>
      <c r="L2115" s="11" t="s">
        <v>100</v>
      </c>
      <c r="M2115" s="11" t="s">
        <v>101</v>
      </c>
      <c r="N2115" s="11">
        <v>200</v>
      </c>
      <c r="O2115" s="11">
        <v>2019</v>
      </c>
      <c r="P2115" s="11" t="s">
        <v>112</v>
      </c>
      <c r="Q2115" s="11" t="s">
        <v>112</v>
      </c>
      <c r="R2115" s="11" t="s">
        <v>241</v>
      </c>
      <c r="S2115" s="11" t="s">
        <v>104</v>
      </c>
      <c r="T2115" s="11">
        <v>5980</v>
      </c>
      <c r="U2115" s="11" t="str">
        <f>IF(ISERROR(VLOOKUP(I2115,'BACK INFO'!F:F,1,0)),IF(ISERROR(VLOOKUP(I2115,'BACK INFO'!H:H,1,0)),K2115,'BACK INFO'!$H$1),'BACK INFO'!$G$1)</f>
        <v>PAIGE ALYSE STRAUGHAN</v>
      </c>
    </row>
    <row r="2116" spans="1:21" s="11" customFormat="1" x14ac:dyDescent="0.35">
      <c r="A2116" s="11" t="s">
        <v>94</v>
      </c>
      <c r="B2116" s="11">
        <v>2019</v>
      </c>
      <c r="C2116" s="11">
        <v>1</v>
      </c>
      <c r="D2116" s="11" t="s">
        <v>95</v>
      </c>
      <c r="E2116" s="11" t="s">
        <v>96</v>
      </c>
      <c r="F2116" s="11" t="s">
        <v>700</v>
      </c>
      <c r="G2116" s="11" t="s">
        <v>241</v>
      </c>
      <c r="H2116" s="11" t="s">
        <v>117</v>
      </c>
      <c r="I2116" s="11" t="s">
        <v>251</v>
      </c>
      <c r="J2116" s="11" t="s">
        <v>99</v>
      </c>
      <c r="K2116" s="11" t="s">
        <v>76</v>
      </c>
      <c r="L2116" s="11" t="s">
        <v>127</v>
      </c>
      <c r="M2116" s="11" t="s">
        <v>101</v>
      </c>
      <c r="N2116" s="11">
        <v>40</v>
      </c>
      <c r="O2116" s="11">
        <v>2019</v>
      </c>
      <c r="P2116" s="11" t="s">
        <v>112</v>
      </c>
      <c r="Q2116" s="11" t="s">
        <v>112</v>
      </c>
      <c r="R2116" s="11" t="s">
        <v>241</v>
      </c>
      <c r="S2116" s="11" t="s">
        <v>104</v>
      </c>
      <c r="T2116" s="11">
        <v>1324</v>
      </c>
      <c r="U2116" s="11" t="str">
        <f>IF(ISERROR(VLOOKUP(I2116,'BACK INFO'!F:F,1,0)),IF(ISERROR(VLOOKUP(I2116,'BACK INFO'!H:H,1,0)),K2116,'BACK INFO'!$H$1),'BACK INFO'!$G$1)</f>
        <v>MIE MANNICHE</v>
      </c>
    </row>
    <row r="2117" spans="1:21" s="11" customFormat="1" x14ac:dyDescent="0.35">
      <c r="A2117" s="11" t="s">
        <v>94</v>
      </c>
      <c r="B2117" s="11">
        <v>2019</v>
      </c>
      <c r="C2117" s="11">
        <v>1</v>
      </c>
      <c r="D2117" s="11" t="s">
        <v>95</v>
      </c>
      <c r="E2117" s="11" t="s">
        <v>96</v>
      </c>
      <c r="F2117" s="11" t="s">
        <v>700</v>
      </c>
      <c r="G2117" s="11" t="s">
        <v>241</v>
      </c>
      <c r="H2117" s="11" t="s">
        <v>117</v>
      </c>
      <c r="I2117" s="11" t="s">
        <v>148</v>
      </c>
      <c r="J2117" s="11" t="s">
        <v>99</v>
      </c>
      <c r="K2117" s="11" t="s">
        <v>71</v>
      </c>
      <c r="L2117" s="11" t="s">
        <v>149</v>
      </c>
      <c r="M2117" s="11" t="s">
        <v>101</v>
      </c>
      <c r="N2117" s="11">
        <v>22</v>
      </c>
      <c r="O2117" s="11">
        <v>2019</v>
      </c>
      <c r="P2117" s="11" t="s">
        <v>112</v>
      </c>
      <c r="Q2117" s="11" t="s">
        <v>112</v>
      </c>
      <c r="R2117" s="11" t="s">
        <v>241</v>
      </c>
      <c r="S2117" s="11" t="s">
        <v>104</v>
      </c>
      <c r="T2117" s="11">
        <v>699.5</v>
      </c>
      <c r="U2117" s="11" t="str">
        <f>IF(ISERROR(VLOOKUP(I2117,'BACK INFO'!F:F,1,0)),IF(ISERROR(VLOOKUP(I2117,'BACK INFO'!H:H,1,0)),K2117,'BACK INFO'!$H$1),'BACK INFO'!$G$1)</f>
        <v>HOLLY SALES INC.</v>
      </c>
    </row>
    <row r="2118" spans="1:21" s="11" customFormat="1" x14ac:dyDescent="0.35">
      <c r="A2118" s="11" t="s">
        <v>94</v>
      </c>
      <c r="B2118" s="11">
        <v>2019</v>
      </c>
      <c r="C2118" s="11">
        <v>1</v>
      </c>
      <c r="D2118" s="11" t="s">
        <v>95</v>
      </c>
      <c r="E2118" s="11" t="s">
        <v>96</v>
      </c>
      <c r="F2118" s="11" t="s">
        <v>700</v>
      </c>
      <c r="G2118" s="11" t="s">
        <v>241</v>
      </c>
      <c r="H2118" s="11" t="s">
        <v>117</v>
      </c>
      <c r="I2118" s="11" t="s">
        <v>226</v>
      </c>
      <c r="J2118" s="11" t="s">
        <v>99</v>
      </c>
      <c r="K2118" s="11" t="s">
        <v>71</v>
      </c>
      <c r="L2118" s="11" t="s">
        <v>227</v>
      </c>
      <c r="M2118" s="11" t="s">
        <v>101</v>
      </c>
      <c r="N2118" s="11">
        <v>51</v>
      </c>
      <c r="O2118" s="11">
        <v>2019</v>
      </c>
      <c r="P2118" s="11" t="s">
        <v>112</v>
      </c>
      <c r="Q2118" s="11" t="s">
        <v>112</v>
      </c>
      <c r="R2118" s="11" t="s">
        <v>241</v>
      </c>
      <c r="S2118" s="11" t="s">
        <v>104</v>
      </c>
      <c r="T2118" s="11">
        <v>1419.84</v>
      </c>
      <c r="U2118" s="11" t="str">
        <f>IF(ISERROR(VLOOKUP(I2118,'BACK INFO'!F:F,1,0)),IF(ISERROR(VLOOKUP(I2118,'BACK INFO'!H:H,1,0)),K2118,'BACK INFO'!$H$1),'BACK INFO'!$G$1)</f>
        <v>HOLLY SALES INC.</v>
      </c>
    </row>
    <row r="2119" spans="1:21" s="11" customFormat="1" x14ac:dyDescent="0.35">
      <c r="A2119" s="11" t="s">
        <v>94</v>
      </c>
      <c r="B2119" s="11">
        <v>2019</v>
      </c>
      <c r="C2119" s="11">
        <v>1</v>
      </c>
      <c r="D2119" s="11" t="s">
        <v>95</v>
      </c>
      <c r="E2119" s="11" t="s">
        <v>96</v>
      </c>
      <c r="F2119" s="11" t="s">
        <v>700</v>
      </c>
      <c r="G2119" s="11" t="s">
        <v>241</v>
      </c>
      <c r="H2119" s="11" t="s">
        <v>117</v>
      </c>
      <c r="I2119" s="11" t="s">
        <v>500</v>
      </c>
      <c r="J2119" s="11" t="s">
        <v>99</v>
      </c>
      <c r="K2119" s="11" t="s">
        <v>75</v>
      </c>
      <c r="L2119" s="11" t="s">
        <v>131</v>
      </c>
      <c r="M2119" s="11" t="s">
        <v>101</v>
      </c>
      <c r="N2119" s="11">
        <v>13</v>
      </c>
      <c r="O2119" s="11">
        <v>2019</v>
      </c>
      <c r="P2119" s="11" t="s">
        <v>112</v>
      </c>
      <c r="Q2119" s="11" t="s">
        <v>112</v>
      </c>
      <c r="R2119" s="11" t="s">
        <v>241</v>
      </c>
      <c r="S2119" s="11" t="s">
        <v>104</v>
      </c>
      <c r="T2119" s="11">
        <v>400</v>
      </c>
      <c r="U2119" s="11" t="str">
        <f>IF(ISERROR(VLOOKUP(I2119,'BACK INFO'!F:F,1,0)),IF(ISERROR(VLOOKUP(I2119,'BACK INFO'!H:H,1,0)),K2119,'BACK INFO'!$H$1),'BACK INFO'!$G$1)</f>
        <v>LAURA BONG</v>
      </c>
    </row>
    <row r="2120" spans="1:21" s="11" customFormat="1" x14ac:dyDescent="0.35">
      <c r="A2120" s="11" t="s">
        <v>94</v>
      </c>
      <c r="B2120" s="11">
        <v>2019</v>
      </c>
      <c r="C2120" s="11">
        <v>1</v>
      </c>
      <c r="D2120" s="11" t="s">
        <v>95</v>
      </c>
      <c r="E2120" s="11" t="s">
        <v>96</v>
      </c>
      <c r="F2120" s="11" t="s">
        <v>700</v>
      </c>
      <c r="G2120" s="11" t="s">
        <v>241</v>
      </c>
      <c r="H2120" s="11" t="s">
        <v>117</v>
      </c>
      <c r="I2120" s="11" t="s">
        <v>62</v>
      </c>
      <c r="J2120" s="11" t="s">
        <v>99</v>
      </c>
      <c r="K2120" s="11" t="s">
        <v>54</v>
      </c>
      <c r="L2120" s="11" t="s">
        <v>165</v>
      </c>
      <c r="M2120" s="11" t="s">
        <v>101</v>
      </c>
      <c r="N2120" s="11">
        <v>764</v>
      </c>
      <c r="O2120" s="11">
        <v>2019</v>
      </c>
      <c r="P2120" s="11" t="s">
        <v>112</v>
      </c>
      <c r="Q2120" s="11" t="s">
        <v>112</v>
      </c>
      <c r="R2120" s="11" t="s">
        <v>241</v>
      </c>
      <c r="S2120" s="11" t="s">
        <v>104</v>
      </c>
      <c r="T2120" s="11">
        <v>22943.67</v>
      </c>
      <c r="U2120" s="11" t="str">
        <f>IF(ISERROR(VLOOKUP(I2120,'BACK INFO'!F:F,1,0)),IF(ISERROR(VLOOKUP(I2120,'BACK INFO'!H:H,1,0)),K2120,'BACK INFO'!$H$1),'BACK INFO'!$G$1)</f>
        <v>PAIGE ALYSE STRAUGHAN</v>
      </c>
    </row>
    <row r="2121" spans="1:21" s="11" customFormat="1" x14ac:dyDescent="0.35">
      <c r="A2121" s="11" t="s">
        <v>94</v>
      </c>
      <c r="B2121" s="11">
        <v>2019</v>
      </c>
      <c r="C2121" s="11">
        <v>1</v>
      </c>
      <c r="D2121" s="11" t="s">
        <v>95</v>
      </c>
      <c r="E2121" s="11" t="s">
        <v>96</v>
      </c>
      <c r="F2121" s="11" t="s">
        <v>700</v>
      </c>
      <c r="G2121" s="11" t="s">
        <v>241</v>
      </c>
      <c r="H2121" s="11" t="s">
        <v>117</v>
      </c>
      <c r="I2121" s="11" t="s">
        <v>278</v>
      </c>
      <c r="J2121" s="11" t="s">
        <v>99</v>
      </c>
      <c r="K2121" s="11" t="s">
        <v>71</v>
      </c>
      <c r="L2121" s="11" t="s">
        <v>164</v>
      </c>
      <c r="M2121" s="11" t="s">
        <v>101</v>
      </c>
      <c r="N2121" s="11">
        <v>8</v>
      </c>
      <c r="O2121" s="11">
        <v>2019</v>
      </c>
      <c r="P2121" s="11" t="s">
        <v>112</v>
      </c>
      <c r="Q2121" s="11" t="s">
        <v>112</v>
      </c>
      <c r="R2121" s="11" t="s">
        <v>241</v>
      </c>
      <c r="S2121" s="11" t="s">
        <v>104</v>
      </c>
      <c r="T2121" s="11">
        <v>260</v>
      </c>
      <c r="U2121" s="11" t="str">
        <f>IF(ISERROR(VLOOKUP(I2121,'BACK INFO'!F:F,1,0)),IF(ISERROR(VLOOKUP(I2121,'BACK INFO'!H:H,1,0)),K2121,'BACK INFO'!$H$1),'BACK INFO'!$G$1)</f>
        <v>HOLLY SALES INC.</v>
      </c>
    </row>
    <row r="2122" spans="1:21" s="11" customFormat="1" x14ac:dyDescent="0.35">
      <c r="A2122" s="11" t="s">
        <v>94</v>
      </c>
      <c r="B2122" s="11">
        <v>2019</v>
      </c>
      <c r="C2122" s="11">
        <v>1</v>
      </c>
      <c r="D2122" s="11" t="s">
        <v>95</v>
      </c>
      <c r="E2122" s="11" t="s">
        <v>96</v>
      </c>
      <c r="F2122" s="11" t="s">
        <v>700</v>
      </c>
      <c r="G2122" s="11" t="s">
        <v>241</v>
      </c>
      <c r="H2122" s="11" t="s">
        <v>117</v>
      </c>
      <c r="I2122" s="11" t="s">
        <v>434</v>
      </c>
      <c r="J2122" s="11" t="s">
        <v>99</v>
      </c>
      <c r="K2122" s="11" t="s">
        <v>70</v>
      </c>
      <c r="L2122" s="11" t="s">
        <v>157</v>
      </c>
      <c r="M2122" s="11" t="s">
        <v>101</v>
      </c>
      <c r="N2122" s="11">
        <v>40</v>
      </c>
      <c r="O2122" s="11">
        <v>2019</v>
      </c>
      <c r="P2122" s="11" t="s">
        <v>112</v>
      </c>
      <c r="Q2122" s="11" t="s">
        <v>112</v>
      </c>
      <c r="R2122" s="11" t="s">
        <v>241</v>
      </c>
      <c r="S2122" s="11" t="s">
        <v>104</v>
      </c>
      <c r="T2122" s="11">
        <v>1279</v>
      </c>
      <c r="U2122" s="11" t="str">
        <f>IF(ISERROR(VLOOKUP(I2122,'BACK INFO'!F:F,1,0)),IF(ISERROR(VLOOKUP(I2122,'BACK INFO'!H:H,1,0)),K2122,'BACK INFO'!$H$1),'BACK INFO'!$G$1)</f>
        <v>JUDITH ANN DEAL</v>
      </c>
    </row>
    <row r="2123" spans="1:21" s="11" customFormat="1" x14ac:dyDescent="0.35">
      <c r="A2123" s="11" t="s">
        <v>94</v>
      </c>
      <c r="B2123" s="11">
        <v>2019</v>
      </c>
      <c r="C2123" s="11">
        <v>1</v>
      </c>
      <c r="D2123" s="11" t="s">
        <v>95</v>
      </c>
      <c r="E2123" s="11" t="s">
        <v>96</v>
      </c>
      <c r="F2123" s="11" t="s">
        <v>700</v>
      </c>
      <c r="G2123" s="11" t="s">
        <v>241</v>
      </c>
      <c r="H2123" s="11" t="s">
        <v>117</v>
      </c>
      <c r="I2123" s="11" t="s">
        <v>504</v>
      </c>
      <c r="J2123" s="11" t="s">
        <v>99</v>
      </c>
      <c r="K2123" s="11" t="s">
        <v>67</v>
      </c>
      <c r="L2123" s="11" t="s">
        <v>173</v>
      </c>
      <c r="M2123" s="11" t="s">
        <v>101</v>
      </c>
      <c r="N2123" s="11">
        <v>49</v>
      </c>
      <c r="O2123" s="11">
        <v>2019</v>
      </c>
      <c r="P2123" s="11" t="s">
        <v>112</v>
      </c>
      <c r="Q2123" s="11" t="s">
        <v>112</v>
      </c>
      <c r="R2123" s="11" t="s">
        <v>241</v>
      </c>
      <c r="S2123" s="11" t="s">
        <v>104</v>
      </c>
      <c r="T2123" s="11">
        <v>1501</v>
      </c>
      <c r="U2123" s="11" t="str">
        <f>IF(ISERROR(VLOOKUP(I2123,'BACK INFO'!F:F,1,0)),IF(ISERROR(VLOOKUP(I2123,'BACK INFO'!H:H,1,0)),K2123,'BACK INFO'!$H$1),'BACK INFO'!$G$1)</f>
        <v>ANITA M. HOPKINS</v>
      </c>
    </row>
    <row r="2124" spans="1:21" s="11" customFormat="1" x14ac:dyDescent="0.35">
      <c r="A2124" s="11" t="s">
        <v>94</v>
      </c>
      <c r="B2124" s="11">
        <v>2019</v>
      </c>
      <c r="C2124" s="11">
        <v>1</v>
      </c>
      <c r="D2124" s="11" t="s">
        <v>95</v>
      </c>
      <c r="E2124" s="11" t="s">
        <v>96</v>
      </c>
      <c r="F2124" s="11" t="s">
        <v>700</v>
      </c>
      <c r="G2124" s="11" t="s">
        <v>241</v>
      </c>
      <c r="H2124" s="11" t="s">
        <v>117</v>
      </c>
      <c r="I2124" s="11" t="s">
        <v>530</v>
      </c>
      <c r="J2124" s="11" t="s">
        <v>99</v>
      </c>
      <c r="K2124" s="11" t="s">
        <v>75</v>
      </c>
      <c r="L2124" s="11" t="s">
        <v>273</v>
      </c>
      <c r="M2124" s="11" t="s">
        <v>101</v>
      </c>
      <c r="N2124" s="11">
        <v>11</v>
      </c>
      <c r="O2124" s="11">
        <v>2019</v>
      </c>
      <c r="P2124" s="11" t="s">
        <v>112</v>
      </c>
      <c r="Q2124" s="11" t="s">
        <v>112</v>
      </c>
      <c r="R2124" s="11" t="s">
        <v>241</v>
      </c>
      <c r="S2124" s="11" t="s">
        <v>104</v>
      </c>
      <c r="T2124" s="11">
        <v>356</v>
      </c>
      <c r="U2124" s="11" t="str">
        <f>IF(ISERROR(VLOOKUP(I2124,'BACK INFO'!F:F,1,0)),IF(ISERROR(VLOOKUP(I2124,'BACK INFO'!H:H,1,0)),K2124,'BACK INFO'!$H$1),'BACK INFO'!$G$1)</f>
        <v>LAURA BONG</v>
      </c>
    </row>
    <row r="2125" spans="1:21" s="11" customFormat="1" x14ac:dyDescent="0.35">
      <c r="A2125" s="11" t="s">
        <v>94</v>
      </c>
      <c r="B2125" s="11">
        <v>2019</v>
      </c>
      <c r="C2125" s="11">
        <v>1</v>
      </c>
      <c r="D2125" s="11" t="s">
        <v>95</v>
      </c>
      <c r="E2125" s="11" t="s">
        <v>96</v>
      </c>
      <c r="F2125" s="11" t="s">
        <v>700</v>
      </c>
      <c r="G2125" s="11" t="s">
        <v>241</v>
      </c>
      <c r="H2125" s="11" t="s">
        <v>117</v>
      </c>
      <c r="I2125" s="11" t="s">
        <v>505</v>
      </c>
      <c r="J2125" s="11" t="s">
        <v>99</v>
      </c>
      <c r="K2125" s="11" t="s">
        <v>75</v>
      </c>
      <c r="L2125" s="11" t="s">
        <v>131</v>
      </c>
      <c r="M2125" s="11" t="s">
        <v>101</v>
      </c>
      <c r="N2125" s="11">
        <v>8</v>
      </c>
      <c r="O2125" s="11">
        <v>2019</v>
      </c>
      <c r="P2125" s="11" t="s">
        <v>112</v>
      </c>
      <c r="Q2125" s="11" t="s">
        <v>112</v>
      </c>
      <c r="R2125" s="11" t="s">
        <v>241</v>
      </c>
      <c r="S2125" s="11" t="s">
        <v>104</v>
      </c>
      <c r="T2125" s="11">
        <v>256</v>
      </c>
      <c r="U2125" s="11" t="str">
        <f>IF(ISERROR(VLOOKUP(I2125,'BACK INFO'!F:F,1,0)),IF(ISERROR(VLOOKUP(I2125,'BACK INFO'!H:H,1,0)),K2125,'BACK INFO'!$H$1),'BACK INFO'!$G$1)</f>
        <v>LAURA BONG</v>
      </c>
    </row>
    <row r="2126" spans="1:21" s="11" customFormat="1" x14ac:dyDescent="0.35">
      <c r="A2126" s="11" t="s">
        <v>94</v>
      </c>
      <c r="B2126" s="11">
        <v>2019</v>
      </c>
      <c r="C2126" s="11">
        <v>1</v>
      </c>
      <c r="D2126" s="11" t="s">
        <v>95</v>
      </c>
      <c r="E2126" s="11" t="s">
        <v>96</v>
      </c>
      <c r="F2126" s="11" t="s">
        <v>700</v>
      </c>
      <c r="G2126" s="11" t="s">
        <v>241</v>
      </c>
      <c r="H2126" s="11" t="s">
        <v>117</v>
      </c>
      <c r="I2126" s="11" t="s">
        <v>230</v>
      </c>
      <c r="J2126" s="11" t="s">
        <v>99</v>
      </c>
      <c r="K2126" s="11" t="s">
        <v>67</v>
      </c>
      <c r="L2126" s="11" t="s">
        <v>231</v>
      </c>
      <c r="M2126" s="11" t="s">
        <v>101</v>
      </c>
      <c r="N2126" s="11">
        <v>36</v>
      </c>
      <c r="O2126" s="11">
        <v>2019</v>
      </c>
      <c r="P2126" s="11" t="s">
        <v>112</v>
      </c>
      <c r="Q2126" s="11" t="s">
        <v>112</v>
      </c>
      <c r="R2126" s="11" t="s">
        <v>241</v>
      </c>
      <c r="S2126" s="11" t="s">
        <v>104</v>
      </c>
      <c r="T2126" s="11">
        <v>1109.5</v>
      </c>
      <c r="U2126" s="11" t="str">
        <f>IF(ISERROR(VLOOKUP(I2126,'BACK INFO'!F:F,1,0)),IF(ISERROR(VLOOKUP(I2126,'BACK INFO'!H:H,1,0)),K2126,'BACK INFO'!$H$1),'BACK INFO'!$G$1)</f>
        <v>ANITA M. HOPKINS</v>
      </c>
    </row>
    <row r="2127" spans="1:21" s="11" customFormat="1" x14ac:dyDescent="0.35">
      <c r="A2127" s="11" t="s">
        <v>94</v>
      </c>
      <c r="B2127" s="11">
        <v>2019</v>
      </c>
      <c r="C2127" s="11">
        <v>1</v>
      </c>
      <c r="D2127" s="11" t="s">
        <v>95</v>
      </c>
      <c r="E2127" s="11" t="s">
        <v>96</v>
      </c>
      <c r="F2127" s="11" t="s">
        <v>700</v>
      </c>
      <c r="G2127" s="11" t="s">
        <v>241</v>
      </c>
      <c r="H2127" s="11" t="s">
        <v>117</v>
      </c>
      <c r="I2127" s="11" t="s">
        <v>145</v>
      </c>
      <c r="J2127" s="11" t="s">
        <v>99</v>
      </c>
      <c r="K2127" s="11" t="s">
        <v>75</v>
      </c>
      <c r="L2127" s="11" t="s">
        <v>146</v>
      </c>
      <c r="M2127" s="11" t="s">
        <v>101</v>
      </c>
      <c r="N2127" s="11">
        <v>69</v>
      </c>
      <c r="O2127" s="11">
        <v>2019</v>
      </c>
      <c r="P2127" s="11" t="s">
        <v>112</v>
      </c>
      <c r="Q2127" s="11" t="s">
        <v>112</v>
      </c>
      <c r="R2127" s="11" t="s">
        <v>241</v>
      </c>
      <c r="S2127" s="11" t="s">
        <v>104</v>
      </c>
      <c r="T2127" s="11">
        <v>2208</v>
      </c>
      <c r="U2127" s="11" t="str">
        <f>IF(ISERROR(VLOOKUP(I2127,'BACK INFO'!F:F,1,0)),IF(ISERROR(VLOOKUP(I2127,'BACK INFO'!H:H,1,0)),K2127,'BACK INFO'!$H$1),'BACK INFO'!$G$1)</f>
        <v>LAURA BONG</v>
      </c>
    </row>
    <row r="2128" spans="1:21" s="11" customFormat="1" x14ac:dyDescent="0.35">
      <c r="A2128" s="11" t="s">
        <v>94</v>
      </c>
      <c r="B2128" s="11">
        <v>2019</v>
      </c>
      <c r="C2128" s="11">
        <v>1</v>
      </c>
      <c r="D2128" s="11" t="s">
        <v>95</v>
      </c>
      <c r="E2128" s="11" t="s">
        <v>96</v>
      </c>
      <c r="F2128" s="11" t="s">
        <v>700</v>
      </c>
      <c r="G2128" s="11" t="s">
        <v>241</v>
      </c>
      <c r="H2128" s="11" t="s">
        <v>117</v>
      </c>
      <c r="I2128" s="11" t="s">
        <v>531</v>
      </c>
      <c r="J2128" s="11" t="s">
        <v>99</v>
      </c>
      <c r="K2128" s="11" t="s">
        <v>67</v>
      </c>
      <c r="L2128" s="11" t="s">
        <v>133</v>
      </c>
      <c r="M2128" s="11" t="s">
        <v>101</v>
      </c>
      <c r="N2128" s="11">
        <v>30</v>
      </c>
      <c r="O2128" s="11">
        <v>2019</v>
      </c>
      <c r="P2128" s="11" t="s">
        <v>112</v>
      </c>
      <c r="Q2128" s="11" t="s">
        <v>112</v>
      </c>
      <c r="R2128" s="11" t="s">
        <v>241</v>
      </c>
      <c r="S2128" s="11" t="s">
        <v>104</v>
      </c>
      <c r="T2128" s="11">
        <v>970</v>
      </c>
      <c r="U2128" s="11" t="str">
        <f>IF(ISERROR(VLOOKUP(I2128,'BACK INFO'!F:F,1,0)),IF(ISERROR(VLOOKUP(I2128,'BACK INFO'!H:H,1,0)),K2128,'BACK INFO'!$H$1),'BACK INFO'!$G$1)</f>
        <v>ANITA M. HOPKINS</v>
      </c>
    </row>
    <row r="2129" spans="1:21" s="11" customFormat="1" x14ac:dyDescent="0.35">
      <c r="A2129" s="11" t="s">
        <v>94</v>
      </c>
      <c r="B2129" s="11">
        <v>2019</v>
      </c>
      <c r="C2129" s="11">
        <v>1</v>
      </c>
      <c r="D2129" s="11" t="s">
        <v>95</v>
      </c>
      <c r="E2129" s="11" t="s">
        <v>96</v>
      </c>
      <c r="F2129" s="11" t="s">
        <v>700</v>
      </c>
      <c r="G2129" s="11" t="s">
        <v>241</v>
      </c>
      <c r="H2129" s="11" t="s">
        <v>117</v>
      </c>
      <c r="I2129" s="11" t="s">
        <v>532</v>
      </c>
      <c r="J2129" s="11" t="s">
        <v>99</v>
      </c>
      <c r="K2129" s="11" t="s">
        <v>75</v>
      </c>
      <c r="L2129" s="11" t="s">
        <v>273</v>
      </c>
      <c r="M2129" s="11" t="s">
        <v>101</v>
      </c>
      <c r="N2129" s="11">
        <v>23</v>
      </c>
      <c r="O2129" s="11">
        <v>2019</v>
      </c>
      <c r="P2129" s="11" t="s">
        <v>112</v>
      </c>
      <c r="Q2129" s="11" t="s">
        <v>112</v>
      </c>
      <c r="R2129" s="11" t="s">
        <v>241</v>
      </c>
      <c r="S2129" s="11" t="s">
        <v>104</v>
      </c>
      <c r="T2129" s="11">
        <v>731</v>
      </c>
      <c r="U2129" s="11" t="str">
        <f>IF(ISERROR(VLOOKUP(I2129,'BACK INFO'!F:F,1,0)),IF(ISERROR(VLOOKUP(I2129,'BACK INFO'!H:H,1,0)),K2129,'BACK INFO'!$H$1),'BACK INFO'!$G$1)</f>
        <v>LAURA BONG</v>
      </c>
    </row>
    <row r="2130" spans="1:21" s="11" customFormat="1" x14ac:dyDescent="0.35">
      <c r="A2130" s="11" t="s">
        <v>94</v>
      </c>
      <c r="B2130" s="11">
        <v>2019</v>
      </c>
      <c r="C2130" s="11">
        <v>1</v>
      </c>
      <c r="D2130" s="11" t="s">
        <v>95</v>
      </c>
      <c r="E2130" s="11" t="s">
        <v>96</v>
      </c>
      <c r="F2130" s="11" t="s">
        <v>700</v>
      </c>
      <c r="G2130" s="11" t="s">
        <v>241</v>
      </c>
      <c r="H2130" s="11" t="s">
        <v>117</v>
      </c>
      <c r="I2130" s="11" t="s">
        <v>533</v>
      </c>
      <c r="J2130" s="11" t="s">
        <v>99</v>
      </c>
      <c r="K2130" s="11" t="s">
        <v>67</v>
      </c>
      <c r="L2130" s="11" t="s">
        <v>133</v>
      </c>
      <c r="M2130" s="11" t="s">
        <v>101</v>
      </c>
      <c r="N2130" s="11">
        <v>42</v>
      </c>
      <c r="O2130" s="11">
        <v>2019</v>
      </c>
      <c r="P2130" s="11" t="s">
        <v>112</v>
      </c>
      <c r="Q2130" s="11" t="s">
        <v>112</v>
      </c>
      <c r="R2130" s="11" t="s">
        <v>241</v>
      </c>
      <c r="S2130" s="11" t="s">
        <v>104</v>
      </c>
      <c r="T2130" s="11">
        <v>1326</v>
      </c>
      <c r="U2130" s="11" t="str">
        <f>IF(ISERROR(VLOOKUP(I2130,'BACK INFO'!F:F,1,0)),IF(ISERROR(VLOOKUP(I2130,'BACK INFO'!H:H,1,0)),K2130,'BACK INFO'!$H$1),'BACK INFO'!$G$1)</f>
        <v>ANITA M. HOPKINS</v>
      </c>
    </row>
    <row r="2131" spans="1:21" s="11" customFormat="1" x14ac:dyDescent="0.35">
      <c r="A2131" s="11" t="s">
        <v>94</v>
      </c>
      <c r="B2131" s="11">
        <v>2019</v>
      </c>
      <c r="C2131" s="11">
        <v>1</v>
      </c>
      <c r="D2131" s="11" t="s">
        <v>95</v>
      </c>
      <c r="E2131" s="11" t="s">
        <v>96</v>
      </c>
      <c r="F2131" s="11" t="s">
        <v>700</v>
      </c>
      <c r="G2131" s="11" t="s">
        <v>241</v>
      </c>
      <c r="H2131" s="11" t="s">
        <v>117</v>
      </c>
      <c r="I2131" s="11" t="s">
        <v>424</v>
      </c>
      <c r="J2131" s="11" t="s">
        <v>99</v>
      </c>
      <c r="K2131" s="11" t="s">
        <v>74</v>
      </c>
      <c r="L2131" s="11" t="s">
        <v>100</v>
      </c>
      <c r="M2131" s="11" t="s">
        <v>101</v>
      </c>
      <c r="N2131" s="11">
        <v>33</v>
      </c>
      <c r="O2131" s="11">
        <v>2019</v>
      </c>
      <c r="P2131" s="11" t="s">
        <v>112</v>
      </c>
      <c r="Q2131" s="11" t="s">
        <v>112</v>
      </c>
      <c r="R2131" s="11" t="s">
        <v>241</v>
      </c>
      <c r="S2131" s="11" t="s">
        <v>104</v>
      </c>
      <c r="T2131" s="11">
        <v>1122</v>
      </c>
      <c r="U2131" s="11" t="str">
        <f>IF(ISERROR(VLOOKUP(I2131,'BACK INFO'!F:F,1,0)),IF(ISERROR(VLOOKUP(I2131,'BACK INFO'!H:H,1,0)),K2131,'BACK INFO'!$H$1),'BACK INFO'!$G$1)</f>
        <v>DENISE ARNETT</v>
      </c>
    </row>
    <row r="2132" spans="1:21" s="11" customFormat="1" x14ac:dyDescent="0.35">
      <c r="A2132" s="11" t="s">
        <v>94</v>
      </c>
      <c r="B2132" s="11">
        <v>2019</v>
      </c>
      <c r="C2132" s="11">
        <v>1</v>
      </c>
      <c r="D2132" s="11" t="s">
        <v>95</v>
      </c>
      <c r="E2132" s="11" t="s">
        <v>96</v>
      </c>
      <c r="F2132" s="11" t="s">
        <v>700</v>
      </c>
      <c r="G2132" s="11" t="s">
        <v>241</v>
      </c>
      <c r="H2132" s="11" t="s">
        <v>117</v>
      </c>
      <c r="I2132" s="11" t="s">
        <v>427</v>
      </c>
      <c r="J2132" s="11" t="s">
        <v>99</v>
      </c>
      <c r="K2132" s="11" t="s">
        <v>67</v>
      </c>
      <c r="L2132" s="11" t="s">
        <v>173</v>
      </c>
      <c r="M2132" s="11" t="s">
        <v>101</v>
      </c>
      <c r="N2132" s="11">
        <v>507</v>
      </c>
      <c r="O2132" s="11">
        <v>2019</v>
      </c>
      <c r="P2132" s="11" t="s">
        <v>112</v>
      </c>
      <c r="Q2132" s="11" t="s">
        <v>112</v>
      </c>
      <c r="R2132" s="11" t="s">
        <v>241</v>
      </c>
      <c r="S2132" s="11" t="s">
        <v>104</v>
      </c>
      <c r="T2132" s="11">
        <v>14474.699999999999</v>
      </c>
      <c r="U2132" s="11" t="str">
        <f>IF(ISERROR(VLOOKUP(I2132,'BACK INFO'!F:F,1,0)),IF(ISERROR(VLOOKUP(I2132,'BACK INFO'!H:H,1,0)),K2132,'BACK INFO'!$H$1),'BACK INFO'!$G$1)</f>
        <v>ANITA M. HOPKINS</v>
      </c>
    </row>
    <row r="2133" spans="1:21" s="11" customFormat="1" x14ac:dyDescent="0.35">
      <c r="A2133" s="11" t="s">
        <v>94</v>
      </c>
      <c r="B2133" s="11">
        <v>2019</v>
      </c>
      <c r="C2133" s="11">
        <v>1</v>
      </c>
      <c r="D2133" s="11" t="s">
        <v>95</v>
      </c>
      <c r="E2133" s="11" t="s">
        <v>96</v>
      </c>
      <c r="F2133" s="11" t="s">
        <v>700</v>
      </c>
      <c r="G2133" s="11" t="s">
        <v>241</v>
      </c>
      <c r="H2133" s="11" t="s">
        <v>117</v>
      </c>
      <c r="I2133" s="11" t="s">
        <v>487</v>
      </c>
      <c r="J2133" s="11" t="s">
        <v>99</v>
      </c>
      <c r="K2133" s="11" t="s">
        <v>72</v>
      </c>
      <c r="L2133" s="11" t="s">
        <v>364</v>
      </c>
      <c r="M2133" s="11" t="s">
        <v>101</v>
      </c>
      <c r="N2133" s="11">
        <v>90</v>
      </c>
      <c r="O2133" s="11">
        <v>2019</v>
      </c>
      <c r="P2133" s="11" t="s">
        <v>112</v>
      </c>
      <c r="Q2133" s="11" t="s">
        <v>112</v>
      </c>
      <c r="R2133" s="11" t="s">
        <v>241</v>
      </c>
      <c r="S2133" s="11" t="s">
        <v>104</v>
      </c>
      <c r="T2133" s="11">
        <v>2849</v>
      </c>
      <c r="U2133" s="11" t="str">
        <f>IF(ISERROR(VLOOKUP(I2133,'BACK INFO'!F:F,1,0)),IF(ISERROR(VLOOKUP(I2133,'BACK INFO'!H:H,1,0)),K2133,'BACK INFO'!$H$1),'BACK INFO'!$G$1)</f>
        <v>BILL MILLER AND COMPANY</v>
      </c>
    </row>
    <row r="2134" spans="1:21" s="11" customFormat="1" x14ac:dyDescent="0.35">
      <c r="A2134" s="11" t="s">
        <v>94</v>
      </c>
      <c r="B2134" s="11">
        <v>2019</v>
      </c>
      <c r="C2134" s="11">
        <v>1</v>
      </c>
      <c r="D2134" s="11" t="s">
        <v>95</v>
      </c>
      <c r="E2134" s="11" t="s">
        <v>96</v>
      </c>
      <c r="F2134" s="11" t="s">
        <v>700</v>
      </c>
      <c r="G2134" s="11" t="s">
        <v>241</v>
      </c>
      <c r="H2134" s="11" t="s">
        <v>117</v>
      </c>
      <c r="I2134" s="11" t="s">
        <v>520</v>
      </c>
      <c r="J2134" s="11" t="s">
        <v>99</v>
      </c>
      <c r="K2134" s="11" t="s">
        <v>75</v>
      </c>
      <c r="L2134" s="11" t="s">
        <v>131</v>
      </c>
      <c r="M2134" s="11" t="s">
        <v>101</v>
      </c>
      <c r="N2134" s="11">
        <v>42</v>
      </c>
      <c r="O2134" s="11">
        <v>2019</v>
      </c>
      <c r="P2134" s="11" t="s">
        <v>112</v>
      </c>
      <c r="Q2134" s="11" t="s">
        <v>112</v>
      </c>
      <c r="R2134" s="11" t="s">
        <v>241</v>
      </c>
      <c r="S2134" s="11" t="s">
        <v>104</v>
      </c>
      <c r="T2134" s="11">
        <v>1349.5</v>
      </c>
      <c r="U2134" s="11" t="str">
        <f>IF(ISERROR(VLOOKUP(I2134,'BACK INFO'!F:F,1,0)),IF(ISERROR(VLOOKUP(I2134,'BACK INFO'!H:H,1,0)),K2134,'BACK INFO'!$H$1),'BACK INFO'!$G$1)</f>
        <v>LAURA BONG</v>
      </c>
    </row>
    <row r="2135" spans="1:21" s="11" customFormat="1" x14ac:dyDescent="0.35">
      <c r="A2135" s="11" t="s">
        <v>94</v>
      </c>
      <c r="B2135" s="11">
        <v>2019</v>
      </c>
      <c r="C2135" s="11">
        <v>1</v>
      </c>
      <c r="D2135" s="11" t="s">
        <v>95</v>
      </c>
      <c r="E2135" s="11" t="s">
        <v>96</v>
      </c>
      <c r="F2135" s="11" t="s">
        <v>700</v>
      </c>
      <c r="G2135" s="11" t="s">
        <v>241</v>
      </c>
      <c r="H2135" s="11" t="s">
        <v>117</v>
      </c>
      <c r="I2135" s="11" t="s">
        <v>534</v>
      </c>
      <c r="J2135" s="11" t="s">
        <v>99</v>
      </c>
      <c r="K2135" s="11" t="s">
        <v>75</v>
      </c>
      <c r="L2135" s="11" t="s">
        <v>146</v>
      </c>
      <c r="M2135" s="11" t="s">
        <v>101</v>
      </c>
      <c r="N2135" s="11">
        <v>57</v>
      </c>
      <c r="O2135" s="11">
        <v>2019</v>
      </c>
      <c r="P2135" s="11" t="s">
        <v>112</v>
      </c>
      <c r="Q2135" s="11" t="s">
        <v>112</v>
      </c>
      <c r="R2135" s="11" t="s">
        <v>241</v>
      </c>
      <c r="S2135" s="11" t="s">
        <v>104</v>
      </c>
      <c r="T2135" s="11">
        <v>1802.5</v>
      </c>
      <c r="U2135" s="11" t="str">
        <f>IF(ISERROR(VLOOKUP(I2135,'BACK INFO'!F:F,1,0)),IF(ISERROR(VLOOKUP(I2135,'BACK INFO'!H:H,1,0)),K2135,'BACK INFO'!$H$1),'BACK INFO'!$G$1)</f>
        <v>LAURA BONG</v>
      </c>
    </row>
    <row r="2136" spans="1:21" s="11" customFormat="1" x14ac:dyDescent="0.35">
      <c r="A2136" s="11" t="s">
        <v>94</v>
      </c>
      <c r="B2136" s="11">
        <v>2019</v>
      </c>
      <c r="C2136" s="11">
        <v>1</v>
      </c>
      <c r="D2136" s="11" t="s">
        <v>95</v>
      </c>
      <c r="E2136" s="11" t="s">
        <v>96</v>
      </c>
      <c r="F2136" s="11" t="s">
        <v>700</v>
      </c>
      <c r="G2136" s="11" t="s">
        <v>241</v>
      </c>
      <c r="H2136" s="11" t="s">
        <v>151</v>
      </c>
      <c r="I2136" s="11" t="s">
        <v>442</v>
      </c>
      <c r="J2136" s="11" t="s">
        <v>99</v>
      </c>
      <c r="K2136" s="11" t="s">
        <v>75</v>
      </c>
      <c r="L2136" s="11" t="s">
        <v>131</v>
      </c>
      <c r="M2136" s="11" t="s">
        <v>101</v>
      </c>
      <c r="N2136" s="11">
        <v>3</v>
      </c>
      <c r="O2136" s="11">
        <v>2019</v>
      </c>
      <c r="P2136" s="11" t="s">
        <v>112</v>
      </c>
      <c r="Q2136" s="11" t="s">
        <v>112</v>
      </c>
      <c r="R2136" s="11" t="s">
        <v>241</v>
      </c>
      <c r="S2136" s="11" t="s">
        <v>104</v>
      </c>
      <c r="T2136" s="11">
        <v>73.5</v>
      </c>
      <c r="U2136" s="11" t="str">
        <f>IF(ISERROR(VLOOKUP(I2136,'BACK INFO'!F:F,1,0)),IF(ISERROR(VLOOKUP(I2136,'BACK INFO'!H:H,1,0)),K2136,'BACK INFO'!$H$1),'BACK INFO'!$G$1)</f>
        <v>LAURA BONG</v>
      </c>
    </row>
    <row r="2137" spans="1:21" s="11" customFormat="1" x14ac:dyDescent="0.35">
      <c r="A2137" s="11" t="s">
        <v>94</v>
      </c>
      <c r="B2137" s="11">
        <v>2019</v>
      </c>
      <c r="C2137" s="11">
        <v>1</v>
      </c>
      <c r="D2137" s="11" t="s">
        <v>95</v>
      </c>
      <c r="E2137" s="11" t="s">
        <v>96</v>
      </c>
      <c r="F2137" s="11" t="s">
        <v>700</v>
      </c>
      <c r="G2137" s="11" t="s">
        <v>241</v>
      </c>
      <c r="H2137" s="11" t="s">
        <v>151</v>
      </c>
      <c r="I2137" s="11" t="s">
        <v>686</v>
      </c>
      <c r="J2137" s="11" t="s">
        <v>99</v>
      </c>
      <c r="K2137" s="11" t="s">
        <v>54</v>
      </c>
      <c r="L2137" s="11" t="s">
        <v>100</v>
      </c>
      <c r="M2137" s="11" t="s">
        <v>101</v>
      </c>
      <c r="N2137" s="11">
        <v>64</v>
      </c>
      <c r="O2137" s="11">
        <v>2019</v>
      </c>
      <c r="P2137" s="11" t="s">
        <v>112</v>
      </c>
      <c r="Q2137" s="11" t="s">
        <v>112</v>
      </c>
      <c r="R2137" s="11" t="s">
        <v>241</v>
      </c>
      <c r="S2137" s="11" t="s">
        <v>104</v>
      </c>
      <c r="T2137" s="11">
        <v>2064.4800000000014</v>
      </c>
      <c r="U2137" s="11" t="str">
        <f>IF(ISERROR(VLOOKUP(I2137,'BACK INFO'!F:F,1,0)),IF(ISERROR(VLOOKUP(I2137,'BACK INFO'!H:H,1,0)),K2137,'BACK INFO'!$H$1),'BACK INFO'!$G$1)</f>
        <v>PAIGE ALYSE STRAUGHAN</v>
      </c>
    </row>
    <row r="2138" spans="1:21" s="11" customFormat="1" x14ac:dyDescent="0.35">
      <c r="A2138" s="11" t="s">
        <v>94</v>
      </c>
      <c r="B2138" s="11">
        <v>2019</v>
      </c>
      <c r="C2138" s="11">
        <v>1</v>
      </c>
      <c r="D2138" s="11" t="s">
        <v>95</v>
      </c>
      <c r="E2138" s="11" t="s">
        <v>96</v>
      </c>
      <c r="F2138" s="11" t="s">
        <v>700</v>
      </c>
      <c r="G2138" s="11" t="s">
        <v>241</v>
      </c>
      <c r="H2138" s="11" t="s">
        <v>151</v>
      </c>
      <c r="I2138" s="11" t="s">
        <v>123</v>
      </c>
      <c r="J2138" s="11" t="s">
        <v>99</v>
      </c>
      <c r="K2138" s="11" t="s">
        <v>68</v>
      </c>
      <c r="L2138" s="11" t="s">
        <v>129</v>
      </c>
      <c r="M2138" s="11" t="s">
        <v>122</v>
      </c>
      <c r="N2138" s="11">
        <v>1</v>
      </c>
      <c r="O2138" s="11">
        <v>2019</v>
      </c>
      <c r="P2138" s="11" t="s">
        <v>112</v>
      </c>
      <c r="Q2138" s="11" t="s">
        <v>112</v>
      </c>
      <c r="R2138" s="11" t="s">
        <v>241</v>
      </c>
      <c r="S2138" s="11" t="s">
        <v>104</v>
      </c>
      <c r="T2138" s="11">
        <v>35</v>
      </c>
      <c r="U2138" s="11" t="str">
        <f>IF(ISERROR(VLOOKUP(I2138,'BACK INFO'!F:F,1,0)),IF(ISERROR(VLOOKUP(I2138,'BACK INFO'!H:H,1,0)),K2138,'BACK INFO'!$H$1),'BACK INFO'!$G$1)</f>
        <v>STEPHANIE VITALI</v>
      </c>
    </row>
    <row r="2139" spans="1:21" s="11" customFormat="1" x14ac:dyDescent="0.35">
      <c r="A2139" s="11" t="s">
        <v>94</v>
      </c>
      <c r="B2139" s="11">
        <v>2019</v>
      </c>
      <c r="C2139" s="11">
        <v>1</v>
      </c>
      <c r="D2139" s="11" t="s">
        <v>95</v>
      </c>
      <c r="E2139" s="11" t="s">
        <v>96</v>
      </c>
      <c r="F2139" s="11" t="s">
        <v>700</v>
      </c>
      <c r="G2139" s="11" t="s">
        <v>241</v>
      </c>
      <c r="H2139" s="11" t="s">
        <v>151</v>
      </c>
      <c r="I2139" s="11" t="s">
        <v>495</v>
      </c>
      <c r="J2139" s="11" t="s">
        <v>99</v>
      </c>
      <c r="K2139" s="11" t="s">
        <v>74</v>
      </c>
      <c r="L2139" s="11" t="s">
        <v>199</v>
      </c>
      <c r="M2139" s="11" t="s">
        <v>101</v>
      </c>
      <c r="N2139" s="11">
        <v>8</v>
      </c>
      <c r="O2139" s="11">
        <v>2019</v>
      </c>
      <c r="P2139" s="11" t="s">
        <v>112</v>
      </c>
      <c r="Q2139" s="11" t="s">
        <v>112</v>
      </c>
      <c r="R2139" s="11" t="s">
        <v>241</v>
      </c>
      <c r="S2139" s="11" t="s">
        <v>104</v>
      </c>
      <c r="T2139" s="11">
        <v>280</v>
      </c>
      <c r="U2139" s="11" t="str">
        <f>IF(ISERROR(VLOOKUP(I2139,'BACK INFO'!F:F,1,0)),IF(ISERROR(VLOOKUP(I2139,'BACK INFO'!H:H,1,0)),K2139,'BACK INFO'!$H$1),'BACK INFO'!$G$1)</f>
        <v>DENISE ARNETT</v>
      </c>
    </row>
    <row r="2140" spans="1:21" s="11" customFormat="1" x14ac:dyDescent="0.35">
      <c r="A2140" s="11" t="s">
        <v>94</v>
      </c>
      <c r="B2140" s="11">
        <v>2019</v>
      </c>
      <c r="C2140" s="11">
        <v>1</v>
      </c>
      <c r="D2140" s="11" t="s">
        <v>95</v>
      </c>
      <c r="E2140" s="11" t="s">
        <v>96</v>
      </c>
      <c r="F2140" s="11" t="s">
        <v>700</v>
      </c>
      <c r="G2140" s="11" t="s">
        <v>241</v>
      </c>
      <c r="H2140" s="11" t="s">
        <v>151</v>
      </c>
      <c r="I2140" s="11" t="s">
        <v>148</v>
      </c>
      <c r="J2140" s="11" t="s">
        <v>99</v>
      </c>
      <c r="K2140" s="11" t="s">
        <v>71</v>
      </c>
      <c r="L2140" s="11" t="s">
        <v>149</v>
      </c>
      <c r="M2140" s="11" t="s">
        <v>101</v>
      </c>
      <c r="N2140" s="11">
        <v>2</v>
      </c>
      <c r="O2140" s="11">
        <v>2019</v>
      </c>
      <c r="P2140" s="11" t="s">
        <v>112</v>
      </c>
      <c r="Q2140" s="11" t="s">
        <v>112</v>
      </c>
      <c r="R2140" s="11" t="s">
        <v>241</v>
      </c>
      <c r="S2140" s="11" t="s">
        <v>104</v>
      </c>
      <c r="T2140" s="11">
        <v>49</v>
      </c>
      <c r="U2140" s="11" t="str">
        <f>IF(ISERROR(VLOOKUP(I2140,'BACK INFO'!F:F,1,0)),IF(ISERROR(VLOOKUP(I2140,'BACK INFO'!H:H,1,0)),K2140,'BACK INFO'!$H$1),'BACK INFO'!$G$1)</f>
        <v>HOLLY SALES INC.</v>
      </c>
    </row>
    <row r="2141" spans="1:21" s="11" customFormat="1" x14ac:dyDescent="0.35">
      <c r="A2141" s="11" t="s">
        <v>94</v>
      </c>
      <c r="B2141" s="11">
        <v>2019</v>
      </c>
      <c r="C2141" s="11">
        <v>1</v>
      </c>
      <c r="D2141" s="11" t="s">
        <v>95</v>
      </c>
      <c r="E2141" s="11" t="s">
        <v>96</v>
      </c>
      <c r="F2141" s="11" t="s">
        <v>700</v>
      </c>
      <c r="G2141" s="11" t="s">
        <v>241</v>
      </c>
      <c r="H2141" s="11" t="s">
        <v>151</v>
      </c>
      <c r="I2141" s="11" t="s">
        <v>62</v>
      </c>
      <c r="J2141" s="11" t="s">
        <v>99</v>
      </c>
      <c r="K2141" s="11" t="s">
        <v>54</v>
      </c>
      <c r="L2141" s="11" t="s">
        <v>165</v>
      </c>
      <c r="M2141" s="11" t="s">
        <v>101</v>
      </c>
      <c r="N2141" s="11">
        <v>32</v>
      </c>
      <c r="O2141" s="11">
        <v>2019</v>
      </c>
      <c r="P2141" s="11" t="s">
        <v>112</v>
      </c>
      <c r="Q2141" s="11" t="s">
        <v>112</v>
      </c>
      <c r="R2141" s="11" t="s">
        <v>241</v>
      </c>
      <c r="S2141" s="11" t="s">
        <v>104</v>
      </c>
      <c r="T2141" s="11">
        <v>744.6400000000001</v>
      </c>
      <c r="U2141" s="11" t="str">
        <f>IF(ISERROR(VLOOKUP(I2141,'BACK INFO'!F:F,1,0)),IF(ISERROR(VLOOKUP(I2141,'BACK INFO'!H:H,1,0)),K2141,'BACK INFO'!$H$1),'BACK INFO'!$G$1)</f>
        <v>PAIGE ALYSE STRAUGHAN</v>
      </c>
    </row>
    <row r="2142" spans="1:21" s="11" customFormat="1" x14ac:dyDescent="0.35">
      <c r="A2142" s="11" t="s">
        <v>94</v>
      </c>
      <c r="B2142" s="11">
        <v>2019</v>
      </c>
      <c r="C2142" s="11">
        <v>1</v>
      </c>
      <c r="D2142" s="11" t="s">
        <v>95</v>
      </c>
      <c r="E2142" s="11" t="s">
        <v>96</v>
      </c>
      <c r="F2142" s="11" t="s">
        <v>700</v>
      </c>
      <c r="G2142" s="11" t="s">
        <v>241</v>
      </c>
      <c r="H2142" s="11" t="s">
        <v>151</v>
      </c>
      <c r="I2142" s="11" t="s">
        <v>505</v>
      </c>
      <c r="J2142" s="11" t="s">
        <v>99</v>
      </c>
      <c r="K2142" s="11" t="s">
        <v>75</v>
      </c>
      <c r="L2142" s="11" t="s">
        <v>131</v>
      </c>
      <c r="M2142" s="11" t="s">
        <v>101</v>
      </c>
      <c r="N2142" s="11">
        <v>2</v>
      </c>
      <c r="O2142" s="11">
        <v>2019</v>
      </c>
      <c r="P2142" s="11" t="s">
        <v>112</v>
      </c>
      <c r="Q2142" s="11" t="s">
        <v>112</v>
      </c>
      <c r="R2142" s="11" t="s">
        <v>241</v>
      </c>
      <c r="S2142" s="11" t="s">
        <v>104</v>
      </c>
      <c r="T2142" s="11">
        <v>49</v>
      </c>
      <c r="U2142" s="11" t="str">
        <f>IF(ISERROR(VLOOKUP(I2142,'BACK INFO'!F:F,1,0)),IF(ISERROR(VLOOKUP(I2142,'BACK INFO'!H:H,1,0)),K2142,'BACK INFO'!$H$1),'BACK INFO'!$G$1)</f>
        <v>LAURA BONG</v>
      </c>
    </row>
    <row r="2143" spans="1:21" s="11" customFormat="1" x14ac:dyDescent="0.35">
      <c r="A2143" s="11" t="s">
        <v>94</v>
      </c>
      <c r="B2143" s="11">
        <v>2019</v>
      </c>
      <c r="C2143" s="11">
        <v>1</v>
      </c>
      <c r="D2143" s="11" t="s">
        <v>95</v>
      </c>
      <c r="E2143" s="11" t="s">
        <v>96</v>
      </c>
      <c r="F2143" s="11" t="s">
        <v>700</v>
      </c>
      <c r="G2143" s="11" t="s">
        <v>241</v>
      </c>
      <c r="H2143" s="11" t="s">
        <v>151</v>
      </c>
      <c r="I2143" s="11" t="s">
        <v>534</v>
      </c>
      <c r="J2143" s="11" t="s">
        <v>99</v>
      </c>
      <c r="K2143" s="11" t="s">
        <v>75</v>
      </c>
      <c r="L2143" s="11" t="s">
        <v>146</v>
      </c>
      <c r="M2143" s="11" t="s">
        <v>101</v>
      </c>
      <c r="N2143" s="11">
        <v>8</v>
      </c>
      <c r="O2143" s="11">
        <v>2019</v>
      </c>
      <c r="P2143" s="11" t="s">
        <v>112</v>
      </c>
      <c r="Q2143" s="11" t="s">
        <v>112</v>
      </c>
      <c r="R2143" s="11" t="s">
        <v>241</v>
      </c>
      <c r="S2143" s="11" t="s">
        <v>104</v>
      </c>
      <c r="T2143" s="11">
        <v>196</v>
      </c>
      <c r="U2143" s="11" t="str">
        <f>IF(ISERROR(VLOOKUP(I2143,'BACK INFO'!F:F,1,0)),IF(ISERROR(VLOOKUP(I2143,'BACK INFO'!H:H,1,0)),K2143,'BACK INFO'!$H$1),'BACK INFO'!$G$1)</f>
        <v>LAURA BONG</v>
      </c>
    </row>
    <row r="2144" spans="1:21" s="11" customFormat="1" x14ac:dyDescent="0.35">
      <c r="A2144" s="11" t="s">
        <v>94</v>
      </c>
      <c r="B2144" s="11">
        <v>2019</v>
      </c>
      <c r="C2144" s="11">
        <v>1</v>
      </c>
      <c r="D2144" s="11" t="s">
        <v>95</v>
      </c>
      <c r="E2144" s="11" t="s">
        <v>96</v>
      </c>
      <c r="F2144" s="11" t="s">
        <v>700</v>
      </c>
      <c r="G2144" s="11" t="s">
        <v>241</v>
      </c>
      <c r="H2144" s="11" t="s">
        <v>152</v>
      </c>
      <c r="I2144" s="11" t="s">
        <v>353</v>
      </c>
      <c r="J2144" s="11" t="s">
        <v>99</v>
      </c>
      <c r="K2144" s="11" t="s">
        <v>72</v>
      </c>
      <c r="L2144" s="11" t="s">
        <v>114</v>
      </c>
      <c r="M2144" s="11" t="s">
        <v>101</v>
      </c>
      <c r="N2144" s="11">
        <v>1</v>
      </c>
      <c r="O2144" s="11">
        <v>2019</v>
      </c>
      <c r="P2144" s="11" t="s">
        <v>112</v>
      </c>
      <c r="Q2144" s="11" t="s">
        <v>112</v>
      </c>
      <c r="R2144" s="11" t="s">
        <v>241</v>
      </c>
      <c r="S2144" s="11" t="s">
        <v>104</v>
      </c>
      <c r="T2144" s="11">
        <v>57</v>
      </c>
      <c r="U2144" s="11" t="str">
        <f>IF(ISERROR(VLOOKUP(I2144,'BACK INFO'!F:F,1,0)),IF(ISERROR(VLOOKUP(I2144,'BACK INFO'!H:H,1,0)),K2144,'BACK INFO'!$H$1),'BACK INFO'!$G$1)</f>
        <v>BILL MILLER AND COMPANY</v>
      </c>
    </row>
    <row r="2145" spans="1:21" s="11" customFormat="1" x14ac:dyDescent="0.35">
      <c r="A2145" s="11" t="s">
        <v>94</v>
      </c>
      <c r="B2145" s="11">
        <v>2019</v>
      </c>
      <c r="C2145" s="11">
        <v>1</v>
      </c>
      <c r="D2145" s="11" t="s">
        <v>95</v>
      </c>
      <c r="E2145" s="11" t="s">
        <v>96</v>
      </c>
      <c r="F2145" s="11" t="s">
        <v>700</v>
      </c>
      <c r="G2145" s="11" t="s">
        <v>241</v>
      </c>
      <c r="H2145" s="11" t="s">
        <v>152</v>
      </c>
      <c r="I2145" s="11" t="s">
        <v>686</v>
      </c>
      <c r="J2145" s="11" t="s">
        <v>99</v>
      </c>
      <c r="K2145" s="11" t="s">
        <v>54</v>
      </c>
      <c r="L2145" s="11" t="s">
        <v>100</v>
      </c>
      <c r="M2145" s="11" t="s">
        <v>101</v>
      </c>
      <c r="N2145" s="11">
        <v>155</v>
      </c>
      <c r="O2145" s="11">
        <v>2019</v>
      </c>
      <c r="P2145" s="11" t="s">
        <v>112</v>
      </c>
      <c r="Q2145" s="11" t="s">
        <v>112</v>
      </c>
      <c r="R2145" s="11" t="s">
        <v>241</v>
      </c>
      <c r="S2145" s="11" t="s">
        <v>104</v>
      </c>
      <c r="T2145" s="11">
        <v>5679.9800000000068</v>
      </c>
      <c r="U2145" s="11" t="str">
        <f>IF(ISERROR(VLOOKUP(I2145,'BACK INFO'!F:F,1,0)),IF(ISERROR(VLOOKUP(I2145,'BACK INFO'!H:H,1,0)),K2145,'BACK INFO'!$H$1),'BACK INFO'!$G$1)</f>
        <v>PAIGE ALYSE STRAUGHAN</v>
      </c>
    </row>
    <row r="2146" spans="1:21" s="11" customFormat="1" x14ac:dyDescent="0.35">
      <c r="A2146" s="11" t="s">
        <v>94</v>
      </c>
      <c r="B2146" s="11">
        <v>2019</v>
      </c>
      <c r="C2146" s="11">
        <v>1</v>
      </c>
      <c r="D2146" s="11" t="s">
        <v>95</v>
      </c>
      <c r="E2146" s="11" t="s">
        <v>96</v>
      </c>
      <c r="F2146" s="11" t="s">
        <v>700</v>
      </c>
      <c r="G2146" s="11" t="s">
        <v>241</v>
      </c>
      <c r="H2146" s="11" t="s">
        <v>152</v>
      </c>
      <c r="I2146" s="11" t="s">
        <v>261</v>
      </c>
      <c r="J2146" s="11" t="s">
        <v>99</v>
      </c>
      <c r="K2146" s="11" t="s">
        <v>74</v>
      </c>
      <c r="L2146" s="11" t="s">
        <v>262</v>
      </c>
      <c r="M2146" s="11" t="s">
        <v>101</v>
      </c>
      <c r="N2146" s="11">
        <v>50</v>
      </c>
      <c r="O2146" s="11">
        <v>2019</v>
      </c>
      <c r="P2146" s="11" t="s">
        <v>112</v>
      </c>
      <c r="Q2146" s="11" t="s">
        <v>112</v>
      </c>
      <c r="R2146" s="11" t="s">
        <v>241</v>
      </c>
      <c r="S2146" s="11" t="s">
        <v>104</v>
      </c>
      <c r="T2146" s="11">
        <v>2042.5</v>
      </c>
      <c r="U2146" s="11" t="str">
        <f>IF(ISERROR(VLOOKUP(I2146,'BACK INFO'!F:F,1,0)),IF(ISERROR(VLOOKUP(I2146,'BACK INFO'!H:H,1,0)),K2146,'BACK INFO'!$H$1),'BACK INFO'!$G$1)</f>
        <v>DENISE ARNETT</v>
      </c>
    </row>
    <row r="2147" spans="1:21" s="11" customFormat="1" x14ac:dyDescent="0.35">
      <c r="A2147" s="11" t="s">
        <v>94</v>
      </c>
      <c r="B2147" s="11">
        <v>2019</v>
      </c>
      <c r="C2147" s="11">
        <v>1</v>
      </c>
      <c r="D2147" s="11" t="s">
        <v>95</v>
      </c>
      <c r="E2147" s="11" t="s">
        <v>96</v>
      </c>
      <c r="F2147" s="11" t="s">
        <v>700</v>
      </c>
      <c r="G2147" s="11" t="s">
        <v>241</v>
      </c>
      <c r="H2147" s="11" t="s">
        <v>152</v>
      </c>
      <c r="I2147" s="11" t="s">
        <v>243</v>
      </c>
      <c r="J2147" s="11" t="s">
        <v>99</v>
      </c>
      <c r="K2147" s="11" t="s">
        <v>70</v>
      </c>
      <c r="L2147" s="11" t="s">
        <v>157</v>
      </c>
      <c r="M2147" s="11" t="s">
        <v>101</v>
      </c>
      <c r="N2147" s="11">
        <v>7</v>
      </c>
      <c r="O2147" s="11">
        <v>2019</v>
      </c>
      <c r="P2147" s="11" t="s">
        <v>112</v>
      </c>
      <c r="Q2147" s="11" t="s">
        <v>112</v>
      </c>
      <c r="R2147" s="11" t="s">
        <v>241</v>
      </c>
      <c r="S2147" s="11" t="s">
        <v>104</v>
      </c>
      <c r="T2147" s="11">
        <v>231</v>
      </c>
      <c r="U2147" s="11" t="str">
        <f>IF(ISERROR(VLOOKUP(I2147,'BACK INFO'!F:F,1,0)),IF(ISERROR(VLOOKUP(I2147,'BACK INFO'!H:H,1,0)),K2147,'BACK INFO'!$H$1),'BACK INFO'!$G$1)</f>
        <v>JUDITH ANN DEAL</v>
      </c>
    </row>
    <row r="2148" spans="1:21" s="11" customFormat="1" x14ac:dyDescent="0.35">
      <c r="A2148" s="11" t="s">
        <v>94</v>
      </c>
      <c r="B2148" s="11">
        <v>2019</v>
      </c>
      <c r="C2148" s="11">
        <v>1</v>
      </c>
      <c r="D2148" s="11" t="s">
        <v>95</v>
      </c>
      <c r="E2148" s="11" t="s">
        <v>96</v>
      </c>
      <c r="F2148" s="11" t="s">
        <v>700</v>
      </c>
      <c r="G2148" s="11" t="s">
        <v>241</v>
      </c>
      <c r="H2148" s="11" t="s">
        <v>152</v>
      </c>
      <c r="I2148" s="11" t="s">
        <v>355</v>
      </c>
      <c r="J2148" s="11" t="s">
        <v>120</v>
      </c>
      <c r="K2148" s="11" t="s">
        <v>66</v>
      </c>
      <c r="L2148" s="11" t="s">
        <v>121</v>
      </c>
      <c r="M2148" s="11" t="s">
        <v>122</v>
      </c>
      <c r="N2148" s="11">
        <v>1</v>
      </c>
      <c r="O2148" s="11">
        <v>2019</v>
      </c>
      <c r="P2148" s="11" t="s">
        <v>112</v>
      </c>
      <c r="Q2148" s="11" t="s">
        <v>112</v>
      </c>
      <c r="R2148" s="11" t="s">
        <v>241</v>
      </c>
      <c r="S2148" s="11" t="s">
        <v>104</v>
      </c>
      <c r="T2148" s="11">
        <v>55.534423735260553</v>
      </c>
      <c r="U2148" s="11" t="str">
        <f>IF(ISERROR(VLOOKUP(I2148,'BACK INFO'!F:F,1,0)),IF(ISERROR(VLOOKUP(I2148,'BACK INFO'!H:H,1,0)),K2148,'BACK INFO'!$H$1),'BACK INFO'!$G$1)</f>
        <v>SHOUTOUTAGENCY</v>
      </c>
    </row>
    <row r="2149" spans="1:21" s="11" customFormat="1" x14ac:dyDescent="0.35">
      <c r="A2149" s="11" t="s">
        <v>94</v>
      </c>
      <c r="B2149" s="11">
        <v>2019</v>
      </c>
      <c r="C2149" s="11">
        <v>1</v>
      </c>
      <c r="D2149" s="11" t="s">
        <v>95</v>
      </c>
      <c r="E2149" s="11" t="s">
        <v>96</v>
      </c>
      <c r="F2149" s="11" t="s">
        <v>700</v>
      </c>
      <c r="G2149" s="11" t="s">
        <v>241</v>
      </c>
      <c r="H2149" s="11" t="s">
        <v>152</v>
      </c>
      <c r="I2149" s="11" t="s">
        <v>356</v>
      </c>
      <c r="J2149" s="11" t="s">
        <v>99</v>
      </c>
      <c r="K2149" s="11" t="s">
        <v>75</v>
      </c>
      <c r="L2149" s="11" t="s">
        <v>273</v>
      </c>
      <c r="M2149" s="11" t="s">
        <v>101</v>
      </c>
      <c r="N2149" s="11">
        <v>5</v>
      </c>
      <c r="O2149" s="11">
        <v>2019</v>
      </c>
      <c r="P2149" s="11" t="s">
        <v>112</v>
      </c>
      <c r="Q2149" s="11" t="s">
        <v>112</v>
      </c>
      <c r="R2149" s="11" t="s">
        <v>241</v>
      </c>
      <c r="S2149" s="11" t="s">
        <v>104</v>
      </c>
      <c r="T2149" s="11">
        <v>240</v>
      </c>
      <c r="U2149" s="11" t="str">
        <f>IF(ISERROR(VLOOKUP(I2149,'BACK INFO'!F:F,1,0)),IF(ISERROR(VLOOKUP(I2149,'BACK INFO'!H:H,1,0)),K2149,'BACK INFO'!$H$1),'BACK INFO'!$G$1)</f>
        <v>LAURA BONG</v>
      </c>
    </row>
    <row r="2150" spans="1:21" s="11" customFormat="1" x14ac:dyDescent="0.35">
      <c r="A2150" s="11" t="s">
        <v>94</v>
      </c>
      <c r="B2150" s="11">
        <v>2019</v>
      </c>
      <c r="C2150" s="11">
        <v>1</v>
      </c>
      <c r="D2150" s="11" t="s">
        <v>95</v>
      </c>
      <c r="E2150" s="11" t="s">
        <v>96</v>
      </c>
      <c r="F2150" s="11" t="s">
        <v>700</v>
      </c>
      <c r="G2150" s="11" t="s">
        <v>241</v>
      </c>
      <c r="H2150" s="11" t="s">
        <v>152</v>
      </c>
      <c r="I2150" s="11" t="s">
        <v>445</v>
      </c>
      <c r="J2150" s="11" t="s">
        <v>99</v>
      </c>
      <c r="K2150" s="11" t="s">
        <v>71</v>
      </c>
      <c r="L2150" s="11" t="s">
        <v>164</v>
      </c>
      <c r="M2150" s="11" t="s">
        <v>101</v>
      </c>
      <c r="N2150" s="11">
        <v>2</v>
      </c>
      <c r="O2150" s="11">
        <v>2019</v>
      </c>
      <c r="P2150" s="11" t="s">
        <v>112</v>
      </c>
      <c r="Q2150" s="11" t="s">
        <v>112</v>
      </c>
      <c r="R2150" s="11" t="s">
        <v>241</v>
      </c>
      <c r="S2150" s="11" t="s">
        <v>104</v>
      </c>
      <c r="T2150" s="11">
        <v>90</v>
      </c>
      <c r="U2150" s="11" t="str">
        <f>IF(ISERROR(VLOOKUP(I2150,'BACK INFO'!F:F,1,0)),IF(ISERROR(VLOOKUP(I2150,'BACK INFO'!H:H,1,0)),K2150,'BACK INFO'!$H$1),'BACK INFO'!$G$1)</f>
        <v>HOLLY SALES INC.</v>
      </c>
    </row>
    <row r="2151" spans="1:21" s="11" customFormat="1" x14ac:dyDescent="0.35">
      <c r="A2151" s="11" t="s">
        <v>94</v>
      </c>
      <c r="B2151" s="11">
        <v>2019</v>
      </c>
      <c r="C2151" s="11">
        <v>1</v>
      </c>
      <c r="D2151" s="11" t="s">
        <v>95</v>
      </c>
      <c r="E2151" s="11" t="s">
        <v>96</v>
      </c>
      <c r="F2151" s="11" t="s">
        <v>700</v>
      </c>
      <c r="G2151" s="11" t="s">
        <v>241</v>
      </c>
      <c r="H2151" s="11" t="s">
        <v>152</v>
      </c>
      <c r="I2151" s="11" t="s">
        <v>404</v>
      </c>
      <c r="J2151" s="11" t="s">
        <v>120</v>
      </c>
      <c r="K2151" s="11" t="s">
        <v>68</v>
      </c>
      <c r="L2151" s="11" t="s">
        <v>129</v>
      </c>
      <c r="M2151" s="11" t="s">
        <v>122</v>
      </c>
      <c r="N2151" s="11">
        <v>3</v>
      </c>
      <c r="O2151" s="11">
        <v>2019</v>
      </c>
      <c r="P2151" s="11" t="s">
        <v>112</v>
      </c>
      <c r="Q2151" s="11" t="s">
        <v>112</v>
      </c>
      <c r="R2151" s="11" t="s">
        <v>241</v>
      </c>
      <c r="S2151" s="11" t="s">
        <v>104</v>
      </c>
      <c r="T2151" s="11">
        <v>143.02015975656144</v>
      </c>
      <c r="U2151" s="11" t="str">
        <f>IF(ISERROR(VLOOKUP(I2151,'BACK INFO'!F:F,1,0)),IF(ISERROR(VLOOKUP(I2151,'BACK INFO'!H:H,1,0)),K2151,'BACK INFO'!$H$1),'BACK INFO'!$G$1)</f>
        <v>STEPHANIE VITALI</v>
      </c>
    </row>
    <row r="2152" spans="1:21" s="11" customFormat="1" x14ac:dyDescent="0.35">
      <c r="A2152" s="11" t="s">
        <v>94</v>
      </c>
      <c r="B2152" s="11">
        <v>2019</v>
      </c>
      <c r="C2152" s="11">
        <v>1</v>
      </c>
      <c r="D2152" s="11" t="s">
        <v>95</v>
      </c>
      <c r="E2152" s="11" t="s">
        <v>96</v>
      </c>
      <c r="F2152" s="11" t="s">
        <v>700</v>
      </c>
      <c r="G2152" s="11" t="s">
        <v>241</v>
      </c>
      <c r="H2152" s="11" t="s">
        <v>152</v>
      </c>
      <c r="I2152" s="11" t="s">
        <v>360</v>
      </c>
      <c r="J2152" s="11" t="s">
        <v>99</v>
      </c>
      <c r="K2152" s="11" t="s">
        <v>72</v>
      </c>
      <c r="L2152" s="11" t="s">
        <v>359</v>
      </c>
      <c r="M2152" s="11" t="s">
        <v>101</v>
      </c>
      <c r="N2152" s="11">
        <v>15</v>
      </c>
      <c r="O2152" s="11">
        <v>2019</v>
      </c>
      <c r="P2152" s="11" t="s">
        <v>112</v>
      </c>
      <c r="Q2152" s="11" t="s">
        <v>112</v>
      </c>
      <c r="R2152" s="11" t="s">
        <v>241</v>
      </c>
      <c r="S2152" s="11" t="s">
        <v>104</v>
      </c>
      <c r="T2152" s="11">
        <v>641</v>
      </c>
      <c r="U2152" s="11" t="str">
        <f>IF(ISERROR(VLOOKUP(I2152,'BACK INFO'!F:F,1,0)),IF(ISERROR(VLOOKUP(I2152,'BACK INFO'!H:H,1,0)),K2152,'BACK INFO'!$H$1),'BACK INFO'!$G$1)</f>
        <v>BILL MILLER AND COMPANY</v>
      </c>
    </row>
    <row r="2153" spans="1:21" s="11" customFormat="1" x14ac:dyDescent="0.35">
      <c r="A2153" s="11" t="s">
        <v>94</v>
      </c>
      <c r="B2153" s="11">
        <v>2019</v>
      </c>
      <c r="C2153" s="11">
        <v>1</v>
      </c>
      <c r="D2153" s="11" t="s">
        <v>95</v>
      </c>
      <c r="E2153" s="11" t="s">
        <v>96</v>
      </c>
      <c r="F2153" s="11" t="s">
        <v>700</v>
      </c>
      <c r="G2153" s="11" t="s">
        <v>241</v>
      </c>
      <c r="H2153" s="11" t="s">
        <v>152</v>
      </c>
      <c r="I2153" s="11" t="s">
        <v>361</v>
      </c>
      <c r="J2153" s="11" t="s">
        <v>99</v>
      </c>
      <c r="K2153" s="11" t="s">
        <v>72</v>
      </c>
      <c r="L2153" s="11" t="s">
        <v>114</v>
      </c>
      <c r="M2153" s="11" t="s">
        <v>101</v>
      </c>
      <c r="N2153" s="11">
        <v>17</v>
      </c>
      <c r="O2153" s="11">
        <v>2019</v>
      </c>
      <c r="P2153" s="11" t="s">
        <v>112</v>
      </c>
      <c r="Q2153" s="11" t="s">
        <v>112</v>
      </c>
      <c r="R2153" s="11" t="s">
        <v>241</v>
      </c>
      <c r="S2153" s="11" t="s">
        <v>104</v>
      </c>
      <c r="T2153" s="11">
        <v>729</v>
      </c>
      <c r="U2153" s="11" t="str">
        <f>IF(ISERROR(VLOOKUP(I2153,'BACK INFO'!F:F,1,0)),IF(ISERROR(VLOOKUP(I2153,'BACK INFO'!H:H,1,0)),K2153,'BACK INFO'!$H$1),'BACK INFO'!$G$1)</f>
        <v>BILL MILLER AND COMPANY</v>
      </c>
    </row>
    <row r="2154" spans="1:21" s="11" customFormat="1" x14ac:dyDescent="0.35">
      <c r="A2154" s="11" t="s">
        <v>94</v>
      </c>
      <c r="B2154" s="11">
        <v>2019</v>
      </c>
      <c r="C2154" s="11">
        <v>1</v>
      </c>
      <c r="D2154" s="11" t="s">
        <v>95</v>
      </c>
      <c r="E2154" s="11" t="s">
        <v>96</v>
      </c>
      <c r="F2154" s="11" t="s">
        <v>700</v>
      </c>
      <c r="G2154" s="11" t="s">
        <v>241</v>
      </c>
      <c r="H2154" s="11" t="s">
        <v>152</v>
      </c>
      <c r="I2154" s="11" t="s">
        <v>189</v>
      </c>
      <c r="J2154" s="11" t="s">
        <v>99</v>
      </c>
      <c r="K2154" s="11" t="s">
        <v>73</v>
      </c>
      <c r="L2154" s="11" t="s">
        <v>127</v>
      </c>
      <c r="M2154" s="11" t="s">
        <v>101</v>
      </c>
      <c r="N2154" s="11">
        <v>28</v>
      </c>
      <c r="O2154" s="11">
        <v>2019</v>
      </c>
      <c r="P2154" s="11" t="s">
        <v>112</v>
      </c>
      <c r="Q2154" s="11" t="s">
        <v>112</v>
      </c>
      <c r="R2154" s="11" t="s">
        <v>241</v>
      </c>
      <c r="S2154" s="11" t="s">
        <v>104</v>
      </c>
      <c r="T2154" s="11">
        <v>817.80000000000007</v>
      </c>
      <c r="U2154" s="11" t="str">
        <f>IF(ISERROR(VLOOKUP(I2154,'BACK INFO'!F:F,1,0)),IF(ISERROR(VLOOKUP(I2154,'BACK INFO'!H:H,1,0)),K2154,'BACK INFO'!$H$1),'BACK INFO'!$G$1)</f>
        <v>PHYLLIS POSNER</v>
      </c>
    </row>
    <row r="2155" spans="1:21" s="11" customFormat="1" x14ac:dyDescent="0.35">
      <c r="A2155" s="11" t="s">
        <v>94</v>
      </c>
      <c r="B2155" s="11">
        <v>2019</v>
      </c>
      <c r="C2155" s="11">
        <v>1</v>
      </c>
      <c r="D2155" s="11" t="s">
        <v>95</v>
      </c>
      <c r="E2155" s="11" t="s">
        <v>96</v>
      </c>
      <c r="F2155" s="11" t="s">
        <v>700</v>
      </c>
      <c r="G2155" s="11" t="s">
        <v>241</v>
      </c>
      <c r="H2155" s="11" t="s">
        <v>152</v>
      </c>
      <c r="I2155" s="11" t="s">
        <v>244</v>
      </c>
      <c r="J2155" s="11" t="s">
        <v>99</v>
      </c>
      <c r="K2155" s="11" t="s">
        <v>245</v>
      </c>
      <c r="L2155" s="11" t="s">
        <v>246</v>
      </c>
      <c r="M2155" s="11" t="s">
        <v>246</v>
      </c>
      <c r="N2155" s="11">
        <v>2</v>
      </c>
      <c r="O2155" s="11">
        <v>2019</v>
      </c>
      <c r="P2155" s="11" t="s">
        <v>112</v>
      </c>
      <c r="Q2155" s="11" t="s">
        <v>112</v>
      </c>
      <c r="R2155" s="11" t="s">
        <v>241</v>
      </c>
      <c r="S2155" s="11" t="s">
        <v>104</v>
      </c>
      <c r="T2155" s="11">
        <v>134</v>
      </c>
      <c r="U2155" s="11" t="str">
        <f>IF(ISERROR(VLOOKUP(I2155,'BACK INFO'!F:F,1,0)),IF(ISERROR(VLOOKUP(I2155,'BACK INFO'!H:H,1,0)),K2155,'BACK INFO'!$H$1),'BACK INFO'!$G$1)</f>
        <v>JULIUS ORTIZ MALDONADO</v>
      </c>
    </row>
    <row r="2156" spans="1:21" s="11" customFormat="1" x14ac:dyDescent="0.35">
      <c r="A2156" s="11" t="s">
        <v>94</v>
      </c>
      <c r="B2156" s="11">
        <v>2019</v>
      </c>
      <c r="C2156" s="11">
        <v>1</v>
      </c>
      <c r="D2156" s="11" t="s">
        <v>95</v>
      </c>
      <c r="E2156" s="11" t="s">
        <v>96</v>
      </c>
      <c r="F2156" s="11" t="s">
        <v>700</v>
      </c>
      <c r="G2156" s="11" t="s">
        <v>241</v>
      </c>
      <c r="H2156" s="11" t="s">
        <v>152</v>
      </c>
      <c r="I2156" s="11" t="s">
        <v>321</v>
      </c>
      <c r="J2156" s="11" t="s">
        <v>99</v>
      </c>
      <c r="K2156" s="11" t="s">
        <v>72</v>
      </c>
      <c r="L2156" s="11" t="s">
        <v>114</v>
      </c>
      <c r="M2156" s="11" t="s">
        <v>101</v>
      </c>
      <c r="N2156" s="11">
        <v>10</v>
      </c>
      <c r="O2156" s="11">
        <v>2019</v>
      </c>
      <c r="P2156" s="11" t="s">
        <v>112</v>
      </c>
      <c r="Q2156" s="11" t="s">
        <v>112</v>
      </c>
      <c r="R2156" s="11" t="s">
        <v>241</v>
      </c>
      <c r="S2156" s="11" t="s">
        <v>104</v>
      </c>
      <c r="T2156" s="11">
        <v>450</v>
      </c>
      <c r="U2156" s="11" t="str">
        <f>IF(ISERROR(VLOOKUP(I2156,'BACK INFO'!F:F,1,0)),IF(ISERROR(VLOOKUP(I2156,'BACK INFO'!H:H,1,0)),K2156,'BACK INFO'!$H$1),'BACK INFO'!$G$1)</f>
        <v>BILL MILLER AND COMPANY</v>
      </c>
    </row>
    <row r="2157" spans="1:21" s="11" customFormat="1" x14ac:dyDescent="0.35">
      <c r="A2157" s="11" t="s">
        <v>94</v>
      </c>
      <c r="B2157" s="11">
        <v>2019</v>
      </c>
      <c r="C2157" s="11">
        <v>1</v>
      </c>
      <c r="D2157" s="11" t="s">
        <v>95</v>
      </c>
      <c r="E2157" s="11" t="s">
        <v>96</v>
      </c>
      <c r="F2157" s="11" t="s">
        <v>700</v>
      </c>
      <c r="G2157" s="11" t="s">
        <v>241</v>
      </c>
      <c r="H2157" s="11" t="s">
        <v>152</v>
      </c>
      <c r="I2157" s="11" t="s">
        <v>405</v>
      </c>
      <c r="J2157" s="11" t="s">
        <v>99</v>
      </c>
      <c r="K2157" s="11" t="s">
        <v>71</v>
      </c>
      <c r="L2157" s="11" t="s">
        <v>164</v>
      </c>
      <c r="M2157" s="11" t="s">
        <v>101</v>
      </c>
      <c r="N2157" s="11">
        <v>3</v>
      </c>
      <c r="O2157" s="11">
        <v>2019</v>
      </c>
      <c r="P2157" s="11" t="s">
        <v>112</v>
      </c>
      <c r="Q2157" s="11" t="s">
        <v>112</v>
      </c>
      <c r="R2157" s="11" t="s">
        <v>241</v>
      </c>
      <c r="S2157" s="11" t="s">
        <v>104</v>
      </c>
      <c r="T2157" s="11">
        <v>171</v>
      </c>
      <c r="U2157" s="11" t="str">
        <f>IF(ISERROR(VLOOKUP(I2157,'BACK INFO'!F:F,1,0)),IF(ISERROR(VLOOKUP(I2157,'BACK INFO'!H:H,1,0)),K2157,'BACK INFO'!$H$1),'BACK INFO'!$G$1)</f>
        <v>HOLLY SALES INC.</v>
      </c>
    </row>
    <row r="2158" spans="1:21" s="11" customFormat="1" x14ac:dyDescent="0.35">
      <c r="A2158" s="11" t="s">
        <v>94</v>
      </c>
      <c r="B2158" s="11">
        <v>2019</v>
      </c>
      <c r="C2158" s="11">
        <v>1</v>
      </c>
      <c r="D2158" s="11" t="s">
        <v>95</v>
      </c>
      <c r="E2158" s="11" t="s">
        <v>96</v>
      </c>
      <c r="F2158" s="11" t="s">
        <v>700</v>
      </c>
      <c r="G2158" s="11" t="s">
        <v>241</v>
      </c>
      <c r="H2158" s="11" t="s">
        <v>152</v>
      </c>
      <c r="I2158" s="11" t="s">
        <v>123</v>
      </c>
      <c r="J2158" s="11" t="s">
        <v>99</v>
      </c>
      <c r="K2158" s="11" t="s">
        <v>68</v>
      </c>
      <c r="L2158" s="11" t="s">
        <v>129</v>
      </c>
      <c r="M2158" s="11" t="s">
        <v>122</v>
      </c>
      <c r="N2158" s="11">
        <v>32</v>
      </c>
      <c r="O2158" s="11">
        <v>2019</v>
      </c>
      <c r="P2158" s="11" t="s">
        <v>112</v>
      </c>
      <c r="Q2158" s="11" t="s">
        <v>112</v>
      </c>
      <c r="R2158" s="11" t="s">
        <v>241</v>
      </c>
      <c r="S2158" s="11" t="s">
        <v>104</v>
      </c>
      <c r="T2158" s="11">
        <v>1381</v>
      </c>
      <c r="U2158" s="11" t="str">
        <f>IF(ISERROR(VLOOKUP(I2158,'BACK INFO'!F:F,1,0)),IF(ISERROR(VLOOKUP(I2158,'BACK INFO'!H:H,1,0)),K2158,'BACK INFO'!$H$1),'BACK INFO'!$G$1)</f>
        <v>STEPHANIE VITALI</v>
      </c>
    </row>
    <row r="2159" spans="1:21" s="11" customFormat="1" x14ac:dyDescent="0.35">
      <c r="A2159" s="11" t="s">
        <v>94</v>
      </c>
      <c r="B2159" s="11">
        <v>2019</v>
      </c>
      <c r="C2159" s="11">
        <v>1</v>
      </c>
      <c r="D2159" s="11" t="s">
        <v>95</v>
      </c>
      <c r="E2159" s="11" t="s">
        <v>96</v>
      </c>
      <c r="F2159" s="11" t="s">
        <v>700</v>
      </c>
      <c r="G2159" s="11" t="s">
        <v>241</v>
      </c>
      <c r="H2159" s="11" t="s">
        <v>152</v>
      </c>
      <c r="I2159" s="11" t="s">
        <v>304</v>
      </c>
      <c r="J2159" s="11" t="s">
        <v>99</v>
      </c>
      <c r="K2159" s="11" t="s">
        <v>67</v>
      </c>
      <c r="L2159" s="11" t="s">
        <v>135</v>
      </c>
      <c r="M2159" s="11" t="s">
        <v>101</v>
      </c>
      <c r="N2159" s="11">
        <v>20</v>
      </c>
      <c r="O2159" s="11">
        <v>2019</v>
      </c>
      <c r="P2159" s="11" t="s">
        <v>112</v>
      </c>
      <c r="Q2159" s="11" t="s">
        <v>112</v>
      </c>
      <c r="R2159" s="11" t="s">
        <v>241</v>
      </c>
      <c r="S2159" s="11" t="s">
        <v>104</v>
      </c>
      <c r="T2159" s="11">
        <v>780</v>
      </c>
      <c r="U2159" s="11" t="str">
        <f>IF(ISERROR(VLOOKUP(I2159,'BACK INFO'!F:F,1,0)),IF(ISERROR(VLOOKUP(I2159,'BACK INFO'!H:H,1,0)),K2159,'BACK INFO'!$H$1),'BACK INFO'!$G$1)</f>
        <v>ANITA M. HOPKINS</v>
      </c>
    </row>
    <row r="2160" spans="1:21" s="11" customFormat="1" x14ac:dyDescent="0.35">
      <c r="A2160" s="11" t="s">
        <v>94</v>
      </c>
      <c r="B2160" s="11">
        <v>2019</v>
      </c>
      <c r="C2160" s="11">
        <v>1</v>
      </c>
      <c r="D2160" s="11" t="s">
        <v>95</v>
      </c>
      <c r="E2160" s="11" t="s">
        <v>96</v>
      </c>
      <c r="F2160" s="11" t="s">
        <v>700</v>
      </c>
      <c r="G2160" s="11" t="s">
        <v>241</v>
      </c>
      <c r="H2160" s="11" t="s">
        <v>152</v>
      </c>
      <c r="I2160" s="11" t="s">
        <v>286</v>
      </c>
      <c r="J2160" s="11" t="s">
        <v>99</v>
      </c>
      <c r="K2160" s="11" t="s">
        <v>72</v>
      </c>
      <c r="L2160" s="11" t="s">
        <v>493</v>
      </c>
      <c r="M2160" s="11" t="s">
        <v>494</v>
      </c>
      <c r="N2160" s="11">
        <v>12</v>
      </c>
      <c r="O2160" s="11">
        <v>2019</v>
      </c>
      <c r="P2160" s="11" t="s">
        <v>112</v>
      </c>
      <c r="Q2160" s="11" t="s">
        <v>112</v>
      </c>
      <c r="R2160" s="11" t="s">
        <v>241</v>
      </c>
      <c r="S2160" s="11" t="s">
        <v>104</v>
      </c>
      <c r="T2160" s="11">
        <v>633</v>
      </c>
      <c r="U2160" s="11" t="str">
        <f>IF(ISERROR(VLOOKUP(I2160,'BACK INFO'!F:F,1,0)),IF(ISERROR(VLOOKUP(I2160,'BACK INFO'!H:H,1,0)),K2160,'BACK INFO'!$H$1),'BACK INFO'!$G$1)</f>
        <v>BILL MILLER AND COMPANY</v>
      </c>
    </row>
    <row r="2161" spans="1:21" s="11" customFormat="1" x14ac:dyDescent="0.35">
      <c r="A2161" s="11" t="s">
        <v>94</v>
      </c>
      <c r="B2161" s="11">
        <v>2019</v>
      </c>
      <c r="C2161" s="11">
        <v>1</v>
      </c>
      <c r="D2161" s="11" t="s">
        <v>95</v>
      </c>
      <c r="E2161" s="11" t="s">
        <v>96</v>
      </c>
      <c r="F2161" s="11" t="s">
        <v>700</v>
      </c>
      <c r="G2161" s="11" t="s">
        <v>241</v>
      </c>
      <c r="H2161" s="11" t="s">
        <v>152</v>
      </c>
      <c r="I2161" s="11" t="s">
        <v>263</v>
      </c>
      <c r="J2161" s="11" t="s">
        <v>120</v>
      </c>
      <c r="K2161" s="11" t="s">
        <v>69</v>
      </c>
      <c r="L2161" s="11" t="s">
        <v>143</v>
      </c>
      <c r="M2161" s="11" t="s">
        <v>122</v>
      </c>
      <c r="N2161" s="11">
        <v>15</v>
      </c>
      <c r="O2161" s="11">
        <v>2019</v>
      </c>
      <c r="P2161" s="11" t="s">
        <v>112</v>
      </c>
      <c r="Q2161" s="11" t="s">
        <v>112</v>
      </c>
      <c r="R2161" s="11" t="s">
        <v>241</v>
      </c>
      <c r="S2161" s="11" t="s">
        <v>104</v>
      </c>
      <c r="T2161" s="11">
        <v>663.3701027006465</v>
      </c>
      <c r="U2161" s="11" t="str">
        <f>IF(ISERROR(VLOOKUP(I2161,'BACK INFO'!F:F,1,0)),IF(ISERROR(VLOOKUP(I2161,'BACK INFO'!H:H,1,0)),K2161,'BACK INFO'!$H$1),'BACK INFO'!$G$1)</f>
        <v>JULIE BERTRAND</v>
      </c>
    </row>
    <row r="2162" spans="1:21" s="11" customFormat="1" x14ac:dyDescent="0.35">
      <c r="A2162" s="11" t="s">
        <v>94</v>
      </c>
      <c r="B2162" s="11">
        <v>2019</v>
      </c>
      <c r="C2162" s="11">
        <v>1</v>
      </c>
      <c r="D2162" s="11" t="s">
        <v>95</v>
      </c>
      <c r="E2162" s="11" t="s">
        <v>96</v>
      </c>
      <c r="F2162" s="11" t="s">
        <v>700</v>
      </c>
      <c r="G2162" s="11" t="s">
        <v>241</v>
      </c>
      <c r="H2162" s="11" t="s">
        <v>152</v>
      </c>
      <c r="I2162" s="11" t="s">
        <v>161</v>
      </c>
      <c r="J2162" s="11" t="s">
        <v>99</v>
      </c>
      <c r="K2162" s="11" t="s">
        <v>70</v>
      </c>
      <c r="L2162" s="11" t="s">
        <v>157</v>
      </c>
      <c r="M2162" s="11" t="s">
        <v>101</v>
      </c>
      <c r="N2162" s="11">
        <v>34</v>
      </c>
      <c r="O2162" s="11">
        <v>2019</v>
      </c>
      <c r="P2162" s="11" t="s">
        <v>112</v>
      </c>
      <c r="Q2162" s="11" t="s">
        <v>112</v>
      </c>
      <c r="R2162" s="11" t="s">
        <v>241</v>
      </c>
      <c r="S2162" s="11" t="s">
        <v>104</v>
      </c>
      <c r="T2162" s="11">
        <v>1571.3</v>
      </c>
      <c r="U2162" s="11" t="str">
        <f>IF(ISERROR(VLOOKUP(I2162,'BACK INFO'!F:F,1,0)),IF(ISERROR(VLOOKUP(I2162,'BACK INFO'!H:H,1,0)),K2162,'BACK INFO'!$H$1),'BACK INFO'!$G$1)</f>
        <v>JUDITH ANN DEAL</v>
      </c>
    </row>
    <row r="2163" spans="1:21" s="11" customFormat="1" x14ac:dyDescent="0.35">
      <c r="A2163" s="11" t="s">
        <v>94</v>
      </c>
      <c r="B2163" s="11">
        <v>2019</v>
      </c>
      <c r="C2163" s="11">
        <v>1</v>
      </c>
      <c r="D2163" s="11" t="s">
        <v>95</v>
      </c>
      <c r="E2163" s="11" t="s">
        <v>96</v>
      </c>
      <c r="F2163" s="11" t="s">
        <v>700</v>
      </c>
      <c r="G2163" s="11" t="s">
        <v>241</v>
      </c>
      <c r="H2163" s="11" t="s">
        <v>152</v>
      </c>
      <c r="I2163" s="11" t="s">
        <v>287</v>
      </c>
      <c r="J2163" s="11" t="s">
        <v>99</v>
      </c>
      <c r="K2163" s="11" t="s">
        <v>70</v>
      </c>
      <c r="L2163" s="11" t="s">
        <v>157</v>
      </c>
      <c r="M2163" s="11" t="s">
        <v>101</v>
      </c>
      <c r="N2163" s="11">
        <v>18</v>
      </c>
      <c r="O2163" s="11">
        <v>2019</v>
      </c>
      <c r="P2163" s="11" t="s">
        <v>112</v>
      </c>
      <c r="Q2163" s="11" t="s">
        <v>112</v>
      </c>
      <c r="R2163" s="11" t="s">
        <v>241</v>
      </c>
      <c r="S2163" s="11" t="s">
        <v>104</v>
      </c>
      <c r="T2163" s="11">
        <v>612</v>
      </c>
      <c r="U2163" s="11" t="str">
        <f>IF(ISERROR(VLOOKUP(I2163,'BACK INFO'!F:F,1,0)),IF(ISERROR(VLOOKUP(I2163,'BACK INFO'!H:H,1,0)),K2163,'BACK INFO'!$H$1),'BACK INFO'!$G$1)</f>
        <v>JUDITH ANN DEAL</v>
      </c>
    </row>
    <row r="2164" spans="1:21" s="11" customFormat="1" x14ac:dyDescent="0.35">
      <c r="A2164" s="11" t="s">
        <v>94</v>
      </c>
      <c r="B2164" s="11">
        <v>2019</v>
      </c>
      <c r="C2164" s="11">
        <v>1</v>
      </c>
      <c r="D2164" s="11" t="s">
        <v>95</v>
      </c>
      <c r="E2164" s="11" t="s">
        <v>96</v>
      </c>
      <c r="F2164" s="11" t="s">
        <v>700</v>
      </c>
      <c r="G2164" s="11" t="s">
        <v>241</v>
      </c>
      <c r="H2164" s="11" t="s">
        <v>152</v>
      </c>
      <c r="I2164" s="11" t="s">
        <v>406</v>
      </c>
      <c r="J2164" s="11" t="s">
        <v>99</v>
      </c>
      <c r="K2164" s="11" t="s">
        <v>71</v>
      </c>
      <c r="L2164" s="11" t="s">
        <v>164</v>
      </c>
      <c r="M2164" s="11" t="s">
        <v>101</v>
      </c>
      <c r="N2164" s="11">
        <v>37</v>
      </c>
      <c r="O2164" s="11">
        <v>2019</v>
      </c>
      <c r="P2164" s="11" t="s">
        <v>112</v>
      </c>
      <c r="Q2164" s="11" t="s">
        <v>112</v>
      </c>
      <c r="R2164" s="11" t="s">
        <v>241</v>
      </c>
      <c r="S2164" s="11" t="s">
        <v>104</v>
      </c>
      <c r="T2164" s="11">
        <v>1769</v>
      </c>
      <c r="U2164" s="11" t="str">
        <f>IF(ISERROR(VLOOKUP(I2164,'BACK INFO'!F:F,1,0)),IF(ISERROR(VLOOKUP(I2164,'BACK INFO'!H:H,1,0)),K2164,'BACK INFO'!$H$1),'BACK INFO'!$G$1)</f>
        <v>HOLLY SALES INC.</v>
      </c>
    </row>
    <row r="2165" spans="1:21" s="11" customFormat="1" x14ac:dyDescent="0.35">
      <c r="A2165" s="11" t="s">
        <v>94</v>
      </c>
      <c r="B2165" s="11">
        <v>2019</v>
      </c>
      <c r="C2165" s="11">
        <v>1</v>
      </c>
      <c r="D2165" s="11" t="s">
        <v>95</v>
      </c>
      <c r="E2165" s="11" t="s">
        <v>96</v>
      </c>
      <c r="F2165" s="11" t="s">
        <v>700</v>
      </c>
      <c r="G2165" s="11" t="s">
        <v>241</v>
      </c>
      <c r="H2165" s="11" t="s">
        <v>152</v>
      </c>
      <c r="I2165" s="11" t="s">
        <v>60</v>
      </c>
      <c r="J2165" s="11" t="s">
        <v>99</v>
      </c>
      <c r="K2165" s="11" t="s">
        <v>54</v>
      </c>
      <c r="L2165" s="11" t="s">
        <v>100</v>
      </c>
      <c r="M2165" s="11" t="s">
        <v>101</v>
      </c>
      <c r="N2165" s="11">
        <v>120</v>
      </c>
      <c r="O2165" s="11">
        <v>2019</v>
      </c>
      <c r="P2165" s="11" t="s">
        <v>112</v>
      </c>
      <c r="Q2165" s="11" t="s">
        <v>112</v>
      </c>
      <c r="R2165" s="11" t="s">
        <v>241</v>
      </c>
      <c r="S2165" s="11" t="s">
        <v>104</v>
      </c>
      <c r="T2165" s="11">
        <v>6844.7999999999993</v>
      </c>
      <c r="U2165" s="11" t="str">
        <f>IF(ISERROR(VLOOKUP(I2165,'BACK INFO'!F:F,1,0)),IF(ISERROR(VLOOKUP(I2165,'BACK INFO'!H:H,1,0)),K2165,'BACK INFO'!$H$1),'BACK INFO'!$G$1)</f>
        <v>PAIGE ALYSE STRAUGHAN</v>
      </c>
    </row>
    <row r="2166" spans="1:21" s="11" customFormat="1" x14ac:dyDescent="0.35">
      <c r="A2166" s="11" t="s">
        <v>94</v>
      </c>
      <c r="B2166" s="11">
        <v>2019</v>
      </c>
      <c r="C2166" s="11">
        <v>1</v>
      </c>
      <c r="D2166" s="11" t="s">
        <v>95</v>
      </c>
      <c r="E2166" s="11" t="s">
        <v>96</v>
      </c>
      <c r="F2166" s="11" t="s">
        <v>700</v>
      </c>
      <c r="G2166" s="11" t="s">
        <v>241</v>
      </c>
      <c r="H2166" s="11" t="s">
        <v>152</v>
      </c>
      <c r="I2166" s="11" t="s">
        <v>249</v>
      </c>
      <c r="J2166" s="11" t="s">
        <v>99</v>
      </c>
      <c r="K2166" s="11" t="s">
        <v>72</v>
      </c>
      <c r="L2166" s="11" t="s">
        <v>114</v>
      </c>
      <c r="M2166" s="11" t="s">
        <v>101</v>
      </c>
      <c r="N2166" s="11">
        <v>6</v>
      </c>
      <c r="O2166" s="11">
        <v>2019</v>
      </c>
      <c r="P2166" s="11" t="s">
        <v>112</v>
      </c>
      <c r="Q2166" s="11" t="s">
        <v>112</v>
      </c>
      <c r="R2166" s="11" t="s">
        <v>241</v>
      </c>
      <c r="S2166" s="11" t="s">
        <v>104</v>
      </c>
      <c r="T2166" s="11">
        <v>194.03999999999996</v>
      </c>
      <c r="U2166" s="11" t="str">
        <f>IF(ISERROR(VLOOKUP(I2166,'BACK INFO'!F:F,1,0)),IF(ISERROR(VLOOKUP(I2166,'BACK INFO'!H:H,1,0)),K2166,'BACK INFO'!$H$1),'BACK INFO'!$G$1)</f>
        <v>BILL MILLER AND COMPANY</v>
      </c>
    </row>
    <row r="2167" spans="1:21" s="11" customFormat="1" x14ac:dyDescent="0.35">
      <c r="A2167" s="11" t="s">
        <v>94</v>
      </c>
      <c r="B2167" s="11">
        <v>2019</v>
      </c>
      <c r="C2167" s="11">
        <v>1</v>
      </c>
      <c r="D2167" s="11" t="s">
        <v>95</v>
      </c>
      <c r="E2167" s="11" t="s">
        <v>96</v>
      </c>
      <c r="F2167" s="11" t="s">
        <v>700</v>
      </c>
      <c r="G2167" s="11" t="s">
        <v>241</v>
      </c>
      <c r="H2167" s="11" t="s">
        <v>152</v>
      </c>
      <c r="I2167" s="11" t="s">
        <v>147</v>
      </c>
      <c r="J2167" s="11" t="s">
        <v>99</v>
      </c>
      <c r="K2167" s="11" t="s">
        <v>75</v>
      </c>
      <c r="L2167" s="11" t="s">
        <v>131</v>
      </c>
      <c r="M2167" s="11" t="s">
        <v>101</v>
      </c>
      <c r="N2167" s="11">
        <v>6</v>
      </c>
      <c r="O2167" s="11">
        <v>2019</v>
      </c>
      <c r="P2167" s="11" t="s">
        <v>112</v>
      </c>
      <c r="Q2167" s="11" t="s">
        <v>112</v>
      </c>
      <c r="R2167" s="11" t="s">
        <v>241</v>
      </c>
      <c r="S2167" s="11" t="s">
        <v>104</v>
      </c>
      <c r="T2167" s="11">
        <v>206</v>
      </c>
      <c r="U2167" s="11" t="str">
        <f>IF(ISERROR(VLOOKUP(I2167,'BACK INFO'!F:F,1,0)),IF(ISERROR(VLOOKUP(I2167,'BACK INFO'!H:H,1,0)),K2167,'BACK INFO'!$H$1),'BACK INFO'!$G$1)</f>
        <v>LAURA BONG</v>
      </c>
    </row>
    <row r="2168" spans="1:21" s="11" customFormat="1" x14ac:dyDescent="0.35">
      <c r="A2168" s="11" t="s">
        <v>94</v>
      </c>
      <c r="B2168" s="11">
        <v>2019</v>
      </c>
      <c r="C2168" s="11">
        <v>1</v>
      </c>
      <c r="D2168" s="11" t="s">
        <v>95</v>
      </c>
      <c r="E2168" s="11" t="s">
        <v>96</v>
      </c>
      <c r="F2168" s="11" t="s">
        <v>700</v>
      </c>
      <c r="G2168" s="11" t="s">
        <v>241</v>
      </c>
      <c r="H2168" s="11" t="s">
        <v>152</v>
      </c>
      <c r="I2168" s="11" t="s">
        <v>162</v>
      </c>
      <c r="J2168" s="11" t="s">
        <v>99</v>
      </c>
      <c r="K2168" s="11" t="s">
        <v>72</v>
      </c>
      <c r="L2168" s="11" t="s">
        <v>114</v>
      </c>
      <c r="M2168" s="11" t="s">
        <v>101</v>
      </c>
      <c r="N2168" s="11">
        <v>1</v>
      </c>
      <c r="O2168" s="11">
        <v>2019</v>
      </c>
      <c r="P2168" s="11" t="s">
        <v>112</v>
      </c>
      <c r="Q2168" s="11" t="s">
        <v>112</v>
      </c>
      <c r="R2168" s="11" t="s">
        <v>241</v>
      </c>
      <c r="S2168" s="11" t="s">
        <v>104</v>
      </c>
      <c r="T2168" s="11">
        <v>33</v>
      </c>
      <c r="U2168" s="11" t="str">
        <f>IF(ISERROR(VLOOKUP(I2168,'BACK INFO'!F:F,1,0)),IF(ISERROR(VLOOKUP(I2168,'BACK INFO'!H:H,1,0)),K2168,'BACK INFO'!$H$1),'BACK INFO'!$G$1)</f>
        <v>BILL MILLER AND COMPANY</v>
      </c>
    </row>
    <row r="2169" spans="1:21" s="11" customFormat="1" x14ac:dyDescent="0.35">
      <c r="A2169" s="11" t="s">
        <v>94</v>
      </c>
      <c r="B2169" s="11">
        <v>2019</v>
      </c>
      <c r="C2169" s="11">
        <v>1</v>
      </c>
      <c r="D2169" s="11" t="s">
        <v>95</v>
      </c>
      <c r="E2169" s="11" t="s">
        <v>96</v>
      </c>
      <c r="F2169" s="11" t="s">
        <v>700</v>
      </c>
      <c r="G2169" s="11" t="s">
        <v>241</v>
      </c>
      <c r="H2169" s="11" t="s">
        <v>152</v>
      </c>
      <c r="I2169" s="11" t="s">
        <v>148</v>
      </c>
      <c r="J2169" s="11" t="s">
        <v>99</v>
      </c>
      <c r="K2169" s="11" t="s">
        <v>71</v>
      </c>
      <c r="L2169" s="11" t="s">
        <v>149</v>
      </c>
      <c r="M2169" s="11" t="s">
        <v>101</v>
      </c>
      <c r="N2169" s="11">
        <v>8</v>
      </c>
      <c r="O2169" s="11">
        <v>2019</v>
      </c>
      <c r="P2169" s="11" t="s">
        <v>112</v>
      </c>
      <c r="Q2169" s="11" t="s">
        <v>112</v>
      </c>
      <c r="R2169" s="11" t="s">
        <v>241</v>
      </c>
      <c r="S2169" s="11" t="s">
        <v>104</v>
      </c>
      <c r="T2169" s="11">
        <v>384</v>
      </c>
      <c r="U2169" s="11" t="str">
        <f>IF(ISERROR(VLOOKUP(I2169,'BACK INFO'!F:F,1,0)),IF(ISERROR(VLOOKUP(I2169,'BACK INFO'!H:H,1,0)),K2169,'BACK INFO'!$H$1),'BACK INFO'!$G$1)</f>
        <v>HOLLY SALES INC.</v>
      </c>
    </row>
    <row r="2170" spans="1:21" s="11" customFormat="1" x14ac:dyDescent="0.35">
      <c r="A2170" s="11" t="s">
        <v>94</v>
      </c>
      <c r="B2170" s="11">
        <v>2019</v>
      </c>
      <c r="C2170" s="11">
        <v>1</v>
      </c>
      <c r="D2170" s="11" t="s">
        <v>95</v>
      </c>
      <c r="E2170" s="11" t="s">
        <v>96</v>
      </c>
      <c r="F2170" s="11" t="s">
        <v>700</v>
      </c>
      <c r="G2170" s="11" t="s">
        <v>241</v>
      </c>
      <c r="H2170" s="11" t="s">
        <v>152</v>
      </c>
      <c r="I2170" s="11" t="s">
        <v>497</v>
      </c>
      <c r="J2170" s="11" t="s">
        <v>99</v>
      </c>
      <c r="K2170" s="11" t="s">
        <v>75</v>
      </c>
      <c r="L2170" s="11" t="s">
        <v>146</v>
      </c>
      <c r="M2170" s="11" t="s">
        <v>101</v>
      </c>
      <c r="N2170" s="11">
        <v>1</v>
      </c>
      <c r="O2170" s="11">
        <v>2019</v>
      </c>
      <c r="P2170" s="11" t="s">
        <v>112</v>
      </c>
      <c r="Q2170" s="11" t="s">
        <v>112</v>
      </c>
      <c r="R2170" s="11" t="s">
        <v>241</v>
      </c>
      <c r="S2170" s="11" t="s">
        <v>104</v>
      </c>
      <c r="T2170" s="11">
        <v>48</v>
      </c>
      <c r="U2170" s="11" t="str">
        <f>IF(ISERROR(VLOOKUP(I2170,'BACK INFO'!F:F,1,0)),IF(ISERROR(VLOOKUP(I2170,'BACK INFO'!H:H,1,0)),K2170,'BACK INFO'!$H$1),'BACK INFO'!$G$1)</f>
        <v>LAURA BONG</v>
      </c>
    </row>
    <row r="2171" spans="1:21" s="11" customFormat="1" x14ac:dyDescent="0.35">
      <c r="A2171" s="11" t="s">
        <v>94</v>
      </c>
      <c r="B2171" s="11">
        <v>2019</v>
      </c>
      <c r="C2171" s="11">
        <v>1</v>
      </c>
      <c r="D2171" s="11" t="s">
        <v>95</v>
      </c>
      <c r="E2171" s="11" t="s">
        <v>96</v>
      </c>
      <c r="F2171" s="11" t="s">
        <v>700</v>
      </c>
      <c r="G2171" s="11" t="s">
        <v>241</v>
      </c>
      <c r="H2171" s="11" t="s">
        <v>152</v>
      </c>
      <c r="I2171" s="11" t="s">
        <v>113</v>
      </c>
      <c r="J2171" s="11" t="s">
        <v>99</v>
      </c>
      <c r="K2171" s="11" t="s">
        <v>72</v>
      </c>
      <c r="L2171" s="11" t="s">
        <v>114</v>
      </c>
      <c r="M2171" s="11" t="s">
        <v>101</v>
      </c>
      <c r="N2171" s="11">
        <v>2</v>
      </c>
      <c r="O2171" s="11">
        <v>2019</v>
      </c>
      <c r="P2171" s="11" t="s">
        <v>112</v>
      </c>
      <c r="Q2171" s="11" t="s">
        <v>112</v>
      </c>
      <c r="R2171" s="11" t="s">
        <v>241</v>
      </c>
      <c r="S2171" s="11" t="s">
        <v>104</v>
      </c>
      <c r="T2171" s="11">
        <v>68</v>
      </c>
      <c r="U2171" s="11" t="str">
        <f>IF(ISERROR(VLOOKUP(I2171,'BACK INFO'!F:F,1,0)),IF(ISERROR(VLOOKUP(I2171,'BACK INFO'!H:H,1,0)),K2171,'BACK INFO'!$H$1),'BACK INFO'!$G$1)</f>
        <v>BILL MILLER AND COMPANY</v>
      </c>
    </row>
    <row r="2172" spans="1:21" s="11" customFormat="1" x14ac:dyDescent="0.35">
      <c r="A2172" s="11" t="s">
        <v>94</v>
      </c>
      <c r="B2172" s="11">
        <v>2019</v>
      </c>
      <c r="C2172" s="11">
        <v>1</v>
      </c>
      <c r="D2172" s="11" t="s">
        <v>95</v>
      </c>
      <c r="E2172" s="11" t="s">
        <v>96</v>
      </c>
      <c r="F2172" s="11" t="s">
        <v>700</v>
      </c>
      <c r="G2172" s="11" t="s">
        <v>241</v>
      </c>
      <c r="H2172" s="11" t="s">
        <v>152</v>
      </c>
      <c r="I2172" s="11" t="s">
        <v>407</v>
      </c>
      <c r="J2172" s="11" t="s">
        <v>99</v>
      </c>
      <c r="K2172" s="11" t="s">
        <v>72</v>
      </c>
      <c r="L2172" s="11" t="s">
        <v>114</v>
      </c>
      <c r="M2172" s="11" t="s">
        <v>101</v>
      </c>
      <c r="N2172" s="11">
        <v>3</v>
      </c>
      <c r="O2172" s="11">
        <v>2019</v>
      </c>
      <c r="P2172" s="11" t="s">
        <v>112</v>
      </c>
      <c r="Q2172" s="11" t="s">
        <v>112</v>
      </c>
      <c r="R2172" s="11" t="s">
        <v>241</v>
      </c>
      <c r="S2172" s="11" t="s">
        <v>104</v>
      </c>
      <c r="T2172" s="11">
        <v>129</v>
      </c>
      <c r="U2172" s="11" t="str">
        <f>IF(ISERROR(VLOOKUP(I2172,'BACK INFO'!F:F,1,0)),IF(ISERROR(VLOOKUP(I2172,'BACK INFO'!H:H,1,0)),K2172,'BACK INFO'!$H$1),'BACK INFO'!$G$1)</f>
        <v>BILL MILLER AND COMPANY</v>
      </c>
    </row>
    <row r="2173" spans="1:21" s="11" customFormat="1" x14ac:dyDescent="0.35">
      <c r="A2173" s="11" t="s">
        <v>94</v>
      </c>
      <c r="B2173" s="11">
        <v>2019</v>
      </c>
      <c r="C2173" s="11">
        <v>1</v>
      </c>
      <c r="D2173" s="11" t="s">
        <v>95</v>
      </c>
      <c r="E2173" s="11" t="s">
        <v>96</v>
      </c>
      <c r="F2173" s="11" t="s">
        <v>700</v>
      </c>
      <c r="G2173" s="11" t="s">
        <v>241</v>
      </c>
      <c r="H2173" s="11" t="s">
        <v>152</v>
      </c>
      <c r="I2173" s="11" t="s">
        <v>500</v>
      </c>
      <c r="J2173" s="11" t="s">
        <v>99</v>
      </c>
      <c r="K2173" s="11" t="s">
        <v>75</v>
      </c>
      <c r="L2173" s="11" t="s">
        <v>131</v>
      </c>
      <c r="M2173" s="11" t="s">
        <v>101</v>
      </c>
      <c r="N2173" s="11">
        <v>5</v>
      </c>
      <c r="O2173" s="11">
        <v>2019</v>
      </c>
      <c r="P2173" s="11" t="s">
        <v>112</v>
      </c>
      <c r="Q2173" s="11" t="s">
        <v>112</v>
      </c>
      <c r="R2173" s="11" t="s">
        <v>241</v>
      </c>
      <c r="S2173" s="11" t="s">
        <v>104</v>
      </c>
      <c r="T2173" s="11">
        <v>231</v>
      </c>
      <c r="U2173" s="11" t="str">
        <f>IF(ISERROR(VLOOKUP(I2173,'BACK INFO'!F:F,1,0)),IF(ISERROR(VLOOKUP(I2173,'BACK INFO'!H:H,1,0)),K2173,'BACK INFO'!$H$1),'BACK INFO'!$G$1)</f>
        <v>LAURA BONG</v>
      </c>
    </row>
    <row r="2174" spans="1:21" s="11" customFormat="1" x14ac:dyDescent="0.35">
      <c r="A2174" s="11" t="s">
        <v>94</v>
      </c>
      <c r="B2174" s="11">
        <v>2019</v>
      </c>
      <c r="C2174" s="11">
        <v>1</v>
      </c>
      <c r="D2174" s="11" t="s">
        <v>95</v>
      </c>
      <c r="E2174" s="11" t="s">
        <v>96</v>
      </c>
      <c r="F2174" s="11" t="s">
        <v>700</v>
      </c>
      <c r="G2174" s="11" t="s">
        <v>241</v>
      </c>
      <c r="H2174" s="11" t="s">
        <v>152</v>
      </c>
      <c r="I2174" s="11" t="s">
        <v>62</v>
      </c>
      <c r="J2174" s="11" t="s">
        <v>99</v>
      </c>
      <c r="K2174" s="11" t="s">
        <v>54</v>
      </c>
      <c r="L2174" s="11" t="s">
        <v>165</v>
      </c>
      <c r="M2174" s="11" t="s">
        <v>101</v>
      </c>
      <c r="N2174" s="11">
        <v>116</v>
      </c>
      <c r="O2174" s="11">
        <v>2019</v>
      </c>
      <c r="P2174" s="11" t="s">
        <v>112</v>
      </c>
      <c r="Q2174" s="11" t="s">
        <v>112</v>
      </c>
      <c r="R2174" s="11" t="s">
        <v>241</v>
      </c>
      <c r="S2174" s="11" t="s">
        <v>104</v>
      </c>
      <c r="T2174" s="11">
        <v>3678.82</v>
      </c>
      <c r="U2174" s="11" t="str">
        <f>IF(ISERROR(VLOOKUP(I2174,'BACK INFO'!F:F,1,0)),IF(ISERROR(VLOOKUP(I2174,'BACK INFO'!H:H,1,0)),K2174,'BACK INFO'!$H$1),'BACK INFO'!$G$1)</f>
        <v>PAIGE ALYSE STRAUGHAN</v>
      </c>
    </row>
    <row r="2175" spans="1:21" s="11" customFormat="1" x14ac:dyDescent="0.35">
      <c r="A2175" s="11" t="s">
        <v>94</v>
      </c>
      <c r="B2175" s="11">
        <v>2019</v>
      </c>
      <c r="C2175" s="11">
        <v>1</v>
      </c>
      <c r="D2175" s="11" t="s">
        <v>95</v>
      </c>
      <c r="E2175" s="11" t="s">
        <v>96</v>
      </c>
      <c r="F2175" s="11" t="s">
        <v>700</v>
      </c>
      <c r="G2175" s="11" t="s">
        <v>241</v>
      </c>
      <c r="H2175" s="11" t="s">
        <v>152</v>
      </c>
      <c r="I2175" s="11" t="s">
        <v>292</v>
      </c>
      <c r="J2175" s="11" t="s">
        <v>99</v>
      </c>
      <c r="K2175" s="11" t="s">
        <v>72</v>
      </c>
      <c r="L2175" s="11" t="s">
        <v>114</v>
      </c>
      <c r="M2175" s="11" t="s">
        <v>101</v>
      </c>
      <c r="N2175" s="11">
        <v>12</v>
      </c>
      <c r="O2175" s="11">
        <v>2019</v>
      </c>
      <c r="P2175" s="11" t="s">
        <v>112</v>
      </c>
      <c r="Q2175" s="11" t="s">
        <v>112</v>
      </c>
      <c r="R2175" s="11" t="s">
        <v>241</v>
      </c>
      <c r="S2175" s="11" t="s">
        <v>104</v>
      </c>
      <c r="T2175" s="11">
        <v>420</v>
      </c>
      <c r="U2175" s="11" t="str">
        <f>IF(ISERROR(VLOOKUP(I2175,'BACK INFO'!F:F,1,0)),IF(ISERROR(VLOOKUP(I2175,'BACK INFO'!H:H,1,0)),K2175,'BACK INFO'!$H$1),'BACK INFO'!$G$1)</f>
        <v>BILL MILLER AND COMPANY</v>
      </c>
    </row>
    <row r="2176" spans="1:21" s="11" customFormat="1" x14ac:dyDescent="0.35">
      <c r="A2176" s="11" t="s">
        <v>94</v>
      </c>
      <c r="B2176" s="11">
        <v>2019</v>
      </c>
      <c r="C2176" s="11">
        <v>1</v>
      </c>
      <c r="D2176" s="11" t="s">
        <v>95</v>
      </c>
      <c r="E2176" s="11" t="s">
        <v>96</v>
      </c>
      <c r="F2176" s="11" t="s">
        <v>700</v>
      </c>
      <c r="G2176" s="11" t="s">
        <v>241</v>
      </c>
      <c r="H2176" s="11" t="s">
        <v>152</v>
      </c>
      <c r="I2176" s="11" t="s">
        <v>63</v>
      </c>
      <c r="J2176" s="11" t="s">
        <v>99</v>
      </c>
      <c r="K2176" s="11" t="s">
        <v>54</v>
      </c>
      <c r="L2176" s="11" t="s">
        <v>129</v>
      </c>
      <c r="M2176" s="11" t="s">
        <v>122</v>
      </c>
      <c r="N2176" s="11">
        <v>25</v>
      </c>
      <c r="O2176" s="11">
        <v>2019</v>
      </c>
      <c r="P2176" s="11" t="s">
        <v>112</v>
      </c>
      <c r="Q2176" s="11" t="s">
        <v>112</v>
      </c>
      <c r="R2176" s="11" t="s">
        <v>241</v>
      </c>
      <c r="S2176" s="11" t="s">
        <v>104</v>
      </c>
      <c r="T2176" s="11">
        <v>1311</v>
      </c>
      <c r="U2176" s="11" t="str">
        <f>IF(ISERROR(VLOOKUP(I2176,'BACK INFO'!F:F,1,0)),IF(ISERROR(VLOOKUP(I2176,'BACK INFO'!H:H,1,0)),K2176,'BACK INFO'!$H$1),'BACK INFO'!$G$1)</f>
        <v>PAIGE ALYSE STRAUGHAN</v>
      </c>
    </row>
    <row r="2177" spans="1:21" s="11" customFormat="1" x14ac:dyDescent="0.35">
      <c r="A2177" s="11" t="s">
        <v>94</v>
      </c>
      <c r="B2177" s="11">
        <v>2019</v>
      </c>
      <c r="C2177" s="11">
        <v>1</v>
      </c>
      <c r="D2177" s="11" t="s">
        <v>95</v>
      </c>
      <c r="E2177" s="11" t="s">
        <v>96</v>
      </c>
      <c r="F2177" s="11" t="s">
        <v>700</v>
      </c>
      <c r="G2177" s="11" t="s">
        <v>241</v>
      </c>
      <c r="H2177" s="11" t="s">
        <v>152</v>
      </c>
      <c r="I2177" s="11" t="s">
        <v>293</v>
      </c>
      <c r="J2177" s="11" t="s">
        <v>99</v>
      </c>
      <c r="K2177" s="11" t="s">
        <v>72</v>
      </c>
      <c r="L2177" s="11" t="s">
        <v>114</v>
      </c>
      <c r="M2177" s="11" t="s">
        <v>101</v>
      </c>
      <c r="N2177" s="11">
        <v>21</v>
      </c>
      <c r="O2177" s="11">
        <v>2019</v>
      </c>
      <c r="P2177" s="11" t="s">
        <v>112</v>
      </c>
      <c r="Q2177" s="11" t="s">
        <v>112</v>
      </c>
      <c r="R2177" s="11" t="s">
        <v>241</v>
      </c>
      <c r="S2177" s="11" t="s">
        <v>104</v>
      </c>
      <c r="T2177" s="11">
        <v>987</v>
      </c>
      <c r="U2177" s="11" t="str">
        <f>IF(ISERROR(VLOOKUP(I2177,'BACK INFO'!F:F,1,0)),IF(ISERROR(VLOOKUP(I2177,'BACK INFO'!H:H,1,0)),K2177,'BACK INFO'!$H$1),'BACK INFO'!$G$1)</f>
        <v>BILL MILLER AND COMPANY</v>
      </c>
    </row>
    <row r="2178" spans="1:21" s="11" customFormat="1" x14ac:dyDescent="0.35">
      <c r="A2178" s="11" t="s">
        <v>94</v>
      </c>
      <c r="B2178" s="11">
        <v>2019</v>
      </c>
      <c r="C2178" s="11">
        <v>1</v>
      </c>
      <c r="D2178" s="11" t="s">
        <v>95</v>
      </c>
      <c r="E2178" s="11" t="s">
        <v>96</v>
      </c>
      <c r="F2178" s="11" t="s">
        <v>700</v>
      </c>
      <c r="G2178" s="11" t="s">
        <v>241</v>
      </c>
      <c r="H2178" s="11" t="s">
        <v>152</v>
      </c>
      <c r="I2178" s="11" t="s">
        <v>295</v>
      </c>
      <c r="J2178" s="11" t="s">
        <v>99</v>
      </c>
      <c r="K2178" s="11" t="s">
        <v>72</v>
      </c>
      <c r="L2178" s="11" t="s">
        <v>114</v>
      </c>
      <c r="M2178" s="11" t="s">
        <v>101</v>
      </c>
      <c r="N2178" s="11">
        <v>5</v>
      </c>
      <c r="O2178" s="11">
        <v>2019</v>
      </c>
      <c r="P2178" s="11" t="s">
        <v>112</v>
      </c>
      <c r="Q2178" s="11" t="s">
        <v>112</v>
      </c>
      <c r="R2178" s="11" t="s">
        <v>241</v>
      </c>
      <c r="S2178" s="11" t="s">
        <v>104</v>
      </c>
      <c r="T2178" s="11">
        <v>240</v>
      </c>
      <c r="U2178" s="11" t="str">
        <f>IF(ISERROR(VLOOKUP(I2178,'BACK INFO'!F:F,1,0)),IF(ISERROR(VLOOKUP(I2178,'BACK INFO'!H:H,1,0)),K2178,'BACK INFO'!$H$1),'BACK INFO'!$G$1)</f>
        <v>BILL MILLER AND COMPANY</v>
      </c>
    </row>
    <row r="2179" spans="1:21" s="11" customFormat="1" x14ac:dyDescent="0.35">
      <c r="A2179" s="11" t="s">
        <v>94</v>
      </c>
      <c r="B2179" s="11">
        <v>2019</v>
      </c>
      <c r="C2179" s="11">
        <v>1</v>
      </c>
      <c r="D2179" s="11" t="s">
        <v>95</v>
      </c>
      <c r="E2179" s="11" t="s">
        <v>96</v>
      </c>
      <c r="F2179" s="11" t="s">
        <v>700</v>
      </c>
      <c r="G2179" s="11" t="s">
        <v>241</v>
      </c>
      <c r="H2179" s="11" t="s">
        <v>152</v>
      </c>
      <c r="I2179" s="11" t="s">
        <v>484</v>
      </c>
      <c r="J2179" s="11" t="s">
        <v>99</v>
      </c>
      <c r="K2179" s="11" t="s">
        <v>72</v>
      </c>
      <c r="L2179" s="11" t="s">
        <v>364</v>
      </c>
      <c r="M2179" s="11" t="s">
        <v>101</v>
      </c>
      <c r="N2179" s="11">
        <v>3</v>
      </c>
      <c r="O2179" s="11">
        <v>2019</v>
      </c>
      <c r="P2179" s="11" t="s">
        <v>112</v>
      </c>
      <c r="Q2179" s="11" t="s">
        <v>112</v>
      </c>
      <c r="R2179" s="11" t="s">
        <v>241</v>
      </c>
      <c r="S2179" s="11" t="s">
        <v>104</v>
      </c>
      <c r="T2179" s="11">
        <v>141</v>
      </c>
      <c r="U2179" s="11" t="str">
        <f>IF(ISERROR(VLOOKUP(I2179,'BACK INFO'!F:F,1,0)),IF(ISERROR(VLOOKUP(I2179,'BACK INFO'!H:H,1,0)),K2179,'BACK INFO'!$H$1),'BACK INFO'!$G$1)</f>
        <v>BILL MILLER AND COMPANY</v>
      </c>
    </row>
    <row r="2180" spans="1:21" s="11" customFormat="1" x14ac:dyDescent="0.35">
      <c r="A2180" s="11" t="s">
        <v>94</v>
      </c>
      <c r="B2180" s="11">
        <v>2019</v>
      </c>
      <c r="C2180" s="11">
        <v>1</v>
      </c>
      <c r="D2180" s="11" t="s">
        <v>95</v>
      </c>
      <c r="E2180" s="11" t="s">
        <v>96</v>
      </c>
      <c r="F2180" s="11" t="s">
        <v>700</v>
      </c>
      <c r="G2180" s="11" t="s">
        <v>241</v>
      </c>
      <c r="H2180" s="11" t="s">
        <v>152</v>
      </c>
      <c r="I2180" s="11" t="s">
        <v>504</v>
      </c>
      <c r="J2180" s="11" t="s">
        <v>99</v>
      </c>
      <c r="K2180" s="11" t="s">
        <v>67</v>
      </c>
      <c r="L2180" s="11" t="s">
        <v>173</v>
      </c>
      <c r="M2180" s="11" t="s">
        <v>101</v>
      </c>
      <c r="N2180" s="11">
        <v>7</v>
      </c>
      <c r="O2180" s="11">
        <v>2019</v>
      </c>
      <c r="P2180" s="11" t="s">
        <v>112</v>
      </c>
      <c r="Q2180" s="11" t="s">
        <v>112</v>
      </c>
      <c r="R2180" s="11" t="s">
        <v>241</v>
      </c>
      <c r="S2180" s="11" t="s">
        <v>104</v>
      </c>
      <c r="T2180" s="11">
        <v>291</v>
      </c>
      <c r="U2180" s="11" t="str">
        <f>IF(ISERROR(VLOOKUP(I2180,'BACK INFO'!F:F,1,0)),IF(ISERROR(VLOOKUP(I2180,'BACK INFO'!H:H,1,0)),K2180,'BACK INFO'!$H$1),'BACK INFO'!$G$1)</f>
        <v>ANITA M. HOPKINS</v>
      </c>
    </row>
    <row r="2181" spans="1:21" s="11" customFormat="1" x14ac:dyDescent="0.35">
      <c r="A2181" s="11" t="s">
        <v>94</v>
      </c>
      <c r="B2181" s="11">
        <v>2019</v>
      </c>
      <c r="C2181" s="11">
        <v>1</v>
      </c>
      <c r="D2181" s="11" t="s">
        <v>95</v>
      </c>
      <c r="E2181" s="11" t="s">
        <v>96</v>
      </c>
      <c r="F2181" s="11" t="s">
        <v>700</v>
      </c>
      <c r="G2181" s="11" t="s">
        <v>241</v>
      </c>
      <c r="H2181" s="11" t="s">
        <v>152</v>
      </c>
      <c r="I2181" s="11" t="s">
        <v>334</v>
      </c>
      <c r="J2181" s="11" t="s">
        <v>99</v>
      </c>
      <c r="K2181" s="11" t="s">
        <v>74</v>
      </c>
      <c r="L2181" s="11" t="s">
        <v>199</v>
      </c>
      <c r="M2181" s="11" t="s">
        <v>101</v>
      </c>
      <c r="N2181" s="11">
        <v>4</v>
      </c>
      <c r="O2181" s="11">
        <v>2019</v>
      </c>
      <c r="P2181" s="11" t="s">
        <v>112</v>
      </c>
      <c r="Q2181" s="11" t="s">
        <v>112</v>
      </c>
      <c r="R2181" s="11" t="s">
        <v>241</v>
      </c>
      <c r="S2181" s="11" t="s">
        <v>104</v>
      </c>
      <c r="T2181" s="11">
        <v>180</v>
      </c>
      <c r="U2181" s="11" t="str">
        <f>IF(ISERROR(VLOOKUP(I2181,'BACK INFO'!F:F,1,0)),IF(ISERROR(VLOOKUP(I2181,'BACK INFO'!H:H,1,0)),K2181,'BACK INFO'!$H$1),'BACK INFO'!$G$1)</f>
        <v>DENISE ARNETT</v>
      </c>
    </row>
    <row r="2182" spans="1:21" s="11" customFormat="1" x14ac:dyDescent="0.35">
      <c r="A2182" s="11" t="s">
        <v>94</v>
      </c>
      <c r="B2182" s="11">
        <v>2019</v>
      </c>
      <c r="C2182" s="11">
        <v>1</v>
      </c>
      <c r="D2182" s="11" t="s">
        <v>95</v>
      </c>
      <c r="E2182" s="11" t="s">
        <v>96</v>
      </c>
      <c r="F2182" s="11" t="s">
        <v>700</v>
      </c>
      <c r="G2182" s="11" t="s">
        <v>241</v>
      </c>
      <c r="H2182" s="11" t="s">
        <v>152</v>
      </c>
      <c r="I2182" s="11" t="s">
        <v>468</v>
      </c>
      <c r="J2182" s="11" t="s">
        <v>99</v>
      </c>
      <c r="K2182" s="11" t="s">
        <v>245</v>
      </c>
      <c r="L2182" s="11" t="s">
        <v>246</v>
      </c>
      <c r="M2182" s="11" t="s">
        <v>246</v>
      </c>
      <c r="N2182" s="11">
        <v>1</v>
      </c>
      <c r="O2182" s="11">
        <v>2019</v>
      </c>
      <c r="P2182" s="11" t="s">
        <v>112</v>
      </c>
      <c r="Q2182" s="11" t="s">
        <v>112</v>
      </c>
      <c r="R2182" s="11" t="s">
        <v>241</v>
      </c>
      <c r="S2182" s="11" t="s">
        <v>104</v>
      </c>
      <c r="T2182" s="11">
        <v>43</v>
      </c>
      <c r="U2182" s="11" t="str">
        <f>IF(ISERROR(VLOOKUP(I2182,'BACK INFO'!F:F,1,0)),IF(ISERROR(VLOOKUP(I2182,'BACK INFO'!H:H,1,0)),K2182,'BACK INFO'!$H$1),'BACK INFO'!$G$1)</f>
        <v>JULIUS ORTIZ MALDONADO</v>
      </c>
    </row>
    <row r="2183" spans="1:21" s="11" customFormat="1" x14ac:dyDescent="0.35">
      <c r="A2183" s="11" t="s">
        <v>94</v>
      </c>
      <c r="B2183" s="11">
        <v>2019</v>
      </c>
      <c r="C2183" s="11">
        <v>1</v>
      </c>
      <c r="D2183" s="11" t="s">
        <v>95</v>
      </c>
      <c r="E2183" s="11" t="s">
        <v>96</v>
      </c>
      <c r="F2183" s="11" t="s">
        <v>700</v>
      </c>
      <c r="G2183" s="11" t="s">
        <v>241</v>
      </c>
      <c r="H2183" s="11" t="s">
        <v>152</v>
      </c>
      <c r="I2183" s="11" t="s">
        <v>313</v>
      </c>
      <c r="J2183" s="11" t="s">
        <v>99</v>
      </c>
      <c r="K2183" s="11" t="s">
        <v>67</v>
      </c>
      <c r="L2183" s="11" t="s">
        <v>133</v>
      </c>
      <c r="M2183" s="11" t="s">
        <v>101</v>
      </c>
      <c r="N2183" s="11">
        <v>23</v>
      </c>
      <c r="O2183" s="11">
        <v>2019</v>
      </c>
      <c r="P2183" s="11" t="s">
        <v>112</v>
      </c>
      <c r="Q2183" s="11" t="s">
        <v>112</v>
      </c>
      <c r="R2183" s="11" t="s">
        <v>241</v>
      </c>
      <c r="S2183" s="11" t="s">
        <v>104</v>
      </c>
      <c r="T2183" s="11">
        <v>1013</v>
      </c>
      <c r="U2183" s="11" t="str">
        <f>IF(ISERROR(VLOOKUP(I2183,'BACK INFO'!F:F,1,0)),IF(ISERROR(VLOOKUP(I2183,'BACK INFO'!H:H,1,0)),K2183,'BACK INFO'!$H$1),'BACK INFO'!$G$1)</f>
        <v>ANITA M. HOPKINS</v>
      </c>
    </row>
    <row r="2184" spans="1:21" s="11" customFormat="1" x14ac:dyDescent="0.35">
      <c r="A2184" s="11" t="s">
        <v>94</v>
      </c>
      <c r="B2184" s="11">
        <v>2019</v>
      </c>
      <c r="C2184" s="11">
        <v>1</v>
      </c>
      <c r="D2184" s="11" t="s">
        <v>95</v>
      </c>
      <c r="E2184" s="11" t="s">
        <v>96</v>
      </c>
      <c r="F2184" s="11" t="s">
        <v>700</v>
      </c>
      <c r="G2184" s="11" t="s">
        <v>241</v>
      </c>
      <c r="H2184" s="11" t="s">
        <v>152</v>
      </c>
      <c r="I2184" s="11" t="s">
        <v>505</v>
      </c>
      <c r="J2184" s="11" t="s">
        <v>99</v>
      </c>
      <c r="K2184" s="11" t="s">
        <v>75</v>
      </c>
      <c r="L2184" s="11" t="s">
        <v>131</v>
      </c>
      <c r="M2184" s="11" t="s">
        <v>101</v>
      </c>
      <c r="N2184" s="11">
        <v>2</v>
      </c>
      <c r="O2184" s="11">
        <v>2019</v>
      </c>
      <c r="P2184" s="11" t="s">
        <v>112</v>
      </c>
      <c r="Q2184" s="11" t="s">
        <v>112</v>
      </c>
      <c r="R2184" s="11" t="s">
        <v>241</v>
      </c>
      <c r="S2184" s="11" t="s">
        <v>104</v>
      </c>
      <c r="T2184" s="11">
        <v>66</v>
      </c>
      <c r="U2184" s="11" t="str">
        <f>IF(ISERROR(VLOOKUP(I2184,'BACK INFO'!F:F,1,0)),IF(ISERROR(VLOOKUP(I2184,'BACK INFO'!H:H,1,0)),K2184,'BACK INFO'!$H$1),'BACK INFO'!$G$1)</f>
        <v>LAURA BONG</v>
      </c>
    </row>
    <row r="2185" spans="1:21" s="11" customFormat="1" x14ac:dyDescent="0.35">
      <c r="A2185" s="11" t="s">
        <v>94</v>
      </c>
      <c r="B2185" s="11">
        <v>2019</v>
      </c>
      <c r="C2185" s="11">
        <v>1</v>
      </c>
      <c r="D2185" s="11" t="s">
        <v>95</v>
      </c>
      <c r="E2185" s="11" t="s">
        <v>96</v>
      </c>
      <c r="F2185" s="11" t="s">
        <v>700</v>
      </c>
      <c r="G2185" s="11" t="s">
        <v>241</v>
      </c>
      <c r="H2185" s="11" t="s">
        <v>152</v>
      </c>
      <c r="I2185" s="11" t="s">
        <v>379</v>
      </c>
      <c r="J2185" s="11" t="s">
        <v>99</v>
      </c>
      <c r="K2185" s="11" t="s">
        <v>75</v>
      </c>
      <c r="L2185" s="11" t="s">
        <v>131</v>
      </c>
      <c r="M2185" s="11" t="s">
        <v>101</v>
      </c>
      <c r="N2185" s="11">
        <v>2</v>
      </c>
      <c r="O2185" s="11">
        <v>2019</v>
      </c>
      <c r="P2185" s="11" t="s">
        <v>112</v>
      </c>
      <c r="Q2185" s="11" t="s">
        <v>112</v>
      </c>
      <c r="R2185" s="11" t="s">
        <v>241</v>
      </c>
      <c r="S2185" s="11" t="s">
        <v>104</v>
      </c>
      <c r="T2185" s="11">
        <v>66</v>
      </c>
      <c r="U2185" s="11" t="str">
        <f>IF(ISERROR(VLOOKUP(I2185,'BACK INFO'!F:F,1,0)),IF(ISERROR(VLOOKUP(I2185,'BACK INFO'!H:H,1,0)),K2185,'BACK INFO'!$H$1),'BACK INFO'!$G$1)</f>
        <v>LAURA BONG</v>
      </c>
    </row>
    <row r="2186" spans="1:21" s="11" customFormat="1" x14ac:dyDescent="0.35">
      <c r="A2186" s="11" t="s">
        <v>94</v>
      </c>
      <c r="B2186" s="11">
        <v>2019</v>
      </c>
      <c r="C2186" s="11">
        <v>1</v>
      </c>
      <c r="D2186" s="11" t="s">
        <v>95</v>
      </c>
      <c r="E2186" s="11" t="s">
        <v>96</v>
      </c>
      <c r="F2186" s="11" t="s">
        <v>700</v>
      </c>
      <c r="G2186" s="11" t="s">
        <v>241</v>
      </c>
      <c r="H2186" s="11" t="s">
        <v>152</v>
      </c>
      <c r="I2186" s="11" t="s">
        <v>145</v>
      </c>
      <c r="J2186" s="11" t="s">
        <v>99</v>
      </c>
      <c r="K2186" s="11" t="s">
        <v>75</v>
      </c>
      <c r="L2186" s="11" t="s">
        <v>146</v>
      </c>
      <c r="M2186" s="11" t="s">
        <v>101</v>
      </c>
      <c r="N2186" s="11">
        <v>3</v>
      </c>
      <c r="O2186" s="11">
        <v>2019</v>
      </c>
      <c r="P2186" s="11" t="s">
        <v>112</v>
      </c>
      <c r="Q2186" s="11" t="s">
        <v>112</v>
      </c>
      <c r="R2186" s="11" t="s">
        <v>241</v>
      </c>
      <c r="S2186" s="11" t="s">
        <v>104</v>
      </c>
      <c r="T2186" s="11">
        <v>135</v>
      </c>
      <c r="U2186" s="11" t="str">
        <f>IF(ISERROR(VLOOKUP(I2186,'BACK INFO'!F:F,1,0)),IF(ISERROR(VLOOKUP(I2186,'BACK INFO'!H:H,1,0)),K2186,'BACK INFO'!$H$1),'BACK INFO'!$G$1)</f>
        <v>LAURA BONG</v>
      </c>
    </row>
    <row r="2187" spans="1:21" s="11" customFormat="1" x14ac:dyDescent="0.35">
      <c r="A2187" s="11" t="s">
        <v>94</v>
      </c>
      <c r="B2187" s="11">
        <v>2019</v>
      </c>
      <c r="C2187" s="11">
        <v>1</v>
      </c>
      <c r="D2187" s="11" t="s">
        <v>95</v>
      </c>
      <c r="E2187" s="11" t="s">
        <v>96</v>
      </c>
      <c r="F2187" s="11" t="s">
        <v>700</v>
      </c>
      <c r="G2187" s="11" t="s">
        <v>241</v>
      </c>
      <c r="H2187" s="11" t="s">
        <v>152</v>
      </c>
      <c r="I2187" s="11" t="s">
        <v>418</v>
      </c>
      <c r="J2187" s="11" t="s">
        <v>120</v>
      </c>
      <c r="K2187" s="11" t="s">
        <v>68</v>
      </c>
      <c r="L2187" s="11" t="s">
        <v>129</v>
      </c>
      <c r="M2187" s="11" t="s">
        <v>122</v>
      </c>
      <c r="N2187" s="11">
        <v>3</v>
      </c>
      <c r="O2187" s="11">
        <v>2019</v>
      </c>
      <c r="P2187" s="11" t="s">
        <v>112</v>
      </c>
      <c r="Q2187" s="11" t="s">
        <v>112</v>
      </c>
      <c r="R2187" s="11" t="s">
        <v>241</v>
      </c>
      <c r="S2187" s="11" t="s">
        <v>104</v>
      </c>
      <c r="T2187" s="11">
        <v>132.36972232788133</v>
      </c>
      <c r="U2187" s="11" t="str">
        <f>IF(ISERROR(VLOOKUP(I2187,'BACK INFO'!F:F,1,0)),IF(ISERROR(VLOOKUP(I2187,'BACK INFO'!H:H,1,0)),K2187,'BACK INFO'!$H$1),'BACK INFO'!$G$1)</f>
        <v>STEPHANIE VITALI</v>
      </c>
    </row>
    <row r="2188" spans="1:21" s="11" customFormat="1" x14ac:dyDescent="0.35">
      <c r="A2188" s="11" t="s">
        <v>94</v>
      </c>
      <c r="B2188" s="11">
        <v>2019</v>
      </c>
      <c r="C2188" s="11">
        <v>1</v>
      </c>
      <c r="D2188" s="11" t="s">
        <v>95</v>
      </c>
      <c r="E2188" s="11" t="s">
        <v>96</v>
      </c>
      <c r="F2188" s="11" t="s">
        <v>700</v>
      </c>
      <c r="G2188" s="11" t="s">
        <v>241</v>
      </c>
      <c r="H2188" s="11" t="s">
        <v>152</v>
      </c>
      <c r="I2188" s="11" t="s">
        <v>393</v>
      </c>
      <c r="J2188" s="11" t="s">
        <v>99</v>
      </c>
      <c r="K2188" s="11" t="s">
        <v>73</v>
      </c>
      <c r="L2188" s="11" t="s">
        <v>114</v>
      </c>
      <c r="M2188" s="11" t="s">
        <v>101</v>
      </c>
      <c r="N2188" s="11">
        <v>18</v>
      </c>
      <c r="O2188" s="11">
        <v>2019</v>
      </c>
      <c r="P2188" s="11" t="s">
        <v>112</v>
      </c>
      <c r="Q2188" s="11" t="s">
        <v>112</v>
      </c>
      <c r="R2188" s="11" t="s">
        <v>241</v>
      </c>
      <c r="S2188" s="11" t="s">
        <v>104</v>
      </c>
      <c r="T2188" s="11">
        <v>731</v>
      </c>
      <c r="U2188" s="11" t="str">
        <f>IF(ISERROR(VLOOKUP(I2188,'BACK INFO'!F:F,1,0)),IF(ISERROR(VLOOKUP(I2188,'BACK INFO'!H:H,1,0)),K2188,'BACK INFO'!$H$1),'BACK INFO'!$G$1)</f>
        <v>PHYLLIS POSNER</v>
      </c>
    </row>
    <row r="2189" spans="1:21" s="11" customFormat="1" x14ac:dyDescent="0.35">
      <c r="A2189" s="11" t="s">
        <v>94</v>
      </c>
      <c r="B2189" s="11">
        <v>2019</v>
      </c>
      <c r="C2189" s="11">
        <v>1</v>
      </c>
      <c r="D2189" s="11" t="s">
        <v>95</v>
      </c>
      <c r="E2189" s="11" t="s">
        <v>96</v>
      </c>
      <c r="F2189" s="11" t="s">
        <v>700</v>
      </c>
      <c r="G2189" s="11" t="s">
        <v>241</v>
      </c>
      <c r="H2189" s="11" t="s">
        <v>152</v>
      </c>
      <c r="I2189" s="11" t="s">
        <v>475</v>
      </c>
      <c r="J2189" s="11" t="s">
        <v>99</v>
      </c>
      <c r="K2189" s="11" t="s">
        <v>75</v>
      </c>
      <c r="L2189" s="11" t="s">
        <v>273</v>
      </c>
      <c r="M2189" s="11" t="s">
        <v>101</v>
      </c>
      <c r="N2189" s="11">
        <v>7</v>
      </c>
      <c r="O2189" s="11">
        <v>2019</v>
      </c>
      <c r="P2189" s="11" t="s">
        <v>112</v>
      </c>
      <c r="Q2189" s="11" t="s">
        <v>112</v>
      </c>
      <c r="R2189" s="11" t="s">
        <v>241</v>
      </c>
      <c r="S2189" s="11" t="s">
        <v>104</v>
      </c>
      <c r="T2189" s="11">
        <v>261</v>
      </c>
      <c r="U2189" s="11" t="str">
        <f>IF(ISERROR(VLOOKUP(I2189,'BACK INFO'!F:F,1,0)),IF(ISERROR(VLOOKUP(I2189,'BACK INFO'!H:H,1,0)),K2189,'BACK INFO'!$H$1),'BACK INFO'!$G$1)</f>
        <v>LAURA BONG</v>
      </c>
    </row>
    <row r="2190" spans="1:21" s="11" customFormat="1" x14ac:dyDescent="0.35">
      <c r="A2190" s="11" t="s">
        <v>94</v>
      </c>
      <c r="B2190" s="11">
        <v>2019</v>
      </c>
      <c r="C2190" s="11">
        <v>1</v>
      </c>
      <c r="D2190" s="11" t="s">
        <v>95</v>
      </c>
      <c r="E2190" s="11" t="s">
        <v>96</v>
      </c>
      <c r="F2190" s="11" t="s">
        <v>700</v>
      </c>
      <c r="G2190" s="11" t="s">
        <v>241</v>
      </c>
      <c r="H2190" s="11" t="s">
        <v>152</v>
      </c>
      <c r="I2190" s="11" t="s">
        <v>477</v>
      </c>
      <c r="J2190" s="11" t="s">
        <v>99</v>
      </c>
      <c r="K2190" s="11" t="s">
        <v>73</v>
      </c>
      <c r="L2190" s="11" t="s">
        <v>346</v>
      </c>
      <c r="M2190" s="11" t="s">
        <v>101</v>
      </c>
      <c r="N2190" s="11">
        <v>9</v>
      </c>
      <c r="O2190" s="11">
        <v>2019</v>
      </c>
      <c r="P2190" s="11" t="s">
        <v>112</v>
      </c>
      <c r="Q2190" s="11" t="s">
        <v>112</v>
      </c>
      <c r="R2190" s="11" t="s">
        <v>241</v>
      </c>
      <c r="S2190" s="11" t="s">
        <v>104</v>
      </c>
      <c r="T2190" s="11">
        <v>405</v>
      </c>
      <c r="U2190" s="11" t="str">
        <f>IF(ISERROR(VLOOKUP(I2190,'BACK INFO'!F:F,1,0)),IF(ISERROR(VLOOKUP(I2190,'BACK INFO'!H:H,1,0)),K2190,'BACK INFO'!$H$1),'BACK INFO'!$G$1)</f>
        <v>PHYLLIS POSNER</v>
      </c>
    </row>
    <row r="2191" spans="1:21" s="11" customFormat="1" x14ac:dyDescent="0.35">
      <c r="A2191" s="11" t="s">
        <v>94</v>
      </c>
      <c r="B2191" s="11">
        <v>2019</v>
      </c>
      <c r="C2191" s="11">
        <v>1</v>
      </c>
      <c r="D2191" s="11" t="s">
        <v>95</v>
      </c>
      <c r="E2191" s="11" t="s">
        <v>96</v>
      </c>
      <c r="F2191" s="11" t="s">
        <v>700</v>
      </c>
      <c r="G2191" s="11" t="s">
        <v>241</v>
      </c>
      <c r="H2191" s="11" t="s">
        <v>152</v>
      </c>
      <c r="I2191" s="11" t="s">
        <v>510</v>
      </c>
      <c r="J2191" s="11" t="s">
        <v>99</v>
      </c>
      <c r="K2191" s="11" t="s">
        <v>75</v>
      </c>
      <c r="L2191" s="11" t="s">
        <v>131</v>
      </c>
      <c r="M2191" s="11" t="s">
        <v>101</v>
      </c>
      <c r="N2191" s="11">
        <v>4</v>
      </c>
      <c r="O2191" s="11">
        <v>2019</v>
      </c>
      <c r="P2191" s="11" t="s">
        <v>112</v>
      </c>
      <c r="Q2191" s="11" t="s">
        <v>112</v>
      </c>
      <c r="R2191" s="11" t="s">
        <v>241</v>
      </c>
      <c r="S2191" s="11" t="s">
        <v>104</v>
      </c>
      <c r="T2191" s="11">
        <v>140</v>
      </c>
      <c r="U2191" s="11" t="str">
        <f>IF(ISERROR(VLOOKUP(I2191,'BACK INFO'!F:F,1,0)),IF(ISERROR(VLOOKUP(I2191,'BACK INFO'!H:H,1,0)),K2191,'BACK INFO'!$H$1),'BACK INFO'!$G$1)</f>
        <v>LAURA BONG</v>
      </c>
    </row>
    <row r="2192" spans="1:21" s="11" customFormat="1" x14ac:dyDescent="0.35">
      <c r="A2192" s="11" t="s">
        <v>94</v>
      </c>
      <c r="B2192" s="11">
        <v>2019</v>
      </c>
      <c r="C2192" s="11">
        <v>1</v>
      </c>
      <c r="D2192" s="11" t="s">
        <v>95</v>
      </c>
      <c r="E2192" s="11" t="s">
        <v>96</v>
      </c>
      <c r="F2192" s="11" t="s">
        <v>700</v>
      </c>
      <c r="G2192" s="11" t="s">
        <v>241</v>
      </c>
      <c r="H2192" s="11" t="s">
        <v>152</v>
      </c>
      <c r="I2192" s="11" t="s">
        <v>533</v>
      </c>
      <c r="J2192" s="11" t="s">
        <v>99</v>
      </c>
      <c r="K2192" s="11" t="s">
        <v>67</v>
      </c>
      <c r="L2192" s="11" t="s">
        <v>133</v>
      </c>
      <c r="M2192" s="11" t="s">
        <v>101</v>
      </c>
      <c r="N2192" s="11">
        <v>5</v>
      </c>
      <c r="O2192" s="11">
        <v>2019</v>
      </c>
      <c r="P2192" s="11" t="s">
        <v>112</v>
      </c>
      <c r="Q2192" s="11" t="s">
        <v>112</v>
      </c>
      <c r="R2192" s="11" t="s">
        <v>241</v>
      </c>
      <c r="S2192" s="11" t="s">
        <v>104</v>
      </c>
      <c r="T2192" s="11">
        <v>150</v>
      </c>
      <c r="U2192" s="11" t="str">
        <f>IF(ISERROR(VLOOKUP(I2192,'BACK INFO'!F:F,1,0)),IF(ISERROR(VLOOKUP(I2192,'BACK INFO'!H:H,1,0)),K2192,'BACK INFO'!$H$1),'BACK INFO'!$G$1)</f>
        <v>ANITA M. HOPKINS</v>
      </c>
    </row>
    <row r="2193" spans="1:21" s="11" customFormat="1" x14ac:dyDescent="0.35">
      <c r="A2193" s="11" t="s">
        <v>94</v>
      </c>
      <c r="B2193" s="11">
        <v>2019</v>
      </c>
      <c r="C2193" s="11">
        <v>1</v>
      </c>
      <c r="D2193" s="11" t="s">
        <v>95</v>
      </c>
      <c r="E2193" s="11" t="s">
        <v>96</v>
      </c>
      <c r="F2193" s="11" t="s">
        <v>700</v>
      </c>
      <c r="G2193" s="11" t="s">
        <v>241</v>
      </c>
      <c r="H2193" s="11" t="s">
        <v>152</v>
      </c>
      <c r="I2193" s="11" t="s">
        <v>511</v>
      </c>
      <c r="J2193" s="11" t="s">
        <v>99</v>
      </c>
      <c r="K2193" s="11" t="s">
        <v>71</v>
      </c>
      <c r="L2193" s="11" t="s">
        <v>159</v>
      </c>
      <c r="M2193" s="11" t="s">
        <v>101</v>
      </c>
      <c r="N2193" s="11">
        <v>3</v>
      </c>
      <c r="O2193" s="11">
        <v>2019</v>
      </c>
      <c r="P2193" s="11" t="s">
        <v>112</v>
      </c>
      <c r="Q2193" s="11" t="s">
        <v>112</v>
      </c>
      <c r="R2193" s="11" t="s">
        <v>241</v>
      </c>
      <c r="S2193" s="11" t="s">
        <v>104</v>
      </c>
      <c r="T2193" s="11">
        <v>135</v>
      </c>
      <c r="U2193" s="11" t="str">
        <f>IF(ISERROR(VLOOKUP(I2193,'BACK INFO'!F:F,1,0)),IF(ISERROR(VLOOKUP(I2193,'BACK INFO'!H:H,1,0)),K2193,'BACK INFO'!$H$1),'BACK INFO'!$G$1)</f>
        <v>HOLLY SALES INC.</v>
      </c>
    </row>
    <row r="2194" spans="1:21" s="11" customFormat="1" x14ac:dyDescent="0.35">
      <c r="A2194" s="11" t="s">
        <v>94</v>
      </c>
      <c r="B2194" s="11">
        <v>2019</v>
      </c>
      <c r="C2194" s="11">
        <v>1</v>
      </c>
      <c r="D2194" s="11" t="s">
        <v>95</v>
      </c>
      <c r="E2194" s="11" t="s">
        <v>96</v>
      </c>
      <c r="F2194" s="11" t="s">
        <v>700</v>
      </c>
      <c r="G2194" s="11" t="s">
        <v>241</v>
      </c>
      <c r="H2194" s="11" t="s">
        <v>152</v>
      </c>
      <c r="I2194" s="11" t="s">
        <v>424</v>
      </c>
      <c r="J2194" s="11" t="s">
        <v>99</v>
      </c>
      <c r="K2194" s="11" t="s">
        <v>74</v>
      </c>
      <c r="L2194" s="11" t="s">
        <v>100</v>
      </c>
      <c r="M2194" s="11" t="s">
        <v>101</v>
      </c>
      <c r="N2194" s="11">
        <v>4</v>
      </c>
      <c r="O2194" s="11">
        <v>2019</v>
      </c>
      <c r="P2194" s="11" t="s">
        <v>112</v>
      </c>
      <c r="Q2194" s="11" t="s">
        <v>112</v>
      </c>
      <c r="R2194" s="11" t="s">
        <v>241</v>
      </c>
      <c r="S2194" s="11" t="s">
        <v>104</v>
      </c>
      <c r="T2194" s="11">
        <v>192</v>
      </c>
      <c r="U2194" s="11" t="str">
        <f>IF(ISERROR(VLOOKUP(I2194,'BACK INFO'!F:F,1,0)),IF(ISERROR(VLOOKUP(I2194,'BACK INFO'!H:H,1,0)),K2194,'BACK INFO'!$H$1),'BACK INFO'!$G$1)</f>
        <v>DENISE ARNETT</v>
      </c>
    </row>
    <row r="2195" spans="1:21" s="11" customFormat="1" x14ac:dyDescent="0.35">
      <c r="A2195" s="11" t="s">
        <v>94</v>
      </c>
      <c r="B2195" s="11">
        <v>2019</v>
      </c>
      <c r="C2195" s="11">
        <v>1</v>
      </c>
      <c r="D2195" s="11" t="s">
        <v>95</v>
      </c>
      <c r="E2195" s="11" t="s">
        <v>96</v>
      </c>
      <c r="F2195" s="11" t="s">
        <v>700</v>
      </c>
      <c r="G2195" s="11" t="s">
        <v>241</v>
      </c>
      <c r="H2195" s="11" t="s">
        <v>152</v>
      </c>
      <c r="I2195" s="11" t="s">
        <v>425</v>
      </c>
      <c r="J2195" s="11" t="s">
        <v>99</v>
      </c>
      <c r="K2195" s="11" t="s">
        <v>72</v>
      </c>
      <c r="L2195" s="11" t="s">
        <v>114</v>
      </c>
      <c r="M2195" s="11" t="s">
        <v>101</v>
      </c>
      <c r="N2195" s="11">
        <v>12</v>
      </c>
      <c r="O2195" s="11">
        <v>2019</v>
      </c>
      <c r="P2195" s="11" t="s">
        <v>112</v>
      </c>
      <c r="Q2195" s="11" t="s">
        <v>112</v>
      </c>
      <c r="R2195" s="11" t="s">
        <v>241</v>
      </c>
      <c r="S2195" s="11" t="s">
        <v>104</v>
      </c>
      <c r="T2195" s="11">
        <v>549</v>
      </c>
      <c r="U2195" s="11" t="str">
        <f>IF(ISERROR(VLOOKUP(I2195,'BACK INFO'!F:F,1,0)),IF(ISERROR(VLOOKUP(I2195,'BACK INFO'!H:H,1,0)),K2195,'BACK INFO'!$H$1),'BACK INFO'!$G$1)</f>
        <v>BILL MILLER AND COMPANY</v>
      </c>
    </row>
    <row r="2196" spans="1:21" s="11" customFormat="1" x14ac:dyDescent="0.35">
      <c r="A2196" s="11" t="s">
        <v>94</v>
      </c>
      <c r="B2196" s="11">
        <v>2019</v>
      </c>
      <c r="C2196" s="11">
        <v>1</v>
      </c>
      <c r="D2196" s="11" t="s">
        <v>95</v>
      </c>
      <c r="E2196" s="11" t="s">
        <v>96</v>
      </c>
      <c r="F2196" s="11" t="s">
        <v>700</v>
      </c>
      <c r="G2196" s="11" t="s">
        <v>241</v>
      </c>
      <c r="H2196" s="11" t="s">
        <v>152</v>
      </c>
      <c r="I2196" s="11" t="s">
        <v>480</v>
      </c>
      <c r="J2196" s="11" t="s">
        <v>99</v>
      </c>
      <c r="K2196" s="11" t="s">
        <v>75</v>
      </c>
      <c r="L2196" s="11" t="s">
        <v>273</v>
      </c>
      <c r="M2196" s="11" t="s">
        <v>101</v>
      </c>
      <c r="N2196" s="11">
        <v>4</v>
      </c>
      <c r="O2196" s="11">
        <v>2019</v>
      </c>
      <c r="P2196" s="11" t="s">
        <v>112</v>
      </c>
      <c r="Q2196" s="11" t="s">
        <v>112</v>
      </c>
      <c r="R2196" s="11" t="s">
        <v>241</v>
      </c>
      <c r="S2196" s="11" t="s">
        <v>104</v>
      </c>
      <c r="T2196" s="11">
        <v>180</v>
      </c>
      <c r="U2196" s="11" t="str">
        <f>IF(ISERROR(VLOOKUP(I2196,'BACK INFO'!F:F,1,0)),IF(ISERROR(VLOOKUP(I2196,'BACK INFO'!H:H,1,0)),K2196,'BACK INFO'!$H$1),'BACK INFO'!$G$1)</f>
        <v>LAURA BONG</v>
      </c>
    </row>
    <row r="2197" spans="1:21" s="11" customFormat="1" x14ac:dyDescent="0.35">
      <c r="A2197" s="11" t="s">
        <v>94</v>
      </c>
      <c r="B2197" s="11">
        <v>2019</v>
      </c>
      <c r="C2197" s="11">
        <v>1</v>
      </c>
      <c r="D2197" s="11" t="s">
        <v>95</v>
      </c>
      <c r="E2197" s="11" t="s">
        <v>96</v>
      </c>
      <c r="F2197" s="11" t="s">
        <v>700</v>
      </c>
      <c r="G2197" s="11" t="s">
        <v>241</v>
      </c>
      <c r="H2197" s="11" t="s">
        <v>152</v>
      </c>
      <c r="I2197" s="11" t="s">
        <v>513</v>
      </c>
      <c r="J2197" s="11" t="s">
        <v>120</v>
      </c>
      <c r="K2197" s="11" t="s">
        <v>68</v>
      </c>
      <c r="L2197" s="11" t="s">
        <v>129</v>
      </c>
      <c r="M2197" s="11" t="s">
        <v>122</v>
      </c>
      <c r="N2197" s="11">
        <v>12</v>
      </c>
      <c r="O2197" s="11">
        <v>2019</v>
      </c>
      <c r="P2197" s="11" t="s">
        <v>112</v>
      </c>
      <c r="Q2197" s="11" t="s">
        <v>112</v>
      </c>
      <c r="R2197" s="11" t="s">
        <v>241</v>
      </c>
      <c r="S2197" s="11" t="s">
        <v>104</v>
      </c>
      <c r="T2197" s="11">
        <v>538.60783567896533</v>
      </c>
      <c r="U2197" s="11" t="str">
        <f>IF(ISERROR(VLOOKUP(I2197,'BACK INFO'!F:F,1,0)),IF(ISERROR(VLOOKUP(I2197,'BACK INFO'!H:H,1,0)),K2197,'BACK INFO'!$H$1),'BACK INFO'!$G$1)</f>
        <v>STEPHANIE VITALI</v>
      </c>
    </row>
    <row r="2198" spans="1:21" s="11" customFormat="1" x14ac:dyDescent="0.35">
      <c r="A2198" s="11" t="s">
        <v>94</v>
      </c>
      <c r="B2198" s="11">
        <v>2019</v>
      </c>
      <c r="C2198" s="11">
        <v>1</v>
      </c>
      <c r="D2198" s="11" t="s">
        <v>95</v>
      </c>
      <c r="E2198" s="11" t="s">
        <v>96</v>
      </c>
      <c r="F2198" s="11" t="s">
        <v>700</v>
      </c>
      <c r="G2198" s="11" t="s">
        <v>241</v>
      </c>
      <c r="H2198" s="11" t="s">
        <v>152</v>
      </c>
      <c r="I2198" s="11" t="s">
        <v>517</v>
      </c>
      <c r="J2198" s="11" t="s">
        <v>99</v>
      </c>
      <c r="K2198" s="11" t="s">
        <v>75</v>
      </c>
      <c r="L2198" s="11" t="s">
        <v>146</v>
      </c>
      <c r="M2198" s="11" t="s">
        <v>101</v>
      </c>
      <c r="N2198" s="11">
        <v>1</v>
      </c>
      <c r="O2198" s="11">
        <v>2019</v>
      </c>
      <c r="P2198" s="11" t="s">
        <v>112</v>
      </c>
      <c r="Q2198" s="11" t="s">
        <v>112</v>
      </c>
      <c r="R2198" s="11" t="s">
        <v>241</v>
      </c>
      <c r="S2198" s="11" t="s">
        <v>104</v>
      </c>
      <c r="T2198" s="11">
        <v>33</v>
      </c>
      <c r="U2198" s="11" t="str">
        <f>IF(ISERROR(VLOOKUP(I2198,'BACK INFO'!F:F,1,0)),IF(ISERROR(VLOOKUP(I2198,'BACK INFO'!H:H,1,0)),K2198,'BACK INFO'!$H$1),'BACK INFO'!$G$1)</f>
        <v>LAURA BONG</v>
      </c>
    </row>
    <row r="2199" spans="1:21" s="11" customFormat="1" x14ac:dyDescent="0.35">
      <c r="A2199" s="11" t="s">
        <v>94</v>
      </c>
      <c r="B2199" s="11">
        <v>2019</v>
      </c>
      <c r="C2199" s="11">
        <v>1</v>
      </c>
      <c r="D2199" s="11" t="s">
        <v>95</v>
      </c>
      <c r="E2199" s="11" t="s">
        <v>96</v>
      </c>
      <c r="F2199" s="11" t="s">
        <v>700</v>
      </c>
      <c r="G2199" s="11" t="s">
        <v>241</v>
      </c>
      <c r="H2199" s="11" t="s">
        <v>152</v>
      </c>
      <c r="I2199" s="11" t="s">
        <v>534</v>
      </c>
      <c r="J2199" s="11" t="s">
        <v>99</v>
      </c>
      <c r="K2199" s="11" t="s">
        <v>75</v>
      </c>
      <c r="L2199" s="11" t="s">
        <v>146</v>
      </c>
      <c r="M2199" s="11" t="s">
        <v>101</v>
      </c>
      <c r="N2199" s="11">
        <v>5</v>
      </c>
      <c r="O2199" s="11">
        <v>2019</v>
      </c>
      <c r="P2199" s="11" t="s">
        <v>112</v>
      </c>
      <c r="Q2199" s="11" t="s">
        <v>112</v>
      </c>
      <c r="R2199" s="11" t="s">
        <v>241</v>
      </c>
      <c r="S2199" s="11" t="s">
        <v>104</v>
      </c>
      <c r="T2199" s="11">
        <v>147.5</v>
      </c>
      <c r="U2199" s="11" t="str">
        <f>IF(ISERROR(VLOOKUP(I2199,'BACK INFO'!F:F,1,0)),IF(ISERROR(VLOOKUP(I2199,'BACK INFO'!H:H,1,0)),K2199,'BACK INFO'!$H$1),'BACK INFO'!$G$1)</f>
        <v>LAURA BONG</v>
      </c>
    </row>
    <row r="2200" spans="1:21" s="11" customFormat="1" x14ac:dyDescent="0.35">
      <c r="A2200" s="11" t="s">
        <v>94</v>
      </c>
      <c r="B2200" s="11">
        <v>2019</v>
      </c>
      <c r="C2200" s="11">
        <v>1</v>
      </c>
      <c r="D2200" s="11" t="s">
        <v>95</v>
      </c>
      <c r="E2200" s="11" t="s">
        <v>96</v>
      </c>
      <c r="F2200" s="11" t="s">
        <v>700</v>
      </c>
      <c r="G2200" s="11" t="s">
        <v>241</v>
      </c>
      <c r="H2200" s="11" t="s">
        <v>152</v>
      </c>
      <c r="I2200" s="11" t="s">
        <v>519</v>
      </c>
      <c r="J2200" s="11" t="s">
        <v>99</v>
      </c>
      <c r="K2200" s="11" t="s">
        <v>72</v>
      </c>
      <c r="L2200" s="11" t="s">
        <v>114</v>
      </c>
      <c r="M2200" s="11" t="s">
        <v>101</v>
      </c>
      <c r="N2200" s="11">
        <v>48</v>
      </c>
      <c r="O2200" s="11">
        <v>2019</v>
      </c>
      <c r="P2200" s="11" t="s">
        <v>112</v>
      </c>
      <c r="Q2200" s="11" t="s">
        <v>112</v>
      </c>
      <c r="R2200" s="11" t="s">
        <v>241</v>
      </c>
      <c r="S2200" s="11" t="s">
        <v>104</v>
      </c>
      <c r="T2200" s="11">
        <v>2194</v>
      </c>
      <c r="U2200" s="11" t="str">
        <f>IF(ISERROR(VLOOKUP(I2200,'BACK INFO'!F:F,1,0)),IF(ISERROR(VLOOKUP(I2200,'BACK INFO'!H:H,1,0)),K2200,'BACK INFO'!$H$1),'BACK INFO'!$G$1)</f>
        <v>BILL MILLER AND COMPANY</v>
      </c>
    </row>
    <row r="2201" spans="1:21" s="11" customFormat="1" x14ac:dyDescent="0.35">
      <c r="A2201" s="11" t="s">
        <v>94</v>
      </c>
      <c r="B2201" s="11">
        <v>2019</v>
      </c>
      <c r="C2201" s="11">
        <v>1</v>
      </c>
      <c r="D2201" s="11" t="s">
        <v>95</v>
      </c>
      <c r="E2201" s="11" t="s">
        <v>96</v>
      </c>
      <c r="F2201" s="11" t="s">
        <v>700</v>
      </c>
      <c r="G2201" s="11" t="s">
        <v>259</v>
      </c>
      <c r="H2201" s="11" t="s">
        <v>98</v>
      </c>
      <c r="I2201" s="11" t="s">
        <v>200</v>
      </c>
      <c r="J2201" s="11" t="s">
        <v>120</v>
      </c>
      <c r="K2201" s="11" t="s">
        <v>69</v>
      </c>
      <c r="L2201" s="11" t="s">
        <v>143</v>
      </c>
      <c r="M2201" s="11" t="s">
        <v>122</v>
      </c>
      <c r="N2201" s="11">
        <v>38</v>
      </c>
      <c r="O2201" s="11">
        <v>2019</v>
      </c>
      <c r="P2201" s="11" t="s">
        <v>154</v>
      </c>
      <c r="Q2201" s="11" t="s">
        <v>154</v>
      </c>
      <c r="R2201" s="11" t="s">
        <v>259</v>
      </c>
      <c r="S2201" s="11" t="s">
        <v>104</v>
      </c>
      <c r="T2201" s="11">
        <v>1220.9965766451114</v>
      </c>
      <c r="U2201" s="11" t="str">
        <f>IF(ISERROR(VLOOKUP(I2201,'BACK INFO'!F:F,1,0)),IF(ISERROR(VLOOKUP(I2201,'BACK INFO'!H:H,1,0)),K2201,'BACK INFO'!$H$1),'BACK INFO'!$G$1)</f>
        <v>JULIE BERTRAND</v>
      </c>
    </row>
    <row r="2202" spans="1:21" s="11" customFormat="1" x14ac:dyDescent="0.35">
      <c r="A2202" s="11" t="s">
        <v>94</v>
      </c>
      <c r="B2202" s="11">
        <v>2019</v>
      </c>
      <c r="C2202" s="11">
        <v>1</v>
      </c>
      <c r="D2202" s="11" t="s">
        <v>95</v>
      </c>
      <c r="E2202" s="11" t="s">
        <v>96</v>
      </c>
      <c r="F2202" s="11" t="s">
        <v>700</v>
      </c>
      <c r="G2202" s="11" t="s">
        <v>259</v>
      </c>
      <c r="H2202" s="11" t="s">
        <v>98</v>
      </c>
      <c r="I2202" s="11" t="s">
        <v>243</v>
      </c>
      <c r="J2202" s="11" t="s">
        <v>99</v>
      </c>
      <c r="K2202" s="11" t="s">
        <v>70</v>
      </c>
      <c r="L2202" s="11" t="s">
        <v>157</v>
      </c>
      <c r="M2202" s="11" t="s">
        <v>101</v>
      </c>
      <c r="N2202" s="11">
        <v>70</v>
      </c>
      <c r="O2202" s="11">
        <v>2019</v>
      </c>
      <c r="P2202" s="11" t="s">
        <v>154</v>
      </c>
      <c r="Q2202" s="11" t="s">
        <v>154</v>
      </c>
      <c r="R2202" s="11" t="s">
        <v>259</v>
      </c>
      <c r="S2202" s="11" t="s">
        <v>104</v>
      </c>
      <c r="T2202" s="11">
        <v>2159</v>
      </c>
      <c r="U2202" s="11" t="str">
        <f>IF(ISERROR(VLOOKUP(I2202,'BACK INFO'!F:F,1,0)),IF(ISERROR(VLOOKUP(I2202,'BACK INFO'!H:H,1,0)),K2202,'BACK INFO'!$H$1),'BACK INFO'!$G$1)</f>
        <v>JUDITH ANN DEAL</v>
      </c>
    </row>
    <row r="2203" spans="1:21" s="11" customFormat="1" x14ac:dyDescent="0.35">
      <c r="A2203" s="11" t="s">
        <v>94</v>
      </c>
      <c r="B2203" s="11">
        <v>2019</v>
      </c>
      <c r="C2203" s="11">
        <v>1</v>
      </c>
      <c r="D2203" s="11" t="s">
        <v>95</v>
      </c>
      <c r="E2203" s="11" t="s">
        <v>96</v>
      </c>
      <c r="F2203" s="11" t="s">
        <v>700</v>
      </c>
      <c r="G2203" s="11" t="s">
        <v>259</v>
      </c>
      <c r="H2203" s="11" t="s">
        <v>98</v>
      </c>
      <c r="I2203" s="11" t="s">
        <v>284</v>
      </c>
      <c r="J2203" s="11" t="s">
        <v>99</v>
      </c>
      <c r="K2203" s="11" t="s">
        <v>70</v>
      </c>
      <c r="L2203" s="11" t="s">
        <v>157</v>
      </c>
      <c r="M2203" s="11" t="s">
        <v>101</v>
      </c>
      <c r="N2203" s="11">
        <v>51</v>
      </c>
      <c r="O2203" s="11">
        <v>2019</v>
      </c>
      <c r="P2203" s="11" t="s">
        <v>154</v>
      </c>
      <c r="Q2203" s="11" t="s">
        <v>154</v>
      </c>
      <c r="R2203" s="11" t="s">
        <v>259</v>
      </c>
      <c r="S2203" s="11" t="s">
        <v>104</v>
      </c>
      <c r="T2203" s="11">
        <v>1542</v>
      </c>
      <c r="U2203" s="11" t="str">
        <f>IF(ISERROR(VLOOKUP(I2203,'BACK INFO'!F:F,1,0)),IF(ISERROR(VLOOKUP(I2203,'BACK INFO'!H:H,1,0)),K2203,'BACK INFO'!$H$1),'BACK INFO'!$G$1)</f>
        <v>JUDITH ANN DEAL</v>
      </c>
    </row>
    <row r="2204" spans="1:21" s="11" customFormat="1" x14ac:dyDescent="0.35">
      <c r="A2204" s="11" t="s">
        <v>94</v>
      </c>
      <c r="B2204" s="11">
        <v>2019</v>
      </c>
      <c r="C2204" s="11">
        <v>1</v>
      </c>
      <c r="D2204" s="11" t="s">
        <v>95</v>
      </c>
      <c r="E2204" s="11" t="s">
        <v>96</v>
      </c>
      <c r="F2204" s="11" t="s">
        <v>700</v>
      </c>
      <c r="G2204" s="11" t="s">
        <v>259</v>
      </c>
      <c r="H2204" s="11" t="s">
        <v>98</v>
      </c>
      <c r="I2204" s="11" t="s">
        <v>161</v>
      </c>
      <c r="J2204" s="11" t="s">
        <v>99</v>
      </c>
      <c r="K2204" s="11" t="s">
        <v>70</v>
      </c>
      <c r="L2204" s="11" t="s">
        <v>157</v>
      </c>
      <c r="M2204" s="11" t="s">
        <v>101</v>
      </c>
      <c r="N2204" s="11">
        <v>94</v>
      </c>
      <c r="O2204" s="11">
        <v>2019</v>
      </c>
      <c r="P2204" s="11" t="s">
        <v>154</v>
      </c>
      <c r="Q2204" s="11" t="s">
        <v>154</v>
      </c>
      <c r="R2204" s="11" t="s">
        <v>259</v>
      </c>
      <c r="S2204" s="11" t="s">
        <v>104</v>
      </c>
      <c r="T2204" s="11">
        <v>2791.1000000000008</v>
      </c>
      <c r="U2204" s="11" t="str">
        <f>IF(ISERROR(VLOOKUP(I2204,'BACK INFO'!F:F,1,0)),IF(ISERROR(VLOOKUP(I2204,'BACK INFO'!H:H,1,0)),K2204,'BACK INFO'!$H$1),'BACK INFO'!$G$1)</f>
        <v>JUDITH ANN DEAL</v>
      </c>
    </row>
    <row r="2205" spans="1:21" s="11" customFormat="1" x14ac:dyDescent="0.35">
      <c r="A2205" s="11" t="s">
        <v>94</v>
      </c>
      <c r="B2205" s="11">
        <v>2019</v>
      </c>
      <c r="C2205" s="11">
        <v>1</v>
      </c>
      <c r="D2205" s="11" t="s">
        <v>95</v>
      </c>
      <c r="E2205" s="11" t="s">
        <v>96</v>
      </c>
      <c r="F2205" s="11" t="s">
        <v>700</v>
      </c>
      <c r="G2205" s="11" t="s">
        <v>259</v>
      </c>
      <c r="H2205" s="11" t="s">
        <v>98</v>
      </c>
      <c r="I2205" s="11" t="s">
        <v>249</v>
      </c>
      <c r="J2205" s="11" t="s">
        <v>99</v>
      </c>
      <c r="K2205" s="11" t="s">
        <v>72</v>
      </c>
      <c r="L2205" s="11" t="s">
        <v>114</v>
      </c>
      <c r="M2205" s="11" t="s">
        <v>101</v>
      </c>
      <c r="N2205" s="11">
        <v>165</v>
      </c>
      <c r="O2205" s="11">
        <v>2019</v>
      </c>
      <c r="P2205" s="11" t="s">
        <v>154</v>
      </c>
      <c r="Q2205" s="11" t="s">
        <v>154</v>
      </c>
      <c r="R2205" s="11" t="s">
        <v>259</v>
      </c>
      <c r="S2205" s="11" t="s">
        <v>104</v>
      </c>
      <c r="T2205" s="11">
        <v>4083.2400000000007</v>
      </c>
      <c r="U2205" s="11" t="str">
        <f>IF(ISERROR(VLOOKUP(I2205,'BACK INFO'!F:F,1,0)),IF(ISERROR(VLOOKUP(I2205,'BACK INFO'!H:H,1,0)),K2205,'BACK INFO'!$H$1),'BACK INFO'!$G$1)</f>
        <v>BILL MILLER AND COMPANY</v>
      </c>
    </row>
    <row r="2206" spans="1:21" s="11" customFormat="1" x14ac:dyDescent="0.35">
      <c r="A2206" s="11" t="s">
        <v>94</v>
      </c>
      <c r="B2206" s="11">
        <v>2019</v>
      </c>
      <c r="C2206" s="11">
        <v>1</v>
      </c>
      <c r="D2206" s="11" t="s">
        <v>95</v>
      </c>
      <c r="E2206" s="11" t="s">
        <v>96</v>
      </c>
      <c r="F2206" s="11" t="s">
        <v>700</v>
      </c>
      <c r="G2206" s="11" t="s">
        <v>259</v>
      </c>
      <c r="H2206" s="11" t="s">
        <v>98</v>
      </c>
      <c r="I2206" s="11" t="s">
        <v>249</v>
      </c>
      <c r="J2206" s="11" t="s">
        <v>99</v>
      </c>
      <c r="K2206" s="11" t="s">
        <v>72</v>
      </c>
      <c r="L2206" s="11" t="s">
        <v>246</v>
      </c>
      <c r="M2206" s="11" t="s">
        <v>246</v>
      </c>
      <c r="N2206" s="11">
        <v>51</v>
      </c>
      <c r="O2206" s="11">
        <v>2019</v>
      </c>
      <c r="P2206" s="11" t="s">
        <v>154</v>
      </c>
      <c r="Q2206" s="11" t="s">
        <v>154</v>
      </c>
      <c r="R2206" s="11" t="s">
        <v>259</v>
      </c>
      <c r="S2206" s="11" t="s">
        <v>104</v>
      </c>
      <c r="T2206" s="11">
        <v>1262.5200000000002</v>
      </c>
      <c r="U2206" s="11" t="str">
        <f>IF(ISERROR(VLOOKUP(I2206,'BACK INFO'!F:F,1,0)),IF(ISERROR(VLOOKUP(I2206,'BACK INFO'!H:H,1,0)),K2206,'BACK INFO'!$H$1),'BACK INFO'!$G$1)</f>
        <v>BILL MILLER AND COMPANY</v>
      </c>
    </row>
    <row r="2207" spans="1:21" s="11" customFormat="1" x14ac:dyDescent="0.35">
      <c r="A2207" s="11" t="s">
        <v>94</v>
      </c>
      <c r="B2207" s="11">
        <v>2019</v>
      </c>
      <c r="C2207" s="11">
        <v>1</v>
      </c>
      <c r="D2207" s="11" t="s">
        <v>95</v>
      </c>
      <c r="E2207" s="11" t="s">
        <v>96</v>
      </c>
      <c r="F2207" s="11" t="s">
        <v>700</v>
      </c>
      <c r="G2207" s="11" t="s">
        <v>259</v>
      </c>
      <c r="H2207" s="11" t="s">
        <v>98</v>
      </c>
      <c r="I2207" s="11" t="s">
        <v>249</v>
      </c>
      <c r="J2207" s="11" t="s">
        <v>99</v>
      </c>
      <c r="K2207" s="11" t="s">
        <v>72</v>
      </c>
      <c r="L2207" s="11" t="s">
        <v>250</v>
      </c>
      <c r="M2207" s="11" t="s">
        <v>191</v>
      </c>
      <c r="N2207" s="11">
        <v>426</v>
      </c>
      <c r="O2207" s="11">
        <v>2019</v>
      </c>
      <c r="P2207" s="11" t="s">
        <v>154</v>
      </c>
      <c r="Q2207" s="11" t="s">
        <v>154</v>
      </c>
      <c r="R2207" s="11" t="s">
        <v>259</v>
      </c>
      <c r="S2207" s="11" t="s">
        <v>104</v>
      </c>
      <c r="T2207" s="11">
        <v>10543.680000000009</v>
      </c>
      <c r="U2207" s="11" t="str">
        <f>IF(ISERROR(VLOOKUP(I2207,'BACK INFO'!F:F,1,0)),IF(ISERROR(VLOOKUP(I2207,'BACK INFO'!H:H,1,0)),K2207,'BACK INFO'!$H$1),'BACK INFO'!$G$1)</f>
        <v>BILL MILLER AND COMPANY</v>
      </c>
    </row>
    <row r="2208" spans="1:21" s="11" customFormat="1" x14ac:dyDescent="0.35">
      <c r="A2208" s="11" t="s">
        <v>94</v>
      </c>
      <c r="B2208" s="11">
        <v>2019</v>
      </c>
      <c r="C2208" s="11">
        <v>1</v>
      </c>
      <c r="D2208" s="11" t="s">
        <v>95</v>
      </c>
      <c r="E2208" s="11" t="s">
        <v>96</v>
      </c>
      <c r="F2208" s="11" t="s">
        <v>700</v>
      </c>
      <c r="G2208" s="11" t="s">
        <v>259</v>
      </c>
      <c r="H2208" s="11" t="s">
        <v>98</v>
      </c>
      <c r="I2208" s="11" t="s">
        <v>288</v>
      </c>
      <c r="J2208" s="11" t="s">
        <v>99</v>
      </c>
      <c r="K2208" s="11" t="s">
        <v>70</v>
      </c>
      <c r="L2208" s="11" t="s">
        <v>157</v>
      </c>
      <c r="M2208" s="11" t="s">
        <v>101</v>
      </c>
      <c r="N2208" s="11">
        <v>74</v>
      </c>
      <c r="O2208" s="11">
        <v>2019</v>
      </c>
      <c r="P2208" s="11" t="s">
        <v>154</v>
      </c>
      <c r="Q2208" s="11" t="s">
        <v>154</v>
      </c>
      <c r="R2208" s="11" t="s">
        <v>259</v>
      </c>
      <c r="S2208" s="11" t="s">
        <v>104</v>
      </c>
      <c r="T2208" s="11">
        <v>2224</v>
      </c>
      <c r="U2208" s="11" t="str">
        <f>IF(ISERROR(VLOOKUP(I2208,'BACK INFO'!F:F,1,0)),IF(ISERROR(VLOOKUP(I2208,'BACK INFO'!H:H,1,0)),K2208,'BACK INFO'!$H$1),'BACK INFO'!$G$1)</f>
        <v>JUDITH ANN DEAL</v>
      </c>
    </row>
    <row r="2209" spans="1:21" s="11" customFormat="1" x14ac:dyDescent="0.35">
      <c r="A2209" s="11" t="s">
        <v>94</v>
      </c>
      <c r="B2209" s="11">
        <v>2019</v>
      </c>
      <c r="C2209" s="11">
        <v>1</v>
      </c>
      <c r="D2209" s="11" t="s">
        <v>95</v>
      </c>
      <c r="E2209" s="11" t="s">
        <v>96</v>
      </c>
      <c r="F2209" s="11" t="s">
        <v>700</v>
      </c>
      <c r="G2209" s="11" t="s">
        <v>259</v>
      </c>
      <c r="H2209" s="11" t="s">
        <v>98</v>
      </c>
      <c r="I2209" s="11" t="s">
        <v>535</v>
      </c>
      <c r="J2209" s="11" t="s">
        <v>99</v>
      </c>
      <c r="K2209" s="11" t="s">
        <v>74</v>
      </c>
      <c r="L2209" s="11" t="s">
        <v>262</v>
      </c>
      <c r="M2209" s="11" t="s">
        <v>101</v>
      </c>
      <c r="N2209" s="11">
        <v>35</v>
      </c>
      <c r="O2209" s="11">
        <v>2019</v>
      </c>
      <c r="P2209" s="11" t="s">
        <v>154</v>
      </c>
      <c r="Q2209" s="11" t="s">
        <v>154</v>
      </c>
      <c r="R2209" s="11" t="s">
        <v>259</v>
      </c>
      <c r="S2209" s="11" t="s">
        <v>104</v>
      </c>
      <c r="T2209" s="11">
        <v>1065</v>
      </c>
      <c r="U2209" s="11" t="str">
        <f>IF(ISERROR(VLOOKUP(I2209,'BACK INFO'!F:F,1,0)),IF(ISERROR(VLOOKUP(I2209,'BACK INFO'!H:H,1,0)),K2209,'BACK INFO'!$H$1),'BACK INFO'!$G$1)</f>
        <v>DENISE ARNETT</v>
      </c>
    </row>
    <row r="2210" spans="1:21" s="11" customFormat="1" x14ac:dyDescent="0.35">
      <c r="A2210" s="11" t="s">
        <v>94</v>
      </c>
      <c r="B2210" s="11">
        <v>2019</v>
      </c>
      <c r="C2210" s="11">
        <v>1</v>
      </c>
      <c r="D2210" s="11" t="s">
        <v>95</v>
      </c>
      <c r="E2210" s="11" t="s">
        <v>96</v>
      </c>
      <c r="F2210" s="11" t="s">
        <v>700</v>
      </c>
      <c r="G2210" s="11" t="s">
        <v>259</v>
      </c>
      <c r="H2210" s="11" t="s">
        <v>98</v>
      </c>
      <c r="I2210" s="11" t="s">
        <v>209</v>
      </c>
      <c r="J2210" s="11" t="s">
        <v>99</v>
      </c>
      <c r="K2210" s="11" t="s">
        <v>75</v>
      </c>
      <c r="L2210" s="11" t="s">
        <v>273</v>
      </c>
      <c r="M2210" s="11" t="s">
        <v>101</v>
      </c>
      <c r="N2210" s="11">
        <v>4</v>
      </c>
      <c r="O2210" s="11">
        <v>2019</v>
      </c>
      <c r="P2210" s="11" t="s">
        <v>154</v>
      </c>
      <c r="Q2210" s="11" t="s">
        <v>154</v>
      </c>
      <c r="R2210" s="11" t="s">
        <v>259</v>
      </c>
      <c r="S2210" s="11" t="s">
        <v>104</v>
      </c>
      <c r="T2210" s="11">
        <v>122</v>
      </c>
      <c r="U2210" s="11" t="str">
        <f>IF(ISERROR(VLOOKUP(I2210,'BACK INFO'!F:F,1,0)),IF(ISERROR(VLOOKUP(I2210,'BACK INFO'!H:H,1,0)),K2210,'BACK INFO'!$H$1),'BACK INFO'!$G$1)</f>
        <v>LAURA BONG</v>
      </c>
    </row>
    <row r="2211" spans="1:21" s="11" customFormat="1" x14ac:dyDescent="0.35">
      <c r="A2211" s="11" t="s">
        <v>94</v>
      </c>
      <c r="B2211" s="11">
        <v>2019</v>
      </c>
      <c r="C2211" s="11">
        <v>1</v>
      </c>
      <c r="D2211" s="11" t="s">
        <v>95</v>
      </c>
      <c r="E2211" s="11" t="s">
        <v>96</v>
      </c>
      <c r="F2211" s="11" t="s">
        <v>700</v>
      </c>
      <c r="G2211" s="11" t="s">
        <v>259</v>
      </c>
      <c r="H2211" s="11" t="s">
        <v>106</v>
      </c>
      <c r="I2211" s="11" t="s">
        <v>353</v>
      </c>
      <c r="J2211" s="11" t="s">
        <v>99</v>
      </c>
      <c r="K2211" s="11" t="s">
        <v>72</v>
      </c>
      <c r="L2211" s="11" t="s">
        <v>114</v>
      </c>
      <c r="M2211" s="11" t="s">
        <v>101</v>
      </c>
      <c r="N2211" s="11">
        <v>6</v>
      </c>
      <c r="O2211" s="11">
        <v>2019</v>
      </c>
      <c r="P2211" s="11" t="s">
        <v>154</v>
      </c>
      <c r="Q2211" s="11" t="s">
        <v>154</v>
      </c>
      <c r="R2211" s="11" t="s">
        <v>259</v>
      </c>
      <c r="S2211" s="11" t="s">
        <v>104</v>
      </c>
      <c r="T2211" s="11">
        <v>54</v>
      </c>
      <c r="U2211" s="11" t="str">
        <f>IF(ISERROR(VLOOKUP(I2211,'BACK INFO'!F:F,1,0)),IF(ISERROR(VLOOKUP(I2211,'BACK INFO'!H:H,1,0)),K2211,'BACK INFO'!$H$1),'BACK INFO'!$G$1)</f>
        <v>BILL MILLER AND COMPANY</v>
      </c>
    </row>
    <row r="2212" spans="1:21" s="11" customFormat="1" x14ac:dyDescent="0.35">
      <c r="A2212" s="11" t="s">
        <v>94</v>
      </c>
      <c r="B2212" s="11">
        <v>2019</v>
      </c>
      <c r="C2212" s="11">
        <v>1</v>
      </c>
      <c r="D2212" s="11" t="s">
        <v>95</v>
      </c>
      <c r="E2212" s="11" t="s">
        <v>96</v>
      </c>
      <c r="F2212" s="11" t="s">
        <v>700</v>
      </c>
      <c r="G2212" s="11" t="s">
        <v>259</v>
      </c>
      <c r="H2212" s="11" t="s">
        <v>106</v>
      </c>
      <c r="I2212" s="11" t="s">
        <v>243</v>
      </c>
      <c r="J2212" s="11" t="s">
        <v>99</v>
      </c>
      <c r="K2212" s="11" t="s">
        <v>70</v>
      </c>
      <c r="L2212" s="11" t="s">
        <v>157</v>
      </c>
      <c r="M2212" s="11" t="s">
        <v>101</v>
      </c>
      <c r="N2212" s="11">
        <v>45</v>
      </c>
      <c r="O2212" s="11">
        <v>2019</v>
      </c>
      <c r="P2212" s="11" t="s">
        <v>154</v>
      </c>
      <c r="Q2212" s="11" t="s">
        <v>154</v>
      </c>
      <c r="R2212" s="11" t="s">
        <v>259</v>
      </c>
      <c r="S2212" s="11" t="s">
        <v>104</v>
      </c>
      <c r="T2212" s="11">
        <v>639</v>
      </c>
      <c r="U2212" s="11" t="str">
        <f>IF(ISERROR(VLOOKUP(I2212,'BACK INFO'!F:F,1,0)),IF(ISERROR(VLOOKUP(I2212,'BACK INFO'!H:H,1,0)),K2212,'BACK INFO'!$H$1),'BACK INFO'!$G$1)</f>
        <v>JUDITH ANN DEAL</v>
      </c>
    </row>
    <row r="2213" spans="1:21" s="11" customFormat="1" x14ac:dyDescent="0.35">
      <c r="A2213" s="11" t="s">
        <v>94</v>
      </c>
      <c r="B2213" s="11">
        <v>2019</v>
      </c>
      <c r="C2213" s="11">
        <v>1</v>
      </c>
      <c r="D2213" s="11" t="s">
        <v>95</v>
      </c>
      <c r="E2213" s="11" t="s">
        <v>96</v>
      </c>
      <c r="F2213" s="11" t="s">
        <v>700</v>
      </c>
      <c r="G2213" s="11" t="s">
        <v>259</v>
      </c>
      <c r="H2213" s="11" t="s">
        <v>106</v>
      </c>
      <c r="I2213" s="11" t="s">
        <v>156</v>
      </c>
      <c r="J2213" s="11" t="s">
        <v>99</v>
      </c>
      <c r="K2213" s="11" t="s">
        <v>70</v>
      </c>
      <c r="L2213" s="11" t="s">
        <v>157</v>
      </c>
      <c r="M2213" s="11" t="s">
        <v>101</v>
      </c>
      <c r="N2213" s="11">
        <v>78</v>
      </c>
      <c r="O2213" s="11">
        <v>2019</v>
      </c>
      <c r="P2213" s="11" t="s">
        <v>154</v>
      </c>
      <c r="Q2213" s="11" t="s">
        <v>154</v>
      </c>
      <c r="R2213" s="11" t="s">
        <v>259</v>
      </c>
      <c r="S2213" s="11" t="s">
        <v>104</v>
      </c>
      <c r="T2213" s="11">
        <v>1072</v>
      </c>
      <c r="U2213" s="11" t="str">
        <f>IF(ISERROR(VLOOKUP(I2213,'BACK INFO'!F:F,1,0)),IF(ISERROR(VLOOKUP(I2213,'BACK INFO'!H:H,1,0)),K2213,'BACK INFO'!$H$1),'BACK INFO'!$G$1)</f>
        <v>JUDITH ANN DEAL</v>
      </c>
    </row>
    <row r="2214" spans="1:21" s="11" customFormat="1" x14ac:dyDescent="0.35">
      <c r="A2214" s="11" t="s">
        <v>94</v>
      </c>
      <c r="B2214" s="11">
        <v>2019</v>
      </c>
      <c r="C2214" s="11">
        <v>1</v>
      </c>
      <c r="D2214" s="11" t="s">
        <v>95</v>
      </c>
      <c r="E2214" s="11" t="s">
        <v>96</v>
      </c>
      <c r="F2214" s="11" t="s">
        <v>700</v>
      </c>
      <c r="G2214" s="11" t="s">
        <v>259</v>
      </c>
      <c r="H2214" s="11" t="s">
        <v>106</v>
      </c>
      <c r="I2214" s="11" t="s">
        <v>277</v>
      </c>
      <c r="J2214" s="11" t="s">
        <v>99</v>
      </c>
      <c r="K2214" s="11" t="s">
        <v>67</v>
      </c>
      <c r="L2214" s="11" t="s">
        <v>133</v>
      </c>
      <c r="M2214" s="11" t="s">
        <v>101</v>
      </c>
      <c r="N2214" s="11">
        <v>12</v>
      </c>
      <c r="O2214" s="11">
        <v>2019</v>
      </c>
      <c r="P2214" s="11" t="s">
        <v>154</v>
      </c>
      <c r="Q2214" s="11" t="s">
        <v>154</v>
      </c>
      <c r="R2214" s="11" t="s">
        <v>259</v>
      </c>
      <c r="S2214" s="11" t="s">
        <v>104</v>
      </c>
      <c r="T2214" s="11">
        <v>108</v>
      </c>
      <c r="U2214" s="11" t="str">
        <f>IF(ISERROR(VLOOKUP(I2214,'BACK INFO'!F:F,1,0)),IF(ISERROR(VLOOKUP(I2214,'BACK INFO'!H:H,1,0)),K2214,'BACK INFO'!$H$1),'BACK INFO'!$G$1)</f>
        <v>ANITA M. HOPKINS</v>
      </c>
    </row>
    <row r="2215" spans="1:21" s="11" customFormat="1" x14ac:dyDescent="0.35">
      <c r="A2215" s="11" t="s">
        <v>94</v>
      </c>
      <c r="B2215" s="11">
        <v>2019</v>
      </c>
      <c r="C2215" s="11">
        <v>1</v>
      </c>
      <c r="D2215" s="11" t="s">
        <v>95</v>
      </c>
      <c r="E2215" s="11" t="s">
        <v>96</v>
      </c>
      <c r="F2215" s="11" t="s">
        <v>700</v>
      </c>
      <c r="G2215" s="11" t="s">
        <v>259</v>
      </c>
      <c r="H2215" s="11" t="s">
        <v>106</v>
      </c>
      <c r="I2215" s="11" t="s">
        <v>284</v>
      </c>
      <c r="J2215" s="11" t="s">
        <v>99</v>
      </c>
      <c r="K2215" s="11" t="s">
        <v>70</v>
      </c>
      <c r="L2215" s="11" t="s">
        <v>157</v>
      </c>
      <c r="M2215" s="11" t="s">
        <v>101</v>
      </c>
      <c r="N2215" s="11">
        <v>15</v>
      </c>
      <c r="O2215" s="11">
        <v>2019</v>
      </c>
      <c r="P2215" s="11" t="s">
        <v>154</v>
      </c>
      <c r="Q2215" s="11" t="s">
        <v>154</v>
      </c>
      <c r="R2215" s="11" t="s">
        <v>259</v>
      </c>
      <c r="S2215" s="11" t="s">
        <v>104</v>
      </c>
      <c r="T2215" s="11">
        <v>585</v>
      </c>
      <c r="U2215" s="11" t="str">
        <f>IF(ISERROR(VLOOKUP(I2215,'BACK INFO'!F:F,1,0)),IF(ISERROR(VLOOKUP(I2215,'BACK INFO'!H:H,1,0)),K2215,'BACK INFO'!$H$1),'BACK INFO'!$G$1)</f>
        <v>JUDITH ANN DEAL</v>
      </c>
    </row>
    <row r="2216" spans="1:21" s="11" customFormat="1" x14ac:dyDescent="0.35">
      <c r="A2216" s="11" t="s">
        <v>94</v>
      </c>
      <c r="B2216" s="11">
        <v>2019</v>
      </c>
      <c r="C2216" s="11">
        <v>1</v>
      </c>
      <c r="D2216" s="11" t="s">
        <v>95</v>
      </c>
      <c r="E2216" s="11" t="s">
        <v>96</v>
      </c>
      <c r="F2216" s="11" t="s">
        <v>700</v>
      </c>
      <c r="G2216" s="11" t="s">
        <v>259</v>
      </c>
      <c r="H2216" s="11" t="s">
        <v>106</v>
      </c>
      <c r="I2216" s="11" t="s">
        <v>195</v>
      </c>
      <c r="J2216" s="11" t="s">
        <v>99</v>
      </c>
      <c r="K2216" s="11" t="s">
        <v>72</v>
      </c>
      <c r="L2216" s="11" t="s">
        <v>114</v>
      </c>
      <c r="M2216" s="11" t="s">
        <v>101</v>
      </c>
      <c r="N2216" s="11">
        <v>60</v>
      </c>
      <c r="O2216" s="11">
        <v>2019</v>
      </c>
      <c r="P2216" s="11" t="s">
        <v>154</v>
      </c>
      <c r="Q2216" s="11" t="s">
        <v>154</v>
      </c>
      <c r="R2216" s="11" t="s">
        <v>259</v>
      </c>
      <c r="S2216" s="11" t="s">
        <v>104</v>
      </c>
      <c r="T2216" s="11">
        <v>540</v>
      </c>
      <c r="U2216" s="11" t="str">
        <f>IF(ISERROR(VLOOKUP(I2216,'BACK INFO'!F:F,1,0)),IF(ISERROR(VLOOKUP(I2216,'BACK INFO'!H:H,1,0)),K2216,'BACK INFO'!$H$1),'BACK INFO'!$G$1)</f>
        <v>BILL MILLER AND COMPANY</v>
      </c>
    </row>
    <row r="2217" spans="1:21" s="11" customFormat="1" x14ac:dyDescent="0.35">
      <c r="A2217" s="11" t="s">
        <v>94</v>
      </c>
      <c r="B2217" s="11">
        <v>2019</v>
      </c>
      <c r="C2217" s="11">
        <v>1</v>
      </c>
      <c r="D2217" s="11" t="s">
        <v>95</v>
      </c>
      <c r="E2217" s="11" t="s">
        <v>96</v>
      </c>
      <c r="F2217" s="11" t="s">
        <v>700</v>
      </c>
      <c r="G2217" s="11" t="s">
        <v>259</v>
      </c>
      <c r="H2217" s="11" t="s">
        <v>106</v>
      </c>
      <c r="I2217" s="11" t="s">
        <v>115</v>
      </c>
      <c r="J2217" s="11" t="s">
        <v>99</v>
      </c>
      <c r="K2217" s="11" t="s">
        <v>67</v>
      </c>
      <c r="L2217" s="11" t="s">
        <v>116</v>
      </c>
      <c r="M2217" s="11" t="s">
        <v>101</v>
      </c>
      <c r="N2217" s="11">
        <v>24</v>
      </c>
      <c r="O2217" s="11">
        <v>2019</v>
      </c>
      <c r="P2217" s="11" t="s">
        <v>154</v>
      </c>
      <c r="Q2217" s="11" t="s">
        <v>154</v>
      </c>
      <c r="R2217" s="11" t="s">
        <v>259</v>
      </c>
      <c r="S2217" s="11" t="s">
        <v>104</v>
      </c>
      <c r="T2217" s="11">
        <v>216</v>
      </c>
      <c r="U2217" s="11" t="str">
        <f>IF(ISERROR(VLOOKUP(I2217,'BACK INFO'!F:F,1,0)),IF(ISERROR(VLOOKUP(I2217,'BACK INFO'!H:H,1,0)),K2217,'BACK INFO'!$H$1),'BACK INFO'!$G$1)</f>
        <v>ANITA M. HOPKINS</v>
      </c>
    </row>
    <row r="2218" spans="1:21" s="11" customFormat="1" x14ac:dyDescent="0.35">
      <c r="A2218" s="11" t="s">
        <v>94</v>
      </c>
      <c r="B2218" s="11">
        <v>2019</v>
      </c>
      <c r="C2218" s="11">
        <v>1</v>
      </c>
      <c r="D2218" s="11" t="s">
        <v>95</v>
      </c>
      <c r="E2218" s="11" t="s">
        <v>96</v>
      </c>
      <c r="F2218" s="11" t="s">
        <v>700</v>
      </c>
      <c r="G2218" s="11" t="s">
        <v>259</v>
      </c>
      <c r="H2218" s="11" t="s">
        <v>106</v>
      </c>
      <c r="I2218" s="11" t="s">
        <v>288</v>
      </c>
      <c r="J2218" s="11" t="s">
        <v>99</v>
      </c>
      <c r="K2218" s="11" t="s">
        <v>70</v>
      </c>
      <c r="L2218" s="11" t="s">
        <v>157</v>
      </c>
      <c r="M2218" s="11" t="s">
        <v>101</v>
      </c>
      <c r="N2218" s="11">
        <v>16</v>
      </c>
      <c r="O2218" s="11">
        <v>2019</v>
      </c>
      <c r="P2218" s="11" t="s">
        <v>154</v>
      </c>
      <c r="Q2218" s="11" t="s">
        <v>154</v>
      </c>
      <c r="R2218" s="11" t="s">
        <v>259</v>
      </c>
      <c r="S2218" s="11" t="s">
        <v>104</v>
      </c>
      <c r="T2218" s="11">
        <v>436</v>
      </c>
      <c r="U2218" s="11" t="str">
        <f>IF(ISERROR(VLOOKUP(I2218,'BACK INFO'!F:F,1,0)),IF(ISERROR(VLOOKUP(I2218,'BACK INFO'!H:H,1,0)),K2218,'BACK INFO'!$H$1),'BACK INFO'!$G$1)</f>
        <v>JUDITH ANN DEAL</v>
      </c>
    </row>
    <row r="2219" spans="1:21" s="11" customFormat="1" x14ac:dyDescent="0.35">
      <c r="A2219" s="11" t="s">
        <v>94</v>
      </c>
      <c r="B2219" s="11">
        <v>2019</v>
      </c>
      <c r="C2219" s="11">
        <v>1</v>
      </c>
      <c r="D2219" s="11" t="s">
        <v>95</v>
      </c>
      <c r="E2219" s="11" t="s">
        <v>96</v>
      </c>
      <c r="F2219" s="11" t="s">
        <v>700</v>
      </c>
      <c r="G2219" s="11" t="s">
        <v>259</v>
      </c>
      <c r="H2219" s="11" t="s">
        <v>106</v>
      </c>
      <c r="I2219" s="11" t="s">
        <v>495</v>
      </c>
      <c r="J2219" s="11" t="s">
        <v>99</v>
      </c>
      <c r="K2219" s="11" t="s">
        <v>74</v>
      </c>
      <c r="L2219" s="11" t="s">
        <v>199</v>
      </c>
      <c r="M2219" s="11" t="s">
        <v>101</v>
      </c>
      <c r="N2219" s="11">
        <v>12</v>
      </c>
      <c r="O2219" s="11">
        <v>2019</v>
      </c>
      <c r="P2219" s="11" t="s">
        <v>154</v>
      </c>
      <c r="Q2219" s="11" t="s">
        <v>154</v>
      </c>
      <c r="R2219" s="11" t="s">
        <v>259</v>
      </c>
      <c r="S2219" s="11" t="s">
        <v>104</v>
      </c>
      <c r="T2219" s="11">
        <v>108</v>
      </c>
      <c r="U2219" s="11" t="str">
        <f>IF(ISERROR(VLOOKUP(I2219,'BACK INFO'!F:F,1,0)),IF(ISERROR(VLOOKUP(I2219,'BACK INFO'!H:H,1,0)),K2219,'BACK INFO'!$H$1),'BACK INFO'!$G$1)</f>
        <v>DENISE ARNETT</v>
      </c>
    </row>
    <row r="2220" spans="1:21" s="11" customFormat="1" x14ac:dyDescent="0.35">
      <c r="A2220" s="11" t="s">
        <v>94</v>
      </c>
      <c r="B2220" s="11">
        <v>2019</v>
      </c>
      <c r="C2220" s="11">
        <v>1</v>
      </c>
      <c r="D2220" s="11" t="s">
        <v>95</v>
      </c>
      <c r="E2220" s="11" t="s">
        <v>96</v>
      </c>
      <c r="F2220" s="11" t="s">
        <v>700</v>
      </c>
      <c r="G2220" s="11" t="s">
        <v>259</v>
      </c>
      <c r="H2220" s="11" t="s">
        <v>106</v>
      </c>
      <c r="I2220" s="11" t="s">
        <v>162</v>
      </c>
      <c r="J2220" s="11" t="s">
        <v>99</v>
      </c>
      <c r="K2220" s="11" t="s">
        <v>72</v>
      </c>
      <c r="L2220" s="11" t="s">
        <v>114</v>
      </c>
      <c r="M2220" s="11" t="s">
        <v>101</v>
      </c>
      <c r="N2220" s="11">
        <v>12</v>
      </c>
      <c r="O2220" s="11">
        <v>2019</v>
      </c>
      <c r="P2220" s="11" t="s">
        <v>154</v>
      </c>
      <c r="Q2220" s="11" t="s">
        <v>154</v>
      </c>
      <c r="R2220" s="11" t="s">
        <v>259</v>
      </c>
      <c r="S2220" s="11" t="s">
        <v>104</v>
      </c>
      <c r="T2220" s="11">
        <v>108</v>
      </c>
      <c r="U2220" s="11" t="str">
        <f>IF(ISERROR(VLOOKUP(I2220,'BACK INFO'!F:F,1,0)),IF(ISERROR(VLOOKUP(I2220,'BACK INFO'!H:H,1,0)),K2220,'BACK INFO'!$H$1),'BACK INFO'!$G$1)</f>
        <v>BILL MILLER AND COMPANY</v>
      </c>
    </row>
    <row r="2221" spans="1:21" s="11" customFormat="1" x14ac:dyDescent="0.35">
      <c r="A2221" s="11" t="s">
        <v>94</v>
      </c>
      <c r="B2221" s="11">
        <v>2019</v>
      </c>
      <c r="C2221" s="11">
        <v>1</v>
      </c>
      <c r="D2221" s="11" t="s">
        <v>95</v>
      </c>
      <c r="E2221" s="11" t="s">
        <v>96</v>
      </c>
      <c r="F2221" s="11" t="s">
        <v>700</v>
      </c>
      <c r="G2221" s="11" t="s">
        <v>259</v>
      </c>
      <c r="H2221" s="11" t="s">
        <v>106</v>
      </c>
      <c r="I2221" s="11" t="s">
        <v>497</v>
      </c>
      <c r="J2221" s="11" t="s">
        <v>99</v>
      </c>
      <c r="K2221" s="11" t="s">
        <v>75</v>
      </c>
      <c r="L2221" s="11" t="s">
        <v>146</v>
      </c>
      <c r="M2221" s="11" t="s">
        <v>101</v>
      </c>
      <c r="N2221" s="11">
        <v>12</v>
      </c>
      <c r="O2221" s="11">
        <v>2019</v>
      </c>
      <c r="P2221" s="11" t="s">
        <v>154</v>
      </c>
      <c r="Q2221" s="11" t="s">
        <v>154</v>
      </c>
      <c r="R2221" s="11" t="s">
        <v>259</v>
      </c>
      <c r="S2221" s="11" t="s">
        <v>104</v>
      </c>
      <c r="T2221" s="11">
        <v>108</v>
      </c>
      <c r="U2221" s="11" t="str">
        <f>IF(ISERROR(VLOOKUP(I2221,'BACK INFO'!F:F,1,0)),IF(ISERROR(VLOOKUP(I2221,'BACK INFO'!H:H,1,0)),K2221,'BACK INFO'!$H$1),'BACK INFO'!$G$1)</f>
        <v>LAURA BONG</v>
      </c>
    </row>
    <row r="2222" spans="1:21" s="11" customFormat="1" x14ac:dyDescent="0.35">
      <c r="A2222" s="11" t="s">
        <v>94</v>
      </c>
      <c r="B2222" s="11">
        <v>2019</v>
      </c>
      <c r="C2222" s="11">
        <v>1</v>
      </c>
      <c r="D2222" s="11" t="s">
        <v>95</v>
      </c>
      <c r="E2222" s="11" t="s">
        <v>96</v>
      </c>
      <c r="F2222" s="11" t="s">
        <v>700</v>
      </c>
      <c r="G2222" s="11" t="s">
        <v>259</v>
      </c>
      <c r="H2222" s="11" t="s">
        <v>106</v>
      </c>
      <c r="I2222" s="11" t="s">
        <v>278</v>
      </c>
      <c r="J2222" s="11" t="s">
        <v>99</v>
      </c>
      <c r="K2222" s="11" t="s">
        <v>71</v>
      </c>
      <c r="L2222" s="11" t="s">
        <v>164</v>
      </c>
      <c r="M2222" s="11" t="s">
        <v>101</v>
      </c>
      <c r="N2222" s="11">
        <v>1</v>
      </c>
      <c r="O2222" s="11">
        <v>2019</v>
      </c>
      <c r="P2222" s="11" t="s">
        <v>154</v>
      </c>
      <c r="Q2222" s="11" t="s">
        <v>154</v>
      </c>
      <c r="R2222" s="11" t="s">
        <v>259</v>
      </c>
      <c r="S2222" s="11" t="s">
        <v>104</v>
      </c>
      <c r="T2222" s="11">
        <v>39</v>
      </c>
      <c r="U2222" s="11" t="str">
        <f>IF(ISERROR(VLOOKUP(I2222,'BACK INFO'!F:F,1,0)),IF(ISERROR(VLOOKUP(I2222,'BACK INFO'!H:H,1,0)),K2222,'BACK INFO'!$H$1),'BACK INFO'!$G$1)</f>
        <v>HOLLY SALES INC.</v>
      </c>
    </row>
    <row r="2223" spans="1:21" s="11" customFormat="1" x14ac:dyDescent="0.35">
      <c r="A2223" s="11" t="s">
        <v>94</v>
      </c>
      <c r="B2223" s="11">
        <v>2019</v>
      </c>
      <c r="C2223" s="11">
        <v>1</v>
      </c>
      <c r="D2223" s="11" t="s">
        <v>95</v>
      </c>
      <c r="E2223" s="11" t="s">
        <v>96</v>
      </c>
      <c r="F2223" s="11" t="s">
        <v>700</v>
      </c>
      <c r="G2223" s="11" t="s">
        <v>259</v>
      </c>
      <c r="H2223" s="11" t="s">
        <v>106</v>
      </c>
      <c r="I2223" s="11" t="s">
        <v>484</v>
      </c>
      <c r="J2223" s="11" t="s">
        <v>99</v>
      </c>
      <c r="K2223" s="11" t="s">
        <v>72</v>
      </c>
      <c r="L2223" s="11" t="s">
        <v>364</v>
      </c>
      <c r="M2223" s="11" t="s">
        <v>101</v>
      </c>
      <c r="N2223" s="11">
        <v>6</v>
      </c>
      <c r="O2223" s="11">
        <v>2019</v>
      </c>
      <c r="P2223" s="11" t="s">
        <v>154</v>
      </c>
      <c r="Q2223" s="11" t="s">
        <v>154</v>
      </c>
      <c r="R2223" s="11" t="s">
        <v>259</v>
      </c>
      <c r="S2223" s="11" t="s">
        <v>104</v>
      </c>
      <c r="T2223" s="11">
        <v>54</v>
      </c>
      <c r="U2223" s="11" t="str">
        <f>IF(ISERROR(VLOOKUP(I2223,'BACK INFO'!F:F,1,0)),IF(ISERROR(VLOOKUP(I2223,'BACK INFO'!H:H,1,0)),K2223,'BACK INFO'!$H$1),'BACK INFO'!$G$1)</f>
        <v>BILL MILLER AND COMPANY</v>
      </c>
    </row>
    <row r="2224" spans="1:21" s="11" customFormat="1" x14ac:dyDescent="0.35">
      <c r="A2224" s="11" t="s">
        <v>94</v>
      </c>
      <c r="B2224" s="11">
        <v>2019</v>
      </c>
      <c r="C2224" s="11">
        <v>1</v>
      </c>
      <c r="D2224" s="11" t="s">
        <v>95</v>
      </c>
      <c r="E2224" s="11" t="s">
        <v>96</v>
      </c>
      <c r="F2224" s="11" t="s">
        <v>700</v>
      </c>
      <c r="G2224" s="11" t="s">
        <v>259</v>
      </c>
      <c r="H2224" s="11" t="s">
        <v>106</v>
      </c>
      <c r="I2224" s="11" t="s">
        <v>465</v>
      </c>
      <c r="J2224" s="11" t="s">
        <v>99</v>
      </c>
      <c r="K2224" s="11" t="s">
        <v>67</v>
      </c>
      <c r="L2224" s="11" t="s">
        <v>231</v>
      </c>
      <c r="M2224" s="11" t="s">
        <v>101</v>
      </c>
      <c r="N2224" s="11">
        <v>18</v>
      </c>
      <c r="O2224" s="11">
        <v>2019</v>
      </c>
      <c r="P2224" s="11" t="s">
        <v>154</v>
      </c>
      <c r="Q2224" s="11" t="s">
        <v>154</v>
      </c>
      <c r="R2224" s="11" t="s">
        <v>259</v>
      </c>
      <c r="S2224" s="11" t="s">
        <v>104</v>
      </c>
      <c r="T2224" s="11">
        <v>162</v>
      </c>
      <c r="U2224" s="11" t="str">
        <f>IF(ISERROR(VLOOKUP(I2224,'BACK INFO'!F:F,1,0)),IF(ISERROR(VLOOKUP(I2224,'BACK INFO'!H:H,1,0)),K2224,'BACK INFO'!$H$1),'BACK INFO'!$G$1)</f>
        <v>ANITA M. HOPKINS</v>
      </c>
    </row>
    <row r="2225" spans="1:21" s="11" customFormat="1" x14ac:dyDescent="0.35">
      <c r="A2225" s="11" t="s">
        <v>94</v>
      </c>
      <c r="B2225" s="11">
        <v>2019</v>
      </c>
      <c r="C2225" s="11">
        <v>1</v>
      </c>
      <c r="D2225" s="11" t="s">
        <v>95</v>
      </c>
      <c r="E2225" s="11" t="s">
        <v>96</v>
      </c>
      <c r="F2225" s="11" t="s">
        <v>700</v>
      </c>
      <c r="G2225" s="11" t="s">
        <v>259</v>
      </c>
      <c r="H2225" s="11" t="s">
        <v>106</v>
      </c>
      <c r="I2225" s="11" t="s">
        <v>507</v>
      </c>
      <c r="J2225" s="11" t="s">
        <v>99</v>
      </c>
      <c r="K2225" s="11" t="s">
        <v>75</v>
      </c>
      <c r="L2225" s="11" t="s">
        <v>146</v>
      </c>
      <c r="M2225" s="11" t="s">
        <v>101</v>
      </c>
      <c r="N2225" s="11">
        <v>6</v>
      </c>
      <c r="O2225" s="11">
        <v>2019</v>
      </c>
      <c r="P2225" s="11" t="s">
        <v>154</v>
      </c>
      <c r="Q2225" s="11" t="s">
        <v>154</v>
      </c>
      <c r="R2225" s="11" t="s">
        <v>259</v>
      </c>
      <c r="S2225" s="11" t="s">
        <v>104</v>
      </c>
      <c r="T2225" s="11">
        <v>54</v>
      </c>
      <c r="U2225" s="11" t="str">
        <f>IF(ISERROR(VLOOKUP(I2225,'BACK INFO'!F:F,1,0)),IF(ISERROR(VLOOKUP(I2225,'BACK INFO'!H:H,1,0)),K2225,'BACK INFO'!$H$1),'BACK INFO'!$G$1)</f>
        <v>LAURA BONG</v>
      </c>
    </row>
    <row r="2226" spans="1:21" s="11" customFormat="1" x14ac:dyDescent="0.35">
      <c r="A2226" s="11" t="s">
        <v>94</v>
      </c>
      <c r="B2226" s="11">
        <v>2019</v>
      </c>
      <c r="C2226" s="11">
        <v>1</v>
      </c>
      <c r="D2226" s="11" t="s">
        <v>95</v>
      </c>
      <c r="E2226" s="11" t="s">
        <v>96</v>
      </c>
      <c r="F2226" s="11" t="s">
        <v>700</v>
      </c>
      <c r="G2226" s="11" t="s">
        <v>259</v>
      </c>
      <c r="H2226" s="11" t="s">
        <v>106</v>
      </c>
      <c r="I2226" s="11" t="s">
        <v>509</v>
      </c>
      <c r="J2226" s="11" t="s">
        <v>99</v>
      </c>
      <c r="K2226" s="11" t="s">
        <v>67</v>
      </c>
      <c r="L2226" s="11" t="s">
        <v>135</v>
      </c>
      <c r="M2226" s="11" t="s">
        <v>101</v>
      </c>
      <c r="N2226" s="11">
        <v>36</v>
      </c>
      <c r="O2226" s="11">
        <v>2019</v>
      </c>
      <c r="P2226" s="11" t="s">
        <v>154</v>
      </c>
      <c r="Q2226" s="11" t="s">
        <v>154</v>
      </c>
      <c r="R2226" s="11" t="s">
        <v>259</v>
      </c>
      <c r="S2226" s="11" t="s">
        <v>104</v>
      </c>
      <c r="T2226" s="11">
        <v>324</v>
      </c>
      <c r="U2226" s="11" t="str">
        <f>IF(ISERROR(VLOOKUP(I2226,'BACK INFO'!F:F,1,0)),IF(ISERROR(VLOOKUP(I2226,'BACK INFO'!H:H,1,0)),K2226,'BACK INFO'!$H$1),'BACK INFO'!$G$1)</f>
        <v>ANITA M. HOPKINS</v>
      </c>
    </row>
    <row r="2227" spans="1:21" s="11" customFormat="1" x14ac:dyDescent="0.35">
      <c r="A2227" s="11" t="s">
        <v>94</v>
      </c>
      <c r="B2227" s="11">
        <v>2019</v>
      </c>
      <c r="C2227" s="11">
        <v>1</v>
      </c>
      <c r="D2227" s="11" t="s">
        <v>95</v>
      </c>
      <c r="E2227" s="11" t="s">
        <v>96</v>
      </c>
      <c r="F2227" s="11" t="s">
        <v>700</v>
      </c>
      <c r="G2227" s="11" t="s">
        <v>259</v>
      </c>
      <c r="H2227" s="11" t="s">
        <v>106</v>
      </c>
      <c r="I2227" s="11" t="s">
        <v>510</v>
      </c>
      <c r="J2227" s="11" t="s">
        <v>99</v>
      </c>
      <c r="K2227" s="11" t="s">
        <v>75</v>
      </c>
      <c r="L2227" s="11" t="s">
        <v>131</v>
      </c>
      <c r="M2227" s="11" t="s">
        <v>101</v>
      </c>
      <c r="N2227" s="11">
        <v>12</v>
      </c>
      <c r="O2227" s="11">
        <v>2019</v>
      </c>
      <c r="P2227" s="11" t="s">
        <v>154</v>
      </c>
      <c r="Q2227" s="11" t="s">
        <v>154</v>
      </c>
      <c r="R2227" s="11" t="s">
        <v>259</v>
      </c>
      <c r="S2227" s="11" t="s">
        <v>104</v>
      </c>
      <c r="T2227" s="11">
        <v>108</v>
      </c>
      <c r="U2227" s="11" t="str">
        <f>IF(ISERROR(VLOOKUP(I2227,'BACK INFO'!F:F,1,0)),IF(ISERROR(VLOOKUP(I2227,'BACK INFO'!H:H,1,0)),K2227,'BACK INFO'!$H$1),'BACK INFO'!$G$1)</f>
        <v>LAURA BONG</v>
      </c>
    </row>
    <row r="2228" spans="1:21" s="11" customFormat="1" x14ac:dyDescent="0.35">
      <c r="A2228" s="11" t="s">
        <v>94</v>
      </c>
      <c r="B2228" s="11">
        <v>2019</v>
      </c>
      <c r="C2228" s="11">
        <v>1</v>
      </c>
      <c r="D2228" s="11" t="s">
        <v>95</v>
      </c>
      <c r="E2228" s="11" t="s">
        <v>96</v>
      </c>
      <c r="F2228" s="11" t="s">
        <v>700</v>
      </c>
      <c r="G2228" s="11" t="s">
        <v>259</v>
      </c>
      <c r="H2228" s="11" t="s">
        <v>106</v>
      </c>
      <c r="I2228" s="11" t="s">
        <v>386</v>
      </c>
      <c r="J2228" s="11" t="s">
        <v>99</v>
      </c>
      <c r="K2228" s="11" t="s">
        <v>72</v>
      </c>
      <c r="L2228" s="11" t="s">
        <v>114</v>
      </c>
      <c r="M2228" s="11" t="s">
        <v>101</v>
      </c>
      <c r="N2228" s="11">
        <v>12</v>
      </c>
      <c r="O2228" s="11">
        <v>2019</v>
      </c>
      <c r="P2228" s="11" t="s">
        <v>154</v>
      </c>
      <c r="Q2228" s="11" t="s">
        <v>154</v>
      </c>
      <c r="R2228" s="11" t="s">
        <v>259</v>
      </c>
      <c r="S2228" s="11" t="s">
        <v>104</v>
      </c>
      <c r="T2228" s="11">
        <v>108</v>
      </c>
      <c r="U2228" s="11" t="str">
        <f>IF(ISERROR(VLOOKUP(I2228,'BACK INFO'!F:F,1,0)),IF(ISERROR(VLOOKUP(I2228,'BACK INFO'!H:H,1,0)),K2228,'BACK INFO'!$H$1),'BACK INFO'!$G$1)</f>
        <v>BILL MILLER AND COMPANY</v>
      </c>
    </row>
    <row r="2229" spans="1:21" s="11" customFormat="1" x14ac:dyDescent="0.35">
      <c r="A2229" s="11" t="s">
        <v>94</v>
      </c>
      <c r="B2229" s="11">
        <v>2019</v>
      </c>
      <c r="C2229" s="11">
        <v>1</v>
      </c>
      <c r="D2229" s="11" t="s">
        <v>95</v>
      </c>
      <c r="E2229" s="11" t="s">
        <v>96</v>
      </c>
      <c r="F2229" s="11" t="s">
        <v>700</v>
      </c>
      <c r="G2229" s="11" t="s">
        <v>259</v>
      </c>
      <c r="H2229" s="11" t="s">
        <v>106</v>
      </c>
      <c r="I2229" s="11" t="s">
        <v>520</v>
      </c>
      <c r="J2229" s="11" t="s">
        <v>99</v>
      </c>
      <c r="K2229" s="11" t="s">
        <v>75</v>
      </c>
      <c r="L2229" s="11" t="s">
        <v>131</v>
      </c>
      <c r="M2229" s="11" t="s">
        <v>101</v>
      </c>
      <c r="N2229" s="11">
        <v>6</v>
      </c>
      <c r="O2229" s="11">
        <v>2019</v>
      </c>
      <c r="P2229" s="11" t="s">
        <v>154</v>
      </c>
      <c r="Q2229" s="11" t="s">
        <v>154</v>
      </c>
      <c r="R2229" s="11" t="s">
        <v>259</v>
      </c>
      <c r="S2229" s="11" t="s">
        <v>104</v>
      </c>
      <c r="T2229" s="11">
        <v>54</v>
      </c>
      <c r="U2229" s="11" t="str">
        <f>IF(ISERROR(VLOOKUP(I2229,'BACK INFO'!F:F,1,0)),IF(ISERROR(VLOOKUP(I2229,'BACK INFO'!H:H,1,0)),K2229,'BACK INFO'!$H$1),'BACK INFO'!$G$1)</f>
        <v>LAURA BONG</v>
      </c>
    </row>
    <row r="2230" spans="1:21" s="11" customFormat="1" x14ac:dyDescent="0.35">
      <c r="A2230" s="11" t="s">
        <v>94</v>
      </c>
      <c r="B2230" s="11">
        <v>2019</v>
      </c>
      <c r="C2230" s="11">
        <v>1</v>
      </c>
      <c r="D2230" s="11" t="s">
        <v>95</v>
      </c>
      <c r="E2230" s="11" t="s">
        <v>96</v>
      </c>
      <c r="F2230" s="11" t="s">
        <v>700</v>
      </c>
      <c r="G2230" s="11" t="s">
        <v>259</v>
      </c>
      <c r="H2230" s="11" t="s">
        <v>106</v>
      </c>
      <c r="I2230" s="11" t="s">
        <v>518</v>
      </c>
      <c r="J2230" s="11" t="s">
        <v>99</v>
      </c>
      <c r="K2230" s="11" t="s">
        <v>75</v>
      </c>
      <c r="L2230" s="11" t="s">
        <v>131</v>
      </c>
      <c r="M2230" s="11" t="s">
        <v>101</v>
      </c>
      <c r="N2230" s="11">
        <v>6</v>
      </c>
      <c r="O2230" s="11">
        <v>2019</v>
      </c>
      <c r="P2230" s="11" t="s">
        <v>154</v>
      </c>
      <c r="Q2230" s="11" t="s">
        <v>154</v>
      </c>
      <c r="R2230" s="11" t="s">
        <v>259</v>
      </c>
      <c r="S2230" s="11" t="s">
        <v>104</v>
      </c>
      <c r="T2230" s="11">
        <v>54</v>
      </c>
      <c r="U2230" s="11" t="str">
        <f>IF(ISERROR(VLOOKUP(I2230,'BACK INFO'!F:F,1,0)),IF(ISERROR(VLOOKUP(I2230,'BACK INFO'!H:H,1,0)),K2230,'BACK INFO'!$H$1),'BACK INFO'!$G$1)</f>
        <v>LAURA BONG</v>
      </c>
    </row>
    <row r="2231" spans="1:21" s="11" customFormat="1" x14ac:dyDescent="0.35">
      <c r="A2231" s="11" t="s">
        <v>94</v>
      </c>
      <c r="B2231" s="11">
        <v>2019</v>
      </c>
      <c r="C2231" s="11">
        <v>1</v>
      </c>
      <c r="D2231" s="11" t="s">
        <v>95</v>
      </c>
      <c r="E2231" s="11" t="s">
        <v>96</v>
      </c>
      <c r="F2231" s="11" t="s">
        <v>700</v>
      </c>
      <c r="G2231" s="11" t="s">
        <v>259</v>
      </c>
      <c r="H2231" s="11" t="s">
        <v>151</v>
      </c>
      <c r="I2231" s="11" t="s">
        <v>200</v>
      </c>
      <c r="J2231" s="11" t="s">
        <v>120</v>
      </c>
      <c r="K2231" s="11" t="s">
        <v>69</v>
      </c>
      <c r="L2231" s="11" t="s">
        <v>143</v>
      </c>
      <c r="M2231" s="11" t="s">
        <v>122</v>
      </c>
      <c r="N2231" s="11">
        <v>3</v>
      </c>
      <c r="O2231" s="11">
        <v>2019</v>
      </c>
      <c r="P2231" s="11" t="s">
        <v>154</v>
      </c>
      <c r="Q2231" s="11" t="s">
        <v>154</v>
      </c>
      <c r="R2231" s="11" t="s">
        <v>259</v>
      </c>
      <c r="S2231" s="11" t="s">
        <v>104</v>
      </c>
      <c r="T2231" s="11">
        <v>123.24077596044124</v>
      </c>
      <c r="U2231" s="11" t="str">
        <f>IF(ISERROR(VLOOKUP(I2231,'BACK INFO'!F:F,1,0)),IF(ISERROR(VLOOKUP(I2231,'BACK INFO'!H:H,1,0)),K2231,'BACK INFO'!$H$1),'BACK INFO'!$G$1)</f>
        <v>JULIE BERTRAND</v>
      </c>
    </row>
    <row r="2232" spans="1:21" s="11" customFormat="1" x14ac:dyDescent="0.35">
      <c r="A2232" s="11" t="s">
        <v>94</v>
      </c>
      <c r="B2232" s="11">
        <v>2019</v>
      </c>
      <c r="C2232" s="11">
        <v>1</v>
      </c>
      <c r="D2232" s="11" t="s">
        <v>95</v>
      </c>
      <c r="E2232" s="11" t="s">
        <v>96</v>
      </c>
      <c r="F2232" s="11" t="s">
        <v>700</v>
      </c>
      <c r="G2232" s="11" t="s">
        <v>259</v>
      </c>
      <c r="H2232" s="11" t="s">
        <v>152</v>
      </c>
      <c r="I2232" s="11" t="s">
        <v>243</v>
      </c>
      <c r="J2232" s="11" t="s">
        <v>99</v>
      </c>
      <c r="K2232" s="11" t="s">
        <v>70</v>
      </c>
      <c r="L2232" s="11" t="s">
        <v>157</v>
      </c>
      <c r="M2232" s="11" t="s">
        <v>101</v>
      </c>
      <c r="N2232" s="11">
        <v>2</v>
      </c>
      <c r="O2232" s="11">
        <v>2019</v>
      </c>
      <c r="P2232" s="11" t="s">
        <v>154</v>
      </c>
      <c r="Q2232" s="11" t="s">
        <v>154</v>
      </c>
      <c r="R2232" s="11" t="s">
        <v>259</v>
      </c>
      <c r="S2232" s="11" t="s">
        <v>104</v>
      </c>
      <c r="T2232" s="11">
        <v>82</v>
      </c>
      <c r="U2232" s="11" t="str">
        <f>IF(ISERROR(VLOOKUP(I2232,'BACK INFO'!F:F,1,0)),IF(ISERROR(VLOOKUP(I2232,'BACK INFO'!H:H,1,0)),K2232,'BACK INFO'!$H$1),'BACK INFO'!$G$1)</f>
        <v>JUDITH ANN DEAL</v>
      </c>
    </row>
    <row r="2233" spans="1:21" s="11" customFormat="1" x14ac:dyDescent="0.35">
      <c r="A2233" s="11" t="s">
        <v>94</v>
      </c>
      <c r="B2233" s="11">
        <v>2019</v>
      </c>
      <c r="C2233" s="11">
        <v>1</v>
      </c>
      <c r="D2233" s="11" t="s">
        <v>95</v>
      </c>
      <c r="E2233" s="11" t="s">
        <v>96</v>
      </c>
      <c r="F2233" s="11" t="s">
        <v>700</v>
      </c>
      <c r="G2233" s="11" t="s">
        <v>259</v>
      </c>
      <c r="H2233" s="11" t="s">
        <v>152</v>
      </c>
      <c r="I2233" s="11" t="s">
        <v>284</v>
      </c>
      <c r="J2233" s="11" t="s">
        <v>99</v>
      </c>
      <c r="K2233" s="11" t="s">
        <v>70</v>
      </c>
      <c r="L2233" s="11" t="s">
        <v>157</v>
      </c>
      <c r="M2233" s="11" t="s">
        <v>101</v>
      </c>
      <c r="N2233" s="11">
        <v>4</v>
      </c>
      <c r="O2233" s="11">
        <v>2019</v>
      </c>
      <c r="P2233" s="11" t="s">
        <v>154</v>
      </c>
      <c r="Q2233" s="11" t="s">
        <v>154</v>
      </c>
      <c r="R2233" s="11" t="s">
        <v>259</v>
      </c>
      <c r="S2233" s="11" t="s">
        <v>104</v>
      </c>
      <c r="T2233" s="11">
        <v>132</v>
      </c>
      <c r="U2233" s="11" t="str">
        <f>IF(ISERROR(VLOOKUP(I2233,'BACK INFO'!F:F,1,0)),IF(ISERROR(VLOOKUP(I2233,'BACK INFO'!H:H,1,0)),K2233,'BACK INFO'!$H$1),'BACK INFO'!$G$1)</f>
        <v>JUDITH ANN DEAL</v>
      </c>
    </row>
    <row r="2234" spans="1:21" s="11" customFormat="1" x14ac:dyDescent="0.35">
      <c r="A2234" s="11" t="s">
        <v>94</v>
      </c>
      <c r="B2234" s="11">
        <v>2019</v>
      </c>
      <c r="C2234" s="11">
        <v>1</v>
      </c>
      <c r="D2234" s="11" t="s">
        <v>95</v>
      </c>
      <c r="E2234" s="11" t="s">
        <v>96</v>
      </c>
      <c r="F2234" s="11" t="s">
        <v>700</v>
      </c>
      <c r="G2234" s="11" t="s">
        <v>259</v>
      </c>
      <c r="H2234" s="11" t="s">
        <v>152</v>
      </c>
      <c r="I2234" s="11" t="s">
        <v>161</v>
      </c>
      <c r="J2234" s="11" t="s">
        <v>99</v>
      </c>
      <c r="K2234" s="11" t="s">
        <v>70</v>
      </c>
      <c r="L2234" s="11" t="s">
        <v>157</v>
      </c>
      <c r="M2234" s="11" t="s">
        <v>101</v>
      </c>
      <c r="N2234" s="11">
        <v>32</v>
      </c>
      <c r="O2234" s="11">
        <v>2019</v>
      </c>
      <c r="P2234" s="11" t="s">
        <v>154</v>
      </c>
      <c r="Q2234" s="11" t="s">
        <v>154</v>
      </c>
      <c r="R2234" s="11" t="s">
        <v>259</v>
      </c>
      <c r="S2234" s="11" t="s">
        <v>104</v>
      </c>
      <c r="T2234" s="11">
        <v>1155.1999999999998</v>
      </c>
      <c r="U2234" s="11" t="str">
        <f>IF(ISERROR(VLOOKUP(I2234,'BACK INFO'!F:F,1,0)),IF(ISERROR(VLOOKUP(I2234,'BACK INFO'!H:H,1,0)),K2234,'BACK INFO'!$H$1),'BACK INFO'!$G$1)</f>
        <v>JUDITH ANN DEAL</v>
      </c>
    </row>
    <row r="2235" spans="1:21" s="11" customFormat="1" x14ac:dyDescent="0.35">
      <c r="A2235" s="11" t="s">
        <v>94</v>
      </c>
      <c r="B2235" s="11">
        <v>2019</v>
      </c>
      <c r="C2235" s="11">
        <v>1</v>
      </c>
      <c r="D2235" s="11" t="s">
        <v>95</v>
      </c>
      <c r="E2235" s="11" t="s">
        <v>96</v>
      </c>
      <c r="F2235" s="11" t="s">
        <v>700</v>
      </c>
      <c r="G2235" s="11" t="s">
        <v>259</v>
      </c>
      <c r="H2235" s="11" t="s">
        <v>152</v>
      </c>
      <c r="I2235" s="11" t="s">
        <v>288</v>
      </c>
      <c r="J2235" s="11" t="s">
        <v>99</v>
      </c>
      <c r="K2235" s="11" t="s">
        <v>70</v>
      </c>
      <c r="L2235" s="11" t="s">
        <v>157</v>
      </c>
      <c r="M2235" s="11" t="s">
        <v>101</v>
      </c>
      <c r="N2235" s="11">
        <v>4</v>
      </c>
      <c r="O2235" s="11">
        <v>2019</v>
      </c>
      <c r="P2235" s="11" t="s">
        <v>154</v>
      </c>
      <c r="Q2235" s="11" t="s">
        <v>154</v>
      </c>
      <c r="R2235" s="11" t="s">
        <v>259</v>
      </c>
      <c r="S2235" s="11" t="s">
        <v>104</v>
      </c>
      <c r="T2235" s="11">
        <v>132</v>
      </c>
      <c r="U2235" s="11" t="str">
        <f>IF(ISERROR(VLOOKUP(I2235,'BACK INFO'!F:F,1,0)),IF(ISERROR(VLOOKUP(I2235,'BACK INFO'!H:H,1,0)),K2235,'BACK INFO'!$H$1),'BACK INFO'!$G$1)</f>
        <v>JUDITH ANN DEAL</v>
      </c>
    </row>
    <row r="2236" spans="1:21" s="11" customFormat="1" x14ac:dyDescent="0.35">
      <c r="A2236" s="11" t="s">
        <v>94</v>
      </c>
      <c r="B2236" s="11">
        <v>2019</v>
      </c>
      <c r="C2236" s="11">
        <v>1</v>
      </c>
      <c r="D2236" s="11" t="s">
        <v>95</v>
      </c>
      <c r="E2236" s="11" t="s">
        <v>96</v>
      </c>
      <c r="F2236" s="11" t="s">
        <v>700</v>
      </c>
      <c r="G2236" s="11" t="s">
        <v>259</v>
      </c>
      <c r="H2236" s="11" t="s">
        <v>152</v>
      </c>
      <c r="I2236" s="11" t="s">
        <v>209</v>
      </c>
      <c r="J2236" s="11" t="s">
        <v>99</v>
      </c>
      <c r="K2236" s="11" t="s">
        <v>75</v>
      </c>
      <c r="L2236" s="11" t="s">
        <v>273</v>
      </c>
      <c r="M2236" s="11" t="s">
        <v>101</v>
      </c>
      <c r="N2236" s="11">
        <v>1</v>
      </c>
      <c r="O2236" s="11">
        <v>2019</v>
      </c>
      <c r="P2236" s="11" t="s">
        <v>154</v>
      </c>
      <c r="Q2236" s="11" t="s">
        <v>154</v>
      </c>
      <c r="R2236" s="11" t="s">
        <v>259</v>
      </c>
      <c r="S2236" s="11" t="s">
        <v>104</v>
      </c>
      <c r="T2236" s="11">
        <v>52</v>
      </c>
      <c r="U2236" s="11" t="str">
        <f>IF(ISERROR(VLOOKUP(I2236,'BACK INFO'!F:F,1,0)),IF(ISERROR(VLOOKUP(I2236,'BACK INFO'!H:H,1,0)),K2236,'BACK INFO'!$H$1),'BACK INFO'!$G$1)</f>
        <v>LAURA BONG</v>
      </c>
    </row>
    <row r="2237" spans="1:21" s="11" customFormat="1" x14ac:dyDescent="0.35">
      <c r="A2237" s="11" t="s">
        <v>94</v>
      </c>
      <c r="B2237" s="11">
        <v>2019</v>
      </c>
      <c r="C2237" s="11">
        <v>1</v>
      </c>
      <c r="D2237" s="11" t="s">
        <v>95</v>
      </c>
      <c r="E2237" s="11" t="s">
        <v>96</v>
      </c>
      <c r="F2237" s="11" t="s">
        <v>700</v>
      </c>
      <c r="G2237" s="11" t="s">
        <v>488</v>
      </c>
      <c r="H2237" s="11" t="s">
        <v>106</v>
      </c>
      <c r="I2237" s="11" t="s">
        <v>70</v>
      </c>
      <c r="J2237" s="11" t="s">
        <v>99</v>
      </c>
      <c r="K2237" s="11" t="s">
        <v>841</v>
      </c>
      <c r="L2237" s="11" t="s">
        <v>157</v>
      </c>
      <c r="M2237" s="11" t="s">
        <v>101</v>
      </c>
      <c r="N2237" s="11">
        <v>3</v>
      </c>
      <c r="O2237" s="11">
        <v>2019</v>
      </c>
      <c r="P2237" s="11" t="s">
        <v>193</v>
      </c>
      <c r="Q2237" s="11" t="s">
        <v>193</v>
      </c>
      <c r="R2237" s="11" t="s">
        <v>488</v>
      </c>
      <c r="S2237" s="11" t="s">
        <v>104</v>
      </c>
      <c r="T2237" s="11">
        <v>28</v>
      </c>
      <c r="U2237" s="11" t="str">
        <f>IF(ISERROR(VLOOKUP(I2237,'BACK INFO'!F:F,1,0)),IF(ISERROR(VLOOKUP(I2237,'BACK INFO'!H:H,1,0)),K2237,'BACK INFO'!$H$1),'BACK INFO'!$G$1)</f>
        <v>KELLY MICHELLE ELLINGSON</v>
      </c>
    </row>
    <row r="2238" spans="1:21" s="11" customFormat="1" x14ac:dyDescent="0.35">
      <c r="A2238" s="11" t="s">
        <v>94</v>
      </c>
      <c r="B2238" s="11">
        <v>2019</v>
      </c>
      <c r="C2238" s="11">
        <v>1</v>
      </c>
      <c r="D2238" s="11" t="s">
        <v>95</v>
      </c>
      <c r="E2238" s="11" t="s">
        <v>96</v>
      </c>
      <c r="F2238" s="11" t="s">
        <v>700</v>
      </c>
      <c r="G2238" s="11" t="s">
        <v>488</v>
      </c>
      <c r="H2238" s="11" t="s">
        <v>106</v>
      </c>
      <c r="I2238" s="11" t="s">
        <v>69</v>
      </c>
      <c r="J2238" s="11" t="s">
        <v>99</v>
      </c>
      <c r="K2238" s="11" t="s">
        <v>841</v>
      </c>
      <c r="L2238" s="11" t="s">
        <v>143</v>
      </c>
      <c r="M2238" s="11" t="s">
        <v>122</v>
      </c>
      <c r="N2238" s="11">
        <v>3</v>
      </c>
      <c r="O2238" s="11">
        <v>2019</v>
      </c>
      <c r="P2238" s="11" t="s">
        <v>193</v>
      </c>
      <c r="Q2238" s="11" t="s">
        <v>193</v>
      </c>
      <c r="R2238" s="11" t="s">
        <v>488</v>
      </c>
      <c r="S2238" s="11" t="s">
        <v>104</v>
      </c>
      <c r="T2238" s="11">
        <v>28</v>
      </c>
      <c r="U2238" s="11" t="str">
        <f>IF(ISERROR(VLOOKUP(I2238,'BACK INFO'!F:F,1,0)),IF(ISERROR(VLOOKUP(I2238,'BACK INFO'!H:H,1,0)),K2238,'BACK INFO'!$H$1),'BACK INFO'!$G$1)</f>
        <v>KELLY MICHELLE ELLINGSON</v>
      </c>
    </row>
    <row r="2239" spans="1:21" s="11" customFormat="1" x14ac:dyDescent="0.35">
      <c r="A2239" s="11" t="s">
        <v>94</v>
      </c>
      <c r="B2239" s="11">
        <v>2019</v>
      </c>
      <c r="C2239" s="11">
        <v>1</v>
      </c>
      <c r="D2239" s="11" t="s">
        <v>95</v>
      </c>
      <c r="E2239" s="11" t="s">
        <v>96</v>
      </c>
      <c r="F2239" s="11" t="s">
        <v>700</v>
      </c>
      <c r="G2239" s="11" t="s">
        <v>488</v>
      </c>
      <c r="H2239" s="11" t="s">
        <v>106</v>
      </c>
      <c r="I2239" s="11" t="s">
        <v>68</v>
      </c>
      <c r="J2239" s="11" t="s">
        <v>99</v>
      </c>
      <c r="K2239" s="11" t="s">
        <v>841</v>
      </c>
      <c r="L2239" s="11" t="s">
        <v>129</v>
      </c>
      <c r="M2239" s="11" t="s">
        <v>122</v>
      </c>
      <c r="N2239" s="11">
        <v>3</v>
      </c>
      <c r="O2239" s="11">
        <v>2019</v>
      </c>
      <c r="P2239" s="11" t="s">
        <v>193</v>
      </c>
      <c r="Q2239" s="11" t="s">
        <v>193</v>
      </c>
      <c r="R2239" s="11" t="s">
        <v>488</v>
      </c>
      <c r="S2239" s="11" t="s">
        <v>104</v>
      </c>
      <c r="T2239" s="11">
        <v>28</v>
      </c>
      <c r="U2239" s="11" t="str">
        <f>IF(ISERROR(VLOOKUP(I2239,'BACK INFO'!F:F,1,0)),IF(ISERROR(VLOOKUP(I2239,'BACK INFO'!H:H,1,0)),K2239,'BACK INFO'!$H$1),'BACK INFO'!$G$1)</f>
        <v>KELLY MICHELLE ELLINGSON</v>
      </c>
    </row>
    <row r="2240" spans="1:21" s="11" customFormat="1" x14ac:dyDescent="0.35">
      <c r="A2240" s="11" t="s">
        <v>94</v>
      </c>
      <c r="B2240" s="11">
        <v>2019</v>
      </c>
      <c r="C2240" s="11">
        <v>1</v>
      </c>
      <c r="D2240" s="11" t="s">
        <v>95</v>
      </c>
      <c r="E2240" s="11" t="s">
        <v>96</v>
      </c>
      <c r="F2240" s="11" t="s">
        <v>700</v>
      </c>
      <c r="G2240" s="11" t="s">
        <v>488</v>
      </c>
      <c r="H2240" s="11" t="s">
        <v>106</v>
      </c>
      <c r="I2240" s="11" t="s">
        <v>73</v>
      </c>
      <c r="J2240" s="11" t="s">
        <v>99</v>
      </c>
      <c r="K2240" s="11" t="s">
        <v>841</v>
      </c>
      <c r="L2240" s="11" t="s">
        <v>127</v>
      </c>
      <c r="M2240" s="11" t="s">
        <v>101</v>
      </c>
      <c r="N2240" s="11">
        <v>3</v>
      </c>
      <c r="O2240" s="11">
        <v>2019</v>
      </c>
      <c r="P2240" s="11" t="s">
        <v>193</v>
      </c>
      <c r="Q2240" s="11" t="s">
        <v>193</v>
      </c>
      <c r="R2240" s="11" t="s">
        <v>488</v>
      </c>
      <c r="S2240" s="11" t="s">
        <v>104</v>
      </c>
      <c r="T2240" s="11">
        <v>28</v>
      </c>
      <c r="U2240" s="11" t="str">
        <f>IF(ISERROR(VLOOKUP(I2240,'BACK INFO'!F:F,1,0)),IF(ISERROR(VLOOKUP(I2240,'BACK INFO'!H:H,1,0)),K2240,'BACK INFO'!$H$1),'BACK INFO'!$G$1)</f>
        <v>KELLY MICHELLE ELLINGSON</v>
      </c>
    </row>
    <row r="2241" spans="1:21" s="11" customFormat="1" x14ac:dyDescent="0.35">
      <c r="A2241" s="11" t="s">
        <v>94</v>
      </c>
      <c r="B2241" s="11">
        <v>2019</v>
      </c>
      <c r="C2241" s="11">
        <v>1</v>
      </c>
      <c r="D2241" s="11" t="s">
        <v>95</v>
      </c>
      <c r="E2241" s="11" t="s">
        <v>96</v>
      </c>
      <c r="F2241" s="11" t="s">
        <v>700</v>
      </c>
      <c r="G2241" s="11" t="s">
        <v>488</v>
      </c>
      <c r="H2241" s="11" t="s">
        <v>106</v>
      </c>
      <c r="I2241" s="11" t="s">
        <v>75</v>
      </c>
      <c r="J2241" s="11" t="s">
        <v>99</v>
      </c>
      <c r="K2241" s="11" t="s">
        <v>841</v>
      </c>
      <c r="L2241" s="11" t="s">
        <v>131</v>
      </c>
      <c r="M2241" s="11" t="s">
        <v>101</v>
      </c>
      <c r="N2241" s="11">
        <v>3</v>
      </c>
      <c r="O2241" s="11">
        <v>2019</v>
      </c>
      <c r="P2241" s="11" t="s">
        <v>193</v>
      </c>
      <c r="Q2241" s="11" t="s">
        <v>193</v>
      </c>
      <c r="R2241" s="11" t="s">
        <v>488</v>
      </c>
      <c r="S2241" s="11" t="s">
        <v>104</v>
      </c>
      <c r="T2241" s="11">
        <v>28</v>
      </c>
      <c r="U2241" s="11" t="str">
        <f>IF(ISERROR(VLOOKUP(I2241,'BACK INFO'!F:F,1,0)),IF(ISERROR(VLOOKUP(I2241,'BACK INFO'!H:H,1,0)),K2241,'BACK INFO'!$H$1),'BACK INFO'!$G$1)</f>
        <v>KELLY MICHELLE ELLINGSON</v>
      </c>
    </row>
    <row r="2242" spans="1:21" s="11" customFormat="1" x14ac:dyDescent="0.35">
      <c r="A2242" s="11" t="s">
        <v>94</v>
      </c>
      <c r="B2242" s="11">
        <v>2019</v>
      </c>
      <c r="C2242" s="11">
        <v>1</v>
      </c>
      <c r="D2242" s="11" t="s">
        <v>95</v>
      </c>
      <c r="E2242" s="11" t="s">
        <v>96</v>
      </c>
      <c r="F2242" s="11" t="s">
        <v>700</v>
      </c>
      <c r="G2242" s="11" t="s">
        <v>488</v>
      </c>
      <c r="H2242" s="11" t="s">
        <v>110</v>
      </c>
      <c r="I2242" s="11" t="s">
        <v>70</v>
      </c>
      <c r="J2242" s="11" t="s">
        <v>99</v>
      </c>
      <c r="K2242" s="11" t="s">
        <v>841</v>
      </c>
      <c r="L2242" s="11" t="s">
        <v>157</v>
      </c>
      <c r="M2242" s="11" t="s">
        <v>101</v>
      </c>
      <c r="N2242" s="11">
        <v>77</v>
      </c>
      <c r="O2242" s="11">
        <v>2019</v>
      </c>
      <c r="P2242" s="11" t="s">
        <v>193</v>
      </c>
      <c r="Q2242" s="11" t="s">
        <v>193</v>
      </c>
      <c r="R2242" s="11" t="s">
        <v>488</v>
      </c>
      <c r="S2242" s="11" t="s">
        <v>104</v>
      </c>
      <c r="T2242" s="11">
        <v>737</v>
      </c>
      <c r="U2242" s="11" t="str">
        <f>IF(ISERROR(VLOOKUP(I2242,'BACK INFO'!F:F,1,0)),IF(ISERROR(VLOOKUP(I2242,'BACK INFO'!H:H,1,0)),K2242,'BACK INFO'!$H$1),'BACK INFO'!$G$1)</f>
        <v>KELLY MICHELLE ELLINGSON</v>
      </c>
    </row>
    <row r="2243" spans="1:21" s="11" customFormat="1" x14ac:dyDescent="0.35">
      <c r="A2243" s="11" t="s">
        <v>94</v>
      </c>
      <c r="B2243" s="11">
        <v>2019</v>
      </c>
      <c r="C2243" s="11">
        <v>1</v>
      </c>
      <c r="D2243" s="11" t="s">
        <v>95</v>
      </c>
      <c r="E2243" s="11" t="s">
        <v>96</v>
      </c>
      <c r="F2243" s="11" t="s">
        <v>700</v>
      </c>
      <c r="G2243" s="11" t="s">
        <v>488</v>
      </c>
      <c r="H2243" s="11" t="s">
        <v>110</v>
      </c>
      <c r="I2243" s="11" t="s">
        <v>69</v>
      </c>
      <c r="J2243" s="11" t="s">
        <v>99</v>
      </c>
      <c r="K2243" s="11" t="s">
        <v>841</v>
      </c>
      <c r="L2243" s="11" t="s">
        <v>143</v>
      </c>
      <c r="M2243" s="11" t="s">
        <v>122</v>
      </c>
      <c r="N2243" s="11">
        <v>77</v>
      </c>
      <c r="O2243" s="11">
        <v>2019</v>
      </c>
      <c r="P2243" s="11" t="s">
        <v>193</v>
      </c>
      <c r="Q2243" s="11" t="s">
        <v>193</v>
      </c>
      <c r="R2243" s="11" t="s">
        <v>488</v>
      </c>
      <c r="S2243" s="11" t="s">
        <v>104</v>
      </c>
      <c r="T2243" s="11">
        <v>737</v>
      </c>
      <c r="U2243" s="11" t="str">
        <f>IF(ISERROR(VLOOKUP(I2243,'BACK INFO'!F:F,1,0)),IF(ISERROR(VLOOKUP(I2243,'BACK INFO'!H:H,1,0)),K2243,'BACK INFO'!$H$1),'BACK INFO'!$G$1)</f>
        <v>KELLY MICHELLE ELLINGSON</v>
      </c>
    </row>
    <row r="2244" spans="1:21" s="11" customFormat="1" x14ac:dyDescent="0.35">
      <c r="A2244" s="11" t="s">
        <v>94</v>
      </c>
      <c r="B2244" s="11">
        <v>2019</v>
      </c>
      <c r="C2244" s="11">
        <v>1</v>
      </c>
      <c r="D2244" s="11" t="s">
        <v>95</v>
      </c>
      <c r="E2244" s="11" t="s">
        <v>96</v>
      </c>
      <c r="F2244" s="11" t="s">
        <v>700</v>
      </c>
      <c r="G2244" s="11" t="s">
        <v>488</v>
      </c>
      <c r="H2244" s="11" t="s">
        <v>110</v>
      </c>
      <c r="I2244" s="11" t="s">
        <v>68</v>
      </c>
      <c r="J2244" s="11" t="s">
        <v>99</v>
      </c>
      <c r="K2244" s="11" t="s">
        <v>841</v>
      </c>
      <c r="L2244" s="11" t="s">
        <v>129</v>
      </c>
      <c r="M2244" s="11" t="s">
        <v>122</v>
      </c>
      <c r="N2244" s="11">
        <v>77</v>
      </c>
      <c r="O2244" s="11">
        <v>2019</v>
      </c>
      <c r="P2244" s="11" t="s">
        <v>193</v>
      </c>
      <c r="Q2244" s="11" t="s">
        <v>193</v>
      </c>
      <c r="R2244" s="11" t="s">
        <v>488</v>
      </c>
      <c r="S2244" s="11" t="s">
        <v>104</v>
      </c>
      <c r="T2244" s="11">
        <v>737</v>
      </c>
      <c r="U2244" s="11" t="str">
        <f>IF(ISERROR(VLOOKUP(I2244,'BACK INFO'!F:F,1,0)),IF(ISERROR(VLOOKUP(I2244,'BACK INFO'!H:H,1,0)),K2244,'BACK INFO'!$H$1),'BACK INFO'!$G$1)</f>
        <v>KELLY MICHELLE ELLINGSON</v>
      </c>
    </row>
    <row r="2245" spans="1:21" s="11" customFormat="1" x14ac:dyDescent="0.35">
      <c r="A2245" s="11" t="s">
        <v>94</v>
      </c>
      <c r="B2245" s="11">
        <v>2019</v>
      </c>
      <c r="C2245" s="11">
        <v>1</v>
      </c>
      <c r="D2245" s="11" t="s">
        <v>95</v>
      </c>
      <c r="E2245" s="11" t="s">
        <v>96</v>
      </c>
      <c r="F2245" s="11" t="s">
        <v>700</v>
      </c>
      <c r="G2245" s="11" t="s">
        <v>488</v>
      </c>
      <c r="H2245" s="11" t="s">
        <v>110</v>
      </c>
      <c r="I2245" s="11" t="s">
        <v>73</v>
      </c>
      <c r="J2245" s="11" t="s">
        <v>99</v>
      </c>
      <c r="K2245" s="11" t="s">
        <v>841</v>
      </c>
      <c r="L2245" s="11" t="s">
        <v>127</v>
      </c>
      <c r="M2245" s="11" t="s">
        <v>101</v>
      </c>
      <c r="N2245" s="11">
        <v>77</v>
      </c>
      <c r="O2245" s="11">
        <v>2019</v>
      </c>
      <c r="P2245" s="11" t="s">
        <v>193</v>
      </c>
      <c r="Q2245" s="11" t="s">
        <v>193</v>
      </c>
      <c r="R2245" s="11" t="s">
        <v>488</v>
      </c>
      <c r="S2245" s="11" t="s">
        <v>104</v>
      </c>
      <c r="T2245" s="11">
        <v>737</v>
      </c>
      <c r="U2245" s="11" t="str">
        <f>IF(ISERROR(VLOOKUP(I2245,'BACK INFO'!F:F,1,0)),IF(ISERROR(VLOOKUP(I2245,'BACK INFO'!H:H,1,0)),K2245,'BACK INFO'!$H$1),'BACK INFO'!$G$1)</f>
        <v>KELLY MICHELLE ELLINGSON</v>
      </c>
    </row>
    <row r="2246" spans="1:21" s="11" customFormat="1" x14ac:dyDescent="0.35">
      <c r="A2246" s="11" t="s">
        <v>94</v>
      </c>
      <c r="B2246" s="11">
        <v>2019</v>
      </c>
      <c r="C2246" s="11">
        <v>1</v>
      </c>
      <c r="D2246" s="11" t="s">
        <v>95</v>
      </c>
      <c r="E2246" s="11" t="s">
        <v>96</v>
      </c>
      <c r="F2246" s="11" t="s">
        <v>700</v>
      </c>
      <c r="G2246" s="11" t="s">
        <v>488</v>
      </c>
      <c r="H2246" s="11" t="s">
        <v>110</v>
      </c>
      <c r="I2246" s="11" t="s">
        <v>75</v>
      </c>
      <c r="J2246" s="11" t="s">
        <v>99</v>
      </c>
      <c r="K2246" s="11" t="s">
        <v>841</v>
      </c>
      <c r="L2246" s="11" t="s">
        <v>131</v>
      </c>
      <c r="M2246" s="11" t="s">
        <v>101</v>
      </c>
      <c r="N2246" s="11">
        <v>77</v>
      </c>
      <c r="O2246" s="11">
        <v>2019</v>
      </c>
      <c r="P2246" s="11" t="s">
        <v>193</v>
      </c>
      <c r="Q2246" s="11" t="s">
        <v>193</v>
      </c>
      <c r="R2246" s="11" t="s">
        <v>488</v>
      </c>
      <c r="S2246" s="11" t="s">
        <v>104</v>
      </c>
      <c r="T2246" s="11">
        <v>737</v>
      </c>
      <c r="U2246" s="11" t="str">
        <f>IF(ISERROR(VLOOKUP(I2246,'BACK INFO'!F:F,1,0)),IF(ISERROR(VLOOKUP(I2246,'BACK INFO'!H:H,1,0)),K2246,'BACK INFO'!$H$1),'BACK INFO'!$G$1)</f>
        <v>KELLY MICHELLE ELLINGSON</v>
      </c>
    </row>
    <row r="2247" spans="1:21" s="11" customFormat="1" x14ac:dyDescent="0.35">
      <c r="A2247" s="11" t="s">
        <v>94</v>
      </c>
      <c r="B2247" s="11">
        <v>2019</v>
      </c>
      <c r="C2247" s="11">
        <v>1</v>
      </c>
      <c r="D2247" s="11" t="s">
        <v>95</v>
      </c>
      <c r="E2247" s="11" t="s">
        <v>96</v>
      </c>
      <c r="F2247" s="11" t="s">
        <v>700</v>
      </c>
      <c r="G2247" s="11" t="s">
        <v>489</v>
      </c>
      <c r="H2247" s="11" t="s">
        <v>98</v>
      </c>
      <c r="I2247" s="11" t="s">
        <v>226</v>
      </c>
      <c r="J2247" s="11" t="s">
        <v>99</v>
      </c>
      <c r="K2247" s="11" t="s">
        <v>71</v>
      </c>
      <c r="L2247" s="11" t="s">
        <v>227</v>
      </c>
      <c r="M2247" s="11" t="s">
        <v>101</v>
      </c>
      <c r="N2247" s="11">
        <v>162</v>
      </c>
      <c r="O2247" s="11">
        <v>0</v>
      </c>
      <c r="P2247" s="11" t="s">
        <v>103</v>
      </c>
      <c r="Q2247" s="11" t="s">
        <v>103</v>
      </c>
      <c r="R2247" s="11" t="s">
        <v>103</v>
      </c>
      <c r="S2247" s="11" t="s">
        <v>104</v>
      </c>
      <c r="T2247" s="11">
        <v>4791.9599999999928</v>
      </c>
      <c r="U2247" s="11" t="str">
        <f>IF(ISERROR(VLOOKUP(I2247,'BACK INFO'!F:F,1,0)),IF(ISERROR(VLOOKUP(I2247,'BACK INFO'!H:H,1,0)),K2247,'BACK INFO'!$H$1),'BACK INFO'!$G$1)</f>
        <v>HOLLY SALES INC.</v>
      </c>
    </row>
    <row r="2248" spans="1:21" s="11" customFormat="1" x14ac:dyDescent="0.35">
      <c r="A2248" s="11" t="s">
        <v>94</v>
      </c>
      <c r="B2248" s="11">
        <v>2019</v>
      </c>
      <c r="C2248" s="11">
        <v>1</v>
      </c>
      <c r="D2248" s="11" t="s">
        <v>95</v>
      </c>
      <c r="E2248" s="11" t="s">
        <v>96</v>
      </c>
      <c r="F2248" s="11" t="s">
        <v>700</v>
      </c>
      <c r="G2248" s="11" t="s">
        <v>489</v>
      </c>
      <c r="H2248" s="11" t="s">
        <v>98</v>
      </c>
      <c r="I2248" s="11" t="s">
        <v>536</v>
      </c>
      <c r="J2248" s="11" t="s">
        <v>99</v>
      </c>
      <c r="K2248" s="11" t="s">
        <v>71</v>
      </c>
      <c r="L2248" s="11" t="s">
        <v>216</v>
      </c>
      <c r="M2248" s="11" t="s">
        <v>101</v>
      </c>
      <c r="N2248" s="11">
        <v>396</v>
      </c>
      <c r="O2248" s="11">
        <v>0</v>
      </c>
      <c r="P2248" s="11" t="s">
        <v>103</v>
      </c>
      <c r="Q2248" s="11" t="s">
        <v>103</v>
      </c>
      <c r="R2248" s="11" t="s">
        <v>103</v>
      </c>
      <c r="S2248" s="11" t="s">
        <v>104</v>
      </c>
      <c r="T2248" s="11">
        <v>11880</v>
      </c>
      <c r="U2248" s="11" t="str">
        <f>IF(ISERROR(VLOOKUP(I2248,'BACK INFO'!F:F,1,0)),IF(ISERROR(VLOOKUP(I2248,'BACK INFO'!H:H,1,0)),K2248,'BACK INFO'!$H$1),'BACK INFO'!$G$1)</f>
        <v>HOLLY SALES INC.</v>
      </c>
    </row>
    <row r="2249" spans="1:21" s="11" customFormat="1" x14ac:dyDescent="0.35">
      <c r="A2249" s="11" t="s">
        <v>94</v>
      </c>
      <c r="B2249" s="11">
        <v>2019</v>
      </c>
      <c r="C2249" s="11">
        <v>1</v>
      </c>
      <c r="D2249" s="11" t="s">
        <v>95</v>
      </c>
      <c r="E2249" s="11" t="s">
        <v>96</v>
      </c>
      <c r="F2249" s="11" t="s">
        <v>700</v>
      </c>
      <c r="G2249" s="11" t="s">
        <v>537</v>
      </c>
      <c r="H2249" s="11" t="s">
        <v>98</v>
      </c>
      <c r="I2249" s="11" t="s">
        <v>536</v>
      </c>
      <c r="J2249" s="11" t="s">
        <v>99</v>
      </c>
      <c r="K2249" s="11" t="s">
        <v>71</v>
      </c>
      <c r="L2249" s="11" t="s">
        <v>216</v>
      </c>
      <c r="M2249" s="11" t="s">
        <v>101</v>
      </c>
      <c r="N2249" s="11">
        <v>1045</v>
      </c>
      <c r="O2249" s="11">
        <v>0</v>
      </c>
      <c r="P2249" s="11" t="s">
        <v>103</v>
      </c>
      <c r="Q2249" s="11" t="s">
        <v>103</v>
      </c>
      <c r="R2249" s="11" t="s">
        <v>103</v>
      </c>
      <c r="S2249" s="11" t="s">
        <v>104</v>
      </c>
      <c r="T2249" s="11">
        <v>24838</v>
      </c>
      <c r="U2249" s="11" t="str">
        <f>IF(ISERROR(VLOOKUP(I2249,'BACK INFO'!F:F,1,0)),IF(ISERROR(VLOOKUP(I2249,'BACK INFO'!H:H,1,0)),K2249,'BACK INFO'!$H$1),'BACK INFO'!$G$1)</f>
        <v>HOLLY SALES INC.</v>
      </c>
    </row>
    <row r="2250" spans="1:21" s="11" customFormat="1" x14ac:dyDescent="0.35">
      <c r="A2250" s="11" t="s">
        <v>94</v>
      </c>
      <c r="B2250" s="11">
        <v>2019</v>
      </c>
      <c r="C2250" s="11">
        <v>1</v>
      </c>
      <c r="D2250" s="11" t="s">
        <v>260</v>
      </c>
      <c r="E2250" s="11" t="s">
        <v>96</v>
      </c>
      <c r="F2250" s="11" t="s">
        <v>700</v>
      </c>
      <c r="G2250" s="11" t="s">
        <v>118</v>
      </c>
      <c r="H2250" s="11" t="s">
        <v>98</v>
      </c>
      <c r="I2250" s="11" t="s">
        <v>113</v>
      </c>
      <c r="J2250" s="11" t="s">
        <v>99</v>
      </c>
      <c r="K2250" s="11" t="s">
        <v>72</v>
      </c>
      <c r="L2250" s="11" t="s">
        <v>114</v>
      </c>
      <c r="M2250" s="11" t="s">
        <v>101</v>
      </c>
      <c r="N2250" s="11">
        <v>6</v>
      </c>
      <c r="O2250" s="11">
        <v>2018</v>
      </c>
      <c r="P2250" s="11" t="s">
        <v>112</v>
      </c>
      <c r="Q2250" s="11" t="s">
        <v>103</v>
      </c>
      <c r="R2250" s="11" t="s">
        <v>103</v>
      </c>
      <c r="S2250" s="11" t="s">
        <v>104</v>
      </c>
      <c r="T2250" s="11">
        <v>133.07</v>
      </c>
      <c r="U2250" s="11" t="str">
        <f>IF(ISERROR(VLOOKUP(I2250,'BACK INFO'!F:F,1,0)),IF(ISERROR(VLOOKUP(I2250,'BACK INFO'!H:H,1,0)),K2250,'BACK INFO'!$H$1),'BACK INFO'!$G$1)</f>
        <v>BILL MILLER AND COMPANY</v>
      </c>
    </row>
    <row r="2251" spans="1:21" s="11" customFormat="1" x14ac:dyDescent="0.35">
      <c r="A2251" s="11" t="s">
        <v>94</v>
      </c>
      <c r="B2251" s="11">
        <v>2019</v>
      </c>
      <c r="C2251" s="11">
        <v>1</v>
      </c>
      <c r="D2251" s="11" t="s">
        <v>260</v>
      </c>
      <c r="E2251" s="11" t="s">
        <v>96</v>
      </c>
      <c r="F2251" s="11" t="s">
        <v>700</v>
      </c>
      <c r="G2251" s="11" t="s">
        <v>118</v>
      </c>
      <c r="H2251" s="11" t="s">
        <v>117</v>
      </c>
      <c r="I2251" s="11" t="s">
        <v>113</v>
      </c>
      <c r="J2251" s="11" t="s">
        <v>99</v>
      </c>
      <c r="K2251" s="11" t="s">
        <v>72</v>
      </c>
      <c r="L2251" s="11" t="s">
        <v>114</v>
      </c>
      <c r="M2251" s="11" t="s">
        <v>101</v>
      </c>
      <c r="N2251" s="11">
        <v>1</v>
      </c>
      <c r="O2251" s="11">
        <v>2018</v>
      </c>
      <c r="P2251" s="11" t="s">
        <v>112</v>
      </c>
      <c r="Q2251" s="11" t="s">
        <v>103</v>
      </c>
      <c r="R2251" s="11" t="s">
        <v>103</v>
      </c>
      <c r="S2251" s="11" t="s">
        <v>104</v>
      </c>
      <c r="T2251" s="11">
        <v>22.63</v>
      </c>
      <c r="U2251" s="11" t="str">
        <f>IF(ISERROR(VLOOKUP(I2251,'BACK INFO'!F:F,1,0)),IF(ISERROR(VLOOKUP(I2251,'BACK INFO'!H:H,1,0)),K2251,'BACK INFO'!$H$1),'BACK INFO'!$G$1)</f>
        <v>BILL MILLER AND COMPANY</v>
      </c>
    </row>
    <row r="2252" spans="1:21" s="11" customFormat="1" x14ac:dyDescent="0.35">
      <c r="A2252" s="11" t="s">
        <v>94</v>
      </c>
      <c r="B2252" s="11">
        <v>2019</v>
      </c>
      <c r="C2252" s="11">
        <v>1</v>
      </c>
      <c r="D2252" s="11" t="s">
        <v>260</v>
      </c>
      <c r="E2252" s="11" t="s">
        <v>96</v>
      </c>
      <c r="F2252" s="11" t="s">
        <v>700</v>
      </c>
      <c r="G2252" s="11" t="s">
        <v>153</v>
      </c>
      <c r="H2252" s="11" t="s">
        <v>98</v>
      </c>
      <c r="I2252" s="11" t="s">
        <v>113</v>
      </c>
      <c r="J2252" s="11" t="s">
        <v>99</v>
      </c>
      <c r="K2252" s="11" t="s">
        <v>72</v>
      </c>
      <c r="L2252" s="11" t="s">
        <v>114</v>
      </c>
      <c r="M2252" s="11" t="s">
        <v>101</v>
      </c>
      <c r="N2252" s="11">
        <v>1</v>
      </c>
      <c r="O2252" s="11">
        <v>2017</v>
      </c>
      <c r="P2252" s="11" t="s">
        <v>154</v>
      </c>
      <c r="Q2252" s="11" t="s">
        <v>103</v>
      </c>
      <c r="R2252" s="11" t="s">
        <v>103</v>
      </c>
      <c r="S2252" s="11" t="s">
        <v>104</v>
      </c>
      <c r="T2252" s="11">
        <v>19.600000000000001</v>
      </c>
      <c r="U2252" s="11" t="str">
        <f>IF(ISERROR(VLOOKUP(I2252,'BACK INFO'!F:F,1,0)),IF(ISERROR(VLOOKUP(I2252,'BACK INFO'!H:H,1,0)),K2252,'BACK INFO'!$H$1),'BACK INFO'!$G$1)</f>
        <v>BILL MILLER AND COMPANY</v>
      </c>
    </row>
    <row r="2253" spans="1:21" s="11" customFormat="1" x14ac:dyDescent="0.35">
      <c r="A2253" s="11" t="s">
        <v>94</v>
      </c>
      <c r="B2253" s="11">
        <v>2019</v>
      </c>
      <c r="C2253" s="11">
        <v>1</v>
      </c>
      <c r="D2253" s="11" t="s">
        <v>260</v>
      </c>
      <c r="E2253" s="11" t="s">
        <v>96</v>
      </c>
      <c r="F2253" s="11" t="s">
        <v>700</v>
      </c>
      <c r="G2253" s="11" t="s">
        <v>439</v>
      </c>
      <c r="H2253" s="11" t="s">
        <v>98</v>
      </c>
      <c r="I2253" s="11" t="s">
        <v>113</v>
      </c>
      <c r="J2253" s="11" t="s">
        <v>99</v>
      </c>
      <c r="K2253" s="11" t="s">
        <v>72</v>
      </c>
      <c r="L2253" s="11" t="s">
        <v>114</v>
      </c>
      <c r="M2253" s="11" t="s">
        <v>101</v>
      </c>
      <c r="N2253" s="11">
        <v>1</v>
      </c>
      <c r="O2253" s="11">
        <v>2017</v>
      </c>
      <c r="P2253" s="11" t="s">
        <v>222</v>
      </c>
      <c r="Q2253" s="11" t="s">
        <v>103</v>
      </c>
      <c r="R2253" s="11" t="s">
        <v>103</v>
      </c>
      <c r="S2253" s="11" t="s">
        <v>104</v>
      </c>
      <c r="T2253" s="11">
        <v>24.09</v>
      </c>
      <c r="U2253" s="11" t="str">
        <f>IF(ISERROR(VLOOKUP(I2253,'BACK INFO'!F:F,1,0)),IF(ISERROR(VLOOKUP(I2253,'BACK INFO'!H:H,1,0)),K2253,'BACK INFO'!$H$1),'BACK INFO'!$G$1)</f>
        <v>BILL MILLER AND COMPANY</v>
      </c>
    </row>
    <row r="2254" spans="1:21" s="11" customFormat="1" x14ac:dyDescent="0.35">
      <c r="A2254" s="11" t="s">
        <v>94</v>
      </c>
      <c r="B2254" s="11">
        <v>2019</v>
      </c>
      <c r="C2254" s="11">
        <v>1</v>
      </c>
      <c r="D2254" s="11" t="s">
        <v>260</v>
      </c>
      <c r="E2254" s="11" t="s">
        <v>96</v>
      </c>
      <c r="F2254" s="11" t="s">
        <v>700</v>
      </c>
      <c r="G2254" s="11" t="s">
        <v>241</v>
      </c>
      <c r="H2254" s="11" t="s">
        <v>152</v>
      </c>
      <c r="I2254" s="11" t="s">
        <v>113</v>
      </c>
      <c r="J2254" s="11" t="s">
        <v>99</v>
      </c>
      <c r="K2254" s="11" t="s">
        <v>72</v>
      </c>
      <c r="L2254" s="11" t="s">
        <v>114</v>
      </c>
      <c r="M2254" s="11" t="s">
        <v>101</v>
      </c>
      <c r="N2254" s="11">
        <v>1</v>
      </c>
      <c r="O2254" s="11">
        <v>2019</v>
      </c>
      <c r="P2254" s="11" t="s">
        <v>112</v>
      </c>
      <c r="Q2254" s="11" t="s">
        <v>112</v>
      </c>
      <c r="R2254" s="11" t="s">
        <v>241</v>
      </c>
      <c r="S2254" s="11" t="s">
        <v>104</v>
      </c>
      <c r="T2254" s="11">
        <v>48.45</v>
      </c>
      <c r="U2254" s="11" t="str">
        <f>IF(ISERROR(VLOOKUP(I2254,'BACK INFO'!F:F,1,0)),IF(ISERROR(VLOOKUP(I2254,'BACK INFO'!H:H,1,0)),K2254,'BACK INFO'!$H$1),'BACK INFO'!$G$1)</f>
        <v>BILL MILLER AND COMPANY</v>
      </c>
    </row>
    <row r="2255" spans="1:21" s="11" customFormat="1" x14ac:dyDescent="0.35">
      <c r="A2255" s="11" t="s">
        <v>94</v>
      </c>
      <c r="B2255" s="11">
        <v>2019</v>
      </c>
      <c r="C2255" s="11">
        <v>2</v>
      </c>
      <c r="D2255" s="11" t="s">
        <v>95</v>
      </c>
      <c r="E2255" s="11" t="s">
        <v>96</v>
      </c>
      <c r="F2255" s="11" t="s">
        <v>700</v>
      </c>
      <c r="G2255" s="11" t="s">
        <v>97</v>
      </c>
      <c r="H2255" s="11" t="s">
        <v>98</v>
      </c>
      <c r="I2255" s="11" t="s">
        <v>686</v>
      </c>
      <c r="J2255" s="11" t="s">
        <v>99</v>
      </c>
      <c r="K2255" s="11" t="s">
        <v>54</v>
      </c>
      <c r="L2255" s="11" t="s">
        <v>100</v>
      </c>
      <c r="M2255" s="11" t="s">
        <v>101</v>
      </c>
      <c r="N2255" s="11">
        <v>2</v>
      </c>
      <c r="O2255" s="11">
        <v>2017</v>
      </c>
      <c r="P2255" s="11" t="s">
        <v>102</v>
      </c>
      <c r="Q2255" s="11" t="s">
        <v>103</v>
      </c>
      <c r="R2255" s="11" t="s">
        <v>103</v>
      </c>
      <c r="S2255" s="11" t="s">
        <v>104</v>
      </c>
      <c r="T2255" s="11">
        <v>58.74</v>
      </c>
      <c r="U2255" s="11" t="str">
        <f>IF(ISERROR(VLOOKUP(I2255,'BACK INFO'!F:F,1,0)),IF(ISERROR(VLOOKUP(I2255,'BACK INFO'!H:H,1,0)),K2255,'BACK INFO'!$H$1),'BACK INFO'!$G$1)</f>
        <v>PAIGE ALYSE STRAUGHAN</v>
      </c>
    </row>
    <row r="2256" spans="1:21" s="11" customFormat="1" x14ac:dyDescent="0.35">
      <c r="A2256" s="11" t="s">
        <v>94</v>
      </c>
      <c r="B2256" s="11">
        <v>2019</v>
      </c>
      <c r="C2256" s="11">
        <v>2</v>
      </c>
      <c r="D2256" s="11" t="s">
        <v>95</v>
      </c>
      <c r="E2256" s="11" t="s">
        <v>96</v>
      </c>
      <c r="F2256" s="11" t="s">
        <v>700</v>
      </c>
      <c r="G2256" s="11" t="s">
        <v>105</v>
      </c>
      <c r="H2256" s="11" t="s">
        <v>110</v>
      </c>
      <c r="I2256" s="11" t="s">
        <v>686</v>
      </c>
      <c r="J2256" s="11" t="s">
        <v>99</v>
      </c>
      <c r="K2256" s="11" t="s">
        <v>54</v>
      </c>
      <c r="L2256" s="11" t="s">
        <v>100</v>
      </c>
      <c r="M2256" s="11" t="s">
        <v>101</v>
      </c>
      <c r="N2256" s="11">
        <v>1</v>
      </c>
      <c r="O2256" s="11">
        <v>2017</v>
      </c>
      <c r="P2256" s="11" t="s">
        <v>109</v>
      </c>
      <c r="Q2256" s="11" t="s">
        <v>103</v>
      </c>
      <c r="R2256" s="11" t="s">
        <v>103</v>
      </c>
      <c r="S2256" s="11" t="s">
        <v>104</v>
      </c>
      <c r="T2256" s="11">
        <v>31.15</v>
      </c>
      <c r="U2256" s="11" t="str">
        <f>IF(ISERROR(VLOOKUP(I2256,'BACK INFO'!F:F,1,0)),IF(ISERROR(VLOOKUP(I2256,'BACK INFO'!H:H,1,0)),K2256,'BACK INFO'!$H$1),'BACK INFO'!$G$1)</f>
        <v>PAIGE ALYSE STRAUGHAN</v>
      </c>
    </row>
    <row r="2257" spans="1:21" s="11" customFormat="1" x14ac:dyDescent="0.35">
      <c r="A2257" s="11" t="s">
        <v>94</v>
      </c>
      <c r="B2257" s="11">
        <v>2019</v>
      </c>
      <c r="C2257" s="11">
        <v>2</v>
      </c>
      <c r="D2257" s="11" t="s">
        <v>95</v>
      </c>
      <c r="E2257" s="11" t="s">
        <v>96</v>
      </c>
      <c r="F2257" s="11" t="s">
        <v>700</v>
      </c>
      <c r="G2257" s="11" t="s">
        <v>111</v>
      </c>
      <c r="H2257" s="11" t="s">
        <v>98</v>
      </c>
      <c r="I2257" s="11" t="s">
        <v>686</v>
      </c>
      <c r="J2257" s="11" t="s">
        <v>99</v>
      </c>
      <c r="K2257" s="11" t="s">
        <v>54</v>
      </c>
      <c r="L2257" s="11" t="s">
        <v>100</v>
      </c>
      <c r="M2257" s="11" t="s">
        <v>101</v>
      </c>
      <c r="N2257" s="11">
        <v>3</v>
      </c>
      <c r="O2257" s="11">
        <v>2017</v>
      </c>
      <c r="P2257" s="11" t="s">
        <v>112</v>
      </c>
      <c r="Q2257" s="11" t="s">
        <v>103</v>
      </c>
      <c r="R2257" s="11" t="s">
        <v>103</v>
      </c>
      <c r="S2257" s="11" t="s">
        <v>104</v>
      </c>
      <c r="T2257" s="11">
        <v>77.430000000000007</v>
      </c>
      <c r="U2257" s="11" t="str">
        <f>IF(ISERROR(VLOOKUP(I2257,'BACK INFO'!F:F,1,0)),IF(ISERROR(VLOOKUP(I2257,'BACK INFO'!H:H,1,0)),K2257,'BACK INFO'!$H$1),'BACK INFO'!$G$1)</f>
        <v>PAIGE ALYSE STRAUGHAN</v>
      </c>
    </row>
    <row r="2258" spans="1:21" s="11" customFormat="1" x14ac:dyDescent="0.35">
      <c r="A2258" s="11" t="s">
        <v>94</v>
      </c>
      <c r="B2258" s="11">
        <v>2019</v>
      </c>
      <c r="C2258" s="11">
        <v>2</v>
      </c>
      <c r="D2258" s="11" t="s">
        <v>95</v>
      </c>
      <c r="E2258" s="11" t="s">
        <v>96</v>
      </c>
      <c r="F2258" s="11" t="s">
        <v>700</v>
      </c>
      <c r="G2258" s="11" t="s">
        <v>118</v>
      </c>
      <c r="H2258" s="11" t="s">
        <v>98</v>
      </c>
      <c r="I2258" s="11" t="s">
        <v>686</v>
      </c>
      <c r="J2258" s="11" t="s">
        <v>99</v>
      </c>
      <c r="K2258" s="11" t="s">
        <v>54</v>
      </c>
      <c r="L2258" s="11" t="s">
        <v>100</v>
      </c>
      <c r="M2258" s="11" t="s">
        <v>101</v>
      </c>
      <c r="N2258" s="11">
        <v>54</v>
      </c>
      <c r="O2258" s="11">
        <v>2018</v>
      </c>
      <c r="P2258" s="11" t="s">
        <v>112</v>
      </c>
      <c r="Q2258" s="11" t="s">
        <v>103</v>
      </c>
      <c r="R2258" s="11" t="s">
        <v>103</v>
      </c>
      <c r="S2258" s="11" t="s">
        <v>104</v>
      </c>
      <c r="T2258" s="11">
        <v>1524.5699999999995</v>
      </c>
      <c r="U2258" s="11" t="str">
        <f>IF(ISERROR(VLOOKUP(I2258,'BACK INFO'!F:F,1,0)),IF(ISERROR(VLOOKUP(I2258,'BACK INFO'!H:H,1,0)),K2258,'BACK INFO'!$H$1),'BACK INFO'!$G$1)</f>
        <v>PAIGE ALYSE STRAUGHAN</v>
      </c>
    </row>
    <row r="2259" spans="1:21" s="11" customFormat="1" x14ac:dyDescent="0.35">
      <c r="A2259" s="11" t="s">
        <v>94</v>
      </c>
      <c r="B2259" s="11">
        <v>2019</v>
      </c>
      <c r="C2259" s="11">
        <v>2</v>
      </c>
      <c r="D2259" s="11" t="s">
        <v>95</v>
      </c>
      <c r="E2259" s="11" t="s">
        <v>96</v>
      </c>
      <c r="F2259" s="11" t="s">
        <v>700</v>
      </c>
      <c r="G2259" s="11" t="s">
        <v>118</v>
      </c>
      <c r="H2259" s="11" t="s">
        <v>98</v>
      </c>
      <c r="I2259" s="11" t="s">
        <v>347</v>
      </c>
      <c r="J2259" s="11" t="s">
        <v>99</v>
      </c>
      <c r="K2259" s="11" t="s">
        <v>348</v>
      </c>
      <c r="L2259" s="11" t="s">
        <v>133</v>
      </c>
      <c r="M2259" s="11" t="s">
        <v>101</v>
      </c>
      <c r="N2259" s="11">
        <v>3107</v>
      </c>
      <c r="O2259" s="11">
        <v>2018</v>
      </c>
      <c r="P2259" s="11" t="s">
        <v>112</v>
      </c>
      <c r="Q2259" s="11" t="s">
        <v>103</v>
      </c>
      <c r="R2259" s="11" t="s">
        <v>103</v>
      </c>
      <c r="S2259" s="11" t="s">
        <v>104</v>
      </c>
      <c r="T2259" s="11">
        <v>52291.5</v>
      </c>
      <c r="U2259" s="11" t="str">
        <f>IF(ISERROR(VLOOKUP(I2259,'BACK INFO'!F:F,1,0)),IF(ISERROR(VLOOKUP(I2259,'BACK INFO'!H:H,1,0)),K2259,'BACK INFO'!$H$1),'BACK INFO'!$G$1)</f>
        <v>KELLY MICHELLE ELLINGSON</v>
      </c>
    </row>
    <row r="2260" spans="1:21" s="11" customFormat="1" x14ac:dyDescent="0.35">
      <c r="A2260" s="11" t="s">
        <v>94</v>
      </c>
      <c r="B2260" s="11">
        <v>2019</v>
      </c>
      <c r="C2260" s="11">
        <v>2</v>
      </c>
      <c r="D2260" s="11" t="s">
        <v>95</v>
      </c>
      <c r="E2260" s="11" t="s">
        <v>96</v>
      </c>
      <c r="F2260" s="11" t="s">
        <v>700</v>
      </c>
      <c r="G2260" s="11" t="s">
        <v>118</v>
      </c>
      <c r="H2260" s="11" t="s">
        <v>98</v>
      </c>
      <c r="I2260" s="11" t="s">
        <v>113</v>
      </c>
      <c r="J2260" s="11" t="s">
        <v>99</v>
      </c>
      <c r="K2260" s="11" t="s">
        <v>72</v>
      </c>
      <c r="L2260" s="11" t="s">
        <v>114</v>
      </c>
      <c r="M2260" s="11" t="s">
        <v>101</v>
      </c>
      <c r="N2260" s="11">
        <v>37</v>
      </c>
      <c r="O2260" s="11">
        <v>2018</v>
      </c>
      <c r="P2260" s="11" t="s">
        <v>112</v>
      </c>
      <c r="Q2260" s="11" t="s">
        <v>103</v>
      </c>
      <c r="R2260" s="11" t="s">
        <v>103</v>
      </c>
      <c r="S2260" s="11" t="s">
        <v>104</v>
      </c>
      <c r="T2260" s="11">
        <v>809.19999999999959</v>
      </c>
      <c r="U2260" s="11" t="str">
        <f>IF(ISERROR(VLOOKUP(I2260,'BACK INFO'!F:F,1,0)),IF(ISERROR(VLOOKUP(I2260,'BACK INFO'!H:H,1,0)),K2260,'BACK INFO'!$H$1),'BACK INFO'!$G$1)</f>
        <v>BILL MILLER AND COMPANY</v>
      </c>
    </row>
    <row r="2261" spans="1:21" s="11" customFormat="1" x14ac:dyDescent="0.35">
      <c r="A2261" s="11" t="s">
        <v>94</v>
      </c>
      <c r="B2261" s="11">
        <v>2019</v>
      </c>
      <c r="C2261" s="11">
        <v>2</v>
      </c>
      <c r="D2261" s="11" t="s">
        <v>95</v>
      </c>
      <c r="E2261" s="11" t="s">
        <v>96</v>
      </c>
      <c r="F2261" s="11" t="s">
        <v>700</v>
      </c>
      <c r="G2261" s="11" t="s">
        <v>118</v>
      </c>
      <c r="H2261" s="11" t="s">
        <v>110</v>
      </c>
      <c r="I2261" s="11" t="s">
        <v>686</v>
      </c>
      <c r="J2261" s="11" t="s">
        <v>99</v>
      </c>
      <c r="K2261" s="11" t="s">
        <v>54</v>
      </c>
      <c r="L2261" s="11" t="s">
        <v>100</v>
      </c>
      <c r="M2261" s="11" t="s">
        <v>101</v>
      </c>
      <c r="N2261" s="11">
        <v>1</v>
      </c>
      <c r="O2261" s="11">
        <v>2018</v>
      </c>
      <c r="P2261" s="11" t="s">
        <v>112</v>
      </c>
      <c r="Q2261" s="11" t="s">
        <v>103</v>
      </c>
      <c r="R2261" s="11" t="s">
        <v>103</v>
      </c>
      <c r="S2261" s="11" t="s">
        <v>104</v>
      </c>
      <c r="T2261" s="11">
        <v>21.36</v>
      </c>
      <c r="U2261" s="11" t="str">
        <f>IF(ISERROR(VLOOKUP(I2261,'BACK INFO'!F:F,1,0)),IF(ISERROR(VLOOKUP(I2261,'BACK INFO'!H:H,1,0)),K2261,'BACK INFO'!$H$1),'BACK INFO'!$G$1)</f>
        <v>PAIGE ALYSE STRAUGHAN</v>
      </c>
    </row>
    <row r="2262" spans="1:21" s="11" customFormat="1" x14ac:dyDescent="0.35">
      <c r="A2262" s="11" t="s">
        <v>94</v>
      </c>
      <c r="B2262" s="11">
        <v>2019</v>
      </c>
      <c r="C2262" s="11">
        <v>2</v>
      </c>
      <c r="D2262" s="11" t="s">
        <v>95</v>
      </c>
      <c r="E2262" s="11" t="s">
        <v>96</v>
      </c>
      <c r="F2262" s="11" t="s">
        <v>700</v>
      </c>
      <c r="G2262" s="11" t="s">
        <v>118</v>
      </c>
      <c r="H2262" s="11" t="s">
        <v>117</v>
      </c>
      <c r="I2262" s="11" t="s">
        <v>686</v>
      </c>
      <c r="J2262" s="11" t="s">
        <v>99</v>
      </c>
      <c r="K2262" s="11" t="s">
        <v>54</v>
      </c>
      <c r="L2262" s="11" t="s">
        <v>100</v>
      </c>
      <c r="M2262" s="11" t="s">
        <v>101</v>
      </c>
      <c r="N2262" s="11">
        <v>15</v>
      </c>
      <c r="O2262" s="11">
        <v>2018</v>
      </c>
      <c r="P2262" s="11" t="s">
        <v>112</v>
      </c>
      <c r="Q2262" s="11" t="s">
        <v>103</v>
      </c>
      <c r="R2262" s="11" t="s">
        <v>103</v>
      </c>
      <c r="S2262" s="11" t="s">
        <v>104</v>
      </c>
      <c r="T2262" s="11">
        <v>414.7</v>
      </c>
      <c r="U2262" s="11" t="str">
        <f>IF(ISERROR(VLOOKUP(I2262,'BACK INFO'!F:F,1,0)),IF(ISERROR(VLOOKUP(I2262,'BACK INFO'!H:H,1,0)),K2262,'BACK INFO'!$H$1),'BACK INFO'!$G$1)</f>
        <v>PAIGE ALYSE STRAUGHAN</v>
      </c>
    </row>
    <row r="2263" spans="1:21" s="11" customFormat="1" x14ac:dyDescent="0.35">
      <c r="A2263" s="11" t="s">
        <v>94</v>
      </c>
      <c r="B2263" s="11">
        <v>2019</v>
      </c>
      <c r="C2263" s="11">
        <v>2</v>
      </c>
      <c r="D2263" s="11" t="s">
        <v>95</v>
      </c>
      <c r="E2263" s="11" t="s">
        <v>96</v>
      </c>
      <c r="F2263" s="11" t="s">
        <v>700</v>
      </c>
      <c r="G2263" s="11" t="s">
        <v>118</v>
      </c>
      <c r="H2263" s="11" t="s">
        <v>151</v>
      </c>
      <c r="I2263" s="11" t="s">
        <v>686</v>
      </c>
      <c r="J2263" s="11" t="s">
        <v>99</v>
      </c>
      <c r="K2263" s="11" t="s">
        <v>54</v>
      </c>
      <c r="L2263" s="11" t="s">
        <v>100</v>
      </c>
      <c r="M2263" s="11" t="s">
        <v>101</v>
      </c>
      <c r="N2263" s="11">
        <v>1</v>
      </c>
      <c r="O2263" s="11">
        <v>2018</v>
      </c>
      <c r="P2263" s="11" t="s">
        <v>112</v>
      </c>
      <c r="Q2263" s="11" t="s">
        <v>103</v>
      </c>
      <c r="R2263" s="11" t="s">
        <v>103</v>
      </c>
      <c r="S2263" s="11" t="s">
        <v>104</v>
      </c>
      <c r="T2263" s="11">
        <v>35.6</v>
      </c>
      <c r="U2263" s="11" t="str">
        <f>IF(ISERROR(VLOOKUP(I2263,'BACK INFO'!F:F,1,0)),IF(ISERROR(VLOOKUP(I2263,'BACK INFO'!H:H,1,0)),K2263,'BACK INFO'!$H$1),'BACK INFO'!$G$1)</f>
        <v>PAIGE ALYSE STRAUGHAN</v>
      </c>
    </row>
    <row r="2264" spans="1:21" s="11" customFormat="1" x14ac:dyDescent="0.35">
      <c r="A2264" s="11" t="s">
        <v>94</v>
      </c>
      <c r="B2264" s="11">
        <v>2019</v>
      </c>
      <c r="C2264" s="11">
        <v>2</v>
      </c>
      <c r="D2264" s="11" t="s">
        <v>95</v>
      </c>
      <c r="E2264" s="11" t="s">
        <v>96</v>
      </c>
      <c r="F2264" s="11" t="s">
        <v>700</v>
      </c>
      <c r="G2264" s="11" t="s">
        <v>118</v>
      </c>
      <c r="H2264" s="11" t="s">
        <v>151</v>
      </c>
      <c r="I2264" s="11" t="s">
        <v>538</v>
      </c>
      <c r="J2264" s="11" t="s">
        <v>99</v>
      </c>
      <c r="K2264" s="11" t="s">
        <v>245</v>
      </c>
      <c r="L2264" s="11" t="s">
        <v>114</v>
      </c>
      <c r="M2264" s="11" t="s">
        <v>101</v>
      </c>
      <c r="N2264" s="11">
        <v>1</v>
      </c>
      <c r="O2264" s="11">
        <v>2018</v>
      </c>
      <c r="P2264" s="11" t="s">
        <v>112</v>
      </c>
      <c r="Q2264" s="11" t="s">
        <v>103</v>
      </c>
      <c r="R2264" s="11" t="s">
        <v>103</v>
      </c>
      <c r="S2264" s="11" t="s">
        <v>104</v>
      </c>
      <c r="T2264" s="11">
        <v>34</v>
      </c>
      <c r="U2264" s="11" t="str">
        <f>IF(ISERROR(VLOOKUP(I2264,'BACK INFO'!F:F,1,0)),IF(ISERROR(VLOOKUP(I2264,'BACK INFO'!H:H,1,0)),K2264,'BACK INFO'!$H$1),'BACK INFO'!$G$1)</f>
        <v>JULIUS ORTIZ MALDONADO</v>
      </c>
    </row>
    <row r="2265" spans="1:21" s="11" customFormat="1" x14ac:dyDescent="0.35">
      <c r="A2265" s="11" t="s">
        <v>94</v>
      </c>
      <c r="B2265" s="11">
        <v>2019</v>
      </c>
      <c r="C2265" s="11">
        <v>2</v>
      </c>
      <c r="D2265" s="11" t="s">
        <v>95</v>
      </c>
      <c r="E2265" s="11" t="s">
        <v>96</v>
      </c>
      <c r="F2265" s="11" t="s">
        <v>700</v>
      </c>
      <c r="G2265" s="11" t="s">
        <v>118</v>
      </c>
      <c r="H2265" s="11" t="s">
        <v>152</v>
      </c>
      <c r="I2265" s="11" t="s">
        <v>686</v>
      </c>
      <c r="J2265" s="11" t="s">
        <v>99</v>
      </c>
      <c r="K2265" s="11" t="s">
        <v>54</v>
      </c>
      <c r="L2265" s="11" t="s">
        <v>100</v>
      </c>
      <c r="M2265" s="11" t="s">
        <v>101</v>
      </c>
      <c r="N2265" s="11">
        <v>12</v>
      </c>
      <c r="O2265" s="11">
        <v>2018</v>
      </c>
      <c r="P2265" s="11" t="s">
        <v>112</v>
      </c>
      <c r="Q2265" s="11" t="s">
        <v>103</v>
      </c>
      <c r="R2265" s="11" t="s">
        <v>103</v>
      </c>
      <c r="S2265" s="11" t="s">
        <v>104</v>
      </c>
      <c r="T2265" s="11">
        <v>432.54</v>
      </c>
      <c r="U2265" s="11" t="str">
        <f>IF(ISERROR(VLOOKUP(I2265,'BACK INFO'!F:F,1,0)),IF(ISERROR(VLOOKUP(I2265,'BACK INFO'!H:H,1,0)),K2265,'BACK INFO'!$H$1),'BACK INFO'!$G$1)</f>
        <v>PAIGE ALYSE STRAUGHAN</v>
      </c>
    </row>
    <row r="2266" spans="1:21" s="11" customFormat="1" x14ac:dyDescent="0.35">
      <c r="A2266" s="11" t="s">
        <v>94</v>
      </c>
      <c r="B2266" s="11">
        <v>2019</v>
      </c>
      <c r="C2266" s="11">
        <v>2</v>
      </c>
      <c r="D2266" s="11" t="s">
        <v>95</v>
      </c>
      <c r="E2266" s="11" t="s">
        <v>96</v>
      </c>
      <c r="F2266" s="11" t="s">
        <v>700</v>
      </c>
      <c r="G2266" s="11" t="s">
        <v>118</v>
      </c>
      <c r="H2266" s="11" t="s">
        <v>152</v>
      </c>
      <c r="I2266" s="11" t="s">
        <v>113</v>
      </c>
      <c r="J2266" s="11" t="s">
        <v>99</v>
      </c>
      <c r="K2266" s="11" t="s">
        <v>72</v>
      </c>
      <c r="L2266" s="11" t="s">
        <v>114</v>
      </c>
      <c r="M2266" s="11" t="s">
        <v>101</v>
      </c>
      <c r="N2266" s="11">
        <v>3</v>
      </c>
      <c r="O2266" s="11">
        <v>2018</v>
      </c>
      <c r="P2266" s="11" t="s">
        <v>112</v>
      </c>
      <c r="Q2266" s="11" t="s">
        <v>103</v>
      </c>
      <c r="R2266" s="11" t="s">
        <v>103</v>
      </c>
      <c r="S2266" s="11" t="s">
        <v>104</v>
      </c>
      <c r="T2266" s="11">
        <v>78.400000000000006</v>
      </c>
      <c r="U2266" s="11" t="str">
        <f>IF(ISERROR(VLOOKUP(I2266,'BACK INFO'!F:F,1,0)),IF(ISERROR(VLOOKUP(I2266,'BACK INFO'!H:H,1,0)),K2266,'BACK INFO'!$H$1),'BACK INFO'!$G$1)</f>
        <v>BILL MILLER AND COMPANY</v>
      </c>
    </row>
    <row r="2267" spans="1:21" s="11" customFormat="1" x14ac:dyDescent="0.35">
      <c r="A2267" s="11" t="s">
        <v>94</v>
      </c>
      <c r="B2267" s="11">
        <v>2019</v>
      </c>
      <c r="C2267" s="11">
        <v>2</v>
      </c>
      <c r="D2267" s="11" t="s">
        <v>95</v>
      </c>
      <c r="E2267" s="11" t="s">
        <v>96</v>
      </c>
      <c r="F2267" s="11" t="s">
        <v>700</v>
      </c>
      <c r="G2267" s="11" t="s">
        <v>153</v>
      </c>
      <c r="H2267" s="11" t="s">
        <v>98</v>
      </c>
      <c r="I2267" s="11" t="s">
        <v>686</v>
      </c>
      <c r="J2267" s="11" t="s">
        <v>99</v>
      </c>
      <c r="K2267" s="11" t="s">
        <v>54</v>
      </c>
      <c r="L2267" s="11" t="s">
        <v>100</v>
      </c>
      <c r="M2267" s="11" t="s">
        <v>101</v>
      </c>
      <c r="N2267" s="11">
        <v>5</v>
      </c>
      <c r="O2267" s="11">
        <v>2017</v>
      </c>
      <c r="P2267" s="11" t="s">
        <v>154</v>
      </c>
      <c r="Q2267" s="11" t="s">
        <v>103</v>
      </c>
      <c r="R2267" s="11" t="s">
        <v>103</v>
      </c>
      <c r="S2267" s="11" t="s">
        <v>104</v>
      </c>
      <c r="T2267" s="11">
        <v>137.94999999999999</v>
      </c>
      <c r="U2267" s="11" t="str">
        <f>IF(ISERROR(VLOOKUP(I2267,'BACK INFO'!F:F,1,0)),IF(ISERROR(VLOOKUP(I2267,'BACK INFO'!H:H,1,0)),K2267,'BACK INFO'!$H$1),'BACK INFO'!$G$1)</f>
        <v>PAIGE ALYSE STRAUGHAN</v>
      </c>
    </row>
    <row r="2268" spans="1:21" s="11" customFormat="1" x14ac:dyDescent="0.35">
      <c r="A2268" s="11" t="s">
        <v>94</v>
      </c>
      <c r="B2268" s="11">
        <v>2019</v>
      </c>
      <c r="C2268" s="11">
        <v>2</v>
      </c>
      <c r="D2268" s="11" t="s">
        <v>95</v>
      </c>
      <c r="E2268" s="11" t="s">
        <v>96</v>
      </c>
      <c r="F2268" s="11" t="s">
        <v>700</v>
      </c>
      <c r="G2268" s="11" t="s">
        <v>153</v>
      </c>
      <c r="H2268" s="11" t="s">
        <v>110</v>
      </c>
      <c r="I2268" s="11" t="s">
        <v>686</v>
      </c>
      <c r="J2268" s="11" t="s">
        <v>99</v>
      </c>
      <c r="K2268" s="11" t="s">
        <v>54</v>
      </c>
      <c r="L2268" s="11" t="s">
        <v>100</v>
      </c>
      <c r="M2268" s="11" t="s">
        <v>101</v>
      </c>
      <c r="N2268" s="11">
        <v>2</v>
      </c>
      <c r="O2268" s="11">
        <v>2017</v>
      </c>
      <c r="P2268" s="11" t="s">
        <v>154</v>
      </c>
      <c r="Q2268" s="11" t="s">
        <v>103</v>
      </c>
      <c r="R2268" s="11" t="s">
        <v>103</v>
      </c>
      <c r="S2268" s="11" t="s">
        <v>104</v>
      </c>
      <c r="T2268" s="11">
        <v>51.620000000000005</v>
      </c>
      <c r="U2268" s="11" t="str">
        <f>IF(ISERROR(VLOOKUP(I2268,'BACK INFO'!F:F,1,0)),IF(ISERROR(VLOOKUP(I2268,'BACK INFO'!H:H,1,0)),K2268,'BACK INFO'!$H$1),'BACK INFO'!$G$1)</f>
        <v>PAIGE ALYSE STRAUGHAN</v>
      </c>
    </row>
    <row r="2269" spans="1:21" s="11" customFormat="1" x14ac:dyDescent="0.35">
      <c r="A2269" s="11" t="s">
        <v>94</v>
      </c>
      <c r="B2269" s="11">
        <v>2019</v>
      </c>
      <c r="C2269" s="11">
        <v>2</v>
      </c>
      <c r="D2269" s="11" t="s">
        <v>95</v>
      </c>
      <c r="E2269" s="11" t="s">
        <v>96</v>
      </c>
      <c r="F2269" s="11" t="s">
        <v>700</v>
      </c>
      <c r="G2269" s="11" t="s">
        <v>153</v>
      </c>
      <c r="H2269" s="11" t="s">
        <v>151</v>
      </c>
      <c r="I2269" s="11" t="s">
        <v>686</v>
      </c>
      <c r="J2269" s="11" t="s">
        <v>99</v>
      </c>
      <c r="K2269" s="11" t="s">
        <v>54</v>
      </c>
      <c r="L2269" s="11" t="s">
        <v>100</v>
      </c>
      <c r="M2269" s="11" t="s">
        <v>101</v>
      </c>
      <c r="N2269" s="11">
        <v>1</v>
      </c>
      <c r="O2269" s="11">
        <v>2017</v>
      </c>
      <c r="P2269" s="11" t="s">
        <v>154</v>
      </c>
      <c r="Q2269" s="11" t="s">
        <v>103</v>
      </c>
      <c r="R2269" s="11" t="s">
        <v>103</v>
      </c>
      <c r="S2269" s="11" t="s">
        <v>104</v>
      </c>
      <c r="T2269" s="11">
        <v>30.26</v>
      </c>
      <c r="U2269" s="11" t="str">
        <f>IF(ISERROR(VLOOKUP(I2269,'BACK INFO'!F:F,1,0)),IF(ISERROR(VLOOKUP(I2269,'BACK INFO'!H:H,1,0)),K2269,'BACK INFO'!$H$1),'BACK INFO'!$G$1)</f>
        <v>PAIGE ALYSE STRAUGHAN</v>
      </c>
    </row>
    <row r="2270" spans="1:21" s="11" customFormat="1" x14ac:dyDescent="0.35">
      <c r="A2270" s="11" t="s">
        <v>94</v>
      </c>
      <c r="B2270" s="11">
        <v>2019</v>
      </c>
      <c r="C2270" s="11">
        <v>2</v>
      </c>
      <c r="D2270" s="11" t="s">
        <v>95</v>
      </c>
      <c r="E2270" s="11" t="s">
        <v>96</v>
      </c>
      <c r="F2270" s="11" t="s">
        <v>700</v>
      </c>
      <c r="G2270" s="11" t="s">
        <v>155</v>
      </c>
      <c r="H2270" s="11" t="s">
        <v>98</v>
      </c>
      <c r="I2270" s="11" t="s">
        <v>686</v>
      </c>
      <c r="J2270" s="11" t="s">
        <v>99</v>
      </c>
      <c r="K2270" s="11" t="s">
        <v>54</v>
      </c>
      <c r="L2270" s="11" t="s">
        <v>100</v>
      </c>
      <c r="M2270" s="11" t="s">
        <v>101</v>
      </c>
      <c r="N2270" s="11">
        <v>39</v>
      </c>
      <c r="O2270" s="11">
        <v>2018</v>
      </c>
      <c r="P2270" s="11" t="s">
        <v>154</v>
      </c>
      <c r="Q2270" s="11" t="s">
        <v>103</v>
      </c>
      <c r="R2270" s="11" t="s">
        <v>103</v>
      </c>
      <c r="S2270" s="11" t="s">
        <v>104</v>
      </c>
      <c r="T2270" s="11">
        <v>963.87</v>
      </c>
      <c r="U2270" s="11" t="str">
        <f>IF(ISERROR(VLOOKUP(I2270,'BACK INFO'!F:F,1,0)),IF(ISERROR(VLOOKUP(I2270,'BACK INFO'!H:H,1,0)),K2270,'BACK INFO'!$H$1),'BACK INFO'!$G$1)</f>
        <v>PAIGE ALYSE STRAUGHAN</v>
      </c>
    </row>
    <row r="2271" spans="1:21" s="11" customFormat="1" x14ac:dyDescent="0.35">
      <c r="A2271" s="11" t="s">
        <v>94</v>
      </c>
      <c r="B2271" s="11">
        <v>2019</v>
      </c>
      <c r="C2271" s="11">
        <v>2</v>
      </c>
      <c r="D2271" s="11" t="s">
        <v>95</v>
      </c>
      <c r="E2271" s="11" t="s">
        <v>96</v>
      </c>
      <c r="F2271" s="11" t="s">
        <v>700</v>
      </c>
      <c r="G2271" s="11" t="s">
        <v>155</v>
      </c>
      <c r="H2271" s="11" t="s">
        <v>98</v>
      </c>
      <c r="I2271" s="11" t="s">
        <v>347</v>
      </c>
      <c r="J2271" s="11" t="s">
        <v>99</v>
      </c>
      <c r="K2271" s="11" t="s">
        <v>348</v>
      </c>
      <c r="L2271" s="11" t="s">
        <v>133</v>
      </c>
      <c r="M2271" s="11" t="s">
        <v>101</v>
      </c>
      <c r="N2271" s="11">
        <v>1883</v>
      </c>
      <c r="O2271" s="11">
        <v>2018</v>
      </c>
      <c r="P2271" s="11" t="s">
        <v>154</v>
      </c>
      <c r="Q2271" s="11" t="s">
        <v>103</v>
      </c>
      <c r="R2271" s="11" t="s">
        <v>103</v>
      </c>
      <c r="S2271" s="11" t="s">
        <v>104</v>
      </c>
      <c r="T2271" s="11">
        <v>30596</v>
      </c>
      <c r="U2271" s="11" t="str">
        <f>IF(ISERROR(VLOOKUP(I2271,'BACK INFO'!F:F,1,0)),IF(ISERROR(VLOOKUP(I2271,'BACK INFO'!H:H,1,0)),K2271,'BACK INFO'!$H$1),'BACK INFO'!$G$1)</f>
        <v>KELLY MICHELLE ELLINGSON</v>
      </c>
    </row>
    <row r="2272" spans="1:21" s="11" customFormat="1" x14ac:dyDescent="0.35">
      <c r="A2272" s="11" t="s">
        <v>94</v>
      </c>
      <c r="B2272" s="11">
        <v>2019</v>
      </c>
      <c r="C2272" s="11">
        <v>2</v>
      </c>
      <c r="D2272" s="11" t="s">
        <v>95</v>
      </c>
      <c r="E2272" s="11" t="s">
        <v>96</v>
      </c>
      <c r="F2272" s="11" t="s">
        <v>700</v>
      </c>
      <c r="G2272" s="11" t="s">
        <v>155</v>
      </c>
      <c r="H2272" s="11" t="s">
        <v>98</v>
      </c>
      <c r="I2272" s="11" t="s">
        <v>113</v>
      </c>
      <c r="J2272" s="11" t="s">
        <v>99</v>
      </c>
      <c r="K2272" s="11" t="s">
        <v>72</v>
      </c>
      <c r="L2272" s="11" t="s">
        <v>114</v>
      </c>
      <c r="M2272" s="11" t="s">
        <v>101</v>
      </c>
      <c r="N2272" s="11">
        <v>8</v>
      </c>
      <c r="O2272" s="11">
        <v>2018</v>
      </c>
      <c r="P2272" s="11" t="s">
        <v>154</v>
      </c>
      <c r="Q2272" s="11" t="s">
        <v>103</v>
      </c>
      <c r="R2272" s="11" t="s">
        <v>103</v>
      </c>
      <c r="S2272" s="11" t="s">
        <v>104</v>
      </c>
      <c r="T2272" s="11">
        <v>247.66</v>
      </c>
      <c r="U2272" s="11" t="str">
        <f>IF(ISERROR(VLOOKUP(I2272,'BACK INFO'!F:F,1,0)),IF(ISERROR(VLOOKUP(I2272,'BACK INFO'!H:H,1,0)),K2272,'BACK INFO'!$H$1),'BACK INFO'!$G$1)</f>
        <v>BILL MILLER AND COMPANY</v>
      </c>
    </row>
    <row r="2273" spans="1:21" s="11" customFormat="1" x14ac:dyDescent="0.35">
      <c r="A2273" s="11" t="s">
        <v>94</v>
      </c>
      <c r="B2273" s="11">
        <v>2019</v>
      </c>
      <c r="C2273" s="11">
        <v>2</v>
      </c>
      <c r="D2273" s="11" t="s">
        <v>95</v>
      </c>
      <c r="E2273" s="11" t="s">
        <v>96</v>
      </c>
      <c r="F2273" s="11" t="s">
        <v>700</v>
      </c>
      <c r="G2273" s="11" t="s">
        <v>155</v>
      </c>
      <c r="H2273" s="11" t="s">
        <v>110</v>
      </c>
      <c r="I2273" s="11" t="s">
        <v>686</v>
      </c>
      <c r="J2273" s="11" t="s">
        <v>99</v>
      </c>
      <c r="K2273" s="11" t="s">
        <v>54</v>
      </c>
      <c r="L2273" s="11" t="s">
        <v>100</v>
      </c>
      <c r="M2273" s="11" t="s">
        <v>101</v>
      </c>
      <c r="N2273" s="11">
        <v>3</v>
      </c>
      <c r="O2273" s="11">
        <v>2018</v>
      </c>
      <c r="P2273" s="11" t="s">
        <v>154</v>
      </c>
      <c r="Q2273" s="11" t="s">
        <v>103</v>
      </c>
      <c r="R2273" s="11" t="s">
        <v>103</v>
      </c>
      <c r="S2273" s="11" t="s">
        <v>104</v>
      </c>
      <c r="T2273" s="11">
        <v>84.55</v>
      </c>
      <c r="U2273" s="11" t="str">
        <f>IF(ISERROR(VLOOKUP(I2273,'BACK INFO'!F:F,1,0)),IF(ISERROR(VLOOKUP(I2273,'BACK INFO'!H:H,1,0)),K2273,'BACK INFO'!$H$1),'BACK INFO'!$G$1)</f>
        <v>PAIGE ALYSE STRAUGHAN</v>
      </c>
    </row>
    <row r="2274" spans="1:21" s="11" customFormat="1" x14ac:dyDescent="0.35">
      <c r="A2274" s="11" t="s">
        <v>94</v>
      </c>
      <c r="B2274" s="11">
        <v>2019</v>
      </c>
      <c r="C2274" s="11">
        <v>2</v>
      </c>
      <c r="D2274" s="11" t="s">
        <v>95</v>
      </c>
      <c r="E2274" s="11" t="s">
        <v>96</v>
      </c>
      <c r="F2274" s="11" t="s">
        <v>700</v>
      </c>
      <c r="G2274" s="11" t="s">
        <v>155</v>
      </c>
      <c r="H2274" s="11" t="s">
        <v>117</v>
      </c>
      <c r="I2274" s="11" t="s">
        <v>686</v>
      </c>
      <c r="J2274" s="11" t="s">
        <v>99</v>
      </c>
      <c r="K2274" s="11" t="s">
        <v>54</v>
      </c>
      <c r="L2274" s="11" t="s">
        <v>100</v>
      </c>
      <c r="M2274" s="11" t="s">
        <v>101</v>
      </c>
      <c r="N2274" s="11">
        <v>7</v>
      </c>
      <c r="O2274" s="11">
        <v>2018</v>
      </c>
      <c r="P2274" s="11" t="s">
        <v>154</v>
      </c>
      <c r="Q2274" s="11" t="s">
        <v>103</v>
      </c>
      <c r="R2274" s="11" t="s">
        <v>103</v>
      </c>
      <c r="S2274" s="11" t="s">
        <v>104</v>
      </c>
      <c r="T2274" s="11">
        <v>202.91</v>
      </c>
      <c r="U2274" s="11" t="str">
        <f>IF(ISERROR(VLOOKUP(I2274,'BACK INFO'!F:F,1,0)),IF(ISERROR(VLOOKUP(I2274,'BACK INFO'!H:H,1,0)),K2274,'BACK INFO'!$H$1),'BACK INFO'!$G$1)</f>
        <v>PAIGE ALYSE STRAUGHAN</v>
      </c>
    </row>
    <row r="2275" spans="1:21" s="11" customFormat="1" x14ac:dyDescent="0.35">
      <c r="A2275" s="11" t="s">
        <v>94</v>
      </c>
      <c r="B2275" s="11">
        <v>2019</v>
      </c>
      <c r="C2275" s="11">
        <v>2</v>
      </c>
      <c r="D2275" s="11" t="s">
        <v>95</v>
      </c>
      <c r="E2275" s="11" t="s">
        <v>96</v>
      </c>
      <c r="F2275" s="11" t="s">
        <v>700</v>
      </c>
      <c r="G2275" s="11" t="s">
        <v>155</v>
      </c>
      <c r="H2275" s="11" t="s">
        <v>151</v>
      </c>
      <c r="I2275" s="11" t="s">
        <v>686</v>
      </c>
      <c r="J2275" s="11" t="s">
        <v>99</v>
      </c>
      <c r="K2275" s="11" t="s">
        <v>54</v>
      </c>
      <c r="L2275" s="11" t="s">
        <v>100</v>
      </c>
      <c r="M2275" s="11" t="s">
        <v>101</v>
      </c>
      <c r="N2275" s="11">
        <v>1</v>
      </c>
      <c r="O2275" s="11">
        <v>2018</v>
      </c>
      <c r="P2275" s="11" t="s">
        <v>154</v>
      </c>
      <c r="Q2275" s="11" t="s">
        <v>103</v>
      </c>
      <c r="R2275" s="11" t="s">
        <v>103</v>
      </c>
      <c r="S2275" s="11" t="s">
        <v>104</v>
      </c>
      <c r="T2275" s="11">
        <v>30.7</v>
      </c>
      <c r="U2275" s="11" t="str">
        <f>IF(ISERROR(VLOOKUP(I2275,'BACK INFO'!F:F,1,0)),IF(ISERROR(VLOOKUP(I2275,'BACK INFO'!H:H,1,0)),K2275,'BACK INFO'!$H$1),'BACK INFO'!$G$1)</f>
        <v>PAIGE ALYSE STRAUGHAN</v>
      </c>
    </row>
    <row r="2276" spans="1:21" s="11" customFormat="1" x14ac:dyDescent="0.35">
      <c r="A2276" s="11" t="s">
        <v>94</v>
      </c>
      <c r="B2276" s="11">
        <v>2019</v>
      </c>
      <c r="C2276" s="11">
        <v>2</v>
      </c>
      <c r="D2276" s="11" t="s">
        <v>95</v>
      </c>
      <c r="E2276" s="11" t="s">
        <v>96</v>
      </c>
      <c r="F2276" s="11" t="s">
        <v>700</v>
      </c>
      <c r="G2276" s="11" t="s">
        <v>155</v>
      </c>
      <c r="H2276" s="11" t="s">
        <v>152</v>
      </c>
      <c r="I2276" s="11" t="s">
        <v>686</v>
      </c>
      <c r="J2276" s="11" t="s">
        <v>99</v>
      </c>
      <c r="K2276" s="11" t="s">
        <v>54</v>
      </c>
      <c r="L2276" s="11" t="s">
        <v>100</v>
      </c>
      <c r="M2276" s="11" t="s">
        <v>101</v>
      </c>
      <c r="N2276" s="11">
        <v>1</v>
      </c>
      <c r="O2276" s="11">
        <v>2018</v>
      </c>
      <c r="P2276" s="11" t="s">
        <v>154</v>
      </c>
      <c r="Q2276" s="11" t="s">
        <v>103</v>
      </c>
      <c r="R2276" s="11" t="s">
        <v>103</v>
      </c>
      <c r="S2276" s="11" t="s">
        <v>104</v>
      </c>
      <c r="T2276" s="11">
        <v>49.84</v>
      </c>
      <c r="U2276" s="11" t="str">
        <f>IF(ISERROR(VLOOKUP(I2276,'BACK INFO'!F:F,1,0)),IF(ISERROR(VLOOKUP(I2276,'BACK INFO'!H:H,1,0)),K2276,'BACK INFO'!$H$1),'BACK INFO'!$G$1)</f>
        <v>PAIGE ALYSE STRAUGHAN</v>
      </c>
    </row>
    <row r="2277" spans="1:21" s="11" customFormat="1" x14ac:dyDescent="0.35">
      <c r="A2277" s="11" t="s">
        <v>94</v>
      </c>
      <c r="B2277" s="11">
        <v>2019</v>
      </c>
      <c r="C2277" s="11">
        <v>2</v>
      </c>
      <c r="D2277" s="11" t="s">
        <v>95</v>
      </c>
      <c r="E2277" s="11" t="s">
        <v>96</v>
      </c>
      <c r="F2277" s="11" t="s">
        <v>700</v>
      </c>
      <c r="G2277" s="11" t="s">
        <v>155</v>
      </c>
      <c r="H2277" s="11" t="s">
        <v>152</v>
      </c>
      <c r="I2277" s="11" t="s">
        <v>113</v>
      </c>
      <c r="J2277" s="11" t="s">
        <v>99</v>
      </c>
      <c r="K2277" s="11" t="s">
        <v>72</v>
      </c>
      <c r="L2277" s="11" t="s">
        <v>114</v>
      </c>
      <c r="M2277" s="11" t="s">
        <v>101</v>
      </c>
      <c r="N2277" s="11">
        <v>2</v>
      </c>
      <c r="O2277" s="11">
        <v>2018</v>
      </c>
      <c r="P2277" s="11" t="s">
        <v>154</v>
      </c>
      <c r="Q2277" s="11" t="s">
        <v>103</v>
      </c>
      <c r="R2277" s="11" t="s">
        <v>103</v>
      </c>
      <c r="S2277" s="11" t="s">
        <v>104</v>
      </c>
      <c r="T2277" s="11">
        <v>70.2</v>
      </c>
      <c r="U2277" s="11" t="str">
        <f>IF(ISERROR(VLOOKUP(I2277,'BACK INFO'!F:F,1,0)),IF(ISERROR(VLOOKUP(I2277,'BACK INFO'!H:H,1,0)),K2277,'BACK INFO'!$H$1),'BACK INFO'!$G$1)</f>
        <v>BILL MILLER AND COMPANY</v>
      </c>
    </row>
    <row r="2278" spans="1:21" s="11" customFormat="1" x14ac:dyDescent="0.35">
      <c r="A2278" s="11" t="s">
        <v>94</v>
      </c>
      <c r="B2278" s="11">
        <v>2019</v>
      </c>
      <c r="C2278" s="11">
        <v>2</v>
      </c>
      <c r="D2278" s="11" t="s">
        <v>95</v>
      </c>
      <c r="E2278" s="11" t="s">
        <v>96</v>
      </c>
      <c r="F2278" s="11" t="s">
        <v>700</v>
      </c>
      <c r="G2278" s="11" t="s">
        <v>192</v>
      </c>
      <c r="H2278" s="11" t="s">
        <v>110</v>
      </c>
      <c r="I2278" s="11" t="s">
        <v>686</v>
      </c>
      <c r="J2278" s="11" t="s">
        <v>99</v>
      </c>
      <c r="K2278" s="11" t="s">
        <v>54</v>
      </c>
      <c r="L2278" s="11" t="s">
        <v>100</v>
      </c>
      <c r="M2278" s="11" t="s">
        <v>101</v>
      </c>
      <c r="N2278" s="11">
        <v>2</v>
      </c>
      <c r="O2278" s="11">
        <v>2018</v>
      </c>
      <c r="P2278" s="11" t="s">
        <v>193</v>
      </c>
      <c r="Q2278" s="11" t="s">
        <v>103</v>
      </c>
      <c r="R2278" s="11" t="s">
        <v>103</v>
      </c>
      <c r="S2278" s="11" t="s">
        <v>104</v>
      </c>
      <c r="T2278" s="11">
        <v>71.199999999999989</v>
      </c>
      <c r="U2278" s="11" t="str">
        <f>IF(ISERROR(VLOOKUP(I2278,'BACK INFO'!F:F,1,0)),IF(ISERROR(VLOOKUP(I2278,'BACK INFO'!H:H,1,0)),K2278,'BACK INFO'!$H$1),'BACK INFO'!$G$1)</f>
        <v>PAIGE ALYSE STRAUGHAN</v>
      </c>
    </row>
    <row r="2279" spans="1:21" s="11" customFormat="1" x14ac:dyDescent="0.35">
      <c r="A2279" s="11" t="s">
        <v>94</v>
      </c>
      <c r="B2279" s="11">
        <v>2019</v>
      </c>
      <c r="C2279" s="11">
        <v>2</v>
      </c>
      <c r="D2279" s="11" t="s">
        <v>95</v>
      </c>
      <c r="E2279" s="11" t="s">
        <v>96</v>
      </c>
      <c r="F2279" s="11" t="s">
        <v>700</v>
      </c>
      <c r="G2279" s="11" t="s">
        <v>223</v>
      </c>
      <c r="H2279" s="11" t="s">
        <v>98</v>
      </c>
      <c r="I2279" s="11" t="s">
        <v>686</v>
      </c>
      <c r="J2279" s="11" t="s">
        <v>99</v>
      </c>
      <c r="K2279" s="11" t="s">
        <v>54</v>
      </c>
      <c r="L2279" s="11" t="s">
        <v>100</v>
      </c>
      <c r="M2279" s="11" t="s">
        <v>101</v>
      </c>
      <c r="N2279" s="11">
        <v>24</v>
      </c>
      <c r="O2279" s="11">
        <v>2018</v>
      </c>
      <c r="P2279" s="11" t="s">
        <v>102</v>
      </c>
      <c r="Q2279" s="11" t="s">
        <v>103</v>
      </c>
      <c r="R2279" s="11" t="s">
        <v>103</v>
      </c>
      <c r="S2279" s="11" t="s">
        <v>104</v>
      </c>
      <c r="T2279" s="11">
        <v>595.41000000000008</v>
      </c>
      <c r="U2279" s="11" t="str">
        <f>IF(ISERROR(VLOOKUP(I2279,'BACK INFO'!F:F,1,0)),IF(ISERROR(VLOOKUP(I2279,'BACK INFO'!H:H,1,0)),K2279,'BACK INFO'!$H$1),'BACK INFO'!$G$1)</f>
        <v>PAIGE ALYSE STRAUGHAN</v>
      </c>
    </row>
    <row r="2280" spans="1:21" s="11" customFormat="1" x14ac:dyDescent="0.35">
      <c r="A2280" s="11" t="s">
        <v>94</v>
      </c>
      <c r="B2280" s="11">
        <v>2019</v>
      </c>
      <c r="C2280" s="11">
        <v>2</v>
      </c>
      <c r="D2280" s="11" t="s">
        <v>95</v>
      </c>
      <c r="E2280" s="11" t="s">
        <v>96</v>
      </c>
      <c r="F2280" s="11" t="s">
        <v>700</v>
      </c>
      <c r="G2280" s="11" t="s">
        <v>223</v>
      </c>
      <c r="H2280" s="11" t="s">
        <v>98</v>
      </c>
      <c r="I2280" s="11" t="s">
        <v>347</v>
      </c>
      <c r="J2280" s="11" t="s">
        <v>99</v>
      </c>
      <c r="K2280" s="11" t="s">
        <v>348</v>
      </c>
      <c r="L2280" s="11" t="s">
        <v>133</v>
      </c>
      <c r="M2280" s="11" t="s">
        <v>101</v>
      </c>
      <c r="N2280" s="11">
        <v>167</v>
      </c>
      <c r="O2280" s="11">
        <v>2018</v>
      </c>
      <c r="P2280" s="11" t="s">
        <v>102</v>
      </c>
      <c r="Q2280" s="11" t="s">
        <v>103</v>
      </c>
      <c r="R2280" s="11" t="s">
        <v>103</v>
      </c>
      <c r="S2280" s="11" t="s">
        <v>104</v>
      </c>
      <c r="T2280" s="11">
        <v>2653.5</v>
      </c>
      <c r="U2280" s="11" t="str">
        <f>IF(ISERROR(VLOOKUP(I2280,'BACK INFO'!F:F,1,0)),IF(ISERROR(VLOOKUP(I2280,'BACK INFO'!H:H,1,0)),K2280,'BACK INFO'!$H$1),'BACK INFO'!$G$1)</f>
        <v>KELLY MICHELLE ELLINGSON</v>
      </c>
    </row>
    <row r="2281" spans="1:21" s="11" customFormat="1" x14ac:dyDescent="0.35">
      <c r="A2281" s="11" t="s">
        <v>94</v>
      </c>
      <c r="B2281" s="11">
        <v>2019</v>
      </c>
      <c r="C2281" s="11">
        <v>2</v>
      </c>
      <c r="D2281" s="11" t="s">
        <v>95</v>
      </c>
      <c r="E2281" s="11" t="s">
        <v>96</v>
      </c>
      <c r="F2281" s="11" t="s">
        <v>700</v>
      </c>
      <c r="G2281" s="11" t="s">
        <v>240</v>
      </c>
      <c r="H2281" s="11" t="s">
        <v>110</v>
      </c>
      <c r="I2281" s="11" t="s">
        <v>686</v>
      </c>
      <c r="J2281" s="11" t="s">
        <v>99</v>
      </c>
      <c r="K2281" s="11" t="s">
        <v>54</v>
      </c>
      <c r="L2281" s="11" t="s">
        <v>100</v>
      </c>
      <c r="M2281" s="11" t="s">
        <v>101</v>
      </c>
      <c r="N2281" s="11">
        <v>6</v>
      </c>
      <c r="O2281" s="11">
        <v>2018</v>
      </c>
      <c r="P2281" s="11" t="s">
        <v>109</v>
      </c>
      <c r="Q2281" s="11" t="s">
        <v>103</v>
      </c>
      <c r="R2281" s="11" t="s">
        <v>103</v>
      </c>
      <c r="S2281" s="11" t="s">
        <v>104</v>
      </c>
      <c r="T2281" s="11">
        <v>170.88</v>
      </c>
      <c r="U2281" s="11" t="str">
        <f>IF(ISERROR(VLOOKUP(I2281,'BACK INFO'!F:F,1,0)),IF(ISERROR(VLOOKUP(I2281,'BACK INFO'!H:H,1,0)),K2281,'BACK INFO'!$H$1),'BACK INFO'!$G$1)</f>
        <v>PAIGE ALYSE STRAUGHAN</v>
      </c>
    </row>
    <row r="2282" spans="1:21" s="11" customFormat="1" x14ac:dyDescent="0.35">
      <c r="A2282" s="11" t="s">
        <v>94</v>
      </c>
      <c r="B2282" s="11">
        <v>2019</v>
      </c>
      <c r="C2282" s="11">
        <v>2</v>
      </c>
      <c r="D2282" s="11" t="s">
        <v>95</v>
      </c>
      <c r="E2282" s="11" t="s">
        <v>96</v>
      </c>
      <c r="F2282" s="11" t="s">
        <v>700</v>
      </c>
      <c r="G2282" s="11" t="s">
        <v>241</v>
      </c>
      <c r="H2282" s="11" t="s">
        <v>98</v>
      </c>
      <c r="I2282" s="11" t="s">
        <v>443</v>
      </c>
      <c r="J2282" s="11" t="s">
        <v>99</v>
      </c>
      <c r="K2282" s="11" t="s">
        <v>72</v>
      </c>
      <c r="L2282" s="11" t="s">
        <v>364</v>
      </c>
      <c r="M2282" s="11" t="s">
        <v>101</v>
      </c>
      <c r="N2282" s="11">
        <v>81</v>
      </c>
      <c r="O2282" s="11">
        <v>2019</v>
      </c>
      <c r="P2282" s="11" t="s">
        <v>112</v>
      </c>
      <c r="Q2282" s="11" t="s">
        <v>112</v>
      </c>
      <c r="R2282" s="11" t="s">
        <v>241</v>
      </c>
      <c r="S2282" s="11" t="s">
        <v>104</v>
      </c>
      <c r="T2282" s="11">
        <v>2420</v>
      </c>
      <c r="U2282" s="11" t="str">
        <f>IF(ISERROR(VLOOKUP(I2282,'BACK INFO'!F:F,1,0)),IF(ISERROR(VLOOKUP(I2282,'BACK INFO'!H:H,1,0)),K2282,'BACK INFO'!$H$1),'BACK INFO'!$G$1)</f>
        <v>BILL MILLER AND COMPANY</v>
      </c>
    </row>
    <row r="2283" spans="1:21" s="11" customFormat="1" x14ac:dyDescent="0.35">
      <c r="A2283" s="11" t="s">
        <v>94</v>
      </c>
      <c r="B2283" s="11">
        <v>2019</v>
      </c>
      <c r="C2283" s="11">
        <v>2</v>
      </c>
      <c r="D2283" s="11" t="s">
        <v>95</v>
      </c>
      <c r="E2283" s="11" t="s">
        <v>96</v>
      </c>
      <c r="F2283" s="11" t="s">
        <v>700</v>
      </c>
      <c r="G2283" s="11" t="s">
        <v>241</v>
      </c>
      <c r="H2283" s="11" t="s">
        <v>98</v>
      </c>
      <c r="I2283" s="11" t="s">
        <v>539</v>
      </c>
      <c r="J2283" s="11" t="s">
        <v>99</v>
      </c>
      <c r="K2283" s="11" t="s">
        <v>72</v>
      </c>
      <c r="L2283" s="11" t="s">
        <v>114</v>
      </c>
      <c r="M2283" s="11" t="s">
        <v>101</v>
      </c>
      <c r="N2283" s="11">
        <v>112</v>
      </c>
      <c r="O2283" s="11">
        <v>2019</v>
      </c>
      <c r="P2283" s="11" t="s">
        <v>112</v>
      </c>
      <c r="Q2283" s="11" t="s">
        <v>112</v>
      </c>
      <c r="R2283" s="11" t="s">
        <v>241</v>
      </c>
      <c r="S2283" s="11" t="s">
        <v>104</v>
      </c>
      <c r="T2283" s="11">
        <v>3618</v>
      </c>
      <c r="U2283" s="11" t="str">
        <f>IF(ISERROR(VLOOKUP(I2283,'BACK INFO'!F:F,1,0)),IF(ISERROR(VLOOKUP(I2283,'BACK INFO'!H:H,1,0)),K2283,'BACK INFO'!$H$1),'BACK INFO'!$G$1)</f>
        <v>BILL MILLER AND COMPANY</v>
      </c>
    </row>
    <row r="2284" spans="1:21" s="11" customFormat="1" x14ac:dyDescent="0.35">
      <c r="A2284" s="11" t="s">
        <v>94</v>
      </c>
      <c r="B2284" s="11">
        <v>2019</v>
      </c>
      <c r="C2284" s="11">
        <v>2</v>
      </c>
      <c r="D2284" s="11" t="s">
        <v>95</v>
      </c>
      <c r="E2284" s="11" t="s">
        <v>96</v>
      </c>
      <c r="F2284" s="11" t="s">
        <v>700</v>
      </c>
      <c r="G2284" s="11" t="s">
        <v>241</v>
      </c>
      <c r="H2284" s="11" t="s">
        <v>98</v>
      </c>
      <c r="I2284" s="11" t="s">
        <v>686</v>
      </c>
      <c r="J2284" s="11" t="s">
        <v>99</v>
      </c>
      <c r="K2284" s="11" t="s">
        <v>54</v>
      </c>
      <c r="L2284" s="11" t="s">
        <v>100</v>
      </c>
      <c r="M2284" s="11" t="s">
        <v>101</v>
      </c>
      <c r="N2284" s="11">
        <v>735</v>
      </c>
      <c r="O2284" s="11">
        <v>2019</v>
      </c>
      <c r="P2284" s="11" t="s">
        <v>112</v>
      </c>
      <c r="Q2284" s="11" t="s">
        <v>112</v>
      </c>
      <c r="R2284" s="11" t="s">
        <v>241</v>
      </c>
      <c r="S2284" s="11" t="s">
        <v>104</v>
      </c>
      <c r="T2284" s="11">
        <v>19311.220000000034</v>
      </c>
      <c r="U2284" s="11" t="str">
        <f>IF(ISERROR(VLOOKUP(I2284,'BACK INFO'!F:F,1,0)),IF(ISERROR(VLOOKUP(I2284,'BACK INFO'!H:H,1,0)),K2284,'BACK INFO'!$H$1),'BACK INFO'!$G$1)</f>
        <v>PAIGE ALYSE STRAUGHAN</v>
      </c>
    </row>
    <row r="2285" spans="1:21" s="11" customFormat="1" x14ac:dyDescent="0.35">
      <c r="A2285" s="11" t="s">
        <v>94</v>
      </c>
      <c r="B2285" s="11">
        <v>2019</v>
      </c>
      <c r="C2285" s="11">
        <v>2</v>
      </c>
      <c r="D2285" s="11" t="s">
        <v>95</v>
      </c>
      <c r="E2285" s="11" t="s">
        <v>96</v>
      </c>
      <c r="F2285" s="11" t="s">
        <v>700</v>
      </c>
      <c r="G2285" s="11" t="s">
        <v>241</v>
      </c>
      <c r="H2285" s="11" t="s">
        <v>98</v>
      </c>
      <c r="I2285" s="11" t="s">
        <v>261</v>
      </c>
      <c r="J2285" s="11" t="s">
        <v>99</v>
      </c>
      <c r="K2285" s="11" t="s">
        <v>74</v>
      </c>
      <c r="L2285" s="11" t="s">
        <v>262</v>
      </c>
      <c r="M2285" s="11" t="s">
        <v>101</v>
      </c>
      <c r="N2285" s="11">
        <v>438</v>
      </c>
      <c r="O2285" s="11">
        <v>2019</v>
      </c>
      <c r="P2285" s="11" t="s">
        <v>112</v>
      </c>
      <c r="Q2285" s="11" t="s">
        <v>112</v>
      </c>
      <c r="R2285" s="11" t="s">
        <v>241</v>
      </c>
      <c r="S2285" s="11" t="s">
        <v>104</v>
      </c>
      <c r="T2285" s="11">
        <v>13496.650000000009</v>
      </c>
      <c r="U2285" s="11" t="str">
        <f>IF(ISERROR(VLOOKUP(I2285,'BACK INFO'!F:F,1,0)),IF(ISERROR(VLOOKUP(I2285,'BACK INFO'!H:H,1,0)),K2285,'BACK INFO'!$H$1),'BACK INFO'!$G$1)</f>
        <v>DENISE ARNETT</v>
      </c>
    </row>
    <row r="2286" spans="1:21" s="11" customFormat="1" x14ac:dyDescent="0.35">
      <c r="A2286" s="11" t="s">
        <v>94</v>
      </c>
      <c r="B2286" s="11">
        <v>2019</v>
      </c>
      <c r="C2286" s="11">
        <v>2</v>
      </c>
      <c r="D2286" s="11" t="s">
        <v>95</v>
      </c>
      <c r="E2286" s="11" t="s">
        <v>96</v>
      </c>
      <c r="F2286" s="11" t="s">
        <v>700</v>
      </c>
      <c r="G2286" s="11" t="s">
        <v>241</v>
      </c>
      <c r="H2286" s="11" t="s">
        <v>98</v>
      </c>
      <c r="I2286" s="11" t="s">
        <v>224</v>
      </c>
      <c r="J2286" s="11" t="s">
        <v>99</v>
      </c>
      <c r="K2286" s="11" t="s">
        <v>72</v>
      </c>
      <c r="L2286" s="11" t="s">
        <v>114</v>
      </c>
      <c r="M2286" s="11" t="s">
        <v>101</v>
      </c>
      <c r="N2286" s="11">
        <v>11</v>
      </c>
      <c r="O2286" s="11">
        <v>2019</v>
      </c>
      <c r="P2286" s="11" t="s">
        <v>112</v>
      </c>
      <c r="Q2286" s="11" t="s">
        <v>112</v>
      </c>
      <c r="R2286" s="11" t="s">
        <v>241</v>
      </c>
      <c r="S2286" s="11" t="s">
        <v>104</v>
      </c>
      <c r="T2286" s="11">
        <v>354</v>
      </c>
      <c r="U2286" s="11" t="str">
        <f>IF(ISERROR(VLOOKUP(I2286,'BACK INFO'!F:F,1,0)),IF(ISERROR(VLOOKUP(I2286,'BACK INFO'!H:H,1,0)),K2286,'BACK INFO'!$H$1),'BACK INFO'!$G$1)</f>
        <v>BILL MILLER AND COMPANY</v>
      </c>
    </row>
    <row r="2287" spans="1:21" s="11" customFormat="1" x14ac:dyDescent="0.35">
      <c r="A2287" s="11" t="s">
        <v>94</v>
      </c>
      <c r="B2287" s="11">
        <v>2019</v>
      </c>
      <c r="C2287" s="11">
        <v>2</v>
      </c>
      <c r="D2287" s="11" t="s">
        <v>95</v>
      </c>
      <c r="E2287" s="11" t="s">
        <v>96</v>
      </c>
      <c r="F2287" s="11" t="s">
        <v>700</v>
      </c>
      <c r="G2287" s="11" t="s">
        <v>241</v>
      </c>
      <c r="H2287" s="11" t="s">
        <v>98</v>
      </c>
      <c r="I2287" s="11" t="s">
        <v>158</v>
      </c>
      <c r="J2287" s="11" t="s">
        <v>99</v>
      </c>
      <c r="K2287" s="11" t="s">
        <v>67</v>
      </c>
      <c r="L2287" s="11" t="s">
        <v>159</v>
      </c>
      <c r="M2287" s="11" t="s">
        <v>101</v>
      </c>
      <c r="N2287" s="11">
        <v>38</v>
      </c>
      <c r="O2287" s="11">
        <v>2019</v>
      </c>
      <c r="P2287" s="11" t="s">
        <v>112</v>
      </c>
      <c r="Q2287" s="11" t="s">
        <v>112</v>
      </c>
      <c r="R2287" s="11" t="s">
        <v>241</v>
      </c>
      <c r="S2287" s="11" t="s">
        <v>104</v>
      </c>
      <c r="T2287" s="11">
        <v>1069.96</v>
      </c>
      <c r="U2287" s="11" t="str">
        <f>IF(ISERROR(VLOOKUP(I2287,'BACK INFO'!F:F,1,0)),IF(ISERROR(VLOOKUP(I2287,'BACK INFO'!H:H,1,0)),K2287,'BACK INFO'!$H$1),'BACK INFO'!$G$1)</f>
        <v>ANITA M. HOPKINS</v>
      </c>
    </row>
    <row r="2288" spans="1:21" s="11" customFormat="1" x14ac:dyDescent="0.35">
      <c r="A2288" s="11" t="s">
        <v>94</v>
      </c>
      <c r="B2288" s="11">
        <v>2019</v>
      </c>
      <c r="C2288" s="11">
        <v>2</v>
      </c>
      <c r="D2288" s="11" t="s">
        <v>95</v>
      </c>
      <c r="E2288" s="11" t="s">
        <v>96</v>
      </c>
      <c r="F2288" s="11" t="s">
        <v>700</v>
      </c>
      <c r="G2288" s="11" t="s">
        <v>241</v>
      </c>
      <c r="H2288" s="11" t="s">
        <v>98</v>
      </c>
      <c r="I2288" s="11" t="s">
        <v>356</v>
      </c>
      <c r="J2288" s="11" t="s">
        <v>99</v>
      </c>
      <c r="K2288" s="11" t="s">
        <v>75</v>
      </c>
      <c r="L2288" s="11" t="s">
        <v>273</v>
      </c>
      <c r="M2288" s="11" t="s">
        <v>101</v>
      </c>
      <c r="N2288" s="11">
        <v>11</v>
      </c>
      <c r="O2288" s="11">
        <v>2019</v>
      </c>
      <c r="P2288" s="11" t="s">
        <v>112</v>
      </c>
      <c r="Q2288" s="11" t="s">
        <v>112</v>
      </c>
      <c r="R2288" s="11" t="s">
        <v>241</v>
      </c>
      <c r="S2288" s="11" t="s">
        <v>104</v>
      </c>
      <c r="T2288" s="11">
        <v>299</v>
      </c>
      <c r="U2288" s="11" t="str">
        <f>IF(ISERROR(VLOOKUP(I2288,'BACK INFO'!F:F,1,0)),IF(ISERROR(VLOOKUP(I2288,'BACK INFO'!H:H,1,0)),K2288,'BACK INFO'!$H$1),'BACK INFO'!$G$1)</f>
        <v>LAURA BONG</v>
      </c>
    </row>
    <row r="2289" spans="1:21" s="11" customFormat="1" x14ac:dyDescent="0.35">
      <c r="A2289" s="11" t="s">
        <v>94</v>
      </c>
      <c r="B2289" s="11">
        <v>2019</v>
      </c>
      <c r="C2289" s="11">
        <v>2</v>
      </c>
      <c r="D2289" s="11" t="s">
        <v>95</v>
      </c>
      <c r="E2289" s="11" t="s">
        <v>96</v>
      </c>
      <c r="F2289" s="11" t="s">
        <v>700</v>
      </c>
      <c r="G2289" s="11" t="s">
        <v>241</v>
      </c>
      <c r="H2289" s="11" t="s">
        <v>98</v>
      </c>
      <c r="I2289" s="11" t="s">
        <v>277</v>
      </c>
      <c r="J2289" s="11" t="s">
        <v>99</v>
      </c>
      <c r="K2289" s="11" t="s">
        <v>67</v>
      </c>
      <c r="L2289" s="11" t="s">
        <v>133</v>
      </c>
      <c r="M2289" s="11" t="s">
        <v>101</v>
      </c>
      <c r="N2289" s="11">
        <v>24</v>
      </c>
      <c r="O2289" s="11">
        <v>2019</v>
      </c>
      <c r="P2289" s="11" t="s">
        <v>112</v>
      </c>
      <c r="Q2289" s="11" t="s">
        <v>112</v>
      </c>
      <c r="R2289" s="11" t="s">
        <v>241</v>
      </c>
      <c r="S2289" s="11" t="s">
        <v>104</v>
      </c>
      <c r="T2289" s="11">
        <v>756</v>
      </c>
      <c r="U2289" s="11" t="str">
        <f>IF(ISERROR(VLOOKUP(I2289,'BACK INFO'!F:F,1,0)),IF(ISERROR(VLOOKUP(I2289,'BACK INFO'!H:H,1,0)),K2289,'BACK INFO'!$H$1),'BACK INFO'!$G$1)</f>
        <v>ANITA M. HOPKINS</v>
      </c>
    </row>
    <row r="2290" spans="1:21" s="11" customFormat="1" x14ac:dyDescent="0.35">
      <c r="A2290" s="11" t="s">
        <v>94</v>
      </c>
      <c r="B2290" s="11">
        <v>2019</v>
      </c>
      <c r="C2290" s="11">
        <v>2</v>
      </c>
      <c r="D2290" s="11" t="s">
        <v>95</v>
      </c>
      <c r="E2290" s="11" t="s">
        <v>96</v>
      </c>
      <c r="F2290" s="11" t="s">
        <v>700</v>
      </c>
      <c r="G2290" s="11" t="s">
        <v>241</v>
      </c>
      <c r="H2290" s="11" t="s">
        <v>98</v>
      </c>
      <c r="I2290" s="11" t="s">
        <v>281</v>
      </c>
      <c r="J2290" s="11" t="s">
        <v>99</v>
      </c>
      <c r="K2290" s="11" t="s">
        <v>245</v>
      </c>
      <c r="L2290" s="11" t="s">
        <v>114</v>
      </c>
      <c r="M2290" s="11" t="s">
        <v>101</v>
      </c>
      <c r="N2290" s="11">
        <v>15</v>
      </c>
      <c r="O2290" s="11">
        <v>2019</v>
      </c>
      <c r="P2290" s="11" t="s">
        <v>112</v>
      </c>
      <c r="Q2290" s="11" t="s">
        <v>112</v>
      </c>
      <c r="R2290" s="11" t="s">
        <v>241</v>
      </c>
      <c r="S2290" s="11" t="s">
        <v>104</v>
      </c>
      <c r="T2290" s="11">
        <v>440</v>
      </c>
      <c r="U2290" s="11" t="str">
        <f>IF(ISERROR(VLOOKUP(I2290,'BACK INFO'!F:F,1,0)),IF(ISERROR(VLOOKUP(I2290,'BACK INFO'!H:H,1,0)),K2290,'BACK INFO'!$H$1),'BACK INFO'!$G$1)</f>
        <v>JULIUS ORTIZ MALDONADO</v>
      </c>
    </row>
    <row r="2291" spans="1:21" s="11" customFormat="1" x14ac:dyDescent="0.35">
      <c r="A2291" s="11" t="s">
        <v>94</v>
      </c>
      <c r="B2291" s="11">
        <v>2019</v>
      </c>
      <c r="C2291" s="11">
        <v>2</v>
      </c>
      <c r="D2291" s="11" t="s">
        <v>95</v>
      </c>
      <c r="E2291" s="11" t="s">
        <v>96</v>
      </c>
      <c r="F2291" s="11" t="s">
        <v>700</v>
      </c>
      <c r="G2291" s="11" t="s">
        <v>241</v>
      </c>
      <c r="H2291" s="11" t="s">
        <v>98</v>
      </c>
      <c r="I2291" s="11" t="s">
        <v>483</v>
      </c>
      <c r="J2291" s="11" t="s">
        <v>99</v>
      </c>
      <c r="K2291" s="11" t="s">
        <v>75</v>
      </c>
      <c r="L2291" s="11" t="s">
        <v>131</v>
      </c>
      <c r="M2291" s="11" t="s">
        <v>101</v>
      </c>
      <c r="N2291" s="11">
        <v>63</v>
      </c>
      <c r="O2291" s="11">
        <v>2019</v>
      </c>
      <c r="P2291" s="11" t="s">
        <v>112</v>
      </c>
      <c r="Q2291" s="11" t="s">
        <v>112</v>
      </c>
      <c r="R2291" s="11" t="s">
        <v>241</v>
      </c>
      <c r="S2291" s="11" t="s">
        <v>104</v>
      </c>
      <c r="T2291" s="11">
        <v>2197</v>
      </c>
      <c r="U2291" s="11" t="str">
        <f>IF(ISERROR(VLOOKUP(I2291,'BACK INFO'!F:F,1,0)),IF(ISERROR(VLOOKUP(I2291,'BACK INFO'!H:H,1,0)),K2291,'BACK INFO'!$H$1),'BACK INFO'!$G$1)</f>
        <v>LAURA BONG</v>
      </c>
    </row>
    <row r="2292" spans="1:21" s="11" customFormat="1" x14ac:dyDescent="0.35">
      <c r="A2292" s="11" t="s">
        <v>94</v>
      </c>
      <c r="B2292" s="11">
        <v>2019</v>
      </c>
      <c r="C2292" s="11">
        <v>2</v>
      </c>
      <c r="D2292" s="11" t="s">
        <v>95</v>
      </c>
      <c r="E2292" s="11" t="s">
        <v>96</v>
      </c>
      <c r="F2292" s="11" t="s">
        <v>700</v>
      </c>
      <c r="G2292" s="11" t="s">
        <v>241</v>
      </c>
      <c r="H2292" s="11" t="s">
        <v>98</v>
      </c>
      <c r="I2292" s="11" t="s">
        <v>361</v>
      </c>
      <c r="J2292" s="11" t="s">
        <v>99</v>
      </c>
      <c r="K2292" s="11" t="s">
        <v>72</v>
      </c>
      <c r="L2292" s="11" t="s">
        <v>114</v>
      </c>
      <c r="M2292" s="11" t="s">
        <v>101</v>
      </c>
      <c r="N2292" s="11">
        <v>35</v>
      </c>
      <c r="O2292" s="11">
        <v>2019</v>
      </c>
      <c r="P2292" s="11" t="s">
        <v>112</v>
      </c>
      <c r="Q2292" s="11" t="s">
        <v>112</v>
      </c>
      <c r="R2292" s="11" t="s">
        <v>241</v>
      </c>
      <c r="S2292" s="11" t="s">
        <v>104</v>
      </c>
      <c r="T2292" s="11">
        <v>1006</v>
      </c>
      <c r="U2292" s="11" t="str">
        <f>IF(ISERROR(VLOOKUP(I2292,'BACK INFO'!F:F,1,0)),IF(ISERROR(VLOOKUP(I2292,'BACK INFO'!H:H,1,0)),K2292,'BACK INFO'!$H$1),'BACK INFO'!$G$1)</f>
        <v>BILL MILLER AND COMPANY</v>
      </c>
    </row>
    <row r="2293" spans="1:21" s="11" customFormat="1" x14ac:dyDescent="0.35">
      <c r="A2293" s="11" t="s">
        <v>94</v>
      </c>
      <c r="B2293" s="11">
        <v>2019</v>
      </c>
      <c r="C2293" s="11">
        <v>2</v>
      </c>
      <c r="D2293" s="11" t="s">
        <v>95</v>
      </c>
      <c r="E2293" s="11" t="s">
        <v>96</v>
      </c>
      <c r="F2293" s="11" t="s">
        <v>700</v>
      </c>
      <c r="G2293" s="11" t="s">
        <v>241</v>
      </c>
      <c r="H2293" s="11" t="s">
        <v>98</v>
      </c>
      <c r="I2293" s="11" t="s">
        <v>308</v>
      </c>
      <c r="J2293" s="11" t="s">
        <v>99</v>
      </c>
      <c r="K2293" s="11" t="s">
        <v>75</v>
      </c>
      <c r="L2293" s="11" t="s">
        <v>131</v>
      </c>
      <c r="M2293" s="11" t="s">
        <v>101</v>
      </c>
      <c r="N2293" s="11">
        <v>5</v>
      </c>
      <c r="O2293" s="11">
        <v>2019</v>
      </c>
      <c r="P2293" s="11" t="s">
        <v>112</v>
      </c>
      <c r="Q2293" s="11" t="s">
        <v>112</v>
      </c>
      <c r="R2293" s="11" t="s">
        <v>241</v>
      </c>
      <c r="S2293" s="11" t="s">
        <v>104</v>
      </c>
      <c r="T2293" s="11">
        <v>270</v>
      </c>
      <c r="U2293" s="11" t="str">
        <f>IF(ISERROR(VLOOKUP(I2293,'BACK INFO'!F:F,1,0)),IF(ISERROR(VLOOKUP(I2293,'BACK INFO'!H:H,1,0)),K2293,'BACK INFO'!$H$1),'BACK INFO'!$G$1)</f>
        <v>LAURA BONG</v>
      </c>
    </row>
    <row r="2294" spans="1:21" s="11" customFormat="1" x14ac:dyDescent="0.35">
      <c r="A2294" s="11" t="s">
        <v>94</v>
      </c>
      <c r="B2294" s="11">
        <v>2019</v>
      </c>
      <c r="C2294" s="11">
        <v>2</v>
      </c>
      <c r="D2294" s="11" t="s">
        <v>95</v>
      </c>
      <c r="E2294" s="11" t="s">
        <v>96</v>
      </c>
      <c r="F2294" s="11" t="s">
        <v>700</v>
      </c>
      <c r="G2294" s="11" t="s">
        <v>241</v>
      </c>
      <c r="H2294" s="11" t="s">
        <v>98</v>
      </c>
      <c r="I2294" s="11" t="s">
        <v>189</v>
      </c>
      <c r="J2294" s="11" t="s">
        <v>99</v>
      </c>
      <c r="K2294" s="11" t="s">
        <v>73</v>
      </c>
      <c r="L2294" s="11" t="s">
        <v>127</v>
      </c>
      <c r="M2294" s="11" t="s">
        <v>101</v>
      </c>
      <c r="N2294" s="11">
        <v>83</v>
      </c>
      <c r="O2294" s="11">
        <v>2019</v>
      </c>
      <c r="P2294" s="11" t="s">
        <v>112</v>
      </c>
      <c r="Q2294" s="11" t="s">
        <v>112</v>
      </c>
      <c r="R2294" s="11" t="s">
        <v>241</v>
      </c>
      <c r="S2294" s="11" t="s">
        <v>104</v>
      </c>
      <c r="T2294" s="11">
        <v>2264.2400000000002</v>
      </c>
      <c r="U2294" s="11" t="str">
        <f>IF(ISERROR(VLOOKUP(I2294,'BACK INFO'!F:F,1,0)),IF(ISERROR(VLOOKUP(I2294,'BACK INFO'!H:H,1,0)),K2294,'BACK INFO'!$H$1),'BACK INFO'!$G$1)</f>
        <v>PHYLLIS POSNER</v>
      </c>
    </row>
    <row r="2295" spans="1:21" s="11" customFormat="1" x14ac:dyDescent="0.35">
      <c r="A2295" s="11" t="s">
        <v>94</v>
      </c>
      <c r="B2295" s="11">
        <v>2019</v>
      </c>
      <c r="C2295" s="11">
        <v>2</v>
      </c>
      <c r="D2295" s="11" t="s">
        <v>95</v>
      </c>
      <c r="E2295" s="11" t="s">
        <v>96</v>
      </c>
      <c r="F2295" s="11" t="s">
        <v>700</v>
      </c>
      <c r="G2295" s="11" t="s">
        <v>241</v>
      </c>
      <c r="H2295" s="11" t="s">
        <v>98</v>
      </c>
      <c r="I2295" s="11" t="s">
        <v>449</v>
      </c>
      <c r="J2295" s="11" t="s">
        <v>99</v>
      </c>
      <c r="K2295" s="11" t="s">
        <v>75</v>
      </c>
      <c r="L2295" s="11" t="s">
        <v>450</v>
      </c>
      <c r="M2295" s="11" t="s">
        <v>101</v>
      </c>
      <c r="N2295" s="11">
        <v>15</v>
      </c>
      <c r="O2295" s="11">
        <v>2019</v>
      </c>
      <c r="P2295" s="11" t="s">
        <v>112</v>
      </c>
      <c r="Q2295" s="11" t="s">
        <v>112</v>
      </c>
      <c r="R2295" s="11" t="s">
        <v>241</v>
      </c>
      <c r="S2295" s="11" t="s">
        <v>104</v>
      </c>
      <c r="T2295" s="11">
        <v>600</v>
      </c>
      <c r="U2295" s="11" t="str">
        <f>IF(ISERROR(VLOOKUP(I2295,'BACK INFO'!F:F,1,0)),IF(ISERROR(VLOOKUP(I2295,'BACK INFO'!H:H,1,0)),K2295,'BACK INFO'!$H$1),'BACK INFO'!$G$1)</f>
        <v>LAURA BONG</v>
      </c>
    </row>
    <row r="2296" spans="1:21" s="11" customFormat="1" x14ac:dyDescent="0.35">
      <c r="A2296" s="11" t="s">
        <v>94</v>
      </c>
      <c r="B2296" s="11">
        <v>2019</v>
      </c>
      <c r="C2296" s="11">
        <v>2</v>
      </c>
      <c r="D2296" s="11" t="s">
        <v>95</v>
      </c>
      <c r="E2296" s="11" t="s">
        <v>96</v>
      </c>
      <c r="F2296" s="11" t="s">
        <v>700</v>
      </c>
      <c r="G2296" s="11" t="s">
        <v>241</v>
      </c>
      <c r="H2296" s="11" t="s">
        <v>98</v>
      </c>
      <c r="I2296" s="11" t="s">
        <v>195</v>
      </c>
      <c r="J2296" s="11" t="s">
        <v>99</v>
      </c>
      <c r="K2296" s="11" t="s">
        <v>72</v>
      </c>
      <c r="L2296" s="11" t="s">
        <v>114</v>
      </c>
      <c r="M2296" s="11" t="s">
        <v>101</v>
      </c>
      <c r="N2296" s="11">
        <v>192</v>
      </c>
      <c r="O2296" s="11">
        <v>2019</v>
      </c>
      <c r="P2296" s="11" t="s">
        <v>112</v>
      </c>
      <c r="Q2296" s="11" t="s">
        <v>112</v>
      </c>
      <c r="R2296" s="11" t="s">
        <v>241</v>
      </c>
      <c r="S2296" s="11" t="s">
        <v>104</v>
      </c>
      <c r="T2296" s="11">
        <v>5607</v>
      </c>
      <c r="U2296" s="11" t="str">
        <f>IF(ISERROR(VLOOKUP(I2296,'BACK INFO'!F:F,1,0)),IF(ISERROR(VLOOKUP(I2296,'BACK INFO'!H:H,1,0)),K2296,'BACK INFO'!$H$1),'BACK INFO'!$G$1)</f>
        <v>BILL MILLER AND COMPANY</v>
      </c>
    </row>
    <row r="2297" spans="1:21" s="11" customFormat="1" x14ac:dyDescent="0.35">
      <c r="A2297" s="11" t="s">
        <v>94</v>
      </c>
      <c r="B2297" s="11">
        <v>2019</v>
      </c>
      <c r="C2297" s="11">
        <v>2</v>
      </c>
      <c r="D2297" s="11" t="s">
        <v>95</v>
      </c>
      <c r="E2297" s="11" t="s">
        <v>96</v>
      </c>
      <c r="F2297" s="11" t="s">
        <v>700</v>
      </c>
      <c r="G2297" s="11" t="s">
        <v>241</v>
      </c>
      <c r="H2297" s="11" t="s">
        <v>98</v>
      </c>
      <c r="I2297" s="11" t="s">
        <v>119</v>
      </c>
      <c r="J2297" s="11" t="s">
        <v>120</v>
      </c>
      <c r="K2297" s="11" t="s">
        <v>66</v>
      </c>
      <c r="L2297" s="11" t="s">
        <v>121</v>
      </c>
      <c r="M2297" s="11" t="s">
        <v>122</v>
      </c>
      <c r="N2297" s="11">
        <v>17</v>
      </c>
      <c r="O2297" s="11">
        <v>2019</v>
      </c>
      <c r="P2297" s="11" t="s">
        <v>112</v>
      </c>
      <c r="Q2297" s="11" t="s">
        <v>112</v>
      </c>
      <c r="R2297" s="11" t="s">
        <v>241</v>
      </c>
      <c r="S2297" s="11" t="s">
        <v>104</v>
      </c>
      <c r="T2297" s="11">
        <v>547.60281754146786</v>
      </c>
      <c r="U2297" s="11" t="str">
        <f>IF(ISERROR(VLOOKUP(I2297,'BACK INFO'!F:F,1,0)),IF(ISERROR(VLOOKUP(I2297,'BACK INFO'!H:H,1,0)),K2297,'BACK INFO'!$H$1),'BACK INFO'!$G$1)</f>
        <v>SHOUTOUTAGENCY</v>
      </c>
    </row>
    <row r="2298" spans="1:21" s="11" customFormat="1" x14ac:dyDescent="0.35">
      <c r="A2298" s="11" t="s">
        <v>94</v>
      </c>
      <c r="B2298" s="11">
        <v>2019</v>
      </c>
      <c r="C2298" s="11">
        <v>2</v>
      </c>
      <c r="D2298" s="11" t="s">
        <v>95</v>
      </c>
      <c r="E2298" s="11" t="s">
        <v>96</v>
      </c>
      <c r="F2298" s="11" t="s">
        <v>700</v>
      </c>
      <c r="G2298" s="11" t="s">
        <v>241</v>
      </c>
      <c r="H2298" s="11" t="s">
        <v>98</v>
      </c>
      <c r="I2298" s="11" t="s">
        <v>540</v>
      </c>
      <c r="J2298" s="11" t="s">
        <v>99</v>
      </c>
      <c r="K2298" s="11" t="s">
        <v>75</v>
      </c>
      <c r="L2298" s="11" t="s">
        <v>131</v>
      </c>
      <c r="M2298" s="11" t="s">
        <v>101</v>
      </c>
      <c r="N2298" s="11">
        <v>289</v>
      </c>
      <c r="O2298" s="11">
        <v>2019</v>
      </c>
      <c r="P2298" s="11" t="s">
        <v>112</v>
      </c>
      <c r="Q2298" s="11" t="s">
        <v>112</v>
      </c>
      <c r="R2298" s="11" t="s">
        <v>241</v>
      </c>
      <c r="S2298" s="11" t="s">
        <v>104</v>
      </c>
      <c r="T2298" s="11">
        <v>9243</v>
      </c>
      <c r="U2298" s="11" t="str">
        <f>IF(ISERROR(VLOOKUP(I2298,'BACK INFO'!F:F,1,0)),IF(ISERROR(VLOOKUP(I2298,'BACK INFO'!H:H,1,0)),K2298,'BACK INFO'!$H$1),'BACK INFO'!$G$1)</f>
        <v>LAURA BONG</v>
      </c>
    </row>
    <row r="2299" spans="1:21" s="11" customFormat="1" x14ac:dyDescent="0.35">
      <c r="A2299" s="11" t="s">
        <v>94</v>
      </c>
      <c r="B2299" s="11">
        <v>2019</v>
      </c>
      <c r="C2299" s="11">
        <v>2</v>
      </c>
      <c r="D2299" s="11" t="s">
        <v>95</v>
      </c>
      <c r="E2299" s="11" t="s">
        <v>96</v>
      </c>
      <c r="F2299" s="11" t="s">
        <v>700</v>
      </c>
      <c r="G2299" s="11" t="s">
        <v>241</v>
      </c>
      <c r="H2299" s="11" t="s">
        <v>98</v>
      </c>
      <c r="I2299" s="11" t="s">
        <v>123</v>
      </c>
      <c r="J2299" s="11" t="s">
        <v>99</v>
      </c>
      <c r="K2299" s="11" t="s">
        <v>68</v>
      </c>
      <c r="L2299" s="11" t="s">
        <v>129</v>
      </c>
      <c r="M2299" s="11" t="s">
        <v>122</v>
      </c>
      <c r="N2299" s="11">
        <v>24</v>
      </c>
      <c r="O2299" s="11">
        <v>2019</v>
      </c>
      <c r="P2299" s="11" t="s">
        <v>112</v>
      </c>
      <c r="Q2299" s="11" t="s">
        <v>112</v>
      </c>
      <c r="R2299" s="11" t="s">
        <v>241</v>
      </c>
      <c r="S2299" s="11" t="s">
        <v>104</v>
      </c>
      <c r="T2299" s="11">
        <v>708</v>
      </c>
      <c r="U2299" s="11" t="str">
        <f>IF(ISERROR(VLOOKUP(I2299,'BACK INFO'!F:F,1,0)),IF(ISERROR(VLOOKUP(I2299,'BACK INFO'!H:H,1,0)),K2299,'BACK INFO'!$H$1),'BACK INFO'!$G$1)</f>
        <v>STEPHANIE VITALI</v>
      </c>
    </row>
    <row r="2300" spans="1:21" s="11" customFormat="1" x14ac:dyDescent="0.35">
      <c r="A2300" s="11" t="s">
        <v>94</v>
      </c>
      <c r="B2300" s="11">
        <v>2019</v>
      </c>
      <c r="C2300" s="11">
        <v>2</v>
      </c>
      <c r="D2300" s="11" t="s">
        <v>95</v>
      </c>
      <c r="E2300" s="11" t="s">
        <v>96</v>
      </c>
      <c r="F2300" s="11" t="s">
        <v>700</v>
      </c>
      <c r="G2300" s="11" t="s">
        <v>241</v>
      </c>
      <c r="H2300" s="11" t="s">
        <v>98</v>
      </c>
      <c r="I2300" s="11" t="s">
        <v>304</v>
      </c>
      <c r="J2300" s="11" t="s">
        <v>99</v>
      </c>
      <c r="K2300" s="11" t="s">
        <v>67</v>
      </c>
      <c r="L2300" s="11" t="s">
        <v>135</v>
      </c>
      <c r="M2300" s="11" t="s">
        <v>101</v>
      </c>
      <c r="N2300" s="11">
        <v>32</v>
      </c>
      <c r="O2300" s="11">
        <v>2019</v>
      </c>
      <c r="P2300" s="11" t="s">
        <v>112</v>
      </c>
      <c r="Q2300" s="11" t="s">
        <v>112</v>
      </c>
      <c r="R2300" s="11" t="s">
        <v>241</v>
      </c>
      <c r="S2300" s="11" t="s">
        <v>104</v>
      </c>
      <c r="T2300" s="11">
        <v>976</v>
      </c>
      <c r="U2300" s="11" t="str">
        <f>IF(ISERROR(VLOOKUP(I2300,'BACK INFO'!F:F,1,0)),IF(ISERROR(VLOOKUP(I2300,'BACK INFO'!H:H,1,0)),K2300,'BACK INFO'!$H$1),'BACK INFO'!$G$1)</f>
        <v>ANITA M. HOPKINS</v>
      </c>
    </row>
    <row r="2301" spans="1:21" s="11" customFormat="1" x14ac:dyDescent="0.35">
      <c r="A2301" s="11" t="s">
        <v>94</v>
      </c>
      <c r="B2301" s="11">
        <v>2019</v>
      </c>
      <c r="C2301" s="11">
        <v>2</v>
      </c>
      <c r="D2301" s="11" t="s">
        <v>95</v>
      </c>
      <c r="E2301" s="11" t="s">
        <v>96</v>
      </c>
      <c r="F2301" s="11" t="s">
        <v>700</v>
      </c>
      <c r="G2301" s="11" t="s">
        <v>241</v>
      </c>
      <c r="H2301" s="11" t="s">
        <v>98</v>
      </c>
      <c r="I2301" s="11" t="s">
        <v>451</v>
      </c>
      <c r="J2301" s="11" t="s">
        <v>99</v>
      </c>
      <c r="K2301" s="11" t="s">
        <v>72</v>
      </c>
      <c r="L2301" s="11" t="s">
        <v>452</v>
      </c>
      <c r="M2301" s="11" t="s">
        <v>101</v>
      </c>
      <c r="N2301" s="11">
        <v>27</v>
      </c>
      <c r="O2301" s="11">
        <v>2019</v>
      </c>
      <c r="P2301" s="11" t="s">
        <v>112</v>
      </c>
      <c r="Q2301" s="11" t="s">
        <v>112</v>
      </c>
      <c r="R2301" s="11" t="s">
        <v>241</v>
      </c>
      <c r="S2301" s="11" t="s">
        <v>104</v>
      </c>
      <c r="T2301" s="11">
        <v>921</v>
      </c>
      <c r="U2301" s="11" t="str">
        <f>IF(ISERROR(VLOOKUP(I2301,'BACK INFO'!F:F,1,0)),IF(ISERROR(VLOOKUP(I2301,'BACK INFO'!H:H,1,0)),K2301,'BACK INFO'!$H$1),'BACK INFO'!$G$1)</f>
        <v>BILL MILLER AND COMPANY</v>
      </c>
    </row>
    <row r="2302" spans="1:21" s="11" customFormat="1" x14ac:dyDescent="0.35">
      <c r="A2302" s="11" t="s">
        <v>94</v>
      </c>
      <c r="B2302" s="11">
        <v>2019</v>
      </c>
      <c r="C2302" s="11">
        <v>2</v>
      </c>
      <c r="D2302" s="11" t="s">
        <v>95</v>
      </c>
      <c r="E2302" s="11" t="s">
        <v>96</v>
      </c>
      <c r="F2302" s="11" t="s">
        <v>700</v>
      </c>
      <c r="G2302" s="11" t="s">
        <v>241</v>
      </c>
      <c r="H2302" s="11" t="s">
        <v>98</v>
      </c>
      <c r="I2302" s="11" t="s">
        <v>454</v>
      </c>
      <c r="J2302" s="11" t="s">
        <v>99</v>
      </c>
      <c r="K2302" s="11" t="s">
        <v>75</v>
      </c>
      <c r="L2302" s="11" t="s">
        <v>455</v>
      </c>
      <c r="M2302" s="11" t="s">
        <v>101</v>
      </c>
      <c r="N2302" s="11">
        <v>18</v>
      </c>
      <c r="O2302" s="11">
        <v>2019</v>
      </c>
      <c r="P2302" s="11" t="s">
        <v>112</v>
      </c>
      <c r="Q2302" s="11" t="s">
        <v>112</v>
      </c>
      <c r="R2302" s="11" t="s">
        <v>241</v>
      </c>
      <c r="S2302" s="11" t="s">
        <v>104</v>
      </c>
      <c r="T2302" s="11">
        <v>574</v>
      </c>
      <c r="U2302" s="11" t="str">
        <f>IF(ISERROR(VLOOKUP(I2302,'BACK INFO'!F:F,1,0)),IF(ISERROR(VLOOKUP(I2302,'BACK INFO'!H:H,1,0)),K2302,'BACK INFO'!$H$1),'BACK INFO'!$G$1)</f>
        <v>LAURA BONG</v>
      </c>
    </row>
    <row r="2303" spans="1:21" s="11" customFormat="1" x14ac:dyDescent="0.35">
      <c r="A2303" s="11" t="s">
        <v>94</v>
      </c>
      <c r="B2303" s="11">
        <v>2019</v>
      </c>
      <c r="C2303" s="11">
        <v>2</v>
      </c>
      <c r="D2303" s="11" t="s">
        <v>95</v>
      </c>
      <c r="E2303" s="11" t="s">
        <v>96</v>
      </c>
      <c r="F2303" s="11" t="s">
        <v>700</v>
      </c>
      <c r="G2303" s="11" t="s">
        <v>241</v>
      </c>
      <c r="H2303" s="11" t="s">
        <v>98</v>
      </c>
      <c r="I2303" s="11" t="s">
        <v>287</v>
      </c>
      <c r="J2303" s="11" t="s">
        <v>99</v>
      </c>
      <c r="K2303" s="11" t="s">
        <v>70</v>
      </c>
      <c r="L2303" s="11" t="s">
        <v>157</v>
      </c>
      <c r="M2303" s="11" t="s">
        <v>101</v>
      </c>
      <c r="N2303" s="11">
        <v>66</v>
      </c>
      <c r="O2303" s="11">
        <v>2019</v>
      </c>
      <c r="P2303" s="11" t="s">
        <v>112</v>
      </c>
      <c r="Q2303" s="11" t="s">
        <v>112</v>
      </c>
      <c r="R2303" s="11" t="s">
        <v>241</v>
      </c>
      <c r="S2303" s="11" t="s">
        <v>104</v>
      </c>
      <c r="T2303" s="11">
        <v>2112</v>
      </c>
      <c r="U2303" s="11" t="str">
        <f>IF(ISERROR(VLOOKUP(I2303,'BACK INFO'!F:F,1,0)),IF(ISERROR(VLOOKUP(I2303,'BACK INFO'!H:H,1,0)),K2303,'BACK INFO'!$H$1),'BACK INFO'!$G$1)</f>
        <v>JUDITH ANN DEAL</v>
      </c>
    </row>
    <row r="2304" spans="1:21" s="11" customFormat="1" x14ac:dyDescent="0.35">
      <c r="A2304" s="11" t="s">
        <v>94</v>
      </c>
      <c r="B2304" s="11">
        <v>2019</v>
      </c>
      <c r="C2304" s="11">
        <v>2</v>
      </c>
      <c r="D2304" s="11" t="s">
        <v>95</v>
      </c>
      <c r="E2304" s="11" t="s">
        <v>96</v>
      </c>
      <c r="F2304" s="11" t="s">
        <v>700</v>
      </c>
      <c r="G2304" s="11" t="s">
        <v>241</v>
      </c>
      <c r="H2304" s="11" t="s">
        <v>98</v>
      </c>
      <c r="I2304" s="11" t="s">
        <v>541</v>
      </c>
      <c r="J2304" s="11" t="s">
        <v>99</v>
      </c>
      <c r="K2304" s="11" t="s">
        <v>67</v>
      </c>
      <c r="L2304" s="11" t="s">
        <v>135</v>
      </c>
      <c r="M2304" s="11" t="s">
        <v>101</v>
      </c>
      <c r="N2304" s="11">
        <v>82</v>
      </c>
      <c r="O2304" s="11">
        <v>2019</v>
      </c>
      <c r="P2304" s="11" t="s">
        <v>112</v>
      </c>
      <c r="Q2304" s="11" t="s">
        <v>112</v>
      </c>
      <c r="R2304" s="11" t="s">
        <v>241</v>
      </c>
      <c r="S2304" s="11" t="s">
        <v>104</v>
      </c>
      <c r="T2304" s="11">
        <v>2520</v>
      </c>
      <c r="U2304" s="11" t="str">
        <f>IF(ISERROR(VLOOKUP(I2304,'BACK INFO'!F:F,1,0)),IF(ISERROR(VLOOKUP(I2304,'BACK INFO'!H:H,1,0)),K2304,'BACK INFO'!$H$1),'BACK INFO'!$G$1)</f>
        <v>ANITA M. HOPKINS</v>
      </c>
    </row>
    <row r="2305" spans="1:21" s="11" customFormat="1" x14ac:dyDescent="0.35">
      <c r="A2305" s="11" t="s">
        <v>94</v>
      </c>
      <c r="B2305" s="11">
        <v>2019</v>
      </c>
      <c r="C2305" s="11">
        <v>2</v>
      </c>
      <c r="D2305" s="11" t="s">
        <v>95</v>
      </c>
      <c r="E2305" s="11" t="s">
        <v>96</v>
      </c>
      <c r="F2305" s="11" t="s">
        <v>700</v>
      </c>
      <c r="G2305" s="11" t="s">
        <v>241</v>
      </c>
      <c r="H2305" s="11" t="s">
        <v>98</v>
      </c>
      <c r="I2305" s="11" t="s">
        <v>542</v>
      </c>
      <c r="J2305" s="11" t="s">
        <v>99</v>
      </c>
      <c r="K2305" s="11" t="s">
        <v>72</v>
      </c>
      <c r="L2305" s="11" t="s">
        <v>459</v>
      </c>
      <c r="M2305" s="11" t="s">
        <v>101</v>
      </c>
      <c r="N2305" s="11">
        <v>104</v>
      </c>
      <c r="O2305" s="11">
        <v>2019</v>
      </c>
      <c r="P2305" s="11" t="s">
        <v>112</v>
      </c>
      <c r="Q2305" s="11" t="s">
        <v>112</v>
      </c>
      <c r="R2305" s="11" t="s">
        <v>241</v>
      </c>
      <c r="S2305" s="11" t="s">
        <v>104</v>
      </c>
      <c r="T2305" s="11">
        <v>3271</v>
      </c>
      <c r="U2305" s="11" t="str">
        <f>IF(ISERROR(VLOOKUP(I2305,'BACK INFO'!F:F,1,0)),IF(ISERROR(VLOOKUP(I2305,'BACK INFO'!H:H,1,0)),K2305,'BACK INFO'!$H$1),'BACK INFO'!$G$1)</f>
        <v>BILL MILLER AND COMPANY</v>
      </c>
    </row>
    <row r="2306" spans="1:21" s="11" customFormat="1" x14ac:dyDescent="0.35">
      <c r="A2306" s="11" t="s">
        <v>94</v>
      </c>
      <c r="B2306" s="11">
        <v>2019</v>
      </c>
      <c r="C2306" s="11">
        <v>2</v>
      </c>
      <c r="D2306" s="11" t="s">
        <v>95</v>
      </c>
      <c r="E2306" s="11" t="s">
        <v>96</v>
      </c>
      <c r="F2306" s="11" t="s">
        <v>700</v>
      </c>
      <c r="G2306" s="11" t="s">
        <v>241</v>
      </c>
      <c r="H2306" s="11" t="s">
        <v>98</v>
      </c>
      <c r="I2306" s="11" t="s">
        <v>147</v>
      </c>
      <c r="J2306" s="11" t="s">
        <v>99</v>
      </c>
      <c r="K2306" s="11" t="s">
        <v>75</v>
      </c>
      <c r="L2306" s="11" t="s">
        <v>131</v>
      </c>
      <c r="M2306" s="11" t="s">
        <v>101</v>
      </c>
      <c r="N2306" s="11">
        <v>24</v>
      </c>
      <c r="O2306" s="11">
        <v>2019</v>
      </c>
      <c r="P2306" s="11" t="s">
        <v>112</v>
      </c>
      <c r="Q2306" s="11" t="s">
        <v>112</v>
      </c>
      <c r="R2306" s="11" t="s">
        <v>241</v>
      </c>
      <c r="S2306" s="11" t="s">
        <v>104</v>
      </c>
      <c r="T2306" s="11">
        <v>842</v>
      </c>
      <c r="U2306" s="11" t="str">
        <f>IF(ISERROR(VLOOKUP(I2306,'BACK INFO'!F:F,1,0)),IF(ISERROR(VLOOKUP(I2306,'BACK INFO'!H:H,1,0)),K2306,'BACK INFO'!$H$1),'BACK INFO'!$G$1)</f>
        <v>LAURA BONG</v>
      </c>
    </row>
    <row r="2307" spans="1:21" s="11" customFormat="1" x14ac:dyDescent="0.35">
      <c r="A2307" s="11" t="s">
        <v>94</v>
      </c>
      <c r="B2307" s="11">
        <v>2019</v>
      </c>
      <c r="C2307" s="11">
        <v>2</v>
      </c>
      <c r="D2307" s="11" t="s">
        <v>95</v>
      </c>
      <c r="E2307" s="11" t="s">
        <v>96</v>
      </c>
      <c r="F2307" s="11" t="s">
        <v>700</v>
      </c>
      <c r="G2307" s="11" t="s">
        <v>241</v>
      </c>
      <c r="H2307" s="11" t="s">
        <v>98</v>
      </c>
      <c r="I2307" s="11" t="s">
        <v>543</v>
      </c>
      <c r="J2307" s="11" t="s">
        <v>99</v>
      </c>
      <c r="K2307" s="11" t="s">
        <v>72</v>
      </c>
      <c r="L2307" s="11" t="s">
        <v>452</v>
      </c>
      <c r="M2307" s="11" t="s">
        <v>101</v>
      </c>
      <c r="N2307" s="11">
        <v>55</v>
      </c>
      <c r="O2307" s="11">
        <v>2019</v>
      </c>
      <c r="P2307" s="11" t="s">
        <v>112</v>
      </c>
      <c r="Q2307" s="11" t="s">
        <v>112</v>
      </c>
      <c r="R2307" s="11" t="s">
        <v>241</v>
      </c>
      <c r="S2307" s="11" t="s">
        <v>104</v>
      </c>
      <c r="T2307" s="11">
        <v>1677</v>
      </c>
      <c r="U2307" s="11" t="str">
        <f>IF(ISERROR(VLOOKUP(I2307,'BACK INFO'!F:F,1,0)),IF(ISERROR(VLOOKUP(I2307,'BACK INFO'!H:H,1,0)),K2307,'BACK INFO'!$H$1),'BACK INFO'!$G$1)</f>
        <v>BILL MILLER AND COMPANY</v>
      </c>
    </row>
    <row r="2308" spans="1:21" s="11" customFormat="1" x14ac:dyDescent="0.35">
      <c r="A2308" s="11" t="s">
        <v>94</v>
      </c>
      <c r="B2308" s="11">
        <v>2019</v>
      </c>
      <c r="C2308" s="11">
        <v>2</v>
      </c>
      <c r="D2308" s="11" t="s">
        <v>95</v>
      </c>
      <c r="E2308" s="11" t="s">
        <v>96</v>
      </c>
      <c r="F2308" s="11" t="s">
        <v>700</v>
      </c>
      <c r="G2308" s="11" t="s">
        <v>241</v>
      </c>
      <c r="H2308" s="11" t="s">
        <v>98</v>
      </c>
      <c r="I2308" s="11" t="s">
        <v>495</v>
      </c>
      <c r="J2308" s="11" t="s">
        <v>99</v>
      </c>
      <c r="K2308" s="11" t="s">
        <v>74</v>
      </c>
      <c r="L2308" s="11" t="s">
        <v>199</v>
      </c>
      <c r="M2308" s="11" t="s">
        <v>101</v>
      </c>
      <c r="N2308" s="11">
        <v>20</v>
      </c>
      <c r="O2308" s="11">
        <v>2019</v>
      </c>
      <c r="P2308" s="11" t="s">
        <v>112</v>
      </c>
      <c r="Q2308" s="11" t="s">
        <v>112</v>
      </c>
      <c r="R2308" s="11" t="s">
        <v>241</v>
      </c>
      <c r="S2308" s="11" t="s">
        <v>104</v>
      </c>
      <c r="T2308" s="11">
        <v>744</v>
      </c>
      <c r="U2308" s="11" t="str">
        <f>IF(ISERROR(VLOOKUP(I2308,'BACK INFO'!F:F,1,0)),IF(ISERROR(VLOOKUP(I2308,'BACK INFO'!H:H,1,0)),K2308,'BACK INFO'!$H$1),'BACK INFO'!$G$1)</f>
        <v>DENISE ARNETT</v>
      </c>
    </row>
    <row r="2309" spans="1:21" s="11" customFormat="1" x14ac:dyDescent="0.35">
      <c r="A2309" s="11" t="s">
        <v>94</v>
      </c>
      <c r="B2309" s="11">
        <v>2019</v>
      </c>
      <c r="C2309" s="11">
        <v>2</v>
      </c>
      <c r="D2309" s="11" t="s">
        <v>95</v>
      </c>
      <c r="E2309" s="11" t="s">
        <v>96</v>
      </c>
      <c r="F2309" s="11" t="s">
        <v>700</v>
      </c>
      <c r="G2309" s="11" t="s">
        <v>241</v>
      </c>
      <c r="H2309" s="11" t="s">
        <v>98</v>
      </c>
      <c r="I2309" s="11" t="s">
        <v>544</v>
      </c>
      <c r="J2309" s="11" t="s">
        <v>99</v>
      </c>
      <c r="K2309" s="11" t="s">
        <v>75</v>
      </c>
      <c r="L2309" s="11" t="s">
        <v>131</v>
      </c>
      <c r="M2309" s="11" t="s">
        <v>101</v>
      </c>
      <c r="N2309" s="11">
        <v>56</v>
      </c>
      <c r="O2309" s="11">
        <v>2019</v>
      </c>
      <c r="P2309" s="11" t="s">
        <v>112</v>
      </c>
      <c r="Q2309" s="11" t="s">
        <v>112</v>
      </c>
      <c r="R2309" s="11" t="s">
        <v>241</v>
      </c>
      <c r="S2309" s="11" t="s">
        <v>104</v>
      </c>
      <c r="T2309" s="11">
        <v>1680</v>
      </c>
      <c r="U2309" s="11" t="str">
        <f>IF(ISERROR(VLOOKUP(I2309,'BACK INFO'!F:F,1,0)),IF(ISERROR(VLOOKUP(I2309,'BACK INFO'!H:H,1,0)),K2309,'BACK INFO'!$H$1),'BACK INFO'!$G$1)</f>
        <v>LAURA BONG</v>
      </c>
    </row>
    <row r="2310" spans="1:21" s="11" customFormat="1" x14ac:dyDescent="0.35">
      <c r="A2310" s="11" t="s">
        <v>94</v>
      </c>
      <c r="B2310" s="11">
        <v>2019</v>
      </c>
      <c r="C2310" s="11">
        <v>2</v>
      </c>
      <c r="D2310" s="11" t="s">
        <v>95</v>
      </c>
      <c r="E2310" s="11" t="s">
        <v>96</v>
      </c>
      <c r="F2310" s="11" t="s">
        <v>700</v>
      </c>
      <c r="G2310" s="11" t="s">
        <v>241</v>
      </c>
      <c r="H2310" s="11" t="s">
        <v>98</v>
      </c>
      <c r="I2310" s="11" t="s">
        <v>365</v>
      </c>
      <c r="J2310" s="11" t="s">
        <v>99</v>
      </c>
      <c r="K2310" s="11" t="s">
        <v>67</v>
      </c>
      <c r="L2310" s="11" t="s">
        <v>135</v>
      </c>
      <c r="M2310" s="11" t="s">
        <v>101</v>
      </c>
      <c r="N2310" s="11">
        <v>796</v>
      </c>
      <c r="O2310" s="11">
        <v>2019</v>
      </c>
      <c r="P2310" s="11" t="s">
        <v>112</v>
      </c>
      <c r="Q2310" s="11" t="s">
        <v>112</v>
      </c>
      <c r="R2310" s="11" t="s">
        <v>241</v>
      </c>
      <c r="S2310" s="11" t="s">
        <v>104</v>
      </c>
      <c r="T2310" s="11">
        <v>21335.4</v>
      </c>
      <c r="U2310" s="11" t="str">
        <f>IF(ISERROR(VLOOKUP(I2310,'BACK INFO'!F:F,1,0)),IF(ISERROR(VLOOKUP(I2310,'BACK INFO'!H:H,1,0)),K2310,'BACK INFO'!$H$1),'BACK INFO'!$G$1)</f>
        <v>ANITA M. HOPKINS</v>
      </c>
    </row>
    <row r="2311" spans="1:21" s="11" customFormat="1" x14ac:dyDescent="0.35">
      <c r="A2311" s="11" t="s">
        <v>94</v>
      </c>
      <c r="B2311" s="11">
        <v>2019</v>
      </c>
      <c r="C2311" s="11">
        <v>2</v>
      </c>
      <c r="D2311" s="11" t="s">
        <v>95</v>
      </c>
      <c r="E2311" s="11" t="s">
        <v>96</v>
      </c>
      <c r="F2311" s="11" t="s">
        <v>700</v>
      </c>
      <c r="G2311" s="11" t="s">
        <v>241</v>
      </c>
      <c r="H2311" s="11" t="s">
        <v>98</v>
      </c>
      <c r="I2311" s="11" t="s">
        <v>545</v>
      </c>
      <c r="J2311" s="11" t="s">
        <v>99</v>
      </c>
      <c r="K2311" s="11" t="s">
        <v>73</v>
      </c>
      <c r="L2311" s="11" t="s">
        <v>127</v>
      </c>
      <c r="M2311" s="11" t="s">
        <v>101</v>
      </c>
      <c r="N2311" s="11">
        <v>123</v>
      </c>
      <c r="O2311" s="11">
        <v>2019</v>
      </c>
      <c r="P2311" s="11" t="s">
        <v>112</v>
      </c>
      <c r="Q2311" s="11" t="s">
        <v>112</v>
      </c>
      <c r="R2311" s="11" t="s">
        <v>241</v>
      </c>
      <c r="S2311" s="11" t="s">
        <v>104</v>
      </c>
      <c r="T2311" s="11">
        <v>5057</v>
      </c>
      <c r="U2311" s="11" t="str">
        <f>IF(ISERROR(VLOOKUP(I2311,'BACK INFO'!F:F,1,0)),IF(ISERROR(VLOOKUP(I2311,'BACK INFO'!H:H,1,0)),K2311,'BACK INFO'!$H$1),'BACK INFO'!$G$1)</f>
        <v>PHYLLIS POSNER</v>
      </c>
    </row>
    <row r="2312" spans="1:21" s="11" customFormat="1" x14ac:dyDescent="0.35">
      <c r="A2312" s="11" t="s">
        <v>94</v>
      </c>
      <c r="B2312" s="11">
        <v>2019</v>
      </c>
      <c r="C2312" s="11">
        <v>2</v>
      </c>
      <c r="D2312" s="11" t="s">
        <v>95</v>
      </c>
      <c r="E2312" s="11" t="s">
        <v>96</v>
      </c>
      <c r="F2312" s="11" t="s">
        <v>700</v>
      </c>
      <c r="G2312" s="11" t="s">
        <v>241</v>
      </c>
      <c r="H2312" s="11" t="s">
        <v>98</v>
      </c>
      <c r="I2312" s="11" t="s">
        <v>148</v>
      </c>
      <c r="J2312" s="11" t="s">
        <v>99</v>
      </c>
      <c r="K2312" s="11" t="s">
        <v>71</v>
      </c>
      <c r="L2312" s="11" t="s">
        <v>149</v>
      </c>
      <c r="M2312" s="11" t="s">
        <v>101</v>
      </c>
      <c r="N2312" s="11">
        <v>35</v>
      </c>
      <c r="O2312" s="11">
        <v>2019</v>
      </c>
      <c r="P2312" s="11" t="s">
        <v>112</v>
      </c>
      <c r="Q2312" s="11" t="s">
        <v>112</v>
      </c>
      <c r="R2312" s="11" t="s">
        <v>241</v>
      </c>
      <c r="S2312" s="11" t="s">
        <v>104</v>
      </c>
      <c r="T2312" s="11">
        <v>1105</v>
      </c>
      <c r="U2312" s="11" t="str">
        <f>IF(ISERROR(VLOOKUP(I2312,'BACK INFO'!F:F,1,0)),IF(ISERROR(VLOOKUP(I2312,'BACK INFO'!H:H,1,0)),K2312,'BACK INFO'!$H$1),'BACK INFO'!$G$1)</f>
        <v>HOLLY SALES INC.</v>
      </c>
    </row>
    <row r="2313" spans="1:21" s="11" customFormat="1" x14ac:dyDescent="0.35">
      <c r="A2313" s="11" t="s">
        <v>94</v>
      </c>
      <c r="B2313" s="11">
        <v>2019</v>
      </c>
      <c r="C2313" s="11">
        <v>2</v>
      </c>
      <c r="D2313" s="11" t="s">
        <v>95</v>
      </c>
      <c r="E2313" s="11" t="s">
        <v>96</v>
      </c>
      <c r="F2313" s="11" t="s">
        <v>700</v>
      </c>
      <c r="G2313" s="11" t="s">
        <v>241</v>
      </c>
      <c r="H2313" s="11" t="s">
        <v>98</v>
      </c>
      <c r="I2313" s="11" t="s">
        <v>324</v>
      </c>
      <c r="J2313" s="11" t="s">
        <v>120</v>
      </c>
      <c r="K2313" s="11" t="s">
        <v>66</v>
      </c>
      <c r="L2313" s="11" t="s">
        <v>121</v>
      </c>
      <c r="M2313" s="11" t="s">
        <v>122</v>
      </c>
      <c r="N2313" s="11">
        <v>54</v>
      </c>
      <c r="O2313" s="11">
        <v>2019</v>
      </c>
      <c r="P2313" s="11" t="s">
        <v>112</v>
      </c>
      <c r="Q2313" s="11" t="s">
        <v>112</v>
      </c>
      <c r="R2313" s="11" t="s">
        <v>241</v>
      </c>
      <c r="S2313" s="11" t="s">
        <v>104</v>
      </c>
      <c r="T2313" s="11">
        <v>1605.6956752253272</v>
      </c>
      <c r="U2313" s="11" t="str">
        <f>IF(ISERROR(VLOOKUP(I2313,'BACK INFO'!F:F,1,0)),IF(ISERROR(VLOOKUP(I2313,'BACK INFO'!H:H,1,0)),K2313,'BACK INFO'!$H$1),'BACK INFO'!$G$1)</f>
        <v>SHOUTOUTAGENCY</v>
      </c>
    </row>
    <row r="2314" spans="1:21" s="11" customFormat="1" x14ac:dyDescent="0.35">
      <c r="A2314" s="11" t="s">
        <v>94</v>
      </c>
      <c r="B2314" s="11">
        <v>2019</v>
      </c>
      <c r="C2314" s="11">
        <v>2</v>
      </c>
      <c r="D2314" s="11" t="s">
        <v>95</v>
      </c>
      <c r="E2314" s="11" t="s">
        <v>96</v>
      </c>
      <c r="F2314" s="11" t="s">
        <v>700</v>
      </c>
      <c r="G2314" s="11" t="s">
        <v>241</v>
      </c>
      <c r="H2314" s="11" t="s">
        <v>98</v>
      </c>
      <c r="I2314" s="11" t="s">
        <v>458</v>
      </c>
      <c r="J2314" s="11" t="s">
        <v>99</v>
      </c>
      <c r="K2314" s="11" t="s">
        <v>72</v>
      </c>
      <c r="L2314" s="11" t="s">
        <v>459</v>
      </c>
      <c r="M2314" s="11" t="s">
        <v>101</v>
      </c>
      <c r="N2314" s="11">
        <v>24</v>
      </c>
      <c r="O2314" s="11">
        <v>2019</v>
      </c>
      <c r="P2314" s="11" t="s">
        <v>112</v>
      </c>
      <c r="Q2314" s="11" t="s">
        <v>112</v>
      </c>
      <c r="R2314" s="11" t="s">
        <v>241</v>
      </c>
      <c r="S2314" s="11" t="s">
        <v>104</v>
      </c>
      <c r="T2314" s="11">
        <v>708</v>
      </c>
      <c r="U2314" s="11" t="str">
        <f>IF(ISERROR(VLOOKUP(I2314,'BACK INFO'!F:F,1,0)),IF(ISERROR(VLOOKUP(I2314,'BACK INFO'!H:H,1,0)),K2314,'BACK INFO'!$H$1),'BACK INFO'!$G$1)</f>
        <v>BILL MILLER AND COMPANY</v>
      </c>
    </row>
    <row r="2315" spans="1:21" s="11" customFormat="1" x14ac:dyDescent="0.35">
      <c r="A2315" s="11" t="s">
        <v>94</v>
      </c>
      <c r="B2315" s="11">
        <v>2019</v>
      </c>
      <c r="C2315" s="11">
        <v>2</v>
      </c>
      <c r="D2315" s="11" t="s">
        <v>95</v>
      </c>
      <c r="E2315" s="11" t="s">
        <v>96</v>
      </c>
      <c r="F2315" s="11" t="s">
        <v>700</v>
      </c>
      <c r="G2315" s="11" t="s">
        <v>241</v>
      </c>
      <c r="H2315" s="11" t="s">
        <v>98</v>
      </c>
      <c r="I2315" s="11" t="s">
        <v>252</v>
      </c>
      <c r="J2315" s="11" t="s">
        <v>99</v>
      </c>
      <c r="K2315" s="11" t="s">
        <v>70</v>
      </c>
      <c r="L2315" s="11" t="s">
        <v>157</v>
      </c>
      <c r="M2315" s="11" t="s">
        <v>101</v>
      </c>
      <c r="N2315" s="11">
        <v>14</v>
      </c>
      <c r="O2315" s="11">
        <v>2019</v>
      </c>
      <c r="P2315" s="11" t="s">
        <v>112</v>
      </c>
      <c r="Q2315" s="11" t="s">
        <v>112</v>
      </c>
      <c r="R2315" s="11" t="s">
        <v>241</v>
      </c>
      <c r="S2315" s="11" t="s">
        <v>104</v>
      </c>
      <c r="T2315" s="11">
        <v>422</v>
      </c>
      <c r="U2315" s="11" t="str">
        <f>IF(ISERROR(VLOOKUP(I2315,'BACK INFO'!F:F,1,0)),IF(ISERROR(VLOOKUP(I2315,'BACK INFO'!H:H,1,0)),K2315,'BACK INFO'!$H$1),'BACK INFO'!$G$1)</f>
        <v>JUDITH ANN DEAL</v>
      </c>
    </row>
    <row r="2316" spans="1:21" s="11" customFormat="1" x14ac:dyDescent="0.35">
      <c r="A2316" s="11" t="s">
        <v>94</v>
      </c>
      <c r="B2316" s="11">
        <v>2019</v>
      </c>
      <c r="C2316" s="11">
        <v>2</v>
      </c>
      <c r="D2316" s="11" t="s">
        <v>95</v>
      </c>
      <c r="E2316" s="11" t="s">
        <v>96</v>
      </c>
      <c r="F2316" s="11" t="s">
        <v>700</v>
      </c>
      <c r="G2316" s="11" t="s">
        <v>241</v>
      </c>
      <c r="H2316" s="11" t="s">
        <v>98</v>
      </c>
      <c r="I2316" s="11" t="s">
        <v>113</v>
      </c>
      <c r="J2316" s="11" t="s">
        <v>99</v>
      </c>
      <c r="K2316" s="11" t="s">
        <v>72</v>
      </c>
      <c r="L2316" s="11" t="s">
        <v>114</v>
      </c>
      <c r="M2316" s="11" t="s">
        <v>101</v>
      </c>
      <c r="N2316" s="11">
        <v>9</v>
      </c>
      <c r="O2316" s="11">
        <v>2019</v>
      </c>
      <c r="P2316" s="11" t="s">
        <v>112</v>
      </c>
      <c r="Q2316" s="11" t="s">
        <v>112</v>
      </c>
      <c r="R2316" s="11" t="s">
        <v>241</v>
      </c>
      <c r="S2316" s="11" t="s">
        <v>104</v>
      </c>
      <c r="T2316" s="11">
        <v>476</v>
      </c>
      <c r="U2316" s="11" t="str">
        <f>IF(ISERROR(VLOOKUP(I2316,'BACK INFO'!F:F,1,0)),IF(ISERROR(VLOOKUP(I2316,'BACK INFO'!H:H,1,0)),K2316,'BACK INFO'!$H$1),'BACK INFO'!$G$1)</f>
        <v>BILL MILLER AND COMPANY</v>
      </c>
    </row>
    <row r="2317" spans="1:21" s="11" customFormat="1" x14ac:dyDescent="0.35">
      <c r="A2317" s="11" t="s">
        <v>94</v>
      </c>
      <c r="B2317" s="11">
        <v>2019</v>
      </c>
      <c r="C2317" s="11">
        <v>2</v>
      </c>
      <c r="D2317" s="11" t="s">
        <v>95</v>
      </c>
      <c r="E2317" s="11" t="s">
        <v>96</v>
      </c>
      <c r="F2317" s="11" t="s">
        <v>700</v>
      </c>
      <c r="G2317" s="11" t="s">
        <v>241</v>
      </c>
      <c r="H2317" s="11" t="s">
        <v>98</v>
      </c>
      <c r="I2317" s="11" t="s">
        <v>226</v>
      </c>
      <c r="J2317" s="11" t="s">
        <v>99</v>
      </c>
      <c r="K2317" s="11" t="s">
        <v>71</v>
      </c>
      <c r="L2317" s="11" t="s">
        <v>227</v>
      </c>
      <c r="M2317" s="11" t="s">
        <v>101</v>
      </c>
      <c r="N2317" s="11">
        <v>984</v>
      </c>
      <c r="O2317" s="11">
        <v>2019</v>
      </c>
      <c r="P2317" s="11" t="s">
        <v>112</v>
      </c>
      <c r="Q2317" s="11" t="s">
        <v>112</v>
      </c>
      <c r="R2317" s="11" t="s">
        <v>241</v>
      </c>
      <c r="S2317" s="11" t="s">
        <v>104</v>
      </c>
      <c r="T2317" s="11">
        <v>27592.919999999995</v>
      </c>
      <c r="U2317" s="11" t="str">
        <f>IF(ISERROR(VLOOKUP(I2317,'BACK INFO'!F:F,1,0)),IF(ISERROR(VLOOKUP(I2317,'BACK INFO'!H:H,1,0)),K2317,'BACK INFO'!$H$1),'BACK INFO'!$G$1)</f>
        <v>HOLLY SALES INC.</v>
      </c>
    </row>
    <row r="2318" spans="1:21" s="11" customFormat="1" x14ac:dyDescent="0.35">
      <c r="A2318" s="11" t="s">
        <v>94</v>
      </c>
      <c r="B2318" s="11">
        <v>2019</v>
      </c>
      <c r="C2318" s="11">
        <v>2</v>
      </c>
      <c r="D2318" s="11" t="s">
        <v>95</v>
      </c>
      <c r="E2318" s="11" t="s">
        <v>96</v>
      </c>
      <c r="F2318" s="11" t="s">
        <v>700</v>
      </c>
      <c r="G2318" s="11" t="s">
        <v>241</v>
      </c>
      <c r="H2318" s="11" t="s">
        <v>98</v>
      </c>
      <c r="I2318" s="11" t="s">
        <v>407</v>
      </c>
      <c r="J2318" s="11" t="s">
        <v>99</v>
      </c>
      <c r="K2318" s="11" t="s">
        <v>72</v>
      </c>
      <c r="L2318" s="11" t="s">
        <v>114</v>
      </c>
      <c r="M2318" s="11" t="s">
        <v>101</v>
      </c>
      <c r="N2318" s="11">
        <v>1</v>
      </c>
      <c r="O2318" s="11">
        <v>2019</v>
      </c>
      <c r="P2318" s="11" t="s">
        <v>112</v>
      </c>
      <c r="Q2318" s="11" t="s">
        <v>112</v>
      </c>
      <c r="R2318" s="11" t="s">
        <v>241</v>
      </c>
      <c r="S2318" s="11" t="s">
        <v>104</v>
      </c>
      <c r="T2318" s="11">
        <v>31</v>
      </c>
      <c r="U2318" s="11" t="str">
        <f>IF(ISERROR(VLOOKUP(I2318,'BACK INFO'!F:F,1,0)),IF(ISERROR(VLOOKUP(I2318,'BACK INFO'!H:H,1,0)),K2318,'BACK INFO'!$H$1),'BACK INFO'!$G$1)</f>
        <v>BILL MILLER AND COMPANY</v>
      </c>
    </row>
    <row r="2319" spans="1:21" s="11" customFormat="1" x14ac:dyDescent="0.35">
      <c r="A2319" s="11" t="s">
        <v>94</v>
      </c>
      <c r="B2319" s="11">
        <v>2019</v>
      </c>
      <c r="C2319" s="11">
        <v>2</v>
      </c>
      <c r="D2319" s="11" t="s">
        <v>95</v>
      </c>
      <c r="E2319" s="11" t="s">
        <v>96</v>
      </c>
      <c r="F2319" s="11" t="s">
        <v>700</v>
      </c>
      <c r="G2319" s="11" t="s">
        <v>241</v>
      </c>
      <c r="H2319" s="11" t="s">
        <v>98</v>
      </c>
      <c r="I2319" s="11" t="s">
        <v>500</v>
      </c>
      <c r="J2319" s="11" t="s">
        <v>99</v>
      </c>
      <c r="K2319" s="11" t="s">
        <v>75</v>
      </c>
      <c r="L2319" s="11" t="s">
        <v>131</v>
      </c>
      <c r="M2319" s="11" t="s">
        <v>101</v>
      </c>
      <c r="N2319" s="11">
        <v>29</v>
      </c>
      <c r="O2319" s="11">
        <v>2019</v>
      </c>
      <c r="P2319" s="11" t="s">
        <v>112</v>
      </c>
      <c r="Q2319" s="11" t="s">
        <v>112</v>
      </c>
      <c r="R2319" s="11" t="s">
        <v>241</v>
      </c>
      <c r="S2319" s="11" t="s">
        <v>104</v>
      </c>
      <c r="T2319" s="11">
        <v>899</v>
      </c>
      <c r="U2319" s="11" t="str">
        <f>IF(ISERROR(VLOOKUP(I2319,'BACK INFO'!F:F,1,0)),IF(ISERROR(VLOOKUP(I2319,'BACK INFO'!H:H,1,0)),K2319,'BACK INFO'!$H$1),'BACK INFO'!$G$1)</f>
        <v>LAURA BONG</v>
      </c>
    </row>
    <row r="2320" spans="1:21" s="11" customFormat="1" x14ac:dyDescent="0.35">
      <c r="A2320" s="11" t="s">
        <v>94</v>
      </c>
      <c r="B2320" s="11">
        <v>2019</v>
      </c>
      <c r="C2320" s="11">
        <v>2</v>
      </c>
      <c r="D2320" s="11" t="s">
        <v>95</v>
      </c>
      <c r="E2320" s="11" t="s">
        <v>96</v>
      </c>
      <c r="F2320" s="11" t="s">
        <v>700</v>
      </c>
      <c r="G2320" s="11" t="s">
        <v>241</v>
      </c>
      <c r="H2320" s="11" t="s">
        <v>98</v>
      </c>
      <c r="I2320" s="11" t="s">
        <v>62</v>
      </c>
      <c r="J2320" s="11" t="s">
        <v>99</v>
      </c>
      <c r="K2320" s="11" t="s">
        <v>54</v>
      </c>
      <c r="L2320" s="11" t="s">
        <v>165</v>
      </c>
      <c r="M2320" s="11" t="s">
        <v>101</v>
      </c>
      <c r="N2320" s="11">
        <v>73</v>
      </c>
      <c r="O2320" s="11">
        <v>2019</v>
      </c>
      <c r="P2320" s="11" t="s">
        <v>112</v>
      </c>
      <c r="Q2320" s="11" t="s">
        <v>112</v>
      </c>
      <c r="R2320" s="11" t="s">
        <v>241</v>
      </c>
      <c r="S2320" s="11" t="s">
        <v>104</v>
      </c>
      <c r="T2320" s="11">
        <v>2008.1600000000003</v>
      </c>
      <c r="U2320" s="11" t="str">
        <f>IF(ISERROR(VLOOKUP(I2320,'BACK INFO'!F:F,1,0)),IF(ISERROR(VLOOKUP(I2320,'BACK INFO'!H:H,1,0)),K2320,'BACK INFO'!$H$1),'BACK INFO'!$G$1)</f>
        <v>PAIGE ALYSE STRAUGHAN</v>
      </c>
    </row>
    <row r="2321" spans="1:21" s="11" customFormat="1" x14ac:dyDescent="0.35">
      <c r="A2321" s="11" t="s">
        <v>94</v>
      </c>
      <c r="B2321" s="11">
        <v>2019</v>
      </c>
      <c r="C2321" s="11">
        <v>2</v>
      </c>
      <c r="D2321" s="11" t="s">
        <v>95</v>
      </c>
      <c r="E2321" s="11" t="s">
        <v>96</v>
      </c>
      <c r="F2321" s="11" t="s">
        <v>700</v>
      </c>
      <c r="G2321" s="11" t="s">
        <v>241</v>
      </c>
      <c r="H2321" s="11" t="s">
        <v>98</v>
      </c>
      <c r="I2321" s="11" t="s">
        <v>62</v>
      </c>
      <c r="J2321" s="11" t="s">
        <v>99</v>
      </c>
      <c r="K2321" s="11" t="s">
        <v>54</v>
      </c>
      <c r="L2321" s="11" t="s">
        <v>165</v>
      </c>
      <c r="M2321" s="11" t="s">
        <v>101</v>
      </c>
      <c r="N2321" s="11">
        <v>400</v>
      </c>
      <c r="O2321" s="11">
        <v>2019</v>
      </c>
      <c r="P2321" s="11" t="s">
        <v>112</v>
      </c>
      <c r="Q2321" s="11" t="s">
        <v>112</v>
      </c>
      <c r="R2321" s="11" t="s">
        <v>241</v>
      </c>
      <c r="S2321" s="11" t="s">
        <v>104</v>
      </c>
      <c r="T2321" s="11">
        <v>12085.039999999997</v>
      </c>
      <c r="U2321" s="11" t="str">
        <f>IF(ISERROR(VLOOKUP(I2321,'BACK INFO'!F:F,1,0)),IF(ISERROR(VLOOKUP(I2321,'BACK INFO'!H:H,1,0)),K2321,'BACK INFO'!$H$1),'BACK INFO'!$G$1)</f>
        <v>PAIGE ALYSE STRAUGHAN</v>
      </c>
    </row>
    <row r="2322" spans="1:21" s="11" customFormat="1" x14ac:dyDescent="0.35">
      <c r="A2322" s="11" t="s">
        <v>94</v>
      </c>
      <c r="B2322" s="11">
        <v>2019</v>
      </c>
      <c r="C2322" s="11">
        <v>2</v>
      </c>
      <c r="D2322" s="11" t="s">
        <v>95</v>
      </c>
      <c r="E2322" s="11" t="s">
        <v>96</v>
      </c>
      <c r="F2322" s="11" t="s">
        <v>700</v>
      </c>
      <c r="G2322" s="11" t="s">
        <v>241</v>
      </c>
      <c r="H2322" s="11" t="s">
        <v>98</v>
      </c>
      <c r="I2322" s="11" t="s">
        <v>312</v>
      </c>
      <c r="J2322" s="11" t="s">
        <v>99</v>
      </c>
      <c r="K2322" s="11" t="s">
        <v>75</v>
      </c>
      <c r="L2322" s="11" t="s">
        <v>273</v>
      </c>
      <c r="M2322" s="11" t="s">
        <v>101</v>
      </c>
      <c r="N2322" s="11">
        <v>40</v>
      </c>
      <c r="O2322" s="11">
        <v>2019</v>
      </c>
      <c r="P2322" s="11" t="s">
        <v>112</v>
      </c>
      <c r="Q2322" s="11" t="s">
        <v>112</v>
      </c>
      <c r="R2322" s="11" t="s">
        <v>241</v>
      </c>
      <c r="S2322" s="11" t="s">
        <v>104</v>
      </c>
      <c r="T2322" s="11">
        <v>1272</v>
      </c>
      <c r="U2322" s="11" t="str">
        <f>IF(ISERROR(VLOOKUP(I2322,'BACK INFO'!F:F,1,0)),IF(ISERROR(VLOOKUP(I2322,'BACK INFO'!H:H,1,0)),K2322,'BACK INFO'!$H$1),'BACK INFO'!$G$1)</f>
        <v>LAURA BONG</v>
      </c>
    </row>
    <row r="2323" spans="1:21" s="11" customFormat="1" x14ac:dyDescent="0.35">
      <c r="A2323" s="11" t="s">
        <v>94</v>
      </c>
      <c r="B2323" s="11">
        <v>2019</v>
      </c>
      <c r="C2323" s="11">
        <v>2</v>
      </c>
      <c r="D2323" s="11" t="s">
        <v>95</v>
      </c>
      <c r="E2323" s="11" t="s">
        <v>96</v>
      </c>
      <c r="F2323" s="11" t="s">
        <v>700</v>
      </c>
      <c r="G2323" s="11" t="s">
        <v>241</v>
      </c>
      <c r="H2323" s="11" t="s">
        <v>98</v>
      </c>
      <c r="I2323" s="11" t="s">
        <v>461</v>
      </c>
      <c r="J2323" s="11" t="s">
        <v>99</v>
      </c>
      <c r="K2323" s="11" t="s">
        <v>75</v>
      </c>
      <c r="L2323" s="11" t="s">
        <v>131</v>
      </c>
      <c r="M2323" s="11" t="s">
        <v>101</v>
      </c>
      <c r="N2323" s="11">
        <v>40</v>
      </c>
      <c r="O2323" s="11">
        <v>2019</v>
      </c>
      <c r="P2323" s="11" t="s">
        <v>112</v>
      </c>
      <c r="Q2323" s="11" t="s">
        <v>112</v>
      </c>
      <c r="R2323" s="11" t="s">
        <v>241</v>
      </c>
      <c r="S2323" s="11" t="s">
        <v>104</v>
      </c>
      <c r="T2323" s="11">
        <v>1124</v>
      </c>
      <c r="U2323" s="11" t="str">
        <f>IF(ISERROR(VLOOKUP(I2323,'BACK INFO'!F:F,1,0)),IF(ISERROR(VLOOKUP(I2323,'BACK INFO'!H:H,1,0)),K2323,'BACK INFO'!$H$1),'BACK INFO'!$G$1)</f>
        <v>LAURA BONG</v>
      </c>
    </row>
    <row r="2324" spans="1:21" s="11" customFormat="1" x14ac:dyDescent="0.35">
      <c r="A2324" s="11" t="s">
        <v>94</v>
      </c>
      <c r="B2324" s="11">
        <v>2019</v>
      </c>
      <c r="C2324" s="11">
        <v>2</v>
      </c>
      <c r="D2324" s="11" t="s">
        <v>95</v>
      </c>
      <c r="E2324" s="11" t="s">
        <v>96</v>
      </c>
      <c r="F2324" s="11" t="s">
        <v>700</v>
      </c>
      <c r="G2324" s="11" t="s">
        <v>241</v>
      </c>
      <c r="H2324" s="11" t="s">
        <v>98</v>
      </c>
      <c r="I2324" s="11" t="s">
        <v>462</v>
      </c>
      <c r="J2324" s="11" t="s">
        <v>99</v>
      </c>
      <c r="K2324" s="11" t="s">
        <v>72</v>
      </c>
      <c r="L2324" s="11" t="s">
        <v>452</v>
      </c>
      <c r="M2324" s="11" t="s">
        <v>101</v>
      </c>
      <c r="N2324" s="11">
        <v>12</v>
      </c>
      <c r="O2324" s="11">
        <v>2019</v>
      </c>
      <c r="P2324" s="11" t="s">
        <v>112</v>
      </c>
      <c r="Q2324" s="11" t="s">
        <v>112</v>
      </c>
      <c r="R2324" s="11" t="s">
        <v>241</v>
      </c>
      <c r="S2324" s="11" t="s">
        <v>104</v>
      </c>
      <c r="T2324" s="11">
        <v>378</v>
      </c>
      <c r="U2324" s="11" t="str">
        <f>IF(ISERROR(VLOOKUP(I2324,'BACK INFO'!F:F,1,0)),IF(ISERROR(VLOOKUP(I2324,'BACK INFO'!H:H,1,0)),K2324,'BACK INFO'!$H$1),'BACK INFO'!$G$1)</f>
        <v>BILL MILLER AND COMPANY</v>
      </c>
    </row>
    <row r="2325" spans="1:21" s="11" customFormat="1" x14ac:dyDescent="0.35">
      <c r="A2325" s="11" t="s">
        <v>94</v>
      </c>
      <c r="B2325" s="11">
        <v>2019</v>
      </c>
      <c r="C2325" s="11">
        <v>2</v>
      </c>
      <c r="D2325" s="11" t="s">
        <v>95</v>
      </c>
      <c r="E2325" s="11" t="s">
        <v>96</v>
      </c>
      <c r="F2325" s="11" t="s">
        <v>700</v>
      </c>
      <c r="G2325" s="11" t="s">
        <v>241</v>
      </c>
      <c r="H2325" s="11" t="s">
        <v>98</v>
      </c>
      <c r="I2325" s="11" t="s">
        <v>501</v>
      </c>
      <c r="J2325" s="11" t="s">
        <v>99</v>
      </c>
      <c r="K2325" s="11" t="s">
        <v>71</v>
      </c>
      <c r="L2325" s="11" t="s">
        <v>216</v>
      </c>
      <c r="M2325" s="11" t="s">
        <v>101</v>
      </c>
      <c r="N2325" s="11">
        <v>16</v>
      </c>
      <c r="O2325" s="11">
        <v>2019</v>
      </c>
      <c r="P2325" s="11" t="s">
        <v>112</v>
      </c>
      <c r="Q2325" s="11" t="s">
        <v>112</v>
      </c>
      <c r="R2325" s="11" t="s">
        <v>241</v>
      </c>
      <c r="S2325" s="11" t="s">
        <v>104</v>
      </c>
      <c r="T2325" s="11">
        <v>512</v>
      </c>
      <c r="U2325" s="11" t="str">
        <f>IF(ISERROR(VLOOKUP(I2325,'BACK INFO'!F:F,1,0)),IF(ISERROR(VLOOKUP(I2325,'BACK INFO'!H:H,1,0)),K2325,'BACK INFO'!$H$1),'BACK INFO'!$G$1)</f>
        <v>HOLLY SALES INC.</v>
      </c>
    </row>
    <row r="2326" spans="1:21" s="11" customFormat="1" x14ac:dyDescent="0.35">
      <c r="A2326" s="11" t="s">
        <v>94</v>
      </c>
      <c r="B2326" s="11">
        <v>2019</v>
      </c>
      <c r="C2326" s="11">
        <v>2</v>
      </c>
      <c r="D2326" s="11" t="s">
        <v>95</v>
      </c>
      <c r="E2326" s="11" t="s">
        <v>96</v>
      </c>
      <c r="F2326" s="11" t="s">
        <v>700</v>
      </c>
      <c r="G2326" s="11" t="s">
        <v>241</v>
      </c>
      <c r="H2326" s="11" t="s">
        <v>98</v>
      </c>
      <c r="I2326" s="11" t="s">
        <v>408</v>
      </c>
      <c r="J2326" s="11" t="s">
        <v>120</v>
      </c>
      <c r="K2326" s="11" t="s">
        <v>68</v>
      </c>
      <c r="L2326" s="11" t="s">
        <v>129</v>
      </c>
      <c r="M2326" s="11" t="s">
        <v>122</v>
      </c>
      <c r="N2326" s="11">
        <v>474</v>
      </c>
      <c r="O2326" s="11">
        <v>2019</v>
      </c>
      <c r="P2326" s="11" t="s">
        <v>112</v>
      </c>
      <c r="Q2326" s="11" t="s">
        <v>112</v>
      </c>
      <c r="R2326" s="11" t="s">
        <v>241</v>
      </c>
      <c r="S2326" s="11" t="s">
        <v>104</v>
      </c>
      <c r="T2326" s="11">
        <v>16185.715367719453</v>
      </c>
      <c r="U2326" s="11" t="str">
        <f>IF(ISERROR(VLOOKUP(I2326,'BACK INFO'!F:F,1,0)),IF(ISERROR(VLOOKUP(I2326,'BACK INFO'!H:H,1,0)),K2326,'BACK INFO'!$H$1),'BACK INFO'!$G$1)</f>
        <v>STEPHANIE VITALI</v>
      </c>
    </row>
    <row r="2327" spans="1:21" s="11" customFormat="1" x14ac:dyDescent="0.35">
      <c r="A2327" s="11" t="s">
        <v>94</v>
      </c>
      <c r="B2327" s="11">
        <v>2019</v>
      </c>
      <c r="C2327" s="11">
        <v>2</v>
      </c>
      <c r="D2327" s="11" t="s">
        <v>95</v>
      </c>
      <c r="E2327" s="11" t="s">
        <v>96</v>
      </c>
      <c r="F2327" s="11" t="s">
        <v>700</v>
      </c>
      <c r="G2327" s="11" t="s">
        <v>241</v>
      </c>
      <c r="H2327" s="11" t="s">
        <v>98</v>
      </c>
      <c r="I2327" s="11" t="s">
        <v>463</v>
      </c>
      <c r="J2327" s="11" t="s">
        <v>99</v>
      </c>
      <c r="K2327" s="11" t="s">
        <v>71</v>
      </c>
      <c r="L2327" s="11" t="s">
        <v>164</v>
      </c>
      <c r="M2327" s="11" t="s">
        <v>101</v>
      </c>
      <c r="N2327" s="11">
        <v>19</v>
      </c>
      <c r="O2327" s="11">
        <v>2019</v>
      </c>
      <c r="P2327" s="11" t="s">
        <v>112</v>
      </c>
      <c r="Q2327" s="11" t="s">
        <v>112</v>
      </c>
      <c r="R2327" s="11" t="s">
        <v>241</v>
      </c>
      <c r="S2327" s="11" t="s">
        <v>104</v>
      </c>
      <c r="T2327" s="11">
        <v>582</v>
      </c>
      <c r="U2327" s="11" t="str">
        <f>IF(ISERROR(VLOOKUP(I2327,'BACK INFO'!F:F,1,0)),IF(ISERROR(VLOOKUP(I2327,'BACK INFO'!H:H,1,0)),K2327,'BACK INFO'!$H$1),'BACK INFO'!$G$1)</f>
        <v>HOLLY SALES INC.</v>
      </c>
    </row>
    <row r="2328" spans="1:21" s="11" customFormat="1" x14ac:dyDescent="0.35">
      <c r="A2328" s="11" t="s">
        <v>94</v>
      </c>
      <c r="B2328" s="11">
        <v>2019</v>
      </c>
      <c r="C2328" s="11">
        <v>2</v>
      </c>
      <c r="D2328" s="11" t="s">
        <v>95</v>
      </c>
      <c r="E2328" s="11" t="s">
        <v>96</v>
      </c>
      <c r="F2328" s="11" t="s">
        <v>700</v>
      </c>
      <c r="G2328" s="11" t="s">
        <v>241</v>
      </c>
      <c r="H2328" s="11" t="s">
        <v>98</v>
      </c>
      <c r="I2328" s="11" t="s">
        <v>130</v>
      </c>
      <c r="J2328" s="11" t="s">
        <v>99</v>
      </c>
      <c r="K2328" s="11" t="s">
        <v>75</v>
      </c>
      <c r="L2328" s="11" t="s">
        <v>131</v>
      </c>
      <c r="M2328" s="11" t="s">
        <v>101</v>
      </c>
      <c r="N2328" s="11">
        <v>78</v>
      </c>
      <c r="O2328" s="11">
        <v>2019</v>
      </c>
      <c r="P2328" s="11" t="s">
        <v>112</v>
      </c>
      <c r="Q2328" s="11" t="s">
        <v>112</v>
      </c>
      <c r="R2328" s="11" t="s">
        <v>241</v>
      </c>
      <c r="S2328" s="11" t="s">
        <v>104</v>
      </c>
      <c r="T2328" s="11">
        <v>2324</v>
      </c>
      <c r="U2328" s="11" t="str">
        <f>IF(ISERROR(VLOOKUP(I2328,'BACK INFO'!F:F,1,0)),IF(ISERROR(VLOOKUP(I2328,'BACK INFO'!H:H,1,0)),K2328,'BACK INFO'!$H$1),'BACK INFO'!$G$1)</f>
        <v>LAURA BONG</v>
      </c>
    </row>
    <row r="2329" spans="1:21" s="11" customFormat="1" x14ac:dyDescent="0.35">
      <c r="A2329" s="11" t="s">
        <v>94</v>
      </c>
      <c r="B2329" s="11">
        <v>2019</v>
      </c>
      <c r="C2329" s="11">
        <v>2</v>
      </c>
      <c r="D2329" s="11" t="s">
        <v>95</v>
      </c>
      <c r="E2329" s="11" t="s">
        <v>96</v>
      </c>
      <c r="F2329" s="11" t="s">
        <v>700</v>
      </c>
      <c r="G2329" s="11" t="s">
        <v>241</v>
      </c>
      <c r="H2329" s="11" t="s">
        <v>98</v>
      </c>
      <c r="I2329" s="11" t="s">
        <v>390</v>
      </c>
      <c r="J2329" s="11" t="s">
        <v>99</v>
      </c>
      <c r="K2329" s="11" t="s">
        <v>72</v>
      </c>
      <c r="L2329" s="11" t="s">
        <v>178</v>
      </c>
      <c r="M2329" s="11" t="s">
        <v>101</v>
      </c>
      <c r="N2329" s="11">
        <v>42</v>
      </c>
      <c r="O2329" s="11">
        <v>2019</v>
      </c>
      <c r="P2329" s="11" t="s">
        <v>112</v>
      </c>
      <c r="Q2329" s="11" t="s">
        <v>112</v>
      </c>
      <c r="R2329" s="11" t="s">
        <v>241</v>
      </c>
      <c r="S2329" s="11" t="s">
        <v>104</v>
      </c>
      <c r="T2329" s="11">
        <v>1303</v>
      </c>
      <c r="U2329" s="11" t="str">
        <f>IF(ISERROR(VLOOKUP(I2329,'BACK INFO'!F:F,1,0)),IF(ISERROR(VLOOKUP(I2329,'BACK INFO'!H:H,1,0)),K2329,'BACK INFO'!$H$1),'BACK INFO'!$G$1)</f>
        <v>BILL MILLER AND COMPANY</v>
      </c>
    </row>
    <row r="2330" spans="1:21" s="11" customFormat="1" x14ac:dyDescent="0.35">
      <c r="A2330" s="11" t="s">
        <v>94</v>
      </c>
      <c r="B2330" s="11">
        <v>2019</v>
      </c>
      <c r="C2330" s="11">
        <v>2</v>
      </c>
      <c r="D2330" s="11" t="s">
        <v>95</v>
      </c>
      <c r="E2330" s="11" t="s">
        <v>96</v>
      </c>
      <c r="F2330" s="11" t="s">
        <v>700</v>
      </c>
      <c r="G2330" s="11" t="s">
        <v>241</v>
      </c>
      <c r="H2330" s="11" t="s">
        <v>98</v>
      </c>
      <c r="I2330" s="11" t="s">
        <v>546</v>
      </c>
      <c r="J2330" s="11" t="s">
        <v>99</v>
      </c>
      <c r="K2330" s="11" t="s">
        <v>72</v>
      </c>
      <c r="L2330" s="11" t="s">
        <v>178</v>
      </c>
      <c r="M2330" s="11" t="s">
        <v>101</v>
      </c>
      <c r="N2330" s="11">
        <v>62</v>
      </c>
      <c r="O2330" s="11">
        <v>2019</v>
      </c>
      <c r="P2330" s="11" t="s">
        <v>112</v>
      </c>
      <c r="Q2330" s="11" t="s">
        <v>112</v>
      </c>
      <c r="R2330" s="11" t="s">
        <v>241</v>
      </c>
      <c r="S2330" s="11" t="s">
        <v>104</v>
      </c>
      <c r="T2330" s="11">
        <v>1915</v>
      </c>
      <c r="U2330" s="11" t="str">
        <f>IF(ISERROR(VLOOKUP(I2330,'BACK INFO'!F:F,1,0)),IF(ISERROR(VLOOKUP(I2330,'BACK INFO'!H:H,1,0)),K2330,'BACK INFO'!$H$1),'BACK INFO'!$G$1)</f>
        <v>BILL MILLER AND COMPANY</v>
      </c>
    </row>
    <row r="2331" spans="1:21" s="11" customFormat="1" x14ac:dyDescent="0.35">
      <c r="A2331" s="11" t="s">
        <v>94</v>
      </c>
      <c r="B2331" s="11">
        <v>2019</v>
      </c>
      <c r="C2331" s="11">
        <v>2</v>
      </c>
      <c r="D2331" s="11" t="s">
        <v>95</v>
      </c>
      <c r="E2331" s="11" t="s">
        <v>96</v>
      </c>
      <c r="F2331" s="11" t="s">
        <v>700</v>
      </c>
      <c r="G2331" s="11" t="s">
        <v>241</v>
      </c>
      <c r="H2331" s="11" t="s">
        <v>98</v>
      </c>
      <c r="I2331" s="11" t="s">
        <v>185</v>
      </c>
      <c r="J2331" s="11" t="s">
        <v>99</v>
      </c>
      <c r="K2331" s="11" t="s">
        <v>76</v>
      </c>
      <c r="L2331" s="11" t="s">
        <v>127</v>
      </c>
      <c r="M2331" s="11" t="s">
        <v>101</v>
      </c>
      <c r="N2331" s="11">
        <v>85</v>
      </c>
      <c r="O2331" s="11">
        <v>2019</v>
      </c>
      <c r="P2331" s="11" t="s">
        <v>112</v>
      </c>
      <c r="Q2331" s="11" t="s">
        <v>112</v>
      </c>
      <c r="R2331" s="11" t="s">
        <v>241</v>
      </c>
      <c r="S2331" s="11" t="s">
        <v>104</v>
      </c>
      <c r="T2331" s="11">
        <v>2603</v>
      </c>
      <c r="U2331" s="11" t="str">
        <f>IF(ISERROR(VLOOKUP(I2331,'BACK INFO'!F:F,1,0)),IF(ISERROR(VLOOKUP(I2331,'BACK INFO'!H:H,1,0)),K2331,'BACK INFO'!$H$1),'BACK INFO'!$G$1)</f>
        <v>MIE MANNICHE</v>
      </c>
    </row>
    <row r="2332" spans="1:21" s="11" customFormat="1" x14ac:dyDescent="0.35">
      <c r="A2332" s="11" t="s">
        <v>94</v>
      </c>
      <c r="B2332" s="11">
        <v>2019</v>
      </c>
      <c r="C2332" s="11">
        <v>2</v>
      </c>
      <c r="D2332" s="11" t="s">
        <v>95</v>
      </c>
      <c r="E2332" s="11" t="s">
        <v>96</v>
      </c>
      <c r="F2332" s="11" t="s">
        <v>700</v>
      </c>
      <c r="G2332" s="11" t="s">
        <v>241</v>
      </c>
      <c r="H2332" s="11" t="s">
        <v>98</v>
      </c>
      <c r="I2332" s="11" t="s">
        <v>278</v>
      </c>
      <c r="J2332" s="11" t="s">
        <v>99</v>
      </c>
      <c r="K2332" s="11" t="s">
        <v>71</v>
      </c>
      <c r="L2332" s="11" t="s">
        <v>164</v>
      </c>
      <c r="M2332" s="11" t="s">
        <v>101</v>
      </c>
      <c r="N2332" s="11">
        <v>56</v>
      </c>
      <c r="O2332" s="11">
        <v>2019</v>
      </c>
      <c r="P2332" s="11" t="s">
        <v>112</v>
      </c>
      <c r="Q2332" s="11" t="s">
        <v>112</v>
      </c>
      <c r="R2332" s="11" t="s">
        <v>241</v>
      </c>
      <c r="S2332" s="11" t="s">
        <v>104</v>
      </c>
      <c r="T2332" s="11">
        <v>1756</v>
      </c>
      <c r="U2332" s="11" t="str">
        <f>IF(ISERROR(VLOOKUP(I2332,'BACK INFO'!F:F,1,0)),IF(ISERROR(VLOOKUP(I2332,'BACK INFO'!H:H,1,0)),K2332,'BACK INFO'!$H$1),'BACK INFO'!$G$1)</f>
        <v>HOLLY SALES INC.</v>
      </c>
    </row>
    <row r="2333" spans="1:21" s="11" customFormat="1" x14ac:dyDescent="0.35">
      <c r="A2333" s="11" t="s">
        <v>94</v>
      </c>
      <c r="B2333" s="11">
        <v>2019</v>
      </c>
      <c r="C2333" s="11">
        <v>2</v>
      </c>
      <c r="D2333" s="11" t="s">
        <v>95</v>
      </c>
      <c r="E2333" s="11" t="s">
        <v>96</v>
      </c>
      <c r="F2333" s="11" t="s">
        <v>700</v>
      </c>
      <c r="G2333" s="11" t="s">
        <v>241</v>
      </c>
      <c r="H2333" s="11" t="s">
        <v>98</v>
      </c>
      <c r="I2333" s="11" t="s">
        <v>253</v>
      </c>
      <c r="J2333" s="11" t="s">
        <v>99</v>
      </c>
      <c r="K2333" s="11" t="s">
        <v>72</v>
      </c>
      <c r="L2333" s="11" t="s">
        <v>114</v>
      </c>
      <c r="M2333" s="11" t="s">
        <v>101</v>
      </c>
      <c r="N2333" s="11">
        <v>21</v>
      </c>
      <c r="O2333" s="11">
        <v>2019</v>
      </c>
      <c r="P2333" s="11" t="s">
        <v>112</v>
      </c>
      <c r="Q2333" s="11" t="s">
        <v>112</v>
      </c>
      <c r="R2333" s="11" t="s">
        <v>241</v>
      </c>
      <c r="S2333" s="11" t="s">
        <v>104</v>
      </c>
      <c r="T2333" s="11">
        <v>581</v>
      </c>
      <c r="U2333" s="11" t="str">
        <f>IF(ISERROR(VLOOKUP(I2333,'BACK INFO'!F:F,1,0)),IF(ISERROR(VLOOKUP(I2333,'BACK INFO'!H:H,1,0)),K2333,'BACK INFO'!$H$1),'BACK INFO'!$G$1)</f>
        <v>BILL MILLER AND COMPANY</v>
      </c>
    </row>
    <row r="2334" spans="1:21" s="11" customFormat="1" x14ac:dyDescent="0.35">
      <c r="A2334" s="11" t="s">
        <v>94</v>
      </c>
      <c r="B2334" s="11">
        <v>2019</v>
      </c>
      <c r="C2334" s="11">
        <v>2</v>
      </c>
      <c r="D2334" s="11" t="s">
        <v>95</v>
      </c>
      <c r="E2334" s="11" t="s">
        <v>96</v>
      </c>
      <c r="F2334" s="11" t="s">
        <v>700</v>
      </c>
      <c r="G2334" s="11" t="s">
        <v>241</v>
      </c>
      <c r="H2334" s="11" t="s">
        <v>98</v>
      </c>
      <c r="I2334" s="11" t="s">
        <v>265</v>
      </c>
      <c r="J2334" s="11" t="s">
        <v>99</v>
      </c>
      <c r="K2334" s="11" t="s">
        <v>73</v>
      </c>
      <c r="L2334" s="11" t="s">
        <v>127</v>
      </c>
      <c r="M2334" s="11" t="s">
        <v>101</v>
      </c>
      <c r="N2334" s="11">
        <v>19</v>
      </c>
      <c r="O2334" s="11">
        <v>2019</v>
      </c>
      <c r="P2334" s="11" t="s">
        <v>112</v>
      </c>
      <c r="Q2334" s="11" t="s">
        <v>112</v>
      </c>
      <c r="R2334" s="11" t="s">
        <v>241</v>
      </c>
      <c r="S2334" s="11" t="s">
        <v>104</v>
      </c>
      <c r="T2334" s="11">
        <v>556</v>
      </c>
      <c r="U2334" s="11" t="str">
        <f>IF(ISERROR(VLOOKUP(I2334,'BACK INFO'!F:F,1,0)),IF(ISERROR(VLOOKUP(I2334,'BACK INFO'!H:H,1,0)),K2334,'BACK INFO'!$H$1),'BACK INFO'!$G$1)</f>
        <v>PHYLLIS POSNER</v>
      </c>
    </row>
    <row r="2335" spans="1:21" s="11" customFormat="1" x14ac:dyDescent="0.35">
      <c r="A2335" s="11" t="s">
        <v>94</v>
      </c>
      <c r="B2335" s="11">
        <v>2019</v>
      </c>
      <c r="C2335" s="11">
        <v>2</v>
      </c>
      <c r="D2335" s="11" t="s">
        <v>95</v>
      </c>
      <c r="E2335" s="11" t="s">
        <v>96</v>
      </c>
      <c r="F2335" s="11" t="s">
        <v>700</v>
      </c>
      <c r="G2335" s="11" t="s">
        <v>241</v>
      </c>
      <c r="H2335" s="11" t="s">
        <v>98</v>
      </c>
      <c r="I2335" s="11" t="s">
        <v>547</v>
      </c>
      <c r="J2335" s="11" t="s">
        <v>99</v>
      </c>
      <c r="K2335" s="11" t="s">
        <v>72</v>
      </c>
      <c r="L2335" s="11" t="s">
        <v>114</v>
      </c>
      <c r="M2335" s="11" t="s">
        <v>101</v>
      </c>
      <c r="N2335" s="11">
        <v>76</v>
      </c>
      <c r="O2335" s="11">
        <v>2019</v>
      </c>
      <c r="P2335" s="11" t="s">
        <v>112</v>
      </c>
      <c r="Q2335" s="11" t="s">
        <v>112</v>
      </c>
      <c r="R2335" s="11" t="s">
        <v>241</v>
      </c>
      <c r="S2335" s="11" t="s">
        <v>104</v>
      </c>
      <c r="T2335" s="11">
        <v>2248</v>
      </c>
      <c r="U2335" s="11" t="str">
        <f>IF(ISERROR(VLOOKUP(I2335,'BACK INFO'!F:F,1,0)),IF(ISERROR(VLOOKUP(I2335,'BACK INFO'!H:H,1,0)),K2335,'BACK INFO'!$H$1),'BACK INFO'!$G$1)</f>
        <v>BILL MILLER AND COMPANY</v>
      </c>
    </row>
    <row r="2336" spans="1:21" s="11" customFormat="1" x14ac:dyDescent="0.35">
      <c r="A2336" s="11" t="s">
        <v>94</v>
      </c>
      <c r="B2336" s="11">
        <v>2019</v>
      </c>
      <c r="C2336" s="11">
        <v>2</v>
      </c>
      <c r="D2336" s="11" t="s">
        <v>95</v>
      </c>
      <c r="E2336" s="11" t="s">
        <v>96</v>
      </c>
      <c r="F2336" s="11" t="s">
        <v>700</v>
      </c>
      <c r="G2336" s="11" t="s">
        <v>241</v>
      </c>
      <c r="H2336" s="11" t="s">
        <v>98</v>
      </c>
      <c r="I2336" s="11" t="s">
        <v>254</v>
      </c>
      <c r="J2336" s="11" t="s">
        <v>99</v>
      </c>
      <c r="K2336" s="11" t="s">
        <v>72</v>
      </c>
      <c r="L2336" s="11" t="s">
        <v>114</v>
      </c>
      <c r="M2336" s="11" t="s">
        <v>101</v>
      </c>
      <c r="N2336" s="11">
        <v>5</v>
      </c>
      <c r="O2336" s="11">
        <v>2019</v>
      </c>
      <c r="P2336" s="11" t="s">
        <v>112</v>
      </c>
      <c r="Q2336" s="11" t="s">
        <v>112</v>
      </c>
      <c r="R2336" s="11" t="s">
        <v>241</v>
      </c>
      <c r="S2336" s="11" t="s">
        <v>104</v>
      </c>
      <c r="T2336" s="11">
        <v>192</v>
      </c>
      <c r="U2336" s="11" t="str">
        <f>IF(ISERROR(VLOOKUP(I2336,'BACK INFO'!F:F,1,0)),IF(ISERROR(VLOOKUP(I2336,'BACK INFO'!H:H,1,0)),K2336,'BACK INFO'!$H$1),'BACK INFO'!$G$1)</f>
        <v>BILL MILLER AND COMPANY</v>
      </c>
    </row>
    <row r="2337" spans="1:21" s="11" customFormat="1" x14ac:dyDescent="0.35">
      <c r="A2337" s="11" t="s">
        <v>94</v>
      </c>
      <c r="B2337" s="11">
        <v>2019</v>
      </c>
      <c r="C2337" s="11">
        <v>2</v>
      </c>
      <c r="D2337" s="11" t="s">
        <v>95</v>
      </c>
      <c r="E2337" s="11" t="s">
        <v>96</v>
      </c>
      <c r="F2337" s="11" t="s">
        <v>700</v>
      </c>
      <c r="G2337" s="11" t="s">
        <v>241</v>
      </c>
      <c r="H2337" s="11" t="s">
        <v>98</v>
      </c>
      <c r="I2337" s="11" t="s">
        <v>255</v>
      </c>
      <c r="J2337" s="11" t="s">
        <v>99</v>
      </c>
      <c r="K2337" s="11" t="s">
        <v>72</v>
      </c>
      <c r="L2337" s="11" t="s">
        <v>114</v>
      </c>
      <c r="M2337" s="11" t="s">
        <v>101</v>
      </c>
      <c r="N2337" s="11">
        <v>12</v>
      </c>
      <c r="O2337" s="11">
        <v>2019</v>
      </c>
      <c r="P2337" s="11" t="s">
        <v>112</v>
      </c>
      <c r="Q2337" s="11" t="s">
        <v>112</v>
      </c>
      <c r="R2337" s="11" t="s">
        <v>241</v>
      </c>
      <c r="S2337" s="11" t="s">
        <v>104</v>
      </c>
      <c r="T2337" s="11">
        <v>363</v>
      </c>
      <c r="U2337" s="11" t="str">
        <f>IF(ISERROR(VLOOKUP(I2337,'BACK INFO'!F:F,1,0)),IF(ISERROR(VLOOKUP(I2337,'BACK INFO'!H:H,1,0)),K2337,'BACK INFO'!$H$1),'BACK INFO'!$G$1)</f>
        <v>BILL MILLER AND COMPANY</v>
      </c>
    </row>
    <row r="2338" spans="1:21" s="11" customFormat="1" x14ac:dyDescent="0.35">
      <c r="A2338" s="11" t="s">
        <v>94</v>
      </c>
      <c r="B2338" s="11">
        <v>2019</v>
      </c>
      <c r="C2338" s="11">
        <v>2</v>
      </c>
      <c r="D2338" s="11" t="s">
        <v>95</v>
      </c>
      <c r="E2338" s="11" t="s">
        <v>96</v>
      </c>
      <c r="F2338" s="11" t="s">
        <v>700</v>
      </c>
      <c r="G2338" s="11" t="s">
        <v>241</v>
      </c>
      <c r="H2338" s="11" t="s">
        <v>98</v>
      </c>
      <c r="I2338" s="11" t="s">
        <v>202</v>
      </c>
      <c r="J2338" s="11" t="s">
        <v>99</v>
      </c>
      <c r="K2338" s="11" t="s">
        <v>67</v>
      </c>
      <c r="L2338" s="11" t="s">
        <v>108</v>
      </c>
      <c r="M2338" s="11" t="s">
        <v>101</v>
      </c>
      <c r="N2338" s="11">
        <v>98</v>
      </c>
      <c r="O2338" s="11">
        <v>2019</v>
      </c>
      <c r="P2338" s="11" t="s">
        <v>112</v>
      </c>
      <c r="Q2338" s="11" t="s">
        <v>112</v>
      </c>
      <c r="R2338" s="11" t="s">
        <v>241</v>
      </c>
      <c r="S2338" s="11" t="s">
        <v>104</v>
      </c>
      <c r="T2338" s="11">
        <v>3042</v>
      </c>
      <c r="U2338" s="11" t="str">
        <f>IF(ISERROR(VLOOKUP(I2338,'BACK INFO'!F:F,1,0)),IF(ISERROR(VLOOKUP(I2338,'BACK INFO'!H:H,1,0)),K2338,'BACK INFO'!$H$1),'BACK INFO'!$G$1)</f>
        <v>ANITA M. HOPKINS</v>
      </c>
    </row>
    <row r="2339" spans="1:21" s="11" customFormat="1" x14ac:dyDescent="0.35">
      <c r="A2339" s="11" t="s">
        <v>94</v>
      </c>
      <c r="B2339" s="11">
        <v>2019</v>
      </c>
      <c r="C2339" s="11">
        <v>2</v>
      </c>
      <c r="D2339" s="11" t="s">
        <v>95</v>
      </c>
      <c r="E2339" s="11" t="s">
        <v>96</v>
      </c>
      <c r="F2339" s="11" t="s">
        <v>700</v>
      </c>
      <c r="G2339" s="11" t="s">
        <v>241</v>
      </c>
      <c r="H2339" s="11" t="s">
        <v>98</v>
      </c>
      <c r="I2339" s="11" t="s">
        <v>228</v>
      </c>
      <c r="J2339" s="11" t="s">
        <v>99</v>
      </c>
      <c r="K2339" s="11" t="s">
        <v>74</v>
      </c>
      <c r="L2339" s="11" t="s">
        <v>229</v>
      </c>
      <c r="M2339" s="11" t="s">
        <v>101</v>
      </c>
      <c r="N2339" s="11">
        <v>31</v>
      </c>
      <c r="O2339" s="11">
        <v>2019</v>
      </c>
      <c r="P2339" s="11" t="s">
        <v>112</v>
      </c>
      <c r="Q2339" s="11" t="s">
        <v>112</v>
      </c>
      <c r="R2339" s="11" t="s">
        <v>241</v>
      </c>
      <c r="S2339" s="11" t="s">
        <v>104</v>
      </c>
      <c r="T2339" s="11">
        <v>669.75</v>
      </c>
      <c r="U2339" s="11" t="str">
        <f>IF(ISERROR(VLOOKUP(I2339,'BACK INFO'!F:F,1,0)),IF(ISERROR(VLOOKUP(I2339,'BACK INFO'!H:H,1,0)),K2339,'BACK INFO'!$H$1),'BACK INFO'!$G$1)</f>
        <v>DENISE ARNETT</v>
      </c>
    </row>
    <row r="2340" spans="1:21" s="11" customFormat="1" x14ac:dyDescent="0.35">
      <c r="A2340" s="11" t="s">
        <v>94</v>
      </c>
      <c r="B2340" s="11">
        <v>2019</v>
      </c>
      <c r="C2340" s="11">
        <v>2</v>
      </c>
      <c r="D2340" s="11" t="s">
        <v>95</v>
      </c>
      <c r="E2340" s="11" t="s">
        <v>96</v>
      </c>
      <c r="F2340" s="11" t="s">
        <v>700</v>
      </c>
      <c r="G2340" s="11" t="s">
        <v>241</v>
      </c>
      <c r="H2340" s="11" t="s">
        <v>98</v>
      </c>
      <c r="I2340" s="11" t="s">
        <v>294</v>
      </c>
      <c r="J2340" s="11" t="s">
        <v>99</v>
      </c>
      <c r="K2340" s="11" t="s">
        <v>72</v>
      </c>
      <c r="L2340" s="11" t="s">
        <v>114</v>
      </c>
      <c r="M2340" s="11" t="s">
        <v>101</v>
      </c>
      <c r="N2340" s="11">
        <v>24</v>
      </c>
      <c r="O2340" s="11">
        <v>2019</v>
      </c>
      <c r="P2340" s="11" t="s">
        <v>112</v>
      </c>
      <c r="Q2340" s="11" t="s">
        <v>112</v>
      </c>
      <c r="R2340" s="11" t="s">
        <v>241</v>
      </c>
      <c r="S2340" s="11" t="s">
        <v>104</v>
      </c>
      <c r="T2340" s="11">
        <v>747</v>
      </c>
      <c r="U2340" s="11" t="str">
        <f>IF(ISERROR(VLOOKUP(I2340,'BACK INFO'!F:F,1,0)),IF(ISERROR(VLOOKUP(I2340,'BACK INFO'!H:H,1,0)),K2340,'BACK INFO'!$H$1),'BACK INFO'!$G$1)</f>
        <v>BILL MILLER AND COMPANY</v>
      </c>
    </row>
    <row r="2341" spans="1:21" s="11" customFormat="1" x14ac:dyDescent="0.35">
      <c r="A2341" s="11" t="s">
        <v>94</v>
      </c>
      <c r="B2341" s="11">
        <v>2019</v>
      </c>
      <c r="C2341" s="11">
        <v>2</v>
      </c>
      <c r="D2341" s="11" t="s">
        <v>95</v>
      </c>
      <c r="E2341" s="11" t="s">
        <v>96</v>
      </c>
      <c r="F2341" s="11" t="s">
        <v>700</v>
      </c>
      <c r="G2341" s="11" t="s">
        <v>241</v>
      </c>
      <c r="H2341" s="11" t="s">
        <v>98</v>
      </c>
      <c r="I2341" s="11" t="s">
        <v>411</v>
      </c>
      <c r="J2341" s="11" t="s">
        <v>99</v>
      </c>
      <c r="K2341" s="11" t="s">
        <v>67</v>
      </c>
      <c r="L2341" s="11" t="s">
        <v>173</v>
      </c>
      <c r="M2341" s="11" t="s">
        <v>101</v>
      </c>
      <c r="N2341" s="11">
        <v>55</v>
      </c>
      <c r="O2341" s="11">
        <v>2019</v>
      </c>
      <c r="P2341" s="11" t="s">
        <v>112</v>
      </c>
      <c r="Q2341" s="11" t="s">
        <v>112</v>
      </c>
      <c r="R2341" s="11" t="s">
        <v>241</v>
      </c>
      <c r="S2341" s="11" t="s">
        <v>104</v>
      </c>
      <c r="T2341" s="11">
        <v>2217</v>
      </c>
      <c r="U2341" s="11" t="str">
        <f>IF(ISERROR(VLOOKUP(I2341,'BACK INFO'!F:F,1,0)),IF(ISERROR(VLOOKUP(I2341,'BACK INFO'!H:H,1,0)),K2341,'BACK INFO'!$H$1),'BACK INFO'!$G$1)</f>
        <v>ANITA M. HOPKINS</v>
      </c>
    </row>
    <row r="2342" spans="1:21" s="11" customFormat="1" x14ac:dyDescent="0.35">
      <c r="A2342" s="11" t="s">
        <v>94</v>
      </c>
      <c r="B2342" s="11">
        <v>2019</v>
      </c>
      <c r="C2342" s="11">
        <v>2</v>
      </c>
      <c r="D2342" s="11" t="s">
        <v>95</v>
      </c>
      <c r="E2342" s="11" t="s">
        <v>96</v>
      </c>
      <c r="F2342" s="11" t="s">
        <v>700</v>
      </c>
      <c r="G2342" s="11" t="s">
        <v>241</v>
      </c>
      <c r="H2342" s="11" t="s">
        <v>98</v>
      </c>
      <c r="I2342" s="11" t="s">
        <v>132</v>
      </c>
      <c r="J2342" s="11" t="s">
        <v>99</v>
      </c>
      <c r="K2342" s="11" t="s">
        <v>67</v>
      </c>
      <c r="L2342" s="11" t="s">
        <v>133</v>
      </c>
      <c r="M2342" s="11" t="s">
        <v>101</v>
      </c>
      <c r="N2342" s="11">
        <v>76</v>
      </c>
      <c r="O2342" s="11">
        <v>2019</v>
      </c>
      <c r="P2342" s="11" t="s">
        <v>112</v>
      </c>
      <c r="Q2342" s="11" t="s">
        <v>112</v>
      </c>
      <c r="R2342" s="11" t="s">
        <v>241</v>
      </c>
      <c r="S2342" s="11" t="s">
        <v>104</v>
      </c>
      <c r="T2342" s="11">
        <v>2432</v>
      </c>
      <c r="U2342" s="11" t="str">
        <f>IF(ISERROR(VLOOKUP(I2342,'BACK INFO'!F:F,1,0)),IF(ISERROR(VLOOKUP(I2342,'BACK INFO'!H:H,1,0)),K2342,'BACK INFO'!$H$1),'BACK INFO'!$G$1)</f>
        <v>ANITA M. HOPKINS</v>
      </c>
    </row>
    <row r="2343" spans="1:21" s="11" customFormat="1" x14ac:dyDescent="0.35">
      <c r="A2343" s="11" t="s">
        <v>94</v>
      </c>
      <c r="B2343" s="11">
        <v>2019</v>
      </c>
      <c r="C2343" s="11">
        <v>2</v>
      </c>
      <c r="D2343" s="11" t="s">
        <v>95</v>
      </c>
      <c r="E2343" s="11" t="s">
        <v>96</v>
      </c>
      <c r="F2343" s="11" t="s">
        <v>700</v>
      </c>
      <c r="G2343" s="11" t="s">
        <v>241</v>
      </c>
      <c r="H2343" s="11" t="s">
        <v>98</v>
      </c>
      <c r="I2343" s="11" t="s">
        <v>371</v>
      </c>
      <c r="J2343" s="11" t="s">
        <v>99</v>
      </c>
      <c r="K2343" s="11" t="s">
        <v>72</v>
      </c>
      <c r="L2343" s="11" t="s">
        <v>114</v>
      </c>
      <c r="M2343" s="11" t="s">
        <v>101</v>
      </c>
      <c r="N2343" s="11">
        <v>16</v>
      </c>
      <c r="O2343" s="11">
        <v>2019</v>
      </c>
      <c r="P2343" s="11" t="s">
        <v>112</v>
      </c>
      <c r="Q2343" s="11" t="s">
        <v>112</v>
      </c>
      <c r="R2343" s="11" t="s">
        <v>241</v>
      </c>
      <c r="S2343" s="11" t="s">
        <v>104</v>
      </c>
      <c r="T2343" s="11">
        <v>601</v>
      </c>
      <c r="U2343" s="11" t="str">
        <f>IF(ISERROR(VLOOKUP(I2343,'BACK INFO'!F:F,1,0)),IF(ISERROR(VLOOKUP(I2343,'BACK INFO'!H:H,1,0)),K2343,'BACK INFO'!$H$1),'BACK INFO'!$G$1)</f>
        <v>BILL MILLER AND COMPANY</v>
      </c>
    </row>
    <row r="2344" spans="1:21" s="11" customFormat="1" x14ac:dyDescent="0.35">
      <c r="A2344" s="11" t="s">
        <v>94</v>
      </c>
      <c r="B2344" s="11">
        <v>2019</v>
      </c>
      <c r="C2344" s="11">
        <v>2</v>
      </c>
      <c r="D2344" s="11" t="s">
        <v>95</v>
      </c>
      <c r="E2344" s="11" t="s">
        <v>96</v>
      </c>
      <c r="F2344" s="11" t="s">
        <v>700</v>
      </c>
      <c r="G2344" s="11" t="s">
        <v>241</v>
      </c>
      <c r="H2344" s="11" t="s">
        <v>98</v>
      </c>
      <c r="I2344" s="11" t="s">
        <v>372</v>
      </c>
      <c r="J2344" s="11" t="s">
        <v>99</v>
      </c>
      <c r="K2344" s="11" t="s">
        <v>67</v>
      </c>
      <c r="L2344" s="11" t="s">
        <v>373</v>
      </c>
      <c r="M2344" s="11" t="s">
        <v>101</v>
      </c>
      <c r="N2344" s="11">
        <v>20</v>
      </c>
      <c r="O2344" s="11">
        <v>2019</v>
      </c>
      <c r="P2344" s="11" t="s">
        <v>112</v>
      </c>
      <c r="Q2344" s="11" t="s">
        <v>112</v>
      </c>
      <c r="R2344" s="11" t="s">
        <v>241</v>
      </c>
      <c r="S2344" s="11" t="s">
        <v>104</v>
      </c>
      <c r="T2344" s="11">
        <v>612</v>
      </c>
      <c r="U2344" s="11" t="str">
        <f>IF(ISERROR(VLOOKUP(I2344,'BACK INFO'!F:F,1,0)),IF(ISERROR(VLOOKUP(I2344,'BACK INFO'!H:H,1,0)),K2344,'BACK INFO'!$H$1),'BACK INFO'!$G$1)</f>
        <v>ANITA M. HOPKINS</v>
      </c>
    </row>
    <row r="2345" spans="1:21" s="11" customFormat="1" x14ac:dyDescent="0.35">
      <c r="A2345" s="11" t="s">
        <v>94</v>
      </c>
      <c r="B2345" s="11">
        <v>2019</v>
      </c>
      <c r="C2345" s="11">
        <v>2</v>
      </c>
      <c r="D2345" s="11" t="s">
        <v>95</v>
      </c>
      <c r="E2345" s="11" t="s">
        <v>96</v>
      </c>
      <c r="F2345" s="11" t="s">
        <v>700</v>
      </c>
      <c r="G2345" s="11" t="s">
        <v>241</v>
      </c>
      <c r="H2345" s="11" t="s">
        <v>98</v>
      </c>
      <c r="I2345" s="11" t="s">
        <v>484</v>
      </c>
      <c r="J2345" s="11" t="s">
        <v>99</v>
      </c>
      <c r="K2345" s="11" t="s">
        <v>72</v>
      </c>
      <c r="L2345" s="11" t="s">
        <v>364</v>
      </c>
      <c r="M2345" s="11" t="s">
        <v>101</v>
      </c>
      <c r="N2345" s="11">
        <v>12</v>
      </c>
      <c r="O2345" s="11">
        <v>2019</v>
      </c>
      <c r="P2345" s="11" t="s">
        <v>112</v>
      </c>
      <c r="Q2345" s="11" t="s">
        <v>112</v>
      </c>
      <c r="R2345" s="11" t="s">
        <v>241</v>
      </c>
      <c r="S2345" s="11" t="s">
        <v>104</v>
      </c>
      <c r="T2345" s="11">
        <v>369</v>
      </c>
      <c r="U2345" s="11" t="str">
        <f>IF(ISERROR(VLOOKUP(I2345,'BACK INFO'!F:F,1,0)),IF(ISERROR(VLOOKUP(I2345,'BACK INFO'!H:H,1,0)),K2345,'BACK INFO'!$H$1),'BACK INFO'!$G$1)</f>
        <v>BILL MILLER AND COMPANY</v>
      </c>
    </row>
    <row r="2346" spans="1:21" s="11" customFormat="1" x14ac:dyDescent="0.35">
      <c r="A2346" s="11" t="s">
        <v>94</v>
      </c>
      <c r="B2346" s="11">
        <v>2019</v>
      </c>
      <c r="C2346" s="11">
        <v>2</v>
      </c>
      <c r="D2346" s="11" t="s">
        <v>95</v>
      </c>
      <c r="E2346" s="11" t="s">
        <v>96</v>
      </c>
      <c r="F2346" s="11" t="s">
        <v>700</v>
      </c>
      <c r="G2346" s="11" t="s">
        <v>241</v>
      </c>
      <c r="H2346" s="11" t="s">
        <v>98</v>
      </c>
      <c r="I2346" s="11" t="s">
        <v>414</v>
      </c>
      <c r="J2346" s="11" t="s">
        <v>99</v>
      </c>
      <c r="K2346" s="11" t="s">
        <v>71</v>
      </c>
      <c r="L2346" s="11" t="s">
        <v>169</v>
      </c>
      <c r="M2346" s="11" t="s">
        <v>101</v>
      </c>
      <c r="N2346" s="11">
        <v>30</v>
      </c>
      <c r="O2346" s="11">
        <v>2019</v>
      </c>
      <c r="P2346" s="11" t="s">
        <v>112</v>
      </c>
      <c r="Q2346" s="11" t="s">
        <v>112</v>
      </c>
      <c r="R2346" s="11" t="s">
        <v>241</v>
      </c>
      <c r="S2346" s="11" t="s">
        <v>104</v>
      </c>
      <c r="T2346" s="11">
        <v>922</v>
      </c>
      <c r="U2346" s="11" t="str">
        <f>IF(ISERROR(VLOOKUP(I2346,'BACK INFO'!F:F,1,0)),IF(ISERROR(VLOOKUP(I2346,'BACK INFO'!H:H,1,0)),K2346,'BACK INFO'!$H$1),'BACK INFO'!$G$1)</f>
        <v>HOLLY SALES INC.</v>
      </c>
    </row>
    <row r="2347" spans="1:21" s="11" customFormat="1" x14ac:dyDescent="0.35">
      <c r="A2347" s="11" t="s">
        <v>94</v>
      </c>
      <c r="B2347" s="11">
        <v>2019</v>
      </c>
      <c r="C2347" s="11">
        <v>2</v>
      </c>
      <c r="D2347" s="11" t="s">
        <v>95</v>
      </c>
      <c r="E2347" s="11" t="s">
        <v>96</v>
      </c>
      <c r="F2347" s="11" t="s">
        <v>700</v>
      </c>
      <c r="G2347" s="11" t="s">
        <v>241</v>
      </c>
      <c r="H2347" s="11" t="s">
        <v>98</v>
      </c>
      <c r="I2347" s="11" t="s">
        <v>465</v>
      </c>
      <c r="J2347" s="11" t="s">
        <v>99</v>
      </c>
      <c r="K2347" s="11" t="s">
        <v>67</v>
      </c>
      <c r="L2347" s="11" t="s">
        <v>231</v>
      </c>
      <c r="M2347" s="11" t="s">
        <v>101</v>
      </c>
      <c r="N2347" s="11">
        <v>64</v>
      </c>
      <c r="O2347" s="11">
        <v>2019</v>
      </c>
      <c r="P2347" s="11" t="s">
        <v>112</v>
      </c>
      <c r="Q2347" s="11" t="s">
        <v>112</v>
      </c>
      <c r="R2347" s="11" t="s">
        <v>241</v>
      </c>
      <c r="S2347" s="11" t="s">
        <v>104</v>
      </c>
      <c r="T2347" s="11">
        <v>1882</v>
      </c>
      <c r="U2347" s="11" t="str">
        <f>IF(ISERROR(VLOOKUP(I2347,'BACK INFO'!F:F,1,0)),IF(ISERROR(VLOOKUP(I2347,'BACK INFO'!H:H,1,0)),K2347,'BACK INFO'!$H$1),'BACK INFO'!$G$1)</f>
        <v>ANITA M. HOPKINS</v>
      </c>
    </row>
    <row r="2348" spans="1:21" s="11" customFormat="1" x14ac:dyDescent="0.35">
      <c r="A2348" s="11" t="s">
        <v>94</v>
      </c>
      <c r="B2348" s="11">
        <v>2019</v>
      </c>
      <c r="C2348" s="11">
        <v>2</v>
      </c>
      <c r="D2348" s="11" t="s">
        <v>95</v>
      </c>
      <c r="E2348" s="11" t="s">
        <v>96</v>
      </c>
      <c r="F2348" s="11" t="s">
        <v>700</v>
      </c>
      <c r="G2348" s="11" t="s">
        <v>241</v>
      </c>
      <c r="H2348" s="11" t="s">
        <v>98</v>
      </c>
      <c r="I2348" s="11" t="s">
        <v>335</v>
      </c>
      <c r="J2348" s="11" t="s">
        <v>99</v>
      </c>
      <c r="K2348" s="11" t="s">
        <v>73</v>
      </c>
      <c r="L2348" s="11" t="s">
        <v>127</v>
      </c>
      <c r="M2348" s="11" t="s">
        <v>101</v>
      </c>
      <c r="N2348" s="11">
        <v>40</v>
      </c>
      <c r="O2348" s="11">
        <v>2019</v>
      </c>
      <c r="P2348" s="11" t="s">
        <v>112</v>
      </c>
      <c r="Q2348" s="11" t="s">
        <v>112</v>
      </c>
      <c r="R2348" s="11" t="s">
        <v>241</v>
      </c>
      <c r="S2348" s="11" t="s">
        <v>104</v>
      </c>
      <c r="T2348" s="11">
        <v>1240</v>
      </c>
      <c r="U2348" s="11" t="str">
        <f>IF(ISERROR(VLOOKUP(I2348,'BACK INFO'!F:F,1,0)),IF(ISERROR(VLOOKUP(I2348,'BACK INFO'!H:H,1,0)),K2348,'BACK INFO'!$H$1),'BACK INFO'!$G$1)</f>
        <v>PHYLLIS POSNER</v>
      </c>
    </row>
    <row r="2349" spans="1:21" s="11" customFormat="1" x14ac:dyDescent="0.35">
      <c r="A2349" s="11" t="s">
        <v>94</v>
      </c>
      <c r="B2349" s="11">
        <v>2019</v>
      </c>
      <c r="C2349" s="11">
        <v>2</v>
      </c>
      <c r="D2349" s="11" t="s">
        <v>95</v>
      </c>
      <c r="E2349" s="11" t="s">
        <v>96</v>
      </c>
      <c r="F2349" s="11" t="s">
        <v>700</v>
      </c>
      <c r="G2349" s="11" t="s">
        <v>241</v>
      </c>
      <c r="H2349" s="11" t="s">
        <v>98</v>
      </c>
      <c r="I2349" s="11" t="s">
        <v>468</v>
      </c>
      <c r="J2349" s="11" t="s">
        <v>99</v>
      </c>
      <c r="K2349" s="11" t="s">
        <v>245</v>
      </c>
      <c r="L2349" s="11" t="s">
        <v>246</v>
      </c>
      <c r="M2349" s="11" t="s">
        <v>246</v>
      </c>
      <c r="N2349" s="11">
        <v>9</v>
      </c>
      <c r="O2349" s="11">
        <v>2019</v>
      </c>
      <c r="P2349" s="11" t="s">
        <v>112</v>
      </c>
      <c r="Q2349" s="11" t="s">
        <v>112</v>
      </c>
      <c r="R2349" s="11" t="s">
        <v>241</v>
      </c>
      <c r="S2349" s="11" t="s">
        <v>104</v>
      </c>
      <c r="T2349" s="11">
        <v>263</v>
      </c>
      <c r="U2349" s="11" t="str">
        <f>IF(ISERROR(VLOOKUP(I2349,'BACK INFO'!F:F,1,0)),IF(ISERROR(VLOOKUP(I2349,'BACK INFO'!H:H,1,0)),K2349,'BACK INFO'!$H$1),'BACK INFO'!$G$1)</f>
        <v>JULIUS ORTIZ MALDONADO</v>
      </c>
    </row>
    <row r="2350" spans="1:21" s="11" customFormat="1" x14ac:dyDescent="0.35">
      <c r="A2350" s="11" t="s">
        <v>94</v>
      </c>
      <c r="B2350" s="11">
        <v>2019</v>
      </c>
      <c r="C2350" s="11">
        <v>2</v>
      </c>
      <c r="D2350" s="11" t="s">
        <v>95</v>
      </c>
      <c r="E2350" s="11" t="s">
        <v>96</v>
      </c>
      <c r="F2350" s="11" t="s">
        <v>700</v>
      </c>
      <c r="G2350" s="11" t="s">
        <v>241</v>
      </c>
      <c r="H2350" s="11" t="s">
        <v>98</v>
      </c>
      <c r="I2350" s="11" t="s">
        <v>313</v>
      </c>
      <c r="J2350" s="11" t="s">
        <v>99</v>
      </c>
      <c r="K2350" s="11" t="s">
        <v>67</v>
      </c>
      <c r="L2350" s="11" t="s">
        <v>133</v>
      </c>
      <c r="M2350" s="11" t="s">
        <v>101</v>
      </c>
      <c r="N2350" s="11">
        <v>192</v>
      </c>
      <c r="O2350" s="11">
        <v>2019</v>
      </c>
      <c r="P2350" s="11" t="s">
        <v>112</v>
      </c>
      <c r="Q2350" s="11" t="s">
        <v>112</v>
      </c>
      <c r="R2350" s="11" t="s">
        <v>241</v>
      </c>
      <c r="S2350" s="11" t="s">
        <v>104</v>
      </c>
      <c r="T2350" s="11">
        <v>5884</v>
      </c>
      <c r="U2350" s="11" t="str">
        <f>IF(ISERROR(VLOOKUP(I2350,'BACK INFO'!F:F,1,0)),IF(ISERROR(VLOOKUP(I2350,'BACK INFO'!H:H,1,0)),K2350,'BACK INFO'!$H$1),'BACK INFO'!$G$1)</f>
        <v>ANITA M. HOPKINS</v>
      </c>
    </row>
    <row r="2351" spans="1:21" s="11" customFormat="1" x14ac:dyDescent="0.35">
      <c r="A2351" s="11" t="s">
        <v>94</v>
      </c>
      <c r="B2351" s="11">
        <v>2019</v>
      </c>
      <c r="C2351" s="11">
        <v>2</v>
      </c>
      <c r="D2351" s="11" t="s">
        <v>95</v>
      </c>
      <c r="E2351" s="11" t="s">
        <v>96</v>
      </c>
      <c r="F2351" s="11" t="s">
        <v>700</v>
      </c>
      <c r="G2351" s="11" t="s">
        <v>241</v>
      </c>
      <c r="H2351" s="11" t="s">
        <v>98</v>
      </c>
      <c r="I2351" s="11" t="s">
        <v>505</v>
      </c>
      <c r="J2351" s="11" t="s">
        <v>99</v>
      </c>
      <c r="K2351" s="11" t="s">
        <v>75</v>
      </c>
      <c r="L2351" s="11" t="s">
        <v>131</v>
      </c>
      <c r="M2351" s="11" t="s">
        <v>101</v>
      </c>
      <c r="N2351" s="11">
        <v>52</v>
      </c>
      <c r="O2351" s="11">
        <v>2019</v>
      </c>
      <c r="P2351" s="11" t="s">
        <v>112</v>
      </c>
      <c r="Q2351" s="11" t="s">
        <v>112</v>
      </c>
      <c r="R2351" s="11" t="s">
        <v>241</v>
      </c>
      <c r="S2351" s="11" t="s">
        <v>104</v>
      </c>
      <c r="T2351" s="11">
        <v>1584</v>
      </c>
      <c r="U2351" s="11" t="str">
        <f>IF(ISERROR(VLOOKUP(I2351,'BACK INFO'!F:F,1,0)),IF(ISERROR(VLOOKUP(I2351,'BACK INFO'!H:H,1,0)),K2351,'BACK INFO'!$H$1),'BACK INFO'!$G$1)</f>
        <v>LAURA BONG</v>
      </c>
    </row>
    <row r="2352" spans="1:21" s="11" customFormat="1" x14ac:dyDescent="0.35">
      <c r="A2352" s="11" t="s">
        <v>94</v>
      </c>
      <c r="B2352" s="11">
        <v>2019</v>
      </c>
      <c r="C2352" s="11">
        <v>2</v>
      </c>
      <c r="D2352" s="11" t="s">
        <v>95</v>
      </c>
      <c r="E2352" s="11" t="s">
        <v>96</v>
      </c>
      <c r="F2352" s="11" t="s">
        <v>700</v>
      </c>
      <c r="G2352" s="11" t="s">
        <v>241</v>
      </c>
      <c r="H2352" s="11" t="s">
        <v>98</v>
      </c>
      <c r="I2352" s="11" t="s">
        <v>230</v>
      </c>
      <c r="J2352" s="11" t="s">
        <v>99</v>
      </c>
      <c r="K2352" s="11" t="s">
        <v>67</v>
      </c>
      <c r="L2352" s="11" t="s">
        <v>231</v>
      </c>
      <c r="M2352" s="11" t="s">
        <v>101</v>
      </c>
      <c r="N2352" s="11">
        <v>30</v>
      </c>
      <c r="O2352" s="11">
        <v>2019</v>
      </c>
      <c r="P2352" s="11" t="s">
        <v>112</v>
      </c>
      <c r="Q2352" s="11" t="s">
        <v>112</v>
      </c>
      <c r="R2352" s="11" t="s">
        <v>241</v>
      </c>
      <c r="S2352" s="11" t="s">
        <v>104</v>
      </c>
      <c r="T2352" s="11">
        <v>882</v>
      </c>
      <c r="U2352" s="11" t="str">
        <f>IF(ISERROR(VLOOKUP(I2352,'BACK INFO'!F:F,1,0)),IF(ISERROR(VLOOKUP(I2352,'BACK INFO'!H:H,1,0)),K2352,'BACK INFO'!$H$1),'BACK INFO'!$G$1)</f>
        <v>ANITA M. HOPKINS</v>
      </c>
    </row>
    <row r="2353" spans="1:21" s="11" customFormat="1" x14ac:dyDescent="0.35">
      <c r="A2353" s="11" t="s">
        <v>94</v>
      </c>
      <c r="B2353" s="11">
        <v>2019</v>
      </c>
      <c r="C2353" s="11">
        <v>2</v>
      </c>
      <c r="D2353" s="11" t="s">
        <v>95</v>
      </c>
      <c r="E2353" s="11" t="s">
        <v>96</v>
      </c>
      <c r="F2353" s="11" t="s">
        <v>700</v>
      </c>
      <c r="G2353" s="11" t="s">
        <v>241</v>
      </c>
      <c r="H2353" s="11" t="s">
        <v>98</v>
      </c>
      <c r="I2353" s="11" t="s">
        <v>471</v>
      </c>
      <c r="J2353" s="11" t="s">
        <v>120</v>
      </c>
      <c r="K2353" s="11" t="s">
        <v>69</v>
      </c>
      <c r="L2353" s="11" t="s">
        <v>143</v>
      </c>
      <c r="M2353" s="11" t="s">
        <v>122</v>
      </c>
      <c r="N2353" s="11">
        <v>66</v>
      </c>
      <c r="O2353" s="11">
        <v>2019</v>
      </c>
      <c r="P2353" s="11" t="s">
        <v>112</v>
      </c>
      <c r="Q2353" s="11" t="s">
        <v>112</v>
      </c>
      <c r="R2353" s="11" t="s">
        <v>241</v>
      </c>
      <c r="S2353" s="11" t="s">
        <v>104</v>
      </c>
      <c r="T2353" s="11">
        <v>1859.5773687798223</v>
      </c>
      <c r="U2353" s="11" t="str">
        <f>IF(ISERROR(VLOOKUP(I2353,'BACK INFO'!F:F,1,0)),IF(ISERROR(VLOOKUP(I2353,'BACK INFO'!H:H,1,0)),K2353,'BACK INFO'!$H$1),'BACK INFO'!$G$1)</f>
        <v>JULIE BERTRAND</v>
      </c>
    </row>
    <row r="2354" spans="1:21" s="11" customFormat="1" x14ac:dyDescent="0.35">
      <c r="A2354" s="11" t="s">
        <v>94</v>
      </c>
      <c r="B2354" s="11">
        <v>2019</v>
      </c>
      <c r="C2354" s="11">
        <v>2</v>
      </c>
      <c r="D2354" s="11" t="s">
        <v>95</v>
      </c>
      <c r="E2354" s="11" t="s">
        <v>96</v>
      </c>
      <c r="F2354" s="11" t="s">
        <v>700</v>
      </c>
      <c r="G2354" s="11" t="s">
        <v>241</v>
      </c>
      <c r="H2354" s="11" t="s">
        <v>98</v>
      </c>
      <c r="I2354" s="11" t="s">
        <v>417</v>
      </c>
      <c r="J2354" s="11" t="s">
        <v>99</v>
      </c>
      <c r="K2354" s="11" t="s">
        <v>67</v>
      </c>
      <c r="L2354" s="11" t="s">
        <v>133</v>
      </c>
      <c r="M2354" s="11" t="s">
        <v>101</v>
      </c>
      <c r="N2354" s="11">
        <v>12</v>
      </c>
      <c r="O2354" s="11">
        <v>2019</v>
      </c>
      <c r="P2354" s="11" t="s">
        <v>112</v>
      </c>
      <c r="Q2354" s="11" t="s">
        <v>112</v>
      </c>
      <c r="R2354" s="11" t="s">
        <v>241</v>
      </c>
      <c r="S2354" s="11" t="s">
        <v>104</v>
      </c>
      <c r="T2354" s="11">
        <v>342</v>
      </c>
      <c r="U2354" s="11" t="str">
        <f>IF(ISERROR(VLOOKUP(I2354,'BACK INFO'!F:F,1,0)),IF(ISERROR(VLOOKUP(I2354,'BACK INFO'!H:H,1,0)),K2354,'BACK INFO'!$H$1),'BACK INFO'!$G$1)</f>
        <v>ANITA M. HOPKINS</v>
      </c>
    </row>
    <row r="2355" spans="1:21" s="11" customFormat="1" x14ac:dyDescent="0.35">
      <c r="A2355" s="11" t="s">
        <v>94</v>
      </c>
      <c r="B2355" s="11">
        <v>2019</v>
      </c>
      <c r="C2355" s="11">
        <v>2</v>
      </c>
      <c r="D2355" s="11" t="s">
        <v>95</v>
      </c>
      <c r="E2355" s="11" t="s">
        <v>96</v>
      </c>
      <c r="F2355" s="11" t="s">
        <v>700</v>
      </c>
      <c r="G2355" s="11" t="s">
        <v>241</v>
      </c>
      <c r="H2355" s="11" t="s">
        <v>98</v>
      </c>
      <c r="I2355" s="11" t="s">
        <v>548</v>
      </c>
      <c r="J2355" s="11" t="s">
        <v>99</v>
      </c>
      <c r="K2355" s="11" t="s">
        <v>75</v>
      </c>
      <c r="L2355" s="11" t="s">
        <v>491</v>
      </c>
      <c r="M2355" s="11" t="s">
        <v>101</v>
      </c>
      <c r="N2355" s="11">
        <v>152</v>
      </c>
      <c r="O2355" s="11">
        <v>2019</v>
      </c>
      <c r="P2355" s="11" t="s">
        <v>112</v>
      </c>
      <c r="Q2355" s="11" t="s">
        <v>112</v>
      </c>
      <c r="R2355" s="11" t="s">
        <v>241</v>
      </c>
      <c r="S2355" s="11" t="s">
        <v>104</v>
      </c>
      <c r="T2355" s="11">
        <v>4436</v>
      </c>
      <c r="U2355" s="11" t="str">
        <f>IF(ISERROR(VLOOKUP(I2355,'BACK INFO'!F:F,1,0)),IF(ISERROR(VLOOKUP(I2355,'BACK INFO'!H:H,1,0)),K2355,'BACK INFO'!$H$1),'BACK INFO'!$G$1)</f>
        <v>LAURA BONG</v>
      </c>
    </row>
    <row r="2356" spans="1:21" s="11" customFormat="1" x14ac:dyDescent="0.35">
      <c r="A2356" s="11" t="s">
        <v>94</v>
      </c>
      <c r="B2356" s="11">
        <v>2019</v>
      </c>
      <c r="C2356" s="11">
        <v>2</v>
      </c>
      <c r="D2356" s="11" t="s">
        <v>95</v>
      </c>
      <c r="E2356" s="11" t="s">
        <v>96</v>
      </c>
      <c r="F2356" s="11" t="s">
        <v>700</v>
      </c>
      <c r="G2356" s="11" t="s">
        <v>241</v>
      </c>
      <c r="H2356" s="11" t="s">
        <v>98</v>
      </c>
      <c r="I2356" s="11" t="s">
        <v>485</v>
      </c>
      <c r="J2356" s="11" t="s">
        <v>99</v>
      </c>
      <c r="K2356" s="11" t="s">
        <v>76</v>
      </c>
      <c r="L2356" s="11" t="s">
        <v>127</v>
      </c>
      <c r="M2356" s="11" t="s">
        <v>101</v>
      </c>
      <c r="N2356" s="11">
        <v>12</v>
      </c>
      <c r="O2356" s="11">
        <v>2019</v>
      </c>
      <c r="P2356" s="11" t="s">
        <v>112</v>
      </c>
      <c r="Q2356" s="11" t="s">
        <v>112</v>
      </c>
      <c r="R2356" s="11" t="s">
        <v>241</v>
      </c>
      <c r="S2356" s="11" t="s">
        <v>104</v>
      </c>
      <c r="T2356" s="11">
        <v>369</v>
      </c>
      <c r="U2356" s="11" t="str">
        <f>IF(ISERROR(VLOOKUP(I2356,'BACK INFO'!F:F,1,0)),IF(ISERROR(VLOOKUP(I2356,'BACK INFO'!H:H,1,0)),K2356,'BACK INFO'!$H$1),'BACK INFO'!$G$1)</f>
        <v>MIE MANNICHE</v>
      </c>
    </row>
    <row r="2357" spans="1:21" s="11" customFormat="1" x14ac:dyDescent="0.35">
      <c r="A2357" s="11" t="s">
        <v>94</v>
      </c>
      <c r="B2357" s="11">
        <v>2019</v>
      </c>
      <c r="C2357" s="11">
        <v>2</v>
      </c>
      <c r="D2357" s="11" t="s">
        <v>95</v>
      </c>
      <c r="E2357" s="11" t="s">
        <v>96</v>
      </c>
      <c r="F2357" s="11" t="s">
        <v>700</v>
      </c>
      <c r="G2357" s="11" t="s">
        <v>241</v>
      </c>
      <c r="H2357" s="11" t="s">
        <v>98</v>
      </c>
      <c r="I2357" s="11" t="s">
        <v>171</v>
      </c>
      <c r="J2357" s="11" t="s">
        <v>120</v>
      </c>
      <c r="K2357" s="11" t="s">
        <v>66</v>
      </c>
      <c r="L2357" s="11" t="s">
        <v>121</v>
      </c>
      <c r="M2357" s="11" t="s">
        <v>122</v>
      </c>
      <c r="N2357" s="11">
        <v>33</v>
      </c>
      <c r="O2357" s="11">
        <v>2019</v>
      </c>
      <c r="P2357" s="11" t="s">
        <v>112</v>
      </c>
      <c r="Q2357" s="11" t="s">
        <v>112</v>
      </c>
      <c r="R2357" s="11" t="s">
        <v>241</v>
      </c>
      <c r="S2357" s="11" t="s">
        <v>104</v>
      </c>
      <c r="T2357" s="11">
        <v>905.09732636522028</v>
      </c>
      <c r="U2357" s="11" t="str">
        <f>IF(ISERROR(VLOOKUP(I2357,'BACK INFO'!F:F,1,0)),IF(ISERROR(VLOOKUP(I2357,'BACK INFO'!H:H,1,0)),K2357,'BACK INFO'!$H$1),'BACK INFO'!$G$1)</f>
        <v>SHOUTOUTAGENCY</v>
      </c>
    </row>
    <row r="2358" spans="1:21" s="11" customFormat="1" x14ac:dyDescent="0.35">
      <c r="A2358" s="11" t="s">
        <v>94</v>
      </c>
      <c r="B2358" s="11">
        <v>2019</v>
      </c>
      <c r="C2358" s="11">
        <v>2</v>
      </c>
      <c r="D2358" s="11" t="s">
        <v>95</v>
      </c>
      <c r="E2358" s="11" t="s">
        <v>96</v>
      </c>
      <c r="F2358" s="11" t="s">
        <v>700</v>
      </c>
      <c r="G2358" s="11" t="s">
        <v>241</v>
      </c>
      <c r="H2358" s="11" t="s">
        <v>98</v>
      </c>
      <c r="I2358" s="11" t="s">
        <v>431</v>
      </c>
      <c r="J2358" s="11" t="s">
        <v>99</v>
      </c>
      <c r="K2358" s="11" t="s">
        <v>75</v>
      </c>
      <c r="L2358" s="11" t="s">
        <v>131</v>
      </c>
      <c r="M2358" s="11" t="s">
        <v>101</v>
      </c>
      <c r="N2358" s="11">
        <v>75</v>
      </c>
      <c r="O2358" s="11">
        <v>2019</v>
      </c>
      <c r="P2358" s="11" t="s">
        <v>112</v>
      </c>
      <c r="Q2358" s="11" t="s">
        <v>112</v>
      </c>
      <c r="R2358" s="11" t="s">
        <v>241</v>
      </c>
      <c r="S2358" s="11" t="s">
        <v>104</v>
      </c>
      <c r="T2358" s="11">
        <v>2275</v>
      </c>
      <c r="U2358" s="11" t="str">
        <f>IF(ISERROR(VLOOKUP(I2358,'BACK INFO'!F:F,1,0)),IF(ISERROR(VLOOKUP(I2358,'BACK INFO'!H:H,1,0)),K2358,'BACK INFO'!$H$1),'BACK INFO'!$G$1)</f>
        <v>LAURA BONG</v>
      </c>
    </row>
    <row r="2359" spans="1:21" s="11" customFormat="1" x14ac:dyDescent="0.35">
      <c r="A2359" s="11" t="s">
        <v>94</v>
      </c>
      <c r="B2359" s="11">
        <v>2019</v>
      </c>
      <c r="C2359" s="11">
        <v>2</v>
      </c>
      <c r="D2359" s="11" t="s">
        <v>95</v>
      </c>
      <c r="E2359" s="11" t="s">
        <v>96</v>
      </c>
      <c r="F2359" s="11" t="s">
        <v>700</v>
      </c>
      <c r="G2359" s="11" t="s">
        <v>241</v>
      </c>
      <c r="H2359" s="11" t="s">
        <v>98</v>
      </c>
      <c r="I2359" s="11" t="s">
        <v>549</v>
      </c>
      <c r="J2359" s="11" t="s">
        <v>99</v>
      </c>
      <c r="K2359" s="11" t="s">
        <v>75</v>
      </c>
      <c r="L2359" s="11" t="s">
        <v>131</v>
      </c>
      <c r="M2359" s="11" t="s">
        <v>101</v>
      </c>
      <c r="N2359" s="11">
        <v>38</v>
      </c>
      <c r="O2359" s="11">
        <v>2019</v>
      </c>
      <c r="P2359" s="11" t="s">
        <v>112</v>
      </c>
      <c r="Q2359" s="11" t="s">
        <v>112</v>
      </c>
      <c r="R2359" s="11" t="s">
        <v>241</v>
      </c>
      <c r="S2359" s="11" t="s">
        <v>104</v>
      </c>
      <c r="T2359" s="11">
        <v>1133</v>
      </c>
      <c r="U2359" s="11" t="str">
        <f>IF(ISERROR(VLOOKUP(I2359,'BACK INFO'!F:F,1,0)),IF(ISERROR(VLOOKUP(I2359,'BACK INFO'!H:H,1,0)),K2359,'BACK INFO'!$H$1),'BACK INFO'!$G$1)</f>
        <v>LAURA BONG</v>
      </c>
    </row>
    <row r="2360" spans="1:21" s="11" customFormat="1" x14ac:dyDescent="0.35">
      <c r="A2360" s="11" t="s">
        <v>94</v>
      </c>
      <c r="B2360" s="11">
        <v>2019</v>
      </c>
      <c r="C2360" s="11">
        <v>2</v>
      </c>
      <c r="D2360" s="11" t="s">
        <v>95</v>
      </c>
      <c r="E2360" s="11" t="s">
        <v>96</v>
      </c>
      <c r="F2360" s="11" t="s">
        <v>700</v>
      </c>
      <c r="G2360" s="11" t="s">
        <v>241</v>
      </c>
      <c r="H2360" s="11" t="s">
        <v>98</v>
      </c>
      <c r="I2360" s="11" t="s">
        <v>531</v>
      </c>
      <c r="J2360" s="11" t="s">
        <v>99</v>
      </c>
      <c r="K2360" s="11" t="s">
        <v>67</v>
      </c>
      <c r="L2360" s="11" t="s">
        <v>133</v>
      </c>
      <c r="M2360" s="11" t="s">
        <v>101</v>
      </c>
      <c r="N2360" s="11">
        <v>2</v>
      </c>
      <c r="O2360" s="11">
        <v>2019</v>
      </c>
      <c r="P2360" s="11" t="s">
        <v>112</v>
      </c>
      <c r="Q2360" s="11" t="s">
        <v>112</v>
      </c>
      <c r="R2360" s="11" t="s">
        <v>241</v>
      </c>
      <c r="S2360" s="11" t="s">
        <v>104</v>
      </c>
      <c r="T2360" s="11">
        <v>64</v>
      </c>
      <c r="U2360" s="11" t="str">
        <f>IF(ISERROR(VLOOKUP(I2360,'BACK INFO'!F:F,1,0)),IF(ISERROR(VLOOKUP(I2360,'BACK INFO'!H:H,1,0)),K2360,'BACK INFO'!$H$1),'BACK INFO'!$G$1)</f>
        <v>ANITA M. HOPKINS</v>
      </c>
    </row>
    <row r="2361" spans="1:21" s="11" customFormat="1" x14ac:dyDescent="0.35">
      <c r="A2361" s="11" t="s">
        <v>94</v>
      </c>
      <c r="B2361" s="11">
        <v>2019</v>
      </c>
      <c r="C2361" s="11">
        <v>2</v>
      </c>
      <c r="D2361" s="11" t="s">
        <v>95</v>
      </c>
      <c r="E2361" s="11" t="s">
        <v>96</v>
      </c>
      <c r="F2361" s="11" t="s">
        <v>700</v>
      </c>
      <c r="G2361" s="11" t="s">
        <v>241</v>
      </c>
      <c r="H2361" s="11" t="s">
        <v>98</v>
      </c>
      <c r="I2361" s="11" t="s">
        <v>550</v>
      </c>
      <c r="J2361" s="11" t="s">
        <v>99</v>
      </c>
      <c r="K2361" s="11" t="s">
        <v>67</v>
      </c>
      <c r="L2361" s="11" t="s">
        <v>133</v>
      </c>
      <c r="M2361" s="11" t="s">
        <v>101</v>
      </c>
      <c r="N2361" s="11">
        <v>140</v>
      </c>
      <c r="O2361" s="11">
        <v>2019</v>
      </c>
      <c r="P2361" s="11" t="s">
        <v>112</v>
      </c>
      <c r="Q2361" s="11" t="s">
        <v>112</v>
      </c>
      <c r="R2361" s="11" t="s">
        <v>241</v>
      </c>
      <c r="S2361" s="11" t="s">
        <v>104</v>
      </c>
      <c r="T2361" s="11">
        <v>4280</v>
      </c>
      <c r="U2361" s="11" t="str">
        <f>IF(ISERROR(VLOOKUP(I2361,'BACK INFO'!F:F,1,0)),IF(ISERROR(VLOOKUP(I2361,'BACK INFO'!H:H,1,0)),K2361,'BACK INFO'!$H$1),'BACK INFO'!$G$1)</f>
        <v>ANITA M. HOPKINS</v>
      </c>
    </row>
    <row r="2362" spans="1:21" s="11" customFormat="1" x14ac:dyDescent="0.35">
      <c r="A2362" s="11" t="s">
        <v>94</v>
      </c>
      <c r="B2362" s="11">
        <v>2019</v>
      </c>
      <c r="C2362" s="11">
        <v>2</v>
      </c>
      <c r="D2362" s="11" t="s">
        <v>95</v>
      </c>
      <c r="E2362" s="11" t="s">
        <v>96</v>
      </c>
      <c r="F2362" s="11" t="s">
        <v>700</v>
      </c>
      <c r="G2362" s="11" t="s">
        <v>241</v>
      </c>
      <c r="H2362" s="11" t="s">
        <v>98</v>
      </c>
      <c r="I2362" s="11" t="s">
        <v>551</v>
      </c>
      <c r="J2362" s="11" t="s">
        <v>99</v>
      </c>
      <c r="K2362" s="11" t="s">
        <v>75</v>
      </c>
      <c r="L2362" s="11" t="s">
        <v>131</v>
      </c>
      <c r="M2362" s="11" t="s">
        <v>101</v>
      </c>
      <c r="N2362" s="11">
        <v>105</v>
      </c>
      <c r="O2362" s="11">
        <v>2019</v>
      </c>
      <c r="P2362" s="11" t="s">
        <v>112</v>
      </c>
      <c r="Q2362" s="11" t="s">
        <v>112</v>
      </c>
      <c r="R2362" s="11" t="s">
        <v>241</v>
      </c>
      <c r="S2362" s="11" t="s">
        <v>104</v>
      </c>
      <c r="T2362" s="11">
        <v>3263</v>
      </c>
      <c r="U2362" s="11" t="str">
        <f>IF(ISERROR(VLOOKUP(I2362,'BACK INFO'!F:F,1,0)),IF(ISERROR(VLOOKUP(I2362,'BACK INFO'!H:H,1,0)),K2362,'BACK INFO'!$H$1),'BACK INFO'!$G$1)</f>
        <v>LAURA BONG</v>
      </c>
    </row>
    <row r="2363" spans="1:21" s="11" customFormat="1" x14ac:dyDescent="0.35">
      <c r="A2363" s="11" t="s">
        <v>94</v>
      </c>
      <c r="B2363" s="11">
        <v>2019</v>
      </c>
      <c r="C2363" s="11">
        <v>2</v>
      </c>
      <c r="D2363" s="11" t="s">
        <v>95</v>
      </c>
      <c r="E2363" s="11" t="s">
        <v>96</v>
      </c>
      <c r="F2363" s="11" t="s">
        <v>700</v>
      </c>
      <c r="G2363" s="11" t="s">
        <v>241</v>
      </c>
      <c r="H2363" s="11" t="s">
        <v>98</v>
      </c>
      <c r="I2363" s="11" t="s">
        <v>552</v>
      </c>
      <c r="J2363" s="11" t="s">
        <v>99</v>
      </c>
      <c r="K2363" s="11" t="s">
        <v>75</v>
      </c>
      <c r="L2363" s="11" t="s">
        <v>131</v>
      </c>
      <c r="M2363" s="11" t="s">
        <v>101</v>
      </c>
      <c r="N2363" s="11">
        <v>18</v>
      </c>
      <c r="O2363" s="11">
        <v>2019</v>
      </c>
      <c r="P2363" s="11" t="s">
        <v>112</v>
      </c>
      <c r="Q2363" s="11" t="s">
        <v>112</v>
      </c>
      <c r="R2363" s="11" t="s">
        <v>241</v>
      </c>
      <c r="S2363" s="11" t="s">
        <v>104</v>
      </c>
      <c r="T2363" s="11">
        <v>567</v>
      </c>
      <c r="U2363" s="11" t="str">
        <f>IF(ISERROR(VLOOKUP(I2363,'BACK INFO'!F:F,1,0)),IF(ISERROR(VLOOKUP(I2363,'BACK INFO'!H:H,1,0)),K2363,'BACK INFO'!$H$1),'BACK INFO'!$G$1)</f>
        <v>LAURA BONG</v>
      </c>
    </row>
    <row r="2364" spans="1:21" s="11" customFormat="1" x14ac:dyDescent="0.35">
      <c r="A2364" s="11" t="s">
        <v>94</v>
      </c>
      <c r="B2364" s="11">
        <v>2019</v>
      </c>
      <c r="C2364" s="11">
        <v>2</v>
      </c>
      <c r="D2364" s="11" t="s">
        <v>95</v>
      </c>
      <c r="E2364" s="11" t="s">
        <v>96</v>
      </c>
      <c r="F2364" s="11" t="s">
        <v>700</v>
      </c>
      <c r="G2364" s="11" t="s">
        <v>241</v>
      </c>
      <c r="H2364" s="11" t="s">
        <v>98</v>
      </c>
      <c r="I2364" s="11" t="s">
        <v>553</v>
      </c>
      <c r="J2364" s="11" t="s">
        <v>99</v>
      </c>
      <c r="K2364" s="11" t="s">
        <v>72</v>
      </c>
      <c r="L2364" s="11" t="s">
        <v>114</v>
      </c>
      <c r="M2364" s="11" t="s">
        <v>101</v>
      </c>
      <c r="N2364" s="11">
        <v>25</v>
      </c>
      <c r="O2364" s="11">
        <v>2019</v>
      </c>
      <c r="P2364" s="11" t="s">
        <v>112</v>
      </c>
      <c r="Q2364" s="11" t="s">
        <v>112</v>
      </c>
      <c r="R2364" s="11" t="s">
        <v>241</v>
      </c>
      <c r="S2364" s="11" t="s">
        <v>104</v>
      </c>
      <c r="T2364" s="11">
        <v>732</v>
      </c>
      <c r="U2364" s="11" t="str">
        <f>IF(ISERROR(VLOOKUP(I2364,'BACK INFO'!F:F,1,0)),IF(ISERROR(VLOOKUP(I2364,'BACK INFO'!H:H,1,0)),K2364,'BACK INFO'!$H$1),'BACK INFO'!$G$1)</f>
        <v>BILL MILLER AND COMPANY</v>
      </c>
    </row>
    <row r="2365" spans="1:21" s="11" customFormat="1" x14ac:dyDescent="0.35">
      <c r="A2365" s="11" t="s">
        <v>94</v>
      </c>
      <c r="B2365" s="11">
        <v>2019</v>
      </c>
      <c r="C2365" s="11">
        <v>2</v>
      </c>
      <c r="D2365" s="11" t="s">
        <v>95</v>
      </c>
      <c r="E2365" s="11" t="s">
        <v>96</v>
      </c>
      <c r="F2365" s="11" t="s">
        <v>700</v>
      </c>
      <c r="G2365" s="11" t="s">
        <v>241</v>
      </c>
      <c r="H2365" s="11" t="s">
        <v>98</v>
      </c>
      <c r="I2365" s="11" t="s">
        <v>475</v>
      </c>
      <c r="J2365" s="11" t="s">
        <v>99</v>
      </c>
      <c r="K2365" s="11" t="s">
        <v>75</v>
      </c>
      <c r="L2365" s="11" t="s">
        <v>273</v>
      </c>
      <c r="M2365" s="11" t="s">
        <v>101</v>
      </c>
      <c r="N2365" s="11">
        <v>24</v>
      </c>
      <c r="O2365" s="11">
        <v>2019</v>
      </c>
      <c r="P2365" s="11" t="s">
        <v>112</v>
      </c>
      <c r="Q2365" s="11" t="s">
        <v>112</v>
      </c>
      <c r="R2365" s="11" t="s">
        <v>241</v>
      </c>
      <c r="S2365" s="11" t="s">
        <v>104</v>
      </c>
      <c r="T2365" s="11">
        <v>762</v>
      </c>
      <c r="U2365" s="11" t="str">
        <f>IF(ISERROR(VLOOKUP(I2365,'BACK INFO'!F:F,1,0)),IF(ISERROR(VLOOKUP(I2365,'BACK INFO'!H:H,1,0)),K2365,'BACK INFO'!$H$1),'BACK INFO'!$G$1)</f>
        <v>LAURA BONG</v>
      </c>
    </row>
    <row r="2366" spans="1:21" s="11" customFormat="1" x14ac:dyDescent="0.35">
      <c r="A2366" s="11" t="s">
        <v>94</v>
      </c>
      <c r="B2366" s="11">
        <v>2019</v>
      </c>
      <c r="C2366" s="11">
        <v>2</v>
      </c>
      <c r="D2366" s="11" t="s">
        <v>95</v>
      </c>
      <c r="E2366" s="11" t="s">
        <v>96</v>
      </c>
      <c r="F2366" s="11" t="s">
        <v>700</v>
      </c>
      <c r="G2366" s="11" t="s">
        <v>241</v>
      </c>
      <c r="H2366" s="11" t="s">
        <v>98</v>
      </c>
      <c r="I2366" s="11" t="s">
        <v>554</v>
      </c>
      <c r="J2366" s="11" t="s">
        <v>99</v>
      </c>
      <c r="K2366" s="11" t="s">
        <v>75</v>
      </c>
      <c r="L2366" s="11" t="s">
        <v>455</v>
      </c>
      <c r="M2366" s="11" t="s">
        <v>101</v>
      </c>
      <c r="N2366" s="11">
        <v>46</v>
      </c>
      <c r="O2366" s="11">
        <v>2019</v>
      </c>
      <c r="P2366" s="11" t="s">
        <v>112</v>
      </c>
      <c r="Q2366" s="11" t="s">
        <v>112</v>
      </c>
      <c r="R2366" s="11" t="s">
        <v>241</v>
      </c>
      <c r="S2366" s="11" t="s">
        <v>104</v>
      </c>
      <c r="T2366" s="11">
        <v>1405</v>
      </c>
      <c r="U2366" s="11" t="str">
        <f>IF(ISERROR(VLOOKUP(I2366,'BACK INFO'!F:F,1,0)),IF(ISERROR(VLOOKUP(I2366,'BACK INFO'!H:H,1,0)),K2366,'BACK INFO'!$H$1),'BACK INFO'!$G$1)</f>
        <v>LAURA BONG</v>
      </c>
    </row>
    <row r="2367" spans="1:21" s="11" customFormat="1" x14ac:dyDescent="0.35">
      <c r="A2367" s="11" t="s">
        <v>94</v>
      </c>
      <c r="B2367" s="11">
        <v>2019</v>
      </c>
      <c r="C2367" s="11">
        <v>2</v>
      </c>
      <c r="D2367" s="11" t="s">
        <v>95</v>
      </c>
      <c r="E2367" s="11" t="s">
        <v>96</v>
      </c>
      <c r="F2367" s="11" t="s">
        <v>700</v>
      </c>
      <c r="G2367" s="11" t="s">
        <v>241</v>
      </c>
      <c r="H2367" s="11" t="s">
        <v>98</v>
      </c>
      <c r="I2367" s="11" t="s">
        <v>477</v>
      </c>
      <c r="J2367" s="11" t="s">
        <v>99</v>
      </c>
      <c r="K2367" s="11" t="s">
        <v>73</v>
      </c>
      <c r="L2367" s="11" t="s">
        <v>346</v>
      </c>
      <c r="M2367" s="11" t="s">
        <v>101</v>
      </c>
      <c r="N2367" s="11">
        <v>7</v>
      </c>
      <c r="O2367" s="11">
        <v>2019</v>
      </c>
      <c r="P2367" s="11" t="s">
        <v>112</v>
      </c>
      <c r="Q2367" s="11" t="s">
        <v>112</v>
      </c>
      <c r="R2367" s="11" t="s">
        <v>241</v>
      </c>
      <c r="S2367" s="11" t="s">
        <v>104</v>
      </c>
      <c r="T2367" s="11">
        <v>231</v>
      </c>
      <c r="U2367" s="11" t="str">
        <f>IF(ISERROR(VLOOKUP(I2367,'BACK INFO'!F:F,1,0)),IF(ISERROR(VLOOKUP(I2367,'BACK INFO'!H:H,1,0)),K2367,'BACK INFO'!$H$1),'BACK INFO'!$G$1)</f>
        <v>PHYLLIS POSNER</v>
      </c>
    </row>
    <row r="2368" spans="1:21" s="11" customFormat="1" x14ac:dyDescent="0.35">
      <c r="A2368" s="11" t="s">
        <v>94</v>
      </c>
      <c r="B2368" s="11">
        <v>2019</v>
      </c>
      <c r="C2368" s="11">
        <v>2</v>
      </c>
      <c r="D2368" s="11" t="s">
        <v>95</v>
      </c>
      <c r="E2368" s="11" t="s">
        <v>96</v>
      </c>
      <c r="F2368" s="11" t="s">
        <v>700</v>
      </c>
      <c r="G2368" s="11" t="s">
        <v>241</v>
      </c>
      <c r="H2368" s="11" t="s">
        <v>98</v>
      </c>
      <c r="I2368" s="11" t="s">
        <v>510</v>
      </c>
      <c r="J2368" s="11" t="s">
        <v>99</v>
      </c>
      <c r="K2368" s="11" t="s">
        <v>75</v>
      </c>
      <c r="L2368" s="11" t="s">
        <v>131</v>
      </c>
      <c r="M2368" s="11" t="s">
        <v>101</v>
      </c>
      <c r="N2368" s="11">
        <v>57</v>
      </c>
      <c r="O2368" s="11">
        <v>2019</v>
      </c>
      <c r="P2368" s="11" t="s">
        <v>112</v>
      </c>
      <c r="Q2368" s="11" t="s">
        <v>112</v>
      </c>
      <c r="R2368" s="11" t="s">
        <v>241</v>
      </c>
      <c r="S2368" s="11" t="s">
        <v>104</v>
      </c>
      <c r="T2368" s="11">
        <v>1923</v>
      </c>
      <c r="U2368" s="11" t="str">
        <f>IF(ISERROR(VLOOKUP(I2368,'BACK INFO'!F:F,1,0)),IF(ISERROR(VLOOKUP(I2368,'BACK INFO'!H:H,1,0)),K2368,'BACK INFO'!$H$1),'BACK INFO'!$G$1)</f>
        <v>LAURA BONG</v>
      </c>
    </row>
    <row r="2369" spans="1:21" s="11" customFormat="1" x14ac:dyDescent="0.35">
      <c r="A2369" s="11" t="s">
        <v>94</v>
      </c>
      <c r="B2369" s="11">
        <v>2019</v>
      </c>
      <c r="C2369" s="11">
        <v>2</v>
      </c>
      <c r="D2369" s="11" t="s">
        <v>95</v>
      </c>
      <c r="E2369" s="11" t="s">
        <v>96</v>
      </c>
      <c r="F2369" s="11" t="s">
        <v>700</v>
      </c>
      <c r="G2369" s="11" t="s">
        <v>241</v>
      </c>
      <c r="H2369" s="11" t="s">
        <v>98</v>
      </c>
      <c r="I2369" s="11" t="s">
        <v>555</v>
      </c>
      <c r="J2369" s="11" t="s">
        <v>99</v>
      </c>
      <c r="K2369" s="11" t="s">
        <v>74</v>
      </c>
      <c r="L2369" s="11" t="s">
        <v>100</v>
      </c>
      <c r="M2369" s="11" t="s">
        <v>101</v>
      </c>
      <c r="N2369" s="11">
        <v>44</v>
      </c>
      <c r="O2369" s="11">
        <v>2019</v>
      </c>
      <c r="P2369" s="11" t="s">
        <v>112</v>
      </c>
      <c r="Q2369" s="11" t="s">
        <v>112</v>
      </c>
      <c r="R2369" s="11" t="s">
        <v>241</v>
      </c>
      <c r="S2369" s="11" t="s">
        <v>104</v>
      </c>
      <c r="T2369" s="11">
        <v>1280</v>
      </c>
      <c r="U2369" s="11" t="str">
        <f>IF(ISERROR(VLOOKUP(I2369,'BACK INFO'!F:F,1,0)),IF(ISERROR(VLOOKUP(I2369,'BACK INFO'!H:H,1,0)),K2369,'BACK INFO'!$H$1),'BACK INFO'!$G$1)</f>
        <v>DENISE ARNETT</v>
      </c>
    </row>
    <row r="2370" spans="1:21" s="11" customFormat="1" x14ac:dyDescent="0.35">
      <c r="A2370" s="11" t="s">
        <v>94</v>
      </c>
      <c r="B2370" s="11">
        <v>2019</v>
      </c>
      <c r="C2370" s="11">
        <v>2</v>
      </c>
      <c r="D2370" s="11" t="s">
        <v>95</v>
      </c>
      <c r="E2370" s="11" t="s">
        <v>96</v>
      </c>
      <c r="F2370" s="11" t="s">
        <v>700</v>
      </c>
      <c r="G2370" s="11" t="s">
        <v>241</v>
      </c>
      <c r="H2370" s="11" t="s">
        <v>98</v>
      </c>
      <c r="I2370" s="11" t="s">
        <v>300</v>
      </c>
      <c r="J2370" s="11" t="s">
        <v>99</v>
      </c>
      <c r="K2370" s="11" t="s">
        <v>73</v>
      </c>
      <c r="L2370" s="11" t="s">
        <v>127</v>
      </c>
      <c r="M2370" s="11" t="s">
        <v>101</v>
      </c>
      <c r="N2370" s="11">
        <v>33</v>
      </c>
      <c r="O2370" s="11">
        <v>2019</v>
      </c>
      <c r="P2370" s="11" t="s">
        <v>112</v>
      </c>
      <c r="Q2370" s="11" t="s">
        <v>112</v>
      </c>
      <c r="R2370" s="11" t="s">
        <v>241</v>
      </c>
      <c r="S2370" s="11" t="s">
        <v>104</v>
      </c>
      <c r="T2370" s="11">
        <v>966</v>
      </c>
      <c r="U2370" s="11" t="str">
        <f>IF(ISERROR(VLOOKUP(I2370,'BACK INFO'!F:F,1,0)),IF(ISERROR(VLOOKUP(I2370,'BACK INFO'!H:H,1,0)),K2370,'BACK INFO'!$H$1),'BACK INFO'!$G$1)</f>
        <v>PHYLLIS POSNER</v>
      </c>
    </row>
    <row r="2371" spans="1:21" s="11" customFormat="1" x14ac:dyDescent="0.35">
      <c r="A2371" s="11" t="s">
        <v>94</v>
      </c>
      <c r="B2371" s="11">
        <v>2019</v>
      </c>
      <c r="C2371" s="11">
        <v>2</v>
      </c>
      <c r="D2371" s="11" t="s">
        <v>95</v>
      </c>
      <c r="E2371" s="11" t="s">
        <v>96</v>
      </c>
      <c r="F2371" s="11" t="s">
        <v>700</v>
      </c>
      <c r="G2371" s="11" t="s">
        <v>241</v>
      </c>
      <c r="H2371" s="11" t="s">
        <v>98</v>
      </c>
      <c r="I2371" s="11" t="s">
        <v>556</v>
      </c>
      <c r="J2371" s="11" t="s">
        <v>99</v>
      </c>
      <c r="K2371" s="11" t="s">
        <v>71</v>
      </c>
      <c r="L2371" s="11" t="s">
        <v>159</v>
      </c>
      <c r="M2371" s="11" t="s">
        <v>101</v>
      </c>
      <c r="N2371" s="11">
        <v>12</v>
      </c>
      <c r="O2371" s="11">
        <v>2019</v>
      </c>
      <c r="P2371" s="11" t="s">
        <v>112</v>
      </c>
      <c r="Q2371" s="11" t="s">
        <v>112</v>
      </c>
      <c r="R2371" s="11" t="s">
        <v>241</v>
      </c>
      <c r="S2371" s="11" t="s">
        <v>104</v>
      </c>
      <c r="T2371" s="11">
        <v>366</v>
      </c>
      <c r="U2371" s="11" t="str">
        <f>IF(ISERROR(VLOOKUP(I2371,'BACK INFO'!F:F,1,0)),IF(ISERROR(VLOOKUP(I2371,'BACK INFO'!H:H,1,0)),K2371,'BACK INFO'!$H$1),'BACK INFO'!$G$1)</f>
        <v>HOLLY SALES INC.</v>
      </c>
    </row>
    <row r="2372" spans="1:21" s="11" customFormat="1" x14ac:dyDescent="0.35">
      <c r="A2372" s="11" t="s">
        <v>94</v>
      </c>
      <c r="B2372" s="11">
        <v>2019</v>
      </c>
      <c r="C2372" s="11">
        <v>2</v>
      </c>
      <c r="D2372" s="11" t="s">
        <v>95</v>
      </c>
      <c r="E2372" s="11" t="s">
        <v>96</v>
      </c>
      <c r="F2372" s="11" t="s">
        <v>700</v>
      </c>
      <c r="G2372" s="11" t="s">
        <v>241</v>
      </c>
      <c r="H2372" s="11" t="s">
        <v>98</v>
      </c>
      <c r="I2372" s="11" t="s">
        <v>206</v>
      </c>
      <c r="J2372" s="11" t="s">
        <v>99</v>
      </c>
      <c r="K2372" s="11" t="s">
        <v>74</v>
      </c>
      <c r="L2372" s="11" t="s">
        <v>199</v>
      </c>
      <c r="M2372" s="11" t="s">
        <v>101</v>
      </c>
      <c r="N2372" s="11">
        <v>46</v>
      </c>
      <c r="O2372" s="11">
        <v>2019</v>
      </c>
      <c r="P2372" s="11" t="s">
        <v>112</v>
      </c>
      <c r="Q2372" s="11" t="s">
        <v>112</v>
      </c>
      <c r="R2372" s="11" t="s">
        <v>241</v>
      </c>
      <c r="S2372" s="11" t="s">
        <v>104</v>
      </c>
      <c r="T2372" s="11">
        <v>1404</v>
      </c>
      <c r="U2372" s="11" t="str">
        <f>IF(ISERROR(VLOOKUP(I2372,'BACK INFO'!F:F,1,0)),IF(ISERROR(VLOOKUP(I2372,'BACK INFO'!H:H,1,0)),K2372,'BACK INFO'!$H$1),'BACK INFO'!$G$1)</f>
        <v>DENISE ARNETT</v>
      </c>
    </row>
    <row r="2373" spans="1:21" s="11" customFormat="1" x14ac:dyDescent="0.35">
      <c r="A2373" s="11" t="s">
        <v>94</v>
      </c>
      <c r="B2373" s="11">
        <v>2019</v>
      </c>
      <c r="C2373" s="11">
        <v>2</v>
      </c>
      <c r="D2373" s="11" t="s">
        <v>95</v>
      </c>
      <c r="E2373" s="11" t="s">
        <v>96</v>
      </c>
      <c r="F2373" s="11" t="s">
        <v>700</v>
      </c>
      <c r="G2373" s="11" t="s">
        <v>241</v>
      </c>
      <c r="H2373" s="11" t="s">
        <v>98</v>
      </c>
      <c r="I2373" s="11" t="s">
        <v>182</v>
      </c>
      <c r="J2373" s="11" t="s">
        <v>99</v>
      </c>
      <c r="K2373" s="11" t="s">
        <v>71</v>
      </c>
      <c r="L2373" s="11" t="s">
        <v>169</v>
      </c>
      <c r="M2373" s="11" t="s">
        <v>101</v>
      </c>
      <c r="N2373" s="11">
        <v>35</v>
      </c>
      <c r="O2373" s="11">
        <v>2019</v>
      </c>
      <c r="P2373" s="11" t="s">
        <v>112</v>
      </c>
      <c r="Q2373" s="11" t="s">
        <v>112</v>
      </c>
      <c r="R2373" s="11" t="s">
        <v>241</v>
      </c>
      <c r="S2373" s="11" t="s">
        <v>104</v>
      </c>
      <c r="T2373" s="11">
        <v>1255</v>
      </c>
      <c r="U2373" s="11" t="str">
        <f>IF(ISERROR(VLOOKUP(I2373,'BACK INFO'!F:F,1,0)),IF(ISERROR(VLOOKUP(I2373,'BACK INFO'!H:H,1,0)),K2373,'BACK INFO'!$H$1),'BACK INFO'!$G$1)</f>
        <v>HOLLY SALES INC.</v>
      </c>
    </row>
    <row r="2374" spans="1:21" s="11" customFormat="1" x14ac:dyDescent="0.35">
      <c r="A2374" s="11" t="s">
        <v>94</v>
      </c>
      <c r="B2374" s="11">
        <v>2019</v>
      </c>
      <c r="C2374" s="11">
        <v>2</v>
      </c>
      <c r="D2374" s="11" t="s">
        <v>95</v>
      </c>
      <c r="E2374" s="11" t="s">
        <v>96</v>
      </c>
      <c r="F2374" s="11" t="s">
        <v>700</v>
      </c>
      <c r="G2374" s="11" t="s">
        <v>241</v>
      </c>
      <c r="H2374" s="11" t="s">
        <v>98</v>
      </c>
      <c r="I2374" s="11" t="s">
        <v>513</v>
      </c>
      <c r="J2374" s="11" t="s">
        <v>120</v>
      </c>
      <c r="K2374" s="11" t="s">
        <v>68</v>
      </c>
      <c r="L2374" s="11" t="s">
        <v>129</v>
      </c>
      <c r="M2374" s="11" t="s">
        <v>122</v>
      </c>
      <c r="N2374" s="11">
        <v>18</v>
      </c>
      <c r="O2374" s="11">
        <v>2019</v>
      </c>
      <c r="P2374" s="11" t="s">
        <v>112</v>
      </c>
      <c r="Q2374" s="11" t="s">
        <v>112</v>
      </c>
      <c r="R2374" s="11" t="s">
        <v>241</v>
      </c>
      <c r="S2374" s="11" t="s">
        <v>104</v>
      </c>
      <c r="T2374" s="11">
        <v>736.19631901840489</v>
      </c>
      <c r="U2374" s="11" t="str">
        <f>IF(ISERROR(VLOOKUP(I2374,'BACK INFO'!F:F,1,0)),IF(ISERROR(VLOOKUP(I2374,'BACK INFO'!H:H,1,0)),K2374,'BACK INFO'!$H$1),'BACK INFO'!$G$1)</f>
        <v>STEPHANIE VITALI</v>
      </c>
    </row>
    <row r="2375" spans="1:21" s="11" customFormat="1" x14ac:dyDescent="0.35">
      <c r="A2375" s="11" t="s">
        <v>94</v>
      </c>
      <c r="B2375" s="11">
        <v>2019</v>
      </c>
      <c r="C2375" s="11">
        <v>2</v>
      </c>
      <c r="D2375" s="11" t="s">
        <v>95</v>
      </c>
      <c r="E2375" s="11" t="s">
        <v>96</v>
      </c>
      <c r="F2375" s="11" t="s">
        <v>700</v>
      </c>
      <c r="G2375" s="11" t="s">
        <v>241</v>
      </c>
      <c r="H2375" s="11" t="s">
        <v>98</v>
      </c>
      <c r="I2375" s="11" t="s">
        <v>557</v>
      </c>
      <c r="J2375" s="11" t="s">
        <v>99</v>
      </c>
      <c r="K2375" s="11" t="s">
        <v>71</v>
      </c>
      <c r="L2375" s="11" t="s">
        <v>285</v>
      </c>
      <c r="M2375" s="11" t="s">
        <v>101</v>
      </c>
      <c r="N2375" s="11">
        <v>51</v>
      </c>
      <c r="O2375" s="11">
        <v>2019</v>
      </c>
      <c r="P2375" s="11" t="s">
        <v>112</v>
      </c>
      <c r="Q2375" s="11" t="s">
        <v>112</v>
      </c>
      <c r="R2375" s="11" t="s">
        <v>241</v>
      </c>
      <c r="S2375" s="11" t="s">
        <v>104</v>
      </c>
      <c r="T2375" s="11">
        <v>1814</v>
      </c>
      <c r="U2375" s="11" t="str">
        <f>IF(ISERROR(VLOOKUP(I2375,'BACK INFO'!F:F,1,0)),IF(ISERROR(VLOOKUP(I2375,'BACK INFO'!H:H,1,0)),K2375,'BACK INFO'!$H$1),'BACK INFO'!$G$1)</f>
        <v>HOLLY SALES INC.</v>
      </c>
    </row>
    <row r="2376" spans="1:21" s="11" customFormat="1" x14ac:dyDescent="0.35">
      <c r="A2376" s="11" t="s">
        <v>94</v>
      </c>
      <c r="B2376" s="11">
        <v>2019</v>
      </c>
      <c r="C2376" s="11">
        <v>2</v>
      </c>
      <c r="D2376" s="11" t="s">
        <v>95</v>
      </c>
      <c r="E2376" s="11" t="s">
        <v>96</v>
      </c>
      <c r="F2376" s="11" t="s">
        <v>700</v>
      </c>
      <c r="G2376" s="11" t="s">
        <v>241</v>
      </c>
      <c r="H2376" s="11" t="s">
        <v>98</v>
      </c>
      <c r="I2376" s="11" t="s">
        <v>558</v>
      </c>
      <c r="J2376" s="11" t="s">
        <v>99</v>
      </c>
      <c r="K2376" s="11" t="s">
        <v>75</v>
      </c>
      <c r="L2376" s="11" t="s">
        <v>455</v>
      </c>
      <c r="M2376" s="11" t="s">
        <v>101</v>
      </c>
      <c r="N2376" s="11">
        <v>24</v>
      </c>
      <c r="O2376" s="11">
        <v>2019</v>
      </c>
      <c r="P2376" s="11" t="s">
        <v>112</v>
      </c>
      <c r="Q2376" s="11" t="s">
        <v>112</v>
      </c>
      <c r="R2376" s="11" t="s">
        <v>241</v>
      </c>
      <c r="S2376" s="11" t="s">
        <v>104</v>
      </c>
      <c r="T2376" s="11">
        <v>744</v>
      </c>
      <c r="U2376" s="11" t="str">
        <f>IF(ISERROR(VLOOKUP(I2376,'BACK INFO'!F:F,1,0)),IF(ISERROR(VLOOKUP(I2376,'BACK INFO'!H:H,1,0)),K2376,'BACK INFO'!$H$1),'BACK INFO'!$G$1)</f>
        <v>LAURA BONG</v>
      </c>
    </row>
    <row r="2377" spans="1:21" s="11" customFormat="1" x14ac:dyDescent="0.35">
      <c r="A2377" s="11" t="s">
        <v>94</v>
      </c>
      <c r="B2377" s="11">
        <v>2019</v>
      </c>
      <c r="C2377" s="11">
        <v>2</v>
      </c>
      <c r="D2377" s="11" t="s">
        <v>95</v>
      </c>
      <c r="E2377" s="11" t="s">
        <v>96</v>
      </c>
      <c r="F2377" s="11" t="s">
        <v>700</v>
      </c>
      <c r="G2377" s="11" t="s">
        <v>241</v>
      </c>
      <c r="H2377" s="11" t="s">
        <v>98</v>
      </c>
      <c r="I2377" s="11" t="s">
        <v>214</v>
      </c>
      <c r="J2377" s="11" t="s">
        <v>99</v>
      </c>
      <c r="K2377" s="11" t="s">
        <v>74</v>
      </c>
      <c r="L2377" s="11" t="s">
        <v>199</v>
      </c>
      <c r="M2377" s="11" t="s">
        <v>101</v>
      </c>
      <c r="N2377" s="11">
        <v>30</v>
      </c>
      <c r="O2377" s="11">
        <v>2019</v>
      </c>
      <c r="P2377" s="11" t="s">
        <v>112</v>
      </c>
      <c r="Q2377" s="11" t="s">
        <v>112</v>
      </c>
      <c r="R2377" s="11" t="s">
        <v>241</v>
      </c>
      <c r="S2377" s="11" t="s">
        <v>104</v>
      </c>
      <c r="T2377" s="11">
        <v>897</v>
      </c>
      <c r="U2377" s="11" t="str">
        <f>IF(ISERROR(VLOOKUP(I2377,'BACK INFO'!F:F,1,0)),IF(ISERROR(VLOOKUP(I2377,'BACK INFO'!H:H,1,0)),K2377,'BACK INFO'!$H$1),'BACK INFO'!$G$1)</f>
        <v>DENISE ARNETT</v>
      </c>
    </row>
    <row r="2378" spans="1:21" s="11" customFormat="1" x14ac:dyDescent="0.35">
      <c r="A2378" s="11" t="s">
        <v>94</v>
      </c>
      <c r="B2378" s="11">
        <v>2019</v>
      </c>
      <c r="C2378" s="11">
        <v>2</v>
      </c>
      <c r="D2378" s="11" t="s">
        <v>95</v>
      </c>
      <c r="E2378" s="11" t="s">
        <v>96</v>
      </c>
      <c r="F2378" s="11" t="s">
        <v>700</v>
      </c>
      <c r="G2378" s="11" t="s">
        <v>241</v>
      </c>
      <c r="H2378" s="11" t="s">
        <v>98</v>
      </c>
      <c r="I2378" s="11" t="s">
        <v>218</v>
      </c>
      <c r="J2378" s="11" t="s">
        <v>99</v>
      </c>
      <c r="K2378" s="11" t="s">
        <v>74</v>
      </c>
      <c r="L2378" s="11" t="s">
        <v>199</v>
      </c>
      <c r="M2378" s="11" t="s">
        <v>101</v>
      </c>
      <c r="N2378" s="11">
        <v>30</v>
      </c>
      <c r="O2378" s="11">
        <v>2019</v>
      </c>
      <c r="P2378" s="11" t="s">
        <v>112</v>
      </c>
      <c r="Q2378" s="11" t="s">
        <v>112</v>
      </c>
      <c r="R2378" s="11" t="s">
        <v>241</v>
      </c>
      <c r="S2378" s="11" t="s">
        <v>104</v>
      </c>
      <c r="T2378" s="11">
        <v>897</v>
      </c>
      <c r="U2378" s="11" t="str">
        <f>IF(ISERROR(VLOOKUP(I2378,'BACK INFO'!F:F,1,0)),IF(ISERROR(VLOOKUP(I2378,'BACK INFO'!H:H,1,0)),K2378,'BACK INFO'!$H$1),'BACK INFO'!$G$1)</f>
        <v>DENISE ARNETT</v>
      </c>
    </row>
    <row r="2379" spans="1:21" s="11" customFormat="1" x14ac:dyDescent="0.35">
      <c r="A2379" s="11" t="s">
        <v>94</v>
      </c>
      <c r="B2379" s="11">
        <v>2019</v>
      </c>
      <c r="C2379" s="11">
        <v>2</v>
      </c>
      <c r="D2379" s="11" t="s">
        <v>95</v>
      </c>
      <c r="E2379" s="11" t="s">
        <v>96</v>
      </c>
      <c r="F2379" s="11" t="s">
        <v>700</v>
      </c>
      <c r="G2379" s="11" t="s">
        <v>241</v>
      </c>
      <c r="H2379" s="11" t="s">
        <v>98</v>
      </c>
      <c r="I2379" s="11" t="s">
        <v>309</v>
      </c>
      <c r="J2379" s="11" t="s">
        <v>99</v>
      </c>
      <c r="K2379" s="11" t="s">
        <v>71</v>
      </c>
      <c r="L2379" s="11" t="s">
        <v>310</v>
      </c>
      <c r="M2379" s="11" t="s">
        <v>101</v>
      </c>
      <c r="N2379" s="11">
        <v>2</v>
      </c>
      <c r="O2379" s="11">
        <v>2019</v>
      </c>
      <c r="P2379" s="11" t="s">
        <v>112</v>
      </c>
      <c r="Q2379" s="11" t="s">
        <v>112</v>
      </c>
      <c r="R2379" s="11" t="s">
        <v>241</v>
      </c>
      <c r="S2379" s="11" t="s">
        <v>104</v>
      </c>
      <c r="T2379" s="11">
        <v>132</v>
      </c>
      <c r="U2379" s="11" t="str">
        <f>IF(ISERROR(VLOOKUP(I2379,'BACK INFO'!F:F,1,0)),IF(ISERROR(VLOOKUP(I2379,'BACK INFO'!H:H,1,0)),K2379,'BACK INFO'!$H$1),'BACK INFO'!$G$1)</f>
        <v>HOLLY SALES INC.</v>
      </c>
    </row>
    <row r="2380" spans="1:21" s="11" customFormat="1" x14ac:dyDescent="0.35">
      <c r="A2380" s="11" t="s">
        <v>94</v>
      </c>
      <c r="B2380" s="11">
        <v>2019</v>
      </c>
      <c r="C2380" s="11">
        <v>2</v>
      </c>
      <c r="D2380" s="11" t="s">
        <v>95</v>
      </c>
      <c r="E2380" s="11" t="s">
        <v>96</v>
      </c>
      <c r="F2380" s="11" t="s">
        <v>700</v>
      </c>
      <c r="G2380" s="11" t="s">
        <v>241</v>
      </c>
      <c r="H2380" s="11" t="s">
        <v>98</v>
      </c>
      <c r="I2380" s="11" t="s">
        <v>559</v>
      </c>
      <c r="J2380" s="11" t="s">
        <v>99</v>
      </c>
      <c r="K2380" s="11" t="s">
        <v>72</v>
      </c>
      <c r="L2380" s="11" t="s">
        <v>114</v>
      </c>
      <c r="M2380" s="11" t="s">
        <v>101</v>
      </c>
      <c r="N2380" s="11">
        <v>36</v>
      </c>
      <c r="O2380" s="11">
        <v>2019</v>
      </c>
      <c r="P2380" s="11" t="s">
        <v>112</v>
      </c>
      <c r="Q2380" s="11" t="s">
        <v>112</v>
      </c>
      <c r="R2380" s="11" t="s">
        <v>241</v>
      </c>
      <c r="S2380" s="11" t="s">
        <v>104</v>
      </c>
      <c r="T2380" s="11">
        <v>1086</v>
      </c>
      <c r="U2380" s="11" t="str">
        <f>IF(ISERROR(VLOOKUP(I2380,'BACK INFO'!F:F,1,0)),IF(ISERROR(VLOOKUP(I2380,'BACK INFO'!H:H,1,0)),K2380,'BACK INFO'!$H$1),'BACK INFO'!$G$1)</f>
        <v>BILL MILLER AND COMPANY</v>
      </c>
    </row>
    <row r="2381" spans="1:21" s="11" customFormat="1" x14ac:dyDescent="0.35">
      <c r="A2381" s="11" t="s">
        <v>94</v>
      </c>
      <c r="B2381" s="11">
        <v>2019</v>
      </c>
      <c r="C2381" s="11">
        <v>2</v>
      </c>
      <c r="D2381" s="11" t="s">
        <v>95</v>
      </c>
      <c r="E2381" s="11" t="s">
        <v>96</v>
      </c>
      <c r="F2381" s="11" t="s">
        <v>700</v>
      </c>
      <c r="G2381" s="11" t="s">
        <v>241</v>
      </c>
      <c r="H2381" s="11" t="s">
        <v>106</v>
      </c>
      <c r="I2381" s="11" t="s">
        <v>443</v>
      </c>
      <c r="J2381" s="11" t="s">
        <v>99</v>
      </c>
      <c r="K2381" s="11" t="s">
        <v>72</v>
      </c>
      <c r="L2381" s="11" t="s">
        <v>364</v>
      </c>
      <c r="M2381" s="11" t="s">
        <v>101</v>
      </c>
      <c r="N2381" s="11">
        <v>10</v>
      </c>
      <c r="O2381" s="11">
        <v>2019</v>
      </c>
      <c r="P2381" s="11" t="s">
        <v>112</v>
      </c>
      <c r="Q2381" s="11" t="s">
        <v>112</v>
      </c>
      <c r="R2381" s="11" t="s">
        <v>241</v>
      </c>
      <c r="S2381" s="11" t="s">
        <v>104</v>
      </c>
      <c r="T2381" s="11">
        <v>157</v>
      </c>
      <c r="U2381" s="11" t="str">
        <f>IF(ISERROR(VLOOKUP(I2381,'BACK INFO'!F:F,1,0)),IF(ISERROR(VLOOKUP(I2381,'BACK INFO'!H:H,1,0)),K2381,'BACK INFO'!$H$1),'BACK INFO'!$G$1)</f>
        <v>BILL MILLER AND COMPANY</v>
      </c>
    </row>
    <row r="2382" spans="1:21" s="11" customFormat="1" x14ac:dyDescent="0.35">
      <c r="A2382" s="11" t="s">
        <v>94</v>
      </c>
      <c r="B2382" s="11">
        <v>2019</v>
      </c>
      <c r="C2382" s="11">
        <v>2</v>
      </c>
      <c r="D2382" s="11" t="s">
        <v>95</v>
      </c>
      <c r="E2382" s="11" t="s">
        <v>96</v>
      </c>
      <c r="F2382" s="11" t="s">
        <v>700</v>
      </c>
      <c r="G2382" s="11" t="s">
        <v>241</v>
      </c>
      <c r="H2382" s="11" t="s">
        <v>106</v>
      </c>
      <c r="I2382" s="11" t="s">
        <v>539</v>
      </c>
      <c r="J2382" s="11" t="s">
        <v>99</v>
      </c>
      <c r="K2382" s="11" t="s">
        <v>72</v>
      </c>
      <c r="L2382" s="11" t="s">
        <v>114</v>
      </c>
      <c r="M2382" s="11" t="s">
        <v>101</v>
      </c>
      <c r="N2382" s="11">
        <v>18</v>
      </c>
      <c r="O2382" s="11">
        <v>2019</v>
      </c>
      <c r="P2382" s="11" t="s">
        <v>112</v>
      </c>
      <c r="Q2382" s="11" t="s">
        <v>112</v>
      </c>
      <c r="R2382" s="11" t="s">
        <v>241</v>
      </c>
      <c r="S2382" s="11" t="s">
        <v>104</v>
      </c>
      <c r="T2382" s="11">
        <v>258</v>
      </c>
      <c r="U2382" s="11" t="str">
        <f>IF(ISERROR(VLOOKUP(I2382,'BACK INFO'!F:F,1,0)),IF(ISERROR(VLOOKUP(I2382,'BACK INFO'!H:H,1,0)),K2382,'BACK INFO'!$H$1),'BACK INFO'!$G$1)</f>
        <v>BILL MILLER AND COMPANY</v>
      </c>
    </row>
    <row r="2383" spans="1:21" s="11" customFormat="1" x14ac:dyDescent="0.35">
      <c r="A2383" s="11" t="s">
        <v>94</v>
      </c>
      <c r="B2383" s="11">
        <v>2019</v>
      </c>
      <c r="C2383" s="11">
        <v>2</v>
      </c>
      <c r="D2383" s="11" t="s">
        <v>95</v>
      </c>
      <c r="E2383" s="11" t="s">
        <v>96</v>
      </c>
      <c r="F2383" s="11" t="s">
        <v>700</v>
      </c>
      <c r="G2383" s="11" t="s">
        <v>241</v>
      </c>
      <c r="H2383" s="11" t="s">
        <v>106</v>
      </c>
      <c r="I2383" s="11" t="s">
        <v>195</v>
      </c>
      <c r="J2383" s="11" t="s">
        <v>99</v>
      </c>
      <c r="K2383" s="11" t="s">
        <v>72</v>
      </c>
      <c r="L2383" s="11" t="s">
        <v>114</v>
      </c>
      <c r="M2383" s="11" t="s">
        <v>101</v>
      </c>
      <c r="N2383" s="11">
        <v>32</v>
      </c>
      <c r="O2383" s="11">
        <v>2019</v>
      </c>
      <c r="P2383" s="11" t="s">
        <v>112</v>
      </c>
      <c r="Q2383" s="11" t="s">
        <v>112</v>
      </c>
      <c r="R2383" s="11" t="s">
        <v>241</v>
      </c>
      <c r="S2383" s="11" t="s">
        <v>104</v>
      </c>
      <c r="T2383" s="11">
        <v>532</v>
      </c>
      <c r="U2383" s="11" t="str">
        <f>IF(ISERROR(VLOOKUP(I2383,'BACK INFO'!F:F,1,0)),IF(ISERROR(VLOOKUP(I2383,'BACK INFO'!H:H,1,0)),K2383,'BACK INFO'!$H$1),'BACK INFO'!$G$1)</f>
        <v>BILL MILLER AND COMPANY</v>
      </c>
    </row>
    <row r="2384" spans="1:21" s="11" customFormat="1" x14ac:dyDescent="0.35">
      <c r="A2384" s="11" t="s">
        <v>94</v>
      </c>
      <c r="B2384" s="11">
        <v>2019</v>
      </c>
      <c r="C2384" s="11">
        <v>2</v>
      </c>
      <c r="D2384" s="11" t="s">
        <v>95</v>
      </c>
      <c r="E2384" s="11" t="s">
        <v>96</v>
      </c>
      <c r="F2384" s="11" t="s">
        <v>700</v>
      </c>
      <c r="G2384" s="11" t="s">
        <v>241</v>
      </c>
      <c r="H2384" s="11" t="s">
        <v>106</v>
      </c>
      <c r="I2384" s="11" t="s">
        <v>540</v>
      </c>
      <c r="J2384" s="11" t="s">
        <v>99</v>
      </c>
      <c r="K2384" s="11" t="s">
        <v>75</v>
      </c>
      <c r="L2384" s="11" t="s">
        <v>131</v>
      </c>
      <c r="M2384" s="11" t="s">
        <v>101</v>
      </c>
      <c r="N2384" s="11">
        <v>54</v>
      </c>
      <c r="O2384" s="11">
        <v>2019</v>
      </c>
      <c r="P2384" s="11" t="s">
        <v>112</v>
      </c>
      <c r="Q2384" s="11" t="s">
        <v>112</v>
      </c>
      <c r="R2384" s="11" t="s">
        <v>241</v>
      </c>
      <c r="S2384" s="11" t="s">
        <v>104</v>
      </c>
      <c r="T2384" s="11">
        <v>768</v>
      </c>
      <c r="U2384" s="11" t="str">
        <f>IF(ISERROR(VLOOKUP(I2384,'BACK INFO'!F:F,1,0)),IF(ISERROR(VLOOKUP(I2384,'BACK INFO'!H:H,1,0)),K2384,'BACK INFO'!$H$1),'BACK INFO'!$G$1)</f>
        <v>LAURA BONG</v>
      </c>
    </row>
    <row r="2385" spans="1:21" s="11" customFormat="1" x14ac:dyDescent="0.35">
      <c r="A2385" s="11" t="s">
        <v>94</v>
      </c>
      <c r="B2385" s="11">
        <v>2019</v>
      </c>
      <c r="C2385" s="11">
        <v>2</v>
      </c>
      <c r="D2385" s="11" t="s">
        <v>95</v>
      </c>
      <c r="E2385" s="11" t="s">
        <v>96</v>
      </c>
      <c r="F2385" s="11" t="s">
        <v>700</v>
      </c>
      <c r="G2385" s="11" t="s">
        <v>241</v>
      </c>
      <c r="H2385" s="11" t="s">
        <v>106</v>
      </c>
      <c r="I2385" s="11" t="s">
        <v>123</v>
      </c>
      <c r="J2385" s="11" t="s">
        <v>99</v>
      </c>
      <c r="K2385" s="11" t="s">
        <v>68</v>
      </c>
      <c r="L2385" s="11" t="s">
        <v>129</v>
      </c>
      <c r="M2385" s="11" t="s">
        <v>122</v>
      </c>
      <c r="N2385" s="11">
        <v>2</v>
      </c>
      <c r="O2385" s="11">
        <v>2019</v>
      </c>
      <c r="P2385" s="11" t="s">
        <v>112</v>
      </c>
      <c r="Q2385" s="11" t="s">
        <v>112</v>
      </c>
      <c r="R2385" s="11" t="s">
        <v>241</v>
      </c>
      <c r="S2385" s="11" t="s">
        <v>104</v>
      </c>
      <c r="T2385" s="11">
        <v>14</v>
      </c>
      <c r="U2385" s="11" t="str">
        <f>IF(ISERROR(VLOOKUP(I2385,'BACK INFO'!F:F,1,0)),IF(ISERROR(VLOOKUP(I2385,'BACK INFO'!H:H,1,0)),K2385,'BACK INFO'!$H$1),'BACK INFO'!$G$1)</f>
        <v>STEPHANIE VITALI</v>
      </c>
    </row>
    <row r="2386" spans="1:21" s="11" customFormat="1" x14ac:dyDescent="0.35">
      <c r="A2386" s="11" t="s">
        <v>94</v>
      </c>
      <c r="B2386" s="11">
        <v>2019</v>
      </c>
      <c r="C2386" s="11">
        <v>2</v>
      </c>
      <c r="D2386" s="11" t="s">
        <v>95</v>
      </c>
      <c r="E2386" s="11" t="s">
        <v>96</v>
      </c>
      <c r="F2386" s="11" t="s">
        <v>700</v>
      </c>
      <c r="G2386" s="11" t="s">
        <v>241</v>
      </c>
      <c r="H2386" s="11" t="s">
        <v>106</v>
      </c>
      <c r="I2386" s="11" t="s">
        <v>451</v>
      </c>
      <c r="J2386" s="11" t="s">
        <v>99</v>
      </c>
      <c r="K2386" s="11" t="s">
        <v>72</v>
      </c>
      <c r="L2386" s="11" t="s">
        <v>452</v>
      </c>
      <c r="M2386" s="11" t="s">
        <v>101</v>
      </c>
      <c r="N2386" s="11">
        <v>3</v>
      </c>
      <c r="O2386" s="11">
        <v>2019</v>
      </c>
      <c r="P2386" s="11" t="s">
        <v>112</v>
      </c>
      <c r="Q2386" s="11" t="s">
        <v>112</v>
      </c>
      <c r="R2386" s="11" t="s">
        <v>241</v>
      </c>
      <c r="S2386" s="11" t="s">
        <v>104</v>
      </c>
      <c r="T2386" s="11">
        <v>51</v>
      </c>
      <c r="U2386" s="11" t="str">
        <f>IF(ISERROR(VLOOKUP(I2386,'BACK INFO'!F:F,1,0)),IF(ISERROR(VLOOKUP(I2386,'BACK INFO'!H:H,1,0)),K2386,'BACK INFO'!$H$1),'BACK INFO'!$G$1)</f>
        <v>BILL MILLER AND COMPANY</v>
      </c>
    </row>
    <row r="2387" spans="1:21" s="11" customFormat="1" x14ac:dyDescent="0.35">
      <c r="A2387" s="11" t="s">
        <v>94</v>
      </c>
      <c r="B2387" s="11">
        <v>2019</v>
      </c>
      <c r="C2387" s="11">
        <v>2</v>
      </c>
      <c r="D2387" s="11" t="s">
        <v>95</v>
      </c>
      <c r="E2387" s="11" t="s">
        <v>96</v>
      </c>
      <c r="F2387" s="11" t="s">
        <v>700</v>
      </c>
      <c r="G2387" s="11" t="s">
        <v>241</v>
      </c>
      <c r="H2387" s="11" t="s">
        <v>106</v>
      </c>
      <c r="I2387" s="11" t="s">
        <v>541</v>
      </c>
      <c r="J2387" s="11" t="s">
        <v>99</v>
      </c>
      <c r="K2387" s="11" t="s">
        <v>67</v>
      </c>
      <c r="L2387" s="11" t="s">
        <v>135</v>
      </c>
      <c r="M2387" s="11" t="s">
        <v>101</v>
      </c>
      <c r="N2387" s="11">
        <v>18</v>
      </c>
      <c r="O2387" s="11">
        <v>2019</v>
      </c>
      <c r="P2387" s="11" t="s">
        <v>112</v>
      </c>
      <c r="Q2387" s="11" t="s">
        <v>112</v>
      </c>
      <c r="R2387" s="11" t="s">
        <v>241</v>
      </c>
      <c r="S2387" s="11" t="s">
        <v>104</v>
      </c>
      <c r="T2387" s="11">
        <v>264</v>
      </c>
      <c r="U2387" s="11" t="str">
        <f>IF(ISERROR(VLOOKUP(I2387,'BACK INFO'!F:F,1,0)),IF(ISERROR(VLOOKUP(I2387,'BACK INFO'!H:H,1,0)),K2387,'BACK INFO'!$H$1),'BACK INFO'!$G$1)</f>
        <v>ANITA M. HOPKINS</v>
      </c>
    </row>
    <row r="2388" spans="1:21" s="11" customFormat="1" x14ac:dyDescent="0.35">
      <c r="A2388" s="11" t="s">
        <v>94</v>
      </c>
      <c r="B2388" s="11">
        <v>2019</v>
      </c>
      <c r="C2388" s="11">
        <v>2</v>
      </c>
      <c r="D2388" s="11" t="s">
        <v>95</v>
      </c>
      <c r="E2388" s="11" t="s">
        <v>96</v>
      </c>
      <c r="F2388" s="11" t="s">
        <v>700</v>
      </c>
      <c r="G2388" s="11" t="s">
        <v>241</v>
      </c>
      <c r="H2388" s="11" t="s">
        <v>106</v>
      </c>
      <c r="I2388" s="11" t="s">
        <v>126</v>
      </c>
      <c r="J2388" s="11" t="s">
        <v>99</v>
      </c>
      <c r="K2388" s="11" t="s">
        <v>73</v>
      </c>
      <c r="L2388" s="11" t="s">
        <v>127</v>
      </c>
      <c r="M2388" s="11" t="s">
        <v>101</v>
      </c>
      <c r="N2388" s="11">
        <v>38</v>
      </c>
      <c r="O2388" s="11">
        <v>2019</v>
      </c>
      <c r="P2388" s="11" t="s">
        <v>112</v>
      </c>
      <c r="Q2388" s="11" t="s">
        <v>112</v>
      </c>
      <c r="R2388" s="11" t="s">
        <v>241</v>
      </c>
      <c r="S2388" s="11" t="s">
        <v>104</v>
      </c>
      <c r="T2388" s="11">
        <v>660</v>
      </c>
      <c r="U2388" s="11" t="str">
        <f>IF(ISERROR(VLOOKUP(I2388,'BACK INFO'!F:F,1,0)),IF(ISERROR(VLOOKUP(I2388,'BACK INFO'!H:H,1,0)),K2388,'BACK INFO'!$H$1),'BACK INFO'!$G$1)</f>
        <v>PHYLLIS POSNER</v>
      </c>
    </row>
    <row r="2389" spans="1:21" s="11" customFormat="1" x14ac:dyDescent="0.35">
      <c r="A2389" s="11" t="s">
        <v>94</v>
      </c>
      <c r="B2389" s="11">
        <v>2019</v>
      </c>
      <c r="C2389" s="11">
        <v>2</v>
      </c>
      <c r="D2389" s="11" t="s">
        <v>95</v>
      </c>
      <c r="E2389" s="11" t="s">
        <v>96</v>
      </c>
      <c r="F2389" s="11" t="s">
        <v>700</v>
      </c>
      <c r="G2389" s="11" t="s">
        <v>241</v>
      </c>
      <c r="H2389" s="11" t="s">
        <v>106</v>
      </c>
      <c r="I2389" s="11" t="s">
        <v>543</v>
      </c>
      <c r="J2389" s="11" t="s">
        <v>99</v>
      </c>
      <c r="K2389" s="11" t="s">
        <v>72</v>
      </c>
      <c r="L2389" s="11" t="s">
        <v>452</v>
      </c>
      <c r="M2389" s="11" t="s">
        <v>101</v>
      </c>
      <c r="N2389" s="11">
        <v>32</v>
      </c>
      <c r="O2389" s="11">
        <v>2019</v>
      </c>
      <c r="P2389" s="11" t="s">
        <v>112</v>
      </c>
      <c r="Q2389" s="11" t="s">
        <v>112</v>
      </c>
      <c r="R2389" s="11" t="s">
        <v>241</v>
      </c>
      <c r="S2389" s="11" t="s">
        <v>104</v>
      </c>
      <c r="T2389" s="11">
        <v>404</v>
      </c>
      <c r="U2389" s="11" t="str">
        <f>IF(ISERROR(VLOOKUP(I2389,'BACK INFO'!F:F,1,0)),IF(ISERROR(VLOOKUP(I2389,'BACK INFO'!H:H,1,0)),K2389,'BACK INFO'!$H$1),'BACK INFO'!$G$1)</f>
        <v>BILL MILLER AND COMPANY</v>
      </c>
    </row>
    <row r="2390" spans="1:21" s="11" customFormat="1" x14ac:dyDescent="0.35">
      <c r="A2390" s="11" t="s">
        <v>94</v>
      </c>
      <c r="B2390" s="11">
        <v>2019</v>
      </c>
      <c r="C2390" s="11">
        <v>2</v>
      </c>
      <c r="D2390" s="11" t="s">
        <v>95</v>
      </c>
      <c r="E2390" s="11" t="s">
        <v>96</v>
      </c>
      <c r="F2390" s="11" t="s">
        <v>700</v>
      </c>
      <c r="G2390" s="11" t="s">
        <v>241</v>
      </c>
      <c r="H2390" s="11" t="s">
        <v>106</v>
      </c>
      <c r="I2390" s="11" t="s">
        <v>545</v>
      </c>
      <c r="J2390" s="11" t="s">
        <v>99</v>
      </c>
      <c r="K2390" s="11" t="s">
        <v>73</v>
      </c>
      <c r="L2390" s="11" t="s">
        <v>127</v>
      </c>
      <c r="M2390" s="11" t="s">
        <v>101</v>
      </c>
      <c r="N2390" s="11">
        <v>7</v>
      </c>
      <c r="O2390" s="11">
        <v>2019</v>
      </c>
      <c r="P2390" s="11" t="s">
        <v>112</v>
      </c>
      <c r="Q2390" s="11" t="s">
        <v>112</v>
      </c>
      <c r="R2390" s="11" t="s">
        <v>241</v>
      </c>
      <c r="S2390" s="11" t="s">
        <v>104</v>
      </c>
      <c r="T2390" s="11">
        <v>184</v>
      </c>
      <c r="U2390" s="11" t="str">
        <f>IF(ISERROR(VLOOKUP(I2390,'BACK INFO'!F:F,1,0)),IF(ISERROR(VLOOKUP(I2390,'BACK INFO'!H:H,1,0)),K2390,'BACK INFO'!$H$1),'BACK INFO'!$G$1)</f>
        <v>PHYLLIS POSNER</v>
      </c>
    </row>
    <row r="2391" spans="1:21" s="11" customFormat="1" x14ac:dyDescent="0.35">
      <c r="A2391" s="11" t="s">
        <v>94</v>
      </c>
      <c r="B2391" s="11">
        <v>2019</v>
      </c>
      <c r="C2391" s="11">
        <v>2</v>
      </c>
      <c r="D2391" s="11" t="s">
        <v>95</v>
      </c>
      <c r="E2391" s="11" t="s">
        <v>96</v>
      </c>
      <c r="F2391" s="11" t="s">
        <v>700</v>
      </c>
      <c r="G2391" s="11" t="s">
        <v>241</v>
      </c>
      <c r="H2391" s="11" t="s">
        <v>106</v>
      </c>
      <c r="I2391" s="11" t="s">
        <v>324</v>
      </c>
      <c r="J2391" s="11" t="s">
        <v>120</v>
      </c>
      <c r="K2391" s="11" t="s">
        <v>66</v>
      </c>
      <c r="L2391" s="11" t="s">
        <v>121</v>
      </c>
      <c r="M2391" s="11" t="s">
        <v>122</v>
      </c>
      <c r="N2391" s="11">
        <v>52</v>
      </c>
      <c r="O2391" s="11">
        <v>2019</v>
      </c>
      <c r="P2391" s="11" t="s">
        <v>112</v>
      </c>
      <c r="Q2391" s="11" t="s">
        <v>112</v>
      </c>
      <c r="R2391" s="11" t="s">
        <v>241</v>
      </c>
      <c r="S2391" s="11" t="s">
        <v>104</v>
      </c>
      <c r="T2391" s="11">
        <v>693.78171627660379</v>
      </c>
      <c r="U2391" s="11" t="str">
        <f>IF(ISERROR(VLOOKUP(I2391,'BACK INFO'!F:F,1,0)),IF(ISERROR(VLOOKUP(I2391,'BACK INFO'!H:H,1,0)),K2391,'BACK INFO'!$H$1),'BACK INFO'!$G$1)</f>
        <v>SHOUTOUTAGENCY</v>
      </c>
    </row>
    <row r="2392" spans="1:21" s="11" customFormat="1" x14ac:dyDescent="0.35">
      <c r="A2392" s="11" t="s">
        <v>94</v>
      </c>
      <c r="B2392" s="11">
        <v>2019</v>
      </c>
      <c r="C2392" s="11">
        <v>2</v>
      </c>
      <c r="D2392" s="11" t="s">
        <v>95</v>
      </c>
      <c r="E2392" s="11" t="s">
        <v>96</v>
      </c>
      <c r="F2392" s="11" t="s">
        <v>700</v>
      </c>
      <c r="G2392" s="11" t="s">
        <v>241</v>
      </c>
      <c r="H2392" s="11" t="s">
        <v>106</v>
      </c>
      <c r="I2392" s="11" t="s">
        <v>312</v>
      </c>
      <c r="J2392" s="11" t="s">
        <v>99</v>
      </c>
      <c r="K2392" s="11" t="s">
        <v>75</v>
      </c>
      <c r="L2392" s="11" t="s">
        <v>273</v>
      </c>
      <c r="M2392" s="11" t="s">
        <v>101</v>
      </c>
      <c r="N2392" s="11">
        <v>12</v>
      </c>
      <c r="O2392" s="11">
        <v>2019</v>
      </c>
      <c r="P2392" s="11" t="s">
        <v>112</v>
      </c>
      <c r="Q2392" s="11" t="s">
        <v>112</v>
      </c>
      <c r="R2392" s="11" t="s">
        <v>241</v>
      </c>
      <c r="S2392" s="11" t="s">
        <v>104</v>
      </c>
      <c r="T2392" s="11">
        <v>204</v>
      </c>
      <c r="U2392" s="11" t="str">
        <f>IF(ISERROR(VLOOKUP(I2392,'BACK INFO'!F:F,1,0)),IF(ISERROR(VLOOKUP(I2392,'BACK INFO'!H:H,1,0)),K2392,'BACK INFO'!$H$1),'BACK INFO'!$G$1)</f>
        <v>LAURA BONG</v>
      </c>
    </row>
    <row r="2393" spans="1:21" s="11" customFormat="1" x14ac:dyDescent="0.35">
      <c r="A2393" s="11" t="s">
        <v>94</v>
      </c>
      <c r="B2393" s="11">
        <v>2019</v>
      </c>
      <c r="C2393" s="11">
        <v>2</v>
      </c>
      <c r="D2393" s="11" t="s">
        <v>95</v>
      </c>
      <c r="E2393" s="11" t="s">
        <v>96</v>
      </c>
      <c r="F2393" s="11" t="s">
        <v>700</v>
      </c>
      <c r="G2393" s="11" t="s">
        <v>241</v>
      </c>
      <c r="H2393" s="11" t="s">
        <v>106</v>
      </c>
      <c r="I2393" s="11" t="s">
        <v>130</v>
      </c>
      <c r="J2393" s="11" t="s">
        <v>99</v>
      </c>
      <c r="K2393" s="11" t="s">
        <v>75</v>
      </c>
      <c r="L2393" s="11" t="s">
        <v>131</v>
      </c>
      <c r="M2393" s="11" t="s">
        <v>101</v>
      </c>
      <c r="N2393" s="11">
        <v>6</v>
      </c>
      <c r="O2393" s="11">
        <v>2019</v>
      </c>
      <c r="P2393" s="11" t="s">
        <v>112</v>
      </c>
      <c r="Q2393" s="11" t="s">
        <v>112</v>
      </c>
      <c r="R2393" s="11" t="s">
        <v>241</v>
      </c>
      <c r="S2393" s="11" t="s">
        <v>104</v>
      </c>
      <c r="T2393" s="11">
        <v>126</v>
      </c>
      <c r="U2393" s="11" t="str">
        <f>IF(ISERROR(VLOOKUP(I2393,'BACK INFO'!F:F,1,0)),IF(ISERROR(VLOOKUP(I2393,'BACK INFO'!H:H,1,0)),K2393,'BACK INFO'!$H$1),'BACK INFO'!$G$1)</f>
        <v>LAURA BONG</v>
      </c>
    </row>
    <row r="2394" spans="1:21" s="11" customFormat="1" x14ac:dyDescent="0.35">
      <c r="A2394" s="11" t="s">
        <v>94</v>
      </c>
      <c r="B2394" s="11">
        <v>2019</v>
      </c>
      <c r="C2394" s="11">
        <v>2</v>
      </c>
      <c r="D2394" s="11" t="s">
        <v>95</v>
      </c>
      <c r="E2394" s="11" t="s">
        <v>96</v>
      </c>
      <c r="F2394" s="11" t="s">
        <v>700</v>
      </c>
      <c r="G2394" s="11" t="s">
        <v>241</v>
      </c>
      <c r="H2394" s="11" t="s">
        <v>106</v>
      </c>
      <c r="I2394" s="11" t="s">
        <v>390</v>
      </c>
      <c r="J2394" s="11" t="s">
        <v>99</v>
      </c>
      <c r="K2394" s="11" t="s">
        <v>72</v>
      </c>
      <c r="L2394" s="11" t="s">
        <v>178</v>
      </c>
      <c r="M2394" s="11" t="s">
        <v>101</v>
      </c>
      <c r="N2394" s="11">
        <v>12</v>
      </c>
      <c r="O2394" s="11">
        <v>2019</v>
      </c>
      <c r="P2394" s="11" t="s">
        <v>112</v>
      </c>
      <c r="Q2394" s="11" t="s">
        <v>112</v>
      </c>
      <c r="R2394" s="11" t="s">
        <v>241</v>
      </c>
      <c r="S2394" s="11" t="s">
        <v>104</v>
      </c>
      <c r="T2394" s="11">
        <v>84</v>
      </c>
      <c r="U2394" s="11" t="str">
        <f>IF(ISERROR(VLOOKUP(I2394,'BACK INFO'!F:F,1,0)),IF(ISERROR(VLOOKUP(I2394,'BACK INFO'!H:H,1,0)),K2394,'BACK INFO'!$H$1),'BACK INFO'!$G$1)</f>
        <v>BILL MILLER AND COMPANY</v>
      </c>
    </row>
    <row r="2395" spans="1:21" s="11" customFormat="1" x14ac:dyDescent="0.35">
      <c r="A2395" s="11" t="s">
        <v>94</v>
      </c>
      <c r="B2395" s="11">
        <v>2019</v>
      </c>
      <c r="C2395" s="11">
        <v>2</v>
      </c>
      <c r="D2395" s="11" t="s">
        <v>95</v>
      </c>
      <c r="E2395" s="11" t="s">
        <v>96</v>
      </c>
      <c r="F2395" s="11" t="s">
        <v>700</v>
      </c>
      <c r="G2395" s="11" t="s">
        <v>241</v>
      </c>
      <c r="H2395" s="11" t="s">
        <v>106</v>
      </c>
      <c r="I2395" s="11" t="s">
        <v>546</v>
      </c>
      <c r="J2395" s="11" t="s">
        <v>99</v>
      </c>
      <c r="K2395" s="11" t="s">
        <v>72</v>
      </c>
      <c r="L2395" s="11" t="s">
        <v>178</v>
      </c>
      <c r="M2395" s="11" t="s">
        <v>101</v>
      </c>
      <c r="N2395" s="11">
        <v>12</v>
      </c>
      <c r="O2395" s="11">
        <v>2019</v>
      </c>
      <c r="P2395" s="11" t="s">
        <v>112</v>
      </c>
      <c r="Q2395" s="11" t="s">
        <v>112</v>
      </c>
      <c r="R2395" s="11" t="s">
        <v>241</v>
      </c>
      <c r="S2395" s="11" t="s">
        <v>104</v>
      </c>
      <c r="T2395" s="11">
        <v>84</v>
      </c>
      <c r="U2395" s="11" t="str">
        <f>IF(ISERROR(VLOOKUP(I2395,'BACK INFO'!F:F,1,0)),IF(ISERROR(VLOOKUP(I2395,'BACK INFO'!H:H,1,0)),K2395,'BACK INFO'!$H$1),'BACK INFO'!$G$1)</f>
        <v>BILL MILLER AND COMPANY</v>
      </c>
    </row>
    <row r="2396" spans="1:21" s="11" customFormat="1" x14ac:dyDescent="0.35">
      <c r="A2396" s="11" t="s">
        <v>94</v>
      </c>
      <c r="B2396" s="11">
        <v>2019</v>
      </c>
      <c r="C2396" s="11">
        <v>2</v>
      </c>
      <c r="D2396" s="11" t="s">
        <v>95</v>
      </c>
      <c r="E2396" s="11" t="s">
        <v>96</v>
      </c>
      <c r="F2396" s="11" t="s">
        <v>700</v>
      </c>
      <c r="G2396" s="11" t="s">
        <v>241</v>
      </c>
      <c r="H2396" s="11" t="s">
        <v>106</v>
      </c>
      <c r="I2396" s="11" t="s">
        <v>185</v>
      </c>
      <c r="J2396" s="11" t="s">
        <v>99</v>
      </c>
      <c r="K2396" s="11" t="s">
        <v>76</v>
      </c>
      <c r="L2396" s="11" t="s">
        <v>127</v>
      </c>
      <c r="M2396" s="11" t="s">
        <v>101</v>
      </c>
      <c r="N2396" s="11">
        <v>20</v>
      </c>
      <c r="O2396" s="11">
        <v>2019</v>
      </c>
      <c r="P2396" s="11" t="s">
        <v>112</v>
      </c>
      <c r="Q2396" s="11" t="s">
        <v>112</v>
      </c>
      <c r="R2396" s="11" t="s">
        <v>241</v>
      </c>
      <c r="S2396" s="11" t="s">
        <v>104</v>
      </c>
      <c r="T2396" s="11">
        <v>320</v>
      </c>
      <c r="U2396" s="11" t="str">
        <f>IF(ISERROR(VLOOKUP(I2396,'BACK INFO'!F:F,1,0)),IF(ISERROR(VLOOKUP(I2396,'BACK INFO'!H:H,1,0)),K2396,'BACK INFO'!$H$1),'BACK INFO'!$G$1)</f>
        <v>MIE MANNICHE</v>
      </c>
    </row>
    <row r="2397" spans="1:21" s="11" customFormat="1" x14ac:dyDescent="0.35">
      <c r="A2397" s="11" t="s">
        <v>94</v>
      </c>
      <c r="B2397" s="11">
        <v>2019</v>
      </c>
      <c r="C2397" s="11">
        <v>2</v>
      </c>
      <c r="D2397" s="11" t="s">
        <v>95</v>
      </c>
      <c r="E2397" s="11" t="s">
        <v>96</v>
      </c>
      <c r="F2397" s="11" t="s">
        <v>700</v>
      </c>
      <c r="G2397" s="11" t="s">
        <v>241</v>
      </c>
      <c r="H2397" s="11" t="s">
        <v>106</v>
      </c>
      <c r="I2397" s="11" t="s">
        <v>254</v>
      </c>
      <c r="J2397" s="11" t="s">
        <v>99</v>
      </c>
      <c r="K2397" s="11" t="s">
        <v>72</v>
      </c>
      <c r="L2397" s="11" t="s">
        <v>114</v>
      </c>
      <c r="M2397" s="11" t="s">
        <v>101</v>
      </c>
      <c r="N2397" s="11">
        <v>1</v>
      </c>
      <c r="O2397" s="11">
        <v>2019</v>
      </c>
      <c r="P2397" s="11" t="s">
        <v>112</v>
      </c>
      <c r="Q2397" s="11" t="s">
        <v>112</v>
      </c>
      <c r="R2397" s="11" t="s">
        <v>241</v>
      </c>
      <c r="S2397" s="11" t="s">
        <v>104</v>
      </c>
      <c r="T2397" s="11">
        <v>39</v>
      </c>
      <c r="U2397" s="11" t="str">
        <f>IF(ISERROR(VLOOKUP(I2397,'BACK INFO'!F:F,1,0)),IF(ISERROR(VLOOKUP(I2397,'BACK INFO'!H:H,1,0)),K2397,'BACK INFO'!$H$1),'BACK INFO'!$G$1)</f>
        <v>BILL MILLER AND COMPANY</v>
      </c>
    </row>
    <row r="2398" spans="1:21" s="11" customFormat="1" x14ac:dyDescent="0.35">
      <c r="A2398" s="11" t="s">
        <v>94</v>
      </c>
      <c r="B2398" s="11">
        <v>2019</v>
      </c>
      <c r="C2398" s="11">
        <v>2</v>
      </c>
      <c r="D2398" s="11" t="s">
        <v>95</v>
      </c>
      <c r="E2398" s="11" t="s">
        <v>96</v>
      </c>
      <c r="F2398" s="11" t="s">
        <v>700</v>
      </c>
      <c r="G2398" s="11" t="s">
        <v>241</v>
      </c>
      <c r="H2398" s="11" t="s">
        <v>106</v>
      </c>
      <c r="I2398" s="11" t="s">
        <v>202</v>
      </c>
      <c r="J2398" s="11" t="s">
        <v>99</v>
      </c>
      <c r="K2398" s="11" t="s">
        <v>67</v>
      </c>
      <c r="L2398" s="11" t="s">
        <v>108</v>
      </c>
      <c r="M2398" s="11" t="s">
        <v>101</v>
      </c>
      <c r="N2398" s="11">
        <v>12</v>
      </c>
      <c r="O2398" s="11">
        <v>2019</v>
      </c>
      <c r="P2398" s="11" t="s">
        <v>112</v>
      </c>
      <c r="Q2398" s="11" t="s">
        <v>112</v>
      </c>
      <c r="R2398" s="11" t="s">
        <v>241</v>
      </c>
      <c r="S2398" s="11" t="s">
        <v>104</v>
      </c>
      <c r="T2398" s="11">
        <v>204</v>
      </c>
      <c r="U2398" s="11" t="str">
        <f>IF(ISERROR(VLOOKUP(I2398,'BACK INFO'!F:F,1,0)),IF(ISERROR(VLOOKUP(I2398,'BACK INFO'!H:H,1,0)),K2398,'BACK INFO'!$H$1),'BACK INFO'!$G$1)</f>
        <v>ANITA M. HOPKINS</v>
      </c>
    </row>
    <row r="2399" spans="1:21" s="11" customFormat="1" x14ac:dyDescent="0.35">
      <c r="A2399" s="11" t="s">
        <v>94</v>
      </c>
      <c r="B2399" s="11">
        <v>2019</v>
      </c>
      <c r="C2399" s="11">
        <v>2</v>
      </c>
      <c r="D2399" s="11" t="s">
        <v>95</v>
      </c>
      <c r="E2399" s="11" t="s">
        <v>96</v>
      </c>
      <c r="F2399" s="11" t="s">
        <v>700</v>
      </c>
      <c r="G2399" s="11" t="s">
        <v>241</v>
      </c>
      <c r="H2399" s="11" t="s">
        <v>106</v>
      </c>
      <c r="I2399" s="11" t="s">
        <v>132</v>
      </c>
      <c r="J2399" s="11" t="s">
        <v>99</v>
      </c>
      <c r="K2399" s="11" t="s">
        <v>67</v>
      </c>
      <c r="L2399" s="11" t="s">
        <v>133</v>
      </c>
      <c r="M2399" s="11" t="s">
        <v>101</v>
      </c>
      <c r="N2399" s="11">
        <v>12</v>
      </c>
      <c r="O2399" s="11">
        <v>2019</v>
      </c>
      <c r="P2399" s="11" t="s">
        <v>112</v>
      </c>
      <c r="Q2399" s="11" t="s">
        <v>112</v>
      </c>
      <c r="R2399" s="11" t="s">
        <v>241</v>
      </c>
      <c r="S2399" s="11" t="s">
        <v>104</v>
      </c>
      <c r="T2399" s="11">
        <v>138</v>
      </c>
      <c r="U2399" s="11" t="str">
        <f>IF(ISERROR(VLOOKUP(I2399,'BACK INFO'!F:F,1,0)),IF(ISERROR(VLOOKUP(I2399,'BACK INFO'!H:H,1,0)),K2399,'BACK INFO'!$H$1),'BACK INFO'!$G$1)</f>
        <v>ANITA M. HOPKINS</v>
      </c>
    </row>
    <row r="2400" spans="1:21" s="11" customFormat="1" x14ac:dyDescent="0.35">
      <c r="A2400" s="11" t="s">
        <v>94</v>
      </c>
      <c r="B2400" s="11">
        <v>2019</v>
      </c>
      <c r="C2400" s="11">
        <v>2</v>
      </c>
      <c r="D2400" s="11" t="s">
        <v>95</v>
      </c>
      <c r="E2400" s="11" t="s">
        <v>96</v>
      </c>
      <c r="F2400" s="11" t="s">
        <v>700</v>
      </c>
      <c r="G2400" s="11" t="s">
        <v>241</v>
      </c>
      <c r="H2400" s="11" t="s">
        <v>106</v>
      </c>
      <c r="I2400" s="11" t="s">
        <v>371</v>
      </c>
      <c r="J2400" s="11" t="s">
        <v>99</v>
      </c>
      <c r="K2400" s="11" t="s">
        <v>72</v>
      </c>
      <c r="L2400" s="11" t="s">
        <v>114</v>
      </c>
      <c r="M2400" s="11" t="s">
        <v>101</v>
      </c>
      <c r="N2400" s="11">
        <v>11</v>
      </c>
      <c r="O2400" s="11">
        <v>2019</v>
      </c>
      <c r="P2400" s="11" t="s">
        <v>112</v>
      </c>
      <c r="Q2400" s="11" t="s">
        <v>112</v>
      </c>
      <c r="R2400" s="11" t="s">
        <v>241</v>
      </c>
      <c r="S2400" s="11" t="s">
        <v>104</v>
      </c>
      <c r="T2400" s="11">
        <v>201</v>
      </c>
      <c r="U2400" s="11" t="str">
        <f>IF(ISERROR(VLOOKUP(I2400,'BACK INFO'!F:F,1,0)),IF(ISERROR(VLOOKUP(I2400,'BACK INFO'!H:H,1,0)),K2400,'BACK INFO'!$H$1),'BACK INFO'!$G$1)</f>
        <v>BILL MILLER AND COMPANY</v>
      </c>
    </row>
    <row r="2401" spans="1:21" s="11" customFormat="1" x14ac:dyDescent="0.35">
      <c r="A2401" s="11" t="s">
        <v>94</v>
      </c>
      <c r="B2401" s="11">
        <v>2019</v>
      </c>
      <c r="C2401" s="11">
        <v>2</v>
      </c>
      <c r="D2401" s="11" t="s">
        <v>95</v>
      </c>
      <c r="E2401" s="11" t="s">
        <v>96</v>
      </c>
      <c r="F2401" s="11" t="s">
        <v>700</v>
      </c>
      <c r="G2401" s="11" t="s">
        <v>241</v>
      </c>
      <c r="H2401" s="11" t="s">
        <v>106</v>
      </c>
      <c r="I2401" s="11" t="s">
        <v>484</v>
      </c>
      <c r="J2401" s="11" t="s">
        <v>99</v>
      </c>
      <c r="K2401" s="11" t="s">
        <v>72</v>
      </c>
      <c r="L2401" s="11" t="s">
        <v>364</v>
      </c>
      <c r="M2401" s="11" t="s">
        <v>101</v>
      </c>
      <c r="N2401" s="11">
        <v>26</v>
      </c>
      <c r="O2401" s="11">
        <v>2019</v>
      </c>
      <c r="P2401" s="11" t="s">
        <v>112</v>
      </c>
      <c r="Q2401" s="11" t="s">
        <v>112</v>
      </c>
      <c r="R2401" s="11" t="s">
        <v>241</v>
      </c>
      <c r="S2401" s="11" t="s">
        <v>104</v>
      </c>
      <c r="T2401" s="11">
        <v>344</v>
      </c>
      <c r="U2401" s="11" t="str">
        <f>IF(ISERROR(VLOOKUP(I2401,'BACK INFO'!F:F,1,0)),IF(ISERROR(VLOOKUP(I2401,'BACK INFO'!H:H,1,0)),K2401,'BACK INFO'!$H$1),'BACK INFO'!$G$1)</f>
        <v>BILL MILLER AND COMPANY</v>
      </c>
    </row>
    <row r="2402" spans="1:21" s="11" customFormat="1" x14ac:dyDescent="0.35">
      <c r="A2402" s="11" t="s">
        <v>94</v>
      </c>
      <c r="B2402" s="11">
        <v>2019</v>
      </c>
      <c r="C2402" s="11">
        <v>2</v>
      </c>
      <c r="D2402" s="11" t="s">
        <v>95</v>
      </c>
      <c r="E2402" s="11" t="s">
        <v>96</v>
      </c>
      <c r="F2402" s="11" t="s">
        <v>700</v>
      </c>
      <c r="G2402" s="11" t="s">
        <v>241</v>
      </c>
      <c r="H2402" s="11" t="s">
        <v>106</v>
      </c>
      <c r="I2402" s="11" t="s">
        <v>414</v>
      </c>
      <c r="J2402" s="11" t="s">
        <v>99</v>
      </c>
      <c r="K2402" s="11" t="s">
        <v>71</v>
      </c>
      <c r="L2402" s="11" t="s">
        <v>169</v>
      </c>
      <c r="M2402" s="11" t="s">
        <v>101</v>
      </c>
      <c r="N2402" s="11">
        <v>23</v>
      </c>
      <c r="O2402" s="11">
        <v>2019</v>
      </c>
      <c r="P2402" s="11" t="s">
        <v>112</v>
      </c>
      <c r="Q2402" s="11" t="s">
        <v>112</v>
      </c>
      <c r="R2402" s="11" t="s">
        <v>241</v>
      </c>
      <c r="S2402" s="11" t="s">
        <v>104</v>
      </c>
      <c r="T2402" s="11">
        <v>550</v>
      </c>
      <c r="U2402" s="11" t="str">
        <f>IF(ISERROR(VLOOKUP(I2402,'BACK INFO'!F:F,1,0)),IF(ISERROR(VLOOKUP(I2402,'BACK INFO'!H:H,1,0)),K2402,'BACK INFO'!$H$1),'BACK INFO'!$G$1)</f>
        <v>HOLLY SALES INC.</v>
      </c>
    </row>
    <row r="2403" spans="1:21" s="11" customFormat="1" x14ac:dyDescent="0.35">
      <c r="A2403" s="11" t="s">
        <v>94</v>
      </c>
      <c r="B2403" s="11">
        <v>2019</v>
      </c>
      <c r="C2403" s="11">
        <v>2</v>
      </c>
      <c r="D2403" s="11" t="s">
        <v>95</v>
      </c>
      <c r="E2403" s="11" t="s">
        <v>96</v>
      </c>
      <c r="F2403" s="11" t="s">
        <v>700</v>
      </c>
      <c r="G2403" s="11" t="s">
        <v>241</v>
      </c>
      <c r="H2403" s="11" t="s">
        <v>106</v>
      </c>
      <c r="I2403" s="11" t="s">
        <v>335</v>
      </c>
      <c r="J2403" s="11" t="s">
        <v>99</v>
      </c>
      <c r="K2403" s="11" t="s">
        <v>73</v>
      </c>
      <c r="L2403" s="11" t="s">
        <v>127</v>
      </c>
      <c r="M2403" s="11" t="s">
        <v>101</v>
      </c>
      <c r="N2403" s="11">
        <v>12</v>
      </c>
      <c r="O2403" s="11">
        <v>2019</v>
      </c>
      <c r="P2403" s="11" t="s">
        <v>112</v>
      </c>
      <c r="Q2403" s="11" t="s">
        <v>112</v>
      </c>
      <c r="R2403" s="11" t="s">
        <v>241</v>
      </c>
      <c r="S2403" s="11" t="s">
        <v>104</v>
      </c>
      <c r="T2403" s="11">
        <v>204</v>
      </c>
      <c r="U2403" s="11" t="str">
        <f>IF(ISERROR(VLOOKUP(I2403,'BACK INFO'!F:F,1,0)),IF(ISERROR(VLOOKUP(I2403,'BACK INFO'!H:H,1,0)),K2403,'BACK INFO'!$H$1),'BACK INFO'!$G$1)</f>
        <v>PHYLLIS POSNER</v>
      </c>
    </row>
    <row r="2404" spans="1:21" s="11" customFormat="1" x14ac:dyDescent="0.35">
      <c r="A2404" s="11" t="s">
        <v>94</v>
      </c>
      <c r="B2404" s="11">
        <v>2019</v>
      </c>
      <c r="C2404" s="11">
        <v>2</v>
      </c>
      <c r="D2404" s="11" t="s">
        <v>95</v>
      </c>
      <c r="E2404" s="11" t="s">
        <v>96</v>
      </c>
      <c r="F2404" s="11" t="s">
        <v>700</v>
      </c>
      <c r="G2404" s="11" t="s">
        <v>241</v>
      </c>
      <c r="H2404" s="11" t="s">
        <v>106</v>
      </c>
      <c r="I2404" s="11" t="s">
        <v>313</v>
      </c>
      <c r="J2404" s="11" t="s">
        <v>99</v>
      </c>
      <c r="K2404" s="11" t="s">
        <v>67</v>
      </c>
      <c r="L2404" s="11" t="s">
        <v>133</v>
      </c>
      <c r="M2404" s="11" t="s">
        <v>101</v>
      </c>
      <c r="N2404" s="11">
        <v>96</v>
      </c>
      <c r="O2404" s="11">
        <v>2019</v>
      </c>
      <c r="P2404" s="11" t="s">
        <v>112</v>
      </c>
      <c r="Q2404" s="11" t="s">
        <v>112</v>
      </c>
      <c r="R2404" s="11" t="s">
        <v>241</v>
      </c>
      <c r="S2404" s="11" t="s">
        <v>104</v>
      </c>
      <c r="T2404" s="11">
        <v>864</v>
      </c>
      <c r="U2404" s="11" t="str">
        <f>IF(ISERROR(VLOOKUP(I2404,'BACK INFO'!F:F,1,0)),IF(ISERROR(VLOOKUP(I2404,'BACK INFO'!H:H,1,0)),K2404,'BACK INFO'!$H$1),'BACK INFO'!$G$1)</f>
        <v>ANITA M. HOPKINS</v>
      </c>
    </row>
    <row r="2405" spans="1:21" s="11" customFormat="1" x14ac:dyDescent="0.35">
      <c r="A2405" s="11" t="s">
        <v>94</v>
      </c>
      <c r="B2405" s="11">
        <v>2019</v>
      </c>
      <c r="C2405" s="11">
        <v>2</v>
      </c>
      <c r="D2405" s="11" t="s">
        <v>95</v>
      </c>
      <c r="E2405" s="11" t="s">
        <v>96</v>
      </c>
      <c r="F2405" s="11" t="s">
        <v>700</v>
      </c>
      <c r="G2405" s="11" t="s">
        <v>241</v>
      </c>
      <c r="H2405" s="11" t="s">
        <v>106</v>
      </c>
      <c r="I2405" s="11" t="s">
        <v>431</v>
      </c>
      <c r="J2405" s="11" t="s">
        <v>99</v>
      </c>
      <c r="K2405" s="11" t="s">
        <v>75</v>
      </c>
      <c r="L2405" s="11" t="s">
        <v>131</v>
      </c>
      <c r="M2405" s="11" t="s">
        <v>101</v>
      </c>
      <c r="N2405" s="11">
        <v>28</v>
      </c>
      <c r="O2405" s="11">
        <v>2019</v>
      </c>
      <c r="P2405" s="11" t="s">
        <v>112</v>
      </c>
      <c r="Q2405" s="11" t="s">
        <v>112</v>
      </c>
      <c r="R2405" s="11" t="s">
        <v>241</v>
      </c>
      <c r="S2405" s="11" t="s">
        <v>104</v>
      </c>
      <c r="T2405" s="11">
        <v>408</v>
      </c>
      <c r="U2405" s="11" t="str">
        <f>IF(ISERROR(VLOOKUP(I2405,'BACK INFO'!F:F,1,0)),IF(ISERROR(VLOOKUP(I2405,'BACK INFO'!H:H,1,0)),K2405,'BACK INFO'!$H$1),'BACK INFO'!$G$1)</f>
        <v>LAURA BONG</v>
      </c>
    </row>
    <row r="2406" spans="1:21" s="11" customFormat="1" x14ac:dyDescent="0.35">
      <c r="A2406" s="11" t="s">
        <v>94</v>
      </c>
      <c r="B2406" s="11">
        <v>2019</v>
      </c>
      <c r="C2406" s="11">
        <v>2</v>
      </c>
      <c r="D2406" s="11" t="s">
        <v>95</v>
      </c>
      <c r="E2406" s="11" t="s">
        <v>96</v>
      </c>
      <c r="F2406" s="11" t="s">
        <v>700</v>
      </c>
      <c r="G2406" s="11" t="s">
        <v>241</v>
      </c>
      <c r="H2406" s="11" t="s">
        <v>106</v>
      </c>
      <c r="I2406" s="11" t="s">
        <v>549</v>
      </c>
      <c r="J2406" s="11" t="s">
        <v>99</v>
      </c>
      <c r="K2406" s="11" t="s">
        <v>75</v>
      </c>
      <c r="L2406" s="11" t="s">
        <v>131</v>
      </c>
      <c r="M2406" s="11" t="s">
        <v>101</v>
      </c>
      <c r="N2406" s="11">
        <v>3</v>
      </c>
      <c r="O2406" s="11">
        <v>2019</v>
      </c>
      <c r="P2406" s="11" t="s">
        <v>112</v>
      </c>
      <c r="Q2406" s="11" t="s">
        <v>112</v>
      </c>
      <c r="R2406" s="11" t="s">
        <v>241</v>
      </c>
      <c r="S2406" s="11" t="s">
        <v>104</v>
      </c>
      <c r="T2406" s="11">
        <v>56</v>
      </c>
      <c r="U2406" s="11" t="str">
        <f>IF(ISERROR(VLOOKUP(I2406,'BACK INFO'!F:F,1,0)),IF(ISERROR(VLOOKUP(I2406,'BACK INFO'!H:H,1,0)),K2406,'BACK INFO'!$H$1),'BACK INFO'!$G$1)</f>
        <v>LAURA BONG</v>
      </c>
    </row>
    <row r="2407" spans="1:21" s="11" customFormat="1" x14ac:dyDescent="0.35">
      <c r="A2407" s="11" t="s">
        <v>94</v>
      </c>
      <c r="B2407" s="11">
        <v>2019</v>
      </c>
      <c r="C2407" s="11">
        <v>2</v>
      </c>
      <c r="D2407" s="11" t="s">
        <v>95</v>
      </c>
      <c r="E2407" s="11" t="s">
        <v>96</v>
      </c>
      <c r="F2407" s="11" t="s">
        <v>700</v>
      </c>
      <c r="G2407" s="11" t="s">
        <v>241</v>
      </c>
      <c r="H2407" s="11" t="s">
        <v>106</v>
      </c>
      <c r="I2407" s="11" t="s">
        <v>553</v>
      </c>
      <c r="J2407" s="11" t="s">
        <v>99</v>
      </c>
      <c r="K2407" s="11" t="s">
        <v>72</v>
      </c>
      <c r="L2407" s="11" t="s">
        <v>114</v>
      </c>
      <c r="M2407" s="11" t="s">
        <v>101</v>
      </c>
      <c r="N2407" s="11">
        <v>24</v>
      </c>
      <c r="O2407" s="11">
        <v>2019</v>
      </c>
      <c r="P2407" s="11" t="s">
        <v>112</v>
      </c>
      <c r="Q2407" s="11" t="s">
        <v>112</v>
      </c>
      <c r="R2407" s="11" t="s">
        <v>241</v>
      </c>
      <c r="S2407" s="11" t="s">
        <v>104</v>
      </c>
      <c r="T2407" s="11">
        <v>296</v>
      </c>
      <c r="U2407" s="11" t="str">
        <f>IF(ISERROR(VLOOKUP(I2407,'BACK INFO'!F:F,1,0)),IF(ISERROR(VLOOKUP(I2407,'BACK INFO'!H:H,1,0)),K2407,'BACK INFO'!$H$1),'BACK INFO'!$G$1)</f>
        <v>BILL MILLER AND COMPANY</v>
      </c>
    </row>
    <row r="2408" spans="1:21" s="11" customFormat="1" x14ac:dyDescent="0.35">
      <c r="A2408" s="11" t="s">
        <v>94</v>
      </c>
      <c r="B2408" s="11">
        <v>2019</v>
      </c>
      <c r="C2408" s="11">
        <v>2</v>
      </c>
      <c r="D2408" s="11" t="s">
        <v>95</v>
      </c>
      <c r="E2408" s="11" t="s">
        <v>96</v>
      </c>
      <c r="F2408" s="11" t="s">
        <v>700</v>
      </c>
      <c r="G2408" s="11" t="s">
        <v>241</v>
      </c>
      <c r="H2408" s="11" t="s">
        <v>106</v>
      </c>
      <c r="I2408" s="11" t="s">
        <v>560</v>
      </c>
      <c r="J2408" s="11" t="s">
        <v>99</v>
      </c>
      <c r="K2408" s="11" t="s">
        <v>67</v>
      </c>
      <c r="L2408" s="11" t="s">
        <v>133</v>
      </c>
      <c r="M2408" s="11" t="s">
        <v>101</v>
      </c>
      <c r="N2408" s="11">
        <v>228</v>
      </c>
      <c r="O2408" s="11">
        <v>2019</v>
      </c>
      <c r="P2408" s="11" t="s">
        <v>112</v>
      </c>
      <c r="Q2408" s="11" t="s">
        <v>112</v>
      </c>
      <c r="R2408" s="11" t="s">
        <v>241</v>
      </c>
      <c r="S2408" s="11" t="s">
        <v>104</v>
      </c>
      <c r="T2408" s="11">
        <v>2656</v>
      </c>
      <c r="U2408" s="11" t="str">
        <f>IF(ISERROR(VLOOKUP(I2408,'BACK INFO'!F:F,1,0)),IF(ISERROR(VLOOKUP(I2408,'BACK INFO'!H:H,1,0)),K2408,'BACK INFO'!$H$1),'BACK INFO'!$G$1)</f>
        <v>ANITA M. HOPKINS</v>
      </c>
    </row>
    <row r="2409" spans="1:21" s="11" customFormat="1" x14ac:dyDescent="0.35">
      <c r="A2409" s="11" t="s">
        <v>94</v>
      </c>
      <c r="B2409" s="11">
        <v>2019</v>
      </c>
      <c r="C2409" s="11">
        <v>2</v>
      </c>
      <c r="D2409" s="11" t="s">
        <v>95</v>
      </c>
      <c r="E2409" s="11" t="s">
        <v>96</v>
      </c>
      <c r="F2409" s="11" t="s">
        <v>700</v>
      </c>
      <c r="G2409" s="11" t="s">
        <v>241</v>
      </c>
      <c r="H2409" s="11" t="s">
        <v>106</v>
      </c>
      <c r="I2409" s="11" t="s">
        <v>510</v>
      </c>
      <c r="J2409" s="11" t="s">
        <v>99</v>
      </c>
      <c r="K2409" s="11" t="s">
        <v>75</v>
      </c>
      <c r="L2409" s="11" t="s">
        <v>131</v>
      </c>
      <c r="M2409" s="11" t="s">
        <v>101</v>
      </c>
      <c r="N2409" s="11">
        <v>2</v>
      </c>
      <c r="O2409" s="11">
        <v>2019</v>
      </c>
      <c r="P2409" s="11" t="s">
        <v>112</v>
      </c>
      <c r="Q2409" s="11" t="s">
        <v>112</v>
      </c>
      <c r="R2409" s="11" t="s">
        <v>241</v>
      </c>
      <c r="S2409" s="11" t="s">
        <v>104</v>
      </c>
      <c r="T2409" s="11">
        <v>80</v>
      </c>
      <c r="U2409" s="11" t="str">
        <f>IF(ISERROR(VLOOKUP(I2409,'BACK INFO'!F:F,1,0)),IF(ISERROR(VLOOKUP(I2409,'BACK INFO'!H:H,1,0)),K2409,'BACK INFO'!$H$1),'BACK INFO'!$G$1)</f>
        <v>LAURA BONG</v>
      </c>
    </row>
    <row r="2410" spans="1:21" s="11" customFormat="1" x14ac:dyDescent="0.35">
      <c r="A2410" s="11" t="s">
        <v>94</v>
      </c>
      <c r="B2410" s="11">
        <v>2019</v>
      </c>
      <c r="C2410" s="11">
        <v>2</v>
      </c>
      <c r="D2410" s="11" t="s">
        <v>95</v>
      </c>
      <c r="E2410" s="11" t="s">
        <v>96</v>
      </c>
      <c r="F2410" s="11" t="s">
        <v>700</v>
      </c>
      <c r="G2410" s="11" t="s">
        <v>241</v>
      </c>
      <c r="H2410" s="11" t="s">
        <v>106</v>
      </c>
      <c r="I2410" s="11" t="s">
        <v>555</v>
      </c>
      <c r="J2410" s="11" t="s">
        <v>99</v>
      </c>
      <c r="K2410" s="11" t="s">
        <v>74</v>
      </c>
      <c r="L2410" s="11" t="s">
        <v>100</v>
      </c>
      <c r="M2410" s="11" t="s">
        <v>101</v>
      </c>
      <c r="N2410" s="11">
        <v>6</v>
      </c>
      <c r="O2410" s="11">
        <v>2019</v>
      </c>
      <c r="P2410" s="11" t="s">
        <v>112</v>
      </c>
      <c r="Q2410" s="11" t="s">
        <v>112</v>
      </c>
      <c r="R2410" s="11" t="s">
        <v>241</v>
      </c>
      <c r="S2410" s="11" t="s">
        <v>104</v>
      </c>
      <c r="T2410" s="11">
        <v>118</v>
      </c>
      <c r="U2410" s="11" t="str">
        <f>IF(ISERROR(VLOOKUP(I2410,'BACK INFO'!F:F,1,0)),IF(ISERROR(VLOOKUP(I2410,'BACK INFO'!H:H,1,0)),K2410,'BACK INFO'!$H$1),'BACK INFO'!$G$1)</f>
        <v>DENISE ARNETT</v>
      </c>
    </row>
    <row r="2411" spans="1:21" s="11" customFormat="1" x14ac:dyDescent="0.35">
      <c r="A2411" s="11" t="s">
        <v>94</v>
      </c>
      <c r="B2411" s="11">
        <v>2019</v>
      </c>
      <c r="C2411" s="11">
        <v>2</v>
      </c>
      <c r="D2411" s="11" t="s">
        <v>95</v>
      </c>
      <c r="E2411" s="11" t="s">
        <v>96</v>
      </c>
      <c r="F2411" s="11" t="s">
        <v>700</v>
      </c>
      <c r="G2411" s="11" t="s">
        <v>241</v>
      </c>
      <c r="H2411" s="11" t="s">
        <v>106</v>
      </c>
      <c r="I2411" s="11" t="s">
        <v>309</v>
      </c>
      <c r="J2411" s="11" t="s">
        <v>99</v>
      </c>
      <c r="K2411" s="11" t="s">
        <v>71</v>
      </c>
      <c r="L2411" s="11" t="s">
        <v>310</v>
      </c>
      <c r="M2411" s="11" t="s">
        <v>101</v>
      </c>
      <c r="N2411" s="11">
        <v>2</v>
      </c>
      <c r="O2411" s="11">
        <v>2019</v>
      </c>
      <c r="P2411" s="11" t="s">
        <v>112</v>
      </c>
      <c r="Q2411" s="11" t="s">
        <v>112</v>
      </c>
      <c r="R2411" s="11" t="s">
        <v>241</v>
      </c>
      <c r="S2411" s="11" t="s">
        <v>104</v>
      </c>
      <c r="T2411" s="11">
        <v>80</v>
      </c>
      <c r="U2411" s="11" t="str">
        <f>IF(ISERROR(VLOOKUP(I2411,'BACK INFO'!F:F,1,0)),IF(ISERROR(VLOOKUP(I2411,'BACK INFO'!H:H,1,0)),K2411,'BACK INFO'!$H$1),'BACK INFO'!$G$1)</f>
        <v>HOLLY SALES INC.</v>
      </c>
    </row>
    <row r="2412" spans="1:21" s="11" customFormat="1" x14ac:dyDescent="0.35">
      <c r="A2412" s="11" t="s">
        <v>94</v>
      </c>
      <c r="B2412" s="11">
        <v>2019</v>
      </c>
      <c r="C2412" s="11">
        <v>2</v>
      </c>
      <c r="D2412" s="11" t="s">
        <v>95</v>
      </c>
      <c r="E2412" s="11" t="s">
        <v>96</v>
      </c>
      <c r="F2412" s="11" t="s">
        <v>700</v>
      </c>
      <c r="G2412" s="11" t="s">
        <v>241</v>
      </c>
      <c r="H2412" s="11" t="s">
        <v>106</v>
      </c>
      <c r="I2412" s="11" t="s">
        <v>398</v>
      </c>
      <c r="J2412" s="11" t="s">
        <v>99</v>
      </c>
      <c r="K2412" s="11" t="s">
        <v>71</v>
      </c>
      <c r="L2412" s="11" t="s">
        <v>164</v>
      </c>
      <c r="M2412" s="11" t="s">
        <v>101</v>
      </c>
      <c r="N2412" s="11">
        <v>6</v>
      </c>
      <c r="O2412" s="11">
        <v>2019</v>
      </c>
      <c r="P2412" s="11" t="s">
        <v>112</v>
      </c>
      <c r="Q2412" s="11" t="s">
        <v>112</v>
      </c>
      <c r="R2412" s="11" t="s">
        <v>241</v>
      </c>
      <c r="S2412" s="11" t="s">
        <v>104</v>
      </c>
      <c r="T2412" s="11">
        <v>174</v>
      </c>
      <c r="U2412" s="11" t="str">
        <f>IF(ISERROR(VLOOKUP(I2412,'BACK INFO'!F:F,1,0)),IF(ISERROR(VLOOKUP(I2412,'BACK INFO'!H:H,1,0)),K2412,'BACK INFO'!$H$1),'BACK INFO'!$G$1)</f>
        <v>HOLLY SALES INC.</v>
      </c>
    </row>
    <row r="2413" spans="1:21" s="11" customFormat="1" x14ac:dyDescent="0.35">
      <c r="A2413" s="11" t="s">
        <v>94</v>
      </c>
      <c r="B2413" s="11">
        <v>2019</v>
      </c>
      <c r="C2413" s="11">
        <v>2</v>
      </c>
      <c r="D2413" s="11" t="s">
        <v>95</v>
      </c>
      <c r="E2413" s="11" t="s">
        <v>96</v>
      </c>
      <c r="F2413" s="11" t="s">
        <v>700</v>
      </c>
      <c r="G2413" s="11" t="s">
        <v>241</v>
      </c>
      <c r="H2413" s="11" t="s">
        <v>106</v>
      </c>
      <c r="I2413" s="11" t="s">
        <v>559</v>
      </c>
      <c r="J2413" s="11" t="s">
        <v>99</v>
      </c>
      <c r="K2413" s="11" t="s">
        <v>72</v>
      </c>
      <c r="L2413" s="11" t="s">
        <v>114</v>
      </c>
      <c r="M2413" s="11" t="s">
        <v>101</v>
      </c>
      <c r="N2413" s="11">
        <v>12</v>
      </c>
      <c r="O2413" s="11">
        <v>2019</v>
      </c>
      <c r="P2413" s="11" t="s">
        <v>112</v>
      </c>
      <c r="Q2413" s="11" t="s">
        <v>112</v>
      </c>
      <c r="R2413" s="11" t="s">
        <v>241</v>
      </c>
      <c r="S2413" s="11" t="s">
        <v>104</v>
      </c>
      <c r="T2413" s="11">
        <v>84</v>
      </c>
      <c r="U2413" s="11" t="str">
        <f>IF(ISERROR(VLOOKUP(I2413,'BACK INFO'!F:F,1,0)),IF(ISERROR(VLOOKUP(I2413,'BACK INFO'!H:H,1,0)),K2413,'BACK INFO'!$H$1),'BACK INFO'!$G$1)</f>
        <v>BILL MILLER AND COMPANY</v>
      </c>
    </row>
    <row r="2414" spans="1:21" s="11" customFormat="1" x14ac:dyDescent="0.35">
      <c r="A2414" s="11" t="s">
        <v>94</v>
      </c>
      <c r="B2414" s="11">
        <v>2019</v>
      </c>
      <c r="C2414" s="11">
        <v>2</v>
      </c>
      <c r="D2414" s="11" t="s">
        <v>95</v>
      </c>
      <c r="E2414" s="11" t="s">
        <v>96</v>
      </c>
      <c r="F2414" s="11" t="s">
        <v>700</v>
      </c>
      <c r="G2414" s="11" t="s">
        <v>241</v>
      </c>
      <c r="H2414" s="11" t="s">
        <v>110</v>
      </c>
      <c r="I2414" s="11" t="s">
        <v>308</v>
      </c>
      <c r="J2414" s="11" t="s">
        <v>99</v>
      </c>
      <c r="K2414" s="11" t="s">
        <v>75</v>
      </c>
      <c r="L2414" s="11" t="s">
        <v>131</v>
      </c>
      <c r="M2414" s="11" t="s">
        <v>101</v>
      </c>
      <c r="N2414" s="11">
        <v>2</v>
      </c>
      <c r="O2414" s="11">
        <v>2019</v>
      </c>
      <c r="P2414" s="11" t="s">
        <v>112</v>
      </c>
      <c r="Q2414" s="11" t="s">
        <v>112</v>
      </c>
      <c r="R2414" s="11" t="s">
        <v>241</v>
      </c>
      <c r="S2414" s="11" t="s">
        <v>104</v>
      </c>
      <c r="T2414" s="11">
        <v>46</v>
      </c>
      <c r="U2414" s="11" t="str">
        <f>IF(ISERROR(VLOOKUP(I2414,'BACK INFO'!F:F,1,0)),IF(ISERROR(VLOOKUP(I2414,'BACK INFO'!H:H,1,0)),K2414,'BACK INFO'!$H$1),'BACK INFO'!$G$1)</f>
        <v>LAURA BONG</v>
      </c>
    </row>
    <row r="2415" spans="1:21" s="11" customFormat="1" x14ac:dyDescent="0.35">
      <c r="A2415" s="11" t="s">
        <v>94</v>
      </c>
      <c r="B2415" s="11">
        <v>2019</v>
      </c>
      <c r="C2415" s="11">
        <v>2</v>
      </c>
      <c r="D2415" s="11" t="s">
        <v>95</v>
      </c>
      <c r="E2415" s="11" t="s">
        <v>96</v>
      </c>
      <c r="F2415" s="11" t="s">
        <v>700</v>
      </c>
      <c r="G2415" s="11" t="s">
        <v>241</v>
      </c>
      <c r="H2415" s="11" t="s">
        <v>110</v>
      </c>
      <c r="I2415" s="11" t="s">
        <v>449</v>
      </c>
      <c r="J2415" s="11" t="s">
        <v>99</v>
      </c>
      <c r="K2415" s="11" t="s">
        <v>75</v>
      </c>
      <c r="L2415" s="11" t="s">
        <v>450</v>
      </c>
      <c r="M2415" s="11" t="s">
        <v>101</v>
      </c>
      <c r="N2415" s="11">
        <v>11</v>
      </c>
      <c r="O2415" s="11">
        <v>2019</v>
      </c>
      <c r="P2415" s="11" t="s">
        <v>112</v>
      </c>
      <c r="Q2415" s="11" t="s">
        <v>112</v>
      </c>
      <c r="R2415" s="11" t="s">
        <v>241</v>
      </c>
      <c r="S2415" s="11" t="s">
        <v>104</v>
      </c>
      <c r="T2415" s="11">
        <v>426</v>
      </c>
      <c r="U2415" s="11" t="str">
        <f>IF(ISERROR(VLOOKUP(I2415,'BACK INFO'!F:F,1,0)),IF(ISERROR(VLOOKUP(I2415,'BACK INFO'!H:H,1,0)),K2415,'BACK INFO'!$H$1),'BACK INFO'!$G$1)</f>
        <v>LAURA BONG</v>
      </c>
    </row>
    <row r="2416" spans="1:21" s="11" customFormat="1" x14ac:dyDescent="0.35">
      <c r="A2416" s="11" t="s">
        <v>94</v>
      </c>
      <c r="B2416" s="11">
        <v>2019</v>
      </c>
      <c r="C2416" s="11">
        <v>2</v>
      </c>
      <c r="D2416" s="11" t="s">
        <v>95</v>
      </c>
      <c r="E2416" s="11" t="s">
        <v>96</v>
      </c>
      <c r="F2416" s="11" t="s">
        <v>700</v>
      </c>
      <c r="G2416" s="11" t="s">
        <v>241</v>
      </c>
      <c r="H2416" s="11" t="s">
        <v>110</v>
      </c>
      <c r="I2416" s="11" t="s">
        <v>123</v>
      </c>
      <c r="J2416" s="11" t="s">
        <v>99</v>
      </c>
      <c r="K2416" s="11" t="s">
        <v>68</v>
      </c>
      <c r="L2416" s="11" t="s">
        <v>129</v>
      </c>
      <c r="M2416" s="11" t="s">
        <v>122</v>
      </c>
      <c r="N2416" s="11">
        <v>11</v>
      </c>
      <c r="O2416" s="11">
        <v>2019</v>
      </c>
      <c r="P2416" s="11" t="s">
        <v>112</v>
      </c>
      <c r="Q2416" s="11" t="s">
        <v>112</v>
      </c>
      <c r="R2416" s="11" t="s">
        <v>241</v>
      </c>
      <c r="S2416" s="11" t="s">
        <v>104</v>
      </c>
      <c r="T2416" s="11">
        <v>317</v>
      </c>
      <c r="U2416" s="11" t="str">
        <f>IF(ISERROR(VLOOKUP(I2416,'BACK INFO'!F:F,1,0)),IF(ISERROR(VLOOKUP(I2416,'BACK INFO'!H:H,1,0)),K2416,'BACK INFO'!$H$1),'BACK INFO'!$G$1)</f>
        <v>STEPHANIE VITALI</v>
      </c>
    </row>
    <row r="2417" spans="1:21" s="11" customFormat="1" x14ac:dyDescent="0.35">
      <c r="A2417" s="11" t="s">
        <v>94</v>
      </c>
      <c r="B2417" s="11">
        <v>2019</v>
      </c>
      <c r="C2417" s="11">
        <v>2</v>
      </c>
      <c r="D2417" s="11" t="s">
        <v>95</v>
      </c>
      <c r="E2417" s="11" t="s">
        <v>96</v>
      </c>
      <c r="F2417" s="11" t="s">
        <v>700</v>
      </c>
      <c r="G2417" s="11" t="s">
        <v>241</v>
      </c>
      <c r="H2417" s="11" t="s">
        <v>110</v>
      </c>
      <c r="I2417" s="11" t="s">
        <v>312</v>
      </c>
      <c r="J2417" s="11" t="s">
        <v>99</v>
      </c>
      <c r="K2417" s="11" t="s">
        <v>75</v>
      </c>
      <c r="L2417" s="11" t="s">
        <v>273</v>
      </c>
      <c r="M2417" s="11" t="s">
        <v>101</v>
      </c>
      <c r="N2417" s="11">
        <v>26</v>
      </c>
      <c r="O2417" s="11">
        <v>2019</v>
      </c>
      <c r="P2417" s="11" t="s">
        <v>112</v>
      </c>
      <c r="Q2417" s="11" t="s">
        <v>112</v>
      </c>
      <c r="R2417" s="11" t="s">
        <v>241</v>
      </c>
      <c r="S2417" s="11" t="s">
        <v>104</v>
      </c>
      <c r="T2417" s="11">
        <v>778</v>
      </c>
      <c r="U2417" s="11" t="str">
        <f>IF(ISERROR(VLOOKUP(I2417,'BACK INFO'!F:F,1,0)),IF(ISERROR(VLOOKUP(I2417,'BACK INFO'!H:H,1,0)),K2417,'BACK INFO'!$H$1),'BACK INFO'!$G$1)</f>
        <v>LAURA BONG</v>
      </c>
    </row>
    <row r="2418" spans="1:21" s="11" customFormat="1" x14ac:dyDescent="0.35">
      <c r="A2418" s="11" t="s">
        <v>94</v>
      </c>
      <c r="B2418" s="11">
        <v>2019</v>
      </c>
      <c r="C2418" s="11">
        <v>2</v>
      </c>
      <c r="D2418" s="11" t="s">
        <v>95</v>
      </c>
      <c r="E2418" s="11" t="s">
        <v>96</v>
      </c>
      <c r="F2418" s="11" t="s">
        <v>700</v>
      </c>
      <c r="G2418" s="11" t="s">
        <v>241</v>
      </c>
      <c r="H2418" s="11" t="s">
        <v>110</v>
      </c>
      <c r="I2418" s="11" t="s">
        <v>463</v>
      </c>
      <c r="J2418" s="11" t="s">
        <v>99</v>
      </c>
      <c r="K2418" s="11" t="s">
        <v>71</v>
      </c>
      <c r="L2418" s="11" t="s">
        <v>164</v>
      </c>
      <c r="M2418" s="11" t="s">
        <v>101</v>
      </c>
      <c r="N2418" s="11">
        <v>10</v>
      </c>
      <c r="O2418" s="11">
        <v>2019</v>
      </c>
      <c r="P2418" s="11" t="s">
        <v>112</v>
      </c>
      <c r="Q2418" s="11" t="s">
        <v>112</v>
      </c>
      <c r="R2418" s="11" t="s">
        <v>241</v>
      </c>
      <c r="S2418" s="11" t="s">
        <v>104</v>
      </c>
      <c r="T2418" s="11">
        <v>294</v>
      </c>
      <c r="U2418" s="11" t="str">
        <f>IF(ISERROR(VLOOKUP(I2418,'BACK INFO'!F:F,1,0)),IF(ISERROR(VLOOKUP(I2418,'BACK INFO'!H:H,1,0)),K2418,'BACK INFO'!$H$1),'BACK INFO'!$G$1)</f>
        <v>HOLLY SALES INC.</v>
      </c>
    </row>
    <row r="2419" spans="1:21" s="11" customFormat="1" x14ac:dyDescent="0.35">
      <c r="A2419" s="11" t="s">
        <v>94</v>
      </c>
      <c r="B2419" s="11">
        <v>2019</v>
      </c>
      <c r="C2419" s="11">
        <v>2</v>
      </c>
      <c r="D2419" s="11" t="s">
        <v>95</v>
      </c>
      <c r="E2419" s="11" t="s">
        <v>96</v>
      </c>
      <c r="F2419" s="11" t="s">
        <v>700</v>
      </c>
      <c r="G2419" s="11" t="s">
        <v>241</v>
      </c>
      <c r="H2419" s="11" t="s">
        <v>110</v>
      </c>
      <c r="I2419" s="11" t="s">
        <v>130</v>
      </c>
      <c r="J2419" s="11" t="s">
        <v>99</v>
      </c>
      <c r="K2419" s="11" t="s">
        <v>75</v>
      </c>
      <c r="L2419" s="11" t="s">
        <v>131</v>
      </c>
      <c r="M2419" s="11" t="s">
        <v>101</v>
      </c>
      <c r="N2419" s="11">
        <v>14</v>
      </c>
      <c r="O2419" s="11">
        <v>2019</v>
      </c>
      <c r="P2419" s="11" t="s">
        <v>112</v>
      </c>
      <c r="Q2419" s="11" t="s">
        <v>112</v>
      </c>
      <c r="R2419" s="11" t="s">
        <v>241</v>
      </c>
      <c r="S2419" s="11" t="s">
        <v>104</v>
      </c>
      <c r="T2419" s="11">
        <v>403</v>
      </c>
      <c r="U2419" s="11" t="str">
        <f>IF(ISERROR(VLOOKUP(I2419,'BACK INFO'!F:F,1,0)),IF(ISERROR(VLOOKUP(I2419,'BACK INFO'!H:H,1,0)),K2419,'BACK INFO'!$H$1),'BACK INFO'!$G$1)</f>
        <v>LAURA BONG</v>
      </c>
    </row>
    <row r="2420" spans="1:21" s="11" customFormat="1" x14ac:dyDescent="0.35">
      <c r="A2420" s="11" t="s">
        <v>94</v>
      </c>
      <c r="B2420" s="11">
        <v>2019</v>
      </c>
      <c r="C2420" s="11">
        <v>2</v>
      </c>
      <c r="D2420" s="11" t="s">
        <v>95</v>
      </c>
      <c r="E2420" s="11" t="s">
        <v>96</v>
      </c>
      <c r="F2420" s="11" t="s">
        <v>700</v>
      </c>
      <c r="G2420" s="11" t="s">
        <v>241</v>
      </c>
      <c r="H2420" s="11" t="s">
        <v>110</v>
      </c>
      <c r="I2420" s="11" t="s">
        <v>522</v>
      </c>
      <c r="J2420" s="11" t="s">
        <v>99</v>
      </c>
      <c r="K2420" s="11" t="s">
        <v>71</v>
      </c>
      <c r="L2420" s="11" t="s">
        <v>227</v>
      </c>
      <c r="M2420" s="11" t="s">
        <v>101</v>
      </c>
      <c r="N2420" s="11">
        <v>18</v>
      </c>
      <c r="O2420" s="11">
        <v>2019</v>
      </c>
      <c r="P2420" s="11" t="s">
        <v>112</v>
      </c>
      <c r="Q2420" s="11" t="s">
        <v>112</v>
      </c>
      <c r="R2420" s="11" t="s">
        <v>241</v>
      </c>
      <c r="S2420" s="11" t="s">
        <v>104</v>
      </c>
      <c r="T2420" s="11">
        <v>580</v>
      </c>
      <c r="U2420" s="11" t="str">
        <f>IF(ISERROR(VLOOKUP(I2420,'BACK INFO'!F:F,1,0)),IF(ISERROR(VLOOKUP(I2420,'BACK INFO'!H:H,1,0)),K2420,'BACK INFO'!$H$1),'BACK INFO'!$G$1)</f>
        <v>HOLLY SALES INC.</v>
      </c>
    </row>
    <row r="2421" spans="1:21" s="11" customFormat="1" x14ac:dyDescent="0.35">
      <c r="A2421" s="11" t="s">
        <v>94</v>
      </c>
      <c r="B2421" s="11">
        <v>2019</v>
      </c>
      <c r="C2421" s="11">
        <v>2</v>
      </c>
      <c r="D2421" s="11" t="s">
        <v>95</v>
      </c>
      <c r="E2421" s="11" t="s">
        <v>96</v>
      </c>
      <c r="F2421" s="11" t="s">
        <v>700</v>
      </c>
      <c r="G2421" s="11" t="s">
        <v>241</v>
      </c>
      <c r="H2421" s="11" t="s">
        <v>110</v>
      </c>
      <c r="I2421" s="11" t="s">
        <v>185</v>
      </c>
      <c r="J2421" s="11" t="s">
        <v>99</v>
      </c>
      <c r="K2421" s="11" t="s">
        <v>76</v>
      </c>
      <c r="L2421" s="11" t="s">
        <v>127</v>
      </c>
      <c r="M2421" s="11" t="s">
        <v>101</v>
      </c>
      <c r="N2421" s="11">
        <v>35</v>
      </c>
      <c r="O2421" s="11">
        <v>2019</v>
      </c>
      <c r="P2421" s="11" t="s">
        <v>112</v>
      </c>
      <c r="Q2421" s="11" t="s">
        <v>112</v>
      </c>
      <c r="R2421" s="11" t="s">
        <v>241</v>
      </c>
      <c r="S2421" s="11" t="s">
        <v>104</v>
      </c>
      <c r="T2421" s="11">
        <v>998</v>
      </c>
      <c r="U2421" s="11" t="str">
        <f>IF(ISERROR(VLOOKUP(I2421,'BACK INFO'!F:F,1,0)),IF(ISERROR(VLOOKUP(I2421,'BACK INFO'!H:H,1,0)),K2421,'BACK INFO'!$H$1),'BACK INFO'!$G$1)</f>
        <v>MIE MANNICHE</v>
      </c>
    </row>
    <row r="2422" spans="1:21" s="11" customFormat="1" x14ac:dyDescent="0.35">
      <c r="A2422" s="11" t="s">
        <v>94</v>
      </c>
      <c r="B2422" s="11">
        <v>2019</v>
      </c>
      <c r="C2422" s="11">
        <v>2</v>
      </c>
      <c r="D2422" s="11" t="s">
        <v>95</v>
      </c>
      <c r="E2422" s="11" t="s">
        <v>96</v>
      </c>
      <c r="F2422" s="11" t="s">
        <v>700</v>
      </c>
      <c r="G2422" s="11" t="s">
        <v>241</v>
      </c>
      <c r="H2422" s="11" t="s">
        <v>110</v>
      </c>
      <c r="I2422" s="11" t="s">
        <v>255</v>
      </c>
      <c r="J2422" s="11" t="s">
        <v>99</v>
      </c>
      <c r="K2422" s="11" t="s">
        <v>67</v>
      </c>
      <c r="L2422" s="11" t="s">
        <v>114</v>
      </c>
      <c r="M2422" s="11" t="s">
        <v>101</v>
      </c>
      <c r="N2422" s="11">
        <v>9</v>
      </c>
      <c r="O2422" s="11">
        <v>2019</v>
      </c>
      <c r="P2422" s="11" t="s">
        <v>112</v>
      </c>
      <c r="Q2422" s="11" t="s">
        <v>112</v>
      </c>
      <c r="R2422" s="11" t="s">
        <v>241</v>
      </c>
      <c r="S2422" s="11" t="s">
        <v>104</v>
      </c>
      <c r="T2422" s="11">
        <v>258</v>
      </c>
      <c r="U2422" s="11" t="str">
        <f>IF(ISERROR(VLOOKUP(I2422,'BACK INFO'!F:F,1,0)),IF(ISERROR(VLOOKUP(I2422,'BACK INFO'!H:H,1,0)),K2422,'BACK INFO'!$H$1),'BACK INFO'!$G$1)</f>
        <v>ANITA M. HOPKINS</v>
      </c>
    </row>
    <row r="2423" spans="1:21" s="11" customFormat="1" x14ac:dyDescent="0.35">
      <c r="A2423" s="11" t="s">
        <v>94</v>
      </c>
      <c r="B2423" s="11">
        <v>2019</v>
      </c>
      <c r="C2423" s="11">
        <v>2</v>
      </c>
      <c r="D2423" s="11" t="s">
        <v>95</v>
      </c>
      <c r="E2423" s="11" t="s">
        <v>96</v>
      </c>
      <c r="F2423" s="11" t="s">
        <v>700</v>
      </c>
      <c r="G2423" s="11" t="s">
        <v>241</v>
      </c>
      <c r="H2423" s="11" t="s">
        <v>110</v>
      </c>
      <c r="I2423" s="11" t="s">
        <v>132</v>
      </c>
      <c r="J2423" s="11" t="s">
        <v>99</v>
      </c>
      <c r="K2423" s="11" t="s">
        <v>67</v>
      </c>
      <c r="L2423" s="11" t="s">
        <v>133</v>
      </c>
      <c r="M2423" s="11" t="s">
        <v>101</v>
      </c>
      <c r="N2423" s="11">
        <v>25</v>
      </c>
      <c r="O2423" s="11">
        <v>2019</v>
      </c>
      <c r="P2423" s="11" t="s">
        <v>112</v>
      </c>
      <c r="Q2423" s="11" t="s">
        <v>112</v>
      </c>
      <c r="R2423" s="11" t="s">
        <v>241</v>
      </c>
      <c r="S2423" s="11" t="s">
        <v>104</v>
      </c>
      <c r="T2423" s="11">
        <v>829</v>
      </c>
      <c r="U2423" s="11" t="str">
        <f>IF(ISERROR(VLOOKUP(I2423,'BACK INFO'!F:F,1,0)),IF(ISERROR(VLOOKUP(I2423,'BACK INFO'!H:H,1,0)),K2423,'BACK INFO'!$H$1),'BACK INFO'!$G$1)</f>
        <v>ANITA M. HOPKINS</v>
      </c>
    </row>
    <row r="2424" spans="1:21" s="11" customFormat="1" x14ac:dyDescent="0.35">
      <c r="A2424" s="11" t="s">
        <v>94</v>
      </c>
      <c r="B2424" s="11">
        <v>2019</v>
      </c>
      <c r="C2424" s="11">
        <v>2</v>
      </c>
      <c r="D2424" s="11" t="s">
        <v>95</v>
      </c>
      <c r="E2424" s="11" t="s">
        <v>96</v>
      </c>
      <c r="F2424" s="11" t="s">
        <v>700</v>
      </c>
      <c r="G2424" s="11" t="s">
        <v>241</v>
      </c>
      <c r="H2424" s="11" t="s">
        <v>110</v>
      </c>
      <c r="I2424" s="11" t="s">
        <v>484</v>
      </c>
      <c r="J2424" s="11" t="s">
        <v>99</v>
      </c>
      <c r="K2424" s="11" t="s">
        <v>72</v>
      </c>
      <c r="L2424" s="11" t="s">
        <v>364</v>
      </c>
      <c r="M2424" s="11" t="s">
        <v>101</v>
      </c>
      <c r="N2424" s="11">
        <v>6</v>
      </c>
      <c r="O2424" s="11">
        <v>2019</v>
      </c>
      <c r="P2424" s="11" t="s">
        <v>112</v>
      </c>
      <c r="Q2424" s="11" t="s">
        <v>112</v>
      </c>
      <c r="R2424" s="11" t="s">
        <v>241</v>
      </c>
      <c r="S2424" s="11" t="s">
        <v>104</v>
      </c>
      <c r="T2424" s="11">
        <v>177</v>
      </c>
      <c r="U2424" s="11" t="str">
        <f>IF(ISERROR(VLOOKUP(I2424,'BACK INFO'!F:F,1,0)),IF(ISERROR(VLOOKUP(I2424,'BACK INFO'!H:H,1,0)),K2424,'BACK INFO'!$H$1),'BACK INFO'!$G$1)</f>
        <v>BILL MILLER AND COMPANY</v>
      </c>
    </row>
    <row r="2425" spans="1:21" s="11" customFormat="1" x14ac:dyDescent="0.35">
      <c r="A2425" s="11" t="s">
        <v>94</v>
      </c>
      <c r="B2425" s="11">
        <v>2019</v>
      </c>
      <c r="C2425" s="11">
        <v>2</v>
      </c>
      <c r="D2425" s="11" t="s">
        <v>95</v>
      </c>
      <c r="E2425" s="11" t="s">
        <v>96</v>
      </c>
      <c r="F2425" s="11" t="s">
        <v>700</v>
      </c>
      <c r="G2425" s="11" t="s">
        <v>241</v>
      </c>
      <c r="H2425" s="11" t="s">
        <v>110</v>
      </c>
      <c r="I2425" s="11" t="s">
        <v>230</v>
      </c>
      <c r="J2425" s="11" t="s">
        <v>99</v>
      </c>
      <c r="K2425" s="11" t="s">
        <v>67</v>
      </c>
      <c r="L2425" s="11" t="s">
        <v>231</v>
      </c>
      <c r="M2425" s="11" t="s">
        <v>101</v>
      </c>
      <c r="N2425" s="11">
        <v>8</v>
      </c>
      <c r="O2425" s="11">
        <v>2019</v>
      </c>
      <c r="P2425" s="11" t="s">
        <v>112</v>
      </c>
      <c r="Q2425" s="11" t="s">
        <v>112</v>
      </c>
      <c r="R2425" s="11" t="s">
        <v>241</v>
      </c>
      <c r="S2425" s="11" t="s">
        <v>104</v>
      </c>
      <c r="T2425" s="11">
        <v>312</v>
      </c>
      <c r="U2425" s="11" t="str">
        <f>IF(ISERROR(VLOOKUP(I2425,'BACK INFO'!F:F,1,0)),IF(ISERROR(VLOOKUP(I2425,'BACK INFO'!H:H,1,0)),K2425,'BACK INFO'!$H$1),'BACK INFO'!$G$1)</f>
        <v>ANITA M. HOPKINS</v>
      </c>
    </row>
    <row r="2426" spans="1:21" s="11" customFormat="1" x14ac:dyDescent="0.35">
      <c r="A2426" s="11" t="s">
        <v>94</v>
      </c>
      <c r="B2426" s="11">
        <v>2019</v>
      </c>
      <c r="C2426" s="11">
        <v>2</v>
      </c>
      <c r="D2426" s="11" t="s">
        <v>95</v>
      </c>
      <c r="E2426" s="11" t="s">
        <v>96</v>
      </c>
      <c r="F2426" s="11" t="s">
        <v>700</v>
      </c>
      <c r="G2426" s="11" t="s">
        <v>241</v>
      </c>
      <c r="H2426" s="11" t="s">
        <v>110</v>
      </c>
      <c r="I2426" s="11" t="s">
        <v>431</v>
      </c>
      <c r="J2426" s="11" t="s">
        <v>99</v>
      </c>
      <c r="K2426" s="11" t="s">
        <v>75</v>
      </c>
      <c r="L2426" s="11" t="s">
        <v>131</v>
      </c>
      <c r="M2426" s="11" t="s">
        <v>101</v>
      </c>
      <c r="N2426" s="11">
        <v>3</v>
      </c>
      <c r="O2426" s="11">
        <v>2019</v>
      </c>
      <c r="P2426" s="11" t="s">
        <v>112</v>
      </c>
      <c r="Q2426" s="11" t="s">
        <v>112</v>
      </c>
      <c r="R2426" s="11" t="s">
        <v>241</v>
      </c>
      <c r="S2426" s="11" t="s">
        <v>104</v>
      </c>
      <c r="T2426" s="11">
        <v>84</v>
      </c>
      <c r="U2426" s="11" t="str">
        <f>IF(ISERROR(VLOOKUP(I2426,'BACK INFO'!F:F,1,0)),IF(ISERROR(VLOOKUP(I2426,'BACK INFO'!H:H,1,0)),K2426,'BACK INFO'!$H$1),'BACK INFO'!$G$1)</f>
        <v>LAURA BONG</v>
      </c>
    </row>
    <row r="2427" spans="1:21" s="11" customFormat="1" x14ac:dyDescent="0.35">
      <c r="A2427" s="11" t="s">
        <v>94</v>
      </c>
      <c r="B2427" s="11">
        <v>2019</v>
      </c>
      <c r="C2427" s="11">
        <v>2</v>
      </c>
      <c r="D2427" s="11" t="s">
        <v>95</v>
      </c>
      <c r="E2427" s="11" t="s">
        <v>96</v>
      </c>
      <c r="F2427" s="11" t="s">
        <v>700</v>
      </c>
      <c r="G2427" s="11" t="s">
        <v>241</v>
      </c>
      <c r="H2427" s="11" t="s">
        <v>110</v>
      </c>
      <c r="I2427" s="11" t="s">
        <v>314</v>
      </c>
      <c r="J2427" s="11" t="s">
        <v>99</v>
      </c>
      <c r="K2427" s="11" t="s">
        <v>75</v>
      </c>
      <c r="L2427" s="11" t="s">
        <v>131</v>
      </c>
      <c r="M2427" s="11" t="s">
        <v>101</v>
      </c>
      <c r="N2427" s="11">
        <v>15</v>
      </c>
      <c r="O2427" s="11">
        <v>2019</v>
      </c>
      <c r="P2427" s="11" t="s">
        <v>112</v>
      </c>
      <c r="Q2427" s="11" t="s">
        <v>112</v>
      </c>
      <c r="R2427" s="11" t="s">
        <v>241</v>
      </c>
      <c r="S2427" s="11" t="s">
        <v>104</v>
      </c>
      <c r="T2427" s="11">
        <v>476</v>
      </c>
      <c r="U2427" s="11" t="str">
        <f>IF(ISERROR(VLOOKUP(I2427,'BACK INFO'!F:F,1,0)),IF(ISERROR(VLOOKUP(I2427,'BACK INFO'!H:H,1,0)),K2427,'BACK INFO'!$H$1),'BACK INFO'!$G$1)</f>
        <v>LAURA BONG</v>
      </c>
    </row>
    <row r="2428" spans="1:21" s="11" customFormat="1" x14ac:dyDescent="0.35">
      <c r="A2428" s="11" t="s">
        <v>94</v>
      </c>
      <c r="B2428" s="11">
        <v>2019</v>
      </c>
      <c r="C2428" s="11">
        <v>2</v>
      </c>
      <c r="D2428" s="11" t="s">
        <v>95</v>
      </c>
      <c r="E2428" s="11" t="s">
        <v>96</v>
      </c>
      <c r="F2428" s="11" t="s">
        <v>700</v>
      </c>
      <c r="G2428" s="11" t="s">
        <v>241</v>
      </c>
      <c r="H2428" s="11" t="s">
        <v>110</v>
      </c>
      <c r="I2428" s="11" t="s">
        <v>561</v>
      </c>
      <c r="J2428" s="11" t="s">
        <v>99</v>
      </c>
      <c r="K2428" s="11" t="s">
        <v>75</v>
      </c>
      <c r="L2428" s="11" t="s">
        <v>273</v>
      </c>
      <c r="M2428" s="11" t="s">
        <v>101</v>
      </c>
      <c r="N2428" s="11">
        <v>17</v>
      </c>
      <c r="O2428" s="11">
        <v>2019</v>
      </c>
      <c r="P2428" s="11" t="s">
        <v>112</v>
      </c>
      <c r="Q2428" s="11" t="s">
        <v>112</v>
      </c>
      <c r="R2428" s="11" t="s">
        <v>241</v>
      </c>
      <c r="S2428" s="11" t="s">
        <v>104</v>
      </c>
      <c r="T2428" s="11">
        <v>556</v>
      </c>
      <c r="U2428" s="11" t="str">
        <f>IF(ISERROR(VLOOKUP(I2428,'BACK INFO'!F:F,1,0)),IF(ISERROR(VLOOKUP(I2428,'BACK INFO'!H:H,1,0)),K2428,'BACK INFO'!$H$1),'BACK INFO'!$G$1)</f>
        <v>LAURA BONG</v>
      </c>
    </row>
    <row r="2429" spans="1:21" s="11" customFormat="1" x14ac:dyDescent="0.35">
      <c r="A2429" s="11" t="s">
        <v>94</v>
      </c>
      <c r="B2429" s="11">
        <v>2019</v>
      </c>
      <c r="C2429" s="11">
        <v>2</v>
      </c>
      <c r="D2429" s="11" t="s">
        <v>95</v>
      </c>
      <c r="E2429" s="11" t="s">
        <v>96</v>
      </c>
      <c r="F2429" s="11" t="s">
        <v>700</v>
      </c>
      <c r="G2429" s="11" t="s">
        <v>241</v>
      </c>
      <c r="H2429" s="11" t="s">
        <v>110</v>
      </c>
      <c r="I2429" s="11" t="s">
        <v>562</v>
      </c>
      <c r="J2429" s="11" t="s">
        <v>99</v>
      </c>
      <c r="K2429" s="11" t="s">
        <v>76</v>
      </c>
      <c r="L2429" s="11" t="s">
        <v>127</v>
      </c>
      <c r="M2429" s="11" t="s">
        <v>101</v>
      </c>
      <c r="N2429" s="11">
        <v>19</v>
      </c>
      <c r="O2429" s="11">
        <v>2019</v>
      </c>
      <c r="P2429" s="11" t="s">
        <v>112</v>
      </c>
      <c r="Q2429" s="11" t="s">
        <v>112</v>
      </c>
      <c r="R2429" s="11" t="s">
        <v>241</v>
      </c>
      <c r="S2429" s="11" t="s">
        <v>104</v>
      </c>
      <c r="T2429" s="11">
        <v>642</v>
      </c>
      <c r="U2429" s="11" t="str">
        <f>IF(ISERROR(VLOOKUP(I2429,'BACK INFO'!F:F,1,0)),IF(ISERROR(VLOOKUP(I2429,'BACK INFO'!H:H,1,0)),K2429,'BACK INFO'!$H$1),'BACK INFO'!$G$1)</f>
        <v>MIE MANNICHE</v>
      </c>
    </row>
    <row r="2430" spans="1:21" s="11" customFormat="1" x14ac:dyDescent="0.35">
      <c r="A2430" s="11" t="s">
        <v>94</v>
      </c>
      <c r="B2430" s="11">
        <v>2019</v>
      </c>
      <c r="C2430" s="11">
        <v>2</v>
      </c>
      <c r="D2430" s="11" t="s">
        <v>95</v>
      </c>
      <c r="E2430" s="11" t="s">
        <v>96</v>
      </c>
      <c r="F2430" s="11" t="s">
        <v>700</v>
      </c>
      <c r="G2430" s="11" t="s">
        <v>241</v>
      </c>
      <c r="H2430" s="11" t="s">
        <v>110</v>
      </c>
      <c r="I2430" s="11" t="s">
        <v>266</v>
      </c>
      <c r="J2430" s="11" t="s">
        <v>99</v>
      </c>
      <c r="K2430" s="11" t="s">
        <v>71</v>
      </c>
      <c r="L2430" s="11" t="s">
        <v>216</v>
      </c>
      <c r="M2430" s="11" t="s">
        <v>101</v>
      </c>
      <c r="N2430" s="11">
        <v>133</v>
      </c>
      <c r="O2430" s="11">
        <v>2019</v>
      </c>
      <c r="P2430" s="11" t="s">
        <v>112</v>
      </c>
      <c r="Q2430" s="11" t="s">
        <v>112</v>
      </c>
      <c r="R2430" s="11" t="s">
        <v>241</v>
      </c>
      <c r="S2430" s="11" t="s">
        <v>104</v>
      </c>
      <c r="T2430" s="11">
        <v>4139</v>
      </c>
      <c r="U2430" s="11" t="str">
        <f>IF(ISERROR(VLOOKUP(I2430,'BACK INFO'!F:F,1,0)),IF(ISERROR(VLOOKUP(I2430,'BACK INFO'!H:H,1,0)),K2430,'BACK INFO'!$H$1),'BACK INFO'!$G$1)</f>
        <v>HOLLY SALES INC.</v>
      </c>
    </row>
    <row r="2431" spans="1:21" s="11" customFormat="1" x14ac:dyDescent="0.35">
      <c r="A2431" s="11" t="s">
        <v>94</v>
      </c>
      <c r="B2431" s="11">
        <v>2019</v>
      </c>
      <c r="C2431" s="11">
        <v>2</v>
      </c>
      <c r="D2431" s="11" t="s">
        <v>95</v>
      </c>
      <c r="E2431" s="11" t="s">
        <v>96</v>
      </c>
      <c r="F2431" s="11" t="s">
        <v>700</v>
      </c>
      <c r="G2431" s="11" t="s">
        <v>241</v>
      </c>
      <c r="H2431" s="11" t="s">
        <v>110</v>
      </c>
      <c r="I2431" s="11" t="s">
        <v>272</v>
      </c>
      <c r="J2431" s="11" t="s">
        <v>99</v>
      </c>
      <c r="K2431" s="11" t="s">
        <v>75</v>
      </c>
      <c r="L2431" s="11" t="s">
        <v>273</v>
      </c>
      <c r="M2431" s="11" t="s">
        <v>101</v>
      </c>
      <c r="N2431" s="11">
        <v>28</v>
      </c>
      <c r="O2431" s="11">
        <v>2019</v>
      </c>
      <c r="P2431" s="11" t="s">
        <v>112</v>
      </c>
      <c r="Q2431" s="11" t="s">
        <v>112</v>
      </c>
      <c r="R2431" s="11" t="s">
        <v>241</v>
      </c>
      <c r="S2431" s="11" t="s">
        <v>104</v>
      </c>
      <c r="T2431" s="11">
        <v>808</v>
      </c>
      <c r="U2431" s="11" t="str">
        <f>IF(ISERROR(VLOOKUP(I2431,'BACK INFO'!F:F,1,0)),IF(ISERROR(VLOOKUP(I2431,'BACK INFO'!H:H,1,0)),K2431,'BACK INFO'!$H$1),'BACK INFO'!$G$1)</f>
        <v>LAURA BONG</v>
      </c>
    </row>
    <row r="2432" spans="1:21" s="11" customFormat="1" x14ac:dyDescent="0.35">
      <c r="A2432" s="11" t="s">
        <v>94</v>
      </c>
      <c r="B2432" s="11">
        <v>2019</v>
      </c>
      <c r="C2432" s="11">
        <v>2</v>
      </c>
      <c r="D2432" s="11" t="s">
        <v>95</v>
      </c>
      <c r="E2432" s="11" t="s">
        <v>96</v>
      </c>
      <c r="F2432" s="11" t="s">
        <v>700</v>
      </c>
      <c r="G2432" s="11" t="s">
        <v>241</v>
      </c>
      <c r="H2432" s="11" t="s">
        <v>110</v>
      </c>
      <c r="I2432" s="11" t="s">
        <v>205</v>
      </c>
      <c r="J2432" s="11" t="s">
        <v>99</v>
      </c>
      <c r="K2432" s="11" t="s">
        <v>67</v>
      </c>
      <c r="L2432" s="11" t="s">
        <v>133</v>
      </c>
      <c r="M2432" s="11" t="s">
        <v>101</v>
      </c>
      <c r="N2432" s="11">
        <v>31</v>
      </c>
      <c r="O2432" s="11">
        <v>2019</v>
      </c>
      <c r="P2432" s="11" t="s">
        <v>112</v>
      </c>
      <c r="Q2432" s="11" t="s">
        <v>112</v>
      </c>
      <c r="R2432" s="11" t="s">
        <v>241</v>
      </c>
      <c r="S2432" s="11" t="s">
        <v>104</v>
      </c>
      <c r="T2432" s="11">
        <v>1032</v>
      </c>
      <c r="U2432" s="11" t="str">
        <f>IF(ISERROR(VLOOKUP(I2432,'BACK INFO'!F:F,1,0)),IF(ISERROR(VLOOKUP(I2432,'BACK INFO'!H:H,1,0)),K2432,'BACK INFO'!$H$1),'BACK INFO'!$G$1)</f>
        <v>ANITA M. HOPKINS</v>
      </c>
    </row>
    <row r="2433" spans="1:21" s="11" customFormat="1" x14ac:dyDescent="0.35">
      <c r="A2433" s="11" t="s">
        <v>94</v>
      </c>
      <c r="B2433" s="11">
        <v>2019</v>
      </c>
      <c r="C2433" s="11">
        <v>2</v>
      </c>
      <c r="D2433" s="11" t="s">
        <v>95</v>
      </c>
      <c r="E2433" s="11" t="s">
        <v>96</v>
      </c>
      <c r="F2433" s="11" t="s">
        <v>700</v>
      </c>
      <c r="G2433" s="11" t="s">
        <v>241</v>
      </c>
      <c r="H2433" s="11" t="s">
        <v>110</v>
      </c>
      <c r="I2433" s="11" t="s">
        <v>206</v>
      </c>
      <c r="J2433" s="11" t="s">
        <v>99</v>
      </c>
      <c r="K2433" s="11" t="s">
        <v>74</v>
      </c>
      <c r="L2433" s="11" t="s">
        <v>199</v>
      </c>
      <c r="M2433" s="11" t="s">
        <v>101</v>
      </c>
      <c r="N2433" s="11">
        <v>7</v>
      </c>
      <c r="O2433" s="11">
        <v>2019</v>
      </c>
      <c r="P2433" s="11" t="s">
        <v>112</v>
      </c>
      <c r="Q2433" s="11" t="s">
        <v>112</v>
      </c>
      <c r="R2433" s="11" t="s">
        <v>241</v>
      </c>
      <c r="S2433" s="11" t="s">
        <v>104</v>
      </c>
      <c r="T2433" s="11">
        <v>161</v>
      </c>
      <c r="U2433" s="11" t="str">
        <f>IF(ISERROR(VLOOKUP(I2433,'BACK INFO'!F:F,1,0)),IF(ISERROR(VLOOKUP(I2433,'BACK INFO'!H:H,1,0)),K2433,'BACK INFO'!$H$1),'BACK INFO'!$G$1)</f>
        <v>DENISE ARNETT</v>
      </c>
    </row>
    <row r="2434" spans="1:21" s="11" customFormat="1" x14ac:dyDescent="0.35">
      <c r="A2434" s="11" t="s">
        <v>94</v>
      </c>
      <c r="B2434" s="11">
        <v>2019</v>
      </c>
      <c r="C2434" s="11">
        <v>2</v>
      </c>
      <c r="D2434" s="11" t="s">
        <v>95</v>
      </c>
      <c r="E2434" s="11" t="s">
        <v>96</v>
      </c>
      <c r="F2434" s="11" t="s">
        <v>700</v>
      </c>
      <c r="G2434" s="11" t="s">
        <v>241</v>
      </c>
      <c r="H2434" s="11" t="s">
        <v>110</v>
      </c>
      <c r="I2434" s="11" t="s">
        <v>563</v>
      </c>
      <c r="J2434" s="11" t="s">
        <v>99</v>
      </c>
      <c r="K2434" s="11" t="s">
        <v>71</v>
      </c>
      <c r="L2434" s="11" t="s">
        <v>564</v>
      </c>
      <c r="M2434" s="11" t="s">
        <v>101</v>
      </c>
      <c r="N2434" s="11">
        <v>19</v>
      </c>
      <c r="O2434" s="11">
        <v>2019</v>
      </c>
      <c r="P2434" s="11" t="s">
        <v>112</v>
      </c>
      <c r="Q2434" s="11" t="s">
        <v>112</v>
      </c>
      <c r="R2434" s="11" t="s">
        <v>241</v>
      </c>
      <c r="S2434" s="11" t="s">
        <v>104</v>
      </c>
      <c r="T2434" s="11">
        <v>681</v>
      </c>
      <c r="U2434" s="11" t="str">
        <f>IF(ISERROR(VLOOKUP(I2434,'BACK INFO'!F:F,1,0)),IF(ISERROR(VLOOKUP(I2434,'BACK INFO'!H:H,1,0)),K2434,'BACK INFO'!$H$1),'BACK INFO'!$G$1)</f>
        <v>HOLLY SALES INC.</v>
      </c>
    </row>
    <row r="2435" spans="1:21" s="11" customFormat="1" x14ac:dyDescent="0.35">
      <c r="A2435" s="11" t="s">
        <v>94</v>
      </c>
      <c r="B2435" s="11">
        <v>2019</v>
      </c>
      <c r="C2435" s="11">
        <v>2</v>
      </c>
      <c r="D2435" s="11" t="s">
        <v>95</v>
      </c>
      <c r="E2435" s="11" t="s">
        <v>96</v>
      </c>
      <c r="F2435" s="11" t="s">
        <v>700</v>
      </c>
      <c r="G2435" s="11" t="s">
        <v>241</v>
      </c>
      <c r="H2435" s="11" t="s">
        <v>110</v>
      </c>
      <c r="I2435" s="11" t="s">
        <v>182</v>
      </c>
      <c r="J2435" s="11" t="s">
        <v>99</v>
      </c>
      <c r="K2435" s="11" t="s">
        <v>71</v>
      </c>
      <c r="L2435" s="11" t="s">
        <v>169</v>
      </c>
      <c r="M2435" s="11" t="s">
        <v>101</v>
      </c>
      <c r="N2435" s="11">
        <v>47</v>
      </c>
      <c r="O2435" s="11">
        <v>2019</v>
      </c>
      <c r="P2435" s="11" t="s">
        <v>112</v>
      </c>
      <c r="Q2435" s="11" t="s">
        <v>112</v>
      </c>
      <c r="R2435" s="11" t="s">
        <v>241</v>
      </c>
      <c r="S2435" s="11" t="s">
        <v>104</v>
      </c>
      <c r="T2435" s="11">
        <v>1569</v>
      </c>
      <c r="U2435" s="11" t="str">
        <f>IF(ISERROR(VLOOKUP(I2435,'BACK INFO'!F:F,1,0)),IF(ISERROR(VLOOKUP(I2435,'BACK INFO'!H:H,1,0)),K2435,'BACK INFO'!$H$1),'BACK INFO'!$G$1)</f>
        <v>HOLLY SALES INC.</v>
      </c>
    </row>
    <row r="2436" spans="1:21" s="11" customFormat="1" x14ac:dyDescent="0.35">
      <c r="A2436" s="11" t="s">
        <v>94</v>
      </c>
      <c r="B2436" s="11">
        <v>2019</v>
      </c>
      <c r="C2436" s="11">
        <v>2</v>
      </c>
      <c r="D2436" s="11" t="s">
        <v>95</v>
      </c>
      <c r="E2436" s="11" t="s">
        <v>96</v>
      </c>
      <c r="F2436" s="11" t="s">
        <v>700</v>
      </c>
      <c r="G2436" s="11" t="s">
        <v>241</v>
      </c>
      <c r="H2436" s="11" t="s">
        <v>110</v>
      </c>
      <c r="I2436" s="11" t="s">
        <v>482</v>
      </c>
      <c r="J2436" s="11" t="s">
        <v>99</v>
      </c>
      <c r="K2436" s="11" t="s">
        <v>75</v>
      </c>
      <c r="L2436" s="11" t="s">
        <v>273</v>
      </c>
      <c r="M2436" s="11" t="s">
        <v>101</v>
      </c>
      <c r="N2436" s="11">
        <v>5</v>
      </c>
      <c r="O2436" s="11">
        <v>2019</v>
      </c>
      <c r="P2436" s="11" t="s">
        <v>112</v>
      </c>
      <c r="Q2436" s="11" t="s">
        <v>112</v>
      </c>
      <c r="R2436" s="11" t="s">
        <v>241</v>
      </c>
      <c r="S2436" s="11" t="s">
        <v>104</v>
      </c>
      <c r="T2436" s="11">
        <v>115</v>
      </c>
      <c r="U2436" s="11" t="str">
        <f>IF(ISERROR(VLOOKUP(I2436,'BACK INFO'!F:F,1,0)),IF(ISERROR(VLOOKUP(I2436,'BACK INFO'!H:H,1,0)),K2436,'BACK INFO'!$H$1),'BACK INFO'!$G$1)</f>
        <v>LAURA BONG</v>
      </c>
    </row>
    <row r="2437" spans="1:21" s="11" customFormat="1" x14ac:dyDescent="0.35">
      <c r="A2437" s="11" t="s">
        <v>94</v>
      </c>
      <c r="B2437" s="11">
        <v>2019</v>
      </c>
      <c r="C2437" s="11">
        <v>2</v>
      </c>
      <c r="D2437" s="11" t="s">
        <v>95</v>
      </c>
      <c r="E2437" s="11" t="s">
        <v>96</v>
      </c>
      <c r="F2437" s="11" t="s">
        <v>700</v>
      </c>
      <c r="G2437" s="11" t="s">
        <v>241</v>
      </c>
      <c r="H2437" s="11" t="s">
        <v>110</v>
      </c>
      <c r="I2437" s="11" t="s">
        <v>523</v>
      </c>
      <c r="J2437" s="11" t="s">
        <v>99</v>
      </c>
      <c r="K2437" s="11" t="s">
        <v>67</v>
      </c>
      <c r="L2437" s="11" t="s">
        <v>114</v>
      </c>
      <c r="M2437" s="11" t="s">
        <v>101</v>
      </c>
      <c r="N2437" s="11">
        <v>41</v>
      </c>
      <c r="O2437" s="11">
        <v>2019</v>
      </c>
      <c r="P2437" s="11" t="s">
        <v>112</v>
      </c>
      <c r="Q2437" s="11" t="s">
        <v>112</v>
      </c>
      <c r="R2437" s="11" t="s">
        <v>241</v>
      </c>
      <c r="S2437" s="11" t="s">
        <v>104</v>
      </c>
      <c r="T2437" s="11">
        <v>1373</v>
      </c>
      <c r="U2437" s="11" t="str">
        <f>IF(ISERROR(VLOOKUP(I2437,'BACK INFO'!F:F,1,0)),IF(ISERROR(VLOOKUP(I2437,'BACK INFO'!H:H,1,0)),K2437,'BACK INFO'!$H$1),'BACK INFO'!$G$1)</f>
        <v>ANITA M. HOPKINS</v>
      </c>
    </row>
    <row r="2438" spans="1:21" s="11" customFormat="1" x14ac:dyDescent="0.35">
      <c r="A2438" s="11" t="s">
        <v>94</v>
      </c>
      <c r="B2438" s="11">
        <v>2019</v>
      </c>
      <c r="C2438" s="11">
        <v>2</v>
      </c>
      <c r="D2438" s="11" t="s">
        <v>95</v>
      </c>
      <c r="E2438" s="11" t="s">
        <v>96</v>
      </c>
      <c r="F2438" s="11" t="s">
        <v>700</v>
      </c>
      <c r="G2438" s="11" t="s">
        <v>241</v>
      </c>
      <c r="H2438" s="11" t="s">
        <v>110</v>
      </c>
      <c r="I2438" s="11" t="s">
        <v>557</v>
      </c>
      <c r="J2438" s="11" t="s">
        <v>99</v>
      </c>
      <c r="K2438" s="11" t="s">
        <v>71</v>
      </c>
      <c r="L2438" s="11" t="s">
        <v>285</v>
      </c>
      <c r="M2438" s="11" t="s">
        <v>101</v>
      </c>
      <c r="N2438" s="11">
        <v>28</v>
      </c>
      <c r="O2438" s="11">
        <v>2019</v>
      </c>
      <c r="P2438" s="11" t="s">
        <v>112</v>
      </c>
      <c r="Q2438" s="11" t="s">
        <v>112</v>
      </c>
      <c r="R2438" s="11" t="s">
        <v>241</v>
      </c>
      <c r="S2438" s="11" t="s">
        <v>104</v>
      </c>
      <c r="T2438" s="11">
        <v>953</v>
      </c>
      <c r="U2438" s="11" t="str">
        <f>IF(ISERROR(VLOOKUP(I2438,'BACK INFO'!F:F,1,0)),IF(ISERROR(VLOOKUP(I2438,'BACK INFO'!H:H,1,0)),K2438,'BACK INFO'!$H$1),'BACK INFO'!$G$1)</f>
        <v>HOLLY SALES INC.</v>
      </c>
    </row>
    <row r="2439" spans="1:21" s="11" customFormat="1" x14ac:dyDescent="0.35">
      <c r="A2439" s="11" t="s">
        <v>94</v>
      </c>
      <c r="B2439" s="11">
        <v>2019</v>
      </c>
      <c r="C2439" s="11">
        <v>2</v>
      </c>
      <c r="D2439" s="11" t="s">
        <v>95</v>
      </c>
      <c r="E2439" s="11" t="s">
        <v>96</v>
      </c>
      <c r="F2439" s="11" t="s">
        <v>700</v>
      </c>
      <c r="G2439" s="11" t="s">
        <v>241</v>
      </c>
      <c r="H2439" s="11" t="s">
        <v>110</v>
      </c>
      <c r="I2439" s="11" t="s">
        <v>214</v>
      </c>
      <c r="J2439" s="11" t="s">
        <v>99</v>
      </c>
      <c r="K2439" s="11" t="s">
        <v>74</v>
      </c>
      <c r="L2439" s="11" t="s">
        <v>199</v>
      </c>
      <c r="M2439" s="11" t="s">
        <v>101</v>
      </c>
      <c r="N2439" s="11">
        <v>7</v>
      </c>
      <c r="O2439" s="11">
        <v>2019</v>
      </c>
      <c r="P2439" s="11" t="s">
        <v>112</v>
      </c>
      <c r="Q2439" s="11" t="s">
        <v>112</v>
      </c>
      <c r="R2439" s="11" t="s">
        <v>241</v>
      </c>
      <c r="S2439" s="11" t="s">
        <v>104</v>
      </c>
      <c r="T2439" s="11">
        <v>161</v>
      </c>
      <c r="U2439" s="11" t="str">
        <f>IF(ISERROR(VLOOKUP(I2439,'BACK INFO'!F:F,1,0)),IF(ISERROR(VLOOKUP(I2439,'BACK INFO'!H:H,1,0)),K2439,'BACK INFO'!$H$1),'BACK INFO'!$G$1)</f>
        <v>DENISE ARNETT</v>
      </c>
    </row>
    <row r="2440" spans="1:21" s="11" customFormat="1" x14ac:dyDescent="0.35">
      <c r="A2440" s="11" t="s">
        <v>94</v>
      </c>
      <c r="B2440" s="11">
        <v>2019</v>
      </c>
      <c r="C2440" s="11">
        <v>2</v>
      </c>
      <c r="D2440" s="11" t="s">
        <v>95</v>
      </c>
      <c r="E2440" s="11" t="s">
        <v>96</v>
      </c>
      <c r="F2440" s="11" t="s">
        <v>700</v>
      </c>
      <c r="G2440" s="11" t="s">
        <v>241</v>
      </c>
      <c r="H2440" s="11" t="s">
        <v>110</v>
      </c>
      <c r="I2440" s="11" t="s">
        <v>217</v>
      </c>
      <c r="J2440" s="11" t="s">
        <v>99</v>
      </c>
      <c r="K2440" s="11" t="s">
        <v>75</v>
      </c>
      <c r="L2440" s="11" t="s">
        <v>146</v>
      </c>
      <c r="M2440" s="11" t="s">
        <v>101</v>
      </c>
      <c r="N2440" s="11">
        <v>19</v>
      </c>
      <c r="O2440" s="11">
        <v>2019</v>
      </c>
      <c r="P2440" s="11" t="s">
        <v>112</v>
      </c>
      <c r="Q2440" s="11" t="s">
        <v>112</v>
      </c>
      <c r="R2440" s="11" t="s">
        <v>241</v>
      </c>
      <c r="S2440" s="11" t="s">
        <v>104</v>
      </c>
      <c r="T2440" s="11">
        <v>625</v>
      </c>
      <c r="U2440" s="11" t="str">
        <f>IF(ISERROR(VLOOKUP(I2440,'BACK INFO'!F:F,1,0)),IF(ISERROR(VLOOKUP(I2440,'BACK INFO'!H:H,1,0)),K2440,'BACK INFO'!$H$1),'BACK INFO'!$G$1)</f>
        <v>LAURA BONG</v>
      </c>
    </row>
    <row r="2441" spans="1:21" s="11" customFormat="1" x14ac:dyDescent="0.35">
      <c r="A2441" s="11" t="s">
        <v>94</v>
      </c>
      <c r="B2441" s="11">
        <v>2019</v>
      </c>
      <c r="C2441" s="11">
        <v>2</v>
      </c>
      <c r="D2441" s="11" t="s">
        <v>95</v>
      </c>
      <c r="E2441" s="11" t="s">
        <v>96</v>
      </c>
      <c r="F2441" s="11" t="s">
        <v>700</v>
      </c>
      <c r="G2441" s="11" t="s">
        <v>241</v>
      </c>
      <c r="H2441" s="11" t="s">
        <v>110</v>
      </c>
      <c r="I2441" s="11" t="s">
        <v>219</v>
      </c>
      <c r="J2441" s="11" t="s">
        <v>99</v>
      </c>
      <c r="K2441" s="11" t="s">
        <v>75</v>
      </c>
      <c r="L2441" s="11" t="s">
        <v>220</v>
      </c>
      <c r="M2441" s="11" t="s">
        <v>101</v>
      </c>
      <c r="N2441" s="11">
        <v>18</v>
      </c>
      <c r="O2441" s="11">
        <v>2019</v>
      </c>
      <c r="P2441" s="11" t="s">
        <v>112</v>
      </c>
      <c r="Q2441" s="11" t="s">
        <v>112</v>
      </c>
      <c r="R2441" s="11" t="s">
        <v>241</v>
      </c>
      <c r="S2441" s="11" t="s">
        <v>104</v>
      </c>
      <c r="T2441" s="11">
        <v>543</v>
      </c>
      <c r="U2441" s="11" t="str">
        <f>IF(ISERROR(VLOOKUP(I2441,'BACK INFO'!F:F,1,0)),IF(ISERROR(VLOOKUP(I2441,'BACK INFO'!H:H,1,0)),K2441,'BACK INFO'!$H$1),'BACK INFO'!$G$1)</f>
        <v>LAURA BONG</v>
      </c>
    </row>
    <row r="2442" spans="1:21" s="11" customFormat="1" x14ac:dyDescent="0.35">
      <c r="A2442" s="11" t="s">
        <v>94</v>
      </c>
      <c r="B2442" s="11">
        <v>2019</v>
      </c>
      <c r="C2442" s="11">
        <v>2</v>
      </c>
      <c r="D2442" s="11" t="s">
        <v>95</v>
      </c>
      <c r="E2442" s="11" t="s">
        <v>96</v>
      </c>
      <c r="F2442" s="11" t="s">
        <v>700</v>
      </c>
      <c r="G2442" s="11" t="s">
        <v>241</v>
      </c>
      <c r="H2442" s="11" t="s">
        <v>110</v>
      </c>
      <c r="I2442" s="11" t="s">
        <v>302</v>
      </c>
      <c r="J2442" s="11" t="s">
        <v>99</v>
      </c>
      <c r="K2442" s="11" t="s">
        <v>71</v>
      </c>
      <c r="L2442" s="11" t="s">
        <v>216</v>
      </c>
      <c r="M2442" s="11" t="s">
        <v>101</v>
      </c>
      <c r="N2442" s="11">
        <v>49</v>
      </c>
      <c r="O2442" s="11">
        <v>2019</v>
      </c>
      <c r="P2442" s="11" t="s">
        <v>112</v>
      </c>
      <c r="Q2442" s="11" t="s">
        <v>112</v>
      </c>
      <c r="R2442" s="11" t="s">
        <v>241</v>
      </c>
      <c r="S2442" s="11" t="s">
        <v>104</v>
      </c>
      <c r="T2442" s="11">
        <v>1595</v>
      </c>
      <c r="U2442" s="11" t="str">
        <f>IF(ISERROR(VLOOKUP(I2442,'BACK INFO'!F:F,1,0)),IF(ISERROR(VLOOKUP(I2442,'BACK INFO'!H:H,1,0)),K2442,'BACK INFO'!$H$1),'BACK INFO'!$G$1)</f>
        <v>HOLLY SALES INC.</v>
      </c>
    </row>
    <row r="2443" spans="1:21" s="11" customFormat="1" x14ac:dyDescent="0.35">
      <c r="A2443" s="11" t="s">
        <v>94</v>
      </c>
      <c r="B2443" s="11">
        <v>2019</v>
      </c>
      <c r="C2443" s="11">
        <v>2</v>
      </c>
      <c r="D2443" s="11" t="s">
        <v>95</v>
      </c>
      <c r="E2443" s="11" t="s">
        <v>96</v>
      </c>
      <c r="F2443" s="11" t="s">
        <v>700</v>
      </c>
      <c r="G2443" s="11" t="s">
        <v>241</v>
      </c>
      <c r="H2443" s="11" t="s">
        <v>110</v>
      </c>
      <c r="I2443" s="11" t="s">
        <v>309</v>
      </c>
      <c r="J2443" s="11" t="s">
        <v>99</v>
      </c>
      <c r="K2443" s="11" t="s">
        <v>71</v>
      </c>
      <c r="L2443" s="11" t="s">
        <v>310</v>
      </c>
      <c r="M2443" s="11" t="s">
        <v>101</v>
      </c>
      <c r="N2443" s="11">
        <v>76</v>
      </c>
      <c r="O2443" s="11">
        <v>2019</v>
      </c>
      <c r="P2443" s="11" t="s">
        <v>112</v>
      </c>
      <c r="Q2443" s="11" t="s">
        <v>112</v>
      </c>
      <c r="R2443" s="11" t="s">
        <v>241</v>
      </c>
      <c r="S2443" s="11" t="s">
        <v>104</v>
      </c>
      <c r="T2443" s="11">
        <v>2405</v>
      </c>
      <c r="U2443" s="11" t="str">
        <f>IF(ISERROR(VLOOKUP(I2443,'BACK INFO'!F:F,1,0)),IF(ISERROR(VLOOKUP(I2443,'BACK INFO'!H:H,1,0)),K2443,'BACK INFO'!$H$1),'BACK INFO'!$G$1)</f>
        <v>HOLLY SALES INC.</v>
      </c>
    </row>
    <row r="2444" spans="1:21" s="11" customFormat="1" x14ac:dyDescent="0.35">
      <c r="A2444" s="11" t="s">
        <v>94</v>
      </c>
      <c r="B2444" s="11">
        <v>2019</v>
      </c>
      <c r="C2444" s="11">
        <v>2</v>
      </c>
      <c r="D2444" s="11" t="s">
        <v>95</v>
      </c>
      <c r="E2444" s="11" t="s">
        <v>96</v>
      </c>
      <c r="F2444" s="11" t="s">
        <v>700</v>
      </c>
      <c r="G2444" s="11" t="s">
        <v>241</v>
      </c>
      <c r="H2444" s="11" t="s">
        <v>110</v>
      </c>
      <c r="I2444" s="11" t="s">
        <v>398</v>
      </c>
      <c r="J2444" s="11" t="s">
        <v>99</v>
      </c>
      <c r="K2444" s="11" t="s">
        <v>71</v>
      </c>
      <c r="L2444" s="11" t="s">
        <v>164</v>
      </c>
      <c r="M2444" s="11" t="s">
        <v>101</v>
      </c>
      <c r="N2444" s="11">
        <v>33</v>
      </c>
      <c r="O2444" s="11">
        <v>2019</v>
      </c>
      <c r="P2444" s="11" t="s">
        <v>112</v>
      </c>
      <c r="Q2444" s="11" t="s">
        <v>112</v>
      </c>
      <c r="R2444" s="11" t="s">
        <v>241</v>
      </c>
      <c r="S2444" s="11" t="s">
        <v>104</v>
      </c>
      <c r="T2444" s="11">
        <v>1093</v>
      </c>
      <c r="U2444" s="11" t="str">
        <f>IF(ISERROR(VLOOKUP(I2444,'BACK INFO'!F:F,1,0)),IF(ISERROR(VLOOKUP(I2444,'BACK INFO'!H:H,1,0)),K2444,'BACK INFO'!$H$1),'BACK INFO'!$G$1)</f>
        <v>HOLLY SALES INC.</v>
      </c>
    </row>
    <row r="2445" spans="1:21" s="11" customFormat="1" x14ac:dyDescent="0.35">
      <c r="A2445" s="11" t="s">
        <v>94</v>
      </c>
      <c r="B2445" s="11">
        <v>2019</v>
      </c>
      <c r="C2445" s="11">
        <v>2</v>
      </c>
      <c r="D2445" s="11" t="s">
        <v>95</v>
      </c>
      <c r="E2445" s="11" t="s">
        <v>96</v>
      </c>
      <c r="F2445" s="11" t="s">
        <v>700</v>
      </c>
      <c r="G2445" s="11" t="s">
        <v>241</v>
      </c>
      <c r="H2445" s="11" t="s">
        <v>110</v>
      </c>
      <c r="I2445" s="11" t="s">
        <v>432</v>
      </c>
      <c r="J2445" s="11" t="s">
        <v>99</v>
      </c>
      <c r="K2445" s="11" t="s">
        <v>74</v>
      </c>
      <c r="L2445" s="11" t="s">
        <v>199</v>
      </c>
      <c r="M2445" s="11" t="s">
        <v>101</v>
      </c>
      <c r="N2445" s="11">
        <v>17</v>
      </c>
      <c r="O2445" s="11">
        <v>2019</v>
      </c>
      <c r="P2445" s="11" t="s">
        <v>112</v>
      </c>
      <c r="Q2445" s="11" t="s">
        <v>112</v>
      </c>
      <c r="R2445" s="11" t="s">
        <v>241</v>
      </c>
      <c r="S2445" s="11" t="s">
        <v>104</v>
      </c>
      <c r="T2445" s="11">
        <v>640</v>
      </c>
      <c r="U2445" s="11" t="str">
        <f>IF(ISERROR(VLOOKUP(I2445,'BACK INFO'!F:F,1,0)),IF(ISERROR(VLOOKUP(I2445,'BACK INFO'!H:H,1,0)),K2445,'BACK INFO'!$H$1),'BACK INFO'!$G$1)</f>
        <v>DENISE ARNETT</v>
      </c>
    </row>
    <row r="2446" spans="1:21" s="11" customFormat="1" x14ac:dyDescent="0.35">
      <c r="A2446" s="11" t="s">
        <v>94</v>
      </c>
      <c r="B2446" s="11">
        <v>2019</v>
      </c>
      <c r="C2446" s="11">
        <v>2</v>
      </c>
      <c r="D2446" s="11" t="s">
        <v>95</v>
      </c>
      <c r="E2446" s="11" t="s">
        <v>96</v>
      </c>
      <c r="F2446" s="11" t="s">
        <v>700</v>
      </c>
      <c r="G2446" s="11" t="s">
        <v>241</v>
      </c>
      <c r="H2446" s="11" t="s">
        <v>110</v>
      </c>
      <c r="I2446" s="11" t="s">
        <v>526</v>
      </c>
      <c r="J2446" s="11" t="s">
        <v>99</v>
      </c>
      <c r="K2446" s="11" t="s">
        <v>74</v>
      </c>
      <c r="L2446" s="11" t="s">
        <v>199</v>
      </c>
      <c r="M2446" s="11" t="s">
        <v>101</v>
      </c>
      <c r="N2446" s="11">
        <v>8</v>
      </c>
      <c r="O2446" s="11">
        <v>2019</v>
      </c>
      <c r="P2446" s="11" t="s">
        <v>112</v>
      </c>
      <c r="Q2446" s="11" t="s">
        <v>112</v>
      </c>
      <c r="R2446" s="11" t="s">
        <v>241</v>
      </c>
      <c r="S2446" s="11" t="s">
        <v>104</v>
      </c>
      <c r="T2446" s="11">
        <v>256</v>
      </c>
      <c r="U2446" s="11" t="str">
        <f>IF(ISERROR(VLOOKUP(I2446,'BACK INFO'!F:F,1,0)),IF(ISERROR(VLOOKUP(I2446,'BACK INFO'!H:H,1,0)),K2446,'BACK INFO'!$H$1),'BACK INFO'!$G$1)</f>
        <v>DENISE ARNETT</v>
      </c>
    </row>
    <row r="2447" spans="1:21" s="11" customFormat="1" x14ac:dyDescent="0.35">
      <c r="A2447" s="11" t="s">
        <v>94</v>
      </c>
      <c r="B2447" s="11">
        <v>2019</v>
      </c>
      <c r="C2447" s="11">
        <v>2</v>
      </c>
      <c r="D2447" s="11" t="s">
        <v>95</v>
      </c>
      <c r="E2447" s="11" t="s">
        <v>96</v>
      </c>
      <c r="F2447" s="11" t="s">
        <v>700</v>
      </c>
      <c r="G2447" s="11" t="s">
        <v>241</v>
      </c>
      <c r="H2447" s="11" t="s">
        <v>110</v>
      </c>
      <c r="I2447" s="11" t="s">
        <v>521</v>
      </c>
      <c r="J2447" s="11" t="s">
        <v>99</v>
      </c>
      <c r="K2447" s="11" t="s">
        <v>74</v>
      </c>
      <c r="L2447" s="11" t="s">
        <v>199</v>
      </c>
      <c r="M2447" s="11" t="s">
        <v>101</v>
      </c>
      <c r="N2447" s="11">
        <v>9</v>
      </c>
      <c r="O2447" s="11">
        <v>2019</v>
      </c>
      <c r="P2447" s="11" t="s">
        <v>112</v>
      </c>
      <c r="Q2447" s="11" t="s">
        <v>112</v>
      </c>
      <c r="R2447" s="11" t="s">
        <v>241</v>
      </c>
      <c r="S2447" s="11" t="s">
        <v>104</v>
      </c>
      <c r="T2447" s="11">
        <v>338</v>
      </c>
      <c r="U2447" s="11" t="str">
        <f>IF(ISERROR(VLOOKUP(I2447,'BACK INFO'!F:F,1,0)),IF(ISERROR(VLOOKUP(I2447,'BACK INFO'!H:H,1,0)),K2447,'BACK INFO'!$H$1),'BACK INFO'!$G$1)</f>
        <v>DENISE ARNETT</v>
      </c>
    </row>
    <row r="2448" spans="1:21" s="11" customFormat="1" x14ac:dyDescent="0.35">
      <c r="A2448" s="11" t="s">
        <v>94</v>
      </c>
      <c r="B2448" s="11">
        <v>2019</v>
      </c>
      <c r="C2448" s="11">
        <v>2</v>
      </c>
      <c r="D2448" s="11" t="s">
        <v>95</v>
      </c>
      <c r="E2448" s="11" t="s">
        <v>96</v>
      </c>
      <c r="F2448" s="11" t="s">
        <v>700</v>
      </c>
      <c r="G2448" s="11" t="s">
        <v>241</v>
      </c>
      <c r="H2448" s="11" t="s">
        <v>117</v>
      </c>
      <c r="I2448" s="11" t="s">
        <v>353</v>
      </c>
      <c r="J2448" s="11" t="s">
        <v>99</v>
      </c>
      <c r="K2448" s="11" t="s">
        <v>72</v>
      </c>
      <c r="L2448" s="11" t="s">
        <v>114</v>
      </c>
      <c r="M2448" s="11" t="s">
        <v>101</v>
      </c>
      <c r="N2448" s="11">
        <v>17</v>
      </c>
      <c r="O2448" s="11">
        <v>2019</v>
      </c>
      <c r="P2448" s="11" t="s">
        <v>112</v>
      </c>
      <c r="Q2448" s="11" t="s">
        <v>112</v>
      </c>
      <c r="R2448" s="11" t="s">
        <v>241</v>
      </c>
      <c r="S2448" s="11" t="s">
        <v>104</v>
      </c>
      <c r="T2448" s="11">
        <v>552</v>
      </c>
      <c r="U2448" s="11" t="str">
        <f>IF(ISERROR(VLOOKUP(I2448,'BACK INFO'!F:F,1,0)),IF(ISERROR(VLOOKUP(I2448,'BACK INFO'!H:H,1,0)),K2448,'BACK INFO'!$H$1),'BACK INFO'!$G$1)</f>
        <v>BILL MILLER AND COMPANY</v>
      </c>
    </row>
    <row r="2449" spans="1:21" s="11" customFormat="1" x14ac:dyDescent="0.35">
      <c r="A2449" s="11" t="s">
        <v>94</v>
      </c>
      <c r="B2449" s="11">
        <v>2019</v>
      </c>
      <c r="C2449" s="11">
        <v>2</v>
      </c>
      <c r="D2449" s="11" t="s">
        <v>95</v>
      </c>
      <c r="E2449" s="11" t="s">
        <v>96</v>
      </c>
      <c r="F2449" s="11" t="s">
        <v>700</v>
      </c>
      <c r="G2449" s="11" t="s">
        <v>241</v>
      </c>
      <c r="H2449" s="11" t="s">
        <v>117</v>
      </c>
      <c r="I2449" s="11" t="s">
        <v>443</v>
      </c>
      <c r="J2449" s="11" t="s">
        <v>99</v>
      </c>
      <c r="K2449" s="11" t="s">
        <v>72</v>
      </c>
      <c r="L2449" s="11" t="s">
        <v>364</v>
      </c>
      <c r="M2449" s="11" t="s">
        <v>101</v>
      </c>
      <c r="N2449" s="11">
        <v>21</v>
      </c>
      <c r="O2449" s="11">
        <v>2019</v>
      </c>
      <c r="P2449" s="11" t="s">
        <v>112</v>
      </c>
      <c r="Q2449" s="11" t="s">
        <v>112</v>
      </c>
      <c r="R2449" s="11" t="s">
        <v>241</v>
      </c>
      <c r="S2449" s="11" t="s">
        <v>104</v>
      </c>
      <c r="T2449" s="11">
        <v>677</v>
      </c>
      <c r="U2449" s="11" t="str">
        <f>IF(ISERROR(VLOOKUP(I2449,'BACK INFO'!F:F,1,0)),IF(ISERROR(VLOOKUP(I2449,'BACK INFO'!H:H,1,0)),K2449,'BACK INFO'!$H$1),'BACK INFO'!$G$1)</f>
        <v>BILL MILLER AND COMPANY</v>
      </c>
    </row>
    <row r="2450" spans="1:21" s="11" customFormat="1" x14ac:dyDescent="0.35">
      <c r="A2450" s="11" t="s">
        <v>94</v>
      </c>
      <c r="B2450" s="11">
        <v>2019</v>
      </c>
      <c r="C2450" s="11">
        <v>2</v>
      </c>
      <c r="D2450" s="11" t="s">
        <v>95</v>
      </c>
      <c r="E2450" s="11" t="s">
        <v>96</v>
      </c>
      <c r="F2450" s="11" t="s">
        <v>700</v>
      </c>
      <c r="G2450" s="11" t="s">
        <v>241</v>
      </c>
      <c r="H2450" s="11" t="s">
        <v>117</v>
      </c>
      <c r="I2450" s="11" t="s">
        <v>539</v>
      </c>
      <c r="J2450" s="11" t="s">
        <v>99</v>
      </c>
      <c r="K2450" s="11" t="s">
        <v>72</v>
      </c>
      <c r="L2450" s="11" t="s">
        <v>114</v>
      </c>
      <c r="M2450" s="11" t="s">
        <v>101</v>
      </c>
      <c r="N2450" s="11">
        <v>35</v>
      </c>
      <c r="O2450" s="11">
        <v>2019</v>
      </c>
      <c r="P2450" s="11" t="s">
        <v>112</v>
      </c>
      <c r="Q2450" s="11" t="s">
        <v>112</v>
      </c>
      <c r="R2450" s="11" t="s">
        <v>241</v>
      </c>
      <c r="S2450" s="11" t="s">
        <v>104</v>
      </c>
      <c r="T2450" s="11">
        <v>1081</v>
      </c>
      <c r="U2450" s="11" t="str">
        <f>IF(ISERROR(VLOOKUP(I2450,'BACK INFO'!F:F,1,0)),IF(ISERROR(VLOOKUP(I2450,'BACK INFO'!H:H,1,0)),K2450,'BACK INFO'!$H$1),'BACK INFO'!$G$1)</f>
        <v>BILL MILLER AND COMPANY</v>
      </c>
    </row>
    <row r="2451" spans="1:21" s="11" customFormat="1" x14ac:dyDescent="0.35">
      <c r="A2451" s="11" t="s">
        <v>94</v>
      </c>
      <c r="B2451" s="11">
        <v>2019</v>
      </c>
      <c r="C2451" s="11">
        <v>2</v>
      </c>
      <c r="D2451" s="11" t="s">
        <v>95</v>
      </c>
      <c r="E2451" s="11" t="s">
        <v>96</v>
      </c>
      <c r="F2451" s="11" t="s">
        <v>700</v>
      </c>
      <c r="G2451" s="11" t="s">
        <v>241</v>
      </c>
      <c r="H2451" s="11" t="s">
        <v>117</v>
      </c>
      <c r="I2451" s="11" t="s">
        <v>686</v>
      </c>
      <c r="J2451" s="11" t="s">
        <v>99</v>
      </c>
      <c r="K2451" s="11" t="s">
        <v>54</v>
      </c>
      <c r="L2451" s="11" t="s">
        <v>100</v>
      </c>
      <c r="M2451" s="11" t="s">
        <v>101</v>
      </c>
      <c r="N2451" s="11">
        <v>1198</v>
      </c>
      <c r="O2451" s="11">
        <v>2019</v>
      </c>
      <c r="P2451" s="11" t="s">
        <v>112</v>
      </c>
      <c r="Q2451" s="11" t="s">
        <v>112</v>
      </c>
      <c r="R2451" s="11" t="s">
        <v>241</v>
      </c>
      <c r="S2451" s="11" t="s">
        <v>104</v>
      </c>
      <c r="T2451" s="11">
        <v>33707.859999999906</v>
      </c>
      <c r="U2451" s="11" t="str">
        <f>IF(ISERROR(VLOOKUP(I2451,'BACK INFO'!F:F,1,0)),IF(ISERROR(VLOOKUP(I2451,'BACK INFO'!H:H,1,0)),K2451,'BACK INFO'!$H$1),'BACK INFO'!$G$1)</f>
        <v>PAIGE ALYSE STRAUGHAN</v>
      </c>
    </row>
    <row r="2452" spans="1:21" s="11" customFormat="1" x14ac:dyDescent="0.35">
      <c r="A2452" s="11" t="s">
        <v>94</v>
      </c>
      <c r="B2452" s="11">
        <v>2019</v>
      </c>
      <c r="C2452" s="11">
        <v>2</v>
      </c>
      <c r="D2452" s="11" t="s">
        <v>95</v>
      </c>
      <c r="E2452" s="11" t="s">
        <v>96</v>
      </c>
      <c r="F2452" s="11" t="s">
        <v>700</v>
      </c>
      <c r="G2452" s="11" t="s">
        <v>241</v>
      </c>
      <c r="H2452" s="11" t="s">
        <v>117</v>
      </c>
      <c r="I2452" s="11" t="s">
        <v>277</v>
      </c>
      <c r="J2452" s="11" t="s">
        <v>99</v>
      </c>
      <c r="K2452" s="11" t="s">
        <v>67</v>
      </c>
      <c r="L2452" s="11" t="s">
        <v>133</v>
      </c>
      <c r="M2452" s="11" t="s">
        <v>101</v>
      </c>
      <c r="N2452" s="11">
        <v>8</v>
      </c>
      <c r="O2452" s="11">
        <v>2019</v>
      </c>
      <c r="P2452" s="11" t="s">
        <v>112</v>
      </c>
      <c r="Q2452" s="11" t="s">
        <v>112</v>
      </c>
      <c r="R2452" s="11" t="s">
        <v>241</v>
      </c>
      <c r="S2452" s="11" t="s">
        <v>104</v>
      </c>
      <c r="T2452" s="11">
        <v>248</v>
      </c>
      <c r="U2452" s="11" t="str">
        <f>IF(ISERROR(VLOOKUP(I2452,'BACK INFO'!F:F,1,0)),IF(ISERROR(VLOOKUP(I2452,'BACK INFO'!H:H,1,0)),K2452,'BACK INFO'!$H$1),'BACK INFO'!$G$1)</f>
        <v>ANITA M. HOPKINS</v>
      </c>
    </row>
    <row r="2453" spans="1:21" s="11" customFormat="1" x14ac:dyDescent="0.35">
      <c r="A2453" s="11" t="s">
        <v>94</v>
      </c>
      <c r="B2453" s="11">
        <v>2019</v>
      </c>
      <c r="C2453" s="11">
        <v>2</v>
      </c>
      <c r="D2453" s="11" t="s">
        <v>95</v>
      </c>
      <c r="E2453" s="11" t="s">
        <v>96</v>
      </c>
      <c r="F2453" s="11" t="s">
        <v>700</v>
      </c>
      <c r="G2453" s="11" t="s">
        <v>241</v>
      </c>
      <c r="H2453" s="11" t="s">
        <v>117</v>
      </c>
      <c r="I2453" s="11" t="s">
        <v>123</v>
      </c>
      <c r="J2453" s="11" t="s">
        <v>99</v>
      </c>
      <c r="K2453" s="11" t="s">
        <v>68</v>
      </c>
      <c r="L2453" s="11" t="s">
        <v>129</v>
      </c>
      <c r="M2453" s="11" t="s">
        <v>122</v>
      </c>
      <c r="N2453" s="11">
        <v>8</v>
      </c>
      <c r="O2453" s="11">
        <v>2019</v>
      </c>
      <c r="P2453" s="11" t="s">
        <v>112</v>
      </c>
      <c r="Q2453" s="11" t="s">
        <v>112</v>
      </c>
      <c r="R2453" s="11" t="s">
        <v>241</v>
      </c>
      <c r="S2453" s="11" t="s">
        <v>104</v>
      </c>
      <c r="T2453" s="11">
        <v>256.5</v>
      </c>
      <c r="U2453" s="11" t="str">
        <f>IF(ISERROR(VLOOKUP(I2453,'BACK INFO'!F:F,1,0)),IF(ISERROR(VLOOKUP(I2453,'BACK INFO'!H:H,1,0)),K2453,'BACK INFO'!$H$1),'BACK INFO'!$G$1)</f>
        <v>STEPHANIE VITALI</v>
      </c>
    </row>
    <row r="2454" spans="1:21" s="11" customFormat="1" x14ac:dyDescent="0.35">
      <c r="A2454" s="11" t="s">
        <v>94</v>
      </c>
      <c r="B2454" s="11">
        <v>2019</v>
      </c>
      <c r="C2454" s="11">
        <v>2</v>
      </c>
      <c r="D2454" s="11" t="s">
        <v>95</v>
      </c>
      <c r="E2454" s="11" t="s">
        <v>96</v>
      </c>
      <c r="F2454" s="11" t="s">
        <v>700</v>
      </c>
      <c r="G2454" s="11" t="s">
        <v>241</v>
      </c>
      <c r="H2454" s="11" t="s">
        <v>117</v>
      </c>
      <c r="I2454" s="11" t="s">
        <v>60</v>
      </c>
      <c r="J2454" s="11" t="s">
        <v>99</v>
      </c>
      <c r="K2454" s="11" t="s">
        <v>54</v>
      </c>
      <c r="L2454" s="11" t="s">
        <v>100</v>
      </c>
      <c r="M2454" s="11" t="s">
        <v>101</v>
      </c>
      <c r="N2454" s="11">
        <v>200</v>
      </c>
      <c r="O2454" s="11">
        <v>2019</v>
      </c>
      <c r="P2454" s="11" t="s">
        <v>112</v>
      </c>
      <c r="Q2454" s="11" t="s">
        <v>112</v>
      </c>
      <c r="R2454" s="11" t="s">
        <v>241</v>
      </c>
      <c r="S2454" s="11" t="s">
        <v>104</v>
      </c>
      <c r="T2454" s="11">
        <v>5796</v>
      </c>
      <c r="U2454" s="11" t="str">
        <f>IF(ISERROR(VLOOKUP(I2454,'BACK INFO'!F:F,1,0)),IF(ISERROR(VLOOKUP(I2454,'BACK INFO'!H:H,1,0)),K2454,'BACK INFO'!$H$1),'BACK INFO'!$G$1)</f>
        <v>PAIGE ALYSE STRAUGHAN</v>
      </c>
    </row>
    <row r="2455" spans="1:21" s="11" customFormat="1" x14ac:dyDescent="0.35">
      <c r="A2455" s="11" t="s">
        <v>94</v>
      </c>
      <c r="B2455" s="11">
        <v>2019</v>
      </c>
      <c r="C2455" s="11">
        <v>2</v>
      </c>
      <c r="D2455" s="11" t="s">
        <v>95</v>
      </c>
      <c r="E2455" s="11" t="s">
        <v>96</v>
      </c>
      <c r="F2455" s="11" t="s">
        <v>700</v>
      </c>
      <c r="G2455" s="11" t="s">
        <v>241</v>
      </c>
      <c r="H2455" s="11" t="s">
        <v>117</v>
      </c>
      <c r="I2455" s="11" t="s">
        <v>542</v>
      </c>
      <c r="J2455" s="11" t="s">
        <v>99</v>
      </c>
      <c r="K2455" s="11" t="s">
        <v>72</v>
      </c>
      <c r="L2455" s="11" t="s">
        <v>459</v>
      </c>
      <c r="M2455" s="11" t="s">
        <v>101</v>
      </c>
      <c r="N2455" s="11">
        <v>22</v>
      </c>
      <c r="O2455" s="11">
        <v>2019</v>
      </c>
      <c r="P2455" s="11" t="s">
        <v>112</v>
      </c>
      <c r="Q2455" s="11" t="s">
        <v>112</v>
      </c>
      <c r="R2455" s="11" t="s">
        <v>241</v>
      </c>
      <c r="S2455" s="11" t="s">
        <v>104</v>
      </c>
      <c r="T2455" s="11">
        <v>685</v>
      </c>
      <c r="U2455" s="11" t="str">
        <f>IF(ISERROR(VLOOKUP(I2455,'BACK INFO'!F:F,1,0)),IF(ISERROR(VLOOKUP(I2455,'BACK INFO'!H:H,1,0)),K2455,'BACK INFO'!$H$1),'BACK INFO'!$G$1)</f>
        <v>BILL MILLER AND COMPANY</v>
      </c>
    </row>
    <row r="2456" spans="1:21" s="11" customFormat="1" x14ac:dyDescent="0.35">
      <c r="A2456" s="11" t="s">
        <v>94</v>
      </c>
      <c r="B2456" s="11">
        <v>2019</v>
      </c>
      <c r="C2456" s="11">
        <v>2</v>
      </c>
      <c r="D2456" s="11" t="s">
        <v>95</v>
      </c>
      <c r="E2456" s="11" t="s">
        <v>96</v>
      </c>
      <c r="F2456" s="11" t="s">
        <v>700</v>
      </c>
      <c r="G2456" s="11" t="s">
        <v>241</v>
      </c>
      <c r="H2456" s="11" t="s">
        <v>117</v>
      </c>
      <c r="I2456" s="11" t="s">
        <v>147</v>
      </c>
      <c r="J2456" s="11" t="s">
        <v>99</v>
      </c>
      <c r="K2456" s="11" t="s">
        <v>75</v>
      </c>
      <c r="L2456" s="11" t="s">
        <v>131</v>
      </c>
      <c r="M2456" s="11" t="s">
        <v>101</v>
      </c>
      <c r="N2456" s="11">
        <v>4</v>
      </c>
      <c r="O2456" s="11">
        <v>2019</v>
      </c>
      <c r="P2456" s="11" t="s">
        <v>112</v>
      </c>
      <c r="Q2456" s="11" t="s">
        <v>112</v>
      </c>
      <c r="R2456" s="11" t="s">
        <v>241</v>
      </c>
      <c r="S2456" s="11" t="s">
        <v>104</v>
      </c>
      <c r="T2456" s="11">
        <v>127</v>
      </c>
      <c r="U2456" s="11" t="str">
        <f>IF(ISERROR(VLOOKUP(I2456,'BACK INFO'!F:F,1,0)),IF(ISERROR(VLOOKUP(I2456,'BACK INFO'!H:H,1,0)),K2456,'BACK INFO'!$H$1),'BACK INFO'!$G$1)</f>
        <v>LAURA BONG</v>
      </c>
    </row>
    <row r="2457" spans="1:21" s="11" customFormat="1" x14ac:dyDescent="0.35">
      <c r="A2457" s="11" t="s">
        <v>94</v>
      </c>
      <c r="B2457" s="11">
        <v>2019</v>
      </c>
      <c r="C2457" s="11">
        <v>2</v>
      </c>
      <c r="D2457" s="11" t="s">
        <v>95</v>
      </c>
      <c r="E2457" s="11" t="s">
        <v>96</v>
      </c>
      <c r="F2457" s="11" t="s">
        <v>700</v>
      </c>
      <c r="G2457" s="11" t="s">
        <v>241</v>
      </c>
      <c r="H2457" s="11" t="s">
        <v>117</v>
      </c>
      <c r="I2457" s="11" t="s">
        <v>148</v>
      </c>
      <c r="J2457" s="11" t="s">
        <v>99</v>
      </c>
      <c r="K2457" s="11" t="s">
        <v>71</v>
      </c>
      <c r="L2457" s="11" t="s">
        <v>149</v>
      </c>
      <c r="M2457" s="11" t="s">
        <v>101</v>
      </c>
      <c r="N2457" s="11">
        <v>24</v>
      </c>
      <c r="O2457" s="11">
        <v>2019</v>
      </c>
      <c r="P2457" s="11" t="s">
        <v>112</v>
      </c>
      <c r="Q2457" s="11" t="s">
        <v>112</v>
      </c>
      <c r="R2457" s="11" t="s">
        <v>241</v>
      </c>
      <c r="S2457" s="11" t="s">
        <v>104</v>
      </c>
      <c r="T2457" s="11">
        <v>762</v>
      </c>
      <c r="U2457" s="11" t="str">
        <f>IF(ISERROR(VLOOKUP(I2457,'BACK INFO'!F:F,1,0)),IF(ISERROR(VLOOKUP(I2457,'BACK INFO'!H:H,1,0)),K2457,'BACK INFO'!$H$1),'BACK INFO'!$G$1)</f>
        <v>HOLLY SALES INC.</v>
      </c>
    </row>
    <row r="2458" spans="1:21" s="11" customFormat="1" x14ac:dyDescent="0.35">
      <c r="A2458" s="11" t="s">
        <v>94</v>
      </c>
      <c r="B2458" s="11">
        <v>2019</v>
      </c>
      <c r="C2458" s="11">
        <v>2</v>
      </c>
      <c r="D2458" s="11" t="s">
        <v>95</v>
      </c>
      <c r="E2458" s="11" t="s">
        <v>96</v>
      </c>
      <c r="F2458" s="11" t="s">
        <v>700</v>
      </c>
      <c r="G2458" s="11" t="s">
        <v>241</v>
      </c>
      <c r="H2458" s="11" t="s">
        <v>117</v>
      </c>
      <c r="I2458" s="11" t="s">
        <v>113</v>
      </c>
      <c r="J2458" s="11" t="s">
        <v>99</v>
      </c>
      <c r="K2458" s="11" t="s">
        <v>72</v>
      </c>
      <c r="L2458" s="11" t="s">
        <v>114</v>
      </c>
      <c r="M2458" s="11" t="s">
        <v>101</v>
      </c>
      <c r="N2458" s="11">
        <v>2</v>
      </c>
      <c r="O2458" s="11">
        <v>2019</v>
      </c>
      <c r="P2458" s="11" t="s">
        <v>112</v>
      </c>
      <c r="Q2458" s="11" t="s">
        <v>112</v>
      </c>
      <c r="R2458" s="11" t="s">
        <v>241</v>
      </c>
      <c r="S2458" s="11" t="s">
        <v>104</v>
      </c>
      <c r="T2458" s="11">
        <v>62</v>
      </c>
      <c r="U2458" s="11" t="str">
        <f>IF(ISERROR(VLOOKUP(I2458,'BACK INFO'!F:F,1,0)),IF(ISERROR(VLOOKUP(I2458,'BACK INFO'!H:H,1,0)),K2458,'BACK INFO'!$H$1),'BACK INFO'!$G$1)</f>
        <v>BILL MILLER AND COMPANY</v>
      </c>
    </row>
    <row r="2459" spans="1:21" s="11" customFormat="1" x14ac:dyDescent="0.35">
      <c r="A2459" s="11" t="s">
        <v>94</v>
      </c>
      <c r="B2459" s="11">
        <v>2019</v>
      </c>
      <c r="C2459" s="11">
        <v>2</v>
      </c>
      <c r="D2459" s="11" t="s">
        <v>95</v>
      </c>
      <c r="E2459" s="11" t="s">
        <v>96</v>
      </c>
      <c r="F2459" s="11" t="s">
        <v>700</v>
      </c>
      <c r="G2459" s="11" t="s">
        <v>241</v>
      </c>
      <c r="H2459" s="11" t="s">
        <v>117</v>
      </c>
      <c r="I2459" s="11" t="s">
        <v>62</v>
      </c>
      <c r="J2459" s="11" t="s">
        <v>99</v>
      </c>
      <c r="K2459" s="11" t="s">
        <v>54</v>
      </c>
      <c r="L2459" s="11" t="s">
        <v>165</v>
      </c>
      <c r="M2459" s="11" t="s">
        <v>101</v>
      </c>
      <c r="N2459" s="11">
        <v>17</v>
      </c>
      <c r="O2459" s="11">
        <v>2019</v>
      </c>
      <c r="P2459" s="11" t="s">
        <v>112</v>
      </c>
      <c r="Q2459" s="11" t="s">
        <v>112</v>
      </c>
      <c r="R2459" s="11" t="s">
        <v>241</v>
      </c>
      <c r="S2459" s="11" t="s">
        <v>104</v>
      </c>
      <c r="T2459" s="11">
        <v>493.01</v>
      </c>
      <c r="U2459" s="11" t="str">
        <f>IF(ISERROR(VLOOKUP(I2459,'BACK INFO'!F:F,1,0)),IF(ISERROR(VLOOKUP(I2459,'BACK INFO'!H:H,1,0)),K2459,'BACK INFO'!$H$1),'BACK INFO'!$G$1)</f>
        <v>PAIGE ALYSE STRAUGHAN</v>
      </c>
    </row>
    <row r="2460" spans="1:21" s="11" customFormat="1" x14ac:dyDescent="0.35">
      <c r="A2460" s="11" t="s">
        <v>94</v>
      </c>
      <c r="B2460" s="11">
        <v>2019</v>
      </c>
      <c r="C2460" s="11">
        <v>2</v>
      </c>
      <c r="D2460" s="11" t="s">
        <v>95</v>
      </c>
      <c r="E2460" s="11" t="s">
        <v>96</v>
      </c>
      <c r="F2460" s="11" t="s">
        <v>700</v>
      </c>
      <c r="G2460" s="11" t="s">
        <v>241</v>
      </c>
      <c r="H2460" s="11" t="s">
        <v>117</v>
      </c>
      <c r="I2460" s="11" t="s">
        <v>565</v>
      </c>
      <c r="J2460" s="11" t="s">
        <v>99</v>
      </c>
      <c r="K2460" s="11" t="s">
        <v>71</v>
      </c>
      <c r="L2460" s="11" t="s">
        <v>216</v>
      </c>
      <c r="M2460" s="11" t="s">
        <v>101</v>
      </c>
      <c r="N2460" s="11">
        <v>54</v>
      </c>
      <c r="O2460" s="11">
        <v>2019</v>
      </c>
      <c r="P2460" s="11" t="s">
        <v>112</v>
      </c>
      <c r="Q2460" s="11" t="s">
        <v>112</v>
      </c>
      <c r="R2460" s="11" t="s">
        <v>241</v>
      </c>
      <c r="S2460" s="11" t="s">
        <v>104</v>
      </c>
      <c r="T2460" s="11">
        <v>1782</v>
      </c>
      <c r="U2460" s="11" t="str">
        <f>IF(ISERROR(VLOOKUP(I2460,'BACK INFO'!F:F,1,0)),IF(ISERROR(VLOOKUP(I2460,'BACK INFO'!H:H,1,0)),K2460,'BACK INFO'!$H$1),'BACK INFO'!$G$1)</f>
        <v>HOLLY SALES INC.</v>
      </c>
    </row>
    <row r="2461" spans="1:21" s="11" customFormat="1" x14ac:dyDescent="0.35">
      <c r="A2461" s="11" t="s">
        <v>94</v>
      </c>
      <c r="B2461" s="11">
        <v>2019</v>
      </c>
      <c r="C2461" s="11">
        <v>2</v>
      </c>
      <c r="D2461" s="11" t="s">
        <v>95</v>
      </c>
      <c r="E2461" s="11" t="s">
        <v>96</v>
      </c>
      <c r="F2461" s="11" t="s">
        <v>700</v>
      </c>
      <c r="G2461" s="11" t="s">
        <v>241</v>
      </c>
      <c r="H2461" s="11" t="s">
        <v>117</v>
      </c>
      <c r="I2461" s="11" t="s">
        <v>132</v>
      </c>
      <c r="J2461" s="11" t="s">
        <v>99</v>
      </c>
      <c r="K2461" s="11" t="s">
        <v>67</v>
      </c>
      <c r="L2461" s="11" t="s">
        <v>133</v>
      </c>
      <c r="M2461" s="11" t="s">
        <v>101</v>
      </c>
      <c r="N2461" s="11">
        <v>54</v>
      </c>
      <c r="O2461" s="11">
        <v>2019</v>
      </c>
      <c r="P2461" s="11" t="s">
        <v>112</v>
      </c>
      <c r="Q2461" s="11" t="s">
        <v>112</v>
      </c>
      <c r="R2461" s="11" t="s">
        <v>241</v>
      </c>
      <c r="S2461" s="11" t="s">
        <v>104</v>
      </c>
      <c r="T2461" s="11">
        <v>1758</v>
      </c>
      <c r="U2461" s="11" t="str">
        <f>IF(ISERROR(VLOOKUP(I2461,'BACK INFO'!F:F,1,0)),IF(ISERROR(VLOOKUP(I2461,'BACK INFO'!H:H,1,0)),K2461,'BACK INFO'!$H$1),'BACK INFO'!$G$1)</f>
        <v>ANITA M. HOPKINS</v>
      </c>
    </row>
    <row r="2462" spans="1:21" s="11" customFormat="1" x14ac:dyDescent="0.35">
      <c r="A2462" s="11" t="s">
        <v>94</v>
      </c>
      <c r="B2462" s="11">
        <v>2019</v>
      </c>
      <c r="C2462" s="11">
        <v>2</v>
      </c>
      <c r="D2462" s="11" t="s">
        <v>95</v>
      </c>
      <c r="E2462" s="11" t="s">
        <v>96</v>
      </c>
      <c r="F2462" s="11" t="s">
        <v>700</v>
      </c>
      <c r="G2462" s="11" t="s">
        <v>241</v>
      </c>
      <c r="H2462" s="11" t="s">
        <v>117</v>
      </c>
      <c r="I2462" s="11" t="s">
        <v>331</v>
      </c>
      <c r="J2462" s="11" t="s">
        <v>99</v>
      </c>
      <c r="K2462" s="11" t="s">
        <v>72</v>
      </c>
      <c r="L2462" s="11" t="s">
        <v>114</v>
      </c>
      <c r="M2462" s="11" t="s">
        <v>101</v>
      </c>
      <c r="N2462" s="11">
        <v>15</v>
      </c>
      <c r="O2462" s="11">
        <v>2019</v>
      </c>
      <c r="P2462" s="11" t="s">
        <v>112</v>
      </c>
      <c r="Q2462" s="11" t="s">
        <v>112</v>
      </c>
      <c r="R2462" s="11" t="s">
        <v>241</v>
      </c>
      <c r="S2462" s="11" t="s">
        <v>104</v>
      </c>
      <c r="T2462" s="11">
        <v>495</v>
      </c>
      <c r="U2462" s="11" t="str">
        <f>IF(ISERROR(VLOOKUP(I2462,'BACK INFO'!F:F,1,0)),IF(ISERROR(VLOOKUP(I2462,'BACK INFO'!H:H,1,0)),K2462,'BACK INFO'!$H$1),'BACK INFO'!$G$1)</f>
        <v>BILL MILLER AND COMPANY</v>
      </c>
    </row>
    <row r="2463" spans="1:21" s="11" customFormat="1" x14ac:dyDescent="0.35">
      <c r="A2463" s="11" t="s">
        <v>94</v>
      </c>
      <c r="B2463" s="11">
        <v>2019</v>
      </c>
      <c r="C2463" s="11">
        <v>2</v>
      </c>
      <c r="D2463" s="11" t="s">
        <v>95</v>
      </c>
      <c r="E2463" s="11" t="s">
        <v>96</v>
      </c>
      <c r="F2463" s="11" t="s">
        <v>700</v>
      </c>
      <c r="G2463" s="11" t="s">
        <v>241</v>
      </c>
      <c r="H2463" s="11" t="s">
        <v>117</v>
      </c>
      <c r="I2463" s="11" t="s">
        <v>371</v>
      </c>
      <c r="J2463" s="11" t="s">
        <v>99</v>
      </c>
      <c r="K2463" s="11" t="s">
        <v>72</v>
      </c>
      <c r="L2463" s="11" t="s">
        <v>114</v>
      </c>
      <c r="M2463" s="11" t="s">
        <v>101</v>
      </c>
      <c r="N2463" s="11">
        <v>6</v>
      </c>
      <c r="O2463" s="11">
        <v>2019</v>
      </c>
      <c r="P2463" s="11" t="s">
        <v>112</v>
      </c>
      <c r="Q2463" s="11" t="s">
        <v>112</v>
      </c>
      <c r="R2463" s="11" t="s">
        <v>241</v>
      </c>
      <c r="S2463" s="11" t="s">
        <v>104</v>
      </c>
      <c r="T2463" s="11">
        <v>195</v>
      </c>
      <c r="U2463" s="11" t="str">
        <f>IF(ISERROR(VLOOKUP(I2463,'BACK INFO'!F:F,1,0)),IF(ISERROR(VLOOKUP(I2463,'BACK INFO'!H:H,1,0)),K2463,'BACK INFO'!$H$1),'BACK INFO'!$G$1)</f>
        <v>BILL MILLER AND COMPANY</v>
      </c>
    </row>
    <row r="2464" spans="1:21" s="11" customFormat="1" x14ac:dyDescent="0.35">
      <c r="A2464" s="11" t="s">
        <v>94</v>
      </c>
      <c r="B2464" s="11">
        <v>2019</v>
      </c>
      <c r="C2464" s="11">
        <v>2</v>
      </c>
      <c r="D2464" s="11" t="s">
        <v>95</v>
      </c>
      <c r="E2464" s="11" t="s">
        <v>96</v>
      </c>
      <c r="F2464" s="11" t="s">
        <v>700</v>
      </c>
      <c r="G2464" s="11" t="s">
        <v>241</v>
      </c>
      <c r="H2464" s="11" t="s">
        <v>117</v>
      </c>
      <c r="I2464" s="11" t="s">
        <v>372</v>
      </c>
      <c r="J2464" s="11" t="s">
        <v>99</v>
      </c>
      <c r="K2464" s="11" t="s">
        <v>67</v>
      </c>
      <c r="L2464" s="11" t="s">
        <v>373</v>
      </c>
      <c r="M2464" s="11" t="s">
        <v>101</v>
      </c>
      <c r="N2464" s="11">
        <v>4</v>
      </c>
      <c r="O2464" s="11">
        <v>2019</v>
      </c>
      <c r="P2464" s="11" t="s">
        <v>112</v>
      </c>
      <c r="Q2464" s="11" t="s">
        <v>112</v>
      </c>
      <c r="R2464" s="11" t="s">
        <v>241</v>
      </c>
      <c r="S2464" s="11" t="s">
        <v>104</v>
      </c>
      <c r="T2464" s="11">
        <v>124</v>
      </c>
      <c r="U2464" s="11" t="str">
        <f>IF(ISERROR(VLOOKUP(I2464,'BACK INFO'!F:F,1,0)),IF(ISERROR(VLOOKUP(I2464,'BACK INFO'!H:H,1,0)),K2464,'BACK INFO'!$H$1),'BACK INFO'!$G$1)</f>
        <v>ANITA M. HOPKINS</v>
      </c>
    </row>
    <row r="2465" spans="1:21" s="11" customFormat="1" x14ac:dyDescent="0.35">
      <c r="A2465" s="11" t="s">
        <v>94</v>
      </c>
      <c r="B2465" s="11">
        <v>2019</v>
      </c>
      <c r="C2465" s="11">
        <v>2</v>
      </c>
      <c r="D2465" s="11" t="s">
        <v>95</v>
      </c>
      <c r="E2465" s="11" t="s">
        <v>96</v>
      </c>
      <c r="F2465" s="11" t="s">
        <v>700</v>
      </c>
      <c r="G2465" s="11" t="s">
        <v>241</v>
      </c>
      <c r="H2465" s="11" t="s">
        <v>117</v>
      </c>
      <c r="I2465" s="11" t="s">
        <v>484</v>
      </c>
      <c r="J2465" s="11" t="s">
        <v>99</v>
      </c>
      <c r="K2465" s="11" t="s">
        <v>72</v>
      </c>
      <c r="L2465" s="11" t="s">
        <v>364</v>
      </c>
      <c r="M2465" s="11" t="s">
        <v>101</v>
      </c>
      <c r="N2465" s="11">
        <v>39</v>
      </c>
      <c r="O2465" s="11">
        <v>2019</v>
      </c>
      <c r="P2465" s="11" t="s">
        <v>112</v>
      </c>
      <c r="Q2465" s="11" t="s">
        <v>112</v>
      </c>
      <c r="R2465" s="11" t="s">
        <v>241</v>
      </c>
      <c r="S2465" s="11" t="s">
        <v>104</v>
      </c>
      <c r="T2465" s="11">
        <v>1233</v>
      </c>
      <c r="U2465" s="11" t="str">
        <f>IF(ISERROR(VLOOKUP(I2465,'BACK INFO'!F:F,1,0)),IF(ISERROR(VLOOKUP(I2465,'BACK INFO'!H:H,1,0)),K2465,'BACK INFO'!$H$1),'BACK INFO'!$G$1)</f>
        <v>BILL MILLER AND COMPANY</v>
      </c>
    </row>
    <row r="2466" spans="1:21" s="11" customFormat="1" x14ac:dyDescent="0.35">
      <c r="A2466" s="11" t="s">
        <v>94</v>
      </c>
      <c r="B2466" s="11">
        <v>2019</v>
      </c>
      <c r="C2466" s="11">
        <v>2</v>
      </c>
      <c r="D2466" s="11" t="s">
        <v>95</v>
      </c>
      <c r="E2466" s="11" t="s">
        <v>96</v>
      </c>
      <c r="F2466" s="11" t="s">
        <v>700</v>
      </c>
      <c r="G2466" s="11" t="s">
        <v>241</v>
      </c>
      <c r="H2466" s="11" t="s">
        <v>117</v>
      </c>
      <c r="I2466" s="11" t="s">
        <v>505</v>
      </c>
      <c r="J2466" s="11" t="s">
        <v>99</v>
      </c>
      <c r="K2466" s="11" t="s">
        <v>75</v>
      </c>
      <c r="L2466" s="11" t="s">
        <v>131</v>
      </c>
      <c r="M2466" s="11" t="s">
        <v>101</v>
      </c>
      <c r="N2466" s="11">
        <v>8</v>
      </c>
      <c r="O2466" s="11">
        <v>2019</v>
      </c>
      <c r="P2466" s="11" t="s">
        <v>112</v>
      </c>
      <c r="Q2466" s="11" t="s">
        <v>112</v>
      </c>
      <c r="R2466" s="11" t="s">
        <v>241</v>
      </c>
      <c r="S2466" s="11" t="s">
        <v>104</v>
      </c>
      <c r="T2466" s="11">
        <v>256</v>
      </c>
      <c r="U2466" s="11" t="str">
        <f>IF(ISERROR(VLOOKUP(I2466,'BACK INFO'!F:F,1,0)),IF(ISERROR(VLOOKUP(I2466,'BACK INFO'!H:H,1,0)),K2466,'BACK INFO'!$H$1),'BACK INFO'!$G$1)</f>
        <v>LAURA BONG</v>
      </c>
    </row>
    <row r="2467" spans="1:21" s="11" customFormat="1" x14ac:dyDescent="0.35">
      <c r="A2467" s="11" t="s">
        <v>94</v>
      </c>
      <c r="B2467" s="11">
        <v>2019</v>
      </c>
      <c r="C2467" s="11">
        <v>2</v>
      </c>
      <c r="D2467" s="11" t="s">
        <v>95</v>
      </c>
      <c r="E2467" s="11" t="s">
        <v>96</v>
      </c>
      <c r="F2467" s="11" t="s">
        <v>700</v>
      </c>
      <c r="G2467" s="11" t="s">
        <v>241</v>
      </c>
      <c r="H2467" s="11" t="s">
        <v>117</v>
      </c>
      <c r="I2467" s="11" t="s">
        <v>531</v>
      </c>
      <c r="J2467" s="11" t="s">
        <v>99</v>
      </c>
      <c r="K2467" s="11" t="s">
        <v>67</v>
      </c>
      <c r="L2467" s="11" t="s">
        <v>133</v>
      </c>
      <c r="M2467" s="11" t="s">
        <v>101</v>
      </c>
      <c r="N2467" s="11">
        <v>5</v>
      </c>
      <c r="O2467" s="11">
        <v>2019</v>
      </c>
      <c r="P2467" s="11" t="s">
        <v>112</v>
      </c>
      <c r="Q2467" s="11" t="s">
        <v>112</v>
      </c>
      <c r="R2467" s="11" t="s">
        <v>241</v>
      </c>
      <c r="S2467" s="11" t="s">
        <v>104</v>
      </c>
      <c r="T2467" s="11">
        <v>150</v>
      </c>
      <c r="U2467" s="11" t="str">
        <f>IF(ISERROR(VLOOKUP(I2467,'BACK INFO'!F:F,1,0)),IF(ISERROR(VLOOKUP(I2467,'BACK INFO'!H:H,1,0)),K2467,'BACK INFO'!$H$1),'BACK INFO'!$G$1)</f>
        <v>ANITA M. HOPKINS</v>
      </c>
    </row>
    <row r="2468" spans="1:21" s="11" customFormat="1" x14ac:dyDescent="0.35">
      <c r="A2468" s="11" t="s">
        <v>94</v>
      </c>
      <c r="B2468" s="11">
        <v>2019</v>
      </c>
      <c r="C2468" s="11">
        <v>2</v>
      </c>
      <c r="D2468" s="11" t="s">
        <v>95</v>
      </c>
      <c r="E2468" s="11" t="s">
        <v>96</v>
      </c>
      <c r="F2468" s="11" t="s">
        <v>700</v>
      </c>
      <c r="G2468" s="11" t="s">
        <v>241</v>
      </c>
      <c r="H2468" s="11" t="s">
        <v>117</v>
      </c>
      <c r="I2468" s="11" t="s">
        <v>342</v>
      </c>
      <c r="J2468" s="11" t="s">
        <v>99</v>
      </c>
      <c r="K2468" s="11" t="s">
        <v>73</v>
      </c>
      <c r="L2468" s="11" t="s">
        <v>343</v>
      </c>
      <c r="M2468" s="11" t="s">
        <v>101</v>
      </c>
      <c r="N2468" s="11">
        <v>13</v>
      </c>
      <c r="O2468" s="11">
        <v>2019</v>
      </c>
      <c r="P2468" s="11" t="s">
        <v>112</v>
      </c>
      <c r="Q2468" s="11" t="s">
        <v>112</v>
      </c>
      <c r="R2468" s="11" t="s">
        <v>241</v>
      </c>
      <c r="S2468" s="11" t="s">
        <v>104</v>
      </c>
      <c r="T2468" s="11">
        <v>436</v>
      </c>
      <c r="U2468" s="11" t="str">
        <f>IF(ISERROR(VLOOKUP(I2468,'BACK INFO'!F:F,1,0)),IF(ISERROR(VLOOKUP(I2468,'BACK INFO'!H:H,1,0)),K2468,'BACK INFO'!$H$1),'BACK INFO'!$G$1)</f>
        <v>PHYLLIS POSNER</v>
      </c>
    </row>
    <row r="2469" spans="1:21" s="11" customFormat="1" x14ac:dyDescent="0.35">
      <c r="A2469" s="11" t="s">
        <v>94</v>
      </c>
      <c r="B2469" s="11">
        <v>2019</v>
      </c>
      <c r="C2469" s="11">
        <v>2</v>
      </c>
      <c r="D2469" s="11" t="s">
        <v>95</v>
      </c>
      <c r="E2469" s="11" t="s">
        <v>96</v>
      </c>
      <c r="F2469" s="11" t="s">
        <v>700</v>
      </c>
      <c r="G2469" s="11" t="s">
        <v>241</v>
      </c>
      <c r="H2469" s="11" t="s">
        <v>117</v>
      </c>
      <c r="I2469" s="11" t="s">
        <v>479</v>
      </c>
      <c r="J2469" s="11" t="s">
        <v>99</v>
      </c>
      <c r="K2469" s="11" t="s">
        <v>71</v>
      </c>
      <c r="L2469" s="11" t="s">
        <v>149</v>
      </c>
      <c r="M2469" s="11" t="s">
        <v>101</v>
      </c>
      <c r="N2469" s="11">
        <v>14</v>
      </c>
      <c r="O2469" s="11">
        <v>2019</v>
      </c>
      <c r="P2469" s="11" t="s">
        <v>112</v>
      </c>
      <c r="Q2469" s="11" t="s">
        <v>112</v>
      </c>
      <c r="R2469" s="11" t="s">
        <v>241</v>
      </c>
      <c r="S2469" s="11" t="s">
        <v>104</v>
      </c>
      <c r="T2469" s="11">
        <v>434.5</v>
      </c>
      <c r="U2469" s="11" t="str">
        <f>IF(ISERROR(VLOOKUP(I2469,'BACK INFO'!F:F,1,0)),IF(ISERROR(VLOOKUP(I2469,'BACK INFO'!H:H,1,0)),K2469,'BACK INFO'!$H$1),'BACK INFO'!$G$1)</f>
        <v>HOLLY SALES INC.</v>
      </c>
    </row>
    <row r="2470" spans="1:21" s="11" customFormat="1" x14ac:dyDescent="0.35">
      <c r="A2470" s="11" t="s">
        <v>94</v>
      </c>
      <c r="B2470" s="11">
        <v>2019</v>
      </c>
      <c r="C2470" s="11">
        <v>2</v>
      </c>
      <c r="D2470" s="11" t="s">
        <v>95</v>
      </c>
      <c r="E2470" s="11" t="s">
        <v>96</v>
      </c>
      <c r="F2470" s="11" t="s">
        <v>700</v>
      </c>
      <c r="G2470" s="11" t="s">
        <v>241</v>
      </c>
      <c r="H2470" s="11" t="s">
        <v>117</v>
      </c>
      <c r="I2470" s="11" t="s">
        <v>219</v>
      </c>
      <c r="J2470" s="11" t="s">
        <v>99</v>
      </c>
      <c r="K2470" s="11" t="s">
        <v>75</v>
      </c>
      <c r="L2470" s="11" t="s">
        <v>220</v>
      </c>
      <c r="M2470" s="11" t="s">
        <v>101</v>
      </c>
      <c r="N2470" s="11">
        <v>1</v>
      </c>
      <c r="O2470" s="11">
        <v>2019</v>
      </c>
      <c r="P2470" s="11" t="s">
        <v>112</v>
      </c>
      <c r="Q2470" s="11" t="s">
        <v>112</v>
      </c>
      <c r="R2470" s="11" t="s">
        <v>241</v>
      </c>
      <c r="S2470" s="11" t="s">
        <v>104</v>
      </c>
      <c r="T2470" s="11">
        <v>34</v>
      </c>
      <c r="U2470" s="11" t="str">
        <f>IF(ISERROR(VLOOKUP(I2470,'BACK INFO'!F:F,1,0)),IF(ISERROR(VLOOKUP(I2470,'BACK INFO'!H:H,1,0)),K2470,'BACK INFO'!$H$1),'BACK INFO'!$G$1)</f>
        <v>LAURA BONG</v>
      </c>
    </row>
    <row r="2471" spans="1:21" s="11" customFormat="1" x14ac:dyDescent="0.35">
      <c r="A2471" s="11" t="s">
        <v>94</v>
      </c>
      <c r="B2471" s="11">
        <v>2019</v>
      </c>
      <c r="C2471" s="11">
        <v>2</v>
      </c>
      <c r="D2471" s="11" t="s">
        <v>95</v>
      </c>
      <c r="E2471" s="11" t="s">
        <v>96</v>
      </c>
      <c r="F2471" s="11" t="s">
        <v>700</v>
      </c>
      <c r="G2471" s="11" t="s">
        <v>241</v>
      </c>
      <c r="H2471" s="11" t="s">
        <v>117</v>
      </c>
      <c r="I2471" s="11" t="s">
        <v>427</v>
      </c>
      <c r="J2471" s="11" t="s">
        <v>99</v>
      </c>
      <c r="K2471" s="11" t="s">
        <v>67</v>
      </c>
      <c r="L2471" s="11" t="s">
        <v>173</v>
      </c>
      <c r="M2471" s="11" t="s">
        <v>101</v>
      </c>
      <c r="N2471" s="11">
        <v>459</v>
      </c>
      <c r="O2471" s="11">
        <v>2019</v>
      </c>
      <c r="P2471" s="11" t="s">
        <v>112</v>
      </c>
      <c r="Q2471" s="11" t="s">
        <v>112</v>
      </c>
      <c r="R2471" s="11" t="s">
        <v>241</v>
      </c>
      <c r="S2471" s="11" t="s">
        <v>104</v>
      </c>
      <c r="T2471" s="11">
        <v>13313.7</v>
      </c>
      <c r="U2471" s="11" t="str">
        <f>IF(ISERROR(VLOOKUP(I2471,'BACK INFO'!F:F,1,0)),IF(ISERROR(VLOOKUP(I2471,'BACK INFO'!H:H,1,0)),K2471,'BACK INFO'!$H$1),'BACK INFO'!$G$1)</f>
        <v>ANITA M. HOPKINS</v>
      </c>
    </row>
    <row r="2472" spans="1:21" s="11" customFormat="1" x14ac:dyDescent="0.35">
      <c r="A2472" s="11" t="s">
        <v>94</v>
      </c>
      <c r="B2472" s="11">
        <v>2019</v>
      </c>
      <c r="C2472" s="11">
        <v>2</v>
      </c>
      <c r="D2472" s="11" t="s">
        <v>95</v>
      </c>
      <c r="E2472" s="11" t="s">
        <v>96</v>
      </c>
      <c r="F2472" s="11" t="s">
        <v>700</v>
      </c>
      <c r="G2472" s="11" t="s">
        <v>241</v>
      </c>
      <c r="H2472" s="11" t="s">
        <v>151</v>
      </c>
      <c r="I2472" s="11" t="s">
        <v>443</v>
      </c>
      <c r="J2472" s="11" t="s">
        <v>99</v>
      </c>
      <c r="K2472" s="11" t="s">
        <v>72</v>
      </c>
      <c r="L2472" s="11" t="s">
        <v>364</v>
      </c>
      <c r="M2472" s="11" t="s">
        <v>101</v>
      </c>
      <c r="N2472" s="11">
        <v>6</v>
      </c>
      <c r="O2472" s="11">
        <v>2019</v>
      </c>
      <c r="P2472" s="11" t="s">
        <v>112</v>
      </c>
      <c r="Q2472" s="11" t="s">
        <v>112</v>
      </c>
      <c r="R2472" s="11" t="s">
        <v>241</v>
      </c>
      <c r="S2472" s="11" t="s">
        <v>104</v>
      </c>
      <c r="T2472" s="11">
        <v>207</v>
      </c>
      <c r="U2472" s="11" t="str">
        <f>IF(ISERROR(VLOOKUP(I2472,'BACK INFO'!F:F,1,0)),IF(ISERROR(VLOOKUP(I2472,'BACK INFO'!H:H,1,0)),K2472,'BACK INFO'!$H$1),'BACK INFO'!$G$1)</f>
        <v>BILL MILLER AND COMPANY</v>
      </c>
    </row>
    <row r="2473" spans="1:21" s="11" customFormat="1" x14ac:dyDescent="0.35">
      <c r="A2473" s="11" t="s">
        <v>94</v>
      </c>
      <c r="B2473" s="11">
        <v>2019</v>
      </c>
      <c r="C2473" s="11">
        <v>2</v>
      </c>
      <c r="D2473" s="11" t="s">
        <v>95</v>
      </c>
      <c r="E2473" s="11" t="s">
        <v>96</v>
      </c>
      <c r="F2473" s="11" t="s">
        <v>700</v>
      </c>
      <c r="G2473" s="11" t="s">
        <v>241</v>
      </c>
      <c r="H2473" s="11" t="s">
        <v>151</v>
      </c>
      <c r="I2473" s="11" t="s">
        <v>686</v>
      </c>
      <c r="J2473" s="11" t="s">
        <v>99</v>
      </c>
      <c r="K2473" s="11" t="s">
        <v>54</v>
      </c>
      <c r="L2473" s="11" t="s">
        <v>100</v>
      </c>
      <c r="M2473" s="11" t="s">
        <v>101</v>
      </c>
      <c r="N2473" s="11">
        <v>117</v>
      </c>
      <c r="O2473" s="11">
        <v>2019</v>
      </c>
      <c r="P2473" s="11" t="s">
        <v>112</v>
      </c>
      <c r="Q2473" s="11" t="s">
        <v>112</v>
      </c>
      <c r="R2473" s="11" t="s">
        <v>241</v>
      </c>
      <c r="S2473" s="11" t="s">
        <v>104</v>
      </c>
      <c r="T2473" s="11">
        <v>3803.62</v>
      </c>
      <c r="U2473" s="11" t="str">
        <f>IF(ISERROR(VLOOKUP(I2473,'BACK INFO'!F:F,1,0)),IF(ISERROR(VLOOKUP(I2473,'BACK INFO'!H:H,1,0)),K2473,'BACK INFO'!$H$1),'BACK INFO'!$G$1)</f>
        <v>PAIGE ALYSE STRAUGHAN</v>
      </c>
    </row>
    <row r="2474" spans="1:21" s="11" customFormat="1" x14ac:dyDescent="0.35">
      <c r="A2474" s="11" t="s">
        <v>94</v>
      </c>
      <c r="B2474" s="11">
        <v>2019</v>
      </c>
      <c r="C2474" s="11">
        <v>2</v>
      </c>
      <c r="D2474" s="11" t="s">
        <v>95</v>
      </c>
      <c r="E2474" s="11" t="s">
        <v>96</v>
      </c>
      <c r="F2474" s="11" t="s">
        <v>700</v>
      </c>
      <c r="G2474" s="11" t="s">
        <v>241</v>
      </c>
      <c r="H2474" s="11" t="s">
        <v>151</v>
      </c>
      <c r="I2474" s="11" t="s">
        <v>219</v>
      </c>
      <c r="J2474" s="11" t="s">
        <v>99</v>
      </c>
      <c r="K2474" s="11" t="s">
        <v>75</v>
      </c>
      <c r="L2474" s="11" t="s">
        <v>220</v>
      </c>
      <c r="M2474" s="11" t="s">
        <v>101</v>
      </c>
      <c r="N2474" s="11">
        <v>2</v>
      </c>
      <c r="O2474" s="11">
        <v>2019</v>
      </c>
      <c r="P2474" s="11" t="s">
        <v>112</v>
      </c>
      <c r="Q2474" s="11" t="s">
        <v>112</v>
      </c>
      <c r="R2474" s="11" t="s">
        <v>241</v>
      </c>
      <c r="S2474" s="11" t="s">
        <v>104</v>
      </c>
      <c r="T2474" s="11">
        <v>69</v>
      </c>
      <c r="U2474" s="11" t="str">
        <f>IF(ISERROR(VLOOKUP(I2474,'BACK INFO'!F:F,1,0)),IF(ISERROR(VLOOKUP(I2474,'BACK INFO'!H:H,1,0)),K2474,'BACK INFO'!$H$1),'BACK INFO'!$G$1)</f>
        <v>LAURA BONG</v>
      </c>
    </row>
    <row r="2475" spans="1:21" s="11" customFormat="1" x14ac:dyDescent="0.35">
      <c r="A2475" s="11" t="s">
        <v>94</v>
      </c>
      <c r="B2475" s="11">
        <v>2019</v>
      </c>
      <c r="C2475" s="11">
        <v>2</v>
      </c>
      <c r="D2475" s="11" t="s">
        <v>95</v>
      </c>
      <c r="E2475" s="11" t="s">
        <v>96</v>
      </c>
      <c r="F2475" s="11" t="s">
        <v>700</v>
      </c>
      <c r="G2475" s="11" t="s">
        <v>241</v>
      </c>
      <c r="H2475" s="11" t="s">
        <v>151</v>
      </c>
      <c r="I2475" s="11" t="s">
        <v>398</v>
      </c>
      <c r="J2475" s="11" t="s">
        <v>99</v>
      </c>
      <c r="K2475" s="11" t="s">
        <v>71</v>
      </c>
      <c r="L2475" s="11" t="s">
        <v>164</v>
      </c>
      <c r="M2475" s="11" t="s">
        <v>101</v>
      </c>
      <c r="N2475" s="11">
        <v>2</v>
      </c>
      <c r="O2475" s="11">
        <v>2019</v>
      </c>
      <c r="P2475" s="11" t="s">
        <v>112</v>
      </c>
      <c r="Q2475" s="11" t="s">
        <v>112</v>
      </c>
      <c r="R2475" s="11" t="s">
        <v>241</v>
      </c>
      <c r="S2475" s="11" t="s">
        <v>104</v>
      </c>
      <c r="T2475" s="11">
        <v>69</v>
      </c>
      <c r="U2475" s="11" t="str">
        <f>IF(ISERROR(VLOOKUP(I2475,'BACK INFO'!F:F,1,0)),IF(ISERROR(VLOOKUP(I2475,'BACK INFO'!H:H,1,0)),K2475,'BACK INFO'!$H$1),'BACK INFO'!$G$1)</f>
        <v>HOLLY SALES INC.</v>
      </c>
    </row>
    <row r="2476" spans="1:21" s="11" customFormat="1" x14ac:dyDescent="0.35">
      <c r="A2476" s="11" t="s">
        <v>94</v>
      </c>
      <c r="B2476" s="11">
        <v>2019</v>
      </c>
      <c r="C2476" s="11">
        <v>2</v>
      </c>
      <c r="D2476" s="11" t="s">
        <v>95</v>
      </c>
      <c r="E2476" s="11" t="s">
        <v>96</v>
      </c>
      <c r="F2476" s="11" t="s">
        <v>700</v>
      </c>
      <c r="G2476" s="11" t="s">
        <v>241</v>
      </c>
      <c r="H2476" s="11" t="s">
        <v>152</v>
      </c>
      <c r="I2476" s="11" t="s">
        <v>353</v>
      </c>
      <c r="J2476" s="11" t="s">
        <v>99</v>
      </c>
      <c r="K2476" s="11" t="s">
        <v>72</v>
      </c>
      <c r="L2476" s="11" t="s">
        <v>114</v>
      </c>
      <c r="M2476" s="11" t="s">
        <v>101</v>
      </c>
      <c r="N2476" s="11">
        <v>1</v>
      </c>
      <c r="O2476" s="11">
        <v>2019</v>
      </c>
      <c r="P2476" s="11" t="s">
        <v>112</v>
      </c>
      <c r="Q2476" s="11" t="s">
        <v>112</v>
      </c>
      <c r="R2476" s="11" t="s">
        <v>241</v>
      </c>
      <c r="S2476" s="11" t="s">
        <v>104</v>
      </c>
      <c r="T2476" s="11">
        <v>45</v>
      </c>
      <c r="U2476" s="11" t="str">
        <f>IF(ISERROR(VLOOKUP(I2476,'BACK INFO'!F:F,1,0)),IF(ISERROR(VLOOKUP(I2476,'BACK INFO'!H:H,1,0)),K2476,'BACK INFO'!$H$1),'BACK INFO'!$G$1)</f>
        <v>BILL MILLER AND COMPANY</v>
      </c>
    </row>
    <row r="2477" spans="1:21" s="11" customFormat="1" x14ac:dyDescent="0.35">
      <c r="A2477" s="11" t="s">
        <v>94</v>
      </c>
      <c r="B2477" s="11">
        <v>2019</v>
      </c>
      <c r="C2477" s="11">
        <v>2</v>
      </c>
      <c r="D2477" s="11" t="s">
        <v>95</v>
      </c>
      <c r="E2477" s="11" t="s">
        <v>96</v>
      </c>
      <c r="F2477" s="11" t="s">
        <v>700</v>
      </c>
      <c r="G2477" s="11" t="s">
        <v>241</v>
      </c>
      <c r="H2477" s="11" t="s">
        <v>152</v>
      </c>
      <c r="I2477" s="11" t="s">
        <v>686</v>
      </c>
      <c r="J2477" s="11" t="s">
        <v>99</v>
      </c>
      <c r="K2477" s="11" t="s">
        <v>54</v>
      </c>
      <c r="L2477" s="11" t="s">
        <v>100</v>
      </c>
      <c r="M2477" s="11" t="s">
        <v>101</v>
      </c>
      <c r="N2477" s="11">
        <v>106</v>
      </c>
      <c r="O2477" s="11">
        <v>2019</v>
      </c>
      <c r="P2477" s="11" t="s">
        <v>112</v>
      </c>
      <c r="Q2477" s="11" t="s">
        <v>112</v>
      </c>
      <c r="R2477" s="11" t="s">
        <v>241</v>
      </c>
      <c r="S2477" s="11" t="s">
        <v>104</v>
      </c>
      <c r="T2477" s="11">
        <v>3842.97</v>
      </c>
      <c r="U2477" s="11" t="str">
        <f>IF(ISERROR(VLOOKUP(I2477,'BACK INFO'!F:F,1,0)),IF(ISERROR(VLOOKUP(I2477,'BACK INFO'!H:H,1,0)),K2477,'BACK INFO'!$H$1),'BACK INFO'!$G$1)</f>
        <v>PAIGE ALYSE STRAUGHAN</v>
      </c>
    </row>
    <row r="2478" spans="1:21" s="11" customFormat="1" x14ac:dyDescent="0.35">
      <c r="A2478" s="11" t="s">
        <v>94</v>
      </c>
      <c r="B2478" s="11">
        <v>2019</v>
      </c>
      <c r="C2478" s="11">
        <v>2</v>
      </c>
      <c r="D2478" s="11" t="s">
        <v>95</v>
      </c>
      <c r="E2478" s="11" t="s">
        <v>96</v>
      </c>
      <c r="F2478" s="11" t="s">
        <v>700</v>
      </c>
      <c r="G2478" s="11" t="s">
        <v>241</v>
      </c>
      <c r="H2478" s="11" t="s">
        <v>152</v>
      </c>
      <c r="I2478" s="11" t="s">
        <v>261</v>
      </c>
      <c r="J2478" s="11" t="s">
        <v>99</v>
      </c>
      <c r="K2478" s="11" t="s">
        <v>74</v>
      </c>
      <c r="L2478" s="11" t="s">
        <v>262</v>
      </c>
      <c r="M2478" s="11" t="s">
        <v>101</v>
      </c>
      <c r="N2478" s="11">
        <v>38</v>
      </c>
      <c r="O2478" s="11">
        <v>2019</v>
      </c>
      <c r="P2478" s="11" t="s">
        <v>112</v>
      </c>
      <c r="Q2478" s="11" t="s">
        <v>112</v>
      </c>
      <c r="R2478" s="11" t="s">
        <v>241</v>
      </c>
      <c r="S2478" s="11" t="s">
        <v>104</v>
      </c>
      <c r="T2478" s="11">
        <v>1552.3000000000002</v>
      </c>
      <c r="U2478" s="11" t="str">
        <f>IF(ISERROR(VLOOKUP(I2478,'BACK INFO'!F:F,1,0)),IF(ISERROR(VLOOKUP(I2478,'BACK INFO'!H:H,1,0)),K2478,'BACK INFO'!$H$1),'BACK INFO'!$G$1)</f>
        <v>DENISE ARNETT</v>
      </c>
    </row>
    <row r="2479" spans="1:21" s="11" customFormat="1" x14ac:dyDescent="0.35">
      <c r="A2479" s="11" t="s">
        <v>94</v>
      </c>
      <c r="B2479" s="11">
        <v>2019</v>
      </c>
      <c r="C2479" s="11">
        <v>2</v>
      </c>
      <c r="D2479" s="11" t="s">
        <v>95</v>
      </c>
      <c r="E2479" s="11" t="s">
        <v>96</v>
      </c>
      <c r="F2479" s="11" t="s">
        <v>700</v>
      </c>
      <c r="G2479" s="11" t="s">
        <v>241</v>
      </c>
      <c r="H2479" s="11" t="s">
        <v>152</v>
      </c>
      <c r="I2479" s="11" t="s">
        <v>281</v>
      </c>
      <c r="J2479" s="11" t="s">
        <v>99</v>
      </c>
      <c r="K2479" s="11" t="s">
        <v>245</v>
      </c>
      <c r="L2479" s="11" t="s">
        <v>114</v>
      </c>
      <c r="M2479" s="11" t="s">
        <v>101</v>
      </c>
      <c r="N2479" s="11">
        <v>8</v>
      </c>
      <c r="O2479" s="11">
        <v>2019</v>
      </c>
      <c r="P2479" s="11" t="s">
        <v>112</v>
      </c>
      <c r="Q2479" s="11" t="s">
        <v>112</v>
      </c>
      <c r="R2479" s="11" t="s">
        <v>241</v>
      </c>
      <c r="S2479" s="11" t="s">
        <v>104</v>
      </c>
      <c r="T2479" s="11">
        <v>384</v>
      </c>
      <c r="U2479" s="11" t="str">
        <f>IF(ISERROR(VLOOKUP(I2479,'BACK INFO'!F:F,1,0)),IF(ISERROR(VLOOKUP(I2479,'BACK INFO'!H:H,1,0)),K2479,'BACK INFO'!$H$1),'BACK INFO'!$G$1)</f>
        <v>JULIUS ORTIZ MALDONADO</v>
      </c>
    </row>
    <row r="2480" spans="1:21" s="11" customFormat="1" x14ac:dyDescent="0.35">
      <c r="A2480" s="11" t="s">
        <v>94</v>
      </c>
      <c r="B2480" s="11">
        <v>2019</v>
      </c>
      <c r="C2480" s="11">
        <v>2</v>
      </c>
      <c r="D2480" s="11" t="s">
        <v>95</v>
      </c>
      <c r="E2480" s="11" t="s">
        <v>96</v>
      </c>
      <c r="F2480" s="11" t="s">
        <v>700</v>
      </c>
      <c r="G2480" s="11" t="s">
        <v>241</v>
      </c>
      <c r="H2480" s="11" t="s">
        <v>152</v>
      </c>
      <c r="I2480" s="11" t="s">
        <v>361</v>
      </c>
      <c r="J2480" s="11" t="s">
        <v>99</v>
      </c>
      <c r="K2480" s="11" t="s">
        <v>72</v>
      </c>
      <c r="L2480" s="11" t="s">
        <v>114</v>
      </c>
      <c r="M2480" s="11" t="s">
        <v>101</v>
      </c>
      <c r="N2480" s="11">
        <v>1</v>
      </c>
      <c r="O2480" s="11">
        <v>2019</v>
      </c>
      <c r="P2480" s="11" t="s">
        <v>112</v>
      </c>
      <c r="Q2480" s="11" t="s">
        <v>112</v>
      </c>
      <c r="R2480" s="11" t="s">
        <v>241</v>
      </c>
      <c r="S2480" s="11" t="s">
        <v>104</v>
      </c>
      <c r="T2480" s="11">
        <v>57</v>
      </c>
      <c r="U2480" s="11" t="str">
        <f>IF(ISERROR(VLOOKUP(I2480,'BACK INFO'!F:F,1,0)),IF(ISERROR(VLOOKUP(I2480,'BACK INFO'!H:H,1,0)),K2480,'BACK INFO'!$H$1),'BACK INFO'!$G$1)</f>
        <v>BILL MILLER AND COMPANY</v>
      </c>
    </row>
    <row r="2481" spans="1:21" s="11" customFormat="1" x14ac:dyDescent="0.35">
      <c r="A2481" s="11" t="s">
        <v>94</v>
      </c>
      <c r="B2481" s="11">
        <v>2019</v>
      </c>
      <c r="C2481" s="11">
        <v>2</v>
      </c>
      <c r="D2481" s="11" t="s">
        <v>95</v>
      </c>
      <c r="E2481" s="11" t="s">
        <v>96</v>
      </c>
      <c r="F2481" s="11" t="s">
        <v>700</v>
      </c>
      <c r="G2481" s="11" t="s">
        <v>241</v>
      </c>
      <c r="H2481" s="11" t="s">
        <v>152</v>
      </c>
      <c r="I2481" s="11" t="s">
        <v>123</v>
      </c>
      <c r="J2481" s="11" t="s">
        <v>99</v>
      </c>
      <c r="K2481" s="11" t="s">
        <v>68</v>
      </c>
      <c r="L2481" s="11" t="s">
        <v>129</v>
      </c>
      <c r="M2481" s="11" t="s">
        <v>122</v>
      </c>
      <c r="N2481" s="11">
        <v>6</v>
      </c>
      <c r="O2481" s="11">
        <v>2019</v>
      </c>
      <c r="P2481" s="11" t="s">
        <v>112</v>
      </c>
      <c r="Q2481" s="11" t="s">
        <v>112</v>
      </c>
      <c r="R2481" s="11" t="s">
        <v>241</v>
      </c>
      <c r="S2481" s="11" t="s">
        <v>104</v>
      </c>
      <c r="T2481" s="11">
        <v>250</v>
      </c>
      <c r="U2481" s="11" t="str">
        <f>IF(ISERROR(VLOOKUP(I2481,'BACK INFO'!F:F,1,0)),IF(ISERROR(VLOOKUP(I2481,'BACK INFO'!H:H,1,0)),K2481,'BACK INFO'!$H$1),'BACK INFO'!$G$1)</f>
        <v>STEPHANIE VITALI</v>
      </c>
    </row>
    <row r="2482" spans="1:21" s="11" customFormat="1" x14ac:dyDescent="0.35">
      <c r="A2482" s="11" t="s">
        <v>94</v>
      </c>
      <c r="B2482" s="11">
        <v>2019</v>
      </c>
      <c r="C2482" s="11">
        <v>2</v>
      </c>
      <c r="D2482" s="11" t="s">
        <v>95</v>
      </c>
      <c r="E2482" s="11" t="s">
        <v>96</v>
      </c>
      <c r="F2482" s="11" t="s">
        <v>700</v>
      </c>
      <c r="G2482" s="11" t="s">
        <v>241</v>
      </c>
      <c r="H2482" s="11" t="s">
        <v>152</v>
      </c>
      <c r="I2482" s="11" t="s">
        <v>287</v>
      </c>
      <c r="J2482" s="11" t="s">
        <v>99</v>
      </c>
      <c r="K2482" s="11" t="s">
        <v>70</v>
      </c>
      <c r="L2482" s="11" t="s">
        <v>157</v>
      </c>
      <c r="M2482" s="11" t="s">
        <v>101</v>
      </c>
      <c r="N2482" s="11">
        <v>12</v>
      </c>
      <c r="O2482" s="11">
        <v>2019</v>
      </c>
      <c r="P2482" s="11" t="s">
        <v>112</v>
      </c>
      <c r="Q2482" s="11" t="s">
        <v>112</v>
      </c>
      <c r="R2482" s="11" t="s">
        <v>241</v>
      </c>
      <c r="S2482" s="11" t="s">
        <v>104</v>
      </c>
      <c r="T2482" s="11">
        <v>516</v>
      </c>
      <c r="U2482" s="11" t="str">
        <f>IF(ISERROR(VLOOKUP(I2482,'BACK INFO'!F:F,1,0)),IF(ISERROR(VLOOKUP(I2482,'BACK INFO'!H:H,1,0)),K2482,'BACK INFO'!$H$1),'BACK INFO'!$G$1)</f>
        <v>JUDITH ANN DEAL</v>
      </c>
    </row>
    <row r="2483" spans="1:21" s="11" customFormat="1" x14ac:dyDescent="0.35">
      <c r="A2483" s="11" t="s">
        <v>94</v>
      </c>
      <c r="B2483" s="11">
        <v>2019</v>
      </c>
      <c r="C2483" s="11">
        <v>2</v>
      </c>
      <c r="D2483" s="11" t="s">
        <v>95</v>
      </c>
      <c r="E2483" s="11" t="s">
        <v>96</v>
      </c>
      <c r="F2483" s="11" t="s">
        <v>700</v>
      </c>
      <c r="G2483" s="11" t="s">
        <v>241</v>
      </c>
      <c r="H2483" s="11" t="s">
        <v>152</v>
      </c>
      <c r="I2483" s="11" t="s">
        <v>542</v>
      </c>
      <c r="J2483" s="11" t="s">
        <v>99</v>
      </c>
      <c r="K2483" s="11" t="s">
        <v>72</v>
      </c>
      <c r="L2483" s="11" t="s">
        <v>459</v>
      </c>
      <c r="M2483" s="11" t="s">
        <v>101</v>
      </c>
      <c r="N2483" s="11">
        <v>6</v>
      </c>
      <c r="O2483" s="11">
        <v>2019</v>
      </c>
      <c r="P2483" s="11" t="s">
        <v>112</v>
      </c>
      <c r="Q2483" s="11" t="s">
        <v>112</v>
      </c>
      <c r="R2483" s="11" t="s">
        <v>241</v>
      </c>
      <c r="S2483" s="11" t="s">
        <v>104</v>
      </c>
      <c r="T2483" s="11">
        <v>276</v>
      </c>
      <c r="U2483" s="11" t="str">
        <f>IF(ISERROR(VLOOKUP(I2483,'BACK INFO'!F:F,1,0)),IF(ISERROR(VLOOKUP(I2483,'BACK INFO'!H:H,1,0)),K2483,'BACK INFO'!$H$1),'BACK INFO'!$G$1)</f>
        <v>BILL MILLER AND COMPANY</v>
      </c>
    </row>
    <row r="2484" spans="1:21" s="11" customFormat="1" x14ac:dyDescent="0.35">
      <c r="A2484" s="11" t="s">
        <v>94</v>
      </c>
      <c r="B2484" s="11">
        <v>2019</v>
      </c>
      <c r="C2484" s="11">
        <v>2</v>
      </c>
      <c r="D2484" s="11" t="s">
        <v>95</v>
      </c>
      <c r="E2484" s="11" t="s">
        <v>96</v>
      </c>
      <c r="F2484" s="11" t="s">
        <v>700</v>
      </c>
      <c r="G2484" s="11" t="s">
        <v>241</v>
      </c>
      <c r="H2484" s="11" t="s">
        <v>152</v>
      </c>
      <c r="I2484" s="11" t="s">
        <v>147</v>
      </c>
      <c r="J2484" s="11" t="s">
        <v>99</v>
      </c>
      <c r="K2484" s="11" t="s">
        <v>75</v>
      </c>
      <c r="L2484" s="11" t="s">
        <v>131</v>
      </c>
      <c r="M2484" s="11" t="s">
        <v>101</v>
      </c>
      <c r="N2484" s="11">
        <v>7</v>
      </c>
      <c r="O2484" s="11">
        <v>2019</v>
      </c>
      <c r="P2484" s="11" t="s">
        <v>112</v>
      </c>
      <c r="Q2484" s="11" t="s">
        <v>112</v>
      </c>
      <c r="R2484" s="11" t="s">
        <v>241</v>
      </c>
      <c r="S2484" s="11" t="s">
        <v>104</v>
      </c>
      <c r="T2484" s="11">
        <v>384</v>
      </c>
      <c r="U2484" s="11" t="str">
        <f>IF(ISERROR(VLOOKUP(I2484,'BACK INFO'!F:F,1,0)),IF(ISERROR(VLOOKUP(I2484,'BACK INFO'!H:H,1,0)),K2484,'BACK INFO'!$H$1),'BACK INFO'!$G$1)</f>
        <v>LAURA BONG</v>
      </c>
    </row>
    <row r="2485" spans="1:21" s="11" customFormat="1" x14ac:dyDescent="0.35">
      <c r="A2485" s="11" t="s">
        <v>94</v>
      </c>
      <c r="B2485" s="11">
        <v>2019</v>
      </c>
      <c r="C2485" s="11">
        <v>2</v>
      </c>
      <c r="D2485" s="11" t="s">
        <v>95</v>
      </c>
      <c r="E2485" s="11" t="s">
        <v>96</v>
      </c>
      <c r="F2485" s="11" t="s">
        <v>700</v>
      </c>
      <c r="G2485" s="11" t="s">
        <v>241</v>
      </c>
      <c r="H2485" s="11" t="s">
        <v>152</v>
      </c>
      <c r="I2485" s="11" t="s">
        <v>545</v>
      </c>
      <c r="J2485" s="11" t="s">
        <v>99</v>
      </c>
      <c r="K2485" s="11" t="s">
        <v>73</v>
      </c>
      <c r="L2485" s="11" t="s">
        <v>127</v>
      </c>
      <c r="M2485" s="11" t="s">
        <v>101</v>
      </c>
      <c r="N2485" s="11">
        <v>9</v>
      </c>
      <c r="O2485" s="11">
        <v>2019</v>
      </c>
      <c r="P2485" s="11" t="s">
        <v>112</v>
      </c>
      <c r="Q2485" s="11" t="s">
        <v>112</v>
      </c>
      <c r="R2485" s="11" t="s">
        <v>241</v>
      </c>
      <c r="S2485" s="11" t="s">
        <v>104</v>
      </c>
      <c r="T2485" s="11">
        <v>357</v>
      </c>
      <c r="U2485" s="11" t="str">
        <f>IF(ISERROR(VLOOKUP(I2485,'BACK INFO'!F:F,1,0)),IF(ISERROR(VLOOKUP(I2485,'BACK INFO'!H:H,1,0)),K2485,'BACK INFO'!$H$1),'BACK INFO'!$G$1)</f>
        <v>PHYLLIS POSNER</v>
      </c>
    </row>
    <row r="2486" spans="1:21" s="11" customFormat="1" x14ac:dyDescent="0.35">
      <c r="A2486" s="11" t="s">
        <v>94</v>
      </c>
      <c r="B2486" s="11">
        <v>2019</v>
      </c>
      <c r="C2486" s="11">
        <v>2</v>
      </c>
      <c r="D2486" s="11" t="s">
        <v>95</v>
      </c>
      <c r="E2486" s="11" t="s">
        <v>96</v>
      </c>
      <c r="F2486" s="11" t="s">
        <v>700</v>
      </c>
      <c r="G2486" s="11" t="s">
        <v>241</v>
      </c>
      <c r="H2486" s="11" t="s">
        <v>152</v>
      </c>
      <c r="I2486" s="11" t="s">
        <v>148</v>
      </c>
      <c r="J2486" s="11" t="s">
        <v>99</v>
      </c>
      <c r="K2486" s="11" t="s">
        <v>71</v>
      </c>
      <c r="L2486" s="11" t="s">
        <v>149</v>
      </c>
      <c r="M2486" s="11" t="s">
        <v>101</v>
      </c>
      <c r="N2486" s="11">
        <v>10</v>
      </c>
      <c r="O2486" s="11">
        <v>2019</v>
      </c>
      <c r="P2486" s="11" t="s">
        <v>112</v>
      </c>
      <c r="Q2486" s="11" t="s">
        <v>112</v>
      </c>
      <c r="R2486" s="11" t="s">
        <v>241</v>
      </c>
      <c r="S2486" s="11" t="s">
        <v>104</v>
      </c>
      <c r="T2486" s="11">
        <v>412</v>
      </c>
      <c r="U2486" s="11" t="str">
        <f>IF(ISERROR(VLOOKUP(I2486,'BACK INFO'!F:F,1,0)),IF(ISERROR(VLOOKUP(I2486,'BACK INFO'!H:H,1,0)),K2486,'BACK INFO'!$H$1),'BACK INFO'!$G$1)</f>
        <v>HOLLY SALES INC.</v>
      </c>
    </row>
    <row r="2487" spans="1:21" s="11" customFormat="1" x14ac:dyDescent="0.35">
      <c r="A2487" s="11" t="s">
        <v>94</v>
      </c>
      <c r="B2487" s="11">
        <v>2019</v>
      </c>
      <c r="C2487" s="11">
        <v>2</v>
      </c>
      <c r="D2487" s="11" t="s">
        <v>95</v>
      </c>
      <c r="E2487" s="11" t="s">
        <v>96</v>
      </c>
      <c r="F2487" s="11" t="s">
        <v>700</v>
      </c>
      <c r="G2487" s="11" t="s">
        <v>241</v>
      </c>
      <c r="H2487" s="11" t="s">
        <v>152</v>
      </c>
      <c r="I2487" s="11" t="s">
        <v>252</v>
      </c>
      <c r="J2487" s="11" t="s">
        <v>99</v>
      </c>
      <c r="K2487" s="11" t="s">
        <v>70</v>
      </c>
      <c r="L2487" s="11" t="s">
        <v>157</v>
      </c>
      <c r="M2487" s="11" t="s">
        <v>101</v>
      </c>
      <c r="N2487" s="11">
        <v>2</v>
      </c>
      <c r="O2487" s="11">
        <v>2019</v>
      </c>
      <c r="P2487" s="11" t="s">
        <v>112</v>
      </c>
      <c r="Q2487" s="11" t="s">
        <v>112</v>
      </c>
      <c r="R2487" s="11" t="s">
        <v>241</v>
      </c>
      <c r="S2487" s="11" t="s">
        <v>104</v>
      </c>
      <c r="T2487" s="11">
        <v>66</v>
      </c>
      <c r="U2487" s="11" t="str">
        <f>IF(ISERROR(VLOOKUP(I2487,'BACK INFO'!F:F,1,0)),IF(ISERROR(VLOOKUP(I2487,'BACK INFO'!H:H,1,0)),K2487,'BACK INFO'!$H$1),'BACK INFO'!$G$1)</f>
        <v>JUDITH ANN DEAL</v>
      </c>
    </row>
    <row r="2488" spans="1:21" s="11" customFormat="1" x14ac:dyDescent="0.35">
      <c r="A2488" s="11" t="s">
        <v>94</v>
      </c>
      <c r="B2488" s="11">
        <v>2019</v>
      </c>
      <c r="C2488" s="11">
        <v>2</v>
      </c>
      <c r="D2488" s="11" t="s">
        <v>95</v>
      </c>
      <c r="E2488" s="11" t="s">
        <v>96</v>
      </c>
      <c r="F2488" s="11" t="s">
        <v>700</v>
      </c>
      <c r="G2488" s="11" t="s">
        <v>241</v>
      </c>
      <c r="H2488" s="11" t="s">
        <v>152</v>
      </c>
      <c r="I2488" s="11" t="s">
        <v>499</v>
      </c>
      <c r="J2488" s="11" t="s">
        <v>99</v>
      </c>
      <c r="K2488" s="11" t="s">
        <v>74</v>
      </c>
      <c r="L2488" s="11" t="s">
        <v>229</v>
      </c>
      <c r="M2488" s="11" t="s">
        <v>101</v>
      </c>
      <c r="N2488" s="11">
        <v>6</v>
      </c>
      <c r="O2488" s="11">
        <v>2019</v>
      </c>
      <c r="P2488" s="11" t="s">
        <v>112</v>
      </c>
      <c r="Q2488" s="11" t="s">
        <v>112</v>
      </c>
      <c r="R2488" s="11" t="s">
        <v>241</v>
      </c>
      <c r="S2488" s="11" t="s">
        <v>104</v>
      </c>
      <c r="T2488" s="11">
        <v>258</v>
      </c>
      <c r="U2488" s="11" t="str">
        <f>IF(ISERROR(VLOOKUP(I2488,'BACK INFO'!F:F,1,0)),IF(ISERROR(VLOOKUP(I2488,'BACK INFO'!H:H,1,0)),K2488,'BACK INFO'!$H$1),'BACK INFO'!$G$1)</f>
        <v>DENISE ARNETT</v>
      </c>
    </row>
    <row r="2489" spans="1:21" s="11" customFormat="1" x14ac:dyDescent="0.35">
      <c r="A2489" s="11" t="s">
        <v>94</v>
      </c>
      <c r="B2489" s="11">
        <v>2019</v>
      </c>
      <c r="C2489" s="11">
        <v>2</v>
      </c>
      <c r="D2489" s="11" t="s">
        <v>95</v>
      </c>
      <c r="E2489" s="11" t="s">
        <v>96</v>
      </c>
      <c r="F2489" s="11" t="s">
        <v>700</v>
      </c>
      <c r="G2489" s="11" t="s">
        <v>241</v>
      </c>
      <c r="H2489" s="11" t="s">
        <v>152</v>
      </c>
      <c r="I2489" s="11" t="s">
        <v>113</v>
      </c>
      <c r="J2489" s="11" t="s">
        <v>99</v>
      </c>
      <c r="K2489" s="11" t="s">
        <v>72</v>
      </c>
      <c r="L2489" s="11" t="s">
        <v>114</v>
      </c>
      <c r="M2489" s="11" t="s">
        <v>101</v>
      </c>
      <c r="N2489" s="11">
        <v>6</v>
      </c>
      <c r="O2489" s="11">
        <v>2019</v>
      </c>
      <c r="P2489" s="11" t="s">
        <v>112</v>
      </c>
      <c r="Q2489" s="11" t="s">
        <v>112</v>
      </c>
      <c r="R2489" s="11" t="s">
        <v>241</v>
      </c>
      <c r="S2489" s="11" t="s">
        <v>104</v>
      </c>
      <c r="T2489" s="11">
        <v>342</v>
      </c>
      <c r="U2489" s="11" t="str">
        <f>IF(ISERROR(VLOOKUP(I2489,'BACK INFO'!F:F,1,0)),IF(ISERROR(VLOOKUP(I2489,'BACK INFO'!H:H,1,0)),K2489,'BACK INFO'!$H$1),'BACK INFO'!$G$1)</f>
        <v>BILL MILLER AND COMPANY</v>
      </c>
    </row>
    <row r="2490" spans="1:21" s="11" customFormat="1" x14ac:dyDescent="0.35">
      <c r="A2490" s="11" t="s">
        <v>94</v>
      </c>
      <c r="B2490" s="11">
        <v>2019</v>
      </c>
      <c r="C2490" s="11">
        <v>2</v>
      </c>
      <c r="D2490" s="11" t="s">
        <v>95</v>
      </c>
      <c r="E2490" s="11" t="s">
        <v>96</v>
      </c>
      <c r="F2490" s="11" t="s">
        <v>700</v>
      </c>
      <c r="G2490" s="11" t="s">
        <v>241</v>
      </c>
      <c r="H2490" s="11" t="s">
        <v>152</v>
      </c>
      <c r="I2490" s="11" t="s">
        <v>500</v>
      </c>
      <c r="J2490" s="11" t="s">
        <v>99</v>
      </c>
      <c r="K2490" s="11" t="s">
        <v>75</v>
      </c>
      <c r="L2490" s="11" t="s">
        <v>131</v>
      </c>
      <c r="M2490" s="11" t="s">
        <v>101</v>
      </c>
      <c r="N2490" s="11">
        <v>5</v>
      </c>
      <c r="O2490" s="11">
        <v>2019</v>
      </c>
      <c r="P2490" s="11" t="s">
        <v>112</v>
      </c>
      <c r="Q2490" s="11" t="s">
        <v>112</v>
      </c>
      <c r="R2490" s="11" t="s">
        <v>241</v>
      </c>
      <c r="S2490" s="11" t="s">
        <v>104</v>
      </c>
      <c r="T2490" s="11">
        <v>231</v>
      </c>
      <c r="U2490" s="11" t="str">
        <f>IF(ISERROR(VLOOKUP(I2490,'BACK INFO'!F:F,1,0)),IF(ISERROR(VLOOKUP(I2490,'BACK INFO'!H:H,1,0)),K2490,'BACK INFO'!$H$1),'BACK INFO'!$G$1)</f>
        <v>LAURA BONG</v>
      </c>
    </row>
    <row r="2491" spans="1:21" s="11" customFormat="1" x14ac:dyDescent="0.35">
      <c r="A2491" s="11" t="s">
        <v>94</v>
      </c>
      <c r="B2491" s="11">
        <v>2019</v>
      </c>
      <c r="C2491" s="11">
        <v>2</v>
      </c>
      <c r="D2491" s="11" t="s">
        <v>95</v>
      </c>
      <c r="E2491" s="11" t="s">
        <v>96</v>
      </c>
      <c r="F2491" s="11" t="s">
        <v>700</v>
      </c>
      <c r="G2491" s="11" t="s">
        <v>241</v>
      </c>
      <c r="H2491" s="11" t="s">
        <v>152</v>
      </c>
      <c r="I2491" s="11" t="s">
        <v>62</v>
      </c>
      <c r="J2491" s="11" t="s">
        <v>99</v>
      </c>
      <c r="K2491" s="11" t="s">
        <v>54</v>
      </c>
      <c r="L2491" s="11" t="s">
        <v>165</v>
      </c>
      <c r="M2491" s="11" t="s">
        <v>101</v>
      </c>
      <c r="N2491" s="11">
        <v>99</v>
      </c>
      <c r="O2491" s="11">
        <v>2019</v>
      </c>
      <c r="P2491" s="11" t="s">
        <v>112</v>
      </c>
      <c r="Q2491" s="11" t="s">
        <v>112</v>
      </c>
      <c r="R2491" s="11" t="s">
        <v>241</v>
      </c>
      <c r="S2491" s="11" t="s">
        <v>104</v>
      </c>
      <c r="T2491" s="11">
        <v>3783.1200000000008</v>
      </c>
      <c r="U2491" s="11" t="str">
        <f>IF(ISERROR(VLOOKUP(I2491,'BACK INFO'!F:F,1,0)),IF(ISERROR(VLOOKUP(I2491,'BACK INFO'!H:H,1,0)),K2491,'BACK INFO'!$H$1),'BACK INFO'!$G$1)</f>
        <v>PAIGE ALYSE STRAUGHAN</v>
      </c>
    </row>
    <row r="2492" spans="1:21" s="11" customFormat="1" x14ac:dyDescent="0.35">
      <c r="A2492" s="11" t="s">
        <v>94</v>
      </c>
      <c r="B2492" s="11">
        <v>2019</v>
      </c>
      <c r="C2492" s="11">
        <v>2</v>
      </c>
      <c r="D2492" s="11" t="s">
        <v>95</v>
      </c>
      <c r="E2492" s="11" t="s">
        <v>96</v>
      </c>
      <c r="F2492" s="11" t="s">
        <v>700</v>
      </c>
      <c r="G2492" s="11" t="s">
        <v>241</v>
      </c>
      <c r="H2492" s="11" t="s">
        <v>152</v>
      </c>
      <c r="I2492" s="11" t="s">
        <v>312</v>
      </c>
      <c r="J2492" s="11" t="s">
        <v>99</v>
      </c>
      <c r="K2492" s="11" t="s">
        <v>75</v>
      </c>
      <c r="L2492" s="11" t="s">
        <v>273</v>
      </c>
      <c r="M2492" s="11" t="s">
        <v>101</v>
      </c>
      <c r="N2492" s="11">
        <v>3</v>
      </c>
      <c r="O2492" s="11">
        <v>2019</v>
      </c>
      <c r="P2492" s="11" t="s">
        <v>112</v>
      </c>
      <c r="Q2492" s="11" t="s">
        <v>112</v>
      </c>
      <c r="R2492" s="11" t="s">
        <v>241</v>
      </c>
      <c r="S2492" s="11" t="s">
        <v>104</v>
      </c>
      <c r="T2492" s="11">
        <v>99</v>
      </c>
      <c r="U2492" s="11" t="str">
        <f>IF(ISERROR(VLOOKUP(I2492,'BACK INFO'!F:F,1,0)),IF(ISERROR(VLOOKUP(I2492,'BACK INFO'!H:H,1,0)),K2492,'BACK INFO'!$H$1),'BACK INFO'!$G$1)</f>
        <v>LAURA BONG</v>
      </c>
    </row>
    <row r="2493" spans="1:21" s="11" customFormat="1" x14ac:dyDescent="0.35">
      <c r="A2493" s="11" t="s">
        <v>94</v>
      </c>
      <c r="B2493" s="11">
        <v>2019</v>
      </c>
      <c r="C2493" s="11">
        <v>2</v>
      </c>
      <c r="D2493" s="11" t="s">
        <v>95</v>
      </c>
      <c r="E2493" s="11" t="s">
        <v>96</v>
      </c>
      <c r="F2493" s="11" t="s">
        <v>700</v>
      </c>
      <c r="G2493" s="11" t="s">
        <v>241</v>
      </c>
      <c r="H2493" s="11" t="s">
        <v>152</v>
      </c>
      <c r="I2493" s="11" t="s">
        <v>501</v>
      </c>
      <c r="J2493" s="11" t="s">
        <v>99</v>
      </c>
      <c r="K2493" s="11" t="s">
        <v>71</v>
      </c>
      <c r="L2493" s="11" t="s">
        <v>216</v>
      </c>
      <c r="M2493" s="11" t="s">
        <v>101</v>
      </c>
      <c r="N2493" s="11">
        <v>2</v>
      </c>
      <c r="O2493" s="11">
        <v>2019</v>
      </c>
      <c r="P2493" s="11" t="s">
        <v>112</v>
      </c>
      <c r="Q2493" s="11" t="s">
        <v>112</v>
      </c>
      <c r="R2493" s="11" t="s">
        <v>241</v>
      </c>
      <c r="S2493" s="11" t="s">
        <v>104</v>
      </c>
      <c r="T2493" s="11">
        <v>66</v>
      </c>
      <c r="U2493" s="11" t="str">
        <f>IF(ISERROR(VLOOKUP(I2493,'BACK INFO'!F:F,1,0)),IF(ISERROR(VLOOKUP(I2493,'BACK INFO'!H:H,1,0)),K2493,'BACK INFO'!$H$1),'BACK INFO'!$G$1)</f>
        <v>HOLLY SALES INC.</v>
      </c>
    </row>
    <row r="2494" spans="1:21" s="11" customFormat="1" x14ac:dyDescent="0.35">
      <c r="A2494" s="11" t="s">
        <v>94</v>
      </c>
      <c r="B2494" s="11">
        <v>2019</v>
      </c>
      <c r="C2494" s="11">
        <v>2</v>
      </c>
      <c r="D2494" s="11" t="s">
        <v>95</v>
      </c>
      <c r="E2494" s="11" t="s">
        <v>96</v>
      </c>
      <c r="F2494" s="11" t="s">
        <v>700</v>
      </c>
      <c r="G2494" s="11" t="s">
        <v>241</v>
      </c>
      <c r="H2494" s="11" t="s">
        <v>152</v>
      </c>
      <c r="I2494" s="11" t="s">
        <v>408</v>
      </c>
      <c r="J2494" s="11" t="s">
        <v>120</v>
      </c>
      <c r="K2494" s="11" t="s">
        <v>68</v>
      </c>
      <c r="L2494" s="11" t="s">
        <v>129</v>
      </c>
      <c r="M2494" s="11" t="s">
        <v>122</v>
      </c>
      <c r="N2494" s="11">
        <v>60</v>
      </c>
      <c r="O2494" s="11">
        <v>2019</v>
      </c>
      <c r="P2494" s="11" t="s">
        <v>112</v>
      </c>
      <c r="Q2494" s="11" t="s">
        <v>112</v>
      </c>
      <c r="R2494" s="11" t="s">
        <v>241</v>
      </c>
      <c r="S2494" s="11" t="s">
        <v>104</v>
      </c>
      <c r="T2494" s="11">
        <v>2635.7645989547827</v>
      </c>
      <c r="U2494" s="11" t="str">
        <f>IF(ISERROR(VLOOKUP(I2494,'BACK INFO'!F:F,1,0)),IF(ISERROR(VLOOKUP(I2494,'BACK INFO'!H:H,1,0)),K2494,'BACK INFO'!$H$1),'BACK INFO'!$G$1)</f>
        <v>STEPHANIE VITALI</v>
      </c>
    </row>
    <row r="2495" spans="1:21" s="11" customFormat="1" x14ac:dyDescent="0.35">
      <c r="A2495" s="11" t="s">
        <v>94</v>
      </c>
      <c r="B2495" s="11">
        <v>2019</v>
      </c>
      <c r="C2495" s="11">
        <v>2</v>
      </c>
      <c r="D2495" s="11" t="s">
        <v>95</v>
      </c>
      <c r="E2495" s="11" t="s">
        <v>96</v>
      </c>
      <c r="F2495" s="11" t="s">
        <v>700</v>
      </c>
      <c r="G2495" s="11" t="s">
        <v>241</v>
      </c>
      <c r="H2495" s="11" t="s">
        <v>152</v>
      </c>
      <c r="I2495" s="11" t="s">
        <v>390</v>
      </c>
      <c r="J2495" s="11" t="s">
        <v>99</v>
      </c>
      <c r="K2495" s="11" t="s">
        <v>72</v>
      </c>
      <c r="L2495" s="11" t="s">
        <v>178</v>
      </c>
      <c r="M2495" s="11" t="s">
        <v>101</v>
      </c>
      <c r="N2495" s="11">
        <v>1</v>
      </c>
      <c r="O2495" s="11">
        <v>2019</v>
      </c>
      <c r="P2495" s="11" t="s">
        <v>112</v>
      </c>
      <c r="Q2495" s="11" t="s">
        <v>112</v>
      </c>
      <c r="R2495" s="11" t="s">
        <v>241</v>
      </c>
      <c r="S2495" s="11" t="s">
        <v>104</v>
      </c>
      <c r="T2495" s="11">
        <v>57</v>
      </c>
      <c r="U2495" s="11" t="str">
        <f>IF(ISERROR(VLOOKUP(I2495,'BACK INFO'!F:F,1,0)),IF(ISERROR(VLOOKUP(I2495,'BACK INFO'!H:H,1,0)),K2495,'BACK INFO'!$H$1),'BACK INFO'!$G$1)</f>
        <v>BILL MILLER AND COMPANY</v>
      </c>
    </row>
    <row r="2496" spans="1:21" s="11" customFormat="1" x14ac:dyDescent="0.35">
      <c r="A2496" s="11" t="s">
        <v>94</v>
      </c>
      <c r="B2496" s="11">
        <v>2019</v>
      </c>
      <c r="C2496" s="11">
        <v>2</v>
      </c>
      <c r="D2496" s="11" t="s">
        <v>95</v>
      </c>
      <c r="E2496" s="11" t="s">
        <v>96</v>
      </c>
      <c r="F2496" s="11" t="s">
        <v>700</v>
      </c>
      <c r="G2496" s="11" t="s">
        <v>241</v>
      </c>
      <c r="H2496" s="11" t="s">
        <v>152</v>
      </c>
      <c r="I2496" s="11" t="s">
        <v>278</v>
      </c>
      <c r="J2496" s="11" t="s">
        <v>99</v>
      </c>
      <c r="K2496" s="11" t="s">
        <v>71</v>
      </c>
      <c r="L2496" s="11" t="s">
        <v>164</v>
      </c>
      <c r="M2496" s="11" t="s">
        <v>101</v>
      </c>
      <c r="N2496" s="11">
        <v>4</v>
      </c>
      <c r="O2496" s="11">
        <v>2019</v>
      </c>
      <c r="P2496" s="11" t="s">
        <v>112</v>
      </c>
      <c r="Q2496" s="11" t="s">
        <v>112</v>
      </c>
      <c r="R2496" s="11" t="s">
        <v>241</v>
      </c>
      <c r="S2496" s="11" t="s">
        <v>104</v>
      </c>
      <c r="T2496" s="11">
        <v>172</v>
      </c>
      <c r="U2496" s="11" t="str">
        <f>IF(ISERROR(VLOOKUP(I2496,'BACK INFO'!F:F,1,0)),IF(ISERROR(VLOOKUP(I2496,'BACK INFO'!H:H,1,0)),K2496,'BACK INFO'!$H$1),'BACK INFO'!$G$1)</f>
        <v>HOLLY SALES INC.</v>
      </c>
    </row>
    <row r="2497" spans="1:21" s="11" customFormat="1" x14ac:dyDescent="0.35">
      <c r="A2497" s="11" t="s">
        <v>94</v>
      </c>
      <c r="B2497" s="11">
        <v>2019</v>
      </c>
      <c r="C2497" s="11">
        <v>2</v>
      </c>
      <c r="D2497" s="11" t="s">
        <v>95</v>
      </c>
      <c r="E2497" s="11" t="s">
        <v>96</v>
      </c>
      <c r="F2497" s="11" t="s">
        <v>700</v>
      </c>
      <c r="G2497" s="11" t="s">
        <v>241</v>
      </c>
      <c r="H2497" s="11" t="s">
        <v>152</v>
      </c>
      <c r="I2497" s="11" t="s">
        <v>547</v>
      </c>
      <c r="J2497" s="11" t="s">
        <v>99</v>
      </c>
      <c r="K2497" s="11" t="s">
        <v>72</v>
      </c>
      <c r="L2497" s="11" t="s">
        <v>114</v>
      </c>
      <c r="M2497" s="11" t="s">
        <v>101</v>
      </c>
      <c r="N2497" s="11">
        <v>4</v>
      </c>
      <c r="O2497" s="11">
        <v>2019</v>
      </c>
      <c r="P2497" s="11" t="s">
        <v>112</v>
      </c>
      <c r="Q2497" s="11" t="s">
        <v>112</v>
      </c>
      <c r="R2497" s="11" t="s">
        <v>241</v>
      </c>
      <c r="S2497" s="11" t="s">
        <v>104</v>
      </c>
      <c r="T2497" s="11">
        <v>136</v>
      </c>
      <c r="U2497" s="11" t="str">
        <f>IF(ISERROR(VLOOKUP(I2497,'BACK INFO'!F:F,1,0)),IF(ISERROR(VLOOKUP(I2497,'BACK INFO'!H:H,1,0)),K2497,'BACK INFO'!$H$1),'BACK INFO'!$G$1)</f>
        <v>BILL MILLER AND COMPANY</v>
      </c>
    </row>
    <row r="2498" spans="1:21" s="11" customFormat="1" x14ac:dyDescent="0.35">
      <c r="A2498" s="11" t="s">
        <v>94</v>
      </c>
      <c r="B2498" s="11">
        <v>2019</v>
      </c>
      <c r="C2498" s="11">
        <v>2</v>
      </c>
      <c r="D2498" s="11" t="s">
        <v>95</v>
      </c>
      <c r="E2498" s="11" t="s">
        <v>96</v>
      </c>
      <c r="F2498" s="11" t="s">
        <v>700</v>
      </c>
      <c r="G2498" s="11" t="s">
        <v>241</v>
      </c>
      <c r="H2498" s="11" t="s">
        <v>152</v>
      </c>
      <c r="I2498" s="11" t="s">
        <v>254</v>
      </c>
      <c r="J2498" s="11" t="s">
        <v>99</v>
      </c>
      <c r="K2498" s="11" t="s">
        <v>72</v>
      </c>
      <c r="L2498" s="11" t="s">
        <v>114</v>
      </c>
      <c r="M2498" s="11" t="s">
        <v>101</v>
      </c>
      <c r="N2498" s="11">
        <v>6</v>
      </c>
      <c r="O2498" s="11">
        <v>2019</v>
      </c>
      <c r="P2498" s="11" t="s">
        <v>112</v>
      </c>
      <c r="Q2498" s="11" t="s">
        <v>112</v>
      </c>
      <c r="R2498" s="11" t="s">
        <v>241</v>
      </c>
      <c r="S2498" s="11" t="s">
        <v>104</v>
      </c>
      <c r="T2498" s="11">
        <v>266</v>
      </c>
      <c r="U2498" s="11" t="str">
        <f>IF(ISERROR(VLOOKUP(I2498,'BACK INFO'!F:F,1,0)),IF(ISERROR(VLOOKUP(I2498,'BACK INFO'!H:H,1,0)),K2498,'BACK INFO'!$H$1),'BACK INFO'!$G$1)</f>
        <v>BILL MILLER AND COMPANY</v>
      </c>
    </row>
    <row r="2499" spans="1:21" s="11" customFormat="1" x14ac:dyDescent="0.35">
      <c r="A2499" s="11" t="s">
        <v>94</v>
      </c>
      <c r="B2499" s="11">
        <v>2019</v>
      </c>
      <c r="C2499" s="11">
        <v>2</v>
      </c>
      <c r="D2499" s="11" t="s">
        <v>95</v>
      </c>
      <c r="E2499" s="11" t="s">
        <v>96</v>
      </c>
      <c r="F2499" s="11" t="s">
        <v>700</v>
      </c>
      <c r="G2499" s="11" t="s">
        <v>241</v>
      </c>
      <c r="H2499" s="11" t="s">
        <v>152</v>
      </c>
      <c r="I2499" s="11" t="s">
        <v>255</v>
      </c>
      <c r="J2499" s="11" t="s">
        <v>99</v>
      </c>
      <c r="K2499" s="11" t="s">
        <v>72</v>
      </c>
      <c r="L2499" s="11" t="s">
        <v>114</v>
      </c>
      <c r="M2499" s="11" t="s">
        <v>101</v>
      </c>
      <c r="N2499" s="11">
        <v>3</v>
      </c>
      <c r="O2499" s="11">
        <v>2019</v>
      </c>
      <c r="P2499" s="11" t="s">
        <v>112</v>
      </c>
      <c r="Q2499" s="11" t="s">
        <v>112</v>
      </c>
      <c r="R2499" s="11" t="s">
        <v>241</v>
      </c>
      <c r="S2499" s="11" t="s">
        <v>104</v>
      </c>
      <c r="T2499" s="11">
        <v>171</v>
      </c>
      <c r="U2499" s="11" t="str">
        <f>IF(ISERROR(VLOOKUP(I2499,'BACK INFO'!F:F,1,0)),IF(ISERROR(VLOOKUP(I2499,'BACK INFO'!H:H,1,0)),K2499,'BACK INFO'!$H$1),'BACK INFO'!$G$1)</f>
        <v>BILL MILLER AND COMPANY</v>
      </c>
    </row>
    <row r="2500" spans="1:21" s="11" customFormat="1" x14ac:dyDescent="0.35">
      <c r="A2500" s="11" t="s">
        <v>94</v>
      </c>
      <c r="B2500" s="11">
        <v>2019</v>
      </c>
      <c r="C2500" s="11">
        <v>2</v>
      </c>
      <c r="D2500" s="11" t="s">
        <v>95</v>
      </c>
      <c r="E2500" s="11" t="s">
        <v>96</v>
      </c>
      <c r="F2500" s="11" t="s">
        <v>700</v>
      </c>
      <c r="G2500" s="11" t="s">
        <v>241</v>
      </c>
      <c r="H2500" s="11" t="s">
        <v>152</v>
      </c>
      <c r="I2500" s="11" t="s">
        <v>202</v>
      </c>
      <c r="J2500" s="11" t="s">
        <v>99</v>
      </c>
      <c r="K2500" s="11" t="s">
        <v>67</v>
      </c>
      <c r="L2500" s="11" t="s">
        <v>108</v>
      </c>
      <c r="M2500" s="11" t="s">
        <v>101</v>
      </c>
      <c r="N2500" s="11">
        <v>22</v>
      </c>
      <c r="O2500" s="11">
        <v>2019</v>
      </c>
      <c r="P2500" s="11" t="s">
        <v>112</v>
      </c>
      <c r="Q2500" s="11" t="s">
        <v>112</v>
      </c>
      <c r="R2500" s="11" t="s">
        <v>241</v>
      </c>
      <c r="S2500" s="11" t="s">
        <v>104</v>
      </c>
      <c r="T2500" s="11">
        <v>1086</v>
      </c>
      <c r="U2500" s="11" t="str">
        <f>IF(ISERROR(VLOOKUP(I2500,'BACK INFO'!F:F,1,0)),IF(ISERROR(VLOOKUP(I2500,'BACK INFO'!H:H,1,0)),K2500,'BACK INFO'!$H$1),'BACK INFO'!$G$1)</f>
        <v>ANITA M. HOPKINS</v>
      </c>
    </row>
    <row r="2501" spans="1:21" s="11" customFormat="1" x14ac:dyDescent="0.35">
      <c r="A2501" s="11" t="s">
        <v>94</v>
      </c>
      <c r="B2501" s="11">
        <v>2019</v>
      </c>
      <c r="C2501" s="11">
        <v>2</v>
      </c>
      <c r="D2501" s="11" t="s">
        <v>95</v>
      </c>
      <c r="E2501" s="11" t="s">
        <v>96</v>
      </c>
      <c r="F2501" s="11" t="s">
        <v>700</v>
      </c>
      <c r="G2501" s="11" t="s">
        <v>241</v>
      </c>
      <c r="H2501" s="11" t="s">
        <v>152</v>
      </c>
      <c r="I2501" s="11" t="s">
        <v>411</v>
      </c>
      <c r="J2501" s="11" t="s">
        <v>99</v>
      </c>
      <c r="K2501" s="11" t="s">
        <v>67</v>
      </c>
      <c r="L2501" s="11" t="s">
        <v>173</v>
      </c>
      <c r="M2501" s="11" t="s">
        <v>101</v>
      </c>
      <c r="N2501" s="11">
        <v>16</v>
      </c>
      <c r="O2501" s="11">
        <v>2019</v>
      </c>
      <c r="P2501" s="11" t="s">
        <v>112</v>
      </c>
      <c r="Q2501" s="11" t="s">
        <v>112</v>
      </c>
      <c r="R2501" s="11" t="s">
        <v>241</v>
      </c>
      <c r="S2501" s="11" t="s">
        <v>104</v>
      </c>
      <c r="T2501" s="11">
        <v>744</v>
      </c>
      <c r="U2501" s="11" t="str">
        <f>IF(ISERROR(VLOOKUP(I2501,'BACK INFO'!F:F,1,0)),IF(ISERROR(VLOOKUP(I2501,'BACK INFO'!H:H,1,0)),K2501,'BACK INFO'!$H$1),'BACK INFO'!$G$1)</f>
        <v>ANITA M. HOPKINS</v>
      </c>
    </row>
    <row r="2502" spans="1:21" s="11" customFormat="1" x14ac:dyDescent="0.35">
      <c r="A2502" s="11" t="s">
        <v>94</v>
      </c>
      <c r="B2502" s="11">
        <v>2019</v>
      </c>
      <c r="C2502" s="11">
        <v>2</v>
      </c>
      <c r="D2502" s="11" t="s">
        <v>95</v>
      </c>
      <c r="E2502" s="11" t="s">
        <v>96</v>
      </c>
      <c r="F2502" s="11" t="s">
        <v>700</v>
      </c>
      <c r="G2502" s="11" t="s">
        <v>241</v>
      </c>
      <c r="H2502" s="11" t="s">
        <v>152</v>
      </c>
      <c r="I2502" s="11" t="s">
        <v>132</v>
      </c>
      <c r="J2502" s="11" t="s">
        <v>99</v>
      </c>
      <c r="K2502" s="11" t="s">
        <v>67</v>
      </c>
      <c r="L2502" s="11" t="s">
        <v>133</v>
      </c>
      <c r="M2502" s="11" t="s">
        <v>101</v>
      </c>
      <c r="N2502" s="11">
        <v>3</v>
      </c>
      <c r="O2502" s="11">
        <v>2019</v>
      </c>
      <c r="P2502" s="11" t="s">
        <v>112</v>
      </c>
      <c r="Q2502" s="11" t="s">
        <v>112</v>
      </c>
      <c r="R2502" s="11" t="s">
        <v>241</v>
      </c>
      <c r="S2502" s="11" t="s">
        <v>104</v>
      </c>
      <c r="T2502" s="11">
        <v>135</v>
      </c>
      <c r="U2502" s="11" t="str">
        <f>IF(ISERROR(VLOOKUP(I2502,'BACK INFO'!F:F,1,0)),IF(ISERROR(VLOOKUP(I2502,'BACK INFO'!H:H,1,0)),K2502,'BACK INFO'!$H$1),'BACK INFO'!$G$1)</f>
        <v>ANITA M. HOPKINS</v>
      </c>
    </row>
    <row r="2503" spans="1:21" s="11" customFormat="1" x14ac:dyDescent="0.35">
      <c r="A2503" s="11" t="s">
        <v>94</v>
      </c>
      <c r="B2503" s="11">
        <v>2019</v>
      </c>
      <c r="C2503" s="11">
        <v>2</v>
      </c>
      <c r="D2503" s="11" t="s">
        <v>95</v>
      </c>
      <c r="E2503" s="11" t="s">
        <v>96</v>
      </c>
      <c r="F2503" s="11" t="s">
        <v>700</v>
      </c>
      <c r="G2503" s="11" t="s">
        <v>241</v>
      </c>
      <c r="H2503" s="11" t="s">
        <v>152</v>
      </c>
      <c r="I2503" s="11" t="s">
        <v>371</v>
      </c>
      <c r="J2503" s="11" t="s">
        <v>99</v>
      </c>
      <c r="K2503" s="11" t="s">
        <v>72</v>
      </c>
      <c r="L2503" s="11" t="s">
        <v>114</v>
      </c>
      <c r="M2503" s="11" t="s">
        <v>101</v>
      </c>
      <c r="N2503" s="11">
        <v>5</v>
      </c>
      <c r="O2503" s="11">
        <v>2019</v>
      </c>
      <c r="P2503" s="11" t="s">
        <v>112</v>
      </c>
      <c r="Q2503" s="11" t="s">
        <v>112</v>
      </c>
      <c r="R2503" s="11" t="s">
        <v>241</v>
      </c>
      <c r="S2503" s="11" t="s">
        <v>104</v>
      </c>
      <c r="T2503" s="11">
        <v>213</v>
      </c>
      <c r="U2503" s="11" t="str">
        <f>IF(ISERROR(VLOOKUP(I2503,'BACK INFO'!F:F,1,0)),IF(ISERROR(VLOOKUP(I2503,'BACK INFO'!H:H,1,0)),K2503,'BACK INFO'!$H$1),'BACK INFO'!$G$1)</f>
        <v>BILL MILLER AND COMPANY</v>
      </c>
    </row>
    <row r="2504" spans="1:21" s="11" customFormat="1" x14ac:dyDescent="0.35">
      <c r="A2504" s="11" t="s">
        <v>94</v>
      </c>
      <c r="B2504" s="11">
        <v>2019</v>
      </c>
      <c r="C2504" s="11">
        <v>2</v>
      </c>
      <c r="D2504" s="11" t="s">
        <v>95</v>
      </c>
      <c r="E2504" s="11" t="s">
        <v>96</v>
      </c>
      <c r="F2504" s="11" t="s">
        <v>700</v>
      </c>
      <c r="G2504" s="11" t="s">
        <v>241</v>
      </c>
      <c r="H2504" s="11" t="s">
        <v>152</v>
      </c>
      <c r="I2504" s="11" t="s">
        <v>414</v>
      </c>
      <c r="J2504" s="11" t="s">
        <v>99</v>
      </c>
      <c r="K2504" s="11" t="s">
        <v>71</v>
      </c>
      <c r="L2504" s="11" t="s">
        <v>169</v>
      </c>
      <c r="M2504" s="11" t="s">
        <v>101</v>
      </c>
      <c r="N2504" s="11">
        <v>3</v>
      </c>
      <c r="O2504" s="11">
        <v>2019</v>
      </c>
      <c r="P2504" s="11" t="s">
        <v>112</v>
      </c>
      <c r="Q2504" s="11" t="s">
        <v>112</v>
      </c>
      <c r="R2504" s="11" t="s">
        <v>241</v>
      </c>
      <c r="S2504" s="11" t="s">
        <v>104</v>
      </c>
      <c r="T2504" s="11">
        <v>102</v>
      </c>
      <c r="U2504" s="11" t="str">
        <f>IF(ISERROR(VLOOKUP(I2504,'BACK INFO'!F:F,1,0)),IF(ISERROR(VLOOKUP(I2504,'BACK INFO'!H:H,1,0)),K2504,'BACK INFO'!$H$1),'BACK INFO'!$G$1)</f>
        <v>HOLLY SALES INC.</v>
      </c>
    </row>
    <row r="2505" spans="1:21" s="11" customFormat="1" x14ac:dyDescent="0.35">
      <c r="A2505" s="11" t="s">
        <v>94</v>
      </c>
      <c r="B2505" s="11">
        <v>2019</v>
      </c>
      <c r="C2505" s="11">
        <v>2</v>
      </c>
      <c r="D2505" s="11" t="s">
        <v>95</v>
      </c>
      <c r="E2505" s="11" t="s">
        <v>96</v>
      </c>
      <c r="F2505" s="11" t="s">
        <v>700</v>
      </c>
      <c r="G2505" s="11" t="s">
        <v>241</v>
      </c>
      <c r="H2505" s="11" t="s">
        <v>152</v>
      </c>
      <c r="I2505" s="11" t="s">
        <v>468</v>
      </c>
      <c r="J2505" s="11" t="s">
        <v>99</v>
      </c>
      <c r="K2505" s="11" t="s">
        <v>245</v>
      </c>
      <c r="L2505" s="11" t="s">
        <v>246</v>
      </c>
      <c r="M2505" s="11" t="s">
        <v>246</v>
      </c>
      <c r="N2505" s="11">
        <v>1</v>
      </c>
      <c r="O2505" s="11">
        <v>2019</v>
      </c>
      <c r="P2505" s="11" t="s">
        <v>112</v>
      </c>
      <c r="Q2505" s="11" t="s">
        <v>112</v>
      </c>
      <c r="R2505" s="11" t="s">
        <v>241</v>
      </c>
      <c r="S2505" s="11" t="s">
        <v>104</v>
      </c>
      <c r="T2505" s="11">
        <v>43</v>
      </c>
      <c r="U2505" s="11" t="str">
        <f>IF(ISERROR(VLOOKUP(I2505,'BACK INFO'!F:F,1,0)),IF(ISERROR(VLOOKUP(I2505,'BACK INFO'!H:H,1,0)),K2505,'BACK INFO'!$H$1),'BACK INFO'!$G$1)</f>
        <v>JULIUS ORTIZ MALDONADO</v>
      </c>
    </row>
    <row r="2506" spans="1:21" s="11" customFormat="1" x14ac:dyDescent="0.35">
      <c r="A2506" s="11" t="s">
        <v>94</v>
      </c>
      <c r="B2506" s="11">
        <v>2019</v>
      </c>
      <c r="C2506" s="11">
        <v>2</v>
      </c>
      <c r="D2506" s="11" t="s">
        <v>95</v>
      </c>
      <c r="E2506" s="11" t="s">
        <v>96</v>
      </c>
      <c r="F2506" s="11" t="s">
        <v>700</v>
      </c>
      <c r="G2506" s="11" t="s">
        <v>241</v>
      </c>
      <c r="H2506" s="11" t="s">
        <v>152</v>
      </c>
      <c r="I2506" s="11" t="s">
        <v>485</v>
      </c>
      <c r="J2506" s="11" t="s">
        <v>99</v>
      </c>
      <c r="K2506" s="11" t="s">
        <v>76</v>
      </c>
      <c r="L2506" s="11" t="s">
        <v>127</v>
      </c>
      <c r="M2506" s="11" t="s">
        <v>101</v>
      </c>
      <c r="N2506" s="11">
        <v>12</v>
      </c>
      <c r="O2506" s="11">
        <v>2019</v>
      </c>
      <c r="P2506" s="11" t="s">
        <v>112</v>
      </c>
      <c r="Q2506" s="11" t="s">
        <v>112</v>
      </c>
      <c r="R2506" s="11" t="s">
        <v>241</v>
      </c>
      <c r="S2506" s="11" t="s">
        <v>104</v>
      </c>
      <c r="T2506" s="11">
        <v>660</v>
      </c>
      <c r="U2506" s="11" t="str">
        <f>IF(ISERROR(VLOOKUP(I2506,'BACK INFO'!F:F,1,0)),IF(ISERROR(VLOOKUP(I2506,'BACK INFO'!H:H,1,0)),K2506,'BACK INFO'!$H$1),'BACK INFO'!$G$1)</f>
        <v>MIE MANNICHE</v>
      </c>
    </row>
    <row r="2507" spans="1:21" s="11" customFormat="1" x14ac:dyDescent="0.35">
      <c r="A2507" s="11" t="s">
        <v>94</v>
      </c>
      <c r="B2507" s="11">
        <v>2019</v>
      </c>
      <c r="C2507" s="11">
        <v>2</v>
      </c>
      <c r="D2507" s="11" t="s">
        <v>95</v>
      </c>
      <c r="E2507" s="11" t="s">
        <v>96</v>
      </c>
      <c r="F2507" s="11" t="s">
        <v>700</v>
      </c>
      <c r="G2507" s="11" t="s">
        <v>241</v>
      </c>
      <c r="H2507" s="11" t="s">
        <v>152</v>
      </c>
      <c r="I2507" s="11" t="s">
        <v>475</v>
      </c>
      <c r="J2507" s="11" t="s">
        <v>99</v>
      </c>
      <c r="K2507" s="11" t="s">
        <v>75</v>
      </c>
      <c r="L2507" s="11" t="s">
        <v>273</v>
      </c>
      <c r="M2507" s="11" t="s">
        <v>101</v>
      </c>
      <c r="N2507" s="11">
        <v>5</v>
      </c>
      <c r="O2507" s="11">
        <v>2019</v>
      </c>
      <c r="P2507" s="11" t="s">
        <v>112</v>
      </c>
      <c r="Q2507" s="11" t="s">
        <v>112</v>
      </c>
      <c r="R2507" s="11" t="s">
        <v>241</v>
      </c>
      <c r="S2507" s="11" t="s">
        <v>104</v>
      </c>
      <c r="T2507" s="11">
        <v>213</v>
      </c>
      <c r="U2507" s="11" t="str">
        <f>IF(ISERROR(VLOOKUP(I2507,'BACK INFO'!F:F,1,0)),IF(ISERROR(VLOOKUP(I2507,'BACK INFO'!H:H,1,0)),K2507,'BACK INFO'!$H$1),'BACK INFO'!$G$1)</f>
        <v>LAURA BONG</v>
      </c>
    </row>
    <row r="2508" spans="1:21" s="11" customFormat="1" x14ac:dyDescent="0.35">
      <c r="A2508" s="11" t="s">
        <v>94</v>
      </c>
      <c r="B2508" s="11">
        <v>2019</v>
      </c>
      <c r="C2508" s="11">
        <v>2</v>
      </c>
      <c r="D2508" s="11" t="s">
        <v>95</v>
      </c>
      <c r="E2508" s="11" t="s">
        <v>96</v>
      </c>
      <c r="F2508" s="11" t="s">
        <v>700</v>
      </c>
      <c r="G2508" s="11" t="s">
        <v>241</v>
      </c>
      <c r="H2508" s="11" t="s">
        <v>152</v>
      </c>
      <c r="I2508" s="11" t="s">
        <v>510</v>
      </c>
      <c r="J2508" s="11" t="s">
        <v>99</v>
      </c>
      <c r="K2508" s="11" t="s">
        <v>75</v>
      </c>
      <c r="L2508" s="11" t="s">
        <v>131</v>
      </c>
      <c r="M2508" s="11" t="s">
        <v>101</v>
      </c>
      <c r="N2508" s="11">
        <v>2</v>
      </c>
      <c r="O2508" s="11">
        <v>2019</v>
      </c>
      <c r="P2508" s="11" t="s">
        <v>112</v>
      </c>
      <c r="Q2508" s="11" t="s">
        <v>112</v>
      </c>
      <c r="R2508" s="11" t="s">
        <v>241</v>
      </c>
      <c r="S2508" s="11" t="s">
        <v>104</v>
      </c>
      <c r="T2508" s="11">
        <v>96</v>
      </c>
      <c r="U2508" s="11" t="str">
        <f>IF(ISERROR(VLOOKUP(I2508,'BACK INFO'!F:F,1,0)),IF(ISERROR(VLOOKUP(I2508,'BACK INFO'!H:H,1,0)),K2508,'BACK INFO'!$H$1),'BACK INFO'!$G$1)</f>
        <v>LAURA BONG</v>
      </c>
    </row>
    <row r="2509" spans="1:21" s="11" customFormat="1" x14ac:dyDescent="0.35">
      <c r="A2509" s="11" t="s">
        <v>94</v>
      </c>
      <c r="B2509" s="11">
        <v>2019</v>
      </c>
      <c r="C2509" s="11">
        <v>2</v>
      </c>
      <c r="D2509" s="11" t="s">
        <v>95</v>
      </c>
      <c r="E2509" s="11" t="s">
        <v>96</v>
      </c>
      <c r="F2509" s="11" t="s">
        <v>700</v>
      </c>
      <c r="G2509" s="11" t="s">
        <v>241</v>
      </c>
      <c r="H2509" s="11" t="s">
        <v>152</v>
      </c>
      <c r="I2509" s="11" t="s">
        <v>556</v>
      </c>
      <c r="J2509" s="11" t="s">
        <v>99</v>
      </c>
      <c r="K2509" s="11" t="s">
        <v>71</v>
      </c>
      <c r="L2509" s="11" t="s">
        <v>159</v>
      </c>
      <c r="M2509" s="11" t="s">
        <v>101</v>
      </c>
      <c r="N2509" s="11">
        <v>2</v>
      </c>
      <c r="O2509" s="11">
        <v>2019</v>
      </c>
      <c r="P2509" s="11" t="s">
        <v>112</v>
      </c>
      <c r="Q2509" s="11" t="s">
        <v>112</v>
      </c>
      <c r="R2509" s="11" t="s">
        <v>241</v>
      </c>
      <c r="S2509" s="11" t="s">
        <v>104</v>
      </c>
      <c r="T2509" s="11">
        <v>86</v>
      </c>
      <c r="U2509" s="11" t="str">
        <f>IF(ISERROR(VLOOKUP(I2509,'BACK INFO'!F:F,1,0)),IF(ISERROR(VLOOKUP(I2509,'BACK INFO'!H:H,1,0)),K2509,'BACK INFO'!$H$1),'BACK INFO'!$G$1)</f>
        <v>HOLLY SALES INC.</v>
      </c>
    </row>
    <row r="2510" spans="1:21" s="11" customFormat="1" x14ac:dyDescent="0.35">
      <c r="A2510" s="11" t="s">
        <v>94</v>
      </c>
      <c r="B2510" s="11">
        <v>2019</v>
      </c>
      <c r="C2510" s="11">
        <v>2</v>
      </c>
      <c r="D2510" s="11" t="s">
        <v>95</v>
      </c>
      <c r="E2510" s="11" t="s">
        <v>96</v>
      </c>
      <c r="F2510" s="11" t="s">
        <v>700</v>
      </c>
      <c r="G2510" s="11" t="s">
        <v>241</v>
      </c>
      <c r="H2510" s="11" t="s">
        <v>152</v>
      </c>
      <c r="I2510" s="11" t="s">
        <v>206</v>
      </c>
      <c r="J2510" s="11" t="s">
        <v>99</v>
      </c>
      <c r="K2510" s="11" t="s">
        <v>74</v>
      </c>
      <c r="L2510" s="11" t="s">
        <v>199</v>
      </c>
      <c r="M2510" s="11" t="s">
        <v>101</v>
      </c>
      <c r="N2510" s="11">
        <v>9</v>
      </c>
      <c r="O2510" s="11">
        <v>2019</v>
      </c>
      <c r="P2510" s="11" t="s">
        <v>112</v>
      </c>
      <c r="Q2510" s="11" t="s">
        <v>112</v>
      </c>
      <c r="R2510" s="11" t="s">
        <v>241</v>
      </c>
      <c r="S2510" s="11" t="s">
        <v>104</v>
      </c>
      <c r="T2510" s="11">
        <v>387</v>
      </c>
      <c r="U2510" s="11" t="str">
        <f>IF(ISERROR(VLOOKUP(I2510,'BACK INFO'!F:F,1,0)),IF(ISERROR(VLOOKUP(I2510,'BACK INFO'!H:H,1,0)),K2510,'BACK INFO'!$H$1),'BACK INFO'!$G$1)</f>
        <v>DENISE ARNETT</v>
      </c>
    </row>
    <row r="2511" spans="1:21" s="11" customFormat="1" x14ac:dyDescent="0.35">
      <c r="A2511" s="11" t="s">
        <v>94</v>
      </c>
      <c r="B2511" s="11">
        <v>2019</v>
      </c>
      <c r="C2511" s="11">
        <v>2</v>
      </c>
      <c r="D2511" s="11" t="s">
        <v>95</v>
      </c>
      <c r="E2511" s="11" t="s">
        <v>96</v>
      </c>
      <c r="F2511" s="11" t="s">
        <v>700</v>
      </c>
      <c r="G2511" s="11" t="s">
        <v>241</v>
      </c>
      <c r="H2511" s="11" t="s">
        <v>152</v>
      </c>
      <c r="I2511" s="11" t="s">
        <v>182</v>
      </c>
      <c r="J2511" s="11" t="s">
        <v>99</v>
      </c>
      <c r="K2511" s="11" t="s">
        <v>71</v>
      </c>
      <c r="L2511" s="11" t="s">
        <v>169</v>
      </c>
      <c r="M2511" s="11" t="s">
        <v>101</v>
      </c>
      <c r="N2511" s="11">
        <v>4</v>
      </c>
      <c r="O2511" s="11">
        <v>2019</v>
      </c>
      <c r="P2511" s="11" t="s">
        <v>112</v>
      </c>
      <c r="Q2511" s="11" t="s">
        <v>112</v>
      </c>
      <c r="R2511" s="11" t="s">
        <v>241</v>
      </c>
      <c r="S2511" s="11" t="s">
        <v>104</v>
      </c>
      <c r="T2511" s="11">
        <v>192</v>
      </c>
      <c r="U2511" s="11" t="str">
        <f>IF(ISERROR(VLOOKUP(I2511,'BACK INFO'!F:F,1,0)),IF(ISERROR(VLOOKUP(I2511,'BACK INFO'!H:H,1,0)),K2511,'BACK INFO'!$H$1),'BACK INFO'!$G$1)</f>
        <v>HOLLY SALES INC.</v>
      </c>
    </row>
    <row r="2512" spans="1:21" s="11" customFormat="1" x14ac:dyDescent="0.35">
      <c r="A2512" s="11" t="s">
        <v>94</v>
      </c>
      <c r="B2512" s="11">
        <v>2019</v>
      </c>
      <c r="C2512" s="11">
        <v>2</v>
      </c>
      <c r="D2512" s="11" t="s">
        <v>95</v>
      </c>
      <c r="E2512" s="11" t="s">
        <v>96</v>
      </c>
      <c r="F2512" s="11" t="s">
        <v>700</v>
      </c>
      <c r="G2512" s="11" t="s">
        <v>241</v>
      </c>
      <c r="H2512" s="11" t="s">
        <v>152</v>
      </c>
      <c r="I2512" s="11" t="s">
        <v>513</v>
      </c>
      <c r="J2512" s="11" t="s">
        <v>120</v>
      </c>
      <c r="K2512" s="11" t="s">
        <v>68</v>
      </c>
      <c r="L2512" s="11" t="s">
        <v>129</v>
      </c>
      <c r="M2512" s="11" t="s">
        <v>122</v>
      </c>
      <c r="N2512" s="11">
        <v>1</v>
      </c>
      <c r="O2512" s="11">
        <v>2019</v>
      </c>
      <c r="P2512" s="11" t="s">
        <v>112</v>
      </c>
      <c r="Q2512" s="11" t="s">
        <v>112</v>
      </c>
      <c r="R2512" s="11" t="s">
        <v>241</v>
      </c>
      <c r="S2512" s="11" t="s">
        <v>104</v>
      </c>
      <c r="T2512" s="11">
        <v>43.929409982579713</v>
      </c>
      <c r="U2512" s="11" t="str">
        <f>IF(ISERROR(VLOOKUP(I2512,'BACK INFO'!F:F,1,0)),IF(ISERROR(VLOOKUP(I2512,'BACK INFO'!H:H,1,0)),K2512,'BACK INFO'!$H$1),'BACK INFO'!$G$1)</f>
        <v>STEPHANIE VITALI</v>
      </c>
    </row>
    <row r="2513" spans="1:21" s="11" customFormat="1" x14ac:dyDescent="0.35">
      <c r="A2513" s="11" t="s">
        <v>94</v>
      </c>
      <c r="B2513" s="11">
        <v>2019</v>
      </c>
      <c r="C2513" s="11">
        <v>2</v>
      </c>
      <c r="D2513" s="11" t="s">
        <v>95</v>
      </c>
      <c r="E2513" s="11" t="s">
        <v>96</v>
      </c>
      <c r="F2513" s="11" t="s">
        <v>700</v>
      </c>
      <c r="G2513" s="11" t="s">
        <v>241</v>
      </c>
      <c r="H2513" s="11" t="s">
        <v>152</v>
      </c>
      <c r="I2513" s="11" t="s">
        <v>557</v>
      </c>
      <c r="J2513" s="11" t="s">
        <v>99</v>
      </c>
      <c r="K2513" s="11" t="s">
        <v>71</v>
      </c>
      <c r="L2513" s="11" t="s">
        <v>285</v>
      </c>
      <c r="M2513" s="11" t="s">
        <v>101</v>
      </c>
      <c r="N2513" s="11">
        <v>17</v>
      </c>
      <c r="O2513" s="11">
        <v>2019</v>
      </c>
      <c r="P2513" s="11" t="s">
        <v>112</v>
      </c>
      <c r="Q2513" s="11" t="s">
        <v>112</v>
      </c>
      <c r="R2513" s="11" t="s">
        <v>241</v>
      </c>
      <c r="S2513" s="11" t="s">
        <v>104</v>
      </c>
      <c r="T2513" s="11">
        <v>701</v>
      </c>
      <c r="U2513" s="11" t="str">
        <f>IF(ISERROR(VLOOKUP(I2513,'BACK INFO'!F:F,1,0)),IF(ISERROR(VLOOKUP(I2513,'BACK INFO'!H:H,1,0)),K2513,'BACK INFO'!$H$1),'BACK INFO'!$G$1)</f>
        <v>HOLLY SALES INC.</v>
      </c>
    </row>
    <row r="2514" spans="1:21" s="11" customFormat="1" x14ac:dyDescent="0.35">
      <c r="A2514" s="11" t="s">
        <v>94</v>
      </c>
      <c r="B2514" s="11">
        <v>2019</v>
      </c>
      <c r="C2514" s="11">
        <v>2</v>
      </c>
      <c r="D2514" s="11" t="s">
        <v>95</v>
      </c>
      <c r="E2514" s="11" t="s">
        <v>96</v>
      </c>
      <c r="F2514" s="11" t="s">
        <v>700</v>
      </c>
      <c r="G2514" s="11" t="s">
        <v>241</v>
      </c>
      <c r="H2514" s="11" t="s">
        <v>152</v>
      </c>
      <c r="I2514" s="11" t="s">
        <v>214</v>
      </c>
      <c r="J2514" s="11" t="s">
        <v>99</v>
      </c>
      <c r="K2514" s="11" t="s">
        <v>74</v>
      </c>
      <c r="L2514" s="11" t="s">
        <v>199</v>
      </c>
      <c r="M2514" s="11" t="s">
        <v>101</v>
      </c>
      <c r="N2514" s="11">
        <v>9</v>
      </c>
      <c r="O2514" s="11">
        <v>2019</v>
      </c>
      <c r="P2514" s="11" t="s">
        <v>112</v>
      </c>
      <c r="Q2514" s="11" t="s">
        <v>112</v>
      </c>
      <c r="R2514" s="11" t="s">
        <v>241</v>
      </c>
      <c r="S2514" s="11" t="s">
        <v>104</v>
      </c>
      <c r="T2514" s="11">
        <v>387</v>
      </c>
      <c r="U2514" s="11" t="str">
        <f>IF(ISERROR(VLOOKUP(I2514,'BACK INFO'!F:F,1,0)),IF(ISERROR(VLOOKUP(I2514,'BACK INFO'!H:H,1,0)),K2514,'BACK INFO'!$H$1),'BACK INFO'!$G$1)</f>
        <v>DENISE ARNETT</v>
      </c>
    </row>
    <row r="2515" spans="1:21" s="11" customFormat="1" x14ac:dyDescent="0.35">
      <c r="A2515" s="11" t="s">
        <v>94</v>
      </c>
      <c r="B2515" s="11">
        <v>2019</v>
      </c>
      <c r="C2515" s="11">
        <v>2</v>
      </c>
      <c r="D2515" s="11" t="s">
        <v>95</v>
      </c>
      <c r="E2515" s="11" t="s">
        <v>96</v>
      </c>
      <c r="F2515" s="11" t="s">
        <v>700</v>
      </c>
      <c r="G2515" s="11" t="s">
        <v>241</v>
      </c>
      <c r="H2515" s="11" t="s">
        <v>152</v>
      </c>
      <c r="I2515" s="11" t="s">
        <v>218</v>
      </c>
      <c r="J2515" s="11" t="s">
        <v>99</v>
      </c>
      <c r="K2515" s="11" t="s">
        <v>74</v>
      </c>
      <c r="L2515" s="11" t="s">
        <v>199</v>
      </c>
      <c r="M2515" s="11" t="s">
        <v>101</v>
      </c>
      <c r="N2515" s="11">
        <v>9</v>
      </c>
      <c r="O2515" s="11">
        <v>2019</v>
      </c>
      <c r="P2515" s="11" t="s">
        <v>112</v>
      </c>
      <c r="Q2515" s="11" t="s">
        <v>112</v>
      </c>
      <c r="R2515" s="11" t="s">
        <v>241</v>
      </c>
      <c r="S2515" s="11" t="s">
        <v>104</v>
      </c>
      <c r="T2515" s="11">
        <v>387</v>
      </c>
      <c r="U2515" s="11" t="str">
        <f>IF(ISERROR(VLOOKUP(I2515,'BACK INFO'!F:F,1,0)),IF(ISERROR(VLOOKUP(I2515,'BACK INFO'!H:H,1,0)),K2515,'BACK INFO'!$H$1),'BACK INFO'!$G$1)</f>
        <v>DENISE ARNETT</v>
      </c>
    </row>
    <row r="2516" spans="1:21" s="11" customFormat="1" x14ac:dyDescent="0.35">
      <c r="A2516" s="11" t="s">
        <v>94</v>
      </c>
      <c r="B2516" s="11">
        <v>2019</v>
      </c>
      <c r="C2516" s="11">
        <v>2</v>
      </c>
      <c r="D2516" s="11" t="s">
        <v>95</v>
      </c>
      <c r="E2516" s="11" t="s">
        <v>96</v>
      </c>
      <c r="F2516" s="11" t="s">
        <v>700</v>
      </c>
      <c r="G2516" s="11" t="s">
        <v>241</v>
      </c>
      <c r="H2516" s="11" t="s">
        <v>152</v>
      </c>
      <c r="I2516" s="11" t="s">
        <v>219</v>
      </c>
      <c r="J2516" s="11" t="s">
        <v>99</v>
      </c>
      <c r="K2516" s="11" t="s">
        <v>75</v>
      </c>
      <c r="L2516" s="11" t="s">
        <v>220</v>
      </c>
      <c r="M2516" s="11" t="s">
        <v>101</v>
      </c>
      <c r="N2516" s="11">
        <v>1</v>
      </c>
      <c r="O2516" s="11">
        <v>2019</v>
      </c>
      <c r="P2516" s="11" t="s">
        <v>112</v>
      </c>
      <c r="Q2516" s="11" t="s">
        <v>112</v>
      </c>
      <c r="R2516" s="11" t="s">
        <v>241</v>
      </c>
      <c r="S2516" s="11" t="s">
        <v>104</v>
      </c>
      <c r="T2516" s="11">
        <v>61</v>
      </c>
      <c r="U2516" s="11" t="str">
        <f>IF(ISERROR(VLOOKUP(I2516,'BACK INFO'!F:F,1,0)),IF(ISERROR(VLOOKUP(I2516,'BACK INFO'!H:H,1,0)),K2516,'BACK INFO'!$H$1),'BACK INFO'!$G$1)</f>
        <v>LAURA BONG</v>
      </c>
    </row>
    <row r="2517" spans="1:21" s="11" customFormat="1" x14ac:dyDescent="0.35">
      <c r="A2517" s="11" t="s">
        <v>94</v>
      </c>
      <c r="B2517" s="11">
        <v>2019</v>
      </c>
      <c r="C2517" s="11">
        <v>2</v>
      </c>
      <c r="D2517" s="11" t="s">
        <v>95</v>
      </c>
      <c r="E2517" s="11" t="s">
        <v>96</v>
      </c>
      <c r="F2517" s="11" t="s">
        <v>700</v>
      </c>
      <c r="G2517" s="11" t="s">
        <v>241</v>
      </c>
      <c r="H2517" s="11" t="s">
        <v>152</v>
      </c>
      <c r="I2517" s="11" t="s">
        <v>398</v>
      </c>
      <c r="J2517" s="11" t="s">
        <v>99</v>
      </c>
      <c r="K2517" s="11" t="s">
        <v>71</v>
      </c>
      <c r="L2517" s="11" t="s">
        <v>164</v>
      </c>
      <c r="M2517" s="11" t="s">
        <v>101</v>
      </c>
      <c r="N2517" s="11">
        <v>11</v>
      </c>
      <c r="O2517" s="11">
        <v>2019</v>
      </c>
      <c r="P2517" s="11" t="s">
        <v>112</v>
      </c>
      <c r="Q2517" s="11" t="s">
        <v>112</v>
      </c>
      <c r="R2517" s="11" t="s">
        <v>241</v>
      </c>
      <c r="S2517" s="11" t="s">
        <v>104</v>
      </c>
      <c r="T2517" s="11">
        <v>603</v>
      </c>
      <c r="U2517" s="11" t="str">
        <f>IF(ISERROR(VLOOKUP(I2517,'BACK INFO'!F:F,1,0)),IF(ISERROR(VLOOKUP(I2517,'BACK INFO'!H:H,1,0)),K2517,'BACK INFO'!$H$1),'BACK INFO'!$G$1)</f>
        <v>HOLLY SALES INC.</v>
      </c>
    </row>
    <row r="2518" spans="1:21" s="11" customFormat="1" x14ac:dyDescent="0.35">
      <c r="A2518" s="11" t="s">
        <v>94</v>
      </c>
      <c r="B2518" s="11">
        <v>2019</v>
      </c>
      <c r="C2518" s="11">
        <v>2</v>
      </c>
      <c r="D2518" s="11" t="s">
        <v>95</v>
      </c>
      <c r="E2518" s="11" t="s">
        <v>96</v>
      </c>
      <c r="F2518" s="11" t="s">
        <v>700</v>
      </c>
      <c r="G2518" s="11" t="s">
        <v>241</v>
      </c>
      <c r="H2518" s="11" t="s">
        <v>152</v>
      </c>
      <c r="I2518" s="11" t="s">
        <v>559</v>
      </c>
      <c r="J2518" s="11" t="s">
        <v>99</v>
      </c>
      <c r="K2518" s="11" t="s">
        <v>72</v>
      </c>
      <c r="L2518" s="11" t="s">
        <v>114</v>
      </c>
      <c r="M2518" s="11" t="s">
        <v>101</v>
      </c>
      <c r="N2518" s="11">
        <v>4</v>
      </c>
      <c r="O2518" s="11">
        <v>2019</v>
      </c>
      <c r="P2518" s="11" t="s">
        <v>112</v>
      </c>
      <c r="Q2518" s="11" t="s">
        <v>112</v>
      </c>
      <c r="R2518" s="11" t="s">
        <v>241</v>
      </c>
      <c r="S2518" s="11" t="s">
        <v>104</v>
      </c>
      <c r="T2518" s="11">
        <v>180</v>
      </c>
      <c r="U2518" s="11" t="str">
        <f>IF(ISERROR(VLOOKUP(I2518,'BACK INFO'!F:F,1,0)),IF(ISERROR(VLOOKUP(I2518,'BACK INFO'!H:H,1,0)),K2518,'BACK INFO'!$H$1),'BACK INFO'!$G$1)</f>
        <v>BILL MILLER AND COMPANY</v>
      </c>
    </row>
    <row r="2519" spans="1:21" s="11" customFormat="1" x14ac:dyDescent="0.35">
      <c r="A2519" s="11" t="s">
        <v>94</v>
      </c>
      <c r="B2519" s="11">
        <v>2019</v>
      </c>
      <c r="C2519" s="11">
        <v>2</v>
      </c>
      <c r="D2519" s="11" t="s">
        <v>95</v>
      </c>
      <c r="E2519" s="11" t="s">
        <v>96</v>
      </c>
      <c r="F2519" s="11" t="s">
        <v>700</v>
      </c>
      <c r="G2519" s="11" t="s">
        <v>259</v>
      </c>
      <c r="H2519" s="11" t="s">
        <v>98</v>
      </c>
      <c r="I2519" s="11" t="s">
        <v>194</v>
      </c>
      <c r="J2519" s="11" t="s">
        <v>120</v>
      </c>
      <c r="K2519" s="11" t="s">
        <v>68</v>
      </c>
      <c r="L2519" s="11" t="s">
        <v>129</v>
      </c>
      <c r="M2519" s="11" t="s">
        <v>122</v>
      </c>
      <c r="N2519" s="11">
        <v>18</v>
      </c>
      <c r="O2519" s="11">
        <v>2019</v>
      </c>
      <c r="P2519" s="11" t="s">
        <v>154</v>
      </c>
      <c r="Q2519" s="11" t="s">
        <v>154</v>
      </c>
      <c r="R2519" s="11" t="s">
        <v>259</v>
      </c>
      <c r="S2519" s="11" t="s">
        <v>104</v>
      </c>
      <c r="T2519" s="11">
        <v>527.1529197909565</v>
      </c>
      <c r="U2519" s="11" t="str">
        <f>IF(ISERROR(VLOOKUP(I2519,'BACK INFO'!F:F,1,0)),IF(ISERROR(VLOOKUP(I2519,'BACK INFO'!H:H,1,0)),K2519,'BACK INFO'!$H$1),'BACK INFO'!$G$1)</f>
        <v>STEPHANIE VITALI</v>
      </c>
    </row>
    <row r="2520" spans="1:21" s="11" customFormat="1" x14ac:dyDescent="0.35">
      <c r="A2520" s="11" t="s">
        <v>94</v>
      </c>
      <c r="B2520" s="11">
        <v>2019</v>
      </c>
      <c r="C2520" s="11">
        <v>2</v>
      </c>
      <c r="D2520" s="11" t="s">
        <v>95</v>
      </c>
      <c r="E2520" s="11" t="s">
        <v>96</v>
      </c>
      <c r="F2520" s="11" t="s">
        <v>700</v>
      </c>
      <c r="G2520" s="11" t="s">
        <v>259</v>
      </c>
      <c r="H2520" s="11" t="s">
        <v>98</v>
      </c>
      <c r="I2520" s="11" t="s">
        <v>261</v>
      </c>
      <c r="J2520" s="11" t="s">
        <v>99</v>
      </c>
      <c r="K2520" s="11" t="s">
        <v>74</v>
      </c>
      <c r="L2520" s="11" t="s">
        <v>262</v>
      </c>
      <c r="M2520" s="11" t="s">
        <v>101</v>
      </c>
      <c r="N2520" s="11">
        <v>340</v>
      </c>
      <c r="O2520" s="11">
        <v>2019</v>
      </c>
      <c r="P2520" s="11" t="s">
        <v>154</v>
      </c>
      <c r="Q2520" s="11" t="s">
        <v>154</v>
      </c>
      <c r="R2520" s="11" t="s">
        <v>259</v>
      </c>
      <c r="S2520" s="11" t="s">
        <v>104</v>
      </c>
      <c r="T2520" s="11">
        <v>11101.7</v>
      </c>
      <c r="U2520" s="11" t="str">
        <f>IF(ISERROR(VLOOKUP(I2520,'BACK INFO'!F:F,1,0)),IF(ISERROR(VLOOKUP(I2520,'BACK INFO'!H:H,1,0)),K2520,'BACK INFO'!$H$1),'BACK INFO'!$G$1)</f>
        <v>DENISE ARNETT</v>
      </c>
    </row>
    <row r="2521" spans="1:21" s="11" customFormat="1" x14ac:dyDescent="0.35">
      <c r="A2521" s="11" t="s">
        <v>94</v>
      </c>
      <c r="B2521" s="11">
        <v>2019</v>
      </c>
      <c r="C2521" s="11">
        <v>2</v>
      </c>
      <c r="D2521" s="11" t="s">
        <v>95</v>
      </c>
      <c r="E2521" s="11" t="s">
        <v>96</v>
      </c>
      <c r="F2521" s="11" t="s">
        <v>700</v>
      </c>
      <c r="G2521" s="11" t="s">
        <v>259</v>
      </c>
      <c r="H2521" s="11" t="s">
        <v>98</v>
      </c>
      <c r="I2521" s="11" t="s">
        <v>243</v>
      </c>
      <c r="J2521" s="11" t="s">
        <v>99</v>
      </c>
      <c r="K2521" s="11" t="s">
        <v>70</v>
      </c>
      <c r="L2521" s="11" t="s">
        <v>157</v>
      </c>
      <c r="M2521" s="11" t="s">
        <v>101</v>
      </c>
      <c r="N2521" s="11">
        <v>51</v>
      </c>
      <c r="O2521" s="11">
        <v>2019</v>
      </c>
      <c r="P2521" s="11" t="s">
        <v>154</v>
      </c>
      <c r="Q2521" s="11" t="s">
        <v>154</v>
      </c>
      <c r="R2521" s="11" t="s">
        <v>259</v>
      </c>
      <c r="S2521" s="11" t="s">
        <v>104</v>
      </c>
      <c r="T2521" s="11">
        <v>2202</v>
      </c>
      <c r="U2521" s="11" t="str">
        <f>IF(ISERROR(VLOOKUP(I2521,'BACK INFO'!F:F,1,0)),IF(ISERROR(VLOOKUP(I2521,'BACK INFO'!H:H,1,0)),K2521,'BACK INFO'!$H$1),'BACK INFO'!$G$1)</f>
        <v>JUDITH ANN DEAL</v>
      </c>
    </row>
    <row r="2522" spans="1:21" s="11" customFormat="1" x14ac:dyDescent="0.35">
      <c r="A2522" s="11" t="s">
        <v>94</v>
      </c>
      <c r="B2522" s="11">
        <v>2019</v>
      </c>
      <c r="C2522" s="11">
        <v>2</v>
      </c>
      <c r="D2522" s="11" t="s">
        <v>95</v>
      </c>
      <c r="E2522" s="11" t="s">
        <v>96</v>
      </c>
      <c r="F2522" s="11" t="s">
        <v>700</v>
      </c>
      <c r="G2522" s="11" t="s">
        <v>259</v>
      </c>
      <c r="H2522" s="11" t="s">
        <v>98</v>
      </c>
      <c r="I2522" s="11" t="s">
        <v>354</v>
      </c>
      <c r="J2522" s="11" t="s">
        <v>99</v>
      </c>
      <c r="K2522" s="11" t="s">
        <v>72</v>
      </c>
      <c r="L2522" s="11" t="s">
        <v>114</v>
      </c>
      <c r="M2522" s="11" t="s">
        <v>101</v>
      </c>
      <c r="N2522" s="11">
        <v>96</v>
      </c>
      <c r="O2522" s="11">
        <v>2019</v>
      </c>
      <c r="P2522" s="11" t="s">
        <v>154</v>
      </c>
      <c r="Q2522" s="11" t="s">
        <v>154</v>
      </c>
      <c r="R2522" s="11" t="s">
        <v>259</v>
      </c>
      <c r="S2522" s="11" t="s">
        <v>104</v>
      </c>
      <c r="T2522" s="11">
        <v>2915</v>
      </c>
      <c r="U2522" s="11" t="str">
        <f>IF(ISERROR(VLOOKUP(I2522,'BACK INFO'!F:F,1,0)),IF(ISERROR(VLOOKUP(I2522,'BACK INFO'!H:H,1,0)),K2522,'BACK INFO'!$H$1),'BACK INFO'!$G$1)</f>
        <v>BILL MILLER AND COMPANY</v>
      </c>
    </row>
    <row r="2523" spans="1:21" s="11" customFormat="1" x14ac:dyDescent="0.35">
      <c r="A2523" s="11" t="s">
        <v>94</v>
      </c>
      <c r="B2523" s="11">
        <v>2019</v>
      </c>
      <c r="C2523" s="11">
        <v>2</v>
      </c>
      <c r="D2523" s="11" t="s">
        <v>95</v>
      </c>
      <c r="E2523" s="11" t="s">
        <v>96</v>
      </c>
      <c r="F2523" s="11" t="s">
        <v>700</v>
      </c>
      <c r="G2523" s="11" t="s">
        <v>259</v>
      </c>
      <c r="H2523" s="11" t="s">
        <v>98</v>
      </c>
      <c r="I2523" s="11" t="s">
        <v>156</v>
      </c>
      <c r="J2523" s="11" t="s">
        <v>99</v>
      </c>
      <c r="K2523" s="11" t="s">
        <v>70</v>
      </c>
      <c r="L2523" s="11" t="s">
        <v>157</v>
      </c>
      <c r="M2523" s="11" t="s">
        <v>101</v>
      </c>
      <c r="N2523" s="11">
        <v>46</v>
      </c>
      <c r="O2523" s="11">
        <v>2019</v>
      </c>
      <c r="P2523" s="11" t="s">
        <v>154</v>
      </c>
      <c r="Q2523" s="11" t="s">
        <v>154</v>
      </c>
      <c r="R2523" s="11" t="s">
        <v>259</v>
      </c>
      <c r="S2523" s="11" t="s">
        <v>104</v>
      </c>
      <c r="T2523" s="11">
        <v>1750</v>
      </c>
      <c r="U2523" s="11" t="str">
        <f>IF(ISERROR(VLOOKUP(I2523,'BACK INFO'!F:F,1,0)),IF(ISERROR(VLOOKUP(I2523,'BACK INFO'!H:H,1,0)),K2523,'BACK INFO'!$H$1),'BACK INFO'!$G$1)</f>
        <v>JUDITH ANN DEAL</v>
      </c>
    </row>
    <row r="2524" spans="1:21" s="11" customFormat="1" x14ac:dyDescent="0.35">
      <c r="A2524" s="11" t="s">
        <v>94</v>
      </c>
      <c r="B2524" s="11">
        <v>2019</v>
      </c>
      <c r="C2524" s="11">
        <v>2</v>
      </c>
      <c r="D2524" s="11" t="s">
        <v>95</v>
      </c>
      <c r="E2524" s="11" t="s">
        <v>96</v>
      </c>
      <c r="F2524" s="11" t="s">
        <v>700</v>
      </c>
      <c r="G2524" s="11" t="s">
        <v>259</v>
      </c>
      <c r="H2524" s="11" t="s">
        <v>98</v>
      </c>
      <c r="I2524" s="11" t="s">
        <v>158</v>
      </c>
      <c r="J2524" s="11" t="s">
        <v>99</v>
      </c>
      <c r="K2524" s="11" t="s">
        <v>67</v>
      </c>
      <c r="L2524" s="11" t="s">
        <v>159</v>
      </c>
      <c r="M2524" s="11" t="s">
        <v>101</v>
      </c>
      <c r="N2524" s="11">
        <v>465</v>
      </c>
      <c r="O2524" s="11">
        <v>2019</v>
      </c>
      <c r="P2524" s="11" t="s">
        <v>154</v>
      </c>
      <c r="Q2524" s="11" t="s">
        <v>154</v>
      </c>
      <c r="R2524" s="11" t="s">
        <v>259</v>
      </c>
      <c r="S2524" s="11" t="s">
        <v>104</v>
      </c>
      <c r="T2524" s="11">
        <v>16343.800000000003</v>
      </c>
      <c r="U2524" s="11" t="str">
        <f>IF(ISERROR(VLOOKUP(I2524,'BACK INFO'!F:F,1,0)),IF(ISERROR(VLOOKUP(I2524,'BACK INFO'!H:H,1,0)),K2524,'BACK INFO'!$H$1),'BACK INFO'!$G$1)</f>
        <v>ANITA M. HOPKINS</v>
      </c>
    </row>
    <row r="2525" spans="1:21" s="11" customFormat="1" x14ac:dyDescent="0.35">
      <c r="A2525" s="11" t="s">
        <v>94</v>
      </c>
      <c r="B2525" s="11">
        <v>2019</v>
      </c>
      <c r="C2525" s="11">
        <v>2</v>
      </c>
      <c r="D2525" s="11" t="s">
        <v>95</v>
      </c>
      <c r="E2525" s="11" t="s">
        <v>96</v>
      </c>
      <c r="F2525" s="11" t="s">
        <v>700</v>
      </c>
      <c r="G2525" s="11" t="s">
        <v>259</v>
      </c>
      <c r="H2525" s="11" t="s">
        <v>98</v>
      </c>
      <c r="I2525" s="11" t="s">
        <v>356</v>
      </c>
      <c r="J2525" s="11" t="s">
        <v>99</v>
      </c>
      <c r="K2525" s="11" t="s">
        <v>75</v>
      </c>
      <c r="L2525" s="11" t="s">
        <v>273</v>
      </c>
      <c r="M2525" s="11" t="s">
        <v>101</v>
      </c>
      <c r="N2525" s="11">
        <v>147</v>
      </c>
      <c r="O2525" s="11">
        <v>2019</v>
      </c>
      <c r="P2525" s="11" t="s">
        <v>154</v>
      </c>
      <c r="Q2525" s="11" t="s">
        <v>154</v>
      </c>
      <c r="R2525" s="11" t="s">
        <v>259</v>
      </c>
      <c r="S2525" s="11" t="s">
        <v>104</v>
      </c>
      <c r="T2525" s="11">
        <v>4862</v>
      </c>
      <c r="U2525" s="11" t="str">
        <f>IF(ISERROR(VLOOKUP(I2525,'BACK INFO'!F:F,1,0)),IF(ISERROR(VLOOKUP(I2525,'BACK INFO'!H:H,1,0)),K2525,'BACK INFO'!$H$1),'BACK INFO'!$G$1)</f>
        <v>LAURA BONG</v>
      </c>
    </row>
    <row r="2526" spans="1:21" s="11" customFormat="1" x14ac:dyDescent="0.35">
      <c r="A2526" s="11" t="s">
        <v>94</v>
      </c>
      <c r="B2526" s="11">
        <v>2019</v>
      </c>
      <c r="C2526" s="11">
        <v>2</v>
      </c>
      <c r="D2526" s="11" t="s">
        <v>95</v>
      </c>
      <c r="E2526" s="11" t="s">
        <v>96</v>
      </c>
      <c r="F2526" s="11" t="s">
        <v>700</v>
      </c>
      <c r="G2526" s="11" t="s">
        <v>259</v>
      </c>
      <c r="H2526" s="11" t="s">
        <v>98</v>
      </c>
      <c r="I2526" s="11" t="s">
        <v>357</v>
      </c>
      <c r="J2526" s="11" t="s">
        <v>120</v>
      </c>
      <c r="K2526" s="11" t="s">
        <v>69</v>
      </c>
      <c r="L2526" s="11" t="s">
        <v>143</v>
      </c>
      <c r="M2526" s="11" t="s">
        <v>122</v>
      </c>
      <c r="N2526" s="11">
        <v>28</v>
      </c>
      <c r="O2526" s="11">
        <v>2019</v>
      </c>
      <c r="P2526" s="11" t="s">
        <v>154</v>
      </c>
      <c r="Q2526" s="11" t="s">
        <v>154</v>
      </c>
      <c r="R2526" s="11" t="s">
        <v>259</v>
      </c>
      <c r="S2526" s="11" t="s">
        <v>104</v>
      </c>
      <c r="T2526" s="11">
        <v>851.32166931757968</v>
      </c>
      <c r="U2526" s="11" t="str">
        <f>IF(ISERROR(VLOOKUP(I2526,'BACK INFO'!F:F,1,0)),IF(ISERROR(VLOOKUP(I2526,'BACK INFO'!H:H,1,0)),K2526,'BACK INFO'!$H$1),'BACK INFO'!$G$1)</f>
        <v>JULIE BERTRAND</v>
      </c>
    </row>
    <row r="2527" spans="1:21" s="11" customFormat="1" x14ac:dyDescent="0.35">
      <c r="A2527" s="11" t="s">
        <v>94</v>
      </c>
      <c r="B2527" s="11">
        <v>2019</v>
      </c>
      <c r="C2527" s="11">
        <v>2</v>
      </c>
      <c r="D2527" s="11" t="s">
        <v>95</v>
      </c>
      <c r="E2527" s="11" t="s">
        <v>96</v>
      </c>
      <c r="F2527" s="11" t="s">
        <v>700</v>
      </c>
      <c r="G2527" s="11" t="s">
        <v>259</v>
      </c>
      <c r="H2527" s="11" t="s">
        <v>98</v>
      </c>
      <c r="I2527" s="11" t="s">
        <v>358</v>
      </c>
      <c r="J2527" s="11" t="s">
        <v>99</v>
      </c>
      <c r="K2527" s="11" t="s">
        <v>72</v>
      </c>
      <c r="L2527" s="11" t="s">
        <v>359</v>
      </c>
      <c r="M2527" s="11" t="s">
        <v>101</v>
      </c>
      <c r="N2527" s="11">
        <v>60</v>
      </c>
      <c r="O2527" s="11">
        <v>2019</v>
      </c>
      <c r="P2527" s="11" t="s">
        <v>154</v>
      </c>
      <c r="Q2527" s="11" t="s">
        <v>154</v>
      </c>
      <c r="R2527" s="11" t="s">
        <v>259</v>
      </c>
      <c r="S2527" s="11" t="s">
        <v>104</v>
      </c>
      <c r="T2527" s="11">
        <v>2370</v>
      </c>
      <c r="U2527" s="11" t="str">
        <f>IF(ISERROR(VLOOKUP(I2527,'BACK INFO'!F:F,1,0)),IF(ISERROR(VLOOKUP(I2527,'BACK INFO'!H:H,1,0)),K2527,'BACK INFO'!$H$1),'BACK INFO'!$G$1)</f>
        <v>BILL MILLER AND COMPANY</v>
      </c>
    </row>
    <row r="2528" spans="1:21" s="11" customFormat="1" x14ac:dyDescent="0.35">
      <c r="A2528" s="11" t="s">
        <v>94</v>
      </c>
      <c r="B2528" s="11">
        <v>2019</v>
      </c>
      <c r="C2528" s="11">
        <v>2</v>
      </c>
      <c r="D2528" s="11" t="s">
        <v>95</v>
      </c>
      <c r="E2528" s="11" t="s">
        <v>96</v>
      </c>
      <c r="F2528" s="11" t="s">
        <v>700</v>
      </c>
      <c r="G2528" s="11" t="s">
        <v>259</v>
      </c>
      <c r="H2528" s="11" t="s">
        <v>98</v>
      </c>
      <c r="I2528" s="11" t="s">
        <v>281</v>
      </c>
      <c r="J2528" s="11" t="s">
        <v>99</v>
      </c>
      <c r="K2528" s="11" t="s">
        <v>245</v>
      </c>
      <c r="L2528" s="11" t="s">
        <v>114</v>
      </c>
      <c r="M2528" s="11" t="s">
        <v>101</v>
      </c>
      <c r="N2528" s="11">
        <v>18</v>
      </c>
      <c r="O2528" s="11">
        <v>2019</v>
      </c>
      <c r="P2528" s="11" t="s">
        <v>154</v>
      </c>
      <c r="Q2528" s="11" t="s">
        <v>154</v>
      </c>
      <c r="R2528" s="11" t="s">
        <v>259</v>
      </c>
      <c r="S2528" s="11" t="s">
        <v>104</v>
      </c>
      <c r="T2528" s="11">
        <v>670</v>
      </c>
      <c r="U2528" s="11" t="str">
        <f>IF(ISERROR(VLOOKUP(I2528,'BACK INFO'!F:F,1,0)),IF(ISERROR(VLOOKUP(I2528,'BACK INFO'!H:H,1,0)),K2528,'BACK INFO'!$H$1),'BACK INFO'!$G$1)</f>
        <v>JULIUS ORTIZ MALDONADO</v>
      </c>
    </row>
    <row r="2529" spans="1:21" s="11" customFormat="1" x14ac:dyDescent="0.35">
      <c r="A2529" s="11" t="s">
        <v>94</v>
      </c>
      <c r="B2529" s="11">
        <v>2019</v>
      </c>
      <c r="C2529" s="11">
        <v>2</v>
      </c>
      <c r="D2529" s="11" t="s">
        <v>95</v>
      </c>
      <c r="E2529" s="11" t="s">
        <v>96</v>
      </c>
      <c r="F2529" s="11" t="s">
        <v>700</v>
      </c>
      <c r="G2529" s="11" t="s">
        <v>259</v>
      </c>
      <c r="H2529" s="11" t="s">
        <v>98</v>
      </c>
      <c r="I2529" s="11" t="s">
        <v>244</v>
      </c>
      <c r="J2529" s="11" t="s">
        <v>99</v>
      </c>
      <c r="K2529" s="11" t="s">
        <v>245</v>
      </c>
      <c r="L2529" s="11" t="s">
        <v>246</v>
      </c>
      <c r="M2529" s="11" t="s">
        <v>246</v>
      </c>
      <c r="N2529" s="11">
        <v>341</v>
      </c>
      <c r="O2529" s="11">
        <v>2019</v>
      </c>
      <c r="P2529" s="11" t="s">
        <v>154</v>
      </c>
      <c r="Q2529" s="11" t="s">
        <v>154</v>
      </c>
      <c r="R2529" s="11" t="s">
        <v>259</v>
      </c>
      <c r="S2529" s="11" t="s">
        <v>104</v>
      </c>
      <c r="T2529" s="11">
        <v>12656</v>
      </c>
      <c r="U2529" s="11" t="str">
        <f>IF(ISERROR(VLOOKUP(I2529,'BACK INFO'!F:F,1,0)),IF(ISERROR(VLOOKUP(I2529,'BACK INFO'!H:H,1,0)),K2529,'BACK INFO'!$H$1),'BACK INFO'!$G$1)</f>
        <v>JULIUS ORTIZ MALDONADO</v>
      </c>
    </row>
    <row r="2530" spans="1:21" s="11" customFormat="1" x14ac:dyDescent="0.35">
      <c r="A2530" s="11" t="s">
        <v>94</v>
      </c>
      <c r="B2530" s="11">
        <v>2019</v>
      </c>
      <c r="C2530" s="11">
        <v>2</v>
      </c>
      <c r="D2530" s="11" t="s">
        <v>95</v>
      </c>
      <c r="E2530" s="11" t="s">
        <v>96</v>
      </c>
      <c r="F2530" s="11" t="s">
        <v>700</v>
      </c>
      <c r="G2530" s="11" t="s">
        <v>259</v>
      </c>
      <c r="H2530" s="11" t="s">
        <v>98</v>
      </c>
      <c r="I2530" s="11" t="s">
        <v>284</v>
      </c>
      <c r="J2530" s="11" t="s">
        <v>99</v>
      </c>
      <c r="K2530" s="11" t="s">
        <v>70</v>
      </c>
      <c r="L2530" s="11" t="s">
        <v>157</v>
      </c>
      <c r="M2530" s="11" t="s">
        <v>101</v>
      </c>
      <c r="N2530" s="11">
        <v>48</v>
      </c>
      <c r="O2530" s="11">
        <v>2019</v>
      </c>
      <c r="P2530" s="11" t="s">
        <v>154</v>
      </c>
      <c r="Q2530" s="11" t="s">
        <v>154</v>
      </c>
      <c r="R2530" s="11" t="s">
        <v>259</v>
      </c>
      <c r="S2530" s="11" t="s">
        <v>104</v>
      </c>
      <c r="T2530" s="11">
        <v>1920</v>
      </c>
      <c r="U2530" s="11" t="str">
        <f>IF(ISERROR(VLOOKUP(I2530,'BACK INFO'!F:F,1,0)),IF(ISERROR(VLOOKUP(I2530,'BACK INFO'!H:H,1,0)),K2530,'BACK INFO'!$H$1),'BACK INFO'!$G$1)</f>
        <v>JUDITH ANN DEAL</v>
      </c>
    </row>
    <row r="2531" spans="1:21" s="11" customFormat="1" x14ac:dyDescent="0.35">
      <c r="A2531" s="11" t="s">
        <v>94</v>
      </c>
      <c r="B2531" s="11">
        <v>2019</v>
      </c>
      <c r="C2531" s="11">
        <v>2</v>
      </c>
      <c r="D2531" s="11" t="s">
        <v>95</v>
      </c>
      <c r="E2531" s="11" t="s">
        <v>96</v>
      </c>
      <c r="F2531" s="11" t="s">
        <v>700</v>
      </c>
      <c r="G2531" s="11" t="s">
        <v>259</v>
      </c>
      <c r="H2531" s="11" t="s">
        <v>98</v>
      </c>
      <c r="I2531" s="11" t="s">
        <v>160</v>
      </c>
      <c r="J2531" s="11" t="s">
        <v>99</v>
      </c>
      <c r="K2531" s="11" t="s">
        <v>76</v>
      </c>
      <c r="L2531" s="11" t="s">
        <v>127</v>
      </c>
      <c r="M2531" s="11" t="s">
        <v>101</v>
      </c>
      <c r="N2531" s="11">
        <v>73</v>
      </c>
      <c r="O2531" s="11">
        <v>2019</v>
      </c>
      <c r="P2531" s="11" t="s">
        <v>154</v>
      </c>
      <c r="Q2531" s="11" t="s">
        <v>154</v>
      </c>
      <c r="R2531" s="11" t="s">
        <v>259</v>
      </c>
      <c r="S2531" s="11" t="s">
        <v>104</v>
      </c>
      <c r="T2531" s="11">
        <v>2304</v>
      </c>
      <c r="U2531" s="11" t="str">
        <f>IF(ISERROR(VLOOKUP(I2531,'BACK INFO'!F:F,1,0)),IF(ISERROR(VLOOKUP(I2531,'BACK INFO'!H:H,1,0)),K2531,'BACK INFO'!$H$1),'BACK INFO'!$G$1)</f>
        <v>MIE MANNICHE</v>
      </c>
    </row>
    <row r="2532" spans="1:21" s="11" customFormat="1" x14ac:dyDescent="0.35">
      <c r="A2532" s="11" t="s">
        <v>94</v>
      </c>
      <c r="B2532" s="11">
        <v>2019</v>
      </c>
      <c r="C2532" s="11">
        <v>2</v>
      </c>
      <c r="D2532" s="11" t="s">
        <v>95</v>
      </c>
      <c r="E2532" s="11" t="s">
        <v>96</v>
      </c>
      <c r="F2532" s="11" t="s">
        <v>700</v>
      </c>
      <c r="G2532" s="11" t="s">
        <v>259</v>
      </c>
      <c r="H2532" s="11" t="s">
        <v>98</v>
      </c>
      <c r="I2532" s="11" t="s">
        <v>247</v>
      </c>
      <c r="J2532" s="11" t="s">
        <v>99</v>
      </c>
      <c r="K2532" s="11" t="s">
        <v>70</v>
      </c>
      <c r="L2532" s="11" t="s">
        <v>157</v>
      </c>
      <c r="M2532" s="11" t="s">
        <v>101</v>
      </c>
      <c r="N2532" s="11">
        <v>36</v>
      </c>
      <c r="O2532" s="11">
        <v>2019</v>
      </c>
      <c r="P2532" s="11" t="s">
        <v>154</v>
      </c>
      <c r="Q2532" s="11" t="s">
        <v>154</v>
      </c>
      <c r="R2532" s="11" t="s">
        <v>259</v>
      </c>
      <c r="S2532" s="11" t="s">
        <v>104</v>
      </c>
      <c r="T2532" s="11">
        <v>1524</v>
      </c>
      <c r="U2532" s="11" t="str">
        <f>IF(ISERROR(VLOOKUP(I2532,'BACK INFO'!F:F,1,0)),IF(ISERROR(VLOOKUP(I2532,'BACK INFO'!H:H,1,0)),K2532,'BACK INFO'!$H$1),'BACK INFO'!$G$1)</f>
        <v>JUDITH ANN DEAL</v>
      </c>
    </row>
    <row r="2533" spans="1:21" s="11" customFormat="1" x14ac:dyDescent="0.35">
      <c r="A2533" s="11" t="s">
        <v>94</v>
      </c>
      <c r="B2533" s="11">
        <v>2019</v>
      </c>
      <c r="C2533" s="11">
        <v>2</v>
      </c>
      <c r="D2533" s="11" t="s">
        <v>95</v>
      </c>
      <c r="E2533" s="11" t="s">
        <v>96</v>
      </c>
      <c r="F2533" s="11" t="s">
        <v>700</v>
      </c>
      <c r="G2533" s="11" t="s">
        <v>259</v>
      </c>
      <c r="H2533" s="11" t="s">
        <v>98</v>
      </c>
      <c r="I2533" s="11" t="s">
        <v>263</v>
      </c>
      <c r="J2533" s="11" t="s">
        <v>120</v>
      </c>
      <c r="K2533" s="11" t="s">
        <v>69</v>
      </c>
      <c r="L2533" s="11" t="s">
        <v>143</v>
      </c>
      <c r="M2533" s="11" t="s">
        <v>122</v>
      </c>
      <c r="N2533" s="11">
        <v>41</v>
      </c>
      <c r="O2533" s="11">
        <v>2019</v>
      </c>
      <c r="P2533" s="11" t="s">
        <v>154</v>
      </c>
      <c r="Q2533" s="11" t="s">
        <v>154</v>
      </c>
      <c r="R2533" s="11" t="s">
        <v>259</v>
      </c>
      <c r="S2533" s="11" t="s">
        <v>104</v>
      </c>
      <c r="T2533" s="11">
        <v>1265.6214496705297</v>
      </c>
      <c r="U2533" s="11" t="str">
        <f>IF(ISERROR(VLOOKUP(I2533,'BACK INFO'!F:F,1,0)),IF(ISERROR(VLOOKUP(I2533,'BACK INFO'!H:H,1,0)),K2533,'BACK INFO'!$H$1),'BACK INFO'!$G$1)</f>
        <v>JULIE BERTRAND</v>
      </c>
    </row>
    <row r="2534" spans="1:21" s="11" customFormat="1" x14ac:dyDescent="0.35">
      <c r="A2534" s="11" t="s">
        <v>94</v>
      </c>
      <c r="B2534" s="11">
        <v>2019</v>
      </c>
      <c r="C2534" s="11">
        <v>2</v>
      </c>
      <c r="D2534" s="11" t="s">
        <v>95</v>
      </c>
      <c r="E2534" s="11" t="s">
        <v>96</v>
      </c>
      <c r="F2534" s="11" t="s">
        <v>700</v>
      </c>
      <c r="G2534" s="11" t="s">
        <v>259</v>
      </c>
      <c r="H2534" s="11" t="s">
        <v>98</v>
      </c>
      <c r="I2534" s="11" t="s">
        <v>453</v>
      </c>
      <c r="J2534" s="11" t="s">
        <v>99</v>
      </c>
      <c r="K2534" s="11" t="s">
        <v>75</v>
      </c>
      <c r="L2534" s="11" t="s">
        <v>146</v>
      </c>
      <c r="M2534" s="11" t="s">
        <v>101</v>
      </c>
      <c r="N2534" s="11">
        <v>135</v>
      </c>
      <c r="O2534" s="11">
        <v>2019</v>
      </c>
      <c r="P2534" s="11" t="s">
        <v>154</v>
      </c>
      <c r="Q2534" s="11" t="s">
        <v>154</v>
      </c>
      <c r="R2534" s="11" t="s">
        <v>259</v>
      </c>
      <c r="S2534" s="11" t="s">
        <v>104</v>
      </c>
      <c r="T2534" s="11">
        <v>4435</v>
      </c>
      <c r="U2534" s="11" t="str">
        <f>IF(ISERROR(VLOOKUP(I2534,'BACK INFO'!F:F,1,0)),IF(ISERROR(VLOOKUP(I2534,'BACK INFO'!H:H,1,0)),K2534,'BACK INFO'!$H$1),'BACK INFO'!$G$1)</f>
        <v>LAURA BONG</v>
      </c>
    </row>
    <row r="2535" spans="1:21" s="11" customFormat="1" x14ac:dyDescent="0.35">
      <c r="A2535" s="11" t="s">
        <v>94</v>
      </c>
      <c r="B2535" s="11">
        <v>2019</v>
      </c>
      <c r="C2535" s="11">
        <v>2</v>
      </c>
      <c r="D2535" s="11" t="s">
        <v>95</v>
      </c>
      <c r="E2535" s="11" t="s">
        <v>96</v>
      </c>
      <c r="F2535" s="11" t="s">
        <v>700</v>
      </c>
      <c r="G2535" s="11" t="s">
        <v>259</v>
      </c>
      <c r="H2535" s="11" t="s">
        <v>98</v>
      </c>
      <c r="I2535" s="11" t="s">
        <v>287</v>
      </c>
      <c r="J2535" s="11" t="s">
        <v>99</v>
      </c>
      <c r="K2535" s="11" t="s">
        <v>70</v>
      </c>
      <c r="L2535" s="11" t="s">
        <v>157</v>
      </c>
      <c r="M2535" s="11" t="s">
        <v>101</v>
      </c>
      <c r="N2535" s="11">
        <v>45</v>
      </c>
      <c r="O2535" s="11">
        <v>2019</v>
      </c>
      <c r="P2535" s="11" t="s">
        <v>154</v>
      </c>
      <c r="Q2535" s="11" t="s">
        <v>154</v>
      </c>
      <c r="R2535" s="11" t="s">
        <v>259</v>
      </c>
      <c r="S2535" s="11" t="s">
        <v>104</v>
      </c>
      <c r="T2535" s="11">
        <v>1586</v>
      </c>
      <c r="U2535" s="11" t="str">
        <f>IF(ISERROR(VLOOKUP(I2535,'BACK INFO'!F:F,1,0)),IF(ISERROR(VLOOKUP(I2535,'BACK INFO'!H:H,1,0)),K2535,'BACK INFO'!$H$1),'BACK INFO'!$G$1)</f>
        <v>JUDITH ANN DEAL</v>
      </c>
    </row>
    <row r="2536" spans="1:21" s="11" customFormat="1" x14ac:dyDescent="0.35">
      <c r="A2536" s="11" t="s">
        <v>94</v>
      </c>
      <c r="B2536" s="11">
        <v>2019</v>
      </c>
      <c r="C2536" s="11">
        <v>2</v>
      </c>
      <c r="D2536" s="11" t="s">
        <v>95</v>
      </c>
      <c r="E2536" s="11" t="s">
        <v>96</v>
      </c>
      <c r="F2536" s="11" t="s">
        <v>700</v>
      </c>
      <c r="G2536" s="11" t="s">
        <v>259</v>
      </c>
      <c r="H2536" s="11" t="s">
        <v>98</v>
      </c>
      <c r="I2536" s="11" t="s">
        <v>406</v>
      </c>
      <c r="J2536" s="11" t="s">
        <v>99</v>
      </c>
      <c r="K2536" s="11" t="s">
        <v>71</v>
      </c>
      <c r="L2536" s="11" t="s">
        <v>164</v>
      </c>
      <c r="M2536" s="11" t="s">
        <v>101</v>
      </c>
      <c r="N2536" s="11">
        <v>34</v>
      </c>
      <c r="O2536" s="11">
        <v>2019</v>
      </c>
      <c r="P2536" s="11" t="s">
        <v>154</v>
      </c>
      <c r="Q2536" s="11" t="s">
        <v>154</v>
      </c>
      <c r="R2536" s="11" t="s">
        <v>259</v>
      </c>
      <c r="S2536" s="11" t="s">
        <v>104</v>
      </c>
      <c r="T2536" s="11">
        <v>994</v>
      </c>
      <c r="U2536" s="11" t="str">
        <f>IF(ISERROR(VLOOKUP(I2536,'BACK INFO'!F:F,1,0)),IF(ISERROR(VLOOKUP(I2536,'BACK INFO'!H:H,1,0)),K2536,'BACK INFO'!$H$1),'BACK INFO'!$G$1)</f>
        <v>HOLLY SALES INC.</v>
      </c>
    </row>
    <row r="2537" spans="1:21" s="11" customFormat="1" x14ac:dyDescent="0.35">
      <c r="A2537" s="11" t="s">
        <v>94</v>
      </c>
      <c r="B2537" s="11">
        <v>2019</v>
      </c>
      <c r="C2537" s="11">
        <v>2</v>
      </c>
      <c r="D2537" s="11" t="s">
        <v>95</v>
      </c>
      <c r="E2537" s="11" t="s">
        <v>96</v>
      </c>
      <c r="F2537" s="11" t="s">
        <v>700</v>
      </c>
      <c r="G2537" s="11" t="s">
        <v>259</v>
      </c>
      <c r="H2537" s="11" t="s">
        <v>98</v>
      </c>
      <c r="I2537" s="11" t="s">
        <v>248</v>
      </c>
      <c r="J2537" s="11" t="s">
        <v>99</v>
      </c>
      <c r="K2537" s="11" t="s">
        <v>72</v>
      </c>
      <c r="L2537" s="11" t="s">
        <v>114</v>
      </c>
      <c r="M2537" s="11" t="s">
        <v>101</v>
      </c>
      <c r="N2537" s="11">
        <v>21</v>
      </c>
      <c r="O2537" s="11">
        <v>2019</v>
      </c>
      <c r="P2537" s="11" t="s">
        <v>154</v>
      </c>
      <c r="Q2537" s="11" t="s">
        <v>154</v>
      </c>
      <c r="R2537" s="11" t="s">
        <v>259</v>
      </c>
      <c r="S2537" s="11" t="s">
        <v>104</v>
      </c>
      <c r="T2537" s="11">
        <v>729</v>
      </c>
      <c r="U2537" s="11" t="str">
        <f>IF(ISERROR(VLOOKUP(I2537,'BACK INFO'!F:F,1,0)),IF(ISERROR(VLOOKUP(I2537,'BACK INFO'!H:H,1,0)),K2537,'BACK INFO'!$H$1),'BACK INFO'!$G$1)</f>
        <v>BILL MILLER AND COMPANY</v>
      </c>
    </row>
    <row r="2538" spans="1:21" s="11" customFormat="1" x14ac:dyDescent="0.35">
      <c r="A2538" s="11" t="s">
        <v>94</v>
      </c>
      <c r="B2538" s="11">
        <v>2019</v>
      </c>
      <c r="C2538" s="11">
        <v>2</v>
      </c>
      <c r="D2538" s="11" t="s">
        <v>95</v>
      </c>
      <c r="E2538" s="11" t="s">
        <v>96</v>
      </c>
      <c r="F2538" s="11" t="s">
        <v>700</v>
      </c>
      <c r="G2538" s="11" t="s">
        <v>259</v>
      </c>
      <c r="H2538" s="11" t="s">
        <v>98</v>
      </c>
      <c r="I2538" s="11" t="s">
        <v>60</v>
      </c>
      <c r="J2538" s="11" t="s">
        <v>99</v>
      </c>
      <c r="K2538" s="11" t="s">
        <v>54</v>
      </c>
      <c r="L2538" s="11" t="s">
        <v>100</v>
      </c>
      <c r="M2538" s="11" t="s">
        <v>101</v>
      </c>
      <c r="N2538" s="11">
        <v>2583</v>
      </c>
      <c r="O2538" s="11">
        <v>2019</v>
      </c>
      <c r="P2538" s="11" t="s">
        <v>154</v>
      </c>
      <c r="Q2538" s="11" t="s">
        <v>154</v>
      </c>
      <c r="R2538" s="11" t="s">
        <v>259</v>
      </c>
      <c r="S2538" s="11" t="s">
        <v>104</v>
      </c>
      <c r="T2538" s="11">
        <v>68855.099999999948</v>
      </c>
      <c r="U2538" s="11" t="str">
        <f>IF(ISERROR(VLOOKUP(I2538,'BACK INFO'!F:F,1,0)),IF(ISERROR(VLOOKUP(I2538,'BACK INFO'!H:H,1,0)),K2538,'BACK INFO'!$H$1),'BACK INFO'!$G$1)</f>
        <v>PAIGE ALYSE STRAUGHAN</v>
      </c>
    </row>
    <row r="2539" spans="1:21" s="11" customFormat="1" x14ac:dyDescent="0.35">
      <c r="A2539" s="11" t="s">
        <v>94</v>
      </c>
      <c r="B2539" s="11">
        <v>2019</v>
      </c>
      <c r="C2539" s="11">
        <v>2</v>
      </c>
      <c r="D2539" s="11" t="s">
        <v>95</v>
      </c>
      <c r="E2539" s="11" t="s">
        <v>96</v>
      </c>
      <c r="F2539" s="11" t="s">
        <v>700</v>
      </c>
      <c r="G2539" s="11" t="s">
        <v>259</v>
      </c>
      <c r="H2539" s="11" t="s">
        <v>98</v>
      </c>
      <c r="I2539" s="11" t="s">
        <v>322</v>
      </c>
      <c r="J2539" s="11" t="s">
        <v>99</v>
      </c>
      <c r="K2539" s="11" t="s">
        <v>75</v>
      </c>
      <c r="L2539" s="11" t="s">
        <v>127</v>
      </c>
      <c r="M2539" s="11" t="s">
        <v>101</v>
      </c>
      <c r="N2539" s="11">
        <v>32</v>
      </c>
      <c r="O2539" s="11">
        <v>2019</v>
      </c>
      <c r="P2539" s="11" t="s">
        <v>154</v>
      </c>
      <c r="Q2539" s="11" t="s">
        <v>154</v>
      </c>
      <c r="R2539" s="11" t="s">
        <v>259</v>
      </c>
      <c r="S2539" s="11" t="s">
        <v>104</v>
      </c>
      <c r="T2539" s="11">
        <v>992</v>
      </c>
      <c r="U2539" s="11" t="str">
        <f>IF(ISERROR(VLOOKUP(I2539,'BACK INFO'!F:F,1,0)),IF(ISERROR(VLOOKUP(I2539,'BACK INFO'!H:H,1,0)),K2539,'BACK INFO'!$H$1),'BACK INFO'!$G$1)</f>
        <v>LAURA BONG</v>
      </c>
    </row>
    <row r="2540" spans="1:21" s="11" customFormat="1" x14ac:dyDescent="0.35">
      <c r="A2540" s="11" t="s">
        <v>94</v>
      </c>
      <c r="B2540" s="11">
        <v>2019</v>
      </c>
      <c r="C2540" s="11">
        <v>2</v>
      </c>
      <c r="D2540" s="11" t="s">
        <v>95</v>
      </c>
      <c r="E2540" s="11" t="s">
        <v>96</v>
      </c>
      <c r="F2540" s="11" t="s">
        <v>700</v>
      </c>
      <c r="G2540" s="11" t="s">
        <v>259</v>
      </c>
      <c r="H2540" s="11" t="s">
        <v>98</v>
      </c>
      <c r="I2540" s="11" t="s">
        <v>249</v>
      </c>
      <c r="J2540" s="11" t="s">
        <v>99</v>
      </c>
      <c r="K2540" s="11" t="s">
        <v>72</v>
      </c>
      <c r="L2540" s="11" t="s">
        <v>114</v>
      </c>
      <c r="M2540" s="11" t="s">
        <v>101</v>
      </c>
      <c r="N2540" s="11">
        <v>1180</v>
      </c>
      <c r="O2540" s="11">
        <v>2019</v>
      </c>
      <c r="P2540" s="11" t="s">
        <v>154</v>
      </c>
      <c r="Q2540" s="11" t="s">
        <v>154</v>
      </c>
      <c r="R2540" s="11" t="s">
        <v>259</v>
      </c>
      <c r="S2540" s="11" t="s">
        <v>104</v>
      </c>
      <c r="T2540" s="11">
        <v>30380.879999999961</v>
      </c>
      <c r="U2540" s="11" t="str">
        <f>IF(ISERROR(VLOOKUP(I2540,'BACK INFO'!F:F,1,0)),IF(ISERROR(VLOOKUP(I2540,'BACK INFO'!H:H,1,0)),K2540,'BACK INFO'!$H$1),'BACK INFO'!$G$1)</f>
        <v>BILL MILLER AND COMPANY</v>
      </c>
    </row>
    <row r="2541" spans="1:21" s="11" customFormat="1" x14ac:dyDescent="0.35">
      <c r="A2541" s="11" t="s">
        <v>94</v>
      </c>
      <c r="B2541" s="11">
        <v>2019</v>
      </c>
      <c r="C2541" s="11">
        <v>2</v>
      </c>
      <c r="D2541" s="11" t="s">
        <v>95</v>
      </c>
      <c r="E2541" s="11" t="s">
        <v>96</v>
      </c>
      <c r="F2541" s="11" t="s">
        <v>700</v>
      </c>
      <c r="G2541" s="11" t="s">
        <v>259</v>
      </c>
      <c r="H2541" s="11" t="s">
        <v>98</v>
      </c>
      <c r="I2541" s="11" t="s">
        <v>288</v>
      </c>
      <c r="J2541" s="11" t="s">
        <v>99</v>
      </c>
      <c r="K2541" s="11" t="s">
        <v>70</v>
      </c>
      <c r="L2541" s="11" t="s">
        <v>157</v>
      </c>
      <c r="M2541" s="11" t="s">
        <v>101</v>
      </c>
      <c r="N2541" s="11">
        <v>55</v>
      </c>
      <c r="O2541" s="11">
        <v>2019</v>
      </c>
      <c r="P2541" s="11" t="s">
        <v>154</v>
      </c>
      <c r="Q2541" s="11" t="s">
        <v>154</v>
      </c>
      <c r="R2541" s="11" t="s">
        <v>259</v>
      </c>
      <c r="S2541" s="11" t="s">
        <v>104</v>
      </c>
      <c r="T2541" s="11">
        <v>2120</v>
      </c>
      <c r="U2541" s="11" t="str">
        <f>IF(ISERROR(VLOOKUP(I2541,'BACK INFO'!F:F,1,0)),IF(ISERROR(VLOOKUP(I2541,'BACK INFO'!H:H,1,0)),K2541,'BACK INFO'!$H$1),'BACK INFO'!$G$1)</f>
        <v>JUDITH ANN DEAL</v>
      </c>
    </row>
    <row r="2542" spans="1:21" s="11" customFormat="1" x14ac:dyDescent="0.35">
      <c r="A2542" s="11" t="s">
        <v>94</v>
      </c>
      <c r="B2542" s="11">
        <v>2019</v>
      </c>
      <c r="C2542" s="11">
        <v>2</v>
      </c>
      <c r="D2542" s="11" t="s">
        <v>95</v>
      </c>
      <c r="E2542" s="11" t="s">
        <v>96</v>
      </c>
      <c r="F2542" s="11" t="s">
        <v>700</v>
      </c>
      <c r="G2542" s="11" t="s">
        <v>259</v>
      </c>
      <c r="H2542" s="11" t="s">
        <v>98</v>
      </c>
      <c r="I2542" s="11" t="s">
        <v>289</v>
      </c>
      <c r="J2542" s="11" t="s">
        <v>99</v>
      </c>
      <c r="K2542" s="11" t="s">
        <v>70</v>
      </c>
      <c r="L2542" s="11" t="s">
        <v>157</v>
      </c>
      <c r="M2542" s="11" t="s">
        <v>101</v>
      </c>
      <c r="N2542" s="11">
        <v>28</v>
      </c>
      <c r="O2542" s="11">
        <v>2019</v>
      </c>
      <c r="P2542" s="11" t="s">
        <v>154</v>
      </c>
      <c r="Q2542" s="11" t="s">
        <v>154</v>
      </c>
      <c r="R2542" s="11" t="s">
        <v>259</v>
      </c>
      <c r="S2542" s="11" t="s">
        <v>104</v>
      </c>
      <c r="T2542" s="11">
        <v>853</v>
      </c>
      <c r="U2542" s="11" t="str">
        <f>IF(ISERROR(VLOOKUP(I2542,'BACK INFO'!F:F,1,0)),IF(ISERROR(VLOOKUP(I2542,'BACK INFO'!H:H,1,0)),K2542,'BACK INFO'!$H$1),'BACK INFO'!$G$1)</f>
        <v>JUDITH ANN DEAL</v>
      </c>
    </row>
    <row r="2543" spans="1:21" s="11" customFormat="1" x14ac:dyDescent="0.35">
      <c r="A2543" s="11" t="s">
        <v>94</v>
      </c>
      <c r="B2543" s="11">
        <v>2019</v>
      </c>
      <c r="C2543" s="11">
        <v>2</v>
      </c>
      <c r="D2543" s="11" t="s">
        <v>95</v>
      </c>
      <c r="E2543" s="11" t="s">
        <v>96</v>
      </c>
      <c r="F2543" s="11" t="s">
        <v>700</v>
      </c>
      <c r="G2543" s="11" t="s">
        <v>259</v>
      </c>
      <c r="H2543" s="11" t="s">
        <v>98</v>
      </c>
      <c r="I2543" s="11" t="s">
        <v>544</v>
      </c>
      <c r="J2543" s="11" t="s">
        <v>99</v>
      </c>
      <c r="K2543" s="11" t="s">
        <v>75</v>
      </c>
      <c r="L2543" s="11" t="s">
        <v>131</v>
      </c>
      <c r="M2543" s="11" t="s">
        <v>101</v>
      </c>
      <c r="N2543" s="11">
        <v>104</v>
      </c>
      <c r="O2543" s="11">
        <v>2019</v>
      </c>
      <c r="P2543" s="11" t="s">
        <v>154</v>
      </c>
      <c r="Q2543" s="11" t="s">
        <v>154</v>
      </c>
      <c r="R2543" s="11" t="s">
        <v>259</v>
      </c>
      <c r="S2543" s="11" t="s">
        <v>104</v>
      </c>
      <c r="T2543" s="11">
        <v>4085</v>
      </c>
      <c r="U2543" s="11" t="str">
        <f>IF(ISERROR(VLOOKUP(I2543,'BACK INFO'!F:F,1,0)),IF(ISERROR(VLOOKUP(I2543,'BACK INFO'!H:H,1,0)),K2543,'BACK INFO'!$H$1),'BACK INFO'!$G$1)</f>
        <v>LAURA BONG</v>
      </c>
    </row>
    <row r="2544" spans="1:21" s="11" customFormat="1" x14ac:dyDescent="0.35">
      <c r="A2544" s="11" t="s">
        <v>94</v>
      </c>
      <c r="B2544" s="11">
        <v>2019</v>
      </c>
      <c r="C2544" s="11">
        <v>2</v>
      </c>
      <c r="D2544" s="11" t="s">
        <v>95</v>
      </c>
      <c r="E2544" s="11" t="s">
        <v>96</v>
      </c>
      <c r="F2544" s="11" t="s">
        <v>700</v>
      </c>
      <c r="G2544" s="11" t="s">
        <v>259</v>
      </c>
      <c r="H2544" s="11" t="s">
        <v>98</v>
      </c>
      <c r="I2544" s="11" t="s">
        <v>251</v>
      </c>
      <c r="J2544" s="11" t="s">
        <v>99</v>
      </c>
      <c r="K2544" s="11" t="s">
        <v>76</v>
      </c>
      <c r="L2544" s="11" t="s">
        <v>127</v>
      </c>
      <c r="M2544" s="11" t="s">
        <v>101</v>
      </c>
      <c r="N2544" s="11">
        <v>90</v>
      </c>
      <c r="O2544" s="11">
        <v>2019</v>
      </c>
      <c r="P2544" s="11" t="s">
        <v>154</v>
      </c>
      <c r="Q2544" s="11" t="s">
        <v>154</v>
      </c>
      <c r="R2544" s="11" t="s">
        <v>259</v>
      </c>
      <c r="S2544" s="11" t="s">
        <v>104</v>
      </c>
      <c r="T2544" s="11">
        <v>3133</v>
      </c>
      <c r="U2544" s="11" t="str">
        <f>IF(ISERROR(VLOOKUP(I2544,'BACK INFO'!F:F,1,0)),IF(ISERROR(VLOOKUP(I2544,'BACK INFO'!H:H,1,0)),K2544,'BACK INFO'!$H$1),'BACK INFO'!$G$1)</f>
        <v>MIE MANNICHE</v>
      </c>
    </row>
    <row r="2545" spans="1:21" s="11" customFormat="1" x14ac:dyDescent="0.35">
      <c r="A2545" s="11" t="s">
        <v>94</v>
      </c>
      <c r="B2545" s="11">
        <v>2019</v>
      </c>
      <c r="C2545" s="11">
        <v>2</v>
      </c>
      <c r="D2545" s="11" t="s">
        <v>95</v>
      </c>
      <c r="E2545" s="11" t="s">
        <v>96</v>
      </c>
      <c r="F2545" s="11" t="s">
        <v>700</v>
      </c>
      <c r="G2545" s="11" t="s">
        <v>259</v>
      </c>
      <c r="H2545" s="11" t="s">
        <v>98</v>
      </c>
      <c r="I2545" s="11" t="s">
        <v>365</v>
      </c>
      <c r="J2545" s="11" t="s">
        <v>99</v>
      </c>
      <c r="K2545" s="11" t="s">
        <v>67</v>
      </c>
      <c r="L2545" s="11" t="s">
        <v>135</v>
      </c>
      <c r="M2545" s="11" t="s">
        <v>101</v>
      </c>
      <c r="N2545" s="11">
        <v>1147</v>
      </c>
      <c r="O2545" s="11">
        <v>2019</v>
      </c>
      <c r="P2545" s="11" t="s">
        <v>154</v>
      </c>
      <c r="Q2545" s="11" t="s">
        <v>154</v>
      </c>
      <c r="R2545" s="11" t="s">
        <v>259</v>
      </c>
      <c r="S2545" s="11" t="s">
        <v>104</v>
      </c>
      <c r="T2545" s="11">
        <v>31908.600000000002</v>
      </c>
      <c r="U2545" s="11" t="str">
        <f>IF(ISERROR(VLOOKUP(I2545,'BACK INFO'!F:F,1,0)),IF(ISERROR(VLOOKUP(I2545,'BACK INFO'!H:H,1,0)),K2545,'BACK INFO'!$H$1),'BACK INFO'!$G$1)</f>
        <v>ANITA M. HOPKINS</v>
      </c>
    </row>
    <row r="2546" spans="1:21" s="11" customFormat="1" x14ac:dyDescent="0.35">
      <c r="A2546" s="11" t="s">
        <v>94</v>
      </c>
      <c r="B2546" s="11">
        <v>2019</v>
      </c>
      <c r="C2546" s="11">
        <v>2</v>
      </c>
      <c r="D2546" s="11" t="s">
        <v>95</v>
      </c>
      <c r="E2546" s="11" t="s">
        <v>96</v>
      </c>
      <c r="F2546" s="11" t="s">
        <v>700</v>
      </c>
      <c r="G2546" s="11" t="s">
        <v>259</v>
      </c>
      <c r="H2546" s="11" t="s">
        <v>98</v>
      </c>
      <c r="I2546" s="11" t="s">
        <v>148</v>
      </c>
      <c r="J2546" s="11" t="s">
        <v>99</v>
      </c>
      <c r="K2546" s="11" t="s">
        <v>71</v>
      </c>
      <c r="L2546" s="11" t="s">
        <v>149</v>
      </c>
      <c r="M2546" s="11" t="s">
        <v>101</v>
      </c>
      <c r="N2546" s="11">
        <v>212</v>
      </c>
      <c r="O2546" s="11">
        <v>2019</v>
      </c>
      <c r="P2546" s="11" t="s">
        <v>154</v>
      </c>
      <c r="Q2546" s="11" t="s">
        <v>154</v>
      </c>
      <c r="R2546" s="11" t="s">
        <v>259</v>
      </c>
      <c r="S2546" s="11" t="s">
        <v>104</v>
      </c>
      <c r="T2546" s="11">
        <v>7136</v>
      </c>
      <c r="U2546" s="11" t="str">
        <f>IF(ISERROR(VLOOKUP(I2546,'BACK INFO'!F:F,1,0)),IF(ISERROR(VLOOKUP(I2546,'BACK INFO'!H:H,1,0)),K2546,'BACK INFO'!$H$1),'BACK INFO'!$G$1)</f>
        <v>HOLLY SALES INC.</v>
      </c>
    </row>
    <row r="2547" spans="1:21" s="11" customFormat="1" x14ac:dyDescent="0.35">
      <c r="A2547" s="11" t="s">
        <v>94</v>
      </c>
      <c r="B2547" s="11">
        <v>2019</v>
      </c>
      <c r="C2547" s="11">
        <v>2</v>
      </c>
      <c r="D2547" s="11" t="s">
        <v>95</v>
      </c>
      <c r="E2547" s="11" t="s">
        <v>96</v>
      </c>
      <c r="F2547" s="11" t="s">
        <v>700</v>
      </c>
      <c r="G2547" s="11" t="s">
        <v>259</v>
      </c>
      <c r="H2547" s="11" t="s">
        <v>98</v>
      </c>
      <c r="I2547" s="11" t="s">
        <v>458</v>
      </c>
      <c r="J2547" s="11" t="s">
        <v>99</v>
      </c>
      <c r="K2547" s="11" t="s">
        <v>72</v>
      </c>
      <c r="L2547" s="11" t="s">
        <v>459</v>
      </c>
      <c r="M2547" s="11" t="s">
        <v>101</v>
      </c>
      <c r="N2547" s="11">
        <v>46</v>
      </c>
      <c r="O2547" s="11">
        <v>2019</v>
      </c>
      <c r="P2547" s="11" t="s">
        <v>154</v>
      </c>
      <c r="Q2547" s="11" t="s">
        <v>154</v>
      </c>
      <c r="R2547" s="11" t="s">
        <v>259</v>
      </c>
      <c r="S2547" s="11" t="s">
        <v>104</v>
      </c>
      <c r="T2547" s="11">
        <v>1487</v>
      </c>
      <c r="U2547" s="11" t="str">
        <f>IF(ISERROR(VLOOKUP(I2547,'BACK INFO'!F:F,1,0)),IF(ISERROR(VLOOKUP(I2547,'BACK INFO'!H:H,1,0)),K2547,'BACK INFO'!$H$1),'BACK INFO'!$G$1)</f>
        <v>BILL MILLER AND COMPANY</v>
      </c>
    </row>
    <row r="2548" spans="1:21" s="11" customFormat="1" x14ac:dyDescent="0.35">
      <c r="A2548" s="11" t="s">
        <v>94</v>
      </c>
      <c r="B2548" s="11">
        <v>2019</v>
      </c>
      <c r="C2548" s="11">
        <v>2</v>
      </c>
      <c r="D2548" s="11" t="s">
        <v>95</v>
      </c>
      <c r="E2548" s="11" t="s">
        <v>96</v>
      </c>
      <c r="F2548" s="11" t="s">
        <v>700</v>
      </c>
      <c r="G2548" s="11" t="s">
        <v>259</v>
      </c>
      <c r="H2548" s="11" t="s">
        <v>98</v>
      </c>
      <c r="I2548" s="11" t="s">
        <v>252</v>
      </c>
      <c r="J2548" s="11" t="s">
        <v>99</v>
      </c>
      <c r="K2548" s="11" t="s">
        <v>70</v>
      </c>
      <c r="L2548" s="11" t="s">
        <v>157</v>
      </c>
      <c r="M2548" s="11" t="s">
        <v>101</v>
      </c>
      <c r="N2548" s="11">
        <v>136</v>
      </c>
      <c r="O2548" s="11">
        <v>2019</v>
      </c>
      <c r="P2548" s="11" t="s">
        <v>154</v>
      </c>
      <c r="Q2548" s="11" t="s">
        <v>154</v>
      </c>
      <c r="R2548" s="11" t="s">
        <v>259</v>
      </c>
      <c r="S2548" s="11" t="s">
        <v>104</v>
      </c>
      <c r="T2548" s="11">
        <v>4672</v>
      </c>
      <c r="U2548" s="11" t="str">
        <f>IF(ISERROR(VLOOKUP(I2548,'BACK INFO'!F:F,1,0)),IF(ISERROR(VLOOKUP(I2548,'BACK INFO'!H:H,1,0)),K2548,'BACK INFO'!$H$1),'BACK INFO'!$G$1)</f>
        <v>JUDITH ANN DEAL</v>
      </c>
    </row>
    <row r="2549" spans="1:21" s="11" customFormat="1" x14ac:dyDescent="0.35">
      <c r="A2549" s="11" t="s">
        <v>94</v>
      </c>
      <c r="B2549" s="11">
        <v>2019</v>
      </c>
      <c r="C2549" s="11">
        <v>2</v>
      </c>
      <c r="D2549" s="11" t="s">
        <v>95</v>
      </c>
      <c r="E2549" s="11" t="s">
        <v>96</v>
      </c>
      <c r="F2549" s="11" t="s">
        <v>700</v>
      </c>
      <c r="G2549" s="11" t="s">
        <v>259</v>
      </c>
      <c r="H2549" s="11" t="s">
        <v>98</v>
      </c>
      <c r="I2549" s="11" t="s">
        <v>499</v>
      </c>
      <c r="J2549" s="11" t="s">
        <v>99</v>
      </c>
      <c r="K2549" s="11" t="s">
        <v>74</v>
      </c>
      <c r="L2549" s="11" t="s">
        <v>229</v>
      </c>
      <c r="M2549" s="11" t="s">
        <v>101</v>
      </c>
      <c r="N2549" s="11">
        <v>26</v>
      </c>
      <c r="O2549" s="11">
        <v>2019</v>
      </c>
      <c r="P2549" s="11" t="s">
        <v>154</v>
      </c>
      <c r="Q2549" s="11" t="s">
        <v>154</v>
      </c>
      <c r="R2549" s="11" t="s">
        <v>259</v>
      </c>
      <c r="S2549" s="11" t="s">
        <v>104</v>
      </c>
      <c r="T2549" s="11">
        <v>812</v>
      </c>
      <c r="U2549" s="11" t="str">
        <f>IF(ISERROR(VLOOKUP(I2549,'BACK INFO'!F:F,1,0)),IF(ISERROR(VLOOKUP(I2549,'BACK INFO'!H:H,1,0)),K2549,'BACK INFO'!$H$1),'BACK INFO'!$G$1)</f>
        <v>DENISE ARNETT</v>
      </c>
    </row>
    <row r="2550" spans="1:21" s="11" customFormat="1" x14ac:dyDescent="0.35">
      <c r="A2550" s="11" t="s">
        <v>94</v>
      </c>
      <c r="B2550" s="11">
        <v>2019</v>
      </c>
      <c r="C2550" s="11">
        <v>2</v>
      </c>
      <c r="D2550" s="11" t="s">
        <v>95</v>
      </c>
      <c r="E2550" s="11" t="s">
        <v>96</v>
      </c>
      <c r="F2550" s="11" t="s">
        <v>700</v>
      </c>
      <c r="G2550" s="11" t="s">
        <v>259</v>
      </c>
      <c r="H2550" s="11" t="s">
        <v>98</v>
      </c>
      <c r="I2550" s="11" t="s">
        <v>407</v>
      </c>
      <c r="J2550" s="11" t="s">
        <v>99</v>
      </c>
      <c r="K2550" s="11" t="s">
        <v>72</v>
      </c>
      <c r="L2550" s="11" t="s">
        <v>114</v>
      </c>
      <c r="M2550" s="11" t="s">
        <v>101</v>
      </c>
      <c r="N2550" s="11">
        <v>10</v>
      </c>
      <c r="O2550" s="11">
        <v>2019</v>
      </c>
      <c r="P2550" s="11" t="s">
        <v>154</v>
      </c>
      <c r="Q2550" s="11" t="s">
        <v>154</v>
      </c>
      <c r="R2550" s="11" t="s">
        <v>259</v>
      </c>
      <c r="S2550" s="11" t="s">
        <v>104</v>
      </c>
      <c r="T2550" s="11">
        <v>295</v>
      </c>
      <c r="U2550" s="11" t="str">
        <f>IF(ISERROR(VLOOKUP(I2550,'BACK INFO'!F:F,1,0)),IF(ISERROR(VLOOKUP(I2550,'BACK INFO'!H:H,1,0)),K2550,'BACK INFO'!$H$1),'BACK INFO'!$G$1)</f>
        <v>BILL MILLER AND COMPANY</v>
      </c>
    </row>
    <row r="2551" spans="1:21" s="11" customFormat="1" x14ac:dyDescent="0.35">
      <c r="A2551" s="11" t="s">
        <v>94</v>
      </c>
      <c r="B2551" s="11">
        <v>2019</v>
      </c>
      <c r="C2551" s="11">
        <v>2</v>
      </c>
      <c r="D2551" s="11" t="s">
        <v>95</v>
      </c>
      <c r="E2551" s="11" t="s">
        <v>96</v>
      </c>
      <c r="F2551" s="11" t="s">
        <v>700</v>
      </c>
      <c r="G2551" s="11" t="s">
        <v>259</v>
      </c>
      <c r="H2551" s="11" t="s">
        <v>98</v>
      </c>
      <c r="I2551" s="11" t="s">
        <v>566</v>
      </c>
      <c r="J2551" s="11" t="s">
        <v>99</v>
      </c>
      <c r="K2551" s="11" t="s">
        <v>70</v>
      </c>
      <c r="L2551" s="11" t="s">
        <v>157</v>
      </c>
      <c r="M2551" s="11" t="s">
        <v>101</v>
      </c>
      <c r="N2551" s="11">
        <v>45</v>
      </c>
      <c r="O2551" s="11">
        <v>2019</v>
      </c>
      <c r="P2551" s="11" t="s">
        <v>154</v>
      </c>
      <c r="Q2551" s="11" t="s">
        <v>154</v>
      </c>
      <c r="R2551" s="11" t="s">
        <v>259</v>
      </c>
      <c r="S2551" s="11" t="s">
        <v>104</v>
      </c>
      <c r="T2551" s="11">
        <v>1590</v>
      </c>
      <c r="U2551" s="11" t="str">
        <f>IF(ISERROR(VLOOKUP(I2551,'BACK INFO'!F:F,1,0)),IF(ISERROR(VLOOKUP(I2551,'BACK INFO'!H:H,1,0)),K2551,'BACK INFO'!$H$1),'BACK INFO'!$G$1)</f>
        <v>JUDITH ANN DEAL</v>
      </c>
    </row>
    <row r="2552" spans="1:21" s="11" customFormat="1" x14ac:dyDescent="0.35">
      <c r="A2552" s="11" t="s">
        <v>94</v>
      </c>
      <c r="B2552" s="11">
        <v>2019</v>
      </c>
      <c r="C2552" s="11">
        <v>2</v>
      </c>
      <c r="D2552" s="11" t="s">
        <v>95</v>
      </c>
      <c r="E2552" s="11" t="s">
        <v>96</v>
      </c>
      <c r="F2552" s="11" t="s">
        <v>700</v>
      </c>
      <c r="G2552" s="11" t="s">
        <v>259</v>
      </c>
      <c r="H2552" s="11" t="s">
        <v>98</v>
      </c>
      <c r="I2552" s="11" t="s">
        <v>62</v>
      </c>
      <c r="J2552" s="11" t="s">
        <v>99</v>
      </c>
      <c r="K2552" s="11" t="s">
        <v>54</v>
      </c>
      <c r="L2552" s="11" t="s">
        <v>165</v>
      </c>
      <c r="M2552" s="11" t="s">
        <v>101</v>
      </c>
      <c r="N2552" s="11">
        <v>323</v>
      </c>
      <c r="O2552" s="11">
        <v>2019</v>
      </c>
      <c r="P2552" s="11" t="s">
        <v>154</v>
      </c>
      <c r="Q2552" s="11" t="s">
        <v>154</v>
      </c>
      <c r="R2552" s="11" t="s">
        <v>259</v>
      </c>
      <c r="S2552" s="11" t="s">
        <v>104</v>
      </c>
      <c r="T2552" s="11">
        <v>9016.48</v>
      </c>
      <c r="U2552" s="11" t="str">
        <f>IF(ISERROR(VLOOKUP(I2552,'BACK INFO'!F:F,1,0)),IF(ISERROR(VLOOKUP(I2552,'BACK INFO'!H:H,1,0)),K2552,'BACK INFO'!$H$1),'BACK INFO'!$G$1)</f>
        <v>PAIGE ALYSE STRAUGHAN</v>
      </c>
    </row>
    <row r="2553" spans="1:21" s="11" customFormat="1" x14ac:dyDescent="0.35">
      <c r="A2553" s="11" t="s">
        <v>94</v>
      </c>
      <c r="B2553" s="11">
        <v>2019</v>
      </c>
      <c r="C2553" s="11">
        <v>2</v>
      </c>
      <c r="D2553" s="11" t="s">
        <v>95</v>
      </c>
      <c r="E2553" s="11" t="s">
        <v>96</v>
      </c>
      <c r="F2553" s="11" t="s">
        <v>700</v>
      </c>
      <c r="G2553" s="11" t="s">
        <v>259</v>
      </c>
      <c r="H2553" s="11" t="s">
        <v>98</v>
      </c>
      <c r="I2553" s="11" t="s">
        <v>502</v>
      </c>
      <c r="J2553" s="11" t="s">
        <v>120</v>
      </c>
      <c r="K2553" s="11" t="s">
        <v>69</v>
      </c>
      <c r="L2553" s="11" t="s">
        <v>143</v>
      </c>
      <c r="M2553" s="11" t="s">
        <v>122</v>
      </c>
      <c r="N2553" s="11">
        <v>16</v>
      </c>
      <c r="O2553" s="11">
        <v>2019</v>
      </c>
      <c r="P2553" s="11" t="s">
        <v>154</v>
      </c>
      <c r="Q2553" s="11" t="s">
        <v>154</v>
      </c>
      <c r="R2553" s="11" t="s">
        <v>259</v>
      </c>
      <c r="S2553" s="11" t="s">
        <v>104</v>
      </c>
      <c r="T2553" s="11">
        <v>468.83284102098003</v>
      </c>
      <c r="U2553" s="11" t="str">
        <f>IF(ISERROR(VLOOKUP(I2553,'BACK INFO'!F:F,1,0)),IF(ISERROR(VLOOKUP(I2553,'BACK INFO'!H:H,1,0)),K2553,'BACK INFO'!$H$1),'BACK INFO'!$G$1)</f>
        <v>JULIE BERTRAND</v>
      </c>
    </row>
    <row r="2554" spans="1:21" s="11" customFormat="1" x14ac:dyDescent="0.35">
      <c r="A2554" s="11" t="s">
        <v>94</v>
      </c>
      <c r="B2554" s="11">
        <v>2019</v>
      </c>
      <c r="C2554" s="11">
        <v>2</v>
      </c>
      <c r="D2554" s="11" t="s">
        <v>95</v>
      </c>
      <c r="E2554" s="11" t="s">
        <v>96</v>
      </c>
      <c r="F2554" s="11" t="s">
        <v>700</v>
      </c>
      <c r="G2554" s="11" t="s">
        <v>259</v>
      </c>
      <c r="H2554" s="11" t="s">
        <v>98</v>
      </c>
      <c r="I2554" s="11" t="s">
        <v>254</v>
      </c>
      <c r="J2554" s="11" t="s">
        <v>99</v>
      </c>
      <c r="K2554" s="11" t="s">
        <v>72</v>
      </c>
      <c r="L2554" s="11" t="s">
        <v>114</v>
      </c>
      <c r="M2554" s="11" t="s">
        <v>101</v>
      </c>
      <c r="N2554" s="11">
        <v>18</v>
      </c>
      <c r="O2554" s="11">
        <v>2019</v>
      </c>
      <c r="P2554" s="11" t="s">
        <v>154</v>
      </c>
      <c r="Q2554" s="11" t="s">
        <v>154</v>
      </c>
      <c r="R2554" s="11" t="s">
        <v>259</v>
      </c>
      <c r="S2554" s="11" t="s">
        <v>104</v>
      </c>
      <c r="T2554" s="11">
        <v>739</v>
      </c>
      <c r="U2554" s="11" t="str">
        <f>IF(ISERROR(VLOOKUP(I2554,'BACK INFO'!F:F,1,0)),IF(ISERROR(VLOOKUP(I2554,'BACK INFO'!H:H,1,0)),K2554,'BACK INFO'!$H$1),'BACK INFO'!$G$1)</f>
        <v>BILL MILLER AND COMPANY</v>
      </c>
    </row>
    <row r="2555" spans="1:21" s="11" customFormat="1" x14ac:dyDescent="0.35">
      <c r="A2555" s="11" t="s">
        <v>94</v>
      </c>
      <c r="B2555" s="11">
        <v>2019</v>
      </c>
      <c r="C2555" s="11">
        <v>2</v>
      </c>
      <c r="D2555" s="11" t="s">
        <v>95</v>
      </c>
      <c r="E2555" s="11" t="s">
        <v>96</v>
      </c>
      <c r="F2555" s="11" t="s">
        <v>700</v>
      </c>
      <c r="G2555" s="11" t="s">
        <v>259</v>
      </c>
      <c r="H2555" s="11" t="s">
        <v>98</v>
      </c>
      <c r="I2555" s="11" t="s">
        <v>63</v>
      </c>
      <c r="J2555" s="11" t="s">
        <v>99</v>
      </c>
      <c r="K2555" s="11" t="s">
        <v>54</v>
      </c>
      <c r="L2555" s="11" t="s">
        <v>129</v>
      </c>
      <c r="M2555" s="11" t="s">
        <v>122</v>
      </c>
      <c r="N2555" s="11">
        <v>490</v>
      </c>
      <c r="O2555" s="11">
        <v>2019</v>
      </c>
      <c r="P2555" s="11" t="s">
        <v>154</v>
      </c>
      <c r="Q2555" s="11" t="s">
        <v>154</v>
      </c>
      <c r="R2555" s="11" t="s">
        <v>259</v>
      </c>
      <c r="S2555" s="11" t="s">
        <v>104</v>
      </c>
      <c r="T2555" s="11">
        <v>13945.95000000001</v>
      </c>
      <c r="U2555" s="11" t="str">
        <f>IF(ISERROR(VLOOKUP(I2555,'BACK INFO'!F:F,1,0)),IF(ISERROR(VLOOKUP(I2555,'BACK INFO'!H:H,1,0)),K2555,'BACK INFO'!$H$1),'BACK INFO'!$G$1)</f>
        <v>PAIGE ALYSE STRAUGHAN</v>
      </c>
    </row>
    <row r="2556" spans="1:21" s="11" customFormat="1" x14ac:dyDescent="0.35">
      <c r="A2556" s="11" t="s">
        <v>94</v>
      </c>
      <c r="B2556" s="11">
        <v>2019</v>
      </c>
      <c r="C2556" s="11">
        <v>2</v>
      </c>
      <c r="D2556" s="11" t="s">
        <v>95</v>
      </c>
      <c r="E2556" s="11" t="s">
        <v>96</v>
      </c>
      <c r="F2556" s="11" t="s">
        <v>700</v>
      </c>
      <c r="G2556" s="11" t="s">
        <v>259</v>
      </c>
      <c r="H2556" s="11" t="s">
        <v>98</v>
      </c>
      <c r="I2556" s="11" t="s">
        <v>228</v>
      </c>
      <c r="J2556" s="11" t="s">
        <v>99</v>
      </c>
      <c r="K2556" s="11" t="s">
        <v>74</v>
      </c>
      <c r="L2556" s="11" t="s">
        <v>229</v>
      </c>
      <c r="M2556" s="11" t="s">
        <v>101</v>
      </c>
      <c r="N2556" s="11">
        <v>23</v>
      </c>
      <c r="O2556" s="11">
        <v>2019</v>
      </c>
      <c r="P2556" s="11" t="s">
        <v>154</v>
      </c>
      <c r="Q2556" s="11" t="s">
        <v>154</v>
      </c>
      <c r="R2556" s="11" t="s">
        <v>259</v>
      </c>
      <c r="S2556" s="11" t="s">
        <v>104</v>
      </c>
      <c r="T2556" s="11">
        <v>717</v>
      </c>
      <c r="U2556" s="11" t="str">
        <f>IF(ISERROR(VLOOKUP(I2556,'BACK INFO'!F:F,1,0)),IF(ISERROR(VLOOKUP(I2556,'BACK INFO'!H:H,1,0)),K2556,'BACK INFO'!$H$1),'BACK INFO'!$G$1)</f>
        <v>DENISE ARNETT</v>
      </c>
    </row>
    <row r="2557" spans="1:21" s="11" customFormat="1" x14ac:dyDescent="0.35">
      <c r="A2557" s="11" t="s">
        <v>94</v>
      </c>
      <c r="B2557" s="11">
        <v>2019</v>
      </c>
      <c r="C2557" s="11">
        <v>2</v>
      </c>
      <c r="D2557" s="11" t="s">
        <v>95</v>
      </c>
      <c r="E2557" s="11" t="s">
        <v>96</v>
      </c>
      <c r="F2557" s="11" t="s">
        <v>700</v>
      </c>
      <c r="G2557" s="11" t="s">
        <v>259</v>
      </c>
      <c r="H2557" s="11" t="s">
        <v>98</v>
      </c>
      <c r="I2557" s="11" t="s">
        <v>294</v>
      </c>
      <c r="J2557" s="11" t="s">
        <v>99</v>
      </c>
      <c r="K2557" s="11" t="s">
        <v>72</v>
      </c>
      <c r="L2557" s="11" t="s">
        <v>114</v>
      </c>
      <c r="M2557" s="11" t="s">
        <v>101</v>
      </c>
      <c r="N2557" s="11">
        <v>23</v>
      </c>
      <c r="O2557" s="11">
        <v>2019</v>
      </c>
      <c r="P2557" s="11" t="s">
        <v>154</v>
      </c>
      <c r="Q2557" s="11" t="s">
        <v>154</v>
      </c>
      <c r="R2557" s="11" t="s">
        <v>259</v>
      </c>
      <c r="S2557" s="11" t="s">
        <v>104</v>
      </c>
      <c r="T2557" s="11">
        <v>730</v>
      </c>
      <c r="U2557" s="11" t="str">
        <f>IF(ISERROR(VLOOKUP(I2557,'BACK INFO'!F:F,1,0)),IF(ISERROR(VLOOKUP(I2557,'BACK INFO'!H:H,1,0)),K2557,'BACK INFO'!$H$1),'BACK INFO'!$G$1)</f>
        <v>BILL MILLER AND COMPANY</v>
      </c>
    </row>
    <row r="2558" spans="1:21" s="11" customFormat="1" x14ac:dyDescent="0.35">
      <c r="A2558" s="11" t="s">
        <v>94</v>
      </c>
      <c r="B2558" s="11">
        <v>2019</v>
      </c>
      <c r="C2558" s="11">
        <v>2</v>
      </c>
      <c r="D2558" s="11" t="s">
        <v>95</v>
      </c>
      <c r="E2558" s="11" t="s">
        <v>96</v>
      </c>
      <c r="F2558" s="11" t="s">
        <v>700</v>
      </c>
      <c r="G2558" s="11" t="s">
        <v>259</v>
      </c>
      <c r="H2558" s="11" t="s">
        <v>98</v>
      </c>
      <c r="I2558" s="11" t="s">
        <v>331</v>
      </c>
      <c r="J2558" s="11" t="s">
        <v>99</v>
      </c>
      <c r="K2558" s="11" t="s">
        <v>72</v>
      </c>
      <c r="L2558" s="11" t="s">
        <v>114</v>
      </c>
      <c r="M2558" s="11" t="s">
        <v>101</v>
      </c>
      <c r="N2558" s="11">
        <v>46</v>
      </c>
      <c r="O2558" s="11">
        <v>2019</v>
      </c>
      <c r="P2558" s="11" t="s">
        <v>154</v>
      </c>
      <c r="Q2558" s="11" t="s">
        <v>154</v>
      </c>
      <c r="R2558" s="11" t="s">
        <v>259</v>
      </c>
      <c r="S2558" s="11" t="s">
        <v>104</v>
      </c>
      <c r="T2558" s="11">
        <v>1473</v>
      </c>
      <c r="U2558" s="11" t="str">
        <f>IF(ISERROR(VLOOKUP(I2558,'BACK INFO'!F:F,1,0)),IF(ISERROR(VLOOKUP(I2558,'BACK INFO'!H:H,1,0)),K2558,'BACK INFO'!$H$1),'BACK INFO'!$G$1)</f>
        <v>BILL MILLER AND COMPANY</v>
      </c>
    </row>
    <row r="2559" spans="1:21" s="11" customFormat="1" x14ac:dyDescent="0.35">
      <c r="A2559" s="11" t="s">
        <v>94</v>
      </c>
      <c r="B2559" s="11">
        <v>2019</v>
      </c>
      <c r="C2559" s="11">
        <v>2</v>
      </c>
      <c r="D2559" s="11" t="s">
        <v>95</v>
      </c>
      <c r="E2559" s="11" t="s">
        <v>96</v>
      </c>
      <c r="F2559" s="11" t="s">
        <v>700</v>
      </c>
      <c r="G2559" s="11" t="s">
        <v>259</v>
      </c>
      <c r="H2559" s="11" t="s">
        <v>98</v>
      </c>
      <c r="I2559" s="11" t="s">
        <v>257</v>
      </c>
      <c r="J2559" s="11" t="s">
        <v>99</v>
      </c>
      <c r="K2559" s="11" t="s">
        <v>245</v>
      </c>
      <c r="L2559" s="11" t="s">
        <v>246</v>
      </c>
      <c r="M2559" s="11" t="s">
        <v>246</v>
      </c>
      <c r="N2559" s="11">
        <v>26</v>
      </c>
      <c r="O2559" s="11">
        <v>2019</v>
      </c>
      <c r="P2559" s="11" t="s">
        <v>154</v>
      </c>
      <c r="Q2559" s="11" t="s">
        <v>154</v>
      </c>
      <c r="R2559" s="11" t="s">
        <v>259</v>
      </c>
      <c r="S2559" s="11" t="s">
        <v>104</v>
      </c>
      <c r="T2559" s="11">
        <v>909</v>
      </c>
      <c r="U2559" s="11" t="str">
        <f>IF(ISERROR(VLOOKUP(I2559,'BACK INFO'!F:F,1,0)),IF(ISERROR(VLOOKUP(I2559,'BACK INFO'!H:H,1,0)),K2559,'BACK INFO'!$H$1),'BACK INFO'!$G$1)</f>
        <v>JULIUS ORTIZ MALDONADO</v>
      </c>
    </row>
    <row r="2560" spans="1:21" s="11" customFormat="1" x14ac:dyDescent="0.35">
      <c r="A2560" s="11" t="s">
        <v>94</v>
      </c>
      <c r="B2560" s="11">
        <v>2019</v>
      </c>
      <c r="C2560" s="11">
        <v>2</v>
      </c>
      <c r="D2560" s="11" t="s">
        <v>95</v>
      </c>
      <c r="E2560" s="11" t="s">
        <v>96</v>
      </c>
      <c r="F2560" s="11" t="s">
        <v>700</v>
      </c>
      <c r="G2560" s="11" t="s">
        <v>259</v>
      </c>
      <c r="H2560" s="11" t="s">
        <v>98</v>
      </c>
      <c r="I2560" s="11" t="s">
        <v>412</v>
      </c>
      <c r="J2560" s="11" t="s">
        <v>99</v>
      </c>
      <c r="K2560" s="11" t="s">
        <v>67</v>
      </c>
      <c r="L2560" s="11" t="s">
        <v>211</v>
      </c>
      <c r="M2560" s="11" t="s">
        <v>101</v>
      </c>
      <c r="N2560" s="11">
        <v>4</v>
      </c>
      <c r="O2560" s="11">
        <v>2019</v>
      </c>
      <c r="P2560" s="11" t="s">
        <v>154</v>
      </c>
      <c r="Q2560" s="11" t="s">
        <v>154</v>
      </c>
      <c r="R2560" s="11" t="s">
        <v>259</v>
      </c>
      <c r="S2560" s="11" t="s">
        <v>104</v>
      </c>
      <c r="T2560" s="11">
        <v>115.57000000000001</v>
      </c>
      <c r="U2560" s="11" t="str">
        <f>IF(ISERROR(VLOOKUP(I2560,'BACK INFO'!F:F,1,0)),IF(ISERROR(VLOOKUP(I2560,'BACK INFO'!H:H,1,0)),K2560,'BACK INFO'!$H$1),'BACK INFO'!$G$1)</f>
        <v>ANITA M. HOPKINS</v>
      </c>
    </row>
    <row r="2561" spans="1:21" s="11" customFormat="1" x14ac:dyDescent="0.35">
      <c r="A2561" s="11" t="s">
        <v>94</v>
      </c>
      <c r="B2561" s="11">
        <v>2019</v>
      </c>
      <c r="C2561" s="11">
        <v>2</v>
      </c>
      <c r="D2561" s="11" t="s">
        <v>95</v>
      </c>
      <c r="E2561" s="11" t="s">
        <v>96</v>
      </c>
      <c r="F2561" s="11" t="s">
        <v>700</v>
      </c>
      <c r="G2561" s="11" t="s">
        <v>259</v>
      </c>
      <c r="H2561" s="11" t="s">
        <v>98</v>
      </c>
      <c r="I2561" s="11" t="s">
        <v>464</v>
      </c>
      <c r="J2561" s="11" t="s">
        <v>99</v>
      </c>
      <c r="K2561" s="11" t="s">
        <v>245</v>
      </c>
      <c r="L2561" s="11" t="s">
        <v>246</v>
      </c>
      <c r="M2561" s="11" t="s">
        <v>246</v>
      </c>
      <c r="N2561" s="11">
        <v>133</v>
      </c>
      <c r="O2561" s="11">
        <v>2019</v>
      </c>
      <c r="P2561" s="11" t="s">
        <v>154</v>
      </c>
      <c r="Q2561" s="11" t="s">
        <v>154</v>
      </c>
      <c r="R2561" s="11" t="s">
        <v>259</v>
      </c>
      <c r="S2561" s="11" t="s">
        <v>104</v>
      </c>
      <c r="T2561" s="11">
        <v>4661</v>
      </c>
      <c r="U2561" s="11" t="str">
        <f>IF(ISERROR(VLOOKUP(I2561,'BACK INFO'!F:F,1,0)),IF(ISERROR(VLOOKUP(I2561,'BACK INFO'!H:H,1,0)),K2561,'BACK INFO'!$H$1),'BACK INFO'!$G$1)</f>
        <v>JULIUS ORTIZ MALDONADO</v>
      </c>
    </row>
    <row r="2562" spans="1:21" s="11" customFormat="1" x14ac:dyDescent="0.35">
      <c r="A2562" s="11" t="s">
        <v>94</v>
      </c>
      <c r="B2562" s="11">
        <v>2019</v>
      </c>
      <c r="C2562" s="11">
        <v>2</v>
      </c>
      <c r="D2562" s="11" t="s">
        <v>95</v>
      </c>
      <c r="E2562" s="11" t="s">
        <v>96</v>
      </c>
      <c r="F2562" s="11" t="s">
        <v>700</v>
      </c>
      <c r="G2562" s="11" t="s">
        <v>259</v>
      </c>
      <c r="H2562" s="11" t="s">
        <v>98</v>
      </c>
      <c r="I2562" s="11" t="s">
        <v>416</v>
      </c>
      <c r="J2562" s="11" t="s">
        <v>99</v>
      </c>
      <c r="K2562" s="11" t="s">
        <v>75</v>
      </c>
      <c r="L2562" s="11" t="s">
        <v>216</v>
      </c>
      <c r="M2562" s="11" t="s">
        <v>101</v>
      </c>
      <c r="N2562" s="11">
        <v>62</v>
      </c>
      <c r="O2562" s="11">
        <v>2019</v>
      </c>
      <c r="P2562" s="11" t="s">
        <v>154</v>
      </c>
      <c r="Q2562" s="11" t="s">
        <v>154</v>
      </c>
      <c r="R2562" s="11" t="s">
        <v>259</v>
      </c>
      <c r="S2562" s="11" t="s">
        <v>104</v>
      </c>
      <c r="T2562" s="11">
        <v>2224</v>
      </c>
      <c r="U2562" s="11" t="str">
        <f>IF(ISERROR(VLOOKUP(I2562,'BACK INFO'!F:F,1,0)),IF(ISERROR(VLOOKUP(I2562,'BACK INFO'!H:H,1,0)),K2562,'BACK INFO'!$H$1),'BACK INFO'!$G$1)</f>
        <v>LAURA BONG</v>
      </c>
    </row>
    <row r="2563" spans="1:21" s="11" customFormat="1" x14ac:dyDescent="0.35">
      <c r="A2563" s="11" t="s">
        <v>94</v>
      </c>
      <c r="B2563" s="11">
        <v>2019</v>
      </c>
      <c r="C2563" s="11">
        <v>2</v>
      </c>
      <c r="D2563" s="11" t="s">
        <v>95</v>
      </c>
      <c r="E2563" s="11" t="s">
        <v>96</v>
      </c>
      <c r="F2563" s="11" t="s">
        <v>700</v>
      </c>
      <c r="G2563" s="11" t="s">
        <v>259</v>
      </c>
      <c r="H2563" s="11" t="s">
        <v>98</v>
      </c>
      <c r="I2563" s="11" t="s">
        <v>145</v>
      </c>
      <c r="J2563" s="11" t="s">
        <v>99</v>
      </c>
      <c r="K2563" s="11" t="s">
        <v>75</v>
      </c>
      <c r="L2563" s="11" t="s">
        <v>146</v>
      </c>
      <c r="M2563" s="11" t="s">
        <v>101</v>
      </c>
      <c r="N2563" s="11">
        <v>57</v>
      </c>
      <c r="O2563" s="11">
        <v>2019</v>
      </c>
      <c r="P2563" s="11" t="s">
        <v>154</v>
      </c>
      <c r="Q2563" s="11" t="s">
        <v>154</v>
      </c>
      <c r="R2563" s="11" t="s">
        <v>259</v>
      </c>
      <c r="S2563" s="11" t="s">
        <v>104</v>
      </c>
      <c r="T2563" s="11">
        <v>1782</v>
      </c>
      <c r="U2563" s="11" t="str">
        <f>IF(ISERROR(VLOOKUP(I2563,'BACK INFO'!F:F,1,0)),IF(ISERROR(VLOOKUP(I2563,'BACK INFO'!H:H,1,0)),K2563,'BACK INFO'!$H$1),'BACK INFO'!$G$1)</f>
        <v>LAURA BONG</v>
      </c>
    </row>
    <row r="2564" spans="1:21" s="11" customFormat="1" x14ac:dyDescent="0.35">
      <c r="A2564" s="11" t="s">
        <v>94</v>
      </c>
      <c r="B2564" s="11">
        <v>2019</v>
      </c>
      <c r="C2564" s="11">
        <v>2</v>
      </c>
      <c r="D2564" s="11" t="s">
        <v>95</v>
      </c>
      <c r="E2564" s="11" t="s">
        <v>96</v>
      </c>
      <c r="F2564" s="11" t="s">
        <v>700</v>
      </c>
      <c r="G2564" s="11" t="s">
        <v>259</v>
      </c>
      <c r="H2564" s="11" t="s">
        <v>98</v>
      </c>
      <c r="I2564" s="11" t="s">
        <v>417</v>
      </c>
      <c r="J2564" s="11" t="s">
        <v>99</v>
      </c>
      <c r="K2564" s="11" t="s">
        <v>67</v>
      </c>
      <c r="L2564" s="11" t="s">
        <v>133</v>
      </c>
      <c r="M2564" s="11" t="s">
        <v>101</v>
      </c>
      <c r="N2564" s="11">
        <v>36</v>
      </c>
      <c r="O2564" s="11">
        <v>2019</v>
      </c>
      <c r="P2564" s="11" t="s">
        <v>154</v>
      </c>
      <c r="Q2564" s="11" t="s">
        <v>154</v>
      </c>
      <c r="R2564" s="11" t="s">
        <v>259</v>
      </c>
      <c r="S2564" s="11" t="s">
        <v>104</v>
      </c>
      <c r="T2564" s="11">
        <v>1098</v>
      </c>
      <c r="U2564" s="11" t="str">
        <f>IF(ISERROR(VLOOKUP(I2564,'BACK INFO'!F:F,1,0)),IF(ISERROR(VLOOKUP(I2564,'BACK INFO'!H:H,1,0)),K2564,'BACK INFO'!$H$1),'BACK INFO'!$G$1)</f>
        <v>ANITA M. HOPKINS</v>
      </c>
    </row>
    <row r="2565" spans="1:21" s="11" customFormat="1" x14ac:dyDescent="0.35">
      <c r="A2565" s="11" t="s">
        <v>94</v>
      </c>
      <c r="B2565" s="11">
        <v>2019</v>
      </c>
      <c r="C2565" s="11">
        <v>2</v>
      </c>
      <c r="D2565" s="11" t="s">
        <v>95</v>
      </c>
      <c r="E2565" s="11" t="s">
        <v>96</v>
      </c>
      <c r="F2565" s="11" t="s">
        <v>700</v>
      </c>
      <c r="G2565" s="11" t="s">
        <v>259</v>
      </c>
      <c r="H2565" s="11" t="s">
        <v>98</v>
      </c>
      <c r="I2565" s="11" t="s">
        <v>418</v>
      </c>
      <c r="J2565" s="11" t="s">
        <v>120</v>
      </c>
      <c r="K2565" s="11" t="s">
        <v>68</v>
      </c>
      <c r="L2565" s="11" t="s">
        <v>129</v>
      </c>
      <c r="M2565" s="11" t="s">
        <v>122</v>
      </c>
      <c r="N2565" s="11">
        <v>49</v>
      </c>
      <c r="O2565" s="11">
        <v>2019</v>
      </c>
      <c r="P2565" s="11" t="s">
        <v>154</v>
      </c>
      <c r="Q2565" s="11" t="s">
        <v>154</v>
      </c>
      <c r="R2565" s="11" t="s">
        <v>259</v>
      </c>
      <c r="S2565" s="11" t="s">
        <v>104</v>
      </c>
      <c r="T2565" s="11">
        <v>1532.2275240475653</v>
      </c>
      <c r="U2565" s="11" t="str">
        <f>IF(ISERROR(VLOOKUP(I2565,'BACK INFO'!F:F,1,0)),IF(ISERROR(VLOOKUP(I2565,'BACK INFO'!H:H,1,0)),K2565,'BACK INFO'!$H$1),'BACK INFO'!$G$1)</f>
        <v>STEPHANIE VITALI</v>
      </c>
    </row>
    <row r="2566" spans="1:21" s="11" customFormat="1" x14ac:dyDescent="0.35">
      <c r="A2566" s="11" t="s">
        <v>94</v>
      </c>
      <c r="B2566" s="11">
        <v>2019</v>
      </c>
      <c r="C2566" s="11">
        <v>2</v>
      </c>
      <c r="D2566" s="11" t="s">
        <v>95</v>
      </c>
      <c r="E2566" s="11" t="s">
        <v>96</v>
      </c>
      <c r="F2566" s="11" t="s">
        <v>700</v>
      </c>
      <c r="G2566" s="11" t="s">
        <v>259</v>
      </c>
      <c r="H2566" s="11" t="s">
        <v>98</v>
      </c>
      <c r="I2566" s="11" t="s">
        <v>134</v>
      </c>
      <c r="J2566" s="11" t="s">
        <v>99</v>
      </c>
      <c r="K2566" s="11" t="s">
        <v>67</v>
      </c>
      <c r="L2566" s="11" t="s">
        <v>135</v>
      </c>
      <c r="M2566" s="11" t="s">
        <v>101</v>
      </c>
      <c r="N2566" s="11">
        <v>118</v>
      </c>
      <c r="O2566" s="11">
        <v>2019</v>
      </c>
      <c r="P2566" s="11" t="s">
        <v>154</v>
      </c>
      <c r="Q2566" s="11" t="s">
        <v>154</v>
      </c>
      <c r="R2566" s="11" t="s">
        <v>259</v>
      </c>
      <c r="S2566" s="11" t="s">
        <v>104</v>
      </c>
      <c r="T2566" s="11">
        <v>3536</v>
      </c>
      <c r="U2566" s="11" t="str">
        <f>IF(ISERROR(VLOOKUP(I2566,'BACK INFO'!F:F,1,0)),IF(ISERROR(VLOOKUP(I2566,'BACK INFO'!H:H,1,0)),K2566,'BACK INFO'!$H$1),'BACK INFO'!$G$1)</f>
        <v>ANITA M. HOPKINS</v>
      </c>
    </row>
    <row r="2567" spans="1:21" s="11" customFormat="1" x14ac:dyDescent="0.35">
      <c r="A2567" s="11" t="s">
        <v>94</v>
      </c>
      <c r="B2567" s="11">
        <v>2019</v>
      </c>
      <c r="C2567" s="11">
        <v>2</v>
      </c>
      <c r="D2567" s="11" t="s">
        <v>95</v>
      </c>
      <c r="E2567" s="11" t="s">
        <v>96</v>
      </c>
      <c r="F2567" s="11" t="s">
        <v>700</v>
      </c>
      <c r="G2567" s="11" t="s">
        <v>259</v>
      </c>
      <c r="H2567" s="11" t="s">
        <v>98</v>
      </c>
      <c r="I2567" s="11" t="s">
        <v>567</v>
      </c>
      <c r="J2567" s="11" t="s">
        <v>99</v>
      </c>
      <c r="K2567" s="11" t="s">
        <v>74</v>
      </c>
      <c r="L2567" s="11" t="s">
        <v>199</v>
      </c>
      <c r="M2567" s="11" t="s">
        <v>101</v>
      </c>
      <c r="N2567" s="11">
        <v>17</v>
      </c>
      <c r="O2567" s="11">
        <v>2019</v>
      </c>
      <c r="P2567" s="11" t="s">
        <v>154</v>
      </c>
      <c r="Q2567" s="11" t="s">
        <v>154</v>
      </c>
      <c r="R2567" s="11" t="s">
        <v>259</v>
      </c>
      <c r="S2567" s="11" t="s">
        <v>104</v>
      </c>
      <c r="T2567" s="11">
        <v>502</v>
      </c>
      <c r="U2567" s="11" t="str">
        <f>IF(ISERROR(VLOOKUP(I2567,'BACK INFO'!F:F,1,0)),IF(ISERROR(VLOOKUP(I2567,'BACK INFO'!H:H,1,0)),K2567,'BACK INFO'!$H$1),'BACK INFO'!$G$1)</f>
        <v>DENISE ARNETT</v>
      </c>
    </row>
    <row r="2568" spans="1:21" s="11" customFormat="1" x14ac:dyDescent="0.35">
      <c r="A2568" s="11" t="s">
        <v>94</v>
      </c>
      <c r="B2568" s="11">
        <v>2019</v>
      </c>
      <c r="C2568" s="11">
        <v>2</v>
      </c>
      <c r="D2568" s="11" t="s">
        <v>95</v>
      </c>
      <c r="E2568" s="11" t="s">
        <v>96</v>
      </c>
      <c r="F2568" s="11" t="s">
        <v>700</v>
      </c>
      <c r="G2568" s="11" t="s">
        <v>259</v>
      </c>
      <c r="H2568" s="11" t="s">
        <v>98</v>
      </c>
      <c r="I2568" s="11" t="s">
        <v>477</v>
      </c>
      <c r="J2568" s="11" t="s">
        <v>99</v>
      </c>
      <c r="K2568" s="11" t="s">
        <v>73</v>
      </c>
      <c r="L2568" s="11" t="s">
        <v>346</v>
      </c>
      <c r="M2568" s="11" t="s">
        <v>101</v>
      </c>
      <c r="N2568" s="11">
        <v>43</v>
      </c>
      <c r="O2568" s="11">
        <v>2019</v>
      </c>
      <c r="P2568" s="11" t="s">
        <v>154</v>
      </c>
      <c r="Q2568" s="11" t="s">
        <v>154</v>
      </c>
      <c r="R2568" s="11" t="s">
        <v>259</v>
      </c>
      <c r="S2568" s="11" t="s">
        <v>104</v>
      </c>
      <c r="T2568" s="11">
        <v>1590</v>
      </c>
      <c r="U2568" s="11" t="str">
        <f>IF(ISERROR(VLOOKUP(I2568,'BACK INFO'!F:F,1,0)),IF(ISERROR(VLOOKUP(I2568,'BACK INFO'!H:H,1,0)),K2568,'BACK INFO'!$H$1),'BACK INFO'!$G$1)</f>
        <v>PHYLLIS POSNER</v>
      </c>
    </row>
    <row r="2569" spans="1:21" s="11" customFormat="1" x14ac:dyDescent="0.35">
      <c r="A2569" s="11" t="s">
        <v>94</v>
      </c>
      <c r="B2569" s="11">
        <v>2019</v>
      </c>
      <c r="C2569" s="11">
        <v>2</v>
      </c>
      <c r="D2569" s="11" t="s">
        <v>95</v>
      </c>
      <c r="E2569" s="11" t="s">
        <v>96</v>
      </c>
      <c r="F2569" s="11" t="s">
        <v>700</v>
      </c>
      <c r="G2569" s="11" t="s">
        <v>259</v>
      </c>
      <c r="H2569" s="11" t="s">
        <v>98</v>
      </c>
      <c r="I2569" s="11" t="s">
        <v>338</v>
      </c>
      <c r="J2569" s="11" t="s">
        <v>120</v>
      </c>
      <c r="K2569" s="11" t="s">
        <v>68</v>
      </c>
      <c r="L2569" s="11" t="s">
        <v>129</v>
      </c>
      <c r="M2569" s="11" t="s">
        <v>122</v>
      </c>
      <c r="N2569" s="11">
        <v>247</v>
      </c>
      <c r="O2569" s="11">
        <v>2019</v>
      </c>
      <c r="P2569" s="11" t="s">
        <v>154</v>
      </c>
      <c r="Q2569" s="11" t="s">
        <v>154</v>
      </c>
      <c r="R2569" s="11" t="s">
        <v>259</v>
      </c>
      <c r="S2569" s="11" t="s">
        <v>104</v>
      </c>
      <c r="T2569" s="11">
        <v>8597.2884950390053</v>
      </c>
      <c r="U2569" s="11" t="str">
        <f>IF(ISERROR(VLOOKUP(I2569,'BACK INFO'!F:F,1,0)),IF(ISERROR(VLOOKUP(I2569,'BACK INFO'!H:H,1,0)),K2569,'BACK INFO'!$H$1),'BACK INFO'!$G$1)</f>
        <v>STEPHANIE VITALI</v>
      </c>
    </row>
    <row r="2570" spans="1:21" s="11" customFormat="1" x14ac:dyDescent="0.35">
      <c r="A2570" s="11" t="s">
        <v>94</v>
      </c>
      <c r="B2570" s="11">
        <v>2019</v>
      </c>
      <c r="C2570" s="11">
        <v>2</v>
      </c>
      <c r="D2570" s="11" t="s">
        <v>95</v>
      </c>
      <c r="E2570" s="11" t="s">
        <v>96</v>
      </c>
      <c r="F2570" s="11" t="s">
        <v>700</v>
      </c>
      <c r="G2570" s="11" t="s">
        <v>259</v>
      </c>
      <c r="H2570" s="11" t="s">
        <v>98</v>
      </c>
      <c r="I2570" s="11" t="s">
        <v>206</v>
      </c>
      <c r="J2570" s="11" t="s">
        <v>99</v>
      </c>
      <c r="K2570" s="11" t="s">
        <v>74</v>
      </c>
      <c r="L2570" s="11" t="s">
        <v>199</v>
      </c>
      <c r="M2570" s="11" t="s">
        <v>101</v>
      </c>
      <c r="N2570" s="11">
        <v>92</v>
      </c>
      <c r="O2570" s="11">
        <v>2019</v>
      </c>
      <c r="P2570" s="11" t="s">
        <v>154</v>
      </c>
      <c r="Q2570" s="11" t="s">
        <v>154</v>
      </c>
      <c r="R2570" s="11" t="s">
        <v>259</v>
      </c>
      <c r="S2570" s="11" t="s">
        <v>104</v>
      </c>
      <c r="T2570" s="11">
        <v>2796</v>
      </c>
      <c r="U2570" s="11" t="str">
        <f>IF(ISERROR(VLOOKUP(I2570,'BACK INFO'!F:F,1,0)),IF(ISERROR(VLOOKUP(I2570,'BACK INFO'!H:H,1,0)),K2570,'BACK INFO'!$H$1),'BACK INFO'!$G$1)</f>
        <v>DENISE ARNETT</v>
      </c>
    </row>
    <row r="2571" spans="1:21" s="11" customFormat="1" x14ac:dyDescent="0.35">
      <c r="A2571" s="11" t="s">
        <v>94</v>
      </c>
      <c r="B2571" s="11">
        <v>2019</v>
      </c>
      <c r="C2571" s="11">
        <v>2</v>
      </c>
      <c r="D2571" s="11" t="s">
        <v>95</v>
      </c>
      <c r="E2571" s="11" t="s">
        <v>96</v>
      </c>
      <c r="F2571" s="11" t="s">
        <v>700</v>
      </c>
      <c r="G2571" s="11" t="s">
        <v>259</v>
      </c>
      <c r="H2571" s="11" t="s">
        <v>98</v>
      </c>
      <c r="I2571" s="11" t="s">
        <v>258</v>
      </c>
      <c r="J2571" s="11" t="s">
        <v>99</v>
      </c>
      <c r="K2571" s="11" t="s">
        <v>245</v>
      </c>
      <c r="L2571" s="11" t="s">
        <v>246</v>
      </c>
      <c r="M2571" s="11" t="s">
        <v>246</v>
      </c>
      <c r="N2571" s="11">
        <v>40</v>
      </c>
      <c r="O2571" s="11">
        <v>2019</v>
      </c>
      <c r="P2571" s="11" t="s">
        <v>154</v>
      </c>
      <c r="Q2571" s="11" t="s">
        <v>154</v>
      </c>
      <c r="R2571" s="11" t="s">
        <v>259</v>
      </c>
      <c r="S2571" s="11" t="s">
        <v>104</v>
      </c>
      <c r="T2571" s="11">
        <v>1818</v>
      </c>
      <c r="U2571" s="11" t="str">
        <f>IF(ISERROR(VLOOKUP(I2571,'BACK INFO'!F:F,1,0)),IF(ISERROR(VLOOKUP(I2571,'BACK INFO'!H:H,1,0)),K2571,'BACK INFO'!$H$1),'BACK INFO'!$G$1)</f>
        <v>JULIUS ORTIZ MALDONADO</v>
      </c>
    </row>
    <row r="2572" spans="1:21" s="11" customFormat="1" x14ac:dyDescent="0.35">
      <c r="A2572" s="11" t="s">
        <v>94</v>
      </c>
      <c r="B2572" s="11">
        <v>2019</v>
      </c>
      <c r="C2572" s="11">
        <v>2</v>
      </c>
      <c r="D2572" s="11" t="s">
        <v>95</v>
      </c>
      <c r="E2572" s="11" t="s">
        <v>96</v>
      </c>
      <c r="F2572" s="11" t="s">
        <v>700</v>
      </c>
      <c r="G2572" s="11" t="s">
        <v>259</v>
      </c>
      <c r="H2572" s="11" t="s">
        <v>98</v>
      </c>
      <c r="I2572" s="11" t="s">
        <v>214</v>
      </c>
      <c r="J2572" s="11" t="s">
        <v>99</v>
      </c>
      <c r="K2572" s="11" t="s">
        <v>74</v>
      </c>
      <c r="L2572" s="11" t="s">
        <v>199</v>
      </c>
      <c r="M2572" s="11" t="s">
        <v>101</v>
      </c>
      <c r="N2572" s="11">
        <v>90</v>
      </c>
      <c r="O2572" s="11">
        <v>2019</v>
      </c>
      <c r="P2572" s="11" t="s">
        <v>154</v>
      </c>
      <c r="Q2572" s="11" t="s">
        <v>154</v>
      </c>
      <c r="R2572" s="11" t="s">
        <v>259</v>
      </c>
      <c r="S2572" s="11" t="s">
        <v>104</v>
      </c>
      <c r="T2572" s="11">
        <v>2732</v>
      </c>
      <c r="U2572" s="11" t="str">
        <f>IF(ISERROR(VLOOKUP(I2572,'BACK INFO'!F:F,1,0)),IF(ISERROR(VLOOKUP(I2572,'BACK INFO'!H:H,1,0)),K2572,'BACK INFO'!$H$1),'BACK INFO'!$G$1)</f>
        <v>DENISE ARNETT</v>
      </c>
    </row>
    <row r="2573" spans="1:21" s="11" customFormat="1" x14ac:dyDescent="0.35">
      <c r="A2573" s="11" t="s">
        <v>94</v>
      </c>
      <c r="B2573" s="11">
        <v>2019</v>
      </c>
      <c r="C2573" s="11">
        <v>2</v>
      </c>
      <c r="D2573" s="11" t="s">
        <v>95</v>
      </c>
      <c r="E2573" s="11" t="s">
        <v>96</v>
      </c>
      <c r="F2573" s="11" t="s">
        <v>700</v>
      </c>
      <c r="G2573" s="11" t="s">
        <v>259</v>
      </c>
      <c r="H2573" s="11" t="s">
        <v>98</v>
      </c>
      <c r="I2573" s="11" t="s">
        <v>218</v>
      </c>
      <c r="J2573" s="11" t="s">
        <v>99</v>
      </c>
      <c r="K2573" s="11" t="s">
        <v>74</v>
      </c>
      <c r="L2573" s="11" t="s">
        <v>199</v>
      </c>
      <c r="M2573" s="11" t="s">
        <v>101</v>
      </c>
      <c r="N2573" s="11">
        <v>88</v>
      </c>
      <c r="O2573" s="11">
        <v>2019</v>
      </c>
      <c r="P2573" s="11" t="s">
        <v>154</v>
      </c>
      <c r="Q2573" s="11" t="s">
        <v>154</v>
      </c>
      <c r="R2573" s="11" t="s">
        <v>259</v>
      </c>
      <c r="S2573" s="11" t="s">
        <v>104</v>
      </c>
      <c r="T2573" s="11">
        <v>2668</v>
      </c>
      <c r="U2573" s="11" t="str">
        <f>IF(ISERROR(VLOOKUP(I2573,'BACK INFO'!F:F,1,0)),IF(ISERROR(VLOOKUP(I2573,'BACK INFO'!H:H,1,0)),K2573,'BACK INFO'!$H$1),'BACK INFO'!$G$1)</f>
        <v>DENISE ARNETT</v>
      </c>
    </row>
    <row r="2574" spans="1:21" s="11" customFormat="1" x14ac:dyDescent="0.35">
      <c r="A2574" s="11" t="s">
        <v>94</v>
      </c>
      <c r="B2574" s="11">
        <v>2019</v>
      </c>
      <c r="C2574" s="11">
        <v>2</v>
      </c>
      <c r="D2574" s="11" t="s">
        <v>95</v>
      </c>
      <c r="E2574" s="11" t="s">
        <v>96</v>
      </c>
      <c r="F2574" s="11" t="s">
        <v>700</v>
      </c>
      <c r="G2574" s="11" t="s">
        <v>259</v>
      </c>
      <c r="H2574" s="11" t="s">
        <v>98</v>
      </c>
      <c r="I2574" s="11" t="s">
        <v>427</v>
      </c>
      <c r="J2574" s="11" t="s">
        <v>99</v>
      </c>
      <c r="K2574" s="11" t="s">
        <v>67</v>
      </c>
      <c r="L2574" s="11" t="s">
        <v>173</v>
      </c>
      <c r="M2574" s="11" t="s">
        <v>101</v>
      </c>
      <c r="N2574" s="11">
        <v>666</v>
      </c>
      <c r="O2574" s="11">
        <v>2019</v>
      </c>
      <c r="P2574" s="11" t="s">
        <v>154</v>
      </c>
      <c r="Q2574" s="11" t="s">
        <v>154</v>
      </c>
      <c r="R2574" s="11" t="s">
        <v>259</v>
      </c>
      <c r="S2574" s="11" t="s">
        <v>104</v>
      </c>
      <c r="T2574" s="11">
        <v>18036.84</v>
      </c>
      <c r="U2574" s="11" t="str">
        <f>IF(ISERROR(VLOOKUP(I2574,'BACK INFO'!F:F,1,0)),IF(ISERROR(VLOOKUP(I2574,'BACK INFO'!H:H,1,0)),K2574,'BACK INFO'!$H$1),'BACK INFO'!$G$1)</f>
        <v>ANITA M. HOPKINS</v>
      </c>
    </row>
    <row r="2575" spans="1:21" s="11" customFormat="1" x14ac:dyDescent="0.35">
      <c r="A2575" s="11" t="s">
        <v>94</v>
      </c>
      <c r="B2575" s="11">
        <v>2019</v>
      </c>
      <c r="C2575" s="11">
        <v>2</v>
      </c>
      <c r="D2575" s="11" t="s">
        <v>95</v>
      </c>
      <c r="E2575" s="11" t="s">
        <v>96</v>
      </c>
      <c r="F2575" s="11" t="s">
        <v>700</v>
      </c>
      <c r="G2575" s="11" t="s">
        <v>259</v>
      </c>
      <c r="H2575" s="11" t="s">
        <v>106</v>
      </c>
      <c r="I2575" s="11" t="s">
        <v>539</v>
      </c>
      <c r="J2575" s="11" t="s">
        <v>99</v>
      </c>
      <c r="K2575" s="11" t="s">
        <v>72</v>
      </c>
      <c r="L2575" s="11" t="s">
        <v>114</v>
      </c>
      <c r="M2575" s="11" t="s">
        <v>101</v>
      </c>
      <c r="N2575" s="11">
        <v>6</v>
      </c>
      <c r="O2575" s="11">
        <v>2019</v>
      </c>
      <c r="P2575" s="11" t="s">
        <v>154</v>
      </c>
      <c r="Q2575" s="11" t="s">
        <v>154</v>
      </c>
      <c r="R2575" s="11" t="s">
        <v>259</v>
      </c>
      <c r="S2575" s="11" t="s">
        <v>104</v>
      </c>
      <c r="T2575" s="11">
        <v>54</v>
      </c>
      <c r="U2575" s="11" t="str">
        <f>IF(ISERROR(VLOOKUP(I2575,'BACK INFO'!F:F,1,0)),IF(ISERROR(VLOOKUP(I2575,'BACK INFO'!H:H,1,0)),K2575,'BACK INFO'!$H$1),'BACK INFO'!$G$1)</f>
        <v>BILL MILLER AND COMPANY</v>
      </c>
    </row>
    <row r="2576" spans="1:21" s="11" customFormat="1" x14ac:dyDescent="0.35">
      <c r="A2576" s="11" t="s">
        <v>94</v>
      </c>
      <c r="B2576" s="11">
        <v>2019</v>
      </c>
      <c r="C2576" s="11">
        <v>2</v>
      </c>
      <c r="D2576" s="11" t="s">
        <v>95</v>
      </c>
      <c r="E2576" s="11" t="s">
        <v>96</v>
      </c>
      <c r="F2576" s="11" t="s">
        <v>700</v>
      </c>
      <c r="G2576" s="11" t="s">
        <v>259</v>
      </c>
      <c r="H2576" s="11" t="s">
        <v>106</v>
      </c>
      <c r="I2576" s="11" t="s">
        <v>243</v>
      </c>
      <c r="J2576" s="11" t="s">
        <v>99</v>
      </c>
      <c r="K2576" s="11" t="s">
        <v>70</v>
      </c>
      <c r="L2576" s="11" t="s">
        <v>157</v>
      </c>
      <c r="M2576" s="11" t="s">
        <v>101</v>
      </c>
      <c r="N2576" s="11">
        <v>14</v>
      </c>
      <c r="O2576" s="11">
        <v>2019</v>
      </c>
      <c r="P2576" s="11" t="s">
        <v>154</v>
      </c>
      <c r="Q2576" s="11" t="s">
        <v>154</v>
      </c>
      <c r="R2576" s="11" t="s">
        <v>259</v>
      </c>
      <c r="S2576" s="11" t="s">
        <v>104</v>
      </c>
      <c r="T2576" s="11">
        <v>318</v>
      </c>
      <c r="U2576" s="11" t="str">
        <f>IF(ISERROR(VLOOKUP(I2576,'BACK INFO'!F:F,1,0)),IF(ISERROR(VLOOKUP(I2576,'BACK INFO'!H:H,1,0)),K2576,'BACK INFO'!$H$1),'BACK INFO'!$G$1)</f>
        <v>JUDITH ANN DEAL</v>
      </c>
    </row>
    <row r="2577" spans="1:21" s="11" customFormat="1" x14ac:dyDescent="0.35">
      <c r="A2577" s="11" t="s">
        <v>94</v>
      </c>
      <c r="B2577" s="11">
        <v>2019</v>
      </c>
      <c r="C2577" s="11">
        <v>2</v>
      </c>
      <c r="D2577" s="11" t="s">
        <v>95</v>
      </c>
      <c r="E2577" s="11" t="s">
        <v>96</v>
      </c>
      <c r="F2577" s="11" t="s">
        <v>700</v>
      </c>
      <c r="G2577" s="11" t="s">
        <v>259</v>
      </c>
      <c r="H2577" s="11" t="s">
        <v>106</v>
      </c>
      <c r="I2577" s="11" t="s">
        <v>156</v>
      </c>
      <c r="J2577" s="11" t="s">
        <v>99</v>
      </c>
      <c r="K2577" s="11" t="s">
        <v>70</v>
      </c>
      <c r="L2577" s="11" t="s">
        <v>157</v>
      </c>
      <c r="M2577" s="11" t="s">
        <v>101</v>
      </c>
      <c r="N2577" s="11">
        <v>40</v>
      </c>
      <c r="O2577" s="11">
        <v>2019</v>
      </c>
      <c r="P2577" s="11" t="s">
        <v>154</v>
      </c>
      <c r="Q2577" s="11" t="s">
        <v>154</v>
      </c>
      <c r="R2577" s="11" t="s">
        <v>259</v>
      </c>
      <c r="S2577" s="11" t="s">
        <v>104</v>
      </c>
      <c r="T2577" s="11">
        <v>822</v>
      </c>
      <c r="U2577" s="11" t="str">
        <f>IF(ISERROR(VLOOKUP(I2577,'BACK INFO'!F:F,1,0)),IF(ISERROR(VLOOKUP(I2577,'BACK INFO'!H:H,1,0)),K2577,'BACK INFO'!$H$1),'BACK INFO'!$G$1)</f>
        <v>JUDITH ANN DEAL</v>
      </c>
    </row>
    <row r="2578" spans="1:21" s="11" customFormat="1" x14ac:dyDescent="0.35">
      <c r="A2578" s="11" t="s">
        <v>94</v>
      </c>
      <c r="B2578" s="11">
        <v>2019</v>
      </c>
      <c r="C2578" s="11">
        <v>2</v>
      </c>
      <c r="D2578" s="11" t="s">
        <v>95</v>
      </c>
      <c r="E2578" s="11" t="s">
        <v>96</v>
      </c>
      <c r="F2578" s="11" t="s">
        <v>700</v>
      </c>
      <c r="G2578" s="11" t="s">
        <v>259</v>
      </c>
      <c r="H2578" s="11" t="s">
        <v>106</v>
      </c>
      <c r="I2578" s="11" t="s">
        <v>357</v>
      </c>
      <c r="J2578" s="11" t="s">
        <v>120</v>
      </c>
      <c r="K2578" s="11" t="s">
        <v>69</v>
      </c>
      <c r="L2578" s="11" t="s">
        <v>143</v>
      </c>
      <c r="M2578" s="11" t="s">
        <v>122</v>
      </c>
      <c r="N2578" s="11">
        <v>7</v>
      </c>
      <c r="O2578" s="11">
        <v>2019</v>
      </c>
      <c r="P2578" s="11" t="s">
        <v>154</v>
      </c>
      <c r="Q2578" s="11" t="s">
        <v>154</v>
      </c>
      <c r="R2578" s="11" t="s">
        <v>259</v>
      </c>
      <c r="S2578" s="11" t="s">
        <v>104</v>
      </c>
      <c r="T2578" s="11">
        <v>146.17889873513596</v>
      </c>
      <c r="U2578" s="11" t="str">
        <f>IF(ISERROR(VLOOKUP(I2578,'BACK INFO'!F:F,1,0)),IF(ISERROR(VLOOKUP(I2578,'BACK INFO'!H:H,1,0)),K2578,'BACK INFO'!$H$1),'BACK INFO'!$G$1)</f>
        <v>JULIE BERTRAND</v>
      </c>
    </row>
    <row r="2579" spans="1:21" s="11" customFormat="1" x14ac:dyDescent="0.35">
      <c r="A2579" s="11" t="s">
        <v>94</v>
      </c>
      <c r="B2579" s="11">
        <v>2019</v>
      </c>
      <c r="C2579" s="11">
        <v>2</v>
      </c>
      <c r="D2579" s="11" t="s">
        <v>95</v>
      </c>
      <c r="E2579" s="11" t="s">
        <v>96</v>
      </c>
      <c r="F2579" s="11" t="s">
        <v>700</v>
      </c>
      <c r="G2579" s="11" t="s">
        <v>259</v>
      </c>
      <c r="H2579" s="11" t="s">
        <v>106</v>
      </c>
      <c r="I2579" s="11" t="s">
        <v>358</v>
      </c>
      <c r="J2579" s="11" t="s">
        <v>99</v>
      </c>
      <c r="K2579" s="11" t="s">
        <v>72</v>
      </c>
      <c r="L2579" s="11" t="s">
        <v>359</v>
      </c>
      <c r="M2579" s="11" t="s">
        <v>101</v>
      </c>
      <c r="N2579" s="11">
        <v>134</v>
      </c>
      <c r="O2579" s="11">
        <v>2019</v>
      </c>
      <c r="P2579" s="11" t="s">
        <v>154</v>
      </c>
      <c r="Q2579" s="11" t="s">
        <v>154</v>
      </c>
      <c r="R2579" s="11" t="s">
        <v>259</v>
      </c>
      <c r="S2579" s="11" t="s">
        <v>104</v>
      </c>
      <c r="T2579" s="11">
        <v>1502</v>
      </c>
      <c r="U2579" s="11" t="str">
        <f>IF(ISERROR(VLOOKUP(I2579,'BACK INFO'!F:F,1,0)),IF(ISERROR(VLOOKUP(I2579,'BACK INFO'!H:H,1,0)),K2579,'BACK INFO'!$H$1),'BACK INFO'!$G$1)</f>
        <v>BILL MILLER AND COMPANY</v>
      </c>
    </row>
    <row r="2580" spans="1:21" s="11" customFormat="1" x14ac:dyDescent="0.35">
      <c r="A2580" s="11" t="s">
        <v>94</v>
      </c>
      <c r="B2580" s="11">
        <v>2019</v>
      </c>
      <c r="C2580" s="11">
        <v>2</v>
      </c>
      <c r="D2580" s="11" t="s">
        <v>95</v>
      </c>
      <c r="E2580" s="11" t="s">
        <v>96</v>
      </c>
      <c r="F2580" s="11" t="s">
        <v>700</v>
      </c>
      <c r="G2580" s="11" t="s">
        <v>259</v>
      </c>
      <c r="H2580" s="11" t="s">
        <v>106</v>
      </c>
      <c r="I2580" s="11" t="s">
        <v>281</v>
      </c>
      <c r="J2580" s="11" t="s">
        <v>99</v>
      </c>
      <c r="K2580" s="11" t="s">
        <v>245</v>
      </c>
      <c r="L2580" s="11" t="s">
        <v>114</v>
      </c>
      <c r="M2580" s="11" t="s">
        <v>101</v>
      </c>
      <c r="N2580" s="11">
        <v>34</v>
      </c>
      <c r="O2580" s="11">
        <v>2019</v>
      </c>
      <c r="P2580" s="11" t="s">
        <v>154</v>
      </c>
      <c r="Q2580" s="11" t="s">
        <v>154</v>
      </c>
      <c r="R2580" s="11" t="s">
        <v>259</v>
      </c>
      <c r="S2580" s="11" t="s">
        <v>104</v>
      </c>
      <c r="T2580" s="11">
        <v>625</v>
      </c>
      <c r="U2580" s="11" t="str">
        <f>IF(ISERROR(VLOOKUP(I2580,'BACK INFO'!F:F,1,0)),IF(ISERROR(VLOOKUP(I2580,'BACK INFO'!H:H,1,0)),K2580,'BACK INFO'!$H$1),'BACK INFO'!$G$1)</f>
        <v>JULIUS ORTIZ MALDONADO</v>
      </c>
    </row>
    <row r="2581" spans="1:21" s="11" customFormat="1" x14ac:dyDescent="0.35">
      <c r="A2581" s="11" t="s">
        <v>94</v>
      </c>
      <c r="B2581" s="11">
        <v>2019</v>
      </c>
      <c r="C2581" s="11">
        <v>2</v>
      </c>
      <c r="D2581" s="11" t="s">
        <v>95</v>
      </c>
      <c r="E2581" s="11" t="s">
        <v>96</v>
      </c>
      <c r="F2581" s="11" t="s">
        <v>700</v>
      </c>
      <c r="G2581" s="11" t="s">
        <v>259</v>
      </c>
      <c r="H2581" s="11" t="s">
        <v>106</v>
      </c>
      <c r="I2581" s="11" t="s">
        <v>244</v>
      </c>
      <c r="J2581" s="11" t="s">
        <v>99</v>
      </c>
      <c r="K2581" s="11" t="s">
        <v>245</v>
      </c>
      <c r="L2581" s="11" t="s">
        <v>246</v>
      </c>
      <c r="M2581" s="11" t="s">
        <v>246</v>
      </c>
      <c r="N2581" s="11">
        <v>9</v>
      </c>
      <c r="O2581" s="11">
        <v>2019</v>
      </c>
      <c r="P2581" s="11" t="s">
        <v>154</v>
      </c>
      <c r="Q2581" s="11" t="s">
        <v>154</v>
      </c>
      <c r="R2581" s="11" t="s">
        <v>259</v>
      </c>
      <c r="S2581" s="11" t="s">
        <v>104</v>
      </c>
      <c r="T2581" s="11">
        <v>217</v>
      </c>
      <c r="U2581" s="11" t="str">
        <f>IF(ISERROR(VLOOKUP(I2581,'BACK INFO'!F:F,1,0)),IF(ISERROR(VLOOKUP(I2581,'BACK INFO'!H:H,1,0)),K2581,'BACK INFO'!$H$1),'BACK INFO'!$G$1)</f>
        <v>JULIUS ORTIZ MALDONADO</v>
      </c>
    </row>
    <row r="2582" spans="1:21" s="11" customFormat="1" x14ac:dyDescent="0.35">
      <c r="A2582" s="11" t="s">
        <v>94</v>
      </c>
      <c r="B2582" s="11">
        <v>2019</v>
      </c>
      <c r="C2582" s="11">
        <v>2</v>
      </c>
      <c r="D2582" s="11" t="s">
        <v>95</v>
      </c>
      <c r="E2582" s="11" t="s">
        <v>96</v>
      </c>
      <c r="F2582" s="11" t="s">
        <v>700</v>
      </c>
      <c r="G2582" s="11" t="s">
        <v>259</v>
      </c>
      <c r="H2582" s="11" t="s">
        <v>106</v>
      </c>
      <c r="I2582" s="11" t="s">
        <v>284</v>
      </c>
      <c r="J2582" s="11" t="s">
        <v>99</v>
      </c>
      <c r="K2582" s="11" t="s">
        <v>70</v>
      </c>
      <c r="L2582" s="11" t="s">
        <v>157</v>
      </c>
      <c r="M2582" s="11" t="s">
        <v>101</v>
      </c>
      <c r="N2582" s="11">
        <v>24</v>
      </c>
      <c r="O2582" s="11">
        <v>2019</v>
      </c>
      <c r="P2582" s="11" t="s">
        <v>154</v>
      </c>
      <c r="Q2582" s="11" t="s">
        <v>154</v>
      </c>
      <c r="R2582" s="11" t="s">
        <v>259</v>
      </c>
      <c r="S2582" s="11" t="s">
        <v>104</v>
      </c>
      <c r="T2582" s="11">
        <v>456</v>
      </c>
      <c r="U2582" s="11" t="str">
        <f>IF(ISERROR(VLOOKUP(I2582,'BACK INFO'!F:F,1,0)),IF(ISERROR(VLOOKUP(I2582,'BACK INFO'!H:H,1,0)),K2582,'BACK INFO'!$H$1),'BACK INFO'!$G$1)</f>
        <v>JUDITH ANN DEAL</v>
      </c>
    </row>
    <row r="2583" spans="1:21" s="11" customFormat="1" x14ac:dyDescent="0.35">
      <c r="A2583" s="11" t="s">
        <v>94</v>
      </c>
      <c r="B2583" s="11">
        <v>2019</v>
      </c>
      <c r="C2583" s="11">
        <v>2</v>
      </c>
      <c r="D2583" s="11" t="s">
        <v>95</v>
      </c>
      <c r="E2583" s="11" t="s">
        <v>96</v>
      </c>
      <c r="F2583" s="11" t="s">
        <v>700</v>
      </c>
      <c r="G2583" s="11" t="s">
        <v>259</v>
      </c>
      <c r="H2583" s="11" t="s">
        <v>106</v>
      </c>
      <c r="I2583" s="11" t="s">
        <v>247</v>
      </c>
      <c r="J2583" s="11" t="s">
        <v>99</v>
      </c>
      <c r="K2583" s="11" t="s">
        <v>70</v>
      </c>
      <c r="L2583" s="11" t="s">
        <v>157</v>
      </c>
      <c r="M2583" s="11" t="s">
        <v>101</v>
      </c>
      <c r="N2583" s="11">
        <v>12</v>
      </c>
      <c r="O2583" s="11">
        <v>2019</v>
      </c>
      <c r="P2583" s="11" t="s">
        <v>154</v>
      </c>
      <c r="Q2583" s="11" t="s">
        <v>154</v>
      </c>
      <c r="R2583" s="11" t="s">
        <v>259</v>
      </c>
      <c r="S2583" s="11" t="s">
        <v>104</v>
      </c>
      <c r="T2583" s="11">
        <v>144</v>
      </c>
      <c r="U2583" s="11" t="str">
        <f>IF(ISERROR(VLOOKUP(I2583,'BACK INFO'!F:F,1,0)),IF(ISERROR(VLOOKUP(I2583,'BACK INFO'!H:H,1,0)),K2583,'BACK INFO'!$H$1),'BACK INFO'!$G$1)</f>
        <v>JUDITH ANN DEAL</v>
      </c>
    </row>
    <row r="2584" spans="1:21" s="11" customFormat="1" x14ac:dyDescent="0.35">
      <c r="A2584" s="11" t="s">
        <v>94</v>
      </c>
      <c r="B2584" s="11">
        <v>2019</v>
      </c>
      <c r="C2584" s="11">
        <v>2</v>
      </c>
      <c r="D2584" s="11" t="s">
        <v>95</v>
      </c>
      <c r="E2584" s="11" t="s">
        <v>96</v>
      </c>
      <c r="F2584" s="11" t="s">
        <v>700</v>
      </c>
      <c r="G2584" s="11" t="s">
        <v>259</v>
      </c>
      <c r="H2584" s="11" t="s">
        <v>106</v>
      </c>
      <c r="I2584" s="11" t="s">
        <v>195</v>
      </c>
      <c r="J2584" s="11" t="s">
        <v>99</v>
      </c>
      <c r="K2584" s="11" t="s">
        <v>72</v>
      </c>
      <c r="L2584" s="11" t="s">
        <v>114</v>
      </c>
      <c r="M2584" s="11" t="s">
        <v>101</v>
      </c>
      <c r="N2584" s="11">
        <v>60</v>
      </c>
      <c r="O2584" s="11">
        <v>2019</v>
      </c>
      <c r="P2584" s="11" t="s">
        <v>154</v>
      </c>
      <c r="Q2584" s="11" t="s">
        <v>154</v>
      </c>
      <c r="R2584" s="11" t="s">
        <v>259</v>
      </c>
      <c r="S2584" s="11" t="s">
        <v>104</v>
      </c>
      <c r="T2584" s="11">
        <v>540</v>
      </c>
      <c r="U2584" s="11" t="str">
        <f>IF(ISERROR(VLOOKUP(I2584,'BACK INFO'!F:F,1,0)),IF(ISERROR(VLOOKUP(I2584,'BACK INFO'!H:H,1,0)),K2584,'BACK INFO'!$H$1),'BACK INFO'!$G$1)</f>
        <v>BILL MILLER AND COMPANY</v>
      </c>
    </row>
    <row r="2585" spans="1:21" s="11" customFormat="1" x14ac:dyDescent="0.35">
      <c r="A2585" s="11" t="s">
        <v>94</v>
      </c>
      <c r="B2585" s="11">
        <v>2019</v>
      </c>
      <c r="C2585" s="11">
        <v>2</v>
      </c>
      <c r="D2585" s="11" t="s">
        <v>95</v>
      </c>
      <c r="E2585" s="11" t="s">
        <v>96</v>
      </c>
      <c r="F2585" s="11" t="s">
        <v>700</v>
      </c>
      <c r="G2585" s="11" t="s">
        <v>259</v>
      </c>
      <c r="H2585" s="11" t="s">
        <v>106</v>
      </c>
      <c r="I2585" s="11" t="s">
        <v>540</v>
      </c>
      <c r="J2585" s="11" t="s">
        <v>99</v>
      </c>
      <c r="K2585" s="11" t="s">
        <v>75</v>
      </c>
      <c r="L2585" s="11" t="s">
        <v>131</v>
      </c>
      <c r="M2585" s="11" t="s">
        <v>101</v>
      </c>
      <c r="N2585" s="11">
        <v>24</v>
      </c>
      <c r="O2585" s="11">
        <v>2019</v>
      </c>
      <c r="P2585" s="11" t="s">
        <v>154</v>
      </c>
      <c r="Q2585" s="11" t="s">
        <v>154</v>
      </c>
      <c r="R2585" s="11" t="s">
        <v>259</v>
      </c>
      <c r="S2585" s="11" t="s">
        <v>104</v>
      </c>
      <c r="T2585" s="11">
        <v>216</v>
      </c>
      <c r="U2585" s="11" t="str">
        <f>IF(ISERROR(VLOOKUP(I2585,'BACK INFO'!F:F,1,0)),IF(ISERROR(VLOOKUP(I2585,'BACK INFO'!H:H,1,0)),K2585,'BACK INFO'!$H$1),'BACK INFO'!$G$1)</f>
        <v>LAURA BONG</v>
      </c>
    </row>
    <row r="2586" spans="1:21" s="11" customFormat="1" x14ac:dyDescent="0.35">
      <c r="A2586" s="11" t="s">
        <v>94</v>
      </c>
      <c r="B2586" s="11">
        <v>2019</v>
      </c>
      <c r="C2586" s="11">
        <v>2</v>
      </c>
      <c r="D2586" s="11" t="s">
        <v>95</v>
      </c>
      <c r="E2586" s="11" t="s">
        <v>96</v>
      </c>
      <c r="F2586" s="11" t="s">
        <v>700</v>
      </c>
      <c r="G2586" s="11" t="s">
        <v>259</v>
      </c>
      <c r="H2586" s="11" t="s">
        <v>106</v>
      </c>
      <c r="I2586" s="11" t="s">
        <v>453</v>
      </c>
      <c r="J2586" s="11" t="s">
        <v>99</v>
      </c>
      <c r="K2586" s="11" t="s">
        <v>75</v>
      </c>
      <c r="L2586" s="11" t="s">
        <v>146</v>
      </c>
      <c r="M2586" s="11" t="s">
        <v>101</v>
      </c>
      <c r="N2586" s="11">
        <v>12</v>
      </c>
      <c r="O2586" s="11">
        <v>2019</v>
      </c>
      <c r="P2586" s="11" t="s">
        <v>154</v>
      </c>
      <c r="Q2586" s="11" t="s">
        <v>154</v>
      </c>
      <c r="R2586" s="11" t="s">
        <v>259</v>
      </c>
      <c r="S2586" s="11" t="s">
        <v>104</v>
      </c>
      <c r="T2586" s="11">
        <v>228</v>
      </c>
      <c r="U2586" s="11" t="str">
        <f>IF(ISERROR(VLOOKUP(I2586,'BACK INFO'!F:F,1,0)),IF(ISERROR(VLOOKUP(I2586,'BACK INFO'!H:H,1,0)),K2586,'BACK INFO'!$H$1),'BACK INFO'!$G$1)</f>
        <v>LAURA BONG</v>
      </c>
    </row>
    <row r="2587" spans="1:21" s="11" customFormat="1" x14ac:dyDescent="0.35">
      <c r="A2587" s="11" t="s">
        <v>94</v>
      </c>
      <c r="B2587" s="11">
        <v>2019</v>
      </c>
      <c r="C2587" s="11">
        <v>2</v>
      </c>
      <c r="D2587" s="11" t="s">
        <v>95</v>
      </c>
      <c r="E2587" s="11" t="s">
        <v>96</v>
      </c>
      <c r="F2587" s="11" t="s">
        <v>700</v>
      </c>
      <c r="G2587" s="11" t="s">
        <v>259</v>
      </c>
      <c r="H2587" s="11" t="s">
        <v>106</v>
      </c>
      <c r="I2587" s="11" t="s">
        <v>161</v>
      </c>
      <c r="J2587" s="11" t="s">
        <v>99</v>
      </c>
      <c r="K2587" s="11" t="s">
        <v>70</v>
      </c>
      <c r="L2587" s="11" t="s">
        <v>157</v>
      </c>
      <c r="M2587" s="11" t="s">
        <v>101</v>
      </c>
      <c r="N2587" s="11">
        <v>189</v>
      </c>
      <c r="O2587" s="11">
        <v>2019</v>
      </c>
      <c r="P2587" s="11" t="s">
        <v>154</v>
      </c>
      <c r="Q2587" s="11" t="s">
        <v>154</v>
      </c>
      <c r="R2587" s="11" t="s">
        <v>259</v>
      </c>
      <c r="S2587" s="11" t="s">
        <v>104</v>
      </c>
      <c r="T2587" s="11">
        <v>3213.8500000000004</v>
      </c>
      <c r="U2587" s="11" t="str">
        <f>IF(ISERROR(VLOOKUP(I2587,'BACK INFO'!F:F,1,0)),IF(ISERROR(VLOOKUP(I2587,'BACK INFO'!H:H,1,0)),K2587,'BACK INFO'!$H$1),'BACK INFO'!$G$1)</f>
        <v>JUDITH ANN DEAL</v>
      </c>
    </row>
    <row r="2588" spans="1:21" s="11" customFormat="1" x14ac:dyDescent="0.35">
      <c r="A2588" s="11" t="s">
        <v>94</v>
      </c>
      <c r="B2588" s="11">
        <v>2019</v>
      </c>
      <c r="C2588" s="11">
        <v>2</v>
      </c>
      <c r="D2588" s="11" t="s">
        <v>95</v>
      </c>
      <c r="E2588" s="11" t="s">
        <v>96</v>
      </c>
      <c r="F2588" s="11" t="s">
        <v>700</v>
      </c>
      <c r="G2588" s="11" t="s">
        <v>259</v>
      </c>
      <c r="H2588" s="11" t="s">
        <v>106</v>
      </c>
      <c r="I2588" s="11" t="s">
        <v>406</v>
      </c>
      <c r="J2588" s="11" t="s">
        <v>99</v>
      </c>
      <c r="K2588" s="11" t="s">
        <v>71</v>
      </c>
      <c r="L2588" s="11" t="s">
        <v>164</v>
      </c>
      <c r="M2588" s="11" t="s">
        <v>101</v>
      </c>
      <c r="N2588" s="11">
        <v>13</v>
      </c>
      <c r="O2588" s="11">
        <v>2019</v>
      </c>
      <c r="P2588" s="11" t="s">
        <v>154</v>
      </c>
      <c r="Q2588" s="11" t="s">
        <v>154</v>
      </c>
      <c r="R2588" s="11" t="s">
        <v>259</v>
      </c>
      <c r="S2588" s="11" t="s">
        <v>104</v>
      </c>
      <c r="T2588" s="11">
        <v>267</v>
      </c>
      <c r="U2588" s="11" t="str">
        <f>IF(ISERROR(VLOOKUP(I2588,'BACK INFO'!F:F,1,0)),IF(ISERROR(VLOOKUP(I2588,'BACK INFO'!H:H,1,0)),K2588,'BACK INFO'!$H$1),'BACK INFO'!$G$1)</f>
        <v>HOLLY SALES INC.</v>
      </c>
    </row>
    <row r="2589" spans="1:21" s="11" customFormat="1" x14ac:dyDescent="0.35">
      <c r="A2589" s="11" t="s">
        <v>94</v>
      </c>
      <c r="B2589" s="11">
        <v>2019</v>
      </c>
      <c r="C2589" s="11">
        <v>2</v>
      </c>
      <c r="D2589" s="11" t="s">
        <v>95</v>
      </c>
      <c r="E2589" s="11" t="s">
        <v>96</v>
      </c>
      <c r="F2589" s="11" t="s">
        <v>700</v>
      </c>
      <c r="G2589" s="11" t="s">
        <v>259</v>
      </c>
      <c r="H2589" s="11" t="s">
        <v>106</v>
      </c>
      <c r="I2589" s="11" t="s">
        <v>541</v>
      </c>
      <c r="J2589" s="11" t="s">
        <v>99</v>
      </c>
      <c r="K2589" s="11" t="s">
        <v>67</v>
      </c>
      <c r="L2589" s="11" t="s">
        <v>135</v>
      </c>
      <c r="M2589" s="11" t="s">
        <v>101</v>
      </c>
      <c r="N2589" s="11">
        <v>6</v>
      </c>
      <c r="O2589" s="11">
        <v>2019</v>
      </c>
      <c r="P2589" s="11" t="s">
        <v>154</v>
      </c>
      <c r="Q2589" s="11" t="s">
        <v>154</v>
      </c>
      <c r="R2589" s="11" t="s">
        <v>259</v>
      </c>
      <c r="S2589" s="11" t="s">
        <v>104</v>
      </c>
      <c r="T2589" s="11">
        <v>54</v>
      </c>
      <c r="U2589" s="11" t="str">
        <f>IF(ISERROR(VLOOKUP(I2589,'BACK INFO'!F:F,1,0)),IF(ISERROR(VLOOKUP(I2589,'BACK INFO'!H:H,1,0)),K2589,'BACK INFO'!$H$1),'BACK INFO'!$G$1)</f>
        <v>ANITA M. HOPKINS</v>
      </c>
    </row>
    <row r="2590" spans="1:21" s="11" customFormat="1" x14ac:dyDescent="0.35">
      <c r="A2590" s="11" t="s">
        <v>94</v>
      </c>
      <c r="B2590" s="11">
        <v>2019</v>
      </c>
      <c r="C2590" s="11">
        <v>2</v>
      </c>
      <c r="D2590" s="11" t="s">
        <v>95</v>
      </c>
      <c r="E2590" s="11" t="s">
        <v>96</v>
      </c>
      <c r="F2590" s="11" t="s">
        <v>700</v>
      </c>
      <c r="G2590" s="11" t="s">
        <v>259</v>
      </c>
      <c r="H2590" s="11" t="s">
        <v>106</v>
      </c>
      <c r="I2590" s="11" t="s">
        <v>248</v>
      </c>
      <c r="J2590" s="11" t="s">
        <v>99</v>
      </c>
      <c r="K2590" s="11" t="s">
        <v>72</v>
      </c>
      <c r="L2590" s="11" t="s">
        <v>114</v>
      </c>
      <c r="M2590" s="11" t="s">
        <v>101</v>
      </c>
      <c r="N2590" s="11">
        <v>14</v>
      </c>
      <c r="O2590" s="11">
        <v>2019</v>
      </c>
      <c r="P2590" s="11" t="s">
        <v>154</v>
      </c>
      <c r="Q2590" s="11" t="s">
        <v>154</v>
      </c>
      <c r="R2590" s="11" t="s">
        <v>259</v>
      </c>
      <c r="S2590" s="11" t="s">
        <v>104</v>
      </c>
      <c r="T2590" s="11">
        <v>226</v>
      </c>
      <c r="U2590" s="11" t="str">
        <f>IF(ISERROR(VLOOKUP(I2590,'BACK INFO'!F:F,1,0)),IF(ISERROR(VLOOKUP(I2590,'BACK INFO'!H:H,1,0)),K2590,'BACK INFO'!$H$1),'BACK INFO'!$G$1)</f>
        <v>BILL MILLER AND COMPANY</v>
      </c>
    </row>
    <row r="2591" spans="1:21" s="11" customFormat="1" x14ac:dyDescent="0.35">
      <c r="A2591" s="11" t="s">
        <v>94</v>
      </c>
      <c r="B2591" s="11">
        <v>2019</v>
      </c>
      <c r="C2591" s="11">
        <v>2</v>
      </c>
      <c r="D2591" s="11" t="s">
        <v>95</v>
      </c>
      <c r="E2591" s="11" t="s">
        <v>96</v>
      </c>
      <c r="F2591" s="11" t="s">
        <v>700</v>
      </c>
      <c r="G2591" s="11" t="s">
        <v>259</v>
      </c>
      <c r="H2591" s="11" t="s">
        <v>106</v>
      </c>
      <c r="I2591" s="11" t="s">
        <v>126</v>
      </c>
      <c r="J2591" s="11" t="s">
        <v>99</v>
      </c>
      <c r="K2591" s="11" t="s">
        <v>73</v>
      </c>
      <c r="L2591" s="11" t="s">
        <v>127</v>
      </c>
      <c r="M2591" s="11" t="s">
        <v>101</v>
      </c>
      <c r="N2591" s="11">
        <v>2</v>
      </c>
      <c r="O2591" s="11">
        <v>2019</v>
      </c>
      <c r="P2591" s="11" t="s">
        <v>154</v>
      </c>
      <c r="Q2591" s="11" t="s">
        <v>154</v>
      </c>
      <c r="R2591" s="11" t="s">
        <v>259</v>
      </c>
      <c r="S2591" s="11" t="s">
        <v>104</v>
      </c>
      <c r="T2591" s="11">
        <v>18</v>
      </c>
      <c r="U2591" s="11" t="str">
        <f>IF(ISERROR(VLOOKUP(I2591,'BACK INFO'!F:F,1,0)),IF(ISERROR(VLOOKUP(I2591,'BACK INFO'!H:H,1,0)),K2591,'BACK INFO'!$H$1),'BACK INFO'!$G$1)</f>
        <v>PHYLLIS POSNER</v>
      </c>
    </row>
    <row r="2592" spans="1:21" s="11" customFormat="1" x14ac:dyDescent="0.35">
      <c r="A2592" s="11" t="s">
        <v>94</v>
      </c>
      <c r="B2592" s="11">
        <v>2019</v>
      </c>
      <c r="C2592" s="11">
        <v>2</v>
      </c>
      <c r="D2592" s="11" t="s">
        <v>95</v>
      </c>
      <c r="E2592" s="11" t="s">
        <v>96</v>
      </c>
      <c r="F2592" s="11" t="s">
        <v>700</v>
      </c>
      <c r="G2592" s="11" t="s">
        <v>259</v>
      </c>
      <c r="H2592" s="11" t="s">
        <v>106</v>
      </c>
      <c r="I2592" s="11" t="s">
        <v>288</v>
      </c>
      <c r="J2592" s="11" t="s">
        <v>99</v>
      </c>
      <c r="K2592" s="11" t="s">
        <v>70</v>
      </c>
      <c r="L2592" s="11" t="s">
        <v>157</v>
      </c>
      <c r="M2592" s="11" t="s">
        <v>101</v>
      </c>
      <c r="N2592" s="11">
        <v>27</v>
      </c>
      <c r="O2592" s="11">
        <v>2019</v>
      </c>
      <c r="P2592" s="11" t="s">
        <v>154</v>
      </c>
      <c r="Q2592" s="11" t="s">
        <v>154</v>
      </c>
      <c r="R2592" s="11" t="s">
        <v>259</v>
      </c>
      <c r="S2592" s="11" t="s">
        <v>104</v>
      </c>
      <c r="T2592" s="11">
        <v>591</v>
      </c>
      <c r="U2592" s="11" t="str">
        <f>IF(ISERROR(VLOOKUP(I2592,'BACK INFO'!F:F,1,0)),IF(ISERROR(VLOOKUP(I2592,'BACK INFO'!H:H,1,0)),K2592,'BACK INFO'!$H$1),'BACK INFO'!$G$1)</f>
        <v>JUDITH ANN DEAL</v>
      </c>
    </row>
    <row r="2593" spans="1:21" s="11" customFormat="1" x14ac:dyDescent="0.35">
      <c r="A2593" s="11" t="s">
        <v>94</v>
      </c>
      <c r="B2593" s="11">
        <v>2019</v>
      </c>
      <c r="C2593" s="11">
        <v>2</v>
      </c>
      <c r="D2593" s="11" t="s">
        <v>95</v>
      </c>
      <c r="E2593" s="11" t="s">
        <v>96</v>
      </c>
      <c r="F2593" s="11" t="s">
        <v>700</v>
      </c>
      <c r="G2593" s="11" t="s">
        <v>259</v>
      </c>
      <c r="H2593" s="11" t="s">
        <v>106</v>
      </c>
      <c r="I2593" s="11" t="s">
        <v>543</v>
      </c>
      <c r="J2593" s="11" t="s">
        <v>99</v>
      </c>
      <c r="K2593" s="11" t="s">
        <v>72</v>
      </c>
      <c r="L2593" s="11" t="s">
        <v>452</v>
      </c>
      <c r="M2593" s="11" t="s">
        <v>101</v>
      </c>
      <c r="N2593" s="11">
        <v>8</v>
      </c>
      <c r="O2593" s="11">
        <v>2019</v>
      </c>
      <c r="P2593" s="11" t="s">
        <v>154</v>
      </c>
      <c r="Q2593" s="11" t="s">
        <v>154</v>
      </c>
      <c r="R2593" s="11" t="s">
        <v>259</v>
      </c>
      <c r="S2593" s="11" t="s">
        <v>104</v>
      </c>
      <c r="T2593" s="11">
        <v>72</v>
      </c>
      <c r="U2593" s="11" t="str">
        <f>IF(ISERROR(VLOOKUP(I2593,'BACK INFO'!F:F,1,0)),IF(ISERROR(VLOOKUP(I2593,'BACK INFO'!H:H,1,0)),K2593,'BACK INFO'!$H$1),'BACK INFO'!$G$1)</f>
        <v>BILL MILLER AND COMPANY</v>
      </c>
    </row>
    <row r="2594" spans="1:21" s="11" customFormat="1" x14ac:dyDescent="0.35">
      <c r="A2594" s="11" t="s">
        <v>94</v>
      </c>
      <c r="B2594" s="11">
        <v>2019</v>
      </c>
      <c r="C2594" s="11">
        <v>2</v>
      </c>
      <c r="D2594" s="11" t="s">
        <v>95</v>
      </c>
      <c r="E2594" s="11" t="s">
        <v>96</v>
      </c>
      <c r="F2594" s="11" t="s">
        <v>700</v>
      </c>
      <c r="G2594" s="11" t="s">
        <v>259</v>
      </c>
      <c r="H2594" s="11" t="s">
        <v>106</v>
      </c>
      <c r="I2594" s="11" t="s">
        <v>289</v>
      </c>
      <c r="J2594" s="11" t="s">
        <v>99</v>
      </c>
      <c r="K2594" s="11" t="s">
        <v>70</v>
      </c>
      <c r="L2594" s="11" t="s">
        <v>157</v>
      </c>
      <c r="M2594" s="11" t="s">
        <v>101</v>
      </c>
      <c r="N2594" s="11">
        <v>18</v>
      </c>
      <c r="O2594" s="11">
        <v>2019</v>
      </c>
      <c r="P2594" s="11" t="s">
        <v>154</v>
      </c>
      <c r="Q2594" s="11" t="s">
        <v>154</v>
      </c>
      <c r="R2594" s="11" t="s">
        <v>259</v>
      </c>
      <c r="S2594" s="11" t="s">
        <v>104</v>
      </c>
      <c r="T2594" s="11">
        <v>288</v>
      </c>
      <c r="U2594" s="11" t="str">
        <f>IF(ISERROR(VLOOKUP(I2594,'BACK INFO'!F:F,1,0)),IF(ISERROR(VLOOKUP(I2594,'BACK INFO'!H:H,1,0)),K2594,'BACK INFO'!$H$1),'BACK INFO'!$G$1)</f>
        <v>JUDITH ANN DEAL</v>
      </c>
    </row>
    <row r="2595" spans="1:21" s="11" customFormat="1" x14ac:dyDescent="0.35">
      <c r="A2595" s="11" t="s">
        <v>94</v>
      </c>
      <c r="B2595" s="11">
        <v>2019</v>
      </c>
      <c r="C2595" s="11">
        <v>2</v>
      </c>
      <c r="D2595" s="11" t="s">
        <v>95</v>
      </c>
      <c r="E2595" s="11" t="s">
        <v>96</v>
      </c>
      <c r="F2595" s="11" t="s">
        <v>700</v>
      </c>
      <c r="G2595" s="11" t="s">
        <v>259</v>
      </c>
      <c r="H2595" s="11" t="s">
        <v>106</v>
      </c>
      <c r="I2595" s="11" t="s">
        <v>495</v>
      </c>
      <c r="J2595" s="11" t="s">
        <v>99</v>
      </c>
      <c r="K2595" s="11" t="s">
        <v>74</v>
      </c>
      <c r="L2595" s="11" t="s">
        <v>199</v>
      </c>
      <c r="M2595" s="11" t="s">
        <v>101</v>
      </c>
      <c r="N2595" s="11">
        <v>98</v>
      </c>
      <c r="O2595" s="11">
        <v>2019</v>
      </c>
      <c r="P2595" s="11" t="s">
        <v>154</v>
      </c>
      <c r="Q2595" s="11" t="s">
        <v>154</v>
      </c>
      <c r="R2595" s="11" t="s">
        <v>259</v>
      </c>
      <c r="S2595" s="11" t="s">
        <v>104</v>
      </c>
      <c r="T2595" s="11">
        <v>1362</v>
      </c>
      <c r="U2595" s="11" t="str">
        <f>IF(ISERROR(VLOOKUP(I2595,'BACK INFO'!F:F,1,0)),IF(ISERROR(VLOOKUP(I2595,'BACK INFO'!H:H,1,0)),K2595,'BACK INFO'!$H$1),'BACK INFO'!$G$1)</f>
        <v>DENISE ARNETT</v>
      </c>
    </row>
    <row r="2596" spans="1:21" s="11" customFormat="1" x14ac:dyDescent="0.35">
      <c r="A2596" s="11" t="s">
        <v>94</v>
      </c>
      <c r="B2596" s="11">
        <v>2019</v>
      </c>
      <c r="C2596" s="11">
        <v>2</v>
      </c>
      <c r="D2596" s="11" t="s">
        <v>95</v>
      </c>
      <c r="E2596" s="11" t="s">
        <v>96</v>
      </c>
      <c r="F2596" s="11" t="s">
        <v>700</v>
      </c>
      <c r="G2596" s="11" t="s">
        <v>259</v>
      </c>
      <c r="H2596" s="11" t="s">
        <v>106</v>
      </c>
      <c r="I2596" s="11" t="s">
        <v>251</v>
      </c>
      <c r="J2596" s="11" t="s">
        <v>99</v>
      </c>
      <c r="K2596" s="11" t="s">
        <v>76</v>
      </c>
      <c r="L2596" s="11" t="s">
        <v>127</v>
      </c>
      <c r="M2596" s="11" t="s">
        <v>101</v>
      </c>
      <c r="N2596" s="11">
        <v>12</v>
      </c>
      <c r="O2596" s="11">
        <v>2019</v>
      </c>
      <c r="P2596" s="11" t="s">
        <v>154</v>
      </c>
      <c r="Q2596" s="11" t="s">
        <v>154</v>
      </c>
      <c r="R2596" s="11" t="s">
        <v>259</v>
      </c>
      <c r="S2596" s="11" t="s">
        <v>104</v>
      </c>
      <c r="T2596" s="11">
        <v>108</v>
      </c>
      <c r="U2596" s="11" t="str">
        <f>IF(ISERROR(VLOOKUP(I2596,'BACK INFO'!F:F,1,0)),IF(ISERROR(VLOOKUP(I2596,'BACK INFO'!H:H,1,0)),K2596,'BACK INFO'!$H$1),'BACK INFO'!$G$1)</f>
        <v>MIE MANNICHE</v>
      </c>
    </row>
    <row r="2597" spans="1:21" s="11" customFormat="1" x14ac:dyDescent="0.35">
      <c r="A2597" s="11" t="s">
        <v>94</v>
      </c>
      <c r="B2597" s="11">
        <v>2019</v>
      </c>
      <c r="C2597" s="11">
        <v>2</v>
      </c>
      <c r="D2597" s="11" t="s">
        <v>95</v>
      </c>
      <c r="E2597" s="11" t="s">
        <v>96</v>
      </c>
      <c r="F2597" s="11" t="s">
        <v>700</v>
      </c>
      <c r="G2597" s="11" t="s">
        <v>259</v>
      </c>
      <c r="H2597" s="11" t="s">
        <v>106</v>
      </c>
      <c r="I2597" s="11" t="s">
        <v>148</v>
      </c>
      <c r="J2597" s="11" t="s">
        <v>99</v>
      </c>
      <c r="K2597" s="11" t="s">
        <v>71</v>
      </c>
      <c r="L2597" s="11" t="s">
        <v>149</v>
      </c>
      <c r="M2597" s="11" t="s">
        <v>101</v>
      </c>
      <c r="N2597" s="11">
        <v>5</v>
      </c>
      <c r="O2597" s="11">
        <v>2019</v>
      </c>
      <c r="P2597" s="11" t="s">
        <v>154</v>
      </c>
      <c r="Q2597" s="11" t="s">
        <v>154</v>
      </c>
      <c r="R2597" s="11" t="s">
        <v>259</v>
      </c>
      <c r="S2597" s="11" t="s">
        <v>104</v>
      </c>
      <c r="T2597" s="11">
        <v>85</v>
      </c>
      <c r="U2597" s="11" t="str">
        <f>IF(ISERROR(VLOOKUP(I2597,'BACK INFO'!F:F,1,0)),IF(ISERROR(VLOOKUP(I2597,'BACK INFO'!H:H,1,0)),K2597,'BACK INFO'!$H$1),'BACK INFO'!$G$1)</f>
        <v>HOLLY SALES INC.</v>
      </c>
    </row>
    <row r="2598" spans="1:21" s="11" customFormat="1" x14ac:dyDescent="0.35">
      <c r="A2598" s="11" t="s">
        <v>94</v>
      </c>
      <c r="B2598" s="11">
        <v>2019</v>
      </c>
      <c r="C2598" s="11">
        <v>2</v>
      </c>
      <c r="D2598" s="11" t="s">
        <v>95</v>
      </c>
      <c r="E2598" s="11" t="s">
        <v>96</v>
      </c>
      <c r="F2598" s="11" t="s">
        <v>700</v>
      </c>
      <c r="G2598" s="11" t="s">
        <v>259</v>
      </c>
      <c r="H2598" s="11" t="s">
        <v>106</v>
      </c>
      <c r="I2598" s="11" t="s">
        <v>324</v>
      </c>
      <c r="J2598" s="11" t="s">
        <v>120</v>
      </c>
      <c r="K2598" s="11" t="s">
        <v>66</v>
      </c>
      <c r="L2598" s="11" t="s">
        <v>121</v>
      </c>
      <c r="M2598" s="11" t="s">
        <v>122</v>
      </c>
      <c r="N2598" s="11">
        <v>50</v>
      </c>
      <c r="O2598" s="11">
        <v>2019</v>
      </c>
      <c r="P2598" s="11" t="s">
        <v>154</v>
      </c>
      <c r="Q2598" s="11" t="s">
        <v>154</v>
      </c>
      <c r="R2598" s="11" t="s">
        <v>259</v>
      </c>
      <c r="S2598" s="11" t="s">
        <v>104</v>
      </c>
      <c r="T2598" s="11">
        <v>454.44217223358328</v>
      </c>
      <c r="U2598" s="11" t="str">
        <f>IF(ISERROR(VLOOKUP(I2598,'BACK INFO'!F:F,1,0)),IF(ISERROR(VLOOKUP(I2598,'BACK INFO'!H:H,1,0)),K2598,'BACK INFO'!$H$1),'BACK INFO'!$G$1)</f>
        <v>SHOUTOUTAGENCY</v>
      </c>
    </row>
    <row r="2599" spans="1:21" s="11" customFormat="1" x14ac:dyDescent="0.35">
      <c r="A2599" s="11" t="s">
        <v>94</v>
      </c>
      <c r="B2599" s="11">
        <v>2019</v>
      </c>
      <c r="C2599" s="11">
        <v>2</v>
      </c>
      <c r="D2599" s="11" t="s">
        <v>95</v>
      </c>
      <c r="E2599" s="11" t="s">
        <v>96</v>
      </c>
      <c r="F2599" s="11" t="s">
        <v>700</v>
      </c>
      <c r="G2599" s="11" t="s">
        <v>259</v>
      </c>
      <c r="H2599" s="11" t="s">
        <v>106</v>
      </c>
      <c r="I2599" s="11" t="s">
        <v>458</v>
      </c>
      <c r="J2599" s="11" t="s">
        <v>99</v>
      </c>
      <c r="K2599" s="11" t="s">
        <v>72</v>
      </c>
      <c r="L2599" s="11" t="s">
        <v>459</v>
      </c>
      <c r="M2599" s="11" t="s">
        <v>101</v>
      </c>
      <c r="N2599" s="11">
        <v>12</v>
      </c>
      <c r="O2599" s="11">
        <v>2019</v>
      </c>
      <c r="P2599" s="11" t="s">
        <v>154</v>
      </c>
      <c r="Q2599" s="11" t="s">
        <v>154</v>
      </c>
      <c r="R2599" s="11" t="s">
        <v>259</v>
      </c>
      <c r="S2599" s="11" t="s">
        <v>104</v>
      </c>
      <c r="T2599" s="11">
        <v>84</v>
      </c>
      <c r="U2599" s="11" t="str">
        <f>IF(ISERROR(VLOOKUP(I2599,'BACK INFO'!F:F,1,0)),IF(ISERROR(VLOOKUP(I2599,'BACK INFO'!H:H,1,0)),K2599,'BACK INFO'!$H$1),'BACK INFO'!$G$1)</f>
        <v>BILL MILLER AND COMPANY</v>
      </c>
    </row>
    <row r="2600" spans="1:21" s="11" customFormat="1" x14ac:dyDescent="0.35">
      <c r="A2600" s="11" t="s">
        <v>94</v>
      </c>
      <c r="B2600" s="11">
        <v>2019</v>
      </c>
      <c r="C2600" s="11">
        <v>2</v>
      </c>
      <c r="D2600" s="11" t="s">
        <v>95</v>
      </c>
      <c r="E2600" s="11" t="s">
        <v>96</v>
      </c>
      <c r="F2600" s="11" t="s">
        <v>700</v>
      </c>
      <c r="G2600" s="11" t="s">
        <v>259</v>
      </c>
      <c r="H2600" s="11" t="s">
        <v>106</v>
      </c>
      <c r="I2600" s="11" t="s">
        <v>407</v>
      </c>
      <c r="J2600" s="11" t="s">
        <v>99</v>
      </c>
      <c r="K2600" s="11" t="s">
        <v>72</v>
      </c>
      <c r="L2600" s="11" t="s">
        <v>114</v>
      </c>
      <c r="M2600" s="11" t="s">
        <v>101</v>
      </c>
      <c r="N2600" s="11">
        <v>36</v>
      </c>
      <c r="O2600" s="11">
        <v>2019</v>
      </c>
      <c r="P2600" s="11" t="s">
        <v>154</v>
      </c>
      <c r="Q2600" s="11" t="s">
        <v>154</v>
      </c>
      <c r="R2600" s="11" t="s">
        <v>259</v>
      </c>
      <c r="S2600" s="11" t="s">
        <v>104</v>
      </c>
      <c r="T2600" s="11">
        <v>656</v>
      </c>
      <c r="U2600" s="11" t="str">
        <f>IF(ISERROR(VLOOKUP(I2600,'BACK INFO'!F:F,1,0)),IF(ISERROR(VLOOKUP(I2600,'BACK INFO'!H:H,1,0)),K2600,'BACK INFO'!$H$1),'BACK INFO'!$G$1)</f>
        <v>BILL MILLER AND COMPANY</v>
      </c>
    </row>
    <row r="2601" spans="1:21" s="11" customFormat="1" x14ac:dyDescent="0.35">
      <c r="A2601" s="11" t="s">
        <v>94</v>
      </c>
      <c r="B2601" s="11">
        <v>2019</v>
      </c>
      <c r="C2601" s="11">
        <v>2</v>
      </c>
      <c r="D2601" s="11" t="s">
        <v>95</v>
      </c>
      <c r="E2601" s="11" t="s">
        <v>96</v>
      </c>
      <c r="F2601" s="11" t="s">
        <v>700</v>
      </c>
      <c r="G2601" s="11" t="s">
        <v>259</v>
      </c>
      <c r="H2601" s="11" t="s">
        <v>106</v>
      </c>
      <c r="I2601" s="11" t="s">
        <v>130</v>
      </c>
      <c r="J2601" s="11" t="s">
        <v>99</v>
      </c>
      <c r="K2601" s="11" t="s">
        <v>75</v>
      </c>
      <c r="L2601" s="11" t="s">
        <v>131</v>
      </c>
      <c r="M2601" s="11" t="s">
        <v>101</v>
      </c>
      <c r="N2601" s="11">
        <v>6</v>
      </c>
      <c r="O2601" s="11">
        <v>2019</v>
      </c>
      <c r="P2601" s="11" t="s">
        <v>154</v>
      </c>
      <c r="Q2601" s="11" t="s">
        <v>154</v>
      </c>
      <c r="R2601" s="11" t="s">
        <v>259</v>
      </c>
      <c r="S2601" s="11" t="s">
        <v>104</v>
      </c>
      <c r="T2601" s="11">
        <v>54</v>
      </c>
      <c r="U2601" s="11" t="str">
        <f>IF(ISERROR(VLOOKUP(I2601,'BACK INFO'!F:F,1,0)),IF(ISERROR(VLOOKUP(I2601,'BACK INFO'!H:H,1,0)),K2601,'BACK INFO'!$H$1),'BACK INFO'!$G$1)</f>
        <v>LAURA BONG</v>
      </c>
    </row>
    <row r="2602" spans="1:21" s="11" customFormat="1" x14ac:dyDescent="0.35">
      <c r="A2602" s="11" t="s">
        <v>94</v>
      </c>
      <c r="B2602" s="11">
        <v>2019</v>
      </c>
      <c r="C2602" s="11">
        <v>2</v>
      </c>
      <c r="D2602" s="11" t="s">
        <v>95</v>
      </c>
      <c r="E2602" s="11" t="s">
        <v>96</v>
      </c>
      <c r="F2602" s="11" t="s">
        <v>700</v>
      </c>
      <c r="G2602" s="11" t="s">
        <v>259</v>
      </c>
      <c r="H2602" s="11" t="s">
        <v>106</v>
      </c>
      <c r="I2602" s="11" t="s">
        <v>390</v>
      </c>
      <c r="J2602" s="11" t="s">
        <v>99</v>
      </c>
      <c r="K2602" s="11" t="s">
        <v>72</v>
      </c>
      <c r="L2602" s="11" t="s">
        <v>178</v>
      </c>
      <c r="M2602" s="11" t="s">
        <v>101</v>
      </c>
      <c r="N2602" s="11">
        <v>12</v>
      </c>
      <c r="O2602" s="11">
        <v>2019</v>
      </c>
      <c r="P2602" s="11" t="s">
        <v>154</v>
      </c>
      <c r="Q2602" s="11" t="s">
        <v>154</v>
      </c>
      <c r="R2602" s="11" t="s">
        <v>259</v>
      </c>
      <c r="S2602" s="11" t="s">
        <v>104</v>
      </c>
      <c r="T2602" s="11">
        <v>108</v>
      </c>
      <c r="U2602" s="11" t="str">
        <f>IF(ISERROR(VLOOKUP(I2602,'BACK INFO'!F:F,1,0)),IF(ISERROR(VLOOKUP(I2602,'BACK INFO'!H:H,1,0)),K2602,'BACK INFO'!$H$1),'BACK INFO'!$G$1)</f>
        <v>BILL MILLER AND COMPANY</v>
      </c>
    </row>
    <row r="2603" spans="1:21" s="11" customFormat="1" x14ac:dyDescent="0.35">
      <c r="A2603" s="11" t="s">
        <v>94</v>
      </c>
      <c r="B2603" s="11">
        <v>2019</v>
      </c>
      <c r="C2603" s="11">
        <v>2</v>
      </c>
      <c r="D2603" s="11" t="s">
        <v>95</v>
      </c>
      <c r="E2603" s="11" t="s">
        <v>96</v>
      </c>
      <c r="F2603" s="11" t="s">
        <v>700</v>
      </c>
      <c r="G2603" s="11" t="s">
        <v>259</v>
      </c>
      <c r="H2603" s="11" t="s">
        <v>106</v>
      </c>
      <c r="I2603" s="11" t="s">
        <v>546</v>
      </c>
      <c r="J2603" s="11" t="s">
        <v>99</v>
      </c>
      <c r="K2603" s="11" t="s">
        <v>72</v>
      </c>
      <c r="L2603" s="11" t="s">
        <v>178</v>
      </c>
      <c r="M2603" s="11" t="s">
        <v>101</v>
      </c>
      <c r="N2603" s="11">
        <v>12</v>
      </c>
      <c r="O2603" s="11">
        <v>2019</v>
      </c>
      <c r="P2603" s="11" t="s">
        <v>154</v>
      </c>
      <c r="Q2603" s="11" t="s">
        <v>154</v>
      </c>
      <c r="R2603" s="11" t="s">
        <v>259</v>
      </c>
      <c r="S2603" s="11" t="s">
        <v>104</v>
      </c>
      <c r="T2603" s="11">
        <v>108</v>
      </c>
      <c r="U2603" s="11" t="str">
        <f>IF(ISERROR(VLOOKUP(I2603,'BACK INFO'!F:F,1,0)),IF(ISERROR(VLOOKUP(I2603,'BACK INFO'!H:H,1,0)),K2603,'BACK INFO'!$H$1),'BACK INFO'!$G$1)</f>
        <v>BILL MILLER AND COMPANY</v>
      </c>
    </row>
    <row r="2604" spans="1:21" s="11" customFormat="1" x14ac:dyDescent="0.35">
      <c r="A2604" s="11" t="s">
        <v>94</v>
      </c>
      <c r="B2604" s="11">
        <v>2019</v>
      </c>
      <c r="C2604" s="11">
        <v>2</v>
      </c>
      <c r="D2604" s="11" t="s">
        <v>95</v>
      </c>
      <c r="E2604" s="11" t="s">
        <v>96</v>
      </c>
      <c r="F2604" s="11" t="s">
        <v>700</v>
      </c>
      <c r="G2604" s="11" t="s">
        <v>259</v>
      </c>
      <c r="H2604" s="11" t="s">
        <v>106</v>
      </c>
      <c r="I2604" s="11" t="s">
        <v>502</v>
      </c>
      <c r="J2604" s="11" t="s">
        <v>120</v>
      </c>
      <c r="K2604" s="11" t="s">
        <v>69</v>
      </c>
      <c r="L2604" s="11" t="s">
        <v>143</v>
      </c>
      <c r="M2604" s="11" t="s">
        <v>122</v>
      </c>
      <c r="N2604" s="11">
        <v>22</v>
      </c>
      <c r="O2604" s="11">
        <v>2019</v>
      </c>
      <c r="P2604" s="11" t="s">
        <v>154</v>
      </c>
      <c r="Q2604" s="11" t="s">
        <v>154</v>
      </c>
      <c r="R2604" s="11" t="s">
        <v>259</v>
      </c>
      <c r="S2604" s="11" t="s">
        <v>104</v>
      </c>
      <c r="T2604" s="11">
        <v>231.76550783912745</v>
      </c>
      <c r="U2604" s="11" t="str">
        <f>IF(ISERROR(VLOOKUP(I2604,'BACK INFO'!F:F,1,0)),IF(ISERROR(VLOOKUP(I2604,'BACK INFO'!H:H,1,0)),K2604,'BACK INFO'!$H$1),'BACK INFO'!$G$1)</f>
        <v>JULIE BERTRAND</v>
      </c>
    </row>
    <row r="2605" spans="1:21" s="11" customFormat="1" x14ac:dyDescent="0.35">
      <c r="A2605" s="11" t="s">
        <v>94</v>
      </c>
      <c r="B2605" s="11">
        <v>2019</v>
      </c>
      <c r="C2605" s="11">
        <v>2</v>
      </c>
      <c r="D2605" s="11" t="s">
        <v>95</v>
      </c>
      <c r="E2605" s="11" t="s">
        <v>96</v>
      </c>
      <c r="F2605" s="11" t="s">
        <v>700</v>
      </c>
      <c r="G2605" s="11" t="s">
        <v>259</v>
      </c>
      <c r="H2605" s="11" t="s">
        <v>106</v>
      </c>
      <c r="I2605" s="11" t="s">
        <v>185</v>
      </c>
      <c r="J2605" s="11" t="s">
        <v>99</v>
      </c>
      <c r="K2605" s="11" t="s">
        <v>76</v>
      </c>
      <c r="L2605" s="11" t="s">
        <v>127</v>
      </c>
      <c r="M2605" s="11" t="s">
        <v>101</v>
      </c>
      <c r="N2605" s="11">
        <v>10</v>
      </c>
      <c r="O2605" s="11">
        <v>2019</v>
      </c>
      <c r="P2605" s="11" t="s">
        <v>154</v>
      </c>
      <c r="Q2605" s="11" t="s">
        <v>154</v>
      </c>
      <c r="R2605" s="11" t="s">
        <v>259</v>
      </c>
      <c r="S2605" s="11" t="s">
        <v>104</v>
      </c>
      <c r="T2605" s="11">
        <v>90</v>
      </c>
      <c r="U2605" s="11" t="str">
        <f>IF(ISERROR(VLOOKUP(I2605,'BACK INFO'!F:F,1,0)),IF(ISERROR(VLOOKUP(I2605,'BACK INFO'!H:H,1,0)),K2605,'BACK INFO'!$H$1),'BACK INFO'!$G$1)</f>
        <v>MIE MANNICHE</v>
      </c>
    </row>
    <row r="2606" spans="1:21" s="11" customFormat="1" x14ac:dyDescent="0.35">
      <c r="A2606" s="11" t="s">
        <v>94</v>
      </c>
      <c r="B2606" s="11">
        <v>2019</v>
      </c>
      <c r="C2606" s="11">
        <v>2</v>
      </c>
      <c r="D2606" s="11" t="s">
        <v>95</v>
      </c>
      <c r="E2606" s="11" t="s">
        <v>96</v>
      </c>
      <c r="F2606" s="11" t="s">
        <v>700</v>
      </c>
      <c r="G2606" s="11" t="s">
        <v>259</v>
      </c>
      <c r="H2606" s="11" t="s">
        <v>106</v>
      </c>
      <c r="I2606" s="11" t="s">
        <v>254</v>
      </c>
      <c r="J2606" s="11" t="s">
        <v>99</v>
      </c>
      <c r="K2606" s="11" t="s">
        <v>72</v>
      </c>
      <c r="L2606" s="11" t="s">
        <v>114</v>
      </c>
      <c r="M2606" s="11" t="s">
        <v>101</v>
      </c>
      <c r="N2606" s="11">
        <v>6</v>
      </c>
      <c r="O2606" s="11">
        <v>2019</v>
      </c>
      <c r="P2606" s="11" t="s">
        <v>154</v>
      </c>
      <c r="Q2606" s="11" t="s">
        <v>154</v>
      </c>
      <c r="R2606" s="11" t="s">
        <v>259</v>
      </c>
      <c r="S2606" s="11" t="s">
        <v>104</v>
      </c>
      <c r="T2606" s="11">
        <v>84</v>
      </c>
      <c r="U2606" s="11" t="str">
        <f>IF(ISERROR(VLOOKUP(I2606,'BACK INFO'!F:F,1,0)),IF(ISERROR(VLOOKUP(I2606,'BACK INFO'!H:H,1,0)),K2606,'BACK INFO'!$H$1),'BACK INFO'!$G$1)</f>
        <v>BILL MILLER AND COMPANY</v>
      </c>
    </row>
    <row r="2607" spans="1:21" s="11" customFormat="1" x14ac:dyDescent="0.35">
      <c r="A2607" s="11" t="s">
        <v>94</v>
      </c>
      <c r="B2607" s="11">
        <v>2019</v>
      </c>
      <c r="C2607" s="11">
        <v>2</v>
      </c>
      <c r="D2607" s="11" t="s">
        <v>95</v>
      </c>
      <c r="E2607" s="11" t="s">
        <v>96</v>
      </c>
      <c r="F2607" s="11" t="s">
        <v>700</v>
      </c>
      <c r="G2607" s="11" t="s">
        <v>259</v>
      </c>
      <c r="H2607" s="11" t="s">
        <v>106</v>
      </c>
      <c r="I2607" s="11" t="s">
        <v>255</v>
      </c>
      <c r="J2607" s="11" t="s">
        <v>99</v>
      </c>
      <c r="K2607" s="11" t="s">
        <v>72</v>
      </c>
      <c r="L2607" s="11" t="s">
        <v>114</v>
      </c>
      <c r="M2607" s="11" t="s">
        <v>101</v>
      </c>
      <c r="N2607" s="11">
        <v>90</v>
      </c>
      <c r="O2607" s="11">
        <v>2019</v>
      </c>
      <c r="P2607" s="11" t="s">
        <v>154</v>
      </c>
      <c r="Q2607" s="11" t="s">
        <v>154</v>
      </c>
      <c r="R2607" s="11" t="s">
        <v>259</v>
      </c>
      <c r="S2607" s="11" t="s">
        <v>104</v>
      </c>
      <c r="T2607" s="11">
        <v>1086</v>
      </c>
      <c r="U2607" s="11" t="str">
        <f>IF(ISERROR(VLOOKUP(I2607,'BACK INFO'!F:F,1,0)),IF(ISERROR(VLOOKUP(I2607,'BACK INFO'!H:H,1,0)),K2607,'BACK INFO'!$H$1),'BACK INFO'!$G$1)</f>
        <v>BILL MILLER AND COMPANY</v>
      </c>
    </row>
    <row r="2608" spans="1:21" s="11" customFormat="1" x14ac:dyDescent="0.35">
      <c r="A2608" s="11" t="s">
        <v>94</v>
      </c>
      <c r="B2608" s="11">
        <v>2019</v>
      </c>
      <c r="C2608" s="11">
        <v>2</v>
      </c>
      <c r="D2608" s="11" t="s">
        <v>95</v>
      </c>
      <c r="E2608" s="11" t="s">
        <v>96</v>
      </c>
      <c r="F2608" s="11" t="s">
        <v>700</v>
      </c>
      <c r="G2608" s="11" t="s">
        <v>259</v>
      </c>
      <c r="H2608" s="11" t="s">
        <v>106</v>
      </c>
      <c r="I2608" s="11" t="s">
        <v>228</v>
      </c>
      <c r="J2608" s="11" t="s">
        <v>99</v>
      </c>
      <c r="K2608" s="11" t="s">
        <v>74</v>
      </c>
      <c r="L2608" s="11" t="s">
        <v>229</v>
      </c>
      <c r="M2608" s="11" t="s">
        <v>101</v>
      </c>
      <c r="N2608" s="11">
        <v>32</v>
      </c>
      <c r="O2608" s="11">
        <v>2019</v>
      </c>
      <c r="P2608" s="11" t="s">
        <v>154</v>
      </c>
      <c r="Q2608" s="11" t="s">
        <v>154</v>
      </c>
      <c r="R2608" s="11" t="s">
        <v>259</v>
      </c>
      <c r="S2608" s="11" t="s">
        <v>104</v>
      </c>
      <c r="T2608" s="11">
        <v>388</v>
      </c>
      <c r="U2608" s="11" t="str">
        <f>IF(ISERROR(VLOOKUP(I2608,'BACK INFO'!F:F,1,0)),IF(ISERROR(VLOOKUP(I2608,'BACK INFO'!H:H,1,0)),K2608,'BACK INFO'!$H$1),'BACK INFO'!$G$1)</f>
        <v>DENISE ARNETT</v>
      </c>
    </row>
    <row r="2609" spans="1:21" s="11" customFormat="1" x14ac:dyDescent="0.35">
      <c r="A2609" s="11" t="s">
        <v>94</v>
      </c>
      <c r="B2609" s="11">
        <v>2019</v>
      </c>
      <c r="C2609" s="11">
        <v>2</v>
      </c>
      <c r="D2609" s="11" t="s">
        <v>95</v>
      </c>
      <c r="E2609" s="11" t="s">
        <v>96</v>
      </c>
      <c r="F2609" s="11" t="s">
        <v>700</v>
      </c>
      <c r="G2609" s="11" t="s">
        <v>259</v>
      </c>
      <c r="H2609" s="11" t="s">
        <v>106</v>
      </c>
      <c r="I2609" s="11" t="s">
        <v>294</v>
      </c>
      <c r="J2609" s="11" t="s">
        <v>99</v>
      </c>
      <c r="K2609" s="11" t="s">
        <v>72</v>
      </c>
      <c r="L2609" s="11" t="s">
        <v>114</v>
      </c>
      <c r="M2609" s="11" t="s">
        <v>101</v>
      </c>
      <c r="N2609" s="11">
        <v>30</v>
      </c>
      <c r="O2609" s="11">
        <v>2019</v>
      </c>
      <c r="P2609" s="11" t="s">
        <v>154</v>
      </c>
      <c r="Q2609" s="11" t="s">
        <v>154</v>
      </c>
      <c r="R2609" s="11" t="s">
        <v>259</v>
      </c>
      <c r="S2609" s="11" t="s">
        <v>104</v>
      </c>
      <c r="T2609" s="11">
        <v>318</v>
      </c>
      <c r="U2609" s="11" t="str">
        <f>IF(ISERROR(VLOOKUP(I2609,'BACK INFO'!F:F,1,0)),IF(ISERROR(VLOOKUP(I2609,'BACK INFO'!H:H,1,0)),K2609,'BACK INFO'!$H$1),'BACK INFO'!$G$1)</f>
        <v>BILL MILLER AND COMPANY</v>
      </c>
    </row>
    <row r="2610" spans="1:21" s="11" customFormat="1" x14ac:dyDescent="0.35">
      <c r="A2610" s="11" t="s">
        <v>94</v>
      </c>
      <c r="B2610" s="11">
        <v>2019</v>
      </c>
      <c r="C2610" s="11">
        <v>2</v>
      </c>
      <c r="D2610" s="11" t="s">
        <v>95</v>
      </c>
      <c r="E2610" s="11" t="s">
        <v>96</v>
      </c>
      <c r="F2610" s="11" t="s">
        <v>700</v>
      </c>
      <c r="G2610" s="11" t="s">
        <v>259</v>
      </c>
      <c r="H2610" s="11" t="s">
        <v>106</v>
      </c>
      <c r="I2610" s="11" t="s">
        <v>331</v>
      </c>
      <c r="J2610" s="11" t="s">
        <v>99</v>
      </c>
      <c r="K2610" s="11" t="s">
        <v>72</v>
      </c>
      <c r="L2610" s="11" t="s">
        <v>114</v>
      </c>
      <c r="M2610" s="11" t="s">
        <v>101</v>
      </c>
      <c r="N2610" s="11">
        <v>39</v>
      </c>
      <c r="O2610" s="11">
        <v>2019</v>
      </c>
      <c r="P2610" s="11" t="s">
        <v>154</v>
      </c>
      <c r="Q2610" s="11" t="s">
        <v>154</v>
      </c>
      <c r="R2610" s="11" t="s">
        <v>259</v>
      </c>
      <c r="S2610" s="11" t="s">
        <v>104</v>
      </c>
      <c r="T2610" s="11">
        <v>553</v>
      </c>
      <c r="U2610" s="11" t="str">
        <f>IF(ISERROR(VLOOKUP(I2610,'BACK INFO'!F:F,1,0)),IF(ISERROR(VLOOKUP(I2610,'BACK INFO'!H:H,1,0)),K2610,'BACK INFO'!$H$1),'BACK INFO'!$G$1)</f>
        <v>BILL MILLER AND COMPANY</v>
      </c>
    </row>
    <row r="2611" spans="1:21" s="11" customFormat="1" x14ac:dyDescent="0.35">
      <c r="A2611" s="11" t="s">
        <v>94</v>
      </c>
      <c r="B2611" s="11">
        <v>2019</v>
      </c>
      <c r="C2611" s="11">
        <v>2</v>
      </c>
      <c r="D2611" s="11" t="s">
        <v>95</v>
      </c>
      <c r="E2611" s="11" t="s">
        <v>96</v>
      </c>
      <c r="F2611" s="11" t="s">
        <v>700</v>
      </c>
      <c r="G2611" s="11" t="s">
        <v>259</v>
      </c>
      <c r="H2611" s="11" t="s">
        <v>106</v>
      </c>
      <c r="I2611" s="11" t="s">
        <v>484</v>
      </c>
      <c r="J2611" s="11" t="s">
        <v>99</v>
      </c>
      <c r="K2611" s="11" t="s">
        <v>72</v>
      </c>
      <c r="L2611" s="11" t="s">
        <v>364</v>
      </c>
      <c r="M2611" s="11" t="s">
        <v>101</v>
      </c>
      <c r="N2611" s="11">
        <v>6</v>
      </c>
      <c r="O2611" s="11">
        <v>2019</v>
      </c>
      <c r="P2611" s="11" t="s">
        <v>154</v>
      </c>
      <c r="Q2611" s="11" t="s">
        <v>154</v>
      </c>
      <c r="R2611" s="11" t="s">
        <v>259</v>
      </c>
      <c r="S2611" s="11" t="s">
        <v>104</v>
      </c>
      <c r="T2611" s="11">
        <v>54</v>
      </c>
      <c r="U2611" s="11" t="str">
        <f>IF(ISERROR(VLOOKUP(I2611,'BACK INFO'!F:F,1,0)),IF(ISERROR(VLOOKUP(I2611,'BACK INFO'!H:H,1,0)),K2611,'BACK INFO'!$H$1),'BACK INFO'!$G$1)</f>
        <v>BILL MILLER AND COMPANY</v>
      </c>
    </row>
    <row r="2612" spans="1:21" s="11" customFormat="1" x14ac:dyDescent="0.35">
      <c r="A2612" s="11" t="s">
        <v>94</v>
      </c>
      <c r="B2612" s="11">
        <v>2019</v>
      </c>
      <c r="C2612" s="11">
        <v>2</v>
      </c>
      <c r="D2612" s="11" t="s">
        <v>95</v>
      </c>
      <c r="E2612" s="11" t="s">
        <v>96</v>
      </c>
      <c r="F2612" s="11" t="s">
        <v>700</v>
      </c>
      <c r="G2612" s="11" t="s">
        <v>259</v>
      </c>
      <c r="H2612" s="11" t="s">
        <v>106</v>
      </c>
      <c r="I2612" s="11" t="s">
        <v>257</v>
      </c>
      <c r="J2612" s="11" t="s">
        <v>99</v>
      </c>
      <c r="K2612" s="11" t="s">
        <v>245</v>
      </c>
      <c r="L2612" s="11" t="s">
        <v>246</v>
      </c>
      <c r="M2612" s="11" t="s">
        <v>246</v>
      </c>
      <c r="N2612" s="11">
        <v>11</v>
      </c>
      <c r="O2612" s="11">
        <v>2019</v>
      </c>
      <c r="P2612" s="11" t="s">
        <v>154</v>
      </c>
      <c r="Q2612" s="11" t="s">
        <v>154</v>
      </c>
      <c r="R2612" s="11" t="s">
        <v>259</v>
      </c>
      <c r="S2612" s="11" t="s">
        <v>104</v>
      </c>
      <c r="T2612" s="11">
        <v>293</v>
      </c>
      <c r="U2612" s="11" t="str">
        <f>IF(ISERROR(VLOOKUP(I2612,'BACK INFO'!F:F,1,0)),IF(ISERROR(VLOOKUP(I2612,'BACK INFO'!H:H,1,0)),K2612,'BACK INFO'!$H$1),'BACK INFO'!$G$1)</f>
        <v>JULIUS ORTIZ MALDONADO</v>
      </c>
    </row>
    <row r="2613" spans="1:21" s="11" customFormat="1" x14ac:dyDescent="0.35">
      <c r="A2613" s="11" t="s">
        <v>94</v>
      </c>
      <c r="B2613" s="11">
        <v>2019</v>
      </c>
      <c r="C2613" s="11">
        <v>2</v>
      </c>
      <c r="D2613" s="11" t="s">
        <v>95</v>
      </c>
      <c r="E2613" s="11" t="s">
        <v>96</v>
      </c>
      <c r="F2613" s="11" t="s">
        <v>700</v>
      </c>
      <c r="G2613" s="11" t="s">
        <v>259</v>
      </c>
      <c r="H2613" s="11" t="s">
        <v>106</v>
      </c>
      <c r="I2613" s="11" t="s">
        <v>313</v>
      </c>
      <c r="J2613" s="11" t="s">
        <v>99</v>
      </c>
      <c r="K2613" s="11" t="s">
        <v>67</v>
      </c>
      <c r="L2613" s="11" t="s">
        <v>133</v>
      </c>
      <c r="M2613" s="11" t="s">
        <v>101</v>
      </c>
      <c r="N2613" s="11">
        <v>24</v>
      </c>
      <c r="O2613" s="11">
        <v>2019</v>
      </c>
      <c r="P2613" s="11" t="s">
        <v>154</v>
      </c>
      <c r="Q2613" s="11" t="s">
        <v>154</v>
      </c>
      <c r="R2613" s="11" t="s">
        <v>259</v>
      </c>
      <c r="S2613" s="11" t="s">
        <v>104</v>
      </c>
      <c r="T2613" s="11">
        <v>216</v>
      </c>
      <c r="U2613" s="11" t="str">
        <f>IF(ISERROR(VLOOKUP(I2613,'BACK INFO'!F:F,1,0)),IF(ISERROR(VLOOKUP(I2613,'BACK INFO'!H:H,1,0)),K2613,'BACK INFO'!$H$1),'BACK INFO'!$G$1)</f>
        <v>ANITA M. HOPKINS</v>
      </c>
    </row>
    <row r="2614" spans="1:21" s="11" customFormat="1" x14ac:dyDescent="0.35">
      <c r="A2614" s="11" t="s">
        <v>94</v>
      </c>
      <c r="B2614" s="11">
        <v>2019</v>
      </c>
      <c r="C2614" s="11">
        <v>2</v>
      </c>
      <c r="D2614" s="11" t="s">
        <v>95</v>
      </c>
      <c r="E2614" s="11" t="s">
        <v>96</v>
      </c>
      <c r="F2614" s="11" t="s">
        <v>700</v>
      </c>
      <c r="G2614" s="11" t="s">
        <v>259</v>
      </c>
      <c r="H2614" s="11" t="s">
        <v>106</v>
      </c>
      <c r="I2614" s="11" t="s">
        <v>431</v>
      </c>
      <c r="J2614" s="11" t="s">
        <v>99</v>
      </c>
      <c r="K2614" s="11" t="s">
        <v>75</v>
      </c>
      <c r="L2614" s="11" t="s">
        <v>131</v>
      </c>
      <c r="M2614" s="11" t="s">
        <v>101</v>
      </c>
      <c r="N2614" s="11">
        <v>12</v>
      </c>
      <c r="O2614" s="11">
        <v>2019</v>
      </c>
      <c r="P2614" s="11" t="s">
        <v>154</v>
      </c>
      <c r="Q2614" s="11" t="s">
        <v>154</v>
      </c>
      <c r="R2614" s="11" t="s">
        <v>259</v>
      </c>
      <c r="S2614" s="11" t="s">
        <v>104</v>
      </c>
      <c r="T2614" s="11">
        <v>108</v>
      </c>
      <c r="U2614" s="11" t="str">
        <f>IF(ISERROR(VLOOKUP(I2614,'BACK INFO'!F:F,1,0)),IF(ISERROR(VLOOKUP(I2614,'BACK INFO'!H:H,1,0)),K2614,'BACK INFO'!$H$1),'BACK INFO'!$G$1)</f>
        <v>LAURA BONG</v>
      </c>
    </row>
    <row r="2615" spans="1:21" s="11" customFormat="1" x14ac:dyDescent="0.35">
      <c r="A2615" s="11" t="s">
        <v>94</v>
      </c>
      <c r="B2615" s="11">
        <v>2019</v>
      </c>
      <c r="C2615" s="11">
        <v>2</v>
      </c>
      <c r="D2615" s="11" t="s">
        <v>95</v>
      </c>
      <c r="E2615" s="11" t="s">
        <v>96</v>
      </c>
      <c r="F2615" s="11" t="s">
        <v>700</v>
      </c>
      <c r="G2615" s="11" t="s">
        <v>259</v>
      </c>
      <c r="H2615" s="11" t="s">
        <v>106</v>
      </c>
      <c r="I2615" s="11" t="s">
        <v>560</v>
      </c>
      <c r="J2615" s="11" t="s">
        <v>99</v>
      </c>
      <c r="K2615" s="11" t="s">
        <v>67</v>
      </c>
      <c r="L2615" s="11" t="s">
        <v>133</v>
      </c>
      <c r="M2615" s="11" t="s">
        <v>101</v>
      </c>
      <c r="N2615" s="11">
        <v>96</v>
      </c>
      <c r="O2615" s="11">
        <v>2019</v>
      </c>
      <c r="P2615" s="11" t="s">
        <v>154</v>
      </c>
      <c r="Q2615" s="11" t="s">
        <v>154</v>
      </c>
      <c r="R2615" s="11" t="s">
        <v>259</v>
      </c>
      <c r="S2615" s="11" t="s">
        <v>104</v>
      </c>
      <c r="T2615" s="11">
        <v>864</v>
      </c>
      <c r="U2615" s="11" t="str">
        <f>IF(ISERROR(VLOOKUP(I2615,'BACK INFO'!F:F,1,0)),IF(ISERROR(VLOOKUP(I2615,'BACK INFO'!H:H,1,0)),K2615,'BACK INFO'!$H$1),'BACK INFO'!$G$1)</f>
        <v>ANITA M. HOPKINS</v>
      </c>
    </row>
    <row r="2616" spans="1:21" s="11" customFormat="1" x14ac:dyDescent="0.35">
      <c r="A2616" s="11" t="s">
        <v>94</v>
      </c>
      <c r="B2616" s="11">
        <v>2019</v>
      </c>
      <c r="C2616" s="11">
        <v>2</v>
      </c>
      <c r="D2616" s="11" t="s">
        <v>95</v>
      </c>
      <c r="E2616" s="11" t="s">
        <v>96</v>
      </c>
      <c r="F2616" s="11" t="s">
        <v>700</v>
      </c>
      <c r="G2616" s="11" t="s">
        <v>259</v>
      </c>
      <c r="H2616" s="11" t="s">
        <v>106</v>
      </c>
      <c r="I2616" s="11" t="s">
        <v>562</v>
      </c>
      <c r="J2616" s="11" t="s">
        <v>99</v>
      </c>
      <c r="K2616" s="11" t="s">
        <v>76</v>
      </c>
      <c r="L2616" s="11" t="s">
        <v>127</v>
      </c>
      <c r="M2616" s="11" t="s">
        <v>101</v>
      </c>
      <c r="N2616" s="11">
        <v>10</v>
      </c>
      <c r="O2616" s="11">
        <v>2019</v>
      </c>
      <c r="P2616" s="11" t="s">
        <v>154</v>
      </c>
      <c r="Q2616" s="11" t="s">
        <v>154</v>
      </c>
      <c r="R2616" s="11" t="s">
        <v>259</v>
      </c>
      <c r="S2616" s="11" t="s">
        <v>104</v>
      </c>
      <c r="T2616" s="11">
        <v>124</v>
      </c>
      <c r="U2616" s="11" t="str">
        <f>IF(ISERROR(VLOOKUP(I2616,'BACK INFO'!F:F,1,0)),IF(ISERROR(VLOOKUP(I2616,'BACK INFO'!H:H,1,0)),K2616,'BACK INFO'!$H$1),'BACK INFO'!$G$1)</f>
        <v>MIE MANNICHE</v>
      </c>
    </row>
    <row r="2617" spans="1:21" s="11" customFormat="1" x14ac:dyDescent="0.35">
      <c r="A2617" s="11" t="s">
        <v>94</v>
      </c>
      <c r="B2617" s="11">
        <v>2019</v>
      </c>
      <c r="C2617" s="11">
        <v>2</v>
      </c>
      <c r="D2617" s="11" t="s">
        <v>95</v>
      </c>
      <c r="E2617" s="11" t="s">
        <v>96</v>
      </c>
      <c r="F2617" s="11" t="s">
        <v>700</v>
      </c>
      <c r="G2617" s="11" t="s">
        <v>259</v>
      </c>
      <c r="H2617" s="11" t="s">
        <v>106</v>
      </c>
      <c r="I2617" s="11" t="s">
        <v>338</v>
      </c>
      <c r="J2617" s="11" t="s">
        <v>120</v>
      </c>
      <c r="K2617" s="11" t="s">
        <v>68</v>
      </c>
      <c r="L2617" s="11" t="s">
        <v>129</v>
      </c>
      <c r="M2617" s="11" t="s">
        <v>122</v>
      </c>
      <c r="N2617" s="11">
        <v>60</v>
      </c>
      <c r="O2617" s="11">
        <v>2019</v>
      </c>
      <c r="P2617" s="11" t="s">
        <v>154</v>
      </c>
      <c r="Q2617" s="11" t="s">
        <v>154</v>
      </c>
      <c r="R2617" s="11" t="s">
        <v>259</v>
      </c>
      <c r="S2617" s="11" t="s">
        <v>104</v>
      </c>
      <c r="T2617" s="11">
        <v>1045.2169961372413</v>
      </c>
      <c r="U2617" s="11" t="str">
        <f>IF(ISERROR(VLOOKUP(I2617,'BACK INFO'!F:F,1,0)),IF(ISERROR(VLOOKUP(I2617,'BACK INFO'!H:H,1,0)),K2617,'BACK INFO'!$H$1),'BACK INFO'!$G$1)</f>
        <v>STEPHANIE VITALI</v>
      </c>
    </row>
    <row r="2618" spans="1:21" s="11" customFormat="1" x14ac:dyDescent="0.35">
      <c r="A2618" s="11" t="s">
        <v>94</v>
      </c>
      <c r="B2618" s="11">
        <v>2019</v>
      </c>
      <c r="C2618" s="11">
        <v>2</v>
      </c>
      <c r="D2618" s="11" t="s">
        <v>95</v>
      </c>
      <c r="E2618" s="11" t="s">
        <v>96</v>
      </c>
      <c r="F2618" s="11" t="s">
        <v>700</v>
      </c>
      <c r="G2618" s="11" t="s">
        <v>259</v>
      </c>
      <c r="H2618" s="11" t="s">
        <v>106</v>
      </c>
      <c r="I2618" s="11" t="s">
        <v>555</v>
      </c>
      <c r="J2618" s="11" t="s">
        <v>99</v>
      </c>
      <c r="K2618" s="11" t="s">
        <v>74</v>
      </c>
      <c r="L2618" s="11" t="s">
        <v>100</v>
      </c>
      <c r="M2618" s="11" t="s">
        <v>101</v>
      </c>
      <c r="N2618" s="11">
        <v>2</v>
      </c>
      <c r="O2618" s="11">
        <v>2019</v>
      </c>
      <c r="P2618" s="11" t="s">
        <v>154</v>
      </c>
      <c r="Q2618" s="11" t="s">
        <v>154</v>
      </c>
      <c r="R2618" s="11" t="s">
        <v>259</v>
      </c>
      <c r="S2618" s="11" t="s">
        <v>104</v>
      </c>
      <c r="T2618" s="11">
        <v>18</v>
      </c>
      <c r="U2618" s="11" t="str">
        <f>IF(ISERROR(VLOOKUP(I2618,'BACK INFO'!F:F,1,0)),IF(ISERROR(VLOOKUP(I2618,'BACK INFO'!H:H,1,0)),K2618,'BACK INFO'!$H$1),'BACK INFO'!$G$1)</f>
        <v>DENISE ARNETT</v>
      </c>
    </row>
    <row r="2619" spans="1:21" s="11" customFormat="1" x14ac:dyDescent="0.35">
      <c r="A2619" s="11" t="s">
        <v>94</v>
      </c>
      <c r="B2619" s="11">
        <v>2019</v>
      </c>
      <c r="C2619" s="11">
        <v>2</v>
      </c>
      <c r="D2619" s="11" t="s">
        <v>95</v>
      </c>
      <c r="E2619" s="11" t="s">
        <v>96</v>
      </c>
      <c r="F2619" s="11" t="s">
        <v>700</v>
      </c>
      <c r="G2619" s="11" t="s">
        <v>259</v>
      </c>
      <c r="H2619" s="11" t="s">
        <v>106</v>
      </c>
      <c r="I2619" s="11" t="s">
        <v>568</v>
      </c>
      <c r="J2619" s="11" t="s">
        <v>99</v>
      </c>
      <c r="K2619" s="11" t="s">
        <v>74</v>
      </c>
      <c r="L2619" s="11" t="s">
        <v>262</v>
      </c>
      <c r="M2619" s="11" t="s">
        <v>101</v>
      </c>
      <c r="N2619" s="11">
        <v>15</v>
      </c>
      <c r="O2619" s="11">
        <v>2019</v>
      </c>
      <c r="P2619" s="11" t="s">
        <v>154</v>
      </c>
      <c r="Q2619" s="11" t="s">
        <v>154</v>
      </c>
      <c r="R2619" s="11" t="s">
        <v>259</v>
      </c>
      <c r="S2619" s="11" t="s">
        <v>104</v>
      </c>
      <c r="T2619" s="11">
        <v>234</v>
      </c>
      <c r="U2619" s="11" t="str">
        <f>IF(ISERROR(VLOOKUP(I2619,'BACK INFO'!F:F,1,0)),IF(ISERROR(VLOOKUP(I2619,'BACK INFO'!H:H,1,0)),K2619,'BACK INFO'!$H$1),'BACK INFO'!$G$1)</f>
        <v>DENISE ARNETT</v>
      </c>
    </row>
    <row r="2620" spans="1:21" s="11" customFormat="1" x14ac:dyDescent="0.35">
      <c r="A2620" s="11" t="s">
        <v>94</v>
      </c>
      <c r="B2620" s="11">
        <v>2019</v>
      </c>
      <c r="C2620" s="11">
        <v>2</v>
      </c>
      <c r="D2620" s="11" t="s">
        <v>95</v>
      </c>
      <c r="E2620" s="11" t="s">
        <v>96</v>
      </c>
      <c r="F2620" s="11" t="s">
        <v>700</v>
      </c>
      <c r="G2620" s="11" t="s">
        <v>259</v>
      </c>
      <c r="H2620" s="11" t="s">
        <v>106</v>
      </c>
      <c r="I2620" s="11" t="s">
        <v>559</v>
      </c>
      <c r="J2620" s="11" t="s">
        <v>99</v>
      </c>
      <c r="K2620" s="11" t="s">
        <v>72</v>
      </c>
      <c r="L2620" s="11" t="s">
        <v>114</v>
      </c>
      <c r="M2620" s="11" t="s">
        <v>101</v>
      </c>
      <c r="N2620" s="11">
        <v>6</v>
      </c>
      <c r="O2620" s="11">
        <v>2019</v>
      </c>
      <c r="P2620" s="11" t="s">
        <v>154</v>
      </c>
      <c r="Q2620" s="11" t="s">
        <v>154</v>
      </c>
      <c r="R2620" s="11" t="s">
        <v>259</v>
      </c>
      <c r="S2620" s="11" t="s">
        <v>104</v>
      </c>
      <c r="T2620" s="11">
        <v>54</v>
      </c>
      <c r="U2620" s="11" t="str">
        <f>IF(ISERROR(VLOOKUP(I2620,'BACK INFO'!F:F,1,0)),IF(ISERROR(VLOOKUP(I2620,'BACK INFO'!H:H,1,0)),K2620,'BACK INFO'!$H$1),'BACK INFO'!$G$1)</f>
        <v>BILL MILLER AND COMPANY</v>
      </c>
    </row>
    <row r="2621" spans="1:21" s="11" customFormat="1" x14ac:dyDescent="0.35">
      <c r="A2621" s="11" t="s">
        <v>94</v>
      </c>
      <c r="B2621" s="11">
        <v>2019</v>
      </c>
      <c r="C2621" s="11">
        <v>2</v>
      </c>
      <c r="D2621" s="11" t="s">
        <v>95</v>
      </c>
      <c r="E2621" s="11" t="s">
        <v>96</v>
      </c>
      <c r="F2621" s="11" t="s">
        <v>700</v>
      </c>
      <c r="G2621" s="11" t="s">
        <v>259</v>
      </c>
      <c r="H2621" s="11" t="s">
        <v>110</v>
      </c>
      <c r="I2621" s="11" t="s">
        <v>567</v>
      </c>
      <c r="J2621" s="11" t="s">
        <v>99</v>
      </c>
      <c r="K2621" s="11" t="s">
        <v>74</v>
      </c>
      <c r="L2621" s="11" t="s">
        <v>199</v>
      </c>
      <c r="M2621" s="11" t="s">
        <v>101</v>
      </c>
      <c r="N2621" s="11">
        <v>4</v>
      </c>
      <c r="O2621" s="11">
        <v>2019</v>
      </c>
      <c r="P2621" s="11" t="s">
        <v>154</v>
      </c>
      <c r="Q2621" s="11" t="s">
        <v>154</v>
      </c>
      <c r="R2621" s="11" t="s">
        <v>259</v>
      </c>
      <c r="S2621" s="11" t="s">
        <v>104</v>
      </c>
      <c r="T2621" s="11">
        <v>152</v>
      </c>
      <c r="U2621" s="11" t="str">
        <f>IF(ISERROR(VLOOKUP(I2621,'BACK INFO'!F:F,1,0)),IF(ISERROR(VLOOKUP(I2621,'BACK INFO'!H:H,1,0)),K2621,'BACK INFO'!$H$1),'BACK INFO'!$G$1)</f>
        <v>DENISE ARNETT</v>
      </c>
    </row>
    <row r="2622" spans="1:21" s="11" customFormat="1" x14ac:dyDescent="0.35">
      <c r="A2622" s="11" t="s">
        <v>94</v>
      </c>
      <c r="B2622" s="11">
        <v>2019</v>
      </c>
      <c r="C2622" s="11">
        <v>2</v>
      </c>
      <c r="D2622" s="11" t="s">
        <v>95</v>
      </c>
      <c r="E2622" s="11" t="s">
        <v>96</v>
      </c>
      <c r="F2622" s="11" t="s">
        <v>700</v>
      </c>
      <c r="G2622" s="11" t="s">
        <v>259</v>
      </c>
      <c r="H2622" s="11" t="s">
        <v>117</v>
      </c>
      <c r="I2622" s="11" t="s">
        <v>261</v>
      </c>
      <c r="J2622" s="11" t="s">
        <v>99</v>
      </c>
      <c r="K2622" s="11" t="s">
        <v>74</v>
      </c>
      <c r="L2622" s="11" t="s">
        <v>262</v>
      </c>
      <c r="M2622" s="11" t="s">
        <v>101</v>
      </c>
      <c r="N2622" s="11">
        <v>40</v>
      </c>
      <c r="O2622" s="11">
        <v>2019</v>
      </c>
      <c r="P2622" s="11" t="s">
        <v>154</v>
      </c>
      <c r="Q2622" s="11" t="s">
        <v>154</v>
      </c>
      <c r="R2622" s="11" t="s">
        <v>259</v>
      </c>
      <c r="S2622" s="11" t="s">
        <v>104</v>
      </c>
      <c r="T2622" s="11">
        <v>1220.7499999999998</v>
      </c>
      <c r="U2622" s="11" t="str">
        <f>IF(ISERROR(VLOOKUP(I2622,'BACK INFO'!F:F,1,0)),IF(ISERROR(VLOOKUP(I2622,'BACK INFO'!H:H,1,0)),K2622,'BACK INFO'!$H$1),'BACK INFO'!$G$1)</f>
        <v>DENISE ARNETT</v>
      </c>
    </row>
    <row r="2623" spans="1:21" s="11" customFormat="1" x14ac:dyDescent="0.35">
      <c r="A2623" s="11" t="s">
        <v>94</v>
      </c>
      <c r="B2623" s="11">
        <v>2019</v>
      </c>
      <c r="C2623" s="11">
        <v>2</v>
      </c>
      <c r="D2623" s="11" t="s">
        <v>95</v>
      </c>
      <c r="E2623" s="11" t="s">
        <v>96</v>
      </c>
      <c r="F2623" s="11" t="s">
        <v>700</v>
      </c>
      <c r="G2623" s="11" t="s">
        <v>259</v>
      </c>
      <c r="H2623" s="11" t="s">
        <v>117</v>
      </c>
      <c r="I2623" s="11" t="s">
        <v>356</v>
      </c>
      <c r="J2623" s="11" t="s">
        <v>99</v>
      </c>
      <c r="K2623" s="11" t="s">
        <v>75</v>
      </c>
      <c r="L2623" s="11" t="s">
        <v>273</v>
      </c>
      <c r="M2623" s="11" t="s">
        <v>101</v>
      </c>
      <c r="N2623" s="11">
        <v>25</v>
      </c>
      <c r="O2623" s="11">
        <v>2019</v>
      </c>
      <c r="P2623" s="11" t="s">
        <v>154</v>
      </c>
      <c r="Q2623" s="11" t="s">
        <v>154</v>
      </c>
      <c r="R2623" s="11" t="s">
        <v>259</v>
      </c>
      <c r="S2623" s="11" t="s">
        <v>104</v>
      </c>
      <c r="T2623" s="11">
        <v>791</v>
      </c>
      <c r="U2623" s="11" t="str">
        <f>IF(ISERROR(VLOOKUP(I2623,'BACK INFO'!F:F,1,0)),IF(ISERROR(VLOOKUP(I2623,'BACK INFO'!H:H,1,0)),K2623,'BACK INFO'!$H$1),'BACK INFO'!$G$1)</f>
        <v>LAURA BONG</v>
      </c>
    </row>
    <row r="2624" spans="1:21" s="11" customFormat="1" x14ac:dyDescent="0.35">
      <c r="A2624" s="11" t="s">
        <v>94</v>
      </c>
      <c r="B2624" s="11">
        <v>2019</v>
      </c>
      <c r="C2624" s="11">
        <v>2</v>
      </c>
      <c r="D2624" s="11" t="s">
        <v>95</v>
      </c>
      <c r="E2624" s="11" t="s">
        <v>96</v>
      </c>
      <c r="F2624" s="11" t="s">
        <v>700</v>
      </c>
      <c r="G2624" s="11" t="s">
        <v>259</v>
      </c>
      <c r="H2624" s="11" t="s">
        <v>117</v>
      </c>
      <c r="I2624" s="11" t="s">
        <v>244</v>
      </c>
      <c r="J2624" s="11" t="s">
        <v>99</v>
      </c>
      <c r="K2624" s="11" t="s">
        <v>245</v>
      </c>
      <c r="L2624" s="11" t="s">
        <v>246</v>
      </c>
      <c r="M2624" s="11" t="s">
        <v>246</v>
      </c>
      <c r="N2624" s="11">
        <v>30</v>
      </c>
      <c r="O2624" s="11">
        <v>2019</v>
      </c>
      <c r="P2624" s="11" t="s">
        <v>154</v>
      </c>
      <c r="Q2624" s="11" t="s">
        <v>154</v>
      </c>
      <c r="R2624" s="11" t="s">
        <v>259</v>
      </c>
      <c r="S2624" s="11" t="s">
        <v>104</v>
      </c>
      <c r="T2624" s="11">
        <v>992</v>
      </c>
      <c r="U2624" s="11" t="str">
        <f>IF(ISERROR(VLOOKUP(I2624,'BACK INFO'!F:F,1,0)),IF(ISERROR(VLOOKUP(I2624,'BACK INFO'!H:H,1,0)),K2624,'BACK INFO'!$H$1),'BACK INFO'!$G$1)</f>
        <v>JULIUS ORTIZ MALDONADO</v>
      </c>
    </row>
    <row r="2625" spans="1:21" s="11" customFormat="1" x14ac:dyDescent="0.35">
      <c r="A2625" s="11" t="s">
        <v>94</v>
      </c>
      <c r="B2625" s="11">
        <v>2019</v>
      </c>
      <c r="C2625" s="11">
        <v>2</v>
      </c>
      <c r="D2625" s="11" t="s">
        <v>95</v>
      </c>
      <c r="E2625" s="11" t="s">
        <v>96</v>
      </c>
      <c r="F2625" s="11" t="s">
        <v>700</v>
      </c>
      <c r="G2625" s="11" t="s">
        <v>259</v>
      </c>
      <c r="H2625" s="11" t="s">
        <v>117</v>
      </c>
      <c r="I2625" s="11" t="s">
        <v>248</v>
      </c>
      <c r="J2625" s="11" t="s">
        <v>99</v>
      </c>
      <c r="K2625" s="11" t="s">
        <v>72</v>
      </c>
      <c r="L2625" s="11" t="s">
        <v>114</v>
      </c>
      <c r="M2625" s="11" t="s">
        <v>101</v>
      </c>
      <c r="N2625" s="11">
        <v>42</v>
      </c>
      <c r="O2625" s="11">
        <v>2019</v>
      </c>
      <c r="P2625" s="11" t="s">
        <v>154</v>
      </c>
      <c r="Q2625" s="11" t="s">
        <v>154</v>
      </c>
      <c r="R2625" s="11" t="s">
        <v>259</v>
      </c>
      <c r="S2625" s="11" t="s">
        <v>104</v>
      </c>
      <c r="T2625" s="11">
        <v>1358</v>
      </c>
      <c r="U2625" s="11" t="str">
        <f>IF(ISERROR(VLOOKUP(I2625,'BACK INFO'!F:F,1,0)),IF(ISERROR(VLOOKUP(I2625,'BACK INFO'!H:H,1,0)),K2625,'BACK INFO'!$H$1),'BACK INFO'!$G$1)</f>
        <v>BILL MILLER AND COMPANY</v>
      </c>
    </row>
    <row r="2626" spans="1:21" s="11" customFormat="1" x14ac:dyDescent="0.35">
      <c r="A2626" s="11" t="s">
        <v>94</v>
      </c>
      <c r="B2626" s="11">
        <v>2019</v>
      </c>
      <c r="C2626" s="11">
        <v>2</v>
      </c>
      <c r="D2626" s="11" t="s">
        <v>95</v>
      </c>
      <c r="E2626" s="11" t="s">
        <v>96</v>
      </c>
      <c r="F2626" s="11" t="s">
        <v>700</v>
      </c>
      <c r="G2626" s="11" t="s">
        <v>259</v>
      </c>
      <c r="H2626" s="11" t="s">
        <v>117</v>
      </c>
      <c r="I2626" s="11" t="s">
        <v>322</v>
      </c>
      <c r="J2626" s="11" t="s">
        <v>99</v>
      </c>
      <c r="K2626" s="11" t="s">
        <v>75</v>
      </c>
      <c r="L2626" s="11" t="s">
        <v>127</v>
      </c>
      <c r="M2626" s="11" t="s">
        <v>101</v>
      </c>
      <c r="N2626" s="11">
        <v>22</v>
      </c>
      <c r="O2626" s="11">
        <v>2019</v>
      </c>
      <c r="P2626" s="11" t="s">
        <v>154</v>
      </c>
      <c r="Q2626" s="11" t="s">
        <v>154</v>
      </c>
      <c r="R2626" s="11" t="s">
        <v>259</v>
      </c>
      <c r="S2626" s="11" t="s">
        <v>104</v>
      </c>
      <c r="T2626" s="11">
        <v>720</v>
      </c>
      <c r="U2626" s="11" t="str">
        <f>IF(ISERROR(VLOOKUP(I2626,'BACK INFO'!F:F,1,0)),IF(ISERROR(VLOOKUP(I2626,'BACK INFO'!H:H,1,0)),K2626,'BACK INFO'!$H$1),'BACK INFO'!$G$1)</f>
        <v>LAURA BONG</v>
      </c>
    </row>
    <row r="2627" spans="1:21" s="11" customFormat="1" x14ac:dyDescent="0.35">
      <c r="A2627" s="11" t="s">
        <v>94</v>
      </c>
      <c r="B2627" s="11">
        <v>2019</v>
      </c>
      <c r="C2627" s="11">
        <v>2</v>
      </c>
      <c r="D2627" s="11" t="s">
        <v>95</v>
      </c>
      <c r="E2627" s="11" t="s">
        <v>96</v>
      </c>
      <c r="F2627" s="11" t="s">
        <v>700</v>
      </c>
      <c r="G2627" s="11" t="s">
        <v>259</v>
      </c>
      <c r="H2627" s="11" t="s">
        <v>117</v>
      </c>
      <c r="I2627" s="11" t="s">
        <v>62</v>
      </c>
      <c r="J2627" s="11" t="s">
        <v>99</v>
      </c>
      <c r="K2627" s="11" t="s">
        <v>54</v>
      </c>
      <c r="L2627" s="11" t="s">
        <v>165</v>
      </c>
      <c r="M2627" s="11" t="s">
        <v>101</v>
      </c>
      <c r="N2627" s="11">
        <v>106</v>
      </c>
      <c r="O2627" s="11">
        <v>2019</v>
      </c>
      <c r="P2627" s="11" t="s">
        <v>154</v>
      </c>
      <c r="Q2627" s="11" t="s">
        <v>154</v>
      </c>
      <c r="R2627" s="11" t="s">
        <v>259</v>
      </c>
      <c r="S2627" s="11" t="s">
        <v>104</v>
      </c>
      <c r="T2627" s="11">
        <v>3273.7000000000007</v>
      </c>
      <c r="U2627" s="11" t="str">
        <f>IF(ISERROR(VLOOKUP(I2627,'BACK INFO'!F:F,1,0)),IF(ISERROR(VLOOKUP(I2627,'BACK INFO'!H:H,1,0)),K2627,'BACK INFO'!$H$1),'BACK INFO'!$G$1)</f>
        <v>PAIGE ALYSE STRAUGHAN</v>
      </c>
    </row>
    <row r="2628" spans="1:21" s="11" customFormat="1" x14ac:dyDescent="0.35">
      <c r="A2628" s="11" t="s">
        <v>94</v>
      </c>
      <c r="B2628" s="11">
        <v>2019</v>
      </c>
      <c r="C2628" s="11">
        <v>2</v>
      </c>
      <c r="D2628" s="11" t="s">
        <v>95</v>
      </c>
      <c r="E2628" s="11" t="s">
        <v>96</v>
      </c>
      <c r="F2628" s="11" t="s">
        <v>700</v>
      </c>
      <c r="G2628" s="11" t="s">
        <v>259</v>
      </c>
      <c r="H2628" s="11" t="s">
        <v>117</v>
      </c>
      <c r="I2628" s="11" t="s">
        <v>257</v>
      </c>
      <c r="J2628" s="11" t="s">
        <v>99</v>
      </c>
      <c r="K2628" s="11" t="s">
        <v>245</v>
      </c>
      <c r="L2628" s="11" t="s">
        <v>246</v>
      </c>
      <c r="M2628" s="11" t="s">
        <v>246</v>
      </c>
      <c r="N2628" s="11">
        <v>6</v>
      </c>
      <c r="O2628" s="11">
        <v>2019</v>
      </c>
      <c r="P2628" s="11" t="s">
        <v>154</v>
      </c>
      <c r="Q2628" s="11" t="s">
        <v>154</v>
      </c>
      <c r="R2628" s="11" t="s">
        <v>259</v>
      </c>
      <c r="S2628" s="11" t="s">
        <v>104</v>
      </c>
      <c r="T2628" s="11">
        <v>189</v>
      </c>
      <c r="U2628" s="11" t="str">
        <f>IF(ISERROR(VLOOKUP(I2628,'BACK INFO'!F:F,1,0)),IF(ISERROR(VLOOKUP(I2628,'BACK INFO'!H:H,1,0)),K2628,'BACK INFO'!$H$1),'BACK INFO'!$G$1)</f>
        <v>JULIUS ORTIZ MALDONADO</v>
      </c>
    </row>
    <row r="2629" spans="1:21" s="11" customFormat="1" x14ac:dyDescent="0.35">
      <c r="A2629" s="11" t="s">
        <v>94</v>
      </c>
      <c r="B2629" s="11">
        <v>2019</v>
      </c>
      <c r="C2629" s="11">
        <v>2</v>
      </c>
      <c r="D2629" s="11" t="s">
        <v>95</v>
      </c>
      <c r="E2629" s="11" t="s">
        <v>96</v>
      </c>
      <c r="F2629" s="11" t="s">
        <v>700</v>
      </c>
      <c r="G2629" s="11" t="s">
        <v>259</v>
      </c>
      <c r="H2629" s="11" t="s">
        <v>117</v>
      </c>
      <c r="I2629" s="11" t="s">
        <v>395</v>
      </c>
      <c r="J2629" s="11" t="s">
        <v>120</v>
      </c>
      <c r="K2629" s="11" t="s">
        <v>69</v>
      </c>
      <c r="L2629" s="11" t="s">
        <v>143</v>
      </c>
      <c r="M2629" s="11" t="s">
        <v>122</v>
      </c>
      <c r="N2629" s="11">
        <v>28</v>
      </c>
      <c r="O2629" s="11">
        <v>2019</v>
      </c>
      <c r="P2629" s="11" t="s">
        <v>154</v>
      </c>
      <c r="Q2629" s="11" t="s">
        <v>154</v>
      </c>
      <c r="R2629" s="11" t="s">
        <v>259</v>
      </c>
      <c r="S2629" s="11" t="s">
        <v>104</v>
      </c>
      <c r="T2629" s="11">
        <v>880.10300689237249</v>
      </c>
      <c r="U2629" s="11" t="str">
        <f>IF(ISERROR(VLOOKUP(I2629,'BACK INFO'!F:F,1,0)),IF(ISERROR(VLOOKUP(I2629,'BACK INFO'!H:H,1,0)),K2629,'BACK INFO'!$H$1),'BACK INFO'!$G$1)</f>
        <v>JULIE BERTRAND</v>
      </c>
    </row>
    <row r="2630" spans="1:21" s="11" customFormat="1" x14ac:dyDescent="0.35">
      <c r="A2630" s="11" t="s">
        <v>94</v>
      </c>
      <c r="B2630" s="11">
        <v>2019</v>
      </c>
      <c r="C2630" s="11">
        <v>2</v>
      </c>
      <c r="D2630" s="11" t="s">
        <v>95</v>
      </c>
      <c r="E2630" s="11" t="s">
        <v>96</v>
      </c>
      <c r="F2630" s="11" t="s">
        <v>700</v>
      </c>
      <c r="G2630" s="11" t="s">
        <v>259</v>
      </c>
      <c r="H2630" s="11" t="s">
        <v>117</v>
      </c>
      <c r="I2630" s="11" t="s">
        <v>342</v>
      </c>
      <c r="J2630" s="11" t="s">
        <v>99</v>
      </c>
      <c r="K2630" s="11" t="s">
        <v>73</v>
      </c>
      <c r="L2630" s="11" t="s">
        <v>343</v>
      </c>
      <c r="M2630" s="11" t="s">
        <v>101</v>
      </c>
      <c r="N2630" s="11">
        <v>28</v>
      </c>
      <c r="O2630" s="11">
        <v>2019</v>
      </c>
      <c r="P2630" s="11" t="s">
        <v>154</v>
      </c>
      <c r="Q2630" s="11" t="s">
        <v>154</v>
      </c>
      <c r="R2630" s="11" t="s">
        <v>259</v>
      </c>
      <c r="S2630" s="11" t="s">
        <v>104</v>
      </c>
      <c r="T2630" s="11">
        <v>892</v>
      </c>
      <c r="U2630" s="11" t="str">
        <f>IF(ISERROR(VLOOKUP(I2630,'BACK INFO'!F:F,1,0)),IF(ISERROR(VLOOKUP(I2630,'BACK INFO'!H:H,1,0)),K2630,'BACK INFO'!$H$1),'BACK INFO'!$G$1)</f>
        <v>PHYLLIS POSNER</v>
      </c>
    </row>
    <row r="2631" spans="1:21" s="11" customFormat="1" x14ac:dyDescent="0.35">
      <c r="A2631" s="11" t="s">
        <v>94</v>
      </c>
      <c r="B2631" s="11">
        <v>2019</v>
      </c>
      <c r="C2631" s="11">
        <v>2</v>
      </c>
      <c r="D2631" s="11" t="s">
        <v>95</v>
      </c>
      <c r="E2631" s="11" t="s">
        <v>96</v>
      </c>
      <c r="F2631" s="11" t="s">
        <v>700</v>
      </c>
      <c r="G2631" s="11" t="s">
        <v>259</v>
      </c>
      <c r="H2631" s="11" t="s">
        <v>151</v>
      </c>
      <c r="I2631" s="11" t="s">
        <v>322</v>
      </c>
      <c r="J2631" s="11" t="s">
        <v>99</v>
      </c>
      <c r="K2631" s="11" t="s">
        <v>75</v>
      </c>
      <c r="L2631" s="11" t="s">
        <v>127</v>
      </c>
      <c r="M2631" s="11" t="s">
        <v>101</v>
      </c>
      <c r="N2631" s="11">
        <v>11</v>
      </c>
      <c r="O2631" s="11">
        <v>2019</v>
      </c>
      <c r="P2631" s="11" t="s">
        <v>154</v>
      </c>
      <c r="Q2631" s="11" t="s">
        <v>154</v>
      </c>
      <c r="R2631" s="11" t="s">
        <v>259</v>
      </c>
      <c r="S2631" s="11" t="s">
        <v>104</v>
      </c>
      <c r="T2631" s="11">
        <v>329.5</v>
      </c>
      <c r="U2631" s="11" t="str">
        <f>IF(ISERROR(VLOOKUP(I2631,'BACK INFO'!F:F,1,0)),IF(ISERROR(VLOOKUP(I2631,'BACK INFO'!H:H,1,0)),K2631,'BACK INFO'!$H$1),'BACK INFO'!$G$1)</f>
        <v>LAURA BONG</v>
      </c>
    </row>
    <row r="2632" spans="1:21" s="11" customFormat="1" x14ac:dyDescent="0.35">
      <c r="A2632" s="11" t="s">
        <v>94</v>
      </c>
      <c r="B2632" s="11">
        <v>2019</v>
      </c>
      <c r="C2632" s="11">
        <v>2</v>
      </c>
      <c r="D2632" s="11" t="s">
        <v>95</v>
      </c>
      <c r="E2632" s="11" t="s">
        <v>96</v>
      </c>
      <c r="F2632" s="11" t="s">
        <v>700</v>
      </c>
      <c r="G2632" s="11" t="s">
        <v>259</v>
      </c>
      <c r="H2632" s="11" t="s">
        <v>152</v>
      </c>
      <c r="I2632" s="11" t="s">
        <v>243</v>
      </c>
      <c r="J2632" s="11" t="s">
        <v>99</v>
      </c>
      <c r="K2632" s="11" t="s">
        <v>70</v>
      </c>
      <c r="L2632" s="11" t="s">
        <v>157</v>
      </c>
      <c r="M2632" s="11" t="s">
        <v>101</v>
      </c>
      <c r="N2632" s="11">
        <v>4</v>
      </c>
      <c r="O2632" s="11">
        <v>2019</v>
      </c>
      <c r="P2632" s="11" t="s">
        <v>154</v>
      </c>
      <c r="Q2632" s="11" t="s">
        <v>154</v>
      </c>
      <c r="R2632" s="11" t="s">
        <v>259</v>
      </c>
      <c r="S2632" s="11" t="s">
        <v>104</v>
      </c>
      <c r="T2632" s="11">
        <v>172</v>
      </c>
      <c r="U2632" s="11" t="str">
        <f>IF(ISERROR(VLOOKUP(I2632,'BACK INFO'!F:F,1,0)),IF(ISERROR(VLOOKUP(I2632,'BACK INFO'!H:H,1,0)),K2632,'BACK INFO'!$H$1),'BACK INFO'!$G$1)</f>
        <v>JUDITH ANN DEAL</v>
      </c>
    </row>
    <row r="2633" spans="1:21" s="11" customFormat="1" x14ac:dyDescent="0.35">
      <c r="A2633" s="11" t="s">
        <v>94</v>
      </c>
      <c r="B2633" s="11">
        <v>2019</v>
      </c>
      <c r="C2633" s="11">
        <v>2</v>
      </c>
      <c r="D2633" s="11" t="s">
        <v>95</v>
      </c>
      <c r="E2633" s="11" t="s">
        <v>96</v>
      </c>
      <c r="F2633" s="11" t="s">
        <v>700</v>
      </c>
      <c r="G2633" s="11" t="s">
        <v>259</v>
      </c>
      <c r="H2633" s="11" t="s">
        <v>152</v>
      </c>
      <c r="I2633" s="11" t="s">
        <v>156</v>
      </c>
      <c r="J2633" s="11" t="s">
        <v>99</v>
      </c>
      <c r="K2633" s="11" t="s">
        <v>70</v>
      </c>
      <c r="L2633" s="11" t="s">
        <v>157</v>
      </c>
      <c r="M2633" s="11" t="s">
        <v>101</v>
      </c>
      <c r="N2633" s="11">
        <v>6</v>
      </c>
      <c r="O2633" s="11">
        <v>2019</v>
      </c>
      <c r="P2633" s="11" t="s">
        <v>154</v>
      </c>
      <c r="Q2633" s="11" t="s">
        <v>154</v>
      </c>
      <c r="R2633" s="11" t="s">
        <v>259</v>
      </c>
      <c r="S2633" s="11" t="s">
        <v>104</v>
      </c>
      <c r="T2633" s="11">
        <v>238</v>
      </c>
      <c r="U2633" s="11" t="str">
        <f>IF(ISERROR(VLOOKUP(I2633,'BACK INFO'!F:F,1,0)),IF(ISERROR(VLOOKUP(I2633,'BACK INFO'!H:H,1,0)),K2633,'BACK INFO'!$H$1),'BACK INFO'!$G$1)</f>
        <v>JUDITH ANN DEAL</v>
      </c>
    </row>
    <row r="2634" spans="1:21" s="11" customFormat="1" x14ac:dyDescent="0.35">
      <c r="A2634" s="11" t="s">
        <v>94</v>
      </c>
      <c r="B2634" s="11">
        <v>2019</v>
      </c>
      <c r="C2634" s="11">
        <v>2</v>
      </c>
      <c r="D2634" s="11" t="s">
        <v>95</v>
      </c>
      <c r="E2634" s="11" t="s">
        <v>96</v>
      </c>
      <c r="F2634" s="11" t="s">
        <v>700</v>
      </c>
      <c r="G2634" s="11" t="s">
        <v>259</v>
      </c>
      <c r="H2634" s="11" t="s">
        <v>152</v>
      </c>
      <c r="I2634" s="11" t="s">
        <v>356</v>
      </c>
      <c r="J2634" s="11" t="s">
        <v>99</v>
      </c>
      <c r="K2634" s="11" t="s">
        <v>75</v>
      </c>
      <c r="L2634" s="11" t="s">
        <v>273</v>
      </c>
      <c r="M2634" s="11" t="s">
        <v>101</v>
      </c>
      <c r="N2634" s="11">
        <v>8</v>
      </c>
      <c r="O2634" s="11">
        <v>2019</v>
      </c>
      <c r="P2634" s="11" t="s">
        <v>154</v>
      </c>
      <c r="Q2634" s="11" t="s">
        <v>154</v>
      </c>
      <c r="R2634" s="11" t="s">
        <v>259</v>
      </c>
      <c r="S2634" s="11" t="s">
        <v>104</v>
      </c>
      <c r="T2634" s="11">
        <v>322</v>
      </c>
      <c r="U2634" s="11" t="str">
        <f>IF(ISERROR(VLOOKUP(I2634,'BACK INFO'!F:F,1,0)),IF(ISERROR(VLOOKUP(I2634,'BACK INFO'!H:H,1,0)),K2634,'BACK INFO'!$H$1),'BACK INFO'!$G$1)</f>
        <v>LAURA BONG</v>
      </c>
    </row>
    <row r="2635" spans="1:21" s="11" customFormat="1" x14ac:dyDescent="0.35">
      <c r="A2635" s="11" t="s">
        <v>94</v>
      </c>
      <c r="B2635" s="11">
        <v>2019</v>
      </c>
      <c r="C2635" s="11">
        <v>2</v>
      </c>
      <c r="D2635" s="11" t="s">
        <v>95</v>
      </c>
      <c r="E2635" s="11" t="s">
        <v>96</v>
      </c>
      <c r="F2635" s="11" t="s">
        <v>700</v>
      </c>
      <c r="G2635" s="11" t="s">
        <v>259</v>
      </c>
      <c r="H2635" s="11" t="s">
        <v>152</v>
      </c>
      <c r="I2635" s="11" t="s">
        <v>357</v>
      </c>
      <c r="J2635" s="11" t="s">
        <v>120</v>
      </c>
      <c r="K2635" s="11" t="s">
        <v>69</v>
      </c>
      <c r="L2635" s="11" t="s">
        <v>143</v>
      </c>
      <c r="M2635" s="11" t="s">
        <v>122</v>
      </c>
      <c r="N2635" s="11">
        <v>3</v>
      </c>
      <c r="O2635" s="11">
        <v>2019</v>
      </c>
      <c r="P2635" s="11" t="s">
        <v>154</v>
      </c>
      <c r="Q2635" s="11" t="s">
        <v>154</v>
      </c>
      <c r="R2635" s="11" t="s">
        <v>259</v>
      </c>
      <c r="S2635" s="11" t="s">
        <v>104</v>
      </c>
      <c r="T2635" s="11">
        <v>118.15496478073163</v>
      </c>
      <c r="U2635" s="11" t="str">
        <f>IF(ISERROR(VLOOKUP(I2635,'BACK INFO'!F:F,1,0)),IF(ISERROR(VLOOKUP(I2635,'BACK INFO'!H:H,1,0)),K2635,'BACK INFO'!$H$1),'BACK INFO'!$G$1)</f>
        <v>JULIE BERTRAND</v>
      </c>
    </row>
    <row r="2636" spans="1:21" s="11" customFormat="1" x14ac:dyDescent="0.35">
      <c r="A2636" s="11" t="s">
        <v>94</v>
      </c>
      <c r="B2636" s="11">
        <v>2019</v>
      </c>
      <c r="C2636" s="11">
        <v>2</v>
      </c>
      <c r="D2636" s="11" t="s">
        <v>95</v>
      </c>
      <c r="E2636" s="11" t="s">
        <v>96</v>
      </c>
      <c r="F2636" s="11" t="s">
        <v>700</v>
      </c>
      <c r="G2636" s="11" t="s">
        <v>259</v>
      </c>
      <c r="H2636" s="11" t="s">
        <v>152</v>
      </c>
      <c r="I2636" s="11" t="s">
        <v>284</v>
      </c>
      <c r="J2636" s="11" t="s">
        <v>99</v>
      </c>
      <c r="K2636" s="11" t="s">
        <v>70</v>
      </c>
      <c r="L2636" s="11" t="s">
        <v>157</v>
      </c>
      <c r="M2636" s="11" t="s">
        <v>101</v>
      </c>
      <c r="N2636" s="11">
        <v>10</v>
      </c>
      <c r="O2636" s="11">
        <v>2019</v>
      </c>
      <c r="P2636" s="11" t="s">
        <v>154</v>
      </c>
      <c r="Q2636" s="11" t="s">
        <v>154</v>
      </c>
      <c r="R2636" s="11" t="s">
        <v>259</v>
      </c>
      <c r="S2636" s="11" t="s">
        <v>104</v>
      </c>
      <c r="T2636" s="11">
        <v>422</v>
      </c>
      <c r="U2636" s="11" t="str">
        <f>IF(ISERROR(VLOOKUP(I2636,'BACK INFO'!F:F,1,0)),IF(ISERROR(VLOOKUP(I2636,'BACK INFO'!H:H,1,0)),K2636,'BACK INFO'!$H$1),'BACK INFO'!$G$1)</f>
        <v>JUDITH ANN DEAL</v>
      </c>
    </row>
    <row r="2637" spans="1:21" s="11" customFormat="1" x14ac:dyDescent="0.35">
      <c r="A2637" s="11" t="s">
        <v>94</v>
      </c>
      <c r="B2637" s="11">
        <v>2019</v>
      </c>
      <c r="C2637" s="11">
        <v>2</v>
      </c>
      <c r="D2637" s="11" t="s">
        <v>95</v>
      </c>
      <c r="E2637" s="11" t="s">
        <v>96</v>
      </c>
      <c r="F2637" s="11" t="s">
        <v>700</v>
      </c>
      <c r="G2637" s="11" t="s">
        <v>259</v>
      </c>
      <c r="H2637" s="11" t="s">
        <v>152</v>
      </c>
      <c r="I2637" s="11" t="s">
        <v>160</v>
      </c>
      <c r="J2637" s="11" t="s">
        <v>99</v>
      </c>
      <c r="K2637" s="11" t="s">
        <v>76</v>
      </c>
      <c r="L2637" s="11" t="s">
        <v>127</v>
      </c>
      <c r="M2637" s="11" t="s">
        <v>101</v>
      </c>
      <c r="N2637" s="11">
        <v>2</v>
      </c>
      <c r="O2637" s="11">
        <v>2019</v>
      </c>
      <c r="P2637" s="11" t="s">
        <v>154</v>
      </c>
      <c r="Q2637" s="11" t="s">
        <v>154</v>
      </c>
      <c r="R2637" s="11" t="s">
        <v>259</v>
      </c>
      <c r="S2637" s="11" t="s">
        <v>104</v>
      </c>
      <c r="T2637" s="11">
        <v>66</v>
      </c>
      <c r="U2637" s="11" t="str">
        <f>IF(ISERROR(VLOOKUP(I2637,'BACK INFO'!F:F,1,0)),IF(ISERROR(VLOOKUP(I2637,'BACK INFO'!H:H,1,0)),K2637,'BACK INFO'!$H$1),'BACK INFO'!$G$1)</f>
        <v>MIE MANNICHE</v>
      </c>
    </row>
    <row r="2638" spans="1:21" s="11" customFormat="1" x14ac:dyDescent="0.35">
      <c r="A2638" s="11" t="s">
        <v>94</v>
      </c>
      <c r="B2638" s="11">
        <v>2019</v>
      </c>
      <c r="C2638" s="11">
        <v>2</v>
      </c>
      <c r="D2638" s="11" t="s">
        <v>95</v>
      </c>
      <c r="E2638" s="11" t="s">
        <v>96</v>
      </c>
      <c r="F2638" s="11" t="s">
        <v>700</v>
      </c>
      <c r="G2638" s="11" t="s">
        <v>259</v>
      </c>
      <c r="H2638" s="11" t="s">
        <v>152</v>
      </c>
      <c r="I2638" s="11" t="s">
        <v>263</v>
      </c>
      <c r="J2638" s="11" t="s">
        <v>120</v>
      </c>
      <c r="K2638" s="11" t="s">
        <v>69</v>
      </c>
      <c r="L2638" s="11" t="s">
        <v>143</v>
      </c>
      <c r="M2638" s="11" t="s">
        <v>122</v>
      </c>
      <c r="N2638" s="11">
        <v>5</v>
      </c>
      <c r="O2638" s="11">
        <v>2019</v>
      </c>
      <c r="P2638" s="11" t="s">
        <v>154</v>
      </c>
      <c r="Q2638" s="11" t="s">
        <v>154</v>
      </c>
      <c r="R2638" s="11" t="s">
        <v>259</v>
      </c>
      <c r="S2638" s="11" t="s">
        <v>104</v>
      </c>
      <c r="T2638" s="11">
        <v>219.64704991289858</v>
      </c>
      <c r="U2638" s="11" t="str">
        <f>IF(ISERROR(VLOOKUP(I2638,'BACK INFO'!F:F,1,0)),IF(ISERROR(VLOOKUP(I2638,'BACK INFO'!H:H,1,0)),K2638,'BACK INFO'!$H$1),'BACK INFO'!$G$1)</f>
        <v>JULIE BERTRAND</v>
      </c>
    </row>
    <row r="2639" spans="1:21" s="11" customFormat="1" x14ac:dyDescent="0.35">
      <c r="A2639" s="11" t="s">
        <v>94</v>
      </c>
      <c r="B2639" s="11">
        <v>2019</v>
      </c>
      <c r="C2639" s="11">
        <v>2</v>
      </c>
      <c r="D2639" s="11" t="s">
        <v>95</v>
      </c>
      <c r="E2639" s="11" t="s">
        <v>96</v>
      </c>
      <c r="F2639" s="11" t="s">
        <v>700</v>
      </c>
      <c r="G2639" s="11" t="s">
        <v>259</v>
      </c>
      <c r="H2639" s="11" t="s">
        <v>152</v>
      </c>
      <c r="I2639" s="11" t="s">
        <v>287</v>
      </c>
      <c r="J2639" s="11" t="s">
        <v>99</v>
      </c>
      <c r="K2639" s="11" t="s">
        <v>70</v>
      </c>
      <c r="L2639" s="11" t="s">
        <v>157</v>
      </c>
      <c r="M2639" s="11" t="s">
        <v>101</v>
      </c>
      <c r="N2639" s="11">
        <v>5</v>
      </c>
      <c r="O2639" s="11">
        <v>2019</v>
      </c>
      <c r="P2639" s="11" t="s">
        <v>154</v>
      </c>
      <c r="Q2639" s="11" t="s">
        <v>154</v>
      </c>
      <c r="R2639" s="11" t="s">
        <v>259</v>
      </c>
      <c r="S2639" s="11" t="s">
        <v>104</v>
      </c>
      <c r="T2639" s="11">
        <v>205</v>
      </c>
      <c r="U2639" s="11" t="str">
        <f>IF(ISERROR(VLOOKUP(I2639,'BACK INFO'!F:F,1,0)),IF(ISERROR(VLOOKUP(I2639,'BACK INFO'!H:H,1,0)),K2639,'BACK INFO'!$H$1),'BACK INFO'!$G$1)</f>
        <v>JUDITH ANN DEAL</v>
      </c>
    </row>
    <row r="2640" spans="1:21" s="11" customFormat="1" x14ac:dyDescent="0.35">
      <c r="A2640" s="11" t="s">
        <v>94</v>
      </c>
      <c r="B2640" s="11">
        <v>2019</v>
      </c>
      <c r="C2640" s="11">
        <v>2</v>
      </c>
      <c r="D2640" s="11" t="s">
        <v>95</v>
      </c>
      <c r="E2640" s="11" t="s">
        <v>96</v>
      </c>
      <c r="F2640" s="11" t="s">
        <v>700</v>
      </c>
      <c r="G2640" s="11" t="s">
        <v>259</v>
      </c>
      <c r="H2640" s="11" t="s">
        <v>152</v>
      </c>
      <c r="I2640" s="11" t="s">
        <v>406</v>
      </c>
      <c r="J2640" s="11" t="s">
        <v>99</v>
      </c>
      <c r="K2640" s="11" t="s">
        <v>71</v>
      </c>
      <c r="L2640" s="11" t="s">
        <v>164</v>
      </c>
      <c r="M2640" s="11" t="s">
        <v>101</v>
      </c>
      <c r="N2640" s="11">
        <v>14</v>
      </c>
      <c r="O2640" s="11">
        <v>2019</v>
      </c>
      <c r="P2640" s="11" t="s">
        <v>154</v>
      </c>
      <c r="Q2640" s="11" t="s">
        <v>154</v>
      </c>
      <c r="R2640" s="11" t="s">
        <v>259</v>
      </c>
      <c r="S2640" s="11" t="s">
        <v>104</v>
      </c>
      <c r="T2640" s="11">
        <v>582</v>
      </c>
      <c r="U2640" s="11" t="str">
        <f>IF(ISERROR(VLOOKUP(I2640,'BACK INFO'!F:F,1,0)),IF(ISERROR(VLOOKUP(I2640,'BACK INFO'!H:H,1,0)),K2640,'BACK INFO'!$H$1),'BACK INFO'!$G$1)</f>
        <v>HOLLY SALES INC.</v>
      </c>
    </row>
    <row r="2641" spans="1:21" s="11" customFormat="1" x14ac:dyDescent="0.35">
      <c r="A2641" s="11" t="s">
        <v>94</v>
      </c>
      <c r="B2641" s="11">
        <v>2019</v>
      </c>
      <c r="C2641" s="11">
        <v>2</v>
      </c>
      <c r="D2641" s="11" t="s">
        <v>95</v>
      </c>
      <c r="E2641" s="11" t="s">
        <v>96</v>
      </c>
      <c r="F2641" s="11" t="s">
        <v>700</v>
      </c>
      <c r="G2641" s="11" t="s">
        <v>259</v>
      </c>
      <c r="H2641" s="11" t="s">
        <v>152</v>
      </c>
      <c r="I2641" s="11" t="s">
        <v>60</v>
      </c>
      <c r="J2641" s="11" t="s">
        <v>99</v>
      </c>
      <c r="K2641" s="11" t="s">
        <v>54</v>
      </c>
      <c r="L2641" s="11" t="s">
        <v>100</v>
      </c>
      <c r="M2641" s="11" t="s">
        <v>101</v>
      </c>
      <c r="N2641" s="11">
        <v>145</v>
      </c>
      <c r="O2641" s="11">
        <v>2019</v>
      </c>
      <c r="P2641" s="11" t="s">
        <v>154</v>
      </c>
      <c r="Q2641" s="11" t="s">
        <v>154</v>
      </c>
      <c r="R2641" s="11" t="s">
        <v>259</v>
      </c>
      <c r="S2641" s="11" t="s">
        <v>104</v>
      </c>
      <c r="T2641" s="11">
        <v>4402.2</v>
      </c>
      <c r="U2641" s="11" t="str">
        <f>IF(ISERROR(VLOOKUP(I2641,'BACK INFO'!F:F,1,0)),IF(ISERROR(VLOOKUP(I2641,'BACK INFO'!H:H,1,0)),K2641,'BACK INFO'!$H$1),'BACK INFO'!$G$1)</f>
        <v>PAIGE ALYSE STRAUGHAN</v>
      </c>
    </row>
    <row r="2642" spans="1:21" s="11" customFormat="1" x14ac:dyDescent="0.35">
      <c r="A2642" s="11" t="s">
        <v>94</v>
      </c>
      <c r="B2642" s="11">
        <v>2019</v>
      </c>
      <c r="C2642" s="11">
        <v>2</v>
      </c>
      <c r="D2642" s="11" t="s">
        <v>95</v>
      </c>
      <c r="E2642" s="11" t="s">
        <v>96</v>
      </c>
      <c r="F2642" s="11" t="s">
        <v>700</v>
      </c>
      <c r="G2642" s="11" t="s">
        <v>259</v>
      </c>
      <c r="H2642" s="11" t="s">
        <v>152</v>
      </c>
      <c r="I2642" s="11" t="s">
        <v>322</v>
      </c>
      <c r="J2642" s="11" t="s">
        <v>99</v>
      </c>
      <c r="K2642" s="11" t="s">
        <v>75</v>
      </c>
      <c r="L2642" s="11" t="s">
        <v>127</v>
      </c>
      <c r="M2642" s="11" t="s">
        <v>101</v>
      </c>
      <c r="N2642" s="11">
        <v>3</v>
      </c>
      <c r="O2642" s="11">
        <v>2019</v>
      </c>
      <c r="P2642" s="11" t="s">
        <v>154</v>
      </c>
      <c r="Q2642" s="11" t="s">
        <v>154</v>
      </c>
      <c r="R2642" s="11" t="s">
        <v>259</v>
      </c>
      <c r="S2642" s="11" t="s">
        <v>104</v>
      </c>
      <c r="T2642" s="11">
        <v>123</v>
      </c>
      <c r="U2642" s="11" t="str">
        <f>IF(ISERROR(VLOOKUP(I2642,'BACK INFO'!F:F,1,0)),IF(ISERROR(VLOOKUP(I2642,'BACK INFO'!H:H,1,0)),K2642,'BACK INFO'!$H$1),'BACK INFO'!$G$1)</f>
        <v>LAURA BONG</v>
      </c>
    </row>
    <row r="2643" spans="1:21" s="11" customFormat="1" x14ac:dyDescent="0.35">
      <c r="A2643" s="11" t="s">
        <v>94</v>
      </c>
      <c r="B2643" s="11">
        <v>2019</v>
      </c>
      <c r="C2643" s="11">
        <v>2</v>
      </c>
      <c r="D2643" s="11" t="s">
        <v>95</v>
      </c>
      <c r="E2643" s="11" t="s">
        <v>96</v>
      </c>
      <c r="F2643" s="11" t="s">
        <v>700</v>
      </c>
      <c r="G2643" s="11" t="s">
        <v>259</v>
      </c>
      <c r="H2643" s="11" t="s">
        <v>152</v>
      </c>
      <c r="I2643" s="11" t="s">
        <v>249</v>
      </c>
      <c r="J2643" s="11" t="s">
        <v>99</v>
      </c>
      <c r="K2643" s="11" t="s">
        <v>72</v>
      </c>
      <c r="L2643" s="11" t="s">
        <v>114</v>
      </c>
      <c r="M2643" s="11" t="s">
        <v>101</v>
      </c>
      <c r="N2643" s="11">
        <v>89</v>
      </c>
      <c r="O2643" s="11">
        <v>2019</v>
      </c>
      <c r="P2643" s="11" t="s">
        <v>154</v>
      </c>
      <c r="Q2643" s="11" t="s">
        <v>154</v>
      </c>
      <c r="R2643" s="11" t="s">
        <v>259</v>
      </c>
      <c r="S2643" s="11" t="s">
        <v>104</v>
      </c>
      <c r="T2643" s="11">
        <v>2467.0800000000004</v>
      </c>
      <c r="U2643" s="11" t="str">
        <f>IF(ISERROR(VLOOKUP(I2643,'BACK INFO'!F:F,1,0)),IF(ISERROR(VLOOKUP(I2643,'BACK INFO'!H:H,1,0)),K2643,'BACK INFO'!$H$1),'BACK INFO'!$G$1)</f>
        <v>BILL MILLER AND COMPANY</v>
      </c>
    </row>
    <row r="2644" spans="1:21" s="11" customFormat="1" x14ac:dyDescent="0.35">
      <c r="A2644" s="11" t="s">
        <v>94</v>
      </c>
      <c r="B2644" s="11">
        <v>2019</v>
      </c>
      <c r="C2644" s="11">
        <v>2</v>
      </c>
      <c r="D2644" s="11" t="s">
        <v>95</v>
      </c>
      <c r="E2644" s="11" t="s">
        <v>96</v>
      </c>
      <c r="F2644" s="11" t="s">
        <v>700</v>
      </c>
      <c r="G2644" s="11" t="s">
        <v>259</v>
      </c>
      <c r="H2644" s="11" t="s">
        <v>152</v>
      </c>
      <c r="I2644" s="11" t="s">
        <v>288</v>
      </c>
      <c r="J2644" s="11" t="s">
        <v>99</v>
      </c>
      <c r="K2644" s="11" t="s">
        <v>70</v>
      </c>
      <c r="L2644" s="11" t="s">
        <v>157</v>
      </c>
      <c r="M2644" s="11" t="s">
        <v>101</v>
      </c>
      <c r="N2644" s="11">
        <v>10</v>
      </c>
      <c r="O2644" s="11">
        <v>2019</v>
      </c>
      <c r="P2644" s="11" t="s">
        <v>154</v>
      </c>
      <c r="Q2644" s="11" t="s">
        <v>154</v>
      </c>
      <c r="R2644" s="11" t="s">
        <v>259</v>
      </c>
      <c r="S2644" s="11" t="s">
        <v>104</v>
      </c>
      <c r="T2644" s="11">
        <v>422</v>
      </c>
      <c r="U2644" s="11" t="str">
        <f>IF(ISERROR(VLOOKUP(I2644,'BACK INFO'!F:F,1,0)),IF(ISERROR(VLOOKUP(I2644,'BACK INFO'!H:H,1,0)),K2644,'BACK INFO'!$H$1),'BACK INFO'!$G$1)</f>
        <v>JUDITH ANN DEAL</v>
      </c>
    </row>
    <row r="2645" spans="1:21" s="11" customFormat="1" x14ac:dyDescent="0.35">
      <c r="A2645" s="11" t="s">
        <v>94</v>
      </c>
      <c r="B2645" s="11">
        <v>2019</v>
      </c>
      <c r="C2645" s="11">
        <v>2</v>
      </c>
      <c r="D2645" s="11" t="s">
        <v>95</v>
      </c>
      <c r="E2645" s="11" t="s">
        <v>96</v>
      </c>
      <c r="F2645" s="11" t="s">
        <v>700</v>
      </c>
      <c r="G2645" s="11" t="s">
        <v>259</v>
      </c>
      <c r="H2645" s="11" t="s">
        <v>152</v>
      </c>
      <c r="I2645" s="11" t="s">
        <v>544</v>
      </c>
      <c r="J2645" s="11" t="s">
        <v>99</v>
      </c>
      <c r="K2645" s="11" t="s">
        <v>75</v>
      </c>
      <c r="L2645" s="11" t="s">
        <v>131</v>
      </c>
      <c r="M2645" s="11" t="s">
        <v>101</v>
      </c>
      <c r="N2645" s="11">
        <v>20</v>
      </c>
      <c r="O2645" s="11">
        <v>2019</v>
      </c>
      <c r="P2645" s="11" t="s">
        <v>154</v>
      </c>
      <c r="Q2645" s="11" t="s">
        <v>154</v>
      </c>
      <c r="R2645" s="11" t="s">
        <v>259</v>
      </c>
      <c r="S2645" s="11" t="s">
        <v>104</v>
      </c>
      <c r="T2645" s="11">
        <v>820</v>
      </c>
      <c r="U2645" s="11" t="str">
        <f>IF(ISERROR(VLOOKUP(I2645,'BACK INFO'!F:F,1,0)),IF(ISERROR(VLOOKUP(I2645,'BACK INFO'!H:H,1,0)),K2645,'BACK INFO'!$H$1),'BACK INFO'!$G$1)</f>
        <v>LAURA BONG</v>
      </c>
    </row>
    <row r="2646" spans="1:21" s="11" customFormat="1" x14ac:dyDescent="0.35">
      <c r="A2646" s="11" t="s">
        <v>94</v>
      </c>
      <c r="B2646" s="11">
        <v>2019</v>
      </c>
      <c r="C2646" s="11">
        <v>2</v>
      </c>
      <c r="D2646" s="11" t="s">
        <v>95</v>
      </c>
      <c r="E2646" s="11" t="s">
        <v>96</v>
      </c>
      <c r="F2646" s="11" t="s">
        <v>700</v>
      </c>
      <c r="G2646" s="11" t="s">
        <v>259</v>
      </c>
      <c r="H2646" s="11" t="s">
        <v>152</v>
      </c>
      <c r="I2646" s="11" t="s">
        <v>148</v>
      </c>
      <c r="J2646" s="11" t="s">
        <v>99</v>
      </c>
      <c r="K2646" s="11" t="s">
        <v>71</v>
      </c>
      <c r="L2646" s="11" t="s">
        <v>149</v>
      </c>
      <c r="M2646" s="11" t="s">
        <v>101</v>
      </c>
      <c r="N2646" s="11">
        <v>4</v>
      </c>
      <c r="O2646" s="11">
        <v>2019</v>
      </c>
      <c r="P2646" s="11" t="s">
        <v>154</v>
      </c>
      <c r="Q2646" s="11" t="s">
        <v>154</v>
      </c>
      <c r="R2646" s="11" t="s">
        <v>259</v>
      </c>
      <c r="S2646" s="11" t="s">
        <v>104</v>
      </c>
      <c r="T2646" s="11">
        <v>132</v>
      </c>
      <c r="U2646" s="11" t="str">
        <f>IF(ISERROR(VLOOKUP(I2646,'BACK INFO'!F:F,1,0)),IF(ISERROR(VLOOKUP(I2646,'BACK INFO'!H:H,1,0)),K2646,'BACK INFO'!$H$1),'BACK INFO'!$G$1)</f>
        <v>HOLLY SALES INC.</v>
      </c>
    </row>
    <row r="2647" spans="1:21" s="11" customFormat="1" x14ac:dyDescent="0.35">
      <c r="A2647" s="11" t="s">
        <v>94</v>
      </c>
      <c r="B2647" s="11">
        <v>2019</v>
      </c>
      <c r="C2647" s="11">
        <v>2</v>
      </c>
      <c r="D2647" s="11" t="s">
        <v>95</v>
      </c>
      <c r="E2647" s="11" t="s">
        <v>96</v>
      </c>
      <c r="F2647" s="11" t="s">
        <v>700</v>
      </c>
      <c r="G2647" s="11" t="s">
        <v>259</v>
      </c>
      <c r="H2647" s="11" t="s">
        <v>152</v>
      </c>
      <c r="I2647" s="11" t="s">
        <v>252</v>
      </c>
      <c r="J2647" s="11" t="s">
        <v>99</v>
      </c>
      <c r="K2647" s="11" t="s">
        <v>70</v>
      </c>
      <c r="L2647" s="11" t="s">
        <v>157</v>
      </c>
      <c r="M2647" s="11" t="s">
        <v>101</v>
      </c>
      <c r="N2647" s="11">
        <v>4</v>
      </c>
      <c r="O2647" s="11">
        <v>2019</v>
      </c>
      <c r="P2647" s="11" t="s">
        <v>154</v>
      </c>
      <c r="Q2647" s="11" t="s">
        <v>154</v>
      </c>
      <c r="R2647" s="11" t="s">
        <v>259</v>
      </c>
      <c r="S2647" s="11" t="s">
        <v>104</v>
      </c>
      <c r="T2647" s="11">
        <v>172</v>
      </c>
      <c r="U2647" s="11" t="str">
        <f>IF(ISERROR(VLOOKUP(I2647,'BACK INFO'!F:F,1,0)),IF(ISERROR(VLOOKUP(I2647,'BACK INFO'!H:H,1,0)),K2647,'BACK INFO'!$H$1),'BACK INFO'!$G$1)</f>
        <v>JUDITH ANN DEAL</v>
      </c>
    </row>
    <row r="2648" spans="1:21" s="11" customFormat="1" x14ac:dyDescent="0.35">
      <c r="A2648" s="11" t="s">
        <v>94</v>
      </c>
      <c r="B2648" s="11">
        <v>2019</v>
      </c>
      <c r="C2648" s="11">
        <v>2</v>
      </c>
      <c r="D2648" s="11" t="s">
        <v>95</v>
      </c>
      <c r="E2648" s="11" t="s">
        <v>96</v>
      </c>
      <c r="F2648" s="11" t="s">
        <v>700</v>
      </c>
      <c r="G2648" s="11" t="s">
        <v>259</v>
      </c>
      <c r="H2648" s="11" t="s">
        <v>152</v>
      </c>
      <c r="I2648" s="11" t="s">
        <v>62</v>
      </c>
      <c r="J2648" s="11" t="s">
        <v>99</v>
      </c>
      <c r="K2648" s="11" t="s">
        <v>54</v>
      </c>
      <c r="L2648" s="11" t="s">
        <v>165</v>
      </c>
      <c r="M2648" s="11" t="s">
        <v>101</v>
      </c>
      <c r="N2648" s="11">
        <v>41</v>
      </c>
      <c r="O2648" s="11">
        <v>2019</v>
      </c>
      <c r="P2648" s="11" t="s">
        <v>154</v>
      </c>
      <c r="Q2648" s="11" t="s">
        <v>154</v>
      </c>
      <c r="R2648" s="11" t="s">
        <v>259</v>
      </c>
      <c r="S2648" s="11" t="s">
        <v>104</v>
      </c>
      <c r="T2648" s="11">
        <v>1268.08</v>
      </c>
      <c r="U2648" s="11" t="str">
        <f>IF(ISERROR(VLOOKUP(I2648,'BACK INFO'!F:F,1,0)),IF(ISERROR(VLOOKUP(I2648,'BACK INFO'!H:H,1,0)),K2648,'BACK INFO'!$H$1),'BACK INFO'!$G$1)</f>
        <v>PAIGE ALYSE STRAUGHAN</v>
      </c>
    </row>
    <row r="2649" spans="1:21" s="11" customFormat="1" x14ac:dyDescent="0.35">
      <c r="A2649" s="11" t="s">
        <v>94</v>
      </c>
      <c r="B2649" s="11">
        <v>2019</v>
      </c>
      <c r="C2649" s="11">
        <v>2</v>
      </c>
      <c r="D2649" s="11" t="s">
        <v>95</v>
      </c>
      <c r="E2649" s="11" t="s">
        <v>96</v>
      </c>
      <c r="F2649" s="11" t="s">
        <v>700</v>
      </c>
      <c r="G2649" s="11" t="s">
        <v>259</v>
      </c>
      <c r="H2649" s="11" t="s">
        <v>152</v>
      </c>
      <c r="I2649" s="11" t="s">
        <v>63</v>
      </c>
      <c r="J2649" s="11" t="s">
        <v>99</v>
      </c>
      <c r="K2649" s="11" t="s">
        <v>54</v>
      </c>
      <c r="L2649" s="11" t="s">
        <v>129</v>
      </c>
      <c r="M2649" s="11" t="s">
        <v>122</v>
      </c>
      <c r="N2649" s="11">
        <v>50</v>
      </c>
      <c r="O2649" s="11">
        <v>2019</v>
      </c>
      <c r="P2649" s="11" t="s">
        <v>154</v>
      </c>
      <c r="Q2649" s="11" t="s">
        <v>154</v>
      </c>
      <c r="R2649" s="11" t="s">
        <v>259</v>
      </c>
      <c r="S2649" s="11" t="s">
        <v>104</v>
      </c>
      <c r="T2649" s="11">
        <v>1517.9999999999998</v>
      </c>
      <c r="U2649" s="11" t="str">
        <f>IF(ISERROR(VLOOKUP(I2649,'BACK INFO'!F:F,1,0)),IF(ISERROR(VLOOKUP(I2649,'BACK INFO'!H:H,1,0)),K2649,'BACK INFO'!$H$1),'BACK INFO'!$G$1)</f>
        <v>PAIGE ALYSE STRAUGHAN</v>
      </c>
    </row>
    <row r="2650" spans="1:21" s="11" customFormat="1" x14ac:dyDescent="0.35">
      <c r="A2650" s="11" t="s">
        <v>94</v>
      </c>
      <c r="B2650" s="11">
        <v>2019</v>
      </c>
      <c r="C2650" s="11">
        <v>2</v>
      </c>
      <c r="D2650" s="11" t="s">
        <v>95</v>
      </c>
      <c r="E2650" s="11" t="s">
        <v>96</v>
      </c>
      <c r="F2650" s="11" t="s">
        <v>700</v>
      </c>
      <c r="G2650" s="11" t="s">
        <v>259</v>
      </c>
      <c r="H2650" s="11" t="s">
        <v>152</v>
      </c>
      <c r="I2650" s="11" t="s">
        <v>331</v>
      </c>
      <c r="J2650" s="11" t="s">
        <v>99</v>
      </c>
      <c r="K2650" s="11" t="s">
        <v>72</v>
      </c>
      <c r="L2650" s="11" t="s">
        <v>114</v>
      </c>
      <c r="M2650" s="11" t="s">
        <v>101</v>
      </c>
      <c r="N2650" s="11">
        <v>4</v>
      </c>
      <c r="O2650" s="11">
        <v>2019</v>
      </c>
      <c r="P2650" s="11" t="s">
        <v>154</v>
      </c>
      <c r="Q2650" s="11" t="s">
        <v>154</v>
      </c>
      <c r="R2650" s="11" t="s">
        <v>259</v>
      </c>
      <c r="S2650" s="11" t="s">
        <v>104</v>
      </c>
      <c r="T2650" s="11">
        <v>132</v>
      </c>
      <c r="U2650" s="11" t="str">
        <f>IF(ISERROR(VLOOKUP(I2650,'BACK INFO'!F:F,1,0)),IF(ISERROR(VLOOKUP(I2650,'BACK INFO'!H:H,1,0)),K2650,'BACK INFO'!$H$1),'BACK INFO'!$G$1)</f>
        <v>BILL MILLER AND COMPANY</v>
      </c>
    </row>
    <row r="2651" spans="1:21" s="11" customFormat="1" x14ac:dyDescent="0.35">
      <c r="A2651" s="11" t="s">
        <v>94</v>
      </c>
      <c r="B2651" s="11">
        <v>2019</v>
      </c>
      <c r="C2651" s="11">
        <v>2</v>
      </c>
      <c r="D2651" s="11" t="s">
        <v>95</v>
      </c>
      <c r="E2651" s="11" t="s">
        <v>96</v>
      </c>
      <c r="F2651" s="11" t="s">
        <v>700</v>
      </c>
      <c r="G2651" s="11" t="s">
        <v>259</v>
      </c>
      <c r="H2651" s="11" t="s">
        <v>152</v>
      </c>
      <c r="I2651" s="11" t="s">
        <v>412</v>
      </c>
      <c r="J2651" s="11" t="s">
        <v>99</v>
      </c>
      <c r="K2651" s="11" t="s">
        <v>67</v>
      </c>
      <c r="L2651" s="11" t="s">
        <v>211</v>
      </c>
      <c r="M2651" s="11" t="s">
        <v>101</v>
      </c>
      <c r="N2651" s="11">
        <v>1</v>
      </c>
      <c r="O2651" s="11">
        <v>2019</v>
      </c>
      <c r="P2651" s="11" t="s">
        <v>154</v>
      </c>
      <c r="Q2651" s="11" t="s">
        <v>154</v>
      </c>
      <c r="R2651" s="11" t="s">
        <v>259</v>
      </c>
      <c r="S2651" s="11" t="s">
        <v>104</v>
      </c>
      <c r="T2651" s="11">
        <v>49.14</v>
      </c>
      <c r="U2651" s="11" t="str">
        <f>IF(ISERROR(VLOOKUP(I2651,'BACK INFO'!F:F,1,0)),IF(ISERROR(VLOOKUP(I2651,'BACK INFO'!H:H,1,0)),K2651,'BACK INFO'!$H$1),'BACK INFO'!$G$1)</f>
        <v>ANITA M. HOPKINS</v>
      </c>
    </row>
    <row r="2652" spans="1:21" s="11" customFormat="1" x14ac:dyDescent="0.35">
      <c r="A2652" s="11" t="s">
        <v>94</v>
      </c>
      <c r="B2652" s="11">
        <v>2019</v>
      </c>
      <c r="C2652" s="11">
        <v>2</v>
      </c>
      <c r="D2652" s="11" t="s">
        <v>95</v>
      </c>
      <c r="E2652" s="11" t="s">
        <v>96</v>
      </c>
      <c r="F2652" s="11" t="s">
        <v>700</v>
      </c>
      <c r="G2652" s="11" t="s">
        <v>259</v>
      </c>
      <c r="H2652" s="11" t="s">
        <v>152</v>
      </c>
      <c r="I2652" s="11" t="s">
        <v>464</v>
      </c>
      <c r="J2652" s="11" t="s">
        <v>99</v>
      </c>
      <c r="K2652" s="11" t="s">
        <v>245</v>
      </c>
      <c r="L2652" s="11" t="s">
        <v>246</v>
      </c>
      <c r="M2652" s="11" t="s">
        <v>246</v>
      </c>
      <c r="N2652" s="11">
        <v>35</v>
      </c>
      <c r="O2652" s="11">
        <v>2019</v>
      </c>
      <c r="P2652" s="11" t="s">
        <v>154</v>
      </c>
      <c r="Q2652" s="11" t="s">
        <v>154</v>
      </c>
      <c r="R2652" s="11" t="s">
        <v>259</v>
      </c>
      <c r="S2652" s="11" t="s">
        <v>104</v>
      </c>
      <c r="T2652" s="11">
        <v>1371</v>
      </c>
      <c r="U2652" s="11" t="str">
        <f>IF(ISERROR(VLOOKUP(I2652,'BACK INFO'!F:F,1,0)),IF(ISERROR(VLOOKUP(I2652,'BACK INFO'!H:H,1,0)),K2652,'BACK INFO'!$H$1),'BACK INFO'!$G$1)</f>
        <v>JULIUS ORTIZ MALDONADO</v>
      </c>
    </row>
    <row r="2653" spans="1:21" s="11" customFormat="1" x14ac:dyDescent="0.35">
      <c r="A2653" s="11" t="s">
        <v>94</v>
      </c>
      <c r="B2653" s="11">
        <v>2019</v>
      </c>
      <c r="C2653" s="11">
        <v>2</v>
      </c>
      <c r="D2653" s="11" t="s">
        <v>95</v>
      </c>
      <c r="E2653" s="11" t="s">
        <v>96</v>
      </c>
      <c r="F2653" s="11" t="s">
        <v>700</v>
      </c>
      <c r="G2653" s="11" t="s">
        <v>259</v>
      </c>
      <c r="H2653" s="11" t="s">
        <v>152</v>
      </c>
      <c r="I2653" s="11" t="s">
        <v>145</v>
      </c>
      <c r="J2653" s="11" t="s">
        <v>99</v>
      </c>
      <c r="K2653" s="11" t="s">
        <v>75</v>
      </c>
      <c r="L2653" s="11" t="s">
        <v>146</v>
      </c>
      <c r="M2653" s="11" t="s">
        <v>101</v>
      </c>
      <c r="N2653" s="11">
        <v>2</v>
      </c>
      <c r="O2653" s="11">
        <v>2019</v>
      </c>
      <c r="P2653" s="11" t="s">
        <v>154</v>
      </c>
      <c r="Q2653" s="11" t="s">
        <v>154</v>
      </c>
      <c r="R2653" s="11" t="s">
        <v>259</v>
      </c>
      <c r="S2653" s="11" t="s">
        <v>104</v>
      </c>
      <c r="T2653" s="11">
        <v>92</v>
      </c>
      <c r="U2653" s="11" t="str">
        <f>IF(ISERROR(VLOOKUP(I2653,'BACK INFO'!F:F,1,0)),IF(ISERROR(VLOOKUP(I2653,'BACK INFO'!H:H,1,0)),K2653,'BACK INFO'!$H$1),'BACK INFO'!$G$1)</f>
        <v>LAURA BONG</v>
      </c>
    </row>
    <row r="2654" spans="1:21" s="11" customFormat="1" x14ac:dyDescent="0.35">
      <c r="A2654" s="11" t="s">
        <v>94</v>
      </c>
      <c r="B2654" s="11">
        <v>2019</v>
      </c>
      <c r="C2654" s="11">
        <v>2</v>
      </c>
      <c r="D2654" s="11" t="s">
        <v>95</v>
      </c>
      <c r="E2654" s="11" t="s">
        <v>96</v>
      </c>
      <c r="F2654" s="11" t="s">
        <v>700</v>
      </c>
      <c r="G2654" s="11" t="s">
        <v>259</v>
      </c>
      <c r="H2654" s="11" t="s">
        <v>152</v>
      </c>
      <c r="I2654" s="11" t="s">
        <v>418</v>
      </c>
      <c r="J2654" s="11" t="s">
        <v>120</v>
      </c>
      <c r="K2654" s="11" t="s">
        <v>68</v>
      </c>
      <c r="L2654" s="11" t="s">
        <v>129</v>
      </c>
      <c r="M2654" s="11" t="s">
        <v>122</v>
      </c>
      <c r="N2654" s="11">
        <v>6</v>
      </c>
      <c r="O2654" s="11">
        <v>2019</v>
      </c>
      <c r="P2654" s="11" t="s">
        <v>154</v>
      </c>
      <c r="Q2654" s="11" t="s">
        <v>154</v>
      </c>
      <c r="R2654" s="11" t="s">
        <v>259</v>
      </c>
      <c r="S2654" s="11" t="s">
        <v>104</v>
      </c>
      <c r="T2654" s="11">
        <v>274.93751420131787</v>
      </c>
      <c r="U2654" s="11" t="str">
        <f>IF(ISERROR(VLOOKUP(I2654,'BACK INFO'!F:F,1,0)),IF(ISERROR(VLOOKUP(I2654,'BACK INFO'!H:H,1,0)),K2654,'BACK INFO'!$H$1),'BACK INFO'!$G$1)</f>
        <v>STEPHANIE VITALI</v>
      </c>
    </row>
    <row r="2655" spans="1:21" s="11" customFormat="1" x14ac:dyDescent="0.35">
      <c r="A2655" s="11" t="s">
        <v>94</v>
      </c>
      <c r="B2655" s="11">
        <v>2019</v>
      </c>
      <c r="C2655" s="11">
        <v>2</v>
      </c>
      <c r="D2655" s="11" t="s">
        <v>95</v>
      </c>
      <c r="E2655" s="11" t="s">
        <v>96</v>
      </c>
      <c r="F2655" s="11" t="s">
        <v>700</v>
      </c>
      <c r="G2655" s="11" t="s">
        <v>259</v>
      </c>
      <c r="H2655" s="11" t="s">
        <v>152</v>
      </c>
      <c r="I2655" s="11" t="s">
        <v>338</v>
      </c>
      <c r="J2655" s="11" t="s">
        <v>120</v>
      </c>
      <c r="K2655" s="11" t="s">
        <v>68</v>
      </c>
      <c r="L2655" s="11" t="s">
        <v>129</v>
      </c>
      <c r="M2655" s="11" t="s">
        <v>122</v>
      </c>
      <c r="N2655" s="11">
        <v>33</v>
      </c>
      <c r="O2655" s="11">
        <v>2019</v>
      </c>
      <c r="P2655" s="11" t="s">
        <v>154</v>
      </c>
      <c r="Q2655" s="11" t="s">
        <v>154</v>
      </c>
      <c r="R2655" s="11" t="s">
        <v>259</v>
      </c>
      <c r="S2655" s="11" t="s">
        <v>104</v>
      </c>
      <c r="T2655" s="11">
        <v>1374.6875710065899</v>
      </c>
      <c r="U2655" s="11" t="str">
        <f>IF(ISERROR(VLOOKUP(I2655,'BACK INFO'!F:F,1,0)),IF(ISERROR(VLOOKUP(I2655,'BACK INFO'!H:H,1,0)),K2655,'BACK INFO'!$H$1),'BACK INFO'!$G$1)</f>
        <v>STEPHANIE VITALI</v>
      </c>
    </row>
    <row r="2656" spans="1:21" s="11" customFormat="1" x14ac:dyDescent="0.35">
      <c r="A2656" s="11" t="s">
        <v>94</v>
      </c>
      <c r="B2656" s="11">
        <v>2019</v>
      </c>
      <c r="C2656" s="11">
        <v>2</v>
      </c>
      <c r="D2656" s="11" t="s">
        <v>95</v>
      </c>
      <c r="E2656" s="11" t="s">
        <v>96</v>
      </c>
      <c r="F2656" s="11" t="s">
        <v>700</v>
      </c>
      <c r="G2656" s="11" t="s">
        <v>259</v>
      </c>
      <c r="H2656" s="11" t="s">
        <v>152</v>
      </c>
      <c r="I2656" s="11" t="s">
        <v>206</v>
      </c>
      <c r="J2656" s="11" t="s">
        <v>99</v>
      </c>
      <c r="K2656" s="11" t="s">
        <v>74</v>
      </c>
      <c r="L2656" s="11" t="s">
        <v>199</v>
      </c>
      <c r="M2656" s="11" t="s">
        <v>101</v>
      </c>
      <c r="N2656" s="11">
        <v>21</v>
      </c>
      <c r="O2656" s="11">
        <v>2019</v>
      </c>
      <c r="P2656" s="11" t="s">
        <v>154</v>
      </c>
      <c r="Q2656" s="11" t="s">
        <v>154</v>
      </c>
      <c r="R2656" s="11" t="s">
        <v>259</v>
      </c>
      <c r="S2656" s="11" t="s">
        <v>104</v>
      </c>
      <c r="T2656" s="11">
        <v>933</v>
      </c>
      <c r="U2656" s="11" t="str">
        <f>IF(ISERROR(VLOOKUP(I2656,'BACK INFO'!F:F,1,0)),IF(ISERROR(VLOOKUP(I2656,'BACK INFO'!H:H,1,0)),K2656,'BACK INFO'!$H$1),'BACK INFO'!$G$1)</f>
        <v>DENISE ARNETT</v>
      </c>
    </row>
    <row r="2657" spans="1:21" s="11" customFormat="1" x14ac:dyDescent="0.35">
      <c r="A2657" s="11" t="s">
        <v>94</v>
      </c>
      <c r="B2657" s="11">
        <v>2019</v>
      </c>
      <c r="C2657" s="11">
        <v>2</v>
      </c>
      <c r="D2657" s="11" t="s">
        <v>95</v>
      </c>
      <c r="E2657" s="11" t="s">
        <v>96</v>
      </c>
      <c r="F2657" s="11" t="s">
        <v>700</v>
      </c>
      <c r="G2657" s="11" t="s">
        <v>259</v>
      </c>
      <c r="H2657" s="11" t="s">
        <v>152</v>
      </c>
      <c r="I2657" s="11" t="s">
        <v>214</v>
      </c>
      <c r="J2657" s="11" t="s">
        <v>99</v>
      </c>
      <c r="K2657" s="11" t="s">
        <v>74</v>
      </c>
      <c r="L2657" s="11" t="s">
        <v>199</v>
      </c>
      <c r="M2657" s="11" t="s">
        <v>101</v>
      </c>
      <c r="N2657" s="11">
        <v>21</v>
      </c>
      <c r="O2657" s="11">
        <v>2019</v>
      </c>
      <c r="P2657" s="11" t="s">
        <v>154</v>
      </c>
      <c r="Q2657" s="11" t="s">
        <v>154</v>
      </c>
      <c r="R2657" s="11" t="s">
        <v>259</v>
      </c>
      <c r="S2657" s="11" t="s">
        <v>104</v>
      </c>
      <c r="T2657" s="11">
        <v>933</v>
      </c>
      <c r="U2657" s="11" t="str">
        <f>IF(ISERROR(VLOOKUP(I2657,'BACK INFO'!F:F,1,0)),IF(ISERROR(VLOOKUP(I2657,'BACK INFO'!H:H,1,0)),K2657,'BACK INFO'!$H$1),'BACK INFO'!$G$1)</f>
        <v>DENISE ARNETT</v>
      </c>
    </row>
    <row r="2658" spans="1:21" s="11" customFormat="1" x14ac:dyDescent="0.35">
      <c r="A2658" s="11" t="s">
        <v>94</v>
      </c>
      <c r="B2658" s="11">
        <v>2019</v>
      </c>
      <c r="C2658" s="11">
        <v>2</v>
      </c>
      <c r="D2658" s="11" t="s">
        <v>95</v>
      </c>
      <c r="E2658" s="11" t="s">
        <v>96</v>
      </c>
      <c r="F2658" s="11" t="s">
        <v>700</v>
      </c>
      <c r="G2658" s="11" t="s">
        <v>259</v>
      </c>
      <c r="H2658" s="11" t="s">
        <v>152</v>
      </c>
      <c r="I2658" s="11" t="s">
        <v>218</v>
      </c>
      <c r="J2658" s="11" t="s">
        <v>99</v>
      </c>
      <c r="K2658" s="11" t="s">
        <v>74</v>
      </c>
      <c r="L2658" s="11" t="s">
        <v>199</v>
      </c>
      <c r="M2658" s="11" t="s">
        <v>101</v>
      </c>
      <c r="N2658" s="11">
        <v>21</v>
      </c>
      <c r="O2658" s="11">
        <v>2019</v>
      </c>
      <c r="P2658" s="11" t="s">
        <v>154</v>
      </c>
      <c r="Q2658" s="11" t="s">
        <v>154</v>
      </c>
      <c r="R2658" s="11" t="s">
        <v>259</v>
      </c>
      <c r="S2658" s="11" t="s">
        <v>104</v>
      </c>
      <c r="T2658" s="11">
        <v>933</v>
      </c>
      <c r="U2658" s="11" t="str">
        <f>IF(ISERROR(VLOOKUP(I2658,'BACK INFO'!F:F,1,0)),IF(ISERROR(VLOOKUP(I2658,'BACK INFO'!H:H,1,0)),K2658,'BACK INFO'!$H$1),'BACK INFO'!$G$1)</f>
        <v>DENISE ARNETT</v>
      </c>
    </row>
    <row r="2659" spans="1:21" s="11" customFormat="1" x14ac:dyDescent="0.35">
      <c r="A2659" s="11" t="s">
        <v>94</v>
      </c>
      <c r="B2659" s="11">
        <v>2019</v>
      </c>
      <c r="C2659" s="11">
        <v>2</v>
      </c>
      <c r="D2659" s="11" t="s">
        <v>95</v>
      </c>
      <c r="E2659" s="11" t="s">
        <v>96</v>
      </c>
      <c r="F2659" s="11" t="s">
        <v>700</v>
      </c>
      <c r="G2659" s="11" t="s">
        <v>569</v>
      </c>
      <c r="H2659" s="11" t="s">
        <v>98</v>
      </c>
      <c r="I2659" s="11" t="s">
        <v>70</v>
      </c>
      <c r="J2659" s="11" t="s">
        <v>99</v>
      </c>
      <c r="K2659" s="11" t="s">
        <v>348</v>
      </c>
      <c r="L2659" s="11" t="s">
        <v>157</v>
      </c>
      <c r="M2659" s="11" t="s">
        <v>101</v>
      </c>
      <c r="N2659" s="11">
        <v>26</v>
      </c>
      <c r="O2659" s="11">
        <v>2019</v>
      </c>
      <c r="P2659" s="11" t="s">
        <v>102</v>
      </c>
      <c r="Q2659" s="11" t="s">
        <v>102</v>
      </c>
      <c r="R2659" s="11" t="s">
        <v>569</v>
      </c>
      <c r="S2659" s="11" t="s">
        <v>104</v>
      </c>
      <c r="T2659" s="11">
        <v>262</v>
      </c>
      <c r="U2659" s="11" t="str">
        <f>IF(ISERROR(VLOOKUP(I2659,'BACK INFO'!F:F,1,0)),IF(ISERROR(VLOOKUP(I2659,'BACK INFO'!H:H,1,0)),K2659,'BACK INFO'!$H$1),'BACK INFO'!$G$1)</f>
        <v>KELLY MICHELLE ELLINGSON</v>
      </c>
    </row>
    <row r="2660" spans="1:21" s="11" customFormat="1" x14ac:dyDescent="0.35">
      <c r="A2660" s="11" t="s">
        <v>94</v>
      </c>
      <c r="B2660" s="11">
        <v>2019</v>
      </c>
      <c r="C2660" s="11">
        <v>2</v>
      </c>
      <c r="D2660" s="11" t="s">
        <v>95</v>
      </c>
      <c r="E2660" s="11" t="s">
        <v>96</v>
      </c>
      <c r="F2660" s="11" t="s">
        <v>700</v>
      </c>
      <c r="G2660" s="11" t="s">
        <v>569</v>
      </c>
      <c r="H2660" s="11" t="s">
        <v>98</v>
      </c>
      <c r="I2660" s="11" t="s">
        <v>69</v>
      </c>
      <c r="J2660" s="11" t="s">
        <v>99</v>
      </c>
      <c r="K2660" s="11" t="s">
        <v>348</v>
      </c>
      <c r="L2660" s="11" t="s">
        <v>143</v>
      </c>
      <c r="M2660" s="11" t="s">
        <v>122</v>
      </c>
      <c r="N2660" s="11">
        <v>26</v>
      </c>
      <c r="O2660" s="11">
        <v>2019</v>
      </c>
      <c r="P2660" s="11" t="s">
        <v>102</v>
      </c>
      <c r="Q2660" s="11" t="s">
        <v>102</v>
      </c>
      <c r="R2660" s="11" t="s">
        <v>569</v>
      </c>
      <c r="S2660" s="11" t="s">
        <v>104</v>
      </c>
      <c r="T2660" s="11">
        <v>262</v>
      </c>
      <c r="U2660" s="11" t="str">
        <f>IF(ISERROR(VLOOKUP(I2660,'BACK INFO'!F:F,1,0)),IF(ISERROR(VLOOKUP(I2660,'BACK INFO'!H:H,1,0)),K2660,'BACK INFO'!$H$1),'BACK INFO'!$G$1)</f>
        <v>KELLY MICHELLE ELLINGSON</v>
      </c>
    </row>
    <row r="2661" spans="1:21" s="11" customFormat="1" x14ac:dyDescent="0.35">
      <c r="A2661" s="11" t="s">
        <v>94</v>
      </c>
      <c r="B2661" s="11">
        <v>2019</v>
      </c>
      <c r="C2661" s="11">
        <v>2</v>
      </c>
      <c r="D2661" s="11" t="s">
        <v>95</v>
      </c>
      <c r="E2661" s="11" t="s">
        <v>96</v>
      </c>
      <c r="F2661" s="11" t="s">
        <v>700</v>
      </c>
      <c r="G2661" s="11" t="s">
        <v>569</v>
      </c>
      <c r="H2661" s="11" t="s">
        <v>98</v>
      </c>
      <c r="I2661" s="11" t="s">
        <v>68</v>
      </c>
      <c r="J2661" s="11" t="s">
        <v>99</v>
      </c>
      <c r="K2661" s="11" t="s">
        <v>348</v>
      </c>
      <c r="L2661" s="11" t="s">
        <v>129</v>
      </c>
      <c r="M2661" s="11" t="s">
        <v>122</v>
      </c>
      <c r="N2661" s="11">
        <v>26</v>
      </c>
      <c r="O2661" s="11">
        <v>2019</v>
      </c>
      <c r="P2661" s="11" t="s">
        <v>102</v>
      </c>
      <c r="Q2661" s="11" t="s">
        <v>102</v>
      </c>
      <c r="R2661" s="11" t="s">
        <v>569</v>
      </c>
      <c r="S2661" s="11" t="s">
        <v>104</v>
      </c>
      <c r="T2661" s="11">
        <v>262</v>
      </c>
      <c r="U2661" s="11" t="str">
        <f>IF(ISERROR(VLOOKUP(I2661,'BACK INFO'!F:F,1,0)),IF(ISERROR(VLOOKUP(I2661,'BACK INFO'!H:H,1,0)),K2661,'BACK INFO'!$H$1),'BACK INFO'!$G$1)</f>
        <v>KELLY MICHELLE ELLINGSON</v>
      </c>
    </row>
    <row r="2662" spans="1:21" s="11" customFormat="1" x14ac:dyDescent="0.35">
      <c r="A2662" s="11" t="s">
        <v>94</v>
      </c>
      <c r="B2662" s="11">
        <v>2019</v>
      </c>
      <c r="C2662" s="11">
        <v>2</v>
      </c>
      <c r="D2662" s="11" t="s">
        <v>95</v>
      </c>
      <c r="E2662" s="11" t="s">
        <v>96</v>
      </c>
      <c r="F2662" s="11" t="s">
        <v>700</v>
      </c>
      <c r="G2662" s="11" t="s">
        <v>569</v>
      </c>
      <c r="H2662" s="11" t="s">
        <v>98</v>
      </c>
      <c r="I2662" s="11" t="s">
        <v>71</v>
      </c>
      <c r="J2662" s="11" t="s">
        <v>99</v>
      </c>
      <c r="K2662" s="11" t="s">
        <v>348</v>
      </c>
      <c r="L2662" s="11" t="s">
        <v>164</v>
      </c>
      <c r="M2662" s="11" t="s">
        <v>101</v>
      </c>
      <c r="N2662" s="11">
        <v>26</v>
      </c>
      <c r="O2662" s="11">
        <v>2019</v>
      </c>
      <c r="P2662" s="11" t="s">
        <v>102</v>
      </c>
      <c r="Q2662" s="11" t="s">
        <v>102</v>
      </c>
      <c r="R2662" s="11" t="s">
        <v>569</v>
      </c>
      <c r="S2662" s="11" t="s">
        <v>104</v>
      </c>
      <c r="T2662" s="11">
        <v>262</v>
      </c>
      <c r="U2662" s="11" t="str">
        <f>IF(ISERROR(VLOOKUP(I2662,'BACK INFO'!F:F,1,0)),IF(ISERROR(VLOOKUP(I2662,'BACK INFO'!H:H,1,0)),K2662,'BACK INFO'!$H$1),'BACK INFO'!$G$1)</f>
        <v>KELLY MICHELLE ELLINGSON</v>
      </c>
    </row>
    <row r="2663" spans="1:21" s="11" customFormat="1" x14ac:dyDescent="0.35">
      <c r="A2663" s="11" t="s">
        <v>94</v>
      </c>
      <c r="B2663" s="11">
        <v>2019</v>
      </c>
      <c r="C2663" s="11">
        <v>2</v>
      </c>
      <c r="D2663" s="11" t="s">
        <v>95</v>
      </c>
      <c r="E2663" s="11" t="s">
        <v>96</v>
      </c>
      <c r="F2663" s="11" t="s">
        <v>700</v>
      </c>
      <c r="G2663" s="11" t="s">
        <v>569</v>
      </c>
      <c r="H2663" s="11" t="s">
        <v>98</v>
      </c>
      <c r="I2663" s="11" t="s">
        <v>72</v>
      </c>
      <c r="J2663" s="11" t="s">
        <v>99</v>
      </c>
      <c r="K2663" s="11" t="s">
        <v>348</v>
      </c>
      <c r="L2663" s="11" t="s">
        <v>114</v>
      </c>
      <c r="M2663" s="11" t="s">
        <v>101</v>
      </c>
      <c r="N2663" s="11">
        <v>26</v>
      </c>
      <c r="O2663" s="11">
        <v>2019</v>
      </c>
      <c r="P2663" s="11" t="s">
        <v>102</v>
      </c>
      <c r="Q2663" s="11" t="s">
        <v>102</v>
      </c>
      <c r="R2663" s="11" t="s">
        <v>569</v>
      </c>
      <c r="S2663" s="11" t="s">
        <v>104</v>
      </c>
      <c r="T2663" s="11">
        <v>262</v>
      </c>
      <c r="U2663" s="11" t="str">
        <f>IF(ISERROR(VLOOKUP(I2663,'BACK INFO'!F:F,1,0)),IF(ISERROR(VLOOKUP(I2663,'BACK INFO'!H:H,1,0)),K2663,'BACK INFO'!$H$1),'BACK INFO'!$G$1)</f>
        <v>KELLY MICHELLE ELLINGSON</v>
      </c>
    </row>
    <row r="2664" spans="1:21" s="11" customFormat="1" x14ac:dyDescent="0.35">
      <c r="A2664" s="11" t="s">
        <v>94</v>
      </c>
      <c r="B2664" s="11">
        <v>2019</v>
      </c>
      <c r="C2664" s="11">
        <v>2</v>
      </c>
      <c r="D2664" s="11" t="s">
        <v>95</v>
      </c>
      <c r="E2664" s="11" t="s">
        <v>96</v>
      </c>
      <c r="F2664" s="11" t="s">
        <v>700</v>
      </c>
      <c r="G2664" s="11" t="s">
        <v>569</v>
      </c>
      <c r="H2664" s="11" t="s">
        <v>98</v>
      </c>
      <c r="I2664" s="11" t="s">
        <v>67</v>
      </c>
      <c r="J2664" s="11" t="s">
        <v>99</v>
      </c>
      <c r="K2664" s="11" t="s">
        <v>348</v>
      </c>
      <c r="L2664" s="11" t="s">
        <v>173</v>
      </c>
      <c r="M2664" s="11" t="s">
        <v>101</v>
      </c>
      <c r="N2664" s="11">
        <v>26</v>
      </c>
      <c r="O2664" s="11">
        <v>2019</v>
      </c>
      <c r="P2664" s="11" t="s">
        <v>102</v>
      </c>
      <c r="Q2664" s="11" t="s">
        <v>102</v>
      </c>
      <c r="R2664" s="11" t="s">
        <v>569</v>
      </c>
      <c r="S2664" s="11" t="s">
        <v>104</v>
      </c>
      <c r="T2664" s="11">
        <v>262</v>
      </c>
      <c r="U2664" s="11" t="str">
        <f>IF(ISERROR(VLOOKUP(I2664,'BACK INFO'!F:F,1,0)),IF(ISERROR(VLOOKUP(I2664,'BACK INFO'!H:H,1,0)),K2664,'BACK INFO'!$H$1),'BACK INFO'!$G$1)</f>
        <v>KELLY MICHELLE ELLINGSON</v>
      </c>
    </row>
    <row r="2665" spans="1:21" s="11" customFormat="1" x14ac:dyDescent="0.35">
      <c r="A2665" s="11" t="s">
        <v>94</v>
      </c>
      <c r="B2665" s="11">
        <v>2019</v>
      </c>
      <c r="C2665" s="11">
        <v>2</v>
      </c>
      <c r="D2665" s="11" t="s">
        <v>95</v>
      </c>
      <c r="E2665" s="11" t="s">
        <v>96</v>
      </c>
      <c r="F2665" s="11" t="s">
        <v>700</v>
      </c>
      <c r="G2665" s="11" t="s">
        <v>569</v>
      </c>
      <c r="H2665" s="11" t="s">
        <v>98</v>
      </c>
      <c r="I2665" s="11" t="s">
        <v>73</v>
      </c>
      <c r="J2665" s="11" t="s">
        <v>99</v>
      </c>
      <c r="K2665" s="11" t="s">
        <v>348</v>
      </c>
      <c r="L2665" s="11" t="s">
        <v>127</v>
      </c>
      <c r="M2665" s="11" t="s">
        <v>101</v>
      </c>
      <c r="N2665" s="11">
        <v>26</v>
      </c>
      <c r="O2665" s="11">
        <v>2019</v>
      </c>
      <c r="P2665" s="11" t="s">
        <v>102</v>
      </c>
      <c r="Q2665" s="11" t="s">
        <v>102</v>
      </c>
      <c r="R2665" s="11" t="s">
        <v>569</v>
      </c>
      <c r="S2665" s="11" t="s">
        <v>104</v>
      </c>
      <c r="T2665" s="11">
        <v>131</v>
      </c>
      <c r="U2665" s="11" t="str">
        <f>IF(ISERROR(VLOOKUP(I2665,'BACK INFO'!F:F,1,0)),IF(ISERROR(VLOOKUP(I2665,'BACK INFO'!H:H,1,0)),K2665,'BACK INFO'!$H$1),'BACK INFO'!$G$1)</f>
        <v>KELLY MICHELLE ELLINGSON</v>
      </c>
    </row>
    <row r="2666" spans="1:21" s="11" customFormat="1" x14ac:dyDescent="0.35">
      <c r="A2666" s="11" t="s">
        <v>94</v>
      </c>
      <c r="B2666" s="11">
        <v>2019</v>
      </c>
      <c r="C2666" s="11">
        <v>2</v>
      </c>
      <c r="D2666" s="11" t="s">
        <v>95</v>
      </c>
      <c r="E2666" s="11" t="s">
        <v>96</v>
      </c>
      <c r="F2666" s="11" t="s">
        <v>700</v>
      </c>
      <c r="G2666" s="11" t="s">
        <v>569</v>
      </c>
      <c r="H2666" s="11" t="s">
        <v>98</v>
      </c>
      <c r="I2666" s="11" t="s">
        <v>75</v>
      </c>
      <c r="J2666" s="11" t="s">
        <v>99</v>
      </c>
      <c r="K2666" s="11" t="s">
        <v>348</v>
      </c>
      <c r="L2666" s="11" t="s">
        <v>131</v>
      </c>
      <c r="M2666" s="11" t="s">
        <v>101</v>
      </c>
      <c r="N2666" s="11">
        <v>26</v>
      </c>
      <c r="O2666" s="11">
        <v>2019</v>
      </c>
      <c r="P2666" s="11" t="s">
        <v>102</v>
      </c>
      <c r="Q2666" s="11" t="s">
        <v>102</v>
      </c>
      <c r="R2666" s="11" t="s">
        <v>569</v>
      </c>
      <c r="S2666" s="11" t="s">
        <v>104</v>
      </c>
      <c r="T2666" s="11">
        <v>131</v>
      </c>
      <c r="U2666" s="11" t="str">
        <f>IF(ISERROR(VLOOKUP(I2666,'BACK INFO'!F:F,1,0)),IF(ISERROR(VLOOKUP(I2666,'BACK INFO'!H:H,1,0)),K2666,'BACK INFO'!$H$1),'BACK INFO'!$G$1)</f>
        <v>KELLY MICHELLE ELLINGSON</v>
      </c>
    </row>
    <row r="2667" spans="1:21" s="11" customFormat="1" x14ac:dyDescent="0.35">
      <c r="A2667" s="11" t="s">
        <v>94</v>
      </c>
      <c r="B2667" s="11">
        <v>2019</v>
      </c>
      <c r="C2667" s="11">
        <v>2</v>
      </c>
      <c r="D2667" s="11" t="s">
        <v>95</v>
      </c>
      <c r="E2667" s="11" t="s">
        <v>96</v>
      </c>
      <c r="F2667" s="11" t="s">
        <v>700</v>
      </c>
      <c r="G2667" s="11" t="s">
        <v>569</v>
      </c>
      <c r="H2667" s="11" t="s">
        <v>98</v>
      </c>
      <c r="I2667" s="11" t="s">
        <v>74</v>
      </c>
      <c r="J2667" s="11" t="s">
        <v>99</v>
      </c>
      <c r="K2667" s="11" t="s">
        <v>348</v>
      </c>
      <c r="L2667" s="11" t="s">
        <v>199</v>
      </c>
      <c r="M2667" s="11" t="s">
        <v>101</v>
      </c>
      <c r="N2667" s="11">
        <v>26</v>
      </c>
      <c r="O2667" s="11">
        <v>2019</v>
      </c>
      <c r="P2667" s="11" t="s">
        <v>102</v>
      </c>
      <c r="Q2667" s="11" t="s">
        <v>102</v>
      </c>
      <c r="R2667" s="11" t="s">
        <v>569</v>
      </c>
      <c r="S2667" s="11" t="s">
        <v>104</v>
      </c>
      <c r="T2667" s="11">
        <v>131</v>
      </c>
      <c r="U2667" s="11" t="str">
        <f>IF(ISERROR(VLOOKUP(I2667,'BACK INFO'!F:F,1,0)),IF(ISERROR(VLOOKUP(I2667,'BACK INFO'!H:H,1,0)),K2667,'BACK INFO'!$H$1),'BACK INFO'!$G$1)</f>
        <v>KELLY MICHELLE ELLINGSON</v>
      </c>
    </row>
    <row r="2668" spans="1:21" s="11" customFormat="1" x14ac:dyDescent="0.35">
      <c r="A2668" s="11" t="s">
        <v>94</v>
      </c>
      <c r="B2668" s="11">
        <v>2019</v>
      </c>
      <c r="C2668" s="11">
        <v>2</v>
      </c>
      <c r="D2668" s="11" t="s">
        <v>95</v>
      </c>
      <c r="E2668" s="11" t="s">
        <v>96</v>
      </c>
      <c r="F2668" s="11" t="s">
        <v>700</v>
      </c>
      <c r="G2668" s="11" t="s">
        <v>569</v>
      </c>
      <c r="H2668" s="11" t="s">
        <v>106</v>
      </c>
      <c r="I2668" s="11" t="s">
        <v>70</v>
      </c>
      <c r="J2668" s="11" t="s">
        <v>99</v>
      </c>
      <c r="K2668" s="11" t="s">
        <v>348</v>
      </c>
      <c r="L2668" s="11" t="s">
        <v>157</v>
      </c>
      <c r="M2668" s="11" t="s">
        <v>101</v>
      </c>
      <c r="N2668" s="11">
        <v>3</v>
      </c>
      <c r="O2668" s="11">
        <v>2019</v>
      </c>
      <c r="P2668" s="11" t="s">
        <v>102</v>
      </c>
      <c r="Q2668" s="11" t="s">
        <v>102</v>
      </c>
      <c r="R2668" s="11" t="s">
        <v>569</v>
      </c>
      <c r="S2668" s="11" t="s">
        <v>104</v>
      </c>
      <c r="T2668" s="11">
        <v>28</v>
      </c>
      <c r="U2668" s="11" t="str">
        <f>IF(ISERROR(VLOOKUP(I2668,'BACK INFO'!F:F,1,0)),IF(ISERROR(VLOOKUP(I2668,'BACK INFO'!H:H,1,0)),K2668,'BACK INFO'!$H$1),'BACK INFO'!$G$1)</f>
        <v>KELLY MICHELLE ELLINGSON</v>
      </c>
    </row>
    <row r="2669" spans="1:21" s="11" customFormat="1" x14ac:dyDescent="0.35">
      <c r="A2669" s="11" t="s">
        <v>94</v>
      </c>
      <c r="B2669" s="11">
        <v>2019</v>
      </c>
      <c r="C2669" s="11">
        <v>2</v>
      </c>
      <c r="D2669" s="11" t="s">
        <v>95</v>
      </c>
      <c r="E2669" s="11" t="s">
        <v>96</v>
      </c>
      <c r="F2669" s="11" t="s">
        <v>700</v>
      </c>
      <c r="G2669" s="11" t="s">
        <v>569</v>
      </c>
      <c r="H2669" s="11" t="s">
        <v>106</v>
      </c>
      <c r="I2669" s="11" t="s">
        <v>69</v>
      </c>
      <c r="J2669" s="11" t="s">
        <v>99</v>
      </c>
      <c r="K2669" s="11" t="s">
        <v>348</v>
      </c>
      <c r="L2669" s="11" t="s">
        <v>143</v>
      </c>
      <c r="M2669" s="11" t="s">
        <v>122</v>
      </c>
      <c r="N2669" s="11">
        <v>3</v>
      </c>
      <c r="O2669" s="11">
        <v>2019</v>
      </c>
      <c r="P2669" s="11" t="s">
        <v>102</v>
      </c>
      <c r="Q2669" s="11" t="s">
        <v>102</v>
      </c>
      <c r="R2669" s="11" t="s">
        <v>569</v>
      </c>
      <c r="S2669" s="11" t="s">
        <v>104</v>
      </c>
      <c r="T2669" s="11">
        <v>28</v>
      </c>
      <c r="U2669" s="11" t="str">
        <f>IF(ISERROR(VLOOKUP(I2669,'BACK INFO'!F:F,1,0)),IF(ISERROR(VLOOKUP(I2669,'BACK INFO'!H:H,1,0)),K2669,'BACK INFO'!$H$1),'BACK INFO'!$G$1)</f>
        <v>KELLY MICHELLE ELLINGSON</v>
      </c>
    </row>
    <row r="2670" spans="1:21" s="11" customFormat="1" x14ac:dyDescent="0.35">
      <c r="A2670" s="11" t="s">
        <v>94</v>
      </c>
      <c r="B2670" s="11">
        <v>2019</v>
      </c>
      <c r="C2670" s="11">
        <v>2</v>
      </c>
      <c r="D2670" s="11" t="s">
        <v>95</v>
      </c>
      <c r="E2670" s="11" t="s">
        <v>96</v>
      </c>
      <c r="F2670" s="11" t="s">
        <v>700</v>
      </c>
      <c r="G2670" s="11" t="s">
        <v>569</v>
      </c>
      <c r="H2670" s="11" t="s">
        <v>106</v>
      </c>
      <c r="I2670" s="11" t="s">
        <v>68</v>
      </c>
      <c r="J2670" s="11" t="s">
        <v>99</v>
      </c>
      <c r="K2670" s="11" t="s">
        <v>348</v>
      </c>
      <c r="L2670" s="11" t="s">
        <v>129</v>
      </c>
      <c r="M2670" s="11" t="s">
        <v>122</v>
      </c>
      <c r="N2670" s="11">
        <v>3</v>
      </c>
      <c r="O2670" s="11">
        <v>2019</v>
      </c>
      <c r="P2670" s="11" t="s">
        <v>102</v>
      </c>
      <c r="Q2670" s="11" t="s">
        <v>102</v>
      </c>
      <c r="R2670" s="11" t="s">
        <v>569</v>
      </c>
      <c r="S2670" s="11" t="s">
        <v>104</v>
      </c>
      <c r="T2670" s="11">
        <v>28</v>
      </c>
      <c r="U2670" s="11" t="str">
        <f>IF(ISERROR(VLOOKUP(I2670,'BACK INFO'!F:F,1,0)),IF(ISERROR(VLOOKUP(I2670,'BACK INFO'!H:H,1,0)),K2670,'BACK INFO'!$H$1),'BACK INFO'!$G$1)</f>
        <v>KELLY MICHELLE ELLINGSON</v>
      </c>
    </row>
    <row r="2671" spans="1:21" s="11" customFormat="1" x14ac:dyDescent="0.35">
      <c r="A2671" s="11" t="s">
        <v>94</v>
      </c>
      <c r="B2671" s="11">
        <v>2019</v>
      </c>
      <c r="C2671" s="11">
        <v>2</v>
      </c>
      <c r="D2671" s="11" t="s">
        <v>95</v>
      </c>
      <c r="E2671" s="11" t="s">
        <v>96</v>
      </c>
      <c r="F2671" s="11" t="s">
        <v>700</v>
      </c>
      <c r="G2671" s="11" t="s">
        <v>569</v>
      </c>
      <c r="H2671" s="11" t="s">
        <v>106</v>
      </c>
      <c r="I2671" s="11" t="s">
        <v>71</v>
      </c>
      <c r="J2671" s="11" t="s">
        <v>99</v>
      </c>
      <c r="K2671" s="11" t="s">
        <v>348</v>
      </c>
      <c r="L2671" s="11" t="s">
        <v>164</v>
      </c>
      <c r="M2671" s="11" t="s">
        <v>101</v>
      </c>
      <c r="N2671" s="11">
        <v>3</v>
      </c>
      <c r="O2671" s="11">
        <v>2019</v>
      </c>
      <c r="P2671" s="11" t="s">
        <v>102</v>
      </c>
      <c r="Q2671" s="11" t="s">
        <v>102</v>
      </c>
      <c r="R2671" s="11" t="s">
        <v>569</v>
      </c>
      <c r="S2671" s="11" t="s">
        <v>104</v>
      </c>
      <c r="T2671" s="11">
        <v>28</v>
      </c>
      <c r="U2671" s="11" t="str">
        <f>IF(ISERROR(VLOOKUP(I2671,'BACK INFO'!F:F,1,0)),IF(ISERROR(VLOOKUP(I2671,'BACK INFO'!H:H,1,0)),K2671,'BACK INFO'!$H$1),'BACK INFO'!$G$1)</f>
        <v>KELLY MICHELLE ELLINGSON</v>
      </c>
    </row>
    <row r="2672" spans="1:21" s="11" customFormat="1" x14ac:dyDescent="0.35">
      <c r="A2672" s="11" t="s">
        <v>94</v>
      </c>
      <c r="B2672" s="11">
        <v>2019</v>
      </c>
      <c r="C2672" s="11">
        <v>2</v>
      </c>
      <c r="D2672" s="11" t="s">
        <v>95</v>
      </c>
      <c r="E2672" s="11" t="s">
        <v>96</v>
      </c>
      <c r="F2672" s="11" t="s">
        <v>700</v>
      </c>
      <c r="G2672" s="11" t="s">
        <v>569</v>
      </c>
      <c r="H2672" s="11" t="s">
        <v>106</v>
      </c>
      <c r="I2672" s="11" t="s">
        <v>72</v>
      </c>
      <c r="J2672" s="11" t="s">
        <v>99</v>
      </c>
      <c r="K2672" s="11" t="s">
        <v>348</v>
      </c>
      <c r="L2672" s="11" t="s">
        <v>114</v>
      </c>
      <c r="M2672" s="11" t="s">
        <v>101</v>
      </c>
      <c r="N2672" s="11">
        <v>3</v>
      </c>
      <c r="O2672" s="11">
        <v>2019</v>
      </c>
      <c r="P2672" s="11" t="s">
        <v>102</v>
      </c>
      <c r="Q2672" s="11" t="s">
        <v>102</v>
      </c>
      <c r="R2672" s="11" t="s">
        <v>569</v>
      </c>
      <c r="S2672" s="11" t="s">
        <v>104</v>
      </c>
      <c r="T2672" s="11">
        <v>28</v>
      </c>
      <c r="U2672" s="11" t="str">
        <f>IF(ISERROR(VLOOKUP(I2672,'BACK INFO'!F:F,1,0)),IF(ISERROR(VLOOKUP(I2672,'BACK INFO'!H:H,1,0)),K2672,'BACK INFO'!$H$1),'BACK INFO'!$G$1)</f>
        <v>KELLY MICHELLE ELLINGSON</v>
      </c>
    </row>
    <row r="2673" spans="1:21" s="11" customFormat="1" x14ac:dyDescent="0.35">
      <c r="A2673" s="11" t="s">
        <v>94</v>
      </c>
      <c r="B2673" s="11">
        <v>2019</v>
      </c>
      <c r="C2673" s="11">
        <v>2</v>
      </c>
      <c r="D2673" s="11" t="s">
        <v>95</v>
      </c>
      <c r="E2673" s="11" t="s">
        <v>96</v>
      </c>
      <c r="F2673" s="11" t="s">
        <v>700</v>
      </c>
      <c r="G2673" s="11" t="s">
        <v>569</v>
      </c>
      <c r="H2673" s="11" t="s">
        <v>106</v>
      </c>
      <c r="I2673" s="11" t="s">
        <v>67</v>
      </c>
      <c r="J2673" s="11" t="s">
        <v>99</v>
      </c>
      <c r="K2673" s="11" t="s">
        <v>348</v>
      </c>
      <c r="L2673" s="11" t="s">
        <v>173</v>
      </c>
      <c r="M2673" s="11" t="s">
        <v>101</v>
      </c>
      <c r="N2673" s="11">
        <v>3</v>
      </c>
      <c r="O2673" s="11">
        <v>2019</v>
      </c>
      <c r="P2673" s="11" t="s">
        <v>102</v>
      </c>
      <c r="Q2673" s="11" t="s">
        <v>102</v>
      </c>
      <c r="R2673" s="11" t="s">
        <v>569</v>
      </c>
      <c r="S2673" s="11" t="s">
        <v>104</v>
      </c>
      <c r="T2673" s="11">
        <v>28</v>
      </c>
      <c r="U2673" s="11" t="str">
        <f>IF(ISERROR(VLOOKUP(I2673,'BACK INFO'!F:F,1,0)),IF(ISERROR(VLOOKUP(I2673,'BACK INFO'!H:H,1,0)),K2673,'BACK INFO'!$H$1),'BACK INFO'!$G$1)</f>
        <v>KELLY MICHELLE ELLINGSON</v>
      </c>
    </row>
    <row r="2674" spans="1:21" s="11" customFormat="1" x14ac:dyDescent="0.35">
      <c r="A2674" s="11" t="s">
        <v>94</v>
      </c>
      <c r="B2674" s="11">
        <v>2019</v>
      </c>
      <c r="C2674" s="11">
        <v>2</v>
      </c>
      <c r="D2674" s="11" t="s">
        <v>95</v>
      </c>
      <c r="E2674" s="11" t="s">
        <v>96</v>
      </c>
      <c r="F2674" s="11" t="s">
        <v>700</v>
      </c>
      <c r="G2674" s="11" t="s">
        <v>569</v>
      </c>
      <c r="H2674" s="11" t="s">
        <v>106</v>
      </c>
      <c r="I2674" s="11" t="s">
        <v>73</v>
      </c>
      <c r="J2674" s="11" t="s">
        <v>99</v>
      </c>
      <c r="K2674" s="11" t="s">
        <v>348</v>
      </c>
      <c r="L2674" s="11" t="s">
        <v>127</v>
      </c>
      <c r="M2674" s="11" t="s">
        <v>101</v>
      </c>
      <c r="N2674" s="11">
        <v>3</v>
      </c>
      <c r="O2674" s="11">
        <v>2019</v>
      </c>
      <c r="P2674" s="11" t="s">
        <v>102</v>
      </c>
      <c r="Q2674" s="11" t="s">
        <v>102</v>
      </c>
      <c r="R2674" s="11" t="s">
        <v>569</v>
      </c>
      <c r="S2674" s="11" t="s">
        <v>104</v>
      </c>
      <c r="T2674" s="11">
        <v>14</v>
      </c>
      <c r="U2674" s="11" t="str">
        <f>IF(ISERROR(VLOOKUP(I2674,'BACK INFO'!F:F,1,0)),IF(ISERROR(VLOOKUP(I2674,'BACK INFO'!H:H,1,0)),K2674,'BACK INFO'!$H$1),'BACK INFO'!$G$1)</f>
        <v>KELLY MICHELLE ELLINGSON</v>
      </c>
    </row>
    <row r="2675" spans="1:21" s="11" customFormat="1" x14ac:dyDescent="0.35">
      <c r="A2675" s="11" t="s">
        <v>94</v>
      </c>
      <c r="B2675" s="11">
        <v>2019</v>
      </c>
      <c r="C2675" s="11">
        <v>2</v>
      </c>
      <c r="D2675" s="11" t="s">
        <v>95</v>
      </c>
      <c r="E2675" s="11" t="s">
        <v>96</v>
      </c>
      <c r="F2675" s="11" t="s">
        <v>700</v>
      </c>
      <c r="G2675" s="11" t="s">
        <v>569</v>
      </c>
      <c r="H2675" s="11" t="s">
        <v>106</v>
      </c>
      <c r="I2675" s="11" t="s">
        <v>75</v>
      </c>
      <c r="J2675" s="11" t="s">
        <v>99</v>
      </c>
      <c r="K2675" s="11" t="s">
        <v>348</v>
      </c>
      <c r="L2675" s="11" t="s">
        <v>131</v>
      </c>
      <c r="M2675" s="11" t="s">
        <v>101</v>
      </c>
      <c r="N2675" s="11">
        <v>3</v>
      </c>
      <c r="O2675" s="11">
        <v>2019</v>
      </c>
      <c r="P2675" s="11" t="s">
        <v>102</v>
      </c>
      <c r="Q2675" s="11" t="s">
        <v>102</v>
      </c>
      <c r="R2675" s="11" t="s">
        <v>569</v>
      </c>
      <c r="S2675" s="11" t="s">
        <v>104</v>
      </c>
      <c r="T2675" s="11">
        <v>14</v>
      </c>
      <c r="U2675" s="11" t="str">
        <f>IF(ISERROR(VLOOKUP(I2675,'BACK INFO'!F:F,1,0)),IF(ISERROR(VLOOKUP(I2675,'BACK INFO'!H:H,1,0)),K2675,'BACK INFO'!$H$1),'BACK INFO'!$G$1)</f>
        <v>KELLY MICHELLE ELLINGSON</v>
      </c>
    </row>
    <row r="2676" spans="1:21" s="11" customFormat="1" x14ac:dyDescent="0.35">
      <c r="A2676" s="11" t="s">
        <v>94</v>
      </c>
      <c r="B2676" s="11">
        <v>2019</v>
      </c>
      <c r="C2676" s="11">
        <v>2</v>
      </c>
      <c r="D2676" s="11" t="s">
        <v>95</v>
      </c>
      <c r="E2676" s="11" t="s">
        <v>96</v>
      </c>
      <c r="F2676" s="11" t="s">
        <v>700</v>
      </c>
      <c r="G2676" s="11" t="s">
        <v>569</v>
      </c>
      <c r="H2676" s="11" t="s">
        <v>106</v>
      </c>
      <c r="I2676" s="11" t="s">
        <v>74</v>
      </c>
      <c r="J2676" s="11" t="s">
        <v>99</v>
      </c>
      <c r="K2676" s="11" t="s">
        <v>348</v>
      </c>
      <c r="L2676" s="11" t="s">
        <v>199</v>
      </c>
      <c r="M2676" s="11" t="s">
        <v>101</v>
      </c>
      <c r="N2676" s="11">
        <v>3</v>
      </c>
      <c r="O2676" s="11">
        <v>2019</v>
      </c>
      <c r="P2676" s="11" t="s">
        <v>102</v>
      </c>
      <c r="Q2676" s="11" t="s">
        <v>102</v>
      </c>
      <c r="R2676" s="11" t="s">
        <v>569</v>
      </c>
      <c r="S2676" s="11" t="s">
        <v>104</v>
      </c>
      <c r="T2676" s="11">
        <v>14</v>
      </c>
      <c r="U2676" s="11" t="str">
        <f>IF(ISERROR(VLOOKUP(I2676,'BACK INFO'!F:F,1,0)),IF(ISERROR(VLOOKUP(I2676,'BACK INFO'!H:H,1,0)),K2676,'BACK INFO'!$H$1),'BACK INFO'!$G$1)</f>
        <v>KELLY MICHELLE ELLINGSON</v>
      </c>
    </row>
    <row r="2677" spans="1:21" s="11" customFormat="1" x14ac:dyDescent="0.35">
      <c r="A2677" s="11" t="s">
        <v>94</v>
      </c>
      <c r="B2677" s="11">
        <v>2019</v>
      </c>
      <c r="C2677" s="11">
        <v>2</v>
      </c>
      <c r="D2677" s="11" t="s">
        <v>95</v>
      </c>
      <c r="E2677" s="11" t="s">
        <v>96</v>
      </c>
      <c r="F2677" s="11" t="s">
        <v>700</v>
      </c>
      <c r="G2677" s="11" t="s">
        <v>569</v>
      </c>
      <c r="H2677" s="11" t="s">
        <v>152</v>
      </c>
      <c r="I2677" s="11" t="s">
        <v>70</v>
      </c>
      <c r="J2677" s="11" t="s">
        <v>99</v>
      </c>
      <c r="K2677" s="11" t="s">
        <v>348</v>
      </c>
      <c r="L2677" s="11" t="s">
        <v>157</v>
      </c>
      <c r="M2677" s="11" t="s">
        <v>101</v>
      </c>
      <c r="N2677" s="11">
        <v>8</v>
      </c>
      <c r="O2677" s="11">
        <v>2019</v>
      </c>
      <c r="P2677" s="11" t="s">
        <v>102</v>
      </c>
      <c r="Q2677" s="11" t="s">
        <v>102</v>
      </c>
      <c r="R2677" s="11" t="s">
        <v>569</v>
      </c>
      <c r="S2677" s="11" t="s">
        <v>104</v>
      </c>
      <c r="T2677" s="11">
        <v>117</v>
      </c>
      <c r="U2677" s="11" t="str">
        <f>IF(ISERROR(VLOOKUP(I2677,'BACK INFO'!F:F,1,0)),IF(ISERROR(VLOOKUP(I2677,'BACK INFO'!H:H,1,0)),K2677,'BACK INFO'!$H$1),'BACK INFO'!$G$1)</f>
        <v>KELLY MICHELLE ELLINGSON</v>
      </c>
    </row>
    <row r="2678" spans="1:21" s="11" customFormat="1" x14ac:dyDescent="0.35">
      <c r="A2678" s="11" t="s">
        <v>94</v>
      </c>
      <c r="B2678" s="11">
        <v>2019</v>
      </c>
      <c r="C2678" s="11">
        <v>2</v>
      </c>
      <c r="D2678" s="11" t="s">
        <v>95</v>
      </c>
      <c r="E2678" s="11" t="s">
        <v>96</v>
      </c>
      <c r="F2678" s="11" t="s">
        <v>700</v>
      </c>
      <c r="G2678" s="11" t="s">
        <v>569</v>
      </c>
      <c r="H2678" s="11" t="s">
        <v>152</v>
      </c>
      <c r="I2678" s="11" t="s">
        <v>69</v>
      </c>
      <c r="J2678" s="11" t="s">
        <v>99</v>
      </c>
      <c r="K2678" s="11" t="s">
        <v>348</v>
      </c>
      <c r="L2678" s="11" t="s">
        <v>143</v>
      </c>
      <c r="M2678" s="11" t="s">
        <v>122</v>
      </c>
      <c r="N2678" s="11">
        <v>8</v>
      </c>
      <c r="O2678" s="11">
        <v>2019</v>
      </c>
      <c r="P2678" s="11" t="s">
        <v>102</v>
      </c>
      <c r="Q2678" s="11" t="s">
        <v>102</v>
      </c>
      <c r="R2678" s="11" t="s">
        <v>569</v>
      </c>
      <c r="S2678" s="11" t="s">
        <v>104</v>
      </c>
      <c r="T2678" s="11">
        <v>117</v>
      </c>
      <c r="U2678" s="11" t="str">
        <f>IF(ISERROR(VLOOKUP(I2678,'BACK INFO'!F:F,1,0)),IF(ISERROR(VLOOKUP(I2678,'BACK INFO'!H:H,1,0)),K2678,'BACK INFO'!$H$1),'BACK INFO'!$G$1)</f>
        <v>KELLY MICHELLE ELLINGSON</v>
      </c>
    </row>
    <row r="2679" spans="1:21" s="11" customFormat="1" x14ac:dyDescent="0.35">
      <c r="A2679" s="11" t="s">
        <v>94</v>
      </c>
      <c r="B2679" s="11">
        <v>2019</v>
      </c>
      <c r="C2679" s="11">
        <v>2</v>
      </c>
      <c r="D2679" s="11" t="s">
        <v>95</v>
      </c>
      <c r="E2679" s="11" t="s">
        <v>96</v>
      </c>
      <c r="F2679" s="11" t="s">
        <v>700</v>
      </c>
      <c r="G2679" s="11" t="s">
        <v>569</v>
      </c>
      <c r="H2679" s="11" t="s">
        <v>152</v>
      </c>
      <c r="I2679" s="11" t="s">
        <v>68</v>
      </c>
      <c r="J2679" s="11" t="s">
        <v>99</v>
      </c>
      <c r="K2679" s="11" t="s">
        <v>348</v>
      </c>
      <c r="L2679" s="11" t="s">
        <v>129</v>
      </c>
      <c r="M2679" s="11" t="s">
        <v>122</v>
      </c>
      <c r="N2679" s="11">
        <v>8</v>
      </c>
      <c r="O2679" s="11">
        <v>2019</v>
      </c>
      <c r="P2679" s="11" t="s">
        <v>102</v>
      </c>
      <c r="Q2679" s="11" t="s">
        <v>102</v>
      </c>
      <c r="R2679" s="11" t="s">
        <v>569</v>
      </c>
      <c r="S2679" s="11" t="s">
        <v>104</v>
      </c>
      <c r="T2679" s="11">
        <v>117</v>
      </c>
      <c r="U2679" s="11" t="str">
        <f>IF(ISERROR(VLOOKUP(I2679,'BACK INFO'!F:F,1,0)),IF(ISERROR(VLOOKUP(I2679,'BACK INFO'!H:H,1,0)),K2679,'BACK INFO'!$H$1),'BACK INFO'!$G$1)</f>
        <v>KELLY MICHELLE ELLINGSON</v>
      </c>
    </row>
    <row r="2680" spans="1:21" s="11" customFormat="1" x14ac:dyDescent="0.35">
      <c r="A2680" s="11" t="s">
        <v>94</v>
      </c>
      <c r="B2680" s="11">
        <v>2019</v>
      </c>
      <c r="C2680" s="11">
        <v>2</v>
      </c>
      <c r="D2680" s="11" t="s">
        <v>95</v>
      </c>
      <c r="E2680" s="11" t="s">
        <v>96</v>
      </c>
      <c r="F2680" s="11" t="s">
        <v>700</v>
      </c>
      <c r="G2680" s="11" t="s">
        <v>569</v>
      </c>
      <c r="H2680" s="11" t="s">
        <v>152</v>
      </c>
      <c r="I2680" s="11" t="s">
        <v>71</v>
      </c>
      <c r="J2680" s="11" t="s">
        <v>99</v>
      </c>
      <c r="K2680" s="11" t="s">
        <v>348</v>
      </c>
      <c r="L2680" s="11" t="s">
        <v>164</v>
      </c>
      <c r="M2680" s="11" t="s">
        <v>101</v>
      </c>
      <c r="N2680" s="11">
        <v>8</v>
      </c>
      <c r="O2680" s="11">
        <v>2019</v>
      </c>
      <c r="P2680" s="11" t="s">
        <v>102</v>
      </c>
      <c r="Q2680" s="11" t="s">
        <v>102</v>
      </c>
      <c r="R2680" s="11" t="s">
        <v>569</v>
      </c>
      <c r="S2680" s="11" t="s">
        <v>104</v>
      </c>
      <c r="T2680" s="11">
        <v>117</v>
      </c>
      <c r="U2680" s="11" t="str">
        <f>IF(ISERROR(VLOOKUP(I2680,'BACK INFO'!F:F,1,0)),IF(ISERROR(VLOOKUP(I2680,'BACK INFO'!H:H,1,0)),K2680,'BACK INFO'!$H$1),'BACK INFO'!$G$1)</f>
        <v>KELLY MICHELLE ELLINGSON</v>
      </c>
    </row>
    <row r="2681" spans="1:21" s="11" customFormat="1" x14ac:dyDescent="0.35">
      <c r="A2681" s="11" t="s">
        <v>94</v>
      </c>
      <c r="B2681" s="11">
        <v>2019</v>
      </c>
      <c r="C2681" s="11">
        <v>2</v>
      </c>
      <c r="D2681" s="11" t="s">
        <v>95</v>
      </c>
      <c r="E2681" s="11" t="s">
        <v>96</v>
      </c>
      <c r="F2681" s="11" t="s">
        <v>700</v>
      </c>
      <c r="G2681" s="11" t="s">
        <v>569</v>
      </c>
      <c r="H2681" s="11" t="s">
        <v>152</v>
      </c>
      <c r="I2681" s="11" t="s">
        <v>72</v>
      </c>
      <c r="J2681" s="11" t="s">
        <v>99</v>
      </c>
      <c r="K2681" s="11" t="s">
        <v>348</v>
      </c>
      <c r="L2681" s="11" t="s">
        <v>114</v>
      </c>
      <c r="M2681" s="11" t="s">
        <v>101</v>
      </c>
      <c r="N2681" s="11">
        <v>8</v>
      </c>
      <c r="O2681" s="11">
        <v>2019</v>
      </c>
      <c r="P2681" s="11" t="s">
        <v>102</v>
      </c>
      <c r="Q2681" s="11" t="s">
        <v>102</v>
      </c>
      <c r="R2681" s="11" t="s">
        <v>569</v>
      </c>
      <c r="S2681" s="11" t="s">
        <v>104</v>
      </c>
      <c r="T2681" s="11">
        <v>117</v>
      </c>
      <c r="U2681" s="11" t="str">
        <f>IF(ISERROR(VLOOKUP(I2681,'BACK INFO'!F:F,1,0)),IF(ISERROR(VLOOKUP(I2681,'BACK INFO'!H:H,1,0)),K2681,'BACK INFO'!$H$1),'BACK INFO'!$G$1)</f>
        <v>KELLY MICHELLE ELLINGSON</v>
      </c>
    </row>
    <row r="2682" spans="1:21" s="11" customFormat="1" x14ac:dyDescent="0.35">
      <c r="A2682" s="11" t="s">
        <v>94</v>
      </c>
      <c r="B2682" s="11">
        <v>2019</v>
      </c>
      <c r="C2682" s="11">
        <v>2</v>
      </c>
      <c r="D2682" s="11" t="s">
        <v>95</v>
      </c>
      <c r="E2682" s="11" t="s">
        <v>96</v>
      </c>
      <c r="F2682" s="11" t="s">
        <v>700</v>
      </c>
      <c r="G2682" s="11" t="s">
        <v>569</v>
      </c>
      <c r="H2682" s="11" t="s">
        <v>152</v>
      </c>
      <c r="I2682" s="11" t="s">
        <v>67</v>
      </c>
      <c r="J2682" s="11" t="s">
        <v>99</v>
      </c>
      <c r="K2682" s="11" t="s">
        <v>348</v>
      </c>
      <c r="L2682" s="11" t="s">
        <v>173</v>
      </c>
      <c r="M2682" s="11" t="s">
        <v>101</v>
      </c>
      <c r="N2682" s="11">
        <v>8</v>
      </c>
      <c r="O2682" s="11">
        <v>2019</v>
      </c>
      <c r="P2682" s="11" t="s">
        <v>102</v>
      </c>
      <c r="Q2682" s="11" t="s">
        <v>102</v>
      </c>
      <c r="R2682" s="11" t="s">
        <v>569</v>
      </c>
      <c r="S2682" s="11" t="s">
        <v>104</v>
      </c>
      <c r="T2682" s="11">
        <v>117</v>
      </c>
      <c r="U2682" s="11" t="str">
        <f>IF(ISERROR(VLOOKUP(I2682,'BACK INFO'!F:F,1,0)),IF(ISERROR(VLOOKUP(I2682,'BACK INFO'!H:H,1,0)),K2682,'BACK INFO'!$H$1),'BACK INFO'!$G$1)</f>
        <v>KELLY MICHELLE ELLINGSON</v>
      </c>
    </row>
    <row r="2683" spans="1:21" s="11" customFormat="1" x14ac:dyDescent="0.35">
      <c r="A2683" s="11" t="s">
        <v>94</v>
      </c>
      <c r="B2683" s="11">
        <v>2019</v>
      </c>
      <c r="C2683" s="11">
        <v>2</v>
      </c>
      <c r="D2683" s="11" t="s">
        <v>95</v>
      </c>
      <c r="E2683" s="11" t="s">
        <v>96</v>
      </c>
      <c r="F2683" s="11" t="s">
        <v>700</v>
      </c>
      <c r="G2683" s="11" t="s">
        <v>569</v>
      </c>
      <c r="H2683" s="11" t="s">
        <v>152</v>
      </c>
      <c r="I2683" s="11" t="s">
        <v>73</v>
      </c>
      <c r="J2683" s="11" t="s">
        <v>99</v>
      </c>
      <c r="K2683" s="11" t="s">
        <v>348</v>
      </c>
      <c r="L2683" s="11" t="s">
        <v>127</v>
      </c>
      <c r="M2683" s="11" t="s">
        <v>101</v>
      </c>
      <c r="N2683" s="11">
        <v>8</v>
      </c>
      <c r="O2683" s="11">
        <v>2019</v>
      </c>
      <c r="P2683" s="11" t="s">
        <v>102</v>
      </c>
      <c r="Q2683" s="11" t="s">
        <v>102</v>
      </c>
      <c r="R2683" s="11" t="s">
        <v>569</v>
      </c>
      <c r="S2683" s="11" t="s">
        <v>104</v>
      </c>
      <c r="T2683" s="11">
        <v>58.5</v>
      </c>
      <c r="U2683" s="11" t="str">
        <f>IF(ISERROR(VLOOKUP(I2683,'BACK INFO'!F:F,1,0)),IF(ISERROR(VLOOKUP(I2683,'BACK INFO'!H:H,1,0)),K2683,'BACK INFO'!$H$1),'BACK INFO'!$G$1)</f>
        <v>KELLY MICHELLE ELLINGSON</v>
      </c>
    </row>
    <row r="2684" spans="1:21" s="11" customFormat="1" x14ac:dyDescent="0.35">
      <c r="A2684" s="11" t="s">
        <v>94</v>
      </c>
      <c r="B2684" s="11">
        <v>2019</v>
      </c>
      <c r="C2684" s="11">
        <v>2</v>
      </c>
      <c r="D2684" s="11" t="s">
        <v>95</v>
      </c>
      <c r="E2684" s="11" t="s">
        <v>96</v>
      </c>
      <c r="F2684" s="11" t="s">
        <v>700</v>
      </c>
      <c r="G2684" s="11" t="s">
        <v>569</v>
      </c>
      <c r="H2684" s="11" t="s">
        <v>152</v>
      </c>
      <c r="I2684" s="11" t="s">
        <v>75</v>
      </c>
      <c r="J2684" s="11" t="s">
        <v>99</v>
      </c>
      <c r="K2684" s="11" t="s">
        <v>348</v>
      </c>
      <c r="L2684" s="11" t="s">
        <v>131</v>
      </c>
      <c r="M2684" s="11" t="s">
        <v>101</v>
      </c>
      <c r="N2684" s="11">
        <v>8</v>
      </c>
      <c r="O2684" s="11">
        <v>2019</v>
      </c>
      <c r="P2684" s="11" t="s">
        <v>102</v>
      </c>
      <c r="Q2684" s="11" t="s">
        <v>102</v>
      </c>
      <c r="R2684" s="11" t="s">
        <v>569</v>
      </c>
      <c r="S2684" s="11" t="s">
        <v>104</v>
      </c>
      <c r="T2684" s="11">
        <v>58.5</v>
      </c>
      <c r="U2684" s="11" t="str">
        <f>IF(ISERROR(VLOOKUP(I2684,'BACK INFO'!F:F,1,0)),IF(ISERROR(VLOOKUP(I2684,'BACK INFO'!H:H,1,0)),K2684,'BACK INFO'!$H$1),'BACK INFO'!$G$1)</f>
        <v>KELLY MICHELLE ELLINGSON</v>
      </c>
    </row>
    <row r="2685" spans="1:21" s="11" customFormat="1" x14ac:dyDescent="0.35">
      <c r="A2685" s="11" t="s">
        <v>94</v>
      </c>
      <c r="B2685" s="11">
        <v>2019</v>
      </c>
      <c r="C2685" s="11">
        <v>2</v>
      </c>
      <c r="D2685" s="11" t="s">
        <v>95</v>
      </c>
      <c r="E2685" s="11" t="s">
        <v>96</v>
      </c>
      <c r="F2685" s="11" t="s">
        <v>700</v>
      </c>
      <c r="G2685" s="11" t="s">
        <v>569</v>
      </c>
      <c r="H2685" s="11" t="s">
        <v>152</v>
      </c>
      <c r="I2685" s="11" t="s">
        <v>74</v>
      </c>
      <c r="J2685" s="11" t="s">
        <v>99</v>
      </c>
      <c r="K2685" s="11" t="s">
        <v>348</v>
      </c>
      <c r="L2685" s="11" t="s">
        <v>199</v>
      </c>
      <c r="M2685" s="11" t="s">
        <v>101</v>
      </c>
      <c r="N2685" s="11">
        <v>8</v>
      </c>
      <c r="O2685" s="11">
        <v>2019</v>
      </c>
      <c r="P2685" s="11" t="s">
        <v>102</v>
      </c>
      <c r="Q2685" s="11" t="s">
        <v>102</v>
      </c>
      <c r="R2685" s="11" t="s">
        <v>569</v>
      </c>
      <c r="S2685" s="11" t="s">
        <v>104</v>
      </c>
      <c r="T2685" s="11">
        <v>58.5</v>
      </c>
      <c r="U2685" s="11" t="str">
        <f>IF(ISERROR(VLOOKUP(I2685,'BACK INFO'!F:F,1,0)),IF(ISERROR(VLOOKUP(I2685,'BACK INFO'!H:H,1,0)),K2685,'BACK INFO'!$H$1),'BACK INFO'!$G$1)</f>
        <v>KELLY MICHELLE ELLINGSON</v>
      </c>
    </row>
    <row r="2686" spans="1:21" s="11" customFormat="1" x14ac:dyDescent="0.35">
      <c r="A2686" s="11" t="s">
        <v>94</v>
      </c>
      <c r="B2686" s="11">
        <v>2019</v>
      </c>
      <c r="C2686" s="11">
        <v>2</v>
      </c>
      <c r="D2686" s="11" t="s">
        <v>95</v>
      </c>
      <c r="E2686" s="11" t="s">
        <v>96</v>
      </c>
      <c r="F2686" s="11" t="s">
        <v>700</v>
      </c>
      <c r="G2686" s="11" t="s">
        <v>570</v>
      </c>
      <c r="H2686" s="11" t="s">
        <v>106</v>
      </c>
      <c r="I2686" s="11" t="s">
        <v>69</v>
      </c>
      <c r="J2686" s="11" t="s">
        <v>99</v>
      </c>
      <c r="K2686" s="11" t="s">
        <v>348</v>
      </c>
      <c r="L2686" s="11" t="s">
        <v>143</v>
      </c>
      <c r="M2686" s="11" t="s">
        <v>122</v>
      </c>
      <c r="N2686" s="11">
        <v>4</v>
      </c>
      <c r="O2686" s="11">
        <v>2019</v>
      </c>
      <c r="P2686" s="11" t="s">
        <v>109</v>
      </c>
      <c r="Q2686" s="11" t="s">
        <v>109</v>
      </c>
      <c r="R2686" s="11" t="s">
        <v>570</v>
      </c>
      <c r="S2686" s="11" t="s">
        <v>104</v>
      </c>
      <c r="T2686" s="11">
        <v>20</v>
      </c>
      <c r="U2686" s="11" t="str">
        <f>IF(ISERROR(VLOOKUP(I2686,'BACK INFO'!F:F,1,0)),IF(ISERROR(VLOOKUP(I2686,'BACK INFO'!H:H,1,0)),K2686,'BACK INFO'!$H$1),'BACK INFO'!$G$1)</f>
        <v>KELLY MICHELLE ELLINGSON</v>
      </c>
    </row>
    <row r="2687" spans="1:21" s="11" customFormat="1" x14ac:dyDescent="0.35">
      <c r="A2687" s="11" t="s">
        <v>94</v>
      </c>
      <c r="B2687" s="11">
        <v>2019</v>
      </c>
      <c r="C2687" s="11">
        <v>2</v>
      </c>
      <c r="D2687" s="11" t="s">
        <v>95</v>
      </c>
      <c r="E2687" s="11" t="s">
        <v>96</v>
      </c>
      <c r="F2687" s="11" t="s">
        <v>700</v>
      </c>
      <c r="G2687" s="11" t="s">
        <v>570</v>
      </c>
      <c r="H2687" s="11" t="s">
        <v>106</v>
      </c>
      <c r="I2687" s="11" t="s">
        <v>68</v>
      </c>
      <c r="J2687" s="11" t="s">
        <v>99</v>
      </c>
      <c r="K2687" s="11" t="s">
        <v>348</v>
      </c>
      <c r="L2687" s="11" t="s">
        <v>129</v>
      </c>
      <c r="M2687" s="11" t="s">
        <v>122</v>
      </c>
      <c r="N2687" s="11">
        <v>4</v>
      </c>
      <c r="O2687" s="11">
        <v>2019</v>
      </c>
      <c r="P2687" s="11" t="s">
        <v>109</v>
      </c>
      <c r="Q2687" s="11" t="s">
        <v>109</v>
      </c>
      <c r="R2687" s="11" t="s">
        <v>570</v>
      </c>
      <c r="S2687" s="11" t="s">
        <v>104</v>
      </c>
      <c r="T2687" s="11">
        <v>20</v>
      </c>
      <c r="U2687" s="11" t="str">
        <f>IF(ISERROR(VLOOKUP(I2687,'BACK INFO'!F:F,1,0)),IF(ISERROR(VLOOKUP(I2687,'BACK INFO'!H:H,1,0)),K2687,'BACK INFO'!$H$1),'BACK INFO'!$G$1)</f>
        <v>KELLY MICHELLE ELLINGSON</v>
      </c>
    </row>
    <row r="2688" spans="1:21" s="11" customFormat="1" x14ac:dyDescent="0.35">
      <c r="A2688" s="11" t="s">
        <v>94</v>
      </c>
      <c r="B2688" s="11">
        <v>2019</v>
      </c>
      <c r="C2688" s="11">
        <v>2</v>
      </c>
      <c r="D2688" s="11" t="s">
        <v>95</v>
      </c>
      <c r="E2688" s="11" t="s">
        <v>96</v>
      </c>
      <c r="F2688" s="11" t="s">
        <v>700</v>
      </c>
      <c r="G2688" s="11" t="s">
        <v>570</v>
      </c>
      <c r="H2688" s="11" t="s">
        <v>106</v>
      </c>
      <c r="I2688" s="11" t="s">
        <v>71</v>
      </c>
      <c r="J2688" s="11" t="s">
        <v>99</v>
      </c>
      <c r="K2688" s="11" t="s">
        <v>348</v>
      </c>
      <c r="L2688" s="11" t="s">
        <v>164</v>
      </c>
      <c r="M2688" s="11" t="s">
        <v>101</v>
      </c>
      <c r="N2688" s="11">
        <v>4</v>
      </c>
      <c r="O2688" s="11">
        <v>2019</v>
      </c>
      <c r="P2688" s="11" t="s">
        <v>109</v>
      </c>
      <c r="Q2688" s="11" t="s">
        <v>109</v>
      </c>
      <c r="R2688" s="11" t="s">
        <v>570</v>
      </c>
      <c r="S2688" s="11" t="s">
        <v>104</v>
      </c>
      <c r="T2688" s="11">
        <v>20</v>
      </c>
      <c r="U2688" s="11" t="str">
        <f>IF(ISERROR(VLOOKUP(I2688,'BACK INFO'!F:F,1,0)),IF(ISERROR(VLOOKUP(I2688,'BACK INFO'!H:H,1,0)),K2688,'BACK INFO'!$H$1),'BACK INFO'!$G$1)</f>
        <v>KELLY MICHELLE ELLINGSON</v>
      </c>
    </row>
    <row r="2689" spans="1:21" s="11" customFormat="1" x14ac:dyDescent="0.35">
      <c r="A2689" s="11" t="s">
        <v>94</v>
      </c>
      <c r="B2689" s="11">
        <v>2019</v>
      </c>
      <c r="C2689" s="11">
        <v>2</v>
      </c>
      <c r="D2689" s="11" t="s">
        <v>95</v>
      </c>
      <c r="E2689" s="11" t="s">
        <v>96</v>
      </c>
      <c r="F2689" s="11" t="s">
        <v>700</v>
      </c>
      <c r="G2689" s="11" t="s">
        <v>570</v>
      </c>
      <c r="H2689" s="11" t="s">
        <v>106</v>
      </c>
      <c r="I2689" s="11" t="s">
        <v>67</v>
      </c>
      <c r="J2689" s="11" t="s">
        <v>99</v>
      </c>
      <c r="K2689" s="11" t="s">
        <v>348</v>
      </c>
      <c r="L2689" s="11" t="s">
        <v>173</v>
      </c>
      <c r="M2689" s="11" t="s">
        <v>101</v>
      </c>
      <c r="N2689" s="11">
        <v>4</v>
      </c>
      <c r="O2689" s="11">
        <v>2019</v>
      </c>
      <c r="P2689" s="11" t="s">
        <v>109</v>
      </c>
      <c r="Q2689" s="11" t="s">
        <v>109</v>
      </c>
      <c r="R2689" s="11" t="s">
        <v>570</v>
      </c>
      <c r="S2689" s="11" t="s">
        <v>104</v>
      </c>
      <c r="T2689" s="11">
        <v>20</v>
      </c>
      <c r="U2689" s="11" t="str">
        <f>IF(ISERROR(VLOOKUP(I2689,'BACK INFO'!F:F,1,0)),IF(ISERROR(VLOOKUP(I2689,'BACK INFO'!H:H,1,0)),K2689,'BACK INFO'!$H$1),'BACK INFO'!$G$1)</f>
        <v>KELLY MICHELLE ELLINGSON</v>
      </c>
    </row>
    <row r="2690" spans="1:21" s="11" customFormat="1" x14ac:dyDescent="0.35">
      <c r="A2690" s="11" t="s">
        <v>94</v>
      </c>
      <c r="B2690" s="11">
        <v>2019</v>
      </c>
      <c r="C2690" s="11">
        <v>2</v>
      </c>
      <c r="D2690" s="11" t="s">
        <v>95</v>
      </c>
      <c r="E2690" s="11" t="s">
        <v>96</v>
      </c>
      <c r="F2690" s="11" t="s">
        <v>700</v>
      </c>
      <c r="G2690" s="11" t="s">
        <v>570</v>
      </c>
      <c r="H2690" s="11" t="s">
        <v>106</v>
      </c>
      <c r="I2690" s="11" t="s">
        <v>73</v>
      </c>
      <c r="J2690" s="11" t="s">
        <v>99</v>
      </c>
      <c r="K2690" s="11" t="s">
        <v>348</v>
      </c>
      <c r="L2690" s="11" t="s">
        <v>127</v>
      </c>
      <c r="M2690" s="11" t="s">
        <v>101</v>
      </c>
      <c r="N2690" s="11">
        <v>4</v>
      </c>
      <c r="O2690" s="11">
        <v>2019</v>
      </c>
      <c r="P2690" s="11" t="s">
        <v>109</v>
      </c>
      <c r="Q2690" s="11" t="s">
        <v>109</v>
      </c>
      <c r="R2690" s="11" t="s">
        <v>570</v>
      </c>
      <c r="S2690" s="11" t="s">
        <v>104</v>
      </c>
      <c r="T2690" s="11">
        <v>10</v>
      </c>
      <c r="U2690" s="11" t="str">
        <f>IF(ISERROR(VLOOKUP(I2690,'BACK INFO'!F:F,1,0)),IF(ISERROR(VLOOKUP(I2690,'BACK INFO'!H:H,1,0)),K2690,'BACK INFO'!$H$1),'BACK INFO'!$G$1)</f>
        <v>KELLY MICHELLE ELLINGSON</v>
      </c>
    </row>
    <row r="2691" spans="1:21" s="11" customFormat="1" x14ac:dyDescent="0.35">
      <c r="A2691" s="11" t="s">
        <v>94</v>
      </c>
      <c r="B2691" s="11">
        <v>2019</v>
      </c>
      <c r="C2691" s="11">
        <v>2</v>
      </c>
      <c r="D2691" s="11" t="s">
        <v>95</v>
      </c>
      <c r="E2691" s="11" t="s">
        <v>96</v>
      </c>
      <c r="F2691" s="11" t="s">
        <v>700</v>
      </c>
      <c r="G2691" s="11" t="s">
        <v>570</v>
      </c>
      <c r="H2691" s="11" t="s">
        <v>106</v>
      </c>
      <c r="I2691" s="11" t="s">
        <v>75</v>
      </c>
      <c r="J2691" s="11" t="s">
        <v>99</v>
      </c>
      <c r="K2691" s="11" t="s">
        <v>348</v>
      </c>
      <c r="L2691" s="11" t="s">
        <v>131</v>
      </c>
      <c r="M2691" s="11" t="s">
        <v>101</v>
      </c>
      <c r="N2691" s="11">
        <v>4</v>
      </c>
      <c r="O2691" s="11">
        <v>2019</v>
      </c>
      <c r="P2691" s="11" t="s">
        <v>109</v>
      </c>
      <c r="Q2691" s="11" t="s">
        <v>109</v>
      </c>
      <c r="R2691" s="11" t="s">
        <v>570</v>
      </c>
      <c r="S2691" s="11" t="s">
        <v>104</v>
      </c>
      <c r="T2691" s="11">
        <v>10</v>
      </c>
      <c r="U2691" s="11" t="str">
        <f>IF(ISERROR(VLOOKUP(I2691,'BACK INFO'!F:F,1,0)),IF(ISERROR(VLOOKUP(I2691,'BACK INFO'!H:H,1,0)),K2691,'BACK INFO'!$H$1),'BACK INFO'!$G$1)</f>
        <v>KELLY MICHELLE ELLINGSON</v>
      </c>
    </row>
    <row r="2692" spans="1:21" s="11" customFormat="1" x14ac:dyDescent="0.35">
      <c r="A2692" s="11" t="s">
        <v>94</v>
      </c>
      <c r="B2692" s="11">
        <v>2019</v>
      </c>
      <c r="C2692" s="11">
        <v>2</v>
      </c>
      <c r="D2692" s="11" t="s">
        <v>95</v>
      </c>
      <c r="E2692" s="11" t="s">
        <v>96</v>
      </c>
      <c r="F2692" s="11" t="s">
        <v>700</v>
      </c>
      <c r="G2692" s="11" t="s">
        <v>570</v>
      </c>
      <c r="H2692" s="11" t="s">
        <v>106</v>
      </c>
      <c r="I2692" s="11" t="s">
        <v>74</v>
      </c>
      <c r="J2692" s="11" t="s">
        <v>99</v>
      </c>
      <c r="K2692" s="11" t="s">
        <v>348</v>
      </c>
      <c r="L2692" s="11" t="s">
        <v>199</v>
      </c>
      <c r="M2692" s="11" t="s">
        <v>101</v>
      </c>
      <c r="N2692" s="11">
        <v>4</v>
      </c>
      <c r="O2692" s="11">
        <v>2019</v>
      </c>
      <c r="P2692" s="11" t="s">
        <v>109</v>
      </c>
      <c r="Q2692" s="11" t="s">
        <v>109</v>
      </c>
      <c r="R2692" s="11" t="s">
        <v>570</v>
      </c>
      <c r="S2692" s="11" t="s">
        <v>104</v>
      </c>
      <c r="T2692" s="11">
        <v>10</v>
      </c>
      <c r="U2692" s="11" t="str">
        <f>IF(ISERROR(VLOOKUP(I2692,'BACK INFO'!F:F,1,0)),IF(ISERROR(VLOOKUP(I2692,'BACK INFO'!H:H,1,0)),K2692,'BACK INFO'!$H$1),'BACK INFO'!$G$1)</f>
        <v>KELLY MICHELLE ELLINGSON</v>
      </c>
    </row>
    <row r="2693" spans="1:21" s="11" customFormat="1" x14ac:dyDescent="0.35">
      <c r="A2693" s="11" t="s">
        <v>94</v>
      </c>
      <c r="B2693" s="11">
        <v>2019</v>
      </c>
      <c r="C2693" s="11">
        <v>2</v>
      </c>
      <c r="D2693" s="11" t="s">
        <v>95</v>
      </c>
      <c r="E2693" s="11" t="s">
        <v>96</v>
      </c>
      <c r="F2693" s="11" t="s">
        <v>700</v>
      </c>
      <c r="G2693" s="11" t="s">
        <v>570</v>
      </c>
      <c r="H2693" s="11" t="s">
        <v>110</v>
      </c>
      <c r="I2693" s="11" t="s">
        <v>69</v>
      </c>
      <c r="J2693" s="11" t="s">
        <v>99</v>
      </c>
      <c r="K2693" s="11" t="s">
        <v>348</v>
      </c>
      <c r="L2693" s="11" t="s">
        <v>143</v>
      </c>
      <c r="M2693" s="11" t="s">
        <v>122</v>
      </c>
      <c r="N2693" s="11">
        <v>45</v>
      </c>
      <c r="O2693" s="11">
        <v>2019</v>
      </c>
      <c r="P2693" s="11" t="s">
        <v>109</v>
      </c>
      <c r="Q2693" s="11" t="s">
        <v>109</v>
      </c>
      <c r="R2693" s="11" t="s">
        <v>570</v>
      </c>
      <c r="S2693" s="11" t="s">
        <v>104</v>
      </c>
      <c r="T2693" s="11">
        <v>504</v>
      </c>
      <c r="U2693" s="11" t="str">
        <f>IF(ISERROR(VLOOKUP(I2693,'BACK INFO'!F:F,1,0)),IF(ISERROR(VLOOKUP(I2693,'BACK INFO'!H:H,1,0)),K2693,'BACK INFO'!$H$1),'BACK INFO'!$G$1)</f>
        <v>KELLY MICHELLE ELLINGSON</v>
      </c>
    </row>
    <row r="2694" spans="1:21" s="11" customFormat="1" x14ac:dyDescent="0.35">
      <c r="A2694" s="11" t="s">
        <v>94</v>
      </c>
      <c r="B2694" s="11">
        <v>2019</v>
      </c>
      <c r="C2694" s="11">
        <v>2</v>
      </c>
      <c r="D2694" s="11" t="s">
        <v>95</v>
      </c>
      <c r="E2694" s="11" t="s">
        <v>96</v>
      </c>
      <c r="F2694" s="11" t="s">
        <v>700</v>
      </c>
      <c r="G2694" s="11" t="s">
        <v>570</v>
      </c>
      <c r="H2694" s="11" t="s">
        <v>110</v>
      </c>
      <c r="I2694" s="11" t="s">
        <v>68</v>
      </c>
      <c r="J2694" s="11" t="s">
        <v>99</v>
      </c>
      <c r="K2694" s="11" t="s">
        <v>348</v>
      </c>
      <c r="L2694" s="11" t="s">
        <v>129</v>
      </c>
      <c r="M2694" s="11" t="s">
        <v>122</v>
      </c>
      <c r="N2694" s="11">
        <v>45</v>
      </c>
      <c r="O2694" s="11">
        <v>2019</v>
      </c>
      <c r="P2694" s="11" t="s">
        <v>109</v>
      </c>
      <c r="Q2694" s="11" t="s">
        <v>109</v>
      </c>
      <c r="R2694" s="11" t="s">
        <v>570</v>
      </c>
      <c r="S2694" s="11" t="s">
        <v>104</v>
      </c>
      <c r="T2694" s="11">
        <v>504</v>
      </c>
      <c r="U2694" s="11" t="str">
        <f>IF(ISERROR(VLOOKUP(I2694,'BACK INFO'!F:F,1,0)),IF(ISERROR(VLOOKUP(I2694,'BACK INFO'!H:H,1,0)),K2694,'BACK INFO'!$H$1),'BACK INFO'!$G$1)</f>
        <v>KELLY MICHELLE ELLINGSON</v>
      </c>
    </row>
    <row r="2695" spans="1:21" s="11" customFormat="1" x14ac:dyDescent="0.35">
      <c r="A2695" s="11" t="s">
        <v>94</v>
      </c>
      <c r="B2695" s="11">
        <v>2019</v>
      </c>
      <c r="C2695" s="11">
        <v>2</v>
      </c>
      <c r="D2695" s="11" t="s">
        <v>95</v>
      </c>
      <c r="E2695" s="11" t="s">
        <v>96</v>
      </c>
      <c r="F2695" s="11" t="s">
        <v>700</v>
      </c>
      <c r="G2695" s="11" t="s">
        <v>570</v>
      </c>
      <c r="H2695" s="11" t="s">
        <v>110</v>
      </c>
      <c r="I2695" s="11" t="s">
        <v>71</v>
      </c>
      <c r="J2695" s="11" t="s">
        <v>99</v>
      </c>
      <c r="K2695" s="11" t="s">
        <v>348</v>
      </c>
      <c r="L2695" s="11" t="s">
        <v>164</v>
      </c>
      <c r="M2695" s="11" t="s">
        <v>101</v>
      </c>
      <c r="N2695" s="11">
        <v>46</v>
      </c>
      <c r="O2695" s="11">
        <v>2019</v>
      </c>
      <c r="P2695" s="11" t="s">
        <v>109</v>
      </c>
      <c r="Q2695" s="11" t="s">
        <v>109</v>
      </c>
      <c r="R2695" s="11" t="s">
        <v>570</v>
      </c>
      <c r="S2695" s="11" t="s">
        <v>104</v>
      </c>
      <c r="T2695" s="11">
        <v>519</v>
      </c>
      <c r="U2695" s="11" t="str">
        <f>IF(ISERROR(VLOOKUP(I2695,'BACK INFO'!F:F,1,0)),IF(ISERROR(VLOOKUP(I2695,'BACK INFO'!H:H,1,0)),K2695,'BACK INFO'!$H$1),'BACK INFO'!$G$1)</f>
        <v>KELLY MICHELLE ELLINGSON</v>
      </c>
    </row>
    <row r="2696" spans="1:21" s="11" customFormat="1" x14ac:dyDescent="0.35">
      <c r="A2696" s="11" t="s">
        <v>94</v>
      </c>
      <c r="B2696" s="11">
        <v>2019</v>
      </c>
      <c r="C2696" s="11">
        <v>2</v>
      </c>
      <c r="D2696" s="11" t="s">
        <v>95</v>
      </c>
      <c r="E2696" s="11" t="s">
        <v>96</v>
      </c>
      <c r="F2696" s="11" t="s">
        <v>700</v>
      </c>
      <c r="G2696" s="11" t="s">
        <v>570</v>
      </c>
      <c r="H2696" s="11" t="s">
        <v>110</v>
      </c>
      <c r="I2696" s="11" t="s">
        <v>67</v>
      </c>
      <c r="J2696" s="11" t="s">
        <v>99</v>
      </c>
      <c r="K2696" s="11" t="s">
        <v>348</v>
      </c>
      <c r="L2696" s="11" t="s">
        <v>173</v>
      </c>
      <c r="M2696" s="11" t="s">
        <v>101</v>
      </c>
      <c r="N2696" s="11">
        <v>46</v>
      </c>
      <c r="O2696" s="11">
        <v>2019</v>
      </c>
      <c r="P2696" s="11" t="s">
        <v>109</v>
      </c>
      <c r="Q2696" s="11" t="s">
        <v>109</v>
      </c>
      <c r="R2696" s="11" t="s">
        <v>570</v>
      </c>
      <c r="S2696" s="11" t="s">
        <v>104</v>
      </c>
      <c r="T2696" s="11">
        <v>519</v>
      </c>
      <c r="U2696" s="11" t="str">
        <f>IF(ISERROR(VLOOKUP(I2696,'BACK INFO'!F:F,1,0)),IF(ISERROR(VLOOKUP(I2696,'BACK INFO'!H:H,1,0)),K2696,'BACK INFO'!$H$1),'BACK INFO'!$G$1)</f>
        <v>KELLY MICHELLE ELLINGSON</v>
      </c>
    </row>
    <row r="2697" spans="1:21" s="11" customFormat="1" x14ac:dyDescent="0.35">
      <c r="A2697" s="11" t="s">
        <v>94</v>
      </c>
      <c r="B2697" s="11">
        <v>2019</v>
      </c>
      <c r="C2697" s="11">
        <v>2</v>
      </c>
      <c r="D2697" s="11" t="s">
        <v>95</v>
      </c>
      <c r="E2697" s="11" t="s">
        <v>96</v>
      </c>
      <c r="F2697" s="11" t="s">
        <v>700</v>
      </c>
      <c r="G2697" s="11" t="s">
        <v>570</v>
      </c>
      <c r="H2697" s="11" t="s">
        <v>110</v>
      </c>
      <c r="I2697" s="11" t="s">
        <v>73</v>
      </c>
      <c r="J2697" s="11" t="s">
        <v>99</v>
      </c>
      <c r="K2697" s="11" t="s">
        <v>348</v>
      </c>
      <c r="L2697" s="11" t="s">
        <v>127</v>
      </c>
      <c r="M2697" s="11" t="s">
        <v>101</v>
      </c>
      <c r="N2697" s="11">
        <v>46</v>
      </c>
      <c r="O2697" s="11">
        <v>2019</v>
      </c>
      <c r="P2697" s="11" t="s">
        <v>109</v>
      </c>
      <c r="Q2697" s="11" t="s">
        <v>109</v>
      </c>
      <c r="R2697" s="11" t="s">
        <v>570</v>
      </c>
      <c r="S2697" s="11" t="s">
        <v>104</v>
      </c>
      <c r="T2697" s="11">
        <v>257</v>
      </c>
      <c r="U2697" s="11" t="str">
        <f>IF(ISERROR(VLOOKUP(I2697,'BACK INFO'!F:F,1,0)),IF(ISERROR(VLOOKUP(I2697,'BACK INFO'!H:H,1,0)),K2697,'BACK INFO'!$H$1),'BACK INFO'!$G$1)</f>
        <v>KELLY MICHELLE ELLINGSON</v>
      </c>
    </row>
    <row r="2698" spans="1:21" s="11" customFormat="1" x14ac:dyDescent="0.35">
      <c r="A2698" s="11" t="s">
        <v>94</v>
      </c>
      <c r="B2698" s="11">
        <v>2019</v>
      </c>
      <c r="C2698" s="11">
        <v>2</v>
      </c>
      <c r="D2698" s="11" t="s">
        <v>95</v>
      </c>
      <c r="E2698" s="11" t="s">
        <v>96</v>
      </c>
      <c r="F2698" s="11" t="s">
        <v>700</v>
      </c>
      <c r="G2698" s="11" t="s">
        <v>570</v>
      </c>
      <c r="H2698" s="11" t="s">
        <v>110</v>
      </c>
      <c r="I2698" s="11" t="s">
        <v>75</v>
      </c>
      <c r="J2698" s="11" t="s">
        <v>99</v>
      </c>
      <c r="K2698" s="11" t="s">
        <v>348</v>
      </c>
      <c r="L2698" s="11" t="s">
        <v>131</v>
      </c>
      <c r="M2698" s="11" t="s">
        <v>101</v>
      </c>
      <c r="N2698" s="11">
        <v>44</v>
      </c>
      <c r="O2698" s="11">
        <v>2019</v>
      </c>
      <c r="P2698" s="11" t="s">
        <v>109</v>
      </c>
      <c r="Q2698" s="11" t="s">
        <v>109</v>
      </c>
      <c r="R2698" s="11" t="s">
        <v>570</v>
      </c>
      <c r="S2698" s="11" t="s">
        <v>104</v>
      </c>
      <c r="T2698" s="11">
        <v>310</v>
      </c>
      <c r="U2698" s="11" t="str">
        <f>IF(ISERROR(VLOOKUP(I2698,'BACK INFO'!F:F,1,0)),IF(ISERROR(VLOOKUP(I2698,'BACK INFO'!H:H,1,0)),K2698,'BACK INFO'!$H$1),'BACK INFO'!$G$1)</f>
        <v>KELLY MICHELLE ELLINGSON</v>
      </c>
    </row>
    <row r="2699" spans="1:21" s="11" customFormat="1" x14ac:dyDescent="0.35">
      <c r="A2699" s="11" t="s">
        <v>94</v>
      </c>
      <c r="B2699" s="11">
        <v>2019</v>
      </c>
      <c r="C2699" s="11">
        <v>2</v>
      </c>
      <c r="D2699" s="11" t="s">
        <v>95</v>
      </c>
      <c r="E2699" s="11" t="s">
        <v>96</v>
      </c>
      <c r="F2699" s="11" t="s">
        <v>700</v>
      </c>
      <c r="G2699" s="11" t="s">
        <v>570</v>
      </c>
      <c r="H2699" s="11" t="s">
        <v>110</v>
      </c>
      <c r="I2699" s="11" t="s">
        <v>74</v>
      </c>
      <c r="J2699" s="11" t="s">
        <v>99</v>
      </c>
      <c r="K2699" s="11" t="s">
        <v>348</v>
      </c>
      <c r="L2699" s="11" t="s">
        <v>199</v>
      </c>
      <c r="M2699" s="11" t="s">
        <v>101</v>
      </c>
      <c r="N2699" s="11">
        <v>46</v>
      </c>
      <c r="O2699" s="11">
        <v>2019</v>
      </c>
      <c r="P2699" s="11" t="s">
        <v>109</v>
      </c>
      <c r="Q2699" s="11" t="s">
        <v>109</v>
      </c>
      <c r="R2699" s="11" t="s">
        <v>570</v>
      </c>
      <c r="S2699" s="11" t="s">
        <v>104</v>
      </c>
      <c r="T2699" s="11">
        <v>259.5</v>
      </c>
      <c r="U2699" s="11" t="str">
        <f>IF(ISERROR(VLOOKUP(I2699,'BACK INFO'!F:F,1,0)),IF(ISERROR(VLOOKUP(I2699,'BACK INFO'!H:H,1,0)),K2699,'BACK INFO'!$H$1),'BACK INFO'!$G$1)</f>
        <v>KELLY MICHELLE ELLINGSON</v>
      </c>
    </row>
    <row r="2700" spans="1:21" s="11" customFormat="1" x14ac:dyDescent="0.35">
      <c r="A2700" s="11" t="s">
        <v>94</v>
      </c>
      <c r="B2700" s="11">
        <v>2019</v>
      </c>
      <c r="C2700" s="11">
        <v>2</v>
      </c>
      <c r="D2700" s="11" t="s">
        <v>260</v>
      </c>
      <c r="E2700" s="11" t="s">
        <v>96</v>
      </c>
      <c r="F2700" s="11" t="s">
        <v>700</v>
      </c>
      <c r="G2700" s="11" t="s">
        <v>118</v>
      </c>
      <c r="H2700" s="11" t="s">
        <v>98</v>
      </c>
      <c r="I2700" s="11" t="s">
        <v>113</v>
      </c>
      <c r="J2700" s="11" t="s">
        <v>99</v>
      </c>
      <c r="K2700" s="11" t="s">
        <v>72</v>
      </c>
      <c r="L2700" s="11" t="s">
        <v>114</v>
      </c>
      <c r="M2700" s="11" t="s">
        <v>101</v>
      </c>
      <c r="N2700" s="11">
        <v>3</v>
      </c>
      <c r="O2700" s="11">
        <v>2018</v>
      </c>
      <c r="P2700" s="11" t="s">
        <v>112</v>
      </c>
      <c r="Q2700" s="11" t="s">
        <v>103</v>
      </c>
      <c r="R2700" s="11" t="s">
        <v>103</v>
      </c>
      <c r="S2700" s="11" t="s">
        <v>104</v>
      </c>
      <c r="T2700" s="11">
        <v>76.8</v>
      </c>
      <c r="U2700" s="11" t="str">
        <f>IF(ISERROR(VLOOKUP(I2700,'BACK INFO'!F:F,1,0)),IF(ISERROR(VLOOKUP(I2700,'BACK INFO'!H:H,1,0)),K2700,'BACK INFO'!$H$1),'BACK INFO'!$G$1)</f>
        <v>BILL MILLER AND COMPANY</v>
      </c>
    </row>
    <row r="2701" spans="1:21" s="11" customFormat="1" x14ac:dyDescent="0.35">
      <c r="A2701" s="11" t="s">
        <v>94</v>
      </c>
      <c r="B2701" s="11">
        <v>2019</v>
      </c>
      <c r="C2701" s="11">
        <v>2</v>
      </c>
      <c r="D2701" s="11" t="s">
        <v>260</v>
      </c>
      <c r="E2701" s="11" t="s">
        <v>96</v>
      </c>
      <c r="F2701" s="11" t="s">
        <v>700</v>
      </c>
      <c r="G2701" s="11" t="s">
        <v>118</v>
      </c>
      <c r="H2701" s="11" t="s">
        <v>98</v>
      </c>
      <c r="I2701" s="11" t="s">
        <v>440</v>
      </c>
      <c r="J2701" s="11" t="s">
        <v>99</v>
      </c>
      <c r="K2701" s="11" t="s">
        <v>348</v>
      </c>
      <c r="L2701" s="11" t="s">
        <v>227</v>
      </c>
      <c r="M2701" s="11" t="s">
        <v>101</v>
      </c>
      <c r="N2701" s="11">
        <v>245</v>
      </c>
      <c r="O2701" s="11">
        <v>2018</v>
      </c>
      <c r="P2701" s="11" t="s">
        <v>112</v>
      </c>
      <c r="Q2701" s="11" t="s">
        <v>103</v>
      </c>
      <c r="R2701" s="11" t="s">
        <v>103</v>
      </c>
      <c r="S2701" s="11" t="s">
        <v>104</v>
      </c>
      <c r="T2701" s="11">
        <v>4676.5</v>
      </c>
      <c r="U2701" s="11" t="str">
        <f>IF(ISERROR(VLOOKUP(I2701,'BACK INFO'!F:F,1,0)),IF(ISERROR(VLOOKUP(I2701,'BACK INFO'!H:H,1,0)),K2701,'BACK INFO'!$H$1),'BACK INFO'!$G$1)</f>
        <v>KELLY MICHELLE ELLINGSON</v>
      </c>
    </row>
    <row r="2702" spans="1:21" s="11" customFormat="1" x14ac:dyDescent="0.35">
      <c r="A2702" s="11" t="s">
        <v>94</v>
      </c>
      <c r="B2702" s="11">
        <v>2019</v>
      </c>
      <c r="C2702" s="11">
        <v>2</v>
      </c>
      <c r="D2702" s="11" t="s">
        <v>260</v>
      </c>
      <c r="E2702" s="11" t="s">
        <v>96</v>
      </c>
      <c r="F2702" s="11" t="s">
        <v>700</v>
      </c>
      <c r="G2702" s="11" t="s">
        <v>439</v>
      </c>
      <c r="H2702" s="11" t="s">
        <v>98</v>
      </c>
      <c r="I2702" s="11" t="s">
        <v>113</v>
      </c>
      <c r="J2702" s="11" t="s">
        <v>99</v>
      </c>
      <c r="K2702" s="11" t="s">
        <v>72</v>
      </c>
      <c r="L2702" s="11" t="s">
        <v>114</v>
      </c>
      <c r="M2702" s="11" t="s">
        <v>101</v>
      </c>
      <c r="N2702" s="11">
        <v>4</v>
      </c>
      <c r="O2702" s="11">
        <v>2017</v>
      </c>
      <c r="P2702" s="11" t="s">
        <v>222</v>
      </c>
      <c r="Q2702" s="11" t="s">
        <v>103</v>
      </c>
      <c r="R2702" s="11" t="s">
        <v>103</v>
      </c>
      <c r="S2702" s="11" t="s">
        <v>104</v>
      </c>
      <c r="T2702" s="11">
        <v>117</v>
      </c>
      <c r="U2702" s="11" t="str">
        <f>IF(ISERROR(VLOOKUP(I2702,'BACK INFO'!F:F,1,0)),IF(ISERROR(VLOOKUP(I2702,'BACK INFO'!H:H,1,0)),K2702,'BACK INFO'!$H$1),'BACK INFO'!$G$1)</f>
        <v>BILL MILLER AND COMPANY</v>
      </c>
    </row>
    <row r="2703" spans="1:21" s="11" customFormat="1" x14ac:dyDescent="0.35">
      <c r="A2703" s="11" t="s">
        <v>94</v>
      </c>
      <c r="B2703" s="11">
        <v>2019</v>
      </c>
      <c r="C2703" s="11">
        <v>2</v>
      </c>
      <c r="D2703" s="11" t="s">
        <v>260</v>
      </c>
      <c r="E2703" s="11" t="s">
        <v>96</v>
      </c>
      <c r="F2703" s="11" t="s">
        <v>700</v>
      </c>
      <c r="G2703" s="11" t="s">
        <v>439</v>
      </c>
      <c r="H2703" s="11" t="s">
        <v>98</v>
      </c>
      <c r="I2703" s="11" t="s">
        <v>440</v>
      </c>
      <c r="J2703" s="11" t="s">
        <v>99</v>
      </c>
      <c r="K2703" s="11" t="s">
        <v>348</v>
      </c>
      <c r="L2703" s="11" t="s">
        <v>227</v>
      </c>
      <c r="M2703" s="11" t="s">
        <v>101</v>
      </c>
      <c r="N2703" s="11">
        <v>123</v>
      </c>
      <c r="O2703" s="11">
        <v>2017</v>
      </c>
      <c r="P2703" s="11" t="s">
        <v>222</v>
      </c>
      <c r="Q2703" s="11" t="s">
        <v>103</v>
      </c>
      <c r="R2703" s="11" t="s">
        <v>103</v>
      </c>
      <c r="S2703" s="11" t="s">
        <v>104</v>
      </c>
      <c r="T2703" s="11">
        <v>2223</v>
      </c>
      <c r="U2703" s="11" t="str">
        <f>IF(ISERROR(VLOOKUP(I2703,'BACK INFO'!F:F,1,0)),IF(ISERROR(VLOOKUP(I2703,'BACK INFO'!H:H,1,0)),K2703,'BACK INFO'!$H$1),'BACK INFO'!$G$1)</f>
        <v>KELLY MICHELLE ELLINGSON</v>
      </c>
    </row>
    <row r="2704" spans="1:21" s="11" customFormat="1" x14ac:dyDescent="0.35">
      <c r="A2704" s="11" t="s">
        <v>94</v>
      </c>
      <c r="B2704" s="11">
        <v>2019</v>
      </c>
      <c r="C2704" s="11">
        <v>2</v>
      </c>
      <c r="D2704" s="11" t="s">
        <v>260</v>
      </c>
      <c r="E2704" s="11" t="s">
        <v>96</v>
      </c>
      <c r="F2704" s="11" t="s">
        <v>700</v>
      </c>
      <c r="G2704" s="11" t="s">
        <v>439</v>
      </c>
      <c r="H2704" s="11" t="s">
        <v>117</v>
      </c>
      <c r="I2704" s="11" t="s">
        <v>113</v>
      </c>
      <c r="J2704" s="11" t="s">
        <v>99</v>
      </c>
      <c r="K2704" s="11" t="s">
        <v>72</v>
      </c>
      <c r="L2704" s="11" t="s">
        <v>114</v>
      </c>
      <c r="M2704" s="11" t="s">
        <v>101</v>
      </c>
      <c r="N2704" s="11">
        <v>1</v>
      </c>
      <c r="O2704" s="11">
        <v>2017</v>
      </c>
      <c r="P2704" s="11" t="s">
        <v>222</v>
      </c>
      <c r="Q2704" s="11" t="s">
        <v>103</v>
      </c>
      <c r="R2704" s="11" t="s">
        <v>103</v>
      </c>
      <c r="S2704" s="11" t="s">
        <v>104</v>
      </c>
      <c r="T2704" s="11">
        <v>25.74</v>
      </c>
      <c r="U2704" s="11" t="str">
        <f>IF(ISERROR(VLOOKUP(I2704,'BACK INFO'!F:F,1,0)),IF(ISERROR(VLOOKUP(I2704,'BACK INFO'!H:H,1,0)),K2704,'BACK INFO'!$H$1),'BACK INFO'!$G$1)</f>
        <v>BILL MILLER AND COMPANY</v>
      </c>
    </row>
    <row r="2705" spans="1:21" s="11" customFormat="1" x14ac:dyDescent="0.35">
      <c r="A2705" s="11" t="s">
        <v>94</v>
      </c>
      <c r="B2705" s="11">
        <v>2019</v>
      </c>
      <c r="C2705" s="11">
        <v>2</v>
      </c>
      <c r="D2705" s="11" t="s">
        <v>260</v>
      </c>
      <c r="E2705" s="11" t="s">
        <v>96</v>
      </c>
      <c r="F2705" s="11" t="s">
        <v>700</v>
      </c>
      <c r="G2705" s="11" t="s">
        <v>439</v>
      </c>
      <c r="H2705" s="11" t="s">
        <v>151</v>
      </c>
      <c r="I2705" s="11" t="s">
        <v>538</v>
      </c>
      <c r="J2705" s="11" t="s">
        <v>99</v>
      </c>
      <c r="K2705" s="11" t="s">
        <v>245</v>
      </c>
      <c r="L2705" s="11" t="s">
        <v>114</v>
      </c>
      <c r="M2705" s="11" t="s">
        <v>101</v>
      </c>
      <c r="N2705" s="11">
        <v>1</v>
      </c>
      <c r="O2705" s="11">
        <v>2017</v>
      </c>
      <c r="P2705" s="11" t="s">
        <v>222</v>
      </c>
      <c r="Q2705" s="11" t="s">
        <v>103</v>
      </c>
      <c r="R2705" s="11" t="s">
        <v>103</v>
      </c>
      <c r="S2705" s="11" t="s">
        <v>104</v>
      </c>
      <c r="T2705" s="11">
        <v>40</v>
      </c>
      <c r="U2705" s="11" t="str">
        <f>IF(ISERROR(VLOOKUP(I2705,'BACK INFO'!F:F,1,0)),IF(ISERROR(VLOOKUP(I2705,'BACK INFO'!H:H,1,0)),K2705,'BACK INFO'!$H$1),'BACK INFO'!$G$1)</f>
        <v>JULIUS ORTIZ MALDONADO</v>
      </c>
    </row>
    <row r="2706" spans="1:21" s="11" customFormat="1" x14ac:dyDescent="0.35">
      <c r="A2706" s="11" t="s">
        <v>94</v>
      </c>
      <c r="B2706" s="11">
        <v>2019</v>
      </c>
      <c r="C2706" s="11">
        <v>2</v>
      </c>
      <c r="D2706" s="11" t="s">
        <v>260</v>
      </c>
      <c r="E2706" s="11" t="s">
        <v>96</v>
      </c>
      <c r="F2706" s="11" t="s">
        <v>700</v>
      </c>
      <c r="G2706" s="11" t="s">
        <v>221</v>
      </c>
      <c r="H2706" s="11" t="s">
        <v>98</v>
      </c>
      <c r="I2706" s="11" t="s">
        <v>440</v>
      </c>
      <c r="J2706" s="11" t="s">
        <v>99</v>
      </c>
      <c r="K2706" s="11" t="s">
        <v>348</v>
      </c>
      <c r="L2706" s="11" t="s">
        <v>227</v>
      </c>
      <c r="M2706" s="11" t="s">
        <v>101</v>
      </c>
      <c r="N2706" s="11">
        <v>325</v>
      </c>
      <c r="O2706" s="11">
        <v>2018</v>
      </c>
      <c r="P2706" s="11" t="s">
        <v>222</v>
      </c>
      <c r="Q2706" s="11" t="s">
        <v>103</v>
      </c>
      <c r="R2706" s="11" t="s">
        <v>103</v>
      </c>
      <c r="S2706" s="11" t="s">
        <v>104</v>
      </c>
      <c r="T2706" s="11">
        <v>5024.5</v>
      </c>
      <c r="U2706" s="11" t="str">
        <f>IF(ISERROR(VLOOKUP(I2706,'BACK INFO'!F:F,1,0)),IF(ISERROR(VLOOKUP(I2706,'BACK INFO'!H:H,1,0)),K2706,'BACK INFO'!$H$1),'BACK INFO'!$G$1)</f>
        <v>KELLY MICHELLE ELLINGSON</v>
      </c>
    </row>
    <row r="2707" spans="1:21" s="11" customFormat="1" x14ac:dyDescent="0.35">
      <c r="A2707" s="11" t="s">
        <v>94</v>
      </c>
      <c r="B2707" s="11">
        <v>2019</v>
      </c>
      <c r="C2707" s="11">
        <v>3</v>
      </c>
      <c r="D2707" s="11" t="s">
        <v>95</v>
      </c>
      <c r="E2707" s="11" t="s">
        <v>96</v>
      </c>
      <c r="F2707" s="11" t="s">
        <v>700</v>
      </c>
      <c r="G2707" s="11" t="s">
        <v>97</v>
      </c>
      <c r="H2707" s="11" t="s">
        <v>152</v>
      </c>
      <c r="I2707" s="11" t="s">
        <v>347</v>
      </c>
      <c r="J2707" s="11" t="s">
        <v>99</v>
      </c>
      <c r="K2707" s="11" t="s">
        <v>348</v>
      </c>
      <c r="L2707" s="11" t="s">
        <v>133</v>
      </c>
      <c r="M2707" s="11" t="s">
        <v>101</v>
      </c>
      <c r="N2707" s="11">
        <v>22</v>
      </c>
      <c r="O2707" s="11">
        <v>2017</v>
      </c>
      <c r="P2707" s="11" t="s">
        <v>102</v>
      </c>
      <c r="Q2707" s="11" t="s">
        <v>103</v>
      </c>
      <c r="R2707" s="11" t="s">
        <v>103</v>
      </c>
      <c r="S2707" s="11" t="s">
        <v>104</v>
      </c>
      <c r="T2707" s="11">
        <v>418</v>
      </c>
      <c r="U2707" s="11" t="str">
        <f>IF(ISERROR(VLOOKUP(I2707,'BACK INFO'!F:F,1,0)),IF(ISERROR(VLOOKUP(I2707,'BACK INFO'!H:H,1,0)),K2707,'BACK INFO'!$H$1),'BACK INFO'!$G$1)</f>
        <v>KELLY MICHELLE ELLINGSON</v>
      </c>
    </row>
    <row r="2708" spans="1:21" s="11" customFormat="1" x14ac:dyDescent="0.35">
      <c r="A2708" s="11" t="s">
        <v>94</v>
      </c>
      <c r="B2708" s="11">
        <v>2019</v>
      </c>
      <c r="C2708" s="11">
        <v>3</v>
      </c>
      <c r="D2708" s="11" t="s">
        <v>95</v>
      </c>
      <c r="E2708" s="11" t="s">
        <v>96</v>
      </c>
      <c r="F2708" s="11" t="s">
        <v>700</v>
      </c>
      <c r="G2708" s="11" t="s">
        <v>97</v>
      </c>
      <c r="H2708" s="11" t="s">
        <v>152</v>
      </c>
      <c r="I2708" s="11" t="s">
        <v>61</v>
      </c>
      <c r="J2708" s="11" t="s">
        <v>99</v>
      </c>
      <c r="K2708" s="11" t="s">
        <v>54</v>
      </c>
      <c r="L2708" s="11" t="s">
        <v>100</v>
      </c>
      <c r="M2708" s="11" t="s">
        <v>101</v>
      </c>
      <c r="N2708" s="11">
        <v>1</v>
      </c>
      <c r="O2708" s="11">
        <v>2017</v>
      </c>
      <c r="P2708" s="11" t="s">
        <v>102</v>
      </c>
      <c r="Q2708" s="11" t="s">
        <v>103</v>
      </c>
      <c r="R2708" s="11" t="s">
        <v>103</v>
      </c>
      <c r="S2708" s="11" t="s">
        <v>104</v>
      </c>
      <c r="T2708" s="11">
        <v>26.7</v>
      </c>
      <c r="U2708" s="11" t="str">
        <f>IF(ISERROR(VLOOKUP(I2708,'BACK INFO'!F:F,1,0)),IF(ISERROR(VLOOKUP(I2708,'BACK INFO'!H:H,1,0)),K2708,'BACK INFO'!$H$1),'BACK INFO'!$G$1)</f>
        <v>PAIGE ALYSE STRAUGHAN</v>
      </c>
    </row>
    <row r="2709" spans="1:21" s="11" customFormat="1" x14ac:dyDescent="0.35">
      <c r="A2709" s="11" t="s">
        <v>94</v>
      </c>
      <c r="B2709" s="11">
        <v>2019</v>
      </c>
      <c r="C2709" s="11">
        <v>3</v>
      </c>
      <c r="D2709" s="11" t="s">
        <v>95</v>
      </c>
      <c r="E2709" s="11" t="s">
        <v>96</v>
      </c>
      <c r="F2709" s="11" t="s">
        <v>700</v>
      </c>
      <c r="G2709" s="11" t="s">
        <v>105</v>
      </c>
      <c r="H2709" s="11" t="s">
        <v>110</v>
      </c>
      <c r="I2709" s="11" t="s">
        <v>347</v>
      </c>
      <c r="J2709" s="11" t="s">
        <v>99</v>
      </c>
      <c r="K2709" s="11" t="s">
        <v>348</v>
      </c>
      <c r="L2709" s="11" t="s">
        <v>133</v>
      </c>
      <c r="M2709" s="11" t="s">
        <v>101</v>
      </c>
      <c r="N2709" s="11">
        <v>56</v>
      </c>
      <c r="O2709" s="11">
        <v>2017</v>
      </c>
      <c r="P2709" s="11" t="s">
        <v>109</v>
      </c>
      <c r="Q2709" s="11" t="s">
        <v>103</v>
      </c>
      <c r="R2709" s="11" t="s">
        <v>103</v>
      </c>
      <c r="S2709" s="11" t="s">
        <v>104</v>
      </c>
      <c r="T2709" s="11">
        <v>700</v>
      </c>
      <c r="U2709" s="11" t="str">
        <f>IF(ISERROR(VLOOKUP(I2709,'BACK INFO'!F:F,1,0)),IF(ISERROR(VLOOKUP(I2709,'BACK INFO'!H:H,1,0)),K2709,'BACK INFO'!$H$1),'BACK INFO'!$G$1)</f>
        <v>KELLY MICHELLE ELLINGSON</v>
      </c>
    </row>
    <row r="2710" spans="1:21" s="11" customFormat="1" x14ac:dyDescent="0.35">
      <c r="A2710" s="11" t="s">
        <v>94</v>
      </c>
      <c r="B2710" s="11">
        <v>2019</v>
      </c>
      <c r="C2710" s="11">
        <v>3</v>
      </c>
      <c r="D2710" s="11" t="s">
        <v>95</v>
      </c>
      <c r="E2710" s="11" t="s">
        <v>96</v>
      </c>
      <c r="F2710" s="11" t="s">
        <v>700</v>
      </c>
      <c r="G2710" s="11" t="s">
        <v>105</v>
      </c>
      <c r="H2710" s="11" t="s">
        <v>110</v>
      </c>
      <c r="I2710" s="11" t="s">
        <v>61</v>
      </c>
      <c r="J2710" s="11" t="s">
        <v>99</v>
      </c>
      <c r="K2710" s="11" t="s">
        <v>54</v>
      </c>
      <c r="L2710" s="11" t="s">
        <v>100</v>
      </c>
      <c r="M2710" s="11" t="s">
        <v>101</v>
      </c>
      <c r="N2710" s="11">
        <v>1</v>
      </c>
      <c r="O2710" s="11">
        <v>2017</v>
      </c>
      <c r="P2710" s="11" t="s">
        <v>109</v>
      </c>
      <c r="Q2710" s="11" t="s">
        <v>103</v>
      </c>
      <c r="R2710" s="11" t="s">
        <v>103</v>
      </c>
      <c r="S2710" s="11" t="s">
        <v>104</v>
      </c>
      <c r="T2710" s="11">
        <v>24.03</v>
      </c>
      <c r="U2710" s="11" t="str">
        <f>IF(ISERROR(VLOOKUP(I2710,'BACK INFO'!F:F,1,0)),IF(ISERROR(VLOOKUP(I2710,'BACK INFO'!H:H,1,0)),K2710,'BACK INFO'!$H$1),'BACK INFO'!$G$1)</f>
        <v>PAIGE ALYSE STRAUGHAN</v>
      </c>
    </row>
    <row r="2711" spans="1:21" s="11" customFormat="1" x14ac:dyDescent="0.35">
      <c r="A2711" s="11" t="s">
        <v>94</v>
      </c>
      <c r="B2711" s="11">
        <v>2019</v>
      </c>
      <c r="C2711" s="11">
        <v>3</v>
      </c>
      <c r="D2711" s="11" t="s">
        <v>95</v>
      </c>
      <c r="E2711" s="11" t="s">
        <v>96</v>
      </c>
      <c r="F2711" s="11" t="s">
        <v>700</v>
      </c>
      <c r="G2711" s="11" t="s">
        <v>111</v>
      </c>
      <c r="H2711" s="11" t="s">
        <v>98</v>
      </c>
      <c r="I2711" s="11" t="s">
        <v>61</v>
      </c>
      <c r="J2711" s="11" t="s">
        <v>99</v>
      </c>
      <c r="K2711" s="11" t="s">
        <v>54</v>
      </c>
      <c r="L2711" s="11" t="s">
        <v>100</v>
      </c>
      <c r="M2711" s="11" t="s">
        <v>101</v>
      </c>
      <c r="N2711" s="11">
        <v>1</v>
      </c>
      <c r="O2711" s="11">
        <v>2017</v>
      </c>
      <c r="P2711" s="11" t="s">
        <v>112</v>
      </c>
      <c r="Q2711" s="11" t="s">
        <v>103</v>
      </c>
      <c r="R2711" s="11" t="s">
        <v>103</v>
      </c>
      <c r="S2711" s="11" t="s">
        <v>104</v>
      </c>
      <c r="T2711" s="11">
        <v>25.81</v>
      </c>
      <c r="U2711" s="11" t="str">
        <f>IF(ISERROR(VLOOKUP(I2711,'BACK INFO'!F:F,1,0)),IF(ISERROR(VLOOKUP(I2711,'BACK INFO'!H:H,1,0)),K2711,'BACK INFO'!$H$1),'BACK INFO'!$G$1)</f>
        <v>PAIGE ALYSE STRAUGHAN</v>
      </c>
    </row>
    <row r="2712" spans="1:21" s="11" customFormat="1" x14ac:dyDescent="0.35">
      <c r="A2712" s="11" t="s">
        <v>94</v>
      </c>
      <c r="B2712" s="11">
        <v>2019</v>
      </c>
      <c r="C2712" s="11">
        <v>3</v>
      </c>
      <c r="D2712" s="11" t="s">
        <v>95</v>
      </c>
      <c r="E2712" s="11" t="s">
        <v>96</v>
      </c>
      <c r="F2712" s="11" t="s">
        <v>700</v>
      </c>
      <c r="G2712" s="11" t="s">
        <v>111</v>
      </c>
      <c r="H2712" s="11" t="s">
        <v>152</v>
      </c>
      <c r="I2712" s="11" t="s">
        <v>61</v>
      </c>
      <c r="J2712" s="11" t="s">
        <v>99</v>
      </c>
      <c r="K2712" s="11" t="s">
        <v>54</v>
      </c>
      <c r="L2712" s="11" t="s">
        <v>100</v>
      </c>
      <c r="M2712" s="11" t="s">
        <v>101</v>
      </c>
      <c r="N2712" s="11">
        <v>1</v>
      </c>
      <c r="O2712" s="11">
        <v>2017</v>
      </c>
      <c r="P2712" s="11" t="s">
        <v>112</v>
      </c>
      <c r="Q2712" s="11" t="s">
        <v>103</v>
      </c>
      <c r="R2712" s="11" t="s">
        <v>103</v>
      </c>
      <c r="S2712" s="11" t="s">
        <v>104</v>
      </c>
      <c r="T2712" s="11">
        <v>37.380000000000003</v>
      </c>
      <c r="U2712" s="11" t="str">
        <f>IF(ISERROR(VLOOKUP(I2712,'BACK INFO'!F:F,1,0)),IF(ISERROR(VLOOKUP(I2712,'BACK INFO'!H:H,1,0)),K2712,'BACK INFO'!$H$1),'BACK INFO'!$G$1)</f>
        <v>PAIGE ALYSE STRAUGHAN</v>
      </c>
    </row>
    <row r="2713" spans="1:21" s="11" customFormat="1" x14ac:dyDescent="0.35">
      <c r="A2713" s="11" t="s">
        <v>94</v>
      </c>
      <c r="B2713" s="11">
        <v>2019</v>
      </c>
      <c r="C2713" s="11">
        <v>3</v>
      </c>
      <c r="D2713" s="11" t="s">
        <v>95</v>
      </c>
      <c r="E2713" s="11" t="s">
        <v>96</v>
      </c>
      <c r="F2713" s="11" t="s">
        <v>700</v>
      </c>
      <c r="G2713" s="11" t="s">
        <v>118</v>
      </c>
      <c r="H2713" s="11" t="s">
        <v>98</v>
      </c>
      <c r="I2713" s="11" t="s">
        <v>347</v>
      </c>
      <c r="J2713" s="11" t="s">
        <v>99</v>
      </c>
      <c r="K2713" s="11" t="s">
        <v>348</v>
      </c>
      <c r="L2713" s="11" t="s">
        <v>133</v>
      </c>
      <c r="M2713" s="11" t="s">
        <v>101</v>
      </c>
      <c r="N2713" s="11">
        <v>1445</v>
      </c>
      <c r="O2713" s="11">
        <v>2018</v>
      </c>
      <c r="P2713" s="11" t="s">
        <v>112</v>
      </c>
      <c r="Q2713" s="11" t="s">
        <v>103</v>
      </c>
      <c r="R2713" s="11" t="s">
        <v>103</v>
      </c>
      <c r="S2713" s="11" t="s">
        <v>104</v>
      </c>
      <c r="T2713" s="11">
        <v>29911</v>
      </c>
      <c r="U2713" s="11" t="str">
        <f>IF(ISERROR(VLOOKUP(I2713,'BACK INFO'!F:F,1,0)),IF(ISERROR(VLOOKUP(I2713,'BACK INFO'!H:H,1,0)),K2713,'BACK INFO'!$H$1),'BACK INFO'!$G$1)</f>
        <v>KELLY MICHELLE ELLINGSON</v>
      </c>
    </row>
    <row r="2714" spans="1:21" s="11" customFormat="1" x14ac:dyDescent="0.35">
      <c r="A2714" s="11" t="s">
        <v>94</v>
      </c>
      <c r="B2714" s="11">
        <v>2019</v>
      </c>
      <c r="C2714" s="11">
        <v>3</v>
      </c>
      <c r="D2714" s="11" t="s">
        <v>95</v>
      </c>
      <c r="E2714" s="11" t="s">
        <v>96</v>
      </c>
      <c r="F2714" s="11" t="s">
        <v>700</v>
      </c>
      <c r="G2714" s="11" t="s">
        <v>118</v>
      </c>
      <c r="H2714" s="11" t="s">
        <v>98</v>
      </c>
      <c r="I2714" s="11" t="s">
        <v>113</v>
      </c>
      <c r="J2714" s="11" t="s">
        <v>99</v>
      </c>
      <c r="K2714" s="11" t="s">
        <v>72</v>
      </c>
      <c r="L2714" s="11" t="s">
        <v>114</v>
      </c>
      <c r="M2714" s="11" t="s">
        <v>101</v>
      </c>
      <c r="N2714" s="11">
        <v>14</v>
      </c>
      <c r="O2714" s="11">
        <v>2018</v>
      </c>
      <c r="P2714" s="11" t="s">
        <v>112</v>
      </c>
      <c r="Q2714" s="11" t="s">
        <v>103</v>
      </c>
      <c r="R2714" s="11" t="s">
        <v>103</v>
      </c>
      <c r="S2714" s="11" t="s">
        <v>104</v>
      </c>
      <c r="T2714" s="11">
        <v>291.20000000000005</v>
      </c>
      <c r="U2714" s="11" t="str">
        <f>IF(ISERROR(VLOOKUP(I2714,'BACK INFO'!F:F,1,0)),IF(ISERROR(VLOOKUP(I2714,'BACK INFO'!H:H,1,0)),K2714,'BACK INFO'!$H$1),'BACK INFO'!$G$1)</f>
        <v>BILL MILLER AND COMPANY</v>
      </c>
    </row>
    <row r="2715" spans="1:21" s="11" customFormat="1" x14ac:dyDescent="0.35">
      <c r="A2715" s="11" t="s">
        <v>94</v>
      </c>
      <c r="B2715" s="11">
        <v>2019</v>
      </c>
      <c r="C2715" s="11">
        <v>3</v>
      </c>
      <c r="D2715" s="11" t="s">
        <v>95</v>
      </c>
      <c r="E2715" s="11" t="s">
        <v>96</v>
      </c>
      <c r="F2715" s="11" t="s">
        <v>700</v>
      </c>
      <c r="G2715" s="11" t="s">
        <v>118</v>
      </c>
      <c r="H2715" s="11" t="s">
        <v>98</v>
      </c>
      <c r="I2715" s="11" t="s">
        <v>63</v>
      </c>
      <c r="J2715" s="11" t="s">
        <v>99</v>
      </c>
      <c r="K2715" s="11" t="s">
        <v>54</v>
      </c>
      <c r="L2715" s="11" t="s">
        <v>129</v>
      </c>
      <c r="M2715" s="11" t="s">
        <v>122</v>
      </c>
      <c r="N2715" s="11">
        <v>247</v>
      </c>
      <c r="O2715" s="11">
        <v>2018</v>
      </c>
      <c r="P2715" s="11" t="s">
        <v>112</v>
      </c>
      <c r="Q2715" s="11" t="s">
        <v>103</v>
      </c>
      <c r="R2715" s="11" t="s">
        <v>103</v>
      </c>
      <c r="S2715" s="11" t="s">
        <v>104</v>
      </c>
      <c r="T2715" s="11">
        <v>4963.5</v>
      </c>
      <c r="U2715" s="11" t="str">
        <f>IF(ISERROR(VLOOKUP(I2715,'BACK INFO'!F:F,1,0)),IF(ISERROR(VLOOKUP(I2715,'BACK INFO'!H:H,1,0)),K2715,'BACK INFO'!$H$1),'BACK INFO'!$G$1)</f>
        <v>PAIGE ALYSE STRAUGHAN</v>
      </c>
    </row>
    <row r="2716" spans="1:21" s="11" customFormat="1" x14ac:dyDescent="0.35">
      <c r="A2716" s="11" t="s">
        <v>94</v>
      </c>
      <c r="B2716" s="11">
        <v>2019</v>
      </c>
      <c r="C2716" s="11">
        <v>3</v>
      </c>
      <c r="D2716" s="11" t="s">
        <v>95</v>
      </c>
      <c r="E2716" s="11" t="s">
        <v>96</v>
      </c>
      <c r="F2716" s="11" t="s">
        <v>700</v>
      </c>
      <c r="G2716" s="11" t="s">
        <v>118</v>
      </c>
      <c r="H2716" s="11" t="s">
        <v>98</v>
      </c>
      <c r="I2716" s="11" t="s">
        <v>61</v>
      </c>
      <c r="J2716" s="11" t="s">
        <v>99</v>
      </c>
      <c r="K2716" s="11" t="s">
        <v>54</v>
      </c>
      <c r="L2716" s="11" t="s">
        <v>100</v>
      </c>
      <c r="M2716" s="11" t="s">
        <v>101</v>
      </c>
      <c r="N2716" s="11">
        <v>48</v>
      </c>
      <c r="O2716" s="11">
        <v>2018</v>
      </c>
      <c r="P2716" s="11" t="s">
        <v>112</v>
      </c>
      <c r="Q2716" s="11" t="s">
        <v>103</v>
      </c>
      <c r="R2716" s="11" t="s">
        <v>103</v>
      </c>
      <c r="S2716" s="11" t="s">
        <v>104</v>
      </c>
      <c r="T2716" s="11">
        <v>1294.9499999999991</v>
      </c>
      <c r="U2716" s="11" t="str">
        <f>IF(ISERROR(VLOOKUP(I2716,'BACK INFO'!F:F,1,0)),IF(ISERROR(VLOOKUP(I2716,'BACK INFO'!H:H,1,0)),K2716,'BACK INFO'!$H$1),'BACK INFO'!$G$1)</f>
        <v>PAIGE ALYSE STRAUGHAN</v>
      </c>
    </row>
    <row r="2717" spans="1:21" s="11" customFormat="1" x14ac:dyDescent="0.35">
      <c r="A2717" s="11" t="s">
        <v>94</v>
      </c>
      <c r="B2717" s="11">
        <v>2019</v>
      </c>
      <c r="C2717" s="11">
        <v>3</v>
      </c>
      <c r="D2717" s="11" t="s">
        <v>95</v>
      </c>
      <c r="E2717" s="11" t="s">
        <v>96</v>
      </c>
      <c r="F2717" s="11" t="s">
        <v>700</v>
      </c>
      <c r="G2717" s="11" t="s">
        <v>118</v>
      </c>
      <c r="H2717" s="11" t="s">
        <v>110</v>
      </c>
      <c r="I2717" s="11" t="s">
        <v>347</v>
      </c>
      <c r="J2717" s="11" t="s">
        <v>99</v>
      </c>
      <c r="K2717" s="11" t="s">
        <v>348</v>
      </c>
      <c r="L2717" s="11" t="s">
        <v>133</v>
      </c>
      <c r="M2717" s="11" t="s">
        <v>101</v>
      </c>
      <c r="N2717" s="11">
        <v>35</v>
      </c>
      <c r="O2717" s="11">
        <v>2018</v>
      </c>
      <c r="P2717" s="11" t="s">
        <v>112</v>
      </c>
      <c r="Q2717" s="11" t="s">
        <v>103</v>
      </c>
      <c r="R2717" s="11" t="s">
        <v>103</v>
      </c>
      <c r="S2717" s="11" t="s">
        <v>104</v>
      </c>
      <c r="T2717" s="11">
        <v>630</v>
      </c>
      <c r="U2717" s="11" t="str">
        <f>IF(ISERROR(VLOOKUP(I2717,'BACK INFO'!F:F,1,0)),IF(ISERROR(VLOOKUP(I2717,'BACK INFO'!H:H,1,0)),K2717,'BACK INFO'!$H$1),'BACK INFO'!$G$1)</f>
        <v>KELLY MICHELLE ELLINGSON</v>
      </c>
    </row>
    <row r="2718" spans="1:21" s="11" customFormat="1" x14ac:dyDescent="0.35">
      <c r="A2718" s="11" t="s">
        <v>94</v>
      </c>
      <c r="B2718" s="11">
        <v>2019</v>
      </c>
      <c r="C2718" s="11">
        <v>3</v>
      </c>
      <c r="D2718" s="11" t="s">
        <v>95</v>
      </c>
      <c r="E2718" s="11" t="s">
        <v>96</v>
      </c>
      <c r="F2718" s="11" t="s">
        <v>700</v>
      </c>
      <c r="G2718" s="11" t="s">
        <v>118</v>
      </c>
      <c r="H2718" s="11" t="s">
        <v>117</v>
      </c>
      <c r="I2718" s="11" t="s">
        <v>347</v>
      </c>
      <c r="J2718" s="11" t="s">
        <v>99</v>
      </c>
      <c r="K2718" s="11" t="s">
        <v>348</v>
      </c>
      <c r="L2718" s="11" t="s">
        <v>133</v>
      </c>
      <c r="M2718" s="11" t="s">
        <v>101</v>
      </c>
      <c r="N2718" s="11">
        <v>188</v>
      </c>
      <c r="O2718" s="11">
        <v>2018</v>
      </c>
      <c r="P2718" s="11" t="s">
        <v>112</v>
      </c>
      <c r="Q2718" s="11" t="s">
        <v>103</v>
      </c>
      <c r="R2718" s="11" t="s">
        <v>103</v>
      </c>
      <c r="S2718" s="11" t="s">
        <v>104</v>
      </c>
      <c r="T2718" s="11">
        <v>2506.5000000000005</v>
      </c>
      <c r="U2718" s="11" t="str">
        <f>IF(ISERROR(VLOOKUP(I2718,'BACK INFO'!F:F,1,0)),IF(ISERROR(VLOOKUP(I2718,'BACK INFO'!H:H,1,0)),K2718,'BACK INFO'!$H$1),'BACK INFO'!$G$1)</f>
        <v>KELLY MICHELLE ELLINGSON</v>
      </c>
    </row>
    <row r="2719" spans="1:21" s="11" customFormat="1" x14ac:dyDescent="0.35">
      <c r="A2719" s="11" t="s">
        <v>94</v>
      </c>
      <c r="B2719" s="11">
        <v>2019</v>
      </c>
      <c r="C2719" s="11">
        <v>3</v>
      </c>
      <c r="D2719" s="11" t="s">
        <v>95</v>
      </c>
      <c r="E2719" s="11" t="s">
        <v>96</v>
      </c>
      <c r="F2719" s="11" t="s">
        <v>700</v>
      </c>
      <c r="G2719" s="11" t="s">
        <v>118</v>
      </c>
      <c r="H2719" s="11" t="s">
        <v>117</v>
      </c>
      <c r="I2719" s="11" t="s">
        <v>61</v>
      </c>
      <c r="J2719" s="11" t="s">
        <v>99</v>
      </c>
      <c r="K2719" s="11" t="s">
        <v>54</v>
      </c>
      <c r="L2719" s="11" t="s">
        <v>100</v>
      </c>
      <c r="M2719" s="11" t="s">
        <v>101</v>
      </c>
      <c r="N2719" s="11">
        <v>8</v>
      </c>
      <c r="O2719" s="11">
        <v>2018</v>
      </c>
      <c r="P2719" s="11" t="s">
        <v>112</v>
      </c>
      <c r="Q2719" s="11" t="s">
        <v>103</v>
      </c>
      <c r="R2719" s="11" t="s">
        <v>103</v>
      </c>
      <c r="S2719" s="11" t="s">
        <v>104</v>
      </c>
      <c r="T2719" s="11">
        <v>227.38000000000002</v>
      </c>
      <c r="U2719" s="11" t="str">
        <f>IF(ISERROR(VLOOKUP(I2719,'BACK INFO'!F:F,1,0)),IF(ISERROR(VLOOKUP(I2719,'BACK INFO'!H:H,1,0)),K2719,'BACK INFO'!$H$1),'BACK INFO'!$G$1)</f>
        <v>PAIGE ALYSE STRAUGHAN</v>
      </c>
    </row>
    <row r="2720" spans="1:21" s="11" customFormat="1" x14ac:dyDescent="0.35">
      <c r="A2720" s="11" t="s">
        <v>94</v>
      </c>
      <c r="B2720" s="11">
        <v>2019</v>
      </c>
      <c r="C2720" s="11">
        <v>3</v>
      </c>
      <c r="D2720" s="11" t="s">
        <v>95</v>
      </c>
      <c r="E2720" s="11" t="s">
        <v>96</v>
      </c>
      <c r="F2720" s="11" t="s">
        <v>700</v>
      </c>
      <c r="G2720" s="11" t="s">
        <v>118</v>
      </c>
      <c r="H2720" s="11" t="s">
        <v>152</v>
      </c>
      <c r="I2720" s="11" t="s">
        <v>347</v>
      </c>
      <c r="J2720" s="11" t="s">
        <v>99</v>
      </c>
      <c r="K2720" s="11" t="s">
        <v>348</v>
      </c>
      <c r="L2720" s="11" t="s">
        <v>133</v>
      </c>
      <c r="M2720" s="11" t="s">
        <v>101</v>
      </c>
      <c r="N2720" s="11">
        <v>481</v>
      </c>
      <c r="O2720" s="11">
        <v>2018</v>
      </c>
      <c r="P2720" s="11" t="s">
        <v>112</v>
      </c>
      <c r="Q2720" s="11" t="s">
        <v>103</v>
      </c>
      <c r="R2720" s="11" t="s">
        <v>103</v>
      </c>
      <c r="S2720" s="11" t="s">
        <v>104</v>
      </c>
      <c r="T2720" s="11">
        <v>9103</v>
      </c>
      <c r="U2720" s="11" t="str">
        <f>IF(ISERROR(VLOOKUP(I2720,'BACK INFO'!F:F,1,0)),IF(ISERROR(VLOOKUP(I2720,'BACK INFO'!H:H,1,0)),K2720,'BACK INFO'!$H$1),'BACK INFO'!$G$1)</f>
        <v>KELLY MICHELLE ELLINGSON</v>
      </c>
    </row>
    <row r="2721" spans="1:21" s="11" customFormat="1" x14ac:dyDescent="0.35">
      <c r="A2721" s="11" t="s">
        <v>94</v>
      </c>
      <c r="B2721" s="11">
        <v>2019</v>
      </c>
      <c r="C2721" s="11">
        <v>3</v>
      </c>
      <c r="D2721" s="11" t="s">
        <v>95</v>
      </c>
      <c r="E2721" s="11" t="s">
        <v>96</v>
      </c>
      <c r="F2721" s="11" t="s">
        <v>700</v>
      </c>
      <c r="G2721" s="11" t="s">
        <v>118</v>
      </c>
      <c r="H2721" s="11" t="s">
        <v>152</v>
      </c>
      <c r="I2721" s="11" t="s">
        <v>113</v>
      </c>
      <c r="J2721" s="11" t="s">
        <v>99</v>
      </c>
      <c r="K2721" s="11" t="s">
        <v>72</v>
      </c>
      <c r="L2721" s="11" t="s">
        <v>114</v>
      </c>
      <c r="M2721" s="11" t="s">
        <v>101</v>
      </c>
      <c r="N2721" s="11">
        <v>3</v>
      </c>
      <c r="O2721" s="11">
        <v>2018</v>
      </c>
      <c r="P2721" s="11" t="s">
        <v>112</v>
      </c>
      <c r="Q2721" s="11" t="s">
        <v>103</v>
      </c>
      <c r="R2721" s="11" t="s">
        <v>103</v>
      </c>
      <c r="S2721" s="11" t="s">
        <v>104</v>
      </c>
      <c r="T2721" s="11">
        <v>79.099999999999994</v>
      </c>
      <c r="U2721" s="11" t="str">
        <f>IF(ISERROR(VLOOKUP(I2721,'BACK INFO'!F:F,1,0)),IF(ISERROR(VLOOKUP(I2721,'BACK INFO'!H:H,1,0)),K2721,'BACK INFO'!$H$1),'BACK INFO'!$G$1)</f>
        <v>BILL MILLER AND COMPANY</v>
      </c>
    </row>
    <row r="2722" spans="1:21" s="11" customFormat="1" x14ac:dyDescent="0.35">
      <c r="A2722" s="11" t="s">
        <v>94</v>
      </c>
      <c r="B2722" s="11">
        <v>2019</v>
      </c>
      <c r="C2722" s="11">
        <v>3</v>
      </c>
      <c r="D2722" s="11" t="s">
        <v>95</v>
      </c>
      <c r="E2722" s="11" t="s">
        <v>96</v>
      </c>
      <c r="F2722" s="11" t="s">
        <v>700</v>
      </c>
      <c r="G2722" s="11" t="s">
        <v>118</v>
      </c>
      <c r="H2722" s="11" t="s">
        <v>152</v>
      </c>
      <c r="I2722" s="11" t="s">
        <v>63</v>
      </c>
      <c r="J2722" s="11" t="s">
        <v>99</v>
      </c>
      <c r="K2722" s="11" t="s">
        <v>54</v>
      </c>
      <c r="L2722" s="11" t="s">
        <v>129</v>
      </c>
      <c r="M2722" s="11" t="s">
        <v>122</v>
      </c>
      <c r="N2722" s="11">
        <v>156</v>
      </c>
      <c r="O2722" s="11">
        <v>2018</v>
      </c>
      <c r="P2722" s="11" t="s">
        <v>112</v>
      </c>
      <c r="Q2722" s="11" t="s">
        <v>103</v>
      </c>
      <c r="R2722" s="11" t="s">
        <v>103</v>
      </c>
      <c r="S2722" s="11" t="s">
        <v>104</v>
      </c>
      <c r="T2722" s="11">
        <v>3174</v>
      </c>
      <c r="U2722" s="11" t="str">
        <f>IF(ISERROR(VLOOKUP(I2722,'BACK INFO'!F:F,1,0)),IF(ISERROR(VLOOKUP(I2722,'BACK INFO'!H:H,1,0)),K2722,'BACK INFO'!$H$1),'BACK INFO'!$G$1)</f>
        <v>PAIGE ALYSE STRAUGHAN</v>
      </c>
    </row>
    <row r="2723" spans="1:21" s="11" customFormat="1" x14ac:dyDescent="0.35">
      <c r="A2723" s="11" t="s">
        <v>94</v>
      </c>
      <c r="B2723" s="11">
        <v>2019</v>
      </c>
      <c r="C2723" s="11">
        <v>3</v>
      </c>
      <c r="D2723" s="11" t="s">
        <v>95</v>
      </c>
      <c r="E2723" s="11" t="s">
        <v>96</v>
      </c>
      <c r="F2723" s="11" t="s">
        <v>700</v>
      </c>
      <c r="G2723" s="11" t="s">
        <v>118</v>
      </c>
      <c r="H2723" s="11" t="s">
        <v>152</v>
      </c>
      <c r="I2723" s="11" t="s">
        <v>61</v>
      </c>
      <c r="J2723" s="11" t="s">
        <v>99</v>
      </c>
      <c r="K2723" s="11" t="s">
        <v>54</v>
      </c>
      <c r="L2723" s="11" t="s">
        <v>100</v>
      </c>
      <c r="M2723" s="11" t="s">
        <v>101</v>
      </c>
      <c r="N2723" s="11">
        <v>2</v>
      </c>
      <c r="O2723" s="11">
        <v>2018</v>
      </c>
      <c r="P2723" s="11" t="s">
        <v>112</v>
      </c>
      <c r="Q2723" s="11" t="s">
        <v>103</v>
      </c>
      <c r="R2723" s="11" t="s">
        <v>103</v>
      </c>
      <c r="S2723" s="11" t="s">
        <v>104</v>
      </c>
      <c r="T2723" s="11">
        <v>63.19</v>
      </c>
      <c r="U2723" s="11" t="str">
        <f>IF(ISERROR(VLOOKUP(I2723,'BACK INFO'!F:F,1,0)),IF(ISERROR(VLOOKUP(I2723,'BACK INFO'!H:H,1,0)),K2723,'BACK INFO'!$H$1),'BACK INFO'!$G$1)</f>
        <v>PAIGE ALYSE STRAUGHAN</v>
      </c>
    </row>
    <row r="2724" spans="1:21" s="11" customFormat="1" x14ac:dyDescent="0.35">
      <c r="A2724" s="11" t="s">
        <v>94</v>
      </c>
      <c r="B2724" s="11">
        <v>2019</v>
      </c>
      <c r="C2724" s="11">
        <v>3</v>
      </c>
      <c r="D2724" s="11" t="s">
        <v>95</v>
      </c>
      <c r="E2724" s="11" t="s">
        <v>96</v>
      </c>
      <c r="F2724" s="11" t="s">
        <v>700</v>
      </c>
      <c r="G2724" s="11" t="s">
        <v>153</v>
      </c>
      <c r="H2724" s="11" t="s">
        <v>98</v>
      </c>
      <c r="I2724" s="11" t="s">
        <v>61</v>
      </c>
      <c r="J2724" s="11" t="s">
        <v>99</v>
      </c>
      <c r="K2724" s="11" t="s">
        <v>54</v>
      </c>
      <c r="L2724" s="11" t="s">
        <v>100</v>
      </c>
      <c r="M2724" s="11" t="s">
        <v>101</v>
      </c>
      <c r="N2724" s="11">
        <v>12</v>
      </c>
      <c r="O2724" s="11">
        <v>2017</v>
      </c>
      <c r="P2724" s="11" t="s">
        <v>154</v>
      </c>
      <c r="Q2724" s="11" t="s">
        <v>103</v>
      </c>
      <c r="R2724" s="11" t="s">
        <v>103</v>
      </c>
      <c r="S2724" s="11" t="s">
        <v>104</v>
      </c>
      <c r="T2724" s="11">
        <v>320.40000000000003</v>
      </c>
      <c r="U2724" s="11" t="str">
        <f>IF(ISERROR(VLOOKUP(I2724,'BACK INFO'!F:F,1,0)),IF(ISERROR(VLOOKUP(I2724,'BACK INFO'!H:H,1,0)),K2724,'BACK INFO'!$H$1),'BACK INFO'!$G$1)</f>
        <v>PAIGE ALYSE STRAUGHAN</v>
      </c>
    </row>
    <row r="2725" spans="1:21" s="11" customFormat="1" x14ac:dyDescent="0.35">
      <c r="A2725" s="11" t="s">
        <v>94</v>
      </c>
      <c r="B2725" s="11">
        <v>2019</v>
      </c>
      <c r="C2725" s="11">
        <v>3</v>
      </c>
      <c r="D2725" s="11" t="s">
        <v>95</v>
      </c>
      <c r="E2725" s="11" t="s">
        <v>96</v>
      </c>
      <c r="F2725" s="11" t="s">
        <v>700</v>
      </c>
      <c r="G2725" s="11" t="s">
        <v>155</v>
      </c>
      <c r="H2725" s="11" t="s">
        <v>98</v>
      </c>
      <c r="I2725" s="11" t="s">
        <v>347</v>
      </c>
      <c r="J2725" s="11" t="s">
        <v>99</v>
      </c>
      <c r="K2725" s="11" t="s">
        <v>348</v>
      </c>
      <c r="L2725" s="11" t="s">
        <v>133</v>
      </c>
      <c r="M2725" s="11" t="s">
        <v>101</v>
      </c>
      <c r="N2725" s="11">
        <v>372</v>
      </c>
      <c r="O2725" s="11">
        <v>2018</v>
      </c>
      <c r="P2725" s="11" t="s">
        <v>154</v>
      </c>
      <c r="Q2725" s="11" t="s">
        <v>103</v>
      </c>
      <c r="R2725" s="11" t="s">
        <v>103</v>
      </c>
      <c r="S2725" s="11" t="s">
        <v>104</v>
      </c>
      <c r="T2725" s="11">
        <v>5994.5</v>
      </c>
      <c r="U2725" s="11" t="str">
        <f>IF(ISERROR(VLOOKUP(I2725,'BACK INFO'!F:F,1,0)),IF(ISERROR(VLOOKUP(I2725,'BACK INFO'!H:H,1,0)),K2725,'BACK INFO'!$H$1),'BACK INFO'!$G$1)</f>
        <v>KELLY MICHELLE ELLINGSON</v>
      </c>
    </row>
    <row r="2726" spans="1:21" s="11" customFormat="1" x14ac:dyDescent="0.35">
      <c r="A2726" s="11" t="s">
        <v>94</v>
      </c>
      <c r="B2726" s="11">
        <v>2019</v>
      </c>
      <c r="C2726" s="11">
        <v>3</v>
      </c>
      <c r="D2726" s="11" t="s">
        <v>95</v>
      </c>
      <c r="E2726" s="11" t="s">
        <v>96</v>
      </c>
      <c r="F2726" s="11" t="s">
        <v>700</v>
      </c>
      <c r="G2726" s="11" t="s">
        <v>155</v>
      </c>
      <c r="H2726" s="11" t="s">
        <v>98</v>
      </c>
      <c r="I2726" s="11" t="s">
        <v>323</v>
      </c>
      <c r="J2726" s="11" t="s">
        <v>120</v>
      </c>
      <c r="K2726" s="11" t="s">
        <v>69</v>
      </c>
      <c r="L2726" s="11" t="s">
        <v>143</v>
      </c>
      <c r="M2726" s="11" t="s">
        <v>122</v>
      </c>
      <c r="N2726" s="11">
        <v>7</v>
      </c>
      <c r="O2726" s="11">
        <v>2018</v>
      </c>
      <c r="P2726" s="11" t="s">
        <v>154</v>
      </c>
      <c r="Q2726" s="11" t="s">
        <v>103</v>
      </c>
      <c r="R2726" s="11" t="s">
        <v>103</v>
      </c>
      <c r="S2726" s="11" t="s">
        <v>104</v>
      </c>
      <c r="T2726" s="11">
        <v>171.48419949078928</v>
      </c>
      <c r="U2726" s="11" t="str">
        <f>IF(ISERROR(VLOOKUP(I2726,'BACK INFO'!F:F,1,0)),IF(ISERROR(VLOOKUP(I2726,'BACK INFO'!H:H,1,0)),K2726,'BACK INFO'!$H$1),'BACK INFO'!$G$1)</f>
        <v>JULIE BERTRAND</v>
      </c>
    </row>
    <row r="2727" spans="1:21" s="11" customFormat="1" x14ac:dyDescent="0.35">
      <c r="A2727" s="11" t="s">
        <v>94</v>
      </c>
      <c r="B2727" s="11">
        <v>2019</v>
      </c>
      <c r="C2727" s="11">
        <v>3</v>
      </c>
      <c r="D2727" s="11" t="s">
        <v>95</v>
      </c>
      <c r="E2727" s="11" t="s">
        <v>96</v>
      </c>
      <c r="F2727" s="11" t="s">
        <v>700</v>
      </c>
      <c r="G2727" s="11" t="s">
        <v>155</v>
      </c>
      <c r="H2727" s="11" t="s">
        <v>98</v>
      </c>
      <c r="I2727" s="11" t="s">
        <v>113</v>
      </c>
      <c r="J2727" s="11" t="s">
        <v>99</v>
      </c>
      <c r="K2727" s="11" t="s">
        <v>72</v>
      </c>
      <c r="L2727" s="11" t="s">
        <v>114</v>
      </c>
      <c r="M2727" s="11" t="s">
        <v>101</v>
      </c>
      <c r="N2727" s="11">
        <v>2</v>
      </c>
      <c r="O2727" s="11">
        <v>2018</v>
      </c>
      <c r="P2727" s="11" t="s">
        <v>154</v>
      </c>
      <c r="Q2727" s="11" t="s">
        <v>103</v>
      </c>
      <c r="R2727" s="11" t="s">
        <v>103</v>
      </c>
      <c r="S2727" s="11" t="s">
        <v>104</v>
      </c>
      <c r="T2727" s="11">
        <v>50.7</v>
      </c>
      <c r="U2727" s="11" t="str">
        <f>IF(ISERROR(VLOOKUP(I2727,'BACK INFO'!F:F,1,0)),IF(ISERROR(VLOOKUP(I2727,'BACK INFO'!H:H,1,0)),K2727,'BACK INFO'!$H$1),'BACK INFO'!$G$1)</f>
        <v>BILL MILLER AND COMPANY</v>
      </c>
    </row>
    <row r="2728" spans="1:21" s="11" customFormat="1" x14ac:dyDescent="0.35">
      <c r="A2728" s="11" t="s">
        <v>94</v>
      </c>
      <c r="B2728" s="11">
        <v>2019</v>
      </c>
      <c r="C2728" s="11">
        <v>3</v>
      </c>
      <c r="D2728" s="11" t="s">
        <v>95</v>
      </c>
      <c r="E2728" s="11" t="s">
        <v>96</v>
      </c>
      <c r="F2728" s="11" t="s">
        <v>700</v>
      </c>
      <c r="G2728" s="11" t="s">
        <v>155</v>
      </c>
      <c r="H2728" s="11" t="s">
        <v>98</v>
      </c>
      <c r="I2728" s="11" t="s">
        <v>63</v>
      </c>
      <c r="J2728" s="11" t="s">
        <v>99</v>
      </c>
      <c r="K2728" s="11" t="s">
        <v>54</v>
      </c>
      <c r="L2728" s="11" t="s">
        <v>129</v>
      </c>
      <c r="M2728" s="11" t="s">
        <v>122</v>
      </c>
      <c r="N2728" s="11">
        <v>70</v>
      </c>
      <c r="O2728" s="11">
        <v>2018</v>
      </c>
      <c r="P2728" s="11" t="s">
        <v>154</v>
      </c>
      <c r="Q2728" s="11" t="s">
        <v>103</v>
      </c>
      <c r="R2728" s="11" t="s">
        <v>103</v>
      </c>
      <c r="S2728" s="11" t="s">
        <v>104</v>
      </c>
      <c r="T2728" s="11">
        <v>1241</v>
      </c>
      <c r="U2728" s="11" t="str">
        <f>IF(ISERROR(VLOOKUP(I2728,'BACK INFO'!F:F,1,0)),IF(ISERROR(VLOOKUP(I2728,'BACK INFO'!H:H,1,0)),K2728,'BACK INFO'!$H$1),'BACK INFO'!$G$1)</f>
        <v>PAIGE ALYSE STRAUGHAN</v>
      </c>
    </row>
    <row r="2729" spans="1:21" s="11" customFormat="1" x14ac:dyDescent="0.35">
      <c r="A2729" s="11" t="s">
        <v>94</v>
      </c>
      <c r="B2729" s="11">
        <v>2019</v>
      </c>
      <c r="C2729" s="11">
        <v>3</v>
      </c>
      <c r="D2729" s="11" t="s">
        <v>95</v>
      </c>
      <c r="E2729" s="11" t="s">
        <v>96</v>
      </c>
      <c r="F2729" s="11" t="s">
        <v>700</v>
      </c>
      <c r="G2729" s="11" t="s">
        <v>155</v>
      </c>
      <c r="H2729" s="11" t="s">
        <v>98</v>
      </c>
      <c r="I2729" s="11" t="s">
        <v>61</v>
      </c>
      <c r="J2729" s="11" t="s">
        <v>99</v>
      </c>
      <c r="K2729" s="11" t="s">
        <v>54</v>
      </c>
      <c r="L2729" s="11" t="s">
        <v>100</v>
      </c>
      <c r="M2729" s="11" t="s">
        <v>101</v>
      </c>
      <c r="N2729" s="11">
        <v>46</v>
      </c>
      <c r="O2729" s="11">
        <v>2018</v>
      </c>
      <c r="P2729" s="11" t="s">
        <v>154</v>
      </c>
      <c r="Q2729" s="11" t="s">
        <v>103</v>
      </c>
      <c r="R2729" s="11" t="s">
        <v>103</v>
      </c>
      <c r="S2729" s="11" t="s">
        <v>104</v>
      </c>
      <c r="T2729" s="11">
        <v>1114.28</v>
      </c>
      <c r="U2729" s="11" t="str">
        <f>IF(ISERROR(VLOOKUP(I2729,'BACK INFO'!F:F,1,0)),IF(ISERROR(VLOOKUP(I2729,'BACK INFO'!H:H,1,0)),K2729,'BACK INFO'!$H$1),'BACK INFO'!$G$1)</f>
        <v>PAIGE ALYSE STRAUGHAN</v>
      </c>
    </row>
    <row r="2730" spans="1:21" s="11" customFormat="1" x14ac:dyDescent="0.35">
      <c r="A2730" s="11" t="s">
        <v>94</v>
      </c>
      <c r="B2730" s="11">
        <v>2019</v>
      </c>
      <c r="C2730" s="11">
        <v>3</v>
      </c>
      <c r="D2730" s="11" t="s">
        <v>95</v>
      </c>
      <c r="E2730" s="11" t="s">
        <v>96</v>
      </c>
      <c r="F2730" s="11" t="s">
        <v>700</v>
      </c>
      <c r="G2730" s="11" t="s">
        <v>155</v>
      </c>
      <c r="H2730" s="11" t="s">
        <v>110</v>
      </c>
      <c r="I2730" s="11" t="s">
        <v>347</v>
      </c>
      <c r="J2730" s="11" t="s">
        <v>99</v>
      </c>
      <c r="K2730" s="11" t="s">
        <v>348</v>
      </c>
      <c r="L2730" s="11" t="s">
        <v>133</v>
      </c>
      <c r="M2730" s="11" t="s">
        <v>101</v>
      </c>
      <c r="N2730" s="11">
        <v>859</v>
      </c>
      <c r="O2730" s="11">
        <v>2018</v>
      </c>
      <c r="P2730" s="11" t="s">
        <v>154</v>
      </c>
      <c r="Q2730" s="11" t="s">
        <v>103</v>
      </c>
      <c r="R2730" s="11" t="s">
        <v>103</v>
      </c>
      <c r="S2730" s="11" t="s">
        <v>104</v>
      </c>
      <c r="T2730" s="11">
        <v>14263.5</v>
      </c>
      <c r="U2730" s="11" t="str">
        <f>IF(ISERROR(VLOOKUP(I2730,'BACK INFO'!F:F,1,0)),IF(ISERROR(VLOOKUP(I2730,'BACK INFO'!H:H,1,0)),K2730,'BACK INFO'!$H$1),'BACK INFO'!$G$1)</f>
        <v>KELLY MICHELLE ELLINGSON</v>
      </c>
    </row>
    <row r="2731" spans="1:21" s="11" customFormat="1" x14ac:dyDescent="0.35">
      <c r="A2731" s="11" t="s">
        <v>94</v>
      </c>
      <c r="B2731" s="11">
        <v>2019</v>
      </c>
      <c r="C2731" s="11">
        <v>3</v>
      </c>
      <c r="D2731" s="11" t="s">
        <v>95</v>
      </c>
      <c r="E2731" s="11" t="s">
        <v>96</v>
      </c>
      <c r="F2731" s="11" t="s">
        <v>700</v>
      </c>
      <c r="G2731" s="11" t="s">
        <v>155</v>
      </c>
      <c r="H2731" s="11" t="s">
        <v>110</v>
      </c>
      <c r="I2731" s="11" t="s">
        <v>61</v>
      </c>
      <c r="J2731" s="11" t="s">
        <v>99</v>
      </c>
      <c r="K2731" s="11" t="s">
        <v>54</v>
      </c>
      <c r="L2731" s="11" t="s">
        <v>100</v>
      </c>
      <c r="M2731" s="11" t="s">
        <v>101</v>
      </c>
      <c r="N2731" s="11">
        <v>1</v>
      </c>
      <c r="O2731" s="11">
        <v>2018</v>
      </c>
      <c r="P2731" s="11" t="s">
        <v>154</v>
      </c>
      <c r="Q2731" s="11" t="s">
        <v>103</v>
      </c>
      <c r="R2731" s="11" t="s">
        <v>103</v>
      </c>
      <c r="S2731" s="11" t="s">
        <v>104</v>
      </c>
      <c r="T2731" s="11">
        <v>22.25</v>
      </c>
      <c r="U2731" s="11" t="str">
        <f>IF(ISERROR(VLOOKUP(I2731,'BACK INFO'!F:F,1,0)),IF(ISERROR(VLOOKUP(I2731,'BACK INFO'!H:H,1,0)),K2731,'BACK INFO'!$H$1),'BACK INFO'!$G$1)</f>
        <v>PAIGE ALYSE STRAUGHAN</v>
      </c>
    </row>
    <row r="2732" spans="1:21" s="11" customFormat="1" x14ac:dyDescent="0.35">
      <c r="A2732" s="11" t="s">
        <v>94</v>
      </c>
      <c r="B2732" s="11">
        <v>2019</v>
      </c>
      <c r="C2732" s="11">
        <v>3</v>
      </c>
      <c r="D2732" s="11" t="s">
        <v>95</v>
      </c>
      <c r="E2732" s="11" t="s">
        <v>96</v>
      </c>
      <c r="F2732" s="11" t="s">
        <v>700</v>
      </c>
      <c r="G2732" s="11" t="s">
        <v>155</v>
      </c>
      <c r="H2732" s="11" t="s">
        <v>117</v>
      </c>
      <c r="I2732" s="11" t="s">
        <v>347</v>
      </c>
      <c r="J2732" s="11" t="s">
        <v>99</v>
      </c>
      <c r="K2732" s="11" t="s">
        <v>348</v>
      </c>
      <c r="L2732" s="11" t="s">
        <v>133</v>
      </c>
      <c r="M2732" s="11" t="s">
        <v>101</v>
      </c>
      <c r="N2732" s="11">
        <v>1020</v>
      </c>
      <c r="O2732" s="11">
        <v>2018</v>
      </c>
      <c r="P2732" s="11" t="s">
        <v>154</v>
      </c>
      <c r="Q2732" s="11" t="s">
        <v>103</v>
      </c>
      <c r="R2732" s="11" t="s">
        <v>103</v>
      </c>
      <c r="S2732" s="11" t="s">
        <v>104</v>
      </c>
      <c r="T2732" s="11">
        <v>13566.429999999998</v>
      </c>
      <c r="U2732" s="11" t="str">
        <f>IF(ISERROR(VLOOKUP(I2732,'BACK INFO'!F:F,1,0)),IF(ISERROR(VLOOKUP(I2732,'BACK INFO'!H:H,1,0)),K2732,'BACK INFO'!$H$1),'BACK INFO'!$G$1)</f>
        <v>KELLY MICHELLE ELLINGSON</v>
      </c>
    </row>
    <row r="2733" spans="1:21" s="11" customFormat="1" x14ac:dyDescent="0.35">
      <c r="A2733" s="11" t="s">
        <v>94</v>
      </c>
      <c r="B2733" s="11">
        <v>2019</v>
      </c>
      <c r="C2733" s="11">
        <v>3</v>
      </c>
      <c r="D2733" s="11" t="s">
        <v>95</v>
      </c>
      <c r="E2733" s="11" t="s">
        <v>96</v>
      </c>
      <c r="F2733" s="11" t="s">
        <v>700</v>
      </c>
      <c r="G2733" s="11" t="s">
        <v>155</v>
      </c>
      <c r="H2733" s="11" t="s">
        <v>117</v>
      </c>
      <c r="I2733" s="11" t="s">
        <v>61</v>
      </c>
      <c r="J2733" s="11" t="s">
        <v>99</v>
      </c>
      <c r="K2733" s="11" t="s">
        <v>54</v>
      </c>
      <c r="L2733" s="11" t="s">
        <v>100</v>
      </c>
      <c r="M2733" s="11" t="s">
        <v>101</v>
      </c>
      <c r="N2733" s="11">
        <v>3</v>
      </c>
      <c r="O2733" s="11">
        <v>2018</v>
      </c>
      <c r="P2733" s="11" t="s">
        <v>154</v>
      </c>
      <c r="Q2733" s="11" t="s">
        <v>103</v>
      </c>
      <c r="R2733" s="11" t="s">
        <v>103</v>
      </c>
      <c r="S2733" s="11" t="s">
        <v>104</v>
      </c>
      <c r="T2733" s="11">
        <v>82.77</v>
      </c>
      <c r="U2733" s="11" t="str">
        <f>IF(ISERROR(VLOOKUP(I2733,'BACK INFO'!F:F,1,0)),IF(ISERROR(VLOOKUP(I2733,'BACK INFO'!H:H,1,0)),K2733,'BACK INFO'!$H$1),'BACK INFO'!$G$1)</f>
        <v>PAIGE ALYSE STRAUGHAN</v>
      </c>
    </row>
    <row r="2734" spans="1:21" s="11" customFormat="1" x14ac:dyDescent="0.35">
      <c r="A2734" s="11" t="s">
        <v>94</v>
      </c>
      <c r="B2734" s="11">
        <v>2019</v>
      </c>
      <c r="C2734" s="11">
        <v>3</v>
      </c>
      <c r="D2734" s="11" t="s">
        <v>95</v>
      </c>
      <c r="E2734" s="11" t="s">
        <v>96</v>
      </c>
      <c r="F2734" s="11" t="s">
        <v>700</v>
      </c>
      <c r="G2734" s="11" t="s">
        <v>155</v>
      </c>
      <c r="H2734" s="11" t="s">
        <v>152</v>
      </c>
      <c r="I2734" s="11" t="s">
        <v>347</v>
      </c>
      <c r="J2734" s="11" t="s">
        <v>99</v>
      </c>
      <c r="K2734" s="11" t="s">
        <v>348</v>
      </c>
      <c r="L2734" s="11" t="s">
        <v>133</v>
      </c>
      <c r="M2734" s="11" t="s">
        <v>101</v>
      </c>
      <c r="N2734" s="11">
        <v>566</v>
      </c>
      <c r="O2734" s="11">
        <v>2018</v>
      </c>
      <c r="P2734" s="11" t="s">
        <v>154</v>
      </c>
      <c r="Q2734" s="11" t="s">
        <v>103</v>
      </c>
      <c r="R2734" s="11" t="s">
        <v>103</v>
      </c>
      <c r="S2734" s="11" t="s">
        <v>104</v>
      </c>
      <c r="T2734" s="11">
        <v>12142.5</v>
      </c>
      <c r="U2734" s="11" t="str">
        <f>IF(ISERROR(VLOOKUP(I2734,'BACK INFO'!F:F,1,0)),IF(ISERROR(VLOOKUP(I2734,'BACK INFO'!H:H,1,0)),K2734,'BACK INFO'!$H$1),'BACK INFO'!$G$1)</f>
        <v>KELLY MICHELLE ELLINGSON</v>
      </c>
    </row>
    <row r="2735" spans="1:21" s="11" customFormat="1" x14ac:dyDescent="0.35">
      <c r="A2735" s="11" t="s">
        <v>94</v>
      </c>
      <c r="B2735" s="11">
        <v>2019</v>
      </c>
      <c r="C2735" s="11">
        <v>3</v>
      </c>
      <c r="D2735" s="11" t="s">
        <v>95</v>
      </c>
      <c r="E2735" s="11" t="s">
        <v>96</v>
      </c>
      <c r="F2735" s="11" t="s">
        <v>700</v>
      </c>
      <c r="G2735" s="11" t="s">
        <v>155</v>
      </c>
      <c r="H2735" s="11" t="s">
        <v>152</v>
      </c>
      <c r="I2735" s="11" t="s">
        <v>63</v>
      </c>
      <c r="J2735" s="11" t="s">
        <v>99</v>
      </c>
      <c r="K2735" s="11" t="s">
        <v>54</v>
      </c>
      <c r="L2735" s="11" t="s">
        <v>129</v>
      </c>
      <c r="M2735" s="11" t="s">
        <v>122</v>
      </c>
      <c r="N2735" s="11">
        <v>99</v>
      </c>
      <c r="O2735" s="11">
        <v>2018</v>
      </c>
      <c r="P2735" s="11" t="s">
        <v>154</v>
      </c>
      <c r="Q2735" s="11" t="s">
        <v>103</v>
      </c>
      <c r="R2735" s="11" t="s">
        <v>103</v>
      </c>
      <c r="S2735" s="11" t="s">
        <v>104</v>
      </c>
      <c r="T2735" s="11">
        <v>2227.5</v>
      </c>
      <c r="U2735" s="11" t="str">
        <f>IF(ISERROR(VLOOKUP(I2735,'BACK INFO'!F:F,1,0)),IF(ISERROR(VLOOKUP(I2735,'BACK INFO'!H:H,1,0)),K2735,'BACK INFO'!$H$1),'BACK INFO'!$G$1)</f>
        <v>PAIGE ALYSE STRAUGHAN</v>
      </c>
    </row>
    <row r="2736" spans="1:21" s="11" customFormat="1" x14ac:dyDescent="0.35">
      <c r="A2736" s="11" t="s">
        <v>94</v>
      </c>
      <c r="B2736" s="11">
        <v>2019</v>
      </c>
      <c r="C2736" s="11">
        <v>3</v>
      </c>
      <c r="D2736" s="11" t="s">
        <v>95</v>
      </c>
      <c r="E2736" s="11" t="s">
        <v>96</v>
      </c>
      <c r="F2736" s="11" t="s">
        <v>700</v>
      </c>
      <c r="G2736" s="11" t="s">
        <v>188</v>
      </c>
      <c r="H2736" s="11" t="s">
        <v>117</v>
      </c>
      <c r="I2736" s="11" t="s">
        <v>347</v>
      </c>
      <c r="J2736" s="11" t="s">
        <v>99</v>
      </c>
      <c r="K2736" s="11" t="s">
        <v>348</v>
      </c>
      <c r="L2736" s="11" t="s">
        <v>133</v>
      </c>
      <c r="M2736" s="11" t="s">
        <v>101</v>
      </c>
      <c r="N2736" s="11">
        <v>83</v>
      </c>
      <c r="O2736" s="11">
        <v>0</v>
      </c>
      <c r="P2736" s="11" t="s">
        <v>103</v>
      </c>
      <c r="Q2736" s="11" t="s">
        <v>103</v>
      </c>
      <c r="R2736" s="11" t="s">
        <v>103</v>
      </c>
      <c r="S2736" s="11" t="s">
        <v>104</v>
      </c>
      <c r="T2736" s="11">
        <v>1195.1999999999998</v>
      </c>
      <c r="U2736" s="11" t="str">
        <f>IF(ISERROR(VLOOKUP(I2736,'BACK INFO'!F:F,1,0)),IF(ISERROR(VLOOKUP(I2736,'BACK INFO'!H:H,1,0)),K2736,'BACK INFO'!$H$1),'BACK INFO'!$G$1)</f>
        <v>KELLY MICHELLE ELLINGSON</v>
      </c>
    </row>
    <row r="2737" spans="1:21" s="11" customFormat="1" x14ac:dyDescent="0.35">
      <c r="A2737" s="11" t="s">
        <v>94</v>
      </c>
      <c r="B2737" s="11">
        <v>2019</v>
      </c>
      <c r="C2737" s="11">
        <v>3</v>
      </c>
      <c r="D2737" s="11" t="s">
        <v>95</v>
      </c>
      <c r="E2737" s="11" t="s">
        <v>96</v>
      </c>
      <c r="F2737" s="11" t="s">
        <v>700</v>
      </c>
      <c r="G2737" s="11" t="s">
        <v>192</v>
      </c>
      <c r="H2737" s="11" t="s">
        <v>110</v>
      </c>
      <c r="I2737" s="11" t="s">
        <v>347</v>
      </c>
      <c r="J2737" s="11" t="s">
        <v>99</v>
      </c>
      <c r="K2737" s="11" t="s">
        <v>348</v>
      </c>
      <c r="L2737" s="11" t="s">
        <v>133</v>
      </c>
      <c r="M2737" s="11" t="s">
        <v>101</v>
      </c>
      <c r="N2737" s="11">
        <v>273</v>
      </c>
      <c r="O2737" s="11">
        <v>2018</v>
      </c>
      <c r="P2737" s="11" t="s">
        <v>193</v>
      </c>
      <c r="Q2737" s="11" t="s">
        <v>103</v>
      </c>
      <c r="R2737" s="11" t="s">
        <v>103</v>
      </c>
      <c r="S2737" s="11" t="s">
        <v>104</v>
      </c>
      <c r="T2737" s="11">
        <v>3982</v>
      </c>
      <c r="U2737" s="11" t="str">
        <f>IF(ISERROR(VLOOKUP(I2737,'BACK INFO'!F:F,1,0)),IF(ISERROR(VLOOKUP(I2737,'BACK INFO'!H:H,1,0)),K2737,'BACK INFO'!$H$1),'BACK INFO'!$G$1)</f>
        <v>KELLY MICHELLE ELLINGSON</v>
      </c>
    </row>
    <row r="2738" spans="1:21" s="11" customFormat="1" x14ac:dyDescent="0.35">
      <c r="A2738" s="11" t="s">
        <v>94</v>
      </c>
      <c r="B2738" s="11">
        <v>2019</v>
      </c>
      <c r="C2738" s="11">
        <v>3</v>
      </c>
      <c r="D2738" s="11" t="s">
        <v>95</v>
      </c>
      <c r="E2738" s="11" t="s">
        <v>96</v>
      </c>
      <c r="F2738" s="11" t="s">
        <v>700</v>
      </c>
      <c r="G2738" s="11" t="s">
        <v>192</v>
      </c>
      <c r="H2738" s="11" t="s">
        <v>110</v>
      </c>
      <c r="I2738" s="11" t="s">
        <v>61</v>
      </c>
      <c r="J2738" s="11" t="s">
        <v>99</v>
      </c>
      <c r="K2738" s="11" t="s">
        <v>54</v>
      </c>
      <c r="L2738" s="11" t="s">
        <v>100</v>
      </c>
      <c r="M2738" s="11" t="s">
        <v>101</v>
      </c>
      <c r="N2738" s="11">
        <v>5</v>
      </c>
      <c r="O2738" s="11">
        <v>2018</v>
      </c>
      <c r="P2738" s="11" t="s">
        <v>193</v>
      </c>
      <c r="Q2738" s="11" t="s">
        <v>103</v>
      </c>
      <c r="R2738" s="11" t="s">
        <v>103</v>
      </c>
      <c r="S2738" s="11" t="s">
        <v>104</v>
      </c>
      <c r="T2738" s="11">
        <v>169.99</v>
      </c>
      <c r="U2738" s="11" t="str">
        <f>IF(ISERROR(VLOOKUP(I2738,'BACK INFO'!F:F,1,0)),IF(ISERROR(VLOOKUP(I2738,'BACK INFO'!H:H,1,0)),K2738,'BACK INFO'!$H$1),'BACK INFO'!$G$1)</f>
        <v>PAIGE ALYSE STRAUGHAN</v>
      </c>
    </row>
    <row r="2739" spans="1:21" s="11" customFormat="1" x14ac:dyDescent="0.35">
      <c r="A2739" s="11" t="s">
        <v>94</v>
      </c>
      <c r="B2739" s="11">
        <v>2019</v>
      </c>
      <c r="C2739" s="11">
        <v>3</v>
      </c>
      <c r="D2739" s="11" t="s">
        <v>95</v>
      </c>
      <c r="E2739" s="11" t="s">
        <v>96</v>
      </c>
      <c r="F2739" s="11" t="s">
        <v>700</v>
      </c>
      <c r="G2739" s="11" t="s">
        <v>221</v>
      </c>
      <c r="H2739" s="11" t="s">
        <v>98</v>
      </c>
      <c r="I2739" s="11" t="s">
        <v>347</v>
      </c>
      <c r="J2739" s="11" t="s">
        <v>99</v>
      </c>
      <c r="K2739" s="11" t="s">
        <v>348</v>
      </c>
      <c r="L2739" s="11" t="s">
        <v>133</v>
      </c>
      <c r="M2739" s="11" t="s">
        <v>101</v>
      </c>
      <c r="N2739" s="11">
        <v>104</v>
      </c>
      <c r="O2739" s="11">
        <v>2018</v>
      </c>
      <c r="P2739" s="11" t="s">
        <v>222</v>
      </c>
      <c r="Q2739" s="11" t="s">
        <v>103</v>
      </c>
      <c r="R2739" s="11" t="s">
        <v>103</v>
      </c>
      <c r="S2739" s="11" t="s">
        <v>104</v>
      </c>
      <c r="T2739" s="11">
        <v>2847</v>
      </c>
      <c r="U2739" s="11" t="str">
        <f>IF(ISERROR(VLOOKUP(I2739,'BACK INFO'!F:F,1,0)),IF(ISERROR(VLOOKUP(I2739,'BACK INFO'!H:H,1,0)),K2739,'BACK INFO'!$H$1),'BACK INFO'!$G$1)</f>
        <v>KELLY MICHELLE ELLINGSON</v>
      </c>
    </row>
    <row r="2740" spans="1:21" s="11" customFormat="1" x14ac:dyDescent="0.35">
      <c r="A2740" s="11" t="s">
        <v>94</v>
      </c>
      <c r="B2740" s="11">
        <v>2019</v>
      </c>
      <c r="C2740" s="11">
        <v>3</v>
      </c>
      <c r="D2740" s="11" t="s">
        <v>95</v>
      </c>
      <c r="E2740" s="11" t="s">
        <v>96</v>
      </c>
      <c r="F2740" s="11" t="s">
        <v>700</v>
      </c>
      <c r="G2740" s="11" t="s">
        <v>221</v>
      </c>
      <c r="H2740" s="11" t="s">
        <v>152</v>
      </c>
      <c r="I2740" s="11" t="s">
        <v>347</v>
      </c>
      <c r="J2740" s="11" t="s">
        <v>99</v>
      </c>
      <c r="K2740" s="11" t="s">
        <v>348</v>
      </c>
      <c r="L2740" s="11" t="s">
        <v>133</v>
      </c>
      <c r="M2740" s="11" t="s">
        <v>101</v>
      </c>
      <c r="N2740" s="11">
        <v>27</v>
      </c>
      <c r="O2740" s="11">
        <v>2018</v>
      </c>
      <c r="P2740" s="11" t="s">
        <v>222</v>
      </c>
      <c r="Q2740" s="11" t="s">
        <v>103</v>
      </c>
      <c r="R2740" s="11" t="s">
        <v>103</v>
      </c>
      <c r="S2740" s="11" t="s">
        <v>104</v>
      </c>
      <c r="T2740" s="11">
        <v>756</v>
      </c>
      <c r="U2740" s="11" t="str">
        <f>IF(ISERROR(VLOOKUP(I2740,'BACK INFO'!F:F,1,0)),IF(ISERROR(VLOOKUP(I2740,'BACK INFO'!H:H,1,0)),K2740,'BACK INFO'!$H$1),'BACK INFO'!$G$1)</f>
        <v>KELLY MICHELLE ELLINGSON</v>
      </c>
    </row>
    <row r="2741" spans="1:21" s="11" customFormat="1" x14ac:dyDescent="0.35">
      <c r="A2741" s="11" t="s">
        <v>94</v>
      </c>
      <c r="B2741" s="11">
        <v>2019</v>
      </c>
      <c r="C2741" s="11">
        <v>3</v>
      </c>
      <c r="D2741" s="11" t="s">
        <v>95</v>
      </c>
      <c r="E2741" s="11" t="s">
        <v>96</v>
      </c>
      <c r="F2741" s="11" t="s">
        <v>700</v>
      </c>
      <c r="G2741" s="11" t="s">
        <v>223</v>
      </c>
      <c r="H2741" s="11" t="s">
        <v>98</v>
      </c>
      <c r="I2741" s="11" t="s">
        <v>347</v>
      </c>
      <c r="J2741" s="11" t="s">
        <v>99</v>
      </c>
      <c r="K2741" s="11" t="s">
        <v>348</v>
      </c>
      <c r="L2741" s="11" t="s">
        <v>133</v>
      </c>
      <c r="M2741" s="11" t="s">
        <v>101</v>
      </c>
      <c r="N2741" s="11">
        <v>100</v>
      </c>
      <c r="O2741" s="11">
        <v>2018</v>
      </c>
      <c r="P2741" s="11" t="s">
        <v>102</v>
      </c>
      <c r="Q2741" s="11" t="s">
        <v>103</v>
      </c>
      <c r="R2741" s="11" t="s">
        <v>103</v>
      </c>
      <c r="S2741" s="11" t="s">
        <v>104</v>
      </c>
      <c r="T2741" s="11">
        <v>2267.5</v>
      </c>
      <c r="U2741" s="11" t="str">
        <f>IF(ISERROR(VLOOKUP(I2741,'BACK INFO'!F:F,1,0)),IF(ISERROR(VLOOKUP(I2741,'BACK INFO'!H:H,1,0)),K2741,'BACK INFO'!$H$1),'BACK INFO'!$G$1)</f>
        <v>KELLY MICHELLE ELLINGSON</v>
      </c>
    </row>
    <row r="2742" spans="1:21" s="11" customFormat="1" x14ac:dyDescent="0.35">
      <c r="A2742" s="11" t="s">
        <v>94</v>
      </c>
      <c r="B2742" s="11">
        <v>2019</v>
      </c>
      <c r="C2742" s="11">
        <v>3</v>
      </c>
      <c r="D2742" s="11" t="s">
        <v>95</v>
      </c>
      <c r="E2742" s="11" t="s">
        <v>96</v>
      </c>
      <c r="F2742" s="11" t="s">
        <v>700</v>
      </c>
      <c r="G2742" s="11" t="s">
        <v>223</v>
      </c>
      <c r="H2742" s="11" t="s">
        <v>98</v>
      </c>
      <c r="I2742" s="11" t="s">
        <v>323</v>
      </c>
      <c r="J2742" s="11" t="s">
        <v>120</v>
      </c>
      <c r="K2742" s="11" t="s">
        <v>69</v>
      </c>
      <c r="L2742" s="11" t="s">
        <v>143</v>
      </c>
      <c r="M2742" s="11" t="s">
        <v>122</v>
      </c>
      <c r="N2742" s="11">
        <v>6</v>
      </c>
      <c r="O2742" s="11">
        <v>2018</v>
      </c>
      <c r="P2742" s="11" t="s">
        <v>102</v>
      </c>
      <c r="Q2742" s="11" t="s">
        <v>103</v>
      </c>
      <c r="R2742" s="11" t="s">
        <v>103</v>
      </c>
      <c r="S2742" s="11" t="s">
        <v>104</v>
      </c>
      <c r="T2742" s="11">
        <v>139.2841096300734</v>
      </c>
      <c r="U2742" s="11" t="str">
        <f>IF(ISERROR(VLOOKUP(I2742,'BACK INFO'!F:F,1,0)),IF(ISERROR(VLOOKUP(I2742,'BACK INFO'!H:H,1,0)),K2742,'BACK INFO'!$H$1),'BACK INFO'!$G$1)</f>
        <v>JULIE BERTRAND</v>
      </c>
    </row>
    <row r="2743" spans="1:21" s="11" customFormat="1" x14ac:dyDescent="0.35">
      <c r="A2743" s="11" t="s">
        <v>94</v>
      </c>
      <c r="B2743" s="11">
        <v>2019</v>
      </c>
      <c r="C2743" s="11">
        <v>3</v>
      </c>
      <c r="D2743" s="11" t="s">
        <v>95</v>
      </c>
      <c r="E2743" s="11" t="s">
        <v>96</v>
      </c>
      <c r="F2743" s="11" t="s">
        <v>700</v>
      </c>
      <c r="G2743" s="11" t="s">
        <v>223</v>
      </c>
      <c r="H2743" s="11" t="s">
        <v>98</v>
      </c>
      <c r="I2743" s="11" t="s">
        <v>113</v>
      </c>
      <c r="J2743" s="11" t="s">
        <v>99</v>
      </c>
      <c r="K2743" s="11" t="s">
        <v>72</v>
      </c>
      <c r="L2743" s="11" t="s">
        <v>114</v>
      </c>
      <c r="M2743" s="11" t="s">
        <v>101</v>
      </c>
      <c r="N2743" s="11">
        <v>1</v>
      </c>
      <c r="O2743" s="11">
        <v>2018</v>
      </c>
      <c r="P2743" s="11" t="s">
        <v>102</v>
      </c>
      <c r="Q2743" s="11" t="s">
        <v>103</v>
      </c>
      <c r="R2743" s="11" t="s">
        <v>103</v>
      </c>
      <c r="S2743" s="11" t="s">
        <v>104</v>
      </c>
      <c r="T2743" s="11">
        <v>42</v>
      </c>
      <c r="U2743" s="11" t="str">
        <f>IF(ISERROR(VLOOKUP(I2743,'BACK INFO'!F:F,1,0)),IF(ISERROR(VLOOKUP(I2743,'BACK INFO'!H:H,1,0)),K2743,'BACK INFO'!$H$1),'BACK INFO'!$G$1)</f>
        <v>BILL MILLER AND COMPANY</v>
      </c>
    </row>
    <row r="2744" spans="1:21" s="11" customFormat="1" x14ac:dyDescent="0.35">
      <c r="A2744" s="11" t="s">
        <v>94</v>
      </c>
      <c r="B2744" s="11">
        <v>2019</v>
      </c>
      <c r="C2744" s="11">
        <v>3</v>
      </c>
      <c r="D2744" s="11" t="s">
        <v>95</v>
      </c>
      <c r="E2744" s="11" t="s">
        <v>96</v>
      </c>
      <c r="F2744" s="11" t="s">
        <v>700</v>
      </c>
      <c r="G2744" s="11" t="s">
        <v>223</v>
      </c>
      <c r="H2744" s="11" t="s">
        <v>98</v>
      </c>
      <c r="I2744" s="11" t="s">
        <v>61</v>
      </c>
      <c r="J2744" s="11" t="s">
        <v>99</v>
      </c>
      <c r="K2744" s="11" t="s">
        <v>54</v>
      </c>
      <c r="L2744" s="11" t="s">
        <v>100</v>
      </c>
      <c r="M2744" s="11" t="s">
        <v>101</v>
      </c>
      <c r="N2744" s="11">
        <v>41</v>
      </c>
      <c r="O2744" s="11">
        <v>2018</v>
      </c>
      <c r="P2744" s="11" t="s">
        <v>102</v>
      </c>
      <c r="Q2744" s="11" t="s">
        <v>103</v>
      </c>
      <c r="R2744" s="11" t="s">
        <v>103</v>
      </c>
      <c r="S2744" s="11" t="s">
        <v>104</v>
      </c>
      <c r="T2744" s="11">
        <v>1024.3900000000001</v>
      </c>
      <c r="U2744" s="11" t="str">
        <f>IF(ISERROR(VLOOKUP(I2744,'BACK INFO'!F:F,1,0)),IF(ISERROR(VLOOKUP(I2744,'BACK INFO'!H:H,1,0)),K2744,'BACK INFO'!$H$1),'BACK INFO'!$G$1)</f>
        <v>PAIGE ALYSE STRAUGHAN</v>
      </c>
    </row>
    <row r="2745" spans="1:21" s="11" customFormat="1" x14ac:dyDescent="0.35">
      <c r="A2745" s="11" t="s">
        <v>94</v>
      </c>
      <c r="B2745" s="11">
        <v>2019</v>
      </c>
      <c r="C2745" s="11">
        <v>3</v>
      </c>
      <c r="D2745" s="11" t="s">
        <v>95</v>
      </c>
      <c r="E2745" s="11" t="s">
        <v>96</v>
      </c>
      <c r="F2745" s="11" t="s">
        <v>700</v>
      </c>
      <c r="G2745" s="11" t="s">
        <v>240</v>
      </c>
      <c r="H2745" s="11" t="s">
        <v>110</v>
      </c>
      <c r="I2745" s="11" t="s">
        <v>347</v>
      </c>
      <c r="J2745" s="11" t="s">
        <v>99</v>
      </c>
      <c r="K2745" s="11" t="s">
        <v>348</v>
      </c>
      <c r="L2745" s="11" t="s">
        <v>133</v>
      </c>
      <c r="M2745" s="11" t="s">
        <v>101</v>
      </c>
      <c r="N2745" s="11">
        <v>203</v>
      </c>
      <c r="O2745" s="11">
        <v>2018</v>
      </c>
      <c r="P2745" s="11" t="s">
        <v>109</v>
      </c>
      <c r="Q2745" s="11" t="s">
        <v>103</v>
      </c>
      <c r="R2745" s="11" t="s">
        <v>103</v>
      </c>
      <c r="S2745" s="11" t="s">
        <v>104</v>
      </c>
      <c r="T2745" s="11">
        <v>3657</v>
      </c>
      <c r="U2745" s="11" t="str">
        <f>IF(ISERROR(VLOOKUP(I2745,'BACK INFO'!F:F,1,0)),IF(ISERROR(VLOOKUP(I2745,'BACK INFO'!H:H,1,0)),K2745,'BACK INFO'!$H$1),'BACK INFO'!$G$1)</f>
        <v>KELLY MICHELLE ELLINGSON</v>
      </c>
    </row>
    <row r="2746" spans="1:21" s="11" customFormat="1" x14ac:dyDescent="0.35">
      <c r="A2746" s="11" t="s">
        <v>94</v>
      </c>
      <c r="B2746" s="11">
        <v>2019</v>
      </c>
      <c r="C2746" s="11">
        <v>3</v>
      </c>
      <c r="D2746" s="11" t="s">
        <v>95</v>
      </c>
      <c r="E2746" s="11" t="s">
        <v>96</v>
      </c>
      <c r="F2746" s="11" t="s">
        <v>700</v>
      </c>
      <c r="G2746" s="11" t="s">
        <v>240</v>
      </c>
      <c r="H2746" s="11" t="s">
        <v>110</v>
      </c>
      <c r="I2746" s="11" t="s">
        <v>61</v>
      </c>
      <c r="J2746" s="11" t="s">
        <v>99</v>
      </c>
      <c r="K2746" s="11" t="s">
        <v>54</v>
      </c>
      <c r="L2746" s="11" t="s">
        <v>100</v>
      </c>
      <c r="M2746" s="11" t="s">
        <v>101</v>
      </c>
      <c r="N2746" s="11">
        <v>1</v>
      </c>
      <c r="O2746" s="11">
        <v>2018</v>
      </c>
      <c r="P2746" s="11" t="s">
        <v>109</v>
      </c>
      <c r="Q2746" s="11" t="s">
        <v>103</v>
      </c>
      <c r="R2746" s="11" t="s">
        <v>103</v>
      </c>
      <c r="S2746" s="11" t="s">
        <v>104</v>
      </c>
      <c r="T2746" s="11">
        <v>25.81</v>
      </c>
      <c r="U2746" s="11" t="str">
        <f>IF(ISERROR(VLOOKUP(I2746,'BACK INFO'!F:F,1,0)),IF(ISERROR(VLOOKUP(I2746,'BACK INFO'!H:H,1,0)),K2746,'BACK INFO'!$H$1),'BACK INFO'!$G$1)</f>
        <v>PAIGE ALYSE STRAUGHAN</v>
      </c>
    </row>
    <row r="2747" spans="1:21" s="11" customFormat="1" x14ac:dyDescent="0.35">
      <c r="A2747" s="11" t="s">
        <v>94</v>
      </c>
      <c r="B2747" s="11">
        <v>2019</v>
      </c>
      <c r="C2747" s="11">
        <v>3</v>
      </c>
      <c r="D2747" s="11" t="s">
        <v>95</v>
      </c>
      <c r="E2747" s="11" t="s">
        <v>96</v>
      </c>
      <c r="F2747" s="11" t="s">
        <v>700</v>
      </c>
      <c r="G2747" s="11" t="s">
        <v>241</v>
      </c>
      <c r="H2747" s="11" t="s">
        <v>98</v>
      </c>
      <c r="I2747" s="11" t="s">
        <v>443</v>
      </c>
      <c r="J2747" s="11" t="s">
        <v>99</v>
      </c>
      <c r="K2747" s="11" t="s">
        <v>72</v>
      </c>
      <c r="L2747" s="11" t="s">
        <v>364</v>
      </c>
      <c r="M2747" s="11" t="s">
        <v>101</v>
      </c>
      <c r="N2747" s="11">
        <v>61</v>
      </c>
      <c r="O2747" s="11">
        <v>2019</v>
      </c>
      <c r="P2747" s="11" t="s">
        <v>112</v>
      </c>
      <c r="Q2747" s="11" t="s">
        <v>112</v>
      </c>
      <c r="R2747" s="11" t="s">
        <v>241</v>
      </c>
      <c r="S2747" s="11" t="s">
        <v>104</v>
      </c>
      <c r="T2747" s="11">
        <v>1834</v>
      </c>
      <c r="U2747" s="11" t="str">
        <f>IF(ISERROR(VLOOKUP(I2747,'BACK INFO'!F:F,1,0)),IF(ISERROR(VLOOKUP(I2747,'BACK INFO'!H:H,1,0)),K2747,'BACK INFO'!$H$1),'BACK INFO'!$G$1)</f>
        <v>BILL MILLER AND COMPANY</v>
      </c>
    </row>
    <row r="2748" spans="1:21" s="11" customFormat="1" x14ac:dyDescent="0.35">
      <c r="A2748" s="11" t="s">
        <v>94</v>
      </c>
      <c r="B2748" s="11">
        <v>2019</v>
      </c>
      <c r="C2748" s="11">
        <v>3</v>
      </c>
      <c r="D2748" s="11" t="s">
        <v>95</v>
      </c>
      <c r="E2748" s="11" t="s">
        <v>96</v>
      </c>
      <c r="F2748" s="11" t="s">
        <v>700</v>
      </c>
      <c r="G2748" s="11" t="s">
        <v>241</v>
      </c>
      <c r="H2748" s="11" t="s">
        <v>98</v>
      </c>
      <c r="I2748" s="11" t="s">
        <v>539</v>
      </c>
      <c r="J2748" s="11" t="s">
        <v>99</v>
      </c>
      <c r="K2748" s="11" t="s">
        <v>72</v>
      </c>
      <c r="L2748" s="11" t="s">
        <v>114</v>
      </c>
      <c r="M2748" s="11" t="s">
        <v>101</v>
      </c>
      <c r="N2748" s="11">
        <v>64</v>
      </c>
      <c r="O2748" s="11">
        <v>2019</v>
      </c>
      <c r="P2748" s="11" t="s">
        <v>112</v>
      </c>
      <c r="Q2748" s="11" t="s">
        <v>112</v>
      </c>
      <c r="R2748" s="11" t="s">
        <v>241</v>
      </c>
      <c r="S2748" s="11" t="s">
        <v>104</v>
      </c>
      <c r="T2748" s="11">
        <v>1874</v>
      </c>
      <c r="U2748" s="11" t="str">
        <f>IF(ISERROR(VLOOKUP(I2748,'BACK INFO'!F:F,1,0)),IF(ISERROR(VLOOKUP(I2748,'BACK INFO'!H:H,1,0)),K2748,'BACK INFO'!$H$1),'BACK INFO'!$G$1)</f>
        <v>BILL MILLER AND COMPANY</v>
      </c>
    </row>
    <row r="2749" spans="1:21" s="11" customFormat="1" x14ac:dyDescent="0.35">
      <c r="A2749" s="11" t="s">
        <v>94</v>
      </c>
      <c r="B2749" s="11">
        <v>2019</v>
      </c>
      <c r="C2749" s="11">
        <v>3</v>
      </c>
      <c r="D2749" s="11" t="s">
        <v>95</v>
      </c>
      <c r="E2749" s="11" t="s">
        <v>96</v>
      </c>
      <c r="F2749" s="11" t="s">
        <v>700</v>
      </c>
      <c r="G2749" s="11" t="s">
        <v>241</v>
      </c>
      <c r="H2749" s="11" t="s">
        <v>98</v>
      </c>
      <c r="I2749" s="11" t="s">
        <v>261</v>
      </c>
      <c r="J2749" s="11" t="s">
        <v>99</v>
      </c>
      <c r="K2749" s="11" t="s">
        <v>74</v>
      </c>
      <c r="L2749" s="11" t="s">
        <v>262</v>
      </c>
      <c r="M2749" s="11" t="s">
        <v>101</v>
      </c>
      <c r="N2749" s="11">
        <v>331</v>
      </c>
      <c r="O2749" s="11">
        <v>2019</v>
      </c>
      <c r="P2749" s="11" t="s">
        <v>112</v>
      </c>
      <c r="Q2749" s="11" t="s">
        <v>112</v>
      </c>
      <c r="R2749" s="11" t="s">
        <v>241</v>
      </c>
      <c r="S2749" s="11" t="s">
        <v>104</v>
      </c>
      <c r="T2749" s="11">
        <v>10121.300000000003</v>
      </c>
      <c r="U2749" s="11" t="str">
        <f>IF(ISERROR(VLOOKUP(I2749,'BACK INFO'!F:F,1,0)),IF(ISERROR(VLOOKUP(I2749,'BACK INFO'!H:H,1,0)),K2749,'BACK INFO'!$H$1),'BACK INFO'!$G$1)</f>
        <v>DENISE ARNETT</v>
      </c>
    </row>
    <row r="2750" spans="1:21" s="11" customFormat="1" x14ac:dyDescent="0.35">
      <c r="A2750" s="11" t="s">
        <v>94</v>
      </c>
      <c r="B2750" s="11">
        <v>2019</v>
      </c>
      <c r="C2750" s="11">
        <v>3</v>
      </c>
      <c r="D2750" s="11" t="s">
        <v>95</v>
      </c>
      <c r="E2750" s="11" t="s">
        <v>96</v>
      </c>
      <c r="F2750" s="11" t="s">
        <v>700</v>
      </c>
      <c r="G2750" s="11" t="s">
        <v>241</v>
      </c>
      <c r="H2750" s="11" t="s">
        <v>98</v>
      </c>
      <c r="I2750" s="11" t="s">
        <v>224</v>
      </c>
      <c r="J2750" s="11" t="s">
        <v>99</v>
      </c>
      <c r="K2750" s="11" t="s">
        <v>72</v>
      </c>
      <c r="L2750" s="11" t="s">
        <v>114</v>
      </c>
      <c r="M2750" s="11" t="s">
        <v>101</v>
      </c>
      <c r="N2750" s="11">
        <v>76</v>
      </c>
      <c r="O2750" s="11">
        <v>2019</v>
      </c>
      <c r="P2750" s="11" t="s">
        <v>112</v>
      </c>
      <c r="Q2750" s="11" t="s">
        <v>112</v>
      </c>
      <c r="R2750" s="11" t="s">
        <v>241</v>
      </c>
      <c r="S2750" s="11" t="s">
        <v>104</v>
      </c>
      <c r="T2750" s="11">
        <v>2220</v>
      </c>
      <c r="U2750" s="11" t="str">
        <f>IF(ISERROR(VLOOKUP(I2750,'BACK INFO'!F:F,1,0)),IF(ISERROR(VLOOKUP(I2750,'BACK INFO'!H:H,1,0)),K2750,'BACK INFO'!$H$1),'BACK INFO'!$G$1)</f>
        <v>BILL MILLER AND COMPANY</v>
      </c>
    </row>
    <row r="2751" spans="1:21" s="11" customFormat="1" x14ac:dyDescent="0.35">
      <c r="A2751" s="11" t="s">
        <v>94</v>
      </c>
      <c r="B2751" s="11">
        <v>2019</v>
      </c>
      <c r="C2751" s="11">
        <v>3</v>
      </c>
      <c r="D2751" s="11" t="s">
        <v>95</v>
      </c>
      <c r="E2751" s="11" t="s">
        <v>96</v>
      </c>
      <c r="F2751" s="11" t="s">
        <v>700</v>
      </c>
      <c r="G2751" s="11" t="s">
        <v>241</v>
      </c>
      <c r="H2751" s="11" t="s">
        <v>98</v>
      </c>
      <c r="I2751" s="11" t="s">
        <v>355</v>
      </c>
      <c r="J2751" s="11" t="s">
        <v>120</v>
      </c>
      <c r="K2751" s="11" t="s">
        <v>66</v>
      </c>
      <c r="L2751" s="11" t="s">
        <v>121</v>
      </c>
      <c r="M2751" s="11" t="s">
        <v>122</v>
      </c>
      <c r="N2751" s="11">
        <v>24</v>
      </c>
      <c r="O2751" s="11">
        <v>2019</v>
      </c>
      <c r="P2751" s="11" t="s">
        <v>112</v>
      </c>
      <c r="Q2751" s="11" t="s">
        <v>112</v>
      </c>
      <c r="R2751" s="11" t="s">
        <v>241</v>
      </c>
      <c r="S2751" s="11" t="s">
        <v>104</v>
      </c>
      <c r="T2751" s="11">
        <v>688.18331586041654</v>
      </c>
      <c r="U2751" s="11" t="str">
        <f>IF(ISERROR(VLOOKUP(I2751,'BACK INFO'!F:F,1,0)),IF(ISERROR(VLOOKUP(I2751,'BACK INFO'!H:H,1,0)),K2751,'BACK INFO'!$H$1),'BACK INFO'!$G$1)</f>
        <v>SHOUTOUTAGENCY</v>
      </c>
    </row>
    <row r="2752" spans="1:21" s="11" customFormat="1" x14ac:dyDescent="0.35">
      <c r="A2752" s="11" t="s">
        <v>94</v>
      </c>
      <c r="B2752" s="11">
        <v>2019</v>
      </c>
      <c r="C2752" s="11">
        <v>3</v>
      </c>
      <c r="D2752" s="11" t="s">
        <v>95</v>
      </c>
      <c r="E2752" s="11" t="s">
        <v>96</v>
      </c>
      <c r="F2752" s="11" t="s">
        <v>700</v>
      </c>
      <c r="G2752" s="11" t="s">
        <v>241</v>
      </c>
      <c r="H2752" s="11" t="s">
        <v>98</v>
      </c>
      <c r="I2752" s="11" t="s">
        <v>267</v>
      </c>
      <c r="J2752" s="11" t="s">
        <v>99</v>
      </c>
      <c r="K2752" s="11" t="s">
        <v>75</v>
      </c>
      <c r="L2752" s="11" t="s">
        <v>262</v>
      </c>
      <c r="M2752" s="11" t="s">
        <v>101</v>
      </c>
      <c r="N2752" s="11">
        <v>90</v>
      </c>
      <c r="O2752" s="11">
        <v>2019</v>
      </c>
      <c r="P2752" s="11" t="s">
        <v>112</v>
      </c>
      <c r="Q2752" s="11" t="s">
        <v>112</v>
      </c>
      <c r="R2752" s="11" t="s">
        <v>241</v>
      </c>
      <c r="S2752" s="11" t="s">
        <v>104</v>
      </c>
      <c r="T2752" s="11">
        <v>3016</v>
      </c>
      <c r="U2752" s="11" t="str">
        <f>IF(ISERROR(VLOOKUP(I2752,'BACK INFO'!F:F,1,0)),IF(ISERROR(VLOOKUP(I2752,'BACK INFO'!H:H,1,0)),K2752,'BACK INFO'!$H$1),'BACK INFO'!$G$1)</f>
        <v>LAURA BONG</v>
      </c>
    </row>
    <row r="2753" spans="1:21" s="11" customFormat="1" x14ac:dyDescent="0.35">
      <c r="A2753" s="11" t="s">
        <v>94</v>
      </c>
      <c r="B2753" s="11">
        <v>2019</v>
      </c>
      <c r="C2753" s="11">
        <v>3</v>
      </c>
      <c r="D2753" s="11" t="s">
        <v>95</v>
      </c>
      <c r="E2753" s="11" t="s">
        <v>96</v>
      </c>
      <c r="F2753" s="11" t="s">
        <v>700</v>
      </c>
      <c r="G2753" s="11" t="s">
        <v>241</v>
      </c>
      <c r="H2753" s="11" t="s">
        <v>98</v>
      </c>
      <c r="I2753" s="11" t="s">
        <v>158</v>
      </c>
      <c r="J2753" s="11" t="s">
        <v>99</v>
      </c>
      <c r="K2753" s="11" t="s">
        <v>67</v>
      </c>
      <c r="L2753" s="11" t="s">
        <v>159</v>
      </c>
      <c r="M2753" s="11" t="s">
        <v>101</v>
      </c>
      <c r="N2753" s="11">
        <v>159</v>
      </c>
      <c r="O2753" s="11">
        <v>2019</v>
      </c>
      <c r="P2753" s="11" t="s">
        <v>112</v>
      </c>
      <c r="Q2753" s="11" t="s">
        <v>112</v>
      </c>
      <c r="R2753" s="11" t="s">
        <v>241</v>
      </c>
      <c r="S2753" s="11" t="s">
        <v>104</v>
      </c>
      <c r="T2753" s="11">
        <v>4789.16</v>
      </c>
      <c r="U2753" s="11" t="str">
        <f>IF(ISERROR(VLOOKUP(I2753,'BACK INFO'!F:F,1,0)),IF(ISERROR(VLOOKUP(I2753,'BACK INFO'!H:H,1,0)),K2753,'BACK INFO'!$H$1),'BACK INFO'!$G$1)</f>
        <v>ANITA M. HOPKINS</v>
      </c>
    </row>
    <row r="2754" spans="1:21" s="11" customFormat="1" x14ac:dyDescent="0.35">
      <c r="A2754" s="11" t="s">
        <v>94</v>
      </c>
      <c r="B2754" s="11">
        <v>2019</v>
      </c>
      <c r="C2754" s="11">
        <v>3</v>
      </c>
      <c r="D2754" s="11" t="s">
        <v>95</v>
      </c>
      <c r="E2754" s="11" t="s">
        <v>96</v>
      </c>
      <c r="F2754" s="11" t="s">
        <v>700</v>
      </c>
      <c r="G2754" s="11" t="s">
        <v>241</v>
      </c>
      <c r="H2754" s="11" t="s">
        <v>98</v>
      </c>
      <c r="I2754" s="11" t="s">
        <v>277</v>
      </c>
      <c r="J2754" s="11" t="s">
        <v>99</v>
      </c>
      <c r="K2754" s="11" t="s">
        <v>67</v>
      </c>
      <c r="L2754" s="11" t="s">
        <v>133</v>
      </c>
      <c r="M2754" s="11" t="s">
        <v>101</v>
      </c>
      <c r="N2754" s="11">
        <v>95</v>
      </c>
      <c r="O2754" s="11">
        <v>2019</v>
      </c>
      <c r="P2754" s="11" t="s">
        <v>112</v>
      </c>
      <c r="Q2754" s="11" t="s">
        <v>112</v>
      </c>
      <c r="R2754" s="11" t="s">
        <v>241</v>
      </c>
      <c r="S2754" s="11" t="s">
        <v>104</v>
      </c>
      <c r="T2754" s="11">
        <v>2876</v>
      </c>
      <c r="U2754" s="11" t="str">
        <f>IF(ISERROR(VLOOKUP(I2754,'BACK INFO'!F:F,1,0)),IF(ISERROR(VLOOKUP(I2754,'BACK INFO'!H:H,1,0)),K2754,'BACK INFO'!$H$1),'BACK INFO'!$G$1)</f>
        <v>ANITA M. HOPKINS</v>
      </c>
    </row>
    <row r="2755" spans="1:21" s="11" customFormat="1" x14ac:dyDescent="0.35">
      <c r="A2755" s="11" t="s">
        <v>94</v>
      </c>
      <c r="B2755" s="11">
        <v>2019</v>
      </c>
      <c r="C2755" s="11">
        <v>3</v>
      </c>
      <c r="D2755" s="11" t="s">
        <v>95</v>
      </c>
      <c r="E2755" s="11" t="s">
        <v>96</v>
      </c>
      <c r="F2755" s="11" t="s">
        <v>700</v>
      </c>
      <c r="G2755" s="11" t="s">
        <v>241</v>
      </c>
      <c r="H2755" s="11" t="s">
        <v>98</v>
      </c>
      <c r="I2755" s="11" t="s">
        <v>483</v>
      </c>
      <c r="J2755" s="11" t="s">
        <v>99</v>
      </c>
      <c r="K2755" s="11" t="s">
        <v>75</v>
      </c>
      <c r="L2755" s="11" t="s">
        <v>131</v>
      </c>
      <c r="M2755" s="11" t="s">
        <v>101</v>
      </c>
      <c r="N2755" s="11">
        <v>158</v>
      </c>
      <c r="O2755" s="11">
        <v>2019</v>
      </c>
      <c r="P2755" s="11" t="s">
        <v>112</v>
      </c>
      <c r="Q2755" s="11" t="s">
        <v>112</v>
      </c>
      <c r="R2755" s="11" t="s">
        <v>241</v>
      </c>
      <c r="S2755" s="11" t="s">
        <v>104</v>
      </c>
      <c r="T2755" s="11">
        <v>5446</v>
      </c>
      <c r="U2755" s="11" t="str">
        <f>IF(ISERROR(VLOOKUP(I2755,'BACK INFO'!F:F,1,0)),IF(ISERROR(VLOOKUP(I2755,'BACK INFO'!H:H,1,0)),K2755,'BACK INFO'!$H$1),'BACK INFO'!$G$1)</f>
        <v>LAURA BONG</v>
      </c>
    </row>
    <row r="2756" spans="1:21" s="11" customFormat="1" x14ac:dyDescent="0.35">
      <c r="A2756" s="11" t="s">
        <v>94</v>
      </c>
      <c r="B2756" s="11">
        <v>2019</v>
      </c>
      <c r="C2756" s="11">
        <v>3</v>
      </c>
      <c r="D2756" s="11" t="s">
        <v>95</v>
      </c>
      <c r="E2756" s="11" t="s">
        <v>96</v>
      </c>
      <c r="F2756" s="11" t="s">
        <v>700</v>
      </c>
      <c r="G2756" s="11" t="s">
        <v>241</v>
      </c>
      <c r="H2756" s="11" t="s">
        <v>98</v>
      </c>
      <c r="I2756" s="11" t="s">
        <v>388</v>
      </c>
      <c r="J2756" s="11" t="s">
        <v>99</v>
      </c>
      <c r="K2756" s="11" t="s">
        <v>72</v>
      </c>
      <c r="L2756" s="11" t="s">
        <v>114</v>
      </c>
      <c r="M2756" s="11" t="s">
        <v>101</v>
      </c>
      <c r="N2756" s="11">
        <v>12</v>
      </c>
      <c r="O2756" s="11">
        <v>2019</v>
      </c>
      <c r="P2756" s="11" t="s">
        <v>112</v>
      </c>
      <c r="Q2756" s="11" t="s">
        <v>112</v>
      </c>
      <c r="R2756" s="11" t="s">
        <v>241</v>
      </c>
      <c r="S2756" s="11" t="s">
        <v>104</v>
      </c>
      <c r="T2756" s="11">
        <v>378</v>
      </c>
      <c r="U2756" s="11" t="str">
        <f>IF(ISERROR(VLOOKUP(I2756,'BACK INFO'!F:F,1,0)),IF(ISERROR(VLOOKUP(I2756,'BACK INFO'!H:H,1,0)),K2756,'BACK INFO'!$H$1),'BACK INFO'!$G$1)</f>
        <v>BILL MILLER AND COMPANY</v>
      </c>
    </row>
    <row r="2757" spans="1:21" s="11" customFormat="1" x14ac:dyDescent="0.35">
      <c r="A2757" s="11" t="s">
        <v>94</v>
      </c>
      <c r="B2757" s="11">
        <v>2019</v>
      </c>
      <c r="C2757" s="11">
        <v>3</v>
      </c>
      <c r="D2757" s="11" t="s">
        <v>95</v>
      </c>
      <c r="E2757" s="11" t="s">
        <v>96</v>
      </c>
      <c r="F2757" s="11" t="s">
        <v>700</v>
      </c>
      <c r="G2757" s="11" t="s">
        <v>241</v>
      </c>
      <c r="H2757" s="11" t="s">
        <v>98</v>
      </c>
      <c r="I2757" s="11" t="s">
        <v>189</v>
      </c>
      <c r="J2757" s="11" t="s">
        <v>99</v>
      </c>
      <c r="K2757" s="11" t="s">
        <v>73</v>
      </c>
      <c r="L2757" s="11" t="s">
        <v>127</v>
      </c>
      <c r="M2757" s="11" t="s">
        <v>101</v>
      </c>
      <c r="N2757" s="11">
        <v>179</v>
      </c>
      <c r="O2757" s="11">
        <v>2019</v>
      </c>
      <c r="P2757" s="11" t="s">
        <v>112</v>
      </c>
      <c r="Q2757" s="11" t="s">
        <v>112</v>
      </c>
      <c r="R2757" s="11" t="s">
        <v>241</v>
      </c>
      <c r="S2757" s="11" t="s">
        <v>104</v>
      </c>
      <c r="T2757" s="11">
        <v>4952.6400000000003</v>
      </c>
      <c r="U2757" s="11" t="str">
        <f>IF(ISERROR(VLOOKUP(I2757,'BACK INFO'!F:F,1,0)),IF(ISERROR(VLOOKUP(I2757,'BACK INFO'!H:H,1,0)),K2757,'BACK INFO'!$H$1),'BACK INFO'!$G$1)</f>
        <v>PHYLLIS POSNER</v>
      </c>
    </row>
    <row r="2758" spans="1:21" s="11" customFormat="1" x14ac:dyDescent="0.35">
      <c r="A2758" s="11" t="s">
        <v>94</v>
      </c>
      <c r="B2758" s="11">
        <v>2019</v>
      </c>
      <c r="C2758" s="11">
        <v>3</v>
      </c>
      <c r="D2758" s="11" t="s">
        <v>95</v>
      </c>
      <c r="E2758" s="11" t="s">
        <v>96</v>
      </c>
      <c r="F2758" s="11" t="s">
        <v>700</v>
      </c>
      <c r="G2758" s="11" t="s">
        <v>241</v>
      </c>
      <c r="H2758" s="11" t="s">
        <v>98</v>
      </c>
      <c r="I2758" s="11" t="s">
        <v>347</v>
      </c>
      <c r="J2758" s="11" t="s">
        <v>99</v>
      </c>
      <c r="K2758" s="11" t="s">
        <v>348</v>
      </c>
      <c r="L2758" s="11" t="s">
        <v>133</v>
      </c>
      <c r="M2758" s="11" t="s">
        <v>101</v>
      </c>
      <c r="N2758" s="11">
        <v>100</v>
      </c>
      <c r="O2758" s="11">
        <v>2019</v>
      </c>
      <c r="P2758" s="11" t="s">
        <v>112</v>
      </c>
      <c r="Q2758" s="11" t="s">
        <v>112</v>
      </c>
      <c r="R2758" s="11" t="s">
        <v>241</v>
      </c>
      <c r="S2758" s="11" t="s">
        <v>104</v>
      </c>
      <c r="T2758" s="11">
        <v>3300</v>
      </c>
      <c r="U2758" s="11" t="str">
        <f>IF(ISERROR(VLOOKUP(I2758,'BACK INFO'!F:F,1,0)),IF(ISERROR(VLOOKUP(I2758,'BACK INFO'!H:H,1,0)),K2758,'BACK INFO'!$H$1),'BACK INFO'!$G$1)</f>
        <v>KELLY MICHELLE ELLINGSON</v>
      </c>
    </row>
    <row r="2759" spans="1:21" s="11" customFormat="1" x14ac:dyDescent="0.35">
      <c r="A2759" s="11" t="s">
        <v>94</v>
      </c>
      <c r="B2759" s="11">
        <v>2019</v>
      </c>
      <c r="C2759" s="11">
        <v>3</v>
      </c>
      <c r="D2759" s="11" t="s">
        <v>95</v>
      </c>
      <c r="E2759" s="11" t="s">
        <v>96</v>
      </c>
      <c r="F2759" s="11" t="s">
        <v>700</v>
      </c>
      <c r="G2759" s="11" t="s">
        <v>241</v>
      </c>
      <c r="H2759" s="11" t="s">
        <v>98</v>
      </c>
      <c r="I2759" s="11" t="s">
        <v>195</v>
      </c>
      <c r="J2759" s="11" t="s">
        <v>99</v>
      </c>
      <c r="K2759" s="11" t="s">
        <v>72</v>
      </c>
      <c r="L2759" s="11" t="s">
        <v>114</v>
      </c>
      <c r="M2759" s="11" t="s">
        <v>101</v>
      </c>
      <c r="N2759" s="11">
        <v>93</v>
      </c>
      <c r="O2759" s="11">
        <v>2019</v>
      </c>
      <c r="P2759" s="11" t="s">
        <v>112</v>
      </c>
      <c r="Q2759" s="11" t="s">
        <v>112</v>
      </c>
      <c r="R2759" s="11" t="s">
        <v>241</v>
      </c>
      <c r="S2759" s="11" t="s">
        <v>104</v>
      </c>
      <c r="T2759" s="11">
        <v>3028</v>
      </c>
      <c r="U2759" s="11" t="str">
        <f>IF(ISERROR(VLOOKUP(I2759,'BACK INFO'!F:F,1,0)),IF(ISERROR(VLOOKUP(I2759,'BACK INFO'!H:H,1,0)),K2759,'BACK INFO'!$H$1),'BACK INFO'!$G$1)</f>
        <v>BILL MILLER AND COMPANY</v>
      </c>
    </row>
    <row r="2760" spans="1:21" s="11" customFormat="1" x14ac:dyDescent="0.35">
      <c r="A2760" s="11" t="s">
        <v>94</v>
      </c>
      <c r="B2760" s="11">
        <v>2019</v>
      </c>
      <c r="C2760" s="11">
        <v>3</v>
      </c>
      <c r="D2760" s="11" t="s">
        <v>95</v>
      </c>
      <c r="E2760" s="11" t="s">
        <v>96</v>
      </c>
      <c r="F2760" s="11" t="s">
        <v>700</v>
      </c>
      <c r="G2760" s="11" t="s">
        <v>241</v>
      </c>
      <c r="H2760" s="11" t="s">
        <v>98</v>
      </c>
      <c r="I2760" s="11" t="s">
        <v>119</v>
      </c>
      <c r="J2760" s="11" t="s">
        <v>120</v>
      </c>
      <c r="K2760" s="11" t="s">
        <v>66</v>
      </c>
      <c r="L2760" s="11" t="s">
        <v>121</v>
      </c>
      <c r="M2760" s="11" t="s">
        <v>122</v>
      </c>
      <c r="N2760" s="11">
        <v>51</v>
      </c>
      <c r="O2760" s="11">
        <v>2019</v>
      </c>
      <c r="P2760" s="11" t="s">
        <v>112</v>
      </c>
      <c r="Q2760" s="11" t="s">
        <v>112</v>
      </c>
      <c r="R2760" s="11" t="s">
        <v>241</v>
      </c>
      <c r="S2760" s="11" t="s">
        <v>104</v>
      </c>
      <c r="T2760" s="11">
        <v>1756.7769956567322</v>
      </c>
      <c r="U2760" s="11" t="str">
        <f>IF(ISERROR(VLOOKUP(I2760,'BACK INFO'!F:F,1,0)),IF(ISERROR(VLOOKUP(I2760,'BACK INFO'!H:H,1,0)),K2760,'BACK INFO'!$H$1),'BACK INFO'!$G$1)</f>
        <v>SHOUTOUTAGENCY</v>
      </c>
    </row>
    <row r="2761" spans="1:21" s="11" customFormat="1" x14ac:dyDescent="0.35">
      <c r="A2761" s="11" t="s">
        <v>94</v>
      </c>
      <c r="B2761" s="11">
        <v>2019</v>
      </c>
      <c r="C2761" s="11">
        <v>3</v>
      </c>
      <c r="D2761" s="11" t="s">
        <v>95</v>
      </c>
      <c r="E2761" s="11" t="s">
        <v>96</v>
      </c>
      <c r="F2761" s="11" t="s">
        <v>700</v>
      </c>
      <c r="G2761" s="11" t="s">
        <v>241</v>
      </c>
      <c r="H2761" s="11" t="s">
        <v>98</v>
      </c>
      <c r="I2761" s="11" t="s">
        <v>123</v>
      </c>
      <c r="J2761" s="11" t="s">
        <v>99</v>
      </c>
      <c r="K2761" s="11" t="s">
        <v>68</v>
      </c>
      <c r="L2761" s="11" t="s">
        <v>129</v>
      </c>
      <c r="M2761" s="11" t="s">
        <v>122</v>
      </c>
      <c r="N2761" s="11">
        <v>23</v>
      </c>
      <c r="O2761" s="11">
        <v>2019</v>
      </c>
      <c r="P2761" s="11" t="s">
        <v>112</v>
      </c>
      <c r="Q2761" s="11" t="s">
        <v>112</v>
      </c>
      <c r="R2761" s="11" t="s">
        <v>241</v>
      </c>
      <c r="S2761" s="11" t="s">
        <v>104</v>
      </c>
      <c r="T2761" s="11">
        <v>658</v>
      </c>
      <c r="U2761" s="11" t="str">
        <f>IF(ISERROR(VLOOKUP(I2761,'BACK INFO'!F:F,1,0)),IF(ISERROR(VLOOKUP(I2761,'BACK INFO'!H:H,1,0)),K2761,'BACK INFO'!$H$1),'BACK INFO'!$G$1)</f>
        <v>STEPHANIE VITALI</v>
      </c>
    </row>
    <row r="2762" spans="1:21" s="11" customFormat="1" x14ac:dyDescent="0.35">
      <c r="A2762" s="11" t="s">
        <v>94</v>
      </c>
      <c r="B2762" s="11">
        <v>2019</v>
      </c>
      <c r="C2762" s="11">
        <v>3</v>
      </c>
      <c r="D2762" s="11" t="s">
        <v>95</v>
      </c>
      <c r="E2762" s="11" t="s">
        <v>96</v>
      </c>
      <c r="F2762" s="11" t="s">
        <v>700</v>
      </c>
      <c r="G2762" s="11" t="s">
        <v>241</v>
      </c>
      <c r="H2762" s="11" t="s">
        <v>98</v>
      </c>
      <c r="I2762" s="11" t="s">
        <v>263</v>
      </c>
      <c r="J2762" s="11" t="s">
        <v>120</v>
      </c>
      <c r="K2762" s="11" t="s">
        <v>69</v>
      </c>
      <c r="L2762" s="11" t="s">
        <v>143</v>
      </c>
      <c r="M2762" s="11" t="s">
        <v>122</v>
      </c>
      <c r="N2762" s="11">
        <v>12</v>
      </c>
      <c r="O2762" s="11">
        <v>2019</v>
      </c>
      <c r="P2762" s="11" t="s">
        <v>112</v>
      </c>
      <c r="Q2762" s="11" t="s">
        <v>112</v>
      </c>
      <c r="R2762" s="11" t="s">
        <v>241</v>
      </c>
      <c r="S2762" s="11" t="s">
        <v>104</v>
      </c>
      <c r="T2762" s="11">
        <v>400.62902501123267</v>
      </c>
      <c r="U2762" s="11" t="str">
        <f>IF(ISERROR(VLOOKUP(I2762,'BACK INFO'!F:F,1,0)),IF(ISERROR(VLOOKUP(I2762,'BACK INFO'!H:H,1,0)),K2762,'BACK INFO'!$H$1),'BACK INFO'!$G$1)</f>
        <v>JULIE BERTRAND</v>
      </c>
    </row>
    <row r="2763" spans="1:21" s="11" customFormat="1" x14ac:dyDescent="0.35">
      <c r="A2763" s="11" t="s">
        <v>94</v>
      </c>
      <c r="B2763" s="11">
        <v>2019</v>
      </c>
      <c r="C2763" s="11">
        <v>3</v>
      </c>
      <c r="D2763" s="11" t="s">
        <v>95</v>
      </c>
      <c r="E2763" s="11" t="s">
        <v>96</v>
      </c>
      <c r="F2763" s="11" t="s">
        <v>700</v>
      </c>
      <c r="G2763" s="11" t="s">
        <v>241</v>
      </c>
      <c r="H2763" s="11" t="s">
        <v>98</v>
      </c>
      <c r="I2763" s="11" t="s">
        <v>451</v>
      </c>
      <c r="J2763" s="11" t="s">
        <v>99</v>
      </c>
      <c r="K2763" s="11" t="s">
        <v>72</v>
      </c>
      <c r="L2763" s="11" t="s">
        <v>452</v>
      </c>
      <c r="M2763" s="11" t="s">
        <v>101</v>
      </c>
      <c r="N2763" s="11">
        <v>157</v>
      </c>
      <c r="O2763" s="11">
        <v>2019</v>
      </c>
      <c r="P2763" s="11" t="s">
        <v>112</v>
      </c>
      <c r="Q2763" s="11" t="s">
        <v>112</v>
      </c>
      <c r="R2763" s="11" t="s">
        <v>241</v>
      </c>
      <c r="S2763" s="11" t="s">
        <v>104</v>
      </c>
      <c r="T2763" s="11">
        <v>4665</v>
      </c>
      <c r="U2763" s="11" t="str">
        <f>IF(ISERROR(VLOOKUP(I2763,'BACK INFO'!F:F,1,0)),IF(ISERROR(VLOOKUP(I2763,'BACK INFO'!H:H,1,0)),K2763,'BACK INFO'!$H$1),'BACK INFO'!$G$1)</f>
        <v>BILL MILLER AND COMPANY</v>
      </c>
    </row>
    <row r="2764" spans="1:21" s="11" customFormat="1" x14ac:dyDescent="0.35">
      <c r="A2764" s="11" t="s">
        <v>94</v>
      </c>
      <c r="B2764" s="11">
        <v>2019</v>
      </c>
      <c r="C2764" s="11">
        <v>3</v>
      </c>
      <c r="D2764" s="11" t="s">
        <v>95</v>
      </c>
      <c r="E2764" s="11" t="s">
        <v>96</v>
      </c>
      <c r="F2764" s="11" t="s">
        <v>700</v>
      </c>
      <c r="G2764" s="11" t="s">
        <v>241</v>
      </c>
      <c r="H2764" s="11" t="s">
        <v>98</v>
      </c>
      <c r="I2764" s="11" t="s">
        <v>453</v>
      </c>
      <c r="J2764" s="11" t="s">
        <v>99</v>
      </c>
      <c r="K2764" s="11" t="s">
        <v>75</v>
      </c>
      <c r="L2764" s="11" t="s">
        <v>146</v>
      </c>
      <c r="M2764" s="11" t="s">
        <v>101</v>
      </c>
      <c r="N2764" s="11">
        <v>74</v>
      </c>
      <c r="O2764" s="11">
        <v>2019</v>
      </c>
      <c r="P2764" s="11" t="s">
        <v>112</v>
      </c>
      <c r="Q2764" s="11" t="s">
        <v>112</v>
      </c>
      <c r="R2764" s="11" t="s">
        <v>241</v>
      </c>
      <c r="S2764" s="11" t="s">
        <v>104</v>
      </c>
      <c r="T2764" s="11">
        <v>1828.25</v>
      </c>
      <c r="U2764" s="11" t="str">
        <f>IF(ISERROR(VLOOKUP(I2764,'BACK INFO'!F:F,1,0)),IF(ISERROR(VLOOKUP(I2764,'BACK INFO'!H:H,1,0)),K2764,'BACK INFO'!$H$1),'BACK INFO'!$G$1)</f>
        <v>LAURA BONG</v>
      </c>
    </row>
    <row r="2765" spans="1:21" s="11" customFormat="1" x14ac:dyDescent="0.35">
      <c r="A2765" s="11" t="s">
        <v>94</v>
      </c>
      <c r="B2765" s="11">
        <v>2019</v>
      </c>
      <c r="C2765" s="11">
        <v>3</v>
      </c>
      <c r="D2765" s="11" t="s">
        <v>95</v>
      </c>
      <c r="E2765" s="11" t="s">
        <v>96</v>
      </c>
      <c r="F2765" s="11" t="s">
        <v>700</v>
      </c>
      <c r="G2765" s="11" t="s">
        <v>241</v>
      </c>
      <c r="H2765" s="11" t="s">
        <v>98</v>
      </c>
      <c r="I2765" s="11" t="s">
        <v>287</v>
      </c>
      <c r="J2765" s="11" t="s">
        <v>99</v>
      </c>
      <c r="K2765" s="11" t="s">
        <v>70</v>
      </c>
      <c r="L2765" s="11" t="s">
        <v>157</v>
      </c>
      <c r="M2765" s="11" t="s">
        <v>101</v>
      </c>
      <c r="N2765" s="11">
        <v>36</v>
      </c>
      <c r="O2765" s="11">
        <v>2019</v>
      </c>
      <c r="P2765" s="11" t="s">
        <v>112</v>
      </c>
      <c r="Q2765" s="11" t="s">
        <v>112</v>
      </c>
      <c r="R2765" s="11" t="s">
        <v>241</v>
      </c>
      <c r="S2765" s="11" t="s">
        <v>104</v>
      </c>
      <c r="T2765" s="11">
        <v>1040</v>
      </c>
      <c r="U2765" s="11" t="str">
        <f>IF(ISERROR(VLOOKUP(I2765,'BACK INFO'!F:F,1,0)),IF(ISERROR(VLOOKUP(I2765,'BACK INFO'!H:H,1,0)),K2765,'BACK INFO'!$H$1),'BACK INFO'!$G$1)</f>
        <v>JUDITH ANN DEAL</v>
      </c>
    </row>
    <row r="2766" spans="1:21" s="11" customFormat="1" x14ac:dyDescent="0.35">
      <c r="A2766" s="11" t="s">
        <v>94</v>
      </c>
      <c r="B2766" s="11">
        <v>2019</v>
      </c>
      <c r="C2766" s="11">
        <v>3</v>
      </c>
      <c r="D2766" s="11" t="s">
        <v>95</v>
      </c>
      <c r="E2766" s="11" t="s">
        <v>96</v>
      </c>
      <c r="F2766" s="11" t="s">
        <v>700</v>
      </c>
      <c r="G2766" s="11" t="s">
        <v>241</v>
      </c>
      <c r="H2766" s="11" t="s">
        <v>98</v>
      </c>
      <c r="I2766" s="11" t="s">
        <v>571</v>
      </c>
      <c r="J2766" s="11" t="s">
        <v>120</v>
      </c>
      <c r="K2766" s="11" t="s">
        <v>66</v>
      </c>
      <c r="L2766" s="11" t="s">
        <v>297</v>
      </c>
      <c r="M2766" s="11" t="s">
        <v>122</v>
      </c>
      <c r="N2766" s="11">
        <v>26</v>
      </c>
      <c r="O2766" s="11">
        <v>2019</v>
      </c>
      <c r="P2766" s="11" t="s">
        <v>112</v>
      </c>
      <c r="Q2766" s="11" t="s">
        <v>112</v>
      </c>
      <c r="R2766" s="11" t="s">
        <v>241</v>
      </c>
      <c r="S2766" s="11" t="s">
        <v>104</v>
      </c>
      <c r="T2766" s="11">
        <v>762.31840646997171</v>
      </c>
      <c r="U2766" s="11" t="str">
        <f>IF(ISERROR(VLOOKUP(I2766,'BACK INFO'!F:F,1,0)),IF(ISERROR(VLOOKUP(I2766,'BACK INFO'!H:H,1,0)),K2766,'BACK INFO'!$H$1),'BACK INFO'!$G$1)</f>
        <v>SHOUTOUTAGENCY</v>
      </c>
    </row>
    <row r="2767" spans="1:21" s="11" customFormat="1" x14ac:dyDescent="0.35">
      <c r="A2767" s="11" t="s">
        <v>94</v>
      </c>
      <c r="B2767" s="11">
        <v>2019</v>
      </c>
      <c r="C2767" s="11">
        <v>3</v>
      </c>
      <c r="D2767" s="11" t="s">
        <v>95</v>
      </c>
      <c r="E2767" s="11" t="s">
        <v>96</v>
      </c>
      <c r="F2767" s="11" t="s">
        <v>700</v>
      </c>
      <c r="G2767" s="11" t="s">
        <v>241</v>
      </c>
      <c r="H2767" s="11" t="s">
        <v>98</v>
      </c>
      <c r="I2767" s="11" t="s">
        <v>572</v>
      </c>
      <c r="J2767" s="11" t="s">
        <v>99</v>
      </c>
      <c r="K2767" s="11" t="s">
        <v>72</v>
      </c>
      <c r="L2767" s="11" t="s">
        <v>114</v>
      </c>
      <c r="M2767" s="11" t="s">
        <v>101</v>
      </c>
      <c r="N2767" s="11">
        <v>48</v>
      </c>
      <c r="O2767" s="11">
        <v>2019</v>
      </c>
      <c r="P2767" s="11" t="s">
        <v>112</v>
      </c>
      <c r="Q2767" s="11" t="s">
        <v>112</v>
      </c>
      <c r="R2767" s="11" t="s">
        <v>241</v>
      </c>
      <c r="S2767" s="11" t="s">
        <v>104</v>
      </c>
      <c r="T2767" s="11">
        <v>1434</v>
      </c>
      <c r="U2767" s="11" t="str">
        <f>IF(ISERROR(VLOOKUP(I2767,'BACK INFO'!F:F,1,0)),IF(ISERROR(VLOOKUP(I2767,'BACK INFO'!H:H,1,0)),K2767,'BACK INFO'!$H$1),'BACK INFO'!$G$1)</f>
        <v>BILL MILLER AND COMPANY</v>
      </c>
    </row>
    <row r="2768" spans="1:21" s="11" customFormat="1" x14ac:dyDescent="0.35">
      <c r="A2768" s="11" t="s">
        <v>94</v>
      </c>
      <c r="B2768" s="11">
        <v>2019</v>
      </c>
      <c r="C2768" s="11">
        <v>3</v>
      </c>
      <c r="D2768" s="11" t="s">
        <v>95</v>
      </c>
      <c r="E2768" s="11" t="s">
        <v>96</v>
      </c>
      <c r="F2768" s="11" t="s">
        <v>700</v>
      </c>
      <c r="G2768" s="11" t="s">
        <v>241</v>
      </c>
      <c r="H2768" s="11" t="s">
        <v>98</v>
      </c>
      <c r="I2768" s="11" t="s">
        <v>541</v>
      </c>
      <c r="J2768" s="11" t="s">
        <v>99</v>
      </c>
      <c r="K2768" s="11" t="s">
        <v>67</v>
      </c>
      <c r="L2768" s="11" t="s">
        <v>135</v>
      </c>
      <c r="M2768" s="11" t="s">
        <v>101</v>
      </c>
      <c r="N2768" s="11">
        <v>528</v>
      </c>
      <c r="O2768" s="11">
        <v>2019</v>
      </c>
      <c r="P2768" s="11" t="s">
        <v>112</v>
      </c>
      <c r="Q2768" s="11" t="s">
        <v>112</v>
      </c>
      <c r="R2768" s="11" t="s">
        <v>241</v>
      </c>
      <c r="S2768" s="11" t="s">
        <v>104</v>
      </c>
      <c r="T2768" s="11">
        <v>16399</v>
      </c>
      <c r="U2768" s="11" t="str">
        <f>IF(ISERROR(VLOOKUP(I2768,'BACK INFO'!F:F,1,0)),IF(ISERROR(VLOOKUP(I2768,'BACK INFO'!H:H,1,0)),K2768,'BACK INFO'!$H$1),'BACK INFO'!$G$1)</f>
        <v>ANITA M. HOPKINS</v>
      </c>
    </row>
    <row r="2769" spans="1:21" s="11" customFormat="1" x14ac:dyDescent="0.35">
      <c r="A2769" s="11" t="s">
        <v>94</v>
      </c>
      <c r="B2769" s="11">
        <v>2019</v>
      </c>
      <c r="C2769" s="11">
        <v>3</v>
      </c>
      <c r="D2769" s="11" t="s">
        <v>95</v>
      </c>
      <c r="E2769" s="11" t="s">
        <v>96</v>
      </c>
      <c r="F2769" s="11" t="s">
        <v>700</v>
      </c>
      <c r="G2769" s="11" t="s">
        <v>241</v>
      </c>
      <c r="H2769" s="11" t="s">
        <v>98</v>
      </c>
      <c r="I2769" s="11" t="s">
        <v>126</v>
      </c>
      <c r="J2769" s="11" t="s">
        <v>99</v>
      </c>
      <c r="K2769" s="11" t="s">
        <v>73</v>
      </c>
      <c r="L2769" s="11" t="s">
        <v>127</v>
      </c>
      <c r="M2769" s="11" t="s">
        <v>101</v>
      </c>
      <c r="N2769" s="11">
        <v>34</v>
      </c>
      <c r="O2769" s="11">
        <v>2019</v>
      </c>
      <c r="P2769" s="11" t="s">
        <v>112</v>
      </c>
      <c r="Q2769" s="11" t="s">
        <v>112</v>
      </c>
      <c r="R2769" s="11" t="s">
        <v>241</v>
      </c>
      <c r="S2769" s="11" t="s">
        <v>104</v>
      </c>
      <c r="T2769" s="11">
        <v>1015</v>
      </c>
      <c r="U2769" s="11" t="str">
        <f>IF(ISERROR(VLOOKUP(I2769,'BACK INFO'!F:F,1,0)),IF(ISERROR(VLOOKUP(I2769,'BACK INFO'!H:H,1,0)),K2769,'BACK INFO'!$H$1),'BACK INFO'!$G$1)</f>
        <v>PHYLLIS POSNER</v>
      </c>
    </row>
    <row r="2770" spans="1:21" s="11" customFormat="1" x14ac:dyDescent="0.35">
      <c r="A2770" s="11" t="s">
        <v>94</v>
      </c>
      <c r="B2770" s="11">
        <v>2019</v>
      </c>
      <c r="C2770" s="11">
        <v>3</v>
      </c>
      <c r="D2770" s="11" t="s">
        <v>95</v>
      </c>
      <c r="E2770" s="11" t="s">
        <v>96</v>
      </c>
      <c r="F2770" s="11" t="s">
        <v>700</v>
      </c>
      <c r="G2770" s="11" t="s">
        <v>241</v>
      </c>
      <c r="H2770" s="11" t="s">
        <v>98</v>
      </c>
      <c r="I2770" s="11" t="s">
        <v>249</v>
      </c>
      <c r="J2770" s="11" t="s">
        <v>99</v>
      </c>
      <c r="K2770" s="11" t="s">
        <v>72</v>
      </c>
      <c r="L2770" s="11" t="s">
        <v>114</v>
      </c>
      <c r="M2770" s="11" t="s">
        <v>101</v>
      </c>
      <c r="N2770" s="11">
        <v>32</v>
      </c>
      <c r="O2770" s="11">
        <v>2019</v>
      </c>
      <c r="P2770" s="11" t="s">
        <v>112</v>
      </c>
      <c r="Q2770" s="11" t="s">
        <v>112</v>
      </c>
      <c r="R2770" s="11" t="s">
        <v>241</v>
      </c>
      <c r="S2770" s="11" t="s">
        <v>104</v>
      </c>
      <c r="T2770" s="11">
        <v>1024.8</v>
      </c>
      <c r="U2770" s="11" t="str">
        <f>IF(ISERROR(VLOOKUP(I2770,'BACK INFO'!F:F,1,0)),IF(ISERROR(VLOOKUP(I2770,'BACK INFO'!H:H,1,0)),K2770,'BACK INFO'!$H$1),'BACK INFO'!$G$1)</f>
        <v>BILL MILLER AND COMPANY</v>
      </c>
    </row>
    <row r="2771" spans="1:21" s="11" customFormat="1" x14ac:dyDescent="0.35">
      <c r="A2771" s="11" t="s">
        <v>94</v>
      </c>
      <c r="B2771" s="11">
        <v>2019</v>
      </c>
      <c r="C2771" s="11">
        <v>3</v>
      </c>
      <c r="D2771" s="11" t="s">
        <v>95</v>
      </c>
      <c r="E2771" s="11" t="s">
        <v>96</v>
      </c>
      <c r="F2771" s="11" t="s">
        <v>700</v>
      </c>
      <c r="G2771" s="11" t="s">
        <v>241</v>
      </c>
      <c r="H2771" s="11" t="s">
        <v>98</v>
      </c>
      <c r="I2771" s="11" t="s">
        <v>147</v>
      </c>
      <c r="J2771" s="11" t="s">
        <v>99</v>
      </c>
      <c r="K2771" s="11" t="s">
        <v>75</v>
      </c>
      <c r="L2771" s="11" t="s">
        <v>131</v>
      </c>
      <c r="M2771" s="11" t="s">
        <v>101</v>
      </c>
      <c r="N2771" s="11">
        <v>8</v>
      </c>
      <c r="O2771" s="11">
        <v>2019</v>
      </c>
      <c r="P2771" s="11" t="s">
        <v>112</v>
      </c>
      <c r="Q2771" s="11" t="s">
        <v>112</v>
      </c>
      <c r="R2771" s="11" t="s">
        <v>241</v>
      </c>
      <c r="S2771" s="11" t="s">
        <v>104</v>
      </c>
      <c r="T2771" s="11">
        <v>224</v>
      </c>
      <c r="U2771" s="11" t="str">
        <f>IF(ISERROR(VLOOKUP(I2771,'BACK INFO'!F:F,1,0)),IF(ISERROR(VLOOKUP(I2771,'BACK INFO'!H:H,1,0)),K2771,'BACK INFO'!$H$1),'BACK INFO'!$G$1)</f>
        <v>LAURA BONG</v>
      </c>
    </row>
    <row r="2772" spans="1:21" s="11" customFormat="1" x14ac:dyDescent="0.35">
      <c r="A2772" s="11" t="s">
        <v>94</v>
      </c>
      <c r="B2772" s="11">
        <v>2019</v>
      </c>
      <c r="C2772" s="11">
        <v>3</v>
      </c>
      <c r="D2772" s="11" t="s">
        <v>95</v>
      </c>
      <c r="E2772" s="11" t="s">
        <v>96</v>
      </c>
      <c r="F2772" s="11" t="s">
        <v>700</v>
      </c>
      <c r="G2772" s="11" t="s">
        <v>241</v>
      </c>
      <c r="H2772" s="11" t="s">
        <v>98</v>
      </c>
      <c r="I2772" s="11" t="s">
        <v>543</v>
      </c>
      <c r="J2772" s="11" t="s">
        <v>99</v>
      </c>
      <c r="K2772" s="11" t="s">
        <v>72</v>
      </c>
      <c r="L2772" s="11" t="s">
        <v>452</v>
      </c>
      <c r="M2772" s="11" t="s">
        <v>101</v>
      </c>
      <c r="N2772" s="11">
        <v>111</v>
      </c>
      <c r="O2772" s="11">
        <v>2019</v>
      </c>
      <c r="P2772" s="11" t="s">
        <v>112</v>
      </c>
      <c r="Q2772" s="11" t="s">
        <v>112</v>
      </c>
      <c r="R2772" s="11" t="s">
        <v>241</v>
      </c>
      <c r="S2772" s="11" t="s">
        <v>104</v>
      </c>
      <c r="T2772" s="11">
        <v>3472</v>
      </c>
      <c r="U2772" s="11" t="str">
        <f>IF(ISERROR(VLOOKUP(I2772,'BACK INFO'!F:F,1,0)),IF(ISERROR(VLOOKUP(I2772,'BACK INFO'!H:H,1,0)),K2772,'BACK INFO'!$H$1),'BACK INFO'!$G$1)</f>
        <v>BILL MILLER AND COMPANY</v>
      </c>
    </row>
    <row r="2773" spans="1:21" s="11" customFormat="1" x14ac:dyDescent="0.35">
      <c r="A2773" s="11" t="s">
        <v>94</v>
      </c>
      <c r="B2773" s="11">
        <v>2019</v>
      </c>
      <c r="C2773" s="11">
        <v>3</v>
      </c>
      <c r="D2773" s="11" t="s">
        <v>95</v>
      </c>
      <c r="E2773" s="11" t="s">
        <v>96</v>
      </c>
      <c r="F2773" s="11" t="s">
        <v>700</v>
      </c>
      <c r="G2773" s="11" t="s">
        <v>241</v>
      </c>
      <c r="H2773" s="11" t="s">
        <v>98</v>
      </c>
      <c r="I2773" s="11" t="s">
        <v>128</v>
      </c>
      <c r="J2773" s="11" t="s">
        <v>120</v>
      </c>
      <c r="K2773" s="11" t="s">
        <v>68</v>
      </c>
      <c r="L2773" s="11" t="s">
        <v>129</v>
      </c>
      <c r="M2773" s="11" t="s">
        <v>122</v>
      </c>
      <c r="N2773" s="11">
        <v>16</v>
      </c>
      <c r="O2773" s="11">
        <v>2019</v>
      </c>
      <c r="P2773" s="11" t="s">
        <v>112</v>
      </c>
      <c r="Q2773" s="11" t="s">
        <v>112</v>
      </c>
      <c r="R2773" s="11" t="s">
        <v>241</v>
      </c>
      <c r="S2773" s="11" t="s">
        <v>104</v>
      </c>
      <c r="T2773" s="11">
        <v>498.72697319155304</v>
      </c>
      <c r="U2773" s="11" t="str">
        <f>IF(ISERROR(VLOOKUP(I2773,'BACK INFO'!F:F,1,0)),IF(ISERROR(VLOOKUP(I2773,'BACK INFO'!H:H,1,0)),K2773,'BACK INFO'!$H$1),'BACK INFO'!$G$1)</f>
        <v>STEPHANIE VITALI</v>
      </c>
    </row>
    <row r="2774" spans="1:21" s="11" customFormat="1" x14ac:dyDescent="0.35">
      <c r="A2774" s="11" t="s">
        <v>94</v>
      </c>
      <c r="B2774" s="11">
        <v>2019</v>
      </c>
      <c r="C2774" s="11">
        <v>3</v>
      </c>
      <c r="D2774" s="11" t="s">
        <v>95</v>
      </c>
      <c r="E2774" s="11" t="s">
        <v>96</v>
      </c>
      <c r="F2774" s="11" t="s">
        <v>700</v>
      </c>
      <c r="G2774" s="11" t="s">
        <v>241</v>
      </c>
      <c r="H2774" s="11" t="s">
        <v>98</v>
      </c>
      <c r="I2774" s="11" t="s">
        <v>457</v>
      </c>
      <c r="J2774" s="11" t="s">
        <v>99</v>
      </c>
      <c r="K2774" s="11" t="s">
        <v>71</v>
      </c>
      <c r="L2774" s="11" t="s">
        <v>310</v>
      </c>
      <c r="M2774" s="11" t="s">
        <v>101</v>
      </c>
      <c r="N2774" s="11">
        <v>254</v>
      </c>
      <c r="O2774" s="11">
        <v>2019</v>
      </c>
      <c r="P2774" s="11" t="s">
        <v>112</v>
      </c>
      <c r="Q2774" s="11" t="s">
        <v>112</v>
      </c>
      <c r="R2774" s="11" t="s">
        <v>241</v>
      </c>
      <c r="S2774" s="11" t="s">
        <v>104</v>
      </c>
      <c r="T2774" s="11">
        <v>7096.880000000001</v>
      </c>
      <c r="U2774" s="11" t="str">
        <f>IF(ISERROR(VLOOKUP(I2774,'BACK INFO'!F:F,1,0)),IF(ISERROR(VLOOKUP(I2774,'BACK INFO'!H:H,1,0)),K2774,'BACK INFO'!$H$1),'BACK INFO'!$G$1)</f>
        <v>HOLLY SALES INC.</v>
      </c>
    </row>
    <row r="2775" spans="1:21" s="11" customFormat="1" x14ac:dyDescent="0.35">
      <c r="A2775" s="11" t="s">
        <v>94</v>
      </c>
      <c r="B2775" s="11">
        <v>2019</v>
      </c>
      <c r="C2775" s="11">
        <v>3</v>
      </c>
      <c r="D2775" s="11" t="s">
        <v>95</v>
      </c>
      <c r="E2775" s="11" t="s">
        <v>96</v>
      </c>
      <c r="F2775" s="11" t="s">
        <v>700</v>
      </c>
      <c r="G2775" s="11" t="s">
        <v>241</v>
      </c>
      <c r="H2775" s="11" t="s">
        <v>98</v>
      </c>
      <c r="I2775" s="11" t="s">
        <v>363</v>
      </c>
      <c r="J2775" s="11" t="s">
        <v>99</v>
      </c>
      <c r="K2775" s="11" t="s">
        <v>72</v>
      </c>
      <c r="L2775" s="11" t="s">
        <v>364</v>
      </c>
      <c r="M2775" s="11" t="s">
        <v>101</v>
      </c>
      <c r="N2775" s="11">
        <v>18</v>
      </c>
      <c r="O2775" s="11">
        <v>2019</v>
      </c>
      <c r="P2775" s="11" t="s">
        <v>112</v>
      </c>
      <c r="Q2775" s="11" t="s">
        <v>112</v>
      </c>
      <c r="R2775" s="11" t="s">
        <v>241</v>
      </c>
      <c r="S2775" s="11" t="s">
        <v>104</v>
      </c>
      <c r="T2775" s="11">
        <v>493</v>
      </c>
      <c r="U2775" s="11" t="str">
        <f>IF(ISERROR(VLOOKUP(I2775,'BACK INFO'!F:F,1,0)),IF(ISERROR(VLOOKUP(I2775,'BACK INFO'!H:H,1,0)),K2775,'BACK INFO'!$H$1),'BACK INFO'!$G$1)</f>
        <v>BILL MILLER AND COMPANY</v>
      </c>
    </row>
    <row r="2776" spans="1:21" s="11" customFormat="1" x14ac:dyDescent="0.35">
      <c r="A2776" s="11" t="s">
        <v>94</v>
      </c>
      <c r="B2776" s="11">
        <v>2019</v>
      </c>
      <c r="C2776" s="11">
        <v>3</v>
      </c>
      <c r="D2776" s="11" t="s">
        <v>95</v>
      </c>
      <c r="E2776" s="11" t="s">
        <v>96</v>
      </c>
      <c r="F2776" s="11" t="s">
        <v>700</v>
      </c>
      <c r="G2776" s="11" t="s">
        <v>241</v>
      </c>
      <c r="H2776" s="11" t="s">
        <v>98</v>
      </c>
      <c r="I2776" s="11" t="s">
        <v>365</v>
      </c>
      <c r="J2776" s="11" t="s">
        <v>99</v>
      </c>
      <c r="K2776" s="11" t="s">
        <v>67</v>
      </c>
      <c r="L2776" s="11" t="s">
        <v>135</v>
      </c>
      <c r="M2776" s="11" t="s">
        <v>101</v>
      </c>
      <c r="N2776" s="11">
        <v>193</v>
      </c>
      <c r="O2776" s="11">
        <v>2019</v>
      </c>
      <c r="P2776" s="11" t="s">
        <v>112</v>
      </c>
      <c r="Q2776" s="11" t="s">
        <v>112</v>
      </c>
      <c r="R2776" s="11" t="s">
        <v>241</v>
      </c>
      <c r="S2776" s="11" t="s">
        <v>104</v>
      </c>
      <c r="T2776" s="11">
        <v>5190.3</v>
      </c>
      <c r="U2776" s="11" t="str">
        <f>IF(ISERROR(VLOOKUP(I2776,'BACK INFO'!F:F,1,0)),IF(ISERROR(VLOOKUP(I2776,'BACK INFO'!H:H,1,0)),K2776,'BACK INFO'!$H$1),'BACK INFO'!$G$1)</f>
        <v>ANITA M. HOPKINS</v>
      </c>
    </row>
    <row r="2777" spans="1:21" s="11" customFormat="1" x14ac:dyDescent="0.35">
      <c r="A2777" s="11" t="s">
        <v>94</v>
      </c>
      <c r="B2777" s="11">
        <v>2019</v>
      </c>
      <c r="C2777" s="11">
        <v>3</v>
      </c>
      <c r="D2777" s="11" t="s">
        <v>95</v>
      </c>
      <c r="E2777" s="11" t="s">
        <v>96</v>
      </c>
      <c r="F2777" s="11" t="s">
        <v>700</v>
      </c>
      <c r="G2777" s="11" t="s">
        <v>241</v>
      </c>
      <c r="H2777" s="11" t="s">
        <v>98</v>
      </c>
      <c r="I2777" s="11" t="s">
        <v>162</v>
      </c>
      <c r="J2777" s="11" t="s">
        <v>99</v>
      </c>
      <c r="K2777" s="11" t="s">
        <v>72</v>
      </c>
      <c r="L2777" s="11" t="s">
        <v>114</v>
      </c>
      <c r="M2777" s="11" t="s">
        <v>101</v>
      </c>
      <c r="N2777" s="11">
        <v>143</v>
      </c>
      <c r="O2777" s="11">
        <v>2019</v>
      </c>
      <c r="P2777" s="11" t="s">
        <v>112</v>
      </c>
      <c r="Q2777" s="11" t="s">
        <v>112</v>
      </c>
      <c r="R2777" s="11" t="s">
        <v>241</v>
      </c>
      <c r="S2777" s="11" t="s">
        <v>104</v>
      </c>
      <c r="T2777" s="11">
        <v>4228</v>
      </c>
      <c r="U2777" s="11" t="str">
        <f>IF(ISERROR(VLOOKUP(I2777,'BACK INFO'!F:F,1,0)),IF(ISERROR(VLOOKUP(I2777,'BACK INFO'!H:H,1,0)),K2777,'BACK INFO'!$H$1),'BACK INFO'!$G$1)</f>
        <v>BILL MILLER AND COMPANY</v>
      </c>
    </row>
    <row r="2778" spans="1:21" s="11" customFormat="1" x14ac:dyDescent="0.35">
      <c r="A2778" s="11" t="s">
        <v>94</v>
      </c>
      <c r="B2778" s="11">
        <v>2019</v>
      </c>
      <c r="C2778" s="11">
        <v>3</v>
      </c>
      <c r="D2778" s="11" t="s">
        <v>95</v>
      </c>
      <c r="E2778" s="11" t="s">
        <v>96</v>
      </c>
      <c r="F2778" s="11" t="s">
        <v>700</v>
      </c>
      <c r="G2778" s="11" t="s">
        <v>241</v>
      </c>
      <c r="H2778" s="11" t="s">
        <v>98</v>
      </c>
      <c r="I2778" s="11" t="s">
        <v>148</v>
      </c>
      <c r="J2778" s="11" t="s">
        <v>99</v>
      </c>
      <c r="K2778" s="11" t="s">
        <v>71</v>
      </c>
      <c r="L2778" s="11" t="s">
        <v>149</v>
      </c>
      <c r="M2778" s="11" t="s">
        <v>101</v>
      </c>
      <c r="N2778" s="11">
        <v>17</v>
      </c>
      <c r="O2778" s="11">
        <v>2019</v>
      </c>
      <c r="P2778" s="11" t="s">
        <v>112</v>
      </c>
      <c r="Q2778" s="11" t="s">
        <v>112</v>
      </c>
      <c r="R2778" s="11" t="s">
        <v>241</v>
      </c>
      <c r="S2778" s="11" t="s">
        <v>104</v>
      </c>
      <c r="T2778" s="11">
        <v>549</v>
      </c>
      <c r="U2778" s="11" t="str">
        <f>IF(ISERROR(VLOOKUP(I2778,'BACK INFO'!F:F,1,0)),IF(ISERROR(VLOOKUP(I2778,'BACK INFO'!H:H,1,0)),K2778,'BACK INFO'!$H$1),'BACK INFO'!$G$1)</f>
        <v>HOLLY SALES INC.</v>
      </c>
    </row>
    <row r="2779" spans="1:21" s="11" customFormat="1" x14ac:dyDescent="0.35">
      <c r="A2779" s="11" t="s">
        <v>94</v>
      </c>
      <c r="B2779" s="11">
        <v>2019</v>
      </c>
      <c r="C2779" s="11">
        <v>3</v>
      </c>
      <c r="D2779" s="11" t="s">
        <v>95</v>
      </c>
      <c r="E2779" s="11" t="s">
        <v>96</v>
      </c>
      <c r="F2779" s="11" t="s">
        <v>700</v>
      </c>
      <c r="G2779" s="11" t="s">
        <v>241</v>
      </c>
      <c r="H2779" s="11" t="s">
        <v>98</v>
      </c>
      <c r="I2779" s="11" t="s">
        <v>497</v>
      </c>
      <c r="J2779" s="11" t="s">
        <v>99</v>
      </c>
      <c r="K2779" s="11" t="s">
        <v>75</v>
      </c>
      <c r="L2779" s="11" t="s">
        <v>146</v>
      </c>
      <c r="M2779" s="11" t="s">
        <v>101</v>
      </c>
      <c r="N2779" s="11">
        <v>22</v>
      </c>
      <c r="O2779" s="11">
        <v>2019</v>
      </c>
      <c r="P2779" s="11" t="s">
        <v>112</v>
      </c>
      <c r="Q2779" s="11" t="s">
        <v>112</v>
      </c>
      <c r="R2779" s="11" t="s">
        <v>241</v>
      </c>
      <c r="S2779" s="11" t="s">
        <v>104</v>
      </c>
      <c r="T2779" s="11">
        <v>680</v>
      </c>
      <c r="U2779" s="11" t="str">
        <f>IF(ISERROR(VLOOKUP(I2779,'BACK INFO'!F:F,1,0)),IF(ISERROR(VLOOKUP(I2779,'BACK INFO'!H:H,1,0)),K2779,'BACK INFO'!$H$1),'BACK INFO'!$G$1)</f>
        <v>LAURA BONG</v>
      </c>
    </row>
    <row r="2780" spans="1:21" s="11" customFormat="1" x14ac:dyDescent="0.35">
      <c r="A2780" s="11" t="s">
        <v>94</v>
      </c>
      <c r="B2780" s="11">
        <v>2019</v>
      </c>
      <c r="C2780" s="11">
        <v>3</v>
      </c>
      <c r="D2780" s="11" t="s">
        <v>95</v>
      </c>
      <c r="E2780" s="11" t="s">
        <v>96</v>
      </c>
      <c r="F2780" s="11" t="s">
        <v>700</v>
      </c>
      <c r="G2780" s="11" t="s">
        <v>241</v>
      </c>
      <c r="H2780" s="11" t="s">
        <v>98</v>
      </c>
      <c r="I2780" s="11" t="s">
        <v>458</v>
      </c>
      <c r="J2780" s="11" t="s">
        <v>99</v>
      </c>
      <c r="K2780" s="11" t="s">
        <v>72</v>
      </c>
      <c r="L2780" s="11" t="s">
        <v>459</v>
      </c>
      <c r="M2780" s="11" t="s">
        <v>101</v>
      </c>
      <c r="N2780" s="11">
        <v>40</v>
      </c>
      <c r="O2780" s="11">
        <v>2019</v>
      </c>
      <c r="P2780" s="11" t="s">
        <v>112</v>
      </c>
      <c r="Q2780" s="11" t="s">
        <v>112</v>
      </c>
      <c r="R2780" s="11" t="s">
        <v>241</v>
      </c>
      <c r="S2780" s="11" t="s">
        <v>104</v>
      </c>
      <c r="T2780" s="11">
        <v>1242</v>
      </c>
      <c r="U2780" s="11" t="str">
        <f>IF(ISERROR(VLOOKUP(I2780,'BACK INFO'!F:F,1,0)),IF(ISERROR(VLOOKUP(I2780,'BACK INFO'!H:H,1,0)),K2780,'BACK INFO'!$H$1),'BACK INFO'!$G$1)</f>
        <v>BILL MILLER AND COMPANY</v>
      </c>
    </row>
    <row r="2781" spans="1:21" s="11" customFormat="1" x14ac:dyDescent="0.35">
      <c r="A2781" s="11" t="s">
        <v>94</v>
      </c>
      <c r="B2781" s="11">
        <v>2019</v>
      </c>
      <c r="C2781" s="11">
        <v>3</v>
      </c>
      <c r="D2781" s="11" t="s">
        <v>95</v>
      </c>
      <c r="E2781" s="11" t="s">
        <v>96</v>
      </c>
      <c r="F2781" s="11" t="s">
        <v>700</v>
      </c>
      <c r="G2781" s="11" t="s">
        <v>241</v>
      </c>
      <c r="H2781" s="11" t="s">
        <v>98</v>
      </c>
      <c r="I2781" s="11" t="s">
        <v>498</v>
      </c>
      <c r="J2781" s="11" t="s">
        <v>99</v>
      </c>
      <c r="K2781" s="11" t="s">
        <v>75</v>
      </c>
      <c r="L2781" s="11" t="s">
        <v>131</v>
      </c>
      <c r="M2781" s="11" t="s">
        <v>101</v>
      </c>
      <c r="N2781" s="11">
        <v>50</v>
      </c>
      <c r="O2781" s="11">
        <v>2019</v>
      </c>
      <c r="P2781" s="11" t="s">
        <v>112</v>
      </c>
      <c r="Q2781" s="11" t="s">
        <v>112</v>
      </c>
      <c r="R2781" s="11" t="s">
        <v>241</v>
      </c>
      <c r="S2781" s="11" t="s">
        <v>104</v>
      </c>
      <c r="T2781" s="11">
        <v>1455</v>
      </c>
      <c r="U2781" s="11" t="str">
        <f>IF(ISERROR(VLOOKUP(I2781,'BACK INFO'!F:F,1,0)),IF(ISERROR(VLOOKUP(I2781,'BACK INFO'!H:H,1,0)),K2781,'BACK INFO'!$H$1),'BACK INFO'!$G$1)</f>
        <v>LAURA BONG</v>
      </c>
    </row>
    <row r="2782" spans="1:21" s="11" customFormat="1" x14ac:dyDescent="0.35">
      <c r="A2782" s="11" t="s">
        <v>94</v>
      </c>
      <c r="B2782" s="11">
        <v>2019</v>
      </c>
      <c r="C2782" s="11">
        <v>3</v>
      </c>
      <c r="D2782" s="11" t="s">
        <v>95</v>
      </c>
      <c r="E2782" s="11" t="s">
        <v>96</v>
      </c>
      <c r="F2782" s="11" t="s">
        <v>700</v>
      </c>
      <c r="G2782" s="11" t="s">
        <v>241</v>
      </c>
      <c r="H2782" s="11" t="s">
        <v>98</v>
      </c>
      <c r="I2782" s="11" t="s">
        <v>573</v>
      </c>
      <c r="J2782" s="11" t="s">
        <v>99</v>
      </c>
      <c r="K2782" s="11" t="s">
        <v>72</v>
      </c>
      <c r="L2782" s="11" t="s">
        <v>114</v>
      </c>
      <c r="M2782" s="11" t="s">
        <v>101</v>
      </c>
      <c r="N2782" s="11">
        <v>69</v>
      </c>
      <c r="O2782" s="11">
        <v>2019</v>
      </c>
      <c r="P2782" s="11" t="s">
        <v>112</v>
      </c>
      <c r="Q2782" s="11" t="s">
        <v>112</v>
      </c>
      <c r="R2782" s="11" t="s">
        <v>241</v>
      </c>
      <c r="S2782" s="11" t="s">
        <v>104</v>
      </c>
      <c r="T2782" s="11">
        <v>2181</v>
      </c>
      <c r="U2782" s="11" t="str">
        <f>IF(ISERROR(VLOOKUP(I2782,'BACK INFO'!F:F,1,0)),IF(ISERROR(VLOOKUP(I2782,'BACK INFO'!H:H,1,0)),K2782,'BACK INFO'!$H$1),'BACK INFO'!$G$1)</f>
        <v>BILL MILLER AND COMPANY</v>
      </c>
    </row>
    <row r="2783" spans="1:21" s="11" customFormat="1" x14ac:dyDescent="0.35">
      <c r="A2783" s="11" t="s">
        <v>94</v>
      </c>
      <c r="B2783" s="11">
        <v>2019</v>
      </c>
      <c r="C2783" s="11">
        <v>3</v>
      </c>
      <c r="D2783" s="11" t="s">
        <v>95</v>
      </c>
      <c r="E2783" s="11" t="s">
        <v>96</v>
      </c>
      <c r="F2783" s="11" t="s">
        <v>700</v>
      </c>
      <c r="G2783" s="11" t="s">
        <v>241</v>
      </c>
      <c r="H2783" s="11" t="s">
        <v>98</v>
      </c>
      <c r="I2783" s="11" t="s">
        <v>113</v>
      </c>
      <c r="J2783" s="11" t="s">
        <v>99</v>
      </c>
      <c r="K2783" s="11" t="s">
        <v>72</v>
      </c>
      <c r="L2783" s="11" t="s">
        <v>114</v>
      </c>
      <c r="M2783" s="11" t="s">
        <v>101</v>
      </c>
      <c r="N2783" s="11">
        <v>11</v>
      </c>
      <c r="O2783" s="11">
        <v>2019</v>
      </c>
      <c r="P2783" s="11" t="s">
        <v>112</v>
      </c>
      <c r="Q2783" s="11" t="s">
        <v>112</v>
      </c>
      <c r="R2783" s="11" t="s">
        <v>241</v>
      </c>
      <c r="S2783" s="11" t="s">
        <v>104</v>
      </c>
      <c r="T2783" s="11">
        <v>338</v>
      </c>
      <c r="U2783" s="11" t="str">
        <f>IF(ISERROR(VLOOKUP(I2783,'BACK INFO'!F:F,1,0)),IF(ISERROR(VLOOKUP(I2783,'BACK INFO'!H:H,1,0)),K2783,'BACK INFO'!$H$1),'BACK INFO'!$G$1)</f>
        <v>BILL MILLER AND COMPANY</v>
      </c>
    </row>
    <row r="2784" spans="1:21" s="11" customFormat="1" x14ac:dyDescent="0.35">
      <c r="A2784" s="11" t="s">
        <v>94</v>
      </c>
      <c r="B2784" s="11">
        <v>2019</v>
      </c>
      <c r="C2784" s="11">
        <v>3</v>
      </c>
      <c r="D2784" s="11" t="s">
        <v>95</v>
      </c>
      <c r="E2784" s="11" t="s">
        <v>96</v>
      </c>
      <c r="F2784" s="11" t="s">
        <v>700</v>
      </c>
      <c r="G2784" s="11" t="s">
        <v>241</v>
      </c>
      <c r="H2784" s="11" t="s">
        <v>98</v>
      </c>
      <c r="I2784" s="11" t="s">
        <v>500</v>
      </c>
      <c r="J2784" s="11" t="s">
        <v>99</v>
      </c>
      <c r="K2784" s="11" t="s">
        <v>75</v>
      </c>
      <c r="L2784" s="11" t="s">
        <v>131</v>
      </c>
      <c r="M2784" s="11" t="s">
        <v>101</v>
      </c>
      <c r="N2784" s="11">
        <v>15</v>
      </c>
      <c r="O2784" s="11">
        <v>2019</v>
      </c>
      <c r="P2784" s="11" t="s">
        <v>112</v>
      </c>
      <c r="Q2784" s="11" t="s">
        <v>112</v>
      </c>
      <c r="R2784" s="11" t="s">
        <v>241</v>
      </c>
      <c r="S2784" s="11" t="s">
        <v>104</v>
      </c>
      <c r="T2784" s="11">
        <v>459</v>
      </c>
      <c r="U2784" s="11" t="str">
        <f>IF(ISERROR(VLOOKUP(I2784,'BACK INFO'!F:F,1,0)),IF(ISERROR(VLOOKUP(I2784,'BACK INFO'!H:H,1,0)),K2784,'BACK INFO'!$H$1),'BACK INFO'!$G$1)</f>
        <v>LAURA BONG</v>
      </c>
    </row>
    <row r="2785" spans="1:21" s="11" customFormat="1" x14ac:dyDescent="0.35">
      <c r="A2785" s="11" t="s">
        <v>94</v>
      </c>
      <c r="B2785" s="11">
        <v>2019</v>
      </c>
      <c r="C2785" s="11">
        <v>3</v>
      </c>
      <c r="D2785" s="11" t="s">
        <v>95</v>
      </c>
      <c r="E2785" s="11" t="s">
        <v>96</v>
      </c>
      <c r="F2785" s="11" t="s">
        <v>700</v>
      </c>
      <c r="G2785" s="11" t="s">
        <v>241</v>
      </c>
      <c r="H2785" s="11" t="s">
        <v>98</v>
      </c>
      <c r="I2785" s="11" t="s">
        <v>312</v>
      </c>
      <c r="J2785" s="11" t="s">
        <v>99</v>
      </c>
      <c r="K2785" s="11" t="s">
        <v>75</v>
      </c>
      <c r="L2785" s="11" t="s">
        <v>273</v>
      </c>
      <c r="M2785" s="11" t="s">
        <v>101</v>
      </c>
      <c r="N2785" s="11">
        <v>35</v>
      </c>
      <c r="O2785" s="11">
        <v>2019</v>
      </c>
      <c r="P2785" s="11" t="s">
        <v>112</v>
      </c>
      <c r="Q2785" s="11" t="s">
        <v>112</v>
      </c>
      <c r="R2785" s="11" t="s">
        <v>241</v>
      </c>
      <c r="S2785" s="11" t="s">
        <v>104</v>
      </c>
      <c r="T2785" s="11">
        <v>1200</v>
      </c>
      <c r="U2785" s="11" t="str">
        <f>IF(ISERROR(VLOOKUP(I2785,'BACK INFO'!F:F,1,0)),IF(ISERROR(VLOOKUP(I2785,'BACK INFO'!H:H,1,0)),K2785,'BACK INFO'!$H$1),'BACK INFO'!$G$1)</f>
        <v>LAURA BONG</v>
      </c>
    </row>
    <row r="2786" spans="1:21" s="11" customFormat="1" x14ac:dyDescent="0.35">
      <c r="A2786" s="11" t="s">
        <v>94</v>
      </c>
      <c r="B2786" s="11">
        <v>2019</v>
      </c>
      <c r="C2786" s="11">
        <v>3</v>
      </c>
      <c r="D2786" s="11" t="s">
        <v>95</v>
      </c>
      <c r="E2786" s="11" t="s">
        <v>96</v>
      </c>
      <c r="F2786" s="11" t="s">
        <v>700</v>
      </c>
      <c r="G2786" s="11" t="s">
        <v>241</v>
      </c>
      <c r="H2786" s="11" t="s">
        <v>98</v>
      </c>
      <c r="I2786" s="11" t="s">
        <v>461</v>
      </c>
      <c r="J2786" s="11" t="s">
        <v>99</v>
      </c>
      <c r="K2786" s="11" t="s">
        <v>75</v>
      </c>
      <c r="L2786" s="11" t="s">
        <v>131</v>
      </c>
      <c r="M2786" s="11" t="s">
        <v>101</v>
      </c>
      <c r="N2786" s="11">
        <v>10</v>
      </c>
      <c r="O2786" s="11">
        <v>2019</v>
      </c>
      <c r="P2786" s="11" t="s">
        <v>112</v>
      </c>
      <c r="Q2786" s="11" t="s">
        <v>112</v>
      </c>
      <c r="R2786" s="11" t="s">
        <v>241</v>
      </c>
      <c r="S2786" s="11" t="s">
        <v>104</v>
      </c>
      <c r="T2786" s="11">
        <v>340</v>
      </c>
      <c r="U2786" s="11" t="str">
        <f>IF(ISERROR(VLOOKUP(I2786,'BACK INFO'!F:F,1,0)),IF(ISERROR(VLOOKUP(I2786,'BACK INFO'!H:H,1,0)),K2786,'BACK INFO'!$H$1),'BACK INFO'!$G$1)</f>
        <v>LAURA BONG</v>
      </c>
    </row>
    <row r="2787" spans="1:21" s="11" customFormat="1" x14ac:dyDescent="0.35">
      <c r="A2787" s="11" t="s">
        <v>94</v>
      </c>
      <c r="B2787" s="11">
        <v>2019</v>
      </c>
      <c r="C2787" s="11">
        <v>3</v>
      </c>
      <c r="D2787" s="11" t="s">
        <v>95</v>
      </c>
      <c r="E2787" s="11" t="s">
        <v>96</v>
      </c>
      <c r="F2787" s="11" t="s">
        <v>700</v>
      </c>
      <c r="G2787" s="11" t="s">
        <v>241</v>
      </c>
      <c r="H2787" s="11" t="s">
        <v>98</v>
      </c>
      <c r="I2787" s="11" t="s">
        <v>462</v>
      </c>
      <c r="J2787" s="11" t="s">
        <v>99</v>
      </c>
      <c r="K2787" s="11" t="s">
        <v>72</v>
      </c>
      <c r="L2787" s="11" t="s">
        <v>452</v>
      </c>
      <c r="M2787" s="11" t="s">
        <v>101</v>
      </c>
      <c r="N2787" s="11">
        <v>80</v>
      </c>
      <c r="O2787" s="11">
        <v>2019</v>
      </c>
      <c r="P2787" s="11" t="s">
        <v>112</v>
      </c>
      <c r="Q2787" s="11" t="s">
        <v>112</v>
      </c>
      <c r="R2787" s="11" t="s">
        <v>241</v>
      </c>
      <c r="S2787" s="11" t="s">
        <v>104</v>
      </c>
      <c r="T2787" s="11">
        <v>2386</v>
      </c>
      <c r="U2787" s="11" t="str">
        <f>IF(ISERROR(VLOOKUP(I2787,'BACK INFO'!F:F,1,0)),IF(ISERROR(VLOOKUP(I2787,'BACK INFO'!H:H,1,0)),K2787,'BACK INFO'!$H$1),'BACK INFO'!$G$1)</f>
        <v>BILL MILLER AND COMPANY</v>
      </c>
    </row>
    <row r="2788" spans="1:21" s="11" customFormat="1" x14ac:dyDescent="0.35">
      <c r="A2788" s="11" t="s">
        <v>94</v>
      </c>
      <c r="B2788" s="11">
        <v>2019</v>
      </c>
      <c r="C2788" s="11">
        <v>3</v>
      </c>
      <c r="D2788" s="11" t="s">
        <v>95</v>
      </c>
      <c r="E2788" s="11" t="s">
        <v>96</v>
      </c>
      <c r="F2788" s="11" t="s">
        <v>700</v>
      </c>
      <c r="G2788" s="11" t="s">
        <v>241</v>
      </c>
      <c r="H2788" s="11" t="s">
        <v>98</v>
      </c>
      <c r="I2788" s="11" t="s">
        <v>390</v>
      </c>
      <c r="J2788" s="11" t="s">
        <v>99</v>
      </c>
      <c r="K2788" s="11" t="s">
        <v>72</v>
      </c>
      <c r="L2788" s="11" t="s">
        <v>178</v>
      </c>
      <c r="M2788" s="11" t="s">
        <v>101</v>
      </c>
      <c r="N2788" s="11">
        <v>24</v>
      </c>
      <c r="O2788" s="11">
        <v>2019</v>
      </c>
      <c r="P2788" s="11" t="s">
        <v>112</v>
      </c>
      <c r="Q2788" s="11" t="s">
        <v>112</v>
      </c>
      <c r="R2788" s="11" t="s">
        <v>241</v>
      </c>
      <c r="S2788" s="11" t="s">
        <v>104</v>
      </c>
      <c r="T2788" s="11">
        <v>759</v>
      </c>
      <c r="U2788" s="11" t="str">
        <f>IF(ISERROR(VLOOKUP(I2788,'BACK INFO'!F:F,1,0)),IF(ISERROR(VLOOKUP(I2788,'BACK INFO'!H:H,1,0)),K2788,'BACK INFO'!$H$1),'BACK INFO'!$G$1)</f>
        <v>BILL MILLER AND COMPANY</v>
      </c>
    </row>
    <row r="2789" spans="1:21" s="11" customFormat="1" x14ac:dyDescent="0.35">
      <c r="A2789" s="11" t="s">
        <v>94</v>
      </c>
      <c r="B2789" s="11">
        <v>2019</v>
      </c>
      <c r="C2789" s="11">
        <v>3</v>
      </c>
      <c r="D2789" s="11" t="s">
        <v>95</v>
      </c>
      <c r="E2789" s="11" t="s">
        <v>96</v>
      </c>
      <c r="F2789" s="11" t="s">
        <v>700</v>
      </c>
      <c r="G2789" s="11" t="s">
        <v>241</v>
      </c>
      <c r="H2789" s="11" t="s">
        <v>98</v>
      </c>
      <c r="I2789" s="11" t="s">
        <v>546</v>
      </c>
      <c r="J2789" s="11" t="s">
        <v>99</v>
      </c>
      <c r="K2789" s="11" t="s">
        <v>72</v>
      </c>
      <c r="L2789" s="11" t="s">
        <v>178</v>
      </c>
      <c r="M2789" s="11" t="s">
        <v>101</v>
      </c>
      <c r="N2789" s="11">
        <v>37</v>
      </c>
      <c r="O2789" s="11">
        <v>2019</v>
      </c>
      <c r="P2789" s="11" t="s">
        <v>112</v>
      </c>
      <c r="Q2789" s="11" t="s">
        <v>112</v>
      </c>
      <c r="R2789" s="11" t="s">
        <v>241</v>
      </c>
      <c r="S2789" s="11" t="s">
        <v>104</v>
      </c>
      <c r="T2789" s="11">
        <v>1161</v>
      </c>
      <c r="U2789" s="11" t="str">
        <f>IF(ISERROR(VLOOKUP(I2789,'BACK INFO'!F:F,1,0)),IF(ISERROR(VLOOKUP(I2789,'BACK INFO'!H:H,1,0)),K2789,'BACK INFO'!$H$1),'BACK INFO'!$G$1)</f>
        <v>BILL MILLER AND COMPANY</v>
      </c>
    </row>
    <row r="2790" spans="1:21" s="11" customFormat="1" x14ac:dyDescent="0.35">
      <c r="A2790" s="11" t="s">
        <v>94</v>
      </c>
      <c r="B2790" s="11">
        <v>2019</v>
      </c>
      <c r="C2790" s="11">
        <v>3</v>
      </c>
      <c r="D2790" s="11" t="s">
        <v>95</v>
      </c>
      <c r="E2790" s="11" t="s">
        <v>96</v>
      </c>
      <c r="F2790" s="11" t="s">
        <v>700</v>
      </c>
      <c r="G2790" s="11" t="s">
        <v>241</v>
      </c>
      <c r="H2790" s="11" t="s">
        <v>98</v>
      </c>
      <c r="I2790" s="11" t="s">
        <v>503</v>
      </c>
      <c r="J2790" s="11" t="s">
        <v>99</v>
      </c>
      <c r="K2790" s="11" t="s">
        <v>74</v>
      </c>
      <c r="L2790" s="11" t="s">
        <v>229</v>
      </c>
      <c r="M2790" s="11" t="s">
        <v>101</v>
      </c>
      <c r="N2790" s="11">
        <v>37</v>
      </c>
      <c r="O2790" s="11">
        <v>2019</v>
      </c>
      <c r="P2790" s="11" t="s">
        <v>112</v>
      </c>
      <c r="Q2790" s="11" t="s">
        <v>112</v>
      </c>
      <c r="R2790" s="11" t="s">
        <v>241</v>
      </c>
      <c r="S2790" s="11" t="s">
        <v>104</v>
      </c>
      <c r="T2790" s="11">
        <v>1382</v>
      </c>
      <c r="U2790" s="11" t="str">
        <f>IF(ISERROR(VLOOKUP(I2790,'BACK INFO'!F:F,1,0)),IF(ISERROR(VLOOKUP(I2790,'BACK INFO'!H:H,1,0)),K2790,'BACK INFO'!$H$1),'BACK INFO'!$G$1)</f>
        <v>DENISE ARNETT</v>
      </c>
    </row>
    <row r="2791" spans="1:21" s="11" customFormat="1" x14ac:dyDescent="0.35">
      <c r="A2791" s="11" t="s">
        <v>94</v>
      </c>
      <c r="B2791" s="11">
        <v>2019</v>
      </c>
      <c r="C2791" s="11">
        <v>3</v>
      </c>
      <c r="D2791" s="11" t="s">
        <v>95</v>
      </c>
      <c r="E2791" s="11" t="s">
        <v>96</v>
      </c>
      <c r="F2791" s="11" t="s">
        <v>700</v>
      </c>
      <c r="G2791" s="11" t="s">
        <v>241</v>
      </c>
      <c r="H2791" s="11" t="s">
        <v>98</v>
      </c>
      <c r="I2791" s="11" t="s">
        <v>253</v>
      </c>
      <c r="J2791" s="11" t="s">
        <v>99</v>
      </c>
      <c r="K2791" s="11" t="s">
        <v>72</v>
      </c>
      <c r="L2791" s="11" t="s">
        <v>114</v>
      </c>
      <c r="M2791" s="11" t="s">
        <v>101</v>
      </c>
      <c r="N2791" s="11">
        <v>5</v>
      </c>
      <c r="O2791" s="11">
        <v>2019</v>
      </c>
      <c r="P2791" s="11" t="s">
        <v>112</v>
      </c>
      <c r="Q2791" s="11" t="s">
        <v>112</v>
      </c>
      <c r="R2791" s="11" t="s">
        <v>241</v>
      </c>
      <c r="S2791" s="11" t="s">
        <v>104</v>
      </c>
      <c r="T2791" s="11">
        <v>130</v>
      </c>
      <c r="U2791" s="11" t="str">
        <f>IF(ISERROR(VLOOKUP(I2791,'BACK INFO'!F:F,1,0)),IF(ISERROR(VLOOKUP(I2791,'BACK INFO'!H:H,1,0)),K2791,'BACK INFO'!$H$1),'BACK INFO'!$G$1)</f>
        <v>BILL MILLER AND COMPANY</v>
      </c>
    </row>
    <row r="2792" spans="1:21" s="11" customFormat="1" x14ac:dyDescent="0.35">
      <c r="A2792" s="11" t="s">
        <v>94</v>
      </c>
      <c r="B2792" s="11">
        <v>2019</v>
      </c>
      <c r="C2792" s="11">
        <v>3</v>
      </c>
      <c r="D2792" s="11" t="s">
        <v>95</v>
      </c>
      <c r="E2792" s="11" t="s">
        <v>96</v>
      </c>
      <c r="F2792" s="11" t="s">
        <v>700</v>
      </c>
      <c r="G2792" s="11" t="s">
        <v>241</v>
      </c>
      <c r="H2792" s="11" t="s">
        <v>98</v>
      </c>
      <c r="I2792" s="11" t="s">
        <v>547</v>
      </c>
      <c r="J2792" s="11" t="s">
        <v>99</v>
      </c>
      <c r="K2792" s="11" t="s">
        <v>72</v>
      </c>
      <c r="L2792" s="11" t="s">
        <v>114</v>
      </c>
      <c r="M2792" s="11" t="s">
        <v>101</v>
      </c>
      <c r="N2792" s="11">
        <v>49</v>
      </c>
      <c r="O2792" s="11">
        <v>2019</v>
      </c>
      <c r="P2792" s="11" t="s">
        <v>112</v>
      </c>
      <c r="Q2792" s="11" t="s">
        <v>112</v>
      </c>
      <c r="R2792" s="11" t="s">
        <v>241</v>
      </c>
      <c r="S2792" s="11" t="s">
        <v>104</v>
      </c>
      <c r="T2792" s="11">
        <v>1492</v>
      </c>
      <c r="U2792" s="11" t="str">
        <f>IF(ISERROR(VLOOKUP(I2792,'BACK INFO'!F:F,1,0)),IF(ISERROR(VLOOKUP(I2792,'BACK INFO'!H:H,1,0)),K2792,'BACK INFO'!$H$1),'BACK INFO'!$G$1)</f>
        <v>BILL MILLER AND COMPANY</v>
      </c>
    </row>
    <row r="2793" spans="1:21" s="11" customFormat="1" x14ac:dyDescent="0.35">
      <c r="A2793" s="11" t="s">
        <v>94</v>
      </c>
      <c r="B2793" s="11">
        <v>2019</v>
      </c>
      <c r="C2793" s="11">
        <v>3</v>
      </c>
      <c r="D2793" s="11" t="s">
        <v>95</v>
      </c>
      <c r="E2793" s="11" t="s">
        <v>96</v>
      </c>
      <c r="F2793" s="11" t="s">
        <v>700</v>
      </c>
      <c r="G2793" s="11" t="s">
        <v>241</v>
      </c>
      <c r="H2793" s="11" t="s">
        <v>98</v>
      </c>
      <c r="I2793" s="11" t="s">
        <v>254</v>
      </c>
      <c r="J2793" s="11" t="s">
        <v>99</v>
      </c>
      <c r="K2793" s="11" t="s">
        <v>72</v>
      </c>
      <c r="L2793" s="11" t="s">
        <v>114</v>
      </c>
      <c r="M2793" s="11" t="s">
        <v>101</v>
      </c>
      <c r="N2793" s="11">
        <v>23</v>
      </c>
      <c r="O2793" s="11">
        <v>2019</v>
      </c>
      <c r="P2793" s="11" t="s">
        <v>112</v>
      </c>
      <c r="Q2793" s="11" t="s">
        <v>112</v>
      </c>
      <c r="R2793" s="11" t="s">
        <v>241</v>
      </c>
      <c r="S2793" s="11" t="s">
        <v>104</v>
      </c>
      <c r="T2793" s="11">
        <v>697</v>
      </c>
      <c r="U2793" s="11" t="str">
        <f>IF(ISERROR(VLOOKUP(I2793,'BACK INFO'!F:F,1,0)),IF(ISERROR(VLOOKUP(I2793,'BACK INFO'!H:H,1,0)),K2793,'BACK INFO'!$H$1),'BACK INFO'!$G$1)</f>
        <v>BILL MILLER AND COMPANY</v>
      </c>
    </row>
    <row r="2794" spans="1:21" s="11" customFormat="1" x14ac:dyDescent="0.35">
      <c r="A2794" s="11" t="s">
        <v>94</v>
      </c>
      <c r="B2794" s="11">
        <v>2019</v>
      </c>
      <c r="C2794" s="11">
        <v>3</v>
      </c>
      <c r="D2794" s="11" t="s">
        <v>95</v>
      </c>
      <c r="E2794" s="11" t="s">
        <v>96</v>
      </c>
      <c r="F2794" s="11" t="s">
        <v>700</v>
      </c>
      <c r="G2794" s="11" t="s">
        <v>241</v>
      </c>
      <c r="H2794" s="11" t="s">
        <v>98</v>
      </c>
      <c r="I2794" s="11" t="s">
        <v>294</v>
      </c>
      <c r="J2794" s="11" t="s">
        <v>99</v>
      </c>
      <c r="K2794" s="11" t="s">
        <v>72</v>
      </c>
      <c r="L2794" s="11" t="s">
        <v>114</v>
      </c>
      <c r="M2794" s="11" t="s">
        <v>101</v>
      </c>
      <c r="N2794" s="11">
        <v>30</v>
      </c>
      <c r="O2794" s="11">
        <v>2019</v>
      </c>
      <c r="P2794" s="11" t="s">
        <v>112</v>
      </c>
      <c r="Q2794" s="11" t="s">
        <v>112</v>
      </c>
      <c r="R2794" s="11" t="s">
        <v>241</v>
      </c>
      <c r="S2794" s="11" t="s">
        <v>104</v>
      </c>
      <c r="T2794" s="11">
        <v>908</v>
      </c>
      <c r="U2794" s="11" t="str">
        <f>IF(ISERROR(VLOOKUP(I2794,'BACK INFO'!F:F,1,0)),IF(ISERROR(VLOOKUP(I2794,'BACK INFO'!H:H,1,0)),K2794,'BACK INFO'!$H$1),'BACK INFO'!$G$1)</f>
        <v>BILL MILLER AND COMPANY</v>
      </c>
    </row>
    <row r="2795" spans="1:21" s="11" customFormat="1" x14ac:dyDescent="0.35">
      <c r="A2795" s="11" t="s">
        <v>94</v>
      </c>
      <c r="B2795" s="11">
        <v>2019</v>
      </c>
      <c r="C2795" s="11">
        <v>3</v>
      </c>
      <c r="D2795" s="11" t="s">
        <v>95</v>
      </c>
      <c r="E2795" s="11" t="s">
        <v>96</v>
      </c>
      <c r="F2795" s="11" t="s">
        <v>700</v>
      </c>
      <c r="G2795" s="11" t="s">
        <v>241</v>
      </c>
      <c r="H2795" s="11" t="s">
        <v>98</v>
      </c>
      <c r="I2795" s="11" t="s">
        <v>411</v>
      </c>
      <c r="J2795" s="11" t="s">
        <v>99</v>
      </c>
      <c r="K2795" s="11" t="s">
        <v>67</v>
      </c>
      <c r="L2795" s="11" t="s">
        <v>173</v>
      </c>
      <c r="M2795" s="11" t="s">
        <v>101</v>
      </c>
      <c r="N2795" s="11">
        <v>3</v>
      </c>
      <c r="O2795" s="11">
        <v>2019</v>
      </c>
      <c r="P2795" s="11" t="s">
        <v>112</v>
      </c>
      <c r="Q2795" s="11" t="s">
        <v>112</v>
      </c>
      <c r="R2795" s="11" t="s">
        <v>241</v>
      </c>
      <c r="S2795" s="11" t="s">
        <v>104</v>
      </c>
      <c r="T2795" s="11">
        <v>205</v>
      </c>
      <c r="U2795" s="11" t="str">
        <f>IF(ISERROR(VLOOKUP(I2795,'BACK INFO'!F:F,1,0)),IF(ISERROR(VLOOKUP(I2795,'BACK INFO'!H:H,1,0)),K2795,'BACK INFO'!$H$1),'BACK INFO'!$G$1)</f>
        <v>ANITA M. HOPKINS</v>
      </c>
    </row>
    <row r="2796" spans="1:21" s="11" customFormat="1" x14ac:dyDescent="0.35">
      <c r="A2796" s="11" t="s">
        <v>94</v>
      </c>
      <c r="B2796" s="11">
        <v>2019</v>
      </c>
      <c r="C2796" s="11">
        <v>3</v>
      </c>
      <c r="D2796" s="11" t="s">
        <v>95</v>
      </c>
      <c r="E2796" s="11" t="s">
        <v>96</v>
      </c>
      <c r="F2796" s="11" t="s">
        <v>700</v>
      </c>
      <c r="G2796" s="11" t="s">
        <v>241</v>
      </c>
      <c r="H2796" s="11" t="s">
        <v>98</v>
      </c>
      <c r="I2796" s="11" t="s">
        <v>574</v>
      </c>
      <c r="J2796" s="11" t="s">
        <v>99</v>
      </c>
      <c r="K2796" s="11" t="s">
        <v>245</v>
      </c>
      <c r="L2796" s="11" t="s">
        <v>246</v>
      </c>
      <c r="M2796" s="11" t="s">
        <v>246</v>
      </c>
      <c r="N2796" s="11">
        <v>31</v>
      </c>
      <c r="O2796" s="11">
        <v>2019</v>
      </c>
      <c r="P2796" s="11" t="s">
        <v>112</v>
      </c>
      <c r="Q2796" s="11" t="s">
        <v>112</v>
      </c>
      <c r="R2796" s="11" t="s">
        <v>241</v>
      </c>
      <c r="S2796" s="11" t="s">
        <v>104</v>
      </c>
      <c r="T2796" s="11">
        <v>974</v>
      </c>
      <c r="U2796" s="11" t="str">
        <f>IF(ISERROR(VLOOKUP(I2796,'BACK INFO'!F:F,1,0)),IF(ISERROR(VLOOKUP(I2796,'BACK INFO'!H:H,1,0)),K2796,'BACK INFO'!$H$1),'BACK INFO'!$G$1)</f>
        <v>JULIUS ORTIZ MALDONADO</v>
      </c>
    </row>
    <row r="2797" spans="1:21" s="11" customFormat="1" x14ac:dyDescent="0.35">
      <c r="A2797" s="11" t="s">
        <v>94</v>
      </c>
      <c r="B2797" s="11">
        <v>2019</v>
      </c>
      <c r="C2797" s="11">
        <v>3</v>
      </c>
      <c r="D2797" s="11" t="s">
        <v>95</v>
      </c>
      <c r="E2797" s="11" t="s">
        <v>96</v>
      </c>
      <c r="F2797" s="11" t="s">
        <v>700</v>
      </c>
      <c r="G2797" s="11" t="s">
        <v>241</v>
      </c>
      <c r="H2797" s="11" t="s">
        <v>98</v>
      </c>
      <c r="I2797" s="11" t="s">
        <v>484</v>
      </c>
      <c r="J2797" s="11" t="s">
        <v>99</v>
      </c>
      <c r="K2797" s="11" t="s">
        <v>72</v>
      </c>
      <c r="L2797" s="11" t="s">
        <v>364</v>
      </c>
      <c r="M2797" s="11" t="s">
        <v>101</v>
      </c>
      <c r="N2797" s="11">
        <v>83</v>
      </c>
      <c r="O2797" s="11">
        <v>2019</v>
      </c>
      <c r="P2797" s="11" t="s">
        <v>112</v>
      </c>
      <c r="Q2797" s="11" t="s">
        <v>112</v>
      </c>
      <c r="R2797" s="11" t="s">
        <v>241</v>
      </c>
      <c r="S2797" s="11" t="s">
        <v>104</v>
      </c>
      <c r="T2797" s="11">
        <v>2571</v>
      </c>
      <c r="U2797" s="11" t="str">
        <f>IF(ISERROR(VLOOKUP(I2797,'BACK INFO'!F:F,1,0)),IF(ISERROR(VLOOKUP(I2797,'BACK INFO'!H:H,1,0)),K2797,'BACK INFO'!$H$1),'BACK INFO'!$G$1)</f>
        <v>BILL MILLER AND COMPANY</v>
      </c>
    </row>
    <row r="2798" spans="1:21" s="11" customFormat="1" x14ac:dyDescent="0.35">
      <c r="A2798" s="11" t="s">
        <v>94</v>
      </c>
      <c r="B2798" s="11">
        <v>2019</v>
      </c>
      <c r="C2798" s="11">
        <v>3</v>
      </c>
      <c r="D2798" s="11" t="s">
        <v>95</v>
      </c>
      <c r="E2798" s="11" t="s">
        <v>96</v>
      </c>
      <c r="F2798" s="11" t="s">
        <v>700</v>
      </c>
      <c r="G2798" s="11" t="s">
        <v>241</v>
      </c>
      <c r="H2798" s="11" t="s">
        <v>98</v>
      </c>
      <c r="I2798" s="11" t="s">
        <v>414</v>
      </c>
      <c r="J2798" s="11" t="s">
        <v>99</v>
      </c>
      <c r="K2798" s="11" t="s">
        <v>71</v>
      </c>
      <c r="L2798" s="11" t="s">
        <v>169</v>
      </c>
      <c r="M2798" s="11" t="s">
        <v>101</v>
      </c>
      <c r="N2798" s="11">
        <v>15</v>
      </c>
      <c r="O2798" s="11">
        <v>2019</v>
      </c>
      <c r="P2798" s="11" t="s">
        <v>112</v>
      </c>
      <c r="Q2798" s="11" t="s">
        <v>112</v>
      </c>
      <c r="R2798" s="11" t="s">
        <v>241</v>
      </c>
      <c r="S2798" s="11" t="s">
        <v>104</v>
      </c>
      <c r="T2798" s="11">
        <v>462</v>
      </c>
      <c r="U2798" s="11" t="str">
        <f>IF(ISERROR(VLOOKUP(I2798,'BACK INFO'!F:F,1,0)),IF(ISERROR(VLOOKUP(I2798,'BACK INFO'!H:H,1,0)),K2798,'BACK INFO'!$H$1),'BACK INFO'!$G$1)</f>
        <v>HOLLY SALES INC.</v>
      </c>
    </row>
    <row r="2799" spans="1:21" s="11" customFormat="1" x14ac:dyDescent="0.35">
      <c r="A2799" s="11" t="s">
        <v>94</v>
      </c>
      <c r="B2799" s="11">
        <v>2019</v>
      </c>
      <c r="C2799" s="11">
        <v>3</v>
      </c>
      <c r="D2799" s="11" t="s">
        <v>95</v>
      </c>
      <c r="E2799" s="11" t="s">
        <v>96</v>
      </c>
      <c r="F2799" s="11" t="s">
        <v>700</v>
      </c>
      <c r="G2799" s="11" t="s">
        <v>241</v>
      </c>
      <c r="H2799" s="11" t="s">
        <v>98</v>
      </c>
      <c r="I2799" s="11" t="s">
        <v>575</v>
      </c>
      <c r="J2799" s="11" t="s">
        <v>99</v>
      </c>
      <c r="K2799" s="11" t="s">
        <v>67</v>
      </c>
      <c r="L2799" s="11" t="s">
        <v>116</v>
      </c>
      <c r="M2799" s="11" t="s">
        <v>101</v>
      </c>
      <c r="N2799" s="11">
        <v>66</v>
      </c>
      <c r="O2799" s="11">
        <v>2019</v>
      </c>
      <c r="P2799" s="11" t="s">
        <v>112</v>
      </c>
      <c r="Q2799" s="11" t="s">
        <v>112</v>
      </c>
      <c r="R2799" s="11" t="s">
        <v>241</v>
      </c>
      <c r="S2799" s="11" t="s">
        <v>104</v>
      </c>
      <c r="T2799" s="11">
        <v>2023</v>
      </c>
      <c r="U2799" s="11" t="str">
        <f>IF(ISERROR(VLOOKUP(I2799,'BACK INFO'!F:F,1,0)),IF(ISERROR(VLOOKUP(I2799,'BACK INFO'!H:H,1,0)),K2799,'BACK INFO'!$H$1),'BACK INFO'!$G$1)</f>
        <v>ANITA M. HOPKINS</v>
      </c>
    </row>
    <row r="2800" spans="1:21" s="11" customFormat="1" x14ac:dyDescent="0.35">
      <c r="A2800" s="11" t="s">
        <v>94</v>
      </c>
      <c r="B2800" s="11">
        <v>2019</v>
      </c>
      <c r="C2800" s="11">
        <v>3</v>
      </c>
      <c r="D2800" s="11" t="s">
        <v>95</v>
      </c>
      <c r="E2800" s="11" t="s">
        <v>96</v>
      </c>
      <c r="F2800" s="11" t="s">
        <v>700</v>
      </c>
      <c r="G2800" s="11" t="s">
        <v>241</v>
      </c>
      <c r="H2800" s="11" t="s">
        <v>98</v>
      </c>
      <c r="I2800" s="11" t="s">
        <v>167</v>
      </c>
      <c r="J2800" s="11" t="s">
        <v>99</v>
      </c>
      <c r="K2800" s="11" t="s">
        <v>73</v>
      </c>
      <c r="L2800" s="11" t="s">
        <v>127</v>
      </c>
      <c r="M2800" s="11" t="s">
        <v>101</v>
      </c>
      <c r="N2800" s="11">
        <v>30</v>
      </c>
      <c r="O2800" s="11">
        <v>2019</v>
      </c>
      <c r="P2800" s="11" t="s">
        <v>112</v>
      </c>
      <c r="Q2800" s="11" t="s">
        <v>112</v>
      </c>
      <c r="R2800" s="11" t="s">
        <v>241</v>
      </c>
      <c r="S2800" s="11" t="s">
        <v>104</v>
      </c>
      <c r="T2800" s="11">
        <v>871</v>
      </c>
      <c r="U2800" s="11" t="str">
        <f>IF(ISERROR(VLOOKUP(I2800,'BACK INFO'!F:F,1,0)),IF(ISERROR(VLOOKUP(I2800,'BACK INFO'!H:H,1,0)),K2800,'BACK INFO'!$H$1),'BACK INFO'!$G$1)</f>
        <v>PHYLLIS POSNER</v>
      </c>
    </row>
    <row r="2801" spans="1:21" s="11" customFormat="1" x14ac:dyDescent="0.35">
      <c r="A2801" s="11" t="s">
        <v>94</v>
      </c>
      <c r="B2801" s="11">
        <v>2019</v>
      </c>
      <c r="C2801" s="11">
        <v>3</v>
      </c>
      <c r="D2801" s="11" t="s">
        <v>95</v>
      </c>
      <c r="E2801" s="11" t="s">
        <v>96</v>
      </c>
      <c r="F2801" s="11" t="s">
        <v>700</v>
      </c>
      <c r="G2801" s="11" t="s">
        <v>241</v>
      </c>
      <c r="H2801" s="11" t="s">
        <v>98</v>
      </c>
      <c r="I2801" s="11" t="s">
        <v>576</v>
      </c>
      <c r="J2801" s="11" t="s">
        <v>99</v>
      </c>
      <c r="K2801" s="11" t="s">
        <v>72</v>
      </c>
      <c r="L2801" s="11" t="s">
        <v>178</v>
      </c>
      <c r="M2801" s="11" t="s">
        <v>101</v>
      </c>
      <c r="N2801" s="11">
        <v>8</v>
      </c>
      <c r="O2801" s="11">
        <v>2019</v>
      </c>
      <c r="P2801" s="11" t="s">
        <v>112</v>
      </c>
      <c r="Q2801" s="11" t="s">
        <v>112</v>
      </c>
      <c r="R2801" s="11" t="s">
        <v>241</v>
      </c>
      <c r="S2801" s="11" t="s">
        <v>104</v>
      </c>
      <c r="T2801" s="11">
        <v>236</v>
      </c>
      <c r="U2801" s="11" t="str">
        <f>IF(ISERROR(VLOOKUP(I2801,'BACK INFO'!F:F,1,0)),IF(ISERROR(VLOOKUP(I2801,'BACK INFO'!H:H,1,0)),K2801,'BACK INFO'!$H$1),'BACK INFO'!$G$1)</f>
        <v>BILL MILLER AND COMPANY</v>
      </c>
    </row>
    <row r="2802" spans="1:21" s="11" customFormat="1" x14ac:dyDescent="0.35">
      <c r="A2802" s="11" t="s">
        <v>94</v>
      </c>
      <c r="B2802" s="11">
        <v>2019</v>
      </c>
      <c r="C2802" s="11">
        <v>3</v>
      </c>
      <c r="D2802" s="11" t="s">
        <v>95</v>
      </c>
      <c r="E2802" s="11" t="s">
        <v>96</v>
      </c>
      <c r="F2802" s="11" t="s">
        <v>700</v>
      </c>
      <c r="G2802" s="11" t="s">
        <v>241</v>
      </c>
      <c r="H2802" s="11" t="s">
        <v>98</v>
      </c>
      <c r="I2802" s="11" t="s">
        <v>467</v>
      </c>
      <c r="J2802" s="11" t="s">
        <v>99</v>
      </c>
      <c r="K2802" s="11" t="s">
        <v>72</v>
      </c>
      <c r="L2802" s="11" t="s">
        <v>459</v>
      </c>
      <c r="M2802" s="11" t="s">
        <v>101</v>
      </c>
      <c r="N2802" s="11">
        <v>19</v>
      </c>
      <c r="O2802" s="11">
        <v>2019</v>
      </c>
      <c r="P2802" s="11" t="s">
        <v>112</v>
      </c>
      <c r="Q2802" s="11" t="s">
        <v>112</v>
      </c>
      <c r="R2802" s="11" t="s">
        <v>241</v>
      </c>
      <c r="S2802" s="11" t="s">
        <v>104</v>
      </c>
      <c r="T2802" s="11">
        <v>774</v>
      </c>
      <c r="U2802" s="11" t="str">
        <f>IF(ISERROR(VLOOKUP(I2802,'BACK INFO'!F:F,1,0)),IF(ISERROR(VLOOKUP(I2802,'BACK INFO'!H:H,1,0)),K2802,'BACK INFO'!$H$1),'BACK INFO'!$G$1)</f>
        <v>BILL MILLER AND COMPANY</v>
      </c>
    </row>
    <row r="2803" spans="1:21" s="11" customFormat="1" x14ac:dyDescent="0.35">
      <c r="A2803" s="11" t="s">
        <v>94</v>
      </c>
      <c r="B2803" s="11">
        <v>2019</v>
      </c>
      <c r="C2803" s="11">
        <v>3</v>
      </c>
      <c r="D2803" s="11" t="s">
        <v>95</v>
      </c>
      <c r="E2803" s="11" t="s">
        <v>96</v>
      </c>
      <c r="F2803" s="11" t="s">
        <v>700</v>
      </c>
      <c r="G2803" s="11" t="s">
        <v>241</v>
      </c>
      <c r="H2803" s="11" t="s">
        <v>98</v>
      </c>
      <c r="I2803" s="11" t="s">
        <v>313</v>
      </c>
      <c r="J2803" s="11" t="s">
        <v>99</v>
      </c>
      <c r="K2803" s="11" t="s">
        <v>67</v>
      </c>
      <c r="L2803" s="11" t="s">
        <v>133</v>
      </c>
      <c r="M2803" s="11" t="s">
        <v>101</v>
      </c>
      <c r="N2803" s="11">
        <v>114</v>
      </c>
      <c r="O2803" s="11">
        <v>2019</v>
      </c>
      <c r="P2803" s="11" t="s">
        <v>112</v>
      </c>
      <c r="Q2803" s="11" t="s">
        <v>112</v>
      </c>
      <c r="R2803" s="11" t="s">
        <v>241</v>
      </c>
      <c r="S2803" s="11" t="s">
        <v>104</v>
      </c>
      <c r="T2803" s="11">
        <v>3518</v>
      </c>
      <c r="U2803" s="11" t="str">
        <f>IF(ISERROR(VLOOKUP(I2803,'BACK INFO'!F:F,1,0)),IF(ISERROR(VLOOKUP(I2803,'BACK INFO'!H:H,1,0)),K2803,'BACK INFO'!$H$1),'BACK INFO'!$G$1)</f>
        <v>ANITA M. HOPKINS</v>
      </c>
    </row>
    <row r="2804" spans="1:21" s="11" customFormat="1" x14ac:dyDescent="0.35">
      <c r="A2804" s="11" t="s">
        <v>94</v>
      </c>
      <c r="B2804" s="11">
        <v>2019</v>
      </c>
      <c r="C2804" s="11">
        <v>3</v>
      </c>
      <c r="D2804" s="11" t="s">
        <v>95</v>
      </c>
      <c r="E2804" s="11" t="s">
        <v>96</v>
      </c>
      <c r="F2804" s="11" t="s">
        <v>700</v>
      </c>
      <c r="G2804" s="11" t="s">
        <v>241</v>
      </c>
      <c r="H2804" s="11" t="s">
        <v>98</v>
      </c>
      <c r="I2804" s="11" t="s">
        <v>392</v>
      </c>
      <c r="J2804" s="11" t="s">
        <v>99</v>
      </c>
      <c r="K2804" s="11" t="s">
        <v>72</v>
      </c>
      <c r="L2804" s="11" t="s">
        <v>114</v>
      </c>
      <c r="M2804" s="11" t="s">
        <v>101</v>
      </c>
      <c r="N2804" s="11">
        <v>121</v>
      </c>
      <c r="O2804" s="11">
        <v>2019</v>
      </c>
      <c r="P2804" s="11" t="s">
        <v>112</v>
      </c>
      <c r="Q2804" s="11" t="s">
        <v>112</v>
      </c>
      <c r="R2804" s="11" t="s">
        <v>241</v>
      </c>
      <c r="S2804" s="11" t="s">
        <v>104</v>
      </c>
      <c r="T2804" s="11">
        <v>3795</v>
      </c>
      <c r="U2804" s="11" t="str">
        <f>IF(ISERROR(VLOOKUP(I2804,'BACK INFO'!F:F,1,0)),IF(ISERROR(VLOOKUP(I2804,'BACK INFO'!H:H,1,0)),K2804,'BACK INFO'!$H$1),'BACK INFO'!$G$1)</f>
        <v>BILL MILLER AND COMPANY</v>
      </c>
    </row>
    <row r="2805" spans="1:21" s="11" customFormat="1" x14ac:dyDescent="0.35">
      <c r="A2805" s="11" t="s">
        <v>94</v>
      </c>
      <c r="B2805" s="11">
        <v>2019</v>
      </c>
      <c r="C2805" s="11">
        <v>3</v>
      </c>
      <c r="D2805" s="11" t="s">
        <v>95</v>
      </c>
      <c r="E2805" s="11" t="s">
        <v>96</v>
      </c>
      <c r="F2805" s="11" t="s">
        <v>700</v>
      </c>
      <c r="G2805" s="11" t="s">
        <v>241</v>
      </c>
      <c r="H2805" s="11" t="s">
        <v>98</v>
      </c>
      <c r="I2805" s="11" t="s">
        <v>379</v>
      </c>
      <c r="J2805" s="11" t="s">
        <v>99</v>
      </c>
      <c r="K2805" s="11" t="s">
        <v>75</v>
      </c>
      <c r="L2805" s="11" t="s">
        <v>131</v>
      </c>
      <c r="M2805" s="11" t="s">
        <v>101</v>
      </c>
      <c r="N2805" s="11">
        <v>8</v>
      </c>
      <c r="O2805" s="11">
        <v>2019</v>
      </c>
      <c r="P2805" s="11" t="s">
        <v>112</v>
      </c>
      <c r="Q2805" s="11" t="s">
        <v>112</v>
      </c>
      <c r="R2805" s="11" t="s">
        <v>241</v>
      </c>
      <c r="S2805" s="11" t="s">
        <v>104</v>
      </c>
      <c r="T2805" s="11">
        <v>224</v>
      </c>
      <c r="U2805" s="11" t="str">
        <f>IF(ISERROR(VLOOKUP(I2805,'BACK INFO'!F:F,1,0)),IF(ISERROR(VLOOKUP(I2805,'BACK INFO'!H:H,1,0)),K2805,'BACK INFO'!$H$1),'BACK INFO'!$G$1)</f>
        <v>LAURA BONG</v>
      </c>
    </row>
    <row r="2806" spans="1:21" s="11" customFormat="1" x14ac:dyDescent="0.35">
      <c r="A2806" s="11" t="s">
        <v>94</v>
      </c>
      <c r="B2806" s="11">
        <v>2019</v>
      </c>
      <c r="C2806" s="11">
        <v>3</v>
      </c>
      <c r="D2806" s="11" t="s">
        <v>95</v>
      </c>
      <c r="E2806" s="11" t="s">
        <v>96</v>
      </c>
      <c r="F2806" s="11" t="s">
        <v>700</v>
      </c>
      <c r="G2806" s="11" t="s">
        <v>241</v>
      </c>
      <c r="H2806" s="11" t="s">
        <v>98</v>
      </c>
      <c r="I2806" s="11" t="s">
        <v>548</v>
      </c>
      <c r="J2806" s="11" t="s">
        <v>99</v>
      </c>
      <c r="K2806" s="11" t="s">
        <v>75</v>
      </c>
      <c r="L2806" s="11" t="s">
        <v>491</v>
      </c>
      <c r="M2806" s="11" t="s">
        <v>101</v>
      </c>
      <c r="N2806" s="11">
        <v>48</v>
      </c>
      <c r="O2806" s="11">
        <v>2019</v>
      </c>
      <c r="P2806" s="11" t="s">
        <v>112</v>
      </c>
      <c r="Q2806" s="11" t="s">
        <v>112</v>
      </c>
      <c r="R2806" s="11" t="s">
        <v>241</v>
      </c>
      <c r="S2806" s="11" t="s">
        <v>104</v>
      </c>
      <c r="T2806" s="11">
        <v>1514</v>
      </c>
      <c r="U2806" s="11" t="str">
        <f>IF(ISERROR(VLOOKUP(I2806,'BACK INFO'!F:F,1,0)),IF(ISERROR(VLOOKUP(I2806,'BACK INFO'!H:H,1,0)),K2806,'BACK INFO'!$H$1),'BACK INFO'!$G$1)</f>
        <v>LAURA BONG</v>
      </c>
    </row>
    <row r="2807" spans="1:21" s="11" customFormat="1" x14ac:dyDescent="0.35">
      <c r="A2807" s="11" t="s">
        <v>94</v>
      </c>
      <c r="B2807" s="11">
        <v>2019</v>
      </c>
      <c r="C2807" s="11">
        <v>3</v>
      </c>
      <c r="D2807" s="11" t="s">
        <v>95</v>
      </c>
      <c r="E2807" s="11" t="s">
        <v>96</v>
      </c>
      <c r="F2807" s="11" t="s">
        <v>700</v>
      </c>
      <c r="G2807" s="11" t="s">
        <v>241</v>
      </c>
      <c r="H2807" s="11" t="s">
        <v>98</v>
      </c>
      <c r="I2807" s="11" t="s">
        <v>549</v>
      </c>
      <c r="J2807" s="11" t="s">
        <v>99</v>
      </c>
      <c r="K2807" s="11" t="s">
        <v>75</v>
      </c>
      <c r="L2807" s="11" t="s">
        <v>131</v>
      </c>
      <c r="M2807" s="11" t="s">
        <v>101</v>
      </c>
      <c r="N2807" s="11">
        <v>7</v>
      </c>
      <c r="O2807" s="11">
        <v>2019</v>
      </c>
      <c r="P2807" s="11" t="s">
        <v>112</v>
      </c>
      <c r="Q2807" s="11" t="s">
        <v>112</v>
      </c>
      <c r="R2807" s="11" t="s">
        <v>241</v>
      </c>
      <c r="S2807" s="11" t="s">
        <v>104</v>
      </c>
      <c r="T2807" s="11">
        <v>199</v>
      </c>
      <c r="U2807" s="11" t="str">
        <f>IF(ISERROR(VLOOKUP(I2807,'BACK INFO'!F:F,1,0)),IF(ISERROR(VLOOKUP(I2807,'BACK INFO'!H:H,1,0)),K2807,'BACK INFO'!$H$1),'BACK INFO'!$G$1)</f>
        <v>LAURA BONG</v>
      </c>
    </row>
    <row r="2808" spans="1:21" s="11" customFormat="1" x14ac:dyDescent="0.35">
      <c r="A2808" s="11" t="s">
        <v>94</v>
      </c>
      <c r="B2808" s="11">
        <v>2019</v>
      </c>
      <c r="C2808" s="11">
        <v>3</v>
      </c>
      <c r="D2808" s="11" t="s">
        <v>95</v>
      </c>
      <c r="E2808" s="11" t="s">
        <v>96</v>
      </c>
      <c r="F2808" s="11" t="s">
        <v>700</v>
      </c>
      <c r="G2808" s="11" t="s">
        <v>241</v>
      </c>
      <c r="H2808" s="11" t="s">
        <v>98</v>
      </c>
      <c r="I2808" s="11" t="s">
        <v>305</v>
      </c>
      <c r="J2808" s="11" t="s">
        <v>99</v>
      </c>
      <c r="K2808" s="11" t="s">
        <v>67</v>
      </c>
      <c r="L2808" s="11" t="s">
        <v>234</v>
      </c>
      <c r="M2808" s="11" t="s">
        <v>101</v>
      </c>
      <c r="N2808" s="11">
        <v>191</v>
      </c>
      <c r="O2808" s="11">
        <v>2019</v>
      </c>
      <c r="P2808" s="11" t="s">
        <v>112</v>
      </c>
      <c r="Q2808" s="11" t="s">
        <v>112</v>
      </c>
      <c r="R2808" s="11" t="s">
        <v>241</v>
      </c>
      <c r="S2808" s="11" t="s">
        <v>104</v>
      </c>
      <c r="T2808" s="11">
        <v>5945</v>
      </c>
      <c r="U2808" s="11" t="str">
        <f>IF(ISERROR(VLOOKUP(I2808,'BACK INFO'!F:F,1,0)),IF(ISERROR(VLOOKUP(I2808,'BACK INFO'!H:H,1,0)),K2808,'BACK INFO'!$H$1),'BACK INFO'!$G$1)</f>
        <v>ANITA M. HOPKINS</v>
      </c>
    </row>
    <row r="2809" spans="1:21" s="11" customFormat="1" x14ac:dyDescent="0.35">
      <c r="A2809" s="11" t="s">
        <v>94</v>
      </c>
      <c r="B2809" s="11">
        <v>2019</v>
      </c>
      <c r="C2809" s="11">
        <v>3</v>
      </c>
      <c r="D2809" s="11" t="s">
        <v>95</v>
      </c>
      <c r="E2809" s="11" t="s">
        <v>96</v>
      </c>
      <c r="F2809" s="11" t="s">
        <v>700</v>
      </c>
      <c r="G2809" s="11" t="s">
        <v>241</v>
      </c>
      <c r="H2809" s="11" t="s">
        <v>98</v>
      </c>
      <c r="I2809" s="11" t="s">
        <v>349</v>
      </c>
      <c r="J2809" s="11" t="s">
        <v>99</v>
      </c>
      <c r="K2809" s="11" t="s">
        <v>73</v>
      </c>
      <c r="L2809" s="11" t="s">
        <v>127</v>
      </c>
      <c r="M2809" s="11" t="s">
        <v>101</v>
      </c>
      <c r="N2809" s="11">
        <v>3</v>
      </c>
      <c r="O2809" s="11">
        <v>2019</v>
      </c>
      <c r="P2809" s="11" t="s">
        <v>112</v>
      </c>
      <c r="Q2809" s="11" t="s">
        <v>112</v>
      </c>
      <c r="R2809" s="11" t="s">
        <v>241</v>
      </c>
      <c r="S2809" s="11" t="s">
        <v>104</v>
      </c>
      <c r="T2809" s="11">
        <v>90</v>
      </c>
      <c r="U2809" s="11" t="str">
        <f>IF(ISERROR(VLOOKUP(I2809,'BACK INFO'!F:F,1,0)),IF(ISERROR(VLOOKUP(I2809,'BACK INFO'!H:H,1,0)),K2809,'BACK INFO'!$H$1),'BACK INFO'!$G$1)</f>
        <v>PHYLLIS POSNER</v>
      </c>
    </row>
    <row r="2810" spans="1:21" s="11" customFormat="1" x14ac:dyDescent="0.35">
      <c r="A2810" s="11" t="s">
        <v>94</v>
      </c>
      <c r="B2810" s="11">
        <v>2019</v>
      </c>
      <c r="C2810" s="11">
        <v>3</v>
      </c>
      <c r="D2810" s="11" t="s">
        <v>95</v>
      </c>
      <c r="E2810" s="11" t="s">
        <v>96</v>
      </c>
      <c r="F2810" s="11" t="s">
        <v>700</v>
      </c>
      <c r="G2810" s="11" t="s">
        <v>241</v>
      </c>
      <c r="H2810" s="11" t="s">
        <v>98</v>
      </c>
      <c r="I2810" s="11" t="s">
        <v>550</v>
      </c>
      <c r="J2810" s="11" t="s">
        <v>99</v>
      </c>
      <c r="K2810" s="11" t="s">
        <v>67</v>
      </c>
      <c r="L2810" s="11" t="s">
        <v>133</v>
      </c>
      <c r="M2810" s="11" t="s">
        <v>101</v>
      </c>
      <c r="N2810" s="11">
        <v>24</v>
      </c>
      <c r="O2810" s="11">
        <v>2019</v>
      </c>
      <c r="P2810" s="11" t="s">
        <v>112</v>
      </c>
      <c r="Q2810" s="11" t="s">
        <v>112</v>
      </c>
      <c r="R2810" s="11" t="s">
        <v>241</v>
      </c>
      <c r="S2810" s="11" t="s">
        <v>104</v>
      </c>
      <c r="T2810" s="11">
        <v>738</v>
      </c>
      <c r="U2810" s="11" t="str">
        <f>IF(ISERROR(VLOOKUP(I2810,'BACK INFO'!F:F,1,0)),IF(ISERROR(VLOOKUP(I2810,'BACK INFO'!H:H,1,0)),K2810,'BACK INFO'!$H$1),'BACK INFO'!$G$1)</f>
        <v>ANITA M. HOPKINS</v>
      </c>
    </row>
    <row r="2811" spans="1:21" s="11" customFormat="1" x14ac:dyDescent="0.35">
      <c r="A2811" s="11" t="s">
        <v>94</v>
      </c>
      <c r="B2811" s="11">
        <v>2019</v>
      </c>
      <c r="C2811" s="11">
        <v>3</v>
      </c>
      <c r="D2811" s="11" t="s">
        <v>95</v>
      </c>
      <c r="E2811" s="11" t="s">
        <v>96</v>
      </c>
      <c r="F2811" s="11" t="s">
        <v>700</v>
      </c>
      <c r="G2811" s="11" t="s">
        <v>241</v>
      </c>
      <c r="H2811" s="11" t="s">
        <v>98</v>
      </c>
      <c r="I2811" s="11" t="s">
        <v>577</v>
      </c>
      <c r="J2811" s="11" t="s">
        <v>120</v>
      </c>
      <c r="K2811" s="11" t="s">
        <v>68</v>
      </c>
      <c r="L2811" s="11" t="s">
        <v>129</v>
      </c>
      <c r="M2811" s="11" t="s">
        <v>122</v>
      </c>
      <c r="N2811" s="11">
        <v>36</v>
      </c>
      <c r="O2811" s="11">
        <v>2019</v>
      </c>
      <c r="P2811" s="11" t="s">
        <v>112</v>
      </c>
      <c r="Q2811" s="11" t="s">
        <v>112</v>
      </c>
      <c r="R2811" s="11" t="s">
        <v>241</v>
      </c>
      <c r="S2811" s="11" t="s">
        <v>104</v>
      </c>
      <c r="T2811" s="11">
        <v>1208.6266287254755</v>
      </c>
      <c r="U2811" s="11" t="str">
        <f>IF(ISERROR(VLOOKUP(I2811,'BACK INFO'!F:F,1,0)),IF(ISERROR(VLOOKUP(I2811,'BACK INFO'!H:H,1,0)),K2811,'BACK INFO'!$H$1),'BACK INFO'!$G$1)</f>
        <v>STEPHANIE VITALI</v>
      </c>
    </row>
    <row r="2812" spans="1:21" s="11" customFormat="1" x14ac:dyDescent="0.35">
      <c r="A2812" s="11" t="s">
        <v>94</v>
      </c>
      <c r="B2812" s="11">
        <v>2019</v>
      </c>
      <c r="C2812" s="11">
        <v>3</v>
      </c>
      <c r="D2812" s="11" t="s">
        <v>95</v>
      </c>
      <c r="E2812" s="11" t="s">
        <v>96</v>
      </c>
      <c r="F2812" s="11" t="s">
        <v>700</v>
      </c>
      <c r="G2812" s="11" t="s">
        <v>241</v>
      </c>
      <c r="H2812" s="11" t="s">
        <v>98</v>
      </c>
      <c r="I2812" s="11" t="s">
        <v>136</v>
      </c>
      <c r="J2812" s="11" t="s">
        <v>99</v>
      </c>
      <c r="K2812" s="11" t="s">
        <v>72</v>
      </c>
      <c r="L2812" s="11" t="s">
        <v>137</v>
      </c>
      <c r="M2812" s="11" t="s">
        <v>101</v>
      </c>
      <c r="N2812" s="11">
        <v>62</v>
      </c>
      <c r="O2812" s="11">
        <v>2019</v>
      </c>
      <c r="P2812" s="11" t="s">
        <v>112</v>
      </c>
      <c r="Q2812" s="11" t="s">
        <v>112</v>
      </c>
      <c r="R2812" s="11" t="s">
        <v>241</v>
      </c>
      <c r="S2812" s="11" t="s">
        <v>104</v>
      </c>
      <c r="T2812" s="11">
        <v>1896</v>
      </c>
      <c r="U2812" s="11" t="str">
        <f>IF(ISERROR(VLOOKUP(I2812,'BACK INFO'!F:F,1,0)),IF(ISERROR(VLOOKUP(I2812,'BACK INFO'!H:H,1,0)),K2812,'BACK INFO'!$H$1),'BACK INFO'!$G$1)</f>
        <v>BILL MILLER AND COMPANY</v>
      </c>
    </row>
    <row r="2813" spans="1:21" s="11" customFormat="1" x14ac:dyDescent="0.35">
      <c r="A2813" s="11" t="s">
        <v>94</v>
      </c>
      <c r="B2813" s="11">
        <v>2019</v>
      </c>
      <c r="C2813" s="11">
        <v>3</v>
      </c>
      <c r="D2813" s="11" t="s">
        <v>95</v>
      </c>
      <c r="E2813" s="11" t="s">
        <v>96</v>
      </c>
      <c r="F2813" s="11" t="s">
        <v>700</v>
      </c>
      <c r="G2813" s="11" t="s">
        <v>241</v>
      </c>
      <c r="H2813" s="11" t="s">
        <v>98</v>
      </c>
      <c r="I2813" s="11" t="s">
        <v>551</v>
      </c>
      <c r="J2813" s="11" t="s">
        <v>99</v>
      </c>
      <c r="K2813" s="11" t="s">
        <v>75</v>
      </c>
      <c r="L2813" s="11" t="s">
        <v>131</v>
      </c>
      <c r="M2813" s="11" t="s">
        <v>101</v>
      </c>
      <c r="N2813" s="11">
        <v>22</v>
      </c>
      <c r="O2813" s="11">
        <v>2019</v>
      </c>
      <c r="P2813" s="11" t="s">
        <v>112</v>
      </c>
      <c r="Q2813" s="11" t="s">
        <v>112</v>
      </c>
      <c r="R2813" s="11" t="s">
        <v>241</v>
      </c>
      <c r="S2813" s="11" t="s">
        <v>104</v>
      </c>
      <c r="T2813" s="11">
        <v>651</v>
      </c>
      <c r="U2813" s="11" t="str">
        <f>IF(ISERROR(VLOOKUP(I2813,'BACK INFO'!F:F,1,0)),IF(ISERROR(VLOOKUP(I2813,'BACK INFO'!H:H,1,0)),K2813,'BACK INFO'!$H$1),'BACK INFO'!$G$1)</f>
        <v>LAURA BONG</v>
      </c>
    </row>
    <row r="2814" spans="1:21" s="11" customFormat="1" x14ac:dyDescent="0.35">
      <c r="A2814" s="11" t="s">
        <v>94</v>
      </c>
      <c r="B2814" s="11">
        <v>2019</v>
      </c>
      <c r="C2814" s="11">
        <v>3</v>
      </c>
      <c r="D2814" s="11" t="s">
        <v>95</v>
      </c>
      <c r="E2814" s="11" t="s">
        <v>96</v>
      </c>
      <c r="F2814" s="11" t="s">
        <v>700</v>
      </c>
      <c r="G2814" s="11" t="s">
        <v>241</v>
      </c>
      <c r="H2814" s="11" t="s">
        <v>98</v>
      </c>
      <c r="I2814" s="11" t="s">
        <v>506</v>
      </c>
      <c r="J2814" s="11" t="s">
        <v>99</v>
      </c>
      <c r="K2814" s="11" t="s">
        <v>245</v>
      </c>
      <c r="L2814" s="11" t="s">
        <v>246</v>
      </c>
      <c r="M2814" s="11" t="s">
        <v>246</v>
      </c>
      <c r="N2814" s="11">
        <v>85</v>
      </c>
      <c r="O2814" s="11">
        <v>2019</v>
      </c>
      <c r="P2814" s="11" t="s">
        <v>112</v>
      </c>
      <c r="Q2814" s="11" t="s">
        <v>112</v>
      </c>
      <c r="R2814" s="11" t="s">
        <v>241</v>
      </c>
      <c r="S2814" s="11" t="s">
        <v>104</v>
      </c>
      <c r="T2814" s="11">
        <v>4305</v>
      </c>
      <c r="U2814" s="11" t="str">
        <f>IF(ISERROR(VLOOKUP(I2814,'BACK INFO'!F:F,1,0)),IF(ISERROR(VLOOKUP(I2814,'BACK INFO'!H:H,1,0)),K2814,'BACK INFO'!$H$1),'BACK INFO'!$G$1)</f>
        <v>JULIUS ORTIZ MALDONADO</v>
      </c>
    </row>
    <row r="2815" spans="1:21" s="11" customFormat="1" x14ac:dyDescent="0.35">
      <c r="A2815" s="11" t="s">
        <v>94</v>
      </c>
      <c r="B2815" s="11">
        <v>2019</v>
      </c>
      <c r="C2815" s="11">
        <v>3</v>
      </c>
      <c r="D2815" s="11" t="s">
        <v>95</v>
      </c>
      <c r="E2815" s="11" t="s">
        <v>96</v>
      </c>
      <c r="F2815" s="11" t="s">
        <v>700</v>
      </c>
      <c r="G2815" s="11" t="s">
        <v>241</v>
      </c>
      <c r="H2815" s="11" t="s">
        <v>98</v>
      </c>
      <c r="I2815" s="11" t="s">
        <v>578</v>
      </c>
      <c r="J2815" s="11" t="s">
        <v>99</v>
      </c>
      <c r="K2815" s="11" t="s">
        <v>72</v>
      </c>
      <c r="L2815" s="11" t="s">
        <v>178</v>
      </c>
      <c r="M2815" s="11" t="s">
        <v>101</v>
      </c>
      <c r="N2815" s="11">
        <v>99</v>
      </c>
      <c r="O2815" s="11">
        <v>2019</v>
      </c>
      <c r="P2815" s="11" t="s">
        <v>112</v>
      </c>
      <c r="Q2815" s="11" t="s">
        <v>112</v>
      </c>
      <c r="R2815" s="11" t="s">
        <v>241</v>
      </c>
      <c r="S2815" s="11" t="s">
        <v>104</v>
      </c>
      <c r="T2815" s="11">
        <v>3083</v>
      </c>
      <c r="U2815" s="11" t="str">
        <f>IF(ISERROR(VLOOKUP(I2815,'BACK INFO'!F:F,1,0)),IF(ISERROR(VLOOKUP(I2815,'BACK INFO'!H:H,1,0)),K2815,'BACK INFO'!$H$1),'BACK INFO'!$G$1)</f>
        <v>BILL MILLER AND COMPANY</v>
      </c>
    </row>
    <row r="2816" spans="1:21" s="11" customFormat="1" x14ac:dyDescent="0.35">
      <c r="A2816" s="11" t="s">
        <v>94</v>
      </c>
      <c r="B2816" s="11">
        <v>2019</v>
      </c>
      <c r="C2816" s="11">
        <v>3</v>
      </c>
      <c r="D2816" s="11" t="s">
        <v>95</v>
      </c>
      <c r="E2816" s="11" t="s">
        <v>96</v>
      </c>
      <c r="F2816" s="11" t="s">
        <v>700</v>
      </c>
      <c r="G2816" s="11" t="s">
        <v>241</v>
      </c>
      <c r="H2816" s="11" t="s">
        <v>98</v>
      </c>
      <c r="I2816" s="11" t="s">
        <v>579</v>
      </c>
      <c r="J2816" s="11" t="s">
        <v>99</v>
      </c>
      <c r="K2816" s="11" t="s">
        <v>72</v>
      </c>
      <c r="L2816" s="11" t="s">
        <v>452</v>
      </c>
      <c r="M2816" s="11" t="s">
        <v>101</v>
      </c>
      <c r="N2816" s="11">
        <v>70</v>
      </c>
      <c r="O2816" s="11">
        <v>2019</v>
      </c>
      <c r="P2816" s="11" t="s">
        <v>112</v>
      </c>
      <c r="Q2816" s="11" t="s">
        <v>112</v>
      </c>
      <c r="R2816" s="11" t="s">
        <v>241</v>
      </c>
      <c r="S2816" s="11" t="s">
        <v>104</v>
      </c>
      <c r="T2816" s="11">
        <v>2096</v>
      </c>
      <c r="U2816" s="11" t="str">
        <f>IF(ISERROR(VLOOKUP(I2816,'BACK INFO'!F:F,1,0)),IF(ISERROR(VLOOKUP(I2816,'BACK INFO'!H:H,1,0)),K2816,'BACK INFO'!$H$1),'BACK INFO'!$G$1)</f>
        <v>BILL MILLER AND COMPANY</v>
      </c>
    </row>
    <row r="2817" spans="1:21" s="11" customFormat="1" x14ac:dyDescent="0.35">
      <c r="A2817" s="11" t="s">
        <v>94</v>
      </c>
      <c r="B2817" s="11">
        <v>2019</v>
      </c>
      <c r="C2817" s="11">
        <v>3</v>
      </c>
      <c r="D2817" s="11" t="s">
        <v>95</v>
      </c>
      <c r="E2817" s="11" t="s">
        <v>96</v>
      </c>
      <c r="F2817" s="11" t="s">
        <v>700</v>
      </c>
      <c r="G2817" s="11" t="s">
        <v>241</v>
      </c>
      <c r="H2817" s="11" t="s">
        <v>98</v>
      </c>
      <c r="I2817" s="11" t="s">
        <v>507</v>
      </c>
      <c r="J2817" s="11" t="s">
        <v>99</v>
      </c>
      <c r="K2817" s="11" t="s">
        <v>75</v>
      </c>
      <c r="L2817" s="11" t="s">
        <v>146</v>
      </c>
      <c r="M2817" s="11" t="s">
        <v>101</v>
      </c>
      <c r="N2817" s="11">
        <v>22</v>
      </c>
      <c r="O2817" s="11">
        <v>2019</v>
      </c>
      <c r="P2817" s="11" t="s">
        <v>112</v>
      </c>
      <c r="Q2817" s="11" t="s">
        <v>112</v>
      </c>
      <c r="R2817" s="11" t="s">
        <v>241</v>
      </c>
      <c r="S2817" s="11" t="s">
        <v>104</v>
      </c>
      <c r="T2817" s="11">
        <v>639</v>
      </c>
      <c r="U2817" s="11" t="str">
        <f>IF(ISERROR(VLOOKUP(I2817,'BACK INFO'!F:F,1,0)),IF(ISERROR(VLOOKUP(I2817,'BACK INFO'!H:H,1,0)),K2817,'BACK INFO'!$H$1),'BACK INFO'!$G$1)</f>
        <v>LAURA BONG</v>
      </c>
    </row>
    <row r="2818" spans="1:21" s="11" customFormat="1" x14ac:dyDescent="0.35">
      <c r="A2818" s="11" t="s">
        <v>94</v>
      </c>
      <c r="B2818" s="11">
        <v>2019</v>
      </c>
      <c r="C2818" s="11">
        <v>3</v>
      </c>
      <c r="D2818" s="11" t="s">
        <v>95</v>
      </c>
      <c r="E2818" s="11" t="s">
        <v>96</v>
      </c>
      <c r="F2818" s="11" t="s">
        <v>700</v>
      </c>
      <c r="G2818" s="11" t="s">
        <v>241</v>
      </c>
      <c r="H2818" s="11" t="s">
        <v>98</v>
      </c>
      <c r="I2818" s="11" t="s">
        <v>553</v>
      </c>
      <c r="J2818" s="11" t="s">
        <v>99</v>
      </c>
      <c r="K2818" s="11" t="s">
        <v>72</v>
      </c>
      <c r="L2818" s="11" t="s">
        <v>114</v>
      </c>
      <c r="M2818" s="11" t="s">
        <v>101</v>
      </c>
      <c r="N2818" s="11">
        <v>11</v>
      </c>
      <c r="O2818" s="11">
        <v>2019</v>
      </c>
      <c r="P2818" s="11" t="s">
        <v>112</v>
      </c>
      <c r="Q2818" s="11" t="s">
        <v>112</v>
      </c>
      <c r="R2818" s="11" t="s">
        <v>241</v>
      </c>
      <c r="S2818" s="11" t="s">
        <v>104</v>
      </c>
      <c r="T2818" s="11">
        <v>301</v>
      </c>
      <c r="U2818" s="11" t="str">
        <f>IF(ISERROR(VLOOKUP(I2818,'BACK INFO'!F:F,1,0)),IF(ISERROR(VLOOKUP(I2818,'BACK INFO'!H:H,1,0)),K2818,'BACK INFO'!$H$1),'BACK INFO'!$G$1)</f>
        <v>BILL MILLER AND COMPANY</v>
      </c>
    </row>
    <row r="2819" spans="1:21" s="11" customFormat="1" x14ac:dyDescent="0.35">
      <c r="A2819" s="11" t="s">
        <v>94</v>
      </c>
      <c r="B2819" s="11">
        <v>2019</v>
      </c>
      <c r="C2819" s="11">
        <v>3</v>
      </c>
      <c r="D2819" s="11" t="s">
        <v>95</v>
      </c>
      <c r="E2819" s="11" t="s">
        <v>96</v>
      </c>
      <c r="F2819" s="11" t="s">
        <v>700</v>
      </c>
      <c r="G2819" s="11" t="s">
        <v>241</v>
      </c>
      <c r="H2819" s="11" t="s">
        <v>98</v>
      </c>
      <c r="I2819" s="11" t="s">
        <v>508</v>
      </c>
      <c r="J2819" s="11" t="s">
        <v>99</v>
      </c>
      <c r="K2819" s="11" t="s">
        <v>75</v>
      </c>
      <c r="L2819" s="11" t="s">
        <v>131</v>
      </c>
      <c r="M2819" s="11" t="s">
        <v>101</v>
      </c>
      <c r="N2819" s="11">
        <v>8</v>
      </c>
      <c r="O2819" s="11">
        <v>2019</v>
      </c>
      <c r="P2819" s="11" t="s">
        <v>112</v>
      </c>
      <c r="Q2819" s="11" t="s">
        <v>112</v>
      </c>
      <c r="R2819" s="11" t="s">
        <v>241</v>
      </c>
      <c r="S2819" s="11" t="s">
        <v>104</v>
      </c>
      <c r="T2819" s="11">
        <v>240</v>
      </c>
      <c r="U2819" s="11" t="str">
        <f>IF(ISERROR(VLOOKUP(I2819,'BACK INFO'!F:F,1,0)),IF(ISERROR(VLOOKUP(I2819,'BACK INFO'!H:H,1,0)),K2819,'BACK INFO'!$H$1),'BACK INFO'!$G$1)</f>
        <v>LAURA BONG</v>
      </c>
    </row>
    <row r="2820" spans="1:21" s="11" customFormat="1" x14ac:dyDescent="0.35">
      <c r="A2820" s="11" t="s">
        <v>94</v>
      </c>
      <c r="B2820" s="11">
        <v>2019</v>
      </c>
      <c r="C2820" s="11">
        <v>3</v>
      </c>
      <c r="D2820" s="11" t="s">
        <v>95</v>
      </c>
      <c r="E2820" s="11" t="s">
        <v>96</v>
      </c>
      <c r="F2820" s="11" t="s">
        <v>700</v>
      </c>
      <c r="G2820" s="11" t="s">
        <v>241</v>
      </c>
      <c r="H2820" s="11" t="s">
        <v>98</v>
      </c>
      <c r="I2820" s="11" t="s">
        <v>233</v>
      </c>
      <c r="J2820" s="11" t="s">
        <v>99</v>
      </c>
      <c r="K2820" s="11" t="s">
        <v>67</v>
      </c>
      <c r="L2820" s="11" t="s">
        <v>234</v>
      </c>
      <c r="M2820" s="11" t="s">
        <v>101</v>
      </c>
      <c r="N2820" s="11">
        <v>144</v>
      </c>
      <c r="O2820" s="11">
        <v>2019</v>
      </c>
      <c r="P2820" s="11" t="s">
        <v>112</v>
      </c>
      <c r="Q2820" s="11" t="s">
        <v>112</v>
      </c>
      <c r="R2820" s="11" t="s">
        <v>241</v>
      </c>
      <c r="S2820" s="11" t="s">
        <v>104</v>
      </c>
      <c r="T2820" s="11">
        <v>4377</v>
      </c>
      <c r="U2820" s="11" t="str">
        <f>IF(ISERROR(VLOOKUP(I2820,'BACK INFO'!F:F,1,0)),IF(ISERROR(VLOOKUP(I2820,'BACK INFO'!H:H,1,0)),K2820,'BACK INFO'!$H$1),'BACK INFO'!$G$1)</f>
        <v>ANITA M. HOPKINS</v>
      </c>
    </row>
    <row r="2821" spans="1:21" s="11" customFormat="1" x14ac:dyDescent="0.35">
      <c r="A2821" s="11" t="s">
        <v>94</v>
      </c>
      <c r="B2821" s="11">
        <v>2019</v>
      </c>
      <c r="C2821" s="11">
        <v>3</v>
      </c>
      <c r="D2821" s="11" t="s">
        <v>95</v>
      </c>
      <c r="E2821" s="11" t="s">
        <v>96</v>
      </c>
      <c r="F2821" s="11" t="s">
        <v>700</v>
      </c>
      <c r="G2821" s="11" t="s">
        <v>241</v>
      </c>
      <c r="H2821" s="11" t="s">
        <v>98</v>
      </c>
      <c r="I2821" s="11" t="s">
        <v>560</v>
      </c>
      <c r="J2821" s="11" t="s">
        <v>99</v>
      </c>
      <c r="K2821" s="11" t="s">
        <v>67</v>
      </c>
      <c r="L2821" s="11" t="s">
        <v>133</v>
      </c>
      <c r="M2821" s="11" t="s">
        <v>101</v>
      </c>
      <c r="N2821" s="11">
        <v>601</v>
      </c>
      <c r="O2821" s="11">
        <v>2019</v>
      </c>
      <c r="P2821" s="11" t="s">
        <v>112</v>
      </c>
      <c r="Q2821" s="11" t="s">
        <v>112</v>
      </c>
      <c r="R2821" s="11" t="s">
        <v>241</v>
      </c>
      <c r="S2821" s="11" t="s">
        <v>104</v>
      </c>
      <c r="T2821" s="11">
        <v>18149</v>
      </c>
      <c r="U2821" s="11" t="str">
        <f>IF(ISERROR(VLOOKUP(I2821,'BACK INFO'!F:F,1,0)),IF(ISERROR(VLOOKUP(I2821,'BACK INFO'!H:H,1,0)),K2821,'BACK INFO'!$H$1),'BACK INFO'!$G$1)</f>
        <v>ANITA M. HOPKINS</v>
      </c>
    </row>
    <row r="2822" spans="1:21" s="11" customFormat="1" x14ac:dyDescent="0.35">
      <c r="A2822" s="11" t="s">
        <v>94</v>
      </c>
      <c r="B2822" s="11">
        <v>2019</v>
      </c>
      <c r="C2822" s="11">
        <v>3</v>
      </c>
      <c r="D2822" s="11" t="s">
        <v>95</v>
      </c>
      <c r="E2822" s="11" t="s">
        <v>96</v>
      </c>
      <c r="F2822" s="11" t="s">
        <v>700</v>
      </c>
      <c r="G2822" s="11" t="s">
        <v>241</v>
      </c>
      <c r="H2822" s="11" t="s">
        <v>98</v>
      </c>
      <c r="I2822" s="11" t="s">
        <v>580</v>
      </c>
      <c r="J2822" s="11" t="s">
        <v>99</v>
      </c>
      <c r="K2822" s="11" t="s">
        <v>72</v>
      </c>
      <c r="L2822" s="11" t="s">
        <v>114</v>
      </c>
      <c r="M2822" s="11" t="s">
        <v>101</v>
      </c>
      <c r="N2822" s="11">
        <v>21</v>
      </c>
      <c r="O2822" s="11">
        <v>2019</v>
      </c>
      <c r="P2822" s="11" t="s">
        <v>112</v>
      </c>
      <c r="Q2822" s="11" t="s">
        <v>112</v>
      </c>
      <c r="R2822" s="11" t="s">
        <v>241</v>
      </c>
      <c r="S2822" s="11" t="s">
        <v>104</v>
      </c>
      <c r="T2822" s="11">
        <v>887</v>
      </c>
      <c r="U2822" s="11" t="str">
        <f>IF(ISERROR(VLOOKUP(I2822,'BACK INFO'!F:F,1,0)),IF(ISERROR(VLOOKUP(I2822,'BACK INFO'!H:H,1,0)),K2822,'BACK INFO'!$H$1),'BACK INFO'!$G$1)</f>
        <v>BILL MILLER AND COMPANY</v>
      </c>
    </row>
    <row r="2823" spans="1:21" s="11" customFormat="1" x14ac:dyDescent="0.35">
      <c r="A2823" s="11" t="s">
        <v>94</v>
      </c>
      <c r="B2823" s="11">
        <v>2019</v>
      </c>
      <c r="C2823" s="11">
        <v>3</v>
      </c>
      <c r="D2823" s="11" t="s">
        <v>95</v>
      </c>
      <c r="E2823" s="11" t="s">
        <v>96</v>
      </c>
      <c r="F2823" s="11" t="s">
        <v>700</v>
      </c>
      <c r="G2823" s="11" t="s">
        <v>241</v>
      </c>
      <c r="H2823" s="11" t="s">
        <v>98</v>
      </c>
      <c r="I2823" s="11" t="s">
        <v>486</v>
      </c>
      <c r="J2823" s="11" t="s">
        <v>99</v>
      </c>
      <c r="K2823" s="11" t="s">
        <v>75</v>
      </c>
      <c r="L2823" s="11" t="s">
        <v>131</v>
      </c>
      <c r="M2823" s="11" t="s">
        <v>101</v>
      </c>
      <c r="N2823" s="11">
        <v>12</v>
      </c>
      <c r="O2823" s="11">
        <v>2019</v>
      </c>
      <c r="P2823" s="11" t="s">
        <v>112</v>
      </c>
      <c r="Q2823" s="11" t="s">
        <v>112</v>
      </c>
      <c r="R2823" s="11" t="s">
        <v>241</v>
      </c>
      <c r="S2823" s="11" t="s">
        <v>104</v>
      </c>
      <c r="T2823" s="11">
        <v>360</v>
      </c>
      <c r="U2823" s="11" t="str">
        <f>IF(ISERROR(VLOOKUP(I2823,'BACK INFO'!F:F,1,0)),IF(ISERROR(VLOOKUP(I2823,'BACK INFO'!H:H,1,0)),K2823,'BACK INFO'!$H$1),'BACK INFO'!$G$1)</f>
        <v>LAURA BONG</v>
      </c>
    </row>
    <row r="2824" spans="1:21" s="11" customFormat="1" x14ac:dyDescent="0.35">
      <c r="A2824" s="11" t="s">
        <v>94</v>
      </c>
      <c r="B2824" s="11">
        <v>2019</v>
      </c>
      <c r="C2824" s="11">
        <v>3</v>
      </c>
      <c r="D2824" s="11" t="s">
        <v>95</v>
      </c>
      <c r="E2824" s="11" t="s">
        <v>96</v>
      </c>
      <c r="F2824" s="11" t="s">
        <v>700</v>
      </c>
      <c r="G2824" s="11" t="s">
        <v>241</v>
      </c>
      <c r="H2824" s="11" t="s">
        <v>98</v>
      </c>
      <c r="I2824" s="11" t="s">
        <v>509</v>
      </c>
      <c r="J2824" s="11" t="s">
        <v>99</v>
      </c>
      <c r="K2824" s="11" t="s">
        <v>67</v>
      </c>
      <c r="L2824" s="11" t="s">
        <v>135</v>
      </c>
      <c r="M2824" s="11" t="s">
        <v>101</v>
      </c>
      <c r="N2824" s="11">
        <v>22</v>
      </c>
      <c r="O2824" s="11">
        <v>2019</v>
      </c>
      <c r="P2824" s="11" t="s">
        <v>112</v>
      </c>
      <c r="Q2824" s="11" t="s">
        <v>112</v>
      </c>
      <c r="R2824" s="11" t="s">
        <v>241</v>
      </c>
      <c r="S2824" s="11" t="s">
        <v>104</v>
      </c>
      <c r="T2824" s="11">
        <v>660</v>
      </c>
      <c r="U2824" s="11" t="str">
        <f>IF(ISERROR(VLOOKUP(I2824,'BACK INFO'!F:F,1,0)),IF(ISERROR(VLOOKUP(I2824,'BACK INFO'!H:H,1,0)),K2824,'BACK INFO'!$H$1),'BACK INFO'!$G$1)</f>
        <v>ANITA M. HOPKINS</v>
      </c>
    </row>
    <row r="2825" spans="1:21" s="11" customFormat="1" x14ac:dyDescent="0.35">
      <c r="A2825" s="11" t="s">
        <v>94</v>
      </c>
      <c r="B2825" s="11">
        <v>2019</v>
      </c>
      <c r="C2825" s="11">
        <v>3</v>
      </c>
      <c r="D2825" s="11" t="s">
        <v>95</v>
      </c>
      <c r="E2825" s="11" t="s">
        <v>96</v>
      </c>
      <c r="F2825" s="11" t="s">
        <v>700</v>
      </c>
      <c r="G2825" s="11" t="s">
        <v>241</v>
      </c>
      <c r="H2825" s="11" t="s">
        <v>98</v>
      </c>
      <c r="I2825" s="11" t="s">
        <v>581</v>
      </c>
      <c r="J2825" s="11" t="s">
        <v>99</v>
      </c>
      <c r="K2825" s="11" t="s">
        <v>245</v>
      </c>
      <c r="L2825" s="11" t="s">
        <v>114</v>
      </c>
      <c r="M2825" s="11" t="s">
        <v>101</v>
      </c>
      <c r="N2825" s="11">
        <v>35</v>
      </c>
      <c r="O2825" s="11">
        <v>2019</v>
      </c>
      <c r="P2825" s="11" t="s">
        <v>112</v>
      </c>
      <c r="Q2825" s="11" t="s">
        <v>112</v>
      </c>
      <c r="R2825" s="11" t="s">
        <v>241</v>
      </c>
      <c r="S2825" s="11" t="s">
        <v>104</v>
      </c>
      <c r="T2825" s="11">
        <v>1413</v>
      </c>
      <c r="U2825" s="11" t="str">
        <f>IF(ISERROR(VLOOKUP(I2825,'BACK INFO'!F:F,1,0)),IF(ISERROR(VLOOKUP(I2825,'BACK INFO'!H:H,1,0)),K2825,'BACK INFO'!$H$1),'BACK INFO'!$G$1)</f>
        <v>JULIUS ORTIZ MALDONADO</v>
      </c>
    </row>
    <row r="2826" spans="1:21" s="11" customFormat="1" x14ac:dyDescent="0.35">
      <c r="A2826" s="11" t="s">
        <v>94</v>
      </c>
      <c r="B2826" s="11">
        <v>2019</v>
      </c>
      <c r="C2826" s="11">
        <v>3</v>
      </c>
      <c r="D2826" s="11" t="s">
        <v>95</v>
      </c>
      <c r="E2826" s="11" t="s">
        <v>96</v>
      </c>
      <c r="F2826" s="11" t="s">
        <v>700</v>
      </c>
      <c r="G2826" s="11" t="s">
        <v>241</v>
      </c>
      <c r="H2826" s="11" t="s">
        <v>98</v>
      </c>
      <c r="I2826" s="11" t="s">
        <v>175</v>
      </c>
      <c r="J2826" s="11" t="s">
        <v>99</v>
      </c>
      <c r="K2826" s="11" t="s">
        <v>75</v>
      </c>
      <c r="L2826" s="11" t="s">
        <v>131</v>
      </c>
      <c r="M2826" s="11" t="s">
        <v>101</v>
      </c>
      <c r="N2826" s="11">
        <v>46</v>
      </c>
      <c r="O2826" s="11">
        <v>2019</v>
      </c>
      <c r="P2826" s="11" t="s">
        <v>112</v>
      </c>
      <c r="Q2826" s="11" t="s">
        <v>112</v>
      </c>
      <c r="R2826" s="11" t="s">
        <v>241</v>
      </c>
      <c r="S2826" s="11" t="s">
        <v>104</v>
      </c>
      <c r="T2826" s="11">
        <v>1401</v>
      </c>
      <c r="U2826" s="11" t="str">
        <f>IF(ISERROR(VLOOKUP(I2826,'BACK INFO'!F:F,1,0)),IF(ISERROR(VLOOKUP(I2826,'BACK INFO'!H:H,1,0)),K2826,'BACK INFO'!$H$1),'BACK INFO'!$G$1)</f>
        <v>LAURA BONG</v>
      </c>
    </row>
    <row r="2827" spans="1:21" s="11" customFormat="1" x14ac:dyDescent="0.35">
      <c r="A2827" s="11" t="s">
        <v>94</v>
      </c>
      <c r="B2827" s="11">
        <v>2019</v>
      </c>
      <c r="C2827" s="11">
        <v>3</v>
      </c>
      <c r="D2827" s="11" t="s">
        <v>95</v>
      </c>
      <c r="E2827" s="11" t="s">
        <v>96</v>
      </c>
      <c r="F2827" s="11" t="s">
        <v>700</v>
      </c>
      <c r="G2827" s="11" t="s">
        <v>241</v>
      </c>
      <c r="H2827" s="11" t="s">
        <v>98</v>
      </c>
      <c r="I2827" s="11" t="s">
        <v>582</v>
      </c>
      <c r="J2827" s="11" t="s">
        <v>99</v>
      </c>
      <c r="K2827" s="11" t="s">
        <v>72</v>
      </c>
      <c r="L2827" s="11" t="s">
        <v>114</v>
      </c>
      <c r="M2827" s="11" t="s">
        <v>101</v>
      </c>
      <c r="N2827" s="11">
        <v>80</v>
      </c>
      <c r="O2827" s="11">
        <v>2019</v>
      </c>
      <c r="P2827" s="11" t="s">
        <v>112</v>
      </c>
      <c r="Q2827" s="11" t="s">
        <v>112</v>
      </c>
      <c r="R2827" s="11" t="s">
        <v>241</v>
      </c>
      <c r="S2827" s="11" t="s">
        <v>104</v>
      </c>
      <c r="T2827" s="11">
        <v>2458</v>
      </c>
      <c r="U2827" s="11" t="str">
        <f>IF(ISERROR(VLOOKUP(I2827,'BACK INFO'!F:F,1,0)),IF(ISERROR(VLOOKUP(I2827,'BACK INFO'!H:H,1,0)),K2827,'BACK INFO'!$H$1),'BACK INFO'!$G$1)</f>
        <v>BILL MILLER AND COMPANY</v>
      </c>
    </row>
    <row r="2828" spans="1:21" s="11" customFormat="1" x14ac:dyDescent="0.35">
      <c r="A2828" s="11" t="s">
        <v>94</v>
      </c>
      <c r="B2828" s="11">
        <v>2019</v>
      </c>
      <c r="C2828" s="11">
        <v>3</v>
      </c>
      <c r="D2828" s="11" t="s">
        <v>95</v>
      </c>
      <c r="E2828" s="11" t="s">
        <v>96</v>
      </c>
      <c r="F2828" s="11" t="s">
        <v>700</v>
      </c>
      <c r="G2828" s="11" t="s">
        <v>241</v>
      </c>
      <c r="H2828" s="11" t="s">
        <v>98</v>
      </c>
      <c r="I2828" s="11" t="s">
        <v>300</v>
      </c>
      <c r="J2828" s="11" t="s">
        <v>99</v>
      </c>
      <c r="K2828" s="11" t="s">
        <v>73</v>
      </c>
      <c r="L2828" s="11" t="s">
        <v>127</v>
      </c>
      <c r="M2828" s="11" t="s">
        <v>101</v>
      </c>
      <c r="N2828" s="11">
        <v>90</v>
      </c>
      <c r="O2828" s="11">
        <v>2019</v>
      </c>
      <c r="P2828" s="11" t="s">
        <v>112</v>
      </c>
      <c r="Q2828" s="11" t="s">
        <v>112</v>
      </c>
      <c r="R2828" s="11" t="s">
        <v>241</v>
      </c>
      <c r="S2828" s="11" t="s">
        <v>104</v>
      </c>
      <c r="T2828" s="11">
        <v>2635</v>
      </c>
      <c r="U2828" s="11" t="str">
        <f>IF(ISERROR(VLOOKUP(I2828,'BACK INFO'!F:F,1,0)),IF(ISERROR(VLOOKUP(I2828,'BACK INFO'!H:H,1,0)),K2828,'BACK INFO'!$H$1),'BACK INFO'!$G$1)</f>
        <v>PHYLLIS POSNER</v>
      </c>
    </row>
    <row r="2829" spans="1:21" s="11" customFormat="1" x14ac:dyDescent="0.35">
      <c r="A2829" s="11" t="s">
        <v>94</v>
      </c>
      <c r="B2829" s="11">
        <v>2019</v>
      </c>
      <c r="C2829" s="11">
        <v>3</v>
      </c>
      <c r="D2829" s="11" t="s">
        <v>95</v>
      </c>
      <c r="E2829" s="11" t="s">
        <v>96</v>
      </c>
      <c r="F2829" s="11" t="s">
        <v>700</v>
      </c>
      <c r="G2829" s="11" t="s">
        <v>241</v>
      </c>
      <c r="H2829" s="11" t="s">
        <v>98</v>
      </c>
      <c r="I2829" s="11" t="s">
        <v>177</v>
      </c>
      <c r="J2829" s="11" t="s">
        <v>99</v>
      </c>
      <c r="K2829" s="11" t="s">
        <v>72</v>
      </c>
      <c r="L2829" s="11" t="s">
        <v>178</v>
      </c>
      <c r="M2829" s="11" t="s">
        <v>101</v>
      </c>
      <c r="N2829" s="11">
        <v>48</v>
      </c>
      <c r="O2829" s="11">
        <v>2019</v>
      </c>
      <c r="P2829" s="11" t="s">
        <v>112</v>
      </c>
      <c r="Q2829" s="11" t="s">
        <v>112</v>
      </c>
      <c r="R2829" s="11" t="s">
        <v>241</v>
      </c>
      <c r="S2829" s="11" t="s">
        <v>104</v>
      </c>
      <c r="T2829" s="11">
        <v>1392</v>
      </c>
      <c r="U2829" s="11" t="str">
        <f>IF(ISERROR(VLOOKUP(I2829,'BACK INFO'!F:F,1,0)),IF(ISERROR(VLOOKUP(I2829,'BACK INFO'!H:H,1,0)),K2829,'BACK INFO'!$H$1),'BACK INFO'!$G$1)</f>
        <v>BILL MILLER AND COMPANY</v>
      </c>
    </row>
    <row r="2830" spans="1:21" s="11" customFormat="1" x14ac:dyDescent="0.35">
      <c r="A2830" s="11" t="s">
        <v>94</v>
      </c>
      <c r="B2830" s="11">
        <v>2019</v>
      </c>
      <c r="C2830" s="11">
        <v>3</v>
      </c>
      <c r="D2830" s="11" t="s">
        <v>95</v>
      </c>
      <c r="E2830" s="11" t="s">
        <v>96</v>
      </c>
      <c r="F2830" s="11" t="s">
        <v>700</v>
      </c>
      <c r="G2830" s="11" t="s">
        <v>241</v>
      </c>
      <c r="H2830" s="11" t="s">
        <v>98</v>
      </c>
      <c r="I2830" s="11" t="s">
        <v>556</v>
      </c>
      <c r="J2830" s="11" t="s">
        <v>99</v>
      </c>
      <c r="K2830" s="11" t="s">
        <v>71</v>
      </c>
      <c r="L2830" s="11" t="s">
        <v>159</v>
      </c>
      <c r="M2830" s="11" t="s">
        <v>101</v>
      </c>
      <c r="N2830" s="11">
        <v>12</v>
      </c>
      <c r="O2830" s="11">
        <v>2019</v>
      </c>
      <c r="P2830" s="11" t="s">
        <v>112</v>
      </c>
      <c r="Q2830" s="11" t="s">
        <v>112</v>
      </c>
      <c r="R2830" s="11" t="s">
        <v>241</v>
      </c>
      <c r="S2830" s="11" t="s">
        <v>104</v>
      </c>
      <c r="T2830" s="11">
        <v>372</v>
      </c>
      <c r="U2830" s="11" t="str">
        <f>IF(ISERROR(VLOOKUP(I2830,'BACK INFO'!F:F,1,0)),IF(ISERROR(VLOOKUP(I2830,'BACK INFO'!H:H,1,0)),K2830,'BACK INFO'!$H$1),'BACK INFO'!$G$1)</f>
        <v>HOLLY SALES INC.</v>
      </c>
    </row>
    <row r="2831" spans="1:21" s="11" customFormat="1" x14ac:dyDescent="0.35">
      <c r="A2831" s="11" t="s">
        <v>94</v>
      </c>
      <c r="B2831" s="11">
        <v>2019</v>
      </c>
      <c r="C2831" s="11">
        <v>3</v>
      </c>
      <c r="D2831" s="11" t="s">
        <v>95</v>
      </c>
      <c r="E2831" s="11" t="s">
        <v>96</v>
      </c>
      <c r="F2831" s="11" t="s">
        <v>700</v>
      </c>
      <c r="G2831" s="11" t="s">
        <v>241</v>
      </c>
      <c r="H2831" s="11" t="s">
        <v>98</v>
      </c>
      <c r="I2831" s="11" t="s">
        <v>583</v>
      </c>
      <c r="J2831" s="11" t="s">
        <v>99</v>
      </c>
      <c r="K2831" s="11" t="s">
        <v>71</v>
      </c>
      <c r="L2831" s="11" t="s">
        <v>285</v>
      </c>
      <c r="M2831" s="11" t="s">
        <v>101</v>
      </c>
      <c r="N2831" s="11">
        <v>10</v>
      </c>
      <c r="O2831" s="11">
        <v>2019</v>
      </c>
      <c r="P2831" s="11" t="s">
        <v>112</v>
      </c>
      <c r="Q2831" s="11" t="s">
        <v>112</v>
      </c>
      <c r="R2831" s="11" t="s">
        <v>241</v>
      </c>
      <c r="S2831" s="11" t="s">
        <v>104</v>
      </c>
      <c r="T2831" s="11">
        <v>346.56000000000006</v>
      </c>
      <c r="U2831" s="11" t="str">
        <f>IF(ISERROR(VLOOKUP(I2831,'BACK INFO'!F:F,1,0)),IF(ISERROR(VLOOKUP(I2831,'BACK INFO'!H:H,1,0)),K2831,'BACK INFO'!$H$1),'BACK INFO'!$G$1)</f>
        <v>HOLLY SALES INC.</v>
      </c>
    </row>
    <row r="2832" spans="1:21" s="11" customFormat="1" x14ac:dyDescent="0.35">
      <c r="A2832" s="11" t="s">
        <v>94</v>
      </c>
      <c r="B2832" s="11">
        <v>2019</v>
      </c>
      <c r="C2832" s="11">
        <v>3</v>
      </c>
      <c r="D2832" s="11" t="s">
        <v>95</v>
      </c>
      <c r="E2832" s="11" t="s">
        <v>96</v>
      </c>
      <c r="F2832" s="11" t="s">
        <v>700</v>
      </c>
      <c r="G2832" s="11" t="s">
        <v>241</v>
      </c>
      <c r="H2832" s="11" t="s">
        <v>98</v>
      </c>
      <c r="I2832" s="11" t="s">
        <v>584</v>
      </c>
      <c r="J2832" s="11" t="s">
        <v>99</v>
      </c>
      <c r="K2832" s="11" t="s">
        <v>72</v>
      </c>
      <c r="L2832" s="11" t="s">
        <v>137</v>
      </c>
      <c r="M2832" s="11" t="s">
        <v>101</v>
      </c>
      <c r="N2832" s="11">
        <v>98</v>
      </c>
      <c r="O2832" s="11">
        <v>2019</v>
      </c>
      <c r="P2832" s="11" t="s">
        <v>112</v>
      </c>
      <c r="Q2832" s="11" t="s">
        <v>112</v>
      </c>
      <c r="R2832" s="11" t="s">
        <v>241</v>
      </c>
      <c r="S2832" s="11" t="s">
        <v>104</v>
      </c>
      <c r="T2832" s="11">
        <v>2954</v>
      </c>
      <c r="U2832" s="11" t="str">
        <f>IF(ISERROR(VLOOKUP(I2832,'BACK INFO'!F:F,1,0)),IF(ISERROR(VLOOKUP(I2832,'BACK INFO'!H:H,1,0)),K2832,'BACK INFO'!$H$1),'BACK INFO'!$G$1)</f>
        <v>BILL MILLER AND COMPANY</v>
      </c>
    </row>
    <row r="2833" spans="1:21" s="11" customFormat="1" x14ac:dyDescent="0.35">
      <c r="A2833" s="11" t="s">
        <v>94</v>
      </c>
      <c r="B2833" s="11">
        <v>2019</v>
      </c>
      <c r="C2833" s="11">
        <v>3</v>
      </c>
      <c r="D2833" s="11" t="s">
        <v>95</v>
      </c>
      <c r="E2833" s="11" t="s">
        <v>96</v>
      </c>
      <c r="F2833" s="11" t="s">
        <v>700</v>
      </c>
      <c r="G2833" s="11" t="s">
        <v>241</v>
      </c>
      <c r="H2833" s="11" t="s">
        <v>98</v>
      </c>
      <c r="I2833" s="11" t="s">
        <v>182</v>
      </c>
      <c r="J2833" s="11" t="s">
        <v>99</v>
      </c>
      <c r="K2833" s="11" t="s">
        <v>71</v>
      </c>
      <c r="L2833" s="11" t="s">
        <v>169</v>
      </c>
      <c r="M2833" s="11" t="s">
        <v>101</v>
      </c>
      <c r="N2833" s="11">
        <v>40</v>
      </c>
      <c r="O2833" s="11">
        <v>2019</v>
      </c>
      <c r="P2833" s="11" t="s">
        <v>112</v>
      </c>
      <c r="Q2833" s="11" t="s">
        <v>112</v>
      </c>
      <c r="R2833" s="11" t="s">
        <v>241</v>
      </c>
      <c r="S2833" s="11" t="s">
        <v>104</v>
      </c>
      <c r="T2833" s="11">
        <v>1585</v>
      </c>
      <c r="U2833" s="11" t="str">
        <f>IF(ISERROR(VLOOKUP(I2833,'BACK INFO'!F:F,1,0)),IF(ISERROR(VLOOKUP(I2833,'BACK INFO'!H:H,1,0)),K2833,'BACK INFO'!$H$1),'BACK INFO'!$G$1)</f>
        <v>HOLLY SALES INC.</v>
      </c>
    </row>
    <row r="2834" spans="1:21" s="11" customFormat="1" x14ac:dyDescent="0.35">
      <c r="A2834" s="11" t="s">
        <v>94</v>
      </c>
      <c r="B2834" s="11">
        <v>2019</v>
      </c>
      <c r="C2834" s="11">
        <v>3</v>
      </c>
      <c r="D2834" s="11" t="s">
        <v>95</v>
      </c>
      <c r="E2834" s="11" t="s">
        <v>96</v>
      </c>
      <c r="F2834" s="11" t="s">
        <v>700</v>
      </c>
      <c r="G2834" s="11" t="s">
        <v>241</v>
      </c>
      <c r="H2834" s="11" t="s">
        <v>98</v>
      </c>
      <c r="I2834" s="11" t="s">
        <v>512</v>
      </c>
      <c r="J2834" s="11" t="s">
        <v>99</v>
      </c>
      <c r="K2834" s="11" t="s">
        <v>72</v>
      </c>
      <c r="L2834" s="11" t="s">
        <v>452</v>
      </c>
      <c r="M2834" s="11" t="s">
        <v>101</v>
      </c>
      <c r="N2834" s="11">
        <v>22</v>
      </c>
      <c r="O2834" s="11">
        <v>2019</v>
      </c>
      <c r="P2834" s="11" t="s">
        <v>112</v>
      </c>
      <c r="Q2834" s="11" t="s">
        <v>112</v>
      </c>
      <c r="R2834" s="11" t="s">
        <v>241</v>
      </c>
      <c r="S2834" s="11" t="s">
        <v>104</v>
      </c>
      <c r="T2834" s="11">
        <v>658</v>
      </c>
      <c r="U2834" s="11" t="str">
        <f>IF(ISERROR(VLOOKUP(I2834,'BACK INFO'!F:F,1,0)),IF(ISERROR(VLOOKUP(I2834,'BACK INFO'!H:H,1,0)),K2834,'BACK INFO'!$H$1),'BACK INFO'!$G$1)</f>
        <v>BILL MILLER AND COMPANY</v>
      </c>
    </row>
    <row r="2835" spans="1:21" s="11" customFormat="1" x14ac:dyDescent="0.35">
      <c r="A2835" s="11" t="s">
        <v>94</v>
      </c>
      <c r="B2835" s="11">
        <v>2019</v>
      </c>
      <c r="C2835" s="11">
        <v>3</v>
      </c>
      <c r="D2835" s="11" t="s">
        <v>95</v>
      </c>
      <c r="E2835" s="11" t="s">
        <v>96</v>
      </c>
      <c r="F2835" s="11" t="s">
        <v>700</v>
      </c>
      <c r="G2835" s="11" t="s">
        <v>241</v>
      </c>
      <c r="H2835" s="11" t="s">
        <v>98</v>
      </c>
      <c r="I2835" s="11" t="s">
        <v>585</v>
      </c>
      <c r="J2835" s="11" t="s">
        <v>99</v>
      </c>
      <c r="K2835" s="11" t="s">
        <v>75</v>
      </c>
      <c r="L2835" s="11" t="s">
        <v>165</v>
      </c>
      <c r="M2835" s="11" t="s">
        <v>101</v>
      </c>
      <c r="N2835" s="11">
        <v>6</v>
      </c>
      <c r="O2835" s="11">
        <v>2019</v>
      </c>
      <c r="P2835" s="11" t="s">
        <v>112</v>
      </c>
      <c r="Q2835" s="11" t="s">
        <v>112</v>
      </c>
      <c r="R2835" s="11" t="s">
        <v>241</v>
      </c>
      <c r="S2835" s="11" t="s">
        <v>104</v>
      </c>
      <c r="T2835" s="11">
        <v>168</v>
      </c>
      <c r="U2835" s="11" t="str">
        <f>IF(ISERROR(VLOOKUP(I2835,'BACK INFO'!F:F,1,0)),IF(ISERROR(VLOOKUP(I2835,'BACK INFO'!H:H,1,0)),K2835,'BACK INFO'!$H$1),'BACK INFO'!$G$1)</f>
        <v>LAURA BONG</v>
      </c>
    </row>
    <row r="2836" spans="1:21" s="11" customFormat="1" x14ac:dyDescent="0.35">
      <c r="A2836" s="11" t="s">
        <v>94</v>
      </c>
      <c r="B2836" s="11">
        <v>2019</v>
      </c>
      <c r="C2836" s="11">
        <v>3</v>
      </c>
      <c r="D2836" s="11" t="s">
        <v>95</v>
      </c>
      <c r="E2836" s="11" t="s">
        <v>96</v>
      </c>
      <c r="F2836" s="11" t="s">
        <v>700</v>
      </c>
      <c r="G2836" s="11" t="s">
        <v>241</v>
      </c>
      <c r="H2836" s="11" t="s">
        <v>98</v>
      </c>
      <c r="I2836" s="11" t="s">
        <v>480</v>
      </c>
      <c r="J2836" s="11" t="s">
        <v>99</v>
      </c>
      <c r="K2836" s="11" t="s">
        <v>75</v>
      </c>
      <c r="L2836" s="11" t="s">
        <v>273</v>
      </c>
      <c r="M2836" s="11" t="s">
        <v>101</v>
      </c>
      <c r="N2836" s="11">
        <v>3</v>
      </c>
      <c r="O2836" s="11">
        <v>2019</v>
      </c>
      <c r="P2836" s="11" t="s">
        <v>112</v>
      </c>
      <c r="Q2836" s="11" t="s">
        <v>112</v>
      </c>
      <c r="R2836" s="11" t="s">
        <v>241</v>
      </c>
      <c r="S2836" s="11" t="s">
        <v>104</v>
      </c>
      <c r="T2836" s="11">
        <v>102</v>
      </c>
      <c r="U2836" s="11" t="str">
        <f>IF(ISERROR(VLOOKUP(I2836,'BACK INFO'!F:F,1,0)),IF(ISERROR(VLOOKUP(I2836,'BACK INFO'!H:H,1,0)),K2836,'BACK INFO'!$H$1),'BACK INFO'!$G$1)</f>
        <v>LAURA BONG</v>
      </c>
    </row>
    <row r="2837" spans="1:21" s="11" customFormat="1" x14ac:dyDescent="0.35">
      <c r="A2837" s="11" t="s">
        <v>94</v>
      </c>
      <c r="B2837" s="11">
        <v>2019</v>
      </c>
      <c r="C2837" s="11">
        <v>3</v>
      </c>
      <c r="D2837" s="11" t="s">
        <v>95</v>
      </c>
      <c r="E2837" s="11" t="s">
        <v>96</v>
      </c>
      <c r="F2837" s="11" t="s">
        <v>700</v>
      </c>
      <c r="G2837" s="11" t="s">
        <v>241</v>
      </c>
      <c r="H2837" s="11" t="s">
        <v>98</v>
      </c>
      <c r="I2837" s="11" t="s">
        <v>586</v>
      </c>
      <c r="J2837" s="11" t="s">
        <v>99</v>
      </c>
      <c r="K2837" s="11" t="s">
        <v>74</v>
      </c>
      <c r="L2837" s="11" t="s">
        <v>199</v>
      </c>
      <c r="M2837" s="11" t="s">
        <v>101</v>
      </c>
      <c r="N2837" s="11">
        <v>26</v>
      </c>
      <c r="O2837" s="11">
        <v>2019</v>
      </c>
      <c r="P2837" s="11" t="s">
        <v>112</v>
      </c>
      <c r="Q2837" s="11" t="s">
        <v>112</v>
      </c>
      <c r="R2837" s="11" t="s">
        <v>241</v>
      </c>
      <c r="S2837" s="11" t="s">
        <v>104</v>
      </c>
      <c r="T2837" s="11">
        <v>818</v>
      </c>
      <c r="U2837" s="11" t="str">
        <f>IF(ISERROR(VLOOKUP(I2837,'BACK INFO'!F:F,1,0)),IF(ISERROR(VLOOKUP(I2837,'BACK INFO'!H:H,1,0)),K2837,'BACK INFO'!$H$1),'BACK INFO'!$G$1)</f>
        <v>DENISE ARNETT</v>
      </c>
    </row>
    <row r="2838" spans="1:21" s="11" customFormat="1" x14ac:dyDescent="0.35">
      <c r="A2838" s="11" t="s">
        <v>94</v>
      </c>
      <c r="B2838" s="11">
        <v>2019</v>
      </c>
      <c r="C2838" s="11">
        <v>3</v>
      </c>
      <c r="D2838" s="11" t="s">
        <v>95</v>
      </c>
      <c r="E2838" s="11" t="s">
        <v>96</v>
      </c>
      <c r="F2838" s="11" t="s">
        <v>700</v>
      </c>
      <c r="G2838" s="11" t="s">
        <v>241</v>
      </c>
      <c r="H2838" s="11" t="s">
        <v>98</v>
      </c>
      <c r="I2838" s="11" t="s">
        <v>214</v>
      </c>
      <c r="J2838" s="11" t="s">
        <v>99</v>
      </c>
      <c r="K2838" s="11" t="s">
        <v>74</v>
      </c>
      <c r="L2838" s="11" t="s">
        <v>199</v>
      </c>
      <c r="M2838" s="11" t="s">
        <v>101</v>
      </c>
      <c r="N2838" s="11">
        <v>16</v>
      </c>
      <c r="O2838" s="11">
        <v>2019</v>
      </c>
      <c r="P2838" s="11" t="s">
        <v>112</v>
      </c>
      <c r="Q2838" s="11" t="s">
        <v>112</v>
      </c>
      <c r="R2838" s="11" t="s">
        <v>241</v>
      </c>
      <c r="S2838" s="11" t="s">
        <v>104</v>
      </c>
      <c r="T2838" s="11">
        <v>507</v>
      </c>
      <c r="U2838" s="11" t="str">
        <f>IF(ISERROR(VLOOKUP(I2838,'BACK INFO'!F:F,1,0)),IF(ISERROR(VLOOKUP(I2838,'BACK INFO'!H:H,1,0)),K2838,'BACK INFO'!$H$1),'BACK INFO'!$G$1)</f>
        <v>DENISE ARNETT</v>
      </c>
    </row>
    <row r="2839" spans="1:21" s="11" customFormat="1" x14ac:dyDescent="0.35">
      <c r="A2839" s="11" t="s">
        <v>94</v>
      </c>
      <c r="B2839" s="11">
        <v>2019</v>
      </c>
      <c r="C2839" s="11">
        <v>3</v>
      </c>
      <c r="D2839" s="11" t="s">
        <v>95</v>
      </c>
      <c r="E2839" s="11" t="s">
        <v>96</v>
      </c>
      <c r="F2839" s="11" t="s">
        <v>700</v>
      </c>
      <c r="G2839" s="11" t="s">
        <v>241</v>
      </c>
      <c r="H2839" s="11" t="s">
        <v>98</v>
      </c>
      <c r="I2839" s="11" t="s">
        <v>218</v>
      </c>
      <c r="J2839" s="11" t="s">
        <v>99</v>
      </c>
      <c r="K2839" s="11" t="s">
        <v>74</v>
      </c>
      <c r="L2839" s="11" t="s">
        <v>199</v>
      </c>
      <c r="M2839" s="11" t="s">
        <v>101</v>
      </c>
      <c r="N2839" s="11">
        <v>16</v>
      </c>
      <c r="O2839" s="11">
        <v>2019</v>
      </c>
      <c r="P2839" s="11" t="s">
        <v>112</v>
      </c>
      <c r="Q2839" s="11" t="s">
        <v>112</v>
      </c>
      <c r="R2839" s="11" t="s">
        <v>241</v>
      </c>
      <c r="S2839" s="11" t="s">
        <v>104</v>
      </c>
      <c r="T2839" s="11">
        <v>507</v>
      </c>
      <c r="U2839" s="11" t="str">
        <f>IF(ISERROR(VLOOKUP(I2839,'BACK INFO'!F:F,1,0)),IF(ISERROR(VLOOKUP(I2839,'BACK INFO'!H:H,1,0)),K2839,'BACK INFO'!$H$1),'BACK INFO'!$G$1)</f>
        <v>DENISE ARNETT</v>
      </c>
    </row>
    <row r="2840" spans="1:21" s="11" customFormat="1" x14ac:dyDescent="0.35">
      <c r="A2840" s="11" t="s">
        <v>94</v>
      </c>
      <c r="B2840" s="11">
        <v>2019</v>
      </c>
      <c r="C2840" s="11">
        <v>3</v>
      </c>
      <c r="D2840" s="11" t="s">
        <v>95</v>
      </c>
      <c r="E2840" s="11" t="s">
        <v>96</v>
      </c>
      <c r="F2840" s="11" t="s">
        <v>700</v>
      </c>
      <c r="G2840" s="11" t="s">
        <v>241</v>
      </c>
      <c r="H2840" s="11" t="s">
        <v>98</v>
      </c>
      <c r="I2840" s="11" t="s">
        <v>514</v>
      </c>
      <c r="J2840" s="11" t="s">
        <v>99</v>
      </c>
      <c r="K2840" s="11" t="s">
        <v>72</v>
      </c>
      <c r="L2840" s="11" t="s">
        <v>114</v>
      </c>
      <c r="M2840" s="11" t="s">
        <v>101</v>
      </c>
      <c r="N2840" s="11">
        <v>3</v>
      </c>
      <c r="O2840" s="11">
        <v>2019</v>
      </c>
      <c r="P2840" s="11" t="s">
        <v>112</v>
      </c>
      <c r="Q2840" s="11" t="s">
        <v>112</v>
      </c>
      <c r="R2840" s="11" t="s">
        <v>241</v>
      </c>
      <c r="S2840" s="11" t="s">
        <v>104</v>
      </c>
      <c r="T2840" s="11">
        <v>204</v>
      </c>
      <c r="U2840" s="11" t="str">
        <f>IF(ISERROR(VLOOKUP(I2840,'BACK INFO'!F:F,1,0)),IF(ISERROR(VLOOKUP(I2840,'BACK INFO'!H:H,1,0)),K2840,'BACK INFO'!$H$1),'BACK INFO'!$G$1)</f>
        <v>BILL MILLER AND COMPANY</v>
      </c>
    </row>
    <row r="2841" spans="1:21" s="11" customFormat="1" x14ac:dyDescent="0.35">
      <c r="A2841" s="11" t="s">
        <v>94</v>
      </c>
      <c r="B2841" s="11">
        <v>2019</v>
      </c>
      <c r="C2841" s="11">
        <v>3</v>
      </c>
      <c r="D2841" s="11" t="s">
        <v>95</v>
      </c>
      <c r="E2841" s="11" t="s">
        <v>96</v>
      </c>
      <c r="F2841" s="11" t="s">
        <v>700</v>
      </c>
      <c r="G2841" s="11" t="s">
        <v>241</v>
      </c>
      <c r="H2841" s="11" t="s">
        <v>98</v>
      </c>
      <c r="I2841" s="11" t="s">
        <v>515</v>
      </c>
      <c r="J2841" s="11" t="s">
        <v>99</v>
      </c>
      <c r="K2841" s="11" t="s">
        <v>75</v>
      </c>
      <c r="L2841" s="11" t="s">
        <v>146</v>
      </c>
      <c r="M2841" s="11" t="s">
        <v>101</v>
      </c>
      <c r="N2841" s="11">
        <v>23</v>
      </c>
      <c r="O2841" s="11">
        <v>2019</v>
      </c>
      <c r="P2841" s="11" t="s">
        <v>112</v>
      </c>
      <c r="Q2841" s="11" t="s">
        <v>112</v>
      </c>
      <c r="R2841" s="11" t="s">
        <v>241</v>
      </c>
      <c r="S2841" s="11" t="s">
        <v>104</v>
      </c>
      <c r="T2841" s="11">
        <v>710</v>
      </c>
      <c r="U2841" s="11" t="str">
        <f>IF(ISERROR(VLOOKUP(I2841,'BACK INFO'!F:F,1,0)),IF(ISERROR(VLOOKUP(I2841,'BACK INFO'!H:H,1,0)),K2841,'BACK INFO'!$H$1),'BACK INFO'!$G$1)</f>
        <v>LAURA BONG</v>
      </c>
    </row>
    <row r="2842" spans="1:21" s="11" customFormat="1" x14ac:dyDescent="0.35">
      <c r="A2842" s="11" t="s">
        <v>94</v>
      </c>
      <c r="B2842" s="11">
        <v>2019</v>
      </c>
      <c r="C2842" s="11">
        <v>3</v>
      </c>
      <c r="D2842" s="11" t="s">
        <v>95</v>
      </c>
      <c r="E2842" s="11" t="s">
        <v>96</v>
      </c>
      <c r="F2842" s="11" t="s">
        <v>700</v>
      </c>
      <c r="G2842" s="11" t="s">
        <v>241</v>
      </c>
      <c r="H2842" s="11" t="s">
        <v>98</v>
      </c>
      <c r="I2842" s="11" t="s">
        <v>516</v>
      </c>
      <c r="J2842" s="11" t="s">
        <v>99</v>
      </c>
      <c r="K2842" s="11" t="s">
        <v>75</v>
      </c>
      <c r="L2842" s="11" t="s">
        <v>146</v>
      </c>
      <c r="M2842" s="11" t="s">
        <v>101</v>
      </c>
      <c r="N2842" s="11">
        <v>24</v>
      </c>
      <c r="O2842" s="11">
        <v>2019</v>
      </c>
      <c r="P2842" s="11" t="s">
        <v>112</v>
      </c>
      <c r="Q2842" s="11" t="s">
        <v>112</v>
      </c>
      <c r="R2842" s="11" t="s">
        <v>241</v>
      </c>
      <c r="S2842" s="11" t="s">
        <v>104</v>
      </c>
      <c r="T2842" s="11">
        <v>740</v>
      </c>
      <c r="U2842" s="11" t="str">
        <f>IF(ISERROR(VLOOKUP(I2842,'BACK INFO'!F:F,1,0)),IF(ISERROR(VLOOKUP(I2842,'BACK INFO'!H:H,1,0)),K2842,'BACK INFO'!$H$1),'BACK INFO'!$G$1)</f>
        <v>LAURA BONG</v>
      </c>
    </row>
    <row r="2843" spans="1:21" s="11" customFormat="1" x14ac:dyDescent="0.35">
      <c r="A2843" s="11" t="s">
        <v>94</v>
      </c>
      <c r="B2843" s="11">
        <v>2019</v>
      </c>
      <c r="C2843" s="11">
        <v>3</v>
      </c>
      <c r="D2843" s="11" t="s">
        <v>95</v>
      </c>
      <c r="E2843" s="11" t="s">
        <v>96</v>
      </c>
      <c r="F2843" s="11" t="s">
        <v>700</v>
      </c>
      <c r="G2843" s="11" t="s">
        <v>241</v>
      </c>
      <c r="H2843" s="11" t="s">
        <v>98</v>
      </c>
      <c r="I2843" s="11" t="s">
        <v>517</v>
      </c>
      <c r="J2843" s="11" t="s">
        <v>99</v>
      </c>
      <c r="K2843" s="11" t="s">
        <v>75</v>
      </c>
      <c r="L2843" s="11" t="s">
        <v>146</v>
      </c>
      <c r="M2843" s="11" t="s">
        <v>101</v>
      </c>
      <c r="N2843" s="11">
        <v>16</v>
      </c>
      <c r="O2843" s="11">
        <v>2019</v>
      </c>
      <c r="P2843" s="11" t="s">
        <v>112</v>
      </c>
      <c r="Q2843" s="11" t="s">
        <v>112</v>
      </c>
      <c r="R2843" s="11" t="s">
        <v>241</v>
      </c>
      <c r="S2843" s="11" t="s">
        <v>104</v>
      </c>
      <c r="T2843" s="11">
        <v>476</v>
      </c>
      <c r="U2843" s="11" t="str">
        <f>IF(ISERROR(VLOOKUP(I2843,'BACK INFO'!F:F,1,0)),IF(ISERROR(VLOOKUP(I2843,'BACK INFO'!H:H,1,0)),K2843,'BACK INFO'!$H$1),'BACK INFO'!$G$1)</f>
        <v>LAURA BONG</v>
      </c>
    </row>
    <row r="2844" spans="1:21" s="11" customFormat="1" x14ac:dyDescent="0.35">
      <c r="A2844" s="11" t="s">
        <v>94</v>
      </c>
      <c r="B2844" s="11">
        <v>2019</v>
      </c>
      <c r="C2844" s="11">
        <v>3</v>
      </c>
      <c r="D2844" s="11" t="s">
        <v>95</v>
      </c>
      <c r="E2844" s="11" t="s">
        <v>96</v>
      </c>
      <c r="F2844" s="11" t="s">
        <v>700</v>
      </c>
      <c r="G2844" s="11" t="s">
        <v>241</v>
      </c>
      <c r="H2844" s="11" t="s">
        <v>98</v>
      </c>
      <c r="I2844" s="11" t="s">
        <v>518</v>
      </c>
      <c r="J2844" s="11" t="s">
        <v>99</v>
      </c>
      <c r="K2844" s="11" t="s">
        <v>75</v>
      </c>
      <c r="L2844" s="11" t="s">
        <v>131</v>
      </c>
      <c r="M2844" s="11" t="s">
        <v>101</v>
      </c>
      <c r="N2844" s="11">
        <v>7</v>
      </c>
      <c r="O2844" s="11">
        <v>2019</v>
      </c>
      <c r="P2844" s="11" t="s">
        <v>112</v>
      </c>
      <c r="Q2844" s="11" t="s">
        <v>112</v>
      </c>
      <c r="R2844" s="11" t="s">
        <v>241</v>
      </c>
      <c r="S2844" s="11" t="s">
        <v>104</v>
      </c>
      <c r="T2844" s="11">
        <v>219</v>
      </c>
      <c r="U2844" s="11" t="str">
        <f>IF(ISERROR(VLOOKUP(I2844,'BACK INFO'!F:F,1,0)),IF(ISERROR(VLOOKUP(I2844,'BACK INFO'!H:H,1,0)),K2844,'BACK INFO'!$H$1),'BACK INFO'!$G$1)</f>
        <v>LAURA BONG</v>
      </c>
    </row>
    <row r="2845" spans="1:21" s="11" customFormat="1" x14ac:dyDescent="0.35">
      <c r="A2845" s="11" t="s">
        <v>94</v>
      </c>
      <c r="B2845" s="11">
        <v>2019</v>
      </c>
      <c r="C2845" s="11">
        <v>3</v>
      </c>
      <c r="D2845" s="11" t="s">
        <v>95</v>
      </c>
      <c r="E2845" s="11" t="s">
        <v>96</v>
      </c>
      <c r="F2845" s="11" t="s">
        <v>700</v>
      </c>
      <c r="G2845" s="11" t="s">
        <v>241</v>
      </c>
      <c r="H2845" s="11" t="s">
        <v>98</v>
      </c>
      <c r="I2845" s="11" t="s">
        <v>587</v>
      </c>
      <c r="J2845" s="11" t="s">
        <v>99</v>
      </c>
      <c r="K2845" s="11" t="s">
        <v>75</v>
      </c>
      <c r="L2845" s="11" t="s">
        <v>131</v>
      </c>
      <c r="M2845" s="11" t="s">
        <v>101</v>
      </c>
      <c r="N2845" s="11">
        <v>40</v>
      </c>
      <c r="O2845" s="11">
        <v>2019</v>
      </c>
      <c r="P2845" s="11" t="s">
        <v>112</v>
      </c>
      <c r="Q2845" s="11" t="s">
        <v>112</v>
      </c>
      <c r="R2845" s="11" t="s">
        <v>241</v>
      </c>
      <c r="S2845" s="11" t="s">
        <v>104</v>
      </c>
      <c r="T2845" s="11">
        <v>1216</v>
      </c>
      <c r="U2845" s="11" t="str">
        <f>IF(ISERROR(VLOOKUP(I2845,'BACK INFO'!F:F,1,0)),IF(ISERROR(VLOOKUP(I2845,'BACK INFO'!H:H,1,0)),K2845,'BACK INFO'!$H$1),'BACK INFO'!$G$1)</f>
        <v>LAURA BONG</v>
      </c>
    </row>
    <row r="2846" spans="1:21" s="11" customFormat="1" x14ac:dyDescent="0.35">
      <c r="A2846" s="11" t="s">
        <v>94</v>
      </c>
      <c r="B2846" s="11">
        <v>2019</v>
      </c>
      <c r="C2846" s="11">
        <v>3</v>
      </c>
      <c r="D2846" s="11" t="s">
        <v>95</v>
      </c>
      <c r="E2846" s="11" t="s">
        <v>96</v>
      </c>
      <c r="F2846" s="11" t="s">
        <v>700</v>
      </c>
      <c r="G2846" s="11" t="s">
        <v>241</v>
      </c>
      <c r="H2846" s="11" t="s">
        <v>98</v>
      </c>
      <c r="I2846" s="11" t="s">
        <v>61</v>
      </c>
      <c r="J2846" s="11" t="s">
        <v>99</v>
      </c>
      <c r="K2846" s="11" t="s">
        <v>54</v>
      </c>
      <c r="L2846" s="11" t="s">
        <v>100</v>
      </c>
      <c r="M2846" s="11" t="s">
        <v>101</v>
      </c>
      <c r="N2846" s="11">
        <v>1059</v>
      </c>
      <c r="O2846" s="11">
        <v>2019</v>
      </c>
      <c r="P2846" s="11" t="s">
        <v>112</v>
      </c>
      <c r="Q2846" s="11" t="s">
        <v>112</v>
      </c>
      <c r="R2846" s="11" t="s">
        <v>241</v>
      </c>
      <c r="S2846" s="11" t="s">
        <v>104</v>
      </c>
      <c r="T2846" s="11">
        <v>28621.510000000111</v>
      </c>
      <c r="U2846" s="11" t="str">
        <f>IF(ISERROR(VLOOKUP(I2846,'BACK INFO'!F:F,1,0)),IF(ISERROR(VLOOKUP(I2846,'BACK INFO'!H:H,1,0)),K2846,'BACK INFO'!$H$1),'BACK INFO'!$G$1)</f>
        <v>PAIGE ALYSE STRAUGHAN</v>
      </c>
    </row>
    <row r="2847" spans="1:21" s="11" customFormat="1" x14ac:dyDescent="0.35">
      <c r="A2847" s="11" t="s">
        <v>94</v>
      </c>
      <c r="B2847" s="11">
        <v>2019</v>
      </c>
      <c r="C2847" s="11">
        <v>3</v>
      </c>
      <c r="D2847" s="11" t="s">
        <v>95</v>
      </c>
      <c r="E2847" s="11" t="s">
        <v>96</v>
      </c>
      <c r="F2847" s="11" t="s">
        <v>700</v>
      </c>
      <c r="G2847" s="11" t="s">
        <v>241</v>
      </c>
      <c r="H2847" s="11" t="s">
        <v>98</v>
      </c>
      <c r="I2847" s="11" t="s">
        <v>64</v>
      </c>
      <c r="J2847" s="11" t="s">
        <v>99</v>
      </c>
      <c r="K2847" s="11" t="s">
        <v>54</v>
      </c>
      <c r="L2847" s="11" t="s">
        <v>165</v>
      </c>
      <c r="M2847" s="11" t="s">
        <v>101</v>
      </c>
      <c r="N2847" s="11">
        <v>257</v>
      </c>
      <c r="O2847" s="11">
        <v>2019</v>
      </c>
      <c r="P2847" s="11" t="s">
        <v>112</v>
      </c>
      <c r="Q2847" s="11" t="s">
        <v>112</v>
      </c>
      <c r="R2847" s="11" t="s">
        <v>241</v>
      </c>
      <c r="S2847" s="11" t="s">
        <v>104</v>
      </c>
      <c r="T2847" s="11">
        <v>7732.5600000000022</v>
      </c>
      <c r="U2847" s="11" t="str">
        <f>IF(ISERROR(VLOOKUP(I2847,'BACK INFO'!F:F,1,0)),IF(ISERROR(VLOOKUP(I2847,'BACK INFO'!H:H,1,0)),K2847,'BACK INFO'!$H$1),'BACK INFO'!$G$1)</f>
        <v>PAIGE ALYSE STRAUGHAN</v>
      </c>
    </row>
    <row r="2848" spans="1:21" s="11" customFormat="1" x14ac:dyDescent="0.35">
      <c r="A2848" s="11" t="s">
        <v>94</v>
      </c>
      <c r="B2848" s="11">
        <v>2019</v>
      </c>
      <c r="C2848" s="11">
        <v>3</v>
      </c>
      <c r="D2848" s="11" t="s">
        <v>95</v>
      </c>
      <c r="E2848" s="11" t="s">
        <v>96</v>
      </c>
      <c r="F2848" s="11" t="s">
        <v>700</v>
      </c>
      <c r="G2848" s="11" t="s">
        <v>241</v>
      </c>
      <c r="H2848" s="11" t="s">
        <v>98</v>
      </c>
      <c r="I2848" s="11" t="s">
        <v>588</v>
      </c>
      <c r="J2848" s="11" t="s">
        <v>99</v>
      </c>
      <c r="K2848" s="11" t="s">
        <v>75</v>
      </c>
      <c r="L2848" s="11" t="s">
        <v>146</v>
      </c>
      <c r="M2848" s="11" t="s">
        <v>101</v>
      </c>
      <c r="N2848" s="11">
        <v>2</v>
      </c>
      <c r="O2848" s="11">
        <v>2019</v>
      </c>
      <c r="P2848" s="11" t="s">
        <v>112</v>
      </c>
      <c r="Q2848" s="11" t="s">
        <v>112</v>
      </c>
      <c r="R2848" s="11" t="s">
        <v>241</v>
      </c>
      <c r="S2848" s="11" t="s">
        <v>104</v>
      </c>
      <c r="T2848" s="11">
        <v>50</v>
      </c>
      <c r="U2848" s="11" t="str">
        <f>IF(ISERROR(VLOOKUP(I2848,'BACK INFO'!F:F,1,0)),IF(ISERROR(VLOOKUP(I2848,'BACK INFO'!H:H,1,0)),K2848,'BACK INFO'!$H$1),'BACK INFO'!$G$1)</f>
        <v>LAURA BONG</v>
      </c>
    </row>
    <row r="2849" spans="1:21" s="11" customFormat="1" x14ac:dyDescent="0.35">
      <c r="A2849" s="11" t="s">
        <v>94</v>
      </c>
      <c r="B2849" s="11">
        <v>2019</v>
      </c>
      <c r="C2849" s="11">
        <v>3</v>
      </c>
      <c r="D2849" s="11" t="s">
        <v>95</v>
      </c>
      <c r="E2849" s="11" t="s">
        <v>96</v>
      </c>
      <c r="F2849" s="11" t="s">
        <v>700</v>
      </c>
      <c r="G2849" s="11" t="s">
        <v>241</v>
      </c>
      <c r="H2849" s="11" t="s">
        <v>106</v>
      </c>
      <c r="I2849" s="11" t="s">
        <v>443</v>
      </c>
      <c r="J2849" s="11" t="s">
        <v>99</v>
      </c>
      <c r="K2849" s="11" t="s">
        <v>72</v>
      </c>
      <c r="L2849" s="11" t="s">
        <v>364</v>
      </c>
      <c r="M2849" s="11" t="s">
        <v>101</v>
      </c>
      <c r="N2849" s="11">
        <v>9</v>
      </c>
      <c r="O2849" s="11">
        <v>2019</v>
      </c>
      <c r="P2849" s="11" t="s">
        <v>112</v>
      </c>
      <c r="Q2849" s="11" t="s">
        <v>112</v>
      </c>
      <c r="R2849" s="11" t="s">
        <v>241</v>
      </c>
      <c r="S2849" s="11" t="s">
        <v>104</v>
      </c>
      <c r="T2849" s="11">
        <v>93</v>
      </c>
      <c r="U2849" s="11" t="str">
        <f>IF(ISERROR(VLOOKUP(I2849,'BACK INFO'!F:F,1,0)),IF(ISERROR(VLOOKUP(I2849,'BACK INFO'!H:H,1,0)),K2849,'BACK INFO'!$H$1),'BACK INFO'!$G$1)</f>
        <v>BILL MILLER AND COMPANY</v>
      </c>
    </row>
    <row r="2850" spans="1:21" s="11" customFormat="1" x14ac:dyDescent="0.35">
      <c r="A2850" s="11" t="s">
        <v>94</v>
      </c>
      <c r="B2850" s="11">
        <v>2019</v>
      </c>
      <c r="C2850" s="11">
        <v>3</v>
      </c>
      <c r="D2850" s="11" t="s">
        <v>95</v>
      </c>
      <c r="E2850" s="11" t="s">
        <v>96</v>
      </c>
      <c r="F2850" s="11" t="s">
        <v>700</v>
      </c>
      <c r="G2850" s="11" t="s">
        <v>241</v>
      </c>
      <c r="H2850" s="11" t="s">
        <v>106</v>
      </c>
      <c r="I2850" s="11" t="s">
        <v>267</v>
      </c>
      <c r="J2850" s="11" t="s">
        <v>99</v>
      </c>
      <c r="K2850" s="11" t="s">
        <v>75</v>
      </c>
      <c r="L2850" s="11" t="s">
        <v>262</v>
      </c>
      <c r="M2850" s="11" t="s">
        <v>101</v>
      </c>
      <c r="N2850" s="11">
        <v>1</v>
      </c>
      <c r="O2850" s="11">
        <v>2019</v>
      </c>
      <c r="P2850" s="11" t="s">
        <v>112</v>
      </c>
      <c r="Q2850" s="11" t="s">
        <v>112</v>
      </c>
      <c r="R2850" s="11" t="s">
        <v>241</v>
      </c>
      <c r="S2850" s="11" t="s">
        <v>104</v>
      </c>
      <c r="T2850" s="11">
        <v>19</v>
      </c>
      <c r="U2850" s="11" t="str">
        <f>IF(ISERROR(VLOOKUP(I2850,'BACK INFO'!F:F,1,0)),IF(ISERROR(VLOOKUP(I2850,'BACK INFO'!H:H,1,0)),K2850,'BACK INFO'!$H$1),'BACK INFO'!$G$1)</f>
        <v>LAURA BONG</v>
      </c>
    </row>
    <row r="2851" spans="1:21" s="11" customFormat="1" x14ac:dyDescent="0.35">
      <c r="A2851" s="11" t="s">
        <v>94</v>
      </c>
      <c r="B2851" s="11">
        <v>2019</v>
      </c>
      <c r="C2851" s="11">
        <v>3</v>
      </c>
      <c r="D2851" s="11" t="s">
        <v>95</v>
      </c>
      <c r="E2851" s="11" t="s">
        <v>96</v>
      </c>
      <c r="F2851" s="11" t="s">
        <v>700</v>
      </c>
      <c r="G2851" s="11" t="s">
        <v>241</v>
      </c>
      <c r="H2851" s="11" t="s">
        <v>106</v>
      </c>
      <c r="I2851" s="11" t="s">
        <v>358</v>
      </c>
      <c r="J2851" s="11" t="s">
        <v>99</v>
      </c>
      <c r="K2851" s="11" t="s">
        <v>72</v>
      </c>
      <c r="L2851" s="11" t="s">
        <v>359</v>
      </c>
      <c r="M2851" s="11" t="s">
        <v>101</v>
      </c>
      <c r="N2851" s="11">
        <v>12</v>
      </c>
      <c r="O2851" s="11">
        <v>2019</v>
      </c>
      <c r="P2851" s="11" t="s">
        <v>112</v>
      </c>
      <c r="Q2851" s="11" t="s">
        <v>112</v>
      </c>
      <c r="R2851" s="11" t="s">
        <v>241</v>
      </c>
      <c r="S2851" s="11" t="s">
        <v>104</v>
      </c>
      <c r="T2851" s="11">
        <v>252</v>
      </c>
      <c r="U2851" s="11" t="str">
        <f>IF(ISERROR(VLOOKUP(I2851,'BACK INFO'!F:F,1,0)),IF(ISERROR(VLOOKUP(I2851,'BACK INFO'!H:H,1,0)),K2851,'BACK INFO'!$H$1),'BACK INFO'!$G$1)</f>
        <v>BILL MILLER AND COMPANY</v>
      </c>
    </row>
    <row r="2852" spans="1:21" s="11" customFormat="1" x14ac:dyDescent="0.35">
      <c r="A2852" s="11" t="s">
        <v>94</v>
      </c>
      <c r="B2852" s="11">
        <v>2019</v>
      </c>
      <c r="C2852" s="11">
        <v>3</v>
      </c>
      <c r="D2852" s="11" t="s">
        <v>95</v>
      </c>
      <c r="E2852" s="11" t="s">
        <v>96</v>
      </c>
      <c r="F2852" s="11" t="s">
        <v>700</v>
      </c>
      <c r="G2852" s="11" t="s">
        <v>241</v>
      </c>
      <c r="H2852" s="11" t="s">
        <v>106</v>
      </c>
      <c r="I2852" s="11" t="s">
        <v>571</v>
      </c>
      <c r="J2852" s="11" t="s">
        <v>120</v>
      </c>
      <c r="K2852" s="11" t="s">
        <v>66</v>
      </c>
      <c r="L2852" s="11" t="s">
        <v>297</v>
      </c>
      <c r="M2852" s="11" t="s">
        <v>122</v>
      </c>
      <c r="N2852" s="11">
        <v>4</v>
      </c>
      <c r="O2852" s="11">
        <v>2019</v>
      </c>
      <c r="P2852" s="11" t="s">
        <v>112</v>
      </c>
      <c r="Q2852" s="11" t="s">
        <v>112</v>
      </c>
      <c r="R2852" s="11" t="s">
        <v>241</v>
      </c>
      <c r="S2852" s="11" t="s">
        <v>104</v>
      </c>
      <c r="T2852" s="11">
        <v>83.870001497678601</v>
      </c>
      <c r="U2852" s="11" t="str">
        <f>IF(ISERROR(VLOOKUP(I2852,'BACK INFO'!F:F,1,0)),IF(ISERROR(VLOOKUP(I2852,'BACK INFO'!H:H,1,0)),K2852,'BACK INFO'!$H$1),'BACK INFO'!$G$1)</f>
        <v>SHOUTOUTAGENCY</v>
      </c>
    </row>
    <row r="2853" spans="1:21" s="11" customFormat="1" x14ac:dyDescent="0.35">
      <c r="A2853" s="11" t="s">
        <v>94</v>
      </c>
      <c r="B2853" s="11">
        <v>2019</v>
      </c>
      <c r="C2853" s="11">
        <v>3</v>
      </c>
      <c r="D2853" s="11" t="s">
        <v>95</v>
      </c>
      <c r="E2853" s="11" t="s">
        <v>96</v>
      </c>
      <c r="F2853" s="11" t="s">
        <v>700</v>
      </c>
      <c r="G2853" s="11" t="s">
        <v>241</v>
      </c>
      <c r="H2853" s="11" t="s">
        <v>106</v>
      </c>
      <c r="I2853" s="11" t="s">
        <v>541</v>
      </c>
      <c r="J2853" s="11" t="s">
        <v>99</v>
      </c>
      <c r="K2853" s="11" t="s">
        <v>67</v>
      </c>
      <c r="L2853" s="11" t="s">
        <v>135</v>
      </c>
      <c r="M2853" s="11" t="s">
        <v>101</v>
      </c>
      <c r="N2853" s="11">
        <v>292</v>
      </c>
      <c r="O2853" s="11">
        <v>2019</v>
      </c>
      <c r="P2853" s="11" t="s">
        <v>112</v>
      </c>
      <c r="Q2853" s="11" t="s">
        <v>112</v>
      </c>
      <c r="R2853" s="11" t="s">
        <v>241</v>
      </c>
      <c r="S2853" s="11" t="s">
        <v>104</v>
      </c>
      <c r="T2853" s="11">
        <v>3532</v>
      </c>
      <c r="U2853" s="11" t="str">
        <f>IF(ISERROR(VLOOKUP(I2853,'BACK INFO'!F:F,1,0)),IF(ISERROR(VLOOKUP(I2853,'BACK INFO'!H:H,1,0)),K2853,'BACK INFO'!$H$1),'BACK INFO'!$G$1)</f>
        <v>ANITA M. HOPKINS</v>
      </c>
    </row>
    <row r="2854" spans="1:21" s="11" customFormat="1" x14ac:dyDescent="0.35">
      <c r="A2854" s="11" t="s">
        <v>94</v>
      </c>
      <c r="B2854" s="11">
        <v>2019</v>
      </c>
      <c r="C2854" s="11">
        <v>3</v>
      </c>
      <c r="D2854" s="11" t="s">
        <v>95</v>
      </c>
      <c r="E2854" s="11" t="s">
        <v>96</v>
      </c>
      <c r="F2854" s="11" t="s">
        <v>700</v>
      </c>
      <c r="G2854" s="11" t="s">
        <v>241</v>
      </c>
      <c r="H2854" s="11" t="s">
        <v>106</v>
      </c>
      <c r="I2854" s="11" t="s">
        <v>543</v>
      </c>
      <c r="J2854" s="11" t="s">
        <v>99</v>
      </c>
      <c r="K2854" s="11" t="s">
        <v>72</v>
      </c>
      <c r="L2854" s="11" t="s">
        <v>452</v>
      </c>
      <c r="M2854" s="11" t="s">
        <v>101</v>
      </c>
      <c r="N2854" s="11">
        <v>26</v>
      </c>
      <c r="O2854" s="11">
        <v>2019</v>
      </c>
      <c r="P2854" s="11" t="s">
        <v>112</v>
      </c>
      <c r="Q2854" s="11" t="s">
        <v>112</v>
      </c>
      <c r="R2854" s="11" t="s">
        <v>241</v>
      </c>
      <c r="S2854" s="11" t="s">
        <v>104</v>
      </c>
      <c r="T2854" s="11">
        <v>354</v>
      </c>
      <c r="U2854" s="11" t="str">
        <f>IF(ISERROR(VLOOKUP(I2854,'BACK INFO'!F:F,1,0)),IF(ISERROR(VLOOKUP(I2854,'BACK INFO'!H:H,1,0)),K2854,'BACK INFO'!$H$1),'BACK INFO'!$G$1)</f>
        <v>BILL MILLER AND COMPANY</v>
      </c>
    </row>
    <row r="2855" spans="1:21" s="11" customFormat="1" x14ac:dyDescent="0.35">
      <c r="A2855" s="11" t="s">
        <v>94</v>
      </c>
      <c r="B2855" s="11">
        <v>2019</v>
      </c>
      <c r="C2855" s="11">
        <v>3</v>
      </c>
      <c r="D2855" s="11" t="s">
        <v>95</v>
      </c>
      <c r="E2855" s="11" t="s">
        <v>96</v>
      </c>
      <c r="F2855" s="11" t="s">
        <v>700</v>
      </c>
      <c r="G2855" s="11" t="s">
        <v>241</v>
      </c>
      <c r="H2855" s="11" t="s">
        <v>106</v>
      </c>
      <c r="I2855" s="11" t="s">
        <v>407</v>
      </c>
      <c r="J2855" s="11" t="s">
        <v>99</v>
      </c>
      <c r="K2855" s="11" t="s">
        <v>72</v>
      </c>
      <c r="L2855" s="11" t="s">
        <v>114</v>
      </c>
      <c r="M2855" s="11" t="s">
        <v>101</v>
      </c>
      <c r="N2855" s="11">
        <v>17</v>
      </c>
      <c r="O2855" s="11">
        <v>2019</v>
      </c>
      <c r="P2855" s="11" t="s">
        <v>112</v>
      </c>
      <c r="Q2855" s="11" t="s">
        <v>112</v>
      </c>
      <c r="R2855" s="11" t="s">
        <v>241</v>
      </c>
      <c r="S2855" s="11" t="s">
        <v>104</v>
      </c>
      <c r="T2855" s="11">
        <v>213</v>
      </c>
      <c r="U2855" s="11" t="str">
        <f>IF(ISERROR(VLOOKUP(I2855,'BACK INFO'!F:F,1,0)),IF(ISERROR(VLOOKUP(I2855,'BACK INFO'!H:H,1,0)),K2855,'BACK INFO'!$H$1),'BACK INFO'!$G$1)</f>
        <v>BILL MILLER AND COMPANY</v>
      </c>
    </row>
    <row r="2856" spans="1:21" s="11" customFormat="1" x14ac:dyDescent="0.35">
      <c r="A2856" s="11" t="s">
        <v>94</v>
      </c>
      <c r="B2856" s="11">
        <v>2019</v>
      </c>
      <c r="C2856" s="11">
        <v>3</v>
      </c>
      <c r="D2856" s="11" t="s">
        <v>95</v>
      </c>
      <c r="E2856" s="11" t="s">
        <v>96</v>
      </c>
      <c r="F2856" s="11" t="s">
        <v>700</v>
      </c>
      <c r="G2856" s="11" t="s">
        <v>241</v>
      </c>
      <c r="H2856" s="11" t="s">
        <v>106</v>
      </c>
      <c r="I2856" s="11" t="s">
        <v>312</v>
      </c>
      <c r="J2856" s="11" t="s">
        <v>99</v>
      </c>
      <c r="K2856" s="11" t="s">
        <v>75</v>
      </c>
      <c r="L2856" s="11" t="s">
        <v>273</v>
      </c>
      <c r="M2856" s="11" t="s">
        <v>101</v>
      </c>
      <c r="N2856" s="11">
        <v>6</v>
      </c>
      <c r="O2856" s="11">
        <v>2019</v>
      </c>
      <c r="P2856" s="11" t="s">
        <v>112</v>
      </c>
      <c r="Q2856" s="11" t="s">
        <v>112</v>
      </c>
      <c r="R2856" s="11" t="s">
        <v>241</v>
      </c>
      <c r="S2856" s="11" t="s">
        <v>104</v>
      </c>
      <c r="T2856" s="11">
        <v>102</v>
      </c>
      <c r="U2856" s="11" t="str">
        <f>IF(ISERROR(VLOOKUP(I2856,'BACK INFO'!F:F,1,0)),IF(ISERROR(VLOOKUP(I2856,'BACK INFO'!H:H,1,0)),K2856,'BACK INFO'!$H$1),'BACK INFO'!$G$1)</f>
        <v>LAURA BONG</v>
      </c>
    </row>
    <row r="2857" spans="1:21" s="11" customFormat="1" x14ac:dyDescent="0.35">
      <c r="A2857" s="11" t="s">
        <v>94</v>
      </c>
      <c r="B2857" s="11">
        <v>2019</v>
      </c>
      <c r="C2857" s="11">
        <v>3</v>
      </c>
      <c r="D2857" s="11" t="s">
        <v>95</v>
      </c>
      <c r="E2857" s="11" t="s">
        <v>96</v>
      </c>
      <c r="F2857" s="11" t="s">
        <v>700</v>
      </c>
      <c r="G2857" s="11" t="s">
        <v>241</v>
      </c>
      <c r="H2857" s="11" t="s">
        <v>106</v>
      </c>
      <c r="I2857" s="11" t="s">
        <v>546</v>
      </c>
      <c r="J2857" s="11" t="s">
        <v>99</v>
      </c>
      <c r="K2857" s="11" t="s">
        <v>72</v>
      </c>
      <c r="L2857" s="11" t="s">
        <v>178</v>
      </c>
      <c r="M2857" s="11" t="s">
        <v>101</v>
      </c>
      <c r="N2857" s="11">
        <v>32</v>
      </c>
      <c r="O2857" s="11">
        <v>2019</v>
      </c>
      <c r="P2857" s="11" t="s">
        <v>112</v>
      </c>
      <c r="Q2857" s="11" t="s">
        <v>112</v>
      </c>
      <c r="R2857" s="11" t="s">
        <v>241</v>
      </c>
      <c r="S2857" s="11" t="s">
        <v>104</v>
      </c>
      <c r="T2857" s="11">
        <v>304</v>
      </c>
      <c r="U2857" s="11" t="str">
        <f>IF(ISERROR(VLOOKUP(I2857,'BACK INFO'!F:F,1,0)),IF(ISERROR(VLOOKUP(I2857,'BACK INFO'!H:H,1,0)),K2857,'BACK INFO'!$H$1),'BACK INFO'!$G$1)</f>
        <v>BILL MILLER AND COMPANY</v>
      </c>
    </row>
    <row r="2858" spans="1:21" s="11" customFormat="1" x14ac:dyDescent="0.35">
      <c r="A2858" s="11" t="s">
        <v>94</v>
      </c>
      <c r="B2858" s="11">
        <v>2019</v>
      </c>
      <c r="C2858" s="11">
        <v>3</v>
      </c>
      <c r="D2858" s="11" t="s">
        <v>95</v>
      </c>
      <c r="E2858" s="11" t="s">
        <v>96</v>
      </c>
      <c r="F2858" s="11" t="s">
        <v>700</v>
      </c>
      <c r="G2858" s="11" t="s">
        <v>241</v>
      </c>
      <c r="H2858" s="11" t="s">
        <v>106</v>
      </c>
      <c r="I2858" s="11" t="s">
        <v>294</v>
      </c>
      <c r="J2858" s="11" t="s">
        <v>99</v>
      </c>
      <c r="K2858" s="11" t="s">
        <v>72</v>
      </c>
      <c r="L2858" s="11" t="s">
        <v>114</v>
      </c>
      <c r="M2858" s="11" t="s">
        <v>101</v>
      </c>
      <c r="N2858" s="11">
        <v>12</v>
      </c>
      <c r="O2858" s="11">
        <v>2019</v>
      </c>
      <c r="P2858" s="11" t="s">
        <v>112</v>
      </c>
      <c r="Q2858" s="11" t="s">
        <v>112</v>
      </c>
      <c r="R2858" s="11" t="s">
        <v>241</v>
      </c>
      <c r="S2858" s="11" t="s">
        <v>104</v>
      </c>
      <c r="T2858" s="11">
        <v>84</v>
      </c>
      <c r="U2858" s="11" t="str">
        <f>IF(ISERROR(VLOOKUP(I2858,'BACK INFO'!F:F,1,0)),IF(ISERROR(VLOOKUP(I2858,'BACK INFO'!H:H,1,0)),K2858,'BACK INFO'!$H$1),'BACK INFO'!$G$1)</f>
        <v>BILL MILLER AND COMPANY</v>
      </c>
    </row>
    <row r="2859" spans="1:21" s="11" customFormat="1" x14ac:dyDescent="0.35">
      <c r="A2859" s="11" t="s">
        <v>94</v>
      </c>
      <c r="B2859" s="11">
        <v>2019</v>
      </c>
      <c r="C2859" s="11">
        <v>3</v>
      </c>
      <c r="D2859" s="11" t="s">
        <v>95</v>
      </c>
      <c r="E2859" s="11" t="s">
        <v>96</v>
      </c>
      <c r="F2859" s="11" t="s">
        <v>700</v>
      </c>
      <c r="G2859" s="11" t="s">
        <v>241</v>
      </c>
      <c r="H2859" s="11" t="s">
        <v>106</v>
      </c>
      <c r="I2859" s="11" t="s">
        <v>132</v>
      </c>
      <c r="J2859" s="11" t="s">
        <v>99</v>
      </c>
      <c r="K2859" s="11" t="s">
        <v>67</v>
      </c>
      <c r="L2859" s="11" t="s">
        <v>133</v>
      </c>
      <c r="M2859" s="11" t="s">
        <v>101</v>
      </c>
      <c r="N2859" s="11">
        <v>126</v>
      </c>
      <c r="O2859" s="11">
        <v>2019</v>
      </c>
      <c r="P2859" s="11" t="s">
        <v>112</v>
      </c>
      <c r="Q2859" s="11" t="s">
        <v>112</v>
      </c>
      <c r="R2859" s="11" t="s">
        <v>241</v>
      </c>
      <c r="S2859" s="11" t="s">
        <v>104</v>
      </c>
      <c r="T2859" s="11">
        <v>2070</v>
      </c>
      <c r="U2859" s="11" t="str">
        <f>IF(ISERROR(VLOOKUP(I2859,'BACK INFO'!F:F,1,0)),IF(ISERROR(VLOOKUP(I2859,'BACK INFO'!H:H,1,0)),K2859,'BACK INFO'!$H$1),'BACK INFO'!$G$1)</f>
        <v>ANITA M. HOPKINS</v>
      </c>
    </row>
    <row r="2860" spans="1:21" s="11" customFormat="1" x14ac:dyDescent="0.35">
      <c r="A2860" s="11" t="s">
        <v>94</v>
      </c>
      <c r="B2860" s="11">
        <v>2019</v>
      </c>
      <c r="C2860" s="11">
        <v>3</v>
      </c>
      <c r="D2860" s="11" t="s">
        <v>95</v>
      </c>
      <c r="E2860" s="11" t="s">
        <v>96</v>
      </c>
      <c r="F2860" s="11" t="s">
        <v>700</v>
      </c>
      <c r="G2860" s="11" t="s">
        <v>241</v>
      </c>
      <c r="H2860" s="11" t="s">
        <v>106</v>
      </c>
      <c r="I2860" s="11" t="s">
        <v>574</v>
      </c>
      <c r="J2860" s="11" t="s">
        <v>99</v>
      </c>
      <c r="K2860" s="11" t="s">
        <v>245</v>
      </c>
      <c r="L2860" s="11" t="s">
        <v>246</v>
      </c>
      <c r="M2860" s="11" t="s">
        <v>246</v>
      </c>
      <c r="N2860" s="11">
        <v>3</v>
      </c>
      <c r="O2860" s="11">
        <v>2019</v>
      </c>
      <c r="P2860" s="11" t="s">
        <v>112</v>
      </c>
      <c r="Q2860" s="11" t="s">
        <v>112</v>
      </c>
      <c r="R2860" s="11" t="s">
        <v>241</v>
      </c>
      <c r="S2860" s="11" t="s">
        <v>104</v>
      </c>
      <c r="T2860" s="11">
        <v>57</v>
      </c>
      <c r="U2860" s="11" t="str">
        <f>IF(ISERROR(VLOOKUP(I2860,'BACK INFO'!F:F,1,0)),IF(ISERROR(VLOOKUP(I2860,'BACK INFO'!H:H,1,0)),K2860,'BACK INFO'!$H$1),'BACK INFO'!$G$1)</f>
        <v>JULIUS ORTIZ MALDONADO</v>
      </c>
    </row>
    <row r="2861" spans="1:21" s="11" customFormat="1" x14ac:dyDescent="0.35">
      <c r="A2861" s="11" t="s">
        <v>94</v>
      </c>
      <c r="B2861" s="11">
        <v>2019</v>
      </c>
      <c r="C2861" s="11">
        <v>3</v>
      </c>
      <c r="D2861" s="11" t="s">
        <v>95</v>
      </c>
      <c r="E2861" s="11" t="s">
        <v>96</v>
      </c>
      <c r="F2861" s="11" t="s">
        <v>700</v>
      </c>
      <c r="G2861" s="11" t="s">
        <v>241</v>
      </c>
      <c r="H2861" s="11" t="s">
        <v>106</v>
      </c>
      <c r="I2861" s="11" t="s">
        <v>575</v>
      </c>
      <c r="J2861" s="11" t="s">
        <v>99</v>
      </c>
      <c r="K2861" s="11" t="s">
        <v>67</v>
      </c>
      <c r="L2861" s="11" t="s">
        <v>116</v>
      </c>
      <c r="M2861" s="11" t="s">
        <v>101</v>
      </c>
      <c r="N2861" s="11">
        <v>36</v>
      </c>
      <c r="O2861" s="11">
        <v>2019</v>
      </c>
      <c r="P2861" s="11" t="s">
        <v>112</v>
      </c>
      <c r="Q2861" s="11" t="s">
        <v>112</v>
      </c>
      <c r="R2861" s="11" t="s">
        <v>241</v>
      </c>
      <c r="S2861" s="11" t="s">
        <v>104</v>
      </c>
      <c r="T2861" s="11">
        <v>456</v>
      </c>
      <c r="U2861" s="11" t="str">
        <f>IF(ISERROR(VLOOKUP(I2861,'BACK INFO'!F:F,1,0)),IF(ISERROR(VLOOKUP(I2861,'BACK INFO'!H:H,1,0)),K2861,'BACK INFO'!$H$1),'BACK INFO'!$G$1)</f>
        <v>ANITA M. HOPKINS</v>
      </c>
    </row>
    <row r="2862" spans="1:21" s="11" customFormat="1" x14ac:dyDescent="0.35">
      <c r="A2862" s="11" t="s">
        <v>94</v>
      </c>
      <c r="B2862" s="11">
        <v>2019</v>
      </c>
      <c r="C2862" s="11">
        <v>3</v>
      </c>
      <c r="D2862" s="11" t="s">
        <v>95</v>
      </c>
      <c r="E2862" s="11" t="s">
        <v>96</v>
      </c>
      <c r="F2862" s="11" t="s">
        <v>700</v>
      </c>
      <c r="G2862" s="11" t="s">
        <v>241</v>
      </c>
      <c r="H2862" s="11" t="s">
        <v>106</v>
      </c>
      <c r="I2862" s="11" t="s">
        <v>313</v>
      </c>
      <c r="J2862" s="11" t="s">
        <v>99</v>
      </c>
      <c r="K2862" s="11" t="s">
        <v>67</v>
      </c>
      <c r="L2862" s="11" t="s">
        <v>133</v>
      </c>
      <c r="M2862" s="11" t="s">
        <v>101</v>
      </c>
      <c r="N2862" s="11">
        <v>20</v>
      </c>
      <c r="O2862" s="11">
        <v>2019</v>
      </c>
      <c r="P2862" s="11" t="s">
        <v>112</v>
      </c>
      <c r="Q2862" s="11" t="s">
        <v>112</v>
      </c>
      <c r="R2862" s="11" t="s">
        <v>241</v>
      </c>
      <c r="S2862" s="11" t="s">
        <v>104</v>
      </c>
      <c r="T2862" s="11">
        <v>236</v>
      </c>
      <c r="U2862" s="11" t="str">
        <f>IF(ISERROR(VLOOKUP(I2862,'BACK INFO'!F:F,1,0)),IF(ISERROR(VLOOKUP(I2862,'BACK INFO'!H:H,1,0)),K2862,'BACK INFO'!$H$1),'BACK INFO'!$G$1)</f>
        <v>ANITA M. HOPKINS</v>
      </c>
    </row>
    <row r="2863" spans="1:21" s="11" customFormat="1" x14ac:dyDescent="0.35">
      <c r="A2863" s="11" t="s">
        <v>94</v>
      </c>
      <c r="B2863" s="11">
        <v>2019</v>
      </c>
      <c r="C2863" s="11">
        <v>3</v>
      </c>
      <c r="D2863" s="11" t="s">
        <v>95</v>
      </c>
      <c r="E2863" s="11" t="s">
        <v>96</v>
      </c>
      <c r="F2863" s="11" t="s">
        <v>700</v>
      </c>
      <c r="G2863" s="11" t="s">
        <v>241</v>
      </c>
      <c r="H2863" s="11" t="s">
        <v>106</v>
      </c>
      <c r="I2863" s="11" t="s">
        <v>305</v>
      </c>
      <c r="J2863" s="11" t="s">
        <v>99</v>
      </c>
      <c r="K2863" s="11" t="s">
        <v>67</v>
      </c>
      <c r="L2863" s="11" t="s">
        <v>234</v>
      </c>
      <c r="M2863" s="11" t="s">
        <v>101</v>
      </c>
      <c r="N2863" s="11">
        <v>159</v>
      </c>
      <c r="O2863" s="11">
        <v>2019</v>
      </c>
      <c r="P2863" s="11" t="s">
        <v>112</v>
      </c>
      <c r="Q2863" s="11" t="s">
        <v>112</v>
      </c>
      <c r="R2863" s="11" t="s">
        <v>241</v>
      </c>
      <c r="S2863" s="11" t="s">
        <v>104</v>
      </c>
      <c r="T2863" s="11">
        <v>1949</v>
      </c>
      <c r="U2863" s="11" t="str">
        <f>IF(ISERROR(VLOOKUP(I2863,'BACK INFO'!F:F,1,0)),IF(ISERROR(VLOOKUP(I2863,'BACK INFO'!H:H,1,0)),K2863,'BACK INFO'!$H$1),'BACK INFO'!$G$1)</f>
        <v>ANITA M. HOPKINS</v>
      </c>
    </row>
    <row r="2864" spans="1:21" s="11" customFormat="1" x14ac:dyDescent="0.35">
      <c r="A2864" s="11" t="s">
        <v>94</v>
      </c>
      <c r="B2864" s="11">
        <v>2019</v>
      </c>
      <c r="C2864" s="11">
        <v>3</v>
      </c>
      <c r="D2864" s="11" t="s">
        <v>95</v>
      </c>
      <c r="E2864" s="11" t="s">
        <v>96</v>
      </c>
      <c r="F2864" s="11" t="s">
        <v>700</v>
      </c>
      <c r="G2864" s="11" t="s">
        <v>241</v>
      </c>
      <c r="H2864" s="11" t="s">
        <v>106</v>
      </c>
      <c r="I2864" s="11" t="s">
        <v>578</v>
      </c>
      <c r="J2864" s="11" t="s">
        <v>99</v>
      </c>
      <c r="K2864" s="11" t="s">
        <v>72</v>
      </c>
      <c r="L2864" s="11" t="s">
        <v>178</v>
      </c>
      <c r="M2864" s="11" t="s">
        <v>101</v>
      </c>
      <c r="N2864" s="11">
        <v>42</v>
      </c>
      <c r="O2864" s="11">
        <v>2019</v>
      </c>
      <c r="P2864" s="11" t="s">
        <v>112</v>
      </c>
      <c r="Q2864" s="11" t="s">
        <v>112</v>
      </c>
      <c r="R2864" s="11" t="s">
        <v>241</v>
      </c>
      <c r="S2864" s="11" t="s">
        <v>104</v>
      </c>
      <c r="T2864" s="11">
        <v>498</v>
      </c>
      <c r="U2864" s="11" t="str">
        <f>IF(ISERROR(VLOOKUP(I2864,'BACK INFO'!F:F,1,0)),IF(ISERROR(VLOOKUP(I2864,'BACK INFO'!H:H,1,0)),K2864,'BACK INFO'!$H$1),'BACK INFO'!$G$1)</f>
        <v>BILL MILLER AND COMPANY</v>
      </c>
    </row>
    <row r="2865" spans="1:21" s="11" customFormat="1" x14ac:dyDescent="0.35">
      <c r="A2865" s="11" t="s">
        <v>94</v>
      </c>
      <c r="B2865" s="11">
        <v>2019</v>
      </c>
      <c r="C2865" s="11">
        <v>3</v>
      </c>
      <c r="D2865" s="11" t="s">
        <v>95</v>
      </c>
      <c r="E2865" s="11" t="s">
        <v>96</v>
      </c>
      <c r="F2865" s="11" t="s">
        <v>700</v>
      </c>
      <c r="G2865" s="11" t="s">
        <v>241</v>
      </c>
      <c r="H2865" s="11" t="s">
        <v>106</v>
      </c>
      <c r="I2865" s="11" t="s">
        <v>233</v>
      </c>
      <c r="J2865" s="11" t="s">
        <v>99</v>
      </c>
      <c r="K2865" s="11" t="s">
        <v>67</v>
      </c>
      <c r="L2865" s="11" t="s">
        <v>234</v>
      </c>
      <c r="M2865" s="11" t="s">
        <v>101</v>
      </c>
      <c r="N2865" s="11">
        <v>540</v>
      </c>
      <c r="O2865" s="11">
        <v>2019</v>
      </c>
      <c r="P2865" s="11" t="s">
        <v>112</v>
      </c>
      <c r="Q2865" s="11" t="s">
        <v>112</v>
      </c>
      <c r="R2865" s="11" t="s">
        <v>241</v>
      </c>
      <c r="S2865" s="11" t="s">
        <v>104</v>
      </c>
      <c r="T2865" s="11">
        <v>6240</v>
      </c>
      <c r="U2865" s="11" t="str">
        <f>IF(ISERROR(VLOOKUP(I2865,'BACK INFO'!F:F,1,0)),IF(ISERROR(VLOOKUP(I2865,'BACK INFO'!H:H,1,0)),K2865,'BACK INFO'!$H$1),'BACK INFO'!$G$1)</f>
        <v>ANITA M. HOPKINS</v>
      </c>
    </row>
    <row r="2866" spans="1:21" s="11" customFormat="1" x14ac:dyDescent="0.35">
      <c r="A2866" s="11" t="s">
        <v>94</v>
      </c>
      <c r="B2866" s="11">
        <v>2019</v>
      </c>
      <c r="C2866" s="11">
        <v>3</v>
      </c>
      <c r="D2866" s="11" t="s">
        <v>95</v>
      </c>
      <c r="E2866" s="11" t="s">
        <v>96</v>
      </c>
      <c r="F2866" s="11" t="s">
        <v>700</v>
      </c>
      <c r="G2866" s="11" t="s">
        <v>241</v>
      </c>
      <c r="H2866" s="11" t="s">
        <v>106</v>
      </c>
      <c r="I2866" s="11" t="s">
        <v>175</v>
      </c>
      <c r="J2866" s="11" t="s">
        <v>99</v>
      </c>
      <c r="K2866" s="11" t="s">
        <v>75</v>
      </c>
      <c r="L2866" s="11" t="s">
        <v>131</v>
      </c>
      <c r="M2866" s="11" t="s">
        <v>101</v>
      </c>
      <c r="N2866" s="11">
        <v>12</v>
      </c>
      <c r="O2866" s="11">
        <v>2019</v>
      </c>
      <c r="P2866" s="11" t="s">
        <v>112</v>
      </c>
      <c r="Q2866" s="11" t="s">
        <v>112</v>
      </c>
      <c r="R2866" s="11" t="s">
        <v>241</v>
      </c>
      <c r="S2866" s="11" t="s">
        <v>104</v>
      </c>
      <c r="T2866" s="11">
        <v>152</v>
      </c>
      <c r="U2866" s="11" t="str">
        <f>IF(ISERROR(VLOOKUP(I2866,'BACK INFO'!F:F,1,0)),IF(ISERROR(VLOOKUP(I2866,'BACK INFO'!H:H,1,0)),K2866,'BACK INFO'!$H$1),'BACK INFO'!$G$1)</f>
        <v>LAURA BONG</v>
      </c>
    </row>
    <row r="2867" spans="1:21" s="11" customFormat="1" x14ac:dyDescent="0.35">
      <c r="A2867" s="11" t="s">
        <v>94</v>
      </c>
      <c r="B2867" s="11">
        <v>2019</v>
      </c>
      <c r="C2867" s="11">
        <v>3</v>
      </c>
      <c r="D2867" s="11" t="s">
        <v>95</v>
      </c>
      <c r="E2867" s="11" t="s">
        <v>96</v>
      </c>
      <c r="F2867" s="11" t="s">
        <v>700</v>
      </c>
      <c r="G2867" s="11" t="s">
        <v>241</v>
      </c>
      <c r="H2867" s="11" t="s">
        <v>106</v>
      </c>
      <c r="I2867" s="11" t="s">
        <v>533</v>
      </c>
      <c r="J2867" s="11" t="s">
        <v>99</v>
      </c>
      <c r="K2867" s="11" t="s">
        <v>67</v>
      </c>
      <c r="L2867" s="11" t="s">
        <v>133</v>
      </c>
      <c r="M2867" s="11" t="s">
        <v>101</v>
      </c>
      <c r="N2867" s="11">
        <v>48</v>
      </c>
      <c r="O2867" s="11">
        <v>2019</v>
      </c>
      <c r="P2867" s="11" t="s">
        <v>112</v>
      </c>
      <c r="Q2867" s="11" t="s">
        <v>112</v>
      </c>
      <c r="R2867" s="11" t="s">
        <v>241</v>
      </c>
      <c r="S2867" s="11" t="s">
        <v>104</v>
      </c>
      <c r="T2867" s="11">
        <v>660</v>
      </c>
      <c r="U2867" s="11" t="str">
        <f>IF(ISERROR(VLOOKUP(I2867,'BACK INFO'!F:F,1,0)),IF(ISERROR(VLOOKUP(I2867,'BACK INFO'!H:H,1,0)),K2867,'BACK INFO'!$H$1),'BACK INFO'!$G$1)</f>
        <v>ANITA M. HOPKINS</v>
      </c>
    </row>
    <row r="2868" spans="1:21" s="11" customFormat="1" x14ac:dyDescent="0.35">
      <c r="A2868" s="11" t="s">
        <v>94</v>
      </c>
      <c r="B2868" s="11">
        <v>2019</v>
      </c>
      <c r="C2868" s="11">
        <v>3</v>
      </c>
      <c r="D2868" s="11" t="s">
        <v>95</v>
      </c>
      <c r="E2868" s="11" t="s">
        <v>96</v>
      </c>
      <c r="F2868" s="11" t="s">
        <v>700</v>
      </c>
      <c r="G2868" s="11" t="s">
        <v>241</v>
      </c>
      <c r="H2868" s="11" t="s">
        <v>106</v>
      </c>
      <c r="I2868" s="11" t="s">
        <v>177</v>
      </c>
      <c r="J2868" s="11" t="s">
        <v>99</v>
      </c>
      <c r="K2868" s="11" t="s">
        <v>72</v>
      </c>
      <c r="L2868" s="11" t="s">
        <v>178</v>
      </c>
      <c r="M2868" s="11" t="s">
        <v>101</v>
      </c>
      <c r="N2868" s="11">
        <v>12</v>
      </c>
      <c r="O2868" s="11">
        <v>2019</v>
      </c>
      <c r="P2868" s="11" t="s">
        <v>112</v>
      </c>
      <c r="Q2868" s="11" t="s">
        <v>112</v>
      </c>
      <c r="R2868" s="11" t="s">
        <v>241</v>
      </c>
      <c r="S2868" s="11" t="s">
        <v>104</v>
      </c>
      <c r="T2868" s="11">
        <v>168</v>
      </c>
      <c r="U2868" s="11" t="str">
        <f>IF(ISERROR(VLOOKUP(I2868,'BACK INFO'!F:F,1,0)),IF(ISERROR(VLOOKUP(I2868,'BACK INFO'!H:H,1,0)),K2868,'BACK INFO'!$H$1),'BACK INFO'!$G$1)</f>
        <v>BILL MILLER AND COMPANY</v>
      </c>
    </row>
    <row r="2869" spans="1:21" s="11" customFormat="1" x14ac:dyDescent="0.35">
      <c r="A2869" s="11" t="s">
        <v>94</v>
      </c>
      <c r="B2869" s="11">
        <v>2019</v>
      </c>
      <c r="C2869" s="11">
        <v>3</v>
      </c>
      <c r="D2869" s="11" t="s">
        <v>95</v>
      </c>
      <c r="E2869" s="11" t="s">
        <v>96</v>
      </c>
      <c r="F2869" s="11" t="s">
        <v>700</v>
      </c>
      <c r="G2869" s="11" t="s">
        <v>241</v>
      </c>
      <c r="H2869" s="11" t="s">
        <v>106</v>
      </c>
      <c r="I2869" s="11" t="s">
        <v>584</v>
      </c>
      <c r="J2869" s="11" t="s">
        <v>99</v>
      </c>
      <c r="K2869" s="11" t="s">
        <v>72</v>
      </c>
      <c r="L2869" s="11" t="s">
        <v>137</v>
      </c>
      <c r="M2869" s="11" t="s">
        <v>101</v>
      </c>
      <c r="N2869" s="11">
        <v>12</v>
      </c>
      <c r="O2869" s="11">
        <v>2019</v>
      </c>
      <c r="P2869" s="11" t="s">
        <v>112</v>
      </c>
      <c r="Q2869" s="11" t="s">
        <v>112</v>
      </c>
      <c r="R2869" s="11" t="s">
        <v>241</v>
      </c>
      <c r="S2869" s="11" t="s">
        <v>104</v>
      </c>
      <c r="T2869" s="11">
        <v>84</v>
      </c>
      <c r="U2869" s="11" t="str">
        <f>IF(ISERROR(VLOOKUP(I2869,'BACK INFO'!F:F,1,0)),IF(ISERROR(VLOOKUP(I2869,'BACK INFO'!H:H,1,0)),K2869,'BACK INFO'!$H$1),'BACK INFO'!$G$1)</f>
        <v>BILL MILLER AND COMPANY</v>
      </c>
    </row>
    <row r="2870" spans="1:21" s="11" customFormat="1" x14ac:dyDescent="0.35">
      <c r="A2870" s="11" t="s">
        <v>94</v>
      </c>
      <c r="B2870" s="11">
        <v>2019</v>
      </c>
      <c r="C2870" s="11">
        <v>3</v>
      </c>
      <c r="D2870" s="11" t="s">
        <v>95</v>
      </c>
      <c r="E2870" s="11" t="s">
        <v>96</v>
      </c>
      <c r="F2870" s="11" t="s">
        <v>700</v>
      </c>
      <c r="G2870" s="11" t="s">
        <v>241</v>
      </c>
      <c r="H2870" s="11" t="s">
        <v>106</v>
      </c>
      <c r="I2870" s="11" t="s">
        <v>587</v>
      </c>
      <c r="J2870" s="11" t="s">
        <v>99</v>
      </c>
      <c r="K2870" s="11" t="s">
        <v>75</v>
      </c>
      <c r="L2870" s="11" t="s">
        <v>131</v>
      </c>
      <c r="M2870" s="11" t="s">
        <v>101</v>
      </c>
      <c r="N2870" s="11">
        <v>12</v>
      </c>
      <c r="O2870" s="11">
        <v>2019</v>
      </c>
      <c r="P2870" s="11" t="s">
        <v>112</v>
      </c>
      <c r="Q2870" s="11" t="s">
        <v>112</v>
      </c>
      <c r="R2870" s="11" t="s">
        <v>241</v>
      </c>
      <c r="S2870" s="11" t="s">
        <v>104</v>
      </c>
      <c r="T2870" s="11">
        <v>420</v>
      </c>
      <c r="U2870" s="11" t="str">
        <f>IF(ISERROR(VLOOKUP(I2870,'BACK INFO'!F:F,1,0)),IF(ISERROR(VLOOKUP(I2870,'BACK INFO'!H:H,1,0)),K2870,'BACK INFO'!$H$1),'BACK INFO'!$G$1)</f>
        <v>LAURA BONG</v>
      </c>
    </row>
    <row r="2871" spans="1:21" s="11" customFormat="1" x14ac:dyDescent="0.35">
      <c r="A2871" s="11" t="s">
        <v>94</v>
      </c>
      <c r="B2871" s="11">
        <v>2019</v>
      </c>
      <c r="C2871" s="11">
        <v>3</v>
      </c>
      <c r="D2871" s="11" t="s">
        <v>95</v>
      </c>
      <c r="E2871" s="11" t="s">
        <v>96</v>
      </c>
      <c r="F2871" s="11" t="s">
        <v>700</v>
      </c>
      <c r="G2871" s="11" t="s">
        <v>241</v>
      </c>
      <c r="H2871" s="11" t="s">
        <v>106</v>
      </c>
      <c r="I2871" s="11" t="s">
        <v>589</v>
      </c>
      <c r="J2871" s="11" t="s">
        <v>99</v>
      </c>
      <c r="K2871" s="11" t="s">
        <v>72</v>
      </c>
      <c r="L2871" s="11" t="s">
        <v>114</v>
      </c>
      <c r="M2871" s="11" t="s">
        <v>101</v>
      </c>
      <c r="N2871" s="11">
        <v>3</v>
      </c>
      <c r="O2871" s="11">
        <v>2019</v>
      </c>
      <c r="P2871" s="11" t="s">
        <v>112</v>
      </c>
      <c r="Q2871" s="11" t="s">
        <v>112</v>
      </c>
      <c r="R2871" s="11" t="s">
        <v>241</v>
      </c>
      <c r="S2871" s="11" t="s">
        <v>104</v>
      </c>
      <c r="T2871" s="11">
        <v>57</v>
      </c>
      <c r="U2871" s="11" t="str">
        <f>IF(ISERROR(VLOOKUP(I2871,'BACK INFO'!F:F,1,0)),IF(ISERROR(VLOOKUP(I2871,'BACK INFO'!H:H,1,0)),K2871,'BACK INFO'!$H$1),'BACK INFO'!$G$1)</f>
        <v>BILL MILLER AND COMPANY</v>
      </c>
    </row>
    <row r="2872" spans="1:21" s="11" customFormat="1" x14ac:dyDescent="0.35">
      <c r="A2872" s="11" t="s">
        <v>94</v>
      </c>
      <c r="B2872" s="11">
        <v>2019</v>
      </c>
      <c r="C2872" s="11">
        <v>3</v>
      </c>
      <c r="D2872" s="11" t="s">
        <v>95</v>
      </c>
      <c r="E2872" s="11" t="s">
        <v>96</v>
      </c>
      <c r="F2872" s="11" t="s">
        <v>700</v>
      </c>
      <c r="G2872" s="11" t="s">
        <v>241</v>
      </c>
      <c r="H2872" s="11" t="s">
        <v>110</v>
      </c>
      <c r="I2872" s="11" t="s">
        <v>200</v>
      </c>
      <c r="J2872" s="11" t="s">
        <v>120</v>
      </c>
      <c r="K2872" s="11" t="s">
        <v>69</v>
      </c>
      <c r="L2872" s="11" t="s">
        <v>143</v>
      </c>
      <c r="M2872" s="11" t="s">
        <v>122</v>
      </c>
      <c r="N2872" s="11">
        <v>14</v>
      </c>
      <c r="O2872" s="11">
        <v>2019</v>
      </c>
      <c r="P2872" s="11" t="s">
        <v>112</v>
      </c>
      <c r="Q2872" s="11" t="s">
        <v>112</v>
      </c>
      <c r="R2872" s="11" t="s">
        <v>241</v>
      </c>
      <c r="S2872" s="11" t="s">
        <v>104</v>
      </c>
      <c r="T2872" s="11">
        <v>354.20098846787482</v>
      </c>
      <c r="U2872" s="11" t="str">
        <f>IF(ISERROR(VLOOKUP(I2872,'BACK INFO'!F:F,1,0)),IF(ISERROR(VLOOKUP(I2872,'BACK INFO'!H:H,1,0)),K2872,'BACK INFO'!$H$1),'BACK INFO'!$G$1)</f>
        <v>JULIE BERTRAND</v>
      </c>
    </row>
    <row r="2873" spans="1:21" s="11" customFormat="1" x14ac:dyDescent="0.35">
      <c r="A2873" s="11" t="s">
        <v>94</v>
      </c>
      <c r="B2873" s="11">
        <v>2019</v>
      </c>
      <c r="C2873" s="11">
        <v>3</v>
      </c>
      <c r="D2873" s="11" t="s">
        <v>95</v>
      </c>
      <c r="E2873" s="11" t="s">
        <v>96</v>
      </c>
      <c r="F2873" s="11" t="s">
        <v>700</v>
      </c>
      <c r="G2873" s="11" t="s">
        <v>241</v>
      </c>
      <c r="H2873" s="11" t="s">
        <v>110</v>
      </c>
      <c r="I2873" s="11" t="s">
        <v>267</v>
      </c>
      <c r="J2873" s="11" t="s">
        <v>99</v>
      </c>
      <c r="K2873" s="11" t="s">
        <v>75</v>
      </c>
      <c r="L2873" s="11" t="s">
        <v>262</v>
      </c>
      <c r="M2873" s="11" t="s">
        <v>101</v>
      </c>
      <c r="N2873" s="11">
        <v>11</v>
      </c>
      <c r="O2873" s="11">
        <v>2019</v>
      </c>
      <c r="P2873" s="11" t="s">
        <v>112</v>
      </c>
      <c r="Q2873" s="11" t="s">
        <v>112</v>
      </c>
      <c r="R2873" s="11" t="s">
        <v>241</v>
      </c>
      <c r="S2873" s="11" t="s">
        <v>104</v>
      </c>
      <c r="T2873" s="11">
        <v>310</v>
      </c>
      <c r="U2873" s="11" t="str">
        <f>IF(ISERROR(VLOOKUP(I2873,'BACK INFO'!F:F,1,0)),IF(ISERROR(VLOOKUP(I2873,'BACK INFO'!H:H,1,0)),K2873,'BACK INFO'!$H$1),'BACK INFO'!$G$1)</f>
        <v>LAURA BONG</v>
      </c>
    </row>
    <row r="2874" spans="1:21" s="11" customFormat="1" x14ac:dyDescent="0.35">
      <c r="A2874" s="11" t="s">
        <v>94</v>
      </c>
      <c r="B2874" s="11">
        <v>2019</v>
      </c>
      <c r="C2874" s="11">
        <v>3</v>
      </c>
      <c r="D2874" s="11" t="s">
        <v>95</v>
      </c>
      <c r="E2874" s="11" t="s">
        <v>96</v>
      </c>
      <c r="F2874" s="11" t="s">
        <v>700</v>
      </c>
      <c r="G2874" s="11" t="s">
        <v>241</v>
      </c>
      <c r="H2874" s="11" t="s">
        <v>110</v>
      </c>
      <c r="I2874" s="11" t="s">
        <v>189</v>
      </c>
      <c r="J2874" s="11" t="s">
        <v>99</v>
      </c>
      <c r="K2874" s="11" t="s">
        <v>73</v>
      </c>
      <c r="L2874" s="11" t="s">
        <v>127</v>
      </c>
      <c r="M2874" s="11" t="s">
        <v>101</v>
      </c>
      <c r="N2874" s="11">
        <v>10</v>
      </c>
      <c r="O2874" s="11">
        <v>2019</v>
      </c>
      <c r="P2874" s="11" t="s">
        <v>112</v>
      </c>
      <c r="Q2874" s="11" t="s">
        <v>112</v>
      </c>
      <c r="R2874" s="11" t="s">
        <v>241</v>
      </c>
      <c r="S2874" s="11" t="s">
        <v>104</v>
      </c>
      <c r="T2874" s="11">
        <v>404.79999999999995</v>
      </c>
      <c r="U2874" s="11" t="str">
        <f>IF(ISERROR(VLOOKUP(I2874,'BACK INFO'!F:F,1,0)),IF(ISERROR(VLOOKUP(I2874,'BACK INFO'!H:H,1,0)),K2874,'BACK INFO'!$H$1),'BACK INFO'!$G$1)</f>
        <v>PHYLLIS POSNER</v>
      </c>
    </row>
    <row r="2875" spans="1:21" s="11" customFormat="1" x14ac:dyDescent="0.35">
      <c r="A2875" s="11" t="s">
        <v>94</v>
      </c>
      <c r="B2875" s="11">
        <v>2019</v>
      </c>
      <c r="C2875" s="11">
        <v>3</v>
      </c>
      <c r="D2875" s="11" t="s">
        <v>95</v>
      </c>
      <c r="E2875" s="11" t="s">
        <v>96</v>
      </c>
      <c r="F2875" s="11" t="s">
        <v>700</v>
      </c>
      <c r="G2875" s="11" t="s">
        <v>241</v>
      </c>
      <c r="H2875" s="11" t="s">
        <v>110</v>
      </c>
      <c r="I2875" s="11" t="s">
        <v>123</v>
      </c>
      <c r="J2875" s="11" t="s">
        <v>99</v>
      </c>
      <c r="K2875" s="11" t="s">
        <v>68</v>
      </c>
      <c r="L2875" s="11" t="s">
        <v>129</v>
      </c>
      <c r="M2875" s="11" t="s">
        <v>122</v>
      </c>
      <c r="N2875" s="11">
        <v>9</v>
      </c>
      <c r="O2875" s="11">
        <v>2019</v>
      </c>
      <c r="P2875" s="11" t="s">
        <v>112</v>
      </c>
      <c r="Q2875" s="11" t="s">
        <v>112</v>
      </c>
      <c r="R2875" s="11" t="s">
        <v>241</v>
      </c>
      <c r="S2875" s="11" t="s">
        <v>104</v>
      </c>
      <c r="T2875" s="11">
        <v>263</v>
      </c>
      <c r="U2875" s="11" t="str">
        <f>IF(ISERROR(VLOOKUP(I2875,'BACK INFO'!F:F,1,0)),IF(ISERROR(VLOOKUP(I2875,'BACK INFO'!H:H,1,0)),K2875,'BACK INFO'!$H$1),'BACK INFO'!$G$1)</f>
        <v>STEPHANIE VITALI</v>
      </c>
    </row>
    <row r="2876" spans="1:21" s="11" customFormat="1" x14ac:dyDescent="0.35">
      <c r="A2876" s="11" t="s">
        <v>94</v>
      </c>
      <c r="B2876" s="11">
        <v>2019</v>
      </c>
      <c r="C2876" s="11">
        <v>3</v>
      </c>
      <c r="D2876" s="11" t="s">
        <v>95</v>
      </c>
      <c r="E2876" s="11" t="s">
        <v>96</v>
      </c>
      <c r="F2876" s="11" t="s">
        <v>700</v>
      </c>
      <c r="G2876" s="11" t="s">
        <v>241</v>
      </c>
      <c r="H2876" s="11" t="s">
        <v>110</v>
      </c>
      <c r="I2876" s="11" t="s">
        <v>311</v>
      </c>
      <c r="J2876" s="11" t="s">
        <v>99</v>
      </c>
      <c r="K2876" s="11" t="s">
        <v>76</v>
      </c>
      <c r="L2876" s="11" t="s">
        <v>262</v>
      </c>
      <c r="M2876" s="11" t="s">
        <v>101</v>
      </c>
      <c r="N2876" s="11">
        <v>35</v>
      </c>
      <c r="O2876" s="11">
        <v>2019</v>
      </c>
      <c r="P2876" s="11" t="s">
        <v>112</v>
      </c>
      <c r="Q2876" s="11" t="s">
        <v>112</v>
      </c>
      <c r="R2876" s="11" t="s">
        <v>241</v>
      </c>
      <c r="S2876" s="11" t="s">
        <v>104</v>
      </c>
      <c r="T2876" s="11">
        <v>1069</v>
      </c>
      <c r="U2876" s="11" t="str">
        <f>IF(ISERROR(VLOOKUP(I2876,'BACK INFO'!F:F,1,0)),IF(ISERROR(VLOOKUP(I2876,'BACK INFO'!H:H,1,0)),K2876,'BACK INFO'!$H$1),'BACK INFO'!$G$1)</f>
        <v>MIE MANNICHE</v>
      </c>
    </row>
    <row r="2877" spans="1:21" s="11" customFormat="1" x14ac:dyDescent="0.35">
      <c r="A2877" s="11" t="s">
        <v>94</v>
      </c>
      <c r="B2877" s="11">
        <v>2019</v>
      </c>
      <c r="C2877" s="11">
        <v>3</v>
      </c>
      <c r="D2877" s="11" t="s">
        <v>95</v>
      </c>
      <c r="E2877" s="11" t="s">
        <v>96</v>
      </c>
      <c r="F2877" s="11" t="s">
        <v>700</v>
      </c>
      <c r="G2877" s="11" t="s">
        <v>241</v>
      </c>
      <c r="H2877" s="11" t="s">
        <v>110</v>
      </c>
      <c r="I2877" s="11" t="s">
        <v>457</v>
      </c>
      <c r="J2877" s="11" t="s">
        <v>99</v>
      </c>
      <c r="K2877" s="11" t="s">
        <v>71</v>
      </c>
      <c r="L2877" s="11" t="s">
        <v>310</v>
      </c>
      <c r="M2877" s="11" t="s">
        <v>101</v>
      </c>
      <c r="N2877" s="11">
        <v>422</v>
      </c>
      <c r="O2877" s="11">
        <v>2019</v>
      </c>
      <c r="P2877" s="11" t="s">
        <v>112</v>
      </c>
      <c r="Q2877" s="11" t="s">
        <v>112</v>
      </c>
      <c r="R2877" s="11" t="s">
        <v>241</v>
      </c>
      <c r="S2877" s="11" t="s">
        <v>104</v>
      </c>
      <c r="T2877" s="11">
        <v>11912.600000000015</v>
      </c>
      <c r="U2877" s="11" t="str">
        <f>IF(ISERROR(VLOOKUP(I2877,'BACK INFO'!F:F,1,0)),IF(ISERROR(VLOOKUP(I2877,'BACK INFO'!H:H,1,0)),K2877,'BACK INFO'!$H$1),'BACK INFO'!$G$1)</f>
        <v>HOLLY SALES INC.</v>
      </c>
    </row>
    <row r="2878" spans="1:21" s="11" customFormat="1" x14ac:dyDescent="0.35">
      <c r="A2878" s="11" t="s">
        <v>94</v>
      </c>
      <c r="B2878" s="11">
        <v>2019</v>
      </c>
      <c r="C2878" s="11">
        <v>3</v>
      </c>
      <c r="D2878" s="11" t="s">
        <v>95</v>
      </c>
      <c r="E2878" s="11" t="s">
        <v>96</v>
      </c>
      <c r="F2878" s="11" t="s">
        <v>700</v>
      </c>
      <c r="G2878" s="11" t="s">
        <v>241</v>
      </c>
      <c r="H2878" s="11" t="s">
        <v>110</v>
      </c>
      <c r="I2878" s="11" t="s">
        <v>314</v>
      </c>
      <c r="J2878" s="11" t="s">
        <v>99</v>
      </c>
      <c r="K2878" s="11" t="s">
        <v>75</v>
      </c>
      <c r="L2878" s="11" t="s">
        <v>131</v>
      </c>
      <c r="M2878" s="11" t="s">
        <v>101</v>
      </c>
      <c r="N2878" s="11">
        <v>18</v>
      </c>
      <c r="O2878" s="11">
        <v>2019</v>
      </c>
      <c r="P2878" s="11" t="s">
        <v>112</v>
      </c>
      <c r="Q2878" s="11" t="s">
        <v>112</v>
      </c>
      <c r="R2878" s="11" t="s">
        <v>241</v>
      </c>
      <c r="S2878" s="11" t="s">
        <v>104</v>
      </c>
      <c r="T2878" s="11">
        <v>636</v>
      </c>
      <c r="U2878" s="11" t="str">
        <f>IF(ISERROR(VLOOKUP(I2878,'BACK INFO'!F:F,1,0)),IF(ISERROR(VLOOKUP(I2878,'BACK INFO'!H:H,1,0)),K2878,'BACK INFO'!$H$1),'BACK INFO'!$G$1)</f>
        <v>LAURA BONG</v>
      </c>
    </row>
    <row r="2879" spans="1:21" s="11" customFormat="1" x14ac:dyDescent="0.35">
      <c r="A2879" s="11" t="s">
        <v>94</v>
      </c>
      <c r="B2879" s="11">
        <v>2019</v>
      </c>
      <c r="C2879" s="11">
        <v>3</v>
      </c>
      <c r="D2879" s="11" t="s">
        <v>95</v>
      </c>
      <c r="E2879" s="11" t="s">
        <v>96</v>
      </c>
      <c r="F2879" s="11" t="s">
        <v>700</v>
      </c>
      <c r="G2879" s="11" t="s">
        <v>241</v>
      </c>
      <c r="H2879" s="11" t="s">
        <v>110</v>
      </c>
      <c r="I2879" s="11" t="s">
        <v>561</v>
      </c>
      <c r="J2879" s="11" t="s">
        <v>99</v>
      </c>
      <c r="K2879" s="11" t="s">
        <v>75</v>
      </c>
      <c r="L2879" s="11" t="s">
        <v>273</v>
      </c>
      <c r="M2879" s="11" t="s">
        <v>101</v>
      </c>
      <c r="N2879" s="11">
        <v>5</v>
      </c>
      <c r="O2879" s="11">
        <v>2019</v>
      </c>
      <c r="P2879" s="11" t="s">
        <v>112</v>
      </c>
      <c r="Q2879" s="11" t="s">
        <v>112</v>
      </c>
      <c r="R2879" s="11" t="s">
        <v>241</v>
      </c>
      <c r="S2879" s="11" t="s">
        <v>104</v>
      </c>
      <c r="T2879" s="11">
        <v>121</v>
      </c>
      <c r="U2879" s="11" t="str">
        <f>IF(ISERROR(VLOOKUP(I2879,'BACK INFO'!F:F,1,0)),IF(ISERROR(VLOOKUP(I2879,'BACK INFO'!H:H,1,0)),K2879,'BACK INFO'!$H$1),'BACK INFO'!$G$1)</f>
        <v>LAURA BONG</v>
      </c>
    </row>
    <row r="2880" spans="1:21" s="11" customFormat="1" x14ac:dyDescent="0.35">
      <c r="A2880" s="11" t="s">
        <v>94</v>
      </c>
      <c r="B2880" s="11">
        <v>2019</v>
      </c>
      <c r="C2880" s="11">
        <v>3</v>
      </c>
      <c r="D2880" s="11" t="s">
        <v>95</v>
      </c>
      <c r="E2880" s="11" t="s">
        <v>96</v>
      </c>
      <c r="F2880" s="11" t="s">
        <v>700</v>
      </c>
      <c r="G2880" s="11" t="s">
        <v>241</v>
      </c>
      <c r="H2880" s="11" t="s">
        <v>110</v>
      </c>
      <c r="I2880" s="11" t="s">
        <v>204</v>
      </c>
      <c r="J2880" s="11" t="s">
        <v>99</v>
      </c>
      <c r="K2880" s="11" t="s">
        <v>71</v>
      </c>
      <c r="L2880" s="11" t="s">
        <v>159</v>
      </c>
      <c r="M2880" s="11" t="s">
        <v>101</v>
      </c>
      <c r="N2880" s="11">
        <v>161</v>
      </c>
      <c r="O2880" s="11">
        <v>2019</v>
      </c>
      <c r="P2880" s="11" t="s">
        <v>112</v>
      </c>
      <c r="Q2880" s="11" t="s">
        <v>112</v>
      </c>
      <c r="R2880" s="11" t="s">
        <v>241</v>
      </c>
      <c r="S2880" s="11" t="s">
        <v>104</v>
      </c>
      <c r="T2880" s="11">
        <v>4484.17</v>
      </c>
      <c r="U2880" s="11" t="str">
        <f>IF(ISERROR(VLOOKUP(I2880,'BACK INFO'!F:F,1,0)),IF(ISERROR(VLOOKUP(I2880,'BACK INFO'!H:H,1,0)),K2880,'BACK INFO'!$H$1),'BACK INFO'!$G$1)</f>
        <v>HOLLY SALES INC.</v>
      </c>
    </row>
    <row r="2881" spans="1:21" s="11" customFormat="1" x14ac:dyDescent="0.35">
      <c r="A2881" s="11" t="s">
        <v>94</v>
      </c>
      <c r="B2881" s="11">
        <v>2019</v>
      </c>
      <c r="C2881" s="11">
        <v>3</v>
      </c>
      <c r="D2881" s="11" t="s">
        <v>95</v>
      </c>
      <c r="E2881" s="11" t="s">
        <v>96</v>
      </c>
      <c r="F2881" s="11" t="s">
        <v>700</v>
      </c>
      <c r="G2881" s="11" t="s">
        <v>241</v>
      </c>
      <c r="H2881" s="11" t="s">
        <v>110</v>
      </c>
      <c r="I2881" s="11" t="s">
        <v>272</v>
      </c>
      <c r="J2881" s="11" t="s">
        <v>99</v>
      </c>
      <c r="K2881" s="11" t="s">
        <v>75</v>
      </c>
      <c r="L2881" s="11" t="s">
        <v>273</v>
      </c>
      <c r="M2881" s="11" t="s">
        <v>101</v>
      </c>
      <c r="N2881" s="11">
        <v>5</v>
      </c>
      <c r="O2881" s="11">
        <v>2019</v>
      </c>
      <c r="P2881" s="11" t="s">
        <v>112</v>
      </c>
      <c r="Q2881" s="11" t="s">
        <v>112</v>
      </c>
      <c r="R2881" s="11" t="s">
        <v>241</v>
      </c>
      <c r="S2881" s="11" t="s">
        <v>104</v>
      </c>
      <c r="T2881" s="11">
        <v>140</v>
      </c>
      <c r="U2881" s="11" t="str">
        <f>IF(ISERROR(VLOOKUP(I2881,'BACK INFO'!F:F,1,0)),IF(ISERROR(VLOOKUP(I2881,'BACK INFO'!H:H,1,0)),K2881,'BACK INFO'!$H$1),'BACK INFO'!$G$1)</f>
        <v>LAURA BONG</v>
      </c>
    </row>
    <row r="2882" spans="1:21" s="11" customFormat="1" x14ac:dyDescent="0.35">
      <c r="A2882" s="11" t="s">
        <v>94</v>
      </c>
      <c r="B2882" s="11">
        <v>2019</v>
      </c>
      <c r="C2882" s="11">
        <v>3</v>
      </c>
      <c r="D2882" s="11" t="s">
        <v>95</v>
      </c>
      <c r="E2882" s="11" t="s">
        <v>96</v>
      </c>
      <c r="F2882" s="11" t="s">
        <v>700</v>
      </c>
      <c r="G2882" s="11" t="s">
        <v>241</v>
      </c>
      <c r="H2882" s="11" t="s">
        <v>110</v>
      </c>
      <c r="I2882" s="11" t="s">
        <v>563</v>
      </c>
      <c r="J2882" s="11" t="s">
        <v>99</v>
      </c>
      <c r="K2882" s="11" t="s">
        <v>71</v>
      </c>
      <c r="L2882" s="11" t="s">
        <v>564</v>
      </c>
      <c r="M2882" s="11" t="s">
        <v>101</v>
      </c>
      <c r="N2882" s="11">
        <v>3</v>
      </c>
      <c r="O2882" s="11">
        <v>2019</v>
      </c>
      <c r="P2882" s="11" t="s">
        <v>112</v>
      </c>
      <c r="Q2882" s="11" t="s">
        <v>112</v>
      </c>
      <c r="R2882" s="11" t="s">
        <v>241</v>
      </c>
      <c r="S2882" s="11" t="s">
        <v>104</v>
      </c>
      <c r="T2882" s="11">
        <v>81</v>
      </c>
      <c r="U2882" s="11" t="str">
        <f>IF(ISERROR(VLOOKUP(I2882,'BACK INFO'!F:F,1,0)),IF(ISERROR(VLOOKUP(I2882,'BACK INFO'!H:H,1,0)),K2882,'BACK INFO'!$H$1),'BACK INFO'!$G$1)</f>
        <v>HOLLY SALES INC.</v>
      </c>
    </row>
    <row r="2883" spans="1:21" s="11" customFormat="1" x14ac:dyDescent="0.35">
      <c r="A2883" s="11" t="s">
        <v>94</v>
      </c>
      <c r="B2883" s="11">
        <v>2019</v>
      </c>
      <c r="C2883" s="11">
        <v>3</v>
      </c>
      <c r="D2883" s="11" t="s">
        <v>95</v>
      </c>
      <c r="E2883" s="11" t="s">
        <v>96</v>
      </c>
      <c r="F2883" s="11" t="s">
        <v>700</v>
      </c>
      <c r="G2883" s="11" t="s">
        <v>241</v>
      </c>
      <c r="H2883" s="11" t="s">
        <v>110</v>
      </c>
      <c r="I2883" s="11" t="s">
        <v>523</v>
      </c>
      <c r="J2883" s="11" t="s">
        <v>99</v>
      </c>
      <c r="K2883" s="11" t="s">
        <v>67</v>
      </c>
      <c r="L2883" s="11" t="s">
        <v>114</v>
      </c>
      <c r="M2883" s="11" t="s">
        <v>101</v>
      </c>
      <c r="N2883" s="11">
        <v>12</v>
      </c>
      <c r="O2883" s="11">
        <v>2019</v>
      </c>
      <c r="P2883" s="11" t="s">
        <v>112</v>
      </c>
      <c r="Q2883" s="11" t="s">
        <v>112</v>
      </c>
      <c r="R2883" s="11" t="s">
        <v>241</v>
      </c>
      <c r="S2883" s="11" t="s">
        <v>104</v>
      </c>
      <c r="T2883" s="11">
        <v>324</v>
      </c>
      <c r="U2883" s="11" t="str">
        <f>IF(ISERROR(VLOOKUP(I2883,'BACK INFO'!F:F,1,0)),IF(ISERROR(VLOOKUP(I2883,'BACK INFO'!H:H,1,0)),K2883,'BACK INFO'!$H$1),'BACK INFO'!$G$1)</f>
        <v>ANITA M. HOPKINS</v>
      </c>
    </row>
    <row r="2884" spans="1:21" s="11" customFormat="1" x14ac:dyDescent="0.35">
      <c r="A2884" s="11" t="s">
        <v>94</v>
      </c>
      <c r="B2884" s="11">
        <v>2019</v>
      </c>
      <c r="C2884" s="11">
        <v>3</v>
      </c>
      <c r="D2884" s="11" t="s">
        <v>95</v>
      </c>
      <c r="E2884" s="11" t="s">
        <v>96</v>
      </c>
      <c r="F2884" s="11" t="s">
        <v>700</v>
      </c>
      <c r="G2884" s="11" t="s">
        <v>241</v>
      </c>
      <c r="H2884" s="11" t="s">
        <v>110</v>
      </c>
      <c r="I2884" s="11" t="s">
        <v>209</v>
      </c>
      <c r="J2884" s="11" t="s">
        <v>99</v>
      </c>
      <c r="K2884" s="11" t="s">
        <v>75</v>
      </c>
      <c r="L2884" s="11" t="s">
        <v>273</v>
      </c>
      <c r="M2884" s="11" t="s">
        <v>101</v>
      </c>
      <c r="N2884" s="11">
        <v>14</v>
      </c>
      <c r="O2884" s="11">
        <v>2019</v>
      </c>
      <c r="P2884" s="11" t="s">
        <v>112</v>
      </c>
      <c r="Q2884" s="11" t="s">
        <v>112</v>
      </c>
      <c r="R2884" s="11" t="s">
        <v>241</v>
      </c>
      <c r="S2884" s="11" t="s">
        <v>104</v>
      </c>
      <c r="T2884" s="11">
        <v>363</v>
      </c>
      <c r="U2884" s="11" t="str">
        <f>IF(ISERROR(VLOOKUP(I2884,'BACK INFO'!F:F,1,0)),IF(ISERROR(VLOOKUP(I2884,'BACK INFO'!H:H,1,0)),K2884,'BACK INFO'!$H$1),'BACK INFO'!$G$1)</f>
        <v>LAURA BONG</v>
      </c>
    </row>
    <row r="2885" spans="1:21" s="11" customFormat="1" x14ac:dyDescent="0.35">
      <c r="A2885" s="11" t="s">
        <v>94</v>
      </c>
      <c r="B2885" s="11">
        <v>2019</v>
      </c>
      <c r="C2885" s="11">
        <v>3</v>
      </c>
      <c r="D2885" s="11" t="s">
        <v>95</v>
      </c>
      <c r="E2885" s="11" t="s">
        <v>96</v>
      </c>
      <c r="F2885" s="11" t="s">
        <v>700</v>
      </c>
      <c r="G2885" s="11" t="s">
        <v>241</v>
      </c>
      <c r="H2885" s="11" t="s">
        <v>110</v>
      </c>
      <c r="I2885" s="11" t="s">
        <v>279</v>
      </c>
      <c r="J2885" s="11" t="s">
        <v>120</v>
      </c>
      <c r="K2885" s="11" t="s">
        <v>68</v>
      </c>
      <c r="L2885" s="11" t="s">
        <v>129</v>
      </c>
      <c r="M2885" s="11" t="s">
        <v>122</v>
      </c>
      <c r="N2885" s="11">
        <v>37</v>
      </c>
      <c r="O2885" s="11">
        <v>2019</v>
      </c>
      <c r="P2885" s="11" t="s">
        <v>112</v>
      </c>
      <c r="Q2885" s="11" t="s">
        <v>112</v>
      </c>
      <c r="R2885" s="11" t="s">
        <v>241</v>
      </c>
      <c r="S2885" s="11" t="s">
        <v>104</v>
      </c>
      <c r="T2885" s="11">
        <v>1240.0778792871051</v>
      </c>
      <c r="U2885" s="11" t="str">
        <f>IF(ISERROR(VLOOKUP(I2885,'BACK INFO'!F:F,1,0)),IF(ISERROR(VLOOKUP(I2885,'BACK INFO'!H:H,1,0)),K2885,'BACK INFO'!$H$1),'BACK INFO'!$G$1)</f>
        <v>STEPHANIE VITALI</v>
      </c>
    </row>
    <row r="2886" spans="1:21" s="11" customFormat="1" x14ac:dyDescent="0.35">
      <c r="A2886" s="11" t="s">
        <v>94</v>
      </c>
      <c r="B2886" s="11">
        <v>2019</v>
      </c>
      <c r="C2886" s="11">
        <v>3</v>
      </c>
      <c r="D2886" s="11" t="s">
        <v>95</v>
      </c>
      <c r="E2886" s="11" t="s">
        <v>96</v>
      </c>
      <c r="F2886" s="11" t="s">
        <v>700</v>
      </c>
      <c r="G2886" s="11" t="s">
        <v>241</v>
      </c>
      <c r="H2886" s="11" t="s">
        <v>110</v>
      </c>
      <c r="I2886" s="11" t="s">
        <v>302</v>
      </c>
      <c r="J2886" s="11" t="s">
        <v>99</v>
      </c>
      <c r="K2886" s="11" t="s">
        <v>71</v>
      </c>
      <c r="L2886" s="11" t="s">
        <v>216</v>
      </c>
      <c r="M2886" s="11" t="s">
        <v>101</v>
      </c>
      <c r="N2886" s="11">
        <v>21</v>
      </c>
      <c r="O2886" s="11">
        <v>2019</v>
      </c>
      <c r="P2886" s="11" t="s">
        <v>112</v>
      </c>
      <c r="Q2886" s="11" t="s">
        <v>112</v>
      </c>
      <c r="R2886" s="11" t="s">
        <v>241</v>
      </c>
      <c r="S2886" s="11" t="s">
        <v>104</v>
      </c>
      <c r="T2886" s="11">
        <v>568</v>
      </c>
      <c r="U2886" s="11" t="str">
        <f>IF(ISERROR(VLOOKUP(I2886,'BACK INFO'!F:F,1,0)),IF(ISERROR(VLOOKUP(I2886,'BACK INFO'!H:H,1,0)),K2886,'BACK INFO'!$H$1),'BACK INFO'!$G$1)</f>
        <v>HOLLY SALES INC.</v>
      </c>
    </row>
    <row r="2887" spans="1:21" s="11" customFormat="1" x14ac:dyDescent="0.35">
      <c r="A2887" s="11" t="s">
        <v>94</v>
      </c>
      <c r="B2887" s="11">
        <v>2019</v>
      </c>
      <c r="C2887" s="11">
        <v>3</v>
      </c>
      <c r="D2887" s="11" t="s">
        <v>95</v>
      </c>
      <c r="E2887" s="11" t="s">
        <v>96</v>
      </c>
      <c r="F2887" s="11" t="s">
        <v>700</v>
      </c>
      <c r="G2887" s="11" t="s">
        <v>241</v>
      </c>
      <c r="H2887" s="11" t="s">
        <v>110</v>
      </c>
      <c r="I2887" s="11" t="s">
        <v>481</v>
      </c>
      <c r="J2887" s="11" t="s">
        <v>99</v>
      </c>
      <c r="K2887" s="11" t="s">
        <v>74</v>
      </c>
      <c r="L2887" s="11" t="s">
        <v>199</v>
      </c>
      <c r="M2887" s="11" t="s">
        <v>101</v>
      </c>
      <c r="N2887" s="11">
        <v>12</v>
      </c>
      <c r="O2887" s="11">
        <v>2019</v>
      </c>
      <c r="P2887" s="11" t="s">
        <v>112</v>
      </c>
      <c r="Q2887" s="11" t="s">
        <v>112</v>
      </c>
      <c r="R2887" s="11" t="s">
        <v>241</v>
      </c>
      <c r="S2887" s="11" t="s">
        <v>104</v>
      </c>
      <c r="T2887" s="11">
        <v>372</v>
      </c>
      <c r="U2887" s="11" t="str">
        <f>IF(ISERROR(VLOOKUP(I2887,'BACK INFO'!F:F,1,0)),IF(ISERROR(VLOOKUP(I2887,'BACK INFO'!H:H,1,0)),K2887,'BACK INFO'!$H$1),'BACK INFO'!$G$1)</f>
        <v>DENISE ARNETT</v>
      </c>
    </row>
    <row r="2888" spans="1:21" s="11" customFormat="1" x14ac:dyDescent="0.35">
      <c r="A2888" s="11" t="s">
        <v>94</v>
      </c>
      <c r="B2888" s="11">
        <v>2019</v>
      </c>
      <c r="C2888" s="11">
        <v>3</v>
      </c>
      <c r="D2888" s="11" t="s">
        <v>95</v>
      </c>
      <c r="E2888" s="11" t="s">
        <v>96</v>
      </c>
      <c r="F2888" s="11" t="s">
        <v>700</v>
      </c>
      <c r="G2888" s="11" t="s">
        <v>241</v>
      </c>
      <c r="H2888" s="11" t="s">
        <v>110</v>
      </c>
      <c r="I2888" s="11" t="s">
        <v>524</v>
      </c>
      <c r="J2888" s="11" t="s">
        <v>99</v>
      </c>
      <c r="K2888" s="11" t="s">
        <v>74</v>
      </c>
      <c r="L2888" s="11" t="s">
        <v>199</v>
      </c>
      <c r="M2888" s="11" t="s">
        <v>101</v>
      </c>
      <c r="N2888" s="11">
        <v>7</v>
      </c>
      <c r="O2888" s="11">
        <v>2019</v>
      </c>
      <c r="P2888" s="11" t="s">
        <v>112</v>
      </c>
      <c r="Q2888" s="11" t="s">
        <v>112</v>
      </c>
      <c r="R2888" s="11" t="s">
        <v>241</v>
      </c>
      <c r="S2888" s="11" t="s">
        <v>104</v>
      </c>
      <c r="T2888" s="11">
        <v>199</v>
      </c>
      <c r="U2888" s="11" t="str">
        <f>IF(ISERROR(VLOOKUP(I2888,'BACK INFO'!F:F,1,0)),IF(ISERROR(VLOOKUP(I2888,'BACK INFO'!H:H,1,0)),K2888,'BACK INFO'!$H$1),'BACK INFO'!$G$1)</f>
        <v>DENISE ARNETT</v>
      </c>
    </row>
    <row r="2889" spans="1:21" s="11" customFormat="1" x14ac:dyDescent="0.35">
      <c r="A2889" s="11" t="s">
        <v>94</v>
      </c>
      <c r="B2889" s="11">
        <v>2019</v>
      </c>
      <c r="C2889" s="11">
        <v>3</v>
      </c>
      <c r="D2889" s="11" t="s">
        <v>95</v>
      </c>
      <c r="E2889" s="11" t="s">
        <v>96</v>
      </c>
      <c r="F2889" s="11" t="s">
        <v>700</v>
      </c>
      <c r="G2889" s="11" t="s">
        <v>241</v>
      </c>
      <c r="H2889" s="11" t="s">
        <v>110</v>
      </c>
      <c r="I2889" s="11" t="s">
        <v>61</v>
      </c>
      <c r="J2889" s="11" t="s">
        <v>99</v>
      </c>
      <c r="K2889" s="11" t="s">
        <v>54</v>
      </c>
      <c r="L2889" s="11" t="s">
        <v>100</v>
      </c>
      <c r="M2889" s="11" t="s">
        <v>101</v>
      </c>
      <c r="N2889" s="11">
        <v>716</v>
      </c>
      <c r="O2889" s="11">
        <v>2019</v>
      </c>
      <c r="P2889" s="11" t="s">
        <v>112</v>
      </c>
      <c r="Q2889" s="11" t="s">
        <v>112</v>
      </c>
      <c r="R2889" s="11" t="s">
        <v>241</v>
      </c>
      <c r="S2889" s="11" t="s">
        <v>104</v>
      </c>
      <c r="T2889" s="11">
        <v>20857.150000000005</v>
      </c>
      <c r="U2889" s="11" t="str">
        <f>IF(ISERROR(VLOOKUP(I2889,'BACK INFO'!F:F,1,0)),IF(ISERROR(VLOOKUP(I2889,'BACK INFO'!H:H,1,0)),K2889,'BACK INFO'!$H$1),'BACK INFO'!$G$1)</f>
        <v>PAIGE ALYSE STRAUGHAN</v>
      </c>
    </row>
    <row r="2890" spans="1:21" s="11" customFormat="1" x14ac:dyDescent="0.35">
      <c r="A2890" s="11" t="s">
        <v>94</v>
      </c>
      <c r="B2890" s="11">
        <v>2019</v>
      </c>
      <c r="C2890" s="11">
        <v>3</v>
      </c>
      <c r="D2890" s="11" t="s">
        <v>95</v>
      </c>
      <c r="E2890" s="11" t="s">
        <v>96</v>
      </c>
      <c r="F2890" s="11" t="s">
        <v>700</v>
      </c>
      <c r="G2890" s="11" t="s">
        <v>241</v>
      </c>
      <c r="H2890" s="11" t="s">
        <v>110</v>
      </c>
      <c r="I2890" s="11" t="s">
        <v>588</v>
      </c>
      <c r="J2890" s="11" t="s">
        <v>99</v>
      </c>
      <c r="K2890" s="11" t="s">
        <v>75</v>
      </c>
      <c r="L2890" s="11" t="s">
        <v>146</v>
      </c>
      <c r="M2890" s="11" t="s">
        <v>101</v>
      </c>
      <c r="N2890" s="11">
        <v>7</v>
      </c>
      <c r="O2890" s="11">
        <v>2019</v>
      </c>
      <c r="P2890" s="11" t="s">
        <v>112</v>
      </c>
      <c r="Q2890" s="11" t="s">
        <v>112</v>
      </c>
      <c r="R2890" s="11" t="s">
        <v>241</v>
      </c>
      <c r="S2890" s="11" t="s">
        <v>104</v>
      </c>
      <c r="T2890" s="11">
        <v>176</v>
      </c>
      <c r="U2890" s="11" t="str">
        <f>IF(ISERROR(VLOOKUP(I2890,'BACK INFO'!F:F,1,0)),IF(ISERROR(VLOOKUP(I2890,'BACK INFO'!H:H,1,0)),K2890,'BACK INFO'!$H$1),'BACK INFO'!$G$1)</f>
        <v>LAURA BONG</v>
      </c>
    </row>
    <row r="2891" spans="1:21" s="11" customFormat="1" x14ac:dyDescent="0.35">
      <c r="A2891" s="11" t="s">
        <v>94</v>
      </c>
      <c r="B2891" s="11">
        <v>2019</v>
      </c>
      <c r="C2891" s="11">
        <v>3</v>
      </c>
      <c r="D2891" s="11" t="s">
        <v>95</v>
      </c>
      <c r="E2891" s="11" t="s">
        <v>96</v>
      </c>
      <c r="F2891" s="11" t="s">
        <v>700</v>
      </c>
      <c r="G2891" s="11" t="s">
        <v>241</v>
      </c>
      <c r="H2891" s="11" t="s">
        <v>110</v>
      </c>
      <c r="I2891" s="11" t="s">
        <v>590</v>
      </c>
      <c r="J2891" s="11" t="s">
        <v>120</v>
      </c>
      <c r="K2891" s="11" t="s">
        <v>69</v>
      </c>
      <c r="L2891" s="11" t="s">
        <v>143</v>
      </c>
      <c r="M2891" s="11" t="s">
        <v>122</v>
      </c>
      <c r="N2891" s="11">
        <v>15</v>
      </c>
      <c r="O2891" s="11">
        <v>2019</v>
      </c>
      <c r="P2891" s="11" t="s">
        <v>112</v>
      </c>
      <c r="Q2891" s="11" t="s">
        <v>112</v>
      </c>
      <c r="R2891" s="11" t="s">
        <v>241</v>
      </c>
      <c r="S2891" s="11" t="s">
        <v>104</v>
      </c>
      <c r="T2891" s="11">
        <v>399.13134641305976</v>
      </c>
      <c r="U2891" s="11" t="str">
        <f>IF(ISERROR(VLOOKUP(I2891,'BACK INFO'!F:F,1,0)),IF(ISERROR(VLOOKUP(I2891,'BACK INFO'!H:H,1,0)),K2891,'BACK INFO'!$H$1),'BACK INFO'!$G$1)</f>
        <v>JULIE BERTRAND</v>
      </c>
    </row>
    <row r="2892" spans="1:21" s="11" customFormat="1" x14ac:dyDescent="0.35">
      <c r="A2892" s="11" t="s">
        <v>94</v>
      </c>
      <c r="B2892" s="11">
        <v>2019</v>
      </c>
      <c r="C2892" s="11">
        <v>3</v>
      </c>
      <c r="D2892" s="11" t="s">
        <v>95</v>
      </c>
      <c r="E2892" s="11" t="s">
        <v>96</v>
      </c>
      <c r="F2892" s="11" t="s">
        <v>700</v>
      </c>
      <c r="G2892" s="11" t="s">
        <v>241</v>
      </c>
      <c r="H2892" s="11" t="s">
        <v>117</v>
      </c>
      <c r="I2892" s="11" t="s">
        <v>363</v>
      </c>
      <c r="J2892" s="11" t="s">
        <v>99</v>
      </c>
      <c r="K2892" s="11" t="s">
        <v>72</v>
      </c>
      <c r="L2892" s="11" t="s">
        <v>364</v>
      </c>
      <c r="M2892" s="11" t="s">
        <v>101</v>
      </c>
      <c r="N2892" s="11">
        <v>9</v>
      </c>
      <c r="O2892" s="11">
        <v>2019</v>
      </c>
      <c r="P2892" s="11" t="s">
        <v>112</v>
      </c>
      <c r="Q2892" s="11" t="s">
        <v>112</v>
      </c>
      <c r="R2892" s="11" t="s">
        <v>241</v>
      </c>
      <c r="S2892" s="11" t="s">
        <v>104</v>
      </c>
      <c r="T2892" s="11">
        <v>282</v>
      </c>
      <c r="U2892" s="11" t="str">
        <f>IF(ISERROR(VLOOKUP(I2892,'BACK INFO'!F:F,1,0)),IF(ISERROR(VLOOKUP(I2892,'BACK INFO'!H:H,1,0)),K2892,'BACK INFO'!$H$1),'BACK INFO'!$G$1)</f>
        <v>BILL MILLER AND COMPANY</v>
      </c>
    </row>
    <row r="2893" spans="1:21" s="11" customFormat="1" x14ac:dyDescent="0.35">
      <c r="A2893" s="11" t="s">
        <v>94</v>
      </c>
      <c r="B2893" s="11">
        <v>2019</v>
      </c>
      <c r="C2893" s="11">
        <v>3</v>
      </c>
      <c r="D2893" s="11" t="s">
        <v>95</v>
      </c>
      <c r="E2893" s="11" t="s">
        <v>96</v>
      </c>
      <c r="F2893" s="11" t="s">
        <v>700</v>
      </c>
      <c r="G2893" s="11" t="s">
        <v>241</v>
      </c>
      <c r="H2893" s="11" t="s">
        <v>117</v>
      </c>
      <c r="I2893" s="11" t="s">
        <v>148</v>
      </c>
      <c r="J2893" s="11" t="s">
        <v>99</v>
      </c>
      <c r="K2893" s="11" t="s">
        <v>71</v>
      </c>
      <c r="L2893" s="11" t="s">
        <v>149</v>
      </c>
      <c r="M2893" s="11" t="s">
        <v>101</v>
      </c>
      <c r="N2893" s="11">
        <v>11</v>
      </c>
      <c r="O2893" s="11">
        <v>2019</v>
      </c>
      <c r="P2893" s="11" t="s">
        <v>112</v>
      </c>
      <c r="Q2893" s="11" t="s">
        <v>112</v>
      </c>
      <c r="R2893" s="11" t="s">
        <v>241</v>
      </c>
      <c r="S2893" s="11" t="s">
        <v>104</v>
      </c>
      <c r="T2893" s="11">
        <v>359</v>
      </c>
      <c r="U2893" s="11" t="str">
        <f>IF(ISERROR(VLOOKUP(I2893,'BACK INFO'!F:F,1,0)),IF(ISERROR(VLOOKUP(I2893,'BACK INFO'!H:H,1,0)),K2893,'BACK INFO'!$H$1),'BACK INFO'!$G$1)</f>
        <v>HOLLY SALES INC.</v>
      </c>
    </row>
    <row r="2894" spans="1:21" s="11" customFormat="1" x14ac:dyDescent="0.35">
      <c r="A2894" s="11" t="s">
        <v>94</v>
      </c>
      <c r="B2894" s="11">
        <v>2019</v>
      </c>
      <c r="C2894" s="11">
        <v>3</v>
      </c>
      <c r="D2894" s="11" t="s">
        <v>95</v>
      </c>
      <c r="E2894" s="11" t="s">
        <v>96</v>
      </c>
      <c r="F2894" s="11" t="s">
        <v>700</v>
      </c>
      <c r="G2894" s="11" t="s">
        <v>241</v>
      </c>
      <c r="H2894" s="11" t="s">
        <v>117</v>
      </c>
      <c r="I2894" s="11" t="s">
        <v>113</v>
      </c>
      <c r="J2894" s="11" t="s">
        <v>99</v>
      </c>
      <c r="K2894" s="11" t="s">
        <v>72</v>
      </c>
      <c r="L2894" s="11" t="s">
        <v>114</v>
      </c>
      <c r="M2894" s="11" t="s">
        <v>101</v>
      </c>
      <c r="N2894" s="11">
        <v>4</v>
      </c>
      <c r="O2894" s="11">
        <v>2019</v>
      </c>
      <c r="P2894" s="11" t="s">
        <v>112</v>
      </c>
      <c r="Q2894" s="11" t="s">
        <v>112</v>
      </c>
      <c r="R2894" s="11" t="s">
        <v>241</v>
      </c>
      <c r="S2894" s="11" t="s">
        <v>104</v>
      </c>
      <c r="T2894" s="11">
        <v>128</v>
      </c>
      <c r="U2894" s="11" t="str">
        <f>IF(ISERROR(VLOOKUP(I2894,'BACK INFO'!F:F,1,0)),IF(ISERROR(VLOOKUP(I2894,'BACK INFO'!H:H,1,0)),K2894,'BACK INFO'!$H$1),'BACK INFO'!$G$1)</f>
        <v>BILL MILLER AND COMPANY</v>
      </c>
    </row>
    <row r="2895" spans="1:21" s="11" customFormat="1" x14ac:dyDescent="0.35">
      <c r="A2895" s="11" t="s">
        <v>94</v>
      </c>
      <c r="B2895" s="11">
        <v>2019</v>
      </c>
      <c r="C2895" s="11">
        <v>3</v>
      </c>
      <c r="D2895" s="11" t="s">
        <v>95</v>
      </c>
      <c r="E2895" s="11" t="s">
        <v>96</v>
      </c>
      <c r="F2895" s="11" t="s">
        <v>700</v>
      </c>
      <c r="G2895" s="11" t="s">
        <v>241</v>
      </c>
      <c r="H2895" s="11" t="s">
        <v>117</v>
      </c>
      <c r="I2895" s="11" t="s">
        <v>434</v>
      </c>
      <c r="J2895" s="11" t="s">
        <v>99</v>
      </c>
      <c r="K2895" s="11" t="s">
        <v>70</v>
      </c>
      <c r="L2895" s="11" t="s">
        <v>157</v>
      </c>
      <c r="M2895" s="11" t="s">
        <v>101</v>
      </c>
      <c r="N2895" s="11">
        <v>54</v>
      </c>
      <c r="O2895" s="11">
        <v>2019</v>
      </c>
      <c r="P2895" s="11" t="s">
        <v>112</v>
      </c>
      <c r="Q2895" s="11" t="s">
        <v>112</v>
      </c>
      <c r="R2895" s="11" t="s">
        <v>241</v>
      </c>
      <c r="S2895" s="11" t="s">
        <v>104</v>
      </c>
      <c r="T2895" s="11">
        <v>1689</v>
      </c>
      <c r="U2895" s="11" t="str">
        <f>IF(ISERROR(VLOOKUP(I2895,'BACK INFO'!F:F,1,0)),IF(ISERROR(VLOOKUP(I2895,'BACK INFO'!H:H,1,0)),K2895,'BACK INFO'!$H$1),'BACK INFO'!$G$1)</f>
        <v>JUDITH ANN DEAL</v>
      </c>
    </row>
    <row r="2896" spans="1:21" s="11" customFormat="1" x14ac:dyDescent="0.35">
      <c r="A2896" s="11" t="s">
        <v>94</v>
      </c>
      <c r="B2896" s="11">
        <v>2019</v>
      </c>
      <c r="C2896" s="11">
        <v>3</v>
      </c>
      <c r="D2896" s="11" t="s">
        <v>95</v>
      </c>
      <c r="E2896" s="11" t="s">
        <v>96</v>
      </c>
      <c r="F2896" s="11" t="s">
        <v>700</v>
      </c>
      <c r="G2896" s="11" t="s">
        <v>241</v>
      </c>
      <c r="H2896" s="11" t="s">
        <v>117</v>
      </c>
      <c r="I2896" s="11" t="s">
        <v>431</v>
      </c>
      <c r="J2896" s="11" t="s">
        <v>99</v>
      </c>
      <c r="K2896" s="11" t="s">
        <v>75</v>
      </c>
      <c r="L2896" s="11" t="s">
        <v>131</v>
      </c>
      <c r="M2896" s="11" t="s">
        <v>101</v>
      </c>
      <c r="N2896" s="11">
        <v>40</v>
      </c>
      <c r="O2896" s="11">
        <v>2019</v>
      </c>
      <c r="P2896" s="11" t="s">
        <v>112</v>
      </c>
      <c r="Q2896" s="11" t="s">
        <v>112</v>
      </c>
      <c r="R2896" s="11" t="s">
        <v>241</v>
      </c>
      <c r="S2896" s="11" t="s">
        <v>104</v>
      </c>
      <c r="T2896" s="11">
        <v>1301</v>
      </c>
      <c r="U2896" s="11" t="str">
        <f>IF(ISERROR(VLOOKUP(I2896,'BACK INFO'!F:F,1,0)),IF(ISERROR(VLOOKUP(I2896,'BACK INFO'!H:H,1,0)),K2896,'BACK INFO'!$H$1),'BACK INFO'!$G$1)</f>
        <v>LAURA BONG</v>
      </c>
    </row>
    <row r="2897" spans="1:21" s="11" customFormat="1" x14ac:dyDescent="0.35">
      <c r="A2897" s="11" t="s">
        <v>94</v>
      </c>
      <c r="B2897" s="11">
        <v>2019</v>
      </c>
      <c r="C2897" s="11">
        <v>3</v>
      </c>
      <c r="D2897" s="11" t="s">
        <v>95</v>
      </c>
      <c r="E2897" s="11" t="s">
        <v>96</v>
      </c>
      <c r="F2897" s="11" t="s">
        <v>700</v>
      </c>
      <c r="G2897" s="11" t="s">
        <v>241</v>
      </c>
      <c r="H2897" s="11" t="s">
        <v>117</v>
      </c>
      <c r="I2897" s="11" t="s">
        <v>533</v>
      </c>
      <c r="J2897" s="11" t="s">
        <v>99</v>
      </c>
      <c r="K2897" s="11" t="s">
        <v>67</v>
      </c>
      <c r="L2897" s="11" t="s">
        <v>133</v>
      </c>
      <c r="M2897" s="11" t="s">
        <v>101</v>
      </c>
      <c r="N2897" s="11">
        <v>57</v>
      </c>
      <c r="O2897" s="11">
        <v>2019</v>
      </c>
      <c r="P2897" s="11" t="s">
        <v>112</v>
      </c>
      <c r="Q2897" s="11" t="s">
        <v>112</v>
      </c>
      <c r="R2897" s="11" t="s">
        <v>241</v>
      </c>
      <c r="S2897" s="11" t="s">
        <v>104</v>
      </c>
      <c r="T2897" s="11">
        <v>1817</v>
      </c>
      <c r="U2897" s="11" t="str">
        <f>IF(ISERROR(VLOOKUP(I2897,'BACK INFO'!F:F,1,0)),IF(ISERROR(VLOOKUP(I2897,'BACK INFO'!H:H,1,0)),K2897,'BACK INFO'!$H$1),'BACK INFO'!$G$1)</f>
        <v>ANITA M. HOPKINS</v>
      </c>
    </row>
    <row r="2898" spans="1:21" s="11" customFormat="1" x14ac:dyDescent="0.35">
      <c r="A2898" s="11" t="s">
        <v>94</v>
      </c>
      <c r="B2898" s="11">
        <v>2019</v>
      </c>
      <c r="C2898" s="11">
        <v>3</v>
      </c>
      <c r="D2898" s="11" t="s">
        <v>95</v>
      </c>
      <c r="E2898" s="11" t="s">
        <v>96</v>
      </c>
      <c r="F2898" s="11" t="s">
        <v>700</v>
      </c>
      <c r="G2898" s="11" t="s">
        <v>241</v>
      </c>
      <c r="H2898" s="11" t="s">
        <v>117</v>
      </c>
      <c r="I2898" s="11" t="s">
        <v>512</v>
      </c>
      <c r="J2898" s="11" t="s">
        <v>99</v>
      </c>
      <c r="K2898" s="11" t="s">
        <v>72</v>
      </c>
      <c r="L2898" s="11" t="s">
        <v>452</v>
      </c>
      <c r="M2898" s="11" t="s">
        <v>101</v>
      </c>
      <c r="N2898" s="11">
        <v>9</v>
      </c>
      <c r="O2898" s="11">
        <v>2019</v>
      </c>
      <c r="P2898" s="11" t="s">
        <v>112</v>
      </c>
      <c r="Q2898" s="11" t="s">
        <v>112</v>
      </c>
      <c r="R2898" s="11" t="s">
        <v>241</v>
      </c>
      <c r="S2898" s="11" t="s">
        <v>104</v>
      </c>
      <c r="T2898" s="11">
        <v>283.5</v>
      </c>
      <c r="U2898" s="11" t="str">
        <f>IF(ISERROR(VLOOKUP(I2898,'BACK INFO'!F:F,1,0)),IF(ISERROR(VLOOKUP(I2898,'BACK INFO'!H:H,1,0)),K2898,'BACK INFO'!$H$1),'BACK INFO'!$G$1)</f>
        <v>BILL MILLER AND COMPANY</v>
      </c>
    </row>
    <row r="2899" spans="1:21" s="11" customFormat="1" x14ac:dyDescent="0.35">
      <c r="A2899" s="11" t="s">
        <v>94</v>
      </c>
      <c r="B2899" s="11">
        <v>2019</v>
      </c>
      <c r="C2899" s="11">
        <v>3</v>
      </c>
      <c r="D2899" s="11" t="s">
        <v>95</v>
      </c>
      <c r="E2899" s="11" t="s">
        <v>96</v>
      </c>
      <c r="F2899" s="11" t="s">
        <v>700</v>
      </c>
      <c r="G2899" s="11" t="s">
        <v>241</v>
      </c>
      <c r="H2899" s="11" t="s">
        <v>117</v>
      </c>
      <c r="I2899" s="11" t="s">
        <v>427</v>
      </c>
      <c r="J2899" s="11" t="s">
        <v>99</v>
      </c>
      <c r="K2899" s="11" t="s">
        <v>67</v>
      </c>
      <c r="L2899" s="11" t="s">
        <v>173</v>
      </c>
      <c r="M2899" s="11" t="s">
        <v>101</v>
      </c>
      <c r="N2899" s="11">
        <v>175</v>
      </c>
      <c r="O2899" s="11">
        <v>2019</v>
      </c>
      <c r="P2899" s="11" t="s">
        <v>112</v>
      </c>
      <c r="Q2899" s="11" t="s">
        <v>112</v>
      </c>
      <c r="R2899" s="11" t="s">
        <v>241</v>
      </c>
      <c r="S2899" s="11" t="s">
        <v>104</v>
      </c>
      <c r="T2899" s="11">
        <v>5108.3</v>
      </c>
      <c r="U2899" s="11" t="str">
        <f>IF(ISERROR(VLOOKUP(I2899,'BACK INFO'!F:F,1,0)),IF(ISERROR(VLOOKUP(I2899,'BACK INFO'!H:H,1,0)),K2899,'BACK INFO'!$H$1),'BACK INFO'!$G$1)</f>
        <v>ANITA M. HOPKINS</v>
      </c>
    </row>
    <row r="2900" spans="1:21" s="11" customFormat="1" x14ac:dyDescent="0.35">
      <c r="A2900" s="11" t="s">
        <v>94</v>
      </c>
      <c r="B2900" s="11">
        <v>2019</v>
      </c>
      <c r="C2900" s="11">
        <v>3</v>
      </c>
      <c r="D2900" s="11" t="s">
        <v>95</v>
      </c>
      <c r="E2900" s="11" t="s">
        <v>96</v>
      </c>
      <c r="F2900" s="11" t="s">
        <v>700</v>
      </c>
      <c r="G2900" s="11" t="s">
        <v>241</v>
      </c>
      <c r="H2900" s="11" t="s">
        <v>117</v>
      </c>
      <c r="I2900" s="11" t="s">
        <v>534</v>
      </c>
      <c r="J2900" s="11" t="s">
        <v>99</v>
      </c>
      <c r="K2900" s="11" t="s">
        <v>75</v>
      </c>
      <c r="L2900" s="11" t="s">
        <v>146</v>
      </c>
      <c r="M2900" s="11" t="s">
        <v>101</v>
      </c>
      <c r="N2900" s="11">
        <v>30</v>
      </c>
      <c r="O2900" s="11">
        <v>2019</v>
      </c>
      <c r="P2900" s="11" t="s">
        <v>112</v>
      </c>
      <c r="Q2900" s="11" t="s">
        <v>112</v>
      </c>
      <c r="R2900" s="11" t="s">
        <v>241</v>
      </c>
      <c r="S2900" s="11" t="s">
        <v>104</v>
      </c>
      <c r="T2900" s="11">
        <v>917</v>
      </c>
      <c r="U2900" s="11" t="str">
        <f>IF(ISERROR(VLOOKUP(I2900,'BACK INFO'!F:F,1,0)),IF(ISERROR(VLOOKUP(I2900,'BACK INFO'!H:H,1,0)),K2900,'BACK INFO'!$H$1),'BACK INFO'!$G$1)</f>
        <v>LAURA BONG</v>
      </c>
    </row>
    <row r="2901" spans="1:21" s="11" customFormat="1" x14ac:dyDescent="0.35">
      <c r="A2901" s="11" t="s">
        <v>94</v>
      </c>
      <c r="B2901" s="11">
        <v>2019</v>
      </c>
      <c r="C2901" s="11">
        <v>3</v>
      </c>
      <c r="D2901" s="11" t="s">
        <v>95</v>
      </c>
      <c r="E2901" s="11" t="s">
        <v>96</v>
      </c>
      <c r="F2901" s="11" t="s">
        <v>700</v>
      </c>
      <c r="G2901" s="11" t="s">
        <v>241</v>
      </c>
      <c r="H2901" s="11" t="s">
        <v>117</v>
      </c>
      <c r="I2901" s="11" t="s">
        <v>61</v>
      </c>
      <c r="J2901" s="11" t="s">
        <v>99</v>
      </c>
      <c r="K2901" s="11" t="s">
        <v>54</v>
      </c>
      <c r="L2901" s="11" t="s">
        <v>100</v>
      </c>
      <c r="M2901" s="11" t="s">
        <v>101</v>
      </c>
      <c r="N2901" s="11">
        <v>575</v>
      </c>
      <c r="O2901" s="11">
        <v>2019</v>
      </c>
      <c r="P2901" s="11" t="s">
        <v>112</v>
      </c>
      <c r="Q2901" s="11" t="s">
        <v>112</v>
      </c>
      <c r="R2901" s="11" t="s">
        <v>241</v>
      </c>
      <c r="S2901" s="11" t="s">
        <v>104</v>
      </c>
      <c r="T2901" s="11">
        <v>16339.830000000011</v>
      </c>
      <c r="U2901" s="11" t="str">
        <f>IF(ISERROR(VLOOKUP(I2901,'BACK INFO'!F:F,1,0)),IF(ISERROR(VLOOKUP(I2901,'BACK INFO'!H:H,1,0)),K2901,'BACK INFO'!$H$1),'BACK INFO'!$G$1)</f>
        <v>PAIGE ALYSE STRAUGHAN</v>
      </c>
    </row>
    <row r="2902" spans="1:21" s="11" customFormat="1" x14ac:dyDescent="0.35">
      <c r="A2902" s="11" t="s">
        <v>94</v>
      </c>
      <c r="B2902" s="11">
        <v>2019</v>
      </c>
      <c r="C2902" s="11">
        <v>3</v>
      </c>
      <c r="D2902" s="11" t="s">
        <v>95</v>
      </c>
      <c r="E2902" s="11" t="s">
        <v>96</v>
      </c>
      <c r="F2902" s="11" t="s">
        <v>700</v>
      </c>
      <c r="G2902" s="11" t="s">
        <v>241</v>
      </c>
      <c r="H2902" s="11" t="s">
        <v>117</v>
      </c>
      <c r="I2902" s="11" t="s">
        <v>64</v>
      </c>
      <c r="J2902" s="11" t="s">
        <v>99</v>
      </c>
      <c r="K2902" s="11" t="s">
        <v>54</v>
      </c>
      <c r="L2902" s="11" t="s">
        <v>165</v>
      </c>
      <c r="M2902" s="11" t="s">
        <v>101</v>
      </c>
      <c r="N2902" s="11">
        <v>210</v>
      </c>
      <c r="O2902" s="11">
        <v>2019</v>
      </c>
      <c r="P2902" s="11" t="s">
        <v>112</v>
      </c>
      <c r="Q2902" s="11" t="s">
        <v>112</v>
      </c>
      <c r="R2902" s="11" t="s">
        <v>241</v>
      </c>
      <c r="S2902" s="11" t="s">
        <v>104</v>
      </c>
      <c r="T2902" s="11">
        <v>6302.09</v>
      </c>
      <c r="U2902" s="11" t="str">
        <f>IF(ISERROR(VLOOKUP(I2902,'BACK INFO'!F:F,1,0)),IF(ISERROR(VLOOKUP(I2902,'BACK INFO'!H:H,1,0)),K2902,'BACK INFO'!$H$1),'BACK INFO'!$G$1)</f>
        <v>PAIGE ALYSE STRAUGHAN</v>
      </c>
    </row>
    <row r="2903" spans="1:21" s="11" customFormat="1" x14ac:dyDescent="0.35">
      <c r="A2903" s="11" t="s">
        <v>94</v>
      </c>
      <c r="B2903" s="11">
        <v>2019</v>
      </c>
      <c r="C2903" s="11">
        <v>3</v>
      </c>
      <c r="D2903" s="11" t="s">
        <v>95</v>
      </c>
      <c r="E2903" s="11" t="s">
        <v>96</v>
      </c>
      <c r="F2903" s="11" t="s">
        <v>700</v>
      </c>
      <c r="G2903" s="11" t="s">
        <v>241</v>
      </c>
      <c r="H2903" s="11" t="s">
        <v>117</v>
      </c>
      <c r="I2903" s="11" t="s">
        <v>591</v>
      </c>
      <c r="J2903" s="11" t="s">
        <v>99</v>
      </c>
      <c r="K2903" s="11" t="s">
        <v>76</v>
      </c>
      <c r="L2903" s="11" t="s">
        <v>127</v>
      </c>
      <c r="M2903" s="11" t="s">
        <v>101</v>
      </c>
      <c r="N2903" s="11">
        <v>34</v>
      </c>
      <c r="O2903" s="11">
        <v>2019</v>
      </c>
      <c r="P2903" s="11" t="s">
        <v>112</v>
      </c>
      <c r="Q2903" s="11" t="s">
        <v>112</v>
      </c>
      <c r="R2903" s="11" t="s">
        <v>241</v>
      </c>
      <c r="S2903" s="11" t="s">
        <v>104</v>
      </c>
      <c r="T2903" s="11">
        <v>1060</v>
      </c>
      <c r="U2903" s="11" t="str">
        <f>IF(ISERROR(VLOOKUP(I2903,'BACK INFO'!F:F,1,0)),IF(ISERROR(VLOOKUP(I2903,'BACK INFO'!H:H,1,0)),K2903,'BACK INFO'!$H$1),'BACK INFO'!$G$1)</f>
        <v>MIE MANNICHE</v>
      </c>
    </row>
    <row r="2904" spans="1:21" s="11" customFormat="1" x14ac:dyDescent="0.35">
      <c r="A2904" s="11" t="s">
        <v>94</v>
      </c>
      <c r="B2904" s="11">
        <v>2019</v>
      </c>
      <c r="C2904" s="11">
        <v>3</v>
      </c>
      <c r="D2904" s="11" t="s">
        <v>95</v>
      </c>
      <c r="E2904" s="11" t="s">
        <v>96</v>
      </c>
      <c r="F2904" s="11" t="s">
        <v>700</v>
      </c>
      <c r="G2904" s="11" t="s">
        <v>241</v>
      </c>
      <c r="H2904" s="11" t="s">
        <v>151</v>
      </c>
      <c r="I2904" s="11" t="s">
        <v>128</v>
      </c>
      <c r="J2904" s="11" t="s">
        <v>120</v>
      </c>
      <c r="K2904" s="11" t="s">
        <v>68</v>
      </c>
      <c r="L2904" s="11" t="s">
        <v>129</v>
      </c>
      <c r="M2904" s="11" t="s">
        <v>122</v>
      </c>
      <c r="N2904" s="11">
        <v>7</v>
      </c>
      <c r="O2904" s="11">
        <v>2019</v>
      </c>
      <c r="P2904" s="11" t="s">
        <v>112</v>
      </c>
      <c r="Q2904" s="11" t="s">
        <v>112</v>
      </c>
      <c r="R2904" s="11" t="s">
        <v>241</v>
      </c>
      <c r="S2904" s="11" t="s">
        <v>104</v>
      </c>
      <c r="T2904" s="11">
        <v>256.10304028755434</v>
      </c>
      <c r="U2904" s="11" t="str">
        <f>IF(ISERROR(VLOOKUP(I2904,'BACK INFO'!F:F,1,0)),IF(ISERROR(VLOOKUP(I2904,'BACK INFO'!H:H,1,0)),K2904,'BACK INFO'!$H$1),'BACK INFO'!$G$1)</f>
        <v>STEPHANIE VITALI</v>
      </c>
    </row>
    <row r="2905" spans="1:21" s="11" customFormat="1" x14ac:dyDescent="0.35">
      <c r="A2905" s="11" t="s">
        <v>94</v>
      </c>
      <c r="B2905" s="11">
        <v>2019</v>
      </c>
      <c r="C2905" s="11">
        <v>3</v>
      </c>
      <c r="D2905" s="11" t="s">
        <v>95</v>
      </c>
      <c r="E2905" s="11" t="s">
        <v>96</v>
      </c>
      <c r="F2905" s="11" t="s">
        <v>700</v>
      </c>
      <c r="G2905" s="11" t="s">
        <v>241</v>
      </c>
      <c r="H2905" s="11" t="s">
        <v>151</v>
      </c>
      <c r="I2905" s="11" t="s">
        <v>374</v>
      </c>
      <c r="J2905" s="11" t="s">
        <v>120</v>
      </c>
      <c r="K2905" s="11" t="s">
        <v>69</v>
      </c>
      <c r="L2905" s="11" t="s">
        <v>143</v>
      </c>
      <c r="M2905" s="11" t="s">
        <v>122</v>
      </c>
      <c r="N2905" s="11">
        <v>14</v>
      </c>
      <c r="O2905" s="11">
        <v>2019</v>
      </c>
      <c r="P2905" s="11" t="s">
        <v>112</v>
      </c>
      <c r="Q2905" s="11" t="s">
        <v>112</v>
      </c>
      <c r="R2905" s="11" t="s">
        <v>241</v>
      </c>
      <c r="S2905" s="11" t="s">
        <v>104</v>
      </c>
      <c r="T2905" s="11">
        <v>354.24591882582001</v>
      </c>
      <c r="U2905" s="11" t="str">
        <f>IF(ISERROR(VLOOKUP(I2905,'BACK INFO'!F:F,1,0)),IF(ISERROR(VLOOKUP(I2905,'BACK INFO'!H:H,1,0)),K2905,'BACK INFO'!$H$1),'BACK INFO'!$G$1)</f>
        <v>JULIE BERTRAND</v>
      </c>
    </row>
    <row r="2906" spans="1:21" s="11" customFormat="1" x14ac:dyDescent="0.35">
      <c r="A2906" s="11" t="s">
        <v>94</v>
      </c>
      <c r="B2906" s="11">
        <v>2019</v>
      </c>
      <c r="C2906" s="11">
        <v>3</v>
      </c>
      <c r="D2906" s="11" t="s">
        <v>95</v>
      </c>
      <c r="E2906" s="11" t="s">
        <v>96</v>
      </c>
      <c r="F2906" s="11" t="s">
        <v>700</v>
      </c>
      <c r="G2906" s="11" t="s">
        <v>241</v>
      </c>
      <c r="H2906" s="11" t="s">
        <v>151</v>
      </c>
      <c r="I2906" s="11" t="s">
        <v>431</v>
      </c>
      <c r="J2906" s="11" t="s">
        <v>99</v>
      </c>
      <c r="K2906" s="11" t="s">
        <v>75</v>
      </c>
      <c r="L2906" s="11" t="s">
        <v>131</v>
      </c>
      <c r="M2906" s="11" t="s">
        <v>101</v>
      </c>
      <c r="N2906" s="11">
        <v>14</v>
      </c>
      <c r="O2906" s="11">
        <v>2019</v>
      </c>
      <c r="P2906" s="11" t="s">
        <v>112</v>
      </c>
      <c r="Q2906" s="11" t="s">
        <v>112</v>
      </c>
      <c r="R2906" s="11" t="s">
        <v>241</v>
      </c>
      <c r="S2906" s="11" t="s">
        <v>104</v>
      </c>
      <c r="T2906" s="11">
        <v>393</v>
      </c>
      <c r="U2906" s="11" t="str">
        <f>IF(ISERROR(VLOOKUP(I2906,'BACK INFO'!F:F,1,0)),IF(ISERROR(VLOOKUP(I2906,'BACK INFO'!H:H,1,0)),K2906,'BACK INFO'!$H$1),'BACK INFO'!$G$1)</f>
        <v>LAURA BONG</v>
      </c>
    </row>
    <row r="2907" spans="1:21" s="11" customFormat="1" x14ac:dyDescent="0.35">
      <c r="A2907" s="11" t="s">
        <v>94</v>
      </c>
      <c r="B2907" s="11">
        <v>2019</v>
      </c>
      <c r="C2907" s="11">
        <v>3</v>
      </c>
      <c r="D2907" s="11" t="s">
        <v>95</v>
      </c>
      <c r="E2907" s="11" t="s">
        <v>96</v>
      </c>
      <c r="F2907" s="11" t="s">
        <v>700</v>
      </c>
      <c r="G2907" s="11" t="s">
        <v>241</v>
      </c>
      <c r="H2907" s="11" t="s">
        <v>151</v>
      </c>
      <c r="I2907" s="11" t="s">
        <v>585</v>
      </c>
      <c r="J2907" s="11" t="s">
        <v>99</v>
      </c>
      <c r="K2907" s="11" t="s">
        <v>75</v>
      </c>
      <c r="L2907" s="11" t="s">
        <v>165</v>
      </c>
      <c r="M2907" s="11" t="s">
        <v>101</v>
      </c>
      <c r="N2907" s="11">
        <v>29</v>
      </c>
      <c r="O2907" s="11">
        <v>2019</v>
      </c>
      <c r="P2907" s="11" t="s">
        <v>112</v>
      </c>
      <c r="Q2907" s="11" t="s">
        <v>112</v>
      </c>
      <c r="R2907" s="11" t="s">
        <v>241</v>
      </c>
      <c r="S2907" s="11" t="s">
        <v>104</v>
      </c>
      <c r="T2907" s="11">
        <v>1064.5</v>
      </c>
      <c r="U2907" s="11" t="str">
        <f>IF(ISERROR(VLOOKUP(I2907,'BACK INFO'!F:F,1,0)),IF(ISERROR(VLOOKUP(I2907,'BACK INFO'!H:H,1,0)),K2907,'BACK INFO'!$H$1),'BACK INFO'!$G$1)</f>
        <v>LAURA BONG</v>
      </c>
    </row>
    <row r="2908" spans="1:21" s="11" customFormat="1" x14ac:dyDescent="0.35">
      <c r="A2908" s="11" t="s">
        <v>94</v>
      </c>
      <c r="B2908" s="11">
        <v>2019</v>
      </c>
      <c r="C2908" s="11">
        <v>3</v>
      </c>
      <c r="D2908" s="11" t="s">
        <v>95</v>
      </c>
      <c r="E2908" s="11" t="s">
        <v>96</v>
      </c>
      <c r="F2908" s="11" t="s">
        <v>700</v>
      </c>
      <c r="G2908" s="11" t="s">
        <v>241</v>
      </c>
      <c r="H2908" s="11" t="s">
        <v>151</v>
      </c>
      <c r="I2908" s="11" t="s">
        <v>514</v>
      </c>
      <c r="J2908" s="11" t="s">
        <v>99</v>
      </c>
      <c r="K2908" s="11" t="s">
        <v>72</v>
      </c>
      <c r="L2908" s="11" t="s">
        <v>114</v>
      </c>
      <c r="M2908" s="11" t="s">
        <v>101</v>
      </c>
      <c r="N2908" s="11">
        <v>5</v>
      </c>
      <c r="O2908" s="11">
        <v>2019</v>
      </c>
      <c r="P2908" s="11" t="s">
        <v>112</v>
      </c>
      <c r="Q2908" s="11" t="s">
        <v>112</v>
      </c>
      <c r="R2908" s="11" t="s">
        <v>241</v>
      </c>
      <c r="S2908" s="11" t="s">
        <v>104</v>
      </c>
      <c r="T2908" s="11">
        <v>172.5</v>
      </c>
      <c r="U2908" s="11" t="str">
        <f>IF(ISERROR(VLOOKUP(I2908,'BACK INFO'!F:F,1,0)),IF(ISERROR(VLOOKUP(I2908,'BACK INFO'!H:H,1,0)),K2908,'BACK INFO'!$H$1),'BACK INFO'!$G$1)</f>
        <v>BILL MILLER AND COMPANY</v>
      </c>
    </row>
    <row r="2909" spans="1:21" s="11" customFormat="1" x14ac:dyDescent="0.35">
      <c r="A2909" s="11" t="s">
        <v>94</v>
      </c>
      <c r="B2909" s="11">
        <v>2019</v>
      </c>
      <c r="C2909" s="11">
        <v>3</v>
      </c>
      <c r="D2909" s="11" t="s">
        <v>95</v>
      </c>
      <c r="E2909" s="11" t="s">
        <v>96</v>
      </c>
      <c r="F2909" s="11" t="s">
        <v>700</v>
      </c>
      <c r="G2909" s="11" t="s">
        <v>241</v>
      </c>
      <c r="H2909" s="11" t="s">
        <v>151</v>
      </c>
      <c r="I2909" s="11" t="s">
        <v>61</v>
      </c>
      <c r="J2909" s="11" t="s">
        <v>99</v>
      </c>
      <c r="K2909" s="11" t="s">
        <v>54</v>
      </c>
      <c r="L2909" s="11" t="s">
        <v>100</v>
      </c>
      <c r="M2909" s="11" t="s">
        <v>101</v>
      </c>
      <c r="N2909" s="11">
        <v>82</v>
      </c>
      <c r="O2909" s="11">
        <v>2019</v>
      </c>
      <c r="P2909" s="11" t="s">
        <v>112</v>
      </c>
      <c r="Q2909" s="11" t="s">
        <v>112</v>
      </c>
      <c r="R2909" s="11" t="s">
        <v>241</v>
      </c>
      <c r="S2909" s="11" t="s">
        <v>104</v>
      </c>
      <c r="T2909" s="11">
        <v>2631.32</v>
      </c>
      <c r="U2909" s="11" t="str">
        <f>IF(ISERROR(VLOOKUP(I2909,'BACK INFO'!F:F,1,0)),IF(ISERROR(VLOOKUP(I2909,'BACK INFO'!H:H,1,0)),K2909,'BACK INFO'!$H$1),'BACK INFO'!$G$1)</f>
        <v>PAIGE ALYSE STRAUGHAN</v>
      </c>
    </row>
    <row r="2910" spans="1:21" s="11" customFormat="1" x14ac:dyDescent="0.35">
      <c r="A2910" s="11" t="s">
        <v>94</v>
      </c>
      <c r="B2910" s="11">
        <v>2019</v>
      </c>
      <c r="C2910" s="11">
        <v>3</v>
      </c>
      <c r="D2910" s="11" t="s">
        <v>95</v>
      </c>
      <c r="E2910" s="11" t="s">
        <v>96</v>
      </c>
      <c r="F2910" s="11" t="s">
        <v>700</v>
      </c>
      <c r="G2910" s="11" t="s">
        <v>241</v>
      </c>
      <c r="H2910" s="11" t="s">
        <v>152</v>
      </c>
      <c r="I2910" s="11" t="s">
        <v>261</v>
      </c>
      <c r="J2910" s="11" t="s">
        <v>99</v>
      </c>
      <c r="K2910" s="11" t="s">
        <v>74</v>
      </c>
      <c r="L2910" s="11" t="s">
        <v>262</v>
      </c>
      <c r="M2910" s="11" t="s">
        <v>101</v>
      </c>
      <c r="N2910" s="11">
        <v>32</v>
      </c>
      <c r="O2910" s="11">
        <v>2019</v>
      </c>
      <c r="P2910" s="11" t="s">
        <v>112</v>
      </c>
      <c r="Q2910" s="11" t="s">
        <v>112</v>
      </c>
      <c r="R2910" s="11" t="s">
        <v>241</v>
      </c>
      <c r="S2910" s="11" t="s">
        <v>104</v>
      </c>
      <c r="T2910" s="11">
        <v>1307.2</v>
      </c>
      <c r="U2910" s="11" t="str">
        <f>IF(ISERROR(VLOOKUP(I2910,'BACK INFO'!F:F,1,0)),IF(ISERROR(VLOOKUP(I2910,'BACK INFO'!H:H,1,0)),K2910,'BACK INFO'!$H$1),'BACK INFO'!$G$1)</f>
        <v>DENISE ARNETT</v>
      </c>
    </row>
    <row r="2911" spans="1:21" s="11" customFormat="1" x14ac:dyDescent="0.35">
      <c r="A2911" s="11" t="s">
        <v>94</v>
      </c>
      <c r="B2911" s="11">
        <v>2019</v>
      </c>
      <c r="C2911" s="11">
        <v>3</v>
      </c>
      <c r="D2911" s="11" t="s">
        <v>95</v>
      </c>
      <c r="E2911" s="11" t="s">
        <v>96</v>
      </c>
      <c r="F2911" s="11" t="s">
        <v>700</v>
      </c>
      <c r="G2911" s="11" t="s">
        <v>241</v>
      </c>
      <c r="H2911" s="11" t="s">
        <v>152</v>
      </c>
      <c r="I2911" s="11" t="s">
        <v>355</v>
      </c>
      <c r="J2911" s="11" t="s">
        <v>120</v>
      </c>
      <c r="K2911" s="11" t="s">
        <v>66</v>
      </c>
      <c r="L2911" s="11" t="s">
        <v>121</v>
      </c>
      <c r="M2911" s="11" t="s">
        <v>122</v>
      </c>
      <c r="N2911" s="11">
        <v>3</v>
      </c>
      <c r="O2911" s="11">
        <v>2019</v>
      </c>
      <c r="P2911" s="11" t="s">
        <v>112</v>
      </c>
      <c r="Q2911" s="11" t="s">
        <v>112</v>
      </c>
      <c r="R2911" s="11" t="s">
        <v>241</v>
      </c>
      <c r="S2911" s="11" t="s">
        <v>104</v>
      </c>
      <c r="T2911" s="11">
        <v>130.29803804103639</v>
      </c>
      <c r="U2911" s="11" t="str">
        <f>IF(ISERROR(VLOOKUP(I2911,'BACK INFO'!F:F,1,0)),IF(ISERROR(VLOOKUP(I2911,'BACK INFO'!H:H,1,0)),K2911,'BACK INFO'!$H$1),'BACK INFO'!$G$1)</f>
        <v>SHOUTOUTAGENCY</v>
      </c>
    </row>
    <row r="2912" spans="1:21" s="11" customFormat="1" x14ac:dyDescent="0.35">
      <c r="A2912" s="11" t="s">
        <v>94</v>
      </c>
      <c r="B2912" s="11">
        <v>2019</v>
      </c>
      <c r="C2912" s="11">
        <v>3</v>
      </c>
      <c r="D2912" s="11" t="s">
        <v>95</v>
      </c>
      <c r="E2912" s="11" t="s">
        <v>96</v>
      </c>
      <c r="F2912" s="11" t="s">
        <v>700</v>
      </c>
      <c r="G2912" s="11" t="s">
        <v>241</v>
      </c>
      <c r="H2912" s="11" t="s">
        <v>152</v>
      </c>
      <c r="I2912" s="11" t="s">
        <v>267</v>
      </c>
      <c r="J2912" s="11" t="s">
        <v>99</v>
      </c>
      <c r="K2912" s="11" t="s">
        <v>75</v>
      </c>
      <c r="L2912" s="11" t="s">
        <v>262</v>
      </c>
      <c r="M2912" s="11" t="s">
        <v>101</v>
      </c>
      <c r="N2912" s="11">
        <v>3</v>
      </c>
      <c r="O2912" s="11">
        <v>2019</v>
      </c>
      <c r="P2912" s="11" t="s">
        <v>112</v>
      </c>
      <c r="Q2912" s="11" t="s">
        <v>112</v>
      </c>
      <c r="R2912" s="11" t="s">
        <v>241</v>
      </c>
      <c r="S2912" s="11" t="s">
        <v>104</v>
      </c>
      <c r="T2912" s="11">
        <v>111</v>
      </c>
      <c r="U2912" s="11" t="str">
        <f>IF(ISERROR(VLOOKUP(I2912,'BACK INFO'!F:F,1,0)),IF(ISERROR(VLOOKUP(I2912,'BACK INFO'!H:H,1,0)),K2912,'BACK INFO'!$H$1),'BACK INFO'!$G$1)</f>
        <v>LAURA BONG</v>
      </c>
    </row>
    <row r="2913" spans="1:21" s="11" customFormat="1" x14ac:dyDescent="0.35">
      <c r="A2913" s="11" t="s">
        <v>94</v>
      </c>
      <c r="B2913" s="11">
        <v>2019</v>
      </c>
      <c r="C2913" s="11">
        <v>3</v>
      </c>
      <c r="D2913" s="11" t="s">
        <v>95</v>
      </c>
      <c r="E2913" s="11" t="s">
        <v>96</v>
      </c>
      <c r="F2913" s="11" t="s">
        <v>700</v>
      </c>
      <c r="G2913" s="11" t="s">
        <v>241</v>
      </c>
      <c r="H2913" s="11" t="s">
        <v>152</v>
      </c>
      <c r="I2913" s="11" t="s">
        <v>358</v>
      </c>
      <c r="J2913" s="11" t="s">
        <v>99</v>
      </c>
      <c r="K2913" s="11" t="s">
        <v>72</v>
      </c>
      <c r="L2913" s="11" t="s">
        <v>359</v>
      </c>
      <c r="M2913" s="11" t="s">
        <v>101</v>
      </c>
      <c r="N2913" s="11">
        <v>7</v>
      </c>
      <c r="O2913" s="11">
        <v>2019</v>
      </c>
      <c r="P2913" s="11" t="s">
        <v>112</v>
      </c>
      <c r="Q2913" s="11" t="s">
        <v>112</v>
      </c>
      <c r="R2913" s="11" t="s">
        <v>241</v>
      </c>
      <c r="S2913" s="11" t="s">
        <v>104</v>
      </c>
      <c r="T2913" s="11">
        <v>256</v>
      </c>
      <c r="U2913" s="11" t="str">
        <f>IF(ISERROR(VLOOKUP(I2913,'BACK INFO'!F:F,1,0)),IF(ISERROR(VLOOKUP(I2913,'BACK INFO'!H:H,1,0)),K2913,'BACK INFO'!$H$1),'BACK INFO'!$G$1)</f>
        <v>BILL MILLER AND COMPANY</v>
      </c>
    </row>
    <row r="2914" spans="1:21" s="11" customFormat="1" x14ac:dyDescent="0.35">
      <c r="A2914" s="11" t="s">
        <v>94</v>
      </c>
      <c r="B2914" s="11">
        <v>2019</v>
      </c>
      <c r="C2914" s="11">
        <v>3</v>
      </c>
      <c r="D2914" s="11" t="s">
        <v>95</v>
      </c>
      <c r="E2914" s="11" t="s">
        <v>96</v>
      </c>
      <c r="F2914" s="11" t="s">
        <v>700</v>
      </c>
      <c r="G2914" s="11" t="s">
        <v>241</v>
      </c>
      <c r="H2914" s="11" t="s">
        <v>152</v>
      </c>
      <c r="I2914" s="11" t="s">
        <v>123</v>
      </c>
      <c r="J2914" s="11" t="s">
        <v>99</v>
      </c>
      <c r="K2914" s="11" t="s">
        <v>68</v>
      </c>
      <c r="L2914" s="11" t="s">
        <v>129</v>
      </c>
      <c r="M2914" s="11" t="s">
        <v>122</v>
      </c>
      <c r="N2914" s="11">
        <v>2</v>
      </c>
      <c r="O2914" s="11">
        <v>2019</v>
      </c>
      <c r="P2914" s="11" t="s">
        <v>112</v>
      </c>
      <c r="Q2914" s="11" t="s">
        <v>112</v>
      </c>
      <c r="R2914" s="11" t="s">
        <v>241</v>
      </c>
      <c r="S2914" s="11" t="s">
        <v>104</v>
      </c>
      <c r="T2914" s="11">
        <v>90</v>
      </c>
      <c r="U2914" s="11" t="str">
        <f>IF(ISERROR(VLOOKUP(I2914,'BACK INFO'!F:F,1,0)),IF(ISERROR(VLOOKUP(I2914,'BACK INFO'!H:H,1,0)),K2914,'BACK INFO'!$H$1),'BACK INFO'!$G$1)</f>
        <v>STEPHANIE VITALI</v>
      </c>
    </row>
    <row r="2915" spans="1:21" s="11" customFormat="1" x14ac:dyDescent="0.35">
      <c r="A2915" s="11" t="s">
        <v>94</v>
      </c>
      <c r="B2915" s="11">
        <v>2019</v>
      </c>
      <c r="C2915" s="11">
        <v>3</v>
      </c>
      <c r="D2915" s="11" t="s">
        <v>95</v>
      </c>
      <c r="E2915" s="11" t="s">
        <v>96</v>
      </c>
      <c r="F2915" s="11" t="s">
        <v>700</v>
      </c>
      <c r="G2915" s="11" t="s">
        <v>241</v>
      </c>
      <c r="H2915" s="11" t="s">
        <v>152</v>
      </c>
      <c r="I2915" s="11" t="s">
        <v>263</v>
      </c>
      <c r="J2915" s="11" t="s">
        <v>120</v>
      </c>
      <c r="K2915" s="11" t="s">
        <v>69</v>
      </c>
      <c r="L2915" s="11" t="s">
        <v>143</v>
      </c>
      <c r="M2915" s="11" t="s">
        <v>122</v>
      </c>
      <c r="N2915" s="11">
        <v>6</v>
      </c>
      <c r="O2915" s="11">
        <v>2019</v>
      </c>
      <c r="P2915" s="11" t="s">
        <v>112</v>
      </c>
      <c r="Q2915" s="11" t="s">
        <v>112</v>
      </c>
      <c r="R2915" s="11" t="s">
        <v>241</v>
      </c>
      <c r="S2915" s="11" t="s">
        <v>104</v>
      </c>
      <c r="T2915" s="11">
        <v>267.33562977385054</v>
      </c>
      <c r="U2915" s="11" t="str">
        <f>IF(ISERROR(VLOOKUP(I2915,'BACK INFO'!F:F,1,0)),IF(ISERROR(VLOOKUP(I2915,'BACK INFO'!H:H,1,0)),K2915,'BACK INFO'!$H$1),'BACK INFO'!$G$1)</f>
        <v>JULIE BERTRAND</v>
      </c>
    </row>
    <row r="2916" spans="1:21" s="11" customFormat="1" x14ac:dyDescent="0.35">
      <c r="A2916" s="11" t="s">
        <v>94</v>
      </c>
      <c r="B2916" s="11">
        <v>2019</v>
      </c>
      <c r="C2916" s="11">
        <v>3</v>
      </c>
      <c r="D2916" s="11" t="s">
        <v>95</v>
      </c>
      <c r="E2916" s="11" t="s">
        <v>96</v>
      </c>
      <c r="F2916" s="11" t="s">
        <v>700</v>
      </c>
      <c r="G2916" s="11" t="s">
        <v>241</v>
      </c>
      <c r="H2916" s="11" t="s">
        <v>152</v>
      </c>
      <c r="I2916" s="11" t="s">
        <v>451</v>
      </c>
      <c r="J2916" s="11" t="s">
        <v>99</v>
      </c>
      <c r="K2916" s="11" t="s">
        <v>72</v>
      </c>
      <c r="L2916" s="11" t="s">
        <v>452</v>
      </c>
      <c r="M2916" s="11" t="s">
        <v>101</v>
      </c>
      <c r="N2916" s="11">
        <v>2</v>
      </c>
      <c r="O2916" s="11">
        <v>2019</v>
      </c>
      <c r="P2916" s="11" t="s">
        <v>112</v>
      </c>
      <c r="Q2916" s="11" t="s">
        <v>112</v>
      </c>
      <c r="R2916" s="11" t="s">
        <v>241</v>
      </c>
      <c r="S2916" s="11" t="s">
        <v>104</v>
      </c>
      <c r="T2916" s="11">
        <v>114</v>
      </c>
      <c r="U2916" s="11" t="str">
        <f>IF(ISERROR(VLOOKUP(I2916,'BACK INFO'!F:F,1,0)),IF(ISERROR(VLOOKUP(I2916,'BACK INFO'!H:H,1,0)),K2916,'BACK INFO'!$H$1),'BACK INFO'!$G$1)</f>
        <v>BILL MILLER AND COMPANY</v>
      </c>
    </row>
    <row r="2917" spans="1:21" s="11" customFormat="1" x14ac:dyDescent="0.35">
      <c r="A2917" s="11" t="s">
        <v>94</v>
      </c>
      <c r="B2917" s="11">
        <v>2019</v>
      </c>
      <c r="C2917" s="11">
        <v>3</v>
      </c>
      <c r="D2917" s="11" t="s">
        <v>95</v>
      </c>
      <c r="E2917" s="11" t="s">
        <v>96</v>
      </c>
      <c r="F2917" s="11" t="s">
        <v>700</v>
      </c>
      <c r="G2917" s="11" t="s">
        <v>241</v>
      </c>
      <c r="H2917" s="11" t="s">
        <v>152</v>
      </c>
      <c r="I2917" s="11" t="s">
        <v>571</v>
      </c>
      <c r="J2917" s="11" t="s">
        <v>120</v>
      </c>
      <c r="K2917" s="11" t="s">
        <v>66</v>
      </c>
      <c r="L2917" s="11" t="s">
        <v>297</v>
      </c>
      <c r="M2917" s="11" t="s">
        <v>122</v>
      </c>
      <c r="N2917" s="11">
        <v>1</v>
      </c>
      <c r="O2917" s="11">
        <v>2019</v>
      </c>
      <c r="P2917" s="11" t="s">
        <v>112</v>
      </c>
      <c r="Q2917" s="11" t="s">
        <v>112</v>
      </c>
      <c r="R2917" s="11" t="s">
        <v>241</v>
      </c>
      <c r="S2917" s="11" t="s">
        <v>104</v>
      </c>
      <c r="T2917" s="11">
        <v>54.665268833308374</v>
      </c>
      <c r="U2917" s="11" t="str">
        <f>IF(ISERROR(VLOOKUP(I2917,'BACK INFO'!F:F,1,0)),IF(ISERROR(VLOOKUP(I2917,'BACK INFO'!H:H,1,0)),K2917,'BACK INFO'!$H$1),'BACK INFO'!$G$1)</f>
        <v>SHOUTOUTAGENCY</v>
      </c>
    </row>
    <row r="2918" spans="1:21" s="11" customFormat="1" x14ac:dyDescent="0.35">
      <c r="A2918" s="11" t="s">
        <v>94</v>
      </c>
      <c r="B2918" s="11">
        <v>2019</v>
      </c>
      <c r="C2918" s="11">
        <v>3</v>
      </c>
      <c r="D2918" s="11" t="s">
        <v>95</v>
      </c>
      <c r="E2918" s="11" t="s">
        <v>96</v>
      </c>
      <c r="F2918" s="11" t="s">
        <v>700</v>
      </c>
      <c r="G2918" s="11" t="s">
        <v>241</v>
      </c>
      <c r="H2918" s="11" t="s">
        <v>152</v>
      </c>
      <c r="I2918" s="11" t="s">
        <v>572</v>
      </c>
      <c r="J2918" s="11" t="s">
        <v>99</v>
      </c>
      <c r="K2918" s="11" t="s">
        <v>72</v>
      </c>
      <c r="L2918" s="11" t="s">
        <v>114</v>
      </c>
      <c r="M2918" s="11" t="s">
        <v>101</v>
      </c>
      <c r="N2918" s="11">
        <v>3</v>
      </c>
      <c r="O2918" s="11">
        <v>2019</v>
      </c>
      <c r="P2918" s="11" t="s">
        <v>112</v>
      </c>
      <c r="Q2918" s="11" t="s">
        <v>112</v>
      </c>
      <c r="R2918" s="11" t="s">
        <v>241</v>
      </c>
      <c r="S2918" s="11" t="s">
        <v>104</v>
      </c>
      <c r="T2918" s="11">
        <v>102</v>
      </c>
      <c r="U2918" s="11" t="str">
        <f>IF(ISERROR(VLOOKUP(I2918,'BACK INFO'!F:F,1,0)),IF(ISERROR(VLOOKUP(I2918,'BACK INFO'!H:H,1,0)),K2918,'BACK INFO'!$H$1),'BACK INFO'!$G$1)</f>
        <v>BILL MILLER AND COMPANY</v>
      </c>
    </row>
    <row r="2919" spans="1:21" s="11" customFormat="1" x14ac:dyDescent="0.35">
      <c r="A2919" s="11" t="s">
        <v>94</v>
      </c>
      <c r="B2919" s="11">
        <v>2019</v>
      </c>
      <c r="C2919" s="11">
        <v>3</v>
      </c>
      <c r="D2919" s="11" t="s">
        <v>95</v>
      </c>
      <c r="E2919" s="11" t="s">
        <v>96</v>
      </c>
      <c r="F2919" s="11" t="s">
        <v>700</v>
      </c>
      <c r="G2919" s="11" t="s">
        <v>241</v>
      </c>
      <c r="H2919" s="11" t="s">
        <v>152</v>
      </c>
      <c r="I2919" s="11" t="s">
        <v>541</v>
      </c>
      <c r="J2919" s="11" t="s">
        <v>99</v>
      </c>
      <c r="K2919" s="11" t="s">
        <v>67</v>
      </c>
      <c r="L2919" s="11" t="s">
        <v>135</v>
      </c>
      <c r="M2919" s="11" t="s">
        <v>101</v>
      </c>
      <c r="N2919" s="11">
        <v>2</v>
      </c>
      <c r="O2919" s="11">
        <v>2019</v>
      </c>
      <c r="P2919" s="11" t="s">
        <v>112</v>
      </c>
      <c r="Q2919" s="11" t="s">
        <v>112</v>
      </c>
      <c r="R2919" s="11" t="s">
        <v>241</v>
      </c>
      <c r="S2919" s="11" t="s">
        <v>104</v>
      </c>
      <c r="T2919" s="11">
        <v>105</v>
      </c>
      <c r="U2919" s="11" t="str">
        <f>IF(ISERROR(VLOOKUP(I2919,'BACK INFO'!F:F,1,0)),IF(ISERROR(VLOOKUP(I2919,'BACK INFO'!H:H,1,0)),K2919,'BACK INFO'!$H$1),'BACK INFO'!$G$1)</f>
        <v>ANITA M. HOPKINS</v>
      </c>
    </row>
    <row r="2920" spans="1:21" s="11" customFormat="1" x14ac:dyDescent="0.35">
      <c r="A2920" s="11" t="s">
        <v>94</v>
      </c>
      <c r="B2920" s="11">
        <v>2019</v>
      </c>
      <c r="C2920" s="11">
        <v>3</v>
      </c>
      <c r="D2920" s="11" t="s">
        <v>95</v>
      </c>
      <c r="E2920" s="11" t="s">
        <v>96</v>
      </c>
      <c r="F2920" s="11" t="s">
        <v>700</v>
      </c>
      <c r="G2920" s="11" t="s">
        <v>241</v>
      </c>
      <c r="H2920" s="11" t="s">
        <v>152</v>
      </c>
      <c r="I2920" s="11" t="s">
        <v>126</v>
      </c>
      <c r="J2920" s="11" t="s">
        <v>99</v>
      </c>
      <c r="K2920" s="11" t="s">
        <v>73</v>
      </c>
      <c r="L2920" s="11" t="s">
        <v>127</v>
      </c>
      <c r="M2920" s="11" t="s">
        <v>101</v>
      </c>
      <c r="N2920" s="11">
        <v>4</v>
      </c>
      <c r="O2920" s="11">
        <v>2019</v>
      </c>
      <c r="P2920" s="11" t="s">
        <v>112</v>
      </c>
      <c r="Q2920" s="11" t="s">
        <v>112</v>
      </c>
      <c r="R2920" s="11" t="s">
        <v>241</v>
      </c>
      <c r="S2920" s="11" t="s">
        <v>104</v>
      </c>
      <c r="T2920" s="11">
        <v>172</v>
      </c>
      <c r="U2920" s="11" t="str">
        <f>IF(ISERROR(VLOOKUP(I2920,'BACK INFO'!F:F,1,0)),IF(ISERROR(VLOOKUP(I2920,'BACK INFO'!H:H,1,0)),K2920,'BACK INFO'!$H$1),'BACK INFO'!$G$1)</f>
        <v>PHYLLIS POSNER</v>
      </c>
    </row>
    <row r="2921" spans="1:21" s="11" customFormat="1" x14ac:dyDescent="0.35">
      <c r="A2921" s="11" t="s">
        <v>94</v>
      </c>
      <c r="B2921" s="11">
        <v>2019</v>
      </c>
      <c r="C2921" s="11">
        <v>3</v>
      </c>
      <c r="D2921" s="11" t="s">
        <v>95</v>
      </c>
      <c r="E2921" s="11" t="s">
        <v>96</v>
      </c>
      <c r="F2921" s="11" t="s">
        <v>700</v>
      </c>
      <c r="G2921" s="11" t="s">
        <v>241</v>
      </c>
      <c r="H2921" s="11" t="s">
        <v>152</v>
      </c>
      <c r="I2921" s="11" t="s">
        <v>148</v>
      </c>
      <c r="J2921" s="11" t="s">
        <v>99</v>
      </c>
      <c r="K2921" s="11" t="s">
        <v>71</v>
      </c>
      <c r="L2921" s="11" t="s">
        <v>149</v>
      </c>
      <c r="M2921" s="11" t="s">
        <v>101</v>
      </c>
      <c r="N2921" s="11">
        <v>5</v>
      </c>
      <c r="O2921" s="11">
        <v>2019</v>
      </c>
      <c r="P2921" s="11" t="s">
        <v>112</v>
      </c>
      <c r="Q2921" s="11" t="s">
        <v>112</v>
      </c>
      <c r="R2921" s="11" t="s">
        <v>241</v>
      </c>
      <c r="S2921" s="11" t="s">
        <v>104</v>
      </c>
      <c r="T2921" s="11">
        <v>221</v>
      </c>
      <c r="U2921" s="11" t="str">
        <f>IF(ISERROR(VLOOKUP(I2921,'BACK INFO'!F:F,1,0)),IF(ISERROR(VLOOKUP(I2921,'BACK INFO'!H:H,1,0)),K2921,'BACK INFO'!$H$1),'BACK INFO'!$G$1)</f>
        <v>HOLLY SALES INC.</v>
      </c>
    </row>
    <row r="2922" spans="1:21" s="11" customFormat="1" x14ac:dyDescent="0.35">
      <c r="A2922" s="11" t="s">
        <v>94</v>
      </c>
      <c r="B2922" s="11">
        <v>2019</v>
      </c>
      <c r="C2922" s="11">
        <v>3</v>
      </c>
      <c r="D2922" s="11" t="s">
        <v>95</v>
      </c>
      <c r="E2922" s="11" t="s">
        <v>96</v>
      </c>
      <c r="F2922" s="11" t="s">
        <v>700</v>
      </c>
      <c r="G2922" s="11" t="s">
        <v>241</v>
      </c>
      <c r="H2922" s="11" t="s">
        <v>152</v>
      </c>
      <c r="I2922" s="11" t="s">
        <v>497</v>
      </c>
      <c r="J2922" s="11" t="s">
        <v>99</v>
      </c>
      <c r="K2922" s="11" t="s">
        <v>75</v>
      </c>
      <c r="L2922" s="11" t="s">
        <v>146</v>
      </c>
      <c r="M2922" s="11" t="s">
        <v>101</v>
      </c>
      <c r="N2922" s="11">
        <v>3</v>
      </c>
      <c r="O2922" s="11">
        <v>2019</v>
      </c>
      <c r="P2922" s="11" t="s">
        <v>112</v>
      </c>
      <c r="Q2922" s="11" t="s">
        <v>112</v>
      </c>
      <c r="R2922" s="11" t="s">
        <v>241</v>
      </c>
      <c r="S2922" s="11" t="s">
        <v>104</v>
      </c>
      <c r="T2922" s="11">
        <v>135</v>
      </c>
      <c r="U2922" s="11" t="str">
        <f>IF(ISERROR(VLOOKUP(I2922,'BACK INFO'!F:F,1,0)),IF(ISERROR(VLOOKUP(I2922,'BACK INFO'!H:H,1,0)),K2922,'BACK INFO'!$H$1),'BACK INFO'!$G$1)</f>
        <v>LAURA BONG</v>
      </c>
    </row>
    <row r="2923" spans="1:21" s="11" customFormat="1" x14ac:dyDescent="0.35">
      <c r="A2923" s="11" t="s">
        <v>94</v>
      </c>
      <c r="B2923" s="11">
        <v>2019</v>
      </c>
      <c r="C2923" s="11">
        <v>3</v>
      </c>
      <c r="D2923" s="11" t="s">
        <v>95</v>
      </c>
      <c r="E2923" s="11" t="s">
        <v>96</v>
      </c>
      <c r="F2923" s="11" t="s">
        <v>700</v>
      </c>
      <c r="G2923" s="11" t="s">
        <v>241</v>
      </c>
      <c r="H2923" s="11" t="s">
        <v>152</v>
      </c>
      <c r="I2923" s="11" t="s">
        <v>113</v>
      </c>
      <c r="J2923" s="11" t="s">
        <v>99</v>
      </c>
      <c r="K2923" s="11" t="s">
        <v>72</v>
      </c>
      <c r="L2923" s="11" t="s">
        <v>114</v>
      </c>
      <c r="M2923" s="11" t="s">
        <v>101</v>
      </c>
      <c r="N2923" s="11">
        <v>3</v>
      </c>
      <c r="O2923" s="11">
        <v>2019</v>
      </c>
      <c r="P2923" s="11" t="s">
        <v>112</v>
      </c>
      <c r="Q2923" s="11" t="s">
        <v>112</v>
      </c>
      <c r="R2923" s="11" t="s">
        <v>241</v>
      </c>
      <c r="S2923" s="11" t="s">
        <v>104</v>
      </c>
      <c r="T2923" s="11">
        <v>171</v>
      </c>
      <c r="U2923" s="11" t="str">
        <f>IF(ISERROR(VLOOKUP(I2923,'BACK INFO'!F:F,1,0)),IF(ISERROR(VLOOKUP(I2923,'BACK INFO'!H:H,1,0)),K2923,'BACK INFO'!$H$1),'BACK INFO'!$G$1)</f>
        <v>BILL MILLER AND COMPANY</v>
      </c>
    </row>
    <row r="2924" spans="1:21" s="11" customFormat="1" x14ac:dyDescent="0.35">
      <c r="A2924" s="11" t="s">
        <v>94</v>
      </c>
      <c r="B2924" s="11">
        <v>2019</v>
      </c>
      <c r="C2924" s="11">
        <v>3</v>
      </c>
      <c r="D2924" s="11" t="s">
        <v>95</v>
      </c>
      <c r="E2924" s="11" t="s">
        <v>96</v>
      </c>
      <c r="F2924" s="11" t="s">
        <v>700</v>
      </c>
      <c r="G2924" s="11" t="s">
        <v>241</v>
      </c>
      <c r="H2924" s="11" t="s">
        <v>152</v>
      </c>
      <c r="I2924" s="11" t="s">
        <v>411</v>
      </c>
      <c r="J2924" s="11" t="s">
        <v>99</v>
      </c>
      <c r="K2924" s="11" t="s">
        <v>67</v>
      </c>
      <c r="L2924" s="11" t="s">
        <v>173</v>
      </c>
      <c r="M2924" s="11" t="s">
        <v>101</v>
      </c>
      <c r="N2924" s="11">
        <v>13</v>
      </c>
      <c r="O2924" s="11">
        <v>2019</v>
      </c>
      <c r="P2924" s="11" t="s">
        <v>112</v>
      </c>
      <c r="Q2924" s="11" t="s">
        <v>112</v>
      </c>
      <c r="R2924" s="11" t="s">
        <v>241</v>
      </c>
      <c r="S2924" s="11" t="s">
        <v>104</v>
      </c>
      <c r="T2924" s="11">
        <v>501</v>
      </c>
      <c r="U2924" s="11" t="str">
        <f>IF(ISERROR(VLOOKUP(I2924,'BACK INFO'!F:F,1,0)),IF(ISERROR(VLOOKUP(I2924,'BACK INFO'!H:H,1,0)),K2924,'BACK INFO'!$H$1),'BACK INFO'!$G$1)</f>
        <v>ANITA M. HOPKINS</v>
      </c>
    </row>
    <row r="2925" spans="1:21" s="11" customFormat="1" x14ac:dyDescent="0.35">
      <c r="A2925" s="11" t="s">
        <v>94</v>
      </c>
      <c r="B2925" s="11">
        <v>2019</v>
      </c>
      <c r="C2925" s="11">
        <v>3</v>
      </c>
      <c r="D2925" s="11" t="s">
        <v>95</v>
      </c>
      <c r="E2925" s="11" t="s">
        <v>96</v>
      </c>
      <c r="F2925" s="11" t="s">
        <v>700</v>
      </c>
      <c r="G2925" s="11" t="s">
        <v>241</v>
      </c>
      <c r="H2925" s="11" t="s">
        <v>152</v>
      </c>
      <c r="I2925" s="11" t="s">
        <v>484</v>
      </c>
      <c r="J2925" s="11" t="s">
        <v>99</v>
      </c>
      <c r="K2925" s="11" t="s">
        <v>72</v>
      </c>
      <c r="L2925" s="11" t="s">
        <v>364</v>
      </c>
      <c r="M2925" s="11" t="s">
        <v>101</v>
      </c>
      <c r="N2925" s="11">
        <v>13</v>
      </c>
      <c r="O2925" s="11">
        <v>2019</v>
      </c>
      <c r="P2925" s="11" t="s">
        <v>112</v>
      </c>
      <c r="Q2925" s="11" t="s">
        <v>112</v>
      </c>
      <c r="R2925" s="11" t="s">
        <v>241</v>
      </c>
      <c r="S2925" s="11" t="s">
        <v>104</v>
      </c>
      <c r="T2925" s="11">
        <v>514</v>
      </c>
      <c r="U2925" s="11" t="str">
        <f>IF(ISERROR(VLOOKUP(I2925,'BACK INFO'!F:F,1,0)),IF(ISERROR(VLOOKUP(I2925,'BACK INFO'!H:H,1,0)),K2925,'BACK INFO'!$H$1),'BACK INFO'!$G$1)</f>
        <v>BILL MILLER AND COMPANY</v>
      </c>
    </row>
    <row r="2926" spans="1:21" s="11" customFormat="1" x14ac:dyDescent="0.35">
      <c r="A2926" s="11" t="s">
        <v>94</v>
      </c>
      <c r="B2926" s="11">
        <v>2019</v>
      </c>
      <c r="C2926" s="11">
        <v>3</v>
      </c>
      <c r="D2926" s="11" t="s">
        <v>95</v>
      </c>
      <c r="E2926" s="11" t="s">
        <v>96</v>
      </c>
      <c r="F2926" s="11" t="s">
        <v>700</v>
      </c>
      <c r="G2926" s="11" t="s">
        <v>241</v>
      </c>
      <c r="H2926" s="11" t="s">
        <v>152</v>
      </c>
      <c r="I2926" s="11" t="s">
        <v>414</v>
      </c>
      <c r="J2926" s="11" t="s">
        <v>99</v>
      </c>
      <c r="K2926" s="11" t="s">
        <v>71</v>
      </c>
      <c r="L2926" s="11" t="s">
        <v>169</v>
      </c>
      <c r="M2926" s="11" t="s">
        <v>101</v>
      </c>
      <c r="N2926" s="11">
        <v>3</v>
      </c>
      <c r="O2926" s="11">
        <v>2019</v>
      </c>
      <c r="P2926" s="11" t="s">
        <v>112</v>
      </c>
      <c r="Q2926" s="11" t="s">
        <v>112</v>
      </c>
      <c r="R2926" s="11" t="s">
        <v>241</v>
      </c>
      <c r="S2926" s="11" t="s">
        <v>104</v>
      </c>
      <c r="T2926" s="11">
        <v>144</v>
      </c>
      <c r="U2926" s="11" t="str">
        <f>IF(ISERROR(VLOOKUP(I2926,'BACK INFO'!F:F,1,0)),IF(ISERROR(VLOOKUP(I2926,'BACK INFO'!H:H,1,0)),K2926,'BACK INFO'!$H$1),'BACK INFO'!$G$1)</f>
        <v>HOLLY SALES INC.</v>
      </c>
    </row>
    <row r="2927" spans="1:21" s="11" customFormat="1" x14ac:dyDescent="0.35">
      <c r="A2927" s="11" t="s">
        <v>94</v>
      </c>
      <c r="B2927" s="11">
        <v>2019</v>
      </c>
      <c r="C2927" s="11">
        <v>3</v>
      </c>
      <c r="D2927" s="11" t="s">
        <v>95</v>
      </c>
      <c r="E2927" s="11" t="s">
        <v>96</v>
      </c>
      <c r="F2927" s="11" t="s">
        <v>700</v>
      </c>
      <c r="G2927" s="11" t="s">
        <v>241</v>
      </c>
      <c r="H2927" s="11" t="s">
        <v>152</v>
      </c>
      <c r="I2927" s="11" t="s">
        <v>576</v>
      </c>
      <c r="J2927" s="11" t="s">
        <v>99</v>
      </c>
      <c r="K2927" s="11" t="s">
        <v>72</v>
      </c>
      <c r="L2927" s="11" t="s">
        <v>178</v>
      </c>
      <c r="M2927" s="11" t="s">
        <v>101</v>
      </c>
      <c r="N2927" s="11">
        <v>6</v>
      </c>
      <c r="O2927" s="11">
        <v>2019</v>
      </c>
      <c r="P2927" s="11" t="s">
        <v>112</v>
      </c>
      <c r="Q2927" s="11" t="s">
        <v>112</v>
      </c>
      <c r="R2927" s="11" t="s">
        <v>241</v>
      </c>
      <c r="S2927" s="11" t="s">
        <v>104</v>
      </c>
      <c r="T2927" s="11">
        <v>270</v>
      </c>
      <c r="U2927" s="11" t="str">
        <f>IF(ISERROR(VLOOKUP(I2927,'BACK INFO'!F:F,1,0)),IF(ISERROR(VLOOKUP(I2927,'BACK INFO'!H:H,1,0)),K2927,'BACK INFO'!$H$1),'BACK INFO'!$G$1)</f>
        <v>BILL MILLER AND COMPANY</v>
      </c>
    </row>
    <row r="2928" spans="1:21" s="11" customFormat="1" x14ac:dyDescent="0.35">
      <c r="A2928" s="11" t="s">
        <v>94</v>
      </c>
      <c r="B2928" s="11">
        <v>2019</v>
      </c>
      <c r="C2928" s="11">
        <v>3</v>
      </c>
      <c r="D2928" s="11" t="s">
        <v>95</v>
      </c>
      <c r="E2928" s="11" t="s">
        <v>96</v>
      </c>
      <c r="F2928" s="11" t="s">
        <v>700</v>
      </c>
      <c r="G2928" s="11" t="s">
        <v>241</v>
      </c>
      <c r="H2928" s="11" t="s">
        <v>152</v>
      </c>
      <c r="I2928" s="11" t="s">
        <v>577</v>
      </c>
      <c r="J2928" s="11" t="s">
        <v>120</v>
      </c>
      <c r="K2928" s="11" t="s">
        <v>68</v>
      </c>
      <c r="L2928" s="11" t="s">
        <v>129</v>
      </c>
      <c r="M2928" s="11" t="s">
        <v>122</v>
      </c>
      <c r="N2928" s="11">
        <v>6</v>
      </c>
      <c r="O2928" s="11">
        <v>2019</v>
      </c>
      <c r="P2928" s="11" t="s">
        <v>112</v>
      </c>
      <c r="Q2928" s="11" t="s">
        <v>112</v>
      </c>
      <c r="R2928" s="11" t="s">
        <v>241</v>
      </c>
      <c r="S2928" s="11" t="s">
        <v>104</v>
      </c>
      <c r="T2928" s="11">
        <v>260.59607608207278</v>
      </c>
      <c r="U2928" s="11" t="str">
        <f>IF(ISERROR(VLOOKUP(I2928,'BACK INFO'!F:F,1,0)),IF(ISERROR(VLOOKUP(I2928,'BACK INFO'!H:H,1,0)),K2928,'BACK INFO'!$H$1),'BACK INFO'!$G$1)</f>
        <v>STEPHANIE VITALI</v>
      </c>
    </row>
    <row r="2929" spans="1:21" s="11" customFormat="1" x14ac:dyDescent="0.35">
      <c r="A2929" s="11" t="s">
        <v>94</v>
      </c>
      <c r="B2929" s="11">
        <v>2019</v>
      </c>
      <c r="C2929" s="11">
        <v>3</v>
      </c>
      <c r="D2929" s="11" t="s">
        <v>95</v>
      </c>
      <c r="E2929" s="11" t="s">
        <v>96</v>
      </c>
      <c r="F2929" s="11" t="s">
        <v>700</v>
      </c>
      <c r="G2929" s="11" t="s">
        <v>241</v>
      </c>
      <c r="H2929" s="11" t="s">
        <v>152</v>
      </c>
      <c r="I2929" s="11" t="s">
        <v>580</v>
      </c>
      <c r="J2929" s="11" t="s">
        <v>99</v>
      </c>
      <c r="K2929" s="11" t="s">
        <v>72</v>
      </c>
      <c r="L2929" s="11" t="s">
        <v>114</v>
      </c>
      <c r="M2929" s="11" t="s">
        <v>101</v>
      </c>
      <c r="N2929" s="11">
        <v>3</v>
      </c>
      <c r="O2929" s="11">
        <v>2019</v>
      </c>
      <c r="P2929" s="11" t="s">
        <v>112</v>
      </c>
      <c r="Q2929" s="11" t="s">
        <v>112</v>
      </c>
      <c r="R2929" s="11" t="s">
        <v>241</v>
      </c>
      <c r="S2929" s="11" t="s">
        <v>104</v>
      </c>
      <c r="T2929" s="11">
        <v>129</v>
      </c>
      <c r="U2929" s="11" t="str">
        <f>IF(ISERROR(VLOOKUP(I2929,'BACK INFO'!F:F,1,0)),IF(ISERROR(VLOOKUP(I2929,'BACK INFO'!H:H,1,0)),K2929,'BACK INFO'!$H$1),'BACK INFO'!$G$1)</f>
        <v>BILL MILLER AND COMPANY</v>
      </c>
    </row>
    <row r="2930" spans="1:21" s="11" customFormat="1" x14ac:dyDescent="0.35">
      <c r="A2930" s="11" t="s">
        <v>94</v>
      </c>
      <c r="B2930" s="11">
        <v>2019</v>
      </c>
      <c r="C2930" s="11">
        <v>3</v>
      </c>
      <c r="D2930" s="11" t="s">
        <v>95</v>
      </c>
      <c r="E2930" s="11" t="s">
        <v>96</v>
      </c>
      <c r="F2930" s="11" t="s">
        <v>700</v>
      </c>
      <c r="G2930" s="11" t="s">
        <v>241</v>
      </c>
      <c r="H2930" s="11" t="s">
        <v>152</v>
      </c>
      <c r="I2930" s="11" t="s">
        <v>581</v>
      </c>
      <c r="J2930" s="11" t="s">
        <v>99</v>
      </c>
      <c r="K2930" s="11" t="s">
        <v>245</v>
      </c>
      <c r="L2930" s="11" t="s">
        <v>114</v>
      </c>
      <c r="M2930" s="11" t="s">
        <v>101</v>
      </c>
      <c r="N2930" s="11">
        <v>16</v>
      </c>
      <c r="O2930" s="11">
        <v>2019</v>
      </c>
      <c r="P2930" s="11" t="s">
        <v>112</v>
      </c>
      <c r="Q2930" s="11" t="s">
        <v>112</v>
      </c>
      <c r="R2930" s="11" t="s">
        <v>241</v>
      </c>
      <c r="S2930" s="11" t="s">
        <v>104</v>
      </c>
      <c r="T2930" s="11">
        <v>722</v>
      </c>
      <c r="U2930" s="11" t="str">
        <f>IF(ISERROR(VLOOKUP(I2930,'BACK INFO'!F:F,1,0)),IF(ISERROR(VLOOKUP(I2930,'BACK INFO'!H:H,1,0)),K2930,'BACK INFO'!$H$1),'BACK INFO'!$G$1)</f>
        <v>JULIUS ORTIZ MALDONADO</v>
      </c>
    </row>
    <row r="2931" spans="1:21" s="11" customFormat="1" x14ac:dyDescent="0.35">
      <c r="A2931" s="11" t="s">
        <v>94</v>
      </c>
      <c r="B2931" s="11">
        <v>2019</v>
      </c>
      <c r="C2931" s="11">
        <v>3</v>
      </c>
      <c r="D2931" s="11" t="s">
        <v>95</v>
      </c>
      <c r="E2931" s="11" t="s">
        <v>96</v>
      </c>
      <c r="F2931" s="11" t="s">
        <v>700</v>
      </c>
      <c r="G2931" s="11" t="s">
        <v>241</v>
      </c>
      <c r="H2931" s="11" t="s">
        <v>152</v>
      </c>
      <c r="I2931" s="11" t="s">
        <v>175</v>
      </c>
      <c r="J2931" s="11" t="s">
        <v>99</v>
      </c>
      <c r="K2931" s="11" t="s">
        <v>75</v>
      </c>
      <c r="L2931" s="11" t="s">
        <v>131</v>
      </c>
      <c r="M2931" s="11" t="s">
        <v>101</v>
      </c>
      <c r="N2931" s="11">
        <v>10</v>
      </c>
      <c r="O2931" s="11">
        <v>2019</v>
      </c>
      <c r="P2931" s="11" t="s">
        <v>112</v>
      </c>
      <c r="Q2931" s="11" t="s">
        <v>112</v>
      </c>
      <c r="R2931" s="11" t="s">
        <v>241</v>
      </c>
      <c r="S2931" s="11" t="s">
        <v>104</v>
      </c>
      <c r="T2931" s="11">
        <v>460</v>
      </c>
      <c r="U2931" s="11" t="str">
        <f>IF(ISERROR(VLOOKUP(I2931,'BACK INFO'!F:F,1,0)),IF(ISERROR(VLOOKUP(I2931,'BACK INFO'!H:H,1,0)),K2931,'BACK INFO'!$H$1),'BACK INFO'!$G$1)</f>
        <v>LAURA BONG</v>
      </c>
    </row>
    <row r="2932" spans="1:21" s="11" customFormat="1" x14ac:dyDescent="0.35">
      <c r="A2932" s="11" t="s">
        <v>94</v>
      </c>
      <c r="B2932" s="11">
        <v>2019</v>
      </c>
      <c r="C2932" s="11">
        <v>3</v>
      </c>
      <c r="D2932" s="11" t="s">
        <v>95</v>
      </c>
      <c r="E2932" s="11" t="s">
        <v>96</v>
      </c>
      <c r="F2932" s="11" t="s">
        <v>700</v>
      </c>
      <c r="G2932" s="11" t="s">
        <v>241</v>
      </c>
      <c r="H2932" s="11" t="s">
        <v>152</v>
      </c>
      <c r="I2932" s="11" t="s">
        <v>300</v>
      </c>
      <c r="J2932" s="11" t="s">
        <v>99</v>
      </c>
      <c r="K2932" s="11" t="s">
        <v>73</v>
      </c>
      <c r="L2932" s="11" t="s">
        <v>127</v>
      </c>
      <c r="M2932" s="11" t="s">
        <v>101</v>
      </c>
      <c r="N2932" s="11">
        <v>4</v>
      </c>
      <c r="O2932" s="11">
        <v>2019</v>
      </c>
      <c r="P2932" s="11" t="s">
        <v>112</v>
      </c>
      <c r="Q2932" s="11" t="s">
        <v>112</v>
      </c>
      <c r="R2932" s="11" t="s">
        <v>241</v>
      </c>
      <c r="S2932" s="11" t="s">
        <v>104</v>
      </c>
      <c r="T2932" s="11">
        <v>172</v>
      </c>
      <c r="U2932" s="11" t="str">
        <f>IF(ISERROR(VLOOKUP(I2932,'BACK INFO'!F:F,1,0)),IF(ISERROR(VLOOKUP(I2932,'BACK INFO'!H:H,1,0)),K2932,'BACK INFO'!$H$1),'BACK INFO'!$G$1)</f>
        <v>PHYLLIS POSNER</v>
      </c>
    </row>
    <row r="2933" spans="1:21" s="11" customFormat="1" x14ac:dyDescent="0.35">
      <c r="A2933" s="11" t="s">
        <v>94</v>
      </c>
      <c r="B2933" s="11">
        <v>2019</v>
      </c>
      <c r="C2933" s="11">
        <v>3</v>
      </c>
      <c r="D2933" s="11" t="s">
        <v>95</v>
      </c>
      <c r="E2933" s="11" t="s">
        <v>96</v>
      </c>
      <c r="F2933" s="11" t="s">
        <v>700</v>
      </c>
      <c r="G2933" s="11" t="s">
        <v>241</v>
      </c>
      <c r="H2933" s="11" t="s">
        <v>152</v>
      </c>
      <c r="I2933" s="11" t="s">
        <v>556</v>
      </c>
      <c r="J2933" s="11" t="s">
        <v>99</v>
      </c>
      <c r="K2933" s="11" t="s">
        <v>71</v>
      </c>
      <c r="L2933" s="11" t="s">
        <v>159</v>
      </c>
      <c r="M2933" s="11" t="s">
        <v>101</v>
      </c>
      <c r="N2933" s="11">
        <v>1</v>
      </c>
      <c r="O2933" s="11">
        <v>2019</v>
      </c>
      <c r="P2933" s="11" t="s">
        <v>112</v>
      </c>
      <c r="Q2933" s="11" t="s">
        <v>112</v>
      </c>
      <c r="R2933" s="11" t="s">
        <v>241</v>
      </c>
      <c r="S2933" s="11" t="s">
        <v>104</v>
      </c>
      <c r="T2933" s="11">
        <v>45</v>
      </c>
      <c r="U2933" s="11" t="str">
        <f>IF(ISERROR(VLOOKUP(I2933,'BACK INFO'!F:F,1,0)),IF(ISERROR(VLOOKUP(I2933,'BACK INFO'!H:H,1,0)),K2933,'BACK INFO'!$H$1),'BACK INFO'!$G$1)</f>
        <v>HOLLY SALES INC.</v>
      </c>
    </row>
    <row r="2934" spans="1:21" s="11" customFormat="1" x14ac:dyDescent="0.35">
      <c r="A2934" s="11" t="s">
        <v>94</v>
      </c>
      <c r="B2934" s="11">
        <v>2019</v>
      </c>
      <c r="C2934" s="11">
        <v>3</v>
      </c>
      <c r="D2934" s="11" t="s">
        <v>95</v>
      </c>
      <c r="E2934" s="11" t="s">
        <v>96</v>
      </c>
      <c r="F2934" s="11" t="s">
        <v>700</v>
      </c>
      <c r="G2934" s="11" t="s">
        <v>241</v>
      </c>
      <c r="H2934" s="11" t="s">
        <v>152</v>
      </c>
      <c r="I2934" s="11" t="s">
        <v>585</v>
      </c>
      <c r="J2934" s="11" t="s">
        <v>99</v>
      </c>
      <c r="K2934" s="11" t="s">
        <v>75</v>
      </c>
      <c r="L2934" s="11" t="s">
        <v>165</v>
      </c>
      <c r="M2934" s="11" t="s">
        <v>101</v>
      </c>
      <c r="N2934" s="11">
        <v>5</v>
      </c>
      <c r="O2934" s="11">
        <v>2019</v>
      </c>
      <c r="P2934" s="11" t="s">
        <v>112</v>
      </c>
      <c r="Q2934" s="11" t="s">
        <v>112</v>
      </c>
      <c r="R2934" s="11" t="s">
        <v>241</v>
      </c>
      <c r="S2934" s="11" t="s">
        <v>104</v>
      </c>
      <c r="T2934" s="11">
        <v>188</v>
      </c>
      <c r="U2934" s="11" t="str">
        <f>IF(ISERROR(VLOOKUP(I2934,'BACK INFO'!F:F,1,0)),IF(ISERROR(VLOOKUP(I2934,'BACK INFO'!H:H,1,0)),K2934,'BACK INFO'!$H$1),'BACK INFO'!$G$1)</f>
        <v>LAURA BONG</v>
      </c>
    </row>
    <row r="2935" spans="1:21" s="11" customFormat="1" x14ac:dyDescent="0.35">
      <c r="A2935" s="11" t="s">
        <v>94</v>
      </c>
      <c r="B2935" s="11">
        <v>2019</v>
      </c>
      <c r="C2935" s="11">
        <v>3</v>
      </c>
      <c r="D2935" s="11" t="s">
        <v>95</v>
      </c>
      <c r="E2935" s="11" t="s">
        <v>96</v>
      </c>
      <c r="F2935" s="11" t="s">
        <v>700</v>
      </c>
      <c r="G2935" s="11" t="s">
        <v>241</v>
      </c>
      <c r="H2935" s="11" t="s">
        <v>152</v>
      </c>
      <c r="I2935" s="11" t="s">
        <v>586</v>
      </c>
      <c r="J2935" s="11" t="s">
        <v>99</v>
      </c>
      <c r="K2935" s="11" t="s">
        <v>74</v>
      </c>
      <c r="L2935" s="11" t="s">
        <v>199</v>
      </c>
      <c r="M2935" s="11" t="s">
        <v>101</v>
      </c>
      <c r="N2935" s="11">
        <v>6</v>
      </c>
      <c r="O2935" s="11">
        <v>2019</v>
      </c>
      <c r="P2935" s="11" t="s">
        <v>112</v>
      </c>
      <c r="Q2935" s="11" t="s">
        <v>112</v>
      </c>
      <c r="R2935" s="11" t="s">
        <v>241</v>
      </c>
      <c r="S2935" s="11" t="s">
        <v>104</v>
      </c>
      <c r="T2935" s="11">
        <v>204</v>
      </c>
      <c r="U2935" s="11" t="str">
        <f>IF(ISERROR(VLOOKUP(I2935,'BACK INFO'!F:F,1,0)),IF(ISERROR(VLOOKUP(I2935,'BACK INFO'!H:H,1,0)),K2935,'BACK INFO'!$H$1),'BACK INFO'!$G$1)</f>
        <v>DENISE ARNETT</v>
      </c>
    </row>
    <row r="2936" spans="1:21" s="11" customFormat="1" x14ac:dyDescent="0.35">
      <c r="A2936" s="11" t="s">
        <v>94</v>
      </c>
      <c r="B2936" s="11">
        <v>2019</v>
      </c>
      <c r="C2936" s="11">
        <v>3</v>
      </c>
      <c r="D2936" s="11" t="s">
        <v>95</v>
      </c>
      <c r="E2936" s="11" t="s">
        <v>96</v>
      </c>
      <c r="F2936" s="11" t="s">
        <v>700</v>
      </c>
      <c r="G2936" s="11" t="s">
        <v>241</v>
      </c>
      <c r="H2936" s="11" t="s">
        <v>152</v>
      </c>
      <c r="I2936" s="11" t="s">
        <v>514</v>
      </c>
      <c r="J2936" s="11" t="s">
        <v>99</v>
      </c>
      <c r="K2936" s="11" t="s">
        <v>72</v>
      </c>
      <c r="L2936" s="11" t="s">
        <v>114</v>
      </c>
      <c r="M2936" s="11" t="s">
        <v>101</v>
      </c>
      <c r="N2936" s="11">
        <v>3</v>
      </c>
      <c r="O2936" s="11">
        <v>2019</v>
      </c>
      <c r="P2936" s="11" t="s">
        <v>112</v>
      </c>
      <c r="Q2936" s="11" t="s">
        <v>112</v>
      </c>
      <c r="R2936" s="11" t="s">
        <v>241</v>
      </c>
      <c r="S2936" s="11" t="s">
        <v>104</v>
      </c>
      <c r="T2936" s="11">
        <v>183</v>
      </c>
      <c r="U2936" s="11" t="str">
        <f>IF(ISERROR(VLOOKUP(I2936,'BACK INFO'!F:F,1,0)),IF(ISERROR(VLOOKUP(I2936,'BACK INFO'!H:H,1,0)),K2936,'BACK INFO'!$H$1),'BACK INFO'!$G$1)</f>
        <v>BILL MILLER AND COMPANY</v>
      </c>
    </row>
    <row r="2937" spans="1:21" s="11" customFormat="1" x14ac:dyDescent="0.35">
      <c r="A2937" s="11" t="s">
        <v>94</v>
      </c>
      <c r="B2937" s="11">
        <v>2019</v>
      </c>
      <c r="C2937" s="11">
        <v>3</v>
      </c>
      <c r="D2937" s="11" t="s">
        <v>95</v>
      </c>
      <c r="E2937" s="11" t="s">
        <v>96</v>
      </c>
      <c r="F2937" s="11" t="s">
        <v>700</v>
      </c>
      <c r="G2937" s="11" t="s">
        <v>241</v>
      </c>
      <c r="H2937" s="11" t="s">
        <v>152</v>
      </c>
      <c r="I2937" s="11" t="s">
        <v>534</v>
      </c>
      <c r="J2937" s="11" t="s">
        <v>99</v>
      </c>
      <c r="K2937" s="11" t="s">
        <v>75</v>
      </c>
      <c r="L2937" s="11" t="s">
        <v>146</v>
      </c>
      <c r="M2937" s="11" t="s">
        <v>101</v>
      </c>
      <c r="N2937" s="11">
        <v>4</v>
      </c>
      <c r="O2937" s="11">
        <v>2019</v>
      </c>
      <c r="P2937" s="11" t="s">
        <v>112</v>
      </c>
      <c r="Q2937" s="11" t="s">
        <v>112</v>
      </c>
      <c r="R2937" s="11" t="s">
        <v>241</v>
      </c>
      <c r="S2937" s="11" t="s">
        <v>104</v>
      </c>
      <c r="T2937" s="11">
        <v>118</v>
      </c>
      <c r="U2937" s="11" t="str">
        <f>IF(ISERROR(VLOOKUP(I2937,'BACK INFO'!F:F,1,0)),IF(ISERROR(VLOOKUP(I2937,'BACK INFO'!H:H,1,0)),K2937,'BACK INFO'!$H$1),'BACK INFO'!$G$1)</f>
        <v>LAURA BONG</v>
      </c>
    </row>
    <row r="2938" spans="1:21" s="11" customFormat="1" x14ac:dyDescent="0.35">
      <c r="A2938" s="11" t="s">
        <v>94</v>
      </c>
      <c r="B2938" s="11">
        <v>2019</v>
      </c>
      <c r="C2938" s="11">
        <v>3</v>
      </c>
      <c r="D2938" s="11" t="s">
        <v>95</v>
      </c>
      <c r="E2938" s="11" t="s">
        <v>96</v>
      </c>
      <c r="F2938" s="11" t="s">
        <v>700</v>
      </c>
      <c r="G2938" s="11" t="s">
        <v>241</v>
      </c>
      <c r="H2938" s="11" t="s">
        <v>152</v>
      </c>
      <c r="I2938" s="11" t="s">
        <v>587</v>
      </c>
      <c r="J2938" s="11" t="s">
        <v>99</v>
      </c>
      <c r="K2938" s="11" t="s">
        <v>75</v>
      </c>
      <c r="L2938" s="11" t="s">
        <v>131</v>
      </c>
      <c r="M2938" s="11" t="s">
        <v>101</v>
      </c>
      <c r="N2938" s="11">
        <v>20</v>
      </c>
      <c r="O2938" s="11">
        <v>2019</v>
      </c>
      <c r="P2938" s="11" t="s">
        <v>112</v>
      </c>
      <c r="Q2938" s="11" t="s">
        <v>112</v>
      </c>
      <c r="R2938" s="11" t="s">
        <v>241</v>
      </c>
      <c r="S2938" s="11" t="s">
        <v>104</v>
      </c>
      <c r="T2938" s="11">
        <v>892</v>
      </c>
      <c r="U2938" s="11" t="str">
        <f>IF(ISERROR(VLOOKUP(I2938,'BACK INFO'!F:F,1,0)),IF(ISERROR(VLOOKUP(I2938,'BACK INFO'!H:H,1,0)),K2938,'BACK INFO'!$H$1),'BACK INFO'!$G$1)</f>
        <v>LAURA BONG</v>
      </c>
    </row>
    <row r="2939" spans="1:21" s="11" customFormat="1" x14ac:dyDescent="0.35">
      <c r="A2939" s="11" t="s">
        <v>94</v>
      </c>
      <c r="B2939" s="11">
        <v>2019</v>
      </c>
      <c r="C2939" s="11">
        <v>3</v>
      </c>
      <c r="D2939" s="11" t="s">
        <v>95</v>
      </c>
      <c r="E2939" s="11" t="s">
        <v>96</v>
      </c>
      <c r="F2939" s="11" t="s">
        <v>700</v>
      </c>
      <c r="G2939" s="11" t="s">
        <v>241</v>
      </c>
      <c r="H2939" s="11" t="s">
        <v>152</v>
      </c>
      <c r="I2939" s="11" t="s">
        <v>61</v>
      </c>
      <c r="J2939" s="11" t="s">
        <v>99</v>
      </c>
      <c r="K2939" s="11" t="s">
        <v>54</v>
      </c>
      <c r="L2939" s="11" t="s">
        <v>100</v>
      </c>
      <c r="M2939" s="11" t="s">
        <v>101</v>
      </c>
      <c r="N2939" s="11">
        <v>108</v>
      </c>
      <c r="O2939" s="11">
        <v>2019</v>
      </c>
      <c r="P2939" s="11" t="s">
        <v>112</v>
      </c>
      <c r="Q2939" s="11" t="s">
        <v>112</v>
      </c>
      <c r="R2939" s="11" t="s">
        <v>241</v>
      </c>
      <c r="S2939" s="11" t="s">
        <v>104</v>
      </c>
      <c r="T2939" s="11">
        <v>4198.9900000000025</v>
      </c>
      <c r="U2939" s="11" t="str">
        <f>IF(ISERROR(VLOOKUP(I2939,'BACK INFO'!F:F,1,0)),IF(ISERROR(VLOOKUP(I2939,'BACK INFO'!H:H,1,0)),K2939,'BACK INFO'!$H$1),'BACK INFO'!$G$1)</f>
        <v>PAIGE ALYSE STRAUGHAN</v>
      </c>
    </row>
    <row r="2940" spans="1:21" s="11" customFormat="1" x14ac:dyDescent="0.35">
      <c r="A2940" s="11" t="s">
        <v>94</v>
      </c>
      <c r="B2940" s="11">
        <v>2019</v>
      </c>
      <c r="C2940" s="11">
        <v>3</v>
      </c>
      <c r="D2940" s="11" t="s">
        <v>95</v>
      </c>
      <c r="E2940" s="11" t="s">
        <v>96</v>
      </c>
      <c r="F2940" s="11" t="s">
        <v>700</v>
      </c>
      <c r="G2940" s="11" t="s">
        <v>241</v>
      </c>
      <c r="H2940" s="11" t="s">
        <v>152</v>
      </c>
      <c r="I2940" s="11" t="s">
        <v>64</v>
      </c>
      <c r="J2940" s="11" t="s">
        <v>99</v>
      </c>
      <c r="K2940" s="11" t="s">
        <v>54</v>
      </c>
      <c r="L2940" s="11" t="s">
        <v>165</v>
      </c>
      <c r="M2940" s="11" t="s">
        <v>101</v>
      </c>
      <c r="N2940" s="11">
        <v>22</v>
      </c>
      <c r="O2940" s="11">
        <v>2019</v>
      </c>
      <c r="P2940" s="11" t="s">
        <v>112</v>
      </c>
      <c r="Q2940" s="11" t="s">
        <v>112</v>
      </c>
      <c r="R2940" s="11" t="s">
        <v>241</v>
      </c>
      <c r="S2940" s="11" t="s">
        <v>104</v>
      </c>
      <c r="T2940" s="11">
        <v>656.48</v>
      </c>
      <c r="U2940" s="11" t="str">
        <f>IF(ISERROR(VLOOKUP(I2940,'BACK INFO'!F:F,1,0)),IF(ISERROR(VLOOKUP(I2940,'BACK INFO'!H:H,1,0)),K2940,'BACK INFO'!$H$1),'BACK INFO'!$G$1)</f>
        <v>PAIGE ALYSE STRAUGHAN</v>
      </c>
    </row>
    <row r="2941" spans="1:21" s="11" customFormat="1" x14ac:dyDescent="0.35">
      <c r="A2941" s="11" t="s">
        <v>94</v>
      </c>
      <c r="B2941" s="11">
        <v>2019</v>
      </c>
      <c r="C2941" s="11">
        <v>3</v>
      </c>
      <c r="D2941" s="11" t="s">
        <v>95</v>
      </c>
      <c r="E2941" s="11" t="s">
        <v>96</v>
      </c>
      <c r="F2941" s="11" t="s">
        <v>700</v>
      </c>
      <c r="G2941" s="11" t="s">
        <v>259</v>
      </c>
      <c r="H2941" s="11" t="s">
        <v>98</v>
      </c>
      <c r="I2941" s="11" t="s">
        <v>442</v>
      </c>
      <c r="J2941" s="11" t="s">
        <v>99</v>
      </c>
      <c r="K2941" s="11" t="s">
        <v>75</v>
      </c>
      <c r="L2941" s="11" t="s">
        <v>131</v>
      </c>
      <c r="M2941" s="11" t="s">
        <v>101</v>
      </c>
      <c r="N2941" s="11">
        <v>102</v>
      </c>
      <c r="O2941" s="11">
        <v>2019</v>
      </c>
      <c r="P2941" s="11" t="s">
        <v>154</v>
      </c>
      <c r="Q2941" s="11" t="s">
        <v>154</v>
      </c>
      <c r="R2941" s="11" t="s">
        <v>259</v>
      </c>
      <c r="S2941" s="11" t="s">
        <v>104</v>
      </c>
      <c r="T2941" s="11">
        <v>3162</v>
      </c>
      <c r="U2941" s="11" t="str">
        <f>IF(ISERROR(VLOOKUP(I2941,'BACK INFO'!F:F,1,0)),IF(ISERROR(VLOOKUP(I2941,'BACK INFO'!H:H,1,0)),K2941,'BACK INFO'!$H$1),'BACK INFO'!$G$1)</f>
        <v>LAURA BONG</v>
      </c>
    </row>
    <row r="2942" spans="1:21" s="11" customFormat="1" x14ac:dyDescent="0.35">
      <c r="A2942" s="11" t="s">
        <v>94</v>
      </c>
      <c r="B2942" s="11">
        <v>2019</v>
      </c>
      <c r="C2942" s="11">
        <v>3</v>
      </c>
      <c r="D2942" s="11" t="s">
        <v>95</v>
      </c>
      <c r="E2942" s="11" t="s">
        <v>96</v>
      </c>
      <c r="F2942" s="11" t="s">
        <v>700</v>
      </c>
      <c r="G2942" s="11" t="s">
        <v>259</v>
      </c>
      <c r="H2942" s="11" t="s">
        <v>98</v>
      </c>
      <c r="I2942" s="11" t="s">
        <v>242</v>
      </c>
      <c r="J2942" s="11" t="s">
        <v>99</v>
      </c>
      <c r="K2942" s="11" t="s">
        <v>72</v>
      </c>
      <c r="L2942" s="11" t="s">
        <v>114</v>
      </c>
      <c r="M2942" s="11" t="s">
        <v>101</v>
      </c>
      <c r="N2942" s="11">
        <v>219</v>
      </c>
      <c r="O2942" s="11">
        <v>2019</v>
      </c>
      <c r="P2942" s="11" t="s">
        <v>154</v>
      </c>
      <c r="Q2942" s="11" t="s">
        <v>154</v>
      </c>
      <c r="R2942" s="11" t="s">
        <v>259</v>
      </c>
      <c r="S2942" s="11" t="s">
        <v>104</v>
      </c>
      <c r="T2942" s="11">
        <v>6452</v>
      </c>
      <c r="U2942" s="11" t="str">
        <f>IF(ISERROR(VLOOKUP(I2942,'BACK INFO'!F:F,1,0)),IF(ISERROR(VLOOKUP(I2942,'BACK INFO'!H:H,1,0)),K2942,'BACK INFO'!$H$1),'BACK INFO'!$G$1)</f>
        <v>BILL MILLER AND COMPANY</v>
      </c>
    </row>
    <row r="2943" spans="1:21" s="11" customFormat="1" x14ac:dyDescent="0.35">
      <c r="A2943" s="11" t="s">
        <v>94</v>
      </c>
      <c r="B2943" s="11">
        <v>2019</v>
      </c>
      <c r="C2943" s="11">
        <v>3</v>
      </c>
      <c r="D2943" s="11" t="s">
        <v>95</v>
      </c>
      <c r="E2943" s="11" t="s">
        <v>96</v>
      </c>
      <c r="F2943" s="11" t="s">
        <v>700</v>
      </c>
      <c r="G2943" s="11" t="s">
        <v>259</v>
      </c>
      <c r="H2943" s="11" t="s">
        <v>98</v>
      </c>
      <c r="I2943" s="11" t="s">
        <v>261</v>
      </c>
      <c r="J2943" s="11" t="s">
        <v>99</v>
      </c>
      <c r="K2943" s="11" t="s">
        <v>74</v>
      </c>
      <c r="L2943" s="11" t="s">
        <v>262</v>
      </c>
      <c r="M2943" s="11" t="s">
        <v>101</v>
      </c>
      <c r="N2943" s="11">
        <v>174</v>
      </c>
      <c r="O2943" s="11">
        <v>2019</v>
      </c>
      <c r="P2943" s="11" t="s">
        <v>154</v>
      </c>
      <c r="Q2943" s="11" t="s">
        <v>154</v>
      </c>
      <c r="R2943" s="11" t="s">
        <v>259</v>
      </c>
      <c r="S2943" s="11" t="s">
        <v>104</v>
      </c>
      <c r="T2943" s="11">
        <v>5965.05</v>
      </c>
      <c r="U2943" s="11" t="str">
        <f>IF(ISERROR(VLOOKUP(I2943,'BACK INFO'!F:F,1,0)),IF(ISERROR(VLOOKUP(I2943,'BACK INFO'!H:H,1,0)),K2943,'BACK INFO'!$H$1),'BACK INFO'!$G$1)</f>
        <v>DENISE ARNETT</v>
      </c>
    </row>
    <row r="2944" spans="1:21" s="11" customFormat="1" x14ac:dyDescent="0.35">
      <c r="A2944" s="11" t="s">
        <v>94</v>
      </c>
      <c r="B2944" s="11">
        <v>2019</v>
      </c>
      <c r="C2944" s="11">
        <v>3</v>
      </c>
      <c r="D2944" s="11" t="s">
        <v>95</v>
      </c>
      <c r="E2944" s="11" t="s">
        <v>96</v>
      </c>
      <c r="F2944" s="11" t="s">
        <v>700</v>
      </c>
      <c r="G2944" s="11" t="s">
        <v>259</v>
      </c>
      <c r="H2944" s="11" t="s">
        <v>98</v>
      </c>
      <c r="I2944" s="11" t="s">
        <v>200</v>
      </c>
      <c r="J2944" s="11" t="s">
        <v>120</v>
      </c>
      <c r="K2944" s="11" t="s">
        <v>69</v>
      </c>
      <c r="L2944" s="11" t="s">
        <v>143</v>
      </c>
      <c r="M2944" s="11" t="s">
        <v>122</v>
      </c>
      <c r="N2944" s="11">
        <v>56</v>
      </c>
      <c r="O2944" s="11">
        <v>2019</v>
      </c>
      <c r="P2944" s="11" t="s">
        <v>154</v>
      </c>
      <c r="Q2944" s="11" t="s">
        <v>154</v>
      </c>
      <c r="R2944" s="11" t="s">
        <v>259</v>
      </c>
      <c r="S2944" s="11" t="s">
        <v>104</v>
      </c>
      <c r="T2944" s="11">
        <v>1665.4186011681891</v>
      </c>
      <c r="U2944" s="11" t="str">
        <f>IF(ISERROR(VLOOKUP(I2944,'BACK INFO'!F:F,1,0)),IF(ISERROR(VLOOKUP(I2944,'BACK INFO'!H:H,1,0)),K2944,'BACK INFO'!$H$1),'BACK INFO'!$G$1)</f>
        <v>JULIE BERTRAND</v>
      </c>
    </row>
    <row r="2945" spans="1:21" s="11" customFormat="1" x14ac:dyDescent="0.35">
      <c r="A2945" s="11" t="s">
        <v>94</v>
      </c>
      <c r="B2945" s="11">
        <v>2019</v>
      </c>
      <c r="C2945" s="11">
        <v>3</v>
      </c>
      <c r="D2945" s="11" t="s">
        <v>95</v>
      </c>
      <c r="E2945" s="11" t="s">
        <v>96</v>
      </c>
      <c r="F2945" s="11" t="s">
        <v>700</v>
      </c>
      <c r="G2945" s="11" t="s">
        <v>259</v>
      </c>
      <c r="H2945" s="11" t="s">
        <v>98</v>
      </c>
      <c r="I2945" s="11" t="s">
        <v>243</v>
      </c>
      <c r="J2945" s="11" t="s">
        <v>99</v>
      </c>
      <c r="K2945" s="11" t="s">
        <v>70</v>
      </c>
      <c r="L2945" s="11" t="s">
        <v>157</v>
      </c>
      <c r="M2945" s="11" t="s">
        <v>101</v>
      </c>
      <c r="N2945" s="11">
        <v>71</v>
      </c>
      <c r="O2945" s="11">
        <v>2019</v>
      </c>
      <c r="P2945" s="11" t="s">
        <v>154</v>
      </c>
      <c r="Q2945" s="11" t="s">
        <v>154</v>
      </c>
      <c r="R2945" s="11" t="s">
        <v>259</v>
      </c>
      <c r="S2945" s="11" t="s">
        <v>104</v>
      </c>
      <c r="T2945" s="11">
        <v>2620</v>
      </c>
      <c r="U2945" s="11" t="str">
        <f>IF(ISERROR(VLOOKUP(I2945,'BACK INFO'!F:F,1,0)),IF(ISERROR(VLOOKUP(I2945,'BACK INFO'!H:H,1,0)),K2945,'BACK INFO'!$H$1),'BACK INFO'!$G$1)</f>
        <v>JUDITH ANN DEAL</v>
      </c>
    </row>
    <row r="2946" spans="1:21" s="11" customFormat="1" x14ac:dyDescent="0.35">
      <c r="A2946" s="11" t="s">
        <v>94</v>
      </c>
      <c r="B2946" s="11">
        <v>2019</v>
      </c>
      <c r="C2946" s="11">
        <v>3</v>
      </c>
      <c r="D2946" s="11" t="s">
        <v>95</v>
      </c>
      <c r="E2946" s="11" t="s">
        <v>96</v>
      </c>
      <c r="F2946" s="11" t="s">
        <v>700</v>
      </c>
      <c r="G2946" s="11" t="s">
        <v>259</v>
      </c>
      <c r="H2946" s="11" t="s">
        <v>98</v>
      </c>
      <c r="I2946" s="11" t="s">
        <v>354</v>
      </c>
      <c r="J2946" s="11" t="s">
        <v>99</v>
      </c>
      <c r="K2946" s="11" t="s">
        <v>72</v>
      </c>
      <c r="L2946" s="11" t="s">
        <v>114</v>
      </c>
      <c r="M2946" s="11" t="s">
        <v>101</v>
      </c>
      <c r="N2946" s="11">
        <v>64</v>
      </c>
      <c r="O2946" s="11">
        <v>2019</v>
      </c>
      <c r="P2946" s="11" t="s">
        <v>154</v>
      </c>
      <c r="Q2946" s="11" t="s">
        <v>154</v>
      </c>
      <c r="R2946" s="11" t="s">
        <v>259</v>
      </c>
      <c r="S2946" s="11" t="s">
        <v>104</v>
      </c>
      <c r="T2946" s="11">
        <v>1659.1999999999996</v>
      </c>
      <c r="U2946" s="11" t="str">
        <f>IF(ISERROR(VLOOKUP(I2946,'BACK INFO'!F:F,1,0)),IF(ISERROR(VLOOKUP(I2946,'BACK INFO'!H:H,1,0)),K2946,'BACK INFO'!$H$1),'BACK INFO'!$G$1)</f>
        <v>BILL MILLER AND COMPANY</v>
      </c>
    </row>
    <row r="2947" spans="1:21" s="11" customFormat="1" x14ac:dyDescent="0.35">
      <c r="A2947" s="11" t="s">
        <v>94</v>
      </c>
      <c r="B2947" s="11">
        <v>2019</v>
      </c>
      <c r="C2947" s="11">
        <v>3</v>
      </c>
      <c r="D2947" s="11" t="s">
        <v>95</v>
      </c>
      <c r="E2947" s="11" t="s">
        <v>96</v>
      </c>
      <c r="F2947" s="11" t="s">
        <v>700</v>
      </c>
      <c r="G2947" s="11" t="s">
        <v>259</v>
      </c>
      <c r="H2947" s="11" t="s">
        <v>98</v>
      </c>
      <c r="I2947" s="11" t="s">
        <v>224</v>
      </c>
      <c r="J2947" s="11" t="s">
        <v>99</v>
      </c>
      <c r="K2947" s="11" t="s">
        <v>72</v>
      </c>
      <c r="L2947" s="11" t="s">
        <v>114</v>
      </c>
      <c r="M2947" s="11" t="s">
        <v>101</v>
      </c>
      <c r="N2947" s="11">
        <v>22</v>
      </c>
      <c r="O2947" s="11">
        <v>2019</v>
      </c>
      <c r="P2947" s="11" t="s">
        <v>154</v>
      </c>
      <c r="Q2947" s="11" t="s">
        <v>154</v>
      </c>
      <c r="R2947" s="11" t="s">
        <v>259</v>
      </c>
      <c r="S2947" s="11" t="s">
        <v>104</v>
      </c>
      <c r="T2947" s="11">
        <v>690</v>
      </c>
      <c r="U2947" s="11" t="str">
        <f>IF(ISERROR(VLOOKUP(I2947,'BACK INFO'!F:F,1,0)),IF(ISERROR(VLOOKUP(I2947,'BACK INFO'!H:H,1,0)),K2947,'BACK INFO'!$H$1),'BACK INFO'!$G$1)</f>
        <v>BILL MILLER AND COMPANY</v>
      </c>
    </row>
    <row r="2948" spans="1:21" s="11" customFormat="1" x14ac:dyDescent="0.35">
      <c r="A2948" s="11" t="s">
        <v>94</v>
      </c>
      <c r="B2948" s="11">
        <v>2019</v>
      </c>
      <c r="C2948" s="11">
        <v>3</v>
      </c>
      <c r="D2948" s="11" t="s">
        <v>95</v>
      </c>
      <c r="E2948" s="11" t="s">
        <v>96</v>
      </c>
      <c r="F2948" s="11" t="s">
        <v>700</v>
      </c>
      <c r="G2948" s="11" t="s">
        <v>259</v>
      </c>
      <c r="H2948" s="11" t="s">
        <v>98</v>
      </c>
      <c r="I2948" s="11" t="s">
        <v>267</v>
      </c>
      <c r="J2948" s="11" t="s">
        <v>99</v>
      </c>
      <c r="K2948" s="11" t="s">
        <v>75</v>
      </c>
      <c r="L2948" s="11" t="s">
        <v>262</v>
      </c>
      <c r="M2948" s="11" t="s">
        <v>101</v>
      </c>
      <c r="N2948" s="11">
        <v>68</v>
      </c>
      <c r="O2948" s="11">
        <v>2019</v>
      </c>
      <c r="P2948" s="11" t="s">
        <v>154</v>
      </c>
      <c r="Q2948" s="11" t="s">
        <v>154</v>
      </c>
      <c r="R2948" s="11" t="s">
        <v>259</v>
      </c>
      <c r="S2948" s="11" t="s">
        <v>104</v>
      </c>
      <c r="T2948" s="11">
        <v>2519</v>
      </c>
      <c r="U2948" s="11" t="str">
        <f>IF(ISERROR(VLOOKUP(I2948,'BACK INFO'!F:F,1,0)),IF(ISERROR(VLOOKUP(I2948,'BACK INFO'!H:H,1,0)),K2948,'BACK INFO'!$H$1),'BACK INFO'!$G$1)</f>
        <v>LAURA BONG</v>
      </c>
    </row>
    <row r="2949" spans="1:21" s="11" customFormat="1" x14ac:dyDescent="0.35">
      <c r="A2949" s="11" t="s">
        <v>94</v>
      </c>
      <c r="B2949" s="11">
        <v>2019</v>
      </c>
      <c r="C2949" s="11">
        <v>3</v>
      </c>
      <c r="D2949" s="11" t="s">
        <v>95</v>
      </c>
      <c r="E2949" s="11" t="s">
        <v>96</v>
      </c>
      <c r="F2949" s="11" t="s">
        <v>700</v>
      </c>
      <c r="G2949" s="11" t="s">
        <v>259</v>
      </c>
      <c r="H2949" s="11" t="s">
        <v>98</v>
      </c>
      <c r="I2949" s="11" t="s">
        <v>158</v>
      </c>
      <c r="J2949" s="11" t="s">
        <v>99</v>
      </c>
      <c r="K2949" s="11" t="s">
        <v>67</v>
      </c>
      <c r="L2949" s="11" t="s">
        <v>159</v>
      </c>
      <c r="M2949" s="11" t="s">
        <v>101</v>
      </c>
      <c r="N2949" s="11">
        <v>450</v>
      </c>
      <c r="O2949" s="11">
        <v>2019</v>
      </c>
      <c r="P2949" s="11" t="s">
        <v>154</v>
      </c>
      <c r="Q2949" s="11" t="s">
        <v>154</v>
      </c>
      <c r="R2949" s="11" t="s">
        <v>259</v>
      </c>
      <c r="S2949" s="11" t="s">
        <v>104</v>
      </c>
      <c r="T2949" s="11">
        <v>15852.600000000004</v>
      </c>
      <c r="U2949" s="11" t="str">
        <f>IF(ISERROR(VLOOKUP(I2949,'BACK INFO'!F:F,1,0)),IF(ISERROR(VLOOKUP(I2949,'BACK INFO'!H:H,1,0)),K2949,'BACK INFO'!$H$1),'BACK INFO'!$G$1)</f>
        <v>ANITA M. HOPKINS</v>
      </c>
    </row>
    <row r="2950" spans="1:21" s="11" customFormat="1" x14ac:dyDescent="0.35">
      <c r="A2950" s="11" t="s">
        <v>94</v>
      </c>
      <c r="B2950" s="11">
        <v>2019</v>
      </c>
      <c r="C2950" s="11">
        <v>3</v>
      </c>
      <c r="D2950" s="11" t="s">
        <v>95</v>
      </c>
      <c r="E2950" s="11" t="s">
        <v>96</v>
      </c>
      <c r="F2950" s="11" t="s">
        <v>700</v>
      </c>
      <c r="G2950" s="11" t="s">
        <v>259</v>
      </c>
      <c r="H2950" s="11" t="s">
        <v>98</v>
      </c>
      <c r="I2950" s="11" t="s">
        <v>356</v>
      </c>
      <c r="J2950" s="11" t="s">
        <v>99</v>
      </c>
      <c r="K2950" s="11" t="s">
        <v>75</v>
      </c>
      <c r="L2950" s="11" t="s">
        <v>273</v>
      </c>
      <c r="M2950" s="11" t="s">
        <v>101</v>
      </c>
      <c r="N2950" s="11">
        <v>80</v>
      </c>
      <c r="O2950" s="11">
        <v>2019</v>
      </c>
      <c r="P2950" s="11" t="s">
        <v>154</v>
      </c>
      <c r="Q2950" s="11" t="s">
        <v>154</v>
      </c>
      <c r="R2950" s="11" t="s">
        <v>259</v>
      </c>
      <c r="S2950" s="11" t="s">
        <v>104</v>
      </c>
      <c r="T2950" s="11">
        <v>2412</v>
      </c>
      <c r="U2950" s="11" t="str">
        <f>IF(ISERROR(VLOOKUP(I2950,'BACK INFO'!F:F,1,0)),IF(ISERROR(VLOOKUP(I2950,'BACK INFO'!H:H,1,0)),K2950,'BACK INFO'!$H$1),'BACK INFO'!$G$1)</f>
        <v>LAURA BONG</v>
      </c>
    </row>
    <row r="2951" spans="1:21" s="11" customFormat="1" x14ac:dyDescent="0.35">
      <c r="A2951" s="11" t="s">
        <v>94</v>
      </c>
      <c r="B2951" s="11">
        <v>2019</v>
      </c>
      <c r="C2951" s="11">
        <v>3</v>
      </c>
      <c r="D2951" s="11" t="s">
        <v>95</v>
      </c>
      <c r="E2951" s="11" t="s">
        <v>96</v>
      </c>
      <c r="F2951" s="11" t="s">
        <v>700</v>
      </c>
      <c r="G2951" s="11" t="s">
        <v>259</v>
      </c>
      <c r="H2951" s="11" t="s">
        <v>98</v>
      </c>
      <c r="I2951" s="11" t="s">
        <v>358</v>
      </c>
      <c r="J2951" s="11" t="s">
        <v>99</v>
      </c>
      <c r="K2951" s="11" t="s">
        <v>72</v>
      </c>
      <c r="L2951" s="11" t="s">
        <v>359</v>
      </c>
      <c r="M2951" s="11" t="s">
        <v>101</v>
      </c>
      <c r="N2951" s="11">
        <v>91</v>
      </c>
      <c r="O2951" s="11">
        <v>2019</v>
      </c>
      <c r="P2951" s="11" t="s">
        <v>154</v>
      </c>
      <c r="Q2951" s="11" t="s">
        <v>154</v>
      </c>
      <c r="R2951" s="11" t="s">
        <v>259</v>
      </c>
      <c r="S2951" s="11" t="s">
        <v>104</v>
      </c>
      <c r="T2951" s="11">
        <v>2125</v>
      </c>
      <c r="U2951" s="11" t="str">
        <f>IF(ISERROR(VLOOKUP(I2951,'BACK INFO'!F:F,1,0)),IF(ISERROR(VLOOKUP(I2951,'BACK INFO'!H:H,1,0)),K2951,'BACK INFO'!$H$1),'BACK INFO'!$G$1)</f>
        <v>BILL MILLER AND COMPANY</v>
      </c>
    </row>
    <row r="2952" spans="1:21" s="11" customFormat="1" x14ac:dyDescent="0.35">
      <c r="A2952" s="11" t="s">
        <v>94</v>
      </c>
      <c r="B2952" s="11">
        <v>2019</v>
      </c>
      <c r="C2952" s="11">
        <v>3</v>
      </c>
      <c r="D2952" s="11" t="s">
        <v>95</v>
      </c>
      <c r="E2952" s="11" t="s">
        <v>96</v>
      </c>
      <c r="F2952" s="11" t="s">
        <v>700</v>
      </c>
      <c r="G2952" s="11" t="s">
        <v>259</v>
      </c>
      <c r="H2952" s="11" t="s">
        <v>98</v>
      </c>
      <c r="I2952" s="11" t="s">
        <v>281</v>
      </c>
      <c r="J2952" s="11" t="s">
        <v>99</v>
      </c>
      <c r="K2952" s="11" t="s">
        <v>245</v>
      </c>
      <c r="L2952" s="11" t="s">
        <v>114</v>
      </c>
      <c r="M2952" s="11" t="s">
        <v>101</v>
      </c>
      <c r="N2952" s="11">
        <v>45</v>
      </c>
      <c r="O2952" s="11">
        <v>2019</v>
      </c>
      <c r="P2952" s="11" t="s">
        <v>154</v>
      </c>
      <c r="Q2952" s="11" t="s">
        <v>154</v>
      </c>
      <c r="R2952" s="11" t="s">
        <v>259</v>
      </c>
      <c r="S2952" s="11" t="s">
        <v>104</v>
      </c>
      <c r="T2952" s="11">
        <v>1764</v>
      </c>
      <c r="U2952" s="11" t="str">
        <f>IF(ISERROR(VLOOKUP(I2952,'BACK INFO'!F:F,1,0)),IF(ISERROR(VLOOKUP(I2952,'BACK INFO'!H:H,1,0)),K2952,'BACK INFO'!$H$1),'BACK INFO'!$G$1)</f>
        <v>JULIUS ORTIZ MALDONADO</v>
      </c>
    </row>
    <row r="2953" spans="1:21" s="11" customFormat="1" x14ac:dyDescent="0.35">
      <c r="A2953" s="11" t="s">
        <v>94</v>
      </c>
      <c r="B2953" s="11">
        <v>2019</v>
      </c>
      <c r="C2953" s="11">
        <v>3</v>
      </c>
      <c r="D2953" s="11" t="s">
        <v>95</v>
      </c>
      <c r="E2953" s="11" t="s">
        <v>96</v>
      </c>
      <c r="F2953" s="11" t="s">
        <v>700</v>
      </c>
      <c r="G2953" s="11" t="s">
        <v>259</v>
      </c>
      <c r="H2953" s="11" t="s">
        <v>98</v>
      </c>
      <c r="I2953" s="11" t="s">
        <v>483</v>
      </c>
      <c r="J2953" s="11" t="s">
        <v>99</v>
      </c>
      <c r="K2953" s="11" t="s">
        <v>75</v>
      </c>
      <c r="L2953" s="11" t="s">
        <v>131</v>
      </c>
      <c r="M2953" s="11" t="s">
        <v>101</v>
      </c>
      <c r="N2953" s="11">
        <v>149</v>
      </c>
      <c r="O2953" s="11">
        <v>2019</v>
      </c>
      <c r="P2953" s="11" t="s">
        <v>154</v>
      </c>
      <c r="Q2953" s="11" t="s">
        <v>154</v>
      </c>
      <c r="R2953" s="11" t="s">
        <v>259</v>
      </c>
      <c r="S2953" s="11" t="s">
        <v>104</v>
      </c>
      <c r="T2953" s="11">
        <v>4835</v>
      </c>
      <c r="U2953" s="11" t="str">
        <f>IF(ISERROR(VLOOKUP(I2953,'BACK INFO'!F:F,1,0)),IF(ISERROR(VLOOKUP(I2953,'BACK INFO'!H:H,1,0)),K2953,'BACK INFO'!$H$1),'BACK INFO'!$G$1)</f>
        <v>LAURA BONG</v>
      </c>
    </row>
    <row r="2954" spans="1:21" s="11" customFormat="1" x14ac:dyDescent="0.35">
      <c r="A2954" s="11" t="s">
        <v>94</v>
      </c>
      <c r="B2954" s="11">
        <v>2019</v>
      </c>
      <c r="C2954" s="11">
        <v>3</v>
      </c>
      <c r="D2954" s="11" t="s">
        <v>95</v>
      </c>
      <c r="E2954" s="11" t="s">
        <v>96</v>
      </c>
      <c r="F2954" s="11" t="s">
        <v>700</v>
      </c>
      <c r="G2954" s="11" t="s">
        <v>259</v>
      </c>
      <c r="H2954" s="11" t="s">
        <v>98</v>
      </c>
      <c r="I2954" s="11" t="s">
        <v>361</v>
      </c>
      <c r="J2954" s="11" t="s">
        <v>99</v>
      </c>
      <c r="K2954" s="11" t="s">
        <v>72</v>
      </c>
      <c r="L2954" s="11" t="s">
        <v>114</v>
      </c>
      <c r="M2954" s="11" t="s">
        <v>101</v>
      </c>
      <c r="N2954" s="11">
        <v>74</v>
      </c>
      <c r="O2954" s="11">
        <v>2019</v>
      </c>
      <c r="P2954" s="11" t="s">
        <v>154</v>
      </c>
      <c r="Q2954" s="11" t="s">
        <v>154</v>
      </c>
      <c r="R2954" s="11" t="s">
        <v>259</v>
      </c>
      <c r="S2954" s="11" t="s">
        <v>104</v>
      </c>
      <c r="T2954" s="11">
        <v>2166</v>
      </c>
      <c r="U2954" s="11" t="str">
        <f>IF(ISERROR(VLOOKUP(I2954,'BACK INFO'!F:F,1,0)),IF(ISERROR(VLOOKUP(I2954,'BACK INFO'!H:H,1,0)),K2954,'BACK INFO'!$H$1),'BACK INFO'!$G$1)</f>
        <v>BILL MILLER AND COMPANY</v>
      </c>
    </row>
    <row r="2955" spans="1:21" s="11" customFormat="1" x14ac:dyDescent="0.35">
      <c r="A2955" s="11" t="s">
        <v>94</v>
      </c>
      <c r="B2955" s="11">
        <v>2019</v>
      </c>
      <c r="C2955" s="11">
        <v>3</v>
      </c>
      <c r="D2955" s="11" t="s">
        <v>95</v>
      </c>
      <c r="E2955" s="11" t="s">
        <v>96</v>
      </c>
      <c r="F2955" s="11" t="s">
        <v>700</v>
      </c>
      <c r="G2955" s="11" t="s">
        <v>259</v>
      </c>
      <c r="H2955" s="11" t="s">
        <v>98</v>
      </c>
      <c r="I2955" s="11" t="s">
        <v>388</v>
      </c>
      <c r="J2955" s="11" t="s">
        <v>99</v>
      </c>
      <c r="K2955" s="11" t="s">
        <v>72</v>
      </c>
      <c r="L2955" s="11" t="s">
        <v>114</v>
      </c>
      <c r="M2955" s="11" t="s">
        <v>101</v>
      </c>
      <c r="N2955" s="11">
        <v>16</v>
      </c>
      <c r="O2955" s="11">
        <v>2019</v>
      </c>
      <c r="P2955" s="11" t="s">
        <v>154</v>
      </c>
      <c r="Q2955" s="11" t="s">
        <v>154</v>
      </c>
      <c r="R2955" s="11" t="s">
        <v>259</v>
      </c>
      <c r="S2955" s="11" t="s">
        <v>104</v>
      </c>
      <c r="T2955" s="11">
        <v>492</v>
      </c>
      <c r="U2955" s="11" t="str">
        <f>IF(ISERROR(VLOOKUP(I2955,'BACK INFO'!F:F,1,0)),IF(ISERROR(VLOOKUP(I2955,'BACK INFO'!H:H,1,0)),K2955,'BACK INFO'!$H$1),'BACK INFO'!$G$1)</f>
        <v>BILL MILLER AND COMPANY</v>
      </c>
    </row>
    <row r="2956" spans="1:21" s="11" customFormat="1" x14ac:dyDescent="0.35">
      <c r="A2956" s="11" t="s">
        <v>94</v>
      </c>
      <c r="B2956" s="11">
        <v>2019</v>
      </c>
      <c r="C2956" s="11">
        <v>3</v>
      </c>
      <c r="D2956" s="11" t="s">
        <v>95</v>
      </c>
      <c r="E2956" s="11" t="s">
        <v>96</v>
      </c>
      <c r="F2956" s="11" t="s">
        <v>700</v>
      </c>
      <c r="G2956" s="11" t="s">
        <v>259</v>
      </c>
      <c r="H2956" s="11" t="s">
        <v>98</v>
      </c>
      <c r="I2956" s="11" t="s">
        <v>189</v>
      </c>
      <c r="J2956" s="11" t="s">
        <v>99</v>
      </c>
      <c r="K2956" s="11" t="s">
        <v>73</v>
      </c>
      <c r="L2956" s="11" t="s">
        <v>127</v>
      </c>
      <c r="M2956" s="11" t="s">
        <v>101</v>
      </c>
      <c r="N2956" s="11">
        <v>1580</v>
      </c>
      <c r="O2956" s="11">
        <v>2019</v>
      </c>
      <c r="P2956" s="11" t="s">
        <v>154</v>
      </c>
      <c r="Q2956" s="11" t="s">
        <v>154</v>
      </c>
      <c r="R2956" s="11" t="s">
        <v>259</v>
      </c>
      <c r="S2956" s="11" t="s">
        <v>104</v>
      </c>
      <c r="T2956" s="11">
        <v>43394.559999999998</v>
      </c>
      <c r="U2956" s="11" t="str">
        <f>IF(ISERROR(VLOOKUP(I2956,'BACK INFO'!F:F,1,0)),IF(ISERROR(VLOOKUP(I2956,'BACK INFO'!H:H,1,0)),K2956,'BACK INFO'!$H$1),'BACK INFO'!$G$1)</f>
        <v>PHYLLIS POSNER</v>
      </c>
    </row>
    <row r="2957" spans="1:21" s="11" customFormat="1" x14ac:dyDescent="0.35">
      <c r="A2957" s="11" t="s">
        <v>94</v>
      </c>
      <c r="B2957" s="11">
        <v>2019</v>
      </c>
      <c r="C2957" s="11">
        <v>3</v>
      </c>
      <c r="D2957" s="11" t="s">
        <v>95</v>
      </c>
      <c r="E2957" s="11" t="s">
        <v>96</v>
      </c>
      <c r="F2957" s="11" t="s">
        <v>700</v>
      </c>
      <c r="G2957" s="11" t="s">
        <v>259</v>
      </c>
      <c r="H2957" s="11" t="s">
        <v>98</v>
      </c>
      <c r="I2957" s="11" t="s">
        <v>244</v>
      </c>
      <c r="J2957" s="11" t="s">
        <v>99</v>
      </c>
      <c r="K2957" s="11" t="s">
        <v>245</v>
      </c>
      <c r="L2957" s="11" t="s">
        <v>246</v>
      </c>
      <c r="M2957" s="11" t="s">
        <v>246</v>
      </c>
      <c r="N2957" s="11">
        <v>412</v>
      </c>
      <c r="O2957" s="11">
        <v>2019</v>
      </c>
      <c r="P2957" s="11" t="s">
        <v>154</v>
      </c>
      <c r="Q2957" s="11" t="s">
        <v>154</v>
      </c>
      <c r="R2957" s="11" t="s">
        <v>259</v>
      </c>
      <c r="S2957" s="11" t="s">
        <v>104</v>
      </c>
      <c r="T2957" s="11">
        <v>15816</v>
      </c>
      <c r="U2957" s="11" t="str">
        <f>IF(ISERROR(VLOOKUP(I2957,'BACK INFO'!F:F,1,0)),IF(ISERROR(VLOOKUP(I2957,'BACK INFO'!H:H,1,0)),K2957,'BACK INFO'!$H$1),'BACK INFO'!$G$1)</f>
        <v>JULIUS ORTIZ MALDONADO</v>
      </c>
    </row>
    <row r="2958" spans="1:21" s="11" customFormat="1" x14ac:dyDescent="0.35">
      <c r="A2958" s="11" t="s">
        <v>94</v>
      </c>
      <c r="B2958" s="11">
        <v>2019</v>
      </c>
      <c r="C2958" s="11">
        <v>3</v>
      </c>
      <c r="D2958" s="11" t="s">
        <v>95</v>
      </c>
      <c r="E2958" s="11" t="s">
        <v>96</v>
      </c>
      <c r="F2958" s="11" t="s">
        <v>700</v>
      </c>
      <c r="G2958" s="11" t="s">
        <v>259</v>
      </c>
      <c r="H2958" s="11" t="s">
        <v>98</v>
      </c>
      <c r="I2958" s="11" t="s">
        <v>321</v>
      </c>
      <c r="J2958" s="11" t="s">
        <v>99</v>
      </c>
      <c r="K2958" s="11" t="s">
        <v>72</v>
      </c>
      <c r="L2958" s="11" t="s">
        <v>114</v>
      </c>
      <c r="M2958" s="11" t="s">
        <v>101</v>
      </c>
      <c r="N2958" s="11">
        <v>60</v>
      </c>
      <c r="O2958" s="11">
        <v>2019</v>
      </c>
      <c r="P2958" s="11" t="s">
        <v>154</v>
      </c>
      <c r="Q2958" s="11" t="s">
        <v>154</v>
      </c>
      <c r="R2958" s="11" t="s">
        <v>259</v>
      </c>
      <c r="S2958" s="11" t="s">
        <v>104</v>
      </c>
      <c r="T2958" s="11">
        <v>1794</v>
      </c>
      <c r="U2958" s="11" t="str">
        <f>IF(ISERROR(VLOOKUP(I2958,'BACK INFO'!F:F,1,0)),IF(ISERROR(VLOOKUP(I2958,'BACK INFO'!H:H,1,0)),K2958,'BACK INFO'!$H$1),'BACK INFO'!$G$1)</f>
        <v>BILL MILLER AND COMPANY</v>
      </c>
    </row>
    <row r="2959" spans="1:21" s="11" customFormat="1" x14ac:dyDescent="0.35">
      <c r="A2959" s="11" t="s">
        <v>94</v>
      </c>
      <c r="B2959" s="11">
        <v>2019</v>
      </c>
      <c r="C2959" s="11">
        <v>3</v>
      </c>
      <c r="D2959" s="11" t="s">
        <v>95</v>
      </c>
      <c r="E2959" s="11" t="s">
        <v>96</v>
      </c>
      <c r="F2959" s="11" t="s">
        <v>700</v>
      </c>
      <c r="G2959" s="11" t="s">
        <v>259</v>
      </c>
      <c r="H2959" s="11" t="s">
        <v>98</v>
      </c>
      <c r="I2959" s="11" t="s">
        <v>284</v>
      </c>
      <c r="J2959" s="11" t="s">
        <v>99</v>
      </c>
      <c r="K2959" s="11" t="s">
        <v>70</v>
      </c>
      <c r="L2959" s="11" t="s">
        <v>157</v>
      </c>
      <c r="M2959" s="11" t="s">
        <v>101</v>
      </c>
      <c r="N2959" s="11">
        <v>84</v>
      </c>
      <c r="O2959" s="11">
        <v>2019</v>
      </c>
      <c r="P2959" s="11" t="s">
        <v>154</v>
      </c>
      <c r="Q2959" s="11" t="s">
        <v>154</v>
      </c>
      <c r="R2959" s="11" t="s">
        <v>259</v>
      </c>
      <c r="S2959" s="11" t="s">
        <v>104</v>
      </c>
      <c r="T2959" s="11">
        <v>3270</v>
      </c>
      <c r="U2959" s="11" t="str">
        <f>IF(ISERROR(VLOOKUP(I2959,'BACK INFO'!F:F,1,0)),IF(ISERROR(VLOOKUP(I2959,'BACK INFO'!H:H,1,0)),K2959,'BACK INFO'!$H$1),'BACK INFO'!$G$1)</f>
        <v>JUDITH ANN DEAL</v>
      </c>
    </row>
    <row r="2960" spans="1:21" s="11" customFormat="1" x14ac:dyDescent="0.35">
      <c r="A2960" s="11" t="s">
        <v>94</v>
      </c>
      <c r="B2960" s="11">
        <v>2019</v>
      </c>
      <c r="C2960" s="11">
        <v>3</v>
      </c>
      <c r="D2960" s="11" t="s">
        <v>95</v>
      </c>
      <c r="E2960" s="11" t="s">
        <v>96</v>
      </c>
      <c r="F2960" s="11" t="s">
        <v>700</v>
      </c>
      <c r="G2960" s="11" t="s">
        <v>259</v>
      </c>
      <c r="H2960" s="11" t="s">
        <v>98</v>
      </c>
      <c r="I2960" s="11" t="s">
        <v>247</v>
      </c>
      <c r="J2960" s="11" t="s">
        <v>99</v>
      </c>
      <c r="K2960" s="11" t="s">
        <v>70</v>
      </c>
      <c r="L2960" s="11" t="s">
        <v>157</v>
      </c>
      <c r="M2960" s="11" t="s">
        <v>101</v>
      </c>
      <c r="N2960" s="11">
        <v>32</v>
      </c>
      <c r="O2960" s="11">
        <v>2019</v>
      </c>
      <c r="P2960" s="11" t="s">
        <v>154</v>
      </c>
      <c r="Q2960" s="11" t="s">
        <v>154</v>
      </c>
      <c r="R2960" s="11" t="s">
        <v>259</v>
      </c>
      <c r="S2960" s="11" t="s">
        <v>104</v>
      </c>
      <c r="T2960" s="11">
        <v>944</v>
      </c>
      <c r="U2960" s="11" t="str">
        <f>IF(ISERROR(VLOOKUP(I2960,'BACK INFO'!F:F,1,0)),IF(ISERROR(VLOOKUP(I2960,'BACK INFO'!H:H,1,0)),K2960,'BACK INFO'!$H$1),'BACK INFO'!$G$1)</f>
        <v>JUDITH ANN DEAL</v>
      </c>
    </row>
    <row r="2961" spans="1:21" s="11" customFormat="1" x14ac:dyDescent="0.35">
      <c r="A2961" s="11" t="s">
        <v>94</v>
      </c>
      <c r="B2961" s="11">
        <v>2019</v>
      </c>
      <c r="C2961" s="11">
        <v>3</v>
      </c>
      <c r="D2961" s="11" t="s">
        <v>95</v>
      </c>
      <c r="E2961" s="11" t="s">
        <v>96</v>
      </c>
      <c r="F2961" s="11" t="s">
        <v>700</v>
      </c>
      <c r="G2961" s="11" t="s">
        <v>259</v>
      </c>
      <c r="H2961" s="11" t="s">
        <v>98</v>
      </c>
      <c r="I2961" s="11" t="s">
        <v>123</v>
      </c>
      <c r="J2961" s="11" t="s">
        <v>99</v>
      </c>
      <c r="K2961" s="11" t="s">
        <v>68</v>
      </c>
      <c r="L2961" s="11" t="s">
        <v>129</v>
      </c>
      <c r="M2961" s="11" t="s">
        <v>122</v>
      </c>
      <c r="N2961" s="11">
        <v>848</v>
      </c>
      <c r="O2961" s="11">
        <v>2019</v>
      </c>
      <c r="P2961" s="11" t="s">
        <v>154</v>
      </c>
      <c r="Q2961" s="11" t="s">
        <v>154</v>
      </c>
      <c r="R2961" s="11" t="s">
        <v>259</v>
      </c>
      <c r="S2961" s="11" t="s">
        <v>104</v>
      </c>
      <c r="T2961" s="11">
        <v>27340</v>
      </c>
      <c r="U2961" s="11" t="str">
        <f>IF(ISERROR(VLOOKUP(I2961,'BACK INFO'!F:F,1,0)),IF(ISERROR(VLOOKUP(I2961,'BACK INFO'!H:H,1,0)),K2961,'BACK INFO'!$H$1),'BACK INFO'!$G$1)</f>
        <v>STEPHANIE VITALI</v>
      </c>
    </row>
    <row r="2962" spans="1:21" s="11" customFormat="1" x14ac:dyDescent="0.35">
      <c r="A2962" s="11" t="s">
        <v>94</v>
      </c>
      <c r="B2962" s="11">
        <v>2019</v>
      </c>
      <c r="C2962" s="11">
        <v>3</v>
      </c>
      <c r="D2962" s="11" t="s">
        <v>95</v>
      </c>
      <c r="E2962" s="11" t="s">
        <v>96</v>
      </c>
      <c r="F2962" s="11" t="s">
        <v>700</v>
      </c>
      <c r="G2962" s="11" t="s">
        <v>259</v>
      </c>
      <c r="H2962" s="11" t="s">
        <v>98</v>
      </c>
      <c r="I2962" s="11" t="s">
        <v>286</v>
      </c>
      <c r="J2962" s="11" t="s">
        <v>99</v>
      </c>
      <c r="K2962" s="11" t="s">
        <v>72</v>
      </c>
      <c r="L2962" s="11" t="s">
        <v>114</v>
      </c>
      <c r="M2962" s="11" t="s">
        <v>101</v>
      </c>
      <c r="N2962" s="11">
        <v>51</v>
      </c>
      <c r="O2962" s="11">
        <v>2019</v>
      </c>
      <c r="P2962" s="11" t="s">
        <v>154</v>
      </c>
      <c r="Q2962" s="11" t="s">
        <v>154</v>
      </c>
      <c r="R2962" s="11" t="s">
        <v>259</v>
      </c>
      <c r="S2962" s="11" t="s">
        <v>104</v>
      </c>
      <c r="T2962" s="11">
        <v>2279</v>
      </c>
      <c r="U2962" s="11" t="str">
        <f>IF(ISERROR(VLOOKUP(I2962,'BACK INFO'!F:F,1,0)),IF(ISERROR(VLOOKUP(I2962,'BACK INFO'!H:H,1,0)),K2962,'BACK INFO'!$H$1),'BACK INFO'!$G$1)</f>
        <v>BILL MILLER AND COMPANY</v>
      </c>
    </row>
    <row r="2963" spans="1:21" s="11" customFormat="1" x14ac:dyDescent="0.35">
      <c r="A2963" s="11" t="s">
        <v>94</v>
      </c>
      <c r="B2963" s="11">
        <v>2019</v>
      </c>
      <c r="C2963" s="11">
        <v>3</v>
      </c>
      <c r="D2963" s="11" t="s">
        <v>95</v>
      </c>
      <c r="E2963" s="11" t="s">
        <v>96</v>
      </c>
      <c r="F2963" s="11" t="s">
        <v>700</v>
      </c>
      <c r="G2963" s="11" t="s">
        <v>259</v>
      </c>
      <c r="H2963" s="11" t="s">
        <v>98</v>
      </c>
      <c r="I2963" s="11" t="s">
        <v>263</v>
      </c>
      <c r="J2963" s="11" t="s">
        <v>120</v>
      </c>
      <c r="K2963" s="11" t="s">
        <v>69</v>
      </c>
      <c r="L2963" s="11" t="s">
        <v>143</v>
      </c>
      <c r="M2963" s="11" t="s">
        <v>122</v>
      </c>
      <c r="N2963" s="11">
        <v>7</v>
      </c>
      <c r="O2963" s="11">
        <v>2019</v>
      </c>
      <c r="P2963" s="11" t="s">
        <v>154</v>
      </c>
      <c r="Q2963" s="11" t="s">
        <v>154</v>
      </c>
      <c r="R2963" s="11" t="s">
        <v>259</v>
      </c>
      <c r="S2963" s="11" t="s">
        <v>104</v>
      </c>
      <c r="T2963" s="11">
        <v>187.95866407069047</v>
      </c>
      <c r="U2963" s="11" t="str">
        <f>IF(ISERROR(VLOOKUP(I2963,'BACK INFO'!F:F,1,0)),IF(ISERROR(VLOOKUP(I2963,'BACK INFO'!H:H,1,0)),K2963,'BACK INFO'!$H$1),'BACK INFO'!$G$1)</f>
        <v>JULIE BERTRAND</v>
      </c>
    </row>
    <row r="2964" spans="1:21" s="11" customFormat="1" x14ac:dyDescent="0.35">
      <c r="A2964" s="11" t="s">
        <v>94</v>
      </c>
      <c r="B2964" s="11">
        <v>2019</v>
      </c>
      <c r="C2964" s="11">
        <v>3</v>
      </c>
      <c r="D2964" s="11" t="s">
        <v>95</v>
      </c>
      <c r="E2964" s="11" t="s">
        <v>96</v>
      </c>
      <c r="F2964" s="11" t="s">
        <v>700</v>
      </c>
      <c r="G2964" s="11" t="s">
        <v>259</v>
      </c>
      <c r="H2964" s="11" t="s">
        <v>98</v>
      </c>
      <c r="I2964" s="11" t="s">
        <v>453</v>
      </c>
      <c r="J2964" s="11" t="s">
        <v>99</v>
      </c>
      <c r="K2964" s="11" t="s">
        <v>75</v>
      </c>
      <c r="L2964" s="11" t="s">
        <v>146</v>
      </c>
      <c r="M2964" s="11" t="s">
        <v>101</v>
      </c>
      <c r="N2964" s="11">
        <v>23</v>
      </c>
      <c r="O2964" s="11">
        <v>2019</v>
      </c>
      <c r="P2964" s="11" t="s">
        <v>154</v>
      </c>
      <c r="Q2964" s="11" t="s">
        <v>154</v>
      </c>
      <c r="R2964" s="11" t="s">
        <v>259</v>
      </c>
      <c r="S2964" s="11" t="s">
        <v>104</v>
      </c>
      <c r="T2964" s="11">
        <v>733</v>
      </c>
      <c r="U2964" s="11" t="str">
        <f>IF(ISERROR(VLOOKUP(I2964,'BACK INFO'!F:F,1,0)),IF(ISERROR(VLOOKUP(I2964,'BACK INFO'!H:H,1,0)),K2964,'BACK INFO'!$H$1),'BACK INFO'!$G$1)</f>
        <v>LAURA BONG</v>
      </c>
    </row>
    <row r="2965" spans="1:21" s="11" customFormat="1" x14ac:dyDescent="0.35">
      <c r="A2965" s="11" t="s">
        <v>94</v>
      </c>
      <c r="B2965" s="11">
        <v>2019</v>
      </c>
      <c r="C2965" s="11">
        <v>3</v>
      </c>
      <c r="D2965" s="11" t="s">
        <v>95</v>
      </c>
      <c r="E2965" s="11" t="s">
        <v>96</v>
      </c>
      <c r="F2965" s="11" t="s">
        <v>700</v>
      </c>
      <c r="G2965" s="11" t="s">
        <v>259</v>
      </c>
      <c r="H2965" s="11" t="s">
        <v>98</v>
      </c>
      <c r="I2965" s="11" t="s">
        <v>454</v>
      </c>
      <c r="J2965" s="11" t="s">
        <v>99</v>
      </c>
      <c r="K2965" s="11" t="s">
        <v>75</v>
      </c>
      <c r="L2965" s="11" t="s">
        <v>455</v>
      </c>
      <c r="M2965" s="11" t="s">
        <v>101</v>
      </c>
      <c r="N2965" s="11">
        <v>26</v>
      </c>
      <c r="O2965" s="11">
        <v>2019</v>
      </c>
      <c r="P2965" s="11" t="s">
        <v>154</v>
      </c>
      <c r="Q2965" s="11" t="s">
        <v>154</v>
      </c>
      <c r="R2965" s="11" t="s">
        <v>259</v>
      </c>
      <c r="S2965" s="11" t="s">
        <v>104</v>
      </c>
      <c r="T2965" s="11">
        <v>796</v>
      </c>
      <c r="U2965" s="11" t="str">
        <f>IF(ISERROR(VLOOKUP(I2965,'BACK INFO'!F:F,1,0)),IF(ISERROR(VLOOKUP(I2965,'BACK INFO'!H:H,1,0)),K2965,'BACK INFO'!$H$1),'BACK INFO'!$G$1)</f>
        <v>LAURA BONG</v>
      </c>
    </row>
    <row r="2966" spans="1:21" s="11" customFormat="1" x14ac:dyDescent="0.35">
      <c r="A2966" s="11" t="s">
        <v>94</v>
      </c>
      <c r="B2966" s="11">
        <v>2019</v>
      </c>
      <c r="C2966" s="11">
        <v>3</v>
      </c>
      <c r="D2966" s="11" t="s">
        <v>95</v>
      </c>
      <c r="E2966" s="11" t="s">
        <v>96</v>
      </c>
      <c r="F2966" s="11" t="s">
        <v>700</v>
      </c>
      <c r="G2966" s="11" t="s">
        <v>259</v>
      </c>
      <c r="H2966" s="11" t="s">
        <v>98</v>
      </c>
      <c r="I2966" s="11" t="s">
        <v>161</v>
      </c>
      <c r="J2966" s="11" t="s">
        <v>99</v>
      </c>
      <c r="K2966" s="11" t="s">
        <v>70</v>
      </c>
      <c r="L2966" s="11" t="s">
        <v>157</v>
      </c>
      <c r="M2966" s="11" t="s">
        <v>101</v>
      </c>
      <c r="N2966" s="11">
        <v>513</v>
      </c>
      <c r="O2966" s="11">
        <v>2019</v>
      </c>
      <c r="P2966" s="11" t="s">
        <v>154</v>
      </c>
      <c r="Q2966" s="11" t="s">
        <v>154</v>
      </c>
      <c r="R2966" s="11" t="s">
        <v>259</v>
      </c>
      <c r="S2966" s="11" t="s">
        <v>104</v>
      </c>
      <c r="T2966" s="11">
        <v>18051.799999999996</v>
      </c>
      <c r="U2966" s="11" t="str">
        <f>IF(ISERROR(VLOOKUP(I2966,'BACK INFO'!F:F,1,0)),IF(ISERROR(VLOOKUP(I2966,'BACK INFO'!H:H,1,0)),K2966,'BACK INFO'!$H$1),'BACK INFO'!$G$1)</f>
        <v>JUDITH ANN DEAL</v>
      </c>
    </row>
    <row r="2967" spans="1:21" s="11" customFormat="1" x14ac:dyDescent="0.35">
      <c r="A2967" s="11" t="s">
        <v>94</v>
      </c>
      <c r="B2967" s="11">
        <v>2019</v>
      </c>
      <c r="C2967" s="11">
        <v>3</v>
      </c>
      <c r="D2967" s="11" t="s">
        <v>95</v>
      </c>
      <c r="E2967" s="11" t="s">
        <v>96</v>
      </c>
      <c r="F2967" s="11" t="s">
        <v>700</v>
      </c>
      <c r="G2967" s="11" t="s">
        <v>259</v>
      </c>
      <c r="H2967" s="11" t="s">
        <v>98</v>
      </c>
      <c r="I2967" s="11" t="s">
        <v>287</v>
      </c>
      <c r="J2967" s="11" t="s">
        <v>99</v>
      </c>
      <c r="K2967" s="11" t="s">
        <v>70</v>
      </c>
      <c r="L2967" s="11" t="s">
        <v>157</v>
      </c>
      <c r="M2967" s="11" t="s">
        <v>101</v>
      </c>
      <c r="N2967" s="11">
        <v>75</v>
      </c>
      <c r="O2967" s="11">
        <v>2019</v>
      </c>
      <c r="P2967" s="11" t="s">
        <v>154</v>
      </c>
      <c r="Q2967" s="11" t="s">
        <v>154</v>
      </c>
      <c r="R2967" s="11" t="s">
        <v>259</v>
      </c>
      <c r="S2967" s="11" t="s">
        <v>104</v>
      </c>
      <c r="T2967" s="11">
        <v>2613</v>
      </c>
      <c r="U2967" s="11" t="str">
        <f>IF(ISERROR(VLOOKUP(I2967,'BACK INFO'!F:F,1,0)),IF(ISERROR(VLOOKUP(I2967,'BACK INFO'!H:H,1,0)),K2967,'BACK INFO'!$H$1),'BACK INFO'!$G$1)</f>
        <v>JUDITH ANN DEAL</v>
      </c>
    </row>
    <row r="2968" spans="1:21" s="11" customFormat="1" x14ac:dyDescent="0.35">
      <c r="A2968" s="11" t="s">
        <v>94</v>
      </c>
      <c r="B2968" s="11">
        <v>2019</v>
      </c>
      <c r="C2968" s="11">
        <v>3</v>
      </c>
      <c r="D2968" s="11" t="s">
        <v>95</v>
      </c>
      <c r="E2968" s="11" t="s">
        <v>96</v>
      </c>
      <c r="F2968" s="11" t="s">
        <v>700</v>
      </c>
      <c r="G2968" s="11" t="s">
        <v>259</v>
      </c>
      <c r="H2968" s="11" t="s">
        <v>98</v>
      </c>
      <c r="I2968" s="11" t="s">
        <v>406</v>
      </c>
      <c r="J2968" s="11" t="s">
        <v>99</v>
      </c>
      <c r="K2968" s="11" t="s">
        <v>71</v>
      </c>
      <c r="L2968" s="11" t="s">
        <v>164</v>
      </c>
      <c r="M2968" s="11" t="s">
        <v>101</v>
      </c>
      <c r="N2968" s="11">
        <v>36</v>
      </c>
      <c r="O2968" s="11">
        <v>2019</v>
      </c>
      <c r="P2968" s="11" t="s">
        <v>154</v>
      </c>
      <c r="Q2968" s="11" t="s">
        <v>154</v>
      </c>
      <c r="R2968" s="11" t="s">
        <v>259</v>
      </c>
      <c r="S2968" s="11" t="s">
        <v>104</v>
      </c>
      <c r="T2968" s="11">
        <v>1217</v>
      </c>
      <c r="U2968" s="11" t="str">
        <f>IF(ISERROR(VLOOKUP(I2968,'BACK INFO'!F:F,1,0)),IF(ISERROR(VLOOKUP(I2968,'BACK INFO'!H:H,1,0)),K2968,'BACK INFO'!$H$1),'BACK INFO'!$G$1)</f>
        <v>HOLLY SALES INC.</v>
      </c>
    </row>
    <row r="2969" spans="1:21" s="11" customFormat="1" x14ac:dyDescent="0.35">
      <c r="A2969" s="11" t="s">
        <v>94</v>
      </c>
      <c r="B2969" s="11">
        <v>2019</v>
      </c>
      <c r="C2969" s="11">
        <v>3</v>
      </c>
      <c r="D2969" s="11" t="s">
        <v>95</v>
      </c>
      <c r="E2969" s="11" t="s">
        <v>96</v>
      </c>
      <c r="F2969" s="11" t="s">
        <v>700</v>
      </c>
      <c r="G2969" s="11" t="s">
        <v>259</v>
      </c>
      <c r="H2969" s="11" t="s">
        <v>98</v>
      </c>
      <c r="I2969" s="11" t="s">
        <v>541</v>
      </c>
      <c r="J2969" s="11" t="s">
        <v>99</v>
      </c>
      <c r="K2969" s="11" t="s">
        <v>67</v>
      </c>
      <c r="L2969" s="11" t="s">
        <v>135</v>
      </c>
      <c r="M2969" s="11" t="s">
        <v>101</v>
      </c>
      <c r="N2969" s="11">
        <v>51</v>
      </c>
      <c r="O2969" s="11">
        <v>2019</v>
      </c>
      <c r="P2969" s="11" t="s">
        <v>154</v>
      </c>
      <c r="Q2969" s="11" t="s">
        <v>154</v>
      </c>
      <c r="R2969" s="11" t="s">
        <v>259</v>
      </c>
      <c r="S2969" s="11" t="s">
        <v>104</v>
      </c>
      <c r="T2969" s="11">
        <v>1832</v>
      </c>
      <c r="U2969" s="11" t="str">
        <f>IF(ISERROR(VLOOKUP(I2969,'BACK INFO'!F:F,1,0)),IF(ISERROR(VLOOKUP(I2969,'BACK INFO'!H:H,1,0)),K2969,'BACK INFO'!$H$1),'BACK INFO'!$G$1)</f>
        <v>ANITA M. HOPKINS</v>
      </c>
    </row>
    <row r="2970" spans="1:21" s="11" customFormat="1" x14ac:dyDescent="0.35">
      <c r="A2970" s="11" t="s">
        <v>94</v>
      </c>
      <c r="B2970" s="11">
        <v>2019</v>
      </c>
      <c r="C2970" s="11">
        <v>3</v>
      </c>
      <c r="D2970" s="11" t="s">
        <v>95</v>
      </c>
      <c r="E2970" s="11" t="s">
        <v>96</v>
      </c>
      <c r="F2970" s="11" t="s">
        <v>700</v>
      </c>
      <c r="G2970" s="11" t="s">
        <v>259</v>
      </c>
      <c r="H2970" s="11" t="s">
        <v>98</v>
      </c>
      <c r="I2970" s="11" t="s">
        <v>248</v>
      </c>
      <c r="J2970" s="11" t="s">
        <v>99</v>
      </c>
      <c r="K2970" s="11" t="s">
        <v>72</v>
      </c>
      <c r="L2970" s="11" t="s">
        <v>114</v>
      </c>
      <c r="M2970" s="11" t="s">
        <v>101</v>
      </c>
      <c r="N2970" s="11">
        <v>18</v>
      </c>
      <c r="O2970" s="11">
        <v>2019</v>
      </c>
      <c r="P2970" s="11" t="s">
        <v>154</v>
      </c>
      <c r="Q2970" s="11" t="s">
        <v>154</v>
      </c>
      <c r="R2970" s="11" t="s">
        <v>259</v>
      </c>
      <c r="S2970" s="11" t="s">
        <v>104</v>
      </c>
      <c r="T2970" s="11">
        <v>558</v>
      </c>
      <c r="U2970" s="11" t="str">
        <f>IF(ISERROR(VLOOKUP(I2970,'BACK INFO'!F:F,1,0)),IF(ISERROR(VLOOKUP(I2970,'BACK INFO'!H:H,1,0)),K2970,'BACK INFO'!$H$1),'BACK INFO'!$G$1)</f>
        <v>BILL MILLER AND COMPANY</v>
      </c>
    </row>
    <row r="2971" spans="1:21" s="11" customFormat="1" x14ac:dyDescent="0.35">
      <c r="A2971" s="11" t="s">
        <v>94</v>
      </c>
      <c r="B2971" s="11">
        <v>2019</v>
      </c>
      <c r="C2971" s="11">
        <v>3</v>
      </c>
      <c r="D2971" s="11" t="s">
        <v>95</v>
      </c>
      <c r="E2971" s="11" t="s">
        <v>96</v>
      </c>
      <c r="F2971" s="11" t="s">
        <v>700</v>
      </c>
      <c r="G2971" s="11" t="s">
        <v>259</v>
      </c>
      <c r="H2971" s="11" t="s">
        <v>98</v>
      </c>
      <c r="I2971" s="11" t="s">
        <v>60</v>
      </c>
      <c r="J2971" s="11" t="s">
        <v>99</v>
      </c>
      <c r="K2971" s="11" t="s">
        <v>54</v>
      </c>
      <c r="L2971" s="11" t="s">
        <v>100</v>
      </c>
      <c r="M2971" s="11" t="s">
        <v>101</v>
      </c>
      <c r="N2971" s="11">
        <v>1431</v>
      </c>
      <c r="O2971" s="11">
        <v>2019</v>
      </c>
      <c r="P2971" s="11" t="s">
        <v>154</v>
      </c>
      <c r="Q2971" s="11" t="s">
        <v>154</v>
      </c>
      <c r="R2971" s="11" t="s">
        <v>259</v>
      </c>
      <c r="S2971" s="11" t="s">
        <v>104</v>
      </c>
      <c r="T2971" s="11">
        <v>41261.549999999967</v>
      </c>
      <c r="U2971" s="11" t="str">
        <f>IF(ISERROR(VLOOKUP(I2971,'BACK INFO'!F:F,1,0)),IF(ISERROR(VLOOKUP(I2971,'BACK INFO'!H:H,1,0)),K2971,'BACK INFO'!$H$1),'BACK INFO'!$G$1)</f>
        <v>PAIGE ALYSE STRAUGHAN</v>
      </c>
    </row>
    <row r="2972" spans="1:21" s="11" customFormat="1" x14ac:dyDescent="0.35">
      <c r="A2972" s="11" t="s">
        <v>94</v>
      </c>
      <c r="B2972" s="11">
        <v>2019</v>
      </c>
      <c r="C2972" s="11">
        <v>3</v>
      </c>
      <c r="D2972" s="11" t="s">
        <v>95</v>
      </c>
      <c r="E2972" s="11" t="s">
        <v>96</v>
      </c>
      <c r="F2972" s="11" t="s">
        <v>700</v>
      </c>
      <c r="G2972" s="11" t="s">
        <v>259</v>
      </c>
      <c r="H2972" s="11" t="s">
        <v>98</v>
      </c>
      <c r="I2972" s="11" t="s">
        <v>322</v>
      </c>
      <c r="J2972" s="11" t="s">
        <v>99</v>
      </c>
      <c r="K2972" s="11" t="s">
        <v>75</v>
      </c>
      <c r="L2972" s="11" t="s">
        <v>127</v>
      </c>
      <c r="M2972" s="11" t="s">
        <v>101</v>
      </c>
      <c r="N2972" s="11">
        <v>79</v>
      </c>
      <c r="O2972" s="11">
        <v>2019</v>
      </c>
      <c r="P2972" s="11" t="s">
        <v>154</v>
      </c>
      <c r="Q2972" s="11" t="s">
        <v>154</v>
      </c>
      <c r="R2972" s="11" t="s">
        <v>259</v>
      </c>
      <c r="S2972" s="11" t="s">
        <v>104</v>
      </c>
      <c r="T2972" s="11">
        <v>2309</v>
      </c>
      <c r="U2972" s="11" t="str">
        <f>IF(ISERROR(VLOOKUP(I2972,'BACK INFO'!F:F,1,0)),IF(ISERROR(VLOOKUP(I2972,'BACK INFO'!H:H,1,0)),K2972,'BACK INFO'!$H$1),'BACK INFO'!$G$1)</f>
        <v>LAURA BONG</v>
      </c>
    </row>
    <row r="2973" spans="1:21" s="11" customFormat="1" x14ac:dyDescent="0.35">
      <c r="A2973" s="11" t="s">
        <v>94</v>
      </c>
      <c r="B2973" s="11">
        <v>2019</v>
      </c>
      <c r="C2973" s="11">
        <v>3</v>
      </c>
      <c r="D2973" s="11" t="s">
        <v>95</v>
      </c>
      <c r="E2973" s="11" t="s">
        <v>96</v>
      </c>
      <c r="F2973" s="11" t="s">
        <v>700</v>
      </c>
      <c r="G2973" s="11" t="s">
        <v>259</v>
      </c>
      <c r="H2973" s="11" t="s">
        <v>98</v>
      </c>
      <c r="I2973" s="11" t="s">
        <v>249</v>
      </c>
      <c r="J2973" s="11" t="s">
        <v>99</v>
      </c>
      <c r="K2973" s="11" t="s">
        <v>72</v>
      </c>
      <c r="L2973" s="11" t="s">
        <v>114</v>
      </c>
      <c r="M2973" s="11" t="s">
        <v>101</v>
      </c>
      <c r="N2973" s="11">
        <v>1183</v>
      </c>
      <c r="O2973" s="11">
        <v>2019</v>
      </c>
      <c r="P2973" s="11" t="s">
        <v>154</v>
      </c>
      <c r="Q2973" s="11" t="s">
        <v>154</v>
      </c>
      <c r="R2973" s="11" t="s">
        <v>259</v>
      </c>
      <c r="S2973" s="11" t="s">
        <v>104</v>
      </c>
      <c r="T2973" s="11">
        <v>29706.760000000013</v>
      </c>
      <c r="U2973" s="11" t="str">
        <f>IF(ISERROR(VLOOKUP(I2973,'BACK INFO'!F:F,1,0)),IF(ISERROR(VLOOKUP(I2973,'BACK INFO'!H:H,1,0)),K2973,'BACK INFO'!$H$1),'BACK INFO'!$G$1)</f>
        <v>BILL MILLER AND COMPANY</v>
      </c>
    </row>
    <row r="2974" spans="1:21" s="11" customFormat="1" x14ac:dyDescent="0.35">
      <c r="A2974" s="11" t="s">
        <v>94</v>
      </c>
      <c r="B2974" s="11">
        <v>2019</v>
      </c>
      <c r="C2974" s="11">
        <v>3</v>
      </c>
      <c r="D2974" s="11" t="s">
        <v>95</v>
      </c>
      <c r="E2974" s="11" t="s">
        <v>96</v>
      </c>
      <c r="F2974" s="11" t="s">
        <v>700</v>
      </c>
      <c r="G2974" s="11" t="s">
        <v>259</v>
      </c>
      <c r="H2974" s="11" t="s">
        <v>98</v>
      </c>
      <c r="I2974" s="11" t="s">
        <v>249</v>
      </c>
      <c r="J2974" s="11" t="s">
        <v>99</v>
      </c>
      <c r="K2974" s="11" t="s">
        <v>72</v>
      </c>
      <c r="L2974" s="11" t="s">
        <v>246</v>
      </c>
      <c r="M2974" s="11" t="s">
        <v>246</v>
      </c>
      <c r="N2974" s="11">
        <v>82</v>
      </c>
      <c r="O2974" s="11">
        <v>2019</v>
      </c>
      <c r="P2974" s="11" t="s">
        <v>154</v>
      </c>
      <c r="Q2974" s="11" t="s">
        <v>154</v>
      </c>
      <c r="R2974" s="11" t="s">
        <v>259</v>
      </c>
      <c r="S2974" s="11" t="s">
        <v>104</v>
      </c>
      <c r="T2974" s="11">
        <v>2025.24</v>
      </c>
      <c r="U2974" s="11" t="str">
        <f>IF(ISERROR(VLOOKUP(I2974,'BACK INFO'!F:F,1,0)),IF(ISERROR(VLOOKUP(I2974,'BACK INFO'!H:H,1,0)),K2974,'BACK INFO'!$H$1),'BACK INFO'!$G$1)</f>
        <v>BILL MILLER AND COMPANY</v>
      </c>
    </row>
    <row r="2975" spans="1:21" s="11" customFormat="1" x14ac:dyDescent="0.35">
      <c r="A2975" s="11" t="s">
        <v>94</v>
      </c>
      <c r="B2975" s="11">
        <v>2019</v>
      </c>
      <c r="C2975" s="11">
        <v>3</v>
      </c>
      <c r="D2975" s="11" t="s">
        <v>95</v>
      </c>
      <c r="E2975" s="11" t="s">
        <v>96</v>
      </c>
      <c r="F2975" s="11" t="s">
        <v>700</v>
      </c>
      <c r="G2975" s="11" t="s">
        <v>259</v>
      </c>
      <c r="H2975" s="11" t="s">
        <v>98</v>
      </c>
      <c r="I2975" s="11" t="s">
        <v>249</v>
      </c>
      <c r="J2975" s="11" t="s">
        <v>99</v>
      </c>
      <c r="K2975" s="11" t="s">
        <v>72</v>
      </c>
      <c r="L2975" s="11" t="s">
        <v>250</v>
      </c>
      <c r="M2975" s="11" t="s">
        <v>191</v>
      </c>
      <c r="N2975" s="11">
        <v>113</v>
      </c>
      <c r="O2975" s="11">
        <v>2019</v>
      </c>
      <c r="P2975" s="11" t="s">
        <v>154</v>
      </c>
      <c r="Q2975" s="11" t="s">
        <v>154</v>
      </c>
      <c r="R2975" s="11" t="s">
        <v>259</v>
      </c>
      <c r="S2975" s="11" t="s">
        <v>104</v>
      </c>
      <c r="T2975" s="11">
        <v>2691.3600000000019</v>
      </c>
      <c r="U2975" s="11" t="str">
        <f>IF(ISERROR(VLOOKUP(I2975,'BACK INFO'!F:F,1,0)),IF(ISERROR(VLOOKUP(I2975,'BACK INFO'!H:H,1,0)),K2975,'BACK INFO'!$H$1),'BACK INFO'!$G$1)</f>
        <v>BILL MILLER AND COMPANY</v>
      </c>
    </row>
    <row r="2976" spans="1:21" s="11" customFormat="1" x14ac:dyDescent="0.35">
      <c r="A2976" s="11" t="s">
        <v>94</v>
      </c>
      <c r="B2976" s="11">
        <v>2019</v>
      </c>
      <c r="C2976" s="11">
        <v>3</v>
      </c>
      <c r="D2976" s="11" t="s">
        <v>95</v>
      </c>
      <c r="E2976" s="11" t="s">
        <v>96</v>
      </c>
      <c r="F2976" s="11" t="s">
        <v>700</v>
      </c>
      <c r="G2976" s="11" t="s">
        <v>259</v>
      </c>
      <c r="H2976" s="11" t="s">
        <v>98</v>
      </c>
      <c r="I2976" s="11" t="s">
        <v>288</v>
      </c>
      <c r="J2976" s="11" t="s">
        <v>99</v>
      </c>
      <c r="K2976" s="11" t="s">
        <v>70</v>
      </c>
      <c r="L2976" s="11" t="s">
        <v>157</v>
      </c>
      <c r="M2976" s="11" t="s">
        <v>101</v>
      </c>
      <c r="N2976" s="11">
        <v>121</v>
      </c>
      <c r="O2976" s="11">
        <v>2019</v>
      </c>
      <c r="P2976" s="11" t="s">
        <v>154</v>
      </c>
      <c r="Q2976" s="11" t="s">
        <v>154</v>
      </c>
      <c r="R2976" s="11" t="s">
        <v>259</v>
      </c>
      <c r="S2976" s="11" t="s">
        <v>104</v>
      </c>
      <c r="T2976" s="11">
        <v>4162</v>
      </c>
      <c r="U2976" s="11" t="str">
        <f>IF(ISERROR(VLOOKUP(I2976,'BACK INFO'!F:F,1,0)),IF(ISERROR(VLOOKUP(I2976,'BACK INFO'!H:H,1,0)),K2976,'BACK INFO'!$H$1),'BACK INFO'!$G$1)</f>
        <v>JUDITH ANN DEAL</v>
      </c>
    </row>
    <row r="2977" spans="1:21" s="11" customFormat="1" x14ac:dyDescent="0.35">
      <c r="A2977" s="11" t="s">
        <v>94</v>
      </c>
      <c r="B2977" s="11">
        <v>2019</v>
      </c>
      <c r="C2977" s="11">
        <v>3</v>
      </c>
      <c r="D2977" s="11" t="s">
        <v>95</v>
      </c>
      <c r="E2977" s="11" t="s">
        <v>96</v>
      </c>
      <c r="F2977" s="11" t="s">
        <v>700</v>
      </c>
      <c r="G2977" s="11" t="s">
        <v>259</v>
      </c>
      <c r="H2977" s="11" t="s">
        <v>98</v>
      </c>
      <c r="I2977" s="11" t="s">
        <v>543</v>
      </c>
      <c r="J2977" s="11" t="s">
        <v>99</v>
      </c>
      <c r="K2977" s="11" t="s">
        <v>72</v>
      </c>
      <c r="L2977" s="11" t="s">
        <v>114</v>
      </c>
      <c r="M2977" s="11" t="s">
        <v>101</v>
      </c>
      <c r="N2977" s="11">
        <v>68</v>
      </c>
      <c r="O2977" s="11">
        <v>2019</v>
      </c>
      <c r="P2977" s="11" t="s">
        <v>154</v>
      </c>
      <c r="Q2977" s="11" t="s">
        <v>154</v>
      </c>
      <c r="R2977" s="11" t="s">
        <v>259</v>
      </c>
      <c r="S2977" s="11" t="s">
        <v>104</v>
      </c>
      <c r="T2977" s="11">
        <v>2134</v>
      </c>
      <c r="U2977" s="11" t="str">
        <f>IF(ISERROR(VLOOKUP(I2977,'BACK INFO'!F:F,1,0)),IF(ISERROR(VLOOKUP(I2977,'BACK INFO'!H:H,1,0)),K2977,'BACK INFO'!$H$1),'BACK INFO'!$G$1)</f>
        <v>BILL MILLER AND COMPANY</v>
      </c>
    </row>
    <row r="2978" spans="1:21" s="11" customFormat="1" x14ac:dyDescent="0.35">
      <c r="A2978" s="11" t="s">
        <v>94</v>
      </c>
      <c r="B2978" s="11">
        <v>2019</v>
      </c>
      <c r="C2978" s="11">
        <v>3</v>
      </c>
      <c r="D2978" s="11" t="s">
        <v>95</v>
      </c>
      <c r="E2978" s="11" t="s">
        <v>96</v>
      </c>
      <c r="F2978" s="11" t="s">
        <v>700</v>
      </c>
      <c r="G2978" s="11" t="s">
        <v>259</v>
      </c>
      <c r="H2978" s="11" t="s">
        <v>98</v>
      </c>
      <c r="I2978" s="11" t="s">
        <v>495</v>
      </c>
      <c r="J2978" s="11" t="s">
        <v>99</v>
      </c>
      <c r="K2978" s="11" t="s">
        <v>74</v>
      </c>
      <c r="L2978" s="11" t="s">
        <v>199</v>
      </c>
      <c r="M2978" s="11" t="s">
        <v>101</v>
      </c>
      <c r="N2978" s="11">
        <v>34</v>
      </c>
      <c r="O2978" s="11">
        <v>2019</v>
      </c>
      <c r="P2978" s="11" t="s">
        <v>154</v>
      </c>
      <c r="Q2978" s="11" t="s">
        <v>154</v>
      </c>
      <c r="R2978" s="11" t="s">
        <v>259</v>
      </c>
      <c r="S2978" s="11" t="s">
        <v>104</v>
      </c>
      <c r="T2978" s="11">
        <v>1176</v>
      </c>
      <c r="U2978" s="11" t="str">
        <f>IF(ISERROR(VLOOKUP(I2978,'BACK INFO'!F:F,1,0)),IF(ISERROR(VLOOKUP(I2978,'BACK INFO'!H:H,1,0)),K2978,'BACK INFO'!$H$1),'BACK INFO'!$G$1)</f>
        <v>DENISE ARNETT</v>
      </c>
    </row>
    <row r="2979" spans="1:21" s="11" customFormat="1" x14ac:dyDescent="0.35">
      <c r="A2979" s="11" t="s">
        <v>94</v>
      </c>
      <c r="B2979" s="11">
        <v>2019</v>
      </c>
      <c r="C2979" s="11">
        <v>3</v>
      </c>
      <c r="D2979" s="11" t="s">
        <v>95</v>
      </c>
      <c r="E2979" s="11" t="s">
        <v>96</v>
      </c>
      <c r="F2979" s="11" t="s">
        <v>700</v>
      </c>
      <c r="G2979" s="11" t="s">
        <v>259</v>
      </c>
      <c r="H2979" s="11" t="s">
        <v>98</v>
      </c>
      <c r="I2979" s="11" t="s">
        <v>457</v>
      </c>
      <c r="J2979" s="11" t="s">
        <v>99</v>
      </c>
      <c r="K2979" s="11" t="s">
        <v>71</v>
      </c>
      <c r="L2979" s="11" t="s">
        <v>310</v>
      </c>
      <c r="M2979" s="11" t="s">
        <v>101</v>
      </c>
      <c r="N2979" s="11">
        <v>118</v>
      </c>
      <c r="O2979" s="11">
        <v>2019</v>
      </c>
      <c r="P2979" s="11" t="s">
        <v>154</v>
      </c>
      <c r="Q2979" s="11" t="s">
        <v>154</v>
      </c>
      <c r="R2979" s="11" t="s">
        <v>259</v>
      </c>
      <c r="S2979" s="11" t="s">
        <v>104</v>
      </c>
      <c r="T2979" s="11">
        <v>3258.64</v>
      </c>
      <c r="U2979" s="11" t="str">
        <f>IF(ISERROR(VLOOKUP(I2979,'BACK INFO'!F:F,1,0)),IF(ISERROR(VLOOKUP(I2979,'BACK INFO'!H:H,1,0)),K2979,'BACK INFO'!$H$1),'BACK INFO'!$G$1)</f>
        <v>HOLLY SALES INC.</v>
      </c>
    </row>
    <row r="2980" spans="1:21" s="11" customFormat="1" x14ac:dyDescent="0.35">
      <c r="A2980" s="11" t="s">
        <v>94</v>
      </c>
      <c r="B2980" s="11">
        <v>2019</v>
      </c>
      <c r="C2980" s="11">
        <v>3</v>
      </c>
      <c r="D2980" s="11" t="s">
        <v>95</v>
      </c>
      <c r="E2980" s="11" t="s">
        <v>96</v>
      </c>
      <c r="F2980" s="11" t="s">
        <v>700</v>
      </c>
      <c r="G2980" s="11" t="s">
        <v>259</v>
      </c>
      <c r="H2980" s="11" t="s">
        <v>98</v>
      </c>
      <c r="I2980" s="11" t="s">
        <v>363</v>
      </c>
      <c r="J2980" s="11" t="s">
        <v>99</v>
      </c>
      <c r="K2980" s="11" t="s">
        <v>72</v>
      </c>
      <c r="L2980" s="11" t="s">
        <v>364</v>
      </c>
      <c r="M2980" s="11" t="s">
        <v>101</v>
      </c>
      <c r="N2980" s="11">
        <v>207</v>
      </c>
      <c r="O2980" s="11">
        <v>2019</v>
      </c>
      <c r="P2980" s="11" t="s">
        <v>154</v>
      </c>
      <c r="Q2980" s="11" t="s">
        <v>154</v>
      </c>
      <c r="R2980" s="11" t="s">
        <v>259</v>
      </c>
      <c r="S2980" s="11" t="s">
        <v>104</v>
      </c>
      <c r="T2980" s="11">
        <v>6197</v>
      </c>
      <c r="U2980" s="11" t="str">
        <f>IF(ISERROR(VLOOKUP(I2980,'BACK INFO'!F:F,1,0)),IF(ISERROR(VLOOKUP(I2980,'BACK INFO'!H:H,1,0)),K2980,'BACK INFO'!$H$1),'BACK INFO'!$G$1)</f>
        <v>BILL MILLER AND COMPANY</v>
      </c>
    </row>
    <row r="2981" spans="1:21" s="11" customFormat="1" x14ac:dyDescent="0.35">
      <c r="A2981" s="11" t="s">
        <v>94</v>
      </c>
      <c r="B2981" s="11">
        <v>2019</v>
      </c>
      <c r="C2981" s="11">
        <v>3</v>
      </c>
      <c r="D2981" s="11" t="s">
        <v>95</v>
      </c>
      <c r="E2981" s="11" t="s">
        <v>96</v>
      </c>
      <c r="F2981" s="11" t="s">
        <v>700</v>
      </c>
      <c r="G2981" s="11" t="s">
        <v>259</v>
      </c>
      <c r="H2981" s="11" t="s">
        <v>98</v>
      </c>
      <c r="I2981" s="11" t="s">
        <v>251</v>
      </c>
      <c r="J2981" s="11" t="s">
        <v>99</v>
      </c>
      <c r="K2981" s="11" t="s">
        <v>76</v>
      </c>
      <c r="L2981" s="11" t="s">
        <v>127</v>
      </c>
      <c r="M2981" s="11" t="s">
        <v>101</v>
      </c>
      <c r="N2981" s="11">
        <v>28</v>
      </c>
      <c r="O2981" s="11">
        <v>2019</v>
      </c>
      <c r="P2981" s="11" t="s">
        <v>154</v>
      </c>
      <c r="Q2981" s="11" t="s">
        <v>154</v>
      </c>
      <c r="R2981" s="11" t="s">
        <v>259</v>
      </c>
      <c r="S2981" s="11" t="s">
        <v>104</v>
      </c>
      <c r="T2981" s="11">
        <v>840</v>
      </c>
      <c r="U2981" s="11" t="str">
        <f>IF(ISERROR(VLOOKUP(I2981,'BACK INFO'!F:F,1,0)),IF(ISERROR(VLOOKUP(I2981,'BACK INFO'!H:H,1,0)),K2981,'BACK INFO'!$H$1),'BACK INFO'!$G$1)</f>
        <v>MIE MANNICHE</v>
      </c>
    </row>
    <row r="2982" spans="1:21" s="11" customFormat="1" x14ac:dyDescent="0.35">
      <c r="A2982" s="11" t="s">
        <v>94</v>
      </c>
      <c r="B2982" s="11">
        <v>2019</v>
      </c>
      <c r="C2982" s="11">
        <v>3</v>
      </c>
      <c r="D2982" s="11" t="s">
        <v>95</v>
      </c>
      <c r="E2982" s="11" t="s">
        <v>96</v>
      </c>
      <c r="F2982" s="11" t="s">
        <v>700</v>
      </c>
      <c r="G2982" s="11" t="s">
        <v>259</v>
      </c>
      <c r="H2982" s="11" t="s">
        <v>98</v>
      </c>
      <c r="I2982" s="11" t="s">
        <v>365</v>
      </c>
      <c r="J2982" s="11" t="s">
        <v>99</v>
      </c>
      <c r="K2982" s="11" t="s">
        <v>67</v>
      </c>
      <c r="L2982" s="11" t="s">
        <v>135</v>
      </c>
      <c r="M2982" s="11" t="s">
        <v>101</v>
      </c>
      <c r="N2982" s="11">
        <v>1762</v>
      </c>
      <c r="O2982" s="11">
        <v>2019</v>
      </c>
      <c r="P2982" s="11" t="s">
        <v>154</v>
      </c>
      <c r="Q2982" s="11" t="s">
        <v>154</v>
      </c>
      <c r="R2982" s="11" t="s">
        <v>259</v>
      </c>
      <c r="S2982" s="11" t="s">
        <v>104</v>
      </c>
      <c r="T2982" s="11">
        <v>47818.799999999996</v>
      </c>
      <c r="U2982" s="11" t="str">
        <f>IF(ISERROR(VLOOKUP(I2982,'BACK INFO'!F:F,1,0)),IF(ISERROR(VLOOKUP(I2982,'BACK INFO'!H:H,1,0)),K2982,'BACK INFO'!$H$1),'BACK INFO'!$G$1)</f>
        <v>ANITA M. HOPKINS</v>
      </c>
    </row>
    <row r="2983" spans="1:21" s="11" customFormat="1" x14ac:dyDescent="0.35">
      <c r="A2983" s="11" t="s">
        <v>94</v>
      </c>
      <c r="B2983" s="11">
        <v>2019</v>
      </c>
      <c r="C2983" s="11">
        <v>3</v>
      </c>
      <c r="D2983" s="11" t="s">
        <v>95</v>
      </c>
      <c r="E2983" s="11" t="s">
        <v>96</v>
      </c>
      <c r="F2983" s="11" t="s">
        <v>700</v>
      </c>
      <c r="G2983" s="11" t="s">
        <v>259</v>
      </c>
      <c r="H2983" s="11" t="s">
        <v>98</v>
      </c>
      <c r="I2983" s="11" t="s">
        <v>162</v>
      </c>
      <c r="J2983" s="11" t="s">
        <v>99</v>
      </c>
      <c r="K2983" s="11" t="s">
        <v>72</v>
      </c>
      <c r="L2983" s="11" t="s">
        <v>114</v>
      </c>
      <c r="M2983" s="11" t="s">
        <v>101</v>
      </c>
      <c r="N2983" s="11">
        <v>41</v>
      </c>
      <c r="O2983" s="11">
        <v>2019</v>
      </c>
      <c r="P2983" s="11" t="s">
        <v>154</v>
      </c>
      <c r="Q2983" s="11" t="s">
        <v>154</v>
      </c>
      <c r="R2983" s="11" t="s">
        <v>259</v>
      </c>
      <c r="S2983" s="11" t="s">
        <v>104</v>
      </c>
      <c r="T2983" s="11">
        <v>1249</v>
      </c>
      <c r="U2983" s="11" t="str">
        <f>IF(ISERROR(VLOOKUP(I2983,'BACK INFO'!F:F,1,0)),IF(ISERROR(VLOOKUP(I2983,'BACK INFO'!H:H,1,0)),K2983,'BACK INFO'!$H$1),'BACK INFO'!$G$1)</f>
        <v>BILL MILLER AND COMPANY</v>
      </c>
    </row>
    <row r="2984" spans="1:21" s="11" customFormat="1" x14ac:dyDescent="0.35">
      <c r="A2984" s="11" t="s">
        <v>94</v>
      </c>
      <c r="B2984" s="11">
        <v>2019</v>
      </c>
      <c r="C2984" s="11">
        <v>3</v>
      </c>
      <c r="D2984" s="11" t="s">
        <v>95</v>
      </c>
      <c r="E2984" s="11" t="s">
        <v>96</v>
      </c>
      <c r="F2984" s="11" t="s">
        <v>700</v>
      </c>
      <c r="G2984" s="11" t="s">
        <v>259</v>
      </c>
      <c r="H2984" s="11" t="s">
        <v>98</v>
      </c>
      <c r="I2984" s="11" t="s">
        <v>290</v>
      </c>
      <c r="J2984" s="11" t="s">
        <v>99</v>
      </c>
      <c r="K2984" s="11" t="s">
        <v>72</v>
      </c>
      <c r="L2984" s="11" t="s">
        <v>114</v>
      </c>
      <c r="M2984" s="11" t="s">
        <v>101</v>
      </c>
      <c r="N2984" s="11">
        <v>68</v>
      </c>
      <c r="O2984" s="11">
        <v>2019</v>
      </c>
      <c r="P2984" s="11" t="s">
        <v>154</v>
      </c>
      <c r="Q2984" s="11" t="s">
        <v>154</v>
      </c>
      <c r="R2984" s="11" t="s">
        <v>259</v>
      </c>
      <c r="S2984" s="11" t="s">
        <v>104</v>
      </c>
      <c r="T2984" s="11">
        <v>2139</v>
      </c>
      <c r="U2984" s="11" t="str">
        <f>IF(ISERROR(VLOOKUP(I2984,'BACK INFO'!F:F,1,0)),IF(ISERROR(VLOOKUP(I2984,'BACK INFO'!H:H,1,0)),K2984,'BACK INFO'!$H$1),'BACK INFO'!$G$1)</f>
        <v>BILL MILLER AND COMPANY</v>
      </c>
    </row>
    <row r="2985" spans="1:21" s="11" customFormat="1" x14ac:dyDescent="0.35">
      <c r="A2985" s="11" t="s">
        <v>94</v>
      </c>
      <c r="B2985" s="11">
        <v>2019</v>
      </c>
      <c r="C2985" s="11">
        <v>3</v>
      </c>
      <c r="D2985" s="11" t="s">
        <v>95</v>
      </c>
      <c r="E2985" s="11" t="s">
        <v>96</v>
      </c>
      <c r="F2985" s="11" t="s">
        <v>700</v>
      </c>
      <c r="G2985" s="11" t="s">
        <v>259</v>
      </c>
      <c r="H2985" s="11" t="s">
        <v>98</v>
      </c>
      <c r="I2985" s="11" t="s">
        <v>592</v>
      </c>
      <c r="J2985" s="11" t="s">
        <v>99</v>
      </c>
      <c r="K2985" s="11" t="s">
        <v>76</v>
      </c>
      <c r="L2985" s="11" t="s">
        <v>127</v>
      </c>
      <c r="M2985" s="11" t="s">
        <v>101</v>
      </c>
      <c r="N2985" s="11">
        <v>98</v>
      </c>
      <c r="O2985" s="11">
        <v>2019</v>
      </c>
      <c r="P2985" s="11" t="s">
        <v>154</v>
      </c>
      <c r="Q2985" s="11" t="s">
        <v>154</v>
      </c>
      <c r="R2985" s="11" t="s">
        <v>259</v>
      </c>
      <c r="S2985" s="11" t="s">
        <v>104</v>
      </c>
      <c r="T2985" s="11">
        <v>2955</v>
      </c>
      <c r="U2985" s="11" t="str">
        <f>IF(ISERROR(VLOOKUP(I2985,'BACK INFO'!F:F,1,0)),IF(ISERROR(VLOOKUP(I2985,'BACK INFO'!H:H,1,0)),K2985,'BACK INFO'!$H$1),'BACK INFO'!$G$1)</f>
        <v>MIE MANNICHE</v>
      </c>
    </row>
    <row r="2986" spans="1:21" s="11" customFormat="1" x14ac:dyDescent="0.35">
      <c r="A2986" s="11" t="s">
        <v>94</v>
      </c>
      <c r="B2986" s="11">
        <v>2019</v>
      </c>
      <c r="C2986" s="11">
        <v>3</v>
      </c>
      <c r="D2986" s="11" t="s">
        <v>95</v>
      </c>
      <c r="E2986" s="11" t="s">
        <v>96</v>
      </c>
      <c r="F2986" s="11" t="s">
        <v>700</v>
      </c>
      <c r="G2986" s="11" t="s">
        <v>259</v>
      </c>
      <c r="H2986" s="11" t="s">
        <v>98</v>
      </c>
      <c r="I2986" s="11" t="s">
        <v>148</v>
      </c>
      <c r="J2986" s="11" t="s">
        <v>99</v>
      </c>
      <c r="K2986" s="11" t="s">
        <v>71</v>
      </c>
      <c r="L2986" s="11" t="s">
        <v>149</v>
      </c>
      <c r="M2986" s="11" t="s">
        <v>101</v>
      </c>
      <c r="N2986" s="11">
        <v>208</v>
      </c>
      <c r="O2986" s="11">
        <v>2019</v>
      </c>
      <c r="P2986" s="11" t="s">
        <v>154</v>
      </c>
      <c r="Q2986" s="11" t="s">
        <v>154</v>
      </c>
      <c r="R2986" s="11" t="s">
        <v>259</v>
      </c>
      <c r="S2986" s="11" t="s">
        <v>104</v>
      </c>
      <c r="T2986" s="11">
        <v>6400</v>
      </c>
      <c r="U2986" s="11" t="str">
        <f>IF(ISERROR(VLOOKUP(I2986,'BACK INFO'!F:F,1,0)),IF(ISERROR(VLOOKUP(I2986,'BACK INFO'!H:H,1,0)),K2986,'BACK INFO'!$H$1),'BACK INFO'!$G$1)</f>
        <v>HOLLY SALES INC.</v>
      </c>
    </row>
    <row r="2987" spans="1:21" s="11" customFormat="1" x14ac:dyDescent="0.35">
      <c r="A2987" s="11" t="s">
        <v>94</v>
      </c>
      <c r="B2987" s="11">
        <v>2019</v>
      </c>
      <c r="C2987" s="11">
        <v>3</v>
      </c>
      <c r="D2987" s="11" t="s">
        <v>95</v>
      </c>
      <c r="E2987" s="11" t="s">
        <v>96</v>
      </c>
      <c r="F2987" s="11" t="s">
        <v>700</v>
      </c>
      <c r="G2987" s="11" t="s">
        <v>259</v>
      </c>
      <c r="H2987" s="11" t="s">
        <v>98</v>
      </c>
      <c r="I2987" s="11" t="s">
        <v>458</v>
      </c>
      <c r="J2987" s="11" t="s">
        <v>99</v>
      </c>
      <c r="K2987" s="11" t="s">
        <v>72</v>
      </c>
      <c r="L2987" s="11" t="s">
        <v>459</v>
      </c>
      <c r="M2987" s="11" t="s">
        <v>101</v>
      </c>
      <c r="N2987" s="11">
        <v>155</v>
      </c>
      <c r="O2987" s="11">
        <v>2019</v>
      </c>
      <c r="P2987" s="11" t="s">
        <v>154</v>
      </c>
      <c r="Q2987" s="11" t="s">
        <v>154</v>
      </c>
      <c r="R2987" s="11" t="s">
        <v>259</v>
      </c>
      <c r="S2987" s="11" t="s">
        <v>104</v>
      </c>
      <c r="T2987" s="11">
        <v>4645</v>
      </c>
      <c r="U2987" s="11" t="str">
        <f>IF(ISERROR(VLOOKUP(I2987,'BACK INFO'!F:F,1,0)),IF(ISERROR(VLOOKUP(I2987,'BACK INFO'!H:H,1,0)),K2987,'BACK INFO'!$H$1),'BACK INFO'!$G$1)</f>
        <v>BILL MILLER AND COMPANY</v>
      </c>
    </row>
    <row r="2988" spans="1:21" s="11" customFormat="1" x14ac:dyDescent="0.35">
      <c r="A2988" s="11" t="s">
        <v>94</v>
      </c>
      <c r="B2988" s="11">
        <v>2019</v>
      </c>
      <c r="C2988" s="11">
        <v>3</v>
      </c>
      <c r="D2988" s="11" t="s">
        <v>95</v>
      </c>
      <c r="E2988" s="11" t="s">
        <v>96</v>
      </c>
      <c r="F2988" s="11" t="s">
        <v>700</v>
      </c>
      <c r="G2988" s="11" t="s">
        <v>259</v>
      </c>
      <c r="H2988" s="11" t="s">
        <v>98</v>
      </c>
      <c r="I2988" s="11" t="s">
        <v>252</v>
      </c>
      <c r="J2988" s="11" t="s">
        <v>99</v>
      </c>
      <c r="K2988" s="11" t="s">
        <v>70</v>
      </c>
      <c r="L2988" s="11" t="s">
        <v>157</v>
      </c>
      <c r="M2988" s="11" t="s">
        <v>101</v>
      </c>
      <c r="N2988" s="11">
        <v>68</v>
      </c>
      <c r="O2988" s="11">
        <v>2019</v>
      </c>
      <c r="P2988" s="11" t="s">
        <v>154</v>
      </c>
      <c r="Q2988" s="11" t="s">
        <v>154</v>
      </c>
      <c r="R2988" s="11" t="s">
        <v>259</v>
      </c>
      <c r="S2988" s="11" t="s">
        <v>104</v>
      </c>
      <c r="T2988" s="11">
        <v>2432</v>
      </c>
      <c r="U2988" s="11" t="str">
        <f>IF(ISERROR(VLOOKUP(I2988,'BACK INFO'!F:F,1,0)),IF(ISERROR(VLOOKUP(I2988,'BACK INFO'!H:H,1,0)),K2988,'BACK INFO'!$H$1),'BACK INFO'!$G$1)</f>
        <v>JUDITH ANN DEAL</v>
      </c>
    </row>
    <row r="2989" spans="1:21" s="11" customFormat="1" x14ac:dyDescent="0.35">
      <c r="A2989" s="11" t="s">
        <v>94</v>
      </c>
      <c r="B2989" s="11">
        <v>2019</v>
      </c>
      <c r="C2989" s="11">
        <v>3</v>
      </c>
      <c r="D2989" s="11" t="s">
        <v>95</v>
      </c>
      <c r="E2989" s="11" t="s">
        <v>96</v>
      </c>
      <c r="F2989" s="11" t="s">
        <v>700</v>
      </c>
      <c r="G2989" s="11" t="s">
        <v>259</v>
      </c>
      <c r="H2989" s="11" t="s">
        <v>98</v>
      </c>
      <c r="I2989" s="11" t="s">
        <v>498</v>
      </c>
      <c r="J2989" s="11" t="s">
        <v>99</v>
      </c>
      <c r="K2989" s="11" t="s">
        <v>75</v>
      </c>
      <c r="L2989" s="11" t="s">
        <v>131</v>
      </c>
      <c r="M2989" s="11" t="s">
        <v>101</v>
      </c>
      <c r="N2989" s="11">
        <v>46</v>
      </c>
      <c r="O2989" s="11">
        <v>2019</v>
      </c>
      <c r="P2989" s="11" t="s">
        <v>154</v>
      </c>
      <c r="Q2989" s="11" t="s">
        <v>154</v>
      </c>
      <c r="R2989" s="11" t="s">
        <v>259</v>
      </c>
      <c r="S2989" s="11" t="s">
        <v>104</v>
      </c>
      <c r="T2989" s="11">
        <v>1917</v>
      </c>
      <c r="U2989" s="11" t="str">
        <f>IF(ISERROR(VLOOKUP(I2989,'BACK INFO'!F:F,1,0)),IF(ISERROR(VLOOKUP(I2989,'BACK INFO'!H:H,1,0)),K2989,'BACK INFO'!$H$1),'BACK INFO'!$G$1)</f>
        <v>LAURA BONG</v>
      </c>
    </row>
    <row r="2990" spans="1:21" s="11" customFormat="1" x14ac:dyDescent="0.35">
      <c r="A2990" s="11" t="s">
        <v>94</v>
      </c>
      <c r="B2990" s="11">
        <v>2019</v>
      </c>
      <c r="C2990" s="11">
        <v>3</v>
      </c>
      <c r="D2990" s="11" t="s">
        <v>95</v>
      </c>
      <c r="E2990" s="11" t="s">
        <v>96</v>
      </c>
      <c r="F2990" s="11" t="s">
        <v>700</v>
      </c>
      <c r="G2990" s="11" t="s">
        <v>259</v>
      </c>
      <c r="H2990" s="11" t="s">
        <v>98</v>
      </c>
      <c r="I2990" s="11" t="s">
        <v>366</v>
      </c>
      <c r="J2990" s="11" t="s">
        <v>120</v>
      </c>
      <c r="K2990" s="11" t="s">
        <v>69</v>
      </c>
      <c r="L2990" s="11" t="s">
        <v>143</v>
      </c>
      <c r="M2990" s="11" t="s">
        <v>122</v>
      </c>
      <c r="N2990" s="11">
        <v>28</v>
      </c>
      <c r="O2990" s="11">
        <v>2019</v>
      </c>
      <c r="P2990" s="11" t="s">
        <v>154</v>
      </c>
      <c r="Q2990" s="11" t="s">
        <v>154</v>
      </c>
      <c r="R2990" s="11" t="s">
        <v>259</v>
      </c>
      <c r="S2990" s="11" t="s">
        <v>104</v>
      </c>
      <c r="T2990" s="11">
        <v>782.53706754530481</v>
      </c>
      <c r="U2990" s="11" t="str">
        <f>IF(ISERROR(VLOOKUP(I2990,'BACK INFO'!F:F,1,0)),IF(ISERROR(VLOOKUP(I2990,'BACK INFO'!H:H,1,0)),K2990,'BACK INFO'!$H$1),'BACK INFO'!$G$1)</f>
        <v>JULIE BERTRAND</v>
      </c>
    </row>
    <row r="2991" spans="1:21" s="11" customFormat="1" x14ac:dyDescent="0.35">
      <c r="A2991" s="11" t="s">
        <v>94</v>
      </c>
      <c r="B2991" s="11">
        <v>2019</v>
      </c>
      <c r="C2991" s="11">
        <v>3</v>
      </c>
      <c r="D2991" s="11" t="s">
        <v>95</v>
      </c>
      <c r="E2991" s="11" t="s">
        <v>96</v>
      </c>
      <c r="F2991" s="11" t="s">
        <v>700</v>
      </c>
      <c r="G2991" s="11" t="s">
        <v>259</v>
      </c>
      <c r="H2991" s="11" t="s">
        <v>98</v>
      </c>
      <c r="I2991" s="11" t="s">
        <v>163</v>
      </c>
      <c r="J2991" s="11" t="s">
        <v>99</v>
      </c>
      <c r="K2991" s="11" t="s">
        <v>71</v>
      </c>
      <c r="L2991" s="11" t="s">
        <v>164</v>
      </c>
      <c r="M2991" s="11" t="s">
        <v>101</v>
      </c>
      <c r="N2991" s="11">
        <v>111</v>
      </c>
      <c r="O2991" s="11">
        <v>2019</v>
      </c>
      <c r="P2991" s="11" t="s">
        <v>154</v>
      </c>
      <c r="Q2991" s="11" t="s">
        <v>154</v>
      </c>
      <c r="R2991" s="11" t="s">
        <v>259</v>
      </c>
      <c r="S2991" s="11" t="s">
        <v>104</v>
      </c>
      <c r="T2991" s="11">
        <v>3624</v>
      </c>
      <c r="U2991" s="11" t="str">
        <f>IF(ISERROR(VLOOKUP(I2991,'BACK INFO'!F:F,1,0)),IF(ISERROR(VLOOKUP(I2991,'BACK INFO'!H:H,1,0)),K2991,'BACK INFO'!$H$1),'BACK INFO'!$G$1)</f>
        <v>HOLLY SALES INC.</v>
      </c>
    </row>
    <row r="2992" spans="1:21" s="11" customFormat="1" x14ac:dyDescent="0.35">
      <c r="A2992" s="11" t="s">
        <v>94</v>
      </c>
      <c r="B2992" s="11">
        <v>2019</v>
      </c>
      <c r="C2992" s="11">
        <v>3</v>
      </c>
      <c r="D2992" s="11" t="s">
        <v>95</v>
      </c>
      <c r="E2992" s="11" t="s">
        <v>96</v>
      </c>
      <c r="F2992" s="11" t="s">
        <v>700</v>
      </c>
      <c r="G2992" s="11" t="s">
        <v>259</v>
      </c>
      <c r="H2992" s="11" t="s">
        <v>98</v>
      </c>
      <c r="I2992" s="11" t="s">
        <v>407</v>
      </c>
      <c r="J2992" s="11" t="s">
        <v>99</v>
      </c>
      <c r="K2992" s="11" t="s">
        <v>72</v>
      </c>
      <c r="L2992" s="11" t="s">
        <v>114</v>
      </c>
      <c r="M2992" s="11" t="s">
        <v>101</v>
      </c>
      <c r="N2992" s="11">
        <v>95</v>
      </c>
      <c r="O2992" s="11">
        <v>2019</v>
      </c>
      <c r="P2992" s="11" t="s">
        <v>154</v>
      </c>
      <c r="Q2992" s="11" t="s">
        <v>154</v>
      </c>
      <c r="R2992" s="11" t="s">
        <v>259</v>
      </c>
      <c r="S2992" s="11" t="s">
        <v>104</v>
      </c>
      <c r="T2992" s="11">
        <v>2987</v>
      </c>
      <c r="U2992" s="11" t="str">
        <f>IF(ISERROR(VLOOKUP(I2992,'BACK INFO'!F:F,1,0)),IF(ISERROR(VLOOKUP(I2992,'BACK INFO'!H:H,1,0)),K2992,'BACK INFO'!$H$1),'BACK INFO'!$G$1)</f>
        <v>BILL MILLER AND COMPANY</v>
      </c>
    </row>
    <row r="2993" spans="1:21" s="11" customFormat="1" x14ac:dyDescent="0.35">
      <c r="A2993" s="11" t="s">
        <v>94</v>
      </c>
      <c r="B2993" s="11">
        <v>2019</v>
      </c>
      <c r="C2993" s="11">
        <v>3</v>
      </c>
      <c r="D2993" s="11" t="s">
        <v>95</v>
      </c>
      <c r="E2993" s="11" t="s">
        <v>96</v>
      </c>
      <c r="F2993" s="11" t="s">
        <v>700</v>
      </c>
      <c r="G2993" s="11" t="s">
        <v>259</v>
      </c>
      <c r="H2993" s="11" t="s">
        <v>98</v>
      </c>
      <c r="I2993" s="11" t="s">
        <v>461</v>
      </c>
      <c r="J2993" s="11" t="s">
        <v>99</v>
      </c>
      <c r="K2993" s="11" t="s">
        <v>75</v>
      </c>
      <c r="L2993" s="11" t="s">
        <v>131</v>
      </c>
      <c r="M2993" s="11" t="s">
        <v>101</v>
      </c>
      <c r="N2993" s="11">
        <v>48</v>
      </c>
      <c r="O2993" s="11">
        <v>2019</v>
      </c>
      <c r="P2993" s="11" t="s">
        <v>154</v>
      </c>
      <c r="Q2993" s="11" t="s">
        <v>154</v>
      </c>
      <c r="R2993" s="11" t="s">
        <v>259</v>
      </c>
      <c r="S2993" s="11" t="s">
        <v>104</v>
      </c>
      <c r="T2993" s="11">
        <v>1371</v>
      </c>
      <c r="U2993" s="11" t="str">
        <f>IF(ISERROR(VLOOKUP(I2993,'BACK INFO'!F:F,1,0)),IF(ISERROR(VLOOKUP(I2993,'BACK INFO'!H:H,1,0)),K2993,'BACK INFO'!$H$1),'BACK INFO'!$G$1)</f>
        <v>LAURA BONG</v>
      </c>
    </row>
    <row r="2994" spans="1:21" s="11" customFormat="1" x14ac:dyDescent="0.35">
      <c r="A2994" s="11" t="s">
        <v>94</v>
      </c>
      <c r="B2994" s="11">
        <v>2019</v>
      </c>
      <c r="C2994" s="11">
        <v>3</v>
      </c>
      <c r="D2994" s="11" t="s">
        <v>95</v>
      </c>
      <c r="E2994" s="11" t="s">
        <v>96</v>
      </c>
      <c r="F2994" s="11" t="s">
        <v>700</v>
      </c>
      <c r="G2994" s="11" t="s">
        <v>259</v>
      </c>
      <c r="H2994" s="11" t="s">
        <v>98</v>
      </c>
      <c r="I2994" s="11" t="s">
        <v>593</v>
      </c>
      <c r="J2994" s="11" t="s">
        <v>99</v>
      </c>
      <c r="K2994" s="11" t="s">
        <v>75</v>
      </c>
      <c r="L2994" s="11" t="s">
        <v>491</v>
      </c>
      <c r="M2994" s="11" t="s">
        <v>101</v>
      </c>
      <c r="N2994" s="11">
        <v>39</v>
      </c>
      <c r="O2994" s="11">
        <v>2019</v>
      </c>
      <c r="P2994" s="11" t="s">
        <v>154</v>
      </c>
      <c r="Q2994" s="11" t="s">
        <v>154</v>
      </c>
      <c r="R2994" s="11" t="s">
        <v>259</v>
      </c>
      <c r="S2994" s="11" t="s">
        <v>104</v>
      </c>
      <c r="T2994" s="11">
        <v>1182</v>
      </c>
      <c r="U2994" s="11" t="str">
        <f>IF(ISERROR(VLOOKUP(I2994,'BACK INFO'!F:F,1,0)),IF(ISERROR(VLOOKUP(I2994,'BACK INFO'!H:H,1,0)),K2994,'BACK INFO'!$H$1),'BACK INFO'!$G$1)</f>
        <v>LAURA BONG</v>
      </c>
    </row>
    <row r="2995" spans="1:21" s="11" customFormat="1" x14ac:dyDescent="0.35">
      <c r="A2995" s="11" t="s">
        <v>94</v>
      </c>
      <c r="B2995" s="11">
        <v>2019</v>
      </c>
      <c r="C2995" s="11">
        <v>3</v>
      </c>
      <c r="D2995" s="11" t="s">
        <v>95</v>
      </c>
      <c r="E2995" s="11" t="s">
        <v>96</v>
      </c>
      <c r="F2995" s="11" t="s">
        <v>700</v>
      </c>
      <c r="G2995" s="11" t="s">
        <v>259</v>
      </c>
      <c r="H2995" s="11" t="s">
        <v>98</v>
      </c>
      <c r="I2995" s="11" t="s">
        <v>502</v>
      </c>
      <c r="J2995" s="11" t="s">
        <v>120</v>
      </c>
      <c r="K2995" s="11" t="s">
        <v>69</v>
      </c>
      <c r="L2995" s="11" t="s">
        <v>143</v>
      </c>
      <c r="M2995" s="11" t="s">
        <v>122</v>
      </c>
      <c r="N2995" s="11">
        <v>9</v>
      </c>
      <c r="O2995" s="11">
        <v>2019</v>
      </c>
      <c r="P2995" s="11" t="s">
        <v>154</v>
      </c>
      <c r="Q2995" s="11" t="s">
        <v>154</v>
      </c>
      <c r="R2995" s="11" t="s">
        <v>259</v>
      </c>
      <c r="S2995" s="11" t="s">
        <v>104</v>
      </c>
      <c r="T2995" s="11">
        <v>253.85652239029508</v>
      </c>
      <c r="U2995" s="11" t="str">
        <f>IF(ISERROR(VLOOKUP(I2995,'BACK INFO'!F:F,1,0)),IF(ISERROR(VLOOKUP(I2995,'BACK INFO'!H:H,1,0)),K2995,'BACK INFO'!$H$1),'BACK INFO'!$G$1)</f>
        <v>JULIE BERTRAND</v>
      </c>
    </row>
    <row r="2996" spans="1:21" s="11" customFormat="1" x14ac:dyDescent="0.35">
      <c r="A2996" s="11" t="s">
        <v>94</v>
      </c>
      <c r="B2996" s="11">
        <v>2019</v>
      </c>
      <c r="C2996" s="11">
        <v>3</v>
      </c>
      <c r="D2996" s="11" t="s">
        <v>95</v>
      </c>
      <c r="E2996" s="11" t="s">
        <v>96</v>
      </c>
      <c r="F2996" s="11" t="s">
        <v>700</v>
      </c>
      <c r="G2996" s="11" t="s">
        <v>259</v>
      </c>
      <c r="H2996" s="11" t="s">
        <v>98</v>
      </c>
      <c r="I2996" s="11" t="s">
        <v>185</v>
      </c>
      <c r="J2996" s="11" t="s">
        <v>99</v>
      </c>
      <c r="K2996" s="11" t="s">
        <v>76</v>
      </c>
      <c r="L2996" s="11" t="s">
        <v>127</v>
      </c>
      <c r="M2996" s="11" t="s">
        <v>101</v>
      </c>
      <c r="N2996" s="11">
        <v>42</v>
      </c>
      <c r="O2996" s="11">
        <v>2019</v>
      </c>
      <c r="P2996" s="11" t="s">
        <v>154</v>
      </c>
      <c r="Q2996" s="11" t="s">
        <v>154</v>
      </c>
      <c r="R2996" s="11" t="s">
        <v>259</v>
      </c>
      <c r="S2996" s="11" t="s">
        <v>104</v>
      </c>
      <c r="T2996" s="11">
        <v>1312</v>
      </c>
      <c r="U2996" s="11" t="str">
        <f>IF(ISERROR(VLOOKUP(I2996,'BACK INFO'!F:F,1,0)),IF(ISERROR(VLOOKUP(I2996,'BACK INFO'!H:H,1,0)),K2996,'BACK INFO'!$H$1),'BACK INFO'!$G$1)</f>
        <v>MIE MANNICHE</v>
      </c>
    </row>
    <row r="2997" spans="1:21" s="11" customFormat="1" x14ac:dyDescent="0.35">
      <c r="A2997" s="11" t="s">
        <v>94</v>
      </c>
      <c r="B2997" s="11">
        <v>2019</v>
      </c>
      <c r="C2997" s="11">
        <v>3</v>
      </c>
      <c r="D2997" s="11" t="s">
        <v>95</v>
      </c>
      <c r="E2997" s="11" t="s">
        <v>96</v>
      </c>
      <c r="F2997" s="11" t="s">
        <v>700</v>
      </c>
      <c r="G2997" s="11" t="s">
        <v>259</v>
      </c>
      <c r="H2997" s="11" t="s">
        <v>98</v>
      </c>
      <c r="I2997" s="11" t="s">
        <v>278</v>
      </c>
      <c r="J2997" s="11" t="s">
        <v>99</v>
      </c>
      <c r="K2997" s="11" t="s">
        <v>71</v>
      </c>
      <c r="L2997" s="11" t="s">
        <v>164</v>
      </c>
      <c r="M2997" s="11" t="s">
        <v>101</v>
      </c>
      <c r="N2997" s="11">
        <v>7</v>
      </c>
      <c r="O2997" s="11">
        <v>2019</v>
      </c>
      <c r="P2997" s="11" t="s">
        <v>154</v>
      </c>
      <c r="Q2997" s="11" t="s">
        <v>154</v>
      </c>
      <c r="R2997" s="11" t="s">
        <v>259</v>
      </c>
      <c r="S2997" s="11" t="s">
        <v>104</v>
      </c>
      <c r="T2997" s="11">
        <v>210</v>
      </c>
      <c r="U2997" s="11" t="str">
        <f>IF(ISERROR(VLOOKUP(I2997,'BACK INFO'!F:F,1,0)),IF(ISERROR(VLOOKUP(I2997,'BACK INFO'!H:H,1,0)),K2997,'BACK INFO'!$H$1),'BACK INFO'!$G$1)</f>
        <v>HOLLY SALES INC.</v>
      </c>
    </row>
    <row r="2998" spans="1:21" s="11" customFormat="1" x14ac:dyDescent="0.35">
      <c r="A2998" s="11" t="s">
        <v>94</v>
      </c>
      <c r="B2998" s="11">
        <v>2019</v>
      </c>
      <c r="C2998" s="11">
        <v>3</v>
      </c>
      <c r="D2998" s="11" t="s">
        <v>95</v>
      </c>
      <c r="E2998" s="11" t="s">
        <v>96</v>
      </c>
      <c r="F2998" s="11" t="s">
        <v>700</v>
      </c>
      <c r="G2998" s="11" t="s">
        <v>259</v>
      </c>
      <c r="H2998" s="11" t="s">
        <v>98</v>
      </c>
      <c r="I2998" s="11" t="s">
        <v>291</v>
      </c>
      <c r="J2998" s="11" t="s">
        <v>99</v>
      </c>
      <c r="K2998" s="11" t="s">
        <v>72</v>
      </c>
      <c r="L2998" s="11" t="s">
        <v>114</v>
      </c>
      <c r="M2998" s="11" t="s">
        <v>101</v>
      </c>
      <c r="N2998" s="11">
        <v>62</v>
      </c>
      <c r="O2998" s="11">
        <v>2019</v>
      </c>
      <c r="P2998" s="11" t="s">
        <v>154</v>
      </c>
      <c r="Q2998" s="11" t="s">
        <v>154</v>
      </c>
      <c r="R2998" s="11" t="s">
        <v>259</v>
      </c>
      <c r="S2998" s="11" t="s">
        <v>104</v>
      </c>
      <c r="T2998" s="11">
        <v>1900</v>
      </c>
      <c r="U2998" s="11" t="str">
        <f>IF(ISERROR(VLOOKUP(I2998,'BACK INFO'!F:F,1,0)),IF(ISERROR(VLOOKUP(I2998,'BACK INFO'!H:H,1,0)),K2998,'BACK INFO'!$H$1),'BACK INFO'!$G$1)</f>
        <v>BILL MILLER AND COMPANY</v>
      </c>
    </row>
    <row r="2999" spans="1:21" s="11" customFormat="1" x14ac:dyDescent="0.35">
      <c r="A2999" s="11" t="s">
        <v>94</v>
      </c>
      <c r="B2999" s="11">
        <v>2019</v>
      </c>
      <c r="C2999" s="11">
        <v>3</v>
      </c>
      <c r="D2999" s="11" t="s">
        <v>95</v>
      </c>
      <c r="E2999" s="11" t="s">
        <v>96</v>
      </c>
      <c r="F2999" s="11" t="s">
        <v>700</v>
      </c>
      <c r="G2999" s="11" t="s">
        <v>259</v>
      </c>
      <c r="H2999" s="11" t="s">
        <v>98</v>
      </c>
      <c r="I2999" s="11" t="s">
        <v>253</v>
      </c>
      <c r="J2999" s="11" t="s">
        <v>99</v>
      </c>
      <c r="K2999" s="11" t="s">
        <v>72</v>
      </c>
      <c r="L2999" s="11" t="s">
        <v>114</v>
      </c>
      <c r="M2999" s="11" t="s">
        <v>101</v>
      </c>
      <c r="N2999" s="11">
        <v>33</v>
      </c>
      <c r="O2999" s="11">
        <v>2019</v>
      </c>
      <c r="P2999" s="11" t="s">
        <v>154</v>
      </c>
      <c r="Q2999" s="11" t="s">
        <v>154</v>
      </c>
      <c r="R2999" s="11" t="s">
        <v>259</v>
      </c>
      <c r="S2999" s="11" t="s">
        <v>104</v>
      </c>
      <c r="T2999" s="11">
        <v>934</v>
      </c>
      <c r="U2999" s="11" t="str">
        <f>IF(ISERROR(VLOOKUP(I2999,'BACK INFO'!F:F,1,0)),IF(ISERROR(VLOOKUP(I2999,'BACK INFO'!H:H,1,0)),K2999,'BACK INFO'!$H$1),'BACK INFO'!$G$1)</f>
        <v>BILL MILLER AND COMPANY</v>
      </c>
    </row>
    <row r="3000" spans="1:21" s="11" customFormat="1" x14ac:dyDescent="0.35">
      <c r="A3000" s="11" t="s">
        <v>94</v>
      </c>
      <c r="B3000" s="11">
        <v>2019</v>
      </c>
      <c r="C3000" s="11">
        <v>3</v>
      </c>
      <c r="D3000" s="11" t="s">
        <v>95</v>
      </c>
      <c r="E3000" s="11" t="s">
        <v>96</v>
      </c>
      <c r="F3000" s="11" t="s">
        <v>700</v>
      </c>
      <c r="G3000" s="11" t="s">
        <v>259</v>
      </c>
      <c r="H3000" s="11" t="s">
        <v>98</v>
      </c>
      <c r="I3000" s="11" t="s">
        <v>547</v>
      </c>
      <c r="J3000" s="11" t="s">
        <v>99</v>
      </c>
      <c r="K3000" s="11" t="s">
        <v>72</v>
      </c>
      <c r="L3000" s="11" t="s">
        <v>114</v>
      </c>
      <c r="M3000" s="11" t="s">
        <v>101</v>
      </c>
      <c r="N3000" s="11">
        <v>24</v>
      </c>
      <c r="O3000" s="11">
        <v>2019</v>
      </c>
      <c r="P3000" s="11" t="s">
        <v>154</v>
      </c>
      <c r="Q3000" s="11" t="s">
        <v>154</v>
      </c>
      <c r="R3000" s="11" t="s">
        <v>259</v>
      </c>
      <c r="S3000" s="11" t="s">
        <v>104</v>
      </c>
      <c r="T3000" s="11">
        <v>668</v>
      </c>
      <c r="U3000" s="11" t="str">
        <f>IF(ISERROR(VLOOKUP(I3000,'BACK INFO'!F:F,1,0)),IF(ISERROR(VLOOKUP(I3000,'BACK INFO'!H:H,1,0)),K3000,'BACK INFO'!$H$1),'BACK INFO'!$G$1)</f>
        <v>BILL MILLER AND COMPANY</v>
      </c>
    </row>
    <row r="3001" spans="1:21" s="11" customFormat="1" x14ac:dyDescent="0.35">
      <c r="A3001" s="11" t="s">
        <v>94</v>
      </c>
      <c r="B3001" s="11">
        <v>2019</v>
      </c>
      <c r="C3001" s="11">
        <v>3</v>
      </c>
      <c r="D3001" s="11" t="s">
        <v>95</v>
      </c>
      <c r="E3001" s="11" t="s">
        <v>96</v>
      </c>
      <c r="F3001" s="11" t="s">
        <v>700</v>
      </c>
      <c r="G3001" s="11" t="s">
        <v>259</v>
      </c>
      <c r="H3001" s="11" t="s">
        <v>98</v>
      </c>
      <c r="I3001" s="11" t="s">
        <v>254</v>
      </c>
      <c r="J3001" s="11" t="s">
        <v>99</v>
      </c>
      <c r="K3001" s="11" t="s">
        <v>72</v>
      </c>
      <c r="L3001" s="11" t="s">
        <v>114</v>
      </c>
      <c r="M3001" s="11" t="s">
        <v>101</v>
      </c>
      <c r="N3001" s="11">
        <v>10</v>
      </c>
      <c r="O3001" s="11">
        <v>2019</v>
      </c>
      <c r="P3001" s="11" t="s">
        <v>154</v>
      </c>
      <c r="Q3001" s="11" t="s">
        <v>154</v>
      </c>
      <c r="R3001" s="11" t="s">
        <v>259</v>
      </c>
      <c r="S3001" s="11" t="s">
        <v>104</v>
      </c>
      <c r="T3001" s="11">
        <v>280</v>
      </c>
      <c r="U3001" s="11" t="str">
        <f>IF(ISERROR(VLOOKUP(I3001,'BACK INFO'!F:F,1,0)),IF(ISERROR(VLOOKUP(I3001,'BACK INFO'!H:H,1,0)),K3001,'BACK INFO'!$H$1),'BACK INFO'!$G$1)</f>
        <v>BILL MILLER AND COMPANY</v>
      </c>
    </row>
    <row r="3002" spans="1:21" s="11" customFormat="1" x14ac:dyDescent="0.35">
      <c r="A3002" s="11" t="s">
        <v>94</v>
      </c>
      <c r="B3002" s="11">
        <v>2019</v>
      </c>
      <c r="C3002" s="11">
        <v>3</v>
      </c>
      <c r="D3002" s="11" t="s">
        <v>95</v>
      </c>
      <c r="E3002" s="11" t="s">
        <v>96</v>
      </c>
      <c r="F3002" s="11" t="s">
        <v>700</v>
      </c>
      <c r="G3002" s="11" t="s">
        <v>259</v>
      </c>
      <c r="H3002" s="11" t="s">
        <v>98</v>
      </c>
      <c r="I3002" s="11" t="s">
        <v>63</v>
      </c>
      <c r="J3002" s="11" t="s">
        <v>99</v>
      </c>
      <c r="K3002" s="11" t="s">
        <v>54</v>
      </c>
      <c r="L3002" s="11" t="s">
        <v>129</v>
      </c>
      <c r="M3002" s="11" t="s">
        <v>122</v>
      </c>
      <c r="N3002" s="11">
        <v>273</v>
      </c>
      <c r="O3002" s="11">
        <v>2019</v>
      </c>
      <c r="P3002" s="11" t="s">
        <v>154</v>
      </c>
      <c r="Q3002" s="11" t="s">
        <v>154</v>
      </c>
      <c r="R3002" s="11" t="s">
        <v>259</v>
      </c>
      <c r="S3002" s="11" t="s">
        <v>104</v>
      </c>
      <c r="T3002" s="11">
        <v>7971.2999999999984</v>
      </c>
      <c r="U3002" s="11" t="str">
        <f>IF(ISERROR(VLOOKUP(I3002,'BACK INFO'!F:F,1,0)),IF(ISERROR(VLOOKUP(I3002,'BACK INFO'!H:H,1,0)),K3002,'BACK INFO'!$H$1),'BACK INFO'!$G$1)</f>
        <v>PAIGE ALYSE STRAUGHAN</v>
      </c>
    </row>
    <row r="3003" spans="1:21" s="11" customFormat="1" x14ac:dyDescent="0.35">
      <c r="A3003" s="11" t="s">
        <v>94</v>
      </c>
      <c r="B3003" s="11">
        <v>2019</v>
      </c>
      <c r="C3003" s="11">
        <v>3</v>
      </c>
      <c r="D3003" s="11" t="s">
        <v>95</v>
      </c>
      <c r="E3003" s="11" t="s">
        <v>96</v>
      </c>
      <c r="F3003" s="11" t="s">
        <v>700</v>
      </c>
      <c r="G3003" s="11" t="s">
        <v>259</v>
      </c>
      <c r="H3003" s="11" t="s">
        <v>98</v>
      </c>
      <c r="I3003" s="11" t="s">
        <v>594</v>
      </c>
      <c r="J3003" s="11" t="s">
        <v>99</v>
      </c>
      <c r="K3003" s="11" t="s">
        <v>72</v>
      </c>
      <c r="L3003" s="11" t="s">
        <v>114</v>
      </c>
      <c r="M3003" s="11" t="s">
        <v>101</v>
      </c>
      <c r="N3003" s="11">
        <v>38</v>
      </c>
      <c r="O3003" s="11">
        <v>2019</v>
      </c>
      <c r="P3003" s="11" t="s">
        <v>154</v>
      </c>
      <c r="Q3003" s="11" t="s">
        <v>154</v>
      </c>
      <c r="R3003" s="11" t="s">
        <v>259</v>
      </c>
      <c r="S3003" s="11" t="s">
        <v>104</v>
      </c>
      <c r="T3003" s="11">
        <v>1356</v>
      </c>
      <c r="U3003" s="11" t="str">
        <f>IF(ISERROR(VLOOKUP(I3003,'BACK INFO'!F:F,1,0)),IF(ISERROR(VLOOKUP(I3003,'BACK INFO'!H:H,1,0)),K3003,'BACK INFO'!$H$1),'BACK INFO'!$G$1)</f>
        <v>BILL MILLER AND COMPANY</v>
      </c>
    </row>
    <row r="3004" spans="1:21" s="11" customFormat="1" x14ac:dyDescent="0.35">
      <c r="A3004" s="11" t="s">
        <v>94</v>
      </c>
      <c r="B3004" s="11">
        <v>2019</v>
      </c>
      <c r="C3004" s="11">
        <v>3</v>
      </c>
      <c r="D3004" s="11" t="s">
        <v>95</v>
      </c>
      <c r="E3004" s="11" t="s">
        <v>96</v>
      </c>
      <c r="F3004" s="11" t="s">
        <v>700</v>
      </c>
      <c r="G3004" s="11" t="s">
        <v>259</v>
      </c>
      <c r="H3004" s="11" t="s">
        <v>98</v>
      </c>
      <c r="I3004" s="11" t="s">
        <v>255</v>
      </c>
      <c r="J3004" s="11" t="s">
        <v>99</v>
      </c>
      <c r="K3004" s="11" t="s">
        <v>72</v>
      </c>
      <c r="L3004" s="11" t="s">
        <v>114</v>
      </c>
      <c r="M3004" s="11" t="s">
        <v>101</v>
      </c>
      <c r="N3004" s="11">
        <v>59</v>
      </c>
      <c r="O3004" s="11">
        <v>2019</v>
      </c>
      <c r="P3004" s="11" t="s">
        <v>154</v>
      </c>
      <c r="Q3004" s="11" t="s">
        <v>154</v>
      </c>
      <c r="R3004" s="11" t="s">
        <v>259</v>
      </c>
      <c r="S3004" s="11" t="s">
        <v>104</v>
      </c>
      <c r="T3004" s="11">
        <v>1788</v>
      </c>
      <c r="U3004" s="11" t="str">
        <f>IF(ISERROR(VLOOKUP(I3004,'BACK INFO'!F:F,1,0)),IF(ISERROR(VLOOKUP(I3004,'BACK INFO'!H:H,1,0)),K3004,'BACK INFO'!$H$1),'BACK INFO'!$G$1)</f>
        <v>BILL MILLER AND COMPANY</v>
      </c>
    </row>
    <row r="3005" spans="1:21" s="11" customFormat="1" x14ac:dyDescent="0.35">
      <c r="A3005" s="11" t="s">
        <v>94</v>
      </c>
      <c r="B3005" s="11">
        <v>2019</v>
      </c>
      <c r="C3005" s="11">
        <v>3</v>
      </c>
      <c r="D3005" s="11" t="s">
        <v>95</v>
      </c>
      <c r="E3005" s="11" t="s">
        <v>96</v>
      </c>
      <c r="F3005" s="11" t="s">
        <v>700</v>
      </c>
      <c r="G3005" s="11" t="s">
        <v>259</v>
      </c>
      <c r="H3005" s="11" t="s">
        <v>98</v>
      </c>
      <c r="I3005" s="11" t="s">
        <v>595</v>
      </c>
      <c r="J3005" s="11" t="s">
        <v>99</v>
      </c>
      <c r="K3005" s="11" t="s">
        <v>72</v>
      </c>
      <c r="L3005" s="11" t="s">
        <v>114</v>
      </c>
      <c r="M3005" s="11" t="s">
        <v>101</v>
      </c>
      <c r="N3005" s="11">
        <v>197</v>
      </c>
      <c r="O3005" s="11">
        <v>2019</v>
      </c>
      <c r="P3005" s="11" t="s">
        <v>154</v>
      </c>
      <c r="Q3005" s="11" t="s">
        <v>154</v>
      </c>
      <c r="R3005" s="11" t="s">
        <v>259</v>
      </c>
      <c r="S3005" s="11" t="s">
        <v>104</v>
      </c>
      <c r="T3005" s="11">
        <v>6550</v>
      </c>
      <c r="U3005" s="11" t="str">
        <f>IF(ISERROR(VLOOKUP(I3005,'BACK INFO'!F:F,1,0)),IF(ISERROR(VLOOKUP(I3005,'BACK INFO'!H:H,1,0)),K3005,'BACK INFO'!$H$1),'BACK INFO'!$G$1)</f>
        <v>BILL MILLER AND COMPANY</v>
      </c>
    </row>
    <row r="3006" spans="1:21" s="11" customFormat="1" x14ac:dyDescent="0.35">
      <c r="A3006" s="11" t="s">
        <v>94</v>
      </c>
      <c r="B3006" s="11">
        <v>2019</v>
      </c>
      <c r="C3006" s="11">
        <v>3</v>
      </c>
      <c r="D3006" s="11" t="s">
        <v>95</v>
      </c>
      <c r="E3006" s="11" t="s">
        <v>96</v>
      </c>
      <c r="F3006" s="11" t="s">
        <v>700</v>
      </c>
      <c r="G3006" s="11" t="s">
        <v>259</v>
      </c>
      <c r="H3006" s="11" t="s">
        <v>98</v>
      </c>
      <c r="I3006" s="11" t="s">
        <v>410</v>
      </c>
      <c r="J3006" s="11" t="s">
        <v>99</v>
      </c>
      <c r="K3006" s="11" t="s">
        <v>72</v>
      </c>
      <c r="L3006" s="11" t="s">
        <v>114</v>
      </c>
      <c r="M3006" s="11" t="s">
        <v>101</v>
      </c>
      <c r="N3006" s="11">
        <v>20</v>
      </c>
      <c r="O3006" s="11">
        <v>2019</v>
      </c>
      <c r="P3006" s="11" t="s">
        <v>154</v>
      </c>
      <c r="Q3006" s="11" t="s">
        <v>154</v>
      </c>
      <c r="R3006" s="11" t="s">
        <v>259</v>
      </c>
      <c r="S3006" s="11" t="s">
        <v>104</v>
      </c>
      <c r="T3006" s="11">
        <v>556</v>
      </c>
      <c r="U3006" s="11" t="str">
        <f>IF(ISERROR(VLOOKUP(I3006,'BACK INFO'!F:F,1,0)),IF(ISERROR(VLOOKUP(I3006,'BACK INFO'!H:H,1,0)),K3006,'BACK INFO'!$H$1),'BACK INFO'!$G$1)</f>
        <v>BILL MILLER AND COMPANY</v>
      </c>
    </row>
    <row r="3007" spans="1:21" s="11" customFormat="1" x14ac:dyDescent="0.35">
      <c r="A3007" s="11" t="s">
        <v>94</v>
      </c>
      <c r="B3007" s="11">
        <v>2019</v>
      </c>
      <c r="C3007" s="11">
        <v>3</v>
      </c>
      <c r="D3007" s="11" t="s">
        <v>95</v>
      </c>
      <c r="E3007" s="11" t="s">
        <v>96</v>
      </c>
      <c r="F3007" s="11" t="s">
        <v>700</v>
      </c>
      <c r="G3007" s="11" t="s">
        <v>259</v>
      </c>
      <c r="H3007" s="11" t="s">
        <v>98</v>
      </c>
      <c r="I3007" s="11" t="s">
        <v>228</v>
      </c>
      <c r="J3007" s="11" t="s">
        <v>99</v>
      </c>
      <c r="K3007" s="11" t="s">
        <v>74</v>
      </c>
      <c r="L3007" s="11" t="s">
        <v>229</v>
      </c>
      <c r="M3007" s="11" t="s">
        <v>101</v>
      </c>
      <c r="N3007" s="11">
        <v>32</v>
      </c>
      <c r="O3007" s="11">
        <v>2019</v>
      </c>
      <c r="P3007" s="11" t="s">
        <v>154</v>
      </c>
      <c r="Q3007" s="11" t="s">
        <v>154</v>
      </c>
      <c r="R3007" s="11" t="s">
        <v>259</v>
      </c>
      <c r="S3007" s="11" t="s">
        <v>104</v>
      </c>
      <c r="T3007" s="11">
        <v>960</v>
      </c>
      <c r="U3007" s="11" t="str">
        <f>IF(ISERROR(VLOOKUP(I3007,'BACK INFO'!F:F,1,0)),IF(ISERROR(VLOOKUP(I3007,'BACK INFO'!H:H,1,0)),K3007,'BACK INFO'!$H$1),'BACK INFO'!$G$1)</f>
        <v>DENISE ARNETT</v>
      </c>
    </row>
    <row r="3008" spans="1:21" s="11" customFormat="1" x14ac:dyDescent="0.35">
      <c r="A3008" s="11" t="s">
        <v>94</v>
      </c>
      <c r="B3008" s="11">
        <v>2019</v>
      </c>
      <c r="C3008" s="11">
        <v>3</v>
      </c>
      <c r="D3008" s="11" t="s">
        <v>95</v>
      </c>
      <c r="E3008" s="11" t="s">
        <v>96</v>
      </c>
      <c r="F3008" s="11" t="s">
        <v>700</v>
      </c>
      <c r="G3008" s="11" t="s">
        <v>259</v>
      </c>
      <c r="H3008" s="11" t="s">
        <v>98</v>
      </c>
      <c r="I3008" s="11" t="s">
        <v>294</v>
      </c>
      <c r="J3008" s="11" t="s">
        <v>99</v>
      </c>
      <c r="K3008" s="11" t="s">
        <v>72</v>
      </c>
      <c r="L3008" s="11" t="s">
        <v>114</v>
      </c>
      <c r="M3008" s="11" t="s">
        <v>101</v>
      </c>
      <c r="N3008" s="11">
        <v>41</v>
      </c>
      <c r="O3008" s="11">
        <v>2019</v>
      </c>
      <c r="P3008" s="11" t="s">
        <v>154</v>
      </c>
      <c r="Q3008" s="11" t="s">
        <v>154</v>
      </c>
      <c r="R3008" s="11" t="s">
        <v>259</v>
      </c>
      <c r="S3008" s="11" t="s">
        <v>104</v>
      </c>
      <c r="T3008" s="11">
        <v>1222</v>
      </c>
      <c r="U3008" s="11" t="str">
        <f>IF(ISERROR(VLOOKUP(I3008,'BACK INFO'!F:F,1,0)),IF(ISERROR(VLOOKUP(I3008,'BACK INFO'!H:H,1,0)),K3008,'BACK INFO'!$H$1),'BACK INFO'!$G$1)</f>
        <v>BILL MILLER AND COMPANY</v>
      </c>
    </row>
    <row r="3009" spans="1:21" s="11" customFormat="1" x14ac:dyDescent="0.35">
      <c r="A3009" s="11" t="s">
        <v>94</v>
      </c>
      <c r="B3009" s="11">
        <v>2019</v>
      </c>
      <c r="C3009" s="11">
        <v>3</v>
      </c>
      <c r="D3009" s="11" t="s">
        <v>95</v>
      </c>
      <c r="E3009" s="11" t="s">
        <v>96</v>
      </c>
      <c r="F3009" s="11" t="s">
        <v>700</v>
      </c>
      <c r="G3009" s="11" t="s">
        <v>259</v>
      </c>
      <c r="H3009" s="11" t="s">
        <v>98</v>
      </c>
      <c r="I3009" s="11" t="s">
        <v>331</v>
      </c>
      <c r="J3009" s="11" t="s">
        <v>99</v>
      </c>
      <c r="K3009" s="11" t="s">
        <v>72</v>
      </c>
      <c r="L3009" s="11" t="s">
        <v>114</v>
      </c>
      <c r="M3009" s="11" t="s">
        <v>101</v>
      </c>
      <c r="N3009" s="11">
        <v>51</v>
      </c>
      <c r="O3009" s="11">
        <v>2019</v>
      </c>
      <c r="P3009" s="11" t="s">
        <v>154</v>
      </c>
      <c r="Q3009" s="11" t="s">
        <v>154</v>
      </c>
      <c r="R3009" s="11" t="s">
        <v>259</v>
      </c>
      <c r="S3009" s="11" t="s">
        <v>104</v>
      </c>
      <c r="T3009" s="11">
        <v>1559</v>
      </c>
      <c r="U3009" s="11" t="str">
        <f>IF(ISERROR(VLOOKUP(I3009,'BACK INFO'!F:F,1,0)),IF(ISERROR(VLOOKUP(I3009,'BACK INFO'!H:H,1,0)),K3009,'BACK INFO'!$H$1),'BACK INFO'!$G$1)</f>
        <v>BILL MILLER AND COMPANY</v>
      </c>
    </row>
    <row r="3010" spans="1:21" s="11" customFormat="1" x14ac:dyDescent="0.35">
      <c r="A3010" s="11" t="s">
        <v>94</v>
      </c>
      <c r="B3010" s="11">
        <v>2019</v>
      </c>
      <c r="C3010" s="11">
        <v>3</v>
      </c>
      <c r="D3010" s="11" t="s">
        <v>95</v>
      </c>
      <c r="E3010" s="11" t="s">
        <v>96</v>
      </c>
      <c r="F3010" s="11" t="s">
        <v>700</v>
      </c>
      <c r="G3010" s="11" t="s">
        <v>259</v>
      </c>
      <c r="H3010" s="11" t="s">
        <v>98</v>
      </c>
      <c r="I3010" s="11" t="s">
        <v>374</v>
      </c>
      <c r="J3010" s="11" t="s">
        <v>120</v>
      </c>
      <c r="K3010" s="11" t="s">
        <v>69</v>
      </c>
      <c r="L3010" s="11" t="s">
        <v>143</v>
      </c>
      <c r="M3010" s="11" t="s">
        <v>122</v>
      </c>
      <c r="N3010" s="11">
        <v>1230</v>
      </c>
      <c r="O3010" s="11">
        <v>2019</v>
      </c>
      <c r="P3010" s="11" t="s">
        <v>154</v>
      </c>
      <c r="Q3010" s="11" t="s">
        <v>154</v>
      </c>
      <c r="R3010" s="11" t="s">
        <v>259</v>
      </c>
      <c r="S3010" s="11" t="s">
        <v>104</v>
      </c>
      <c r="T3010" s="11">
        <v>29464.355249363482</v>
      </c>
      <c r="U3010" s="11" t="str">
        <f>IF(ISERROR(VLOOKUP(I3010,'BACK INFO'!F:F,1,0)),IF(ISERROR(VLOOKUP(I3010,'BACK INFO'!H:H,1,0)),K3010,'BACK INFO'!$H$1),'BACK INFO'!$G$1)</f>
        <v>JULIE BERTRAND</v>
      </c>
    </row>
    <row r="3011" spans="1:21" s="11" customFormat="1" x14ac:dyDescent="0.35">
      <c r="A3011" s="11" t="s">
        <v>94</v>
      </c>
      <c r="B3011" s="11">
        <v>2019</v>
      </c>
      <c r="C3011" s="11">
        <v>3</v>
      </c>
      <c r="D3011" s="11" t="s">
        <v>95</v>
      </c>
      <c r="E3011" s="11" t="s">
        <v>96</v>
      </c>
      <c r="F3011" s="11" t="s">
        <v>700</v>
      </c>
      <c r="G3011" s="11" t="s">
        <v>259</v>
      </c>
      <c r="H3011" s="11" t="s">
        <v>98</v>
      </c>
      <c r="I3011" s="11" t="s">
        <v>257</v>
      </c>
      <c r="J3011" s="11" t="s">
        <v>99</v>
      </c>
      <c r="K3011" s="11" t="s">
        <v>245</v>
      </c>
      <c r="L3011" s="11" t="s">
        <v>246</v>
      </c>
      <c r="M3011" s="11" t="s">
        <v>246</v>
      </c>
      <c r="N3011" s="11">
        <v>15</v>
      </c>
      <c r="O3011" s="11">
        <v>2019</v>
      </c>
      <c r="P3011" s="11" t="s">
        <v>154</v>
      </c>
      <c r="Q3011" s="11" t="s">
        <v>154</v>
      </c>
      <c r="R3011" s="11" t="s">
        <v>259</v>
      </c>
      <c r="S3011" s="11" t="s">
        <v>104</v>
      </c>
      <c r="T3011" s="11">
        <v>456</v>
      </c>
      <c r="U3011" s="11" t="str">
        <f>IF(ISERROR(VLOOKUP(I3011,'BACK INFO'!F:F,1,0)),IF(ISERROR(VLOOKUP(I3011,'BACK INFO'!H:H,1,0)),K3011,'BACK INFO'!$H$1),'BACK INFO'!$G$1)</f>
        <v>JULIUS ORTIZ MALDONADO</v>
      </c>
    </row>
    <row r="3012" spans="1:21" s="11" customFormat="1" x14ac:dyDescent="0.35">
      <c r="A3012" s="11" t="s">
        <v>94</v>
      </c>
      <c r="B3012" s="11">
        <v>2019</v>
      </c>
      <c r="C3012" s="11">
        <v>3</v>
      </c>
      <c r="D3012" s="11" t="s">
        <v>95</v>
      </c>
      <c r="E3012" s="11" t="s">
        <v>96</v>
      </c>
      <c r="F3012" s="11" t="s">
        <v>700</v>
      </c>
      <c r="G3012" s="11" t="s">
        <v>259</v>
      </c>
      <c r="H3012" s="11" t="s">
        <v>98</v>
      </c>
      <c r="I3012" s="11" t="s">
        <v>464</v>
      </c>
      <c r="J3012" s="11" t="s">
        <v>99</v>
      </c>
      <c r="K3012" s="11" t="s">
        <v>245</v>
      </c>
      <c r="L3012" s="11" t="s">
        <v>246</v>
      </c>
      <c r="M3012" s="11" t="s">
        <v>246</v>
      </c>
      <c r="N3012" s="11">
        <v>156</v>
      </c>
      <c r="O3012" s="11">
        <v>2019</v>
      </c>
      <c r="P3012" s="11" t="s">
        <v>154</v>
      </c>
      <c r="Q3012" s="11" t="s">
        <v>154</v>
      </c>
      <c r="R3012" s="11" t="s">
        <v>259</v>
      </c>
      <c r="S3012" s="11" t="s">
        <v>104</v>
      </c>
      <c r="T3012" s="11">
        <v>5278</v>
      </c>
      <c r="U3012" s="11" t="str">
        <f>IF(ISERROR(VLOOKUP(I3012,'BACK INFO'!F:F,1,0)),IF(ISERROR(VLOOKUP(I3012,'BACK INFO'!H:H,1,0)),K3012,'BACK INFO'!$H$1),'BACK INFO'!$G$1)</f>
        <v>JULIUS ORTIZ MALDONADO</v>
      </c>
    </row>
    <row r="3013" spans="1:21" s="11" customFormat="1" x14ac:dyDescent="0.35">
      <c r="A3013" s="11" t="s">
        <v>94</v>
      </c>
      <c r="B3013" s="11">
        <v>2019</v>
      </c>
      <c r="C3013" s="11">
        <v>3</v>
      </c>
      <c r="D3013" s="11" t="s">
        <v>95</v>
      </c>
      <c r="E3013" s="11" t="s">
        <v>96</v>
      </c>
      <c r="F3013" s="11" t="s">
        <v>700</v>
      </c>
      <c r="G3013" s="11" t="s">
        <v>259</v>
      </c>
      <c r="H3013" s="11" t="s">
        <v>98</v>
      </c>
      <c r="I3013" s="11" t="s">
        <v>465</v>
      </c>
      <c r="J3013" s="11" t="s">
        <v>99</v>
      </c>
      <c r="K3013" s="11" t="s">
        <v>67</v>
      </c>
      <c r="L3013" s="11" t="s">
        <v>231</v>
      </c>
      <c r="M3013" s="11" t="s">
        <v>101</v>
      </c>
      <c r="N3013" s="11">
        <v>160</v>
      </c>
      <c r="O3013" s="11">
        <v>2019</v>
      </c>
      <c r="P3013" s="11" t="s">
        <v>154</v>
      </c>
      <c r="Q3013" s="11" t="s">
        <v>154</v>
      </c>
      <c r="R3013" s="11" t="s">
        <v>259</v>
      </c>
      <c r="S3013" s="11" t="s">
        <v>104</v>
      </c>
      <c r="T3013" s="11">
        <v>4763</v>
      </c>
      <c r="U3013" s="11" t="str">
        <f>IF(ISERROR(VLOOKUP(I3013,'BACK INFO'!F:F,1,0)),IF(ISERROR(VLOOKUP(I3013,'BACK INFO'!H:H,1,0)),K3013,'BACK INFO'!$H$1),'BACK INFO'!$G$1)</f>
        <v>ANITA M. HOPKINS</v>
      </c>
    </row>
    <row r="3014" spans="1:21" s="11" customFormat="1" x14ac:dyDescent="0.35">
      <c r="A3014" s="11" t="s">
        <v>94</v>
      </c>
      <c r="B3014" s="11">
        <v>2019</v>
      </c>
      <c r="C3014" s="11">
        <v>3</v>
      </c>
      <c r="D3014" s="11" t="s">
        <v>95</v>
      </c>
      <c r="E3014" s="11" t="s">
        <v>96</v>
      </c>
      <c r="F3014" s="11" t="s">
        <v>700</v>
      </c>
      <c r="G3014" s="11" t="s">
        <v>259</v>
      </c>
      <c r="H3014" s="11" t="s">
        <v>98</v>
      </c>
      <c r="I3014" s="11" t="s">
        <v>467</v>
      </c>
      <c r="J3014" s="11" t="s">
        <v>99</v>
      </c>
      <c r="K3014" s="11" t="s">
        <v>72</v>
      </c>
      <c r="L3014" s="11" t="s">
        <v>459</v>
      </c>
      <c r="M3014" s="11" t="s">
        <v>101</v>
      </c>
      <c r="N3014" s="11">
        <v>114</v>
      </c>
      <c r="O3014" s="11">
        <v>2019</v>
      </c>
      <c r="P3014" s="11" t="s">
        <v>154</v>
      </c>
      <c r="Q3014" s="11" t="s">
        <v>154</v>
      </c>
      <c r="R3014" s="11" t="s">
        <v>259</v>
      </c>
      <c r="S3014" s="11" t="s">
        <v>104</v>
      </c>
      <c r="T3014" s="11">
        <v>3548</v>
      </c>
      <c r="U3014" s="11" t="str">
        <f>IF(ISERROR(VLOOKUP(I3014,'BACK INFO'!F:F,1,0)),IF(ISERROR(VLOOKUP(I3014,'BACK INFO'!H:H,1,0)),K3014,'BACK INFO'!$H$1),'BACK INFO'!$G$1)</f>
        <v>BILL MILLER AND COMPANY</v>
      </c>
    </row>
    <row r="3015" spans="1:21" s="11" customFormat="1" x14ac:dyDescent="0.35">
      <c r="A3015" s="11" t="s">
        <v>94</v>
      </c>
      <c r="B3015" s="11">
        <v>2019</v>
      </c>
      <c r="C3015" s="11">
        <v>3</v>
      </c>
      <c r="D3015" s="11" t="s">
        <v>95</v>
      </c>
      <c r="E3015" s="11" t="s">
        <v>96</v>
      </c>
      <c r="F3015" s="11" t="s">
        <v>700</v>
      </c>
      <c r="G3015" s="11" t="s">
        <v>259</v>
      </c>
      <c r="H3015" s="11" t="s">
        <v>98</v>
      </c>
      <c r="I3015" s="11" t="s">
        <v>415</v>
      </c>
      <c r="J3015" s="11" t="s">
        <v>99</v>
      </c>
      <c r="K3015" s="11" t="s">
        <v>245</v>
      </c>
      <c r="L3015" s="11" t="s">
        <v>246</v>
      </c>
      <c r="M3015" s="11" t="s">
        <v>246</v>
      </c>
      <c r="N3015" s="11">
        <v>14</v>
      </c>
      <c r="O3015" s="11">
        <v>2019</v>
      </c>
      <c r="P3015" s="11" t="s">
        <v>154</v>
      </c>
      <c r="Q3015" s="11" t="s">
        <v>154</v>
      </c>
      <c r="R3015" s="11" t="s">
        <v>259</v>
      </c>
      <c r="S3015" s="11" t="s">
        <v>104</v>
      </c>
      <c r="T3015" s="11">
        <v>489</v>
      </c>
      <c r="U3015" s="11" t="str">
        <f>IF(ISERROR(VLOOKUP(I3015,'BACK INFO'!F:F,1,0)),IF(ISERROR(VLOOKUP(I3015,'BACK INFO'!H:H,1,0)),K3015,'BACK INFO'!$H$1),'BACK INFO'!$G$1)</f>
        <v>JULIUS ORTIZ MALDONADO</v>
      </c>
    </row>
    <row r="3016" spans="1:21" s="11" customFormat="1" x14ac:dyDescent="0.35">
      <c r="A3016" s="11" t="s">
        <v>94</v>
      </c>
      <c r="B3016" s="11">
        <v>2019</v>
      </c>
      <c r="C3016" s="11">
        <v>3</v>
      </c>
      <c r="D3016" s="11" t="s">
        <v>95</v>
      </c>
      <c r="E3016" s="11" t="s">
        <v>96</v>
      </c>
      <c r="F3016" s="11" t="s">
        <v>700</v>
      </c>
      <c r="G3016" s="11" t="s">
        <v>259</v>
      </c>
      <c r="H3016" s="11" t="s">
        <v>98</v>
      </c>
      <c r="I3016" s="11" t="s">
        <v>336</v>
      </c>
      <c r="J3016" s="11" t="s">
        <v>99</v>
      </c>
      <c r="K3016" s="11" t="s">
        <v>72</v>
      </c>
      <c r="L3016" s="11" t="s">
        <v>114</v>
      </c>
      <c r="M3016" s="11" t="s">
        <v>101</v>
      </c>
      <c r="N3016" s="11">
        <v>14</v>
      </c>
      <c r="O3016" s="11">
        <v>2019</v>
      </c>
      <c r="P3016" s="11" t="s">
        <v>154</v>
      </c>
      <c r="Q3016" s="11" t="s">
        <v>154</v>
      </c>
      <c r="R3016" s="11" t="s">
        <v>259</v>
      </c>
      <c r="S3016" s="11" t="s">
        <v>104</v>
      </c>
      <c r="T3016" s="11">
        <v>561</v>
      </c>
      <c r="U3016" s="11" t="str">
        <f>IF(ISERROR(VLOOKUP(I3016,'BACK INFO'!F:F,1,0)),IF(ISERROR(VLOOKUP(I3016,'BACK INFO'!H:H,1,0)),K3016,'BACK INFO'!$H$1),'BACK INFO'!$G$1)</f>
        <v>BILL MILLER AND COMPANY</v>
      </c>
    </row>
    <row r="3017" spans="1:21" s="11" customFormat="1" x14ac:dyDescent="0.35">
      <c r="A3017" s="11" t="s">
        <v>94</v>
      </c>
      <c r="B3017" s="11">
        <v>2019</v>
      </c>
      <c r="C3017" s="11">
        <v>3</v>
      </c>
      <c r="D3017" s="11" t="s">
        <v>95</v>
      </c>
      <c r="E3017" s="11" t="s">
        <v>96</v>
      </c>
      <c r="F3017" s="11" t="s">
        <v>700</v>
      </c>
      <c r="G3017" s="11" t="s">
        <v>259</v>
      </c>
      <c r="H3017" s="11" t="s">
        <v>98</v>
      </c>
      <c r="I3017" s="11" t="s">
        <v>392</v>
      </c>
      <c r="J3017" s="11" t="s">
        <v>99</v>
      </c>
      <c r="K3017" s="11" t="s">
        <v>72</v>
      </c>
      <c r="L3017" s="11" t="s">
        <v>114</v>
      </c>
      <c r="M3017" s="11" t="s">
        <v>101</v>
      </c>
      <c r="N3017" s="11">
        <v>223</v>
      </c>
      <c r="O3017" s="11">
        <v>2019</v>
      </c>
      <c r="P3017" s="11" t="s">
        <v>154</v>
      </c>
      <c r="Q3017" s="11" t="s">
        <v>154</v>
      </c>
      <c r="R3017" s="11" t="s">
        <v>259</v>
      </c>
      <c r="S3017" s="11" t="s">
        <v>104</v>
      </c>
      <c r="T3017" s="11">
        <v>7015</v>
      </c>
      <c r="U3017" s="11" t="str">
        <f>IF(ISERROR(VLOOKUP(I3017,'BACK INFO'!F:F,1,0)),IF(ISERROR(VLOOKUP(I3017,'BACK INFO'!H:H,1,0)),K3017,'BACK INFO'!$H$1),'BACK INFO'!$G$1)</f>
        <v>BILL MILLER AND COMPANY</v>
      </c>
    </row>
    <row r="3018" spans="1:21" s="11" customFormat="1" x14ac:dyDescent="0.35">
      <c r="A3018" s="11" t="s">
        <v>94</v>
      </c>
      <c r="B3018" s="11">
        <v>2019</v>
      </c>
      <c r="C3018" s="11">
        <v>3</v>
      </c>
      <c r="D3018" s="11" t="s">
        <v>95</v>
      </c>
      <c r="E3018" s="11" t="s">
        <v>96</v>
      </c>
      <c r="F3018" s="11" t="s">
        <v>700</v>
      </c>
      <c r="G3018" s="11" t="s">
        <v>259</v>
      </c>
      <c r="H3018" s="11" t="s">
        <v>98</v>
      </c>
      <c r="I3018" s="11" t="s">
        <v>505</v>
      </c>
      <c r="J3018" s="11" t="s">
        <v>99</v>
      </c>
      <c r="K3018" s="11" t="s">
        <v>75</v>
      </c>
      <c r="L3018" s="11" t="s">
        <v>131</v>
      </c>
      <c r="M3018" s="11" t="s">
        <v>101</v>
      </c>
      <c r="N3018" s="11">
        <v>102</v>
      </c>
      <c r="O3018" s="11">
        <v>2019</v>
      </c>
      <c r="P3018" s="11" t="s">
        <v>154</v>
      </c>
      <c r="Q3018" s="11" t="s">
        <v>154</v>
      </c>
      <c r="R3018" s="11" t="s">
        <v>259</v>
      </c>
      <c r="S3018" s="11" t="s">
        <v>104</v>
      </c>
      <c r="T3018" s="11">
        <v>3162</v>
      </c>
      <c r="U3018" s="11" t="str">
        <f>IF(ISERROR(VLOOKUP(I3018,'BACK INFO'!F:F,1,0)),IF(ISERROR(VLOOKUP(I3018,'BACK INFO'!H:H,1,0)),K3018,'BACK INFO'!$H$1),'BACK INFO'!$G$1)</f>
        <v>LAURA BONG</v>
      </c>
    </row>
    <row r="3019" spans="1:21" s="11" customFormat="1" x14ac:dyDescent="0.35">
      <c r="A3019" s="11" t="s">
        <v>94</v>
      </c>
      <c r="B3019" s="11">
        <v>2019</v>
      </c>
      <c r="C3019" s="11">
        <v>3</v>
      </c>
      <c r="D3019" s="11" t="s">
        <v>95</v>
      </c>
      <c r="E3019" s="11" t="s">
        <v>96</v>
      </c>
      <c r="F3019" s="11" t="s">
        <v>700</v>
      </c>
      <c r="G3019" s="11" t="s">
        <v>259</v>
      </c>
      <c r="H3019" s="11" t="s">
        <v>98</v>
      </c>
      <c r="I3019" s="11" t="s">
        <v>596</v>
      </c>
      <c r="J3019" s="11" t="s">
        <v>99</v>
      </c>
      <c r="K3019" s="11" t="s">
        <v>72</v>
      </c>
      <c r="L3019" s="11" t="s">
        <v>114</v>
      </c>
      <c r="M3019" s="11" t="s">
        <v>101</v>
      </c>
      <c r="N3019" s="11">
        <v>3</v>
      </c>
      <c r="O3019" s="11">
        <v>2019</v>
      </c>
      <c r="P3019" s="11" t="s">
        <v>154</v>
      </c>
      <c r="Q3019" s="11" t="s">
        <v>154</v>
      </c>
      <c r="R3019" s="11" t="s">
        <v>259</v>
      </c>
      <c r="S3019" s="11" t="s">
        <v>104</v>
      </c>
      <c r="T3019" s="11">
        <v>204</v>
      </c>
      <c r="U3019" s="11" t="str">
        <f>IF(ISERROR(VLOOKUP(I3019,'BACK INFO'!F:F,1,0)),IF(ISERROR(VLOOKUP(I3019,'BACK INFO'!H:H,1,0)),K3019,'BACK INFO'!$H$1),'BACK INFO'!$G$1)</f>
        <v>BILL MILLER AND COMPANY</v>
      </c>
    </row>
    <row r="3020" spans="1:21" s="11" customFormat="1" x14ac:dyDescent="0.35">
      <c r="A3020" s="11" t="s">
        <v>94</v>
      </c>
      <c r="B3020" s="11">
        <v>2019</v>
      </c>
      <c r="C3020" s="11">
        <v>3</v>
      </c>
      <c r="D3020" s="11" t="s">
        <v>95</v>
      </c>
      <c r="E3020" s="11" t="s">
        <v>96</v>
      </c>
      <c r="F3020" s="11" t="s">
        <v>700</v>
      </c>
      <c r="G3020" s="11" t="s">
        <v>259</v>
      </c>
      <c r="H3020" s="11" t="s">
        <v>98</v>
      </c>
      <c r="I3020" s="11" t="s">
        <v>417</v>
      </c>
      <c r="J3020" s="11" t="s">
        <v>99</v>
      </c>
      <c r="K3020" s="11" t="s">
        <v>67</v>
      </c>
      <c r="L3020" s="11" t="s">
        <v>133</v>
      </c>
      <c r="M3020" s="11" t="s">
        <v>101</v>
      </c>
      <c r="N3020" s="11">
        <v>48</v>
      </c>
      <c r="O3020" s="11">
        <v>2019</v>
      </c>
      <c r="P3020" s="11" t="s">
        <v>154</v>
      </c>
      <c r="Q3020" s="11" t="s">
        <v>154</v>
      </c>
      <c r="R3020" s="11" t="s">
        <v>259</v>
      </c>
      <c r="S3020" s="11" t="s">
        <v>104</v>
      </c>
      <c r="T3020" s="11">
        <v>1422</v>
      </c>
      <c r="U3020" s="11" t="str">
        <f>IF(ISERROR(VLOOKUP(I3020,'BACK INFO'!F:F,1,0)),IF(ISERROR(VLOOKUP(I3020,'BACK INFO'!H:H,1,0)),K3020,'BACK INFO'!$H$1),'BACK INFO'!$G$1)</f>
        <v>ANITA M. HOPKINS</v>
      </c>
    </row>
    <row r="3021" spans="1:21" s="11" customFormat="1" x14ac:dyDescent="0.35">
      <c r="A3021" s="11" t="s">
        <v>94</v>
      </c>
      <c r="B3021" s="11">
        <v>2019</v>
      </c>
      <c r="C3021" s="11">
        <v>3</v>
      </c>
      <c r="D3021" s="11" t="s">
        <v>95</v>
      </c>
      <c r="E3021" s="11" t="s">
        <v>96</v>
      </c>
      <c r="F3021" s="11" t="s">
        <v>700</v>
      </c>
      <c r="G3021" s="11" t="s">
        <v>259</v>
      </c>
      <c r="H3021" s="11" t="s">
        <v>98</v>
      </c>
      <c r="I3021" s="11" t="s">
        <v>548</v>
      </c>
      <c r="J3021" s="11" t="s">
        <v>99</v>
      </c>
      <c r="K3021" s="11" t="s">
        <v>75</v>
      </c>
      <c r="L3021" s="11" t="s">
        <v>491</v>
      </c>
      <c r="M3021" s="11" t="s">
        <v>101</v>
      </c>
      <c r="N3021" s="11">
        <v>78</v>
      </c>
      <c r="O3021" s="11">
        <v>2019</v>
      </c>
      <c r="P3021" s="11" t="s">
        <v>154</v>
      </c>
      <c r="Q3021" s="11" t="s">
        <v>154</v>
      </c>
      <c r="R3021" s="11" t="s">
        <v>259</v>
      </c>
      <c r="S3021" s="11" t="s">
        <v>104</v>
      </c>
      <c r="T3021" s="11">
        <v>2238</v>
      </c>
      <c r="U3021" s="11" t="str">
        <f>IF(ISERROR(VLOOKUP(I3021,'BACK INFO'!F:F,1,0)),IF(ISERROR(VLOOKUP(I3021,'BACK INFO'!H:H,1,0)),K3021,'BACK INFO'!$H$1),'BACK INFO'!$G$1)</f>
        <v>LAURA BONG</v>
      </c>
    </row>
    <row r="3022" spans="1:21" s="11" customFormat="1" x14ac:dyDescent="0.35">
      <c r="A3022" s="11" t="s">
        <v>94</v>
      </c>
      <c r="B3022" s="11">
        <v>2019</v>
      </c>
      <c r="C3022" s="11">
        <v>3</v>
      </c>
      <c r="D3022" s="11" t="s">
        <v>95</v>
      </c>
      <c r="E3022" s="11" t="s">
        <v>96</v>
      </c>
      <c r="F3022" s="11" t="s">
        <v>700</v>
      </c>
      <c r="G3022" s="11" t="s">
        <v>259</v>
      </c>
      <c r="H3022" s="11" t="s">
        <v>98</v>
      </c>
      <c r="I3022" s="11" t="s">
        <v>431</v>
      </c>
      <c r="J3022" s="11" t="s">
        <v>99</v>
      </c>
      <c r="K3022" s="11" t="s">
        <v>75</v>
      </c>
      <c r="L3022" s="11" t="s">
        <v>131</v>
      </c>
      <c r="M3022" s="11" t="s">
        <v>101</v>
      </c>
      <c r="N3022" s="11">
        <v>58</v>
      </c>
      <c r="O3022" s="11">
        <v>2019</v>
      </c>
      <c r="P3022" s="11" t="s">
        <v>154</v>
      </c>
      <c r="Q3022" s="11" t="s">
        <v>154</v>
      </c>
      <c r="R3022" s="11" t="s">
        <v>259</v>
      </c>
      <c r="S3022" s="11" t="s">
        <v>104</v>
      </c>
      <c r="T3022" s="11">
        <v>2180</v>
      </c>
      <c r="U3022" s="11" t="str">
        <f>IF(ISERROR(VLOOKUP(I3022,'BACK INFO'!F:F,1,0)),IF(ISERROR(VLOOKUP(I3022,'BACK INFO'!H:H,1,0)),K3022,'BACK INFO'!$H$1),'BACK INFO'!$G$1)</f>
        <v>LAURA BONG</v>
      </c>
    </row>
    <row r="3023" spans="1:21" s="11" customFormat="1" x14ac:dyDescent="0.35">
      <c r="A3023" s="11" t="s">
        <v>94</v>
      </c>
      <c r="B3023" s="11">
        <v>2019</v>
      </c>
      <c r="C3023" s="11">
        <v>3</v>
      </c>
      <c r="D3023" s="11" t="s">
        <v>95</v>
      </c>
      <c r="E3023" s="11" t="s">
        <v>96</v>
      </c>
      <c r="F3023" s="11" t="s">
        <v>700</v>
      </c>
      <c r="G3023" s="11" t="s">
        <v>259</v>
      </c>
      <c r="H3023" s="11" t="s">
        <v>98</v>
      </c>
      <c r="I3023" s="11" t="s">
        <v>549</v>
      </c>
      <c r="J3023" s="11" t="s">
        <v>99</v>
      </c>
      <c r="K3023" s="11" t="s">
        <v>75</v>
      </c>
      <c r="L3023" s="11" t="s">
        <v>131</v>
      </c>
      <c r="M3023" s="11" t="s">
        <v>101</v>
      </c>
      <c r="N3023" s="11">
        <v>20</v>
      </c>
      <c r="O3023" s="11">
        <v>2019</v>
      </c>
      <c r="P3023" s="11" t="s">
        <v>154</v>
      </c>
      <c r="Q3023" s="11" t="s">
        <v>154</v>
      </c>
      <c r="R3023" s="11" t="s">
        <v>259</v>
      </c>
      <c r="S3023" s="11" t="s">
        <v>104</v>
      </c>
      <c r="T3023" s="11">
        <v>609</v>
      </c>
      <c r="U3023" s="11" t="str">
        <f>IF(ISERROR(VLOOKUP(I3023,'BACK INFO'!F:F,1,0)),IF(ISERROR(VLOOKUP(I3023,'BACK INFO'!H:H,1,0)),K3023,'BACK INFO'!$H$1),'BACK INFO'!$G$1)</f>
        <v>LAURA BONG</v>
      </c>
    </row>
    <row r="3024" spans="1:21" s="11" customFormat="1" x14ac:dyDescent="0.35">
      <c r="A3024" s="11" t="s">
        <v>94</v>
      </c>
      <c r="B3024" s="11">
        <v>2019</v>
      </c>
      <c r="C3024" s="11">
        <v>3</v>
      </c>
      <c r="D3024" s="11" t="s">
        <v>95</v>
      </c>
      <c r="E3024" s="11" t="s">
        <v>96</v>
      </c>
      <c r="F3024" s="11" t="s">
        <v>700</v>
      </c>
      <c r="G3024" s="11" t="s">
        <v>259</v>
      </c>
      <c r="H3024" s="11" t="s">
        <v>98</v>
      </c>
      <c r="I3024" s="11" t="s">
        <v>597</v>
      </c>
      <c r="J3024" s="11" t="s">
        <v>99</v>
      </c>
      <c r="K3024" s="11" t="s">
        <v>72</v>
      </c>
      <c r="L3024" s="11" t="s">
        <v>114</v>
      </c>
      <c r="M3024" s="11" t="s">
        <v>101</v>
      </c>
      <c r="N3024" s="11">
        <v>48</v>
      </c>
      <c r="O3024" s="11">
        <v>2019</v>
      </c>
      <c r="P3024" s="11" t="s">
        <v>154</v>
      </c>
      <c r="Q3024" s="11" t="s">
        <v>154</v>
      </c>
      <c r="R3024" s="11" t="s">
        <v>259</v>
      </c>
      <c r="S3024" s="11" t="s">
        <v>104</v>
      </c>
      <c r="T3024" s="11">
        <v>1416</v>
      </c>
      <c r="U3024" s="11" t="str">
        <f>IF(ISERROR(VLOOKUP(I3024,'BACK INFO'!F:F,1,0)),IF(ISERROR(VLOOKUP(I3024,'BACK INFO'!H:H,1,0)),K3024,'BACK INFO'!$H$1),'BACK INFO'!$G$1)</f>
        <v>BILL MILLER AND COMPANY</v>
      </c>
    </row>
    <row r="3025" spans="1:21" s="11" customFormat="1" x14ac:dyDescent="0.35">
      <c r="A3025" s="11" t="s">
        <v>94</v>
      </c>
      <c r="B3025" s="11">
        <v>2019</v>
      </c>
      <c r="C3025" s="11">
        <v>3</v>
      </c>
      <c r="D3025" s="11" t="s">
        <v>95</v>
      </c>
      <c r="E3025" s="11" t="s">
        <v>96</v>
      </c>
      <c r="F3025" s="11" t="s">
        <v>700</v>
      </c>
      <c r="G3025" s="11" t="s">
        <v>259</v>
      </c>
      <c r="H3025" s="11" t="s">
        <v>98</v>
      </c>
      <c r="I3025" s="11" t="s">
        <v>349</v>
      </c>
      <c r="J3025" s="11" t="s">
        <v>99</v>
      </c>
      <c r="K3025" s="11" t="s">
        <v>73</v>
      </c>
      <c r="L3025" s="11" t="s">
        <v>127</v>
      </c>
      <c r="M3025" s="11" t="s">
        <v>101</v>
      </c>
      <c r="N3025" s="11">
        <v>48</v>
      </c>
      <c r="O3025" s="11">
        <v>2019</v>
      </c>
      <c r="P3025" s="11" t="s">
        <v>154</v>
      </c>
      <c r="Q3025" s="11" t="s">
        <v>154</v>
      </c>
      <c r="R3025" s="11" t="s">
        <v>259</v>
      </c>
      <c r="S3025" s="11" t="s">
        <v>104</v>
      </c>
      <c r="T3025" s="11">
        <v>1656</v>
      </c>
      <c r="U3025" s="11" t="str">
        <f>IF(ISERROR(VLOOKUP(I3025,'BACK INFO'!F:F,1,0)),IF(ISERROR(VLOOKUP(I3025,'BACK INFO'!H:H,1,0)),K3025,'BACK INFO'!$H$1),'BACK INFO'!$G$1)</f>
        <v>PHYLLIS POSNER</v>
      </c>
    </row>
    <row r="3026" spans="1:21" s="11" customFormat="1" x14ac:dyDescent="0.35">
      <c r="A3026" s="11" t="s">
        <v>94</v>
      </c>
      <c r="B3026" s="11">
        <v>2019</v>
      </c>
      <c r="C3026" s="11">
        <v>3</v>
      </c>
      <c r="D3026" s="11" t="s">
        <v>95</v>
      </c>
      <c r="E3026" s="11" t="s">
        <v>96</v>
      </c>
      <c r="F3026" s="11" t="s">
        <v>700</v>
      </c>
      <c r="G3026" s="11" t="s">
        <v>259</v>
      </c>
      <c r="H3026" s="11" t="s">
        <v>98</v>
      </c>
      <c r="I3026" s="11" t="s">
        <v>418</v>
      </c>
      <c r="J3026" s="11" t="s">
        <v>120</v>
      </c>
      <c r="K3026" s="11" t="s">
        <v>68</v>
      </c>
      <c r="L3026" s="11" t="s">
        <v>129</v>
      </c>
      <c r="M3026" s="11" t="s">
        <v>122</v>
      </c>
      <c r="N3026" s="11">
        <v>21</v>
      </c>
      <c r="O3026" s="11">
        <v>2019</v>
      </c>
      <c r="P3026" s="11" t="s">
        <v>154</v>
      </c>
      <c r="Q3026" s="11" t="s">
        <v>154</v>
      </c>
      <c r="R3026" s="11" t="s">
        <v>259</v>
      </c>
      <c r="S3026" s="11" t="s">
        <v>104</v>
      </c>
      <c r="T3026" s="11">
        <v>725.62528081473727</v>
      </c>
      <c r="U3026" s="11" t="str">
        <f>IF(ISERROR(VLOOKUP(I3026,'BACK INFO'!F:F,1,0)),IF(ISERROR(VLOOKUP(I3026,'BACK INFO'!H:H,1,0)),K3026,'BACK INFO'!$H$1),'BACK INFO'!$G$1)</f>
        <v>STEPHANIE VITALI</v>
      </c>
    </row>
    <row r="3027" spans="1:21" s="11" customFormat="1" x14ac:dyDescent="0.35">
      <c r="A3027" s="11" t="s">
        <v>94</v>
      </c>
      <c r="B3027" s="11">
        <v>2019</v>
      </c>
      <c r="C3027" s="11">
        <v>3</v>
      </c>
      <c r="D3027" s="11" t="s">
        <v>95</v>
      </c>
      <c r="E3027" s="11" t="s">
        <v>96</v>
      </c>
      <c r="F3027" s="11" t="s">
        <v>700</v>
      </c>
      <c r="G3027" s="11" t="s">
        <v>259</v>
      </c>
      <c r="H3027" s="11" t="s">
        <v>98</v>
      </c>
      <c r="I3027" s="11" t="s">
        <v>134</v>
      </c>
      <c r="J3027" s="11" t="s">
        <v>99</v>
      </c>
      <c r="K3027" s="11" t="s">
        <v>67</v>
      </c>
      <c r="L3027" s="11" t="s">
        <v>135</v>
      </c>
      <c r="M3027" s="11" t="s">
        <v>101</v>
      </c>
      <c r="N3027" s="11">
        <v>68</v>
      </c>
      <c r="O3027" s="11">
        <v>2019</v>
      </c>
      <c r="P3027" s="11" t="s">
        <v>154</v>
      </c>
      <c r="Q3027" s="11" t="s">
        <v>154</v>
      </c>
      <c r="R3027" s="11" t="s">
        <v>259</v>
      </c>
      <c r="S3027" s="11" t="s">
        <v>104</v>
      </c>
      <c r="T3027" s="11">
        <v>2001</v>
      </c>
      <c r="U3027" s="11" t="str">
        <f>IF(ISERROR(VLOOKUP(I3027,'BACK INFO'!F:F,1,0)),IF(ISERROR(VLOOKUP(I3027,'BACK INFO'!H:H,1,0)),K3027,'BACK INFO'!$H$1),'BACK INFO'!$G$1)</f>
        <v>ANITA M. HOPKINS</v>
      </c>
    </row>
    <row r="3028" spans="1:21" s="11" customFormat="1" x14ac:dyDescent="0.35">
      <c r="A3028" s="11" t="s">
        <v>94</v>
      </c>
      <c r="B3028" s="11">
        <v>2019</v>
      </c>
      <c r="C3028" s="11">
        <v>3</v>
      </c>
      <c r="D3028" s="11" t="s">
        <v>95</v>
      </c>
      <c r="E3028" s="11" t="s">
        <v>96</v>
      </c>
      <c r="F3028" s="11" t="s">
        <v>700</v>
      </c>
      <c r="G3028" s="11" t="s">
        <v>259</v>
      </c>
      <c r="H3028" s="11" t="s">
        <v>98</v>
      </c>
      <c r="I3028" s="11" t="s">
        <v>532</v>
      </c>
      <c r="J3028" s="11" t="s">
        <v>99</v>
      </c>
      <c r="K3028" s="11" t="s">
        <v>75</v>
      </c>
      <c r="L3028" s="11" t="s">
        <v>273</v>
      </c>
      <c r="M3028" s="11" t="s">
        <v>101</v>
      </c>
      <c r="N3028" s="11">
        <v>8</v>
      </c>
      <c r="O3028" s="11">
        <v>2019</v>
      </c>
      <c r="P3028" s="11" t="s">
        <v>154</v>
      </c>
      <c r="Q3028" s="11" t="s">
        <v>154</v>
      </c>
      <c r="R3028" s="11" t="s">
        <v>259</v>
      </c>
      <c r="S3028" s="11" t="s">
        <v>104</v>
      </c>
      <c r="T3028" s="11">
        <v>226</v>
      </c>
      <c r="U3028" s="11" t="str">
        <f>IF(ISERROR(VLOOKUP(I3028,'BACK INFO'!F:F,1,0)),IF(ISERROR(VLOOKUP(I3028,'BACK INFO'!H:H,1,0)),K3028,'BACK INFO'!$H$1),'BACK INFO'!$G$1)</f>
        <v>LAURA BONG</v>
      </c>
    </row>
    <row r="3029" spans="1:21" s="11" customFormat="1" x14ac:dyDescent="0.35">
      <c r="A3029" s="11" t="s">
        <v>94</v>
      </c>
      <c r="B3029" s="11">
        <v>2019</v>
      </c>
      <c r="C3029" s="11">
        <v>3</v>
      </c>
      <c r="D3029" s="11" t="s">
        <v>95</v>
      </c>
      <c r="E3029" s="11" t="s">
        <v>96</v>
      </c>
      <c r="F3029" s="11" t="s">
        <v>700</v>
      </c>
      <c r="G3029" s="11" t="s">
        <v>259</v>
      </c>
      <c r="H3029" s="11" t="s">
        <v>98</v>
      </c>
      <c r="I3029" s="11" t="s">
        <v>380</v>
      </c>
      <c r="J3029" s="11" t="s">
        <v>99</v>
      </c>
      <c r="K3029" s="11" t="s">
        <v>73</v>
      </c>
      <c r="L3029" s="11" t="s">
        <v>127</v>
      </c>
      <c r="M3029" s="11" t="s">
        <v>101</v>
      </c>
      <c r="N3029" s="11">
        <v>24</v>
      </c>
      <c r="O3029" s="11">
        <v>2019</v>
      </c>
      <c r="P3029" s="11" t="s">
        <v>154</v>
      </c>
      <c r="Q3029" s="11" t="s">
        <v>154</v>
      </c>
      <c r="R3029" s="11" t="s">
        <v>259</v>
      </c>
      <c r="S3029" s="11" t="s">
        <v>104</v>
      </c>
      <c r="T3029" s="11">
        <v>720</v>
      </c>
      <c r="U3029" s="11" t="str">
        <f>IF(ISERROR(VLOOKUP(I3029,'BACK INFO'!F:F,1,0)),IF(ISERROR(VLOOKUP(I3029,'BACK INFO'!H:H,1,0)),K3029,'BACK INFO'!$H$1),'BACK INFO'!$G$1)</f>
        <v>PHYLLIS POSNER</v>
      </c>
    </row>
    <row r="3030" spans="1:21" s="11" customFormat="1" x14ac:dyDescent="0.35">
      <c r="A3030" s="11" t="s">
        <v>94</v>
      </c>
      <c r="B3030" s="11">
        <v>2019</v>
      </c>
      <c r="C3030" s="11">
        <v>3</v>
      </c>
      <c r="D3030" s="11" t="s">
        <v>95</v>
      </c>
      <c r="E3030" s="11" t="s">
        <v>96</v>
      </c>
      <c r="F3030" s="11" t="s">
        <v>700</v>
      </c>
      <c r="G3030" s="11" t="s">
        <v>259</v>
      </c>
      <c r="H3030" s="11" t="s">
        <v>98</v>
      </c>
      <c r="I3030" s="11" t="s">
        <v>232</v>
      </c>
      <c r="J3030" s="11" t="s">
        <v>99</v>
      </c>
      <c r="K3030" s="11" t="s">
        <v>76</v>
      </c>
      <c r="L3030" s="11" t="s">
        <v>127</v>
      </c>
      <c r="M3030" s="11" t="s">
        <v>101</v>
      </c>
      <c r="N3030" s="11">
        <v>30</v>
      </c>
      <c r="O3030" s="11">
        <v>2019</v>
      </c>
      <c r="P3030" s="11" t="s">
        <v>154</v>
      </c>
      <c r="Q3030" s="11" t="s">
        <v>154</v>
      </c>
      <c r="R3030" s="11" t="s">
        <v>259</v>
      </c>
      <c r="S3030" s="11" t="s">
        <v>104</v>
      </c>
      <c r="T3030" s="11">
        <v>915</v>
      </c>
      <c r="U3030" s="11" t="str">
        <f>IF(ISERROR(VLOOKUP(I3030,'BACK INFO'!F:F,1,0)),IF(ISERROR(VLOOKUP(I3030,'BACK INFO'!H:H,1,0)),K3030,'BACK INFO'!$H$1),'BACK INFO'!$G$1)</f>
        <v>MIE MANNICHE</v>
      </c>
    </row>
    <row r="3031" spans="1:21" s="11" customFormat="1" x14ac:dyDescent="0.35">
      <c r="A3031" s="11" t="s">
        <v>94</v>
      </c>
      <c r="B3031" s="11">
        <v>2019</v>
      </c>
      <c r="C3031" s="11">
        <v>3</v>
      </c>
      <c r="D3031" s="11" t="s">
        <v>95</v>
      </c>
      <c r="E3031" s="11" t="s">
        <v>96</v>
      </c>
      <c r="F3031" s="11" t="s">
        <v>700</v>
      </c>
      <c r="G3031" s="11" t="s">
        <v>259</v>
      </c>
      <c r="H3031" s="11" t="s">
        <v>98</v>
      </c>
      <c r="I3031" s="11" t="s">
        <v>551</v>
      </c>
      <c r="J3031" s="11" t="s">
        <v>99</v>
      </c>
      <c r="K3031" s="11" t="s">
        <v>75</v>
      </c>
      <c r="L3031" s="11" t="s">
        <v>131</v>
      </c>
      <c r="M3031" s="11" t="s">
        <v>101</v>
      </c>
      <c r="N3031" s="11">
        <v>36</v>
      </c>
      <c r="O3031" s="11">
        <v>2019</v>
      </c>
      <c r="P3031" s="11" t="s">
        <v>154</v>
      </c>
      <c r="Q3031" s="11" t="s">
        <v>154</v>
      </c>
      <c r="R3031" s="11" t="s">
        <v>259</v>
      </c>
      <c r="S3031" s="11" t="s">
        <v>104</v>
      </c>
      <c r="T3031" s="11">
        <v>1244</v>
      </c>
      <c r="U3031" s="11" t="str">
        <f>IF(ISERROR(VLOOKUP(I3031,'BACK INFO'!F:F,1,0)),IF(ISERROR(VLOOKUP(I3031,'BACK INFO'!H:H,1,0)),K3031,'BACK INFO'!$H$1),'BACK INFO'!$G$1)</f>
        <v>LAURA BONG</v>
      </c>
    </row>
    <row r="3032" spans="1:21" s="11" customFormat="1" x14ac:dyDescent="0.35">
      <c r="A3032" s="11" t="s">
        <v>94</v>
      </c>
      <c r="B3032" s="11">
        <v>2019</v>
      </c>
      <c r="C3032" s="11">
        <v>3</v>
      </c>
      <c r="D3032" s="11" t="s">
        <v>95</v>
      </c>
      <c r="E3032" s="11" t="s">
        <v>96</v>
      </c>
      <c r="F3032" s="11" t="s">
        <v>700</v>
      </c>
      <c r="G3032" s="11" t="s">
        <v>259</v>
      </c>
      <c r="H3032" s="11" t="s">
        <v>98</v>
      </c>
      <c r="I3032" s="11" t="s">
        <v>598</v>
      </c>
      <c r="J3032" s="11" t="s">
        <v>120</v>
      </c>
      <c r="K3032" s="11" t="s">
        <v>68</v>
      </c>
      <c r="L3032" s="11" t="s">
        <v>129</v>
      </c>
      <c r="M3032" s="11" t="s">
        <v>122</v>
      </c>
      <c r="N3032" s="11">
        <v>26</v>
      </c>
      <c r="O3032" s="11">
        <v>2019</v>
      </c>
      <c r="P3032" s="11" t="s">
        <v>154</v>
      </c>
      <c r="Q3032" s="11" t="s">
        <v>154</v>
      </c>
      <c r="R3032" s="11" t="s">
        <v>259</v>
      </c>
      <c r="S3032" s="11" t="s">
        <v>104</v>
      </c>
      <c r="T3032" s="11">
        <v>780.2905496480455</v>
      </c>
      <c r="U3032" s="11" t="str">
        <f>IF(ISERROR(VLOOKUP(I3032,'BACK INFO'!F:F,1,0)),IF(ISERROR(VLOOKUP(I3032,'BACK INFO'!H:H,1,0)),K3032,'BACK INFO'!$H$1),'BACK INFO'!$G$1)</f>
        <v>STEPHANIE VITALI</v>
      </c>
    </row>
    <row r="3033" spans="1:21" s="11" customFormat="1" x14ac:dyDescent="0.35">
      <c r="A3033" s="11" t="s">
        <v>94</v>
      </c>
      <c r="B3033" s="11">
        <v>2019</v>
      </c>
      <c r="C3033" s="11">
        <v>3</v>
      </c>
      <c r="D3033" s="11" t="s">
        <v>95</v>
      </c>
      <c r="E3033" s="11" t="s">
        <v>96</v>
      </c>
      <c r="F3033" s="11" t="s">
        <v>700</v>
      </c>
      <c r="G3033" s="11" t="s">
        <v>259</v>
      </c>
      <c r="H3033" s="11" t="s">
        <v>98</v>
      </c>
      <c r="I3033" s="11" t="s">
        <v>599</v>
      </c>
      <c r="J3033" s="11" t="s">
        <v>99</v>
      </c>
      <c r="K3033" s="11" t="s">
        <v>67</v>
      </c>
      <c r="L3033" s="11" t="s">
        <v>133</v>
      </c>
      <c r="M3033" s="11" t="s">
        <v>101</v>
      </c>
      <c r="N3033" s="11">
        <v>110</v>
      </c>
      <c r="O3033" s="11">
        <v>2019</v>
      </c>
      <c r="P3033" s="11" t="s">
        <v>154</v>
      </c>
      <c r="Q3033" s="11" t="s">
        <v>154</v>
      </c>
      <c r="R3033" s="11" t="s">
        <v>259</v>
      </c>
      <c r="S3033" s="11" t="s">
        <v>104</v>
      </c>
      <c r="T3033" s="11">
        <v>3313</v>
      </c>
      <c r="U3033" s="11" t="str">
        <f>IF(ISERROR(VLOOKUP(I3033,'BACK INFO'!F:F,1,0)),IF(ISERROR(VLOOKUP(I3033,'BACK INFO'!H:H,1,0)),K3033,'BACK INFO'!$H$1),'BACK INFO'!$G$1)</f>
        <v>ANITA M. HOPKINS</v>
      </c>
    </row>
    <row r="3034" spans="1:21" s="11" customFormat="1" x14ac:dyDescent="0.35">
      <c r="A3034" s="11" t="s">
        <v>94</v>
      </c>
      <c r="B3034" s="11">
        <v>2019</v>
      </c>
      <c r="C3034" s="11">
        <v>3</v>
      </c>
      <c r="D3034" s="11" t="s">
        <v>95</v>
      </c>
      <c r="E3034" s="11" t="s">
        <v>96</v>
      </c>
      <c r="F3034" s="11" t="s">
        <v>700</v>
      </c>
      <c r="G3034" s="11" t="s">
        <v>259</v>
      </c>
      <c r="H3034" s="11" t="s">
        <v>98</v>
      </c>
      <c r="I3034" s="11" t="s">
        <v>138</v>
      </c>
      <c r="J3034" s="11" t="s">
        <v>99</v>
      </c>
      <c r="K3034" s="11" t="s">
        <v>73</v>
      </c>
      <c r="L3034" s="11" t="s">
        <v>127</v>
      </c>
      <c r="M3034" s="11" t="s">
        <v>101</v>
      </c>
      <c r="N3034" s="11">
        <v>40</v>
      </c>
      <c r="O3034" s="11">
        <v>2019</v>
      </c>
      <c r="P3034" s="11" t="s">
        <v>154</v>
      </c>
      <c r="Q3034" s="11" t="s">
        <v>154</v>
      </c>
      <c r="R3034" s="11" t="s">
        <v>259</v>
      </c>
      <c r="S3034" s="11" t="s">
        <v>104</v>
      </c>
      <c r="T3034" s="11">
        <v>1192</v>
      </c>
      <c r="U3034" s="11" t="str">
        <f>IF(ISERROR(VLOOKUP(I3034,'BACK INFO'!F:F,1,0)),IF(ISERROR(VLOOKUP(I3034,'BACK INFO'!H:H,1,0)),K3034,'BACK INFO'!$H$1),'BACK INFO'!$G$1)</f>
        <v>PHYLLIS POSNER</v>
      </c>
    </row>
    <row r="3035" spans="1:21" s="11" customFormat="1" x14ac:dyDescent="0.35">
      <c r="A3035" s="11" t="s">
        <v>94</v>
      </c>
      <c r="B3035" s="11">
        <v>2019</v>
      </c>
      <c r="C3035" s="11">
        <v>3</v>
      </c>
      <c r="D3035" s="11" t="s">
        <v>95</v>
      </c>
      <c r="E3035" s="11" t="s">
        <v>96</v>
      </c>
      <c r="F3035" s="11" t="s">
        <v>700</v>
      </c>
      <c r="G3035" s="11" t="s">
        <v>259</v>
      </c>
      <c r="H3035" s="11" t="s">
        <v>98</v>
      </c>
      <c r="I3035" s="11" t="s">
        <v>419</v>
      </c>
      <c r="J3035" s="11" t="s">
        <v>99</v>
      </c>
      <c r="K3035" s="11" t="s">
        <v>76</v>
      </c>
      <c r="L3035" s="11" t="s">
        <v>199</v>
      </c>
      <c r="M3035" s="11" t="s">
        <v>101</v>
      </c>
      <c r="N3035" s="11">
        <v>28</v>
      </c>
      <c r="O3035" s="11">
        <v>2019</v>
      </c>
      <c r="P3035" s="11" t="s">
        <v>154</v>
      </c>
      <c r="Q3035" s="11" t="s">
        <v>154</v>
      </c>
      <c r="R3035" s="11" t="s">
        <v>259</v>
      </c>
      <c r="S3035" s="11" t="s">
        <v>104</v>
      </c>
      <c r="T3035" s="11">
        <v>1051</v>
      </c>
      <c r="U3035" s="11" t="str">
        <f>IF(ISERROR(VLOOKUP(I3035,'BACK INFO'!F:F,1,0)),IF(ISERROR(VLOOKUP(I3035,'BACK INFO'!H:H,1,0)),K3035,'BACK INFO'!$H$1),'BACK INFO'!$G$1)</f>
        <v>MIE MANNICHE</v>
      </c>
    </row>
    <row r="3036" spans="1:21" s="11" customFormat="1" x14ac:dyDescent="0.35">
      <c r="A3036" s="11" t="s">
        <v>94</v>
      </c>
      <c r="B3036" s="11">
        <v>2019</v>
      </c>
      <c r="C3036" s="11">
        <v>3</v>
      </c>
      <c r="D3036" s="11" t="s">
        <v>95</v>
      </c>
      <c r="E3036" s="11" t="s">
        <v>96</v>
      </c>
      <c r="F3036" s="11" t="s">
        <v>700</v>
      </c>
      <c r="G3036" s="11" t="s">
        <v>259</v>
      </c>
      <c r="H3036" s="11" t="s">
        <v>98</v>
      </c>
      <c r="I3036" s="11" t="s">
        <v>235</v>
      </c>
      <c r="J3036" s="11" t="s">
        <v>120</v>
      </c>
      <c r="K3036" s="11" t="s">
        <v>68</v>
      </c>
      <c r="L3036" s="11" t="s">
        <v>129</v>
      </c>
      <c r="M3036" s="11" t="s">
        <v>122</v>
      </c>
      <c r="N3036" s="11">
        <v>87</v>
      </c>
      <c r="O3036" s="11">
        <v>2019</v>
      </c>
      <c r="P3036" s="11" t="s">
        <v>154</v>
      </c>
      <c r="Q3036" s="11" t="s">
        <v>154</v>
      </c>
      <c r="R3036" s="11" t="s">
        <v>259</v>
      </c>
      <c r="S3036" s="11" t="s">
        <v>104</v>
      </c>
      <c r="T3036" s="11">
        <v>2688.3330837202334</v>
      </c>
      <c r="U3036" s="11" t="str">
        <f>IF(ISERROR(VLOOKUP(I3036,'BACK INFO'!F:F,1,0)),IF(ISERROR(VLOOKUP(I3036,'BACK INFO'!H:H,1,0)),K3036,'BACK INFO'!$H$1),'BACK INFO'!$G$1)</f>
        <v>STEPHANIE VITALI</v>
      </c>
    </row>
    <row r="3037" spans="1:21" s="11" customFormat="1" x14ac:dyDescent="0.35">
      <c r="A3037" s="11" t="s">
        <v>94</v>
      </c>
      <c r="B3037" s="11">
        <v>2019</v>
      </c>
      <c r="C3037" s="11">
        <v>3</v>
      </c>
      <c r="D3037" s="11" t="s">
        <v>95</v>
      </c>
      <c r="E3037" s="11" t="s">
        <v>96</v>
      </c>
      <c r="F3037" s="11" t="s">
        <v>700</v>
      </c>
      <c r="G3037" s="11" t="s">
        <v>259</v>
      </c>
      <c r="H3037" s="11" t="s">
        <v>98</v>
      </c>
      <c r="I3037" s="11" t="s">
        <v>535</v>
      </c>
      <c r="J3037" s="11" t="s">
        <v>99</v>
      </c>
      <c r="K3037" s="11" t="s">
        <v>74</v>
      </c>
      <c r="L3037" s="11" t="s">
        <v>262</v>
      </c>
      <c r="M3037" s="11" t="s">
        <v>101</v>
      </c>
      <c r="N3037" s="11">
        <v>41</v>
      </c>
      <c r="O3037" s="11">
        <v>2019</v>
      </c>
      <c r="P3037" s="11" t="s">
        <v>154</v>
      </c>
      <c r="Q3037" s="11" t="s">
        <v>154</v>
      </c>
      <c r="R3037" s="11" t="s">
        <v>259</v>
      </c>
      <c r="S3037" s="11" t="s">
        <v>104</v>
      </c>
      <c r="T3037" s="11">
        <v>1433</v>
      </c>
      <c r="U3037" s="11" t="str">
        <f>IF(ISERROR(VLOOKUP(I3037,'BACK INFO'!F:F,1,0)),IF(ISERROR(VLOOKUP(I3037,'BACK INFO'!H:H,1,0)),K3037,'BACK INFO'!$H$1),'BACK INFO'!$G$1)</f>
        <v>DENISE ARNETT</v>
      </c>
    </row>
    <row r="3038" spans="1:21" s="11" customFormat="1" x14ac:dyDescent="0.35">
      <c r="A3038" s="11" t="s">
        <v>94</v>
      </c>
      <c r="B3038" s="11">
        <v>2019</v>
      </c>
      <c r="C3038" s="11">
        <v>3</v>
      </c>
      <c r="D3038" s="11" t="s">
        <v>95</v>
      </c>
      <c r="E3038" s="11" t="s">
        <v>96</v>
      </c>
      <c r="F3038" s="11" t="s">
        <v>700</v>
      </c>
      <c r="G3038" s="11" t="s">
        <v>259</v>
      </c>
      <c r="H3038" s="11" t="s">
        <v>98</v>
      </c>
      <c r="I3038" s="11" t="s">
        <v>583</v>
      </c>
      <c r="J3038" s="11" t="s">
        <v>99</v>
      </c>
      <c r="K3038" s="11" t="s">
        <v>71</v>
      </c>
      <c r="L3038" s="11" t="s">
        <v>285</v>
      </c>
      <c r="M3038" s="11" t="s">
        <v>101</v>
      </c>
      <c r="N3038" s="11">
        <v>23</v>
      </c>
      <c r="O3038" s="11">
        <v>2019</v>
      </c>
      <c r="P3038" s="11" t="s">
        <v>154</v>
      </c>
      <c r="Q3038" s="11" t="s">
        <v>154</v>
      </c>
      <c r="R3038" s="11" t="s">
        <v>259</v>
      </c>
      <c r="S3038" s="11" t="s">
        <v>104</v>
      </c>
      <c r="T3038" s="11">
        <v>786.41</v>
      </c>
      <c r="U3038" s="11" t="str">
        <f>IF(ISERROR(VLOOKUP(I3038,'BACK INFO'!F:F,1,0)),IF(ISERROR(VLOOKUP(I3038,'BACK INFO'!H:H,1,0)),K3038,'BACK INFO'!$H$1),'BACK INFO'!$G$1)</f>
        <v>HOLLY SALES INC.</v>
      </c>
    </row>
    <row r="3039" spans="1:21" s="11" customFormat="1" x14ac:dyDescent="0.35">
      <c r="A3039" s="11" t="s">
        <v>94</v>
      </c>
      <c r="B3039" s="11">
        <v>2019</v>
      </c>
      <c r="C3039" s="11">
        <v>3</v>
      </c>
      <c r="D3039" s="11" t="s">
        <v>95</v>
      </c>
      <c r="E3039" s="11" t="s">
        <v>96</v>
      </c>
      <c r="F3039" s="11" t="s">
        <v>700</v>
      </c>
      <c r="G3039" s="11" t="s">
        <v>259</v>
      </c>
      <c r="H3039" s="11" t="s">
        <v>98</v>
      </c>
      <c r="I3039" s="11" t="s">
        <v>206</v>
      </c>
      <c r="J3039" s="11" t="s">
        <v>99</v>
      </c>
      <c r="K3039" s="11" t="s">
        <v>74</v>
      </c>
      <c r="L3039" s="11" t="s">
        <v>199</v>
      </c>
      <c r="M3039" s="11" t="s">
        <v>101</v>
      </c>
      <c r="N3039" s="11">
        <v>15</v>
      </c>
      <c r="O3039" s="11">
        <v>2019</v>
      </c>
      <c r="P3039" s="11" t="s">
        <v>154</v>
      </c>
      <c r="Q3039" s="11" t="s">
        <v>154</v>
      </c>
      <c r="R3039" s="11" t="s">
        <v>259</v>
      </c>
      <c r="S3039" s="11" t="s">
        <v>104</v>
      </c>
      <c r="T3039" s="11">
        <v>477</v>
      </c>
      <c r="U3039" s="11" t="str">
        <f>IF(ISERROR(VLOOKUP(I3039,'BACK INFO'!F:F,1,0)),IF(ISERROR(VLOOKUP(I3039,'BACK INFO'!H:H,1,0)),K3039,'BACK INFO'!$H$1),'BACK INFO'!$G$1)</f>
        <v>DENISE ARNETT</v>
      </c>
    </row>
    <row r="3040" spans="1:21" s="11" customFormat="1" x14ac:dyDescent="0.35">
      <c r="A3040" s="11" t="s">
        <v>94</v>
      </c>
      <c r="B3040" s="11">
        <v>2019</v>
      </c>
      <c r="C3040" s="11">
        <v>3</v>
      </c>
      <c r="D3040" s="11" t="s">
        <v>95</v>
      </c>
      <c r="E3040" s="11" t="s">
        <v>96</v>
      </c>
      <c r="F3040" s="11" t="s">
        <v>700</v>
      </c>
      <c r="G3040" s="11" t="s">
        <v>259</v>
      </c>
      <c r="H3040" s="11" t="s">
        <v>98</v>
      </c>
      <c r="I3040" s="11" t="s">
        <v>315</v>
      </c>
      <c r="J3040" s="11" t="s">
        <v>120</v>
      </c>
      <c r="K3040" s="11" t="s">
        <v>66</v>
      </c>
      <c r="L3040" s="11" t="s">
        <v>121</v>
      </c>
      <c r="M3040" s="11" t="s">
        <v>122</v>
      </c>
      <c r="N3040" s="11">
        <v>4</v>
      </c>
      <c r="O3040" s="11">
        <v>2019</v>
      </c>
      <c r="P3040" s="11" t="s">
        <v>154</v>
      </c>
      <c r="Q3040" s="11" t="s">
        <v>154</v>
      </c>
      <c r="R3040" s="11" t="s">
        <v>259</v>
      </c>
      <c r="S3040" s="11" t="s">
        <v>104</v>
      </c>
      <c r="T3040" s="11">
        <v>120.56312715291298</v>
      </c>
      <c r="U3040" s="11" t="str">
        <f>IF(ISERROR(VLOOKUP(I3040,'BACK INFO'!F:F,1,0)),IF(ISERROR(VLOOKUP(I3040,'BACK INFO'!H:H,1,0)),K3040,'BACK INFO'!$H$1),'BACK INFO'!$G$1)</f>
        <v>SHOUTOUTAGENCY</v>
      </c>
    </row>
    <row r="3041" spans="1:21" s="11" customFormat="1" x14ac:dyDescent="0.35">
      <c r="A3041" s="11" t="s">
        <v>94</v>
      </c>
      <c r="B3041" s="11">
        <v>2019</v>
      </c>
      <c r="C3041" s="11">
        <v>3</v>
      </c>
      <c r="D3041" s="11" t="s">
        <v>95</v>
      </c>
      <c r="E3041" s="11" t="s">
        <v>96</v>
      </c>
      <c r="F3041" s="11" t="s">
        <v>700</v>
      </c>
      <c r="G3041" s="11" t="s">
        <v>259</v>
      </c>
      <c r="H3041" s="11" t="s">
        <v>98</v>
      </c>
      <c r="I3041" s="11" t="s">
        <v>480</v>
      </c>
      <c r="J3041" s="11" t="s">
        <v>99</v>
      </c>
      <c r="K3041" s="11" t="s">
        <v>75</v>
      </c>
      <c r="L3041" s="11" t="s">
        <v>273</v>
      </c>
      <c r="M3041" s="11" t="s">
        <v>101</v>
      </c>
      <c r="N3041" s="11">
        <v>37</v>
      </c>
      <c r="O3041" s="11">
        <v>2019</v>
      </c>
      <c r="P3041" s="11" t="s">
        <v>154</v>
      </c>
      <c r="Q3041" s="11" t="s">
        <v>154</v>
      </c>
      <c r="R3041" s="11" t="s">
        <v>259</v>
      </c>
      <c r="S3041" s="11" t="s">
        <v>104</v>
      </c>
      <c r="T3041" s="11">
        <v>1352</v>
      </c>
      <c r="U3041" s="11" t="str">
        <f>IF(ISERROR(VLOOKUP(I3041,'BACK INFO'!F:F,1,0)),IF(ISERROR(VLOOKUP(I3041,'BACK INFO'!H:H,1,0)),K3041,'BACK INFO'!$H$1),'BACK INFO'!$G$1)</f>
        <v>LAURA BONG</v>
      </c>
    </row>
    <row r="3042" spans="1:21" s="11" customFormat="1" x14ac:dyDescent="0.35">
      <c r="A3042" s="11" t="s">
        <v>94</v>
      </c>
      <c r="B3042" s="11">
        <v>2019</v>
      </c>
      <c r="C3042" s="11">
        <v>3</v>
      </c>
      <c r="D3042" s="11" t="s">
        <v>95</v>
      </c>
      <c r="E3042" s="11" t="s">
        <v>96</v>
      </c>
      <c r="F3042" s="11" t="s">
        <v>700</v>
      </c>
      <c r="G3042" s="11" t="s">
        <v>259</v>
      </c>
      <c r="H3042" s="11" t="s">
        <v>98</v>
      </c>
      <c r="I3042" s="11" t="s">
        <v>209</v>
      </c>
      <c r="J3042" s="11" t="s">
        <v>99</v>
      </c>
      <c r="K3042" s="11" t="s">
        <v>75</v>
      </c>
      <c r="L3042" s="11" t="s">
        <v>273</v>
      </c>
      <c r="M3042" s="11" t="s">
        <v>101</v>
      </c>
      <c r="N3042" s="11">
        <v>2</v>
      </c>
      <c r="O3042" s="11">
        <v>2019</v>
      </c>
      <c r="P3042" s="11" t="s">
        <v>154</v>
      </c>
      <c r="Q3042" s="11" t="s">
        <v>154</v>
      </c>
      <c r="R3042" s="11" t="s">
        <v>259</v>
      </c>
      <c r="S3042" s="11" t="s">
        <v>104</v>
      </c>
      <c r="T3042" s="11">
        <v>58</v>
      </c>
      <c r="U3042" s="11" t="str">
        <f>IF(ISERROR(VLOOKUP(I3042,'BACK INFO'!F:F,1,0)),IF(ISERROR(VLOOKUP(I3042,'BACK INFO'!H:H,1,0)),K3042,'BACK INFO'!$H$1),'BACK INFO'!$G$1)</f>
        <v>LAURA BONG</v>
      </c>
    </row>
    <row r="3043" spans="1:21" s="11" customFormat="1" x14ac:dyDescent="0.35">
      <c r="A3043" s="11" t="s">
        <v>94</v>
      </c>
      <c r="B3043" s="11">
        <v>2019</v>
      </c>
      <c r="C3043" s="11">
        <v>3</v>
      </c>
      <c r="D3043" s="11" t="s">
        <v>95</v>
      </c>
      <c r="E3043" s="11" t="s">
        <v>96</v>
      </c>
      <c r="F3043" s="11" t="s">
        <v>700</v>
      </c>
      <c r="G3043" s="11" t="s">
        <v>259</v>
      </c>
      <c r="H3043" s="11" t="s">
        <v>98</v>
      </c>
      <c r="I3043" s="11" t="s">
        <v>214</v>
      </c>
      <c r="J3043" s="11" t="s">
        <v>99</v>
      </c>
      <c r="K3043" s="11" t="s">
        <v>74</v>
      </c>
      <c r="L3043" s="11" t="s">
        <v>199</v>
      </c>
      <c r="M3043" s="11" t="s">
        <v>101</v>
      </c>
      <c r="N3043" s="11">
        <v>15</v>
      </c>
      <c r="O3043" s="11">
        <v>2019</v>
      </c>
      <c r="P3043" s="11" t="s">
        <v>154</v>
      </c>
      <c r="Q3043" s="11" t="s">
        <v>154</v>
      </c>
      <c r="R3043" s="11" t="s">
        <v>259</v>
      </c>
      <c r="S3043" s="11" t="s">
        <v>104</v>
      </c>
      <c r="T3043" s="11">
        <v>477</v>
      </c>
      <c r="U3043" s="11" t="str">
        <f>IF(ISERROR(VLOOKUP(I3043,'BACK INFO'!F:F,1,0)),IF(ISERROR(VLOOKUP(I3043,'BACK INFO'!H:H,1,0)),K3043,'BACK INFO'!$H$1),'BACK INFO'!$G$1)</f>
        <v>DENISE ARNETT</v>
      </c>
    </row>
    <row r="3044" spans="1:21" s="11" customFormat="1" x14ac:dyDescent="0.35">
      <c r="A3044" s="11" t="s">
        <v>94</v>
      </c>
      <c r="B3044" s="11">
        <v>2019</v>
      </c>
      <c r="C3044" s="11">
        <v>3</v>
      </c>
      <c r="D3044" s="11" t="s">
        <v>95</v>
      </c>
      <c r="E3044" s="11" t="s">
        <v>96</v>
      </c>
      <c r="F3044" s="11" t="s">
        <v>700</v>
      </c>
      <c r="G3044" s="11" t="s">
        <v>259</v>
      </c>
      <c r="H3044" s="11" t="s">
        <v>98</v>
      </c>
      <c r="I3044" s="11" t="s">
        <v>218</v>
      </c>
      <c r="J3044" s="11" t="s">
        <v>99</v>
      </c>
      <c r="K3044" s="11" t="s">
        <v>74</v>
      </c>
      <c r="L3044" s="11" t="s">
        <v>199</v>
      </c>
      <c r="M3044" s="11" t="s">
        <v>101</v>
      </c>
      <c r="N3044" s="11">
        <v>15</v>
      </c>
      <c r="O3044" s="11">
        <v>2019</v>
      </c>
      <c r="P3044" s="11" t="s">
        <v>154</v>
      </c>
      <c r="Q3044" s="11" t="s">
        <v>154</v>
      </c>
      <c r="R3044" s="11" t="s">
        <v>259</v>
      </c>
      <c r="S3044" s="11" t="s">
        <v>104</v>
      </c>
      <c r="T3044" s="11">
        <v>477</v>
      </c>
      <c r="U3044" s="11" t="str">
        <f>IF(ISERROR(VLOOKUP(I3044,'BACK INFO'!F:F,1,0)),IF(ISERROR(VLOOKUP(I3044,'BACK INFO'!H:H,1,0)),K3044,'BACK INFO'!$H$1),'BACK INFO'!$G$1)</f>
        <v>DENISE ARNETT</v>
      </c>
    </row>
    <row r="3045" spans="1:21" s="11" customFormat="1" x14ac:dyDescent="0.35">
      <c r="A3045" s="11" t="s">
        <v>94</v>
      </c>
      <c r="B3045" s="11">
        <v>2019</v>
      </c>
      <c r="C3045" s="11">
        <v>3</v>
      </c>
      <c r="D3045" s="11" t="s">
        <v>95</v>
      </c>
      <c r="E3045" s="11" t="s">
        <v>96</v>
      </c>
      <c r="F3045" s="11" t="s">
        <v>700</v>
      </c>
      <c r="G3045" s="11" t="s">
        <v>259</v>
      </c>
      <c r="H3045" s="11" t="s">
        <v>98</v>
      </c>
      <c r="I3045" s="11" t="s">
        <v>302</v>
      </c>
      <c r="J3045" s="11" t="s">
        <v>99</v>
      </c>
      <c r="K3045" s="11" t="s">
        <v>71</v>
      </c>
      <c r="L3045" s="11" t="s">
        <v>216</v>
      </c>
      <c r="M3045" s="11" t="s">
        <v>101</v>
      </c>
      <c r="N3045" s="11">
        <v>27</v>
      </c>
      <c r="O3045" s="11">
        <v>2019</v>
      </c>
      <c r="P3045" s="11" t="s">
        <v>154</v>
      </c>
      <c r="Q3045" s="11" t="s">
        <v>154</v>
      </c>
      <c r="R3045" s="11" t="s">
        <v>259</v>
      </c>
      <c r="S3045" s="11" t="s">
        <v>104</v>
      </c>
      <c r="T3045" s="11">
        <v>785</v>
      </c>
      <c r="U3045" s="11" t="str">
        <f>IF(ISERROR(VLOOKUP(I3045,'BACK INFO'!F:F,1,0)),IF(ISERROR(VLOOKUP(I3045,'BACK INFO'!H:H,1,0)),K3045,'BACK INFO'!$H$1),'BACK INFO'!$G$1)</f>
        <v>HOLLY SALES INC.</v>
      </c>
    </row>
    <row r="3046" spans="1:21" s="11" customFormat="1" x14ac:dyDescent="0.35">
      <c r="A3046" s="11" t="s">
        <v>94</v>
      </c>
      <c r="B3046" s="11">
        <v>2019</v>
      </c>
      <c r="C3046" s="11">
        <v>3</v>
      </c>
      <c r="D3046" s="11" t="s">
        <v>95</v>
      </c>
      <c r="E3046" s="11" t="s">
        <v>96</v>
      </c>
      <c r="F3046" s="11" t="s">
        <v>700</v>
      </c>
      <c r="G3046" s="11" t="s">
        <v>259</v>
      </c>
      <c r="H3046" s="11" t="s">
        <v>98</v>
      </c>
      <c r="I3046" s="11" t="s">
        <v>303</v>
      </c>
      <c r="J3046" s="11" t="s">
        <v>99</v>
      </c>
      <c r="K3046" s="11" t="s">
        <v>72</v>
      </c>
      <c r="L3046" s="11" t="s">
        <v>114</v>
      </c>
      <c r="M3046" s="11" t="s">
        <v>101</v>
      </c>
      <c r="N3046" s="11">
        <v>9</v>
      </c>
      <c r="O3046" s="11">
        <v>2019</v>
      </c>
      <c r="P3046" s="11" t="s">
        <v>154</v>
      </c>
      <c r="Q3046" s="11" t="s">
        <v>154</v>
      </c>
      <c r="R3046" s="11" t="s">
        <v>259</v>
      </c>
      <c r="S3046" s="11" t="s">
        <v>104</v>
      </c>
      <c r="T3046" s="11">
        <v>390</v>
      </c>
      <c r="U3046" s="11" t="str">
        <f>IF(ISERROR(VLOOKUP(I3046,'BACK INFO'!F:F,1,0)),IF(ISERROR(VLOOKUP(I3046,'BACK INFO'!H:H,1,0)),K3046,'BACK INFO'!$H$1),'BACK INFO'!$G$1)</f>
        <v>BILL MILLER AND COMPANY</v>
      </c>
    </row>
    <row r="3047" spans="1:21" s="11" customFormat="1" x14ac:dyDescent="0.35">
      <c r="A3047" s="11" t="s">
        <v>94</v>
      </c>
      <c r="B3047" s="11">
        <v>2019</v>
      </c>
      <c r="C3047" s="11">
        <v>3</v>
      </c>
      <c r="D3047" s="11" t="s">
        <v>95</v>
      </c>
      <c r="E3047" s="11" t="s">
        <v>96</v>
      </c>
      <c r="F3047" s="11" t="s">
        <v>700</v>
      </c>
      <c r="G3047" s="11" t="s">
        <v>259</v>
      </c>
      <c r="H3047" s="11" t="s">
        <v>98</v>
      </c>
      <c r="I3047" s="11" t="s">
        <v>340</v>
      </c>
      <c r="J3047" s="11" t="s">
        <v>99</v>
      </c>
      <c r="K3047" s="11" t="s">
        <v>74</v>
      </c>
      <c r="L3047" s="11" t="s">
        <v>199</v>
      </c>
      <c r="M3047" s="11" t="s">
        <v>101</v>
      </c>
      <c r="N3047" s="11">
        <v>66</v>
      </c>
      <c r="O3047" s="11">
        <v>2019</v>
      </c>
      <c r="P3047" s="11" t="s">
        <v>154</v>
      </c>
      <c r="Q3047" s="11" t="s">
        <v>154</v>
      </c>
      <c r="R3047" s="11" t="s">
        <v>259</v>
      </c>
      <c r="S3047" s="11" t="s">
        <v>104</v>
      </c>
      <c r="T3047" s="11">
        <v>2210</v>
      </c>
      <c r="U3047" s="11" t="str">
        <f>IF(ISERROR(VLOOKUP(I3047,'BACK INFO'!F:F,1,0)),IF(ISERROR(VLOOKUP(I3047,'BACK INFO'!H:H,1,0)),K3047,'BACK INFO'!$H$1),'BACK INFO'!$G$1)</f>
        <v>DENISE ARNETT</v>
      </c>
    </row>
    <row r="3048" spans="1:21" s="11" customFormat="1" x14ac:dyDescent="0.35">
      <c r="A3048" s="11" t="s">
        <v>94</v>
      </c>
      <c r="B3048" s="11">
        <v>2019</v>
      </c>
      <c r="C3048" s="11">
        <v>3</v>
      </c>
      <c r="D3048" s="11" t="s">
        <v>95</v>
      </c>
      <c r="E3048" s="11" t="s">
        <v>96</v>
      </c>
      <c r="F3048" s="11" t="s">
        <v>700</v>
      </c>
      <c r="G3048" s="11" t="s">
        <v>259</v>
      </c>
      <c r="H3048" s="11" t="s">
        <v>98</v>
      </c>
      <c r="I3048" s="11" t="s">
        <v>427</v>
      </c>
      <c r="J3048" s="11" t="s">
        <v>99</v>
      </c>
      <c r="K3048" s="11" t="s">
        <v>67</v>
      </c>
      <c r="L3048" s="11" t="s">
        <v>173</v>
      </c>
      <c r="M3048" s="11" t="s">
        <v>101</v>
      </c>
      <c r="N3048" s="11">
        <v>740</v>
      </c>
      <c r="O3048" s="11">
        <v>2019</v>
      </c>
      <c r="P3048" s="11" t="s">
        <v>154</v>
      </c>
      <c r="Q3048" s="11" t="s">
        <v>154</v>
      </c>
      <c r="R3048" s="11" t="s">
        <v>259</v>
      </c>
      <c r="S3048" s="11" t="s">
        <v>104</v>
      </c>
      <c r="T3048" s="11">
        <v>20530.259999999991</v>
      </c>
      <c r="U3048" s="11" t="str">
        <f>IF(ISERROR(VLOOKUP(I3048,'BACK INFO'!F:F,1,0)),IF(ISERROR(VLOOKUP(I3048,'BACK INFO'!H:H,1,0)),K3048,'BACK INFO'!$H$1),'BACK INFO'!$G$1)</f>
        <v>ANITA M. HOPKINS</v>
      </c>
    </row>
    <row r="3049" spans="1:21" s="11" customFormat="1" x14ac:dyDescent="0.35">
      <c r="A3049" s="11" t="s">
        <v>94</v>
      </c>
      <c r="B3049" s="11">
        <v>2019</v>
      </c>
      <c r="C3049" s="11">
        <v>3</v>
      </c>
      <c r="D3049" s="11" t="s">
        <v>95</v>
      </c>
      <c r="E3049" s="11" t="s">
        <v>96</v>
      </c>
      <c r="F3049" s="11" t="s">
        <v>700</v>
      </c>
      <c r="G3049" s="11" t="s">
        <v>259</v>
      </c>
      <c r="H3049" s="11" t="s">
        <v>98</v>
      </c>
      <c r="I3049" s="11" t="s">
        <v>386</v>
      </c>
      <c r="J3049" s="11" t="s">
        <v>99</v>
      </c>
      <c r="K3049" s="11" t="s">
        <v>72</v>
      </c>
      <c r="L3049" s="11" t="s">
        <v>114</v>
      </c>
      <c r="M3049" s="11" t="s">
        <v>101</v>
      </c>
      <c r="N3049" s="11">
        <v>89</v>
      </c>
      <c r="O3049" s="11">
        <v>2019</v>
      </c>
      <c r="P3049" s="11" t="s">
        <v>154</v>
      </c>
      <c r="Q3049" s="11" t="s">
        <v>154</v>
      </c>
      <c r="R3049" s="11" t="s">
        <v>259</v>
      </c>
      <c r="S3049" s="11" t="s">
        <v>104</v>
      </c>
      <c r="T3049" s="11">
        <v>2969</v>
      </c>
      <c r="U3049" s="11" t="str">
        <f>IF(ISERROR(VLOOKUP(I3049,'BACK INFO'!F:F,1,0)),IF(ISERROR(VLOOKUP(I3049,'BACK INFO'!H:H,1,0)),K3049,'BACK INFO'!$H$1),'BACK INFO'!$G$1)</f>
        <v>BILL MILLER AND COMPANY</v>
      </c>
    </row>
    <row r="3050" spans="1:21" s="11" customFormat="1" x14ac:dyDescent="0.35">
      <c r="A3050" s="11" t="s">
        <v>94</v>
      </c>
      <c r="B3050" s="11">
        <v>2019</v>
      </c>
      <c r="C3050" s="11">
        <v>3</v>
      </c>
      <c r="D3050" s="11" t="s">
        <v>95</v>
      </c>
      <c r="E3050" s="11" t="s">
        <v>96</v>
      </c>
      <c r="F3050" s="11" t="s">
        <v>700</v>
      </c>
      <c r="G3050" s="11" t="s">
        <v>259</v>
      </c>
      <c r="H3050" s="11" t="s">
        <v>98</v>
      </c>
      <c r="I3050" s="11" t="s">
        <v>559</v>
      </c>
      <c r="J3050" s="11" t="s">
        <v>99</v>
      </c>
      <c r="K3050" s="11" t="s">
        <v>72</v>
      </c>
      <c r="L3050" s="11" t="s">
        <v>114</v>
      </c>
      <c r="M3050" s="11" t="s">
        <v>101</v>
      </c>
      <c r="N3050" s="11">
        <v>12</v>
      </c>
      <c r="O3050" s="11">
        <v>2019</v>
      </c>
      <c r="P3050" s="11" t="s">
        <v>154</v>
      </c>
      <c r="Q3050" s="11" t="s">
        <v>154</v>
      </c>
      <c r="R3050" s="11" t="s">
        <v>259</v>
      </c>
      <c r="S3050" s="11" t="s">
        <v>104</v>
      </c>
      <c r="T3050" s="11">
        <v>336</v>
      </c>
      <c r="U3050" s="11" t="str">
        <f>IF(ISERROR(VLOOKUP(I3050,'BACK INFO'!F:F,1,0)),IF(ISERROR(VLOOKUP(I3050,'BACK INFO'!H:H,1,0)),K3050,'BACK INFO'!$H$1),'BACK INFO'!$G$1)</f>
        <v>BILL MILLER AND COMPANY</v>
      </c>
    </row>
    <row r="3051" spans="1:21" s="11" customFormat="1" x14ac:dyDescent="0.35">
      <c r="A3051" s="11" t="s">
        <v>94</v>
      </c>
      <c r="B3051" s="11">
        <v>2019</v>
      </c>
      <c r="C3051" s="11">
        <v>3</v>
      </c>
      <c r="D3051" s="11" t="s">
        <v>95</v>
      </c>
      <c r="E3051" s="11" t="s">
        <v>96</v>
      </c>
      <c r="F3051" s="11" t="s">
        <v>700</v>
      </c>
      <c r="G3051" s="11" t="s">
        <v>259</v>
      </c>
      <c r="H3051" s="11" t="s">
        <v>98</v>
      </c>
      <c r="I3051" s="11" t="s">
        <v>600</v>
      </c>
      <c r="J3051" s="11" t="s">
        <v>99</v>
      </c>
      <c r="K3051" s="11" t="s">
        <v>72</v>
      </c>
      <c r="L3051" s="11" t="s">
        <v>114</v>
      </c>
      <c r="M3051" s="11" t="s">
        <v>101</v>
      </c>
      <c r="N3051" s="11">
        <v>133</v>
      </c>
      <c r="O3051" s="11">
        <v>2019</v>
      </c>
      <c r="P3051" s="11" t="s">
        <v>154</v>
      </c>
      <c r="Q3051" s="11" t="s">
        <v>154</v>
      </c>
      <c r="R3051" s="11" t="s">
        <v>259</v>
      </c>
      <c r="S3051" s="11" t="s">
        <v>104</v>
      </c>
      <c r="T3051" s="11">
        <v>3993</v>
      </c>
      <c r="U3051" s="11" t="str">
        <f>IF(ISERROR(VLOOKUP(I3051,'BACK INFO'!F:F,1,0)),IF(ISERROR(VLOOKUP(I3051,'BACK INFO'!H:H,1,0)),K3051,'BACK INFO'!$H$1),'BACK INFO'!$G$1)</f>
        <v>BILL MILLER AND COMPANY</v>
      </c>
    </row>
    <row r="3052" spans="1:21" s="11" customFormat="1" x14ac:dyDescent="0.35">
      <c r="A3052" s="11" t="s">
        <v>94</v>
      </c>
      <c r="B3052" s="11">
        <v>2019</v>
      </c>
      <c r="C3052" s="11">
        <v>3</v>
      </c>
      <c r="D3052" s="11" t="s">
        <v>95</v>
      </c>
      <c r="E3052" s="11" t="s">
        <v>96</v>
      </c>
      <c r="F3052" s="11" t="s">
        <v>700</v>
      </c>
      <c r="G3052" s="11" t="s">
        <v>259</v>
      </c>
      <c r="H3052" s="11" t="s">
        <v>98</v>
      </c>
      <c r="I3052" s="11" t="s">
        <v>601</v>
      </c>
      <c r="J3052" s="11" t="s">
        <v>120</v>
      </c>
      <c r="K3052" s="11" t="s">
        <v>69</v>
      </c>
      <c r="L3052" s="11" t="s">
        <v>143</v>
      </c>
      <c r="M3052" s="11" t="s">
        <v>122</v>
      </c>
      <c r="N3052" s="11">
        <v>54</v>
      </c>
      <c r="O3052" s="11">
        <v>2019</v>
      </c>
      <c r="P3052" s="11" t="s">
        <v>154</v>
      </c>
      <c r="Q3052" s="11" t="s">
        <v>154</v>
      </c>
      <c r="R3052" s="11" t="s">
        <v>259</v>
      </c>
      <c r="S3052" s="11" t="s">
        <v>104</v>
      </c>
      <c r="T3052" s="11">
        <v>1517.8972592481653</v>
      </c>
      <c r="U3052" s="11" t="str">
        <f>IF(ISERROR(VLOOKUP(I3052,'BACK INFO'!F:F,1,0)),IF(ISERROR(VLOOKUP(I3052,'BACK INFO'!H:H,1,0)),K3052,'BACK INFO'!$H$1),'BACK INFO'!$G$1)</f>
        <v>JULIE BERTRAND</v>
      </c>
    </row>
    <row r="3053" spans="1:21" s="11" customFormat="1" x14ac:dyDescent="0.35">
      <c r="A3053" s="11" t="s">
        <v>94</v>
      </c>
      <c r="B3053" s="11">
        <v>2019</v>
      </c>
      <c r="C3053" s="11">
        <v>3</v>
      </c>
      <c r="D3053" s="11" t="s">
        <v>95</v>
      </c>
      <c r="E3053" s="11" t="s">
        <v>96</v>
      </c>
      <c r="F3053" s="11" t="s">
        <v>700</v>
      </c>
      <c r="G3053" s="11" t="s">
        <v>259</v>
      </c>
      <c r="H3053" s="11" t="s">
        <v>98</v>
      </c>
      <c r="I3053" s="11" t="s">
        <v>589</v>
      </c>
      <c r="J3053" s="11" t="s">
        <v>99</v>
      </c>
      <c r="K3053" s="11" t="s">
        <v>72</v>
      </c>
      <c r="L3053" s="11" t="s">
        <v>114</v>
      </c>
      <c r="M3053" s="11" t="s">
        <v>101</v>
      </c>
      <c r="N3053" s="11">
        <v>14</v>
      </c>
      <c r="O3053" s="11">
        <v>2019</v>
      </c>
      <c r="P3053" s="11" t="s">
        <v>154</v>
      </c>
      <c r="Q3053" s="11" t="s">
        <v>154</v>
      </c>
      <c r="R3053" s="11" t="s">
        <v>259</v>
      </c>
      <c r="S3053" s="11" t="s">
        <v>104</v>
      </c>
      <c r="T3053" s="11">
        <v>420</v>
      </c>
      <c r="U3053" s="11" t="str">
        <f>IF(ISERROR(VLOOKUP(I3053,'BACK INFO'!F:F,1,0)),IF(ISERROR(VLOOKUP(I3053,'BACK INFO'!H:H,1,0)),K3053,'BACK INFO'!$H$1),'BACK INFO'!$G$1)</f>
        <v>BILL MILLER AND COMPANY</v>
      </c>
    </row>
    <row r="3054" spans="1:21" s="11" customFormat="1" x14ac:dyDescent="0.35">
      <c r="A3054" s="11" t="s">
        <v>94</v>
      </c>
      <c r="B3054" s="11">
        <v>2019</v>
      </c>
      <c r="C3054" s="11">
        <v>3</v>
      </c>
      <c r="D3054" s="11" t="s">
        <v>95</v>
      </c>
      <c r="E3054" s="11" t="s">
        <v>96</v>
      </c>
      <c r="F3054" s="11" t="s">
        <v>700</v>
      </c>
      <c r="G3054" s="11" t="s">
        <v>259</v>
      </c>
      <c r="H3054" s="11" t="s">
        <v>98</v>
      </c>
      <c r="I3054" s="11" t="s">
        <v>61</v>
      </c>
      <c r="J3054" s="11" t="s">
        <v>99</v>
      </c>
      <c r="K3054" s="11" t="s">
        <v>54</v>
      </c>
      <c r="L3054" s="11" t="s">
        <v>100</v>
      </c>
      <c r="M3054" s="11" t="s">
        <v>101</v>
      </c>
      <c r="N3054" s="11">
        <v>941</v>
      </c>
      <c r="O3054" s="11">
        <v>2019</v>
      </c>
      <c r="P3054" s="11" t="s">
        <v>154</v>
      </c>
      <c r="Q3054" s="11" t="s">
        <v>154</v>
      </c>
      <c r="R3054" s="11" t="s">
        <v>259</v>
      </c>
      <c r="S3054" s="11" t="s">
        <v>104</v>
      </c>
      <c r="T3054" s="11">
        <v>23096.23</v>
      </c>
      <c r="U3054" s="11" t="str">
        <f>IF(ISERROR(VLOOKUP(I3054,'BACK INFO'!F:F,1,0)),IF(ISERROR(VLOOKUP(I3054,'BACK INFO'!H:H,1,0)),K3054,'BACK INFO'!$H$1),'BACK INFO'!$G$1)</f>
        <v>PAIGE ALYSE STRAUGHAN</v>
      </c>
    </row>
    <row r="3055" spans="1:21" s="11" customFormat="1" x14ac:dyDescent="0.35">
      <c r="A3055" s="11" t="s">
        <v>94</v>
      </c>
      <c r="B3055" s="11">
        <v>2019</v>
      </c>
      <c r="C3055" s="11">
        <v>3</v>
      </c>
      <c r="D3055" s="11" t="s">
        <v>95</v>
      </c>
      <c r="E3055" s="11" t="s">
        <v>96</v>
      </c>
      <c r="F3055" s="11" t="s">
        <v>700</v>
      </c>
      <c r="G3055" s="11" t="s">
        <v>259</v>
      </c>
      <c r="H3055" s="11" t="s">
        <v>98</v>
      </c>
      <c r="I3055" s="11" t="s">
        <v>64</v>
      </c>
      <c r="J3055" s="11" t="s">
        <v>99</v>
      </c>
      <c r="K3055" s="11" t="s">
        <v>54</v>
      </c>
      <c r="L3055" s="11" t="s">
        <v>165</v>
      </c>
      <c r="M3055" s="11" t="s">
        <v>101</v>
      </c>
      <c r="N3055" s="11">
        <v>622</v>
      </c>
      <c r="O3055" s="11">
        <v>2019</v>
      </c>
      <c r="P3055" s="11" t="s">
        <v>154</v>
      </c>
      <c r="Q3055" s="11" t="s">
        <v>154</v>
      </c>
      <c r="R3055" s="11" t="s">
        <v>259</v>
      </c>
      <c r="S3055" s="11" t="s">
        <v>104</v>
      </c>
      <c r="T3055" s="11">
        <v>18072.55999999999</v>
      </c>
      <c r="U3055" s="11" t="str">
        <f>IF(ISERROR(VLOOKUP(I3055,'BACK INFO'!F:F,1,0)),IF(ISERROR(VLOOKUP(I3055,'BACK INFO'!H:H,1,0)),K3055,'BACK INFO'!$H$1),'BACK INFO'!$G$1)</f>
        <v>PAIGE ALYSE STRAUGHAN</v>
      </c>
    </row>
    <row r="3056" spans="1:21" s="11" customFormat="1" x14ac:dyDescent="0.35">
      <c r="A3056" s="11" t="s">
        <v>94</v>
      </c>
      <c r="B3056" s="11">
        <v>2019</v>
      </c>
      <c r="C3056" s="11">
        <v>3</v>
      </c>
      <c r="D3056" s="11" t="s">
        <v>95</v>
      </c>
      <c r="E3056" s="11" t="s">
        <v>96</v>
      </c>
      <c r="F3056" s="11" t="s">
        <v>700</v>
      </c>
      <c r="G3056" s="11" t="s">
        <v>259</v>
      </c>
      <c r="H3056" s="11" t="s">
        <v>98</v>
      </c>
      <c r="I3056" s="11" t="s">
        <v>591</v>
      </c>
      <c r="J3056" s="11" t="s">
        <v>99</v>
      </c>
      <c r="K3056" s="11" t="s">
        <v>76</v>
      </c>
      <c r="L3056" s="11" t="s">
        <v>127</v>
      </c>
      <c r="M3056" s="11" t="s">
        <v>101</v>
      </c>
      <c r="N3056" s="11">
        <v>31</v>
      </c>
      <c r="O3056" s="11">
        <v>2019</v>
      </c>
      <c r="P3056" s="11" t="s">
        <v>154</v>
      </c>
      <c r="Q3056" s="11" t="s">
        <v>154</v>
      </c>
      <c r="R3056" s="11" t="s">
        <v>259</v>
      </c>
      <c r="S3056" s="11" t="s">
        <v>104</v>
      </c>
      <c r="T3056" s="11">
        <v>925</v>
      </c>
      <c r="U3056" s="11" t="str">
        <f>IF(ISERROR(VLOOKUP(I3056,'BACK INFO'!F:F,1,0)),IF(ISERROR(VLOOKUP(I3056,'BACK INFO'!H:H,1,0)),K3056,'BACK INFO'!$H$1),'BACK INFO'!$G$1)</f>
        <v>MIE MANNICHE</v>
      </c>
    </row>
    <row r="3057" spans="1:21" s="11" customFormat="1" x14ac:dyDescent="0.35">
      <c r="A3057" s="11" t="s">
        <v>94</v>
      </c>
      <c r="B3057" s="11">
        <v>2019</v>
      </c>
      <c r="C3057" s="11">
        <v>3</v>
      </c>
      <c r="D3057" s="11" t="s">
        <v>95</v>
      </c>
      <c r="E3057" s="11" t="s">
        <v>96</v>
      </c>
      <c r="F3057" s="11" t="s">
        <v>700</v>
      </c>
      <c r="G3057" s="11" t="s">
        <v>259</v>
      </c>
      <c r="H3057" s="11" t="s">
        <v>98</v>
      </c>
      <c r="I3057" s="11" t="s">
        <v>588</v>
      </c>
      <c r="J3057" s="11" t="s">
        <v>99</v>
      </c>
      <c r="K3057" s="11" t="s">
        <v>75</v>
      </c>
      <c r="L3057" s="11" t="s">
        <v>146</v>
      </c>
      <c r="M3057" s="11" t="s">
        <v>101</v>
      </c>
      <c r="N3057" s="11">
        <v>159</v>
      </c>
      <c r="O3057" s="11">
        <v>2019</v>
      </c>
      <c r="P3057" s="11" t="s">
        <v>154</v>
      </c>
      <c r="Q3057" s="11" t="s">
        <v>154</v>
      </c>
      <c r="R3057" s="11" t="s">
        <v>259</v>
      </c>
      <c r="S3057" s="11" t="s">
        <v>104</v>
      </c>
      <c r="T3057" s="11">
        <v>4998</v>
      </c>
      <c r="U3057" s="11" t="str">
        <f>IF(ISERROR(VLOOKUP(I3057,'BACK INFO'!F:F,1,0)),IF(ISERROR(VLOOKUP(I3057,'BACK INFO'!H:H,1,0)),K3057,'BACK INFO'!$H$1),'BACK INFO'!$G$1)</f>
        <v>LAURA BONG</v>
      </c>
    </row>
    <row r="3058" spans="1:21" s="11" customFormat="1" x14ac:dyDescent="0.35">
      <c r="A3058" s="11" t="s">
        <v>94</v>
      </c>
      <c r="B3058" s="11">
        <v>2019</v>
      </c>
      <c r="C3058" s="11">
        <v>3</v>
      </c>
      <c r="D3058" s="11" t="s">
        <v>95</v>
      </c>
      <c r="E3058" s="11" t="s">
        <v>96</v>
      </c>
      <c r="F3058" s="11" t="s">
        <v>700</v>
      </c>
      <c r="G3058" s="11" t="s">
        <v>259</v>
      </c>
      <c r="H3058" s="11" t="s">
        <v>98</v>
      </c>
      <c r="I3058" s="11" t="s">
        <v>602</v>
      </c>
      <c r="J3058" s="11" t="s">
        <v>99</v>
      </c>
      <c r="K3058" s="11" t="s">
        <v>75</v>
      </c>
      <c r="L3058" s="11" t="s">
        <v>131</v>
      </c>
      <c r="M3058" s="11" t="s">
        <v>101</v>
      </c>
      <c r="N3058" s="11">
        <v>64</v>
      </c>
      <c r="O3058" s="11">
        <v>2019</v>
      </c>
      <c r="P3058" s="11" t="s">
        <v>154</v>
      </c>
      <c r="Q3058" s="11" t="s">
        <v>154</v>
      </c>
      <c r="R3058" s="11" t="s">
        <v>259</v>
      </c>
      <c r="S3058" s="11" t="s">
        <v>104</v>
      </c>
      <c r="T3058" s="11">
        <v>1984</v>
      </c>
      <c r="U3058" s="11" t="str">
        <f>IF(ISERROR(VLOOKUP(I3058,'BACK INFO'!F:F,1,0)),IF(ISERROR(VLOOKUP(I3058,'BACK INFO'!H:H,1,0)),K3058,'BACK INFO'!$H$1),'BACK INFO'!$G$1)</f>
        <v>LAURA BONG</v>
      </c>
    </row>
    <row r="3059" spans="1:21" s="11" customFormat="1" x14ac:dyDescent="0.35">
      <c r="A3059" s="11" t="s">
        <v>94</v>
      </c>
      <c r="B3059" s="11">
        <v>2019</v>
      </c>
      <c r="C3059" s="11">
        <v>3</v>
      </c>
      <c r="D3059" s="11" t="s">
        <v>95</v>
      </c>
      <c r="E3059" s="11" t="s">
        <v>96</v>
      </c>
      <c r="F3059" s="11" t="s">
        <v>700</v>
      </c>
      <c r="G3059" s="11" t="s">
        <v>259</v>
      </c>
      <c r="H3059" s="11" t="s">
        <v>98</v>
      </c>
      <c r="I3059" s="11" t="s">
        <v>603</v>
      </c>
      <c r="J3059" s="11" t="s">
        <v>99</v>
      </c>
      <c r="K3059" s="11" t="s">
        <v>75</v>
      </c>
      <c r="L3059" s="11" t="s">
        <v>131</v>
      </c>
      <c r="M3059" s="11" t="s">
        <v>101</v>
      </c>
      <c r="N3059" s="11">
        <v>108</v>
      </c>
      <c r="O3059" s="11">
        <v>2019</v>
      </c>
      <c r="P3059" s="11" t="s">
        <v>154</v>
      </c>
      <c r="Q3059" s="11" t="s">
        <v>154</v>
      </c>
      <c r="R3059" s="11" t="s">
        <v>259</v>
      </c>
      <c r="S3059" s="11" t="s">
        <v>104</v>
      </c>
      <c r="T3059" s="11">
        <v>3464</v>
      </c>
      <c r="U3059" s="11" t="str">
        <f>IF(ISERROR(VLOOKUP(I3059,'BACK INFO'!F:F,1,0)),IF(ISERROR(VLOOKUP(I3059,'BACK INFO'!H:H,1,0)),K3059,'BACK INFO'!$H$1),'BACK INFO'!$G$1)</f>
        <v>LAURA BONG</v>
      </c>
    </row>
    <row r="3060" spans="1:21" s="11" customFormat="1" x14ac:dyDescent="0.35">
      <c r="A3060" s="11" t="s">
        <v>94</v>
      </c>
      <c r="B3060" s="11">
        <v>2019</v>
      </c>
      <c r="C3060" s="11">
        <v>3</v>
      </c>
      <c r="D3060" s="11" t="s">
        <v>95</v>
      </c>
      <c r="E3060" s="11" t="s">
        <v>96</v>
      </c>
      <c r="F3060" s="11" t="s">
        <v>700</v>
      </c>
      <c r="G3060" s="11" t="s">
        <v>259</v>
      </c>
      <c r="H3060" s="11" t="s">
        <v>98</v>
      </c>
      <c r="I3060" s="11" t="s">
        <v>590</v>
      </c>
      <c r="J3060" s="11" t="s">
        <v>120</v>
      </c>
      <c r="K3060" s="11" t="s">
        <v>69</v>
      </c>
      <c r="L3060" s="11" t="s">
        <v>143</v>
      </c>
      <c r="M3060" s="11" t="s">
        <v>122</v>
      </c>
      <c r="N3060" s="11">
        <v>22</v>
      </c>
      <c r="O3060" s="11">
        <v>2019</v>
      </c>
      <c r="P3060" s="11" t="s">
        <v>154</v>
      </c>
      <c r="Q3060" s="11" t="s">
        <v>154</v>
      </c>
      <c r="R3060" s="11" t="s">
        <v>259</v>
      </c>
      <c r="S3060" s="11" t="s">
        <v>104</v>
      </c>
      <c r="T3060" s="11">
        <v>799.76037142429254</v>
      </c>
      <c r="U3060" s="11" t="str">
        <f>IF(ISERROR(VLOOKUP(I3060,'BACK INFO'!F:F,1,0)),IF(ISERROR(VLOOKUP(I3060,'BACK INFO'!H:H,1,0)),K3060,'BACK INFO'!$H$1),'BACK INFO'!$G$1)</f>
        <v>JULIE BERTRAND</v>
      </c>
    </row>
    <row r="3061" spans="1:21" s="11" customFormat="1" x14ac:dyDescent="0.35">
      <c r="A3061" s="11" t="s">
        <v>94</v>
      </c>
      <c r="B3061" s="11">
        <v>2019</v>
      </c>
      <c r="C3061" s="11">
        <v>3</v>
      </c>
      <c r="D3061" s="11" t="s">
        <v>95</v>
      </c>
      <c r="E3061" s="11" t="s">
        <v>96</v>
      </c>
      <c r="F3061" s="11" t="s">
        <v>700</v>
      </c>
      <c r="G3061" s="11" t="s">
        <v>259</v>
      </c>
      <c r="H3061" s="11" t="s">
        <v>106</v>
      </c>
      <c r="I3061" s="11" t="s">
        <v>442</v>
      </c>
      <c r="J3061" s="11" t="s">
        <v>99</v>
      </c>
      <c r="K3061" s="11" t="s">
        <v>75</v>
      </c>
      <c r="L3061" s="11" t="s">
        <v>131</v>
      </c>
      <c r="M3061" s="11" t="s">
        <v>101</v>
      </c>
      <c r="N3061" s="11">
        <v>6</v>
      </c>
      <c r="O3061" s="11">
        <v>2019</v>
      </c>
      <c r="P3061" s="11" t="s">
        <v>154</v>
      </c>
      <c r="Q3061" s="11" t="s">
        <v>154</v>
      </c>
      <c r="R3061" s="11" t="s">
        <v>259</v>
      </c>
      <c r="S3061" s="11" t="s">
        <v>104</v>
      </c>
      <c r="T3061" s="11">
        <v>60</v>
      </c>
      <c r="U3061" s="11" t="str">
        <f>IF(ISERROR(VLOOKUP(I3061,'BACK INFO'!F:F,1,0)),IF(ISERROR(VLOOKUP(I3061,'BACK INFO'!H:H,1,0)),K3061,'BACK INFO'!$H$1),'BACK INFO'!$G$1)</f>
        <v>LAURA BONG</v>
      </c>
    </row>
    <row r="3062" spans="1:21" s="11" customFormat="1" x14ac:dyDescent="0.35">
      <c r="A3062" s="11" t="s">
        <v>94</v>
      </c>
      <c r="B3062" s="11">
        <v>2019</v>
      </c>
      <c r="C3062" s="11">
        <v>3</v>
      </c>
      <c r="D3062" s="11" t="s">
        <v>95</v>
      </c>
      <c r="E3062" s="11" t="s">
        <v>96</v>
      </c>
      <c r="F3062" s="11" t="s">
        <v>700</v>
      </c>
      <c r="G3062" s="11" t="s">
        <v>259</v>
      </c>
      <c r="H3062" s="11" t="s">
        <v>106</v>
      </c>
      <c r="I3062" s="11" t="s">
        <v>443</v>
      </c>
      <c r="J3062" s="11" t="s">
        <v>99</v>
      </c>
      <c r="K3062" s="11" t="s">
        <v>72</v>
      </c>
      <c r="L3062" s="11" t="s">
        <v>364</v>
      </c>
      <c r="M3062" s="11" t="s">
        <v>101</v>
      </c>
      <c r="N3062" s="11">
        <v>3</v>
      </c>
      <c r="O3062" s="11">
        <v>2019</v>
      </c>
      <c r="P3062" s="11" t="s">
        <v>154</v>
      </c>
      <c r="Q3062" s="11" t="s">
        <v>154</v>
      </c>
      <c r="R3062" s="11" t="s">
        <v>259</v>
      </c>
      <c r="S3062" s="11" t="s">
        <v>104</v>
      </c>
      <c r="T3062" s="11">
        <v>27</v>
      </c>
      <c r="U3062" s="11" t="str">
        <f>IF(ISERROR(VLOOKUP(I3062,'BACK INFO'!F:F,1,0)),IF(ISERROR(VLOOKUP(I3062,'BACK INFO'!H:H,1,0)),K3062,'BACK INFO'!$H$1),'BACK INFO'!$G$1)</f>
        <v>BILL MILLER AND COMPANY</v>
      </c>
    </row>
    <row r="3063" spans="1:21" s="11" customFormat="1" x14ac:dyDescent="0.35">
      <c r="A3063" s="11" t="s">
        <v>94</v>
      </c>
      <c r="B3063" s="11">
        <v>2019</v>
      </c>
      <c r="C3063" s="11">
        <v>3</v>
      </c>
      <c r="D3063" s="11" t="s">
        <v>95</v>
      </c>
      <c r="E3063" s="11" t="s">
        <v>96</v>
      </c>
      <c r="F3063" s="11" t="s">
        <v>700</v>
      </c>
      <c r="G3063" s="11" t="s">
        <v>259</v>
      </c>
      <c r="H3063" s="11" t="s">
        <v>106</v>
      </c>
      <c r="I3063" s="11" t="s">
        <v>243</v>
      </c>
      <c r="J3063" s="11" t="s">
        <v>99</v>
      </c>
      <c r="K3063" s="11" t="s">
        <v>70</v>
      </c>
      <c r="L3063" s="11" t="s">
        <v>157</v>
      </c>
      <c r="M3063" s="11" t="s">
        <v>101</v>
      </c>
      <c r="N3063" s="11">
        <v>45</v>
      </c>
      <c r="O3063" s="11">
        <v>2019</v>
      </c>
      <c r="P3063" s="11" t="s">
        <v>154</v>
      </c>
      <c r="Q3063" s="11" t="s">
        <v>154</v>
      </c>
      <c r="R3063" s="11" t="s">
        <v>259</v>
      </c>
      <c r="S3063" s="11" t="s">
        <v>104</v>
      </c>
      <c r="T3063" s="11">
        <v>798</v>
      </c>
      <c r="U3063" s="11" t="str">
        <f>IF(ISERROR(VLOOKUP(I3063,'BACK INFO'!F:F,1,0)),IF(ISERROR(VLOOKUP(I3063,'BACK INFO'!H:H,1,0)),K3063,'BACK INFO'!$H$1),'BACK INFO'!$G$1)</f>
        <v>JUDITH ANN DEAL</v>
      </c>
    </row>
    <row r="3064" spans="1:21" s="11" customFormat="1" x14ac:dyDescent="0.35">
      <c r="A3064" s="11" t="s">
        <v>94</v>
      </c>
      <c r="B3064" s="11">
        <v>2019</v>
      </c>
      <c r="C3064" s="11">
        <v>3</v>
      </c>
      <c r="D3064" s="11" t="s">
        <v>95</v>
      </c>
      <c r="E3064" s="11" t="s">
        <v>96</v>
      </c>
      <c r="F3064" s="11" t="s">
        <v>700</v>
      </c>
      <c r="G3064" s="11" t="s">
        <v>259</v>
      </c>
      <c r="H3064" s="11" t="s">
        <v>106</v>
      </c>
      <c r="I3064" s="11" t="s">
        <v>267</v>
      </c>
      <c r="J3064" s="11" t="s">
        <v>99</v>
      </c>
      <c r="K3064" s="11" t="s">
        <v>75</v>
      </c>
      <c r="L3064" s="11" t="s">
        <v>262</v>
      </c>
      <c r="M3064" s="11" t="s">
        <v>101</v>
      </c>
      <c r="N3064" s="11">
        <v>17</v>
      </c>
      <c r="O3064" s="11">
        <v>2019</v>
      </c>
      <c r="P3064" s="11" t="s">
        <v>154</v>
      </c>
      <c r="Q3064" s="11" t="s">
        <v>154</v>
      </c>
      <c r="R3064" s="11" t="s">
        <v>259</v>
      </c>
      <c r="S3064" s="11" t="s">
        <v>104</v>
      </c>
      <c r="T3064" s="11">
        <v>156</v>
      </c>
      <c r="U3064" s="11" t="str">
        <f>IF(ISERROR(VLOOKUP(I3064,'BACK INFO'!F:F,1,0)),IF(ISERROR(VLOOKUP(I3064,'BACK INFO'!H:H,1,0)),K3064,'BACK INFO'!$H$1),'BACK INFO'!$G$1)</f>
        <v>LAURA BONG</v>
      </c>
    </row>
    <row r="3065" spans="1:21" s="11" customFormat="1" x14ac:dyDescent="0.35">
      <c r="A3065" s="11" t="s">
        <v>94</v>
      </c>
      <c r="B3065" s="11">
        <v>2019</v>
      </c>
      <c r="C3065" s="11">
        <v>3</v>
      </c>
      <c r="D3065" s="11" t="s">
        <v>95</v>
      </c>
      <c r="E3065" s="11" t="s">
        <v>96</v>
      </c>
      <c r="F3065" s="11" t="s">
        <v>700</v>
      </c>
      <c r="G3065" s="11" t="s">
        <v>259</v>
      </c>
      <c r="H3065" s="11" t="s">
        <v>106</v>
      </c>
      <c r="I3065" s="11" t="s">
        <v>357</v>
      </c>
      <c r="J3065" s="11" t="s">
        <v>120</v>
      </c>
      <c r="K3065" s="11" t="s">
        <v>69</v>
      </c>
      <c r="L3065" s="11" t="s">
        <v>143</v>
      </c>
      <c r="M3065" s="11" t="s">
        <v>122</v>
      </c>
      <c r="N3065" s="11">
        <v>1</v>
      </c>
      <c r="O3065" s="11">
        <v>2019</v>
      </c>
      <c r="P3065" s="11" t="s">
        <v>154</v>
      </c>
      <c r="Q3065" s="11" t="s">
        <v>154</v>
      </c>
      <c r="R3065" s="11" t="s">
        <v>259</v>
      </c>
      <c r="S3065" s="11" t="s">
        <v>104</v>
      </c>
      <c r="T3065" s="11">
        <v>23.214018271678899</v>
      </c>
      <c r="U3065" s="11" t="str">
        <f>IF(ISERROR(VLOOKUP(I3065,'BACK INFO'!F:F,1,0)),IF(ISERROR(VLOOKUP(I3065,'BACK INFO'!H:H,1,0)),K3065,'BACK INFO'!$H$1),'BACK INFO'!$G$1)</f>
        <v>JULIE BERTRAND</v>
      </c>
    </row>
    <row r="3066" spans="1:21" s="11" customFormat="1" x14ac:dyDescent="0.35">
      <c r="A3066" s="11" t="s">
        <v>94</v>
      </c>
      <c r="B3066" s="11">
        <v>2019</v>
      </c>
      <c r="C3066" s="11">
        <v>3</v>
      </c>
      <c r="D3066" s="11" t="s">
        <v>95</v>
      </c>
      <c r="E3066" s="11" t="s">
        <v>96</v>
      </c>
      <c r="F3066" s="11" t="s">
        <v>700</v>
      </c>
      <c r="G3066" s="11" t="s">
        <v>259</v>
      </c>
      <c r="H3066" s="11" t="s">
        <v>106</v>
      </c>
      <c r="I3066" s="11" t="s">
        <v>358</v>
      </c>
      <c r="J3066" s="11" t="s">
        <v>99</v>
      </c>
      <c r="K3066" s="11" t="s">
        <v>72</v>
      </c>
      <c r="L3066" s="11" t="s">
        <v>359</v>
      </c>
      <c r="M3066" s="11" t="s">
        <v>101</v>
      </c>
      <c r="N3066" s="11">
        <v>112</v>
      </c>
      <c r="O3066" s="11">
        <v>2019</v>
      </c>
      <c r="P3066" s="11" t="s">
        <v>154</v>
      </c>
      <c r="Q3066" s="11" t="s">
        <v>154</v>
      </c>
      <c r="R3066" s="11" t="s">
        <v>259</v>
      </c>
      <c r="S3066" s="11" t="s">
        <v>104</v>
      </c>
      <c r="T3066" s="11">
        <v>1169.2</v>
      </c>
      <c r="U3066" s="11" t="str">
        <f>IF(ISERROR(VLOOKUP(I3066,'BACK INFO'!F:F,1,0)),IF(ISERROR(VLOOKUP(I3066,'BACK INFO'!H:H,1,0)),K3066,'BACK INFO'!$H$1),'BACK INFO'!$G$1)</f>
        <v>BILL MILLER AND COMPANY</v>
      </c>
    </row>
    <row r="3067" spans="1:21" s="11" customFormat="1" x14ac:dyDescent="0.35">
      <c r="A3067" s="11" t="s">
        <v>94</v>
      </c>
      <c r="B3067" s="11">
        <v>2019</v>
      </c>
      <c r="C3067" s="11">
        <v>3</v>
      </c>
      <c r="D3067" s="11" t="s">
        <v>95</v>
      </c>
      <c r="E3067" s="11" t="s">
        <v>96</v>
      </c>
      <c r="F3067" s="11" t="s">
        <v>700</v>
      </c>
      <c r="G3067" s="11" t="s">
        <v>259</v>
      </c>
      <c r="H3067" s="11" t="s">
        <v>106</v>
      </c>
      <c r="I3067" s="11" t="s">
        <v>361</v>
      </c>
      <c r="J3067" s="11" t="s">
        <v>99</v>
      </c>
      <c r="K3067" s="11" t="s">
        <v>72</v>
      </c>
      <c r="L3067" s="11" t="s">
        <v>114</v>
      </c>
      <c r="M3067" s="11" t="s">
        <v>101</v>
      </c>
      <c r="N3067" s="11">
        <v>36</v>
      </c>
      <c r="O3067" s="11">
        <v>2019</v>
      </c>
      <c r="P3067" s="11" t="s">
        <v>154</v>
      </c>
      <c r="Q3067" s="11" t="s">
        <v>154</v>
      </c>
      <c r="R3067" s="11" t="s">
        <v>259</v>
      </c>
      <c r="S3067" s="11" t="s">
        <v>104</v>
      </c>
      <c r="T3067" s="11">
        <v>534</v>
      </c>
      <c r="U3067" s="11" t="str">
        <f>IF(ISERROR(VLOOKUP(I3067,'BACK INFO'!F:F,1,0)),IF(ISERROR(VLOOKUP(I3067,'BACK INFO'!H:H,1,0)),K3067,'BACK INFO'!$H$1),'BACK INFO'!$G$1)</f>
        <v>BILL MILLER AND COMPANY</v>
      </c>
    </row>
    <row r="3068" spans="1:21" s="11" customFormat="1" x14ac:dyDescent="0.35">
      <c r="A3068" s="11" t="s">
        <v>94</v>
      </c>
      <c r="B3068" s="11">
        <v>2019</v>
      </c>
      <c r="C3068" s="11">
        <v>3</v>
      </c>
      <c r="D3068" s="11" t="s">
        <v>95</v>
      </c>
      <c r="E3068" s="11" t="s">
        <v>96</v>
      </c>
      <c r="F3068" s="11" t="s">
        <v>700</v>
      </c>
      <c r="G3068" s="11" t="s">
        <v>259</v>
      </c>
      <c r="H3068" s="11" t="s">
        <v>106</v>
      </c>
      <c r="I3068" s="11" t="s">
        <v>388</v>
      </c>
      <c r="J3068" s="11" t="s">
        <v>99</v>
      </c>
      <c r="K3068" s="11" t="s">
        <v>72</v>
      </c>
      <c r="L3068" s="11" t="s">
        <v>114</v>
      </c>
      <c r="M3068" s="11" t="s">
        <v>101</v>
      </c>
      <c r="N3068" s="11">
        <v>70</v>
      </c>
      <c r="O3068" s="11">
        <v>2019</v>
      </c>
      <c r="P3068" s="11" t="s">
        <v>154</v>
      </c>
      <c r="Q3068" s="11" t="s">
        <v>154</v>
      </c>
      <c r="R3068" s="11" t="s">
        <v>259</v>
      </c>
      <c r="S3068" s="11" t="s">
        <v>104</v>
      </c>
      <c r="T3068" s="11">
        <v>834</v>
      </c>
      <c r="U3068" s="11" t="str">
        <f>IF(ISERROR(VLOOKUP(I3068,'BACK INFO'!F:F,1,0)),IF(ISERROR(VLOOKUP(I3068,'BACK INFO'!H:H,1,0)),K3068,'BACK INFO'!$H$1),'BACK INFO'!$G$1)</f>
        <v>BILL MILLER AND COMPANY</v>
      </c>
    </row>
    <row r="3069" spans="1:21" s="11" customFormat="1" x14ac:dyDescent="0.35">
      <c r="A3069" s="11" t="s">
        <v>94</v>
      </c>
      <c r="B3069" s="11">
        <v>2019</v>
      </c>
      <c r="C3069" s="11">
        <v>3</v>
      </c>
      <c r="D3069" s="11" t="s">
        <v>95</v>
      </c>
      <c r="E3069" s="11" t="s">
        <v>96</v>
      </c>
      <c r="F3069" s="11" t="s">
        <v>700</v>
      </c>
      <c r="G3069" s="11" t="s">
        <v>259</v>
      </c>
      <c r="H3069" s="11" t="s">
        <v>106</v>
      </c>
      <c r="I3069" s="11" t="s">
        <v>244</v>
      </c>
      <c r="J3069" s="11" t="s">
        <v>99</v>
      </c>
      <c r="K3069" s="11" t="s">
        <v>245</v>
      </c>
      <c r="L3069" s="11" t="s">
        <v>246</v>
      </c>
      <c r="M3069" s="11" t="s">
        <v>246</v>
      </c>
      <c r="N3069" s="11">
        <v>14</v>
      </c>
      <c r="O3069" s="11">
        <v>2019</v>
      </c>
      <c r="P3069" s="11" t="s">
        <v>154</v>
      </c>
      <c r="Q3069" s="11" t="s">
        <v>154</v>
      </c>
      <c r="R3069" s="11" t="s">
        <v>259</v>
      </c>
      <c r="S3069" s="11" t="s">
        <v>104</v>
      </c>
      <c r="T3069" s="11">
        <v>408</v>
      </c>
      <c r="U3069" s="11" t="str">
        <f>IF(ISERROR(VLOOKUP(I3069,'BACK INFO'!F:F,1,0)),IF(ISERROR(VLOOKUP(I3069,'BACK INFO'!H:H,1,0)),K3069,'BACK INFO'!$H$1),'BACK INFO'!$G$1)</f>
        <v>JULIUS ORTIZ MALDONADO</v>
      </c>
    </row>
    <row r="3070" spans="1:21" s="11" customFormat="1" x14ac:dyDescent="0.35">
      <c r="A3070" s="11" t="s">
        <v>94</v>
      </c>
      <c r="B3070" s="11">
        <v>2019</v>
      </c>
      <c r="C3070" s="11">
        <v>3</v>
      </c>
      <c r="D3070" s="11" t="s">
        <v>95</v>
      </c>
      <c r="E3070" s="11" t="s">
        <v>96</v>
      </c>
      <c r="F3070" s="11" t="s">
        <v>700</v>
      </c>
      <c r="G3070" s="11" t="s">
        <v>259</v>
      </c>
      <c r="H3070" s="11" t="s">
        <v>106</v>
      </c>
      <c r="I3070" s="11" t="s">
        <v>321</v>
      </c>
      <c r="J3070" s="11" t="s">
        <v>99</v>
      </c>
      <c r="K3070" s="11" t="s">
        <v>72</v>
      </c>
      <c r="L3070" s="11" t="s">
        <v>114</v>
      </c>
      <c r="M3070" s="11" t="s">
        <v>101</v>
      </c>
      <c r="N3070" s="11">
        <v>40</v>
      </c>
      <c r="O3070" s="11">
        <v>2019</v>
      </c>
      <c r="P3070" s="11" t="s">
        <v>154</v>
      </c>
      <c r="Q3070" s="11" t="s">
        <v>154</v>
      </c>
      <c r="R3070" s="11" t="s">
        <v>259</v>
      </c>
      <c r="S3070" s="11" t="s">
        <v>104</v>
      </c>
      <c r="T3070" s="11">
        <v>484</v>
      </c>
      <c r="U3070" s="11" t="str">
        <f>IF(ISERROR(VLOOKUP(I3070,'BACK INFO'!F:F,1,0)),IF(ISERROR(VLOOKUP(I3070,'BACK INFO'!H:H,1,0)),K3070,'BACK INFO'!$H$1),'BACK INFO'!$G$1)</f>
        <v>BILL MILLER AND COMPANY</v>
      </c>
    </row>
    <row r="3071" spans="1:21" s="11" customFormat="1" x14ac:dyDescent="0.35">
      <c r="A3071" s="11" t="s">
        <v>94</v>
      </c>
      <c r="B3071" s="11">
        <v>2019</v>
      </c>
      <c r="C3071" s="11">
        <v>3</v>
      </c>
      <c r="D3071" s="11" t="s">
        <v>95</v>
      </c>
      <c r="E3071" s="11" t="s">
        <v>96</v>
      </c>
      <c r="F3071" s="11" t="s">
        <v>700</v>
      </c>
      <c r="G3071" s="11" t="s">
        <v>259</v>
      </c>
      <c r="H3071" s="11" t="s">
        <v>106</v>
      </c>
      <c r="I3071" s="11" t="s">
        <v>284</v>
      </c>
      <c r="J3071" s="11" t="s">
        <v>99</v>
      </c>
      <c r="K3071" s="11" t="s">
        <v>70</v>
      </c>
      <c r="L3071" s="11" t="s">
        <v>157</v>
      </c>
      <c r="M3071" s="11" t="s">
        <v>101</v>
      </c>
      <c r="N3071" s="11">
        <v>48</v>
      </c>
      <c r="O3071" s="11">
        <v>2019</v>
      </c>
      <c r="P3071" s="11" t="s">
        <v>154</v>
      </c>
      <c r="Q3071" s="11" t="s">
        <v>154</v>
      </c>
      <c r="R3071" s="11" t="s">
        <v>259</v>
      </c>
      <c r="S3071" s="11" t="s">
        <v>104</v>
      </c>
      <c r="T3071" s="11">
        <v>795</v>
      </c>
      <c r="U3071" s="11" t="str">
        <f>IF(ISERROR(VLOOKUP(I3071,'BACK INFO'!F:F,1,0)),IF(ISERROR(VLOOKUP(I3071,'BACK INFO'!H:H,1,0)),K3071,'BACK INFO'!$H$1),'BACK INFO'!$G$1)</f>
        <v>JUDITH ANN DEAL</v>
      </c>
    </row>
    <row r="3072" spans="1:21" s="11" customFormat="1" x14ac:dyDescent="0.35">
      <c r="A3072" s="11" t="s">
        <v>94</v>
      </c>
      <c r="B3072" s="11">
        <v>2019</v>
      </c>
      <c r="C3072" s="11">
        <v>3</v>
      </c>
      <c r="D3072" s="11" t="s">
        <v>95</v>
      </c>
      <c r="E3072" s="11" t="s">
        <v>96</v>
      </c>
      <c r="F3072" s="11" t="s">
        <v>700</v>
      </c>
      <c r="G3072" s="11" t="s">
        <v>259</v>
      </c>
      <c r="H3072" s="11" t="s">
        <v>106</v>
      </c>
      <c r="I3072" s="11" t="s">
        <v>123</v>
      </c>
      <c r="J3072" s="11" t="s">
        <v>99</v>
      </c>
      <c r="K3072" s="11" t="s">
        <v>68</v>
      </c>
      <c r="L3072" s="11" t="s">
        <v>129</v>
      </c>
      <c r="M3072" s="11" t="s">
        <v>122</v>
      </c>
      <c r="N3072" s="11">
        <v>105</v>
      </c>
      <c r="O3072" s="11">
        <v>2019</v>
      </c>
      <c r="P3072" s="11" t="s">
        <v>154</v>
      </c>
      <c r="Q3072" s="11" t="s">
        <v>154</v>
      </c>
      <c r="R3072" s="11" t="s">
        <v>259</v>
      </c>
      <c r="S3072" s="11" t="s">
        <v>104</v>
      </c>
      <c r="T3072" s="11">
        <v>1557</v>
      </c>
      <c r="U3072" s="11" t="str">
        <f>IF(ISERROR(VLOOKUP(I3072,'BACK INFO'!F:F,1,0)),IF(ISERROR(VLOOKUP(I3072,'BACK INFO'!H:H,1,0)),K3072,'BACK INFO'!$H$1),'BACK INFO'!$G$1)</f>
        <v>STEPHANIE VITALI</v>
      </c>
    </row>
    <row r="3073" spans="1:21" s="11" customFormat="1" x14ac:dyDescent="0.35">
      <c r="A3073" s="11" t="s">
        <v>94</v>
      </c>
      <c r="B3073" s="11">
        <v>2019</v>
      </c>
      <c r="C3073" s="11">
        <v>3</v>
      </c>
      <c r="D3073" s="11" t="s">
        <v>95</v>
      </c>
      <c r="E3073" s="11" t="s">
        <v>96</v>
      </c>
      <c r="F3073" s="11" t="s">
        <v>700</v>
      </c>
      <c r="G3073" s="11" t="s">
        <v>259</v>
      </c>
      <c r="H3073" s="11" t="s">
        <v>106</v>
      </c>
      <c r="I3073" s="11" t="s">
        <v>454</v>
      </c>
      <c r="J3073" s="11" t="s">
        <v>99</v>
      </c>
      <c r="K3073" s="11" t="s">
        <v>75</v>
      </c>
      <c r="L3073" s="11" t="s">
        <v>455</v>
      </c>
      <c r="M3073" s="11" t="s">
        <v>101</v>
      </c>
      <c r="N3073" s="11">
        <v>6</v>
      </c>
      <c r="O3073" s="11">
        <v>2019</v>
      </c>
      <c r="P3073" s="11" t="s">
        <v>154</v>
      </c>
      <c r="Q3073" s="11" t="s">
        <v>154</v>
      </c>
      <c r="R3073" s="11" t="s">
        <v>259</v>
      </c>
      <c r="S3073" s="11" t="s">
        <v>104</v>
      </c>
      <c r="T3073" s="11">
        <v>42</v>
      </c>
      <c r="U3073" s="11" t="str">
        <f>IF(ISERROR(VLOOKUP(I3073,'BACK INFO'!F:F,1,0)),IF(ISERROR(VLOOKUP(I3073,'BACK INFO'!H:H,1,0)),K3073,'BACK INFO'!$H$1),'BACK INFO'!$G$1)</f>
        <v>LAURA BONG</v>
      </c>
    </row>
    <row r="3074" spans="1:21" s="11" customFormat="1" x14ac:dyDescent="0.35">
      <c r="A3074" s="11" t="s">
        <v>94</v>
      </c>
      <c r="B3074" s="11">
        <v>2019</v>
      </c>
      <c r="C3074" s="11">
        <v>3</v>
      </c>
      <c r="D3074" s="11" t="s">
        <v>95</v>
      </c>
      <c r="E3074" s="11" t="s">
        <v>96</v>
      </c>
      <c r="F3074" s="11" t="s">
        <v>700</v>
      </c>
      <c r="G3074" s="11" t="s">
        <v>259</v>
      </c>
      <c r="H3074" s="11" t="s">
        <v>106</v>
      </c>
      <c r="I3074" s="11" t="s">
        <v>161</v>
      </c>
      <c r="J3074" s="11" t="s">
        <v>99</v>
      </c>
      <c r="K3074" s="11" t="s">
        <v>70</v>
      </c>
      <c r="L3074" s="11" t="s">
        <v>157</v>
      </c>
      <c r="M3074" s="11" t="s">
        <v>101</v>
      </c>
      <c r="N3074" s="11">
        <v>234</v>
      </c>
      <c r="O3074" s="11">
        <v>2019</v>
      </c>
      <c r="P3074" s="11" t="s">
        <v>154</v>
      </c>
      <c r="Q3074" s="11" t="s">
        <v>154</v>
      </c>
      <c r="R3074" s="11" t="s">
        <v>259</v>
      </c>
      <c r="S3074" s="11" t="s">
        <v>104</v>
      </c>
      <c r="T3074" s="11">
        <v>3794.3</v>
      </c>
      <c r="U3074" s="11" t="str">
        <f>IF(ISERROR(VLOOKUP(I3074,'BACK INFO'!F:F,1,0)),IF(ISERROR(VLOOKUP(I3074,'BACK INFO'!H:H,1,0)),K3074,'BACK INFO'!$H$1),'BACK INFO'!$G$1)</f>
        <v>JUDITH ANN DEAL</v>
      </c>
    </row>
    <row r="3075" spans="1:21" s="11" customFormat="1" x14ac:dyDescent="0.35">
      <c r="A3075" s="11" t="s">
        <v>94</v>
      </c>
      <c r="B3075" s="11">
        <v>2019</v>
      </c>
      <c r="C3075" s="11">
        <v>3</v>
      </c>
      <c r="D3075" s="11" t="s">
        <v>95</v>
      </c>
      <c r="E3075" s="11" t="s">
        <v>96</v>
      </c>
      <c r="F3075" s="11" t="s">
        <v>700</v>
      </c>
      <c r="G3075" s="11" t="s">
        <v>259</v>
      </c>
      <c r="H3075" s="11" t="s">
        <v>106</v>
      </c>
      <c r="I3075" s="11" t="s">
        <v>287</v>
      </c>
      <c r="J3075" s="11" t="s">
        <v>99</v>
      </c>
      <c r="K3075" s="11" t="s">
        <v>70</v>
      </c>
      <c r="L3075" s="11" t="s">
        <v>157</v>
      </c>
      <c r="M3075" s="11" t="s">
        <v>101</v>
      </c>
      <c r="N3075" s="11">
        <v>12</v>
      </c>
      <c r="O3075" s="11">
        <v>2019</v>
      </c>
      <c r="P3075" s="11" t="s">
        <v>154</v>
      </c>
      <c r="Q3075" s="11" t="s">
        <v>154</v>
      </c>
      <c r="R3075" s="11" t="s">
        <v>259</v>
      </c>
      <c r="S3075" s="11" t="s">
        <v>104</v>
      </c>
      <c r="T3075" s="11">
        <v>144</v>
      </c>
      <c r="U3075" s="11" t="str">
        <f>IF(ISERROR(VLOOKUP(I3075,'BACK INFO'!F:F,1,0)),IF(ISERROR(VLOOKUP(I3075,'BACK INFO'!H:H,1,0)),K3075,'BACK INFO'!$H$1),'BACK INFO'!$G$1)</f>
        <v>JUDITH ANN DEAL</v>
      </c>
    </row>
    <row r="3076" spans="1:21" s="11" customFormat="1" x14ac:dyDescent="0.35">
      <c r="A3076" s="11" t="s">
        <v>94</v>
      </c>
      <c r="B3076" s="11">
        <v>2019</v>
      </c>
      <c r="C3076" s="11">
        <v>3</v>
      </c>
      <c r="D3076" s="11" t="s">
        <v>95</v>
      </c>
      <c r="E3076" s="11" t="s">
        <v>96</v>
      </c>
      <c r="F3076" s="11" t="s">
        <v>700</v>
      </c>
      <c r="G3076" s="11" t="s">
        <v>259</v>
      </c>
      <c r="H3076" s="11" t="s">
        <v>106</v>
      </c>
      <c r="I3076" s="11" t="s">
        <v>571</v>
      </c>
      <c r="J3076" s="11" t="s">
        <v>120</v>
      </c>
      <c r="K3076" s="11" t="s">
        <v>66</v>
      </c>
      <c r="L3076" s="11" t="s">
        <v>297</v>
      </c>
      <c r="M3076" s="11" t="s">
        <v>122</v>
      </c>
      <c r="N3076" s="11">
        <v>4</v>
      </c>
      <c r="O3076" s="11">
        <v>2019</v>
      </c>
      <c r="P3076" s="11" t="s">
        <v>154</v>
      </c>
      <c r="Q3076" s="11" t="s">
        <v>154</v>
      </c>
      <c r="R3076" s="11" t="s">
        <v>259</v>
      </c>
      <c r="S3076" s="11" t="s">
        <v>104</v>
      </c>
      <c r="T3076" s="11">
        <v>35.94428635614797</v>
      </c>
      <c r="U3076" s="11" t="str">
        <f>IF(ISERROR(VLOOKUP(I3076,'BACK INFO'!F:F,1,0)),IF(ISERROR(VLOOKUP(I3076,'BACK INFO'!H:H,1,0)),K3076,'BACK INFO'!$H$1),'BACK INFO'!$G$1)</f>
        <v>SHOUTOUTAGENCY</v>
      </c>
    </row>
    <row r="3077" spans="1:21" s="11" customFormat="1" x14ac:dyDescent="0.35">
      <c r="A3077" s="11" t="s">
        <v>94</v>
      </c>
      <c r="B3077" s="11">
        <v>2019</v>
      </c>
      <c r="C3077" s="11">
        <v>3</v>
      </c>
      <c r="D3077" s="11" t="s">
        <v>95</v>
      </c>
      <c r="E3077" s="11" t="s">
        <v>96</v>
      </c>
      <c r="F3077" s="11" t="s">
        <v>700</v>
      </c>
      <c r="G3077" s="11" t="s">
        <v>259</v>
      </c>
      <c r="H3077" s="11" t="s">
        <v>106</v>
      </c>
      <c r="I3077" s="11" t="s">
        <v>406</v>
      </c>
      <c r="J3077" s="11" t="s">
        <v>99</v>
      </c>
      <c r="K3077" s="11" t="s">
        <v>71</v>
      </c>
      <c r="L3077" s="11" t="s">
        <v>164</v>
      </c>
      <c r="M3077" s="11" t="s">
        <v>101</v>
      </c>
      <c r="N3077" s="11">
        <v>46</v>
      </c>
      <c r="O3077" s="11">
        <v>2019</v>
      </c>
      <c r="P3077" s="11" t="s">
        <v>154</v>
      </c>
      <c r="Q3077" s="11" t="s">
        <v>154</v>
      </c>
      <c r="R3077" s="11" t="s">
        <v>259</v>
      </c>
      <c r="S3077" s="11" t="s">
        <v>104</v>
      </c>
      <c r="T3077" s="11">
        <v>894</v>
      </c>
      <c r="U3077" s="11" t="str">
        <f>IF(ISERROR(VLOOKUP(I3077,'BACK INFO'!F:F,1,0)),IF(ISERROR(VLOOKUP(I3077,'BACK INFO'!H:H,1,0)),K3077,'BACK INFO'!$H$1),'BACK INFO'!$G$1)</f>
        <v>HOLLY SALES INC.</v>
      </c>
    </row>
    <row r="3078" spans="1:21" s="11" customFormat="1" x14ac:dyDescent="0.35">
      <c r="A3078" s="11" t="s">
        <v>94</v>
      </c>
      <c r="B3078" s="11">
        <v>2019</v>
      </c>
      <c r="C3078" s="11">
        <v>3</v>
      </c>
      <c r="D3078" s="11" t="s">
        <v>95</v>
      </c>
      <c r="E3078" s="11" t="s">
        <v>96</v>
      </c>
      <c r="F3078" s="11" t="s">
        <v>700</v>
      </c>
      <c r="G3078" s="11" t="s">
        <v>259</v>
      </c>
      <c r="H3078" s="11" t="s">
        <v>106</v>
      </c>
      <c r="I3078" s="11" t="s">
        <v>541</v>
      </c>
      <c r="J3078" s="11" t="s">
        <v>99</v>
      </c>
      <c r="K3078" s="11" t="s">
        <v>67</v>
      </c>
      <c r="L3078" s="11" t="s">
        <v>135</v>
      </c>
      <c r="M3078" s="11" t="s">
        <v>101</v>
      </c>
      <c r="N3078" s="11">
        <v>102</v>
      </c>
      <c r="O3078" s="11">
        <v>2019</v>
      </c>
      <c r="P3078" s="11" t="s">
        <v>154</v>
      </c>
      <c r="Q3078" s="11" t="s">
        <v>154</v>
      </c>
      <c r="R3078" s="11" t="s">
        <v>259</v>
      </c>
      <c r="S3078" s="11" t="s">
        <v>104</v>
      </c>
      <c r="T3078" s="11">
        <v>948</v>
      </c>
      <c r="U3078" s="11" t="str">
        <f>IF(ISERROR(VLOOKUP(I3078,'BACK INFO'!F:F,1,0)),IF(ISERROR(VLOOKUP(I3078,'BACK INFO'!H:H,1,0)),K3078,'BACK INFO'!$H$1),'BACK INFO'!$G$1)</f>
        <v>ANITA M. HOPKINS</v>
      </c>
    </row>
    <row r="3079" spans="1:21" s="11" customFormat="1" x14ac:dyDescent="0.35">
      <c r="A3079" s="11" t="s">
        <v>94</v>
      </c>
      <c r="B3079" s="11">
        <v>2019</v>
      </c>
      <c r="C3079" s="11">
        <v>3</v>
      </c>
      <c r="D3079" s="11" t="s">
        <v>95</v>
      </c>
      <c r="E3079" s="11" t="s">
        <v>96</v>
      </c>
      <c r="F3079" s="11" t="s">
        <v>700</v>
      </c>
      <c r="G3079" s="11" t="s">
        <v>259</v>
      </c>
      <c r="H3079" s="11" t="s">
        <v>106</v>
      </c>
      <c r="I3079" s="11" t="s">
        <v>248</v>
      </c>
      <c r="J3079" s="11" t="s">
        <v>99</v>
      </c>
      <c r="K3079" s="11" t="s">
        <v>72</v>
      </c>
      <c r="L3079" s="11" t="s">
        <v>114</v>
      </c>
      <c r="M3079" s="11" t="s">
        <v>101</v>
      </c>
      <c r="N3079" s="11">
        <v>2</v>
      </c>
      <c r="O3079" s="11">
        <v>2019</v>
      </c>
      <c r="P3079" s="11" t="s">
        <v>154</v>
      </c>
      <c r="Q3079" s="11" t="s">
        <v>154</v>
      </c>
      <c r="R3079" s="11" t="s">
        <v>259</v>
      </c>
      <c r="S3079" s="11" t="s">
        <v>104</v>
      </c>
      <c r="T3079" s="11">
        <v>85</v>
      </c>
      <c r="U3079" s="11" t="str">
        <f>IF(ISERROR(VLOOKUP(I3079,'BACK INFO'!F:F,1,0)),IF(ISERROR(VLOOKUP(I3079,'BACK INFO'!H:H,1,0)),K3079,'BACK INFO'!$H$1),'BACK INFO'!$G$1)</f>
        <v>BILL MILLER AND COMPANY</v>
      </c>
    </row>
    <row r="3080" spans="1:21" s="11" customFormat="1" x14ac:dyDescent="0.35">
      <c r="A3080" s="11" t="s">
        <v>94</v>
      </c>
      <c r="B3080" s="11">
        <v>2019</v>
      </c>
      <c r="C3080" s="11">
        <v>3</v>
      </c>
      <c r="D3080" s="11" t="s">
        <v>95</v>
      </c>
      <c r="E3080" s="11" t="s">
        <v>96</v>
      </c>
      <c r="F3080" s="11" t="s">
        <v>700</v>
      </c>
      <c r="G3080" s="11" t="s">
        <v>259</v>
      </c>
      <c r="H3080" s="11" t="s">
        <v>106</v>
      </c>
      <c r="I3080" s="11" t="s">
        <v>288</v>
      </c>
      <c r="J3080" s="11" t="s">
        <v>99</v>
      </c>
      <c r="K3080" s="11" t="s">
        <v>70</v>
      </c>
      <c r="L3080" s="11" t="s">
        <v>157</v>
      </c>
      <c r="M3080" s="11" t="s">
        <v>101</v>
      </c>
      <c r="N3080" s="11">
        <v>86</v>
      </c>
      <c r="O3080" s="11">
        <v>2019</v>
      </c>
      <c r="P3080" s="11" t="s">
        <v>154</v>
      </c>
      <c r="Q3080" s="11" t="s">
        <v>154</v>
      </c>
      <c r="R3080" s="11" t="s">
        <v>259</v>
      </c>
      <c r="S3080" s="11" t="s">
        <v>104</v>
      </c>
      <c r="T3080" s="11">
        <v>1595</v>
      </c>
      <c r="U3080" s="11" t="str">
        <f>IF(ISERROR(VLOOKUP(I3080,'BACK INFO'!F:F,1,0)),IF(ISERROR(VLOOKUP(I3080,'BACK INFO'!H:H,1,0)),K3080,'BACK INFO'!$H$1),'BACK INFO'!$G$1)</f>
        <v>JUDITH ANN DEAL</v>
      </c>
    </row>
    <row r="3081" spans="1:21" s="11" customFormat="1" x14ac:dyDescent="0.35">
      <c r="A3081" s="11" t="s">
        <v>94</v>
      </c>
      <c r="B3081" s="11">
        <v>2019</v>
      </c>
      <c r="C3081" s="11">
        <v>3</v>
      </c>
      <c r="D3081" s="11" t="s">
        <v>95</v>
      </c>
      <c r="E3081" s="11" t="s">
        <v>96</v>
      </c>
      <c r="F3081" s="11" t="s">
        <v>700</v>
      </c>
      <c r="G3081" s="11" t="s">
        <v>259</v>
      </c>
      <c r="H3081" s="11" t="s">
        <v>106</v>
      </c>
      <c r="I3081" s="11" t="s">
        <v>543</v>
      </c>
      <c r="J3081" s="11" t="s">
        <v>99</v>
      </c>
      <c r="K3081" s="11" t="s">
        <v>72</v>
      </c>
      <c r="L3081" s="11" t="s">
        <v>114</v>
      </c>
      <c r="M3081" s="11" t="s">
        <v>101</v>
      </c>
      <c r="N3081" s="11">
        <v>38</v>
      </c>
      <c r="O3081" s="11">
        <v>2019</v>
      </c>
      <c r="P3081" s="11" t="s">
        <v>154</v>
      </c>
      <c r="Q3081" s="11" t="s">
        <v>154</v>
      </c>
      <c r="R3081" s="11" t="s">
        <v>259</v>
      </c>
      <c r="S3081" s="11" t="s">
        <v>104</v>
      </c>
      <c r="T3081" s="11">
        <v>496</v>
      </c>
      <c r="U3081" s="11" t="str">
        <f>IF(ISERROR(VLOOKUP(I3081,'BACK INFO'!F:F,1,0)),IF(ISERROR(VLOOKUP(I3081,'BACK INFO'!H:H,1,0)),K3081,'BACK INFO'!$H$1),'BACK INFO'!$G$1)</f>
        <v>BILL MILLER AND COMPANY</v>
      </c>
    </row>
    <row r="3082" spans="1:21" s="11" customFormat="1" x14ac:dyDescent="0.35">
      <c r="A3082" s="11" t="s">
        <v>94</v>
      </c>
      <c r="B3082" s="11">
        <v>2019</v>
      </c>
      <c r="C3082" s="11">
        <v>3</v>
      </c>
      <c r="D3082" s="11" t="s">
        <v>95</v>
      </c>
      <c r="E3082" s="11" t="s">
        <v>96</v>
      </c>
      <c r="F3082" s="11" t="s">
        <v>700</v>
      </c>
      <c r="G3082" s="11" t="s">
        <v>259</v>
      </c>
      <c r="H3082" s="11" t="s">
        <v>106</v>
      </c>
      <c r="I3082" s="11" t="s">
        <v>543</v>
      </c>
      <c r="J3082" s="11" t="s">
        <v>99</v>
      </c>
      <c r="K3082" s="11" t="s">
        <v>72</v>
      </c>
      <c r="L3082" s="11" t="s">
        <v>452</v>
      </c>
      <c r="M3082" s="11" t="s">
        <v>101</v>
      </c>
      <c r="N3082" s="11">
        <v>8</v>
      </c>
      <c r="O3082" s="11">
        <v>2019</v>
      </c>
      <c r="P3082" s="11" t="s">
        <v>154</v>
      </c>
      <c r="Q3082" s="11" t="s">
        <v>154</v>
      </c>
      <c r="R3082" s="11" t="s">
        <v>259</v>
      </c>
      <c r="S3082" s="11" t="s">
        <v>104</v>
      </c>
      <c r="T3082" s="11">
        <v>72</v>
      </c>
      <c r="U3082" s="11" t="str">
        <f>IF(ISERROR(VLOOKUP(I3082,'BACK INFO'!F:F,1,0)),IF(ISERROR(VLOOKUP(I3082,'BACK INFO'!H:H,1,0)),K3082,'BACK INFO'!$H$1),'BACK INFO'!$G$1)</f>
        <v>BILL MILLER AND COMPANY</v>
      </c>
    </row>
    <row r="3083" spans="1:21" s="11" customFormat="1" x14ac:dyDescent="0.35">
      <c r="A3083" s="11" t="s">
        <v>94</v>
      </c>
      <c r="B3083" s="11">
        <v>2019</v>
      </c>
      <c r="C3083" s="11">
        <v>3</v>
      </c>
      <c r="D3083" s="11" t="s">
        <v>95</v>
      </c>
      <c r="E3083" s="11" t="s">
        <v>96</v>
      </c>
      <c r="F3083" s="11" t="s">
        <v>700</v>
      </c>
      <c r="G3083" s="11" t="s">
        <v>259</v>
      </c>
      <c r="H3083" s="11" t="s">
        <v>106</v>
      </c>
      <c r="I3083" s="11" t="s">
        <v>495</v>
      </c>
      <c r="J3083" s="11" t="s">
        <v>99</v>
      </c>
      <c r="K3083" s="11" t="s">
        <v>74</v>
      </c>
      <c r="L3083" s="11" t="s">
        <v>199</v>
      </c>
      <c r="M3083" s="11" t="s">
        <v>101</v>
      </c>
      <c r="N3083" s="11">
        <v>18</v>
      </c>
      <c r="O3083" s="11">
        <v>2019</v>
      </c>
      <c r="P3083" s="11" t="s">
        <v>154</v>
      </c>
      <c r="Q3083" s="11" t="s">
        <v>154</v>
      </c>
      <c r="R3083" s="11" t="s">
        <v>259</v>
      </c>
      <c r="S3083" s="11" t="s">
        <v>104</v>
      </c>
      <c r="T3083" s="11">
        <v>318</v>
      </c>
      <c r="U3083" s="11" t="str">
        <f>IF(ISERROR(VLOOKUP(I3083,'BACK INFO'!F:F,1,0)),IF(ISERROR(VLOOKUP(I3083,'BACK INFO'!H:H,1,0)),K3083,'BACK INFO'!$H$1),'BACK INFO'!$G$1)</f>
        <v>DENISE ARNETT</v>
      </c>
    </row>
    <row r="3084" spans="1:21" s="11" customFormat="1" x14ac:dyDescent="0.35">
      <c r="A3084" s="11" t="s">
        <v>94</v>
      </c>
      <c r="B3084" s="11">
        <v>2019</v>
      </c>
      <c r="C3084" s="11">
        <v>3</v>
      </c>
      <c r="D3084" s="11" t="s">
        <v>95</v>
      </c>
      <c r="E3084" s="11" t="s">
        <v>96</v>
      </c>
      <c r="F3084" s="11" t="s">
        <v>700</v>
      </c>
      <c r="G3084" s="11" t="s">
        <v>259</v>
      </c>
      <c r="H3084" s="11" t="s">
        <v>106</v>
      </c>
      <c r="I3084" s="11" t="s">
        <v>363</v>
      </c>
      <c r="J3084" s="11" t="s">
        <v>99</v>
      </c>
      <c r="K3084" s="11" t="s">
        <v>72</v>
      </c>
      <c r="L3084" s="11" t="s">
        <v>364</v>
      </c>
      <c r="M3084" s="11" t="s">
        <v>101</v>
      </c>
      <c r="N3084" s="11">
        <v>66</v>
      </c>
      <c r="O3084" s="11">
        <v>2019</v>
      </c>
      <c r="P3084" s="11" t="s">
        <v>154</v>
      </c>
      <c r="Q3084" s="11" t="s">
        <v>154</v>
      </c>
      <c r="R3084" s="11" t="s">
        <v>259</v>
      </c>
      <c r="S3084" s="11" t="s">
        <v>104</v>
      </c>
      <c r="T3084" s="11">
        <v>594</v>
      </c>
      <c r="U3084" s="11" t="str">
        <f>IF(ISERROR(VLOOKUP(I3084,'BACK INFO'!F:F,1,0)),IF(ISERROR(VLOOKUP(I3084,'BACK INFO'!H:H,1,0)),K3084,'BACK INFO'!$H$1),'BACK INFO'!$G$1)</f>
        <v>BILL MILLER AND COMPANY</v>
      </c>
    </row>
    <row r="3085" spans="1:21" s="11" customFormat="1" x14ac:dyDescent="0.35">
      <c r="A3085" s="11" t="s">
        <v>94</v>
      </c>
      <c r="B3085" s="11">
        <v>2019</v>
      </c>
      <c r="C3085" s="11">
        <v>3</v>
      </c>
      <c r="D3085" s="11" t="s">
        <v>95</v>
      </c>
      <c r="E3085" s="11" t="s">
        <v>96</v>
      </c>
      <c r="F3085" s="11" t="s">
        <v>700</v>
      </c>
      <c r="G3085" s="11" t="s">
        <v>259</v>
      </c>
      <c r="H3085" s="11" t="s">
        <v>106</v>
      </c>
      <c r="I3085" s="11" t="s">
        <v>251</v>
      </c>
      <c r="J3085" s="11" t="s">
        <v>99</v>
      </c>
      <c r="K3085" s="11" t="s">
        <v>76</v>
      </c>
      <c r="L3085" s="11" t="s">
        <v>127</v>
      </c>
      <c r="M3085" s="11" t="s">
        <v>101</v>
      </c>
      <c r="N3085" s="11">
        <v>12</v>
      </c>
      <c r="O3085" s="11">
        <v>2019</v>
      </c>
      <c r="P3085" s="11" t="s">
        <v>154</v>
      </c>
      <c r="Q3085" s="11" t="s">
        <v>154</v>
      </c>
      <c r="R3085" s="11" t="s">
        <v>259</v>
      </c>
      <c r="S3085" s="11" t="s">
        <v>104</v>
      </c>
      <c r="T3085" s="11">
        <v>228</v>
      </c>
      <c r="U3085" s="11" t="str">
        <f>IF(ISERROR(VLOOKUP(I3085,'BACK INFO'!F:F,1,0)),IF(ISERROR(VLOOKUP(I3085,'BACK INFO'!H:H,1,0)),K3085,'BACK INFO'!$H$1),'BACK INFO'!$G$1)</f>
        <v>MIE MANNICHE</v>
      </c>
    </row>
    <row r="3086" spans="1:21" s="11" customFormat="1" x14ac:dyDescent="0.35">
      <c r="A3086" s="11" t="s">
        <v>94</v>
      </c>
      <c r="B3086" s="11">
        <v>2019</v>
      </c>
      <c r="C3086" s="11">
        <v>3</v>
      </c>
      <c r="D3086" s="11" t="s">
        <v>95</v>
      </c>
      <c r="E3086" s="11" t="s">
        <v>96</v>
      </c>
      <c r="F3086" s="11" t="s">
        <v>700</v>
      </c>
      <c r="G3086" s="11" t="s">
        <v>259</v>
      </c>
      <c r="H3086" s="11" t="s">
        <v>106</v>
      </c>
      <c r="I3086" s="11" t="s">
        <v>162</v>
      </c>
      <c r="J3086" s="11" t="s">
        <v>99</v>
      </c>
      <c r="K3086" s="11" t="s">
        <v>72</v>
      </c>
      <c r="L3086" s="11" t="s">
        <v>114</v>
      </c>
      <c r="M3086" s="11" t="s">
        <v>101</v>
      </c>
      <c r="N3086" s="11">
        <v>44</v>
      </c>
      <c r="O3086" s="11">
        <v>2019</v>
      </c>
      <c r="P3086" s="11" t="s">
        <v>154</v>
      </c>
      <c r="Q3086" s="11" t="s">
        <v>154</v>
      </c>
      <c r="R3086" s="11" t="s">
        <v>259</v>
      </c>
      <c r="S3086" s="11" t="s">
        <v>104</v>
      </c>
      <c r="T3086" s="11">
        <v>696</v>
      </c>
      <c r="U3086" s="11" t="str">
        <f>IF(ISERROR(VLOOKUP(I3086,'BACK INFO'!F:F,1,0)),IF(ISERROR(VLOOKUP(I3086,'BACK INFO'!H:H,1,0)),K3086,'BACK INFO'!$H$1),'BACK INFO'!$G$1)</f>
        <v>BILL MILLER AND COMPANY</v>
      </c>
    </row>
    <row r="3087" spans="1:21" s="11" customFormat="1" x14ac:dyDescent="0.35">
      <c r="A3087" s="11" t="s">
        <v>94</v>
      </c>
      <c r="B3087" s="11">
        <v>2019</v>
      </c>
      <c r="C3087" s="11">
        <v>3</v>
      </c>
      <c r="D3087" s="11" t="s">
        <v>95</v>
      </c>
      <c r="E3087" s="11" t="s">
        <v>96</v>
      </c>
      <c r="F3087" s="11" t="s">
        <v>700</v>
      </c>
      <c r="G3087" s="11" t="s">
        <v>259</v>
      </c>
      <c r="H3087" s="11" t="s">
        <v>106</v>
      </c>
      <c r="I3087" s="11" t="s">
        <v>290</v>
      </c>
      <c r="J3087" s="11" t="s">
        <v>99</v>
      </c>
      <c r="K3087" s="11" t="s">
        <v>72</v>
      </c>
      <c r="L3087" s="11" t="s">
        <v>114</v>
      </c>
      <c r="M3087" s="11" t="s">
        <v>101</v>
      </c>
      <c r="N3087" s="11">
        <v>18</v>
      </c>
      <c r="O3087" s="11">
        <v>2019</v>
      </c>
      <c r="P3087" s="11" t="s">
        <v>154</v>
      </c>
      <c r="Q3087" s="11" t="s">
        <v>154</v>
      </c>
      <c r="R3087" s="11" t="s">
        <v>259</v>
      </c>
      <c r="S3087" s="11" t="s">
        <v>104</v>
      </c>
      <c r="T3087" s="11">
        <v>222</v>
      </c>
      <c r="U3087" s="11" t="str">
        <f>IF(ISERROR(VLOOKUP(I3087,'BACK INFO'!F:F,1,0)),IF(ISERROR(VLOOKUP(I3087,'BACK INFO'!H:H,1,0)),K3087,'BACK INFO'!$H$1),'BACK INFO'!$G$1)</f>
        <v>BILL MILLER AND COMPANY</v>
      </c>
    </row>
    <row r="3088" spans="1:21" s="11" customFormat="1" x14ac:dyDescent="0.35">
      <c r="A3088" s="11" t="s">
        <v>94</v>
      </c>
      <c r="B3088" s="11">
        <v>2019</v>
      </c>
      <c r="C3088" s="11">
        <v>3</v>
      </c>
      <c r="D3088" s="11" t="s">
        <v>95</v>
      </c>
      <c r="E3088" s="11" t="s">
        <v>96</v>
      </c>
      <c r="F3088" s="11" t="s">
        <v>700</v>
      </c>
      <c r="G3088" s="11" t="s">
        <v>259</v>
      </c>
      <c r="H3088" s="11" t="s">
        <v>106</v>
      </c>
      <c r="I3088" s="11" t="s">
        <v>148</v>
      </c>
      <c r="J3088" s="11" t="s">
        <v>99</v>
      </c>
      <c r="K3088" s="11" t="s">
        <v>71</v>
      </c>
      <c r="L3088" s="11" t="s">
        <v>149</v>
      </c>
      <c r="M3088" s="11" t="s">
        <v>101</v>
      </c>
      <c r="N3088" s="11">
        <v>3</v>
      </c>
      <c r="O3088" s="11">
        <v>2019</v>
      </c>
      <c r="P3088" s="11" t="s">
        <v>154</v>
      </c>
      <c r="Q3088" s="11" t="s">
        <v>154</v>
      </c>
      <c r="R3088" s="11" t="s">
        <v>259</v>
      </c>
      <c r="S3088" s="11" t="s">
        <v>104</v>
      </c>
      <c r="T3088" s="11">
        <v>36</v>
      </c>
      <c r="U3088" s="11" t="str">
        <f>IF(ISERROR(VLOOKUP(I3088,'BACK INFO'!F:F,1,0)),IF(ISERROR(VLOOKUP(I3088,'BACK INFO'!H:H,1,0)),K3088,'BACK INFO'!$H$1),'BACK INFO'!$G$1)</f>
        <v>HOLLY SALES INC.</v>
      </c>
    </row>
    <row r="3089" spans="1:21" s="11" customFormat="1" x14ac:dyDescent="0.35">
      <c r="A3089" s="11" t="s">
        <v>94</v>
      </c>
      <c r="B3089" s="11">
        <v>2019</v>
      </c>
      <c r="C3089" s="11">
        <v>3</v>
      </c>
      <c r="D3089" s="11" t="s">
        <v>95</v>
      </c>
      <c r="E3089" s="11" t="s">
        <v>96</v>
      </c>
      <c r="F3089" s="11" t="s">
        <v>700</v>
      </c>
      <c r="G3089" s="11" t="s">
        <v>259</v>
      </c>
      <c r="H3089" s="11" t="s">
        <v>106</v>
      </c>
      <c r="I3089" s="11" t="s">
        <v>252</v>
      </c>
      <c r="J3089" s="11" t="s">
        <v>99</v>
      </c>
      <c r="K3089" s="11" t="s">
        <v>70</v>
      </c>
      <c r="L3089" s="11" t="s">
        <v>157</v>
      </c>
      <c r="M3089" s="11" t="s">
        <v>101</v>
      </c>
      <c r="N3089" s="11">
        <v>74</v>
      </c>
      <c r="O3089" s="11">
        <v>2019</v>
      </c>
      <c r="P3089" s="11" t="s">
        <v>154</v>
      </c>
      <c r="Q3089" s="11" t="s">
        <v>154</v>
      </c>
      <c r="R3089" s="11" t="s">
        <v>259</v>
      </c>
      <c r="S3089" s="11" t="s">
        <v>104</v>
      </c>
      <c r="T3089" s="11">
        <v>978</v>
      </c>
      <c r="U3089" s="11" t="str">
        <f>IF(ISERROR(VLOOKUP(I3089,'BACK INFO'!F:F,1,0)),IF(ISERROR(VLOOKUP(I3089,'BACK INFO'!H:H,1,0)),K3089,'BACK INFO'!$H$1),'BACK INFO'!$G$1)</f>
        <v>JUDITH ANN DEAL</v>
      </c>
    </row>
    <row r="3090" spans="1:21" s="11" customFormat="1" x14ac:dyDescent="0.35">
      <c r="A3090" s="11" t="s">
        <v>94</v>
      </c>
      <c r="B3090" s="11">
        <v>2019</v>
      </c>
      <c r="C3090" s="11">
        <v>3</v>
      </c>
      <c r="D3090" s="11" t="s">
        <v>95</v>
      </c>
      <c r="E3090" s="11" t="s">
        <v>96</v>
      </c>
      <c r="F3090" s="11" t="s">
        <v>700</v>
      </c>
      <c r="G3090" s="11" t="s">
        <v>259</v>
      </c>
      <c r="H3090" s="11" t="s">
        <v>106</v>
      </c>
      <c r="I3090" s="11" t="s">
        <v>163</v>
      </c>
      <c r="J3090" s="11" t="s">
        <v>99</v>
      </c>
      <c r="K3090" s="11" t="s">
        <v>71</v>
      </c>
      <c r="L3090" s="11" t="s">
        <v>164</v>
      </c>
      <c r="M3090" s="11" t="s">
        <v>101</v>
      </c>
      <c r="N3090" s="11">
        <v>49</v>
      </c>
      <c r="O3090" s="11">
        <v>2019</v>
      </c>
      <c r="P3090" s="11" t="s">
        <v>154</v>
      </c>
      <c r="Q3090" s="11" t="s">
        <v>154</v>
      </c>
      <c r="R3090" s="11" t="s">
        <v>259</v>
      </c>
      <c r="S3090" s="11" t="s">
        <v>104</v>
      </c>
      <c r="T3090" s="11">
        <v>862</v>
      </c>
      <c r="U3090" s="11" t="str">
        <f>IF(ISERROR(VLOOKUP(I3090,'BACK INFO'!F:F,1,0)),IF(ISERROR(VLOOKUP(I3090,'BACK INFO'!H:H,1,0)),K3090,'BACK INFO'!$H$1),'BACK INFO'!$G$1)</f>
        <v>HOLLY SALES INC.</v>
      </c>
    </row>
    <row r="3091" spans="1:21" s="11" customFormat="1" x14ac:dyDescent="0.35">
      <c r="A3091" s="11" t="s">
        <v>94</v>
      </c>
      <c r="B3091" s="11">
        <v>2019</v>
      </c>
      <c r="C3091" s="11">
        <v>3</v>
      </c>
      <c r="D3091" s="11" t="s">
        <v>95</v>
      </c>
      <c r="E3091" s="11" t="s">
        <v>96</v>
      </c>
      <c r="F3091" s="11" t="s">
        <v>700</v>
      </c>
      <c r="G3091" s="11" t="s">
        <v>259</v>
      </c>
      <c r="H3091" s="11" t="s">
        <v>106</v>
      </c>
      <c r="I3091" s="11" t="s">
        <v>389</v>
      </c>
      <c r="J3091" s="11" t="s">
        <v>99</v>
      </c>
      <c r="K3091" s="11" t="s">
        <v>67</v>
      </c>
      <c r="L3091" s="11" t="s">
        <v>135</v>
      </c>
      <c r="M3091" s="11" t="s">
        <v>101</v>
      </c>
      <c r="N3091" s="11">
        <v>2</v>
      </c>
      <c r="O3091" s="11">
        <v>2019</v>
      </c>
      <c r="P3091" s="11" t="s">
        <v>154</v>
      </c>
      <c r="Q3091" s="11" t="s">
        <v>154</v>
      </c>
      <c r="R3091" s="11" t="s">
        <v>259</v>
      </c>
      <c r="S3091" s="11" t="s">
        <v>104</v>
      </c>
      <c r="T3091" s="11">
        <v>70</v>
      </c>
      <c r="U3091" s="11" t="str">
        <f>IF(ISERROR(VLOOKUP(I3091,'BACK INFO'!F:F,1,0)),IF(ISERROR(VLOOKUP(I3091,'BACK INFO'!H:H,1,0)),K3091,'BACK INFO'!$H$1),'BACK INFO'!$G$1)</f>
        <v>ANITA M. HOPKINS</v>
      </c>
    </row>
    <row r="3092" spans="1:21" s="11" customFormat="1" x14ac:dyDescent="0.35">
      <c r="A3092" s="11" t="s">
        <v>94</v>
      </c>
      <c r="B3092" s="11">
        <v>2019</v>
      </c>
      <c r="C3092" s="11">
        <v>3</v>
      </c>
      <c r="D3092" s="11" t="s">
        <v>95</v>
      </c>
      <c r="E3092" s="11" t="s">
        <v>96</v>
      </c>
      <c r="F3092" s="11" t="s">
        <v>700</v>
      </c>
      <c r="G3092" s="11" t="s">
        <v>259</v>
      </c>
      <c r="H3092" s="11" t="s">
        <v>106</v>
      </c>
      <c r="I3092" s="11" t="s">
        <v>407</v>
      </c>
      <c r="J3092" s="11" t="s">
        <v>99</v>
      </c>
      <c r="K3092" s="11" t="s">
        <v>72</v>
      </c>
      <c r="L3092" s="11" t="s">
        <v>114</v>
      </c>
      <c r="M3092" s="11" t="s">
        <v>101</v>
      </c>
      <c r="N3092" s="11">
        <v>18</v>
      </c>
      <c r="O3092" s="11">
        <v>2019</v>
      </c>
      <c r="P3092" s="11" t="s">
        <v>154</v>
      </c>
      <c r="Q3092" s="11" t="s">
        <v>154</v>
      </c>
      <c r="R3092" s="11" t="s">
        <v>259</v>
      </c>
      <c r="S3092" s="11" t="s">
        <v>104</v>
      </c>
      <c r="T3092" s="11">
        <v>294</v>
      </c>
      <c r="U3092" s="11" t="str">
        <f>IF(ISERROR(VLOOKUP(I3092,'BACK INFO'!F:F,1,0)),IF(ISERROR(VLOOKUP(I3092,'BACK INFO'!H:H,1,0)),K3092,'BACK INFO'!$H$1),'BACK INFO'!$G$1)</f>
        <v>BILL MILLER AND COMPANY</v>
      </c>
    </row>
    <row r="3093" spans="1:21" s="11" customFormat="1" x14ac:dyDescent="0.35">
      <c r="A3093" s="11" t="s">
        <v>94</v>
      </c>
      <c r="B3093" s="11">
        <v>2019</v>
      </c>
      <c r="C3093" s="11">
        <v>3</v>
      </c>
      <c r="D3093" s="11" t="s">
        <v>95</v>
      </c>
      <c r="E3093" s="11" t="s">
        <v>96</v>
      </c>
      <c r="F3093" s="11" t="s">
        <v>700</v>
      </c>
      <c r="G3093" s="11" t="s">
        <v>259</v>
      </c>
      <c r="H3093" s="11" t="s">
        <v>106</v>
      </c>
      <c r="I3093" s="11" t="s">
        <v>546</v>
      </c>
      <c r="J3093" s="11" t="s">
        <v>99</v>
      </c>
      <c r="K3093" s="11" t="s">
        <v>72</v>
      </c>
      <c r="L3093" s="11" t="s">
        <v>178</v>
      </c>
      <c r="M3093" s="11" t="s">
        <v>101</v>
      </c>
      <c r="N3093" s="11">
        <v>24</v>
      </c>
      <c r="O3093" s="11">
        <v>2019</v>
      </c>
      <c r="P3093" s="11" t="s">
        <v>154</v>
      </c>
      <c r="Q3093" s="11" t="s">
        <v>154</v>
      </c>
      <c r="R3093" s="11" t="s">
        <v>259</v>
      </c>
      <c r="S3093" s="11" t="s">
        <v>104</v>
      </c>
      <c r="T3093" s="11">
        <v>216</v>
      </c>
      <c r="U3093" s="11" t="str">
        <f>IF(ISERROR(VLOOKUP(I3093,'BACK INFO'!F:F,1,0)),IF(ISERROR(VLOOKUP(I3093,'BACK INFO'!H:H,1,0)),K3093,'BACK INFO'!$H$1),'BACK INFO'!$G$1)</f>
        <v>BILL MILLER AND COMPANY</v>
      </c>
    </row>
    <row r="3094" spans="1:21" s="11" customFormat="1" x14ac:dyDescent="0.35">
      <c r="A3094" s="11" t="s">
        <v>94</v>
      </c>
      <c r="B3094" s="11">
        <v>2019</v>
      </c>
      <c r="C3094" s="11">
        <v>3</v>
      </c>
      <c r="D3094" s="11" t="s">
        <v>95</v>
      </c>
      <c r="E3094" s="11" t="s">
        <v>96</v>
      </c>
      <c r="F3094" s="11" t="s">
        <v>700</v>
      </c>
      <c r="G3094" s="11" t="s">
        <v>259</v>
      </c>
      <c r="H3094" s="11" t="s">
        <v>106</v>
      </c>
      <c r="I3094" s="11" t="s">
        <v>593</v>
      </c>
      <c r="J3094" s="11" t="s">
        <v>99</v>
      </c>
      <c r="K3094" s="11" t="s">
        <v>75</v>
      </c>
      <c r="L3094" s="11" t="s">
        <v>491</v>
      </c>
      <c r="M3094" s="11" t="s">
        <v>101</v>
      </c>
      <c r="N3094" s="11">
        <v>12</v>
      </c>
      <c r="O3094" s="11">
        <v>2019</v>
      </c>
      <c r="P3094" s="11" t="s">
        <v>154</v>
      </c>
      <c r="Q3094" s="11" t="s">
        <v>154</v>
      </c>
      <c r="R3094" s="11" t="s">
        <v>259</v>
      </c>
      <c r="S3094" s="11" t="s">
        <v>104</v>
      </c>
      <c r="T3094" s="11">
        <v>96</v>
      </c>
      <c r="U3094" s="11" t="str">
        <f>IF(ISERROR(VLOOKUP(I3094,'BACK INFO'!F:F,1,0)),IF(ISERROR(VLOOKUP(I3094,'BACK INFO'!H:H,1,0)),K3094,'BACK INFO'!$H$1),'BACK INFO'!$G$1)</f>
        <v>LAURA BONG</v>
      </c>
    </row>
    <row r="3095" spans="1:21" s="11" customFormat="1" x14ac:dyDescent="0.35">
      <c r="A3095" s="11" t="s">
        <v>94</v>
      </c>
      <c r="B3095" s="11">
        <v>2019</v>
      </c>
      <c r="C3095" s="11">
        <v>3</v>
      </c>
      <c r="D3095" s="11" t="s">
        <v>95</v>
      </c>
      <c r="E3095" s="11" t="s">
        <v>96</v>
      </c>
      <c r="F3095" s="11" t="s">
        <v>700</v>
      </c>
      <c r="G3095" s="11" t="s">
        <v>259</v>
      </c>
      <c r="H3095" s="11" t="s">
        <v>106</v>
      </c>
      <c r="I3095" s="11" t="s">
        <v>185</v>
      </c>
      <c r="J3095" s="11" t="s">
        <v>99</v>
      </c>
      <c r="K3095" s="11" t="s">
        <v>76</v>
      </c>
      <c r="L3095" s="11" t="s">
        <v>127</v>
      </c>
      <c r="M3095" s="11" t="s">
        <v>101</v>
      </c>
      <c r="N3095" s="11">
        <v>10</v>
      </c>
      <c r="O3095" s="11">
        <v>2019</v>
      </c>
      <c r="P3095" s="11" t="s">
        <v>154</v>
      </c>
      <c r="Q3095" s="11" t="s">
        <v>154</v>
      </c>
      <c r="R3095" s="11" t="s">
        <v>259</v>
      </c>
      <c r="S3095" s="11" t="s">
        <v>104</v>
      </c>
      <c r="T3095" s="11">
        <v>90</v>
      </c>
      <c r="U3095" s="11" t="str">
        <f>IF(ISERROR(VLOOKUP(I3095,'BACK INFO'!F:F,1,0)),IF(ISERROR(VLOOKUP(I3095,'BACK INFO'!H:H,1,0)),K3095,'BACK INFO'!$H$1),'BACK INFO'!$G$1)</f>
        <v>MIE MANNICHE</v>
      </c>
    </row>
    <row r="3096" spans="1:21" s="11" customFormat="1" x14ac:dyDescent="0.35">
      <c r="A3096" s="11" t="s">
        <v>94</v>
      </c>
      <c r="B3096" s="11">
        <v>2019</v>
      </c>
      <c r="C3096" s="11">
        <v>3</v>
      </c>
      <c r="D3096" s="11" t="s">
        <v>95</v>
      </c>
      <c r="E3096" s="11" t="s">
        <v>96</v>
      </c>
      <c r="F3096" s="11" t="s">
        <v>700</v>
      </c>
      <c r="G3096" s="11" t="s">
        <v>259</v>
      </c>
      <c r="H3096" s="11" t="s">
        <v>106</v>
      </c>
      <c r="I3096" s="11" t="s">
        <v>278</v>
      </c>
      <c r="J3096" s="11" t="s">
        <v>99</v>
      </c>
      <c r="K3096" s="11" t="s">
        <v>71</v>
      </c>
      <c r="L3096" s="11" t="s">
        <v>164</v>
      </c>
      <c r="M3096" s="11" t="s">
        <v>101</v>
      </c>
      <c r="N3096" s="11">
        <v>6</v>
      </c>
      <c r="O3096" s="11">
        <v>2019</v>
      </c>
      <c r="P3096" s="11" t="s">
        <v>154</v>
      </c>
      <c r="Q3096" s="11" t="s">
        <v>154</v>
      </c>
      <c r="R3096" s="11" t="s">
        <v>259</v>
      </c>
      <c r="S3096" s="11" t="s">
        <v>104</v>
      </c>
      <c r="T3096" s="11">
        <v>102</v>
      </c>
      <c r="U3096" s="11" t="str">
        <f>IF(ISERROR(VLOOKUP(I3096,'BACK INFO'!F:F,1,0)),IF(ISERROR(VLOOKUP(I3096,'BACK INFO'!H:H,1,0)),K3096,'BACK INFO'!$H$1),'BACK INFO'!$G$1)</f>
        <v>HOLLY SALES INC.</v>
      </c>
    </row>
    <row r="3097" spans="1:21" s="11" customFormat="1" x14ac:dyDescent="0.35">
      <c r="A3097" s="11" t="s">
        <v>94</v>
      </c>
      <c r="B3097" s="11">
        <v>2019</v>
      </c>
      <c r="C3097" s="11">
        <v>3</v>
      </c>
      <c r="D3097" s="11" t="s">
        <v>95</v>
      </c>
      <c r="E3097" s="11" t="s">
        <v>96</v>
      </c>
      <c r="F3097" s="11" t="s">
        <v>700</v>
      </c>
      <c r="G3097" s="11" t="s">
        <v>259</v>
      </c>
      <c r="H3097" s="11" t="s">
        <v>106</v>
      </c>
      <c r="I3097" s="11" t="s">
        <v>253</v>
      </c>
      <c r="J3097" s="11" t="s">
        <v>99</v>
      </c>
      <c r="K3097" s="11" t="s">
        <v>72</v>
      </c>
      <c r="L3097" s="11" t="s">
        <v>114</v>
      </c>
      <c r="M3097" s="11" t="s">
        <v>101</v>
      </c>
      <c r="N3097" s="11">
        <v>66</v>
      </c>
      <c r="O3097" s="11">
        <v>2019</v>
      </c>
      <c r="P3097" s="11" t="s">
        <v>154</v>
      </c>
      <c r="Q3097" s="11" t="s">
        <v>154</v>
      </c>
      <c r="R3097" s="11" t="s">
        <v>259</v>
      </c>
      <c r="S3097" s="11" t="s">
        <v>104</v>
      </c>
      <c r="T3097" s="11">
        <v>986</v>
      </c>
      <c r="U3097" s="11" t="str">
        <f>IF(ISERROR(VLOOKUP(I3097,'BACK INFO'!F:F,1,0)),IF(ISERROR(VLOOKUP(I3097,'BACK INFO'!H:H,1,0)),K3097,'BACK INFO'!$H$1),'BACK INFO'!$G$1)</f>
        <v>BILL MILLER AND COMPANY</v>
      </c>
    </row>
    <row r="3098" spans="1:21" s="11" customFormat="1" x14ac:dyDescent="0.35">
      <c r="A3098" s="11" t="s">
        <v>94</v>
      </c>
      <c r="B3098" s="11">
        <v>2019</v>
      </c>
      <c r="C3098" s="11">
        <v>3</v>
      </c>
      <c r="D3098" s="11" t="s">
        <v>95</v>
      </c>
      <c r="E3098" s="11" t="s">
        <v>96</v>
      </c>
      <c r="F3098" s="11" t="s">
        <v>700</v>
      </c>
      <c r="G3098" s="11" t="s">
        <v>259</v>
      </c>
      <c r="H3098" s="11" t="s">
        <v>106</v>
      </c>
      <c r="I3098" s="11" t="s">
        <v>254</v>
      </c>
      <c r="J3098" s="11" t="s">
        <v>99</v>
      </c>
      <c r="K3098" s="11" t="s">
        <v>72</v>
      </c>
      <c r="L3098" s="11" t="s">
        <v>114</v>
      </c>
      <c r="M3098" s="11" t="s">
        <v>101</v>
      </c>
      <c r="N3098" s="11">
        <v>6</v>
      </c>
      <c r="O3098" s="11">
        <v>2019</v>
      </c>
      <c r="P3098" s="11" t="s">
        <v>154</v>
      </c>
      <c r="Q3098" s="11" t="s">
        <v>154</v>
      </c>
      <c r="R3098" s="11" t="s">
        <v>259</v>
      </c>
      <c r="S3098" s="11" t="s">
        <v>104</v>
      </c>
      <c r="T3098" s="11">
        <v>102</v>
      </c>
      <c r="U3098" s="11" t="str">
        <f>IF(ISERROR(VLOOKUP(I3098,'BACK INFO'!F:F,1,0)),IF(ISERROR(VLOOKUP(I3098,'BACK INFO'!H:H,1,0)),K3098,'BACK INFO'!$H$1),'BACK INFO'!$G$1)</f>
        <v>BILL MILLER AND COMPANY</v>
      </c>
    </row>
    <row r="3099" spans="1:21" s="11" customFormat="1" x14ac:dyDescent="0.35">
      <c r="A3099" s="11" t="s">
        <v>94</v>
      </c>
      <c r="B3099" s="11">
        <v>2019</v>
      </c>
      <c r="C3099" s="11">
        <v>3</v>
      </c>
      <c r="D3099" s="11" t="s">
        <v>95</v>
      </c>
      <c r="E3099" s="11" t="s">
        <v>96</v>
      </c>
      <c r="F3099" s="11" t="s">
        <v>700</v>
      </c>
      <c r="G3099" s="11" t="s">
        <v>259</v>
      </c>
      <c r="H3099" s="11" t="s">
        <v>106</v>
      </c>
      <c r="I3099" s="11" t="s">
        <v>595</v>
      </c>
      <c r="J3099" s="11" t="s">
        <v>99</v>
      </c>
      <c r="K3099" s="11" t="s">
        <v>72</v>
      </c>
      <c r="L3099" s="11" t="s">
        <v>114</v>
      </c>
      <c r="M3099" s="11" t="s">
        <v>101</v>
      </c>
      <c r="N3099" s="11">
        <v>135</v>
      </c>
      <c r="O3099" s="11">
        <v>2019</v>
      </c>
      <c r="P3099" s="11" t="s">
        <v>154</v>
      </c>
      <c r="Q3099" s="11" t="s">
        <v>154</v>
      </c>
      <c r="R3099" s="11" t="s">
        <v>259</v>
      </c>
      <c r="S3099" s="11" t="s">
        <v>104</v>
      </c>
      <c r="T3099" s="11">
        <v>1569</v>
      </c>
      <c r="U3099" s="11" t="str">
        <f>IF(ISERROR(VLOOKUP(I3099,'BACK INFO'!F:F,1,0)),IF(ISERROR(VLOOKUP(I3099,'BACK INFO'!H:H,1,0)),K3099,'BACK INFO'!$H$1),'BACK INFO'!$G$1)</f>
        <v>BILL MILLER AND COMPANY</v>
      </c>
    </row>
    <row r="3100" spans="1:21" s="11" customFormat="1" x14ac:dyDescent="0.35">
      <c r="A3100" s="11" t="s">
        <v>94</v>
      </c>
      <c r="B3100" s="11">
        <v>2019</v>
      </c>
      <c r="C3100" s="11">
        <v>3</v>
      </c>
      <c r="D3100" s="11" t="s">
        <v>95</v>
      </c>
      <c r="E3100" s="11" t="s">
        <v>96</v>
      </c>
      <c r="F3100" s="11" t="s">
        <v>700</v>
      </c>
      <c r="G3100" s="11" t="s">
        <v>259</v>
      </c>
      <c r="H3100" s="11" t="s">
        <v>106</v>
      </c>
      <c r="I3100" s="11" t="s">
        <v>410</v>
      </c>
      <c r="J3100" s="11" t="s">
        <v>99</v>
      </c>
      <c r="K3100" s="11" t="s">
        <v>72</v>
      </c>
      <c r="L3100" s="11" t="s">
        <v>114</v>
      </c>
      <c r="M3100" s="11" t="s">
        <v>101</v>
      </c>
      <c r="N3100" s="11">
        <v>32</v>
      </c>
      <c r="O3100" s="11">
        <v>2019</v>
      </c>
      <c r="P3100" s="11" t="s">
        <v>154</v>
      </c>
      <c r="Q3100" s="11" t="s">
        <v>154</v>
      </c>
      <c r="R3100" s="11" t="s">
        <v>259</v>
      </c>
      <c r="S3100" s="11" t="s">
        <v>104</v>
      </c>
      <c r="T3100" s="11">
        <v>364</v>
      </c>
      <c r="U3100" s="11" t="str">
        <f>IF(ISERROR(VLOOKUP(I3100,'BACK INFO'!F:F,1,0)),IF(ISERROR(VLOOKUP(I3100,'BACK INFO'!H:H,1,0)),K3100,'BACK INFO'!$H$1),'BACK INFO'!$G$1)</f>
        <v>BILL MILLER AND COMPANY</v>
      </c>
    </row>
    <row r="3101" spans="1:21" s="11" customFormat="1" x14ac:dyDescent="0.35">
      <c r="A3101" s="11" t="s">
        <v>94</v>
      </c>
      <c r="B3101" s="11">
        <v>2019</v>
      </c>
      <c r="C3101" s="11">
        <v>3</v>
      </c>
      <c r="D3101" s="11" t="s">
        <v>95</v>
      </c>
      <c r="E3101" s="11" t="s">
        <v>96</v>
      </c>
      <c r="F3101" s="11" t="s">
        <v>700</v>
      </c>
      <c r="G3101" s="11" t="s">
        <v>259</v>
      </c>
      <c r="H3101" s="11" t="s">
        <v>106</v>
      </c>
      <c r="I3101" s="11" t="s">
        <v>294</v>
      </c>
      <c r="J3101" s="11" t="s">
        <v>99</v>
      </c>
      <c r="K3101" s="11" t="s">
        <v>72</v>
      </c>
      <c r="L3101" s="11" t="s">
        <v>114</v>
      </c>
      <c r="M3101" s="11" t="s">
        <v>101</v>
      </c>
      <c r="N3101" s="11">
        <v>12</v>
      </c>
      <c r="O3101" s="11">
        <v>2019</v>
      </c>
      <c r="P3101" s="11" t="s">
        <v>154</v>
      </c>
      <c r="Q3101" s="11" t="s">
        <v>154</v>
      </c>
      <c r="R3101" s="11" t="s">
        <v>259</v>
      </c>
      <c r="S3101" s="11" t="s">
        <v>104</v>
      </c>
      <c r="T3101" s="11">
        <v>108</v>
      </c>
      <c r="U3101" s="11" t="str">
        <f>IF(ISERROR(VLOOKUP(I3101,'BACK INFO'!F:F,1,0)),IF(ISERROR(VLOOKUP(I3101,'BACK INFO'!H:H,1,0)),K3101,'BACK INFO'!$H$1),'BACK INFO'!$G$1)</f>
        <v>BILL MILLER AND COMPANY</v>
      </c>
    </row>
    <row r="3102" spans="1:21" s="11" customFormat="1" x14ac:dyDescent="0.35">
      <c r="A3102" s="11" t="s">
        <v>94</v>
      </c>
      <c r="B3102" s="11">
        <v>2019</v>
      </c>
      <c r="C3102" s="11">
        <v>3</v>
      </c>
      <c r="D3102" s="11" t="s">
        <v>95</v>
      </c>
      <c r="E3102" s="11" t="s">
        <v>96</v>
      </c>
      <c r="F3102" s="11" t="s">
        <v>700</v>
      </c>
      <c r="G3102" s="11" t="s">
        <v>259</v>
      </c>
      <c r="H3102" s="11" t="s">
        <v>106</v>
      </c>
      <c r="I3102" s="11" t="s">
        <v>132</v>
      </c>
      <c r="J3102" s="11" t="s">
        <v>99</v>
      </c>
      <c r="K3102" s="11" t="s">
        <v>67</v>
      </c>
      <c r="L3102" s="11" t="s">
        <v>133</v>
      </c>
      <c r="M3102" s="11" t="s">
        <v>101</v>
      </c>
      <c r="N3102" s="11">
        <v>12</v>
      </c>
      <c r="O3102" s="11">
        <v>2019</v>
      </c>
      <c r="P3102" s="11" t="s">
        <v>154</v>
      </c>
      <c r="Q3102" s="11" t="s">
        <v>154</v>
      </c>
      <c r="R3102" s="11" t="s">
        <v>259</v>
      </c>
      <c r="S3102" s="11" t="s">
        <v>104</v>
      </c>
      <c r="T3102" s="11">
        <v>108</v>
      </c>
      <c r="U3102" s="11" t="str">
        <f>IF(ISERROR(VLOOKUP(I3102,'BACK INFO'!F:F,1,0)),IF(ISERROR(VLOOKUP(I3102,'BACK INFO'!H:H,1,0)),K3102,'BACK INFO'!$H$1),'BACK INFO'!$G$1)</f>
        <v>ANITA M. HOPKINS</v>
      </c>
    </row>
    <row r="3103" spans="1:21" s="11" customFormat="1" x14ac:dyDescent="0.35">
      <c r="A3103" s="11" t="s">
        <v>94</v>
      </c>
      <c r="B3103" s="11">
        <v>2019</v>
      </c>
      <c r="C3103" s="11">
        <v>3</v>
      </c>
      <c r="D3103" s="11" t="s">
        <v>95</v>
      </c>
      <c r="E3103" s="11" t="s">
        <v>96</v>
      </c>
      <c r="F3103" s="11" t="s">
        <v>700</v>
      </c>
      <c r="G3103" s="11" t="s">
        <v>259</v>
      </c>
      <c r="H3103" s="11" t="s">
        <v>106</v>
      </c>
      <c r="I3103" s="11" t="s">
        <v>257</v>
      </c>
      <c r="J3103" s="11" t="s">
        <v>99</v>
      </c>
      <c r="K3103" s="11" t="s">
        <v>245</v>
      </c>
      <c r="L3103" s="11" t="s">
        <v>246</v>
      </c>
      <c r="M3103" s="11" t="s">
        <v>246</v>
      </c>
      <c r="N3103" s="11">
        <v>1</v>
      </c>
      <c r="O3103" s="11">
        <v>2019</v>
      </c>
      <c r="P3103" s="11" t="s">
        <v>154</v>
      </c>
      <c r="Q3103" s="11" t="s">
        <v>154</v>
      </c>
      <c r="R3103" s="11" t="s">
        <v>259</v>
      </c>
      <c r="S3103" s="11" t="s">
        <v>104</v>
      </c>
      <c r="T3103" s="11">
        <v>35</v>
      </c>
      <c r="U3103" s="11" t="str">
        <f>IF(ISERROR(VLOOKUP(I3103,'BACK INFO'!F:F,1,0)),IF(ISERROR(VLOOKUP(I3103,'BACK INFO'!H:H,1,0)),K3103,'BACK INFO'!$H$1),'BACK INFO'!$G$1)</f>
        <v>JULIUS ORTIZ MALDONADO</v>
      </c>
    </row>
    <row r="3104" spans="1:21" s="11" customFormat="1" x14ac:dyDescent="0.35">
      <c r="A3104" s="11" t="s">
        <v>94</v>
      </c>
      <c r="B3104" s="11">
        <v>2019</v>
      </c>
      <c r="C3104" s="11">
        <v>3</v>
      </c>
      <c r="D3104" s="11" t="s">
        <v>95</v>
      </c>
      <c r="E3104" s="11" t="s">
        <v>96</v>
      </c>
      <c r="F3104" s="11" t="s">
        <v>700</v>
      </c>
      <c r="G3104" s="11" t="s">
        <v>259</v>
      </c>
      <c r="H3104" s="11" t="s">
        <v>106</v>
      </c>
      <c r="I3104" s="11" t="s">
        <v>575</v>
      </c>
      <c r="J3104" s="11" t="s">
        <v>99</v>
      </c>
      <c r="K3104" s="11" t="s">
        <v>67</v>
      </c>
      <c r="L3104" s="11" t="s">
        <v>116</v>
      </c>
      <c r="M3104" s="11" t="s">
        <v>101</v>
      </c>
      <c r="N3104" s="11">
        <v>12</v>
      </c>
      <c r="O3104" s="11">
        <v>2019</v>
      </c>
      <c r="P3104" s="11" t="s">
        <v>154</v>
      </c>
      <c r="Q3104" s="11" t="s">
        <v>154</v>
      </c>
      <c r="R3104" s="11" t="s">
        <v>259</v>
      </c>
      <c r="S3104" s="11" t="s">
        <v>104</v>
      </c>
      <c r="T3104" s="11">
        <v>108</v>
      </c>
      <c r="U3104" s="11" t="str">
        <f>IF(ISERROR(VLOOKUP(I3104,'BACK INFO'!F:F,1,0)),IF(ISERROR(VLOOKUP(I3104,'BACK INFO'!H:H,1,0)),K3104,'BACK INFO'!$H$1),'BACK INFO'!$G$1)</f>
        <v>ANITA M. HOPKINS</v>
      </c>
    </row>
    <row r="3105" spans="1:21" s="11" customFormat="1" x14ac:dyDescent="0.35">
      <c r="A3105" s="11" t="s">
        <v>94</v>
      </c>
      <c r="B3105" s="11">
        <v>2019</v>
      </c>
      <c r="C3105" s="11">
        <v>3</v>
      </c>
      <c r="D3105" s="11" t="s">
        <v>95</v>
      </c>
      <c r="E3105" s="11" t="s">
        <v>96</v>
      </c>
      <c r="F3105" s="11" t="s">
        <v>700</v>
      </c>
      <c r="G3105" s="11" t="s">
        <v>259</v>
      </c>
      <c r="H3105" s="11" t="s">
        <v>106</v>
      </c>
      <c r="I3105" s="11" t="s">
        <v>465</v>
      </c>
      <c r="J3105" s="11" t="s">
        <v>99</v>
      </c>
      <c r="K3105" s="11" t="s">
        <v>67</v>
      </c>
      <c r="L3105" s="11" t="s">
        <v>231</v>
      </c>
      <c r="M3105" s="11" t="s">
        <v>101</v>
      </c>
      <c r="N3105" s="11">
        <v>73</v>
      </c>
      <c r="O3105" s="11">
        <v>2019</v>
      </c>
      <c r="P3105" s="11" t="s">
        <v>154</v>
      </c>
      <c r="Q3105" s="11" t="s">
        <v>154</v>
      </c>
      <c r="R3105" s="11" t="s">
        <v>259</v>
      </c>
      <c r="S3105" s="11" t="s">
        <v>104</v>
      </c>
      <c r="T3105" s="11">
        <v>825</v>
      </c>
      <c r="U3105" s="11" t="str">
        <f>IF(ISERROR(VLOOKUP(I3105,'BACK INFO'!F:F,1,0)),IF(ISERROR(VLOOKUP(I3105,'BACK INFO'!H:H,1,0)),K3105,'BACK INFO'!$H$1),'BACK INFO'!$G$1)</f>
        <v>ANITA M. HOPKINS</v>
      </c>
    </row>
    <row r="3106" spans="1:21" s="11" customFormat="1" x14ac:dyDescent="0.35">
      <c r="A3106" s="11" t="s">
        <v>94</v>
      </c>
      <c r="B3106" s="11">
        <v>2019</v>
      </c>
      <c r="C3106" s="11">
        <v>3</v>
      </c>
      <c r="D3106" s="11" t="s">
        <v>95</v>
      </c>
      <c r="E3106" s="11" t="s">
        <v>96</v>
      </c>
      <c r="F3106" s="11" t="s">
        <v>700</v>
      </c>
      <c r="G3106" s="11" t="s">
        <v>259</v>
      </c>
      <c r="H3106" s="11" t="s">
        <v>106</v>
      </c>
      <c r="I3106" s="11" t="s">
        <v>415</v>
      </c>
      <c r="J3106" s="11" t="s">
        <v>99</v>
      </c>
      <c r="K3106" s="11" t="s">
        <v>245</v>
      </c>
      <c r="L3106" s="11" t="s">
        <v>246</v>
      </c>
      <c r="M3106" s="11" t="s">
        <v>246</v>
      </c>
      <c r="N3106" s="11">
        <v>60</v>
      </c>
      <c r="O3106" s="11">
        <v>2019</v>
      </c>
      <c r="P3106" s="11" t="s">
        <v>154</v>
      </c>
      <c r="Q3106" s="11" t="s">
        <v>154</v>
      </c>
      <c r="R3106" s="11" t="s">
        <v>259</v>
      </c>
      <c r="S3106" s="11" t="s">
        <v>104</v>
      </c>
      <c r="T3106" s="11">
        <v>948</v>
      </c>
      <c r="U3106" s="11" t="str">
        <f>IF(ISERROR(VLOOKUP(I3106,'BACK INFO'!F:F,1,0)),IF(ISERROR(VLOOKUP(I3106,'BACK INFO'!H:H,1,0)),K3106,'BACK INFO'!$H$1),'BACK INFO'!$G$1)</f>
        <v>JULIUS ORTIZ MALDONADO</v>
      </c>
    </row>
    <row r="3107" spans="1:21" s="11" customFormat="1" x14ac:dyDescent="0.35">
      <c r="A3107" s="11" t="s">
        <v>94</v>
      </c>
      <c r="B3107" s="11">
        <v>2019</v>
      </c>
      <c r="C3107" s="11">
        <v>3</v>
      </c>
      <c r="D3107" s="11" t="s">
        <v>95</v>
      </c>
      <c r="E3107" s="11" t="s">
        <v>96</v>
      </c>
      <c r="F3107" s="11" t="s">
        <v>700</v>
      </c>
      <c r="G3107" s="11" t="s">
        <v>259</v>
      </c>
      <c r="H3107" s="11" t="s">
        <v>106</v>
      </c>
      <c r="I3107" s="11" t="s">
        <v>336</v>
      </c>
      <c r="J3107" s="11" t="s">
        <v>99</v>
      </c>
      <c r="K3107" s="11" t="s">
        <v>72</v>
      </c>
      <c r="L3107" s="11" t="s">
        <v>114</v>
      </c>
      <c r="M3107" s="11" t="s">
        <v>101</v>
      </c>
      <c r="N3107" s="11">
        <v>16</v>
      </c>
      <c r="O3107" s="11">
        <v>2019</v>
      </c>
      <c r="P3107" s="11" t="s">
        <v>154</v>
      </c>
      <c r="Q3107" s="11" t="s">
        <v>154</v>
      </c>
      <c r="R3107" s="11" t="s">
        <v>259</v>
      </c>
      <c r="S3107" s="11" t="s">
        <v>104</v>
      </c>
      <c r="T3107" s="11">
        <v>224</v>
      </c>
      <c r="U3107" s="11" t="str">
        <f>IF(ISERROR(VLOOKUP(I3107,'BACK INFO'!F:F,1,0)),IF(ISERROR(VLOOKUP(I3107,'BACK INFO'!H:H,1,0)),K3107,'BACK INFO'!$H$1),'BACK INFO'!$G$1)</f>
        <v>BILL MILLER AND COMPANY</v>
      </c>
    </row>
    <row r="3108" spans="1:21" s="11" customFormat="1" x14ac:dyDescent="0.35">
      <c r="A3108" s="11" t="s">
        <v>94</v>
      </c>
      <c r="B3108" s="11">
        <v>2019</v>
      </c>
      <c r="C3108" s="11">
        <v>3</v>
      </c>
      <c r="D3108" s="11" t="s">
        <v>95</v>
      </c>
      <c r="E3108" s="11" t="s">
        <v>96</v>
      </c>
      <c r="F3108" s="11" t="s">
        <v>700</v>
      </c>
      <c r="G3108" s="11" t="s">
        <v>259</v>
      </c>
      <c r="H3108" s="11" t="s">
        <v>106</v>
      </c>
      <c r="I3108" s="11" t="s">
        <v>313</v>
      </c>
      <c r="J3108" s="11" t="s">
        <v>99</v>
      </c>
      <c r="K3108" s="11" t="s">
        <v>67</v>
      </c>
      <c r="L3108" s="11" t="s">
        <v>133</v>
      </c>
      <c r="M3108" s="11" t="s">
        <v>101</v>
      </c>
      <c r="N3108" s="11">
        <v>8</v>
      </c>
      <c r="O3108" s="11">
        <v>2019</v>
      </c>
      <c r="P3108" s="11" t="s">
        <v>154</v>
      </c>
      <c r="Q3108" s="11" t="s">
        <v>154</v>
      </c>
      <c r="R3108" s="11" t="s">
        <v>259</v>
      </c>
      <c r="S3108" s="11" t="s">
        <v>104</v>
      </c>
      <c r="T3108" s="11">
        <v>72</v>
      </c>
      <c r="U3108" s="11" t="str">
        <f>IF(ISERROR(VLOOKUP(I3108,'BACK INFO'!F:F,1,0)),IF(ISERROR(VLOOKUP(I3108,'BACK INFO'!H:H,1,0)),K3108,'BACK INFO'!$H$1),'BACK INFO'!$G$1)</f>
        <v>ANITA M. HOPKINS</v>
      </c>
    </row>
    <row r="3109" spans="1:21" s="11" customFormat="1" x14ac:dyDescent="0.35">
      <c r="A3109" s="11" t="s">
        <v>94</v>
      </c>
      <c r="B3109" s="11">
        <v>2019</v>
      </c>
      <c r="C3109" s="11">
        <v>3</v>
      </c>
      <c r="D3109" s="11" t="s">
        <v>95</v>
      </c>
      <c r="E3109" s="11" t="s">
        <v>96</v>
      </c>
      <c r="F3109" s="11" t="s">
        <v>700</v>
      </c>
      <c r="G3109" s="11" t="s">
        <v>259</v>
      </c>
      <c r="H3109" s="11" t="s">
        <v>106</v>
      </c>
      <c r="I3109" s="11" t="s">
        <v>392</v>
      </c>
      <c r="J3109" s="11" t="s">
        <v>99</v>
      </c>
      <c r="K3109" s="11" t="s">
        <v>72</v>
      </c>
      <c r="L3109" s="11" t="s">
        <v>114</v>
      </c>
      <c r="M3109" s="11" t="s">
        <v>101</v>
      </c>
      <c r="N3109" s="11">
        <v>24</v>
      </c>
      <c r="O3109" s="11">
        <v>2019</v>
      </c>
      <c r="P3109" s="11" t="s">
        <v>154</v>
      </c>
      <c r="Q3109" s="11" t="s">
        <v>154</v>
      </c>
      <c r="R3109" s="11" t="s">
        <v>259</v>
      </c>
      <c r="S3109" s="11" t="s">
        <v>104</v>
      </c>
      <c r="T3109" s="11">
        <v>222</v>
      </c>
      <c r="U3109" s="11" t="str">
        <f>IF(ISERROR(VLOOKUP(I3109,'BACK INFO'!F:F,1,0)),IF(ISERROR(VLOOKUP(I3109,'BACK INFO'!H:H,1,0)),K3109,'BACK INFO'!$H$1),'BACK INFO'!$G$1)</f>
        <v>BILL MILLER AND COMPANY</v>
      </c>
    </row>
    <row r="3110" spans="1:21" s="11" customFormat="1" x14ac:dyDescent="0.35">
      <c r="A3110" s="11" t="s">
        <v>94</v>
      </c>
      <c r="B3110" s="11">
        <v>2019</v>
      </c>
      <c r="C3110" s="11">
        <v>3</v>
      </c>
      <c r="D3110" s="11" t="s">
        <v>95</v>
      </c>
      <c r="E3110" s="11" t="s">
        <v>96</v>
      </c>
      <c r="F3110" s="11" t="s">
        <v>700</v>
      </c>
      <c r="G3110" s="11" t="s">
        <v>259</v>
      </c>
      <c r="H3110" s="11" t="s">
        <v>106</v>
      </c>
      <c r="I3110" s="11" t="s">
        <v>505</v>
      </c>
      <c r="J3110" s="11" t="s">
        <v>99</v>
      </c>
      <c r="K3110" s="11" t="s">
        <v>75</v>
      </c>
      <c r="L3110" s="11" t="s">
        <v>131</v>
      </c>
      <c r="M3110" s="11" t="s">
        <v>101</v>
      </c>
      <c r="N3110" s="11">
        <v>6</v>
      </c>
      <c r="O3110" s="11">
        <v>2019</v>
      </c>
      <c r="P3110" s="11" t="s">
        <v>154</v>
      </c>
      <c r="Q3110" s="11" t="s">
        <v>154</v>
      </c>
      <c r="R3110" s="11" t="s">
        <v>259</v>
      </c>
      <c r="S3110" s="11" t="s">
        <v>104</v>
      </c>
      <c r="T3110" s="11">
        <v>60</v>
      </c>
      <c r="U3110" s="11" t="str">
        <f>IF(ISERROR(VLOOKUP(I3110,'BACK INFO'!F:F,1,0)),IF(ISERROR(VLOOKUP(I3110,'BACK INFO'!H:H,1,0)),K3110,'BACK INFO'!$H$1),'BACK INFO'!$G$1)</f>
        <v>LAURA BONG</v>
      </c>
    </row>
    <row r="3111" spans="1:21" s="11" customFormat="1" x14ac:dyDescent="0.35">
      <c r="A3111" s="11" t="s">
        <v>94</v>
      </c>
      <c r="B3111" s="11">
        <v>2019</v>
      </c>
      <c r="C3111" s="11">
        <v>3</v>
      </c>
      <c r="D3111" s="11" t="s">
        <v>95</v>
      </c>
      <c r="E3111" s="11" t="s">
        <v>96</v>
      </c>
      <c r="F3111" s="11" t="s">
        <v>700</v>
      </c>
      <c r="G3111" s="11" t="s">
        <v>259</v>
      </c>
      <c r="H3111" s="11" t="s">
        <v>106</v>
      </c>
      <c r="I3111" s="11" t="s">
        <v>596</v>
      </c>
      <c r="J3111" s="11" t="s">
        <v>99</v>
      </c>
      <c r="K3111" s="11" t="s">
        <v>72</v>
      </c>
      <c r="L3111" s="11" t="s">
        <v>114</v>
      </c>
      <c r="M3111" s="11" t="s">
        <v>101</v>
      </c>
      <c r="N3111" s="11">
        <v>12</v>
      </c>
      <c r="O3111" s="11">
        <v>2019</v>
      </c>
      <c r="P3111" s="11" t="s">
        <v>154</v>
      </c>
      <c r="Q3111" s="11" t="s">
        <v>154</v>
      </c>
      <c r="R3111" s="11" t="s">
        <v>259</v>
      </c>
      <c r="S3111" s="11" t="s">
        <v>104</v>
      </c>
      <c r="T3111" s="11">
        <v>186</v>
      </c>
      <c r="U3111" s="11" t="str">
        <f>IF(ISERROR(VLOOKUP(I3111,'BACK INFO'!F:F,1,0)),IF(ISERROR(VLOOKUP(I3111,'BACK INFO'!H:H,1,0)),K3111,'BACK INFO'!$H$1),'BACK INFO'!$G$1)</f>
        <v>BILL MILLER AND COMPANY</v>
      </c>
    </row>
    <row r="3112" spans="1:21" s="11" customFormat="1" x14ac:dyDescent="0.35">
      <c r="A3112" s="11" t="s">
        <v>94</v>
      </c>
      <c r="B3112" s="11">
        <v>2019</v>
      </c>
      <c r="C3112" s="11">
        <v>3</v>
      </c>
      <c r="D3112" s="11" t="s">
        <v>95</v>
      </c>
      <c r="E3112" s="11" t="s">
        <v>96</v>
      </c>
      <c r="F3112" s="11" t="s">
        <v>700</v>
      </c>
      <c r="G3112" s="11" t="s">
        <v>259</v>
      </c>
      <c r="H3112" s="11" t="s">
        <v>106</v>
      </c>
      <c r="I3112" s="11" t="s">
        <v>305</v>
      </c>
      <c r="J3112" s="11" t="s">
        <v>99</v>
      </c>
      <c r="K3112" s="11" t="s">
        <v>67</v>
      </c>
      <c r="L3112" s="11" t="s">
        <v>234</v>
      </c>
      <c r="M3112" s="11" t="s">
        <v>101</v>
      </c>
      <c r="N3112" s="11">
        <v>48</v>
      </c>
      <c r="O3112" s="11">
        <v>2019</v>
      </c>
      <c r="P3112" s="11" t="s">
        <v>154</v>
      </c>
      <c r="Q3112" s="11" t="s">
        <v>154</v>
      </c>
      <c r="R3112" s="11" t="s">
        <v>259</v>
      </c>
      <c r="S3112" s="11" t="s">
        <v>104</v>
      </c>
      <c r="T3112" s="11">
        <v>432</v>
      </c>
      <c r="U3112" s="11" t="str">
        <f>IF(ISERROR(VLOOKUP(I3112,'BACK INFO'!F:F,1,0)),IF(ISERROR(VLOOKUP(I3112,'BACK INFO'!H:H,1,0)),K3112,'BACK INFO'!$H$1),'BACK INFO'!$G$1)</f>
        <v>ANITA M. HOPKINS</v>
      </c>
    </row>
    <row r="3113" spans="1:21" s="11" customFormat="1" x14ac:dyDescent="0.35">
      <c r="A3113" s="11" t="s">
        <v>94</v>
      </c>
      <c r="B3113" s="11">
        <v>2019</v>
      </c>
      <c r="C3113" s="11">
        <v>3</v>
      </c>
      <c r="D3113" s="11" t="s">
        <v>95</v>
      </c>
      <c r="E3113" s="11" t="s">
        <v>96</v>
      </c>
      <c r="F3113" s="11" t="s">
        <v>700</v>
      </c>
      <c r="G3113" s="11" t="s">
        <v>259</v>
      </c>
      <c r="H3113" s="11" t="s">
        <v>106</v>
      </c>
      <c r="I3113" s="11" t="s">
        <v>597</v>
      </c>
      <c r="J3113" s="11" t="s">
        <v>99</v>
      </c>
      <c r="K3113" s="11" t="s">
        <v>72</v>
      </c>
      <c r="L3113" s="11" t="s">
        <v>114</v>
      </c>
      <c r="M3113" s="11" t="s">
        <v>101</v>
      </c>
      <c r="N3113" s="11">
        <v>12</v>
      </c>
      <c r="O3113" s="11">
        <v>2019</v>
      </c>
      <c r="P3113" s="11" t="s">
        <v>154</v>
      </c>
      <c r="Q3113" s="11" t="s">
        <v>154</v>
      </c>
      <c r="R3113" s="11" t="s">
        <v>259</v>
      </c>
      <c r="S3113" s="11" t="s">
        <v>104</v>
      </c>
      <c r="T3113" s="11">
        <v>96</v>
      </c>
      <c r="U3113" s="11" t="str">
        <f>IF(ISERROR(VLOOKUP(I3113,'BACK INFO'!F:F,1,0)),IF(ISERROR(VLOOKUP(I3113,'BACK INFO'!H:H,1,0)),K3113,'BACK INFO'!$H$1),'BACK INFO'!$G$1)</f>
        <v>BILL MILLER AND COMPANY</v>
      </c>
    </row>
    <row r="3114" spans="1:21" s="11" customFormat="1" x14ac:dyDescent="0.35">
      <c r="A3114" s="11" t="s">
        <v>94</v>
      </c>
      <c r="B3114" s="11">
        <v>2019</v>
      </c>
      <c r="C3114" s="11">
        <v>3</v>
      </c>
      <c r="D3114" s="11" t="s">
        <v>95</v>
      </c>
      <c r="E3114" s="11" t="s">
        <v>96</v>
      </c>
      <c r="F3114" s="11" t="s">
        <v>700</v>
      </c>
      <c r="G3114" s="11" t="s">
        <v>259</v>
      </c>
      <c r="H3114" s="11" t="s">
        <v>106</v>
      </c>
      <c r="I3114" s="11" t="s">
        <v>349</v>
      </c>
      <c r="J3114" s="11" t="s">
        <v>99</v>
      </c>
      <c r="K3114" s="11" t="s">
        <v>73</v>
      </c>
      <c r="L3114" s="11" t="s">
        <v>127</v>
      </c>
      <c r="M3114" s="11" t="s">
        <v>101</v>
      </c>
      <c r="N3114" s="11">
        <v>12</v>
      </c>
      <c r="O3114" s="11">
        <v>2019</v>
      </c>
      <c r="P3114" s="11" t="s">
        <v>154</v>
      </c>
      <c r="Q3114" s="11" t="s">
        <v>154</v>
      </c>
      <c r="R3114" s="11" t="s">
        <v>259</v>
      </c>
      <c r="S3114" s="11" t="s">
        <v>104</v>
      </c>
      <c r="T3114" s="11">
        <v>186</v>
      </c>
      <c r="U3114" s="11" t="str">
        <f>IF(ISERROR(VLOOKUP(I3114,'BACK INFO'!F:F,1,0)),IF(ISERROR(VLOOKUP(I3114,'BACK INFO'!H:H,1,0)),K3114,'BACK INFO'!$H$1),'BACK INFO'!$G$1)</f>
        <v>PHYLLIS POSNER</v>
      </c>
    </row>
    <row r="3115" spans="1:21" s="11" customFormat="1" x14ac:dyDescent="0.35">
      <c r="A3115" s="11" t="s">
        <v>94</v>
      </c>
      <c r="B3115" s="11">
        <v>2019</v>
      </c>
      <c r="C3115" s="11">
        <v>3</v>
      </c>
      <c r="D3115" s="11" t="s">
        <v>95</v>
      </c>
      <c r="E3115" s="11" t="s">
        <v>96</v>
      </c>
      <c r="F3115" s="11" t="s">
        <v>700</v>
      </c>
      <c r="G3115" s="11" t="s">
        <v>259</v>
      </c>
      <c r="H3115" s="11" t="s">
        <v>106</v>
      </c>
      <c r="I3115" s="11" t="s">
        <v>380</v>
      </c>
      <c r="J3115" s="11" t="s">
        <v>99</v>
      </c>
      <c r="K3115" s="11" t="s">
        <v>73</v>
      </c>
      <c r="L3115" s="11" t="s">
        <v>127</v>
      </c>
      <c r="M3115" s="11" t="s">
        <v>101</v>
      </c>
      <c r="N3115" s="11">
        <v>18</v>
      </c>
      <c r="O3115" s="11">
        <v>2019</v>
      </c>
      <c r="P3115" s="11" t="s">
        <v>154</v>
      </c>
      <c r="Q3115" s="11" t="s">
        <v>154</v>
      </c>
      <c r="R3115" s="11" t="s">
        <v>259</v>
      </c>
      <c r="S3115" s="11" t="s">
        <v>104</v>
      </c>
      <c r="T3115" s="11">
        <v>246</v>
      </c>
      <c r="U3115" s="11" t="str">
        <f>IF(ISERROR(VLOOKUP(I3115,'BACK INFO'!F:F,1,0)),IF(ISERROR(VLOOKUP(I3115,'BACK INFO'!H:H,1,0)),K3115,'BACK INFO'!$H$1),'BACK INFO'!$G$1)</f>
        <v>PHYLLIS POSNER</v>
      </c>
    </row>
    <row r="3116" spans="1:21" s="11" customFormat="1" x14ac:dyDescent="0.35">
      <c r="A3116" s="11" t="s">
        <v>94</v>
      </c>
      <c r="B3116" s="11">
        <v>2019</v>
      </c>
      <c r="C3116" s="11">
        <v>3</v>
      </c>
      <c r="D3116" s="11" t="s">
        <v>95</v>
      </c>
      <c r="E3116" s="11" t="s">
        <v>96</v>
      </c>
      <c r="F3116" s="11" t="s">
        <v>700</v>
      </c>
      <c r="G3116" s="11" t="s">
        <v>259</v>
      </c>
      <c r="H3116" s="11" t="s">
        <v>106</v>
      </c>
      <c r="I3116" s="11" t="s">
        <v>578</v>
      </c>
      <c r="J3116" s="11" t="s">
        <v>99</v>
      </c>
      <c r="K3116" s="11" t="s">
        <v>72</v>
      </c>
      <c r="L3116" s="11" t="s">
        <v>178</v>
      </c>
      <c r="M3116" s="11" t="s">
        <v>101</v>
      </c>
      <c r="N3116" s="11">
        <v>12</v>
      </c>
      <c r="O3116" s="11">
        <v>2019</v>
      </c>
      <c r="P3116" s="11" t="s">
        <v>154</v>
      </c>
      <c r="Q3116" s="11" t="s">
        <v>154</v>
      </c>
      <c r="R3116" s="11" t="s">
        <v>259</v>
      </c>
      <c r="S3116" s="11" t="s">
        <v>104</v>
      </c>
      <c r="T3116" s="11">
        <v>108</v>
      </c>
      <c r="U3116" s="11" t="str">
        <f>IF(ISERROR(VLOOKUP(I3116,'BACK INFO'!F:F,1,0)),IF(ISERROR(VLOOKUP(I3116,'BACK INFO'!H:H,1,0)),K3116,'BACK INFO'!$H$1),'BACK INFO'!$G$1)</f>
        <v>BILL MILLER AND COMPANY</v>
      </c>
    </row>
    <row r="3117" spans="1:21" s="11" customFormat="1" x14ac:dyDescent="0.35">
      <c r="A3117" s="11" t="s">
        <v>94</v>
      </c>
      <c r="B3117" s="11">
        <v>2019</v>
      </c>
      <c r="C3117" s="11">
        <v>3</v>
      </c>
      <c r="D3117" s="11" t="s">
        <v>95</v>
      </c>
      <c r="E3117" s="11" t="s">
        <v>96</v>
      </c>
      <c r="F3117" s="11" t="s">
        <v>700</v>
      </c>
      <c r="G3117" s="11" t="s">
        <v>259</v>
      </c>
      <c r="H3117" s="11" t="s">
        <v>106</v>
      </c>
      <c r="I3117" s="11" t="s">
        <v>599</v>
      </c>
      <c r="J3117" s="11" t="s">
        <v>99</v>
      </c>
      <c r="K3117" s="11" t="s">
        <v>67</v>
      </c>
      <c r="L3117" s="11" t="s">
        <v>133</v>
      </c>
      <c r="M3117" s="11" t="s">
        <v>101</v>
      </c>
      <c r="N3117" s="11">
        <v>174</v>
      </c>
      <c r="O3117" s="11">
        <v>2019</v>
      </c>
      <c r="P3117" s="11" t="s">
        <v>154</v>
      </c>
      <c r="Q3117" s="11" t="s">
        <v>154</v>
      </c>
      <c r="R3117" s="11" t="s">
        <v>259</v>
      </c>
      <c r="S3117" s="11" t="s">
        <v>104</v>
      </c>
      <c r="T3117" s="11">
        <v>2018</v>
      </c>
      <c r="U3117" s="11" t="str">
        <f>IF(ISERROR(VLOOKUP(I3117,'BACK INFO'!F:F,1,0)),IF(ISERROR(VLOOKUP(I3117,'BACK INFO'!H:H,1,0)),K3117,'BACK INFO'!$H$1),'BACK INFO'!$G$1)</f>
        <v>ANITA M. HOPKINS</v>
      </c>
    </row>
    <row r="3118" spans="1:21" s="11" customFormat="1" x14ac:dyDescent="0.35">
      <c r="A3118" s="11" t="s">
        <v>94</v>
      </c>
      <c r="B3118" s="11">
        <v>2019</v>
      </c>
      <c r="C3118" s="11">
        <v>3</v>
      </c>
      <c r="D3118" s="11" t="s">
        <v>95</v>
      </c>
      <c r="E3118" s="11" t="s">
        <v>96</v>
      </c>
      <c r="F3118" s="11" t="s">
        <v>700</v>
      </c>
      <c r="G3118" s="11" t="s">
        <v>259</v>
      </c>
      <c r="H3118" s="11" t="s">
        <v>106</v>
      </c>
      <c r="I3118" s="11" t="s">
        <v>419</v>
      </c>
      <c r="J3118" s="11" t="s">
        <v>99</v>
      </c>
      <c r="K3118" s="11" t="s">
        <v>76</v>
      </c>
      <c r="L3118" s="11" t="s">
        <v>199</v>
      </c>
      <c r="M3118" s="11" t="s">
        <v>101</v>
      </c>
      <c r="N3118" s="11">
        <v>6</v>
      </c>
      <c r="O3118" s="11">
        <v>2019</v>
      </c>
      <c r="P3118" s="11" t="s">
        <v>154</v>
      </c>
      <c r="Q3118" s="11" t="s">
        <v>154</v>
      </c>
      <c r="R3118" s="11" t="s">
        <v>259</v>
      </c>
      <c r="S3118" s="11" t="s">
        <v>104</v>
      </c>
      <c r="T3118" s="11">
        <v>42</v>
      </c>
      <c r="U3118" s="11" t="str">
        <f>IF(ISERROR(VLOOKUP(I3118,'BACK INFO'!F:F,1,0)),IF(ISERROR(VLOOKUP(I3118,'BACK INFO'!H:H,1,0)),K3118,'BACK INFO'!$H$1),'BACK INFO'!$G$1)</f>
        <v>MIE MANNICHE</v>
      </c>
    </row>
    <row r="3119" spans="1:21" s="11" customFormat="1" x14ac:dyDescent="0.35">
      <c r="A3119" s="11" t="s">
        <v>94</v>
      </c>
      <c r="B3119" s="11">
        <v>2019</v>
      </c>
      <c r="C3119" s="11">
        <v>3</v>
      </c>
      <c r="D3119" s="11" t="s">
        <v>95</v>
      </c>
      <c r="E3119" s="11" t="s">
        <v>96</v>
      </c>
      <c r="F3119" s="11" t="s">
        <v>700</v>
      </c>
      <c r="G3119" s="11" t="s">
        <v>259</v>
      </c>
      <c r="H3119" s="11" t="s">
        <v>106</v>
      </c>
      <c r="I3119" s="11" t="s">
        <v>233</v>
      </c>
      <c r="J3119" s="11" t="s">
        <v>99</v>
      </c>
      <c r="K3119" s="11" t="s">
        <v>67</v>
      </c>
      <c r="L3119" s="11" t="s">
        <v>234</v>
      </c>
      <c r="M3119" s="11" t="s">
        <v>101</v>
      </c>
      <c r="N3119" s="11">
        <v>240</v>
      </c>
      <c r="O3119" s="11">
        <v>2019</v>
      </c>
      <c r="P3119" s="11" t="s">
        <v>154</v>
      </c>
      <c r="Q3119" s="11" t="s">
        <v>154</v>
      </c>
      <c r="R3119" s="11" t="s">
        <v>259</v>
      </c>
      <c r="S3119" s="11" t="s">
        <v>104</v>
      </c>
      <c r="T3119" s="11">
        <v>2160</v>
      </c>
      <c r="U3119" s="11" t="str">
        <f>IF(ISERROR(VLOOKUP(I3119,'BACK INFO'!F:F,1,0)),IF(ISERROR(VLOOKUP(I3119,'BACK INFO'!H:H,1,0)),K3119,'BACK INFO'!$H$1),'BACK INFO'!$G$1)</f>
        <v>ANITA M. HOPKINS</v>
      </c>
    </row>
    <row r="3120" spans="1:21" s="11" customFormat="1" x14ac:dyDescent="0.35">
      <c r="A3120" s="11" t="s">
        <v>94</v>
      </c>
      <c r="B3120" s="11">
        <v>2019</v>
      </c>
      <c r="C3120" s="11">
        <v>3</v>
      </c>
      <c r="D3120" s="11" t="s">
        <v>95</v>
      </c>
      <c r="E3120" s="11" t="s">
        <v>96</v>
      </c>
      <c r="F3120" s="11" t="s">
        <v>700</v>
      </c>
      <c r="G3120" s="11" t="s">
        <v>259</v>
      </c>
      <c r="H3120" s="11" t="s">
        <v>106</v>
      </c>
      <c r="I3120" s="11" t="s">
        <v>580</v>
      </c>
      <c r="J3120" s="11" t="s">
        <v>99</v>
      </c>
      <c r="K3120" s="11" t="s">
        <v>72</v>
      </c>
      <c r="L3120" s="11" t="s">
        <v>114</v>
      </c>
      <c r="M3120" s="11" t="s">
        <v>101</v>
      </c>
      <c r="N3120" s="11">
        <v>6</v>
      </c>
      <c r="O3120" s="11">
        <v>2019</v>
      </c>
      <c r="P3120" s="11" t="s">
        <v>154</v>
      </c>
      <c r="Q3120" s="11" t="s">
        <v>154</v>
      </c>
      <c r="R3120" s="11" t="s">
        <v>259</v>
      </c>
      <c r="S3120" s="11" t="s">
        <v>104</v>
      </c>
      <c r="T3120" s="11">
        <v>54</v>
      </c>
      <c r="U3120" s="11" t="str">
        <f>IF(ISERROR(VLOOKUP(I3120,'BACK INFO'!F:F,1,0)),IF(ISERROR(VLOOKUP(I3120,'BACK INFO'!H:H,1,0)),K3120,'BACK INFO'!$H$1),'BACK INFO'!$G$1)</f>
        <v>BILL MILLER AND COMPANY</v>
      </c>
    </row>
    <row r="3121" spans="1:21" s="11" customFormat="1" x14ac:dyDescent="0.35">
      <c r="A3121" s="11" t="s">
        <v>94</v>
      </c>
      <c r="B3121" s="11">
        <v>2019</v>
      </c>
      <c r="C3121" s="11">
        <v>3</v>
      </c>
      <c r="D3121" s="11" t="s">
        <v>95</v>
      </c>
      <c r="E3121" s="11" t="s">
        <v>96</v>
      </c>
      <c r="F3121" s="11" t="s">
        <v>700</v>
      </c>
      <c r="G3121" s="11" t="s">
        <v>259</v>
      </c>
      <c r="H3121" s="11" t="s">
        <v>106</v>
      </c>
      <c r="I3121" s="11" t="s">
        <v>509</v>
      </c>
      <c r="J3121" s="11" t="s">
        <v>99</v>
      </c>
      <c r="K3121" s="11" t="s">
        <v>67</v>
      </c>
      <c r="L3121" s="11" t="s">
        <v>135</v>
      </c>
      <c r="M3121" s="11" t="s">
        <v>101</v>
      </c>
      <c r="N3121" s="11">
        <v>120</v>
      </c>
      <c r="O3121" s="11">
        <v>2019</v>
      </c>
      <c r="P3121" s="11" t="s">
        <v>154</v>
      </c>
      <c r="Q3121" s="11" t="s">
        <v>154</v>
      </c>
      <c r="R3121" s="11" t="s">
        <v>259</v>
      </c>
      <c r="S3121" s="11" t="s">
        <v>104</v>
      </c>
      <c r="T3121" s="11">
        <v>1116</v>
      </c>
      <c r="U3121" s="11" t="str">
        <f>IF(ISERROR(VLOOKUP(I3121,'BACK INFO'!F:F,1,0)),IF(ISERROR(VLOOKUP(I3121,'BACK INFO'!H:H,1,0)),K3121,'BACK INFO'!$H$1),'BACK INFO'!$G$1)</f>
        <v>ANITA M. HOPKINS</v>
      </c>
    </row>
    <row r="3122" spans="1:21" s="11" customFormat="1" x14ac:dyDescent="0.35">
      <c r="A3122" s="11" t="s">
        <v>94</v>
      </c>
      <c r="B3122" s="11">
        <v>2019</v>
      </c>
      <c r="C3122" s="11">
        <v>3</v>
      </c>
      <c r="D3122" s="11" t="s">
        <v>95</v>
      </c>
      <c r="E3122" s="11" t="s">
        <v>96</v>
      </c>
      <c r="F3122" s="11" t="s">
        <v>700</v>
      </c>
      <c r="G3122" s="11" t="s">
        <v>259</v>
      </c>
      <c r="H3122" s="11" t="s">
        <v>106</v>
      </c>
      <c r="I3122" s="11" t="s">
        <v>235</v>
      </c>
      <c r="J3122" s="11" t="s">
        <v>120</v>
      </c>
      <c r="K3122" s="11" t="s">
        <v>68</v>
      </c>
      <c r="L3122" s="11" t="s">
        <v>129</v>
      </c>
      <c r="M3122" s="11" t="s">
        <v>122</v>
      </c>
      <c r="N3122" s="11">
        <v>24</v>
      </c>
      <c r="O3122" s="11">
        <v>2019</v>
      </c>
      <c r="P3122" s="11" t="s">
        <v>154</v>
      </c>
      <c r="Q3122" s="11" t="s">
        <v>154</v>
      </c>
      <c r="R3122" s="11" t="s">
        <v>259</v>
      </c>
      <c r="S3122" s="11" t="s">
        <v>104</v>
      </c>
      <c r="T3122" s="11">
        <v>161.7492886026659</v>
      </c>
      <c r="U3122" s="11" t="str">
        <f>IF(ISERROR(VLOOKUP(I3122,'BACK INFO'!F:F,1,0)),IF(ISERROR(VLOOKUP(I3122,'BACK INFO'!H:H,1,0)),K3122,'BACK INFO'!$H$1),'BACK INFO'!$G$1)</f>
        <v>STEPHANIE VITALI</v>
      </c>
    </row>
    <row r="3123" spans="1:21" s="11" customFormat="1" x14ac:dyDescent="0.35">
      <c r="A3123" s="11" t="s">
        <v>94</v>
      </c>
      <c r="B3123" s="11">
        <v>2019</v>
      </c>
      <c r="C3123" s="11">
        <v>3</v>
      </c>
      <c r="D3123" s="11" t="s">
        <v>95</v>
      </c>
      <c r="E3123" s="11" t="s">
        <v>96</v>
      </c>
      <c r="F3123" s="11" t="s">
        <v>700</v>
      </c>
      <c r="G3123" s="11" t="s">
        <v>259</v>
      </c>
      <c r="H3123" s="11" t="s">
        <v>106</v>
      </c>
      <c r="I3123" s="11" t="s">
        <v>533</v>
      </c>
      <c r="J3123" s="11" t="s">
        <v>99</v>
      </c>
      <c r="K3123" s="11" t="s">
        <v>67</v>
      </c>
      <c r="L3123" s="11" t="s">
        <v>133</v>
      </c>
      <c r="M3123" s="11" t="s">
        <v>101</v>
      </c>
      <c r="N3123" s="11">
        <v>12</v>
      </c>
      <c r="O3123" s="11">
        <v>2019</v>
      </c>
      <c r="P3123" s="11" t="s">
        <v>154</v>
      </c>
      <c r="Q3123" s="11" t="s">
        <v>154</v>
      </c>
      <c r="R3123" s="11" t="s">
        <v>259</v>
      </c>
      <c r="S3123" s="11" t="s">
        <v>104</v>
      </c>
      <c r="T3123" s="11">
        <v>108</v>
      </c>
      <c r="U3123" s="11" t="str">
        <f>IF(ISERROR(VLOOKUP(I3123,'BACK INFO'!F:F,1,0)),IF(ISERROR(VLOOKUP(I3123,'BACK INFO'!H:H,1,0)),K3123,'BACK INFO'!$H$1),'BACK INFO'!$G$1)</f>
        <v>ANITA M. HOPKINS</v>
      </c>
    </row>
    <row r="3124" spans="1:21" s="11" customFormat="1" x14ac:dyDescent="0.35">
      <c r="A3124" s="11" t="s">
        <v>94</v>
      </c>
      <c r="B3124" s="11">
        <v>2019</v>
      </c>
      <c r="C3124" s="11">
        <v>3</v>
      </c>
      <c r="D3124" s="11" t="s">
        <v>95</v>
      </c>
      <c r="E3124" s="11" t="s">
        <v>96</v>
      </c>
      <c r="F3124" s="11" t="s">
        <v>700</v>
      </c>
      <c r="G3124" s="11" t="s">
        <v>259</v>
      </c>
      <c r="H3124" s="11" t="s">
        <v>106</v>
      </c>
      <c r="I3124" s="11" t="s">
        <v>177</v>
      </c>
      <c r="J3124" s="11" t="s">
        <v>99</v>
      </c>
      <c r="K3124" s="11" t="s">
        <v>72</v>
      </c>
      <c r="L3124" s="11" t="s">
        <v>178</v>
      </c>
      <c r="M3124" s="11" t="s">
        <v>101</v>
      </c>
      <c r="N3124" s="11">
        <v>12</v>
      </c>
      <c r="O3124" s="11">
        <v>2019</v>
      </c>
      <c r="P3124" s="11" t="s">
        <v>154</v>
      </c>
      <c r="Q3124" s="11" t="s">
        <v>154</v>
      </c>
      <c r="R3124" s="11" t="s">
        <v>259</v>
      </c>
      <c r="S3124" s="11" t="s">
        <v>104</v>
      </c>
      <c r="T3124" s="11">
        <v>108</v>
      </c>
      <c r="U3124" s="11" t="str">
        <f>IF(ISERROR(VLOOKUP(I3124,'BACK INFO'!F:F,1,0)),IF(ISERROR(VLOOKUP(I3124,'BACK INFO'!H:H,1,0)),K3124,'BACK INFO'!$H$1),'BACK INFO'!$G$1)</f>
        <v>BILL MILLER AND COMPANY</v>
      </c>
    </row>
    <row r="3125" spans="1:21" s="11" customFormat="1" x14ac:dyDescent="0.35">
      <c r="A3125" s="11" t="s">
        <v>94</v>
      </c>
      <c r="B3125" s="11">
        <v>2019</v>
      </c>
      <c r="C3125" s="11">
        <v>3</v>
      </c>
      <c r="D3125" s="11" t="s">
        <v>95</v>
      </c>
      <c r="E3125" s="11" t="s">
        <v>96</v>
      </c>
      <c r="F3125" s="11" t="s">
        <v>700</v>
      </c>
      <c r="G3125" s="11" t="s">
        <v>259</v>
      </c>
      <c r="H3125" s="11" t="s">
        <v>106</v>
      </c>
      <c r="I3125" s="11" t="s">
        <v>584</v>
      </c>
      <c r="J3125" s="11" t="s">
        <v>99</v>
      </c>
      <c r="K3125" s="11" t="s">
        <v>72</v>
      </c>
      <c r="L3125" s="11" t="s">
        <v>137</v>
      </c>
      <c r="M3125" s="11" t="s">
        <v>101</v>
      </c>
      <c r="N3125" s="11">
        <v>12</v>
      </c>
      <c r="O3125" s="11">
        <v>2019</v>
      </c>
      <c r="P3125" s="11" t="s">
        <v>154</v>
      </c>
      <c r="Q3125" s="11" t="s">
        <v>154</v>
      </c>
      <c r="R3125" s="11" t="s">
        <v>259</v>
      </c>
      <c r="S3125" s="11" t="s">
        <v>104</v>
      </c>
      <c r="T3125" s="11">
        <v>108</v>
      </c>
      <c r="U3125" s="11" t="str">
        <f>IF(ISERROR(VLOOKUP(I3125,'BACK INFO'!F:F,1,0)),IF(ISERROR(VLOOKUP(I3125,'BACK INFO'!H:H,1,0)),K3125,'BACK INFO'!$H$1),'BACK INFO'!$G$1)</f>
        <v>BILL MILLER AND COMPANY</v>
      </c>
    </row>
    <row r="3126" spans="1:21" s="11" customFormat="1" x14ac:dyDescent="0.35">
      <c r="A3126" s="11" t="s">
        <v>94</v>
      </c>
      <c r="B3126" s="11">
        <v>2019</v>
      </c>
      <c r="C3126" s="11">
        <v>3</v>
      </c>
      <c r="D3126" s="11" t="s">
        <v>95</v>
      </c>
      <c r="E3126" s="11" t="s">
        <v>96</v>
      </c>
      <c r="F3126" s="11" t="s">
        <v>700</v>
      </c>
      <c r="G3126" s="11" t="s">
        <v>259</v>
      </c>
      <c r="H3126" s="11" t="s">
        <v>106</v>
      </c>
      <c r="I3126" s="11" t="s">
        <v>302</v>
      </c>
      <c r="J3126" s="11" t="s">
        <v>99</v>
      </c>
      <c r="K3126" s="11" t="s">
        <v>71</v>
      </c>
      <c r="L3126" s="11" t="s">
        <v>216</v>
      </c>
      <c r="M3126" s="11" t="s">
        <v>101</v>
      </c>
      <c r="N3126" s="11">
        <v>6</v>
      </c>
      <c r="O3126" s="11">
        <v>2019</v>
      </c>
      <c r="P3126" s="11" t="s">
        <v>154</v>
      </c>
      <c r="Q3126" s="11" t="s">
        <v>154</v>
      </c>
      <c r="R3126" s="11" t="s">
        <v>259</v>
      </c>
      <c r="S3126" s="11" t="s">
        <v>104</v>
      </c>
      <c r="T3126" s="11">
        <v>42</v>
      </c>
      <c r="U3126" s="11" t="str">
        <f>IF(ISERROR(VLOOKUP(I3126,'BACK INFO'!F:F,1,0)),IF(ISERROR(VLOOKUP(I3126,'BACK INFO'!H:H,1,0)),K3126,'BACK INFO'!$H$1),'BACK INFO'!$G$1)</f>
        <v>HOLLY SALES INC.</v>
      </c>
    </row>
    <row r="3127" spans="1:21" s="11" customFormat="1" x14ac:dyDescent="0.35">
      <c r="A3127" s="11" t="s">
        <v>94</v>
      </c>
      <c r="B3127" s="11">
        <v>2019</v>
      </c>
      <c r="C3127" s="11">
        <v>3</v>
      </c>
      <c r="D3127" s="11" t="s">
        <v>95</v>
      </c>
      <c r="E3127" s="11" t="s">
        <v>96</v>
      </c>
      <c r="F3127" s="11" t="s">
        <v>700</v>
      </c>
      <c r="G3127" s="11" t="s">
        <v>259</v>
      </c>
      <c r="H3127" s="11" t="s">
        <v>106</v>
      </c>
      <c r="I3127" s="11" t="s">
        <v>386</v>
      </c>
      <c r="J3127" s="11" t="s">
        <v>99</v>
      </c>
      <c r="K3127" s="11" t="s">
        <v>72</v>
      </c>
      <c r="L3127" s="11" t="s">
        <v>114</v>
      </c>
      <c r="M3127" s="11" t="s">
        <v>101</v>
      </c>
      <c r="N3127" s="11">
        <v>31</v>
      </c>
      <c r="O3127" s="11">
        <v>2019</v>
      </c>
      <c r="P3127" s="11" t="s">
        <v>154</v>
      </c>
      <c r="Q3127" s="11" t="s">
        <v>154</v>
      </c>
      <c r="R3127" s="11" t="s">
        <v>259</v>
      </c>
      <c r="S3127" s="11" t="s">
        <v>104</v>
      </c>
      <c r="T3127" s="11">
        <v>417</v>
      </c>
      <c r="U3127" s="11" t="str">
        <f>IF(ISERROR(VLOOKUP(I3127,'BACK INFO'!F:F,1,0)),IF(ISERROR(VLOOKUP(I3127,'BACK INFO'!H:H,1,0)),K3127,'BACK INFO'!$H$1),'BACK INFO'!$G$1)</f>
        <v>BILL MILLER AND COMPANY</v>
      </c>
    </row>
    <row r="3128" spans="1:21" s="11" customFormat="1" x14ac:dyDescent="0.35">
      <c r="A3128" s="11" t="s">
        <v>94</v>
      </c>
      <c r="B3128" s="11">
        <v>2019</v>
      </c>
      <c r="C3128" s="11">
        <v>3</v>
      </c>
      <c r="D3128" s="11" t="s">
        <v>95</v>
      </c>
      <c r="E3128" s="11" t="s">
        <v>96</v>
      </c>
      <c r="F3128" s="11" t="s">
        <v>700</v>
      </c>
      <c r="G3128" s="11" t="s">
        <v>259</v>
      </c>
      <c r="H3128" s="11" t="s">
        <v>106</v>
      </c>
      <c r="I3128" s="11" t="s">
        <v>600</v>
      </c>
      <c r="J3128" s="11" t="s">
        <v>99</v>
      </c>
      <c r="K3128" s="11" t="s">
        <v>72</v>
      </c>
      <c r="L3128" s="11" t="s">
        <v>114</v>
      </c>
      <c r="M3128" s="11" t="s">
        <v>101</v>
      </c>
      <c r="N3128" s="11">
        <v>79</v>
      </c>
      <c r="O3128" s="11">
        <v>2019</v>
      </c>
      <c r="P3128" s="11" t="s">
        <v>154</v>
      </c>
      <c r="Q3128" s="11" t="s">
        <v>154</v>
      </c>
      <c r="R3128" s="11" t="s">
        <v>259</v>
      </c>
      <c r="S3128" s="11" t="s">
        <v>104</v>
      </c>
      <c r="T3128" s="11">
        <v>993</v>
      </c>
      <c r="U3128" s="11" t="str">
        <f>IF(ISERROR(VLOOKUP(I3128,'BACK INFO'!F:F,1,0)),IF(ISERROR(VLOOKUP(I3128,'BACK INFO'!H:H,1,0)),K3128,'BACK INFO'!$H$1),'BACK INFO'!$G$1)</f>
        <v>BILL MILLER AND COMPANY</v>
      </c>
    </row>
    <row r="3129" spans="1:21" s="11" customFormat="1" x14ac:dyDescent="0.35">
      <c r="A3129" s="11" t="s">
        <v>94</v>
      </c>
      <c r="B3129" s="11">
        <v>2019</v>
      </c>
      <c r="C3129" s="11">
        <v>3</v>
      </c>
      <c r="D3129" s="11" t="s">
        <v>95</v>
      </c>
      <c r="E3129" s="11" t="s">
        <v>96</v>
      </c>
      <c r="F3129" s="11" t="s">
        <v>700</v>
      </c>
      <c r="G3129" s="11" t="s">
        <v>259</v>
      </c>
      <c r="H3129" s="11" t="s">
        <v>106</v>
      </c>
      <c r="I3129" s="11" t="s">
        <v>589</v>
      </c>
      <c r="J3129" s="11" t="s">
        <v>99</v>
      </c>
      <c r="K3129" s="11" t="s">
        <v>72</v>
      </c>
      <c r="L3129" s="11" t="s">
        <v>114</v>
      </c>
      <c r="M3129" s="11" t="s">
        <v>101</v>
      </c>
      <c r="N3129" s="11">
        <v>18</v>
      </c>
      <c r="O3129" s="11">
        <v>2019</v>
      </c>
      <c r="P3129" s="11" t="s">
        <v>154</v>
      </c>
      <c r="Q3129" s="11" t="s">
        <v>154</v>
      </c>
      <c r="R3129" s="11" t="s">
        <v>259</v>
      </c>
      <c r="S3129" s="11" t="s">
        <v>104</v>
      </c>
      <c r="T3129" s="11">
        <v>202</v>
      </c>
      <c r="U3129" s="11" t="str">
        <f>IF(ISERROR(VLOOKUP(I3129,'BACK INFO'!F:F,1,0)),IF(ISERROR(VLOOKUP(I3129,'BACK INFO'!H:H,1,0)),K3129,'BACK INFO'!$H$1),'BACK INFO'!$G$1)</f>
        <v>BILL MILLER AND COMPANY</v>
      </c>
    </row>
    <row r="3130" spans="1:21" s="11" customFormat="1" x14ac:dyDescent="0.35">
      <c r="A3130" s="11" t="s">
        <v>94</v>
      </c>
      <c r="B3130" s="11">
        <v>2019</v>
      </c>
      <c r="C3130" s="11">
        <v>3</v>
      </c>
      <c r="D3130" s="11" t="s">
        <v>95</v>
      </c>
      <c r="E3130" s="11" t="s">
        <v>96</v>
      </c>
      <c r="F3130" s="11" t="s">
        <v>700</v>
      </c>
      <c r="G3130" s="11" t="s">
        <v>259</v>
      </c>
      <c r="H3130" s="11" t="s">
        <v>106</v>
      </c>
      <c r="I3130" s="11" t="s">
        <v>603</v>
      </c>
      <c r="J3130" s="11" t="s">
        <v>99</v>
      </c>
      <c r="K3130" s="11" t="s">
        <v>75</v>
      </c>
      <c r="L3130" s="11" t="s">
        <v>131</v>
      </c>
      <c r="M3130" s="11" t="s">
        <v>101</v>
      </c>
      <c r="N3130" s="11">
        <v>54</v>
      </c>
      <c r="O3130" s="11">
        <v>2019</v>
      </c>
      <c r="P3130" s="11" t="s">
        <v>154</v>
      </c>
      <c r="Q3130" s="11" t="s">
        <v>154</v>
      </c>
      <c r="R3130" s="11" t="s">
        <v>259</v>
      </c>
      <c r="S3130" s="11" t="s">
        <v>104</v>
      </c>
      <c r="T3130" s="11">
        <v>997</v>
      </c>
      <c r="U3130" s="11" t="str">
        <f>IF(ISERROR(VLOOKUP(I3130,'BACK INFO'!F:F,1,0)),IF(ISERROR(VLOOKUP(I3130,'BACK INFO'!H:H,1,0)),K3130,'BACK INFO'!$H$1),'BACK INFO'!$G$1)</f>
        <v>LAURA BONG</v>
      </c>
    </row>
    <row r="3131" spans="1:21" s="11" customFormat="1" x14ac:dyDescent="0.35">
      <c r="A3131" s="11" t="s">
        <v>94</v>
      </c>
      <c r="B3131" s="11">
        <v>2019</v>
      </c>
      <c r="C3131" s="11">
        <v>3</v>
      </c>
      <c r="D3131" s="11" t="s">
        <v>95</v>
      </c>
      <c r="E3131" s="11" t="s">
        <v>96</v>
      </c>
      <c r="F3131" s="11" t="s">
        <v>700</v>
      </c>
      <c r="G3131" s="11" t="s">
        <v>259</v>
      </c>
      <c r="H3131" s="11" t="s">
        <v>106</v>
      </c>
      <c r="I3131" s="11" t="s">
        <v>590</v>
      </c>
      <c r="J3131" s="11" t="s">
        <v>120</v>
      </c>
      <c r="K3131" s="11" t="s">
        <v>69</v>
      </c>
      <c r="L3131" s="11" t="s">
        <v>143</v>
      </c>
      <c r="M3131" s="11" t="s">
        <v>122</v>
      </c>
      <c r="N3131" s="11">
        <v>6</v>
      </c>
      <c r="O3131" s="11">
        <v>2019</v>
      </c>
      <c r="P3131" s="11" t="s">
        <v>154</v>
      </c>
      <c r="Q3131" s="11" t="s">
        <v>154</v>
      </c>
      <c r="R3131" s="11" t="s">
        <v>259</v>
      </c>
      <c r="S3131" s="11" t="s">
        <v>104</v>
      </c>
      <c r="T3131" s="11">
        <v>71.888572712295939</v>
      </c>
      <c r="U3131" s="11" t="str">
        <f>IF(ISERROR(VLOOKUP(I3131,'BACK INFO'!F:F,1,0)),IF(ISERROR(VLOOKUP(I3131,'BACK INFO'!H:H,1,0)),K3131,'BACK INFO'!$H$1),'BACK INFO'!$G$1)</f>
        <v>JULIE BERTRAND</v>
      </c>
    </row>
    <row r="3132" spans="1:21" s="11" customFormat="1" x14ac:dyDescent="0.35">
      <c r="A3132" s="11" t="s">
        <v>94</v>
      </c>
      <c r="B3132" s="11">
        <v>2019</v>
      </c>
      <c r="C3132" s="11">
        <v>3</v>
      </c>
      <c r="D3132" s="11" t="s">
        <v>95</v>
      </c>
      <c r="E3132" s="11" t="s">
        <v>96</v>
      </c>
      <c r="F3132" s="11" t="s">
        <v>700</v>
      </c>
      <c r="G3132" s="11" t="s">
        <v>259</v>
      </c>
      <c r="H3132" s="11" t="s">
        <v>110</v>
      </c>
      <c r="I3132" s="11" t="s">
        <v>200</v>
      </c>
      <c r="J3132" s="11" t="s">
        <v>120</v>
      </c>
      <c r="K3132" s="11" t="s">
        <v>69</v>
      </c>
      <c r="L3132" s="11" t="s">
        <v>143</v>
      </c>
      <c r="M3132" s="11" t="s">
        <v>122</v>
      </c>
      <c r="N3132" s="11">
        <v>15</v>
      </c>
      <c r="O3132" s="11">
        <v>2019</v>
      </c>
      <c r="P3132" s="11" t="s">
        <v>154</v>
      </c>
      <c r="Q3132" s="11" t="s">
        <v>154</v>
      </c>
      <c r="R3132" s="11" t="s">
        <v>259</v>
      </c>
      <c r="S3132" s="11" t="s">
        <v>104</v>
      </c>
      <c r="T3132" s="11">
        <v>432.82911487194843</v>
      </c>
      <c r="U3132" s="11" t="str">
        <f>IF(ISERROR(VLOOKUP(I3132,'BACK INFO'!F:F,1,0)),IF(ISERROR(VLOOKUP(I3132,'BACK INFO'!H:H,1,0)),K3132,'BACK INFO'!$H$1),'BACK INFO'!$G$1)</f>
        <v>JULIE BERTRAND</v>
      </c>
    </row>
    <row r="3133" spans="1:21" s="11" customFormat="1" x14ac:dyDescent="0.35">
      <c r="A3133" s="11" t="s">
        <v>94</v>
      </c>
      <c r="B3133" s="11">
        <v>2019</v>
      </c>
      <c r="C3133" s="11">
        <v>3</v>
      </c>
      <c r="D3133" s="11" t="s">
        <v>95</v>
      </c>
      <c r="E3133" s="11" t="s">
        <v>96</v>
      </c>
      <c r="F3133" s="11" t="s">
        <v>700</v>
      </c>
      <c r="G3133" s="11" t="s">
        <v>259</v>
      </c>
      <c r="H3133" s="11" t="s">
        <v>110</v>
      </c>
      <c r="I3133" s="11" t="s">
        <v>267</v>
      </c>
      <c r="J3133" s="11" t="s">
        <v>99</v>
      </c>
      <c r="K3133" s="11" t="s">
        <v>75</v>
      </c>
      <c r="L3133" s="11" t="s">
        <v>262</v>
      </c>
      <c r="M3133" s="11" t="s">
        <v>101</v>
      </c>
      <c r="N3133" s="11">
        <v>17</v>
      </c>
      <c r="O3133" s="11">
        <v>2019</v>
      </c>
      <c r="P3133" s="11" t="s">
        <v>154</v>
      </c>
      <c r="Q3133" s="11" t="s">
        <v>154</v>
      </c>
      <c r="R3133" s="11" t="s">
        <v>259</v>
      </c>
      <c r="S3133" s="11" t="s">
        <v>104</v>
      </c>
      <c r="T3133" s="11">
        <v>549</v>
      </c>
      <c r="U3133" s="11" t="str">
        <f>IF(ISERROR(VLOOKUP(I3133,'BACK INFO'!F:F,1,0)),IF(ISERROR(VLOOKUP(I3133,'BACK INFO'!H:H,1,0)),K3133,'BACK INFO'!$H$1),'BACK INFO'!$G$1)</f>
        <v>LAURA BONG</v>
      </c>
    </row>
    <row r="3134" spans="1:21" s="11" customFormat="1" x14ac:dyDescent="0.35">
      <c r="A3134" s="11" t="s">
        <v>94</v>
      </c>
      <c r="B3134" s="11">
        <v>2019</v>
      </c>
      <c r="C3134" s="11">
        <v>3</v>
      </c>
      <c r="D3134" s="11" t="s">
        <v>95</v>
      </c>
      <c r="E3134" s="11" t="s">
        <v>96</v>
      </c>
      <c r="F3134" s="11" t="s">
        <v>700</v>
      </c>
      <c r="G3134" s="11" t="s">
        <v>259</v>
      </c>
      <c r="H3134" s="11" t="s">
        <v>110</v>
      </c>
      <c r="I3134" s="11" t="s">
        <v>189</v>
      </c>
      <c r="J3134" s="11" t="s">
        <v>99</v>
      </c>
      <c r="K3134" s="11" t="s">
        <v>73</v>
      </c>
      <c r="L3134" s="11" t="s">
        <v>127</v>
      </c>
      <c r="M3134" s="11" t="s">
        <v>101</v>
      </c>
      <c r="N3134" s="11">
        <v>36</v>
      </c>
      <c r="O3134" s="11">
        <v>2019</v>
      </c>
      <c r="P3134" s="11" t="s">
        <v>154</v>
      </c>
      <c r="Q3134" s="11" t="s">
        <v>154</v>
      </c>
      <c r="R3134" s="11" t="s">
        <v>259</v>
      </c>
      <c r="S3134" s="11" t="s">
        <v>104</v>
      </c>
      <c r="T3134" s="11">
        <v>887.04</v>
      </c>
      <c r="U3134" s="11" t="str">
        <f>IF(ISERROR(VLOOKUP(I3134,'BACK INFO'!F:F,1,0)),IF(ISERROR(VLOOKUP(I3134,'BACK INFO'!H:H,1,0)),K3134,'BACK INFO'!$H$1),'BACK INFO'!$G$1)</f>
        <v>PHYLLIS POSNER</v>
      </c>
    </row>
    <row r="3135" spans="1:21" s="11" customFormat="1" x14ac:dyDescent="0.35">
      <c r="A3135" s="11" t="s">
        <v>94</v>
      </c>
      <c r="B3135" s="11">
        <v>2019</v>
      </c>
      <c r="C3135" s="11">
        <v>3</v>
      </c>
      <c r="D3135" s="11" t="s">
        <v>95</v>
      </c>
      <c r="E3135" s="11" t="s">
        <v>96</v>
      </c>
      <c r="F3135" s="11" t="s">
        <v>700</v>
      </c>
      <c r="G3135" s="11" t="s">
        <v>259</v>
      </c>
      <c r="H3135" s="11" t="s">
        <v>110</v>
      </c>
      <c r="I3135" s="11" t="s">
        <v>284</v>
      </c>
      <c r="J3135" s="11" t="s">
        <v>99</v>
      </c>
      <c r="K3135" s="11" t="s">
        <v>70</v>
      </c>
      <c r="L3135" s="11" t="s">
        <v>157</v>
      </c>
      <c r="M3135" s="11" t="s">
        <v>101</v>
      </c>
      <c r="N3135" s="11">
        <v>12</v>
      </c>
      <c r="O3135" s="11">
        <v>2019</v>
      </c>
      <c r="P3135" s="11" t="s">
        <v>154</v>
      </c>
      <c r="Q3135" s="11" t="s">
        <v>154</v>
      </c>
      <c r="R3135" s="11" t="s">
        <v>259</v>
      </c>
      <c r="S3135" s="11" t="s">
        <v>104</v>
      </c>
      <c r="T3135" s="11">
        <v>402</v>
      </c>
      <c r="U3135" s="11" t="str">
        <f>IF(ISERROR(VLOOKUP(I3135,'BACK INFO'!F:F,1,0)),IF(ISERROR(VLOOKUP(I3135,'BACK INFO'!H:H,1,0)),K3135,'BACK INFO'!$H$1),'BACK INFO'!$G$1)</f>
        <v>JUDITH ANN DEAL</v>
      </c>
    </row>
    <row r="3136" spans="1:21" s="11" customFormat="1" x14ac:dyDescent="0.35">
      <c r="A3136" s="11" t="s">
        <v>94</v>
      </c>
      <c r="B3136" s="11">
        <v>2019</v>
      </c>
      <c r="C3136" s="11">
        <v>3</v>
      </c>
      <c r="D3136" s="11" t="s">
        <v>95</v>
      </c>
      <c r="E3136" s="11" t="s">
        <v>96</v>
      </c>
      <c r="F3136" s="11" t="s">
        <v>700</v>
      </c>
      <c r="G3136" s="11" t="s">
        <v>259</v>
      </c>
      <c r="H3136" s="11" t="s">
        <v>110</v>
      </c>
      <c r="I3136" s="11" t="s">
        <v>247</v>
      </c>
      <c r="J3136" s="11" t="s">
        <v>99</v>
      </c>
      <c r="K3136" s="11" t="s">
        <v>70</v>
      </c>
      <c r="L3136" s="11" t="s">
        <v>157</v>
      </c>
      <c r="M3136" s="11" t="s">
        <v>101</v>
      </c>
      <c r="N3136" s="11">
        <v>9</v>
      </c>
      <c r="O3136" s="11">
        <v>2019</v>
      </c>
      <c r="P3136" s="11" t="s">
        <v>154</v>
      </c>
      <c r="Q3136" s="11" t="s">
        <v>154</v>
      </c>
      <c r="R3136" s="11" t="s">
        <v>259</v>
      </c>
      <c r="S3136" s="11" t="s">
        <v>104</v>
      </c>
      <c r="T3136" s="11">
        <v>297</v>
      </c>
      <c r="U3136" s="11" t="str">
        <f>IF(ISERROR(VLOOKUP(I3136,'BACK INFO'!F:F,1,0)),IF(ISERROR(VLOOKUP(I3136,'BACK INFO'!H:H,1,0)),K3136,'BACK INFO'!$H$1),'BACK INFO'!$G$1)</f>
        <v>JUDITH ANN DEAL</v>
      </c>
    </row>
    <row r="3137" spans="1:21" s="11" customFormat="1" x14ac:dyDescent="0.35">
      <c r="A3137" s="11" t="s">
        <v>94</v>
      </c>
      <c r="B3137" s="11">
        <v>2019</v>
      </c>
      <c r="C3137" s="11">
        <v>3</v>
      </c>
      <c r="D3137" s="11" t="s">
        <v>95</v>
      </c>
      <c r="E3137" s="11" t="s">
        <v>96</v>
      </c>
      <c r="F3137" s="11" t="s">
        <v>700</v>
      </c>
      <c r="G3137" s="11" t="s">
        <v>259</v>
      </c>
      <c r="H3137" s="11" t="s">
        <v>110</v>
      </c>
      <c r="I3137" s="11" t="s">
        <v>123</v>
      </c>
      <c r="J3137" s="11" t="s">
        <v>99</v>
      </c>
      <c r="K3137" s="11" t="s">
        <v>68</v>
      </c>
      <c r="L3137" s="11" t="s">
        <v>129</v>
      </c>
      <c r="M3137" s="11" t="s">
        <v>122</v>
      </c>
      <c r="N3137" s="11">
        <v>25</v>
      </c>
      <c r="O3137" s="11">
        <v>2019</v>
      </c>
      <c r="P3137" s="11" t="s">
        <v>154</v>
      </c>
      <c r="Q3137" s="11" t="s">
        <v>154</v>
      </c>
      <c r="R3137" s="11" t="s">
        <v>259</v>
      </c>
      <c r="S3137" s="11" t="s">
        <v>104</v>
      </c>
      <c r="T3137" s="11">
        <v>834</v>
      </c>
      <c r="U3137" s="11" t="str">
        <f>IF(ISERROR(VLOOKUP(I3137,'BACK INFO'!F:F,1,0)),IF(ISERROR(VLOOKUP(I3137,'BACK INFO'!H:H,1,0)),K3137,'BACK INFO'!$H$1),'BACK INFO'!$G$1)</f>
        <v>STEPHANIE VITALI</v>
      </c>
    </row>
    <row r="3138" spans="1:21" s="11" customFormat="1" x14ac:dyDescent="0.35">
      <c r="A3138" s="11" t="s">
        <v>94</v>
      </c>
      <c r="B3138" s="11">
        <v>2019</v>
      </c>
      <c r="C3138" s="11">
        <v>3</v>
      </c>
      <c r="D3138" s="11" t="s">
        <v>95</v>
      </c>
      <c r="E3138" s="11" t="s">
        <v>96</v>
      </c>
      <c r="F3138" s="11" t="s">
        <v>700</v>
      </c>
      <c r="G3138" s="11" t="s">
        <v>259</v>
      </c>
      <c r="H3138" s="11" t="s">
        <v>110</v>
      </c>
      <c r="I3138" s="11" t="s">
        <v>288</v>
      </c>
      <c r="J3138" s="11" t="s">
        <v>99</v>
      </c>
      <c r="K3138" s="11" t="s">
        <v>70</v>
      </c>
      <c r="L3138" s="11" t="s">
        <v>157</v>
      </c>
      <c r="M3138" s="11" t="s">
        <v>101</v>
      </c>
      <c r="N3138" s="11">
        <v>12</v>
      </c>
      <c r="O3138" s="11">
        <v>2019</v>
      </c>
      <c r="P3138" s="11" t="s">
        <v>154</v>
      </c>
      <c r="Q3138" s="11" t="s">
        <v>154</v>
      </c>
      <c r="R3138" s="11" t="s">
        <v>259</v>
      </c>
      <c r="S3138" s="11" t="s">
        <v>104</v>
      </c>
      <c r="T3138" s="11">
        <v>402</v>
      </c>
      <c r="U3138" s="11" t="str">
        <f>IF(ISERROR(VLOOKUP(I3138,'BACK INFO'!F:F,1,0)),IF(ISERROR(VLOOKUP(I3138,'BACK INFO'!H:H,1,0)),K3138,'BACK INFO'!$H$1),'BACK INFO'!$G$1)</f>
        <v>JUDITH ANN DEAL</v>
      </c>
    </row>
    <row r="3139" spans="1:21" s="11" customFormat="1" x14ac:dyDescent="0.35">
      <c r="A3139" s="11" t="s">
        <v>94</v>
      </c>
      <c r="B3139" s="11">
        <v>2019</v>
      </c>
      <c r="C3139" s="11">
        <v>3</v>
      </c>
      <c r="D3139" s="11" t="s">
        <v>95</v>
      </c>
      <c r="E3139" s="11" t="s">
        <v>96</v>
      </c>
      <c r="F3139" s="11" t="s">
        <v>700</v>
      </c>
      <c r="G3139" s="11" t="s">
        <v>259</v>
      </c>
      <c r="H3139" s="11" t="s">
        <v>110</v>
      </c>
      <c r="I3139" s="11" t="s">
        <v>185</v>
      </c>
      <c r="J3139" s="11" t="s">
        <v>99</v>
      </c>
      <c r="K3139" s="11" t="s">
        <v>76</v>
      </c>
      <c r="L3139" s="11" t="s">
        <v>127</v>
      </c>
      <c r="M3139" s="11" t="s">
        <v>101</v>
      </c>
      <c r="N3139" s="11">
        <v>7</v>
      </c>
      <c r="O3139" s="11">
        <v>2019</v>
      </c>
      <c r="P3139" s="11" t="s">
        <v>154</v>
      </c>
      <c r="Q3139" s="11" t="s">
        <v>154</v>
      </c>
      <c r="R3139" s="11" t="s">
        <v>259</v>
      </c>
      <c r="S3139" s="11" t="s">
        <v>104</v>
      </c>
      <c r="T3139" s="11">
        <v>196</v>
      </c>
      <c r="U3139" s="11" t="str">
        <f>IF(ISERROR(VLOOKUP(I3139,'BACK INFO'!F:F,1,0)),IF(ISERROR(VLOOKUP(I3139,'BACK INFO'!H:H,1,0)),K3139,'BACK INFO'!$H$1),'BACK INFO'!$G$1)</f>
        <v>MIE MANNICHE</v>
      </c>
    </row>
    <row r="3140" spans="1:21" s="11" customFormat="1" x14ac:dyDescent="0.35">
      <c r="A3140" s="11" t="s">
        <v>94</v>
      </c>
      <c r="B3140" s="11">
        <v>2019</v>
      </c>
      <c r="C3140" s="11">
        <v>3</v>
      </c>
      <c r="D3140" s="11" t="s">
        <v>95</v>
      </c>
      <c r="E3140" s="11" t="s">
        <v>96</v>
      </c>
      <c r="F3140" s="11" t="s">
        <v>700</v>
      </c>
      <c r="G3140" s="11" t="s">
        <v>259</v>
      </c>
      <c r="H3140" s="11" t="s">
        <v>110</v>
      </c>
      <c r="I3140" s="11" t="s">
        <v>187</v>
      </c>
      <c r="J3140" s="11" t="s">
        <v>99</v>
      </c>
      <c r="K3140" s="11" t="s">
        <v>73</v>
      </c>
      <c r="L3140" s="11" t="s">
        <v>127</v>
      </c>
      <c r="M3140" s="11" t="s">
        <v>101</v>
      </c>
      <c r="N3140" s="11">
        <v>15</v>
      </c>
      <c r="O3140" s="11">
        <v>2019</v>
      </c>
      <c r="P3140" s="11" t="s">
        <v>154</v>
      </c>
      <c r="Q3140" s="11" t="s">
        <v>154</v>
      </c>
      <c r="R3140" s="11" t="s">
        <v>259</v>
      </c>
      <c r="S3140" s="11" t="s">
        <v>104</v>
      </c>
      <c r="T3140" s="11">
        <v>534</v>
      </c>
      <c r="U3140" s="11" t="str">
        <f>IF(ISERROR(VLOOKUP(I3140,'BACK INFO'!F:F,1,0)),IF(ISERROR(VLOOKUP(I3140,'BACK INFO'!H:H,1,0)),K3140,'BACK INFO'!$H$1),'BACK INFO'!$G$1)</f>
        <v>PHYLLIS POSNER</v>
      </c>
    </row>
    <row r="3141" spans="1:21" s="11" customFormat="1" x14ac:dyDescent="0.35">
      <c r="A3141" s="11" t="s">
        <v>94</v>
      </c>
      <c r="B3141" s="11">
        <v>2019</v>
      </c>
      <c r="C3141" s="11">
        <v>3</v>
      </c>
      <c r="D3141" s="11" t="s">
        <v>95</v>
      </c>
      <c r="E3141" s="11" t="s">
        <v>96</v>
      </c>
      <c r="F3141" s="11" t="s">
        <v>700</v>
      </c>
      <c r="G3141" s="11" t="s">
        <v>259</v>
      </c>
      <c r="H3141" s="11" t="s">
        <v>110</v>
      </c>
      <c r="I3141" s="11" t="s">
        <v>198</v>
      </c>
      <c r="J3141" s="11" t="s">
        <v>99</v>
      </c>
      <c r="K3141" s="11" t="s">
        <v>74</v>
      </c>
      <c r="L3141" s="11" t="s">
        <v>199</v>
      </c>
      <c r="M3141" s="11" t="s">
        <v>101</v>
      </c>
      <c r="N3141" s="11">
        <v>29</v>
      </c>
      <c r="O3141" s="11">
        <v>2019</v>
      </c>
      <c r="P3141" s="11" t="s">
        <v>154</v>
      </c>
      <c r="Q3141" s="11" t="s">
        <v>154</v>
      </c>
      <c r="R3141" s="11" t="s">
        <v>259</v>
      </c>
      <c r="S3141" s="11" t="s">
        <v>104</v>
      </c>
      <c r="T3141" s="11">
        <v>871</v>
      </c>
      <c r="U3141" s="11" t="str">
        <f>IF(ISERROR(VLOOKUP(I3141,'BACK INFO'!F:F,1,0)),IF(ISERROR(VLOOKUP(I3141,'BACK INFO'!H:H,1,0)),K3141,'BACK INFO'!$H$1),'BACK INFO'!$G$1)</f>
        <v>DENISE ARNETT</v>
      </c>
    </row>
    <row r="3142" spans="1:21" s="11" customFormat="1" x14ac:dyDescent="0.35">
      <c r="A3142" s="11" t="s">
        <v>94</v>
      </c>
      <c r="B3142" s="11">
        <v>2019</v>
      </c>
      <c r="C3142" s="11">
        <v>3</v>
      </c>
      <c r="D3142" s="11" t="s">
        <v>95</v>
      </c>
      <c r="E3142" s="11" t="s">
        <v>96</v>
      </c>
      <c r="F3142" s="11" t="s">
        <v>700</v>
      </c>
      <c r="G3142" s="11" t="s">
        <v>259</v>
      </c>
      <c r="H3142" s="11" t="s">
        <v>110</v>
      </c>
      <c r="I3142" s="11" t="s">
        <v>302</v>
      </c>
      <c r="J3142" s="11" t="s">
        <v>99</v>
      </c>
      <c r="K3142" s="11" t="s">
        <v>71</v>
      </c>
      <c r="L3142" s="11" t="s">
        <v>216</v>
      </c>
      <c r="M3142" s="11" t="s">
        <v>101</v>
      </c>
      <c r="N3142" s="11">
        <v>26</v>
      </c>
      <c r="O3142" s="11">
        <v>2019</v>
      </c>
      <c r="P3142" s="11" t="s">
        <v>154</v>
      </c>
      <c r="Q3142" s="11" t="s">
        <v>154</v>
      </c>
      <c r="R3142" s="11" t="s">
        <v>259</v>
      </c>
      <c r="S3142" s="11" t="s">
        <v>104</v>
      </c>
      <c r="T3142" s="11">
        <v>806</v>
      </c>
      <c r="U3142" s="11" t="str">
        <f>IF(ISERROR(VLOOKUP(I3142,'BACK INFO'!F:F,1,0)),IF(ISERROR(VLOOKUP(I3142,'BACK INFO'!H:H,1,0)),K3142,'BACK INFO'!$H$1),'BACK INFO'!$G$1)</f>
        <v>HOLLY SALES INC.</v>
      </c>
    </row>
    <row r="3143" spans="1:21" s="11" customFormat="1" x14ac:dyDescent="0.35">
      <c r="A3143" s="11" t="s">
        <v>94</v>
      </c>
      <c r="B3143" s="11">
        <v>2019</v>
      </c>
      <c r="C3143" s="11">
        <v>3</v>
      </c>
      <c r="D3143" s="11" t="s">
        <v>95</v>
      </c>
      <c r="E3143" s="11" t="s">
        <v>96</v>
      </c>
      <c r="F3143" s="11" t="s">
        <v>700</v>
      </c>
      <c r="G3143" s="11" t="s">
        <v>259</v>
      </c>
      <c r="H3143" s="11" t="s">
        <v>110</v>
      </c>
      <c r="I3143" s="11" t="s">
        <v>590</v>
      </c>
      <c r="J3143" s="11" t="s">
        <v>120</v>
      </c>
      <c r="K3143" s="11" t="s">
        <v>69</v>
      </c>
      <c r="L3143" s="11" t="s">
        <v>143</v>
      </c>
      <c r="M3143" s="11" t="s">
        <v>122</v>
      </c>
      <c r="N3143" s="11">
        <v>63</v>
      </c>
      <c r="O3143" s="11">
        <v>2019</v>
      </c>
      <c r="P3143" s="11" t="s">
        <v>154</v>
      </c>
      <c r="Q3143" s="11" t="s">
        <v>154</v>
      </c>
      <c r="R3143" s="11" t="s">
        <v>259</v>
      </c>
      <c r="S3143" s="11" t="s">
        <v>104</v>
      </c>
      <c r="T3143" s="11">
        <v>1840.6469971544104</v>
      </c>
      <c r="U3143" s="11" t="str">
        <f>IF(ISERROR(VLOOKUP(I3143,'BACK INFO'!F:F,1,0)),IF(ISERROR(VLOOKUP(I3143,'BACK INFO'!H:H,1,0)),K3143,'BACK INFO'!$H$1),'BACK INFO'!$G$1)</f>
        <v>JULIE BERTRAND</v>
      </c>
    </row>
    <row r="3144" spans="1:21" s="11" customFormat="1" x14ac:dyDescent="0.35">
      <c r="A3144" s="11" t="s">
        <v>94</v>
      </c>
      <c r="B3144" s="11">
        <v>2019</v>
      </c>
      <c r="C3144" s="11">
        <v>3</v>
      </c>
      <c r="D3144" s="11" t="s">
        <v>95</v>
      </c>
      <c r="E3144" s="11" t="s">
        <v>96</v>
      </c>
      <c r="F3144" s="11" t="s">
        <v>700</v>
      </c>
      <c r="G3144" s="11" t="s">
        <v>259</v>
      </c>
      <c r="H3144" s="11" t="s">
        <v>117</v>
      </c>
      <c r="I3144" s="11" t="s">
        <v>261</v>
      </c>
      <c r="J3144" s="11" t="s">
        <v>99</v>
      </c>
      <c r="K3144" s="11" t="s">
        <v>74</v>
      </c>
      <c r="L3144" s="11" t="s">
        <v>262</v>
      </c>
      <c r="M3144" s="11" t="s">
        <v>101</v>
      </c>
      <c r="N3144" s="11">
        <v>57</v>
      </c>
      <c r="O3144" s="11">
        <v>2019</v>
      </c>
      <c r="P3144" s="11" t="s">
        <v>154</v>
      </c>
      <c r="Q3144" s="11" t="s">
        <v>154</v>
      </c>
      <c r="R3144" s="11" t="s">
        <v>259</v>
      </c>
      <c r="S3144" s="11" t="s">
        <v>104</v>
      </c>
      <c r="T3144" s="11">
        <v>1779.3500000000001</v>
      </c>
      <c r="U3144" s="11" t="str">
        <f>IF(ISERROR(VLOOKUP(I3144,'BACK INFO'!F:F,1,0)),IF(ISERROR(VLOOKUP(I3144,'BACK INFO'!H:H,1,0)),K3144,'BACK INFO'!$H$1),'BACK INFO'!$G$1)</f>
        <v>DENISE ARNETT</v>
      </c>
    </row>
    <row r="3145" spans="1:21" s="11" customFormat="1" x14ac:dyDescent="0.35">
      <c r="A3145" s="11" t="s">
        <v>94</v>
      </c>
      <c r="B3145" s="11">
        <v>2019</v>
      </c>
      <c r="C3145" s="11">
        <v>3</v>
      </c>
      <c r="D3145" s="11" t="s">
        <v>95</v>
      </c>
      <c r="E3145" s="11" t="s">
        <v>96</v>
      </c>
      <c r="F3145" s="11" t="s">
        <v>700</v>
      </c>
      <c r="G3145" s="11" t="s">
        <v>259</v>
      </c>
      <c r="H3145" s="11" t="s">
        <v>117</v>
      </c>
      <c r="I3145" s="11" t="s">
        <v>243</v>
      </c>
      <c r="J3145" s="11" t="s">
        <v>99</v>
      </c>
      <c r="K3145" s="11" t="s">
        <v>70</v>
      </c>
      <c r="L3145" s="11" t="s">
        <v>157</v>
      </c>
      <c r="M3145" s="11" t="s">
        <v>101</v>
      </c>
      <c r="N3145" s="11">
        <v>26</v>
      </c>
      <c r="O3145" s="11">
        <v>2019</v>
      </c>
      <c r="P3145" s="11" t="s">
        <v>154</v>
      </c>
      <c r="Q3145" s="11" t="s">
        <v>154</v>
      </c>
      <c r="R3145" s="11" t="s">
        <v>259</v>
      </c>
      <c r="S3145" s="11" t="s">
        <v>104</v>
      </c>
      <c r="T3145" s="11">
        <v>881</v>
      </c>
      <c r="U3145" s="11" t="str">
        <f>IF(ISERROR(VLOOKUP(I3145,'BACK INFO'!F:F,1,0)),IF(ISERROR(VLOOKUP(I3145,'BACK INFO'!H:H,1,0)),K3145,'BACK INFO'!$H$1),'BACK INFO'!$G$1)</f>
        <v>JUDITH ANN DEAL</v>
      </c>
    </row>
    <row r="3146" spans="1:21" s="11" customFormat="1" x14ac:dyDescent="0.35">
      <c r="A3146" s="11" t="s">
        <v>94</v>
      </c>
      <c r="B3146" s="11">
        <v>2019</v>
      </c>
      <c r="C3146" s="11">
        <v>3</v>
      </c>
      <c r="D3146" s="11" t="s">
        <v>95</v>
      </c>
      <c r="E3146" s="11" t="s">
        <v>96</v>
      </c>
      <c r="F3146" s="11" t="s">
        <v>700</v>
      </c>
      <c r="G3146" s="11" t="s">
        <v>259</v>
      </c>
      <c r="H3146" s="11" t="s">
        <v>117</v>
      </c>
      <c r="I3146" s="11" t="s">
        <v>356</v>
      </c>
      <c r="J3146" s="11" t="s">
        <v>99</v>
      </c>
      <c r="K3146" s="11" t="s">
        <v>75</v>
      </c>
      <c r="L3146" s="11" t="s">
        <v>273</v>
      </c>
      <c r="M3146" s="11" t="s">
        <v>101</v>
      </c>
      <c r="N3146" s="11">
        <v>10</v>
      </c>
      <c r="O3146" s="11">
        <v>2019</v>
      </c>
      <c r="P3146" s="11" t="s">
        <v>154</v>
      </c>
      <c r="Q3146" s="11" t="s">
        <v>154</v>
      </c>
      <c r="R3146" s="11" t="s">
        <v>259</v>
      </c>
      <c r="S3146" s="11" t="s">
        <v>104</v>
      </c>
      <c r="T3146" s="11">
        <v>325</v>
      </c>
      <c r="U3146" s="11" t="str">
        <f>IF(ISERROR(VLOOKUP(I3146,'BACK INFO'!F:F,1,0)),IF(ISERROR(VLOOKUP(I3146,'BACK INFO'!H:H,1,0)),K3146,'BACK INFO'!$H$1),'BACK INFO'!$G$1)</f>
        <v>LAURA BONG</v>
      </c>
    </row>
    <row r="3147" spans="1:21" s="11" customFormat="1" x14ac:dyDescent="0.35">
      <c r="A3147" s="11" t="s">
        <v>94</v>
      </c>
      <c r="B3147" s="11">
        <v>2019</v>
      </c>
      <c r="C3147" s="11">
        <v>3</v>
      </c>
      <c r="D3147" s="11" t="s">
        <v>95</v>
      </c>
      <c r="E3147" s="11" t="s">
        <v>96</v>
      </c>
      <c r="F3147" s="11" t="s">
        <v>700</v>
      </c>
      <c r="G3147" s="11" t="s">
        <v>259</v>
      </c>
      <c r="H3147" s="11" t="s">
        <v>117</v>
      </c>
      <c r="I3147" s="11" t="s">
        <v>357</v>
      </c>
      <c r="J3147" s="11" t="s">
        <v>120</v>
      </c>
      <c r="K3147" s="11" t="s">
        <v>69</v>
      </c>
      <c r="L3147" s="11" t="s">
        <v>143</v>
      </c>
      <c r="M3147" s="11" t="s">
        <v>122</v>
      </c>
      <c r="N3147" s="11">
        <v>6</v>
      </c>
      <c r="O3147" s="11">
        <v>2019</v>
      </c>
      <c r="P3147" s="11" t="s">
        <v>154</v>
      </c>
      <c r="Q3147" s="11" t="s">
        <v>154</v>
      </c>
      <c r="R3147" s="11" t="s">
        <v>259</v>
      </c>
      <c r="S3147" s="11" t="s">
        <v>104</v>
      </c>
      <c r="T3147" s="11">
        <v>184.21446757525834</v>
      </c>
      <c r="U3147" s="11" t="str">
        <f>IF(ISERROR(VLOOKUP(I3147,'BACK INFO'!F:F,1,0)),IF(ISERROR(VLOOKUP(I3147,'BACK INFO'!H:H,1,0)),K3147,'BACK INFO'!$H$1),'BACK INFO'!$G$1)</f>
        <v>JULIE BERTRAND</v>
      </c>
    </row>
    <row r="3148" spans="1:21" s="11" customFormat="1" x14ac:dyDescent="0.35">
      <c r="A3148" s="11" t="s">
        <v>94</v>
      </c>
      <c r="B3148" s="11">
        <v>2019</v>
      </c>
      <c r="C3148" s="11">
        <v>3</v>
      </c>
      <c r="D3148" s="11" t="s">
        <v>95</v>
      </c>
      <c r="E3148" s="11" t="s">
        <v>96</v>
      </c>
      <c r="F3148" s="11" t="s">
        <v>700</v>
      </c>
      <c r="G3148" s="11" t="s">
        <v>259</v>
      </c>
      <c r="H3148" s="11" t="s">
        <v>117</v>
      </c>
      <c r="I3148" s="11" t="s">
        <v>483</v>
      </c>
      <c r="J3148" s="11" t="s">
        <v>99</v>
      </c>
      <c r="K3148" s="11" t="s">
        <v>75</v>
      </c>
      <c r="L3148" s="11" t="s">
        <v>131</v>
      </c>
      <c r="M3148" s="11" t="s">
        <v>101</v>
      </c>
      <c r="N3148" s="11">
        <v>104</v>
      </c>
      <c r="O3148" s="11">
        <v>2019</v>
      </c>
      <c r="P3148" s="11" t="s">
        <v>154</v>
      </c>
      <c r="Q3148" s="11" t="s">
        <v>154</v>
      </c>
      <c r="R3148" s="11" t="s">
        <v>259</v>
      </c>
      <c r="S3148" s="11" t="s">
        <v>104</v>
      </c>
      <c r="T3148" s="11">
        <v>3328</v>
      </c>
      <c r="U3148" s="11" t="str">
        <f>IF(ISERROR(VLOOKUP(I3148,'BACK INFO'!F:F,1,0)),IF(ISERROR(VLOOKUP(I3148,'BACK INFO'!H:H,1,0)),K3148,'BACK INFO'!$H$1),'BACK INFO'!$G$1)</f>
        <v>LAURA BONG</v>
      </c>
    </row>
    <row r="3149" spans="1:21" s="11" customFormat="1" x14ac:dyDescent="0.35">
      <c r="A3149" s="11" t="s">
        <v>94</v>
      </c>
      <c r="B3149" s="11">
        <v>2019</v>
      </c>
      <c r="C3149" s="11">
        <v>3</v>
      </c>
      <c r="D3149" s="11" t="s">
        <v>95</v>
      </c>
      <c r="E3149" s="11" t="s">
        <v>96</v>
      </c>
      <c r="F3149" s="11" t="s">
        <v>700</v>
      </c>
      <c r="G3149" s="11" t="s">
        <v>259</v>
      </c>
      <c r="H3149" s="11" t="s">
        <v>117</v>
      </c>
      <c r="I3149" s="11" t="s">
        <v>361</v>
      </c>
      <c r="J3149" s="11" t="s">
        <v>99</v>
      </c>
      <c r="K3149" s="11" t="s">
        <v>72</v>
      </c>
      <c r="L3149" s="11" t="s">
        <v>114</v>
      </c>
      <c r="M3149" s="11" t="s">
        <v>101</v>
      </c>
      <c r="N3149" s="11">
        <v>7</v>
      </c>
      <c r="O3149" s="11">
        <v>2019</v>
      </c>
      <c r="P3149" s="11" t="s">
        <v>154</v>
      </c>
      <c r="Q3149" s="11" t="s">
        <v>154</v>
      </c>
      <c r="R3149" s="11" t="s">
        <v>259</v>
      </c>
      <c r="S3149" s="11" t="s">
        <v>104</v>
      </c>
      <c r="T3149" s="11">
        <v>228</v>
      </c>
      <c r="U3149" s="11" t="str">
        <f>IF(ISERROR(VLOOKUP(I3149,'BACK INFO'!F:F,1,0)),IF(ISERROR(VLOOKUP(I3149,'BACK INFO'!H:H,1,0)),K3149,'BACK INFO'!$H$1),'BACK INFO'!$G$1)</f>
        <v>BILL MILLER AND COMPANY</v>
      </c>
    </row>
    <row r="3150" spans="1:21" s="11" customFormat="1" x14ac:dyDescent="0.35">
      <c r="A3150" s="11" t="s">
        <v>94</v>
      </c>
      <c r="B3150" s="11">
        <v>2019</v>
      </c>
      <c r="C3150" s="11">
        <v>3</v>
      </c>
      <c r="D3150" s="11" t="s">
        <v>95</v>
      </c>
      <c r="E3150" s="11" t="s">
        <v>96</v>
      </c>
      <c r="F3150" s="11" t="s">
        <v>700</v>
      </c>
      <c r="G3150" s="11" t="s">
        <v>259</v>
      </c>
      <c r="H3150" s="11" t="s">
        <v>117</v>
      </c>
      <c r="I3150" s="11" t="s">
        <v>244</v>
      </c>
      <c r="J3150" s="11" t="s">
        <v>99</v>
      </c>
      <c r="K3150" s="11" t="s">
        <v>245</v>
      </c>
      <c r="L3150" s="11" t="s">
        <v>246</v>
      </c>
      <c r="M3150" s="11" t="s">
        <v>246</v>
      </c>
      <c r="N3150" s="11">
        <v>261</v>
      </c>
      <c r="O3150" s="11">
        <v>2019</v>
      </c>
      <c r="P3150" s="11" t="s">
        <v>154</v>
      </c>
      <c r="Q3150" s="11" t="s">
        <v>154</v>
      </c>
      <c r="R3150" s="11" t="s">
        <v>259</v>
      </c>
      <c r="S3150" s="11" t="s">
        <v>104</v>
      </c>
      <c r="T3150" s="11">
        <v>8405</v>
      </c>
      <c r="U3150" s="11" t="str">
        <f>IF(ISERROR(VLOOKUP(I3150,'BACK INFO'!F:F,1,0)),IF(ISERROR(VLOOKUP(I3150,'BACK INFO'!H:H,1,0)),K3150,'BACK INFO'!$H$1),'BACK INFO'!$G$1)</f>
        <v>JULIUS ORTIZ MALDONADO</v>
      </c>
    </row>
    <row r="3151" spans="1:21" s="11" customFormat="1" x14ac:dyDescent="0.35">
      <c r="A3151" s="11" t="s">
        <v>94</v>
      </c>
      <c r="B3151" s="11">
        <v>2019</v>
      </c>
      <c r="C3151" s="11">
        <v>3</v>
      </c>
      <c r="D3151" s="11" t="s">
        <v>95</v>
      </c>
      <c r="E3151" s="11" t="s">
        <v>96</v>
      </c>
      <c r="F3151" s="11" t="s">
        <v>700</v>
      </c>
      <c r="G3151" s="11" t="s">
        <v>259</v>
      </c>
      <c r="H3151" s="11" t="s">
        <v>117</v>
      </c>
      <c r="I3151" s="11" t="s">
        <v>247</v>
      </c>
      <c r="J3151" s="11" t="s">
        <v>99</v>
      </c>
      <c r="K3151" s="11" t="s">
        <v>70</v>
      </c>
      <c r="L3151" s="11" t="s">
        <v>157</v>
      </c>
      <c r="M3151" s="11" t="s">
        <v>101</v>
      </c>
      <c r="N3151" s="11">
        <v>18</v>
      </c>
      <c r="O3151" s="11">
        <v>2019</v>
      </c>
      <c r="P3151" s="11" t="s">
        <v>154</v>
      </c>
      <c r="Q3151" s="11" t="s">
        <v>154</v>
      </c>
      <c r="R3151" s="11" t="s">
        <v>259</v>
      </c>
      <c r="S3151" s="11" t="s">
        <v>104</v>
      </c>
      <c r="T3151" s="11">
        <v>612</v>
      </c>
      <c r="U3151" s="11" t="str">
        <f>IF(ISERROR(VLOOKUP(I3151,'BACK INFO'!F:F,1,0)),IF(ISERROR(VLOOKUP(I3151,'BACK INFO'!H:H,1,0)),K3151,'BACK INFO'!$H$1),'BACK INFO'!$G$1)</f>
        <v>JUDITH ANN DEAL</v>
      </c>
    </row>
    <row r="3152" spans="1:21" s="11" customFormat="1" x14ac:dyDescent="0.35">
      <c r="A3152" s="11" t="s">
        <v>94</v>
      </c>
      <c r="B3152" s="11">
        <v>2019</v>
      </c>
      <c r="C3152" s="11">
        <v>3</v>
      </c>
      <c r="D3152" s="11" t="s">
        <v>95</v>
      </c>
      <c r="E3152" s="11" t="s">
        <v>96</v>
      </c>
      <c r="F3152" s="11" t="s">
        <v>700</v>
      </c>
      <c r="G3152" s="11" t="s">
        <v>259</v>
      </c>
      <c r="H3152" s="11" t="s">
        <v>117</v>
      </c>
      <c r="I3152" s="11" t="s">
        <v>123</v>
      </c>
      <c r="J3152" s="11" t="s">
        <v>99</v>
      </c>
      <c r="K3152" s="11" t="s">
        <v>68</v>
      </c>
      <c r="L3152" s="11" t="s">
        <v>129</v>
      </c>
      <c r="M3152" s="11" t="s">
        <v>122</v>
      </c>
      <c r="N3152" s="11">
        <v>180</v>
      </c>
      <c r="O3152" s="11">
        <v>2019</v>
      </c>
      <c r="P3152" s="11" t="s">
        <v>154</v>
      </c>
      <c r="Q3152" s="11" t="s">
        <v>154</v>
      </c>
      <c r="R3152" s="11" t="s">
        <v>259</v>
      </c>
      <c r="S3152" s="11" t="s">
        <v>104</v>
      </c>
      <c r="T3152" s="11">
        <v>5829.5</v>
      </c>
      <c r="U3152" s="11" t="str">
        <f>IF(ISERROR(VLOOKUP(I3152,'BACK INFO'!F:F,1,0)),IF(ISERROR(VLOOKUP(I3152,'BACK INFO'!H:H,1,0)),K3152,'BACK INFO'!$H$1),'BACK INFO'!$G$1)</f>
        <v>STEPHANIE VITALI</v>
      </c>
    </row>
    <row r="3153" spans="1:21" s="11" customFormat="1" x14ac:dyDescent="0.35">
      <c r="A3153" s="11" t="s">
        <v>94</v>
      </c>
      <c r="B3153" s="11">
        <v>2019</v>
      </c>
      <c r="C3153" s="11">
        <v>3</v>
      </c>
      <c r="D3153" s="11" t="s">
        <v>95</v>
      </c>
      <c r="E3153" s="11" t="s">
        <v>96</v>
      </c>
      <c r="F3153" s="11" t="s">
        <v>700</v>
      </c>
      <c r="G3153" s="11" t="s">
        <v>259</v>
      </c>
      <c r="H3153" s="11" t="s">
        <v>117</v>
      </c>
      <c r="I3153" s="11" t="s">
        <v>161</v>
      </c>
      <c r="J3153" s="11" t="s">
        <v>99</v>
      </c>
      <c r="K3153" s="11" t="s">
        <v>70</v>
      </c>
      <c r="L3153" s="11" t="s">
        <v>157</v>
      </c>
      <c r="M3153" s="11" t="s">
        <v>101</v>
      </c>
      <c r="N3153" s="11">
        <v>90</v>
      </c>
      <c r="O3153" s="11">
        <v>2019</v>
      </c>
      <c r="P3153" s="11" t="s">
        <v>154</v>
      </c>
      <c r="Q3153" s="11" t="s">
        <v>154</v>
      </c>
      <c r="R3153" s="11" t="s">
        <v>259</v>
      </c>
      <c r="S3153" s="11" t="s">
        <v>104</v>
      </c>
      <c r="T3153" s="11">
        <v>2907.0000000000005</v>
      </c>
      <c r="U3153" s="11" t="str">
        <f>IF(ISERROR(VLOOKUP(I3153,'BACK INFO'!F:F,1,0)),IF(ISERROR(VLOOKUP(I3153,'BACK INFO'!H:H,1,0)),K3153,'BACK INFO'!$H$1),'BACK INFO'!$G$1)</f>
        <v>JUDITH ANN DEAL</v>
      </c>
    </row>
    <row r="3154" spans="1:21" s="11" customFormat="1" x14ac:dyDescent="0.35">
      <c r="A3154" s="11" t="s">
        <v>94</v>
      </c>
      <c r="B3154" s="11">
        <v>2019</v>
      </c>
      <c r="C3154" s="11">
        <v>3</v>
      </c>
      <c r="D3154" s="11" t="s">
        <v>95</v>
      </c>
      <c r="E3154" s="11" t="s">
        <v>96</v>
      </c>
      <c r="F3154" s="11" t="s">
        <v>700</v>
      </c>
      <c r="G3154" s="11" t="s">
        <v>259</v>
      </c>
      <c r="H3154" s="11" t="s">
        <v>117</v>
      </c>
      <c r="I3154" s="11" t="s">
        <v>322</v>
      </c>
      <c r="J3154" s="11" t="s">
        <v>99</v>
      </c>
      <c r="K3154" s="11" t="s">
        <v>75</v>
      </c>
      <c r="L3154" s="11" t="s">
        <v>127</v>
      </c>
      <c r="M3154" s="11" t="s">
        <v>101</v>
      </c>
      <c r="N3154" s="11">
        <v>16</v>
      </c>
      <c r="O3154" s="11">
        <v>2019</v>
      </c>
      <c r="P3154" s="11" t="s">
        <v>154</v>
      </c>
      <c r="Q3154" s="11" t="s">
        <v>154</v>
      </c>
      <c r="R3154" s="11" t="s">
        <v>259</v>
      </c>
      <c r="S3154" s="11" t="s">
        <v>104</v>
      </c>
      <c r="T3154" s="11">
        <v>528</v>
      </c>
      <c r="U3154" s="11" t="str">
        <f>IF(ISERROR(VLOOKUP(I3154,'BACK INFO'!F:F,1,0)),IF(ISERROR(VLOOKUP(I3154,'BACK INFO'!H:H,1,0)),K3154,'BACK INFO'!$H$1),'BACK INFO'!$G$1)</f>
        <v>LAURA BONG</v>
      </c>
    </row>
    <row r="3155" spans="1:21" s="11" customFormat="1" x14ac:dyDescent="0.35">
      <c r="A3155" s="11" t="s">
        <v>94</v>
      </c>
      <c r="B3155" s="11">
        <v>2019</v>
      </c>
      <c r="C3155" s="11">
        <v>3</v>
      </c>
      <c r="D3155" s="11" t="s">
        <v>95</v>
      </c>
      <c r="E3155" s="11" t="s">
        <v>96</v>
      </c>
      <c r="F3155" s="11" t="s">
        <v>700</v>
      </c>
      <c r="G3155" s="11" t="s">
        <v>259</v>
      </c>
      <c r="H3155" s="11" t="s">
        <v>117</v>
      </c>
      <c r="I3155" s="11" t="s">
        <v>148</v>
      </c>
      <c r="J3155" s="11" t="s">
        <v>99</v>
      </c>
      <c r="K3155" s="11" t="s">
        <v>71</v>
      </c>
      <c r="L3155" s="11" t="s">
        <v>149</v>
      </c>
      <c r="M3155" s="11" t="s">
        <v>101</v>
      </c>
      <c r="N3155" s="11">
        <v>1</v>
      </c>
      <c r="O3155" s="11">
        <v>2019</v>
      </c>
      <c r="P3155" s="11" t="s">
        <v>154</v>
      </c>
      <c r="Q3155" s="11" t="s">
        <v>154</v>
      </c>
      <c r="R3155" s="11" t="s">
        <v>259</v>
      </c>
      <c r="S3155" s="11" t="s">
        <v>104</v>
      </c>
      <c r="T3155" s="11">
        <v>34</v>
      </c>
      <c r="U3155" s="11" t="str">
        <f>IF(ISERROR(VLOOKUP(I3155,'BACK INFO'!F:F,1,0)),IF(ISERROR(VLOOKUP(I3155,'BACK INFO'!H:H,1,0)),K3155,'BACK INFO'!$H$1),'BACK INFO'!$G$1)</f>
        <v>HOLLY SALES INC.</v>
      </c>
    </row>
    <row r="3156" spans="1:21" s="11" customFormat="1" x14ac:dyDescent="0.35">
      <c r="A3156" s="11" t="s">
        <v>94</v>
      </c>
      <c r="B3156" s="11">
        <v>2019</v>
      </c>
      <c r="C3156" s="11">
        <v>3</v>
      </c>
      <c r="D3156" s="11" t="s">
        <v>95</v>
      </c>
      <c r="E3156" s="11" t="s">
        <v>96</v>
      </c>
      <c r="F3156" s="11" t="s">
        <v>700</v>
      </c>
      <c r="G3156" s="11" t="s">
        <v>259</v>
      </c>
      <c r="H3156" s="11" t="s">
        <v>117</v>
      </c>
      <c r="I3156" s="11" t="s">
        <v>252</v>
      </c>
      <c r="J3156" s="11" t="s">
        <v>99</v>
      </c>
      <c r="K3156" s="11" t="s">
        <v>70</v>
      </c>
      <c r="L3156" s="11" t="s">
        <v>157</v>
      </c>
      <c r="M3156" s="11" t="s">
        <v>101</v>
      </c>
      <c r="N3156" s="11">
        <v>26</v>
      </c>
      <c r="O3156" s="11">
        <v>2019</v>
      </c>
      <c r="P3156" s="11" t="s">
        <v>154</v>
      </c>
      <c r="Q3156" s="11" t="s">
        <v>154</v>
      </c>
      <c r="R3156" s="11" t="s">
        <v>259</v>
      </c>
      <c r="S3156" s="11" t="s">
        <v>104</v>
      </c>
      <c r="T3156" s="11">
        <v>815.5</v>
      </c>
      <c r="U3156" s="11" t="str">
        <f>IF(ISERROR(VLOOKUP(I3156,'BACK INFO'!F:F,1,0)),IF(ISERROR(VLOOKUP(I3156,'BACK INFO'!H:H,1,0)),K3156,'BACK INFO'!$H$1),'BACK INFO'!$G$1)</f>
        <v>JUDITH ANN DEAL</v>
      </c>
    </row>
    <row r="3157" spans="1:21" s="11" customFormat="1" x14ac:dyDescent="0.35">
      <c r="A3157" s="11" t="s">
        <v>94</v>
      </c>
      <c r="B3157" s="11">
        <v>2019</v>
      </c>
      <c r="C3157" s="11">
        <v>3</v>
      </c>
      <c r="D3157" s="11" t="s">
        <v>95</v>
      </c>
      <c r="E3157" s="11" t="s">
        <v>96</v>
      </c>
      <c r="F3157" s="11" t="s">
        <v>700</v>
      </c>
      <c r="G3157" s="11" t="s">
        <v>259</v>
      </c>
      <c r="H3157" s="11" t="s">
        <v>117</v>
      </c>
      <c r="I3157" s="11" t="s">
        <v>163</v>
      </c>
      <c r="J3157" s="11" t="s">
        <v>99</v>
      </c>
      <c r="K3157" s="11" t="s">
        <v>71</v>
      </c>
      <c r="L3157" s="11" t="s">
        <v>164</v>
      </c>
      <c r="M3157" s="11" t="s">
        <v>101</v>
      </c>
      <c r="N3157" s="11">
        <v>5</v>
      </c>
      <c r="O3157" s="11">
        <v>2019</v>
      </c>
      <c r="P3157" s="11" t="s">
        <v>154</v>
      </c>
      <c r="Q3157" s="11" t="s">
        <v>154</v>
      </c>
      <c r="R3157" s="11" t="s">
        <v>259</v>
      </c>
      <c r="S3157" s="11" t="s">
        <v>104</v>
      </c>
      <c r="T3157" s="11">
        <v>165</v>
      </c>
      <c r="U3157" s="11" t="str">
        <f>IF(ISERROR(VLOOKUP(I3157,'BACK INFO'!F:F,1,0)),IF(ISERROR(VLOOKUP(I3157,'BACK INFO'!H:H,1,0)),K3157,'BACK INFO'!$H$1),'BACK INFO'!$G$1)</f>
        <v>HOLLY SALES INC.</v>
      </c>
    </row>
    <row r="3158" spans="1:21" s="11" customFormat="1" x14ac:dyDescent="0.35">
      <c r="A3158" s="11" t="s">
        <v>94</v>
      </c>
      <c r="B3158" s="11">
        <v>2019</v>
      </c>
      <c r="C3158" s="11">
        <v>3</v>
      </c>
      <c r="D3158" s="11" t="s">
        <v>95</v>
      </c>
      <c r="E3158" s="11" t="s">
        <v>96</v>
      </c>
      <c r="F3158" s="11" t="s">
        <v>700</v>
      </c>
      <c r="G3158" s="11" t="s">
        <v>259</v>
      </c>
      <c r="H3158" s="11" t="s">
        <v>117</v>
      </c>
      <c r="I3158" s="11" t="s">
        <v>389</v>
      </c>
      <c r="J3158" s="11" t="s">
        <v>99</v>
      </c>
      <c r="K3158" s="11" t="s">
        <v>67</v>
      </c>
      <c r="L3158" s="11" t="s">
        <v>135</v>
      </c>
      <c r="M3158" s="11" t="s">
        <v>101</v>
      </c>
      <c r="N3158" s="11">
        <v>46</v>
      </c>
      <c r="O3158" s="11">
        <v>2019</v>
      </c>
      <c r="P3158" s="11" t="s">
        <v>154</v>
      </c>
      <c r="Q3158" s="11" t="s">
        <v>154</v>
      </c>
      <c r="R3158" s="11" t="s">
        <v>259</v>
      </c>
      <c r="S3158" s="11" t="s">
        <v>104</v>
      </c>
      <c r="T3158" s="11">
        <v>1462.5</v>
      </c>
      <c r="U3158" s="11" t="str">
        <f>IF(ISERROR(VLOOKUP(I3158,'BACK INFO'!F:F,1,0)),IF(ISERROR(VLOOKUP(I3158,'BACK INFO'!H:H,1,0)),K3158,'BACK INFO'!$H$1),'BACK INFO'!$G$1)</f>
        <v>ANITA M. HOPKINS</v>
      </c>
    </row>
    <row r="3159" spans="1:21" s="11" customFormat="1" x14ac:dyDescent="0.35">
      <c r="A3159" s="11" t="s">
        <v>94</v>
      </c>
      <c r="B3159" s="11">
        <v>2019</v>
      </c>
      <c r="C3159" s="11">
        <v>3</v>
      </c>
      <c r="D3159" s="11" t="s">
        <v>95</v>
      </c>
      <c r="E3159" s="11" t="s">
        <v>96</v>
      </c>
      <c r="F3159" s="11" t="s">
        <v>700</v>
      </c>
      <c r="G3159" s="11" t="s">
        <v>259</v>
      </c>
      <c r="H3159" s="11" t="s">
        <v>117</v>
      </c>
      <c r="I3159" s="11" t="s">
        <v>185</v>
      </c>
      <c r="J3159" s="11" t="s">
        <v>99</v>
      </c>
      <c r="K3159" s="11" t="s">
        <v>76</v>
      </c>
      <c r="L3159" s="11" t="s">
        <v>127</v>
      </c>
      <c r="M3159" s="11" t="s">
        <v>101</v>
      </c>
      <c r="N3159" s="11">
        <v>11</v>
      </c>
      <c r="O3159" s="11">
        <v>2019</v>
      </c>
      <c r="P3159" s="11" t="s">
        <v>154</v>
      </c>
      <c r="Q3159" s="11" t="s">
        <v>154</v>
      </c>
      <c r="R3159" s="11" t="s">
        <v>259</v>
      </c>
      <c r="S3159" s="11" t="s">
        <v>104</v>
      </c>
      <c r="T3159" s="11">
        <v>374</v>
      </c>
      <c r="U3159" s="11" t="str">
        <f>IF(ISERROR(VLOOKUP(I3159,'BACK INFO'!F:F,1,0)),IF(ISERROR(VLOOKUP(I3159,'BACK INFO'!H:H,1,0)),K3159,'BACK INFO'!$H$1),'BACK INFO'!$G$1)</f>
        <v>MIE MANNICHE</v>
      </c>
    </row>
    <row r="3160" spans="1:21" s="11" customFormat="1" x14ac:dyDescent="0.35">
      <c r="A3160" s="11" t="s">
        <v>94</v>
      </c>
      <c r="B3160" s="11">
        <v>2019</v>
      </c>
      <c r="C3160" s="11">
        <v>3</v>
      </c>
      <c r="D3160" s="11" t="s">
        <v>95</v>
      </c>
      <c r="E3160" s="11" t="s">
        <v>96</v>
      </c>
      <c r="F3160" s="11" t="s">
        <v>700</v>
      </c>
      <c r="G3160" s="11" t="s">
        <v>259</v>
      </c>
      <c r="H3160" s="11" t="s">
        <v>117</v>
      </c>
      <c r="I3160" s="11" t="s">
        <v>255</v>
      </c>
      <c r="J3160" s="11" t="s">
        <v>99</v>
      </c>
      <c r="K3160" s="11" t="s">
        <v>72</v>
      </c>
      <c r="L3160" s="11" t="s">
        <v>114</v>
      </c>
      <c r="M3160" s="11" t="s">
        <v>101</v>
      </c>
      <c r="N3160" s="11">
        <v>7</v>
      </c>
      <c r="O3160" s="11">
        <v>2019</v>
      </c>
      <c r="P3160" s="11" t="s">
        <v>154</v>
      </c>
      <c r="Q3160" s="11" t="s">
        <v>154</v>
      </c>
      <c r="R3160" s="11" t="s">
        <v>259</v>
      </c>
      <c r="S3160" s="11" t="s">
        <v>104</v>
      </c>
      <c r="T3160" s="11">
        <v>228</v>
      </c>
      <c r="U3160" s="11" t="str">
        <f>IF(ISERROR(VLOOKUP(I3160,'BACK INFO'!F:F,1,0)),IF(ISERROR(VLOOKUP(I3160,'BACK INFO'!H:H,1,0)),K3160,'BACK INFO'!$H$1),'BACK INFO'!$G$1)</f>
        <v>BILL MILLER AND COMPANY</v>
      </c>
    </row>
    <row r="3161" spans="1:21" s="11" customFormat="1" x14ac:dyDescent="0.35">
      <c r="A3161" s="11" t="s">
        <v>94</v>
      </c>
      <c r="B3161" s="11">
        <v>2019</v>
      </c>
      <c r="C3161" s="11">
        <v>3</v>
      </c>
      <c r="D3161" s="11" t="s">
        <v>95</v>
      </c>
      <c r="E3161" s="11" t="s">
        <v>96</v>
      </c>
      <c r="F3161" s="11" t="s">
        <v>700</v>
      </c>
      <c r="G3161" s="11" t="s">
        <v>259</v>
      </c>
      <c r="H3161" s="11" t="s">
        <v>117</v>
      </c>
      <c r="I3161" s="11" t="s">
        <v>595</v>
      </c>
      <c r="J3161" s="11" t="s">
        <v>99</v>
      </c>
      <c r="K3161" s="11" t="s">
        <v>72</v>
      </c>
      <c r="L3161" s="11" t="s">
        <v>114</v>
      </c>
      <c r="M3161" s="11" t="s">
        <v>101</v>
      </c>
      <c r="N3161" s="11">
        <v>30</v>
      </c>
      <c r="O3161" s="11">
        <v>2019</v>
      </c>
      <c r="P3161" s="11" t="s">
        <v>154</v>
      </c>
      <c r="Q3161" s="11" t="s">
        <v>154</v>
      </c>
      <c r="R3161" s="11" t="s">
        <v>259</v>
      </c>
      <c r="S3161" s="11" t="s">
        <v>104</v>
      </c>
      <c r="T3161" s="11">
        <v>990</v>
      </c>
      <c r="U3161" s="11" t="str">
        <f>IF(ISERROR(VLOOKUP(I3161,'BACK INFO'!F:F,1,0)),IF(ISERROR(VLOOKUP(I3161,'BACK INFO'!H:H,1,0)),K3161,'BACK INFO'!$H$1),'BACK INFO'!$G$1)</f>
        <v>BILL MILLER AND COMPANY</v>
      </c>
    </row>
    <row r="3162" spans="1:21" s="11" customFormat="1" x14ac:dyDescent="0.35">
      <c r="A3162" s="11" t="s">
        <v>94</v>
      </c>
      <c r="B3162" s="11">
        <v>2019</v>
      </c>
      <c r="C3162" s="11">
        <v>3</v>
      </c>
      <c r="D3162" s="11" t="s">
        <v>95</v>
      </c>
      <c r="E3162" s="11" t="s">
        <v>96</v>
      </c>
      <c r="F3162" s="11" t="s">
        <v>700</v>
      </c>
      <c r="G3162" s="11" t="s">
        <v>259</v>
      </c>
      <c r="H3162" s="11" t="s">
        <v>117</v>
      </c>
      <c r="I3162" s="11" t="s">
        <v>257</v>
      </c>
      <c r="J3162" s="11" t="s">
        <v>99</v>
      </c>
      <c r="K3162" s="11" t="s">
        <v>245</v>
      </c>
      <c r="L3162" s="11" t="s">
        <v>246</v>
      </c>
      <c r="M3162" s="11" t="s">
        <v>246</v>
      </c>
      <c r="N3162" s="11">
        <v>7</v>
      </c>
      <c r="O3162" s="11">
        <v>2019</v>
      </c>
      <c r="P3162" s="11" t="s">
        <v>154</v>
      </c>
      <c r="Q3162" s="11" t="s">
        <v>154</v>
      </c>
      <c r="R3162" s="11" t="s">
        <v>259</v>
      </c>
      <c r="S3162" s="11" t="s">
        <v>104</v>
      </c>
      <c r="T3162" s="11">
        <v>214.5</v>
      </c>
      <c r="U3162" s="11" t="str">
        <f>IF(ISERROR(VLOOKUP(I3162,'BACK INFO'!F:F,1,0)),IF(ISERROR(VLOOKUP(I3162,'BACK INFO'!H:H,1,0)),K3162,'BACK INFO'!$H$1),'BACK INFO'!$G$1)</f>
        <v>JULIUS ORTIZ MALDONADO</v>
      </c>
    </row>
    <row r="3163" spans="1:21" s="11" customFormat="1" x14ac:dyDescent="0.35">
      <c r="A3163" s="11" t="s">
        <v>94</v>
      </c>
      <c r="B3163" s="11">
        <v>2019</v>
      </c>
      <c r="C3163" s="11">
        <v>3</v>
      </c>
      <c r="D3163" s="11" t="s">
        <v>95</v>
      </c>
      <c r="E3163" s="11" t="s">
        <v>96</v>
      </c>
      <c r="F3163" s="11" t="s">
        <v>700</v>
      </c>
      <c r="G3163" s="11" t="s">
        <v>259</v>
      </c>
      <c r="H3163" s="11" t="s">
        <v>117</v>
      </c>
      <c r="I3163" s="11" t="s">
        <v>530</v>
      </c>
      <c r="J3163" s="11" t="s">
        <v>99</v>
      </c>
      <c r="K3163" s="11" t="s">
        <v>75</v>
      </c>
      <c r="L3163" s="11" t="s">
        <v>131</v>
      </c>
      <c r="M3163" s="11" t="s">
        <v>101</v>
      </c>
      <c r="N3163" s="11">
        <v>14</v>
      </c>
      <c r="O3163" s="11">
        <v>2019</v>
      </c>
      <c r="P3163" s="11" t="s">
        <v>154</v>
      </c>
      <c r="Q3163" s="11" t="s">
        <v>154</v>
      </c>
      <c r="R3163" s="11" t="s">
        <v>259</v>
      </c>
      <c r="S3163" s="11" t="s">
        <v>104</v>
      </c>
      <c r="T3163" s="11">
        <v>441</v>
      </c>
      <c r="U3163" s="11" t="str">
        <f>IF(ISERROR(VLOOKUP(I3163,'BACK INFO'!F:F,1,0)),IF(ISERROR(VLOOKUP(I3163,'BACK INFO'!H:H,1,0)),K3163,'BACK INFO'!$H$1),'BACK INFO'!$G$1)</f>
        <v>LAURA BONG</v>
      </c>
    </row>
    <row r="3164" spans="1:21" s="11" customFormat="1" x14ac:dyDescent="0.35">
      <c r="A3164" s="11" t="s">
        <v>94</v>
      </c>
      <c r="B3164" s="11">
        <v>2019</v>
      </c>
      <c r="C3164" s="11">
        <v>3</v>
      </c>
      <c r="D3164" s="11" t="s">
        <v>95</v>
      </c>
      <c r="E3164" s="11" t="s">
        <v>96</v>
      </c>
      <c r="F3164" s="11" t="s">
        <v>700</v>
      </c>
      <c r="G3164" s="11" t="s">
        <v>259</v>
      </c>
      <c r="H3164" s="11" t="s">
        <v>117</v>
      </c>
      <c r="I3164" s="11" t="s">
        <v>415</v>
      </c>
      <c r="J3164" s="11" t="s">
        <v>99</v>
      </c>
      <c r="K3164" s="11" t="s">
        <v>245</v>
      </c>
      <c r="L3164" s="11" t="s">
        <v>246</v>
      </c>
      <c r="M3164" s="11" t="s">
        <v>246</v>
      </c>
      <c r="N3164" s="11">
        <v>22</v>
      </c>
      <c r="O3164" s="11">
        <v>2019</v>
      </c>
      <c r="P3164" s="11" t="s">
        <v>154</v>
      </c>
      <c r="Q3164" s="11" t="s">
        <v>154</v>
      </c>
      <c r="R3164" s="11" t="s">
        <v>259</v>
      </c>
      <c r="S3164" s="11" t="s">
        <v>104</v>
      </c>
      <c r="T3164" s="11">
        <v>724</v>
      </c>
      <c r="U3164" s="11" t="str">
        <f>IF(ISERROR(VLOOKUP(I3164,'BACK INFO'!F:F,1,0)),IF(ISERROR(VLOOKUP(I3164,'BACK INFO'!H:H,1,0)),K3164,'BACK INFO'!$H$1),'BACK INFO'!$G$1)</f>
        <v>JULIUS ORTIZ MALDONADO</v>
      </c>
    </row>
    <row r="3165" spans="1:21" s="11" customFormat="1" x14ac:dyDescent="0.35">
      <c r="A3165" s="11" t="s">
        <v>94</v>
      </c>
      <c r="B3165" s="11">
        <v>2019</v>
      </c>
      <c r="C3165" s="11">
        <v>3</v>
      </c>
      <c r="D3165" s="11" t="s">
        <v>95</v>
      </c>
      <c r="E3165" s="11" t="s">
        <v>96</v>
      </c>
      <c r="F3165" s="11" t="s">
        <v>700</v>
      </c>
      <c r="G3165" s="11" t="s">
        <v>259</v>
      </c>
      <c r="H3165" s="11" t="s">
        <v>117</v>
      </c>
      <c r="I3165" s="11" t="s">
        <v>431</v>
      </c>
      <c r="J3165" s="11" t="s">
        <v>99</v>
      </c>
      <c r="K3165" s="11" t="s">
        <v>75</v>
      </c>
      <c r="L3165" s="11" t="s">
        <v>131</v>
      </c>
      <c r="M3165" s="11" t="s">
        <v>101</v>
      </c>
      <c r="N3165" s="11">
        <v>8</v>
      </c>
      <c r="O3165" s="11">
        <v>2019</v>
      </c>
      <c r="P3165" s="11" t="s">
        <v>154</v>
      </c>
      <c r="Q3165" s="11" t="s">
        <v>154</v>
      </c>
      <c r="R3165" s="11" t="s">
        <v>259</v>
      </c>
      <c r="S3165" s="11" t="s">
        <v>104</v>
      </c>
      <c r="T3165" s="11">
        <v>256</v>
      </c>
      <c r="U3165" s="11" t="str">
        <f>IF(ISERROR(VLOOKUP(I3165,'BACK INFO'!F:F,1,0)),IF(ISERROR(VLOOKUP(I3165,'BACK INFO'!H:H,1,0)),K3165,'BACK INFO'!$H$1),'BACK INFO'!$G$1)</f>
        <v>LAURA BONG</v>
      </c>
    </row>
    <row r="3166" spans="1:21" s="11" customFormat="1" x14ac:dyDescent="0.35">
      <c r="A3166" s="11" t="s">
        <v>94</v>
      </c>
      <c r="B3166" s="11">
        <v>2019</v>
      </c>
      <c r="C3166" s="11">
        <v>3</v>
      </c>
      <c r="D3166" s="11" t="s">
        <v>95</v>
      </c>
      <c r="E3166" s="11" t="s">
        <v>96</v>
      </c>
      <c r="F3166" s="11" t="s">
        <v>700</v>
      </c>
      <c r="G3166" s="11" t="s">
        <v>259</v>
      </c>
      <c r="H3166" s="11" t="s">
        <v>117</v>
      </c>
      <c r="I3166" s="11" t="s">
        <v>532</v>
      </c>
      <c r="J3166" s="11" t="s">
        <v>99</v>
      </c>
      <c r="K3166" s="11" t="s">
        <v>75</v>
      </c>
      <c r="L3166" s="11" t="s">
        <v>273</v>
      </c>
      <c r="M3166" s="11" t="s">
        <v>101</v>
      </c>
      <c r="N3166" s="11">
        <v>34</v>
      </c>
      <c r="O3166" s="11">
        <v>2019</v>
      </c>
      <c r="P3166" s="11" t="s">
        <v>154</v>
      </c>
      <c r="Q3166" s="11" t="s">
        <v>154</v>
      </c>
      <c r="R3166" s="11" t="s">
        <v>259</v>
      </c>
      <c r="S3166" s="11" t="s">
        <v>104</v>
      </c>
      <c r="T3166" s="11">
        <v>1107</v>
      </c>
      <c r="U3166" s="11" t="str">
        <f>IF(ISERROR(VLOOKUP(I3166,'BACK INFO'!F:F,1,0)),IF(ISERROR(VLOOKUP(I3166,'BACK INFO'!H:H,1,0)),K3166,'BACK INFO'!$H$1),'BACK INFO'!$G$1)</f>
        <v>LAURA BONG</v>
      </c>
    </row>
    <row r="3167" spans="1:21" s="11" customFormat="1" x14ac:dyDescent="0.35">
      <c r="A3167" s="11" t="s">
        <v>94</v>
      </c>
      <c r="B3167" s="11">
        <v>2019</v>
      </c>
      <c r="C3167" s="11">
        <v>3</v>
      </c>
      <c r="D3167" s="11" t="s">
        <v>95</v>
      </c>
      <c r="E3167" s="11" t="s">
        <v>96</v>
      </c>
      <c r="F3167" s="11" t="s">
        <v>700</v>
      </c>
      <c r="G3167" s="11" t="s">
        <v>259</v>
      </c>
      <c r="H3167" s="11" t="s">
        <v>117</v>
      </c>
      <c r="I3167" s="11" t="s">
        <v>342</v>
      </c>
      <c r="J3167" s="11" t="s">
        <v>99</v>
      </c>
      <c r="K3167" s="11" t="s">
        <v>73</v>
      </c>
      <c r="L3167" s="11" t="s">
        <v>343</v>
      </c>
      <c r="M3167" s="11" t="s">
        <v>101</v>
      </c>
      <c r="N3167" s="11">
        <v>25</v>
      </c>
      <c r="O3167" s="11">
        <v>2019</v>
      </c>
      <c r="P3167" s="11" t="s">
        <v>154</v>
      </c>
      <c r="Q3167" s="11" t="s">
        <v>154</v>
      </c>
      <c r="R3167" s="11" t="s">
        <v>259</v>
      </c>
      <c r="S3167" s="11" t="s">
        <v>104</v>
      </c>
      <c r="T3167" s="11">
        <v>818.5</v>
      </c>
      <c r="U3167" s="11" t="str">
        <f>IF(ISERROR(VLOOKUP(I3167,'BACK INFO'!F:F,1,0)),IF(ISERROR(VLOOKUP(I3167,'BACK INFO'!H:H,1,0)),K3167,'BACK INFO'!$H$1),'BACK INFO'!$G$1)</f>
        <v>PHYLLIS POSNER</v>
      </c>
    </row>
    <row r="3168" spans="1:21" s="11" customFormat="1" x14ac:dyDescent="0.35">
      <c r="A3168" s="11" t="s">
        <v>94</v>
      </c>
      <c r="B3168" s="11">
        <v>2019</v>
      </c>
      <c r="C3168" s="11">
        <v>3</v>
      </c>
      <c r="D3168" s="11" t="s">
        <v>95</v>
      </c>
      <c r="E3168" s="11" t="s">
        <v>96</v>
      </c>
      <c r="F3168" s="11" t="s">
        <v>700</v>
      </c>
      <c r="G3168" s="11" t="s">
        <v>259</v>
      </c>
      <c r="H3168" s="11" t="s">
        <v>117</v>
      </c>
      <c r="I3168" s="11" t="s">
        <v>479</v>
      </c>
      <c r="J3168" s="11" t="s">
        <v>99</v>
      </c>
      <c r="K3168" s="11" t="s">
        <v>71</v>
      </c>
      <c r="L3168" s="11" t="s">
        <v>149</v>
      </c>
      <c r="M3168" s="11" t="s">
        <v>101</v>
      </c>
      <c r="N3168" s="11">
        <v>13</v>
      </c>
      <c r="O3168" s="11">
        <v>2019</v>
      </c>
      <c r="P3168" s="11" t="s">
        <v>154</v>
      </c>
      <c r="Q3168" s="11" t="s">
        <v>154</v>
      </c>
      <c r="R3168" s="11" t="s">
        <v>259</v>
      </c>
      <c r="S3168" s="11" t="s">
        <v>104</v>
      </c>
      <c r="T3168" s="11">
        <v>411</v>
      </c>
      <c r="U3168" s="11" t="str">
        <f>IF(ISERROR(VLOOKUP(I3168,'BACK INFO'!F:F,1,0)),IF(ISERROR(VLOOKUP(I3168,'BACK INFO'!H:H,1,0)),K3168,'BACK INFO'!$H$1),'BACK INFO'!$G$1)</f>
        <v>HOLLY SALES INC.</v>
      </c>
    </row>
    <row r="3169" spans="1:21" s="11" customFormat="1" x14ac:dyDescent="0.35">
      <c r="A3169" s="11" t="s">
        <v>94</v>
      </c>
      <c r="B3169" s="11">
        <v>2019</v>
      </c>
      <c r="C3169" s="11">
        <v>3</v>
      </c>
      <c r="D3169" s="11" t="s">
        <v>95</v>
      </c>
      <c r="E3169" s="11" t="s">
        <v>96</v>
      </c>
      <c r="F3169" s="11" t="s">
        <v>700</v>
      </c>
      <c r="G3169" s="11" t="s">
        <v>259</v>
      </c>
      <c r="H3169" s="11" t="s">
        <v>117</v>
      </c>
      <c r="I3169" s="11" t="s">
        <v>534</v>
      </c>
      <c r="J3169" s="11" t="s">
        <v>99</v>
      </c>
      <c r="K3169" s="11" t="s">
        <v>75</v>
      </c>
      <c r="L3169" s="11" t="s">
        <v>146</v>
      </c>
      <c r="M3169" s="11" t="s">
        <v>101</v>
      </c>
      <c r="N3169" s="11">
        <v>20</v>
      </c>
      <c r="O3169" s="11">
        <v>2019</v>
      </c>
      <c r="P3169" s="11" t="s">
        <v>154</v>
      </c>
      <c r="Q3169" s="11" t="s">
        <v>154</v>
      </c>
      <c r="R3169" s="11" t="s">
        <v>259</v>
      </c>
      <c r="S3169" s="11" t="s">
        <v>104</v>
      </c>
      <c r="T3169" s="11">
        <v>644</v>
      </c>
      <c r="U3169" s="11" t="str">
        <f>IF(ISERROR(VLOOKUP(I3169,'BACK INFO'!F:F,1,0)),IF(ISERROR(VLOOKUP(I3169,'BACK INFO'!H:H,1,0)),K3169,'BACK INFO'!$H$1),'BACK INFO'!$G$1)</f>
        <v>LAURA BONG</v>
      </c>
    </row>
    <row r="3170" spans="1:21" s="11" customFormat="1" x14ac:dyDescent="0.35">
      <c r="A3170" s="11" t="s">
        <v>94</v>
      </c>
      <c r="B3170" s="11">
        <v>2019</v>
      </c>
      <c r="C3170" s="11">
        <v>3</v>
      </c>
      <c r="D3170" s="11" t="s">
        <v>95</v>
      </c>
      <c r="E3170" s="11" t="s">
        <v>96</v>
      </c>
      <c r="F3170" s="11" t="s">
        <v>700</v>
      </c>
      <c r="G3170" s="11" t="s">
        <v>259</v>
      </c>
      <c r="H3170" s="11" t="s">
        <v>117</v>
      </c>
      <c r="I3170" s="11" t="s">
        <v>604</v>
      </c>
      <c r="J3170" s="11" t="s">
        <v>99</v>
      </c>
      <c r="K3170" s="11" t="s">
        <v>75</v>
      </c>
      <c r="L3170" s="11" t="s">
        <v>146</v>
      </c>
      <c r="M3170" s="11" t="s">
        <v>101</v>
      </c>
      <c r="N3170" s="11">
        <v>29</v>
      </c>
      <c r="O3170" s="11">
        <v>2019</v>
      </c>
      <c r="P3170" s="11" t="s">
        <v>154</v>
      </c>
      <c r="Q3170" s="11" t="s">
        <v>154</v>
      </c>
      <c r="R3170" s="11" t="s">
        <v>259</v>
      </c>
      <c r="S3170" s="11" t="s">
        <v>104</v>
      </c>
      <c r="T3170" s="11">
        <v>888.5</v>
      </c>
      <c r="U3170" s="11" t="str">
        <f>IF(ISERROR(VLOOKUP(I3170,'BACK INFO'!F:F,1,0)),IF(ISERROR(VLOOKUP(I3170,'BACK INFO'!H:H,1,0)),K3170,'BACK INFO'!$H$1),'BACK INFO'!$G$1)</f>
        <v>LAURA BONG</v>
      </c>
    </row>
    <row r="3171" spans="1:21" s="11" customFormat="1" x14ac:dyDescent="0.35">
      <c r="A3171" s="11" t="s">
        <v>94</v>
      </c>
      <c r="B3171" s="11">
        <v>2019</v>
      </c>
      <c r="C3171" s="11">
        <v>3</v>
      </c>
      <c r="D3171" s="11" t="s">
        <v>95</v>
      </c>
      <c r="E3171" s="11" t="s">
        <v>96</v>
      </c>
      <c r="F3171" s="11" t="s">
        <v>700</v>
      </c>
      <c r="G3171" s="11" t="s">
        <v>259</v>
      </c>
      <c r="H3171" s="11" t="s">
        <v>117</v>
      </c>
      <c r="I3171" s="11" t="s">
        <v>589</v>
      </c>
      <c r="J3171" s="11" t="s">
        <v>99</v>
      </c>
      <c r="K3171" s="11" t="s">
        <v>72</v>
      </c>
      <c r="L3171" s="11" t="s">
        <v>114</v>
      </c>
      <c r="M3171" s="11" t="s">
        <v>101</v>
      </c>
      <c r="N3171" s="11">
        <v>15</v>
      </c>
      <c r="O3171" s="11">
        <v>2019</v>
      </c>
      <c r="P3171" s="11" t="s">
        <v>154</v>
      </c>
      <c r="Q3171" s="11" t="s">
        <v>154</v>
      </c>
      <c r="R3171" s="11" t="s">
        <v>259</v>
      </c>
      <c r="S3171" s="11" t="s">
        <v>104</v>
      </c>
      <c r="T3171" s="11">
        <v>500</v>
      </c>
      <c r="U3171" s="11" t="str">
        <f>IF(ISERROR(VLOOKUP(I3171,'BACK INFO'!F:F,1,0)),IF(ISERROR(VLOOKUP(I3171,'BACK INFO'!H:H,1,0)),K3171,'BACK INFO'!$H$1),'BACK INFO'!$G$1)</f>
        <v>BILL MILLER AND COMPANY</v>
      </c>
    </row>
    <row r="3172" spans="1:21" s="11" customFormat="1" x14ac:dyDescent="0.35">
      <c r="A3172" s="11" t="s">
        <v>94</v>
      </c>
      <c r="B3172" s="11">
        <v>2019</v>
      </c>
      <c r="C3172" s="11">
        <v>3</v>
      </c>
      <c r="D3172" s="11" t="s">
        <v>95</v>
      </c>
      <c r="E3172" s="11" t="s">
        <v>96</v>
      </c>
      <c r="F3172" s="11" t="s">
        <v>700</v>
      </c>
      <c r="G3172" s="11" t="s">
        <v>259</v>
      </c>
      <c r="H3172" s="11" t="s">
        <v>117</v>
      </c>
      <c r="I3172" s="11" t="s">
        <v>64</v>
      </c>
      <c r="J3172" s="11" t="s">
        <v>99</v>
      </c>
      <c r="K3172" s="11" t="s">
        <v>54</v>
      </c>
      <c r="L3172" s="11" t="s">
        <v>165</v>
      </c>
      <c r="M3172" s="11" t="s">
        <v>101</v>
      </c>
      <c r="N3172" s="11">
        <v>291</v>
      </c>
      <c r="O3172" s="11">
        <v>2019</v>
      </c>
      <c r="P3172" s="11" t="s">
        <v>154</v>
      </c>
      <c r="Q3172" s="11" t="s">
        <v>154</v>
      </c>
      <c r="R3172" s="11" t="s">
        <v>259</v>
      </c>
      <c r="S3172" s="11" t="s">
        <v>104</v>
      </c>
      <c r="T3172" s="11">
        <v>8941.81</v>
      </c>
      <c r="U3172" s="11" t="str">
        <f>IF(ISERROR(VLOOKUP(I3172,'BACK INFO'!F:F,1,0)),IF(ISERROR(VLOOKUP(I3172,'BACK INFO'!H:H,1,0)),K3172,'BACK INFO'!$H$1),'BACK INFO'!$G$1)</f>
        <v>PAIGE ALYSE STRAUGHAN</v>
      </c>
    </row>
    <row r="3173" spans="1:21" s="11" customFormat="1" x14ac:dyDescent="0.35">
      <c r="A3173" s="11" t="s">
        <v>94</v>
      </c>
      <c r="B3173" s="11">
        <v>2019</v>
      </c>
      <c r="C3173" s="11">
        <v>3</v>
      </c>
      <c r="D3173" s="11" t="s">
        <v>95</v>
      </c>
      <c r="E3173" s="11" t="s">
        <v>96</v>
      </c>
      <c r="F3173" s="11" t="s">
        <v>700</v>
      </c>
      <c r="G3173" s="11" t="s">
        <v>259</v>
      </c>
      <c r="H3173" s="11" t="s">
        <v>117</v>
      </c>
      <c r="I3173" s="11" t="s">
        <v>603</v>
      </c>
      <c r="J3173" s="11" t="s">
        <v>99</v>
      </c>
      <c r="K3173" s="11" t="s">
        <v>75</v>
      </c>
      <c r="L3173" s="11" t="s">
        <v>131</v>
      </c>
      <c r="M3173" s="11" t="s">
        <v>101</v>
      </c>
      <c r="N3173" s="11">
        <v>4</v>
      </c>
      <c r="O3173" s="11">
        <v>2019</v>
      </c>
      <c r="P3173" s="11" t="s">
        <v>154</v>
      </c>
      <c r="Q3173" s="11" t="s">
        <v>154</v>
      </c>
      <c r="R3173" s="11" t="s">
        <v>259</v>
      </c>
      <c r="S3173" s="11" t="s">
        <v>104</v>
      </c>
      <c r="T3173" s="11">
        <v>128</v>
      </c>
      <c r="U3173" s="11" t="str">
        <f>IF(ISERROR(VLOOKUP(I3173,'BACK INFO'!F:F,1,0)),IF(ISERROR(VLOOKUP(I3173,'BACK INFO'!H:H,1,0)),K3173,'BACK INFO'!$H$1),'BACK INFO'!$G$1)</f>
        <v>LAURA BONG</v>
      </c>
    </row>
    <row r="3174" spans="1:21" s="11" customFormat="1" x14ac:dyDescent="0.35">
      <c r="A3174" s="11" t="s">
        <v>94</v>
      </c>
      <c r="B3174" s="11">
        <v>2019</v>
      </c>
      <c r="C3174" s="11">
        <v>3</v>
      </c>
      <c r="D3174" s="11" t="s">
        <v>95</v>
      </c>
      <c r="E3174" s="11" t="s">
        <v>96</v>
      </c>
      <c r="F3174" s="11" t="s">
        <v>700</v>
      </c>
      <c r="G3174" s="11" t="s">
        <v>259</v>
      </c>
      <c r="H3174" s="11" t="s">
        <v>151</v>
      </c>
      <c r="I3174" s="11" t="s">
        <v>686</v>
      </c>
      <c r="J3174" s="11" t="s">
        <v>99</v>
      </c>
      <c r="K3174" s="11" t="s">
        <v>54</v>
      </c>
      <c r="L3174" s="11" t="s">
        <v>459</v>
      </c>
      <c r="M3174" s="11" t="s">
        <v>101</v>
      </c>
      <c r="N3174" s="11">
        <v>30</v>
      </c>
      <c r="O3174" s="11">
        <v>2019</v>
      </c>
      <c r="P3174" s="11" t="s">
        <v>154</v>
      </c>
      <c r="Q3174" s="11" t="s">
        <v>154</v>
      </c>
      <c r="R3174" s="11" t="s">
        <v>259</v>
      </c>
      <c r="S3174" s="11" t="s">
        <v>104</v>
      </c>
      <c r="T3174" s="11">
        <v>992.20000000000061</v>
      </c>
      <c r="U3174" s="11" t="str">
        <f>IF(ISERROR(VLOOKUP(I3174,'BACK INFO'!F:F,1,0)),IF(ISERROR(VLOOKUP(I3174,'BACK INFO'!H:H,1,0)),K3174,'BACK INFO'!$H$1),'BACK INFO'!$G$1)</f>
        <v>PAIGE ALYSE STRAUGHAN</v>
      </c>
    </row>
    <row r="3175" spans="1:21" s="11" customFormat="1" x14ac:dyDescent="0.35">
      <c r="A3175" s="11" t="s">
        <v>94</v>
      </c>
      <c r="B3175" s="11">
        <v>2019</v>
      </c>
      <c r="C3175" s="11">
        <v>3</v>
      </c>
      <c r="D3175" s="11" t="s">
        <v>95</v>
      </c>
      <c r="E3175" s="11" t="s">
        <v>96</v>
      </c>
      <c r="F3175" s="11" t="s">
        <v>700</v>
      </c>
      <c r="G3175" s="11" t="s">
        <v>259</v>
      </c>
      <c r="H3175" s="11" t="s">
        <v>151</v>
      </c>
      <c r="I3175" s="11" t="s">
        <v>200</v>
      </c>
      <c r="J3175" s="11" t="s">
        <v>120</v>
      </c>
      <c r="K3175" s="11" t="s">
        <v>69</v>
      </c>
      <c r="L3175" s="11" t="s">
        <v>143</v>
      </c>
      <c r="M3175" s="11" t="s">
        <v>122</v>
      </c>
      <c r="N3175" s="11">
        <v>9</v>
      </c>
      <c r="O3175" s="11">
        <v>2019</v>
      </c>
      <c r="P3175" s="11" t="s">
        <v>154</v>
      </c>
      <c r="Q3175" s="11" t="s">
        <v>154</v>
      </c>
      <c r="R3175" s="11" t="s">
        <v>259</v>
      </c>
      <c r="S3175" s="11" t="s">
        <v>104</v>
      </c>
      <c r="T3175" s="11">
        <v>363.93589935599823</v>
      </c>
      <c r="U3175" s="11" t="str">
        <f>IF(ISERROR(VLOOKUP(I3175,'BACK INFO'!F:F,1,0)),IF(ISERROR(VLOOKUP(I3175,'BACK INFO'!H:H,1,0)),K3175,'BACK INFO'!$H$1),'BACK INFO'!$G$1)</f>
        <v>JULIE BERTRAND</v>
      </c>
    </row>
    <row r="3176" spans="1:21" s="11" customFormat="1" x14ac:dyDescent="0.35">
      <c r="A3176" s="11" t="s">
        <v>94</v>
      </c>
      <c r="B3176" s="11">
        <v>2019</v>
      </c>
      <c r="C3176" s="11">
        <v>3</v>
      </c>
      <c r="D3176" s="11" t="s">
        <v>95</v>
      </c>
      <c r="E3176" s="11" t="s">
        <v>96</v>
      </c>
      <c r="F3176" s="11" t="s">
        <v>700</v>
      </c>
      <c r="G3176" s="11" t="s">
        <v>259</v>
      </c>
      <c r="H3176" s="11" t="s">
        <v>151</v>
      </c>
      <c r="I3176" s="11" t="s">
        <v>357</v>
      </c>
      <c r="J3176" s="11" t="s">
        <v>120</v>
      </c>
      <c r="K3176" s="11" t="s">
        <v>69</v>
      </c>
      <c r="L3176" s="11" t="s">
        <v>143</v>
      </c>
      <c r="M3176" s="11" t="s">
        <v>122</v>
      </c>
      <c r="N3176" s="11">
        <v>4</v>
      </c>
      <c r="O3176" s="11">
        <v>2019</v>
      </c>
      <c r="P3176" s="11" t="s">
        <v>154</v>
      </c>
      <c r="Q3176" s="11" t="s">
        <v>154</v>
      </c>
      <c r="R3176" s="11" t="s">
        <v>259</v>
      </c>
      <c r="S3176" s="11" t="s">
        <v>104</v>
      </c>
      <c r="T3176" s="11">
        <v>131.79571663920925</v>
      </c>
      <c r="U3176" s="11" t="str">
        <f>IF(ISERROR(VLOOKUP(I3176,'BACK INFO'!F:F,1,0)),IF(ISERROR(VLOOKUP(I3176,'BACK INFO'!H:H,1,0)),K3176,'BACK INFO'!$H$1),'BACK INFO'!$G$1)</f>
        <v>JULIE BERTRAND</v>
      </c>
    </row>
    <row r="3177" spans="1:21" s="11" customFormat="1" x14ac:dyDescent="0.35">
      <c r="A3177" s="11" t="s">
        <v>94</v>
      </c>
      <c r="B3177" s="11">
        <v>2019</v>
      </c>
      <c r="C3177" s="11">
        <v>3</v>
      </c>
      <c r="D3177" s="11" t="s">
        <v>95</v>
      </c>
      <c r="E3177" s="11" t="s">
        <v>96</v>
      </c>
      <c r="F3177" s="11" t="s">
        <v>700</v>
      </c>
      <c r="G3177" s="11" t="s">
        <v>259</v>
      </c>
      <c r="H3177" s="11" t="s">
        <v>151</v>
      </c>
      <c r="I3177" s="11" t="s">
        <v>123</v>
      </c>
      <c r="J3177" s="11" t="s">
        <v>99</v>
      </c>
      <c r="K3177" s="11" t="s">
        <v>68</v>
      </c>
      <c r="L3177" s="11" t="s">
        <v>129</v>
      </c>
      <c r="M3177" s="11" t="s">
        <v>122</v>
      </c>
      <c r="N3177" s="11">
        <v>25</v>
      </c>
      <c r="O3177" s="11">
        <v>2019</v>
      </c>
      <c r="P3177" s="11" t="s">
        <v>154</v>
      </c>
      <c r="Q3177" s="11" t="s">
        <v>154</v>
      </c>
      <c r="R3177" s="11" t="s">
        <v>259</v>
      </c>
      <c r="S3177" s="11" t="s">
        <v>104</v>
      </c>
      <c r="T3177" s="11">
        <v>910.5</v>
      </c>
      <c r="U3177" s="11" t="str">
        <f>IF(ISERROR(VLOOKUP(I3177,'BACK INFO'!F:F,1,0)),IF(ISERROR(VLOOKUP(I3177,'BACK INFO'!H:H,1,0)),K3177,'BACK INFO'!$H$1),'BACK INFO'!$G$1)</f>
        <v>STEPHANIE VITALI</v>
      </c>
    </row>
    <row r="3178" spans="1:21" s="11" customFormat="1" x14ac:dyDescent="0.35">
      <c r="A3178" s="11" t="s">
        <v>94</v>
      </c>
      <c r="B3178" s="11">
        <v>2019</v>
      </c>
      <c r="C3178" s="11">
        <v>3</v>
      </c>
      <c r="D3178" s="11" t="s">
        <v>95</v>
      </c>
      <c r="E3178" s="11" t="s">
        <v>96</v>
      </c>
      <c r="F3178" s="11" t="s">
        <v>700</v>
      </c>
      <c r="G3178" s="11" t="s">
        <v>259</v>
      </c>
      <c r="H3178" s="11" t="s">
        <v>151</v>
      </c>
      <c r="I3178" s="11" t="s">
        <v>322</v>
      </c>
      <c r="J3178" s="11" t="s">
        <v>99</v>
      </c>
      <c r="K3178" s="11" t="s">
        <v>75</v>
      </c>
      <c r="L3178" s="11" t="s">
        <v>127</v>
      </c>
      <c r="M3178" s="11" t="s">
        <v>101</v>
      </c>
      <c r="N3178" s="11">
        <v>20</v>
      </c>
      <c r="O3178" s="11">
        <v>2019</v>
      </c>
      <c r="P3178" s="11" t="s">
        <v>154</v>
      </c>
      <c r="Q3178" s="11" t="s">
        <v>154</v>
      </c>
      <c r="R3178" s="11" t="s">
        <v>259</v>
      </c>
      <c r="S3178" s="11" t="s">
        <v>104</v>
      </c>
      <c r="T3178" s="11">
        <v>540</v>
      </c>
      <c r="U3178" s="11" t="str">
        <f>IF(ISERROR(VLOOKUP(I3178,'BACK INFO'!F:F,1,0)),IF(ISERROR(VLOOKUP(I3178,'BACK INFO'!H:H,1,0)),K3178,'BACK INFO'!$H$1),'BACK INFO'!$G$1)</f>
        <v>LAURA BONG</v>
      </c>
    </row>
    <row r="3179" spans="1:21" s="11" customFormat="1" x14ac:dyDescent="0.35">
      <c r="A3179" s="11" t="s">
        <v>94</v>
      </c>
      <c r="B3179" s="11">
        <v>2019</v>
      </c>
      <c r="C3179" s="11">
        <v>3</v>
      </c>
      <c r="D3179" s="11" t="s">
        <v>95</v>
      </c>
      <c r="E3179" s="11" t="s">
        <v>96</v>
      </c>
      <c r="F3179" s="11" t="s">
        <v>700</v>
      </c>
      <c r="G3179" s="11" t="s">
        <v>259</v>
      </c>
      <c r="H3179" s="11" t="s">
        <v>151</v>
      </c>
      <c r="I3179" s="11" t="s">
        <v>495</v>
      </c>
      <c r="J3179" s="11" t="s">
        <v>99</v>
      </c>
      <c r="K3179" s="11" t="s">
        <v>74</v>
      </c>
      <c r="L3179" s="11" t="s">
        <v>199</v>
      </c>
      <c r="M3179" s="11" t="s">
        <v>101</v>
      </c>
      <c r="N3179" s="11">
        <v>8</v>
      </c>
      <c r="O3179" s="11">
        <v>2019</v>
      </c>
      <c r="P3179" s="11" t="s">
        <v>154</v>
      </c>
      <c r="Q3179" s="11" t="s">
        <v>154</v>
      </c>
      <c r="R3179" s="11" t="s">
        <v>259</v>
      </c>
      <c r="S3179" s="11" t="s">
        <v>104</v>
      </c>
      <c r="T3179" s="11">
        <v>276</v>
      </c>
      <c r="U3179" s="11" t="str">
        <f>IF(ISERROR(VLOOKUP(I3179,'BACK INFO'!F:F,1,0)),IF(ISERROR(VLOOKUP(I3179,'BACK INFO'!H:H,1,0)),K3179,'BACK INFO'!$H$1),'BACK INFO'!$G$1)</f>
        <v>DENISE ARNETT</v>
      </c>
    </row>
    <row r="3180" spans="1:21" s="11" customFormat="1" x14ac:dyDescent="0.35">
      <c r="A3180" s="11" t="s">
        <v>94</v>
      </c>
      <c r="B3180" s="11">
        <v>2019</v>
      </c>
      <c r="C3180" s="11">
        <v>3</v>
      </c>
      <c r="D3180" s="11" t="s">
        <v>95</v>
      </c>
      <c r="E3180" s="11" t="s">
        <v>96</v>
      </c>
      <c r="F3180" s="11" t="s">
        <v>700</v>
      </c>
      <c r="G3180" s="11" t="s">
        <v>259</v>
      </c>
      <c r="H3180" s="11" t="s">
        <v>151</v>
      </c>
      <c r="I3180" s="11" t="s">
        <v>315</v>
      </c>
      <c r="J3180" s="11" t="s">
        <v>120</v>
      </c>
      <c r="K3180" s="11" t="s">
        <v>66</v>
      </c>
      <c r="L3180" s="11" t="s">
        <v>121</v>
      </c>
      <c r="M3180" s="11" t="s">
        <v>122</v>
      </c>
      <c r="N3180" s="11">
        <v>2</v>
      </c>
      <c r="O3180" s="11">
        <v>2019</v>
      </c>
      <c r="P3180" s="11" t="s">
        <v>154</v>
      </c>
      <c r="Q3180" s="11" t="s">
        <v>154</v>
      </c>
      <c r="R3180" s="11" t="s">
        <v>259</v>
      </c>
      <c r="S3180" s="11" t="s">
        <v>104</v>
      </c>
      <c r="T3180" s="11">
        <v>56.162947431481214</v>
      </c>
      <c r="U3180" s="11" t="str">
        <f>IF(ISERROR(VLOOKUP(I3180,'BACK INFO'!F:F,1,0)),IF(ISERROR(VLOOKUP(I3180,'BACK INFO'!H:H,1,0)),K3180,'BACK INFO'!$H$1),'BACK INFO'!$G$1)</f>
        <v>SHOUTOUTAGENCY</v>
      </c>
    </row>
    <row r="3181" spans="1:21" s="11" customFormat="1" x14ac:dyDescent="0.35">
      <c r="A3181" s="11" t="s">
        <v>94</v>
      </c>
      <c r="B3181" s="11">
        <v>2019</v>
      </c>
      <c r="C3181" s="11">
        <v>3</v>
      </c>
      <c r="D3181" s="11" t="s">
        <v>95</v>
      </c>
      <c r="E3181" s="11" t="s">
        <v>96</v>
      </c>
      <c r="F3181" s="11" t="s">
        <v>700</v>
      </c>
      <c r="G3181" s="11" t="s">
        <v>259</v>
      </c>
      <c r="H3181" s="11" t="s">
        <v>151</v>
      </c>
      <c r="I3181" s="11" t="s">
        <v>585</v>
      </c>
      <c r="J3181" s="11" t="s">
        <v>99</v>
      </c>
      <c r="K3181" s="11" t="s">
        <v>75</v>
      </c>
      <c r="L3181" s="11" t="s">
        <v>165</v>
      </c>
      <c r="M3181" s="11" t="s">
        <v>101</v>
      </c>
      <c r="N3181" s="11">
        <v>37</v>
      </c>
      <c r="O3181" s="11">
        <v>2019</v>
      </c>
      <c r="P3181" s="11" t="s">
        <v>154</v>
      </c>
      <c r="Q3181" s="11" t="s">
        <v>154</v>
      </c>
      <c r="R3181" s="11" t="s">
        <v>259</v>
      </c>
      <c r="S3181" s="11" t="s">
        <v>104</v>
      </c>
      <c r="T3181" s="11">
        <v>1364.5</v>
      </c>
      <c r="U3181" s="11" t="str">
        <f>IF(ISERROR(VLOOKUP(I3181,'BACK INFO'!F:F,1,0)),IF(ISERROR(VLOOKUP(I3181,'BACK INFO'!H:H,1,0)),K3181,'BACK INFO'!$H$1),'BACK INFO'!$G$1)</f>
        <v>LAURA BONG</v>
      </c>
    </row>
    <row r="3182" spans="1:21" s="11" customFormat="1" x14ac:dyDescent="0.35">
      <c r="A3182" s="11" t="s">
        <v>94</v>
      </c>
      <c r="B3182" s="11">
        <v>2019</v>
      </c>
      <c r="C3182" s="11">
        <v>3</v>
      </c>
      <c r="D3182" s="11" t="s">
        <v>95</v>
      </c>
      <c r="E3182" s="11" t="s">
        <v>96</v>
      </c>
      <c r="F3182" s="11" t="s">
        <v>700</v>
      </c>
      <c r="G3182" s="11" t="s">
        <v>259</v>
      </c>
      <c r="H3182" s="11" t="s">
        <v>151</v>
      </c>
      <c r="I3182" s="11" t="s">
        <v>589</v>
      </c>
      <c r="J3182" s="11" t="s">
        <v>99</v>
      </c>
      <c r="K3182" s="11" t="s">
        <v>72</v>
      </c>
      <c r="L3182" s="11" t="s">
        <v>114</v>
      </c>
      <c r="M3182" s="11" t="s">
        <v>101</v>
      </c>
      <c r="N3182" s="11">
        <v>26</v>
      </c>
      <c r="O3182" s="11">
        <v>2019</v>
      </c>
      <c r="P3182" s="11" t="s">
        <v>154</v>
      </c>
      <c r="Q3182" s="11" t="s">
        <v>154</v>
      </c>
      <c r="R3182" s="11" t="s">
        <v>259</v>
      </c>
      <c r="S3182" s="11" t="s">
        <v>104</v>
      </c>
      <c r="T3182" s="11">
        <v>717</v>
      </c>
      <c r="U3182" s="11" t="str">
        <f>IF(ISERROR(VLOOKUP(I3182,'BACK INFO'!F:F,1,0)),IF(ISERROR(VLOOKUP(I3182,'BACK INFO'!H:H,1,0)),K3182,'BACK INFO'!$H$1),'BACK INFO'!$G$1)</f>
        <v>BILL MILLER AND COMPANY</v>
      </c>
    </row>
    <row r="3183" spans="1:21" s="11" customFormat="1" x14ac:dyDescent="0.35">
      <c r="A3183" s="11" t="s">
        <v>94</v>
      </c>
      <c r="B3183" s="11">
        <v>2019</v>
      </c>
      <c r="C3183" s="11">
        <v>3</v>
      </c>
      <c r="D3183" s="11" t="s">
        <v>95</v>
      </c>
      <c r="E3183" s="11" t="s">
        <v>96</v>
      </c>
      <c r="F3183" s="11" t="s">
        <v>700</v>
      </c>
      <c r="G3183" s="11" t="s">
        <v>259</v>
      </c>
      <c r="H3183" s="11" t="s">
        <v>151</v>
      </c>
      <c r="I3183" s="11" t="s">
        <v>61</v>
      </c>
      <c r="J3183" s="11" t="s">
        <v>99</v>
      </c>
      <c r="K3183" s="11" t="s">
        <v>54</v>
      </c>
      <c r="L3183" s="11" t="s">
        <v>100</v>
      </c>
      <c r="M3183" s="11" t="s">
        <v>101</v>
      </c>
      <c r="N3183" s="11">
        <v>78</v>
      </c>
      <c r="O3183" s="11">
        <v>2019</v>
      </c>
      <c r="P3183" s="11" t="s">
        <v>154</v>
      </c>
      <c r="Q3183" s="11" t="s">
        <v>154</v>
      </c>
      <c r="R3183" s="11" t="s">
        <v>259</v>
      </c>
      <c r="S3183" s="11" t="s">
        <v>104</v>
      </c>
      <c r="T3183" s="11">
        <v>2522.7599999999998</v>
      </c>
      <c r="U3183" s="11" t="str">
        <f>IF(ISERROR(VLOOKUP(I3183,'BACK INFO'!F:F,1,0)),IF(ISERROR(VLOOKUP(I3183,'BACK INFO'!H:H,1,0)),K3183,'BACK INFO'!$H$1),'BACK INFO'!$G$1)</f>
        <v>PAIGE ALYSE STRAUGHAN</v>
      </c>
    </row>
    <row r="3184" spans="1:21" s="11" customFormat="1" x14ac:dyDescent="0.35">
      <c r="A3184" s="11" t="s">
        <v>94</v>
      </c>
      <c r="B3184" s="11">
        <v>2019</v>
      </c>
      <c r="C3184" s="11">
        <v>3</v>
      </c>
      <c r="D3184" s="11" t="s">
        <v>95</v>
      </c>
      <c r="E3184" s="11" t="s">
        <v>96</v>
      </c>
      <c r="F3184" s="11" t="s">
        <v>700</v>
      </c>
      <c r="G3184" s="11" t="s">
        <v>259</v>
      </c>
      <c r="H3184" s="11" t="s">
        <v>152</v>
      </c>
      <c r="I3184" s="11" t="s">
        <v>442</v>
      </c>
      <c r="J3184" s="11" t="s">
        <v>99</v>
      </c>
      <c r="K3184" s="11" t="s">
        <v>75</v>
      </c>
      <c r="L3184" s="11" t="s">
        <v>131</v>
      </c>
      <c r="M3184" s="11" t="s">
        <v>101</v>
      </c>
      <c r="N3184" s="11">
        <v>7</v>
      </c>
      <c r="O3184" s="11">
        <v>2019</v>
      </c>
      <c r="P3184" s="11" t="s">
        <v>154</v>
      </c>
      <c r="Q3184" s="11" t="s">
        <v>154</v>
      </c>
      <c r="R3184" s="11" t="s">
        <v>259</v>
      </c>
      <c r="S3184" s="11" t="s">
        <v>104</v>
      </c>
      <c r="T3184" s="11">
        <v>287</v>
      </c>
      <c r="U3184" s="11" t="str">
        <f>IF(ISERROR(VLOOKUP(I3184,'BACK INFO'!F:F,1,0)),IF(ISERROR(VLOOKUP(I3184,'BACK INFO'!H:H,1,0)),K3184,'BACK INFO'!$H$1),'BACK INFO'!$G$1)</f>
        <v>LAURA BONG</v>
      </c>
    </row>
    <row r="3185" spans="1:21" s="11" customFormat="1" x14ac:dyDescent="0.35">
      <c r="A3185" s="11" t="s">
        <v>94</v>
      </c>
      <c r="B3185" s="11">
        <v>2019</v>
      </c>
      <c r="C3185" s="11">
        <v>3</v>
      </c>
      <c r="D3185" s="11" t="s">
        <v>95</v>
      </c>
      <c r="E3185" s="11" t="s">
        <v>96</v>
      </c>
      <c r="F3185" s="11" t="s">
        <v>700</v>
      </c>
      <c r="G3185" s="11" t="s">
        <v>259</v>
      </c>
      <c r="H3185" s="11" t="s">
        <v>152</v>
      </c>
      <c r="I3185" s="11" t="s">
        <v>242</v>
      </c>
      <c r="J3185" s="11" t="s">
        <v>99</v>
      </c>
      <c r="K3185" s="11" t="s">
        <v>72</v>
      </c>
      <c r="L3185" s="11" t="s">
        <v>114</v>
      </c>
      <c r="M3185" s="11" t="s">
        <v>101</v>
      </c>
      <c r="N3185" s="11">
        <v>4</v>
      </c>
      <c r="O3185" s="11">
        <v>2019</v>
      </c>
      <c r="P3185" s="11" t="s">
        <v>154</v>
      </c>
      <c r="Q3185" s="11" t="s">
        <v>154</v>
      </c>
      <c r="R3185" s="11" t="s">
        <v>259</v>
      </c>
      <c r="S3185" s="11" t="s">
        <v>104</v>
      </c>
      <c r="T3185" s="11">
        <v>132</v>
      </c>
      <c r="U3185" s="11" t="str">
        <f>IF(ISERROR(VLOOKUP(I3185,'BACK INFO'!F:F,1,0)),IF(ISERROR(VLOOKUP(I3185,'BACK INFO'!H:H,1,0)),K3185,'BACK INFO'!$H$1),'BACK INFO'!$G$1)</f>
        <v>BILL MILLER AND COMPANY</v>
      </c>
    </row>
    <row r="3186" spans="1:21" s="11" customFormat="1" x14ac:dyDescent="0.35">
      <c r="A3186" s="11" t="s">
        <v>94</v>
      </c>
      <c r="B3186" s="11">
        <v>2019</v>
      </c>
      <c r="C3186" s="11">
        <v>3</v>
      </c>
      <c r="D3186" s="11" t="s">
        <v>95</v>
      </c>
      <c r="E3186" s="11" t="s">
        <v>96</v>
      </c>
      <c r="F3186" s="11" t="s">
        <v>700</v>
      </c>
      <c r="G3186" s="11" t="s">
        <v>259</v>
      </c>
      <c r="H3186" s="11" t="s">
        <v>152</v>
      </c>
      <c r="I3186" s="11" t="s">
        <v>261</v>
      </c>
      <c r="J3186" s="11" t="s">
        <v>99</v>
      </c>
      <c r="K3186" s="11" t="s">
        <v>74</v>
      </c>
      <c r="L3186" s="11" t="s">
        <v>262</v>
      </c>
      <c r="M3186" s="11" t="s">
        <v>101</v>
      </c>
      <c r="N3186" s="11">
        <v>22</v>
      </c>
      <c r="O3186" s="11">
        <v>2019</v>
      </c>
      <c r="P3186" s="11" t="s">
        <v>154</v>
      </c>
      <c r="Q3186" s="11" t="s">
        <v>154</v>
      </c>
      <c r="R3186" s="11" t="s">
        <v>259</v>
      </c>
      <c r="S3186" s="11" t="s">
        <v>104</v>
      </c>
      <c r="T3186" s="11">
        <v>898.69999999999982</v>
      </c>
      <c r="U3186" s="11" t="str">
        <f>IF(ISERROR(VLOOKUP(I3186,'BACK INFO'!F:F,1,0)),IF(ISERROR(VLOOKUP(I3186,'BACK INFO'!H:H,1,0)),K3186,'BACK INFO'!$H$1),'BACK INFO'!$G$1)</f>
        <v>DENISE ARNETT</v>
      </c>
    </row>
    <row r="3187" spans="1:21" s="11" customFormat="1" x14ac:dyDescent="0.35">
      <c r="A3187" s="11" t="s">
        <v>94</v>
      </c>
      <c r="B3187" s="11">
        <v>2019</v>
      </c>
      <c r="C3187" s="11">
        <v>3</v>
      </c>
      <c r="D3187" s="11" t="s">
        <v>95</v>
      </c>
      <c r="E3187" s="11" t="s">
        <v>96</v>
      </c>
      <c r="F3187" s="11" t="s">
        <v>700</v>
      </c>
      <c r="G3187" s="11" t="s">
        <v>259</v>
      </c>
      <c r="H3187" s="11" t="s">
        <v>152</v>
      </c>
      <c r="I3187" s="11" t="s">
        <v>200</v>
      </c>
      <c r="J3187" s="11" t="s">
        <v>120</v>
      </c>
      <c r="K3187" s="11" t="s">
        <v>69</v>
      </c>
      <c r="L3187" s="11" t="s">
        <v>143</v>
      </c>
      <c r="M3187" s="11" t="s">
        <v>122</v>
      </c>
      <c r="N3187" s="11">
        <v>3</v>
      </c>
      <c r="O3187" s="11">
        <v>2019</v>
      </c>
      <c r="P3187" s="11" t="s">
        <v>154</v>
      </c>
      <c r="Q3187" s="11" t="s">
        <v>154</v>
      </c>
      <c r="R3187" s="11" t="s">
        <v>259</v>
      </c>
      <c r="S3187" s="11" t="s">
        <v>104</v>
      </c>
      <c r="T3187" s="11">
        <v>116.81893065748091</v>
      </c>
      <c r="U3187" s="11" t="str">
        <f>IF(ISERROR(VLOOKUP(I3187,'BACK INFO'!F:F,1,0)),IF(ISERROR(VLOOKUP(I3187,'BACK INFO'!H:H,1,0)),K3187,'BACK INFO'!$H$1),'BACK INFO'!$G$1)</f>
        <v>JULIE BERTRAND</v>
      </c>
    </row>
    <row r="3188" spans="1:21" s="11" customFormat="1" x14ac:dyDescent="0.35">
      <c r="A3188" s="11" t="s">
        <v>94</v>
      </c>
      <c r="B3188" s="11">
        <v>2019</v>
      </c>
      <c r="C3188" s="11">
        <v>3</v>
      </c>
      <c r="D3188" s="11" t="s">
        <v>95</v>
      </c>
      <c r="E3188" s="11" t="s">
        <v>96</v>
      </c>
      <c r="F3188" s="11" t="s">
        <v>700</v>
      </c>
      <c r="G3188" s="11" t="s">
        <v>259</v>
      </c>
      <c r="H3188" s="11" t="s">
        <v>152</v>
      </c>
      <c r="I3188" s="11" t="s">
        <v>243</v>
      </c>
      <c r="J3188" s="11" t="s">
        <v>99</v>
      </c>
      <c r="K3188" s="11" t="s">
        <v>70</v>
      </c>
      <c r="L3188" s="11" t="s">
        <v>157</v>
      </c>
      <c r="M3188" s="11" t="s">
        <v>101</v>
      </c>
      <c r="N3188" s="11">
        <v>6</v>
      </c>
      <c r="O3188" s="11">
        <v>2019</v>
      </c>
      <c r="P3188" s="11" t="s">
        <v>154</v>
      </c>
      <c r="Q3188" s="11" t="s">
        <v>154</v>
      </c>
      <c r="R3188" s="11" t="s">
        <v>259</v>
      </c>
      <c r="S3188" s="11" t="s">
        <v>104</v>
      </c>
      <c r="T3188" s="11">
        <v>254</v>
      </c>
      <c r="U3188" s="11" t="str">
        <f>IF(ISERROR(VLOOKUP(I3188,'BACK INFO'!F:F,1,0)),IF(ISERROR(VLOOKUP(I3188,'BACK INFO'!H:H,1,0)),K3188,'BACK INFO'!$H$1),'BACK INFO'!$G$1)</f>
        <v>JUDITH ANN DEAL</v>
      </c>
    </row>
    <row r="3189" spans="1:21" s="11" customFormat="1" x14ac:dyDescent="0.35">
      <c r="A3189" s="11" t="s">
        <v>94</v>
      </c>
      <c r="B3189" s="11">
        <v>2019</v>
      </c>
      <c r="C3189" s="11">
        <v>3</v>
      </c>
      <c r="D3189" s="11" t="s">
        <v>95</v>
      </c>
      <c r="E3189" s="11" t="s">
        <v>96</v>
      </c>
      <c r="F3189" s="11" t="s">
        <v>700</v>
      </c>
      <c r="G3189" s="11" t="s">
        <v>259</v>
      </c>
      <c r="H3189" s="11" t="s">
        <v>152</v>
      </c>
      <c r="I3189" s="11" t="s">
        <v>158</v>
      </c>
      <c r="J3189" s="11" t="s">
        <v>99</v>
      </c>
      <c r="K3189" s="11" t="s">
        <v>67</v>
      </c>
      <c r="L3189" s="11" t="s">
        <v>159</v>
      </c>
      <c r="M3189" s="11" t="s">
        <v>101</v>
      </c>
      <c r="N3189" s="11">
        <v>37</v>
      </c>
      <c r="O3189" s="11">
        <v>2019</v>
      </c>
      <c r="P3189" s="11" t="s">
        <v>154</v>
      </c>
      <c r="Q3189" s="11" t="s">
        <v>154</v>
      </c>
      <c r="R3189" s="11" t="s">
        <v>259</v>
      </c>
      <c r="S3189" s="11" t="s">
        <v>104</v>
      </c>
      <c r="T3189" s="11">
        <v>1395.6399999999999</v>
      </c>
      <c r="U3189" s="11" t="str">
        <f>IF(ISERROR(VLOOKUP(I3189,'BACK INFO'!F:F,1,0)),IF(ISERROR(VLOOKUP(I3189,'BACK INFO'!H:H,1,0)),K3189,'BACK INFO'!$H$1),'BACK INFO'!$G$1)</f>
        <v>ANITA M. HOPKINS</v>
      </c>
    </row>
    <row r="3190" spans="1:21" s="11" customFormat="1" x14ac:dyDescent="0.35">
      <c r="A3190" s="11" t="s">
        <v>94</v>
      </c>
      <c r="B3190" s="11">
        <v>2019</v>
      </c>
      <c r="C3190" s="11">
        <v>3</v>
      </c>
      <c r="D3190" s="11" t="s">
        <v>95</v>
      </c>
      <c r="E3190" s="11" t="s">
        <v>96</v>
      </c>
      <c r="F3190" s="11" t="s">
        <v>700</v>
      </c>
      <c r="G3190" s="11" t="s">
        <v>259</v>
      </c>
      <c r="H3190" s="11" t="s">
        <v>152</v>
      </c>
      <c r="I3190" s="11" t="s">
        <v>358</v>
      </c>
      <c r="J3190" s="11" t="s">
        <v>99</v>
      </c>
      <c r="K3190" s="11" t="s">
        <v>72</v>
      </c>
      <c r="L3190" s="11" t="s">
        <v>359</v>
      </c>
      <c r="M3190" s="11" t="s">
        <v>101</v>
      </c>
      <c r="N3190" s="11">
        <v>8</v>
      </c>
      <c r="O3190" s="11">
        <v>2019</v>
      </c>
      <c r="P3190" s="11" t="s">
        <v>154</v>
      </c>
      <c r="Q3190" s="11" t="s">
        <v>154</v>
      </c>
      <c r="R3190" s="11" t="s">
        <v>259</v>
      </c>
      <c r="S3190" s="11" t="s">
        <v>104</v>
      </c>
      <c r="T3190" s="11">
        <v>275.2</v>
      </c>
      <c r="U3190" s="11" t="str">
        <f>IF(ISERROR(VLOOKUP(I3190,'BACK INFO'!F:F,1,0)),IF(ISERROR(VLOOKUP(I3190,'BACK INFO'!H:H,1,0)),K3190,'BACK INFO'!$H$1),'BACK INFO'!$G$1)</f>
        <v>BILL MILLER AND COMPANY</v>
      </c>
    </row>
    <row r="3191" spans="1:21" s="11" customFormat="1" x14ac:dyDescent="0.35">
      <c r="A3191" s="11" t="s">
        <v>94</v>
      </c>
      <c r="B3191" s="11">
        <v>2019</v>
      </c>
      <c r="C3191" s="11">
        <v>3</v>
      </c>
      <c r="D3191" s="11" t="s">
        <v>95</v>
      </c>
      <c r="E3191" s="11" t="s">
        <v>96</v>
      </c>
      <c r="F3191" s="11" t="s">
        <v>700</v>
      </c>
      <c r="G3191" s="11" t="s">
        <v>259</v>
      </c>
      <c r="H3191" s="11" t="s">
        <v>152</v>
      </c>
      <c r="I3191" s="11" t="s">
        <v>281</v>
      </c>
      <c r="J3191" s="11" t="s">
        <v>99</v>
      </c>
      <c r="K3191" s="11" t="s">
        <v>245</v>
      </c>
      <c r="L3191" s="11" t="s">
        <v>114</v>
      </c>
      <c r="M3191" s="11" t="s">
        <v>101</v>
      </c>
      <c r="N3191" s="11">
        <v>2</v>
      </c>
      <c r="O3191" s="11">
        <v>2019</v>
      </c>
      <c r="P3191" s="11" t="s">
        <v>154</v>
      </c>
      <c r="Q3191" s="11" t="s">
        <v>154</v>
      </c>
      <c r="R3191" s="11" t="s">
        <v>259</v>
      </c>
      <c r="S3191" s="11" t="s">
        <v>104</v>
      </c>
      <c r="T3191" s="11">
        <v>108</v>
      </c>
      <c r="U3191" s="11" t="str">
        <f>IF(ISERROR(VLOOKUP(I3191,'BACK INFO'!F:F,1,0)),IF(ISERROR(VLOOKUP(I3191,'BACK INFO'!H:H,1,0)),K3191,'BACK INFO'!$H$1),'BACK INFO'!$G$1)</f>
        <v>JULIUS ORTIZ MALDONADO</v>
      </c>
    </row>
    <row r="3192" spans="1:21" s="11" customFormat="1" x14ac:dyDescent="0.35">
      <c r="A3192" s="11" t="s">
        <v>94</v>
      </c>
      <c r="B3192" s="11">
        <v>2019</v>
      </c>
      <c r="C3192" s="11">
        <v>3</v>
      </c>
      <c r="D3192" s="11" t="s">
        <v>95</v>
      </c>
      <c r="E3192" s="11" t="s">
        <v>96</v>
      </c>
      <c r="F3192" s="11" t="s">
        <v>700</v>
      </c>
      <c r="G3192" s="11" t="s">
        <v>259</v>
      </c>
      <c r="H3192" s="11" t="s">
        <v>152</v>
      </c>
      <c r="I3192" s="11" t="s">
        <v>483</v>
      </c>
      <c r="J3192" s="11" t="s">
        <v>99</v>
      </c>
      <c r="K3192" s="11" t="s">
        <v>75</v>
      </c>
      <c r="L3192" s="11" t="s">
        <v>131</v>
      </c>
      <c r="M3192" s="11" t="s">
        <v>101</v>
      </c>
      <c r="N3192" s="11">
        <v>9</v>
      </c>
      <c r="O3192" s="11">
        <v>2019</v>
      </c>
      <c r="P3192" s="11" t="s">
        <v>154</v>
      </c>
      <c r="Q3192" s="11" t="s">
        <v>154</v>
      </c>
      <c r="R3192" s="11" t="s">
        <v>259</v>
      </c>
      <c r="S3192" s="11" t="s">
        <v>104</v>
      </c>
      <c r="T3192" s="11">
        <v>321</v>
      </c>
      <c r="U3192" s="11" t="str">
        <f>IF(ISERROR(VLOOKUP(I3192,'BACK INFO'!F:F,1,0)),IF(ISERROR(VLOOKUP(I3192,'BACK INFO'!H:H,1,0)),K3192,'BACK INFO'!$H$1),'BACK INFO'!$G$1)</f>
        <v>LAURA BONG</v>
      </c>
    </row>
    <row r="3193" spans="1:21" s="11" customFormat="1" x14ac:dyDescent="0.35">
      <c r="A3193" s="11" t="s">
        <v>94</v>
      </c>
      <c r="B3193" s="11">
        <v>2019</v>
      </c>
      <c r="C3193" s="11">
        <v>3</v>
      </c>
      <c r="D3193" s="11" t="s">
        <v>95</v>
      </c>
      <c r="E3193" s="11" t="s">
        <v>96</v>
      </c>
      <c r="F3193" s="11" t="s">
        <v>700</v>
      </c>
      <c r="G3193" s="11" t="s">
        <v>259</v>
      </c>
      <c r="H3193" s="11" t="s">
        <v>152</v>
      </c>
      <c r="I3193" s="11" t="s">
        <v>189</v>
      </c>
      <c r="J3193" s="11" t="s">
        <v>99</v>
      </c>
      <c r="K3193" s="11" t="s">
        <v>73</v>
      </c>
      <c r="L3193" s="11" t="s">
        <v>127</v>
      </c>
      <c r="M3193" s="11" t="s">
        <v>101</v>
      </c>
      <c r="N3193" s="11">
        <v>220</v>
      </c>
      <c r="O3193" s="11">
        <v>2019</v>
      </c>
      <c r="P3193" s="11" t="s">
        <v>154</v>
      </c>
      <c r="Q3193" s="11" t="s">
        <v>154</v>
      </c>
      <c r="R3193" s="11" t="s">
        <v>259</v>
      </c>
      <c r="S3193" s="11" t="s">
        <v>104</v>
      </c>
      <c r="T3193" s="11">
        <v>7233.5999999999995</v>
      </c>
      <c r="U3193" s="11" t="str">
        <f>IF(ISERROR(VLOOKUP(I3193,'BACK INFO'!F:F,1,0)),IF(ISERROR(VLOOKUP(I3193,'BACK INFO'!H:H,1,0)),K3193,'BACK INFO'!$H$1),'BACK INFO'!$G$1)</f>
        <v>PHYLLIS POSNER</v>
      </c>
    </row>
    <row r="3194" spans="1:21" s="11" customFormat="1" x14ac:dyDescent="0.35">
      <c r="A3194" s="11" t="s">
        <v>94</v>
      </c>
      <c r="B3194" s="11">
        <v>2019</v>
      </c>
      <c r="C3194" s="11">
        <v>3</v>
      </c>
      <c r="D3194" s="11" t="s">
        <v>95</v>
      </c>
      <c r="E3194" s="11" t="s">
        <v>96</v>
      </c>
      <c r="F3194" s="11" t="s">
        <v>700</v>
      </c>
      <c r="G3194" s="11" t="s">
        <v>259</v>
      </c>
      <c r="H3194" s="11" t="s">
        <v>152</v>
      </c>
      <c r="I3194" s="11" t="s">
        <v>244</v>
      </c>
      <c r="J3194" s="11" t="s">
        <v>99</v>
      </c>
      <c r="K3194" s="11" t="s">
        <v>245</v>
      </c>
      <c r="L3194" s="11" t="s">
        <v>246</v>
      </c>
      <c r="M3194" s="11" t="s">
        <v>246</v>
      </c>
      <c r="N3194" s="11">
        <v>17</v>
      </c>
      <c r="O3194" s="11">
        <v>2019</v>
      </c>
      <c r="P3194" s="11" t="s">
        <v>154</v>
      </c>
      <c r="Q3194" s="11" t="s">
        <v>154</v>
      </c>
      <c r="R3194" s="11" t="s">
        <v>259</v>
      </c>
      <c r="S3194" s="11" t="s">
        <v>104</v>
      </c>
      <c r="T3194" s="11">
        <v>606</v>
      </c>
      <c r="U3194" s="11" t="str">
        <f>IF(ISERROR(VLOOKUP(I3194,'BACK INFO'!F:F,1,0)),IF(ISERROR(VLOOKUP(I3194,'BACK INFO'!H:H,1,0)),K3194,'BACK INFO'!$H$1),'BACK INFO'!$G$1)</f>
        <v>JULIUS ORTIZ MALDONADO</v>
      </c>
    </row>
    <row r="3195" spans="1:21" s="11" customFormat="1" x14ac:dyDescent="0.35">
      <c r="A3195" s="11" t="s">
        <v>94</v>
      </c>
      <c r="B3195" s="11">
        <v>2019</v>
      </c>
      <c r="C3195" s="11">
        <v>3</v>
      </c>
      <c r="D3195" s="11" t="s">
        <v>95</v>
      </c>
      <c r="E3195" s="11" t="s">
        <v>96</v>
      </c>
      <c r="F3195" s="11" t="s">
        <v>700</v>
      </c>
      <c r="G3195" s="11" t="s">
        <v>259</v>
      </c>
      <c r="H3195" s="11" t="s">
        <v>152</v>
      </c>
      <c r="I3195" s="11" t="s">
        <v>321</v>
      </c>
      <c r="J3195" s="11" t="s">
        <v>99</v>
      </c>
      <c r="K3195" s="11" t="s">
        <v>72</v>
      </c>
      <c r="L3195" s="11" t="s">
        <v>114</v>
      </c>
      <c r="M3195" s="11" t="s">
        <v>101</v>
      </c>
      <c r="N3195" s="11">
        <v>7</v>
      </c>
      <c r="O3195" s="11">
        <v>2019</v>
      </c>
      <c r="P3195" s="11" t="s">
        <v>154</v>
      </c>
      <c r="Q3195" s="11" t="s">
        <v>154</v>
      </c>
      <c r="R3195" s="11" t="s">
        <v>259</v>
      </c>
      <c r="S3195" s="11" t="s">
        <v>104</v>
      </c>
      <c r="T3195" s="11">
        <v>301</v>
      </c>
      <c r="U3195" s="11" t="str">
        <f>IF(ISERROR(VLOOKUP(I3195,'BACK INFO'!F:F,1,0)),IF(ISERROR(VLOOKUP(I3195,'BACK INFO'!H:H,1,0)),K3195,'BACK INFO'!$H$1),'BACK INFO'!$G$1)</f>
        <v>BILL MILLER AND COMPANY</v>
      </c>
    </row>
    <row r="3196" spans="1:21" s="11" customFormat="1" x14ac:dyDescent="0.35">
      <c r="A3196" s="11" t="s">
        <v>94</v>
      </c>
      <c r="B3196" s="11">
        <v>2019</v>
      </c>
      <c r="C3196" s="11">
        <v>3</v>
      </c>
      <c r="D3196" s="11" t="s">
        <v>95</v>
      </c>
      <c r="E3196" s="11" t="s">
        <v>96</v>
      </c>
      <c r="F3196" s="11" t="s">
        <v>700</v>
      </c>
      <c r="G3196" s="11" t="s">
        <v>259</v>
      </c>
      <c r="H3196" s="11" t="s">
        <v>152</v>
      </c>
      <c r="I3196" s="11" t="s">
        <v>284</v>
      </c>
      <c r="J3196" s="11" t="s">
        <v>99</v>
      </c>
      <c r="K3196" s="11" t="s">
        <v>70</v>
      </c>
      <c r="L3196" s="11" t="s">
        <v>157</v>
      </c>
      <c r="M3196" s="11" t="s">
        <v>101</v>
      </c>
      <c r="N3196" s="11">
        <v>16</v>
      </c>
      <c r="O3196" s="11">
        <v>2019</v>
      </c>
      <c r="P3196" s="11" t="s">
        <v>154</v>
      </c>
      <c r="Q3196" s="11" t="s">
        <v>154</v>
      </c>
      <c r="R3196" s="11" t="s">
        <v>259</v>
      </c>
      <c r="S3196" s="11" t="s">
        <v>104</v>
      </c>
      <c r="T3196" s="11">
        <v>631</v>
      </c>
      <c r="U3196" s="11" t="str">
        <f>IF(ISERROR(VLOOKUP(I3196,'BACK INFO'!F:F,1,0)),IF(ISERROR(VLOOKUP(I3196,'BACK INFO'!H:H,1,0)),K3196,'BACK INFO'!$H$1),'BACK INFO'!$G$1)</f>
        <v>JUDITH ANN DEAL</v>
      </c>
    </row>
    <row r="3197" spans="1:21" s="11" customFormat="1" x14ac:dyDescent="0.35">
      <c r="A3197" s="11" t="s">
        <v>94</v>
      </c>
      <c r="B3197" s="11">
        <v>2019</v>
      </c>
      <c r="C3197" s="11">
        <v>3</v>
      </c>
      <c r="D3197" s="11" t="s">
        <v>95</v>
      </c>
      <c r="E3197" s="11" t="s">
        <v>96</v>
      </c>
      <c r="F3197" s="11" t="s">
        <v>700</v>
      </c>
      <c r="G3197" s="11" t="s">
        <v>259</v>
      </c>
      <c r="H3197" s="11" t="s">
        <v>152</v>
      </c>
      <c r="I3197" s="11" t="s">
        <v>123</v>
      </c>
      <c r="J3197" s="11" t="s">
        <v>99</v>
      </c>
      <c r="K3197" s="11" t="s">
        <v>68</v>
      </c>
      <c r="L3197" s="11" t="s">
        <v>129</v>
      </c>
      <c r="M3197" s="11" t="s">
        <v>122</v>
      </c>
      <c r="N3197" s="11">
        <v>108</v>
      </c>
      <c r="O3197" s="11">
        <v>2019</v>
      </c>
      <c r="P3197" s="11" t="s">
        <v>154</v>
      </c>
      <c r="Q3197" s="11" t="s">
        <v>154</v>
      </c>
      <c r="R3197" s="11" t="s">
        <v>259</v>
      </c>
      <c r="S3197" s="11" t="s">
        <v>104</v>
      </c>
      <c r="T3197" s="11">
        <v>4643</v>
      </c>
      <c r="U3197" s="11" t="str">
        <f>IF(ISERROR(VLOOKUP(I3197,'BACK INFO'!F:F,1,0)),IF(ISERROR(VLOOKUP(I3197,'BACK INFO'!H:H,1,0)),K3197,'BACK INFO'!$H$1),'BACK INFO'!$G$1)</f>
        <v>STEPHANIE VITALI</v>
      </c>
    </row>
    <row r="3198" spans="1:21" s="11" customFormat="1" x14ac:dyDescent="0.35">
      <c r="A3198" s="11" t="s">
        <v>94</v>
      </c>
      <c r="B3198" s="11">
        <v>2019</v>
      </c>
      <c r="C3198" s="11">
        <v>3</v>
      </c>
      <c r="D3198" s="11" t="s">
        <v>95</v>
      </c>
      <c r="E3198" s="11" t="s">
        <v>96</v>
      </c>
      <c r="F3198" s="11" t="s">
        <v>700</v>
      </c>
      <c r="G3198" s="11" t="s">
        <v>259</v>
      </c>
      <c r="H3198" s="11" t="s">
        <v>152</v>
      </c>
      <c r="I3198" s="11" t="s">
        <v>286</v>
      </c>
      <c r="J3198" s="11" t="s">
        <v>99</v>
      </c>
      <c r="K3198" s="11" t="s">
        <v>72</v>
      </c>
      <c r="L3198" s="11" t="s">
        <v>114</v>
      </c>
      <c r="M3198" s="11" t="s">
        <v>101</v>
      </c>
      <c r="N3198" s="11">
        <v>27</v>
      </c>
      <c r="O3198" s="11">
        <v>2019</v>
      </c>
      <c r="P3198" s="11" t="s">
        <v>154</v>
      </c>
      <c r="Q3198" s="11" t="s">
        <v>154</v>
      </c>
      <c r="R3198" s="11" t="s">
        <v>259</v>
      </c>
      <c r="S3198" s="11" t="s">
        <v>104</v>
      </c>
      <c r="T3198" s="11">
        <v>1142</v>
      </c>
      <c r="U3198" s="11" t="str">
        <f>IF(ISERROR(VLOOKUP(I3198,'BACK INFO'!F:F,1,0)),IF(ISERROR(VLOOKUP(I3198,'BACK INFO'!H:H,1,0)),K3198,'BACK INFO'!$H$1),'BACK INFO'!$G$1)</f>
        <v>BILL MILLER AND COMPANY</v>
      </c>
    </row>
    <row r="3199" spans="1:21" s="11" customFormat="1" x14ac:dyDescent="0.35">
      <c r="A3199" s="11" t="s">
        <v>94</v>
      </c>
      <c r="B3199" s="11">
        <v>2019</v>
      </c>
      <c r="C3199" s="11">
        <v>3</v>
      </c>
      <c r="D3199" s="11" t="s">
        <v>95</v>
      </c>
      <c r="E3199" s="11" t="s">
        <v>96</v>
      </c>
      <c r="F3199" s="11" t="s">
        <v>700</v>
      </c>
      <c r="G3199" s="11" t="s">
        <v>259</v>
      </c>
      <c r="H3199" s="11" t="s">
        <v>152</v>
      </c>
      <c r="I3199" s="11" t="s">
        <v>161</v>
      </c>
      <c r="J3199" s="11" t="s">
        <v>99</v>
      </c>
      <c r="K3199" s="11" t="s">
        <v>70</v>
      </c>
      <c r="L3199" s="11" t="s">
        <v>157</v>
      </c>
      <c r="M3199" s="11" t="s">
        <v>101</v>
      </c>
      <c r="N3199" s="11">
        <v>63</v>
      </c>
      <c r="O3199" s="11">
        <v>2019</v>
      </c>
      <c r="P3199" s="11" t="s">
        <v>154</v>
      </c>
      <c r="Q3199" s="11" t="s">
        <v>154</v>
      </c>
      <c r="R3199" s="11" t="s">
        <v>259</v>
      </c>
      <c r="S3199" s="11" t="s">
        <v>104</v>
      </c>
      <c r="T3199" s="11">
        <v>2560.2499999999995</v>
      </c>
      <c r="U3199" s="11" t="str">
        <f>IF(ISERROR(VLOOKUP(I3199,'BACK INFO'!F:F,1,0)),IF(ISERROR(VLOOKUP(I3199,'BACK INFO'!H:H,1,0)),K3199,'BACK INFO'!$H$1),'BACK INFO'!$G$1)</f>
        <v>JUDITH ANN DEAL</v>
      </c>
    </row>
    <row r="3200" spans="1:21" s="11" customFormat="1" x14ac:dyDescent="0.35">
      <c r="A3200" s="11" t="s">
        <v>94</v>
      </c>
      <c r="B3200" s="11">
        <v>2019</v>
      </c>
      <c r="C3200" s="11">
        <v>3</v>
      </c>
      <c r="D3200" s="11" t="s">
        <v>95</v>
      </c>
      <c r="E3200" s="11" t="s">
        <v>96</v>
      </c>
      <c r="F3200" s="11" t="s">
        <v>700</v>
      </c>
      <c r="G3200" s="11" t="s">
        <v>259</v>
      </c>
      <c r="H3200" s="11" t="s">
        <v>152</v>
      </c>
      <c r="I3200" s="11" t="s">
        <v>287</v>
      </c>
      <c r="J3200" s="11" t="s">
        <v>99</v>
      </c>
      <c r="K3200" s="11" t="s">
        <v>70</v>
      </c>
      <c r="L3200" s="11" t="s">
        <v>157</v>
      </c>
      <c r="M3200" s="11" t="s">
        <v>101</v>
      </c>
      <c r="N3200" s="11">
        <v>3</v>
      </c>
      <c r="O3200" s="11">
        <v>2019</v>
      </c>
      <c r="P3200" s="11" t="s">
        <v>154</v>
      </c>
      <c r="Q3200" s="11" t="s">
        <v>154</v>
      </c>
      <c r="R3200" s="11" t="s">
        <v>259</v>
      </c>
      <c r="S3200" s="11" t="s">
        <v>104</v>
      </c>
      <c r="T3200" s="11">
        <v>99</v>
      </c>
      <c r="U3200" s="11" t="str">
        <f>IF(ISERROR(VLOOKUP(I3200,'BACK INFO'!F:F,1,0)),IF(ISERROR(VLOOKUP(I3200,'BACK INFO'!H:H,1,0)),K3200,'BACK INFO'!$H$1),'BACK INFO'!$G$1)</f>
        <v>JUDITH ANN DEAL</v>
      </c>
    </row>
    <row r="3201" spans="1:21" s="11" customFormat="1" x14ac:dyDescent="0.35">
      <c r="A3201" s="11" t="s">
        <v>94</v>
      </c>
      <c r="B3201" s="11">
        <v>2019</v>
      </c>
      <c r="C3201" s="11">
        <v>3</v>
      </c>
      <c r="D3201" s="11" t="s">
        <v>95</v>
      </c>
      <c r="E3201" s="11" t="s">
        <v>96</v>
      </c>
      <c r="F3201" s="11" t="s">
        <v>700</v>
      </c>
      <c r="G3201" s="11" t="s">
        <v>259</v>
      </c>
      <c r="H3201" s="11" t="s">
        <v>152</v>
      </c>
      <c r="I3201" s="11" t="s">
        <v>406</v>
      </c>
      <c r="J3201" s="11" t="s">
        <v>99</v>
      </c>
      <c r="K3201" s="11" t="s">
        <v>71</v>
      </c>
      <c r="L3201" s="11" t="s">
        <v>164</v>
      </c>
      <c r="M3201" s="11" t="s">
        <v>101</v>
      </c>
      <c r="N3201" s="11">
        <v>29</v>
      </c>
      <c r="O3201" s="11">
        <v>2019</v>
      </c>
      <c r="P3201" s="11" t="s">
        <v>154</v>
      </c>
      <c r="Q3201" s="11" t="s">
        <v>154</v>
      </c>
      <c r="R3201" s="11" t="s">
        <v>259</v>
      </c>
      <c r="S3201" s="11" t="s">
        <v>104</v>
      </c>
      <c r="T3201" s="11">
        <v>1307</v>
      </c>
      <c r="U3201" s="11" t="str">
        <f>IF(ISERROR(VLOOKUP(I3201,'BACK INFO'!F:F,1,0)),IF(ISERROR(VLOOKUP(I3201,'BACK INFO'!H:H,1,0)),K3201,'BACK INFO'!$H$1),'BACK INFO'!$G$1)</f>
        <v>HOLLY SALES INC.</v>
      </c>
    </row>
    <row r="3202" spans="1:21" s="11" customFormat="1" x14ac:dyDescent="0.35">
      <c r="A3202" s="11" t="s">
        <v>94</v>
      </c>
      <c r="B3202" s="11">
        <v>2019</v>
      </c>
      <c r="C3202" s="11">
        <v>3</v>
      </c>
      <c r="D3202" s="11" t="s">
        <v>95</v>
      </c>
      <c r="E3202" s="11" t="s">
        <v>96</v>
      </c>
      <c r="F3202" s="11" t="s">
        <v>700</v>
      </c>
      <c r="G3202" s="11" t="s">
        <v>259</v>
      </c>
      <c r="H3202" s="11" t="s">
        <v>152</v>
      </c>
      <c r="I3202" s="11" t="s">
        <v>248</v>
      </c>
      <c r="J3202" s="11" t="s">
        <v>99</v>
      </c>
      <c r="K3202" s="11" t="s">
        <v>72</v>
      </c>
      <c r="L3202" s="11" t="s">
        <v>114</v>
      </c>
      <c r="M3202" s="11" t="s">
        <v>101</v>
      </c>
      <c r="N3202" s="11">
        <v>4</v>
      </c>
      <c r="O3202" s="11">
        <v>2019</v>
      </c>
      <c r="P3202" s="11" t="s">
        <v>154</v>
      </c>
      <c r="Q3202" s="11" t="s">
        <v>154</v>
      </c>
      <c r="R3202" s="11" t="s">
        <v>259</v>
      </c>
      <c r="S3202" s="11" t="s">
        <v>104</v>
      </c>
      <c r="T3202" s="11">
        <v>186</v>
      </c>
      <c r="U3202" s="11" t="str">
        <f>IF(ISERROR(VLOOKUP(I3202,'BACK INFO'!F:F,1,0)),IF(ISERROR(VLOOKUP(I3202,'BACK INFO'!H:H,1,0)),K3202,'BACK INFO'!$H$1),'BACK INFO'!$G$1)</f>
        <v>BILL MILLER AND COMPANY</v>
      </c>
    </row>
    <row r="3203" spans="1:21" s="11" customFormat="1" x14ac:dyDescent="0.35">
      <c r="A3203" s="11" t="s">
        <v>94</v>
      </c>
      <c r="B3203" s="11">
        <v>2019</v>
      </c>
      <c r="C3203" s="11">
        <v>3</v>
      </c>
      <c r="D3203" s="11" t="s">
        <v>95</v>
      </c>
      <c r="E3203" s="11" t="s">
        <v>96</v>
      </c>
      <c r="F3203" s="11" t="s">
        <v>700</v>
      </c>
      <c r="G3203" s="11" t="s">
        <v>259</v>
      </c>
      <c r="H3203" s="11" t="s">
        <v>152</v>
      </c>
      <c r="I3203" s="11" t="s">
        <v>60</v>
      </c>
      <c r="J3203" s="11" t="s">
        <v>99</v>
      </c>
      <c r="K3203" s="11" t="s">
        <v>54</v>
      </c>
      <c r="L3203" s="11" t="s">
        <v>100</v>
      </c>
      <c r="M3203" s="11" t="s">
        <v>101</v>
      </c>
      <c r="N3203" s="11">
        <v>490</v>
      </c>
      <c r="O3203" s="11">
        <v>2019</v>
      </c>
      <c r="P3203" s="11" t="s">
        <v>154</v>
      </c>
      <c r="Q3203" s="11" t="s">
        <v>154</v>
      </c>
      <c r="R3203" s="11" t="s">
        <v>259</v>
      </c>
      <c r="S3203" s="11" t="s">
        <v>104</v>
      </c>
      <c r="T3203" s="11">
        <v>20010.000000000011</v>
      </c>
      <c r="U3203" s="11" t="str">
        <f>IF(ISERROR(VLOOKUP(I3203,'BACK INFO'!F:F,1,0)),IF(ISERROR(VLOOKUP(I3203,'BACK INFO'!H:H,1,0)),K3203,'BACK INFO'!$H$1),'BACK INFO'!$G$1)</f>
        <v>PAIGE ALYSE STRAUGHAN</v>
      </c>
    </row>
    <row r="3204" spans="1:21" s="11" customFormat="1" x14ac:dyDescent="0.35">
      <c r="A3204" s="11" t="s">
        <v>94</v>
      </c>
      <c r="B3204" s="11">
        <v>2019</v>
      </c>
      <c r="C3204" s="11">
        <v>3</v>
      </c>
      <c r="D3204" s="11" t="s">
        <v>95</v>
      </c>
      <c r="E3204" s="11" t="s">
        <v>96</v>
      </c>
      <c r="F3204" s="11" t="s">
        <v>700</v>
      </c>
      <c r="G3204" s="11" t="s">
        <v>259</v>
      </c>
      <c r="H3204" s="11" t="s">
        <v>152</v>
      </c>
      <c r="I3204" s="11" t="s">
        <v>322</v>
      </c>
      <c r="J3204" s="11" t="s">
        <v>99</v>
      </c>
      <c r="K3204" s="11" t="s">
        <v>75</v>
      </c>
      <c r="L3204" s="11" t="s">
        <v>127</v>
      </c>
      <c r="M3204" s="11" t="s">
        <v>101</v>
      </c>
      <c r="N3204" s="11">
        <v>5</v>
      </c>
      <c r="O3204" s="11">
        <v>2019</v>
      </c>
      <c r="P3204" s="11" t="s">
        <v>154</v>
      </c>
      <c r="Q3204" s="11" t="s">
        <v>154</v>
      </c>
      <c r="R3204" s="11" t="s">
        <v>259</v>
      </c>
      <c r="S3204" s="11" t="s">
        <v>104</v>
      </c>
      <c r="T3204" s="11">
        <v>235</v>
      </c>
      <c r="U3204" s="11" t="str">
        <f>IF(ISERROR(VLOOKUP(I3204,'BACK INFO'!F:F,1,0)),IF(ISERROR(VLOOKUP(I3204,'BACK INFO'!H:H,1,0)),K3204,'BACK INFO'!$H$1),'BACK INFO'!$G$1)</f>
        <v>LAURA BONG</v>
      </c>
    </row>
    <row r="3205" spans="1:21" s="11" customFormat="1" x14ac:dyDescent="0.35">
      <c r="A3205" s="11" t="s">
        <v>94</v>
      </c>
      <c r="B3205" s="11">
        <v>2019</v>
      </c>
      <c r="C3205" s="11">
        <v>3</v>
      </c>
      <c r="D3205" s="11" t="s">
        <v>95</v>
      </c>
      <c r="E3205" s="11" t="s">
        <v>96</v>
      </c>
      <c r="F3205" s="11" t="s">
        <v>700</v>
      </c>
      <c r="G3205" s="11" t="s">
        <v>259</v>
      </c>
      <c r="H3205" s="11" t="s">
        <v>152</v>
      </c>
      <c r="I3205" s="11" t="s">
        <v>288</v>
      </c>
      <c r="J3205" s="11" t="s">
        <v>99</v>
      </c>
      <c r="K3205" s="11" t="s">
        <v>70</v>
      </c>
      <c r="L3205" s="11" t="s">
        <v>157</v>
      </c>
      <c r="M3205" s="11" t="s">
        <v>101</v>
      </c>
      <c r="N3205" s="11">
        <v>40</v>
      </c>
      <c r="O3205" s="11">
        <v>2019</v>
      </c>
      <c r="P3205" s="11" t="s">
        <v>154</v>
      </c>
      <c r="Q3205" s="11" t="s">
        <v>154</v>
      </c>
      <c r="R3205" s="11" t="s">
        <v>259</v>
      </c>
      <c r="S3205" s="11" t="s">
        <v>104</v>
      </c>
      <c r="T3205" s="11">
        <v>1671</v>
      </c>
      <c r="U3205" s="11" t="str">
        <f>IF(ISERROR(VLOOKUP(I3205,'BACK INFO'!F:F,1,0)),IF(ISERROR(VLOOKUP(I3205,'BACK INFO'!H:H,1,0)),K3205,'BACK INFO'!$H$1),'BACK INFO'!$G$1)</f>
        <v>JUDITH ANN DEAL</v>
      </c>
    </row>
    <row r="3206" spans="1:21" s="11" customFormat="1" x14ac:dyDescent="0.35">
      <c r="A3206" s="11" t="s">
        <v>94</v>
      </c>
      <c r="B3206" s="11">
        <v>2019</v>
      </c>
      <c r="C3206" s="11">
        <v>3</v>
      </c>
      <c r="D3206" s="11" t="s">
        <v>95</v>
      </c>
      <c r="E3206" s="11" t="s">
        <v>96</v>
      </c>
      <c r="F3206" s="11" t="s">
        <v>700</v>
      </c>
      <c r="G3206" s="11" t="s">
        <v>259</v>
      </c>
      <c r="H3206" s="11" t="s">
        <v>152</v>
      </c>
      <c r="I3206" s="11" t="s">
        <v>543</v>
      </c>
      <c r="J3206" s="11" t="s">
        <v>99</v>
      </c>
      <c r="K3206" s="11" t="s">
        <v>72</v>
      </c>
      <c r="L3206" s="11" t="s">
        <v>114</v>
      </c>
      <c r="M3206" s="11" t="s">
        <v>101</v>
      </c>
      <c r="N3206" s="11">
        <v>4</v>
      </c>
      <c r="O3206" s="11">
        <v>2019</v>
      </c>
      <c r="P3206" s="11" t="s">
        <v>154</v>
      </c>
      <c r="Q3206" s="11" t="s">
        <v>154</v>
      </c>
      <c r="R3206" s="11" t="s">
        <v>259</v>
      </c>
      <c r="S3206" s="11" t="s">
        <v>104</v>
      </c>
      <c r="T3206" s="11">
        <v>132</v>
      </c>
      <c r="U3206" s="11" t="str">
        <f>IF(ISERROR(VLOOKUP(I3206,'BACK INFO'!F:F,1,0)),IF(ISERROR(VLOOKUP(I3206,'BACK INFO'!H:H,1,0)),K3206,'BACK INFO'!$H$1),'BACK INFO'!$G$1)</f>
        <v>BILL MILLER AND COMPANY</v>
      </c>
    </row>
    <row r="3207" spans="1:21" s="11" customFormat="1" x14ac:dyDescent="0.35">
      <c r="A3207" s="11" t="s">
        <v>94</v>
      </c>
      <c r="B3207" s="11">
        <v>2019</v>
      </c>
      <c r="C3207" s="11">
        <v>3</v>
      </c>
      <c r="D3207" s="11" t="s">
        <v>95</v>
      </c>
      <c r="E3207" s="11" t="s">
        <v>96</v>
      </c>
      <c r="F3207" s="11" t="s">
        <v>700</v>
      </c>
      <c r="G3207" s="11" t="s">
        <v>259</v>
      </c>
      <c r="H3207" s="11" t="s">
        <v>152</v>
      </c>
      <c r="I3207" s="11" t="s">
        <v>363</v>
      </c>
      <c r="J3207" s="11" t="s">
        <v>99</v>
      </c>
      <c r="K3207" s="11" t="s">
        <v>72</v>
      </c>
      <c r="L3207" s="11" t="s">
        <v>364</v>
      </c>
      <c r="M3207" s="11" t="s">
        <v>101</v>
      </c>
      <c r="N3207" s="11">
        <v>3</v>
      </c>
      <c r="O3207" s="11">
        <v>2019</v>
      </c>
      <c r="P3207" s="11" t="s">
        <v>154</v>
      </c>
      <c r="Q3207" s="11" t="s">
        <v>154</v>
      </c>
      <c r="R3207" s="11" t="s">
        <v>259</v>
      </c>
      <c r="S3207" s="11" t="s">
        <v>104</v>
      </c>
      <c r="T3207" s="11">
        <v>99</v>
      </c>
      <c r="U3207" s="11" t="str">
        <f>IF(ISERROR(VLOOKUP(I3207,'BACK INFO'!F:F,1,0)),IF(ISERROR(VLOOKUP(I3207,'BACK INFO'!H:H,1,0)),K3207,'BACK INFO'!$H$1),'BACK INFO'!$G$1)</f>
        <v>BILL MILLER AND COMPANY</v>
      </c>
    </row>
    <row r="3208" spans="1:21" s="11" customFormat="1" x14ac:dyDescent="0.35">
      <c r="A3208" s="11" t="s">
        <v>94</v>
      </c>
      <c r="B3208" s="11">
        <v>2019</v>
      </c>
      <c r="C3208" s="11">
        <v>3</v>
      </c>
      <c r="D3208" s="11" t="s">
        <v>95</v>
      </c>
      <c r="E3208" s="11" t="s">
        <v>96</v>
      </c>
      <c r="F3208" s="11" t="s">
        <v>700</v>
      </c>
      <c r="G3208" s="11" t="s">
        <v>259</v>
      </c>
      <c r="H3208" s="11" t="s">
        <v>152</v>
      </c>
      <c r="I3208" s="11" t="s">
        <v>162</v>
      </c>
      <c r="J3208" s="11" t="s">
        <v>99</v>
      </c>
      <c r="K3208" s="11" t="s">
        <v>72</v>
      </c>
      <c r="L3208" s="11" t="s">
        <v>114</v>
      </c>
      <c r="M3208" s="11" t="s">
        <v>101</v>
      </c>
      <c r="N3208" s="11">
        <v>4</v>
      </c>
      <c r="O3208" s="11">
        <v>2019</v>
      </c>
      <c r="P3208" s="11" t="s">
        <v>154</v>
      </c>
      <c r="Q3208" s="11" t="s">
        <v>154</v>
      </c>
      <c r="R3208" s="11" t="s">
        <v>259</v>
      </c>
      <c r="S3208" s="11" t="s">
        <v>104</v>
      </c>
      <c r="T3208" s="11">
        <v>132</v>
      </c>
      <c r="U3208" s="11" t="str">
        <f>IF(ISERROR(VLOOKUP(I3208,'BACK INFO'!F:F,1,0)),IF(ISERROR(VLOOKUP(I3208,'BACK INFO'!H:H,1,0)),K3208,'BACK INFO'!$H$1),'BACK INFO'!$G$1)</f>
        <v>BILL MILLER AND COMPANY</v>
      </c>
    </row>
    <row r="3209" spans="1:21" s="11" customFormat="1" x14ac:dyDescent="0.35">
      <c r="A3209" s="11" t="s">
        <v>94</v>
      </c>
      <c r="B3209" s="11">
        <v>2019</v>
      </c>
      <c r="C3209" s="11">
        <v>3</v>
      </c>
      <c r="D3209" s="11" t="s">
        <v>95</v>
      </c>
      <c r="E3209" s="11" t="s">
        <v>96</v>
      </c>
      <c r="F3209" s="11" t="s">
        <v>700</v>
      </c>
      <c r="G3209" s="11" t="s">
        <v>259</v>
      </c>
      <c r="H3209" s="11" t="s">
        <v>152</v>
      </c>
      <c r="I3209" s="11" t="s">
        <v>148</v>
      </c>
      <c r="J3209" s="11" t="s">
        <v>99</v>
      </c>
      <c r="K3209" s="11" t="s">
        <v>71</v>
      </c>
      <c r="L3209" s="11" t="s">
        <v>149</v>
      </c>
      <c r="M3209" s="11" t="s">
        <v>101</v>
      </c>
      <c r="N3209" s="11">
        <v>4</v>
      </c>
      <c r="O3209" s="11">
        <v>2019</v>
      </c>
      <c r="P3209" s="11" t="s">
        <v>154</v>
      </c>
      <c r="Q3209" s="11" t="s">
        <v>154</v>
      </c>
      <c r="R3209" s="11" t="s">
        <v>259</v>
      </c>
      <c r="S3209" s="11" t="s">
        <v>104</v>
      </c>
      <c r="T3209" s="11">
        <v>198</v>
      </c>
      <c r="U3209" s="11" t="str">
        <f>IF(ISERROR(VLOOKUP(I3209,'BACK INFO'!F:F,1,0)),IF(ISERROR(VLOOKUP(I3209,'BACK INFO'!H:H,1,0)),K3209,'BACK INFO'!$H$1),'BACK INFO'!$G$1)</f>
        <v>HOLLY SALES INC.</v>
      </c>
    </row>
    <row r="3210" spans="1:21" s="11" customFormat="1" x14ac:dyDescent="0.35">
      <c r="A3210" s="11" t="s">
        <v>94</v>
      </c>
      <c r="B3210" s="11">
        <v>2019</v>
      </c>
      <c r="C3210" s="11">
        <v>3</v>
      </c>
      <c r="D3210" s="11" t="s">
        <v>95</v>
      </c>
      <c r="E3210" s="11" t="s">
        <v>96</v>
      </c>
      <c r="F3210" s="11" t="s">
        <v>700</v>
      </c>
      <c r="G3210" s="11" t="s">
        <v>259</v>
      </c>
      <c r="H3210" s="11" t="s">
        <v>152</v>
      </c>
      <c r="I3210" s="11" t="s">
        <v>163</v>
      </c>
      <c r="J3210" s="11" t="s">
        <v>99</v>
      </c>
      <c r="K3210" s="11" t="s">
        <v>71</v>
      </c>
      <c r="L3210" s="11" t="s">
        <v>164</v>
      </c>
      <c r="M3210" s="11" t="s">
        <v>101</v>
      </c>
      <c r="N3210" s="11">
        <v>12</v>
      </c>
      <c r="O3210" s="11">
        <v>2019</v>
      </c>
      <c r="P3210" s="11" t="s">
        <v>154</v>
      </c>
      <c r="Q3210" s="11" t="s">
        <v>154</v>
      </c>
      <c r="R3210" s="11" t="s">
        <v>259</v>
      </c>
      <c r="S3210" s="11" t="s">
        <v>104</v>
      </c>
      <c r="T3210" s="11">
        <v>510</v>
      </c>
      <c r="U3210" s="11" t="str">
        <f>IF(ISERROR(VLOOKUP(I3210,'BACK INFO'!F:F,1,0)),IF(ISERROR(VLOOKUP(I3210,'BACK INFO'!H:H,1,0)),K3210,'BACK INFO'!$H$1),'BACK INFO'!$G$1)</f>
        <v>HOLLY SALES INC.</v>
      </c>
    </row>
    <row r="3211" spans="1:21" s="11" customFormat="1" x14ac:dyDescent="0.35">
      <c r="A3211" s="11" t="s">
        <v>94</v>
      </c>
      <c r="B3211" s="11">
        <v>2019</v>
      </c>
      <c r="C3211" s="11">
        <v>3</v>
      </c>
      <c r="D3211" s="11" t="s">
        <v>95</v>
      </c>
      <c r="E3211" s="11" t="s">
        <v>96</v>
      </c>
      <c r="F3211" s="11" t="s">
        <v>700</v>
      </c>
      <c r="G3211" s="11" t="s">
        <v>259</v>
      </c>
      <c r="H3211" s="11" t="s">
        <v>152</v>
      </c>
      <c r="I3211" s="11" t="s">
        <v>407</v>
      </c>
      <c r="J3211" s="11" t="s">
        <v>99</v>
      </c>
      <c r="K3211" s="11" t="s">
        <v>72</v>
      </c>
      <c r="L3211" s="11" t="s">
        <v>114</v>
      </c>
      <c r="M3211" s="11" t="s">
        <v>101</v>
      </c>
      <c r="N3211" s="11">
        <v>2</v>
      </c>
      <c r="O3211" s="11">
        <v>2019</v>
      </c>
      <c r="P3211" s="11" t="s">
        <v>154</v>
      </c>
      <c r="Q3211" s="11" t="s">
        <v>154</v>
      </c>
      <c r="R3211" s="11" t="s">
        <v>259</v>
      </c>
      <c r="S3211" s="11" t="s">
        <v>104</v>
      </c>
      <c r="T3211" s="11">
        <v>86</v>
      </c>
      <c r="U3211" s="11" t="str">
        <f>IF(ISERROR(VLOOKUP(I3211,'BACK INFO'!F:F,1,0)),IF(ISERROR(VLOOKUP(I3211,'BACK INFO'!H:H,1,0)),K3211,'BACK INFO'!$H$1),'BACK INFO'!$G$1)</f>
        <v>BILL MILLER AND COMPANY</v>
      </c>
    </row>
    <row r="3212" spans="1:21" s="11" customFormat="1" x14ac:dyDescent="0.35">
      <c r="A3212" s="11" t="s">
        <v>94</v>
      </c>
      <c r="B3212" s="11">
        <v>2019</v>
      </c>
      <c r="C3212" s="11">
        <v>3</v>
      </c>
      <c r="D3212" s="11" t="s">
        <v>95</v>
      </c>
      <c r="E3212" s="11" t="s">
        <v>96</v>
      </c>
      <c r="F3212" s="11" t="s">
        <v>700</v>
      </c>
      <c r="G3212" s="11" t="s">
        <v>259</v>
      </c>
      <c r="H3212" s="11" t="s">
        <v>152</v>
      </c>
      <c r="I3212" s="11" t="s">
        <v>502</v>
      </c>
      <c r="J3212" s="11" t="s">
        <v>120</v>
      </c>
      <c r="K3212" s="11" t="s">
        <v>69</v>
      </c>
      <c r="L3212" s="11" t="s">
        <v>143</v>
      </c>
      <c r="M3212" s="11" t="s">
        <v>122</v>
      </c>
      <c r="N3212" s="11">
        <v>3</v>
      </c>
      <c r="O3212" s="11">
        <v>2019</v>
      </c>
      <c r="P3212" s="11" t="s">
        <v>154</v>
      </c>
      <c r="Q3212" s="11" t="s">
        <v>154</v>
      </c>
      <c r="R3212" s="11" t="s">
        <v>259</v>
      </c>
      <c r="S3212" s="11" t="s">
        <v>104</v>
      </c>
      <c r="T3212" s="11">
        <v>149.01902051819678</v>
      </c>
      <c r="U3212" s="11" t="str">
        <f>IF(ISERROR(VLOOKUP(I3212,'BACK INFO'!F:F,1,0)),IF(ISERROR(VLOOKUP(I3212,'BACK INFO'!H:H,1,0)),K3212,'BACK INFO'!$H$1),'BACK INFO'!$G$1)</f>
        <v>JULIE BERTRAND</v>
      </c>
    </row>
    <row r="3213" spans="1:21" s="11" customFormat="1" x14ac:dyDescent="0.35">
      <c r="A3213" s="11" t="s">
        <v>94</v>
      </c>
      <c r="B3213" s="11">
        <v>2019</v>
      </c>
      <c r="C3213" s="11">
        <v>3</v>
      </c>
      <c r="D3213" s="11" t="s">
        <v>95</v>
      </c>
      <c r="E3213" s="11" t="s">
        <v>96</v>
      </c>
      <c r="F3213" s="11" t="s">
        <v>700</v>
      </c>
      <c r="G3213" s="11" t="s">
        <v>259</v>
      </c>
      <c r="H3213" s="11" t="s">
        <v>152</v>
      </c>
      <c r="I3213" s="11" t="s">
        <v>278</v>
      </c>
      <c r="J3213" s="11" t="s">
        <v>99</v>
      </c>
      <c r="K3213" s="11" t="s">
        <v>71</v>
      </c>
      <c r="L3213" s="11" t="s">
        <v>164</v>
      </c>
      <c r="M3213" s="11" t="s">
        <v>101</v>
      </c>
      <c r="N3213" s="11">
        <v>2</v>
      </c>
      <c r="O3213" s="11">
        <v>2019</v>
      </c>
      <c r="P3213" s="11" t="s">
        <v>154</v>
      </c>
      <c r="Q3213" s="11" t="s">
        <v>154</v>
      </c>
      <c r="R3213" s="11" t="s">
        <v>259</v>
      </c>
      <c r="S3213" s="11" t="s">
        <v>104</v>
      </c>
      <c r="T3213" s="11">
        <v>86</v>
      </c>
      <c r="U3213" s="11" t="str">
        <f>IF(ISERROR(VLOOKUP(I3213,'BACK INFO'!F:F,1,0)),IF(ISERROR(VLOOKUP(I3213,'BACK INFO'!H:H,1,0)),K3213,'BACK INFO'!$H$1),'BACK INFO'!$G$1)</f>
        <v>HOLLY SALES INC.</v>
      </c>
    </row>
    <row r="3214" spans="1:21" s="11" customFormat="1" x14ac:dyDescent="0.35">
      <c r="A3214" s="11" t="s">
        <v>94</v>
      </c>
      <c r="B3214" s="11">
        <v>2019</v>
      </c>
      <c r="C3214" s="11">
        <v>3</v>
      </c>
      <c r="D3214" s="11" t="s">
        <v>95</v>
      </c>
      <c r="E3214" s="11" t="s">
        <v>96</v>
      </c>
      <c r="F3214" s="11" t="s">
        <v>700</v>
      </c>
      <c r="G3214" s="11" t="s">
        <v>259</v>
      </c>
      <c r="H3214" s="11" t="s">
        <v>152</v>
      </c>
      <c r="I3214" s="11" t="s">
        <v>291</v>
      </c>
      <c r="J3214" s="11" t="s">
        <v>99</v>
      </c>
      <c r="K3214" s="11" t="s">
        <v>72</v>
      </c>
      <c r="L3214" s="11" t="s">
        <v>114</v>
      </c>
      <c r="M3214" s="11" t="s">
        <v>101</v>
      </c>
      <c r="N3214" s="11">
        <v>6</v>
      </c>
      <c r="O3214" s="11">
        <v>2019</v>
      </c>
      <c r="P3214" s="11" t="s">
        <v>154</v>
      </c>
      <c r="Q3214" s="11" t="s">
        <v>154</v>
      </c>
      <c r="R3214" s="11" t="s">
        <v>259</v>
      </c>
      <c r="S3214" s="11" t="s">
        <v>104</v>
      </c>
      <c r="T3214" s="11">
        <v>258</v>
      </c>
      <c r="U3214" s="11" t="str">
        <f>IF(ISERROR(VLOOKUP(I3214,'BACK INFO'!F:F,1,0)),IF(ISERROR(VLOOKUP(I3214,'BACK INFO'!H:H,1,0)),K3214,'BACK INFO'!$H$1),'BACK INFO'!$G$1)</f>
        <v>BILL MILLER AND COMPANY</v>
      </c>
    </row>
    <row r="3215" spans="1:21" s="11" customFormat="1" x14ac:dyDescent="0.35">
      <c r="A3215" s="11" t="s">
        <v>94</v>
      </c>
      <c r="B3215" s="11">
        <v>2019</v>
      </c>
      <c r="C3215" s="11">
        <v>3</v>
      </c>
      <c r="D3215" s="11" t="s">
        <v>95</v>
      </c>
      <c r="E3215" s="11" t="s">
        <v>96</v>
      </c>
      <c r="F3215" s="11" t="s">
        <v>700</v>
      </c>
      <c r="G3215" s="11" t="s">
        <v>259</v>
      </c>
      <c r="H3215" s="11" t="s">
        <v>152</v>
      </c>
      <c r="I3215" s="11" t="s">
        <v>253</v>
      </c>
      <c r="J3215" s="11" t="s">
        <v>99</v>
      </c>
      <c r="K3215" s="11" t="s">
        <v>72</v>
      </c>
      <c r="L3215" s="11" t="s">
        <v>114</v>
      </c>
      <c r="M3215" s="11" t="s">
        <v>101</v>
      </c>
      <c r="N3215" s="11">
        <v>5</v>
      </c>
      <c r="O3215" s="11">
        <v>2019</v>
      </c>
      <c r="P3215" s="11" t="s">
        <v>154</v>
      </c>
      <c r="Q3215" s="11" t="s">
        <v>154</v>
      </c>
      <c r="R3215" s="11" t="s">
        <v>259</v>
      </c>
      <c r="S3215" s="11" t="s">
        <v>104</v>
      </c>
      <c r="T3215" s="11">
        <v>195</v>
      </c>
      <c r="U3215" s="11" t="str">
        <f>IF(ISERROR(VLOOKUP(I3215,'BACK INFO'!F:F,1,0)),IF(ISERROR(VLOOKUP(I3215,'BACK INFO'!H:H,1,0)),K3215,'BACK INFO'!$H$1),'BACK INFO'!$G$1)</f>
        <v>BILL MILLER AND COMPANY</v>
      </c>
    </row>
    <row r="3216" spans="1:21" s="11" customFormat="1" x14ac:dyDescent="0.35">
      <c r="A3216" s="11" t="s">
        <v>94</v>
      </c>
      <c r="B3216" s="11">
        <v>2019</v>
      </c>
      <c r="C3216" s="11">
        <v>3</v>
      </c>
      <c r="D3216" s="11" t="s">
        <v>95</v>
      </c>
      <c r="E3216" s="11" t="s">
        <v>96</v>
      </c>
      <c r="F3216" s="11" t="s">
        <v>700</v>
      </c>
      <c r="G3216" s="11" t="s">
        <v>259</v>
      </c>
      <c r="H3216" s="11" t="s">
        <v>152</v>
      </c>
      <c r="I3216" s="11" t="s">
        <v>63</v>
      </c>
      <c r="J3216" s="11" t="s">
        <v>99</v>
      </c>
      <c r="K3216" s="11" t="s">
        <v>54</v>
      </c>
      <c r="L3216" s="11" t="s">
        <v>129</v>
      </c>
      <c r="M3216" s="11" t="s">
        <v>122</v>
      </c>
      <c r="N3216" s="11">
        <v>67</v>
      </c>
      <c r="O3216" s="11">
        <v>2019</v>
      </c>
      <c r="P3216" s="11" t="s">
        <v>154</v>
      </c>
      <c r="Q3216" s="11" t="s">
        <v>154</v>
      </c>
      <c r="R3216" s="11" t="s">
        <v>259</v>
      </c>
      <c r="S3216" s="11" t="s">
        <v>104</v>
      </c>
      <c r="T3216" s="11">
        <v>2780.2400000000002</v>
      </c>
      <c r="U3216" s="11" t="str">
        <f>IF(ISERROR(VLOOKUP(I3216,'BACK INFO'!F:F,1,0)),IF(ISERROR(VLOOKUP(I3216,'BACK INFO'!H:H,1,0)),K3216,'BACK INFO'!$H$1),'BACK INFO'!$G$1)</f>
        <v>PAIGE ALYSE STRAUGHAN</v>
      </c>
    </row>
    <row r="3217" spans="1:21" s="11" customFormat="1" x14ac:dyDescent="0.35">
      <c r="A3217" s="11" t="s">
        <v>94</v>
      </c>
      <c r="B3217" s="11">
        <v>2019</v>
      </c>
      <c r="C3217" s="11">
        <v>3</v>
      </c>
      <c r="D3217" s="11" t="s">
        <v>95</v>
      </c>
      <c r="E3217" s="11" t="s">
        <v>96</v>
      </c>
      <c r="F3217" s="11" t="s">
        <v>700</v>
      </c>
      <c r="G3217" s="11" t="s">
        <v>259</v>
      </c>
      <c r="H3217" s="11" t="s">
        <v>152</v>
      </c>
      <c r="I3217" s="11" t="s">
        <v>255</v>
      </c>
      <c r="J3217" s="11" t="s">
        <v>99</v>
      </c>
      <c r="K3217" s="11" t="s">
        <v>72</v>
      </c>
      <c r="L3217" s="11" t="s">
        <v>114</v>
      </c>
      <c r="M3217" s="11" t="s">
        <v>101</v>
      </c>
      <c r="N3217" s="11">
        <v>10</v>
      </c>
      <c r="O3217" s="11">
        <v>2019</v>
      </c>
      <c r="P3217" s="11" t="s">
        <v>154</v>
      </c>
      <c r="Q3217" s="11" t="s">
        <v>154</v>
      </c>
      <c r="R3217" s="11" t="s">
        <v>259</v>
      </c>
      <c r="S3217" s="11" t="s">
        <v>104</v>
      </c>
      <c r="T3217" s="11">
        <v>449</v>
      </c>
      <c r="U3217" s="11" t="str">
        <f>IF(ISERROR(VLOOKUP(I3217,'BACK INFO'!F:F,1,0)),IF(ISERROR(VLOOKUP(I3217,'BACK INFO'!H:H,1,0)),K3217,'BACK INFO'!$H$1),'BACK INFO'!$G$1)</f>
        <v>BILL MILLER AND COMPANY</v>
      </c>
    </row>
    <row r="3218" spans="1:21" s="11" customFormat="1" x14ac:dyDescent="0.35">
      <c r="A3218" s="11" t="s">
        <v>94</v>
      </c>
      <c r="B3218" s="11">
        <v>2019</v>
      </c>
      <c r="C3218" s="11">
        <v>3</v>
      </c>
      <c r="D3218" s="11" t="s">
        <v>95</v>
      </c>
      <c r="E3218" s="11" t="s">
        <v>96</v>
      </c>
      <c r="F3218" s="11" t="s">
        <v>700</v>
      </c>
      <c r="G3218" s="11" t="s">
        <v>259</v>
      </c>
      <c r="H3218" s="11" t="s">
        <v>152</v>
      </c>
      <c r="I3218" s="11" t="s">
        <v>595</v>
      </c>
      <c r="J3218" s="11" t="s">
        <v>99</v>
      </c>
      <c r="K3218" s="11" t="s">
        <v>72</v>
      </c>
      <c r="L3218" s="11" t="s">
        <v>114</v>
      </c>
      <c r="M3218" s="11" t="s">
        <v>101</v>
      </c>
      <c r="N3218" s="11">
        <v>34</v>
      </c>
      <c r="O3218" s="11">
        <v>2019</v>
      </c>
      <c r="P3218" s="11" t="s">
        <v>154</v>
      </c>
      <c r="Q3218" s="11" t="s">
        <v>154</v>
      </c>
      <c r="R3218" s="11" t="s">
        <v>259</v>
      </c>
      <c r="S3218" s="11" t="s">
        <v>104</v>
      </c>
      <c r="T3218" s="11">
        <v>1547</v>
      </c>
      <c r="U3218" s="11" t="str">
        <f>IF(ISERROR(VLOOKUP(I3218,'BACK INFO'!F:F,1,0)),IF(ISERROR(VLOOKUP(I3218,'BACK INFO'!H:H,1,0)),K3218,'BACK INFO'!$H$1),'BACK INFO'!$G$1)</f>
        <v>BILL MILLER AND COMPANY</v>
      </c>
    </row>
    <row r="3219" spans="1:21" s="11" customFormat="1" x14ac:dyDescent="0.35">
      <c r="A3219" s="11" t="s">
        <v>94</v>
      </c>
      <c r="B3219" s="11">
        <v>2019</v>
      </c>
      <c r="C3219" s="11">
        <v>3</v>
      </c>
      <c r="D3219" s="11" t="s">
        <v>95</v>
      </c>
      <c r="E3219" s="11" t="s">
        <v>96</v>
      </c>
      <c r="F3219" s="11" t="s">
        <v>700</v>
      </c>
      <c r="G3219" s="11" t="s">
        <v>259</v>
      </c>
      <c r="H3219" s="11" t="s">
        <v>152</v>
      </c>
      <c r="I3219" s="11" t="s">
        <v>331</v>
      </c>
      <c r="J3219" s="11" t="s">
        <v>99</v>
      </c>
      <c r="K3219" s="11" t="s">
        <v>72</v>
      </c>
      <c r="L3219" s="11" t="s">
        <v>114</v>
      </c>
      <c r="M3219" s="11" t="s">
        <v>101</v>
      </c>
      <c r="N3219" s="11">
        <v>4</v>
      </c>
      <c r="O3219" s="11">
        <v>2019</v>
      </c>
      <c r="P3219" s="11" t="s">
        <v>154</v>
      </c>
      <c r="Q3219" s="11" t="s">
        <v>154</v>
      </c>
      <c r="R3219" s="11" t="s">
        <v>259</v>
      </c>
      <c r="S3219" s="11" t="s">
        <v>104</v>
      </c>
      <c r="T3219" s="11">
        <v>162</v>
      </c>
      <c r="U3219" s="11" t="str">
        <f>IF(ISERROR(VLOOKUP(I3219,'BACK INFO'!F:F,1,0)),IF(ISERROR(VLOOKUP(I3219,'BACK INFO'!H:H,1,0)),K3219,'BACK INFO'!$H$1),'BACK INFO'!$G$1)</f>
        <v>BILL MILLER AND COMPANY</v>
      </c>
    </row>
    <row r="3220" spans="1:21" s="11" customFormat="1" x14ac:dyDescent="0.35">
      <c r="A3220" s="11" t="s">
        <v>94</v>
      </c>
      <c r="B3220" s="11">
        <v>2019</v>
      </c>
      <c r="C3220" s="11">
        <v>3</v>
      </c>
      <c r="D3220" s="11" t="s">
        <v>95</v>
      </c>
      <c r="E3220" s="11" t="s">
        <v>96</v>
      </c>
      <c r="F3220" s="11" t="s">
        <v>700</v>
      </c>
      <c r="G3220" s="11" t="s">
        <v>259</v>
      </c>
      <c r="H3220" s="11" t="s">
        <v>152</v>
      </c>
      <c r="I3220" s="11" t="s">
        <v>257</v>
      </c>
      <c r="J3220" s="11" t="s">
        <v>99</v>
      </c>
      <c r="K3220" s="11" t="s">
        <v>245</v>
      </c>
      <c r="L3220" s="11" t="s">
        <v>246</v>
      </c>
      <c r="M3220" s="11" t="s">
        <v>246</v>
      </c>
      <c r="N3220" s="11">
        <v>1</v>
      </c>
      <c r="O3220" s="11">
        <v>2019</v>
      </c>
      <c r="P3220" s="11" t="s">
        <v>154</v>
      </c>
      <c r="Q3220" s="11" t="s">
        <v>154</v>
      </c>
      <c r="R3220" s="11" t="s">
        <v>259</v>
      </c>
      <c r="S3220" s="11" t="s">
        <v>104</v>
      </c>
      <c r="T3220" s="11">
        <v>54</v>
      </c>
      <c r="U3220" s="11" t="str">
        <f>IF(ISERROR(VLOOKUP(I3220,'BACK INFO'!F:F,1,0)),IF(ISERROR(VLOOKUP(I3220,'BACK INFO'!H:H,1,0)),K3220,'BACK INFO'!$H$1),'BACK INFO'!$G$1)</f>
        <v>JULIUS ORTIZ MALDONADO</v>
      </c>
    </row>
    <row r="3221" spans="1:21" s="11" customFormat="1" x14ac:dyDescent="0.35">
      <c r="A3221" s="11" t="s">
        <v>94</v>
      </c>
      <c r="B3221" s="11">
        <v>2019</v>
      </c>
      <c r="C3221" s="11">
        <v>3</v>
      </c>
      <c r="D3221" s="11" t="s">
        <v>95</v>
      </c>
      <c r="E3221" s="11" t="s">
        <v>96</v>
      </c>
      <c r="F3221" s="11" t="s">
        <v>700</v>
      </c>
      <c r="G3221" s="11" t="s">
        <v>259</v>
      </c>
      <c r="H3221" s="11" t="s">
        <v>152</v>
      </c>
      <c r="I3221" s="11" t="s">
        <v>464</v>
      </c>
      <c r="J3221" s="11" t="s">
        <v>99</v>
      </c>
      <c r="K3221" s="11" t="s">
        <v>245</v>
      </c>
      <c r="L3221" s="11" t="s">
        <v>246</v>
      </c>
      <c r="M3221" s="11" t="s">
        <v>246</v>
      </c>
      <c r="N3221" s="11">
        <v>52</v>
      </c>
      <c r="O3221" s="11">
        <v>2019</v>
      </c>
      <c r="P3221" s="11" t="s">
        <v>154</v>
      </c>
      <c r="Q3221" s="11" t="s">
        <v>154</v>
      </c>
      <c r="R3221" s="11" t="s">
        <v>259</v>
      </c>
      <c r="S3221" s="11" t="s">
        <v>104</v>
      </c>
      <c r="T3221" s="11">
        <v>2347</v>
      </c>
      <c r="U3221" s="11" t="str">
        <f>IF(ISERROR(VLOOKUP(I3221,'BACK INFO'!F:F,1,0)),IF(ISERROR(VLOOKUP(I3221,'BACK INFO'!H:H,1,0)),K3221,'BACK INFO'!$H$1),'BACK INFO'!$G$1)</f>
        <v>JULIUS ORTIZ MALDONADO</v>
      </c>
    </row>
    <row r="3222" spans="1:21" s="11" customFormat="1" x14ac:dyDescent="0.35">
      <c r="A3222" s="11" t="s">
        <v>94</v>
      </c>
      <c r="B3222" s="11">
        <v>2019</v>
      </c>
      <c r="C3222" s="11">
        <v>3</v>
      </c>
      <c r="D3222" s="11" t="s">
        <v>95</v>
      </c>
      <c r="E3222" s="11" t="s">
        <v>96</v>
      </c>
      <c r="F3222" s="11" t="s">
        <v>700</v>
      </c>
      <c r="G3222" s="11" t="s">
        <v>259</v>
      </c>
      <c r="H3222" s="11" t="s">
        <v>152</v>
      </c>
      <c r="I3222" s="11" t="s">
        <v>336</v>
      </c>
      <c r="J3222" s="11" t="s">
        <v>99</v>
      </c>
      <c r="K3222" s="11" t="s">
        <v>72</v>
      </c>
      <c r="L3222" s="11" t="s">
        <v>114</v>
      </c>
      <c r="M3222" s="11" t="s">
        <v>101</v>
      </c>
      <c r="N3222" s="11">
        <v>5</v>
      </c>
      <c r="O3222" s="11">
        <v>2019</v>
      </c>
      <c r="P3222" s="11" t="s">
        <v>154</v>
      </c>
      <c r="Q3222" s="11" t="s">
        <v>154</v>
      </c>
      <c r="R3222" s="11" t="s">
        <v>259</v>
      </c>
      <c r="S3222" s="11" t="s">
        <v>104</v>
      </c>
      <c r="T3222" s="11">
        <v>215</v>
      </c>
      <c r="U3222" s="11" t="str">
        <f>IF(ISERROR(VLOOKUP(I3222,'BACK INFO'!F:F,1,0)),IF(ISERROR(VLOOKUP(I3222,'BACK INFO'!H:H,1,0)),K3222,'BACK INFO'!$H$1),'BACK INFO'!$G$1)</f>
        <v>BILL MILLER AND COMPANY</v>
      </c>
    </row>
    <row r="3223" spans="1:21" s="11" customFormat="1" x14ac:dyDescent="0.35">
      <c r="A3223" s="11" t="s">
        <v>94</v>
      </c>
      <c r="B3223" s="11">
        <v>2019</v>
      </c>
      <c r="C3223" s="11">
        <v>3</v>
      </c>
      <c r="D3223" s="11" t="s">
        <v>95</v>
      </c>
      <c r="E3223" s="11" t="s">
        <v>96</v>
      </c>
      <c r="F3223" s="11" t="s">
        <v>700</v>
      </c>
      <c r="G3223" s="11" t="s">
        <v>259</v>
      </c>
      <c r="H3223" s="11" t="s">
        <v>152</v>
      </c>
      <c r="I3223" s="11" t="s">
        <v>505</v>
      </c>
      <c r="J3223" s="11" t="s">
        <v>99</v>
      </c>
      <c r="K3223" s="11" t="s">
        <v>75</v>
      </c>
      <c r="L3223" s="11" t="s">
        <v>131</v>
      </c>
      <c r="M3223" s="11" t="s">
        <v>101</v>
      </c>
      <c r="N3223" s="11">
        <v>6</v>
      </c>
      <c r="O3223" s="11">
        <v>2019</v>
      </c>
      <c r="P3223" s="11" t="s">
        <v>154</v>
      </c>
      <c r="Q3223" s="11" t="s">
        <v>154</v>
      </c>
      <c r="R3223" s="11" t="s">
        <v>259</v>
      </c>
      <c r="S3223" s="11" t="s">
        <v>104</v>
      </c>
      <c r="T3223" s="11">
        <v>246</v>
      </c>
      <c r="U3223" s="11" t="str">
        <f>IF(ISERROR(VLOOKUP(I3223,'BACK INFO'!F:F,1,0)),IF(ISERROR(VLOOKUP(I3223,'BACK INFO'!H:H,1,0)),K3223,'BACK INFO'!$H$1),'BACK INFO'!$G$1)</f>
        <v>LAURA BONG</v>
      </c>
    </row>
    <row r="3224" spans="1:21" s="11" customFormat="1" x14ac:dyDescent="0.35">
      <c r="A3224" s="11" t="s">
        <v>94</v>
      </c>
      <c r="B3224" s="11">
        <v>2019</v>
      </c>
      <c r="C3224" s="11">
        <v>3</v>
      </c>
      <c r="D3224" s="11" t="s">
        <v>95</v>
      </c>
      <c r="E3224" s="11" t="s">
        <v>96</v>
      </c>
      <c r="F3224" s="11" t="s">
        <v>700</v>
      </c>
      <c r="G3224" s="11" t="s">
        <v>259</v>
      </c>
      <c r="H3224" s="11" t="s">
        <v>152</v>
      </c>
      <c r="I3224" s="11" t="s">
        <v>417</v>
      </c>
      <c r="J3224" s="11" t="s">
        <v>99</v>
      </c>
      <c r="K3224" s="11" t="s">
        <v>67</v>
      </c>
      <c r="L3224" s="11" t="s">
        <v>133</v>
      </c>
      <c r="M3224" s="11" t="s">
        <v>101</v>
      </c>
      <c r="N3224" s="11">
        <v>3</v>
      </c>
      <c r="O3224" s="11">
        <v>2019</v>
      </c>
      <c r="P3224" s="11" t="s">
        <v>154</v>
      </c>
      <c r="Q3224" s="11" t="s">
        <v>154</v>
      </c>
      <c r="R3224" s="11" t="s">
        <v>259</v>
      </c>
      <c r="S3224" s="11" t="s">
        <v>104</v>
      </c>
      <c r="T3224" s="11">
        <v>123</v>
      </c>
      <c r="U3224" s="11" t="str">
        <f>IF(ISERROR(VLOOKUP(I3224,'BACK INFO'!F:F,1,0)),IF(ISERROR(VLOOKUP(I3224,'BACK INFO'!H:H,1,0)),K3224,'BACK INFO'!$H$1),'BACK INFO'!$G$1)</f>
        <v>ANITA M. HOPKINS</v>
      </c>
    </row>
    <row r="3225" spans="1:21" s="11" customFormat="1" x14ac:dyDescent="0.35">
      <c r="A3225" s="11" t="s">
        <v>94</v>
      </c>
      <c r="B3225" s="11">
        <v>2019</v>
      </c>
      <c r="C3225" s="11">
        <v>3</v>
      </c>
      <c r="D3225" s="11" t="s">
        <v>95</v>
      </c>
      <c r="E3225" s="11" t="s">
        <v>96</v>
      </c>
      <c r="F3225" s="11" t="s">
        <v>700</v>
      </c>
      <c r="G3225" s="11" t="s">
        <v>259</v>
      </c>
      <c r="H3225" s="11" t="s">
        <v>152</v>
      </c>
      <c r="I3225" s="11" t="s">
        <v>431</v>
      </c>
      <c r="J3225" s="11" t="s">
        <v>99</v>
      </c>
      <c r="K3225" s="11" t="s">
        <v>75</v>
      </c>
      <c r="L3225" s="11" t="s">
        <v>131</v>
      </c>
      <c r="M3225" s="11" t="s">
        <v>101</v>
      </c>
      <c r="N3225" s="11">
        <v>6</v>
      </c>
      <c r="O3225" s="11">
        <v>2019</v>
      </c>
      <c r="P3225" s="11" t="s">
        <v>154</v>
      </c>
      <c r="Q3225" s="11" t="s">
        <v>154</v>
      </c>
      <c r="R3225" s="11" t="s">
        <v>259</v>
      </c>
      <c r="S3225" s="11" t="s">
        <v>104</v>
      </c>
      <c r="T3225" s="11">
        <v>246</v>
      </c>
      <c r="U3225" s="11" t="str">
        <f>IF(ISERROR(VLOOKUP(I3225,'BACK INFO'!F:F,1,0)),IF(ISERROR(VLOOKUP(I3225,'BACK INFO'!H:H,1,0)),K3225,'BACK INFO'!$H$1),'BACK INFO'!$G$1)</f>
        <v>LAURA BONG</v>
      </c>
    </row>
    <row r="3226" spans="1:21" s="11" customFormat="1" x14ac:dyDescent="0.35">
      <c r="A3226" s="11" t="s">
        <v>94</v>
      </c>
      <c r="B3226" s="11">
        <v>2019</v>
      </c>
      <c r="C3226" s="11">
        <v>3</v>
      </c>
      <c r="D3226" s="11" t="s">
        <v>95</v>
      </c>
      <c r="E3226" s="11" t="s">
        <v>96</v>
      </c>
      <c r="F3226" s="11" t="s">
        <v>700</v>
      </c>
      <c r="G3226" s="11" t="s">
        <v>259</v>
      </c>
      <c r="H3226" s="11" t="s">
        <v>152</v>
      </c>
      <c r="I3226" s="11" t="s">
        <v>597</v>
      </c>
      <c r="J3226" s="11" t="s">
        <v>99</v>
      </c>
      <c r="K3226" s="11" t="s">
        <v>72</v>
      </c>
      <c r="L3226" s="11" t="s">
        <v>114</v>
      </c>
      <c r="M3226" s="11" t="s">
        <v>101</v>
      </c>
      <c r="N3226" s="11">
        <v>7</v>
      </c>
      <c r="O3226" s="11">
        <v>2019</v>
      </c>
      <c r="P3226" s="11" t="s">
        <v>154</v>
      </c>
      <c r="Q3226" s="11" t="s">
        <v>154</v>
      </c>
      <c r="R3226" s="11" t="s">
        <v>259</v>
      </c>
      <c r="S3226" s="11" t="s">
        <v>104</v>
      </c>
      <c r="T3226" s="11">
        <v>271</v>
      </c>
      <c r="U3226" s="11" t="str">
        <f>IF(ISERROR(VLOOKUP(I3226,'BACK INFO'!F:F,1,0)),IF(ISERROR(VLOOKUP(I3226,'BACK INFO'!H:H,1,0)),K3226,'BACK INFO'!$H$1),'BACK INFO'!$G$1)</f>
        <v>BILL MILLER AND COMPANY</v>
      </c>
    </row>
    <row r="3227" spans="1:21" s="11" customFormat="1" x14ac:dyDescent="0.35">
      <c r="A3227" s="11" t="s">
        <v>94</v>
      </c>
      <c r="B3227" s="11">
        <v>2019</v>
      </c>
      <c r="C3227" s="11">
        <v>3</v>
      </c>
      <c r="D3227" s="11" t="s">
        <v>95</v>
      </c>
      <c r="E3227" s="11" t="s">
        <v>96</v>
      </c>
      <c r="F3227" s="11" t="s">
        <v>700</v>
      </c>
      <c r="G3227" s="11" t="s">
        <v>259</v>
      </c>
      <c r="H3227" s="11" t="s">
        <v>152</v>
      </c>
      <c r="I3227" s="11" t="s">
        <v>418</v>
      </c>
      <c r="J3227" s="11" t="s">
        <v>120</v>
      </c>
      <c r="K3227" s="11" t="s">
        <v>68</v>
      </c>
      <c r="L3227" s="11" t="s">
        <v>129</v>
      </c>
      <c r="M3227" s="11" t="s">
        <v>122</v>
      </c>
      <c r="N3227" s="11">
        <v>6</v>
      </c>
      <c r="O3227" s="11">
        <v>2019</v>
      </c>
      <c r="P3227" s="11" t="s">
        <v>154</v>
      </c>
      <c r="Q3227" s="11" t="s">
        <v>154</v>
      </c>
      <c r="R3227" s="11" t="s">
        <v>259</v>
      </c>
      <c r="S3227" s="11" t="s">
        <v>104</v>
      </c>
      <c r="T3227" s="11">
        <v>238.13089710948032</v>
      </c>
      <c r="U3227" s="11" t="str">
        <f>IF(ISERROR(VLOOKUP(I3227,'BACK INFO'!F:F,1,0)),IF(ISERROR(VLOOKUP(I3227,'BACK INFO'!H:H,1,0)),K3227,'BACK INFO'!$H$1),'BACK INFO'!$G$1)</f>
        <v>STEPHANIE VITALI</v>
      </c>
    </row>
    <row r="3228" spans="1:21" s="11" customFormat="1" x14ac:dyDescent="0.35">
      <c r="A3228" s="11" t="s">
        <v>94</v>
      </c>
      <c r="B3228" s="11">
        <v>2019</v>
      </c>
      <c r="C3228" s="11">
        <v>3</v>
      </c>
      <c r="D3228" s="11" t="s">
        <v>95</v>
      </c>
      <c r="E3228" s="11" t="s">
        <v>96</v>
      </c>
      <c r="F3228" s="11" t="s">
        <v>700</v>
      </c>
      <c r="G3228" s="11" t="s">
        <v>259</v>
      </c>
      <c r="H3228" s="11" t="s">
        <v>152</v>
      </c>
      <c r="I3228" s="11" t="s">
        <v>232</v>
      </c>
      <c r="J3228" s="11" t="s">
        <v>99</v>
      </c>
      <c r="K3228" s="11" t="s">
        <v>76</v>
      </c>
      <c r="L3228" s="11" t="s">
        <v>127</v>
      </c>
      <c r="M3228" s="11" t="s">
        <v>101</v>
      </c>
      <c r="N3228" s="11">
        <v>3</v>
      </c>
      <c r="O3228" s="11">
        <v>2019</v>
      </c>
      <c r="P3228" s="11" t="s">
        <v>154</v>
      </c>
      <c r="Q3228" s="11" t="s">
        <v>154</v>
      </c>
      <c r="R3228" s="11" t="s">
        <v>259</v>
      </c>
      <c r="S3228" s="11" t="s">
        <v>104</v>
      </c>
      <c r="T3228" s="11">
        <v>99</v>
      </c>
      <c r="U3228" s="11" t="str">
        <f>IF(ISERROR(VLOOKUP(I3228,'BACK INFO'!F:F,1,0)),IF(ISERROR(VLOOKUP(I3228,'BACK INFO'!H:H,1,0)),K3228,'BACK INFO'!$H$1),'BACK INFO'!$G$1)</f>
        <v>MIE MANNICHE</v>
      </c>
    </row>
    <row r="3229" spans="1:21" s="11" customFormat="1" x14ac:dyDescent="0.35">
      <c r="A3229" s="11" t="s">
        <v>94</v>
      </c>
      <c r="B3229" s="11">
        <v>2019</v>
      </c>
      <c r="C3229" s="11">
        <v>3</v>
      </c>
      <c r="D3229" s="11" t="s">
        <v>95</v>
      </c>
      <c r="E3229" s="11" t="s">
        <v>96</v>
      </c>
      <c r="F3229" s="11" t="s">
        <v>700</v>
      </c>
      <c r="G3229" s="11" t="s">
        <v>259</v>
      </c>
      <c r="H3229" s="11" t="s">
        <v>152</v>
      </c>
      <c r="I3229" s="11" t="s">
        <v>599</v>
      </c>
      <c r="J3229" s="11" t="s">
        <v>99</v>
      </c>
      <c r="K3229" s="11" t="s">
        <v>67</v>
      </c>
      <c r="L3229" s="11" t="s">
        <v>133</v>
      </c>
      <c r="M3229" s="11" t="s">
        <v>101</v>
      </c>
      <c r="N3229" s="11">
        <v>7</v>
      </c>
      <c r="O3229" s="11">
        <v>2019</v>
      </c>
      <c r="P3229" s="11" t="s">
        <v>154</v>
      </c>
      <c r="Q3229" s="11" t="s">
        <v>154</v>
      </c>
      <c r="R3229" s="11" t="s">
        <v>259</v>
      </c>
      <c r="S3229" s="11" t="s">
        <v>104</v>
      </c>
      <c r="T3229" s="11">
        <v>231</v>
      </c>
      <c r="U3229" s="11" t="str">
        <f>IF(ISERROR(VLOOKUP(I3229,'BACK INFO'!F:F,1,0)),IF(ISERROR(VLOOKUP(I3229,'BACK INFO'!H:H,1,0)),K3229,'BACK INFO'!$H$1),'BACK INFO'!$G$1)</f>
        <v>ANITA M. HOPKINS</v>
      </c>
    </row>
    <row r="3230" spans="1:21" s="11" customFormat="1" x14ac:dyDescent="0.35">
      <c r="A3230" s="11" t="s">
        <v>94</v>
      </c>
      <c r="B3230" s="11">
        <v>2019</v>
      </c>
      <c r="C3230" s="11">
        <v>3</v>
      </c>
      <c r="D3230" s="11" t="s">
        <v>95</v>
      </c>
      <c r="E3230" s="11" t="s">
        <v>96</v>
      </c>
      <c r="F3230" s="11" t="s">
        <v>700</v>
      </c>
      <c r="G3230" s="11" t="s">
        <v>259</v>
      </c>
      <c r="H3230" s="11" t="s">
        <v>152</v>
      </c>
      <c r="I3230" s="11" t="s">
        <v>235</v>
      </c>
      <c r="J3230" s="11" t="s">
        <v>120</v>
      </c>
      <c r="K3230" s="11" t="s">
        <v>68</v>
      </c>
      <c r="L3230" s="11" t="s">
        <v>129</v>
      </c>
      <c r="M3230" s="11" t="s">
        <v>122</v>
      </c>
      <c r="N3230" s="11">
        <v>4</v>
      </c>
      <c r="O3230" s="11">
        <v>2019</v>
      </c>
      <c r="P3230" s="11" t="s">
        <v>154</v>
      </c>
      <c r="Q3230" s="11" t="s">
        <v>154</v>
      </c>
      <c r="R3230" s="11" t="s">
        <v>259</v>
      </c>
      <c r="S3230" s="11" t="s">
        <v>104</v>
      </c>
      <c r="T3230" s="11">
        <v>179.72143178073986</v>
      </c>
      <c r="U3230" s="11" t="str">
        <f>IF(ISERROR(VLOOKUP(I3230,'BACK INFO'!F:F,1,0)),IF(ISERROR(VLOOKUP(I3230,'BACK INFO'!H:H,1,0)),K3230,'BACK INFO'!$H$1),'BACK INFO'!$G$1)</f>
        <v>STEPHANIE VITALI</v>
      </c>
    </row>
    <row r="3231" spans="1:21" s="11" customFormat="1" x14ac:dyDescent="0.35">
      <c r="A3231" s="11" t="s">
        <v>94</v>
      </c>
      <c r="B3231" s="11">
        <v>2019</v>
      </c>
      <c r="C3231" s="11">
        <v>3</v>
      </c>
      <c r="D3231" s="11" t="s">
        <v>95</v>
      </c>
      <c r="E3231" s="11" t="s">
        <v>96</v>
      </c>
      <c r="F3231" s="11" t="s">
        <v>700</v>
      </c>
      <c r="G3231" s="11" t="s">
        <v>259</v>
      </c>
      <c r="H3231" s="11" t="s">
        <v>152</v>
      </c>
      <c r="I3231" s="11" t="s">
        <v>206</v>
      </c>
      <c r="J3231" s="11" t="s">
        <v>99</v>
      </c>
      <c r="K3231" s="11" t="s">
        <v>74</v>
      </c>
      <c r="L3231" s="11" t="s">
        <v>199</v>
      </c>
      <c r="M3231" s="11" t="s">
        <v>101</v>
      </c>
      <c r="N3231" s="11">
        <v>3</v>
      </c>
      <c r="O3231" s="11">
        <v>2019</v>
      </c>
      <c r="P3231" s="11" t="s">
        <v>154</v>
      </c>
      <c r="Q3231" s="11" t="s">
        <v>154</v>
      </c>
      <c r="R3231" s="11" t="s">
        <v>259</v>
      </c>
      <c r="S3231" s="11" t="s">
        <v>104</v>
      </c>
      <c r="T3231" s="11">
        <v>144</v>
      </c>
      <c r="U3231" s="11" t="str">
        <f>IF(ISERROR(VLOOKUP(I3231,'BACK INFO'!F:F,1,0)),IF(ISERROR(VLOOKUP(I3231,'BACK INFO'!H:H,1,0)),K3231,'BACK INFO'!$H$1),'BACK INFO'!$G$1)</f>
        <v>DENISE ARNETT</v>
      </c>
    </row>
    <row r="3232" spans="1:21" s="11" customFormat="1" x14ac:dyDescent="0.35">
      <c r="A3232" s="11" t="s">
        <v>94</v>
      </c>
      <c r="B3232" s="11">
        <v>2019</v>
      </c>
      <c r="C3232" s="11">
        <v>3</v>
      </c>
      <c r="D3232" s="11" t="s">
        <v>95</v>
      </c>
      <c r="E3232" s="11" t="s">
        <v>96</v>
      </c>
      <c r="F3232" s="11" t="s">
        <v>700</v>
      </c>
      <c r="G3232" s="11" t="s">
        <v>259</v>
      </c>
      <c r="H3232" s="11" t="s">
        <v>152</v>
      </c>
      <c r="I3232" s="11" t="s">
        <v>315</v>
      </c>
      <c r="J3232" s="11" t="s">
        <v>120</v>
      </c>
      <c r="K3232" s="11" t="s">
        <v>66</v>
      </c>
      <c r="L3232" s="11" t="s">
        <v>121</v>
      </c>
      <c r="M3232" s="11" t="s">
        <v>122</v>
      </c>
      <c r="N3232" s="11">
        <v>1</v>
      </c>
      <c r="O3232" s="11">
        <v>2019</v>
      </c>
      <c r="P3232" s="11" t="s">
        <v>154</v>
      </c>
      <c r="Q3232" s="11" t="s">
        <v>154</v>
      </c>
      <c r="R3232" s="11" t="s">
        <v>259</v>
      </c>
      <c r="S3232" s="11" t="s">
        <v>104</v>
      </c>
      <c r="T3232" s="11">
        <v>45.679197244271386</v>
      </c>
      <c r="U3232" s="11" t="str">
        <f>IF(ISERROR(VLOOKUP(I3232,'BACK INFO'!F:F,1,0)),IF(ISERROR(VLOOKUP(I3232,'BACK INFO'!H:H,1,0)),K3232,'BACK INFO'!$H$1),'BACK INFO'!$G$1)</f>
        <v>SHOUTOUTAGENCY</v>
      </c>
    </row>
    <row r="3233" spans="1:21" s="11" customFormat="1" x14ac:dyDescent="0.35">
      <c r="A3233" s="11" t="s">
        <v>94</v>
      </c>
      <c r="B3233" s="11">
        <v>2019</v>
      </c>
      <c r="C3233" s="11">
        <v>3</v>
      </c>
      <c r="D3233" s="11" t="s">
        <v>95</v>
      </c>
      <c r="E3233" s="11" t="s">
        <v>96</v>
      </c>
      <c r="F3233" s="11" t="s">
        <v>700</v>
      </c>
      <c r="G3233" s="11" t="s">
        <v>259</v>
      </c>
      <c r="H3233" s="11" t="s">
        <v>152</v>
      </c>
      <c r="I3233" s="11" t="s">
        <v>209</v>
      </c>
      <c r="J3233" s="11" t="s">
        <v>99</v>
      </c>
      <c r="K3233" s="11" t="s">
        <v>75</v>
      </c>
      <c r="L3233" s="11" t="s">
        <v>273</v>
      </c>
      <c r="M3233" s="11" t="s">
        <v>101</v>
      </c>
      <c r="N3233" s="11">
        <v>1</v>
      </c>
      <c r="O3233" s="11">
        <v>2019</v>
      </c>
      <c r="P3233" s="11" t="s">
        <v>154</v>
      </c>
      <c r="Q3233" s="11" t="s">
        <v>154</v>
      </c>
      <c r="R3233" s="11" t="s">
        <v>259</v>
      </c>
      <c r="S3233" s="11" t="s">
        <v>104</v>
      </c>
      <c r="T3233" s="11">
        <v>41</v>
      </c>
      <c r="U3233" s="11" t="str">
        <f>IF(ISERROR(VLOOKUP(I3233,'BACK INFO'!F:F,1,0)),IF(ISERROR(VLOOKUP(I3233,'BACK INFO'!H:H,1,0)),K3233,'BACK INFO'!$H$1),'BACK INFO'!$G$1)</f>
        <v>LAURA BONG</v>
      </c>
    </row>
    <row r="3234" spans="1:21" s="11" customFormat="1" x14ac:dyDescent="0.35">
      <c r="A3234" s="11" t="s">
        <v>94</v>
      </c>
      <c r="B3234" s="11">
        <v>2019</v>
      </c>
      <c r="C3234" s="11">
        <v>3</v>
      </c>
      <c r="D3234" s="11" t="s">
        <v>95</v>
      </c>
      <c r="E3234" s="11" t="s">
        <v>96</v>
      </c>
      <c r="F3234" s="11" t="s">
        <v>700</v>
      </c>
      <c r="G3234" s="11" t="s">
        <v>259</v>
      </c>
      <c r="H3234" s="11" t="s">
        <v>152</v>
      </c>
      <c r="I3234" s="11" t="s">
        <v>214</v>
      </c>
      <c r="J3234" s="11" t="s">
        <v>99</v>
      </c>
      <c r="K3234" s="11" t="s">
        <v>74</v>
      </c>
      <c r="L3234" s="11" t="s">
        <v>199</v>
      </c>
      <c r="M3234" s="11" t="s">
        <v>101</v>
      </c>
      <c r="N3234" s="11">
        <v>3</v>
      </c>
      <c r="O3234" s="11">
        <v>2019</v>
      </c>
      <c r="P3234" s="11" t="s">
        <v>154</v>
      </c>
      <c r="Q3234" s="11" t="s">
        <v>154</v>
      </c>
      <c r="R3234" s="11" t="s">
        <v>259</v>
      </c>
      <c r="S3234" s="11" t="s">
        <v>104</v>
      </c>
      <c r="T3234" s="11">
        <v>144</v>
      </c>
      <c r="U3234" s="11" t="str">
        <f>IF(ISERROR(VLOOKUP(I3234,'BACK INFO'!F:F,1,0)),IF(ISERROR(VLOOKUP(I3234,'BACK INFO'!H:H,1,0)),K3234,'BACK INFO'!$H$1),'BACK INFO'!$G$1)</f>
        <v>DENISE ARNETT</v>
      </c>
    </row>
    <row r="3235" spans="1:21" s="11" customFormat="1" x14ac:dyDescent="0.35">
      <c r="A3235" s="11" t="s">
        <v>94</v>
      </c>
      <c r="B3235" s="11">
        <v>2019</v>
      </c>
      <c r="C3235" s="11">
        <v>3</v>
      </c>
      <c r="D3235" s="11" t="s">
        <v>95</v>
      </c>
      <c r="E3235" s="11" t="s">
        <v>96</v>
      </c>
      <c r="F3235" s="11" t="s">
        <v>700</v>
      </c>
      <c r="G3235" s="11" t="s">
        <v>259</v>
      </c>
      <c r="H3235" s="11" t="s">
        <v>152</v>
      </c>
      <c r="I3235" s="11" t="s">
        <v>218</v>
      </c>
      <c r="J3235" s="11" t="s">
        <v>99</v>
      </c>
      <c r="K3235" s="11" t="s">
        <v>74</v>
      </c>
      <c r="L3235" s="11" t="s">
        <v>199</v>
      </c>
      <c r="M3235" s="11" t="s">
        <v>101</v>
      </c>
      <c r="N3235" s="11">
        <v>3</v>
      </c>
      <c r="O3235" s="11">
        <v>2019</v>
      </c>
      <c r="P3235" s="11" t="s">
        <v>154</v>
      </c>
      <c r="Q3235" s="11" t="s">
        <v>154</v>
      </c>
      <c r="R3235" s="11" t="s">
        <v>259</v>
      </c>
      <c r="S3235" s="11" t="s">
        <v>104</v>
      </c>
      <c r="T3235" s="11">
        <v>144</v>
      </c>
      <c r="U3235" s="11" t="str">
        <f>IF(ISERROR(VLOOKUP(I3235,'BACK INFO'!F:F,1,0)),IF(ISERROR(VLOOKUP(I3235,'BACK INFO'!H:H,1,0)),K3235,'BACK INFO'!$H$1),'BACK INFO'!$G$1)</f>
        <v>DENISE ARNETT</v>
      </c>
    </row>
    <row r="3236" spans="1:21" s="11" customFormat="1" x14ac:dyDescent="0.35">
      <c r="A3236" s="11" t="s">
        <v>94</v>
      </c>
      <c r="B3236" s="11">
        <v>2019</v>
      </c>
      <c r="C3236" s="11">
        <v>3</v>
      </c>
      <c r="D3236" s="11" t="s">
        <v>95</v>
      </c>
      <c r="E3236" s="11" t="s">
        <v>96</v>
      </c>
      <c r="F3236" s="11" t="s">
        <v>700</v>
      </c>
      <c r="G3236" s="11" t="s">
        <v>259</v>
      </c>
      <c r="H3236" s="11" t="s">
        <v>152</v>
      </c>
      <c r="I3236" s="11" t="s">
        <v>340</v>
      </c>
      <c r="J3236" s="11" t="s">
        <v>99</v>
      </c>
      <c r="K3236" s="11" t="s">
        <v>74</v>
      </c>
      <c r="L3236" s="11" t="s">
        <v>199</v>
      </c>
      <c r="M3236" s="11" t="s">
        <v>101</v>
      </c>
      <c r="N3236" s="11">
        <v>6</v>
      </c>
      <c r="O3236" s="11">
        <v>2019</v>
      </c>
      <c r="P3236" s="11" t="s">
        <v>154</v>
      </c>
      <c r="Q3236" s="11" t="s">
        <v>154</v>
      </c>
      <c r="R3236" s="11" t="s">
        <v>259</v>
      </c>
      <c r="S3236" s="11" t="s">
        <v>104</v>
      </c>
      <c r="T3236" s="11">
        <v>246</v>
      </c>
      <c r="U3236" s="11" t="str">
        <f>IF(ISERROR(VLOOKUP(I3236,'BACK INFO'!F:F,1,0)),IF(ISERROR(VLOOKUP(I3236,'BACK INFO'!H:H,1,0)),K3236,'BACK INFO'!$H$1),'BACK INFO'!$G$1)</f>
        <v>DENISE ARNETT</v>
      </c>
    </row>
    <row r="3237" spans="1:21" s="11" customFormat="1" x14ac:dyDescent="0.35">
      <c r="A3237" s="11" t="s">
        <v>94</v>
      </c>
      <c r="B3237" s="11">
        <v>2019</v>
      </c>
      <c r="C3237" s="11">
        <v>3</v>
      </c>
      <c r="D3237" s="11" t="s">
        <v>95</v>
      </c>
      <c r="E3237" s="11" t="s">
        <v>96</v>
      </c>
      <c r="F3237" s="11" t="s">
        <v>700</v>
      </c>
      <c r="G3237" s="11" t="s">
        <v>259</v>
      </c>
      <c r="H3237" s="11" t="s">
        <v>152</v>
      </c>
      <c r="I3237" s="11" t="s">
        <v>386</v>
      </c>
      <c r="J3237" s="11" t="s">
        <v>99</v>
      </c>
      <c r="K3237" s="11" t="s">
        <v>72</v>
      </c>
      <c r="L3237" s="11" t="s">
        <v>114</v>
      </c>
      <c r="M3237" s="11" t="s">
        <v>101</v>
      </c>
      <c r="N3237" s="11">
        <v>21</v>
      </c>
      <c r="O3237" s="11">
        <v>2019</v>
      </c>
      <c r="P3237" s="11" t="s">
        <v>154</v>
      </c>
      <c r="Q3237" s="11" t="s">
        <v>154</v>
      </c>
      <c r="R3237" s="11" t="s">
        <v>259</v>
      </c>
      <c r="S3237" s="11" t="s">
        <v>104</v>
      </c>
      <c r="T3237" s="11">
        <v>798</v>
      </c>
      <c r="U3237" s="11" t="str">
        <f>IF(ISERROR(VLOOKUP(I3237,'BACK INFO'!F:F,1,0)),IF(ISERROR(VLOOKUP(I3237,'BACK INFO'!H:H,1,0)),K3237,'BACK INFO'!$H$1),'BACK INFO'!$G$1)</f>
        <v>BILL MILLER AND COMPANY</v>
      </c>
    </row>
    <row r="3238" spans="1:21" s="11" customFormat="1" x14ac:dyDescent="0.35">
      <c r="A3238" s="11" t="s">
        <v>94</v>
      </c>
      <c r="B3238" s="11">
        <v>2019</v>
      </c>
      <c r="C3238" s="11">
        <v>3</v>
      </c>
      <c r="D3238" s="11" t="s">
        <v>95</v>
      </c>
      <c r="E3238" s="11" t="s">
        <v>96</v>
      </c>
      <c r="F3238" s="11" t="s">
        <v>700</v>
      </c>
      <c r="G3238" s="11" t="s">
        <v>259</v>
      </c>
      <c r="H3238" s="11" t="s">
        <v>152</v>
      </c>
      <c r="I3238" s="11" t="s">
        <v>589</v>
      </c>
      <c r="J3238" s="11" t="s">
        <v>99</v>
      </c>
      <c r="K3238" s="11" t="s">
        <v>72</v>
      </c>
      <c r="L3238" s="11" t="s">
        <v>114</v>
      </c>
      <c r="M3238" s="11" t="s">
        <v>101</v>
      </c>
      <c r="N3238" s="11">
        <v>7</v>
      </c>
      <c r="O3238" s="11">
        <v>2019</v>
      </c>
      <c r="P3238" s="11" t="s">
        <v>154</v>
      </c>
      <c r="Q3238" s="11" t="s">
        <v>154</v>
      </c>
      <c r="R3238" s="11" t="s">
        <v>259</v>
      </c>
      <c r="S3238" s="11" t="s">
        <v>104</v>
      </c>
      <c r="T3238" s="11">
        <v>301</v>
      </c>
      <c r="U3238" s="11" t="str">
        <f>IF(ISERROR(VLOOKUP(I3238,'BACK INFO'!F:F,1,0)),IF(ISERROR(VLOOKUP(I3238,'BACK INFO'!H:H,1,0)),K3238,'BACK INFO'!$H$1),'BACK INFO'!$G$1)</f>
        <v>BILL MILLER AND COMPANY</v>
      </c>
    </row>
    <row r="3239" spans="1:21" s="11" customFormat="1" x14ac:dyDescent="0.35">
      <c r="A3239" s="11" t="s">
        <v>94</v>
      </c>
      <c r="B3239" s="11">
        <v>2019</v>
      </c>
      <c r="C3239" s="11">
        <v>3</v>
      </c>
      <c r="D3239" s="11" t="s">
        <v>95</v>
      </c>
      <c r="E3239" s="11" t="s">
        <v>96</v>
      </c>
      <c r="F3239" s="11" t="s">
        <v>700</v>
      </c>
      <c r="G3239" s="11" t="s">
        <v>259</v>
      </c>
      <c r="H3239" s="11" t="s">
        <v>152</v>
      </c>
      <c r="I3239" s="11" t="s">
        <v>64</v>
      </c>
      <c r="J3239" s="11" t="s">
        <v>99</v>
      </c>
      <c r="K3239" s="11" t="s">
        <v>54</v>
      </c>
      <c r="L3239" s="11" t="s">
        <v>165</v>
      </c>
      <c r="M3239" s="11" t="s">
        <v>101</v>
      </c>
      <c r="N3239" s="11">
        <v>25</v>
      </c>
      <c r="O3239" s="11">
        <v>2019</v>
      </c>
      <c r="P3239" s="11" t="s">
        <v>154</v>
      </c>
      <c r="Q3239" s="11" t="s">
        <v>154</v>
      </c>
      <c r="R3239" s="11" t="s">
        <v>259</v>
      </c>
      <c r="S3239" s="11" t="s">
        <v>104</v>
      </c>
      <c r="T3239" s="11">
        <v>902</v>
      </c>
      <c r="U3239" s="11" t="str">
        <f>IF(ISERROR(VLOOKUP(I3239,'BACK INFO'!F:F,1,0)),IF(ISERROR(VLOOKUP(I3239,'BACK INFO'!H:H,1,0)),K3239,'BACK INFO'!$H$1),'BACK INFO'!$G$1)</f>
        <v>PAIGE ALYSE STRAUGHAN</v>
      </c>
    </row>
    <row r="3240" spans="1:21" s="11" customFormat="1" x14ac:dyDescent="0.35">
      <c r="A3240" s="11" t="s">
        <v>94</v>
      </c>
      <c r="B3240" s="11">
        <v>2019</v>
      </c>
      <c r="C3240" s="11">
        <v>3</v>
      </c>
      <c r="D3240" s="11" t="s">
        <v>95</v>
      </c>
      <c r="E3240" s="11" t="s">
        <v>96</v>
      </c>
      <c r="F3240" s="11" t="s">
        <v>700</v>
      </c>
      <c r="G3240" s="11" t="s">
        <v>259</v>
      </c>
      <c r="H3240" s="11" t="s">
        <v>152</v>
      </c>
      <c r="I3240" s="11" t="s">
        <v>591</v>
      </c>
      <c r="J3240" s="11" t="s">
        <v>99</v>
      </c>
      <c r="K3240" s="11" t="s">
        <v>76</v>
      </c>
      <c r="L3240" s="11" t="s">
        <v>127</v>
      </c>
      <c r="M3240" s="11" t="s">
        <v>101</v>
      </c>
      <c r="N3240" s="11">
        <v>6</v>
      </c>
      <c r="O3240" s="11">
        <v>2019</v>
      </c>
      <c r="P3240" s="11" t="s">
        <v>154</v>
      </c>
      <c r="Q3240" s="11" t="s">
        <v>154</v>
      </c>
      <c r="R3240" s="11" t="s">
        <v>259</v>
      </c>
      <c r="S3240" s="11" t="s">
        <v>104</v>
      </c>
      <c r="T3240" s="11">
        <v>252</v>
      </c>
      <c r="U3240" s="11" t="str">
        <f>IF(ISERROR(VLOOKUP(I3240,'BACK INFO'!F:F,1,0)),IF(ISERROR(VLOOKUP(I3240,'BACK INFO'!H:H,1,0)),K3240,'BACK INFO'!$H$1),'BACK INFO'!$G$1)</f>
        <v>MIE MANNICHE</v>
      </c>
    </row>
    <row r="3241" spans="1:21" s="11" customFormat="1" x14ac:dyDescent="0.35">
      <c r="A3241" s="11" t="s">
        <v>94</v>
      </c>
      <c r="B3241" s="11">
        <v>2019</v>
      </c>
      <c r="C3241" s="11">
        <v>3</v>
      </c>
      <c r="D3241" s="11" t="s">
        <v>95</v>
      </c>
      <c r="E3241" s="11" t="s">
        <v>96</v>
      </c>
      <c r="F3241" s="11" t="s">
        <v>700</v>
      </c>
      <c r="G3241" s="11" t="s">
        <v>259</v>
      </c>
      <c r="H3241" s="11" t="s">
        <v>152</v>
      </c>
      <c r="I3241" s="11" t="s">
        <v>588</v>
      </c>
      <c r="J3241" s="11" t="s">
        <v>99</v>
      </c>
      <c r="K3241" s="11" t="s">
        <v>75</v>
      </c>
      <c r="L3241" s="11" t="s">
        <v>146</v>
      </c>
      <c r="M3241" s="11" t="s">
        <v>101</v>
      </c>
      <c r="N3241" s="11">
        <v>1</v>
      </c>
      <c r="O3241" s="11">
        <v>2019</v>
      </c>
      <c r="P3241" s="11" t="s">
        <v>154</v>
      </c>
      <c r="Q3241" s="11" t="s">
        <v>154</v>
      </c>
      <c r="R3241" s="11" t="s">
        <v>259</v>
      </c>
      <c r="S3241" s="11" t="s">
        <v>104</v>
      </c>
      <c r="T3241" s="11">
        <v>41</v>
      </c>
      <c r="U3241" s="11" t="str">
        <f>IF(ISERROR(VLOOKUP(I3241,'BACK INFO'!F:F,1,0)),IF(ISERROR(VLOOKUP(I3241,'BACK INFO'!H:H,1,0)),K3241,'BACK INFO'!$H$1),'BACK INFO'!$G$1)</f>
        <v>LAURA BONG</v>
      </c>
    </row>
    <row r="3242" spans="1:21" s="11" customFormat="1" x14ac:dyDescent="0.35">
      <c r="A3242" s="11" t="s">
        <v>94</v>
      </c>
      <c r="B3242" s="11">
        <v>2019</v>
      </c>
      <c r="C3242" s="11">
        <v>3</v>
      </c>
      <c r="D3242" s="11" t="s">
        <v>95</v>
      </c>
      <c r="E3242" s="11" t="s">
        <v>96</v>
      </c>
      <c r="F3242" s="11" t="s">
        <v>700</v>
      </c>
      <c r="G3242" s="11" t="s">
        <v>259</v>
      </c>
      <c r="H3242" s="11" t="s">
        <v>152</v>
      </c>
      <c r="I3242" s="11" t="s">
        <v>603</v>
      </c>
      <c r="J3242" s="11" t="s">
        <v>99</v>
      </c>
      <c r="K3242" s="11" t="s">
        <v>75</v>
      </c>
      <c r="L3242" s="11" t="s">
        <v>131</v>
      </c>
      <c r="M3242" s="11" t="s">
        <v>101</v>
      </c>
      <c r="N3242" s="11">
        <v>11</v>
      </c>
      <c r="O3242" s="11">
        <v>2019</v>
      </c>
      <c r="P3242" s="11" t="s">
        <v>154</v>
      </c>
      <c r="Q3242" s="11" t="s">
        <v>154</v>
      </c>
      <c r="R3242" s="11" t="s">
        <v>259</v>
      </c>
      <c r="S3242" s="11" t="s">
        <v>104</v>
      </c>
      <c r="T3242" s="11">
        <v>449</v>
      </c>
      <c r="U3242" s="11" t="str">
        <f>IF(ISERROR(VLOOKUP(I3242,'BACK INFO'!F:F,1,0)),IF(ISERROR(VLOOKUP(I3242,'BACK INFO'!H:H,1,0)),K3242,'BACK INFO'!$H$1),'BACK INFO'!$G$1)</f>
        <v>LAURA BONG</v>
      </c>
    </row>
    <row r="3243" spans="1:21" s="11" customFormat="1" x14ac:dyDescent="0.35">
      <c r="A3243" s="11" t="s">
        <v>94</v>
      </c>
      <c r="B3243" s="11">
        <v>2019</v>
      </c>
      <c r="C3243" s="11">
        <v>3</v>
      </c>
      <c r="D3243" s="11" t="s">
        <v>95</v>
      </c>
      <c r="E3243" s="11" t="s">
        <v>96</v>
      </c>
      <c r="F3243" s="11" t="s">
        <v>700</v>
      </c>
      <c r="G3243" s="11" t="s">
        <v>259</v>
      </c>
      <c r="H3243" s="11" t="s">
        <v>152</v>
      </c>
      <c r="I3243" s="11" t="s">
        <v>590</v>
      </c>
      <c r="J3243" s="11" t="s">
        <v>120</v>
      </c>
      <c r="K3243" s="11" t="s">
        <v>69</v>
      </c>
      <c r="L3243" s="11" t="s">
        <v>143</v>
      </c>
      <c r="M3243" s="11" t="s">
        <v>122</v>
      </c>
      <c r="N3243" s="11">
        <v>5</v>
      </c>
      <c r="O3243" s="11">
        <v>2019</v>
      </c>
      <c r="P3243" s="11" t="s">
        <v>154</v>
      </c>
      <c r="Q3243" s="11" t="s">
        <v>154</v>
      </c>
      <c r="R3243" s="11" t="s">
        <v>259</v>
      </c>
      <c r="S3243" s="11" t="s">
        <v>104</v>
      </c>
      <c r="T3243" s="11">
        <v>173.7307173880485</v>
      </c>
      <c r="U3243" s="11" t="str">
        <f>IF(ISERROR(VLOOKUP(I3243,'BACK INFO'!F:F,1,0)),IF(ISERROR(VLOOKUP(I3243,'BACK INFO'!H:H,1,0)),K3243,'BACK INFO'!$H$1),'BACK INFO'!$G$1)</f>
        <v>JULIE BERTRAND</v>
      </c>
    </row>
    <row r="3244" spans="1:21" s="11" customFormat="1" x14ac:dyDescent="0.35">
      <c r="A3244" s="11" t="s">
        <v>94</v>
      </c>
      <c r="B3244" s="11">
        <v>2019</v>
      </c>
      <c r="C3244" s="11">
        <v>3</v>
      </c>
      <c r="D3244" s="11" t="s">
        <v>95</v>
      </c>
      <c r="E3244" s="11" t="s">
        <v>96</v>
      </c>
      <c r="F3244" s="11" t="s">
        <v>700</v>
      </c>
      <c r="G3244" s="11" t="s">
        <v>489</v>
      </c>
      <c r="H3244" s="11" t="s">
        <v>106</v>
      </c>
      <c r="I3244" s="11" t="s">
        <v>438</v>
      </c>
      <c r="J3244" s="11" t="s">
        <v>99</v>
      </c>
      <c r="K3244" s="11" t="s">
        <v>67</v>
      </c>
      <c r="L3244" s="11" t="s">
        <v>149</v>
      </c>
      <c r="M3244" s="11" t="s">
        <v>101</v>
      </c>
      <c r="N3244" s="11">
        <v>220</v>
      </c>
      <c r="O3244" s="11">
        <v>0</v>
      </c>
      <c r="P3244" s="11" t="s">
        <v>103</v>
      </c>
      <c r="Q3244" s="11" t="s">
        <v>103</v>
      </c>
      <c r="R3244" s="11" t="s">
        <v>103</v>
      </c>
      <c r="S3244" s="11" t="s">
        <v>104</v>
      </c>
      <c r="T3244" s="11">
        <v>2200</v>
      </c>
      <c r="U3244" s="11" t="str">
        <f>IF(ISERROR(VLOOKUP(I3244,'BACK INFO'!F:F,1,0)),IF(ISERROR(VLOOKUP(I3244,'BACK INFO'!H:H,1,0)),K3244,'BACK INFO'!$H$1),'BACK INFO'!$G$1)</f>
        <v>ANITA M. HOPKINS</v>
      </c>
    </row>
    <row r="3245" spans="1:21" s="11" customFormat="1" x14ac:dyDescent="0.35">
      <c r="A3245" s="11" t="s">
        <v>94</v>
      </c>
      <c r="B3245" s="11">
        <v>2019</v>
      </c>
      <c r="C3245" s="11">
        <v>3</v>
      </c>
      <c r="D3245" s="11" t="s">
        <v>95</v>
      </c>
      <c r="E3245" s="11" t="s">
        <v>96</v>
      </c>
      <c r="F3245" s="11" t="s">
        <v>700</v>
      </c>
      <c r="G3245" s="11" t="s">
        <v>489</v>
      </c>
      <c r="H3245" s="11" t="s">
        <v>117</v>
      </c>
      <c r="I3245" s="11" t="s">
        <v>438</v>
      </c>
      <c r="J3245" s="11" t="s">
        <v>99</v>
      </c>
      <c r="K3245" s="11" t="s">
        <v>67</v>
      </c>
      <c r="L3245" s="11" t="s">
        <v>149</v>
      </c>
      <c r="M3245" s="11" t="s">
        <v>101</v>
      </c>
      <c r="N3245" s="11">
        <v>404</v>
      </c>
      <c r="O3245" s="11">
        <v>0</v>
      </c>
      <c r="P3245" s="11" t="s">
        <v>103</v>
      </c>
      <c r="Q3245" s="11" t="s">
        <v>103</v>
      </c>
      <c r="R3245" s="11" t="s">
        <v>103</v>
      </c>
      <c r="S3245" s="11" t="s">
        <v>104</v>
      </c>
      <c r="T3245" s="11">
        <v>13121</v>
      </c>
      <c r="U3245" s="11" t="str">
        <f>IF(ISERROR(VLOOKUP(I3245,'BACK INFO'!F:F,1,0)),IF(ISERROR(VLOOKUP(I3245,'BACK INFO'!H:H,1,0)),K3245,'BACK INFO'!$H$1),'BACK INFO'!$G$1)</f>
        <v>ANITA M. HOPKINS</v>
      </c>
    </row>
    <row r="3246" spans="1:21" s="11" customFormat="1" x14ac:dyDescent="0.35">
      <c r="A3246" s="11" t="s">
        <v>94</v>
      </c>
      <c r="B3246" s="11">
        <v>2019</v>
      </c>
      <c r="C3246" s="11">
        <v>3</v>
      </c>
      <c r="D3246" s="11" t="s">
        <v>95</v>
      </c>
      <c r="E3246" s="11" t="s">
        <v>96</v>
      </c>
      <c r="F3246" s="11" t="s">
        <v>700</v>
      </c>
      <c r="G3246" s="11" t="s">
        <v>537</v>
      </c>
      <c r="H3246" s="11" t="s">
        <v>98</v>
      </c>
      <c r="I3246" s="11" t="s">
        <v>249</v>
      </c>
      <c r="J3246" s="11" t="s">
        <v>99</v>
      </c>
      <c r="K3246" s="11" t="s">
        <v>72</v>
      </c>
      <c r="L3246" s="11" t="s">
        <v>114</v>
      </c>
      <c r="M3246" s="11" t="s">
        <v>101</v>
      </c>
      <c r="N3246" s="11">
        <v>243</v>
      </c>
      <c r="O3246" s="11">
        <v>0</v>
      </c>
      <c r="P3246" s="11" t="s">
        <v>103</v>
      </c>
      <c r="Q3246" s="11" t="s">
        <v>103</v>
      </c>
      <c r="R3246" s="11" t="s">
        <v>103</v>
      </c>
      <c r="S3246" s="11" t="s">
        <v>104</v>
      </c>
      <c r="T3246" s="11">
        <v>6735.9599999999946</v>
      </c>
      <c r="U3246" s="11" t="str">
        <f>IF(ISERROR(VLOOKUP(I3246,'BACK INFO'!F:F,1,0)),IF(ISERROR(VLOOKUP(I3246,'BACK INFO'!H:H,1,0)),K3246,'BACK INFO'!$H$1),'BACK INFO'!$G$1)</f>
        <v>BILL MILLER AND COMPANY</v>
      </c>
    </row>
    <row r="3247" spans="1:21" s="11" customFormat="1" x14ac:dyDescent="0.35">
      <c r="A3247" s="11" t="s">
        <v>94</v>
      </c>
      <c r="B3247" s="11">
        <v>2019</v>
      </c>
      <c r="C3247" s="11">
        <v>3</v>
      </c>
      <c r="D3247" s="11" t="s">
        <v>95</v>
      </c>
      <c r="E3247" s="11" t="s">
        <v>96</v>
      </c>
      <c r="F3247" s="11" t="s">
        <v>700</v>
      </c>
      <c r="G3247" s="11" t="s">
        <v>537</v>
      </c>
      <c r="H3247" s="11" t="s">
        <v>98</v>
      </c>
      <c r="I3247" s="11" t="s">
        <v>249</v>
      </c>
      <c r="J3247" s="11" t="s">
        <v>99</v>
      </c>
      <c r="K3247" s="11" t="s">
        <v>72</v>
      </c>
      <c r="L3247" s="11" t="s">
        <v>246</v>
      </c>
      <c r="M3247" s="11" t="s">
        <v>246</v>
      </c>
      <c r="N3247" s="11">
        <v>9</v>
      </c>
      <c r="O3247" s="11">
        <v>0</v>
      </c>
      <c r="P3247" s="11" t="s">
        <v>103</v>
      </c>
      <c r="Q3247" s="11" t="s">
        <v>103</v>
      </c>
      <c r="R3247" s="11" t="s">
        <v>103</v>
      </c>
      <c r="S3247" s="11" t="s">
        <v>104</v>
      </c>
      <c r="T3247" s="11">
        <v>249.48</v>
      </c>
      <c r="U3247" s="11" t="str">
        <f>IF(ISERROR(VLOOKUP(I3247,'BACK INFO'!F:F,1,0)),IF(ISERROR(VLOOKUP(I3247,'BACK INFO'!H:H,1,0)),K3247,'BACK INFO'!$H$1),'BACK INFO'!$G$1)</f>
        <v>BILL MILLER AND COMPANY</v>
      </c>
    </row>
    <row r="3248" spans="1:21" s="11" customFormat="1" x14ac:dyDescent="0.35">
      <c r="A3248" s="11" t="s">
        <v>94</v>
      </c>
      <c r="B3248" s="11">
        <v>2019</v>
      </c>
      <c r="C3248" s="11">
        <v>3</v>
      </c>
      <c r="D3248" s="11" t="s">
        <v>95</v>
      </c>
      <c r="E3248" s="11" t="s">
        <v>96</v>
      </c>
      <c r="F3248" s="11" t="s">
        <v>700</v>
      </c>
      <c r="G3248" s="11" t="s">
        <v>569</v>
      </c>
      <c r="H3248" s="11" t="s">
        <v>98</v>
      </c>
      <c r="I3248" s="11" t="s">
        <v>602</v>
      </c>
      <c r="J3248" s="11" t="s">
        <v>99</v>
      </c>
      <c r="K3248" s="11" t="s">
        <v>75</v>
      </c>
      <c r="L3248" s="11" t="s">
        <v>131</v>
      </c>
      <c r="M3248" s="11" t="s">
        <v>101</v>
      </c>
      <c r="N3248" s="11">
        <v>38</v>
      </c>
      <c r="O3248" s="11">
        <v>2019</v>
      </c>
      <c r="P3248" s="11" t="s">
        <v>102</v>
      </c>
      <c r="Q3248" s="11" t="s">
        <v>102</v>
      </c>
      <c r="R3248" s="11" t="s">
        <v>569</v>
      </c>
      <c r="S3248" s="11" t="s">
        <v>104</v>
      </c>
      <c r="T3248" s="11">
        <v>1178</v>
      </c>
      <c r="U3248" s="11" t="str">
        <f>IF(ISERROR(VLOOKUP(I3248,'BACK INFO'!F:F,1,0)),IF(ISERROR(VLOOKUP(I3248,'BACK INFO'!H:H,1,0)),K3248,'BACK INFO'!$H$1),'BACK INFO'!$G$1)</f>
        <v>LAURA BONG</v>
      </c>
    </row>
    <row r="3249" spans="1:21" s="11" customFormat="1" x14ac:dyDescent="0.35">
      <c r="A3249" s="11" t="s">
        <v>94</v>
      </c>
      <c r="B3249" s="11">
        <v>2019</v>
      </c>
      <c r="C3249" s="11">
        <v>3</v>
      </c>
      <c r="D3249" s="11" t="s">
        <v>95</v>
      </c>
      <c r="E3249" s="11" t="s">
        <v>96</v>
      </c>
      <c r="F3249" s="11" t="s">
        <v>700</v>
      </c>
      <c r="G3249" s="11" t="s">
        <v>569</v>
      </c>
      <c r="H3249" s="11" t="s">
        <v>152</v>
      </c>
      <c r="I3249" s="11" t="s">
        <v>602</v>
      </c>
      <c r="J3249" s="11" t="s">
        <v>99</v>
      </c>
      <c r="K3249" s="11" t="s">
        <v>75</v>
      </c>
      <c r="L3249" s="11" t="s">
        <v>131</v>
      </c>
      <c r="M3249" s="11" t="s">
        <v>101</v>
      </c>
      <c r="N3249" s="11">
        <v>22</v>
      </c>
      <c r="O3249" s="11">
        <v>2019</v>
      </c>
      <c r="P3249" s="11" t="s">
        <v>102</v>
      </c>
      <c r="Q3249" s="11" t="s">
        <v>102</v>
      </c>
      <c r="R3249" s="11" t="s">
        <v>569</v>
      </c>
      <c r="S3249" s="11" t="s">
        <v>104</v>
      </c>
      <c r="T3249" s="11">
        <v>902</v>
      </c>
      <c r="U3249" s="11" t="str">
        <f>IF(ISERROR(VLOOKUP(I3249,'BACK INFO'!F:F,1,0)),IF(ISERROR(VLOOKUP(I3249,'BACK INFO'!H:H,1,0)),K3249,'BACK INFO'!$H$1),'BACK INFO'!$G$1)</f>
        <v>LAURA BONG</v>
      </c>
    </row>
    <row r="3250" spans="1:21" s="11" customFormat="1" x14ac:dyDescent="0.35">
      <c r="A3250" s="11" t="s">
        <v>94</v>
      </c>
      <c r="B3250" s="11">
        <v>2019</v>
      </c>
      <c r="C3250" s="11">
        <v>3</v>
      </c>
      <c r="D3250" s="11" t="s">
        <v>95</v>
      </c>
      <c r="E3250" s="11" t="s">
        <v>96</v>
      </c>
      <c r="F3250" s="11" t="s">
        <v>700</v>
      </c>
      <c r="G3250" s="11" t="s">
        <v>570</v>
      </c>
      <c r="H3250" s="11" t="s">
        <v>110</v>
      </c>
      <c r="I3250" s="11" t="s">
        <v>69</v>
      </c>
      <c r="J3250" s="11" t="s">
        <v>99</v>
      </c>
      <c r="K3250" s="11" t="s">
        <v>348</v>
      </c>
      <c r="L3250" s="11" t="s">
        <v>143</v>
      </c>
      <c r="M3250" s="11" t="s">
        <v>122</v>
      </c>
      <c r="N3250" s="11">
        <v>19</v>
      </c>
      <c r="O3250" s="11">
        <v>2019</v>
      </c>
      <c r="P3250" s="11" t="s">
        <v>109</v>
      </c>
      <c r="Q3250" s="11" t="s">
        <v>109</v>
      </c>
      <c r="R3250" s="11" t="s">
        <v>570</v>
      </c>
      <c r="S3250" s="11" t="s">
        <v>104</v>
      </c>
      <c r="T3250" s="11">
        <v>207</v>
      </c>
      <c r="U3250" s="11" t="str">
        <f>IF(ISERROR(VLOOKUP(I3250,'BACK INFO'!F:F,1,0)),IF(ISERROR(VLOOKUP(I3250,'BACK INFO'!H:H,1,0)),K3250,'BACK INFO'!$H$1),'BACK INFO'!$G$1)</f>
        <v>KELLY MICHELLE ELLINGSON</v>
      </c>
    </row>
    <row r="3251" spans="1:21" s="11" customFormat="1" x14ac:dyDescent="0.35">
      <c r="A3251" s="11" t="s">
        <v>94</v>
      </c>
      <c r="B3251" s="11">
        <v>2019</v>
      </c>
      <c r="C3251" s="11">
        <v>3</v>
      </c>
      <c r="D3251" s="11" t="s">
        <v>95</v>
      </c>
      <c r="E3251" s="11" t="s">
        <v>96</v>
      </c>
      <c r="F3251" s="11" t="s">
        <v>700</v>
      </c>
      <c r="G3251" s="11" t="s">
        <v>570</v>
      </c>
      <c r="H3251" s="11" t="s">
        <v>110</v>
      </c>
      <c r="I3251" s="11" t="s">
        <v>68</v>
      </c>
      <c r="J3251" s="11" t="s">
        <v>99</v>
      </c>
      <c r="K3251" s="11" t="s">
        <v>348</v>
      </c>
      <c r="L3251" s="11" t="s">
        <v>129</v>
      </c>
      <c r="M3251" s="11" t="s">
        <v>122</v>
      </c>
      <c r="N3251" s="11">
        <v>19</v>
      </c>
      <c r="O3251" s="11">
        <v>2019</v>
      </c>
      <c r="P3251" s="11" t="s">
        <v>109</v>
      </c>
      <c r="Q3251" s="11" t="s">
        <v>109</v>
      </c>
      <c r="R3251" s="11" t="s">
        <v>570</v>
      </c>
      <c r="S3251" s="11" t="s">
        <v>104</v>
      </c>
      <c r="T3251" s="11">
        <v>201</v>
      </c>
      <c r="U3251" s="11" t="str">
        <f>IF(ISERROR(VLOOKUP(I3251,'BACK INFO'!F:F,1,0)),IF(ISERROR(VLOOKUP(I3251,'BACK INFO'!H:H,1,0)),K3251,'BACK INFO'!$H$1),'BACK INFO'!$G$1)</f>
        <v>KELLY MICHELLE ELLINGSON</v>
      </c>
    </row>
    <row r="3252" spans="1:21" s="11" customFormat="1" x14ac:dyDescent="0.35">
      <c r="A3252" s="11" t="s">
        <v>94</v>
      </c>
      <c r="B3252" s="11">
        <v>2019</v>
      </c>
      <c r="C3252" s="11">
        <v>3</v>
      </c>
      <c r="D3252" s="11" t="s">
        <v>95</v>
      </c>
      <c r="E3252" s="11" t="s">
        <v>96</v>
      </c>
      <c r="F3252" s="11" t="s">
        <v>700</v>
      </c>
      <c r="G3252" s="11" t="s">
        <v>570</v>
      </c>
      <c r="H3252" s="11" t="s">
        <v>110</v>
      </c>
      <c r="I3252" s="11" t="s">
        <v>71</v>
      </c>
      <c r="J3252" s="11" t="s">
        <v>99</v>
      </c>
      <c r="K3252" s="11" t="s">
        <v>348</v>
      </c>
      <c r="L3252" s="11" t="s">
        <v>164</v>
      </c>
      <c r="M3252" s="11" t="s">
        <v>101</v>
      </c>
      <c r="N3252" s="11">
        <v>18</v>
      </c>
      <c r="O3252" s="11">
        <v>2019</v>
      </c>
      <c r="P3252" s="11" t="s">
        <v>109</v>
      </c>
      <c r="Q3252" s="11" t="s">
        <v>109</v>
      </c>
      <c r="R3252" s="11" t="s">
        <v>570</v>
      </c>
      <c r="S3252" s="11" t="s">
        <v>104</v>
      </c>
      <c r="T3252" s="11">
        <v>192</v>
      </c>
      <c r="U3252" s="11" t="str">
        <f>IF(ISERROR(VLOOKUP(I3252,'BACK INFO'!F:F,1,0)),IF(ISERROR(VLOOKUP(I3252,'BACK INFO'!H:H,1,0)),K3252,'BACK INFO'!$H$1),'BACK INFO'!$G$1)</f>
        <v>KELLY MICHELLE ELLINGSON</v>
      </c>
    </row>
    <row r="3253" spans="1:21" s="11" customFormat="1" x14ac:dyDescent="0.35">
      <c r="A3253" s="11" t="s">
        <v>94</v>
      </c>
      <c r="B3253" s="11">
        <v>2019</v>
      </c>
      <c r="C3253" s="11">
        <v>3</v>
      </c>
      <c r="D3253" s="11" t="s">
        <v>95</v>
      </c>
      <c r="E3253" s="11" t="s">
        <v>96</v>
      </c>
      <c r="F3253" s="11" t="s">
        <v>700</v>
      </c>
      <c r="G3253" s="11" t="s">
        <v>570</v>
      </c>
      <c r="H3253" s="11" t="s">
        <v>110</v>
      </c>
      <c r="I3253" s="11" t="s">
        <v>67</v>
      </c>
      <c r="J3253" s="11" t="s">
        <v>99</v>
      </c>
      <c r="K3253" s="11" t="s">
        <v>348</v>
      </c>
      <c r="L3253" s="11" t="s">
        <v>173</v>
      </c>
      <c r="M3253" s="11" t="s">
        <v>101</v>
      </c>
      <c r="N3253" s="11">
        <v>18</v>
      </c>
      <c r="O3253" s="11">
        <v>2019</v>
      </c>
      <c r="P3253" s="11" t="s">
        <v>109</v>
      </c>
      <c r="Q3253" s="11" t="s">
        <v>109</v>
      </c>
      <c r="R3253" s="11" t="s">
        <v>570</v>
      </c>
      <c r="S3253" s="11" t="s">
        <v>104</v>
      </c>
      <c r="T3253" s="11">
        <v>193</v>
      </c>
      <c r="U3253" s="11" t="str">
        <f>IF(ISERROR(VLOOKUP(I3253,'BACK INFO'!F:F,1,0)),IF(ISERROR(VLOOKUP(I3253,'BACK INFO'!H:H,1,0)),K3253,'BACK INFO'!$H$1),'BACK INFO'!$G$1)</f>
        <v>KELLY MICHELLE ELLINGSON</v>
      </c>
    </row>
    <row r="3254" spans="1:21" s="11" customFormat="1" x14ac:dyDescent="0.35">
      <c r="A3254" s="11" t="s">
        <v>94</v>
      </c>
      <c r="B3254" s="11">
        <v>2019</v>
      </c>
      <c r="C3254" s="11">
        <v>3</v>
      </c>
      <c r="D3254" s="11" t="s">
        <v>95</v>
      </c>
      <c r="E3254" s="11" t="s">
        <v>96</v>
      </c>
      <c r="F3254" s="11" t="s">
        <v>700</v>
      </c>
      <c r="G3254" s="11" t="s">
        <v>570</v>
      </c>
      <c r="H3254" s="11" t="s">
        <v>110</v>
      </c>
      <c r="I3254" s="11" t="s">
        <v>73</v>
      </c>
      <c r="J3254" s="11" t="s">
        <v>99</v>
      </c>
      <c r="K3254" s="11" t="s">
        <v>348</v>
      </c>
      <c r="L3254" s="11" t="s">
        <v>127</v>
      </c>
      <c r="M3254" s="11" t="s">
        <v>101</v>
      </c>
      <c r="N3254" s="11">
        <v>19</v>
      </c>
      <c r="O3254" s="11">
        <v>2019</v>
      </c>
      <c r="P3254" s="11" t="s">
        <v>109</v>
      </c>
      <c r="Q3254" s="11" t="s">
        <v>109</v>
      </c>
      <c r="R3254" s="11" t="s">
        <v>570</v>
      </c>
      <c r="S3254" s="11" t="s">
        <v>104</v>
      </c>
      <c r="T3254" s="11">
        <v>100.5</v>
      </c>
      <c r="U3254" s="11" t="str">
        <f>IF(ISERROR(VLOOKUP(I3254,'BACK INFO'!F:F,1,0)),IF(ISERROR(VLOOKUP(I3254,'BACK INFO'!H:H,1,0)),K3254,'BACK INFO'!$H$1),'BACK INFO'!$G$1)</f>
        <v>KELLY MICHELLE ELLINGSON</v>
      </c>
    </row>
    <row r="3255" spans="1:21" s="11" customFormat="1" x14ac:dyDescent="0.35">
      <c r="A3255" s="11" t="s">
        <v>94</v>
      </c>
      <c r="B3255" s="11">
        <v>2019</v>
      </c>
      <c r="C3255" s="11">
        <v>3</v>
      </c>
      <c r="D3255" s="11" t="s">
        <v>95</v>
      </c>
      <c r="E3255" s="11" t="s">
        <v>96</v>
      </c>
      <c r="F3255" s="11" t="s">
        <v>700</v>
      </c>
      <c r="G3255" s="11" t="s">
        <v>570</v>
      </c>
      <c r="H3255" s="11" t="s">
        <v>110</v>
      </c>
      <c r="I3255" s="11" t="s">
        <v>75</v>
      </c>
      <c r="J3255" s="11" t="s">
        <v>99</v>
      </c>
      <c r="K3255" s="11" t="s">
        <v>348</v>
      </c>
      <c r="L3255" s="11" t="s">
        <v>131</v>
      </c>
      <c r="M3255" s="11" t="s">
        <v>101</v>
      </c>
      <c r="N3255" s="11">
        <v>20</v>
      </c>
      <c r="O3255" s="11">
        <v>2019</v>
      </c>
      <c r="P3255" s="11" t="s">
        <v>109</v>
      </c>
      <c r="Q3255" s="11" t="s">
        <v>109</v>
      </c>
      <c r="R3255" s="11" t="s">
        <v>570</v>
      </c>
      <c r="S3255" s="11" t="s">
        <v>104</v>
      </c>
      <c r="T3255" s="11">
        <v>105</v>
      </c>
      <c r="U3255" s="11" t="str">
        <f>IF(ISERROR(VLOOKUP(I3255,'BACK INFO'!F:F,1,0)),IF(ISERROR(VLOOKUP(I3255,'BACK INFO'!H:H,1,0)),K3255,'BACK INFO'!$H$1),'BACK INFO'!$G$1)</f>
        <v>KELLY MICHELLE ELLINGSON</v>
      </c>
    </row>
    <row r="3256" spans="1:21" s="11" customFormat="1" x14ac:dyDescent="0.35">
      <c r="A3256" s="11" t="s">
        <v>94</v>
      </c>
      <c r="B3256" s="11">
        <v>2019</v>
      </c>
      <c r="C3256" s="11">
        <v>3</v>
      </c>
      <c r="D3256" s="11" t="s">
        <v>95</v>
      </c>
      <c r="E3256" s="11" t="s">
        <v>96</v>
      </c>
      <c r="F3256" s="11" t="s">
        <v>700</v>
      </c>
      <c r="G3256" s="11" t="s">
        <v>570</v>
      </c>
      <c r="H3256" s="11" t="s">
        <v>110</v>
      </c>
      <c r="I3256" s="11" t="s">
        <v>74</v>
      </c>
      <c r="J3256" s="11" t="s">
        <v>99</v>
      </c>
      <c r="K3256" s="11" t="s">
        <v>348</v>
      </c>
      <c r="L3256" s="11" t="s">
        <v>199</v>
      </c>
      <c r="M3256" s="11" t="s">
        <v>101</v>
      </c>
      <c r="N3256" s="11">
        <v>18</v>
      </c>
      <c r="O3256" s="11">
        <v>2019</v>
      </c>
      <c r="P3256" s="11" t="s">
        <v>109</v>
      </c>
      <c r="Q3256" s="11" t="s">
        <v>109</v>
      </c>
      <c r="R3256" s="11" t="s">
        <v>570</v>
      </c>
      <c r="S3256" s="11" t="s">
        <v>104</v>
      </c>
      <c r="T3256" s="11">
        <v>96</v>
      </c>
      <c r="U3256" s="11" t="str">
        <f>IF(ISERROR(VLOOKUP(I3256,'BACK INFO'!F:F,1,0)),IF(ISERROR(VLOOKUP(I3256,'BACK INFO'!H:H,1,0)),K3256,'BACK INFO'!$H$1),'BACK INFO'!$G$1)</f>
        <v>KELLY MICHELLE ELLINGSON</v>
      </c>
    </row>
    <row r="3257" spans="1:21" s="11" customFormat="1" x14ac:dyDescent="0.35">
      <c r="A3257" s="11" t="s">
        <v>94</v>
      </c>
      <c r="B3257" s="11">
        <v>2019</v>
      </c>
      <c r="C3257" s="11">
        <v>3</v>
      </c>
      <c r="D3257" s="11" t="s">
        <v>260</v>
      </c>
      <c r="E3257" s="11" t="s">
        <v>96</v>
      </c>
      <c r="F3257" s="11" t="s">
        <v>700</v>
      </c>
      <c r="G3257" s="11" t="s">
        <v>97</v>
      </c>
      <c r="H3257" s="11" t="s">
        <v>98</v>
      </c>
      <c r="I3257" s="11" t="s">
        <v>347</v>
      </c>
      <c r="J3257" s="11" t="s">
        <v>99</v>
      </c>
      <c r="K3257" s="11" t="s">
        <v>348</v>
      </c>
      <c r="L3257" s="11" t="s">
        <v>133</v>
      </c>
      <c r="M3257" s="11" t="s">
        <v>101</v>
      </c>
      <c r="N3257" s="11">
        <v>12</v>
      </c>
      <c r="O3257" s="11">
        <v>2017</v>
      </c>
      <c r="P3257" s="11" t="s">
        <v>102</v>
      </c>
      <c r="Q3257" s="11" t="s">
        <v>103</v>
      </c>
      <c r="R3257" s="11" t="s">
        <v>103</v>
      </c>
      <c r="S3257" s="11" t="s">
        <v>104</v>
      </c>
      <c r="T3257" s="11">
        <v>408</v>
      </c>
      <c r="U3257" s="11" t="str">
        <f>IF(ISERROR(VLOOKUP(I3257,'BACK INFO'!F:F,1,0)),IF(ISERROR(VLOOKUP(I3257,'BACK INFO'!H:H,1,0)),K3257,'BACK INFO'!$H$1),'BACK INFO'!$G$1)</f>
        <v>KELLY MICHELLE ELLINGSON</v>
      </c>
    </row>
    <row r="3258" spans="1:21" s="11" customFormat="1" x14ac:dyDescent="0.35">
      <c r="A3258" s="11" t="s">
        <v>94</v>
      </c>
      <c r="B3258" s="11">
        <v>2019</v>
      </c>
      <c r="C3258" s="11">
        <v>3</v>
      </c>
      <c r="D3258" s="11" t="s">
        <v>260</v>
      </c>
      <c r="E3258" s="11" t="s">
        <v>96</v>
      </c>
      <c r="F3258" s="11" t="s">
        <v>700</v>
      </c>
      <c r="G3258" s="11" t="s">
        <v>105</v>
      </c>
      <c r="H3258" s="11" t="s">
        <v>110</v>
      </c>
      <c r="I3258" s="11" t="s">
        <v>347</v>
      </c>
      <c r="J3258" s="11" t="s">
        <v>99</v>
      </c>
      <c r="K3258" s="11" t="s">
        <v>348</v>
      </c>
      <c r="L3258" s="11" t="s">
        <v>133</v>
      </c>
      <c r="M3258" s="11" t="s">
        <v>101</v>
      </c>
      <c r="N3258" s="11">
        <v>2</v>
      </c>
      <c r="O3258" s="11">
        <v>2017</v>
      </c>
      <c r="P3258" s="11" t="s">
        <v>109</v>
      </c>
      <c r="Q3258" s="11" t="s">
        <v>103</v>
      </c>
      <c r="R3258" s="11" t="s">
        <v>103</v>
      </c>
      <c r="S3258" s="11" t="s">
        <v>104</v>
      </c>
      <c r="T3258" s="11">
        <v>25</v>
      </c>
      <c r="U3258" s="11" t="str">
        <f>IF(ISERROR(VLOOKUP(I3258,'BACK INFO'!F:F,1,0)),IF(ISERROR(VLOOKUP(I3258,'BACK INFO'!H:H,1,0)),K3258,'BACK INFO'!$H$1),'BACK INFO'!$G$1)</f>
        <v>KELLY MICHELLE ELLINGSON</v>
      </c>
    </row>
    <row r="3259" spans="1:21" s="11" customFormat="1" x14ac:dyDescent="0.35">
      <c r="A3259" s="11" t="s">
        <v>94</v>
      </c>
      <c r="B3259" s="11">
        <v>2019</v>
      </c>
      <c r="C3259" s="11">
        <v>3</v>
      </c>
      <c r="D3259" s="11" t="s">
        <v>260</v>
      </c>
      <c r="E3259" s="11" t="s">
        <v>96</v>
      </c>
      <c r="F3259" s="11" t="s">
        <v>700</v>
      </c>
      <c r="G3259" s="11" t="s">
        <v>118</v>
      </c>
      <c r="H3259" s="11" t="s">
        <v>98</v>
      </c>
      <c r="I3259" s="11" t="s">
        <v>347</v>
      </c>
      <c r="J3259" s="11" t="s">
        <v>99</v>
      </c>
      <c r="K3259" s="11" t="s">
        <v>348</v>
      </c>
      <c r="L3259" s="11" t="s">
        <v>133</v>
      </c>
      <c r="M3259" s="11" t="s">
        <v>101</v>
      </c>
      <c r="N3259" s="11">
        <v>1021</v>
      </c>
      <c r="O3259" s="11">
        <v>2018</v>
      </c>
      <c r="P3259" s="11" t="s">
        <v>112</v>
      </c>
      <c r="Q3259" s="11" t="s">
        <v>103</v>
      </c>
      <c r="R3259" s="11" t="s">
        <v>103</v>
      </c>
      <c r="S3259" s="11" t="s">
        <v>104</v>
      </c>
      <c r="T3259" s="11">
        <v>16265</v>
      </c>
      <c r="U3259" s="11" t="str">
        <f>IF(ISERROR(VLOOKUP(I3259,'BACK INFO'!F:F,1,0)),IF(ISERROR(VLOOKUP(I3259,'BACK INFO'!H:H,1,0)),K3259,'BACK INFO'!$H$1),'BACK INFO'!$G$1)</f>
        <v>KELLY MICHELLE ELLINGSON</v>
      </c>
    </row>
    <row r="3260" spans="1:21" s="11" customFormat="1" x14ac:dyDescent="0.35">
      <c r="A3260" s="11" t="s">
        <v>94</v>
      </c>
      <c r="B3260" s="11">
        <v>2019</v>
      </c>
      <c r="C3260" s="11">
        <v>3</v>
      </c>
      <c r="D3260" s="11" t="s">
        <v>260</v>
      </c>
      <c r="E3260" s="11" t="s">
        <v>96</v>
      </c>
      <c r="F3260" s="11" t="s">
        <v>700</v>
      </c>
      <c r="G3260" s="11" t="s">
        <v>118</v>
      </c>
      <c r="H3260" s="11" t="s">
        <v>98</v>
      </c>
      <c r="I3260" s="11" t="s">
        <v>113</v>
      </c>
      <c r="J3260" s="11" t="s">
        <v>99</v>
      </c>
      <c r="K3260" s="11" t="s">
        <v>72</v>
      </c>
      <c r="L3260" s="11" t="s">
        <v>114</v>
      </c>
      <c r="M3260" s="11" t="s">
        <v>101</v>
      </c>
      <c r="N3260" s="11">
        <v>6</v>
      </c>
      <c r="O3260" s="11">
        <v>2018</v>
      </c>
      <c r="P3260" s="11" t="s">
        <v>112</v>
      </c>
      <c r="Q3260" s="11" t="s">
        <v>103</v>
      </c>
      <c r="R3260" s="11" t="s">
        <v>103</v>
      </c>
      <c r="S3260" s="11" t="s">
        <v>104</v>
      </c>
      <c r="T3260" s="11">
        <v>111.43</v>
      </c>
      <c r="U3260" s="11" t="str">
        <f>IF(ISERROR(VLOOKUP(I3260,'BACK INFO'!F:F,1,0)),IF(ISERROR(VLOOKUP(I3260,'BACK INFO'!H:H,1,0)),K3260,'BACK INFO'!$H$1),'BACK INFO'!$G$1)</f>
        <v>BILL MILLER AND COMPANY</v>
      </c>
    </row>
    <row r="3261" spans="1:21" s="11" customFormat="1" x14ac:dyDescent="0.35">
      <c r="A3261" s="11" t="s">
        <v>94</v>
      </c>
      <c r="B3261" s="11">
        <v>2019</v>
      </c>
      <c r="C3261" s="11">
        <v>3</v>
      </c>
      <c r="D3261" s="11" t="s">
        <v>260</v>
      </c>
      <c r="E3261" s="11" t="s">
        <v>96</v>
      </c>
      <c r="F3261" s="11" t="s">
        <v>700</v>
      </c>
      <c r="G3261" s="11" t="s">
        <v>118</v>
      </c>
      <c r="H3261" s="11" t="s">
        <v>98</v>
      </c>
      <c r="I3261" s="11" t="s">
        <v>63</v>
      </c>
      <c r="J3261" s="11" t="s">
        <v>99</v>
      </c>
      <c r="K3261" s="11" t="s">
        <v>348</v>
      </c>
      <c r="L3261" s="11" t="s">
        <v>129</v>
      </c>
      <c r="M3261" s="11" t="s">
        <v>122</v>
      </c>
      <c r="N3261" s="11">
        <v>73</v>
      </c>
      <c r="O3261" s="11">
        <v>2018</v>
      </c>
      <c r="P3261" s="11" t="s">
        <v>112</v>
      </c>
      <c r="Q3261" s="11" t="s">
        <v>103</v>
      </c>
      <c r="R3261" s="11" t="s">
        <v>103</v>
      </c>
      <c r="S3261" s="11" t="s">
        <v>104</v>
      </c>
      <c r="T3261" s="11">
        <v>1146.5</v>
      </c>
      <c r="U3261" s="11" t="str">
        <f>IF(ISERROR(VLOOKUP(I3261,'BACK INFO'!F:F,1,0)),IF(ISERROR(VLOOKUP(I3261,'BACK INFO'!H:H,1,0)),K3261,'BACK INFO'!$H$1),'BACK INFO'!$G$1)</f>
        <v>PAIGE ALYSE STRAUGHAN</v>
      </c>
    </row>
    <row r="3262" spans="1:21" s="11" customFormat="1" x14ac:dyDescent="0.35">
      <c r="A3262" s="11" t="s">
        <v>94</v>
      </c>
      <c r="B3262" s="11">
        <v>2019</v>
      </c>
      <c r="C3262" s="11">
        <v>3</v>
      </c>
      <c r="D3262" s="11" t="s">
        <v>260</v>
      </c>
      <c r="E3262" s="11" t="s">
        <v>96</v>
      </c>
      <c r="F3262" s="11" t="s">
        <v>700</v>
      </c>
      <c r="G3262" s="11" t="s">
        <v>118</v>
      </c>
      <c r="H3262" s="11" t="s">
        <v>110</v>
      </c>
      <c r="I3262" s="11" t="s">
        <v>347</v>
      </c>
      <c r="J3262" s="11" t="s">
        <v>99</v>
      </c>
      <c r="K3262" s="11" t="s">
        <v>348</v>
      </c>
      <c r="L3262" s="11" t="s">
        <v>133</v>
      </c>
      <c r="M3262" s="11" t="s">
        <v>101</v>
      </c>
      <c r="N3262" s="11">
        <v>2</v>
      </c>
      <c r="O3262" s="11">
        <v>2018</v>
      </c>
      <c r="P3262" s="11" t="s">
        <v>112</v>
      </c>
      <c r="Q3262" s="11" t="s">
        <v>103</v>
      </c>
      <c r="R3262" s="11" t="s">
        <v>103</v>
      </c>
      <c r="S3262" s="11" t="s">
        <v>104</v>
      </c>
      <c r="T3262" s="11">
        <v>35</v>
      </c>
      <c r="U3262" s="11" t="str">
        <f>IF(ISERROR(VLOOKUP(I3262,'BACK INFO'!F:F,1,0)),IF(ISERROR(VLOOKUP(I3262,'BACK INFO'!H:H,1,0)),K3262,'BACK INFO'!$H$1),'BACK INFO'!$G$1)</f>
        <v>KELLY MICHELLE ELLINGSON</v>
      </c>
    </row>
    <row r="3263" spans="1:21" s="11" customFormat="1" x14ac:dyDescent="0.35">
      <c r="A3263" s="11" t="s">
        <v>94</v>
      </c>
      <c r="B3263" s="11">
        <v>2019</v>
      </c>
      <c r="C3263" s="11">
        <v>3</v>
      </c>
      <c r="D3263" s="11" t="s">
        <v>260</v>
      </c>
      <c r="E3263" s="11" t="s">
        <v>96</v>
      </c>
      <c r="F3263" s="11" t="s">
        <v>700</v>
      </c>
      <c r="G3263" s="11" t="s">
        <v>118</v>
      </c>
      <c r="H3263" s="11" t="s">
        <v>117</v>
      </c>
      <c r="I3263" s="11" t="s">
        <v>347</v>
      </c>
      <c r="J3263" s="11" t="s">
        <v>99</v>
      </c>
      <c r="K3263" s="11" t="s">
        <v>348</v>
      </c>
      <c r="L3263" s="11" t="s">
        <v>133</v>
      </c>
      <c r="M3263" s="11" t="s">
        <v>101</v>
      </c>
      <c r="N3263" s="11">
        <v>74</v>
      </c>
      <c r="O3263" s="11">
        <v>2018</v>
      </c>
      <c r="P3263" s="11" t="s">
        <v>112</v>
      </c>
      <c r="Q3263" s="11" t="s">
        <v>103</v>
      </c>
      <c r="R3263" s="11" t="s">
        <v>103</v>
      </c>
      <c r="S3263" s="11" t="s">
        <v>104</v>
      </c>
      <c r="T3263" s="11">
        <v>978.75000000000023</v>
      </c>
      <c r="U3263" s="11" t="str">
        <f>IF(ISERROR(VLOOKUP(I3263,'BACK INFO'!F:F,1,0)),IF(ISERROR(VLOOKUP(I3263,'BACK INFO'!H:H,1,0)),K3263,'BACK INFO'!$H$1),'BACK INFO'!$G$1)</f>
        <v>KELLY MICHELLE ELLINGSON</v>
      </c>
    </row>
    <row r="3264" spans="1:21" s="11" customFormat="1" x14ac:dyDescent="0.35">
      <c r="A3264" s="11" t="s">
        <v>94</v>
      </c>
      <c r="B3264" s="11">
        <v>2019</v>
      </c>
      <c r="C3264" s="11">
        <v>3</v>
      </c>
      <c r="D3264" s="11" t="s">
        <v>260</v>
      </c>
      <c r="E3264" s="11" t="s">
        <v>96</v>
      </c>
      <c r="F3264" s="11" t="s">
        <v>700</v>
      </c>
      <c r="G3264" s="11" t="s">
        <v>118</v>
      </c>
      <c r="H3264" s="11" t="s">
        <v>117</v>
      </c>
      <c r="I3264" s="11" t="s">
        <v>113</v>
      </c>
      <c r="J3264" s="11" t="s">
        <v>99</v>
      </c>
      <c r="K3264" s="11" t="s">
        <v>72</v>
      </c>
      <c r="L3264" s="11" t="s">
        <v>114</v>
      </c>
      <c r="M3264" s="11" t="s">
        <v>101</v>
      </c>
      <c r="N3264" s="11">
        <v>2</v>
      </c>
      <c r="O3264" s="11">
        <v>2018</v>
      </c>
      <c r="P3264" s="11" t="s">
        <v>112</v>
      </c>
      <c r="Q3264" s="11" t="s">
        <v>103</v>
      </c>
      <c r="R3264" s="11" t="s">
        <v>103</v>
      </c>
      <c r="S3264" s="11" t="s">
        <v>104</v>
      </c>
      <c r="T3264" s="11">
        <v>43.81</v>
      </c>
      <c r="U3264" s="11" t="str">
        <f>IF(ISERROR(VLOOKUP(I3264,'BACK INFO'!F:F,1,0)),IF(ISERROR(VLOOKUP(I3264,'BACK INFO'!H:H,1,0)),K3264,'BACK INFO'!$H$1),'BACK INFO'!$G$1)</f>
        <v>BILL MILLER AND COMPANY</v>
      </c>
    </row>
    <row r="3265" spans="1:21" s="11" customFormat="1" x14ac:dyDescent="0.35">
      <c r="A3265" s="11" t="s">
        <v>94</v>
      </c>
      <c r="B3265" s="11">
        <v>2019</v>
      </c>
      <c r="C3265" s="11">
        <v>3</v>
      </c>
      <c r="D3265" s="11" t="s">
        <v>260</v>
      </c>
      <c r="E3265" s="11" t="s">
        <v>96</v>
      </c>
      <c r="F3265" s="11" t="s">
        <v>700</v>
      </c>
      <c r="G3265" s="11" t="s">
        <v>118</v>
      </c>
      <c r="H3265" s="11" t="s">
        <v>152</v>
      </c>
      <c r="I3265" s="11" t="s">
        <v>347</v>
      </c>
      <c r="J3265" s="11" t="s">
        <v>99</v>
      </c>
      <c r="K3265" s="11" t="s">
        <v>348</v>
      </c>
      <c r="L3265" s="11" t="s">
        <v>133</v>
      </c>
      <c r="M3265" s="11" t="s">
        <v>101</v>
      </c>
      <c r="N3265" s="11">
        <v>288</v>
      </c>
      <c r="O3265" s="11">
        <v>2018</v>
      </c>
      <c r="P3265" s="11" t="s">
        <v>112</v>
      </c>
      <c r="Q3265" s="11" t="s">
        <v>103</v>
      </c>
      <c r="R3265" s="11" t="s">
        <v>103</v>
      </c>
      <c r="S3265" s="11" t="s">
        <v>104</v>
      </c>
      <c r="T3265" s="11">
        <v>5947</v>
      </c>
      <c r="U3265" s="11" t="str">
        <f>IF(ISERROR(VLOOKUP(I3265,'BACK INFO'!F:F,1,0)),IF(ISERROR(VLOOKUP(I3265,'BACK INFO'!H:H,1,0)),K3265,'BACK INFO'!$H$1),'BACK INFO'!$G$1)</f>
        <v>KELLY MICHELLE ELLINGSON</v>
      </c>
    </row>
    <row r="3266" spans="1:21" s="11" customFormat="1" x14ac:dyDescent="0.35">
      <c r="A3266" s="11" t="s">
        <v>94</v>
      </c>
      <c r="B3266" s="11">
        <v>2019</v>
      </c>
      <c r="C3266" s="11">
        <v>3</v>
      </c>
      <c r="D3266" s="11" t="s">
        <v>260</v>
      </c>
      <c r="E3266" s="11" t="s">
        <v>96</v>
      </c>
      <c r="F3266" s="11" t="s">
        <v>700</v>
      </c>
      <c r="G3266" s="11" t="s">
        <v>118</v>
      </c>
      <c r="H3266" s="11" t="s">
        <v>152</v>
      </c>
      <c r="I3266" s="11" t="s">
        <v>63</v>
      </c>
      <c r="J3266" s="11" t="s">
        <v>99</v>
      </c>
      <c r="K3266" s="11" t="s">
        <v>348</v>
      </c>
      <c r="L3266" s="11" t="s">
        <v>129</v>
      </c>
      <c r="M3266" s="11" t="s">
        <v>122</v>
      </c>
      <c r="N3266" s="11">
        <v>44</v>
      </c>
      <c r="O3266" s="11">
        <v>2018</v>
      </c>
      <c r="P3266" s="11" t="s">
        <v>112</v>
      </c>
      <c r="Q3266" s="11" t="s">
        <v>103</v>
      </c>
      <c r="R3266" s="11" t="s">
        <v>103</v>
      </c>
      <c r="S3266" s="11" t="s">
        <v>104</v>
      </c>
      <c r="T3266" s="11">
        <v>836</v>
      </c>
      <c r="U3266" s="11" t="str">
        <f>IF(ISERROR(VLOOKUP(I3266,'BACK INFO'!F:F,1,0)),IF(ISERROR(VLOOKUP(I3266,'BACK INFO'!H:H,1,0)),K3266,'BACK INFO'!$H$1),'BACK INFO'!$G$1)</f>
        <v>PAIGE ALYSE STRAUGHAN</v>
      </c>
    </row>
    <row r="3267" spans="1:21" s="11" customFormat="1" x14ac:dyDescent="0.35">
      <c r="A3267" s="11" t="s">
        <v>94</v>
      </c>
      <c r="B3267" s="11">
        <v>2019</v>
      </c>
      <c r="C3267" s="11">
        <v>3</v>
      </c>
      <c r="D3267" s="11" t="s">
        <v>260</v>
      </c>
      <c r="E3267" s="11" t="s">
        <v>96</v>
      </c>
      <c r="F3267" s="11" t="s">
        <v>700</v>
      </c>
      <c r="G3267" s="11" t="s">
        <v>155</v>
      </c>
      <c r="H3267" s="11" t="s">
        <v>110</v>
      </c>
      <c r="I3267" s="11" t="s">
        <v>347</v>
      </c>
      <c r="J3267" s="11" t="s">
        <v>99</v>
      </c>
      <c r="K3267" s="11" t="s">
        <v>348</v>
      </c>
      <c r="L3267" s="11" t="s">
        <v>133</v>
      </c>
      <c r="M3267" s="11" t="s">
        <v>101</v>
      </c>
      <c r="N3267" s="11">
        <v>324</v>
      </c>
      <c r="O3267" s="11">
        <v>2018</v>
      </c>
      <c r="P3267" s="11" t="s">
        <v>154</v>
      </c>
      <c r="Q3267" s="11" t="s">
        <v>103</v>
      </c>
      <c r="R3267" s="11" t="s">
        <v>103</v>
      </c>
      <c r="S3267" s="11" t="s">
        <v>104</v>
      </c>
      <c r="T3267" s="11">
        <v>5202.5</v>
      </c>
      <c r="U3267" s="11" t="str">
        <f>IF(ISERROR(VLOOKUP(I3267,'BACK INFO'!F:F,1,0)),IF(ISERROR(VLOOKUP(I3267,'BACK INFO'!H:H,1,0)),K3267,'BACK INFO'!$H$1),'BACK INFO'!$G$1)</f>
        <v>KELLY MICHELLE ELLINGSON</v>
      </c>
    </row>
    <row r="3268" spans="1:21" s="11" customFormat="1" x14ac:dyDescent="0.35">
      <c r="A3268" s="11" t="s">
        <v>94</v>
      </c>
      <c r="B3268" s="11">
        <v>2019</v>
      </c>
      <c r="C3268" s="11">
        <v>3</v>
      </c>
      <c r="D3268" s="11" t="s">
        <v>260</v>
      </c>
      <c r="E3268" s="11" t="s">
        <v>96</v>
      </c>
      <c r="F3268" s="11" t="s">
        <v>700</v>
      </c>
      <c r="G3268" s="11" t="s">
        <v>192</v>
      </c>
      <c r="H3268" s="11" t="s">
        <v>110</v>
      </c>
      <c r="I3268" s="11" t="s">
        <v>347</v>
      </c>
      <c r="J3268" s="11" t="s">
        <v>99</v>
      </c>
      <c r="K3268" s="11" t="s">
        <v>348</v>
      </c>
      <c r="L3268" s="11" t="s">
        <v>133</v>
      </c>
      <c r="M3268" s="11" t="s">
        <v>101</v>
      </c>
      <c r="N3268" s="11">
        <v>41</v>
      </c>
      <c r="O3268" s="11">
        <v>2018</v>
      </c>
      <c r="P3268" s="11" t="s">
        <v>193</v>
      </c>
      <c r="Q3268" s="11" t="s">
        <v>103</v>
      </c>
      <c r="R3268" s="11" t="s">
        <v>103</v>
      </c>
      <c r="S3268" s="11" t="s">
        <v>104</v>
      </c>
      <c r="T3268" s="11">
        <v>758.5</v>
      </c>
      <c r="U3268" s="11" t="str">
        <f>IF(ISERROR(VLOOKUP(I3268,'BACK INFO'!F:F,1,0)),IF(ISERROR(VLOOKUP(I3268,'BACK INFO'!H:H,1,0)),K3268,'BACK INFO'!$H$1),'BACK INFO'!$G$1)</f>
        <v>KELLY MICHELLE ELLINGSON</v>
      </c>
    </row>
    <row r="3269" spans="1:21" s="11" customFormat="1" x14ac:dyDescent="0.35">
      <c r="A3269" s="11" t="s">
        <v>94</v>
      </c>
      <c r="B3269" s="11">
        <v>2019</v>
      </c>
      <c r="C3269" s="11">
        <v>3</v>
      </c>
      <c r="D3269" s="11" t="s">
        <v>260</v>
      </c>
      <c r="E3269" s="11" t="s">
        <v>96</v>
      </c>
      <c r="F3269" s="11" t="s">
        <v>700</v>
      </c>
      <c r="G3269" s="11" t="s">
        <v>439</v>
      </c>
      <c r="H3269" s="11" t="s">
        <v>98</v>
      </c>
      <c r="I3269" s="11" t="s">
        <v>347</v>
      </c>
      <c r="J3269" s="11" t="s">
        <v>99</v>
      </c>
      <c r="K3269" s="11" t="s">
        <v>348</v>
      </c>
      <c r="L3269" s="11" t="s">
        <v>133</v>
      </c>
      <c r="M3269" s="11" t="s">
        <v>101</v>
      </c>
      <c r="N3269" s="11">
        <v>362</v>
      </c>
      <c r="O3269" s="11">
        <v>2017</v>
      </c>
      <c r="P3269" s="11" t="s">
        <v>222</v>
      </c>
      <c r="Q3269" s="11" t="s">
        <v>103</v>
      </c>
      <c r="R3269" s="11" t="s">
        <v>103</v>
      </c>
      <c r="S3269" s="11" t="s">
        <v>104</v>
      </c>
      <c r="T3269" s="11">
        <v>5590</v>
      </c>
      <c r="U3269" s="11" t="str">
        <f>IF(ISERROR(VLOOKUP(I3269,'BACK INFO'!F:F,1,0)),IF(ISERROR(VLOOKUP(I3269,'BACK INFO'!H:H,1,0)),K3269,'BACK INFO'!$H$1),'BACK INFO'!$G$1)</f>
        <v>KELLY MICHELLE ELLINGSON</v>
      </c>
    </row>
    <row r="3270" spans="1:21" s="11" customFormat="1" x14ac:dyDescent="0.35">
      <c r="A3270" s="11" t="s">
        <v>94</v>
      </c>
      <c r="B3270" s="11">
        <v>2019</v>
      </c>
      <c r="C3270" s="11">
        <v>3</v>
      </c>
      <c r="D3270" s="11" t="s">
        <v>260</v>
      </c>
      <c r="E3270" s="11" t="s">
        <v>96</v>
      </c>
      <c r="F3270" s="11" t="s">
        <v>700</v>
      </c>
      <c r="G3270" s="11" t="s">
        <v>439</v>
      </c>
      <c r="H3270" s="11" t="s">
        <v>98</v>
      </c>
      <c r="I3270" s="11" t="s">
        <v>113</v>
      </c>
      <c r="J3270" s="11" t="s">
        <v>99</v>
      </c>
      <c r="K3270" s="11" t="s">
        <v>72</v>
      </c>
      <c r="L3270" s="11" t="s">
        <v>114</v>
      </c>
      <c r="M3270" s="11" t="s">
        <v>101</v>
      </c>
      <c r="N3270" s="11">
        <v>5</v>
      </c>
      <c r="O3270" s="11">
        <v>2017</v>
      </c>
      <c r="P3270" s="11" t="s">
        <v>222</v>
      </c>
      <c r="Q3270" s="11" t="s">
        <v>103</v>
      </c>
      <c r="R3270" s="11" t="s">
        <v>103</v>
      </c>
      <c r="S3270" s="11" t="s">
        <v>104</v>
      </c>
      <c r="T3270" s="11">
        <v>116.53999999999999</v>
      </c>
      <c r="U3270" s="11" t="str">
        <f>IF(ISERROR(VLOOKUP(I3270,'BACK INFO'!F:F,1,0)),IF(ISERROR(VLOOKUP(I3270,'BACK INFO'!H:H,1,0)),K3270,'BACK INFO'!$H$1),'BACK INFO'!$G$1)</f>
        <v>BILL MILLER AND COMPANY</v>
      </c>
    </row>
    <row r="3271" spans="1:21" s="11" customFormat="1" x14ac:dyDescent="0.35">
      <c r="A3271" s="11" t="s">
        <v>94</v>
      </c>
      <c r="B3271" s="11">
        <v>2019</v>
      </c>
      <c r="C3271" s="11">
        <v>3</v>
      </c>
      <c r="D3271" s="11" t="s">
        <v>260</v>
      </c>
      <c r="E3271" s="11" t="s">
        <v>96</v>
      </c>
      <c r="F3271" s="11" t="s">
        <v>700</v>
      </c>
      <c r="G3271" s="11" t="s">
        <v>439</v>
      </c>
      <c r="H3271" s="11" t="s">
        <v>98</v>
      </c>
      <c r="I3271" s="11" t="s">
        <v>63</v>
      </c>
      <c r="J3271" s="11" t="s">
        <v>99</v>
      </c>
      <c r="K3271" s="11" t="s">
        <v>348</v>
      </c>
      <c r="L3271" s="11" t="s">
        <v>129</v>
      </c>
      <c r="M3271" s="11" t="s">
        <v>122</v>
      </c>
      <c r="N3271" s="11">
        <v>108</v>
      </c>
      <c r="O3271" s="11">
        <v>2017</v>
      </c>
      <c r="P3271" s="11" t="s">
        <v>222</v>
      </c>
      <c r="Q3271" s="11" t="s">
        <v>103</v>
      </c>
      <c r="R3271" s="11" t="s">
        <v>103</v>
      </c>
      <c r="S3271" s="11" t="s">
        <v>104</v>
      </c>
      <c r="T3271" s="11">
        <v>1960.5</v>
      </c>
      <c r="U3271" s="11" t="str">
        <f>IF(ISERROR(VLOOKUP(I3271,'BACK INFO'!F:F,1,0)),IF(ISERROR(VLOOKUP(I3271,'BACK INFO'!H:H,1,0)),K3271,'BACK INFO'!$H$1),'BACK INFO'!$G$1)</f>
        <v>PAIGE ALYSE STRAUGHAN</v>
      </c>
    </row>
    <row r="3272" spans="1:21" s="11" customFormat="1" x14ac:dyDescent="0.35">
      <c r="A3272" s="11" t="s">
        <v>94</v>
      </c>
      <c r="B3272" s="11">
        <v>2019</v>
      </c>
      <c r="C3272" s="11">
        <v>3</v>
      </c>
      <c r="D3272" s="11" t="s">
        <v>260</v>
      </c>
      <c r="E3272" s="11" t="s">
        <v>96</v>
      </c>
      <c r="F3272" s="11" t="s">
        <v>700</v>
      </c>
      <c r="G3272" s="11" t="s">
        <v>439</v>
      </c>
      <c r="H3272" s="11" t="s">
        <v>110</v>
      </c>
      <c r="I3272" s="11" t="s">
        <v>347</v>
      </c>
      <c r="J3272" s="11" t="s">
        <v>99</v>
      </c>
      <c r="K3272" s="11" t="s">
        <v>348</v>
      </c>
      <c r="L3272" s="11" t="s">
        <v>133</v>
      </c>
      <c r="M3272" s="11" t="s">
        <v>101</v>
      </c>
      <c r="N3272" s="11">
        <v>144</v>
      </c>
      <c r="O3272" s="11">
        <v>2017</v>
      </c>
      <c r="P3272" s="11" t="s">
        <v>222</v>
      </c>
      <c r="Q3272" s="11" t="s">
        <v>103</v>
      </c>
      <c r="R3272" s="11" t="s">
        <v>103</v>
      </c>
      <c r="S3272" s="11" t="s">
        <v>104</v>
      </c>
      <c r="T3272" s="11">
        <v>2382.5</v>
      </c>
      <c r="U3272" s="11" t="str">
        <f>IF(ISERROR(VLOOKUP(I3272,'BACK INFO'!F:F,1,0)),IF(ISERROR(VLOOKUP(I3272,'BACK INFO'!H:H,1,0)),K3272,'BACK INFO'!$H$1),'BACK INFO'!$G$1)</f>
        <v>KELLY MICHELLE ELLINGSON</v>
      </c>
    </row>
    <row r="3273" spans="1:21" s="11" customFormat="1" x14ac:dyDescent="0.35">
      <c r="A3273" s="11" t="s">
        <v>94</v>
      </c>
      <c r="B3273" s="11">
        <v>2019</v>
      </c>
      <c r="C3273" s="11">
        <v>3</v>
      </c>
      <c r="D3273" s="11" t="s">
        <v>260</v>
      </c>
      <c r="E3273" s="11" t="s">
        <v>96</v>
      </c>
      <c r="F3273" s="11" t="s">
        <v>700</v>
      </c>
      <c r="G3273" s="11" t="s">
        <v>439</v>
      </c>
      <c r="H3273" s="11" t="s">
        <v>117</v>
      </c>
      <c r="I3273" s="11" t="s">
        <v>347</v>
      </c>
      <c r="J3273" s="11" t="s">
        <v>99</v>
      </c>
      <c r="K3273" s="11" t="s">
        <v>348</v>
      </c>
      <c r="L3273" s="11" t="s">
        <v>133</v>
      </c>
      <c r="M3273" s="11" t="s">
        <v>101</v>
      </c>
      <c r="N3273" s="11">
        <v>2159</v>
      </c>
      <c r="O3273" s="11">
        <v>2017</v>
      </c>
      <c r="P3273" s="11" t="s">
        <v>222</v>
      </c>
      <c r="Q3273" s="11" t="s">
        <v>103</v>
      </c>
      <c r="R3273" s="11" t="s">
        <v>103</v>
      </c>
      <c r="S3273" s="11" t="s">
        <v>104</v>
      </c>
      <c r="T3273" s="11">
        <v>28919.790000000005</v>
      </c>
      <c r="U3273" s="11" t="str">
        <f>IF(ISERROR(VLOOKUP(I3273,'BACK INFO'!F:F,1,0)),IF(ISERROR(VLOOKUP(I3273,'BACK INFO'!H:H,1,0)),K3273,'BACK INFO'!$H$1),'BACK INFO'!$G$1)</f>
        <v>KELLY MICHELLE ELLINGSON</v>
      </c>
    </row>
    <row r="3274" spans="1:21" s="11" customFormat="1" x14ac:dyDescent="0.35">
      <c r="A3274" s="11" t="s">
        <v>94</v>
      </c>
      <c r="B3274" s="11">
        <v>2019</v>
      </c>
      <c r="C3274" s="11">
        <v>3</v>
      </c>
      <c r="D3274" s="11" t="s">
        <v>260</v>
      </c>
      <c r="E3274" s="11" t="s">
        <v>96</v>
      </c>
      <c r="F3274" s="11" t="s">
        <v>700</v>
      </c>
      <c r="G3274" s="11" t="s">
        <v>439</v>
      </c>
      <c r="H3274" s="11" t="s">
        <v>117</v>
      </c>
      <c r="I3274" s="11" t="s">
        <v>113</v>
      </c>
      <c r="J3274" s="11" t="s">
        <v>99</v>
      </c>
      <c r="K3274" s="11" t="s">
        <v>72</v>
      </c>
      <c r="L3274" s="11" t="s">
        <v>114</v>
      </c>
      <c r="M3274" s="11" t="s">
        <v>101</v>
      </c>
      <c r="N3274" s="11">
        <v>3</v>
      </c>
      <c r="O3274" s="11">
        <v>2017</v>
      </c>
      <c r="P3274" s="11" t="s">
        <v>222</v>
      </c>
      <c r="Q3274" s="11" t="s">
        <v>103</v>
      </c>
      <c r="R3274" s="11" t="s">
        <v>103</v>
      </c>
      <c r="S3274" s="11" t="s">
        <v>104</v>
      </c>
      <c r="T3274" s="11">
        <v>77.22</v>
      </c>
      <c r="U3274" s="11" t="str">
        <f>IF(ISERROR(VLOOKUP(I3274,'BACK INFO'!F:F,1,0)),IF(ISERROR(VLOOKUP(I3274,'BACK INFO'!H:H,1,0)),K3274,'BACK INFO'!$H$1),'BACK INFO'!$G$1)</f>
        <v>BILL MILLER AND COMPANY</v>
      </c>
    </row>
    <row r="3275" spans="1:21" s="11" customFormat="1" x14ac:dyDescent="0.35">
      <c r="A3275" s="11" t="s">
        <v>94</v>
      </c>
      <c r="B3275" s="11">
        <v>2019</v>
      </c>
      <c r="C3275" s="11">
        <v>3</v>
      </c>
      <c r="D3275" s="11" t="s">
        <v>260</v>
      </c>
      <c r="E3275" s="11" t="s">
        <v>96</v>
      </c>
      <c r="F3275" s="11" t="s">
        <v>700</v>
      </c>
      <c r="G3275" s="11" t="s">
        <v>439</v>
      </c>
      <c r="H3275" s="11" t="s">
        <v>152</v>
      </c>
      <c r="I3275" s="11" t="s">
        <v>347</v>
      </c>
      <c r="J3275" s="11" t="s">
        <v>99</v>
      </c>
      <c r="K3275" s="11" t="s">
        <v>348</v>
      </c>
      <c r="L3275" s="11" t="s">
        <v>133</v>
      </c>
      <c r="M3275" s="11" t="s">
        <v>101</v>
      </c>
      <c r="N3275" s="11">
        <v>247</v>
      </c>
      <c r="O3275" s="11">
        <v>2017</v>
      </c>
      <c r="P3275" s="11" t="s">
        <v>222</v>
      </c>
      <c r="Q3275" s="11" t="s">
        <v>103</v>
      </c>
      <c r="R3275" s="11" t="s">
        <v>103</v>
      </c>
      <c r="S3275" s="11" t="s">
        <v>104</v>
      </c>
      <c r="T3275" s="11">
        <v>6051.5</v>
      </c>
      <c r="U3275" s="11" t="str">
        <f>IF(ISERROR(VLOOKUP(I3275,'BACK INFO'!F:F,1,0)),IF(ISERROR(VLOOKUP(I3275,'BACK INFO'!H:H,1,0)),K3275,'BACK INFO'!$H$1),'BACK INFO'!$G$1)</f>
        <v>KELLY MICHELLE ELLINGSON</v>
      </c>
    </row>
    <row r="3276" spans="1:21" s="11" customFormat="1" x14ac:dyDescent="0.35">
      <c r="A3276" s="11" t="s">
        <v>94</v>
      </c>
      <c r="B3276" s="11">
        <v>2019</v>
      </c>
      <c r="C3276" s="11">
        <v>3</v>
      </c>
      <c r="D3276" s="11" t="s">
        <v>260</v>
      </c>
      <c r="E3276" s="11" t="s">
        <v>96</v>
      </c>
      <c r="F3276" s="11" t="s">
        <v>700</v>
      </c>
      <c r="G3276" s="11" t="s">
        <v>439</v>
      </c>
      <c r="H3276" s="11" t="s">
        <v>152</v>
      </c>
      <c r="I3276" s="11" t="s">
        <v>63</v>
      </c>
      <c r="J3276" s="11" t="s">
        <v>99</v>
      </c>
      <c r="K3276" s="11" t="s">
        <v>348</v>
      </c>
      <c r="L3276" s="11" t="s">
        <v>129</v>
      </c>
      <c r="M3276" s="11" t="s">
        <v>122</v>
      </c>
      <c r="N3276" s="11">
        <v>31</v>
      </c>
      <c r="O3276" s="11">
        <v>2017</v>
      </c>
      <c r="P3276" s="11" t="s">
        <v>222</v>
      </c>
      <c r="Q3276" s="11" t="s">
        <v>103</v>
      </c>
      <c r="R3276" s="11" t="s">
        <v>103</v>
      </c>
      <c r="S3276" s="11" t="s">
        <v>104</v>
      </c>
      <c r="T3276" s="11">
        <v>697.5</v>
      </c>
      <c r="U3276" s="11" t="str">
        <f>IF(ISERROR(VLOOKUP(I3276,'BACK INFO'!F:F,1,0)),IF(ISERROR(VLOOKUP(I3276,'BACK INFO'!H:H,1,0)),K3276,'BACK INFO'!$H$1),'BACK INFO'!$G$1)</f>
        <v>PAIGE ALYSE STRAUGHAN</v>
      </c>
    </row>
    <row r="3277" spans="1:21" s="11" customFormat="1" x14ac:dyDescent="0.35">
      <c r="A3277" s="11" t="s">
        <v>94</v>
      </c>
      <c r="B3277" s="11">
        <v>2019</v>
      </c>
      <c r="C3277" s="11">
        <v>3</v>
      </c>
      <c r="D3277" s="11" t="s">
        <v>260</v>
      </c>
      <c r="E3277" s="11" t="s">
        <v>96</v>
      </c>
      <c r="F3277" s="11" t="s">
        <v>700</v>
      </c>
      <c r="G3277" s="11" t="s">
        <v>221</v>
      </c>
      <c r="H3277" s="11" t="s">
        <v>98</v>
      </c>
      <c r="I3277" s="11" t="s">
        <v>347</v>
      </c>
      <c r="J3277" s="11" t="s">
        <v>99</v>
      </c>
      <c r="K3277" s="11" t="s">
        <v>348</v>
      </c>
      <c r="L3277" s="11" t="s">
        <v>133</v>
      </c>
      <c r="M3277" s="11" t="s">
        <v>101</v>
      </c>
      <c r="N3277" s="11">
        <v>495</v>
      </c>
      <c r="O3277" s="11">
        <v>2018</v>
      </c>
      <c r="P3277" s="11" t="s">
        <v>222</v>
      </c>
      <c r="Q3277" s="11" t="s">
        <v>103</v>
      </c>
      <c r="R3277" s="11" t="s">
        <v>103</v>
      </c>
      <c r="S3277" s="11" t="s">
        <v>104</v>
      </c>
      <c r="T3277" s="11">
        <v>9181</v>
      </c>
      <c r="U3277" s="11" t="str">
        <f>IF(ISERROR(VLOOKUP(I3277,'BACK INFO'!F:F,1,0)),IF(ISERROR(VLOOKUP(I3277,'BACK INFO'!H:H,1,0)),K3277,'BACK INFO'!$H$1),'BACK INFO'!$G$1)</f>
        <v>KELLY MICHELLE ELLINGSON</v>
      </c>
    </row>
    <row r="3278" spans="1:21" s="11" customFormat="1" x14ac:dyDescent="0.35">
      <c r="A3278" s="11" t="s">
        <v>94</v>
      </c>
      <c r="B3278" s="11">
        <v>2019</v>
      </c>
      <c r="C3278" s="11">
        <v>3</v>
      </c>
      <c r="D3278" s="11" t="s">
        <v>260</v>
      </c>
      <c r="E3278" s="11" t="s">
        <v>96</v>
      </c>
      <c r="F3278" s="11" t="s">
        <v>700</v>
      </c>
      <c r="G3278" s="11" t="s">
        <v>221</v>
      </c>
      <c r="H3278" s="11" t="s">
        <v>152</v>
      </c>
      <c r="I3278" s="11" t="s">
        <v>347</v>
      </c>
      <c r="J3278" s="11" t="s">
        <v>99</v>
      </c>
      <c r="K3278" s="11" t="s">
        <v>348</v>
      </c>
      <c r="L3278" s="11" t="s">
        <v>133</v>
      </c>
      <c r="M3278" s="11" t="s">
        <v>101</v>
      </c>
      <c r="N3278" s="11">
        <v>23</v>
      </c>
      <c r="O3278" s="11">
        <v>2018</v>
      </c>
      <c r="P3278" s="11" t="s">
        <v>222</v>
      </c>
      <c r="Q3278" s="11" t="s">
        <v>103</v>
      </c>
      <c r="R3278" s="11" t="s">
        <v>103</v>
      </c>
      <c r="S3278" s="11" t="s">
        <v>104</v>
      </c>
      <c r="T3278" s="11">
        <v>644</v>
      </c>
      <c r="U3278" s="11" t="str">
        <f>IF(ISERROR(VLOOKUP(I3278,'BACK INFO'!F:F,1,0)),IF(ISERROR(VLOOKUP(I3278,'BACK INFO'!H:H,1,0)),K3278,'BACK INFO'!$H$1),'BACK INFO'!$G$1)</f>
        <v>KELLY MICHELLE ELLINGSON</v>
      </c>
    </row>
    <row r="3279" spans="1:21" s="11" customFormat="1" x14ac:dyDescent="0.35">
      <c r="A3279" s="11" t="s">
        <v>94</v>
      </c>
      <c r="B3279" s="11">
        <v>2019</v>
      </c>
      <c r="C3279" s="11">
        <v>3</v>
      </c>
      <c r="D3279" s="11" t="s">
        <v>260</v>
      </c>
      <c r="E3279" s="11" t="s">
        <v>96</v>
      </c>
      <c r="F3279" s="11" t="s">
        <v>700</v>
      </c>
      <c r="G3279" s="11" t="s">
        <v>240</v>
      </c>
      <c r="H3279" s="11" t="s">
        <v>110</v>
      </c>
      <c r="I3279" s="11" t="s">
        <v>347</v>
      </c>
      <c r="J3279" s="11" t="s">
        <v>99</v>
      </c>
      <c r="K3279" s="11" t="s">
        <v>348</v>
      </c>
      <c r="L3279" s="11" t="s">
        <v>133</v>
      </c>
      <c r="M3279" s="11" t="s">
        <v>101</v>
      </c>
      <c r="N3279" s="11">
        <v>12</v>
      </c>
      <c r="O3279" s="11">
        <v>2018</v>
      </c>
      <c r="P3279" s="11" t="s">
        <v>109</v>
      </c>
      <c r="Q3279" s="11" t="s">
        <v>103</v>
      </c>
      <c r="R3279" s="11" t="s">
        <v>103</v>
      </c>
      <c r="S3279" s="11" t="s">
        <v>104</v>
      </c>
      <c r="T3279" s="11">
        <v>246</v>
      </c>
      <c r="U3279" s="11" t="str">
        <f>IF(ISERROR(VLOOKUP(I3279,'BACK INFO'!F:F,1,0)),IF(ISERROR(VLOOKUP(I3279,'BACK INFO'!H:H,1,0)),K3279,'BACK INFO'!$H$1),'BACK INFO'!$G$1)</f>
        <v>KELLY MICHELLE ELLINGSON</v>
      </c>
    </row>
    <row r="3280" spans="1:21" s="11" customFormat="1" x14ac:dyDescent="0.35">
      <c r="A3280" s="11" t="s">
        <v>94</v>
      </c>
      <c r="B3280" s="11">
        <v>2019</v>
      </c>
      <c r="C3280" s="11">
        <v>4</v>
      </c>
      <c r="D3280" s="11" t="s">
        <v>95</v>
      </c>
      <c r="E3280" s="11" t="s">
        <v>96</v>
      </c>
      <c r="F3280" s="11" t="s">
        <v>700</v>
      </c>
      <c r="G3280" s="11" t="s">
        <v>97</v>
      </c>
      <c r="H3280" s="11" t="s">
        <v>152</v>
      </c>
      <c r="I3280" s="11" t="s">
        <v>686</v>
      </c>
      <c r="J3280" s="11" t="s">
        <v>99</v>
      </c>
      <c r="K3280" s="11" t="s">
        <v>54</v>
      </c>
      <c r="L3280" s="11" t="s">
        <v>100</v>
      </c>
      <c r="M3280" s="11" t="s">
        <v>101</v>
      </c>
      <c r="N3280" s="11">
        <v>3</v>
      </c>
      <c r="O3280" s="11">
        <v>2017</v>
      </c>
      <c r="P3280" s="11" t="s">
        <v>102</v>
      </c>
      <c r="Q3280" s="11" t="s">
        <v>103</v>
      </c>
      <c r="R3280" s="11" t="s">
        <v>103</v>
      </c>
      <c r="S3280" s="11" t="s">
        <v>104</v>
      </c>
      <c r="T3280" s="11">
        <v>101.46000000000001</v>
      </c>
      <c r="U3280" s="11" t="str">
        <f>IF(ISERROR(VLOOKUP(I3280,'BACK INFO'!F:F,1,0)),IF(ISERROR(VLOOKUP(I3280,'BACK INFO'!H:H,1,0)),K3280,'BACK INFO'!$H$1),'BACK INFO'!$G$1)</f>
        <v>PAIGE ALYSE STRAUGHAN</v>
      </c>
    </row>
    <row r="3281" spans="1:21" s="11" customFormat="1" x14ac:dyDescent="0.35">
      <c r="A3281" s="11" t="s">
        <v>94</v>
      </c>
      <c r="B3281" s="11">
        <v>2019</v>
      </c>
      <c r="C3281" s="11">
        <v>4</v>
      </c>
      <c r="D3281" s="11" t="s">
        <v>95</v>
      </c>
      <c r="E3281" s="11" t="s">
        <v>96</v>
      </c>
      <c r="F3281" s="11" t="s">
        <v>700</v>
      </c>
      <c r="G3281" s="11" t="s">
        <v>105</v>
      </c>
      <c r="H3281" s="11" t="s">
        <v>110</v>
      </c>
      <c r="I3281" s="11" t="s">
        <v>686</v>
      </c>
      <c r="J3281" s="11" t="s">
        <v>99</v>
      </c>
      <c r="K3281" s="11" t="s">
        <v>54</v>
      </c>
      <c r="L3281" s="11" t="s">
        <v>100</v>
      </c>
      <c r="M3281" s="11" t="s">
        <v>101</v>
      </c>
      <c r="N3281" s="11">
        <v>1</v>
      </c>
      <c r="O3281" s="11">
        <v>2017</v>
      </c>
      <c r="P3281" s="11" t="s">
        <v>109</v>
      </c>
      <c r="Q3281" s="11" t="s">
        <v>103</v>
      </c>
      <c r="R3281" s="11" t="s">
        <v>103</v>
      </c>
      <c r="S3281" s="11" t="s">
        <v>104</v>
      </c>
      <c r="T3281" s="11">
        <v>35</v>
      </c>
      <c r="U3281" s="11" t="str">
        <f>IF(ISERROR(VLOOKUP(I3281,'BACK INFO'!F:F,1,0)),IF(ISERROR(VLOOKUP(I3281,'BACK INFO'!H:H,1,0)),K3281,'BACK INFO'!$H$1),'BACK INFO'!$G$1)</f>
        <v>PAIGE ALYSE STRAUGHAN</v>
      </c>
    </row>
    <row r="3282" spans="1:21" s="11" customFormat="1" x14ac:dyDescent="0.35">
      <c r="A3282" s="11" t="s">
        <v>94</v>
      </c>
      <c r="B3282" s="11">
        <v>2019</v>
      </c>
      <c r="C3282" s="11">
        <v>4</v>
      </c>
      <c r="D3282" s="11" t="s">
        <v>95</v>
      </c>
      <c r="E3282" s="11" t="s">
        <v>96</v>
      </c>
      <c r="F3282" s="11" t="s">
        <v>700</v>
      </c>
      <c r="G3282" s="11" t="s">
        <v>111</v>
      </c>
      <c r="H3282" s="11" t="s">
        <v>98</v>
      </c>
      <c r="I3282" s="11" t="s">
        <v>686</v>
      </c>
      <c r="J3282" s="11" t="s">
        <v>99</v>
      </c>
      <c r="K3282" s="11" t="s">
        <v>54</v>
      </c>
      <c r="L3282" s="11" t="s">
        <v>100</v>
      </c>
      <c r="M3282" s="11" t="s">
        <v>101</v>
      </c>
      <c r="N3282" s="11">
        <v>4</v>
      </c>
      <c r="O3282" s="11">
        <v>2017</v>
      </c>
      <c r="P3282" s="11" t="s">
        <v>112</v>
      </c>
      <c r="Q3282" s="11" t="s">
        <v>103</v>
      </c>
      <c r="R3282" s="11" t="s">
        <v>103</v>
      </c>
      <c r="S3282" s="11" t="s">
        <v>104</v>
      </c>
      <c r="T3282" s="11">
        <v>97.9</v>
      </c>
      <c r="U3282" s="11" t="str">
        <f>IF(ISERROR(VLOOKUP(I3282,'BACK INFO'!F:F,1,0)),IF(ISERROR(VLOOKUP(I3282,'BACK INFO'!H:H,1,0)),K3282,'BACK INFO'!$H$1),'BACK INFO'!$G$1)</f>
        <v>PAIGE ALYSE STRAUGHAN</v>
      </c>
    </row>
    <row r="3283" spans="1:21" s="11" customFormat="1" x14ac:dyDescent="0.35">
      <c r="A3283" s="11" t="s">
        <v>94</v>
      </c>
      <c r="B3283" s="11">
        <v>2019</v>
      </c>
      <c r="C3283" s="11">
        <v>4</v>
      </c>
      <c r="D3283" s="11" t="s">
        <v>95</v>
      </c>
      <c r="E3283" s="11" t="s">
        <v>96</v>
      </c>
      <c r="F3283" s="11" t="s">
        <v>700</v>
      </c>
      <c r="G3283" s="11" t="s">
        <v>111</v>
      </c>
      <c r="H3283" s="11" t="s">
        <v>117</v>
      </c>
      <c r="I3283" s="11" t="s">
        <v>686</v>
      </c>
      <c r="J3283" s="11" t="s">
        <v>99</v>
      </c>
      <c r="K3283" s="11" t="s">
        <v>54</v>
      </c>
      <c r="L3283" s="11" t="s">
        <v>100</v>
      </c>
      <c r="M3283" s="11" t="s">
        <v>101</v>
      </c>
      <c r="N3283" s="11">
        <v>1</v>
      </c>
      <c r="O3283" s="11">
        <v>2017</v>
      </c>
      <c r="P3283" s="11" t="s">
        <v>112</v>
      </c>
      <c r="Q3283" s="11" t="s">
        <v>103</v>
      </c>
      <c r="R3283" s="11" t="s">
        <v>103</v>
      </c>
      <c r="S3283" s="11" t="s">
        <v>104</v>
      </c>
      <c r="T3283" s="11">
        <v>28.48</v>
      </c>
      <c r="U3283" s="11" t="str">
        <f>IF(ISERROR(VLOOKUP(I3283,'BACK INFO'!F:F,1,0)),IF(ISERROR(VLOOKUP(I3283,'BACK INFO'!H:H,1,0)),K3283,'BACK INFO'!$H$1),'BACK INFO'!$G$1)</f>
        <v>PAIGE ALYSE STRAUGHAN</v>
      </c>
    </row>
    <row r="3284" spans="1:21" s="11" customFormat="1" x14ac:dyDescent="0.35">
      <c r="A3284" s="11" t="s">
        <v>94</v>
      </c>
      <c r="B3284" s="11">
        <v>2019</v>
      </c>
      <c r="C3284" s="11">
        <v>4</v>
      </c>
      <c r="D3284" s="11" t="s">
        <v>95</v>
      </c>
      <c r="E3284" s="11" t="s">
        <v>96</v>
      </c>
      <c r="F3284" s="11" t="s">
        <v>700</v>
      </c>
      <c r="G3284" s="11" t="s">
        <v>118</v>
      </c>
      <c r="H3284" s="11" t="s">
        <v>98</v>
      </c>
      <c r="I3284" s="11" t="s">
        <v>686</v>
      </c>
      <c r="J3284" s="11" t="s">
        <v>99</v>
      </c>
      <c r="K3284" s="11" t="s">
        <v>54</v>
      </c>
      <c r="L3284" s="11" t="s">
        <v>100</v>
      </c>
      <c r="M3284" s="11" t="s">
        <v>101</v>
      </c>
      <c r="N3284" s="11">
        <v>98</v>
      </c>
      <c r="O3284" s="11">
        <v>2018</v>
      </c>
      <c r="P3284" s="11" t="s">
        <v>112</v>
      </c>
      <c r="Q3284" s="11" t="s">
        <v>103</v>
      </c>
      <c r="R3284" s="11" t="s">
        <v>103</v>
      </c>
      <c r="S3284" s="11" t="s">
        <v>104</v>
      </c>
      <c r="T3284" s="11">
        <v>2597.1999999999985</v>
      </c>
      <c r="U3284" s="11" t="str">
        <f>IF(ISERROR(VLOOKUP(I3284,'BACK INFO'!F:F,1,0)),IF(ISERROR(VLOOKUP(I3284,'BACK INFO'!H:H,1,0)),K3284,'BACK INFO'!$H$1),'BACK INFO'!$G$1)</f>
        <v>PAIGE ALYSE STRAUGHAN</v>
      </c>
    </row>
    <row r="3285" spans="1:21" s="11" customFormat="1" x14ac:dyDescent="0.35">
      <c r="A3285" s="11" t="s">
        <v>94</v>
      </c>
      <c r="B3285" s="11">
        <v>2019</v>
      </c>
      <c r="C3285" s="11">
        <v>4</v>
      </c>
      <c r="D3285" s="11" t="s">
        <v>95</v>
      </c>
      <c r="E3285" s="11" t="s">
        <v>96</v>
      </c>
      <c r="F3285" s="11" t="s">
        <v>700</v>
      </c>
      <c r="G3285" s="11" t="s">
        <v>118</v>
      </c>
      <c r="H3285" s="11" t="s">
        <v>98</v>
      </c>
      <c r="I3285" s="11" t="s">
        <v>347</v>
      </c>
      <c r="J3285" s="11" t="s">
        <v>99</v>
      </c>
      <c r="K3285" s="11" t="s">
        <v>348</v>
      </c>
      <c r="L3285" s="11" t="s">
        <v>133</v>
      </c>
      <c r="M3285" s="11" t="s">
        <v>101</v>
      </c>
      <c r="N3285" s="11">
        <v>3799</v>
      </c>
      <c r="O3285" s="11">
        <v>2018</v>
      </c>
      <c r="P3285" s="11" t="s">
        <v>112</v>
      </c>
      <c r="Q3285" s="11" t="s">
        <v>103</v>
      </c>
      <c r="R3285" s="11" t="s">
        <v>103</v>
      </c>
      <c r="S3285" s="11" t="s">
        <v>104</v>
      </c>
      <c r="T3285" s="11">
        <v>59266</v>
      </c>
      <c r="U3285" s="11" t="str">
        <f>IF(ISERROR(VLOOKUP(I3285,'BACK INFO'!F:F,1,0)),IF(ISERROR(VLOOKUP(I3285,'BACK INFO'!H:H,1,0)),K3285,'BACK INFO'!$H$1),'BACK INFO'!$G$1)</f>
        <v>KELLY MICHELLE ELLINGSON</v>
      </c>
    </row>
    <row r="3286" spans="1:21" s="11" customFormat="1" x14ac:dyDescent="0.35">
      <c r="A3286" s="11" t="s">
        <v>94</v>
      </c>
      <c r="B3286" s="11">
        <v>2019</v>
      </c>
      <c r="C3286" s="11">
        <v>4</v>
      </c>
      <c r="D3286" s="11" t="s">
        <v>95</v>
      </c>
      <c r="E3286" s="11" t="s">
        <v>96</v>
      </c>
      <c r="F3286" s="11" t="s">
        <v>700</v>
      </c>
      <c r="G3286" s="11" t="s">
        <v>118</v>
      </c>
      <c r="H3286" s="11" t="s">
        <v>98</v>
      </c>
      <c r="I3286" s="11" t="s">
        <v>113</v>
      </c>
      <c r="J3286" s="11" t="s">
        <v>99</v>
      </c>
      <c r="K3286" s="11" t="s">
        <v>72</v>
      </c>
      <c r="L3286" s="11" t="s">
        <v>114</v>
      </c>
      <c r="M3286" s="11" t="s">
        <v>101</v>
      </c>
      <c r="N3286" s="11">
        <v>20</v>
      </c>
      <c r="O3286" s="11">
        <v>2018</v>
      </c>
      <c r="P3286" s="11" t="s">
        <v>112</v>
      </c>
      <c r="Q3286" s="11" t="s">
        <v>103</v>
      </c>
      <c r="R3286" s="11" t="s">
        <v>103</v>
      </c>
      <c r="S3286" s="11" t="s">
        <v>104</v>
      </c>
      <c r="T3286" s="11">
        <v>514.5</v>
      </c>
      <c r="U3286" s="11" t="str">
        <f>IF(ISERROR(VLOOKUP(I3286,'BACK INFO'!F:F,1,0)),IF(ISERROR(VLOOKUP(I3286,'BACK INFO'!H:H,1,0)),K3286,'BACK INFO'!$H$1),'BACK INFO'!$G$1)</f>
        <v>BILL MILLER AND COMPANY</v>
      </c>
    </row>
    <row r="3287" spans="1:21" s="11" customFormat="1" x14ac:dyDescent="0.35">
      <c r="A3287" s="11" t="s">
        <v>94</v>
      </c>
      <c r="B3287" s="11">
        <v>2019</v>
      </c>
      <c r="C3287" s="11">
        <v>4</v>
      </c>
      <c r="D3287" s="11" t="s">
        <v>95</v>
      </c>
      <c r="E3287" s="11" t="s">
        <v>96</v>
      </c>
      <c r="F3287" s="11" t="s">
        <v>700</v>
      </c>
      <c r="G3287" s="11" t="s">
        <v>118</v>
      </c>
      <c r="H3287" s="11" t="s">
        <v>117</v>
      </c>
      <c r="I3287" s="11" t="s">
        <v>686</v>
      </c>
      <c r="J3287" s="11" t="s">
        <v>99</v>
      </c>
      <c r="K3287" s="11" t="s">
        <v>54</v>
      </c>
      <c r="L3287" s="11" t="s">
        <v>100</v>
      </c>
      <c r="M3287" s="11" t="s">
        <v>101</v>
      </c>
      <c r="N3287" s="11">
        <v>3</v>
      </c>
      <c r="O3287" s="11">
        <v>2018</v>
      </c>
      <c r="P3287" s="11" t="s">
        <v>112</v>
      </c>
      <c r="Q3287" s="11" t="s">
        <v>103</v>
      </c>
      <c r="R3287" s="11" t="s">
        <v>103</v>
      </c>
      <c r="S3287" s="11" t="s">
        <v>104</v>
      </c>
      <c r="T3287" s="11">
        <v>81.430000000000007</v>
      </c>
      <c r="U3287" s="11" t="str">
        <f>IF(ISERROR(VLOOKUP(I3287,'BACK INFO'!F:F,1,0)),IF(ISERROR(VLOOKUP(I3287,'BACK INFO'!H:H,1,0)),K3287,'BACK INFO'!$H$1),'BACK INFO'!$G$1)</f>
        <v>PAIGE ALYSE STRAUGHAN</v>
      </c>
    </row>
    <row r="3288" spans="1:21" s="11" customFormat="1" x14ac:dyDescent="0.35">
      <c r="A3288" s="11" t="s">
        <v>94</v>
      </c>
      <c r="B3288" s="11">
        <v>2019</v>
      </c>
      <c r="C3288" s="11">
        <v>4</v>
      </c>
      <c r="D3288" s="11" t="s">
        <v>95</v>
      </c>
      <c r="E3288" s="11" t="s">
        <v>96</v>
      </c>
      <c r="F3288" s="11" t="s">
        <v>700</v>
      </c>
      <c r="G3288" s="11" t="s">
        <v>118</v>
      </c>
      <c r="H3288" s="11" t="s">
        <v>117</v>
      </c>
      <c r="I3288" s="11" t="s">
        <v>113</v>
      </c>
      <c r="J3288" s="11" t="s">
        <v>99</v>
      </c>
      <c r="K3288" s="11" t="s">
        <v>72</v>
      </c>
      <c r="L3288" s="11" t="s">
        <v>114</v>
      </c>
      <c r="M3288" s="11" t="s">
        <v>101</v>
      </c>
      <c r="N3288" s="11">
        <v>1</v>
      </c>
      <c r="O3288" s="11">
        <v>2018</v>
      </c>
      <c r="P3288" s="11" t="s">
        <v>112</v>
      </c>
      <c r="Q3288" s="11" t="s">
        <v>103</v>
      </c>
      <c r="R3288" s="11" t="s">
        <v>103</v>
      </c>
      <c r="S3288" s="11" t="s">
        <v>104</v>
      </c>
      <c r="T3288" s="11">
        <v>21</v>
      </c>
      <c r="U3288" s="11" t="str">
        <f>IF(ISERROR(VLOOKUP(I3288,'BACK INFO'!F:F,1,0)),IF(ISERROR(VLOOKUP(I3288,'BACK INFO'!H:H,1,0)),K3288,'BACK INFO'!$H$1),'BACK INFO'!$G$1)</f>
        <v>BILL MILLER AND COMPANY</v>
      </c>
    </row>
    <row r="3289" spans="1:21" s="11" customFormat="1" x14ac:dyDescent="0.35">
      <c r="A3289" s="11" t="s">
        <v>94</v>
      </c>
      <c r="B3289" s="11">
        <v>2019</v>
      </c>
      <c r="C3289" s="11">
        <v>4</v>
      </c>
      <c r="D3289" s="11" t="s">
        <v>95</v>
      </c>
      <c r="E3289" s="11" t="s">
        <v>96</v>
      </c>
      <c r="F3289" s="11" t="s">
        <v>700</v>
      </c>
      <c r="G3289" s="11" t="s">
        <v>118</v>
      </c>
      <c r="H3289" s="11" t="s">
        <v>151</v>
      </c>
      <c r="I3289" s="11" t="s">
        <v>686</v>
      </c>
      <c r="J3289" s="11" t="s">
        <v>99</v>
      </c>
      <c r="K3289" s="11" t="s">
        <v>54</v>
      </c>
      <c r="L3289" s="11" t="s">
        <v>100</v>
      </c>
      <c r="M3289" s="11" t="s">
        <v>101</v>
      </c>
      <c r="N3289" s="11">
        <v>1</v>
      </c>
      <c r="O3289" s="11">
        <v>2018</v>
      </c>
      <c r="P3289" s="11" t="s">
        <v>112</v>
      </c>
      <c r="Q3289" s="11" t="s">
        <v>103</v>
      </c>
      <c r="R3289" s="11" t="s">
        <v>103</v>
      </c>
      <c r="S3289" s="11" t="s">
        <v>104</v>
      </c>
      <c r="T3289" s="11">
        <v>30.7</v>
      </c>
      <c r="U3289" s="11" t="str">
        <f>IF(ISERROR(VLOOKUP(I3289,'BACK INFO'!F:F,1,0)),IF(ISERROR(VLOOKUP(I3289,'BACK INFO'!H:H,1,0)),K3289,'BACK INFO'!$H$1),'BACK INFO'!$G$1)</f>
        <v>PAIGE ALYSE STRAUGHAN</v>
      </c>
    </row>
    <row r="3290" spans="1:21" s="11" customFormat="1" x14ac:dyDescent="0.35">
      <c r="A3290" s="11" t="s">
        <v>94</v>
      </c>
      <c r="B3290" s="11">
        <v>2019</v>
      </c>
      <c r="C3290" s="11">
        <v>4</v>
      </c>
      <c r="D3290" s="11" t="s">
        <v>95</v>
      </c>
      <c r="E3290" s="11" t="s">
        <v>96</v>
      </c>
      <c r="F3290" s="11" t="s">
        <v>700</v>
      </c>
      <c r="G3290" s="11" t="s">
        <v>118</v>
      </c>
      <c r="H3290" s="11" t="s">
        <v>152</v>
      </c>
      <c r="I3290" s="11" t="s">
        <v>686</v>
      </c>
      <c r="J3290" s="11" t="s">
        <v>99</v>
      </c>
      <c r="K3290" s="11" t="s">
        <v>54</v>
      </c>
      <c r="L3290" s="11" t="s">
        <v>100</v>
      </c>
      <c r="M3290" s="11" t="s">
        <v>101</v>
      </c>
      <c r="N3290" s="11">
        <v>6</v>
      </c>
      <c r="O3290" s="11">
        <v>2018</v>
      </c>
      <c r="P3290" s="11" t="s">
        <v>112</v>
      </c>
      <c r="Q3290" s="11" t="s">
        <v>103</v>
      </c>
      <c r="R3290" s="11" t="s">
        <v>103</v>
      </c>
      <c r="S3290" s="11" t="s">
        <v>104</v>
      </c>
      <c r="T3290" s="11">
        <v>188.68</v>
      </c>
      <c r="U3290" s="11" t="str">
        <f>IF(ISERROR(VLOOKUP(I3290,'BACK INFO'!F:F,1,0)),IF(ISERROR(VLOOKUP(I3290,'BACK INFO'!H:H,1,0)),K3290,'BACK INFO'!$H$1),'BACK INFO'!$G$1)</f>
        <v>PAIGE ALYSE STRAUGHAN</v>
      </c>
    </row>
    <row r="3291" spans="1:21" s="11" customFormat="1" x14ac:dyDescent="0.35">
      <c r="A3291" s="11" t="s">
        <v>94</v>
      </c>
      <c r="B3291" s="11">
        <v>2019</v>
      </c>
      <c r="C3291" s="11">
        <v>4</v>
      </c>
      <c r="D3291" s="11" t="s">
        <v>95</v>
      </c>
      <c r="E3291" s="11" t="s">
        <v>96</v>
      </c>
      <c r="F3291" s="11" t="s">
        <v>700</v>
      </c>
      <c r="G3291" s="11" t="s">
        <v>118</v>
      </c>
      <c r="H3291" s="11" t="s">
        <v>152</v>
      </c>
      <c r="I3291" s="11" t="s">
        <v>347</v>
      </c>
      <c r="J3291" s="11" t="s">
        <v>99</v>
      </c>
      <c r="K3291" s="11" t="s">
        <v>348</v>
      </c>
      <c r="L3291" s="11" t="s">
        <v>133</v>
      </c>
      <c r="M3291" s="11" t="s">
        <v>101</v>
      </c>
      <c r="N3291" s="11">
        <v>214</v>
      </c>
      <c r="O3291" s="11">
        <v>2018</v>
      </c>
      <c r="P3291" s="11" t="s">
        <v>112</v>
      </c>
      <c r="Q3291" s="11" t="s">
        <v>103</v>
      </c>
      <c r="R3291" s="11" t="s">
        <v>103</v>
      </c>
      <c r="S3291" s="11" t="s">
        <v>104</v>
      </c>
      <c r="T3291" s="11">
        <v>4102.5</v>
      </c>
      <c r="U3291" s="11" t="str">
        <f>IF(ISERROR(VLOOKUP(I3291,'BACK INFO'!F:F,1,0)),IF(ISERROR(VLOOKUP(I3291,'BACK INFO'!H:H,1,0)),K3291,'BACK INFO'!$H$1),'BACK INFO'!$G$1)</f>
        <v>KELLY MICHELLE ELLINGSON</v>
      </c>
    </row>
    <row r="3292" spans="1:21" s="11" customFormat="1" x14ac:dyDescent="0.35">
      <c r="A3292" s="11" t="s">
        <v>94</v>
      </c>
      <c r="B3292" s="11">
        <v>2019</v>
      </c>
      <c r="C3292" s="11">
        <v>4</v>
      </c>
      <c r="D3292" s="11" t="s">
        <v>95</v>
      </c>
      <c r="E3292" s="11" t="s">
        <v>96</v>
      </c>
      <c r="F3292" s="11" t="s">
        <v>700</v>
      </c>
      <c r="G3292" s="11" t="s">
        <v>153</v>
      </c>
      <c r="H3292" s="11" t="s">
        <v>98</v>
      </c>
      <c r="I3292" s="11" t="s">
        <v>686</v>
      </c>
      <c r="J3292" s="11" t="s">
        <v>99</v>
      </c>
      <c r="K3292" s="11" t="s">
        <v>54</v>
      </c>
      <c r="L3292" s="11" t="s">
        <v>100</v>
      </c>
      <c r="M3292" s="11" t="s">
        <v>101</v>
      </c>
      <c r="N3292" s="11">
        <v>27</v>
      </c>
      <c r="O3292" s="11">
        <v>2017</v>
      </c>
      <c r="P3292" s="11" t="s">
        <v>154</v>
      </c>
      <c r="Q3292" s="11" t="s">
        <v>103</v>
      </c>
      <c r="R3292" s="11" t="s">
        <v>103</v>
      </c>
      <c r="S3292" s="11" t="s">
        <v>104</v>
      </c>
      <c r="T3292" s="11">
        <v>725.35000000000014</v>
      </c>
      <c r="U3292" s="11" t="str">
        <f>IF(ISERROR(VLOOKUP(I3292,'BACK INFO'!F:F,1,0)),IF(ISERROR(VLOOKUP(I3292,'BACK INFO'!H:H,1,0)),K3292,'BACK INFO'!$H$1),'BACK INFO'!$G$1)</f>
        <v>PAIGE ALYSE STRAUGHAN</v>
      </c>
    </row>
    <row r="3293" spans="1:21" s="11" customFormat="1" x14ac:dyDescent="0.35">
      <c r="A3293" s="11" t="s">
        <v>94</v>
      </c>
      <c r="B3293" s="11">
        <v>2019</v>
      </c>
      <c r="C3293" s="11">
        <v>4</v>
      </c>
      <c r="D3293" s="11" t="s">
        <v>95</v>
      </c>
      <c r="E3293" s="11" t="s">
        <v>96</v>
      </c>
      <c r="F3293" s="11" t="s">
        <v>700</v>
      </c>
      <c r="G3293" s="11" t="s">
        <v>153</v>
      </c>
      <c r="H3293" s="11" t="s">
        <v>110</v>
      </c>
      <c r="I3293" s="11" t="s">
        <v>686</v>
      </c>
      <c r="J3293" s="11" t="s">
        <v>99</v>
      </c>
      <c r="K3293" s="11" t="s">
        <v>54</v>
      </c>
      <c r="L3293" s="11" t="s">
        <v>100</v>
      </c>
      <c r="M3293" s="11" t="s">
        <v>101</v>
      </c>
      <c r="N3293" s="11">
        <v>1</v>
      </c>
      <c r="O3293" s="11">
        <v>2017</v>
      </c>
      <c r="P3293" s="11" t="s">
        <v>154</v>
      </c>
      <c r="Q3293" s="11" t="s">
        <v>103</v>
      </c>
      <c r="R3293" s="11" t="s">
        <v>103</v>
      </c>
      <c r="S3293" s="11" t="s">
        <v>104</v>
      </c>
      <c r="T3293" s="11">
        <v>31.15</v>
      </c>
      <c r="U3293" s="11" t="str">
        <f>IF(ISERROR(VLOOKUP(I3293,'BACK INFO'!F:F,1,0)),IF(ISERROR(VLOOKUP(I3293,'BACK INFO'!H:H,1,0)),K3293,'BACK INFO'!$H$1),'BACK INFO'!$G$1)</f>
        <v>PAIGE ALYSE STRAUGHAN</v>
      </c>
    </row>
    <row r="3294" spans="1:21" s="11" customFormat="1" x14ac:dyDescent="0.35">
      <c r="A3294" s="11" t="s">
        <v>94</v>
      </c>
      <c r="B3294" s="11">
        <v>2019</v>
      </c>
      <c r="C3294" s="11">
        <v>4</v>
      </c>
      <c r="D3294" s="11" t="s">
        <v>95</v>
      </c>
      <c r="E3294" s="11" t="s">
        <v>96</v>
      </c>
      <c r="F3294" s="11" t="s">
        <v>700</v>
      </c>
      <c r="G3294" s="11" t="s">
        <v>153</v>
      </c>
      <c r="H3294" s="11" t="s">
        <v>151</v>
      </c>
      <c r="I3294" s="11" t="s">
        <v>686</v>
      </c>
      <c r="J3294" s="11" t="s">
        <v>99</v>
      </c>
      <c r="K3294" s="11" t="s">
        <v>54</v>
      </c>
      <c r="L3294" s="11" t="s">
        <v>100</v>
      </c>
      <c r="M3294" s="11" t="s">
        <v>101</v>
      </c>
      <c r="N3294" s="11">
        <v>1</v>
      </c>
      <c r="O3294" s="11">
        <v>2017</v>
      </c>
      <c r="P3294" s="11" t="s">
        <v>154</v>
      </c>
      <c r="Q3294" s="11" t="s">
        <v>103</v>
      </c>
      <c r="R3294" s="11" t="s">
        <v>103</v>
      </c>
      <c r="S3294" s="11" t="s">
        <v>104</v>
      </c>
      <c r="T3294" s="11">
        <v>30.26</v>
      </c>
      <c r="U3294" s="11" t="str">
        <f>IF(ISERROR(VLOOKUP(I3294,'BACK INFO'!F:F,1,0)),IF(ISERROR(VLOOKUP(I3294,'BACK INFO'!H:H,1,0)),K3294,'BACK INFO'!$H$1),'BACK INFO'!$G$1)</f>
        <v>PAIGE ALYSE STRAUGHAN</v>
      </c>
    </row>
    <row r="3295" spans="1:21" s="11" customFormat="1" x14ac:dyDescent="0.35">
      <c r="A3295" s="11" t="s">
        <v>94</v>
      </c>
      <c r="B3295" s="11">
        <v>2019</v>
      </c>
      <c r="C3295" s="11">
        <v>4</v>
      </c>
      <c r="D3295" s="11" t="s">
        <v>95</v>
      </c>
      <c r="E3295" s="11" t="s">
        <v>96</v>
      </c>
      <c r="F3295" s="11" t="s">
        <v>700</v>
      </c>
      <c r="G3295" s="11" t="s">
        <v>153</v>
      </c>
      <c r="H3295" s="11" t="s">
        <v>152</v>
      </c>
      <c r="I3295" s="11" t="s">
        <v>686</v>
      </c>
      <c r="J3295" s="11" t="s">
        <v>99</v>
      </c>
      <c r="K3295" s="11" t="s">
        <v>54</v>
      </c>
      <c r="L3295" s="11" t="s">
        <v>100</v>
      </c>
      <c r="M3295" s="11" t="s">
        <v>101</v>
      </c>
      <c r="N3295" s="11">
        <v>1</v>
      </c>
      <c r="O3295" s="11">
        <v>2017</v>
      </c>
      <c r="P3295" s="11" t="s">
        <v>154</v>
      </c>
      <c r="Q3295" s="11" t="s">
        <v>103</v>
      </c>
      <c r="R3295" s="11" t="s">
        <v>103</v>
      </c>
      <c r="S3295" s="11" t="s">
        <v>104</v>
      </c>
      <c r="T3295" s="11">
        <v>30</v>
      </c>
      <c r="U3295" s="11" t="str">
        <f>IF(ISERROR(VLOOKUP(I3295,'BACK INFO'!F:F,1,0)),IF(ISERROR(VLOOKUP(I3295,'BACK INFO'!H:H,1,0)),K3295,'BACK INFO'!$H$1),'BACK INFO'!$G$1)</f>
        <v>PAIGE ALYSE STRAUGHAN</v>
      </c>
    </row>
    <row r="3296" spans="1:21" s="11" customFormat="1" x14ac:dyDescent="0.35">
      <c r="A3296" s="11" t="s">
        <v>94</v>
      </c>
      <c r="B3296" s="11">
        <v>2019</v>
      </c>
      <c r="C3296" s="11">
        <v>4</v>
      </c>
      <c r="D3296" s="11" t="s">
        <v>95</v>
      </c>
      <c r="E3296" s="11" t="s">
        <v>96</v>
      </c>
      <c r="F3296" s="11" t="s">
        <v>700</v>
      </c>
      <c r="G3296" s="11" t="s">
        <v>155</v>
      </c>
      <c r="H3296" s="11" t="s">
        <v>98</v>
      </c>
      <c r="I3296" s="11" t="s">
        <v>686</v>
      </c>
      <c r="J3296" s="11" t="s">
        <v>99</v>
      </c>
      <c r="K3296" s="11" t="s">
        <v>54</v>
      </c>
      <c r="L3296" s="11" t="s">
        <v>100</v>
      </c>
      <c r="M3296" s="11" t="s">
        <v>101</v>
      </c>
      <c r="N3296" s="11">
        <v>28</v>
      </c>
      <c r="O3296" s="11">
        <v>2018</v>
      </c>
      <c r="P3296" s="11" t="s">
        <v>154</v>
      </c>
      <c r="Q3296" s="11" t="s">
        <v>103</v>
      </c>
      <c r="R3296" s="11" t="s">
        <v>103</v>
      </c>
      <c r="S3296" s="11" t="s">
        <v>104</v>
      </c>
      <c r="T3296" s="11">
        <v>815.24</v>
      </c>
      <c r="U3296" s="11" t="str">
        <f>IF(ISERROR(VLOOKUP(I3296,'BACK INFO'!F:F,1,0)),IF(ISERROR(VLOOKUP(I3296,'BACK INFO'!H:H,1,0)),K3296,'BACK INFO'!$H$1),'BACK INFO'!$G$1)</f>
        <v>PAIGE ALYSE STRAUGHAN</v>
      </c>
    </row>
    <row r="3297" spans="1:21" s="11" customFormat="1" x14ac:dyDescent="0.35">
      <c r="A3297" s="11" t="s">
        <v>94</v>
      </c>
      <c r="B3297" s="11">
        <v>2019</v>
      </c>
      <c r="C3297" s="11">
        <v>4</v>
      </c>
      <c r="D3297" s="11" t="s">
        <v>95</v>
      </c>
      <c r="E3297" s="11" t="s">
        <v>96</v>
      </c>
      <c r="F3297" s="11" t="s">
        <v>700</v>
      </c>
      <c r="G3297" s="11" t="s">
        <v>155</v>
      </c>
      <c r="H3297" s="11" t="s">
        <v>98</v>
      </c>
      <c r="I3297" s="11" t="s">
        <v>347</v>
      </c>
      <c r="J3297" s="11" t="s">
        <v>99</v>
      </c>
      <c r="K3297" s="11" t="s">
        <v>348</v>
      </c>
      <c r="L3297" s="11" t="s">
        <v>133</v>
      </c>
      <c r="M3297" s="11" t="s">
        <v>101</v>
      </c>
      <c r="N3297" s="11">
        <v>1449</v>
      </c>
      <c r="O3297" s="11">
        <v>2018</v>
      </c>
      <c r="P3297" s="11" t="s">
        <v>154</v>
      </c>
      <c r="Q3297" s="11" t="s">
        <v>103</v>
      </c>
      <c r="R3297" s="11" t="s">
        <v>103</v>
      </c>
      <c r="S3297" s="11" t="s">
        <v>104</v>
      </c>
      <c r="T3297" s="11">
        <v>22529.5</v>
      </c>
      <c r="U3297" s="11" t="str">
        <f>IF(ISERROR(VLOOKUP(I3297,'BACK INFO'!F:F,1,0)),IF(ISERROR(VLOOKUP(I3297,'BACK INFO'!H:H,1,0)),K3297,'BACK INFO'!$H$1),'BACK INFO'!$G$1)</f>
        <v>KELLY MICHELLE ELLINGSON</v>
      </c>
    </row>
    <row r="3298" spans="1:21" s="11" customFormat="1" x14ac:dyDescent="0.35">
      <c r="A3298" s="11" t="s">
        <v>94</v>
      </c>
      <c r="B3298" s="11">
        <v>2019</v>
      </c>
      <c r="C3298" s="11">
        <v>4</v>
      </c>
      <c r="D3298" s="11" t="s">
        <v>95</v>
      </c>
      <c r="E3298" s="11" t="s">
        <v>96</v>
      </c>
      <c r="F3298" s="11" t="s">
        <v>700</v>
      </c>
      <c r="G3298" s="11" t="s">
        <v>155</v>
      </c>
      <c r="H3298" s="11" t="s">
        <v>98</v>
      </c>
      <c r="I3298" s="11" t="s">
        <v>113</v>
      </c>
      <c r="J3298" s="11" t="s">
        <v>99</v>
      </c>
      <c r="K3298" s="11" t="s">
        <v>72</v>
      </c>
      <c r="L3298" s="11" t="s">
        <v>114</v>
      </c>
      <c r="M3298" s="11" t="s">
        <v>101</v>
      </c>
      <c r="N3298" s="11">
        <v>3</v>
      </c>
      <c r="O3298" s="11">
        <v>2018</v>
      </c>
      <c r="P3298" s="11" t="s">
        <v>154</v>
      </c>
      <c r="Q3298" s="11" t="s">
        <v>103</v>
      </c>
      <c r="R3298" s="11" t="s">
        <v>103</v>
      </c>
      <c r="S3298" s="11" t="s">
        <v>104</v>
      </c>
      <c r="T3298" s="11">
        <v>63.2</v>
      </c>
      <c r="U3298" s="11" t="str">
        <f>IF(ISERROR(VLOOKUP(I3298,'BACK INFO'!F:F,1,0)),IF(ISERROR(VLOOKUP(I3298,'BACK INFO'!H:H,1,0)),K3298,'BACK INFO'!$H$1),'BACK INFO'!$G$1)</f>
        <v>BILL MILLER AND COMPANY</v>
      </c>
    </row>
    <row r="3299" spans="1:21" s="11" customFormat="1" x14ac:dyDescent="0.35">
      <c r="A3299" s="11" t="s">
        <v>94</v>
      </c>
      <c r="B3299" s="11">
        <v>2019</v>
      </c>
      <c r="C3299" s="11">
        <v>4</v>
      </c>
      <c r="D3299" s="11" t="s">
        <v>95</v>
      </c>
      <c r="E3299" s="11" t="s">
        <v>96</v>
      </c>
      <c r="F3299" s="11" t="s">
        <v>700</v>
      </c>
      <c r="G3299" s="11" t="s">
        <v>155</v>
      </c>
      <c r="H3299" s="11" t="s">
        <v>110</v>
      </c>
      <c r="I3299" s="11" t="s">
        <v>686</v>
      </c>
      <c r="J3299" s="11" t="s">
        <v>99</v>
      </c>
      <c r="K3299" s="11" t="s">
        <v>54</v>
      </c>
      <c r="L3299" s="11" t="s">
        <v>100</v>
      </c>
      <c r="M3299" s="11" t="s">
        <v>101</v>
      </c>
      <c r="N3299" s="11">
        <v>5</v>
      </c>
      <c r="O3299" s="11">
        <v>2018</v>
      </c>
      <c r="P3299" s="11" t="s">
        <v>154</v>
      </c>
      <c r="Q3299" s="11" t="s">
        <v>103</v>
      </c>
      <c r="R3299" s="11" t="s">
        <v>103</v>
      </c>
      <c r="S3299" s="11" t="s">
        <v>104</v>
      </c>
      <c r="T3299" s="11">
        <v>156.72</v>
      </c>
      <c r="U3299" s="11" t="str">
        <f>IF(ISERROR(VLOOKUP(I3299,'BACK INFO'!F:F,1,0)),IF(ISERROR(VLOOKUP(I3299,'BACK INFO'!H:H,1,0)),K3299,'BACK INFO'!$H$1),'BACK INFO'!$G$1)</f>
        <v>PAIGE ALYSE STRAUGHAN</v>
      </c>
    </row>
    <row r="3300" spans="1:21" s="11" customFormat="1" x14ac:dyDescent="0.35">
      <c r="A3300" s="11" t="s">
        <v>94</v>
      </c>
      <c r="B3300" s="11">
        <v>2019</v>
      </c>
      <c r="C3300" s="11">
        <v>4</v>
      </c>
      <c r="D3300" s="11" t="s">
        <v>95</v>
      </c>
      <c r="E3300" s="11" t="s">
        <v>96</v>
      </c>
      <c r="F3300" s="11" t="s">
        <v>700</v>
      </c>
      <c r="G3300" s="11" t="s">
        <v>155</v>
      </c>
      <c r="H3300" s="11" t="s">
        <v>151</v>
      </c>
      <c r="I3300" s="11" t="s">
        <v>686</v>
      </c>
      <c r="J3300" s="11" t="s">
        <v>99</v>
      </c>
      <c r="K3300" s="11" t="s">
        <v>54</v>
      </c>
      <c r="L3300" s="11" t="s">
        <v>100</v>
      </c>
      <c r="M3300" s="11" t="s">
        <v>101</v>
      </c>
      <c r="N3300" s="11">
        <v>1</v>
      </c>
      <c r="O3300" s="11">
        <v>2018</v>
      </c>
      <c r="P3300" s="11" t="s">
        <v>154</v>
      </c>
      <c r="Q3300" s="11" t="s">
        <v>103</v>
      </c>
      <c r="R3300" s="11" t="s">
        <v>103</v>
      </c>
      <c r="S3300" s="11" t="s">
        <v>104</v>
      </c>
      <c r="T3300" s="11">
        <v>30.7</v>
      </c>
      <c r="U3300" s="11" t="str">
        <f>IF(ISERROR(VLOOKUP(I3300,'BACK INFO'!F:F,1,0)),IF(ISERROR(VLOOKUP(I3300,'BACK INFO'!H:H,1,0)),K3300,'BACK INFO'!$H$1),'BACK INFO'!$G$1)</f>
        <v>PAIGE ALYSE STRAUGHAN</v>
      </c>
    </row>
    <row r="3301" spans="1:21" s="11" customFormat="1" x14ac:dyDescent="0.35">
      <c r="A3301" s="11" t="s">
        <v>94</v>
      </c>
      <c r="B3301" s="11">
        <v>2019</v>
      </c>
      <c r="C3301" s="11">
        <v>4</v>
      </c>
      <c r="D3301" s="11" t="s">
        <v>95</v>
      </c>
      <c r="E3301" s="11" t="s">
        <v>96</v>
      </c>
      <c r="F3301" s="11" t="s">
        <v>700</v>
      </c>
      <c r="G3301" s="11" t="s">
        <v>155</v>
      </c>
      <c r="H3301" s="11" t="s">
        <v>152</v>
      </c>
      <c r="I3301" s="11" t="s">
        <v>347</v>
      </c>
      <c r="J3301" s="11" t="s">
        <v>99</v>
      </c>
      <c r="K3301" s="11" t="s">
        <v>348</v>
      </c>
      <c r="L3301" s="11" t="s">
        <v>133</v>
      </c>
      <c r="M3301" s="11" t="s">
        <v>101</v>
      </c>
      <c r="N3301" s="11">
        <v>118</v>
      </c>
      <c r="O3301" s="11">
        <v>2018</v>
      </c>
      <c r="P3301" s="11" t="s">
        <v>154</v>
      </c>
      <c r="Q3301" s="11" t="s">
        <v>103</v>
      </c>
      <c r="R3301" s="11" t="s">
        <v>103</v>
      </c>
      <c r="S3301" s="11" t="s">
        <v>104</v>
      </c>
      <c r="T3301" s="11">
        <v>2653</v>
      </c>
      <c r="U3301" s="11" t="str">
        <f>IF(ISERROR(VLOOKUP(I3301,'BACK INFO'!F:F,1,0)),IF(ISERROR(VLOOKUP(I3301,'BACK INFO'!H:H,1,0)),K3301,'BACK INFO'!$H$1),'BACK INFO'!$G$1)</f>
        <v>KELLY MICHELLE ELLINGSON</v>
      </c>
    </row>
    <row r="3302" spans="1:21" s="11" customFormat="1" x14ac:dyDescent="0.35">
      <c r="A3302" s="11" t="s">
        <v>94</v>
      </c>
      <c r="B3302" s="11">
        <v>2019</v>
      </c>
      <c r="C3302" s="11">
        <v>4</v>
      </c>
      <c r="D3302" s="11" t="s">
        <v>95</v>
      </c>
      <c r="E3302" s="11" t="s">
        <v>96</v>
      </c>
      <c r="F3302" s="11" t="s">
        <v>700</v>
      </c>
      <c r="G3302" s="11" t="s">
        <v>192</v>
      </c>
      <c r="H3302" s="11" t="s">
        <v>110</v>
      </c>
      <c r="I3302" s="11" t="s">
        <v>686</v>
      </c>
      <c r="J3302" s="11" t="s">
        <v>99</v>
      </c>
      <c r="K3302" s="11" t="s">
        <v>54</v>
      </c>
      <c r="L3302" s="11" t="s">
        <v>100</v>
      </c>
      <c r="M3302" s="11" t="s">
        <v>101</v>
      </c>
      <c r="N3302" s="11">
        <v>9</v>
      </c>
      <c r="O3302" s="11">
        <v>2018</v>
      </c>
      <c r="P3302" s="11" t="s">
        <v>193</v>
      </c>
      <c r="Q3302" s="11" t="s">
        <v>103</v>
      </c>
      <c r="R3302" s="11" t="s">
        <v>103</v>
      </c>
      <c r="S3302" s="11" t="s">
        <v>104</v>
      </c>
      <c r="T3302" s="11">
        <v>345.89</v>
      </c>
      <c r="U3302" s="11" t="str">
        <f>IF(ISERROR(VLOOKUP(I3302,'BACK INFO'!F:F,1,0)),IF(ISERROR(VLOOKUP(I3302,'BACK INFO'!H:H,1,0)),K3302,'BACK INFO'!$H$1),'BACK INFO'!$G$1)</f>
        <v>PAIGE ALYSE STRAUGHAN</v>
      </c>
    </row>
    <row r="3303" spans="1:21" s="11" customFormat="1" x14ac:dyDescent="0.35">
      <c r="A3303" s="11" t="s">
        <v>94</v>
      </c>
      <c r="B3303" s="11">
        <v>2019</v>
      </c>
      <c r="C3303" s="11">
        <v>4</v>
      </c>
      <c r="D3303" s="11" t="s">
        <v>95</v>
      </c>
      <c r="E3303" s="11" t="s">
        <v>96</v>
      </c>
      <c r="F3303" s="11" t="s">
        <v>700</v>
      </c>
      <c r="G3303" s="11" t="s">
        <v>221</v>
      </c>
      <c r="H3303" s="11" t="s">
        <v>98</v>
      </c>
      <c r="I3303" s="11" t="s">
        <v>347</v>
      </c>
      <c r="J3303" s="11" t="s">
        <v>99</v>
      </c>
      <c r="K3303" s="11" t="s">
        <v>348</v>
      </c>
      <c r="L3303" s="11" t="s">
        <v>133</v>
      </c>
      <c r="M3303" s="11" t="s">
        <v>101</v>
      </c>
      <c r="N3303" s="11">
        <v>233</v>
      </c>
      <c r="O3303" s="11">
        <v>2018</v>
      </c>
      <c r="P3303" s="11" t="s">
        <v>222</v>
      </c>
      <c r="Q3303" s="11" t="s">
        <v>103</v>
      </c>
      <c r="R3303" s="11" t="s">
        <v>103</v>
      </c>
      <c r="S3303" s="11" t="s">
        <v>104</v>
      </c>
      <c r="T3303" s="11">
        <v>3748</v>
      </c>
      <c r="U3303" s="11" t="str">
        <f>IF(ISERROR(VLOOKUP(I3303,'BACK INFO'!F:F,1,0)),IF(ISERROR(VLOOKUP(I3303,'BACK INFO'!H:H,1,0)),K3303,'BACK INFO'!$H$1),'BACK INFO'!$G$1)</f>
        <v>KELLY MICHELLE ELLINGSON</v>
      </c>
    </row>
    <row r="3304" spans="1:21" s="11" customFormat="1" x14ac:dyDescent="0.35">
      <c r="A3304" s="11" t="s">
        <v>94</v>
      </c>
      <c r="B3304" s="11">
        <v>2019</v>
      </c>
      <c r="C3304" s="11">
        <v>4</v>
      </c>
      <c r="D3304" s="11" t="s">
        <v>95</v>
      </c>
      <c r="E3304" s="11" t="s">
        <v>96</v>
      </c>
      <c r="F3304" s="11" t="s">
        <v>700</v>
      </c>
      <c r="G3304" s="11" t="s">
        <v>221</v>
      </c>
      <c r="H3304" s="11" t="s">
        <v>152</v>
      </c>
      <c r="I3304" s="11" t="s">
        <v>347</v>
      </c>
      <c r="J3304" s="11" t="s">
        <v>99</v>
      </c>
      <c r="K3304" s="11" t="s">
        <v>348</v>
      </c>
      <c r="L3304" s="11" t="s">
        <v>133</v>
      </c>
      <c r="M3304" s="11" t="s">
        <v>101</v>
      </c>
      <c r="N3304" s="11">
        <v>70</v>
      </c>
      <c r="O3304" s="11">
        <v>2018</v>
      </c>
      <c r="P3304" s="11" t="s">
        <v>222</v>
      </c>
      <c r="Q3304" s="11" t="s">
        <v>103</v>
      </c>
      <c r="R3304" s="11" t="s">
        <v>103</v>
      </c>
      <c r="S3304" s="11" t="s">
        <v>104</v>
      </c>
      <c r="T3304" s="11">
        <v>1846.5</v>
      </c>
      <c r="U3304" s="11" t="str">
        <f>IF(ISERROR(VLOOKUP(I3304,'BACK INFO'!F:F,1,0)),IF(ISERROR(VLOOKUP(I3304,'BACK INFO'!H:H,1,0)),K3304,'BACK INFO'!$H$1),'BACK INFO'!$G$1)</f>
        <v>KELLY MICHELLE ELLINGSON</v>
      </c>
    </row>
    <row r="3305" spans="1:21" s="11" customFormat="1" x14ac:dyDescent="0.35">
      <c r="A3305" s="11" t="s">
        <v>94</v>
      </c>
      <c r="B3305" s="11">
        <v>2019</v>
      </c>
      <c r="C3305" s="11">
        <v>4</v>
      </c>
      <c r="D3305" s="11" t="s">
        <v>95</v>
      </c>
      <c r="E3305" s="11" t="s">
        <v>96</v>
      </c>
      <c r="F3305" s="11" t="s">
        <v>700</v>
      </c>
      <c r="G3305" s="11" t="s">
        <v>223</v>
      </c>
      <c r="H3305" s="11" t="s">
        <v>98</v>
      </c>
      <c r="I3305" s="11" t="s">
        <v>686</v>
      </c>
      <c r="J3305" s="11" t="s">
        <v>99</v>
      </c>
      <c r="K3305" s="11" t="s">
        <v>54</v>
      </c>
      <c r="L3305" s="11" t="s">
        <v>100</v>
      </c>
      <c r="M3305" s="11" t="s">
        <v>101</v>
      </c>
      <c r="N3305" s="11">
        <v>38</v>
      </c>
      <c r="O3305" s="11">
        <v>2018</v>
      </c>
      <c r="P3305" s="11" t="s">
        <v>102</v>
      </c>
      <c r="Q3305" s="11" t="s">
        <v>103</v>
      </c>
      <c r="R3305" s="11" t="s">
        <v>103</v>
      </c>
      <c r="S3305" s="11" t="s">
        <v>104</v>
      </c>
      <c r="T3305" s="11">
        <v>932.87000000000012</v>
      </c>
      <c r="U3305" s="11" t="str">
        <f>IF(ISERROR(VLOOKUP(I3305,'BACK INFO'!F:F,1,0)),IF(ISERROR(VLOOKUP(I3305,'BACK INFO'!H:H,1,0)),K3305,'BACK INFO'!$H$1),'BACK INFO'!$G$1)</f>
        <v>PAIGE ALYSE STRAUGHAN</v>
      </c>
    </row>
    <row r="3306" spans="1:21" s="11" customFormat="1" x14ac:dyDescent="0.35">
      <c r="A3306" s="11" t="s">
        <v>94</v>
      </c>
      <c r="B3306" s="11">
        <v>2019</v>
      </c>
      <c r="C3306" s="11">
        <v>4</v>
      </c>
      <c r="D3306" s="11" t="s">
        <v>95</v>
      </c>
      <c r="E3306" s="11" t="s">
        <v>96</v>
      </c>
      <c r="F3306" s="11" t="s">
        <v>700</v>
      </c>
      <c r="G3306" s="11" t="s">
        <v>223</v>
      </c>
      <c r="H3306" s="11" t="s">
        <v>98</v>
      </c>
      <c r="I3306" s="11" t="s">
        <v>347</v>
      </c>
      <c r="J3306" s="11" t="s">
        <v>99</v>
      </c>
      <c r="K3306" s="11" t="s">
        <v>348</v>
      </c>
      <c r="L3306" s="11" t="s">
        <v>133</v>
      </c>
      <c r="M3306" s="11" t="s">
        <v>101</v>
      </c>
      <c r="N3306" s="11">
        <v>409</v>
      </c>
      <c r="O3306" s="11">
        <v>2018</v>
      </c>
      <c r="P3306" s="11" t="s">
        <v>102</v>
      </c>
      <c r="Q3306" s="11" t="s">
        <v>103</v>
      </c>
      <c r="R3306" s="11" t="s">
        <v>103</v>
      </c>
      <c r="S3306" s="11" t="s">
        <v>104</v>
      </c>
      <c r="T3306" s="11">
        <v>7103.5</v>
      </c>
      <c r="U3306" s="11" t="str">
        <f>IF(ISERROR(VLOOKUP(I3306,'BACK INFO'!F:F,1,0)),IF(ISERROR(VLOOKUP(I3306,'BACK INFO'!H:H,1,0)),K3306,'BACK INFO'!$H$1),'BACK INFO'!$G$1)</f>
        <v>KELLY MICHELLE ELLINGSON</v>
      </c>
    </row>
    <row r="3307" spans="1:21" s="11" customFormat="1" x14ac:dyDescent="0.35">
      <c r="A3307" s="11" t="s">
        <v>94</v>
      </c>
      <c r="B3307" s="11">
        <v>2019</v>
      </c>
      <c r="C3307" s="11">
        <v>4</v>
      </c>
      <c r="D3307" s="11" t="s">
        <v>95</v>
      </c>
      <c r="E3307" s="11" t="s">
        <v>96</v>
      </c>
      <c r="F3307" s="11" t="s">
        <v>700</v>
      </c>
      <c r="G3307" s="11" t="s">
        <v>223</v>
      </c>
      <c r="H3307" s="11" t="s">
        <v>152</v>
      </c>
      <c r="I3307" s="11" t="s">
        <v>347</v>
      </c>
      <c r="J3307" s="11" t="s">
        <v>99</v>
      </c>
      <c r="K3307" s="11" t="s">
        <v>348</v>
      </c>
      <c r="L3307" s="11" t="s">
        <v>133</v>
      </c>
      <c r="M3307" s="11" t="s">
        <v>101</v>
      </c>
      <c r="N3307" s="11">
        <v>26</v>
      </c>
      <c r="O3307" s="11">
        <v>2018</v>
      </c>
      <c r="P3307" s="11" t="s">
        <v>102</v>
      </c>
      <c r="Q3307" s="11" t="s">
        <v>103</v>
      </c>
      <c r="R3307" s="11" t="s">
        <v>103</v>
      </c>
      <c r="S3307" s="11" t="s">
        <v>104</v>
      </c>
      <c r="T3307" s="11">
        <v>568.5</v>
      </c>
      <c r="U3307" s="11" t="str">
        <f>IF(ISERROR(VLOOKUP(I3307,'BACK INFO'!F:F,1,0)),IF(ISERROR(VLOOKUP(I3307,'BACK INFO'!H:H,1,0)),K3307,'BACK INFO'!$H$1),'BACK INFO'!$G$1)</f>
        <v>KELLY MICHELLE ELLINGSON</v>
      </c>
    </row>
    <row r="3308" spans="1:21" s="11" customFormat="1" x14ac:dyDescent="0.35">
      <c r="A3308" s="11" t="s">
        <v>94</v>
      </c>
      <c r="B3308" s="11">
        <v>2019</v>
      </c>
      <c r="C3308" s="11">
        <v>4</v>
      </c>
      <c r="D3308" s="11" t="s">
        <v>95</v>
      </c>
      <c r="E3308" s="11" t="s">
        <v>96</v>
      </c>
      <c r="F3308" s="11" t="s">
        <v>700</v>
      </c>
      <c r="G3308" s="11" t="s">
        <v>241</v>
      </c>
      <c r="H3308" s="11" t="s">
        <v>98</v>
      </c>
      <c r="I3308" s="11" t="s">
        <v>353</v>
      </c>
      <c r="J3308" s="11" t="s">
        <v>99</v>
      </c>
      <c r="K3308" s="11" t="s">
        <v>72</v>
      </c>
      <c r="L3308" s="11" t="s">
        <v>114</v>
      </c>
      <c r="M3308" s="11" t="s">
        <v>101</v>
      </c>
      <c r="N3308" s="11">
        <v>34</v>
      </c>
      <c r="O3308" s="11">
        <v>2019</v>
      </c>
      <c r="P3308" s="11" t="s">
        <v>112</v>
      </c>
      <c r="Q3308" s="11" t="s">
        <v>112</v>
      </c>
      <c r="R3308" s="11" t="s">
        <v>241</v>
      </c>
      <c r="S3308" s="11" t="s">
        <v>104</v>
      </c>
      <c r="T3308" s="11">
        <v>1041</v>
      </c>
      <c r="U3308" s="11" t="str">
        <f>IF(ISERROR(VLOOKUP(I3308,'BACK INFO'!F:F,1,0)),IF(ISERROR(VLOOKUP(I3308,'BACK INFO'!H:H,1,0)),K3308,'BACK INFO'!$H$1),'BACK INFO'!$G$1)</f>
        <v>BILL MILLER AND COMPANY</v>
      </c>
    </row>
    <row r="3309" spans="1:21" s="11" customFormat="1" x14ac:dyDescent="0.35">
      <c r="A3309" s="11" t="s">
        <v>94</v>
      </c>
      <c r="B3309" s="11">
        <v>2019</v>
      </c>
      <c r="C3309" s="11">
        <v>4</v>
      </c>
      <c r="D3309" s="11" t="s">
        <v>95</v>
      </c>
      <c r="E3309" s="11" t="s">
        <v>96</v>
      </c>
      <c r="F3309" s="11" t="s">
        <v>700</v>
      </c>
      <c r="G3309" s="11" t="s">
        <v>241</v>
      </c>
      <c r="H3309" s="11" t="s">
        <v>98</v>
      </c>
      <c r="I3309" s="11" t="s">
        <v>443</v>
      </c>
      <c r="J3309" s="11" t="s">
        <v>99</v>
      </c>
      <c r="K3309" s="11" t="s">
        <v>72</v>
      </c>
      <c r="L3309" s="11" t="s">
        <v>364</v>
      </c>
      <c r="M3309" s="11" t="s">
        <v>101</v>
      </c>
      <c r="N3309" s="11">
        <v>77</v>
      </c>
      <c r="O3309" s="11">
        <v>2019</v>
      </c>
      <c r="P3309" s="11" t="s">
        <v>112</v>
      </c>
      <c r="Q3309" s="11" t="s">
        <v>112</v>
      </c>
      <c r="R3309" s="11" t="s">
        <v>241</v>
      </c>
      <c r="S3309" s="11" t="s">
        <v>104</v>
      </c>
      <c r="T3309" s="11">
        <v>2334</v>
      </c>
      <c r="U3309" s="11" t="str">
        <f>IF(ISERROR(VLOOKUP(I3309,'BACK INFO'!F:F,1,0)),IF(ISERROR(VLOOKUP(I3309,'BACK INFO'!H:H,1,0)),K3309,'BACK INFO'!$H$1),'BACK INFO'!$G$1)</f>
        <v>BILL MILLER AND COMPANY</v>
      </c>
    </row>
    <row r="3310" spans="1:21" s="11" customFormat="1" x14ac:dyDescent="0.35">
      <c r="A3310" s="11" t="s">
        <v>94</v>
      </c>
      <c r="B3310" s="11">
        <v>2019</v>
      </c>
      <c r="C3310" s="11">
        <v>4</v>
      </c>
      <c r="D3310" s="11" t="s">
        <v>95</v>
      </c>
      <c r="E3310" s="11" t="s">
        <v>96</v>
      </c>
      <c r="F3310" s="11" t="s">
        <v>700</v>
      </c>
      <c r="G3310" s="11" t="s">
        <v>241</v>
      </c>
      <c r="H3310" s="11" t="s">
        <v>98</v>
      </c>
      <c r="I3310" s="11" t="s">
        <v>686</v>
      </c>
      <c r="J3310" s="11" t="s">
        <v>99</v>
      </c>
      <c r="K3310" s="11" t="s">
        <v>54</v>
      </c>
      <c r="L3310" s="11" t="s">
        <v>100</v>
      </c>
      <c r="M3310" s="11" t="s">
        <v>101</v>
      </c>
      <c r="N3310" s="11">
        <v>625</v>
      </c>
      <c r="O3310" s="11">
        <v>2019</v>
      </c>
      <c r="P3310" s="11" t="s">
        <v>112</v>
      </c>
      <c r="Q3310" s="11" t="s">
        <v>112</v>
      </c>
      <c r="R3310" s="11" t="s">
        <v>241</v>
      </c>
      <c r="S3310" s="11" t="s">
        <v>104</v>
      </c>
      <c r="T3310" s="11">
        <v>18398.160000000058</v>
      </c>
      <c r="U3310" s="11" t="str">
        <f>IF(ISERROR(VLOOKUP(I3310,'BACK INFO'!F:F,1,0)),IF(ISERROR(VLOOKUP(I3310,'BACK INFO'!H:H,1,0)),K3310,'BACK INFO'!$H$1),'BACK INFO'!$G$1)</f>
        <v>PAIGE ALYSE STRAUGHAN</v>
      </c>
    </row>
    <row r="3311" spans="1:21" s="11" customFormat="1" x14ac:dyDescent="0.35">
      <c r="A3311" s="11" t="s">
        <v>94</v>
      </c>
      <c r="B3311" s="11">
        <v>2019</v>
      </c>
      <c r="C3311" s="11">
        <v>4</v>
      </c>
      <c r="D3311" s="11" t="s">
        <v>95</v>
      </c>
      <c r="E3311" s="11" t="s">
        <v>96</v>
      </c>
      <c r="F3311" s="11" t="s">
        <v>700</v>
      </c>
      <c r="G3311" s="11" t="s">
        <v>241</v>
      </c>
      <c r="H3311" s="11" t="s">
        <v>98</v>
      </c>
      <c r="I3311" s="11" t="s">
        <v>242</v>
      </c>
      <c r="J3311" s="11" t="s">
        <v>99</v>
      </c>
      <c r="K3311" s="11" t="s">
        <v>72</v>
      </c>
      <c r="L3311" s="11" t="s">
        <v>114</v>
      </c>
      <c r="M3311" s="11" t="s">
        <v>101</v>
      </c>
      <c r="N3311" s="11">
        <v>43</v>
      </c>
      <c r="O3311" s="11">
        <v>2019</v>
      </c>
      <c r="P3311" s="11" t="s">
        <v>112</v>
      </c>
      <c r="Q3311" s="11" t="s">
        <v>112</v>
      </c>
      <c r="R3311" s="11" t="s">
        <v>241</v>
      </c>
      <c r="S3311" s="11" t="s">
        <v>104</v>
      </c>
      <c r="T3311" s="11">
        <v>1223</v>
      </c>
      <c r="U3311" s="11" t="str">
        <f>IF(ISERROR(VLOOKUP(I3311,'BACK INFO'!F:F,1,0)),IF(ISERROR(VLOOKUP(I3311,'BACK INFO'!H:H,1,0)),K3311,'BACK INFO'!$H$1),'BACK INFO'!$G$1)</f>
        <v>BILL MILLER AND COMPANY</v>
      </c>
    </row>
    <row r="3312" spans="1:21" s="11" customFormat="1" x14ac:dyDescent="0.35">
      <c r="A3312" s="11" t="s">
        <v>94</v>
      </c>
      <c r="B3312" s="11">
        <v>2019</v>
      </c>
      <c r="C3312" s="11">
        <v>4</v>
      </c>
      <c r="D3312" s="11" t="s">
        <v>95</v>
      </c>
      <c r="E3312" s="11" t="s">
        <v>96</v>
      </c>
      <c r="F3312" s="11" t="s">
        <v>700</v>
      </c>
      <c r="G3312" s="11" t="s">
        <v>241</v>
      </c>
      <c r="H3312" s="11" t="s">
        <v>98</v>
      </c>
      <c r="I3312" s="11" t="s">
        <v>261</v>
      </c>
      <c r="J3312" s="11" t="s">
        <v>99</v>
      </c>
      <c r="K3312" s="11" t="s">
        <v>74</v>
      </c>
      <c r="L3312" s="11" t="s">
        <v>262</v>
      </c>
      <c r="M3312" s="11" t="s">
        <v>101</v>
      </c>
      <c r="N3312" s="11">
        <v>25</v>
      </c>
      <c r="O3312" s="11">
        <v>2019</v>
      </c>
      <c r="P3312" s="11" t="s">
        <v>112</v>
      </c>
      <c r="Q3312" s="11" t="s">
        <v>112</v>
      </c>
      <c r="R3312" s="11" t="s">
        <v>241</v>
      </c>
      <c r="S3312" s="11" t="s">
        <v>104</v>
      </c>
      <c r="T3312" s="11">
        <v>883.50000000000011</v>
      </c>
      <c r="U3312" s="11" t="str">
        <f>IF(ISERROR(VLOOKUP(I3312,'BACK INFO'!F:F,1,0)),IF(ISERROR(VLOOKUP(I3312,'BACK INFO'!H:H,1,0)),K3312,'BACK INFO'!$H$1),'BACK INFO'!$G$1)</f>
        <v>DENISE ARNETT</v>
      </c>
    </row>
    <row r="3313" spans="1:21" s="11" customFormat="1" x14ac:dyDescent="0.35">
      <c r="A3313" s="11" t="s">
        <v>94</v>
      </c>
      <c r="B3313" s="11">
        <v>2019</v>
      </c>
      <c r="C3313" s="11">
        <v>4</v>
      </c>
      <c r="D3313" s="11" t="s">
        <v>95</v>
      </c>
      <c r="E3313" s="11" t="s">
        <v>96</v>
      </c>
      <c r="F3313" s="11" t="s">
        <v>700</v>
      </c>
      <c r="G3313" s="11" t="s">
        <v>241</v>
      </c>
      <c r="H3313" s="11" t="s">
        <v>98</v>
      </c>
      <c r="I3313" s="11" t="s">
        <v>267</v>
      </c>
      <c r="J3313" s="11" t="s">
        <v>99</v>
      </c>
      <c r="K3313" s="11" t="s">
        <v>75</v>
      </c>
      <c r="L3313" s="11" t="s">
        <v>262</v>
      </c>
      <c r="M3313" s="11" t="s">
        <v>101</v>
      </c>
      <c r="N3313" s="11">
        <v>37</v>
      </c>
      <c r="O3313" s="11">
        <v>2019</v>
      </c>
      <c r="P3313" s="11" t="s">
        <v>112</v>
      </c>
      <c r="Q3313" s="11" t="s">
        <v>112</v>
      </c>
      <c r="R3313" s="11" t="s">
        <v>241</v>
      </c>
      <c r="S3313" s="11" t="s">
        <v>104</v>
      </c>
      <c r="T3313" s="11">
        <v>1125</v>
      </c>
      <c r="U3313" s="11" t="str">
        <f>IF(ISERROR(VLOOKUP(I3313,'BACK INFO'!F:F,1,0)),IF(ISERROR(VLOOKUP(I3313,'BACK INFO'!H:H,1,0)),K3313,'BACK INFO'!$H$1),'BACK INFO'!$G$1)</f>
        <v>LAURA BONG</v>
      </c>
    </row>
    <row r="3314" spans="1:21" s="11" customFormat="1" x14ac:dyDescent="0.35">
      <c r="A3314" s="11" t="s">
        <v>94</v>
      </c>
      <c r="B3314" s="11">
        <v>2019</v>
      </c>
      <c r="C3314" s="11">
        <v>4</v>
      </c>
      <c r="D3314" s="11" t="s">
        <v>95</v>
      </c>
      <c r="E3314" s="11" t="s">
        <v>96</v>
      </c>
      <c r="F3314" s="11" t="s">
        <v>700</v>
      </c>
      <c r="G3314" s="11" t="s">
        <v>241</v>
      </c>
      <c r="H3314" s="11" t="s">
        <v>98</v>
      </c>
      <c r="I3314" s="11" t="s">
        <v>277</v>
      </c>
      <c r="J3314" s="11" t="s">
        <v>99</v>
      </c>
      <c r="K3314" s="11" t="s">
        <v>67</v>
      </c>
      <c r="L3314" s="11" t="s">
        <v>133</v>
      </c>
      <c r="M3314" s="11" t="s">
        <v>101</v>
      </c>
      <c r="N3314" s="11">
        <v>17</v>
      </c>
      <c r="O3314" s="11">
        <v>2019</v>
      </c>
      <c r="P3314" s="11" t="s">
        <v>112</v>
      </c>
      <c r="Q3314" s="11" t="s">
        <v>112</v>
      </c>
      <c r="R3314" s="11" t="s">
        <v>241</v>
      </c>
      <c r="S3314" s="11" t="s">
        <v>104</v>
      </c>
      <c r="T3314" s="11">
        <v>546</v>
      </c>
      <c r="U3314" s="11" t="str">
        <f>IF(ISERROR(VLOOKUP(I3314,'BACK INFO'!F:F,1,0)),IF(ISERROR(VLOOKUP(I3314,'BACK INFO'!H:H,1,0)),K3314,'BACK INFO'!$H$1),'BACK INFO'!$G$1)</f>
        <v>ANITA M. HOPKINS</v>
      </c>
    </row>
    <row r="3315" spans="1:21" s="11" customFormat="1" x14ac:dyDescent="0.35">
      <c r="A3315" s="11" t="s">
        <v>94</v>
      </c>
      <c r="B3315" s="11">
        <v>2019</v>
      </c>
      <c r="C3315" s="11">
        <v>4</v>
      </c>
      <c r="D3315" s="11" t="s">
        <v>95</v>
      </c>
      <c r="E3315" s="11" t="s">
        <v>96</v>
      </c>
      <c r="F3315" s="11" t="s">
        <v>700</v>
      </c>
      <c r="G3315" s="11" t="s">
        <v>241</v>
      </c>
      <c r="H3315" s="11" t="s">
        <v>98</v>
      </c>
      <c r="I3315" s="11" t="s">
        <v>358</v>
      </c>
      <c r="J3315" s="11" t="s">
        <v>99</v>
      </c>
      <c r="K3315" s="11" t="s">
        <v>72</v>
      </c>
      <c r="L3315" s="11" t="s">
        <v>359</v>
      </c>
      <c r="M3315" s="11" t="s">
        <v>101</v>
      </c>
      <c r="N3315" s="11">
        <v>14</v>
      </c>
      <c r="O3315" s="11">
        <v>2019</v>
      </c>
      <c r="P3315" s="11" t="s">
        <v>112</v>
      </c>
      <c r="Q3315" s="11" t="s">
        <v>112</v>
      </c>
      <c r="R3315" s="11" t="s">
        <v>241</v>
      </c>
      <c r="S3315" s="11" t="s">
        <v>104</v>
      </c>
      <c r="T3315" s="11">
        <v>396</v>
      </c>
      <c r="U3315" s="11" t="str">
        <f>IF(ISERROR(VLOOKUP(I3315,'BACK INFO'!F:F,1,0)),IF(ISERROR(VLOOKUP(I3315,'BACK INFO'!H:H,1,0)),K3315,'BACK INFO'!$H$1),'BACK INFO'!$G$1)</f>
        <v>BILL MILLER AND COMPANY</v>
      </c>
    </row>
    <row r="3316" spans="1:21" s="11" customFormat="1" x14ac:dyDescent="0.35">
      <c r="A3316" s="11" t="s">
        <v>94</v>
      </c>
      <c r="B3316" s="11">
        <v>2019</v>
      </c>
      <c r="C3316" s="11">
        <v>4</v>
      </c>
      <c r="D3316" s="11" t="s">
        <v>95</v>
      </c>
      <c r="E3316" s="11" t="s">
        <v>96</v>
      </c>
      <c r="F3316" s="11" t="s">
        <v>700</v>
      </c>
      <c r="G3316" s="11" t="s">
        <v>241</v>
      </c>
      <c r="H3316" s="11" t="s">
        <v>98</v>
      </c>
      <c r="I3316" s="11" t="s">
        <v>347</v>
      </c>
      <c r="J3316" s="11" t="s">
        <v>99</v>
      </c>
      <c r="K3316" s="11" t="s">
        <v>348</v>
      </c>
      <c r="L3316" s="11" t="s">
        <v>133</v>
      </c>
      <c r="M3316" s="11" t="s">
        <v>101</v>
      </c>
      <c r="N3316" s="11">
        <v>289</v>
      </c>
      <c r="O3316" s="11">
        <v>2019</v>
      </c>
      <c r="P3316" s="11" t="s">
        <v>112</v>
      </c>
      <c r="Q3316" s="11" t="s">
        <v>112</v>
      </c>
      <c r="R3316" s="11" t="s">
        <v>241</v>
      </c>
      <c r="S3316" s="11" t="s">
        <v>104</v>
      </c>
      <c r="T3316" s="11">
        <v>6089.5</v>
      </c>
      <c r="U3316" s="11" t="str">
        <f>IF(ISERROR(VLOOKUP(I3316,'BACK INFO'!F:F,1,0)),IF(ISERROR(VLOOKUP(I3316,'BACK INFO'!H:H,1,0)),K3316,'BACK INFO'!$H$1),'BACK INFO'!$G$1)</f>
        <v>KELLY MICHELLE ELLINGSON</v>
      </c>
    </row>
    <row r="3317" spans="1:21" s="11" customFormat="1" x14ac:dyDescent="0.35">
      <c r="A3317" s="11" t="s">
        <v>94</v>
      </c>
      <c r="B3317" s="11">
        <v>2019</v>
      </c>
      <c r="C3317" s="11">
        <v>4</v>
      </c>
      <c r="D3317" s="11" t="s">
        <v>95</v>
      </c>
      <c r="E3317" s="11" t="s">
        <v>96</v>
      </c>
      <c r="F3317" s="11" t="s">
        <v>700</v>
      </c>
      <c r="G3317" s="11" t="s">
        <v>241</v>
      </c>
      <c r="H3317" s="11" t="s">
        <v>98</v>
      </c>
      <c r="I3317" s="11" t="s">
        <v>195</v>
      </c>
      <c r="J3317" s="11" t="s">
        <v>99</v>
      </c>
      <c r="K3317" s="11" t="s">
        <v>72</v>
      </c>
      <c r="L3317" s="11" t="s">
        <v>114</v>
      </c>
      <c r="M3317" s="11" t="s">
        <v>101</v>
      </c>
      <c r="N3317" s="11">
        <v>189</v>
      </c>
      <c r="O3317" s="11">
        <v>2019</v>
      </c>
      <c r="P3317" s="11" t="s">
        <v>112</v>
      </c>
      <c r="Q3317" s="11" t="s">
        <v>112</v>
      </c>
      <c r="R3317" s="11" t="s">
        <v>241</v>
      </c>
      <c r="S3317" s="11" t="s">
        <v>104</v>
      </c>
      <c r="T3317" s="11">
        <v>5639</v>
      </c>
      <c r="U3317" s="11" t="str">
        <f>IF(ISERROR(VLOOKUP(I3317,'BACK INFO'!F:F,1,0)),IF(ISERROR(VLOOKUP(I3317,'BACK INFO'!H:H,1,0)),K3317,'BACK INFO'!$H$1),'BACK INFO'!$G$1)</f>
        <v>BILL MILLER AND COMPANY</v>
      </c>
    </row>
    <row r="3318" spans="1:21" s="11" customFormat="1" x14ac:dyDescent="0.35">
      <c r="A3318" s="11" t="s">
        <v>94</v>
      </c>
      <c r="B3318" s="11">
        <v>2019</v>
      </c>
      <c r="C3318" s="11">
        <v>4</v>
      </c>
      <c r="D3318" s="11" t="s">
        <v>95</v>
      </c>
      <c r="E3318" s="11" t="s">
        <v>96</v>
      </c>
      <c r="F3318" s="11" t="s">
        <v>700</v>
      </c>
      <c r="G3318" s="11" t="s">
        <v>241</v>
      </c>
      <c r="H3318" s="11" t="s">
        <v>98</v>
      </c>
      <c r="I3318" s="11" t="s">
        <v>119</v>
      </c>
      <c r="J3318" s="11" t="s">
        <v>120</v>
      </c>
      <c r="K3318" s="11" t="s">
        <v>66</v>
      </c>
      <c r="L3318" s="11" t="s">
        <v>121</v>
      </c>
      <c r="M3318" s="11" t="s">
        <v>122</v>
      </c>
      <c r="N3318" s="11">
        <v>19</v>
      </c>
      <c r="O3318" s="11">
        <v>2019</v>
      </c>
      <c r="P3318" s="11" t="s">
        <v>112</v>
      </c>
      <c r="Q3318" s="11" t="s">
        <v>112</v>
      </c>
      <c r="R3318" s="11" t="s">
        <v>241</v>
      </c>
      <c r="S3318" s="11" t="s">
        <v>104</v>
      </c>
      <c r="T3318" s="11">
        <v>534.87853799866286</v>
      </c>
      <c r="U3318" s="11" t="str">
        <f>IF(ISERROR(VLOOKUP(I3318,'BACK INFO'!F:F,1,0)),IF(ISERROR(VLOOKUP(I3318,'BACK INFO'!H:H,1,0)),K3318,'BACK INFO'!$H$1),'BACK INFO'!$G$1)</f>
        <v>SHOUTOUTAGENCY</v>
      </c>
    </row>
    <row r="3319" spans="1:21" s="11" customFormat="1" x14ac:dyDescent="0.35">
      <c r="A3319" s="11" t="s">
        <v>94</v>
      </c>
      <c r="B3319" s="11">
        <v>2019</v>
      </c>
      <c r="C3319" s="11">
        <v>4</v>
      </c>
      <c r="D3319" s="11" t="s">
        <v>95</v>
      </c>
      <c r="E3319" s="11" t="s">
        <v>96</v>
      </c>
      <c r="F3319" s="11" t="s">
        <v>700</v>
      </c>
      <c r="G3319" s="11" t="s">
        <v>241</v>
      </c>
      <c r="H3319" s="11" t="s">
        <v>98</v>
      </c>
      <c r="I3319" s="11" t="s">
        <v>115</v>
      </c>
      <c r="J3319" s="11" t="s">
        <v>99</v>
      </c>
      <c r="K3319" s="11" t="s">
        <v>67</v>
      </c>
      <c r="L3319" s="11" t="s">
        <v>116</v>
      </c>
      <c r="M3319" s="11" t="s">
        <v>101</v>
      </c>
      <c r="N3319" s="11">
        <v>61</v>
      </c>
      <c r="O3319" s="11">
        <v>2019</v>
      </c>
      <c r="P3319" s="11" t="s">
        <v>112</v>
      </c>
      <c r="Q3319" s="11" t="s">
        <v>112</v>
      </c>
      <c r="R3319" s="11" t="s">
        <v>241</v>
      </c>
      <c r="S3319" s="11" t="s">
        <v>104</v>
      </c>
      <c r="T3319" s="11">
        <v>1802</v>
      </c>
      <c r="U3319" s="11" t="str">
        <f>IF(ISERROR(VLOOKUP(I3319,'BACK INFO'!F:F,1,0)),IF(ISERROR(VLOOKUP(I3319,'BACK INFO'!H:H,1,0)),K3319,'BACK INFO'!$H$1),'BACK INFO'!$G$1)</f>
        <v>ANITA M. HOPKINS</v>
      </c>
    </row>
    <row r="3320" spans="1:21" s="11" customFormat="1" x14ac:dyDescent="0.35">
      <c r="A3320" s="11" t="s">
        <v>94</v>
      </c>
      <c r="B3320" s="11">
        <v>2019</v>
      </c>
      <c r="C3320" s="11">
        <v>4</v>
      </c>
      <c r="D3320" s="11" t="s">
        <v>95</v>
      </c>
      <c r="E3320" s="11" t="s">
        <v>96</v>
      </c>
      <c r="F3320" s="11" t="s">
        <v>700</v>
      </c>
      <c r="G3320" s="11" t="s">
        <v>241</v>
      </c>
      <c r="H3320" s="11" t="s">
        <v>98</v>
      </c>
      <c r="I3320" s="11" t="s">
        <v>123</v>
      </c>
      <c r="J3320" s="11" t="s">
        <v>99</v>
      </c>
      <c r="K3320" s="11" t="s">
        <v>68</v>
      </c>
      <c r="L3320" s="11" t="s">
        <v>129</v>
      </c>
      <c r="M3320" s="11" t="s">
        <v>122</v>
      </c>
      <c r="N3320" s="11">
        <v>69</v>
      </c>
      <c r="O3320" s="11">
        <v>2019</v>
      </c>
      <c r="P3320" s="11" t="s">
        <v>112</v>
      </c>
      <c r="Q3320" s="11" t="s">
        <v>112</v>
      </c>
      <c r="R3320" s="11" t="s">
        <v>241</v>
      </c>
      <c r="S3320" s="11" t="s">
        <v>104</v>
      </c>
      <c r="T3320" s="11">
        <v>2152</v>
      </c>
      <c r="U3320" s="11" t="str">
        <f>IF(ISERROR(VLOOKUP(I3320,'BACK INFO'!F:F,1,0)),IF(ISERROR(VLOOKUP(I3320,'BACK INFO'!H:H,1,0)),K3320,'BACK INFO'!$H$1),'BACK INFO'!$G$1)</f>
        <v>STEPHANIE VITALI</v>
      </c>
    </row>
    <row r="3321" spans="1:21" s="11" customFormat="1" x14ac:dyDescent="0.35">
      <c r="A3321" s="11" t="s">
        <v>94</v>
      </c>
      <c r="B3321" s="11">
        <v>2019</v>
      </c>
      <c r="C3321" s="11">
        <v>4</v>
      </c>
      <c r="D3321" s="11" t="s">
        <v>95</v>
      </c>
      <c r="E3321" s="11" t="s">
        <v>96</v>
      </c>
      <c r="F3321" s="11" t="s">
        <v>700</v>
      </c>
      <c r="G3321" s="11" t="s">
        <v>241</v>
      </c>
      <c r="H3321" s="11" t="s">
        <v>98</v>
      </c>
      <c r="I3321" s="11" t="s">
        <v>451</v>
      </c>
      <c r="J3321" s="11" t="s">
        <v>99</v>
      </c>
      <c r="K3321" s="11" t="s">
        <v>72</v>
      </c>
      <c r="L3321" s="11" t="s">
        <v>452</v>
      </c>
      <c r="M3321" s="11" t="s">
        <v>101</v>
      </c>
      <c r="N3321" s="11">
        <v>115</v>
      </c>
      <c r="O3321" s="11">
        <v>2019</v>
      </c>
      <c r="P3321" s="11" t="s">
        <v>112</v>
      </c>
      <c r="Q3321" s="11" t="s">
        <v>112</v>
      </c>
      <c r="R3321" s="11" t="s">
        <v>241</v>
      </c>
      <c r="S3321" s="11" t="s">
        <v>104</v>
      </c>
      <c r="T3321" s="11">
        <v>3604</v>
      </c>
      <c r="U3321" s="11" t="str">
        <f>IF(ISERROR(VLOOKUP(I3321,'BACK INFO'!F:F,1,0)),IF(ISERROR(VLOOKUP(I3321,'BACK INFO'!H:H,1,0)),K3321,'BACK INFO'!$H$1),'BACK INFO'!$G$1)</f>
        <v>BILL MILLER AND COMPANY</v>
      </c>
    </row>
    <row r="3322" spans="1:21" s="11" customFormat="1" x14ac:dyDescent="0.35">
      <c r="A3322" s="11" t="s">
        <v>94</v>
      </c>
      <c r="B3322" s="11">
        <v>2019</v>
      </c>
      <c r="C3322" s="11">
        <v>4</v>
      </c>
      <c r="D3322" s="11" t="s">
        <v>95</v>
      </c>
      <c r="E3322" s="11" t="s">
        <v>96</v>
      </c>
      <c r="F3322" s="11" t="s">
        <v>700</v>
      </c>
      <c r="G3322" s="11" t="s">
        <v>241</v>
      </c>
      <c r="H3322" s="11" t="s">
        <v>98</v>
      </c>
      <c r="I3322" s="11" t="s">
        <v>453</v>
      </c>
      <c r="J3322" s="11" t="s">
        <v>99</v>
      </c>
      <c r="K3322" s="11" t="s">
        <v>75</v>
      </c>
      <c r="L3322" s="11" t="s">
        <v>146</v>
      </c>
      <c r="M3322" s="11" t="s">
        <v>101</v>
      </c>
      <c r="N3322" s="11">
        <v>17</v>
      </c>
      <c r="O3322" s="11">
        <v>2019</v>
      </c>
      <c r="P3322" s="11" t="s">
        <v>112</v>
      </c>
      <c r="Q3322" s="11" t="s">
        <v>112</v>
      </c>
      <c r="R3322" s="11" t="s">
        <v>241</v>
      </c>
      <c r="S3322" s="11" t="s">
        <v>104</v>
      </c>
      <c r="T3322" s="11">
        <v>523</v>
      </c>
      <c r="U3322" s="11" t="str">
        <f>IF(ISERROR(VLOOKUP(I3322,'BACK INFO'!F:F,1,0)),IF(ISERROR(VLOOKUP(I3322,'BACK INFO'!H:H,1,0)),K3322,'BACK INFO'!$H$1),'BACK INFO'!$G$1)</f>
        <v>LAURA BONG</v>
      </c>
    </row>
    <row r="3323" spans="1:21" s="11" customFormat="1" x14ac:dyDescent="0.35">
      <c r="A3323" s="11" t="s">
        <v>94</v>
      </c>
      <c r="B3323" s="11">
        <v>2019</v>
      </c>
      <c r="C3323" s="11">
        <v>4</v>
      </c>
      <c r="D3323" s="11" t="s">
        <v>95</v>
      </c>
      <c r="E3323" s="11" t="s">
        <v>96</v>
      </c>
      <c r="F3323" s="11" t="s">
        <v>700</v>
      </c>
      <c r="G3323" s="11" t="s">
        <v>241</v>
      </c>
      <c r="H3323" s="11" t="s">
        <v>98</v>
      </c>
      <c r="I3323" s="11" t="s">
        <v>454</v>
      </c>
      <c r="J3323" s="11" t="s">
        <v>99</v>
      </c>
      <c r="K3323" s="11" t="s">
        <v>75</v>
      </c>
      <c r="L3323" s="11" t="s">
        <v>455</v>
      </c>
      <c r="M3323" s="11" t="s">
        <v>101</v>
      </c>
      <c r="N3323" s="11">
        <v>4</v>
      </c>
      <c r="O3323" s="11">
        <v>2019</v>
      </c>
      <c r="P3323" s="11" t="s">
        <v>112</v>
      </c>
      <c r="Q3323" s="11" t="s">
        <v>112</v>
      </c>
      <c r="R3323" s="11" t="s">
        <v>241</v>
      </c>
      <c r="S3323" s="11" t="s">
        <v>104</v>
      </c>
      <c r="T3323" s="11">
        <v>124</v>
      </c>
      <c r="U3323" s="11" t="str">
        <f>IF(ISERROR(VLOOKUP(I3323,'BACK INFO'!F:F,1,0)),IF(ISERROR(VLOOKUP(I3323,'BACK INFO'!H:H,1,0)),K3323,'BACK INFO'!$H$1),'BACK INFO'!$G$1)</f>
        <v>LAURA BONG</v>
      </c>
    </row>
    <row r="3324" spans="1:21" s="11" customFormat="1" x14ac:dyDescent="0.35">
      <c r="A3324" s="11" t="s">
        <v>94</v>
      </c>
      <c r="B3324" s="11">
        <v>2019</v>
      </c>
      <c r="C3324" s="11">
        <v>4</v>
      </c>
      <c r="D3324" s="11" t="s">
        <v>95</v>
      </c>
      <c r="E3324" s="11" t="s">
        <v>96</v>
      </c>
      <c r="F3324" s="11" t="s">
        <v>700</v>
      </c>
      <c r="G3324" s="11" t="s">
        <v>241</v>
      </c>
      <c r="H3324" s="11" t="s">
        <v>98</v>
      </c>
      <c r="I3324" s="11" t="s">
        <v>541</v>
      </c>
      <c r="J3324" s="11" t="s">
        <v>99</v>
      </c>
      <c r="K3324" s="11" t="s">
        <v>67</v>
      </c>
      <c r="L3324" s="11" t="s">
        <v>135</v>
      </c>
      <c r="M3324" s="11" t="s">
        <v>101</v>
      </c>
      <c r="N3324" s="11">
        <v>91</v>
      </c>
      <c r="O3324" s="11">
        <v>2019</v>
      </c>
      <c r="P3324" s="11" t="s">
        <v>112</v>
      </c>
      <c r="Q3324" s="11" t="s">
        <v>112</v>
      </c>
      <c r="R3324" s="11" t="s">
        <v>241</v>
      </c>
      <c r="S3324" s="11" t="s">
        <v>104</v>
      </c>
      <c r="T3324" s="11">
        <v>2711</v>
      </c>
      <c r="U3324" s="11" t="str">
        <f>IF(ISERROR(VLOOKUP(I3324,'BACK INFO'!F:F,1,0)),IF(ISERROR(VLOOKUP(I3324,'BACK INFO'!H:H,1,0)),K3324,'BACK INFO'!$H$1),'BACK INFO'!$G$1)</f>
        <v>ANITA M. HOPKINS</v>
      </c>
    </row>
    <row r="3325" spans="1:21" s="11" customFormat="1" x14ac:dyDescent="0.35">
      <c r="A3325" s="11" t="s">
        <v>94</v>
      </c>
      <c r="B3325" s="11">
        <v>2019</v>
      </c>
      <c r="C3325" s="11">
        <v>4</v>
      </c>
      <c r="D3325" s="11" t="s">
        <v>95</v>
      </c>
      <c r="E3325" s="11" t="s">
        <v>96</v>
      </c>
      <c r="F3325" s="11" t="s">
        <v>700</v>
      </c>
      <c r="G3325" s="11" t="s">
        <v>241</v>
      </c>
      <c r="H3325" s="11" t="s">
        <v>98</v>
      </c>
      <c r="I3325" s="11" t="s">
        <v>126</v>
      </c>
      <c r="J3325" s="11" t="s">
        <v>99</v>
      </c>
      <c r="K3325" s="11" t="s">
        <v>73</v>
      </c>
      <c r="L3325" s="11" t="s">
        <v>127</v>
      </c>
      <c r="M3325" s="11" t="s">
        <v>101</v>
      </c>
      <c r="N3325" s="11">
        <v>30</v>
      </c>
      <c r="O3325" s="11">
        <v>2019</v>
      </c>
      <c r="P3325" s="11" t="s">
        <v>112</v>
      </c>
      <c r="Q3325" s="11" t="s">
        <v>112</v>
      </c>
      <c r="R3325" s="11" t="s">
        <v>241</v>
      </c>
      <c r="S3325" s="11" t="s">
        <v>104</v>
      </c>
      <c r="T3325" s="11">
        <v>1140</v>
      </c>
      <c r="U3325" s="11" t="str">
        <f>IF(ISERROR(VLOOKUP(I3325,'BACK INFO'!F:F,1,0)),IF(ISERROR(VLOOKUP(I3325,'BACK INFO'!H:H,1,0)),K3325,'BACK INFO'!$H$1),'BACK INFO'!$G$1)</f>
        <v>PHYLLIS POSNER</v>
      </c>
    </row>
    <row r="3326" spans="1:21" s="11" customFormat="1" x14ac:dyDescent="0.35">
      <c r="A3326" s="11" t="s">
        <v>94</v>
      </c>
      <c r="B3326" s="11">
        <v>2019</v>
      </c>
      <c r="C3326" s="11">
        <v>4</v>
      </c>
      <c r="D3326" s="11" t="s">
        <v>95</v>
      </c>
      <c r="E3326" s="11" t="s">
        <v>96</v>
      </c>
      <c r="F3326" s="11" t="s">
        <v>700</v>
      </c>
      <c r="G3326" s="11" t="s">
        <v>241</v>
      </c>
      <c r="H3326" s="11" t="s">
        <v>98</v>
      </c>
      <c r="I3326" s="11" t="s">
        <v>542</v>
      </c>
      <c r="J3326" s="11" t="s">
        <v>99</v>
      </c>
      <c r="K3326" s="11" t="s">
        <v>72</v>
      </c>
      <c r="L3326" s="11" t="s">
        <v>459</v>
      </c>
      <c r="M3326" s="11" t="s">
        <v>101</v>
      </c>
      <c r="N3326" s="11">
        <v>57</v>
      </c>
      <c r="O3326" s="11">
        <v>2019</v>
      </c>
      <c r="P3326" s="11" t="s">
        <v>112</v>
      </c>
      <c r="Q3326" s="11" t="s">
        <v>112</v>
      </c>
      <c r="R3326" s="11" t="s">
        <v>241</v>
      </c>
      <c r="S3326" s="11" t="s">
        <v>104</v>
      </c>
      <c r="T3326" s="11">
        <v>1780</v>
      </c>
      <c r="U3326" s="11" t="str">
        <f>IF(ISERROR(VLOOKUP(I3326,'BACK INFO'!F:F,1,0)),IF(ISERROR(VLOOKUP(I3326,'BACK INFO'!H:H,1,0)),K3326,'BACK INFO'!$H$1),'BACK INFO'!$G$1)</f>
        <v>BILL MILLER AND COMPANY</v>
      </c>
    </row>
    <row r="3327" spans="1:21" s="11" customFormat="1" x14ac:dyDescent="0.35">
      <c r="A3327" s="11" t="s">
        <v>94</v>
      </c>
      <c r="B3327" s="11">
        <v>2019</v>
      </c>
      <c r="C3327" s="11">
        <v>4</v>
      </c>
      <c r="D3327" s="11" t="s">
        <v>95</v>
      </c>
      <c r="E3327" s="11" t="s">
        <v>96</v>
      </c>
      <c r="F3327" s="11" t="s">
        <v>700</v>
      </c>
      <c r="G3327" s="11" t="s">
        <v>241</v>
      </c>
      <c r="H3327" s="11" t="s">
        <v>98</v>
      </c>
      <c r="I3327" s="11" t="s">
        <v>249</v>
      </c>
      <c r="J3327" s="11" t="s">
        <v>99</v>
      </c>
      <c r="K3327" s="11" t="s">
        <v>72</v>
      </c>
      <c r="L3327" s="11" t="s">
        <v>114</v>
      </c>
      <c r="M3327" s="11" t="s">
        <v>101</v>
      </c>
      <c r="N3327" s="11">
        <v>153</v>
      </c>
      <c r="O3327" s="11">
        <v>2019</v>
      </c>
      <c r="P3327" s="11" t="s">
        <v>112</v>
      </c>
      <c r="Q3327" s="11" t="s">
        <v>112</v>
      </c>
      <c r="R3327" s="11" t="s">
        <v>241</v>
      </c>
      <c r="S3327" s="11" t="s">
        <v>104</v>
      </c>
      <c r="T3327" s="11">
        <v>3748.4399999999996</v>
      </c>
      <c r="U3327" s="11" t="str">
        <f>IF(ISERROR(VLOOKUP(I3327,'BACK INFO'!F:F,1,0)),IF(ISERROR(VLOOKUP(I3327,'BACK INFO'!H:H,1,0)),K3327,'BACK INFO'!$H$1),'BACK INFO'!$G$1)</f>
        <v>BILL MILLER AND COMPANY</v>
      </c>
    </row>
    <row r="3328" spans="1:21" s="11" customFormat="1" x14ac:dyDescent="0.35">
      <c r="A3328" s="11" t="s">
        <v>94</v>
      </c>
      <c r="B3328" s="11">
        <v>2019</v>
      </c>
      <c r="C3328" s="11">
        <v>4</v>
      </c>
      <c r="D3328" s="11" t="s">
        <v>95</v>
      </c>
      <c r="E3328" s="11" t="s">
        <v>96</v>
      </c>
      <c r="F3328" s="11" t="s">
        <v>700</v>
      </c>
      <c r="G3328" s="11" t="s">
        <v>241</v>
      </c>
      <c r="H3328" s="11" t="s">
        <v>98</v>
      </c>
      <c r="I3328" s="11" t="s">
        <v>543</v>
      </c>
      <c r="J3328" s="11" t="s">
        <v>99</v>
      </c>
      <c r="K3328" s="11" t="s">
        <v>72</v>
      </c>
      <c r="L3328" s="11" t="s">
        <v>452</v>
      </c>
      <c r="M3328" s="11" t="s">
        <v>101</v>
      </c>
      <c r="N3328" s="11">
        <v>34</v>
      </c>
      <c r="O3328" s="11">
        <v>2019</v>
      </c>
      <c r="P3328" s="11" t="s">
        <v>112</v>
      </c>
      <c r="Q3328" s="11" t="s">
        <v>112</v>
      </c>
      <c r="R3328" s="11" t="s">
        <v>241</v>
      </c>
      <c r="S3328" s="11" t="s">
        <v>104</v>
      </c>
      <c r="T3328" s="11">
        <v>1031</v>
      </c>
      <c r="U3328" s="11" t="str">
        <f>IF(ISERROR(VLOOKUP(I3328,'BACK INFO'!F:F,1,0)),IF(ISERROR(VLOOKUP(I3328,'BACK INFO'!H:H,1,0)),K3328,'BACK INFO'!$H$1),'BACK INFO'!$G$1)</f>
        <v>BILL MILLER AND COMPANY</v>
      </c>
    </row>
    <row r="3329" spans="1:21" s="11" customFormat="1" x14ac:dyDescent="0.35">
      <c r="A3329" s="11" t="s">
        <v>94</v>
      </c>
      <c r="B3329" s="11">
        <v>2019</v>
      </c>
      <c r="C3329" s="11">
        <v>4</v>
      </c>
      <c r="D3329" s="11" t="s">
        <v>95</v>
      </c>
      <c r="E3329" s="11" t="s">
        <v>96</v>
      </c>
      <c r="F3329" s="11" t="s">
        <v>700</v>
      </c>
      <c r="G3329" s="11" t="s">
        <v>241</v>
      </c>
      <c r="H3329" s="11" t="s">
        <v>98</v>
      </c>
      <c r="I3329" s="11" t="s">
        <v>363</v>
      </c>
      <c r="J3329" s="11" t="s">
        <v>99</v>
      </c>
      <c r="K3329" s="11" t="s">
        <v>72</v>
      </c>
      <c r="L3329" s="11" t="s">
        <v>364</v>
      </c>
      <c r="M3329" s="11" t="s">
        <v>101</v>
      </c>
      <c r="N3329" s="11">
        <v>6</v>
      </c>
      <c r="O3329" s="11">
        <v>2019</v>
      </c>
      <c r="P3329" s="11" t="s">
        <v>112</v>
      </c>
      <c r="Q3329" s="11" t="s">
        <v>112</v>
      </c>
      <c r="R3329" s="11" t="s">
        <v>241</v>
      </c>
      <c r="S3329" s="11" t="s">
        <v>104</v>
      </c>
      <c r="T3329" s="11">
        <v>179</v>
      </c>
      <c r="U3329" s="11" t="str">
        <f>IF(ISERROR(VLOOKUP(I3329,'BACK INFO'!F:F,1,0)),IF(ISERROR(VLOOKUP(I3329,'BACK INFO'!H:H,1,0)),K3329,'BACK INFO'!$H$1),'BACK INFO'!$G$1)</f>
        <v>BILL MILLER AND COMPANY</v>
      </c>
    </row>
    <row r="3330" spans="1:21" s="11" customFormat="1" x14ac:dyDescent="0.35">
      <c r="A3330" s="11" t="s">
        <v>94</v>
      </c>
      <c r="B3330" s="11">
        <v>2019</v>
      </c>
      <c r="C3330" s="11">
        <v>4</v>
      </c>
      <c r="D3330" s="11" t="s">
        <v>95</v>
      </c>
      <c r="E3330" s="11" t="s">
        <v>96</v>
      </c>
      <c r="F3330" s="11" t="s">
        <v>700</v>
      </c>
      <c r="G3330" s="11" t="s">
        <v>241</v>
      </c>
      <c r="H3330" s="11" t="s">
        <v>98</v>
      </c>
      <c r="I3330" s="11" t="s">
        <v>545</v>
      </c>
      <c r="J3330" s="11" t="s">
        <v>99</v>
      </c>
      <c r="K3330" s="11" t="s">
        <v>73</v>
      </c>
      <c r="L3330" s="11" t="s">
        <v>127</v>
      </c>
      <c r="M3330" s="11" t="s">
        <v>101</v>
      </c>
      <c r="N3330" s="11">
        <v>15</v>
      </c>
      <c r="O3330" s="11">
        <v>2019</v>
      </c>
      <c r="P3330" s="11" t="s">
        <v>112</v>
      </c>
      <c r="Q3330" s="11" t="s">
        <v>112</v>
      </c>
      <c r="R3330" s="11" t="s">
        <v>241</v>
      </c>
      <c r="S3330" s="11" t="s">
        <v>104</v>
      </c>
      <c r="T3330" s="11">
        <v>450</v>
      </c>
      <c r="U3330" s="11" t="str">
        <f>IF(ISERROR(VLOOKUP(I3330,'BACK INFO'!F:F,1,0)),IF(ISERROR(VLOOKUP(I3330,'BACK INFO'!H:H,1,0)),K3330,'BACK INFO'!$H$1),'BACK INFO'!$G$1)</f>
        <v>PHYLLIS POSNER</v>
      </c>
    </row>
    <row r="3331" spans="1:21" s="11" customFormat="1" x14ac:dyDescent="0.35">
      <c r="A3331" s="11" t="s">
        <v>94</v>
      </c>
      <c r="B3331" s="11">
        <v>2019</v>
      </c>
      <c r="C3331" s="11">
        <v>4</v>
      </c>
      <c r="D3331" s="11" t="s">
        <v>95</v>
      </c>
      <c r="E3331" s="11" t="s">
        <v>96</v>
      </c>
      <c r="F3331" s="11" t="s">
        <v>700</v>
      </c>
      <c r="G3331" s="11" t="s">
        <v>241</v>
      </c>
      <c r="H3331" s="11" t="s">
        <v>98</v>
      </c>
      <c r="I3331" s="11" t="s">
        <v>162</v>
      </c>
      <c r="J3331" s="11" t="s">
        <v>99</v>
      </c>
      <c r="K3331" s="11" t="s">
        <v>72</v>
      </c>
      <c r="L3331" s="11" t="s">
        <v>114</v>
      </c>
      <c r="M3331" s="11" t="s">
        <v>101</v>
      </c>
      <c r="N3331" s="11">
        <v>100</v>
      </c>
      <c r="O3331" s="11">
        <v>2019</v>
      </c>
      <c r="P3331" s="11" t="s">
        <v>112</v>
      </c>
      <c r="Q3331" s="11" t="s">
        <v>112</v>
      </c>
      <c r="R3331" s="11" t="s">
        <v>241</v>
      </c>
      <c r="S3331" s="11" t="s">
        <v>104</v>
      </c>
      <c r="T3331" s="11">
        <v>2796</v>
      </c>
      <c r="U3331" s="11" t="str">
        <f>IF(ISERROR(VLOOKUP(I3331,'BACK INFO'!F:F,1,0)),IF(ISERROR(VLOOKUP(I3331,'BACK INFO'!H:H,1,0)),K3331,'BACK INFO'!$H$1),'BACK INFO'!$G$1)</f>
        <v>BILL MILLER AND COMPANY</v>
      </c>
    </row>
    <row r="3332" spans="1:21" s="11" customFormat="1" x14ac:dyDescent="0.35">
      <c r="A3332" s="11" t="s">
        <v>94</v>
      </c>
      <c r="B3332" s="11">
        <v>2019</v>
      </c>
      <c r="C3332" s="11">
        <v>4</v>
      </c>
      <c r="D3332" s="11" t="s">
        <v>95</v>
      </c>
      <c r="E3332" s="11" t="s">
        <v>96</v>
      </c>
      <c r="F3332" s="11" t="s">
        <v>700</v>
      </c>
      <c r="G3332" s="11" t="s">
        <v>241</v>
      </c>
      <c r="H3332" s="11" t="s">
        <v>98</v>
      </c>
      <c r="I3332" s="11" t="s">
        <v>148</v>
      </c>
      <c r="J3332" s="11" t="s">
        <v>99</v>
      </c>
      <c r="K3332" s="11" t="s">
        <v>71</v>
      </c>
      <c r="L3332" s="11" t="s">
        <v>149</v>
      </c>
      <c r="M3332" s="11" t="s">
        <v>101</v>
      </c>
      <c r="N3332" s="11">
        <v>27</v>
      </c>
      <c r="O3332" s="11">
        <v>2019</v>
      </c>
      <c r="P3332" s="11" t="s">
        <v>112</v>
      </c>
      <c r="Q3332" s="11" t="s">
        <v>112</v>
      </c>
      <c r="R3332" s="11" t="s">
        <v>241</v>
      </c>
      <c r="S3332" s="11" t="s">
        <v>104</v>
      </c>
      <c r="T3332" s="11">
        <v>913</v>
      </c>
      <c r="U3332" s="11" t="str">
        <f>IF(ISERROR(VLOOKUP(I3332,'BACK INFO'!F:F,1,0)),IF(ISERROR(VLOOKUP(I3332,'BACK INFO'!H:H,1,0)),K3332,'BACK INFO'!$H$1),'BACK INFO'!$G$1)</f>
        <v>HOLLY SALES INC.</v>
      </c>
    </row>
    <row r="3333" spans="1:21" s="11" customFormat="1" x14ac:dyDescent="0.35">
      <c r="A3333" s="11" t="s">
        <v>94</v>
      </c>
      <c r="B3333" s="11">
        <v>2019</v>
      </c>
      <c r="C3333" s="11">
        <v>4</v>
      </c>
      <c r="D3333" s="11" t="s">
        <v>95</v>
      </c>
      <c r="E3333" s="11" t="s">
        <v>96</v>
      </c>
      <c r="F3333" s="11" t="s">
        <v>700</v>
      </c>
      <c r="G3333" s="11" t="s">
        <v>241</v>
      </c>
      <c r="H3333" s="11" t="s">
        <v>98</v>
      </c>
      <c r="I3333" s="11" t="s">
        <v>324</v>
      </c>
      <c r="J3333" s="11" t="s">
        <v>120</v>
      </c>
      <c r="K3333" s="11" t="s">
        <v>66</v>
      </c>
      <c r="L3333" s="11" t="s">
        <v>121</v>
      </c>
      <c r="M3333" s="11" t="s">
        <v>122</v>
      </c>
      <c r="N3333" s="11">
        <v>101</v>
      </c>
      <c r="O3333" s="11">
        <v>2019</v>
      </c>
      <c r="P3333" s="11" t="s">
        <v>112</v>
      </c>
      <c r="Q3333" s="11" t="s">
        <v>112</v>
      </c>
      <c r="R3333" s="11" t="s">
        <v>241</v>
      </c>
      <c r="S3333" s="11" t="s">
        <v>104</v>
      </c>
      <c r="T3333" s="11">
        <v>2951.489488150954</v>
      </c>
      <c r="U3333" s="11" t="str">
        <f>IF(ISERROR(VLOOKUP(I3333,'BACK INFO'!F:F,1,0)),IF(ISERROR(VLOOKUP(I3333,'BACK INFO'!H:H,1,0)),K3333,'BACK INFO'!$H$1),'BACK INFO'!$G$1)</f>
        <v>SHOUTOUTAGENCY</v>
      </c>
    </row>
    <row r="3334" spans="1:21" s="11" customFormat="1" x14ac:dyDescent="0.35">
      <c r="A3334" s="11" t="s">
        <v>94</v>
      </c>
      <c r="B3334" s="11">
        <v>2019</v>
      </c>
      <c r="C3334" s="11">
        <v>4</v>
      </c>
      <c r="D3334" s="11" t="s">
        <v>95</v>
      </c>
      <c r="E3334" s="11" t="s">
        <v>96</v>
      </c>
      <c r="F3334" s="11" t="s">
        <v>700</v>
      </c>
      <c r="G3334" s="11" t="s">
        <v>241</v>
      </c>
      <c r="H3334" s="11" t="s">
        <v>98</v>
      </c>
      <c r="I3334" s="11" t="s">
        <v>458</v>
      </c>
      <c r="J3334" s="11" t="s">
        <v>99</v>
      </c>
      <c r="K3334" s="11" t="s">
        <v>72</v>
      </c>
      <c r="L3334" s="11" t="s">
        <v>459</v>
      </c>
      <c r="M3334" s="11" t="s">
        <v>101</v>
      </c>
      <c r="N3334" s="11">
        <v>24</v>
      </c>
      <c r="O3334" s="11">
        <v>2019</v>
      </c>
      <c r="P3334" s="11" t="s">
        <v>112</v>
      </c>
      <c r="Q3334" s="11" t="s">
        <v>112</v>
      </c>
      <c r="R3334" s="11" t="s">
        <v>241</v>
      </c>
      <c r="S3334" s="11" t="s">
        <v>104</v>
      </c>
      <c r="T3334" s="11">
        <v>672</v>
      </c>
      <c r="U3334" s="11" t="str">
        <f>IF(ISERROR(VLOOKUP(I3334,'BACK INFO'!F:F,1,0)),IF(ISERROR(VLOOKUP(I3334,'BACK INFO'!H:H,1,0)),K3334,'BACK INFO'!$H$1),'BACK INFO'!$G$1)</f>
        <v>BILL MILLER AND COMPANY</v>
      </c>
    </row>
    <row r="3335" spans="1:21" s="11" customFormat="1" x14ac:dyDescent="0.35">
      <c r="A3335" s="11" t="s">
        <v>94</v>
      </c>
      <c r="B3335" s="11">
        <v>2019</v>
      </c>
      <c r="C3335" s="11">
        <v>4</v>
      </c>
      <c r="D3335" s="11" t="s">
        <v>95</v>
      </c>
      <c r="E3335" s="11" t="s">
        <v>96</v>
      </c>
      <c r="F3335" s="11" t="s">
        <v>700</v>
      </c>
      <c r="G3335" s="11" t="s">
        <v>241</v>
      </c>
      <c r="H3335" s="11" t="s">
        <v>98</v>
      </c>
      <c r="I3335" s="11" t="s">
        <v>252</v>
      </c>
      <c r="J3335" s="11" t="s">
        <v>99</v>
      </c>
      <c r="K3335" s="11" t="s">
        <v>70</v>
      </c>
      <c r="L3335" s="11" t="s">
        <v>157</v>
      </c>
      <c r="M3335" s="11" t="s">
        <v>101</v>
      </c>
      <c r="N3335" s="11">
        <v>30</v>
      </c>
      <c r="O3335" s="11">
        <v>2019</v>
      </c>
      <c r="P3335" s="11" t="s">
        <v>112</v>
      </c>
      <c r="Q3335" s="11" t="s">
        <v>112</v>
      </c>
      <c r="R3335" s="11" t="s">
        <v>241</v>
      </c>
      <c r="S3335" s="11" t="s">
        <v>104</v>
      </c>
      <c r="T3335" s="11">
        <v>922</v>
      </c>
      <c r="U3335" s="11" t="str">
        <f>IF(ISERROR(VLOOKUP(I3335,'BACK INFO'!F:F,1,0)),IF(ISERROR(VLOOKUP(I3335,'BACK INFO'!H:H,1,0)),K3335,'BACK INFO'!$H$1),'BACK INFO'!$G$1)</f>
        <v>JUDITH ANN DEAL</v>
      </c>
    </row>
    <row r="3336" spans="1:21" s="11" customFormat="1" x14ac:dyDescent="0.35">
      <c r="A3336" s="11" t="s">
        <v>94</v>
      </c>
      <c r="B3336" s="11">
        <v>2019</v>
      </c>
      <c r="C3336" s="11">
        <v>4</v>
      </c>
      <c r="D3336" s="11" t="s">
        <v>95</v>
      </c>
      <c r="E3336" s="11" t="s">
        <v>96</v>
      </c>
      <c r="F3336" s="11" t="s">
        <v>700</v>
      </c>
      <c r="G3336" s="11" t="s">
        <v>241</v>
      </c>
      <c r="H3336" s="11" t="s">
        <v>98</v>
      </c>
      <c r="I3336" s="11" t="s">
        <v>498</v>
      </c>
      <c r="J3336" s="11" t="s">
        <v>99</v>
      </c>
      <c r="K3336" s="11" t="s">
        <v>75</v>
      </c>
      <c r="L3336" s="11" t="s">
        <v>131</v>
      </c>
      <c r="M3336" s="11" t="s">
        <v>101</v>
      </c>
      <c r="N3336" s="11">
        <v>19</v>
      </c>
      <c r="O3336" s="11">
        <v>2019</v>
      </c>
      <c r="P3336" s="11" t="s">
        <v>112</v>
      </c>
      <c r="Q3336" s="11" t="s">
        <v>112</v>
      </c>
      <c r="R3336" s="11" t="s">
        <v>241</v>
      </c>
      <c r="S3336" s="11" t="s">
        <v>104</v>
      </c>
      <c r="T3336" s="11">
        <v>534</v>
      </c>
      <c r="U3336" s="11" t="str">
        <f>IF(ISERROR(VLOOKUP(I3336,'BACK INFO'!F:F,1,0)),IF(ISERROR(VLOOKUP(I3336,'BACK INFO'!H:H,1,0)),K3336,'BACK INFO'!$H$1),'BACK INFO'!$G$1)</f>
        <v>LAURA BONG</v>
      </c>
    </row>
    <row r="3337" spans="1:21" s="11" customFormat="1" x14ac:dyDescent="0.35">
      <c r="A3337" s="11" t="s">
        <v>94</v>
      </c>
      <c r="B3337" s="11">
        <v>2019</v>
      </c>
      <c r="C3337" s="11">
        <v>4</v>
      </c>
      <c r="D3337" s="11" t="s">
        <v>95</v>
      </c>
      <c r="E3337" s="11" t="s">
        <v>96</v>
      </c>
      <c r="F3337" s="11" t="s">
        <v>700</v>
      </c>
      <c r="G3337" s="11" t="s">
        <v>241</v>
      </c>
      <c r="H3337" s="11" t="s">
        <v>98</v>
      </c>
      <c r="I3337" s="11" t="s">
        <v>113</v>
      </c>
      <c r="J3337" s="11" t="s">
        <v>99</v>
      </c>
      <c r="K3337" s="11" t="s">
        <v>72</v>
      </c>
      <c r="L3337" s="11" t="s">
        <v>114</v>
      </c>
      <c r="M3337" s="11" t="s">
        <v>101</v>
      </c>
      <c r="N3337" s="11">
        <v>5</v>
      </c>
      <c r="O3337" s="11">
        <v>2019</v>
      </c>
      <c r="P3337" s="11" t="s">
        <v>112</v>
      </c>
      <c r="Q3337" s="11" t="s">
        <v>112</v>
      </c>
      <c r="R3337" s="11" t="s">
        <v>241</v>
      </c>
      <c r="S3337" s="11" t="s">
        <v>104</v>
      </c>
      <c r="T3337" s="11">
        <v>169</v>
      </c>
      <c r="U3337" s="11" t="str">
        <f>IF(ISERROR(VLOOKUP(I3337,'BACK INFO'!F:F,1,0)),IF(ISERROR(VLOOKUP(I3337,'BACK INFO'!H:H,1,0)),K3337,'BACK INFO'!$H$1),'BACK INFO'!$G$1)</f>
        <v>BILL MILLER AND COMPANY</v>
      </c>
    </row>
    <row r="3338" spans="1:21" s="11" customFormat="1" x14ac:dyDescent="0.35">
      <c r="A3338" s="11" t="s">
        <v>94</v>
      </c>
      <c r="B3338" s="11">
        <v>2019</v>
      </c>
      <c r="C3338" s="11">
        <v>4</v>
      </c>
      <c r="D3338" s="11" t="s">
        <v>95</v>
      </c>
      <c r="E3338" s="11" t="s">
        <v>96</v>
      </c>
      <c r="F3338" s="11" t="s">
        <v>700</v>
      </c>
      <c r="G3338" s="11" t="s">
        <v>241</v>
      </c>
      <c r="H3338" s="11" t="s">
        <v>98</v>
      </c>
      <c r="I3338" s="11" t="s">
        <v>226</v>
      </c>
      <c r="J3338" s="11" t="s">
        <v>99</v>
      </c>
      <c r="K3338" s="11" t="s">
        <v>71</v>
      </c>
      <c r="L3338" s="11" t="s">
        <v>227</v>
      </c>
      <c r="M3338" s="11" t="s">
        <v>101</v>
      </c>
      <c r="N3338" s="11">
        <v>120</v>
      </c>
      <c r="O3338" s="11">
        <v>2019</v>
      </c>
      <c r="P3338" s="11" t="s">
        <v>112</v>
      </c>
      <c r="Q3338" s="11" t="s">
        <v>112</v>
      </c>
      <c r="R3338" s="11" t="s">
        <v>241</v>
      </c>
      <c r="S3338" s="11" t="s">
        <v>104</v>
      </c>
      <c r="T3338" s="11">
        <v>3043.2599999999993</v>
      </c>
      <c r="U3338" s="11" t="str">
        <f>IF(ISERROR(VLOOKUP(I3338,'BACK INFO'!F:F,1,0)),IF(ISERROR(VLOOKUP(I3338,'BACK INFO'!H:H,1,0)),K3338,'BACK INFO'!$H$1),'BACK INFO'!$G$1)</f>
        <v>HOLLY SALES INC.</v>
      </c>
    </row>
    <row r="3339" spans="1:21" s="11" customFormat="1" x14ac:dyDescent="0.35">
      <c r="A3339" s="11" t="s">
        <v>94</v>
      </c>
      <c r="B3339" s="11">
        <v>2019</v>
      </c>
      <c r="C3339" s="11">
        <v>4</v>
      </c>
      <c r="D3339" s="11" t="s">
        <v>95</v>
      </c>
      <c r="E3339" s="11" t="s">
        <v>96</v>
      </c>
      <c r="F3339" s="11" t="s">
        <v>700</v>
      </c>
      <c r="G3339" s="11" t="s">
        <v>241</v>
      </c>
      <c r="H3339" s="11" t="s">
        <v>98</v>
      </c>
      <c r="I3339" s="11" t="s">
        <v>462</v>
      </c>
      <c r="J3339" s="11" t="s">
        <v>99</v>
      </c>
      <c r="K3339" s="11" t="s">
        <v>72</v>
      </c>
      <c r="L3339" s="11" t="s">
        <v>452</v>
      </c>
      <c r="M3339" s="11" t="s">
        <v>101</v>
      </c>
      <c r="N3339" s="11">
        <v>117</v>
      </c>
      <c r="O3339" s="11">
        <v>2019</v>
      </c>
      <c r="P3339" s="11" t="s">
        <v>112</v>
      </c>
      <c r="Q3339" s="11" t="s">
        <v>112</v>
      </c>
      <c r="R3339" s="11" t="s">
        <v>241</v>
      </c>
      <c r="S3339" s="11" t="s">
        <v>104</v>
      </c>
      <c r="T3339" s="11">
        <v>3497</v>
      </c>
      <c r="U3339" s="11" t="str">
        <f>IF(ISERROR(VLOOKUP(I3339,'BACK INFO'!F:F,1,0)),IF(ISERROR(VLOOKUP(I3339,'BACK INFO'!H:H,1,0)),K3339,'BACK INFO'!$H$1),'BACK INFO'!$G$1)</f>
        <v>BILL MILLER AND COMPANY</v>
      </c>
    </row>
    <row r="3340" spans="1:21" s="11" customFormat="1" x14ac:dyDescent="0.35">
      <c r="A3340" s="11" t="s">
        <v>94</v>
      </c>
      <c r="B3340" s="11">
        <v>2019</v>
      </c>
      <c r="C3340" s="11">
        <v>4</v>
      </c>
      <c r="D3340" s="11" t="s">
        <v>95</v>
      </c>
      <c r="E3340" s="11" t="s">
        <v>96</v>
      </c>
      <c r="F3340" s="11" t="s">
        <v>700</v>
      </c>
      <c r="G3340" s="11" t="s">
        <v>241</v>
      </c>
      <c r="H3340" s="11" t="s">
        <v>98</v>
      </c>
      <c r="I3340" s="11" t="s">
        <v>390</v>
      </c>
      <c r="J3340" s="11" t="s">
        <v>99</v>
      </c>
      <c r="K3340" s="11" t="s">
        <v>72</v>
      </c>
      <c r="L3340" s="11" t="s">
        <v>178</v>
      </c>
      <c r="M3340" s="11" t="s">
        <v>101</v>
      </c>
      <c r="N3340" s="11">
        <v>24</v>
      </c>
      <c r="O3340" s="11">
        <v>2019</v>
      </c>
      <c r="P3340" s="11" t="s">
        <v>112</v>
      </c>
      <c r="Q3340" s="11" t="s">
        <v>112</v>
      </c>
      <c r="R3340" s="11" t="s">
        <v>241</v>
      </c>
      <c r="S3340" s="11" t="s">
        <v>104</v>
      </c>
      <c r="T3340" s="11">
        <v>759</v>
      </c>
      <c r="U3340" s="11" t="str">
        <f>IF(ISERROR(VLOOKUP(I3340,'BACK INFO'!F:F,1,0)),IF(ISERROR(VLOOKUP(I3340,'BACK INFO'!H:H,1,0)),K3340,'BACK INFO'!$H$1),'BACK INFO'!$G$1)</f>
        <v>BILL MILLER AND COMPANY</v>
      </c>
    </row>
    <row r="3341" spans="1:21" s="11" customFormat="1" x14ac:dyDescent="0.35">
      <c r="A3341" s="11" t="s">
        <v>94</v>
      </c>
      <c r="B3341" s="11">
        <v>2019</v>
      </c>
      <c r="C3341" s="11">
        <v>4</v>
      </c>
      <c r="D3341" s="11" t="s">
        <v>95</v>
      </c>
      <c r="E3341" s="11" t="s">
        <v>96</v>
      </c>
      <c r="F3341" s="11" t="s">
        <v>700</v>
      </c>
      <c r="G3341" s="11" t="s">
        <v>241</v>
      </c>
      <c r="H3341" s="11" t="s">
        <v>98</v>
      </c>
      <c r="I3341" s="11" t="s">
        <v>546</v>
      </c>
      <c r="J3341" s="11" t="s">
        <v>99</v>
      </c>
      <c r="K3341" s="11" t="s">
        <v>72</v>
      </c>
      <c r="L3341" s="11" t="s">
        <v>178</v>
      </c>
      <c r="M3341" s="11" t="s">
        <v>101</v>
      </c>
      <c r="N3341" s="11">
        <v>29</v>
      </c>
      <c r="O3341" s="11">
        <v>2019</v>
      </c>
      <c r="P3341" s="11" t="s">
        <v>112</v>
      </c>
      <c r="Q3341" s="11" t="s">
        <v>112</v>
      </c>
      <c r="R3341" s="11" t="s">
        <v>241</v>
      </c>
      <c r="S3341" s="11" t="s">
        <v>104</v>
      </c>
      <c r="T3341" s="11">
        <v>882</v>
      </c>
      <c r="U3341" s="11" t="str">
        <f>IF(ISERROR(VLOOKUP(I3341,'BACK INFO'!F:F,1,0)),IF(ISERROR(VLOOKUP(I3341,'BACK INFO'!H:H,1,0)),K3341,'BACK INFO'!$H$1),'BACK INFO'!$G$1)</f>
        <v>BILL MILLER AND COMPANY</v>
      </c>
    </row>
    <row r="3342" spans="1:21" s="11" customFormat="1" x14ac:dyDescent="0.35">
      <c r="A3342" s="11" t="s">
        <v>94</v>
      </c>
      <c r="B3342" s="11">
        <v>2019</v>
      </c>
      <c r="C3342" s="11">
        <v>4</v>
      </c>
      <c r="D3342" s="11" t="s">
        <v>95</v>
      </c>
      <c r="E3342" s="11" t="s">
        <v>96</v>
      </c>
      <c r="F3342" s="11" t="s">
        <v>700</v>
      </c>
      <c r="G3342" s="11" t="s">
        <v>241</v>
      </c>
      <c r="H3342" s="11" t="s">
        <v>98</v>
      </c>
      <c r="I3342" s="11" t="s">
        <v>132</v>
      </c>
      <c r="J3342" s="11" t="s">
        <v>99</v>
      </c>
      <c r="K3342" s="11" t="s">
        <v>67</v>
      </c>
      <c r="L3342" s="11" t="s">
        <v>133</v>
      </c>
      <c r="M3342" s="11" t="s">
        <v>101</v>
      </c>
      <c r="N3342" s="11">
        <v>161</v>
      </c>
      <c r="O3342" s="11">
        <v>2019</v>
      </c>
      <c r="P3342" s="11" t="s">
        <v>112</v>
      </c>
      <c r="Q3342" s="11" t="s">
        <v>112</v>
      </c>
      <c r="R3342" s="11" t="s">
        <v>241</v>
      </c>
      <c r="S3342" s="11" t="s">
        <v>104</v>
      </c>
      <c r="T3342" s="11">
        <v>5129</v>
      </c>
      <c r="U3342" s="11" t="str">
        <f>IF(ISERROR(VLOOKUP(I3342,'BACK INFO'!F:F,1,0)),IF(ISERROR(VLOOKUP(I3342,'BACK INFO'!H:H,1,0)),K3342,'BACK INFO'!$H$1),'BACK INFO'!$G$1)</f>
        <v>ANITA M. HOPKINS</v>
      </c>
    </row>
    <row r="3343" spans="1:21" s="11" customFormat="1" x14ac:dyDescent="0.35">
      <c r="A3343" s="11" t="s">
        <v>94</v>
      </c>
      <c r="B3343" s="11">
        <v>2019</v>
      </c>
      <c r="C3343" s="11">
        <v>4</v>
      </c>
      <c r="D3343" s="11" t="s">
        <v>95</v>
      </c>
      <c r="E3343" s="11" t="s">
        <v>96</v>
      </c>
      <c r="F3343" s="11" t="s">
        <v>700</v>
      </c>
      <c r="G3343" s="11" t="s">
        <v>241</v>
      </c>
      <c r="H3343" s="11" t="s">
        <v>98</v>
      </c>
      <c r="I3343" s="11" t="s">
        <v>575</v>
      </c>
      <c r="J3343" s="11" t="s">
        <v>99</v>
      </c>
      <c r="K3343" s="11" t="s">
        <v>67</v>
      </c>
      <c r="L3343" s="11" t="s">
        <v>116</v>
      </c>
      <c r="M3343" s="11" t="s">
        <v>101</v>
      </c>
      <c r="N3343" s="11">
        <v>30</v>
      </c>
      <c r="O3343" s="11">
        <v>2019</v>
      </c>
      <c r="P3343" s="11" t="s">
        <v>112</v>
      </c>
      <c r="Q3343" s="11" t="s">
        <v>112</v>
      </c>
      <c r="R3343" s="11" t="s">
        <v>241</v>
      </c>
      <c r="S3343" s="11" t="s">
        <v>104</v>
      </c>
      <c r="T3343" s="11">
        <v>905</v>
      </c>
      <c r="U3343" s="11" t="str">
        <f>IF(ISERROR(VLOOKUP(I3343,'BACK INFO'!F:F,1,0)),IF(ISERROR(VLOOKUP(I3343,'BACK INFO'!H:H,1,0)),K3343,'BACK INFO'!$H$1),'BACK INFO'!$G$1)</f>
        <v>ANITA M. HOPKINS</v>
      </c>
    </row>
    <row r="3344" spans="1:21" s="11" customFormat="1" x14ac:dyDescent="0.35">
      <c r="A3344" s="11" t="s">
        <v>94</v>
      </c>
      <c r="B3344" s="11">
        <v>2019</v>
      </c>
      <c r="C3344" s="11">
        <v>4</v>
      </c>
      <c r="D3344" s="11" t="s">
        <v>95</v>
      </c>
      <c r="E3344" s="11" t="s">
        <v>96</v>
      </c>
      <c r="F3344" s="11" t="s">
        <v>700</v>
      </c>
      <c r="G3344" s="11" t="s">
        <v>241</v>
      </c>
      <c r="H3344" s="11" t="s">
        <v>98</v>
      </c>
      <c r="I3344" s="11" t="s">
        <v>576</v>
      </c>
      <c r="J3344" s="11" t="s">
        <v>99</v>
      </c>
      <c r="K3344" s="11" t="s">
        <v>72</v>
      </c>
      <c r="L3344" s="11" t="s">
        <v>178</v>
      </c>
      <c r="M3344" s="11" t="s">
        <v>101</v>
      </c>
      <c r="N3344" s="11">
        <v>20</v>
      </c>
      <c r="O3344" s="11">
        <v>2019</v>
      </c>
      <c r="P3344" s="11" t="s">
        <v>112</v>
      </c>
      <c r="Q3344" s="11" t="s">
        <v>112</v>
      </c>
      <c r="R3344" s="11" t="s">
        <v>241</v>
      </c>
      <c r="S3344" s="11" t="s">
        <v>104</v>
      </c>
      <c r="T3344" s="11">
        <v>667</v>
      </c>
      <c r="U3344" s="11" t="str">
        <f>IF(ISERROR(VLOOKUP(I3344,'BACK INFO'!F:F,1,0)),IF(ISERROR(VLOOKUP(I3344,'BACK INFO'!H:H,1,0)),K3344,'BACK INFO'!$H$1),'BACK INFO'!$G$1)</f>
        <v>BILL MILLER AND COMPANY</v>
      </c>
    </row>
    <row r="3345" spans="1:21" s="11" customFormat="1" x14ac:dyDescent="0.35">
      <c r="A3345" s="11" t="s">
        <v>94</v>
      </c>
      <c r="B3345" s="11">
        <v>2019</v>
      </c>
      <c r="C3345" s="11">
        <v>4</v>
      </c>
      <c r="D3345" s="11" t="s">
        <v>95</v>
      </c>
      <c r="E3345" s="11" t="s">
        <v>96</v>
      </c>
      <c r="F3345" s="11" t="s">
        <v>700</v>
      </c>
      <c r="G3345" s="11" t="s">
        <v>241</v>
      </c>
      <c r="H3345" s="11" t="s">
        <v>98</v>
      </c>
      <c r="I3345" s="11" t="s">
        <v>416</v>
      </c>
      <c r="J3345" s="11" t="s">
        <v>99</v>
      </c>
      <c r="K3345" s="11" t="s">
        <v>75</v>
      </c>
      <c r="L3345" s="11" t="s">
        <v>216</v>
      </c>
      <c r="M3345" s="11" t="s">
        <v>101</v>
      </c>
      <c r="N3345" s="11">
        <v>5</v>
      </c>
      <c r="O3345" s="11">
        <v>2019</v>
      </c>
      <c r="P3345" s="11" t="s">
        <v>112</v>
      </c>
      <c r="Q3345" s="11" t="s">
        <v>112</v>
      </c>
      <c r="R3345" s="11" t="s">
        <v>241</v>
      </c>
      <c r="S3345" s="11" t="s">
        <v>104</v>
      </c>
      <c r="T3345" s="11">
        <v>151</v>
      </c>
      <c r="U3345" s="11" t="str">
        <f>IF(ISERROR(VLOOKUP(I3345,'BACK INFO'!F:F,1,0)),IF(ISERROR(VLOOKUP(I3345,'BACK INFO'!H:H,1,0)),K3345,'BACK INFO'!$H$1),'BACK INFO'!$G$1)</f>
        <v>LAURA BONG</v>
      </c>
    </row>
    <row r="3346" spans="1:21" s="11" customFormat="1" x14ac:dyDescent="0.35">
      <c r="A3346" s="11" t="s">
        <v>94</v>
      </c>
      <c r="B3346" s="11">
        <v>2019</v>
      </c>
      <c r="C3346" s="11">
        <v>4</v>
      </c>
      <c r="D3346" s="11" t="s">
        <v>95</v>
      </c>
      <c r="E3346" s="11" t="s">
        <v>96</v>
      </c>
      <c r="F3346" s="11" t="s">
        <v>700</v>
      </c>
      <c r="G3346" s="11" t="s">
        <v>241</v>
      </c>
      <c r="H3346" s="11" t="s">
        <v>98</v>
      </c>
      <c r="I3346" s="11" t="s">
        <v>313</v>
      </c>
      <c r="J3346" s="11" t="s">
        <v>99</v>
      </c>
      <c r="K3346" s="11" t="s">
        <v>67</v>
      </c>
      <c r="L3346" s="11" t="s">
        <v>133</v>
      </c>
      <c r="M3346" s="11" t="s">
        <v>101</v>
      </c>
      <c r="N3346" s="11">
        <v>28</v>
      </c>
      <c r="O3346" s="11">
        <v>2019</v>
      </c>
      <c r="P3346" s="11" t="s">
        <v>112</v>
      </c>
      <c r="Q3346" s="11" t="s">
        <v>112</v>
      </c>
      <c r="R3346" s="11" t="s">
        <v>241</v>
      </c>
      <c r="S3346" s="11" t="s">
        <v>104</v>
      </c>
      <c r="T3346" s="11">
        <v>797</v>
      </c>
      <c r="U3346" s="11" t="str">
        <f>IF(ISERROR(VLOOKUP(I3346,'BACK INFO'!F:F,1,0)),IF(ISERROR(VLOOKUP(I3346,'BACK INFO'!H:H,1,0)),K3346,'BACK INFO'!$H$1),'BACK INFO'!$G$1)</f>
        <v>ANITA M. HOPKINS</v>
      </c>
    </row>
    <row r="3347" spans="1:21" s="11" customFormat="1" x14ac:dyDescent="0.35">
      <c r="A3347" s="11" t="s">
        <v>94</v>
      </c>
      <c r="B3347" s="11">
        <v>2019</v>
      </c>
      <c r="C3347" s="11">
        <v>4</v>
      </c>
      <c r="D3347" s="11" t="s">
        <v>95</v>
      </c>
      <c r="E3347" s="11" t="s">
        <v>96</v>
      </c>
      <c r="F3347" s="11" t="s">
        <v>700</v>
      </c>
      <c r="G3347" s="11" t="s">
        <v>241</v>
      </c>
      <c r="H3347" s="11" t="s">
        <v>98</v>
      </c>
      <c r="I3347" s="11" t="s">
        <v>230</v>
      </c>
      <c r="J3347" s="11" t="s">
        <v>99</v>
      </c>
      <c r="K3347" s="11" t="s">
        <v>67</v>
      </c>
      <c r="L3347" s="11" t="s">
        <v>231</v>
      </c>
      <c r="M3347" s="11" t="s">
        <v>101</v>
      </c>
      <c r="N3347" s="11">
        <v>113</v>
      </c>
      <c r="O3347" s="11">
        <v>2019</v>
      </c>
      <c r="P3347" s="11" t="s">
        <v>112</v>
      </c>
      <c r="Q3347" s="11" t="s">
        <v>112</v>
      </c>
      <c r="R3347" s="11" t="s">
        <v>241</v>
      </c>
      <c r="S3347" s="11" t="s">
        <v>104</v>
      </c>
      <c r="T3347" s="11">
        <v>3791</v>
      </c>
      <c r="U3347" s="11" t="str">
        <f>IF(ISERROR(VLOOKUP(I3347,'BACK INFO'!F:F,1,0)),IF(ISERROR(VLOOKUP(I3347,'BACK INFO'!H:H,1,0)),K3347,'BACK INFO'!$H$1),'BACK INFO'!$G$1)</f>
        <v>ANITA M. HOPKINS</v>
      </c>
    </row>
    <row r="3348" spans="1:21" s="11" customFormat="1" x14ac:dyDescent="0.35">
      <c r="A3348" s="11" t="s">
        <v>94</v>
      </c>
      <c r="B3348" s="11">
        <v>2019</v>
      </c>
      <c r="C3348" s="11">
        <v>4</v>
      </c>
      <c r="D3348" s="11" t="s">
        <v>95</v>
      </c>
      <c r="E3348" s="11" t="s">
        <v>96</v>
      </c>
      <c r="F3348" s="11" t="s">
        <v>700</v>
      </c>
      <c r="G3348" s="11" t="s">
        <v>241</v>
      </c>
      <c r="H3348" s="11" t="s">
        <v>98</v>
      </c>
      <c r="I3348" s="11" t="s">
        <v>305</v>
      </c>
      <c r="J3348" s="11" t="s">
        <v>99</v>
      </c>
      <c r="K3348" s="11" t="s">
        <v>67</v>
      </c>
      <c r="L3348" s="11" t="s">
        <v>234</v>
      </c>
      <c r="M3348" s="11" t="s">
        <v>101</v>
      </c>
      <c r="N3348" s="11">
        <v>89</v>
      </c>
      <c r="O3348" s="11">
        <v>2019</v>
      </c>
      <c r="P3348" s="11" t="s">
        <v>112</v>
      </c>
      <c r="Q3348" s="11" t="s">
        <v>112</v>
      </c>
      <c r="R3348" s="11" t="s">
        <v>241</v>
      </c>
      <c r="S3348" s="11" t="s">
        <v>104</v>
      </c>
      <c r="T3348" s="11">
        <v>2738</v>
      </c>
      <c r="U3348" s="11" t="str">
        <f>IF(ISERROR(VLOOKUP(I3348,'BACK INFO'!F:F,1,0)),IF(ISERROR(VLOOKUP(I3348,'BACK INFO'!H:H,1,0)),K3348,'BACK INFO'!$H$1),'BACK INFO'!$G$1)</f>
        <v>ANITA M. HOPKINS</v>
      </c>
    </row>
    <row r="3349" spans="1:21" s="11" customFormat="1" x14ac:dyDescent="0.35">
      <c r="A3349" s="11" t="s">
        <v>94</v>
      </c>
      <c r="B3349" s="11">
        <v>2019</v>
      </c>
      <c r="C3349" s="11">
        <v>4</v>
      </c>
      <c r="D3349" s="11" t="s">
        <v>95</v>
      </c>
      <c r="E3349" s="11" t="s">
        <v>96</v>
      </c>
      <c r="F3349" s="11" t="s">
        <v>700</v>
      </c>
      <c r="G3349" s="11" t="s">
        <v>241</v>
      </c>
      <c r="H3349" s="11" t="s">
        <v>98</v>
      </c>
      <c r="I3349" s="11" t="s">
        <v>232</v>
      </c>
      <c r="J3349" s="11" t="s">
        <v>99</v>
      </c>
      <c r="K3349" s="11" t="s">
        <v>76</v>
      </c>
      <c r="L3349" s="11" t="s">
        <v>127</v>
      </c>
      <c r="M3349" s="11" t="s">
        <v>101</v>
      </c>
      <c r="N3349" s="11">
        <v>10</v>
      </c>
      <c r="O3349" s="11">
        <v>2019</v>
      </c>
      <c r="P3349" s="11" t="s">
        <v>112</v>
      </c>
      <c r="Q3349" s="11" t="s">
        <v>112</v>
      </c>
      <c r="R3349" s="11" t="s">
        <v>241</v>
      </c>
      <c r="S3349" s="11" t="s">
        <v>104</v>
      </c>
      <c r="T3349" s="11">
        <v>290</v>
      </c>
      <c r="U3349" s="11" t="str">
        <f>IF(ISERROR(VLOOKUP(I3349,'BACK INFO'!F:F,1,0)),IF(ISERROR(VLOOKUP(I3349,'BACK INFO'!H:H,1,0)),K3349,'BACK INFO'!$H$1),'BACK INFO'!$G$1)</f>
        <v>MIE MANNICHE</v>
      </c>
    </row>
    <row r="3350" spans="1:21" s="11" customFormat="1" x14ac:dyDescent="0.35">
      <c r="A3350" s="11" t="s">
        <v>94</v>
      </c>
      <c r="B3350" s="11">
        <v>2019</v>
      </c>
      <c r="C3350" s="11">
        <v>4</v>
      </c>
      <c r="D3350" s="11" t="s">
        <v>95</v>
      </c>
      <c r="E3350" s="11" t="s">
        <v>96</v>
      </c>
      <c r="F3350" s="11" t="s">
        <v>700</v>
      </c>
      <c r="G3350" s="11" t="s">
        <v>241</v>
      </c>
      <c r="H3350" s="11" t="s">
        <v>98</v>
      </c>
      <c r="I3350" s="11" t="s">
        <v>136</v>
      </c>
      <c r="J3350" s="11" t="s">
        <v>99</v>
      </c>
      <c r="K3350" s="11" t="s">
        <v>72</v>
      </c>
      <c r="L3350" s="11" t="s">
        <v>137</v>
      </c>
      <c r="M3350" s="11" t="s">
        <v>101</v>
      </c>
      <c r="N3350" s="11">
        <v>88</v>
      </c>
      <c r="O3350" s="11">
        <v>2019</v>
      </c>
      <c r="P3350" s="11" t="s">
        <v>112</v>
      </c>
      <c r="Q3350" s="11" t="s">
        <v>112</v>
      </c>
      <c r="R3350" s="11" t="s">
        <v>241</v>
      </c>
      <c r="S3350" s="11" t="s">
        <v>104</v>
      </c>
      <c r="T3350" s="11">
        <v>2584.8000000000002</v>
      </c>
      <c r="U3350" s="11" t="str">
        <f>IF(ISERROR(VLOOKUP(I3350,'BACK INFO'!F:F,1,0)),IF(ISERROR(VLOOKUP(I3350,'BACK INFO'!H:H,1,0)),K3350,'BACK INFO'!$H$1),'BACK INFO'!$G$1)</f>
        <v>BILL MILLER AND COMPANY</v>
      </c>
    </row>
    <row r="3351" spans="1:21" s="11" customFormat="1" x14ac:dyDescent="0.35">
      <c r="A3351" s="11" t="s">
        <v>94</v>
      </c>
      <c r="B3351" s="11">
        <v>2019</v>
      </c>
      <c r="C3351" s="11">
        <v>4</v>
      </c>
      <c r="D3351" s="11" t="s">
        <v>95</v>
      </c>
      <c r="E3351" s="11" t="s">
        <v>96</v>
      </c>
      <c r="F3351" s="11" t="s">
        <v>700</v>
      </c>
      <c r="G3351" s="11" t="s">
        <v>241</v>
      </c>
      <c r="H3351" s="11" t="s">
        <v>98</v>
      </c>
      <c r="I3351" s="11" t="s">
        <v>578</v>
      </c>
      <c r="J3351" s="11" t="s">
        <v>99</v>
      </c>
      <c r="K3351" s="11" t="s">
        <v>72</v>
      </c>
      <c r="L3351" s="11" t="s">
        <v>178</v>
      </c>
      <c r="M3351" s="11" t="s">
        <v>101</v>
      </c>
      <c r="N3351" s="11">
        <v>76</v>
      </c>
      <c r="O3351" s="11">
        <v>2019</v>
      </c>
      <c r="P3351" s="11" t="s">
        <v>112</v>
      </c>
      <c r="Q3351" s="11" t="s">
        <v>112</v>
      </c>
      <c r="R3351" s="11" t="s">
        <v>241</v>
      </c>
      <c r="S3351" s="11" t="s">
        <v>104</v>
      </c>
      <c r="T3351" s="11">
        <v>2444</v>
      </c>
      <c r="U3351" s="11" t="str">
        <f>IF(ISERROR(VLOOKUP(I3351,'BACK INFO'!F:F,1,0)),IF(ISERROR(VLOOKUP(I3351,'BACK INFO'!H:H,1,0)),K3351,'BACK INFO'!$H$1),'BACK INFO'!$G$1)</f>
        <v>BILL MILLER AND COMPANY</v>
      </c>
    </row>
    <row r="3352" spans="1:21" s="11" customFormat="1" x14ac:dyDescent="0.35">
      <c r="A3352" s="11" t="s">
        <v>94</v>
      </c>
      <c r="B3352" s="11">
        <v>2019</v>
      </c>
      <c r="C3352" s="11">
        <v>4</v>
      </c>
      <c r="D3352" s="11" t="s">
        <v>95</v>
      </c>
      <c r="E3352" s="11" t="s">
        <v>96</v>
      </c>
      <c r="F3352" s="11" t="s">
        <v>700</v>
      </c>
      <c r="G3352" s="11" t="s">
        <v>241</v>
      </c>
      <c r="H3352" s="11" t="s">
        <v>98</v>
      </c>
      <c r="I3352" s="11" t="s">
        <v>475</v>
      </c>
      <c r="J3352" s="11" t="s">
        <v>99</v>
      </c>
      <c r="K3352" s="11" t="s">
        <v>75</v>
      </c>
      <c r="L3352" s="11" t="s">
        <v>273</v>
      </c>
      <c r="M3352" s="11" t="s">
        <v>101</v>
      </c>
      <c r="N3352" s="11">
        <v>6</v>
      </c>
      <c r="O3352" s="11">
        <v>2019</v>
      </c>
      <c r="P3352" s="11" t="s">
        <v>112</v>
      </c>
      <c r="Q3352" s="11" t="s">
        <v>112</v>
      </c>
      <c r="R3352" s="11" t="s">
        <v>241</v>
      </c>
      <c r="S3352" s="11" t="s">
        <v>104</v>
      </c>
      <c r="T3352" s="11">
        <v>165</v>
      </c>
      <c r="U3352" s="11" t="str">
        <f>IF(ISERROR(VLOOKUP(I3352,'BACK INFO'!F:F,1,0)),IF(ISERROR(VLOOKUP(I3352,'BACK INFO'!H:H,1,0)),K3352,'BACK INFO'!$H$1),'BACK INFO'!$G$1)</f>
        <v>LAURA BONG</v>
      </c>
    </row>
    <row r="3353" spans="1:21" s="11" customFormat="1" x14ac:dyDescent="0.35">
      <c r="A3353" s="11" t="s">
        <v>94</v>
      </c>
      <c r="B3353" s="11">
        <v>2019</v>
      </c>
      <c r="C3353" s="11">
        <v>4</v>
      </c>
      <c r="D3353" s="11" t="s">
        <v>95</v>
      </c>
      <c r="E3353" s="11" t="s">
        <v>96</v>
      </c>
      <c r="F3353" s="11" t="s">
        <v>700</v>
      </c>
      <c r="G3353" s="11" t="s">
        <v>241</v>
      </c>
      <c r="H3353" s="11" t="s">
        <v>98</v>
      </c>
      <c r="I3353" s="11" t="s">
        <v>605</v>
      </c>
      <c r="J3353" s="11" t="s">
        <v>99</v>
      </c>
      <c r="K3353" s="11" t="s">
        <v>72</v>
      </c>
      <c r="L3353" s="11" t="s">
        <v>178</v>
      </c>
      <c r="M3353" s="11" t="s">
        <v>101</v>
      </c>
      <c r="N3353" s="11">
        <v>50</v>
      </c>
      <c r="O3353" s="11">
        <v>2019</v>
      </c>
      <c r="P3353" s="11" t="s">
        <v>112</v>
      </c>
      <c r="Q3353" s="11" t="s">
        <v>112</v>
      </c>
      <c r="R3353" s="11" t="s">
        <v>241</v>
      </c>
      <c r="S3353" s="11" t="s">
        <v>104</v>
      </c>
      <c r="T3353" s="11">
        <v>1475</v>
      </c>
      <c r="U3353" s="11" t="str">
        <f>IF(ISERROR(VLOOKUP(I3353,'BACK INFO'!F:F,1,0)),IF(ISERROR(VLOOKUP(I3353,'BACK INFO'!H:H,1,0)),K3353,'BACK INFO'!$H$1),'BACK INFO'!$G$1)</f>
        <v>BILL MILLER AND COMPANY</v>
      </c>
    </row>
    <row r="3354" spans="1:21" s="11" customFormat="1" x14ac:dyDescent="0.35">
      <c r="A3354" s="11" t="s">
        <v>94</v>
      </c>
      <c r="B3354" s="11">
        <v>2019</v>
      </c>
      <c r="C3354" s="11">
        <v>4</v>
      </c>
      <c r="D3354" s="11" t="s">
        <v>95</v>
      </c>
      <c r="E3354" s="11" t="s">
        <v>96</v>
      </c>
      <c r="F3354" s="11" t="s">
        <v>700</v>
      </c>
      <c r="G3354" s="11" t="s">
        <v>241</v>
      </c>
      <c r="H3354" s="11" t="s">
        <v>98</v>
      </c>
      <c r="I3354" s="11" t="s">
        <v>172</v>
      </c>
      <c r="J3354" s="11" t="s">
        <v>99</v>
      </c>
      <c r="K3354" s="11" t="s">
        <v>67</v>
      </c>
      <c r="L3354" s="11" t="s">
        <v>173</v>
      </c>
      <c r="M3354" s="11" t="s">
        <v>101</v>
      </c>
      <c r="N3354" s="11">
        <v>33</v>
      </c>
      <c r="O3354" s="11">
        <v>2019</v>
      </c>
      <c r="P3354" s="11" t="s">
        <v>112</v>
      </c>
      <c r="Q3354" s="11" t="s">
        <v>112</v>
      </c>
      <c r="R3354" s="11" t="s">
        <v>241</v>
      </c>
      <c r="S3354" s="11" t="s">
        <v>104</v>
      </c>
      <c r="T3354" s="11">
        <v>1110</v>
      </c>
      <c r="U3354" s="11" t="str">
        <f>IF(ISERROR(VLOOKUP(I3354,'BACK INFO'!F:F,1,0)),IF(ISERROR(VLOOKUP(I3354,'BACK INFO'!H:H,1,0)),K3354,'BACK INFO'!$H$1),'BACK INFO'!$G$1)</f>
        <v>ANITA M. HOPKINS</v>
      </c>
    </row>
    <row r="3355" spans="1:21" s="11" customFormat="1" x14ac:dyDescent="0.35">
      <c r="A3355" s="11" t="s">
        <v>94</v>
      </c>
      <c r="B3355" s="11">
        <v>2019</v>
      </c>
      <c r="C3355" s="11">
        <v>4</v>
      </c>
      <c r="D3355" s="11" t="s">
        <v>95</v>
      </c>
      <c r="E3355" s="11" t="s">
        <v>96</v>
      </c>
      <c r="F3355" s="11" t="s">
        <v>700</v>
      </c>
      <c r="G3355" s="11" t="s">
        <v>241</v>
      </c>
      <c r="H3355" s="11" t="s">
        <v>98</v>
      </c>
      <c r="I3355" s="11" t="s">
        <v>233</v>
      </c>
      <c r="J3355" s="11" t="s">
        <v>99</v>
      </c>
      <c r="K3355" s="11" t="s">
        <v>67</v>
      </c>
      <c r="L3355" s="11" t="s">
        <v>234</v>
      </c>
      <c r="M3355" s="11" t="s">
        <v>101</v>
      </c>
      <c r="N3355" s="11">
        <v>84</v>
      </c>
      <c r="O3355" s="11">
        <v>2019</v>
      </c>
      <c r="P3355" s="11" t="s">
        <v>112</v>
      </c>
      <c r="Q3355" s="11" t="s">
        <v>112</v>
      </c>
      <c r="R3355" s="11" t="s">
        <v>241</v>
      </c>
      <c r="S3355" s="11" t="s">
        <v>104</v>
      </c>
      <c r="T3355" s="11">
        <v>2661</v>
      </c>
      <c r="U3355" s="11" t="str">
        <f>IF(ISERROR(VLOOKUP(I3355,'BACK INFO'!F:F,1,0)),IF(ISERROR(VLOOKUP(I3355,'BACK INFO'!H:H,1,0)),K3355,'BACK INFO'!$H$1),'BACK INFO'!$G$1)</f>
        <v>ANITA M. HOPKINS</v>
      </c>
    </row>
    <row r="3356" spans="1:21" s="11" customFormat="1" x14ac:dyDescent="0.35">
      <c r="A3356" s="11" t="s">
        <v>94</v>
      </c>
      <c r="B3356" s="11">
        <v>2019</v>
      </c>
      <c r="C3356" s="11">
        <v>4</v>
      </c>
      <c r="D3356" s="11" t="s">
        <v>95</v>
      </c>
      <c r="E3356" s="11" t="s">
        <v>96</v>
      </c>
      <c r="F3356" s="11" t="s">
        <v>700</v>
      </c>
      <c r="G3356" s="11" t="s">
        <v>241</v>
      </c>
      <c r="H3356" s="11" t="s">
        <v>98</v>
      </c>
      <c r="I3356" s="11" t="s">
        <v>478</v>
      </c>
      <c r="J3356" s="11" t="s">
        <v>99</v>
      </c>
      <c r="K3356" s="11" t="s">
        <v>74</v>
      </c>
      <c r="L3356" s="11" t="s">
        <v>229</v>
      </c>
      <c r="M3356" s="11" t="s">
        <v>101</v>
      </c>
      <c r="N3356" s="11">
        <v>64</v>
      </c>
      <c r="O3356" s="11">
        <v>2019</v>
      </c>
      <c r="P3356" s="11" t="s">
        <v>112</v>
      </c>
      <c r="Q3356" s="11" t="s">
        <v>112</v>
      </c>
      <c r="R3356" s="11" t="s">
        <v>241</v>
      </c>
      <c r="S3356" s="11" t="s">
        <v>104</v>
      </c>
      <c r="T3356" s="11">
        <v>2036</v>
      </c>
      <c r="U3356" s="11" t="str">
        <f>IF(ISERROR(VLOOKUP(I3356,'BACK INFO'!F:F,1,0)),IF(ISERROR(VLOOKUP(I3356,'BACK INFO'!H:H,1,0)),K3356,'BACK INFO'!$H$1),'BACK INFO'!$G$1)</f>
        <v>DENISE ARNETT</v>
      </c>
    </row>
    <row r="3357" spans="1:21" s="11" customFormat="1" x14ac:dyDescent="0.35">
      <c r="A3357" s="11" t="s">
        <v>94</v>
      </c>
      <c r="B3357" s="11">
        <v>2019</v>
      </c>
      <c r="C3357" s="11">
        <v>4</v>
      </c>
      <c r="D3357" s="11" t="s">
        <v>95</v>
      </c>
      <c r="E3357" s="11" t="s">
        <v>96</v>
      </c>
      <c r="F3357" s="11" t="s">
        <v>700</v>
      </c>
      <c r="G3357" s="11" t="s">
        <v>241</v>
      </c>
      <c r="H3357" s="11" t="s">
        <v>98</v>
      </c>
      <c r="I3357" s="11" t="s">
        <v>175</v>
      </c>
      <c r="J3357" s="11" t="s">
        <v>99</v>
      </c>
      <c r="K3357" s="11" t="s">
        <v>75</v>
      </c>
      <c r="L3357" s="11" t="s">
        <v>131</v>
      </c>
      <c r="M3357" s="11" t="s">
        <v>101</v>
      </c>
      <c r="N3357" s="11">
        <v>2</v>
      </c>
      <c r="O3357" s="11">
        <v>2019</v>
      </c>
      <c r="P3357" s="11" t="s">
        <v>112</v>
      </c>
      <c r="Q3357" s="11" t="s">
        <v>112</v>
      </c>
      <c r="R3357" s="11" t="s">
        <v>241</v>
      </c>
      <c r="S3357" s="11" t="s">
        <v>104</v>
      </c>
      <c r="T3357" s="11">
        <v>63</v>
      </c>
      <c r="U3357" s="11" t="str">
        <f>IF(ISERROR(VLOOKUP(I3357,'BACK INFO'!F:F,1,0)),IF(ISERROR(VLOOKUP(I3357,'BACK INFO'!H:H,1,0)),K3357,'BACK INFO'!$H$1),'BACK INFO'!$G$1)</f>
        <v>LAURA BONG</v>
      </c>
    </row>
    <row r="3358" spans="1:21" s="11" customFormat="1" x14ac:dyDescent="0.35">
      <c r="A3358" s="11" t="s">
        <v>94</v>
      </c>
      <c r="B3358" s="11">
        <v>2019</v>
      </c>
      <c r="C3358" s="11">
        <v>4</v>
      </c>
      <c r="D3358" s="11" t="s">
        <v>95</v>
      </c>
      <c r="E3358" s="11" t="s">
        <v>96</v>
      </c>
      <c r="F3358" s="11" t="s">
        <v>700</v>
      </c>
      <c r="G3358" s="11" t="s">
        <v>241</v>
      </c>
      <c r="H3358" s="11" t="s">
        <v>98</v>
      </c>
      <c r="I3358" s="11" t="s">
        <v>606</v>
      </c>
      <c r="J3358" s="11" t="s">
        <v>99</v>
      </c>
      <c r="K3358" s="11" t="s">
        <v>67</v>
      </c>
      <c r="L3358" s="11" t="s">
        <v>116</v>
      </c>
      <c r="M3358" s="11" t="s">
        <v>101</v>
      </c>
      <c r="N3358" s="11">
        <v>21</v>
      </c>
      <c r="O3358" s="11">
        <v>2019</v>
      </c>
      <c r="P3358" s="11" t="s">
        <v>112</v>
      </c>
      <c r="Q3358" s="11" t="s">
        <v>112</v>
      </c>
      <c r="R3358" s="11" t="s">
        <v>241</v>
      </c>
      <c r="S3358" s="11" t="s">
        <v>104</v>
      </c>
      <c r="T3358" s="11">
        <v>729</v>
      </c>
      <c r="U3358" s="11" t="str">
        <f>IF(ISERROR(VLOOKUP(I3358,'BACK INFO'!F:F,1,0)),IF(ISERROR(VLOOKUP(I3358,'BACK INFO'!H:H,1,0)),K3358,'BACK INFO'!$H$1),'BACK INFO'!$G$1)</f>
        <v>ANITA M. HOPKINS</v>
      </c>
    </row>
    <row r="3359" spans="1:21" s="11" customFormat="1" x14ac:dyDescent="0.35">
      <c r="A3359" s="11" t="s">
        <v>94</v>
      </c>
      <c r="B3359" s="11">
        <v>2019</v>
      </c>
      <c r="C3359" s="11">
        <v>4</v>
      </c>
      <c r="D3359" s="11" t="s">
        <v>95</v>
      </c>
      <c r="E3359" s="11" t="s">
        <v>96</v>
      </c>
      <c r="F3359" s="11" t="s">
        <v>700</v>
      </c>
      <c r="G3359" s="11" t="s">
        <v>241</v>
      </c>
      <c r="H3359" s="11" t="s">
        <v>98</v>
      </c>
      <c r="I3359" s="11" t="s">
        <v>607</v>
      </c>
      <c r="J3359" s="11" t="s">
        <v>99</v>
      </c>
      <c r="K3359" s="11" t="s">
        <v>75</v>
      </c>
      <c r="L3359" s="11" t="s">
        <v>220</v>
      </c>
      <c r="M3359" s="11" t="s">
        <v>101</v>
      </c>
      <c r="N3359" s="11">
        <v>53</v>
      </c>
      <c r="O3359" s="11">
        <v>2019</v>
      </c>
      <c r="P3359" s="11" t="s">
        <v>112</v>
      </c>
      <c r="Q3359" s="11" t="s">
        <v>112</v>
      </c>
      <c r="R3359" s="11" t="s">
        <v>241</v>
      </c>
      <c r="S3359" s="11" t="s">
        <v>104</v>
      </c>
      <c r="T3359" s="11">
        <v>1631</v>
      </c>
      <c r="U3359" s="11" t="str">
        <f>IF(ISERROR(VLOOKUP(I3359,'BACK INFO'!F:F,1,0)),IF(ISERROR(VLOOKUP(I3359,'BACK INFO'!H:H,1,0)),K3359,'BACK INFO'!$H$1),'BACK INFO'!$G$1)</f>
        <v>LAURA BONG</v>
      </c>
    </row>
    <row r="3360" spans="1:21" s="11" customFormat="1" x14ac:dyDescent="0.35">
      <c r="A3360" s="11" t="s">
        <v>94</v>
      </c>
      <c r="B3360" s="11">
        <v>2019</v>
      </c>
      <c r="C3360" s="11">
        <v>4</v>
      </c>
      <c r="D3360" s="11" t="s">
        <v>95</v>
      </c>
      <c r="E3360" s="11" t="s">
        <v>96</v>
      </c>
      <c r="F3360" s="11" t="s">
        <v>700</v>
      </c>
      <c r="G3360" s="11" t="s">
        <v>241</v>
      </c>
      <c r="H3360" s="11" t="s">
        <v>98</v>
      </c>
      <c r="I3360" s="11" t="s">
        <v>608</v>
      </c>
      <c r="J3360" s="11" t="s">
        <v>99</v>
      </c>
      <c r="K3360" s="11" t="s">
        <v>67</v>
      </c>
      <c r="L3360" s="11" t="s">
        <v>108</v>
      </c>
      <c r="M3360" s="11" t="s">
        <v>101</v>
      </c>
      <c r="N3360" s="11">
        <v>108</v>
      </c>
      <c r="O3360" s="11">
        <v>2019</v>
      </c>
      <c r="P3360" s="11" t="s">
        <v>112</v>
      </c>
      <c r="Q3360" s="11" t="s">
        <v>112</v>
      </c>
      <c r="R3360" s="11" t="s">
        <v>241</v>
      </c>
      <c r="S3360" s="11" t="s">
        <v>104</v>
      </c>
      <c r="T3360" s="11">
        <v>3486</v>
      </c>
      <c r="U3360" s="11" t="str">
        <f>IF(ISERROR(VLOOKUP(I3360,'BACK INFO'!F:F,1,0)),IF(ISERROR(VLOOKUP(I3360,'BACK INFO'!H:H,1,0)),K3360,'BACK INFO'!$H$1),'BACK INFO'!$G$1)</f>
        <v>ANITA M. HOPKINS</v>
      </c>
    </row>
    <row r="3361" spans="1:21" s="11" customFormat="1" x14ac:dyDescent="0.35">
      <c r="A3361" s="11" t="s">
        <v>94</v>
      </c>
      <c r="B3361" s="11">
        <v>2019</v>
      </c>
      <c r="C3361" s="11">
        <v>4</v>
      </c>
      <c r="D3361" s="11" t="s">
        <v>95</v>
      </c>
      <c r="E3361" s="11" t="s">
        <v>96</v>
      </c>
      <c r="F3361" s="11" t="s">
        <v>700</v>
      </c>
      <c r="G3361" s="11" t="s">
        <v>241</v>
      </c>
      <c r="H3361" s="11" t="s">
        <v>98</v>
      </c>
      <c r="I3361" s="11" t="s">
        <v>176</v>
      </c>
      <c r="J3361" s="11" t="s">
        <v>99</v>
      </c>
      <c r="K3361" s="11" t="s">
        <v>67</v>
      </c>
      <c r="L3361" s="11" t="s">
        <v>108</v>
      </c>
      <c r="M3361" s="11" t="s">
        <v>101</v>
      </c>
      <c r="N3361" s="11">
        <v>92</v>
      </c>
      <c r="O3361" s="11">
        <v>2019</v>
      </c>
      <c r="P3361" s="11" t="s">
        <v>112</v>
      </c>
      <c r="Q3361" s="11" t="s">
        <v>112</v>
      </c>
      <c r="R3361" s="11" t="s">
        <v>241</v>
      </c>
      <c r="S3361" s="11" t="s">
        <v>104</v>
      </c>
      <c r="T3361" s="11">
        <v>3011</v>
      </c>
      <c r="U3361" s="11" t="str">
        <f>IF(ISERROR(VLOOKUP(I3361,'BACK INFO'!F:F,1,0)),IF(ISERROR(VLOOKUP(I3361,'BACK INFO'!H:H,1,0)),K3361,'BACK INFO'!$H$1),'BACK INFO'!$G$1)</f>
        <v>ANITA M. HOPKINS</v>
      </c>
    </row>
    <row r="3362" spans="1:21" s="11" customFormat="1" x14ac:dyDescent="0.35">
      <c r="A3362" s="11" t="s">
        <v>94</v>
      </c>
      <c r="B3362" s="11">
        <v>2019</v>
      </c>
      <c r="C3362" s="11">
        <v>4</v>
      </c>
      <c r="D3362" s="11" t="s">
        <v>95</v>
      </c>
      <c r="E3362" s="11" t="s">
        <v>96</v>
      </c>
      <c r="F3362" s="11" t="s">
        <v>700</v>
      </c>
      <c r="G3362" s="11" t="s">
        <v>241</v>
      </c>
      <c r="H3362" s="11" t="s">
        <v>98</v>
      </c>
      <c r="I3362" s="11" t="s">
        <v>177</v>
      </c>
      <c r="J3362" s="11" t="s">
        <v>99</v>
      </c>
      <c r="K3362" s="11" t="s">
        <v>72</v>
      </c>
      <c r="L3362" s="11" t="s">
        <v>178</v>
      </c>
      <c r="M3362" s="11" t="s">
        <v>101</v>
      </c>
      <c r="N3362" s="11">
        <v>34</v>
      </c>
      <c r="O3362" s="11">
        <v>2019</v>
      </c>
      <c r="P3362" s="11" t="s">
        <v>112</v>
      </c>
      <c r="Q3362" s="11" t="s">
        <v>112</v>
      </c>
      <c r="R3362" s="11" t="s">
        <v>241</v>
      </c>
      <c r="S3362" s="11" t="s">
        <v>104</v>
      </c>
      <c r="T3362" s="11">
        <v>1008</v>
      </c>
      <c r="U3362" s="11" t="str">
        <f>IF(ISERROR(VLOOKUP(I3362,'BACK INFO'!F:F,1,0)),IF(ISERROR(VLOOKUP(I3362,'BACK INFO'!H:H,1,0)),K3362,'BACK INFO'!$H$1),'BACK INFO'!$G$1)</f>
        <v>BILL MILLER AND COMPANY</v>
      </c>
    </row>
    <row r="3363" spans="1:21" s="11" customFormat="1" x14ac:dyDescent="0.35">
      <c r="A3363" s="11" t="s">
        <v>94</v>
      </c>
      <c r="B3363" s="11">
        <v>2019</v>
      </c>
      <c r="C3363" s="11">
        <v>4</v>
      </c>
      <c r="D3363" s="11" t="s">
        <v>95</v>
      </c>
      <c r="E3363" s="11" t="s">
        <v>96</v>
      </c>
      <c r="F3363" s="11" t="s">
        <v>700</v>
      </c>
      <c r="G3363" s="11" t="s">
        <v>241</v>
      </c>
      <c r="H3363" s="11" t="s">
        <v>98</v>
      </c>
      <c r="I3363" s="11" t="s">
        <v>609</v>
      </c>
      <c r="J3363" s="11" t="s">
        <v>99</v>
      </c>
      <c r="K3363" s="11" t="s">
        <v>67</v>
      </c>
      <c r="L3363" s="11" t="s">
        <v>237</v>
      </c>
      <c r="M3363" s="11" t="s">
        <v>101</v>
      </c>
      <c r="N3363" s="11">
        <v>46</v>
      </c>
      <c r="O3363" s="11">
        <v>2019</v>
      </c>
      <c r="P3363" s="11" t="s">
        <v>112</v>
      </c>
      <c r="Q3363" s="11" t="s">
        <v>112</v>
      </c>
      <c r="R3363" s="11" t="s">
        <v>241</v>
      </c>
      <c r="S3363" s="11" t="s">
        <v>104</v>
      </c>
      <c r="T3363" s="11">
        <v>1416</v>
      </c>
      <c r="U3363" s="11" t="str">
        <f>IF(ISERROR(VLOOKUP(I3363,'BACK INFO'!F:F,1,0)),IF(ISERROR(VLOOKUP(I3363,'BACK INFO'!H:H,1,0)),K3363,'BACK INFO'!$H$1),'BACK INFO'!$G$1)</f>
        <v>ANITA M. HOPKINS</v>
      </c>
    </row>
    <row r="3364" spans="1:21" s="11" customFormat="1" x14ac:dyDescent="0.35">
      <c r="A3364" s="11" t="s">
        <v>94</v>
      </c>
      <c r="B3364" s="11">
        <v>2019</v>
      </c>
      <c r="C3364" s="11">
        <v>4</v>
      </c>
      <c r="D3364" s="11" t="s">
        <v>95</v>
      </c>
      <c r="E3364" s="11" t="s">
        <v>96</v>
      </c>
      <c r="F3364" s="11" t="s">
        <v>700</v>
      </c>
      <c r="G3364" s="11" t="s">
        <v>241</v>
      </c>
      <c r="H3364" s="11" t="s">
        <v>98</v>
      </c>
      <c r="I3364" s="11" t="s">
        <v>179</v>
      </c>
      <c r="J3364" s="11" t="s">
        <v>99</v>
      </c>
      <c r="K3364" s="11" t="s">
        <v>67</v>
      </c>
      <c r="L3364" s="11" t="s">
        <v>108</v>
      </c>
      <c r="M3364" s="11" t="s">
        <v>101</v>
      </c>
      <c r="N3364" s="11">
        <v>74</v>
      </c>
      <c r="O3364" s="11">
        <v>2019</v>
      </c>
      <c r="P3364" s="11" t="s">
        <v>112</v>
      </c>
      <c r="Q3364" s="11" t="s">
        <v>112</v>
      </c>
      <c r="R3364" s="11" t="s">
        <v>241</v>
      </c>
      <c r="S3364" s="11" t="s">
        <v>104</v>
      </c>
      <c r="T3364" s="11">
        <v>2229</v>
      </c>
      <c r="U3364" s="11" t="str">
        <f>IF(ISERROR(VLOOKUP(I3364,'BACK INFO'!F:F,1,0)),IF(ISERROR(VLOOKUP(I3364,'BACK INFO'!H:H,1,0)),K3364,'BACK INFO'!$H$1),'BACK INFO'!$G$1)</f>
        <v>ANITA M. HOPKINS</v>
      </c>
    </row>
    <row r="3365" spans="1:21" s="11" customFormat="1" x14ac:dyDescent="0.35">
      <c r="A3365" s="11" t="s">
        <v>94</v>
      </c>
      <c r="B3365" s="11">
        <v>2019</v>
      </c>
      <c r="C3365" s="11">
        <v>4</v>
      </c>
      <c r="D3365" s="11" t="s">
        <v>95</v>
      </c>
      <c r="E3365" s="11" t="s">
        <v>96</v>
      </c>
      <c r="F3365" s="11" t="s">
        <v>700</v>
      </c>
      <c r="G3365" s="11" t="s">
        <v>241</v>
      </c>
      <c r="H3365" s="11" t="s">
        <v>98</v>
      </c>
      <c r="I3365" s="11" t="s">
        <v>584</v>
      </c>
      <c r="J3365" s="11" t="s">
        <v>99</v>
      </c>
      <c r="K3365" s="11" t="s">
        <v>72</v>
      </c>
      <c r="L3365" s="11" t="s">
        <v>137</v>
      </c>
      <c r="M3365" s="11" t="s">
        <v>101</v>
      </c>
      <c r="N3365" s="11">
        <v>20</v>
      </c>
      <c r="O3365" s="11">
        <v>2019</v>
      </c>
      <c r="P3365" s="11" t="s">
        <v>112</v>
      </c>
      <c r="Q3365" s="11" t="s">
        <v>112</v>
      </c>
      <c r="R3365" s="11" t="s">
        <v>241</v>
      </c>
      <c r="S3365" s="11" t="s">
        <v>104</v>
      </c>
      <c r="T3365" s="11">
        <v>620</v>
      </c>
      <c r="U3365" s="11" t="str">
        <f>IF(ISERROR(VLOOKUP(I3365,'BACK INFO'!F:F,1,0)),IF(ISERROR(VLOOKUP(I3365,'BACK INFO'!H:H,1,0)),K3365,'BACK INFO'!$H$1),'BACK INFO'!$G$1)</f>
        <v>BILL MILLER AND COMPANY</v>
      </c>
    </row>
    <row r="3366" spans="1:21" s="11" customFormat="1" x14ac:dyDescent="0.35">
      <c r="A3366" s="11" t="s">
        <v>94</v>
      </c>
      <c r="B3366" s="11">
        <v>2019</v>
      </c>
      <c r="C3366" s="11">
        <v>4</v>
      </c>
      <c r="D3366" s="11" t="s">
        <v>95</v>
      </c>
      <c r="E3366" s="11" t="s">
        <v>96</v>
      </c>
      <c r="F3366" s="11" t="s">
        <v>700</v>
      </c>
      <c r="G3366" s="11" t="s">
        <v>241</v>
      </c>
      <c r="H3366" s="11" t="s">
        <v>98</v>
      </c>
      <c r="I3366" s="11" t="s">
        <v>182</v>
      </c>
      <c r="J3366" s="11" t="s">
        <v>99</v>
      </c>
      <c r="K3366" s="11" t="s">
        <v>71</v>
      </c>
      <c r="L3366" s="11" t="s">
        <v>169</v>
      </c>
      <c r="M3366" s="11" t="s">
        <v>101</v>
      </c>
      <c r="N3366" s="11">
        <v>15</v>
      </c>
      <c r="O3366" s="11">
        <v>2019</v>
      </c>
      <c r="P3366" s="11" t="s">
        <v>112</v>
      </c>
      <c r="Q3366" s="11" t="s">
        <v>112</v>
      </c>
      <c r="R3366" s="11" t="s">
        <v>241</v>
      </c>
      <c r="S3366" s="11" t="s">
        <v>104</v>
      </c>
      <c r="T3366" s="11">
        <v>630</v>
      </c>
      <c r="U3366" s="11" t="str">
        <f>IF(ISERROR(VLOOKUP(I3366,'BACK INFO'!F:F,1,0)),IF(ISERROR(VLOOKUP(I3366,'BACK INFO'!H:H,1,0)),K3366,'BACK INFO'!$H$1),'BACK INFO'!$G$1)</f>
        <v>HOLLY SALES INC.</v>
      </c>
    </row>
    <row r="3367" spans="1:21" s="11" customFormat="1" x14ac:dyDescent="0.35">
      <c r="A3367" s="11" t="s">
        <v>94</v>
      </c>
      <c r="B3367" s="11">
        <v>2019</v>
      </c>
      <c r="C3367" s="11">
        <v>4</v>
      </c>
      <c r="D3367" s="11" t="s">
        <v>95</v>
      </c>
      <c r="E3367" s="11" t="s">
        <v>96</v>
      </c>
      <c r="F3367" s="11" t="s">
        <v>700</v>
      </c>
      <c r="G3367" s="11" t="s">
        <v>241</v>
      </c>
      <c r="H3367" s="11" t="s">
        <v>98</v>
      </c>
      <c r="I3367" s="11" t="s">
        <v>585</v>
      </c>
      <c r="J3367" s="11" t="s">
        <v>99</v>
      </c>
      <c r="K3367" s="11" t="s">
        <v>75</v>
      </c>
      <c r="L3367" s="11" t="s">
        <v>165</v>
      </c>
      <c r="M3367" s="11" t="s">
        <v>101</v>
      </c>
      <c r="N3367" s="11">
        <v>2</v>
      </c>
      <c r="O3367" s="11">
        <v>2019</v>
      </c>
      <c r="P3367" s="11" t="s">
        <v>112</v>
      </c>
      <c r="Q3367" s="11" t="s">
        <v>112</v>
      </c>
      <c r="R3367" s="11" t="s">
        <v>241</v>
      </c>
      <c r="S3367" s="11" t="s">
        <v>104</v>
      </c>
      <c r="T3367" s="11">
        <v>56</v>
      </c>
      <c r="U3367" s="11" t="str">
        <f>IF(ISERROR(VLOOKUP(I3367,'BACK INFO'!F:F,1,0)),IF(ISERROR(VLOOKUP(I3367,'BACK INFO'!H:H,1,0)),K3367,'BACK INFO'!$H$1),'BACK INFO'!$G$1)</f>
        <v>LAURA BONG</v>
      </c>
    </row>
    <row r="3368" spans="1:21" s="11" customFormat="1" x14ac:dyDescent="0.35">
      <c r="A3368" s="11" t="s">
        <v>94</v>
      </c>
      <c r="B3368" s="11">
        <v>2019</v>
      </c>
      <c r="C3368" s="11">
        <v>4</v>
      </c>
      <c r="D3368" s="11" t="s">
        <v>95</v>
      </c>
      <c r="E3368" s="11" t="s">
        <v>96</v>
      </c>
      <c r="F3368" s="11" t="s">
        <v>700</v>
      </c>
      <c r="G3368" s="11" t="s">
        <v>241</v>
      </c>
      <c r="H3368" s="11" t="s">
        <v>98</v>
      </c>
      <c r="I3368" s="11" t="s">
        <v>610</v>
      </c>
      <c r="J3368" s="11" t="s">
        <v>99</v>
      </c>
      <c r="K3368" s="11" t="s">
        <v>67</v>
      </c>
      <c r="L3368" s="11" t="s">
        <v>108</v>
      </c>
      <c r="M3368" s="11" t="s">
        <v>101</v>
      </c>
      <c r="N3368" s="11">
        <v>64</v>
      </c>
      <c r="O3368" s="11">
        <v>2019</v>
      </c>
      <c r="P3368" s="11" t="s">
        <v>112</v>
      </c>
      <c r="Q3368" s="11" t="s">
        <v>112</v>
      </c>
      <c r="R3368" s="11" t="s">
        <v>241</v>
      </c>
      <c r="S3368" s="11" t="s">
        <v>104</v>
      </c>
      <c r="T3368" s="11">
        <v>1863</v>
      </c>
      <c r="U3368" s="11" t="str">
        <f>IF(ISERROR(VLOOKUP(I3368,'BACK INFO'!F:F,1,0)),IF(ISERROR(VLOOKUP(I3368,'BACK INFO'!H:H,1,0)),K3368,'BACK INFO'!$H$1),'BACK INFO'!$G$1)</f>
        <v>ANITA M. HOPKINS</v>
      </c>
    </row>
    <row r="3369" spans="1:21" s="11" customFormat="1" x14ac:dyDescent="0.35">
      <c r="A3369" s="11" t="s">
        <v>94</v>
      </c>
      <c r="B3369" s="11">
        <v>2019</v>
      </c>
      <c r="C3369" s="11">
        <v>4</v>
      </c>
      <c r="D3369" s="11" t="s">
        <v>95</v>
      </c>
      <c r="E3369" s="11" t="s">
        <v>96</v>
      </c>
      <c r="F3369" s="11" t="s">
        <v>700</v>
      </c>
      <c r="G3369" s="11" t="s">
        <v>241</v>
      </c>
      <c r="H3369" s="11" t="s">
        <v>98</v>
      </c>
      <c r="I3369" s="11" t="s">
        <v>217</v>
      </c>
      <c r="J3369" s="11" t="s">
        <v>99</v>
      </c>
      <c r="K3369" s="11" t="s">
        <v>75</v>
      </c>
      <c r="L3369" s="11" t="s">
        <v>146</v>
      </c>
      <c r="M3369" s="11" t="s">
        <v>101</v>
      </c>
      <c r="N3369" s="11">
        <v>7</v>
      </c>
      <c r="O3369" s="11">
        <v>2019</v>
      </c>
      <c r="P3369" s="11" t="s">
        <v>112</v>
      </c>
      <c r="Q3369" s="11" t="s">
        <v>112</v>
      </c>
      <c r="R3369" s="11" t="s">
        <v>241</v>
      </c>
      <c r="S3369" s="11" t="s">
        <v>104</v>
      </c>
      <c r="T3369" s="11">
        <v>210</v>
      </c>
      <c r="U3369" s="11" t="str">
        <f>IF(ISERROR(VLOOKUP(I3369,'BACK INFO'!F:F,1,0)),IF(ISERROR(VLOOKUP(I3369,'BACK INFO'!H:H,1,0)),K3369,'BACK INFO'!$H$1),'BACK INFO'!$G$1)</f>
        <v>LAURA BONG</v>
      </c>
    </row>
    <row r="3370" spans="1:21" s="11" customFormat="1" x14ac:dyDescent="0.35">
      <c r="A3370" s="11" t="s">
        <v>94</v>
      </c>
      <c r="B3370" s="11">
        <v>2019</v>
      </c>
      <c r="C3370" s="11">
        <v>4</v>
      </c>
      <c r="D3370" s="11" t="s">
        <v>95</v>
      </c>
      <c r="E3370" s="11" t="s">
        <v>96</v>
      </c>
      <c r="F3370" s="11" t="s">
        <v>700</v>
      </c>
      <c r="G3370" s="11" t="s">
        <v>241</v>
      </c>
      <c r="H3370" s="11" t="s">
        <v>98</v>
      </c>
      <c r="I3370" s="11" t="s">
        <v>386</v>
      </c>
      <c r="J3370" s="11" t="s">
        <v>99</v>
      </c>
      <c r="K3370" s="11" t="s">
        <v>72</v>
      </c>
      <c r="L3370" s="11" t="s">
        <v>114</v>
      </c>
      <c r="M3370" s="11" t="s">
        <v>101</v>
      </c>
      <c r="N3370" s="11">
        <v>1</v>
      </c>
      <c r="O3370" s="11">
        <v>2019</v>
      </c>
      <c r="P3370" s="11" t="s">
        <v>112</v>
      </c>
      <c r="Q3370" s="11" t="s">
        <v>112</v>
      </c>
      <c r="R3370" s="11" t="s">
        <v>241</v>
      </c>
      <c r="S3370" s="11" t="s">
        <v>104</v>
      </c>
      <c r="T3370" s="11">
        <v>68</v>
      </c>
      <c r="U3370" s="11" t="str">
        <f>IF(ISERROR(VLOOKUP(I3370,'BACK INFO'!F:F,1,0)),IF(ISERROR(VLOOKUP(I3370,'BACK INFO'!H:H,1,0)),K3370,'BACK INFO'!$H$1),'BACK INFO'!$G$1)</f>
        <v>BILL MILLER AND COMPANY</v>
      </c>
    </row>
    <row r="3371" spans="1:21" s="11" customFormat="1" x14ac:dyDescent="0.35">
      <c r="A3371" s="11" t="s">
        <v>94</v>
      </c>
      <c r="B3371" s="11">
        <v>2019</v>
      </c>
      <c r="C3371" s="11">
        <v>4</v>
      </c>
      <c r="D3371" s="11" t="s">
        <v>95</v>
      </c>
      <c r="E3371" s="11" t="s">
        <v>96</v>
      </c>
      <c r="F3371" s="11" t="s">
        <v>700</v>
      </c>
      <c r="G3371" s="11" t="s">
        <v>241</v>
      </c>
      <c r="H3371" s="11" t="s">
        <v>98</v>
      </c>
      <c r="I3371" s="11" t="s">
        <v>428</v>
      </c>
      <c r="J3371" s="11" t="s">
        <v>120</v>
      </c>
      <c r="K3371" s="11" t="s">
        <v>66</v>
      </c>
      <c r="L3371" s="11" t="s">
        <v>297</v>
      </c>
      <c r="M3371" s="11" t="s">
        <v>122</v>
      </c>
      <c r="N3371" s="11">
        <v>30</v>
      </c>
      <c r="O3371" s="11">
        <v>2019</v>
      </c>
      <c r="P3371" s="11" t="s">
        <v>112</v>
      </c>
      <c r="Q3371" s="11" t="s">
        <v>112</v>
      </c>
      <c r="R3371" s="11" t="s">
        <v>241</v>
      </c>
      <c r="S3371" s="11" t="s">
        <v>104</v>
      </c>
      <c r="T3371" s="11">
        <v>878.09226654780491</v>
      </c>
      <c r="U3371" s="11" t="str">
        <f>IF(ISERROR(VLOOKUP(I3371,'BACK INFO'!F:F,1,0)),IF(ISERROR(VLOOKUP(I3371,'BACK INFO'!H:H,1,0)),K3371,'BACK INFO'!$H$1),'BACK INFO'!$G$1)</f>
        <v>SHOUTOUTAGENCY</v>
      </c>
    </row>
    <row r="3372" spans="1:21" s="11" customFormat="1" x14ac:dyDescent="0.35">
      <c r="A3372" s="11" t="s">
        <v>94</v>
      </c>
      <c r="B3372" s="11">
        <v>2019</v>
      </c>
      <c r="C3372" s="11">
        <v>4</v>
      </c>
      <c r="D3372" s="11" t="s">
        <v>95</v>
      </c>
      <c r="E3372" s="11" t="s">
        <v>96</v>
      </c>
      <c r="F3372" s="11" t="s">
        <v>700</v>
      </c>
      <c r="G3372" s="11" t="s">
        <v>241</v>
      </c>
      <c r="H3372" s="11" t="s">
        <v>98</v>
      </c>
      <c r="I3372" s="11" t="s">
        <v>587</v>
      </c>
      <c r="J3372" s="11" t="s">
        <v>99</v>
      </c>
      <c r="K3372" s="11" t="s">
        <v>75</v>
      </c>
      <c r="L3372" s="11" t="s">
        <v>131</v>
      </c>
      <c r="M3372" s="11" t="s">
        <v>101</v>
      </c>
      <c r="N3372" s="11">
        <v>6</v>
      </c>
      <c r="O3372" s="11">
        <v>2019</v>
      </c>
      <c r="P3372" s="11" t="s">
        <v>112</v>
      </c>
      <c r="Q3372" s="11" t="s">
        <v>112</v>
      </c>
      <c r="R3372" s="11" t="s">
        <v>241</v>
      </c>
      <c r="S3372" s="11" t="s">
        <v>104</v>
      </c>
      <c r="T3372" s="11">
        <v>190</v>
      </c>
      <c r="U3372" s="11" t="str">
        <f>IF(ISERROR(VLOOKUP(I3372,'BACK INFO'!F:F,1,0)),IF(ISERROR(VLOOKUP(I3372,'BACK INFO'!H:H,1,0)),K3372,'BACK INFO'!$H$1),'BACK INFO'!$G$1)</f>
        <v>LAURA BONG</v>
      </c>
    </row>
    <row r="3373" spans="1:21" s="11" customFormat="1" x14ac:dyDescent="0.35">
      <c r="A3373" s="11" t="s">
        <v>94</v>
      </c>
      <c r="B3373" s="11">
        <v>2019</v>
      </c>
      <c r="C3373" s="11">
        <v>4</v>
      </c>
      <c r="D3373" s="11" t="s">
        <v>95</v>
      </c>
      <c r="E3373" s="11" t="s">
        <v>96</v>
      </c>
      <c r="F3373" s="11" t="s">
        <v>700</v>
      </c>
      <c r="G3373" s="11" t="s">
        <v>241</v>
      </c>
      <c r="H3373" s="11" t="s">
        <v>98</v>
      </c>
      <c r="I3373" s="11" t="s">
        <v>64</v>
      </c>
      <c r="J3373" s="11" t="s">
        <v>99</v>
      </c>
      <c r="K3373" s="11" t="s">
        <v>54</v>
      </c>
      <c r="L3373" s="11" t="s">
        <v>165</v>
      </c>
      <c r="M3373" s="11" t="s">
        <v>101</v>
      </c>
      <c r="N3373" s="11">
        <v>26</v>
      </c>
      <c r="O3373" s="11">
        <v>2019</v>
      </c>
      <c r="P3373" s="11" t="s">
        <v>112</v>
      </c>
      <c r="Q3373" s="11" t="s">
        <v>112</v>
      </c>
      <c r="R3373" s="11" t="s">
        <v>241</v>
      </c>
      <c r="S3373" s="11" t="s">
        <v>104</v>
      </c>
      <c r="T3373" s="11">
        <v>1020.8</v>
      </c>
      <c r="U3373" s="11" t="str">
        <f>IF(ISERROR(VLOOKUP(I3373,'BACK INFO'!F:F,1,0)),IF(ISERROR(VLOOKUP(I3373,'BACK INFO'!H:H,1,0)),K3373,'BACK INFO'!$H$1),'BACK INFO'!$G$1)</f>
        <v>PAIGE ALYSE STRAUGHAN</v>
      </c>
    </row>
    <row r="3374" spans="1:21" s="11" customFormat="1" x14ac:dyDescent="0.35">
      <c r="A3374" s="11" t="s">
        <v>94</v>
      </c>
      <c r="B3374" s="11">
        <v>2019</v>
      </c>
      <c r="C3374" s="11">
        <v>4</v>
      </c>
      <c r="D3374" s="11" t="s">
        <v>95</v>
      </c>
      <c r="E3374" s="11" t="s">
        <v>96</v>
      </c>
      <c r="F3374" s="11" t="s">
        <v>700</v>
      </c>
      <c r="G3374" s="11" t="s">
        <v>241</v>
      </c>
      <c r="H3374" s="11" t="s">
        <v>98</v>
      </c>
      <c r="I3374" s="11" t="s">
        <v>602</v>
      </c>
      <c r="J3374" s="11" t="s">
        <v>99</v>
      </c>
      <c r="K3374" s="11" t="s">
        <v>75</v>
      </c>
      <c r="L3374" s="11" t="s">
        <v>131</v>
      </c>
      <c r="M3374" s="11" t="s">
        <v>101</v>
      </c>
      <c r="N3374" s="11">
        <v>26</v>
      </c>
      <c r="O3374" s="11">
        <v>2019</v>
      </c>
      <c r="P3374" s="11" t="s">
        <v>112</v>
      </c>
      <c r="Q3374" s="11" t="s">
        <v>112</v>
      </c>
      <c r="R3374" s="11" t="s">
        <v>241</v>
      </c>
      <c r="S3374" s="11" t="s">
        <v>104</v>
      </c>
      <c r="T3374" s="11">
        <v>783</v>
      </c>
      <c r="U3374" s="11" t="str">
        <f>IF(ISERROR(VLOOKUP(I3374,'BACK INFO'!F:F,1,0)),IF(ISERROR(VLOOKUP(I3374,'BACK INFO'!H:H,1,0)),K3374,'BACK INFO'!$H$1),'BACK INFO'!$G$1)</f>
        <v>LAURA BONG</v>
      </c>
    </row>
    <row r="3375" spans="1:21" s="11" customFormat="1" x14ac:dyDescent="0.35">
      <c r="A3375" s="11" t="s">
        <v>94</v>
      </c>
      <c r="B3375" s="11">
        <v>2019</v>
      </c>
      <c r="C3375" s="11">
        <v>4</v>
      </c>
      <c r="D3375" s="11" t="s">
        <v>95</v>
      </c>
      <c r="E3375" s="11" t="s">
        <v>96</v>
      </c>
      <c r="F3375" s="11" t="s">
        <v>700</v>
      </c>
      <c r="G3375" s="11" t="s">
        <v>241</v>
      </c>
      <c r="H3375" s="11" t="s">
        <v>98</v>
      </c>
      <c r="I3375" s="11" t="s">
        <v>611</v>
      </c>
      <c r="J3375" s="11" t="s">
        <v>99</v>
      </c>
      <c r="K3375" s="11" t="s">
        <v>612</v>
      </c>
      <c r="L3375" s="11" t="s">
        <v>114</v>
      </c>
      <c r="M3375" s="11" t="s">
        <v>101</v>
      </c>
      <c r="N3375" s="11">
        <v>16</v>
      </c>
      <c r="O3375" s="11">
        <v>2019</v>
      </c>
      <c r="P3375" s="11" t="s">
        <v>112</v>
      </c>
      <c r="Q3375" s="11" t="s">
        <v>112</v>
      </c>
      <c r="R3375" s="11" t="s">
        <v>241</v>
      </c>
      <c r="S3375" s="11" t="s">
        <v>104</v>
      </c>
      <c r="T3375" s="11">
        <v>681</v>
      </c>
      <c r="U3375" s="11" t="str">
        <f>IF(ISERROR(VLOOKUP(I3375,'BACK INFO'!F:F,1,0)),IF(ISERROR(VLOOKUP(I3375,'BACK INFO'!H:H,1,0)),K3375,'BACK INFO'!$H$1),'BACK INFO'!$G$1)</f>
        <v>CATALINA RESTREPO GOMEZ</v>
      </c>
    </row>
    <row r="3376" spans="1:21" s="11" customFormat="1" x14ac:dyDescent="0.35">
      <c r="A3376" s="11" t="s">
        <v>94</v>
      </c>
      <c r="B3376" s="11">
        <v>2019</v>
      </c>
      <c r="C3376" s="11">
        <v>4</v>
      </c>
      <c r="D3376" s="11" t="s">
        <v>95</v>
      </c>
      <c r="E3376" s="11" t="s">
        <v>96</v>
      </c>
      <c r="F3376" s="11" t="s">
        <v>700</v>
      </c>
      <c r="G3376" s="11" t="s">
        <v>241</v>
      </c>
      <c r="H3376" s="11" t="s">
        <v>98</v>
      </c>
      <c r="I3376" s="11" t="s">
        <v>613</v>
      </c>
      <c r="J3376" s="11" t="s">
        <v>99</v>
      </c>
      <c r="K3376" s="11" t="s">
        <v>75</v>
      </c>
      <c r="L3376" s="11" t="s">
        <v>273</v>
      </c>
      <c r="M3376" s="11" t="s">
        <v>101</v>
      </c>
      <c r="N3376" s="11">
        <v>28</v>
      </c>
      <c r="O3376" s="11">
        <v>2019</v>
      </c>
      <c r="P3376" s="11" t="s">
        <v>112</v>
      </c>
      <c r="Q3376" s="11" t="s">
        <v>112</v>
      </c>
      <c r="R3376" s="11" t="s">
        <v>241</v>
      </c>
      <c r="S3376" s="11" t="s">
        <v>104</v>
      </c>
      <c r="T3376" s="11">
        <v>1080</v>
      </c>
      <c r="U3376" s="11" t="str">
        <f>IF(ISERROR(VLOOKUP(I3376,'BACK INFO'!F:F,1,0)),IF(ISERROR(VLOOKUP(I3376,'BACK INFO'!H:H,1,0)),K3376,'BACK INFO'!$H$1),'BACK INFO'!$G$1)</f>
        <v>LAURA BONG</v>
      </c>
    </row>
    <row r="3377" spans="1:21" s="11" customFormat="1" x14ac:dyDescent="0.35">
      <c r="A3377" s="11" t="s">
        <v>94</v>
      </c>
      <c r="B3377" s="11">
        <v>2019</v>
      </c>
      <c r="C3377" s="11">
        <v>4</v>
      </c>
      <c r="D3377" s="11" t="s">
        <v>95</v>
      </c>
      <c r="E3377" s="11" t="s">
        <v>96</v>
      </c>
      <c r="F3377" s="11" t="s">
        <v>700</v>
      </c>
      <c r="G3377" s="11" t="s">
        <v>241</v>
      </c>
      <c r="H3377" s="11" t="s">
        <v>98</v>
      </c>
      <c r="I3377" s="11" t="s">
        <v>614</v>
      </c>
      <c r="J3377" s="11" t="s">
        <v>120</v>
      </c>
      <c r="K3377" s="11" t="s">
        <v>66</v>
      </c>
      <c r="L3377" s="11" t="s">
        <v>121</v>
      </c>
      <c r="M3377" s="11" t="s">
        <v>122</v>
      </c>
      <c r="N3377" s="11">
        <v>36</v>
      </c>
      <c r="O3377" s="11">
        <v>2019</v>
      </c>
      <c r="P3377" s="11" t="s">
        <v>112</v>
      </c>
      <c r="Q3377" s="11" t="s">
        <v>112</v>
      </c>
      <c r="R3377" s="11" t="s">
        <v>241</v>
      </c>
      <c r="S3377" s="11" t="s">
        <v>104</v>
      </c>
      <c r="T3377" s="11">
        <v>1027.4125250724319</v>
      </c>
      <c r="U3377" s="11" t="str">
        <f>IF(ISERROR(VLOOKUP(I3377,'BACK INFO'!F:F,1,0)),IF(ISERROR(VLOOKUP(I3377,'BACK INFO'!H:H,1,0)),K3377,'BACK INFO'!$H$1),'BACK INFO'!$G$1)</f>
        <v>SHOUTOUTAGENCY</v>
      </c>
    </row>
    <row r="3378" spans="1:21" s="11" customFormat="1" x14ac:dyDescent="0.35">
      <c r="A3378" s="11" t="s">
        <v>94</v>
      </c>
      <c r="B3378" s="11">
        <v>2019</v>
      </c>
      <c r="C3378" s="11">
        <v>4</v>
      </c>
      <c r="D3378" s="11" t="s">
        <v>95</v>
      </c>
      <c r="E3378" s="11" t="s">
        <v>96</v>
      </c>
      <c r="F3378" s="11" t="s">
        <v>700</v>
      </c>
      <c r="G3378" s="11" t="s">
        <v>241</v>
      </c>
      <c r="H3378" s="11" t="s">
        <v>98</v>
      </c>
      <c r="I3378" s="11" t="s">
        <v>615</v>
      </c>
      <c r="J3378" s="11" t="s">
        <v>99</v>
      </c>
      <c r="K3378" s="11" t="s">
        <v>73</v>
      </c>
      <c r="L3378" s="11" t="s">
        <v>127</v>
      </c>
      <c r="M3378" s="11" t="s">
        <v>101</v>
      </c>
      <c r="N3378" s="11">
        <v>8</v>
      </c>
      <c r="O3378" s="11">
        <v>2019</v>
      </c>
      <c r="P3378" s="11" t="s">
        <v>112</v>
      </c>
      <c r="Q3378" s="11" t="s">
        <v>112</v>
      </c>
      <c r="R3378" s="11" t="s">
        <v>241</v>
      </c>
      <c r="S3378" s="11" t="s">
        <v>104</v>
      </c>
      <c r="T3378" s="11">
        <v>256</v>
      </c>
      <c r="U3378" s="11" t="str">
        <f>IF(ISERROR(VLOOKUP(I3378,'BACK INFO'!F:F,1,0)),IF(ISERROR(VLOOKUP(I3378,'BACK INFO'!H:H,1,0)),K3378,'BACK INFO'!$H$1),'BACK INFO'!$G$1)</f>
        <v>PHYLLIS POSNER</v>
      </c>
    </row>
    <row r="3379" spans="1:21" s="11" customFormat="1" x14ac:dyDescent="0.35">
      <c r="A3379" s="11" t="s">
        <v>94</v>
      </c>
      <c r="B3379" s="11">
        <v>2019</v>
      </c>
      <c r="C3379" s="11">
        <v>4</v>
      </c>
      <c r="D3379" s="11" t="s">
        <v>95</v>
      </c>
      <c r="E3379" s="11" t="s">
        <v>96</v>
      </c>
      <c r="F3379" s="11" t="s">
        <v>700</v>
      </c>
      <c r="G3379" s="11" t="s">
        <v>241</v>
      </c>
      <c r="H3379" s="11" t="s">
        <v>106</v>
      </c>
      <c r="I3379" s="11" t="s">
        <v>443</v>
      </c>
      <c r="J3379" s="11" t="s">
        <v>99</v>
      </c>
      <c r="K3379" s="11" t="s">
        <v>72</v>
      </c>
      <c r="L3379" s="11" t="s">
        <v>364</v>
      </c>
      <c r="M3379" s="11" t="s">
        <v>101</v>
      </c>
      <c r="N3379" s="11">
        <v>15</v>
      </c>
      <c r="O3379" s="11">
        <v>2019</v>
      </c>
      <c r="P3379" s="11" t="s">
        <v>112</v>
      </c>
      <c r="Q3379" s="11" t="s">
        <v>112</v>
      </c>
      <c r="R3379" s="11" t="s">
        <v>241</v>
      </c>
      <c r="S3379" s="11" t="s">
        <v>104</v>
      </c>
      <c r="T3379" s="11">
        <v>186</v>
      </c>
      <c r="U3379" s="11" t="str">
        <f>IF(ISERROR(VLOOKUP(I3379,'BACK INFO'!F:F,1,0)),IF(ISERROR(VLOOKUP(I3379,'BACK INFO'!H:H,1,0)),K3379,'BACK INFO'!$H$1),'BACK INFO'!$G$1)</f>
        <v>BILL MILLER AND COMPANY</v>
      </c>
    </row>
    <row r="3380" spans="1:21" s="11" customFormat="1" x14ac:dyDescent="0.35">
      <c r="A3380" s="11" t="s">
        <v>94</v>
      </c>
      <c r="B3380" s="11">
        <v>2019</v>
      </c>
      <c r="C3380" s="11">
        <v>4</v>
      </c>
      <c r="D3380" s="11" t="s">
        <v>95</v>
      </c>
      <c r="E3380" s="11" t="s">
        <v>96</v>
      </c>
      <c r="F3380" s="11" t="s">
        <v>700</v>
      </c>
      <c r="G3380" s="11" t="s">
        <v>241</v>
      </c>
      <c r="H3380" s="11" t="s">
        <v>106</v>
      </c>
      <c r="I3380" s="11" t="s">
        <v>195</v>
      </c>
      <c r="J3380" s="11" t="s">
        <v>99</v>
      </c>
      <c r="K3380" s="11" t="s">
        <v>72</v>
      </c>
      <c r="L3380" s="11" t="s">
        <v>114</v>
      </c>
      <c r="M3380" s="11" t="s">
        <v>101</v>
      </c>
      <c r="N3380" s="11">
        <v>62</v>
      </c>
      <c r="O3380" s="11">
        <v>2019</v>
      </c>
      <c r="P3380" s="11" t="s">
        <v>112</v>
      </c>
      <c r="Q3380" s="11" t="s">
        <v>112</v>
      </c>
      <c r="R3380" s="11" t="s">
        <v>241</v>
      </c>
      <c r="S3380" s="11" t="s">
        <v>104</v>
      </c>
      <c r="T3380" s="11">
        <v>1042</v>
      </c>
      <c r="U3380" s="11" t="str">
        <f>IF(ISERROR(VLOOKUP(I3380,'BACK INFO'!F:F,1,0)),IF(ISERROR(VLOOKUP(I3380,'BACK INFO'!H:H,1,0)),K3380,'BACK INFO'!$H$1),'BACK INFO'!$G$1)</f>
        <v>BILL MILLER AND COMPANY</v>
      </c>
    </row>
    <row r="3381" spans="1:21" s="11" customFormat="1" x14ac:dyDescent="0.35">
      <c r="A3381" s="11" t="s">
        <v>94</v>
      </c>
      <c r="B3381" s="11">
        <v>2019</v>
      </c>
      <c r="C3381" s="11">
        <v>4</v>
      </c>
      <c r="D3381" s="11" t="s">
        <v>95</v>
      </c>
      <c r="E3381" s="11" t="s">
        <v>96</v>
      </c>
      <c r="F3381" s="11" t="s">
        <v>700</v>
      </c>
      <c r="G3381" s="11" t="s">
        <v>241</v>
      </c>
      <c r="H3381" s="11" t="s">
        <v>106</v>
      </c>
      <c r="I3381" s="11" t="s">
        <v>115</v>
      </c>
      <c r="J3381" s="11" t="s">
        <v>99</v>
      </c>
      <c r="K3381" s="11" t="s">
        <v>67</v>
      </c>
      <c r="L3381" s="11" t="s">
        <v>116</v>
      </c>
      <c r="M3381" s="11" t="s">
        <v>101</v>
      </c>
      <c r="N3381" s="11">
        <v>38</v>
      </c>
      <c r="O3381" s="11">
        <v>2019</v>
      </c>
      <c r="P3381" s="11" t="s">
        <v>112</v>
      </c>
      <c r="Q3381" s="11" t="s">
        <v>112</v>
      </c>
      <c r="R3381" s="11" t="s">
        <v>241</v>
      </c>
      <c r="S3381" s="11" t="s">
        <v>104</v>
      </c>
      <c r="T3381" s="11">
        <v>438</v>
      </c>
      <c r="U3381" s="11" t="str">
        <f>IF(ISERROR(VLOOKUP(I3381,'BACK INFO'!F:F,1,0)),IF(ISERROR(VLOOKUP(I3381,'BACK INFO'!H:H,1,0)),K3381,'BACK INFO'!$H$1),'BACK INFO'!$G$1)</f>
        <v>ANITA M. HOPKINS</v>
      </c>
    </row>
    <row r="3382" spans="1:21" s="11" customFormat="1" x14ac:dyDescent="0.35">
      <c r="A3382" s="11" t="s">
        <v>94</v>
      </c>
      <c r="B3382" s="11">
        <v>2019</v>
      </c>
      <c r="C3382" s="11">
        <v>4</v>
      </c>
      <c r="D3382" s="11" t="s">
        <v>95</v>
      </c>
      <c r="E3382" s="11" t="s">
        <v>96</v>
      </c>
      <c r="F3382" s="11" t="s">
        <v>700</v>
      </c>
      <c r="G3382" s="11" t="s">
        <v>241</v>
      </c>
      <c r="H3382" s="11" t="s">
        <v>106</v>
      </c>
      <c r="I3382" s="11" t="s">
        <v>123</v>
      </c>
      <c r="J3382" s="11" t="s">
        <v>99</v>
      </c>
      <c r="K3382" s="11" t="s">
        <v>68</v>
      </c>
      <c r="L3382" s="11" t="s">
        <v>129</v>
      </c>
      <c r="M3382" s="11" t="s">
        <v>122</v>
      </c>
      <c r="N3382" s="11">
        <v>4</v>
      </c>
      <c r="O3382" s="11">
        <v>2019</v>
      </c>
      <c r="P3382" s="11" t="s">
        <v>112</v>
      </c>
      <c r="Q3382" s="11" t="s">
        <v>112</v>
      </c>
      <c r="R3382" s="11" t="s">
        <v>241</v>
      </c>
      <c r="S3382" s="11" t="s">
        <v>104</v>
      </c>
      <c r="T3382" s="11">
        <v>28</v>
      </c>
      <c r="U3382" s="11" t="str">
        <f>IF(ISERROR(VLOOKUP(I3382,'BACK INFO'!F:F,1,0)),IF(ISERROR(VLOOKUP(I3382,'BACK INFO'!H:H,1,0)),K3382,'BACK INFO'!$H$1),'BACK INFO'!$G$1)</f>
        <v>STEPHANIE VITALI</v>
      </c>
    </row>
    <row r="3383" spans="1:21" s="11" customFormat="1" x14ac:dyDescent="0.35">
      <c r="A3383" s="11" t="s">
        <v>94</v>
      </c>
      <c r="B3383" s="11">
        <v>2019</v>
      </c>
      <c r="C3383" s="11">
        <v>4</v>
      </c>
      <c r="D3383" s="11" t="s">
        <v>95</v>
      </c>
      <c r="E3383" s="11" t="s">
        <v>96</v>
      </c>
      <c r="F3383" s="11" t="s">
        <v>700</v>
      </c>
      <c r="G3383" s="11" t="s">
        <v>241</v>
      </c>
      <c r="H3383" s="11" t="s">
        <v>106</v>
      </c>
      <c r="I3383" s="11" t="s">
        <v>541</v>
      </c>
      <c r="J3383" s="11" t="s">
        <v>99</v>
      </c>
      <c r="K3383" s="11" t="s">
        <v>67</v>
      </c>
      <c r="L3383" s="11" t="s">
        <v>135</v>
      </c>
      <c r="M3383" s="11" t="s">
        <v>101</v>
      </c>
      <c r="N3383" s="11">
        <v>30</v>
      </c>
      <c r="O3383" s="11">
        <v>2019</v>
      </c>
      <c r="P3383" s="11" t="s">
        <v>112</v>
      </c>
      <c r="Q3383" s="11" t="s">
        <v>112</v>
      </c>
      <c r="R3383" s="11" t="s">
        <v>241</v>
      </c>
      <c r="S3383" s="11" t="s">
        <v>104</v>
      </c>
      <c r="T3383" s="11">
        <v>522</v>
      </c>
      <c r="U3383" s="11" t="str">
        <f>IF(ISERROR(VLOOKUP(I3383,'BACK INFO'!F:F,1,0)),IF(ISERROR(VLOOKUP(I3383,'BACK INFO'!H:H,1,0)),K3383,'BACK INFO'!$H$1),'BACK INFO'!$G$1)</f>
        <v>ANITA M. HOPKINS</v>
      </c>
    </row>
    <row r="3384" spans="1:21" s="11" customFormat="1" x14ac:dyDescent="0.35">
      <c r="A3384" s="11" t="s">
        <v>94</v>
      </c>
      <c r="B3384" s="11">
        <v>2019</v>
      </c>
      <c r="C3384" s="11">
        <v>4</v>
      </c>
      <c r="D3384" s="11" t="s">
        <v>95</v>
      </c>
      <c r="E3384" s="11" t="s">
        <v>96</v>
      </c>
      <c r="F3384" s="11" t="s">
        <v>700</v>
      </c>
      <c r="G3384" s="11" t="s">
        <v>241</v>
      </c>
      <c r="H3384" s="11" t="s">
        <v>106</v>
      </c>
      <c r="I3384" s="11" t="s">
        <v>126</v>
      </c>
      <c r="J3384" s="11" t="s">
        <v>99</v>
      </c>
      <c r="K3384" s="11" t="s">
        <v>73</v>
      </c>
      <c r="L3384" s="11" t="s">
        <v>127</v>
      </c>
      <c r="M3384" s="11" t="s">
        <v>101</v>
      </c>
      <c r="N3384" s="11">
        <v>1</v>
      </c>
      <c r="O3384" s="11">
        <v>2019</v>
      </c>
      <c r="P3384" s="11" t="s">
        <v>112</v>
      </c>
      <c r="Q3384" s="11" t="s">
        <v>112</v>
      </c>
      <c r="R3384" s="11" t="s">
        <v>241</v>
      </c>
      <c r="S3384" s="11" t="s">
        <v>104</v>
      </c>
      <c r="T3384" s="11">
        <v>71</v>
      </c>
      <c r="U3384" s="11" t="str">
        <f>IF(ISERROR(VLOOKUP(I3384,'BACK INFO'!F:F,1,0)),IF(ISERROR(VLOOKUP(I3384,'BACK INFO'!H:H,1,0)),K3384,'BACK INFO'!$H$1),'BACK INFO'!$G$1)</f>
        <v>PHYLLIS POSNER</v>
      </c>
    </row>
    <row r="3385" spans="1:21" s="11" customFormat="1" x14ac:dyDescent="0.35">
      <c r="A3385" s="11" t="s">
        <v>94</v>
      </c>
      <c r="B3385" s="11">
        <v>2019</v>
      </c>
      <c r="C3385" s="11">
        <v>4</v>
      </c>
      <c r="D3385" s="11" t="s">
        <v>95</v>
      </c>
      <c r="E3385" s="11" t="s">
        <v>96</v>
      </c>
      <c r="F3385" s="11" t="s">
        <v>700</v>
      </c>
      <c r="G3385" s="11" t="s">
        <v>241</v>
      </c>
      <c r="H3385" s="11" t="s">
        <v>106</v>
      </c>
      <c r="I3385" s="11" t="s">
        <v>162</v>
      </c>
      <c r="J3385" s="11" t="s">
        <v>99</v>
      </c>
      <c r="K3385" s="11" t="s">
        <v>72</v>
      </c>
      <c r="L3385" s="11" t="s">
        <v>114</v>
      </c>
      <c r="M3385" s="11" t="s">
        <v>101</v>
      </c>
      <c r="N3385" s="11">
        <v>6</v>
      </c>
      <c r="O3385" s="11">
        <v>2019</v>
      </c>
      <c r="P3385" s="11" t="s">
        <v>112</v>
      </c>
      <c r="Q3385" s="11" t="s">
        <v>112</v>
      </c>
      <c r="R3385" s="11" t="s">
        <v>241</v>
      </c>
      <c r="S3385" s="11" t="s">
        <v>104</v>
      </c>
      <c r="T3385" s="11">
        <v>102</v>
      </c>
      <c r="U3385" s="11" t="str">
        <f>IF(ISERROR(VLOOKUP(I3385,'BACK INFO'!F:F,1,0)),IF(ISERROR(VLOOKUP(I3385,'BACK INFO'!H:H,1,0)),K3385,'BACK INFO'!$H$1),'BACK INFO'!$G$1)</f>
        <v>BILL MILLER AND COMPANY</v>
      </c>
    </row>
    <row r="3386" spans="1:21" s="11" customFormat="1" x14ac:dyDescent="0.35">
      <c r="A3386" s="11" t="s">
        <v>94</v>
      </c>
      <c r="B3386" s="11">
        <v>2019</v>
      </c>
      <c r="C3386" s="11">
        <v>4</v>
      </c>
      <c r="D3386" s="11" t="s">
        <v>95</v>
      </c>
      <c r="E3386" s="11" t="s">
        <v>96</v>
      </c>
      <c r="F3386" s="11" t="s">
        <v>700</v>
      </c>
      <c r="G3386" s="11" t="s">
        <v>241</v>
      </c>
      <c r="H3386" s="11" t="s">
        <v>106</v>
      </c>
      <c r="I3386" s="11" t="s">
        <v>390</v>
      </c>
      <c r="J3386" s="11" t="s">
        <v>99</v>
      </c>
      <c r="K3386" s="11" t="s">
        <v>72</v>
      </c>
      <c r="L3386" s="11" t="s">
        <v>178</v>
      </c>
      <c r="M3386" s="11" t="s">
        <v>101</v>
      </c>
      <c r="N3386" s="11">
        <v>46</v>
      </c>
      <c r="O3386" s="11">
        <v>2019</v>
      </c>
      <c r="P3386" s="11" t="s">
        <v>112</v>
      </c>
      <c r="Q3386" s="11" t="s">
        <v>112</v>
      </c>
      <c r="R3386" s="11" t="s">
        <v>241</v>
      </c>
      <c r="S3386" s="11" t="s">
        <v>104</v>
      </c>
      <c r="T3386" s="11">
        <v>448</v>
      </c>
      <c r="U3386" s="11" t="str">
        <f>IF(ISERROR(VLOOKUP(I3386,'BACK INFO'!F:F,1,0)),IF(ISERROR(VLOOKUP(I3386,'BACK INFO'!H:H,1,0)),K3386,'BACK INFO'!$H$1),'BACK INFO'!$G$1)</f>
        <v>BILL MILLER AND COMPANY</v>
      </c>
    </row>
    <row r="3387" spans="1:21" s="11" customFormat="1" x14ac:dyDescent="0.35">
      <c r="A3387" s="11" t="s">
        <v>94</v>
      </c>
      <c r="B3387" s="11">
        <v>2019</v>
      </c>
      <c r="C3387" s="11">
        <v>4</v>
      </c>
      <c r="D3387" s="11" t="s">
        <v>95</v>
      </c>
      <c r="E3387" s="11" t="s">
        <v>96</v>
      </c>
      <c r="F3387" s="11" t="s">
        <v>700</v>
      </c>
      <c r="G3387" s="11" t="s">
        <v>241</v>
      </c>
      <c r="H3387" s="11" t="s">
        <v>106</v>
      </c>
      <c r="I3387" s="11" t="s">
        <v>546</v>
      </c>
      <c r="J3387" s="11" t="s">
        <v>99</v>
      </c>
      <c r="K3387" s="11" t="s">
        <v>72</v>
      </c>
      <c r="L3387" s="11" t="s">
        <v>178</v>
      </c>
      <c r="M3387" s="11" t="s">
        <v>101</v>
      </c>
      <c r="N3387" s="11">
        <v>10</v>
      </c>
      <c r="O3387" s="11">
        <v>2019</v>
      </c>
      <c r="P3387" s="11" t="s">
        <v>112</v>
      </c>
      <c r="Q3387" s="11" t="s">
        <v>112</v>
      </c>
      <c r="R3387" s="11" t="s">
        <v>241</v>
      </c>
      <c r="S3387" s="11" t="s">
        <v>104</v>
      </c>
      <c r="T3387" s="11">
        <v>136</v>
      </c>
      <c r="U3387" s="11" t="str">
        <f>IF(ISERROR(VLOOKUP(I3387,'BACK INFO'!F:F,1,0)),IF(ISERROR(VLOOKUP(I3387,'BACK INFO'!H:H,1,0)),K3387,'BACK INFO'!$H$1),'BACK INFO'!$G$1)</f>
        <v>BILL MILLER AND COMPANY</v>
      </c>
    </row>
    <row r="3388" spans="1:21" s="11" customFormat="1" x14ac:dyDescent="0.35">
      <c r="A3388" s="11" t="s">
        <v>94</v>
      </c>
      <c r="B3388" s="11">
        <v>2019</v>
      </c>
      <c r="C3388" s="11">
        <v>4</v>
      </c>
      <c r="D3388" s="11" t="s">
        <v>95</v>
      </c>
      <c r="E3388" s="11" t="s">
        <v>96</v>
      </c>
      <c r="F3388" s="11" t="s">
        <v>700</v>
      </c>
      <c r="G3388" s="11" t="s">
        <v>241</v>
      </c>
      <c r="H3388" s="11" t="s">
        <v>106</v>
      </c>
      <c r="I3388" s="11" t="s">
        <v>132</v>
      </c>
      <c r="J3388" s="11" t="s">
        <v>99</v>
      </c>
      <c r="K3388" s="11" t="s">
        <v>67</v>
      </c>
      <c r="L3388" s="11" t="s">
        <v>133</v>
      </c>
      <c r="M3388" s="11" t="s">
        <v>101</v>
      </c>
      <c r="N3388" s="11">
        <v>72</v>
      </c>
      <c r="O3388" s="11">
        <v>2019</v>
      </c>
      <c r="P3388" s="11" t="s">
        <v>112</v>
      </c>
      <c r="Q3388" s="11" t="s">
        <v>112</v>
      </c>
      <c r="R3388" s="11" t="s">
        <v>241</v>
      </c>
      <c r="S3388" s="11" t="s">
        <v>104</v>
      </c>
      <c r="T3388" s="11">
        <v>960</v>
      </c>
      <c r="U3388" s="11" t="str">
        <f>IF(ISERROR(VLOOKUP(I3388,'BACK INFO'!F:F,1,0)),IF(ISERROR(VLOOKUP(I3388,'BACK INFO'!H:H,1,0)),K3388,'BACK INFO'!$H$1),'BACK INFO'!$G$1)</f>
        <v>ANITA M. HOPKINS</v>
      </c>
    </row>
    <row r="3389" spans="1:21" s="11" customFormat="1" x14ac:dyDescent="0.35">
      <c r="A3389" s="11" t="s">
        <v>94</v>
      </c>
      <c r="B3389" s="11">
        <v>2019</v>
      </c>
      <c r="C3389" s="11">
        <v>4</v>
      </c>
      <c r="D3389" s="11" t="s">
        <v>95</v>
      </c>
      <c r="E3389" s="11" t="s">
        <v>96</v>
      </c>
      <c r="F3389" s="11" t="s">
        <v>700</v>
      </c>
      <c r="G3389" s="11" t="s">
        <v>241</v>
      </c>
      <c r="H3389" s="11" t="s">
        <v>106</v>
      </c>
      <c r="I3389" s="11" t="s">
        <v>313</v>
      </c>
      <c r="J3389" s="11" t="s">
        <v>99</v>
      </c>
      <c r="K3389" s="11" t="s">
        <v>67</v>
      </c>
      <c r="L3389" s="11" t="s">
        <v>133</v>
      </c>
      <c r="M3389" s="11" t="s">
        <v>101</v>
      </c>
      <c r="N3389" s="11">
        <v>4</v>
      </c>
      <c r="O3389" s="11">
        <v>2019</v>
      </c>
      <c r="P3389" s="11" t="s">
        <v>112</v>
      </c>
      <c r="Q3389" s="11" t="s">
        <v>112</v>
      </c>
      <c r="R3389" s="11" t="s">
        <v>241</v>
      </c>
      <c r="S3389" s="11" t="s">
        <v>104</v>
      </c>
      <c r="T3389" s="11">
        <v>52</v>
      </c>
      <c r="U3389" s="11" t="str">
        <f>IF(ISERROR(VLOOKUP(I3389,'BACK INFO'!F:F,1,0)),IF(ISERROR(VLOOKUP(I3389,'BACK INFO'!H:H,1,0)),K3389,'BACK INFO'!$H$1),'BACK INFO'!$G$1)</f>
        <v>ANITA M. HOPKINS</v>
      </c>
    </row>
    <row r="3390" spans="1:21" s="11" customFormat="1" x14ac:dyDescent="0.35">
      <c r="A3390" s="11" t="s">
        <v>94</v>
      </c>
      <c r="B3390" s="11">
        <v>2019</v>
      </c>
      <c r="C3390" s="11">
        <v>4</v>
      </c>
      <c r="D3390" s="11" t="s">
        <v>95</v>
      </c>
      <c r="E3390" s="11" t="s">
        <v>96</v>
      </c>
      <c r="F3390" s="11" t="s">
        <v>700</v>
      </c>
      <c r="G3390" s="11" t="s">
        <v>241</v>
      </c>
      <c r="H3390" s="11" t="s">
        <v>106</v>
      </c>
      <c r="I3390" s="11" t="s">
        <v>230</v>
      </c>
      <c r="J3390" s="11" t="s">
        <v>99</v>
      </c>
      <c r="K3390" s="11" t="s">
        <v>67</v>
      </c>
      <c r="L3390" s="11" t="s">
        <v>231</v>
      </c>
      <c r="M3390" s="11" t="s">
        <v>101</v>
      </c>
      <c r="N3390" s="11">
        <v>64</v>
      </c>
      <c r="O3390" s="11">
        <v>2019</v>
      </c>
      <c r="P3390" s="11" t="s">
        <v>112</v>
      </c>
      <c r="Q3390" s="11" t="s">
        <v>112</v>
      </c>
      <c r="R3390" s="11" t="s">
        <v>241</v>
      </c>
      <c r="S3390" s="11" t="s">
        <v>104</v>
      </c>
      <c r="T3390" s="11">
        <v>684</v>
      </c>
      <c r="U3390" s="11" t="str">
        <f>IF(ISERROR(VLOOKUP(I3390,'BACK INFO'!F:F,1,0)),IF(ISERROR(VLOOKUP(I3390,'BACK INFO'!H:H,1,0)),K3390,'BACK INFO'!$H$1),'BACK INFO'!$G$1)</f>
        <v>ANITA M. HOPKINS</v>
      </c>
    </row>
    <row r="3391" spans="1:21" s="11" customFormat="1" x14ac:dyDescent="0.35">
      <c r="A3391" s="11" t="s">
        <v>94</v>
      </c>
      <c r="B3391" s="11">
        <v>2019</v>
      </c>
      <c r="C3391" s="11">
        <v>4</v>
      </c>
      <c r="D3391" s="11" t="s">
        <v>95</v>
      </c>
      <c r="E3391" s="11" t="s">
        <v>96</v>
      </c>
      <c r="F3391" s="11" t="s">
        <v>700</v>
      </c>
      <c r="G3391" s="11" t="s">
        <v>241</v>
      </c>
      <c r="H3391" s="11" t="s">
        <v>106</v>
      </c>
      <c r="I3391" s="11" t="s">
        <v>305</v>
      </c>
      <c r="J3391" s="11" t="s">
        <v>99</v>
      </c>
      <c r="K3391" s="11" t="s">
        <v>67</v>
      </c>
      <c r="L3391" s="11" t="s">
        <v>234</v>
      </c>
      <c r="M3391" s="11" t="s">
        <v>101</v>
      </c>
      <c r="N3391" s="11">
        <v>22</v>
      </c>
      <c r="O3391" s="11">
        <v>2019</v>
      </c>
      <c r="P3391" s="11" t="s">
        <v>112</v>
      </c>
      <c r="Q3391" s="11" t="s">
        <v>112</v>
      </c>
      <c r="R3391" s="11" t="s">
        <v>241</v>
      </c>
      <c r="S3391" s="11" t="s">
        <v>104</v>
      </c>
      <c r="T3391" s="11">
        <v>422</v>
      </c>
      <c r="U3391" s="11" t="str">
        <f>IF(ISERROR(VLOOKUP(I3391,'BACK INFO'!F:F,1,0)),IF(ISERROR(VLOOKUP(I3391,'BACK INFO'!H:H,1,0)),K3391,'BACK INFO'!$H$1),'BACK INFO'!$G$1)</f>
        <v>ANITA M. HOPKINS</v>
      </c>
    </row>
    <row r="3392" spans="1:21" s="11" customFormat="1" x14ac:dyDescent="0.35">
      <c r="A3392" s="11" t="s">
        <v>94</v>
      </c>
      <c r="B3392" s="11">
        <v>2019</v>
      </c>
      <c r="C3392" s="11">
        <v>4</v>
      </c>
      <c r="D3392" s="11" t="s">
        <v>95</v>
      </c>
      <c r="E3392" s="11" t="s">
        <v>96</v>
      </c>
      <c r="F3392" s="11" t="s">
        <v>700</v>
      </c>
      <c r="G3392" s="11" t="s">
        <v>241</v>
      </c>
      <c r="H3392" s="11" t="s">
        <v>106</v>
      </c>
      <c r="I3392" s="11" t="s">
        <v>232</v>
      </c>
      <c r="J3392" s="11" t="s">
        <v>99</v>
      </c>
      <c r="K3392" s="11" t="s">
        <v>76</v>
      </c>
      <c r="L3392" s="11" t="s">
        <v>127</v>
      </c>
      <c r="M3392" s="11" t="s">
        <v>101</v>
      </c>
      <c r="N3392" s="11">
        <v>12</v>
      </c>
      <c r="O3392" s="11">
        <v>2019</v>
      </c>
      <c r="P3392" s="11" t="s">
        <v>112</v>
      </c>
      <c r="Q3392" s="11" t="s">
        <v>112</v>
      </c>
      <c r="R3392" s="11" t="s">
        <v>241</v>
      </c>
      <c r="S3392" s="11" t="s">
        <v>104</v>
      </c>
      <c r="T3392" s="11">
        <v>84</v>
      </c>
      <c r="U3392" s="11" t="str">
        <f>IF(ISERROR(VLOOKUP(I3392,'BACK INFO'!F:F,1,0)),IF(ISERROR(VLOOKUP(I3392,'BACK INFO'!H:H,1,0)),K3392,'BACK INFO'!$H$1),'BACK INFO'!$G$1)</f>
        <v>MIE MANNICHE</v>
      </c>
    </row>
    <row r="3393" spans="1:21" s="11" customFormat="1" x14ac:dyDescent="0.35">
      <c r="A3393" s="11" t="s">
        <v>94</v>
      </c>
      <c r="B3393" s="11">
        <v>2019</v>
      </c>
      <c r="C3393" s="11">
        <v>4</v>
      </c>
      <c r="D3393" s="11" t="s">
        <v>95</v>
      </c>
      <c r="E3393" s="11" t="s">
        <v>96</v>
      </c>
      <c r="F3393" s="11" t="s">
        <v>700</v>
      </c>
      <c r="G3393" s="11" t="s">
        <v>241</v>
      </c>
      <c r="H3393" s="11" t="s">
        <v>106</v>
      </c>
      <c r="I3393" s="11" t="s">
        <v>578</v>
      </c>
      <c r="J3393" s="11" t="s">
        <v>99</v>
      </c>
      <c r="K3393" s="11" t="s">
        <v>72</v>
      </c>
      <c r="L3393" s="11" t="s">
        <v>178</v>
      </c>
      <c r="M3393" s="11" t="s">
        <v>101</v>
      </c>
      <c r="N3393" s="11">
        <v>18</v>
      </c>
      <c r="O3393" s="11">
        <v>2019</v>
      </c>
      <c r="P3393" s="11" t="s">
        <v>112</v>
      </c>
      <c r="Q3393" s="11" t="s">
        <v>112</v>
      </c>
      <c r="R3393" s="11" t="s">
        <v>241</v>
      </c>
      <c r="S3393" s="11" t="s">
        <v>104</v>
      </c>
      <c r="T3393" s="11">
        <v>126</v>
      </c>
      <c r="U3393" s="11" t="str">
        <f>IF(ISERROR(VLOOKUP(I3393,'BACK INFO'!F:F,1,0)),IF(ISERROR(VLOOKUP(I3393,'BACK INFO'!H:H,1,0)),K3393,'BACK INFO'!$H$1),'BACK INFO'!$G$1)</f>
        <v>BILL MILLER AND COMPANY</v>
      </c>
    </row>
    <row r="3394" spans="1:21" s="11" customFormat="1" x14ac:dyDescent="0.35">
      <c r="A3394" s="11" t="s">
        <v>94</v>
      </c>
      <c r="B3394" s="11">
        <v>2019</v>
      </c>
      <c r="C3394" s="11">
        <v>4</v>
      </c>
      <c r="D3394" s="11" t="s">
        <v>95</v>
      </c>
      <c r="E3394" s="11" t="s">
        <v>96</v>
      </c>
      <c r="F3394" s="11" t="s">
        <v>700</v>
      </c>
      <c r="G3394" s="11" t="s">
        <v>241</v>
      </c>
      <c r="H3394" s="11" t="s">
        <v>106</v>
      </c>
      <c r="I3394" s="11" t="s">
        <v>172</v>
      </c>
      <c r="J3394" s="11" t="s">
        <v>99</v>
      </c>
      <c r="K3394" s="11" t="s">
        <v>67</v>
      </c>
      <c r="L3394" s="11" t="s">
        <v>173</v>
      </c>
      <c r="M3394" s="11" t="s">
        <v>101</v>
      </c>
      <c r="N3394" s="11">
        <v>6</v>
      </c>
      <c r="O3394" s="11">
        <v>2019</v>
      </c>
      <c r="P3394" s="11" t="s">
        <v>112</v>
      </c>
      <c r="Q3394" s="11" t="s">
        <v>112</v>
      </c>
      <c r="R3394" s="11" t="s">
        <v>241</v>
      </c>
      <c r="S3394" s="11" t="s">
        <v>104</v>
      </c>
      <c r="T3394" s="11">
        <v>54</v>
      </c>
      <c r="U3394" s="11" t="str">
        <f>IF(ISERROR(VLOOKUP(I3394,'BACK INFO'!F:F,1,0)),IF(ISERROR(VLOOKUP(I3394,'BACK INFO'!H:H,1,0)),K3394,'BACK INFO'!$H$1),'BACK INFO'!$G$1)</f>
        <v>ANITA M. HOPKINS</v>
      </c>
    </row>
    <row r="3395" spans="1:21" s="11" customFormat="1" x14ac:dyDescent="0.35">
      <c r="A3395" s="11" t="s">
        <v>94</v>
      </c>
      <c r="B3395" s="11">
        <v>2019</v>
      </c>
      <c r="C3395" s="11">
        <v>4</v>
      </c>
      <c r="D3395" s="11" t="s">
        <v>95</v>
      </c>
      <c r="E3395" s="11" t="s">
        <v>96</v>
      </c>
      <c r="F3395" s="11" t="s">
        <v>700</v>
      </c>
      <c r="G3395" s="11" t="s">
        <v>241</v>
      </c>
      <c r="H3395" s="11" t="s">
        <v>106</v>
      </c>
      <c r="I3395" s="11" t="s">
        <v>233</v>
      </c>
      <c r="J3395" s="11" t="s">
        <v>99</v>
      </c>
      <c r="K3395" s="11" t="s">
        <v>67</v>
      </c>
      <c r="L3395" s="11" t="s">
        <v>234</v>
      </c>
      <c r="M3395" s="11" t="s">
        <v>101</v>
      </c>
      <c r="N3395" s="11">
        <v>72</v>
      </c>
      <c r="O3395" s="11">
        <v>2019</v>
      </c>
      <c r="P3395" s="11" t="s">
        <v>112</v>
      </c>
      <c r="Q3395" s="11" t="s">
        <v>112</v>
      </c>
      <c r="R3395" s="11" t="s">
        <v>241</v>
      </c>
      <c r="S3395" s="11" t="s">
        <v>104</v>
      </c>
      <c r="T3395" s="11">
        <v>1296</v>
      </c>
      <c r="U3395" s="11" t="str">
        <f>IF(ISERROR(VLOOKUP(I3395,'BACK INFO'!F:F,1,0)),IF(ISERROR(VLOOKUP(I3395,'BACK INFO'!H:H,1,0)),K3395,'BACK INFO'!$H$1),'BACK INFO'!$G$1)</f>
        <v>ANITA M. HOPKINS</v>
      </c>
    </row>
    <row r="3396" spans="1:21" s="11" customFormat="1" x14ac:dyDescent="0.35">
      <c r="A3396" s="11" t="s">
        <v>94</v>
      </c>
      <c r="B3396" s="11">
        <v>2019</v>
      </c>
      <c r="C3396" s="11">
        <v>4</v>
      </c>
      <c r="D3396" s="11" t="s">
        <v>95</v>
      </c>
      <c r="E3396" s="11" t="s">
        <v>96</v>
      </c>
      <c r="F3396" s="11" t="s">
        <v>700</v>
      </c>
      <c r="G3396" s="11" t="s">
        <v>241</v>
      </c>
      <c r="H3396" s="11" t="s">
        <v>106</v>
      </c>
      <c r="I3396" s="11" t="s">
        <v>478</v>
      </c>
      <c r="J3396" s="11" t="s">
        <v>99</v>
      </c>
      <c r="K3396" s="11" t="s">
        <v>74</v>
      </c>
      <c r="L3396" s="11" t="s">
        <v>229</v>
      </c>
      <c r="M3396" s="11" t="s">
        <v>101</v>
      </c>
      <c r="N3396" s="11">
        <v>28</v>
      </c>
      <c r="O3396" s="11">
        <v>2019</v>
      </c>
      <c r="P3396" s="11" t="s">
        <v>112</v>
      </c>
      <c r="Q3396" s="11" t="s">
        <v>112</v>
      </c>
      <c r="R3396" s="11" t="s">
        <v>241</v>
      </c>
      <c r="S3396" s="11" t="s">
        <v>104</v>
      </c>
      <c r="T3396" s="11">
        <v>518</v>
      </c>
      <c r="U3396" s="11" t="str">
        <f>IF(ISERROR(VLOOKUP(I3396,'BACK INFO'!F:F,1,0)),IF(ISERROR(VLOOKUP(I3396,'BACK INFO'!H:H,1,0)),K3396,'BACK INFO'!$H$1),'BACK INFO'!$G$1)</f>
        <v>DENISE ARNETT</v>
      </c>
    </row>
    <row r="3397" spans="1:21" s="11" customFormat="1" x14ac:dyDescent="0.35">
      <c r="A3397" s="11" t="s">
        <v>94</v>
      </c>
      <c r="B3397" s="11">
        <v>2019</v>
      </c>
      <c r="C3397" s="11">
        <v>4</v>
      </c>
      <c r="D3397" s="11" t="s">
        <v>95</v>
      </c>
      <c r="E3397" s="11" t="s">
        <v>96</v>
      </c>
      <c r="F3397" s="11" t="s">
        <v>700</v>
      </c>
      <c r="G3397" s="11" t="s">
        <v>241</v>
      </c>
      <c r="H3397" s="11" t="s">
        <v>106</v>
      </c>
      <c r="I3397" s="11" t="s">
        <v>607</v>
      </c>
      <c r="J3397" s="11" t="s">
        <v>99</v>
      </c>
      <c r="K3397" s="11" t="s">
        <v>75</v>
      </c>
      <c r="L3397" s="11" t="s">
        <v>220</v>
      </c>
      <c r="M3397" s="11" t="s">
        <v>101</v>
      </c>
      <c r="N3397" s="11">
        <v>21</v>
      </c>
      <c r="O3397" s="11">
        <v>2019</v>
      </c>
      <c r="P3397" s="11" t="s">
        <v>112</v>
      </c>
      <c r="Q3397" s="11" t="s">
        <v>112</v>
      </c>
      <c r="R3397" s="11" t="s">
        <v>241</v>
      </c>
      <c r="S3397" s="11" t="s">
        <v>104</v>
      </c>
      <c r="T3397" s="11">
        <v>402</v>
      </c>
      <c r="U3397" s="11" t="str">
        <f>IF(ISERROR(VLOOKUP(I3397,'BACK INFO'!F:F,1,0)),IF(ISERROR(VLOOKUP(I3397,'BACK INFO'!H:H,1,0)),K3397,'BACK INFO'!$H$1),'BACK INFO'!$G$1)</f>
        <v>LAURA BONG</v>
      </c>
    </row>
    <row r="3398" spans="1:21" s="11" customFormat="1" x14ac:dyDescent="0.35">
      <c r="A3398" s="11" t="s">
        <v>94</v>
      </c>
      <c r="B3398" s="11">
        <v>2019</v>
      </c>
      <c r="C3398" s="11">
        <v>4</v>
      </c>
      <c r="D3398" s="11" t="s">
        <v>95</v>
      </c>
      <c r="E3398" s="11" t="s">
        <v>96</v>
      </c>
      <c r="F3398" s="11" t="s">
        <v>700</v>
      </c>
      <c r="G3398" s="11" t="s">
        <v>241</v>
      </c>
      <c r="H3398" s="11" t="s">
        <v>106</v>
      </c>
      <c r="I3398" s="11" t="s">
        <v>608</v>
      </c>
      <c r="J3398" s="11" t="s">
        <v>99</v>
      </c>
      <c r="K3398" s="11" t="s">
        <v>67</v>
      </c>
      <c r="L3398" s="11" t="s">
        <v>108</v>
      </c>
      <c r="M3398" s="11" t="s">
        <v>101</v>
      </c>
      <c r="N3398" s="11">
        <v>38</v>
      </c>
      <c r="O3398" s="11">
        <v>2019</v>
      </c>
      <c r="P3398" s="11" t="s">
        <v>112</v>
      </c>
      <c r="Q3398" s="11" t="s">
        <v>112</v>
      </c>
      <c r="R3398" s="11" t="s">
        <v>241</v>
      </c>
      <c r="S3398" s="11" t="s">
        <v>104</v>
      </c>
      <c r="T3398" s="11">
        <v>362</v>
      </c>
      <c r="U3398" s="11" t="str">
        <f>IF(ISERROR(VLOOKUP(I3398,'BACK INFO'!F:F,1,0)),IF(ISERROR(VLOOKUP(I3398,'BACK INFO'!H:H,1,0)),K3398,'BACK INFO'!$H$1),'BACK INFO'!$G$1)</f>
        <v>ANITA M. HOPKINS</v>
      </c>
    </row>
    <row r="3399" spans="1:21" s="11" customFormat="1" x14ac:dyDescent="0.35">
      <c r="A3399" s="11" t="s">
        <v>94</v>
      </c>
      <c r="B3399" s="11">
        <v>2019</v>
      </c>
      <c r="C3399" s="11">
        <v>4</v>
      </c>
      <c r="D3399" s="11" t="s">
        <v>95</v>
      </c>
      <c r="E3399" s="11" t="s">
        <v>96</v>
      </c>
      <c r="F3399" s="11" t="s">
        <v>700</v>
      </c>
      <c r="G3399" s="11" t="s">
        <v>241</v>
      </c>
      <c r="H3399" s="11" t="s">
        <v>106</v>
      </c>
      <c r="I3399" s="11" t="s">
        <v>176</v>
      </c>
      <c r="J3399" s="11" t="s">
        <v>99</v>
      </c>
      <c r="K3399" s="11" t="s">
        <v>67</v>
      </c>
      <c r="L3399" s="11" t="s">
        <v>108</v>
      </c>
      <c r="M3399" s="11" t="s">
        <v>101</v>
      </c>
      <c r="N3399" s="11">
        <v>36</v>
      </c>
      <c r="O3399" s="11">
        <v>2019</v>
      </c>
      <c r="P3399" s="11" t="s">
        <v>112</v>
      </c>
      <c r="Q3399" s="11" t="s">
        <v>112</v>
      </c>
      <c r="R3399" s="11" t="s">
        <v>241</v>
      </c>
      <c r="S3399" s="11" t="s">
        <v>104</v>
      </c>
      <c r="T3399" s="11">
        <v>372</v>
      </c>
      <c r="U3399" s="11" t="str">
        <f>IF(ISERROR(VLOOKUP(I3399,'BACK INFO'!F:F,1,0)),IF(ISERROR(VLOOKUP(I3399,'BACK INFO'!H:H,1,0)),K3399,'BACK INFO'!$H$1),'BACK INFO'!$G$1)</f>
        <v>ANITA M. HOPKINS</v>
      </c>
    </row>
    <row r="3400" spans="1:21" s="11" customFormat="1" x14ac:dyDescent="0.35">
      <c r="A3400" s="11" t="s">
        <v>94</v>
      </c>
      <c r="B3400" s="11">
        <v>2019</v>
      </c>
      <c r="C3400" s="11">
        <v>4</v>
      </c>
      <c r="D3400" s="11" t="s">
        <v>95</v>
      </c>
      <c r="E3400" s="11" t="s">
        <v>96</v>
      </c>
      <c r="F3400" s="11" t="s">
        <v>700</v>
      </c>
      <c r="G3400" s="11" t="s">
        <v>241</v>
      </c>
      <c r="H3400" s="11" t="s">
        <v>106</v>
      </c>
      <c r="I3400" s="11" t="s">
        <v>609</v>
      </c>
      <c r="J3400" s="11" t="s">
        <v>99</v>
      </c>
      <c r="K3400" s="11" t="s">
        <v>67</v>
      </c>
      <c r="L3400" s="11" t="s">
        <v>237</v>
      </c>
      <c r="M3400" s="11" t="s">
        <v>101</v>
      </c>
      <c r="N3400" s="11">
        <v>12</v>
      </c>
      <c r="O3400" s="11">
        <v>2019</v>
      </c>
      <c r="P3400" s="11" t="s">
        <v>112</v>
      </c>
      <c r="Q3400" s="11" t="s">
        <v>112</v>
      </c>
      <c r="R3400" s="11" t="s">
        <v>241</v>
      </c>
      <c r="S3400" s="11" t="s">
        <v>104</v>
      </c>
      <c r="T3400" s="11">
        <v>126</v>
      </c>
      <c r="U3400" s="11" t="str">
        <f>IF(ISERROR(VLOOKUP(I3400,'BACK INFO'!F:F,1,0)),IF(ISERROR(VLOOKUP(I3400,'BACK INFO'!H:H,1,0)),K3400,'BACK INFO'!$H$1),'BACK INFO'!$G$1)</f>
        <v>ANITA M. HOPKINS</v>
      </c>
    </row>
    <row r="3401" spans="1:21" s="11" customFormat="1" x14ac:dyDescent="0.35">
      <c r="A3401" s="11" t="s">
        <v>94</v>
      </c>
      <c r="B3401" s="11">
        <v>2019</v>
      </c>
      <c r="C3401" s="11">
        <v>4</v>
      </c>
      <c r="D3401" s="11" t="s">
        <v>95</v>
      </c>
      <c r="E3401" s="11" t="s">
        <v>96</v>
      </c>
      <c r="F3401" s="11" t="s">
        <v>700</v>
      </c>
      <c r="G3401" s="11" t="s">
        <v>241</v>
      </c>
      <c r="H3401" s="11" t="s">
        <v>106</v>
      </c>
      <c r="I3401" s="11" t="s">
        <v>179</v>
      </c>
      <c r="J3401" s="11" t="s">
        <v>99</v>
      </c>
      <c r="K3401" s="11" t="s">
        <v>67</v>
      </c>
      <c r="L3401" s="11" t="s">
        <v>108</v>
      </c>
      <c r="M3401" s="11" t="s">
        <v>101</v>
      </c>
      <c r="N3401" s="11">
        <v>30</v>
      </c>
      <c r="O3401" s="11">
        <v>2019</v>
      </c>
      <c r="P3401" s="11" t="s">
        <v>112</v>
      </c>
      <c r="Q3401" s="11" t="s">
        <v>112</v>
      </c>
      <c r="R3401" s="11" t="s">
        <v>241</v>
      </c>
      <c r="S3401" s="11" t="s">
        <v>104</v>
      </c>
      <c r="T3401" s="11">
        <v>348</v>
      </c>
      <c r="U3401" s="11" t="str">
        <f>IF(ISERROR(VLOOKUP(I3401,'BACK INFO'!F:F,1,0)),IF(ISERROR(VLOOKUP(I3401,'BACK INFO'!H:H,1,0)),K3401,'BACK INFO'!$H$1),'BACK INFO'!$G$1)</f>
        <v>ANITA M. HOPKINS</v>
      </c>
    </row>
    <row r="3402" spans="1:21" s="11" customFormat="1" x14ac:dyDescent="0.35">
      <c r="A3402" s="11" t="s">
        <v>94</v>
      </c>
      <c r="B3402" s="11">
        <v>2019</v>
      </c>
      <c r="C3402" s="11">
        <v>4</v>
      </c>
      <c r="D3402" s="11" t="s">
        <v>95</v>
      </c>
      <c r="E3402" s="11" t="s">
        <v>96</v>
      </c>
      <c r="F3402" s="11" t="s">
        <v>700</v>
      </c>
      <c r="G3402" s="11" t="s">
        <v>241</v>
      </c>
      <c r="H3402" s="11" t="s">
        <v>106</v>
      </c>
      <c r="I3402" s="11" t="s">
        <v>610</v>
      </c>
      <c r="J3402" s="11" t="s">
        <v>99</v>
      </c>
      <c r="K3402" s="11" t="s">
        <v>67</v>
      </c>
      <c r="L3402" s="11" t="s">
        <v>108</v>
      </c>
      <c r="M3402" s="11" t="s">
        <v>101</v>
      </c>
      <c r="N3402" s="11">
        <v>21</v>
      </c>
      <c r="O3402" s="11">
        <v>2019</v>
      </c>
      <c r="P3402" s="11" t="s">
        <v>112</v>
      </c>
      <c r="Q3402" s="11" t="s">
        <v>112</v>
      </c>
      <c r="R3402" s="11" t="s">
        <v>241</v>
      </c>
      <c r="S3402" s="11" t="s">
        <v>104</v>
      </c>
      <c r="T3402" s="11">
        <v>315</v>
      </c>
      <c r="U3402" s="11" t="str">
        <f>IF(ISERROR(VLOOKUP(I3402,'BACK INFO'!F:F,1,0)),IF(ISERROR(VLOOKUP(I3402,'BACK INFO'!H:H,1,0)),K3402,'BACK INFO'!$H$1),'BACK INFO'!$G$1)</f>
        <v>ANITA M. HOPKINS</v>
      </c>
    </row>
    <row r="3403" spans="1:21" s="11" customFormat="1" x14ac:dyDescent="0.35">
      <c r="A3403" s="11" t="s">
        <v>94</v>
      </c>
      <c r="B3403" s="11">
        <v>2019</v>
      </c>
      <c r="C3403" s="11">
        <v>4</v>
      </c>
      <c r="D3403" s="11" t="s">
        <v>95</v>
      </c>
      <c r="E3403" s="11" t="s">
        <v>96</v>
      </c>
      <c r="F3403" s="11" t="s">
        <v>700</v>
      </c>
      <c r="G3403" s="11" t="s">
        <v>241</v>
      </c>
      <c r="H3403" s="11" t="s">
        <v>106</v>
      </c>
      <c r="I3403" s="11" t="s">
        <v>217</v>
      </c>
      <c r="J3403" s="11" t="s">
        <v>99</v>
      </c>
      <c r="K3403" s="11" t="s">
        <v>75</v>
      </c>
      <c r="L3403" s="11" t="s">
        <v>146</v>
      </c>
      <c r="M3403" s="11" t="s">
        <v>101</v>
      </c>
      <c r="N3403" s="11">
        <v>20</v>
      </c>
      <c r="O3403" s="11">
        <v>2019</v>
      </c>
      <c r="P3403" s="11" t="s">
        <v>112</v>
      </c>
      <c r="Q3403" s="11" t="s">
        <v>112</v>
      </c>
      <c r="R3403" s="11" t="s">
        <v>241</v>
      </c>
      <c r="S3403" s="11" t="s">
        <v>104</v>
      </c>
      <c r="T3403" s="11">
        <v>324</v>
      </c>
      <c r="U3403" s="11" t="str">
        <f>IF(ISERROR(VLOOKUP(I3403,'BACK INFO'!F:F,1,0)),IF(ISERROR(VLOOKUP(I3403,'BACK INFO'!H:H,1,0)),K3403,'BACK INFO'!$H$1),'BACK INFO'!$G$1)</f>
        <v>LAURA BONG</v>
      </c>
    </row>
    <row r="3404" spans="1:21" s="11" customFormat="1" x14ac:dyDescent="0.35">
      <c r="A3404" s="11" t="s">
        <v>94</v>
      </c>
      <c r="B3404" s="11">
        <v>2019</v>
      </c>
      <c r="C3404" s="11">
        <v>4</v>
      </c>
      <c r="D3404" s="11" t="s">
        <v>95</v>
      </c>
      <c r="E3404" s="11" t="s">
        <v>96</v>
      </c>
      <c r="F3404" s="11" t="s">
        <v>700</v>
      </c>
      <c r="G3404" s="11" t="s">
        <v>241</v>
      </c>
      <c r="H3404" s="11" t="s">
        <v>106</v>
      </c>
      <c r="I3404" s="11" t="s">
        <v>428</v>
      </c>
      <c r="J3404" s="11" t="s">
        <v>120</v>
      </c>
      <c r="K3404" s="11" t="s">
        <v>66</v>
      </c>
      <c r="L3404" s="11" t="s">
        <v>297</v>
      </c>
      <c r="M3404" s="11" t="s">
        <v>122</v>
      </c>
      <c r="N3404" s="11">
        <v>18</v>
      </c>
      <c r="O3404" s="11">
        <v>2019</v>
      </c>
      <c r="P3404" s="11" t="s">
        <v>112</v>
      </c>
      <c r="Q3404" s="11" t="s">
        <v>112</v>
      </c>
      <c r="R3404" s="11" t="s">
        <v>241</v>
      </c>
      <c r="S3404" s="11" t="s">
        <v>104</v>
      </c>
      <c r="T3404" s="11">
        <v>190.17903573285787</v>
      </c>
      <c r="U3404" s="11" t="str">
        <f>IF(ISERROR(VLOOKUP(I3404,'BACK INFO'!F:F,1,0)),IF(ISERROR(VLOOKUP(I3404,'BACK INFO'!H:H,1,0)),K3404,'BACK INFO'!$H$1),'BACK INFO'!$G$1)</f>
        <v>SHOUTOUTAGENCY</v>
      </c>
    </row>
    <row r="3405" spans="1:21" s="11" customFormat="1" x14ac:dyDescent="0.35">
      <c r="A3405" s="11" t="s">
        <v>94</v>
      </c>
      <c r="B3405" s="11">
        <v>2019</v>
      </c>
      <c r="C3405" s="11">
        <v>4</v>
      </c>
      <c r="D3405" s="11" t="s">
        <v>95</v>
      </c>
      <c r="E3405" s="11" t="s">
        <v>96</v>
      </c>
      <c r="F3405" s="11" t="s">
        <v>700</v>
      </c>
      <c r="G3405" s="11" t="s">
        <v>241</v>
      </c>
      <c r="H3405" s="11" t="s">
        <v>106</v>
      </c>
      <c r="I3405" s="11" t="s">
        <v>611</v>
      </c>
      <c r="J3405" s="11" t="s">
        <v>99</v>
      </c>
      <c r="K3405" s="11" t="s">
        <v>612</v>
      </c>
      <c r="L3405" s="11" t="s">
        <v>114</v>
      </c>
      <c r="M3405" s="11" t="s">
        <v>101</v>
      </c>
      <c r="N3405" s="11">
        <v>5</v>
      </c>
      <c r="O3405" s="11">
        <v>2019</v>
      </c>
      <c r="P3405" s="11" t="s">
        <v>112</v>
      </c>
      <c r="Q3405" s="11" t="s">
        <v>112</v>
      </c>
      <c r="R3405" s="11" t="s">
        <v>241</v>
      </c>
      <c r="S3405" s="11" t="s">
        <v>104</v>
      </c>
      <c r="T3405" s="11">
        <v>95</v>
      </c>
      <c r="U3405" s="11" t="str">
        <f>IF(ISERROR(VLOOKUP(I3405,'BACK INFO'!F:F,1,0)),IF(ISERROR(VLOOKUP(I3405,'BACK INFO'!H:H,1,0)),K3405,'BACK INFO'!$H$1),'BACK INFO'!$G$1)</f>
        <v>CATALINA RESTREPO GOMEZ</v>
      </c>
    </row>
    <row r="3406" spans="1:21" s="11" customFormat="1" x14ac:dyDescent="0.35">
      <c r="A3406" s="11" t="s">
        <v>94</v>
      </c>
      <c r="B3406" s="11">
        <v>2019</v>
      </c>
      <c r="C3406" s="11">
        <v>4</v>
      </c>
      <c r="D3406" s="11" t="s">
        <v>95</v>
      </c>
      <c r="E3406" s="11" t="s">
        <v>96</v>
      </c>
      <c r="F3406" s="11" t="s">
        <v>700</v>
      </c>
      <c r="G3406" s="11" t="s">
        <v>241</v>
      </c>
      <c r="H3406" s="11" t="s">
        <v>106</v>
      </c>
      <c r="I3406" s="11" t="s">
        <v>613</v>
      </c>
      <c r="J3406" s="11" t="s">
        <v>99</v>
      </c>
      <c r="K3406" s="11" t="s">
        <v>75</v>
      </c>
      <c r="L3406" s="11" t="s">
        <v>273</v>
      </c>
      <c r="M3406" s="11" t="s">
        <v>101</v>
      </c>
      <c r="N3406" s="11">
        <v>3</v>
      </c>
      <c r="O3406" s="11">
        <v>2019</v>
      </c>
      <c r="P3406" s="11" t="s">
        <v>112</v>
      </c>
      <c r="Q3406" s="11" t="s">
        <v>112</v>
      </c>
      <c r="R3406" s="11" t="s">
        <v>241</v>
      </c>
      <c r="S3406" s="11" t="s">
        <v>104</v>
      </c>
      <c r="T3406" s="11">
        <v>21</v>
      </c>
      <c r="U3406" s="11" t="str">
        <f>IF(ISERROR(VLOOKUP(I3406,'BACK INFO'!F:F,1,0)),IF(ISERROR(VLOOKUP(I3406,'BACK INFO'!H:H,1,0)),K3406,'BACK INFO'!$H$1),'BACK INFO'!$G$1)</f>
        <v>LAURA BONG</v>
      </c>
    </row>
    <row r="3407" spans="1:21" s="11" customFormat="1" x14ac:dyDescent="0.35">
      <c r="A3407" s="11" t="s">
        <v>94</v>
      </c>
      <c r="B3407" s="11">
        <v>2019</v>
      </c>
      <c r="C3407" s="11">
        <v>4</v>
      </c>
      <c r="D3407" s="11" t="s">
        <v>95</v>
      </c>
      <c r="E3407" s="11" t="s">
        <v>96</v>
      </c>
      <c r="F3407" s="11" t="s">
        <v>700</v>
      </c>
      <c r="G3407" s="11" t="s">
        <v>241</v>
      </c>
      <c r="H3407" s="11" t="s">
        <v>110</v>
      </c>
      <c r="I3407" s="11" t="s">
        <v>686</v>
      </c>
      <c r="J3407" s="11" t="s">
        <v>99</v>
      </c>
      <c r="K3407" s="11" t="s">
        <v>54</v>
      </c>
      <c r="L3407" s="11" t="s">
        <v>100</v>
      </c>
      <c r="M3407" s="11" t="s">
        <v>101</v>
      </c>
      <c r="N3407" s="11">
        <v>257</v>
      </c>
      <c r="O3407" s="11">
        <v>2019</v>
      </c>
      <c r="P3407" s="11" t="s">
        <v>112</v>
      </c>
      <c r="Q3407" s="11" t="s">
        <v>112</v>
      </c>
      <c r="R3407" s="11" t="s">
        <v>241</v>
      </c>
      <c r="S3407" s="11" t="s">
        <v>104</v>
      </c>
      <c r="T3407" s="11">
        <v>7362.5899999999983</v>
      </c>
      <c r="U3407" s="11" t="str">
        <f>IF(ISERROR(VLOOKUP(I3407,'BACK INFO'!F:F,1,0)),IF(ISERROR(VLOOKUP(I3407,'BACK INFO'!H:H,1,0)),K3407,'BACK INFO'!$H$1),'BACK INFO'!$G$1)</f>
        <v>PAIGE ALYSE STRAUGHAN</v>
      </c>
    </row>
    <row r="3408" spans="1:21" s="11" customFormat="1" x14ac:dyDescent="0.35">
      <c r="A3408" s="11" t="s">
        <v>94</v>
      </c>
      <c r="B3408" s="11">
        <v>2019</v>
      </c>
      <c r="C3408" s="11">
        <v>4</v>
      </c>
      <c r="D3408" s="11" t="s">
        <v>95</v>
      </c>
      <c r="E3408" s="11" t="s">
        <v>96</v>
      </c>
      <c r="F3408" s="11" t="s">
        <v>700</v>
      </c>
      <c r="G3408" s="11" t="s">
        <v>241</v>
      </c>
      <c r="H3408" s="11" t="s">
        <v>110</v>
      </c>
      <c r="I3408" s="11" t="s">
        <v>189</v>
      </c>
      <c r="J3408" s="11" t="s">
        <v>99</v>
      </c>
      <c r="K3408" s="11" t="s">
        <v>73</v>
      </c>
      <c r="L3408" s="11" t="s">
        <v>127</v>
      </c>
      <c r="M3408" s="11" t="s">
        <v>101</v>
      </c>
      <c r="N3408" s="11">
        <v>87</v>
      </c>
      <c r="O3408" s="11">
        <v>2019</v>
      </c>
      <c r="P3408" s="11" t="s">
        <v>112</v>
      </c>
      <c r="Q3408" s="11" t="s">
        <v>112</v>
      </c>
      <c r="R3408" s="11" t="s">
        <v>241</v>
      </c>
      <c r="S3408" s="11" t="s">
        <v>104</v>
      </c>
      <c r="T3408" s="11">
        <v>2821.28</v>
      </c>
      <c r="U3408" s="11" t="str">
        <f>IF(ISERROR(VLOOKUP(I3408,'BACK INFO'!F:F,1,0)),IF(ISERROR(VLOOKUP(I3408,'BACK INFO'!H:H,1,0)),K3408,'BACK INFO'!$H$1),'BACK INFO'!$G$1)</f>
        <v>PHYLLIS POSNER</v>
      </c>
    </row>
    <row r="3409" spans="1:21" s="11" customFormat="1" x14ac:dyDescent="0.35">
      <c r="A3409" s="11" t="s">
        <v>94</v>
      </c>
      <c r="B3409" s="11">
        <v>2019</v>
      </c>
      <c r="C3409" s="11">
        <v>4</v>
      </c>
      <c r="D3409" s="11" t="s">
        <v>95</v>
      </c>
      <c r="E3409" s="11" t="s">
        <v>96</v>
      </c>
      <c r="F3409" s="11" t="s">
        <v>700</v>
      </c>
      <c r="G3409" s="11" t="s">
        <v>241</v>
      </c>
      <c r="H3409" s="11" t="s">
        <v>110</v>
      </c>
      <c r="I3409" s="11" t="s">
        <v>405</v>
      </c>
      <c r="J3409" s="11" t="s">
        <v>99</v>
      </c>
      <c r="K3409" s="11" t="s">
        <v>71</v>
      </c>
      <c r="L3409" s="11" t="s">
        <v>164</v>
      </c>
      <c r="M3409" s="11" t="s">
        <v>101</v>
      </c>
      <c r="N3409" s="11">
        <v>46</v>
      </c>
      <c r="O3409" s="11">
        <v>2019</v>
      </c>
      <c r="P3409" s="11" t="s">
        <v>112</v>
      </c>
      <c r="Q3409" s="11" t="s">
        <v>112</v>
      </c>
      <c r="R3409" s="11" t="s">
        <v>241</v>
      </c>
      <c r="S3409" s="11" t="s">
        <v>104</v>
      </c>
      <c r="T3409" s="11">
        <v>1546</v>
      </c>
      <c r="U3409" s="11" t="str">
        <f>IF(ISERROR(VLOOKUP(I3409,'BACK INFO'!F:F,1,0)),IF(ISERROR(VLOOKUP(I3409,'BACK INFO'!H:H,1,0)),K3409,'BACK INFO'!$H$1),'BACK INFO'!$G$1)</f>
        <v>HOLLY SALES INC.</v>
      </c>
    </row>
    <row r="3410" spans="1:21" s="11" customFormat="1" x14ac:dyDescent="0.35">
      <c r="A3410" s="11" t="s">
        <v>94</v>
      </c>
      <c r="B3410" s="11">
        <v>2019</v>
      </c>
      <c r="C3410" s="11">
        <v>4</v>
      </c>
      <c r="D3410" s="11" t="s">
        <v>95</v>
      </c>
      <c r="E3410" s="11" t="s">
        <v>96</v>
      </c>
      <c r="F3410" s="11" t="s">
        <v>700</v>
      </c>
      <c r="G3410" s="11" t="s">
        <v>241</v>
      </c>
      <c r="H3410" s="11" t="s">
        <v>110</v>
      </c>
      <c r="I3410" s="11" t="s">
        <v>123</v>
      </c>
      <c r="J3410" s="11" t="s">
        <v>99</v>
      </c>
      <c r="K3410" s="11" t="s">
        <v>68</v>
      </c>
      <c r="L3410" s="11" t="s">
        <v>129</v>
      </c>
      <c r="M3410" s="11" t="s">
        <v>122</v>
      </c>
      <c r="N3410" s="11">
        <v>4</v>
      </c>
      <c r="O3410" s="11">
        <v>2019</v>
      </c>
      <c r="P3410" s="11" t="s">
        <v>112</v>
      </c>
      <c r="Q3410" s="11" t="s">
        <v>112</v>
      </c>
      <c r="R3410" s="11" t="s">
        <v>241</v>
      </c>
      <c r="S3410" s="11" t="s">
        <v>104</v>
      </c>
      <c r="T3410" s="11">
        <v>145</v>
      </c>
      <c r="U3410" s="11" t="str">
        <f>IF(ISERROR(VLOOKUP(I3410,'BACK INFO'!F:F,1,0)),IF(ISERROR(VLOOKUP(I3410,'BACK INFO'!H:H,1,0)),K3410,'BACK INFO'!$H$1),'BACK INFO'!$G$1)</f>
        <v>STEPHANIE VITALI</v>
      </c>
    </row>
    <row r="3411" spans="1:21" s="11" customFormat="1" x14ac:dyDescent="0.35">
      <c r="A3411" s="11" t="s">
        <v>94</v>
      </c>
      <c r="B3411" s="11">
        <v>2019</v>
      </c>
      <c r="C3411" s="11">
        <v>4</v>
      </c>
      <c r="D3411" s="11" t="s">
        <v>95</v>
      </c>
      <c r="E3411" s="11" t="s">
        <v>96</v>
      </c>
      <c r="F3411" s="11" t="s">
        <v>700</v>
      </c>
      <c r="G3411" s="11" t="s">
        <v>241</v>
      </c>
      <c r="H3411" s="11" t="s">
        <v>110</v>
      </c>
      <c r="I3411" s="11" t="s">
        <v>322</v>
      </c>
      <c r="J3411" s="11" t="s">
        <v>99</v>
      </c>
      <c r="K3411" s="11" t="s">
        <v>75</v>
      </c>
      <c r="L3411" s="11" t="s">
        <v>127</v>
      </c>
      <c r="M3411" s="11" t="s">
        <v>101</v>
      </c>
      <c r="N3411" s="11">
        <v>2</v>
      </c>
      <c r="O3411" s="11">
        <v>2019</v>
      </c>
      <c r="P3411" s="11" t="s">
        <v>112</v>
      </c>
      <c r="Q3411" s="11" t="s">
        <v>112</v>
      </c>
      <c r="R3411" s="11" t="s">
        <v>241</v>
      </c>
      <c r="S3411" s="11" t="s">
        <v>104</v>
      </c>
      <c r="T3411" s="11">
        <v>58</v>
      </c>
      <c r="U3411" s="11" t="str">
        <f>IF(ISERROR(VLOOKUP(I3411,'BACK INFO'!F:F,1,0)),IF(ISERROR(VLOOKUP(I3411,'BACK INFO'!H:H,1,0)),K3411,'BACK INFO'!$H$1),'BACK INFO'!$G$1)</f>
        <v>LAURA BONG</v>
      </c>
    </row>
    <row r="3412" spans="1:21" s="11" customFormat="1" x14ac:dyDescent="0.35">
      <c r="A3412" s="11" t="s">
        <v>94</v>
      </c>
      <c r="B3412" s="11">
        <v>2019</v>
      </c>
      <c r="C3412" s="11">
        <v>4</v>
      </c>
      <c r="D3412" s="11" t="s">
        <v>95</v>
      </c>
      <c r="E3412" s="11" t="s">
        <v>96</v>
      </c>
      <c r="F3412" s="11" t="s">
        <v>700</v>
      </c>
      <c r="G3412" s="11" t="s">
        <v>241</v>
      </c>
      <c r="H3412" s="11" t="s">
        <v>110</v>
      </c>
      <c r="I3412" s="11" t="s">
        <v>457</v>
      </c>
      <c r="J3412" s="11" t="s">
        <v>99</v>
      </c>
      <c r="K3412" s="11" t="s">
        <v>71</v>
      </c>
      <c r="L3412" s="11" t="s">
        <v>310</v>
      </c>
      <c r="M3412" s="11" t="s">
        <v>101</v>
      </c>
      <c r="N3412" s="11">
        <v>61</v>
      </c>
      <c r="O3412" s="11">
        <v>2019</v>
      </c>
      <c r="P3412" s="11" t="s">
        <v>112</v>
      </c>
      <c r="Q3412" s="11" t="s">
        <v>112</v>
      </c>
      <c r="R3412" s="11" t="s">
        <v>241</v>
      </c>
      <c r="S3412" s="11" t="s">
        <v>104</v>
      </c>
      <c r="T3412" s="11">
        <v>1734.2</v>
      </c>
      <c r="U3412" s="11" t="str">
        <f>IF(ISERROR(VLOOKUP(I3412,'BACK INFO'!F:F,1,0)),IF(ISERROR(VLOOKUP(I3412,'BACK INFO'!H:H,1,0)),K3412,'BACK INFO'!$H$1),'BACK INFO'!$G$1)</f>
        <v>HOLLY SALES INC.</v>
      </c>
    </row>
    <row r="3413" spans="1:21" s="11" customFormat="1" x14ac:dyDescent="0.35">
      <c r="A3413" s="11" t="s">
        <v>94</v>
      </c>
      <c r="B3413" s="11">
        <v>2019</v>
      </c>
      <c r="C3413" s="11">
        <v>4</v>
      </c>
      <c r="D3413" s="11" t="s">
        <v>95</v>
      </c>
      <c r="E3413" s="11" t="s">
        <v>96</v>
      </c>
      <c r="F3413" s="11" t="s">
        <v>700</v>
      </c>
      <c r="G3413" s="11" t="s">
        <v>241</v>
      </c>
      <c r="H3413" s="11" t="s">
        <v>110</v>
      </c>
      <c r="I3413" s="11" t="s">
        <v>324</v>
      </c>
      <c r="J3413" s="11" t="s">
        <v>120</v>
      </c>
      <c r="K3413" s="11" t="s">
        <v>66</v>
      </c>
      <c r="L3413" s="11" t="s">
        <v>121</v>
      </c>
      <c r="M3413" s="11" t="s">
        <v>122</v>
      </c>
      <c r="N3413" s="11">
        <v>30</v>
      </c>
      <c r="O3413" s="11">
        <v>2019</v>
      </c>
      <c r="P3413" s="11" t="s">
        <v>112</v>
      </c>
      <c r="Q3413" s="11" t="s">
        <v>112</v>
      </c>
      <c r="R3413" s="11" t="s">
        <v>241</v>
      </c>
      <c r="S3413" s="11" t="s">
        <v>104</v>
      </c>
      <c r="T3413" s="11">
        <v>1049.6991308223755</v>
      </c>
      <c r="U3413" s="11" t="str">
        <f>IF(ISERROR(VLOOKUP(I3413,'BACK INFO'!F:F,1,0)),IF(ISERROR(VLOOKUP(I3413,'BACK INFO'!H:H,1,0)),K3413,'BACK INFO'!$H$1),'BACK INFO'!$G$1)</f>
        <v>SHOUTOUTAGENCY</v>
      </c>
    </row>
    <row r="3414" spans="1:21" s="11" customFormat="1" x14ac:dyDescent="0.35">
      <c r="A3414" s="11" t="s">
        <v>94</v>
      </c>
      <c r="B3414" s="11">
        <v>2019</v>
      </c>
      <c r="C3414" s="11">
        <v>4</v>
      </c>
      <c r="D3414" s="11" t="s">
        <v>95</v>
      </c>
      <c r="E3414" s="11" t="s">
        <v>96</v>
      </c>
      <c r="F3414" s="11" t="s">
        <v>700</v>
      </c>
      <c r="G3414" s="11" t="s">
        <v>241</v>
      </c>
      <c r="H3414" s="11" t="s">
        <v>110</v>
      </c>
      <c r="I3414" s="11" t="s">
        <v>230</v>
      </c>
      <c r="J3414" s="11" t="s">
        <v>99</v>
      </c>
      <c r="K3414" s="11" t="s">
        <v>67</v>
      </c>
      <c r="L3414" s="11" t="s">
        <v>231</v>
      </c>
      <c r="M3414" s="11" t="s">
        <v>101</v>
      </c>
      <c r="N3414" s="11">
        <v>27</v>
      </c>
      <c r="O3414" s="11">
        <v>2019</v>
      </c>
      <c r="P3414" s="11" t="s">
        <v>112</v>
      </c>
      <c r="Q3414" s="11" t="s">
        <v>112</v>
      </c>
      <c r="R3414" s="11" t="s">
        <v>241</v>
      </c>
      <c r="S3414" s="11" t="s">
        <v>104</v>
      </c>
      <c r="T3414" s="11">
        <v>782</v>
      </c>
      <c r="U3414" s="11" t="str">
        <f>IF(ISERROR(VLOOKUP(I3414,'BACK INFO'!F:F,1,0)),IF(ISERROR(VLOOKUP(I3414,'BACK INFO'!H:H,1,0)),K3414,'BACK INFO'!$H$1),'BACK INFO'!$G$1)</f>
        <v>ANITA M. HOPKINS</v>
      </c>
    </row>
    <row r="3415" spans="1:21" s="11" customFormat="1" x14ac:dyDescent="0.35">
      <c r="A3415" s="11" t="s">
        <v>94</v>
      </c>
      <c r="B3415" s="11">
        <v>2019</v>
      </c>
      <c r="C3415" s="11">
        <v>4</v>
      </c>
      <c r="D3415" s="11" t="s">
        <v>95</v>
      </c>
      <c r="E3415" s="11" t="s">
        <v>96</v>
      </c>
      <c r="F3415" s="11" t="s">
        <v>700</v>
      </c>
      <c r="G3415" s="11" t="s">
        <v>241</v>
      </c>
      <c r="H3415" s="11" t="s">
        <v>110</v>
      </c>
      <c r="I3415" s="11" t="s">
        <v>431</v>
      </c>
      <c r="J3415" s="11" t="s">
        <v>99</v>
      </c>
      <c r="K3415" s="11" t="s">
        <v>75</v>
      </c>
      <c r="L3415" s="11" t="s">
        <v>131</v>
      </c>
      <c r="M3415" s="11" t="s">
        <v>101</v>
      </c>
      <c r="N3415" s="11">
        <v>16</v>
      </c>
      <c r="O3415" s="11">
        <v>2019</v>
      </c>
      <c r="P3415" s="11" t="s">
        <v>112</v>
      </c>
      <c r="Q3415" s="11" t="s">
        <v>112</v>
      </c>
      <c r="R3415" s="11" t="s">
        <v>241</v>
      </c>
      <c r="S3415" s="11" t="s">
        <v>104</v>
      </c>
      <c r="T3415" s="11">
        <v>482</v>
      </c>
      <c r="U3415" s="11" t="str">
        <f>IF(ISERROR(VLOOKUP(I3415,'BACK INFO'!F:F,1,0)),IF(ISERROR(VLOOKUP(I3415,'BACK INFO'!H:H,1,0)),K3415,'BACK INFO'!$H$1),'BACK INFO'!$G$1)</f>
        <v>LAURA BONG</v>
      </c>
    </row>
    <row r="3416" spans="1:21" s="11" customFormat="1" x14ac:dyDescent="0.35">
      <c r="A3416" s="11" t="s">
        <v>94</v>
      </c>
      <c r="B3416" s="11">
        <v>2019</v>
      </c>
      <c r="C3416" s="11">
        <v>4</v>
      </c>
      <c r="D3416" s="11" t="s">
        <v>95</v>
      </c>
      <c r="E3416" s="11" t="s">
        <v>96</v>
      </c>
      <c r="F3416" s="11" t="s">
        <v>700</v>
      </c>
      <c r="G3416" s="11" t="s">
        <v>241</v>
      </c>
      <c r="H3416" s="11" t="s">
        <v>110</v>
      </c>
      <c r="I3416" s="11" t="s">
        <v>172</v>
      </c>
      <c r="J3416" s="11" t="s">
        <v>99</v>
      </c>
      <c r="K3416" s="11" t="s">
        <v>67</v>
      </c>
      <c r="L3416" s="11" t="s">
        <v>173</v>
      </c>
      <c r="M3416" s="11" t="s">
        <v>101</v>
      </c>
      <c r="N3416" s="11">
        <v>1</v>
      </c>
      <c r="O3416" s="11">
        <v>2019</v>
      </c>
      <c r="P3416" s="11" t="s">
        <v>112</v>
      </c>
      <c r="Q3416" s="11" t="s">
        <v>112</v>
      </c>
      <c r="R3416" s="11" t="s">
        <v>241</v>
      </c>
      <c r="S3416" s="11" t="s">
        <v>104</v>
      </c>
      <c r="T3416" s="11">
        <v>36</v>
      </c>
      <c r="U3416" s="11" t="str">
        <f>IF(ISERROR(VLOOKUP(I3416,'BACK INFO'!F:F,1,0)),IF(ISERROR(VLOOKUP(I3416,'BACK INFO'!H:H,1,0)),K3416,'BACK INFO'!$H$1),'BACK INFO'!$G$1)</f>
        <v>ANITA M. HOPKINS</v>
      </c>
    </row>
    <row r="3417" spans="1:21" s="11" customFormat="1" x14ac:dyDescent="0.35">
      <c r="A3417" s="11" t="s">
        <v>94</v>
      </c>
      <c r="B3417" s="11">
        <v>2019</v>
      </c>
      <c r="C3417" s="11">
        <v>4</v>
      </c>
      <c r="D3417" s="11" t="s">
        <v>95</v>
      </c>
      <c r="E3417" s="11" t="s">
        <v>96</v>
      </c>
      <c r="F3417" s="11" t="s">
        <v>700</v>
      </c>
      <c r="G3417" s="11" t="s">
        <v>241</v>
      </c>
      <c r="H3417" s="11" t="s">
        <v>110</v>
      </c>
      <c r="I3417" s="11" t="s">
        <v>561</v>
      </c>
      <c r="J3417" s="11" t="s">
        <v>99</v>
      </c>
      <c r="K3417" s="11" t="s">
        <v>75</v>
      </c>
      <c r="L3417" s="11" t="s">
        <v>273</v>
      </c>
      <c r="M3417" s="11" t="s">
        <v>101</v>
      </c>
      <c r="N3417" s="11">
        <v>4</v>
      </c>
      <c r="O3417" s="11">
        <v>2019</v>
      </c>
      <c r="P3417" s="11" t="s">
        <v>112</v>
      </c>
      <c r="Q3417" s="11" t="s">
        <v>112</v>
      </c>
      <c r="R3417" s="11" t="s">
        <v>241</v>
      </c>
      <c r="S3417" s="11" t="s">
        <v>104</v>
      </c>
      <c r="T3417" s="11">
        <v>106</v>
      </c>
      <c r="U3417" s="11" t="str">
        <f>IF(ISERROR(VLOOKUP(I3417,'BACK INFO'!F:F,1,0)),IF(ISERROR(VLOOKUP(I3417,'BACK INFO'!H:H,1,0)),K3417,'BACK INFO'!$H$1),'BACK INFO'!$G$1)</f>
        <v>LAURA BONG</v>
      </c>
    </row>
    <row r="3418" spans="1:21" s="11" customFormat="1" x14ac:dyDescent="0.35">
      <c r="A3418" s="11" t="s">
        <v>94</v>
      </c>
      <c r="B3418" s="11">
        <v>2019</v>
      </c>
      <c r="C3418" s="11">
        <v>4</v>
      </c>
      <c r="D3418" s="11" t="s">
        <v>95</v>
      </c>
      <c r="E3418" s="11" t="s">
        <v>96</v>
      </c>
      <c r="F3418" s="11" t="s">
        <v>700</v>
      </c>
      <c r="G3418" s="11" t="s">
        <v>241</v>
      </c>
      <c r="H3418" s="11" t="s">
        <v>110</v>
      </c>
      <c r="I3418" s="11" t="s">
        <v>266</v>
      </c>
      <c r="J3418" s="11" t="s">
        <v>99</v>
      </c>
      <c r="K3418" s="11" t="s">
        <v>71</v>
      </c>
      <c r="L3418" s="11" t="s">
        <v>216</v>
      </c>
      <c r="M3418" s="11" t="s">
        <v>101</v>
      </c>
      <c r="N3418" s="11">
        <v>11</v>
      </c>
      <c r="O3418" s="11">
        <v>2019</v>
      </c>
      <c r="P3418" s="11" t="s">
        <v>112</v>
      </c>
      <c r="Q3418" s="11" t="s">
        <v>112</v>
      </c>
      <c r="R3418" s="11" t="s">
        <v>241</v>
      </c>
      <c r="S3418" s="11" t="s">
        <v>104</v>
      </c>
      <c r="T3418" s="11">
        <v>271</v>
      </c>
      <c r="U3418" s="11" t="str">
        <f>IF(ISERROR(VLOOKUP(I3418,'BACK INFO'!F:F,1,0)),IF(ISERROR(VLOOKUP(I3418,'BACK INFO'!H:H,1,0)),K3418,'BACK INFO'!$H$1),'BACK INFO'!$G$1)</f>
        <v>HOLLY SALES INC.</v>
      </c>
    </row>
    <row r="3419" spans="1:21" s="11" customFormat="1" x14ac:dyDescent="0.35">
      <c r="A3419" s="11" t="s">
        <v>94</v>
      </c>
      <c r="B3419" s="11">
        <v>2019</v>
      </c>
      <c r="C3419" s="11">
        <v>4</v>
      </c>
      <c r="D3419" s="11" t="s">
        <v>95</v>
      </c>
      <c r="E3419" s="11" t="s">
        <v>96</v>
      </c>
      <c r="F3419" s="11" t="s">
        <v>700</v>
      </c>
      <c r="G3419" s="11" t="s">
        <v>241</v>
      </c>
      <c r="H3419" s="11" t="s">
        <v>110</v>
      </c>
      <c r="I3419" s="11" t="s">
        <v>608</v>
      </c>
      <c r="J3419" s="11" t="s">
        <v>99</v>
      </c>
      <c r="K3419" s="11" t="s">
        <v>67</v>
      </c>
      <c r="L3419" s="11" t="s">
        <v>108</v>
      </c>
      <c r="M3419" s="11" t="s">
        <v>101</v>
      </c>
      <c r="N3419" s="11">
        <v>26</v>
      </c>
      <c r="O3419" s="11">
        <v>2019</v>
      </c>
      <c r="P3419" s="11" t="s">
        <v>112</v>
      </c>
      <c r="Q3419" s="11" t="s">
        <v>112</v>
      </c>
      <c r="R3419" s="11" t="s">
        <v>241</v>
      </c>
      <c r="S3419" s="11" t="s">
        <v>104</v>
      </c>
      <c r="T3419" s="11">
        <v>752</v>
      </c>
      <c r="U3419" s="11" t="str">
        <f>IF(ISERROR(VLOOKUP(I3419,'BACK INFO'!F:F,1,0)),IF(ISERROR(VLOOKUP(I3419,'BACK INFO'!H:H,1,0)),K3419,'BACK INFO'!$H$1),'BACK INFO'!$G$1)</f>
        <v>ANITA M. HOPKINS</v>
      </c>
    </row>
    <row r="3420" spans="1:21" s="11" customFormat="1" x14ac:dyDescent="0.35">
      <c r="A3420" s="11" t="s">
        <v>94</v>
      </c>
      <c r="B3420" s="11">
        <v>2019</v>
      </c>
      <c r="C3420" s="11">
        <v>4</v>
      </c>
      <c r="D3420" s="11" t="s">
        <v>95</v>
      </c>
      <c r="E3420" s="11" t="s">
        <v>96</v>
      </c>
      <c r="F3420" s="11" t="s">
        <v>700</v>
      </c>
      <c r="G3420" s="11" t="s">
        <v>241</v>
      </c>
      <c r="H3420" s="11" t="s">
        <v>110</v>
      </c>
      <c r="I3420" s="11" t="s">
        <v>428</v>
      </c>
      <c r="J3420" s="11" t="s">
        <v>120</v>
      </c>
      <c r="K3420" s="11" t="s">
        <v>66</v>
      </c>
      <c r="L3420" s="11" t="s">
        <v>297</v>
      </c>
      <c r="M3420" s="11" t="s">
        <v>122</v>
      </c>
      <c r="N3420" s="11">
        <v>33</v>
      </c>
      <c r="O3420" s="11">
        <v>2019</v>
      </c>
      <c r="P3420" s="11" t="s">
        <v>112</v>
      </c>
      <c r="Q3420" s="11" t="s">
        <v>112</v>
      </c>
      <c r="R3420" s="11" t="s">
        <v>241</v>
      </c>
      <c r="S3420" s="11" t="s">
        <v>104</v>
      </c>
      <c r="T3420" s="11">
        <v>1002.8972587474923</v>
      </c>
      <c r="U3420" s="11" t="str">
        <f>IF(ISERROR(VLOOKUP(I3420,'BACK INFO'!F:F,1,0)),IF(ISERROR(VLOOKUP(I3420,'BACK INFO'!H:H,1,0)),K3420,'BACK INFO'!$H$1),'BACK INFO'!$G$1)</f>
        <v>SHOUTOUTAGENCY</v>
      </c>
    </row>
    <row r="3421" spans="1:21" s="11" customFormat="1" x14ac:dyDescent="0.35">
      <c r="A3421" s="11" t="s">
        <v>94</v>
      </c>
      <c r="B3421" s="11">
        <v>2019</v>
      </c>
      <c r="C3421" s="11">
        <v>4</v>
      </c>
      <c r="D3421" s="11" t="s">
        <v>95</v>
      </c>
      <c r="E3421" s="11" t="s">
        <v>96</v>
      </c>
      <c r="F3421" s="11" t="s">
        <v>700</v>
      </c>
      <c r="G3421" s="11" t="s">
        <v>241</v>
      </c>
      <c r="H3421" s="11" t="s">
        <v>110</v>
      </c>
      <c r="I3421" s="11" t="s">
        <v>529</v>
      </c>
      <c r="J3421" s="11" t="s">
        <v>99</v>
      </c>
      <c r="K3421" s="11" t="s">
        <v>75</v>
      </c>
      <c r="L3421" s="11" t="s">
        <v>131</v>
      </c>
      <c r="M3421" s="11" t="s">
        <v>101</v>
      </c>
      <c r="N3421" s="11">
        <v>19</v>
      </c>
      <c r="O3421" s="11">
        <v>2019</v>
      </c>
      <c r="P3421" s="11" t="s">
        <v>112</v>
      </c>
      <c r="Q3421" s="11" t="s">
        <v>112</v>
      </c>
      <c r="R3421" s="11" t="s">
        <v>241</v>
      </c>
      <c r="S3421" s="11" t="s">
        <v>104</v>
      </c>
      <c r="T3421" s="11">
        <v>543</v>
      </c>
      <c r="U3421" s="11" t="str">
        <f>IF(ISERROR(VLOOKUP(I3421,'BACK INFO'!F:F,1,0)),IF(ISERROR(VLOOKUP(I3421,'BACK INFO'!H:H,1,0)),K3421,'BACK INFO'!$H$1),'BACK INFO'!$G$1)</f>
        <v>LAURA BONG</v>
      </c>
    </row>
    <row r="3422" spans="1:21" s="11" customFormat="1" x14ac:dyDescent="0.35">
      <c r="A3422" s="11" t="s">
        <v>94</v>
      </c>
      <c r="B3422" s="11">
        <v>2019</v>
      </c>
      <c r="C3422" s="11">
        <v>4</v>
      </c>
      <c r="D3422" s="11" t="s">
        <v>95</v>
      </c>
      <c r="E3422" s="11" t="s">
        <v>96</v>
      </c>
      <c r="F3422" s="11" t="s">
        <v>700</v>
      </c>
      <c r="G3422" s="11" t="s">
        <v>241</v>
      </c>
      <c r="H3422" s="11" t="s">
        <v>110</v>
      </c>
      <c r="I3422" s="11" t="s">
        <v>616</v>
      </c>
      <c r="J3422" s="11" t="s">
        <v>120</v>
      </c>
      <c r="K3422" s="11" t="s">
        <v>69</v>
      </c>
      <c r="L3422" s="11" t="s">
        <v>143</v>
      </c>
      <c r="M3422" s="11" t="s">
        <v>122</v>
      </c>
      <c r="N3422" s="11">
        <v>22</v>
      </c>
      <c r="O3422" s="11">
        <v>2019</v>
      </c>
      <c r="P3422" s="11" t="s">
        <v>112</v>
      </c>
      <c r="Q3422" s="11" t="s">
        <v>112</v>
      </c>
      <c r="R3422" s="11" t="s">
        <v>241</v>
      </c>
      <c r="S3422" s="11" t="s">
        <v>104</v>
      </c>
      <c r="T3422" s="11">
        <v>650.02600104004159</v>
      </c>
      <c r="U3422" s="11" t="str">
        <f>IF(ISERROR(VLOOKUP(I3422,'BACK INFO'!F:F,1,0)),IF(ISERROR(VLOOKUP(I3422,'BACK INFO'!H:H,1,0)),K3422,'BACK INFO'!$H$1),'BACK INFO'!$G$1)</f>
        <v>JULIE BERTRAND</v>
      </c>
    </row>
    <row r="3423" spans="1:21" s="11" customFormat="1" x14ac:dyDescent="0.35">
      <c r="A3423" s="11" t="s">
        <v>94</v>
      </c>
      <c r="B3423" s="11">
        <v>2019</v>
      </c>
      <c r="C3423" s="11">
        <v>4</v>
      </c>
      <c r="D3423" s="11" t="s">
        <v>95</v>
      </c>
      <c r="E3423" s="11" t="s">
        <v>96</v>
      </c>
      <c r="F3423" s="11" t="s">
        <v>700</v>
      </c>
      <c r="G3423" s="11" t="s">
        <v>241</v>
      </c>
      <c r="H3423" s="11" t="s">
        <v>117</v>
      </c>
      <c r="I3423" s="11" t="s">
        <v>443</v>
      </c>
      <c r="J3423" s="11" t="s">
        <v>99</v>
      </c>
      <c r="K3423" s="11" t="s">
        <v>72</v>
      </c>
      <c r="L3423" s="11" t="s">
        <v>364</v>
      </c>
      <c r="M3423" s="11" t="s">
        <v>101</v>
      </c>
      <c r="N3423" s="11">
        <v>20</v>
      </c>
      <c r="O3423" s="11">
        <v>2019</v>
      </c>
      <c r="P3423" s="11" t="s">
        <v>112</v>
      </c>
      <c r="Q3423" s="11" t="s">
        <v>112</v>
      </c>
      <c r="R3423" s="11" t="s">
        <v>241</v>
      </c>
      <c r="S3423" s="11" t="s">
        <v>104</v>
      </c>
      <c r="T3423" s="11">
        <v>612.5</v>
      </c>
      <c r="U3423" s="11" t="str">
        <f>IF(ISERROR(VLOOKUP(I3423,'BACK INFO'!F:F,1,0)),IF(ISERROR(VLOOKUP(I3423,'BACK INFO'!H:H,1,0)),K3423,'BACK INFO'!$H$1),'BACK INFO'!$G$1)</f>
        <v>BILL MILLER AND COMPANY</v>
      </c>
    </row>
    <row r="3424" spans="1:21" s="11" customFormat="1" x14ac:dyDescent="0.35">
      <c r="A3424" s="11" t="s">
        <v>94</v>
      </c>
      <c r="B3424" s="11">
        <v>2019</v>
      </c>
      <c r="C3424" s="11">
        <v>4</v>
      </c>
      <c r="D3424" s="11" t="s">
        <v>95</v>
      </c>
      <c r="E3424" s="11" t="s">
        <v>96</v>
      </c>
      <c r="F3424" s="11" t="s">
        <v>700</v>
      </c>
      <c r="G3424" s="11" t="s">
        <v>241</v>
      </c>
      <c r="H3424" s="11" t="s">
        <v>117</v>
      </c>
      <c r="I3424" s="11" t="s">
        <v>686</v>
      </c>
      <c r="J3424" s="11" t="s">
        <v>99</v>
      </c>
      <c r="K3424" s="11" t="s">
        <v>54</v>
      </c>
      <c r="L3424" s="11" t="s">
        <v>100</v>
      </c>
      <c r="M3424" s="11" t="s">
        <v>101</v>
      </c>
      <c r="N3424" s="11">
        <v>464</v>
      </c>
      <c r="O3424" s="11">
        <v>2019</v>
      </c>
      <c r="P3424" s="11" t="s">
        <v>112</v>
      </c>
      <c r="Q3424" s="11" t="s">
        <v>112</v>
      </c>
      <c r="R3424" s="11" t="s">
        <v>241</v>
      </c>
      <c r="S3424" s="11" t="s">
        <v>104</v>
      </c>
      <c r="T3424" s="11">
        <v>13420.560000000003</v>
      </c>
      <c r="U3424" s="11" t="str">
        <f>IF(ISERROR(VLOOKUP(I3424,'BACK INFO'!F:F,1,0)),IF(ISERROR(VLOOKUP(I3424,'BACK INFO'!H:H,1,0)),K3424,'BACK INFO'!$H$1),'BACK INFO'!$G$1)</f>
        <v>PAIGE ALYSE STRAUGHAN</v>
      </c>
    </row>
    <row r="3425" spans="1:21" s="11" customFormat="1" x14ac:dyDescent="0.35">
      <c r="A3425" s="11" t="s">
        <v>94</v>
      </c>
      <c r="B3425" s="11">
        <v>2019</v>
      </c>
      <c r="C3425" s="11">
        <v>4</v>
      </c>
      <c r="D3425" s="11" t="s">
        <v>95</v>
      </c>
      <c r="E3425" s="11" t="s">
        <v>96</v>
      </c>
      <c r="F3425" s="11" t="s">
        <v>700</v>
      </c>
      <c r="G3425" s="11" t="s">
        <v>241</v>
      </c>
      <c r="H3425" s="11" t="s">
        <v>117</v>
      </c>
      <c r="I3425" s="11" t="s">
        <v>483</v>
      </c>
      <c r="J3425" s="11" t="s">
        <v>99</v>
      </c>
      <c r="K3425" s="11" t="s">
        <v>75</v>
      </c>
      <c r="L3425" s="11" t="s">
        <v>131</v>
      </c>
      <c r="M3425" s="11" t="s">
        <v>101</v>
      </c>
      <c r="N3425" s="11">
        <v>51</v>
      </c>
      <c r="O3425" s="11">
        <v>2019</v>
      </c>
      <c r="P3425" s="11" t="s">
        <v>112</v>
      </c>
      <c r="Q3425" s="11" t="s">
        <v>112</v>
      </c>
      <c r="R3425" s="11" t="s">
        <v>241</v>
      </c>
      <c r="S3425" s="11" t="s">
        <v>104</v>
      </c>
      <c r="T3425" s="11">
        <v>1625</v>
      </c>
      <c r="U3425" s="11" t="str">
        <f>IF(ISERROR(VLOOKUP(I3425,'BACK INFO'!F:F,1,0)),IF(ISERROR(VLOOKUP(I3425,'BACK INFO'!H:H,1,0)),K3425,'BACK INFO'!$H$1),'BACK INFO'!$G$1)</f>
        <v>LAURA BONG</v>
      </c>
    </row>
    <row r="3426" spans="1:21" s="11" customFormat="1" x14ac:dyDescent="0.35">
      <c r="A3426" s="11" t="s">
        <v>94</v>
      </c>
      <c r="B3426" s="11">
        <v>2019</v>
      </c>
      <c r="C3426" s="11">
        <v>4</v>
      </c>
      <c r="D3426" s="11" t="s">
        <v>95</v>
      </c>
      <c r="E3426" s="11" t="s">
        <v>96</v>
      </c>
      <c r="F3426" s="11" t="s">
        <v>700</v>
      </c>
      <c r="G3426" s="11" t="s">
        <v>241</v>
      </c>
      <c r="H3426" s="11" t="s">
        <v>117</v>
      </c>
      <c r="I3426" s="11" t="s">
        <v>438</v>
      </c>
      <c r="J3426" s="11" t="s">
        <v>99</v>
      </c>
      <c r="K3426" s="11" t="s">
        <v>67</v>
      </c>
      <c r="L3426" s="11" t="s">
        <v>149</v>
      </c>
      <c r="M3426" s="11" t="s">
        <v>101</v>
      </c>
      <c r="N3426" s="11">
        <v>34</v>
      </c>
      <c r="O3426" s="11">
        <v>2019</v>
      </c>
      <c r="P3426" s="11" t="s">
        <v>112</v>
      </c>
      <c r="Q3426" s="11" t="s">
        <v>112</v>
      </c>
      <c r="R3426" s="11" t="s">
        <v>241</v>
      </c>
      <c r="S3426" s="11" t="s">
        <v>104</v>
      </c>
      <c r="T3426" s="11">
        <v>1054</v>
      </c>
      <c r="U3426" s="11" t="str">
        <f>IF(ISERROR(VLOOKUP(I3426,'BACK INFO'!F:F,1,0)),IF(ISERROR(VLOOKUP(I3426,'BACK INFO'!H:H,1,0)),K3426,'BACK INFO'!$H$1),'BACK INFO'!$G$1)</f>
        <v>ANITA M. HOPKINS</v>
      </c>
    </row>
    <row r="3427" spans="1:21" s="11" customFormat="1" x14ac:dyDescent="0.35">
      <c r="A3427" s="11" t="s">
        <v>94</v>
      </c>
      <c r="B3427" s="11">
        <v>2019</v>
      </c>
      <c r="C3427" s="11">
        <v>4</v>
      </c>
      <c r="D3427" s="11" t="s">
        <v>95</v>
      </c>
      <c r="E3427" s="11" t="s">
        <v>96</v>
      </c>
      <c r="F3427" s="11" t="s">
        <v>700</v>
      </c>
      <c r="G3427" s="11" t="s">
        <v>241</v>
      </c>
      <c r="H3427" s="11" t="s">
        <v>117</v>
      </c>
      <c r="I3427" s="11" t="s">
        <v>123</v>
      </c>
      <c r="J3427" s="11" t="s">
        <v>99</v>
      </c>
      <c r="K3427" s="11" t="s">
        <v>68</v>
      </c>
      <c r="L3427" s="11" t="s">
        <v>129</v>
      </c>
      <c r="M3427" s="11" t="s">
        <v>122</v>
      </c>
      <c r="N3427" s="11">
        <v>28</v>
      </c>
      <c r="O3427" s="11">
        <v>2019</v>
      </c>
      <c r="P3427" s="11" t="s">
        <v>112</v>
      </c>
      <c r="Q3427" s="11" t="s">
        <v>112</v>
      </c>
      <c r="R3427" s="11" t="s">
        <v>241</v>
      </c>
      <c r="S3427" s="11" t="s">
        <v>104</v>
      </c>
      <c r="T3427" s="11">
        <v>903</v>
      </c>
      <c r="U3427" s="11" t="str">
        <f>IF(ISERROR(VLOOKUP(I3427,'BACK INFO'!F:F,1,0)),IF(ISERROR(VLOOKUP(I3427,'BACK INFO'!H:H,1,0)),K3427,'BACK INFO'!$H$1),'BACK INFO'!$G$1)</f>
        <v>STEPHANIE VITALI</v>
      </c>
    </row>
    <row r="3428" spans="1:21" s="11" customFormat="1" x14ac:dyDescent="0.35">
      <c r="A3428" s="11" t="s">
        <v>94</v>
      </c>
      <c r="B3428" s="11">
        <v>2019</v>
      </c>
      <c r="C3428" s="11">
        <v>4</v>
      </c>
      <c r="D3428" s="11" t="s">
        <v>95</v>
      </c>
      <c r="E3428" s="11" t="s">
        <v>96</v>
      </c>
      <c r="F3428" s="11" t="s">
        <v>700</v>
      </c>
      <c r="G3428" s="11" t="s">
        <v>241</v>
      </c>
      <c r="H3428" s="11" t="s">
        <v>117</v>
      </c>
      <c r="I3428" s="11" t="s">
        <v>542</v>
      </c>
      <c r="J3428" s="11" t="s">
        <v>99</v>
      </c>
      <c r="K3428" s="11" t="s">
        <v>72</v>
      </c>
      <c r="L3428" s="11" t="s">
        <v>459</v>
      </c>
      <c r="M3428" s="11" t="s">
        <v>101</v>
      </c>
      <c r="N3428" s="11">
        <v>4</v>
      </c>
      <c r="O3428" s="11">
        <v>2019</v>
      </c>
      <c r="P3428" s="11" t="s">
        <v>112</v>
      </c>
      <c r="Q3428" s="11" t="s">
        <v>112</v>
      </c>
      <c r="R3428" s="11" t="s">
        <v>241</v>
      </c>
      <c r="S3428" s="11" t="s">
        <v>104</v>
      </c>
      <c r="T3428" s="11">
        <v>125</v>
      </c>
      <c r="U3428" s="11" t="str">
        <f>IF(ISERROR(VLOOKUP(I3428,'BACK INFO'!F:F,1,0)),IF(ISERROR(VLOOKUP(I3428,'BACK INFO'!H:H,1,0)),K3428,'BACK INFO'!$H$1),'BACK INFO'!$G$1)</f>
        <v>BILL MILLER AND COMPANY</v>
      </c>
    </row>
    <row r="3429" spans="1:21" s="11" customFormat="1" x14ac:dyDescent="0.35">
      <c r="A3429" s="11" t="s">
        <v>94</v>
      </c>
      <c r="B3429" s="11">
        <v>2019</v>
      </c>
      <c r="C3429" s="11">
        <v>4</v>
      </c>
      <c r="D3429" s="11" t="s">
        <v>95</v>
      </c>
      <c r="E3429" s="11" t="s">
        <v>96</v>
      </c>
      <c r="F3429" s="11" t="s">
        <v>700</v>
      </c>
      <c r="G3429" s="11" t="s">
        <v>241</v>
      </c>
      <c r="H3429" s="11" t="s">
        <v>117</v>
      </c>
      <c r="I3429" s="11" t="s">
        <v>322</v>
      </c>
      <c r="J3429" s="11" t="s">
        <v>99</v>
      </c>
      <c r="K3429" s="11" t="s">
        <v>75</v>
      </c>
      <c r="L3429" s="11" t="s">
        <v>127</v>
      </c>
      <c r="M3429" s="11" t="s">
        <v>101</v>
      </c>
      <c r="N3429" s="11">
        <v>9</v>
      </c>
      <c r="O3429" s="11">
        <v>2019</v>
      </c>
      <c r="P3429" s="11" t="s">
        <v>112</v>
      </c>
      <c r="Q3429" s="11" t="s">
        <v>112</v>
      </c>
      <c r="R3429" s="11" t="s">
        <v>241</v>
      </c>
      <c r="S3429" s="11" t="s">
        <v>104</v>
      </c>
      <c r="T3429" s="11">
        <v>306</v>
      </c>
      <c r="U3429" s="11" t="str">
        <f>IF(ISERROR(VLOOKUP(I3429,'BACK INFO'!F:F,1,0)),IF(ISERROR(VLOOKUP(I3429,'BACK INFO'!H:H,1,0)),K3429,'BACK INFO'!$H$1),'BACK INFO'!$G$1)</f>
        <v>LAURA BONG</v>
      </c>
    </row>
    <row r="3430" spans="1:21" s="11" customFormat="1" x14ac:dyDescent="0.35">
      <c r="A3430" s="11" t="s">
        <v>94</v>
      </c>
      <c r="B3430" s="11">
        <v>2019</v>
      </c>
      <c r="C3430" s="11">
        <v>4</v>
      </c>
      <c r="D3430" s="11" t="s">
        <v>95</v>
      </c>
      <c r="E3430" s="11" t="s">
        <v>96</v>
      </c>
      <c r="F3430" s="11" t="s">
        <v>700</v>
      </c>
      <c r="G3430" s="11" t="s">
        <v>241</v>
      </c>
      <c r="H3430" s="11" t="s">
        <v>117</v>
      </c>
      <c r="I3430" s="11" t="s">
        <v>264</v>
      </c>
      <c r="J3430" s="11" t="s">
        <v>99</v>
      </c>
      <c r="K3430" s="11" t="s">
        <v>72</v>
      </c>
      <c r="L3430" s="11" t="s">
        <v>114</v>
      </c>
      <c r="M3430" s="11" t="s">
        <v>101</v>
      </c>
      <c r="N3430" s="11">
        <v>44</v>
      </c>
      <c r="O3430" s="11">
        <v>2019</v>
      </c>
      <c r="P3430" s="11" t="s">
        <v>112</v>
      </c>
      <c r="Q3430" s="11" t="s">
        <v>112</v>
      </c>
      <c r="R3430" s="11" t="s">
        <v>241</v>
      </c>
      <c r="S3430" s="11" t="s">
        <v>104</v>
      </c>
      <c r="T3430" s="11">
        <v>1384</v>
      </c>
      <c r="U3430" s="11" t="str">
        <f>IF(ISERROR(VLOOKUP(I3430,'BACK INFO'!F:F,1,0)),IF(ISERROR(VLOOKUP(I3430,'BACK INFO'!H:H,1,0)),K3430,'BACK INFO'!$H$1),'BACK INFO'!$G$1)</f>
        <v>BILL MILLER AND COMPANY</v>
      </c>
    </row>
    <row r="3431" spans="1:21" s="11" customFormat="1" x14ac:dyDescent="0.35">
      <c r="A3431" s="11" t="s">
        <v>94</v>
      </c>
      <c r="B3431" s="11">
        <v>2019</v>
      </c>
      <c r="C3431" s="11">
        <v>4</v>
      </c>
      <c r="D3431" s="11" t="s">
        <v>95</v>
      </c>
      <c r="E3431" s="11" t="s">
        <v>96</v>
      </c>
      <c r="F3431" s="11" t="s">
        <v>700</v>
      </c>
      <c r="G3431" s="11" t="s">
        <v>241</v>
      </c>
      <c r="H3431" s="11" t="s">
        <v>117</v>
      </c>
      <c r="I3431" s="11" t="s">
        <v>148</v>
      </c>
      <c r="J3431" s="11" t="s">
        <v>99</v>
      </c>
      <c r="K3431" s="11" t="s">
        <v>71</v>
      </c>
      <c r="L3431" s="11" t="s">
        <v>149</v>
      </c>
      <c r="M3431" s="11" t="s">
        <v>101</v>
      </c>
      <c r="N3431" s="11">
        <v>37</v>
      </c>
      <c r="O3431" s="11">
        <v>2019</v>
      </c>
      <c r="P3431" s="11" t="s">
        <v>112</v>
      </c>
      <c r="Q3431" s="11" t="s">
        <v>112</v>
      </c>
      <c r="R3431" s="11" t="s">
        <v>241</v>
      </c>
      <c r="S3431" s="11" t="s">
        <v>104</v>
      </c>
      <c r="T3431" s="11">
        <v>1191</v>
      </c>
      <c r="U3431" s="11" t="str">
        <f>IF(ISERROR(VLOOKUP(I3431,'BACK INFO'!F:F,1,0)),IF(ISERROR(VLOOKUP(I3431,'BACK INFO'!H:H,1,0)),K3431,'BACK INFO'!$H$1),'BACK INFO'!$G$1)</f>
        <v>HOLLY SALES INC.</v>
      </c>
    </row>
    <row r="3432" spans="1:21" s="11" customFormat="1" x14ac:dyDescent="0.35">
      <c r="A3432" s="11" t="s">
        <v>94</v>
      </c>
      <c r="B3432" s="11">
        <v>2019</v>
      </c>
      <c r="C3432" s="11">
        <v>4</v>
      </c>
      <c r="D3432" s="11" t="s">
        <v>95</v>
      </c>
      <c r="E3432" s="11" t="s">
        <v>96</v>
      </c>
      <c r="F3432" s="11" t="s">
        <v>700</v>
      </c>
      <c r="G3432" s="11" t="s">
        <v>241</v>
      </c>
      <c r="H3432" s="11" t="s">
        <v>117</v>
      </c>
      <c r="I3432" s="11" t="s">
        <v>113</v>
      </c>
      <c r="J3432" s="11" t="s">
        <v>99</v>
      </c>
      <c r="K3432" s="11" t="s">
        <v>72</v>
      </c>
      <c r="L3432" s="11" t="s">
        <v>114</v>
      </c>
      <c r="M3432" s="11" t="s">
        <v>101</v>
      </c>
      <c r="N3432" s="11">
        <v>7</v>
      </c>
      <c r="O3432" s="11">
        <v>2019</v>
      </c>
      <c r="P3432" s="11" t="s">
        <v>112</v>
      </c>
      <c r="Q3432" s="11" t="s">
        <v>112</v>
      </c>
      <c r="R3432" s="11" t="s">
        <v>241</v>
      </c>
      <c r="S3432" s="11" t="s">
        <v>104</v>
      </c>
      <c r="T3432" s="11">
        <v>220</v>
      </c>
      <c r="U3432" s="11" t="str">
        <f>IF(ISERROR(VLOOKUP(I3432,'BACK INFO'!F:F,1,0)),IF(ISERROR(VLOOKUP(I3432,'BACK INFO'!H:H,1,0)),K3432,'BACK INFO'!$H$1),'BACK INFO'!$G$1)</f>
        <v>BILL MILLER AND COMPANY</v>
      </c>
    </row>
    <row r="3433" spans="1:21" s="11" customFormat="1" x14ac:dyDescent="0.35">
      <c r="A3433" s="11" t="s">
        <v>94</v>
      </c>
      <c r="B3433" s="11">
        <v>2019</v>
      </c>
      <c r="C3433" s="11">
        <v>4</v>
      </c>
      <c r="D3433" s="11" t="s">
        <v>95</v>
      </c>
      <c r="E3433" s="11" t="s">
        <v>96</v>
      </c>
      <c r="F3433" s="11" t="s">
        <v>700</v>
      </c>
      <c r="G3433" s="11" t="s">
        <v>241</v>
      </c>
      <c r="H3433" s="11" t="s">
        <v>117</v>
      </c>
      <c r="I3433" s="11" t="s">
        <v>390</v>
      </c>
      <c r="J3433" s="11" t="s">
        <v>99</v>
      </c>
      <c r="K3433" s="11" t="s">
        <v>72</v>
      </c>
      <c r="L3433" s="11" t="s">
        <v>178</v>
      </c>
      <c r="M3433" s="11" t="s">
        <v>101</v>
      </c>
      <c r="N3433" s="11">
        <v>31</v>
      </c>
      <c r="O3433" s="11">
        <v>2019</v>
      </c>
      <c r="P3433" s="11" t="s">
        <v>112</v>
      </c>
      <c r="Q3433" s="11" t="s">
        <v>112</v>
      </c>
      <c r="R3433" s="11" t="s">
        <v>241</v>
      </c>
      <c r="S3433" s="11" t="s">
        <v>104</v>
      </c>
      <c r="T3433" s="11">
        <v>995</v>
      </c>
      <c r="U3433" s="11" t="str">
        <f>IF(ISERROR(VLOOKUP(I3433,'BACK INFO'!F:F,1,0)),IF(ISERROR(VLOOKUP(I3433,'BACK INFO'!H:H,1,0)),K3433,'BACK INFO'!$H$1),'BACK INFO'!$G$1)</f>
        <v>BILL MILLER AND COMPANY</v>
      </c>
    </row>
    <row r="3434" spans="1:21" s="11" customFormat="1" x14ac:dyDescent="0.35">
      <c r="A3434" s="11" t="s">
        <v>94</v>
      </c>
      <c r="B3434" s="11">
        <v>2019</v>
      </c>
      <c r="C3434" s="11">
        <v>4</v>
      </c>
      <c r="D3434" s="11" t="s">
        <v>95</v>
      </c>
      <c r="E3434" s="11" t="s">
        <v>96</v>
      </c>
      <c r="F3434" s="11" t="s">
        <v>700</v>
      </c>
      <c r="G3434" s="11" t="s">
        <v>241</v>
      </c>
      <c r="H3434" s="11" t="s">
        <v>117</v>
      </c>
      <c r="I3434" s="11" t="s">
        <v>575</v>
      </c>
      <c r="J3434" s="11" t="s">
        <v>99</v>
      </c>
      <c r="K3434" s="11" t="s">
        <v>67</v>
      </c>
      <c r="L3434" s="11" t="s">
        <v>116</v>
      </c>
      <c r="M3434" s="11" t="s">
        <v>101</v>
      </c>
      <c r="N3434" s="11">
        <v>10</v>
      </c>
      <c r="O3434" s="11">
        <v>2019</v>
      </c>
      <c r="P3434" s="11" t="s">
        <v>112</v>
      </c>
      <c r="Q3434" s="11" t="s">
        <v>112</v>
      </c>
      <c r="R3434" s="11" t="s">
        <v>241</v>
      </c>
      <c r="S3434" s="11" t="s">
        <v>104</v>
      </c>
      <c r="T3434" s="11">
        <v>316</v>
      </c>
      <c r="U3434" s="11" t="str">
        <f>IF(ISERROR(VLOOKUP(I3434,'BACK INFO'!F:F,1,0)),IF(ISERROR(VLOOKUP(I3434,'BACK INFO'!H:H,1,0)),K3434,'BACK INFO'!$H$1),'BACK INFO'!$G$1)</f>
        <v>ANITA M. HOPKINS</v>
      </c>
    </row>
    <row r="3435" spans="1:21" s="11" customFormat="1" x14ac:dyDescent="0.35">
      <c r="A3435" s="11" t="s">
        <v>94</v>
      </c>
      <c r="B3435" s="11">
        <v>2019</v>
      </c>
      <c r="C3435" s="11">
        <v>4</v>
      </c>
      <c r="D3435" s="11" t="s">
        <v>95</v>
      </c>
      <c r="E3435" s="11" t="s">
        <v>96</v>
      </c>
      <c r="F3435" s="11" t="s">
        <v>700</v>
      </c>
      <c r="G3435" s="11" t="s">
        <v>241</v>
      </c>
      <c r="H3435" s="11" t="s">
        <v>117</v>
      </c>
      <c r="I3435" s="11" t="s">
        <v>230</v>
      </c>
      <c r="J3435" s="11" t="s">
        <v>99</v>
      </c>
      <c r="K3435" s="11" t="s">
        <v>67</v>
      </c>
      <c r="L3435" s="11" t="s">
        <v>231</v>
      </c>
      <c r="M3435" s="11" t="s">
        <v>101</v>
      </c>
      <c r="N3435" s="11">
        <v>36</v>
      </c>
      <c r="O3435" s="11">
        <v>2019</v>
      </c>
      <c r="P3435" s="11" t="s">
        <v>112</v>
      </c>
      <c r="Q3435" s="11" t="s">
        <v>112</v>
      </c>
      <c r="R3435" s="11" t="s">
        <v>241</v>
      </c>
      <c r="S3435" s="11" t="s">
        <v>104</v>
      </c>
      <c r="T3435" s="11">
        <v>1096.5</v>
      </c>
      <c r="U3435" s="11" t="str">
        <f>IF(ISERROR(VLOOKUP(I3435,'BACK INFO'!F:F,1,0)),IF(ISERROR(VLOOKUP(I3435,'BACK INFO'!H:H,1,0)),K3435,'BACK INFO'!$H$1),'BACK INFO'!$G$1)</f>
        <v>ANITA M. HOPKINS</v>
      </c>
    </row>
    <row r="3436" spans="1:21" s="11" customFormat="1" x14ac:dyDescent="0.35">
      <c r="A3436" s="11" t="s">
        <v>94</v>
      </c>
      <c r="B3436" s="11">
        <v>2019</v>
      </c>
      <c r="C3436" s="11">
        <v>4</v>
      </c>
      <c r="D3436" s="11" t="s">
        <v>95</v>
      </c>
      <c r="E3436" s="11" t="s">
        <v>96</v>
      </c>
      <c r="F3436" s="11" t="s">
        <v>700</v>
      </c>
      <c r="G3436" s="11" t="s">
        <v>241</v>
      </c>
      <c r="H3436" s="11" t="s">
        <v>117</v>
      </c>
      <c r="I3436" s="11" t="s">
        <v>617</v>
      </c>
      <c r="J3436" s="11" t="s">
        <v>99</v>
      </c>
      <c r="K3436" s="11" t="s">
        <v>67</v>
      </c>
      <c r="L3436" s="11" t="s">
        <v>133</v>
      </c>
      <c r="M3436" s="11" t="s">
        <v>101</v>
      </c>
      <c r="N3436" s="11">
        <v>32</v>
      </c>
      <c r="O3436" s="11">
        <v>2019</v>
      </c>
      <c r="P3436" s="11" t="s">
        <v>112</v>
      </c>
      <c r="Q3436" s="11" t="s">
        <v>112</v>
      </c>
      <c r="R3436" s="11" t="s">
        <v>241</v>
      </c>
      <c r="S3436" s="11" t="s">
        <v>104</v>
      </c>
      <c r="T3436" s="11">
        <v>997</v>
      </c>
      <c r="U3436" s="11" t="str">
        <f>IF(ISERROR(VLOOKUP(I3436,'BACK INFO'!F:F,1,0)),IF(ISERROR(VLOOKUP(I3436,'BACK INFO'!H:H,1,0)),K3436,'BACK INFO'!$H$1),'BACK INFO'!$G$1)</f>
        <v>ANITA M. HOPKINS</v>
      </c>
    </row>
    <row r="3437" spans="1:21" s="11" customFormat="1" x14ac:dyDescent="0.35">
      <c r="A3437" s="11" t="s">
        <v>94</v>
      </c>
      <c r="B3437" s="11">
        <v>2019</v>
      </c>
      <c r="C3437" s="11">
        <v>4</v>
      </c>
      <c r="D3437" s="11" t="s">
        <v>95</v>
      </c>
      <c r="E3437" s="11" t="s">
        <v>96</v>
      </c>
      <c r="F3437" s="11" t="s">
        <v>700</v>
      </c>
      <c r="G3437" s="11" t="s">
        <v>241</v>
      </c>
      <c r="H3437" s="11" t="s">
        <v>117</v>
      </c>
      <c r="I3437" s="11" t="s">
        <v>618</v>
      </c>
      <c r="J3437" s="11" t="s">
        <v>99</v>
      </c>
      <c r="K3437" s="11" t="s">
        <v>67</v>
      </c>
      <c r="L3437" s="11" t="s">
        <v>133</v>
      </c>
      <c r="M3437" s="11" t="s">
        <v>101</v>
      </c>
      <c r="N3437" s="11">
        <v>21</v>
      </c>
      <c r="O3437" s="11">
        <v>2019</v>
      </c>
      <c r="P3437" s="11" t="s">
        <v>112</v>
      </c>
      <c r="Q3437" s="11" t="s">
        <v>112</v>
      </c>
      <c r="R3437" s="11" t="s">
        <v>241</v>
      </c>
      <c r="S3437" s="11" t="s">
        <v>104</v>
      </c>
      <c r="T3437" s="11">
        <v>658</v>
      </c>
      <c r="U3437" s="11" t="str">
        <f>IF(ISERROR(VLOOKUP(I3437,'BACK INFO'!F:F,1,0)),IF(ISERROR(VLOOKUP(I3437,'BACK INFO'!H:H,1,0)),K3437,'BACK INFO'!$H$1),'BACK INFO'!$G$1)</f>
        <v>ANITA M. HOPKINS</v>
      </c>
    </row>
    <row r="3438" spans="1:21" s="11" customFormat="1" x14ac:dyDescent="0.35">
      <c r="A3438" s="11" t="s">
        <v>94</v>
      </c>
      <c r="B3438" s="11">
        <v>2019</v>
      </c>
      <c r="C3438" s="11">
        <v>4</v>
      </c>
      <c r="D3438" s="11" t="s">
        <v>95</v>
      </c>
      <c r="E3438" s="11" t="s">
        <v>96</v>
      </c>
      <c r="F3438" s="11" t="s">
        <v>700</v>
      </c>
      <c r="G3438" s="11" t="s">
        <v>241</v>
      </c>
      <c r="H3438" s="11" t="s">
        <v>117</v>
      </c>
      <c r="I3438" s="11" t="s">
        <v>560</v>
      </c>
      <c r="J3438" s="11" t="s">
        <v>99</v>
      </c>
      <c r="K3438" s="11" t="s">
        <v>67</v>
      </c>
      <c r="L3438" s="11" t="s">
        <v>133</v>
      </c>
      <c r="M3438" s="11" t="s">
        <v>101</v>
      </c>
      <c r="N3438" s="11">
        <v>169</v>
      </c>
      <c r="O3438" s="11">
        <v>2019</v>
      </c>
      <c r="P3438" s="11" t="s">
        <v>112</v>
      </c>
      <c r="Q3438" s="11" t="s">
        <v>112</v>
      </c>
      <c r="R3438" s="11" t="s">
        <v>241</v>
      </c>
      <c r="S3438" s="11" t="s">
        <v>104</v>
      </c>
      <c r="T3438" s="11">
        <v>5244.5</v>
      </c>
      <c r="U3438" s="11" t="str">
        <f>IF(ISERROR(VLOOKUP(I3438,'BACK INFO'!F:F,1,0)),IF(ISERROR(VLOOKUP(I3438,'BACK INFO'!H:H,1,0)),K3438,'BACK INFO'!$H$1),'BACK INFO'!$G$1)</f>
        <v>ANITA M. HOPKINS</v>
      </c>
    </row>
    <row r="3439" spans="1:21" s="11" customFormat="1" x14ac:dyDescent="0.35">
      <c r="A3439" s="11" t="s">
        <v>94</v>
      </c>
      <c r="B3439" s="11">
        <v>2019</v>
      </c>
      <c r="C3439" s="11">
        <v>4</v>
      </c>
      <c r="D3439" s="11" t="s">
        <v>95</v>
      </c>
      <c r="E3439" s="11" t="s">
        <v>96</v>
      </c>
      <c r="F3439" s="11" t="s">
        <v>700</v>
      </c>
      <c r="G3439" s="11" t="s">
        <v>241</v>
      </c>
      <c r="H3439" s="11" t="s">
        <v>117</v>
      </c>
      <c r="I3439" s="11" t="s">
        <v>533</v>
      </c>
      <c r="J3439" s="11" t="s">
        <v>99</v>
      </c>
      <c r="K3439" s="11" t="s">
        <v>67</v>
      </c>
      <c r="L3439" s="11" t="s">
        <v>133</v>
      </c>
      <c r="M3439" s="11" t="s">
        <v>101</v>
      </c>
      <c r="N3439" s="11">
        <v>32</v>
      </c>
      <c r="O3439" s="11">
        <v>2019</v>
      </c>
      <c r="P3439" s="11" t="s">
        <v>112</v>
      </c>
      <c r="Q3439" s="11" t="s">
        <v>112</v>
      </c>
      <c r="R3439" s="11" t="s">
        <v>241</v>
      </c>
      <c r="S3439" s="11" t="s">
        <v>104</v>
      </c>
      <c r="T3439" s="11">
        <v>1016</v>
      </c>
      <c r="U3439" s="11" t="str">
        <f>IF(ISERROR(VLOOKUP(I3439,'BACK INFO'!F:F,1,0)),IF(ISERROR(VLOOKUP(I3439,'BACK INFO'!H:H,1,0)),K3439,'BACK INFO'!$H$1),'BACK INFO'!$G$1)</f>
        <v>ANITA M. HOPKINS</v>
      </c>
    </row>
    <row r="3440" spans="1:21" s="11" customFormat="1" x14ac:dyDescent="0.35">
      <c r="A3440" s="11" t="s">
        <v>94</v>
      </c>
      <c r="B3440" s="11">
        <v>2019</v>
      </c>
      <c r="C3440" s="11">
        <v>4</v>
      </c>
      <c r="D3440" s="11" t="s">
        <v>95</v>
      </c>
      <c r="E3440" s="11" t="s">
        <v>96</v>
      </c>
      <c r="F3440" s="11" t="s">
        <v>700</v>
      </c>
      <c r="G3440" s="11" t="s">
        <v>241</v>
      </c>
      <c r="H3440" s="11" t="s">
        <v>117</v>
      </c>
      <c r="I3440" s="11" t="s">
        <v>608</v>
      </c>
      <c r="J3440" s="11" t="s">
        <v>99</v>
      </c>
      <c r="K3440" s="11" t="s">
        <v>67</v>
      </c>
      <c r="L3440" s="11" t="s">
        <v>108</v>
      </c>
      <c r="M3440" s="11" t="s">
        <v>101</v>
      </c>
      <c r="N3440" s="11">
        <v>23</v>
      </c>
      <c r="O3440" s="11">
        <v>2019</v>
      </c>
      <c r="P3440" s="11" t="s">
        <v>112</v>
      </c>
      <c r="Q3440" s="11" t="s">
        <v>112</v>
      </c>
      <c r="R3440" s="11" t="s">
        <v>241</v>
      </c>
      <c r="S3440" s="11" t="s">
        <v>104</v>
      </c>
      <c r="T3440" s="11">
        <v>728</v>
      </c>
      <c r="U3440" s="11" t="str">
        <f>IF(ISERROR(VLOOKUP(I3440,'BACK INFO'!F:F,1,0)),IF(ISERROR(VLOOKUP(I3440,'BACK INFO'!H:H,1,0)),K3440,'BACK INFO'!$H$1),'BACK INFO'!$G$1)</f>
        <v>ANITA M. HOPKINS</v>
      </c>
    </row>
    <row r="3441" spans="1:21" s="11" customFormat="1" x14ac:dyDescent="0.35">
      <c r="A3441" s="11" t="s">
        <v>94</v>
      </c>
      <c r="B3441" s="11">
        <v>2019</v>
      </c>
      <c r="C3441" s="11">
        <v>4</v>
      </c>
      <c r="D3441" s="11" t="s">
        <v>95</v>
      </c>
      <c r="E3441" s="11" t="s">
        <v>96</v>
      </c>
      <c r="F3441" s="11" t="s">
        <v>700</v>
      </c>
      <c r="G3441" s="11" t="s">
        <v>241</v>
      </c>
      <c r="H3441" s="11" t="s">
        <v>117</v>
      </c>
      <c r="I3441" s="11" t="s">
        <v>179</v>
      </c>
      <c r="J3441" s="11" t="s">
        <v>99</v>
      </c>
      <c r="K3441" s="11" t="s">
        <v>67</v>
      </c>
      <c r="L3441" s="11" t="s">
        <v>108</v>
      </c>
      <c r="M3441" s="11" t="s">
        <v>101</v>
      </c>
      <c r="N3441" s="11">
        <v>18</v>
      </c>
      <c r="O3441" s="11">
        <v>2019</v>
      </c>
      <c r="P3441" s="11" t="s">
        <v>112</v>
      </c>
      <c r="Q3441" s="11" t="s">
        <v>112</v>
      </c>
      <c r="R3441" s="11" t="s">
        <v>241</v>
      </c>
      <c r="S3441" s="11" t="s">
        <v>104</v>
      </c>
      <c r="T3441" s="11">
        <v>558</v>
      </c>
      <c r="U3441" s="11" t="str">
        <f>IF(ISERROR(VLOOKUP(I3441,'BACK INFO'!F:F,1,0)),IF(ISERROR(VLOOKUP(I3441,'BACK INFO'!H:H,1,0)),K3441,'BACK INFO'!$H$1),'BACK INFO'!$G$1)</f>
        <v>ANITA M. HOPKINS</v>
      </c>
    </row>
    <row r="3442" spans="1:21" s="11" customFormat="1" x14ac:dyDescent="0.35">
      <c r="A3442" s="11" t="s">
        <v>94</v>
      </c>
      <c r="B3442" s="11">
        <v>2019</v>
      </c>
      <c r="C3442" s="11">
        <v>4</v>
      </c>
      <c r="D3442" s="11" t="s">
        <v>95</v>
      </c>
      <c r="E3442" s="11" t="s">
        <v>96</v>
      </c>
      <c r="F3442" s="11" t="s">
        <v>700</v>
      </c>
      <c r="G3442" s="11" t="s">
        <v>241</v>
      </c>
      <c r="H3442" s="11" t="s">
        <v>117</v>
      </c>
      <c r="I3442" s="11" t="s">
        <v>217</v>
      </c>
      <c r="J3442" s="11" t="s">
        <v>99</v>
      </c>
      <c r="K3442" s="11" t="s">
        <v>75</v>
      </c>
      <c r="L3442" s="11" t="s">
        <v>146</v>
      </c>
      <c r="M3442" s="11" t="s">
        <v>101</v>
      </c>
      <c r="N3442" s="11">
        <v>45</v>
      </c>
      <c r="O3442" s="11">
        <v>2019</v>
      </c>
      <c r="P3442" s="11" t="s">
        <v>112</v>
      </c>
      <c r="Q3442" s="11" t="s">
        <v>112</v>
      </c>
      <c r="R3442" s="11" t="s">
        <v>241</v>
      </c>
      <c r="S3442" s="11" t="s">
        <v>104</v>
      </c>
      <c r="T3442" s="11">
        <v>1449.5</v>
      </c>
      <c r="U3442" s="11" t="str">
        <f>IF(ISERROR(VLOOKUP(I3442,'BACK INFO'!F:F,1,0)),IF(ISERROR(VLOOKUP(I3442,'BACK INFO'!H:H,1,0)),K3442,'BACK INFO'!$H$1),'BACK INFO'!$G$1)</f>
        <v>LAURA BONG</v>
      </c>
    </row>
    <row r="3443" spans="1:21" s="11" customFormat="1" x14ac:dyDescent="0.35">
      <c r="A3443" s="11" t="s">
        <v>94</v>
      </c>
      <c r="B3443" s="11">
        <v>2019</v>
      </c>
      <c r="C3443" s="11">
        <v>4</v>
      </c>
      <c r="D3443" s="11" t="s">
        <v>95</v>
      </c>
      <c r="E3443" s="11" t="s">
        <v>96</v>
      </c>
      <c r="F3443" s="11" t="s">
        <v>700</v>
      </c>
      <c r="G3443" s="11" t="s">
        <v>241</v>
      </c>
      <c r="H3443" s="11" t="s">
        <v>117</v>
      </c>
      <c r="I3443" s="11" t="s">
        <v>428</v>
      </c>
      <c r="J3443" s="11" t="s">
        <v>120</v>
      </c>
      <c r="K3443" s="11" t="s">
        <v>66</v>
      </c>
      <c r="L3443" s="11" t="s">
        <v>297</v>
      </c>
      <c r="M3443" s="11" t="s">
        <v>122</v>
      </c>
      <c r="N3443" s="11">
        <v>2</v>
      </c>
      <c r="O3443" s="11">
        <v>2019</v>
      </c>
      <c r="P3443" s="11" t="s">
        <v>112</v>
      </c>
      <c r="Q3443" s="11" t="s">
        <v>112</v>
      </c>
      <c r="R3443" s="11" t="s">
        <v>241</v>
      </c>
      <c r="S3443" s="11" t="s">
        <v>104</v>
      </c>
      <c r="T3443" s="11">
        <v>58.68806180818661</v>
      </c>
      <c r="U3443" s="11" t="str">
        <f>IF(ISERROR(VLOOKUP(I3443,'BACK INFO'!F:F,1,0)),IF(ISERROR(VLOOKUP(I3443,'BACK INFO'!H:H,1,0)),K3443,'BACK INFO'!$H$1),'BACK INFO'!$G$1)</f>
        <v>SHOUTOUTAGENCY</v>
      </c>
    </row>
    <row r="3444" spans="1:21" s="11" customFormat="1" x14ac:dyDescent="0.35">
      <c r="A3444" s="11" t="s">
        <v>94</v>
      </c>
      <c r="B3444" s="11">
        <v>2019</v>
      </c>
      <c r="C3444" s="11">
        <v>4</v>
      </c>
      <c r="D3444" s="11" t="s">
        <v>95</v>
      </c>
      <c r="E3444" s="11" t="s">
        <v>96</v>
      </c>
      <c r="F3444" s="11" t="s">
        <v>700</v>
      </c>
      <c r="G3444" s="11" t="s">
        <v>241</v>
      </c>
      <c r="H3444" s="11" t="s">
        <v>117</v>
      </c>
      <c r="I3444" s="11" t="s">
        <v>602</v>
      </c>
      <c r="J3444" s="11" t="s">
        <v>99</v>
      </c>
      <c r="K3444" s="11" t="s">
        <v>75</v>
      </c>
      <c r="L3444" s="11" t="s">
        <v>131</v>
      </c>
      <c r="M3444" s="11" t="s">
        <v>101</v>
      </c>
      <c r="N3444" s="11">
        <v>48</v>
      </c>
      <c r="O3444" s="11">
        <v>2019</v>
      </c>
      <c r="P3444" s="11" t="s">
        <v>112</v>
      </c>
      <c r="Q3444" s="11" t="s">
        <v>112</v>
      </c>
      <c r="R3444" s="11" t="s">
        <v>241</v>
      </c>
      <c r="S3444" s="11" t="s">
        <v>104</v>
      </c>
      <c r="T3444" s="11">
        <v>1580</v>
      </c>
      <c r="U3444" s="11" t="str">
        <f>IF(ISERROR(VLOOKUP(I3444,'BACK INFO'!F:F,1,0)),IF(ISERROR(VLOOKUP(I3444,'BACK INFO'!H:H,1,0)),K3444,'BACK INFO'!$H$1),'BACK INFO'!$G$1)</f>
        <v>LAURA BONG</v>
      </c>
    </row>
    <row r="3445" spans="1:21" s="11" customFormat="1" x14ac:dyDescent="0.35">
      <c r="A3445" s="11" t="s">
        <v>94</v>
      </c>
      <c r="B3445" s="11">
        <v>2019</v>
      </c>
      <c r="C3445" s="11">
        <v>4</v>
      </c>
      <c r="D3445" s="11" t="s">
        <v>95</v>
      </c>
      <c r="E3445" s="11" t="s">
        <v>96</v>
      </c>
      <c r="F3445" s="11" t="s">
        <v>700</v>
      </c>
      <c r="G3445" s="11" t="s">
        <v>241</v>
      </c>
      <c r="H3445" s="11" t="s">
        <v>151</v>
      </c>
      <c r="I3445" s="11" t="s">
        <v>443</v>
      </c>
      <c r="J3445" s="11" t="s">
        <v>99</v>
      </c>
      <c r="K3445" s="11" t="s">
        <v>72</v>
      </c>
      <c r="L3445" s="11" t="s">
        <v>364</v>
      </c>
      <c r="M3445" s="11" t="s">
        <v>101</v>
      </c>
      <c r="N3445" s="11">
        <v>20</v>
      </c>
      <c r="O3445" s="11">
        <v>2019</v>
      </c>
      <c r="P3445" s="11" t="s">
        <v>112</v>
      </c>
      <c r="Q3445" s="11" t="s">
        <v>112</v>
      </c>
      <c r="R3445" s="11" t="s">
        <v>241</v>
      </c>
      <c r="S3445" s="11" t="s">
        <v>104</v>
      </c>
      <c r="T3445" s="11">
        <v>610</v>
      </c>
      <c r="U3445" s="11" t="str">
        <f>IF(ISERROR(VLOOKUP(I3445,'BACK INFO'!F:F,1,0)),IF(ISERROR(VLOOKUP(I3445,'BACK INFO'!H:H,1,0)),K3445,'BACK INFO'!$H$1),'BACK INFO'!$G$1)</f>
        <v>BILL MILLER AND COMPANY</v>
      </c>
    </row>
    <row r="3446" spans="1:21" s="11" customFormat="1" x14ac:dyDescent="0.35">
      <c r="A3446" s="11" t="s">
        <v>94</v>
      </c>
      <c r="B3446" s="11">
        <v>2019</v>
      </c>
      <c r="C3446" s="11">
        <v>4</v>
      </c>
      <c r="D3446" s="11" t="s">
        <v>95</v>
      </c>
      <c r="E3446" s="11" t="s">
        <v>96</v>
      </c>
      <c r="F3446" s="11" t="s">
        <v>700</v>
      </c>
      <c r="G3446" s="11" t="s">
        <v>241</v>
      </c>
      <c r="H3446" s="11" t="s">
        <v>151</v>
      </c>
      <c r="I3446" s="11" t="s">
        <v>686</v>
      </c>
      <c r="J3446" s="11" t="s">
        <v>99</v>
      </c>
      <c r="K3446" s="11" t="s">
        <v>54</v>
      </c>
      <c r="L3446" s="11" t="s">
        <v>100</v>
      </c>
      <c r="M3446" s="11" t="s">
        <v>101</v>
      </c>
      <c r="N3446" s="11">
        <v>27</v>
      </c>
      <c r="O3446" s="11">
        <v>2019</v>
      </c>
      <c r="P3446" s="11" t="s">
        <v>112</v>
      </c>
      <c r="Q3446" s="11" t="s">
        <v>112</v>
      </c>
      <c r="R3446" s="11" t="s">
        <v>241</v>
      </c>
      <c r="S3446" s="11" t="s">
        <v>104</v>
      </c>
      <c r="T3446" s="11">
        <v>857.38000000000011</v>
      </c>
      <c r="U3446" s="11" t="str">
        <f>IF(ISERROR(VLOOKUP(I3446,'BACK INFO'!F:F,1,0)),IF(ISERROR(VLOOKUP(I3446,'BACK INFO'!H:H,1,0)),K3446,'BACK INFO'!$H$1),'BACK INFO'!$G$1)</f>
        <v>PAIGE ALYSE STRAUGHAN</v>
      </c>
    </row>
    <row r="3447" spans="1:21" s="11" customFormat="1" x14ac:dyDescent="0.35">
      <c r="A3447" s="11" t="s">
        <v>94</v>
      </c>
      <c r="B3447" s="11">
        <v>2019</v>
      </c>
      <c r="C3447" s="11">
        <v>4</v>
      </c>
      <c r="D3447" s="11" t="s">
        <v>95</v>
      </c>
      <c r="E3447" s="11" t="s">
        <v>96</v>
      </c>
      <c r="F3447" s="11" t="s">
        <v>700</v>
      </c>
      <c r="G3447" s="11" t="s">
        <v>241</v>
      </c>
      <c r="H3447" s="11" t="s">
        <v>151</v>
      </c>
      <c r="I3447" s="11" t="s">
        <v>148</v>
      </c>
      <c r="J3447" s="11" t="s">
        <v>99</v>
      </c>
      <c r="K3447" s="11" t="s">
        <v>71</v>
      </c>
      <c r="L3447" s="11" t="s">
        <v>149</v>
      </c>
      <c r="M3447" s="11" t="s">
        <v>101</v>
      </c>
      <c r="N3447" s="11">
        <v>2</v>
      </c>
      <c r="O3447" s="11">
        <v>2019</v>
      </c>
      <c r="P3447" s="11" t="s">
        <v>112</v>
      </c>
      <c r="Q3447" s="11" t="s">
        <v>112</v>
      </c>
      <c r="R3447" s="11" t="s">
        <v>241</v>
      </c>
      <c r="S3447" s="11" t="s">
        <v>104</v>
      </c>
      <c r="T3447" s="11">
        <v>49</v>
      </c>
      <c r="U3447" s="11" t="str">
        <f>IF(ISERROR(VLOOKUP(I3447,'BACK INFO'!F:F,1,0)),IF(ISERROR(VLOOKUP(I3447,'BACK INFO'!H:H,1,0)),K3447,'BACK INFO'!$H$1),'BACK INFO'!$G$1)</f>
        <v>HOLLY SALES INC.</v>
      </c>
    </row>
    <row r="3448" spans="1:21" s="11" customFormat="1" x14ac:dyDescent="0.35">
      <c r="A3448" s="11" t="s">
        <v>94</v>
      </c>
      <c r="B3448" s="11">
        <v>2019</v>
      </c>
      <c r="C3448" s="11">
        <v>4</v>
      </c>
      <c r="D3448" s="11" t="s">
        <v>95</v>
      </c>
      <c r="E3448" s="11" t="s">
        <v>96</v>
      </c>
      <c r="F3448" s="11" t="s">
        <v>700</v>
      </c>
      <c r="G3448" s="11" t="s">
        <v>241</v>
      </c>
      <c r="H3448" s="11" t="s">
        <v>151</v>
      </c>
      <c r="I3448" s="11" t="s">
        <v>585</v>
      </c>
      <c r="J3448" s="11" t="s">
        <v>99</v>
      </c>
      <c r="K3448" s="11" t="s">
        <v>75</v>
      </c>
      <c r="L3448" s="11" t="s">
        <v>165</v>
      </c>
      <c r="M3448" s="11" t="s">
        <v>101</v>
      </c>
      <c r="N3448" s="11">
        <v>7</v>
      </c>
      <c r="O3448" s="11">
        <v>2019</v>
      </c>
      <c r="P3448" s="11" t="s">
        <v>112</v>
      </c>
      <c r="Q3448" s="11" t="s">
        <v>112</v>
      </c>
      <c r="R3448" s="11" t="s">
        <v>241</v>
      </c>
      <c r="S3448" s="11" t="s">
        <v>104</v>
      </c>
      <c r="T3448" s="11">
        <v>241.5</v>
      </c>
      <c r="U3448" s="11" t="str">
        <f>IF(ISERROR(VLOOKUP(I3448,'BACK INFO'!F:F,1,0)),IF(ISERROR(VLOOKUP(I3448,'BACK INFO'!H:H,1,0)),K3448,'BACK INFO'!$H$1),'BACK INFO'!$G$1)</f>
        <v>LAURA BONG</v>
      </c>
    </row>
    <row r="3449" spans="1:21" s="11" customFormat="1" x14ac:dyDescent="0.35">
      <c r="A3449" s="11" t="s">
        <v>94</v>
      </c>
      <c r="B3449" s="11">
        <v>2019</v>
      </c>
      <c r="C3449" s="11">
        <v>4</v>
      </c>
      <c r="D3449" s="11" t="s">
        <v>95</v>
      </c>
      <c r="E3449" s="11" t="s">
        <v>96</v>
      </c>
      <c r="F3449" s="11" t="s">
        <v>700</v>
      </c>
      <c r="G3449" s="11" t="s">
        <v>241</v>
      </c>
      <c r="H3449" s="11" t="s">
        <v>151</v>
      </c>
      <c r="I3449" s="11" t="s">
        <v>615</v>
      </c>
      <c r="J3449" s="11" t="s">
        <v>99</v>
      </c>
      <c r="K3449" s="11" t="s">
        <v>73</v>
      </c>
      <c r="L3449" s="11" t="s">
        <v>127</v>
      </c>
      <c r="M3449" s="11" t="s">
        <v>101</v>
      </c>
      <c r="N3449" s="11">
        <v>4</v>
      </c>
      <c r="O3449" s="11">
        <v>2019</v>
      </c>
      <c r="P3449" s="11" t="s">
        <v>112</v>
      </c>
      <c r="Q3449" s="11" t="s">
        <v>112</v>
      </c>
      <c r="R3449" s="11" t="s">
        <v>241</v>
      </c>
      <c r="S3449" s="11" t="s">
        <v>104</v>
      </c>
      <c r="T3449" s="11">
        <v>138</v>
      </c>
      <c r="U3449" s="11" t="str">
        <f>IF(ISERROR(VLOOKUP(I3449,'BACK INFO'!F:F,1,0)),IF(ISERROR(VLOOKUP(I3449,'BACK INFO'!H:H,1,0)),K3449,'BACK INFO'!$H$1),'BACK INFO'!$G$1)</f>
        <v>PHYLLIS POSNER</v>
      </c>
    </row>
    <row r="3450" spans="1:21" s="11" customFormat="1" x14ac:dyDescent="0.35">
      <c r="A3450" s="11" t="s">
        <v>94</v>
      </c>
      <c r="B3450" s="11">
        <v>2019</v>
      </c>
      <c r="C3450" s="11">
        <v>4</v>
      </c>
      <c r="D3450" s="11" t="s">
        <v>95</v>
      </c>
      <c r="E3450" s="11" t="s">
        <v>96</v>
      </c>
      <c r="F3450" s="11" t="s">
        <v>700</v>
      </c>
      <c r="G3450" s="11" t="s">
        <v>241</v>
      </c>
      <c r="H3450" s="11" t="s">
        <v>152</v>
      </c>
      <c r="I3450" s="11" t="s">
        <v>353</v>
      </c>
      <c r="J3450" s="11" t="s">
        <v>99</v>
      </c>
      <c r="K3450" s="11" t="s">
        <v>72</v>
      </c>
      <c r="L3450" s="11" t="s">
        <v>114</v>
      </c>
      <c r="M3450" s="11" t="s">
        <v>101</v>
      </c>
      <c r="N3450" s="11">
        <v>6</v>
      </c>
      <c r="O3450" s="11">
        <v>2019</v>
      </c>
      <c r="P3450" s="11" t="s">
        <v>112</v>
      </c>
      <c r="Q3450" s="11" t="s">
        <v>112</v>
      </c>
      <c r="R3450" s="11" t="s">
        <v>241</v>
      </c>
      <c r="S3450" s="11" t="s">
        <v>104</v>
      </c>
      <c r="T3450" s="11">
        <v>226</v>
      </c>
      <c r="U3450" s="11" t="str">
        <f>IF(ISERROR(VLOOKUP(I3450,'BACK INFO'!F:F,1,0)),IF(ISERROR(VLOOKUP(I3450,'BACK INFO'!H:H,1,0)),K3450,'BACK INFO'!$H$1),'BACK INFO'!$G$1)</f>
        <v>BILL MILLER AND COMPANY</v>
      </c>
    </row>
    <row r="3451" spans="1:21" s="11" customFormat="1" x14ac:dyDescent="0.35">
      <c r="A3451" s="11" t="s">
        <v>94</v>
      </c>
      <c r="B3451" s="11">
        <v>2019</v>
      </c>
      <c r="C3451" s="11">
        <v>4</v>
      </c>
      <c r="D3451" s="11" t="s">
        <v>95</v>
      </c>
      <c r="E3451" s="11" t="s">
        <v>96</v>
      </c>
      <c r="F3451" s="11" t="s">
        <v>700</v>
      </c>
      <c r="G3451" s="11" t="s">
        <v>241</v>
      </c>
      <c r="H3451" s="11" t="s">
        <v>152</v>
      </c>
      <c r="I3451" s="11" t="s">
        <v>443</v>
      </c>
      <c r="J3451" s="11" t="s">
        <v>99</v>
      </c>
      <c r="K3451" s="11" t="s">
        <v>72</v>
      </c>
      <c r="L3451" s="11" t="s">
        <v>364</v>
      </c>
      <c r="M3451" s="11" t="s">
        <v>101</v>
      </c>
      <c r="N3451" s="11">
        <v>3</v>
      </c>
      <c r="O3451" s="11">
        <v>2019</v>
      </c>
      <c r="P3451" s="11" t="s">
        <v>112</v>
      </c>
      <c r="Q3451" s="11" t="s">
        <v>112</v>
      </c>
      <c r="R3451" s="11" t="s">
        <v>241</v>
      </c>
      <c r="S3451" s="11" t="s">
        <v>104</v>
      </c>
      <c r="T3451" s="11">
        <v>129</v>
      </c>
      <c r="U3451" s="11" t="str">
        <f>IF(ISERROR(VLOOKUP(I3451,'BACK INFO'!F:F,1,0)),IF(ISERROR(VLOOKUP(I3451,'BACK INFO'!H:H,1,0)),K3451,'BACK INFO'!$H$1),'BACK INFO'!$G$1)</f>
        <v>BILL MILLER AND COMPANY</v>
      </c>
    </row>
    <row r="3452" spans="1:21" s="11" customFormat="1" x14ac:dyDescent="0.35">
      <c r="A3452" s="11" t="s">
        <v>94</v>
      </c>
      <c r="B3452" s="11">
        <v>2019</v>
      </c>
      <c r="C3452" s="11">
        <v>4</v>
      </c>
      <c r="D3452" s="11" t="s">
        <v>95</v>
      </c>
      <c r="E3452" s="11" t="s">
        <v>96</v>
      </c>
      <c r="F3452" s="11" t="s">
        <v>700</v>
      </c>
      <c r="G3452" s="11" t="s">
        <v>241</v>
      </c>
      <c r="H3452" s="11" t="s">
        <v>152</v>
      </c>
      <c r="I3452" s="11" t="s">
        <v>686</v>
      </c>
      <c r="J3452" s="11" t="s">
        <v>99</v>
      </c>
      <c r="K3452" s="11" t="s">
        <v>54</v>
      </c>
      <c r="L3452" s="11" t="s">
        <v>100</v>
      </c>
      <c r="M3452" s="11" t="s">
        <v>101</v>
      </c>
      <c r="N3452" s="11">
        <v>76</v>
      </c>
      <c r="O3452" s="11">
        <v>2019</v>
      </c>
      <c r="P3452" s="11" t="s">
        <v>112</v>
      </c>
      <c r="Q3452" s="11" t="s">
        <v>112</v>
      </c>
      <c r="R3452" s="11" t="s">
        <v>241</v>
      </c>
      <c r="S3452" s="11" t="s">
        <v>104</v>
      </c>
      <c r="T3452" s="11">
        <v>2727.3999999999992</v>
      </c>
      <c r="U3452" s="11" t="str">
        <f>IF(ISERROR(VLOOKUP(I3452,'BACK INFO'!F:F,1,0)),IF(ISERROR(VLOOKUP(I3452,'BACK INFO'!H:H,1,0)),K3452,'BACK INFO'!$H$1),'BACK INFO'!$G$1)</f>
        <v>PAIGE ALYSE STRAUGHAN</v>
      </c>
    </row>
    <row r="3453" spans="1:21" s="11" customFormat="1" x14ac:dyDescent="0.35">
      <c r="A3453" s="11" t="s">
        <v>94</v>
      </c>
      <c r="B3453" s="11">
        <v>2019</v>
      </c>
      <c r="C3453" s="11">
        <v>4</v>
      </c>
      <c r="D3453" s="11" t="s">
        <v>95</v>
      </c>
      <c r="E3453" s="11" t="s">
        <v>96</v>
      </c>
      <c r="F3453" s="11" t="s">
        <v>700</v>
      </c>
      <c r="G3453" s="11" t="s">
        <v>241</v>
      </c>
      <c r="H3453" s="11" t="s">
        <v>152</v>
      </c>
      <c r="I3453" s="11" t="s">
        <v>261</v>
      </c>
      <c r="J3453" s="11" t="s">
        <v>99</v>
      </c>
      <c r="K3453" s="11" t="s">
        <v>74</v>
      </c>
      <c r="L3453" s="11" t="s">
        <v>262</v>
      </c>
      <c r="M3453" s="11" t="s">
        <v>101</v>
      </c>
      <c r="N3453" s="11">
        <v>1</v>
      </c>
      <c r="O3453" s="11">
        <v>2019</v>
      </c>
      <c r="P3453" s="11" t="s">
        <v>112</v>
      </c>
      <c r="Q3453" s="11" t="s">
        <v>112</v>
      </c>
      <c r="R3453" s="11" t="s">
        <v>241</v>
      </c>
      <c r="S3453" s="11" t="s">
        <v>104</v>
      </c>
      <c r="T3453" s="11">
        <v>40.85</v>
      </c>
      <c r="U3453" s="11" t="str">
        <f>IF(ISERROR(VLOOKUP(I3453,'BACK INFO'!F:F,1,0)),IF(ISERROR(VLOOKUP(I3453,'BACK INFO'!H:H,1,0)),K3453,'BACK INFO'!$H$1),'BACK INFO'!$G$1)</f>
        <v>DENISE ARNETT</v>
      </c>
    </row>
    <row r="3454" spans="1:21" s="11" customFormat="1" x14ac:dyDescent="0.35">
      <c r="A3454" s="11" t="s">
        <v>94</v>
      </c>
      <c r="B3454" s="11">
        <v>2019</v>
      </c>
      <c r="C3454" s="11">
        <v>4</v>
      </c>
      <c r="D3454" s="11" t="s">
        <v>95</v>
      </c>
      <c r="E3454" s="11" t="s">
        <v>96</v>
      </c>
      <c r="F3454" s="11" t="s">
        <v>700</v>
      </c>
      <c r="G3454" s="11" t="s">
        <v>241</v>
      </c>
      <c r="H3454" s="11" t="s">
        <v>152</v>
      </c>
      <c r="I3454" s="11" t="s">
        <v>358</v>
      </c>
      <c r="J3454" s="11" t="s">
        <v>99</v>
      </c>
      <c r="K3454" s="11" t="s">
        <v>72</v>
      </c>
      <c r="L3454" s="11" t="s">
        <v>359</v>
      </c>
      <c r="M3454" s="11" t="s">
        <v>101</v>
      </c>
      <c r="N3454" s="11">
        <v>3</v>
      </c>
      <c r="O3454" s="11">
        <v>2019</v>
      </c>
      <c r="P3454" s="11" t="s">
        <v>112</v>
      </c>
      <c r="Q3454" s="11" t="s">
        <v>112</v>
      </c>
      <c r="R3454" s="11" t="s">
        <v>241</v>
      </c>
      <c r="S3454" s="11" t="s">
        <v>104</v>
      </c>
      <c r="T3454" s="11">
        <v>129</v>
      </c>
      <c r="U3454" s="11" t="str">
        <f>IF(ISERROR(VLOOKUP(I3454,'BACK INFO'!F:F,1,0)),IF(ISERROR(VLOOKUP(I3454,'BACK INFO'!H:H,1,0)),K3454,'BACK INFO'!$H$1),'BACK INFO'!$G$1)</f>
        <v>BILL MILLER AND COMPANY</v>
      </c>
    </row>
    <row r="3455" spans="1:21" s="11" customFormat="1" x14ac:dyDescent="0.35">
      <c r="A3455" s="11" t="s">
        <v>94</v>
      </c>
      <c r="B3455" s="11">
        <v>2019</v>
      </c>
      <c r="C3455" s="11">
        <v>4</v>
      </c>
      <c r="D3455" s="11" t="s">
        <v>95</v>
      </c>
      <c r="E3455" s="11" t="s">
        <v>96</v>
      </c>
      <c r="F3455" s="11" t="s">
        <v>700</v>
      </c>
      <c r="G3455" s="11" t="s">
        <v>241</v>
      </c>
      <c r="H3455" s="11" t="s">
        <v>152</v>
      </c>
      <c r="I3455" s="11" t="s">
        <v>189</v>
      </c>
      <c r="J3455" s="11" t="s">
        <v>99</v>
      </c>
      <c r="K3455" s="11" t="s">
        <v>73</v>
      </c>
      <c r="L3455" s="11" t="s">
        <v>127</v>
      </c>
      <c r="M3455" s="11" t="s">
        <v>101</v>
      </c>
      <c r="N3455" s="11">
        <v>137</v>
      </c>
      <c r="O3455" s="11">
        <v>2019</v>
      </c>
      <c r="P3455" s="11" t="s">
        <v>112</v>
      </c>
      <c r="Q3455" s="11" t="s">
        <v>112</v>
      </c>
      <c r="R3455" s="11" t="s">
        <v>241</v>
      </c>
      <c r="S3455" s="11" t="s">
        <v>104</v>
      </c>
      <c r="T3455" s="11">
        <v>4306.9799999999996</v>
      </c>
      <c r="U3455" s="11" t="str">
        <f>IF(ISERROR(VLOOKUP(I3455,'BACK INFO'!F:F,1,0)),IF(ISERROR(VLOOKUP(I3455,'BACK INFO'!H:H,1,0)),K3455,'BACK INFO'!$H$1),'BACK INFO'!$G$1)</f>
        <v>PHYLLIS POSNER</v>
      </c>
    </row>
    <row r="3456" spans="1:21" s="11" customFormat="1" x14ac:dyDescent="0.35">
      <c r="A3456" s="11" t="s">
        <v>94</v>
      </c>
      <c r="B3456" s="11">
        <v>2019</v>
      </c>
      <c r="C3456" s="11">
        <v>4</v>
      </c>
      <c r="D3456" s="11" t="s">
        <v>95</v>
      </c>
      <c r="E3456" s="11" t="s">
        <v>96</v>
      </c>
      <c r="F3456" s="11" t="s">
        <v>700</v>
      </c>
      <c r="G3456" s="11" t="s">
        <v>241</v>
      </c>
      <c r="H3456" s="11" t="s">
        <v>152</v>
      </c>
      <c r="I3456" s="11" t="s">
        <v>347</v>
      </c>
      <c r="J3456" s="11" t="s">
        <v>99</v>
      </c>
      <c r="K3456" s="11" t="s">
        <v>348</v>
      </c>
      <c r="L3456" s="11" t="s">
        <v>133</v>
      </c>
      <c r="M3456" s="11" t="s">
        <v>101</v>
      </c>
      <c r="N3456" s="11">
        <v>51</v>
      </c>
      <c r="O3456" s="11">
        <v>2019</v>
      </c>
      <c r="P3456" s="11" t="s">
        <v>112</v>
      </c>
      <c r="Q3456" s="11" t="s">
        <v>112</v>
      </c>
      <c r="R3456" s="11" t="s">
        <v>241</v>
      </c>
      <c r="S3456" s="11" t="s">
        <v>104</v>
      </c>
      <c r="T3456" s="11">
        <v>867</v>
      </c>
      <c r="U3456" s="11" t="str">
        <f>IF(ISERROR(VLOOKUP(I3456,'BACK INFO'!F:F,1,0)),IF(ISERROR(VLOOKUP(I3456,'BACK INFO'!H:H,1,0)),K3456,'BACK INFO'!$H$1),'BACK INFO'!$G$1)</f>
        <v>KELLY MICHELLE ELLINGSON</v>
      </c>
    </row>
    <row r="3457" spans="1:21" s="11" customFormat="1" x14ac:dyDescent="0.35">
      <c r="A3457" s="11" t="s">
        <v>94</v>
      </c>
      <c r="B3457" s="11">
        <v>2019</v>
      </c>
      <c r="C3457" s="11">
        <v>4</v>
      </c>
      <c r="D3457" s="11" t="s">
        <v>95</v>
      </c>
      <c r="E3457" s="11" t="s">
        <v>96</v>
      </c>
      <c r="F3457" s="11" t="s">
        <v>700</v>
      </c>
      <c r="G3457" s="11" t="s">
        <v>241</v>
      </c>
      <c r="H3457" s="11" t="s">
        <v>152</v>
      </c>
      <c r="I3457" s="11" t="s">
        <v>119</v>
      </c>
      <c r="J3457" s="11" t="s">
        <v>120</v>
      </c>
      <c r="K3457" s="11" t="s">
        <v>66</v>
      </c>
      <c r="L3457" s="11" t="s">
        <v>121</v>
      </c>
      <c r="M3457" s="11" t="s">
        <v>122</v>
      </c>
      <c r="N3457" s="11">
        <v>2</v>
      </c>
      <c r="O3457" s="11">
        <v>2019</v>
      </c>
      <c r="P3457" s="11" t="s">
        <v>112</v>
      </c>
      <c r="Q3457" s="11" t="s">
        <v>112</v>
      </c>
      <c r="R3457" s="11" t="s">
        <v>241</v>
      </c>
      <c r="S3457" s="11" t="s">
        <v>104</v>
      </c>
      <c r="T3457" s="11">
        <v>65.374043533169896</v>
      </c>
      <c r="U3457" s="11" t="str">
        <f>IF(ISERROR(VLOOKUP(I3457,'BACK INFO'!F:F,1,0)),IF(ISERROR(VLOOKUP(I3457,'BACK INFO'!H:H,1,0)),K3457,'BACK INFO'!$H$1),'BACK INFO'!$G$1)</f>
        <v>SHOUTOUTAGENCY</v>
      </c>
    </row>
    <row r="3458" spans="1:21" s="11" customFormat="1" x14ac:dyDescent="0.35">
      <c r="A3458" s="11" t="s">
        <v>94</v>
      </c>
      <c r="B3458" s="11">
        <v>2019</v>
      </c>
      <c r="C3458" s="11">
        <v>4</v>
      </c>
      <c r="D3458" s="11" t="s">
        <v>95</v>
      </c>
      <c r="E3458" s="11" t="s">
        <v>96</v>
      </c>
      <c r="F3458" s="11" t="s">
        <v>700</v>
      </c>
      <c r="G3458" s="11" t="s">
        <v>241</v>
      </c>
      <c r="H3458" s="11" t="s">
        <v>152</v>
      </c>
      <c r="I3458" s="11" t="s">
        <v>123</v>
      </c>
      <c r="J3458" s="11" t="s">
        <v>99</v>
      </c>
      <c r="K3458" s="11" t="s">
        <v>68</v>
      </c>
      <c r="L3458" s="11" t="s">
        <v>129</v>
      </c>
      <c r="M3458" s="11" t="s">
        <v>122</v>
      </c>
      <c r="N3458" s="11">
        <v>12</v>
      </c>
      <c r="O3458" s="11">
        <v>2019</v>
      </c>
      <c r="P3458" s="11" t="s">
        <v>112</v>
      </c>
      <c r="Q3458" s="11" t="s">
        <v>112</v>
      </c>
      <c r="R3458" s="11" t="s">
        <v>241</v>
      </c>
      <c r="S3458" s="11" t="s">
        <v>104</v>
      </c>
      <c r="T3458" s="11">
        <v>535</v>
      </c>
      <c r="U3458" s="11" t="str">
        <f>IF(ISERROR(VLOOKUP(I3458,'BACK INFO'!F:F,1,0)),IF(ISERROR(VLOOKUP(I3458,'BACK INFO'!H:H,1,0)),K3458,'BACK INFO'!$H$1),'BACK INFO'!$G$1)</f>
        <v>STEPHANIE VITALI</v>
      </c>
    </row>
    <row r="3459" spans="1:21" s="11" customFormat="1" x14ac:dyDescent="0.35">
      <c r="A3459" s="11" t="s">
        <v>94</v>
      </c>
      <c r="B3459" s="11">
        <v>2019</v>
      </c>
      <c r="C3459" s="11">
        <v>4</v>
      </c>
      <c r="D3459" s="11" t="s">
        <v>95</v>
      </c>
      <c r="E3459" s="11" t="s">
        <v>96</v>
      </c>
      <c r="F3459" s="11" t="s">
        <v>700</v>
      </c>
      <c r="G3459" s="11" t="s">
        <v>241</v>
      </c>
      <c r="H3459" s="11" t="s">
        <v>152</v>
      </c>
      <c r="I3459" s="11" t="s">
        <v>451</v>
      </c>
      <c r="J3459" s="11" t="s">
        <v>99</v>
      </c>
      <c r="K3459" s="11" t="s">
        <v>72</v>
      </c>
      <c r="L3459" s="11" t="s">
        <v>452</v>
      </c>
      <c r="M3459" s="11" t="s">
        <v>101</v>
      </c>
      <c r="N3459" s="11">
        <v>36</v>
      </c>
      <c r="O3459" s="11">
        <v>2019</v>
      </c>
      <c r="P3459" s="11" t="s">
        <v>112</v>
      </c>
      <c r="Q3459" s="11" t="s">
        <v>112</v>
      </c>
      <c r="R3459" s="11" t="s">
        <v>241</v>
      </c>
      <c r="S3459" s="11" t="s">
        <v>104</v>
      </c>
      <c r="T3459" s="11">
        <v>1506</v>
      </c>
      <c r="U3459" s="11" t="str">
        <f>IF(ISERROR(VLOOKUP(I3459,'BACK INFO'!F:F,1,0)),IF(ISERROR(VLOOKUP(I3459,'BACK INFO'!H:H,1,0)),K3459,'BACK INFO'!$H$1),'BACK INFO'!$G$1)</f>
        <v>BILL MILLER AND COMPANY</v>
      </c>
    </row>
    <row r="3460" spans="1:21" s="11" customFormat="1" x14ac:dyDescent="0.35">
      <c r="A3460" s="11" t="s">
        <v>94</v>
      </c>
      <c r="B3460" s="11">
        <v>2019</v>
      </c>
      <c r="C3460" s="11">
        <v>4</v>
      </c>
      <c r="D3460" s="11" t="s">
        <v>95</v>
      </c>
      <c r="E3460" s="11" t="s">
        <v>96</v>
      </c>
      <c r="F3460" s="11" t="s">
        <v>700</v>
      </c>
      <c r="G3460" s="11" t="s">
        <v>241</v>
      </c>
      <c r="H3460" s="11" t="s">
        <v>152</v>
      </c>
      <c r="I3460" s="11" t="s">
        <v>126</v>
      </c>
      <c r="J3460" s="11" t="s">
        <v>99</v>
      </c>
      <c r="K3460" s="11" t="s">
        <v>73</v>
      </c>
      <c r="L3460" s="11" t="s">
        <v>127</v>
      </c>
      <c r="M3460" s="11" t="s">
        <v>101</v>
      </c>
      <c r="N3460" s="11">
        <v>11</v>
      </c>
      <c r="O3460" s="11">
        <v>2019</v>
      </c>
      <c r="P3460" s="11" t="s">
        <v>112</v>
      </c>
      <c r="Q3460" s="11" t="s">
        <v>112</v>
      </c>
      <c r="R3460" s="11" t="s">
        <v>241</v>
      </c>
      <c r="S3460" s="11" t="s">
        <v>104</v>
      </c>
      <c r="T3460" s="11">
        <v>437</v>
      </c>
      <c r="U3460" s="11" t="str">
        <f>IF(ISERROR(VLOOKUP(I3460,'BACK INFO'!F:F,1,0)),IF(ISERROR(VLOOKUP(I3460,'BACK INFO'!H:H,1,0)),K3460,'BACK INFO'!$H$1),'BACK INFO'!$G$1)</f>
        <v>PHYLLIS POSNER</v>
      </c>
    </row>
    <row r="3461" spans="1:21" s="11" customFormat="1" x14ac:dyDescent="0.35">
      <c r="A3461" s="11" t="s">
        <v>94</v>
      </c>
      <c r="B3461" s="11">
        <v>2019</v>
      </c>
      <c r="C3461" s="11">
        <v>4</v>
      </c>
      <c r="D3461" s="11" t="s">
        <v>95</v>
      </c>
      <c r="E3461" s="11" t="s">
        <v>96</v>
      </c>
      <c r="F3461" s="11" t="s">
        <v>700</v>
      </c>
      <c r="G3461" s="11" t="s">
        <v>241</v>
      </c>
      <c r="H3461" s="11" t="s">
        <v>152</v>
      </c>
      <c r="I3461" s="11" t="s">
        <v>542</v>
      </c>
      <c r="J3461" s="11" t="s">
        <v>99</v>
      </c>
      <c r="K3461" s="11" t="s">
        <v>72</v>
      </c>
      <c r="L3461" s="11" t="s">
        <v>459</v>
      </c>
      <c r="M3461" s="11" t="s">
        <v>101</v>
      </c>
      <c r="N3461" s="11">
        <v>2</v>
      </c>
      <c r="O3461" s="11">
        <v>2019</v>
      </c>
      <c r="P3461" s="11" t="s">
        <v>112</v>
      </c>
      <c r="Q3461" s="11" t="s">
        <v>112</v>
      </c>
      <c r="R3461" s="11" t="s">
        <v>241</v>
      </c>
      <c r="S3461" s="11" t="s">
        <v>104</v>
      </c>
      <c r="T3461" s="11">
        <v>96</v>
      </c>
      <c r="U3461" s="11" t="str">
        <f>IF(ISERROR(VLOOKUP(I3461,'BACK INFO'!F:F,1,0)),IF(ISERROR(VLOOKUP(I3461,'BACK INFO'!H:H,1,0)),K3461,'BACK INFO'!$H$1),'BACK INFO'!$G$1)</f>
        <v>BILL MILLER AND COMPANY</v>
      </c>
    </row>
    <row r="3462" spans="1:21" s="11" customFormat="1" x14ac:dyDescent="0.35">
      <c r="A3462" s="11" t="s">
        <v>94</v>
      </c>
      <c r="B3462" s="11">
        <v>2019</v>
      </c>
      <c r="C3462" s="11">
        <v>4</v>
      </c>
      <c r="D3462" s="11" t="s">
        <v>95</v>
      </c>
      <c r="E3462" s="11" t="s">
        <v>96</v>
      </c>
      <c r="F3462" s="11" t="s">
        <v>700</v>
      </c>
      <c r="G3462" s="11" t="s">
        <v>241</v>
      </c>
      <c r="H3462" s="11" t="s">
        <v>152</v>
      </c>
      <c r="I3462" s="11" t="s">
        <v>322</v>
      </c>
      <c r="J3462" s="11" t="s">
        <v>99</v>
      </c>
      <c r="K3462" s="11" t="s">
        <v>75</v>
      </c>
      <c r="L3462" s="11" t="s">
        <v>127</v>
      </c>
      <c r="M3462" s="11" t="s">
        <v>101</v>
      </c>
      <c r="N3462" s="11">
        <v>4</v>
      </c>
      <c r="O3462" s="11">
        <v>2019</v>
      </c>
      <c r="P3462" s="11" t="s">
        <v>112</v>
      </c>
      <c r="Q3462" s="11" t="s">
        <v>112</v>
      </c>
      <c r="R3462" s="11" t="s">
        <v>241</v>
      </c>
      <c r="S3462" s="11" t="s">
        <v>104</v>
      </c>
      <c r="T3462" s="11">
        <v>228</v>
      </c>
      <c r="U3462" s="11" t="str">
        <f>IF(ISERROR(VLOOKUP(I3462,'BACK INFO'!F:F,1,0)),IF(ISERROR(VLOOKUP(I3462,'BACK INFO'!H:H,1,0)),K3462,'BACK INFO'!$H$1),'BACK INFO'!$G$1)</f>
        <v>LAURA BONG</v>
      </c>
    </row>
    <row r="3463" spans="1:21" s="11" customFormat="1" x14ac:dyDescent="0.35">
      <c r="A3463" s="11" t="s">
        <v>94</v>
      </c>
      <c r="B3463" s="11">
        <v>2019</v>
      </c>
      <c r="C3463" s="11">
        <v>4</v>
      </c>
      <c r="D3463" s="11" t="s">
        <v>95</v>
      </c>
      <c r="E3463" s="11" t="s">
        <v>96</v>
      </c>
      <c r="F3463" s="11" t="s">
        <v>700</v>
      </c>
      <c r="G3463" s="11" t="s">
        <v>241</v>
      </c>
      <c r="H3463" s="11" t="s">
        <v>152</v>
      </c>
      <c r="I3463" s="11" t="s">
        <v>249</v>
      </c>
      <c r="J3463" s="11" t="s">
        <v>99</v>
      </c>
      <c r="K3463" s="11" t="s">
        <v>72</v>
      </c>
      <c r="L3463" s="11" t="s">
        <v>114</v>
      </c>
      <c r="M3463" s="11" t="s">
        <v>101</v>
      </c>
      <c r="N3463" s="11">
        <v>9</v>
      </c>
      <c r="O3463" s="11">
        <v>2019</v>
      </c>
      <c r="P3463" s="11" t="s">
        <v>112</v>
      </c>
      <c r="Q3463" s="11" t="s">
        <v>112</v>
      </c>
      <c r="R3463" s="11" t="s">
        <v>241</v>
      </c>
      <c r="S3463" s="11" t="s">
        <v>104</v>
      </c>
      <c r="T3463" s="11">
        <v>309.95999999999998</v>
      </c>
      <c r="U3463" s="11" t="str">
        <f>IF(ISERROR(VLOOKUP(I3463,'BACK INFO'!F:F,1,0)),IF(ISERROR(VLOOKUP(I3463,'BACK INFO'!H:H,1,0)),K3463,'BACK INFO'!$H$1),'BACK INFO'!$G$1)</f>
        <v>BILL MILLER AND COMPANY</v>
      </c>
    </row>
    <row r="3464" spans="1:21" s="11" customFormat="1" x14ac:dyDescent="0.35">
      <c r="A3464" s="11" t="s">
        <v>94</v>
      </c>
      <c r="B3464" s="11">
        <v>2019</v>
      </c>
      <c r="C3464" s="11">
        <v>4</v>
      </c>
      <c r="D3464" s="11" t="s">
        <v>95</v>
      </c>
      <c r="E3464" s="11" t="s">
        <v>96</v>
      </c>
      <c r="F3464" s="11" t="s">
        <v>700</v>
      </c>
      <c r="G3464" s="11" t="s">
        <v>241</v>
      </c>
      <c r="H3464" s="11" t="s">
        <v>152</v>
      </c>
      <c r="I3464" s="11" t="s">
        <v>162</v>
      </c>
      <c r="J3464" s="11" t="s">
        <v>99</v>
      </c>
      <c r="K3464" s="11" t="s">
        <v>72</v>
      </c>
      <c r="L3464" s="11" t="s">
        <v>114</v>
      </c>
      <c r="M3464" s="11" t="s">
        <v>101</v>
      </c>
      <c r="N3464" s="11">
        <v>3</v>
      </c>
      <c r="O3464" s="11">
        <v>2019</v>
      </c>
      <c r="P3464" s="11" t="s">
        <v>112</v>
      </c>
      <c r="Q3464" s="11" t="s">
        <v>112</v>
      </c>
      <c r="R3464" s="11" t="s">
        <v>241</v>
      </c>
      <c r="S3464" s="11" t="s">
        <v>104</v>
      </c>
      <c r="T3464" s="11">
        <v>102</v>
      </c>
      <c r="U3464" s="11" t="str">
        <f>IF(ISERROR(VLOOKUP(I3464,'BACK INFO'!F:F,1,0)),IF(ISERROR(VLOOKUP(I3464,'BACK INFO'!H:H,1,0)),K3464,'BACK INFO'!$H$1),'BACK INFO'!$G$1)</f>
        <v>BILL MILLER AND COMPANY</v>
      </c>
    </row>
    <row r="3465" spans="1:21" s="11" customFormat="1" x14ac:dyDescent="0.35">
      <c r="A3465" s="11" t="s">
        <v>94</v>
      </c>
      <c r="B3465" s="11">
        <v>2019</v>
      </c>
      <c r="C3465" s="11">
        <v>4</v>
      </c>
      <c r="D3465" s="11" t="s">
        <v>95</v>
      </c>
      <c r="E3465" s="11" t="s">
        <v>96</v>
      </c>
      <c r="F3465" s="11" t="s">
        <v>700</v>
      </c>
      <c r="G3465" s="11" t="s">
        <v>241</v>
      </c>
      <c r="H3465" s="11" t="s">
        <v>152</v>
      </c>
      <c r="I3465" s="11" t="s">
        <v>148</v>
      </c>
      <c r="J3465" s="11" t="s">
        <v>99</v>
      </c>
      <c r="K3465" s="11" t="s">
        <v>71</v>
      </c>
      <c r="L3465" s="11" t="s">
        <v>149</v>
      </c>
      <c r="M3465" s="11" t="s">
        <v>101</v>
      </c>
      <c r="N3465" s="11">
        <v>11</v>
      </c>
      <c r="O3465" s="11">
        <v>2019</v>
      </c>
      <c r="P3465" s="11" t="s">
        <v>112</v>
      </c>
      <c r="Q3465" s="11" t="s">
        <v>112</v>
      </c>
      <c r="R3465" s="11" t="s">
        <v>241</v>
      </c>
      <c r="S3465" s="11" t="s">
        <v>104</v>
      </c>
      <c r="T3465" s="11">
        <v>466</v>
      </c>
      <c r="U3465" s="11" t="str">
        <f>IF(ISERROR(VLOOKUP(I3465,'BACK INFO'!F:F,1,0)),IF(ISERROR(VLOOKUP(I3465,'BACK INFO'!H:H,1,0)),K3465,'BACK INFO'!$H$1),'BACK INFO'!$G$1)</f>
        <v>HOLLY SALES INC.</v>
      </c>
    </row>
    <row r="3466" spans="1:21" s="11" customFormat="1" x14ac:dyDescent="0.35">
      <c r="A3466" s="11" t="s">
        <v>94</v>
      </c>
      <c r="B3466" s="11">
        <v>2019</v>
      </c>
      <c r="C3466" s="11">
        <v>4</v>
      </c>
      <c r="D3466" s="11" t="s">
        <v>95</v>
      </c>
      <c r="E3466" s="11" t="s">
        <v>96</v>
      </c>
      <c r="F3466" s="11" t="s">
        <v>700</v>
      </c>
      <c r="G3466" s="11" t="s">
        <v>241</v>
      </c>
      <c r="H3466" s="11" t="s">
        <v>152</v>
      </c>
      <c r="I3466" s="11" t="s">
        <v>113</v>
      </c>
      <c r="J3466" s="11" t="s">
        <v>99</v>
      </c>
      <c r="K3466" s="11" t="s">
        <v>72</v>
      </c>
      <c r="L3466" s="11" t="s">
        <v>114</v>
      </c>
      <c r="M3466" s="11" t="s">
        <v>101</v>
      </c>
      <c r="N3466" s="11">
        <v>8</v>
      </c>
      <c r="O3466" s="11">
        <v>2019</v>
      </c>
      <c r="P3466" s="11" t="s">
        <v>112</v>
      </c>
      <c r="Q3466" s="11" t="s">
        <v>112</v>
      </c>
      <c r="R3466" s="11" t="s">
        <v>241</v>
      </c>
      <c r="S3466" s="11" t="s">
        <v>104</v>
      </c>
      <c r="T3466" s="11">
        <v>444</v>
      </c>
      <c r="U3466" s="11" t="str">
        <f>IF(ISERROR(VLOOKUP(I3466,'BACK INFO'!F:F,1,0)),IF(ISERROR(VLOOKUP(I3466,'BACK INFO'!H:H,1,0)),K3466,'BACK INFO'!$H$1),'BACK INFO'!$G$1)</f>
        <v>BILL MILLER AND COMPANY</v>
      </c>
    </row>
    <row r="3467" spans="1:21" s="11" customFormat="1" x14ac:dyDescent="0.35">
      <c r="A3467" s="11" t="s">
        <v>94</v>
      </c>
      <c r="B3467" s="11">
        <v>2019</v>
      </c>
      <c r="C3467" s="11">
        <v>4</v>
      </c>
      <c r="D3467" s="11" t="s">
        <v>95</v>
      </c>
      <c r="E3467" s="11" t="s">
        <v>96</v>
      </c>
      <c r="F3467" s="11" t="s">
        <v>700</v>
      </c>
      <c r="G3467" s="11" t="s">
        <v>241</v>
      </c>
      <c r="H3467" s="11" t="s">
        <v>152</v>
      </c>
      <c r="I3467" s="11" t="s">
        <v>462</v>
      </c>
      <c r="J3467" s="11" t="s">
        <v>99</v>
      </c>
      <c r="K3467" s="11" t="s">
        <v>72</v>
      </c>
      <c r="L3467" s="11" t="s">
        <v>452</v>
      </c>
      <c r="M3467" s="11" t="s">
        <v>101</v>
      </c>
      <c r="N3467" s="11">
        <v>8</v>
      </c>
      <c r="O3467" s="11">
        <v>2019</v>
      </c>
      <c r="P3467" s="11" t="s">
        <v>112</v>
      </c>
      <c r="Q3467" s="11" t="s">
        <v>112</v>
      </c>
      <c r="R3467" s="11" t="s">
        <v>241</v>
      </c>
      <c r="S3467" s="11" t="s">
        <v>104</v>
      </c>
      <c r="T3467" s="11">
        <v>332</v>
      </c>
      <c r="U3467" s="11" t="str">
        <f>IF(ISERROR(VLOOKUP(I3467,'BACK INFO'!F:F,1,0)),IF(ISERROR(VLOOKUP(I3467,'BACK INFO'!H:H,1,0)),K3467,'BACK INFO'!$H$1),'BACK INFO'!$G$1)</f>
        <v>BILL MILLER AND COMPANY</v>
      </c>
    </row>
    <row r="3468" spans="1:21" s="11" customFormat="1" x14ac:dyDescent="0.35">
      <c r="A3468" s="11" t="s">
        <v>94</v>
      </c>
      <c r="B3468" s="11">
        <v>2019</v>
      </c>
      <c r="C3468" s="11">
        <v>4</v>
      </c>
      <c r="D3468" s="11" t="s">
        <v>95</v>
      </c>
      <c r="E3468" s="11" t="s">
        <v>96</v>
      </c>
      <c r="F3468" s="11" t="s">
        <v>700</v>
      </c>
      <c r="G3468" s="11" t="s">
        <v>241</v>
      </c>
      <c r="H3468" s="11" t="s">
        <v>152</v>
      </c>
      <c r="I3468" s="11" t="s">
        <v>390</v>
      </c>
      <c r="J3468" s="11" t="s">
        <v>99</v>
      </c>
      <c r="K3468" s="11" t="s">
        <v>72</v>
      </c>
      <c r="L3468" s="11" t="s">
        <v>178</v>
      </c>
      <c r="M3468" s="11" t="s">
        <v>101</v>
      </c>
      <c r="N3468" s="11">
        <v>4</v>
      </c>
      <c r="O3468" s="11">
        <v>2019</v>
      </c>
      <c r="P3468" s="11" t="s">
        <v>112</v>
      </c>
      <c r="Q3468" s="11" t="s">
        <v>112</v>
      </c>
      <c r="R3468" s="11" t="s">
        <v>241</v>
      </c>
      <c r="S3468" s="11" t="s">
        <v>104</v>
      </c>
      <c r="T3468" s="11">
        <v>186</v>
      </c>
      <c r="U3468" s="11" t="str">
        <f>IF(ISERROR(VLOOKUP(I3468,'BACK INFO'!F:F,1,0)),IF(ISERROR(VLOOKUP(I3468,'BACK INFO'!H:H,1,0)),K3468,'BACK INFO'!$H$1),'BACK INFO'!$G$1)</f>
        <v>BILL MILLER AND COMPANY</v>
      </c>
    </row>
    <row r="3469" spans="1:21" s="11" customFormat="1" x14ac:dyDescent="0.35">
      <c r="A3469" s="11" t="s">
        <v>94</v>
      </c>
      <c r="B3469" s="11">
        <v>2019</v>
      </c>
      <c r="C3469" s="11">
        <v>4</v>
      </c>
      <c r="D3469" s="11" t="s">
        <v>95</v>
      </c>
      <c r="E3469" s="11" t="s">
        <v>96</v>
      </c>
      <c r="F3469" s="11" t="s">
        <v>700</v>
      </c>
      <c r="G3469" s="11" t="s">
        <v>241</v>
      </c>
      <c r="H3469" s="11" t="s">
        <v>152</v>
      </c>
      <c r="I3469" s="11" t="s">
        <v>132</v>
      </c>
      <c r="J3469" s="11" t="s">
        <v>99</v>
      </c>
      <c r="K3469" s="11" t="s">
        <v>67</v>
      </c>
      <c r="L3469" s="11" t="s">
        <v>133</v>
      </c>
      <c r="M3469" s="11" t="s">
        <v>101</v>
      </c>
      <c r="N3469" s="11">
        <v>4</v>
      </c>
      <c r="O3469" s="11">
        <v>2019</v>
      </c>
      <c r="P3469" s="11" t="s">
        <v>112</v>
      </c>
      <c r="Q3469" s="11" t="s">
        <v>112</v>
      </c>
      <c r="R3469" s="11" t="s">
        <v>241</v>
      </c>
      <c r="S3469" s="11" t="s">
        <v>104</v>
      </c>
      <c r="T3469" s="11">
        <v>268</v>
      </c>
      <c r="U3469" s="11" t="str">
        <f>IF(ISERROR(VLOOKUP(I3469,'BACK INFO'!F:F,1,0)),IF(ISERROR(VLOOKUP(I3469,'BACK INFO'!H:H,1,0)),K3469,'BACK INFO'!$H$1),'BACK INFO'!$G$1)</f>
        <v>ANITA M. HOPKINS</v>
      </c>
    </row>
    <row r="3470" spans="1:21" s="11" customFormat="1" x14ac:dyDescent="0.35">
      <c r="A3470" s="11" t="s">
        <v>94</v>
      </c>
      <c r="B3470" s="11">
        <v>2019</v>
      </c>
      <c r="C3470" s="11">
        <v>4</v>
      </c>
      <c r="D3470" s="11" t="s">
        <v>95</v>
      </c>
      <c r="E3470" s="11" t="s">
        <v>96</v>
      </c>
      <c r="F3470" s="11" t="s">
        <v>700</v>
      </c>
      <c r="G3470" s="11" t="s">
        <v>241</v>
      </c>
      <c r="H3470" s="11" t="s">
        <v>152</v>
      </c>
      <c r="I3470" s="11" t="s">
        <v>576</v>
      </c>
      <c r="J3470" s="11" t="s">
        <v>99</v>
      </c>
      <c r="K3470" s="11" t="s">
        <v>72</v>
      </c>
      <c r="L3470" s="11" t="s">
        <v>178</v>
      </c>
      <c r="M3470" s="11" t="s">
        <v>101</v>
      </c>
      <c r="N3470" s="11">
        <v>6</v>
      </c>
      <c r="O3470" s="11">
        <v>2019</v>
      </c>
      <c r="P3470" s="11" t="s">
        <v>112</v>
      </c>
      <c r="Q3470" s="11" t="s">
        <v>112</v>
      </c>
      <c r="R3470" s="11" t="s">
        <v>241</v>
      </c>
      <c r="S3470" s="11" t="s">
        <v>104</v>
      </c>
      <c r="T3470" s="11">
        <v>315</v>
      </c>
      <c r="U3470" s="11" t="str">
        <f>IF(ISERROR(VLOOKUP(I3470,'BACK INFO'!F:F,1,0)),IF(ISERROR(VLOOKUP(I3470,'BACK INFO'!H:H,1,0)),K3470,'BACK INFO'!$H$1),'BACK INFO'!$G$1)</f>
        <v>BILL MILLER AND COMPANY</v>
      </c>
    </row>
    <row r="3471" spans="1:21" s="11" customFormat="1" x14ac:dyDescent="0.35">
      <c r="A3471" s="11" t="s">
        <v>94</v>
      </c>
      <c r="B3471" s="11">
        <v>2019</v>
      </c>
      <c r="C3471" s="11">
        <v>4</v>
      </c>
      <c r="D3471" s="11" t="s">
        <v>95</v>
      </c>
      <c r="E3471" s="11" t="s">
        <v>96</v>
      </c>
      <c r="F3471" s="11" t="s">
        <v>700</v>
      </c>
      <c r="G3471" s="11" t="s">
        <v>241</v>
      </c>
      <c r="H3471" s="11" t="s">
        <v>152</v>
      </c>
      <c r="I3471" s="11" t="s">
        <v>230</v>
      </c>
      <c r="J3471" s="11" t="s">
        <v>99</v>
      </c>
      <c r="K3471" s="11" t="s">
        <v>67</v>
      </c>
      <c r="L3471" s="11" t="s">
        <v>231</v>
      </c>
      <c r="M3471" s="11" t="s">
        <v>101</v>
      </c>
      <c r="N3471" s="11">
        <v>13</v>
      </c>
      <c r="O3471" s="11">
        <v>2019</v>
      </c>
      <c r="P3471" s="11" t="s">
        <v>112</v>
      </c>
      <c r="Q3471" s="11" t="s">
        <v>112</v>
      </c>
      <c r="R3471" s="11" t="s">
        <v>241</v>
      </c>
      <c r="S3471" s="11" t="s">
        <v>104</v>
      </c>
      <c r="T3471" s="11">
        <v>512</v>
      </c>
      <c r="U3471" s="11" t="str">
        <f>IF(ISERROR(VLOOKUP(I3471,'BACK INFO'!F:F,1,0)),IF(ISERROR(VLOOKUP(I3471,'BACK INFO'!H:H,1,0)),K3471,'BACK INFO'!$H$1),'BACK INFO'!$G$1)</f>
        <v>ANITA M. HOPKINS</v>
      </c>
    </row>
    <row r="3472" spans="1:21" s="11" customFormat="1" x14ac:dyDescent="0.35">
      <c r="A3472" s="11" t="s">
        <v>94</v>
      </c>
      <c r="B3472" s="11">
        <v>2019</v>
      </c>
      <c r="C3472" s="11">
        <v>4</v>
      </c>
      <c r="D3472" s="11" t="s">
        <v>95</v>
      </c>
      <c r="E3472" s="11" t="s">
        <v>96</v>
      </c>
      <c r="F3472" s="11" t="s">
        <v>700</v>
      </c>
      <c r="G3472" s="11" t="s">
        <v>241</v>
      </c>
      <c r="H3472" s="11" t="s">
        <v>152</v>
      </c>
      <c r="I3472" s="11" t="s">
        <v>578</v>
      </c>
      <c r="J3472" s="11" t="s">
        <v>99</v>
      </c>
      <c r="K3472" s="11" t="s">
        <v>72</v>
      </c>
      <c r="L3472" s="11" t="s">
        <v>178</v>
      </c>
      <c r="M3472" s="11" t="s">
        <v>101</v>
      </c>
      <c r="N3472" s="11">
        <v>12</v>
      </c>
      <c r="O3472" s="11">
        <v>2019</v>
      </c>
      <c r="P3472" s="11" t="s">
        <v>112</v>
      </c>
      <c r="Q3472" s="11" t="s">
        <v>112</v>
      </c>
      <c r="R3472" s="11" t="s">
        <v>241</v>
      </c>
      <c r="S3472" s="11" t="s">
        <v>104</v>
      </c>
      <c r="T3472" s="11">
        <v>408</v>
      </c>
      <c r="U3472" s="11" t="str">
        <f>IF(ISERROR(VLOOKUP(I3472,'BACK INFO'!F:F,1,0)),IF(ISERROR(VLOOKUP(I3472,'BACK INFO'!H:H,1,0)),K3472,'BACK INFO'!$H$1),'BACK INFO'!$G$1)</f>
        <v>BILL MILLER AND COMPANY</v>
      </c>
    </row>
    <row r="3473" spans="1:21" s="11" customFormat="1" x14ac:dyDescent="0.35">
      <c r="A3473" s="11" t="s">
        <v>94</v>
      </c>
      <c r="B3473" s="11">
        <v>2019</v>
      </c>
      <c r="C3473" s="11">
        <v>4</v>
      </c>
      <c r="D3473" s="11" t="s">
        <v>95</v>
      </c>
      <c r="E3473" s="11" t="s">
        <v>96</v>
      </c>
      <c r="F3473" s="11" t="s">
        <v>700</v>
      </c>
      <c r="G3473" s="11" t="s">
        <v>241</v>
      </c>
      <c r="H3473" s="11" t="s">
        <v>152</v>
      </c>
      <c r="I3473" s="11" t="s">
        <v>172</v>
      </c>
      <c r="J3473" s="11" t="s">
        <v>99</v>
      </c>
      <c r="K3473" s="11" t="s">
        <v>67</v>
      </c>
      <c r="L3473" s="11" t="s">
        <v>173</v>
      </c>
      <c r="M3473" s="11" t="s">
        <v>101</v>
      </c>
      <c r="N3473" s="11">
        <v>7</v>
      </c>
      <c r="O3473" s="11">
        <v>2019</v>
      </c>
      <c r="P3473" s="11" t="s">
        <v>112</v>
      </c>
      <c r="Q3473" s="11" t="s">
        <v>112</v>
      </c>
      <c r="R3473" s="11" t="s">
        <v>241</v>
      </c>
      <c r="S3473" s="11" t="s">
        <v>104</v>
      </c>
      <c r="T3473" s="11">
        <v>351</v>
      </c>
      <c r="U3473" s="11" t="str">
        <f>IF(ISERROR(VLOOKUP(I3473,'BACK INFO'!F:F,1,0)),IF(ISERROR(VLOOKUP(I3473,'BACK INFO'!H:H,1,0)),K3473,'BACK INFO'!$H$1),'BACK INFO'!$G$1)</f>
        <v>ANITA M. HOPKINS</v>
      </c>
    </row>
    <row r="3474" spans="1:21" s="11" customFormat="1" x14ac:dyDescent="0.35">
      <c r="A3474" s="11" t="s">
        <v>94</v>
      </c>
      <c r="B3474" s="11">
        <v>2019</v>
      </c>
      <c r="C3474" s="11">
        <v>4</v>
      </c>
      <c r="D3474" s="11" t="s">
        <v>95</v>
      </c>
      <c r="E3474" s="11" t="s">
        <v>96</v>
      </c>
      <c r="F3474" s="11" t="s">
        <v>700</v>
      </c>
      <c r="G3474" s="11" t="s">
        <v>241</v>
      </c>
      <c r="H3474" s="11" t="s">
        <v>152</v>
      </c>
      <c r="I3474" s="11" t="s">
        <v>478</v>
      </c>
      <c r="J3474" s="11" t="s">
        <v>99</v>
      </c>
      <c r="K3474" s="11" t="s">
        <v>74</v>
      </c>
      <c r="L3474" s="11" t="s">
        <v>229</v>
      </c>
      <c r="M3474" s="11" t="s">
        <v>101</v>
      </c>
      <c r="N3474" s="11">
        <v>24</v>
      </c>
      <c r="O3474" s="11">
        <v>2019</v>
      </c>
      <c r="P3474" s="11" t="s">
        <v>112</v>
      </c>
      <c r="Q3474" s="11" t="s">
        <v>112</v>
      </c>
      <c r="R3474" s="11" t="s">
        <v>241</v>
      </c>
      <c r="S3474" s="11" t="s">
        <v>104</v>
      </c>
      <c r="T3474" s="11">
        <v>1027</v>
      </c>
      <c r="U3474" s="11" t="str">
        <f>IF(ISERROR(VLOOKUP(I3474,'BACK INFO'!F:F,1,0)),IF(ISERROR(VLOOKUP(I3474,'BACK INFO'!H:H,1,0)),K3474,'BACK INFO'!$H$1),'BACK INFO'!$G$1)</f>
        <v>DENISE ARNETT</v>
      </c>
    </row>
    <row r="3475" spans="1:21" s="11" customFormat="1" x14ac:dyDescent="0.35">
      <c r="A3475" s="11" t="s">
        <v>94</v>
      </c>
      <c r="B3475" s="11">
        <v>2019</v>
      </c>
      <c r="C3475" s="11">
        <v>4</v>
      </c>
      <c r="D3475" s="11" t="s">
        <v>95</v>
      </c>
      <c r="E3475" s="11" t="s">
        <v>96</v>
      </c>
      <c r="F3475" s="11" t="s">
        <v>700</v>
      </c>
      <c r="G3475" s="11" t="s">
        <v>241</v>
      </c>
      <c r="H3475" s="11" t="s">
        <v>152</v>
      </c>
      <c r="I3475" s="11" t="s">
        <v>175</v>
      </c>
      <c r="J3475" s="11" t="s">
        <v>99</v>
      </c>
      <c r="K3475" s="11" t="s">
        <v>75</v>
      </c>
      <c r="L3475" s="11" t="s">
        <v>131</v>
      </c>
      <c r="M3475" s="11" t="s">
        <v>101</v>
      </c>
      <c r="N3475" s="11">
        <v>3</v>
      </c>
      <c r="O3475" s="11">
        <v>2019</v>
      </c>
      <c r="P3475" s="11" t="s">
        <v>112</v>
      </c>
      <c r="Q3475" s="11" t="s">
        <v>112</v>
      </c>
      <c r="R3475" s="11" t="s">
        <v>241</v>
      </c>
      <c r="S3475" s="11" t="s">
        <v>104</v>
      </c>
      <c r="T3475" s="11">
        <v>201</v>
      </c>
      <c r="U3475" s="11" t="str">
        <f>IF(ISERROR(VLOOKUP(I3475,'BACK INFO'!F:F,1,0)),IF(ISERROR(VLOOKUP(I3475,'BACK INFO'!H:H,1,0)),K3475,'BACK INFO'!$H$1),'BACK INFO'!$G$1)</f>
        <v>LAURA BONG</v>
      </c>
    </row>
    <row r="3476" spans="1:21" s="11" customFormat="1" x14ac:dyDescent="0.35">
      <c r="A3476" s="11" t="s">
        <v>94</v>
      </c>
      <c r="B3476" s="11">
        <v>2019</v>
      </c>
      <c r="C3476" s="11">
        <v>4</v>
      </c>
      <c r="D3476" s="11" t="s">
        <v>95</v>
      </c>
      <c r="E3476" s="11" t="s">
        <v>96</v>
      </c>
      <c r="F3476" s="11" t="s">
        <v>700</v>
      </c>
      <c r="G3476" s="11" t="s">
        <v>241</v>
      </c>
      <c r="H3476" s="11" t="s">
        <v>152</v>
      </c>
      <c r="I3476" s="11" t="s">
        <v>606</v>
      </c>
      <c r="J3476" s="11" t="s">
        <v>99</v>
      </c>
      <c r="K3476" s="11" t="s">
        <v>67</v>
      </c>
      <c r="L3476" s="11" t="s">
        <v>116</v>
      </c>
      <c r="M3476" s="11" t="s">
        <v>101</v>
      </c>
      <c r="N3476" s="11">
        <v>16</v>
      </c>
      <c r="O3476" s="11">
        <v>2019</v>
      </c>
      <c r="P3476" s="11" t="s">
        <v>112</v>
      </c>
      <c r="Q3476" s="11" t="s">
        <v>112</v>
      </c>
      <c r="R3476" s="11" t="s">
        <v>241</v>
      </c>
      <c r="S3476" s="11" t="s">
        <v>104</v>
      </c>
      <c r="T3476" s="11">
        <v>850</v>
      </c>
      <c r="U3476" s="11" t="str">
        <f>IF(ISERROR(VLOOKUP(I3476,'BACK INFO'!F:F,1,0)),IF(ISERROR(VLOOKUP(I3476,'BACK INFO'!H:H,1,0)),K3476,'BACK INFO'!$H$1),'BACK INFO'!$G$1)</f>
        <v>ANITA M. HOPKINS</v>
      </c>
    </row>
    <row r="3477" spans="1:21" s="11" customFormat="1" x14ac:dyDescent="0.35">
      <c r="A3477" s="11" t="s">
        <v>94</v>
      </c>
      <c r="B3477" s="11">
        <v>2019</v>
      </c>
      <c r="C3477" s="11">
        <v>4</v>
      </c>
      <c r="D3477" s="11" t="s">
        <v>95</v>
      </c>
      <c r="E3477" s="11" t="s">
        <v>96</v>
      </c>
      <c r="F3477" s="11" t="s">
        <v>700</v>
      </c>
      <c r="G3477" s="11" t="s">
        <v>241</v>
      </c>
      <c r="H3477" s="11" t="s">
        <v>152</v>
      </c>
      <c r="I3477" s="11" t="s">
        <v>607</v>
      </c>
      <c r="J3477" s="11" t="s">
        <v>99</v>
      </c>
      <c r="K3477" s="11" t="s">
        <v>75</v>
      </c>
      <c r="L3477" s="11" t="s">
        <v>220</v>
      </c>
      <c r="M3477" s="11" t="s">
        <v>101</v>
      </c>
      <c r="N3477" s="11">
        <v>3</v>
      </c>
      <c r="O3477" s="11">
        <v>2019</v>
      </c>
      <c r="P3477" s="11" t="s">
        <v>112</v>
      </c>
      <c r="Q3477" s="11" t="s">
        <v>112</v>
      </c>
      <c r="R3477" s="11" t="s">
        <v>241</v>
      </c>
      <c r="S3477" s="11" t="s">
        <v>104</v>
      </c>
      <c r="T3477" s="11">
        <v>147</v>
      </c>
      <c r="U3477" s="11" t="str">
        <f>IF(ISERROR(VLOOKUP(I3477,'BACK INFO'!F:F,1,0)),IF(ISERROR(VLOOKUP(I3477,'BACK INFO'!H:H,1,0)),K3477,'BACK INFO'!$H$1),'BACK INFO'!$G$1)</f>
        <v>LAURA BONG</v>
      </c>
    </row>
    <row r="3478" spans="1:21" s="11" customFormat="1" x14ac:dyDescent="0.35">
      <c r="A3478" s="11" t="s">
        <v>94</v>
      </c>
      <c r="B3478" s="11">
        <v>2019</v>
      </c>
      <c r="C3478" s="11">
        <v>4</v>
      </c>
      <c r="D3478" s="11" t="s">
        <v>95</v>
      </c>
      <c r="E3478" s="11" t="s">
        <v>96</v>
      </c>
      <c r="F3478" s="11" t="s">
        <v>700</v>
      </c>
      <c r="G3478" s="11" t="s">
        <v>241</v>
      </c>
      <c r="H3478" s="11" t="s">
        <v>152</v>
      </c>
      <c r="I3478" s="11" t="s">
        <v>584</v>
      </c>
      <c r="J3478" s="11" t="s">
        <v>99</v>
      </c>
      <c r="K3478" s="11" t="s">
        <v>72</v>
      </c>
      <c r="L3478" s="11" t="s">
        <v>137</v>
      </c>
      <c r="M3478" s="11" t="s">
        <v>101</v>
      </c>
      <c r="N3478" s="11">
        <v>3</v>
      </c>
      <c r="O3478" s="11">
        <v>2019</v>
      </c>
      <c r="P3478" s="11" t="s">
        <v>112</v>
      </c>
      <c r="Q3478" s="11" t="s">
        <v>112</v>
      </c>
      <c r="R3478" s="11" t="s">
        <v>241</v>
      </c>
      <c r="S3478" s="11" t="s">
        <v>104</v>
      </c>
      <c r="T3478" s="11">
        <v>129</v>
      </c>
      <c r="U3478" s="11" t="str">
        <f>IF(ISERROR(VLOOKUP(I3478,'BACK INFO'!F:F,1,0)),IF(ISERROR(VLOOKUP(I3478,'BACK INFO'!H:H,1,0)),K3478,'BACK INFO'!$H$1),'BACK INFO'!$G$1)</f>
        <v>BILL MILLER AND COMPANY</v>
      </c>
    </row>
    <row r="3479" spans="1:21" s="11" customFormat="1" x14ac:dyDescent="0.35">
      <c r="A3479" s="11" t="s">
        <v>94</v>
      </c>
      <c r="B3479" s="11">
        <v>2019</v>
      </c>
      <c r="C3479" s="11">
        <v>4</v>
      </c>
      <c r="D3479" s="11" t="s">
        <v>95</v>
      </c>
      <c r="E3479" s="11" t="s">
        <v>96</v>
      </c>
      <c r="F3479" s="11" t="s">
        <v>700</v>
      </c>
      <c r="G3479" s="11" t="s">
        <v>241</v>
      </c>
      <c r="H3479" s="11" t="s">
        <v>152</v>
      </c>
      <c r="I3479" s="11" t="s">
        <v>585</v>
      </c>
      <c r="J3479" s="11" t="s">
        <v>99</v>
      </c>
      <c r="K3479" s="11" t="s">
        <v>75</v>
      </c>
      <c r="L3479" s="11" t="s">
        <v>165</v>
      </c>
      <c r="M3479" s="11" t="s">
        <v>101</v>
      </c>
      <c r="N3479" s="11">
        <v>1</v>
      </c>
      <c r="O3479" s="11">
        <v>2019</v>
      </c>
      <c r="P3479" s="11" t="s">
        <v>112</v>
      </c>
      <c r="Q3479" s="11" t="s">
        <v>112</v>
      </c>
      <c r="R3479" s="11" t="s">
        <v>241</v>
      </c>
      <c r="S3479" s="11" t="s">
        <v>104</v>
      </c>
      <c r="T3479" s="11">
        <v>43</v>
      </c>
      <c r="U3479" s="11" t="str">
        <f>IF(ISERROR(VLOOKUP(I3479,'BACK INFO'!F:F,1,0)),IF(ISERROR(VLOOKUP(I3479,'BACK INFO'!H:H,1,0)),K3479,'BACK INFO'!$H$1),'BACK INFO'!$G$1)</f>
        <v>LAURA BONG</v>
      </c>
    </row>
    <row r="3480" spans="1:21" s="11" customFormat="1" x14ac:dyDescent="0.35">
      <c r="A3480" s="11" t="s">
        <v>94</v>
      </c>
      <c r="B3480" s="11">
        <v>2019</v>
      </c>
      <c r="C3480" s="11">
        <v>4</v>
      </c>
      <c r="D3480" s="11" t="s">
        <v>95</v>
      </c>
      <c r="E3480" s="11" t="s">
        <v>96</v>
      </c>
      <c r="F3480" s="11" t="s">
        <v>700</v>
      </c>
      <c r="G3480" s="11" t="s">
        <v>241</v>
      </c>
      <c r="H3480" s="11" t="s">
        <v>152</v>
      </c>
      <c r="I3480" s="11" t="s">
        <v>217</v>
      </c>
      <c r="J3480" s="11" t="s">
        <v>99</v>
      </c>
      <c r="K3480" s="11" t="s">
        <v>75</v>
      </c>
      <c r="L3480" s="11" t="s">
        <v>146</v>
      </c>
      <c r="M3480" s="11" t="s">
        <v>101</v>
      </c>
      <c r="N3480" s="11">
        <v>17</v>
      </c>
      <c r="O3480" s="11">
        <v>2019</v>
      </c>
      <c r="P3480" s="11" t="s">
        <v>112</v>
      </c>
      <c r="Q3480" s="11" t="s">
        <v>112</v>
      </c>
      <c r="R3480" s="11" t="s">
        <v>241</v>
      </c>
      <c r="S3480" s="11" t="s">
        <v>104</v>
      </c>
      <c r="T3480" s="11">
        <v>755</v>
      </c>
      <c r="U3480" s="11" t="str">
        <f>IF(ISERROR(VLOOKUP(I3480,'BACK INFO'!F:F,1,0)),IF(ISERROR(VLOOKUP(I3480,'BACK INFO'!H:H,1,0)),K3480,'BACK INFO'!$H$1),'BACK INFO'!$G$1)</f>
        <v>LAURA BONG</v>
      </c>
    </row>
    <row r="3481" spans="1:21" s="11" customFormat="1" x14ac:dyDescent="0.35">
      <c r="A3481" s="11" t="s">
        <v>94</v>
      </c>
      <c r="B3481" s="11">
        <v>2019</v>
      </c>
      <c r="C3481" s="11">
        <v>4</v>
      </c>
      <c r="D3481" s="11" t="s">
        <v>95</v>
      </c>
      <c r="E3481" s="11" t="s">
        <v>96</v>
      </c>
      <c r="F3481" s="11" t="s">
        <v>700</v>
      </c>
      <c r="G3481" s="11" t="s">
        <v>241</v>
      </c>
      <c r="H3481" s="11" t="s">
        <v>152</v>
      </c>
      <c r="I3481" s="11" t="s">
        <v>428</v>
      </c>
      <c r="J3481" s="11" t="s">
        <v>120</v>
      </c>
      <c r="K3481" s="11" t="s">
        <v>66</v>
      </c>
      <c r="L3481" s="11" t="s">
        <v>297</v>
      </c>
      <c r="M3481" s="11" t="s">
        <v>122</v>
      </c>
      <c r="N3481" s="11">
        <v>6</v>
      </c>
      <c r="O3481" s="11">
        <v>2019</v>
      </c>
      <c r="P3481" s="11" t="s">
        <v>112</v>
      </c>
      <c r="Q3481" s="11" t="s">
        <v>112</v>
      </c>
      <c r="R3481" s="11" t="s">
        <v>241</v>
      </c>
      <c r="S3481" s="11" t="s">
        <v>104</v>
      </c>
      <c r="T3481" s="11">
        <v>236.23802094940939</v>
      </c>
      <c r="U3481" s="11" t="str">
        <f>IF(ISERROR(VLOOKUP(I3481,'BACK INFO'!F:F,1,0)),IF(ISERROR(VLOOKUP(I3481,'BACK INFO'!H:H,1,0)),K3481,'BACK INFO'!$H$1),'BACK INFO'!$G$1)</f>
        <v>SHOUTOUTAGENCY</v>
      </c>
    </row>
    <row r="3482" spans="1:21" s="11" customFormat="1" x14ac:dyDescent="0.35">
      <c r="A3482" s="11" t="s">
        <v>94</v>
      </c>
      <c r="B3482" s="11">
        <v>2019</v>
      </c>
      <c r="C3482" s="11">
        <v>4</v>
      </c>
      <c r="D3482" s="11" t="s">
        <v>95</v>
      </c>
      <c r="E3482" s="11" t="s">
        <v>96</v>
      </c>
      <c r="F3482" s="11" t="s">
        <v>700</v>
      </c>
      <c r="G3482" s="11" t="s">
        <v>241</v>
      </c>
      <c r="H3482" s="11" t="s">
        <v>152</v>
      </c>
      <c r="I3482" s="11" t="s">
        <v>611</v>
      </c>
      <c r="J3482" s="11" t="s">
        <v>99</v>
      </c>
      <c r="K3482" s="11" t="s">
        <v>612</v>
      </c>
      <c r="L3482" s="11" t="s">
        <v>114</v>
      </c>
      <c r="M3482" s="11" t="s">
        <v>101</v>
      </c>
      <c r="N3482" s="11">
        <v>3</v>
      </c>
      <c r="O3482" s="11">
        <v>2019</v>
      </c>
      <c r="P3482" s="11" t="s">
        <v>112</v>
      </c>
      <c r="Q3482" s="11" t="s">
        <v>112</v>
      </c>
      <c r="R3482" s="11" t="s">
        <v>241</v>
      </c>
      <c r="S3482" s="11" t="s">
        <v>104</v>
      </c>
      <c r="T3482" s="11">
        <v>139</v>
      </c>
      <c r="U3482" s="11" t="str">
        <f>IF(ISERROR(VLOOKUP(I3482,'BACK INFO'!F:F,1,0)),IF(ISERROR(VLOOKUP(I3482,'BACK INFO'!H:H,1,0)),K3482,'BACK INFO'!$H$1),'BACK INFO'!$G$1)</f>
        <v>CATALINA RESTREPO GOMEZ</v>
      </c>
    </row>
    <row r="3483" spans="1:21" s="11" customFormat="1" x14ac:dyDescent="0.35">
      <c r="A3483" s="11" t="s">
        <v>94</v>
      </c>
      <c r="B3483" s="11">
        <v>2019</v>
      </c>
      <c r="C3483" s="11">
        <v>4</v>
      </c>
      <c r="D3483" s="11" t="s">
        <v>95</v>
      </c>
      <c r="E3483" s="11" t="s">
        <v>96</v>
      </c>
      <c r="F3483" s="11" t="s">
        <v>700</v>
      </c>
      <c r="G3483" s="11" t="s">
        <v>241</v>
      </c>
      <c r="H3483" s="11" t="s">
        <v>152</v>
      </c>
      <c r="I3483" s="11" t="s">
        <v>613</v>
      </c>
      <c r="J3483" s="11" t="s">
        <v>99</v>
      </c>
      <c r="K3483" s="11" t="s">
        <v>75</v>
      </c>
      <c r="L3483" s="11" t="s">
        <v>273</v>
      </c>
      <c r="M3483" s="11" t="s">
        <v>101</v>
      </c>
      <c r="N3483" s="11">
        <v>8</v>
      </c>
      <c r="O3483" s="11">
        <v>2019</v>
      </c>
      <c r="P3483" s="11" t="s">
        <v>112</v>
      </c>
      <c r="Q3483" s="11" t="s">
        <v>112</v>
      </c>
      <c r="R3483" s="11" t="s">
        <v>241</v>
      </c>
      <c r="S3483" s="11" t="s">
        <v>104</v>
      </c>
      <c r="T3483" s="11">
        <v>360</v>
      </c>
      <c r="U3483" s="11" t="str">
        <f>IF(ISERROR(VLOOKUP(I3483,'BACK INFO'!F:F,1,0)),IF(ISERROR(VLOOKUP(I3483,'BACK INFO'!H:H,1,0)),K3483,'BACK INFO'!$H$1),'BACK INFO'!$G$1)</f>
        <v>LAURA BONG</v>
      </c>
    </row>
    <row r="3484" spans="1:21" s="11" customFormat="1" x14ac:dyDescent="0.35">
      <c r="A3484" s="11" t="s">
        <v>94</v>
      </c>
      <c r="B3484" s="11">
        <v>2019</v>
      </c>
      <c r="C3484" s="11">
        <v>4</v>
      </c>
      <c r="D3484" s="11" t="s">
        <v>95</v>
      </c>
      <c r="E3484" s="11" t="s">
        <v>96</v>
      </c>
      <c r="F3484" s="11" t="s">
        <v>700</v>
      </c>
      <c r="G3484" s="11" t="s">
        <v>241</v>
      </c>
      <c r="H3484" s="11" t="s">
        <v>152</v>
      </c>
      <c r="I3484" s="11" t="s">
        <v>614</v>
      </c>
      <c r="J3484" s="11" t="s">
        <v>120</v>
      </c>
      <c r="K3484" s="11" t="s">
        <v>66</v>
      </c>
      <c r="L3484" s="11" t="s">
        <v>121</v>
      </c>
      <c r="M3484" s="11" t="s">
        <v>122</v>
      </c>
      <c r="N3484" s="11">
        <v>11</v>
      </c>
      <c r="O3484" s="11">
        <v>2019</v>
      </c>
      <c r="P3484" s="11" t="s">
        <v>112</v>
      </c>
      <c r="Q3484" s="11" t="s">
        <v>112</v>
      </c>
      <c r="R3484" s="11" t="s">
        <v>241</v>
      </c>
      <c r="S3484" s="11" t="s">
        <v>104</v>
      </c>
      <c r="T3484" s="11">
        <v>487.33377906544837</v>
      </c>
      <c r="U3484" s="11" t="str">
        <f>IF(ISERROR(VLOOKUP(I3484,'BACK INFO'!F:F,1,0)),IF(ISERROR(VLOOKUP(I3484,'BACK INFO'!H:H,1,0)),K3484,'BACK INFO'!$H$1),'BACK INFO'!$G$1)</f>
        <v>SHOUTOUTAGENCY</v>
      </c>
    </row>
    <row r="3485" spans="1:21" s="11" customFormat="1" x14ac:dyDescent="0.35">
      <c r="A3485" s="11" t="s">
        <v>94</v>
      </c>
      <c r="B3485" s="11">
        <v>2019</v>
      </c>
      <c r="C3485" s="11">
        <v>4</v>
      </c>
      <c r="D3485" s="11" t="s">
        <v>95</v>
      </c>
      <c r="E3485" s="11" t="s">
        <v>96</v>
      </c>
      <c r="F3485" s="11" t="s">
        <v>700</v>
      </c>
      <c r="G3485" s="11" t="s">
        <v>259</v>
      </c>
      <c r="H3485" s="11" t="s">
        <v>98</v>
      </c>
      <c r="I3485" s="11" t="s">
        <v>320</v>
      </c>
      <c r="J3485" s="11" t="s">
        <v>120</v>
      </c>
      <c r="K3485" s="11" t="s">
        <v>68</v>
      </c>
      <c r="L3485" s="11" t="s">
        <v>129</v>
      </c>
      <c r="M3485" s="11" t="s">
        <v>122</v>
      </c>
      <c r="N3485" s="11">
        <v>56</v>
      </c>
      <c r="O3485" s="11">
        <v>2019</v>
      </c>
      <c r="P3485" s="11" t="s">
        <v>154</v>
      </c>
      <c r="Q3485" s="11" t="s">
        <v>154</v>
      </c>
      <c r="R3485" s="11" t="s">
        <v>259</v>
      </c>
      <c r="S3485" s="11" t="s">
        <v>104</v>
      </c>
      <c r="T3485" s="11">
        <v>1901.0474704702469</v>
      </c>
      <c r="U3485" s="11" t="str">
        <f>IF(ISERROR(VLOOKUP(I3485,'BACK INFO'!F:F,1,0)),IF(ISERROR(VLOOKUP(I3485,'BACK INFO'!H:H,1,0)),K3485,'BACK INFO'!$H$1),'BACK INFO'!$G$1)</f>
        <v>STEPHANIE VITALI</v>
      </c>
    </row>
    <row r="3486" spans="1:21" s="11" customFormat="1" x14ac:dyDescent="0.35">
      <c r="A3486" s="11" t="s">
        <v>94</v>
      </c>
      <c r="B3486" s="11">
        <v>2019</v>
      </c>
      <c r="C3486" s="11">
        <v>4</v>
      </c>
      <c r="D3486" s="11" t="s">
        <v>95</v>
      </c>
      <c r="E3486" s="11" t="s">
        <v>96</v>
      </c>
      <c r="F3486" s="11" t="s">
        <v>700</v>
      </c>
      <c r="G3486" s="11" t="s">
        <v>259</v>
      </c>
      <c r="H3486" s="11" t="s">
        <v>98</v>
      </c>
      <c r="I3486" s="11" t="s">
        <v>442</v>
      </c>
      <c r="J3486" s="11" t="s">
        <v>99</v>
      </c>
      <c r="K3486" s="11" t="s">
        <v>75</v>
      </c>
      <c r="L3486" s="11" t="s">
        <v>131</v>
      </c>
      <c r="M3486" s="11" t="s">
        <v>101</v>
      </c>
      <c r="N3486" s="11">
        <v>51</v>
      </c>
      <c r="O3486" s="11">
        <v>2019</v>
      </c>
      <c r="P3486" s="11" t="s">
        <v>154</v>
      </c>
      <c r="Q3486" s="11" t="s">
        <v>154</v>
      </c>
      <c r="R3486" s="11" t="s">
        <v>259</v>
      </c>
      <c r="S3486" s="11" t="s">
        <v>104</v>
      </c>
      <c r="T3486" s="11">
        <v>1640</v>
      </c>
      <c r="U3486" s="11" t="str">
        <f>IF(ISERROR(VLOOKUP(I3486,'BACK INFO'!F:F,1,0)),IF(ISERROR(VLOOKUP(I3486,'BACK INFO'!H:H,1,0)),K3486,'BACK INFO'!$H$1),'BACK INFO'!$G$1)</f>
        <v>LAURA BONG</v>
      </c>
    </row>
    <row r="3487" spans="1:21" s="11" customFormat="1" x14ac:dyDescent="0.35">
      <c r="A3487" s="11" t="s">
        <v>94</v>
      </c>
      <c r="B3487" s="11">
        <v>2019</v>
      </c>
      <c r="C3487" s="11">
        <v>4</v>
      </c>
      <c r="D3487" s="11" t="s">
        <v>95</v>
      </c>
      <c r="E3487" s="11" t="s">
        <v>96</v>
      </c>
      <c r="F3487" s="11" t="s">
        <v>700</v>
      </c>
      <c r="G3487" s="11" t="s">
        <v>259</v>
      </c>
      <c r="H3487" s="11" t="s">
        <v>98</v>
      </c>
      <c r="I3487" s="11" t="s">
        <v>686</v>
      </c>
      <c r="J3487" s="11" t="s">
        <v>99</v>
      </c>
      <c r="K3487" s="11" t="s">
        <v>54</v>
      </c>
      <c r="L3487" s="11" t="s">
        <v>100</v>
      </c>
      <c r="M3487" s="11" t="s">
        <v>101</v>
      </c>
      <c r="N3487" s="11">
        <v>1081</v>
      </c>
      <c r="O3487" s="11">
        <v>2019</v>
      </c>
      <c r="P3487" s="11" t="s">
        <v>154</v>
      </c>
      <c r="Q3487" s="11" t="s">
        <v>154</v>
      </c>
      <c r="R3487" s="11" t="s">
        <v>259</v>
      </c>
      <c r="S3487" s="11" t="s">
        <v>104</v>
      </c>
      <c r="T3487" s="11">
        <v>29959.659999999993</v>
      </c>
      <c r="U3487" s="11" t="str">
        <f>IF(ISERROR(VLOOKUP(I3487,'BACK INFO'!F:F,1,0)),IF(ISERROR(VLOOKUP(I3487,'BACK INFO'!H:H,1,0)),K3487,'BACK INFO'!$H$1),'BACK INFO'!$G$1)</f>
        <v>PAIGE ALYSE STRAUGHAN</v>
      </c>
    </row>
    <row r="3488" spans="1:21" s="11" customFormat="1" x14ac:dyDescent="0.35">
      <c r="A3488" s="11" t="s">
        <v>94</v>
      </c>
      <c r="B3488" s="11">
        <v>2019</v>
      </c>
      <c r="C3488" s="11">
        <v>4</v>
      </c>
      <c r="D3488" s="11" t="s">
        <v>95</v>
      </c>
      <c r="E3488" s="11" t="s">
        <v>96</v>
      </c>
      <c r="F3488" s="11" t="s">
        <v>700</v>
      </c>
      <c r="G3488" s="11" t="s">
        <v>259</v>
      </c>
      <c r="H3488" s="11" t="s">
        <v>98</v>
      </c>
      <c r="I3488" s="11" t="s">
        <v>194</v>
      </c>
      <c r="J3488" s="11" t="s">
        <v>120</v>
      </c>
      <c r="K3488" s="11" t="s">
        <v>68</v>
      </c>
      <c r="L3488" s="11" t="s">
        <v>129</v>
      </c>
      <c r="M3488" s="11" t="s">
        <v>122</v>
      </c>
      <c r="N3488" s="11">
        <v>52</v>
      </c>
      <c r="O3488" s="11">
        <v>2019</v>
      </c>
      <c r="P3488" s="11" t="s">
        <v>154</v>
      </c>
      <c r="Q3488" s="11" t="s">
        <v>154</v>
      </c>
      <c r="R3488" s="11" t="s">
        <v>259</v>
      </c>
      <c r="S3488" s="11" t="s">
        <v>104</v>
      </c>
      <c r="T3488" s="11">
        <v>1720.5259638956982</v>
      </c>
      <c r="U3488" s="11" t="str">
        <f>IF(ISERROR(VLOOKUP(I3488,'BACK INFO'!F:F,1,0)),IF(ISERROR(VLOOKUP(I3488,'BACK INFO'!H:H,1,0)),K3488,'BACK INFO'!$H$1),'BACK INFO'!$G$1)</f>
        <v>STEPHANIE VITALI</v>
      </c>
    </row>
    <row r="3489" spans="1:21" s="11" customFormat="1" x14ac:dyDescent="0.35">
      <c r="A3489" s="11" t="s">
        <v>94</v>
      </c>
      <c r="B3489" s="11">
        <v>2019</v>
      </c>
      <c r="C3489" s="11">
        <v>4</v>
      </c>
      <c r="D3489" s="11" t="s">
        <v>95</v>
      </c>
      <c r="E3489" s="11" t="s">
        <v>96</v>
      </c>
      <c r="F3489" s="11" t="s">
        <v>700</v>
      </c>
      <c r="G3489" s="11" t="s">
        <v>259</v>
      </c>
      <c r="H3489" s="11" t="s">
        <v>98</v>
      </c>
      <c r="I3489" s="11" t="s">
        <v>261</v>
      </c>
      <c r="J3489" s="11" t="s">
        <v>99</v>
      </c>
      <c r="K3489" s="11" t="s">
        <v>74</v>
      </c>
      <c r="L3489" s="11" t="s">
        <v>262</v>
      </c>
      <c r="M3489" s="11" t="s">
        <v>101</v>
      </c>
      <c r="N3489" s="11">
        <v>215</v>
      </c>
      <c r="O3489" s="11">
        <v>2019</v>
      </c>
      <c r="P3489" s="11" t="s">
        <v>154</v>
      </c>
      <c r="Q3489" s="11" t="s">
        <v>154</v>
      </c>
      <c r="R3489" s="11" t="s">
        <v>259</v>
      </c>
      <c r="S3489" s="11" t="s">
        <v>104</v>
      </c>
      <c r="T3489" s="11">
        <v>7533.5000000000009</v>
      </c>
      <c r="U3489" s="11" t="str">
        <f>IF(ISERROR(VLOOKUP(I3489,'BACK INFO'!F:F,1,0)),IF(ISERROR(VLOOKUP(I3489,'BACK INFO'!H:H,1,0)),K3489,'BACK INFO'!$H$1),'BACK INFO'!$G$1)</f>
        <v>DENISE ARNETT</v>
      </c>
    </row>
    <row r="3490" spans="1:21" s="11" customFormat="1" x14ac:dyDescent="0.35">
      <c r="A3490" s="11" t="s">
        <v>94</v>
      </c>
      <c r="B3490" s="11">
        <v>2019</v>
      </c>
      <c r="C3490" s="11">
        <v>4</v>
      </c>
      <c r="D3490" s="11" t="s">
        <v>95</v>
      </c>
      <c r="E3490" s="11" t="s">
        <v>96</v>
      </c>
      <c r="F3490" s="11" t="s">
        <v>700</v>
      </c>
      <c r="G3490" s="11" t="s">
        <v>259</v>
      </c>
      <c r="H3490" s="11" t="s">
        <v>98</v>
      </c>
      <c r="I3490" s="11" t="s">
        <v>200</v>
      </c>
      <c r="J3490" s="11" t="s">
        <v>120</v>
      </c>
      <c r="K3490" s="11" t="s">
        <v>69</v>
      </c>
      <c r="L3490" s="11" t="s">
        <v>143</v>
      </c>
      <c r="M3490" s="11" t="s">
        <v>122</v>
      </c>
      <c r="N3490" s="11">
        <v>5</v>
      </c>
      <c r="O3490" s="11">
        <v>2019</v>
      </c>
      <c r="P3490" s="11" t="s">
        <v>154</v>
      </c>
      <c r="Q3490" s="11" t="s">
        <v>154</v>
      </c>
      <c r="R3490" s="11" t="s">
        <v>259</v>
      </c>
      <c r="S3490" s="11" t="s">
        <v>104</v>
      </c>
      <c r="T3490" s="11">
        <v>213.95141519946512</v>
      </c>
      <c r="U3490" s="11" t="str">
        <f>IF(ISERROR(VLOOKUP(I3490,'BACK INFO'!F:F,1,0)),IF(ISERROR(VLOOKUP(I3490,'BACK INFO'!H:H,1,0)),K3490,'BACK INFO'!$H$1),'BACK INFO'!$G$1)</f>
        <v>JULIE BERTRAND</v>
      </c>
    </row>
    <row r="3491" spans="1:21" s="11" customFormat="1" x14ac:dyDescent="0.35">
      <c r="A3491" s="11" t="s">
        <v>94</v>
      </c>
      <c r="B3491" s="11">
        <v>2019</v>
      </c>
      <c r="C3491" s="11">
        <v>4</v>
      </c>
      <c r="D3491" s="11" t="s">
        <v>95</v>
      </c>
      <c r="E3491" s="11" t="s">
        <v>96</v>
      </c>
      <c r="F3491" s="11" t="s">
        <v>700</v>
      </c>
      <c r="G3491" s="11" t="s">
        <v>259</v>
      </c>
      <c r="H3491" s="11" t="s">
        <v>98</v>
      </c>
      <c r="I3491" s="11" t="s">
        <v>243</v>
      </c>
      <c r="J3491" s="11" t="s">
        <v>99</v>
      </c>
      <c r="K3491" s="11" t="s">
        <v>70</v>
      </c>
      <c r="L3491" s="11" t="s">
        <v>157</v>
      </c>
      <c r="M3491" s="11" t="s">
        <v>101</v>
      </c>
      <c r="N3491" s="11">
        <v>41</v>
      </c>
      <c r="O3491" s="11">
        <v>2019</v>
      </c>
      <c r="P3491" s="11" t="s">
        <v>154</v>
      </c>
      <c r="Q3491" s="11" t="s">
        <v>154</v>
      </c>
      <c r="R3491" s="11" t="s">
        <v>259</v>
      </c>
      <c r="S3491" s="11" t="s">
        <v>104</v>
      </c>
      <c r="T3491" s="11">
        <v>1235.7</v>
      </c>
      <c r="U3491" s="11" t="str">
        <f>IF(ISERROR(VLOOKUP(I3491,'BACK INFO'!F:F,1,0)),IF(ISERROR(VLOOKUP(I3491,'BACK INFO'!H:H,1,0)),K3491,'BACK INFO'!$H$1),'BACK INFO'!$G$1)</f>
        <v>JUDITH ANN DEAL</v>
      </c>
    </row>
    <row r="3492" spans="1:21" s="11" customFormat="1" x14ac:dyDescent="0.35">
      <c r="A3492" s="11" t="s">
        <v>94</v>
      </c>
      <c r="B3492" s="11">
        <v>2019</v>
      </c>
      <c r="C3492" s="11">
        <v>4</v>
      </c>
      <c r="D3492" s="11" t="s">
        <v>95</v>
      </c>
      <c r="E3492" s="11" t="s">
        <v>96</v>
      </c>
      <c r="F3492" s="11" t="s">
        <v>700</v>
      </c>
      <c r="G3492" s="11" t="s">
        <v>259</v>
      </c>
      <c r="H3492" s="11" t="s">
        <v>98</v>
      </c>
      <c r="I3492" s="11" t="s">
        <v>158</v>
      </c>
      <c r="J3492" s="11" t="s">
        <v>99</v>
      </c>
      <c r="K3492" s="11" t="s">
        <v>67</v>
      </c>
      <c r="L3492" s="11" t="s">
        <v>159</v>
      </c>
      <c r="M3492" s="11" t="s">
        <v>101</v>
      </c>
      <c r="N3492" s="11">
        <v>340</v>
      </c>
      <c r="O3492" s="11">
        <v>2019</v>
      </c>
      <c r="P3492" s="11" t="s">
        <v>154</v>
      </c>
      <c r="Q3492" s="11" t="s">
        <v>154</v>
      </c>
      <c r="R3492" s="11" t="s">
        <v>259</v>
      </c>
      <c r="S3492" s="11" t="s">
        <v>104</v>
      </c>
      <c r="T3492" s="11">
        <v>9250.1999999999971</v>
      </c>
      <c r="U3492" s="11" t="str">
        <f>IF(ISERROR(VLOOKUP(I3492,'BACK INFO'!F:F,1,0)),IF(ISERROR(VLOOKUP(I3492,'BACK INFO'!H:H,1,0)),K3492,'BACK INFO'!$H$1),'BACK INFO'!$G$1)</f>
        <v>ANITA M. HOPKINS</v>
      </c>
    </row>
    <row r="3493" spans="1:21" s="11" customFormat="1" x14ac:dyDescent="0.35">
      <c r="A3493" s="11" t="s">
        <v>94</v>
      </c>
      <c r="B3493" s="11">
        <v>2019</v>
      </c>
      <c r="C3493" s="11">
        <v>4</v>
      </c>
      <c r="D3493" s="11" t="s">
        <v>95</v>
      </c>
      <c r="E3493" s="11" t="s">
        <v>96</v>
      </c>
      <c r="F3493" s="11" t="s">
        <v>700</v>
      </c>
      <c r="G3493" s="11" t="s">
        <v>259</v>
      </c>
      <c r="H3493" s="11" t="s">
        <v>98</v>
      </c>
      <c r="I3493" s="11" t="s">
        <v>356</v>
      </c>
      <c r="J3493" s="11" t="s">
        <v>99</v>
      </c>
      <c r="K3493" s="11" t="s">
        <v>75</v>
      </c>
      <c r="L3493" s="11" t="s">
        <v>273</v>
      </c>
      <c r="M3493" s="11" t="s">
        <v>101</v>
      </c>
      <c r="N3493" s="11">
        <v>42</v>
      </c>
      <c r="O3493" s="11">
        <v>2019</v>
      </c>
      <c r="P3493" s="11" t="s">
        <v>154</v>
      </c>
      <c r="Q3493" s="11" t="s">
        <v>154</v>
      </c>
      <c r="R3493" s="11" t="s">
        <v>259</v>
      </c>
      <c r="S3493" s="11" t="s">
        <v>104</v>
      </c>
      <c r="T3493" s="11">
        <v>1235</v>
      </c>
      <c r="U3493" s="11" t="str">
        <f>IF(ISERROR(VLOOKUP(I3493,'BACK INFO'!F:F,1,0)),IF(ISERROR(VLOOKUP(I3493,'BACK INFO'!H:H,1,0)),K3493,'BACK INFO'!$H$1),'BACK INFO'!$G$1)</f>
        <v>LAURA BONG</v>
      </c>
    </row>
    <row r="3494" spans="1:21" s="11" customFormat="1" x14ac:dyDescent="0.35">
      <c r="A3494" s="11" t="s">
        <v>94</v>
      </c>
      <c r="B3494" s="11">
        <v>2019</v>
      </c>
      <c r="C3494" s="11">
        <v>4</v>
      </c>
      <c r="D3494" s="11" t="s">
        <v>95</v>
      </c>
      <c r="E3494" s="11" t="s">
        <v>96</v>
      </c>
      <c r="F3494" s="11" t="s">
        <v>700</v>
      </c>
      <c r="G3494" s="11" t="s">
        <v>259</v>
      </c>
      <c r="H3494" s="11" t="s">
        <v>98</v>
      </c>
      <c r="I3494" s="11" t="s">
        <v>277</v>
      </c>
      <c r="J3494" s="11" t="s">
        <v>99</v>
      </c>
      <c r="K3494" s="11" t="s">
        <v>67</v>
      </c>
      <c r="L3494" s="11" t="s">
        <v>133</v>
      </c>
      <c r="M3494" s="11" t="s">
        <v>101</v>
      </c>
      <c r="N3494" s="11">
        <v>118</v>
      </c>
      <c r="O3494" s="11">
        <v>2019</v>
      </c>
      <c r="P3494" s="11" t="s">
        <v>154</v>
      </c>
      <c r="Q3494" s="11" t="s">
        <v>154</v>
      </c>
      <c r="R3494" s="11" t="s">
        <v>259</v>
      </c>
      <c r="S3494" s="11" t="s">
        <v>104</v>
      </c>
      <c r="T3494" s="11">
        <v>3906</v>
      </c>
      <c r="U3494" s="11" t="str">
        <f>IF(ISERROR(VLOOKUP(I3494,'BACK INFO'!F:F,1,0)),IF(ISERROR(VLOOKUP(I3494,'BACK INFO'!H:H,1,0)),K3494,'BACK INFO'!$H$1),'BACK INFO'!$G$1)</f>
        <v>ANITA M. HOPKINS</v>
      </c>
    </row>
    <row r="3495" spans="1:21" s="11" customFormat="1" x14ac:dyDescent="0.35">
      <c r="A3495" s="11" t="s">
        <v>94</v>
      </c>
      <c r="B3495" s="11">
        <v>2019</v>
      </c>
      <c r="C3495" s="11">
        <v>4</v>
      </c>
      <c r="D3495" s="11" t="s">
        <v>95</v>
      </c>
      <c r="E3495" s="11" t="s">
        <v>96</v>
      </c>
      <c r="F3495" s="11" t="s">
        <v>700</v>
      </c>
      <c r="G3495" s="11" t="s">
        <v>259</v>
      </c>
      <c r="H3495" s="11" t="s">
        <v>98</v>
      </c>
      <c r="I3495" s="11" t="s">
        <v>445</v>
      </c>
      <c r="J3495" s="11" t="s">
        <v>99</v>
      </c>
      <c r="K3495" s="11" t="s">
        <v>71</v>
      </c>
      <c r="L3495" s="11" t="s">
        <v>164</v>
      </c>
      <c r="M3495" s="11" t="s">
        <v>101</v>
      </c>
      <c r="N3495" s="11">
        <v>21</v>
      </c>
      <c r="O3495" s="11">
        <v>2019</v>
      </c>
      <c r="P3495" s="11" t="s">
        <v>154</v>
      </c>
      <c r="Q3495" s="11" t="s">
        <v>154</v>
      </c>
      <c r="R3495" s="11" t="s">
        <v>259</v>
      </c>
      <c r="S3495" s="11" t="s">
        <v>104</v>
      </c>
      <c r="T3495" s="11">
        <v>636</v>
      </c>
      <c r="U3495" s="11" t="str">
        <f>IF(ISERROR(VLOOKUP(I3495,'BACK INFO'!F:F,1,0)),IF(ISERROR(VLOOKUP(I3495,'BACK INFO'!H:H,1,0)),K3495,'BACK INFO'!$H$1),'BACK INFO'!$G$1)</f>
        <v>HOLLY SALES INC.</v>
      </c>
    </row>
    <row r="3496" spans="1:21" s="11" customFormat="1" x14ac:dyDescent="0.35">
      <c r="A3496" s="11" t="s">
        <v>94</v>
      </c>
      <c r="B3496" s="11">
        <v>2019</v>
      </c>
      <c r="C3496" s="11">
        <v>4</v>
      </c>
      <c r="D3496" s="11" t="s">
        <v>95</v>
      </c>
      <c r="E3496" s="11" t="s">
        <v>96</v>
      </c>
      <c r="F3496" s="11" t="s">
        <v>700</v>
      </c>
      <c r="G3496" s="11" t="s">
        <v>259</v>
      </c>
      <c r="H3496" s="11" t="s">
        <v>98</v>
      </c>
      <c r="I3496" s="11" t="s">
        <v>358</v>
      </c>
      <c r="J3496" s="11" t="s">
        <v>99</v>
      </c>
      <c r="K3496" s="11" t="s">
        <v>72</v>
      </c>
      <c r="L3496" s="11" t="s">
        <v>359</v>
      </c>
      <c r="M3496" s="11" t="s">
        <v>101</v>
      </c>
      <c r="N3496" s="11">
        <v>125</v>
      </c>
      <c r="O3496" s="11">
        <v>2019</v>
      </c>
      <c r="P3496" s="11" t="s">
        <v>154</v>
      </c>
      <c r="Q3496" s="11" t="s">
        <v>154</v>
      </c>
      <c r="R3496" s="11" t="s">
        <v>259</v>
      </c>
      <c r="S3496" s="11" t="s">
        <v>104</v>
      </c>
      <c r="T3496" s="11">
        <v>2984.0000000000005</v>
      </c>
      <c r="U3496" s="11" t="str">
        <f>IF(ISERROR(VLOOKUP(I3496,'BACK INFO'!F:F,1,0)),IF(ISERROR(VLOOKUP(I3496,'BACK INFO'!H:H,1,0)),K3496,'BACK INFO'!$H$1),'BACK INFO'!$G$1)</f>
        <v>BILL MILLER AND COMPANY</v>
      </c>
    </row>
    <row r="3497" spans="1:21" s="11" customFormat="1" x14ac:dyDescent="0.35">
      <c r="A3497" s="11" t="s">
        <v>94</v>
      </c>
      <c r="B3497" s="11">
        <v>2019</v>
      </c>
      <c r="C3497" s="11">
        <v>4</v>
      </c>
      <c r="D3497" s="11" t="s">
        <v>95</v>
      </c>
      <c r="E3497" s="11" t="s">
        <v>96</v>
      </c>
      <c r="F3497" s="11" t="s">
        <v>700</v>
      </c>
      <c r="G3497" s="11" t="s">
        <v>259</v>
      </c>
      <c r="H3497" s="11" t="s">
        <v>98</v>
      </c>
      <c r="I3497" s="11" t="s">
        <v>281</v>
      </c>
      <c r="J3497" s="11" t="s">
        <v>99</v>
      </c>
      <c r="K3497" s="11" t="s">
        <v>245</v>
      </c>
      <c r="L3497" s="11" t="s">
        <v>114</v>
      </c>
      <c r="M3497" s="11" t="s">
        <v>101</v>
      </c>
      <c r="N3497" s="11">
        <v>45</v>
      </c>
      <c r="O3497" s="11">
        <v>2019</v>
      </c>
      <c r="P3497" s="11" t="s">
        <v>154</v>
      </c>
      <c r="Q3497" s="11" t="s">
        <v>154</v>
      </c>
      <c r="R3497" s="11" t="s">
        <v>259</v>
      </c>
      <c r="S3497" s="11" t="s">
        <v>104</v>
      </c>
      <c r="T3497" s="11">
        <v>1431</v>
      </c>
      <c r="U3497" s="11" t="str">
        <f>IF(ISERROR(VLOOKUP(I3497,'BACK INFO'!F:F,1,0)),IF(ISERROR(VLOOKUP(I3497,'BACK INFO'!H:H,1,0)),K3497,'BACK INFO'!$H$1),'BACK INFO'!$G$1)</f>
        <v>JULIUS ORTIZ MALDONADO</v>
      </c>
    </row>
    <row r="3498" spans="1:21" s="11" customFormat="1" x14ac:dyDescent="0.35">
      <c r="A3498" s="11" t="s">
        <v>94</v>
      </c>
      <c r="B3498" s="11">
        <v>2019</v>
      </c>
      <c r="C3498" s="11">
        <v>4</v>
      </c>
      <c r="D3498" s="11" t="s">
        <v>95</v>
      </c>
      <c r="E3498" s="11" t="s">
        <v>96</v>
      </c>
      <c r="F3498" s="11" t="s">
        <v>700</v>
      </c>
      <c r="G3498" s="11" t="s">
        <v>259</v>
      </c>
      <c r="H3498" s="11" t="s">
        <v>98</v>
      </c>
      <c r="I3498" s="11" t="s">
        <v>483</v>
      </c>
      <c r="J3498" s="11" t="s">
        <v>99</v>
      </c>
      <c r="K3498" s="11" t="s">
        <v>75</v>
      </c>
      <c r="L3498" s="11" t="s">
        <v>131</v>
      </c>
      <c r="M3498" s="11" t="s">
        <v>101</v>
      </c>
      <c r="N3498" s="11">
        <v>187</v>
      </c>
      <c r="O3498" s="11">
        <v>2019</v>
      </c>
      <c r="P3498" s="11" t="s">
        <v>154</v>
      </c>
      <c r="Q3498" s="11" t="s">
        <v>154</v>
      </c>
      <c r="R3498" s="11" t="s">
        <v>259</v>
      </c>
      <c r="S3498" s="11" t="s">
        <v>104</v>
      </c>
      <c r="T3498" s="11">
        <v>5629</v>
      </c>
      <c r="U3498" s="11" t="str">
        <f>IF(ISERROR(VLOOKUP(I3498,'BACK INFO'!F:F,1,0)),IF(ISERROR(VLOOKUP(I3498,'BACK INFO'!H:H,1,0)),K3498,'BACK INFO'!$H$1),'BACK INFO'!$G$1)</f>
        <v>LAURA BONG</v>
      </c>
    </row>
    <row r="3499" spans="1:21" s="11" customFormat="1" x14ac:dyDescent="0.35">
      <c r="A3499" s="11" t="s">
        <v>94</v>
      </c>
      <c r="B3499" s="11">
        <v>2019</v>
      </c>
      <c r="C3499" s="11">
        <v>4</v>
      </c>
      <c r="D3499" s="11" t="s">
        <v>95</v>
      </c>
      <c r="E3499" s="11" t="s">
        <v>96</v>
      </c>
      <c r="F3499" s="11" t="s">
        <v>700</v>
      </c>
      <c r="G3499" s="11" t="s">
        <v>259</v>
      </c>
      <c r="H3499" s="11" t="s">
        <v>98</v>
      </c>
      <c r="I3499" s="11" t="s">
        <v>308</v>
      </c>
      <c r="J3499" s="11" t="s">
        <v>99</v>
      </c>
      <c r="K3499" s="11" t="s">
        <v>75</v>
      </c>
      <c r="L3499" s="11" t="s">
        <v>131</v>
      </c>
      <c r="M3499" s="11" t="s">
        <v>101</v>
      </c>
      <c r="N3499" s="11">
        <v>63</v>
      </c>
      <c r="O3499" s="11">
        <v>2019</v>
      </c>
      <c r="P3499" s="11" t="s">
        <v>154</v>
      </c>
      <c r="Q3499" s="11" t="s">
        <v>154</v>
      </c>
      <c r="R3499" s="11" t="s">
        <v>259</v>
      </c>
      <c r="S3499" s="11" t="s">
        <v>104</v>
      </c>
      <c r="T3499" s="11">
        <v>2286</v>
      </c>
      <c r="U3499" s="11" t="str">
        <f>IF(ISERROR(VLOOKUP(I3499,'BACK INFO'!F:F,1,0)),IF(ISERROR(VLOOKUP(I3499,'BACK INFO'!H:H,1,0)),K3499,'BACK INFO'!$H$1),'BACK INFO'!$G$1)</f>
        <v>LAURA BONG</v>
      </c>
    </row>
    <row r="3500" spans="1:21" s="11" customFormat="1" x14ac:dyDescent="0.35">
      <c r="A3500" s="11" t="s">
        <v>94</v>
      </c>
      <c r="B3500" s="11">
        <v>2019</v>
      </c>
      <c r="C3500" s="11">
        <v>4</v>
      </c>
      <c r="D3500" s="11" t="s">
        <v>95</v>
      </c>
      <c r="E3500" s="11" t="s">
        <v>96</v>
      </c>
      <c r="F3500" s="11" t="s">
        <v>700</v>
      </c>
      <c r="G3500" s="11" t="s">
        <v>259</v>
      </c>
      <c r="H3500" s="11" t="s">
        <v>98</v>
      </c>
      <c r="I3500" s="11" t="s">
        <v>388</v>
      </c>
      <c r="J3500" s="11" t="s">
        <v>99</v>
      </c>
      <c r="K3500" s="11" t="s">
        <v>72</v>
      </c>
      <c r="L3500" s="11" t="s">
        <v>114</v>
      </c>
      <c r="M3500" s="11" t="s">
        <v>101</v>
      </c>
      <c r="N3500" s="11">
        <v>64</v>
      </c>
      <c r="O3500" s="11">
        <v>2019</v>
      </c>
      <c r="P3500" s="11" t="s">
        <v>154</v>
      </c>
      <c r="Q3500" s="11" t="s">
        <v>154</v>
      </c>
      <c r="R3500" s="11" t="s">
        <v>259</v>
      </c>
      <c r="S3500" s="11" t="s">
        <v>104</v>
      </c>
      <c r="T3500" s="11">
        <v>1884</v>
      </c>
      <c r="U3500" s="11" t="str">
        <f>IF(ISERROR(VLOOKUP(I3500,'BACK INFO'!F:F,1,0)),IF(ISERROR(VLOOKUP(I3500,'BACK INFO'!H:H,1,0)),K3500,'BACK INFO'!$H$1),'BACK INFO'!$G$1)</f>
        <v>BILL MILLER AND COMPANY</v>
      </c>
    </row>
    <row r="3501" spans="1:21" s="11" customFormat="1" x14ac:dyDescent="0.35">
      <c r="A3501" s="11" t="s">
        <v>94</v>
      </c>
      <c r="B3501" s="11">
        <v>2019</v>
      </c>
      <c r="C3501" s="11">
        <v>4</v>
      </c>
      <c r="D3501" s="11" t="s">
        <v>95</v>
      </c>
      <c r="E3501" s="11" t="s">
        <v>96</v>
      </c>
      <c r="F3501" s="11" t="s">
        <v>700</v>
      </c>
      <c r="G3501" s="11" t="s">
        <v>259</v>
      </c>
      <c r="H3501" s="11" t="s">
        <v>98</v>
      </c>
      <c r="I3501" s="11" t="s">
        <v>189</v>
      </c>
      <c r="J3501" s="11" t="s">
        <v>99</v>
      </c>
      <c r="K3501" s="11" t="s">
        <v>73</v>
      </c>
      <c r="L3501" s="11" t="s">
        <v>127</v>
      </c>
      <c r="M3501" s="11" t="s">
        <v>101</v>
      </c>
      <c r="N3501" s="11">
        <v>943</v>
      </c>
      <c r="O3501" s="11">
        <v>2019</v>
      </c>
      <c r="P3501" s="11" t="s">
        <v>154</v>
      </c>
      <c r="Q3501" s="11" t="s">
        <v>154</v>
      </c>
      <c r="R3501" s="11" t="s">
        <v>259</v>
      </c>
      <c r="S3501" s="11" t="s">
        <v>104</v>
      </c>
      <c r="T3501" s="11">
        <v>27241.660000000003</v>
      </c>
      <c r="U3501" s="11" t="str">
        <f>IF(ISERROR(VLOOKUP(I3501,'BACK INFO'!F:F,1,0)),IF(ISERROR(VLOOKUP(I3501,'BACK INFO'!H:H,1,0)),K3501,'BACK INFO'!$H$1),'BACK INFO'!$G$1)</f>
        <v>PHYLLIS POSNER</v>
      </c>
    </row>
    <row r="3502" spans="1:21" s="11" customFormat="1" x14ac:dyDescent="0.35">
      <c r="A3502" s="11" t="s">
        <v>94</v>
      </c>
      <c r="B3502" s="11">
        <v>2019</v>
      </c>
      <c r="C3502" s="11">
        <v>4</v>
      </c>
      <c r="D3502" s="11" t="s">
        <v>95</v>
      </c>
      <c r="E3502" s="11" t="s">
        <v>96</v>
      </c>
      <c r="F3502" s="11" t="s">
        <v>700</v>
      </c>
      <c r="G3502" s="11" t="s">
        <v>259</v>
      </c>
      <c r="H3502" s="11" t="s">
        <v>98</v>
      </c>
      <c r="I3502" s="11" t="s">
        <v>244</v>
      </c>
      <c r="J3502" s="11" t="s">
        <v>99</v>
      </c>
      <c r="K3502" s="11" t="s">
        <v>245</v>
      </c>
      <c r="L3502" s="11" t="s">
        <v>246</v>
      </c>
      <c r="M3502" s="11" t="s">
        <v>246</v>
      </c>
      <c r="N3502" s="11">
        <v>352</v>
      </c>
      <c r="O3502" s="11">
        <v>2019</v>
      </c>
      <c r="P3502" s="11" t="s">
        <v>154</v>
      </c>
      <c r="Q3502" s="11" t="s">
        <v>154</v>
      </c>
      <c r="R3502" s="11" t="s">
        <v>259</v>
      </c>
      <c r="S3502" s="11" t="s">
        <v>104</v>
      </c>
      <c r="T3502" s="11">
        <v>12360</v>
      </c>
      <c r="U3502" s="11" t="str">
        <f>IF(ISERROR(VLOOKUP(I3502,'BACK INFO'!F:F,1,0)),IF(ISERROR(VLOOKUP(I3502,'BACK INFO'!H:H,1,0)),K3502,'BACK INFO'!$H$1),'BACK INFO'!$G$1)</f>
        <v>JULIUS ORTIZ MALDONADO</v>
      </c>
    </row>
    <row r="3503" spans="1:21" s="11" customFormat="1" x14ac:dyDescent="0.35">
      <c r="A3503" s="11" t="s">
        <v>94</v>
      </c>
      <c r="B3503" s="11">
        <v>2019</v>
      </c>
      <c r="C3503" s="11">
        <v>4</v>
      </c>
      <c r="D3503" s="11" t="s">
        <v>95</v>
      </c>
      <c r="E3503" s="11" t="s">
        <v>96</v>
      </c>
      <c r="F3503" s="11" t="s">
        <v>700</v>
      </c>
      <c r="G3503" s="11" t="s">
        <v>259</v>
      </c>
      <c r="H3503" s="11" t="s">
        <v>98</v>
      </c>
      <c r="I3503" s="11" t="s">
        <v>362</v>
      </c>
      <c r="J3503" s="11" t="s">
        <v>99</v>
      </c>
      <c r="K3503" s="11" t="s">
        <v>76</v>
      </c>
      <c r="L3503" s="11" t="s">
        <v>127</v>
      </c>
      <c r="M3503" s="11" t="s">
        <v>101</v>
      </c>
      <c r="N3503" s="11">
        <v>158</v>
      </c>
      <c r="O3503" s="11">
        <v>2019</v>
      </c>
      <c r="P3503" s="11" t="s">
        <v>154</v>
      </c>
      <c r="Q3503" s="11" t="s">
        <v>154</v>
      </c>
      <c r="R3503" s="11" t="s">
        <v>259</v>
      </c>
      <c r="S3503" s="11" t="s">
        <v>104</v>
      </c>
      <c r="T3503" s="11">
        <v>4654</v>
      </c>
      <c r="U3503" s="11" t="str">
        <f>IF(ISERROR(VLOOKUP(I3503,'BACK INFO'!F:F,1,0)),IF(ISERROR(VLOOKUP(I3503,'BACK INFO'!H:H,1,0)),K3503,'BACK INFO'!$H$1),'BACK INFO'!$G$1)</f>
        <v>MIE MANNICHE</v>
      </c>
    </row>
    <row r="3504" spans="1:21" s="11" customFormat="1" x14ac:dyDescent="0.35">
      <c r="A3504" s="11" t="s">
        <v>94</v>
      </c>
      <c r="B3504" s="11">
        <v>2019</v>
      </c>
      <c r="C3504" s="11">
        <v>4</v>
      </c>
      <c r="D3504" s="11" t="s">
        <v>95</v>
      </c>
      <c r="E3504" s="11" t="s">
        <v>96</v>
      </c>
      <c r="F3504" s="11" t="s">
        <v>700</v>
      </c>
      <c r="G3504" s="11" t="s">
        <v>259</v>
      </c>
      <c r="H3504" s="11" t="s">
        <v>98</v>
      </c>
      <c r="I3504" s="11" t="s">
        <v>195</v>
      </c>
      <c r="J3504" s="11" t="s">
        <v>99</v>
      </c>
      <c r="K3504" s="11" t="s">
        <v>72</v>
      </c>
      <c r="L3504" s="11" t="s">
        <v>114</v>
      </c>
      <c r="M3504" s="11" t="s">
        <v>101</v>
      </c>
      <c r="N3504" s="11">
        <v>120</v>
      </c>
      <c r="O3504" s="11">
        <v>2019</v>
      </c>
      <c r="P3504" s="11" t="s">
        <v>154</v>
      </c>
      <c r="Q3504" s="11" t="s">
        <v>154</v>
      </c>
      <c r="R3504" s="11" t="s">
        <v>259</v>
      </c>
      <c r="S3504" s="11" t="s">
        <v>104</v>
      </c>
      <c r="T3504" s="11">
        <v>3408</v>
      </c>
      <c r="U3504" s="11" t="str">
        <f>IF(ISERROR(VLOOKUP(I3504,'BACK INFO'!F:F,1,0)),IF(ISERROR(VLOOKUP(I3504,'BACK INFO'!H:H,1,0)),K3504,'BACK INFO'!$H$1),'BACK INFO'!$G$1)</f>
        <v>BILL MILLER AND COMPANY</v>
      </c>
    </row>
    <row r="3505" spans="1:21" s="11" customFormat="1" x14ac:dyDescent="0.35">
      <c r="A3505" s="11" t="s">
        <v>94</v>
      </c>
      <c r="B3505" s="11">
        <v>2019</v>
      </c>
      <c r="C3505" s="11">
        <v>4</v>
      </c>
      <c r="D3505" s="11" t="s">
        <v>95</v>
      </c>
      <c r="E3505" s="11" t="s">
        <v>96</v>
      </c>
      <c r="F3505" s="11" t="s">
        <v>700</v>
      </c>
      <c r="G3505" s="11" t="s">
        <v>259</v>
      </c>
      <c r="H3505" s="11" t="s">
        <v>98</v>
      </c>
      <c r="I3505" s="11" t="s">
        <v>540</v>
      </c>
      <c r="J3505" s="11" t="s">
        <v>99</v>
      </c>
      <c r="K3505" s="11" t="s">
        <v>75</v>
      </c>
      <c r="L3505" s="11" t="s">
        <v>131</v>
      </c>
      <c r="M3505" s="11" t="s">
        <v>101</v>
      </c>
      <c r="N3505" s="11">
        <v>146</v>
      </c>
      <c r="O3505" s="11">
        <v>2019</v>
      </c>
      <c r="P3505" s="11" t="s">
        <v>154</v>
      </c>
      <c r="Q3505" s="11" t="s">
        <v>154</v>
      </c>
      <c r="R3505" s="11" t="s">
        <v>259</v>
      </c>
      <c r="S3505" s="11" t="s">
        <v>104</v>
      </c>
      <c r="T3505" s="11">
        <v>4300</v>
      </c>
      <c r="U3505" s="11" t="str">
        <f>IF(ISERROR(VLOOKUP(I3505,'BACK INFO'!F:F,1,0)),IF(ISERROR(VLOOKUP(I3505,'BACK INFO'!H:H,1,0)),K3505,'BACK INFO'!$H$1),'BACK INFO'!$G$1)</f>
        <v>LAURA BONG</v>
      </c>
    </row>
    <row r="3506" spans="1:21" s="11" customFormat="1" x14ac:dyDescent="0.35">
      <c r="A3506" s="11" t="s">
        <v>94</v>
      </c>
      <c r="B3506" s="11">
        <v>2019</v>
      </c>
      <c r="C3506" s="11">
        <v>4</v>
      </c>
      <c r="D3506" s="11" t="s">
        <v>95</v>
      </c>
      <c r="E3506" s="11" t="s">
        <v>96</v>
      </c>
      <c r="F3506" s="11" t="s">
        <v>700</v>
      </c>
      <c r="G3506" s="11" t="s">
        <v>259</v>
      </c>
      <c r="H3506" s="11" t="s">
        <v>98</v>
      </c>
      <c r="I3506" s="11" t="s">
        <v>405</v>
      </c>
      <c r="J3506" s="11" t="s">
        <v>99</v>
      </c>
      <c r="K3506" s="11" t="s">
        <v>71</v>
      </c>
      <c r="L3506" s="11" t="s">
        <v>164</v>
      </c>
      <c r="M3506" s="11" t="s">
        <v>101</v>
      </c>
      <c r="N3506" s="11">
        <v>38</v>
      </c>
      <c r="O3506" s="11">
        <v>2019</v>
      </c>
      <c r="P3506" s="11" t="s">
        <v>154</v>
      </c>
      <c r="Q3506" s="11" t="s">
        <v>154</v>
      </c>
      <c r="R3506" s="11" t="s">
        <v>259</v>
      </c>
      <c r="S3506" s="11" t="s">
        <v>104</v>
      </c>
      <c r="T3506" s="11">
        <v>1183</v>
      </c>
      <c r="U3506" s="11" t="str">
        <f>IF(ISERROR(VLOOKUP(I3506,'BACK INFO'!F:F,1,0)),IF(ISERROR(VLOOKUP(I3506,'BACK INFO'!H:H,1,0)),K3506,'BACK INFO'!$H$1),'BACK INFO'!$G$1)</f>
        <v>HOLLY SALES INC.</v>
      </c>
    </row>
    <row r="3507" spans="1:21" s="11" customFormat="1" x14ac:dyDescent="0.35">
      <c r="A3507" s="11" t="s">
        <v>94</v>
      </c>
      <c r="B3507" s="11">
        <v>2019</v>
      </c>
      <c r="C3507" s="11">
        <v>4</v>
      </c>
      <c r="D3507" s="11" t="s">
        <v>95</v>
      </c>
      <c r="E3507" s="11" t="s">
        <v>96</v>
      </c>
      <c r="F3507" s="11" t="s">
        <v>700</v>
      </c>
      <c r="G3507" s="11" t="s">
        <v>259</v>
      </c>
      <c r="H3507" s="11" t="s">
        <v>98</v>
      </c>
      <c r="I3507" s="11" t="s">
        <v>123</v>
      </c>
      <c r="J3507" s="11" t="s">
        <v>99</v>
      </c>
      <c r="K3507" s="11" t="s">
        <v>68</v>
      </c>
      <c r="L3507" s="11" t="s">
        <v>129</v>
      </c>
      <c r="M3507" s="11" t="s">
        <v>122</v>
      </c>
      <c r="N3507" s="11">
        <v>343</v>
      </c>
      <c r="O3507" s="11">
        <v>2019</v>
      </c>
      <c r="P3507" s="11" t="s">
        <v>154</v>
      </c>
      <c r="Q3507" s="11" t="s">
        <v>154</v>
      </c>
      <c r="R3507" s="11" t="s">
        <v>259</v>
      </c>
      <c r="S3507" s="11" t="s">
        <v>104</v>
      </c>
      <c r="T3507" s="11">
        <v>11192</v>
      </c>
      <c r="U3507" s="11" t="str">
        <f>IF(ISERROR(VLOOKUP(I3507,'BACK INFO'!F:F,1,0)),IF(ISERROR(VLOOKUP(I3507,'BACK INFO'!H:H,1,0)),K3507,'BACK INFO'!$H$1),'BACK INFO'!$G$1)</f>
        <v>STEPHANIE VITALI</v>
      </c>
    </row>
    <row r="3508" spans="1:21" s="11" customFormat="1" x14ac:dyDescent="0.35">
      <c r="A3508" s="11" t="s">
        <v>94</v>
      </c>
      <c r="B3508" s="11">
        <v>2019</v>
      </c>
      <c r="C3508" s="11">
        <v>4</v>
      </c>
      <c r="D3508" s="11" t="s">
        <v>95</v>
      </c>
      <c r="E3508" s="11" t="s">
        <v>96</v>
      </c>
      <c r="F3508" s="11" t="s">
        <v>700</v>
      </c>
      <c r="G3508" s="11" t="s">
        <v>259</v>
      </c>
      <c r="H3508" s="11" t="s">
        <v>98</v>
      </c>
      <c r="I3508" s="11" t="s">
        <v>123</v>
      </c>
      <c r="J3508" s="11" t="s">
        <v>99</v>
      </c>
      <c r="K3508" s="11" t="s">
        <v>68</v>
      </c>
      <c r="L3508" s="11" t="s">
        <v>285</v>
      </c>
      <c r="M3508" s="11" t="s">
        <v>101</v>
      </c>
      <c r="N3508" s="11">
        <v>557</v>
      </c>
      <c r="O3508" s="11">
        <v>2019</v>
      </c>
      <c r="P3508" s="11" t="s">
        <v>154</v>
      </c>
      <c r="Q3508" s="11" t="s">
        <v>154</v>
      </c>
      <c r="R3508" s="11" t="s">
        <v>259</v>
      </c>
      <c r="S3508" s="11" t="s">
        <v>104</v>
      </c>
      <c r="T3508" s="11">
        <v>18131</v>
      </c>
      <c r="U3508" s="11" t="str">
        <f>IF(ISERROR(VLOOKUP(I3508,'BACK INFO'!F:F,1,0)),IF(ISERROR(VLOOKUP(I3508,'BACK INFO'!H:H,1,0)),K3508,'BACK INFO'!$H$1),'BACK INFO'!$G$1)</f>
        <v>STEPHANIE VITALI</v>
      </c>
    </row>
    <row r="3509" spans="1:21" s="11" customFormat="1" x14ac:dyDescent="0.35">
      <c r="A3509" s="11" t="s">
        <v>94</v>
      </c>
      <c r="B3509" s="11">
        <v>2019</v>
      </c>
      <c r="C3509" s="11">
        <v>4</v>
      </c>
      <c r="D3509" s="11" t="s">
        <v>95</v>
      </c>
      <c r="E3509" s="11" t="s">
        <v>96</v>
      </c>
      <c r="F3509" s="11" t="s">
        <v>700</v>
      </c>
      <c r="G3509" s="11" t="s">
        <v>259</v>
      </c>
      <c r="H3509" s="11" t="s">
        <v>98</v>
      </c>
      <c r="I3509" s="11" t="s">
        <v>304</v>
      </c>
      <c r="J3509" s="11" t="s">
        <v>99</v>
      </c>
      <c r="K3509" s="11" t="s">
        <v>67</v>
      </c>
      <c r="L3509" s="11" t="s">
        <v>135</v>
      </c>
      <c r="M3509" s="11" t="s">
        <v>101</v>
      </c>
      <c r="N3509" s="11">
        <v>190</v>
      </c>
      <c r="O3509" s="11">
        <v>2019</v>
      </c>
      <c r="P3509" s="11" t="s">
        <v>154</v>
      </c>
      <c r="Q3509" s="11" t="s">
        <v>154</v>
      </c>
      <c r="R3509" s="11" t="s">
        <v>259</v>
      </c>
      <c r="S3509" s="11" t="s">
        <v>104</v>
      </c>
      <c r="T3509" s="11">
        <v>5618</v>
      </c>
      <c r="U3509" s="11" t="str">
        <f>IF(ISERROR(VLOOKUP(I3509,'BACK INFO'!F:F,1,0)),IF(ISERROR(VLOOKUP(I3509,'BACK INFO'!H:H,1,0)),K3509,'BACK INFO'!$H$1),'BACK INFO'!$G$1)</f>
        <v>ANITA M. HOPKINS</v>
      </c>
    </row>
    <row r="3510" spans="1:21" s="11" customFormat="1" x14ac:dyDescent="0.35">
      <c r="A3510" s="11" t="s">
        <v>94</v>
      </c>
      <c r="B3510" s="11">
        <v>2019</v>
      </c>
      <c r="C3510" s="11">
        <v>4</v>
      </c>
      <c r="D3510" s="11" t="s">
        <v>95</v>
      </c>
      <c r="E3510" s="11" t="s">
        <v>96</v>
      </c>
      <c r="F3510" s="11" t="s">
        <v>700</v>
      </c>
      <c r="G3510" s="11" t="s">
        <v>259</v>
      </c>
      <c r="H3510" s="11" t="s">
        <v>98</v>
      </c>
      <c r="I3510" s="11" t="s">
        <v>451</v>
      </c>
      <c r="J3510" s="11" t="s">
        <v>99</v>
      </c>
      <c r="K3510" s="11" t="s">
        <v>72</v>
      </c>
      <c r="L3510" s="11" t="s">
        <v>452</v>
      </c>
      <c r="M3510" s="11" t="s">
        <v>101</v>
      </c>
      <c r="N3510" s="11">
        <v>387</v>
      </c>
      <c r="O3510" s="11">
        <v>2019</v>
      </c>
      <c r="P3510" s="11" t="s">
        <v>154</v>
      </c>
      <c r="Q3510" s="11" t="s">
        <v>154</v>
      </c>
      <c r="R3510" s="11" t="s">
        <v>259</v>
      </c>
      <c r="S3510" s="11" t="s">
        <v>104</v>
      </c>
      <c r="T3510" s="11">
        <v>11575</v>
      </c>
      <c r="U3510" s="11" t="str">
        <f>IF(ISERROR(VLOOKUP(I3510,'BACK INFO'!F:F,1,0)),IF(ISERROR(VLOOKUP(I3510,'BACK INFO'!H:H,1,0)),K3510,'BACK INFO'!$H$1),'BACK INFO'!$G$1)</f>
        <v>BILL MILLER AND COMPANY</v>
      </c>
    </row>
    <row r="3511" spans="1:21" s="11" customFormat="1" x14ac:dyDescent="0.35">
      <c r="A3511" s="11" t="s">
        <v>94</v>
      </c>
      <c r="B3511" s="11">
        <v>2019</v>
      </c>
      <c r="C3511" s="11">
        <v>4</v>
      </c>
      <c r="D3511" s="11" t="s">
        <v>95</v>
      </c>
      <c r="E3511" s="11" t="s">
        <v>96</v>
      </c>
      <c r="F3511" s="11" t="s">
        <v>700</v>
      </c>
      <c r="G3511" s="11" t="s">
        <v>259</v>
      </c>
      <c r="H3511" s="11" t="s">
        <v>98</v>
      </c>
      <c r="I3511" s="11" t="s">
        <v>453</v>
      </c>
      <c r="J3511" s="11" t="s">
        <v>99</v>
      </c>
      <c r="K3511" s="11" t="s">
        <v>75</v>
      </c>
      <c r="L3511" s="11" t="s">
        <v>146</v>
      </c>
      <c r="M3511" s="11" t="s">
        <v>101</v>
      </c>
      <c r="N3511" s="11">
        <v>70</v>
      </c>
      <c r="O3511" s="11">
        <v>2019</v>
      </c>
      <c r="P3511" s="11" t="s">
        <v>154</v>
      </c>
      <c r="Q3511" s="11" t="s">
        <v>154</v>
      </c>
      <c r="R3511" s="11" t="s">
        <v>259</v>
      </c>
      <c r="S3511" s="11" t="s">
        <v>104</v>
      </c>
      <c r="T3511" s="11">
        <v>2118</v>
      </c>
      <c r="U3511" s="11" t="str">
        <f>IF(ISERROR(VLOOKUP(I3511,'BACK INFO'!F:F,1,0)),IF(ISERROR(VLOOKUP(I3511,'BACK INFO'!H:H,1,0)),K3511,'BACK INFO'!$H$1),'BACK INFO'!$G$1)</f>
        <v>LAURA BONG</v>
      </c>
    </row>
    <row r="3512" spans="1:21" s="11" customFormat="1" x14ac:dyDescent="0.35">
      <c r="A3512" s="11" t="s">
        <v>94</v>
      </c>
      <c r="B3512" s="11">
        <v>2019</v>
      </c>
      <c r="C3512" s="11">
        <v>4</v>
      </c>
      <c r="D3512" s="11" t="s">
        <v>95</v>
      </c>
      <c r="E3512" s="11" t="s">
        <v>96</v>
      </c>
      <c r="F3512" s="11" t="s">
        <v>700</v>
      </c>
      <c r="G3512" s="11" t="s">
        <v>259</v>
      </c>
      <c r="H3512" s="11" t="s">
        <v>98</v>
      </c>
      <c r="I3512" s="11" t="s">
        <v>454</v>
      </c>
      <c r="J3512" s="11" t="s">
        <v>99</v>
      </c>
      <c r="K3512" s="11" t="s">
        <v>75</v>
      </c>
      <c r="L3512" s="11" t="s">
        <v>455</v>
      </c>
      <c r="M3512" s="11" t="s">
        <v>101</v>
      </c>
      <c r="N3512" s="11">
        <v>12</v>
      </c>
      <c r="O3512" s="11">
        <v>2019</v>
      </c>
      <c r="P3512" s="11" t="s">
        <v>154</v>
      </c>
      <c r="Q3512" s="11" t="s">
        <v>154</v>
      </c>
      <c r="R3512" s="11" t="s">
        <v>259</v>
      </c>
      <c r="S3512" s="11" t="s">
        <v>104</v>
      </c>
      <c r="T3512" s="11">
        <v>384</v>
      </c>
      <c r="U3512" s="11" t="str">
        <f>IF(ISERROR(VLOOKUP(I3512,'BACK INFO'!F:F,1,0)),IF(ISERROR(VLOOKUP(I3512,'BACK INFO'!H:H,1,0)),K3512,'BACK INFO'!$H$1),'BACK INFO'!$G$1)</f>
        <v>LAURA BONG</v>
      </c>
    </row>
    <row r="3513" spans="1:21" s="11" customFormat="1" x14ac:dyDescent="0.35">
      <c r="A3513" s="11" t="s">
        <v>94</v>
      </c>
      <c r="B3513" s="11">
        <v>2019</v>
      </c>
      <c r="C3513" s="11">
        <v>4</v>
      </c>
      <c r="D3513" s="11" t="s">
        <v>95</v>
      </c>
      <c r="E3513" s="11" t="s">
        <v>96</v>
      </c>
      <c r="F3513" s="11" t="s">
        <v>700</v>
      </c>
      <c r="G3513" s="11" t="s">
        <v>259</v>
      </c>
      <c r="H3513" s="11" t="s">
        <v>98</v>
      </c>
      <c r="I3513" s="11" t="s">
        <v>161</v>
      </c>
      <c r="J3513" s="11" t="s">
        <v>99</v>
      </c>
      <c r="K3513" s="11" t="s">
        <v>70</v>
      </c>
      <c r="L3513" s="11" t="s">
        <v>157</v>
      </c>
      <c r="M3513" s="11" t="s">
        <v>101</v>
      </c>
      <c r="N3513" s="11">
        <v>146</v>
      </c>
      <c r="O3513" s="11">
        <v>2019</v>
      </c>
      <c r="P3513" s="11" t="s">
        <v>154</v>
      </c>
      <c r="Q3513" s="11" t="s">
        <v>154</v>
      </c>
      <c r="R3513" s="11" t="s">
        <v>259</v>
      </c>
      <c r="S3513" s="11" t="s">
        <v>104</v>
      </c>
      <c r="T3513" s="11">
        <v>5525.1999999999989</v>
      </c>
      <c r="U3513" s="11" t="str">
        <f>IF(ISERROR(VLOOKUP(I3513,'BACK INFO'!F:F,1,0)),IF(ISERROR(VLOOKUP(I3513,'BACK INFO'!H:H,1,0)),K3513,'BACK INFO'!$H$1),'BACK INFO'!$G$1)</f>
        <v>JUDITH ANN DEAL</v>
      </c>
    </row>
    <row r="3514" spans="1:21" s="11" customFormat="1" x14ac:dyDescent="0.35">
      <c r="A3514" s="11" t="s">
        <v>94</v>
      </c>
      <c r="B3514" s="11">
        <v>2019</v>
      </c>
      <c r="C3514" s="11">
        <v>4</v>
      </c>
      <c r="D3514" s="11" t="s">
        <v>95</v>
      </c>
      <c r="E3514" s="11" t="s">
        <v>96</v>
      </c>
      <c r="F3514" s="11" t="s">
        <v>700</v>
      </c>
      <c r="G3514" s="11" t="s">
        <v>259</v>
      </c>
      <c r="H3514" s="11" t="s">
        <v>98</v>
      </c>
      <c r="I3514" s="11" t="s">
        <v>287</v>
      </c>
      <c r="J3514" s="11" t="s">
        <v>99</v>
      </c>
      <c r="K3514" s="11" t="s">
        <v>70</v>
      </c>
      <c r="L3514" s="11" t="s">
        <v>157</v>
      </c>
      <c r="M3514" s="11" t="s">
        <v>101</v>
      </c>
      <c r="N3514" s="11">
        <v>143</v>
      </c>
      <c r="O3514" s="11">
        <v>2019</v>
      </c>
      <c r="P3514" s="11" t="s">
        <v>154</v>
      </c>
      <c r="Q3514" s="11" t="s">
        <v>154</v>
      </c>
      <c r="R3514" s="11" t="s">
        <v>259</v>
      </c>
      <c r="S3514" s="11" t="s">
        <v>104</v>
      </c>
      <c r="T3514" s="11">
        <v>4964</v>
      </c>
      <c r="U3514" s="11" t="str">
        <f>IF(ISERROR(VLOOKUP(I3514,'BACK INFO'!F:F,1,0)),IF(ISERROR(VLOOKUP(I3514,'BACK INFO'!H:H,1,0)),K3514,'BACK INFO'!$H$1),'BACK INFO'!$G$1)</f>
        <v>JUDITH ANN DEAL</v>
      </c>
    </row>
    <row r="3515" spans="1:21" s="11" customFormat="1" x14ac:dyDescent="0.35">
      <c r="A3515" s="11" t="s">
        <v>94</v>
      </c>
      <c r="B3515" s="11">
        <v>2019</v>
      </c>
      <c r="C3515" s="11">
        <v>4</v>
      </c>
      <c r="D3515" s="11" t="s">
        <v>95</v>
      </c>
      <c r="E3515" s="11" t="s">
        <v>96</v>
      </c>
      <c r="F3515" s="11" t="s">
        <v>700</v>
      </c>
      <c r="G3515" s="11" t="s">
        <v>259</v>
      </c>
      <c r="H3515" s="11" t="s">
        <v>98</v>
      </c>
      <c r="I3515" s="11" t="s">
        <v>406</v>
      </c>
      <c r="J3515" s="11" t="s">
        <v>99</v>
      </c>
      <c r="K3515" s="11" t="s">
        <v>71</v>
      </c>
      <c r="L3515" s="11" t="s">
        <v>164</v>
      </c>
      <c r="M3515" s="11" t="s">
        <v>101</v>
      </c>
      <c r="N3515" s="11">
        <v>53</v>
      </c>
      <c r="O3515" s="11">
        <v>2019</v>
      </c>
      <c r="P3515" s="11" t="s">
        <v>154</v>
      </c>
      <c r="Q3515" s="11" t="s">
        <v>154</v>
      </c>
      <c r="R3515" s="11" t="s">
        <v>259</v>
      </c>
      <c r="S3515" s="11" t="s">
        <v>104</v>
      </c>
      <c r="T3515" s="11">
        <v>1493</v>
      </c>
      <c r="U3515" s="11" t="str">
        <f>IF(ISERROR(VLOOKUP(I3515,'BACK INFO'!F:F,1,0)),IF(ISERROR(VLOOKUP(I3515,'BACK INFO'!H:H,1,0)),K3515,'BACK INFO'!$H$1),'BACK INFO'!$G$1)</f>
        <v>HOLLY SALES INC.</v>
      </c>
    </row>
    <row r="3516" spans="1:21" s="11" customFormat="1" x14ac:dyDescent="0.35">
      <c r="A3516" s="11" t="s">
        <v>94</v>
      </c>
      <c r="B3516" s="11">
        <v>2019</v>
      </c>
      <c r="C3516" s="11">
        <v>4</v>
      </c>
      <c r="D3516" s="11" t="s">
        <v>95</v>
      </c>
      <c r="E3516" s="11" t="s">
        <v>96</v>
      </c>
      <c r="F3516" s="11" t="s">
        <v>700</v>
      </c>
      <c r="G3516" s="11" t="s">
        <v>259</v>
      </c>
      <c r="H3516" s="11" t="s">
        <v>98</v>
      </c>
      <c r="I3516" s="11" t="s">
        <v>541</v>
      </c>
      <c r="J3516" s="11" t="s">
        <v>99</v>
      </c>
      <c r="K3516" s="11" t="s">
        <v>67</v>
      </c>
      <c r="L3516" s="11" t="s">
        <v>135</v>
      </c>
      <c r="M3516" s="11" t="s">
        <v>101</v>
      </c>
      <c r="N3516" s="11">
        <v>380</v>
      </c>
      <c r="O3516" s="11">
        <v>2019</v>
      </c>
      <c r="P3516" s="11" t="s">
        <v>154</v>
      </c>
      <c r="Q3516" s="11" t="s">
        <v>154</v>
      </c>
      <c r="R3516" s="11" t="s">
        <v>259</v>
      </c>
      <c r="S3516" s="11" t="s">
        <v>104</v>
      </c>
      <c r="T3516" s="11">
        <v>11947</v>
      </c>
      <c r="U3516" s="11" t="str">
        <f>IF(ISERROR(VLOOKUP(I3516,'BACK INFO'!F:F,1,0)),IF(ISERROR(VLOOKUP(I3516,'BACK INFO'!H:H,1,0)),K3516,'BACK INFO'!$H$1),'BACK INFO'!$G$1)</f>
        <v>ANITA M. HOPKINS</v>
      </c>
    </row>
    <row r="3517" spans="1:21" s="11" customFormat="1" x14ac:dyDescent="0.35">
      <c r="A3517" s="11" t="s">
        <v>94</v>
      </c>
      <c r="B3517" s="11">
        <v>2019</v>
      </c>
      <c r="C3517" s="11">
        <v>4</v>
      </c>
      <c r="D3517" s="11" t="s">
        <v>95</v>
      </c>
      <c r="E3517" s="11" t="s">
        <v>96</v>
      </c>
      <c r="F3517" s="11" t="s">
        <v>700</v>
      </c>
      <c r="G3517" s="11" t="s">
        <v>259</v>
      </c>
      <c r="H3517" s="11" t="s">
        <v>98</v>
      </c>
      <c r="I3517" s="11" t="s">
        <v>248</v>
      </c>
      <c r="J3517" s="11" t="s">
        <v>99</v>
      </c>
      <c r="K3517" s="11" t="s">
        <v>72</v>
      </c>
      <c r="L3517" s="11" t="s">
        <v>114</v>
      </c>
      <c r="M3517" s="11" t="s">
        <v>101</v>
      </c>
      <c r="N3517" s="11">
        <v>51</v>
      </c>
      <c r="O3517" s="11">
        <v>2019</v>
      </c>
      <c r="P3517" s="11" t="s">
        <v>154</v>
      </c>
      <c r="Q3517" s="11" t="s">
        <v>154</v>
      </c>
      <c r="R3517" s="11" t="s">
        <v>259</v>
      </c>
      <c r="S3517" s="11" t="s">
        <v>104</v>
      </c>
      <c r="T3517" s="11">
        <v>1878</v>
      </c>
      <c r="U3517" s="11" t="str">
        <f>IF(ISERROR(VLOOKUP(I3517,'BACK INFO'!F:F,1,0)),IF(ISERROR(VLOOKUP(I3517,'BACK INFO'!H:H,1,0)),K3517,'BACK INFO'!$H$1),'BACK INFO'!$G$1)</f>
        <v>BILL MILLER AND COMPANY</v>
      </c>
    </row>
    <row r="3518" spans="1:21" s="11" customFormat="1" x14ac:dyDescent="0.35">
      <c r="A3518" s="11" t="s">
        <v>94</v>
      </c>
      <c r="B3518" s="11">
        <v>2019</v>
      </c>
      <c r="C3518" s="11">
        <v>4</v>
      </c>
      <c r="D3518" s="11" t="s">
        <v>95</v>
      </c>
      <c r="E3518" s="11" t="s">
        <v>96</v>
      </c>
      <c r="F3518" s="11" t="s">
        <v>700</v>
      </c>
      <c r="G3518" s="11" t="s">
        <v>259</v>
      </c>
      <c r="H3518" s="11" t="s">
        <v>98</v>
      </c>
      <c r="I3518" s="11" t="s">
        <v>60</v>
      </c>
      <c r="J3518" s="11" t="s">
        <v>99</v>
      </c>
      <c r="K3518" s="11" t="s">
        <v>54</v>
      </c>
      <c r="L3518" s="11" t="s">
        <v>100</v>
      </c>
      <c r="M3518" s="11" t="s">
        <v>101</v>
      </c>
      <c r="N3518" s="11">
        <v>3471</v>
      </c>
      <c r="O3518" s="11">
        <v>2019</v>
      </c>
      <c r="P3518" s="11" t="s">
        <v>154</v>
      </c>
      <c r="Q3518" s="11" t="s">
        <v>154</v>
      </c>
      <c r="R3518" s="11" t="s">
        <v>259</v>
      </c>
      <c r="S3518" s="11" t="s">
        <v>104</v>
      </c>
      <c r="T3518" s="11">
        <v>90288.700000000361</v>
      </c>
      <c r="U3518" s="11" t="str">
        <f>IF(ISERROR(VLOOKUP(I3518,'BACK INFO'!F:F,1,0)),IF(ISERROR(VLOOKUP(I3518,'BACK INFO'!H:H,1,0)),K3518,'BACK INFO'!$H$1),'BACK INFO'!$G$1)</f>
        <v>PAIGE ALYSE STRAUGHAN</v>
      </c>
    </row>
    <row r="3519" spans="1:21" s="11" customFormat="1" x14ac:dyDescent="0.35">
      <c r="A3519" s="11" t="s">
        <v>94</v>
      </c>
      <c r="B3519" s="11">
        <v>2019</v>
      </c>
      <c r="C3519" s="11">
        <v>4</v>
      </c>
      <c r="D3519" s="11" t="s">
        <v>95</v>
      </c>
      <c r="E3519" s="11" t="s">
        <v>96</v>
      </c>
      <c r="F3519" s="11" t="s">
        <v>700</v>
      </c>
      <c r="G3519" s="11" t="s">
        <v>259</v>
      </c>
      <c r="H3519" s="11" t="s">
        <v>98</v>
      </c>
      <c r="I3519" s="11" t="s">
        <v>542</v>
      </c>
      <c r="J3519" s="11" t="s">
        <v>99</v>
      </c>
      <c r="K3519" s="11" t="s">
        <v>72</v>
      </c>
      <c r="L3519" s="11" t="s">
        <v>459</v>
      </c>
      <c r="M3519" s="11" t="s">
        <v>101</v>
      </c>
      <c r="N3519" s="11">
        <v>72</v>
      </c>
      <c r="O3519" s="11">
        <v>2019</v>
      </c>
      <c r="P3519" s="11" t="s">
        <v>154</v>
      </c>
      <c r="Q3519" s="11" t="s">
        <v>154</v>
      </c>
      <c r="R3519" s="11" t="s">
        <v>259</v>
      </c>
      <c r="S3519" s="11" t="s">
        <v>104</v>
      </c>
      <c r="T3519" s="11">
        <v>2224</v>
      </c>
      <c r="U3519" s="11" t="str">
        <f>IF(ISERROR(VLOOKUP(I3519,'BACK INFO'!F:F,1,0)),IF(ISERROR(VLOOKUP(I3519,'BACK INFO'!H:H,1,0)),K3519,'BACK INFO'!$H$1),'BACK INFO'!$G$1)</f>
        <v>BILL MILLER AND COMPANY</v>
      </c>
    </row>
    <row r="3520" spans="1:21" s="11" customFormat="1" x14ac:dyDescent="0.35">
      <c r="A3520" s="11" t="s">
        <v>94</v>
      </c>
      <c r="B3520" s="11">
        <v>2019</v>
      </c>
      <c r="C3520" s="11">
        <v>4</v>
      </c>
      <c r="D3520" s="11" t="s">
        <v>95</v>
      </c>
      <c r="E3520" s="11" t="s">
        <v>96</v>
      </c>
      <c r="F3520" s="11" t="s">
        <v>700</v>
      </c>
      <c r="G3520" s="11" t="s">
        <v>259</v>
      </c>
      <c r="H3520" s="11" t="s">
        <v>98</v>
      </c>
      <c r="I3520" s="11" t="s">
        <v>322</v>
      </c>
      <c r="J3520" s="11" t="s">
        <v>99</v>
      </c>
      <c r="K3520" s="11" t="s">
        <v>75</v>
      </c>
      <c r="L3520" s="11" t="s">
        <v>127</v>
      </c>
      <c r="M3520" s="11" t="s">
        <v>101</v>
      </c>
      <c r="N3520" s="11">
        <v>38</v>
      </c>
      <c r="O3520" s="11">
        <v>2019</v>
      </c>
      <c r="P3520" s="11" t="s">
        <v>154</v>
      </c>
      <c r="Q3520" s="11" t="s">
        <v>154</v>
      </c>
      <c r="R3520" s="11" t="s">
        <v>259</v>
      </c>
      <c r="S3520" s="11" t="s">
        <v>104</v>
      </c>
      <c r="T3520" s="11">
        <v>1070</v>
      </c>
      <c r="U3520" s="11" t="str">
        <f>IF(ISERROR(VLOOKUP(I3520,'BACK INFO'!F:F,1,0)),IF(ISERROR(VLOOKUP(I3520,'BACK INFO'!H:H,1,0)),K3520,'BACK INFO'!$H$1),'BACK INFO'!$G$1)</f>
        <v>LAURA BONG</v>
      </c>
    </row>
    <row r="3521" spans="1:21" s="11" customFormat="1" x14ac:dyDescent="0.35">
      <c r="A3521" s="11" t="s">
        <v>94</v>
      </c>
      <c r="B3521" s="11">
        <v>2019</v>
      </c>
      <c r="C3521" s="11">
        <v>4</v>
      </c>
      <c r="D3521" s="11" t="s">
        <v>95</v>
      </c>
      <c r="E3521" s="11" t="s">
        <v>96</v>
      </c>
      <c r="F3521" s="11" t="s">
        <v>700</v>
      </c>
      <c r="G3521" s="11" t="s">
        <v>259</v>
      </c>
      <c r="H3521" s="11" t="s">
        <v>98</v>
      </c>
      <c r="I3521" s="11" t="s">
        <v>249</v>
      </c>
      <c r="J3521" s="11" t="s">
        <v>99</v>
      </c>
      <c r="K3521" s="11" t="s">
        <v>72</v>
      </c>
      <c r="L3521" s="11" t="s">
        <v>114</v>
      </c>
      <c r="M3521" s="11" t="s">
        <v>101</v>
      </c>
      <c r="N3521" s="11">
        <v>117</v>
      </c>
      <c r="O3521" s="11">
        <v>2019</v>
      </c>
      <c r="P3521" s="11" t="s">
        <v>154</v>
      </c>
      <c r="Q3521" s="11" t="s">
        <v>154</v>
      </c>
      <c r="R3521" s="11" t="s">
        <v>259</v>
      </c>
      <c r="S3521" s="11" t="s">
        <v>104</v>
      </c>
      <c r="T3521" s="11">
        <v>2768.4799999999996</v>
      </c>
      <c r="U3521" s="11" t="str">
        <f>IF(ISERROR(VLOOKUP(I3521,'BACK INFO'!F:F,1,0)),IF(ISERROR(VLOOKUP(I3521,'BACK INFO'!H:H,1,0)),K3521,'BACK INFO'!$H$1),'BACK INFO'!$G$1)</f>
        <v>BILL MILLER AND COMPANY</v>
      </c>
    </row>
    <row r="3522" spans="1:21" s="11" customFormat="1" x14ac:dyDescent="0.35">
      <c r="A3522" s="11" t="s">
        <v>94</v>
      </c>
      <c r="B3522" s="11">
        <v>2019</v>
      </c>
      <c r="C3522" s="11">
        <v>4</v>
      </c>
      <c r="D3522" s="11" t="s">
        <v>95</v>
      </c>
      <c r="E3522" s="11" t="s">
        <v>96</v>
      </c>
      <c r="F3522" s="11" t="s">
        <v>700</v>
      </c>
      <c r="G3522" s="11" t="s">
        <v>259</v>
      </c>
      <c r="H3522" s="11" t="s">
        <v>98</v>
      </c>
      <c r="I3522" s="11" t="s">
        <v>543</v>
      </c>
      <c r="J3522" s="11" t="s">
        <v>99</v>
      </c>
      <c r="K3522" s="11" t="s">
        <v>72</v>
      </c>
      <c r="L3522" s="11" t="s">
        <v>114</v>
      </c>
      <c r="M3522" s="11" t="s">
        <v>101</v>
      </c>
      <c r="N3522" s="11">
        <v>28</v>
      </c>
      <c r="O3522" s="11">
        <v>2019</v>
      </c>
      <c r="P3522" s="11" t="s">
        <v>154</v>
      </c>
      <c r="Q3522" s="11" t="s">
        <v>154</v>
      </c>
      <c r="R3522" s="11" t="s">
        <v>259</v>
      </c>
      <c r="S3522" s="11" t="s">
        <v>104</v>
      </c>
      <c r="T3522" s="11">
        <v>788</v>
      </c>
      <c r="U3522" s="11" t="str">
        <f>IF(ISERROR(VLOOKUP(I3522,'BACK INFO'!F:F,1,0)),IF(ISERROR(VLOOKUP(I3522,'BACK INFO'!H:H,1,0)),K3522,'BACK INFO'!$H$1),'BACK INFO'!$G$1)</f>
        <v>BILL MILLER AND COMPANY</v>
      </c>
    </row>
    <row r="3523" spans="1:21" s="11" customFormat="1" x14ac:dyDescent="0.35">
      <c r="A3523" s="11" t="s">
        <v>94</v>
      </c>
      <c r="B3523" s="11">
        <v>2019</v>
      </c>
      <c r="C3523" s="11">
        <v>4</v>
      </c>
      <c r="D3523" s="11" t="s">
        <v>95</v>
      </c>
      <c r="E3523" s="11" t="s">
        <v>96</v>
      </c>
      <c r="F3523" s="11" t="s">
        <v>700</v>
      </c>
      <c r="G3523" s="11" t="s">
        <v>259</v>
      </c>
      <c r="H3523" s="11" t="s">
        <v>98</v>
      </c>
      <c r="I3523" s="11" t="s">
        <v>289</v>
      </c>
      <c r="J3523" s="11" t="s">
        <v>99</v>
      </c>
      <c r="K3523" s="11" t="s">
        <v>70</v>
      </c>
      <c r="L3523" s="11" t="s">
        <v>157</v>
      </c>
      <c r="M3523" s="11" t="s">
        <v>101</v>
      </c>
      <c r="N3523" s="11">
        <v>26</v>
      </c>
      <c r="O3523" s="11">
        <v>2019</v>
      </c>
      <c r="P3523" s="11" t="s">
        <v>154</v>
      </c>
      <c r="Q3523" s="11" t="s">
        <v>154</v>
      </c>
      <c r="R3523" s="11" t="s">
        <v>259</v>
      </c>
      <c r="S3523" s="11" t="s">
        <v>104</v>
      </c>
      <c r="T3523" s="11">
        <v>1071</v>
      </c>
      <c r="U3523" s="11" t="str">
        <f>IF(ISERROR(VLOOKUP(I3523,'BACK INFO'!F:F,1,0)),IF(ISERROR(VLOOKUP(I3523,'BACK INFO'!H:H,1,0)),K3523,'BACK INFO'!$H$1),'BACK INFO'!$G$1)</f>
        <v>JUDITH ANN DEAL</v>
      </c>
    </row>
    <row r="3524" spans="1:21" s="11" customFormat="1" x14ac:dyDescent="0.35">
      <c r="A3524" s="11" t="s">
        <v>94</v>
      </c>
      <c r="B3524" s="11">
        <v>2019</v>
      </c>
      <c r="C3524" s="11">
        <v>4</v>
      </c>
      <c r="D3524" s="11" t="s">
        <v>95</v>
      </c>
      <c r="E3524" s="11" t="s">
        <v>96</v>
      </c>
      <c r="F3524" s="11" t="s">
        <v>700</v>
      </c>
      <c r="G3524" s="11" t="s">
        <v>259</v>
      </c>
      <c r="H3524" s="11" t="s">
        <v>98</v>
      </c>
      <c r="I3524" s="11" t="s">
        <v>363</v>
      </c>
      <c r="J3524" s="11" t="s">
        <v>99</v>
      </c>
      <c r="K3524" s="11" t="s">
        <v>72</v>
      </c>
      <c r="L3524" s="11" t="s">
        <v>364</v>
      </c>
      <c r="M3524" s="11" t="s">
        <v>101</v>
      </c>
      <c r="N3524" s="11">
        <v>24</v>
      </c>
      <c r="O3524" s="11">
        <v>2019</v>
      </c>
      <c r="P3524" s="11" t="s">
        <v>154</v>
      </c>
      <c r="Q3524" s="11" t="s">
        <v>154</v>
      </c>
      <c r="R3524" s="11" t="s">
        <v>259</v>
      </c>
      <c r="S3524" s="11" t="s">
        <v>104</v>
      </c>
      <c r="T3524" s="11">
        <v>834</v>
      </c>
      <c r="U3524" s="11" t="str">
        <f>IF(ISERROR(VLOOKUP(I3524,'BACK INFO'!F:F,1,0)),IF(ISERROR(VLOOKUP(I3524,'BACK INFO'!H:H,1,0)),K3524,'BACK INFO'!$H$1),'BACK INFO'!$G$1)</f>
        <v>BILL MILLER AND COMPANY</v>
      </c>
    </row>
    <row r="3525" spans="1:21" s="11" customFormat="1" x14ac:dyDescent="0.35">
      <c r="A3525" s="11" t="s">
        <v>94</v>
      </c>
      <c r="B3525" s="11">
        <v>2019</v>
      </c>
      <c r="C3525" s="11">
        <v>4</v>
      </c>
      <c r="D3525" s="11" t="s">
        <v>95</v>
      </c>
      <c r="E3525" s="11" t="s">
        <v>96</v>
      </c>
      <c r="F3525" s="11" t="s">
        <v>700</v>
      </c>
      <c r="G3525" s="11" t="s">
        <v>259</v>
      </c>
      <c r="H3525" s="11" t="s">
        <v>98</v>
      </c>
      <c r="I3525" s="11" t="s">
        <v>323</v>
      </c>
      <c r="J3525" s="11" t="s">
        <v>120</v>
      </c>
      <c r="K3525" s="11" t="s">
        <v>69</v>
      </c>
      <c r="L3525" s="11" t="s">
        <v>143</v>
      </c>
      <c r="M3525" s="11" t="s">
        <v>122</v>
      </c>
      <c r="N3525" s="11">
        <v>101</v>
      </c>
      <c r="O3525" s="11">
        <v>2019</v>
      </c>
      <c r="P3525" s="11" t="s">
        <v>154</v>
      </c>
      <c r="Q3525" s="11" t="s">
        <v>154</v>
      </c>
      <c r="R3525" s="11" t="s">
        <v>259</v>
      </c>
      <c r="S3525" s="11" t="s">
        <v>104</v>
      </c>
      <c r="T3525" s="11">
        <v>2871.2577074511532</v>
      </c>
      <c r="U3525" s="11" t="str">
        <f>IF(ISERROR(VLOOKUP(I3525,'BACK INFO'!F:F,1,0)),IF(ISERROR(VLOOKUP(I3525,'BACK INFO'!H:H,1,0)),K3525,'BACK INFO'!$H$1),'BACK INFO'!$G$1)</f>
        <v>JULIE BERTRAND</v>
      </c>
    </row>
    <row r="3526" spans="1:21" s="11" customFormat="1" x14ac:dyDescent="0.35">
      <c r="A3526" s="11" t="s">
        <v>94</v>
      </c>
      <c r="B3526" s="11">
        <v>2019</v>
      </c>
      <c r="C3526" s="11">
        <v>4</v>
      </c>
      <c r="D3526" s="11" t="s">
        <v>95</v>
      </c>
      <c r="E3526" s="11" t="s">
        <v>96</v>
      </c>
      <c r="F3526" s="11" t="s">
        <v>700</v>
      </c>
      <c r="G3526" s="11" t="s">
        <v>259</v>
      </c>
      <c r="H3526" s="11" t="s">
        <v>98</v>
      </c>
      <c r="I3526" s="11" t="s">
        <v>251</v>
      </c>
      <c r="J3526" s="11" t="s">
        <v>99</v>
      </c>
      <c r="K3526" s="11" t="s">
        <v>76</v>
      </c>
      <c r="L3526" s="11" t="s">
        <v>127</v>
      </c>
      <c r="M3526" s="11" t="s">
        <v>101</v>
      </c>
      <c r="N3526" s="11">
        <v>60</v>
      </c>
      <c r="O3526" s="11">
        <v>2019</v>
      </c>
      <c r="P3526" s="11" t="s">
        <v>154</v>
      </c>
      <c r="Q3526" s="11" t="s">
        <v>154</v>
      </c>
      <c r="R3526" s="11" t="s">
        <v>259</v>
      </c>
      <c r="S3526" s="11" t="s">
        <v>104</v>
      </c>
      <c r="T3526" s="11">
        <v>2248</v>
      </c>
      <c r="U3526" s="11" t="str">
        <f>IF(ISERROR(VLOOKUP(I3526,'BACK INFO'!F:F,1,0)),IF(ISERROR(VLOOKUP(I3526,'BACK INFO'!H:H,1,0)),K3526,'BACK INFO'!$H$1),'BACK INFO'!$G$1)</f>
        <v>MIE MANNICHE</v>
      </c>
    </row>
    <row r="3527" spans="1:21" s="11" customFormat="1" x14ac:dyDescent="0.35">
      <c r="A3527" s="11" t="s">
        <v>94</v>
      </c>
      <c r="B3527" s="11">
        <v>2019</v>
      </c>
      <c r="C3527" s="11">
        <v>4</v>
      </c>
      <c r="D3527" s="11" t="s">
        <v>95</v>
      </c>
      <c r="E3527" s="11" t="s">
        <v>96</v>
      </c>
      <c r="F3527" s="11" t="s">
        <v>700</v>
      </c>
      <c r="G3527" s="11" t="s">
        <v>259</v>
      </c>
      <c r="H3527" s="11" t="s">
        <v>98</v>
      </c>
      <c r="I3527" s="11" t="s">
        <v>365</v>
      </c>
      <c r="J3527" s="11" t="s">
        <v>99</v>
      </c>
      <c r="K3527" s="11" t="s">
        <v>67</v>
      </c>
      <c r="L3527" s="11" t="s">
        <v>135</v>
      </c>
      <c r="M3527" s="11" t="s">
        <v>101</v>
      </c>
      <c r="N3527" s="11">
        <v>216</v>
      </c>
      <c r="O3527" s="11">
        <v>2019</v>
      </c>
      <c r="P3527" s="11" t="s">
        <v>154</v>
      </c>
      <c r="Q3527" s="11" t="s">
        <v>154</v>
      </c>
      <c r="R3527" s="11" t="s">
        <v>259</v>
      </c>
      <c r="S3527" s="11" t="s">
        <v>104</v>
      </c>
      <c r="T3527" s="11">
        <v>5583.5999999999995</v>
      </c>
      <c r="U3527" s="11" t="str">
        <f>IF(ISERROR(VLOOKUP(I3527,'BACK INFO'!F:F,1,0)),IF(ISERROR(VLOOKUP(I3527,'BACK INFO'!H:H,1,0)),K3527,'BACK INFO'!$H$1),'BACK INFO'!$G$1)</f>
        <v>ANITA M. HOPKINS</v>
      </c>
    </row>
    <row r="3528" spans="1:21" s="11" customFormat="1" x14ac:dyDescent="0.35">
      <c r="A3528" s="11" t="s">
        <v>94</v>
      </c>
      <c r="B3528" s="11">
        <v>2019</v>
      </c>
      <c r="C3528" s="11">
        <v>4</v>
      </c>
      <c r="D3528" s="11" t="s">
        <v>95</v>
      </c>
      <c r="E3528" s="11" t="s">
        <v>96</v>
      </c>
      <c r="F3528" s="11" t="s">
        <v>700</v>
      </c>
      <c r="G3528" s="11" t="s">
        <v>259</v>
      </c>
      <c r="H3528" s="11" t="s">
        <v>98</v>
      </c>
      <c r="I3528" s="11" t="s">
        <v>162</v>
      </c>
      <c r="J3528" s="11" t="s">
        <v>99</v>
      </c>
      <c r="K3528" s="11" t="s">
        <v>72</v>
      </c>
      <c r="L3528" s="11" t="s">
        <v>114</v>
      </c>
      <c r="M3528" s="11" t="s">
        <v>101</v>
      </c>
      <c r="N3528" s="11">
        <v>40</v>
      </c>
      <c r="O3528" s="11">
        <v>2019</v>
      </c>
      <c r="P3528" s="11" t="s">
        <v>154</v>
      </c>
      <c r="Q3528" s="11" t="s">
        <v>154</v>
      </c>
      <c r="R3528" s="11" t="s">
        <v>259</v>
      </c>
      <c r="S3528" s="11" t="s">
        <v>104</v>
      </c>
      <c r="T3528" s="11">
        <v>1313</v>
      </c>
      <c r="U3528" s="11" t="str">
        <f>IF(ISERROR(VLOOKUP(I3528,'BACK INFO'!F:F,1,0)),IF(ISERROR(VLOOKUP(I3528,'BACK INFO'!H:H,1,0)),K3528,'BACK INFO'!$H$1),'BACK INFO'!$G$1)</f>
        <v>BILL MILLER AND COMPANY</v>
      </c>
    </row>
    <row r="3529" spans="1:21" s="11" customFormat="1" x14ac:dyDescent="0.35">
      <c r="A3529" s="11" t="s">
        <v>94</v>
      </c>
      <c r="B3529" s="11">
        <v>2019</v>
      </c>
      <c r="C3529" s="11">
        <v>4</v>
      </c>
      <c r="D3529" s="11" t="s">
        <v>95</v>
      </c>
      <c r="E3529" s="11" t="s">
        <v>96</v>
      </c>
      <c r="F3529" s="11" t="s">
        <v>700</v>
      </c>
      <c r="G3529" s="11" t="s">
        <v>259</v>
      </c>
      <c r="H3529" s="11" t="s">
        <v>98</v>
      </c>
      <c r="I3529" s="11" t="s">
        <v>592</v>
      </c>
      <c r="J3529" s="11" t="s">
        <v>99</v>
      </c>
      <c r="K3529" s="11" t="s">
        <v>76</v>
      </c>
      <c r="L3529" s="11" t="s">
        <v>127</v>
      </c>
      <c r="M3529" s="11" t="s">
        <v>101</v>
      </c>
      <c r="N3529" s="11">
        <v>56</v>
      </c>
      <c r="O3529" s="11">
        <v>2019</v>
      </c>
      <c r="P3529" s="11" t="s">
        <v>154</v>
      </c>
      <c r="Q3529" s="11" t="s">
        <v>154</v>
      </c>
      <c r="R3529" s="11" t="s">
        <v>259</v>
      </c>
      <c r="S3529" s="11" t="s">
        <v>104</v>
      </c>
      <c r="T3529" s="11">
        <v>1592</v>
      </c>
      <c r="U3529" s="11" t="str">
        <f>IF(ISERROR(VLOOKUP(I3529,'BACK INFO'!F:F,1,0)),IF(ISERROR(VLOOKUP(I3529,'BACK INFO'!H:H,1,0)),K3529,'BACK INFO'!$H$1),'BACK INFO'!$G$1)</f>
        <v>MIE MANNICHE</v>
      </c>
    </row>
    <row r="3530" spans="1:21" s="11" customFormat="1" x14ac:dyDescent="0.35">
      <c r="A3530" s="11" t="s">
        <v>94</v>
      </c>
      <c r="B3530" s="11">
        <v>2019</v>
      </c>
      <c r="C3530" s="11">
        <v>4</v>
      </c>
      <c r="D3530" s="11" t="s">
        <v>95</v>
      </c>
      <c r="E3530" s="11" t="s">
        <v>96</v>
      </c>
      <c r="F3530" s="11" t="s">
        <v>700</v>
      </c>
      <c r="G3530" s="11" t="s">
        <v>259</v>
      </c>
      <c r="H3530" s="11" t="s">
        <v>98</v>
      </c>
      <c r="I3530" s="11" t="s">
        <v>496</v>
      </c>
      <c r="J3530" s="11" t="s">
        <v>99</v>
      </c>
      <c r="K3530" s="11" t="s">
        <v>76</v>
      </c>
      <c r="L3530" s="11" t="s">
        <v>127</v>
      </c>
      <c r="M3530" s="11" t="s">
        <v>101</v>
      </c>
      <c r="N3530" s="11">
        <v>33</v>
      </c>
      <c r="O3530" s="11">
        <v>2019</v>
      </c>
      <c r="P3530" s="11" t="s">
        <v>154</v>
      </c>
      <c r="Q3530" s="11" t="s">
        <v>154</v>
      </c>
      <c r="R3530" s="11" t="s">
        <v>259</v>
      </c>
      <c r="S3530" s="11" t="s">
        <v>104</v>
      </c>
      <c r="T3530" s="11">
        <v>1152</v>
      </c>
      <c r="U3530" s="11" t="str">
        <f>IF(ISERROR(VLOOKUP(I3530,'BACK INFO'!F:F,1,0)),IF(ISERROR(VLOOKUP(I3530,'BACK INFO'!H:H,1,0)),K3530,'BACK INFO'!$H$1),'BACK INFO'!$G$1)</f>
        <v>MIE MANNICHE</v>
      </c>
    </row>
    <row r="3531" spans="1:21" s="11" customFormat="1" x14ac:dyDescent="0.35">
      <c r="A3531" s="11" t="s">
        <v>94</v>
      </c>
      <c r="B3531" s="11">
        <v>2019</v>
      </c>
      <c r="C3531" s="11">
        <v>4</v>
      </c>
      <c r="D3531" s="11" t="s">
        <v>95</v>
      </c>
      <c r="E3531" s="11" t="s">
        <v>96</v>
      </c>
      <c r="F3531" s="11" t="s">
        <v>700</v>
      </c>
      <c r="G3531" s="11" t="s">
        <v>259</v>
      </c>
      <c r="H3531" s="11" t="s">
        <v>98</v>
      </c>
      <c r="I3531" s="11" t="s">
        <v>148</v>
      </c>
      <c r="J3531" s="11" t="s">
        <v>99</v>
      </c>
      <c r="K3531" s="11" t="s">
        <v>71</v>
      </c>
      <c r="L3531" s="11" t="s">
        <v>149</v>
      </c>
      <c r="M3531" s="11" t="s">
        <v>101</v>
      </c>
      <c r="N3531" s="11">
        <v>285</v>
      </c>
      <c r="O3531" s="11">
        <v>2019</v>
      </c>
      <c r="P3531" s="11" t="s">
        <v>154</v>
      </c>
      <c r="Q3531" s="11" t="s">
        <v>154</v>
      </c>
      <c r="R3531" s="11" t="s">
        <v>259</v>
      </c>
      <c r="S3531" s="11" t="s">
        <v>104</v>
      </c>
      <c r="T3531" s="11">
        <v>9191</v>
      </c>
      <c r="U3531" s="11" t="str">
        <f>IF(ISERROR(VLOOKUP(I3531,'BACK INFO'!F:F,1,0)),IF(ISERROR(VLOOKUP(I3531,'BACK INFO'!H:H,1,0)),K3531,'BACK INFO'!$H$1),'BACK INFO'!$G$1)</f>
        <v>HOLLY SALES INC.</v>
      </c>
    </row>
    <row r="3532" spans="1:21" s="11" customFormat="1" x14ac:dyDescent="0.35">
      <c r="A3532" s="11" t="s">
        <v>94</v>
      </c>
      <c r="B3532" s="11">
        <v>2019</v>
      </c>
      <c r="C3532" s="11">
        <v>4</v>
      </c>
      <c r="D3532" s="11" t="s">
        <v>95</v>
      </c>
      <c r="E3532" s="11" t="s">
        <v>96</v>
      </c>
      <c r="F3532" s="11" t="s">
        <v>700</v>
      </c>
      <c r="G3532" s="11" t="s">
        <v>259</v>
      </c>
      <c r="H3532" s="11" t="s">
        <v>98</v>
      </c>
      <c r="I3532" s="11" t="s">
        <v>497</v>
      </c>
      <c r="J3532" s="11" t="s">
        <v>99</v>
      </c>
      <c r="K3532" s="11" t="s">
        <v>75</v>
      </c>
      <c r="L3532" s="11" t="s">
        <v>146</v>
      </c>
      <c r="M3532" s="11" t="s">
        <v>101</v>
      </c>
      <c r="N3532" s="11">
        <v>24</v>
      </c>
      <c r="O3532" s="11">
        <v>2019</v>
      </c>
      <c r="P3532" s="11" t="s">
        <v>154</v>
      </c>
      <c r="Q3532" s="11" t="s">
        <v>154</v>
      </c>
      <c r="R3532" s="11" t="s">
        <v>259</v>
      </c>
      <c r="S3532" s="11" t="s">
        <v>104</v>
      </c>
      <c r="T3532" s="11">
        <v>729</v>
      </c>
      <c r="U3532" s="11" t="str">
        <f>IF(ISERROR(VLOOKUP(I3532,'BACK INFO'!F:F,1,0)),IF(ISERROR(VLOOKUP(I3532,'BACK INFO'!H:H,1,0)),K3532,'BACK INFO'!$H$1),'BACK INFO'!$G$1)</f>
        <v>LAURA BONG</v>
      </c>
    </row>
    <row r="3533" spans="1:21" s="11" customFormat="1" x14ac:dyDescent="0.35">
      <c r="A3533" s="11" t="s">
        <v>94</v>
      </c>
      <c r="B3533" s="11">
        <v>2019</v>
      </c>
      <c r="C3533" s="11">
        <v>4</v>
      </c>
      <c r="D3533" s="11" t="s">
        <v>95</v>
      </c>
      <c r="E3533" s="11" t="s">
        <v>96</v>
      </c>
      <c r="F3533" s="11" t="s">
        <v>700</v>
      </c>
      <c r="G3533" s="11" t="s">
        <v>259</v>
      </c>
      <c r="H3533" s="11" t="s">
        <v>98</v>
      </c>
      <c r="I3533" s="11" t="s">
        <v>458</v>
      </c>
      <c r="J3533" s="11" t="s">
        <v>99</v>
      </c>
      <c r="K3533" s="11" t="s">
        <v>72</v>
      </c>
      <c r="L3533" s="11" t="s">
        <v>459</v>
      </c>
      <c r="M3533" s="11" t="s">
        <v>101</v>
      </c>
      <c r="N3533" s="11">
        <v>22</v>
      </c>
      <c r="O3533" s="11">
        <v>2019</v>
      </c>
      <c r="P3533" s="11" t="s">
        <v>154</v>
      </c>
      <c r="Q3533" s="11" t="s">
        <v>154</v>
      </c>
      <c r="R3533" s="11" t="s">
        <v>259</v>
      </c>
      <c r="S3533" s="11" t="s">
        <v>104</v>
      </c>
      <c r="T3533" s="11">
        <v>645</v>
      </c>
      <c r="U3533" s="11" t="str">
        <f>IF(ISERROR(VLOOKUP(I3533,'BACK INFO'!F:F,1,0)),IF(ISERROR(VLOOKUP(I3533,'BACK INFO'!H:H,1,0)),K3533,'BACK INFO'!$H$1),'BACK INFO'!$G$1)</f>
        <v>BILL MILLER AND COMPANY</v>
      </c>
    </row>
    <row r="3534" spans="1:21" s="11" customFormat="1" x14ac:dyDescent="0.35">
      <c r="A3534" s="11" t="s">
        <v>94</v>
      </c>
      <c r="B3534" s="11">
        <v>2019</v>
      </c>
      <c r="C3534" s="11">
        <v>4</v>
      </c>
      <c r="D3534" s="11" t="s">
        <v>95</v>
      </c>
      <c r="E3534" s="11" t="s">
        <v>96</v>
      </c>
      <c r="F3534" s="11" t="s">
        <v>700</v>
      </c>
      <c r="G3534" s="11" t="s">
        <v>259</v>
      </c>
      <c r="H3534" s="11" t="s">
        <v>98</v>
      </c>
      <c r="I3534" s="11" t="s">
        <v>252</v>
      </c>
      <c r="J3534" s="11" t="s">
        <v>99</v>
      </c>
      <c r="K3534" s="11" t="s">
        <v>70</v>
      </c>
      <c r="L3534" s="11" t="s">
        <v>157</v>
      </c>
      <c r="M3534" s="11" t="s">
        <v>101</v>
      </c>
      <c r="N3534" s="11">
        <v>6</v>
      </c>
      <c r="O3534" s="11">
        <v>2019</v>
      </c>
      <c r="P3534" s="11" t="s">
        <v>154</v>
      </c>
      <c r="Q3534" s="11" t="s">
        <v>154</v>
      </c>
      <c r="R3534" s="11" t="s">
        <v>259</v>
      </c>
      <c r="S3534" s="11" t="s">
        <v>104</v>
      </c>
      <c r="T3534" s="11">
        <v>334</v>
      </c>
      <c r="U3534" s="11" t="str">
        <f>IF(ISERROR(VLOOKUP(I3534,'BACK INFO'!F:F,1,0)),IF(ISERROR(VLOOKUP(I3534,'BACK INFO'!H:H,1,0)),K3534,'BACK INFO'!$H$1),'BACK INFO'!$G$1)</f>
        <v>JUDITH ANN DEAL</v>
      </c>
    </row>
    <row r="3535" spans="1:21" s="11" customFormat="1" x14ac:dyDescent="0.35">
      <c r="A3535" s="11" t="s">
        <v>94</v>
      </c>
      <c r="B3535" s="11">
        <v>2019</v>
      </c>
      <c r="C3535" s="11">
        <v>4</v>
      </c>
      <c r="D3535" s="11" t="s">
        <v>95</v>
      </c>
      <c r="E3535" s="11" t="s">
        <v>96</v>
      </c>
      <c r="F3535" s="11" t="s">
        <v>700</v>
      </c>
      <c r="G3535" s="11" t="s">
        <v>259</v>
      </c>
      <c r="H3535" s="11" t="s">
        <v>98</v>
      </c>
      <c r="I3535" s="11" t="s">
        <v>498</v>
      </c>
      <c r="J3535" s="11" t="s">
        <v>99</v>
      </c>
      <c r="K3535" s="11" t="s">
        <v>75</v>
      </c>
      <c r="L3535" s="11" t="s">
        <v>131</v>
      </c>
      <c r="M3535" s="11" t="s">
        <v>101</v>
      </c>
      <c r="N3535" s="11">
        <v>27</v>
      </c>
      <c r="O3535" s="11">
        <v>2019</v>
      </c>
      <c r="P3535" s="11" t="s">
        <v>154</v>
      </c>
      <c r="Q3535" s="11" t="s">
        <v>154</v>
      </c>
      <c r="R3535" s="11" t="s">
        <v>259</v>
      </c>
      <c r="S3535" s="11" t="s">
        <v>104</v>
      </c>
      <c r="T3535" s="11">
        <v>735</v>
      </c>
      <c r="U3535" s="11" t="str">
        <f>IF(ISERROR(VLOOKUP(I3535,'BACK INFO'!F:F,1,0)),IF(ISERROR(VLOOKUP(I3535,'BACK INFO'!H:H,1,0)),K3535,'BACK INFO'!$H$1),'BACK INFO'!$G$1)</f>
        <v>LAURA BONG</v>
      </c>
    </row>
    <row r="3536" spans="1:21" s="11" customFormat="1" x14ac:dyDescent="0.35">
      <c r="A3536" s="11" t="s">
        <v>94</v>
      </c>
      <c r="B3536" s="11">
        <v>2019</v>
      </c>
      <c r="C3536" s="11">
        <v>4</v>
      </c>
      <c r="D3536" s="11" t="s">
        <v>95</v>
      </c>
      <c r="E3536" s="11" t="s">
        <v>96</v>
      </c>
      <c r="F3536" s="11" t="s">
        <v>700</v>
      </c>
      <c r="G3536" s="11" t="s">
        <v>259</v>
      </c>
      <c r="H3536" s="11" t="s">
        <v>98</v>
      </c>
      <c r="I3536" s="11" t="s">
        <v>499</v>
      </c>
      <c r="J3536" s="11" t="s">
        <v>99</v>
      </c>
      <c r="K3536" s="11" t="s">
        <v>74</v>
      </c>
      <c r="L3536" s="11" t="s">
        <v>229</v>
      </c>
      <c r="M3536" s="11" t="s">
        <v>101</v>
      </c>
      <c r="N3536" s="11">
        <v>90</v>
      </c>
      <c r="O3536" s="11">
        <v>2019</v>
      </c>
      <c r="P3536" s="11" t="s">
        <v>154</v>
      </c>
      <c r="Q3536" s="11" t="s">
        <v>154</v>
      </c>
      <c r="R3536" s="11" t="s">
        <v>259</v>
      </c>
      <c r="S3536" s="11" t="s">
        <v>104</v>
      </c>
      <c r="T3536" s="11">
        <v>3042</v>
      </c>
      <c r="U3536" s="11" t="str">
        <f>IF(ISERROR(VLOOKUP(I3536,'BACK INFO'!F:F,1,0)),IF(ISERROR(VLOOKUP(I3536,'BACK INFO'!H:H,1,0)),K3536,'BACK INFO'!$H$1),'BACK INFO'!$G$1)</f>
        <v>DENISE ARNETT</v>
      </c>
    </row>
    <row r="3537" spans="1:21" s="11" customFormat="1" x14ac:dyDescent="0.35">
      <c r="A3537" s="11" t="s">
        <v>94</v>
      </c>
      <c r="B3537" s="11">
        <v>2019</v>
      </c>
      <c r="C3537" s="11">
        <v>4</v>
      </c>
      <c r="D3537" s="11" t="s">
        <v>95</v>
      </c>
      <c r="E3537" s="11" t="s">
        <v>96</v>
      </c>
      <c r="F3537" s="11" t="s">
        <v>700</v>
      </c>
      <c r="G3537" s="11" t="s">
        <v>259</v>
      </c>
      <c r="H3537" s="11" t="s">
        <v>98</v>
      </c>
      <c r="I3537" s="11" t="s">
        <v>113</v>
      </c>
      <c r="J3537" s="11" t="s">
        <v>99</v>
      </c>
      <c r="K3537" s="11" t="s">
        <v>72</v>
      </c>
      <c r="L3537" s="11" t="s">
        <v>114</v>
      </c>
      <c r="M3537" s="11" t="s">
        <v>101</v>
      </c>
      <c r="N3537" s="11">
        <v>19</v>
      </c>
      <c r="O3537" s="11">
        <v>2019</v>
      </c>
      <c r="P3537" s="11" t="s">
        <v>154</v>
      </c>
      <c r="Q3537" s="11" t="s">
        <v>154</v>
      </c>
      <c r="R3537" s="11" t="s">
        <v>259</v>
      </c>
      <c r="S3537" s="11" t="s">
        <v>104</v>
      </c>
      <c r="T3537" s="11">
        <v>552</v>
      </c>
      <c r="U3537" s="11" t="str">
        <f>IF(ISERROR(VLOOKUP(I3537,'BACK INFO'!F:F,1,0)),IF(ISERROR(VLOOKUP(I3537,'BACK INFO'!H:H,1,0)),K3537,'BACK INFO'!$H$1),'BACK INFO'!$G$1)</f>
        <v>BILL MILLER AND COMPANY</v>
      </c>
    </row>
    <row r="3538" spans="1:21" s="11" customFormat="1" x14ac:dyDescent="0.35">
      <c r="A3538" s="11" t="s">
        <v>94</v>
      </c>
      <c r="B3538" s="11">
        <v>2019</v>
      </c>
      <c r="C3538" s="11">
        <v>4</v>
      </c>
      <c r="D3538" s="11" t="s">
        <v>95</v>
      </c>
      <c r="E3538" s="11" t="s">
        <v>96</v>
      </c>
      <c r="F3538" s="11" t="s">
        <v>700</v>
      </c>
      <c r="G3538" s="11" t="s">
        <v>259</v>
      </c>
      <c r="H3538" s="11" t="s">
        <v>98</v>
      </c>
      <c r="I3538" s="11" t="s">
        <v>226</v>
      </c>
      <c r="J3538" s="11" t="s">
        <v>99</v>
      </c>
      <c r="K3538" s="11" t="s">
        <v>71</v>
      </c>
      <c r="L3538" s="11" t="s">
        <v>227</v>
      </c>
      <c r="M3538" s="11" t="s">
        <v>101</v>
      </c>
      <c r="N3538" s="11">
        <v>1528</v>
      </c>
      <c r="O3538" s="11">
        <v>2019</v>
      </c>
      <c r="P3538" s="11" t="s">
        <v>154</v>
      </c>
      <c r="Q3538" s="11" t="s">
        <v>154</v>
      </c>
      <c r="R3538" s="11" t="s">
        <v>259</v>
      </c>
      <c r="S3538" s="11" t="s">
        <v>104</v>
      </c>
      <c r="T3538" s="11">
        <v>39555.839999999967</v>
      </c>
      <c r="U3538" s="11" t="str">
        <f>IF(ISERROR(VLOOKUP(I3538,'BACK INFO'!F:F,1,0)),IF(ISERROR(VLOOKUP(I3538,'BACK INFO'!H:H,1,0)),K3538,'BACK INFO'!$H$1),'BACK INFO'!$G$1)</f>
        <v>HOLLY SALES INC.</v>
      </c>
    </row>
    <row r="3539" spans="1:21" s="11" customFormat="1" x14ac:dyDescent="0.35">
      <c r="A3539" s="11" t="s">
        <v>94</v>
      </c>
      <c r="B3539" s="11">
        <v>2019</v>
      </c>
      <c r="C3539" s="11">
        <v>4</v>
      </c>
      <c r="D3539" s="11" t="s">
        <v>95</v>
      </c>
      <c r="E3539" s="11" t="s">
        <v>96</v>
      </c>
      <c r="F3539" s="11" t="s">
        <v>700</v>
      </c>
      <c r="G3539" s="11" t="s">
        <v>259</v>
      </c>
      <c r="H3539" s="11" t="s">
        <v>98</v>
      </c>
      <c r="I3539" s="11" t="s">
        <v>407</v>
      </c>
      <c r="J3539" s="11" t="s">
        <v>99</v>
      </c>
      <c r="K3539" s="11" t="s">
        <v>72</v>
      </c>
      <c r="L3539" s="11" t="s">
        <v>114</v>
      </c>
      <c r="M3539" s="11" t="s">
        <v>101</v>
      </c>
      <c r="N3539" s="11">
        <v>24</v>
      </c>
      <c r="O3539" s="11">
        <v>2019</v>
      </c>
      <c r="P3539" s="11" t="s">
        <v>154</v>
      </c>
      <c r="Q3539" s="11" t="s">
        <v>154</v>
      </c>
      <c r="R3539" s="11" t="s">
        <v>259</v>
      </c>
      <c r="S3539" s="11" t="s">
        <v>104</v>
      </c>
      <c r="T3539" s="11">
        <v>696</v>
      </c>
      <c r="U3539" s="11" t="str">
        <f>IF(ISERROR(VLOOKUP(I3539,'BACK INFO'!F:F,1,0)),IF(ISERROR(VLOOKUP(I3539,'BACK INFO'!H:H,1,0)),K3539,'BACK INFO'!$H$1),'BACK INFO'!$G$1)</f>
        <v>BILL MILLER AND COMPANY</v>
      </c>
    </row>
    <row r="3540" spans="1:21" s="11" customFormat="1" x14ac:dyDescent="0.35">
      <c r="A3540" s="11" t="s">
        <v>94</v>
      </c>
      <c r="B3540" s="11">
        <v>2019</v>
      </c>
      <c r="C3540" s="11">
        <v>4</v>
      </c>
      <c r="D3540" s="11" t="s">
        <v>95</v>
      </c>
      <c r="E3540" s="11" t="s">
        <v>96</v>
      </c>
      <c r="F3540" s="11" t="s">
        <v>700</v>
      </c>
      <c r="G3540" s="11" t="s">
        <v>259</v>
      </c>
      <c r="H3540" s="11" t="s">
        <v>98</v>
      </c>
      <c r="I3540" s="11" t="s">
        <v>500</v>
      </c>
      <c r="J3540" s="11" t="s">
        <v>99</v>
      </c>
      <c r="K3540" s="11" t="s">
        <v>75</v>
      </c>
      <c r="L3540" s="11" t="s">
        <v>131</v>
      </c>
      <c r="M3540" s="11" t="s">
        <v>101</v>
      </c>
      <c r="N3540" s="11">
        <v>46</v>
      </c>
      <c r="O3540" s="11">
        <v>2019</v>
      </c>
      <c r="P3540" s="11" t="s">
        <v>154</v>
      </c>
      <c r="Q3540" s="11" t="s">
        <v>154</v>
      </c>
      <c r="R3540" s="11" t="s">
        <v>259</v>
      </c>
      <c r="S3540" s="11" t="s">
        <v>104</v>
      </c>
      <c r="T3540" s="11">
        <v>1375</v>
      </c>
      <c r="U3540" s="11" t="str">
        <f>IF(ISERROR(VLOOKUP(I3540,'BACK INFO'!F:F,1,0)),IF(ISERROR(VLOOKUP(I3540,'BACK INFO'!H:H,1,0)),K3540,'BACK INFO'!$H$1),'BACK INFO'!$G$1)</f>
        <v>LAURA BONG</v>
      </c>
    </row>
    <row r="3541" spans="1:21" s="11" customFormat="1" x14ac:dyDescent="0.35">
      <c r="A3541" s="11" t="s">
        <v>94</v>
      </c>
      <c r="B3541" s="11">
        <v>2019</v>
      </c>
      <c r="C3541" s="11">
        <v>4</v>
      </c>
      <c r="D3541" s="11" t="s">
        <v>95</v>
      </c>
      <c r="E3541" s="11" t="s">
        <v>96</v>
      </c>
      <c r="F3541" s="11" t="s">
        <v>700</v>
      </c>
      <c r="G3541" s="11" t="s">
        <v>259</v>
      </c>
      <c r="H3541" s="11" t="s">
        <v>98</v>
      </c>
      <c r="I3541" s="11" t="s">
        <v>566</v>
      </c>
      <c r="J3541" s="11" t="s">
        <v>99</v>
      </c>
      <c r="K3541" s="11" t="s">
        <v>70</v>
      </c>
      <c r="L3541" s="11" t="s">
        <v>157</v>
      </c>
      <c r="M3541" s="11" t="s">
        <v>101</v>
      </c>
      <c r="N3541" s="11">
        <v>36</v>
      </c>
      <c r="O3541" s="11">
        <v>2019</v>
      </c>
      <c r="P3541" s="11" t="s">
        <v>154</v>
      </c>
      <c r="Q3541" s="11" t="s">
        <v>154</v>
      </c>
      <c r="R3541" s="11" t="s">
        <v>259</v>
      </c>
      <c r="S3541" s="11" t="s">
        <v>104</v>
      </c>
      <c r="T3541" s="11">
        <v>1232</v>
      </c>
      <c r="U3541" s="11" t="str">
        <f>IF(ISERROR(VLOOKUP(I3541,'BACK INFO'!F:F,1,0)),IF(ISERROR(VLOOKUP(I3541,'BACK INFO'!H:H,1,0)),K3541,'BACK INFO'!$H$1),'BACK INFO'!$G$1)</f>
        <v>JUDITH ANN DEAL</v>
      </c>
    </row>
    <row r="3542" spans="1:21" s="11" customFormat="1" x14ac:dyDescent="0.35">
      <c r="A3542" s="11" t="s">
        <v>94</v>
      </c>
      <c r="B3542" s="11">
        <v>2019</v>
      </c>
      <c r="C3542" s="11">
        <v>4</v>
      </c>
      <c r="D3542" s="11" t="s">
        <v>95</v>
      </c>
      <c r="E3542" s="11" t="s">
        <v>96</v>
      </c>
      <c r="F3542" s="11" t="s">
        <v>700</v>
      </c>
      <c r="G3542" s="11" t="s">
        <v>259</v>
      </c>
      <c r="H3542" s="11" t="s">
        <v>98</v>
      </c>
      <c r="I3542" s="11" t="s">
        <v>460</v>
      </c>
      <c r="J3542" s="11" t="s">
        <v>99</v>
      </c>
      <c r="K3542" s="11" t="s">
        <v>71</v>
      </c>
      <c r="L3542" s="11" t="s">
        <v>159</v>
      </c>
      <c r="M3542" s="11" t="s">
        <v>101</v>
      </c>
      <c r="N3542" s="11">
        <v>80</v>
      </c>
      <c r="O3542" s="11">
        <v>2019</v>
      </c>
      <c r="P3542" s="11" t="s">
        <v>154</v>
      </c>
      <c r="Q3542" s="11" t="s">
        <v>154</v>
      </c>
      <c r="R3542" s="11" t="s">
        <v>259</v>
      </c>
      <c r="S3542" s="11" t="s">
        <v>104</v>
      </c>
      <c r="T3542" s="11">
        <v>2419</v>
      </c>
      <c r="U3542" s="11" t="str">
        <f>IF(ISERROR(VLOOKUP(I3542,'BACK INFO'!F:F,1,0)),IF(ISERROR(VLOOKUP(I3542,'BACK INFO'!H:H,1,0)),K3542,'BACK INFO'!$H$1),'BACK INFO'!$G$1)</f>
        <v>HOLLY SALES INC.</v>
      </c>
    </row>
    <row r="3543" spans="1:21" s="11" customFormat="1" x14ac:dyDescent="0.35">
      <c r="A3543" s="11" t="s">
        <v>94</v>
      </c>
      <c r="B3543" s="11">
        <v>2019</v>
      </c>
      <c r="C3543" s="11">
        <v>4</v>
      </c>
      <c r="D3543" s="11" t="s">
        <v>95</v>
      </c>
      <c r="E3543" s="11" t="s">
        <v>96</v>
      </c>
      <c r="F3543" s="11" t="s">
        <v>700</v>
      </c>
      <c r="G3543" s="11" t="s">
        <v>259</v>
      </c>
      <c r="H3543" s="11" t="s">
        <v>98</v>
      </c>
      <c r="I3543" s="11" t="s">
        <v>462</v>
      </c>
      <c r="J3543" s="11" t="s">
        <v>99</v>
      </c>
      <c r="K3543" s="11" t="s">
        <v>72</v>
      </c>
      <c r="L3543" s="11" t="s">
        <v>452</v>
      </c>
      <c r="M3543" s="11" t="s">
        <v>101</v>
      </c>
      <c r="N3543" s="11">
        <v>10</v>
      </c>
      <c r="O3543" s="11">
        <v>2019</v>
      </c>
      <c r="P3543" s="11" t="s">
        <v>154</v>
      </c>
      <c r="Q3543" s="11" t="s">
        <v>154</v>
      </c>
      <c r="R3543" s="11" t="s">
        <v>259</v>
      </c>
      <c r="S3543" s="11" t="s">
        <v>104</v>
      </c>
      <c r="T3543" s="11">
        <v>450</v>
      </c>
      <c r="U3543" s="11" t="str">
        <f>IF(ISERROR(VLOOKUP(I3543,'BACK INFO'!F:F,1,0)),IF(ISERROR(VLOOKUP(I3543,'BACK INFO'!H:H,1,0)),K3543,'BACK INFO'!$H$1),'BACK INFO'!$G$1)</f>
        <v>BILL MILLER AND COMPANY</v>
      </c>
    </row>
    <row r="3544" spans="1:21" s="11" customFormat="1" x14ac:dyDescent="0.35">
      <c r="A3544" s="11" t="s">
        <v>94</v>
      </c>
      <c r="B3544" s="11">
        <v>2019</v>
      </c>
      <c r="C3544" s="11">
        <v>4</v>
      </c>
      <c r="D3544" s="11" t="s">
        <v>95</v>
      </c>
      <c r="E3544" s="11" t="s">
        <v>96</v>
      </c>
      <c r="F3544" s="11" t="s">
        <v>700</v>
      </c>
      <c r="G3544" s="11" t="s">
        <v>259</v>
      </c>
      <c r="H3544" s="11" t="s">
        <v>98</v>
      </c>
      <c r="I3544" s="11" t="s">
        <v>253</v>
      </c>
      <c r="J3544" s="11" t="s">
        <v>99</v>
      </c>
      <c r="K3544" s="11" t="s">
        <v>72</v>
      </c>
      <c r="L3544" s="11" t="s">
        <v>114</v>
      </c>
      <c r="M3544" s="11" t="s">
        <v>101</v>
      </c>
      <c r="N3544" s="11">
        <v>62</v>
      </c>
      <c r="O3544" s="11">
        <v>2019</v>
      </c>
      <c r="P3544" s="11" t="s">
        <v>154</v>
      </c>
      <c r="Q3544" s="11" t="s">
        <v>154</v>
      </c>
      <c r="R3544" s="11" t="s">
        <v>259</v>
      </c>
      <c r="S3544" s="11" t="s">
        <v>104</v>
      </c>
      <c r="T3544" s="11">
        <v>1993</v>
      </c>
      <c r="U3544" s="11" t="str">
        <f>IF(ISERROR(VLOOKUP(I3544,'BACK INFO'!F:F,1,0)),IF(ISERROR(VLOOKUP(I3544,'BACK INFO'!H:H,1,0)),K3544,'BACK INFO'!$H$1),'BACK INFO'!$G$1)</f>
        <v>BILL MILLER AND COMPANY</v>
      </c>
    </row>
    <row r="3545" spans="1:21" s="11" customFormat="1" x14ac:dyDescent="0.35">
      <c r="A3545" s="11" t="s">
        <v>94</v>
      </c>
      <c r="B3545" s="11">
        <v>2019</v>
      </c>
      <c r="C3545" s="11">
        <v>4</v>
      </c>
      <c r="D3545" s="11" t="s">
        <v>95</v>
      </c>
      <c r="E3545" s="11" t="s">
        <v>96</v>
      </c>
      <c r="F3545" s="11" t="s">
        <v>700</v>
      </c>
      <c r="G3545" s="11" t="s">
        <v>259</v>
      </c>
      <c r="H3545" s="11" t="s">
        <v>98</v>
      </c>
      <c r="I3545" s="11" t="s">
        <v>547</v>
      </c>
      <c r="J3545" s="11" t="s">
        <v>99</v>
      </c>
      <c r="K3545" s="11" t="s">
        <v>72</v>
      </c>
      <c r="L3545" s="11" t="s">
        <v>114</v>
      </c>
      <c r="M3545" s="11" t="s">
        <v>101</v>
      </c>
      <c r="N3545" s="11">
        <v>116</v>
      </c>
      <c r="O3545" s="11">
        <v>2019</v>
      </c>
      <c r="P3545" s="11" t="s">
        <v>154</v>
      </c>
      <c r="Q3545" s="11" t="s">
        <v>154</v>
      </c>
      <c r="R3545" s="11" t="s">
        <v>259</v>
      </c>
      <c r="S3545" s="11" t="s">
        <v>104</v>
      </c>
      <c r="T3545" s="11">
        <v>3387</v>
      </c>
      <c r="U3545" s="11" t="str">
        <f>IF(ISERROR(VLOOKUP(I3545,'BACK INFO'!F:F,1,0)),IF(ISERROR(VLOOKUP(I3545,'BACK INFO'!H:H,1,0)),K3545,'BACK INFO'!$H$1),'BACK INFO'!$G$1)</f>
        <v>BILL MILLER AND COMPANY</v>
      </c>
    </row>
    <row r="3546" spans="1:21" s="11" customFormat="1" x14ac:dyDescent="0.35">
      <c r="A3546" s="11" t="s">
        <v>94</v>
      </c>
      <c r="B3546" s="11">
        <v>2019</v>
      </c>
      <c r="C3546" s="11">
        <v>4</v>
      </c>
      <c r="D3546" s="11" t="s">
        <v>95</v>
      </c>
      <c r="E3546" s="11" t="s">
        <v>96</v>
      </c>
      <c r="F3546" s="11" t="s">
        <v>700</v>
      </c>
      <c r="G3546" s="11" t="s">
        <v>259</v>
      </c>
      <c r="H3546" s="11" t="s">
        <v>98</v>
      </c>
      <c r="I3546" s="11" t="s">
        <v>254</v>
      </c>
      <c r="J3546" s="11" t="s">
        <v>99</v>
      </c>
      <c r="K3546" s="11" t="s">
        <v>72</v>
      </c>
      <c r="L3546" s="11" t="s">
        <v>114</v>
      </c>
      <c r="M3546" s="11" t="s">
        <v>101</v>
      </c>
      <c r="N3546" s="11">
        <v>30</v>
      </c>
      <c r="O3546" s="11">
        <v>2019</v>
      </c>
      <c r="P3546" s="11" t="s">
        <v>154</v>
      </c>
      <c r="Q3546" s="11" t="s">
        <v>154</v>
      </c>
      <c r="R3546" s="11" t="s">
        <v>259</v>
      </c>
      <c r="S3546" s="11" t="s">
        <v>104</v>
      </c>
      <c r="T3546" s="11">
        <v>860</v>
      </c>
      <c r="U3546" s="11" t="str">
        <f>IF(ISERROR(VLOOKUP(I3546,'BACK INFO'!F:F,1,0)),IF(ISERROR(VLOOKUP(I3546,'BACK INFO'!H:H,1,0)),K3546,'BACK INFO'!$H$1),'BACK INFO'!$G$1)</f>
        <v>BILL MILLER AND COMPANY</v>
      </c>
    </row>
    <row r="3547" spans="1:21" s="11" customFormat="1" x14ac:dyDescent="0.35">
      <c r="A3547" s="11" t="s">
        <v>94</v>
      </c>
      <c r="B3547" s="11">
        <v>2019</v>
      </c>
      <c r="C3547" s="11">
        <v>4</v>
      </c>
      <c r="D3547" s="11" t="s">
        <v>95</v>
      </c>
      <c r="E3547" s="11" t="s">
        <v>96</v>
      </c>
      <c r="F3547" s="11" t="s">
        <v>700</v>
      </c>
      <c r="G3547" s="11" t="s">
        <v>259</v>
      </c>
      <c r="H3547" s="11" t="s">
        <v>98</v>
      </c>
      <c r="I3547" s="11" t="s">
        <v>63</v>
      </c>
      <c r="J3547" s="11" t="s">
        <v>99</v>
      </c>
      <c r="K3547" s="11" t="s">
        <v>54</v>
      </c>
      <c r="L3547" s="11" t="s">
        <v>129</v>
      </c>
      <c r="M3547" s="11" t="s">
        <v>122</v>
      </c>
      <c r="N3547" s="11">
        <v>199</v>
      </c>
      <c r="O3547" s="11">
        <v>2019</v>
      </c>
      <c r="P3547" s="11" t="s">
        <v>154</v>
      </c>
      <c r="Q3547" s="11" t="s">
        <v>154</v>
      </c>
      <c r="R3547" s="11" t="s">
        <v>259</v>
      </c>
      <c r="S3547" s="11" t="s">
        <v>104</v>
      </c>
      <c r="T3547" s="11">
        <v>5266.6</v>
      </c>
      <c r="U3547" s="11" t="str">
        <f>IF(ISERROR(VLOOKUP(I3547,'BACK INFO'!F:F,1,0)),IF(ISERROR(VLOOKUP(I3547,'BACK INFO'!H:H,1,0)),K3547,'BACK INFO'!$H$1),'BACK INFO'!$G$1)</f>
        <v>PAIGE ALYSE STRAUGHAN</v>
      </c>
    </row>
    <row r="3548" spans="1:21" s="11" customFormat="1" x14ac:dyDescent="0.35">
      <c r="A3548" s="11" t="s">
        <v>94</v>
      </c>
      <c r="B3548" s="11">
        <v>2019</v>
      </c>
      <c r="C3548" s="11">
        <v>4</v>
      </c>
      <c r="D3548" s="11" t="s">
        <v>95</v>
      </c>
      <c r="E3548" s="11" t="s">
        <v>96</v>
      </c>
      <c r="F3548" s="11" t="s">
        <v>700</v>
      </c>
      <c r="G3548" s="11" t="s">
        <v>259</v>
      </c>
      <c r="H3548" s="11" t="s">
        <v>98</v>
      </c>
      <c r="I3548" s="11" t="s">
        <v>255</v>
      </c>
      <c r="J3548" s="11" t="s">
        <v>99</v>
      </c>
      <c r="K3548" s="11" t="s">
        <v>72</v>
      </c>
      <c r="L3548" s="11" t="s">
        <v>114</v>
      </c>
      <c r="M3548" s="11" t="s">
        <v>101</v>
      </c>
      <c r="N3548" s="11">
        <v>56</v>
      </c>
      <c r="O3548" s="11">
        <v>2019</v>
      </c>
      <c r="P3548" s="11" t="s">
        <v>154</v>
      </c>
      <c r="Q3548" s="11" t="s">
        <v>154</v>
      </c>
      <c r="R3548" s="11" t="s">
        <v>259</v>
      </c>
      <c r="S3548" s="11" t="s">
        <v>104</v>
      </c>
      <c r="T3548" s="11">
        <v>1631</v>
      </c>
      <c r="U3548" s="11" t="str">
        <f>IF(ISERROR(VLOOKUP(I3548,'BACK INFO'!F:F,1,0)),IF(ISERROR(VLOOKUP(I3548,'BACK INFO'!H:H,1,0)),K3548,'BACK INFO'!$H$1),'BACK INFO'!$G$1)</f>
        <v>BILL MILLER AND COMPANY</v>
      </c>
    </row>
    <row r="3549" spans="1:21" s="11" customFormat="1" x14ac:dyDescent="0.35">
      <c r="A3549" s="11" t="s">
        <v>94</v>
      </c>
      <c r="B3549" s="11">
        <v>2019</v>
      </c>
      <c r="C3549" s="11">
        <v>4</v>
      </c>
      <c r="D3549" s="11" t="s">
        <v>95</v>
      </c>
      <c r="E3549" s="11" t="s">
        <v>96</v>
      </c>
      <c r="F3549" s="11" t="s">
        <v>700</v>
      </c>
      <c r="G3549" s="11" t="s">
        <v>259</v>
      </c>
      <c r="H3549" s="11" t="s">
        <v>98</v>
      </c>
      <c r="I3549" s="11" t="s">
        <v>329</v>
      </c>
      <c r="J3549" s="11" t="s">
        <v>99</v>
      </c>
      <c r="K3549" s="11" t="s">
        <v>245</v>
      </c>
      <c r="L3549" s="11" t="s">
        <v>114</v>
      </c>
      <c r="M3549" s="11" t="s">
        <v>101</v>
      </c>
      <c r="N3549" s="11">
        <v>39</v>
      </c>
      <c r="O3549" s="11">
        <v>2019</v>
      </c>
      <c r="P3549" s="11" t="s">
        <v>154</v>
      </c>
      <c r="Q3549" s="11" t="s">
        <v>154</v>
      </c>
      <c r="R3549" s="11" t="s">
        <v>259</v>
      </c>
      <c r="S3549" s="11" t="s">
        <v>104</v>
      </c>
      <c r="T3549" s="11">
        <v>1382</v>
      </c>
      <c r="U3549" s="11" t="str">
        <f>IF(ISERROR(VLOOKUP(I3549,'BACK INFO'!F:F,1,0)),IF(ISERROR(VLOOKUP(I3549,'BACK INFO'!H:H,1,0)),K3549,'BACK INFO'!$H$1),'BACK INFO'!$G$1)</f>
        <v>JULIUS ORTIZ MALDONADO</v>
      </c>
    </row>
    <row r="3550" spans="1:21" s="11" customFormat="1" x14ac:dyDescent="0.35">
      <c r="A3550" s="11" t="s">
        <v>94</v>
      </c>
      <c r="B3550" s="11">
        <v>2019</v>
      </c>
      <c r="C3550" s="11">
        <v>4</v>
      </c>
      <c r="D3550" s="11" t="s">
        <v>95</v>
      </c>
      <c r="E3550" s="11" t="s">
        <v>96</v>
      </c>
      <c r="F3550" s="11" t="s">
        <v>700</v>
      </c>
      <c r="G3550" s="11" t="s">
        <v>259</v>
      </c>
      <c r="H3550" s="11" t="s">
        <v>98</v>
      </c>
      <c r="I3550" s="11" t="s">
        <v>202</v>
      </c>
      <c r="J3550" s="11" t="s">
        <v>99</v>
      </c>
      <c r="K3550" s="11" t="s">
        <v>67</v>
      </c>
      <c r="L3550" s="11" t="s">
        <v>108</v>
      </c>
      <c r="M3550" s="11" t="s">
        <v>101</v>
      </c>
      <c r="N3550" s="11">
        <v>126</v>
      </c>
      <c r="O3550" s="11">
        <v>2019</v>
      </c>
      <c r="P3550" s="11" t="s">
        <v>154</v>
      </c>
      <c r="Q3550" s="11" t="s">
        <v>154</v>
      </c>
      <c r="R3550" s="11" t="s">
        <v>259</v>
      </c>
      <c r="S3550" s="11" t="s">
        <v>104</v>
      </c>
      <c r="T3550" s="11">
        <v>4472</v>
      </c>
      <c r="U3550" s="11" t="str">
        <f>IF(ISERROR(VLOOKUP(I3550,'BACK INFO'!F:F,1,0)),IF(ISERROR(VLOOKUP(I3550,'BACK INFO'!H:H,1,0)),K3550,'BACK INFO'!$H$1),'BACK INFO'!$G$1)</f>
        <v>ANITA M. HOPKINS</v>
      </c>
    </row>
    <row r="3551" spans="1:21" s="11" customFormat="1" x14ac:dyDescent="0.35">
      <c r="A3551" s="11" t="s">
        <v>94</v>
      </c>
      <c r="B3551" s="11">
        <v>2019</v>
      </c>
      <c r="C3551" s="11">
        <v>4</v>
      </c>
      <c r="D3551" s="11" t="s">
        <v>95</v>
      </c>
      <c r="E3551" s="11" t="s">
        <v>96</v>
      </c>
      <c r="F3551" s="11" t="s">
        <v>700</v>
      </c>
      <c r="G3551" s="11" t="s">
        <v>259</v>
      </c>
      <c r="H3551" s="11" t="s">
        <v>98</v>
      </c>
      <c r="I3551" s="11" t="s">
        <v>228</v>
      </c>
      <c r="J3551" s="11" t="s">
        <v>99</v>
      </c>
      <c r="K3551" s="11" t="s">
        <v>74</v>
      </c>
      <c r="L3551" s="11" t="s">
        <v>229</v>
      </c>
      <c r="M3551" s="11" t="s">
        <v>101</v>
      </c>
      <c r="N3551" s="11">
        <v>16</v>
      </c>
      <c r="O3551" s="11">
        <v>2019</v>
      </c>
      <c r="P3551" s="11" t="s">
        <v>154</v>
      </c>
      <c r="Q3551" s="11" t="s">
        <v>154</v>
      </c>
      <c r="R3551" s="11" t="s">
        <v>259</v>
      </c>
      <c r="S3551" s="11" t="s">
        <v>104</v>
      </c>
      <c r="T3551" s="11">
        <v>484</v>
      </c>
      <c r="U3551" s="11" t="str">
        <f>IF(ISERROR(VLOOKUP(I3551,'BACK INFO'!F:F,1,0)),IF(ISERROR(VLOOKUP(I3551,'BACK INFO'!H:H,1,0)),K3551,'BACK INFO'!$H$1),'BACK INFO'!$G$1)</f>
        <v>DENISE ARNETT</v>
      </c>
    </row>
    <row r="3552" spans="1:21" s="11" customFormat="1" x14ac:dyDescent="0.35">
      <c r="A3552" s="11" t="s">
        <v>94</v>
      </c>
      <c r="B3552" s="11">
        <v>2019</v>
      </c>
      <c r="C3552" s="11">
        <v>4</v>
      </c>
      <c r="D3552" s="11" t="s">
        <v>95</v>
      </c>
      <c r="E3552" s="11" t="s">
        <v>96</v>
      </c>
      <c r="F3552" s="11" t="s">
        <v>700</v>
      </c>
      <c r="G3552" s="11" t="s">
        <v>259</v>
      </c>
      <c r="H3552" s="11" t="s">
        <v>98</v>
      </c>
      <c r="I3552" s="11" t="s">
        <v>619</v>
      </c>
      <c r="J3552" s="11" t="s">
        <v>99</v>
      </c>
      <c r="K3552" s="11" t="s">
        <v>67</v>
      </c>
      <c r="L3552" s="11" t="s">
        <v>173</v>
      </c>
      <c r="M3552" s="11" t="s">
        <v>101</v>
      </c>
      <c r="N3552" s="11">
        <v>25</v>
      </c>
      <c r="O3552" s="11">
        <v>2019</v>
      </c>
      <c r="P3552" s="11" t="s">
        <v>154</v>
      </c>
      <c r="Q3552" s="11" t="s">
        <v>154</v>
      </c>
      <c r="R3552" s="11" t="s">
        <v>259</v>
      </c>
      <c r="S3552" s="11" t="s">
        <v>104</v>
      </c>
      <c r="T3552" s="11">
        <v>751</v>
      </c>
      <c r="U3552" s="11" t="str">
        <f>IF(ISERROR(VLOOKUP(I3552,'BACK INFO'!F:F,1,0)),IF(ISERROR(VLOOKUP(I3552,'BACK INFO'!H:H,1,0)),K3552,'BACK INFO'!$H$1),'BACK INFO'!$G$1)</f>
        <v>ANITA M. HOPKINS</v>
      </c>
    </row>
    <row r="3553" spans="1:21" s="11" customFormat="1" x14ac:dyDescent="0.35">
      <c r="A3553" s="11" t="s">
        <v>94</v>
      </c>
      <c r="B3553" s="11">
        <v>2019</v>
      </c>
      <c r="C3553" s="11">
        <v>4</v>
      </c>
      <c r="D3553" s="11" t="s">
        <v>95</v>
      </c>
      <c r="E3553" s="11" t="s">
        <v>96</v>
      </c>
      <c r="F3553" s="11" t="s">
        <v>700</v>
      </c>
      <c r="G3553" s="11" t="s">
        <v>259</v>
      </c>
      <c r="H3553" s="11" t="s">
        <v>98</v>
      </c>
      <c r="I3553" s="11" t="s">
        <v>331</v>
      </c>
      <c r="J3553" s="11" t="s">
        <v>99</v>
      </c>
      <c r="K3553" s="11" t="s">
        <v>72</v>
      </c>
      <c r="L3553" s="11" t="s">
        <v>114</v>
      </c>
      <c r="M3553" s="11" t="s">
        <v>101</v>
      </c>
      <c r="N3553" s="11">
        <v>20</v>
      </c>
      <c r="O3553" s="11">
        <v>2019</v>
      </c>
      <c r="P3553" s="11" t="s">
        <v>154</v>
      </c>
      <c r="Q3553" s="11" t="s">
        <v>154</v>
      </c>
      <c r="R3553" s="11" t="s">
        <v>259</v>
      </c>
      <c r="S3553" s="11" t="s">
        <v>104</v>
      </c>
      <c r="T3553" s="11">
        <v>656</v>
      </c>
      <c r="U3553" s="11" t="str">
        <f>IF(ISERROR(VLOOKUP(I3553,'BACK INFO'!F:F,1,0)),IF(ISERROR(VLOOKUP(I3553,'BACK INFO'!H:H,1,0)),K3553,'BACK INFO'!$H$1),'BACK INFO'!$G$1)</f>
        <v>BILL MILLER AND COMPANY</v>
      </c>
    </row>
    <row r="3554" spans="1:21" s="11" customFormat="1" x14ac:dyDescent="0.35">
      <c r="A3554" s="11" t="s">
        <v>94</v>
      </c>
      <c r="B3554" s="11">
        <v>2019</v>
      </c>
      <c r="C3554" s="11">
        <v>4</v>
      </c>
      <c r="D3554" s="11" t="s">
        <v>95</v>
      </c>
      <c r="E3554" s="11" t="s">
        <v>96</v>
      </c>
      <c r="F3554" s="11" t="s">
        <v>700</v>
      </c>
      <c r="G3554" s="11" t="s">
        <v>259</v>
      </c>
      <c r="H3554" s="11" t="s">
        <v>98</v>
      </c>
      <c r="I3554" s="11" t="s">
        <v>372</v>
      </c>
      <c r="J3554" s="11" t="s">
        <v>99</v>
      </c>
      <c r="K3554" s="11" t="s">
        <v>67</v>
      </c>
      <c r="L3554" s="11" t="s">
        <v>373</v>
      </c>
      <c r="M3554" s="11" t="s">
        <v>101</v>
      </c>
      <c r="N3554" s="11">
        <v>41</v>
      </c>
      <c r="O3554" s="11">
        <v>2019</v>
      </c>
      <c r="P3554" s="11" t="s">
        <v>154</v>
      </c>
      <c r="Q3554" s="11" t="s">
        <v>154</v>
      </c>
      <c r="R3554" s="11" t="s">
        <v>259</v>
      </c>
      <c r="S3554" s="11" t="s">
        <v>104</v>
      </c>
      <c r="T3554" s="11">
        <v>1304</v>
      </c>
      <c r="U3554" s="11" t="str">
        <f>IF(ISERROR(VLOOKUP(I3554,'BACK INFO'!F:F,1,0)),IF(ISERROR(VLOOKUP(I3554,'BACK INFO'!H:H,1,0)),K3554,'BACK INFO'!$H$1),'BACK INFO'!$G$1)</f>
        <v>ANITA M. HOPKINS</v>
      </c>
    </row>
    <row r="3555" spans="1:21" s="11" customFormat="1" x14ac:dyDescent="0.35">
      <c r="A3555" s="11" t="s">
        <v>94</v>
      </c>
      <c r="B3555" s="11">
        <v>2019</v>
      </c>
      <c r="C3555" s="11">
        <v>4</v>
      </c>
      <c r="D3555" s="11" t="s">
        <v>95</v>
      </c>
      <c r="E3555" s="11" t="s">
        <v>96</v>
      </c>
      <c r="F3555" s="11" t="s">
        <v>700</v>
      </c>
      <c r="G3555" s="11" t="s">
        <v>259</v>
      </c>
      <c r="H3555" s="11" t="s">
        <v>98</v>
      </c>
      <c r="I3555" s="11" t="s">
        <v>257</v>
      </c>
      <c r="J3555" s="11" t="s">
        <v>99</v>
      </c>
      <c r="K3555" s="11" t="s">
        <v>245</v>
      </c>
      <c r="L3555" s="11" t="s">
        <v>246</v>
      </c>
      <c r="M3555" s="11" t="s">
        <v>246</v>
      </c>
      <c r="N3555" s="11">
        <v>3</v>
      </c>
      <c r="O3555" s="11">
        <v>2019</v>
      </c>
      <c r="P3555" s="11" t="s">
        <v>154</v>
      </c>
      <c r="Q3555" s="11" t="s">
        <v>154</v>
      </c>
      <c r="R3555" s="11" t="s">
        <v>259</v>
      </c>
      <c r="S3555" s="11" t="s">
        <v>104</v>
      </c>
      <c r="T3555" s="11">
        <v>92</v>
      </c>
      <c r="U3555" s="11" t="str">
        <f>IF(ISERROR(VLOOKUP(I3555,'BACK INFO'!F:F,1,0)),IF(ISERROR(VLOOKUP(I3555,'BACK INFO'!H:H,1,0)),K3555,'BACK INFO'!$H$1),'BACK INFO'!$G$1)</f>
        <v>JULIUS ORTIZ MALDONADO</v>
      </c>
    </row>
    <row r="3556" spans="1:21" s="11" customFormat="1" x14ac:dyDescent="0.35">
      <c r="A3556" s="11" t="s">
        <v>94</v>
      </c>
      <c r="B3556" s="11">
        <v>2019</v>
      </c>
      <c r="C3556" s="11">
        <v>4</v>
      </c>
      <c r="D3556" s="11" t="s">
        <v>95</v>
      </c>
      <c r="E3556" s="11" t="s">
        <v>96</v>
      </c>
      <c r="F3556" s="11" t="s">
        <v>700</v>
      </c>
      <c r="G3556" s="11" t="s">
        <v>259</v>
      </c>
      <c r="H3556" s="11" t="s">
        <v>98</v>
      </c>
      <c r="I3556" s="11" t="s">
        <v>464</v>
      </c>
      <c r="J3556" s="11" t="s">
        <v>99</v>
      </c>
      <c r="K3556" s="11" t="s">
        <v>245</v>
      </c>
      <c r="L3556" s="11" t="s">
        <v>246</v>
      </c>
      <c r="M3556" s="11" t="s">
        <v>246</v>
      </c>
      <c r="N3556" s="11">
        <v>40</v>
      </c>
      <c r="O3556" s="11">
        <v>2019</v>
      </c>
      <c r="P3556" s="11" t="s">
        <v>154</v>
      </c>
      <c r="Q3556" s="11" t="s">
        <v>154</v>
      </c>
      <c r="R3556" s="11" t="s">
        <v>259</v>
      </c>
      <c r="S3556" s="11" t="s">
        <v>104</v>
      </c>
      <c r="T3556" s="11">
        <v>1172</v>
      </c>
      <c r="U3556" s="11" t="str">
        <f>IF(ISERROR(VLOOKUP(I3556,'BACK INFO'!F:F,1,0)),IF(ISERROR(VLOOKUP(I3556,'BACK INFO'!H:H,1,0)),K3556,'BACK INFO'!$H$1),'BACK INFO'!$G$1)</f>
        <v>JULIUS ORTIZ MALDONADO</v>
      </c>
    </row>
    <row r="3557" spans="1:21" s="11" customFormat="1" x14ac:dyDescent="0.35">
      <c r="A3557" s="11" t="s">
        <v>94</v>
      </c>
      <c r="B3557" s="11">
        <v>2019</v>
      </c>
      <c r="C3557" s="11">
        <v>4</v>
      </c>
      <c r="D3557" s="11" t="s">
        <v>95</v>
      </c>
      <c r="E3557" s="11" t="s">
        <v>96</v>
      </c>
      <c r="F3557" s="11" t="s">
        <v>700</v>
      </c>
      <c r="G3557" s="11" t="s">
        <v>259</v>
      </c>
      <c r="H3557" s="11" t="s">
        <v>98</v>
      </c>
      <c r="I3557" s="11" t="s">
        <v>414</v>
      </c>
      <c r="J3557" s="11" t="s">
        <v>99</v>
      </c>
      <c r="K3557" s="11" t="s">
        <v>71</v>
      </c>
      <c r="L3557" s="11" t="s">
        <v>169</v>
      </c>
      <c r="M3557" s="11" t="s">
        <v>101</v>
      </c>
      <c r="N3557" s="11">
        <v>32</v>
      </c>
      <c r="O3557" s="11">
        <v>2019</v>
      </c>
      <c r="P3557" s="11" t="s">
        <v>154</v>
      </c>
      <c r="Q3557" s="11" t="s">
        <v>154</v>
      </c>
      <c r="R3557" s="11" t="s">
        <v>259</v>
      </c>
      <c r="S3557" s="11" t="s">
        <v>104</v>
      </c>
      <c r="T3557" s="11">
        <v>1089</v>
      </c>
      <c r="U3557" s="11" t="str">
        <f>IF(ISERROR(VLOOKUP(I3557,'BACK INFO'!F:F,1,0)),IF(ISERROR(VLOOKUP(I3557,'BACK INFO'!H:H,1,0)),K3557,'BACK INFO'!$H$1),'BACK INFO'!$G$1)</f>
        <v>HOLLY SALES INC.</v>
      </c>
    </row>
    <row r="3558" spans="1:21" s="11" customFormat="1" x14ac:dyDescent="0.35">
      <c r="A3558" s="11" t="s">
        <v>94</v>
      </c>
      <c r="B3558" s="11">
        <v>2019</v>
      </c>
      <c r="C3558" s="11">
        <v>4</v>
      </c>
      <c r="D3558" s="11" t="s">
        <v>95</v>
      </c>
      <c r="E3558" s="11" t="s">
        <v>96</v>
      </c>
      <c r="F3558" s="11" t="s">
        <v>700</v>
      </c>
      <c r="G3558" s="11" t="s">
        <v>259</v>
      </c>
      <c r="H3558" s="11" t="s">
        <v>98</v>
      </c>
      <c r="I3558" s="11" t="s">
        <v>465</v>
      </c>
      <c r="J3558" s="11" t="s">
        <v>99</v>
      </c>
      <c r="K3558" s="11" t="s">
        <v>67</v>
      </c>
      <c r="L3558" s="11" t="s">
        <v>231</v>
      </c>
      <c r="M3558" s="11" t="s">
        <v>101</v>
      </c>
      <c r="N3558" s="11">
        <v>89</v>
      </c>
      <c r="O3558" s="11">
        <v>2019</v>
      </c>
      <c r="P3558" s="11" t="s">
        <v>154</v>
      </c>
      <c r="Q3558" s="11" t="s">
        <v>154</v>
      </c>
      <c r="R3558" s="11" t="s">
        <v>259</v>
      </c>
      <c r="S3558" s="11" t="s">
        <v>104</v>
      </c>
      <c r="T3558" s="11">
        <v>2634</v>
      </c>
      <c r="U3558" s="11" t="str">
        <f>IF(ISERROR(VLOOKUP(I3558,'BACK INFO'!F:F,1,0)),IF(ISERROR(VLOOKUP(I3558,'BACK INFO'!H:H,1,0)),K3558,'BACK INFO'!$H$1),'BACK INFO'!$G$1)</f>
        <v>ANITA M. HOPKINS</v>
      </c>
    </row>
    <row r="3559" spans="1:21" s="11" customFormat="1" x14ac:dyDescent="0.35">
      <c r="A3559" s="11" t="s">
        <v>94</v>
      </c>
      <c r="B3559" s="11">
        <v>2019</v>
      </c>
      <c r="C3559" s="11">
        <v>4</v>
      </c>
      <c r="D3559" s="11" t="s">
        <v>95</v>
      </c>
      <c r="E3559" s="11" t="s">
        <v>96</v>
      </c>
      <c r="F3559" s="11" t="s">
        <v>700</v>
      </c>
      <c r="G3559" s="11" t="s">
        <v>259</v>
      </c>
      <c r="H3559" s="11" t="s">
        <v>98</v>
      </c>
      <c r="I3559" s="11" t="s">
        <v>168</v>
      </c>
      <c r="J3559" s="11" t="s">
        <v>99</v>
      </c>
      <c r="K3559" s="11" t="s">
        <v>71</v>
      </c>
      <c r="L3559" s="11" t="s">
        <v>169</v>
      </c>
      <c r="M3559" s="11" t="s">
        <v>101</v>
      </c>
      <c r="N3559" s="11">
        <v>85</v>
      </c>
      <c r="O3559" s="11">
        <v>2019</v>
      </c>
      <c r="P3559" s="11" t="s">
        <v>154</v>
      </c>
      <c r="Q3559" s="11" t="s">
        <v>154</v>
      </c>
      <c r="R3559" s="11" t="s">
        <v>259</v>
      </c>
      <c r="S3559" s="11" t="s">
        <v>104</v>
      </c>
      <c r="T3559" s="11">
        <v>2548</v>
      </c>
      <c r="U3559" s="11" t="str">
        <f>IF(ISERROR(VLOOKUP(I3559,'BACK INFO'!F:F,1,0)),IF(ISERROR(VLOOKUP(I3559,'BACK INFO'!H:H,1,0)),K3559,'BACK INFO'!$H$1),'BACK INFO'!$G$1)</f>
        <v>HOLLY SALES INC.</v>
      </c>
    </row>
    <row r="3560" spans="1:21" s="11" customFormat="1" x14ac:dyDescent="0.35">
      <c r="A3560" s="11" t="s">
        <v>94</v>
      </c>
      <c r="B3560" s="11">
        <v>2019</v>
      </c>
      <c r="C3560" s="11">
        <v>4</v>
      </c>
      <c r="D3560" s="11" t="s">
        <v>95</v>
      </c>
      <c r="E3560" s="11" t="s">
        <v>96</v>
      </c>
      <c r="F3560" s="11" t="s">
        <v>700</v>
      </c>
      <c r="G3560" s="11" t="s">
        <v>259</v>
      </c>
      <c r="H3560" s="11" t="s">
        <v>98</v>
      </c>
      <c r="I3560" s="11" t="s">
        <v>335</v>
      </c>
      <c r="J3560" s="11" t="s">
        <v>99</v>
      </c>
      <c r="K3560" s="11" t="s">
        <v>73</v>
      </c>
      <c r="L3560" s="11" t="s">
        <v>127</v>
      </c>
      <c r="M3560" s="11" t="s">
        <v>101</v>
      </c>
      <c r="N3560" s="11">
        <v>58</v>
      </c>
      <c r="O3560" s="11">
        <v>2019</v>
      </c>
      <c r="P3560" s="11" t="s">
        <v>154</v>
      </c>
      <c r="Q3560" s="11" t="s">
        <v>154</v>
      </c>
      <c r="R3560" s="11" t="s">
        <v>259</v>
      </c>
      <c r="S3560" s="11" t="s">
        <v>104</v>
      </c>
      <c r="T3560" s="11">
        <v>1761</v>
      </c>
      <c r="U3560" s="11" t="str">
        <f>IF(ISERROR(VLOOKUP(I3560,'BACK INFO'!F:F,1,0)),IF(ISERROR(VLOOKUP(I3560,'BACK INFO'!H:H,1,0)),K3560,'BACK INFO'!$H$1),'BACK INFO'!$G$1)</f>
        <v>PHYLLIS POSNER</v>
      </c>
    </row>
    <row r="3561" spans="1:21" s="11" customFormat="1" x14ac:dyDescent="0.35">
      <c r="A3561" s="11" t="s">
        <v>94</v>
      </c>
      <c r="B3561" s="11">
        <v>2019</v>
      </c>
      <c r="C3561" s="11">
        <v>4</v>
      </c>
      <c r="D3561" s="11" t="s">
        <v>95</v>
      </c>
      <c r="E3561" s="11" t="s">
        <v>96</v>
      </c>
      <c r="F3561" s="11" t="s">
        <v>700</v>
      </c>
      <c r="G3561" s="11" t="s">
        <v>259</v>
      </c>
      <c r="H3561" s="11" t="s">
        <v>98</v>
      </c>
      <c r="I3561" s="11" t="s">
        <v>467</v>
      </c>
      <c r="J3561" s="11" t="s">
        <v>99</v>
      </c>
      <c r="K3561" s="11" t="s">
        <v>72</v>
      </c>
      <c r="L3561" s="11" t="s">
        <v>459</v>
      </c>
      <c r="M3561" s="11" t="s">
        <v>101</v>
      </c>
      <c r="N3561" s="11">
        <v>13</v>
      </c>
      <c r="O3561" s="11">
        <v>2019</v>
      </c>
      <c r="P3561" s="11" t="s">
        <v>154</v>
      </c>
      <c r="Q3561" s="11" t="s">
        <v>154</v>
      </c>
      <c r="R3561" s="11" t="s">
        <v>259</v>
      </c>
      <c r="S3561" s="11" t="s">
        <v>104</v>
      </c>
      <c r="T3561" s="11">
        <v>445</v>
      </c>
      <c r="U3561" s="11" t="str">
        <f>IF(ISERROR(VLOOKUP(I3561,'BACK INFO'!F:F,1,0)),IF(ISERROR(VLOOKUP(I3561,'BACK INFO'!H:H,1,0)),K3561,'BACK INFO'!$H$1),'BACK INFO'!$G$1)</f>
        <v>BILL MILLER AND COMPANY</v>
      </c>
    </row>
    <row r="3562" spans="1:21" s="11" customFormat="1" x14ac:dyDescent="0.35">
      <c r="A3562" s="11" t="s">
        <v>94</v>
      </c>
      <c r="B3562" s="11">
        <v>2019</v>
      </c>
      <c r="C3562" s="11">
        <v>4</v>
      </c>
      <c r="D3562" s="11" t="s">
        <v>95</v>
      </c>
      <c r="E3562" s="11" t="s">
        <v>96</v>
      </c>
      <c r="F3562" s="11" t="s">
        <v>700</v>
      </c>
      <c r="G3562" s="11" t="s">
        <v>259</v>
      </c>
      <c r="H3562" s="11" t="s">
        <v>98</v>
      </c>
      <c r="I3562" s="11" t="s">
        <v>415</v>
      </c>
      <c r="J3562" s="11" t="s">
        <v>99</v>
      </c>
      <c r="K3562" s="11" t="s">
        <v>245</v>
      </c>
      <c r="L3562" s="11" t="s">
        <v>246</v>
      </c>
      <c r="M3562" s="11" t="s">
        <v>246</v>
      </c>
      <c r="N3562" s="11">
        <v>15</v>
      </c>
      <c r="O3562" s="11">
        <v>2019</v>
      </c>
      <c r="P3562" s="11" t="s">
        <v>154</v>
      </c>
      <c r="Q3562" s="11" t="s">
        <v>154</v>
      </c>
      <c r="R3562" s="11" t="s">
        <v>259</v>
      </c>
      <c r="S3562" s="11" t="s">
        <v>104</v>
      </c>
      <c r="T3562" s="11">
        <v>588</v>
      </c>
      <c r="U3562" s="11" t="str">
        <f>IF(ISERROR(VLOOKUP(I3562,'BACK INFO'!F:F,1,0)),IF(ISERROR(VLOOKUP(I3562,'BACK INFO'!H:H,1,0)),K3562,'BACK INFO'!$H$1),'BACK INFO'!$G$1)</f>
        <v>JULIUS ORTIZ MALDONADO</v>
      </c>
    </row>
    <row r="3563" spans="1:21" s="11" customFormat="1" x14ac:dyDescent="0.35">
      <c r="A3563" s="11" t="s">
        <v>94</v>
      </c>
      <c r="B3563" s="11">
        <v>2019</v>
      </c>
      <c r="C3563" s="11">
        <v>4</v>
      </c>
      <c r="D3563" s="11" t="s">
        <v>95</v>
      </c>
      <c r="E3563" s="11" t="s">
        <v>96</v>
      </c>
      <c r="F3563" s="11" t="s">
        <v>700</v>
      </c>
      <c r="G3563" s="11" t="s">
        <v>259</v>
      </c>
      <c r="H3563" s="11" t="s">
        <v>98</v>
      </c>
      <c r="I3563" s="11" t="s">
        <v>170</v>
      </c>
      <c r="J3563" s="11" t="s">
        <v>99</v>
      </c>
      <c r="K3563" s="11" t="s">
        <v>76</v>
      </c>
      <c r="L3563" s="11" t="s">
        <v>127</v>
      </c>
      <c r="M3563" s="11" t="s">
        <v>101</v>
      </c>
      <c r="N3563" s="11">
        <v>67</v>
      </c>
      <c r="O3563" s="11">
        <v>2019</v>
      </c>
      <c r="P3563" s="11" t="s">
        <v>154</v>
      </c>
      <c r="Q3563" s="11" t="s">
        <v>154</v>
      </c>
      <c r="R3563" s="11" t="s">
        <v>259</v>
      </c>
      <c r="S3563" s="11" t="s">
        <v>104</v>
      </c>
      <c r="T3563" s="11">
        <v>1934.7500000000005</v>
      </c>
      <c r="U3563" s="11" t="str">
        <f>IF(ISERROR(VLOOKUP(I3563,'BACK INFO'!F:F,1,0)),IF(ISERROR(VLOOKUP(I3563,'BACK INFO'!H:H,1,0)),K3563,'BACK INFO'!$H$1),'BACK INFO'!$G$1)</f>
        <v>MIE MANNICHE</v>
      </c>
    </row>
    <row r="3564" spans="1:21" s="11" customFormat="1" x14ac:dyDescent="0.35">
      <c r="A3564" s="11" t="s">
        <v>94</v>
      </c>
      <c r="B3564" s="11">
        <v>2019</v>
      </c>
      <c r="C3564" s="11">
        <v>4</v>
      </c>
      <c r="D3564" s="11" t="s">
        <v>95</v>
      </c>
      <c r="E3564" s="11" t="s">
        <v>96</v>
      </c>
      <c r="F3564" s="11" t="s">
        <v>700</v>
      </c>
      <c r="G3564" s="11" t="s">
        <v>259</v>
      </c>
      <c r="H3564" s="11" t="s">
        <v>98</v>
      </c>
      <c r="I3564" s="11" t="s">
        <v>313</v>
      </c>
      <c r="J3564" s="11" t="s">
        <v>99</v>
      </c>
      <c r="K3564" s="11" t="s">
        <v>67</v>
      </c>
      <c r="L3564" s="11" t="s">
        <v>133</v>
      </c>
      <c r="M3564" s="11" t="s">
        <v>101</v>
      </c>
      <c r="N3564" s="11">
        <v>129</v>
      </c>
      <c r="O3564" s="11">
        <v>2019</v>
      </c>
      <c r="P3564" s="11" t="s">
        <v>154</v>
      </c>
      <c r="Q3564" s="11" t="s">
        <v>154</v>
      </c>
      <c r="R3564" s="11" t="s">
        <v>259</v>
      </c>
      <c r="S3564" s="11" t="s">
        <v>104</v>
      </c>
      <c r="T3564" s="11">
        <v>3937</v>
      </c>
      <c r="U3564" s="11" t="str">
        <f>IF(ISERROR(VLOOKUP(I3564,'BACK INFO'!F:F,1,0)),IF(ISERROR(VLOOKUP(I3564,'BACK INFO'!H:H,1,0)),K3564,'BACK INFO'!$H$1),'BACK INFO'!$G$1)</f>
        <v>ANITA M. HOPKINS</v>
      </c>
    </row>
    <row r="3565" spans="1:21" s="11" customFormat="1" x14ac:dyDescent="0.35">
      <c r="A3565" s="11" t="s">
        <v>94</v>
      </c>
      <c r="B3565" s="11">
        <v>2019</v>
      </c>
      <c r="C3565" s="11">
        <v>4</v>
      </c>
      <c r="D3565" s="11" t="s">
        <v>95</v>
      </c>
      <c r="E3565" s="11" t="s">
        <v>96</v>
      </c>
      <c r="F3565" s="11" t="s">
        <v>700</v>
      </c>
      <c r="G3565" s="11" t="s">
        <v>259</v>
      </c>
      <c r="H3565" s="11" t="s">
        <v>98</v>
      </c>
      <c r="I3565" s="11" t="s">
        <v>337</v>
      </c>
      <c r="J3565" s="11" t="s">
        <v>99</v>
      </c>
      <c r="K3565" s="11" t="s">
        <v>72</v>
      </c>
      <c r="L3565" s="11" t="s">
        <v>114</v>
      </c>
      <c r="M3565" s="11" t="s">
        <v>101</v>
      </c>
      <c r="N3565" s="11">
        <v>19</v>
      </c>
      <c r="O3565" s="11">
        <v>2019</v>
      </c>
      <c r="P3565" s="11" t="s">
        <v>154</v>
      </c>
      <c r="Q3565" s="11" t="s">
        <v>154</v>
      </c>
      <c r="R3565" s="11" t="s">
        <v>259</v>
      </c>
      <c r="S3565" s="11" t="s">
        <v>104</v>
      </c>
      <c r="T3565" s="11">
        <v>584</v>
      </c>
      <c r="U3565" s="11" t="str">
        <f>IF(ISERROR(VLOOKUP(I3565,'BACK INFO'!F:F,1,0)),IF(ISERROR(VLOOKUP(I3565,'BACK INFO'!H:H,1,0)),K3565,'BACK INFO'!$H$1),'BACK INFO'!$G$1)</f>
        <v>BILL MILLER AND COMPANY</v>
      </c>
    </row>
    <row r="3566" spans="1:21" s="11" customFormat="1" x14ac:dyDescent="0.35">
      <c r="A3566" s="11" t="s">
        <v>94</v>
      </c>
      <c r="B3566" s="11">
        <v>2019</v>
      </c>
      <c r="C3566" s="11">
        <v>4</v>
      </c>
      <c r="D3566" s="11" t="s">
        <v>95</v>
      </c>
      <c r="E3566" s="11" t="s">
        <v>96</v>
      </c>
      <c r="F3566" s="11" t="s">
        <v>700</v>
      </c>
      <c r="G3566" s="11" t="s">
        <v>259</v>
      </c>
      <c r="H3566" s="11" t="s">
        <v>98</v>
      </c>
      <c r="I3566" s="11" t="s">
        <v>505</v>
      </c>
      <c r="J3566" s="11" t="s">
        <v>99</v>
      </c>
      <c r="K3566" s="11" t="s">
        <v>75</v>
      </c>
      <c r="L3566" s="11" t="s">
        <v>131</v>
      </c>
      <c r="M3566" s="11" t="s">
        <v>101</v>
      </c>
      <c r="N3566" s="11">
        <v>51</v>
      </c>
      <c r="O3566" s="11">
        <v>2019</v>
      </c>
      <c r="P3566" s="11" t="s">
        <v>154</v>
      </c>
      <c r="Q3566" s="11" t="s">
        <v>154</v>
      </c>
      <c r="R3566" s="11" t="s">
        <v>259</v>
      </c>
      <c r="S3566" s="11" t="s">
        <v>104</v>
      </c>
      <c r="T3566" s="11">
        <v>1640</v>
      </c>
      <c r="U3566" s="11" t="str">
        <f>IF(ISERROR(VLOOKUP(I3566,'BACK INFO'!F:F,1,0)),IF(ISERROR(VLOOKUP(I3566,'BACK INFO'!H:H,1,0)),K3566,'BACK INFO'!$H$1),'BACK INFO'!$G$1)</f>
        <v>LAURA BONG</v>
      </c>
    </row>
    <row r="3567" spans="1:21" s="11" customFormat="1" x14ac:dyDescent="0.35">
      <c r="A3567" s="11" t="s">
        <v>94</v>
      </c>
      <c r="B3567" s="11">
        <v>2019</v>
      </c>
      <c r="C3567" s="11">
        <v>4</v>
      </c>
      <c r="D3567" s="11" t="s">
        <v>95</v>
      </c>
      <c r="E3567" s="11" t="s">
        <v>96</v>
      </c>
      <c r="F3567" s="11" t="s">
        <v>700</v>
      </c>
      <c r="G3567" s="11" t="s">
        <v>259</v>
      </c>
      <c r="H3567" s="11" t="s">
        <v>98</v>
      </c>
      <c r="I3567" s="11" t="s">
        <v>596</v>
      </c>
      <c r="J3567" s="11" t="s">
        <v>99</v>
      </c>
      <c r="K3567" s="11" t="s">
        <v>72</v>
      </c>
      <c r="L3567" s="11" t="s">
        <v>114</v>
      </c>
      <c r="M3567" s="11" t="s">
        <v>101</v>
      </c>
      <c r="N3567" s="11">
        <v>24</v>
      </c>
      <c r="O3567" s="11">
        <v>2019</v>
      </c>
      <c r="P3567" s="11" t="s">
        <v>154</v>
      </c>
      <c r="Q3567" s="11" t="s">
        <v>154</v>
      </c>
      <c r="R3567" s="11" t="s">
        <v>259</v>
      </c>
      <c r="S3567" s="11" t="s">
        <v>104</v>
      </c>
      <c r="T3567" s="11">
        <v>690</v>
      </c>
      <c r="U3567" s="11" t="str">
        <f>IF(ISERROR(VLOOKUP(I3567,'BACK INFO'!F:F,1,0)),IF(ISERROR(VLOOKUP(I3567,'BACK INFO'!H:H,1,0)),K3567,'BACK INFO'!$H$1),'BACK INFO'!$G$1)</f>
        <v>BILL MILLER AND COMPANY</v>
      </c>
    </row>
    <row r="3568" spans="1:21" s="11" customFormat="1" x14ac:dyDescent="0.35">
      <c r="A3568" s="11" t="s">
        <v>94</v>
      </c>
      <c r="B3568" s="11">
        <v>2019</v>
      </c>
      <c r="C3568" s="11">
        <v>4</v>
      </c>
      <c r="D3568" s="11" t="s">
        <v>95</v>
      </c>
      <c r="E3568" s="11" t="s">
        <v>96</v>
      </c>
      <c r="F3568" s="11" t="s">
        <v>700</v>
      </c>
      <c r="G3568" s="11" t="s">
        <v>259</v>
      </c>
      <c r="H3568" s="11" t="s">
        <v>98</v>
      </c>
      <c r="I3568" s="11" t="s">
        <v>417</v>
      </c>
      <c r="J3568" s="11" t="s">
        <v>99</v>
      </c>
      <c r="K3568" s="11" t="s">
        <v>67</v>
      </c>
      <c r="L3568" s="11" t="s">
        <v>133</v>
      </c>
      <c r="M3568" s="11" t="s">
        <v>101</v>
      </c>
      <c r="N3568" s="11">
        <v>24</v>
      </c>
      <c r="O3568" s="11">
        <v>2019</v>
      </c>
      <c r="P3568" s="11" t="s">
        <v>154</v>
      </c>
      <c r="Q3568" s="11" t="s">
        <v>154</v>
      </c>
      <c r="R3568" s="11" t="s">
        <v>259</v>
      </c>
      <c r="S3568" s="11" t="s">
        <v>104</v>
      </c>
      <c r="T3568" s="11">
        <v>750</v>
      </c>
      <c r="U3568" s="11" t="str">
        <f>IF(ISERROR(VLOOKUP(I3568,'BACK INFO'!F:F,1,0)),IF(ISERROR(VLOOKUP(I3568,'BACK INFO'!H:H,1,0)),K3568,'BACK INFO'!$H$1),'BACK INFO'!$G$1)</f>
        <v>ANITA M. HOPKINS</v>
      </c>
    </row>
    <row r="3569" spans="1:21" s="11" customFormat="1" x14ac:dyDescent="0.35">
      <c r="A3569" s="11" t="s">
        <v>94</v>
      </c>
      <c r="B3569" s="11">
        <v>2019</v>
      </c>
      <c r="C3569" s="11">
        <v>4</v>
      </c>
      <c r="D3569" s="11" t="s">
        <v>95</v>
      </c>
      <c r="E3569" s="11" t="s">
        <v>96</v>
      </c>
      <c r="F3569" s="11" t="s">
        <v>700</v>
      </c>
      <c r="G3569" s="11" t="s">
        <v>259</v>
      </c>
      <c r="H3569" s="11" t="s">
        <v>98</v>
      </c>
      <c r="I3569" s="11" t="s">
        <v>548</v>
      </c>
      <c r="J3569" s="11" t="s">
        <v>99</v>
      </c>
      <c r="K3569" s="11" t="s">
        <v>75</v>
      </c>
      <c r="L3569" s="11" t="s">
        <v>491</v>
      </c>
      <c r="M3569" s="11" t="s">
        <v>101</v>
      </c>
      <c r="N3569" s="11">
        <v>60</v>
      </c>
      <c r="O3569" s="11">
        <v>2019</v>
      </c>
      <c r="P3569" s="11" t="s">
        <v>154</v>
      </c>
      <c r="Q3569" s="11" t="s">
        <v>154</v>
      </c>
      <c r="R3569" s="11" t="s">
        <v>259</v>
      </c>
      <c r="S3569" s="11" t="s">
        <v>104</v>
      </c>
      <c r="T3569" s="11">
        <v>1700</v>
      </c>
      <c r="U3569" s="11" t="str">
        <f>IF(ISERROR(VLOOKUP(I3569,'BACK INFO'!F:F,1,0)),IF(ISERROR(VLOOKUP(I3569,'BACK INFO'!H:H,1,0)),K3569,'BACK INFO'!$H$1),'BACK INFO'!$G$1)</f>
        <v>LAURA BONG</v>
      </c>
    </row>
    <row r="3570" spans="1:21" s="11" customFormat="1" x14ac:dyDescent="0.35">
      <c r="A3570" s="11" t="s">
        <v>94</v>
      </c>
      <c r="B3570" s="11">
        <v>2019</v>
      </c>
      <c r="C3570" s="11">
        <v>4</v>
      </c>
      <c r="D3570" s="11" t="s">
        <v>95</v>
      </c>
      <c r="E3570" s="11" t="s">
        <v>96</v>
      </c>
      <c r="F3570" s="11" t="s">
        <v>700</v>
      </c>
      <c r="G3570" s="11" t="s">
        <v>259</v>
      </c>
      <c r="H3570" s="11" t="s">
        <v>98</v>
      </c>
      <c r="I3570" s="11" t="s">
        <v>620</v>
      </c>
      <c r="J3570" s="11" t="s">
        <v>99</v>
      </c>
      <c r="K3570" s="11" t="s">
        <v>75</v>
      </c>
      <c r="L3570" s="11" t="s">
        <v>131</v>
      </c>
      <c r="M3570" s="11" t="s">
        <v>101</v>
      </c>
      <c r="N3570" s="11">
        <v>41</v>
      </c>
      <c r="O3570" s="11">
        <v>2019</v>
      </c>
      <c r="P3570" s="11" t="s">
        <v>154</v>
      </c>
      <c r="Q3570" s="11" t="s">
        <v>154</v>
      </c>
      <c r="R3570" s="11" t="s">
        <v>259</v>
      </c>
      <c r="S3570" s="11" t="s">
        <v>104</v>
      </c>
      <c r="T3570" s="11">
        <v>1579</v>
      </c>
      <c r="U3570" s="11" t="str">
        <f>IF(ISERROR(VLOOKUP(I3570,'BACK INFO'!F:F,1,0)),IF(ISERROR(VLOOKUP(I3570,'BACK INFO'!H:H,1,0)),K3570,'BACK INFO'!$H$1),'BACK INFO'!$G$1)</f>
        <v>LAURA BONG</v>
      </c>
    </row>
    <row r="3571" spans="1:21" s="11" customFormat="1" x14ac:dyDescent="0.35">
      <c r="A3571" s="11" t="s">
        <v>94</v>
      </c>
      <c r="B3571" s="11">
        <v>2019</v>
      </c>
      <c r="C3571" s="11">
        <v>4</v>
      </c>
      <c r="D3571" s="11" t="s">
        <v>95</v>
      </c>
      <c r="E3571" s="11" t="s">
        <v>96</v>
      </c>
      <c r="F3571" s="11" t="s">
        <v>700</v>
      </c>
      <c r="G3571" s="11" t="s">
        <v>259</v>
      </c>
      <c r="H3571" s="11" t="s">
        <v>98</v>
      </c>
      <c r="I3571" s="11" t="s">
        <v>431</v>
      </c>
      <c r="J3571" s="11" t="s">
        <v>99</v>
      </c>
      <c r="K3571" s="11" t="s">
        <v>75</v>
      </c>
      <c r="L3571" s="11" t="s">
        <v>131</v>
      </c>
      <c r="M3571" s="11" t="s">
        <v>101</v>
      </c>
      <c r="N3571" s="11">
        <v>2</v>
      </c>
      <c r="O3571" s="11">
        <v>2019</v>
      </c>
      <c r="P3571" s="11" t="s">
        <v>154</v>
      </c>
      <c r="Q3571" s="11" t="s">
        <v>154</v>
      </c>
      <c r="R3571" s="11" t="s">
        <v>259</v>
      </c>
      <c r="S3571" s="11" t="s">
        <v>104</v>
      </c>
      <c r="T3571" s="11">
        <v>58</v>
      </c>
      <c r="U3571" s="11" t="str">
        <f>IF(ISERROR(VLOOKUP(I3571,'BACK INFO'!F:F,1,0)),IF(ISERROR(VLOOKUP(I3571,'BACK INFO'!H:H,1,0)),K3571,'BACK INFO'!$H$1),'BACK INFO'!$G$1)</f>
        <v>LAURA BONG</v>
      </c>
    </row>
    <row r="3572" spans="1:21" s="11" customFormat="1" x14ac:dyDescent="0.35">
      <c r="A3572" s="11" t="s">
        <v>94</v>
      </c>
      <c r="B3572" s="11">
        <v>2019</v>
      </c>
      <c r="C3572" s="11">
        <v>4</v>
      </c>
      <c r="D3572" s="11" t="s">
        <v>95</v>
      </c>
      <c r="E3572" s="11" t="s">
        <v>96</v>
      </c>
      <c r="F3572" s="11" t="s">
        <v>700</v>
      </c>
      <c r="G3572" s="11" t="s">
        <v>259</v>
      </c>
      <c r="H3572" s="11" t="s">
        <v>98</v>
      </c>
      <c r="I3572" s="11" t="s">
        <v>597</v>
      </c>
      <c r="J3572" s="11" t="s">
        <v>99</v>
      </c>
      <c r="K3572" s="11" t="s">
        <v>72</v>
      </c>
      <c r="L3572" s="11" t="s">
        <v>114</v>
      </c>
      <c r="M3572" s="11" t="s">
        <v>101</v>
      </c>
      <c r="N3572" s="11">
        <v>38</v>
      </c>
      <c r="O3572" s="11">
        <v>2019</v>
      </c>
      <c r="P3572" s="11" t="s">
        <v>154</v>
      </c>
      <c r="Q3572" s="11" t="s">
        <v>154</v>
      </c>
      <c r="R3572" s="11" t="s">
        <v>259</v>
      </c>
      <c r="S3572" s="11" t="s">
        <v>104</v>
      </c>
      <c r="T3572" s="11">
        <v>1125</v>
      </c>
      <c r="U3572" s="11" t="str">
        <f>IF(ISERROR(VLOOKUP(I3572,'BACK INFO'!F:F,1,0)),IF(ISERROR(VLOOKUP(I3572,'BACK INFO'!H:H,1,0)),K3572,'BACK INFO'!$H$1),'BACK INFO'!$G$1)</f>
        <v>BILL MILLER AND COMPANY</v>
      </c>
    </row>
    <row r="3573" spans="1:21" s="11" customFormat="1" x14ac:dyDescent="0.35">
      <c r="A3573" s="11" t="s">
        <v>94</v>
      </c>
      <c r="B3573" s="11">
        <v>2019</v>
      </c>
      <c r="C3573" s="11">
        <v>4</v>
      </c>
      <c r="D3573" s="11" t="s">
        <v>95</v>
      </c>
      <c r="E3573" s="11" t="s">
        <v>96</v>
      </c>
      <c r="F3573" s="11" t="s">
        <v>700</v>
      </c>
      <c r="G3573" s="11" t="s">
        <v>259</v>
      </c>
      <c r="H3573" s="11" t="s">
        <v>98</v>
      </c>
      <c r="I3573" s="11" t="s">
        <v>621</v>
      </c>
      <c r="J3573" s="11" t="s">
        <v>120</v>
      </c>
      <c r="K3573" s="11" t="s">
        <v>68</v>
      </c>
      <c r="L3573" s="11" t="s">
        <v>129</v>
      </c>
      <c r="M3573" s="11" t="s">
        <v>122</v>
      </c>
      <c r="N3573" s="11">
        <v>52</v>
      </c>
      <c r="O3573" s="11">
        <v>2019</v>
      </c>
      <c r="P3573" s="11" t="s">
        <v>154</v>
      </c>
      <c r="Q3573" s="11" t="s">
        <v>154</v>
      </c>
      <c r="R3573" s="11" t="s">
        <v>259</v>
      </c>
      <c r="S3573" s="11" t="s">
        <v>104</v>
      </c>
      <c r="T3573" s="11">
        <v>1389.1984250798605</v>
      </c>
      <c r="U3573" s="11" t="str">
        <f>IF(ISERROR(VLOOKUP(I3573,'BACK INFO'!F:F,1,0)),IF(ISERROR(VLOOKUP(I3573,'BACK INFO'!H:H,1,0)),K3573,'BACK INFO'!$H$1),'BACK INFO'!$G$1)</f>
        <v>STEPHANIE VITALI</v>
      </c>
    </row>
    <row r="3574" spans="1:21" s="11" customFormat="1" x14ac:dyDescent="0.35">
      <c r="A3574" s="11" t="s">
        <v>94</v>
      </c>
      <c r="B3574" s="11">
        <v>2019</v>
      </c>
      <c r="C3574" s="11">
        <v>4</v>
      </c>
      <c r="D3574" s="11" t="s">
        <v>95</v>
      </c>
      <c r="E3574" s="11" t="s">
        <v>96</v>
      </c>
      <c r="F3574" s="11" t="s">
        <v>700</v>
      </c>
      <c r="G3574" s="11" t="s">
        <v>259</v>
      </c>
      <c r="H3574" s="11" t="s">
        <v>98</v>
      </c>
      <c r="I3574" s="11" t="s">
        <v>380</v>
      </c>
      <c r="J3574" s="11" t="s">
        <v>99</v>
      </c>
      <c r="K3574" s="11" t="s">
        <v>73</v>
      </c>
      <c r="L3574" s="11" t="s">
        <v>127</v>
      </c>
      <c r="M3574" s="11" t="s">
        <v>101</v>
      </c>
      <c r="N3574" s="11">
        <v>33</v>
      </c>
      <c r="O3574" s="11">
        <v>2019</v>
      </c>
      <c r="P3574" s="11" t="s">
        <v>154</v>
      </c>
      <c r="Q3574" s="11" t="s">
        <v>154</v>
      </c>
      <c r="R3574" s="11" t="s">
        <v>259</v>
      </c>
      <c r="S3574" s="11" t="s">
        <v>104</v>
      </c>
      <c r="T3574" s="11">
        <v>1077</v>
      </c>
      <c r="U3574" s="11" t="str">
        <f>IF(ISERROR(VLOOKUP(I3574,'BACK INFO'!F:F,1,0)),IF(ISERROR(VLOOKUP(I3574,'BACK INFO'!H:H,1,0)),K3574,'BACK INFO'!$H$1),'BACK INFO'!$G$1)</f>
        <v>PHYLLIS POSNER</v>
      </c>
    </row>
    <row r="3575" spans="1:21" s="11" customFormat="1" x14ac:dyDescent="0.35">
      <c r="A3575" s="11" t="s">
        <v>94</v>
      </c>
      <c r="B3575" s="11">
        <v>2019</v>
      </c>
      <c r="C3575" s="11">
        <v>4</v>
      </c>
      <c r="D3575" s="11" t="s">
        <v>95</v>
      </c>
      <c r="E3575" s="11" t="s">
        <v>96</v>
      </c>
      <c r="F3575" s="11" t="s">
        <v>700</v>
      </c>
      <c r="G3575" s="11" t="s">
        <v>259</v>
      </c>
      <c r="H3575" s="11" t="s">
        <v>98</v>
      </c>
      <c r="I3575" s="11" t="s">
        <v>232</v>
      </c>
      <c r="J3575" s="11" t="s">
        <v>99</v>
      </c>
      <c r="K3575" s="11" t="s">
        <v>76</v>
      </c>
      <c r="L3575" s="11" t="s">
        <v>127</v>
      </c>
      <c r="M3575" s="11" t="s">
        <v>101</v>
      </c>
      <c r="N3575" s="11">
        <v>44</v>
      </c>
      <c r="O3575" s="11">
        <v>2019</v>
      </c>
      <c r="P3575" s="11" t="s">
        <v>154</v>
      </c>
      <c r="Q3575" s="11" t="s">
        <v>154</v>
      </c>
      <c r="R3575" s="11" t="s">
        <v>259</v>
      </c>
      <c r="S3575" s="11" t="s">
        <v>104</v>
      </c>
      <c r="T3575" s="11">
        <v>1489</v>
      </c>
      <c r="U3575" s="11" t="str">
        <f>IF(ISERROR(VLOOKUP(I3575,'BACK INFO'!F:F,1,0)),IF(ISERROR(VLOOKUP(I3575,'BACK INFO'!H:H,1,0)),K3575,'BACK INFO'!$H$1),'BACK INFO'!$G$1)</f>
        <v>MIE MANNICHE</v>
      </c>
    </row>
    <row r="3576" spans="1:21" s="11" customFormat="1" x14ac:dyDescent="0.35">
      <c r="A3576" s="11" t="s">
        <v>94</v>
      </c>
      <c r="B3576" s="11">
        <v>2019</v>
      </c>
      <c r="C3576" s="11">
        <v>4</v>
      </c>
      <c r="D3576" s="11" t="s">
        <v>95</v>
      </c>
      <c r="E3576" s="11" t="s">
        <v>96</v>
      </c>
      <c r="F3576" s="11" t="s">
        <v>700</v>
      </c>
      <c r="G3576" s="11" t="s">
        <v>259</v>
      </c>
      <c r="H3576" s="11" t="s">
        <v>98</v>
      </c>
      <c r="I3576" s="11" t="s">
        <v>551</v>
      </c>
      <c r="J3576" s="11" t="s">
        <v>99</v>
      </c>
      <c r="K3576" s="11" t="s">
        <v>75</v>
      </c>
      <c r="L3576" s="11" t="s">
        <v>131</v>
      </c>
      <c r="M3576" s="11" t="s">
        <v>101</v>
      </c>
      <c r="N3576" s="11">
        <v>33</v>
      </c>
      <c r="O3576" s="11">
        <v>2019</v>
      </c>
      <c r="P3576" s="11" t="s">
        <v>154</v>
      </c>
      <c r="Q3576" s="11" t="s">
        <v>154</v>
      </c>
      <c r="R3576" s="11" t="s">
        <v>259</v>
      </c>
      <c r="S3576" s="11" t="s">
        <v>104</v>
      </c>
      <c r="T3576" s="11">
        <v>995</v>
      </c>
      <c r="U3576" s="11" t="str">
        <f>IF(ISERROR(VLOOKUP(I3576,'BACK INFO'!F:F,1,0)),IF(ISERROR(VLOOKUP(I3576,'BACK INFO'!H:H,1,0)),K3576,'BACK INFO'!$H$1),'BACK INFO'!$G$1)</f>
        <v>LAURA BONG</v>
      </c>
    </row>
    <row r="3577" spans="1:21" s="11" customFormat="1" x14ac:dyDescent="0.35">
      <c r="A3577" s="11" t="s">
        <v>94</v>
      </c>
      <c r="B3577" s="11">
        <v>2019</v>
      </c>
      <c r="C3577" s="11">
        <v>4</v>
      </c>
      <c r="D3577" s="11" t="s">
        <v>95</v>
      </c>
      <c r="E3577" s="11" t="s">
        <v>96</v>
      </c>
      <c r="F3577" s="11" t="s">
        <v>700</v>
      </c>
      <c r="G3577" s="11" t="s">
        <v>259</v>
      </c>
      <c r="H3577" s="11" t="s">
        <v>98</v>
      </c>
      <c r="I3577" s="11" t="s">
        <v>598</v>
      </c>
      <c r="J3577" s="11" t="s">
        <v>120</v>
      </c>
      <c r="K3577" s="11" t="s">
        <v>68</v>
      </c>
      <c r="L3577" s="11" t="s">
        <v>129</v>
      </c>
      <c r="M3577" s="11" t="s">
        <v>122</v>
      </c>
      <c r="N3577" s="11">
        <v>13</v>
      </c>
      <c r="O3577" s="11">
        <v>2019</v>
      </c>
      <c r="P3577" s="11" t="s">
        <v>154</v>
      </c>
      <c r="Q3577" s="11" t="s">
        <v>154</v>
      </c>
      <c r="R3577" s="11" t="s">
        <v>259</v>
      </c>
      <c r="S3577" s="11" t="s">
        <v>104</v>
      </c>
      <c r="T3577" s="11">
        <v>456.87541787385783</v>
      </c>
      <c r="U3577" s="11" t="str">
        <f>IF(ISERROR(VLOOKUP(I3577,'BACK INFO'!F:F,1,0)),IF(ISERROR(VLOOKUP(I3577,'BACK INFO'!H:H,1,0)),K3577,'BACK INFO'!$H$1),'BACK INFO'!$G$1)</f>
        <v>STEPHANIE VITALI</v>
      </c>
    </row>
    <row r="3578" spans="1:21" s="11" customFormat="1" x14ac:dyDescent="0.35">
      <c r="A3578" s="11" t="s">
        <v>94</v>
      </c>
      <c r="B3578" s="11">
        <v>2019</v>
      </c>
      <c r="C3578" s="11">
        <v>4</v>
      </c>
      <c r="D3578" s="11" t="s">
        <v>95</v>
      </c>
      <c r="E3578" s="11" t="s">
        <v>96</v>
      </c>
      <c r="F3578" s="11" t="s">
        <v>700</v>
      </c>
      <c r="G3578" s="11" t="s">
        <v>259</v>
      </c>
      <c r="H3578" s="11" t="s">
        <v>98</v>
      </c>
      <c r="I3578" s="11" t="s">
        <v>506</v>
      </c>
      <c r="J3578" s="11" t="s">
        <v>99</v>
      </c>
      <c r="K3578" s="11" t="s">
        <v>245</v>
      </c>
      <c r="L3578" s="11" t="s">
        <v>246</v>
      </c>
      <c r="M3578" s="11" t="s">
        <v>246</v>
      </c>
      <c r="N3578" s="11">
        <v>238</v>
      </c>
      <c r="O3578" s="11">
        <v>2019</v>
      </c>
      <c r="P3578" s="11" t="s">
        <v>154</v>
      </c>
      <c r="Q3578" s="11" t="s">
        <v>154</v>
      </c>
      <c r="R3578" s="11" t="s">
        <v>259</v>
      </c>
      <c r="S3578" s="11" t="s">
        <v>104</v>
      </c>
      <c r="T3578" s="11">
        <v>7898</v>
      </c>
      <c r="U3578" s="11" t="str">
        <f>IF(ISERROR(VLOOKUP(I3578,'BACK INFO'!F:F,1,0)),IF(ISERROR(VLOOKUP(I3578,'BACK INFO'!H:H,1,0)),K3578,'BACK INFO'!$H$1),'BACK INFO'!$G$1)</f>
        <v>JULIUS ORTIZ MALDONADO</v>
      </c>
    </row>
    <row r="3579" spans="1:21" s="11" customFormat="1" x14ac:dyDescent="0.35">
      <c r="A3579" s="11" t="s">
        <v>94</v>
      </c>
      <c r="B3579" s="11">
        <v>2019</v>
      </c>
      <c r="C3579" s="11">
        <v>4</v>
      </c>
      <c r="D3579" s="11" t="s">
        <v>95</v>
      </c>
      <c r="E3579" s="11" t="s">
        <v>96</v>
      </c>
      <c r="F3579" s="11" t="s">
        <v>700</v>
      </c>
      <c r="G3579" s="11" t="s">
        <v>259</v>
      </c>
      <c r="H3579" s="11" t="s">
        <v>98</v>
      </c>
      <c r="I3579" s="11" t="s">
        <v>507</v>
      </c>
      <c r="J3579" s="11" t="s">
        <v>99</v>
      </c>
      <c r="K3579" s="11" t="s">
        <v>75</v>
      </c>
      <c r="L3579" s="11" t="s">
        <v>146</v>
      </c>
      <c r="M3579" s="11" t="s">
        <v>101</v>
      </c>
      <c r="N3579" s="11">
        <v>59</v>
      </c>
      <c r="O3579" s="11">
        <v>2019</v>
      </c>
      <c r="P3579" s="11" t="s">
        <v>154</v>
      </c>
      <c r="Q3579" s="11" t="s">
        <v>154</v>
      </c>
      <c r="R3579" s="11" t="s">
        <v>259</v>
      </c>
      <c r="S3579" s="11" t="s">
        <v>104</v>
      </c>
      <c r="T3579" s="11">
        <v>1938</v>
      </c>
      <c r="U3579" s="11" t="str">
        <f>IF(ISERROR(VLOOKUP(I3579,'BACK INFO'!F:F,1,0)),IF(ISERROR(VLOOKUP(I3579,'BACK INFO'!H:H,1,0)),K3579,'BACK INFO'!$H$1),'BACK INFO'!$G$1)</f>
        <v>LAURA BONG</v>
      </c>
    </row>
    <row r="3580" spans="1:21" s="11" customFormat="1" x14ac:dyDescent="0.35">
      <c r="A3580" s="11" t="s">
        <v>94</v>
      </c>
      <c r="B3580" s="11">
        <v>2019</v>
      </c>
      <c r="C3580" s="11">
        <v>4</v>
      </c>
      <c r="D3580" s="11" t="s">
        <v>95</v>
      </c>
      <c r="E3580" s="11" t="s">
        <v>96</v>
      </c>
      <c r="F3580" s="11" t="s">
        <v>700</v>
      </c>
      <c r="G3580" s="11" t="s">
        <v>259</v>
      </c>
      <c r="H3580" s="11" t="s">
        <v>98</v>
      </c>
      <c r="I3580" s="11" t="s">
        <v>475</v>
      </c>
      <c r="J3580" s="11" t="s">
        <v>99</v>
      </c>
      <c r="K3580" s="11" t="s">
        <v>75</v>
      </c>
      <c r="L3580" s="11" t="s">
        <v>273</v>
      </c>
      <c r="M3580" s="11" t="s">
        <v>101</v>
      </c>
      <c r="N3580" s="11">
        <v>31</v>
      </c>
      <c r="O3580" s="11">
        <v>2019</v>
      </c>
      <c r="P3580" s="11" t="s">
        <v>154</v>
      </c>
      <c r="Q3580" s="11" t="s">
        <v>154</v>
      </c>
      <c r="R3580" s="11" t="s">
        <v>259</v>
      </c>
      <c r="S3580" s="11" t="s">
        <v>104</v>
      </c>
      <c r="T3580" s="11">
        <v>1058</v>
      </c>
      <c r="U3580" s="11" t="str">
        <f>IF(ISERROR(VLOOKUP(I3580,'BACK INFO'!F:F,1,0)),IF(ISERROR(VLOOKUP(I3580,'BACK INFO'!H:H,1,0)),K3580,'BACK INFO'!$H$1),'BACK INFO'!$G$1)</f>
        <v>LAURA BONG</v>
      </c>
    </row>
    <row r="3581" spans="1:21" s="11" customFormat="1" x14ac:dyDescent="0.35">
      <c r="A3581" s="11" t="s">
        <v>94</v>
      </c>
      <c r="B3581" s="11">
        <v>2019</v>
      </c>
      <c r="C3581" s="11">
        <v>4</v>
      </c>
      <c r="D3581" s="11" t="s">
        <v>95</v>
      </c>
      <c r="E3581" s="11" t="s">
        <v>96</v>
      </c>
      <c r="F3581" s="11" t="s">
        <v>700</v>
      </c>
      <c r="G3581" s="11" t="s">
        <v>259</v>
      </c>
      <c r="H3581" s="11" t="s">
        <v>98</v>
      </c>
      <c r="I3581" s="11" t="s">
        <v>508</v>
      </c>
      <c r="J3581" s="11" t="s">
        <v>99</v>
      </c>
      <c r="K3581" s="11" t="s">
        <v>75</v>
      </c>
      <c r="L3581" s="11" t="s">
        <v>131</v>
      </c>
      <c r="M3581" s="11" t="s">
        <v>101</v>
      </c>
      <c r="N3581" s="11">
        <v>23</v>
      </c>
      <c r="O3581" s="11">
        <v>2019</v>
      </c>
      <c r="P3581" s="11" t="s">
        <v>154</v>
      </c>
      <c r="Q3581" s="11" t="s">
        <v>154</v>
      </c>
      <c r="R3581" s="11" t="s">
        <v>259</v>
      </c>
      <c r="S3581" s="11" t="s">
        <v>104</v>
      </c>
      <c r="T3581" s="11">
        <v>685</v>
      </c>
      <c r="U3581" s="11" t="str">
        <f>IF(ISERROR(VLOOKUP(I3581,'BACK INFO'!F:F,1,0)),IF(ISERROR(VLOOKUP(I3581,'BACK INFO'!H:H,1,0)),K3581,'BACK INFO'!$H$1),'BACK INFO'!$G$1)</f>
        <v>LAURA BONG</v>
      </c>
    </row>
    <row r="3582" spans="1:21" s="11" customFormat="1" x14ac:dyDescent="0.35">
      <c r="A3582" s="11" t="s">
        <v>94</v>
      </c>
      <c r="B3582" s="11">
        <v>2019</v>
      </c>
      <c r="C3582" s="11">
        <v>4</v>
      </c>
      <c r="D3582" s="11" t="s">
        <v>95</v>
      </c>
      <c r="E3582" s="11" t="s">
        <v>96</v>
      </c>
      <c r="F3582" s="11" t="s">
        <v>700</v>
      </c>
      <c r="G3582" s="11" t="s">
        <v>259</v>
      </c>
      <c r="H3582" s="11" t="s">
        <v>98</v>
      </c>
      <c r="I3582" s="11" t="s">
        <v>138</v>
      </c>
      <c r="J3582" s="11" t="s">
        <v>99</v>
      </c>
      <c r="K3582" s="11" t="s">
        <v>73</v>
      </c>
      <c r="L3582" s="11" t="s">
        <v>127</v>
      </c>
      <c r="M3582" s="11" t="s">
        <v>101</v>
      </c>
      <c r="N3582" s="11">
        <v>24</v>
      </c>
      <c r="O3582" s="11">
        <v>2019</v>
      </c>
      <c r="P3582" s="11" t="s">
        <v>154</v>
      </c>
      <c r="Q3582" s="11" t="s">
        <v>154</v>
      </c>
      <c r="R3582" s="11" t="s">
        <v>259</v>
      </c>
      <c r="S3582" s="11" t="s">
        <v>104</v>
      </c>
      <c r="T3582" s="11">
        <v>748</v>
      </c>
      <c r="U3582" s="11" t="str">
        <f>IF(ISERROR(VLOOKUP(I3582,'BACK INFO'!F:F,1,0)),IF(ISERROR(VLOOKUP(I3582,'BACK INFO'!H:H,1,0)),K3582,'BACK INFO'!$H$1),'BACK INFO'!$G$1)</f>
        <v>PHYLLIS POSNER</v>
      </c>
    </row>
    <row r="3583" spans="1:21" s="11" customFormat="1" x14ac:dyDescent="0.35">
      <c r="A3583" s="11" t="s">
        <v>94</v>
      </c>
      <c r="B3583" s="11">
        <v>2019</v>
      </c>
      <c r="C3583" s="11">
        <v>4</v>
      </c>
      <c r="D3583" s="11" t="s">
        <v>95</v>
      </c>
      <c r="E3583" s="11" t="s">
        <v>96</v>
      </c>
      <c r="F3583" s="11" t="s">
        <v>700</v>
      </c>
      <c r="G3583" s="11" t="s">
        <v>259</v>
      </c>
      <c r="H3583" s="11" t="s">
        <v>98</v>
      </c>
      <c r="I3583" s="11" t="s">
        <v>233</v>
      </c>
      <c r="J3583" s="11" t="s">
        <v>99</v>
      </c>
      <c r="K3583" s="11" t="s">
        <v>67</v>
      </c>
      <c r="L3583" s="11" t="s">
        <v>234</v>
      </c>
      <c r="M3583" s="11" t="s">
        <v>101</v>
      </c>
      <c r="N3583" s="11">
        <v>104</v>
      </c>
      <c r="O3583" s="11">
        <v>2019</v>
      </c>
      <c r="P3583" s="11" t="s">
        <v>154</v>
      </c>
      <c r="Q3583" s="11" t="s">
        <v>154</v>
      </c>
      <c r="R3583" s="11" t="s">
        <v>259</v>
      </c>
      <c r="S3583" s="11" t="s">
        <v>104</v>
      </c>
      <c r="T3583" s="11">
        <v>3245</v>
      </c>
      <c r="U3583" s="11" t="str">
        <f>IF(ISERROR(VLOOKUP(I3583,'BACK INFO'!F:F,1,0)),IF(ISERROR(VLOOKUP(I3583,'BACK INFO'!H:H,1,0)),K3583,'BACK INFO'!$H$1),'BACK INFO'!$G$1)</f>
        <v>ANITA M. HOPKINS</v>
      </c>
    </row>
    <row r="3584" spans="1:21" s="11" customFormat="1" x14ac:dyDescent="0.35">
      <c r="A3584" s="11" t="s">
        <v>94</v>
      </c>
      <c r="B3584" s="11">
        <v>2019</v>
      </c>
      <c r="C3584" s="11">
        <v>4</v>
      </c>
      <c r="D3584" s="11" t="s">
        <v>95</v>
      </c>
      <c r="E3584" s="11" t="s">
        <v>96</v>
      </c>
      <c r="F3584" s="11" t="s">
        <v>700</v>
      </c>
      <c r="G3584" s="11" t="s">
        <v>259</v>
      </c>
      <c r="H3584" s="11" t="s">
        <v>98</v>
      </c>
      <c r="I3584" s="11" t="s">
        <v>139</v>
      </c>
      <c r="J3584" s="11" t="s">
        <v>99</v>
      </c>
      <c r="K3584" s="11" t="s">
        <v>67</v>
      </c>
      <c r="L3584" s="11" t="s">
        <v>133</v>
      </c>
      <c r="M3584" s="11" t="s">
        <v>101</v>
      </c>
      <c r="N3584" s="11">
        <v>31</v>
      </c>
      <c r="O3584" s="11">
        <v>2019</v>
      </c>
      <c r="P3584" s="11" t="s">
        <v>154</v>
      </c>
      <c r="Q3584" s="11" t="s">
        <v>154</v>
      </c>
      <c r="R3584" s="11" t="s">
        <v>259</v>
      </c>
      <c r="S3584" s="11" t="s">
        <v>104</v>
      </c>
      <c r="T3584" s="11">
        <v>1055</v>
      </c>
      <c r="U3584" s="11" t="str">
        <f>IF(ISERROR(VLOOKUP(I3584,'BACK INFO'!F:F,1,0)),IF(ISERROR(VLOOKUP(I3584,'BACK INFO'!H:H,1,0)),K3584,'BACK INFO'!$H$1),'BACK INFO'!$G$1)</f>
        <v>ANITA M. HOPKINS</v>
      </c>
    </row>
    <row r="3585" spans="1:21" s="11" customFormat="1" x14ac:dyDescent="0.35">
      <c r="A3585" s="11" t="s">
        <v>94</v>
      </c>
      <c r="B3585" s="11">
        <v>2019</v>
      </c>
      <c r="C3585" s="11">
        <v>4</v>
      </c>
      <c r="D3585" s="11" t="s">
        <v>95</v>
      </c>
      <c r="E3585" s="11" t="s">
        <v>96</v>
      </c>
      <c r="F3585" s="11" t="s">
        <v>700</v>
      </c>
      <c r="G3585" s="11" t="s">
        <v>259</v>
      </c>
      <c r="H3585" s="11" t="s">
        <v>98</v>
      </c>
      <c r="I3585" s="11" t="s">
        <v>622</v>
      </c>
      <c r="J3585" s="11" t="s">
        <v>99</v>
      </c>
      <c r="K3585" s="11" t="s">
        <v>67</v>
      </c>
      <c r="L3585" s="11" t="s">
        <v>237</v>
      </c>
      <c r="M3585" s="11" t="s">
        <v>101</v>
      </c>
      <c r="N3585" s="11">
        <v>78</v>
      </c>
      <c r="O3585" s="11">
        <v>2019</v>
      </c>
      <c r="P3585" s="11" t="s">
        <v>154</v>
      </c>
      <c r="Q3585" s="11" t="s">
        <v>154</v>
      </c>
      <c r="R3585" s="11" t="s">
        <v>259</v>
      </c>
      <c r="S3585" s="11" t="s">
        <v>104</v>
      </c>
      <c r="T3585" s="11">
        <v>2322</v>
      </c>
      <c r="U3585" s="11" t="str">
        <f>IF(ISERROR(VLOOKUP(I3585,'BACK INFO'!F:F,1,0)),IF(ISERROR(VLOOKUP(I3585,'BACK INFO'!H:H,1,0)),K3585,'BACK INFO'!$H$1),'BACK INFO'!$G$1)</f>
        <v>ANITA M. HOPKINS</v>
      </c>
    </row>
    <row r="3586" spans="1:21" s="11" customFormat="1" x14ac:dyDescent="0.35">
      <c r="A3586" s="11" t="s">
        <v>94</v>
      </c>
      <c r="B3586" s="11">
        <v>2019</v>
      </c>
      <c r="C3586" s="11">
        <v>4</v>
      </c>
      <c r="D3586" s="11" t="s">
        <v>95</v>
      </c>
      <c r="E3586" s="11" t="s">
        <v>96</v>
      </c>
      <c r="F3586" s="11" t="s">
        <v>700</v>
      </c>
      <c r="G3586" s="11" t="s">
        <v>259</v>
      </c>
      <c r="H3586" s="11" t="s">
        <v>98</v>
      </c>
      <c r="I3586" s="11" t="s">
        <v>623</v>
      </c>
      <c r="J3586" s="11" t="s">
        <v>120</v>
      </c>
      <c r="K3586" s="11" t="s">
        <v>68</v>
      </c>
      <c r="L3586" s="11" t="s">
        <v>129</v>
      </c>
      <c r="M3586" s="11" t="s">
        <v>122</v>
      </c>
      <c r="N3586" s="11">
        <v>30</v>
      </c>
      <c r="O3586" s="11">
        <v>2019</v>
      </c>
      <c r="P3586" s="11" t="s">
        <v>154</v>
      </c>
      <c r="Q3586" s="11" t="s">
        <v>154</v>
      </c>
      <c r="R3586" s="11" t="s">
        <v>259</v>
      </c>
      <c r="S3586" s="11" t="s">
        <v>104</v>
      </c>
      <c r="T3586" s="11">
        <v>791.17450412302196</v>
      </c>
      <c r="U3586" s="11" t="str">
        <f>IF(ISERROR(VLOOKUP(I3586,'BACK INFO'!F:F,1,0)),IF(ISERROR(VLOOKUP(I3586,'BACK INFO'!H:H,1,0)),K3586,'BACK INFO'!$H$1),'BACK INFO'!$G$1)</f>
        <v>STEPHANIE VITALI</v>
      </c>
    </row>
    <row r="3587" spans="1:21" s="11" customFormat="1" x14ac:dyDescent="0.35">
      <c r="A3587" s="11" t="s">
        <v>94</v>
      </c>
      <c r="B3587" s="11">
        <v>2019</v>
      </c>
      <c r="C3587" s="11">
        <v>4</v>
      </c>
      <c r="D3587" s="11" t="s">
        <v>95</v>
      </c>
      <c r="E3587" s="11" t="s">
        <v>96</v>
      </c>
      <c r="F3587" s="11" t="s">
        <v>700</v>
      </c>
      <c r="G3587" s="11" t="s">
        <v>259</v>
      </c>
      <c r="H3587" s="11" t="s">
        <v>98</v>
      </c>
      <c r="I3587" s="11" t="s">
        <v>266</v>
      </c>
      <c r="J3587" s="11" t="s">
        <v>99</v>
      </c>
      <c r="K3587" s="11" t="s">
        <v>71</v>
      </c>
      <c r="L3587" s="11" t="s">
        <v>216</v>
      </c>
      <c r="M3587" s="11" t="s">
        <v>101</v>
      </c>
      <c r="N3587" s="11">
        <v>28</v>
      </c>
      <c r="O3587" s="11">
        <v>2019</v>
      </c>
      <c r="P3587" s="11" t="s">
        <v>154</v>
      </c>
      <c r="Q3587" s="11" t="s">
        <v>154</v>
      </c>
      <c r="R3587" s="11" t="s">
        <v>259</v>
      </c>
      <c r="S3587" s="11" t="s">
        <v>104</v>
      </c>
      <c r="T3587" s="11">
        <v>999</v>
      </c>
      <c r="U3587" s="11" t="str">
        <f>IF(ISERROR(VLOOKUP(I3587,'BACK INFO'!F:F,1,0)),IF(ISERROR(VLOOKUP(I3587,'BACK INFO'!H:H,1,0)),K3587,'BACK INFO'!$H$1),'BACK INFO'!$G$1)</f>
        <v>HOLLY SALES INC.</v>
      </c>
    </row>
    <row r="3588" spans="1:21" s="11" customFormat="1" x14ac:dyDescent="0.35">
      <c r="A3588" s="11" t="s">
        <v>94</v>
      </c>
      <c r="B3588" s="11">
        <v>2019</v>
      </c>
      <c r="C3588" s="11">
        <v>4</v>
      </c>
      <c r="D3588" s="11" t="s">
        <v>95</v>
      </c>
      <c r="E3588" s="11" t="s">
        <v>96</v>
      </c>
      <c r="F3588" s="11" t="s">
        <v>700</v>
      </c>
      <c r="G3588" s="11" t="s">
        <v>259</v>
      </c>
      <c r="H3588" s="11" t="s">
        <v>98</v>
      </c>
      <c r="I3588" s="11" t="s">
        <v>477</v>
      </c>
      <c r="J3588" s="11" t="s">
        <v>99</v>
      </c>
      <c r="K3588" s="11" t="s">
        <v>73</v>
      </c>
      <c r="L3588" s="11" t="s">
        <v>346</v>
      </c>
      <c r="M3588" s="11" t="s">
        <v>101</v>
      </c>
      <c r="N3588" s="11">
        <v>105</v>
      </c>
      <c r="O3588" s="11">
        <v>2019</v>
      </c>
      <c r="P3588" s="11" t="s">
        <v>154</v>
      </c>
      <c r="Q3588" s="11" t="s">
        <v>154</v>
      </c>
      <c r="R3588" s="11" t="s">
        <v>259</v>
      </c>
      <c r="S3588" s="11" t="s">
        <v>104</v>
      </c>
      <c r="T3588" s="11">
        <v>3423</v>
      </c>
      <c r="U3588" s="11" t="str">
        <f>IF(ISERROR(VLOOKUP(I3588,'BACK INFO'!F:F,1,0)),IF(ISERROR(VLOOKUP(I3588,'BACK INFO'!H:H,1,0)),K3588,'BACK INFO'!$H$1),'BACK INFO'!$G$1)</f>
        <v>PHYLLIS POSNER</v>
      </c>
    </row>
    <row r="3589" spans="1:21" s="11" customFormat="1" x14ac:dyDescent="0.35">
      <c r="A3589" s="11" t="s">
        <v>94</v>
      </c>
      <c r="B3589" s="11">
        <v>2019</v>
      </c>
      <c r="C3589" s="11">
        <v>4</v>
      </c>
      <c r="D3589" s="11" t="s">
        <v>95</v>
      </c>
      <c r="E3589" s="11" t="s">
        <v>96</v>
      </c>
      <c r="F3589" s="11" t="s">
        <v>700</v>
      </c>
      <c r="G3589" s="11" t="s">
        <v>259</v>
      </c>
      <c r="H3589" s="11" t="s">
        <v>98</v>
      </c>
      <c r="I3589" s="11" t="s">
        <v>384</v>
      </c>
      <c r="J3589" s="11" t="s">
        <v>120</v>
      </c>
      <c r="K3589" s="11" t="s">
        <v>66</v>
      </c>
      <c r="L3589" s="11" t="s">
        <v>121</v>
      </c>
      <c r="M3589" s="11" t="s">
        <v>122</v>
      </c>
      <c r="N3589" s="11">
        <v>32</v>
      </c>
      <c r="O3589" s="11">
        <v>2019</v>
      </c>
      <c r="P3589" s="11" t="s">
        <v>154</v>
      </c>
      <c r="Q3589" s="11" t="s">
        <v>154</v>
      </c>
      <c r="R3589" s="11" t="s">
        <v>259</v>
      </c>
      <c r="S3589" s="11" t="s">
        <v>104</v>
      </c>
      <c r="T3589" s="11">
        <v>1179.7043310303841</v>
      </c>
      <c r="U3589" s="11" t="str">
        <f>IF(ISERROR(VLOOKUP(I3589,'BACK INFO'!F:F,1,0)),IF(ISERROR(VLOOKUP(I3589,'BACK INFO'!H:H,1,0)),K3589,'BACK INFO'!$H$1),'BACK INFO'!$G$1)</f>
        <v>SHOUTOUTAGENCY</v>
      </c>
    </row>
    <row r="3590" spans="1:21" s="11" customFormat="1" x14ac:dyDescent="0.35">
      <c r="A3590" s="11" t="s">
        <v>94</v>
      </c>
      <c r="B3590" s="11">
        <v>2019</v>
      </c>
      <c r="C3590" s="11">
        <v>4</v>
      </c>
      <c r="D3590" s="11" t="s">
        <v>95</v>
      </c>
      <c r="E3590" s="11" t="s">
        <v>96</v>
      </c>
      <c r="F3590" s="11" t="s">
        <v>700</v>
      </c>
      <c r="G3590" s="11" t="s">
        <v>259</v>
      </c>
      <c r="H3590" s="11" t="s">
        <v>98</v>
      </c>
      <c r="I3590" s="11" t="s">
        <v>385</v>
      </c>
      <c r="J3590" s="11" t="s">
        <v>99</v>
      </c>
      <c r="K3590" s="11" t="s">
        <v>72</v>
      </c>
      <c r="L3590" s="11" t="s">
        <v>178</v>
      </c>
      <c r="M3590" s="11" t="s">
        <v>101</v>
      </c>
      <c r="N3590" s="11">
        <v>33</v>
      </c>
      <c r="O3590" s="11">
        <v>2019</v>
      </c>
      <c r="P3590" s="11" t="s">
        <v>154</v>
      </c>
      <c r="Q3590" s="11" t="s">
        <v>154</v>
      </c>
      <c r="R3590" s="11" t="s">
        <v>259</v>
      </c>
      <c r="S3590" s="11" t="s">
        <v>104</v>
      </c>
      <c r="T3590" s="11">
        <v>1024</v>
      </c>
      <c r="U3590" s="11" t="str">
        <f>IF(ISERROR(VLOOKUP(I3590,'BACK INFO'!F:F,1,0)),IF(ISERROR(VLOOKUP(I3590,'BACK INFO'!H:H,1,0)),K3590,'BACK INFO'!$H$1),'BACK INFO'!$G$1)</f>
        <v>BILL MILLER AND COMPANY</v>
      </c>
    </row>
    <row r="3591" spans="1:21" s="11" customFormat="1" x14ac:dyDescent="0.35">
      <c r="A3591" s="11" t="s">
        <v>94</v>
      </c>
      <c r="B3591" s="11">
        <v>2019</v>
      </c>
      <c r="C3591" s="11">
        <v>4</v>
      </c>
      <c r="D3591" s="11" t="s">
        <v>95</v>
      </c>
      <c r="E3591" s="11" t="s">
        <v>96</v>
      </c>
      <c r="F3591" s="11" t="s">
        <v>700</v>
      </c>
      <c r="G3591" s="11" t="s">
        <v>259</v>
      </c>
      <c r="H3591" s="11" t="s">
        <v>98</v>
      </c>
      <c r="I3591" s="11" t="s">
        <v>338</v>
      </c>
      <c r="J3591" s="11" t="s">
        <v>120</v>
      </c>
      <c r="K3591" s="11" t="s">
        <v>68</v>
      </c>
      <c r="L3591" s="11" t="s">
        <v>129</v>
      </c>
      <c r="M3591" s="11" t="s">
        <v>122</v>
      </c>
      <c r="N3591" s="11">
        <v>65</v>
      </c>
      <c r="O3591" s="11">
        <v>2019</v>
      </c>
      <c r="P3591" s="11" t="s">
        <v>154</v>
      </c>
      <c r="Q3591" s="11" t="s">
        <v>154</v>
      </c>
      <c r="R3591" s="11" t="s">
        <v>259</v>
      </c>
      <c r="S3591" s="11" t="s">
        <v>104</v>
      </c>
      <c r="T3591" s="11">
        <v>1426.9370774830993</v>
      </c>
      <c r="U3591" s="11" t="str">
        <f>IF(ISERROR(VLOOKUP(I3591,'BACK INFO'!F:F,1,0)),IF(ISERROR(VLOOKUP(I3591,'BACK INFO'!H:H,1,0)),K3591,'BACK INFO'!$H$1),'BACK INFO'!$G$1)</f>
        <v>STEPHANIE VITALI</v>
      </c>
    </row>
    <row r="3592" spans="1:21" s="11" customFormat="1" x14ac:dyDescent="0.35">
      <c r="A3592" s="11" t="s">
        <v>94</v>
      </c>
      <c r="B3592" s="11">
        <v>2019</v>
      </c>
      <c r="C3592" s="11">
        <v>4</v>
      </c>
      <c r="D3592" s="11" t="s">
        <v>95</v>
      </c>
      <c r="E3592" s="11" t="s">
        <v>96</v>
      </c>
      <c r="F3592" s="11" t="s">
        <v>700</v>
      </c>
      <c r="G3592" s="11" t="s">
        <v>259</v>
      </c>
      <c r="H3592" s="11" t="s">
        <v>98</v>
      </c>
      <c r="I3592" s="11" t="s">
        <v>174</v>
      </c>
      <c r="J3592" s="11" t="s">
        <v>99</v>
      </c>
      <c r="K3592" s="11" t="s">
        <v>75</v>
      </c>
      <c r="L3592" s="11" t="s">
        <v>131</v>
      </c>
      <c r="M3592" s="11" t="s">
        <v>101</v>
      </c>
      <c r="N3592" s="11">
        <v>64</v>
      </c>
      <c r="O3592" s="11">
        <v>2019</v>
      </c>
      <c r="P3592" s="11" t="s">
        <v>154</v>
      </c>
      <c r="Q3592" s="11" t="s">
        <v>154</v>
      </c>
      <c r="R3592" s="11" t="s">
        <v>259</v>
      </c>
      <c r="S3592" s="11" t="s">
        <v>104</v>
      </c>
      <c r="T3592" s="11">
        <v>1920</v>
      </c>
      <c r="U3592" s="11" t="str">
        <f>IF(ISERROR(VLOOKUP(I3592,'BACK INFO'!F:F,1,0)),IF(ISERROR(VLOOKUP(I3592,'BACK INFO'!H:H,1,0)),K3592,'BACK INFO'!$H$1),'BACK INFO'!$G$1)</f>
        <v>LAURA BONG</v>
      </c>
    </row>
    <row r="3593" spans="1:21" s="11" customFormat="1" x14ac:dyDescent="0.35">
      <c r="A3593" s="11" t="s">
        <v>94</v>
      </c>
      <c r="B3593" s="11">
        <v>2019</v>
      </c>
      <c r="C3593" s="11">
        <v>4</v>
      </c>
      <c r="D3593" s="11" t="s">
        <v>95</v>
      </c>
      <c r="E3593" s="11" t="s">
        <v>96</v>
      </c>
      <c r="F3593" s="11" t="s">
        <v>700</v>
      </c>
      <c r="G3593" s="11" t="s">
        <v>259</v>
      </c>
      <c r="H3593" s="11" t="s">
        <v>98</v>
      </c>
      <c r="I3593" s="11" t="s">
        <v>535</v>
      </c>
      <c r="J3593" s="11" t="s">
        <v>99</v>
      </c>
      <c r="K3593" s="11" t="s">
        <v>74</v>
      </c>
      <c r="L3593" s="11" t="s">
        <v>262</v>
      </c>
      <c r="M3593" s="11" t="s">
        <v>101</v>
      </c>
      <c r="N3593" s="11">
        <v>25</v>
      </c>
      <c r="O3593" s="11">
        <v>2019</v>
      </c>
      <c r="P3593" s="11" t="s">
        <v>154</v>
      </c>
      <c r="Q3593" s="11" t="s">
        <v>154</v>
      </c>
      <c r="R3593" s="11" t="s">
        <v>259</v>
      </c>
      <c r="S3593" s="11" t="s">
        <v>104</v>
      </c>
      <c r="T3593" s="11">
        <v>950</v>
      </c>
      <c r="U3593" s="11" t="str">
        <f>IF(ISERROR(VLOOKUP(I3593,'BACK INFO'!F:F,1,0)),IF(ISERROR(VLOOKUP(I3593,'BACK INFO'!H:H,1,0)),K3593,'BACK INFO'!$H$1),'BACK INFO'!$G$1)</f>
        <v>DENISE ARNETT</v>
      </c>
    </row>
    <row r="3594" spans="1:21" s="11" customFormat="1" x14ac:dyDescent="0.35">
      <c r="A3594" s="11" t="s">
        <v>94</v>
      </c>
      <c r="B3594" s="11">
        <v>2019</v>
      </c>
      <c r="C3594" s="11">
        <v>4</v>
      </c>
      <c r="D3594" s="11" t="s">
        <v>95</v>
      </c>
      <c r="E3594" s="11" t="s">
        <v>96</v>
      </c>
      <c r="F3594" s="11" t="s">
        <v>700</v>
      </c>
      <c r="G3594" s="11" t="s">
        <v>259</v>
      </c>
      <c r="H3594" s="11" t="s">
        <v>98</v>
      </c>
      <c r="I3594" s="11" t="s">
        <v>624</v>
      </c>
      <c r="J3594" s="11" t="s">
        <v>99</v>
      </c>
      <c r="K3594" s="11" t="s">
        <v>76</v>
      </c>
      <c r="L3594" s="11" t="s">
        <v>127</v>
      </c>
      <c r="M3594" s="11" t="s">
        <v>101</v>
      </c>
      <c r="N3594" s="11">
        <v>18</v>
      </c>
      <c r="O3594" s="11">
        <v>2019</v>
      </c>
      <c r="P3594" s="11" t="s">
        <v>154</v>
      </c>
      <c r="Q3594" s="11" t="s">
        <v>154</v>
      </c>
      <c r="R3594" s="11" t="s">
        <v>259</v>
      </c>
      <c r="S3594" s="11" t="s">
        <v>104</v>
      </c>
      <c r="T3594" s="11">
        <v>543</v>
      </c>
      <c r="U3594" s="11" t="str">
        <f>IF(ISERROR(VLOOKUP(I3594,'BACK INFO'!F:F,1,0)),IF(ISERROR(VLOOKUP(I3594,'BACK INFO'!H:H,1,0)),K3594,'BACK INFO'!$H$1),'BACK INFO'!$G$1)</f>
        <v>MIE MANNICHE</v>
      </c>
    </row>
    <row r="3595" spans="1:21" s="11" customFormat="1" x14ac:dyDescent="0.35">
      <c r="A3595" s="11" t="s">
        <v>94</v>
      </c>
      <c r="B3595" s="11">
        <v>2019</v>
      </c>
      <c r="C3595" s="11">
        <v>4</v>
      </c>
      <c r="D3595" s="11" t="s">
        <v>95</v>
      </c>
      <c r="E3595" s="11" t="s">
        <v>96</v>
      </c>
      <c r="F3595" s="11" t="s">
        <v>700</v>
      </c>
      <c r="G3595" s="11" t="s">
        <v>259</v>
      </c>
      <c r="H3595" s="11" t="s">
        <v>98</v>
      </c>
      <c r="I3595" s="11" t="s">
        <v>625</v>
      </c>
      <c r="J3595" s="11" t="s">
        <v>99</v>
      </c>
      <c r="K3595" s="11" t="s">
        <v>71</v>
      </c>
      <c r="L3595" s="11" t="s">
        <v>164</v>
      </c>
      <c r="M3595" s="11" t="s">
        <v>101</v>
      </c>
      <c r="N3595" s="11">
        <v>19</v>
      </c>
      <c r="O3595" s="11">
        <v>2019</v>
      </c>
      <c r="P3595" s="11" t="s">
        <v>154</v>
      </c>
      <c r="Q3595" s="11" t="s">
        <v>154</v>
      </c>
      <c r="R3595" s="11" t="s">
        <v>259</v>
      </c>
      <c r="S3595" s="11" t="s">
        <v>104</v>
      </c>
      <c r="T3595" s="11">
        <v>613</v>
      </c>
      <c r="U3595" s="11" t="str">
        <f>IF(ISERROR(VLOOKUP(I3595,'BACK INFO'!F:F,1,0)),IF(ISERROR(VLOOKUP(I3595,'BACK INFO'!H:H,1,0)),K3595,'BACK INFO'!$H$1),'BACK INFO'!$G$1)</f>
        <v>HOLLY SALES INC.</v>
      </c>
    </row>
    <row r="3596" spans="1:21" s="11" customFormat="1" x14ac:dyDescent="0.35">
      <c r="A3596" s="11" t="s">
        <v>94</v>
      </c>
      <c r="B3596" s="11">
        <v>2019</v>
      </c>
      <c r="C3596" s="11">
        <v>4</v>
      </c>
      <c r="D3596" s="11" t="s">
        <v>95</v>
      </c>
      <c r="E3596" s="11" t="s">
        <v>96</v>
      </c>
      <c r="F3596" s="11" t="s">
        <v>700</v>
      </c>
      <c r="G3596" s="11" t="s">
        <v>259</v>
      </c>
      <c r="H3596" s="11" t="s">
        <v>98</v>
      </c>
      <c r="I3596" s="11" t="s">
        <v>607</v>
      </c>
      <c r="J3596" s="11" t="s">
        <v>99</v>
      </c>
      <c r="K3596" s="11" t="s">
        <v>75</v>
      </c>
      <c r="L3596" s="11" t="s">
        <v>220</v>
      </c>
      <c r="M3596" s="11" t="s">
        <v>101</v>
      </c>
      <c r="N3596" s="11">
        <v>24</v>
      </c>
      <c r="O3596" s="11">
        <v>2019</v>
      </c>
      <c r="P3596" s="11" t="s">
        <v>154</v>
      </c>
      <c r="Q3596" s="11" t="s">
        <v>154</v>
      </c>
      <c r="R3596" s="11" t="s">
        <v>259</v>
      </c>
      <c r="S3596" s="11" t="s">
        <v>104</v>
      </c>
      <c r="T3596" s="11">
        <v>948</v>
      </c>
      <c r="U3596" s="11" t="str">
        <f>IF(ISERROR(VLOOKUP(I3596,'BACK INFO'!F:F,1,0)),IF(ISERROR(VLOOKUP(I3596,'BACK INFO'!H:H,1,0)),K3596,'BACK INFO'!$H$1),'BACK INFO'!$G$1)</f>
        <v>LAURA BONG</v>
      </c>
    </row>
    <row r="3597" spans="1:21" s="11" customFormat="1" x14ac:dyDescent="0.35">
      <c r="A3597" s="11" t="s">
        <v>94</v>
      </c>
      <c r="B3597" s="11">
        <v>2019</v>
      </c>
      <c r="C3597" s="11">
        <v>4</v>
      </c>
      <c r="D3597" s="11" t="s">
        <v>95</v>
      </c>
      <c r="E3597" s="11" t="s">
        <v>96</v>
      </c>
      <c r="F3597" s="11" t="s">
        <v>700</v>
      </c>
      <c r="G3597" s="11" t="s">
        <v>259</v>
      </c>
      <c r="H3597" s="11" t="s">
        <v>98</v>
      </c>
      <c r="I3597" s="11" t="s">
        <v>177</v>
      </c>
      <c r="J3597" s="11" t="s">
        <v>99</v>
      </c>
      <c r="K3597" s="11" t="s">
        <v>72</v>
      </c>
      <c r="L3597" s="11" t="s">
        <v>178</v>
      </c>
      <c r="M3597" s="11" t="s">
        <v>101</v>
      </c>
      <c r="N3597" s="11">
        <v>82</v>
      </c>
      <c r="O3597" s="11">
        <v>2019</v>
      </c>
      <c r="P3597" s="11" t="s">
        <v>154</v>
      </c>
      <c r="Q3597" s="11" t="s">
        <v>154</v>
      </c>
      <c r="R3597" s="11" t="s">
        <v>259</v>
      </c>
      <c r="S3597" s="11" t="s">
        <v>104</v>
      </c>
      <c r="T3597" s="11">
        <v>2804</v>
      </c>
      <c r="U3597" s="11" t="str">
        <f>IF(ISERROR(VLOOKUP(I3597,'BACK INFO'!F:F,1,0)),IF(ISERROR(VLOOKUP(I3597,'BACK INFO'!H:H,1,0)),K3597,'BACK INFO'!$H$1),'BACK INFO'!$G$1)</f>
        <v>BILL MILLER AND COMPANY</v>
      </c>
    </row>
    <row r="3598" spans="1:21" s="11" customFormat="1" x14ac:dyDescent="0.35">
      <c r="A3598" s="11" t="s">
        <v>94</v>
      </c>
      <c r="B3598" s="11">
        <v>2019</v>
      </c>
      <c r="C3598" s="11">
        <v>4</v>
      </c>
      <c r="D3598" s="11" t="s">
        <v>95</v>
      </c>
      <c r="E3598" s="11" t="s">
        <v>96</v>
      </c>
      <c r="F3598" s="11" t="s">
        <v>700</v>
      </c>
      <c r="G3598" s="11" t="s">
        <v>259</v>
      </c>
      <c r="H3598" s="11" t="s">
        <v>98</v>
      </c>
      <c r="I3598" s="11" t="s">
        <v>626</v>
      </c>
      <c r="J3598" s="11" t="s">
        <v>99</v>
      </c>
      <c r="K3598" s="11" t="s">
        <v>67</v>
      </c>
      <c r="L3598" s="11" t="s">
        <v>133</v>
      </c>
      <c r="M3598" s="11" t="s">
        <v>101</v>
      </c>
      <c r="N3598" s="11">
        <v>64</v>
      </c>
      <c r="O3598" s="11">
        <v>2019</v>
      </c>
      <c r="P3598" s="11" t="s">
        <v>154</v>
      </c>
      <c r="Q3598" s="11" t="s">
        <v>154</v>
      </c>
      <c r="R3598" s="11" t="s">
        <v>259</v>
      </c>
      <c r="S3598" s="11" t="s">
        <v>104</v>
      </c>
      <c r="T3598" s="11">
        <v>1898</v>
      </c>
      <c r="U3598" s="11" t="str">
        <f>IF(ISERROR(VLOOKUP(I3598,'BACK INFO'!F:F,1,0)),IF(ISERROR(VLOOKUP(I3598,'BACK INFO'!H:H,1,0)),K3598,'BACK INFO'!$H$1),'BACK INFO'!$G$1)</f>
        <v>ANITA M. HOPKINS</v>
      </c>
    </row>
    <row r="3599" spans="1:21" s="11" customFormat="1" x14ac:dyDescent="0.35">
      <c r="A3599" s="11" t="s">
        <v>94</v>
      </c>
      <c r="B3599" s="11">
        <v>2019</v>
      </c>
      <c r="C3599" s="11">
        <v>4</v>
      </c>
      <c r="D3599" s="11" t="s">
        <v>95</v>
      </c>
      <c r="E3599" s="11" t="s">
        <v>96</v>
      </c>
      <c r="F3599" s="11" t="s">
        <v>700</v>
      </c>
      <c r="G3599" s="11" t="s">
        <v>259</v>
      </c>
      <c r="H3599" s="11" t="s">
        <v>98</v>
      </c>
      <c r="I3599" s="11" t="s">
        <v>182</v>
      </c>
      <c r="J3599" s="11" t="s">
        <v>99</v>
      </c>
      <c r="K3599" s="11" t="s">
        <v>71</v>
      </c>
      <c r="L3599" s="11" t="s">
        <v>169</v>
      </c>
      <c r="M3599" s="11" t="s">
        <v>101</v>
      </c>
      <c r="N3599" s="11">
        <v>29</v>
      </c>
      <c r="O3599" s="11">
        <v>2019</v>
      </c>
      <c r="P3599" s="11" t="s">
        <v>154</v>
      </c>
      <c r="Q3599" s="11" t="s">
        <v>154</v>
      </c>
      <c r="R3599" s="11" t="s">
        <v>259</v>
      </c>
      <c r="S3599" s="11" t="s">
        <v>104</v>
      </c>
      <c r="T3599" s="11">
        <v>1006</v>
      </c>
      <c r="U3599" s="11" t="str">
        <f>IF(ISERROR(VLOOKUP(I3599,'BACK INFO'!F:F,1,0)),IF(ISERROR(VLOOKUP(I3599,'BACK INFO'!H:H,1,0)),K3599,'BACK INFO'!$H$1),'BACK INFO'!$G$1)</f>
        <v>HOLLY SALES INC.</v>
      </c>
    </row>
    <row r="3600" spans="1:21" s="11" customFormat="1" x14ac:dyDescent="0.35">
      <c r="A3600" s="11" t="s">
        <v>94</v>
      </c>
      <c r="B3600" s="11">
        <v>2019</v>
      </c>
      <c r="C3600" s="11">
        <v>4</v>
      </c>
      <c r="D3600" s="11" t="s">
        <v>95</v>
      </c>
      <c r="E3600" s="11" t="s">
        <v>96</v>
      </c>
      <c r="F3600" s="11" t="s">
        <v>700</v>
      </c>
      <c r="G3600" s="11" t="s">
        <v>259</v>
      </c>
      <c r="H3600" s="11" t="s">
        <v>98</v>
      </c>
      <c r="I3600" s="11" t="s">
        <v>585</v>
      </c>
      <c r="J3600" s="11" t="s">
        <v>99</v>
      </c>
      <c r="K3600" s="11" t="s">
        <v>75</v>
      </c>
      <c r="L3600" s="11" t="s">
        <v>165</v>
      </c>
      <c r="M3600" s="11" t="s">
        <v>101</v>
      </c>
      <c r="N3600" s="11">
        <v>42</v>
      </c>
      <c r="O3600" s="11">
        <v>2019</v>
      </c>
      <c r="P3600" s="11" t="s">
        <v>154</v>
      </c>
      <c r="Q3600" s="11" t="s">
        <v>154</v>
      </c>
      <c r="R3600" s="11" t="s">
        <v>259</v>
      </c>
      <c r="S3600" s="11" t="s">
        <v>104</v>
      </c>
      <c r="T3600" s="11">
        <v>1376</v>
      </c>
      <c r="U3600" s="11" t="str">
        <f>IF(ISERROR(VLOOKUP(I3600,'BACK INFO'!F:F,1,0)),IF(ISERROR(VLOOKUP(I3600,'BACK INFO'!H:H,1,0)),K3600,'BACK INFO'!$H$1),'BACK INFO'!$G$1)</f>
        <v>LAURA BONG</v>
      </c>
    </row>
    <row r="3601" spans="1:21" s="11" customFormat="1" x14ac:dyDescent="0.35">
      <c r="A3601" s="11" t="s">
        <v>94</v>
      </c>
      <c r="B3601" s="11">
        <v>2019</v>
      </c>
      <c r="C3601" s="11">
        <v>4</v>
      </c>
      <c r="D3601" s="11" t="s">
        <v>95</v>
      </c>
      <c r="E3601" s="11" t="s">
        <v>96</v>
      </c>
      <c r="F3601" s="11" t="s">
        <v>700</v>
      </c>
      <c r="G3601" s="11" t="s">
        <v>259</v>
      </c>
      <c r="H3601" s="11" t="s">
        <v>98</v>
      </c>
      <c r="I3601" s="11" t="s">
        <v>480</v>
      </c>
      <c r="J3601" s="11" t="s">
        <v>99</v>
      </c>
      <c r="K3601" s="11" t="s">
        <v>75</v>
      </c>
      <c r="L3601" s="11" t="s">
        <v>273</v>
      </c>
      <c r="M3601" s="11" t="s">
        <v>101</v>
      </c>
      <c r="N3601" s="11">
        <v>14</v>
      </c>
      <c r="O3601" s="11">
        <v>2019</v>
      </c>
      <c r="P3601" s="11" t="s">
        <v>154</v>
      </c>
      <c r="Q3601" s="11" t="s">
        <v>154</v>
      </c>
      <c r="R3601" s="11" t="s">
        <v>259</v>
      </c>
      <c r="S3601" s="11" t="s">
        <v>104</v>
      </c>
      <c r="T3601" s="11">
        <v>403</v>
      </c>
      <c r="U3601" s="11" t="str">
        <f>IF(ISERROR(VLOOKUP(I3601,'BACK INFO'!F:F,1,0)),IF(ISERROR(VLOOKUP(I3601,'BACK INFO'!H:H,1,0)),K3601,'BACK INFO'!$H$1),'BACK INFO'!$G$1)</f>
        <v>LAURA BONG</v>
      </c>
    </row>
    <row r="3602" spans="1:21" s="11" customFormat="1" x14ac:dyDescent="0.35">
      <c r="A3602" s="11" t="s">
        <v>94</v>
      </c>
      <c r="B3602" s="11">
        <v>2019</v>
      </c>
      <c r="C3602" s="11">
        <v>4</v>
      </c>
      <c r="D3602" s="11" t="s">
        <v>95</v>
      </c>
      <c r="E3602" s="11" t="s">
        <v>96</v>
      </c>
      <c r="F3602" s="11" t="s">
        <v>700</v>
      </c>
      <c r="G3602" s="11" t="s">
        <v>259</v>
      </c>
      <c r="H3602" s="11" t="s">
        <v>98</v>
      </c>
      <c r="I3602" s="11" t="s">
        <v>258</v>
      </c>
      <c r="J3602" s="11" t="s">
        <v>99</v>
      </c>
      <c r="K3602" s="11" t="s">
        <v>245</v>
      </c>
      <c r="L3602" s="11" t="s">
        <v>246</v>
      </c>
      <c r="M3602" s="11" t="s">
        <v>246</v>
      </c>
      <c r="N3602" s="11">
        <v>22</v>
      </c>
      <c r="O3602" s="11">
        <v>2019</v>
      </c>
      <c r="P3602" s="11" t="s">
        <v>154</v>
      </c>
      <c r="Q3602" s="11" t="s">
        <v>154</v>
      </c>
      <c r="R3602" s="11" t="s">
        <v>259</v>
      </c>
      <c r="S3602" s="11" t="s">
        <v>104</v>
      </c>
      <c r="T3602" s="11">
        <v>812</v>
      </c>
      <c r="U3602" s="11" t="str">
        <f>IF(ISERROR(VLOOKUP(I3602,'BACK INFO'!F:F,1,0)),IF(ISERROR(VLOOKUP(I3602,'BACK INFO'!H:H,1,0)),K3602,'BACK INFO'!$H$1),'BACK INFO'!$G$1)</f>
        <v>JULIUS ORTIZ MALDONADO</v>
      </c>
    </row>
    <row r="3603" spans="1:21" s="11" customFormat="1" x14ac:dyDescent="0.35">
      <c r="A3603" s="11" t="s">
        <v>94</v>
      </c>
      <c r="B3603" s="11">
        <v>2019</v>
      </c>
      <c r="C3603" s="11">
        <v>4</v>
      </c>
      <c r="D3603" s="11" t="s">
        <v>95</v>
      </c>
      <c r="E3603" s="11" t="s">
        <v>96</v>
      </c>
      <c r="F3603" s="11" t="s">
        <v>700</v>
      </c>
      <c r="G3603" s="11" t="s">
        <v>259</v>
      </c>
      <c r="H3603" s="11" t="s">
        <v>98</v>
      </c>
      <c r="I3603" s="11" t="s">
        <v>627</v>
      </c>
      <c r="J3603" s="11" t="s">
        <v>99</v>
      </c>
      <c r="K3603" s="11" t="s">
        <v>72</v>
      </c>
      <c r="L3603" s="11" t="s">
        <v>178</v>
      </c>
      <c r="M3603" s="11" t="s">
        <v>101</v>
      </c>
      <c r="N3603" s="11">
        <v>42</v>
      </c>
      <c r="O3603" s="11">
        <v>2019</v>
      </c>
      <c r="P3603" s="11" t="s">
        <v>154</v>
      </c>
      <c r="Q3603" s="11" t="s">
        <v>154</v>
      </c>
      <c r="R3603" s="11" t="s">
        <v>259</v>
      </c>
      <c r="S3603" s="11" t="s">
        <v>104</v>
      </c>
      <c r="T3603" s="11">
        <v>1395</v>
      </c>
      <c r="U3603" s="11" t="str">
        <f>IF(ISERROR(VLOOKUP(I3603,'BACK INFO'!F:F,1,0)),IF(ISERROR(VLOOKUP(I3603,'BACK INFO'!H:H,1,0)),K3603,'BACK INFO'!$H$1),'BACK INFO'!$G$1)</f>
        <v>BILL MILLER AND COMPANY</v>
      </c>
    </row>
    <row r="3604" spans="1:21" s="11" customFormat="1" x14ac:dyDescent="0.35">
      <c r="A3604" s="11" t="s">
        <v>94</v>
      </c>
      <c r="B3604" s="11">
        <v>2019</v>
      </c>
      <c r="C3604" s="11">
        <v>4</v>
      </c>
      <c r="D3604" s="11" t="s">
        <v>95</v>
      </c>
      <c r="E3604" s="11" t="s">
        <v>96</v>
      </c>
      <c r="F3604" s="11" t="s">
        <v>700</v>
      </c>
      <c r="G3604" s="11" t="s">
        <v>259</v>
      </c>
      <c r="H3604" s="11" t="s">
        <v>98</v>
      </c>
      <c r="I3604" s="11" t="s">
        <v>181</v>
      </c>
      <c r="J3604" s="11" t="s">
        <v>99</v>
      </c>
      <c r="K3604" s="11" t="s">
        <v>67</v>
      </c>
      <c r="L3604" s="11" t="s">
        <v>133</v>
      </c>
      <c r="M3604" s="11" t="s">
        <v>101</v>
      </c>
      <c r="N3604" s="11">
        <v>102</v>
      </c>
      <c r="O3604" s="11">
        <v>2019</v>
      </c>
      <c r="P3604" s="11" t="s">
        <v>154</v>
      </c>
      <c r="Q3604" s="11" t="s">
        <v>154</v>
      </c>
      <c r="R3604" s="11" t="s">
        <v>259</v>
      </c>
      <c r="S3604" s="11" t="s">
        <v>104</v>
      </c>
      <c r="T3604" s="11">
        <v>3092</v>
      </c>
      <c r="U3604" s="11" t="str">
        <f>IF(ISERROR(VLOOKUP(I3604,'BACK INFO'!F:F,1,0)),IF(ISERROR(VLOOKUP(I3604,'BACK INFO'!H:H,1,0)),K3604,'BACK INFO'!$H$1),'BACK INFO'!$G$1)</f>
        <v>ANITA M. HOPKINS</v>
      </c>
    </row>
    <row r="3605" spans="1:21" s="11" customFormat="1" x14ac:dyDescent="0.35">
      <c r="A3605" s="11" t="s">
        <v>94</v>
      </c>
      <c r="B3605" s="11">
        <v>2019</v>
      </c>
      <c r="C3605" s="11">
        <v>4</v>
      </c>
      <c r="D3605" s="11" t="s">
        <v>95</v>
      </c>
      <c r="E3605" s="11" t="s">
        <v>96</v>
      </c>
      <c r="F3605" s="11" t="s">
        <v>700</v>
      </c>
      <c r="G3605" s="11" t="s">
        <v>259</v>
      </c>
      <c r="H3605" s="11" t="s">
        <v>98</v>
      </c>
      <c r="I3605" s="11" t="s">
        <v>557</v>
      </c>
      <c r="J3605" s="11" t="s">
        <v>99</v>
      </c>
      <c r="K3605" s="11" t="s">
        <v>71</v>
      </c>
      <c r="L3605" s="11" t="s">
        <v>285</v>
      </c>
      <c r="M3605" s="11" t="s">
        <v>101</v>
      </c>
      <c r="N3605" s="11">
        <v>50</v>
      </c>
      <c r="O3605" s="11">
        <v>2019</v>
      </c>
      <c r="P3605" s="11" t="s">
        <v>154</v>
      </c>
      <c r="Q3605" s="11" t="s">
        <v>154</v>
      </c>
      <c r="R3605" s="11" t="s">
        <v>259</v>
      </c>
      <c r="S3605" s="11" t="s">
        <v>104</v>
      </c>
      <c r="T3605" s="11">
        <v>1662</v>
      </c>
      <c r="U3605" s="11" t="str">
        <f>IF(ISERROR(VLOOKUP(I3605,'BACK INFO'!F:F,1,0)),IF(ISERROR(VLOOKUP(I3605,'BACK INFO'!H:H,1,0)),K3605,'BACK INFO'!$H$1),'BACK INFO'!$G$1)</f>
        <v>HOLLY SALES INC.</v>
      </c>
    </row>
    <row r="3606" spans="1:21" s="11" customFormat="1" x14ac:dyDescent="0.35">
      <c r="A3606" s="11" t="s">
        <v>94</v>
      </c>
      <c r="B3606" s="11">
        <v>2019</v>
      </c>
      <c r="C3606" s="11">
        <v>4</v>
      </c>
      <c r="D3606" s="11" t="s">
        <v>95</v>
      </c>
      <c r="E3606" s="11" t="s">
        <v>96</v>
      </c>
      <c r="F3606" s="11" t="s">
        <v>700</v>
      </c>
      <c r="G3606" s="11" t="s">
        <v>259</v>
      </c>
      <c r="H3606" s="11" t="s">
        <v>98</v>
      </c>
      <c r="I3606" s="11" t="s">
        <v>558</v>
      </c>
      <c r="J3606" s="11" t="s">
        <v>99</v>
      </c>
      <c r="K3606" s="11" t="s">
        <v>75</v>
      </c>
      <c r="L3606" s="11" t="s">
        <v>455</v>
      </c>
      <c r="M3606" s="11" t="s">
        <v>101</v>
      </c>
      <c r="N3606" s="11">
        <v>24</v>
      </c>
      <c r="O3606" s="11">
        <v>2019</v>
      </c>
      <c r="P3606" s="11" t="s">
        <v>154</v>
      </c>
      <c r="Q3606" s="11" t="s">
        <v>154</v>
      </c>
      <c r="R3606" s="11" t="s">
        <v>259</v>
      </c>
      <c r="S3606" s="11" t="s">
        <v>104</v>
      </c>
      <c r="T3606" s="11">
        <v>736</v>
      </c>
      <c r="U3606" s="11" t="str">
        <f>IF(ISERROR(VLOOKUP(I3606,'BACK INFO'!F:F,1,0)),IF(ISERROR(VLOOKUP(I3606,'BACK INFO'!H:H,1,0)),K3606,'BACK INFO'!$H$1),'BACK INFO'!$G$1)</f>
        <v>LAURA BONG</v>
      </c>
    </row>
    <row r="3607" spans="1:21" s="11" customFormat="1" x14ac:dyDescent="0.35">
      <c r="A3607" s="11" t="s">
        <v>94</v>
      </c>
      <c r="B3607" s="11">
        <v>2019</v>
      </c>
      <c r="C3607" s="11">
        <v>4</v>
      </c>
      <c r="D3607" s="11" t="s">
        <v>95</v>
      </c>
      <c r="E3607" s="11" t="s">
        <v>96</v>
      </c>
      <c r="F3607" s="11" t="s">
        <v>700</v>
      </c>
      <c r="G3607" s="11" t="s">
        <v>259</v>
      </c>
      <c r="H3607" s="11" t="s">
        <v>98</v>
      </c>
      <c r="I3607" s="11" t="s">
        <v>340</v>
      </c>
      <c r="J3607" s="11" t="s">
        <v>99</v>
      </c>
      <c r="K3607" s="11" t="s">
        <v>74</v>
      </c>
      <c r="L3607" s="11" t="s">
        <v>199</v>
      </c>
      <c r="M3607" s="11" t="s">
        <v>101</v>
      </c>
      <c r="N3607" s="11">
        <v>85</v>
      </c>
      <c r="O3607" s="11">
        <v>2019</v>
      </c>
      <c r="P3607" s="11" t="s">
        <v>154</v>
      </c>
      <c r="Q3607" s="11" t="s">
        <v>154</v>
      </c>
      <c r="R3607" s="11" t="s">
        <v>259</v>
      </c>
      <c r="S3607" s="11" t="s">
        <v>104</v>
      </c>
      <c r="T3607" s="11">
        <v>2794</v>
      </c>
      <c r="U3607" s="11" t="str">
        <f>IF(ISERROR(VLOOKUP(I3607,'BACK INFO'!F:F,1,0)),IF(ISERROR(VLOOKUP(I3607,'BACK INFO'!H:H,1,0)),K3607,'BACK INFO'!$H$1),'BACK INFO'!$G$1)</f>
        <v>DENISE ARNETT</v>
      </c>
    </row>
    <row r="3608" spans="1:21" s="11" customFormat="1" x14ac:dyDescent="0.35">
      <c r="A3608" s="11" t="s">
        <v>94</v>
      </c>
      <c r="B3608" s="11">
        <v>2019</v>
      </c>
      <c r="C3608" s="11">
        <v>4</v>
      </c>
      <c r="D3608" s="11" t="s">
        <v>95</v>
      </c>
      <c r="E3608" s="11" t="s">
        <v>96</v>
      </c>
      <c r="F3608" s="11" t="s">
        <v>700</v>
      </c>
      <c r="G3608" s="11" t="s">
        <v>259</v>
      </c>
      <c r="H3608" s="11" t="s">
        <v>98</v>
      </c>
      <c r="I3608" s="11" t="s">
        <v>386</v>
      </c>
      <c r="J3608" s="11" t="s">
        <v>99</v>
      </c>
      <c r="K3608" s="11" t="s">
        <v>72</v>
      </c>
      <c r="L3608" s="11" t="s">
        <v>114</v>
      </c>
      <c r="M3608" s="11" t="s">
        <v>101</v>
      </c>
      <c r="N3608" s="11">
        <v>37</v>
      </c>
      <c r="O3608" s="11">
        <v>2019</v>
      </c>
      <c r="P3608" s="11" t="s">
        <v>154</v>
      </c>
      <c r="Q3608" s="11" t="s">
        <v>154</v>
      </c>
      <c r="R3608" s="11" t="s">
        <v>259</v>
      </c>
      <c r="S3608" s="11" t="s">
        <v>104</v>
      </c>
      <c r="T3608" s="11">
        <v>1106</v>
      </c>
      <c r="U3608" s="11" t="str">
        <f>IF(ISERROR(VLOOKUP(I3608,'BACK INFO'!F:F,1,0)),IF(ISERROR(VLOOKUP(I3608,'BACK INFO'!H:H,1,0)),K3608,'BACK INFO'!$H$1),'BACK INFO'!$G$1)</f>
        <v>BILL MILLER AND COMPANY</v>
      </c>
    </row>
    <row r="3609" spans="1:21" s="11" customFormat="1" x14ac:dyDescent="0.35">
      <c r="A3609" s="11" t="s">
        <v>94</v>
      </c>
      <c r="B3609" s="11">
        <v>2019</v>
      </c>
      <c r="C3609" s="11">
        <v>4</v>
      </c>
      <c r="D3609" s="11" t="s">
        <v>95</v>
      </c>
      <c r="E3609" s="11" t="s">
        <v>96</v>
      </c>
      <c r="F3609" s="11" t="s">
        <v>700</v>
      </c>
      <c r="G3609" s="11" t="s">
        <v>259</v>
      </c>
      <c r="H3609" s="11" t="s">
        <v>98</v>
      </c>
      <c r="I3609" s="11" t="s">
        <v>600</v>
      </c>
      <c r="J3609" s="11" t="s">
        <v>99</v>
      </c>
      <c r="K3609" s="11" t="s">
        <v>72</v>
      </c>
      <c r="L3609" s="11" t="s">
        <v>114</v>
      </c>
      <c r="M3609" s="11" t="s">
        <v>101</v>
      </c>
      <c r="N3609" s="11">
        <v>32</v>
      </c>
      <c r="O3609" s="11">
        <v>2019</v>
      </c>
      <c r="P3609" s="11" t="s">
        <v>154</v>
      </c>
      <c r="Q3609" s="11" t="s">
        <v>154</v>
      </c>
      <c r="R3609" s="11" t="s">
        <v>259</v>
      </c>
      <c r="S3609" s="11" t="s">
        <v>104</v>
      </c>
      <c r="T3609" s="11">
        <v>1230</v>
      </c>
      <c r="U3609" s="11" t="str">
        <f>IF(ISERROR(VLOOKUP(I3609,'BACK INFO'!F:F,1,0)),IF(ISERROR(VLOOKUP(I3609,'BACK INFO'!H:H,1,0)),K3609,'BACK INFO'!$H$1),'BACK INFO'!$G$1)</f>
        <v>BILL MILLER AND COMPANY</v>
      </c>
    </row>
    <row r="3610" spans="1:21" s="11" customFormat="1" x14ac:dyDescent="0.35">
      <c r="A3610" s="11" t="s">
        <v>94</v>
      </c>
      <c r="B3610" s="11">
        <v>2019</v>
      </c>
      <c r="C3610" s="11">
        <v>4</v>
      </c>
      <c r="D3610" s="11" t="s">
        <v>95</v>
      </c>
      <c r="E3610" s="11" t="s">
        <v>96</v>
      </c>
      <c r="F3610" s="11" t="s">
        <v>700</v>
      </c>
      <c r="G3610" s="11" t="s">
        <v>259</v>
      </c>
      <c r="H3610" s="11" t="s">
        <v>98</v>
      </c>
      <c r="I3610" s="11" t="s">
        <v>587</v>
      </c>
      <c r="J3610" s="11" t="s">
        <v>99</v>
      </c>
      <c r="K3610" s="11" t="s">
        <v>75</v>
      </c>
      <c r="L3610" s="11" t="s">
        <v>131</v>
      </c>
      <c r="M3610" s="11" t="s">
        <v>101</v>
      </c>
      <c r="N3610" s="11">
        <v>23</v>
      </c>
      <c r="O3610" s="11">
        <v>2019</v>
      </c>
      <c r="P3610" s="11" t="s">
        <v>154</v>
      </c>
      <c r="Q3610" s="11" t="s">
        <v>154</v>
      </c>
      <c r="R3610" s="11" t="s">
        <v>259</v>
      </c>
      <c r="S3610" s="11" t="s">
        <v>104</v>
      </c>
      <c r="T3610" s="11">
        <v>918</v>
      </c>
      <c r="U3610" s="11" t="str">
        <f>IF(ISERROR(VLOOKUP(I3610,'BACK INFO'!F:F,1,0)),IF(ISERROR(VLOOKUP(I3610,'BACK INFO'!H:H,1,0)),K3610,'BACK INFO'!$H$1),'BACK INFO'!$G$1)</f>
        <v>LAURA BONG</v>
      </c>
    </row>
    <row r="3611" spans="1:21" s="11" customFormat="1" x14ac:dyDescent="0.35">
      <c r="A3611" s="11" t="s">
        <v>94</v>
      </c>
      <c r="B3611" s="11">
        <v>2019</v>
      </c>
      <c r="C3611" s="11">
        <v>4</v>
      </c>
      <c r="D3611" s="11" t="s">
        <v>95</v>
      </c>
      <c r="E3611" s="11" t="s">
        <v>96</v>
      </c>
      <c r="F3611" s="11" t="s">
        <v>700</v>
      </c>
      <c r="G3611" s="11" t="s">
        <v>259</v>
      </c>
      <c r="H3611" s="11" t="s">
        <v>98</v>
      </c>
      <c r="I3611" s="11" t="s">
        <v>64</v>
      </c>
      <c r="J3611" s="11" t="s">
        <v>99</v>
      </c>
      <c r="K3611" s="11" t="s">
        <v>54</v>
      </c>
      <c r="L3611" s="11" t="s">
        <v>165</v>
      </c>
      <c r="M3611" s="11" t="s">
        <v>101</v>
      </c>
      <c r="N3611" s="11">
        <v>512</v>
      </c>
      <c r="O3611" s="11">
        <v>2019</v>
      </c>
      <c r="P3611" s="11" t="s">
        <v>154</v>
      </c>
      <c r="Q3611" s="11" t="s">
        <v>154</v>
      </c>
      <c r="R3611" s="11" t="s">
        <v>259</v>
      </c>
      <c r="S3611" s="11" t="s">
        <v>104</v>
      </c>
      <c r="T3611" s="11">
        <v>13688.400000000003</v>
      </c>
      <c r="U3611" s="11" t="str">
        <f>IF(ISERROR(VLOOKUP(I3611,'BACK INFO'!F:F,1,0)),IF(ISERROR(VLOOKUP(I3611,'BACK INFO'!H:H,1,0)),K3611,'BACK INFO'!$H$1),'BACK INFO'!$G$1)</f>
        <v>PAIGE ALYSE STRAUGHAN</v>
      </c>
    </row>
    <row r="3612" spans="1:21" s="11" customFormat="1" x14ac:dyDescent="0.35">
      <c r="A3612" s="11" t="s">
        <v>94</v>
      </c>
      <c r="B3612" s="11">
        <v>2019</v>
      </c>
      <c r="C3612" s="11">
        <v>4</v>
      </c>
      <c r="D3612" s="11" t="s">
        <v>95</v>
      </c>
      <c r="E3612" s="11" t="s">
        <v>96</v>
      </c>
      <c r="F3612" s="11" t="s">
        <v>700</v>
      </c>
      <c r="G3612" s="11" t="s">
        <v>259</v>
      </c>
      <c r="H3612" s="11" t="s">
        <v>98</v>
      </c>
      <c r="I3612" s="11" t="s">
        <v>591</v>
      </c>
      <c r="J3612" s="11" t="s">
        <v>99</v>
      </c>
      <c r="K3612" s="11" t="s">
        <v>76</v>
      </c>
      <c r="L3612" s="11" t="s">
        <v>127</v>
      </c>
      <c r="M3612" s="11" t="s">
        <v>101</v>
      </c>
      <c r="N3612" s="11">
        <v>59</v>
      </c>
      <c r="O3612" s="11">
        <v>2019</v>
      </c>
      <c r="P3612" s="11" t="s">
        <v>154</v>
      </c>
      <c r="Q3612" s="11" t="s">
        <v>154</v>
      </c>
      <c r="R3612" s="11" t="s">
        <v>259</v>
      </c>
      <c r="S3612" s="11" t="s">
        <v>104</v>
      </c>
      <c r="T3612" s="11">
        <v>1824</v>
      </c>
      <c r="U3612" s="11" t="str">
        <f>IF(ISERROR(VLOOKUP(I3612,'BACK INFO'!F:F,1,0)),IF(ISERROR(VLOOKUP(I3612,'BACK INFO'!H:H,1,0)),K3612,'BACK INFO'!$H$1),'BACK INFO'!$G$1)</f>
        <v>MIE MANNICHE</v>
      </c>
    </row>
    <row r="3613" spans="1:21" s="11" customFormat="1" x14ac:dyDescent="0.35">
      <c r="A3613" s="11" t="s">
        <v>94</v>
      </c>
      <c r="B3613" s="11">
        <v>2019</v>
      </c>
      <c r="C3613" s="11">
        <v>4</v>
      </c>
      <c r="D3613" s="11" t="s">
        <v>95</v>
      </c>
      <c r="E3613" s="11" t="s">
        <v>96</v>
      </c>
      <c r="F3613" s="11" t="s">
        <v>700</v>
      </c>
      <c r="G3613" s="11" t="s">
        <v>259</v>
      </c>
      <c r="H3613" s="11" t="s">
        <v>98</v>
      </c>
      <c r="I3613" s="11" t="s">
        <v>588</v>
      </c>
      <c r="J3613" s="11" t="s">
        <v>99</v>
      </c>
      <c r="K3613" s="11" t="s">
        <v>75</v>
      </c>
      <c r="L3613" s="11" t="s">
        <v>146</v>
      </c>
      <c r="M3613" s="11" t="s">
        <v>101</v>
      </c>
      <c r="N3613" s="11">
        <v>9</v>
      </c>
      <c r="O3613" s="11">
        <v>2019</v>
      </c>
      <c r="P3613" s="11" t="s">
        <v>154</v>
      </c>
      <c r="Q3613" s="11" t="s">
        <v>154</v>
      </c>
      <c r="R3613" s="11" t="s">
        <v>259</v>
      </c>
      <c r="S3613" s="11" t="s">
        <v>104</v>
      </c>
      <c r="T3613" s="11">
        <v>285</v>
      </c>
      <c r="U3613" s="11" t="str">
        <f>IF(ISERROR(VLOOKUP(I3613,'BACK INFO'!F:F,1,0)),IF(ISERROR(VLOOKUP(I3613,'BACK INFO'!H:H,1,0)),K3613,'BACK INFO'!$H$1),'BACK INFO'!$G$1)</f>
        <v>LAURA BONG</v>
      </c>
    </row>
    <row r="3614" spans="1:21" s="11" customFormat="1" x14ac:dyDescent="0.35">
      <c r="A3614" s="11" t="s">
        <v>94</v>
      </c>
      <c r="B3614" s="11">
        <v>2019</v>
      </c>
      <c r="C3614" s="11">
        <v>4</v>
      </c>
      <c r="D3614" s="11" t="s">
        <v>95</v>
      </c>
      <c r="E3614" s="11" t="s">
        <v>96</v>
      </c>
      <c r="F3614" s="11" t="s">
        <v>700</v>
      </c>
      <c r="G3614" s="11" t="s">
        <v>259</v>
      </c>
      <c r="H3614" s="11" t="s">
        <v>98</v>
      </c>
      <c r="I3614" s="11" t="s">
        <v>602</v>
      </c>
      <c r="J3614" s="11" t="s">
        <v>99</v>
      </c>
      <c r="K3614" s="11" t="s">
        <v>75</v>
      </c>
      <c r="L3614" s="11" t="s">
        <v>131</v>
      </c>
      <c r="M3614" s="11" t="s">
        <v>101</v>
      </c>
      <c r="N3614" s="11">
        <v>71</v>
      </c>
      <c r="O3614" s="11">
        <v>2019</v>
      </c>
      <c r="P3614" s="11" t="s">
        <v>154</v>
      </c>
      <c r="Q3614" s="11" t="s">
        <v>154</v>
      </c>
      <c r="R3614" s="11" t="s">
        <v>259</v>
      </c>
      <c r="S3614" s="11" t="s">
        <v>104</v>
      </c>
      <c r="T3614" s="11">
        <v>2268</v>
      </c>
      <c r="U3614" s="11" t="str">
        <f>IF(ISERROR(VLOOKUP(I3614,'BACK INFO'!F:F,1,0)),IF(ISERROR(VLOOKUP(I3614,'BACK INFO'!H:H,1,0)),K3614,'BACK INFO'!$H$1),'BACK INFO'!$G$1)</f>
        <v>LAURA BONG</v>
      </c>
    </row>
    <row r="3615" spans="1:21" s="11" customFormat="1" x14ac:dyDescent="0.35">
      <c r="A3615" s="11" t="s">
        <v>94</v>
      </c>
      <c r="B3615" s="11">
        <v>2019</v>
      </c>
      <c r="C3615" s="11">
        <v>4</v>
      </c>
      <c r="D3615" s="11" t="s">
        <v>95</v>
      </c>
      <c r="E3615" s="11" t="s">
        <v>96</v>
      </c>
      <c r="F3615" s="11" t="s">
        <v>700</v>
      </c>
      <c r="G3615" s="11" t="s">
        <v>259</v>
      </c>
      <c r="H3615" s="11" t="s">
        <v>98</v>
      </c>
      <c r="I3615" s="11" t="s">
        <v>603</v>
      </c>
      <c r="J3615" s="11" t="s">
        <v>99</v>
      </c>
      <c r="K3615" s="11" t="s">
        <v>75</v>
      </c>
      <c r="L3615" s="11" t="s">
        <v>131</v>
      </c>
      <c r="M3615" s="11" t="s">
        <v>101</v>
      </c>
      <c r="N3615" s="11">
        <v>69</v>
      </c>
      <c r="O3615" s="11">
        <v>2019</v>
      </c>
      <c r="P3615" s="11" t="s">
        <v>154</v>
      </c>
      <c r="Q3615" s="11" t="s">
        <v>154</v>
      </c>
      <c r="R3615" s="11" t="s">
        <v>259</v>
      </c>
      <c r="S3615" s="11" t="s">
        <v>104</v>
      </c>
      <c r="T3615" s="11">
        <v>2383</v>
      </c>
      <c r="U3615" s="11" t="str">
        <f>IF(ISERROR(VLOOKUP(I3615,'BACK INFO'!F:F,1,0)),IF(ISERROR(VLOOKUP(I3615,'BACK INFO'!H:H,1,0)),K3615,'BACK INFO'!$H$1),'BACK INFO'!$G$1)</f>
        <v>LAURA BONG</v>
      </c>
    </row>
    <row r="3616" spans="1:21" s="11" customFormat="1" x14ac:dyDescent="0.35">
      <c r="A3616" s="11" t="s">
        <v>94</v>
      </c>
      <c r="B3616" s="11">
        <v>2019</v>
      </c>
      <c r="C3616" s="11">
        <v>4</v>
      </c>
      <c r="D3616" s="11" t="s">
        <v>95</v>
      </c>
      <c r="E3616" s="11" t="s">
        <v>96</v>
      </c>
      <c r="F3616" s="11" t="s">
        <v>700</v>
      </c>
      <c r="G3616" s="11" t="s">
        <v>259</v>
      </c>
      <c r="H3616" s="11" t="s">
        <v>98</v>
      </c>
      <c r="I3616" s="11" t="s">
        <v>628</v>
      </c>
      <c r="J3616" s="11" t="s">
        <v>99</v>
      </c>
      <c r="K3616" s="11" t="s">
        <v>67</v>
      </c>
      <c r="L3616" s="11" t="s">
        <v>211</v>
      </c>
      <c r="M3616" s="11" t="s">
        <v>101</v>
      </c>
      <c r="N3616" s="11">
        <v>800</v>
      </c>
      <c r="O3616" s="11">
        <v>2019</v>
      </c>
      <c r="P3616" s="11" t="s">
        <v>154</v>
      </c>
      <c r="Q3616" s="11" t="s">
        <v>154</v>
      </c>
      <c r="R3616" s="11" t="s">
        <v>259</v>
      </c>
      <c r="S3616" s="11" t="s">
        <v>104</v>
      </c>
      <c r="T3616" s="11">
        <v>22813.350000000013</v>
      </c>
      <c r="U3616" s="11" t="str">
        <f>IF(ISERROR(VLOOKUP(I3616,'BACK INFO'!F:F,1,0)),IF(ISERROR(VLOOKUP(I3616,'BACK INFO'!H:H,1,0)),K3616,'BACK INFO'!$H$1),'BACK INFO'!$G$1)</f>
        <v>ANITA M. HOPKINS</v>
      </c>
    </row>
    <row r="3617" spans="1:21" s="11" customFormat="1" x14ac:dyDescent="0.35">
      <c r="A3617" s="11" t="s">
        <v>94</v>
      </c>
      <c r="B3617" s="11">
        <v>2019</v>
      </c>
      <c r="C3617" s="11">
        <v>4</v>
      </c>
      <c r="D3617" s="11" t="s">
        <v>95</v>
      </c>
      <c r="E3617" s="11" t="s">
        <v>96</v>
      </c>
      <c r="F3617" s="11" t="s">
        <v>700</v>
      </c>
      <c r="G3617" s="11" t="s">
        <v>259</v>
      </c>
      <c r="H3617" s="11" t="s">
        <v>98</v>
      </c>
      <c r="I3617" s="11" t="s">
        <v>590</v>
      </c>
      <c r="J3617" s="11" t="s">
        <v>120</v>
      </c>
      <c r="K3617" s="11" t="s">
        <v>69</v>
      </c>
      <c r="L3617" s="11" t="s">
        <v>143</v>
      </c>
      <c r="M3617" s="11" t="s">
        <v>122</v>
      </c>
      <c r="N3617" s="11">
        <v>24</v>
      </c>
      <c r="O3617" s="11">
        <v>2019</v>
      </c>
      <c r="P3617" s="11" t="s">
        <v>154</v>
      </c>
      <c r="Q3617" s="11" t="s">
        <v>154</v>
      </c>
      <c r="R3617" s="11" t="s">
        <v>259</v>
      </c>
      <c r="S3617" s="11" t="s">
        <v>104</v>
      </c>
      <c r="T3617" s="11">
        <v>650.76888789837301</v>
      </c>
      <c r="U3617" s="11" t="str">
        <f>IF(ISERROR(VLOOKUP(I3617,'BACK INFO'!F:F,1,0)),IF(ISERROR(VLOOKUP(I3617,'BACK INFO'!H:H,1,0)),K3617,'BACK INFO'!$H$1),'BACK INFO'!$G$1)</f>
        <v>JULIE BERTRAND</v>
      </c>
    </row>
    <row r="3618" spans="1:21" s="11" customFormat="1" x14ac:dyDescent="0.35">
      <c r="A3618" s="11" t="s">
        <v>94</v>
      </c>
      <c r="B3618" s="11">
        <v>2019</v>
      </c>
      <c r="C3618" s="11">
        <v>4</v>
      </c>
      <c r="D3618" s="11" t="s">
        <v>95</v>
      </c>
      <c r="E3618" s="11" t="s">
        <v>96</v>
      </c>
      <c r="F3618" s="11" t="s">
        <v>700</v>
      </c>
      <c r="G3618" s="11" t="s">
        <v>259</v>
      </c>
      <c r="H3618" s="11" t="s">
        <v>98</v>
      </c>
      <c r="I3618" s="11" t="s">
        <v>611</v>
      </c>
      <c r="J3618" s="11" t="s">
        <v>99</v>
      </c>
      <c r="K3618" s="11" t="s">
        <v>612</v>
      </c>
      <c r="L3618" s="11" t="s">
        <v>114</v>
      </c>
      <c r="M3618" s="11" t="s">
        <v>101</v>
      </c>
      <c r="N3618" s="11">
        <v>26</v>
      </c>
      <c r="O3618" s="11">
        <v>2019</v>
      </c>
      <c r="P3618" s="11" t="s">
        <v>154</v>
      </c>
      <c r="Q3618" s="11" t="s">
        <v>154</v>
      </c>
      <c r="R3618" s="11" t="s">
        <v>259</v>
      </c>
      <c r="S3618" s="11" t="s">
        <v>104</v>
      </c>
      <c r="T3618" s="11">
        <v>1418</v>
      </c>
      <c r="U3618" s="11" t="str">
        <f>IF(ISERROR(VLOOKUP(I3618,'BACK INFO'!F:F,1,0)),IF(ISERROR(VLOOKUP(I3618,'BACK INFO'!H:H,1,0)),K3618,'BACK INFO'!$H$1),'BACK INFO'!$G$1)</f>
        <v>CATALINA RESTREPO GOMEZ</v>
      </c>
    </row>
    <row r="3619" spans="1:21" s="11" customFormat="1" x14ac:dyDescent="0.35">
      <c r="A3619" s="11" t="s">
        <v>94</v>
      </c>
      <c r="B3619" s="11">
        <v>2019</v>
      </c>
      <c r="C3619" s="11">
        <v>4</v>
      </c>
      <c r="D3619" s="11" t="s">
        <v>95</v>
      </c>
      <c r="E3619" s="11" t="s">
        <v>96</v>
      </c>
      <c r="F3619" s="11" t="s">
        <v>700</v>
      </c>
      <c r="G3619" s="11" t="s">
        <v>259</v>
      </c>
      <c r="H3619" s="11" t="s">
        <v>98</v>
      </c>
      <c r="I3619" s="11" t="s">
        <v>629</v>
      </c>
      <c r="J3619" s="11" t="s">
        <v>99</v>
      </c>
      <c r="K3619" s="11" t="s">
        <v>67</v>
      </c>
      <c r="L3619" s="11" t="s">
        <v>234</v>
      </c>
      <c r="M3619" s="11" t="s">
        <v>101</v>
      </c>
      <c r="N3619" s="11">
        <v>48</v>
      </c>
      <c r="O3619" s="11">
        <v>2019</v>
      </c>
      <c r="P3619" s="11" t="s">
        <v>154</v>
      </c>
      <c r="Q3619" s="11" t="s">
        <v>154</v>
      </c>
      <c r="R3619" s="11" t="s">
        <v>259</v>
      </c>
      <c r="S3619" s="11" t="s">
        <v>104</v>
      </c>
      <c r="T3619" s="11">
        <v>1675</v>
      </c>
      <c r="U3619" s="11" t="str">
        <f>IF(ISERROR(VLOOKUP(I3619,'BACK INFO'!F:F,1,0)),IF(ISERROR(VLOOKUP(I3619,'BACK INFO'!H:H,1,0)),K3619,'BACK INFO'!$H$1),'BACK INFO'!$G$1)</f>
        <v>ANITA M. HOPKINS</v>
      </c>
    </row>
    <row r="3620" spans="1:21" s="11" customFormat="1" x14ac:dyDescent="0.35">
      <c r="A3620" s="11" t="s">
        <v>94</v>
      </c>
      <c r="B3620" s="11">
        <v>2019</v>
      </c>
      <c r="C3620" s="11">
        <v>4</v>
      </c>
      <c r="D3620" s="11" t="s">
        <v>95</v>
      </c>
      <c r="E3620" s="11" t="s">
        <v>96</v>
      </c>
      <c r="F3620" s="11" t="s">
        <v>700</v>
      </c>
      <c r="G3620" s="11" t="s">
        <v>259</v>
      </c>
      <c r="H3620" s="11" t="s">
        <v>98</v>
      </c>
      <c r="I3620" s="11" t="s">
        <v>615</v>
      </c>
      <c r="J3620" s="11" t="s">
        <v>99</v>
      </c>
      <c r="K3620" s="11" t="s">
        <v>73</v>
      </c>
      <c r="L3620" s="11" t="s">
        <v>127</v>
      </c>
      <c r="M3620" s="11" t="s">
        <v>101</v>
      </c>
      <c r="N3620" s="11">
        <v>12</v>
      </c>
      <c r="O3620" s="11">
        <v>2019</v>
      </c>
      <c r="P3620" s="11" t="s">
        <v>154</v>
      </c>
      <c r="Q3620" s="11" t="s">
        <v>154</v>
      </c>
      <c r="R3620" s="11" t="s">
        <v>259</v>
      </c>
      <c r="S3620" s="11" t="s">
        <v>104</v>
      </c>
      <c r="T3620" s="11">
        <v>519</v>
      </c>
      <c r="U3620" s="11" t="str">
        <f>IF(ISERROR(VLOOKUP(I3620,'BACK INFO'!F:F,1,0)),IF(ISERROR(VLOOKUP(I3620,'BACK INFO'!H:H,1,0)),K3620,'BACK INFO'!$H$1),'BACK INFO'!$G$1)</f>
        <v>PHYLLIS POSNER</v>
      </c>
    </row>
    <row r="3621" spans="1:21" s="11" customFormat="1" x14ac:dyDescent="0.35">
      <c r="A3621" s="11" t="s">
        <v>94</v>
      </c>
      <c r="B3621" s="11">
        <v>2019</v>
      </c>
      <c r="C3621" s="11">
        <v>4</v>
      </c>
      <c r="D3621" s="11" t="s">
        <v>95</v>
      </c>
      <c r="E3621" s="11" t="s">
        <v>96</v>
      </c>
      <c r="F3621" s="11" t="s">
        <v>700</v>
      </c>
      <c r="G3621" s="11" t="s">
        <v>259</v>
      </c>
      <c r="H3621" s="11" t="s">
        <v>98</v>
      </c>
      <c r="I3621" s="11" t="s">
        <v>630</v>
      </c>
      <c r="J3621" s="11" t="s">
        <v>99</v>
      </c>
      <c r="K3621" s="11" t="s">
        <v>74</v>
      </c>
      <c r="L3621" s="11" t="s">
        <v>262</v>
      </c>
      <c r="M3621" s="11" t="s">
        <v>101</v>
      </c>
      <c r="N3621" s="11">
        <v>18</v>
      </c>
      <c r="O3621" s="11">
        <v>2019</v>
      </c>
      <c r="P3621" s="11" t="s">
        <v>154</v>
      </c>
      <c r="Q3621" s="11" t="s">
        <v>154</v>
      </c>
      <c r="R3621" s="11" t="s">
        <v>259</v>
      </c>
      <c r="S3621" s="11" t="s">
        <v>104</v>
      </c>
      <c r="T3621" s="11">
        <v>561</v>
      </c>
      <c r="U3621" s="11" t="str">
        <f>IF(ISERROR(VLOOKUP(I3621,'BACK INFO'!F:F,1,0)),IF(ISERROR(VLOOKUP(I3621,'BACK INFO'!H:H,1,0)),K3621,'BACK INFO'!$H$1),'BACK INFO'!$G$1)</f>
        <v>DENISE ARNETT</v>
      </c>
    </row>
    <row r="3622" spans="1:21" s="11" customFormat="1" x14ac:dyDescent="0.35">
      <c r="A3622" s="11" t="s">
        <v>94</v>
      </c>
      <c r="B3622" s="11">
        <v>2019</v>
      </c>
      <c r="C3622" s="11">
        <v>4</v>
      </c>
      <c r="D3622" s="11" t="s">
        <v>95</v>
      </c>
      <c r="E3622" s="11" t="s">
        <v>96</v>
      </c>
      <c r="F3622" s="11" t="s">
        <v>700</v>
      </c>
      <c r="G3622" s="11" t="s">
        <v>259</v>
      </c>
      <c r="H3622" s="11" t="s">
        <v>106</v>
      </c>
      <c r="I3622" s="11" t="s">
        <v>320</v>
      </c>
      <c r="J3622" s="11" t="s">
        <v>120</v>
      </c>
      <c r="K3622" s="11" t="s">
        <v>68</v>
      </c>
      <c r="L3622" s="11" t="s">
        <v>129</v>
      </c>
      <c r="M3622" s="11" t="s">
        <v>122</v>
      </c>
      <c r="N3622" s="11">
        <v>16</v>
      </c>
      <c r="O3622" s="11">
        <v>2019</v>
      </c>
      <c r="P3622" s="11" t="s">
        <v>154</v>
      </c>
      <c r="Q3622" s="11" t="s">
        <v>154</v>
      </c>
      <c r="R3622" s="11" t="s">
        <v>259</v>
      </c>
      <c r="S3622" s="11" t="s">
        <v>104</v>
      </c>
      <c r="T3622" s="11">
        <v>190.17903573285787</v>
      </c>
      <c r="U3622" s="11" t="str">
        <f>IF(ISERROR(VLOOKUP(I3622,'BACK INFO'!F:F,1,0)),IF(ISERROR(VLOOKUP(I3622,'BACK INFO'!H:H,1,0)),K3622,'BACK INFO'!$H$1),'BACK INFO'!$G$1)</f>
        <v>STEPHANIE VITALI</v>
      </c>
    </row>
    <row r="3623" spans="1:21" s="11" customFormat="1" x14ac:dyDescent="0.35">
      <c r="A3623" s="11" t="s">
        <v>94</v>
      </c>
      <c r="B3623" s="11">
        <v>2019</v>
      </c>
      <c r="C3623" s="11">
        <v>4</v>
      </c>
      <c r="D3623" s="11" t="s">
        <v>95</v>
      </c>
      <c r="E3623" s="11" t="s">
        <v>96</v>
      </c>
      <c r="F3623" s="11" t="s">
        <v>700</v>
      </c>
      <c r="G3623" s="11" t="s">
        <v>259</v>
      </c>
      <c r="H3623" s="11" t="s">
        <v>106</v>
      </c>
      <c r="I3623" s="11" t="s">
        <v>443</v>
      </c>
      <c r="J3623" s="11" t="s">
        <v>99</v>
      </c>
      <c r="K3623" s="11" t="s">
        <v>72</v>
      </c>
      <c r="L3623" s="11" t="s">
        <v>364</v>
      </c>
      <c r="M3623" s="11" t="s">
        <v>101</v>
      </c>
      <c r="N3623" s="11">
        <v>3</v>
      </c>
      <c r="O3623" s="11">
        <v>2019</v>
      </c>
      <c r="P3623" s="11" t="s">
        <v>154</v>
      </c>
      <c r="Q3623" s="11" t="s">
        <v>154</v>
      </c>
      <c r="R3623" s="11" t="s">
        <v>259</v>
      </c>
      <c r="S3623" s="11" t="s">
        <v>104</v>
      </c>
      <c r="T3623" s="11">
        <v>27</v>
      </c>
      <c r="U3623" s="11" t="str">
        <f>IF(ISERROR(VLOOKUP(I3623,'BACK INFO'!F:F,1,0)),IF(ISERROR(VLOOKUP(I3623,'BACK INFO'!H:H,1,0)),K3623,'BACK INFO'!$H$1),'BACK INFO'!$G$1)</f>
        <v>BILL MILLER AND COMPANY</v>
      </c>
    </row>
    <row r="3624" spans="1:21" s="11" customFormat="1" x14ac:dyDescent="0.35">
      <c r="A3624" s="11" t="s">
        <v>94</v>
      </c>
      <c r="B3624" s="11">
        <v>2019</v>
      </c>
      <c r="C3624" s="11">
        <v>4</v>
      </c>
      <c r="D3624" s="11" t="s">
        <v>95</v>
      </c>
      <c r="E3624" s="11" t="s">
        <v>96</v>
      </c>
      <c r="F3624" s="11" t="s">
        <v>700</v>
      </c>
      <c r="G3624" s="11" t="s">
        <v>259</v>
      </c>
      <c r="H3624" s="11" t="s">
        <v>106</v>
      </c>
      <c r="I3624" s="11" t="s">
        <v>243</v>
      </c>
      <c r="J3624" s="11" t="s">
        <v>99</v>
      </c>
      <c r="K3624" s="11" t="s">
        <v>70</v>
      </c>
      <c r="L3624" s="11" t="s">
        <v>157</v>
      </c>
      <c r="M3624" s="11" t="s">
        <v>101</v>
      </c>
      <c r="N3624" s="11">
        <v>9</v>
      </c>
      <c r="O3624" s="11">
        <v>2019</v>
      </c>
      <c r="P3624" s="11" t="s">
        <v>154</v>
      </c>
      <c r="Q3624" s="11" t="s">
        <v>154</v>
      </c>
      <c r="R3624" s="11" t="s">
        <v>259</v>
      </c>
      <c r="S3624" s="11" t="s">
        <v>104</v>
      </c>
      <c r="T3624" s="11">
        <v>167.40000000000003</v>
      </c>
      <c r="U3624" s="11" t="str">
        <f>IF(ISERROR(VLOOKUP(I3624,'BACK INFO'!F:F,1,0)),IF(ISERROR(VLOOKUP(I3624,'BACK INFO'!H:H,1,0)),K3624,'BACK INFO'!$H$1),'BACK INFO'!$G$1)</f>
        <v>JUDITH ANN DEAL</v>
      </c>
    </row>
    <row r="3625" spans="1:21" s="11" customFormat="1" x14ac:dyDescent="0.35">
      <c r="A3625" s="11" t="s">
        <v>94</v>
      </c>
      <c r="B3625" s="11">
        <v>2019</v>
      </c>
      <c r="C3625" s="11">
        <v>4</v>
      </c>
      <c r="D3625" s="11" t="s">
        <v>95</v>
      </c>
      <c r="E3625" s="11" t="s">
        <v>96</v>
      </c>
      <c r="F3625" s="11" t="s">
        <v>700</v>
      </c>
      <c r="G3625" s="11" t="s">
        <v>259</v>
      </c>
      <c r="H3625" s="11" t="s">
        <v>106</v>
      </c>
      <c r="I3625" s="11" t="s">
        <v>277</v>
      </c>
      <c r="J3625" s="11" t="s">
        <v>99</v>
      </c>
      <c r="K3625" s="11" t="s">
        <v>67</v>
      </c>
      <c r="L3625" s="11" t="s">
        <v>133</v>
      </c>
      <c r="M3625" s="11" t="s">
        <v>101</v>
      </c>
      <c r="N3625" s="11">
        <v>16</v>
      </c>
      <c r="O3625" s="11">
        <v>2019</v>
      </c>
      <c r="P3625" s="11" t="s">
        <v>154</v>
      </c>
      <c r="Q3625" s="11" t="s">
        <v>154</v>
      </c>
      <c r="R3625" s="11" t="s">
        <v>259</v>
      </c>
      <c r="S3625" s="11" t="s">
        <v>104</v>
      </c>
      <c r="T3625" s="11">
        <v>182</v>
      </c>
      <c r="U3625" s="11" t="str">
        <f>IF(ISERROR(VLOOKUP(I3625,'BACK INFO'!F:F,1,0)),IF(ISERROR(VLOOKUP(I3625,'BACK INFO'!H:H,1,0)),K3625,'BACK INFO'!$H$1),'BACK INFO'!$G$1)</f>
        <v>ANITA M. HOPKINS</v>
      </c>
    </row>
    <row r="3626" spans="1:21" s="11" customFormat="1" x14ac:dyDescent="0.35">
      <c r="A3626" s="11" t="s">
        <v>94</v>
      </c>
      <c r="B3626" s="11">
        <v>2019</v>
      </c>
      <c r="C3626" s="11">
        <v>4</v>
      </c>
      <c r="D3626" s="11" t="s">
        <v>95</v>
      </c>
      <c r="E3626" s="11" t="s">
        <v>96</v>
      </c>
      <c r="F3626" s="11" t="s">
        <v>700</v>
      </c>
      <c r="G3626" s="11" t="s">
        <v>259</v>
      </c>
      <c r="H3626" s="11" t="s">
        <v>106</v>
      </c>
      <c r="I3626" s="11" t="s">
        <v>445</v>
      </c>
      <c r="J3626" s="11" t="s">
        <v>99</v>
      </c>
      <c r="K3626" s="11" t="s">
        <v>71</v>
      </c>
      <c r="L3626" s="11" t="s">
        <v>164</v>
      </c>
      <c r="M3626" s="11" t="s">
        <v>101</v>
      </c>
      <c r="N3626" s="11">
        <v>1</v>
      </c>
      <c r="O3626" s="11">
        <v>2019</v>
      </c>
      <c r="P3626" s="11" t="s">
        <v>154</v>
      </c>
      <c r="Q3626" s="11" t="s">
        <v>154</v>
      </c>
      <c r="R3626" s="11" t="s">
        <v>259</v>
      </c>
      <c r="S3626" s="11" t="s">
        <v>104</v>
      </c>
      <c r="T3626" s="11">
        <v>24</v>
      </c>
      <c r="U3626" s="11" t="str">
        <f>IF(ISERROR(VLOOKUP(I3626,'BACK INFO'!F:F,1,0)),IF(ISERROR(VLOOKUP(I3626,'BACK INFO'!H:H,1,0)),K3626,'BACK INFO'!$H$1),'BACK INFO'!$G$1)</f>
        <v>HOLLY SALES INC.</v>
      </c>
    </row>
    <row r="3627" spans="1:21" s="11" customFormat="1" x14ac:dyDescent="0.35">
      <c r="A3627" s="11" t="s">
        <v>94</v>
      </c>
      <c r="B3627" s="11">
        <v>2019</v>
      </c>
      <c r="C3627" s="11">
        <v>4</v>
      </c>
      <c r="D3627" s="11" t="s">
        <v>95</v>
      </c>
      <c r="E3627" s="11" t="s">
        <v>96</v>
      </c>
      <c r="F3627" s="11" t="s">
        <v>700</v>
      </c>
      <c r="G3627" s="11" t="s">
        <v>259</v>
      </c>
      <c r="H3627" s="11" t="s">
        <v>106</v>
      </c>
      <c r="I3627" s="11" t="s">
        <v>308</v>
      </c>
      <c r="J3627" s="11" t="s">
        <v>99</v>
      </c>
      <c r="K3627" s="11" t="s">
        <v>75</v>
      </c>
      <c r="L3627" s="11" t="s">
        <v>131</v>
      </c>
      <c r="M3627" s="11" t="s">
        <v>101</v>
      </c>
      <c r="N3627" s="11">
        <v>9</v>
      </c>
      <c r="O3627" s="11">
        <v>2019</v>
      </c>
      <c r="P3627" s="11" t="s">
        <v>154</v>
      </c>
      <c r="Q3627" s="11" t="s">
        <v>154</v>
      </c>
      <c r="R3627" s="11" t="s">
        <v>259</v>
      </c>
      <c r="S3627" s="11" t="s">
        <v>104</v>
      </c>
      <c r="T3627" s="11">
        <v>160</v>
      </c>
      <c r="U3627" s="11" t="str">
        <f>IF(ISERROR(VLOOKUP(I3627,'BACK INFO'!F:F,1,0)),IF(ISERROR(VLOOKUP(I3627,'BACK INFO'!H:H,1,0)),K3627,'BACK INFO'!$H$1),'BACK INFO'!$G$1)</f>
        <v>LAURA BONG</v>
      </c>
    </row>
    <row r="3628" spans="1:21" s="11" customFormat="1" x14ac:dyDescent="0.35">
      <c r="A3628" s="11" t="s">
        <v>94</v>
      </c>
      <c r="B3628" s="11">
        <v>2019</v>
      </c>
      <c r="C3628" s="11">
        <v>4</v>
      </c>
      <c r="D3628" s="11" t="s">
        <v>95</v>
      </c>
      <c r="E3628" s="11" t="s">
        <v>96</v>
      </c>
      <c r="F3628" s="11" t="s">
        <v>700</v>
      </c>
      <c r="G3628" s="11" t="s">
        <v>259</v>
      </c>
      <c r="H3628" s="11" t="s">
        <v>106</v>
      </c>
      <c r="I3628" s="11" t="s">
        <v>388</v>
      </c>
      <c r="J3628" s="11" t="s">
        <v>99</v>
      </c>
      <c r="K3628" s="11" t="s">
        <v>72</v>
      </c>
      <c r="L3628" s="11" t="s">
        <v>114</v>
      </c>
      <c r="M3628" s="11" t="s">
        <v>101</v>
      </c>
      <c r="N3628" s="11">
        <v>59</v>
      </c>
      <c r="O3628" s="11">
        <v>2019</v>
      </c>
      <c r="P3628" s="11" t="s">
        <v>154</v>
      </c>
      <c r="Q3628" s="11" t="s">
        <v>154</v>
      </c>
      <c r="R3628" s="11" t="s">
        <v>259</v>
      </c>
      <c r="S3628" s="11" t="s">
        <v>104</v>
      </c>
      <c r="T3628" s="11">
        <v>623</v>
      </c>
      <c r="U3628" s="11" t="str">
        <f>IF(ISERROR(VLOOKUP(I3628,'BACK INFO'!F:F,1,0)),IF(ISERROR(VLOOKUP(I3628,'BACK INFO'!H:H,1,0)),K3628,'BACK INFO'!$H$1),'BACK INFO'!$G$1)</f>
        <v>BILL MILLER AND COMPANY</v>
      </c>
    </row>
    <row r="3629" spans="1:21" s="11" customFormat="1" x14ac:dyDescent="0.35">
      <c r="A3629" s="11" t="s">
        <v>94</v>
      </c>
      <c r="B3629" s="11">
        <v>2019</v>
      </c>
      <c r="C3629" s="11">
        <v>4</v>
      </c>
      <c r="D3629" s="11" t="s">
        <v>95</v>
      </c>
      <c r="E3629" s="11" t="s">
        <v>96</v>
      </c>
      <c r="F3629" s="11" t="s">
        <v>700</v>
      </c>
      <c r="G3629" s="11" t="s">
        <v>259</v>
      </c>
      <c r="H3629" s="11" t="s">
        <v>106</v>
      </c>
      <c r="I3629" s="11" t="s">
        <v>244</v>
      </c>
      <c r="J3629" s="11" t="s">
        <v>99</v>
      </c>
      <c r="K3629" s="11" t="s">
        <v>245</v>
      </c>
      <c r="L3629" s="11" t="s">
        <v>246</v>
      </c>
      <c r="M3629" s="11" t="s">
        <v>246</v>
      </c>
      <c r="N3629" s="11">
        <v>2</v>
      </c>
      <c r="O3629" s="11">
        <v>2019</v>
      </c>
      <c r="P3629" s="11" t="s">
        <v>154</v>
      </c>
      <c r="Q3629" s="11" t="s">
        <v>154</v>
      </c>
      <c r="R3629" s="11" t="s">
        <v>259</v>
      </c>
      <c r="S3629" s="11" t="s">
        <v>104</v>
      </c>
      <c r="T3629" s="11">
        <v>142</v>
      </c>
      <c r="U3629" s="11" t="str">
        <f>IF(ISERROR(VLOOKUP(I3629,'BACK INFO'!F:F,1,0)),IF(ISERROR(VLOOKUP(I3629,'BACK INFO'!H:H,1,0)),K3629,'BACK INFO'!$H$1),'BACK INFO'!$G$1)</f>
        <v>JULIUS ORTIZ MALDONADO</v>
      </c>
    </row>
    <row r="3630" spans="1:21" s="11" customFormat="1" x14ac:dyDescent="0.35">
      <c r="A3630" s="11" t="s">
        <v>94</v>
      </c>
      <c r="B3630" s="11">
        <v>2019</v>
      </c>
      <c r="C3630" s="11">
        <v>4</v>
      </c>
      <c r="D3630" s="11" t="s">
        <v>95</v>
      </c>
      <c r="E3630" s="11" t="s">
        <v>96</v>
      </c>
      <c r="F3630" s="11" t="s">
        <v>700</v>
      </c>
      <c r="G3630" s="11" t="s">
        <v>259</v>
      </c>
      <c r="H3630" s="11" t="s">
        <v>106</v>
      </c>
      <c r="I3630" s="11" t="s">
        <v>195</v>
      </c>
      <c r="J3630" s="11" t="s">
        <v>99</v>
      </c>
      <c r="K3630" s="11" t="s">
        <v>72</v>
      </c>
      <c r="L3630" s="11" t="s">
        <v>114</v>
      </c>
      <c r="M3630" s="11" t="s">
        <v>101</v>
      </c>
      <c r="N3630" s="11">
        <v>168</v>
      </c>
      <c r="O3630" s="11">
        <v>2019</v>
      </c>
      <c r="P3630" s="11" t="s">
        <v>154</v>
      </c>
      <c r="Q3630" s="11" t="s">
        <v>154</v>
      </c>
      <c r="R3630" s="11" t="s">
        <v>259</v>
      </c>
      <c r="S3630" s="11" t="s">
        <v>104</v>
      </c>
      <c r="T3630" s="11">
        <v>1416</v>
      </c>
      <c r="U3630" s="11" t="str">
        <f>IF(ISERROR(VLOOKUP(I3630,'BACK INFO'!F:F,1,0)),IF(ISERROR(VLOOKUP(I3630,'BACK INFO'!H:H,1,0)),K3630,'BACK INFO'!$H$1),'BACK INFO'!$G$1)</f>
        <v>BILL MILLER AND COMPANY</v>
      </c>
    </row>
    <row r="3631" spans="1:21" s="11" customFormat="1" x14ac:dyDescent="0.35">
      <c r="A3631" s="11" t="s">
        <v>94</v>
      </c>
      <c r="B3631" s="11">
        <v>2019</v>
      </c>
      <c r="C3631" s="11">
        <v>4</v>
      </c>
      <c r="D3631" s="11" t="s">
        <v>95</v>
      </c>
      <c r="E3631" s="11" t="s">
        <v>96</v>
      </c>
      <c r="F3631" s="11" t="s">
        <v>700</v>
      </c>
      <c r="G3631" s="11" t="s">
        <v>259</v>
      </c>
      <c r="H3631" s="11" t="s">
        <v>106</v>
      </c>
      <c r="I3631" s="11" t="s">
        <v>540</v>
      </c>
      <c r="J3631" s="11" t="s">
        <v>99</v>
      </c>
      <c r="K3631" s="11" t="s">
        <v>75</v>
      </c>
      <c r="L3631" s="11" t="s">
        <v>131</v>
      </c>
      <c r="M3631" s="11" t="s">
        <v>101</v>
      </c>
      <c r="N3631" s="11">
        <v>24</v>
      </c>
      <c r="O3631" s="11">
        <v>2019</v>
      </c>
      <c r="P3631" s="11" t="s">
        <v>154</v>
      </c>
      <c r="Q3631" s="11" t="s">
        <v>154</v>
      </c>
      <c r="R3631" s="11" t="s">
        <v>259</v>
      </c>
      <c r="S3631" s="11" t="s">
        <v>104</v>
      </c>
      <c r="T3631" s="11">
        <v>216</v>
      </c>
      <c r="U3631" s="11" t="str">
        <f>IF(ISERROR(VLOOKUP(I3631,'BACK INFO'!F:F,1,0)),IF(ISERROR(VLOOKUP(I3631,'BACK INFO'!H:H,1,0)),K3631,'BACK INFO'!$H$1),'BACK INFO'!$G$1)</f>
        <v>LAURA BONG</v>
      </c>
    </row>
    <row r="3632" spans="1:21" s="11" customFormat="1" x14ac:dyDescent="0.35">
      <c r="A3632" s="11" t="s">
        <v>94</v>
      </c>
      <c r="B3632" s="11">
        <v>2019</v>
      </c>
      <c r="C3632" s="11">
        <v>4</v>
      </c>
      <c r="D3632" s="11" t="s">
        <v>95</v>
      </c>
      <c r="E3632" s="11" t="s">
        <v>96</v>
      </c>
      <c r="F3632" s="11" t="s">
        <v>700</v>
      </c>
      <c r="G3632" s="11" t="s">
        <v>259</v>
      </c>
      <c r="H3632" s="11" t="s">
        <v>106</v>
      </c>
      <c r="I3632" s="11" t="s">
        <v>115</v>
      </c>
      <c r="J3632" s="11" t="s">
        <v>99</v>
      </c>
      <c r="K3632" s="11" t="s">
        <v>67</v>
      </c>
      <c r="L3632" s="11" t="s">
        <v>116</v>
      </c>
      <c r="M3632" s="11" t="s">
        <v>101</v>
      </c>
      <c r="N3632" s="11">
        <v>60</v>
      </c>
      <c r="O3632" s="11">
        <v>2019</v>
      </c>
      <c r="P3632" s="11" t="s">
        <v>154</v>
      </c>
      <c r="Q3632" s="11" t="s">
        <v>154</v>
      </c>
      <c r="R3632" s="11" t="s">
        <v>259</v>
      </c>
      <c r="S3632" s="11" t="s">
        <v>104</v>
      </c>
      <c r="T3632" s="11">
        <v>756</v>
      </c>
      <c r="U3632" s="11" t="str">
        <f>IF(ISERROR(VLOOKUP(I3632,'BACK INFO'!F:F,1,0)),IF(ISERROR(VLOOKUP(I3632,'BACK INFO'!H:H,1,0)),K3632,'BACK INFO'!$H$1),'BACK INFO'!$G$1)</f>
        <v>ANITA M. HOPKINS</v>
      </c>
    </row>
    <row r="3633" spans="1:21" s="11" customFormat="1" x14ac:dyDescent="0.35">
      <c r="A3633" s="11" t="s">
        <v>94</v>
      </c>
      <c r="B3633" s="11">
        <v>2019</v>
      </c>
      <c r="C3633" s="11">
        <v>4</v>
      </c>
      <c r="D3633" s="11" t="s">
        <v>95</v>
      </c>
      <c r="E3633" s="11" t="s">
        <v>96</v>
      </c>
      <c r="F3633" s="11" t="s">
        <v>700</v>
      </c>
      <c r="G3633" s="11" t="s">
        <v>259</v>
      </c>
      <c r="H3633" s="11" t="s">
        <v>106</v>
      </c>
      <c r="I3633" s="11" t="s">
        <v>405</v>
      </c>
      <c r="J3633" s="11" t="s">
        <v>99</v>
      </c>
      <c r="K3633" s="11" t="s">
        <v>71</v>
      </c>
      <c r="L3633" s="11" t="s">
        <v>164</v>
      </c>
      <c r="M3633" s="11" t="s">
        <v>101</v>
      </c>
      <c r="N3633" s="11">
        <v>20</v>
      </c>
      <c r="O3633" s="11">
        <v>2019</v>
      </c>
      <c r="P3633" s="11" t="s">
        <v>154</v>
      </c>
      <c r="Q3633" s="11" t="s">
        <v>154</v>
      </c>
      <c r="R3633" s="11" t="s">
        <v>259</v>
      </c>
      <c r="S3633" s="11" t="s">
        <v>104</v>
      </c>
      <c r="T3633" s="11">
        <v>156</v>
      </c>
      <c r="U3633" s="11" t="str">
        <f>IF(ISERROR(VLOOKUP(I3633,'BACK INFO'!F:F,1,0)),IF(ISERROR(VLOOKUP(I3633,'BACK INFO'!H:H,1,0)),K3633,'BACK INFO'!$H$1),'BACK INFO'!$G$1)</f>
        <v>HOLLY SALES INC.</v>
      </c>
    </row>
    <row r="3634" spans="1:21" s="11" customFormat="1" x14ac:dyDescent="0.35">
      <c r="A3634" s="11" t="s">
        <v>94</v>
      </c>
      <c r="B3634" s="11">
        <v>2019</v>
      </c>
      <c r="C3634" s="11">
        <v>4</v>
      </c>
      <c r="D3634" s="11" t="s">
        <v>95</v>
      </c>
      <c r="E3634" s="11" t="s">
        <v>96</v>
      </c>
      <c r="F3634" s="11" t="s">
        <v>700</v>
      </c>
      <c r="G3634" s="11" t="s">
        <v>259</v>
      </c>
      <c r="H3634" s="11" t="s">
        <v>106</v>
      </c>
      <c r="I3634" s="11" t="s">
        <v>123</v>
      </c>
      <c r="J3634" s="11" t="s">
        <v>99</v>
      </c>
      <c r="K3634" s="11" t="s">
        <v>68</v>
      </c>
      <c r="L3634" s="11" t="s">
        <v>129</v>
      </c>
      <c r="M3634" s="11" t="s">
        <v>122</v>
      </c>
      <c r="N3634" s="11">
        <v>13</v>
      </c>
      <c r="O3634" s="11">
        <v>2019</v>
      </c>
      <c r="P3634" s="11" t="s">
        <v>154</v>
      </c>
      <c r="Q3634" s="11" t="s">
        <v>154</v>
      </c>
      <c r="R3634" s="11" t="s">
        <v>259</v>
      </c>
      <c r="S3634" s="11" t="s">
        <v>104</v>
      </c>
      <c r="T3634" s="11">
        <v>309</v>
      </c>
      <c r="U3634" s="11" t="str">
        <f>IF(ISERROR(VLOOKUP(I3634,'BACK INFO'!F:F,1,0)),IF(ISERROR(VLOOKUP(I3634,'BACK INFO'!H:H,1,0)),K3634,'BACK INFO'!$H$1),'BACK INFO'!$G$1)</f>
        <v>STEPHANIE VITALI</v>
      </c>
    </row>
    <row r="3635" spans="1:21" s="11" customFormat="1" x14ac:dyDescent="0.35">
      <c r="A3635" s="11" t="s">
        <v>94</v>
      </c>
      <c r="B3635" s="11">
        <v>2019</v>
      </c>
      <c r="C3635" s="11">
        <v>4</v>
      </c>
      <c r="D3635" s="11" t="s">
        <v>95</v>
      </c>
      <c r="E3635" s="11" t="s">
        <v>96</v>
      </c>
      <c r="F3635" s="11" t="s">
        <v>700</v>
      </c>
      <c r="G3635" s="11" t="s">
        <v>259</v>
      </c>
      <c r="H3635" s="11" t="s">
        <v>106</v>
      </c>
      <c r="I3635" s="11" t="s">
        <v>123</v>
      </c>
      <c r="J3635" s="11" t="s">
        <v>99</v>
      </c>
      <c r="K3635" s="11" t="s">
        <v>68</v>
      </c>
      <c r="L3635" s="11" t="s">
        <v>285</v>
      </c>
      <c r="M3635" s="11" t="s">
        <v>101</v>
      </c>
      <c r="N3635" s="11">
        <v>109</v>
      </c>
      <c r="O3635" s="11">
        <v>2019</v>
      </c>
      <c r="P3635" s="11" t="s">
        <v>154</v>
      </c>
      <c r="Q3635" s="11" t="s">
        <v>154</v>
      </c>
      <c r="R3635" s="11" t="s">
        <v>259</v>
      </c>
      <c r="S3635" s="11" t="s">
        <v>104</v>
      </c>
      <c r="T3635" s="11">
        <v>1769</v>
      </c>
      <c r="U3635" s="11" t="str">
        <f>IF(ISERROR(VLOOKUP(I3635,'BACK INFO'!F:F,1,0)),IF(ISERROR(VLOOKUP(I3635,'BACK INFO'!H:H,1,0)),K3635,'BACK INFO'!$H$1),'BACK INFO'!$G$1)</f>
        <v>STEPHANIE VITALI</v>
      </c>
    </row>
    <row r="3636" spans="1:21" s="11" customFormat="1" x14ac:dyDescent="0.35">
      <c r="A3636" s="11" t="s">
        <v>94</v>
      </c>
      <c r="B3636" s="11">
        <v>2019</v>
      </c>
      <c r="C3636" s="11">
        <v>4</v>
      </c>
      <c r="D3636" s="11" t="s">
        <v>95</v>
      </c>
      <c r="E3636" s="11" t="s">
        <v>96</v>
      </c>
      <c r="F3636" s="11" t="s">
        <v>700</v>
      </c>
      <c r="G3636" s="11" t="s">
        <v>259</v>
      </c>
      <c r="H3636" s="11" t="s">
        <v>106</v>
      </c>
      <c r="I3636" s="11" t="s">
        <v>304</v>
      </c>
      <c r="J3636" s="11" t="s">
        <v>99</v>
      </c>
      <c r="K3636" s="11" t="s">
        <v>67</v>
      </c>
      <c r="L3636" s="11" t="s">
        <v>135</v>
      </c>
      <c r="M3636" s="11" t="s">
        <v>101</v>
      </c>
      <c r="N3636" s="11">
        <v>136</v>
      </c>
      <c r="O3636" s="11">
        <v>2019</v>
      </c>
      <c r="P3636" s="11" t="s">
        <v>154</v>
      </c>
      <c r="Q3636" s="11" t="s">
        <v>154</v>
      </c>
      <c r="R3636" s="11" t="s">
        <v>259</v>
      </c>
      <c r="S3636" s="11" t="s">
        <v>104</v>
      </c>
      <c r="T3636" s="11">
        <v>2660</v>
      </c>
      <c r="U3636" s="11" t="str">
        <f>IF(ISERROR(VLOOKUP(I3636,'BACK INFO'!F:F,1,0)),IF(ISERROR(VLOOKUP(I3636,'BACK INFO'!H:H,1,0)),K3636,'BACK INFO'!$H$1),'BACK INFO'!$G$1)</f>
        <v>ANITA M. HOPKINS</v>
      </c>
    </row>
    <row r="3637" spans="1:21" s="11" customFormat="1" x14ac:dyDescent="0.35">
      <c r="A3637" s="11" t="s">
        <v>94</v>
      </c>
      <c r="B3637" s="11">
        <v>2019</v>
      </c>
      <c r="C3637" s="11">
        <v>4</v>
      </c>
      <c r="D3637" s="11" t="s">
        <v>95</v>
      </c>
      <c r="E3637" s="11" t="s">
        <v>96</v>
      </c>
      <c r="F3637" s="11" t="s">
        <v>700</v>
      </c>
      <c r="G3637" s="11" t="s">
        <v>259</v>
      </c>
      <c r="H3637" s="11" t="s">
        <v>106</v>
      </c>
      <c r="I3637" s="11" t="s">
        <v>451</v>
      </c>
      <c r="J3637" s="11" t="s">
        <v>99</v>
      </c>
      <c r="K3637" s="11" t="s">
        <v>72</v>
      </c>
      <c r="L3637" s="11" t="s">
        <v>452</v>
      </c>
      <c r="M3637" s="11" t="s">
        <v>101</v>
      </c>
      <c r="N3637" s="11">
        <v>48</v>
      </c>
      <c r="O3637" s="11">
        <v>2019</v>
      </c>
      <c r="P3637" s="11" t="s">
        <v>154</v>
      </c>
      <c r="Q3637" s="11" t="s">
        <v>154</v>
      </c>
      <c r="R3637" s="11" t="s">
        <v>259</v>
      </c>
      <c r="S3637" s="11" t="s">
        <v>104</v>
      </c>
      <c r="T3637" s="11">
        <v>444</v>
      </c>
      <c r="U3637" s="11" t="str">
        <f>IF(ISERROR(VLOOKUP(I3637,'BACK INFO'!F:F,1,0)),IF(ISERROR(VLOOKUP(I3637,'BACK INFO'!H:H,1,0)),K3637,'BACK INFO'!$H$1),'BACK INFO'!$G$1)</f>
        <v>BILL MILLER AND COMPANY</v>
      </c>
    </row>
    <row r="3638" spans="1:21" s="11" customFormat="1" x14ac:dyDescent="0.35">
      <c r="A3638" s="11" t="s">
        <v>94</v>
      </c>
      <c r="B3638" s="11">
        <v>2019</v>
      </c>
      <c r="C3638" s="11">
        <v>4</v>
      </c>
      <c r="D3638" s="11" t="s">
        <v>95</v>
      </c>
      <c r="E3638" s="11" t="s">
        <v>96</v>
      </c>
      <c r="F3638" s="11" t="s">
        <v>700</v>
      </c>
      <c r="G3638" s="11" t="s">
        <v>259</v>
      </c>
      <c r="H3638" s="11" t="s">
        <v>106</v>
      </c>
      <c r="I3638" s="11" t="s">
        <v>161</v>
      </c>
      <c r="J3638" s="11" t="s">
        <v>99</v>
      </c>
      <c r="K3638" s="11" t="s">
        <v>70</v>
      </c>
      <c r="L3638" s="11" t="s">
        <v>157</v>
      </c>
      <c r="M3638" s="11" t="s">
        <v>101</v>
      </c>
      <c r="N3638" s="11">
        <v>177</v>
      </c>
      <c r="O3638" s="11">
        <v>2019</v>
      </c>
      <c r="P3638" s="11" t="s">
        <v>154</v>
      </c>
      <c r="Q3638" s="11" t="s">
        <v>154</v>
      </c>
      <c r="R3638" s="11" t="s">
        <v>259</v>
      </c>
      <c r="S3638" s="11" t="s">
        <v>104</v>
      </c>
      <c r="T3638" s="11">
        <v>2828.1499999999992</v>
      </c>
      <c r="U3638" s="11" t="str">
        <f>IF(ISERROR(VLOOKUP(I3638,'BACK INFO'!F:F,1,0)),IF(ISERROR(VLOOKUP(I3638,'BACK INFO'!H:H,1,0)),K3638,'BACK INFO'!$H$1),'BACK INFO'!$G$1)</f>
        <v>JUDITH ANN DEAL</v>
      </c>
    </row>
    <row r="3639" spans="1:21" s="11" customFormat="1" x14ac:dyDescent="0.35">
      <c r="A3639" s="11" t="s">
        <v>94</v>
      </c>
      <c r="B3639" s="11">
        <v>2019</v>
      </c>
      <c r="C3639" s="11">
        <v>4</v>
      </c>
      <c r="D3639" s="11" t="s">
        <v>95</v>
      </c>
      <c r="E3639" s="11" t="s">
        <v>96</v>
      </c>
      <c r="F3639" s="11" t="s">
        <v>700</v>
      </c>
      <c r="G3639" s="11" t="s">
        <v>259</v>
      </c>
      <c r="H3639" s="11" t="s">
        <v>106</v>
      </c>
      <c r="I3639" s="11" t="s">
        <v>541</v>
      </c>
      <c r="J3639" s="11" t="s">
        <v>99</v>
      </c>
      <c r="K3639" s="11" t="s">
        <v>67</v>
      </c>
      <c r="L3639" s="11" t="s">
        <v>135</v>
      </c>
      <c r="M3639" s="11" t="s">
        <v>101</v>
      </c>
      <c r="N3639" s="11">
        <v>318</v>
      </c>
      <c r="O3639" s="11">
        <v>2019</v>
      </c>
      <c r="P3639" s="11" t="s">
        <v>154</v>
      </c>
      <c r="Q3639" s="11" t="s">
        <v>154</v>
      </c>
      <c r="R3639" s="11" t="s">
        <v>259</v>
      </c>
      <c r="S3639" s="11" t="s">
        <v>104</v>
      </c>
      <c r="T3639" s="11">
        <v>3914</v>
      </c>
      <c r="U3639" s="11" t="str">
        <f>IF(ISERROR(VLOOKUP(I3639,'BACK INFO'!F:F,1,0)),IF(ISERROR(VLOOKUP(I3639,'BACK INFO'!H:H,1,0)),K3639,'BACK INFO'!$H$1),'BACK INFO'!$G$1)</f>
        <v>ANITA M. HOPKINS</v>
      </c>
    </row>
    <row r="3640" spans="1:21" s="11" customFormat="1" x14ac:dyDescent="0.35">
      <c r="A3640" s="11" t="s">
        <v>94</v>
      </c>
      <c r="B3640" s="11">
        <v>2019</v>
      </c>
      <c r="C3640" s="11">
        <v>4</v>
      </c>
      <c r="D3640" s="11" t="s">
        <v>95</v>
      </c>
      <c r="E3640" s="11" t="s">
        <v>96</v>
      </c>
      <c r="F3640" s="11" t="s">
        <v>700</v>
      </c>
      <c r="G3640" s="11" t="s">
        <v>259</v>
      </c>
      <c r="H3640" s="11" t="s">
        <v>106</v>
      </c>
      <c r="I3640" s="11" t="s">
        <v>542</v>
      </c>
      <c r="J3640" s="11" t="s">
        <v>99</v>
      </c>
      <c r="K3640" s="11" t="s">
        <v>72</v>
      </c>
      <c r="L3640" s="11" t="s">
        <v>459</v>
      </c>
      <c r="M3640" s="11" t="s">
        <v>101</v>
      </c>
      <c r="N3640" s="11">
        <v>14</v>
      </c>
      <c r="O3640" s="11">
        <v>2019</v>
      </c>
      <c r="P3640" s="11" t="s">
        <v>154</v>
      </c>
      <c r="Q3640" s="11" t="s">
        <v>154</v>
      </c>
      <c r="R3640" s="11" t="s">
        <v>259</v>
      </c>
      <c r="S3640" s="11" t="s">
        <v>104</v>
      </c>
      <c r="T3640" s="11">
        <v>132</v>
      </c>
      <c r="U3640" s="11" t="str">
        <f>IF(ISERROR(VLOOKUP(I3640,'BACK INFO'!F:F,1,0)),IF(ISERROR(VLOOKUP(I3640,'BACK INFO'!H:H,1,0)),K3640,'BACK INFO'!$H$1),'BACK INFO'!$G$1)</f>
        <v>BILL MILLER AND COMPANY</v>
      </c>
    </row>
    <row r="3641" spans="1:21" s="11" customFormat="1" x14ac:dyDescent="0.35">
      <c r="A3641" s="11" t="s">
        <v>94</v>
      </c>
      <c r="B3641" s="11">
        <v>2019</v>
      </c>
      <c r="C3641" s="11">
        <v>4</v>
      </c>
      <c r="D3641" s="11" t="s">
        <v>95</v>
      </c>
      <c r="E3641" s="11" t="s">
        <v>96</v>
      </c>
      <c r="F3641" s="11" t="s">
        <v>700</v>
      </c>
      <c r="G3641" s="11" t="s">
        <v>259</v>
      </c>
      <c r="H3641" s="11" t="s">
        <v>106</v>
      </c>
      <c r="I3641" s="11" t="s">
        <v>289</v>
      </c>
      <c r="J3641" s="11" t="s">
        <v>99</v>
      </c>
      <c r="K3641" s="11" t="s">
        <v>70</v>
      </c>
      <c r="L3641" s="11" t="s">
        <v>157</v>
      </c>
      <c r="M3641" s="11" t="s">
        <v>101</v>
      </c>
      <c r="N3641" s="11">
        <v>22</v>
      </c>
      <c r="O3641" s="11">
        <v>2019</v>
      </c>
      <c r="P3641" s="11" t="s">
        <v>154</v>
      </c>
      <c r="Q3641" s="11" t="s">
        <v>154</v>
      </c>
      <c r="R3641" s="11" t="s">
        <v>259</v>
      </c>
      <c r="S3641" s="11" t="s">
        <v>104</v>
      </c>
      <c r="T3641" s="11">
        <v>428</v>
      </c>
      <c r="U3641" s="11" t="str">
        <f>IF(ISERROR(VLOOKUP(I3641,'BACK INFO'!F:F,1,0)),IF(ISERROR(VLOOKUP(I3641,'BACK INFO'!H:H,1,0)),K3641,'BACK INFO'!$H$1),'BACK INFO'!$G$1)</f>
        <v>JUDITH ANN DEAL</v>
      </c>
    </row>
    <row r="3642" spans="1:21" s="11" customFormat="1" x14ac:dyDescent="0.35">
      <c r="A3642" s="11" t="s">
        <v>94</v>
      </c>
      <c r="B3642" s="11">
        <v>2019</v>
      </c>
      <c r="C3642" s="11">
        <v>4</v>
      </c>
      <c r="D3642" s="11" t="s">
        <v>95</v>
      </c>
      <c r="E3642" s="11" t="s">
        <v>96</v>
      </c>
      <c r="F3642" s="11" t="s">
        <v>700</v>
      </c>
      <c r="G3642" s="11" t="s">
        <v>259</v>
      </c>
      <c r="H3642" s="11" t="s">
        <v>106</v>
      </c>
      <c r="I3642" s="11" t="s">
        <v>323</v>
      </c>
      <c r="J3642" s="11" t="s">
        <v>120</v>
      </c>
      <c r="K3642" s="11" t="s">
        <v>69</v>
      </c>
      <c r="L3642" s="11" t="s">
        <v>143</v>
      </c>
      <c r="M3642" s="11" t="s">
        <v>122</v>
      </c>
      <c r="N3642" s="11">
        <v>4</v>
      </c>
      <c r="O3642" s="11">
        <v>2019</v>
      </c>
      <c r="P3642" s="11" t="s">
        <v>154</v>
      </c>
      <c r="Q3642" s="11" t="s">
        <v>154</v>
      </c>
      <c r="R3642" s="11" t="s">
        <v>259</v>
      </c>
      <c r="S3642" s="11" t="s">
        <v>104</v>
      </c>
      <c r="T3642" s="11">
        <v>33.429908624916422</v>
      </c>
      <c r="U3642" s="11" t="str">
        <f>IF(ISERROR(VLOOKUP(I3642,'BACK INFO'!F:F,1,0)),IF(ISERROR(VLOOKUP(I3642,'BACK INFO'!H:H,1,0)),K3642,'BACK INFO'!$H$1),'BACK INFO'!$G$1)</f>
        <v>JULIE BERTRAND</v>
      </c>
    </row>
    <row r="3643" spans="1:21" s="11" customFormat="1" x14ac:dyDescent="0.35">
      <c r="A3643" s="11" t="s">
        <v>94</v>
      </c>
      <c r="B3643" s="11">
        <v>2019</v>
      </c>
      <c r="C3643" s="11">
        <v>4</v>
      </c>
      <c r="D3643" s="11" t="s">
        <v>95</v>
      </c>
      <c r="E3643" s="11" t="s">
        <v>96</v>
      </c>
      <c r="F3643" s="11" t="s">
        <v>700</v>
      </c>
      <c r="G3643" s="11" t="s">
        <v>259</v>
      </c>
      <c r="H3643" s="11" t="s">
        <v>106</v>
      </c>
      <c r="I3643" s="11" t="s">
        <v>251</v>
      </c>
      <c r="J3643" s="11" t="s">
        <v>99</v>
      </c>
      <c r="K3643" s="11" t="s">
        <v>76</v>
      </c>
      <c r="L3643" s="11" t="s">
        <v>127</v>
      </c>
      <c r="M3643" s="11" t="s">
        <v>101</v>
      </c>
      <c r="N3643" s="11">
        <v>24</v>
      </c>
      <c r="O3643" s="11">
        <v>2019</v>
      </c>
      <c r="P3643" s="11" t="s">
        <v>154</v>
      </c>
      <c r="Q3643" s="11" t="s">
        <v>154</v>
      </c>
      <c r="R3643" s="11" t="s">
        <v>259</v>
      </c>
      <c r="S3643" s="11" t="s">
        <v>104</v>
      </c>
      <c r="T3643" s="11">
        <v>324</v>
      </c>
      <c r="U3643" s="11" t="str">
        <f>IF(ISERROR(VLOOKUP(I3643,'BACK INFO'!F:F,1,0)),IF(ISERROR(VLOOKUP(I3643,'BACK INFO'!H:H,1,0)),K3643,'BACK INFO'!$H$1),'BACK INFO'!$G$1)</f>
        <v>MIE MANNICHE</v>
      </c>
    </row>
    <row r="3644" spans="1:21" s="11" customFormat="1" x14ac:dyDescent="0.35">
      <c r="A3644" s="11" t="s">
        <v>94</v>
      </c>
      <c r="B3644" s="11">
        <v>2019</v>
      </c>
      <c r="C3644" s="11">
        <v>4</v>
      </c>
      <c r="D3644" s="11" t="s">
        <v>95</v>
      </c>
      <c r="E3644" s="11" t="s">
        <v>96</v>
      </c>
      <c r="F3644" s="11" t="s">
        <v>700</v>
      </c>
      <c r="G3644" s="11" t="s">
        <v>259</v>
      </c>
      <c r="H3644" s="11" t="s">
        <v>106</v>
      </c>
      <c r="I3644" s="11" t="s">
        <v>162</v>
      </c>
      <c r="J3644" s="11" t="s">
        <v>99</v>
      </c>
      <c r="K3644" s="11" t="s">
        <v>72</v>
      </c>
      <c r="L3644" s="11" t="s">
        <v>114</v>
      </c>
      <c r="M3644" s="11" t="s">
        <v>101</v>
      </c>
      <c r="N3644" s="11">
        <v>8</v>
      </c>
      <c r="O3644" s="11">
        <v>2019</v>
      </c>
      <c r="P3644" s="11" t="s">
        <v>154</v>
      </c>
      <c r="Q3644" s="11" t="s">
        <v>154</v>
      </c>
      <c r="R3644" s="11" t="s">
        <v>259</v>
      </c>
      <c r="S3644" s="11" t="s">
        <v>104</v>
      </c>
      <c r="T3644" s="11">
        <v>72</v>
      </c>
      <c r="U3644" s="11" t="str">
        <f>IF(ISERROR(VLOOKUP(I3644,'BACK INFO'!F:F,1,0)),IF(ISERROR(VLOOKUP(I3644,'BACK INFO'!H:H,1,0)),K3644,'BACK INFO'!$H$1),'BACK INFO'!$G$1)</f>
        <v>BILL MILLER AND COMPANY</v>
      </c>
    </row>
    <row r="3645" spans="1:21" s="11" customFormat="1" x14ac:dyDescent="0.35">
      <c r="A3645" s="11" t="s">
        <v>94</v>
      </c>
      <c r="B3645" s="11">
        <v>2019</v>
      </c>
      <c r="C3645" s="11">
        <v>4</v>
      </c>
      <c r="D3645" s="11" t="s">
        <v>95</v>
      </c>
      <c r="E3645" s="11" t="s">
        <v>96</v>
      </c>
      <c r="F3645" s="11" t="s">
        <v>700</v>
      </c>
      <c r="G3645" s="11" t="s">
        <v>259</v>
      </c>
      <c r="H3645" s="11" t="s">
        <v>106</v>
      </c>
      <c r="I3645" s="11" t="s">
        <v>592</v>
      </c>
      <c r="J3645" s="11" t="s">
        <v>99</v>
      </c>
      <c r="K3645" s="11" t="s">
        <v>76</v>
      </c>
      <c r="L3645" s="11" t="s">
        <v>127</v>
      </c>
      <c r="M3645" s="11" t="s">
        <v>101</v>
      </c>
      <c r="N3645" s="11">
        <v>18</v>
      </c>
      <c r="O3645" s="11">
        <v>2019</v>
      </c>
      <c r="P3645" s="11" t="s">
        <v>154</v>
      </c>
      <c r="Q3645" s="11" t="s">
        <v>154</v>
      </c>
      <c r="R3645" s="11" t="s">
        <v>259</v>
      </c>
      <c r="S3645" s="11" t="s">
        <v>104</v>
      </c>
      <c r="T3645" s="11">
        <v>258</v>
      </c>
      <c r="U3645" s="11" t="str">
        <f>IF(ISERROR(VLOOKUP(I3645,'BACK INFO'!F:F,1,0)),IF(ISERROR(VLOOKUP(I3645,'BACK INFO'!H:H,1,0)),K3645,'BACK INFO'!$H$1),'BACK INFO'!$G$1)</f>
        <v>MIE MANNICHE</v>
      </c>
    </row>
    <row r="3646" spans="1:21" s="11" customFormat="1" x14ac:dyDescent="0.35">
      <c r="A3646" s="11" t="s">
        <v>94</v>
      </c>
      <c r="B3646" s="11">
        <v>2019</v>
      </c>
      <c r="C3646" s="11">
        <v>4</v>
      </c>
      <c r="D3646" s="11" t="s">
        <v>95</v>
      </c>
      <c r="E3646" s="11" t="s">
        <v>96</v>
      </c>
      <c r="F3646" s="11" t="s">
        <v>700</v>
      </c>
      <c r="G3646" s="11" t="s">
        <v>259</v>
      </c>
      <c r="H3646" s="11" t="s">
        <v>106</v>
      </c>
      <c r="I3646" s="11" t="s">
        <v>252</v>
      </c>
      <c r="J3646" s="11" t="s">
        <v>99</v>
      </c>
      <c r="K3646" s="11" t="s">
        <v>70</v>
      </c>
      <c r="L3646" s="11" t="s">
        <v>157</v>
      </c>
      <c r="M3646" s="11" t="s">
        <v>101</v>
      </c>
      <c r="N3646" s="11">
        <v>4</v>
      </c>
      <c r="O3646" s="11">
        <v>2019</v>
      </c>
      <c r="P3646" s="11" t="s">
        <v>154</v>
      </c>
      <c r="Q3646" s="11" t="s">
        <v>154</v>
      </c>
      <c r="R3646" s="11" t="s">
        <v>259</v>
      </c>
      <c r="S3646" s="11" t="s">
        <v>104</v>
      </c>
      <c r="T3646" s="11">
        <v>76</v>
      </c>
      <c r="U3646" s="11" t="str">
        <f>IF(ISERROR(VLOOKUP(I3646,'BACK INFO'!F:F,1,0)),IF(ISERROR(VLOOKUP(I3646,'BACK INFO'!H:H,1,0)),K3646,'BACK INFO'!$H$1),'BACK INFO'!$G$1)</f>
        <v>JUDITH ANN DEAL</v>
      </c>
    </row>
    <row r="3647" spans="1:21" s="11" customFormat="1" x14ac:dyDescent="0.35">
      <c r="A3647" s="11" t="s">
        <v>94</v>
      </c>
      <c r="B3647" s="11">
        <v>2019</v>
      </c>
      <c r="C3647" s="11">
        <v>4</v>
      </c>
      <c r="D3647" s="11" t="s">
        <v>95</v>
      </c>
      <c r="E3647" s="11" t="s">
        <v>96</v>
      </c>
      <c r="F3647" s="11" t="s">
        <v>700</v>
      </c>
      <c r="G3647" s="11" t="s">
        <v>259</v>
      </c>
      <c r="H3647" s="11" t="s">
        <v>106</v>
      </c>
      <c r="I3647" s="11" t="s">
        <v>407</v>
      </c>
      <c r="J3647" s="11" t="s">
        <v>99</v>
      </c>
      <c r="K3647" s="11" t="s">
        <v>72</v>
      </c>
      <c r="L3647" s="11" t="s">
        <v>114</v>
      </c>
      <c r="M3647" s="11" t="s">
        <v>101</v>
      </c>
      <c r="N3647" s="11">
        <v>12</v>
      </c>
      <c r="O3647" s="11">
        <v>2019</v>
      </c>
      <c r="P3647" s="11" t="s">
        <v>154</v>
      </c>
      <c r="Q3647" s="11" t="s">
        <v>154</v>
      </c>
      <c r="R3647" s="11" t="s">
        <v>259</v>
      </c>
      <c r="S3647" s="11" t="s">
        <v>104</v>
      </c>
      <c r="T3647" s="11">
        <v>108</v>
      </c>
      <c r="U3647" s="11" t="str">
        <f>IF(ISERROR(VLOOKUP(I3647,'BACK INFO'!F:F,1,0)),IF(ISERROR(VLOOKUP(I3647,'BACK INFO'!H:H,1,0)),K3647,'BACK INFO'!$H$1),'BACK INFO'!$G$1)</f>
        <v>BILL MILLER AND COMPANY</v>
      </c>
    </row>
    <row r="3648" spans="1:21" s="11" customFormat="1" x14ac:dyDescent="0.35">
      <c r="A3648" s="11" t="s">
        <v>94</v>
      </c>
      <c r="B3648" s="11">
        <v>2019</v>
      </c>
      <c r="C3648" s="11">
        <v>4</v>
      </c>
      <c r="D3648" s="11" t="s">
        <v>95</v>
      </c>
      <c r="E3648" s="11" t="s">
        <v>96</v>
      </c>
      <c r="F3648" s="11" t="s">
        <v>700</v>
      </c>
      <c r="G3648" s="11" t="s">
        <v>259</v>
      </c>
      <c r="H3648" s="11" t="s">
        <v>106</v>
      </c>
      <c r="I3648" s="11" t="s">
        <v>500</v>
      </c>
      <c r="J3648" s="11" t="s">
        <v>99</v>
      </c>
      <c r="K3648" s="11" t="s">
        <v>75</v>
      </c>
      <c r="L3648" s="11" t="s">
        <v>131</v>
      </c>
      <c r="M3648" s="11" t="s">
        <v>101</v>
      </c>
      <c r="N3648" s="11">
        <v>6</v>
      </c>
      <c r="O3648" s="11">
        <v>2019</v>
      </c>
      <c r="P3648" s="11" t="s">
        <v>154</v>
      </c>
      <c r="Q3648" s="11" t="s">
        <v>154</v>
      </c>
      <c r="R3648" s="11" t="s">
        <v>259</v>
      </c>
      <c r="S3648" s="11" t="s">
        <v>104</v>
      </c>
      <c r="T3648" s="11">
        <v>117</v>
      </c>
      <c r="U3648" s="11" t="str">
        <f>IF(ISERROR(VLOOKUP(I3648,'BACK INFO'!F:F,1,0)),IF(ISERROR(VLOOKUP(I3648,'BACK INFO'!H:H,1,0)),K3648,'BACK INFO'!$H$1),'BACK INFO'!$G$1)</f>
        <v>LAURA BONG</v>
      </c>
    </row>
    <row r="3649" spans="1:21" s="11" customFormat="1" x14ac:dyDescent="0.35">
      <c r="A3649" s="11" t="s">
        <v>94</v>
      </c>
      <c r="B3649" s="11">
        <v>2019</v>
      </c>
      <c r="C3649" s="11">
        <v>4</v>
      </c>
      <c r="D3649" s="11" t="s">
        <v>95</v>
      </c>
      <c r="E3649" s="11" t="s">
        <v>96</v>
      </c>
      <c r="F3649" s="11" t="s">
        <v>700</v>
      </c>
      <c r="G3649" s="11" t="s">
        <v>259</v>
      </c>
      <c r="H3649" s="11" t="s">
        <v>106</v>
      </c>
      <c r="I3649" s="11" t="s">
        <v>566</v>
      </c>
      <c r="J3649" s="11" t="s">
        <v>99</v>
      </c>
      <c r="K3649" s="11" t="s">
        <v>70</v>
      </c>
      <c r="L3649" s="11" t="s">
        <v>157</v>
      </c>
      <c r="M3649" s="11" t="s">
        <v>101</v>
      </c>
      <c r="N3649" s="11">
        <v>12</v>
      </c>
      <c r="O3649" s="11">
        <v>2019</v>
      </c>
      <c r="P3649" s="11" t="s">
        <v>154</v>
      </c>
      <c r="Q3649" s="11" t="s">
        <v>154</v>
      </c>
      <c r="R3649" s="11" t="s">
        <v>259</v>
      </c>
      <c r="S3649" s="11" t="s">
        <v>104</v>
      </c>
      <c r="T3649" s="11">
        <v>156</v>
      </c>
      <c r="U3649" s="11" t="str">
        <f>IF(ISERROR(VLOOKUP(I3649,'BACK INFO'!F:F,1,0)),IF(ISERROR(VLOOKUP(I3649,'BACK INFO'!H:H,1,0)),K3649,'BACK INFO'!$H$1),'BACK INFO'!$G$1)</f>
        <v>JUDITH ANN DEAL</v>
      </c>
    </row>
    <row r="3650" spans="1:21" s="11" customFormat="1" x14ac:dyDescent="0.35">
      <c r="A3650" s="11" t="s">
        <v>94</v>
      </c>
      <c r="B3650" s="11">
        <v>2019</v>
      </c>
      <c r="C3650" s="11">
        <v>4</v>
      </c>
      <c r="D3650" s="11" t="s">
        <v>95</v>
      </c>
      <c r="E3650" s="11" t="s">
        <v>96</v>
      </c>
      <c r="F3650" s="11" t="s">
        <v>700</v>
      </c>
      <c r="G3650" s="11" t="s">
        <v>259</v>
      </c>
      <c r="H3650" s="11" t="s">
        <v>106</v>
      </c>
      <c r="I3650" s="11" t="s">
        <v>460</v>
      </c>
      <c r="J3650" s="11" t="s">
        <v>99</v>
      </c>
      <c r="K3650" s="11" t="s">
        <v>71</v>
      </c>
      <c r="L3650" s="11" t="s">
        <v>159</v>
      </c>
      <c r="M3650" s="11" t="s">
        <v>101</v>
      </c>
      <c r="N3650" s="11">
        <v>36</v>
      </c>
      <c r="O3650" s="11">
        <v>2019</v>
      </c>
      <c r="P3650" s="11" t="s">
        <v>154</v>
      </c>
      <c r="Q3650" s="11" t="s">
        <v>154</v>
      </c>
      <c r="R3650" s="11" t="s">
        <v>259</v>
      </c>
      <c r="S3650" s="11" t="s">
        <v>104</v>
      </c>
      <c r="T3650" s="11">
        <v>285</v>
      </c>
      <c r="U3650" s="11" t="str">
        <f>IF(ISERROR(VLOOKUP(I3650,'BACK INFO'!F:F,1,0)),IF(ISERROR(VLOOKUP(I3650,'BACK INFO'!H:H,1,0)),K3650,'BACK INFO'!$H$1),'BACK INFO'!$G$1)</f>
        <v>HOLLY SALES INC.</v>
      </c>
    </row>
    <row r="3651" spans="1:21" s="11" customFormat="1" x14ac:dyDescent="0.35">
      <c r="A3651" s="11" t="s">
        <v>94</v>
      </c>
      <c r="B3651" s="11">
        <v>2019</v>
      </c>
      <c r="C3651" s="11">
        <v>4</v>
      </c>
      <c r="D3651" s="11" t="s">
        <v>95</v>
      </c>
      <c r="E3651" s="11" t="s">
        <v>96</v>
      </c>
      <c r="F3651" s="11" t="s">
        <v>700</v>
      </c>
      <c r="G3651" s="11" t="s">
        <v>259</v>
      </c>
      <c r="H3651" s="11" t="s">
        <v>106</v>
      </c>
      <c r="I3651" s="11" t="s">
        <v>462</v>
      </c>
      <c r="J3651" s="11" t="s">
        <v>99</v>
      </c>
      <c r="K3651" s="11" t="s">
        <v>72</v>
      </c>
      <c r="L3651" s="11" t="s">
        <v>452</v>
      </c>
      <c r="M3651" s="11" t="s">
        <v>101</v>
      </c>
      <c r="N3651" s="11">
        <v>24</v>
      </c>
      <c r="O3651" s="11">
        <v>2019</v>
      </c>
      <c r="P3651" s="11" t="s">
        <v>154</v>
      </c>
      <c r="Q3651" s="11" t="s">
        <v>154</v>
      </c>
      <c r="R3651" s="11" t="s">
        <v>259</v>
      </c>
      <c r="S3651" s="11" t="s">
        <v>104</v>
      </c>
      <c r="T3651" s="11">
        <v>222</v>
      </c>
      <c r="U3651" s="11" t="str">
        <f>IF(ISERROR(VLOOKUP(I3651,'BACK INFO'!F:F,1,0)),IF(ISERROR(VLOOKUP(I3651,'BACK INFO'!H:H,1,0)),K3651,'BACK INFO'!$H$1),'BACK INFO'!$G$1)</f>
        <v>BILL MILLER AND COMPANY</v>
      </c>
    </row>
    <row r="3652" spans="1:21" s="11" customFormat="1" x14ac:dyDescent="0.35">
      <c r="A3652" s="11" t="s">
        <v>94</v>
      </c>
      <c r="B3652" s="11">
        <v>2019</v>
      </c>
      <c r="C3652" s="11">
        <v>4</v>
      </c>
      <c r="D3652" s="11" t="s">
        <v>95</v>
      </c>
      <c r="E3652" s="11" t="s">
        <v>96</v>
      </c>
      <c r="F3652" s="11" t="s">
        <v>700</v>
      </c>
      <c r="G3652" s="11" t="s">
        <v>259</v>
      </c>
      <c r="H3652" s="11" t="s">
        <v>106</v>
      </c>
      <c r="I3652" s="11" t="s">
        <v>390</v>
      </c>
      <c r="J3652" s="11" t="s">
        <v>99</v>
      </c>
      <c r="K3652" s="11" t="s">
        <v>72</v>
      </c>
      <c r="L3652" s="11" t="s">
        <v>178</v>
      </c>
      <c r="M3652" s="11" t="s">
        <v>101</v>
      </c>
      <c r="N3652" s="11">
        <v>12</v>
      </c>
      <c r="O3652" s="11">
        <v>2019</v>
      </c>
      <c r="P3652" s="11" t="s">
        <v>154</v>
      </c>
      <c r="Q3652" s="11" t="s">
        <v>154</v>
      </c>
      <c r="R3652" s="11" t="s">
        <v>259</v>
      </c>
      <c r="S3652" s="11" t="s">
        <v>104</v>
      </c>
      <c r="T3652" s="11">
        <v>108</v>
      </c>
      <c r="U3652" s="11" t="str">
        <f>IF(ISERROR(VLOOKUP(I3652,'BACK INFO'!F:F,1,0)),IF(ISERROR(VLOOKUP(I3652,'BACK INFO'!H:H,1,0)),K3652,'BACK INFO'!$H$1),'BACK INFO'!$G$1)</f>
        <v>BILL MILLER AND COMPANY</v>
      </c>
    </row>
    <row r="3653" spans="1:21" s="11" customFormat="1" x14ac:dyDescent="0.35">
      <c r="A3653" s="11" t="s">
        <v>94</v>
      </c>
      <c r="B3653" s="11">
        <v>2019</v>
      </c>
      <c r="C3653" s="11">
        <v>4</v>
      </c>
      <c r="D3653" s="11" t="s">
        <v>95</v>
      </c>
      <c r="E3653" s="11" t="s">
        <v>96</v>
      </c>
      <c r="F3653" s="11" t="s">
        <v>700</v>
      </c>
      <c r="G3653" s="11" t="s">
        <v>259</v>
      </c>
      <c r="H3653" s="11" t="s">
        <v>106</v>
      </c>
      <c r="I3653" s="11" t="s">
        <v>546</v>
      </c>
      <c r="J3653" s="11" t="s">
        <v>99</v>
      </c>
      <c r="K3653" s="11" t="s">
        <v>72</v>
      </c>
      <c r="L3653" s="11" t="s">
        <v>178</v>
      </c>
      <c r="M3653" s="11" t="s">
        <v>101</v>
      </c>
      <c r="N3653" s="11">
        <v>24</v>
      </c>
      <c r="O3653" s="11">
        <v>2019</v>
      </c>
      <c r="P3653" s="11" t="s">
        <v>154</v>
      </c>
      <c r="Q3653" s="11" t="s">
        <v>154</v>
      </c>
      <c r="R3653" s="11" t="s">
        <v>259</v>
      </c>
      <c r="S3653" s="11" t="s">
        <v>104</v>
      </c>
      <c r="T3653" s="11">
        <v>408</v>
      </c>
      <c r="U3653" s="11" t="str">
        <f>IF(ISERROR(VLOOKUP(I3653,'BACK INFO'!F:F,1,0)),IF(ISERROR(VLOOKUP(I3653,'BACK INFO'!H:H,1,0)),K3653,'BACK INFO'!$H$1),'BACK INFO'!$G$1)</f>
        <v>BILL MILLER AND COMPANY</v>
      </c>
    </row>
    <row r="3654" spans="1:21" s="11" customFormat="1" x14ac:dyDescent="0.35">
      <c r="A3654" s="11" t="s">
        <v>94</v>
      </c>
      <c r="B3654" s="11">
        <v>2019</v>
      </c>
      <c r="C3654" s="11">
        <v>4</v>
      </c>
      <c r="D3654" s="11" t="s">
        <v>95</v>
      </c>
      <c r="E3654" s="11" t="s">
        <v>96</v>
      </c>
      <c r="F3654" s="11" t="s">
        <v>700</v>
      </c>
      <c r="G3654" s="11" t="s">
        <v>259</v>
      </c>
      <c r="H3654" s="11" t="s">
        <v>106</v>
      </c>
      <c r="I3654" s="11" t="s">
        <v>253</v>
      </c>
      <c r="J3654" s="11" t="s">
        <v>99</v>
      </c>
      <c r="K3654" s="11" t="s">
        <v>72</v>
      </c>
      <c r="L3654" s="11" t="s">
        <v>114</v>
      </c>
      <c r="M3654" s="11" t="s">
        <v>101</v>
      </c>
      <c r="N3654" s="11">
        <v>4</v>
      </c>
      <c r="O3654" s="11">
        <v>2019</v>
      </c>
      <c r="P3654" s="11" t="s">
        <v>154</v>
      </c>
      <c r="Q3654" s="11" t="s">
        <v>154</v>
      </c>
      <c r="R3654" s="11" t="s">
        <v>259</v>
      </c>
      <c r="S3654" s="11" t="s">
        <v>104</v>
      </c>
      <c r="T3654" s="11">
        <v>68</v>
      </c>
      <c r="U3654" s="11" t="str">
        <f>IF(ISERROR(VLOOKUP(I3654,'BACK INFO'!F:F,1,0)),IF(ISERROR(VLOOKUP(I3654,'BACK INFO'!H:H,1,0)),K3654,'BACK INFO'!$H$1),'BACK INFO'!$G$1)</f>
        <v>BILL MILLER AND COMPANY</v>
      </c>
    </row>
    <row r="3655" spans="1:21" s="11" customFormat="1" x14ac:dyDescent="0.35">
      <c r="A3655" s="11" t="s">
        <v>94</v>
      </c>
      <c r="B3655" s="11">
        <v>2019</v>
      </c>
      <c r="C3655" s="11">
        <v>4</v>
      </c>
      <c r="D3655" s="11" t="s">
        <v>95</v>
      </c>
      <c r="E3655" s="11" t="s">
        <v>96</v>
      </c>
      <c r="F3655" s="11" t="s">
        <v>700</v>
      </c>
      <c r="G3655" s="11" t="s">
        <v>259</v>
      </c>
      <c r="H3655" s="11" t="s">
        <v>106</v>
      </c>
      <c r="I3655" s="11" t="s">
        <v>254</v>
      </c>
      <c r="J3655" s="11" t="s">
        <v>99</v>
      </c>
      <c r="K3655" s="11" t="s">
        <v>72</v>
      </c>
      <c r="L3655" s="11" t="s">
        <v>114</v>
      </c>
      <c r="M3655" s="11" t="s">
        <v>101</v>
      </c>
      <c r="N3655" s="11">
        <v>2</v>
      </c>
      <c r="O3655" s="11">
        <v>2019</v>
      </c>
      <c r="P3655" s="11" t="s">
        <v>154</v>
      </c>
      <c r="Q3655" s="11" t="s">
        <v>154</v>
      </c>
      <c r="R3655" s="11" t="s">
        <v>259</v>
      </c>
      <c r="S3655" s="11" t="s">
        <v>104</v>
      </c>
      <c r="T3655" s="11">
        <v>142</v>
      </c>
      <c r="U3655" s="11" t="str">
        <f>IF(ISERROR(VLOOKUP(I3655,'BACK INFO'!F:F,1,0)),IF(ISERROR(VLOOKUP(I3655,'BACK INFO'!H:H,1,0)),K3655,'BACK INFO'!$H$1),'BACK INFO'!$G$1)</f>
        <v>BILL MILLER AND COMPANY</v>
      </c>
    </row>
    <row r="3656" spans="1:21" s="11" customFormat="1" x14ac:dyDescent="0.35">
      <c r="A3656" s="11" t="s">
        <v>94</v>
      </c>
      <c r="B3656" s="11">
        <v>2019</v>
      </c>
      <c r="C3656" s="11">
        <v>4</v>
      </c>
      <c r="D3656" s="11" t="s">
        <v>95</v>
      </c>
      <c r="E3656" s="11" t="s">
        <v>96</v>
      </c>
      <c r="F3656" s="11" t="s">
        <v>700</v>
      </c>
      <c r="G3656" s="11" t="s">
        <v>259</v>
      </c>
      <c r="H3656" s="11" t="s">
        <v>106</v>
      </c>
      <c r="I3656" s="11" t="s">
        <v>255</v>
      </c>
      <c r="J3656" s="11" t="s">
        <v>99</v>
      </c>
      <c r="K3656" s="11" t="s">
        <v>72</v>
      </c>
      <c r="L3656" s="11" t="s">
        <v>114</v>
      </c>
      <c r="M3656" s="11" t="s">
        <v>101</v>
      </c>
      <c r="N3656" s="11">
        <v>6</v>
      </c>
      <c r="O3656" s="11">
        <v>2019</v>
      </c>
      <c r="P3656" s="11" t="s">
        <v>154</v>
      </c>
      <c r="Q3656" s="11" t="s">
        <v>154</v>
      </c>
      <c r="R3656" s="11" t="s">
        <v>259</v>
      </c>
      <c r="S3656" s="11" t="s">
        <v>104</v>
      </c>
      <c r="T3656" s="11">
        <v>102</v>
      </c>
      <c r="U3656" s="11" t="str">
        <f>IF(ISERROR(VLOOKUP(I3656,'BACK INFO'!F:F,1,0)),IF(ISERROR(VLOOKUP(I3656,'BACK INFO'!H:H,1,0)),K3656,'BACK INFO'!$H$1),'BACK INFO'!$G$1)</f>
        <v>BILL MILLER AND COMPANY</v>
      </c>
    </row>
    <row r="3657" spans="1:21" s="11" customFormat="1" x14ac:dyDescent="0.35">
      <c r="A3657" s="11" t="s">
        <v>94</v>
      </c>
      <c r="B3657" s="11">
        <v>2019</v>
      </c>
      <c r="C3657" s="11">
        <v>4</v>
      </c>
      <c r="D3657" s="11" t="s">
        <v>95</v>
      </c>
      <c r="E3657" s="11" t="s">
        <v>96</v>
      </c>
      <c r="F3657" s="11" t="s">
        <v>700</v>
      </c>
      <c r="G3657" s="11" t="s">
        <v>259</v>
      </c>
      <c r="H3657" s="11" t="s">
        <v>106</v>
      </c>
      <c r="I3657" s="11" t="s">
        <v>329</v>
      </c>
      <c r="J3657" s="11" t="s">
        <v>99</v>
      </c>
      <c r="K3657" s="11" t="s">
        <v>245</v>
      </c>
      <c r="L3657" s="11" t="s">
        <v>114</v>
      </c>
      <c r="M3657" s="11" t="s">
        <v>101</v>
      </c>
      <c r="N3657" s="11">
        <v>8</v>
      </c>
      <c r="O3657" s="11">
        <v>2019</v>
      </c>
      <c r="P3657" s="11" t="s">
        <v>154</v>
      </c>
      <c r="Q3657" s="11" t="s">
        <v>154</v>
      </c>
      <c r="R3657" s="11" t="s">
        <v>259</v>
      </c>
      <c r="S3657" s="11" t="s">
        <v>104</v>
      </c>
      <c r="T3657" s="11">
        <v>127</v>
      </c>
      <c r="U3657" s="11" t="str">
        <f>IF(ISERROR(VLOOKUP(I3657,'BACK INFO'!F:F,1,0)),IF(ISERROR(VLOOKUP(I3657,'BACK INFO'!H:H,1,0)),K3657,'BACK INFO'!$H$1),'BACK INFO'!$G$1)</f>
        <v>JULIUS ORTIZ MALDONADO</v>
      </c>
    </row>
    <row r="3658" spans="1:21" s="11" customFormat="1" x14ac:dyDescent="0.35">
      <c r="A3658" s="11" t="s">
        <v>94</v>
      </c>
      <c r="B3658" s="11">
        <v>2019</v>
      </c>
      <c r="C3658" s="11">
        <v>4</v>
      </c>
      <c r="D3658" s="11" t="s">
        <v>95</v>
      </c>
      <c r="E3658" s="11" t="s">
        <v>96</v>
      </c>
      <c r="F3658" s="11" t="s">
        <v>700</v>
      </c>
      <c r="G3658" s="11" t="s">
        <v>259</v>
      </c>
      <c r="H3658" s="11" t="s">
        <v>106</v>
      </c>
      <c r="I3658" s="11" t="s">
        <v>619</v>
      </c>
      <c r="J3658" s="11" t="s">
        <v>99</v>
      </c>
      <c r="K3658" s="11" t="s">
        <v>67</v>
      </c>
      <c r="L3658" s="11" t="s">
        <v>173</v>
      </c>
      <c r="M3658" s="11" t="s">
        <v>101</v>
      </c>
      <c r="N3658" s="11">
        <v>24</v>
      </c>
      <c r="O3658" s="11">
        <v>2019</v>
      </c>
      <c r="P3658" s="11" t="s">
        <v>154</v>
      </c>
      <c r="Q3658" s="11" t="s">
        <v>154</v>
      </c>
      <c r="R3658" s="11" t="s">
        <v>259</v>
      </c>
      <c r="S3658" s="11" t="s">
        <v>104</v>
      </c>
      <c r="T3658" s="11">
        <v>192</v>
      </c>
      <c r="U3658" s="11" t="str">
        <f>IF(ISERROR(VLOOKUP(I3658,'BACK INFO'!F:F,1,0)),IF(ISERROR(VLOOKUP(I3658,'BACK INFO'!H:H,1,0)),K3658,'BACK INFO'!$H$1),'BACK INFO'!$G$1)</f>
        <v>ANITA M. HOPKINS</v>
      </c>
    </row>
    <row r="3659" spans="1:21" s="11" customFormat="1" x14ac:dyDescent="0.35">
      <c r="A3659" s="11" t="s">
        <v>94</v>
      </c>
      <c r="B3659" s="11">
        <v>2019</v>
      </c>
      <c r="C3659" s="11">
        <v>4</v>
      </c>
      <c r="D3659" s="11" t="s">
        <v>95</v>
      </c>
      <c r="E3659" s="11" t="s">
        <v>96</v>
      </c>
      <c r="F3659" s="11" t="s">
        <v>700</v>
      </c>
      <c r="G3659" s="11" t="s">
        <v>259</v>
      </c>
      <c r="H3659" s="11" t="s">
        <v>106</v>
      </c>
      <c r="I3659" s="11" t="s">
        <v>331</v>
      </c>
      <c r="J3659" s="11" t="s">
        <v>99</v>
      </c>
      <c r="K3659" s="11" t="s">
        <v>72</v>
      </c>
      <c r="L3659" s="11" t="s">
        <v>114</v>
      </c>
      <c r="M3659" s="11" t="s">
        <v>101</v>
      </c>
      <c r="N3659" s="11">
        <v>2</v>
      </c>
      <c r="O3659" s="11">
        <v>2019</v>
      </c>
      <c r="P3659" s="11" t="s">
        <v>154</v>
      </c>
      <c r="Q3659" s="11" t="s">
        <v>154</v>
      </c>
      <c r="R3659" s="11" t="s">
        <v>259</v>
      </c>
      <c r="S3659" s="11" t="s">
        <v>104</v>
      </c>
      <c r="T3659" s="11">
        <v>95</v>
      </c>
      <c r="U3659" s="11" t="str">
        <f>IF(ISERROR(VLOOKUP(I3659,'BACK INFO'!F:F,1,0)),IF(ISERROR(VLOOKUP(I3659,'BACK INFO'!H:H,1,0)),K3659,'BACK INFO'!$H$1),'BACK INFO'!$G$1)</f>
        <v>BILL MILLER AND COMPANY</v>
      </c>
    </row>
    <row r="3660" spans="1:21" s="11" customFormat="1" x14ac:dyDescent="0.35">
      <c r="A3660" s="11" t="s">
        <v>94</v>
      </c>
      <c r="B3660" s="11">
        <v>2019</v>
      </c>
      <c r="C3660" s="11">
        <v>4</v>
      </c>
      <c r="D3660" s="11" t="s">
        <v>95</v>
      </c>
      <c r="E3660" s="11" t="s">
        <v>96</v>
      </c>
      <c r="F3660" s="11" t="s">
        <v>700</v>
      </c>
      <c r="G3660" s="11" t="s">
        <v>259</v>
      </c>
      <c r="H3660" s="11" t="s">
        <v>106</v>
      </c>
      <c r="I3660" s="11" t="s">
        <v>372</v>
      </c>
      <c r="J3660" s="11" t="s">
        <v>99</v>
      </c>
      <c r="K3660" s="11" t="s">
        <v>67</v>
      </c>
      <c r="L3660" s="11" t="s">
        <v>373</v>
      </c>
      <c r="M3660" s="11" t="s">
        <v>101</v>
      </c>
      <c r="N3660" s="11">
        <v>10</v>
      </c>
      <c r="O3660" s="11">
        <v>2019</v>
      </c>
      <c r="P3660" s="11" t="s">
        <v>154</v>
      </c>
      <c r="Q3660" s="11" t="s">
        <v>154</v>
      </c>
      <c r="R3660" s="11" t="s">
        <v>259</v>
      </c>
      <c r="S3660" s="11" t="s">
        <v>104</v>
      </c>
      <c r="T3660" s="11">
        <v>163</v>
      </c>
      <c r="U3660" s="11" t="str">
        <f>IF(ISERROR(VLOOKUP(I3660,'BACK INFO'!F:F,1,0)),IF(ISERROR(VLOOKUP(I3660,'BACK INFO'!H:H,1,0)),K3660,'BACK INFO'!$H$1),'BACK INFO'!$G$1)</f>
        <v>ANITA M. HOPKINS</v>
      </c>
    </row>
    <row r="3661" spans="1:21" s="11" customFormat="1" x14ac:dyDescent="0.35">
      <c r="A3661" s="11" t="s">
        <v>94</v>
      </c>
      <c r="B3661" s="11">
        <v>2019</v>
      </c>
      <c r="C3661" s="11">
        <v>4</v>
      </c>
      <c r="D3661" s="11" t="s">
        <v>95</v>
      </c>
      <c r="E3661" s="11" t="s">
        <v>96</v>
      </c>
      <c r="F3661" s="11" t="s">
        <v>700</v>
      </c>
      <c r="G3661" s="11" t="s">
        <v>259</v>
      </c>
      <c r="H3661" s="11" t="s">
        <v>106</v>
      </c>
      <c r="I3661" s="11" t="s">
        <v>257</v>
      </c>
      <c r="J3661" s="11" t="s">
        <v>99</v>
      </c>
      <c r="K3661" s="11" t="s">
        <v>245</v>
      </c>
      <c r="L3661" s="11" t="s">
        <v>246</v>
      </c>
      <c r="M3661" s="11" t="s">
        <v>246</v>
      </c>
      <c r="N3661" s="11">
        <v>1</v>
      </c>
      <c r="O3661" s="11">
        <v>2019</v>
      </c>
      <c r="P3661" s="11" t="s">
        <v>154</v>
      </c>
      <c r="Q3661" s="11" t="s">
        <v>154</v>
      </c>
      <c r="R3661" s="11" t="s">
        <v>259</v>
      </c>
      <c r="S3661" s="11" t="s">
        <v>104</v>
      </c>
      <c r="T3661" s="11">
        <v>24</v>
      </c>
      <c r="U3661" s="11" t="str">
        <f>IF(ISERROR(VLOOKUP(I3661,'BACK INFO'!F:F,1,0)),IF(ISERROR(VLOOKUP(I3661,'BACK INFO'!H:H,1,0)),K3661,'BACK INFO'!$H$1),'BACK INFO'!$G$1)</f>
        <v>JULIUS ORTIZ MALDONADO</v>
      </c>
    </row>
    <row r="3662" spans="1:21" s="11" customFormat="1" x14ac:dyDescent="0.35">
      <c r="A3662" s="11" t="s">
        <v>94</v>
      </c>
      <c r="B3662" s="11">
        <v>2019</v>
      </c>
      <c r="C3662" s="11">
        <v>4</v>
      </c>
      <c r="D3662" s="11" t="s">
        <v>95</v>
      </c>
      <c r="E3662" s="11" t="s">
        <v>96</v>
      </c>
      <c r="F3662" s="11" t="s">
        <v>700</v>
      </c>
      <c r="G3662" s="11" t="s">
        <v>259</v>
      </c>
      <c r="H3662" s="11" t="s">
        <v>106</v>
      </c>
      <c r="I3662" s="11" t="s">
        <v>414</v>
      </c>
      <c r="J3662" s="11" t="s">
        <v>99</v>
      </c>
      <c r="K3662" s="11" t="s">
        <v>71</v>
      </c>
      <c r="L3662" s="11" t="s">
        <v>169</v>
      </c>
      <c r="M3662" s="11" t="s">
        <v>101</v>
      </c>
      <c r="N3662" s="11">
        <v>21</v>
      </c>
      <c r="O3662" s="11">
        <v>2019</v>
      </c>
      <c r="P3662" s="11" t="s">
        <v>154</v>
      </c>
      <c r="Q3662" s="11" t="s">
        <v>154</v>
      </c>
      <c r="R3662" s="11" t="s">
        <v>259</v>
      </c>
      <c r="S3662" s="11" t="s">
        <v>104</v>
      </c>
      <c r="T3662" s="11">
        <v>426</v>
      </c>
      <c r="U3662" s="11" t="str">
        <f>IF(ISERROR(VLOOKUP(I3662,'BACK INFO'!F:F,1,0)),IF(ISERROR(VLOOKUP(I3662,'BACK INFO'!H:H,1,0)),K3662,'BACK INFO'!$H$1),'BACK INFO'!$G$1)</f>
        <v>HOLLY SALES INC.</v>
      </c>
    </row>
    <row r="3663" spans="1:21" s="11" customFormat="1" x14ac:dyDescent="0.35">
      <c r="A3663" s="11" t="s">
        <v>94</v>
      </c>
      <c r="B3663" s="11">
        <v>2019</v>
      </c>
      <c r="C3663" s="11">
        <v>4</v>
      </c>
      <c r="D3663" s="11" t="s">
        <v>95</v>
      </c>
      <c r="E3663" s="11" t="s">
        <v>96</v>
      </c>
      <c r="F3663" s="11" t="s">
        <v>700</v>
      </c>
      <c r="G3663" s="11" t="s">
        <v>259</v>
      </c>
      <c r="H3663" s="11" t="s">
        <v>106</v>
      </c>
      <c r="I3663" s="11" t="s">
        <v>575</v>
      </c>
      <c r="J3663" s="11" t="s">
        <v>99</v>
      </c>
      <c r="K3663" s="11" t="s">
        <v>67</v>
      </c>
      <c r="L3663" s="11" t="s">
        <v>116</v>
      </c>
      <c r="M3663" s="11" t="s">
        <v>101</v>
      </c>
      <c r="N3663" s="11">
        <v>33</v>
      </c>
      <c r="O3663" s="11">
        <v>2019</v>
      </c>
      <c r="P3663" s="11" t="s">
        <v>154</v>
      </c>
      <c r="Q3663" s="11" t="s">
        <v>154</v>
      </c>
      <c r="R3663" s="11" t="s">
        <v>259</v>
      </c>
      <c r="S3663" s="11" t="s">
        <v>104</v>
      </c>
      <c r="T3663" s="11">
        <v>399</v>
      </c>
      <c r="U3663" s="11" t="str">
        <f>IF(ISERROR(VLOOKUP(I3663,'BACK INFO'!F:F,1,0)),IF(ISERROR(VLOOKUP(I3663,'BACK INFO'!H:H,1,0)),K3663,'BACK INFO'!$H$1),'BACK INFO'!$G$1)</f>
        <v>ANITA M. HOPKINS</v>
      </c>
    </row>
    <row r="3664" spans="1:21" s="11" customFormat="1" x14ac:dyDescent="0.35">
      <c r="A3664" s="11" t="s">
        <v>94</v>
      </c>
      <c r="B3664" s="11">
        <v>2019</v>
      </c>
      <c r="C3664" s="11">
        <v>4</v>
      </c>
      <c r="D3664" s="11" t="s">
        <v>95</v>
      </c>
      <c r="E3664" s="11" t="s">
        <v>96</v>
      </c>
      <c r="F3664" s="11" t="s">
        <v>700</v>
      </c>
      <c r="G3664" s="11" t="s">
        <v>259</v>
      </c>
      <c r="H3664" s="11" t="s">
        <v>106</v>
      </c>
      <c r="I3664" s="11" t="s">
        <v>168</v>
      </c>
      <c r="J3664" s="11" t="s">
        <v>99</v>
      </c>
      <c r="K3664" s="11" t="s">
        <v>71</v>
      </c>
      <c r="L3664" s="11" t="s">
        <v>169</v>
      </c>
      <c r="M3664" s="11" t="s">
        <v>101</v>
      </c>
      <c r="N3664" s="11">
        <v>29</v>
      </c>
      <c r="O3664" s="11">
        <v>2019</v>
      </c>
      <c r="P3664" s="11" t="s">
        <v>154</v>
      </c>
      <c r="Q3664" s="11" t="s">
        <v>154</v>
      </c>
      <c r="R3664" s="11" t="s">
        <v>259</v>
      </c>
      <c r="S3664" s="11" t="s">
        <v>104</v>
      </c>
      <c r="T3664" s="11">
        <v>437</v>
      </c>
      <c r="U3664" s="11" t="str">
        <f>IF(ISERROR(VLOOKUP(I3664,'BACK INFO'!F:F,1,0)),IF(ISERROR(VLOOKUP(I3664,'BACK INFO'!H:H,1,0)),K3664,'BACK INFO'!$H$1),'BACK INFO'!$G$1)</f>
        <v>HOLLY SALES INC.</v>
      </c>
    </row>
    <row r="3665" spans="1:21" s="11" customFormat="1" x14ac:dyDescent="0.35">
      <c r="A3665" s="11" t="s">
        <v>94</v>
      </c>
      <c r="B3665" s="11">
        <v>2019</v>
      </c>
      <c r="C3665" s="11">
        <v>4</v>
      </c>
      <c r="D3665" s="11" t="s">
        <v>95</v>
      </c>
      <c r="E3665" s="11" t="s">
        <v>96</v>
      </c>
      <c r="F3665" s="11" t="s">
        <v>700</v>
      </c>
      <c r="G3665" s="11" t="s">
        <v>259</v>
      </c>
      <c r="H3665" s="11" t="s">
        <v>106</v>
      </c>
      <c r="I3665" s="11" t="s">
        <v>335</v>
      </c>
      <c r="J3665" s="11" t="s">
        <v>99</v>
      </c>
      <c r="K3665" s="11" t="s">
        <v>73</v>
      </c>
      <c r="L3665" s="11" t="s">
        <v>127</v>
      </c>
      <c r="M3665" s="11" t="s">
        <v>101</v>
      </c>
      <c r="N3665" s="11">
        <v>13</v>
      </c>
      <c r="O3665" s="11">
        <v>2019</v>
      </c>
      <c r="P3665" s="11" t="s">
        <v>154</v>
      </c>
      <c r="Q3665" s="11" t="s">
        <v>154</v>
      </c>
      <c r="R3665" s="11" t="s">
        <v>259</v>
      </c>
      <c r="S3665" s="11" t="s">
        <v>104</v>
      </c>
      <c r="T3665" s="11">
        <v>183</v>
      </c>
      <c r="U3665" s="11" t="str">
        <f>IF(ISERROR(VLOOKUP(I3665,'BACK INFO'!F:F,1,0)),IF(ISERROR(VLOOKUP(I3665,'BACK INFO'!H:H,1,0)),K3665,'BACK INFO'!$H$1),'BACK INFO'!$G$1)</f>
        <v>PHYLLIS POSNER</v>
      </c>
    </row>
    <row r="3666" spans="1:21" s="11" customFormat="1" x14ac:dyDescent="0.35">
      <c r="A3666" s="11" t="s">
        <v>94</v>
      </c>
      <c r="B3666" s="11">
        <v>2019</v>
      </c>
      <c r="C3666" s="11">
        <v>4</v>
      </c>
      <c r="D3666" s="11" t="s">
        <v>95</v>
      </c>
      <c r="E3666" s="11" t="s">
        <v>96</v>
      </c>
      <c r="F3666" s="11" t="s">
        <v>700</v>
      </c>
      <c r="G3666" s="11" t="s">
        <v>259</v>
      </c>
      <c r="H3666" s="11" t="s">
        <v>106</v>
      </c>
      <c r="I3666" s="11" t="s">
        <v>415</v>
      </c>
      <c r="J3666" s="11" t="s">
        <v>99</v>
      </c>
      <c r="K3666" s="11" t="s">
        <v>245</v>
      </c>
      <c r="L3666" s="11" t="s">
        <v>246</v>
      </c>
      <c r="M3666" s="11" t="s">
        <v>246</v>
      </c>
      <c r="N3666" s="11">
        <v>6</v>
      </c>
      <c r="O3666" s="11">
        <v>2019</v>
      </c>
      <c r="P3666" s="11" t="s">
        <v>154</v>
      </c>
      <c r="Q3666" s="11" t="s">
        <v>154</v>
      </c>
      <c r="R3666" s="11" t="s">
        <v>259</v>
      </c>
      <c r="S3666" s="11" t="s">
        <v>104</v>
      </c>
      <c r="T3666" s="11">
        <v>126</v>
      </c>
      <c r="U3666" s="11" t="str">
        <f>IF(ISERROR(VLOOKUP(I3666,'BACK INFO'!F:F,1,0)),IF(ISERROR(VLOOKUP(I3666,'BACK INFO'!H:H,1,0)),K3666,'BACK INFO'!$H$1),'BACK INFO'!$G$1)</f>
        <v>JULIUS ORTIZ MALDONADO</v>
      </c>
    </row>
    <row r="3667" spans="1:21" s="11" customFormat="1" x14ac:dyDescent="0.35">
      <c r="A3667" s="11" t="s">
        <v>94</v>
      </c>
      <c r="B3667" s="11">
        <v>2019</v>
      </c>
      <c r="C3667" s="11">
        <v>4</v>
      </c>
      <c r="D3667" s="11" t="s">
        <v>95</v>
      </c>
      <c r="E3667" s="11" t="s">
        <v>96</v>
      </c>
      <c r="F3667" s="11" t="s">
        <v>700</v>
      </c>
      <c r="G3667" s="11" t="s">
        <v>259</v>
      </c>
      <c r="H3667" s="11" t="s">
        <v>106</v>
      </c>
      <c r="I3667" s="11" t="s">
        <v>170</v>
      </c>
      <c r="J3667" s="11" t="s">
        <v>99</v>
      </c>
      <c r="K3667" s="11" t="s">
        <v>76</v>
      </c>
      <c r="L3667" s="11" t="s">
        <v>127</v>
      </c>
      <c r="M3667" s="11" t="s">
        <v>101</v>
      </c>
      <c r="N3667" s="11">
        <v>84</v>
      </c>
      <c r="O3667" s="11">
        <v>2019</v>
      </c>
      <c r="P3667" s="11" t="s">
        <v>154</v>
      </c>
      <c r="Q3667" s="11" t="s">
        <v>154</v>
      </c>
      <c r="R3667" s="11" t="s">
        <v>259</v>
      </c>
      <c r="S3667" s="11" t="s">
        <v>104</v>
      </c>
      <c r="T3667" s="11">
        <v>902.7</v>
      </c>
      <c r="U3667" s="11" t="str">
        <f>IF(ISERROR(VLOOKUP(I3667,'BACK INFO'!F:F,1,0)),IF(ISERROR(VLOOKUP(I3667,'BACK INFO'!H:H,1,0)),K3667,'BACK INFO'!$H$1),'BACK INFO'!$G$1)</f>
        <v>MIE MANNICHE</v>
      </c>
    </row>
    <row r="3668" spans="1:21" s="11" customFormat="1" x14ac:dyDescent="0.35">
      <c r="A3668" s="11" t="s">
        <v>94</v>
      </c>
      <c r="B3668" s="11">
        <v>2019</v>
      </c>
      <c r="C3668" s="11">
        <v>4</v>
      </c>
      <c r="D3668" s="11" t="s">
        <v>95</v>
      </c>
      <c r="E3668" s="11" t="s">
        <v>96</v>
      </c>
      <c r="F3668" s="11" t="s">
        <v>700</v>
      </c>
      <c r="G3668" s="11" t="s">
        <v>259</v>
      </c>
      <c r="H3668" s="11" t="s">
        <v>106</v>
      </c>
      <c r="I3668" s="11" t="s">
        <v>313</v>
      </c>
      <c r="J3668" s="11" t="s">
        <v>99</v>
      </c>
      <c r="K3668" s="11" t="s">
        <v>67</v>
      </c>
      <c r="L3668" s="11" t="s">
        <v>133</v>
      </c>
      <c r="M3668" s="11" t="s">
        <v>101</v>
      </c>
      <c r="N3668" s="11">
        <v>192</v>
      </c>
      <c r="O3668" s="11">
        <v>2019</v>
      </c>
      <c r="P3668" s="11" t="s">
        <v>154</v>
      </c>
      <c r="Q3668" s="11" t="s">
        <v>154</v>
      </c>
      <c r="R3668" s="11" t="s">
        <v>259</v>
      </c>
      <c r="S3668" s="11" t="s">
        <v>104</v>
      </c>
      <c r="T3668" s="11">
        <v>1890</v>
      </c>
      <c r="U3668" s="11" t="str">
        <f>IF(ISERROR(VLOOKUP(I3668,'BACK INFO'!F:F,1,0)),IF(ISERROR(VLOOKUP(I3668,'BACK INFO'!H:H,1,0)),K3668,'BACK INFO'!$H$1),'BACK INFO'!$G$1)</f>
        <v>ANITA M. HOPKINS</v>
      </c>
    </row>
    <row r="3669" spans="1:21" s="11" customFormat="1" x14ac:dyDescent="0.35">
      <c r="A3669" s="11" t="s">
        <v>94</v>
      </c>
      <c r="B3669" s="11">
        <v>2019</v>
      </c>
      <c r="C3669" s="11">
        <v>4</v>
      </c>
      <c r="D3669" s="11" t="s">
        <v>95</v>
      </c>
      <c r="E3669" s="11" t="s">
        <v>96</v>
      </c>
      <c r="F3669" s="11" t="s">
        <v>700</v>
      </c>
      <c r="G3669" s="11" t="s">
        <v>259</v>
      </c>
      <c r="H3669" s="11" t="s">
        <v>106</v>
      </c>
      <c r="I3669" s="11" t="s">
        <v>337</v>
      </c>
      <c r="J3669" s="11" t="s">
        <v>99</v>
      </c>
      <c r="K3669" s="11" t="s">
        <v>72</v>
      </c>
      <c r="L3669" s="11" t="s">
        <v>114</v>
      </c>
      <c r="M3669" s="11" t="s">
        <v>101</v>
      </c>
      <c r="N3669" s="11">
        <v>3</v>
      </c>
      <c r="O3669" s="11">
        <v>2019</v>
      </c>
      <c r="P3669" s="11" t="s">
        <v>154</v>
      </c>
      <c r="Q3669" s="11" t="s">
        <v>154</v>
      </c>
      <c r="R3669" s="11" t="s">
        <v>259</v>
      </c>
      <c r="S3669" s="11" t="s">
        <v>104</v>
      </c>
      <c r="T3669" s="11">
        <v>36</v>
      </c>
      <c r="U3669" s="11" t="str">
        <f>IF(ISERROR(VLOOKUP(I3669,'BACK INFO'!F:F,1,0)),IF(ISERROR(VLOOKUP(I3669,'BACK INFO'!H:H,1,0)),K3669,'BACK INFO'!$H$1),'BACK INFO'!$G$1)</f>
        <v>BILL MILLER AND COMPANY</v>
      </c>
    </row>
    <row r="3670" spans="1:21" s="11" customFormat="1" x14ac:dyDescent="0.35">
      <c r="A3670" s="11" t="s">
        <v>94</v>
      </c>
      <c r="B3670" s="11">
        <v>2019</v>
      </c>
      <c r="C3670" s="11">
        <v>4</v>
      </c>
      <c r="D3670" s="11" t="s">
        <v>95</v>
      </c>
      <c r="E3670" s="11" t="s">
        <v>96</v>
      </c>
      <c r="F3670" s="11" t="s">
        <v>700</v>
      </c>
      <c r="G3670" s="11" t="s">
        <v>259</v>
      </c>
      <c r="H3670" s="11" t="s">
        <v>106</v>
      </c>
      <c r="I3670" s="11" t="s">
        <v>230</v>
      </c>
      <c r="J3670" s="11" t="s">
        <v>99</v>
      </c>
      <c r="K3670" s="11" t="s">
        <v>67</v>
      </c>
      <c r="L3670" s="11" t="s">
        <v>231</v>
      </c>
      <c r="M3670" s="11" t="s">
        <v>101</v>
      </c>
      <c r="N3670" s="11">
        <v>12</v>
      </c>
      <c r="O3670" s="11">
        <v>2019</v>
      </c>
      <c r="P3670" s="11" t="s">
        <v>154</v>
      </c>
      <c r="Q3670" s="11" t="s">
        <v>154</v>
      </c>
      <c r="R3670" s="11" t="s">
        <v>259</v>
      </c>
      <c r="S3670" s="11" t="s">
        <v>104</v>
      </c>
      <c r="T3670" s="11">
        <v>108</v>
      </c>
      <c r="U3670" s="11" t="str">
        <f>IF(ISERROR(VLOOKUP(I3670,'BACK INFO'!F:F,1,0)),IF(ISERROR(VLOOKUP(I3670,'BACK INFO'!H:H,1,0)),K3670,'BACK INFO'!$H$1),'BACK INFO'!$G$1)</f>
        <v>ANITA M. HOPKINS</v>
      </c>
    </row>
    <row r="3671" spans="1:21" s="11" customFormat="1" x14ac:dyDescent="0.35">
      <c r="A3671" s="11" t="s">
        <v>94</v>
      </c>
      <c r="B3671" s="11">
        <v>2019</v>
      </c>
      <c r="C3671" s="11">
        <v>4</v>
      </c>
      <c r="D3671" s="11" t="s">
        <v>95</v>
      </c>
      <c r="E3671" s="11" t="s">
        <v>96</v>
      </c>
      <c r="F3671" s="11" t="s">
        <v>700</v>
      </c>
      <c r="G3671" s="11" t="s">
        <v>259</v>
      </c>
      <c r="H3671" s="11" t="s">
        <v>106</v>
      </c>
      <c r="I3671" s="11" t="s">
        <v>380</v>
      </c>
      <c r="J3671" s="11" t="s">
        <v>99</v>
      </c>
      <c r="K3671" s="11" t="s">
        <v>73</v>
      </c>
      <c r="L3671" s="11" t="s">
        <v>127</v>
      </c>
      <c r="M3671" s="11" t="s">
        <v>101</v>
      </c>
      <c r="N3671" s="11">
        <v>12</v>
      </c>
      <c r="O3671" s="11">
        <v>2019</v>
      </c>
      <c r="P3671" s="11" t="s">
        <v>154</v>
      </c>
      <c r="Q3671" s="11" t="s">
        <v>154</v>
      </c>
      <c r="R3671" s="11" t="s">
        <v>259</v>
      </c>
      <c r="S3671" s="11" t="s">
        <v>104</v>
      </c>
      <c r="T3671" s="11">
        <v>394</v>
      </c>
      <c r="U3671" s="11" t="str">
        <f>IF(ISERROR(VLOOKUP(I3671,'BACK INFO'!F:F,1,0)),IF(ISERROR(VLOOKUP(I3671,'BACK INFO'!H:H,1,0)),K3671,'BACK INFO'!$H$1),'BACK INFO'!$G$1)</f>
        <v>PHYLLIS POSNER</v>
      </c>
    </row>
    <row r="3672" spans="1:21" s="11" customFormat="1" x14ac:dyDescent="0.35">
      <c r="A3672" s="11" t="s">
        <v>94</v>
      </c>
      <c r="B3672" s="11">
        <v>2019</v>
      </c>
      <c r="C3672" s="11">
        <v>4</v>
      </c>
      <c r="D3672" s="11" t="s">
        <v>95</v>
      </c>
      <c r="E3672" s="11" t="s">
        <v>96</v>
      </c>
      <c r="F3672" s="11" t="s">
        <v>700</v>
      </c>
      <c r="G3672" s="11" t="s">
        <v>259</v>
      </c>
      <c r="H3672" s="11" t="s">
        <v>106</v>
      </c>
      <c r="I3672" s="11" t="s">
        <v>232</v>
      </c>
      <c r="J3672" s="11" t="s">
        <v>99</v>
      </c>
      <c r="K3672" s="11" t="s">
        <v>76</v>
      </c>
      <c r="L3672" s="11" t="s">
        <v>127</v>
      </c>
      <c r="M3672" s="11" t="s">
        <v>101</v>
      </c>
      <c r="N3672" s="11">
        <v>6</v>
      </c>
      <c r="O3672" s="11">
        <v>2019</v>
      </c>
      <c r="P3672" s="11" t="s">
        <v>154</v>
      </c>
      <c r="Q3672" s="11" t="s">
        <v>154</v>
      </c>
      <c r="R3672" s="11" t="s">
        <v>259</v>
      </c>
      <c r="S3672" s="11" t="s">
        <v>104</v>
      </c>
      <c r="T3672" s="11">
        <v>102</v>
      </c>
      <c r="U3672" s="11" t="str">
        <f>IF(ISERROR(VLOOKUP(I3672,'BACK INFO'!F:F,1,0)),IF(ISERROR(VLOOKUP(I3672,'BACK INFO'!H:H,1,0)),K3672,'BACK INFO'!$H$1),'BACK INFO'!$G$1)</f>
        <v>MIE MANNICHE</v>
      </c>
    </row>
    <row r="3673" spans="1:21" s="11" customFormat="1" x14ac:dyDescent="0.35">
      <c r="A3673" s="11" t="s">
        <v>94</v>
      </c>
      <c r="B3673" s="11">
        <v>2019</v>
      </c>
      <c r="C3673" s="11">
        <v>4</v>
      </c>
      <c r="D3673" s="11" t="s">
        <v>95</v>
      </c>
      <c r="E3673" s="11" t="s">
        <v>96</v>
      </c>
      <c r="F3673" s="11" t="s">
        <v>700</v>
      </c>
      <c r="G3673" s="11" t="s">
        <v>259</v>
      </c>
      <c r="H3673" s="11" t="s">
        <v>106</v>
      </c>
      <c r="I3673" s="11" t="s">
        <v>578</v>
      </c>
      <c r="J3673" s="11" t="s">
        <v>99</v>
      </c>
      <c r="K3673" s="11" t="s">
        <v>72</v>
      </c>
      <c r="L3673" s="11" t="s">
        <v>178</v>
      </c>
      <c r="M3673" s="11" t="s">
        <v>101</v>
      </c>
      <c r="N3673" s="11">
        <v>12</v>
      </c>
      <c r="O3673" s="11">
        <v>2019</v>
      </c>
      <c r="P3673" s="11" t="s">
        <v>154</v>
      </c>
      <c r="Q3673" s="11" t="s">
        <v>154</v>
      </c>
      <c r="R3673" s="11" t="s">
        <v>259</v>
      </c>
      <c r="S3673" s="11" t="s">
        <v>104</v>
      </c>
      <c r="T3673" s="11">
        <v>108</v>
      </c>
      <c r="U3673" s="11" t="str">
        <f>IF(ISERROR(VLOOKUP(I3673,'BACK INFO'!F:F,1,0)),IF(ISERROR(VLOOKUP(I3673,'BACK INFO'!H:H,1,0)),K3673,'BACK INFO'!$H$1),'BACK INFO'!$G$1)</f>
        <v>BILL MILLER AND COMPANY</v>
      </c>
    </row>
    <row r="3674" spans="1:21" s="11" customFormat="1" x14ac:dyDescent="0.35">
      <c r="A3674" s="11" t="s">
        <v>94</v>
      </c>
      <c r="B3674" s="11">
        <v>2019</v>
      </c>
      <c r="C3674" s="11">
        <v>4</v>
      </c>
      <c r="D3674" s="11" t="s">
        <v>95</v>
      </c>
      <c r="E3674" s="11" t="s">
        <v>96</v>
      </c>
      <c r="F3674" s="11" t="s">
        <v>700</v>
      </c>
      <c r="G3674" s="11" t="s">
        <v>259</v>
      </c>
      <c r="H3674" s="11" t="s">
        <v>106</v>
      </c>
      <c r="I3674" s="11" t="s">
        <v>507</v>
      </c>
      <c r="J3674" s="11" t="s">
        <v>99</v>
      </c>
      <c r="K3674" s="11" t="s">
        <v>75</v>
      </c>
      <c r="L3674" s="11" t="s">
        <v>146</v>
      </c>
      <c r="M3674" s="11" t="s">
        <v>101</v>
      </c>
      <c r="N3674" s="11">
        <v>15</v>
      </c>
      <c r="O3674" s="11">
        <v>2019</v>
      </c>
      <c r="P3674" s="11" t="s">
        <v>154</v>
      </c>
      <c r="Q3674" s="11" t="s">
        <v>154</v>
      </c>
      <c r="R3674" s="11" t="s">
        <v>259</v>
      </c>
      <c r="S3674" s="11" t="s">
        <v>104</v>
      </c>
      <c r="T3674" s="11">
        <v>146</v>
      </c>
      <c r="U3674" s="11" t="str">
        <f>IF(ISERROR(VLOOKUP(I3674,'BACK INFO'!F:F,1,0)),IF(ISERROR(VLOOKUP(I3674,'BACK INFO'!H:H,1,0)),K3674,'BACK INFO'!$H$1),'BACK INFO'!$G$1)</f>
        <v>LAURA BONG</v>
      </c>
    </row>
    <row r="3675" spans="1:21" s="11" customFormat="1" x14ac:dyDescent="0.35">
      <c r="A3675" s="11" t="s">
        <v>94</v>
      </c>
      <c r="B3675" s="11">
        <v>2019</v>
      </c>
      <c r="C3675" s="11">
        <v>4</v>
      </c>
      <c r="D3675" s="11" t="s">
        <v>95</v>
      </c>
      <c r="E3675" s="11" t="s">
        <v>96</v>
      </c>
      <c r="F3675" s="11" t="s">
        <v>700</v>
      </c>
      <c r="G3675" s="11" t="s">
        <v>259</v>
      </c>
      <c r="H3675" s="11" t="s">
        <v>106</v>
      </c>
      <c r="I3675" s="11" t="s">
        <v>508</v>
      </c>
      <c r="J3675" s="11" t="s">
        <v>99</v>
      </c>
      <c r="K3675" s="11" t="s">
        <v>75</v>
      </c>
      <c r="L3675" s="11" t="s">
        <v>131</v>
      </c>
      <c r="M3675" s="11" t="s">
        <v>101</v>
      </c>
      <c r="N3675" s="11">
        <v>7</v>
      </c>
      <c r="O3675" s="11">
        <v>2019</v>
      </c>
      <c r="P3675" s="11" t="s">
        <v>154</v>
      </c>
      <c r="Q3675" s="11" t="s">
        <v>154</v>
      </c>
      <c r="R3675" s="11" t="s">
        <v>259</v>
      </c>
      <c r="S3675" s="11" t="s">
        <v>104</v>
      </c>
      <c r="T3675" s="11">
        <v>63</v>
      </c>
      <c r="U3675" s="11" t="str">
        <f>IF(ISERROR(VLOOKUP(I3675,'BACK INFO'!F:F,1,0)),IF(ISERROR(VLOOKUP(I3675,'BACK INFO'!H:H,1,0)),K3675,'BACK INFO'!$H$1),'BACK INFO'!$G$1)</f>
        <v>LAURA BONG</v>
      </c>
    </row>
    <row r="3676" spans="1:21" s="11" customFormat="1" x14ac:dyDescent="0.35">
      <c r="A3676" s="11" t="s">
        <v>94</v>
      </c>
      <c r="B3676" s="11">
        <v>2019</v>
      </c>
      <c r="C3676" s="11">
        <v>4</v>
      </c>
      <c r="D3676" s="11" t="s">
        <v>95</v>
      </c>
      <c r="E3676" s="11" t="s">
        <v>96</v>
      </c>
      <c r="F3676" s="11" t="s">
        <v>700</v>
      </c>
      <c r="G3676" s="11" t="s">
        <v>259</v>
      </c>
      <c r="H3676" s="11" t="s">
        <v>106</v>
      </c>
      <c r="I3676" s="11" t="s">
        <v>139</v>
      </c>
      <c r="J3676" s="11" t="s">
        <v>99</v>
      </c>
      <c r="K3676" s="11" t="s">
        <v>67</v>
      </c>
      <c r="L3676" s="11" t="s">
        <v>133</v>
      </c>
      <c r="M3676" s="11" t="s">
        <v>101</v>
      </c>
      <c r="N3676" s="11">
        <v>26</v>
      </c>
      <c r="O3676" s="11">
        <v>2019</v>
      </c>
      <c r="P3676" s="11" t="s">
        <v>154</v>
      </c>
      <c r="Q3676" s="11" t="s">
        <v>154</v>
      </c>
      <c r="R3676" s="11" t="s">
        <v>259</v>
      </c>
      <c r="S3676" s="11" t="s">
        <v>104</v>
      </c>
      <c r="T3676" s="11">
        <v>389</v>
      </c>
      <c r="U3676" s="11" t="str">
        <f>IF(ISERROR(VLOOKUP(I3676,'BACK INFO'!F:F,1,0)),IF(ISERROR(VLOOKUP(I3676,'BACK INFO'!H:H,1,0)),K3676,'BACK INFO'!$H$1),'BACK INFO'!$G$1)</f>
        <v>ANITA M. HOPKINS</v>
      </c>
    </row>
    <row r="3677" spans="1:21" s="11" customFormat="1" x14ac:dyDescent="0.35">
      <c r="A3677" s="11" t="s">
        <v>94</v>
      </c>
      <c r="B3677" s="11">
        <v>2019</v>
      </c>
      <c r="C3677" s="11">
        <v>4</v>
      </c>
      <c r="D3677" s="11" t="s">
        <v>95</v>
      </c>
      <c r="E3677" s="11" t="s">
        <v>96</v>
      </c>
      <c r="F3677" s="11" t="s">
        <v>700</v>
      </c>
      <c r="G3677" s="11" t="s">
        <v>259</v>
      </c>
      <c r="H3677" s="11" t="s">
        <v>106</v>
      </c>
      <c r="I3677" s="11" t="s">
        <v>623</v>
      </c>
      <c r="J3677" s="11" t="s">
        <v>120</v>
      </c>
      <c r="K3677" s="11" t="s">
        <v>68</v>
      </c>
      <c r="L3677" s="11" t="s">
        <v>129</v>
      </c>
      <c r="M3677" s="11" t="s">
        <v>122</v>
      </c>
      <c r="N3677" s="11">
        <v>6</v>
      </c>
      <c r="O3677" s="11">
        <v>2019</v>
      </c>
      <c r="P3677" s="11" t="s">
        <v>154</v>
      </c>
      <c r="Q3677" s="11" t="s">
        <v>154</v>
      </c>
      <c r="R3677" s="11" t="s">
        <v>259</v>
      </c>
      <c r="S3677" s="11" t="s">
        <v>104</v>
      </c>
      <c r="T3677" s="11">
        <v>40.115890349899708</v>
      </c>
      <c r="U3677" s="11" t="str">
        <f>IF(ISERROR(VLOOKUP(I3677,'BACK INFO'!F:F,1,0)),IF(ISERROR(VLOOKUP(I3677,'BACK INFO'!H:H,1,0)),K3677,'BACK INFO'!$H$1),'BACK INFO'!$G$1)</f>
        <v>STEPHANIE VITALI</v>
      </c>
    </row>
    <row r="3678" spans="1:21" s="11" customFormat="1" x14ac:dyDescent="0.35">
      <c r="A3678" s="11" t="s">
        <v>94</v>
      </c>
      <c r="B3678" s="11">
        <v>2019</v>
      </c>
      <c r="C3678" s="11">
        <v>4</v>
      </c>
      <c r="D3678" s="11" t="s">
        <v>95</v>
      </c>
      <c r="E3678" s="11" t="s">
        <v>96</v>
      </c>
      <c r="F3678" s="11" t="s">
        <v>700</v>
      </c>
      <c r="G3678" s="11" t="s">
        <v>259</v>
      </c>
      <c r="H3678" s="11" t="s">
        <v>106</v>
      </c>
      <c r="I3678" s="11" t="s">
        <v>384</v>
      </c>
      <c r="J3678" s="11" t="s">
        <v>120</v>
      </c>
      <c r="K3678" s="11" t="s">
        <v>66</v>
      </c>
      <c r="L3678" s="11" t="s">
        <v>121</v>
      </c>
      <c r="M3678" s="11" t="s">
        <v>122</v>
      </c>
      <c r="N3678" s="11">
        <v>18</v>
      </c>
      <c r="O3678" s="11">
        <v>2019</v>
      </c>
      <c r="P3678" s="11" t="s">
        <v>154</v>
      </c>
      <c r="Q3678" s="11" t="s">
        <v>154</v>
      </c>
      <c r="R3678" s="11" t="s">
        <v>259</v>
      </c>
      <c r="S3678" s="11" t="s">
        <v>104</v>
      </c>
      <c r="T3678" s="11">
        <v>212.4656414828022</v>
      </c>
      <c r="U3678" s="11" t="str">
        <f>IF(ISERROR(VLOOKUP(I3678,'BACK INFO'!F:F,1,0)),IF(ISERROR(VLOOKUP(I3678,'BACK INFO'!H:H,1,0)),K3678,'BACK INFO'!$H$1),'BACK INFO'!$G$1)</f>
        <v>SHOUTOUTAGENCY</v>
      </c>
    </row>
    <row r="3679" spans="1:21" s="11" customFormat="1" x14ac:dyDescent="0.35">
      <c r="A3679" s="11" t="s">
        <v>94</v>
      </c>
      <c r="B3679" s="11">
        <v>2019</v>
      </c>
      <c r="C3679" s="11">
        <v>4</v>
      </c>
      <c r="D3679" s="11" t="s">
        <v>95</v>
      </c>
      <c r="E3679" s="11" t="s">
        <v>96</v>
      </c>
      <c r="F3679" s="11" t="s">
        <v>700</v>
      </c>
      <c r="G3679" s="11" t="s">
        <v>259</v>
      </c>
      <c r="H3679" s="11" t="s">
        <v>106</v>
      </c>
      <c r="I3679" s="11" t="s">
        <v>174</v>
      </c>
      <c r="J3679" s="11" t="s">
        <v>99</v>
      </c>
      <c r="K3679" s="11" t="s">
        <v>75</v>
      </c>
      <c r="L3679" s="11" t="s">
        <v>131</v>
      </c>
      <c r="M3679" s="11" t="s">
        <v>101</v>
      </c>
      <c r="N3679" s="11">
        <v>73</v>
      </c>
      <c r="O3679" s="11">
        <v>2019</v>
      </c>
      <c r="P3679" s="11" t="s">
        <v>154</v>
      </c>
      <c r="Q3679" s="11" t="s">
        <v>154</v>
      </c>
      <c r="R3679" s="11" t="s">
        <v>259</v>
      </c>
      <c r="S3679" s="11" t="s">
        <v>104</v>
      </c>
      <c r="T3679" s="11">
        <v>825</v>
      </c>
      <c r="U3679" s="11" t="str">
        <f>IF(ISERROR(VLOOKUP(I3679,'BACK INFO'!F:F,1,0)),IF(ISERROR(VLOOKUP(I3679,'BACK INFO'!H:H,1,0)),K3679,'BACK INFO'!$H$1),'BACK INFO'!$G$1)</f>
        <v>LAURA BONG</v>
      </c>
    </row>
    <row r="3680" spans="1:21" s="11" customFormat="1" x14ac:dyDescent="0.35">
      <c r="A3680" s="11" t="s">
        <v>94</v>
      </c>
      <c r="B3680" s="11">
        <v>2019</v>
      </c>
      <c r="C3680" s="11">
        <v>4</v>
      </c>
      <c r="D3680" s="11" t="s">
        <v>95</v>
      </c>
      <c r="E3680" s="11" t="s">
        <v>96</v>
      </c>
      <c r="F3680" s="11" t="s">
        <v>700</v>
      </c>
      <c r="G3680" s="11" t="s">
        <v>259</v>
      </c>
      <c r="H3680" s="11" t="s">
        <v>106</v>
      </c>
      <c r="I3680" s="11" t="s">
        <v>625</v>
      </c>
      <c r="J3680" s="11" t="s">
        <v>99</v>
      </c>
      <c r="K3680" s="11" t="s">
        <v>71</v>
      </c>
      <c r="L3680" s="11" t="s">
        <v>164</v>
      </c>
      <c r="M3680" s="11" t="s">
        <v>101</v>
      </c>
      <c r="N3680" s="11">
        <v>39</v>
      </c>
      <c r="O3680" s="11">
        <v>2019</v>
      </c>
      <c r="P3680" s="11" t="s">
        <v>154</v>
      </c>
      <c r="Q3680" s="11" t="s">
        <v>154</v>
      </c>
      <c r="R3680" s="11" t="s">
        <v>259</v>
      </c>
      <c r="S3680" s="11" t="s">
        <v>104</v>
      </c>
      <c r="T3680" s="11">
        <v>607</v>
      </c>
      <c r="U3680" s="11" t="str">
        <f>IF(ISERROR(VLOOKUP(I3680,'BACK INFO'!F:F,1,0)),IF(ISERROR(VLOOKUP(I3680,'BACK INFO'!H:H,1,0)),K3680,'BACK INFO'!$H$1),'BACK INFO'!$G$1)</f>
        <v>HOLLY SALES INC.</v>
      </c>
    </row>
    <row r="3681" spans="1:21" s="11" customFormat="1" x14ac:dyDescent="0.35">
      <c r="A3681" s="11" t="s">
        <v>94</v>
      </c>
      <c r="B3681" s="11">
        <v>2019</v>
      </c>
      <c r="C3681" s="11">
        <v>4</v>
      </c>
      <c r="D3681" s="11" t="s">
        <v>95</v>
      </c>
      <c r="E3681" s="11" t="s">
        <v>96</v>
      </c>
      <c r="F3681" s="11" t="s">
        <v>700</v>
      </c>
      <c r="G3681" s="11" t="s">
        <v>259</v>
      </c>
      <c r="H3681" s="11" t="s">
        <v>106</v>
      </c>
      <c r="I3681" s="11" t="s">
        <v>606</v>
      </c>
      <c r="J3681" s="11" t="s">
        <v>99</v>
      </c>
      <c r="K3681" s="11" t="s">
        <v>67</v>
      </c>
      <c r="L3681" s="11" t="s">
        <v>116</v>
      </c>
      <c r="M3681" s="11" t="s">
        <v>101</v>
      </c>
      <c r="N3681" s="11">
        <v>24</v>
      </c>
      <c r="O3681" s="11">
        <v>2019</v>
      </c>
      <c r="P3681" s="11" t="s">
        <v>154</v>
      </c>
      <c r="Q3681" s="11" t="s">
        <v>154</v>
      </c>
      <c r="R3681" s="11" t="s">
        <v>259</v>
      </c>
      <c r="S3681" s="11" t="s">
        <v>104</v>
      </c>
      <c r="T3681" s="11">
        <v>216</v>
      </c>
      <c r="U3681" s="11" t="str">
        <f>IF(ISERROR(VLOOKUP(I3681,'BACK INFO'!F:F,1,0)),IF(ISERROR(VLOOKUP(I3681,'BACK INFO'!H:H,1,0)),K3681,'BACK INFO'!$H$1),'BACK INFO'!$G$1)</f>
        <v>ANITA M. HOPKINS</v>
      </c>
    </row>
    <row r="3682" spans="1:21" s="11" customFormat="1" x14ac:dyDescent="0.35">
      <c r="A3682" s="11" t="s">
        <v>94</v>
      </c>
      <c r="B3682" s="11">
        <v>2019</v>
      </c>
      <c r="C3682" s="11">
        <v>4</v>
      </c>
      <c r="D3682" s="11" t="s">
        <v>95</v>
      </c>
      <c r="E3682" s="11" t="s">
        <v>96</v>
      </c>
      <c r="F3682" s="11" t="s">
        <v>700</v>
      </c>
      <c r="G3682" s="11" t="s">
        <v>259</v>
      </c>
      <c r="H3682" s="11" t="s">
        <v>106</v>
      </c>
      <c r="I3682" s="11" t="s">
        <v>607</v>
      </c>
      <c r="J3682" s="11" t="s">
        <v>99</v>
      </c>
      <c r="K3682" s="11" t="s">
        <v>75</v>
      </c>
      <c r="L3682" s="11" t="s">
        <v>220</v>
      </c>
      <c r="M3682" s="11" t="s">
        <v>101</v>
      </c>
      <c r="N3682" s="11">
        <v>18</v>
      </c>
      <c r="O3682" s="11">
        <v>2019</v>
      </c>
      <c r="P3682" s="11" t="s">
        <v>154</v>
      </c>
      <c r="Q3682" s="11" t="s">
        <v>154</v>
      </c>
      <c r="R3682" s="11" t="s">
        <v>259</v>
      </c>
      <c r="S3682" s="11" t="s">
        <v>104</v>
      </c>
      <c r="T3682" s="11">
        <v>210</v>
      </c>
      <c r="U3682" s="11" t="str">
        <f>IF(ISERROR(VLOOKUP(I3682,'BACK INFO'!F:F,1,0)),IF(ISERROR(VLOOKUP(I3682,'BACK INFO'!H:H,1,0)),K3682,'BACK INFO'!$H$1),'BACK INFO'!$G$1)</f>
        <v>LAURA BONG</v>
      </c>
    </row>
    <row r="3683" spans="1:21" s="11" customFormat="1" x14ac:dyDescent="0.35">
      <c r="A3683" s="11" t="s">
        <v>94</v>
      </c>
      <c r="B3683" s="11">
        <v>2019</v>
      </c>
      <c r="C3683" s="11">
        <v>4</v>
      </c>
      <c r="D3683" s="11" t="s">
        <v>95</v>
      </c>
      <c r="E3683" s="11" t="s">
        <v>96</v>
      </c>
      <c r="F3683" s="11" t="s">
        <v>700</v>
      </c>
      <c r="G3683" s="11" t="s">
        <v>259</v>
      </c>
      <c r="H3683" s="11" t="s">
        <v>106</v>
      </c>
      <c r="I3683" s="11" t="s">
        <v>608</v>
      </c>
      <c r="J3683" s="11" t="s">
        <v>99</v>
      </c>
      <c r="K3683" s="11" t="s">
        <v>67</v>
      </c>
      <c r="L3683" s="11" t="s">
        <v>108</v>
      </c>
      <c r="M3683" s="11" t="s">
        <v>101</v>
      </c>
      <c r="N3683" s="11">
        <v>6</v>
      </c>
      <c r="O3683" s="11">
        <v>2019</v>
      </c>
      <c r="P3683" s="11" t="s">
        <v>154</v>
      </c>
      <c r="Q3683" s="11" t="s">
        <v>154</v>
      </c>
      <c r="R3683" s="11" t="s">
        <v>259</v>
      </c>
      <c r="S3683" s="11" t="s">
        <v>104</v>
      </c>
      <c r="T3683" s="11">
        <v>54</v>
      </c>
      <c r="U3683" s="11" t="str">
        <f>IF(ISERROR(VLOOKUP(I3683,'BACK INFO'!F:F,1,0)),IF(ISERROR(VLOOKUP(I3683,'BACK INFO'!H:H,1,0)),K3683,'BACK INFO'!$H$1),'BACK INFO'!$G$1)</f>
        <v>ANITA M. HOPKINS</v>
      </c>
    </row>
    <row r="3684" spans="1:21" s="11" customFormat="1" x14ac:dyDescent="0.35">
      <c r="A3684" s="11" t="s">
        <v>94</v>
      </c>
      <c r="B3684" s="11">
        <v>2019</v>
      </c>
      <c r="C3684" s="11">
        <v>4</v>
      </c>
      <c r="D3684" s="11" t="s">
        <v>95</v>
      </c>
      <c r="E3684" s="11" t="s">
        <v>96</v>
      </c>
      <c r="F3684" s="11" t="s">
        <v>700</v>
      </c>
      <c r="G3684" s="11" t="s">
        <v>259</v>
      </c>
      <c r="H3684" s="11" t="s">
        <v>106</v>
      </c>
      <c r="I3684" s="11" t="s">
        <v>176</v>
      </c>
      <c r="J3684" s="11" t="s">
        <v>99</v>
      </c>
      <c r="K3684" s="11" t="s">
        <v>67</v>
      </c>
      <c r="L3684" s="11" t="s">
        <v>108</v>
      </c>
      <c r="M3684" s="11" t="s">
        <v>101</v>
      </c>
      <c r="N3684" s="11">
        <v>24</v>
      </c>
      <c r="O3684" s="11">
        <v>2019</v>
      </c>
      <c r="P3684" s="11" t="s">
        <v>154</v>
      </c>
      <c r="Q3684" s="11" t="s">
        <v>154</v>
      </c>
      <c r="R3684" s="11" t="s">
        <v>259</v>
      </c>
      <c r="S3684" s="11" t="s">
        <v>104</v>
      </c>
      <c r="T3684" s="11">
        <v>216</v>
      </c>
      <c r="U3684" s="11" t="str">
        <f>IF(ISERROR(VLOOKUP(I3684,'BACK INFO'!F:F,1,0)),IF(ISERROR(VLOOKUP(I3684,'BACK INFO'!H:H,1,0)),K3684,'BACK INFO'!$H$1),'BACK INFO'!$G$1)</f>
        <v>ANITA M. HOPKINS</v>
      </c>
    </row>
    <row r="3685" spans="1:21" s="11" customFormat="1" x14ac:dyDescent="0.35">
      <c r="A3685" s="11" t="s">
        <v>94</v>
      </c>
      <c r="B3685" s="11">
        <v>2019</v>
      </c>
      <c r="C3685" s="11">
        <v>4</v>
      </c>
      <c r="D3685" s="11" t="s">
        <v>95</v>
      </c>
      <c r="E3685" s="11" t="s">
        <v>96</v>
      </c>
      <c r="F3685" s="11" t="s">
        <v>700</v>
      </c>
      <c r="G3685" s="11" t="s">
        <v>259</v>
      </c>
      <c r="H3685" s="11" t="s">
        <v>106</v>
      </c>
      <c r="I3685" s="11" t="s">
        <v>177</v>
      </c>
      <c r="J3685" s="11" t="s">
        <v>99</v>
      </c>
      <c r="K3685" s="11" t="s">
        <v>72</v>
      </c>
      <c r="L3685" s="11" t="s">
        <v>178</v>
      </c>
      <c r="M3685" s="11" t="s">
        <v>101</v>
      </c>
      <c r="N3685" s="11">
        <v>42</v>
      </c>
      <c r="O3685" s="11">
        <v>2019</v>
      </c>
      <c r="P3685" s="11" t="s">
        <v>154</v>
      </c>
      <c r="Q3685" s="11" t="s">
        <v>154</v>
      </c>
      <c r="R3685" s="11" t="s">
        <v>259</v>
      </c>
      <c r="S3685" s="11" t="s">
        <v>104</v>
      </c>
      <c r="T3685" s="11">
        <v>474</v>
      </c>
      <c r="U3685" s="11" t="str">
        <f>IF(ISERROR(VLOOKUP(I3685,'BACK INFO'!F:F,1,0)),IF(ISERROR(VLOOKUP(I3685,'BACK INFO'!H:H,1,0)),K3685,'BACK INFO'!$H$1),'BACK INFO'!$G$1)</f>
        <v>BILL MILLER AND COMPANY</v>
      </c>
    </row>
    <row r="3686" spans="1:21" s="11" customFormat="1" x14ac:dyDescent="0.35">
      <c r="A3686" s="11" t="s">
        <v>94</v>
      </c>
      <c r="B3686" s="11">
        <v>2019</v>
      </c>
      <c r="C3686" s="11">
        <v>4</v>
      </c>
      <c r="D3686" s="11" t="s">
        <v>95</v>
      </c>
      <c r="E3686" s="11" t="s">
        <v>96</v>
      </c>
      <c r="F3686" s="11" t="s">
        <v>700</v>
      </c>
      <c r="G3686" s="11" t="s">
        <v>259</v>
      </c>
      <c r="H3686" s="11" t="s">
        <v>106</v>
      </c>
      <c r="I3686" s="11" t="s">
        <v>609</v>
      </c>
      <c r="J3686" s="11" t="s">
        <v>99</v>
      </c>
      <c r="K3686" s="11" t="s">
        <v>67</v>
      </c>
      <c r="L3686" s="11" t="s">
        <v>237</v>
      </c>
      <c r="M3686" s="11" t="s">
        <v>101</v>
      </c>
      <c r="N3686" s="11">
        <v>6</v>
      </c>
      <c r="O3686" s="11">
        <v>2019</v>
      </c>
      <c r="P3686" s="11" t="s">
        <v>154</v>
      </c>
      <c r="Q3686" s="11" t="s">
        <v>154</v>
      </c>
      <c r="R3686" s="11" t="s">
        <v>259</v>
      </c>
      <c r="S3686" s="11" t="s">
        <v>104</v>
      </c>
      <c r="T3686" s="11">
        <v>54</v>
      </c>
      <c r="U3686" s="11" t="str">
        <f>IF(ISERROR(VLOOKUP(I3686,'BACK INFO'!F:F,1,0)),IF(ISERROR(VLOOKUP(I3686,'BACK INFO'!H:H,1,0)),K3686,'BACK INFO'!$H$1),'BACK INFO'!$G$1)</f>
        <v>ANITA M. HOPKINS</v>
      </c>
    </row>
    <row r="3687" spans="1:21" s="11" customFormat="1" x14ac:dyDescent="0.35">
      <c r="A3687" s="11" t="s">
        <v>94</v>
      </c>
      <c r="B3687" s="11">
        <v>2019</v>
      </c>
      <c r="C3687" s="11">
        <v>4</v>
      </c>
      <c r="D3687" s="11" t="s">
        <v>95</v>
      </c>
      <c r="E3687" s="11" t="s">
        <v>96</v>
      </c>
      <c r="F3687" s="11" t="s">
        <v>700</v>
      </c>
      <c r="G3687" s="11" t="s">
        <v>259</v>
      </c>
      <c r="H3687" s="11" t="s">
        <v>106</v>
      </c>
      <c r="I3687" s="11" t="s">
        <v>179</v>
      </c>
      <c r="J3687" s="11" t="s">
        <v>99</v>
      </c>
      <c r="K3687" s="11" t="s">
        <v>67</v>
      </c>
      <c r="L3687" s="11" t="s">
        <v>108</v>
      </c>
      <c r="M3687" s="11" t="s">
        <v>101</v>
      </c>
      <c r="N3687" s="11">
        <v>12</v>
      </c>
      <c r="O3687" s="11">
        <v>2019</v>
      </c>
      <c r="P3687" s="11" t="s">
        <v>154</v>
      </c>
      <c r="Q3687" s="11" t="s">
        <v>154</v>
      </c>
      <c r="R3687" s="11" t="s">
        <v>259</v>
      </c>
      <c r="S3687" s="11" t="s">
        <v>104</v>
      </c>
      <c r="T3687" s="11">
        <v>108</v>
      </c>
      <c r="U3687" s="11" t="str">
        <f>IF(ISERROR(VLOOKUP(I3687,'BACK INFO'!F:F,1,0)),IF(ISERROR(VLOOKUP(I3687,'BACK INFO'!H:H,1,0)),K3687,'BACK INFO'!$H$1),'BACK INFO'!$G$1)</f>
        <v>ANITA M. HOPKINS</v>
      </c>
    </row>
    <row r="3688" spans="1:21" s="11" customFormat="1" x14ac:dyDescent="0.35">
      <c r="A3688" s="11" t="s">
        <v>94</v>
      </c>
      <c r="B3688" s="11">
        <v>2019</v>
      </c>
      <c r="C3688" s="11">
        <v>4</v>
      </c>
      <c r="D3688" s="11" t="s">
        <v>95</v>
      </c>
      <c r="E3688" s="11" t="s">
        <v>96</v>
      </c>
      <c r="F3688" s="11" t="s">
        <v>700</v>
      </c>
      <c r="G3688" s="11" t="s">
        <v>259</v>
      </c>
      <c r="H3688" s="11" t="s">
        <v>106</v>
      </c>
      <c r="I3688" s="11" t="s">
        <v>182</v>
      </c>
      <c r="J3688" s="11" t="s">
        <v>99</v>
      </c>
      <c r="K3688" s="11" t="s">
        <v>71</v>
      </c>
      <c r="L3688" s="11" t="s">
        <v>169</v>
      </c>
      <c r="M3688" s="11" t="s">
        <v>101</v>
      </c>
      <c r="N3688" s="11">
        <v>6</v>
      </c>
      <c r="O3688" s="11">
        <v>2019</v>
      </c>
      <c r="P3688" s="11" t="s">
        <v>154</v>
      </c>
      <c r="Q3688" s="11" t="s">
        <v>154</v>
      </c>
      <c r="R3688" s="11" t="s">
        <v>259</v>
      </c>
      <c r="S3688" s="11" t="s">
        <v>104</v>
      </c>
      <c r="T3688" s="11">
        <v>258</v>
      </c>
      <c r="U3688" s="11" t="str">
        <f>IF(ISERROR(VLOOKUP(I3688,'BACK INFO'!F:F,1,0)),IF(ISERROR(VLOOKUP(I3688,'BACK INFO'!H:H,1,0)),K3688,'BACK INFO'!$H$1),'BACK INFO'!$G$1)</f>
        <v>HOLLY SALES INC.</v>
      </c>
    </row>
    <row r="3689" spans="1:21" s="11" customFormat="1" x14ac:dyDescent="0.35">
      <c r="A3689" s="11" t="s">
        <v>94</v>
      </c>
      <c r="B3689" s="11">
        <v>2019</v>
      </c>
      <c r="C3689" s="11">
        <v>4</v>
      </c>
      <c r="D3689" s="11" t="s">
        <v>95</v>
      </c>
      <c r="E3689" s="11" t="s">
        <v>96</v>
      </c>
      <c r="F3689" s="11" t="s">
        <v>700</v>
      </c>
      <c r="G3689" s="11" t="s">
        <v>259</v>
      </c>
      <c r="H3689" s="11" t="s">
        <v>106</v>
      </c>
      <c r="I3689" s="11" t="s">
        <v>209</v>
      </c>
      <c r="J3689" s="11" t="s">
        <v>99</v>
      </c>
      <c r="K3689" s="11" t="s">
        <v>75</v>
      </c>
      <c r="L3689" s="11" t="s">
        <v>273</v>
      </c>
      <c r="M3689" s="11" t="s">
        <v>101</v>
      </c>
      <c r="N3689" s="11">
        <v>5</v>
      </c>
      <c r="O3689" s="11">
        <v>2019</v>
      </c>
      <c r="P3689" s="11" t="s">
        <v>154</v>
      </c>
      <c r="Q3689" s="11" t="s">
        <v>154</v>
      </c>
      <c r="R3689" s="11" t="s">
        <v>259</v>
      </c>
      <c r="S3689" s="11" t="s">
        <v>104</v>
      </c>
      <c r="T3689" s="11">
        <v>158</v>
      </c>
      <c r="U3689" s="11" t="str">
        <f>IF(ISERROR(VLOOKUP(I3689,'BACK INFO'!F:F,1,0)),IF(ISERROR(VLOOKUP(I3689,'BACK INFO'!H:H,1,0)),K3689,'BACK INFO'!$H$1),'BACK INFO'!$G$1)</f>
        <v>LAURA BONG</v>
      </c>
    </row>
    <row r="3690" spans="1:21" s="11" customFormat="1" x14ac:dyDescent="0.35">
      <c r="A3690" s="11" t="s">
        <v>94</v>
      </c>
      <c r="B3690" s="11">
        <v>2019</v>
      </c>
      <c r="C3690" s="11">
        <v>4</v>
      </c>
      <c r="D3690" s="11" t="s">
        <v>95</v>
      </c>
      <c r="E3690" s="11" t="s">
        <v>96</v>
      </c>
      <c r="F3690" s="11" t="s">
        <v>700</v>
      </c>
      <c r="G3690" s="11" t="s">
        <v>259</v>
      </c>
      <c r="H3690" s="11" t="s">
        <v>106</v>
      </c>
      <c r="I3690" s="11" t="s">
        <v>627</v>
      </c>
      <c r="J3690" s="11" t="s">
        <v>99</v>
      </c>
      <c r="K3690" s="11" t="s">
        <v>72</v>
      </c>
      <c r="L3690" s="11" t="s">
        <v>178</v>
      </c>
      <c r="M3690" s="11" t="s">
        <v>101</v>
      </c>
      <c r="N3690" s="11">
        <v>81</v>
      </c>
      <c r="O3690" s="11">
        <v>2019</v>
      </c>
      <c r="P3690" s="11" t="s">
        <v>154</v>
      </c>
      <c r="Q3690" s="11" t="s">
        <v>154</v>
      </c>
      <c r="R3690" s="11" t="s">
        <v>259</v>
      </c>
      <c r="S3690" s="11" t="s">
        <v>104</v>
      </c>
      <c r="T3690" s="11">
        <v>885</v>
      </c>
      <c r="U3690" s="11" t="str">
        <f>IF(ISERROR(VLOOKUP(I3690,'BACK INFO'!F:F,1,0)),IF(ISERROR(VLOOKUP(I3690,'BACK INFO'!H:H,1,0)),K3690,'BACK INFO'!$H$1),'BACK INFO'!$G$1)</f>
        <v>BILL MILLER AND COMPANY</v>
      </c>
    </row>
    <row r="3691" spans="1:21" s="11" customFormat="1" x14ac:dyDescent="0.35">
      <c r="A3691" s="11" t="s">
        <v>94</v>
      </c>
      <c r="B3691" s="11">
        <v>2019</v>
      </c>
      <c r="C3691" s="11">
        <v>4</v>
      </c>
      <c r="D3691" s="11" t="s">
        <v>95</v>
      </c>
      <c r="E3691" s="11" t="s">
        <v>96</v>
      </c>
      <c r="F3691" s="11" t="s">
        <v>700</v>
      </c>
      <c r="G3691" s="11" t="s">
        <v>259</v>
      </c>
      <c r="H3691" s="11" t="s">
        <v>106</v>
      </c>
      <c r="I3691" s="11" t="s">
        <v>181</v>
      </c>
      <c r="J3691" s="11" t="s">
        <v>99</v>
      </c>
      <c r="K3691" s="11" t="s">
        <v>67</v>
      </c>
      <c r="L3691" s="11" t="s">
        <v>133</v>
      </c>
      <c r="M3691" s="11" t="s">
        <v>101</v>
      </c>
      <c r="N3691" s="11">
        <v>184</v>
      </c>
      <c r="O3691" s="11">
        <v>2019</v>
      </c>
      <c r="P3691" s="11" t="s">
        <v>154</v>
      </c>
      <c r="Q3691" s="11" t="s">
        <v>154</v>
      </c>
      <c r="R3691" s="11" t="s">
        <v>259</v>
      </c>
      <c r="S3691" s="11" t="s">
        <v>104</v>
      </c>
      <c r="T3691" s="11">
        <v>3554</v>
      </c>
      <c r="U3691" s="11" t="str">
        <f>IF(ISERROR(VLOOKUP(I3691,'BACK INFO'!F:F,1,0)),IF(ISERROR(VLOOKUP(I3691,'BACK INFO'!H:H,1,0)),K3691,'BACK INFO'!$H$1),'BACK INFO'!$G$1)</f>
        <v>ANITA M. HOPKINS</v>
      </c>
    </row>
    <row r="3692" spans="1:21" s="11" customFormat="1" x14ac:dyDescent="0.35">
      <c r="A3692" s="11" t="s">
        <v>94</v>
      </c>
      <c r="B3692" s="11">
        <v>2019</v>
      </c>
      <c r="C3692" s="11">
        <v>4</v>
      </c>
      <c r="D3692" s="11" t="s">
        <v>95</v>
      </c>
      <c r="E3692" s="11" t="s">
        <v>96</v>
      </c>
      <c r="F3692" s="11" t="s">
        <v>700</v>
      </c>
      <c r="G3692" s="11" t="s">
        <v>259</v>
      </c>
      <c r="H3692" s="11" t="s">
        <v>106</v>
      </c>
      <c r="I3692" s="11" t="s">
        <v>557</v>
      </c>
      <c r="J3692" s="11" t="s">
        <v>99</v>
      </c>
      <c r="K3692" s="11" t="s">
        <v>71</v>
      </c>
      <c r="L3692" s="11" t="s">
        <v>285</v>
      </c>
      <c r="M3692" s="11" t="s">
        <v>101</v>
      </c>
      <c r="N3692" s="11">
        <v>4</v>
      </c>
      <c r="O3692" s="11">
        <v>2019</v>
      </c>
      <c r="P3692" s="11" t="s">
        <v>154</v>
      </c>
      <c r="Q3692" s="11" t="s">
        <v>154</v>
      </c>
      <c r="R3692" s="11" t="s">
        <v>259</v>
      </c>
      <c r="S3692" s="11" t="s">
        <v>104</v>
      </c>
      <c r="T3692" s="11">
        <v>220</v>
      </c>
      <c r="U3692" s="11" t="str">
        <f>IF(ISERROR(VLOOKUP(I3692,'BACK INFO'!F:F,1,0)),IF(ISERROR(VLOOKUP(I3692,'BACK INFO'!H:H,1,0)),K3692,'BACK INFO'!$H$1),'BACK INFO'!$G$1)</f>
        <v>HOLLY SALES INC.</v>
      </c>
    </row>
    <row r="3693" spans="1:21" s="11" customFormat="1" x14ac:dyDescent="0.35">
      <c r="A3693" s="11" t="s">
        <v>94</v>
      </c>
      <c r="B3693" s="11">
        <v>2019</v>
      </c>
      <c r="C3693" s="11">
        <v>4</v>
      </c>
      <c r="D3693" s="11" t="s">
        <v>95</v>
      </c>
      <c r="E3693" s="11" t="s">
        <v>96</v>
      </c>
      <c r="F3693" s="11" t="s">
        <v>700</v>
      </c>
      <c r="G3693" s="11" t="s">
        <v>259</v>
      </c>
      <c r="H3693" s="11" t="s">
        <v>106</v>
      </c>
      <c r="I3693" s="11" t="s">
        <v>217</v>
      </c>
      <c r="J3693" s="11" t="s">
        <v>99</v>
      </c>
      <c r="K3693" s="11" t="s">
        <v>75</v>
      </c>
      <c r="L3693" s="11" t="s">
        <v>146</v>
      </c>
      <c r="M3693" s="11" t="s">
        <v>101</v>
      </c>
      <c r="N3693" s="11">
        <v>4</v>
      </c>
      <c r="O3693" s="11">
        <v>2019</v>
      </c>
      <c r="P3693" s="11" t="s">
        <v>154</v>
      </c>
      <c r="Q3693" s="11" t="s">
        <v>154</v>
      </c>
      <c r="R3693" s="11" t="s">
        <v>259</v>
      </c>
      <c r="S3693" s="11" t="s">
        <v>104</v>
      </c>
      <c r="T3693" s="11">
        <v>81</v>
      </c>
      <c r="U3693" s="11" t="str">
        <f>IF(ISERROR(VLOOKUP(I3693,'BACK INFO'!F:F,1,0)),IF(ISERROR(VLOOKUP(I3693,'BACK INFO'!H:H,1,0)),K3693,'BACK INFO'!$H$1),'BACK INFO'!$G$1)</f>
        <v>LAURA BONG</v>
      </c>
    </row>
    <row r="3694" spans="1:21" s="11" customFormat="1" x14ac:dyDescent="0.35">
      <c r="A3694" s="11" t="s">
        <v>94</v>
      </c>
      <c r="B3694" s="11">
        <v>2019</v>
      </c>
      <c r="C3694" s="11">
        <v>4</v>
      </c>
      <c r="D3694" s="11" t="s">
        <v>95</v>
      </c>
      <c r="E3694" s="11" t="s">
        <v>96</v>
      </c>
      <c r="F3694" s="11" t="s">
        <v>700</v>
      </c>
      <c r="G3694" s="11" t="s">
        <v>259</v>
      </c>
      <c r="H3694" s="11" t="s">
        <v>106</v>
      </c>
      <c r="I3694" s="11" t="s">
        <v>568</v>
      </c>
      <c r="J3694" s="11" t="s">
        <v>99</v>
      </c>
      <c r="K3694" s="11" t="s">
        <v>74</v>
      </c>
      <c r="L3694" s="11" t="s">
        <v>262</v>
      </c>
      <c r="M3694" s="11" t="s">
        <v>101</v>
      </c>
      <c r="N3694" s="11">
        <v>16</v>
      </c>
      <c r="O3694" s="11">
        <v>2019</v>
      </c>
      <c r="P3694" s="11" t="s">
        <v>154</v>
      </c>
      <c r="Q3694" s="11" t="s">
        <v>154</v>
      </c>
      <c r="R3694" s="11" t="s">
        <v>259</v>
      </c>
      <c r="S3694" s="11" t="s">
        <v>104</v>
      </c>
      <c r="T3694" s="11">
        <v>184</v>
      </c>
      <c r="U3694" s="11" t="str">
        <f>IF(ISERROR(VLOOKUP(I3694,'BACK INFO'!F:F,1,0)),IF(ISERROR(VLOOKUP(I3694,'BACK INFO'!H:H,1,0)),K3694,'BACK INFO'!$H$1),'BACK INFO'!$G$1)</f>
        <v>DENISE ARNETT</v>
      </c>
    </row>
    <row r="3695" spans="1:21" s="11" customFormat="1" x14ac:dyDescent="0.35">
      <c r="A3695" s="11" t="s">
        <v>94</v>
      </c>
      <c r="B3695" s="11">
        <v>2019</v>
      </c>
      <c r="C3695" s="11">
        <v>4</v>
      </c>
      <c r="D3695" s="11" t="s">
        <v>95</v>
      </c>
      <c r="E3695" s="11" t="s">
        <v>96</v>
      </c>
      <c r="F3695" s="11" t="s">
        <v>700</v>
      </c>
      <c r="G3695" s="11" t="s">
        <v>259</v>
      </c>
      <c r="H3695" s="11" t="s">
        <v>106</v>
      </c>
      <c r="I3695" s="11" t="s">
        <v>587</v>
      </c>
      <c r="J3695" s="11" t="s">
        <v>99</v>
      </c>
      <c r="K3695" s="11" t="s">
        <v>75</v>
      </c>
      <c r="L3695" s="11" t="s">
        <v>131</v>
      </c>
      <c r="M3695" s="11" t="s">
        <v>101</v>
      </c>
      <c r="N3695" s="11">
        <v>6</v>
      </c>
      <c r="O3695" s="11">
        <v>2019</v>
      </c>
      <c r="P3695" s="11" t="s">
        <v>154</v>
      </c>
      <c r="Q3695" s="11" t="s">
        <v>154</v>
      </c>
      <c r="R3695" s="11" t="s">
        <v>259</v>
      </c>
      <c r="S3695" s="11" t="s">
        <v>104</v>
      </c>
      <c r="T3695" s="11">
        <v>102</v>
      </c>
      <c r="U3695" s="11" t="str">
        <f>IF(ISERROR(VLOOKUP(I3695,'BACK INFO'!F:F,1,0)),IF(ISERROR(VLOOKUP(I3695,'BACK INFO'!H:H,1,0)),K3695,'BACK INFO'!$H$1),'BACK INFO'!$G$1)</f>
        <v>LAURA BONG</v>
      </c>
    </row>
    <row r="3696" spans="1:21" s="11" customFormat="1" x14ac:dyDescent="0.35">
      <c r="A3696" s="11" t="s">
        <v>94</v>
      </c>
      <c r="B3696" s="11">
        <v>2019</v>
      </c>
      <c r="C3696" s="11">
        <v>4</v>
      </c>
      <c r="D3696" s="11" t="s">
        <v>95</v>
      </c>
      <c r="E3696" s="11" t="s">
        <v>96</v>
      </c>
      <c r="F3696" s="11" t="s">
        <v>700</v>
      </c>
      <c r="G3696" s="11" t="s">
        <v>259</v>
      </c>
      <c r="H3696" s="11" t="s">
        <v>106</v>
      </c>
      <c r="I3696" s="11" t="s">
        <v>603</v>
      </c>
      <c r="J3696" s="11" t="s">
        <v>99</v>
      </c>
      <c r="K3696" s="11" t="s">
        <v>75</v>
      </c>
      <c r="L3696" s="11" t="s">
        <v>131</v>
      </c>
      <c r="M3696" s="11" t="s">
        <v>101</v>
      </c>
      <c r="N3696" s="11">
        <v>6</v>
      </c>
      <c r="O3696" s="11">
        <v>2019</v>
      </c>
      <c r="P3696" s="11" t="s">
        <v>154</v>
      </c>
      <c r="Q3696" s="11" t="s">
        <v>154</v>
      </c>
      <c r="R3696" s="11" t="s">
        <v>259</v>
      </c>
      <c r="S3696" s="11" t="s">
        <v>104</v>
      </c>
      <c r="T3696" s="11">
        <v>102</v>
      </c>
      <c r="U3696" s="11" t="str">
        <f>IF(ISERROR(VLOOKUP(I3696,'BACK INFO'!F:F,1,0)),IF(ISERROR(VLOOKUP(I3696,'BACK INFO'!H:H,1,0)),K3696,'BACK INFO'!$H$1),'BACK INFO'!$G$1)</f>
        <v>LAURA BONG</v>
      </c>
    </row>
    <row r="3697" spans="1:21" s="11" customFormat="1" x14ac:dyDescent="0.35">
      <c r="A3697" s="11" t="s">
        <v>94</v>
      </c>
      <c r="B3697" s="11">
        <v>2019</v>
      </c>
      <c r="C3697" s="11">
        <v>4</v>
      </c>
      <c r="D3697" s="11" t="s">
        <v>95</v>
      </c>
      <c r="E3697" s="11" t="s">
        <v>96</v>
      </c>
      <c r="F3697" s="11" t="s">
        <v>700</v>
      </c>
      <c r="G3697" s="11" t="s">
        <v>259</v>
      </c>
      <c r="H3697" s="11" t="s">
        <v>106</v>
      </c>
      <c r="I3697" s="11" t="s">
        <v>611</v>
      </c>
      <c r="J3697" s="11" t="s">
        <v>99</v>
      </c>
      <c r="K3697" s="11" t="s">
        <v>612</v>
      </c>
      <c r="L3697" s="11" t="s">
        <v>114</v>
      </c>
      <c r="M3697" s="11" t="s">
        <v>101</v>
      </c>
      <c r="N3697" s="11">
        <v>9</v>
      </c>
      <c r="O3697" s="11">
        <v>2019</v>
      </c>
      <c r="P3697" s="11" t="s">
        <v>154</v>
      </c>
      <c r="Q3697" s="11" t="s">
        <v>154</v>
      </c>
      <c r="R3697" s="11" t="s">
        <v>259</v>
      </c>
      <c r="S3697" s="11" t="s">
        <v>104</v>
      </c>
      <c r="T3697" s="11">
        <v>131</v>
      </c>
      <c r="U3697" s="11" t="str">
        <f>IF(ISERROR(VLOOKUP(I3697,'BACK INFO'!F:F,1,0)),IF(ISERROR(VLOOKUP(I3697,'BACK INFO'!H:H,1,0)),K3697,'BACK INFO'!$H$1),'BACK INFO'!$G$1)</f>
        <v>CATALINA RESTREPO GOMEZ</v>
      </c>
    </row>
    <row r="3698" spans="1:21" s="11" customFormat="1" x14ac:dyDescent="0.35">
      <c r="A3698" s="11" t="s">
        <v>94</v>
      </c>
      <c r="B3698" s="11">
        <v>2019</v>
      </c>
      <c r="C3698" s="11">
        <v>4</v>
      </c>
      <c r="D3698" s="11" t="s">
        <v>95</v>
      </c>
      <c r="E3698" s="11" t="s">
        <v>96</v>
      </c>
      <c r="F3698" s="11" t="s">
        <v>700</v>
      </c>
      <c r="G3698" s="11" t="s">
        <v>259</v>
      </c>
      <c r="H3698" s="11" t="s">
        <v>106</v>
      </c>
      <c r="I3698" s="11" t="s">
        <v>613</v>
      </c>
      <c r="J3698" s="11" t="s">
        <v>99</v>
      </c>
      <c r="K3698" s="11" t="s">
        <v>75</v>
      </c>
      <c r="L3698" s="11" t="s">
        <v>273</v>
      </c>
      <c r="M3698" s="11" t="s">
        <v>101</v>
      </c>
      <c r="N3698" s="11">
        <v>3</v>
      </c>
      <c r="O3698" s="11">
        <v>2019</v>
      </c>
      <c r="P3698" s="11" t="s">
        <v>154</v>
      </c>
      <c r="Q3698" s="11" t="s">
        <v>154</v>
      </c>
      <c r="R3698" s="11" t="s">
        <v>259</v>
      </c>
      <c r="S3698" s="11" t="s">
        <v>104</v>
      </c>
      <c r="T3698" s="11">
        <v>27</v>
      </c>
      <c r="U3698" s="11" t="str">
        <f>IF(ISERROR(VLOOKUP(I3698,'BACK INFO'!F:F,1,0)),IF(ISERROR(VLOOKUP(I3698,'BACK INFO'!H:H,1,0)),K3698,'BACK INFO'!$H$1),'BACK INFO'!$G$1)</f>
        <v>LAURA BONG</v>
      </c>
    </row>
    <row r="3699" spans="1:21" s="11" customFormat="1" x14ac:dyDescent="0.35">
      <c r="A3699" s="11" t="s">
        <v>94</v>
      </c>
      <c r="B3699" s="11">
        <v>2019</v>
      </c>
      <c r="C3699" s="11">
        <v>4</v>
      </c>
      <c r="D3699" s="11" t="s">
        <v>95</v>
      </c>
      <c r="E3699" s="11" t="s">
        <v>96</v>
      </c>
      <c r="F3699" s="11" t="s">
        <v>700</v>
      </c>
      <c r="G3699" s="11" t="s">
        <v>259</v>
      </c>
      <c r="H3699" s="11" t="s">
        <v>106</v>
      </c>
      <c r="I3699" s="11" t="s">
        <v>629</v>
      </c>
      <c r="J3699" s="11" t="s">
        <v>99</v>
      </c>
      <c r="K3699" s="11" t="s">
        <v>67</v>
      </c>
      <c r="L3699" s="11" t="s">
        <v>234</v>
      </c>
      <c r="M3699" s="11" t="s">
        <v>101</v>
      </c>
      <c r="N3699" s="11">
        <v>2</v>
      </c>
      <c r="O3699" s="11">
        <v>2019</v>
      </c>
      <c r="P3699" s="11" t="s">
        <v>154</v>
      </c>
      <c r="Q3699" s="11" t="s">
        <v>154</v>
      </c>
      <c r="R3699" s="11" t="s">
        <v>259</v>
      </c>
      <c r="S3699" s="11" t="s">
        <v>104</v>
      </c>
      <c r="T3699" s="11">
        <v>14</v>
      </c>
      <c r="U3699" s="11" t="str">
        <f>IF(ISERROR(VLOOKUP(I3699,'BACK INFO'!F:F,1,0)),IF(ISERROR(VLOOKUP(I3699,'BACK INFO'!H:H,1,0)),K3699,'BACK INFO'!$H$1),'BACK INFO'!$G$1)</f>
        <v>ANITA M. HOPKINS</v>
      </c>
    </row>
    <row r="3700" spans="1:21" s="11" customFormat="1" x14ac:dyDescent="0.35">
      <c r="A3700" s="11" t="s">
        <v>94</v>
      </c>
      <c r="B3700" s="11">
        <v>2019</v>
      </c>
      <c r="C3700" s="11">
        <v>4</v>
      </c>
      <c r="D3700" s="11" t="s">
        <v>95</v>
      </c>
      <c r="E3700" s="11" t="s">
        <v>96</v>
      </c>
      <c r="F3700" s="11" t="s">
        <v>700</v>
      </c>
      <c r="G3700" s="11" t="s">
        <v>259</v>
      </c>
      <c r="H3700" s="11" t="s">
        <v>110</v>
      </c>
      <c r="I3700" s="11" t="s">
        <v>200</v>
      </c>
      <c r="J3700" s="11" t="s">
        <v>120</v>
      </c>
      <c r="K3700" s="11" t="s">
        <v>69</v>
      </c>
      <c r="L3700" s="11" t="s">
        <v>143</v>
      </c>
      <c r="M3700" s="11" t="s">
        <v>122</v>
      </c>
      <c r="N3700" s="11">
        <v>6</v>
      </c>
      <c r="O3700" s="11">
        <v>2019</v>
      </c>
      <c r="P3700" s="11" t="s">
        <v>154</v>
      </c>
      <c r="Q3700" s="11" t="s">
        <v>154</v>
      </c>
      <c r="R3700" s="11" t="s">
        <v>259</v>
      </c>
      <c r="S3700" s="11" t="s">
        <v>104</v>
      </c>
      <c r="T3700" s="11">
        <v>176.80707228289131</v>
      </c>
      <c r="U3700" s="11" t="str">
        <f>IF(ISERROR(VLOOKUP(I3700,'BACK INFO'!F:F,1,0)),IF(ISERROR(VLOOKUP(I3700,'BACK INFO'!H:H,1,0)),K3700,'BACK INFO'!$H$1),'BACK INFO'!$G$1)</f>
        <v>JULIE BERTRAND</v>
      </c>
    </row>
    <row r="3701" spans="1:21" s="11" customFormat="1" x14ac:dyDescent="0.35">
      <c r="A3701" s="11" t="s">
        <v>94</v>
      </c>
      <c r="B3701" s="11">
        <v>2019</v>
      </c>
      <c r="C3701" s="11">
        <v>4</v>
      </c>
      <c r="D3701" s="11" t="s">
        <v>95</v>
      </c>
      <c r="E3701" s="11" t="s">
        <v>96</v>
      </c>
      <c r="F3701" s="11" t="s">
        <v>700</v>
      </c>
      <c r="G3701" s="11" t="s">
        <v>259</v>
      </c>
      <c r="H3701" s="11" t="s">
        <v>110</v>
      </c>
      <c r="I3701" s="11" t="s">
        <v>308</v>
      </c>
      <c r="J3701" s="11" t="s">
        <v>99</v>
      </c>
      <c r="K3701" s="11" t="s">
        <v>75</v>
      </c>
      <c r="L3701" s="11" t="s">
        <v>131</v>
      </c>
      <c r="M3701" s="11" t="s">
        <v>101</v>
      </c>
      <c r="N3701" s="11">
        <v>6</v>
      </c>
      <c r="O3701" s="11">
        <v>2019</v>
      </c>
      <c r="P3701" s="11" t="s">
        <v>154</v>
      </c>
      <c r="Q3701" s="11" t="s">
        <v>154</v>
      </c>
      <c r="R3701" s="11" t="s">
        <v>259</v>
      </c>
      <c r="S3701" s="11" t="s">
        <v>104</v>
      </c>
      <c r="T3701" s="11">
        <v>189</v>
      </c>
      <c r="U3701" s="11" t="str">
        <f>IF(ISERROR(VLOOKUP(I3701,'BACK INFO'!F:F,1,0)),IF(ISERROR(VLOOKUP(I3701,'BACK INFO'!H:H,1,0)),K3701,'BACK INFO'!$H$1),'BACK INFO'!$G$1)</f>
        <v>LAURA BONG</v>
      </c>
    </row>
    <row r="3702" spans="1:21" s="11" customFormat="1" x14ac:dyDescent="0.35">
      <c r="A3702" s="11" t="s">
        <v>94</v>
      </c>
      <c r="B3702" s="11">
        <v>2019</v>
      </c>
      <c r="C3702" s="11">
        <v>4</v>
      </c>
      <c r="D3702" s="11" t="s">
        <v>95</v>
      </c>
      <c r="E3702" s="11" t="s">
        <v>96</v>
      </c>
      <c r="F3702" s="11" t="s">
        <v>700</v>
      </c>
      <c r="G3702" s="11" t="s">
        <v>259</v>
      </c>
      <c r="H3702" s="11" t="s">
        <v>110</v>
      </c>
      <c r="I3702" s="11" t="s">
        <v>189</v>
      </c>
      <c r="J3702" s="11" t="s">
        <v>99</v>
      </c>
      <c r="K3702" s="11" t="s">
        <v>73</v>
      </c>
      <c r="L3702" s="11" t="s">
        <v>127</v>
      </c>
      <c r="M3702" s="11" t="s">
        <v>101</v>
      </c>
      <c r="N3702" s="11">
        <v>256</v>
      </c>
      <c r="O3702" s="11">
        <v>2019</v>
      </c>
      <c r="P3702" s="11" t="s">
        <v>154</v>
      </c>
      <c r="Q3702" s="11" t="s">
        <v>154</v>
      </c>
      <c r="R3702" s="11" t="s">
        <v>259</v>
      </c>
      <c r="S3702" s="11" t="s">
        <v>104</v>
      </c>
      <c r="T3702" s="11">
        <v>8247.36</v>
      </c>
      <c r="U3702" s="11" t="str">
        <f>IF(ISERROR(VLOOKUP(I3702,'BACK INFO'!F:F,1,0)),IF(ISERROR(VLOOKUP(I3702,'BACK INFO'!H:H,1,0)),K3702,'BACK INFO'!$H$1),'BACK INFO'!$G$1)</f>
        <v>PHYLLIS POSNER</v>
      </c>
    </row>
    <row r="3703" spans="1:21" s="11" customFormat="1" x14ac:dyDescent="0.35">
      <c r="A3703" s="11" t="s">
        <v>94</v>
      </c>
      <c r="B3703" s="11">
        <v>2019</v>
      </c>
      <c r="C3703" s="11">
        <v>4</v>
      </c>
      <c r="D3703" s="11" t="s">
        <v>95</v>
      </c>
      <c r="E3703" s="11" t="s">
        <v>96</v>
      </c>
      <c r="F3703" s="11" t="s">
        <v>700</v>
      </c>
      <c r="G3703" s="11" t="s">
        <v>259</v>
      </c>
      <c r="H3703" s="11" t="s">
        <v>110</v>
      </c>
      <c r="I3703" s="11" t="s">
        <v>123</v>
      </c>
      <c r="J3703" s="11" t="s">
        <v>99</v>
      </c>
      <c r="K3703" s="11" t="s">
        <v>68</v>
      </c>
      <c r="L3703" s="11" t="s">
        <v>129</v>
      </c>
      <c r="M3703" s="11" t="s">
        <v>122</v>
      </c>
      <c r="N3703" s="11">
        <v>48</v>
      </c>
      <c r="O3703" s="11">
        <v>2019</v>
      </c>
      <c r="P3703" s="11" t="s">
        <v>154</v>
      </c>
      <c r="Q3703" s="11" t="s">
        <v>154</v>
      </c>
      <c r="R3703" s="11" t="s">
        <v>259</v>
      </c>
      <c r="S3703" s="11" t="s">
        <v>104</v>
      </c>
      <c r="T3703" s="11">
        <v>1538</v>
      </c>
      <c r="U3703" s="11" t="str">
        <f>IF(ISERROR(VLOOKUP(I3703,'BACK INFO'!F:F,1,0)),IF(ISERROR(VLOOKUP(I3703,'BACK INFO'!H:H,1,0)),K3703,'BACK INFO'!$H$1),'BACK INFO'!$G$1)</f>
        <v>STEPHANIE VITALI</v>
      </c>
    </row>
    <row r="3704" spans="1:21" s="11" customFormat="1" x14ac:dyDescent="0.35">
      <c r="A3704" s="11" t="s">
        <v>94</v>
      </c>
      <c r="B3704" s="11">
        <v>2019</v>
      </c>
      <c r="C3704" s="11">
        <v>4</v>
      </c>
      <c r="D3704" s="11" t="s">
        <v>95</v>
      </c>
      <c r="E3704" s="11" t="s">
        <v>96</v>
      </c>
      <c r="F3704" s="11" t="s">
        <v>700</v>
      </c>
      <c r="G3704" s="11" t="s">
        <v>259</v>
      </c>
      <c r="H3704" s="11" t="s">
        <v>110</v>
      </c>
      <c r="I3704" s="11" t="s">
        <v>323</v>
      </c>
      <c r="J3704" s="11" t="s">
        <v>120</v>
      </c>
      <c r="K3704" s="11" t="s">
        <v>69</v>
      </c>
      <c r="L3704" s="11" t="s">
        <v>143</v>
      </c>
      <c r="M3704" s="11" t="s">
        <v>122</v>
      </c>
      <c r="N3704" s="11">
        <v>6</v>
      </c>
      <c r="O3704" s="11">
        <v>2019</v>
      </c>
      <c r="P3704" s="11" t="s">
        <v>154</v>
      </c>
      <c r="Q3704" s="11" t="s">
        <v>154</v>
      </c>
      <c r="R3704" s="11" t="s">
        <v>259</v>
      </c>
      <c r="S3704" s="11" t="s">
        <v>104</v>
      </c>
      <c r="T3704" s="11">
        <v>197.60790431617266</v>
      </c>
      <c r="U3704" s="11" t="str">
        <f>IF(ISERROR(VLOOKUP(I3704,'BACK INFO'!F:F,1,0)),IF(ISERROR(VLOOKUP(I3704,'BACK INFO'!H:H,1,0)),K3704,'BACK INFO'!$H$1),'BACK INFO'!$G$1)</f>
        <v>JULIE BERTRAND</v>
      </c>
    </row>
    <row r="3705" spans="1:21" s="11" customFormat="1" x14ac:dyDescent="0.35">
      <c r="A3705" s="11" t="s">
        <v>94</v>
      </c>
      <c r="B3705" s="11">
        <v>2019</v>
      </c>
      <c r="C3705" s="11">
        <v>4</v>
      </c>
      <c r="D3705" s="11" t="s">
        <v>95</v>
      </c>
      <c r="E3705" s="11" t="s">
        <v>96</v>
      </c>
      <c r="F3705" s="11" t="s">
        <v>700</v>
      </c>
      <c r="G3705" s="11" t="s">
        <v>259</v>
      </c>
      <c r="H3705" s="11" t="s">
        <v>110</v>
      </c>
      <c r="I3705" s="11" t="s">
        <v>185</v>
      </c>
      <c r="J3705" s="11" t="s">
        <v>99</v>
      </c>
      <c r="K3705" s="11" t="s">
        <v>76</v>
      </c>
      <c r="L3705" s="11" t="s">
        <v>127</v>
      </c>
      <c r="M3705" s="11" t="s">
        <v>101</v>
      </c>
      <c r="N3705" s="11">
        <v>16</v>
      </c>
      <c r="O3705" s="11">
        <v>2019</v>
      </c>
      <c r="P3705" s="11" t="s">
        <v>154</v>
      </c>
      <c r="Q3705" s="11" t="s">
        <v>154</v>
      </c>
      <c r="R3705" s="11" t="s">
        <v>259</v>
      </c>
      <c r="S3705" s="11" t="s">
        <v>104</v>
      </c>
      <c r="T3705" s="11">
        <v>464</v>
      </c>
      <c r="U3705" s="11" t="str">
        <f>IF(ISERROR(VLOOKUP(I3705,'BACK INFO'!F:F,1,0)),IF(ISERROR(VLOOKUP(I3705,'BACK INFO'!H:H,1,0)),K3705,'BACK INFO'!$H$1),'BACK INFO'!$G$1)</f>
        <v>MIE MANNICHE</v>
      </c>
    </row>
    <row r="3706" spans="1:21" s="11" customFormat="1" x14ac:dyDescent="0.35">
      <c r="A3706" s="11" t="s">
        <v>94</v>
      </c>
      <c r="B3706" s="11">
        <v>2019</v>
      </c>
      <c r="C3706" s="11">
        <v>4</v>
      </c>
      <c r="D3706" s="11" t="s">
        <v>95</v>
      </c>
      <c r="E3706" s="11" t="s">
        <v>96</v>
      </c>
      <c r="F3706" s="11" t="s">
        <v>700</v>
      </c>
      <c r="G3706" s="11" t="s">
        <v>259</v>
      </c>
      <c r="H3706" s="11" t="s">
        <v>110</v>
      </c>
      <c r="I3706" s="11" t="s">
        <v>203</v>
      </c>
      <c r="J3706" s="11" t="s">
        <v>99</v>
      </c>
      <c r="K3706" s="11" t="s">
        <v>73</v>
      </c>
      <c r="L3706" s="11" t="s">
        <v>127</v>
      </c>
      <c r="M3706" s="11" t="s">
        <v>101</v>
      </c>
      <c r="N3706" s="11">
        <v>23</v>
      </c>
      <c r="O3706" s="11">
        <v>2019</v>
      </c>
      <c r="P3706" s="11" t="s">
        <v>154</v>
      </c>
      <c r="Q3706" s="11" t="s">
        <v>154</v>
      </c>
      <c r="R3706" s="11" t="s">
        <v>259</v>
      </c>
      <c r="S3706" s="11" t="s">
        <v>104</v>
      </c>
      <c r="T3706" s="11">
        <v>748</v>
      </c>
      <c r="U3706" s="11" t="str">
        <f>IF(ISERROR(VLOOKUP(I3706,'BACK INFO'!F:F,1,0)),IF(ISERROR(VLOOKUP(I3706,'BACK INFO'!H:H,1,0)),K3706,'BACK INFO'!$H$1),'BACK INFO'!$G$1)</f>
        <v>PHYLLIS POSNER</v>
      </c>
    </row>
    <row r="3707" spans="1:21" s="11" customFormat="1" x14ac:dyDescent="0.35">
      <c r="A3707" s="11" t="s">
        <v>94</v>
      </c>
      <c r="B3707" s="11">
        <v>2019</v>
      </c>
      <c r="C3707" s="11">
        <v>4</v>
      </c>
      <c r="D3707" s="11" t="s">
        <v>95</v>
      </c>
      <c r="E3707" s="11" t="s">
        <v>96</v>
      </c>
      <c r="F3707" s="11" t="s">
        <v>700</v>
      </c>
      <c r="G3707" s="11" t="s">
        <v>259</v>
      </c>
      <c r="H3707" s="11" t="s">
        <v>110</v>
      </c>
      <c r="I3707" s="11" t="s">
        <v>561</v>
      </c>
      <c r="J3707" s="11" t="s">
        <v>99</v>
      </c>
      <c r="K3707" s="11" t="s">
        <v>75</v>
      </c>
      <c r="L3707" s="11" t="s">
        <v>273</v>
      </c>
      <c r="M3707" s="11" t="s">
        <v>101</v>
      </c>
      <c r="N3707" s="11">
        <v>20</v>
      </c>
      <c r="O3707" s="11">
        <v>2019</v>
      </c>
      <c r="P3707" s="11" t="s">
        <v>154</v>
      </c>
      <c r="Q3707" s="11" t="s">
        <v>154</v>
      </c>
      <c r="R3707" s="11" t="s">
        <v>259</v>
      </c>
      <c r="S3707" s="11" t="s">
        <v>104</v>
      </c>
      <c r="T3707" s="11">
        <v>559</v>
      </c>
      <c r="U3707" s="11" t="str">
        <f>IF(ISERROR(VLOOKUP(I3707,'BACK INFO'!F:F,1,0)),IF(ISERROR(VLOOKUP(I3707,'BACK INFO'!H:H,1,0)),K3707,'BACK INFO'!$H$1),'BACK INFO'!$G$1)</f>
        <v>LAURA BONG</v>
      </c>
    </row>
    <row r="3708" spans="1:21" s="11" customFormat="1" x14ac:dyDescent="0.35">
      <c r="A3708" s="11" t="s">
        <v>94</v>
      </c>
      <c r="B3708" s="11">
        <v>2019</v>
      </c>
      <c r="C3708" s="11">
        <v>4</v>
      </c>
      <c r="D3708" s="11" t="s">
        <v>95</v>
      </c>
      <c r="E3708" s="11" t="s">
        <v>96</v>
      </c>
      <c r="F3708" s="11" t="s">
        <v>700</v>
      </c>
      <c r="G3708" s="11" t="s">
        <v>259</v>
      </c>
      <c r="H3708" s="11" t="s">
        <v>110</v>
      </c>
      <c r="I3708" s="11" t="s">
        <v>204</v>
      </c>
      <c r="J3708" s="11" t="s">
        <v>99</v>
      </c>
      <c r="K3708" s="11" t="s">
        <v>71</v>
      </c>
      <c r="L3708" s="11" t="s">
        <v>159</v>
      </c>
      <c r="M3708" s="11" t="s">
        <v>101</v>
      </c>
      <c r="N3708" s="11">
        <v>177</v>
      </c>
      <c r="O3708" s="11">
        <v>2019</v>
      </c>
      <c r="P3708" s="11" t="s">
        <v>154</v>
      </c>
      <c r="Q3708" s="11" t="s">
        <v>154</v>
      </c>
      <c r="R3708" s="11" t="s">
        <v>259</v>
      </c>
      <c r="S3708" s="11" t="s">
        <v>104</v>
      </c>
      <c r="T3708" s="11">
        <v>4845.6000000000004</v>
      </c>
      <c r="U3708" s="11" t="str">
        <f>IF(ISERROR(VLOOKUP(I3708,'BACK INFO'!F:F,1,0)),IF(ISERROR(VLOOKUP(I3708,'BACK INFO'!H:H,1,0)),K3708,'BACK INFO'!$H$1),'BACK INFO'!$G$1)</f>
        <v>HOLLY SALES INC.</v>
      </c>
    </row>
    <row r="3709" spans="1:21" s="11" customFormat="1" x14ac:dyDescent="0.35">
      <c r="A3709" s="11" t="s">
        <v>94</v>
      </c>
      <c r="B3709" s="11">
        <v>2019</v>
      </c>
      <c r="C3709" s="11">
        <v>4</v>
      </c>
      <c r="D3709" s="11" t="s">
        <v>95</v>
      </c>
      <c r="E3709" s="11" t="s">
        <v>96</v>
      </c>
      <c r="F3709" s="11" t="s">
        <v>700</v>
      </c>
      <c r="G3709" s="11" t="s">
        <v>259</v>
      </c>
      <c r="H3709" s="11" t="s">
        <v>110</v>
      </c>
      <c r="I3709" s="11" t="s">
        <v>272</v>
      </c>
      <c r="J3709" s="11" t="s">
        <v>99</v>
      </c>
      <c r="K3709" s="11" t="s">
        <v>75</v>
      </c>
      <c r="L3709" s="11" t="s">
        <v>273</v>
      </c>
      <c r="M3709" s="11" t="s">
        <v>101</v>
      </c>
      <c r="N3709" s="11">
        <v>68</v>
      </c>
      <c r="O3709" s="11">
        <v>2019</v>
      </c>
      <c r="P3709" s="11" t="s">
        <v>154</v>
      </c>
      <c r="Q3709" s="11" t="s">
        <v>154</v>
      </c>
      <c r="R3709" s="11" t="s">
        <v>259</v>
      </c>
      <c r="S3709" s="11" t="s">
        <v>104</v>
      </c>
      <c r="T3709" s="11">
        <v>1984</v>
      </c>
      <c r="U3709" s="11" t="str">
        <f>IF(ISERROR(VLOOKUP(I3709,'BACK INFO'!F:F,1,0)),IF(ISERROR(VLOOKUP(I3709,'BACK INFO'!H:H,1,0)),K3709,'BACK INFO'!$H$1),'BACK INFO'!$G$1)</f>
        <v>LAURA BONG</v>
      </c>
    </row>
    <row r="3710" spans="1:21" s="11" customFormat="1" x14ac:dyDescent="0.35">
      <c r="A3710" s="11" t="s">
        <v>94</v>
      </c>
      <c r="B3710" s="11">
        <v>2019</v>
      </c>
      <c r="C3710" s="11">
        <v>4</v>
      </c>
      <c r="D3710" s="11" t="s">
        <v>95</v>
      </c>
      <c r="E3710" s="11" t="s">
        <v>96</v>
      </c>
      <c r="F3710" s="11" t="s">
        <v>700</v>
      </c>
      <c r="G3710" s="11" t="s">
        <v>259</v>
      </c>
      <c r="H3710" s="11" t="s">
        <v>110</v>
      </c>
      <c r="I3710" s="11" t="s">
        <v>384</v>
      </c>
      <c r="J3710" s="11" t="s">
        <v>120</v>
      </c>
      <c r="K3710" s="11" t="s">
        <v>66</v>
      </c>
      <c r="L3710" s="11" t="s">
        <v>121</v>
      </c>
      <c r="M3710" s="11" t="s">
        <v>122</v>
      </c>
      <c r="N3710" s="11">
        <v>3</v>
      </c>
      <c r="O3710" s="11">
        <v>2019</v>
      </c>
      <c r="P3710" s="11" t="s">
        <v>154</v>
      </c>
      <c r="Q3710" s="11" t="s">
        <v>154</v>
      </c>
      <c r="R3710" s="11" t="s">
        <v>259</v>
      </c>
      <c r="S3710" s="11" t="s">
        <v>104</v>
      </c>
      <c r="T3710" s="11">
        <v>98.06106529975483</v>
      </c>
      <c r="U3710" s="11" t="str">
        <f>IF(ISERROR(VLOOKUP(I3710,'BACK INFO'!F:F,1,0)),IF(ISERROR(VLOOKUP(I3710,'BACK INFO'!H:H,1,0)),K3710,'BACK INFO'!$H$1),'BACK INFO'!$G$1)</f>
        <v>SHOUTOUTAGENCY</v>
      </c>
    </row>
    <row r="3711" spans="1:21" s="11" customFormat="1" x14ac:dyDescent="0.35">
      <c r="A3711" s="11" t="s">
        <v>94</v>
      </c>
      <c r="B3711" s="11">
        <v>2019</v>
      </c>
      <c r="C3711" s="11">
        <v>4</v>
      </c>
      <c r="D3711" s="11" t="s">
        <v>95</v>
      </c>
      <c r="E3711" s="11" t="s">
        <v>96</v>
      </c>
      <c r="F3711" s="11" t="s">
        <v>700</v>
      </c>
      <c r="G3711" s="11" t="s">
        <v>259</v>
      </c>
      <c r="H3711" s="11" t="s">
        <v>110</v>
      </c>
      <c r="I3711" s="11" t="s">
        <v>182</v>
      </c>
      <c r="J3711" s="11" t="s">
        <v>99</v>
      </c>
      <c r="K3711" s="11" t="s">
        <v>71</v>
      </c>
      <c r="L3711" s="11" t="s">
        <v>169</v>
      </c>
      <c r="M3711" s="11" t="s">
        <v>101</v>
      </c>
      <c r="N3711" s="11">
        <v>28</v>
      </c>
      <c r="O3711" s="11">
        <v>2019</v>
      </c>
      <c r="P3711" s="11" t="s">
        <v>154</v>
      </c>
      <c r="Q3711" s="11" t="s">
        <v>154</v>
      </c>
      <c r="R3711" s="11" t="s">
        <v>259</v>
      </c>
      <c r="S3711" s="11" t="s">
        <v>104</v>
      </c>
      <c r="T3711" s="11">
        <v>863</v>
      </c>
      <c r="U3711" s="11" t="str">
        <f>IF(ISERROR(VLOOKUP(I3711,'BACK INFO'!F:F,1,0)),IF(ISERROR(VLOOKUP(I3711,'BACK INFO'!H:H,1,0)),K3711,'BACK INFO'!$H$1),'BACK INFO'!$G$1)</f>
        <v>HOLLY SALES INC.</v>
      </c>
    </row>
    <row r="3712" spans="1:21" s="11" customFormat="1" x14ac:dyDescent="0.35">
      <c r="A3712" s="11" t="s">
        <v>94</v>
      </c>
      <c r="B3712" s="11">
        <v>2019</v>
      </c>
      <c r="C3712" s="11">
        <v>4</v>
      </c>
      <c r="D3712" s="11" t="s">
        <v>95</v>
      </c>
      <c r="E3712" s="11" t="s">
        <v>96</v>
      </c>
      <c r="F3712" s="11" t="s">
        <v>700</v>
      </c>
      <c r="G3712" s="11" t="s">
        <v>259</v>
      </c>
      <c r="H3712" s="11" t="s">
        <v>110</v>
      </c>
      <c r="I3712" s="11" t="s">
        <v>209</v>
      </c>
      <c r="J3712" s="11" t="s">
        <v>99</v>
      </c>
      <c r="K3712" s="11" t="s">
        <v>75</v>
      </c>
      <c r="L3712" s="11" t="s">
        <v>273</v>
      </c>
      <c r="M3712" s="11" t="s">
        <v>101</v>
      </c>
      <c r="N3712" s="11">
        <v>24</v>
      </c>
      <c r="O3712" s="11">
        <v>2019</v>
      </c>
      <c r="P3712" s="11" t="s">
        <v>154</v>
      </c>
      <c r="Q3712" s="11" t="s">
        <v>154</v>
      </c>
      <c r="R3712" s="11" t="s">
        <v>259</v>
      </c>
      <c r="S3712" s="11" t="s">
        <v>104</v>
      </c>
      <c r="T3712" s="11">
        <v>801</v>
      </c>
      <c r="U3712" s="11" t="str">
        <f>IF(ISERROR(VLOOKUP(I3712,'BACK INFO'!F:F,1,0)),IF(ISERROR(VLOOKUP(I3712,'BACK INFO'!H:H,1,0)),K3712,'BACK INFO'!$H$1),'BACK INFO'!$G$1)</f>
        <v>LAURA BONG</v>
      </c>
    </row>
    <row r="3713" spans="1:21" s="11" customFormat="1" x14ac:dyDescent="0.35">
      <c r="A3713" s="11" t="s">
        <v>94</v>
      </c>
      <c r="B3713" s="11">
        <v>2019</v>
      </c>
      <c r="C3713" s="11">
        <v>4</v>
      </c>
      <c r="D3713" s="11" t="s">
        <v>95</v>
      </c>
      <c r="E3713" s="11" t="s">
        <v>96</v>
      </c>
      <c r="F3713" s="11" t="s">
        <v>700</v>
      </c>
      <c r="G3713" s="11" t="s">
        <v>259</v>
      </c>
      <c r="H3713" s="11" t="s">
        <v>110</v>
      </c>
      <c r="I3713" s="11" t="s">
        <v>219</v>
      </c>
      <c r="J3713" s="11" t="s">
        <v>99</v>
      </c>
      <c r="K3713" s="11" t="s">
        <v>75</v>
      </c>
      <c r="L3713" s="11" t="s">
        <v>220</v>
      </c>
      <c r="M3713" s="11" t="s">
        <v>101</v>
      </c>
      <c r="N3713" s="11">
        <v>15</v>
      </c>
      <c r="O3713" s="11">
        <v>2019</v>
      </c>
      <c r="P3713" s="11" t="s">
        <v>154</v>
      </c>
      <c r="Q3713" s="11" t="s">
        <v>154</v>
      </c>
      <c r="R3713" s="11" t="s">
        <v>259</v>
      </c>
      <c r="S3713" s="11" t="s">
        <v>104</v>
      </c>
      <c r="T3713" s="11">
        <v>468</v>
      </c>
      <c r="U3713" s="11" t="str">
        <f>IF(ISERROR(VLOOKUP(I3713,'BACK INFO'!F:F,1,0)),IF(ISERROR(VLOOKUP(I3713,'BACK INFO'!H:H,1,0)),K3713,'BACK INFO'!$H$1),'BACK INFO'!$G$1)</f>
        <v>LAURA BONG</v>
      </c>
    </row>
    <row r="3714" spans="1:21" s="11" customFormat="1" x14ac:dyDescent="0.35">
      <c r="A3714" s="11" t="s">
        <v>94</v>
      </c>
      <c r="B3714" s="11">
        <v>2019</v>
      </c>
      <c r="C3714" s="11">
        <v>4</v>
      </c>
      <c r="D3714" s="11" t="s">
        <v>95</v>
      </c>
      <c r="E3714" s="11" t="s">
        <v>96</v>
      </c>
      <c r="F3714" s="11" t="s">
        <v>700</v>
      </c>
      <c r="G3714" s="11" t="s">
        <v>259</v>
      </c>
      <c r="H3714" s="11" t="s">
        <v>110</v>
      </c>
      <c r="I3714" s="11" t="s">
        <v>269</v>
      </c>
      <c r="J3714" s="11" t="s">
        <v>120</v>
      </c>
      <c r="K3714" s="11" t="s">
        <v>68</v>
      </c>
      <c r="L3714" s="11" t="s">
        <v>129</v>
      </c>
      <c r="M3714" s="11" t="s">
        <v>122</v>
      </c>
      <c r="N3714" s="11">
        <v>13</v>
      </c>
      <c r="O3714" s="11">
        <v>2019</v>
      </c>
      <c r="P3714" s="11" t="s">
        <v>154</v>
      </c>
      <c r="Q3714" s="11" t="s">
        <v>154</v>
      </c>
      <c r="R3714" s="11" t="s">
        <v>259</v>
      </c>
      <c r="S3714" s="11" t="s">
        <v>104</v>
      </c>
      <c r="T3714" s="11">
        <v>394.47292177401374</v>
      </c>
      <c r="U3714" s="11" t="str">
        <f>IF(ISERROR(VLOOKUP(I3714,'BACK INFO'!F:F,1,0)),IF(ISERROR(VLOOKUP(I3714,'BACK INFO'!H:H,1,0)),K3714,'BACK INFO'!$H$1),'BACK INFO'!$G$1)</f>
        <v>STEPHANIE VITALI</v>
      </c>
    </row>
    <row r="3715" spans="1:21" s="11" customFormat="1" x14ac:dyDescent="0.35">
      <c r="A3715" s="11" t="s">
        <v>94</v>
      </c>
      <c r="B3715" s="11">
        <v>2019</v>
      </c>
      <c r="C3715" s="11">
        <v>4</v>
      </c>
      <c r="D3715" s="11" t="s">
        <v>95</v>
      </c>
      <c r="E3715" s="11" t="s">
        <v>96</v>
      </c>
      <c r="F3715" s="11" t="s">
        <v>700</v>
      </c>
      <c r="G3715" s="11" t="s">
        <v>259</v>
      </c>
      <c r="H3715" s="11" t="s">
        <v>110</v>
      </c>
      <c r="I3715" s="11" t="s">
        <v>529</v>
      </c>
      <c r="J3715" s="11" t="s">
        <v>99</v>
      </c>
      <c r="K3715" s="11" t="s">
        <v>75</v>
      </c>
      <c r="L3715" s="11" t="s">
        <v>131</v>
      </c>
      <c r="M3715" s="11" t="s">
        <v>101</v>
      </c>
      <c r="N3715" s="11">
        <v>16</v>
      </c>
      <c r="O3715" s="11">
        <v>2019</v>
      </c>
      <c r="P3715" s="11" t="s">
        <v>154</v>
      </c>
      <c r="Q3715" s="11" t="s">
        <v>154</v>
      </c>
      <c r="R3715" s="11" t="s">
        <v>259</v>
      </c>
      <c r="S3715" s="11" t="s">
        <v>104</v>
      </c>
      <c r="T3715" s="11">
        <v>511</v>
      </c>
      <c r="U3715" s="11" t="str">
        <f>IF(ISERROR(VLOOKUP(I3715,'BACK INFO'!F:F,1,0)),IF(ISERROR(VLOOKUP(I3715,'BACK INFO'!H:H,1,0)),K3715,'BACK INFO'!$H$1),'BACK INFO'!$G$1)</f>
        <v>LAURA BONG</v>
      </c>
    </row>
    <row r="3716" spans="1:21" s="11" customFormat="1" x14ac:dyDescent="0.35">
      <c r="A3716" s="11" t="s">
        <v>94</v>
      </c>
      <c r="B3716" s="11">
        <v>2019</v>
      </c>
      <c r="C3716" s="11">
        <v>4</v>
      </c>
      <c r="D3716" s="11" t="s">
        <v>95</v>
      </c>
      <c r="E3716" s="11" t="s">
        <v>96</v>
      </c>
      <c r="F3716" s="11" t="s">
        <v>700</v>
      </c>
      <c r="G3716" s="11" t="s">
        <v>259</v>
      </c>
      <c r="H3716" s="11" t="s">
        <v>110</v>
      </c>
      <c r="I3716" s="11" t="s">
        <v>588</v>
      </c>
      <c r="J3716" s="11" t="s">
        <v>99</v>
      </c>
      <c r="K3716" s="11" t="s">
        <v>75</v>
      </c>
      <c r="L3716" s="11" t="s">
        <v>146</v>
      </c>
      <c r="M3716" s="11" t="s">
        <v>101</v>
      </c>
      <c r="N3716" s="11">
        <v>19</v>
      </c>
      <c r="O3716" s="11">
        <v>2019</v>
      </c>
      <c r="P3716" s="11" t="s">
        <v>154</v>
      </c>
      <c r="Q3716" s="11" t="s">
        <v>154</v>
      </c>
      <c r="R3716" s="11" t="s">
        <v>259</v>
      </c>
      <c r="S3716" s="11" t="s">
        <v>104</v>
      </c>
      <c r="T3716" s="11">
        <v>562</v>
      </c>
      <c r="U3716" s="11" t="str">
        <f>IF(ISERROR(VLOOKUP(I3716,'BACK INFO'!F:F,1,0)),IF(ISERROR(VLOOKUP(I3716,'BACK INFO'!H:H,1,0)),K3716,'BACK INFO'!$H$1),'BACK INFO'!$G$1)</f>
        <v>LAURA BONG</v>
      </c>
    </row>
    <row r="3717" spans="1:21" s="11" customFormat="1" x14ac:dyDescent="0.35">
      <c r="A3717" s="11" t="s">
        <v>94</v>
      </c>
      <c r="B3717" s="11">
        <v>2019</v>
      </c>
      <c r="C3717" s="11">
        <v>4</v>
      </c>
      <c r="D3717" s="11" t="s">
        <v>95</v>
      </c>
      <c r="E3717" s="11" t="s">
        <v>96</v>
      </c>
      <c r="F3717" s="11" t="s">
        <v>700</v>
      </c>
      <c r="G3717" s="11" t="s">
        <v>259</v>
      </c>
      <c r="H3717" s="11" t="s">
        <v>110</v>
      </c>
      <c r="I3717" s="11" t="s">
        <v>631</v>
      </c>
      <c r="J3717" s="11" t="s">
        <v>99</v>
      </c>
      <c r="K3717" s="11" t="s">
        <v>67</v>
      </c>
      <c r="L3717" s="11" t="s">
        <v>452</v>
      </c>
      <c r="M3717" s="11" t="s">
        <v>101</v>
      </c>
      <c r="N3717" s="11">
        <v>21</v>
      </c>
      <c r="O3717" s="11">
        <v>2019</v>
      </c>
      <c r="P3717" s="11" t="s">
        <v>154</v>
      </c>
      <c r="Q3717" s="11" t="s">
        <v>154</v>
      </c>
      <c r="R3717" s="11" t="s">
        <v>259</v>
      </c>
      <c r="S3717" s="11" t="s">
        <v>104</v>
      </c>
      <c r="T3717" s="11">
        <v>716</v>
      </c>
      <c r="U3717" s="11" t="str">
        <f>IF(ISERROR(VLOOKUP(I3717,'BACK INFO'!F:F,1,0)),IF(ISERROR(VLOOKUP(I3717,'BACK INFO'!H:H,1,0)),K3717,'BACK INFO'!$H$1),'BACK INFO'!$G$1)</f>
        <v>ANITA M. HOPKINS</v>
      </c>
    </row>
    <row r="3718" spans="1:21" s="11" customFormat="1" x14ac:dyDescent="0.35">
      <c r="A3718" s="11" t="s">
        <v>94</v>
      </c>
      <c r="B3718" s="11">
        <v>2019</v>
      </c>
      <c r="C3718" s="11">
        <v>4</v>
      </c>
      <c r="D3718" s="11" t="s">
        <v>95</v>
      </c>
      <c r="E3718" s="11" t="s">
        <v>96</v>
      </c>
      <c r="F3718" s="11" t="s">
        <v>700</v>
      </c>
      <c r="G3718" s="11" t="s">
        <v>259</v>
      </c>
      <c r="H3718" s="11" t="s">
        <v>110</v>
      </c>
      <c r="I3718" s="11" t="s">
        <v>616</v>
      </c>
      <c r="J3718" s="11" t="s">
        <v>120</v>
      </c>
      <c r="K3718" s="11" t="s">
        <v>69</v>
      </c>
      <c r="L3718" s="11" t="s">
        <v>143</v>
      </c>
      <c r="M3718" s="11" t="s">
        <v>122</v>
      </c>
      <c r="N3718" s="11">
        <v>19</v>
      </c>
      <c r="O3718" s="11">
        <v>2019</v>
      </c>
      <c r="P3718" s="11" t="s">
        <v>154</v>
      </c>
      <c r="Q3718" s="11" t="s">
        <v>154</v>
      </c>
      <c r="R3718" s="11" t="s">
        <v>259</v>
      </c>
      <c r="S3718" s="11" t="s">
        <v>104</v>
      </c>
      <c r="T3718" s="11">
        <v>642.59713245672685</v>
      </c>
      <c r="U3718" s="11" t="str">
        <f>IF(ISERROR(VLOOKUP(I3718,'BACK INFO'!F:F,1,0)),IF(ISERROR(VLOOKUP(I3718,'BACK INFO'!H:H,1,0)),K3718,'BACK INFO'!$H$1),'BACK INFO'!$G$1)</f>
        <v>JULIE BERTRAND</v>
      </c>
    </row>
    <row r="3719" spans="1:21" s="11" customFormat="1" x14ac:dyDescent="0.35">
      <c r="A3719" s="11" t="s">
        <v>94</v>
      </c>
      <c r="B3719" s="11">
        <v>2019</v>
      </c>
      <c r="C3719" s="11">
        <v>4</v>
      </c>
      <c r="D3719" s="11" t="s">
        <v>95</v>
      </c>
      <c r="E3719" s="11" t="s">
        <v>96</v>
      </c>
      <c r="F3719" s="11" t="s">
        <v>700</v>
      </c>
      <c r="G3719" s="11" t="s">
        <v>259</v>
      </c>
      <c r="H3719" s="11" t="s">
        <v>117</v>
      </c>
      <c r="I3719" s="11" t="s">
        <v>686</v>
      </c>
      <c r="J3719" s="11" t="s">
        <v>99</v>
      </c>
      <c r="K3719" s="11" t="s">
        <v>54</v>
      </c>
      <c r="L3719" s="11" t="s">
        <v>100</v>
      </c>
      <c r="M3719" s="11" t="s">
        <v>101</v>
      </c>
      <c r="N3719" s="11">
        <v>332</v>
      </c>
      <c r="O3719" s="11">
        <v>2019</v>
      </c>
      <c r="P3719" s="11" t="s">
        <v>154</v>
      </c>
      <c r="Q3719" s="11" t="s">
        <v>154</v>
      </c>
      <c r="R3719" s="11" t="s">
        <v>259</v>
      </c>
      <c r="S3719" s="11" t="s">
        <v>104</v>
      </c>
      <c r="T3719" s="11">
        <v>9506.6099999999951</v>
      </c>
      <c r="U3719" s="11" t="str">
        <f>IF(ISERROR(VLOOKUP(I3719,'BACK INFO'!F:F,1,0)),IF(ISERROR(VLOOKUP(I3719,'BACK INFO'!H:H,1,0)),K3719,'BACK INFO'!$H$1),'BACK INFO'!$G$1)</f>
        <v>PAIGE ALYSE STRAUGHAN</v>
      </c>
    </row>
    <row r="3720" spans="1:21" s="11" customFormat="1" x14ac:dyDescent="0.35">
      <c r="A3720" s="11" t="s">
        <v>94</v>
      </c>
      <c r="B3720" s="11">
        <v>2019</v>
      </c>
      <c r="C3720" s="11">
        <v>4</v>
      </c>
      <c r="D3720" s="11" t="s">
        <v>95</v>
      </c>
      <c r="E3720" s="11" t="s">
        <v>96</v>
      </c>
      <c r="F3720" s="11" t="s">
        <v>700</v>
      </c>
      <c r="G3720" s="11" t="s">
        <v>259</v>
      </c>
      <c r="H3720" s="11" t="s">
        <v>117</v>
      </c>
      <c r="I3720" s="11" t="s">
        <v>242</v>
      </c>
      <c r="J3720" s="11" t="s">
        <v>99</v>
      </c>
      <c r="K3720" s="11" t="s">
        <v>72</v>
      </c>
      <c r="L3720" s="11" t="s">
        <v>114</v>
      </c>
      <c r="M3720" s="11" t="s">
        <v>101</v>
      </c>
      <c r="N3720" s="11">
        <v>24</v>
      </c>
      <c r="O3720" s="11">
        <v>2019</v>
      </c>
      <c r="P3720" s="11" t="s">
        <v>154</v>
      </c>
      <c r="Q3720" s="11" t="s">
        <v>154</v>
      </c>
      <c r="R3720" s="11" t="s">
        <v>259</v>
      </c>
      <c r="S3720" s="11" t="s">
        <v>104</v>
      </c>
      <c r="T3720" s="11">
        <v>808</v>
      </c>
      <c r="U3720" s="11" t="str">
        <f>IF(ISERROR(VLOOKUP(I3720,'BACK INFO'!F:F,1,0)),IF(ISERROR(VLOOKUP(I3720,'BACK INFO'!H:H,1,0)),K3720,'BACK INFO'!$H$1),'BACK INFO'!$G$1)</f>
        <v>BILL MILLER AND COMPANY</v>
      </c>
    </row>
    <row r="3721" spans="1:21" s="11" customFormat="1" x14ac:dyDescent="0.35">
      <c r="A3721" s="11" t="s">
        <v>94</v>
      </c>
      <c r="B3721" s="11">
        <v>2019</v>
      </c>
      <c r="C3721" s="11">
        <v>4</v>
      </c>
      <c r="D3721" s="11" t="s">
        <v>95</v>
      </c>
      <c r="E3721" s="11" t="s">
        <v>96</v>
      </c>
      <c r="F3721" s="11" t="s">
        <v>700</v>
      </c>
      <c r="G3721" s="11" t="s">
        <v>259</v>
      </c>
      <c r="H3721" s="11" t="s">
        <v>117</v>
      </c>
      <c r="I3721" s="11" t="s">
        <v>261</v>
      </c>
      <c r="J3721" s="11" t="s">
        <v>99</v>
      </c>
      <c r="K3721" s="11" t="s">
        <v>74</v>
      </c>
      <c r="L3721" s="11" t="s">
        <v>262</v>
      </c>
      <c r="M3721" s="11" t="s">
        <v>101</v>
      </c>
      <c r="N3721" s="11">
        <v>21</v>
      </c>
      <c r="O3721" s="11">
        <v>2019</v>
      </c>
      <c r="P3721" s="11" t="s">
        <v>154</v>
      </c>
      <c r="Q3721" s="11" t="s">
        <v>154</v>
      </c>
      <c r="R3721" s="11" t="s">
        <v>259</v>
      </c>
      <c r="S3721" s="11" t="s">
        <v>104</v>
      </c>
      <c r="T3721" s="11">
        <v>649.79999999999984</v>
      </c>
      <c r="U3721" s="11" t="str">
        <f>IF(ISERROR(VLOOKUP(I3721,'BACK INFO'!F:F,1,0)),IF(ISERROR(VLOOKUP(I3721,'BACK INFO'!H:H,1,0)),K3721,'BACK INFO'!$H$1),'BACK INFO'!$G$1)</f>
        <v>DENISE ARNETT</v>
      </c>
    </row>
    <row r="3722" spans="1:21" s="11" customFormat="1" x14ac:dyDescent="0.35">
      <c r="A3722" s="11" t="s">
        <v>94</v>
      </c>
      <c r="B3722" s="11">
        <v>2019</v>
      </c>
      <c r="C3722" s="11">
        <v>4</v>
      </c>
      <c r="D3722" s="11" t="s">
        <v>95</v>
      </c>
      <c r="E3722" s="11" t="s">
        <v>96</v>
      </c>
      <c r="F3722" s="11" t="s">
        <v>700</v>
      </c>
      <c r="G3722" s="11" t="s">
        <v>259</v>
      </c>
      <c r="H3722" s="11" t="s">
        <v>117</v>
      </c>
      <c r="I3722" s="11" t="s">
        <v>356</v>
      </c>
      <c r="J3722" s="11" t="s">
        <v>99</v>
      </c>
      <c r="K3722" s="11" t="s">
        <v>75</v>
      </c>
      <c r="L3722" s="11" t="s">
        <v>273</v>
      </c>
      <c r="M3722" s="11" t="s">
        <v>101</v>
      </c>
      <c r="N3722" s="11">
        <v>5</v>
      </c>
      <c r="O3722" s="11">
        <v>2019</v>
      </c>
      <c r="P3722" s="11" t="s">
        <v>154</v>
      </c>
      <c r="Q3722" s="11" t="s">
        <v>154</v>
      </c>
      <c r="R3722" s="11" t="s">
        <v>259</v>
      </c>
      <c r="S3722" s="11" t="s">
        <v>104</v>
      </c>
      <c r="T3722" s="11">
        <v>160</v>
      </c>
      <c r="U3722" s="11" t="str">
        <f>IF(ISERROR(VLOOKUP(I3722,'BACK INFO'!F:F,1,0)),IF(ISERROR(VLOOKUP(I3722,'BACK INFO'!H:H,1,0)),K3722,'BACK INFO'!$H$1),'BACK INFO'!$G$1)</f>
        <v>LAURA BONG</v>
      </c>
    </row>
    <row r="3723" spans="1:21" s="11" customFormat="1" x14ac:dyDescent="0.35">
      <c r="A3723" s="11" t="s">
        <v>94</v>
      </c>
      <c r="B3723" s="11">
        <v>2019</v>
      </c>
      <c r="C3723" s="11">
        <v>4</v>
      </c>
      <c r="D3723" s="11" t="s">
        <v>95</v>
      </c>
      <c r="E3723" s="11" t="s">
        <v>96</v>
      </c>
      <c r="F3723" s="11" t="s">
        <v>700</v>
      </c>
      <c r="G3723" s="11" t="s">
        <v>259</v>
      </c>
      <c r="H3723" s="11" t="s">
        <v>117</v>
      </c>
      <c r="I3723" s="11" t="s">
        <v>483</v>
      </c>
      <c r="J3723" s="11" t="s">
        <v>99</v>
      </c>
      <c r="K3723" s="11" t="s">
        <v>75</v>
      </c>
      <c r="L3723" s="11" t="s">
        <v>131</v>
      </c>
      <c r="M3723" s="11" t="s">
        <v>101</v>
      </c>
      <c r="N3723" s="11">
        <v>68</v>
      </c>
      <c r="O3723" s="11">
        <v>2019</v>
      </c>
      <c r="P3723" s="11" t="s">
        <v>154</v>
      </c>
      <c r="Q3723" s="11" t="s">
        <v>154</v>
      </c>
      <c r="R3723" s="11" t="s">
        <v>259</v>
      </c>
      <c r="S3723" s="11" t="s">
        <v>104</v>
      </c>
      <c r="T3723" s="11">
        <v>2177</v>
      </c>
      <c r="U3723" s="11" t="str">
        <f>IF(ISERROR(VLOOKUP(I3723,'BACK INFO'!F:F,1,0)),IF(ISERROR(VLOOKUP(I3723,'BACK INFO'!H:H,1,0)),K3723,'BACK INFO'!$H$1),'BACK INFO'!$G$1)</f>
        <v>LAURA BONG</v>
      </c>
    </row>
    <row r="3724" spans="1:21" s="11" customFormat="1" x14ac:dyDescent="0.35">
      <c r="A3724" s="11" t="s">
        <v>94</v>
      </c>
      <c r="B3724" s="11">
        <v>2019</v>
      </c>
      <c r="C3724" s="11">
        <v>4</v>
      </c>
      <c r="D3724" s="11" t="s">
        <v>95</v>
      </c>
      <c r="E3724" s="11" t="s">
        <v>96</v>
      </c>
      <c r="F3724" s="11" t="s">
        <v>700</v>
      </c>
      <c r="G3724" s="11" t="s">
        <v>259</v>
      </c>
      <c r="H3724" s="11" t="s">
        <v>117</v>
      </c>
      <c r="I3724" s="11" t="s">
        <v>308</v>
      </c>
      <c r="J3724" s="11" t="s">
        <v>99</v>
      </c>
      <c r="K3724" s="11" t="s">
        <v>75</v>
      </c>
      <c r="L3724" s="11" t="s">
        <v>131</v>
      </c>
      <c r="M3724" s="11" t="s">
        <v>101</v>
      </c>
      <c r="N3724" s="11">
        <v>26</v>
      </c>
      <c r="O3724" s="11">
        <v>2019</v>
      </c>
      <c r="P3724" s="11" t="s">
        <v>154</v>
      </c>
      <c r="Q3724" s="11" t="s">
        <v>154</v>
      </c>
      <c r="R3724" s="11" t="s">
        <v>259</v>
      </c>
      <c r="S3724" s="11" t="s">
        <v>104</v>
      </c>
      <c r="T3724" s="11">
        <v>854</v>
      </c>
      <c r="U3724" s="11" t="str">
        <f>IF(ISERROR(VLOOKUP(I3724,'BACK INFO'!F:F,1,0)),IF(ISERROR(VLOOKUP(I3724,'BACK INFO'!H:H,1,0)),K3724,'BACK INFO'!$H$1),'BACK INFO'!$G$1)</f>
        <v>LAURA BONG</v>
      </c>
    </row>
    <row r="3725" spans="1:21" s="11" customFormat="1" x14ac:dyDescent="0.35">
      <c r="A3725" s="11" t="s">
        <v>94</v>
      </c>
      <c r="B3725" s="11">
        <v>2019</v>
      </c>
      <c r="C3725" s="11">
        <v>4</v>
      </c>
      <c r="D3725" s="11" t="s">
        <v>95</v>
      </c>
      <c r="E3725" s="11" t="s">
        <v>96</v>
      </c>
      <c r="F3725" s="11" t="s">
        <v>700</v>
      </c>
      <c r="G3725" s="11" t="s">
        <v>259</v>
      </c>
      <c r="H3725" s="11" t="s">
        <v>117</v>
      </c>
      <c r="I3725" s="11" t="s">
        <v>244</v>
      </c>
      <c r="J3725" s="11" t="s">
        <v>99</v>
      </c>
      <c r="K3725" s="11" t="s">
        <v>245</v>
      </c>
      <c r="L3725" s="11" t="s">
        <v>246</v>
      </c>
      <c r="M3725" s="11" t="s">
        <v>246</v>
      </c>
      <c r="N3725" s="11">
        <v>71</v>
      </c>
      <c r="O3725" s="11">
        <v>2019</v>
      </c>
      <c r="P3725" s="11" t="s">
        <v>154</v>
      </c>
      <c r="Q3725" s="11" t="s">
        <v>154</v>
      </c>
      <c r="R3725" s="11" t="s">
        <v>259</v>
      </c>
      <c r="S3725" s="11" t="s">
        <v>104</v>
      </c>
      <c r="T3725" s="11">
        <v>2285</v>
      </c>
      <c r="U3725" s="11" t="str">
        <f>IF(ISERROR(VLOOKUP(I3725,'BACK INFO'!F:F,1,0)),IF(ISERROR(VLOOKUP(I3725,'BACK INFO'!H:H,1,0)),K3725,'BACK INFO'!$H$1),'BACK INFO'!$G$1)</f>
        <v>JULIUS ORTIZ MALDONADO</v>
      </c>
    </row>
    <row r="3726" spans="1:21" s="11" customFormat="1" x14ac:dyDescent="0.35">
      <c r="A3726" s="11" t="s">
        <v>94</v>
      </c>
      <c r="B3726" s="11">
        <v>2019</v>
      </c>
      <c r="C3726" s="11">
        <v>4</v>
      </c>
      <c r="D3726" s="11" t="s">
        <v>95</v>
      </c>
      <c r="E3726" s="11" t="s">
        <v>96</v>
      </c>
      <c r="F3726" s="11" t="s">
        <v>700</v>
      </c>
      <c r="G3726" s="11" t="s">
        <v>259</v>
      </c>
      <c r="H3726" s="11" t="s">
        <v>117</v>
      </c>
      <c r="I3726" s="11" t="s">
        <v>123</v>
      </c>
      <c r="J3726" s="11" t="s">
        <v>99</v>
      </c>
      <c r="K3726" s="11" t="s">
        <v>68</v>
      </c>
      <c r="L3726" s="11" t="s">
        <v>129</v>
      </c>
      <c r="M3726" s="11" t="s">
        <v>122</v>
      </c>
      <c r="N3726" s="11">
        <v>83</v>
      </c>
      <c r="O3726" s="11">
        <v>2019</v>
      </c>
      <c r="P3726" s="11" t="s">
        <v>154</v>
      </c>
      <c r="Q3726" s="11" t="s">
        <v>154</v>
      </c>
      <c r="R3726" s="11" t="s">
        <v>259</v>
      </c>
      <c r="S3726" s="11" t="s">
        <v>104</v>
      </c>
      <c r="T3726" s="11">
        <v>2657</v>
      </c>
      <c r="U3726" s="11" t="str">
        <f>IF(ISERROR(VLOOKUP(I3726,'BACK INFO'!F:F,1,0)),IF(ISERROR(VLOOKUP(I3726,'BACK INFO'!H:H,1,0)),K3726,'BACK INFO'!$H$1),'BACK INFO'!$G$1)</f>
        <v>STEPHANIE VITALI</v>
      </c>
    </row>
    <row r="3727" spans="1:21" s="11" customFormat="1" x14ac:dyDescent="0.35">
      <c r="A3727" s="11" t="s">
        <v>94</v>
      </c>
      <c r="B3727" s="11">
        <v>2019</v>
      </c>
      <c r="C3727" s="11">
        <v>4</v>
      </c>
      <c r="D3727" s="11" t="s">
        <v>95</v>
      </c>
      <c r="E3727" s="11" t="s">
        <v>96</v>
      </c>
      <c r="F3727" s="11" t="s">
        <v>700</v>
      </c>
      <c r="G3727" s="11" t="s">
        <v>259</v>
      </c>
      <c r="H3727" s="11" t="s">
        <v>117</v>
      </c>
      <c r="I3727" s="11" t="s">
        <v>123</v>
      </c>
      <c r="J3727" s="11" t="s">
        <v>99</v>
      </c>
      <c r="K3727" s="11" t="s">
        <v>68</v>
      </c>
      <c r="L3727" s="11" t="s">
        <v>285</v>
      </c>
      <c r="M3727" s="11" t="s">
        <v>101</v>
      </c>
      <c r="N3727" s="11">
        <v>89</v>
      </c>
      <c r="O3727" s="11">
        <v>2019</v>
      </c>
      <c r="P3727" s="11" t="s">
        <v>154</v>
      </c>
      <c r="Q3727" s="11" t="s">
        <v>154</v>
      </c>
      <c r="R3727" s="11" t="s">
        <v>259</v>
      </c>
      <c r="S3727" s="11" t="s">
        <v>104</v>
      </c>
      <c r="T3727" s="11">
        <v>2862</v>
      </c>
      <c r="U3727" s="11" t="str">
        <f>IF(ISERROR(VLOOKUP(I3727,'BACK INFO'!F:F,1,0)),IF(ISERROR(VLOOKUP(I3727,'BACK INFO'!H:H,1,0)),K3727,'BACK INFO'!$H$1),'BACK INFO'!$G$1)</f>
        <v>STEPHANIE VITALI</v>
      </c>
    </row>
    <row r="3728" spans="1:21" s="11" customFormat="1" x14ac:dyDescent="0.35">
      <c r="A3728" s="11" t="s">
        <v>94</v>
      </c>
      <c r="B3728" s="11">
        <v>2019</v>
      </c>
      <c r="C3728" s="11">
        <v>4</v>
      </c>
      <c r="D3728" s="11" t="s">
        <v>95</v>
      </c>
      <c r="E3728" s="11" t="s">
        <v>96</v>
      </c>
      <c r="F3728" s="11" t="s">
        <v>700</v>
      </c>
      <c r="G3728" s="11" t="s">
        <v>259</v>
      </c>
      <c r="H3728" s="11" t="s">
        <v>117</v>
      </c>
      <c r="I3728" s="11" t="s">
        <v>287</v>
      </c>
      <c r="J3728" s="11" t="s">
        <v>99</v>
      </c>
      <c r="K3728" s="11" t="s">
        <v>70</v>
      </c>
      <c r="L3728" s="11" t="s">
        <v>157</v>
      </c>
      <c r="M3728" s="11" t="s">
        <v>101</v>
      </c>
      <c r="N3728" s="11">
        <v>36</v>
      </c>
      <c r="O3728" s="11">
        <v>2019</v>
      </c>
      <c r="P3728" s="11" t="s">
        <v>154</v>
      </c>
      <c r="Q3728" s="11" t="s">
        <v>154</v>
      </c>
      <c r="R3728" s="11" t="s">
        <v>259</v>
      </c>
      <c r="S3728" s="11" t="s">
        <v>104</v>
      </c>
      <c r="T3728" s="11">
        <v>1184</v>
      </c>
      <c r="U3728" s="11" t="str">
        <f>IF(ISERROR(VLOOKUP(I3728,'BACK INFO'!F:F,1,0)),IF(ISERROR(VLOOKUP(I3728,'BACK INFO'!H:H,1,0)),K3728,'BACK INFO'!$H$1),'BACK INFO'!$G$1)</f>
        <v>JUDITH ANN DEAL</v>
      </c>
    </row>
    <row r="3729" spans="1:21" s="11" customFormat="1" x14ac:dyDescent="0.35">
      <c r="A3729" s="11" t="s">
        <v>94</v>
      </c>
      <c r="B3729" s="11">
        <v>2019</v>
      </c>
      <c r="C3729" s="11">
        <v>4</v>
      </c>
      <c r="D3729" s="11" t="s">
        <v>95</v>
      </c>
      <c r="E3729" s="11" t="s">
        <v>96</v>
      </c>
      <c r="F3729" s="11" t="s">
        <v>700</v>
      </c>
      <c r="G3729" s="11" t="s">
        <v>259</v>
      </c>
      <c r="H3729" s="11" t="s">
        <v>117</v>
      </c>
      <c r="I3729" s="11" t="s">
        <v>541</v>
      </c>
      <c r="J3729" s="11" t="s">
        <v>99</v>
      </c>
      <c r="K3729" s="11" t="s">
        <v>67</v>
      </c>
      <c r="L3729" s="11" t="s">
        <v>135</v>
      </c>
      <c r="M3729" s="11" t="s">
        <v>101</v>
      </c>
      <c r="N3729" s="11">
        <v>66</v>
      </c>
      <c r="O3729" s="11">
        <v>2019</v>
      </c>
      <c r="P3729" s="11" t="s">
        <v>154</v>
      </c>
      <c r="Q3729" s="11" t="s">
        <v>154</v>
      </c>
      <c r="R3729" s="11" t="s">
        <v>259</v>
      </c>
      <c r="S3729" s="11" t="s">
        <v>104</v>
      </c>
      <c r="T3729" s="11">
        <v>2170</v>
      </c>
      <c r="U3729" s="11" t="str">
        <f>IF(ISERROR(VLOOKUP(I3729,'BACK INFO'!F:F,1,0)),IF(ISERROR(VLOOKUP(I3729,'BACK INFO'!H:H,1,0)),K3729,'BACK INFO'!$H$1),'BACK INFO'!$G$1)</f>
        <v>ANITA M. HOPKINS</v>
      </c>
    </row>
    <row r="3730" spans="1:21" s="11" customFormat="1" x14ac:dyDescent="0.35">
      <c r="A3730" s="11" t="s">
        <v>94</v>
      </c>
      <c r="B3730" s="11">
        <v>2019</v>
      </c>
      <c r="C3730" s="11">
        <v>4</v>
      </c>
      <c r="D3730" s="11" t="s">
        <v>95</v>
      </c>
      <c r="E3730" s="11" t="s">
        <v>96</v>
      </c>
      <c r="F3730" s="11" t="s">
        <v>700</v>
      </c>
      <c r="G3730" s="11" t="s">
        <v>259</v>
      </c>
      <c r="H3730" s="11" t="s">
        <v>117</v>
      </c>
      <c r="I3730" s="11" t="s">
        <v>248</v>
      </c>
      <c r="J3730" s="11" t="s">
        <v>99</v>
      </c>
      <c r="K3730" s="11" t="s">
        <v>72</v>
      </c>
      <c r="L3730" s="11" t="s">
        <v>114</v>
      </c>
      <c r="M3730" s="11" t="s">
        <v>101</v>
      </c>
      <c r="N3730" s="11">
        <v>74</v>
      </c>
      <c r="O3730" s="11">
        <v>2019</v>
      </c>
      <c r="P3730" s="11" t="s">
        <v>154</v>
      </c>
      <c r="Q3730" s="11" t="s">
        <v>154</v>
      </c>
      <c r="R3730" s="11" t="s">
        <v>259</v>
      </c>
      <c r="S3730" s="11" t="s">
        <v>104</v>
      </c>
      <c r="T3730" s="11">
        <v>2420</v>
      </c>
      <c r="U3730" s="11" t="str">
        <f>IF(ISERROR(VLOOKUP(I3730,'BACK INFO'!F:F,1,0)),IF(ISERROR(VLOOKUP(I3730,'BACK INFO'!H:H,1,0)),K3730,'BACK INFO'!$H$1),'BACK INFO'!$G$1)</f>
        <v>BILL MILLER AND COMPANY</v>
      </c>
    </row>
    <row r="3731" spans="1:21" s="11" customFormat="1" x14ac:dyDescent="0.35">
      <c r="A3731" s="11" t="s">
        <v>94</v>
      </c>
      <c r="B3731" s="11">
        <v>2019</v>
      </c>
      <c r="C3731" s="11">
        <v>4</v>
      </c>
      <c r="D3731" s="11" t="s">
        <v>95</v>
      </c>
      <c r="E3731" s="11" t="s">
        <v>96</v>
      </c>
      <c r="F3731" s="11" t="s">
        <v>700</v>
      </c>
      <c r="G3731" s="11" t="s">
        <v>259</v>
      </c>
      <c r="H3731" s="11" t="s">
        <v>117</v>
      </c>
      <c r="I3731" s="11" t="s">
        <v>542</v>
      </c>
      <c r="J3731" s="11" t="s">
        <v>99</v>
      </c>
      <c r="K3731" s="11" t="s">
        <v>72</v>
      </c>
      <c r="L3731" s="11" t="s">
        <v>459</v>
      </c>
      <c r="M3731" s="11" t="s">
        <v>101</v>
      </c>
      <c r="N3731" s="11">
        <v>19</v>
      </c>
      <c r="O3731" s="11">
        <v>2019</v>
      </c>
      <c r="P3731" s="11" t="s">
        <v>154</v>
      </c>
      <c r="Q3731" s="11" t="s">
        <v>154</v>
      </c>
      <c r="R3731" s="11" t="s">
        <v>259</v>
      </c>
      <c r="S3731" s="11" t="s">
        <v>104</v>
      </c>
      <c r="T3731" s="11">
        <v>603</v>
      </c>
      <c r="U3731" s="11" t="str">
        <f>IF(ISERROR(VLOOKUP(I3731,'BACK INFO'!F:F,1,0)),IF(ISERROR(VLOOKUP(I3731,'BACK INFO'!H:H,1,0)),K3731,'BACK INFO'!$H$1),'BACK INFO'!$G$1)</f>
        <v>BILL MILLER AND COMPANY</v>
      </c>
    </row>
    <row r="3732" spans="1:21" s="11" customFormat="1" x14ac:dyDescent="0.35">
      <c r="A3732" s="11" t="s">
        <v>94</v>
      </c>
      <c r="B3732" s="11">
        <v>2019</v>
      </c>
      <c r="C3732" s="11">
        <v>4</v>
      </c>
      <c r="D3732" s="11" t="s">
        <v>95</v>
      </c>
      <c r="E3732" s="11" t="s">
        <v>96</v>
      </c>
      <c r="F3732" s="11" t="s">
        <v>700</v>
      </c>
      <c r="G3732" s="11" t="s">
        <v>259</v>
      </c>
      <c r="H3732" s="11" t="s">
        <v>117</v>
      </c>
      <c r="I3732" s="11" t="s">
        <v>322</v>
      </c>
      <c r="J3732" s="11" t="s">
        <v>99</v>
      </c>
      <c r="K3732" s="11" t="s">
        <v>75</v>
      </c>
      <c r="L3732" s="11" t="s">
        <v>127</v>
      </c>
      <c r="M3732" s="11" t="s">
        <v>101</v>
      </c>
      <c r="N3732" s="11">
        <v>4</v>
      </c>
      <c r="O3732" s="11">
        <v>2019</v>
      </c>
      <c r="P3732" s="11" t="s">
        <v>154</v>
      </c>
      <c r="Q3732" s="11" t="s">
        <v>154</v>
      </c>
      <c r="R3732" s="11" t="s">
        <v>259</v>
      </c>
      <c r="S3732" s="11" t="s">
        <v>104</v>
      </c>
      <c r="T3732" s="11">
        <v>124</v>
      </c>
      <c r="U3732" s="11" t="str">
        <f>IF(ISERROR(VLOOKUP(I3732,'BACK INFO'!F:F,1,0)),IF(ISERROR(VLOOKUP(I3732,'BACK INFO'!H:H,1,0)),K3732,'BACK INFO'!$H$1),'BACK INFO'!$G$1)</f>
        <v>LAURA BONG</v>
      </c>
    </row>
    <row r="3733" spans="1:21" s="11" customFormat="1" x14ac:dyDescent="0.35">
      <c r="A3733" s="11" t="s">
        <v>94</v>
      </c>
      <c r="B3733" s="11">
        <v>2019</v>
      </c>
      <c r="C3733" s="11">
        <v>4</v>
      </c>
      <c r="D3733" s="11" t="s">
        <v>95</v>
      </c>
      <c r="E3733" s="11" t="s">
        <v>96</v>
      </c>
      <c r="F3733" s="11" t="s">
        <v>700</v>
      </c>
      <c r="G3733" s="11" t="s">
        <v>259</v>
      </c>
      <c r="H3733" s="11" t="s">
        <v>117</v>
      </c>
      <c r="I3733" s="11" t="s">
        <v>251</v>
      </c>
      <c r="J3733" s="11" t="s">
        <v>99</v>
      </c>
      <c r="K3733" s="11" t="s">
        <v>76</v>
      </c>
      <c r="L3733" s="11" t="s">
        <v>127</v>
      </c>
      <c r="M3733" s="11" t="s">
        <v>101</v>
      </c>
      <c r="N3733" s="11">
        <v>58</v>
      </c>
      <c r="O3733" s="11">
        <v>2019</v>
      </c>
      <c r="P3733" s="11" t="s">
        <v>154</v>
      </c>
      <c r="Q3733" s="11" t="s">
        <v>154</v>
      </c>
      <c r="R3733" s="11" t="s">
        <v>259</v>
      </c>
      <c r="S3733" s="11" t="s">
        <v>104</v>
      </c>
      <c r="T3733" s="11">
        <v>1870</v>
      </c>
      <c r="U3733" s="11" t="str">
        <f>IF(ISERROR(VLOOKUP(I3733,'BACK INFO'!F:F,1,0)),IF(ISERROR(VLOOKUP(I3733,'BACK INFO'!H:H,1,0)),K3733,'BACK INFO'!$H$1),'BACK INFO'!$G$1)</f>
        <v>MIE MANNICHE</v>
      </c>
    </row>
    <row r="3734" spans="1:21" s="11" customFormat="1" x14ac:dyDescent="0.35">
      <c r="A3734" s="11" t="s">
        <v>94</v>
      </c>
      <c r="B3734" s="11">
        <v>2019</v>
      </c>
      <c r="C3734" s="11">
        <v>4</v>
      </c>
      <c r="D3734" s="11" t="s">
        <v>95</v>
      </c>
      <c r="E3734" s="11" t="s">
        <v>96</v>
      </c>
      <c r="F3734" s="11" t="s">
        <v>700</v>
      </c>
      <c r="G3734" s="11" t="s">
        <v>259</v>
      </c>
      <c r="H3734" s="11" t="s">
        <v>117</v>
      </c>
      <c r="I3734" s="11" t="s">
        <v>148</v>
      </c>
      <c r="J3734" s="11" t="s">
        <v>99</v>
      </c>
      <c r="K3734" s="11" t="s">
        <v>71</v>
      </c>
      <c r="L3734" s="11" t="s">
        <v>149</v>
      </c>
      <c r="M3734" s="11" t="s">
        <v>101</v>
      </c>
      <c r="N3734" s="11">
        <v>9</v>
      </c>
      <c r="O3734" s="11">
        <v>2019</v>
      </c>
      <c r="P3734" s="11" t="s">
        <v>154</v>
      </c>
      <c r="Q3734" s="11" t="s">
        <v>154</v>
      </c>
      <c r="R3734" s="11" t="s">
        <v>259</v>
      </c>
      <c r="S3734" s="11" t="s">
        <v>104</v>
      </c>
      <c r="T3734" s="11">
        <v>294</v>
      </c>
      <c r="U3734" s="11" t="str">
        <f>IF(ISERROR(VLOOKUP(I3734,'BACK INFO'!F:F,1,0)),IF(ISERROR(VLOOKUP(I3734,'BACK INFO'!H:H,1,0)),K3734,'BACK INFO'!$H$1),'BACK INFO'!$G$1)</f>
        <v>HOLLY SALES INC.</v>
      </c>
    </row>
    <row r="3735" spans="1:21" s="11" customFormat="1" x14ac:dyDescent="0.35">
      <c r="A3735" s="11" t="s">
        <v>94</v>
      </c>
      <c r="B3735" s="11">
        <v>2019</v>
      </c>
      <c r="C3735" s="11">
        <v>4</v>
      </c>
      <c r="D3735" s="11" t="s">
        <v>95</v>
      </c>
      <c r="E3735" s="11" t="s">
        <v>96</v>
      </c>
      <c r="F3735" s="11" t="s">
        <v>700</v>
      </c>
      <c r="G3735" s="11" t="s">
        <v>259</v>
      </c>
      <c r="H3735" s="11" t="s">
        <v>117</v>
      </c>
      <c r="I3735" s="11" t="s">
        <v>252</v>
      </c>
      <c r="J3735" s="11" t="s">
        <v>99</v>
      </c>
      <c r="K3735" s="11" t="s">
        <v>70</v>
      </c>
      <c r="L3735" s="11" t="s">
        <v>157</v>
      </c>
      <c r="M3735" s="11" t="s">
        <v>101</v>
      </c>
      <c r="N3735" s="11">
        <v>67</v>
      </c>
      <c r="O3735" s="11">
        <v>2019</v>
      </c>
      <c r="P3735" s="11" t="s">
        <v>154</v>
      </c>
      <c r="Q3735" s="11" t="s">
        <v>154</v>
      </c>
      <c r="R3735" s="11" t="s">
        <v>259</v>
      </c>
      <c r="S3735" s="11" t="s">
        <v>104</v>
      </c>
      <c r="T3735" s="11">
        <v>2093.3999999999996</v>
      </c>
      <c r="U3735" s="11" t="str">
        <f>IF(ISERROR(VLOOKUP(I3735,'BACK INFO'!F:F,1,0)),IF(ISERROR(VLOOKUP(I3735,'BACK INFO'!H:H,1,0)),K3735,'BACK INFO'!$H$1),'BACK INFO'!$G$1)</f>
        <v>JUDITH ANN DEAL</v>
      </c>
    </row>
    <row r="3736" spans="1:21" s="11" customFormat="1" x14ac:dyDescent="0.35">
      <c r="A3736" s="11" t="s">
        <v>94</v>
      </c>
      <c r="B3736" s="11">
        <v>2019</v>
      </c>
      <c r="C3736" s="11">
        <v>4</v>
      </c>
      <c r="D3736" s="11" t="s">
        <v>95</v>
      </c>
      <c r="E3736" s="11" t="s">
        <v>96</v>
      </c>
      <c r="F3736" s="11" t="s">
        <v>700</v>
      </c>
      <c r="G3736" s="11" t="s">
        <v>259</v>
      </c>
      <c r="H3736" s="11" t="s">
        <v>117</v>
      </c>
      <c r="I3736" s="11" t="s">
        <v>500</v>
      </c>
      <c r="J3736" s="11" t="s">
        <v>99</v>
      </c>
      <c r="K3736" s="11" t="s">
        <v>75</v>
      </c>
      <c r="L3736" s="11" t="s">
        <v>131</v>
      </c>
      <c r="M3736" s="11" t="s">
        <v>101</v>
      </c>
      <c r="N3736" s="11">
        <v>6</v>
      </c>
      <c r="O3736" s="11">
        <v>2019</v>
      </c>
      <c r="P3736" s="11" t="s">
        <v>154</v>
      </c>
      <c r="Q3736" s="11" t="s">
        <v>154</v>
      </c>
      <c r="R3736" s="11" t="s">
        <v>259</v>
      </c>
      <c r="S3736" s="11" t="s">
        <v>104</v>
      </c>
      <c r="T3736" s="11">
        <v>192</v>
      </c>
      <c r="U3736" s="11" t="str">
        <f>IF(ISERROR(VLOOKUP(I3736,'BACK INFO'!F:F,1,0)),IF(ISERROR(VLOOKUP(I3736,'BACK INFO'!H:H,1,0)),K3736,'BACK INFO'!$H$1),'BACK INFO'!$G$1)</f>
        <v>LAURA BONG</v>
      </c>
    </row>
    <row r="3737" spans="1:21" s="11" customFormat="1" x14ac:dyDescent="0.35">
      <c r="A3737" s="11" t="s">
        <v>94</v>
      </c>
      <c r="B3737" s="11">
        <v>2019</v>
      </c>
      <c r="C3737" s="11">
        <v>4</v>
      </c>
      <c r="D3737" s="11" t="s">
        <v>95</v>
      </c>
      <c r="E3737" s="11" t="s">
        <v>96</v>
      </c>
      <c r="F3737" s="11" t="s">
        <v>700</v>
      </c>
      <c r="G3737" s="11" t="s">
        <v>259</v>
      </c>
      <c r="H3737" s="11" t="s">
        <v>117</v>
      </c>
      <c r="I3737" s="11" t="s">
        <v>185</v>
      </c>
      <c r="J3737" s="11" t="s">
        <v>99</v>
      </c>
      <c r="K3737" s="11" t="s">
        <v>76</v>
      </c>
      <c r="L3737" s="11" t="s">
        <v>127</v>
      </c>
      <c r="M3737" s="11" t="s">
        <v>101</v>
      </c>
      <c r="N3737" s="11">
        <v>15</v>
      </c>
      <c r="O3737" s="11">
        <v>2019</v>
      </c>
      <c r="P3737" s="11" t="s">
        <v>154</v>
      </c>
      <c r="Q3737" s="11" t="s">
        <v>154</v>
      </c>
      <c r="R3737" s="11" t="s">
        <v>259</v>
      </c>
      <c r="S3737" s="11" t="s">
        <v>104</v>
      </c>
      <c r="T3737" s="11">
        <v>510</v>
      </c>
      <c r="U3737" s="11" t="str">
        <f>IF(ISERROR(VLOOKUP(I3737,'BACK INFO'!F:F,1,0)),IF(ISERROR(VLOOKUP(I3737,'BACK INFO'!H:H,1,0)),K3737,'BACK INFO'!$H$1),'BACK INFO'!$G$1)</f>
        <v>MIE MANNICHE</v>
      </c>
    </row>
    <row r="3738" spans="1:21" s="11" customFormat="1" x14ac:dyDescent="0.35">
      <c r="A3738" s="11" t="s">
        <v>94</v>
      </c>
      <c r="B3738" s="11">
        <v>2019</v>
      </c>
      <c r="C3738" s="11">
        <v>4</v>
      </c>
      <c r="D3738" s="11" t="s">
        <v>95</v>
      </c>
      <c r="E3738" s="11" t="s">
        <v>96</v>
      </c>
      <c r="F3738" s="11" t="s">
        <v>700</v>
      </c>
      <c r="G3738" s="11" t="s">
        <v>259</v>
      </c>
      <c r="H3738" s="11" t="s">
        <v>117</v>
      </c>
      <c r="I3738" s="11" t="s">
        <v>547</v>
      </c>
      <c r="J3738" s="11" t="s">
        <v>99</v>
      </c>
      <c r="K3738" s="11" t="s">
        <v>72</v>
      </c>
      <c r="L3738" s="11" t="s">
        <v>114</v>
      </c>
      <c r="M3738" s="11" t="s">
        <v>101</v>
      </c>
      <c r="N3738" s="11">
        <v>12</v>
      </c>
      <c r="O3738" s="11">
        <v>2019</v>
      </c>
      <c r="P3738" s="11" t="s">
        <v>154</v>
      </c>
      <c r="Q3738" s="11" t="s">
        <v>154</v>
      </c>
      <c r="R3738" s="11" t="s">
        <v>259</v>
      </c>
      <c r="S3738" s="11" t="s">
        <v>104</v>
      </c>
      <c r="T3738" s="11">
        <v>395</v>
      </c>
      <c r="U3738" s="11" t="str">
        <f>IF(ISERROR(VLOOKUP(I3738,'BACK INFO'!F:F,1,0)),IF(ISERROR(VLOOKUP(I3738,'BACK INFO'!H:H,1,0)),K3738,'BACK INFO'!$H$1),'BACK INFO'!$G$1)</f>
        <v>BILL MILLER AND COMPANY</v>
      </c>
    </row>
    <row r="3739" spans="1:21" s="11" customFormat="1" x14ac:dyDescent="0.35">
      <c r="A3739" s="11" t="s">
        <v>94</v>
      </c>
      <c r="B3739" s="11">
        <v>2019</v>
      </c>
      <c r="C3739" s="11">
        <v>4</v>
      </c>
      <c r="D3739" s="11" t="s">
        <v>95</v>
      </c>
      <c r="E3739" s="11" t="s">
        <v>96</v>
      </c>
      <c r="F3739" s="11" t="s">
        <v>700</v>
      </c>
      <c r="G3739" s="11" t="s">
        <v>259</v>
      </c>
      <c r="H3739" s="11" t="s">
        <v>117</v>
      </c>
      <c r="I3739" s="11" t="s">
        <v>255</v>
      </c>
      <c r="J3739" s="11" t="s">
        <v>99</v>
      </c>
      <c r="K3739" s="11" t="s">
        <v>72</v>
      </c>
      <c r="L3739" s="11" t="s">
        <v>114</v>
      </c>
      <c r="M3739" s="11" t="s">
        <v>101</v>
      </c>
      <c r="N3739" s="11">
        <v>21</v>
      </c>
      <c r="O3739" s="11">
        <v>2019</v>
      </c>
      <c r="P3739" s="11" t="s">
        <v>154</v>
      </c>
      <c r="Q3739" s="11" t="s">
        <v>154</v>
      </c>
      <c r="R3739" s="11" t="s">
        <v>259</v>
      </c>
      <c r="S3739" s="11" t="s">
        <v>104</v>
      </c>
      <c r="T3739" s="11">
        <v>682</v>
      </c>
      <c r="U3739" s="11" t="str">
        <f>IF(ISERROR(VLOOKUP(I3739,'BACK INFO'!F:F,1,0)),IF(ISERROR(VLOOKUP(I3739,'BACK INFO'!H:H,1,0)),K3739,'BACK INFO'!$H$1),'BACK INFO'!$G$1)</f>
        <v>BILL MILLER AND COMPANY</v>
      </c>
    </row>
    <row r="3740" spans="1:21" s="11" customFormat="1" x14ac:dyDescent="0.35">
      <c r="A3740" s="11" t="s">
        <v>94</v>
      </c>
      <c r="B3740" s="11">
        <v>2019</v>
      </c>
      <c r="C3740" s="11">
        <v>4</v>
      </c>
      <c r="D3740" s="11" t="s">
        <v>95</v>
      </c>
      <c r="E3740" s="11" t="s">
        <v>96</v>
      </c>
      <c r="F3740" s="11" t="s">
        <v>700</v>
      </c>
      <c r="G3740" s="11" t="s">
        <v>259</v>
      </c>
      <c r="H3740" s="11" t="s">
        <v>117</v>
      </c>
      <c r="I3740" s="11" t="s">
        <v>411</v>
      </c>
      <c r="J3740" s="11" t="s">
        <v>99</v>
      </c>
      <c r="K3740" s="11" t="s">
        <v>67</v>
      </c>
      <c r="L3740" s="11" t="s">
        <v>173</v>
      </c>
      <c r="M3740" s="11" t="s">
        <v>101</v>
      </c>
      <c r="N3740" s="11">
        <v>48</v>
      </c>
      <c r="O3740" s="11">
        <v>2019</v>
      </c>
      <c r="P3740" s="11" t="s">
        <v>154</v>
      </c>
      <c r="Q3740" s="11" t="s">
        <v>154</v>
      </c>
      <c r="R3740" s="11" t="s">
        <v>259</v>
      </c>
      <c r="S3740" s="11" t="s">
        <v>104</v>
      </c>
      <c r="T3740" s="11">
        <v>1549</v>
      </c>
      <c r="U3740" s="11" t="str">
        <f>IF(ISERROR(VLOOKUP(I3740,'BACK INFO'!F:F,1,0)),IF(ISERROR(VLOOKUP(I3740,'BACK INFO'!H:H,1,0)),K3740,'BACK INFO'!$H$1),'BACK INFO'!$G$1)</f>
        <v>ANITA M. HOPKINS</v>
      </c>
    </row>
    <row r="3741" spans="1:21" s="11" customFormat="1" x14ac:dyDescent="0.35">
      <c r="A3741" s="11" t="s">
        <v>94</v>
      </c>
      <c r="B3741" s="11">
        <v>2019</v>
      </c>
      <c r="C3741" s="11">
        <v>4</v>
      </c>
      <c r="D3741" s="11" t="s">
        <v>95</v>
      </c>
      <c r="E3741" s="11" t="s">
        <v>96</v>
      </c>
      <c r="F3741" s="11" t="s">
        <v>700</v>
      </c>
      <c r="G3741" s="11" t="s">
        <v>259</v>
      </c>
      <c r="H3741" s="11" t="s">
        <v>117</v>
      </c>
      <c r="I3741" s="11" t="s">
        <v>530</v>
      </c>
      <c r="J3741" s="11" t="s">
        <v>99</v>
      </c>
      <c r="K3741" s="11" t="s">
        <v>75</v>
      </c>
      <c r="L3741" s="11" t="s">
        <v>273</v>
      </c>
      <c r="M3741" s="11" t="s">
        <v>101</v>
      </c>
      <c r="N3741" s="11">
        <v>20</v>
      </c>
      <c r="O3741" s="11">
        <v>2019</v>
      </c>
      <c r="P3741" s="11" t="s">
        <v>154</v>
      </c>
      <c r="Q3741" s="11" t="s">
        <v>154</v>
      </c>
      <c r="R3741" s="11" t="s">
        <v>259</v>
      </c>
      <c r="S3741" s="11" t="s">
        <v>104</v>
      </c>
      <c r="T3741" s="11">
        <v>655</v>
      </c>
      <c r="U3741" s="11" t="str">
        <f>IF(ISERROR(VLOOKUP(I3741,'BACK INFO'!F:F,1,0)),IF(ISERROR(VLOOKUP(I3741,'BACK INFO'!H:H,1,0)),K3741,'BACK INFO'!$H$1),'BACK INFO'!$G$1)</f>
        <v>LAURA BONG</v>
      </c>
    </row>
    <row r="3742" spans="1:21" s="11" customFormat="1" x14ac:dyDescent="0.35">
      <c r="A3742" s="11" t="s">
        <v>94</v>
      </c>
      <c r="B3742" s="11">
        <v>2019</v>
      </c>
      <c r="C3742" s="11">
        <v>4</v>
      </c>
      <c r="D3742" s="11" t="s">
        <v>95</v>
      </c>
      <c r="E3742" s="11" t="s">
        <v>96</v>
      </c>
      <c r="F3742" s="11" t="s">
        <v>700</v>
      </c>
      <c r="G3742" s="11" t="s">
        <v>259</v>
      </c>
      <c r="H3742" s="11" t="s">
        <v>117</v>
      </c>
      <c r="I3742" s="11" t="s">
        <v>530</v>
      </c>
      <c r="J3742" s="11" t="s">
        <v>99</v>
      </c>
      <c r="K3742" s="11" t="s">
        <v>75</v>
      </c>
      <c r="L3742" s="11" t="s">
        <v>131</v>
      </c>
      <c r="M3742" s="11" t="s">
        <v>101</v>
      </c>
      <c r="N3742" s="11">
        <v>7</v>
      </c>
      <c r="O3742" s="11">
        <v>2019</v>
      </c>
      <c r="P3742" s="11" t="s">
        <v>154</v>
      </c>
      <c r="Q3742" s="11" t="s">
        <v>154</v>
      </c>
      <c r="R3742" s="11" t="s">
        <v>259</v>
      </c>
      <c r="S3742" s="11" t="s">
        <v>104</v>
      </c>
      <c r="T3742" s="11">
        <v>224</v>
      </c>
      <c r="U3742" s="11" t="str">
        <f>IF(ISERROR(VLOOKUP(I3742,'BACK INFO'!F:F,1,0)),IF(ISERROR(VLOOKUP(I3742,'BACK INFO'!H:H,1,0)),K3742,'BACK INFO'!$H$1),'BACK INFO'!$G$1)</f>
        <v>LAURA BONG</v>
      </c>
    </row>
    <row r="3743" spans="1:21" s="11" customFormat="1" x14ac:dyDescent="0.35">
      <c r="A3743" s="11" t="s">
        <v>94</v>
      </c>
      <c r="B3743" s="11">
        <v>2019</v>
      </c>
      <c r="C3743" s="11">
        <v>4</v>
      </c>
      <c r="D3743" s="11" t="s">
        <v>95</v>
      </c>
      <c r="E3743" s="11" t="s">
        <v>96</v>
      </c>
      <c r="F3743" s="11" t="s">
        <v>700</v>
      </c>
      <c r="G3743" s="11" t="s">
        <v>259</v>
      </c>
      <c r="H3743" s="11" t="s">
        <v>117</v>
      </c>
      <c r="I3743" s="11" t="s">
        <v>415</v>
      </c>
      <c r="J3743" s="11" t="s">
        <v>99</v>
      </c>
      <c r="K3743" s="11" t="s">
        <v>245</v>
      </c>
      <c r="L3743" s="11" t="s">
        <v>246</v>
      </c>
      <c r="M3743" s="11" t="s">
        <v>246</v>
      </c>
      <c r="N3743" s="11">
        <v>28</v>
      </c>
      <c r="O3743" s="11">
        <v>2019</v>
      </c>
      <c r="P3743" s="11" t="s">
        <v>154</v>
      </c>
      <c r="Q3743" s="11" t="s">
        <v>154</v>
      </c>
      <c r="R3743" s="11" t="s">
        <v>259</v>
      </c>
      <c r="S3743" s="11" t="s">
        <v>104</v>
      </c>
      <c r="T3743" s="11">
        <v>922</v>
      </c>
      <c r="U3743" s="11" t="str">
        <f>IF(ISERROR(VLOOKUP(I3743,'BACK INFO'!F:F,1,0)),IF(ISERROR(VLOOKUP(I3743,'BACK INFO'!H:H,1,0)),K3743,'BACK INFO'!$H$1),'BACK INFO'!$G$1)</f>
        <v>JULIUS ORTIZ MALDONADO</v>
      </c>
    </row>
    <row r="3744" spans="1:21" s="11" customFormat="1" x14ac:dyDescent="0.35">
      <c r="A3744" s="11" t="s">
        <v>94</v>
      </c>
      <c r="B3744" s="11">
        <v>2019</v>
      </c>
      <c r="C3744" s="11">
        <v>4</v>
      </c>
      <c r="D3744" s="11" t="s">
        <v>95</v>
      </c>
      <c r="E3744" s="11" t="s">
        <v>96</v>
      </c>
      <c r="F3744" s="11" t="s">
        <v>700</v>
      </c>
      <c r="G3744" s="11" t="s">
        <v>259</v>
      </c>
      <c r="H3744" s="11" t="s">
        <v>117</v>
      </c>
      <c r="I3744" s="11" t="s">
        <v>431</v>
      </c>
      <c r="J3744" s="11" t="s">
        <v>99</v>
      </c>
      <c r="K3744" s="11" t="s">
        <v>75</v>
      </c>
      <c r="L3744" s="11" t="s">
        <v>131</v>
      </c>
      <c r="M3744" s="11" t="s">
        <v>101</v>
      </c>
      <c r="N3744" s="11">
        <v>10</v>
      </c>
      <c r="O3744" s="11">
        <v>2019</v>
      </c>
      <c r="P3744" s="11" t="s">
        <v>154</v>
      </c>
      <c r="Q3744" s="11" t="s">
        <v>154</v>
      </c>
      <c r="R3744" s="11" t="s">
        <v>259</v>
      </c>
      <c r="S3744" s="11" t="s">
        <v>104</v>
      </c>
      <c r="T3744" s="11">
        <v>340</v>
      </c>
      <c r="U3744" s="11" t="str">
        <f>IF(ISERROR(VLOOKUP(I3744,'BACK INFO'!F:F,1,0)),IF(ISERROR(VLOOKUP(I3744,'BACK INFO'!H:H,1,0)),K3744,'BACK INFO'!$H$1),'BACK INFO'!$G$1)</f>
        <v>LAURA BONG</v>
      </c>
    </row>
    <row r="3745" spans="1:21" s="11" customFormat="1" x14ac:dyDescent="0.35">
      <c r="A3745" s="11" t="s">
        <v>94</v>
      </c>
      <c r="B3745" s="11">
        <v>2019</v>
      </c>
      <c r="C3745" s="11">
        <v>4</v>
      </c>
      <c r="D3745" s="11" t="s">
        <v>95</v>
      </c>
      <c r="E3745" s="11" t="s">
        <v>96</v>
      </c>
      <c r="F3745" s="11" t="s">
        <v>700</v>
      </c>
      <c r="G3745" s="11" t="s">
        <v>259</v>
      </c>
      <c r="H3745" s="11" t="s">
        <v>117</v>
      </c>
      <c r="I3745" s="11" t="s">
        <v>597</v>
      </c>
      <c r="J3745" s="11" t="s">
        <v>99</v>
      </c>
      <c r="K3745" s="11" t="s">
        <v>72</v>
      </c>
      <c r="L3745" s="11" t="s">
        <v>114</v>
      </c>
      <c r="M3745" s="11" t="s">
        <v>101</v>
      </c>
      <c r="N3745" s="11">
        <v>24</v>
      </c>
      <c r="O3745" s="11">
        <v>2019</v>
      </c>
      <c r="P3745" s="11" t="s">
        <v>154</v>
      </c>
      <c r="Q3745" s="11" t="s">
        <v>154</v>
      </c>
      <c r="R3745" s="11" t="s">
        <v>259</v>
      </c>
      <c r="S3745" s="11" t="s">
        <v>104</v>
      </c>
      <c r="T3745" s="11">
        <v>786</v>
      </c>
      <c r="U3745" s="11" t="str">
        <f>IF(ISERROR(VLOOKUP(I3745,'BACK INFO'!F:F,1,0)),IF(ISERROR(VLOOKUP(I3745,'BACK INFO'!H:H,1,0)),K3745,'BACK INFO'!$H$1),'BACK INFO'!$G$1)</f>
        <v>BILL MILLER AND COMPANY</v>
      </c>
    </row>
    <row r="3746" spans="1:21" s="11" customFormat="1" x14ac:dyDescent="0.35">
      <c r="A3746" s="11" t="s">
        <v>94</v>
      </c>
      <c r="B3746" s="11">
        <v>2019</v>
      </c>
      <c r="C3746" s="11">
        <v>4</v>
      </c>
      <c r="D3746" s="11" t="s">
        <v>95</v>
      </c>
      <c r="E3746" s="11" t="s">
        <v>96</v>
      </c>
      <c r="F3746" s="11" t="s">
        <v>700</v>
      </c>
      <c r="G3746" s="11" t="s">
        <v>259</v>
      </c>
      <c r="H3746" s="11" t="s">
        <v>117</v>
      </c>
      <c r="I3746" s="11" t="s">
        <v>233</v>
      </c>
      <c r="J3746" s="11" t="s">
        <v>99</v>
      </c>
      <c r="K3746" s="11" t="s">
        <v>67</v>
      </c>
      <c r="L3746" s="11" t="s">
        <v>234</v>
      </c>
      <c r="M3746" s="11" t="s">
        <v>101</v>
      </c>
      <c r="N3746" s="11">
        <v>20</v>
      </c>
      <c r="O3746" s="11">
        <v>2019</v>
      </c>
      <c r="P3746" s="11" t="s">
        <v>154</v>
      </c>
      <c r="Q3746" s="11" t="s">
        <v>154</v>
      </c>
      <c r="R3746" s="11" t="s">
        <v>259</v>
      </c>
      <c r="S3746" s="11" t="s">
        <v>104</v>
      </c>
      <c r="T3746" s="11">
        <v>631</v>
      </c>
      <c r="U3746" s="11" t="str">
        <f>IF(ISERROR(VLOOKUP(I3746,'BACK INFO'!F:F,1,0)),IF(ISERROR(VLOOKUP(I3746,'BACK INFO'!H:H,1,0)),K3746,'BACK INFO'!$H$1),'BACK INFO'!$G$1)</f>
        <v>ANITA M. HOPKINS</v>
      </c>
    </row>
    <row r="3747" spans="1:21" s="11" customFormat="1" x14ac:dyDescent="0.35">
      <c r="A3747" s="11" t="s">
        <v>94</v>
      </c>
      <c r="B3747" s="11">
        <v>2019</v>
      </c>
      <c r="C3747" s="11">
        <v>4</v>
      </c>
      <c r="D3747" s="11" t="s">
        <v>95</v>
      </c>
      <c r="E3747" s="11" t="s">
        <v>96</v>
      </c>
      <c r="F3747" s="11" t="s">
        <v>700</v>
      </c>
      <c r="G3747" s="11" t="s">
        <v>259</v>
      </c>
      <c r="H3747" s="11" t="s">
        <v>117</v>
      </c>
      <c r="I3747" s="11" t="s">
        <v>342</v>
      </c>
      <c r="J3747" s="11" t="s">
        <v>99</v>
      </c>
      <c r="K3747" s="11" t="s">
        <v>73</v>
      </c>
      <c r="L3747" s="11" t="s">
        <v>343</v>
      </c>
      <c r="M3747" s="11" t="s">
        <v>101</v>
      </c>
      <c r="N3747" s="11">
        <v>21</v>
      </c>
      <c r="O3747" s="11">
        <v>2019</v>
      </c>
      <c r="P3747" s="11" t="s">
        <v>154</v>
      </c>
      <c r="Q3747" s="11" t="s">
        <v>154</v>
      </c>
      <c r="R3747" s="11" t="s">
        <v>259</v>
      </c>
      <c r="S3747" s="11" t="s">
        <v>104</v>
      </c>
      <c r="T3747" s="11">
        <v>688</v>
      </c>
      <c r="U3747" s="11" t="str">
        <f>IF(ISERROR(VLOOKUP(I3747,'BACK INFO'!F:F,1,0)),IF(ISERROR(VLOOKUP(I3747,'BACK INFO'!H:H,1,0)),K3747,'BACK INFO'!$H$1),'BACK INFO'!$G$1)</f>
        <v>PHYLLIS POSNER</v>
      </c>
    </row>
    <row r="3748" spans="1:21" s="11" customFormat="1" x14ac:dyDescent="0.35">
      <c r="A3748" s="11" t="s">
        <v>94</v>
      </c>
      <c r="B3748" s="11">
        <v>2019</v>
      </c>
      <c r="C3748" s="11">
        <v>4</v>
      </c>
      <c r="D3748" s="11" t="s">
        <v>95</v>
      </c>
      <c r="E3748" s="11" t="s">
        <v>96</v>
      </c>
      <c r="F3748" s="11" t="s">
        <v>700</v>
      </c>
      <c r="G3748" s="11" t="s">
        <v>259</v>
      </c>
      <c r="H3748" s="11" t="s">
        <v>117</v>
      </c>
      <c r="I3748" s="11" t="s">
        <v>258</v>
      </c>
      <c r="J3748" s="11" t="s">
        <v>99</v>
      </c>
      <c r="K3748" s="11" t="s">
        <v>245</v>
      </c>
      <c r="L3748" s="11" t="s">
        <v>246</v>
      </c>
      <c r="M3748" s="11" t="s">
        <v>246</v>
      </c>
      <c r="N3748" s="11">
        <v>18</v>
      </c>
      <c r="O3748" s="11">
        <v>2019</v>
      </c>
      <c r="P3748" s="11" t="s">
        <v>154</v>
      </c>
      <c r="Q3748" s="11" t="s">
        <v>154</v>
      </c>
      <c r="R3748" s="11" t="s">
        <v>259</v>
      </c>
      <c r="S3748" s="11" t="s">
        <v>104</v>
      </c>
      <c r="T3748" s="11">
        <v>593</v>
      </c>
      <c r="U3748" s="11" t="str">
        <f>IF(ISERROR(VLOOKUP(I3748,'BACK INFO'!F:F,1,0)),IF(ISERROR(VLOOKUP(I3748,'BACK INFO'!H:H,1,0)),K3748,'BACK INFO'!$H$1),'BACK INFO'!$G$1)</f>
        <v>JULIUS ORTIZ MALDONADO</v>
      </c>
    </row>
    <row r="3749" spans="1:21" s="11" customFormat="1" x14ac:dyDescent="0.35">
      <c r="A3749" s="11" t="s">
        <v>94</v>
      </c>
      <c r="B3749" s="11">
        <v>2019</v>
      </c>
      <c r="C3749" s="11">
        <v>4</v>
      </c>
      <c r="D3749" s="11" t="s">
        <v>95</v>
      </c>
      <c r="E3749" s="11" t="s">
        <v>96</v>
      </c>
      <c r="F3749" s="11" t="s">
        <v>700</v>
      </c>
      <c r="G3749" s="11" t="s">
        <v>259</v>
      </c>
      <c r="H3749" s="11" t="s">
        <v>117</v>
      </c>
      <c r="I3749" s="11" t="s">
        <v>217</v>
      </c>
      <c r="J3749" s="11" t="s">
        <v>99</v>
      </c>
      <c r="K3749" s="11" t="s">
        <v>75</v>
      </c>
      <c r="L3749" s="11" t="s">
        <v>146</v>
      </c>
      <c r="M3749" s="11" t="s">
        <v>101</v>
      </c>
      <c r="N3749" s="11">
        <v>16</v>
      </c>
      <c r="O3749" s="11">
        <v>2019</v>
      </c>
      <c r="P3749" s="11" t="s">
        <v>154</v>
      </c>
      <c r="Q3749" s="11" t="s">
        <v>154</v>
      </c>
      <c r="R3749" s="11" t="s">
        <v>259</v>
      </c>
      <c r="S3749" s="11" t="s">
        <v>104</v>
      </c>
      <c r="T3749" s="11">
        <v>511</v>
      </c>
      <c r="U3749" s="11" t="str">
        <f>IF(ISERROR(VLOOKUP(I3749,'BACK INFO'!F:F,1,0)),IF(ISERROR(VLOOKUP(I3749,'BACK INFO'!H:H,1,0)),K3749,'BACK INFO'!$H$1),'BACK INFO'!$G$1)</f>
        <v>LAURA BONG</v>
      </c>
    </row>
    <row r="3750" spans="1:21" s="11" customFormat="1" x14ac:dyDescent="0.35">
      <c r="A3750" s="11" t="s">
        <v>94</v>
      </c>
      <c r="B3750" s="11">
        <v>2019</v>
      </c>
      <c r="C3750" s="11">
        <v>4</v>
      </c>
      <c r="D3750" s="11" t="s">
        <v>95</v>
      </c>
      <c r="E3750" s="11" t="s">
        <v>96</v>
      </c>
      <c r="F3750" s="11" t="s">
        <v>700</v>
      </c>
      <c r="G3750" s="11" t="s">
        <v>259</v>
      </c>
      <c r="H3750" s="11" t="s">
        <v>117</v>
      </c>
      <c r="I3750" s="11" t="s">
        <v>534</v>
      </c>
      <c r="J3750" s="11" t="s">
        <v>99</v>
      </c>
      <c r="K3750" s="11" t="s">
        <v>75</v>
      </c>
      <c r="L3750" s="11" t="s">
        <v>146</v>
      </c>
      <c r="M3750" s="11" t="s">
        <v>101</v>
      </c>
      <c r="N3750" s="11">
        <v>33</v>
      </c>
      <c r="O3750" s="11">
        <v>2019</v>
      </c>
      <c r="P3750" s="11" t="s">
        <v>154</v>
      </c>
      <c r="Q3750" s="11" t="s">
        <v>154</v>
      </c>
      <c r="R3750" s="11" t="s">
        <v>259</v>
      </c>
      <c r="S3750" s="11" t="s">
        <v>104</v>
      </c>
      <c r="T3750" s="11">
        <v>1026</v>
      </c>
      <c r="U3750" s="11" t="str">
        <f>IF(ISERROR(VLOOKUP(I3750,'BACK INFO'!F:F,1,0)),IF(ISERROR(VLOOKUP(I3750,'BACK INFO'!H:H,1,0)),K3750,'BACK INFO'!$H$1),'BACK INFO'!$G$1)</f>
        <v>LAURA BONG</v>
      </c>
    </row>
    <row r="3751" spans="1:21" s="11" customFormat="1" x14ac:dyDescent="0.35">
      <c r="A3751" s="11" t="s">
        <v>94</v>
      </c>
      <c r="B3751" s="11">
        <v>2019</v>
      </c>
      <c r="C3751" s="11">
        <v>4</v>
      </c>
      <c r="D3751" s="11" t="s">
        <v>95</v>
      </c>
      <c r="E3751" s="11" t="s">
        <v>96</v>
      </c>
      <c r="F3751" s="11" t="s">
        <v>700</v>
      </c>
      <c r="G3751" s="11" t="s">
        <v>259</v>
      </c>
      <c r="H3751" s="11" t="s">
        <v>117</v>
      </c>
      <c r="I3751" s="11" t="s">
        <v>604</v>
      </c>
      <c r="J3751" s="11" t="s">
        <v>99</v>
      </c>
      <c r="K3751" s="11" t="s">
        <v>75</v>
      </c>
      <c r="L3751" s="11" t="s">
        <v>146</v>
      </c>
      <c r="M3751" s="11" t="s">
        <v>101</v>
      </c>
      <c r="N3751" s="11">
        <v>22</v>
      </c>
      <c r="O3751" s="11">
        <v>2019</v>
      </c>
      <c r="P3751" s="11" t="s">
        <v>154</v>
      </c>
      <c r="Q3751" s="11" t="s">
        <v>154</v>
      </c>
      <c r="R3751" s="11" t="s">
        <v>259</v>
      </c>
      <c r="S3751" s="11" t="s">
        <v>104</v>
      </c>
      <c r="T3751" s="11">
        <v>717</v>
      </c>
      <c r="U3751" s="11" t="str">
        <f>IF(ISERROR(VLOOKUP(I3751,'BACK INFO'!F:F,1,0)),IF(ISERROR(VLOOKUP(I3751,'BACK INFO'!H:H,1,0)),K3751,'BACK INFO'!$H$1),'BACK INFO'!$G$1)</f>
        <v>LAURA BONG</v>
      </c>
    </row>
    <row r="3752" spans="1:21" s="11" customFormat="1" x14ac:dyDescent="0.35">
      <c r="A3752" s="11" t="s">
        <v>94</v>
      </c>
      <c r="B3752" s="11">
        <v>2019</v>
      </c>
      <c r="C3752" s="11">
        <v>4</v>
      </c>
      <c r="D3752" s="11" t="s">
        <v>95</v>
      </c>
      <c r="E3752" s="11" t="s">
        <v>96</v>
      </c>
      <c r="F3752" s="11" t="s">
        <v>700</v>
      </c>
      <c r="G3752" s="11" t="s">
        <v>259</v>
      </c>
      <c r="H3752" s="11" t="s">
        <v>117</v>
      </c>
      <c r="I3752" s="11" t="s">
        <v>64</v>
      </c>
      <c r="J3752" s="11" t="s">
        <v>99</v>
      </c>
      <c r="K3752" s="11" t="s">
        <v>54</v>
      </c>
      <c r="L3752" s="11" t="s">
        <v>165</v>
      </c>
      <c r="M3752" s="11" t="s">
        <v>101</v>
      </c>
      <c r="N3752" s="11">
        <v>404</v>
      </c>
      <c r="O3752" s="11">
        <v>2019</v>
      </c>
      <c r="P3752" s="11" t="s">
        <v>154</v>
      </c>
      <c r="Q3752" s="11" t="s">
        <v>154</v>
      </c>
      <c r="R3752" s="11" t="s">
        <v>259</v>
      </c>
      <c r="S3752" s="11" t="s">
        <v>104</v>
      </c>
      <c r="T3752" s="11">
        <v>12005.630000000005</v>
      </c>
      <c r="U3752" s="11" t="str">
        <f>IF(ISERROR(VLOOKUP(I3752,'BACK INFO'!F:F,1,0)),IF(ISERROR(VLOOKUP(I3752,'BACK INFO'!H:H,1,0)),K3752,'BACK INFO'!$H$1),'BACK INFO'!$G$1)</f>
        <v>PAIGE ALYSE STRAUGHAN</v>
      </c>
    </row>
    <row r="3753" spans="1:21" s="11" customFormat="1" x14ac:dyDescent="0.35">
      <c r="A3753" s="11" t="s">
        <v>94</v>
      </c>
      <c r="B3753" s="11">
        <v>2019</v>
      </c>
      <c r="C3753" s="11">
        <v>4</v>
      </c>
      <c r="D3753" s="11" t="s">
        <v>95</v>
      </c>
      <c r="E3753" s="11" t="s">
        <v>96</v>
      </c>
      <c r="F3753" s="11" t="s">
        <v>700</v>
      </c>
      <c r="G3753" s="11" t="s">
        <v>259</v>
      </c>
      <c r="H3753" s="11" t="s">
        <v>117</v>
      </c>
      <c r="I3753" s="11" t="s">
        <v>602</v>
      </c>
      <c r="J3753" s="11" t="s">
        <v>99</v>
      </c>
      <c r="K3753" s="11" t="s">
        <v>75</v>
      </c>
      <c r="L3753" s="11" t="s">
        <v>131</v>
      </c>
      <c r="M3753" s="11" t="s">
        <v>101</v>
      </c>
      <c r="N3753" s="11">
        <v>17</v>
      </c>
      <c r="O3753" s="11">
        <v>2019</v>
      </c>
      <c r="P3753" s="11" t="s">
        <v>154</v>
      </c>
      <c r="Q3753" s="11" t="s">
        <v>154</v>
      </c>
      <c r="R3753" s="11" t="s">
        <v>259</v>
      </c>
      <c r="S3753" s="11" t="s">
        <v>104</v>
      </c>
      <c r="T3753" s="11">
        <v>562</v>
      </c>
      <c r="U3753" s="11" t="str">
        <f>IF(ISERROR(VLOOKUP(I3753,'BACK INFO'!F:F,1,0)),IF(ISERROR(VLOOKUP(I3753,'BACK INFO'!H:H,1,0)),K3753,'BACK INFO'!$H$1),'BACK INFO'!$G$1)</f>
        <v>LAURA BONG</v>
      </c>
    </row>
    <row r="3754" spans="1:21" s="11" customFormat="1" x14ac:dyDescent="0.35">
      <c r="A3754" s="11" t="s">
        <v>94</v>
      </c>
      <c r="B3754" s="11">
        <v>2019</v>
      </c>
      <c r="C3754" s="11">
        <v>4</v>
      </c>
      <c r="D3754" s="11" t="s">
        <v>95</v>
      </c>
      <c r="E3754" s="11" t="s">
        <v>96</v>
      </c>
      <c r="F3754" s="11" t="s">
        <v>700</v>
      </c>
      <c r="G3754" s="11" t="s">
        <v>259</v>
      </c>
      <c r="H3754" s="11" t="s">
        <v>117</v>
      </c>
      <c r="I3754" s="11" t="s">
        <v>603</v>
      </c>
      <c r="J3754" s="11" t="s">
        <v>99</v>
      </c>
      <c r="K3754" s="11" t="s">
        <v>75</v>
      </c>
      <c r="L3754" s="11" t="s">
        <v>131</v>
      </c>
      <c r="M3754" s="11" t="s">
        <v>101</v>
      </c>
      <c r="N3754" s="11">
        <v>21</v>
      </c>
      <c r="O3754" s="11">
        <v>2019</v>
      </c>
      <c r="P3754" s="11" t="s">
        <v>154</v>
      </c>
      <c r="Q3754" s="11" t="s">
        <v>154</v>
      </c>
      <c r="R3754" s="11" t="s">
        <v>259</v>
      </c>
      <c r="S3754" s="11" t="s">
        <v>104</v>
      </c>
      <c r="T3754" s="11">
        <v>679</v>
      </c>
      <c r="U3754" s="11" t="str">
        <f>IF(ISERROR(VLOOKUP(I3754,'BACK INFO'!F:F,1,0)),IF(ISERROR(VLOOKUP(I3754,'BACK INFO'!H:H,1,0)),K3754,'BACK INFO'!$H$1),'BACK INFO'!$G$1)</f>
        <v>LAURA BONG</v>
      </c>
    </row>
    <row r="3755" spans="1:21" s="11" customFormat="1" x14ac:dyDescent="0.35">
      <c r="A3755" s="11" t="s">
        <v>94</v>
      </c>
      <c r="B3755" s="11">
        <v>2019</v>
      </c>
      <c r="C3755" s="11">
        <v>4</v>
      </c>
      <c r="D3755" s="11" t="s">
        <v>95</v>
      </c>
      <c r="E3755" s="11" t="s">
        <v>96</v>
      </c>
      <c r="F3755" s="11" t="s">
        <v>700</v>
      </c>
      <c r="G3755" s="11" t="s">
        <v>259</v>
      </c>
      <c r="H3755" s="11" t="s">
        <v>151</v>
      </c>
      <c r="I3755" s="11" t="s">
        <v>686</v>
      </c>
      <c r="J3755" s="11" t="s">
        <v>99</v>
      </c>
      <c r="K3755" s="11" t="s">
        <v>54</v>
      </c>
      <c r="L3755" s="11" t="s">
        <v>100</v>
      </c>
      <c r="M3755" s="11" t="s">
        <v>101</v>
      </c>
      <c r="N3755" s="11">
        <v>11</v>
      </c>
      <c r="O3755" s="11">
        <v>2019</v>
      </c>
      <c r="P3755" s="11" t="s">
        <v>154</v>
      </c>
      <c r="Q3755" s="11" t="s">
        <v>154</v>
      </c>
      <c r="R3755" s="11" t="s">
        <v>259</v>
      </c>
      <c r="S3755" s="11" t="s">
        <v>104</v>
      </c>
      <c r="T3755" s="11">
        <v>319.94</v>
      </c>
      <c r="U3755" s="11" t="str">
        <f>IF(ISERROR(VLOOKUP(I3755,'BACK INFO'!F:F,1,0)),IF(ISERROR(VLOOKUP(I3755,'BACK INFO'!H:H,1,0)),K3755,'BACK INFO'!$H$1),'BACK INFO'!$G$1)</f>
        <v>PAIGE ALYSE STRAUGHAN</v>
      </c>
    </row>
    <row r="3756" spans="1:21" s="11" customFormat="1" x14ac:dyDescent="0.35">
      <c r="A3756" s="11" t="s">
        <v>94</v>
      </c>
      <c r="B3756" s="11">
        <v>2019</v>
      </c>
      <c r="C3756" s="11">
        <v>4</v>
      </c>
      <c r="D3756" s="11" t="s">
        <v>95</v>
      </c>
      <c r="E3756" s="11" t="s">
        <v>96</v>
      </c>
      <c r="F3756" s="11" t="s">
        <v>700</v>
      </c>
      <c r="G3756" s="11" t="s">
        <v>259</v>
      </c>
      <c r="H3756" s="11" t="s">
        <v>151</v>
      </c>
      <c r="I3756" s="11" t="s">
        <v>200</v>
      </c>
      <c r="J3756" s="11" t="s">
        <v>120</v>
      </c>
      <c r="K3756" s="11" t="s">
        <v>69</v>
      </c>
      <c r="L3756" s="11" t="s">
        <v>143</v>
      </c>
      <c r="M3756" s="11" t="s">
        <v>122</v>
      </c>
      <c r="N3756" s="11">
        <v>4</v>
      </c>
      <c r="O3756" s="11">
        <v>2019</v>
      </c>
      <c r="P3756" s="11" t="s">
        <v>154</v>
      </c>
      <c r="Q3756" s="11" t="s">
        <v>154</v>
      </c>
      <c r="R3756" s="11" t="s">
        <v>259</v>
      </c>
      <c r="S3756" s="11" t="s">
        <v>104</v>
      </c>
      <c r="T3756" s="11">
        <v>160.46356139959883</v>
      </c>
      <c r="U3756" s="11" t="str">
        <f>IF(ISERROR(VLOOKUP(I3756,'BACK INFO'!F:F,1,0)),IF(ISERROR(VLOOKUP(I3756,'BACK INFO'!H:H,1,0)),K3756,'BACK INFO'!$H$1),'BACK INFO'!$G$1)</f>
        <v>JULIE BERTRAND</v>
      </c>
    </row>
    <row r="3757" spans="1:21" s="11" customFormat="1" x14ac:dyDescent="0.35">
      <c r="A3757" s="11" t="s">
        <v>94</v>
      </c>
      <c r="B3757" s="11">
        <v>2019</v>
      </c>
      <c r="C3757" s="11">
        <v>4</v>
      </c>
      <c r="D3757" s="11" t="s">
        <v>95</v>
      </c>
      <c r="E3757" s="11" t="s">
        <v>96</v>
      </c>
      <c r="F3757" s="11" t="s">
        <v>700</v>
      </c>
      <c r="G3757" s="11" t="s">
        <v>259</v>
      </c>
      <c r="H3757" s="11" t="s">
        <v>151</v>
      </c>
      <c r="I3757" s="11" t="s">
        <v>123</v>
      </c>
      <c r="J3757" s="11" t="s">
        <v>99</v>
      </c>
      <c r="K3757" s="11" t="s">
        <v>68</v>
      </c>
      <c r="L3757" s="11" t="s">
        <v>129</v>
      </c>
      <c r="M3757" s="11" t="s">
        <v>122</v>
      </c>
      <c r="N3757" s="11">
        <v>28</v>
      </c>
      <c r="O3757" s="11">
        <v>2019</v>
      </c>
      <c r="P3757" s="11" t="s">
        <v>154</v>
      </c>
      <c r="Q3757" s="11" t="s">
        <v>154</v>
      </c>
      <c r="R3757" s="11" t="s">
        <v>259</v>
      </c>
      <c r="S3757" s="11" t="s">
        <v>104</v>
      </c>
      <c r="T3757" s="11">
        <v>878</v>
      </c>
      <c r="U3757" s="11" t="str">
        <f>IF(ISERROR(VLOOKUP(I3757,'BACK INFO'!F:F,1,0)),IF(ISERROR(VLOOKUP(I3757,'BACK INFO'!H:H,1,0)),K3757,'BACK INFO'!$H$1),'BACK INFO'!$G$1)</f>
        <v>STEPHANIE VITALI</v>
      </c>
    </row>
    <row r="3758" spans="1:21" s="11" customFormat="1" x14ac:dyDescent="0.35">
      <c r="A3758" s="11" t="s">
        <v>94</v>
      </c>
      <c r="B3758" s="11">
        <v>2019</v>
      </c>
      <c r="C3758" s="11">
        <v>4</v>
      </c>
      <c r="D3758" s="11" t="s">
        <v>95</v>
      </c>
      <c r="E3758" s="11" t="s">
        <v>96</v>
      </c>
      <c r="F3758" s="11" t="s">
        <v>700</v>
      </c>
      <c r="G3758" s="11" t="s">
        <v>259</v>
      </c>
      <c r="H3758" s="11" t="s">
        <v>151</v>
      </c>
      <c r="I3758" s="11" t="s">
        <v>374</v>
      </c>
      <c r="J3758" s="11" t="s">
        <v>120</v>
      </c>
      <c r="K3758" s="11" t="s">
        <v>69</v>
      </c>
      <c r="L3758" s="11" t="s">
        <v>143</v>
      </c>
      <c r="M3758" s="11" t="s">
        <v>122</v>
      </c>
      <c r="N3758" s="11">
        <v>30</v>
      </c>
      <c r="O3758" s="11">
        <v>2019</v>
      </c>
      <c r="P3758" s="11" t="s">
        <v>154</v>
      </c>
      <c r="Q3758" s="11" t="s">
        <v>154</v>
      </c>
      <c r="R3758" s="11" t="s">
        <v>259</v>
      </c>
      <c r="S3758" s="11" t="s">
        <v>104</v>
      </c>
      <c r="T3758" s="11">
        <v>825.38444394918645</v>
      </c>
      <c r="U3758" s="11" t="str">
        <f>IF(ISERROR(VLOOKUP(I3758,'BACK INFO'!F:F,1,0)),IF(ISERROR(VLOOKUP(I3758,'BACK INFO'!H:H,1,0)),K3758,'BACK INFO'!$H$1),'BACK INFO'!$G$1)</f>
        <v>JULIE BERTRAND</v>
      </c>
    </row>
    <row r="3759" spans="1:21" s="11" customFormat="1" x14ac:dyDescent="0.35">
      <c r="A3759" s="11" t="s">
        <v>94</v>
      </c>
      <c r="B3759" s="11">
        <v>2019</v>
      </c>
      <c r="C3759" s="11">
        <v>4</v>
      </c>
      <c r="D3759" s="11" t="s">
        <v>95</v>
      </c>
      <c r="E3759" s="11" t="s">
        <v>96</v>
      </c>
      <c r="F3759" s="11" t="s">
        <v>700</v>
      </c>
      <c r="G3759" s="11" t="s">
        <v>259</v>
      </c>
      <c r="H3759" s="11" t="s">
        <v>151</v>
      </c>
      <c r="I3759" s="11" t="s">
        <v>530</v>
      </c>
      <c r="J3759" s="11" t="s">
        <v>99</v>
      </c>
      <c r="K3759" s="11" t="s">
        <v>75</v>
      </c>
      <c r="L3759" s="11" t="s">
        <v>273</v>
      </c>
      <c r="M3759" s="11" t="s">
        <v>101</v>
      </c>
      <c r="N3759" s="11">
        <v>3</v>
      </c>
      <c r="O3759" s="11">
        <v>2019</v>
      </c>
      <c r="P3759" s="11" t="s">
        <v>154</v>
      </c>
      <c r="Q3759" s="11" t="s">
        <v>154</v>
      </c>
      <c r="R3759" s="11" t="s">
        <v>259</v>
      </c>
      <c r="S3759" s="11" t="s">
        <v>104</v>
      </c>
      <c r="T3759" s="11">
        <v>73.5</v>
      </c>
      <c r="U3759" s="11" t="str">
        <f>IF(ISERROR(VLOOKUP(I3759,'BACK INFO'!F:F,1,0)),IF(ISERROR(VLOOKUP(I3759,'BACK INFO'!H:H,1,0)),K3759,'BACK INFO'!$H$1),'BACK INFO'!$G$1)</f>
        <v>LAURA BONG</v>
      </c>
    </row>
    <row r="3760" spans="1:21" s="11" customFormat="1" x14ac:dyDescent="0.35">
      <c r="A3760" s="11" t="s">
        <v>94</v>
      </c>
      <c r="B3760" s="11">
        <v>2019</v>
      </c>
      <c r="C3760" s="11">
        <v>4</v>
      </c>
      <c r="D3760" s="11" t="s">
        <v>95</v>
      </c>
      <c r="E3760" s="11" t="s">
        <v>96</v>
      </c>
      <c r="F3760" s="11" t="s">
        <v>700</v>
      </c>
      <c r="G3760" s="11" t="s">
        <v>259</v>
      </c>
      <c r="H3760" s="11" t="s">
        <v>151</v>
      </c>
      <c r="I3760" s="11" t="s">
        <v>623</v>
      </c>
      <c r="J3760" s="11" t="s">
        <v>120</v>
      </c>
      <c r="K3760" s="11" t="s">
        <v>68</v>
      </c>
      <c r="L3760" s="11" t="s">
        <v>129</v>
      </c>
      <c r="M3760" s="11" t="s">
        <v>122</v>
      </c>
      <c r="N3760" s="11">
        <v>1</v>
      </c>
      <c r="O3760" s="11">
        <v>2019</v>
      </c>
      <c r="P3760" s="11" t="s">
        <v>154</v>
      </c>
      <c r="Q3760" s="11" t="s">
        <v>154</v>
      </c>
      <c r="R3760" s="11" t="s">
        <v>259</v>
      </c>
      <c r="S3760" s="11" t="s">
        <v>104</v>
      </c>
      <c r="T3760" s="11">
        <v>32.687021766584948</v>
      </c>
      <c r="U3760" s="11" t="str">
        <f>IF(ISERROR(VLOOKUP(I3760,'BACK INFO'!F:F,1,0)),IF(ISERROR(VLOOKUP(I3760,'BACK INFO'!H:H,1,0)),K3760,'BACK INFO'!$H$1),'BACK INFO'!$G$1)</f>
        <v>STEPHANIE VITALI</v>
      </c>
    </row>
    <row r="3761" spans="1:21" s="11" customFormat="1" x14ac:dyDescent="0.35">
      <c r="A3761" s="11" t="s">
        <v>94</v>
      </c>
      <c r="B3761" s="11">
        <v>2019</v>
      </c>
      <c r="C3761" s="11">
        <v>4</v>
      </c>
      <c r="D3761" s="11" t="s">
        <v>95</v>
      </c>
      <c r="E3761" s="11" t="s">
        <v>96</v>
      </c>
      <c r="F3761" s="11" t="s">
        <v>700</v>
      </c>
      <c r="G3761" s="11" t="s">
        <v>259</v>
      </c>
      <c r="H3761" s="11" t="s">
        <v>151</v>
      </c>
      <c r="I3761" s="11" t="s">
        <v>585</v>
      </c>
      <c r="J3761" s="11" t="s">
        <v>99</v>
      </c>
      <c r="K3761" s="11" t="s">
        <v>75</v>
      </c>
      <c r="L3761" s="11" t="s">
        <v>165</v>
      </c>
      <c r="M3761" s="11" t="s">
        <v>101</v>
      </c>
      <c r="N3761" s="11">
        <v>5</v>
      </c>
      <c r="O3761" s="11">
        <v>2019</v>
      </c>
      <c r="P3761" s="11" t="s">
        <v>154</v>
      </c>
      <c r="Q3761" s="11" t="s">
        <v>154</v>
      </c>
      <c r="R3761" s="11" t="s">
        <v>259</v>
      </c>
      <c r="S3761" s="11" t="s">
        <v>104</v>
      </c>
      <c r="T3761" s="11">
        <v>180.5</v>
      </c>
      <c r="U3761" s="11" t="str">
        <f>IF(ISERROR(VLOOKUP(I3761,'BACK INFO'!F:F,1,0)),IF(ISERROR(VLOOKUP(I3761,'BACK INFO'!H:H,1,0)),K3761,'BACK INFO'!$H$1),'BACK INFO'!$G$1)</f>
        <v>LAURA BONG</v>
      </c>
    </row>
    <row r="3762" spans="1:21" s="11" customFormat="1" x14ac:dyDescent="0.35">
      <c r="A3762" s="11" t="s">
        <v>94</v>
      </c>
      <c r="B3762" s="11">
        <v>2019</v>
      </c>
      <c r="C3762" s="11">
        <v>4</v>
      </c>
      <c r="D3762" s="11" t="s">
        <v>95</v>
      </c>
      <c r="E3762" s="11" t="s">
        <v>96</v>
      </c>
      <c r="F3762" s="11" t="s">
        <v>700</v>
      </c>
      <c r="G3762" s="11" t="s">
        <v>259</v>
      </c>
      <c r="H3762" s="11" t="s">
        <v>152</v>
      </c>
      <c r="I3762" s="11" t="s">
        <v>320</v>
      </c>
      <c r="J3762" s="11" t="s">
        <v>120</v>
      </c>
      <c r="K3762" s="11" t="s">
        <v>68</v>
      </c>
      <c r="L3762" s="11" t="s">
        <v>129</v>
      </c>
      <c r="M3762" s="11" t="s">
        <v>122</v>
      </c>
      <c r="N3762" s="11">
        <v>9</v>
      </c>
      <c r="O3762" s="11">
        <v>2019</v>
      </c>
      <c r="P3762" s="11" t="s">
        <v>154</v>
      </c>
      <c r="Q3762" s="11" t="s">
        <v>154</v>
      </c>
      <c r="R3762" s="11" t="s">
        <v>259</v>
      </c>
      <c r="S3762" s="11" t="s">
        <v>104</v>
      </c>
      <c r="T3762" s="11">
        <v>358.81435257410288</v>
      </c>
      <c r="U3762" s="11" t="str">
        <f>IF(ISERROR(VLOOKUP(I3762,'BACK INFO'!F:F,1,0)),IF(ISERROR(VLOOKUP(I3762,'BACK INFO'!H:H,1,0)),K3762,'BACK INFO'!$H$1),'BACK INFO'!$G$1)</f>
        <v>STEPHANIE VITALI</v>
      </c>
    </row>
    <row r="3763" spans="1:21" s="11" customFormat="1" x14ac:dyDescent="0.35">
      <c r="A3763" s="11" t="s">
        <v>94</v>
      </c>
      <c r="B3763" s="11">
        <v>2019</v>
      </c>
      <c r="C3763" s="11">
        <v>4</v>
      </c>
      <c r="D3763" s="11" t="s">
        <v>95</v>
      </c>
      <c r="E3763" s="11" t="s">
        <v>96</v>
      </c>
      <c r="F3763" s="11" t="s">
        <v>700</v>
      </c>
      <c r="G3763" s="11" t="s">
        <v>259</v>
      </c>
      <c r="H3763" s="11" t="s">
        <v>152</v>
      </c>
      <c r="I3763" s="11" t="s">
        <v>442</v>
      </c>
      <c r="J3763" s="11" t="s">
        <v>99</v>
      </c>
      <c r="K3763" s="11" t="s">
        <v>75</v>
      </c>
      <c r="L3763" s="11" t="s">
        <v>131</v>
      </c>
      <c r="M3763" s="11" t="s">
        <v>101</v>
      </c>
      <c r="N3763" s="11">
        <v>4</v>
      </c>
      <c r="O3763" s="11">
        <v>2019</v>
      </c>
      <c r="P3763" s="11" t="s">
        <v>154</v>
      </c>
      <c r="Q3763" s="11" t="s">
        <v>154</v>
      </c>
      <c r="R3763" s="11" t="s">
        <v>259</v>
      </c>
      <c r="S3763" s="11" t="s">
        <v>104</v>
      </c>
      <c r="T3763" s="11">
        <v>164</v>
      </c>
      <c r="U3763" s="11" t="str">
        <f>IF(ISERROR(VLOOKUP(I3763,'BACK INFO'!F:F,1,0)),IF(ISERROR(VLOOKUP(I3763,'BACK INFO'!H:H,1,0)),K3763,'BACK INFO'!$H$1),'BACK INFO'!$G$1)</f>
        <v>LAURA BONG</v>
      </c>
    </row>
    <row r="3764" spans="1:21" s="11" customFormat="1" x14ac:dyDescent="0.35">
      <c r="A3764" s="11" t="s">
        <v>94</v>
      </c>
      <c r="B3764" s="11">
        <v>2019</v>
      </c>
      <c r="C3764" s="11">
        <v>4</v>
      </c>
      <c r="D3764" s="11" t="s">
        <v>95</v>
      </c>
      <c r="E3764" s="11" t="s">
        <v>96</v>
      </c>
      <c r="F3764" s="11" t="s">
        <v>700</v>
      </c>
      <c r="G3764" s="11" t="s">
        <v>259</v>
      </c>
      <c r="H3764" s="11" t="s">
        <v>152</v>
      </c>
      <c r="I3764" s="11" t="s">
        <v>686</v>
      </c>
      <c r="J3764" s="11" t="s">
        <v>99</v>
      </c>
      <c r="K3764" s="11" t="s">
        <v>54</v>
      </c>
      <c r="L3764" s="11" t="s">
        <v>100</v>
      </c>
      <c r="M3764" s="11" t="s">
        <v>101</v>
      </c>
      <c r="N3764" s="11">
        <v>97</v>
      </c>
      <c r="O3764" s="11">
        <v>2019</v>
      </c>
      <c r="P3764" s="11" t="s">
        <v>154</v>
      </c>
      <c r="Q3764" s="11" t="s">
        <v>154</v>
      </c>
      <c r="R3764" s="11" t="s">
        <v>259</v>
      </c>
      <c r="S3764" s="11" t="s">
        <v>104</v>
      </c>
      <c r="T3764" s="11">
        <v>3425.6099999999988</v>
      </c>
      <c r="U3764" s="11" t="str">
        <f>IF(ISERROR(VLOOKUP(I3764,'BACK INFO'!F:F,1,0)),IF(ISERROR(VLOOKUP(I3764,'BACK INFO'!H:H,1,0)),K3764,'BACK INFO'!$H$1),'BACK INFO'!$G$1)</f>
        <v>PAIGE ALYSE STRAUGHAN</v>
      </c>
    </row>
    <row r="3765" spans="1:21" s="11" customFormat="1" x14ac:dyDescent="0.35">
      <c r="A3765" s="11" t="s">
        <v>94</v>
      </c>
      <c r="B3765" s="11">
        <v>2019</v>
      </c>
      <c r="C3765" s="11">
        <v>4</v>
      </c>
      <c r="D3765" s="11" t="s">
        <v>95</v>
      </c>
      <c r="E3765" s="11" t="s">
        <v>96</v>
      </c>
      <c r="F3765" s="11" t="s">
        <v>700</v>
      </c>
      <c r="G3765" s="11" t="s">
        <v>259</v>
      </c>
      <c r="H3765" s="11" t="s">
        <v>152</v>
      </c>
      <c r="I3765" s="11" t="s">
        <v>194</v>
      </c>
      <c r="J3765" s="11" t="s">
        <v>120</v>
      </c>
      <c r="K3765" s="11" t="s">
        <v>68</v>
      </c>
      <c r="L3765" s="11" t="s">
        <v>129</v>
      </c>
      <c r="M3765" s="11" t="s">
        <v>122</v>
      </c>
      <c r="N3765" s="11">
        <v>10</v>
      </c>
      <c r="O3765" s="11">
        <v>2019</v>
      </c>
      <c r="P3765" s="11" t="s">
        <v>154</v>
      </c>
      <c r="Q3765" s="11" t="s">
        <v>154</v>
      </c>
      <c r="R3765" s="11" t="s">
        <v>259</v>
      </c>
      <c r="S3765" s="11" t="s">
        <v>104</v>
      </c>
      <c r="T3765" s="11">
        <v>430.87437783225613</v>
      </c>
      <c r="U3765" s="11" t="str">
        <f>IF(ISERROR(VLOOKUP(I3765,'BACK INFO'!F:F,1,0)),IF(ISERROR(VLOOKUP(I3765,'BACK INFO'!H:H,1,0)),K3765,'BACK INFO'!$H$1),'BACK INFO'!$G$1)</f>
        <v>STEPHANIE VITALI</v>
      </c>
    </row>
    <row r="3766" spans="1:21" s="11" customFormat="1" x14ac:dyDescent="0.35">
      <c r="A3766" s="11" t="s">
        <v>94</v>
      </c>
      <c r="B3766" s="11">
        <v>2019</v>
      </c>
      <c r="C3766" s="11">
        <v>4</v>
      </c>
      <c r="D3766" s="11" t="s">
        <v>95</v>
      </c>
      <c r="E3766" s="11" t="s">
        <v>96</v>
      </c>
      <c r="F3766" s="11" t="s">
        <v>700</v>
      </c>
      <c r="G3766" s="11" t="s">
        <v>259</v>
      </c>
      <c r="H3766" s="11" t="s">
        <v>152</v>
      </c>
      <c r="I3766" s="11" t="s">
        <v>261</v>
      </c>
      <c r="J3766" s="11" t="s">
        <v>99</v>
      </c>
      <c r="K3766" s="11" t="s">
        <v>74</v>
      </c>
      <c r="L3766" s="11" t="s">
        <v>262</v>
      </c>
      <c r="M3766" s="11" t="s">
        <v>101</v>
      </c>
      <c r="N3766" s="11">
        <v>14</v>
      </c>
      <c r="O3766" s="11">
        <v>2019</v>
      </c>
      <c r="P3766" s="11" t="s">
        <v>154</v>
      </c>
      <c r="Q3766" s="11" t="s">
        <v>154</v>
      </c>
      <c r="R3766" s="11" t="s">
        <v>259</v>
      </c>
      <c r="S3766" s="11" t="s">
        <v>104</v>
      </c>
      <c r="T3766" s="11">
        <v>571.90000000000009</v>
      </c>
      <c r="U3766" s="11" t="str">
        <f>IF(ISERROR(VLOOKUP(I3766,'BACK INFO'!F:F,1,0)),IF(ISERROR(VLOOKUP(I3766,'BACK INFO'!H:H,1,0)),K3766,'BACK INFO'!$H$1),'BACK INFO'!$G$1)</f>
        <v>DENISE ARNETT</v>
      </c>
    </row>
    <row r="3767" spans="1:21" s="11" customFormat="1" x14ac:dyDescent="0.35">
      <c r="A3767" s="11" t="s">
        <v>94</v>
      </c>
      <c r="B3767" s="11">
        <v>2019</v>
      </c>
      <c r="C3767" s="11">
        <v>4</v>
      </c>
      <c r="D3767" s="11" t="s">
        <v>95</v>
      </c>
      <c r="E3767" s="11" t="s">
        <v>96</v>
      </c>
      <c r="F3767" s="11" t="s">
        <v>700</v>
      </c>
      <c r="G3767" s="11" t="s">
        <v>259</v>
      </c>
      <c r="H3767" s="11" t="s">
        <v>152</v>
      </c>
      <c r="I3767" s="11" t="s">
        <v>243</v>
      </c>
      <c r="J3767" s="11" t="s">
        <v>99</v>
      </c>
      <c r="K3767" s="11" t="s">
        <v>70</v>
      </c>
      <c r="L3767" s="11" t="s">
        <v>157</v>
      </c>
      <c r="M3767" s="11" t="s">
        <v>101</v>
      </c>
      <c r="N3767" s="11">
        <v>6</v>
      </c>
      <c r="O3767" s="11">
        <v>2019</v>
      </c>
      <c r="P3767" s="11" t="s">
        <v>154</v>
      </c>
      <c r="Q3767" s="11" t="s">
        <v>154</v>
      </c>
      <c r="R3767" s="11" t="s">
        <v>259</v>
      </c>
      <c r="S3767" s="11" t="s">
        <v>104</v>
      </c>
      <c r="T3767" s="11">
        <v>261</v>
      </c>
      <c r="U3767" s="11" t="str">
        <f>IF(ISERROR(VLOOKUP(I3767,'BACK INFO'!F:F,1,0)),IF(ISERROR(VLOOKUP(I3767,'BACK INFO'!H:H,1,0)),K3767,'BACK INFO'!$H$1),'BACK INFO'!$G$1)</f>
        <v>JUDITH ANN DEAL</v>
      </c>
    </row>
    <row r="3768" spans="1:21" s="11" customFormat="1" x14ac:dyDescent="0.35">
      <c r="A3768" s="11" t="s">
        <v>94</v>
      </c>
      <c r="B3768" s="11">
        <v>2019</v>
      </c>
      <c r="C3768" s="11">
        <v>4</v>
      </c>
      <c r="D3768" s="11" t="s">
        <v>95</v>
      </c>
      <c r="E3768" s="11" t="s">
        <v>96</v>
      </c>
      <c r="F3768" s="11" t="s">
        <v>700</v>
      </c>
      <c r="G3768" s="11" t="s">
        <v>259</v>
      </c>
      <c r="H3768" s="11" t="s">
        <v>152</v>
      </c>
      <c r="I3768" s="11" t="s">
        <v>158</v>
      </c>
      <c r="J3768" s="11" t="s">
        <v>99</v>
      </c>
      <c r="K3768" s="11" t="s">
        <v>67</v>
      </c>
      <c r="L3768" s="11" t="s">
        <v>159</v>
      </c>
      <c r="M3768" s="11" t="s">
        <v>101</v>
      </c>
      <c r="N3768" s="11">
        <v>23</v>
      </c>
      <c r="O3768" s="11">
        <v>2019</v>
      </c>
      <c r="P3768" s="11" t="s">
        <v>154</v>
      </c>
      <c r="Q3768" s="11" t="s">
        <v>154</v>
      </c>
      <c r="R3768" s="11" t="s">
        <v>259</v>
      </c>
      <c r="S3768" s="11" t="s">
        <v>104</v>
      </c>
      <c r="T3768" s="11">
        <v>820.41000000000008</v>
      </c>
      <c r="U3768" s="11" t="str">
        <f>IF(ISERROR(VLOOKUP(I3768,'BACK INFO'!F:F,1,0)),IF(ISERROR(VLOOKUP(I3768,'BACK INFO'!H:H,1,0)),K3768,'BACK INFO'!$H$1),'BACK INFO'!$G$1)</f>
        <v>ANITA M. HOPKINS</v>
      </c>
    </row>
    <row r="3769" spans="1:21" s="11" customFormat="1" x14ac:dyDescent="0.35">
      <c r="A3769" s="11" t="s">
        <v>94</v>
      </c>
      <c r="B3769" s="11">
        <v>2019</v>
      </c>
      <c r="C3769" s="11">
        <v>4</v>
      </c>
      <c r="D3769" s="11" t="s">
        <v>95</v>
      </c>
      <c r="E3769" s="11" t="s">
        <v>96</v>
      </c>
      <c r="F3769" s="11" t="s">
        <v>700</v>
      </c>
      <c r="G3769" s="11" t="s">
        <v>259</v>
      </c>
      <c r="H3769" s="11" t="s">
        <v>152</v>
      </c>
      <c r="I3769" s="11" t="s">
        <v>356</v>
      </c>
      <c r="J3769" s="11" t="s">
        <v>99</v>
      </c>
      <c r="K3769" s="11" t="s">
        <v>75</v>
      </c>
      <c r="L3769" s="11" t="s">
        <v>273</v>
      </c>
      <c r="M3769" s="11" t="s">
        <v>101</v>
      </c>
      <c r="N3769" s="11">
        <v>6</v>
      </c>
      <c r="O3769" s="11">
        <v>2019</v>
      </c>
      <c r="P3769" s="11" t="s">
        <v>154</v>
      </c>
      <c r="Q3769" s="11" t="s">
        <v>154</v>
      </c>
      <c r="R3769" s="11" t="s">
        <v>259</v>
      </c>
      <c r="S3769" s="11" t="s">
        <v>104</v>
      </c>
      <c r="T3769" s="11">
        <v>279</v>
      </c>
      <c r="U3769" s="11" t="str">
        <f>IF(ISERROR(VLOOKUP(I3769,'BACK INFO'!F:F,1,0)),IF(ISERROR(VLOOKUP(I3769,'BACK INFO'!H:H,1,0)),K3769,'BACK INFO'!$H$1),'BACK INFO'!$G$1)</f>
        <v>LAURA BONG</v>
      </c>
    </row>
    <row r="3770" spans="1:21" s="11" customFormat="1" x14ac:dyDescent="0.35">
      <c r="A3770" s="11" t="s">
        <v>94</v>
      </c>
      <c r="B3770" s="11">
        <v>2019</v>
      </c>
      <c r="C3770" s="11">
        <v>4</v>
      </c>
      <c r="D3770" s="11" t="s">
        <v>95</v>
      </c>
      <c r="E3770" s="11" t="s">
        <v>96</v>
      </c>
      <c r="F3770" s="11" t="s">
        <v>700</v>
      </c>
      <c r="G3770" s="11" t="s">
        <v>259</v>
      </c>
      <c r="H3770" s="11" t="s">
        <v>152</v>
      </c>
      <c r="I3770" s="11" t="s">
        <v>445</v>
      </c>
      <c r="J3770" s="11" t="s">
        <v>99</v>
      </c>
      <c r="K3770" s="11" t="s">
        <v>71</v>
      </c>
      <c r="L3770" s="11" t="s">
        <v>164</v>
      </c>
      <c r="M3770" s="11" t="s">
        <v>101</v>
      </c>
      <c r="N3770" s="11">
        <v>3</v>
      </c>
      <c r="O3770" s="11">
        <v>2019</v>
      </c>
      <c r="P3770" s="11" t="s">
        <v>154</v>
      </c>
      <c r="Q3770" s="11" t="s">
        <v>154</v>
      </c>
      <c r="R3770" s="11" t="s">
        <v>259</v>
      </c>
      <c r="S3770" s="11" t="s">
        <v>104</v>
      </c>
      <c r="T3770" s="11">
        <v>123</v>
      </c>
      <c r="U3770" s="11" t="str">
        <f>IF(ISERROR(VLOOKUP(I3770,'BACK INFO'!F:F,1,0)),IF(ISERROR(VLOOKUP(I3770,'BACK INFO'!H:H,1,0)),K3770,'BACK INFO'!$H$1),'BACK INFO'!$G$1)</f>
        <v>HOLLY SALES INC.</v>
      </c>
    </row>
    <row r="3771" spans="1:21" s="11" customFormat="1" x14ac:dyDescent="0.35">
      <c r="A3771" s="11" t="s">
        <v>94</v>
      </c>
      <c r="B3771" s="11">
        <v>2019</v>
      </c>
      <c r="C3771" s="11">
        <v>4</v>
      </c>
      <c r="D3771" s="11" t="s">
        <v>95</v>
      </c>
      <c r="E3771" s="11" t="s">
        <v>96</v>
      </c>
      <c r="F3771" s="11" t="s">
        <v>700</v>
      </c>
      <c r="G3771" s="11" t="s">
        <v>259</v>
      </c>
      <c r="H3771" s="11" t="s">
        <v>152</v>
      </c>
      <c r="I3771" s="11" t="s">
        <v>358</v>
      </c>
      <c r="J3771" s="11" t="s">
        <v>99</v>
      </c>
      <c r="K3771" s="11" t="s">
        <v>72</v>
      </c>
      <c r="L3771" s="11" t="s">
        <v>359</v>
      </c>
      <c r="M3771" s="11" t="s">
        <v>101</v>
      </c>
      <c r="N3771" s="11">
        <v>4</v>
      </c>
      <c r="O3771" s="11">
        <v>2019</v>
      </c>
      <c r="P3771" s="11" t="s">
        <v>154</v>
      </c>
      <c r="Q3771" s="11" t="s">
        <v>154</v>
      </c>
      <c r="R3771" s="11" t="s">
        <v>259</v>
      </c>
      <c r="S3771" s="11" t="s">
        <v>104</v>
      </c>
      <c r="T3771" s="11">
        <v>137.6</v>
      </c>
      <c r="U3771" s="11" t="str">
        <f>IF(ISERROR(VLOOKUP(I3771,'BACK INFO'!F:F,1,0)),IF(ISERROR(VLOOKUP(I3771,'BACK INFO'!H:H,1,0)),K3771,'BACK INFO'!$H$1),'BACK INFO'!$G$1)</f>
        <v>BILL MILLER AND COMPANY</v>
      </c>
    </row>
    <row r="3772" spans="1:21" s="11" customFormat="1" x14ac:dyDescent="0.35">
      <c r="A3772" s="11" t="s">
        <v>94</v>
      </c>
      <c r="B3772" s="11">
        <v>2019</v>
      </c>
      <c r="C3772" s="11">
        <v>4</v>
      </c>
      <c r="D3772" s="11" t="s">
        <v>95</v>
      </c>
      <c r="E3772" s="11" t="s">
        <v>96</v>
      </c>
      <c r="F3772" s="11" t="s">
        <v>700</v>
      </c>
      <c r="G3772" s="11" t="s">
        <v>259</v>
      </c>
      <c r="H3772" s="11" t="s">
        <v>152</v>
      </c>
      <c r="I3772" s="11" t="s">
        <v>281</v>
      </c>
      <c r="J3772" s="11" t="s">
        <v>99</v>
      </c>
      <c r="K3772" s="11" t="s">
        <v>245</v>
      </c>
      <c r="L3772" s="11" t="s">
        <v>114</v>
      </c>
      <c r="M3772" s="11" t="s">
        <v>101</v>
      </c>
      <c r="N3772" s="11">
        <v>10</v>
      </c>
      <c r="O3772" s="11">
        <v>2019</v>
      </c>
      <c r="P3772" s="11" t="s">
        <v>154</v>
      </c>
      <c r="Q3772" s="11" t="s">
        <v>154</v>
      </c>
      <c r="R3772" s="11" t="s">
        <v>259</v>
      </c>
      <c r="S3772" s="11" t="s">
        <v>104</v>
      </c>
      <c r="T3772" s="11">
        <v>453</v>
      </c>
      <c r="U3772" s="11" t="str">
        <f>IF(ISERROR(VLOOKUP(I3772,'BACK INFO'!F:F,1,0)),IF(ISERROR(VLOOKUP(I3772,'BACK INFO'!H:H,1,0)),K3772,'BACK INFO'!$H$1),'BACK INFO'!$G$1)</f>
        <v>JULIUS ORTIZ MALDONADO</v>
      </c>
    </row>
    <row r="3773" spans="1:21" s="11" customFormat="1" x14ac:dyDescent="0.35">
      <c r="A3773" s="11" t="s">
        <v>94</v>
      </c>
      <c r="B3773" s="11">
        <v>2019</v>
      </c>
      <c r="C3773" s="11">
        <v>4</v>
      </c>
      <c r="D3773" s="11" t="s">
        <v>95</v>
      </c>
      <c r="E3773" s="11" t="s">
        <v>96</v>
      </c>
      <c r="F3773" s="11" t="s">
        <v>700</v>
      </c>
      <c r="G3773" s="11" t="s">
        <v>259</v>
      </c>
      <c r="H3773" s="11" t="s">
        <v>152</v>
      </c>
      <c r="I3773" s="11" t="s">
        <v>483</v>
      </c>
      <c r="J3773" s="11" t="s">
        <v>99</v>
      </c>
      <c r="K3773" s="11" t="s">
        <v>75</v>
      </c>
      <c r="L3773" s="11" t="s">
        <v>131</v>
      </c>
      <c r="M3773" s="11" t="s">
        <v>101</v>
      </c>
      <c r="N3773" s="11">
        <v>14</v>
      </c>
      <c r="O3773" s="11">
        <v>2019</v>
      </c>
      <c r="P3773" s="11" t="s">
        <v>154</v>
      </c>
      <c r="Q3773" s="11" t="s">
        <v>154</v>
      </c>
      <c r="R3773" s="11" t="s">
        <v>259</v>
      </c>
      <c r="S3773" s="11" t="s">
        <v>104</v>
      </c>
      <c r="T3773" s="11">
        <v>566</v>
      </c>
      <c r="U3773" s="11" t="str">
        <f>IF(ISERROR(VLOOKUP(I3773,'BACK INFO'!F:F,1,0)),IF(ISERROR(VLOOKUP(I3773,'BACK INFO'!H:H,1,0)),K3773,'BACK INFO'!$H$1),'BACK INFO'!$G$1)</f>
        <v>LAURA BONG</v>
      </c>
    </row>
    <row r="3774" spans="1:21" s="11" customFormat="1" x14ac:dyDescent="0.35">
      <c r="A3774" s="11" t="s">
        <v>94</v>
      </c>
      <c r="B3774" s="11">
        <v>2019</v>
      </c>
      <c r="C3774" s="11">
        <v>4</v>
      </c>
      <c r="D3774" s="11" t="s">
        <v>95</v>
      </c>
      <c r="E3774" s="11" t="s">
        <v>96</v>
      </c>
      <c r="F3774" s="11" t="s">
        <v>700</v>
      </c>
      <c r="G3774" s="11" t="s">
        <v>259</v>
      </c>
      <c r="H3774" s="11" t="s">
        <v>152</v>
      </c>
      <c r="I3774" s="11" t="s">
        <v>308</v>
      </c>
      <c r="J3774" s="11" t="s">
        <v>99</v>
      </c>
      <c r="K3774" s="11" t="s">
        <v>75</v>
      </c>
      <c r="L3774" s="11" t="s">
        <v>131</v>
      </c>
      <c r="M3774" s="11" t="s">
        <v>101</v>
      </c>
      <c r="N3774" s="11">
        <v>14</v>
      </c>
      <c r="O3774" s="11">
        <v>2019</v>
      </c>
      <c r="P3774" s="11" t="s">
        <v>154</v>
      </c>
      <c r="Q3774" s="11" t="s">
        <v>154</v>
      </c>
      <c r="R3774" s="11" t="s">
        <v>259</v>
      </c>
      <c r="S3774" s="11" t="s">
        <v>104</v>
      </c>
      <c r="T3774" s="11">
        <v>588</v>
      </c>
      <c r="U3774" s="11" t="str">
        <f>IF(ISERROR(VLOOKUP(I3774,'BACK INFO'!F:F,1,0)),IF(ISERROR(VLOOKUP(I3774,'BACK INFO'!H:H,1,0)),K3774,'BACK INFO'!$H$1),'BACK INFO'!$G$1)</f>
        <v>LAURA BONG</v>
      </c>
    </row>
    <row r="3775" spans="1:21" s="11" customFormat="1" x14ac:dyDescent="0.35">
      <c r="A3775" s="11" t="s">
        <v>94</v>
      </c>
      <c r="B3775" s="11">
        <v>2019</v>
      </c>
      <c r="C3775" s="11">
        <v>4</v>
      </c>
      <c r="D3775" s="11" t="s">
        <v>95</v>
      </c>
      <c r="E3775" s="11" t="s">
        <v>96</v>
      </c>
      <c r="F3775" s="11" t="s">
        <v>700</v>
      </c>
      <c r="G3775" s="11" t="s">
        <v>259</v>
      </c>
      <c r="H3775" s="11" t="s">
        <v>152</v>
      </c>
      <c r="I3775" s="11" t="s">
        <v>189</v>
      </c>
      <c r="J3775" s="11" t="s">
        <v>99</v>
      </c>
      <c r="K3775" s="11" t="s">
        <v>73</v>
      </c>
      <c r="L3775" s="11" t="s">
        <v>127</v>
      </c>
      <c r="M3775" s="11" t="s">
        <v>101</v>
      </c>
      <c r="N3775" s="11">
        <v>260</v>
      </c>
      <c r="O3775" s="11">
        <v>2019</v>
      </c>
      <c r="P3775" s="11" t="s">
        <v>154</v>
      </c>
      <c r="Q3775" s="11" t="s">
        <v>154</v>
      </c>
      <c r="R3775" s="11" t="s">
        <v>259</v>
      </c>
      <c r="S3775" s="11" t="s">
        <v>104</v>
      </c>
      <c r="T3775" s="11">
        <v>10084.999999999998</v>
      </c>
      <c r="U3775" s="11" t="str">
        <f>IF(ISERROR(VLOOKUP(I3775,'BACK INFO'!F:F,1,0)),IF(ISERROR(VLOOKUP(I3775,'BACK INFO'!H:H,1,0)),K3775,'BACK INFO'!$H$1),'BACK INFO'!$G$1)</f>
        <v>PHYLLIS POSNER</v>
      </c>
    </row>
    <row r="3776" spans="1:21" s="11" customFormat="1" x14ac:dyDescent="0.35">
      <c r="A3776" s="11" t="s">
        <v>94</v>
      </c>
      <c r="B3776" s="11">
        <v>2019</v>
      </c>
      <c r="C3776" s="11">
        <v>4</v>
      </c>
      <c r="D3776" s="11" t="s">
        <v>95</v>
      </c>
      <c r="E3776" s="11" t="s">
        <v>96</v>
      </c>
      <c r="F3776" s="11" t="s">
        <v>700</v>
      </c>
      <c r="G3776" s="11" t="s">
        <v>259</v>
      </c>
      <c r="H3776" s="11" t="s">
        <v>152</v>
      </c>
      <c r="I3776" s="11" t="s">
        <v>244</v>
      </c>
      <c r="J3776" s="11" t="s">
        <v>99</v>
      </c>
      <c r="K3776" s="11" t="s">
        <v>245</v>
      </c>
      <c r="L3776" s="11" t="s">
        <v>246</v>
      </c>
      <c r="M3776" s="11" t="s">
        <v>246</v>
      </c>
      <c r="N3776" s="11">
        <v>20</v>
      </c>
      <c r="O3776" s="11">
        <v>2019</v>
      </c>
      <c r="P3776" s="11" t="s">
        <v>154</v>
      </c>
      <c r="Q3776" s="11" t="s">
        <v>154</v>
      </c>
      <c r="R3776" s="11" t="s">
        <v>259</v>
      </c>
      <c r="S3776" s="11" t="s">
        <v>104</v>
      </c>
      <c r="T3776" s="11">
        <v>1020</v>
      </c>
      <c r="U3776" s="11" t="str">
        <f>IF(ISERROR(VLOOKUP(I3776,'BACK INFO'!F:F,1,0)),IF(ISERROR(VLOOKUP(I3776,'BACK INFO'!H:H,1,0)),K3776,'BACK INFO'!$H$1),'BACK INFO'!$G$1)</f>
        <v>JULIUS ORTIZ MALDONADO</v>
      </c>
    </row>
    <row r="3777" spans="1:21" s="11" customFormat="1" x14ac:dyDescent="0.35">
      <c r="A3777" s="11" t="s">
        <v>94</v>
      </c>
      <c r="B3777" s="11">
        <v>2019</v>
      </c>
      <c r="C3777" s="11">
        <v>4</v>
      </c>
      <c r="D3777" s="11" t="s">
        <v>95</v>
      </c>
      <c r="E3777" s="11" t="s">
        <v>96</v>
      </c>
      <c r="F3777" s="11" t="s">
        <v>700</v>
      </c>
      <c r="G3777" s="11" t="s">
        <v>259</v>
      </c>
      <c r="H3777" s="11" t="s">
        <v>152</v>
      </c>
      <c r="I3777" s="11" t="s">
        <v>405</v>
      </c>
      <c r="J3777" s="11" t="s">
        <v>99</v>
      </c>
      <c r="K3777" s="11" t="s">
        <v>71</v>
      </c>
      <c r="L3777" s="11" t="s">
        <v>164</v>
      </c>
      <c r="M3777" s="11" t="s">
        <v>101</v>
      </c>
      <c r="N3777" s="11">
        <v>3</v>
      </c>
      <c r="O3777" s="11">
        <v>2019</v>
      </c>
      <c r="P3777" s="11" t="s">
        <v>154</v>
      </c>
      <c r="Q3777" s="11" t="s">
        <v>154</v>
      </c>
      <c r="R3777" s="11" t="s">
        <v>259</v>
      </c>
      <c r="S3777" s="11" t="s">
        <v>104</v>
      </c>
      <c r="T3777" s="11">
        <v>156</v>
      </c>
      <c r="U3777" s="11" t="str">
        <f>IF(ISERROR(VLOOKUP(I3777,'BACK INFO'!F:F,1,0)),IF(ISERROR(VLOOKUP(I3777,'BACK INFO'!H:H,1,0)),K3777,'BACK INFO'!$H$1),'BACK INFO'!$G$1)</f>
        <v>HOLLY SALES INC.</v>
      </c>
    </row>
    <row r="3778" spans="1:21" s="11" customFormat="1" x14ac:dyDescent="0.35">
      <c r="A3778" s="11" t="s">
        <v>94</v>
      </c>
      <c r="B3778" s="11">
        <v>2019</v>
      </c>
      <c r="C3778" s="11">
        <v>4</v>
      </c>
      <c r="D3778" s="11" t="s">
        <v>95</v>
      </c>
      <c r="E3778" s="11" t="s">
        <v>96</v>
      </c>
      <c r="F3778" s="11" t="s">
        <v>700</v>
      </c>
      <c r="G3778" s="11" t="s">
        <v>259</v>
      </c>
      <c r="H3778" s="11" t="s">
        <v>152</v>
      </c>
      <c r="I3778" s="11" t="s">
        <v>123</v>
      </c>
      <c r="J3778" s="11" t="s">
        <v>99</v>
      </c>
      <c r="K3778" s="11" t="s">
        <v>68</v>
      </c>
      <c r="L3778" s="11" t="s">
        <v>129</v>
      </c>
      <c r="M3778" s="11" t="s">
        <v>122</v>
      </c>
      <c r="N3778" s="11">
        <v>69</v>
      </c>
      <c r="O3778" s="11">
        <v>2019</v>
      </c>
      <c r="P3778" s="11" t="s">
        <v>154</v>
      </c>
      <c r="Q3778" s="11" t="s">
        <v>154</v>
      </c>
      <c r="R3778" s="11" t="s">
        <v>259</v>
      </c>
      <c r="S3778" s="11" t="s">
        <v>104</v>
      </c>
      <c r="T3778" s="11">
        <v>3105</v>
      </c>
      <c r="U3778" s="11" t="str">
        <f>IF(ISERROR(VLOOKUP(I3778,'BACK INFO'!F:F,1,0)),IF(ISERROR(VLOOKUP(I3778,'BACK INFO'!H:H,1,0)),K3778,'BACK INFO'!$H$1),'BACK INFO'!$G$1)</f>
        <v>STEPHANIE VITALI</v>
      </c>
    </row>
    <row r="3779" spans="1:21" s="11" customFormat="1" x14ac:dyDescent="0.35">
      <c r="A3779" s="11" t="s">
        <v>94</v>
      </c>
      <c r="B3779" s="11">
        <v>2019</v>
      </c>
      <c r="C3779" s="11">
        <v>4</v>
      </c>
      <c r="D3779" s="11" t="s">
        <v>95</v>
      </c>
      <c r="E3779" s="11" t="s">
        <v>96</v>
      </c>
      <c r="F3779" s="11" t="s">
        <v>700</v>
      </c>
      <c r="G3779" s="11" t="s">
        <v>259</v>
      </c>
      <c r="H3779" s="11" t="s">
        <v>152</v>
      </c>
      <c r="I3779" s="11" t="s">
        <v>123</v>
      </c>
      <c r="J3779" s="11" t="s">
        <v>99</v>
      </c>
      <c r="K3779" s="11" t="s">
        <v>68</v>
      </c>
      <c r="L3779" s="11" t="s">
        <v>285</v>
      </c>
      <c r="M3779" s="11" t="s">
        <v>101</v>
      </c>
      <c r="N3779" s="11">
        <v>79</v>
      </c>
      <c r="O3779" s="11">
        <v>2019</v>
      </c>
      <c r="P3779" s="11" t="s">
        <v>154</v>
      </c>
      <c r="Q3779" s="11" t="s">
        <v>154</v>
      </c>
      <c r="R3779" s="11" t="s">
        <v>259</v>
      </c>
      <c r="S3779" s="11" t="s">
        <v>104</v>
      </c>
      <c r="T3779" s="11">
        <v>3525</v>
      </c>
      <c r="U3779" s="11" t="str">
        <f>IF(ISERROR(VLOOKUP(I3779,'BACK INFO'!F:F,1,0)),IF(ISERROR(VLOOKUP(I3779,'BACK INFO'!H:H,1,0)),K3779,'BACK INFO'!$H$1),'BACK INFO'!$G$1)</f>
        <v>STEPHANIE VITALI</v>
      </c>
    </row>
    <row r="3780" spans="1:21" s="11" customFormat="1" x14ac:dyDescent="0.35">
      <c r="A3780" s="11" t="s">
        <v>94</v>
      </c>
      <c r="B3780" s="11">
        <v>2019</v>
      </c>
      <c r="C3780" s="11">
        <v>4</v>
      </c>
      <c r="D3780" s="11" t="s">
        <v>95</v>
      </c>
      <c r="E3780" s="11" t="s">
        <v>96</v>
      </c>
      <c r="F3780" s="11" t="s">
        <v>700</v>
      </c>
      <c r="G3780" s="11" t="s">
        <v>259</v>
      </c>
      <c r="H3780" s="11" t="s">
        <v>152</v>
      </c>
      <c r="I3780" s="11" t="s">
        <v>304</v>
      </c>
      <c r="J3780" s="11" t="s">
        <v>99</v>
      </c>
      <c r="K3780" s="11" t="s">
        <v>67</v>
      </c>
      <c r="L3780" s="11" t="s">
        <v>135</v>
      </c>
      <c r="M3780" s="11" t="s">
        <v>101</v>
      </c>
      <c r="N3780" s="11">
        <v>30</v>
      </c>
      <c r="O3780" s="11">
        <v>2019</v>
      </c>
      <c r="P3780" s="11" t="s">
        <v>154</v>
      </c>
      <c r="Q3780" s="11" t="s">
        <v>154</v>
      </c>
      <c r="R3780" s="11" t="s">
        <v>259</v>
      </c>
      <c r="S3780" s="11" t="s">
        <v>104</v>
      </c>
      <c r="T3780" s="11">
        <v>1440</v>
      </c>
      <c r="U3780" s="11" t="str">
        <f>IF(ISERROR(VLOOKUP(I3780,'BACK INFO'!F:F,1,0)),IF(ISERROR(VLOOKUP(I3780,'BACK INFO'!H:H,1,0)),K3780,'BACK INFO'!$H$1),'BACK INFO'!$G$1)</f>
        <v>ANITA M. HOPKINS</v>
      </c>
    </row>
    <row r="3781" spans="1:21" s="11" customFormat="1" x14ac:dyDescent="0.35">
      <c r="A3781" s="11" t="s">
        <v>94</v>
      </c>
      <c r="B3781" s="11">
        <v>2019</v>
      </c>
      <c r="C3781" s="11">
        <v>4</v>
      </c>
      <c r="D3781" s="11" t="s">
        <v>95</v>
      </c>
      <c r="E3781" s="11" t="s">
        <v>96</v>
      </c>
      <c r="F3781" s="11" t="s">
        <v>700</v>
      </c>
      <c r="G3781" s="11" t="s">
        <v>259</v>
      </c>
      <c r="H3781" s="11" t="s">
        <v>152</v>
      </c>
      <c r="I3781" s="11" t="s">
        <v>451</v>
      </c>
      <c r="J3781" s="11" t="s">
        <v>99</v>
      </c>
      <c r="K3781" s="11" t="s">
        <v>72</v>
      </c>
      <c r="L3781" s="11" t="s">
        <v>452</v>
      </c>
      <c r="M3781" s="11" t="s">
        <v>101</v>
      </c>
      <c r="N3781" s="11">
        <v>9</v>
      </c>
      <c r="O3781" s="11">
        <v>2019</v>
      </c>
      <c r="P3781" s="11" t="s">
        <v>154</v>
      </c>
      <c r="Q3781" s="11" t="s">
        <v>154</v>
      </c>
      <c r="R3781" s="11" t="s">
        <v>259</v>
      </c>
      <c r="S3781" s="11" t="s">
        <v>104</v>
      </c>
      <c r="T3781" s="11">
        <v>397</v>
      </c>
      <c r="U3781" s="11" t="str">
        <f>IF(ISERROR(VLOOKUP(I3781,'BACK INFO'!F:F,1,0)),IF(ISERROR(VLOOKUP(I3781,'BACK INFO'!H:H,1,0)),K3781,'BACK INFO'!$H$1),'BACK INFO'!$G$1)</f>
        <v>BILL MILLER AND COMPANY</v>
      </c>
    </row>
    <row r="3782" spans="1:21" s="11" customFormat="1" x14ac:dyDescent="0.35">
      <c r="A3782" s="11" t="s">
        <v>94</v>
      </c>
      <c r="B3782" s="11">
        <v>2019</v>
      </c>
      <c r="C3782" s="11">
        <v>4</v>
      </c>
      <c r="D3782" s="11" t="s">
        <v>95</v>
      </c>
      <c r="E3782" s="11" t="s">
        <v>96</v>
      </c>
      <c r="F3782" s="11" t="s">
        <v>700</v>
      </c>
      <c r="G3782" s="11" t="s">
        <v>259</v>
      </c>
      <c r="H3782" s="11" t="s">
        <v>152</v>
      </c>
      <c r="I3782" s="11" t="s">
        <v>161</v>
      </c>
      <c r="J3782" s="11" t="s">
        <v>99</v>
      </c>
      <c r="K3782" s="11" t="s">
        <v>70</v>
      </c>
      <c r="L3782" s="11" t="s">
        <v>157</v>
      </c>
      <c r="M3782" s="11" t="s">
        <v>101</v>
      </c>
      <c r="N3782" s="11">
        <v>9</v>
      </c>
      <c r="O3782" s="11">
        <v>2019</v>
      </c>
      <c r="P3782" s="11" t="s">
        <v>154</v>
      </c>
      <c r="Q3782" s="11" t="s">
        <v>154</v>
      </c>
      <c r="R3782" s="11" t="s">
        <v>259</v>
      </c>
      <c r="S3782" s="11" t="s">
        <v>104</v>
      </c>
      <c r="T3782" s="11">
        <v>362.90000000000003</v>
      </c>
      <c r="U3782" s="11" t="str">
        <f>IF(ISERROR(VLOOKUP(I3782,'BACK INFO'!F:F,1,0)),IF(ISERROR(VLOOKUP(I3782,'BACK INFO'!H:H,1,0)),K3782,'BACK INFO'!$H$1),'BACK INFO'!$G$1)</f>
        <v>JUDITH ANN DEAL</v>
      </c>
    </row>
    <row r="3783" spans="1:21" s="11" customFormat="1" x14ac:dyDescent="0.35">
      <c r="A3783" s="11" t="s">
        <v>94</v>
      </c>
      <c r="B3783" s="11">
        <v>2019</v>
      </c>
      <c r="C3783" s="11">
        <v>4</v>
      </c>
      <c r="D3783" s="11" t="s">
        <v>95</v>
      </c>
      <c r="E3783" s="11" t="s">
        <v>96</v>
      </c>
      <c r="F3783" s="11" t="s">
        <v>700</v>
      </c>
      <c r="G3783" s="11" t="s">
        <v>259</v>
      </c>
      <c r="H3783" s="11" t="s">
        <v>152</v>
      </c>
      <c r="I3783" s="11" t="s">
        <v>287</v>
      </c>
      <c r="J3783" s="11" t="s">
        <v>99</v>
      </c>
      <c r="K3783" s="11" t="s">
        <v>70</v>
      </c>
      <c r="L3783" s="11" t="s">
        <v>157</v>
      </c>
      <c r="M3783" s="11" t="s">
        <v>101</v>
      </c>
      <c r="N3783" s="11">
        <v>24</v>
      </c>
      <c r="O3783" s="11">
        <v>2019</v>
      </c>
      <c r="P3783" s="11" t="s">
        <v>154</v>
      </c>
      <c r="Q3783" s="11" t="s">
        <v>154</v>
      </c>
      <c r="R3783" s="11" t="s">
        <v>259</v>
      </c>
      <c r="S3783" s="11" t="s">
        <v>104</v>
      </c>
      <c r="T3783" s="11">
        <v>1078</v>
      </c>
      <c r="U3783" s="11" t="str">
        <f>IF(ISERROR(VLOOKUP(I3783,'BACK INFO'!F:F,1,0)),IF(ISERROR(VLOOKUP(I3783,'BACK INFO'!H:H,1,0)),K3783,'BACK INFO'!$H$1),'BACK INFO'!$G$1)</f>
        <v>JUDITH ANN DEAL</v>
      </c>
    </row>
    <row r="3784" spans="1:21" s="11" customFormat="1" x14ac:dyDescent="0.35">
      <c r="A3784" s="11" t="s">
        <v>94</v>
      </c>
      <c r="B3784" s="11">
        <v>2019</v>
      </c>
      <c r="C3784" s="11">
        <v>4</v>
      </c>
      <c r="D3784" s="11" t="s">
        <v>95</v>
      </c>
      <c r="E3784" s="11" t="s">
        <v>96</v>
      </c>
      <c r="F3784" s="11" t="s">
        <v>700</v>
      </c>
      <c r="G3784" s="11" t="s">
        <v>259</v>
      </c>
      <c r="H3784" s="11" t="s">
        <v>152</v>
      </c>
      <c r="I3784" s="11" t="s">
        <v>541</v>
      </c>
      <c r="J3784" s="11" t="s">
        <v>99</v>
      </c>
      <c r="K3784" s="11" t="s">
        <v>67</v>
      </c>
      <c r="L3784" s="11" t="s">
        <v>135</v>
      </c>
      <c r="M3784" s="11" t="s">
        <v>101</v>
      </c>
      <c r="N3784" s="11">
        <v>4</v>
      </c>
      <c r="O3784" s="11">
        <v>2019</v>
      </c>
      <c r="P3784" s="11" t="s">
        <v>154</v>
      </c>
      <c r="Q3784" s="11" t="s">
        <v>154</v>
      </c>
      <c r="R3784" s="11" t="s">
        <v>259</v>
      </c>
      <c r="S3784" s="11" t="s">
        <v>104</v>
      </c>
      <c r="T3784" s="11">
        <v>132</v>
      </c>
      <c r="U3784" s="11" t="str">
        <f>IF(ISERROR(VLOOKUP(I3784,'BACK INFO'!F:F,1,0)),IF(ISERROR(VLOOKUP(I3784,'BACK INFO'!H:H,1,0)),K3784,'BACK INFO'!$H$1),'BACK INFO'!$G$1)</f>
        <v>ANITA M. HOPKINS</v>
      </c>
    </row>
    <row r="3785" spans="1:21" s="11" customFormat="1" x14ac:dyDescent="0.35">
      <c r="A3785" s="11" t="s">
        <v>94</v>
      </c>
      <c r="B3785" s="11">
        <v>2019</v>
      </c>
      <c r="C3785" s="11">
        <v>4</v>
      </c>
      <c r="D3785" s="11" t="s">
        <v>95</v>
      </c>
      <c r="E3785" s="11" t="s">
        <v>96</v>
      </c>
      <c r="F3785" s="11" t="s">
        <v>700</v>
      </c>
      <c r="G3785" s="11" t="s">
        <v>259</v>
      </c>
      <c r="H3785" s="11" t="s">
        <v>152</v>
      </c>
      <c r="I3785" s="11" t="s">
        <v>248</v>
      </c>
      <c r="J3785" s="11" t="s">
        <v>99</v>
      </c>
      <c r="K3785" s="11" t="s">
        <v>72</v>
      </c>
      <c r="L3785" s="11" t="s">
        <v>114</v>
      </c>
      <c r="M3785" s="11" t="s">
        <v>101</v>
      </c>
      <c r="N3785" s="11">
        <v>3</v>
      </c>
      <c r="O3785" s="11">
        <v>2019</v>
      </c>
      <c r="P3785" s="11" t="s">
        <v>154</v>
      </c>
      <c r="Q3785" s="11" t="s">
        <v>154</v>
      </c>
      <c r="R3785" s="11" t="s">
        <v>259</v>
      </c>
      <c r="S3785" s="11" t="s">
        <v>104</v>
      </c>
      <c r="T3785" s="11">
        <v>129</v>
      </c>
      <c r="U3785" s="11" t="str">
        <f>IF(ISERROR(VLOOKUP(I3785,'BACK INFO'!F:F,1,0)),IF(ISERROR(VLOOKUP(I3785,'BACK INFO'!H:H,1,0)),K3785,'BACK INFO'!$H$1),'BACK INFO'!$G$1)</f>
        <v>BILL MILLER AND COMPANY</v>
      </c>
    </row>
    <row r="3786" spans="1:21" s="11" customFormat="1" x14ac:dyDescent="0.35">
      <c r="A3786" s="11" t="s">
        <v>94</v>
      </c>
      <c r="B3786" s="11">
        <v>2019</v>
      </c>
      <c r="C3786" s="11">
        <v>4</v>
      </c>
      <c r="D3786" s="11" t="s">
        <v>95</v>
      </c>
      <c r="E3786" s="11" t="s">
        <v>96</v>
      </c>
      <c r="F3786" s="11" t="s">
        <v>700</v>
      </c>
      <c r="G3786" s="11" t="s">
        <v>259</v>
      </c>
      <c r="H3786" s="11" t="s">
        <v>152</v>
      </c>
      <c r="I3786" s="11" t="s">
        <v>60</v>
      </c>
      <c r="J3786" s="11" t="s">
        <v>99</v>
      </c>
      <c r="K3786" s="11" t="s">
        <v>54</v>
      </c>
      <c r="L3786" s="11" t="s">
        <v>100</v>
      </c>
      <c r="M3786" s="11" t="s">
        <v>101</v>
      </c>
      <c r="N3786" s="11">
        <v>980</v>
      </c>
      <c r="O3786" s="11">
        <v>2019</v>
      </c>
      <c r="P3786" s="11" t="s">
        <v>154</v>
      </c>
      <c r="Q3786" s="11" t="s">
        <v>154</v>
      </c>
      <c r="R3786" s="11" t="s">
        <v>259</v>
      </c>
      <c r="S3786" s="11" t="s">
        <v>104</v>
      </c>
      <c r="T3786" s="11">
        <v>42959.399999999965</v>
      </c>
      <c r="U3786" s="11" t="str">
        <f>IF(ISERROR(VLOOKUP(I3786,'BACK INFO'!F:F,1,0)),IF(ISERROR(VLOOKUP(I3786,'BACK INFO'!H:H,1,0)),K3786,'BACK INFO'!$H$1),'BACK INFO'!$G$1)</f>
        <v>PAIGE ALYSE STRAUGHAN</v>
      </c>
    </row>
    <row r="3787" spans="1:21" s="11" customFormat="1" x14ac:dyDescent="0.35">
      <c r="A3787" s="11" t="s">
        <v>94</v>
      </c>
      <c r="B3787" s="11">
        <v>2019</v>
      </c>
      <c r="C3787" s="11">
        <v>4</v>
      </c>
      <c r="D3787" s="11" t="s">
        <v>95</v>
      </c>
      <c r="E3787" s="11" t="s">
        <v>96</v>
      </c>
      <c r="F3787" s="11" t="s">
        <v>700</v>
      </c>
      <c r="G3787" s="11" t="s">
        <v>259</v>
      </c>
      <c r="H3787" s="11" t="s">
        <v>152</v>
      </c>
      <c r="I3787" s="11" t="s">
        <v>542</v>
      </c>
      <c r="J3787" s="11" t="s">
        <v>99</v>
      </c>
      <c r="K3787" s="11" t="s">
        <v>72</v>
      </c>
      <c r="L3787" s="11" t="s">
        <v>459</v>
      </c>
      <c r="M3787" s="11" t="s">
        <v>101</v>
      </c>
      <c r="N3787" s="11">
        <v>2</v>
      </c>
      <c r="O3787" s="11">
        <v>2019</v>
      </c>
      <c r="P3787" s="11" t="s">
        <v>154</v>
      </c>
      <c r="Q3787" s="11" t="s">
        <v>154</v>
      </c>
      <c r="R3787" s="11" t="s">
        <v>259</v>
      </c>
      <c r="S3787" s="11" t="s">
        <v>104</v>
      </c>
      <c r="T3787" s="11">
        <v>66</v>
      </c>
      <c r="U3787" s="11" t="str">
        <f>IF(ISERROR(VLOOKUP(I3787,'BACK INFO'!F:F,1,0)),IF(ISERROR(VLOOKUP(I3787,'BACK INFO'!H:H,1,0)),K3787,'BACK INFO'!$H$1),'BACK INFO'!$G$1)</f>
        <v>BILL MILLER AND COMPANY</v>
      </c>
    </row>
    <row r="3788" spans="1:21" s="11" customFormat="1" x14ac:dyDescent="0.35">
      <c r="A3788" s="11" t="s">
        <v>94</v>
      </c>
      <c r="B3788" s="11">
        <v>2019</v>
      </c>
      <c r="C3788" s="11">
        <v>4</v>
      </c>
      <c r="D3788" s="11" t="s">
        <v>95</v>
      </c>
      <c r="E3788" s="11" t="s">
        <v>96</v>
      </c>
      <c r="F3788" s="11" t="s">
        <v>700</v>
      </c>
      <c r="G3788" s="11" t="s">
        <v>259</v>
      </c>
      <c r="H3788" s="11" t="s">
        <v>152</v>
      </c>
      <c r="I3788" s="11" t="s">
        <v>322</v>
      </c>
      <c r="J3788" s="11" t="s">
        <v>99</v>
      </c>
      <c r="K3788" s="11" t="s">
        <v>75</v>
      </c>
      <c r="L3788" s="11" t="s">
        <v>127</v>
      </c>
      <c r="M3788" s="11" t="s">
        <v>101</v>
      </c>
      <c r="N3788" s="11">
        <v>8</v>
      </c>
      <c r="O3788" s="11">
        <v>2019</v>
      </c>
      <c r="P3788" s="11" t="s">
        <v>154</v>
      </c>
      <c r="Q3788" s="11" t="s">
        <v>154</v>
      </c>
      <c r="R3788" s="11" t="s">
        <v>259</v>
      </c>
      <c r="S3788" s="11" t="s">
        <v>104</v>
      </c>
      <c r="T3788" s="11">
        <v>328</v>
      </c>
      <c r="U3788" s="11" t="str">
        <f>IF(ISERROR(VLOOKUP(I3788,'BACK INFO'!F:F,1,0)),IF(ISERROR(VLOOKUP(I3788,'BACK INFO'!H:H,1,0)),K3788,'BACK INFO'!$H$1),'BACK INFO'!$G$1)</f>
        <v>LAURA BONG</v>
      </c>
    </row>
    <row r="3789" spans="1:21" s="11" customFormat="1" x14ac:dyDescent="0.35">
      <c r="A3789" s="11" t="s">
        <v>94</v>
      </c>
      <c r="B3789" s="11">
        <v>2019</v>
      </c>
      <c r="C3789" s="11">
        <v>4</v>
      </c>
      <c r="D3789" s="11" t="s">
        <v>95</v>
      </c>
      <c r="E3789" s="11" t="s">
        <v>96</v>
      </c>
      <c r="F3789" s="11" t="s">
        <v>700</v>
      </c>
      <c r="G3789" s="11" t="s">
        <v>259</v>
      </c>
      <c r="H3789" s="11" t="s">
        <v>152</v>
      </c>
      <c r="I3789" s="11" t="s">
        <v>289</v>
      </c>
      <c r="J3789" s="11" t="s">
        <v>99</v>
      </c>
      <c r="K3789" s="11" t="s">
        <v>70</v>
      </c>
      <c r="L3789" s="11" t="s">
        <v>157</v>
      </c>
      <c r="M3789" s="11" t="s">
        <v>101</v>
      </c>
      <c r="N3789" s="11">
        <v>4</v>
      </c>
      <c r="O3789" s="11">
        <v>2019</v>
      </c>
      <c r="P3789" s="11" t="s">
        <v>154</v>
      </c>
      <c r="Q3789" s="11" t="s">
        <v>154</v>
      </c>
      <c r="R3789" s="11" t="s">
        <v>259</v>
      </c>
      <c r="S3789" s="11" t="s">
        <v>104</v>
      </c>
      <c r="T3789" s="11">
        <v>208</v>
      </c>
      <c r="U3789" s="11" t="str">
        <f>IF(ISERROR(VLOOKUP(I3789,'BACK INFO'!F:F,1,0)),IF(ISERROR(VLOOKUP(I3789,'BACK INFO'!H:H,1,0)),K3789,'BACK INFO'!$H$1),'BACK INFO'!$G$1)</f>
        <v>JUDITH ANN DEAL</v>
      </c>
    </row>
    <row r="3790" spans="1:21" s="11" customFormat="1" x14ac:dyDescent="0.35">
      <c r="A3790" s="11" t="s">
        <v>94</v>
      </c>
      <c r="B3790" s="11">
        <v>2019</v>
      </c>
      <c r="C3790" s="11">
        <v>4</v>
      </c>
      <c r="D3790" s="11" t="s">
        <v>95</v>
      </c>
      <c r="E3790" s="11" t="s">
        <v>96</v>
      </c>
      <c r="F3790" s="11" t="s">
        <v>700</v>
      </c>
      <c r="G3790" s="11" t="s">
        <v>259</v>
      </c>
      <c r="H3790" s="11" t="s">
        <v>152</v>
      </c>
      <c r="I3790" s="11" t="s">
        <v>251</v>
      </c>
      <c r="J3790" s="11" t="s">
        <v>99</v>
      </c>
      <c r="K3790" s="11" t="s">
        <v>76</v>
      </c>
      <c r="L3790" s="11" t="s">
        <v>127</v>
      </c>
      <c r="M3790" s="11" t="s">
        <v>101</v>
      </c>
      <c r="N3790" s="11">
        <v>6</v>
      </c>
      <c r="O3790" s="11">
        <v>2019</v>
      </c>
      <c r="P3790" s="11" t="s">
        <v>154</v>
      </c>
      <c r="Q3790" s="11" t="s">
        <v>154</v>
      </c>
      <c r="R3790" s="11" t="s">
        <v>259</v>
      </c>
      <c r="S3790" s="11" t="s">
        <v>104</v>
      </c>
      <c r="T3790" s="11">
        <v>324</v>
      </c>
      <c r="U3790" s="11" t="str">
        <f>IF(ISERROR(VLOOKUP(I3790,'BACK INFO'!F:F,1,0)),IF(ISERROR(VLOOKUP(I3790,'BACK INFO'!H:H,1,0)),K3790,'BACK INFO'!$H$1),'BACK INFO'!$G$1)</f>
        <v>MIE MANNICHE</v>
      </c>
    </row>
    <row r="3791" spans="1:21" s="11" customFormat="1" x14ac:dyDescent="0.35">
      <c r="A3791" s="11" t="s">
        <v>94</v>
      </c>
      <c r="B3791" s="11">
        <v>2019</v>
      </c>
      <c r="C3791" s="11">
        <v>4</v>
      </c>
      <c r="D3791" s="11" t="s">
        <v>95</v>
      </c>
      <c r="E3791" s="11" t="s">
        <v>96</v>
      </c>
      <c r="F3791" s="11" t="s">
        <v>700</v>
      </c>
      <c r="G3791" s="11" t="s">
        <v>259</v>
      </c>
      <c r="H3791" s="11" t="s">
        <v>152</v>
      </c>
      <c r="I3791" s="11" t="s">
        <v>148</v>
      </c>
      <c r="J3791" s="11" t="s">
        <v>99</v>
      </c>
      <c r="K3791" s="11" t="s">
        <v>71</v>
      </c>
      <c r="L3791" s="11" t="s">
        <v>149</v>
      </c>
      <c r="M3791" s="11" t="s">
        <v>101</v>
      </c>
      <c r="N3791" s="11">
        <v>15</v>
      </c>
      <c r="O3791" s="11">
        <v>2019</v>
      </c>
      <c r="P3791" s="11" t="s">
        <v>154</v>
      </c>
      <c r="Q3791" s="11" t="s">
        <v>154</v>
      </c>
      <c r="R3791" s="11" t="s">
        <v>259</v>
      </c>
      <c r="S3791" s="11" t="s">
        <v>104</v>
      </c>
      <c r="T3791" s="11">
        <v>627</v>
      </c>
      <c r="U3791" s="11" t="str">
        <f>IF(ISERROR(VLOOKUP(I3791,'BACK INFO'!F:F,1,0)),IF(ISERROR(VLOOKUP(I3791,'BACK INFO'!H:H,1,0)),K3791,'BACK INFO'!$H$1),'BACK INFO'!$G$1)</f>
        <v>HOLLY SALES INC.</v>
      </c>
    </row>
    <row r="3792" spans="1:21" s="11" customFormat="1" x14ac:dyDescent="0.35">
      <c r="A3792" s="11" t="s">
        <v>94</v>
      </c>
      <c r="B3792" s="11">
        <v>2019</v>
      </c>
      <c r="C3792" s="11">
        <v>4</v>
      </c>
      <c r="D3792" s="11" t="s">
        <v>95</v>
      </c>
      <c r="E3792" s="11" t="s">
        <v>96</v>
      </c>
      <c r="F3792" s="11" t="s">
        <v>700</v>
      </c>
      <c r="G3792" s="11" t="s">
        <v>259</v>
      </c>
      <c r="H3792" s="11" t="s">
        <v>152</v>
      </c>
      <c r="I3792" s="11" t="s">
        <v>252</v>
      </c>
      <c r="J3792" s="11" t="s">
        <v>99</v>
      </c>
      <c r="K3792" s="11" t="s">
        <v>70</v>
      </c>
      <c r="L3792" s="11" t="s">
        <v>157</v>
      </c>
      <c r="M3792" s="11" t="s">
        <v>101</v>
      </c>
      <c r="N3792" s="11">
        <v>5</v>
      </c>
      <c r="O3792" s="11">
        <v>2019</v>
      </c>
      <c r="P3792" s="11" t="s">
        <v>154</v>
      </c>
      <c r="Q3792" s="11" t="s">
        <v>154</v>
      </c>
      <c r="R3792" s="11" t="s">
        <v>259</v>
      </c>
      <c r="S3792" s="11" t="s">
        <v>104</v>
      </c>
      <c r="T3792" s="11">
        <v>205</v>
      </c>
      <c r="U3792" s="11" t="str">
        <f>IF(ISERROR(VLOOKUP(I3792,'BACK INFO'!F:F,1,0)),IF(ISERROR(VLOOKUP(I3792,'BACK INFO'!H:H,1,0)),K3792,'BACK INFO'!$H$1),'BACK INFO'!$G$1)</f>
        <v>JUDITH ANN DEAL</v>
      </c>
    </row>
    <row r="3793" spans="1:21" s="11" customFormat="1" x14ac:dyDescent="0.35">
      <c r="A3793" s="11" t="s">
        <v>94</v>
      </c>
      <c r="B3793" s="11">
        <v>2019</v>
      </c>
      <c r="C3793" s="11">
        <v>4</v>
      </c>
      <c r="D3793" s="11" t="s">
        <v>95</v>
      </c>
      <c r="E3793" s="11" t="s">
        <v>96</v>
      </c>
      <c r="F3793" s="11" t="s">
        <v>700</v>
      </c>
      <c r="G3793" s="11" t="s">
        <v>259</v>
      </c>
      <c r="H3793" s="11" t="s">
        <v>152</v>
      </c>
      <c r="I3793" s="11" t="s">
        <v>460</v>
      </c>
      <c r="J3793" s="11" t="s">
        <v>99</v>
      </c>
      <c r="K3793" s="11" t="s">
        <v>71</v>
      </c>
      <c r="L3793" s="11" t="s">
        <v>159</v>
      </c>
      <c r="M3793" s="11" t="s">
        <v>101</v>
      </c>
      <c r="N3793" s="11">
        <v>1</v>
      </c>
      <c r="O3793" s="11">
        <v>2019</v>
      </c>
      <c r="P3793" s="11" t="s">
        <v>154</v>
      </c>
      <c r="Q3793" s="11" t="s">
        <v>154</v>
      </c>
      <c r="R3793" s="11" t="s">
        <v>259</v>
      </c>
      <c r="S3793" s="11" t="s">
        <v>104</v>
      </c>
      <c r="T3793" s="11">
        <v>52</v>
      </c>
      <c r="U3793" s="11" t="str">
        <f>IF(ISERROR(VLOOKUP(I3793,'BACK INFO'!F:F,1,0)),IF(ISERROR(VLOOKUP(I3793,'BACK INFO'!H:H,1,0)),K3793,'BACK INFO'!$H$1),'BACK INFO'!$G$1)</f>
        <v>HOLLY SALES INC.</v>
      </c>
    </row>
    <row r="3794" spans="1:21" s="11" customFormat="1" x14ac:dyDescent="0.35">
      <c r="A3794" s="11" t="s">
        <v>94</v>
      </c>
      <c r="B3794" s="11">
        <v>2019</v>
      </c>
      <c r="C3794" s="11">
        <v>4</v>
      </c>
      <c r="D3794" s="11" t="s">
        <v>95</v>
      </c>
      <c r="E3794" s="11" t="s">
        <v>96</v>
      </c>
      <c r="F3794" s="11" t="s">
        <v>700</v>
      </c>
      <c r="G3794" s="11" t="s">
        <v>259</v>
      </c>
      <c r="H3794" s="11" t="s">
        <v>152</v>
      </c>
      <c r="I3794" s="11" t="s">
        <v>185</v>
      </c>
      <c r="J3794" s="11" t="s">
        <v>99</v>
      </c>
      <c r="K3794" s="11" t="s">
        <v>76</v>
      </c>
      <c r="L3794" s="11" t="s">
        <v>127</v>
      </c>
      <c r="M3794" s="11" t="s">
        <v>101</v>
      </c>
      <c r="N3794" s="11">
        <v>5</v>
      </c>
      <c r="O3794" s="11">
        <v>2019</v>
      </c>
      <c r="P3794" s="11" t="s">
        <v>154</v>
      </c>
      <c r="Q3794" s="11" t="s">
        <v>154</v>
      </c>
      <c r="R3794" s="11" t="s">
        <v>259</v>
      </c>
      <c r="S3794" s="11" t="s">
        <v>104</v>
      </c>
      <c r="T3794" s="11">
        <v>260</v>
      </c>
      <c r="U3794" s="11" t="str">
        <f>IF(ISERROR(VLOOKUP(I3794,'BACK INFO'!F:F,1,0)),IF(ISERROR(VLOOKUP(I3794,'BACK INFO'!H:H,1,0)),K3794,'BACK INFO'!$H$1),'BACK INFO'!$G$1)</f>
        <v>MIE MANNICHE</v>
      </c>
    </row>
    <row r="3795" spans="1:21" s="11" customFormat="1" x14ac:dyDescent="0.35">
      <c r="A3795" s="11" t="s">
        <v>94</v>
      </c>
      <c r="B3795" s="11">
        <v>2019</v>
      </c>
      <c r="C3795" s="11">
        <v>4</v>
      </c>
      <c r="D3795" s="11" t="s">
        <v>95</v>
      </c>
      <c r="E3795" s="11" t="s">
        <v>96</v>
      </c>
      <c r="F3795" s="11" t="s">
        <v>700</v>
      </c>
      <c r="G3795" s="11" t="s">
        <v>259</v>
      </c>
      <c r="H3795" s="11" t="s">
        <v>152</v>
      </c>
      <c r="I3795" s="11" t="s">
        <v>63</v>
      </c>
      <c r="J3795" s="11" t="s">
        <v>99</v>
      </c>
      <c r="K3795" s="11" t="s">
        <v>54</v>
      </c>
      <c r="L3795" s="11" t="s">
        <v>129</v>
      </c>
      <c r="M3795" s="11" t="s">
        <v>122</v>
      </c>
      <c r="N3795" s="11">
        <v>65</v>
      </c>
      <c r="O3795" s="11">
        <v>2019</v>
      </c>
      <c r="P3795" s="11" t="s">
        <v>154</v>
      </c>
      <c r="Q3795" s="11" t="s">
        <v>154</v>
      </c>
      <c r="R3795" s="11" t="s">
        <v>259</v>
      </c>
      <c r="S3795" s="11" t="s">
        <v>104</v>
      </c>
      <c r="T3795" s="11">
        <v>2235.6000000000004</v>
      </c>
      <c r="U3795" s="11" t="str">
        <f>IF(ISERROR(VLOOKUP(I3795,'BACK INFO'!F:F,1,0)),IF(ISERROR(VLOOKUP(I3795,'BACK INFO'!H:H,1,0)),K3795,'BACK INFO'!$H$1),'BACK INFO'!$G$1)</f>
        <v>PAIGE ALYSE STRAUGHAN</v>
      </c>
    </row>
    <row r="3796" spans="1:21" s="11" customFormat="1" x14ac:dyDescent="0.35">
      <c r="A3796" s="11" t="s">
        <v>94</v>
      </c>
      <c r="B3796" s="11">
        <v>2019</v>
      </c>
      <c r="C3796" s="11">
        <v>4</v>
      </c>
      <c r="D3796" s="11" t="s">
        <v>95</v>
      </c>
      <c r="E3796" s="11" t="s">
        <v>96</v>
      </c>
      <c r="F3796" s="11" t="s">
        <v>700</v>
      </c>
      <c r="G3796" s="11" t="s">
        <v>259</v>
      </c>
      <c r="H3796" s="11" t="s">
        <v>152</v>
      </c>
      <c r="I3796" s="11" t="s">
        <v>255</v>
      </c>
      <c r="J3796" s="11" t="s">
        <v>99</v>
      </c>
      <c r="K3796" s="11" t="s">
        <v>72</v>
      </c>
      <c r="L3796" s="11" t="s">
        <v>114</v>
      </c>
      <c r="M3796" s="11" t="s">
        <v>101</v>
      </c>
      <c r="N3796" s="11">
        <v>9</v>
      </c>
      <c r="O3796" s="11">
        <v>2019</v>
      </c>
      <c r="P3796" s="11" t="s">
        <v>154</v>
      </c>
      <c r="Q3796" s="11" t="s">
        <v>154</v>
      </c>
      <c r="R3796" s="11" t="s">
        <v>259</v>
      </c>
      <c r="S3796" s="11" t="s">
        <v>104</v>
      </c>
      <c r="T3796" s="11">
        <v>423</v>
      </c>
      <c r="U3796" s="11" t="str">
        <f>IF(ISERROR(VLOOKUP(I3796,'BACK INFO'!F:F,1,0)),IF(ISERROR(VLOOKUP(I3796,'BACK INFO'!H:H,1,0)),K3796,'BACK INFO'!$H$1),'BACK INFO'!$G$1)</f>
        <v>BILL MILLER AND COMPANY</v>
      </c>
    </row>
    <row r="3797" spans="1:21" s="11" customFormat="1" x14ac:dyDescent="0.35">
      <c r="A3797" s="11" t="s">
        <v>94</v>
      </c>
      <c r="B3797" s="11">
        <v>2019</v>
      </c>
      <c r="C3797" s="11">
        <v>4</v>
      </c>
      <c r="D3797" s="11" t="s">
        <v>95</v>
      </c>
      <c r="E3797" s="11" t="s">
        <v>96</v>
      </c>
      <c r="F3797" s="11" t="s">
        <v>700</v>
      </c>
      <c r="G3797" s="11" t="s">
        <v>259</v>
      </c>
      <c r="H3797" s="11" t="s">
        <v>152</v>
      </c>
      <c r="I3797" s="11" t="s">
        <v>329</v>
      </c>
      <c r="J3797" s="11" t="s">
        <v>99</v>
      </c>
      <c r="K3797" s="11" t="s">
        <v>245</v>
      </c>
      <c r="L3797" s="11" t="s">
        <v>114</v>
      </c>
      <c r="M3797" s="11" t="s">
        <v>101</v>
      </c>
      <c r="N3797" s="11">
        <v>24</v>
      </c>
      <c r="O3797" s="11">
        <v>2019</v>
      </c>
      <c r="P3797" s="11" t="s">
        <v>154</v>
      </c>
      <c r="Q3797" s="11" t="s">
        <v>154</v>
      </c>
      <c r="R3797" s="11" t="s">
        <v>259</v>
      </c>
      <c r="S3797" s="11" t="s">
        <v>104</v>
      </c>
      <c r="T3797" s="11">
        <v>1092</v>
      </c>
      <c r="U3797" s="11" t="str">
        <f>IF(ISERROR(VLOOKUP(I3797,'BACK INFO'!F:F,1,0)),IF(ISERROR(VLOOKUP(I3797,'BACK INFO'!H:H,1,0)),K3797,'BACK INFO'!$H$1),'BACK INFO'!$G$1)</f>
        <v>JULIUS ORTIZ MALDONADO</v>
      </c>
    </row>
    <row r="3798" spans="1:21" s="11" customFormat="1" x14ac:dyDescent="0.35">
      <c r="A3798" s="11" t="s">
        <v>94</v>
      </c>
      <c r="B3798" s="11">
        <v>2019</v>
      </c>
      <c r="C3798" s="11">
        <v>4</v>
      </c>
      <c r="D3798" s="11" t="s">
        <v>95</v>
      </c>
      <c r="E3798" s="11" t="s">
        <v>96</v>
      </c>
      <c r="F3798" s="11" t="s">
        <v>700</v>
      </c>
      <c r="G3798" s="11" t="s">
        <v>259</v>
      </c>
      <c r="H3798" s="11" t="s">
        <v>152</v>
      </c>
      <c r="I3798" s="11" t="s">
        <v>619</v>
      </c>
      <c r="J3798" s="11" t="s">
        <v>99</v>
      </c>
      <c r="K3798" s="11" t="s">
        <v>67</v>
      </c>
      <c r="L3798" s="11" t="s">
        <v>173</v>
      </c>
      <c r="M3798" s="11" t="s">
        <v>101</v>
      </c>
      <c r="N3798" s="11">
        <v>6</v>
      </c>
      <c r="O3798" s="11">
        <v>2019</v>
      </c>
      <c r="P3798" s="11" t="s">
        <v>154</v>
      </c>
      <c r="Q3798" s="11" t="s">
        <v>154</v>
      </c>
      <c r="R3798" s="11" t="s">
        <v>259</v>
      </c>
      <c r="S3798" s="11" t="s">
        <v>104</v>
      </c>
      <c r="T3798" s="11">
        <v>267</v>
      </c>
      <c r="U3798" s="11" t="str">
        <f>IF(ISERROR(VLOOKUP(I3798,'BACK INFO'!F:F,1,0)),IF(ISERROR(VLOOKUP(I3798,'BACK INFO'!H:H,1,0)),K3798,'BACK INFO'!$H$1),'BACK INFO'!$G$1)</f>
        <v>ANITA M. HOPKINS</v>
      </c>
    </row>
    <row r="3799" spans="1:21" s="11" customFormat="1" x14ac:dyDescent="0.35">
      <c r="A3799" s="11" t="s">
        <v>94</v>
      </c>
      <c r="B3799" s="11">
        <v>2019</v>
      </c>
      <c r="C3799" s="11">
        <v>4</v>
      </c>
      <c r="D3799" s="11" t="s">
        <v>95</v>
      </c>
      <c r="E3799" s="11" t="s">
        <v>96</v>
      </c>
      <c r="F3799" s="11" t="s">
        <v>700</v>
      </c>
      <c r="G3799" s="11" t="s">
        <v>259</v>
      </c>
      <c r="H3799" s="11" t="s">
        <v>152</v>
      </c>
      <c r="I3799" s="11" t="s">
        <v>372</v>
      </c>
      <c r="J3799" s="11" t="s">
        <v>99</v>
      </c>
      <c r="K3799" s="11" t="s">
        <v>67</v>
      </c>
      <c r="L3799" s="11" t="s">
        <v>373</v>
      </c>
      <c r="M3799" s="11" t="s">
        <v>101</v>
      </c>
      <c r="N3799" s="11">
        <v>3</v>
      </c>
      <c r="O3799" s="11">
        <v>2019</v>
      </c>
      <c r="P3799" s="11" t="s">
        <v>154</v>
      </c>
      <c r="Q3799" s="11" t="s">
        <v>154</v>
      </c>
      <c r="R3799" s="11" t="s">
        <v>259</v>
      </c>
      <c r="S3799" s="11" t="s">
        <v>104</v>
      </c>
      <c r="T3799" s="11">
        <v>123</v>
      </c>
      <c r="U3799" s="11" t="str">
        <f>IF(ISERROR(VLOOKUP(I3799,'BACK INFO'!F:F,1,0)),IF(ISERROR(VLOOKUP(I3799,'BACK INFO'!H:H,1,0)),K3799,'BACK INFO'!$H$1),'BACK INFO'!$G$1)</f>
        <v>ANITA M. HOPKINS</v>
      </c>
    </row>
    <row r="3800" spans="1:21" s="11" customFormat="1" x14ac:dyDescent="0.35">
      <c r="A3800" s="11" t="s">
        <v>94</v>
      </c>
      <c r="B3800" s="11">
        <v>2019</v>
      </c>
      <c r="C3800" s="11">
        <v>4</v>
      </c>
      <c r="D3800" s="11" t="s">
        <v>95</v>
      </c>
      <c r="E3800" s="11" t="s">
        <v>96</v>
      </c>
      <c r="F3800" s="11" t="s">
        <v>700</v>
      </c>
      <c r="G3800" s="11" t="s">
        <v>259</v>
      </c>
      <c r="H3800" s="11" t="s">
        <v>152</v>
      </c>
      <c r="I3800" s="11" t="s">
        <v>257</v>
      </c>
      <c r="J3800" s="11" t="s">
        <v>99</v>
      </c>
      <c r="K3800" s="11" t="s">
        <v>245</v>
      </c>
      <c r="L3800" s="11" t="s">
        <v>246</v>
      </c>
      <c r="M3800" s="11" t="s">
        <v>246</v>
      </c>
      <c r="N3800" s="11">
        <v>2</v>
      </c>
      <c r="O3800" s="11">
        <v>2019</v>
      </c>
      <c r="P3800" s="11" t="s">
        <v>154</v>
      </c>
      <c r="Q3800" s="11" t="s">
        <v>154</v>
      </c>
      <c r="R3800" s="11" t="s">
        <v>259</v>
      </c>
      <c r="S3800" s="11" t="s">
        <v>104</v>
      </c>
      <c r="T3800" s="11">
        <v>92</v>
      </c>
      <c r="U3800" s="11" t="str">
        <f>IF(ISERROR(VLOOKUP(I3800,'BACK INFO'!F:F,1,0)),IF(ISERROR(VLOOKUP(I3800,'BACK INFO'!H:H,1,0)),K3800,'BACK INFO'!$H$1),'BACK INFO'!$G$1)</f>
        <v>JULIUS ORTIZ MALDONADO</v>
      </c>
    </row>
    <row r="3801" spans="1:21" s="11" customFormat="1" x14ac:dyDescent="0.35">
      <c r="A3801" s="11" t="s">
        <v>94</v>
      </c>
      <c r="B3801" s="11">
        <v>2019</v>
      </c>
      <c r="C3801" s="11">
        <v>4</v>
      </c>
      <c r="D3801" s="11" t="s">
        <v>95</v>
      </c>
      <c r="E3801" s="11" t="s">
        <v>96</v>
      </c>
      <c r="F3801" s="11" t="s">
        <v>700</v>
      </c>
      <c r="G3801" s="11" t="s">
        <v>259</v>
      </c>
      <c r="H3801" s="11" t="s">
        <v>152</v>
      </c>
      <c r="I3801" s="11" t="s">
        <v>168</v>
      </c>
      <c r="J3801" s="11" t="s">
        <v>99</v>
      </c>
      <c r="K3801" s="11" t="s">
        <v>71</v>
      </c>
      <c r="L3801" s="11" t="s">
        <v>169</v>
      </c>
      <c r="M3801" s="11" t="s">
        <v>101</v>
      </c>
      <c r="N3801" s="11">
        <v>13</v>
      </c>
      <c r="O3801" s="11">
        <v>2019</v>
      </c>
      <c r="P3801" s="11" t="s">
        <v>154</v>
      </c>
      <c r="Q3801" s="11" t="s">
        <v>154</v>
      </c>
      <c r="R3801" s="11" t="s">
        <v>259</v>
      </c>
      <c r="S3801" s="11" t="s">
        <v>104</v>
      </c>
      <c r="T3801" s="11">
        <v>563</v>
      </c>
      <c r="U3801" s="11" t="str">
        <f>IF(ISERROR(VLOOKUP(I3801,'BACK INFO'!F:F,1,0)),IF(ISERROR(VLOOKUP(I3801,'BACK INFO'!H:H,1,0)),K3801,'BACK INFO'!$H$1),'BACK INFO'!$G$1)</f>
        <v>HOLLY SALES INC.</v>
      </c>
    </row>
    <row r="3802" spans="1:21" s="11" customFormat="1" x14ac:dyDescent="0.35">
      <c r="A3802" s="11" t="s">
        <v>94</v>
      </c>
      <c r="B3802" s="11">
        <v>2019</v>
      </c>
      <c r="C3802" s="11">
        <v>4</v>
      </c>
      <c r="D3802" s="11" t="s">
        <v>95</v>
      </c>
      <c r="E3802" s="11" t="s">
        <v>96</v>
      </c>
      <c r="F3802" s="11" t="s">
        <v>700</v>
      </c>
      <c r="G3802" s="11" t="s">
        <v>259</v>
      </c>
      <c r="H3802" s="11" t="s">
        <v>152</v>
      </c>
      <c r="I3802" s="11" t="s">
        <v>415</v>
      </c>
      <c r="J3802" s="11" t="s">
        <v>99</v>
      </c>
      <c r="K3802" s="11" t="s">
        <v>245</v>
      </c>
      <c r="L3802" s="11" t="s">
        <v>246</v>
      </c>
      <c r="M3802" s="11" t="s">
        <v>246</v>
      </c>
      <c r="N3802" s="11">
        <v>2</v>
      </c>
      <c r="O3802" s="11">
        <v>2019</v>
      </c>
      <c r="P3802" s="11" t="s">
        <v>154</v>
      </c>
      <c r="Q3802" s="11" t="s">
        <v>154</v>
      </c>
      <c r="R3802" s="11" t="s">
        <v>259</v>
      </c>
      <c r="S3802" s="11" t="s">
        <v>104</v>
      </c>
      <c r="T3802" s="11">
        <v>82</v>
      </c>
      <c r="U3802" s="11" t="str">
        <f>IF(ISERROR(VLOOKUP(I3802,'BACK INFO'!F:F,1,0)),IF(ISERROR(VLOOKUP(I3802,'BACK INFO'!H:H,1,0)),K3802,'BACK INFO'!$H$1),'BACK INFO'!$G$1)</f>
        <v>JULIUS ORTIZ MALDONADO</v>
      </c>
    </row>
    <row r="3803" spans="1:21" s="11" customFormat="1" x14ac:dyDescent="0.35">
      <c r="A3803" s="11" t="s">
        <v>94</v>
      </c>
      <c r="B3803" s="11">
        <v>2019</v>
      </c>
      <c r="C3803" s="11">
        <v>4</v>
      </c>
      <c r="D3803" s="11" t="s">
        <v>95</v>
      </c>
      <c r="E3803" s="11" t="s">
        <v>96</v>
      </c>
      <c r="F3803" s="11" t="s">
        <v>700</v>
      </c>
      <c r="G3803" s="11" t="s">
        <v>259</v>
      </c>
      <c r="H3803" s="11" t="s">
        <v>152</v>
      </c>
      <c r="I3803" s="11" t="s">
        <v>170</v>
      </c>
      <c r="J3803" s="11" t="s">
        <v>99</v>
      </c>
      <c r="K3803" s="11" t="s">
        <v>76</v>
      </c>
      <c r="L3803" s="11" t="s">
        <v>127</v>
      </c>
      <c r="M3803" s="11" t="s">
        <v>101</v>
      </c>
      <c r="N3803" s="11">
        <v>4</v>
      </c>
      <c r="O3803" s="11">
        <v>2019</v>
      </c>
      <c r="P3803" s="11" t="s">
        <v>154</v>
      </c>
      <c r="Q3803" s="11" t="s">
        <v>154</v>
      </c>
      <c r="R3803" s="11" t="s">
        <v>259</v>
      </c>
      <c r="S3803" s="11" t="s">
        <v>104</v>
      </c>
      <c r="T3803" s="11">
        <v>155.80000000000001</v>
      </c>
      <c r="U3803" s="11" t="str">
        <f>IF(ISERROR(VLOOKUP(I3803,'BACK INFO'!F:F,1,0)),IF(ISERROR(VLOOKUP(I3803,'BACK INFO'!H:H,1,0)),K3803,'BACK INFO'!$H$1),'BACK INFO'!$G$1)</f>
        <v>MIE MANNICHE</v>
      </c>
    </row>
    <row r="3804" spans="1:21" s="11" customFormat="1" x14ac:dyDescent="0.35">
      <c r="A3804" s="11" t="s">
        <v>94</v>
      </c>
      <c r="B3804" s="11">
        <v>2019</v>
      </c>
      <c r="C3804" s="11">
        <v>4</v>
      </c>
      <c r="D3804" s="11" t="s">
        <v>95</v>
      </c>
      <c r="E3804" s="11" t="s">
        <v>96</v>
      </c>
      <c r="F3804" s="11" t="s">
        <v>700</v>
      </c>
      <c r="G3804" s="11" t="s">
        <v>259</v>
      </c>
      <c r="H3804" s="11" t="s">
        <v>152</v>
      </c>
      <c r="I3804" s="11" t="s">
        <v>337</v>
      </c>
      <c r="J3804" s="11" t="s">
        <v>99</v>
      </c>
      <c r="K3804" s="11" t="s">
        <v>72</v>
      </c>
      <c r="L3804" s="11" t="s">
        <v>114</v>
      </c>
      <c r="M3804" s="11" t="s">
        <v>101</v>
      </c>
      <c r="N3804" s="11">
        <v>3</v>
      </c>
      <c r="O3804" s="11">
        <v>2019</v>
      </c>
      <c r="P3804" s="11" t="s">
        <v>154</v>
      </c>
      <c r="Q3804" s="11" t="s">
        <v>154</v>
      </c>
      <c r="R3804" s="11" t="s">
        <v>259</v>
      </c>
      <c r="S3804" s="11" t="s">
        <v>104</v>
      </c>
      <c r="T3804" s="11">
        <v>147</v>
      </c>
      <c r="U3804" s="11" t="str">
        <f>IF(ISERROR(VLOOKUP(I3804,'BACK INFO'!F:F,1,0)),IF(ISERROR(VLOOKUP(I3804,'BACK INFO'!H:H,1,0)),K3804,'BACK INFO'!$H$1),'BACK INFO'!$G$1)</f>
        <v>BILL MILLER AND COMPANY</v>
      </c>
    </row>
    <row r="3805" spans="1:21" s="11" customFormat="1" x14ac:dyDescent="0.35">
      <c r="A3805" s="11" t="s">
        <v>94</v>
      </c>
      <c r="B3805" s="11">
        <v>2019</v>
      </c>
      <c r="C3805" s="11">
        <v>4</v>
      </c>
      <c r="D3805" s="11" t="s">
        <v>95</v>
      </c>
      <c r="E3805" s="11" t="s">
        <v>96</v>
      </c>
      <c r="F3805" s="11" t="s">
        <v>700</v>
      </c>
      <c r="G3805" s="11" t="s">
        <v>259</v>
      </c>
      <c r="H3805" s="11" t="s">
        <v>152</v>
      </c>
      <c r="I3805" s="11" t="s">
        <v>505</v>
      </c>
      <c r="J3805" s="11" t="s">
        <v>99</v>
      </c>
      <c r="K3805" s="11" t="s">
        <v>75</v>
      </c>
      <c r="L3805" s="11" t="s">
        <v>131</v>
      </c>
      <c r="M3805" s="11" t="s">
        <v>101</v>
      </c>
      <c r="N3805" s="11">
        <v>5</v>
      </c>
      <c r="O3805" s="11">
        <v>2019</v>
      </c>
      <c r="P3805" s="11" t="s">
        <v>154</v>
      </c>
      <c r="Q3805" s="11" t="s">
        <v>154</v>
      </c>
      <c r="R3805" s="11" t="s">
        <v>259</v>
      </c>
      <c r="S3805" s="11" t="s">
        <v>104</v>
      </c>
      <c r="T3805" s="11">
        <v>205</v>
      </c>
      <c r="U3805" s="11" t="str">
        <f>IF(ISERROR(VLOOKUP(I3805,'BACK INFO'!F:F,1,0)),IF(ISERROR(VLOOKUP(I3805,'BACK INFO'!H:H,1,0)),K3805,'BACK INFO'!$H$1),'BACK INFO'!$G$1)</f>
        <v>LAURA BONG</v>
      </c>
    </row>
    <row r="3806" spans="1:21" s="11" customFormat="1" x14ac:dyDescent="0.35">
      <c r="A3806" s="11" t="s">
        <v>94</v>
      </c>
      <c r="B3806" s="11">
        <v>2019</v>
      </c>
      <c r="C3806" s="11">
        <v>4</v>
      </c>
      <c r="D3806" s="11" t="s">
        <v>95</v>
      </c>
      <c r="E3806" s="11" t="s">
        <v>96</v>
      </c>
      <c r="F3806" s="11" t="s">
        <v>700</v>
      </c>
      <c r="G3806" s="11" t="s">
        <v>259</v>
      </c>
      <c r="H3806" s="11" t="s">
        <v>152</v>
      </c>
      <c r="I3806" s="11" t="s">
        <v>417</v>
      </c>
      <c r="J3806" s="11" t="s">
        <v>99</v>
      </c>
      <c r="K3806" s="11" t="s">
        <v>67</v>
      </c>
      <c r="L3806" s="11" t="s">
        <v>133</v>
      </c>
      <c r="M3806" s="11" t="s">
        <v>101</v>
      </c>
      <c r="N3806" s="11">
        <v>2</v>
      </c>
      <c r="O3806" s="11">
        <v>2019</v>
      </c>
      <c r="P3806" s="11" t="s">
        <v>154</v>
      </c>
      <c r="Q3806" s="11" t="s">
        <v>154</v>
      </c>
      <c r="R3806" s="11" t="s">
        <v>259</v>
      </c>
      <c r="S3806" s="11" t="s">
        <v>104</v>
      </c>
      <c r="T3806" s="11">
        <v>104</v>
      </c>
      <c r="U3806" s="11" t="str">
        <f>IF(ISERROR(VLOOKUP(I3806,'BACK INFO'!F:F,1,0)),IF(ISERROR(VLOOKUP(I3806,'BACK INFO'!H:H,1,0)),K3806,'BACK INFO'!$H$1),'BACK INFO'!$G$1)</f>
        <v>ANITA M. HOPKINS</v>
      </c>
    </row>
    <row r="3807" spans="1:21" s="11" customFormat="1" x14ac:dyDescent="0.35">
      <c r="A3807" s="11" t="s">
        <v>94</v>
      </c>
      <c r="B3807" s="11">
        <v>2019</v>
      </c>
      <c r="C3807" s="11">
        <v>4</v>
      </c>
      <c r="D3807" s="11" t="s">
        <v>95</v>
      </c>
      <c r="E3807" s="11" t="s">
        <v>96</v>
      </c>
      <c r="F3807" s="11" t="s">
        <v>700</v>
      </c>
      <c r="G3807" s="11" t="s">
        <v>259</v>
      </c>
      <c r="H3807" s="11" t="s">
        <v>152</v>
      </c>
      <c r="I3807" s="11" t="s">
        <v>232</v>
      </c>
      <c r="J3807" s="11" t="s">
        <v>99</v>
      </c>
      <c r="K3807" s="11" t="s">
        <v>76</v>
      </c>
      <c r="L3807" s="11" t="s">
        <v>127</v>
      </c>
      <c r="M3807" s="11" t="s">
        <v>101</v>
      </c>
      <c r="N3807" s="11">
        <v>3</v>
      </c>
      <c r="O3807" s="11">
        <v>2019</v>
      </c>
      <c r="P3807" s="11" t="s">
        <v>154</v>
      </c>
      <c r="Q3807" s="11" t="s">
        <v>154</v>
      </c>
      <c r="R3807" s="11" t="s">
        <v>259</v>
      </c>
      <c r="S3807" s="11" t="s">
        <v>104</v>
      </c>
      <c r="T3807" s="11">
        <v>99</v>
      </c>
      <c r="U3807" s="11" t="str">
        <f>IF(ISERROR(VLOOKUP(I3807,'BACK INFO'!F:F,1,0)),IF(ISERROR(VLOOKUP(I3807,'BACK INFO'!H:H,1,0)),K3807,'BACK INFO'!$H$1),'BACK INFO'!$G$1)</f>
        <v>MIE MANNICHE</v>
      </c>
    </row>
    <row r="3808" spans="1:21" s="11" customFormat="1" x14ac:dyDescent="0.35">
      <c r="A3808" s="11" t="s">
        <v>94</v>
      </c>
      <c r="B3808" s="11">
        <v>2019</v>
      </c>
      <c r="C3808" s="11">
        <v>4</v>
      </c>
      <c r="D3808" s="11" t="s">
        <v>95</v>
      </c>
      <c r="E3808" s="11" t="s">
        <v>96</v>
      </c>
      <c r="F3808" s="11" t="s">
        <v>700</v>
      </c>
      <c r="G3808" s="11" t="s">
        <v>259</v>
      </c>
      <c r="H3808" s="11" t="s">
        <v>152</v>
      </c>
      <c r="I3808" s="11" t="s">
        <v>598</v>
      </c>
      <c r="J3808" s="11" t="s">
        <v>120</v>
      </c>
      <c r="K3808" s="11" t="s">
        <v>68</v>
      </c>
      <c r="L3808" s="11" t="s">
        <v>129</v>
      </c>
      <c r="M3808" s="11" t="s">
        <v>122</v>
      </c>
      <c r="N3808" s="11">
        <v>2</v>
      </c>
      <c r="O3808" s="11">
        <v>2019</v>
      </c>
      <c r="P3808" s="11" t="s">
        <v>154</v>
      </c>
      <c r="Q3808" s="11" t="s">
        <v>154</v>
      </c>
      <c r="R3808" s="11" t="s">
        <v>259</v>
      </c>
      <c r="S3808" s="11" t="s">
        <v>104</v>
      </c>
      <c r="T3808" s="11">
        <v>81.717554416462363</v>
      </c>
      <c r="U3808" s="11" t="str">
        <f>IF(ISERROR(VLOOKUP(I3808,'BACK INFO'!F:F,1,0)),IF(ISERROR(VLOOKUP(I3808,'BACK INFO'!H:H,1,0)),K3808,'BACK INFO'!$H$1),'BACK INFO'!$G$1)</f>
        <v>STEPHANIE VITALI</v>
      </c>
    </row>
    <row r="3809" spans="1:21" s="11" customFormat="1" x14ac:dyDescent="0.35">
      <c r="A3809" s="11" t="s">
        <v>94</v>
      </c>
      <c r="B3809" s="11">
        <v>2019</v>
      </c>
      <c r="C3809" s="11">
        <v>4</v>
      </c>
      <c r="D3809" s="11" t="s">
        <v>95</v>
      </c>
      <c r="E3809" s="11" t="s">
        <v>96</v>
      </c>
      <c r="F3809" s="11" t="s">
        <v>700</v>
      </c>
      <c r="G3809" s="11" t="s">
        <v>259</v>
      </c>
      <c r="H3809" s="11" t="s">
        <v>152</v>
      </c>
      <c r="I3809" s="11" t="s">
        <v>507</v>
      </c>
      <c r="J3809" s="11" t="s">
        <v>99</v>
      </c>
      <c r="K3809" s="11" t="s">
        <v>75</v>
      </c>
      <c r="L3809" s="11" t="s">
        <v>146</v>
      </c>
      <c r="M3809" s="11" t="s">
        <v>101</v>
      </c>
      <c r="N3809" s="11">
        <v>1</v>
      </c>
      <c r="O3809" s="11">
        <v>2019</v>
      </c>
      <c r="P3809" s="11" t="s">
        <v>154</v>
      </c>
      <c r="Q3809" s="11" t="s">
        <v>154</v>
      </c>
      <c r="R3809" s="11" t="s">
        <v>259</v>
      </c>
      <c r="S3809" s="11" t="s">
        <v>104</v>
      </c>
      <c r="T3809" s="11">
        <v>52</v>
      </c>
      <c r="U3809" s="11" t="str">
        <f>IF(ISERROR(VLOOKUP(I3809,'BACK INFO'!F:F,1,0)),IF(ISERROR(VLOOKUP(I3809,'BACK INFO'!H:H,1,0)),K3809,'BACK INFO'!$H$1),'BACK INFO'!$G$1)</f>
        <v>LAURA BONG</v>
      </c>
    </row>
    <row r="3810" spans="1:21" s="11" customFormat="1" x14ac:dyDescent="0.35">
      <c r="A3810" s="11" t="s">
        <v>94</v>
      </c>
      <c r="B3810" s="11">
        <v>2019</v>
      </c>
      <c r="C3810" s="11">
        <v>4</v>
      </c>
      <c r="D3810" s="11" t="s">
        <v>95</v>
      </c>
      <c r="E3810" s="11" t="s">
        <v>96</v>
      </c>
      <c r="F3810" s="11" t="s">
        <v>700</v>
      </c>
      <c r="G3810" s="11" t="s">
        <v>259</v>
      </c>
      <c r="H3810" s="11" t="s">
        <v>152</v>
      </c>
      <c r="I3810" s="11" t="s">
        <v>475</v>
      </c>
      <c r="J3810" s="11" t="s">
        <v>99</v>
      </c>
      <c r="K3810" s="11" t="s">
        <v>75</v>
      </c>
      <c r="L3810" s="11" t="s">
        <v>273</v>
      </c>
      <c r="M3810" s="11" t="s">
        <v>101</v>
      </c>
      <c r="N3810" s="11">
        <v>7</v>
      </c>
      <c r="O3810" s="11">
        <v>2019</v>
      </c>
      <c r="P3810" s="11" t="s">
        <v>154</v>
      </c>
      <c r="Q3810" s="11" t="s">
        <v>154</v>
      </c>
      <c r="R3810" s="11" t="s">
        <v>259</v>
      </c>
      <c r="S3810" s="11" t="s">
        <v>104</v>
      </c>
      <c r="T3810" s="11">
        <v>251</v>
      </c>
      <c r="U3810" s="11" t="str">
        <f>IF(ISERROR(VLOOKUP(I3810,'BACK INFO'!F:F,1,0)),IF(ISERROR(VLOOKUP(I3810,'BACK INFO'!H:H,1,0)),K3810,'BACK INFO'!$H$1),'BACK INFO'!$G$1)</f>
        <v>LAURA BONG</v>
      </c>
    </row>
    <row r="3811" spans="1:21" s="11" customFormat="1" x14ac:dyDescent="0.35">
      <c r="A3811" s="11" t="s">
        <v>94</v>
      </c>
      <c r="B3811" s="11">
        <v>2019</v>
      </c>
      <c r="C3811" s="11">
        <v>4</v>
      </c>
      <c r="D3811" s="11" t="s">
        <v>95</v>
      </c>
      <c r="E3811" s="11" t="s">
        <v>96</v>
      </c>
      <c r="F3811" s="11" t="s">
        <v>700</v>
      </c>
      <c r="G3811" s="11" t="s">
        <v>259</v>
      </c>
      <c r="H3811" s="11" t="s">
        <v>152</v>
      </c>
      <c r="I3811" s="11" t="s">
        <v>508</v>
      </c>
      <c r="J3811" s="11" t="s">
        <v>99</v>
      </c>
      <c r="K3811" s="11" t="s">
        <v>75</v>
      </c>
      <c r="L3811" s="11" t="s">
        <v>131</v>
      </c>
      <c r="M3811" s="11" t="s">
        <v>101</v>
      </c>
      <c r="N3811" s="11">
        <v>2</v>
      </c>
      <c r="O3811" s="11">
        <v>2019</v>
      </c>
      <c r="P3811" s="11" t="s">
        <v>154</v>
      </c>
      <c r="Q3811" s="11" t="s">
        <v>154</v>
      </c>
      <c r="R3811" s="11" t="s">
        <v>259</v>
      </c>
      <c r="S3811" s="11" t="s">
        <v>104</v>
      </c>
      <c r="T3811" s="11">
        <v>66</v>
      </c>
      <c r="U3811" s="11" t="str">
        <f>IF(ISERROR(VLOOKUP(I3811,'BACK INFO'!F:F,1,0)),IF(ISERROR(VLOOKUP(I3811,'BACK INFO'!H:H,1,0)),K3811,'BACK INFO'!$H$1),'BACK INFO'!$G$1)</f>
        <v>LAURA BONG</v>
      </c>
    </row>
    <row r="3812" spans="1:21" s="11" customFormat="1" x14ac:dyDescent="0.35">
      <c r="A3812" s="11" t="s">
        <v>94</v>
      </c>
      <c r="B3812" s="11">
        <v>2019</v>
      </c>
      <c r="C3812" s="11">
        <v>4</v>
      </c>
      <c r="D3812" s="11" t="s">
        <v>95</v>
      </c>
      <c r="E3812" s="11" t="s">
        <v>96</v>
      </c>
      <c r="F3812" s="11" t="s">
        <v>700</v>
      </c>
      <c r="G3812" s="11" t="s">
        <v>259</v>
      </c>
      <c r="H3812" s="11" t="s">
        <v>152</v>
      </c>
      <c r="I3812" s="11" t="s">
        <v>139</v>
      </c>
      <c r="J3812" s="11" t="s">
        <v>99</v>
      </c>
      <c r="K3812" s="11" t="s">
        <v>67</v>
      </c>
      <c r="L3812" s="11" t="s">
        <v>133</v>
      </c>
      <c r="M3812" s="11" t="s">
        <v>101</v>
      </c>
      <c r="N3812" s="11">
        <v>7</v>
      </c>
      <c r="O3812" s="11">
        <v>2019</v>
      </c>
      <c r="P3812" s="11" t="s">
        <v>154</v>
      </c>
      <c r="Q3812" s="11" t="s">
        <v>154</v>
      </c>
      <c r="R3812" s="11" t="s">
        <v>259</v>
      </c>
      <c r="S3812" s="11" t="s">
        <v>104</v>
      </c>
      <c r="T3812" s="11">
        <v>298</v>
      </c>
      <c r="U3812" s="11" t="str">
        <f>IF(ISERROR(VLOOKUP(I3812,'BACK INFO'!F:F,1,0)),IF(ISERROR(VLOOKUP(I3812,'BACK INFO'!H:H,1,0)),K3812,'BACK INFO'!$H$1),'BACK INFO'!$G$1)</f>
        <v>ANITA M. HOPKINS</v>
      </c>
    </row>
    <row r="3813" spans="1:21" s="11" customFormat="1" x14ac:dyDescent="0.35">
      <c r="A3813" s="11" t="s">
        <v>94</v>
      </c>
      <c r="B3813" s="11">
        <v>2019</v>
      </c>
      <c r="C3813" s="11">
        <v>4</v>
      </c>
      <c r="D3813" s="11" t="s">
        <v>95</v>
      </c>
      <c r="E3813" s="11" t="s">
        <v>96</v>
      </c>
      <c r="F3813" s="11" t="s">
        <v>700</v>
      </c>
      <c r="G3813" s="11" t="s">
        <v>259</v>
      </c>
      <c r="H3813" s="11" t="s">
        <v>152</v>
      </c>
      <c r="I3813" s="11" t="s">
        <v>623</v>
      </c>
      <c r="J3813" s="11" t="s">
        <v>120</v>
      </c>
      <c r="K3813" s="11" t="s">
        <v>68</v>
      </c>
      <c r="L3813" s="11" t="s">
        <v>129</v>
      </c>
      <c r="M3813" s="11" t="s">
        <v>122</v>
      </c>
      <c r="N3813" s="11">
        <v>4</v>
      </c>
      <c r="O3813" s="11">
        <v>2019</v>
      </c>
      <c r="P3813" s="11" t="s">
        <v>154</v>
      </c>
      <c r="Q3813" s="11" t="s">
        <v>154</v>
      </c>
      <c r="R3813" s="11" t="s">
        <v>259</v>
      </c>
      <c r="S3813" s="11" t="s">
        <v>104</v>
      </c>
      <c r="T3813" s="11">
        <v>199.09367803283558</v>
      </c>
      <c r="U3813" s="11" t="str">
        <f>IF(ISERROR(VLOOKUP(I3813,'BACK INFO'!F:F,1,0)),IF(ISERROR(VLOOKUP(I3813,'BACK INFO'!H:H,1,0)),K3813,'BACK INFO'!$H$1),'BACK INFO'!$G$1)</f>
        <v>STEPHANIE VITALI</v>
      </c>
    </row>
    <row r="3814" spans="1:21" s="11" customFormat="1" x14ac:dyDescent="0.35">
      <c r="A3814" s="11" t="s">
        <v>94</v>
      </c>
      <c r="B3814" s="11">
        <v>2019</v>
      </c>
      <c r="C3814" s="11">
        <v>4</v>
      </c>
      <c r="D3814" s="11" t="s">
        <v>95</v>
      </c>
      <c r="E3814" s="11" t="s">
        <v>96</v>
      </c>
      <c r="F3814" s="11" t="s">
        <v>700</v>
      </c>
      <c r="G3814" s="11" t="s">
        <v>259</v>
      </c>
      <c r="H3814" s="11" t="s">
        <v>152</v>
      </c>
      <c r="I3814" s="11" t="s">
        <v>266</v>
      </c>
      <c r="J3814" s="11" t="s">
        <v>99</v>
      </c>
      <c r="K3814" s="11" t="s">
        <v>71</v>
      </c>
      <c r="L3814" s="11" t="s">
        <v>216</v>
      </c>
      <c r="M3814" s="11" t="s">
        <v>101</v>
      </c>
      <c r="N3814" s="11">
        <v>20</v>
      </c>
      <c r="O3814" s="11">
        <v>2019</v>
      </c>
      <c r="P3814" s="11" t="s">
        <v>154</v>
      </c>
      <c r="Q3814" s="11" t="s">
        <v>154</v>
      </c>
      <c r="R3814" s="11" t="s">
        <v>259</v>
      </c>
      <c r="S3814" s="11" t="s">
        <v>104</v>
      </c>
      <c r="T3814" s="11">
        <v>918</v>
      </c>
      <c r="U3814" s="11" t="str">
        <f>IF(ISERROR(VLOOKUP(I3814,'BACK INFO'!F:F,1,0)),IF(ISERROR(VLOOKUP(I3814,'BACK INFO'!H:H,1,0)),K3814,'BACK INFO'!$H$1),'BACK INFO'!$G$1)</f>
        <v>HOLLY SALES INC.</v>
      </c>
    </row>
    <row r="3815" spans="1:21" s="11" customFormat="1" x14ac:dyDescent="0.35">
      <c r="A3815" s="11" t="s">
        <v>94</v>
      </c>
      <c r="B3815" s="11">
        <v>2019</v>
      </c>
      <c r="C3815" s="11">
        <v>4</v>
      </c>
      <c r="D3815" s="11" t="s">
        <v>95</v>
      </c>
      <c r="E3815" s="11" t="s">
        <v>96</v>
      </c>
      <c r="F3815" s="11" t="s">
        <v>700</v>
      </c>
      <c r="G3815" s="11" t="s">
        <v>259</v>
      </c>
      <c r="H3815" s="11" t="s">
        <v>152</v>
      </c>
      <c r="I3815" s="11" t="s">
        <v>477</v>
      </c>
      <c r="J3815" s="11" t="s">
        <v>99</v>
      </c>
      <c r="K3815" s="11" t="s">
        <v>73</v>
      </c>
      <c r="L3815" s="11" t="s">
        <v>346</v>
      </c>
      <c r="M3815" s="11" t="s">
        <v>101</v>
      </c>
      <c r="N3815" s="11">
        <v>12</v>
      </c>
      <c r="O3815" s="11">
        <v>2019</v>
      </c>
      <c r="P3815" s="11" t="s">
        <v>154</v>
      </c>
      <c r="Q3815" s="11" t="s">
        <v>154</v>
      </c>
      <c r="R3815" s="11" t="s">
        <v>259</v>
      </c>
      <c r="S3815" s="11" t="s">
        <v>104</v>
      </c>
      <c r="T3815" s="11">
        <v>498</v>
      </c>
      <c r="U3815" s="11" t="str">
        <f>IF(ISERROR(VLOOKUP(I3815,'BACK INFO'!F:F,1,0)),IF(ISERROR(VLOOKUP(I3815,'BACK INFO'!H:H,1,0)),K3815,'BACK INFO'!$H$1),'BACK INFO'!$G$1)</f>
        <v>PHYLLIS POSNER</v>
      </c>
    </row>
    <row r="3816" spans="1:21" s="11" customFormat="1" x14ac:dyDescent="0.35">
      <c r="A3816" s="11" t="s">
        <v>94</v>
      </c>
      <c r="B3816" s="11">
        <v>2019</v>
      </c>
      <c r="C3816" s="11">
        <v>4</v>
      </c>
      <c r="D3816" s="11" t="s">
        <v>95</v>
      </c>
      <c r="E3816" s="11" t="s">
        <v>96</v>
      </c>
      <c r="F3816" s="11" t="s">
        <v>700</v>
      </c>
      <c r="G3816" s="11" t="s">
        <v>259</v>
      </c>
      <c r="H3816" s="11" t="s">
        <v>152</v>
      </c>
      <c r="I3816" s="11" t="s">
        <v>385</v>
      </c>
      <c r="J3816" s="11" t="s">
        <v>99</v>
      </c>
      <c r="K3816" s="11" t="s">
        <v>72</v>
      </c>
      <c r="L3816" s="11" t="s">
        <v>178</v>
      </c>
      <c r="M3816" s="11" t="s">
        <v>101</v>
      </c>
      <c r="N3816" s="11">
        <v>1</v>
      </c>
      <c r="O3816" s="11">
        <v>2019</v>
      </c>
      <c r="P3816" s="11" t="s">
        <v>154</v>
      </c>
      <c r="Q3816" s="11" t="s">
        <v>154</v>
      </c>
      <c r="R3816" s="11" t="s">
        <v>259</v>
      </c>
      <c r="S3816" s="11" t="s">
        <v>104</v>
      </c>
      <c r="T3816" s="11">
        <v>51</v>
      </c>
      <c r="U3816" s="11" t="str">
        <f>IF(ISERROR(VLOOKUP(I3816,'BACK INFO'!F:F,1,0)),IF(ISERROR(VLOOKUP(I3816,'BACK INFO'!H:H,1,0)),K3816,'BACK INFO'!$H$1),'BACK INFO'!$G$1)</f>
        <v>BILL MILLER AND COMPANY</v>
      </c>
    </row>
    <row r="3817" spans="1:21" s="11" customFormat="1" x14ac:dyDescent="0.35">
      <c r="A3817" s="11" t="s">
        <v>94</v>
      </c>
      <c r="B3817" s="11">
        <v>2019</v>
      </c>
      <c r="C3817" s="11">
        <v>4</v>
      </c>
      <c r="D3817" s="11" t="s">
        <v>95</v>
      </c>
      <c r="E3817" s="11" t="s">
        <v>96</v>
      </c>
      <c r="F3817" s="11" t="s">
        <v>700</v>
      </c>
      <c r="G3817" s="11" t="s">
        <v>259</v>
      </c>
      <c r="H3817" s="11" t="s">
        <v>152</v>
      </c>
      <c r="I3817" s="11" t="s">
        <v>338</v>
      </c>
      <c r="J3817" s="11" t="s">
        <v>120</v>
      </c>
      <c r="K3817" s="11" t="s">
        <v>68</v>
      </c>
      <c r="L3817" s="11" t="s">
        <v>129</v>
      </c>
      <c r="M3817" s="11" t="s">
        <v>122</v>
      </c>
      <c r="N3817" s="11">
        <v>3</v>
      </c>
      <c r="O3817" s="11">
        <v>2019</v>
      </c>
      <c r="P3817" s="11" t="s">
        <v>154</v>
      </c>
      <c r="Q3817" s="11" t="s">
        <v>154</v>
      </c>
      <c r="R3817" s="11" t="s">
        <v>259</v>
      </c>
      <c r="S3817" s="11" t="s">
        <v>104</v>
      </c>
      <c r="T3817" s="11">
        <v>98.061065299754844</v>
      </c>
      <c r="U3817" s="11" t="str">
        <f>IF(ISERROR(VLOOKUP(I3817,'BACK INFO'!F:F,1,0)),IF(ISERROR(VLOOKUP(I3817,'BACK INFO'!H:H,1,0)),K3817,'BACK INFO'!$H$1),'BACK INFO'!$G$1)</f>
        <v>STEPHANIE VITALI</v>
      </c>
    </row>
    <row r="3818" spans="1:21" s="11" customFormat="1" x14ac:dyDescent="0.35">
      <c r="A3818" s="11" t="s">
        <v>94</v>
      </c>
      <c r="B3818" s="11">
        <v>2019</v>
      </c>
      <c r="C3818" s="11">
        <v>4</v>
      </c>
      <c r="D3818" s="11" t="s">
        <v>95</v>
      </c>
      <c r="E3818" s="11" t="s">
        <v>96</v>
      </c>
      <c r="F3818" s="11" t="s">
        <v>700</v>
      </c>
      <c r="G3818" s="11" t="s">
        <v>259</v>
      </c>
      <c r="H3818" s="11" t="s">
        <v>152</v>
      </c>
      <c r="I3818" s="11" t="s">
        <v>174</v>
      </c>
      <c r="J3818" s="11" t="s">
        <v>99</v>
      </c>
      <c r="K3818" s="11" t="s">
        <v>75</v>
      </c>
      <c r="L3818" s="11" t="s">
        <v>131</v>
      </c>
      <c r="M3818" s="11" t="s">
        <v>101</v>
      </c>
      <c r="N3818" s="11">
        <v>2</v>
      </c>
      <c r="O3818" s="11">
        <v>2019</v>
      </c>
      <c r="P3818" s="11" t="s">
        <v>154</v>
      </c>
      <c r="Q3818" s="11" t="s">
        <v>154</v>
      </c>
      <c r="R3818" s="11" t="s">
        <v>259</v>
      </c>
      <c r="S3818" s="11" t="s">
        <v>104</v>
      </c>
      <c r="T3818" s="11">
        <v>82</v>
      </c>
      <c r="U3818" s="11" t="str">
        <f>IF(ISERROR(VLOOKUP(I3818,'BACK INFO'!F:F,1,0)),IF(ISERROR(VLOOKUP(I3818,'BACK INFO'!H:H,1,0)),K3818,'BACK INFO'!$H$1),'BACK INFO'!$G$1)</f>
        <v>LAURA BONG</v>
      </c>
    </row>
    <row r="3819" spans="1:21" s="11" customFormat="1" x14ac:dyDescent="0.35">
      <c r="A3819" s="11" t="s">
        <v>94</v>
      </c>
      <c r="B3819" s="11">
        <v>2019</v>
      </c>
      <c r="C3819" s="11">
        <v>4</v>
      </c>
      <c r="D3819" s="11" t="s">
        <v>95</v>
      </c>
      <c r="E3819" s="11" t="s">
        <v>96</v>
      </c>
      <c r="F3819" s="11" t="s">
        <v>700</v>
      </c>
      <c r="G3819" s="11" t="s">
        <v>259</v>
      </c>
      <c r="H3819" s="11" t="s">
        <v>152</v>
      </c>
      <c r="I3819" s="11" t="s">
        <v>624</v>
      </c>
      <c r="J3819" s="11" t="s">
        <v>99</v>
      </c>
      <c r="K3819" s="11" t="s">
        <v>76</v>
      </c>
      <c r="L3819" s="11" t="s">
        <v>127</v>
      </c>
      <c r="M3819" s="11" t="s">
        <v>101</v>
      </c>
      <c r="N3819" s="11">
        <v>5</v>
      </c>
      <c r="O3819" s="11">
        <v>2019</v>
      </c>
      <c r="P3819" s="11" t="s">
        <v>154</v>
      </c>
      <c r="Q3819" s="11" t="s">
        <v>154</v>
      </c>
      <c r="R3819" s="11" t="s">
        <v>259</v>
      </c>
      <c r="S3819" s="11" t="s">
        <v>104</v>
      </c>
      <c r="T3819" s="11">
        <v>217</v>
      </c>
      <c r="U3819" s="11" t="str">
        <f>IF(ISERROR(VLOOKUP(I3819,'BACK INFO'!F:F,1,0)),IF(ISERROR(VLOOKUP(I3819,'BACK INFO'!H:H,1,0)),K3819,'BACK INFO'!$H$1),'BACK INFO'!$G$1)</f>
        <v>MIE MANNICHE</v>
      </c>
    </row>
    <row r="3820" spans="1:21" s="11" customFormat="1" x14ac:dyDescent="0.35">
      <c r="A3820" s="11" t="s">
        <v>94</v>
      </c>
      <c r="B3820" s="11">
        <v>2019</v>
      </c>
      <c r="C3820" s="11">
        <v>4</v>
      </c>
      <c r="D3820" s="11" t="s">
        <v>95</v>
      </c>
      <c r="E3820" s="11" t="s">
        <v>96</v>
      </c>
      <c r="F3820" s="11" t="s">
        <v>700</v>
      </c>
      <c r="G3820" s="11" t="s">
        <v>259</v>
      </c>
      <c r="H3820" s="11" t="s">
        <v>152</v>
      </c>
      <c r="I3820" s="11" t="s">
        <v>625</v>
      </c>
      <c r="J3820" s="11" t="s">
        <v>99</v>
      </c>
      <c r="K3820" s="11" t="s">
        <v>71</v>
      </c>
      <c r="L3820" s="11" t="s">
        <v>164</v>
      </c>
      <c r="M3820" s="11" t="s">
        <v>101</v>
      </c>
      <c r="N3820" s="11">
        <v>3</v>
      </c>
      <c r="O3820" s="11">
        <v>2019</v>
      </c>
      <c r="P3820" s="11" t="s">
        <v>154</v>
      </c>
      <c r="Q3820" s="11" t="s">
        <v>154</v>
      </c>
      <c r="R3820" s="11" t="s">
        <v>259</v>
      </c>
      <c r="S3820" s="11" t="s">
        <v>104</v>
      </c>
      <c r="T3820" s="11">
        <v>156</v>
      </c>
      <c r="U3820" s="11" t="str">
        <f>IF(ISERROR(VLOOKUP(I3820,'BACK INFO'!F:F,1,0)),IF(ISERROR(VLOOKUP(I3820,'BACK INFO'!H:H,1,0)),K3820,'BACK INFO'!$H$1),'BACK INFO'!$G$1)</f>
        <v>HOLLY SALES INC.</v>
      </c>
    </row>
    <row r="3821" spans="1:21" s="11" customFormat="1" x14ac:dyDescent="0.35">
      <c r="A3821" s="11" t="s">
        <v>94</v>
      </c>
      <c r="B3821" s="11">
        <v>2019</v>
      </c>
      <c r="C3821" s="11">
        <v>4</v>
      </c>
      <c r="D3821" s="11" t="s">
        <v>95</v>
      </c>
      <c r="E3821" s="11" t="s">
        <v>96</v>
      </c>
      <c r="F3821" s="11" t="s">
        <v>700</v>
      </c>
      <c r="G3821" s="11" t="s">
        <v>259</v>
      </c>
      <c r="H3821" s="11" t="s">
        <v>152</v>
      </c>
      <c r="I3821" s="11" t="s">
        <v>607</v>
      </c>
      <c r="J3821" s="11" t="s">
        <v>99</v>
      </c>
      <c r="K3821" s="11" t="s">
        <v>75</v>
      </c>
      <c r="L3821" s="11" t="s">
        <v>220</v>
      </c>
      <c r="M3821" s="11" t="s">
        <v>101</v>
      </c>
      <c r="N3821" s="11">
        <v>5</v>
      </c>
      <c r="O3821" s="11">
        <v>2019</v>
      </c>
      <c r="P3821" s="11" t="s">
        <v>154</v>
      </c>
      <c r="Q3821" s="11" t="s">
        <v>154</v>
      </c>
      <c r="R3821" s="11" t="s">
        <v>259</v>
      </c>
      <c r="S3821" s="11" t="s">
        <v>104</v>
      </c>
      <c r="T3821" s="11">
        <v>197</v>
      </c>
      <c r="U3821" s="11" t="str">
        <f>IF(ISERROR(VLOOKUP(I3821,'BACK INFO'!F:F,1,0)),IF(ISERROR(VLOOKUP(I3821,'BACK INFO'!H:H,1,0)),K3821,'BACK INFO'!$H$1),'BACK INFO'!$G$1)</f>
        <v>LAURA BONG</v>
      </c>
    </row>
    <row r="3822" spans="1:21" s="11" customFormat="1" x14ac:dyDescent="0.35">
      <c r="A3822" s="11" t="s">
        <v>94</v>
      </c>
      <c r="B3822" s="11">
        <v>2019</v>
      </c>
      <c r="C3822" s="11">
        <v>4</v>
      </c>
      <c r="D3822" s="11" t="s">
        <v>95</v>
      </c>
      <c r="E3822" s="11" t="s">
        <v>96</v>
      </c>
      <c r="F3822" s="11" t="s">
        <v>700</v>
      </c>
      <c r="G3822" s="11" t="s">
        <v>259</v>
      </c>
      <c r="H3822" s="11" t="s">
        <v>152</v>
      </c>
      <c r="I3822" s="11" t="s">
        <v>182</v>
      </c>
      <c r="J3822" s="11" t="s">
        <v>99</v>
      </c>
      <c r="K3822" s="11" t="s">
        <v>71</v>
      </c>
      <c r="L3822" s="11" t="s">
        <v>169</v>
      </c>
      <c r="M3822" s="11" t="s">
        <v>101</v>
      </c>
      <c r="N3822" s="11">
        <v>3</v>
      </c>
      <c r="O3822" s="11">
        <v>2019</v>
      </c>
      <c r="P3822" s="11" t="s">
        <v>154</v>
      </c>
      <c r="Q3822" s="11" t="s">
        <v>154</v>
      </c>
      <c r="R3822" s="11" t="s">
        <v>259</v>
      </c>
      <c r="S3822" s="11" t="s">
        <v>104</v>
      </c>
      <c r="T3822" s="11">
        <v>99</v>
      </c>
      <c r="U3822" s="11" t="str">
        <f>IF(ISERROR(VLOOKUP(I3822,'BACK INFO'!F:F,1,0)),IF(ISERROR(VLOOKUP(I3822,'BACK INFO'!H:H,1,0)),K3822,'BACK INFO'!$H$1),'BACK INFO'!$G$1)</f>
        <v>HOLLY SALES INC.</v>
      </c>
    </row>
    <row r="3823" spans="1:21" s="11" customFormat="1" x14ac:dyDescent="0.35">
      <c r="A3823" s="11" t="s">
        <v>94</v>
      </c>
      <c r="B3823" s="11">
        <v>2019</v>
      </c>
      <c r="C3823" s="11">
        <v>4</v>
      </c>
      <c r="D3823" s="11" t="s">
        <v>95</v>
      </c>
      <c r="E3823" s="11" t="s">
        <v>96</v>
      </c>
      <c r="F3823" s="11" t="s">
        <v>700</v>
      </c>
      <c r="G3823" s="11" t="s">
        <v>259</v>
      </c>
      <c r="H3823" s="11" t="s">
        <v>152</v>
      </c>
      <c r="I3823" s="11" t="s">
        <v>585</v>
      </c>
      <c r="J3823" s="11" t="s">
        <v>99</v>
      </c>
      <c r="K3823" s="11" t="s">
        <v>75</v>
      </c>
      <c r="L3823" s="11" t="s">
        <v>165</v>
      </c>
      <c r="M3823" s="11" t="s">
        <v>101</v>
      </c>
      <c r="N3823" s="11">
        <v>8</v>
      </c>
      <c r="O3823" s="11">
        <v>2019</v>
      </c>
      <c r="P3823" s="11" t="s">
        <v>154</v>
      </c>
      <c r="Q3823" s="11" t="s">
        <v>154</v>
      </c>
      <c r="R3823" s="11" t="s">
        <v>259</v>
      </c>
      <c r="S3823" s="11" t="s">
        <v>104</v>
      </c>
      <c r="T3823" s="11">
        <v>312</v>
      </c>
      <c r="U3823" s="11" t="str">
        <f>IF(ISERROR(VLOOKUP(I3823,'BACK INFO'!F:F,1,0)),IF(ISERROR(VLOOKUP(I3823,'BACK INFO'!H:H,1,0)),K3823,'BACK INFO'!$H$1),'BACK INFO'!$G$1)</f>
        <v>LAURA BONG</v>
      </c>
    </row>
    <row r="3824" spans="1:21" s="11" customFormat="1" x14ac:dyDescent="0.35">
      <c r="A3824" s="11" t="s">
        <v>94</v>
      </c>
      <c r="B3824" s="11">
        <v>2019</v>
      </c>
      <c r="C3824" s="11">
        <v>4</v>
      </c>
      <c r="D3824" s="11" t="s">
        <v>95</v>
      </c>
      <c r="E3824" s="11" t="s">
        <v>96</v>
      </c>
      <c r="F3824" s="11" t="s">
        <v>700</v>
      </c>
      <c r="G3824" s="11" t="s">
        <v>259</v>
      </c>
      <c r="H3824" s="11" t="s">
        <v>152</v>
      </c>
      <c r="I3824" s="11" t="s">
        <v>480</v>
      </c>
      <c r="J3824" s="11" t="s">
        <v>99</v>
      </c>
      <c r="K3824" s="11" t="s">
        <v>75</v>
      </c>
      <c r="L3824" s="11" t="s">
        <v>273</v>
      </c>
      <c r="M3824" s="11" t="s">
        <v>101</v>
      </c>
      <c r="N3824" s="11">
        <v>5</v>
      </c>
      <c r="O3824" s="11">
        <v>2019</v>
      </c>
      <c r="P3824" s="11" t="s">
        <v>154</v>
      </c>
      <c r="Q3824" s="11" t="s">
        <v>154</v>
      </c>
      <c r="R3824" s="11" t="s">
        <v>259</v>
      </c>
      <c r="S3824" s="11" t="s">
        <v>104</v>
      </c>
      <c r="T3824" s="11">
        <v>260</v>
      </c>
      <c r="U3824" s="11" t="str">
        <f>IF(ISERROR(VLOOKUP(I3824,'BACK INFO'!F:F,1,0)),IF(ISERROR(VLOOKUP(I3824,'BACK INFO'!H:H,1,0)),K3824,'BACK INFO'!$H$1),'BACK INFO'!$G$1)</f>
        <v>LAURA BONG</v>
      </c>
    </row>
    <row r="3825" spans="1:21" s="11" customFormat="1" x14ac:dyDescent="0.35">
      <c r="A3825" s="11" t="s">
        <v>94</v>
      </c>
      <c r="B3825" s="11">
        <v>2019</v>
      </c>
      <c r="C3825" s="11">
        <v>4</v>
      </c>
      <c r="D3825" s="11" t="s">
        <v>95</v>
      </c>
      <c r="E3825" s="11" t="s">
        <v>96</v>
      </c>
      <c r="F3825" s="11" t="s">
        <v>700</v>
      </c>
      <c r="G3825" s="11" t="s">
        <v>259</v>
      </c>
      <c r="H3825" s="11" t="s">
        <v>152</v>
      </c>
      <c r="I3825" s="11" t="s">
        <v>209</v>
      </c>
      <c r="J3825" s="11" t="s">
        <v>99</v>
      </c>
      <c r="K3825" s="11" t="s">
        <v>75</v>
      </c>
      <c r="L3825" s="11" t="s">
        <v>273</v>
      </c>
      <c r="M3825" s="11" t="s">
        <v>101</v>
      </c>
      <c r="N3825" s="11">
        <v>1</v>
      </c>
      <c r="O3825" s="11">
        <v>2019</v>
      </c>
      <c r="P3825" s="11" t="s">
        <v>154</v>
      </c>
      <c r="Q3825" s="11" t="s">
        <v>154</v>
      </c>
      <c r="R3825" s="11" t="s">
        <v>259</v>
      </c>
      <c r="S3825" s="11" t="s">
        <v>104</v>
      </c>
      <c r="T3825" s="11">
        <v>41</v>
      </c>
      <c r="U3825" s="11" t="str">
        <f>IF(ISERROR(VLOOKUP(I3825,'BACK INFO'!F:F,1,0)),IF(ISERROR(VLOOKUP(I3825,'BACK INFO'!H:H,1,0)),K3825,'BACK INFO'!$H$1),'BACK INFO'!$G$1)</f>
        <v>LAURA BONG</v>
      </c>
    </row>
    <row r="3826" spans="1:21" s="11" customFormat="1" x14ac:dyDescent="0.35">
      <c r="A3826" s="11" t="s">
        <v>94</v>
      </c>
      <c r="B3826" s="11">
        <v>2019</v>
      </c>
      <c r="C3826" s="11">
        <v>4</v>
      </c>
      <c r="D3826" s="11" t="s">
        <v>95</v>
      </c>
      <c r="E3826" s="11" t="s">
        <v>96</v>
      </c>
      <c r="F3826" s="11" t="s">
        <v>700</v>
      </c>
      <c r="G3826" s="11" t="s">
        <v>259</v>
      </c>
      <c r="H3826" s="11" t="s">
        <v>152</v>
      </c>
      <c r="I3826" s="11" t="s">
        <v>258</v>
      </c>
      <c r="J3826" s="11" t="s">
        <v>99</v>
      </c>
      <c r="K3826" s="11" t="s">
        <v>245</v>
      </c>
      <c r="L3826" s="11" t="s">
        <v>246</v>
      </c>
      <c r="M3826" s="11" t="s">
        <v>246</v>
      </c>
      <c r="N3826" s="11">
        <v>4</v>
      </c>
      <c r="O3826" s="11">
        <v>2019</v>
      </c>
      <c r="P3826" s="11" t="s">
        <v>154</v>
      </c>
      <c r="Q3826" s="11" t="s">
        <v>154</v>
      </c>
      <c r="R3826" s="11" t="s">
        <v>259</v>
      </c>
      <c r="S3826" s="11" t="s">
        <v>104</v>
      </c>
      <c r="T3826" s="11">
        <v>216</v>
      </c>
      <c r="U3826" s="11" t="str">
        <f>IF(ISERROR(VLOOKUP(I3826,'BACK INFO'!F:F,1,0)),IF(ISERROR(VLOOKUP(I3826,'BACK INFO'!H:H,1,0)),K3826,'BACK INFO'!$H$1),'BACK INFO'!$G$1)</f>
        <v>JULIUS ORTIZ MALDONADO</v>
      </c>
    </row>
    <row r="3827" spans="1:21" s="11" customFormat="1" x14ac:dyDescent="0.35">
      <c r="A3827" s="11" t="s">
        <v>94</v>
      </c>
      <c r="B3827" s="11">
        <v>2019</v>
      </c>
      <c r="C3827" s="11">
        <v>4</v>
      </c>
      <c r="D3827" s="11" t="s">
        <v>95</v>
      </c>
      <c r="E3827" s="11" t="s">
        <v>96</v>
      </c>
      <c r="F3827" s="11" t="s">
        <v>700</v>
      </c>
      <c r="G3827" s="11" t="s">
        <v>259</v>
      </c>
      <c r="H3827" s="11" t="s">
        <v>152</v>
      </c>
      <c r="I3827" s="11" t="s">
        <v>557</v>
      </c>
      <c r="J3827" s="11" t="s">
        <v>99</v>
      </c>
      <c r="K3827" s="11" t="s">
        <v>71</v>
      </c>
      <c r="L3827" s="11" t="s">
        <v>285</v>
      </c>
      <c r="M3827" s="11" t="s">
        <v>101</v>
      </c>
      <c r="N3827" s="11">
        <v>19</v>
      </c>
      <c r="O3827" s="11">
        <v>2019</v>
      </c>
      <c r="P3827" s="11" t="s">
        <v>154</v>
      </c>
      <c r="Q3827" s="11" t="s">
        <v>154</v>
      </c>
      <c r="R3827" s="11" t="s">
        <v>259</v>
      </c>
      <c r="S3827" s="11" t="s">
        <v>104</v>
      </c>
      <c r="T3827" s="11">
        <v>781</v>
      </c>
      <c r="U3827" s="11" t="str">
        <f>IF(ISERROR(VLOOKUP(I3827,'BACK INFO'!F:F,1,0)),IF(ISERROR(VLOOKUP(I3827,'BACK INFO'!H:H,1,0)),K3827,'BACK INFO'!$H$1),'BACK INFO'!$G$1)</f>
        <v>HOLLY SALES INC.</v>
      </c>
    </row>
    <row r="3828" spans="1:21" s="11" customFormat="1" x14ac:dyDescent="0.35">
      <c r="A3828" s="11" t="s">
        <v>94</v>
      </c>
      <c r="B3828" s="11">
        <v>2019</v>
      </c>
      <c r="C3828" s="11">
        <v>4</v>
      </c>
      <c r="D3828" s="11" t="s">
        <v>95</v>
      </c>
      <c r="E3828" s="11" t="s">
        <v>96</v>
      </c>
      <c r="F3828" s="11" t="s">
        <v>700</v>
      </c>
      <c r="G3828" s="11" t="s">
        <v>259</v>
      </c>
      <c r="H3828" s="11" t="s">
        <v>152</v>
      </c>
      <c r="I3828" s="11" t="s">
        <v>217</v>
      </c>
      <c r="J3828" s="11" t="s">
        <v>99</v>
      </c>
      <c r="K3828" s="11" t="s">
        <v>75</v>
      </c>
      <c r="L3828" s="11" t="s">
        <v>146</v>
      </c>
      <c r="M3828" s="11" t="s">
        <v>101</v>
      </c>
      <c r="N3828" s="11">
        <v>7</v>
      </c>
      <c r="O3828" s="11">
        <v>2019</v>
      </c>
      <c r="P3828" s="11" t="s">
        <v>154</v>
      </c>
      <c r="Q3828" s="11" t="s">
        <v>154</v>
      </c>
      <c r="R3828" s="11" t="s">
        <v>259</v>
      </c>
      <c r="S3828" s="11" t="s">
        <v>104</v>
      </c>
      <c r="T3828" s="11">
        <v>289</v>
      </c>
      <c r="U3828" s="11" t="str">
        <f>IF(ISERROR(VLOOKUP(I3828,'BACK INFO'!F:F,1,0)),IF(ISERROR(VLOOKUP(I3828,'BACK INFO'!H:H,1,0)),K3828,'BACK INFO'!$H$1),'BACK INFO'!$G$1)</f>
        <v>LAURA BONG</v>
      </c>
    </row>
    <row r="3829" spans="1:21" s="11" customFormat="1" x14ac:dyDescent="0.35">
      <c r="A3829" s="11" t="s">
        <v>94</v>
      </c>
      <c r="B3829" s="11">
        <v>2019</v>
      </c>
      <c r="C3829" s="11">
        <v>4</v>
      </c>
      <c r="D3829" s="11" t="s">
        <v>95</v>
      </c>
      <c r="E3829" s="11" t="s">
        <v>96</v>
      </c>
      <c r="F3829" s="11" t="s">
        <v>700</v>
      </c>
      <c r="G3829" s="11" t="s">
        <v>259</v>
      </c>
      <c r="H3829" s="11" t="s">
        <v>152</v>
      </c>
      <c r="I3829" s="11" t="s">
        <v>340</v>
      </c>
      <c r="J3829" s="11" t="s">
        <v>99</v>
      </c>
      <c r="K3829" s="11" t="s">
        <v>74</v>
      </c>
      <c r="L3829" s="11" t="s">
        <v>199</v>
      </c>
      <c r="M3829" s="11" t="s">
        <v>101</v>
      </c>
      <c r="N3829" s="11">
        <v>18</v>
      </c>
      <c r="O3829" s="11">
        <v>2019</v>
      </c>
      <c r="P3829" s="11" t="s">
        <v>154</v>
      </c>
      <c r="Q3829" s="11" t="s">
        <v>154</v>
      </c>
      <c r="R3829" s="11" t="s">
        <v>259</v>
      </c>
      <c r="S3829" s="11" t="s">
        <v>104</v>
      </c>
      <c r="T3829" s="11">
        <v>792</v>
      </c>
      <c r="U3829" s="11" t="str">
        <f>IF(ISERROR(VLOOKUP(I3829,'BACK INFO'!F:F,1,0)),IF(ISERROR(VLOOKUP(I3829,'BACK INFO'!H:H,1,0)),K3829,'BACK INFO'!$H$1),'BACK INFO'!$G$1)</f>
        <v>DENISE ARNETT</v>
      </c>
    </row>
    <row r="3830" spans="1:21" s="11" customFormat="1" x14ac:dyDescent="0.35">
      <c r="A3830" s="11" t="s">
        <v>94</v>
      </c>
      <c r="B3830" s="11">
        <v>2019</v>
      </c>
      <c r="C3830" s="11">
        <v>4</v>
      </c>
      <c r="D3830" s="11" t="s">
        <v>95</v>
      </c>
      <c r="E3830" s="11" t="s">
        <v>96</v>
      </c>
      <c r="F3830" s="11" t="s">
        <v>700</v>
      </c>
      <c r="G3830" s="11" t="s">
        <v>259</v>
      </c>
      <c r="H3830" s="11" t="s">
        <v>152</v>
      </c>
      <c r="I3830" s="11" t="s">
        <v>386</v>
      </c>
      <c r="J3830" s="11" t="s">
        <v>99</v>
      </c>
      <c r="K3830" s="11" t="s">
        <v>72</v>
      </c>
      <c r="L3830" s="11" t="s">
        <v>114</v>
      </c>
      <c r="M3830" s="11" t="s">
        <v>101</v>
      </c>
      <c r="N3830" s="11">
        <v>12</v>
      </c>
      <c r="O3830" s="11">
        <v>2019</v>
      </c>
      <c r="P3830" s="11" t="s">
        <v>154</v>
      </c>
      <c r="Q3830" s="11" t="s">
        <v>154</v>
      </c>
      <c r="R3830" s="11" t="s">
        <v>259</v>
      </c>
      <c r="S3830" s="11" t="s">
        <v>104</v>
      </c>
      <c r="T3830" s="11">
        <v>576</v>
      </c>
      <c r="U3830" s="11" t="str">
        <f>IF(ISERROR(VLOOKUP(I3830,'BACK INFO'!F:F,1,0)),IF(ISERROR(VLOOKUP(I3830,'BACK INFO'!H:H,1,0)),K3830,'BACK INFO'!$H$1),'BACK INFO'!$G$1)</f>
        <v>BILL MILLER AND COMPANY</v>
      </c>
    </row>
    <row r="3831" spans="1:21" s="11" customFormat="1" x14ac:dyDescent="0.35">
      <c r="A3831" s="11" t="s">
        <v>94</v>
      </c>
      <c r="B3831" s="11">
        <v>2019</v>
      </c>
      <c r="C3831" s="11">
        <v>4</v>
      </c>
      <c r="D3831" s="11" t="s">
        <v>95</v>
      </c>
      <c r="E3831" s="11" t="s">
        <v>96</v>
      </c>
      <c r="F3831" s="11" t="s">
        <v>700</v>
      </c>
      <c r="G3831" s="11" t="s">
        <v>259</v>
      </c>
      <c r="H3831" s="11" t="s">
        <v>152</v>
      </c>
      <c r="I3831" s="11" t="s">
        <v>587</v>
      </c>
      <c r="J3831" s="11" t="s">
        <v>99</v>
      </c>
      <c r="K3831" s="11" t="s">
        <v>75</v>
      </c>
      <c r="L3831" s="11" t="s">
        <v>131</v>
      </c>
      <c r="M3831" s="11" t="s">
        <v>101</v>
      </c>
      <c r="N3831" s="11">
        <v>3</v>
      </c>
      <c r="O3831" s="11">
        <v>2019</v>
      </c>
      <c r="P3831" s="11" t="s">
        <v>154</v>
      </c>
      <c r="Q3831" s="11" t="s">
        <v>154</v>
      </c>
      <c r="R3831" s="11" t="s">
        <v>259</v>
      </c>
      <c r="S3831" s="11" t="s">
        <v>104</v>
      </c>
      <c r="T3831" s="11">
        <v>123</v>
      </c>
      <c r="U3831" s="11" t="str">
        <f>IF(ISERROR(VLOOKUP(I3831,'BACK INFO'!F:F,1,0)),IF(ISERROR(VLOOKUP(I3831,'BACK INFO'!H:H,1,0)),K3831,'BACK INFO'!$H$1),'BACK INFO'!$G$1)</f>
        <v>LAURA BONG</v>
      </c>
    </row>
    <row r="3832" spans="1:21" s="11" customFormat="1" x14ac:dyDescent="0.35">
      <c r="A3832" s="11" t="s">
        <v>94</v>
      </c>
      <c r="B3832" s="11">
        <v>2019</v>
      </c>
      <c r="C3832" s="11">
        <v>4</v>
      </c>
      <c r="D3832" s="11" t="s">
        <v>95</v>
      </c>
      <c r="E3832" s="11" t="s">
        <v>96</v>
      </c>
      <c r="F3832" s="11" t="s">
        <v>700</v>
      </c>
      <c r="G3832" s="11" t="s">
        <v>259</v>
      </c>
      <c r="H3832" s="11" t="s">
        <v>152</v>
      </c>
      <c r="I3832" s="11" t="s">
        <v>64</v>
      </c>
      <c r="J3832" s="11" t="s">
        <v>99</v>
      </c>
      <c r="K3832" s="11" t="s">
        <v>54</v>
      </c>
      <c r="L3832" s="11" t="s">
        <v>165</v>
      </c>
      <c r="M3832" s="11" t="s">
        <v>101</v>
      </c>
      <c r="N3832" s="11">
        <v>24</v>
      </c>
      <c r="O3832" s="11">
        <v>2019</v>
      </c>
      <c r="P3832" s="11" t="s">
        <v>154</v>
      </c>
      <c r="Q3832" s="11" t="s">
        <v>154</v>
      </c>
      <c r="R3832" s="11" t="s">
        <v>259</v>
      </c>
      <c r="S3832" s="11" t="s">
        <v>104</v>
      </c>
      <c r="T3832" s="11">
        <v>1098.24</v>
      </c>
      <c r="U3832" s="11" t="str">
        <f>IF(ISERROR(VLOOKUP(I3832,'BACK INFO'!F:F,1,0)),IF(ISERROR(VLOOKUP(I3832,'BACK INFO'!H:H,1,0)),K3832,'BACK INFO'!$H$1),'BACK INFO'!$G$1)</f>
        <v>PAIGE ALYSE STRAUGHAN</v>
      </c>
    </row>
    <row r="3833" spans="1:21" s="11" customFormat="1" x14ac:dyDescent="0.35">
      <c r="A3833" s="11" t="s">
        <v>94</v>
      </c>
      <c r="B3833" s="11">
        <v>2019</v>
      </c>
      <c r="C3833" s="11">
        <v>4</v>
      </c>
      <c r="D3833" s="11" t="s">
        <v>95</v>
      </c>
      <c r="E3833" s="11" t="s">
        <v>96</v>
      </c>
      <c r="F3833" s="11" t="s">
        <v>700</v>
      </c>
      <c r="G3833" s="11" t="s">
        <v>259</v>
      </c>
      <c r="H3833" s="11" t="s">
        <v>152</v>
      </c>
      <c r="I3833" s="11" t="s">
        <v>591</v>
      </c>
      <c r="J3833" s="11" t="s">
        <v>99</v>
      </c>
      <c r="K3833" s="11" t="s">
        <v>76</v>
      </c>
      <c r="L3833" s="11" t="s">
        <v>127</v>
      </c>
      <c r="M3833" s="11" t="s">
        <v>101</v>
      </c>
      <c r="N3833" s="11">
        <v>5</v>
      </c>
      <c r="O3833" s="11">
        <v>2019</v>
      </c>
      <c r="P3833" s="11" t="s">
        <v>154</v>
      </c>
      <c r="Q3833" s="11" t="s">
        <v>154</v>
      </c>
      <c r="R3833" s="11" t="s">
        <v>259</v>
      </c>
      <c r="S3833" s="11" t="s">
        <v>104</v>
      </c>
      <c r="T3833" s="11">
        <v>244</v>
      </c>
      <c r="U3833" s="11" t="str">
        <f>IF(ISERROR(VLOOKUP(I3833,'BACK INFO'!F:F,1,0)),IF(ISERROR(VLOOKUP(I3833,'BACK INFO'!H:H,1,0)),K3833,'BACK INFO'!$H$1),'BACK INFO'!$G$1)</f>
        <v>MIE MANNICHE</v>
      </c>
    </row>
    <row r="3834" spans="1:21" s="11" customFormat="1" x14ac:dyDescent="0.35">
      <c r="A3834" s="11" t="s">
        <v>94</v>
      </c>
      <c r="B3834" s="11">
        <v>2019</v>
      </c>
      <c r="C3834" s="11">
        <v>4</v>
      </c>
      <c r="D3834" s="11" t="s">
        <v>95</v>
      </c>
      <c r="E3834" s="11" t="s">
        <v>96</v>
      </c>
      <c r="F3834" s="11" t="s">
        <v>700</v>
      </c>
      <c r="G3834" s="11" t="s">
        <v>259</v>
      </c>
      <c r="H3834" s="11" t="s">
        <v>152</v>
      </c>
      <c r="I3834" s="11" t="s">
        <v>603</v>
      </c>
      <c r="J3834" s="11" t="s">
        <v>99</v>
      </c>
      <c r="K3834" s="11" t="s">
        <v>75</v>
      </c>
      <c r="L3834" s="11" t="s">
        <v>131</v>
      </c>
      <c r="M3834" s="11" t="s">
        <v>101</v>
      </c>
      <c r="N3834" s="11">
        <v>7</v>
      </c>
      <c r="O3834" s="11">
        <v>2019</v>
      </c>
      <c r="P3834" s="11" t="s">
        <v>154</v>
      </c>
      <c r="Q3834" s="11" t="s">
        <v>154</v>
      </c>
      <c r="R3834" s="11" t="s">
        <v>259</v>
      </c>
      <c r="S3834" s="11" t="s">
        <v>104</v>
      </c>
      <c r="T3834" s="11">
        <v>304</v>
      </c>
      <c r="U3834" s="11" t="str">
        <f>IF(ISERROR(VLOOKUP(I3834,'BACK INFO'!F:F,1,0)),IF(ISERROR(VLOOKUP(I3834,'BACK INFO'!H:H,1,0)),K3834,'BACK INFO'!$H$1),'BACK INFO'!$G$1)</f>
        <v>LAURA BONG</v>
      </c>
    </row>
    <row r="3835" spans="1:21" s="11" customFormat="1" x14ac:dyDescent="0.35">
      <c r="A3835" s="11" t="s">
        <v>94</v>
      </c>
      <c r="B3835" s="11">
        <v>2019</v>
      </c>
      <c r="C3835" s="11">
        <v>4</v>
      </c>
      <c r="D3835" s="11" t="s">
        <v>95</v>
      </c>
      <c r="E3835" s="11" t="s">
        <v>96</v>
      </c>
      <c r="F3835" s="11" t="s">
        <v>700</v>
      </c>
      <c r="G3835" s="11" t="s">
        <v>259</v>
      </c>
      <c r="H3835" s="11" t="s">
        <v>152</v>
      </c>
      <c r="I3835" s="11" t="s">
        <v>628</v>
      </c>
      <c r="J3835" s="11" t="s">
        <v>99</v>
      </c>
      <c r="K3835" s="11" t="s">
        <v>67</v>
      </c>
      <c r="L3835" s="11" t="s">
        <v>211</v>
      </c>
      <c r="M3835" s="11" t="s">
        <v>101</v>
      </c>
      <c r="N3835" s="11">
        <v>100</v>
      </c>
      <c r="O3835" s="11">
        <v>2019</v>
      </c>
      <c r="P3835" s="11" t="s">
        <v>154</v>
      </c>
      <c r="Q3835" s="11" t="s">
        <v>154</v>
      </c>
      <c r="R3835" s="11" t="s">
        <v>259</v>
      </c>
      <c r="S3835" s="11" t="s">
        <v>104</v>
      </c>
      <c r="T3835" s="11">
        <v>4604.04</v>
      </c>
      <c r="U3835" s="11" t="str">
        <f>IF(ISERROR(VLOOKUP(I3835,'BACK INFO'!F:F,1,0)),IF(ISERROR(VLOOKUP(I3835,'BACK INFO'!H:H,1,0)),K3835,'BACK INFO'!$H$1),'BACK INFO'!$G$1)</f>
        <v>ANITA M. HOPKINS</v>
      </c>
    </row>
    <row r="3836" spans="1:21" s="11" customFormat="1" x14ac:dyDescent="0.35">
      <c r="A3836" s="11" t="s">
        <v>94</v>
      </c>
      <c r="B3836" s="11">
        <v>2019</v>
      </c>
      <c r="C3836" s="11">
        <v>4</v>
      </c>
      <c r="D3836" s="11" t="s">
        <v>95</v>
      </c>
      <c r="E3836" s="11" t="s">
        <v>96</v>
      </c>
      <c r="F3836" s="11" t="s">
        <v>700</v>
      </c>
      <c r="G3836" s="11" t="s">
        <v>259</v>
      </c>
      <c r="H3836" s="11" t="s">
        <v>152</v>
      </c>
      <c r="I3836" s="11" t="s">
        <v>590</v>
      </c>
      <c r="J3836" s="11" t="s">
        <v>120</v>
      </c>
      <c r="K3836" s="11" t="s">
        <v>69</v>
      </c>
      <c r="L3836" s="11" t="s">
        <v>143</v>
      </c>
      <c r="M3836" s="11" t="s">
        <v>122</v>
      </c>
      <c r="N3836" s="11">
        <v>7</v>
      </c>
      <c r="O3836" s="11">
        <v>2019</v>
      </c>
      <c r="P3836" s="11" t="s">
        <v>154</v>
      </c>
      <c r="Q3836" s="11" t="s">
        <v>154</v>
      </c>
      <c r="R3836" s="11" t="s">
        <v>259</v>
      </c>
      <c r="S3836" s="11" t="s">
        <v>104</v>
      </c>
      <c r="T3836" s="11">
        <v>352.87125770745109</v>
      </c>
      <c r="U3836" s="11" t="str">
        <f>IF(ISERROR(VLOOKUP(I3836,'BACK INFO'!F:F,1,0)),IF(ISERROR(VLOOKUP(I3836,'BACK INFO'!H:H,1,0)),K3836,'BACK INFO'!$H$1),'BACK INFO'!$G$1)</f>
        <v>JULIE BERTRAND</v>
      </c>
    </row>
    <row r="3837" spans="1:21" s="11" customFormat="1" x14ac:dyDescent="0.35">
      <c r="A3837" s="11" t="s">
        <v>94</v>
      </c>
      <c r="B3837" s="11">
        <v>2019</v>
      </c>
      <c r="C3837" s="11">
        <v>4</v>
      </c>
      <c r="D3837" s="11" t="s">
        <v>95</v>
      </c>
      <c r="E3837" s="11" t="s">
        <v>96</v>
      </c>
      <c r="F3837" s="11" t="s">
        <v>700</v>
      </c>
      <c r="G3837" s="11" t="s">
        <v>259</v>
      </c>
      <c r="H3837" s="11" t="s">
        <v>152</v>
      </c>
      <c r="I3837" s="11" t="s">
        <v>629</v>
      </c>
      <c r="J3837" s="11" t="s">
        <v>99</v>
      </c>
      <c r="K3837" s="11" t="s">
        <v>67</v>
      </c>
      <c r="L3837" s="11" t="s">
        <v>234</v>
      </c>
      <c r="M3837" s="11" t="s">
        <v>101</v>
      </c>
      <c r="N3837" s="11">
        <v>12</v>
      </c>
      <c r="O3837" s="11">
        <v>2019</v>
      </c>
      <c r="P3837" s="11" t="s">
        <v>154</v>
      </c>
      <c r="Q3837" s="11" t="s">
        <v>154</v>
      </c>
      <c r="R3837" s="11" t="s">
        <v>259</v>
      </c>
      <c r="S3837" s="11" t="s">
        <v>104</v>
      </c>
      <c r="T3837" s="11">
        <v>537</v>
      </c>
      <c r="U3837" s="11" t="str">
        <f>IF(ISERROR(VLOOKUP(I3837,'BACK INFO'!F:F,1,0)),IF(ISERROR(VLOOKUP(I3837,'BACK INFO'!H:H,1,0)),K3837,'BACK INFO'!$H$1),'BACK INFO'!$G$1)</f>
        <v>ANITA M. HOPKINS</v>
      </c>
    </row>
    <row r="3838" spans="1:21" s="11" customFormat="1" x14ac:dyDescent="0.35">
      <c r="A3838" s="11" t="s">
        <v>94</v>
      </c>
      <c r="B3838" s="11">
        <v>2019</v>
      </c>
      <c r="C3838" s="11">
        <v>4</v>
      </c>
      <c r="D3838" s="11" t="s">
        <v>95</v>
      </c>
      <c r="E3838" s="11" t="s">
        <v>96</v>
      </c>
      <c r="F3838" s="11" t="s">
        <v>700</v>
      </c>
      <c r="G3838" s="11" t="s">
        <v>259</v>
      </c>
      <c r="H3838" s="11" t="s">
        <v>152</v>
      </c>
      <c r="I3838" s="11" t="s">
        <v>630</v>
      </c>
      <c r="J3838" s="11" t="s">
        <v>99</v>
      </c>
      <c r="K3838" s="11" t="s">
        <v>74</v>
      </c>
      <c r="L3838" s="11" t="s">
        <v>262</v>
      </c>
      <c r="M3838" s="11" t="s">
        <v>101</v>
      </c>
      <c r="N3838" s="11">
        <v>3</v>
      </c>
      <c r="O3838" s="11">
        <v>2019</v>
      </c>
      <c r="P3838" s="11" t="s">
        <v>154</v>
      </c>
      <c r="Q3838" s="11" t="s">
        <v>154</v>
      </c>
      <c r="R3838" s="11" t="s">
        <v>259</v>
      </c>
      <c r="S3838" s="11" t="s">
        <v>104</v>
      </c>
      <c r="T3838" s="11">
        <v>129</v>
      </c>
      <c r="U3838" s="11" t="str">
        <f>IF(ISERROR(VLOOKUP(I3838,'BACK INFO'!F:F,1,0)),IF(ISERROR(VLOOKUP(I3838,'BACK INFO'!H:H,1,0)),K3838,'BACK INFO'!$H$1),'BACK INFO'!$G$1)</f>
        <v>DENISE ARNETT</v>
      </c>
    </row>
    <row r="3839" spans="1:21" s="11" customFormat="1" x14ac:dyDescent="0.35">
      <c r="A3839" s="11" t="s">
        <v>94</v>
      </c>
      <c r="B3839" s="11">
        <v>2019</v>
      </c>
      <c r="C3839" s="11">
        <v>4</v>
      </c>
      <c r="D3839" s="11" t="s">
        <v>95</v>
      </c>
      <c r="E3839" s="11" t="s">
        <v>96</v>
      </c>
      <c r="F3839" s="11" t="s">
        <v>700</v>
      </c>
      <c r="G3839" s="11" t="s">
        <v>489</v>
      </c>
      <c r="H3839" s="11" t="s">
        <v>106</v>
      </c>
      <c r="I3839" s="11" t="s">
        <v>438</v>
      </c>
      <c r="J3839" s="11" t="s">
        <v>99</v>
      </c>
      <c r="K3839" s="11" t="s">
        <v>67</v>
      </c>
      <c r="L3839" s="11" t="s">
        <v>149</v>
      </c>
      <c r="M3839" s="11" t="s">
        <v>101</v>
      </c>
      <c r="N3839" s="11">
        <v>27</v>
      </c>
      <c r="O3839" s="11">
        <v>0</v>
      </c>
      <c r="P3839" s="11" t="s">
        <v>103</v>
      </c>
      <c r="Q3839" s="11" t="s">
        <v>103</v>
      </c>
      <c r="R3839" s="11" t="s">
        <v>103</v>
      </c>
      <c r="S3839" s="11" t="s">
        <v>104</v>
      </c>
      <c r="T3839" s="11">
        <v>270</v>
      </c>
      <c r="U3839" s="11" t="str">
        <f>IF(ISERROR(VLOOKUP(I3839,'BACK INFO'!F:F,1,0)),IF(ISERROR(VLOOKUP(I3839,'BACK INFO'!H:H,1,0)),K3839,'BACK INFO'!$H$1),'BACK INFO'!$G$1)</f>
        <v>ANITA M. HOPKINS</v>
      </c>
    </row>
    <row r="3840" spans="1:21" s="11" customFormat="1" x14ac:dyDescent="0.35">
      <c r="A3840" s="11" t="s">
        <v>94</v>
      </c>
      <c r="B3840" s="11">
        <v>2019</v>
      </c>
      <c r="C3840" s="11">
        <v>4</v>
      </c>
      <c r="D3840" s="11" t="s">
        <v>95</v>
      </c>
      <c r="E3840" s="11" t="s">
        <v>96</v>
      </c>
      <c r="F3840" s="11" t="s">
        <v>700</v>
      </c>
      <c r="G3840" s="11" t="s">
        <v>569</v>
      </c>
      <c r="H3840" s="11" t="s">
        <v>98</v>
      </c>
      <c r="I3840" s="11" t="s">
        <v>406</v>
      </c>
      <c r="J3840" s="11" t="s">
        <v>99</v>
      </c>
      <c r="K3840" s="11" t="s">
        <v>71</v>
      </c>
      <c r="L3840" s="11" t="s">
        <v>164</v>
      </c>
      <c r="M3840" s="11" t="s">
        <v>101</v>
      </c>
      <c r="N3840" s="11">
        <v>8</v>
      </c>
      <c r="O3840" s="11">
        <v>2019</v>
      </c>
      <c r="P3840" s="11" t="s">
        <v>102</v>
      </c>
      <c r="Q3840" s="11" t="s">
        <v>102</v>
      </c>
      <c r="R3840" s="11" t="s">
        <v>569</v>
      </c>
      <c r="S3840" s="11" t="s">
        <v>104</v>
      </c>
      <c r="T3840" s="11">
        <v>248</v>
      </c>
      <c r="U3840" s="11" t="str">
        <f>IF(ISERROR(VLOOKUP(I3840,'BACK INFO'!F:F,1,0)),IF(ISERROR(VLOOKUP(I3840,'BACK INFO'!H:H,1,0)),K3840,'BACK INFO'!$H$1),'BACK INFO'!$G$1)</f>
        <v>HOLLY SALES INC.</v>
      </c>
    </row>
    <row r="3841" spans="1:21" s="11" customFormat="1" x14ac:dyDescent="0.35">
      <c r="A3841" s="11" t="s">
        <v>94</v>
      </c>
      <c r="B3841" s="11">
        <v>2019</v>
      </c>
      <c r="C3841" s="11">
        <v>4</v>
      </c>
      <c r="D3841" s="11" t="s">
        <v>95</v>
      </c>
      <c r="E3841" s="11" t="s">
        <v>96</v>
      </c>
      <c r="F3841" s="11" t="s">
        <v>700</v>
      </c>
      <c r="G3841" s="11" t="s">
        <v>569</v>
      </c>
      <c r="H3841" s="11" t="s">
        <v>98</v>
      </c>
      <c r="I3841" s="11" t="s">
        <v>463</v>
      </c>
      <c r="J3841" s="11" t="s">
        <v>99</v>
      </c>
      <c r="K3841" s="11" t="s">
        <v>71</v>
      </c>
      <c r="L3841" s="11" t="s">
        <v>164</v>
      </c>
      <c r="M3841" s="11" t="s">
        <v>101</v>
      </c>
      <c r="N3841" s="11">
        <v>9</v>
      </c>
      <c r="O3841" s="11">
        <v>2019</v>
      </c>
      <c r="P3841" s="11" t="s">
        <v>102</v>
      </c>
      <c r="Q3841" s="11" t="s">
        <v>102</v>
      </c>
      <c r="R3841" s="11" t="s">
        <v>569</v>
      </c>
      <c r="S3841" s="11" t="s">
        <v>104</v>
      </c>
      <c r="T3841" s="11">
        <v>393</v>
      </c>
      <c r="U3841" s="11" t="str">
        <f>IF(ISERROR(VLOOKUP(I3841,'BACK INFO'!F:F,1,0)),IF(ISERROR(VLOOKUP(I3841,'BACK INFO'!H:H,1,0)),K3841,'BACK INFO'!$H$1),'BACK INFO'!$G$1)</f>
        <v>HOLLY SALES INC.</v>
      </c>
    </row>
    <row r="3842" spans="1:21" s="11" customFormat="1" x14ac:dyDescent="0.35">
      <c r="A3842" s="11" t="s">
        <v>94</v>
      </c>
      <c r="B3842" s="11">
        <v>2019</v>
      </c>
      <c r="C3842" s="11">
        <v>4</v>
      </c>
      <c r="D3842" s="11" t="s">
        <v>95</v>
      </c>
      <c r="E3842" s="11" t="s">
        <v>96</v>
      </c>
      <c r="F3842" s="11" t="s">
        <v>700</v>
      </c>
      <c r="G3842" s="11" t="s">
        <v>569</v>
      </c>
      <c r="H3842" s="11" t="s">
        <v>98</v>
      </c>
      <c r="I3842" s="11" t="s">
        <v>313</v>
      </c>
      <c r="J3842" s="11" t="s">
        <v>99</v>
      </c>
      <c r="K3842" s="11" t="s">
        <v>67</v>
      </c>
      <c r="L3842" s="11" t="s">
        <v>133</v>
      </c>
      <c r="M3842" s="11" t="s">
        <v>101</v>
      </c>
      <c r="N3842" s="11">
        <v>35</v>
      </c>
      <c r="O3842" s="11">
        <v>2019</v>
      </c>
      <c r="P3842" s="11" t="s">
        <v>102</v>
      </c>
      <c r="Q3842" s="11" t="s">
        <v>102</v>
      </c>
      <c r="R3842" s="11" t="s">
        <v>569</v>
      </c>
      <c r="S3842" s="11" t="s">
        <v>104</v>
      </c>
      <c r="T3842" s="11">
        <v>1042</v>
      </c>
      <c r="U3842" s="11" t="str">
        <f>IF(ISERROR(VLOOKUP(I3842,'BACK INFO'!F:F,1,0)),IF(ISERROR(VLOOKUP(I3842,'BACK INFO'!H:H,1,0)),K3842,'BACK INFO'!$H$1),'BACK INFO'!$G$1)</f>
        <v>ANITA M. HOPKINS</v>
      </c>
    </row>
    <row r="3843" spans="1:21" s="11" customFormat="1" x14ac:dyDescent="0.35">
      <c r="A3843" s="11" t="s">
        <v>94</v>
      </c>
      <c r="B3843" s="11">
        <v>2019</v>
      </c>
      <c r="C3843" s="11">
        <v>4</v>
      </c>
      <c r="D3843" s="11" t="s">
        <v>95</v>
      </c>
      <c r="E3843" s="11" t="s">
        <v>96</v>
      </c>
      <c r="F3843" s="11" t="s">
        <v>700</v>
      </c>
      <c r="G3843" s="11" t="s">
        <v>569</v>
      </c>
      <c r="H3843" s="11" t="s">
        <v>98</v>
      </c>
      <c r="I3843" s="11" t="s">
        <v>431</v>
      </c>
      <c r="J3843" s="11" t="s">
        <v>99</v>
      </c>
      <c r="K3843" s="11" t="s">
        <v>75</v>
      </c>
      <c r="L3843" s="11" t="s">
        <v>131</v>
      </c>
      <c r="M3843" s="11" t="s">
        <v>101</v>
      </c>
      <c r="N3843" s="11">
        <v>25</v>
      </c>
      <c r="O3843" s="11">
        <v>2019</v>
      </c>
      <c r="P3843" s="11" t="s">
        <v>102</v>
      </c>
      <c r="Q3843" s="11" t="s">
        <v>102</v>
      </c>
      <c r="R3843" s="11" t="s">
        <v>569</v>
      </c>
      <c r="S3843" s="11" t="s">
        <v>104</v>
      </c>
      <c r="T3843" s="11">
        <v>900</v>
      </c>
      <c r="U3843" s="11" t="str">
        <f>IF(ISERROR(VLOOKUP(I3843,'BACK INFO'!F:F,1,0)),IF(ISERROR(VLOOKUP(I3843,'BACK INFO'!H:H,1,0)),K3843,'BACK INFO'!$H$1),'BACK INFO'!$G$1)</f>
        <v>LAURA BONG</v>
      </c>
    </row>
    <row r="3844" spans="1:21" s="11" customFormat="1" x14ac:dyDescent="0.35">
      <c r="A3844" s="11" t="s">
        <v>94</v>
      </c>
      <c r="B3844" s="11">
        <v>2019</v>
      </c>
      <c r="C3844" s="11">
        <v>4</v>
      </c>
      <c r="D3844" s="11" t="s">
        <v>95</v>
      </c>
      <c r="E3844" s="11" t="s">
        <v>96</v>
      </c>
      <c r="F3844" s="11" t="s">
        <v>700</v>
      </c>
      <c r="G3844" s="11" t="s">
        <v>569</v>
      </c>
      <c r="H3844" s="11" t="s">
        <v>98</v>
      </c>
      <c r="I3844" s="11" t="s">
        <v>608</v>
      </c>
      <c r="J3844" s="11" t="s">
        <v>99</v>
      </c>
      <c r="K3844" s="11" t="s">
        <v>67</v>
      </c>
      <c r="L3844" s="11" t="s">
        <v>108</v>
      </c>
      <c r="M3844" s="11" t="s">
        <v>101</v>
      </c>
      <c r="N3844" s="11">
        <v>10</v>
      </c>
      <c r="O3844" s="11">
        <v>2019</v>
      </c>
      <c r="P3844" s="11" t="s">
        <v>102</v>
      </c>
      <c r="Q3844" s="11" t="s">
        <v>102</v>
      </c>
      <c r="R3844" s="11" t="s">
        <v>569</v>
      </c>
      <c r="S3844" s="11" t="s">
        <v>104</v>
      </c>
      <c r="T3844" s="11">
        <v>315</v>
      </c>
      <c r="U3844" s="11" t="str">
        <f>IF(ISERROR(VLOOKUP(I3844,'BACK INFO'!F:F,1,0)),IF(ISERROR(VLOOKUP(I3844,'BACK INFO'!H:H,1,0)),K3844,'BACK INFO'!$H$1),'BACK INFO'!$G$1)</f>
        <v>ANITA M. HOPKINS</v>
      </c>
    </row>
    <row r="3845" spans="1:21" s="11" customFormat="1" x14ac:dyDescent="0.35">
      <c r="A3845" s="11" t="s">
        <v>94</v>
      </c>
      <c r="B3845" s="11">
        <v>2019</v>
      </c>
      <c r="C3845" s="11">
        <v>4</v>
      </c>
      <c r="D3845" s="11" t="s">
        <v>95</v>
      </c>
      <c r="E3845" s="11" t="s">
        <v>96</v>
      </c>
      <c r="F3845" s="11" t="s">
        <v>700</v>
      </c>
      <c r="G3845" s="11" t="s">
        <v>569</v>
      </c>
      <c r="H3845" s="11" t="s">
        <v>98</v>
      </c>
      <c r="I3845" s="11" t="s">
        <v>628</v>
      </c>
      <c r="J3845" s="11" t="s">
        <v>99</v>
      </c>
      <c r="K3845" s="11" t="s">
        <v>67</v>
      </c>
      <c r="L3845" s="11" t="s">
        <v>211</v>
      </c>
      <c r="M3845" s="11" t="s">
        <v>101</v>
      </c>
      <c r="N3845" s="11">
        <v>665</v>
      </c>
      <c r="O3845" s="11">
        <v>2019</v>
      </c>
      <c r="P3845" s="11" t="s">
        <v>102</v>
      </c>
      <c r="Q3845" s="11" t="s">
        <v>102</v>
      </c>
      <c r="R3845" s="11" t="s">
        <v>569</v>
      </c>
      <c r="S3845" s="11" t="s">
        <v>104</v>
      </c>
      <c r="T3845" s="11">
        <v>26317.699999999997</v>
      </c>
      <c r="U3845" s="11" t="str">
        <f>IF(ISERROR(VLOOKUP(I3845,'BACK INFO'!F:F,1,0)),IF(ISERROR(VLOOKUP(I3845,'BACK INFO'!H:H,1,0)),K3845,'BACK INFO'!$H$1),'BACK INFO'!$G$1)</f>
        <v>ANITA M. HOPKINS</v>
      </c>
    </row>
    <row r="3846" spans="1:21" s="11" customFormat="1" x14ac:dyDescent="0.35">
      <c r="A3846" s="11" t="s">
        <v>94</v>
      </c>
      <c r="B3846" s="11">
        <v>2019</v>
      </c>
      <c r="C3846" s="11">
        <v>4</v>
      </c>
      <c r="D3846" s="11" t="s">
        <v>95</v>
      </c>
      <c r="E3846" s="11" t="s">
        <v>96</v>
      </c>
      <c r="F3846" s="11" t="s">
        <v>700</v>
      </c>
      <c r="G3846" s="11" t="s">
        <v>569</v>
      </c>
      <c r="H3846" s="11" t="s">
        <v>106</v>
      </c>
      <c r="I3846" s="11" t="s">
        <v>406</v>
      </c>
      <c r="J3846" s="11" t="s">
        <v>99</v>
      </c>
      <c r="K3846" s="11" t="s">
        <v>71</v>
      </c>
      <c r="L3846" s="11" t="s">
        <v>164</v>
      </c>
      <c r="M3846" s="11" t="s">
        <v>101</v>
      </c>
      <c r="N3846" s="11">
        <v>6</v>
      </c>
      <c r="O3846" s="11">
        <v>2019</v>
      </c>
      <c r="P3846" s="11" t="s">
        <v>102</v>
      </c>
      <c r="Q3846" s="11" t="s">
        <v>102</v>
      </c>
      <c r="R3846" s="11" t="s">
        <v>569</v>
      </c>
      <c r="S3846" s="11" t="s">
        <v>104</v>
      </c>
      <c r="T3846" s="11">
        <v>132</v>
      </c>
      <c r="U3846" s="11" t="str">
        <f>IF(ISERROR(VLOOKUP(I3846,'BACK INFO'!F:F,1,0)),IF(ISERROR(VLOOKUP(I3846,'BACK INFO'!H:H,1,0)),K3846,'BACK INFO'!$H$1),'BACK INFO'!$G$1)</f>
        <v>HOLLY SALES INC.</v>
      </c>
    </row>
    <row r="3847" spans="1:21" s="11" customFormat="1" x14ac:dyDescent="0.35">
      <c r="A3847" s="11" t="s">
        <v>94</v>
      </c>
      <c r="B3847" s="11">
        <v>2019</v>
      </c>
      <c r="C3847" s="11">
        <v>4</v>
      </c>
      <c r="D3847" s="11" t="s">
        <v>95</v>
      </c>
      <c r="E3847" s="11" t="s">
        <v>96</v>
      </c>
      <c r="F3847" s="11" t="s">
        <v>700</v>
      </c>
      <c r="G3847" s="11" t="s">
        <v>569</v>
      </c>
      <c r="H3847" s="11" t="s">
        <v>152</v>
      </c>
      <c r="I3847" s="11" t="s">
        <v>406</v>
      </c>
      <c r="J3847" s="11" t="s">
        <v>99</v>
      </c>
      <c r="K3847" s="11" t="s">
        <v>71</v>
      </c>
      <c r="L3847" s="11" t="s">
        <v>164</v>
      </c>
      <c r="M3847" s="11" t="s">
        <v>101</v>
      </c>
      <c r="N3847" s="11">
        <v>7</v>
      </c>
      <c r="O3847" s="11">
        <v>2019</v>
      </c>
      <c r="P3847" s="11" t="s">
        <v>102</v>
      </c>
      <c r="Q3847" s="11" t="s">
        <v>102</v>
      </c>
      <c r="R3847" s="11" t="s">
        <v>569</v>
      </c>
      <c r="S3847" s="11" t="s">
        <v>104</v>
      </c>
      <c r="T3847" s="11">
        <v>311</v>
      </c>
      <c r="U3847" s="11" t="str">
        <f>IF(ISERROR(VLOOKUP(I3847,'BACK INFO'!F:F,1,0)),IF(ISERROR(VLOOKUP(I3847,'BACK INFO'!H:H,1,0)),K3847,'BACK INFO'!$H$1),'BACK INFO'!$G$1)</f>
        <v>HOLLY SALES INC.</v>
      </c>
    </row>
    <row r="3848" spans="1:21" s="11" customFormat="1" x14ac:dyDescent="0.35">
      <c r="A3848" s="11" t="s">
        <v>94</v>
      </c>
      <c r="B3848" s="11">
        <v>2019</v>
      </c>
      <c r="C3848" s="11">
        <v>4</v>
      </c>
      <c r="D3848" s="11" t="s">
        <v>95</v>
      </c>
      <c r="E3848" s="11" t="s">
        <v>96</v>
      </c>
      <c r="F3848" s="11" t="s">
        <v>700</v>
      </c>
      <c r="G3848" s="11" t="s">
        <v>569</v>
      </c>
      <c r="H3848" s="11" t="s">
        <v>152</v>
      </c>
      <c r="I3848" s="11" t="s">
        <v>463</v>
      </c>
      <c r="J3848" s="11" t="s">
        <v>99</v>
      </c>
      <c r="K3848" s="11" t="s">
        <v>71</v>
      </c>
      <c r="L3848" s="11" t="s">
        <v>164</v>
      </c>
      <c r="M3848" s="11" t="s">
        <v>101</v>
      </c>
      <c r="N3848" s="11">
        <v>7</v>
      </c>
      <c r="O3848" s="11">
        <v>2019</v>
      </c>
      <c r="P3848" s="11" t="s">
        <v>102</v>
      </c>
      <c r="Q3848" s="11" t="s">
        <v>102</v>
      </c>
      <c r="R3848" s="11" t="s">
        <v>569</v>
      </c>
      <c r="S3848" s="11" t="s">
        <v>104</v>
      </c>
      <c r="T3848" s="11">
        <v>273</v>
      </c>
      <c r="U3848" s="11" t="str">
        <f>IF(ISERROR(VLOOKUP(I3848,'BACK INFO'!F:F,1,0)),IF(ISERROR(VLOOKUP(I3848,'BACK INFO'!H:H,1,0)),K3848,'BACK INFO'!$H$1),'BACK INFO'!$G$1)</f>
        <v>HOLLY SALES INC.</v>
      </c>
    </row>
    <row r="3849" spans="1:21" s="11" customFormat="1" x14ac:dyDescent="0.35">
      <c r="A3849" s="11" t="s">
        <v>94</v>
      </c>
      <c r="B3849" s="11">
        <v>2019</v>
      </c>
      <c r="C3849" s="11">
        <v>4</v>
      </c>
      <c r="D3849" s="11" t="s">
        <v>95</v>
      </c>
      <c r="E3849" s="11" t="s">
        <v>96</v>
      </c>
      <c r="F3849" s="11" t="s">
        <v>700</v>
      </c>
      <c r="G3849" s="11" t="s">
        <v>569</v>
      </c>
      <c r="H3849" s="11" t="s">
        <v>152</v>
      </c>
      <c r="I3849" s="11" t="s">
        <v>431</v>
      </c>
      <c r="J3849" s="11" t="s">
        <v>99</v>
      </c>
      <c r="K3849" s="11" t="s">
        <v>75</v>
      </c>
      <c r="L3849" s="11" t="s">
        <v>131</v>
      </c>
      <c r="M3849" s="11" t="s">
        <v>101</v>
      </c>
      <c r="N3849" s="11">
        <v>22</v>
      </c>
      <c r="O3849" s="11">
        <v>2019</v>
      </c>
      <c r="P3849" s="11" t="s">
        <v>102</v>
      </c>
      <c r="Q3849" s="11" t="s">
        <v>102</v>
      </c>
      <c r="R3849" s="11" t="s">
        <v>569</v>
      </c>
      <c r="S3849" s="11" t="s">
        <v>104</v>
      </c>
      <c r="T3849" s="11">
        <v>1014</v>
      </c>
      <c r="U3849" s="11" t="str">
        <f>IF(ISERROR(VLOOKUP(I3849,'BACK INFO'!F:F,1,0)),IF(ISERROR(VLOOKUP(I3849,'BACK INFO'!H:H,1,0)),K3849,'BACK INFO'!$H$1),'BACK INFO'!$G$1)</f>
        <v>LAURA BONG</v>
      </c>
    </row>
    <row r="3850" spans="1:21" s="11" customFormat="1" x14ac:dyDescent="0.35">
      <c r="A3850" s="11" t="s">
        <v>94</v>
      </c>
      <c r="B3850" s="11">
        <v>2019</v>
      </c>
      <c r="C3850" s="11">
        <v>4</v>
      </c>
      <c r="D3850" s="11" t="s">
        <v>260</v>
      </c>
      <c r="E3850" s="11" t="s">
        <v>96</v>
      </c>
      <c r="F3850" s="11" t="s">
        <v>700</v>
      </c>
      <c r="G3850" s="11" t="s">
        <v>97</v>
      </c>
      <c r="H3850" s="11" t="s">
        <v>98</v>
      </c>
      <c r="I3850" s="11" t="s">
        <v>347</v>
      </c>
      <c r="J3850" s="11" t="s">
        <v>99</v>
      </c>
      <c r="K3850" s="11" t="s">
        <v>348</v>
      </c>
      <c r="L3850" s="11" t="s">
        <v>133</v>
      </c>
      <c r="M3850" s="11" t="s">
        <v>101</v>
      </c>
      <c r="N3850" s="11">
        <v>3</v>
      </c>
      <c r="O3850" s="11">
        <v>2017</v>
      </c>
      <c r="P3850" s="11" t="s">
        <v>102</v>
      </c>
      <c r="Q3850" s="11" t="s">
        <v>103</v>
      </c>
      <c r="R3850" s="11" t="s">
        <v>103</v>
      </c>
      <c r="S3850" s="11" t="s">
        <v>104</v>
      </c>
      <c r="T3850" s="11">
        <v>48</v>
      </c>
      <c r="U3850" s="11" t="str">
        <f>IF(ISERROR(VLOOKUP(I3850,'BACK INFO'!F:F,1,0)),IF(ISERROR(VLOOKUP(I3850,'BACK INFO'!H:H,1,0)),K3850,'BACK INFO'!$H$1),'BACK INFO'!$G$1)</f>
        <v>KELLY MICHELLE ELLINGSON</v>
      </c>
    </row>
    <row r="3851" spans="1:21" s="11" customFormat="1" x14ac:dyDescent="0.35">
      <c r="A3851" s="11" t="s">
        <v>94</v>
      </c>
      <c r="B3851" s="11">
        <v>2019</v>
      </c>
      <c r="C3851" s="11">
        <v>4</v>
      </c>
      <c r="D3851" s="11" t="s">
        <v>260</v>
      </c>
      <c r="E3851" s="11" t="s">
        <v>96</v>
      </c>
      <c r="F3851" s="11" t="s">
        <v>700</v>
      </c>
      <c r="G3851" s="11" t="s">
        <v>118</v>
      </c>
      <c r="H3851" s="11" t="s">
        <v>98</v>
      </c>
      <c r="I3851" s="11" t="s">
        <v>347</v>
      </c>
      <c r="J3851" s="11" t="s">
        <v>99</v>
      </c>
      <c r="K3851" s="11" t="s">
        <v>348</v>
      </c>
      <c r="L3851" s="11" t="s">
        <v>133</v>
      </c>
      <c r="M3851" s="11" t="s">
        <v>101</v>
      </c>
      <c r="N3851" s="11">
        <v>1581</v>
      </c>
      <c r="O3851" s="11">
        <v>2018</v>
      </c>
      <c r="P3851" s="11" t="s">
        <v>112</v>
      </c>
      <c r="Q3851" s="11" t="s">
        <v>103</v>
      </c>
      <c r="R3851" s="11" t="s">
        <v>103</v>
      </c>
      <c r="S3851" s="11" t="s">
        <v>104</v>
      </c>
      <c r="T3851" s="11">
        <v>23445.5</v>
      </c>
      <c r="U3851" s="11" t="str">
        <f>IF(ISERROR(VLOOKUP(I3851,'BACK INFO'!F:F,1,0)),IF(ISERROR(VLOOKUP(I3851,'BACK INFO'!H:H,1,0)),K3851,'BACK INFO'!$H$1),'BACK INFO'!$G$1)</f>
        <v>KELLY MICHELLE ELLINGSON</v>
      </c>
    </row>
    <row r="3852" spans="1:21" s="11" customFormat="1" x14ac:dyDescent="0.35">
      <c r="A3852" s="11" t="s">
        <v>94</v>
      </c>
      <c r="B3852" s="11">
        <v>2019</v>
      </c>
      <c r="C3852" s="11">
        <v>4</v>
      </c>
      <c r="D3852" s="11" t="s">
        <v>260</v>
      </c>
      <c r="E3852" s="11" t="s">
        <v>96</v>
      </c>
      <c r="F3852" s="11" t="s">
        <v>700</v>
      </c>
      <c r="G3852" s="11" t="s">
        <v>118</v>
      </c>
      <c r="H3852" s="11" t="s">
        <v>98</v>
      </c>
      <c r="I3852" s="11" t="s">
        <v>113</v>
      </c>
      <c r="J3852" s="11" t="s">
        <v>99</v>
      </c>
      <c r="K3852" s="11" t="s">
        <v>72</v>
      </c>
      <c r="L3852" s="11" t="s">
        <v>114</v>
      </c>
      <c r="M3852" s="11" t="s">
        <v>101</v>
      </c>
      <c r="N3852" s="11">
        <v>7</v>
      </c>
      <c r="O3852" s="11">
        <v>2018</v>
      </c>
      <c r="P3852" s="11" t="s">
        <v>112</v>
      </c>
      <c r="Q3852" s="11" t="s">
        <v>103</v>
      </c>
      <c r="R3852" s="11" t="s">
        <v>103</v>
      </c>
      <c r="S3852" s="11" t="s">
        <v>104</v>
      </c>
      <c r="T3852" s="11">
        <v>144.9</v>
      </c>
      <c r="U3852" s="11" t="str">
        <f>IF(ISERROR(VLOOKUP(I3852,'BACK INFO'!F:F,1,0)),IF(ISERROR(VLOOKUP(I3852,'BACK INFO'!H:H,1,0)),K3852,'BACK INFO'!$H$1),'BACK INFO'!$G$1)</f>
        <v>BILL MILLER AND COMPANY</v>
      </c>
    </row>
    <row r="3853" spans="1:21" s="11" customFormat="1" x14ac:dyDescent="0.35">
      <c r="A3853" s="11" t="s">
        <v>94</v>
      </c>
      <c r="B3853" s="11">
        <v>2019</v>
      </c>
      <c r="C3853" s="11">
        <v>4</v>
      </c>
      <c r="D3853" s="11" t="s">
        <v>260</v>
      </c>
      <c r="E3853" s="11" t="s">
        <v>96</v>
      </c>
      <c r="F3853" s="11" t="s">
        <v>700</v>
      </c>
      <c r="G3853" s="11" t="s">
        <v>118</v>
      </c>
      <c r="H3853" s="11" t="s">
        <v>117</v>
      </c>
      <c r="I3853" s="11" t="s">
        <v>113</v>
      </c>
      <c r="J3853" s="11" t="s">
        <v>99</v>
      </c>
      <c r="K3853" s="11" t="s">
        <v>72</v>
      </c>
      <c r="L3853" s="11" t="s">
        <v>114</v>
      </c>
      <c r="M3853" s="11" t="s">
        <v>101</v>
      </c>
      <c r="N3853" s="11">
        <v>2</v>
      </c>
      <c r="O3853" s="11">
        <v>2018</v>
      </c>
      <c r="P3853" s="11" t="s">
        <v>112</v>
      </c>
      <c r="Q3853" s="11" t="s">
        <v>103</v>
      </c>
      <c r="R3853" s="11" t="s">
        <v>103</v>
      </c>
      <c r="S3853" s="11" t="s">
        <v>104</v>
      </c>
      <c r="T3853" s="11">
        <v>42.35</v>
      </c>
      <c r="U3853" s="11" t="str">
        <f>IF(ISERROR(VLOOKUP(I3853,'BACK INFO'!F:F,1,0)),IF(ISERROR(VLOOKUP(I3853,'BACK INFO'!H:H,1,0)),K3853,'BACK INFO'!$H$1),'BACK INFO'!$G$1)</f>
        <v>BILL MILLER AND COMPANY</v>
      </c>
    </row>
    <row r="3854" spans="1:21" s="11" customFormat="1" x14ac:dyDescent="0.35">
      <c r="A3854" s="11" t="s">
        <v>94</v>
      </c>
      <c r="B3854" s="11">
        <v>2019</v>
      </c>
      <c r="C3854" s="11">
        <v>4</v>
      </c>
      <c r="D3854" s="11" t="s">
        <v>260</v>
      </c>
      <c r="E3854" s="11" t="s">
        <v>96</v>
      </c>
      <c r="F3854" s="11" t="s">
        <v>700</v>
      </c>
      <c r="G3854" s="11" t="s">
        <v>118</v>
      </c>
      <c r="H3854" s="11" t="s">
        <v>152</v>
      </c>
      <c r="I3854" s="11" t="s">
        <v>347</v>
      </c>
      <c r="J3854" s="11" t="s">
        <v>99</v>
      </c>
      <c r="K3854" s="11" t="s">
        <v>348</v>
      </c>
      <c r="L3854" s="11" t="s">
        <v>133</v>
      </c>
      <c r="M3854" s="11" t="s">
        <v>101</v>
      </c>
      <c r="N3854" s="11">
        <v>365</v>
      </c>
      <c r="O3854" s="11">
        <v>2018</v>
      </c>
      <c r="P3854" s="11" t="s">
        <v>112</v>
      </c>
      <c r="Q3854" s="11" t="s">
        <v>103</v>
      </c>
      <c r="R3854" s="11" t="s">
        <v>103</v>
      </c>
      <c r="S3854" s="11" t="s">
        <v>104</v>
      </c>
      <c r="T3854" s="11">
        <v>7455.5</v>
      </c>
      <c r="U3854" s="11" t="str">
        <f>IF(ISERROR(VLOOKUP(I3854,'BACK INFO'!F:F,1,0)),IF(ISERROR(VLOOKUP(I3854,'BACK INFO'!H:H,1,0)),K3854,'BACK INFO'!$H$1),'BACK INFO'!$G$1)</f>
        <v>KELLY MICHELLE ELLINGSON</v>
      </c>
    </row>
    <row r="3855" spans="1:21" s="11" customFormat="1" x14ac:dyDescent="0.35">
      <c r="A3855" s="11" t="s">
        <v>94</v>
      </c>
      <c r="B3855" s="11">
        <v>2019</v>
      </c>
      <c r="C3855" s="11">
        <v>4</v>
      </c>
      <c r="D3855" s="11" t="s">
        <v>260</v>
      </c>
      <c r="E3855" s="11" t="s">
        <v>96</v>
      </c>
      <c r="F3855" s="11" t="s">
        <v>700</v>
      </c>
      <c r="G3855" s="11" t="s">
        <v>155</v>
      </c>
      <c r="H3855" s="11" t="s">
        <v>98</v>
      </c>
      <c r="I3855" s="11" t="s">
        <v>347</v>
      </c>
      <c r="J3855" s="11" t="s">
        <v>99</v>
      </c>
      <c r="K3855" s="11" t="s">
        <v>348</v>
      </c>
      <c r="L3855" s="11" t="s">
        <v>133</v>
      </c>
      <c r="M3855" s="11" t="s">
        <v>101</v>
      </c>
      <c r="N3855" s="11">
        <v>70</v>
      </c>
      <c r="O3855" s="11">
        <v>2018</v>
      </c>
      <c r="P3855" s="11" t="s">
        <v>154</v>
      </c>
      <c r="Q3855" s="11" t="s">
        <v>103</v>
      </c>
      <c r="R3855" s="11" t="s">
        <v>103</v>
      </c>
      <c r="S3855" s="11" t="s">
        <v>104</v>
      </c>
      <c r="T3855" s="11">
        <v>1138</v>
      </c>
      <c r="U3855" s="11" t="str">
        <f>IF(ISERROR(VLOOKUP(I3855,'BACK INFO'!F:F,1,0)),IF(ISERROR(VLOOKUP(I3855,'BACK INFO'!H:H,1,0)),K3855,'BACK INFO'!$H$1),'BACK INFO'!$G$1)</f>
        <v>KELLY MICHELLE ELLINGSON</v>
      </c>
    </row>
    <row r="3856" spans="1:21" s="11" customFormat="1" x14ac:dyDescent="0.35">
      <c r="A3856" s="11" t="s">
        <v>94</v>
      </c>
      <c r="B3856" s="11">
        <v>2019</v>
      </c>
      <c r="C3856" s="11">
        <v>4</v>
      </c>
      <c r="D3856" s="11" t="s">
        <v>260</v>
      </c>
      <c r="E3856" s="11" t="s">
        <v>96</v>
      </c>
      <c r="F3856" s="11" t="s">
        <v>700</v>
      </c>
      <c r="G3856" s="11" t="s">
        <v>155</v>
      </c>
      <c r="H3856" s="11" t="s">
        <v>152</v>
      </c>
      <c r="I3856" s="11" t="s">
        <v>347</v>
      </c>
      <c r="J3856" s="11" t="s">
        <v>99</v>
      </c>
      <c r="K3856" s="11" t="s">
        <v>348</v>
      </c>
      <c r="L3856" s="11" t="s">
        <v>133</v>
      </c>
      <c r="M3856" s="11" t="s">
        <v>101</v>
      </c>
      <c r="N3856" s="11">
        <v>5</v>
      </c>
      <c r="O3856" s="11">
        <v>2018</v>
      </c>
      <c r="P3856" s="11" t="s">
        <v>154</v>
      </c>
      <c r="Q3856" s="11" t="s">
        <v>103</v>
      </c>
      <c r="R3856" s="11" t="s">
        <v>103</v>
      </c>
      <c r="S3856" s="11" t="s">
        <v>104</v>
      </c>
      <c r="T3856" s="11">
        <v>82.5</v>
      </c>
      <c r="U3856" s="11" t="str">
        <f>IF(ISERROR(VLOOKUP(I3856,'BACK INFO'!F:F,1,0)),IF(ISERROR(VLOOKUP(I3856,'BACK INFO'!H:H,1,0)),K3856,'BACK INFO'!$H$1),'BACK INFO'!$G$1)</f>
        <v>KELLY MICHELLE ELLINGSON</v>
      </c>
    </row>
    <row r="3857" spans="1:21" s="11" customFormat="1" x14ac:dyDescent="0.35">
      <c r="A3857" s="11" t="s">
        <v>94</v>
      </c>
      <c r="B3857" s="11">
        <v>2019</v>
      </c>
      <c r="C3857" s="11">
        <v>4</v>
      </c>
      <c r="D3857" s="11" t="s">
        <v>260</v>
      </c>
      <c r="E3857" s="11" t="s">
        <v>96</v>
      </c>
      <c r="F3857" s="11" t="s">
        <v>700</v>
      </c>
      <c r="G3857" s="11" t="s">
        <v>439</v>
      </c>
      <c r="H3857" s="11" t="s">
        <v>98</v>
      </c>
      <c r="I3857" s="11" t="s">
        <v>347</v>
      </c>
      <c r="J3857" s="11" t="s">
        <v>99</v>
      </c>
      <c r="K3857" s="11" t="s">
        <v>348</v>
      </c>
      <c r="L3857" s="11" t="s">
        <v>133</v>
      </c>
      <c r="M3857" s="11" t="s">
        <v>101</v>
      </c>
      <c r="N3857" s="11">
        <v>1403</v>
      </c>
      <c r="O3857" s="11">
        <v>2017</v>
      </c>
      <c r="P3857" s="11" t="s">
        <v>222</v>
      </c>
      <c r="Q3857" s="11" t="s">
        <v>103</v>
      </c>
      <c r="R3857" s="11" t="s">
        <v>103</v>
      </c>
      <c r="S3857" s="11" t="s">
        <v>104</v>
      </c>
      <c r="T3857" s="11">
        <v>20991</v>
      </c>
      <c r="U3857" s="11" t="str">
        <f>IF(ISERROR(VLOOKUP(I3857,'BACK INFO'!F:F,1,0)),IF(ISERROR(VLOOKUP(I3857,'BACK INFO'!H:H,1,0)),K3857,'BACK INFO'!$H$1),'BACK INFO'!$G$1)</f>
        <v>KELLY MICHELLE ELLINGSON</v>
      </c>
    </row>
    <row r="3858" spans="1:21" s="11" customFormat="1" x14ac:dyDescent="0.35">
      <c r="A3858" s="11" t="s">
        <v>94</v>
      </c>
      <c r="B3858" s="11">
        <v>2019</v>
      </c>
      <c r="C3858" s="11">
        <v>4</v>
      </c>
      <c r="D3858" s="11" t="s">
        <v>260</v>
      </c>
      <c r="E3858" s="11" t="s">
        <v>96</v>
      </c>
      <c r="F3858" s="11" t="s">
        <v>700</v>
      </c>
      <c r="G3858" s="11" t="s">
        <v>439</v>
      </c>
      <c r="H3858" s="11" t="s">
        <v>98</v>
      </c>
      <c r="I3858" s="11" t="s">
        <v>113</v>
      </c>
      <c r="J3858" s="11" t="s">
        <v>99</v>
      </c>
      <c r="K3858" s="11" t="s">
        <v>72</v>
      </c>
      <c r="L3858" s="11" t="s">
        <v>114</v>
      </c>
      <c r="M3858" s="11" t="s">
        <v>101</v>
      </c>
      <c r="N3858" s="11">
        <v>4</v>
      </c>
      <c r="O3858" s="11">
        <v>2017</v>
      </c>
      <c r="P3858" s="11" t="s">
        <v>222</v>
      </c>
      <c r="Q3858" s="11" t="s">
        <v>103</v>
      </c>
      <c r="R3858" s="11" t="s">
        <v>103</v>
      </c>
      <c r="S3858" s="11" t="s">
        <v>104</v>
      </c>
      <c r="T3858" s="11">
        <v>120.11999999999999</v>
      </c>
      <c r="U3858" s="11" t="str">
        <f>IF(ISERROR(VLOOKUP(I3858,'BACK INFO'!F:F,1,0)),IF(ISERROR(VLOOKUP(I3858,'BACK INFO'!H:H,1,0)),K3858,'BACK INFO'!$H$1),'BACK INFO'!$G$1)</f>
        <v>BILL MILLER AND COMPANY</v>
      </c>
    </row>
    <row r="3859" spans="1:21" s="11" customFormat="1" x14ac:dyDescent="0.35">
      <c r="A3859" s="11" t="s">
        <v>94</v>
      </c>
      <c r="B3859" s="11">
        <v>2019</v>
      </c>
      <c r="C3859" s="11">
        <v>4</v>
      </c>
      <c r="D3859" s="11" t="s">
        <v>260</v>
      </c>
      <c r="E3859" s="11" t="s">
        <v>96</v>
      </c>
      <c r="F3859" s="11" t="s">
        <v>700</v>
      </c>
      <c r="G3859" s="11" t="s">
        <v>439</v>
      </c>
      <c r="H3859" s="11" t="s">
        <v>152</v>
      </c>
      <c r="I3859" s="11" t="s">
        <v>347</v>
      </c>
      <c r="J3859" s="11" t="s">
        <v>99</v>
      </c>
      <c r="K3859" s="11" t="s">
        <v>348</v>
      </c>
      <c r="L3859" s="11" t="s">
        <v>133</v>
      </c>
      <c r="M3859" s="11" t="s">
        <v>101</v>
      </c>
      <c r="N3859" s="11">
        <v>187</v>
      </c>
      <c r="O3859" s="11">
        <v>2017</v>
      </c>
      <c r="P3859" s="11" t="s">
        <v>222</v>
      </c>
      <c r="Q3859" s="11" t="s">
        <v>103</v>
      </c>
      <c r="R3859" s="11" t="s">
        <v>103</v>
      </c>
      <c r="S3859" s="11" t="s">
        <v>104</v>
      </c>
      <c r="T3859" s="11">
        <v>3859.5</v>
      </c>
      <c r="U3859" s="11" t="str">
        <f>IF(ISERROR(VLOOKUP(I3859,'BACK INFO'!F:F,1,0)),IF(ISERROR(VLOOKUP(I3859,'BACK INFO'!H:H,1,0)),K3859,'BACK INFO'!$H$1),'BACK INFO'!$G$1)</f>
        <v>KELLY MICHELLE ELLINGSON</v>
      </c>
    </row>
    <row r="3860" spans="1:21" s="11" customFormat="1" x14ac:dyDescent="0.35">
      <c r="A3860" s="11" t="s">
        <v>94</v>
      </c>
      <c r="B3860" s="11">
        <v>2019</v>
      </c>
      <c r="C3860" s="11">
        <v>4</v>
      </c>
      <c r="D3860" s="11" t="s">
        <v>260</v>
      </c>
      <c r="E3860" s="11" t="s">
        <v>96</v>
      </c>
      <c r="F3860" s="11" t="s">
        <v>700</v>
      </c>
      <c r="G3860" s="11" t="s">
        <v>221</v>
      </c>
      <c r="H3860" s="11" t="s">
        <v>98</v>
      </c>
      <c r="I3860" s="11" t="s">
        <v>347</v>
      </c>
      <c r="J3860" s="11" t="s">
        <v>99</v>
      </c>
      <c r="K3860" s="11" t="s">
        <v>348</v>
      </c>
      <c r="L3860" s="11" t="s">
        <v>133</v>
      </c>
      <c r="M3860" s="11" t="s">
        <v>101</v>
      </c>
      <c r="N3860" s="11">
        <v>297</v>
      </c>
      <c r="O3860" s="11">
        <v>2018</v>
      </c>
      <c r="P3860" s="11" t="s">
        <v>222</v>
      </c>
      <c r="Q3860" s="11" t="s">
        <v>103</v>
      </c>
      <c r="R3860" s="11" t="s">
        <v>103</v>
      </c>
      <c r="S3860" s="11" t="s">
        <v>104</v>
      </c>
      <c r="T3860" s="11">
        <v>4396.5</v>
      </c>
      <c r="U3860" s="11" t="str">
        <f>IF(ISERROR(VLOOKUP(I3860,'BACK INFO'!F:F,1,0)),IF(ISERROR(VLOOKUP(I3860,'BACK INFO'!H:H,1,0)),K3860,'BACK INFO'!$H$1),'BACK INFO'!$G$1)</f>
        <v>KELLY MICHELLE ELLINGSON</v>
      </c>
    </row>
    <row r="3861" spans="1:21" s="11" customFormat="1" x14ac:dyDescent="0.35">
      <c r="A3861" s="11" t="s">
        <v>94</v>
      </c>
      <c r="B3861" s="11">
        <v>2019</v>
      </c>
      <c r="C3861" s="11">
        <v>4</v>
      </c>
      <c r="D3861" s="11" t="s">
        <v>260</v>
      </c>
      <c r="E3861" s="11" t="s">
        <v>96</v>
      </c>
      <c r="F3861" s="11" t="s">
        <v>700</v>
      </c>
      <c r="G3861" s="11" t="s">
        <v>221</v>
      </c>
      <c r="H3861" s="11" t="s">
        <v>152</v>
      </c>
      <c r="I3861" s="11" t="s">
        <v>347</v>
      </c>
      <c r="J3861" s="11" t="s">
        <v>99</v>
      </c>
      <c r="K3861" s="11" t="s">
        <v>348</v>
      </c>
      <c r="L3861" s="11" t="s">
        <v>133</v>
      </c>
      <c r="M3861" s="11" t="s">
        <v>101</v>
      </c>
      <c r="N3861" s="11">
        <v>267</v>
      </c>
      <c r="O3861" s="11">
        <v>2018</v>
      </c>
      <c r="P3861" s="11" t="s">
        <v>222</v>
      </c>
      <c r="Q3861" s="11" t="s">
        <v>103</v>
      </c>
      <c r="R3861" s="11" t="s">
        <v>103</v>
      </c>
      <c r="S3861" s="11" t="s">
        <v>104</v>
      </c>
      <c r="T3861" s="11">
        <v>6250.5</v>
      </c>
      <c r="U3861" s="11" t="str">
        <f>IF(ISERROR(VLOOKUP(I3861,'BACK INFO'!F:F,1,0)),IF(ISERROR(VLOOKUP(I3861,'BACK INFO'!H:H,1,0)),K3861,'BACK INFO'!$H$1),'BACK INFO'!$G$1)</f>
        <v>KELLY MICHELLE ELLINGSON</v>
      </c>
    </row>
    <row r="3862" spans="1:21" s="11" customFormat="1" x14ac:dyDescent="0.35">
      <c r="A3862" s="11" t="s">
        <v>94</v>
      </c>
      <c r="B3862" s="11">
        <v>2019</v>
      </c>
      <c r="C3862" s="11">
        <v>4</v>
      </c>
      <c r="D3862" s="11" t="s">
        <v>260</v>
      </c>
      <c r="E3862" s="11" t="s">
        <v>96</v>
      </c>
      <c r="F3862" s="11" t="s">
        <v>700</v>
      </c>
      <c r="G3862" s="11" t="s">
        <v>241</v>
      </c>
      <c r="H3862" s="11" t="s">
        <v>98</v>
      </c>
      <c r="I3862" s="11" t="s">
        <v>347</v>
      </c>
      <c r="J3862" s="11" t="s">
        <v>99</v>
      </c>
      <c r="K3862" s="11" t="s">
        <v>348</v>
      </c>
      <c r="L3862" s="11" t="s">
        <v>133</v>
      </c>
      <c r="M3862" s="11" t="s">
        <v>101</v>
      </c>
      <c r="N3862" s="11">
        <v>21</v>
      </c>
      <c r="O3862" s="11">
        <v>2019</v>
      </c>
      <c r="P3862" s="11" t="s">
        <v>112</v>
      </c>
      <c r="Q3862" s="11" t="s">
        <v>112</v>
      </c>
      <c r="R3862" s="11" t="s">
        <v>241</v>
      </c>
      <c r="S3862" s="11" t="s">
        <v>104</v>
      </c>
      <c r="T3862" s="11">
        <v>465.5</v>
      </c>
      <c r="U3862" s="11" t="str">
        <f>IF(ISERROR(VLOOKUP(I3862,'BACK INFO'!F:F,1,0)),IF(ISERROR(VLOOKUP(I3862,'BACK INFO'!H:H,1,0)),K3862,'BACK INFO'!$H$1),'BACK INFO'!$G$1)</f>
        <v>KELLY MICHELLE ELLINGSON</v>
      </c>
    </row>
    <row r="3863" spans="1:21" s="11" customFormat="1" x14ac:dyDescent="0.35">
      <c r="A3863" s="11" t="s">
        <v>94</v>
      </c>
      <c r="B3863" s="11">
        <v>2019</v>
      </c>
      <c r="C3863" s="11">
        <v>4</v>
      </c>
      <c r="D3863" s="11" t="s">
        <v>260</v>
      </c>
      <c r="E3863" s="11" t="s">
        <v>96</v>
      </c>
      <c r="F3863" s="11" t="s">
        <v>700</v>
      </c>
      <c r="G3863" s="11" t="s">
        <v>241</v>
      </c>
      <c r="H3863" s="11" t="s">
        <v>110</v>
      </c>
      <c r="I3863" s="11" t="s">
        <v>405</v>
      </c>
      <c r="J3863" s="11" t="s">
        <v>99</v>
      </c>
      <c r="K3863" s="11" t="s">
        <v>71</v>
      </c>
      <c r="L3863" s="11" t="s">
        <v>164</v>
      </c>
      <c r="M3863" s="11" t="s">
        <v>101</v>
      </c>
      <c r="N3863" s="11">
        <v>6</v>
      </c>
      <c r="O3863" s="11">
        <v>2019</v>
      </c>
      <c r="P3863" s="11" t="s">
        <v>112</v>
      </c>
      <c r="Q3863" s="11" t="s">
        <v>112</v>
      </c>
      <c r="R3863" s="11" t="s">
        <v>241</v>
      </c>
      <c r="S3863" s="11" t="s">
        <v>104</v>
      </c>
      <c r="T3863" s="11">
        <v>192</v>
      </c>
      <c r="U3863" s="11" t="str">
        <f>IF(ISERROR(VLOOKUP(I3863,'BACK INFO'!F:F,1,0)),IF(ISERROR(VLOOKUP(I3863,'BACK INFO'!H:H,1,0)),K3863,'BACK INFO'!$H$1),'BACK INFO'!$G$1)</f>
        <v>HOLLY SALES INC.</v>
      </c>
    </row>
    <row r="3864" spans="1:21" s="11" customFormat="1" x14ac:dyDescent="0.35">
      <c r="A3864" s="11" t="s">
        <v>94</v>
      </c>
      <c r="B3864" s="11">
        <v>2019</v>
      </c>
      <c r="C3864" s="11">
        <v>4</v>
      </c>
      <c r="D3864" s="11" t="s">
        <v>260</v>
      </c>
      <c r="E3864" s="11" t="s">
        <v>96</v>
      </c>
      <c r="F3864" s="11" t="s">
        <v>700</v>
      </c>
      <c r="G3864" s="11" t="s">
        <v>241</v>
      </c>
      <c r="H3864" s="11" t="s">
        <v>117</v>
      </c>
      <c r="I3864" s="11" t="s">
        <v>113</v>
      </c>
      <c r="J3864" s="11" t="s">
        <v>99</v>
      </c>
      <c r="K3864" s="11" t="s">
        <v>72</v>
      </c>
      <c r="L3864" s="11" t="s">
        <v>114</v>
      </c>
      <c r="M3864" s="11" t="s">
        <v>101</v>
      </c>
      <c r="N3864" s="11">
        <v>1</v>
      </c>
      <c r="O3864" s="11">
        <v>2019</v>
      </c>
      <c r="P3864" s="11" t="s">
        <v>112</v>
      </c>
      <c r="Q3864" s="11" t="s">
        <v>112</v>
      </c>
      <c r="R3864" s="11" t="s">
        <v>241</v>
      </c>
      <c r="S3864" s="11" t="s">
        <v>104</v>
      </c>
      <c r="T3864" s="11">
        <v>31</v>
      </c>
      <c r="U3864" s="11" t="str">
        <f>IF(ISERROR(VLOOKUP(I3864,'BACK INFO'!F:F,1,0)),IF(ISERROR(VLOOKUP(I3864,'BACK INFO'!H:H,1,0)),K3864,'BACK INFO'!$H$1),'BACK INFO'!$G$1)</f>
        <v>BILL MILLER AND COMPANY</v>
      </c>
    </row>
    <row r="3865" spans="1:21" s="11" customFormat="1" x14ac:dyDescent="0.35">
      <c r="A3865" s="11" t="s">
        <v>94</v>
      </c>
      <c r="B3865" s="11">
        <v>2019</v>
      </c>
      <c r="C3865" s="11">
        <v>5</v>
      </c>
      <c r="D3865" s="11" t="s">
        <v>95</v>
      </c>
      <c r="E3865" s="11" t="s">
        <v>96</v>
      </c>
      <c r="F3865" s="11" t="s">
        <v>700</v>
      </c>
      <c r="G3865" s="11" t="s">
        <v>97</v>
      </c>
      <c r="H3865" s="11" t="s">
        <v>98</v>
      </c>
      <c r="I3865" s="11" t="s">
        <v>686</v>
      </c>
      <c r="J3865" s="11" t="s">
        <v>99</v>
      </c>
      <c r="K3865" s="11" t="s">
        <v>54</v>
      </c>
      <c r="L3865" s="11" t="s">
        <v>100</v>
      </c>
      <c r="M3865" s="11" t="s">
        <v>101</v>
      </c>
      <c r="N3865" s="11">
        <v>6</v>
      </c>
      <c r="O3865" s="11">
        <v>2017</v>
      </c>
      <c r="P3865" s="11" t="s">
        <v>102</v>
      </c>
      <c r="Q3865" s="11" t="s">
        <v>103</v>
      </c>
      <c r="R3865" s="11" t="s">
        <v>103</v>
      </c>
      <c r="S3865" s="11" t="s">
        <v>104</v>
      </c>
      <c r="T3865" s="11">
        <v>152.19</v>
      </c>
      <c r="U3865" s="11" t="str">
        <f>IF(ISERROR(VLOOKUP(I3865,'BACK INFO'!F:F,1,0)),IF(ISERROR(VLOOKUP(I3865,'BACK INFO'!H:H,1,0)),K3865,'BACK INFO'!$H$1),'BACK INFO'!$G$1)</f>
        <v>PAIGE ALYSE STRAUGHAN</v>
      </c>
    </row>
    <row r="3866" spans="1:21" s="11" customFormat="1" x14ac:dyDescent="0.35">
      <c r="A3866" s="11" t="s">
        <v>94</v>
      </c>
      <c r="B3866" s="11">
        <v>2019</v>
      </c>
      <c r="C3866" s="11">
        <v>5</v>
      </c>
      <c r="D3866" s="11" t="s">
        <v>95</v>
      </c>
      <c r="E3866" s="11" t="s">
        <v>96</v>
      </c>
      <c r="F3866" s="11" t="s">
        <v>700</v>
      </c>
      <c r="G3866" s="11" t="s">
        <v>111</v>
      </c>
      <c r="H3866" s="11" t="s">
        <v>98</v>
      </c>
      <c r="I3866" s="11" t="s">
        <v>686</v>
      </c>
      <c r="J3866" s="11" t="s">
        <v>99</v>
      </c>
      <c r="K3866" s="11" t="s">
        <v>54</v>
      </c>
      <c r="L3866" s="11" t="s">
        <v>100</v>
      </c>
      <c r="M3866" s="11" t="s">
        <v>101</v>
      </c>
      <c r="N3866" s="11">
        <v>7</v>
      </c>
      <c r="O3866" s="11">
        <v>2017</v>
      </c>
      <c r="P3866" s="11" t="s">
        <v>112</v>
      </c>
      <c r="Q3866" s="11" t="s">
        <v>103</v>
      </c>
      <c r="R3866" s="11" t="s">
        <v>103</v>
      </c>
      <c r="S3866" s="11" t="s">
        <v>104</v>
      </c>
      <c r="T3866" s="11">
        <v>187.79000000000002</v>
      </c>
      <c r="U3866" s="11" t="str">
        <f>IF(ISERROR(VLOOKUP(I3866,'BACK INFO'!F:F,1,0)),IF(ISERROR(VLOOKUP(I3866,'BACK INFO'!H:H,1,0)),K3866,'BACK INFO'!$H$1),'BACK INFO'!$G$1)</f>
        <v>PAIGE ALYSE STRAUGHAN</v>
      </c>
    </row>
    <row r="3867" spans="1:21" s="11" customFormat="1" x14ac:dyDescent="0.35">
      <c r="A3867" s="11" t="s">
        <v>94</v>
      </c>
      <c r="B3867" s="11">
        <v>2019</v>
      </c>
      <c r="C3867" s="11">
        <v>5</v>
      </c>
      <c r="D3867" s="11" t="s">
        <v>95</v>
      </c>
      <c r="E3867" s="11" t="s">
        <v>96</v>
      </c>
      <c r="F3867" s="11" t="s">
        <v>700</v>
      </c>
      <c r="G3867" s="11" t="s">
        <v>111</v>
      </c>
      <c r="H3867" s="11" t="s">
        <v>98</v>
      </c>
      <c r="I3867" s="11" t="s">
        <v>113</v>
      </c>
      <c r="J3867" s="11" t="s">
        <v>99</v>
      </c>
      <c r="K3867" s="11" t="s">
        <v>72</v>
      </c>
      <c r="L3867" s="11" t="s">
        <v>114</v>
      </c>
      <c r="M3867" s="11" t="s">
        <v>101</v>
      </c>
      <c r="N3867" s="11">
        <v>1</v>
      </c>
      <c r="O3867" s="11">
        <v>2017</v>
      </c>
      <c r="P3867" s="11" t="s">
        <v>112</v>
      </c>
      <c r="Q3867" s="11" t="s">
        <v>103</v>
      </c>
      <c r="R3867" s="11" t="s">
        <v>103</v>
      </c>
      <c r="S3867" s="11" t="s">
        <v>104</v>
      </c>
      <c r="T3867" s="11">
        <v>21</v>
      </c>
      <c r="U3867" s="11" t="str">
        <f>IF(ISERROR(VLOOKUP(I3867,'BACK INFO'!F:F,1,0)),IF(ISERROR(VLOOKUP(I3867,'BACK INFO'!H:H,1,0)),K3867,'BACK INFO'!$H$1),'BACK INFO'!$G$1)</f>
        <v>BILL MILLER AND COMPANY</v>
      </c>
    </row>
    <row r="3868" spans="1:21" s="11" customFormat="1" x14ac:dyDescent="0.35">
      <c r="A3868" s="11" t="s">
        <v>94</v>
      </c>
      <c r="B3868" s="11">
        <v>2019</v>
      </c>
      <c r="C3868" s="11">
        <v>5</v>
      </c>
      <c r="D3868" s="11" t="s">
        <v>95</v>
      </c>
      <c r="E3868" s="11" t="s">
        <v>96</v>
      </c>
      <c r="F3868" s="11" t="s">
        <v>700</v>
      </c>
      <c r="G3868" s="11" t="s">
        <v>111</v>
      </c>
      <c r="H3868" s="11" t="s">
        <v>110</v>
      </c>
      <c r="I3868" s="11" t="s">
        <v>686</v>
      </c>
      <c r="J3868" s="11" t="s">
        <v>99</v>
      </c>
      <c r="K3868" s="11" t="s">
        <v>54</v>
      </c>
      <c r="L3868" s="11" t="s">
        <v>100</v>
      </c>
      <c r="M3868" s="11" t="s">
        <v>101</v>
      </c>
      <c r="N3868" s="11">
        <v>1</v>
      </c>
      <c r="O3868" s="11">
        <v>2017</v>
      </c>
      <c r="P3868" s="11" t="s">
        <v>112</v>
      </c>
      <c r="Q3868" s="11" t="s">
        <v>103</v>
      </c>
      <c r="R3868" s="11" t="s">
        <v>103</v>
      </c>
      <c r="S3868" s="11" t="s">
        <v>104</v>
      </c>
      <c r="T3868" s="11">
        <v>28.48</v>
      </c>
      <c r="U3868" s="11" t="str">
        <f>IF(ISERROR(VLOOKUP(I3868,'BACK INFO'!F:F,1,0)),IF(ISERROR(VLOOKUP(I3868,'BACK INFO'!H:H,1,0)),K3868,'BACK INFO'!$H$1),'BACK INFO'!$G$1)</f>
        <v>PAIGE ALYSE STRAUGHAN</v>
      </c>
    </row>
    <row r="3869" spans="1:21" s="11" customFormat="1" x14ac:dyDescent="0.35">
      <c r="A3869" s="11" t="s">
        <v>94</v>
      </c>
      <c r="B3869" s="11">
        <v>2019</v>
      </c>
      <c r="C3869" s="11">
        <v>5</v>
      </c>
      <c r="D3869" s="11" t="s">
        <v>95</v>
      </c>
      <c r="E3869" s="11" t="s">
        <v>96</v>
      </c>
      <c r="F3869" s="11" t="s">
        <v>700</v>
      </c>
      <c r="G3869" s="11" t="s">
        <v>118</v>
      </c>
      <c r="H3869" s="11" t="s">
        <v>98</v>
      </c>
      <c r="I3869" s="11" t="s">
        <v>686</v>
      </c>
      <c r="J3869" s="11" t="s">
        <v>99</v>
      </c>
      <c r="K3869" s="11" t="s">
        <v>54</v>
      </c>
      <c r="L3869" s="11" t="s">
        <v>100</v>
      </c>
      <c r="M3869" s="11" t="s">
        <v>101</v>
      </c>
      <c r="N3869" s="11">
        <v>63</v>
      </c>
      <c r="O3869" s="11">
        <v>2018</v>
      </c>
      <c r="P3869" s="11" t="s">
        <v>112</v>
      </c>
      <c r="Q3869" s="11" t="s">
        <v>103</v>
      </c>
      <c r="R3869" s="11" t="s">
        <v>103</v>
      </c>
      <c r="S3869" s="11" t="s">
        <v>104</v>
      </c>
      <c r="T3869" s="11">
        <v>1666.9699999999991</v>
      </c>
      <c r="U3869" s="11" t="str">
        <f>IF(ISERROR(VLOOKUP(I3869,'BACK INFO'!F:F,1,0)),IF(ISERROR(VLOOKUP(I3869,'BACK INFO'!H:H,1,0)),K3869,'BACK INFO'!$H$1),'BACK INFO'!$G$1)</f>
        <v>PAIGE ALYSE STRAUGHAN</v>
      </c>
    </row>
    <row r="3870" spans="1:21" s="11" customFormat="1" x14ac:dyDescent="0.35">
      <c r="A3870" s="11" t="s">
        <v>94</v>
      </c>
      <c r="B3870" s="11">
        <v>2019</v>
      </c>
      <c r="C3870" s="11">
        <v>5</v>
      </c>
      <c r="D3870" s="11" t="s">
        <v>95</v>
      </c>
      <c r="E3870" s="11" t="s">
        <v>96</v>
      </c>
      <c r="F3870" s="11" t="s">
        <v>700</v>
      </c>
      <c r="G3870" s="11" t="s">
        <v>118</v>
      </c>
      <c r="H3870" s="11" t="s">
        <v>98</v>
      </c>
      <c r="I3870" s="11" t="s">
        <v>113</v>
      </c>
      <c r="J3870" s="11" t="s">
        <v>99</v>
      </c>
      <c r="K3870" s="11" t="s">
        <v>72</v>
      </c>
      <c r="L3870" s="11" t="s">
        <v>114</v>
      </c>
      <c r="M3870" s="11" t="s">
        <v>101</v>
      </c>
      <c r="N3870" s="11">
        <v>7</v>
      </c>
      <c r="O3870" s="11">
        <v>2018</v>
      </c>
      <c r="P3870" s="11" t="s">
        <v>112</v>
      </c>
      <c r="Q3870" s="11" t="s">
        <v>103</v>
      </c>
      <c r="R3870" s="11" t="s">
        <v>103</v>
      </c>
      <c r="S3870" s="11" t="s">
        <v>104</v>
      </c>
      <c r="T3870" s="11">
        <v>144.4</v>
      </c>
      <c r="U3870" s="11" t="str">
        <f>IF(ISERROR(VLOOKUP(I3870,'BACK INFO'!F:F,1,0)),IF(ISERROR(VLOOKUP(I3870,'BACK INFO'!H:H,1,0)),K3870,'BACK INFO'!$H$1),'BACK INFO'!$G$1)</f>
        <v>BILL MILLER AND COMPANY</v>
      </c>
    </row>
    <row r="3871" spans="1:21" s="11" customFormat="1" x14ac:dyDescent="0.35">
      <c r="A3871" s="11" t="s">
        <v>94</v>
      </c>
      <c r="B3871" s="11">
        <v>2019</v>
      </c>
      <c r="C3871" s="11">
        <v>5</v>
      </c>
      <c r="D3871" s="11" t="s">
        <v>95</v>
      </c>
      <c r="E3871" s="11" t="s">
        <v>96</v>
      </c>
      <c r="F3871" s="11" t="s">
        <v>700</v>
      </c>
      <c r="G3871" s="11" t="s">
        <v>118</v>
      </c>
      <c r="H3871" s="11" t="s">
        <v>110</v>
      </c>
      <c r="I3871" s="11" t="s">
        <v>686</v>
      </c>
      <c r="J3871" s="11" t="s">
        <v>99</v>
      </c>
      <c r="K3871" s="11" t="s">
        <v>54</v>
      </c>
      <c r="L3871" s="11" t="s">
        <v>100</v>
      </c>
      <c r="M3871" s="11" t="s">
        <v>101</v>
      </c>
      <c r="N3871" s="11">
        <v>2</v>
      </c>
      <c r="O3871" s="11">
        <v>2018</v>
      </c>
      <c r="P3871" s="11" t="s">
        <v>112</v>
      </c>
      <c r="Q3871" s="11" t="s">
        <v>103</v>
      </c>
      <c r="R3871" s="11" t="s">
        <v>103</v>
      </c>
      <c r="S3871" s="11" t="s">
        <v>104</v>
      </c>
      <c r="T3871" s="11">
        <v>55.18</v>
      </c>
      <c r="U3871" s="11" t="str">
        <f>IF(ISERROR(VLOOKUP(I3871,'BACK INFO'!F:F,1,0)),IF(ISERROR(VLOOKUP(I3871,'BACK INFO'!H:H,1,0)),K3871,'BACK INFO'!$H$1),'BACK INFO'!$G$1)</f>
        <v>PAIGE ALYSE STRAUGHAN</v>
      </c>
    </row>
    <row r="3872" spans="1:21" s="11" customFormat="1" x14ac:dyDescent="0.35">
      <c r="A3872" s="11" t="s">
        <v>94</v>
      </c>
      <c r="B3872" s="11">
        <v>2019</v>
      </c>
      <c r="C3872" s="11">
        <v>5</v>
      </c>
      <c r="D3872" s="11" t="s">
        <v>95</v>
      </c>
      <c r="E3872" s="11" t="s">
        <v>96</v>
      </c>
      <c r="F3872" s="11" t="s">
        <v>700</v>
      </c>
      <c r="G3872" s="11" t="s">
        <v>118</v>
      </c>
      <c r="H3872" s="11" t="s">
        <v>117</v>
      </c>
      <c r="I3872" s="11" t="s">
        <v>686</v>
      </c>
      <c r="J3872" s="11" t="s">
        <v>99</v>
      </c>
      <c r="K3872" s="11" t="s">
        <v>54</v>
      </c>
      <c r="L3872" s="11" t="s">
        <v>100</v>
      </c>
      <c r="M3872" s="11" t="s">
        <v>101</v>
      </c>
      <c r="N3872" s="11">
        <v>16</v>
      </c>
      <c r="O3872" s="11">
        <v>2018</v>
      </c>
      <c r="P3872" s="11" t="s">
        <v>112</v>
      </c>
      <c r="Q3872" s="11" t="s">
        <v>103</v>
      </c>
      <c r="R3872" s="11" t="s">
        <v>103</v>
      </c>
      <c r="S3872" s="11" t="s">
        <v>104</v>
      </c>
      <c r="T3872" s="11">
        <v>456.56000000000006</v>
      </c>
      <c r="U3872" s="11" t="str">
        <f>IF(ISERROR(VLOOKUP(I3872,'BACK INFO'!F:F,1,0)),IF(ISERROR(VLOOKUP(I3872,'BACK INFO'!H:H,1,0)),K3872,'BACK INFO'!$H$1),'BACK INFO'!$G$1)</f>
        <v>PAIGE ALYSE STRAUGHAN</v>
      </c>
    </row>
    <row r="3873" spans="1:21" s="11" customFormat="1" x14ac:dyDescent="0.35">
      <c r="A3873" s="11" t="s">
        <v>94</v>
      </c>
      <c r="B3873" s="11">
        <v>2019</v>
      </c>
      <c r="C3873" s="11">
        <v>5</v>
      </c>
      <c r="D3873" s="11" t="s">
        <v>95</v>
      </c>
      <c r="E3873" s="11" t="s">
        <v>96</v>
      </c>
      <c r="F3873" s="11" t="s">
        <v>700</v>
      </c>
      <c r="G3873" s="11" t="s">
        <v>118</v>
      </c>
      <c r="H3873" s="11" t="s">
        <v>152</v>
      </c>
      <c r="I3873" s="11" t="s">
        <v>686</v>
      </c>
      <c r="J3873" s="11" t="s">
        <v>99</v>
      </c>
      <c r="K3873" s="11" t="s">
        <v>54</v>
      </c>
      <c r="L3873" s="11" t="s">
        <v>100</v>
      </c>
      <c r="M3873" s="11" t="s">
        <v>101</v>
      </c>
      <c r="N3873" s="11">
        <v>9</v>
      </c>
      <c r="O3873" s="11">
        <v>2018</v>
      </c>
      <c r="P3873" s="11" t="s">
        <v>112</v>
      </c>
      <c r="Q3873" s="11" t="s">
        <v>103</v>
      </c>
      <c r="R3873" s="11" t="s">
        <v>103</v>
      </c>
      <c r="S3873" s="11" t="s">
        <v>104</v>
      </c>
      <c r="T3873" s="11">
        <v>276.79000000000002</v>
      </c>
      <c r="U3873" s="11" t="str">
        <f>IF(ISERROR(VLOOKUP(I3873,'BACK INFO'!F:F,1,0)),IF(ISERROR(VLOOKUP(I3873,'BACK INFO'!H:H,1,0)),K3873,'BACK INFO'!$H$1),'BACK INFO'!$G$1)</f>
        <v>PAIGE ALYSE STRAUGHAN</v>
      </c>
    </row>
    <row r="3874" spans="1:21" s="11" customFormat="1" x14ac:dyDescent="0.35">
      <c r="A3874" s="11" t="s">
        <v>94</v>
      </c>
      <c r="B3874" s="11">
        <v>2019</v>
      </c>
      <c r="C3874" s="11">
        <v>5</v>
      </c>
      <c r="D3874" s="11" t="s">
        <v>95</v>
      </c>
      <c r="E3874" s="11" t="s">
        <v>96</v>
      </c>
      <c r="F3874" s="11" t="s">
        <v>700</v>
      </c>
      <c r="G3874" s="11" t="s">
        <v>118</v>
      </c>
      <c r="H3874" s="11" t="s">
        <v>152</v>
      </c>
      <c r="I3874" s="11" t="s">
        <v>113</v>
      </c>
      <c r="J3874" s="11" t="s">
        <v>99</v>
      </c>
      <c r="K3874" s="11" t="s">
        <v>72</v>
      </c>
      <c r="L3874" s="11" t="s">
        <v>114</v>
      </c>
      <c r="M3874" s="11" t="s">
        <v>101</v>
      </c>
      <c r="N3874" s="11">
        <v>1</v>
      </c>
      <c r="O3874" s="11">
        <v>2018</v>
      </c>
      <c r="P3874" s="11" t="s">
        <v>112</v>
      </c>
      <c r="Q3874" s="11" t="s">
        <v>103</v>
      </c>
      <c r="R3874" s="11" t="s">
        <v>103</v>
      </c>
      <c r="S3874" s="11" t="s">
        <v>104</v>
      </c>
      <c r="T3874" s="11">
        <v>32.9</v>
      </c>
      <c r="U3874" s="11" t="str">
        <f>IF(ISERROR(VLOOKUP(I3874,'BACK INFO'!F:F,1,0)),IF(ISERROR(VLOOKUP(I3874,'BACK INFO'!H:H,1,0)),K3874,'BACK INFO'!$H$1),'BACK INFO'!$G$1)</f>
        <v>BILL MILLER AND COMPANY</v>
      </c>
    </row>
    <row r="3875" spans="1:21" s="11" customFormat="1" x14ac:dyDescent="0.35">
      <c r="A3875" s="11" t="s">
        <v>94</v>
      </c>
      <c r="B3875" s="11">
        <v>2019</v>
      </c>
      <c r="C3875" s="11">
        <v>5</v>
      </c>
      <c r="D3875" s="11" t="s">
        <v>95</v>
      </c>
      <c r="E3875" s="11" t="s">
        <v>96</v>
      </c>
      <c r="F3875" s="11" t="s">
        <v>700</v>
      </c>
      <c r="G3875" s="11" t="s">
        <v>153</v>
      </c>
      <c r="H3875" s="11" t="s">
        <v>98</v>
      </c>
      <c r="I3875" s="11" t="s">
        <v>686</v>
      </c>
      <c r="J3875" s="11" t="s">
        <v>99</v>
      </c>
      <c r="K3875" s="11" t="s">
        <v>54</v>
      </c>
      <c r="L3875" s="11" t="s">
        <v>100</v>
      </c>
      <c r="M3875" s="11" t="s">
        <v>101</v>
      </c>
      <c r="N3875" s="11">
        <v>6</v>
      </c>
      <c r="O3875" s="11">
        <v>2017</v>
      </c>
      <c r="P3875" s="11" t="s">
        <v>154</v>
      </c>
      <c r="Q3875" s="11" t="s">
        <v>103</v>
      </c>
      <c r="R3875" s="11" t="s">
        <v>103</v>
      </c>
      <c r="S3875" s="11" t="s">
        <v>104</v>
      </c>
      <c r="T3875" s="11">
        <v>152.19</v>
      </c>
      <c r="U3875" s="11" t="str">
        <f>IF(ISERROR(VLOOKUP(I3875,'BACK INFO'!F:F,1,0)),IF(ISERROR(VLOOKUP(I3875,'BACK INFO'!H:H,1,0)),K3875,'BACK INFO'!$H$1),'BACK INFO'!$G$1)</f>
        <v>PAIGE ALYSE STRAUGHAN</v>
      </c>
    </row>
    <row r="3876" spans="1:21" s="11" customFormat="1" x14ac:dyDescent="0.35">
      <c r="A3876" s="11" t="s">
        <v>94</v>
      </c>
      <c r="B3876" s="11">
        <v>2019</v>
      </c>
      <c r="C3876" s="11">
        <v>5</v>
      </c>
      <c r="D3876" s="11" t="s">
        <v>95</v>
      </c>
      <c r="E3876" s="11" t="s">
        <v>96</v>
      </c>
      <c r="F3876" s="11" t="s">
        <v>700</v>
      </c>
      <c r="G3876" s="11" t="s">
        <v>153</v>
      </c>
      <c r="H3876" s="11" t="s">
        <v>110</v>
      </c>
      <c r="I3876" s="11" t="s">
        <v>686</v>
      </c>
      <c r="J3876" s="11" t="s">
        <v>99</v>
      </c>
      <c r="K3876" s="11" t="s">
        <v>54</v>
      </c>
      <c r="L3876" s="11" t="s">
        <v>100</v>
      </c>
      <c r="M3876" s="11" t="s">
        <v>101</v>
      </c>
      <c r="N3876" s="11">
        <v>1</v>
      </c>
      <c r="O3876" s="11">
        <v>2017</v>
      </c>
      <c r="P3876" s="11" t="s">
        <v>154</v>
      </c>
      <c r="Q3876" s="11" t="s">
        <v>103</v>
      </c>
      <c r="R3876" s="11" t="s">
        <v>103</v>
      </c>
      <c r="S3876" s="11" t="s">
        <v>104</v>
      </c>
      <c r="T3876" s="11">
        <v>30.26</v>
      </c>
      <c r="U3876" s="11" t="str">
        <f>IF(ISERROR(VLOOKUP(I3876,'BACK INFO'!F:F,1,0)),IF(ISERROR(VLOOKUP(I3876,'BACK INFO'!H:H,1,0)),K3876,'BACK INFO'!$H$1),'BACK INFO'!$G$1)</f>
        <v>PAIGE ALYSE STRAUGHAN</v>
      </c>
    </row>
    <row r="3877" spans="1:21" s="11" customFormat="1" x14ac:dyDescent="0.35">
      <c r="A3877" s="11" t="s">
        <v>94</v>
      </c>
      <c r="B3877" s="11">
        <v>2019</v>
      </c>
      <c r="C3877" s="11">
        <v>5</v>
      </c>
      <c r="D3877" s="11" t="s">
        <v>95</v>
      </c>
      <c r="E3877" s="11" t="s">
        <v>96</v>
      </c>
      <c r="F3877" s="11" t="s">
        <v>700</v>
      </c>
      <c r="G3877" s="11" t="s">
        <v>153</v>
      </c>
      <c r="H3877" s="11" t="s">
        <v>152</v>
      </c>
      <c r="I3877" s="11" t="s">
        <v>686</v>
      </c>
      <c r="J3877" s="11" t="s">
        <v>99</v>
      </c>
      <c r="K3877" s="11" t="s">
        <v>54</v>
      </c>
      <c r="L3877" s="11" t="s">
        <v>100</v>
      </c>
      <c r="M3877" s="11" t="s">
        <v>101</v>
      </c>
      <c r="N3877" s="11">
        <v>1</v>
      </c>
      <c r="O3877" s="11">
        <v>2017</v>
      </c>
      <c r="P3877" s="11" t="s">
        <v>154</v>
      </c>
      <c r="Q3877" s="11" t="s">
        <v>103</v>
      </c>
      <c r="R3877" s="11" t="s">
        <v>103</v>
      </c>
      <c r="S3877" s="11" t="s">
        <v>104</v>
      </c>
      <c r="T3877" s="11">
        <v>26.7</v>
      </c>
      <c r="U3877" s="11" t="str">
        <f>IF(ISERROR(VLOOKUP(I3877,'BACK INFO'!F:F,1,0)),IF(ISERROR(VLOOKUP(I3877,'BACK INFO'!H:H,1,0)),K3877,'BACK INFO'!$H$1),'BACK INFO'!$G$1)</f>
        <v>PAIGE ALYSE STRAUGHAN</v>
      </c>
    </row>
    <row r="3878" spans="1:21" s="11" customFormat="1" x14ac:dyDescent="0.35">
      <c r="A3878" s="11" t="s">
        <v>94</v>
      </c>
      <c r="B3878" s="11">
        <v>2019</v>
      </c>
      <c r="C3878" s="11">
        <v>5</v>
      </c>
      <c r="D3878" s="11" t="s">
        <v>95</v>
      </c>
      <c r="E3878" s="11" t="s">
        <v>96</v>
      </c>
      <c r="F3878" s="11" t="s">
        <v>700</v>
      </c>
      <c r="G3878" s="11" t="s">
        <v>155</v>
      </c>
      <c r="H3878" s="11" t="s">
        <v>98</v>
      </c>
      <c r="I3878" s="11" t="s">
        <v>686</v>
      </c>
      <c r="J3878" s="11" t="s">
        <v>99</v>
      </c>
      <c r="K3878" s="11" t="s">
        <v>54</v>
      </c>
      <c r="L3878" s="11" t="s">
        <v>100</v>
      </c>
      <c r="M3878" s="11" t="s">
        <v>101</v>
      </c>
      <c r="N3878" s="11">
        <v>47</v>
      </c>
      <c r="O3878" s="11">
        <v>2018</v>
      </c>
      <c r="P3878" s="11" t="s">
        <v>154</v>
      </c>
      <c r="Q3878" s="11" t="s">
        <v>103</v>
      </c>
      <c r="R3878" s="11" t="s">
        <v>103</v>
      </c>
      <c r="S3878" s="11" t="s">
        <v>104</v>
      </c>
      <c r="T3878" s="11">
        <v>1749.7399999999998</v>
      </c>
      <c r="U3878" s="11" t="str">
        <f>IF(ISERROR(VLOOKUP(I3878,'BACK INFO'!F:F,1,0)),IF(ISERROR(VLOOKUP(I3878,'BACK INFO'!H:H,1,0)),K3878,'BACK INFO'!$H$1),'BACK INFO'!$G$1)</f>
        <v>PAIGE ALYSE STRAUGHAN</v>
      </c>
    </row>
    <row r="3879" spans="1:21" s="11" customFormat="1" x14ac:dyDescent="0.35">
      <c r="A3879" s="11" t="s">
        <v>94</v>
      </c>
      <c r="B3879" s="11">
        <v>2019</v>
      </c>
      <c r="C3879" s="11">
        <v>5</v>
      </c>
      <c r="D3879" s="11" t="s">
        <v>95</v>
      </c>
      <c r="E3879" s="11" t="s">
        <v>96</v>
      </c>
      <c r="F3879" s="11" t="s">
        <v>700</v>
      </c>
      <c r="G3879" s="11" t="s">
        <v>155</v>
      </c>
      <c r="H3879" s="11" t="s">
        <v>98</v>
      </c>
      <c r="I3879" s="11" t="s">
        <v>113</v>
      </c>
      <c r="J3879" s="11" t="s">
        <v>99</v>
      </c>
      <c r="K3879" s="11" t="s">
        <v>72</v>
      </c>
      <c r="L3879" s="11" t="s">
        <v>114</v>
      </c>
      <c r="M3879" s="11" t="s">
        <v>101</v>
      </c>
      <c r="N3879" s="11">
        <v>3</v>
      </c>
      <c r="O3879" s="11">
        <v>2018</v>
      </c>
      <c r="P3879" s="11" t="s">
        <v>154</v>
      </c>
      <c r="Q3879" s="11" t="s">
        <v>103</v>
      </c>
      <c r="R3879" s="11" t="s">
        <v>103</v>
      </c>
      <c r="S3879" s="11" t="s">
        <v>104</v>
      </c>
      <c r="T3879" s="11">
        <v>70.2</v>
      </c>
      <c r="U3879" s="11" t="str">
        <f>IF(ISERROR(VLOOKUP(I3879,'BACK INFO'!F:F,1,0)),IF(ISERROR(VLOOKUP(I3879,'BACK INFO'!H:H,1,0)),K3879,'BACK INFO'!$H$1),'BACK INFO'!$G$1)</f>
        <v>BILL MILLER AND COMPANY</v>
      </c>
    </row>
    <row r="3880" spans="1:21" s="11" customFormat="1" x14ac:dyDescent="0.35">
      <c r="A3880" s="11" t="s">
        <v>94</v>
      </c>
      <c r="B3880" s="11">
        <v>2019</v>
      </c>
      <c r="C3880" s="11">
        <v>5</v>
      </c>
      <c r="D3880" s="11" t="s">
        <v>95</v>
      </c>
      <c r="E3880" s="11" t="s">
        <v>96</v>
      </c>
      <c r="F3880" s="11" t="s">
        <v>700</v>
      </c>
      <c r="G3880" s="11" t="s">
        <v>155</v>
      </c>
      <c r="H3880" s="11" t="s">
        <v>110</v>
      </c>
      <c r="I3880" s="11" t="s">
        <v>632</v>
      </c>
      <c r="J3880" s="11" t="s">
        <v>99</v>
      </c>
      <c r="K3880" s="11" t="s">
        <v>612</v>
      </c>
      <c r="L3880" s="11" t="s">
        <v>114</v>
      </c>
      <c r="M3880" s="11" t="s">
        <v>101</v>
      </c>
      <c r="N3880" s="11">
        <v>10</v>
      </c>
      <c r="O3880" s="11">
        <v>2018</v>
      </c>
      <c r="P3880" s="11" t="s">
        <v>154</v>
      </c>
      <c r="Q3880" s="11" t="s">
        <v>103</v>
      </c>
      <c r="R3880" s="11" t="s">
        <v>103</v>
      </c>
      <c r="S3880" s="11" t="s">
        <v>104</v>
      </c>
      <c r="T3880" s="11">
        <v>292.39999999999998</v>
      </c>
      <c r="U3880" s="11" t="str">
        <f>IF(ISERROR(VLOOKUP(I3880,'BACK INFO'!F:F,1,0)),IF(ISERROR(VLOOKUP(I3880,'BACK INFO'!H:H,1,0)),K3880,'BACK INFO'!$H$1),'BACK INFO'!$G$1)</f>
        <v>CATALINA RESTREPO GOMEZ</v>
      </c>
    </row>
    <row r="3881" spans="1:21" s="11" customFormat="1" x14ac:dyDescent="0.35">
      <c r="A3881" s="11" t="s">
        <v>94</v>
      </c>
      <c r="B3881" s="11">
        <v>2019</v>
      </c>
      <c r="C3881" s="11">
        <v>5</v>
      </c>
      <c r="D3881" s="11" t="s">
        <v>95</v>
      </c>
      <c r="E3881" s="11" t="s">
        <v>96</v>
      </c>
      <c r="F3881" s="11" t="s">
        <v>700</v>
      </c>
      <c r="G3881" s="11" t="s">
        <v>155</v>
      </c>
      <c r="H3881" s="11" t="s">
        <v>117</v>
      </c>
      <c r="I3881" s="11" t="s">
        <v>686</v>
      </c>
      <c r="J3881" s="11" t="s">
        <v>99</v>
      </c>
      <c r="K3881" s="11" t="s">
        <v>54</v>
      </c>
      <c r="L3881" s="11" t="s">
        <v>100</v>
      </c>
      <c r="M3881" s="11" t="s">
        <v>101</v>
      </c>
      <c r="N3881" s="11">
        <v>34</v>
      </c>
      <c r="O3881" s="11">
        <v>2018</v>
      </c>
      <c r="P3881" s="11" t="s">
        <v>154</v>
      </c>
      <c r="Q3881" s="11" t="s">
        <v>103</v>
      </c>
      <c r="R3881" s="11" t="s">
        <v>103</v>
      </c>
      <c r="S3881" s="11" t="s">
        <v>104</v>
      </c>
      <c r="T3881" s="11">
        <v>935.33000000000015</v>
      </c>
      <c r="U3881" s="11" t="str">
        <f>IF(ISERROR(VLOOKUP(I3881,'BACK INFO'!F:F,1,0)),IF(ISERROR(VLOOKUP(I3881,'BACK INFO'!H:H,1,0)),K3881,'BACK INFO'!$H$1),'BACK INFO'!$G$1)</f>
        <v>PAIGE ALYSE STRAUGHAN</v>
      </c>
    </row>
    <row r="3882" spans="1:21" s="11" customFormat="1" x14ac:dyDescent="0.35">
      <c r="A3882" s="11" t="s">
        <v>94</v>
      </c>
      <c r="B3882" s="11">
        <v>2019</v>
      </c>
      <c r="C3882" s="11">
        <v>5</v>
      </c>
      <c r="D3882" s="11" t="s">
        <v>95</v>
      </c>
      <c r="E3882" s="11" t="s">
        <v>96</v>
      </c>
      <c r="F3882" s="11" t="s">
        <v>700</v>
      </c>
      <c r="G3882" s="11" t="s">
        <v>155</v>
      </c>
      <c r="H3882" s="11" t="s">
        <v>152</v>
      </c>
      <c r="I3882" s="11" t="s">
        <v>686</v>
      </c>
      <c r="J3882" s="11" t="s">
        <v>99</v>
      </c>
      <c r="K3882" s="11" t="s">
        <v>54</v>
      </c>
      <c r="L3882" s="11" t="s">
        <v>100</v>
      </c>
      <c r="M3882" s="11" t="s">
        <v>101</v>
      </c>
      <c r="N3882" s="11">
        <v>1</v>
      </c>
      <c r="O3882" s="11">
        <v>2018</v>
      </c>
      <c r="P3882" s="11" t="s">
        <v>154</v>
      </c>
      <c r="Q3882" s="11" t="s">
        <v>103</v>
      </c>
      <c r="R3882" s="11" t="s">
        <v>103</v>
      </c>
      <c r="S3882" s="11" t="s">
        <v>104</v>
      </c>
      <c r="T3882" s="11">
        <v>49.84</v>
      </c>
      <c r="U3882" s="11" t="str">
        <f>IF(ISERROR(VLOOKUP(I3882,'BACK INFO'!F:F,1,0)),IF(ISERROR(VLOOKUP(I3882,'BACK INFO'!H:H,1,0)),K3882,'BACK INFO'!$H$1),'BACK INFO'!$G$1)</f>
        <v>PAIGE ALYSE STRAUGHAN</v>
      </c>
    </row>
    <row r="3883" spans="1:21" s="11" customFormat="1" x14ac:dyDescent="0.35">
      <c r="A3883" s="11" t="s">
        <v>94</v>
      </c>
      <c r="B3883" s="11">
        <v>2019</v>
      </c>
      <c r="C3883" s="11">
        <v>5</v>
      </c>
      <c r="D3883" s="11" t="s">
        <v>95</v>
      </c>
      <c r="E3883" s="11" t="s">
        <v>96</v>
      </c>
      <c r="F3883" s="11" t="s">
        <v>700</v>
      </c>
      <c r="G3883" s="11" t="s">
        <v>192</v>
      </c>
      <c r="H3883" s="11" t="s">
        <v>110</v>
      </c>
      <c r="I3883" s="11" t="s">
        <v>686</v>
      </c>
      <c r="J3883" s="11" t="s">
        <v>99</v>
      </c>
      <c r="K3883" s="11" t="s">
        <v>54</v>
      </c>
      <c r="L3883" s="11" t="s">
        <v>100</v>
      </c>
      <c r="M3883" s="11" t="s">
        <v>101</v>
      </c>
      <c r="N3883" s="11">
        <v>2</v>
      </c>
      <c r="O3883" s="11">
        <v>2018</v>
      </c>
      <c r="P3883" s="11" t="s">
        <v>193</v>
      </c>
      <c r="Q3883" s="11" t="s">
        <v>103</v>
      </c>
      <c r="R3883" s="11" t="s">
        <v>103</v>
      </c>
      <c r="S3883" s="11" t="s">
        <v>104</v>
      </c>
      <c r="T3883" s="11">
        <v>64.08</v>
      </c>
      <c r="U3883" s="11" t="str">
        <f>IF(ISERROR(VLOOKUP(I3883,'BACK INFO'!F:F,1,0)),IF(ISERROR(VLOOKUP(I3883,'BACK INFO'!H:H,1,0)),K3883,'BACK INFO'!$H$1),'BACK INFO'!$G$1)</f>
        <v>PAIGE ALYSE STRAUGHAN</v>
      </c>
    </row>
    <row r="3884" spans="1:21" s="11" customFormat="1" x14ac:dyDescent="0.35">
      <c r="A3884" s="11" t="s">
        <v>94</v>
      </c>
      <c r="B3884" s="11">
        <v>2019</v>
      </c>
      <c r="C3884" s="11">
        <v>5</v>
      </c>
      <c r="D3884" s="11" t="s">
        <v>95</v>
      </c>
      <c r="E3884" s="11" t="s">
        <v>96</v>
      </c>
      <c r="F3884" s="11" t="s">
        <v>700</v>
      </c>
      <c r="G3884" s="11" t="s">
        <v>192</v>
      </c>
      <c r="H3884" s="11" t="s">
        <v>110</v>
      </c>
      <c r="I3884" s="11" t="s">
        <v>71</v>
      </c>
      <c r="J3884" s="11" t="s">
        <v>99</v>
      </c>
      <c r="K3884" s="11" t="s">
        <v>348</v>
      </c>
      <c r="L3884" s="11" t="s">
        <v>164</v>
      </c>
      <c r="M3884" s="11" t="s">
        <v>101</v>
      </c>
      <c r="N3884" s="11">
        <v>7</v>
      </c>
      <c r="O3884" s="11">
        <v>2018</v>
      </c>
      <c r="P3884" s="11" t="s">
        <v>193</v>
      </c>
      <c r="Q3884" s="11" t="s">
        <v>103</v>
      </c>
      <c r="R3884" s="11" t="s">
        <v>103</v>
      </c>
      <c r="S3884" s="11" t="s">
        <v>104</v>
      </c>
      <c r="T3884" s="11">
        <v>151.9</v>
      </c>
      <c r="U3884" s="11" t="str">
        <f>IF(ISERROR(VLOOKUP(I3884,'BACK INFO'!F:F,1,0)),IF(ISERROR(VLOOKUP(I3884,'BACK INFO'!H:H,1,0)),K3884,'BACK INFO'!$H$1),'BACK INFO'!$G$1)</f>
        <v>KELLY MICHELLE ELLINGSON</v>
      </c>
    </row>
    <row r="3885" spans="1:21" s="11" customFormat="1" x14ac:dyDescent="0.35">
      <c r="A3885" s="11" t="s">
        <v>94</v>
      </c>
      <c r="B3885" s="11">
        <v>2019</v>
      </c>
      <c r="C3885" s="11">
        <v>5</v>
      </c>
      <c r="D3885" s="11" t="s">
        <v>95</v>
      </c>
      <c r="E3885" s="11" t="s">
        <v>96</v>
      </c>
      <c r="F3885" s="11" t="s">
        <v>700</v>
      </c>
      <c r="G3885" s="11" t="s">
        <v>192</v>
      </c>
      <c r="H3885" s="11" t="s">
        <v>110</v>
      </c>
      <c r="I3885" s="11" t="s">
        <v>73</v>
      </c>
      <c r="J3885" s="11" t="s">
        <v>99</v>
      </c>
      <c r="K3885" s="11" t="s">
        <v>348</v>
      </c>
      <c r="L3885" s="11" t="s">
        <v>127</v>
      </c>
      <c r="M3885" s="11" t="s">
        <v>101</v>
      </c>
      <c r="N3885" s="11">
        <v>1</v>
      </c>
      <c r="O3885" s="11">
        <v>2018</v>
      </c>
      <c r="P3885" s="11" t="s">
        <v>193</v>
      </c>
      <c r="Q3885" s="11" t="s">
        <v>103</v>
      </c>
      <c r="R3885" s="11" t="s">
        <v>103</v>
      </c>
      <c r="S3885" s="11" t="s">
        <v>104</v>
      </c>
      <c r="T3885" s="11">
        <v>25.9</v>
      </c>
      <c r="U3885" s="11" t="str">
        <f>IF(ISERROR(VLOOKUP(I3885,'BACK INFO'!F:F,1,0)),IF(ISERROR(VLOOKUP(I3885,'BACK INFO'!H:H,1,0)),K3885,'BACK INFO'!$H$1),'BACK INFO'!$G$1)</f>
        <v>KELLY MICHELLE ELLINGSON</v>
      </c>
    </row>
    <row r="3886" spans="1:21" s="11" customFormat="1" x14ac:dyDescent="0.35">
      <c r="A3886" s="11" t="s">
        <v>94</v>
      </c>
      <c r="B3886" s="11">
        <v>2019</v>
      </c>
      <c r="C3886" s="11">
        <v>5</v>
      </c>
      <c r="D3886" s="11" t="s">
        <v>95</v>
      </c>
      <c r="E3886" s="11" t="s">
        <v>96</v>
      </c>
      <c r="F3886" s="11" t="s">
        <v>700</v>
      </c>
      <c r="G3886" s="11" t="s">
        <v>192</v>
      </c>
      <c r="H3886" s="11" t="s">
        <v>110</v>
      </c>
      <c r="I3886" s="11" t="s">
        <v>386</v>
      </c>
      <c r="J3886" s="11" t="s">
        <v>99</v>
      </c>
      <c r="K3886" s="11" t="s">
        <v>72</v>
      </c>
      <c r="L3886" s="11" t="s">
        <v>114</v>
      </c>
      <c r="M3886" s="11" t="s">
        <v>101</v>
      </c>
      <c r="N3886" s="11">
        <v>2</v>
      </c>
      <c r="O3886" s="11">
        <v>2018</v>
      </c>
      <c r="P3886" s="11" t="s">
        <v>193</v>
      </c>
      <c r="Q3886" s="11" t="s">
        <v>103</v>
      </c>
      <c r="R3886" s="11" t="s">
        <v>103</v>
      </c>
      <c r="S3886" s="11" t="s">
        <v>104</v>
      </c>
      <c r="T3886" s="11">
        <v>72</v>
      </c>
      <c r="U3886" s="11" t="str">
        <f>IF(ISERROR(VLOOKUP(I3886,'BACK INFO'!F:F,1,0)),IF(ISERROR(VLOOKUP(I3886,'BACK INFO'!H:H,1,0)),K3886,'BACK INFO'!$H$1),'BACK INFO'!$G$1)</f>
        <v>BILL MILLER AND COMPANY</v>
      </c>
    </row>
    <row r="3887" spans="1:21" s="11" customFormat="1" x14ac:dyDescent="0.35">
      <c r="A3887" s="11" t="s">
        <v>94</v>
      </c>
      <c r="B3887" s="11">
        <v>2019</v>
      </c>
      <c r="C3887" s="11">
        <v>5</v>
      </c>
      <c r="D3887" s="11" t="s">
        <v>95</v>
      </c>
      <c r="E3887" s="11" t="s">
        <v>96</v>
      </c>
      <c r="F3887" s="11" t="s">
        <v>700</v>
      </c>
      <c r="G3887" s="11" t="s">
        <v>223</v>
      </c>
      <c r="H3887" s="11" t="s">
        <v>98</v>
      </c>
      <c r="I3887" s="11" t="s">
        <v>686</v>
      </c>
      <c r="J3887" s="11" t="s">
        <v>99</v>
      </c>
      <c r="K3887" s="11" t="s">
        <v>54</v>
      </c>
      <c r="L3887" s="11" t="s">
        <v>100</v>
      </c>
      <c r="M3887" s="11" t="s">
        <v>101</v>
      </c>
      <c r="N3887" s="11">
        <v>23</v>
      </c>
      <c r="O3887" s="11">
        <v>2018</v>
      </c>
      <c r="P3887" s="11" t="s">
        <v>102</v>
      </c>
      <c r="Q3887" s="11" t="s">
        <v>103</v>
      </c>
      <c r="R3887" s="11" t="s">
        <v>103</v>
      </c>
      <c r="S3887" s="11" t="s">
        <v>104</v>
      </c>
      <c r="T3887" s="11">
        <v>600.75000000000011</v>
      </c>
      <c r="U3887" s="11" t="str">
        <f>IF(ISERROR(VLOOKUP(I3887,'BACK INFO'!F:F,1,0)),IF(ISERROR(VLOOKUP(I3887,'BACK INFO'!H:H,1,0)),K3887,'BACK INFO'!$H$1),'BACK INFO'!$G$1)</f>
        <v>PAIGE ALYSE STRAUGHAN</v>
      </c>
    </row>
    <row r="3888" spans="1:21" s="11" customFormat="1" x14ac:dyDescent="0.35">
      <c r="A3888" s="11" t="s">
        <v>94</v>
      </c>
      <c r="B3888" s="11">
        <v>2019</v>
      </c>
      <c r="C3888" s="11">
        <v>5</v>
      </c>
      <c r="D3888" s="11" t="s">
        <v>95</v>
      </c>
      <c r="E3888" s="11" t="s">
        <v>96</v>
      </c>
      <c r="F3888" s="11" t="s">
        <v>700</v>
      </c>
      <c r="G3888" s="11" t="s">
        <v>240</v>
      </c>
      <c r="H3888" s="11" t="s">
        <v>106</v>
      </c>
      <c r="I3888" s="11" t="s">
        <v>633</v>
      </c>
      <c r="J3888" s="11" t="s">
        <v>99</v>
      </c>
      <c r="K3888" s="11" t="s">
        <v>74</v>
      </c>
      <c r="L3888" s="11" t="s">
        <v>100</v>
      </c>
      <c r="M3888" s="11" t="s">
        <v>101</v>
      </c>
      <c r="N3888" s="11">
        <v>10</v>
      </c>
      <c r="O3888" s="11">
        <v>2018</v>
      </c>
      <c r="P3888" s="11" t="s">
        <v>109</v>
      </c>
      <c r="Q3888" s="11" t="s">
        <v>103</v>
      </c>
      <c r="R3888" s="11" t="s">
        <v>103</v>
      </c>
      <c r="S3888" s="11" t="s">
        <v>104</v>
      </c>
      <c r="T3888" s="11">
        <v>90</v>
      </c>
      <c r="U3888" s="11" t="str">
        <f>IF(ISERROR(VLOOKUP(I3888,'BACK INFO'!F:F,1,0)),IF(ISERROR(VLOOKUP(I3888,'BACK INFO'!H:H,1,0)),K3888,'BACK INFO'!$H$1),'BACK INFO'!$G$1)</f>
        <v>DENISE ARNETT</v>
      </c>
    </row>
    <row r="3889" spans="1:21" s="11" customFormat="1" x14ac:dyDescent="0.35">
      <c r="A3889" s="11" t="s">
        <v>94</v>
      </c>
      <c r="B3889" s="11">
        <v>2019</v>
      </c>
      <c r="C3889" s="11">
        <v>5</v>
      </c>
      <c r="D3889" s="11" t="s">
        <v>95</v>
      </c>
      <c r="E3889" s="11" t="s">
        <v>96</v>
      </c>
      <c r="F3889" s="11" t="s">
        <v>700</v>
      </c>
      <c r="G3889" s="11" t="s">
        <v>240</v>
      </c>
      <c r="H3889" s="11" t="s">
        <v>110</v>
      </c>
      <c r="I3889" s="11" t="s">
        <v>686</v>
      </c>
      <c r="J3889" s="11" t="s">
        <v>99</v>
      </c>
      <c r="K3889" s="11" t="s">
        <v>54</v>
      </c>
      <c r="L3889" s="11" t="s">
        <v>100</v>
      </c>
      <c r="M3889" s="11" t="s">
        <v>101</v>
      </c>
      <c r="N3889" s="11">
        <v>2</v>
      </c>
      <c r="O3889" s="11">
        <v>2018</v>
      </c>
      <c r="P3889" s="11" t="s">
        <v>109</v>
      </c>
      <c r="Q3889" s="11" t="s">
        <v>103</v>
      </c>
      <c r="R3889" s="11" t="s">
        <v>103</v>
      </c>
      <c r="S3889" s="11" t="s">
        <v>104</v>
      </c>
      <c r="T3889" s="11">
        <v>65.86</v>
      </c>
      <c r="U3889" s="11" t="str">
        <f>IF(ISERROR(VLOOKUP(I3889,'BACK INFO'!F:F,1,0)),IF(ISERROR(VLOOKUP(I3889,'BACK INFO'!H:H,1,0)),K3889,'BACK INFO'!$H$1),'BACK INFO'!$G$1)</f>
        <v>PAIGE ALYSE STRAUGHAN</v>
      </c>
    </row>
    <row r="3890" spans="1:21" s="11" customFormat="1" x14ac:dyDescent="0.35">
      <c r="A3890" s="11" t="s">
        <v>94</v>
      </c>
      <c r="B3890" s="11">
        <v>2019</v>
      </c>
      <c r="C3890" s="11">
        <v>5</v>
      </c>
      <c r="D3890" s="11" t="s">
        <v>95</v>
      </c>
      <c r="E3890" s="11" t="s">
        <v>96</v>
      </c>
      <c r="F3890" s="11" t="s">
        <v>700</v>
      </c>
      <c r="G3890" s="11" t="s">
        <v>240</v>
      </c>
      <c r="H3890" s="11" t="s">
        <v>110</v>
      </c>
      <c r="I3890" s="11" t="s">
        <v>71</v>
      </c>
      <c r="J3890" s="11" t="s">
        <v>99</v>
      </c>
      <c r="K3890" s="11" t="s">
        <v>348</v>
      </c>
      <c r="L3890" s="11" t="s">
        <v>164</v>
      </c>
      <c r="M3890" s="11" t="s">
        <v>101</v>
      </c>
      <c r="N3890" s="11">
        <v>1</v>
      </c>
      <c r="O3890" s="11">
        <v>2018</v>
      </c>
      <c r="P3890" s="11" t="s">
        <v>109</v>
      </c>
      <c r="Q3890" s="11" t="s">
        <v>103</v>
      </c>
      <c r="R3890" s="11" t="s">
        <v>103</v>
      </c>
      <c r="S3890" s="11" t="s">
        <v>104</v>
      </c>
      <c r="T3890" s="11">
        <v>31.5</v>
      </c>
      <c r="U3890" s="11" t="str">
        <f>IF(ISERROR(VLOOKUP(I3890,'BACK INFO'!F:F,1,0)),IF(ISERROR(VLOOKUP(I3890,'BACK INFO'!H:H,1,0)),K3890,'BACK INFO'!$H$1),'BACK INFO'!$G$1)</f>
        <v>KELLY MICHELLE ELLINGSON</v>
      </c>
    </row>
    <row r="3891" spans="1:21" s="11" customFormat="1" x14ac:dyDescent="0.35">
      <c r="A3891" s="11" t="s">
        <v>94</v>
      </c>
      <c r="B3891" s="11">
        <v>2019</v>
      </c>
      <c r="C3891" s="11">
        <v>5</v>
      </c>
      <c r="D3891" s="11" t="s">
        <v>95</v>
      </c>
      <c r="E3891" s="11" t="s">
        <v>96</v>
      </c>
      <c r="F3891" s="11" t="s">
        <v>700</v>
      </c>
      <c r="G3891" s="11" t="s">
        <v>241</v>
      </c>
      <c r="H3891" s="11" t="s">
        <v>98</v>
      </c>
      <c r="I3891" s="11" t="s">
        <v>686</v>
      </c>
      <c r="J3891" s="11" t="s">
        <v>99</v>
      </c>
      <c r="K3891" s="11" t="s">
        <v>54</v>
      </c>
      <c r="L3891" s="11" t="s">
        <v>100</v>
      </c>
      <c r="M3891" s="11" t="s">
        <v>101</v>
      </c>
      <c r="N3891" s="11">
        <v>477</v>
      </c>
      <c r="O3891" s="11">
        <v>2019</v>
      </c>
      <c r="P3891" s="11" t="s">
        <v>112</v>
      </c>
      <c r="Q3891" s="11" t="s">
        <v>112</v>
      </c>
      <c r="R3891" s="11" t="s">
        <v>241</v>
      </c>
      <c r="S3891" s="11" t="s">
        <v>104</v>
      </c>
      <c r="T3891" s="11">
        <v>12673.600000000004</v>
      </c>
      <c r="U3891" s="11" t="str">
        <f>IF(ISERROR(VLOOKUP(I3891,'BACK INFO'!F:F,1,0)),IF(ISERROR(VLOOKUP(I3891,'BACK INFO'!H:H,1,0)),K3891,'BACK INFO'!$H$1),'BACK INFO'!$G$1)</f>
        <v>PAIGE ALYSE STRAUGHAN</v>
      </c>
    </row>
    <row r="3892" spans="1:21" s="11" customFormat="1" x14ac:dyDescent="0.35">
      <c r="A3892" s="11" t="s">
        <v>94</v>
      </c>
      <c r="B3892" s="11">
        <v>2019</v>
      </c>
      <c r="C3892" s="11">
        <v>5</v>
      </c>
      <c r="D3892" s="11" t="s">
        <v>95</v>
      </c>
      <c r="E3892" s="11" t="s">
        <v>96</v>
      </c>
      <c r="F3892" s="11" t="s">
        <v>700</v>
      </c>
      <c r="G3892" s="11" t="s">
        <v>241</v>
      </c>
      <c r="H3892" s="11" t="s">
        <v>98</v>
      </c>
      <c r="I3892" s="11" t="s">
        <v>261</v>
      </c>
      <c r="J3892" s="11" t="s">
        <v>99</v>
      </c>
      <c r="K3892" s="11" t="s">
        <v>74</v>
      </c>
      <c r="L3892" s="11" t="s">
        <v>262</v>
      </c>
      <c r="M3892" s="11" t="s">
        <v>101</v>
      </c>
      <c r="N3892" s="11">
        <v>617</v>
      </c>
      <c r="O3892" s="11">
        <v>2019</v>
      </c>
      <c r="P3892" s="11" t="s">
        <v>112</v>
      </c>
      <c r="Q3892" s="11" t="s">
        <v>112</v>
      </c>
      <c r="R3892" s="11" t="s">
        <v>241</v>
      </c>
      <c r="S3892" s="11" t="s">
        <v>104</v>
      </c>
      <c r="T3892" s="11">
        <v>14243.599999999997</v>
      </c>
      <c r="U3892" s="11" t="str">
        <f>IF(ISERROR(VLOOKUP(I3892,'BACK INFO'!F:F,1,0)),IF(ISERROR(VLOOKUP(I3892,'BACK INFO'!H:H,1,0)),K3892,'BACK INFO'!$H$1),'BACK INFO'!$G$1)</f>
        <v>DENISE ARNETT</v>
      </c>
    </row>
    <row r="3893" spans="1:21" s="11" customFormat="1" x14ac:dyDescent="0.35">
      <c r="A3893" s="11" t="s">
        <v>94</v>
      </c>
      <c r="B3893" s="11">
        <v>2019</v>
      </c>
      <c r="C3893" s="11">
        <v>5</v>
      </c>
      <c r="D3893" s="11" t="s">
        <v>95</v>
      </c>
      <c r="E3893" s="11" t="s">
        <v>96</v>
      </c>
      <c r="F3893" s="11" t="s">
        <v>700</v>
      </c>
      <c r="G3893" s="11" t="s">
        <v>241</v>
      </c>
      <c r="H3893" s="11" t="s">
        <v>98</v>
      </c>
      <c r="I3893" s="11" t="s">
        <v>158</v>
      </c>
      <c r="J3893" s="11" t="s">
        <v>99</v>
      </c>
      <c r="K3893" s="11" t="s">
        <v>67</v>
      </c>
      <c r="L3893" s="11" t="s">
        <v>159</v>
      </c>
      <c r="M3893" s="11" t="s">
        <v>101</v>
      </c>
      <c r="N3893" s="11">
        <v>41</v>
      </c>
      <c r="O3893" s="11">
        <v>2019</v>
      </c>
      <c r="P3893" s="11" t="s">
        <v>112</v>
      </c>
      <c r="Q3893" s="11" t="s">
        <v>112</v>
      </c>
      <c r="R3893" s="11" t="s">
        <v>241</v>
      </c>
      <c r="S3893" s="11" t="s">
        <v>104</v>
      </c>
      <c r="T3893" s="11">
        <v>1095.72</v>
      </c>
      <c r="U3893" s="11" t="str">
        <f>IF(ISERROR(VLOOKUP(I3893,'BACK INFO'!F:F,1,0)),IF(ISERROR(VLOOKUP(I3893,'BACK INFO'!H:H,1,0)),K3893,'BACK INFO'!$H$1),'BACK INFO'!$G$1)</f>
        <v>ANITA M. HOPKINS</v>
      </c>
    </row>
    <row r="3894" spans="1:21" s="11" customFormat="1" x14ac:dyDescent="0.35">
      <c r="A3894" s="11" t="s">
        <v>94</v>
      </c>
      <c r="B3894" s="11">
        <v>2019</v>
      </c>
      <c r="C3894" s="11">
        <v>5</v>
      </c>
      <c r="D3894" s="11" t="s">
        <v>95</v>
      </c>
      <c r="E3894" s="11" t="s">
        <v>96</v>
      </c>
      <c r="F3894" s="11" t="s">
        <v>700</v>
      </c>
      <c r="G3894" s="11" t="s">
        <v>241</v>
      </c>
      <c r="H3894" s="11" t="s">
        <v>98</v>
      </c>
      <c r="I3894" s="11" t="s">
        <v>356</v>
      </c>
      <c r="J3894" s="11" t="s">
        <v>99</v>
      </c>
      <c r="K3894" s="11" t="s">
        <v>75</v>
      </c>
      <c r="L3894" s="11" t="s">
        <v>273</v>
      </c>
      <c r="M3894" s="11" t="s">
        <v>101</v>
      </c>
      <c r="N3894" s="11">
        <v>2</v>
      </c>
      <c r="O3894" s="11">
        <v>2019</v>
      </c>
      <c r="P3894" s="11" t="s">
        <v>112</v>
      </c>
      <c r="Q3894" s="11" t="s">
        <v>112</v>
      </c>
      <c r="R3894" s="11" t="s">
        <v>241</v>
      </c>
      <c r="S3894" s="11" t="s">
        <v>104</v>
      </c>
      <c r="T3894" s="11">
        <v>67</v>
      </c>
      <c r="U3894" s="11" t="str">
        <f>IF(ISERROR(VLOOKUP(I3894,'BACK INFO'!F:F,1,0)),IF(ISERROR(VLOOKUP(I3894,'BACK INFO'!H:H,1,0)),K3894,'BACK INFO'!$H$1),'BACK INFO'!$G$1)</f>
        <v>LAURA BONG</v>
      </c>
    </row>
    <row r="3895" spans="1:21" s="11" customFormat="1" x14ac:dyDescent="0.35">
      <c r="A3895" s="11" t="s">
        <v>94</v>
      </c>
      <c r="B3895" s="11">
        <v>2019</v>
      </c>
      <c r="C3895" s="11">
        <v>5</v>
      </c>
      <c r="D3895" s="11" t="s">
        <v>95</v>
      </c>
      <c r="E3895" s="11" t="s">
        <v>96</v>
      </c>
      <c r="F3895" s="11" t="s">
        <v>700</v>
      </c>
      <c r="G3895" s="11" t="s">
        <v>241</v>
      </c>
      <c r="H3895" s="11" t="s">
        <v>98</v>
      </c>
      <c r="I3895" s="11" t="s">
        <v>444</v>
      </c>
      <c r="J3895" s="11" t="s">
        <v>99</v>
      </c>
      <c r="K3895" s="11" t="s">
        <v>71</v>
      </c>
      <c r="L3895" s="11" t="s">
        <v>169</v>
      </c>
      <c r="M3895" s="11" t="s">
        <v>101</v>
      </c>
      <c r="N3895" s="11">
        <v>30</v>
      </c>
      <c r="O3895" s="11">
        <v>2019</v>
      </c>
      <c r="P3895" s="11" t="s">
        <v>112</v>
      </c>
      <c r="Q3895" s="11" t="s">
        <v>112</v>
      </c>
      <c r="R3895" s="11" t="s">
        <v>241</v>
      </c>
      <c r="S3895" s="11" t="s">
        <v>104</v>
      </c>
      <c r="T3895" s="11">
        <v>936</v>
      </c>
      <c r="U3895" s="11" t="str">
        <f>IF(ISERROR(VLOOKUP(I3895,'BACK INFO'!F:F,1,0)),IF(ISERROR(VLOOKUP(I3895,'BACK INFO'!H:H,1,0)),K3895,'BACK INFO'!$H$1),'BACK INFO'!$G$1)</f>
        <v>HOLLY SALES INC.</v>
      </c>
    </row>
    <row r="3896" spans="1:21" s="11" customFormat="1" x14ac:dyDescent="0.35">
      <c r="A3896" s="11" t="s">
        <v>94</v>
      </c>
      <c r="B3896" s="11">
        <v>2019</v>
      </c>
      <c r="C3896" s="11">
        <v>5</v>
      </c>
      <c r="D3896" s="11" t="s">
        <v>95</v>
      </c>
      <c r="E3896" s="11" t="s">
        <v>96</v>
      </c>
      <c r="F3896" s="11" t="s">
        <v>700</v>
      </c>
      <c r="G3896" s="11" t="s">
        <v>241</v>
      </c>
      <c r="H3896" s="11" t="s">
        <v>98</v>
      </c>
      <c r="I3896" s="11" t="s">
        <v>65</v>
      </c>
      <c r="J3896" s="11" t="s">
        <v>99</v>
      </c>
      <c r="K3896" s="11" t="s">
        <v>54</v>
      </c>
      <c r="L3896" s="11" t="s">
        <v>127</v>
      </c>
      <c r="M3896" s="11" t="s">
        <v>101</v>
      </c>
      <c r="N3896" s="11">
        <v>108</v>
      </c>
      <c r="O3896" s="11">
        <v>2019</v>
      </c>
      <c r="P3896" s="11" t="s">
        <v>112</v>
      </c>
      <c r="Q3896" s="11" t="s">
        <v>112</v>
      </c>
      <c r="R3896" s="11" t="s">
        <v>241</v>
      </c>
      <c r="S3896" s="11" t="s">
        <v>104</v>
      </c>
      <c r="T3896" s="11">
        <v>4464</v>
      </c>
      <c r="U3896" s="11" t="str">
        <f>IF(ISERROR(VLOOKUP(I3896,'BACK INFO'!F:F,1,0)),IF(ISERROR(VLOOKUP(I3896,'BACK INFO'!H:H,1,0)),K3896,'BACK INFO'!$H$1),'BACK INFO'!$G$1)</f>
        <v>PAIGE ALYSE STRAUGHAN</v>
      </c>
    </row>
    <row r="3897" spans="1:21" s="11" customFormat="1" x14ac:dyDescent="0.35">
      <c r="A3897" s="11" t="s">
        <v>94</v>
      </c>
      <c r="B3897" s="11">
        <v>2019</v>
      </c>
      <c r="C3897" s="11">
        <v>5</v>
      </c>
      <c r="D3897" s="11" t="s">
        <v>95</v>
      </c>
      <c r="E3897" s="11" t="s">
        <v>96</v>
      </c>
      <c r="F3897" s="11" t="s">
        <v>700</v>
      </c>
      <c r="G3897" s="11" t="s">
        <v>241</v>
      </c>
      <c r="H3897" s="11" t="s">
        <v>98</v>
      </c>
      <c r="I3897" s="11" t="s">
        <v>244</v>
      </c>
      <c r="J3897" s="11" t="s">
        <v>99</v>
      </c>
      <c r="K3897" s="11" t="s">
        <v>245</v>
      </c>
      <c r="L3897" s="11" t="s">
        <v>246</v>
      </c>
      <c r="M3897" s="11" t="s">
        <v>246</v>
      </c>
      <c r="N3897" s="11">
        <v>198</v>
      </c>
      <c r="O3897" s="11">
        <v>2019</v>
      </c>
      <c r="P3897" s="11" t="s">
        <v>112</v>
      </c>
      <c r="Q3897" s="11" t="s">
        <v>112</v>
      </c>
      <c r="R3897" s="11" t="s">
        <v>241</v>
      </c>
      <c r="S3897" s="11" t="s">
        <v>104</v>
      </c>
      <c r="T3897" s="11">
        <v>6003</v>
      </c>
      <c r="U3897" s="11" t="str">
        <f>IF(ISERROR(VLOOKUP(I3897,'BACK INFO'!F:F,1,0)),IF(ISERROR(VLOOKUP(I3897,'BACK INFO'!H:H,1,0)),K3897,'BACK INFO'!$H$1),'BACK INFO'!$G$1)</f>
        <v>JULIUS ORTIZ MALDONADO</v>
      </c>
    </row>
    <row r="3898" spans="1:21" s="11" customFormat="1" x14ac:dyDescent="0.35">
      <c r="A3898" s="11" t="s">
        <v>94</v>
      </c>
      <c r="B3898" s="11">
        <v>2019</v>
      </c>
      <c r="C3898" s="11">
        <v>5</v>
      </c>
      <c r="D3898" s="11" t="s">
        <v>95</v>
      </c>
      <c r="E3898" s="11" t="s">
        <v>96</v>
      </c>
      <c r="F3898" s="11" t="s">
        <v>700</v>
      </c>
      <c r="G3898" s="11" t="s">
        <v>241</v>
      </c>
      <c r="H3898" s="11" t="s">
        <v>98</v>
      </c>
      <c r="I3898" s="11" t="s">
        <v>119</v>
      </c>
      <c r="J3898" s="11" t="s">
        <v>120</v>
      </c>
      <c r="K3898" s="11" t="s">
        <v>66</v>
      </c>
      <c r="L3898" s="11" t="s">
        <v>121</v>
      </c>
      <c r="M3898" s="11" t="s">
        <v>122</v>
      </c>
      <c r="N3898" s="11">
        <v>13</v>
      </c>
      <c r="O3898" s="11">
        <v>2019</v>
      </c>
      <c r="P3898" s="11" t="s">
        <v>112</v>
      </c>
      <c r="Q3898" s="11" t="s">
        <v>112</v>
      </c>
      <c r="R3898" s="11" t="s">
        <v>241</v>
      </c>
      <c r="S3898" s="11" t="s">
        <v>104</v>
      </c>
      <c r="T3898" s="11">
        <v>347.29919456144245</v>
      </c>
      <c r="U3898" s="11" t="str">
        <f>IF(ISERROR(VLOOKUP(I3898,'BACK INFO'!F:F,1,0)),IF(ISERROR(VLOOKUP(I3898,'BACK INFO'!H:H,1,0)),K3898,'BACK INFO'!$H$1),'BACK INFO'!$G$1)</f>
        <v>SHOUTOUTAGENCY</v>
      </c>
    </row>
    <row r="3899" spans="1:21" s="11" customFormat="1" x14ac:dyDescent="0.35">
      <c r="A3899" s="11" t="s">
        <v>94</v>
      </c>
      <c r="B3899" s="11">
        <v>2019</v>
      </c>
      <c r="C3899" s="11">
        <v>5</v>
      </c>
      <c r="D3899" s="11" t="s">
        <v>95</v>
      </c>
      <c r="E3899" s="11" t="s">
        <v>96</v>
      </c>
      <c r="F3899" s="11" t="s">
        <v>700</v>
      </c>
      <c r="G3899" s="11" t="s">
        <v>241</v>
      </c>
      <c r="H3899" s="11" t="s">
        <v>98</v>
      </c>
      <c r="I3899" s="11" t="s">
        <v>123</v>
      </c>
      <c r="J3899" s="11" t="s">
        <v>99</v>
      </c>
      <c r="K3899" s="11" t="s">
        <v>68</v>
      </c>
      <c r="L3899" s="11" t="s">
        <v>129</v>
      </c>
      <c r="M3899" s="11" t="s">
        <v>122</v>
      </c>
      <c r="N3899" s="11">
        <v>48</v>
      </c>
      <c r="O3899" s="11">
        <v>2019</v>
      </c>
      <c r="P3899" s="11" t="s">
        <v>112</v>
      </c>
      <c r="Q3899" s="11" t="s">
        <v>112</v>
      </c>
      <c r="R3899" s="11" t="s">
        <v>241</v>
      </c>
      <c r="S3899" s="11" t="s">
        <v>104</v>
      </c>
      <c r="T3899" s="11">
        <v>1170.75</v>
      </c>
      <c r="U3899" s="11" t="str">
        <f>IF(ISERROR(VLOOKUP(I3899,'BACK INFO'!F:F,1,0)),IF(ISERROR(VLOOKUP(I3899,'BACK INFO'!H:H,1,0)),K3899,'BACK INFO'!$H$1),'BACK INFO'!$G$1)</f>
        <v>STEPHANIE VITALI</v>
      </c>
    </row>
    <row r="3900" spans="1:21" s="11" customFormat="1" x14ac:dyDescent="0.35">
      <c r="A3900" s="11" t="s">
        <v>94</v>
      </c>
      <c r="B3900" s="11">
        <v>2019</v>
      </c>
      <c r="C3900" s="11">
        <v>5</v>
      </c>
      <c r="D3900" s="11" t="s">
        <v>95</v>
      </c>
      <c r="E3900" s="11" t="s">
        <v>96</v>
      </c>
      <c r="F3900" s="11" t="s">
        <v>700</v>
      </c>
      <c r="G3900" s="11" t="s">
        <v>241</v>
      </c>
      <c r="H3900" s="11" t="s">
        <v>98</v>
      </c>
      <c r="I3900" s="11" t="s">
        <v>453</v>
      </c>
      <c r="J3900" s="11" t="s">
        <v>99</v>
      </c>
      <c r="K3900" s="11" t="s">
        <v>75</v>
      </c>
      <c r="L3900" s="11" t="s">
        <v>146</v>
      </c>
      <c r="M3900" s="11" t="s">
        <v>101</v>
      </c>
      <c r="N3900" s="11">
        <v>4</v>
      </c>
      <c r="O3900" s="11">
        <v>2019</v>
      </c>
      <c r="P3900" s="11" t="s">
        <v>112</v>
      </c>
      <c r="Q3900" s="11" t="s">
        <v>112</v>
      </c>
      <c r="R3900" s="11" t="s">
        <v>241</v>
      </c>
      <c r="S3900" s="11" t="s">
        <v>104</v>
      </c>
      <c r="T3900" s="11">
        <v>133</v>
      </c>
      <c r="U3900" s="11" t="str">
        <f>IF(ISERROR(VLOOKUP(I3900,'BACK INFO'!F:F,1,0)),IF(ISERROR(VLOOKUP(I3900,'BACK INFO'!H:H,1,0)),K3900,'BACK INFO'!$H$1),'BACK INFO'!$G$1)</f>
        <v>LAURA BONG</v>
      </c>
    </row>
    <row r="3901" spans="1:21" s="11" customFormat="1" x14ac:dyDescent="0.35">
      <c r="A3901" s="11" t="s">
        <v>94</v>
      </c>
      <c r="B3901" s="11">
        <v>2019</v>
      </c>
      <c r="C3901" s="11">
        <v>5</v>
      </c>
      <c r="D3901" s="11" t="s">
        <v>95</v>
      </c>
      <c r="E3901" s="11" t="s">
        <v>96</v>
      </c>
      <c r="F3901" s="11" t="s">
        <v>700</v>
      </c>
      <c r="G3901" s="11" t="s">
        <v>241</v>
      </c>
      <c r="H3901" s="11" t="s">
        <v>98</v>
      </c>
      <c r="I3901" s="11" t="s">
        <v>126</v>
      </c>
      <c r="J3901" s="11" t="s">
        <v>99</v>
      </c>
      <c r="K3901" s="11" t="s">
        <v>73</v>
      </c>
      <c r="L3901" s="11" t="s">
        <v>127</v>
      </c>
      <c r="M3901" s="11" t="s">
        <v>101</v>
      </c>
      <c r="N3901" s="11">
        <v>15</v>
      </c>
      <c r="O3901" s="11">
        <v>2019</v>
      </c>
      <c r="P3901" s="11" t="s">
        <v>112</v>
      </c>
      <c r="Q3901" s="11" t="s">
        <v>112</v>
      </c>
      <c r="R3901" s="11" t="s">
        <v>241</v>
      </c>
      <c r="S3901" s="11" t="s">
        <v>104</v>
      </c>
      <c r="T3901" s="11">
        <v>583</v>
      </c>
      <c r="U3901" s="11" t="str">
        <f>IF(ISERROR(VLOOKUP(I3901,'BACK INFO'!F:F,1,0)),IF(ISERROR(VLOOKUP(I3901,'BACK INFO'!H:H,1,0)),K3901,'BACK INFO'!$H$1),'BACK INFO'!$G$1)</f>
        <v>PHYLLIS POSNER</v>
      </c>
    </row>
    <row r="3902" spans="1:21" s="11" customFormat="1" x14ac:dyDescent="0.35">
      <c r="A3902" s="11" t="s">
        <v>94</v>
      </c>
      <c r="B3902" s="11">
        <v>2019</v>
      </c>
      <c r="C3902" s="11">
        <v>5</v>
      </c>
      <c r="D3902" s="11" t="s">
        <v>95</v>
      </c>
      <c r="E3902" s="11" t="s">
        <v>96</v>
      </c>
      <c r="F3902" s="11" t="s">
        <v>700</v>
      </c>
      <c r="G3902" s="11" t="s">
        <v>241</v>
      </c>
      <c r="H3902" s="11" t="s">
        <v>98</v>
      </c>
      <c r="I3902" s="11" t="s">
        <v>543</v>
      </c>
      <c r="J3902" s="11" t="s">
        <v>99</v>
      </c>
      <c r="K3902" s="11" t="s">
        <v>72</v>
      </c>
      <c r="L3902" s="11" t="s">
        <v>452</v>
      </c>
      <c r="M3902" s="11" t="s">
        <v>101</v>
      </c>
      <c r="N3902" s="11">
        <v>62</v>
      </c>
      <c r="O3902" s="11">
        <v>2019</v>
      </c>
      <c r="P3902" s="11" t="s">
        <v>112</v>
      </c>
      <c r="Q3902" s="11" t="s">
        <v>112</v>
      </c>
      <c r="R3902" s="11" t="s">
        <v>241</v>
      </c>
      <c r="S3902" s="11" t="s">
        <v>104</v>
      </c>
      <c r="T3902" s="11">
        <v>1800</v>
      </c>
      <c r="U3902" s="11" t="str">
        <f>IF(ISERROR(VLOOKUP(I3902,'BACK INFO'!F:F,1,0)),IF(ISERROR(VLOOKUP(I3902,'BACK INFO'!H:H,1,0)),K3902,'BACK INFO'!$H$1),'BACK INFO'!$G$1)</f>
        <v>BILL MILLER AND COMPANY</v>
      </c>
    </row>
    <row r="3903" spans="1:21" s="11" customFormat="1" x14ac:dyDescent="0.35">
      <c r="A3903" s="11" t="s">
        <v>94</v>
      </c>
      <c r="B3903" s="11">
        <v>2019</v>
      </c>
      <c r="C3903" s="11">
        <v>5</v>
      </c>
      <c r="D3903" s="11" t="s">
        <v>95</v>
      </c>
      <c r="E3903" s="11" t="s">
        <v>96</v>
      </c>
      <c r="F3903" s="11" t="s">
        <v>700</v>
      </c>
      <c r="G3903" s="11" t="s">
        <v>241</v>
      </c>
      <c r="H3903" s="11" t="s">
        <v>98</v>
      </c>
      <c r="I3903" s="11" t="s">
        <v>363</v>
      </c>
      <c r="J3903" s="11" t="s">
        <v>99</v>
      </c>
      <c r="K3903" s="11" t="s">
        <v>72</v>
      </c>
      <c r="L3903" s="11" t="s">
        <v>364</v>
      </c>
      <c r="M3903" s="11" t="s">
        <v>101</v>
      </c>
      <c r="N3903" s="11">
        <v>63</v>
      </c>
      <c r="O3903" s="11">
        <v>2019</v>
      </c>
      <c r="P3903" s="11" t="s">
        <v>112</v>
      </c>
      <c r="Q3903" s="11" t="s">
        <v>112</v>
      </c>
      <c r="R3903" s="11" t="s">
        <v>241</v>
      </c>
      <c r="S3903" s="11" t="s">
        <v>104</v>
      </c>
      <c r="T3903" s="11">
        <v>1894</v>
      </c>
      <c r="U3903" s="11" t="str">
        <f>IF(ISERROR(VLOOKUP(I3903,'BACK INFO'!F:F,1,0)),IF(ISERROR(VLOOKUP(I3903,'BACK INFO'!H:H,1,0)),K3903,'BACK INFO'!$H$1),'BACK INFO'!$G$1)</f>
        <v>BILL MILLER AND COMPANY</v>
      </c>
    </row>
    <row r="3904" spans="1:21" s="11" customFormat="1" x14ac:dyDescent="0.35">
      <c r="A3904" s="11" t="s">
        <v>94</v>
      </c>
      <c r="B3904" s="11">
        <v>2019</v>
      </c>
      <c r="C3904" s="11">
        <v>5</v>
      </c>
      <c r="D3904" s="11" t="s">
        <v>95</v>
      </c>
      <c r="E3904" s="11" t="s">
        <v>96</v>
      </c>
      <c r="F3904" s="11" t="s">
        <v>700</v>
      </c>
      <c r="G3904" s="11" t="s">
        <v>241</v>
      </c>
      <c r="H3904" s="11" t="s">
        <v>98</v>
      </c>
      <c r="I3904" s="11" t="s">
        <v>323</v>
      </c>
      <c r="J3904" s="11" t="s">
        <v>120</v>
      </c>
      <c r="K3904" s="11" t="s">
        <v>69</v>
      </c>
      <c r="L3904" s="11" t="s">
        <v>143</v>
      </c>
      <c r="M3904" s="11" t="s">
        <v>122</v>
      </c>
      <c r="N3904" s="11">
        <v>44</v>
      </c>
      <c r="O3904" s="11">
        <v>2019</v>
      </c>
      <c r="P3904" s="11" t="s">
        <v>112</v>
      </c>
      <c r="Q3904" s="11" t="s">
        <v>112</v>
      </c>
      <c r="R3904" s="11" t="s">
        <v>241</v>
      </c>
      <c r="S3904" s="11" t="s">
        <v>104</v>
      </c>
      <c r="T3904" s="11">
        <v>978.16448681002021</v>
      </c>
      <c r="U3904" s="11" t="str">
        <f>IF(ISERROR(VLOOKUP(I3904,'BACK INFO'!F:F,1,0)),IF(ISERROR(VLOOKUP(I3904,'BACK INFO'!H:H,1,0)),K3904,'BACK INFO'!$H$1),'BACK INFO'!$G$1)</f>
        <v>JULIE BERTRAND</v>
      </c>
    </row>
    <row r="3905" spans="1:21" s="11" customFormat="1" x14ac:dyDescent="0.35">
      <c r="A3905" s="11" t="s">
        <v>94</v>
      </c>
      <c r="B3905" s="11">
        <v>2019</v>
      </c>
      <c r="C3905" s="11">
        <v>5</v>
      </c>
      <c r="D3905" s="11" t="s">
        <v>95</v>
      </c>
      <c r="E3905" s="11" t="s">
        <v>96</v>
      </c>
      <c r="F3905" s="11" t="s">
        <v>700</v>
      </c>
      <c r="G3905" s="11" t="s">
        <v>241</v>
      </c>
      <c r="H3905" s="11" t="s">
        <v>98</v>
      </c>
      <c r="I3905" s="11" t="s">
        <v>251</v>
      </c>
      <c r="J3905" s="11" t="s">
        <v>99</v>
      </c>
      <c r="K3905" s="11" t="s">
        <v>76</v>
      </c>
      <c r="L3905" s="11" t="s">
        <v>127</v>
      </c>
      <c r="M3905" s="11" t="s">
        <v>101</v>
      </c>
      <c r="N3905" s="11">
        <v>4</v>
      </c>
      <c r="O3905" s="11">
        <v>2019</v>
      </c>
      <c r="P3905" s="11" t="s">
        <v>112</v>
      </c>
      <c r="Q3905" s="11" t="s">
        <v>112</v>
      </c>
      <c r="R3905" s="11" t="s">
        <v>241</v>
      </c>
      <c r="S3905" s="11" t="s">
        <v>104</v>
      </c>
      <c r="T3905" s="11">
        <v>272</v>
      </c>
      <c r="U3905" s="11" t="str">
        <f>IF(ISERROR(VLOOKUP(I3905,'BACK INFO'!F:F,1,0)),IF(ISERROR(VLOOKUP(I3905,'BACK INFO'!H:H,1,0)),K3905,'BACK INFO'!$H$1),'BACK INFO'!$G$1)</f>
        <v>MIE MANNICHE</v>
      </c>
    </row>
    <row r="3906" spans="1:21" s="11" customFormat="1" x14ac:dyDescent="0.35">
      <c r="A3906" s="11" t="s">
        <v>94</v>
      </c>
      <c r="B3906" s="11">
        <v>2019</v>
      </c>
      <c r="C3906" s="11">
        <v>5</v>
      </c>
      <c r="D3906" s="11" t="s">
        <v>95</v>
      </c>
      <c r="E3906" s="11" t="s">
        <v>96</v>
      </c>
      <c r="F3906" s="11" t="s">
        <v>700</v>
      </c>
      <c r="G3906" s="11" t="s">
        <v>241</v>
      </c>
      <c r="H3906" s="11" t="s">
        <v>98</v>
      </c>
      <c r="I3906" s="11" t="s">
        <v>162</v>
      </c>
      <c r="J3906" s="11" t="s">
        <v>99</v>
      </c>
      <c r="K3906" s="11" t="s">
        <v>72</v>
      </c>
      <c r="L3906" s="11" t="s">
        <v>114</v>
      </c>
      <c r="M3906" s="11" t="s">
        <v>101</v>
      </c>
      <c r="N3906" s="11">
        <v>27</v>
      </c>
      <c r="O3906" s="11">
        <v>2019</v>
      </c>
      <c r="P3906" s="11" t="s">
        <v>112</v>
      </c>
      <c r="Q3906" s="11" t="s">
        <v>112</v>
      </c>
      <c r="R3906" s="11" t="s">
        <v>241</v>
      </c>
      <c r="S3906" s="11" t="s">
        <v>104</v>
      </c>
      <c r="T3906" s="11">
        <v>914</v>
      </c>
      <c r="U3906" s="11" t="str">
        <f>IF(ISERROR(VLOOKUP(I3906,'BACK INFO'!F:F,1,0)),IF(ISERROR(VLOOKUP(I3906,'BACK INFO'!H:H,1,0)),K3906,'BACK INFO'!$H$1),'BACK INFO'!$G$1)</f>
        <v>BILL MILLER AND COMPANY</v>
      </c>
    </row>
    <row r="3907" spans="1:21" s="11" customFormat="1" x14ac:dyDescent="0.35">
      <c r="A3907" s="11" t="s">
        <v>94</v>
      </c>
      <c r="B3907" s="11">
        <v>2019</v>
      </c>
      <c r="C3907" s="11">
        <v>5</v>
      </c>
      <c r="D3907" s="11" t="s">
        <v>95</v>
      </c>
      <c r="E3907" s="11" t="s">
        <v>96</v>
      </c>
      <c r="F3907" s="11" t="s">
        <v>700</v>
      </c>
      <c r="G3907" s="11" t="s">
        <v>241</v>
      </c>
      <c r="H3907" s="11" t="s">
        <v>98</v>
      </c>
      <c r="I3907" s="11" t="s">
        <v>148</v>
      </c>
      <c r="J3907" s="11" t="s">
        <v>99</v>
      </c>
      <c r="K3907" s="11" t="s">
        <v>71</v>
      </c>
      <c r="L3907" s="11" t="s">
        <v>149</v>
      </c>
      <c r="M3907" s="11" t="s">
        <v>101</v>
      </c>
      <c r="N3907" s="11">
        <v>15</v>
      </c>
      <c r="O3907" s="11">
        <v>2019</v>
      </c>
      <c r="P3907" s="11" t="s">
        <v>112</v>
      </c>
      <c r="Q3907" s="11" t="s">
        <v>112</v>
      </c>
      <c r="R3907" s="11" t="s">
        <v>241</v>
      </c>
      <c r="S3907" s="11" t="s">
        <v>104</v>
      </c>
      <c r="T3907" s="11">
        <v>479</v>
      </c>
      <c r="U3907" s="11" t="str">
        <f>IF(ISERROR(VLOOKUP(I3907,'BACK INFO'!F:F,1,0)),IF(ISERROR(VLOOKUP(I3907,'BACK INFO'!H:H,1,0)),K3907,'BACK INFO'!$H$1),'BACK INFO'!$G$1)</f>
        <v>HOLLY SALES INC.</v>
      </c>
    </row>
    <row r="3908" spans="1:21" s="11" customFormat="1" x14ac:dyDescent="0.35">
      <c r="A3908" s="11" t="s">
        <v>94</v>
      </c>
      <c r="B3908" s="11">
        <v>2019</v>
      </c>
      <c r="C3908" s="11">
        <v>5</v>
      </c>
      <c r="D3908" s="11" t="s">
        <v>95</v>
      </c>
      <c r="E3908" s="11" t="s">
        <v>96</v>
      </c>
      <c r="F3908" s="11" t="s">
        <v>700</v>
      </c>
      <c r="G3908" s="11" t="s">
        <v>241</v>
      </c>
      <c r="H3908" s="11" t="s">
        <v>98</v>
      </c>
      <c r="I3908" s="11" t="s">
        <v>113</v>
      </c>
      <c r="J3908" s="11" t="s">
        <v>99</v>
      </c>
      <c r="K3908" s="11" t="s">
        <v>72</v>
      </c>
      <c r="L3908" s="11" t="s">
        <v>114</v>
      </c>
      <c r="M3908" s="11" t="s">
        <v>101</v>
      </c>
      <c r="N3908" s="11">
        <v>5</v>
      </c>
      <c r="O3908" s="11">
        <v>2019</v>
      </c>
      <c r="P3908" s="11" t="s">
        <v>112</v>
      </c>
      <c r="Q3908" s="11" t="s">
        <v>112</v>
      </c>
      <c r="R3908" s="11" t="s">
        <v>241</v>
      </c>
      <c r="S3908" s="11" t="s">
        <v>104</v>
      </c>
      <c r="T3908" s="11">
        <v>137.6</v>
      </c>
      <c r="U3908" s="11" t="str">
        <f>IF(ISERROR(VLOOKUP(I3908,'BACK INFO'!F:F,1,0)),IF(ISERROR(VLOOKUP(I3908,'BACK INFO'!H:H,1,0)),K3908,'BACK INFO'!$H$1),'BACK INFO'!$G$1)</f>
        <v>BILL MILLER AND COMPANY</v>
      </c>
    </row>
    <row r="3909" spans="1:21" s="11" customFormat="1" x14ac:dyDescent="0.35">
      <c r="A3909" s="11" t="s">
        <v>94</v>
      </c>
      <c r="B3909" s="11">
        <v>2019</v>
      </c>
      <c r="C3909" s="11">
        <v>5</v>
      </c>
      <c r="D3909" s="11" t="s">
        <v>95</v>
      </c>
      <c r="E3909" s="11" t="s">
        <v>96</v>
      </c>
      <c r="F3909" s="11" t="s">
        <v>700</v>
      </c>
      <c r="G3909" s="11" t="s">
        <v>241</v>
      </c>
      <c r="H3909" s="11" t="s">
        <v>98</v>
      </c>
      <c r="I3909" s="11" t="s">
        <v>185</v>
      </c>
      <c r="J3909" s="11" t="s">
        <v>99</v>
      </c>
      <c r="K3909" s="11" t="s">
        <v>76</v>
      </c>
      <c r="L3909" s="11" t="s">
        <v>127</v>
      </c>
      <c r="M3909" s="11" t="s">
        <v>101</v>
      </c>
      <c r="N3909" s="11">
        <v>16</v>
      </c>
      <c r="O3909" s="11">
        <v>2019</v>
      </c>
      <c r="P3909" s="11" t="s">
        <v>112</v>
      </c>
      <c r="Q3909" s="11" t="s">
        <v>112</v>
      </c>
      <c r="R3909" s="11" t="s">
        <v>241</v>
      </c>
      <c r="S3909" s="11" t="s">
        <v>104</v>
      </c>
      <c r="T3909" s="11">
        <v>392.25</v>
      </c>
      <c r="U3909" s="11" t="str">
        <f>IF(ISERROR(VLOOKUP(I3909,'BACK INFO'!F:F,1,0)),IF(ISERROR(VLOOKUP(I3909,'BACK INFO'!H:H,1,0)),K3909,'BACK INFO'!$H$1),'BACK INFO'!$G$1)</f>
        <v>MIE MANNICHE</v>
      </c>
    </row>
    <row r="3910" spans="1:21" s="11" customFormat="1" x14ac:dyDescent="0.35">
      <c r="A3910" s="11" t="s">
        <v>94</v>
      </c>
      <c r="B3910" s="11">
        <v>2019</v>
      </c>
      <c r="C3910" s="11">
        <v>5</v>
      </c>
      <c r="D3910" s="11" t="s">
        <v>95</v>
      </c>
      <c r="E3910" s="11" t="s">
        <v>96</v>
      </c>
      <c r="F3910" s="11" t="s">
        <v>700</v>
      </c>
      <c r="G3910" s="11" t="s">
        <v>241</v>
      </c>
      <c r="H3910" s="11" t="s">
        <v>98</v>
      </c>
      <c r="I3910" s="11" t="s">
        <v>253</v>
      </c>
      <c r="J3910" s="11" t="s">
        <v>99</v>
      </c>
      <c r="K3910" s="11" t="s">
        <v>72</v>
      </c>
      <c r="L3910" s="11" t="s">
        <v>114</v>
      </c>
      <c r="M3910" s="11" t="s">
        <v>101</v>
      </c>
      <c r="N3910" s="11">
        <v>4</v>
      </c>
      <c r="O3910" s="11">
        <v>2019</v>
      </c>
      <c r="P3910" s="11" t="s">
        <v>112</v>
      </c>
      <c r="Q3910" s="11" t="s">
        <v>112</v>
      </c>
      <c r="R3910" s="11" t="s">
        <v>241</v>
      </c>
      <c r="S3910" s="11" t="s">
        <v>104</v>
      </c>
      <c r="T3910" s="11">
        <v>94.5</v>
      </c>
      <c r="U3910" s="11" t="str">
        <f>IF(ISERROR(VLOOKUP(I3910,'BACK INFO'!F:F,1,0)),IF(ISERROR(VLOOKUP(I3910,'BACK INFO'!H:H,1,0)),K3910,'BACK INFO'!$H$1),'BACK INFO'!$G$1)</f>
        <v>BILL MILLER AND COMPANY</v>
      </c>
    </row>
    <row r="3911" spans="1:21" s="11" customFormat="1" x14ac:dyDescent="0.35">
      <c r="A3911" s="11" t="s">
        <v>94</v>
      </c>
      <c r="B3911" s="11">
        <v>2019</v>
      </c>
      <c r="C3911" s="11">
        <v>5</v>
      </c>
      <c r="D3911" s="11" t="s">
        <v>95</v>
      </c>
      <c r="E3911" s="11" t="s">
        <v>96</v>
      </c>
      <c r="F3911" s="11" t="s">
        <v>700</v>
      </c>
      <c r="G3911" s="11" t="s">
        <v>241</v>
      </c>
      <c r="H3911" s="11" t="s">
        <v>98</v>
      </c>
      <c r="I3911" s="11" t="s">
        <v>265</v>
      </c>
      <c r="J3911" s="11" t="s">
        <v>99</v>
      </c>
      <c r="K3911" s="11" t="s">
        <v>73</v>
      </c>
      <c r="L3911" s="11" t="s">
        <v>127</v>
      </c>
      <c r="M3911" s="11" t="s">
        <v>101</v>
      </c>
      <c r="N3911" s="11">
        <v>6</v>
      </c>
      <c r="O3911" s="11">
        <v>2019</v>
      </c>
      <c r="P3911" s="11" t="s">
        <v>112</v>
      </c>
      <c r="Q3911" s="11" t="s">
        <v>112</v>
      </c>
      <c r="R3911" s="11" t="s">
        <v>241</v>
      </c>
      <c r="S3911" s="11" t="s">
        <v>104</v>
      </c>
      <c r="T3911" s="11">
        <v>198</v>
      </c>
      <c r="U3911" s="11" t="str">
        <f>IF(ISERROR(VLOOKUP(I3911,'BACK INFO'!F:F,1,0)),IF(ISERROR(VLOOKUP(I3911,'BACK INFO'!H:H,1,0)),K3911,'BACK INFO'!$H$1),'BACK INFO'!$G$1)</f>
        <v>PHYLLIS POSNER</v>
      </c>
    </row>
    <row r="3912" spans="1:21" s="11" customFormat="1" x14ac:dyDescent="0.35">
      <c r="A3912" s="11" t="s">
        <v>94</v>
      </c>
      <c r="B3912" s="11">
        <v>2019</v>
      </c>
      <c r="C3912" s="11">
        <v>5</v>
      </c>
      <c r="D3912" s="11" t="s">
        <v>95</v>
      </c>
      <c r="E3912" s="11" t="s">
        <v>96</v>
      </c>
      <c r="F3912" s="11" t="s">
        <v>700</v>
      </c>
      <c r="G3912" s="11" t="s">
        <v>241</v>
      </c>
      <c r="H3912" s="11" t="s">
        <v>98</v>
      </c>
      <c r="I3912" s="11" t="s">
        <v>371</v>
      </c>
      <c r="J3912" s="11" t="s">
        <v>99</v>
      </c>
      <c r="K3912" s="11" t="s">
        <v>72</v>
      </c>
      <c r="L3912" s="11" t="s">
        <v>114</v>
      </c>
      <c r="M3912" s="11" t="s">
        <v>101</v>
      </c>
      <c r="N3912" s="11">
        <v>3</v>
      </c>
      <c r="O3912" s="11">
        <v>2019</v>
      </c>
      <c r="P3912" s="11" t="s">
        <v>112</v>
      </c>
      <c r="Q3912" s="11" t="s">
        <v>112</v>
      </c>
      <c r="R3912" s="11" t="s">
        <v>241</v>
      </c>
      <c r="S3912" s="11" t="s">
        <v>104</v>
      </c>
      <c r="T3912" s="11">
        <v>134</v>
      </c>
      <c r="U3912" s="11" t="str">
        <f>IF(ISERROR(VLOOKUP(I3912,'BACK INFO'!F:F,1,0)),IF(ISERROR(VLOOKUP(I3912,'BACK INFO'!H:H,1,0)),K3912,'BACK INFO'!$H$1),'BACK INFO'!$G$1)</f>
        <v>BILL MILLER AND COMPANY</v>
      </c>
    </row>
    <row r="3913" spans="1:21" s="11" customFormat="1" x14ac:dyDescent="0.35">
      <c r="A3913" s="11" t="s">
        <v>94</v>
      </c>
      <c r="B3913" s="11">
        <v>2019</v>
      </c>
      <c r="C3913" s="11">
        <v>5</v>
      </c>
      <c r="D3913" s="11" t="s">
        <v>95</v>
      </c>
      <c r="E3913" s="11" t="s">
        <v>96</v>
      </c>
      <c r="F3913" s="11" t="s">
        <v>700</v>
      </c>
      <c r="G3913" s="11" t="s">
        <v>241</v>
      </c>
      <c r="H3913" s="11" t="s">
        <v>98</v>
      </c>
      <c r="I3913" s="11" t="s">
        <v>484</v>
      </c>
      <c r="J3913" s="11" t="s">
        <v>99</v>
      </c>
      <c r="K3913" s="11" t="s">
        <v>72</v>
      </c>
      <c r="L3913" s="11" t="s">
        <v>364</v>
      </c>
      <c r="M3913" s="11" t="s">
        <v>101</v>
      </c>
      <c r="N3913" s="11">
        <v>20</v>
      </c>
      <c r="O3913" s="11">
        <v>2019</v>
      </c>
      <c r="P3913" s="11" t="s">
        <v>112</v>
      </c>
      <c r="Q3913" s="11" t="s">
        <v>112</v>
      </c>
      <c r="R3913" s="11" t="s">
        <v>241</v>
      </c>
      <c r="S3913" s="11" t="s">
        <v>104</v>
      </c>
      <c r="T3913" s="11">
        <v>598</v>
      </c>
      <c r="U3913" s="11" t="str">
        <f>IF(ISERROR(VLOOKUP(I3913,'BACK INFO'!F:F,1,0)),IF(ISERROR(VLOOKUP(I3913,'BACK INFO'!H:H,1,0)),K3913,'BACK INFO'!$H$1),'BACK INFO'!$G$1)</f>
        <v>BILL MILLER AND COMPANY</v>
      </c>
    </row>
    <row r="3914" spans="1:21" s="11" customFormat="1" x14ac:dyDescent="0.35">
      <c r="A3914" s="11" t="s">
        <v>94</v>
      </c>
      <c r="B3914" s="11">
        <v>2019</v>
      </c>
      <c r="C3914" s="11">
        <v>5</v>
      </c>
      <c r="D3914" s="11" t="s">
        <v>95</v>
      </c>
      <c r="E3914" s="11" t="s">
        <v>96</v>
      </c>
      <c r="F3914" s="11" t="s">
        <v>700</v>
      </c>
      <c r="G3914" s="11" t="s">
        <v>241</v>
      </c>
      <c r="H3914" s="11" t="s">
        <v>98</v>
      </c>
      <c r="I3914" s="11" t="s">
        <v>576</v>
      </c>
      <c r="J3914" s="11" t="s">
        <v>99</v>
      </c>
      <c r="K3914" s="11" t="s">
        <v>72</v>
      </c>
      <c r="L3914" s="11" t="s">
        <v>178</v>
      </c>
      <c r="M3914" s="11" t="s">
        <v>101</v>
      </c>
      <c r="N3914" s="11">
        <v>12</v>
      </c>
      <c r="O3914" s="11">
        <v>2019</v>
      </c>
      <c r="P3914" s="11" t="s">
        <v>112</v>
      </c>
      <c r="Q3914" s="11" t="s">
        <v>112</v>
      </c>
      <c r="R3914" s="11" t="s">
        <v>241</v>
      </c>
      <c r="S3914" s="11" t="s">
        <v>104</v>
      </c>
      <c r="T3914" s="11">
        <v>442</v>
      </c>
      <c r="U3914" s="11" t="str">
        <f>IF(ISERROR(VLOOKUP(I3914,'BACK INFO'!F:F,1,0)),IF(ISERROR(VLOOKUP(I3914,'BACK INFO'!H:H,1,0)),K3914,'BACK INFO'!$H$1),'BACK INFO'!$G$1)</f>
        <v>BILL MILLER AND COMPANY</v>
      </c>
    </row>
    <row r="3915" spans="1:21" s="11" customFormat="1" x14ac:dyDescent="0.35">
      <c r="A3915" s="11" t="s">
        <v>94</v>
      </c>
      <c r="B3915" s="11">
        <v>2019</v>
      </c>
      <c r="C3915" s="11">
        <v>5</v>
      </c>
      <c r="D3915" s="11" t="s">
        <v>95</v>
      </c>
      <c r="E3915" s="11" t="s">
        <v>96</v>
      </c>
      <c r="F3915" s="11" t="s">
        <v>700</v>
      </c>
      <c r="G3915" s="11" t="s">
        <v>241</v>
      </c>
      <c r="H3915" s="11" t="s">
        <v>98</v>
      </c>
      <c r="I3915" s="11" t="s">
        <v>313</v>
      </c>
      <c r="J3915" s="11" t="s">
        <v>99</v>
      </c>
      <c r="K3915" s="11" t="s">
        <v>67</v>
      </c>
      <c r="L3915" s="11" t="s">
        <v>133</v>
      </c>
      <c r="M3915" s="11" t="s">
        <v>101</v>
      </c>
      <c r="N3915" s="11">
        <v>1</v>
      </c>
      <c r="O3915" s="11">
        <v>2019</v>
      </c>
      <c r="P3915" s="11" t="s">
        <v>112</v>
      </c>
      <c r="Q3915" s="11" t="s">
        <v>112</v>
      </c>
      <c r="R3915" s="11" t="s">
        <v>241</v>
      </c>
      <c r="S3915" s="11" t="s">
        <v>104</v>
      </c>
      <c r="T3915" s="11">
        <v>32</v>
      </c>
      <c r="U3915" s="11" t="str">
        <f>IF(ISERROR(VLOOKUP(I3915,'BACK INFO'!F:F,1,0)),IF(ISERROR(VLOOKUP(I3915,'BACK INFO'!H:H,1,0)),K3915,'BACK INFO'!$H$1),'BACK INFO'!$G$1)</f>
        <v>ANITA M. HOPKINS</v>
      </c>
    </row>
    <row r="3916" spans="1:21" s="11" customFormat="1" x14ac:dyDescent="0.35">
      <c r="A3916" s="11" t="s">
        <v>94</v>
      </c>
      <c r="B3916" s="11">
        <v>2019</v>
      </c>
      <c r="C3916" s="11">
        <v>5</v>
      </c>
      <c r="D3916" s="11" t="s">
        <v>95</v>
      </c>
      <c r="E3916" s="11" t="s">
        <v>96</v>
      </c>
      <c r="F3916" s="11" t="s">
        <v>700</v>
      </c>
      <c r="G3916" s="11" t="s">
        <v>241</v>
      </c>
      <c r="H3916" s="11" t="s">
        <v>98</v>
      </c>
      <c r="I3916" s="11" t="s">
        <v>392</v>
      </c>
      <c r="J3916" s="11" t="s">
        <v>99</v>
      </c>
      <c r="K3916" s="11" t="s">
        <v>72</v>
      </c>
      <c r="L3916" s="11" t="s">
        <v>114</v>
      </c>
      <c r="M3916" s="11" t="s">
        <v>101</v>
      </c>
      <c r="N3916" s="11">
        <v>23</v>
      </c>
      <c r="O3916" s="11">
        <v>2019</v>
      </c>
      <c r="P3916" s="11" t="s">
        <v>112</v>
      </c>
      <c r="Q3916" s="11" t="s">
        <v>112</v>
      </c>
      <c r="R3916" s="11" t="s">
        <v>241</v>
      </c>
      <c r="S3916" s="11" t="s">
        <v>104</v>
      </c>
      <c r="T3916" s="11">
        <v>729</v>
      </c>
      <c r="U3916" s="11" t="str">
        <f>IF(ISERROR(VLOOKUP(I3916,'BACK INFO'!F:F,1,0)),IF(ISERROR(VLOOKUP(I3916,'BACK INFO'!H:H,1,0)),K3916,'BACK INFO'!$H$1),'BACK INFO'!$G$1)</f>
        <v>BILL MILLER AND COMPANY</v>
      </c>
    </row>
    <row r="3917" spans="1:21" s="11" customFormat="1" x14ac:dyDescent="0.35">
      <c r="A3917" s="11" t="s">
        <v>94</v>
      </c>
      <c r="B3917" s="11">
        <v>2019</v>
      </c>
      <c r="C3917" s="11">
        <v>5</v>
      </c>
      <c r="D3917" s="11" t="s">
        <v>95</v>
      </c>
      <c r="E3917" s="11" t="s">
        <v>96</v>
      </c>
      <c r="F3917" s="11" t="s">
        <v>700</v>
      </c>
      <c r="G3917" s="11" t="s">
        <v>241</v>
      </c>
      <c r="H3917" s="11" t="s">
        <v>98</v>
      </c>
      <c r="I3917" s="11" t="s">
        <v>532</v>
      </c>
      <c r="J3917" s="11" t="s">
        <v>99</v>
      </c>
      <c r="K3917" s="11" t="s">
        <v>75</v>
      </c>
      <c r="L3917" s="11" t="s">
        <v>273</v>
      </c>
      <c r="M3917" s="11" t="s">
        <v>101</v>
      </c>
      <c r="N3917" s="11">
        <v>5</v>
      </c>
      <c r="O3917" s="11">
        <v>2019</v>
      </c>
      <c r="P3917" s="11" t="s">
        <v>112</v>
      </c>
      <c r="Q3917" s="11" t="s">
        <v>112</v>
      </c>
      <c r="R3917" s="11" t="s">
        <v>241</v>
      </c>
      <c r="S3917" s="11" t="s">
        <v>104</v>
      </c>
      <c r="T3917" s="11">
        <v>151</v>
      </c>
      <c r="U3917" s="11" t="str">
        <f>IF(ISERROR(VLOOKUP(I3917,'BACK INFO'!F:F,1,0)),IF(ISERROR(VLOOKUP(I3917,'BACK INFO'!H:H,1,0)),K3917,'BACK INFO'!$H$1),'BACK INFO'!$G$1)</f>
        <v>LAURA BONG</v>
      </c>
    </row>
    <row r="3918" spans="1:21" s="11" customFormat="1" x14ac:dyDescent="0.35">
      <c r="A3918" s="11" t="s">
        <v>94</v>
      </c>
      <c r="B3918" s="11">
        <v>2019</v>
      </c>
      <c r="C3918" s="11">
        <v>5</v>
      </c>
      <c r="D3918" s="11" t="s">
        <v>95</v>
      </c>
      <c r="E3918" s="11" t="s">
        <v>96</v>
      </c>
      <c r="F3918" s="11" t="s">
        <v>700</v>
      </c>
      <c r="G3918" s="11" t="s">
        <v>241</v>
      </c>
      <c r="H3918" s="11" t="s">
        <v>98</v>
      </c>
      <c r="I3918" s="11" t="s">
        <v>172</v>
      </c>
      <c r="J3918" s="11" t="s">
        <v>99</v>
      </c>
      <c r="K3918" s="11" t="s">
        <v>67</v>
      </c>
      <c r="L3918" s="11" t="s">
        <v>173</v>
      </c>
      <c r="M3918" s="11" t="s">
        <v>101</v>
      </c>
      <c r="N3918" s="11">
        <v>55</v>
      </c>
      <c r="O3918" s="11">
        <v>2019</v>
      </c>
      <c r="P3918" s="11" t="s">
        <v>112</v>
      </c>
      <c r="Q3918" s="11" t="s">
        <v>112</v>
      </c>
      <c r="R3918" s="11" t="s">
        <v>241</v>
      </c>
      <c r="S3918" s="11" t="s">
        <v>104</v>
      </c>
      <c r="T3918" s="11">
        <v>1765</v>
      </c>
      <c r="U3918" s="11" t="str">
        <f>IF(ISERROR(VLOOKUP(I3918,'BACK INFO'!F:F,1,0)),IF(ISERROR(VLOOKUP(I3918,'BACK INFO'!H:H,1,0)),K3918,'BACK INFO'!$H$1),'BACK INFO'!$G$1)</f>
        <v>ANITA M. HOPKINS</v>
      </c>
    </row>
    <row r="3919" spans="1:21" s="11" customFormat="1" x14ac:dyDescent="0.35">
      <c r="A3919" s="11" t="s">
        <v>94</v>
      </c>
      <c r="B3919" s="11">
        <v>2019</v>
      </c>
      <c r="C3919" s="11">
        <v>5</v>
      </c>
      <c r="D3919" s="11" t="s">
        <v>95</v>
      </c>
      <c r="E3919" s="11" t="s">
        <v>96</v>
      </c>
      <c r="F3919" s="11" t="s">
        <v>700</v>
      </c>
      <c r="G3919" s="11" t="s">
        <v>241</v>
      </c>
      <c r="H3919" s="11" t="s">
        <v>98</v>
      </c>
      <c r="I3919" s="11" t="s">
        <v>634</v>
      </c>
      <c r="J3919" s="11" t="s">
        <v>120</v>
      </c>
      <c r="K3919" s="11" t="s">
        <v>66</v>
      </c>
      <c r="L3919" s="11" t="s">
        <v>121</v>
      </c>
      <c r="M3919" s="11" t="s">
        <v>122</v>
      </c>
      <c r="N3919" s="11">
        <v>204</v>
      </c>
      <c r="O3919" s="11">
        <v>2019</v>
      </c>
      <c r="P3919" s="11" t="s">
        <v>112</v>
      </c>
      <c r="Q3919" s="11" t="s">
        <v>112</v>
      </c>
      <c r="R3919" s="11" t="s">
        <v>241</v>
      </c>
      <c r="S3919" s="11" t="s">
        <v>104</v>
      </c>
      <c r="T3919" s="11">
        <v>6226.2617305844969</v>
      </c>
      <c r="U3919" s="11" t="str">
        <f>IF(ISERROR(VLOOKUP(I3919,'BACK INFO'!F:F,1,0)),IF(ISERROR(VLOOKUP(I3919,'BACK INFO'!H:H,1,0)),K3919,'BACK INFO'!$H$1),'BACK INFO'!$G$1)</f>
        <v>SHOUTOUTAGENCY</v>
      </c>
    </row>
    <row r="3920" spans="1:21" s="11" customFormat="1" x14ac:dyDescent="0.35">
      <c r="A3920" s="11" t="s">
        <v>94</v>
      </c>
      <c r="B3920" s="11">
        <v>2019</v>
      </c>
      <c r="C3920" s="11">
        <v>5</v>
      </c>
      <c r="D3920" s="11" t="s">
        <v>95</v>
      </c>
      <c r="E3920" s="11" t="s">
        <v>96</v>
      </c>
      <c r="F3920" s="11" t="s">
        <v>700</v>
      </c>
      <c r="G3920" s="11" t="s">
        <v>241</v>
      </c>
      <c r="H3920" s="11" t="s">
        <v>98</v>
      </c>
      <c r="I3920" s="11" t="s">
        <v>635</v>
      </c>
      <c r="J3920" s="11" t="s">
        <v>120</v>
      </c>
      <c r="K3920" s="11" t="s">
        <v>69</v>
      </c>
      <c r="L3920" s="11" t="s">
        <v>143</v>
      </c>
      <c r="M3920" s="11" t="s">
        <v>122</v>
      </c>
      <c r="N3920" s="11">
        <v>12</v>
      </c>
      <c r="O3920" s="11">
        <v>2019</v>
      </c>
      <c r="P3920" s="11" t="s">
        <v>112</v>
      </c>
      <c r="Q3920" s="11" t="s">
        <v>112</v>
      </c>
      <c r="R3920" s="11" t="s">
        <v>241</v>
      </c>
      <c r="S3920" s="11" t="s">
        <v>104</v>
      </c>
      <c r="T3920" s="11">
        <v>564.54592477647236</v>
      </c>
      <c r="U3920" s="11" t="str">
        <f>IF(ISERROR(VLOOKUP(I3920,'BACK INFO'!F:F,1,0)),IF(ISERROR(VLOOKUP(I3920,'BACK INFO'!H:H,1,0)),K3920,'BACK INFO'!$H$1),'BACK INFO'!$G$1)</f>
        <v>JULIE BERTRAND</v>
      </c>
    </row>
    <row r="3921" spans="1:21" s="11" customFormat="1" x14ac:dyDescent="0.35">
      <c r="A3921" s="11" t="s">
        <v>94</v>
      </c>
      <c r="B3921" s="11">
        <v>2019</v>
      </c>
      <c r="C3921" s="11">
        <v>5</v>
      </c>
      <c r="D3921" s="11" t="s">
        <v>95</v>
      </c>
      <c r="E3921" s="11" t="s">
        <v>96</v>
      </c>
      <c r="F3921" s="11" t="s">
        <v>700</v>
      </c>
      <c r="G3921" s="11" t="s">
        <v>241</v>
      </c>
      <c r="H3921" s="11" t="s">
        <v>98</v>
      </c>
      <c r="I3921" s="11" t="s">
        <v>478</v>
      </c>
      <c r="J3921" s="11" t="s">
        <v>99</v>
      </c>
      <c r="K3921" s="11" t="s">
        <v>74</v>
      </c>
      <c r="L3921" s="11" t="s">
        <v>229</v>
      </c>
      <c r="M3921" s="11" t="s">
        <v>101</v>
      </c>
      <c r="N3921" s="11">
        <v>27</v>
      </c>
      <c r="O3921" s="11">
        <v>2019</v>
      </c>
      <c r="P3921" s="11" t="s">
        <v>112</v>
      </c>
      <c r="Q3921" s="11" t="s">
        <v>112</v>
      </c>
      <c r="R3921" s="11" t="s">
        <v>241</v>
      </c>
      <c r="S3921" s="11" t="s">
        <v>104</v>
      </c>
      <c r="T3921" s="11">
        <v>812</v>
      </c>
      <c r="U3921" s="11" t="str">
        <f>IF(ISERROR(VLOOKUP(I3921,'BACK INFO'!F:F,1,0)),IF(ISERROR(VLOOKUP(I3921,'BACK INFO'!H:H,1,0)),K3921,'BACK INFO'!$H$1),'BACK INFO'!$G$1)</f>
        <v>DENISE ARNETT</v>
      </c>
    </row>
    <row r="3922" spans="1:21" s="11" customFormat="1" x14ac:dyDescent="0.35">
      <c r="A3922" s="11" t="s">
        <v>94</v>
      </c>
      <c r="B3922" s="11">
        <v>2019</v>
      </c>
      <c r="C3922" s="11">
        <v>5</v>
      </c>
      <c r="D3922" s="11" t="s">
        <v>95</v>
      </c>
      <c r="E3922" s="11" t="s">
        <v>96</v>
      </c>
      <c r="F3922" s="11" t="s">
        <v>700</v>
      </c>
      <c r="G3922" s="11" t="s">
        <v>241</v>
      </c>
      <c r="H3922" s="11" t="s">
        <v>98</v>
      </c>
      <c r="I3922" s="11" t="s">
        <v>633</v>
      </c>
      <c r="J3922" s="11" t="s">
        <v>99</v>
      </c>
      <c r="K3922" s="11" t="s">
        <v>74</v>
      </c>
      <c r="L3922" s="11" t="s">
        <v>100</v>
      </c>
      <c r="M3922" s="11" t="s">
        <v>101</v>
      </c>
      <c r="N3922" s="11">
        <v>40</v>
      </c>
      <c r="O3922" s="11">
        <v>2019</v>
      </c>
      <c r="P3922" s="11" t="s">
        <v>112</v>
      </c>
      <c r="Q3922" s="11" t="s">
        <v>112</v>
      </c>
      <c r="R3922" s="11" t="s">
        <v>241</v>
      </c>
      <c r="S3922" s="11" t="s">
        <v>104</v>
      </c>
      <c r="T3922" s="11">
        <v>1240</v>
      </c>
      <c r="U3922" s="11" t="str">
        <f>IF(ISERROR(VLOOKUP(I3922,'BACK INFO'!F:F,1,0)),IF(ISERROR(VLOOKUP(I3922,'BACK INFO'!H:H,1,0)),K3922,'BACK INFO'!$H$1),'BACK INFO'!$G$1)</f>
        <v>DENISE ARNETT</v>
      </c>
    </row>
    <row r="3923" spans="1:21" s="11" customFormat="1" x14ac:dyDescent="0.35">
      <c r="A3923" s="11" t="s">
        <v>94</v>
      </c>
      <c r="B3923" s="11">
        <v>2019</v>
      </c>
      <c r="C3923" s="11">
        <v>5</v>
      </c>
      <c r="D3923" s="11" t="s">
        <v>95</v>
      </c>
      <c r="E3923" s="11" t="s">
        <v>96</v>
      </c>
      <c r="F3923" s="11" t="s">
        <v>700</v>
      </c>
      <c r="G3923" s="11" t="s">
        <v>241</v>
      </c>
      <c r="H3923" s="11" t="s">
        <v>98</v>
      </c>
      <c r="I3923" s="11" t="s">
        <v>609</v>
      </c>
      <c r="J3923" s="11" t="s">
        <v>99</v>
      </c>
      <c r="K3923" s="11" t="s">
        <v>67</v>
      </c>
      <c r="L3923" s="11" t="s">
        <v>237</v>
      </c>
      <c r="M3923" s="11" t="s">
        <v>101</v>
      </c>
      <c r="N3923" s="11">
        <v>10</v>
      </c>
      <c r="O3923" s="11">
        <v>2019</v>
      </c>
      <c r="P3923" s="11" t="s">
        <v>112</v>
      </c>
      <c r="Q3923" s="11" t="s">
        <v>112</v>
      </c>
      <c r="R3923" s="11" t="s">
        <v>241</v>
      </c>
      <c r="S3923" s="11" t="s">
        <v>104</v>
      </c>
      <c r="T3923" s="11">
        <v>312</v>
      </c>
      <c r="U3923" s="11" t="str">
        <f>IF(ISERROR(VLOOKUP(I3923,'BACK INFO'!F:F,1,0)),IF(ISERROR(VLOOKUP(I3923,'BACK INFO'!H:H,1,0)),K3923,'BACK INFO'!$H$1),'BACK INFO'!$G$1)</f>
        <v>ANITA M. HOPKINS</v>
      </c>
    </row>
    <row r="3924" spans="1:21" s="11" customFormat="1" x14ac:dyDescent="0.35">
      <c r="A3924" s="11" t="s">
        <v>94</v>
      </c>
      <c r="B3924" s="11">
        <v>2019</v>
      </c>
      <c r="C3924" s="11">
        <v>5</v>
      </c>
      <c r="D3924" s="11" t="s">
        <v>95</v>
      </c>
      <c r="E3924" s="11" t="s">
        <v>96</v>
      </c>
      <c r="F3924" s="11" t="s">
        <v>700</v>
      </c>
      <c r="G3924" s="11" t="s">
        <v>241</v>
      </c>
      <c r="H3924" s="11" t="s">
        <v>98</v>
      </c>
      <c r="I3924" s="11" t="s">
        <v>636</v>
      </c>
      <c r="J3924" s="11" t="s">
        <v>99</v>
      </c>
      <c r="K3924" s="11" t="s">
        <v>67</v>
      </c>
      <c r="L3924" s="11" t="s">
        <v>108</v>
      </c>
      <c r="M3924" s="11" t="s">
        <v>101</v>
      </c>
      <c r="N3924" s="11">
        <v>21</v>
      </c>
      <c r="O3924" s="11">
        <v>2019</v>
      </c>
      <c r="P3924" s="11" t="s">
        <v>112</v>
      </c>
      <c r="Q3924" s="11" t="s">
        <v>112</v>
      </c>
      <c r="R3924" s="11" t="s">
        <v>241</v>
      </c>
      <c r="S3924" s="11" t="s">
        <v>104</v>
      </c>
      <c r="T3924" s="11">
        <v>772</v>
      </c>
      <c r="U3924" s="11" t="str">
        <f>IF(ISERROR(VLOOKUP(I3924,'BACK INFO'!F:F,1,0)),IF(ISERROR(VLOOKUP(I3924,'BACK INFO'!H:H,1,0)),K3924,'BACK INFO'!$H$1),'BACK INFO'!$G$1)</f>
        <v>ANITA M. HOPKINS</v>
      </c>
    </row>
    <row r="3925" spans="1:21" s="11" customFormat="1" x14ac:dyDescent="0.35">
      <c r="A3925" s="11" t="s">
        <v>94</v>
      </c>
      <c r="B3925" s="11">
        <v>2019</v>
      </c>
      <c r="C3925" s="11">
        <v>5</v>
      </c>
      <c r="D3925" s="11" t="s">
        <v>95</v>
      </c>
      <c r="E3925" s="11" t="s">
        <v>96</v>
      </c>
      <c r="F3925" s="11" t="s">
        <v>700</v>
      </c>
      <c r="G3925" s="11" t="s">
        <v>241</v>
      </c>
      <c r="H3925" s="11" t="s">
        <v>98</v>
      </c>
      <c r="I3925" s="11" t="s">
        <v>179</v>
      </c>
      <c r="J3925" s="11" t="s">
        <v>99</v>
      </c>
      <c r="K3925" s="11" t="s">
        <v>67</v>
      </c>
      <c r="L3925" s="11" t="s">
        <v>108</v>
      </c>
      <c r="M3925" s="11" t="s">
        <v>101</v>
      </c>
      <c r="N3925" s="11">
        <v>14</v>
      </c>
      <c r="O3925" s="11">
        <v>2019</v>
      </c>
      <c r="P3925" s="11" t="s">
        <v>112</v>
      </c>
      <c r="Q3925" s="11" t="s">
        <v>112</v>
      </c>
      <c r="R3925" s="11" t="s">
        <v>241</v>
      </c>
      <c r="S3925" s="11" t="s">
        <v>104</v>
      </c>
      <c r="T3925" s="11">
        <v>405</v>
      </c>
      <c r="U3925" s="11" t="str">
        <f>IF(ISERROR(VLOOKUP(I3925,'BACK INFO'!F:F,1,0)),IF(ISERROR(VLOOKUP(I3925,'BACK INFO'!H:H,1,0)),K3925,'BACK INFO'!$H$1),'BACK INFO'!$G$1)</f>
        <v>ANITA M. HOPKINS</v>
      </c>
    </row>
    <row r="3926" spans="1:21" s="11" customFormat="1" x14ac:dyDescent="0.35">
      <c r="A3926" s="11" t="s">
        <v>94</v>
      </c>
      <c r="B3926" s="11">
        <v>2019</v>
      </c>
      <c r="C3926" s="11">
        <v>5</v>
      </c>
      <c r="D3926" s="11" t="s">
        <v>95</v>
      </c>
      <c r="E3926" s="11" t="s">
        <v>96</v>
      </c>
      <c r="F3926" s="11" t="s">
        <v>700</v>
      </c>
      <c r="G3926" s="11" t="s">
        <v>241</v>
      </c>
      <c r="H3926" s="11" t="s">
        <v>98</v>
      </c>
      <c r="I3926" s="11" t="s">
        <v>610</v>
      </c>
      <c r="J3926" s="11" t="s">
        <v>99</v>
      </c>
      <c r="K3926" s="11" t="s">
        <v>67</v>
      </c>
      <c r="L3926" s="11" t="s">
        <v>108</v>
      </c>
      <c r="M3926" s="11" t="s">
        <v>101</v>
      </c>
      <c r="N3926" s="11">
        <v>12</v>
      </c>
      <c r="O3926" s="11">
        <v>2019</v>
      </c>
      <c r="P3926" s="11" t="s">
        <v>112</v>
      </c>
      <c r="Q3926" s="11" t="s">
        <v>112</v>
      </c>
      <c r="R3926" s="11" t="s">
        <v>241</v>
      </c>
      <c r="S3926" s="11" t="s">
        <v>104</v>
      </c>
      <c r="T3926" s="11">
        <v>366</v>
      </c>
      <c r="U3926" s="11" t="str">
        <f>IF(ISERROR(VLOOKUP(I3926,'BACK INFO'!F:F,1,0)),IF(ISERROR(VLOOKUP(I3926,'BACK INFO'!H:H,1,0)),K3926,'BACK INFO'!$H$1),'BACK INFO'!$G$1)</f>
        <v>ANITA M. HOPKINS</v>
      </c>
    </row>
    <row r="3927" spans="1:21" s="11" customFormat="1" x14ac:dyDescent="0.35">
      <c r="A3927" s="11" t="s">
        <v>94</v>
      </c>
      <c r="B3927" s="11">
        <v>2019</v>
      </c>
      <c r="C3927" s="11">
        <v>5</v>
      </c>
      <c r="D3927" s="11" t="s">
        <v>95</v>
      </c>
      <c r="E3927" s="11" t="s">
        <v>96</v>
      </c>
      <c r="F3927" s="11" t="s">
        <v>700</v>
      </c>
      <c r="G3927" s="11" t="s">
        <v>241</v>
      </c>
      <c r="H3927" s="11" t="s">
        <v>98</v>
      </c>
      <c r="I3927" s="11" t="s">
        <v>64</v>
      </c>
      <c r="J3927" s="11" t="s">
        <v>99</v>
      </c>
      <c r="K3927" s="11" t="s">
        <v>54</v>
      </c>
      <c r="L3927" s="11" t="s">
        <v>165</v>
      </c>
      <c r="M3927" s="11" t="s">
        <v>101</v>
      </c>
      <c r="N3927" s="11">
        <v>6</v>
      </c>
      <c r="O3927" s="11">
        <v>2019</v>
      </c>
      <c r="P3927" s="11" t="s">
        <v>112</v>
      </c>
      <c r="Q3927" s="11" t="s">
        <v>112</v>
      </c>
      <c r="R3927" s="11" t="s">
        <v>241</v>
      </c>
      <c r="S3927" s="11" t="s">
        <v>104</v>
      </c>
      <c r="T3927" s="11">
        <v>112.5</v>
      </c>
      <c r="U3927" s="11" t="str">
        <f>IF(ISERROR(VLOOKUP(I3927,'BACK INFO'!F:F,1,0)),IF(ISERROR(VLOOKUP(I3927,'BACK INFO'!H:H,1,0)),K3927,'BACK INFO'!$H$1),'BACK INFO'!$G$1)</f>
        <v>PAIGE ALYSE STRAUGHAN</v>
      </c>
    </row>
    <row r="3928" spans="1:21" s="11" customFormat="1" x14ac:dyDescent="0.35">
      <c r="A3928" s="11" t="s">
        <v>94</v>
      </c>
      <c r="B3928" s="11">
        <v>2019</v>
      </c>
      <c r="C3928" s="11">
        <v>5</v>
      </c>
      <c r="D3928" s="11" t="s">
        <v>95</v>
      </c>
      <c r="E3928" s="11" t="s">
        <v>96</v>
      </c>
      <c r="F3928" s="11" t="s">
        <v>700</v>
      </c>
      <c r="G3928" s="11" t="s">
        <v>241</v>
      </c>
      <c r="H3928" s="11" t="s">
        <v>106</v>
      </c>
      <c r="I3928" s="11" t="s">
        <v>355</v>
      </c>
      <c r="J3928" s="11" t="s">
        <v>120</v>
      </c>
      <c r="K3928" s="11" t="s">
        <v>66</v>
      </c>
      <c r="L3928" s="11" t="s">
        <v>121</v>
      </c>
      <c r="M3928" s="11" t="s">
        <v>122</v>
      </c>
      <c r="N3928" s="11">
        <v>1</v>
      </c>
      <c r="O3928" s="11">
        <v>2019</v>
      </c>
      <c r="P3928" s="11" t="s">
        <v>112</v>
      </c>
      <c r="Q3928" s="11" t="s">
        <v>112</v>
      </c>
      <c r="R3928" s="11" t="s">
        <v>241</v>
      </c>
      <c r="S3928" s="11" t="s">
        <v>104</v>
      </c>
      <c r="T3928" s="11">
        <v>69.45983891228849</v>
      </c>
      <c r="U3928" s="11" t="str">
        <f>IF(ISERROR(VLOOKUP(I3928,'BACK INFO'!F:F,1,0)),IF(ISERROR(VLOOKUP(I3928,'BACK INFO'!H:H,1,0)),K3928,'BACK INFO'!$H$1),'BACK INFO'!$G$1)</f>
        <v>SHOUTOUTAGENCY</v>
      </c>
    </row>
    <row r="3929" spans="1:21" s="11" customFormat="1" x14ac:dyDescent="0.35">
      <c r="A3929" s="11" t="s">
        <v>94</v>
      </c>
      <c r="B3929" s="11">
        <v>2019</v>
      </c>
      <c r="C3929" s="11">
        <v>5</v>
      </c>
      <c r="D3929" s="11" t="s">
        <v>95</v>
      </c>
      <c r="E3929" s="11" t="s">
        <v>96</v>
      </c>
      <c r="F3929" s="11" t="s">
        <v>700</v>
      </c>
      <c r="G3929" s="11" t="s">
        <v>241</v>
      </c>
      <c r="H3929" s="11" t="s">
        <v>106</v>
      </c>
      <c r="I3929" s="11" t="s">
        <v>195</v>
      </c>
      <c r="J3929" s="11" t="s">
        <v>99</v>
      </c>
      <c r="K3929" s="11" t="s">
        <v>72</v>
      </c>
      <c r="L3929" s="11" t="s">
        <v>114</v>
      </c>
      <c r="M3929" s="11" t="s">
        <v>101</v>
      </c>
      <c r="N3929" s="11">
        <v>100</v>
      </c>
      <c r="O3929" s="11">
        <v>2019</v>
      </c>
      <c r="P3929" s="11" t="s">
        <v>112</v>
      </c>
      <c r="Q3929" s="11" t="s">
        <v>112</v>
      </c>
      <c r="R3929" s="11" t="s">
        <v>241</v>
      </c>
      <c r="S3929" s="11" t="s">
        <v>104</v>
      </c>
      <c r="T3929" s="11">
        <v>700</v>
      </c>
      <c r="U3929" s="11" t="str">
        <f>IF(ISERROR(VLOOKUP(I3929,'BACK INFO'!F:F,1,0)),IF(ISERROR(VLOOKUP(I3929,'BACK INFO'!H:H,1,0)),K3929,'BACK INFO'!$H$1),'BACK INFO'!$G$1)</f>
        <v>BILL MILLER AND COMPANY</v>
      </c>
    </row>
    <row r="3930" spans="1:21" s="11" customFormat="1" x14ac:dyDescent="0.35">
      <c r="A3930" s="11" t="s">
        <v>94</v>
      </c>
      <c r="B3930" s="11">
        <v>2019</v>
      </c>
      <c r="C3930" s="11">
        <v>5</v>
      </c>
      <c r="D3930" s="11" t="s">
        <v>95</v>
      </c>
      <c r="E3930" s="11" t="s">
        <v>96</v>
      </c>
      <c r="F3930" s="11" t="s">
        <v>700</v>
      </c>
      <c r="G3930" s="11" t="s">
        <v>241</v>
      </c>
      <c r="H3930" s="11" t="s">
        <v>106</v>
      </c>
      <c r="I3930" s="11" t="s">
        <v>123</v>
      </c>
      <c r="J3930" s="11" t="s">
        <v>99</v>
      </c>
      <c r="K3930" s="11" t="s">
        <v>68</v>
      </c>
      <c r="L3930" s="11" t="s">
        <v>129</v>
      </c>
      <c r="M3930" s="11" t="s">
        <v>122</v>
      </c>
      <c r="N3930" s="11">
        <v>9</v>
      </c>
      <c r="O3930" s="11">
        <v>2019</v>
      </c>
      <c r="P3930" s="11" t="s">
        <v>112</v>
      </c>
      <c r="Q3930" s="11" t="s">
        <v>112</v>
      </c>
      <c r="R3930" s="11" t="s">
        <v>241</v>
      </c>
      <c r="S3930" s="11" t="s">
        <v>104</v>
      </c>
      <c r="T3930" s="11">
        <v>73.5</v>
      </c>
      <c r="U3930" s="11" t="str">
        <f>IF(ISERROR(VLOOKUP(I3930,'BACK INFO'!F:F,1,0)),IF(ISERROR(VLOOKUP(I3930,'BACK INFO'!H:H,1,0)),K3930,'BACK INFO'!$H$1),'BACK INFO'!$G$1)</f>
        <v>STEPHANIE VITALI</v>
      </c>
    </row>
    <row r="3931" spans="1:21" s="11" customFormat="1" x14ac:dyDescent="0.35">
      <c r="A3931" s="11" t="s">
        <v>94</v>
      </c>
      <c r="B3931" s="11">
        <v>2019</v>
      </c>
      <c r="C3931" s="11">
        <v>5</v>
      </c>
      <c r="D3931" s="11" t="s">
        <v>95</v>
      </c>
      <c r="E3931" s="11" t="s">
        <v>96</v>
      </c>
      <c r="F3931" s="11" t="s">
        <v>700</v>
      </c>
      <c r="G3931" s="11" t="s">
        <v>241</v>
      </c>
      <c r="H3931" s="11" t="s">
        <v>106</v>
      </c>
      <c r="I3931" s="11" t="s">
        <v>543</v>
      </c>
      <c r="J3931" s="11" t="s">
        <v>99</v>
      </c>
      <c r="K3931" s="11" t="s">
        <v>72</v>
      </c>
      <c r="L3931" s="11" t="s">
        <v>452</v>
      </c>
      <c r="M3931" s="11" t="s">
        <v>101</v>
      </c>
      <c r="N3931" s="11">
        <v>40</v>
      </c>
      <c r="O3931" s="11">
        <v>2019</v>
      </c>
      <c r="P3931" s="11" t="s">
        <v>112</v>
      </c>
      <c r="Q3931" s="11" t="s">
        <v>112</v>
      </c>
      <c r="R3931" s="11" t="s">
        <v>241</v>
      </c>
      <c r="S3931" s="11" t="s">
        <v>104</v>
      </c>
      <c r="T3931" s="11">
        <v>572</v>
      </c>
      <c r="U3931" s="11" t="str">
        <f>IF(ISERROR(VLOOKUP(I3931,'BACK INFO'!F:F,1,0)),IF(ISERROR(VLOOKUP(I3931,'BACK INFO'!H:H,1,0)),K3931,'BACK INFO'!$H$1),'BACK INFO'!$G$1)</f>
        <v>BILL MILLER AND COMPANY</v>
      </c>
    </row>
    <row r="3932" spans="1:21" s="11" customFormat="1" x14ac:dyDescent="0.35">
      <c r="A3932" s="11" t="s">
        <v>94</v>
      </c>
      <c r="B3932" s="11">
        <v>2019</v>
      </c>
      <c r="C3932" s="11">
        <v>5</v>
      </c>
      <c r="D3932" s="11" t="s">
        <v>95</v>
      </c>
      <c r="E3932" s="11" t="s">
        <v>96</v>
      </c>
      <c r="F3932" s="11" t="s">
        <v>700</v>
      </c>
      <c r="G3932" s="11" t="s">
        <v>241</v>
      </c>
      <c r="H3932" s="11" t="s">
        <v>106</v>
      </c>
      <c r="I3932" s="11" t="s">
        <v>162</v>
      </c>
      <c r="J3932" s="11" t="s">
        <v>99</v>
      </c>
      <c r="K3932" s="11" t="s">
        <v>72</v>
      </c>
      <c r="L3932" s="11" t="s">
        <v>114</v>
      </c>
      <c r="M3932" s="11" t="s">
        <v>101</v>
      </c>
      <c r="N3932" s="11">
        <v>6</v>
      </c>
      <c r="O3932" s="11">
        <v>2019</v>
      </c>
      <c r="P3932" s="11" t="s">
        <v>112</v>
      </c>
      <c r="Q3932" s="11" t="s">
        <v>112</v>
      </c>
      <c r="R3932" s="11" t="s">
        <v>241</v>
      </c>
      <c r="S3932" s="11" t="s">
        <v>104</v>
      </c>
      <c r="T3932" s="11">
        <v>126</v>
      </c>
      <c r="U3932" s="11" t="str">
        <f>IF(ISERROR(VLOOKUP(I3932,'BACK INFO'!F:F,1,0)),IF(ISERROR(VLOOKUP(I3932,'BACK INFO'!H:H,1,0)),K3932,'BACK INFO'!$H$1),'BACK INFO'!$G$1)</f>
        <v>BILL MILLER AND COMPANY</v>
      </c>
    </row>
    <row r="3933" spans="1:21" s="11" customFormat="1" x14ac:dyDescent="0.35">
      <c r="A3933" s="11" t="s">
        <v>94</v>
      </c>
      <c r="B3933" s="11">
        <v>2019</v>
      </c>
      <c r="C3933" s="11">
        <v>5</v>
      </c>
      <c r="D3933" s="11" t="s">
        <v>95</v>
      </c>
      <c r="E3933" s="11" t="s">
        <v>96</v>
      </c>
      <c r="F3933" s="11" t="s">
        <v>700</v>
      </c>
      <c r="G3933" s="11" t="s">
        <v>241</v>
      </c>
      <c r="H3933" s="11" t="s">
        <v>106</v>
      </c>
      <c r="I3933" s="11" t="s">
        <v>407</v>
      </c>
      <c r="J3933" s="11" t="s">
        <v>99</v>
      </c>
      <c r="K3933" s="11" t="s">
        <v>72</v>
      </c>
      <c r="L3933" s="11" t="s">
        <v>114</v>
      </c>
      <c r="M3933" s="11" t="s">
        <v>101</v>
      </c>
      <c r="N3933" s="11">
        <v>1</v>
      </c>
      <c r="O3933" s="11">
        <v>2019</v>
      </c>
      <c r="P3933" s="11" t="s">
        <v>112</v>
      </c>
      <c r="Q3933" s="11" t="s">
        <v>112</v>
      </c>
      <c r="R3933" s="11" t="s">
        <v>241</v>
      </c>
      <c r="S3933" s="11" t="s">
        <v>104</v>
      </c>
      <c r="T3933" s="11">
        <v>21</v>
      </c>
      <c r="U3933" s="11" t="str">
        <f>IF(ISERROR(VLOOKUP(I3933,'BACK INFO'!F:F,1,0)),IF(ISERROR(VLOOKUP(I3933,'BACK INFO'!H:H,1,0)),K3933,'BACK INFO'!$H$1),'BACK INFO'!$G$1)</f>
        <v>BILL MILLER AND COMPANY</v>
      </c>
    </row>
    <row r="3934" spans="1:21" s="11" customFormat="1" x14ac:dyDescent="0.35">
      <c r="A3934" s="11" t="s">
        <v>94</v>
      </c>
      <c r="B3934" s="11">
        <v>2019</v>
      </c>
      <c r="C3934" s="11">
        <v>5</v>
      </c>
      <c r="D3934" s="11" t="s">
        <v>95</v>
      </c>
      <c r="E3934" s="11" t="s">
        <v>96</v>
      </c>
      <c r="F3934" s="11" t="s">
        <v>700</v>
      </c>
      <c r="G3934" s="11" t="s">
        <v>241</v>
      </c>
      <c r="H3934" s="11" t="s">
        <v>106</v>
      </c>
      <c r="I3934" s="11" t="s">
        <v>371</v>
      </c>
      <c r="J3934" s="11" t="s">
        <v>99</v>
      </c>
      <c r="K3934" s="11" t="s">
        <v>72</v>
      </c>
      <c r="L3934" s="11" t="s">
        <v>114</v>
      </c>
      <c r="M3934" s="11" t="s">
        <v>101</v>
      </c>
      <c r="N3934" s="11">
        <v>5</v>
      </c>
      <c r="O3934" s="11">
        <v>2019</v>
      </c>
      <c r="P3934" s="11" t="s">
        <v>112</v>
      </c>
      <c r="Q3934" s="11" t="s">
        <v>112</v>
      </c>
      <c r="R3934" s="11" t="s">
        <v>241</v>
      </c>
      <c r="S3934" s="11" t="s">
        <v>104</v>
      </c>
      <c r="T3934" s="11">
        <v>151</v>
      </c>
      <c r="U3934" s="11" t="str">
        <f>IF(ISERROR(VLOOKUP(I3934,'BACK INFO'!F:F,1,0)),IF(ISERROR(VLOOKUP(I3934,'BACK INFO'!H:H,1,0)),K3934,'BACK INFO'!$H$1),'BACK INFO'!$G$1)</f>
        <v>BILL MILLER AND COMPANY</v>
      </c>
    </row>
    <row r="3935" spans="1:21" s="11" customFormat="1" x14ac:dyDescent="0.35">
      <c r="A3935" s="11" t="s">
        <v>94</v>
      </c>
      <c r="B3935" s="11">
        <v>2019</v>
      </c>
      <c r="C3935" s="11">
        <v>5</v>
      </c>
      <c r="D3935" s="11" t="s">
        <v>95</v>
      </c>
      <c r="E3935" s="11" t="s">
        <v>96</v>
      </c>
      <c r="F3935" s="11" t="s">
        <v>700</v>
      </c>
      <c r="G3935" s="11" t="s">
        <v>241</v>
      </c>
      <c r="H3935" s="11" t="s">
        <v>106</v>
      </c>
      <c r="I3935" s="11" t="s">
        <v>465</v>
      </c>
      <c r="J3935" s="11" t="s">
        <v>99</v>
      </c>
      <c r="K3935" s="11" t="s">
        <v>67</v>
      </c>
      <c r="L3935" s="11" t="s">
        <v>231</v>
      </c>
      <c r="M3935" s="11" t="s">
        <v>101</v>
      </c>
      <c r="N3935" s="11">
        <v>8</v>
      </c>
      <c r="O3935" s="11">
        <v>2019</v>
      </c>
      <c r="P3935" s="11" t="s">
        <v>112</v>
      </c>
      <c r="Q3935" s="11" t="s">
        <v>112</v>
      </c>
      <c r="R3935" s="11" t="s">
        <v>241</v>
      </c>
      <c r="S3935" s="11" t="s">
        <v>104</v>
      </c>
      <c r="T3935" s="11">
        <v>104</v>
      </c>
      <c r="U3935" s="11" t="str">
        <f>IF(ISERROR(VLOOKUP(I3935,'BACK INFO'!F:F,1,0)),IF(ISERROR(VLOOKUP(I3935,'BACK INFO'!H:H,1,0)),K3935,'BACK INFO'!$H$1),'BACK INFO'!$G$1)</f>
        <v>ANITA M. HOPKINS</v>
      </c>
    </row>
    <row r="3936" spans="1:21" s="11" customFormat="1" x14ac:dyDescent="0.35">
      <c r="A3936" s="11" t="s">
        <v>94</v>
      </c>
      <c r="B3936" s="11">
        <v>2019</v>
      </c>
      <c r="C3936" s="11">
        <v>5</v>
      </c>
      <c r="D3936" s="11" t="s">
        <v>95</v>
      </c>
      <c r="E3936" s="11" t="s">
        <v>96</v>
      </c>
      <c r="F3936" s="11" t="s">
        <v>700</v>
      </c>
      <c r="G3936" s="11" t="s">
        <v>241</v>
      </c>
      <c r="H3936" s="11" t="s">
        <v>106</v>
      </c>
      <c r="I3936" s="11" t="s">
        <v>596</v>
      </c>
      <c r="J3936" s="11" t="s">
        <v>99</v>
      </c>
      <c r="K3936" s="11" t="s">
        <v>72</v>
      </c>
      <c r="L3936" s="11" t="s">
        <v>114</v>
      </c>
      <c r="M3936" s="11" t="s">
        <v>101</v>
      </c>
      <c r="N3936" s="11">
        <v>6</v>
      </c>
      <c r="O3936" s="11">
        <v>2019</v>
      </c>
      <c r="P3936" s="11" t="s">
        <v>112</v>
      </c>
      <c r="Q3936" s="11" t="s">
        <v>112</v>
      </c>
      <c r="R3936" s="11" t="s">
        <v>241</v>
      </c>
      <c r="S3936" s="11" t="s">
        <v>104</v>
      </c>
      <c r="T3936" s="11">
        <v>78</v>
      </c>
      <c r="U3936" s="11" t="str">
        <f>IF(ISERROR(VLOOKUP(I3936,'BACK INFO'!F:F,1,0)),IF(ISERROR(VLOOKUP(I3936,'BACK INFO'!H:H,1,0)),K3936,'BACK INFO'!$H$1),'BACK INFO'!$G$1)</f>
        <v>BILL MILLER AND COMPANY</v>
      </c>
    </row>
    <row r="3937" spans="1:21" s="11" customFormat="1" x14ac:dyDescent="0.35">
      <c r="A3937" s="11" t="s">
        <v>94</v>
      </c>
      <c r="B3937" s="11">
        <v>2019</v>
      </c>
      <c r="C3937" s="11">
        <v>5</v>
      </c>
      <c r="D3937" s="11" t="s">
        <v>95</v>
      </c>
      <c r="E3937" s="11" t="s">
        <v>96</v>
      </c>
      <c r="F3937" s="11" t="s">
        <v>700</v>
      </c>
      <c r="G3937" s="11" t="s">
        <v>241</v>
      </c>
      <c r="H3937" s="11" t="s">
        <v>106</v>
      </c>
      <c r="I3937" s="11" t="s">
        <v>305</v>
      </c>
      <c r="J3937" s="11" t="s">
        <v>99</v>
      </c>
      <c r="K3937" s="11" t="s">
        <v>67</v>
      </c>
      <c r="L3937" s="11" t="s">
        <v>234</v>
      </c>
      <c r="M3937" s="11" t="s">
        <v>101</v>
      </c>
      <c r="N3937" s="11">
        <v>119</v>
      </c>
      <c r="O3937" s="11">
        <v>2019</v>
      </c>
      <c r="P3937" s="11" t="s">
        <v>112</v>
      </c>
      <c r="Q3937" s="11" t="s">
        <v>112</v>
      </c>
      <c r="R3937" s="11" t="s">
        <v>241</v>
      </c>
      <c r="S3937" s="11" t="s">
        <v>104</v>
      </c>
      <c r="T3937" s="11">
        <v>1577</v>
      </c>
      <c r="U3937" s="11" t="str">
        <f>IF(ISERROR(VLOOKUP(I3937,'BACK INFO'!F:F,1,0)),IF(ISERROR(VLOOKUP(I3937,'BACK INFO'!H:H,1,0)),K3937,'BACK INFO'!$H$1),'BACK INFO'!$G$1)</f>
        <v>ANITA M. HOPKINS</v>
      </c>
    </row>
    <row r="3938" spans="1:21" s="11" customFormat="1" x14ac:dyDescent="0.35">
      <c r="A3938" s="11" t="s">
        <v>94</v>
      </c>
      <c r="B3938" s="11">
        <v>2019</v>
      </c>
      <c r="C3938" s="11">
        <v>5</v>
      </c>
      <c r="D3938" s="11" t="s">
        <v>95</v>
      </c>
      <c r="E3938" s="11" t="s">
        <v>96</v>
      </c>
      <c r="F3938" s="11" t="s">
        <v>700</v>
      </c>
      <c r="G3938" s="11" t="s">
        <v>241</v>
      </c>
      <c r="H3938" s="11" t="s">
        <v>106</v>
      </c>
      <c r="I3938" s="11" t="s">
        <v>172</v>
      </c>
      <c r="J3938" s="11" t="s">
        <v>99</v>
      </c>
      <c r="K3938" s="11" t="s">
        <v>67</v>
      </c>
      <c r="L3938" s="11" t="s">
        <v>173</v>
      </c>
      <c r="M3938" s="11" t="s">
        <v>101</v>
      </c>
      <c r="N3938" s="11">
        <v>42</v>
      </c>
      <c r="O3938" s="11">
        <v>2019</v>
      </c>
      <c r="P3938" s="11" t="s">
        <v>112</v>
      </c>
      <c r="Q3938" s="11" t="s">
        <v>112</v>
      </c>
      <c r="R3938" s="11" t="s">
        <v>241</v>
      </c>
      <c r="S3938" s="11" t="s">
        <v>104</v>
      </c>
      <c r="T3938" s="11">
        <v>623</v>
      </c>
      <c r="U3938" s="11" t="str">
        <f>IF(ISERROR(VLOOKUP(I3938,'BACK INFO'!F:F,1,0)),IF(ISERROR(VLOOKUP(I3938,'BACK INFO'!H:H,1,0)),K3938,'BACK INFO'!$H$1),'BACK INFO'!$G$1)</f>
        <v>ANITA M. HOPKINS</v>
      </c>
    </row>
    <row r="3939" spans="1:21" s="11" customFormat="1" x14ac:dyDescent="0.35">
      <c r="A3939" s="11" t="s">
        <v>94</v>
      </c>
      <c r="B3939" s="11">
        <v>2019</v>
      </c>
      <c r="C3939" s="11">
        <v>5</v>
      </c>
      <c r="D3939" s="11" t="s">
        <v>95</v>
      </c>
      <c r="E3939" s="11" t="s">
        <v>96</v>
      </c>
      <c r="F3939" s="11" t="s">
        <v>700</v>
      </c>
      <c r="G3939" s="11" t="s">
        <v>241</v>
      </c>
      <c r="H3939" s="11" t="s">
        <v>106</v>
      </c>
      <c r="I3939" s="11" t="s">
        <v>634</v>
      </c>
      <c r="J3939" s="11" t="s">
        <v>120</v>
      </c>
      <c r="K3939" s="11" t="s">
        <v>66</v>
      </c>
      <c r="L3939" s="11" t="s">
        <v>121</v>
      </c>
      <c r="M3939" s="11" t="s">
        <v>122</v>
      </c>
      <c r="N3939" s="11">
        <v>17</v>
      </c>
      <c r="O3939" s="11">
        <v>2019</v>
      </c>
      <c r="P3939" s="11" t="s">
        <v>112</v>
      </c>
      <c r="Q3939" s="11" t="s">
        <v>112</v>
      </c>
      <c r="R3939" s="11" t="s">
        <v>241</v>
      </c>
      <c r="S3939" s="11" t="s">
        <v>104</v>
      </c>
      <c r="T3939" s="11">
        <v>241.63156727998228</v>
      </c>
      <c r="U3939" s="11" t="str">
        <f>IF(ISERROR(VLOOKUP(I3939,'BACK INFO'!F:F,1,0)),IF(ISERROR(VLOOKUP(I3939,'BACK INFO'!H:H,1,0)),K3939,'BACK INFO'!$H$1),'BACK INFO'!$G$1)</f>
        <v>SHOUTOUTAGENCY</v>
      </c>
    </row>
    <row r="3940" spans="1:21" s="11" customFormat="1" x14ac:dyDescent="0.35">
      <c r="A3940" s="11" t="s">
        <v>94</v>
      </c>
      <c r="B3940" s="11">
        <v>2019</v>
      </c>
      <c r="C3940" s="11">
        <v>5</v>
      </c>
      <c r="D3940" s="11" t="s">
        <v>95</v>
      </c>
      <c r="E3940" s="11" t="s">
        <v>96</v>
      </c>
      <c r="F3940" s="11" t="s">
        <v>700</v>
      </c>
      <c r="G3940" s="11" t="s">
        <v>241</v>
      </c>
      <c r="H3940" s="11" t="s">
        <v>106</v>
      </c>
      <c r="I3940" s="11" t="s">
        <v>637</v>
      </c>
      <c r="J3940" s="11" t="s">
        <v>99</v>
      </c>
      <c r="K3940" s="11" t="s">
        <v>73</v>
      </c>
      <c r="L3940" s="11" t="s">
        <v>127</v>
      </c>
      <c r="M3940" s="11" t="s">
        <v>101</v>
      </c>
      <c r="N3940" s="11">
        <v>12</v>
      </c>
      <c r="O3940" s="11">
        <v>2019</v>
      </c>
      <c r="P3940" s="11" t="s">
        <v>112</v>
      </c>
      <c r="Q3940" s="11" t="s">
        <v>112</v>
      </c>
      <c r="R3940" s="11" t="s">
        <v>241</v>
      </c>
      <c r="S3940" s="11" t="s">
        <v>104</v>
      </c>
      <c r="T3940" s="11">
        <v>212</v>
      </c>
      <c r="U3940" s="11" t="str">
        <f>IF(ISERROR(VLOOKUP(I3940,'BACK INFO'!F:F,1,0)),IF(ISERROR(VLOOKUP(I3940,'BACK INFO'!H:H,1,0)),K3940,'BACK INFO'!$H$1),'BACK INFO'!$G$1)</f>
        <v>PHYLLIS POSNER</v>
      </c>
    </row>
    <row r="3941" spans="1:21" s="11" customFormat="1" x14ac:dyDescent="0.35">
      <c r="A3941" s="11" t="s">
        <v>94</v>
      </c>
      <c r="B3941" s="11">
        <v>2019</v>
      </c>
      <c r="C3941" s="11">
        <v>5</v>
      </c>
      <c r="D3941" s="11" t="s">
        <v>95</v>
      </c>
      <c r="E3941" s="11" t="s">
        <v>96</v>
      </c>
      <c r="F3941" s="11" t="s">
        <v>700</v>
      </c>
      <c r="G3941" s="11" t="s">
        <v>241</v>
      </c>
      <c r="H3941" s="11" t="s">
        <v>106</v>
      </c>
      <c r="I3941" s="11" t="s">
        <v>478</v>
      </c>
      <c r="J3941" s="11" t="s">
        <v>99</v>
      </c>
      <c r="K3941" s="11" t="s">
        <v>74</v>
      </c>
      <c r="L3941" s="11" t="s">
        <v>229</v>
      </c>
      <c r="M3941" s="11" t="s">
        <v>101</v>
      </c>
      <c r="N3941" s="11">
        <v>12</v>
      </c>
      <c r="O3941" s="11">
        <v>2019</v>
      </c>
      <c r="P3941" s="11" t="s">
        <v>112</v>
      </c>
      <c r="Q3941" s="11" t="s">
        <v>112</v>
      </c>
      <c r="R3941" s="11" t="s">
        <v>241</v>
      </c>
      <c r="S3941" s="11" t="s">
        <v>104</v>
      </c>
      <c r="T3941" s="11">
        <v>196</v>
      </c>
      <c r="U3941" s="11" t="str">
        <f>IF(ISERROR(VLOOKUP(I3941,'BACK INFO'!F:F,1,0)),IF(ISERROR(VLOOKUP(I3941,'BACK INFO'!H:H,1,0)),K3941,'BACK INFO'!$H$1),'BACK INFO'!$G$1)</f>
        <v>DENISE ARNETT</v>
      </c>
    </row>
    <row r="3942" spans="1:21" s="11" customFormat="1" x14ac:dyDescent="0.35">
      <c r="A3942" s="11" t="s">
        <v>94</v>
      </c>
      <c r="B3942" s="11">
        <v>2019</v>
      </c>
      <c r="C3942" s="11">
        <v>5</v>
      </c>
      <c r="D3942" s="11" t="s">
        <v>95</v>
      </c>
      <c r="E3942" s="11" t="s">
        <v>96</v>
      </c>
      <c r="F3942" s="11" t="s">
        <v>700</v>
      </c>
      <c r="G3942" s="11" t="s">
        <v>241</v>
      </c>
      <c r="H3942" s="11" t="s">
        <v>106</v>
      </c>
      <c r="I3942" s="11" t="s">
        <v>533</v>
      </c>
      <c r="J3942" s="11" t="s">
        <v>99</v>
      </c>
      <c r="K3942" s="11" t="s">
        <v>67</v>
      </c>
      <c r="L3942" s="11" t="s">
        <v>133</v>
      </c>
      <c r="M3942" s="11" t="s">
        <v>101</v>
      </c>
      <c r="N3942" s="11">
        <v>12</v>
      </c>
      <c r="O3942" s="11">
        <v>2019</v>
      </c>
      <c r="P3942" s="11" t="s">
        <v>112</v>
      </c>
      <c r="Q3942" s="11" t="s">
        <v>112</v>
      </c>
      <c r="R3942" s="11" t="s">
        <v>241</v>
      </c>
      <c r="S3942" s="11" t="s">
        <v>104</v>
      </c>
      <c r="T3942" s="11">
        <v>186</v>
      </c>
      <c r="U3942" s="11" t="str">
        <f>IF(ISERROR(VLOOKUP(I3942,'BACK INFO'!F:F,1,0)),IF(ISERROR(VLOOKUP(I3942,'BACK INFO'!H:H,1,0)),K3942,'BACK INFO'!$H$1),'BACK INFO'!$G$1)</f>
        <v>ANITA M. HOPKINS</v>
      </c>
    </row>
    <row r="3943" spans="1:21" s="11" customFormat="1" x14ac:dyDescent="0.35">
      <c r="A3943" s="11" t="s">
        <v>94</v>
      </c>
      <c r="B3943" s="11">
        <v>2019</v>
      </c>
      <c r="C3943" s="11">
        <v>5</v>
      </c>
      <c r="D3943" s="11" t="s">
        <v>95</v>
      </c>
      <c r="E3943" s="11" t="s">
        <v>96</v>
      </c>
      <c r="F3943" s="11" t="s">
        <v>700</v>
      </c>
      <c r="G3943" s="11" t="s">
        <v>241</v>
      </c>
      <c r="H3943" s="11" t="s">
        <v>106</v>
      </c>
      <c r="I3943" s="11" t="s">
        <v>633</v>
      </c>
      <c r="J3943" s="11" t="s">
        <v>99</v>
      </c>
      <c r="K3943" s="11" t="s">
        <v>74</v>
      </c>
      <c r="L3943" s="11" t="s">
        <v>100</v>
      </c>
      <c r="M3943" s="11" t="s">
        <v>101</v>
      </c>
      <c r="N3943" s="11">
        <v>36</v>
      </c>
      <c r="O3943" s="11">
        <v>2019</v>
      </c>
      <c r="P3943" s="11" t="s">
        <v>112</v>
      </c>
      <c r="Q3943" s="11" t="s">
        <v>112</v>
      </c>
      <c r="R3943" s="11" t="s">
        <v>241</v>
      </c>
      <c r="S3943" s="11" t="s">
        <v>104</v>
      </c>
      <c r="T3943" s="11">
        <v>430</v>
      </c>
      <c r="U3943" s="11" t="str">
        <f>IF(ISERROR(VLOOKUP(I3943,'BACK INFO'!F:F,1,0)),IF(ISERROR(VLOOKUP(I3943,'BACK INFO'!H:H,1,0)),K3943,'BACK INFO'!$H$1),'BACK INFO'!$G$1)</f>
        <v>DENISE ARNETT</v>
      </c>
    </row>
    <row r="3944" spans="1:21" s="11" customFormat="1" x14ac:dyDescent="0.35">
      <c r="A3944" s="11" t="s">
        <v>94</v>
      </c>
      <c r="B3944" s="11">
        <v>2019</v>
      </c>
      <c r="C3944" s="11">
        <v>5</v>
      </c>
      <c r="D3944" s="11" t="s">
        <v>95</v>
      </c>
      <c r="E3944" s="11" t="s">
        <v>96</v>
      </c>
      <c r="F3944" s="11" t="s">
        <v>700</v>
      </c>
      <c r="G3944" s="11" t="s">
        <v>241</v>
      </c>
      <c r="H3944" s="11" t="s">
        <v>106</v>
      </c>
      <c r="I3944" s="11" t="s">
        <v>609</v>
      </c>
      <c r="J3944" s="11" t="s">
        <v>99</v>
      </c>
      <c r="K3944" s="11" t="s">
        <v>67</v>
      </c>
      <c r="L3944" s="11" t="s">
        <v>237</v>
      </c>
      <c r="M3944" s="11" t="s">
        <v>101</v>
      </c>
      <c r="N3944" s="11">
        <v>6</v>
      </c>
      <c r="O3944" s="11">
        <v>2019</v>
      </c>
      <c r="P3944" s="11" t="s">
        <v>112</v>
      </c>
      <c r="Q3944" s="11" t="s">
        <v>112</v>
      </c>
      <c r="R3944" s="11" t="s">
        <v>241</v>
      </c>
      <c r="S3944" s="11" t="s">
        <v>104</v>
      </c>
      <c r="T3944" s="11">
        <v>126</v>
      </c>
      <c r="U3944" s="11" t="str">
        <f>IF(ISERROR(VLOOKUP(I3944,'BACK INFO'!F:F,1,0)),IF(ISERROR(VLOOKUP(I3944,'BACK INFO'!H:H,1,0)),K3944,'BACK INFO'!$H$1),'BACK INFO'!$G$1)</f>
        <v>ANITA M. HOPKINS</v>
      </c>
    </row>
    <row r="3945" spans="1:21" s="11" customFormat="1" x14ac:dyDescent="0.35">
      <c r="A3945" s="11" t="s">
        <v>94</v>
      </c>
      <c r="B3945" s="11">
        <v>2019</v>
      </c>
      <c r="C3945" s="11">
        <v>5</v>
      </c>
      <c r="D3945" s="11" t="s">
        <v>95</v>
      </c>
      <c r="E3945" s="11" t="s">
        <v>96</v>
      </c>
      <c r="F3945" s="11" t="s">
        <v>700</v>
      </c>
      <c r="G3945" s="11" t="s">
        <v>241</v>
      </c>
      <c r="H3945" s="11" t="s">
        <v>106</v>
      </c>
      <c r="I3945" s="11" t="s">
        <v>636</v>
      </c>
      <c r="J3945" s="11" t="s">
        <v>99</v>
      </c>
      <c r="K3945" s="11" t="s">
        <v>67</v>
      </c>
      <c r="L3945" s="11" t="s">
        <v>108</v>
      </c>
      <c r="M3945" s="11" t="s">
        <v>101</v>
      </c>
      <c r="N3945" s="11">
        <v>6</v>
      </c>
      <c r="O3945" s="11">
        <v>2019</v>
      </c>
      <c r="P3945" s="11" t="s">
        <v>112</v>
      </c>
      <c r="Q3945" s="11" t="s">
        <v>112</v>
      </c>
      <c r="R3945" s="11" t="s">
        <v>241</v>
      </c>
      <c r="S3945" s="11" t="s">
        <v>104</v>
      </c>
      <c r="T3945" s="11">
        <v>114</v>
      </c>
      <c r="U3945" s="11" t="str">
        <f>IF(ISERROR(VLOOKUP(I3945,'BACK INFO'!F:F,1,0)),IF(ISERROR(VLOOKUP(I3945,'BACK INFO'!H:H,1,0)),K3945,'BACK INFO'!$H$1),'BACK INFO'!$G$1)</f>
        <v>ANITA M. HOPKINS</v>
      </c>
    </row>
    <row r="3946" spans="1:21" s="11" customFormat="1" x14ac:dyDescent="0.35">
      <c r="A3946" s="11" t="s">
        <v>94</v>
      </c>
      <c r="B3946" s="11">
        <v>2019</v>
      </c>
      <c r="C3946" s="11">
        <v>5</v>
      </c>
      <c r="D3946" s="11" t="s">
        <v>95</v>
      </c>
      <c r="E3946" s="11" t="s">
        <v>96</v>
      </c>
      <c r="F3946" s="11" t="s">
        <v>700</v>
      </c>
      <c r="G3946" s="11" t="s">
        <v>241</v>
      </c>
      <c r="H3946" s="11" t="s">
        <v>106</v>
      </c>
      <c r="I3946" s="11" t="s">
        <v>179</v>
      </c>
      <c r="J3946" s="11" t="s">
        <v>99</v>
      </c>
      <c r="K3946" s="11" t="s">
        <v>67</v>
      </c>
      <c r="L3946" s="11" t="s">
        <v>108</v>
      </c>
      <c r="M3946" s="11" t="s">
        <v>101</v>
      </c>
      <c r="N3946" s="11">
        <v>6</v>
      </c>
      <c r="O3946" s="11">
        <v>2019</v>
      </c>
      <c r="P3946" s="11" t="s">
        <v>112</v>
      </c>
      <c r="Q3946" s="11" t="s">
        <v>112</v>
      </c>
      <c r="R3946" s="11" t="s">
        <v>241</v>
      </c>
      <c r="S3946" s="11" t="s">
        <v>104</v>
      </c>
      <c r="T3946" s="11">
        <v>126</v>
      </c>
      <c r="U3946" s="11" t="str">
        <f>IF(ISERROR(VLOOKUP(I3946,'BACK INFO'!F:F,1,0)),IF(ISERROR(VLOOKUP(I3946,'BACK INFO'!H:H,1,0)),K3946,'BACK INFO'!$H$1),'BACK INFO'!$G$1)</f>
        <v>ANITA M. HOPKINS</v>
      </c>
    </row>
    <row r="3947" spans="1:21" s="11" customFormat="1" x14ac:dyDescent="0.35">
      <c r="A3947" s="11" t="s">
        <v>94</v>
      </c>
      <c r="B3947" s="11">
        <v>2019</v>
      </c>
      <c r="C3947" s="11">
        <v>5</v>
      </c>
      <c r="D3947" s="11" t="s">
        <v>95</v>
      </c>
      <c r="E3947" s="11" t="s">
        <v>96</v>
      </c>
      <c r="F3947" s="11" t="s">
        <v>700</v>
      </c>
      <c r="G3947" s="11" t="s">
        <v>241</v>
      </c>
      <c r="H3947" s="11" t="s">
        <v>106</v>
      </c>
      <c r="I3947" s="11" t="s">
        <v>610</v>
      </c>
      <c r="J3947" s="11" t="s">
        <v>99</v>
      </c>
      <c r="K3947" s="11" t="s">
        <v>67</v>
      </c>
      <c r="L3947" s="11" t="s">
        <v>108</v>
      </c>
      <c r="M3947" s="11" t="s">
        <v>101</v>
      </c>
      <c r="N3947" s="11">
        <v>6</v>
      </c>
      <c r="O3947" s="11">
        <v>2019</v>
      </c>
      <c r="P3947" s="11" t="s">
        <v>112</v>
      </c>
      <c r="Q3947" s="11" t="s">
        <v>112</v>
      </c>
      <c r="R3947" s="11" t="s">
        <v>241</v>
      </c>
      <c r="S3947" s="11" t="s">
        <v>104</v>
      </c>
      <c r="T3947" s="11">
        <v>126</v>
      </c>
      <c r="U3947" s="11" t="str">
        <f>IF(ISERROR(VLOOKUP(I3947,'BACK INFO'!F:F,1,0)),IF(ISERROR(VLOOKUP(I3947,'BACK INFO'!H:H,1,0)),K3947,'BACK INFO'!$H$1),'BACK INFO'!$G$1)</f>
        <v>ANITA M. HOPKINS</v>
      </c>
    </row>
    <row r="3948" spans="1:21" s="11" customFormat="1" x14ac:dyDescent="0.35">
      <c r="A3948" s="11" t="s">
        <v>94</v>
      </c>
      <c r="B3948" s="11">
        <v>2019</v>
      </c>
      <c r="C3948" s="11">
        <v>5</v>
      </c>
      <c r="D3948" s="11" t="s">
        <v>95</v>
      </c>
      <c r="E3948" s="11" t="s">
        <v>96</v>
      </c>
      <c r="F3948" s="11" t="s">
        <v>700</v>
      </c>
      <c r="G3948" s="11" t="s">
        <v>241</v>
      </c>
      <c r="H3948" s="11" t="s">
        <v>106</v>
      </c>
      <c r="I3948" s="11" t="s">
        <v>386</v>
      </c>
      <c r="J3948" s="11" t="s">
        <v>99</v>
      </c>
      <c r="K3948" s="11" t="s">
        <v>72</v>
      </c>
      <c r="L3948" s="11" t="s">
        <v>114</v>
      </c>
      <c r="M3948" s="11" t="s">
        <v>101</v>
      </c>
      <c r="N3948" s="11">
        <v>30</v>
      </c>
      <c r="O3948" s="11">
        <v>2019</v>
      </c>
      <c r="P3948" s="11" t="s">
        <v>112</v>
      </c>
      <c r="Q3948" s="11" t="s">
        <v>112</v>
      </c>
      <c r="R3948" s="11" t="s">
        <v>241</v>
      </c>
      <c r="S3948" s="11" t="s">
        <v>104</v>
      </c>
      <c r="T3948" s="11">
        <v>338</v>
      </c>
      <c r="U3948" s="11" t="str">
        <f>IF(ISERROR(VLOOKUP(I3948,'BACK INFO'!F:F,1,0)),IF(ISERROR(VLOOKUP(I3948,'BACK INFO'!H:H,1,0)),K3948,'BACK INFO'!$H$1),'BACK INFO'!$G$1)</f>
        <v>BILL MILLER AND COMPANY</v>
      </c>
    </row>
    <row r="3949" spans="1:21" s="11" customFormat="1" x14ac:dyDescent="0.35">
      <c r="A3949" s="11" t="s">
        <v>94</v>
      </c>
      <c r="B3949" s="11">
        <v>2019</v>
      </c>
      <c r="C3949" s="11">
        <v>5</v>
      </c>
      <c r="D3949" s="11" t="s">
        <v>95</v>
      </c>
      <c r="E3949" s="11" t="s">
        <v>96</v>
      </c>
      <c r="F3949" s="11" t="s">
        <v>700</v>
      </c>
      <c r="G3949" s="11" t="s">
        <v>241</v>
      </c>
      <c r="H3949" s="11" t="s">
        <v>106</v>
      </c>
      <c r="I3949" s="11" t="s">
        <v>591</v>
      </c>
      <c r="J3949" s="11" t="s">
        <v>99</v>
      </c>
      <c r="K3949" s="11" t="s">
        <v>76</v>
      </c>
      <c r="L3949" s="11" t="s">
        <v>127</v>
      </c>
      <c r="M3949" s="11" t="s">
        <v>101</v>
      </c>
      <c r="N3949" s="11">
        <v>16</v>
      </c>
      <c r="O3949" s="11">
        <v>2019</v>
      </c>
      <c r="P3949" s="11" t="s">
        <v>112</v>
      </c>
      <c r="Q3949" s="11" t="s">
        <v>112</v>
      </c>
      <c r="R3949" s="11" t="s">
        <v>241</v>
      </c>
      <c r="S3949" s="11" t="s">
        <v>104</v>
      </c>
      <c r="T3949" s="11">
        <v>186</v>
      </c>
      <c r="U3949" s="11" t="str">
        <f>IF(ISERROR(VLOOKUP(I3949,'BACK INFO'!F:F,1,0)),IF(ISERROR(VLOOKUP(I3949,'BACK INFO'!H:H,1,0)),K3949,'BACK INFO'!$H$1),'BACK INFO'!$G$1)</f>
        <v>MIE MANNICHE</v>
      </c>
    </row>
    <row r="3950" spans="1:21" s="11" customFormat="1" x14ac:dyDescent="0.35">
      <c r="A3950" s="11" t="s">
        <v>94</v>
      </c>
      <c r="B3950" s="11">
        <v>2019</v>
      </c>
      <c r="C3950" s="11">
        <v>5</v>
      </c>
      <c r="D3950" s="11" t="s">
        <v>95</v>
      </c>
      <c r="E3950" s="11" t="s">
        <v>96</v>
      </c>
      <c r="F3950" s="11" t="s">
        <v>700</v>
      </c>
      <c r="G3950" s="11" t="s">
        <v>241</v>
      </c>
      <c r="H3950" s="11" t="s">
        <v>110</v>
      </c>
      <c r="I3950" s="11" t="s">
        <v>686</v>
      </c>
      <c r="J3950" s="11" t="s">
        <v>99</v>
      </c>
      <c r="K3950" s="11" t="s">
        <v>54</v>
      </c>
      <c r="L3950" s="11" t="s">
        <v>100</v>
      </c>
      <c r="M3950" s="11" t="s">
        <v>101</v>
      </c>
      <c r="N3950" s="11">
        <v>44</v>
      </c>
      <c r="O3950" s="11">
        <v>2019</v>
      </c>
      <c r="P3950" s="11" t="s">
        <v>112</v>
      </c>
      <c r="Q3950" s="11" t="s">
        <v>112</v>
      </c>
      <c r="R3950" s="11" t="s">
        <v>241</v>
      </c>
      <c r="S3950" s="11" t="s">
        <v>104</v>
      </c>
      <c r="T3950" s="11">
        <v>1298.5099999999998</v>
      </c>
      <c r="U3950" s="11" t="str">
        <f>IF(ISERROR(VLOOKUP(I3950,'BACK INFO'!F:F,1,0)),IF(ISERROR(VLOOKUP(I3950,'BACK INFO'!H:H,1,0)),K3950,'BACK INFO'!$H$1),'BACK INFO'!$G$1)</f>
        <v>PAIGE ALYSE STRAUGHAN</v>
      </c>
    </row>
    <row r="3951" spans="1:21" s="11" customFormat="1" x14ac:dyDescent="0.35">
      <c r="A3951" s="11" t="s">
        <v>94</v>
      </c>
      <c r="B3951" s="11">
        <v>2019</v>
      </c>
      <c r="C3951" s="11">
        <v>5</v>
      </c>
      <c r="D3951" s="11" t="s">
        <v>95</v>
      </c>
      <c r="E3951" s="11" t="s">
        <v>96</v>
      </c>
      <c r="F3951" s="11" t="s">
        <v>700</v>
      </c>
      <c r="G3951" s="11" t="s">
        <v>241</v>
      </c>
      <c r="H3951" s="11" t="s">
        <v>110</v>
      </c>
      <c r="I3951" s="11" t="s">
        <v>123</v>
      </c>
      <c r="J3951" s="11" t="s">
        <v>99</v>
      </c>
      <c r="K3951" s="11" t="s">
        <v>68</v>
      </c>
      <c r="L3951" s="11" t="s">
        <v>129</v>
      </c>
      <c r="M3951" s="11" t="s">
        <v>122</v>
      </c>
      <c r="N3951" s="11">
        <v>9</v>
      </c>
      <c r="O3951" s="11">
        <v>2019</v>
      </c>
      <c r="P3951" s="11" t="s">
        <v>112</v>
      </c>
      <c r="Q3951" s="11" t="s">
        <v>112</v>
      </c>
      <c r="R3951" s="11" t="s">
        <v>241</v>
      </c>
      <c r="S3951" s="11" t="s">
        <v>104</v>
      </c>
      <c r="T3951" s="11">
        <v>202.5</v>
      </c>
      <c r="U3951" s="11" t="str">
        <f>IF(ISERROR(VLOOKUP(I3951,'BACK INFO'!F:F,1,0)),IF(ISERROR(VLOOKUP(I3951,'BACK INFO'!H:H,1,0)),K3951,'BACK INFO'!$H$1),'BACK INFO'!$G$1)</f>
        <v>STEPHANIE VITALI</v>
      </c>
    </row>
    <row r="3952" spans="1:21" s="11" customFormat="1" x14ac:dyDescent="0.35">
      <c r="A3952" s="11" t="s">
        <v>94</v>
      </c>
      <c r="B3952" s="11">
        <v>2019</v>
      </c>
      <c r="C3952" s="11">
        <v>5</v>
      </c>
      <c r="D3952" s="11" t="s">
        <v>95</v>
      </c>
      <c r="E3952" s="11" t="s">
        <v>96</v>
      </c>
      <c r="F3952" s="11" t="s">
        <v>700</v>
      </c>
      <c r="G3952" s="11" t="s">
        <v>241</v>
      </c>
      <c r="H3952" s="11" t="s">
        <v>110</v>
      </c>
      <c r="I3952" s="11" t="s">
        <v>322</v>
      </c>
      <c r="J3952" s="11" t="s">
        <v>99</v>
      </c>
      <c r="K3952" s="11" t="s">
        <v>75</v>
      </c>
      <c r="L3952" s="11" t="s">
        <v>127</v>
      </c>
      <c r="M3952" s="11" t="s">
        <v>101</v>
      </c>
      <c r="N3952" s="11">
        <v>4</v>
      </c>
      <c r="O3952" s="11">
        <v>2019</v>
      </c>
      <c r="P3952" s="11" t="s">
        <v>112</v>
      </c>
      <c r="Q3952" s="11" t="s">
        <v>112</v>
      </c>
      <c r="R3952" s="11" t="s">
        <v>241</v>
      </c>
      <c r="S3952" s="11" t="s">
        <v>104</v>
      </c>
      <c r="T3952" s="11">
        <v>110.2</v>
      </c>
      <c r="U3952" s="11" t="str">
        <f>IF(ISERROR(VLOOKUP(I3952,'BACK INFO'!F:F,1,0)),IF(ISERROR(VLOOKUP(I3952,'BACK INFO'!H:H,1,0)),K3952,'BACK INFO'!$H$1),'BACK INFO'!$G$1)</f>
        <v>LAURA BONG</v>
      </c>
    </row>
    <row r="3953" spans="1:21" s="11" customFormat="1" x14ac:dyDescent="0.35">
      <c r="A3953" s="11" t="s">
        <v>94</v>
      </c>
      <c r="B3953" s="11">
        <v>2019</v>
      </c>
      <c r="C3953" s="11">
        <v>5</v>
      </c>
      <c r="D3953" s="11" t="s">
        <v>95</v>
      </c>
      <c r="E3953" s="11" t="s">
        <v>96</v>
      </c>
      <c r="F3953" s="11" t="s">
        <v>700</v>
      </c>
      <c r="G3953" s="11" t="s">
        <v>241</v>
      </c>
      <c r="H3953" s="11" t="s">
        <v>110</v>
      </c>
      <c r="I3953" s="11" t="s">
        <v>71</v>
      </c>
      <c r="J3953" s="11" t="s">
        <v>99</v>
      </c>
      <c r="K3953" s="11" t="s">
        <v>348</v>
      </c>
      <c r="L3953" s="11" t="s">
        <v>164</v>
      </c>
      <c r="M3953" s="11" t="s">
        <v>101</v>
      </c>
      <c r="N3953" s="11">
        <v>1</v>
      </c>
      <c r="O3953" s="11">
        <v>2019</v>
      </c>
      <c r="P3953" s="11" t="s">
        <v>112</v>
      </c>
      <c r="Q3953" s="11" t="s">
        <v>112</v>
      </c>
      <c r="R3953" s="11" t="s">
        <v>241</v>
      </c>
      <c r="S3953" s="11" t="s">
        <v>104</v>
      </c>
      <c r="T3953" s="11">
        <v>18.899999999999999</v>
      </c>
      <c r="U3953" s="11" t="str">
        <f>IF(ISERROR(VLOOKUP(I3953,'BACK INFO'!F:F,1,0)),IF(ISERROR(VLOOKUP(I3953,'BACK INFO'!H:H,1,0)),K3953,'BACK INFO'!$H$1),'BACK INFO'!$G$1)</f>
        <v>KELLY MICHELLE ELLINGSON</v>
      </c>
    </row>
    <row r="3954" spans="1:21" s="11" customFormat="1" x14ac:dyDescent="0.35">
      <c r="A3954" s="11" t="s">
        <v>94</v>
      </c>
      <c r="B3954" s="11">
        <v>2019</v>
      </c>
      <c r="C3954" s="11">
        <v>5</v>
      </c>
      <c r="D3954" s="11" t="s">
        <v>95</v>
      </c>
      <c r="E3954" s="11" t="s">
        <v>96</v>
      </c>
      <c r="F3954" s="11" t="s">
        <v>700</v>
      </c>
      <c r="G3954" s="11" t="s">
        <v>241</v>
      </c>
      <c r="H3954" s="11" t="s">
        <v>110</v>
      </c>
      <c r="I3954" s="11" t="s">
        <v>431</v>
      </c>
      <c r="J3954" s="11" t="s">
        <v>99</v>
      </c>
      <c r="K3954" s="11" t="s">
        <v>75</v>
      </c>
      <c r="L3954" s="11" t="s">
        <v>131</v>
      </c>
      <c r="M3954" s="11" t="s">
        <v>101</v>
      </c>
      <c r="N3954" s="11">
        <v>6</v>
      </c>
      <c r="O3954" s="11">
        <v>2019</v>
      </c>
      <c r="P3954" s="11" t="s">
        <v>112</v>
      </c>
      <c r="Q3954" s="11" t="s">
        <v>112</v>
      </c>
      <c r="R3954" s="11" t="s">
        <v>241</v>
      </c>
      <c r="S3954" s="11" t="s">
        <v>104</v>
      </c>
      <c r="T3954" s="11">
        <v>204</v>
      </c>
      <c r="U3954" s="11" t="str">
        <f>IF(ISERROR(VLOOKUP(I3954,'BACK INFO'!F:F,1,0)),IF(ISERROR(VLOOKUP(I3954,'BACK INFO'!H:H,1,0)),K3954,'BACK INFO'!$H$1),'BACK INFO'!$G$1)</f>
        <v>LAURA BONG</v>
      </c>
    </row>
    <row r="3955" spans="1:21" s="11" customFormat="1" x14ac:dyDescent="0.35">
      <c r="A3955" s="11" t="s">
        <v>94</v>
      </c>
      <c r="B3955" s="11">
        <v>2019</v>
      </c>
      <c r="C3955" s="11">
        <v>5</v>
      </c>
      <c r="D3955" s="11" t="s">
        <v>95</v>
      </c>
      <c r="E3955" s="11" t="s">
        <v>96</v>
      </c>
      <c r="F3955" s="11" t="s">
        <v>700</v>
      </c>
      <c r="G3955" s="11" t="s">
        <v>241</v>
      </c>
      <c r="H3955" s="11" t="s">
        <v>110</v>
      </c>
      <c r="I3955" s="11" t="s">
        <v>634</v>
      </c>
      <c r="J3955" s="11" t="s">
        <v>120</v>
      </c>
      <c r="K3955" s="11" t="s">
        <v>66</v>
      </c>
      <c r="L3955" s="11" t="s">
        <v>121</v>
      </c>
      <c r="M3955" s="11" t="s">
        <v>122</v>
      </c>
      <c r="N3955" s="11">
        <v>11</v>
      </c>
      <c r="O3955" s="11">
        <v>2019</v>
      </c>
      <c r="P3955" s="11" t="s">
        <v>112</v>
      </c>
      <c r="Q3955" s="11" t="s">
        <v>112</v>
      </c>
      <c r="R3955" s="11" t="s">
        <v>241</v>
      </c>
      <c r="S3955" s="11" t="s">
        <v>104</v>
      </c>
      <c r="T3955" s="11">
        <v>294.83484814896923</v>
      </c>
      <c r="U3955" s="11" t="str">
        <f>IF(ISERROR(VLOOKUP(I3955,'BACK INFO'!F:F,1,0)),IF(ISERROR(VLOOKUP(I3955,'BACK INFO'!H:H,1,0)),K3955,'BACK INFO'!$H$1),'BACK INFO'!$G$1)</f>
        <v>SHOUTOUTAGENCY</v>
      </c>
    </row>
    <row r="3956" spans="1:21" s="11" customFormat="1" x14ac:dyDescent="0.35">
      <c r="A3956" s="11" t="s">
        <v>94</v>
      </c>
      <c r="B3956" s="11">
        <v>2019</v>
      </c>
      <c r="C3956" s="11">
        <v>5</v>
      </c>
      <c r="D3956" s="11" t="s">
        <v>95</v>
      </c>
      <c r="E3956" s="11" t="s">
        <v>96</v>
      </c>
      <c r="F3956" s="11" t="s">
        <v>700</v>
      </c>
      <c r="G3956" s="11" t="s">
        <v>241</v>
      </c>
      <c r="H3956" s="11" t="s">
        <v>110</v>
      </c>
      <c r="I3956" s="11" t="s">
        <v>73</v>
      </c>
      <c r="J3956" s="11" t="s">
        <v>99</v>
      </c>
      <c r="K3956" s="11" t="s">
        <v>348</v>
      </c>
      <c r="L3956" s="11" t="s">
        <v>127</v>
      </c>
      <c r="M3956" s="11" t="s">
        <v>101</v>
      </c>
      <c r="N3956" s="11">
        <v>2</v>
      </c>
      <c r="O3956" s="11">
        <v>2019</v>
      </c>
      <c r="P3956" s="11" t="s">
        <v>112</v>
      </c>
      <c r="Q3956" s="11" t="s">
        <v>112</v>
      </c>
      <c r="R3956" s="11" t="s">
        <v>241</v>
      </c>
      <c r="S3956" s="11" t="s">
        <v>104</v>
      </c>
      <c r="T3956" s="11">
        <v>51.8</v>
      </c>
      <c r="U3956" s="11" t="str">
        <f>IF(ISERROR(VLOOKUP(I3956,'BACK INFO'!F:F,1,0)),IF(ISERROR(VLOOKUP(I3956,'BACK INFO'!H:H,1,0)),K3956,'BACK INFO'!$H$1),'BACK INFO'!$G$1)</f>
        <v>KELLY MICHELLE ELLINGSON</v>
      </c>
    </row>
    <row r="3957" spans="1:21" s="11" customFormat="1" x14ac:dyDescent="0.35">
      <c r="A3957" s="11" t="s">
        <v>94</v>
      </c>
      <c r="B3957" s="11">
        <v>2019</v>
      </c>
      <c r="C3957" s="11">
        <v>5</v>
      </c>
      <c r="D3957" s="11" t="s">
        <v>95</v>
      </c>
      <c r="E3957" s="11" t="s">
        <v>96</v>
      </c>
      <c r="F3957" s="11" t="s">
        <v>700</v>
      </c>
      <c r="G3957" s="11" t="s">
        <v>241</v>
      </c>
      <c r="H3957" s="11" t="s">
        <v>110</v>
      </c>
      <c r="I3957" s="11" t="s">
        <v>588</v>
      </c>
      <c r="J3957" s="11" t="s">
        <v>99</v>
      </c>
      <c r="K3957" s="11" t="s">
        <v>75</v>
      </c>
      <c r="L3957" s="11" t="s">
        <v>146</v>
      </c>
      <c r="M3957" s="11" t="s">
        <v>101</v>
      </c>
      <c r="N3957" s="11">
        <v>4</v>
      </c>
      <c r="O3957" s="11">
        <v>2019</v>
      </c>
      <c r="P3957" s="11" t="s">
        <v>112</v>
      </c>
      <c r="Q3957" s="11" t="s">
        <v>112</v>
      </c>
      <c r="R3957" s="11" t="s">
        <v>241</v>
      </c>
      <c r="S3957" s="11" t="s">
        <v>104</v>
      </c>
      <c r="T3957" s="11">
        <v>116</v>
      </c>
      <c r="U3957" s="11" t="str">
        <f>IF(ISERROR(VLOOKUP(I3957,'BACK INFO'!F:F,1,0)),IF(ISERROR(VLOOKUP(I3957,'BACK INFO'!H:H,1,0)),K3957,'BACK INFO'!$H$1),'BACK INFO'!$G$1)</f>
        <v>LAURA BONG</v>
      </c>
    </row>
    <row r="3958" spans="1:21" s="11" customFormat="1" x14ac:dyDescent="0.35">
      <c r="A3958" s="11" t="s">
        <v>94</v>
      </c>
      <c r="B3958" s="11">
        <v>2019</v>
      </c>
      <c r="C3958" s="11">
        <v>5</v>
      </c>
      <c r="D3958" s="11" t="s">
        <v>95</v>
      </c>
      <c r="E3958" s="11" t="s">
        <v>96</v>
      </c>
      <c r="F3958" s="11" t="s">
        <v>700</v>
      </c>
      <c r="G3958" s="11" t="s">
        <v>241</v>
      </c>
      <c r="H3958" s="11" t="s">
        <v>117</v>
      </c>
      <c r="I3958" s="11" t="s">
        <v>443</v>
      </c>
      <c r="J3958" s="11" t="s">
        <v>99</v>
      </c>
      <c r="K3958" s="11" t="s">
        <v>72</v>
      </c>
      <c r="L3958" s="11" t="s">
        <v>364</v>
      </c>
      <c r="M3958" s="11" t="s">
        <v>101</v>
      </c>
      <c r="N3958" s="11">
        <v>5</v>
      </c>
      <c r="O3958" s="11">
        <v>2019</v>
      </c>
      <c r="P3958" s="11" t="s">
        <v>112</v>
      </c>
      <c r="Q3958" s="11" t="s">
        <v>112</v>
      </c>
      <c r="R3958" s="11" t="s">
        <v>241</v>
      </c>
      <c r="S3958" s="11" t="s">
        <v>104</v>
      </c>
      <c r="T3958" s="11">
        <v>155</v>
      </c>
      <c r="U3958" s="11" t="str">
        <f>IF(ISERROR(VLOOKUP(I3958,'BACK INFO'!F:F,1,0)),IF(ISERROR(VLOOKUP(I3958,'BACK INFO'!H:H,1,0)),K3958,'BACK INFO'!$H$1),'BACK INFO'!$G$1)</f>
        <v>BILL MILLER AND COMPANY</v>
      </c>
    </row>
    <row r="3959" spans="1:21" s="11" customFormat="1" x14ac:dyDescent="0.35">
      <c r="A3959" s="11" t="s">
        <v>94</v>
      </c>
      <c r="B3959" s="11">
        <v>2019</v>
      </c>
      <c r="C3959" s="11">
        <v>5</v>
      </c>
      <c r="D3959" s="11" t="s">
        <v>95</v>
      </c>
      <c r="E3959" s="11" t="s">
        <v>96</v>
      </c>
      <c r="F3959" s="11" t="s">
        <v>700</v>
      </c>
      <c r="G3959" s="11" t="s">
        <v>241</v>
      </c>
      <c r="H3959" s="11" t="s">
        <v>117</v>
      </c>
      <c r="I3959" s="11" t="s">
        <v>686</v>
      </c>
      <c r="J3959" s="11" t="s">
        <v>99</v>
      </c>
      <c r="K3959" s="11" t="s">
        <v>54</v>
      </c>
      <c r="L3959" s="11" t="s">
        <v>100</v>
      </c>
      <c r="M3959" s="11" t="s">
        <v>101</v>
      </c>
      <c r="N3959" s="11">
        <v>436</v>
      </c>
      <c r="O3959" s="11">
        <v>2019</v>
      </c>
      <c r="P3959" s="11" t="s">
        <v>112</v>
      </c>
      <c r="Q3959" s="11" t="s">
        <v>112</v>
      </c>
      <c r="R3959" s="11" t="s">
        <v>241</v>
      </c>
      <c r="S3959" s="11" t="s">
        <v>104</v>
      </c>
      <c r="T3959" s="11">
        <v>12538.550000000025</v>
      </c>
      <c r="U3959" s="11" t="str">
        <f>IF(ISERROR(VLOOKUP(I3959,'BACK INFO'!F:F,1,0)),IF(ISERROR(VLOOKUP(I3959,'BACK INFO'!H:H,1,0)),K3959,'BACK INFO'!$H$1),'BACK INFO'!$G$1)</f>
        <v>PAIGE ALYSE STRAUGHAN</v>
      </c>
    </row>
    <row r="3960" spans="1:21" s="11" customFormat="1" x14ac:dyDescent="0.35">
      <c r="A3960" s="11" t="s">
        <v>94</v>
      </c>
      <c r="B3960" s="11">
        <v>2019</v>
      </c>
      <c r="C3960" s="11">
        <v>5</v>
      </c>
      <c r="D3960" s="11" t="s">
        <v>95</v>
      </c>
      <c r="E3960" s="11" t="s">
        <v>96</v>
      </c>
      <c r="F3960" s="11" t="s">
        <v>700</v>
      </c>
      <c r="G3960" s="11" t="s">
        <v>241</v>
      </c>
      <c r="H3960" s="11" t="s">
        <v>117</v>
      </c>
      <c r="I3960" s="11" t="s">
        <v>242</v>
      </c>
      <c r="J3960" s="11" t="s">
        <v>99</v>
      </c>
      <c r="K3960" s="11" t="s">
        <v>72</v>
      </c>
      <c r="L3960" s="11" t="s">
        <v>114</v>
      </c>
      <c r="M3960" s="11" t="s">
        <v>101</v>
      </c>
      <c r="N3960" s="11">
        <v>56</v>
      </c>
      <c r="O3960" s="11">
        <v>2019</v>
      </c>
      <c r="P3960" s="11" t="s">
        <v>112</v>
      </c>
      <c r="Q3960" s="11" t="s">
        <v>112</v>
      </c>
      <c r="R3960" s="11" t="s">
        <v>241</v>
      </c>
      <c r="S3960" s="11" t="s">
        <v>104</v>
      </c>
      <c r="T3960" s="11">
        <v>1360.87</v>
      </c>
      <c r="U3960" s="11" t="str">
        <f>IF(ISERROR(VLOOKUP(I3960,'BACK INFO'!F:F,1,0)),IF(ISERROR(VLOOKUP(I3960,'BACK INFO'!H:H,1,0)),K3960,'BACK INFO'!$H$1),'BACK INFO'!$G$1)</f>
        <v>BILL MILLER AND COMPANY</v>
      </c>
    </row>
    <row r="3961" spans="1:21" s="11" customFormat="1" x14ac:dyDescent="0.35">
      <c r="A3961" s="11" t="s">
        <v>94</v>
      </c>
      <c r="B3961" s="11">
        <v>2019</v>
      </c>
      <c r="C3961" s="11">
        <v>5</v>
      </c>
      <c r="D3961" s="11" t="s">
        <v>95</v>
      </c>
      <c r="E3961" s="11" t="s">
        <v>96</v>
      </c>
      <c r="F3961" s="11" t="s">
        <v>700</v>
      </c>
      <c r="G3961" s="11" t="s">
        <v>241</v>
      </c>
      <c r="H3961" s="11" t="s">
        <v>117</v>
      </c>
      <c r="I3961" s="11" t="s">
        <v>483</v>
      </c>
      <c r="J3961" s="11" t="s">
        <v>99</v>
      </c>
      <c r="K3961" s="11" t="s">
        <v>75</v>
      </c>
      <c r="L3961" s="11" t="s">
        <v>131</v>
      </c>
      <c r="M3961" s="11" t="s">
        <v>101</v>
      </c>
      <c r="N3961" s="11">
        <v>10</v>
      </c>
      <c r="O3961" s="11">
        <v>2019</v>
      </c>
      <c r="P3961" s="11" t="s">
        <v>112</v>
      </c>
      <c r="Q3961" s="11" t="s">
        <v>112</v>
      </c>
      <c r="R3961" s="11" t="s">
        <v>241</v>
      </c>
      <c r="S3961" s="11" t="s">
        <v>104</v>
      </c>
      <c r="T3961" s="11">
        <v>310</v>
      </c>
      <c r="U3961" s="11" t="str">
        <f>IF(ISERROR(VLOOKUP(I3961,'BACK INFO'!F:F,1,0)),IF(ISERROR(VLOOKUP(I3961,'BACK INFO'!H:H,1,0)),K3961,'BACK INFO'!$H$1),'BACK INFO'!$G$1)</f>
        <v>LAURA BONG</v>
      </c>
    </row>
    <row r="3962" spans="1:21" s="11" customFormat="1" x14ac:dyDescent="0.35">
      <c r="A3962" s="11" t="s">
        <v>94</v>
      </c>
      <c r="B3962" s="11">
        <v>2019</v>
      </c>
      <c r="C3962" s="11">
        <v>5</v>
      </c>
      <c r="D3962" s="11" t="s">
        <v>95</v>
      </c>
      <c r="E3962" s="11" t="s">
        <v>96</v>
      </c>
      <c r="F3962" s="11" t="s">
        <v>700</v>
      </c>
      <c r="G3962" s="11" t="s">
        <v>241</v>
      </c>
      <c r="H3962" s="11" t="s">
        <v>117</v>
      </c>
      <c r="I3962" s="11" t="s">
        <v>123</v>
      </c>
      <c r="J3962" s="11" t="s">
        <v>99</v>
      </c>
      <c r="K3962" s="11" t="s">
        <v>68</v>
      </c>
      <c r="L3962" s="11" t="s">
        <v>129</v>
      </c>
      <c r="M3962" s="11" t="s">
        <v>122</v>
      </c>
      <c r="N3962" s="11">
        <v>17</v>
      </c>
      <c r="O3962" s="11">
        <v>2019</v>
      </c>
      <c r="P3962" s="11" t="s">
        <v>112</v>
      </c>
      <c r="Q3962" s="11" t="s">
        <v>112</v>
      </c>
      <c r="R3962" s="11" t="s">
        <v>241</v>
      </c>
      <c r="S3962" s="11" t="s">
        <v>104</v>
      </c>
      <c r="T3962" s="11">
        <v>409.12</v>
      </c>
      <c r="U3962" s="11" t="str">
        <f>IF(ISERROR(VLOOKUP(I3962,'BACK INFO'!F:F,1,0)),IF(ISERROR(VLOOKUP(I3962,'BACK INFO'!H:H,1,0)),K3962,'BACK INFO'!$H$1),'BACK INFO'!$G$1)</f>
        <v>STEPHANIE VITALI</v>
      </c>
    </row>
    <row r="3963" spans="1:21" s="11" customFormat="1" x14ac:dyDescent="0.35">
      <c r="A3963" s="11" t="s">
        <v>94</v>
      </c>
      <c r="B3963" s="11">
        <v>2019</v>
      </c>
      <c r="C3963" s="11">
        <v>5</v>
      </c>
      <c r="D3963" s="11" t="s">
        <v>95</v>
      </c>
      <c r="E3963" s="11" t="s">
        <v>96</v>
      </c>
      <c r="F3963" s="11" t="s">
        <v>700</v>
      </c>
      <c r="G3963" s="11" t="s">
        <v>241</v>
      </c>
      <c r="H3963" s="11" t="s">
        <v>117</v>
      </c>
      <c r="I3963" s="11" t="s">
        <v>248</v>
      </c>
      <c r="J3963" s="11" t="s">
        <v>99</v>
      </c>
      <c r="K3963" s="11" t="s">
        <v>72</v>
      </c>
      <c r="L3963" s="11" t="s">
        <v>114</v>
      </c>
      <c r="M3963" s="11" t="s">
        <v>101</v>
      </c>
      <c r="N3963" s="11">
        <v>5</v>
      </c>
      <c r="O3963" s="11">
        <v>2019</v>
      </c>
      <c r="P3963" s="11" t="s">
        <v>112</v>
      </c>
      <c r="Q3963" s="11" t="s">
        <v>112</v>
      </c>
      <c r="R3963" s="11" t="s">
        <v>241</v>
      </c>
      <c r="S3963" s="11" t="s">
        <v>104</v>
      </c>
      <c r="T3963" s="11">
        <v>170</v>
      </c>
      <c r="U3963" s="11" t="str">
        <f>IF(ISERROR(VLOOKUP(I3963,'BACK INFO'!F:F,1,0)),IF(ISERROR(VLOOKUP(I3963,'BACK INFO'!H:H,1,0)),K3963,'BACK INFO'!$H$1),'BACK INFO'!$G$1)</f>
        <v>BILL MILLER AND COMPANY</v>
      </c>
    </row>
    <row r="3964" spans="1:21" s="11" customFormat="1" x14ac:dyDescent="0.35">
      <c r="A3964" s="11" t="s">
        <v>94</v>
      </c>
      <c r="B3964" s="11">
        <v>2019</v>
      </c>
      <c r="C3964" s="11">
        <v>5</v>
      </c>
      <c r="D3964" s="11" t="s">
        <v>95</v>
      </c>
      <c r="E3964" s="11" t="s">
        <v>96</v>
      </c>
      <c r="F3964" s="11" t="s">
        <v>700</v>
      </c>
      <c r="G3964" s="11" t="s">
        <v>241</v>
      </c>
      <c r="H3964" s="11" t="s">
        <v>117</v>
      </c>
      <c r="I3964" s="11" t="s">
        <v>322</v>
      </c>
      <c r="J3964" s="11" t="s">
        <v>99</v>
      </c>
      <c r="K3964" s="11" t="s">
        <v>75</v>
      </c>
      <c r="L3964" s="11" t="s">
        <v>127</v>
      </c>
      <c r="M3964" s="11" t="s">
        <v>101</v>
      </c>
      <c r="N3964" s="11">
        <v>7</v>
      </c>
      <c r="O3964" s="11">
        <v>2019</v>
      </c>
      <c r="P3964" s="11" t="s">
        <v>112</v>
      </c>
      <c r="Q3964" s="11" t="s">
        <v>112</v>
      </c>
      <c r="R3964" s="11" t="s">
        <v>241</v>
      </c>
      <c r="S3964" s="11" t="s">
        <v>104</v>
      </c>
      <c r="T3964" s="11">
        <v>226.10000000000002</v>
      </c>
      <c r="U3964" s="11" t="str">
        <f>IF(ISERROR(VLOOKUP(I3964,'BACK INFO'!F:F,1,0)),IF(ISERROR(VLOOKUP(I3964,'BACK INFO'!H:H,1,0)),K3964,'BACK INFO'!$H$1),'BACK INFO'!$G$1)</f>
        <v>LAURA BONG</v>
      </c>
    </row>
    <row r="3965" spans="1:21" s="11" customFormat="1" x14ac:dyDescent="0.35">
      <c r="A3965" s="11" t="s">
        <v>94</v>
      </c>
      <c r="B3965" s="11">
        <v>2019</v>
      </c>
      <c r="C3965" s="11">
        <v>5</v>
      </c>
      <c r="D3965" s="11" t="s">
        <v>95</v>
      </c>
      <c r="E3965" s="11" t="s">
        <v>96</v>
      </c>
      <c r="F3965" s="11" t="s">
        <v>700</v>
      </c>
      <c r="G3965" s="11" t="s">
        <v>241</v>
      </c>
      <c r="H3965" s="11" t="s">
        <v>117</v>
      </c>
      <c r="I3965" s="11" t="s">
        <v>264</v>
      </c>
      <c r="J3965" s="11" t="s">
        <v>99</v>
      </c>
      <c r="K3965" s="11" t="s">
        <v>72</v>
      </c>
      <c r="L3965" s="11" t="s">
        <v>114</v>
      </c>
      <c r="M3965" s="11" t="s">
        <v>101</v>
      </c>
      <c r="N3965" s="11">
        <v>21</v>
      </c>
      <c r="O3965" s="11">
        <v>2019</v>
      </c>
      <c r="P3965" s="11" t="s">
        <v>112</v>
      </c>
      <c r="Q3965" s="11" t="s">
        <v>112</v>
      </c>
      <c r="R3965" s="11" t="s">
        <v>241</v>
      </c>
      <c r="S3965" s="11" t="s">
        <v>104</v>
      </c>
      <c r="T3965" s="11">
        <v>522</v>
      </c>
      <c r="U3965" s="11" t="str">
        <f>IF(ISERROR(VLOOKUP(I3965,'BACK INFO'!F:F,1,0)),IF(ISERROR(VLOOKUP(I3965,'BACK INFO'!H:H,1,0)),K3965,'BACK INFO'!$H$1),'BACK INFO'!$G$1)</f>
        <v>BILL MILLER AND COMPANY</v>
      </c>
    </row>
    <row r="3966" spans="1:21" s="11" customFormat="1" x14ac:dyDescent="0.35">
      <c r="A3966" s="11" t="s">
        <v>94</v>
      </c>
      <c r="B3966" s="11">
        <v>2019</v>
      </c>
      <c r="C3966" s="11">
        <v>5</v>
      </c>
      <c r="D3966" s="11" t="s">
        <v>95</v>
      </c>
      <c r="E3966" s="11" t="s">
        <v>96</v>
      </c>
      <c r="F3966" s="11" t="s">
        <v>700</v>
      </c>
      <c r="G3966" s="11" t="s">
        <v>241</v>
      </c>
      <c r="H3966" s="11" t="s">
        <v>117</v>
      </c>
      <c r="I3966" s="11" t="s">
        <v>363</v>
      </c>
      <c r="J3966" s="11" t="s">
        <v>99</v>
      </c>
      <c r="K3966" s="11" t="s">
        <v>72</v>
      </c>
      <c r="L3966" s="11" t="s">
        <v>364</v>
      </c>
      <c r="M3966" s="11" t="s">
        <v>101</v>
      </c>
      <c r="N3966" s="11">
        <v>34</v>
      </c>
      <c r="O3966" s="11">
        <v>2019</v>
      </c>
      <c r="P3966" s="11" t="s">
        <v>112</v>
      </c>
      <c r="Q3966" s="11" t="s">
        <v>112</v>
      </c>
      <c r="R3966" s="11" t="s">
        <v>241</v>
      </c>
      <c r="S3966" s="11" t="s">
        <v>104</v>
      </c>
      <c r="T3966" s="11">
        <v>1074.5</v>
      </c>
      <c r="U3966" s="11" t="str">
        <f>IF(ISERROR(VLOOKUP(I3966,'BACK INFO'!F:F,1,0)),IF(ISERROR(VLOOKUP(I3966,'BACK INFO'!H:H,1,0)),K3966,'BACK INFO'!$H$1),'BACK INFO'!$G$1)</f>
        <v>BILL MILLER AND COMPANY</v>
      </c>
    </row>
    <row r="3967" spans="1:21" s="11" customFormat="1" x14ac:dyDescent="0.35">
      <c r="A3967" s="11" t="s">
        <v>94</v>
      </c>
      <c r="B3967" s="11">
        <v>2019</v>
      </c>
      <c r="C3967" s="11">
        <v>5</v>
      </c>
      <c r="D3967" s="11" t="s">
        <v>95</v>
      </c>
      <c r="E3967" s="11" t="s">
        <v>96</v>
      </c>
      <c r="F3967" s="11" t="s">
        <v>700</v>
      </c>
      <c r="G3967" s="11" t="s">
        <v>241</v>
      </c>
      <c r="H3967" s="11" t="s">
        <v>117</v>
      </c>
      <c r="I3967" s="11" t="s">
        <v>148</v>
      </c>
      <c r="J3967" s="11" t="s">
        <v>99</v>
      </c>
      <c r="K3967" s="11" t="s">
        <v>71</v>
      </c>
      <c r="L3967" s="11" t="s">
        <v>149</v>
      </c>
      <c r="M3967" s="11" t="s">
        <v>101</v>
      </c>
      <c r="N3967" s="11">
        <v>20</v>
      </c>
      <c r="O3967" s="11">
        <v>2019</v>
      </c>
      <c r="P3967" s="11" t="s">
        <v>112</v>
      </c>
      <c r="Q3967" s="11" t="s">
        <v>112</v>
      </c>
      <c r="R3967" s="11" t="s">
        <v>241</v>
      </c>
      <c r="S3967" s="11" t="s">
        <v>104</v>
      </c>
      <c r="T3967" s="11">
        <v>652</v>
      </c>
      <c r="U3967" s="11" t="str">
        <f>IF(ISERROR(VLOOKUP(I3967,'BACK INFO'!F:F,1,0)),IF(ISERROR(VLOOKUP(I3967,'BACK INFO'!H:H,1,0)),K3967,'BACK INFO'!$H$1),'BACK INFO'!$G$1)</f>
        <v>HOLLY SALES INC.</v>
      </c>
    </row>
    <row r="3968" spans="1:21" s="11" customFormat="1" x14ac:dyDescent="0.35">
      <c r="A3968" s="11" t="s">
        <v>94</v>
      </c>
      <c r="B3968" s="11">
        <v>2019</v>
      </c>
      <c r="C3968" s="11">
        <v>5</v>
      </c>
      <c r="D3968" s="11" t="s">
        <v>95</v>
      </c>
      <c r="E3968" s="11" t="s">
        <v>96</v>
      </c>
      <c r="F3968" s="11" t="s">
        <v>700</v>
      </c>
      <c r="G3968" s="11" t="s">
        <v>241</v>
      </c>
      <c r="H3968" s="11" t="s">
        <v>117</v>
      </c>
      <c r="I3968" s="11" t="s">
        <v>113</v>
      </c>
      <c r="J3968" s="11" t="s">
        <v>99</v>
      </c>
      <c r="K3968" s="11" t="s">
        <v>72</v>
      </c>
      <c r="L3968" s="11" t="s">
        <v>114</v>
      </c>
      <c r="M3968" s="11" t="s">
        <v>101</v>
      </c>
      <c r="N3968" s="11">
        <v>1</v>
      </c>
      <c r="O3968" s="11">
        <v>2019</v>
      </c>
      <c r="P3968" s="11" t="s">
        <v>112</v>
      </c>
      <c r="Q3968" s="11" t="s">
        <v>112</v>
      </c>
      <c r="R3968" s="11" t="s">
        <v>241</v>
      </c>
      <c r="S3968" s="11" t="s">
        <v>104</v>
      </c>
      <c r="T3968" s="11">
        <v>34</v>
      </c>
      <c r="U3968" s="11" t="str">
        <f>IF(ISERROR(VLOOKUP(I3968,'BACK INFO'!F:F,1,0)),IF(ISERROR(VLOOKUP(I3968,'BACK INFO'!H:H,1,0)),K3968,'BACK INFO'!$H$1),'BACK INFO'!$G$1)</f>
        <v>BILL MILLER AND COMPANY</v>
      </c>
    </row>
    <row r="3969" spans="1:21" s="11" customFormat="1" x14ac:dyDescent="0.35">
      <c r="A3969" s="11" t="s">
        <v>94</v>
      </c>
      <c r="B3969" s="11">
        <v>2019</v>
      </c>
      <c r="C3969" s="11">
        <v>5</v>
      </c>
      <c r="D3969" s="11" t="s">
        <v>95</v>
      </c>
      <c r="E3969" s="11" t="s">
        <v>96</v>
      </c>
      <c r="F3969" s="11" t="s">
        <v>700</v>
      </c>
      <c r="G3969" s="11" t="s">
        <v>241</v>
      </c>
      <c r="H3969" s="11" t="s">
        <v>117</v>
      </c>
      <c r="I3969" s="11" t="s">
        <v>71</v>
      </c>
      <c r="J3969" s="11" t="s">
        <v>99</v>
      </c>
      <c r="K3969" s="11" t="s">
        <v>348</v>
      </c>
      <c r="L3969" s="11" t="s">
        <v>164</v>
      </c>
      <c r="M3969" s="11" t="s">
        <v>101</v>
      </c>
      <c r="N3969" s="11">
        <v>1</v>
      </c>
      <c r="O3969" s="11">
        <v>2019</v>
      </c>
      <c r="P3969" s="11" t="s">
        <v>112</v>
      </c>
      <c r="Q3969" s="11" t="s">
        <v>112</v>
      </c>
      <c r="R3969" s="11" t="s">
        <v>241</v>
      </c>
      <c r="S3969" s="11" t="s">
        <v>104</v>
      </c>
      <c r="T3969" s="11">
        <v>23.8</v>
      </c>
      <c r="U3969" s="11" t="str">
        <f>IF(ISERROR(VLOOKUP(I3969,'BACK INFO'!F:F,1,0)),IF(ISERROR(VLOOKUP(I3969,'BACK INFO'!H:H,1,0)),K3969,'BACK INFO'!$H$1),'BACK INFO'!$G$1)</f>
        <v>KELLY MICHELLE ELLINGSON</v>
      </c>
    </row>
    <row r="3970" spans="1:21" s="11" customFormat="1" x14ac:dyDescent="0.35">
      <c r="A3970" s="11" t="s">
        <v>94</v>
      </c>
      <c r="B3970" s="11">
        <v>2019</v>
      </c>
      <c r="C3970" s="11">
        <v>5</v>
      </c>
      <c r="D3970" s="11" t="s">
        <v>95</v>
      </c>
      <c r="E3970" s="11" t="s">
        <v>96</v>
      </c>
      <c r="F3970" s="11" t="s">
        <v>700</v>
      </c>
      <c r="G3970" s="11" t="s">
        <v>241</v>
      </c>
      <c r="H3970" s="11" t="s">
        <v>117</v>
      </c>
      <c r="I3970" s="11" t="s">
        <v>434</v>
      </c>
      <c r="J3970" s="11" t="s">
        <v>99</v>
      </c>
      <c r="K3970" s="11" t="s">
        <v>70</v>
      </c>
      <c r="L3970" s="11" t="s">
        <v>157</v>
      </c>
      <c r="M3970" s="11" t="s">
        <v>101</v>
      </c>
      <c r="N3970" s="11">
        <v>24</v>
      </c>
      <c r="O3970" s="11">
        <v>2019</v>
      </c>
      <c r="P3970" s="11" t="s">
        <v>112</v>
      </c>
      <c r="Q3970" s="11" t="s">
        <v>112</v>
      </c>
      <c r="R3970" s="11" t="s">
        <v>241</v>
      </c>
      <c r="S3970" s="11" t="s">
        <v>104</v>
      </c>
      <c r="T3970" s="11">
        <v>738</v>
      </c>
      <c r="U3970" s="11" t="str">
        <f>IF(ISERROR(VLOOKUP(I3970,'BACK INFO'!F:F,1,0)),IF(ISERROR(VLOOKUP(I3970,'BACK INFO'!H:H,1,0)),K3970,'BACK INFO'!$H$1),'BACK INFO'!$G$1)</f>
        <v>JUDITH ANN DEAL</v>
      </c>
    </row>
    <row r="3971" spans="1:21" s="11" customFormat="1" x14ac:dyDescent="0.35">
      <c r="A3971" s="11" t="s">
        <v>94</v>
      </c>
      <c r="B3971" s="11">
        <v>2019</v>
      </c>
      <c r="C3971" s="11">
        <v>5</v>
      </c>
      <c r="D3971" s="11" t="s">
        <v>95</v>
      </c>
      <c r="E3971" s="11" t="s">
        <v>96</v>
      </c>
      <c r="F3971" s="11" t="s">
        <v>700</v>
      </c>
      <c r="G3971" s="11" t="s">
        <v>241</v>
      </c>
      <c r="H3971" s="11" t="s">
        <v>117</v>
      </c>
      <c r="I3971" s="11" t="s">
        <v>484</v>
      </c>
      <c r="J3971" s="11" t="s">
        <v>99</v>
      </c>
      <c r="K3971" s="11" t="s">
        <v>72</v>
      </c>
      <c r="L3971" s="11" t="s">
        <v>364</v>
      </c>
      <c r="M3971" s="11" t="s">
        <v>101</v>
      </c>
      <c r="N3971" s="11">
        <v>13</v>
      </c>
      <c r="O3971" s="11">
        <v>2019</v>
      </c>
      <c r="P3971" s="11" t="s">
        <v>112</v>
      </c>
      <c r="Q3971" s="11" t="s">
        <v>112</v>
      </c>
      <c r="R3971" s="11" t="s">
        <v>241</v>
      </c>
      <c r="S3971" s="11" t="s">
        <v>104</v>
      </c>
      <c r="T3971" s="11">
        <v>416</v>
      </c>
      <c r="U3971" s="11" t="str">
        <f>IF(ISERROR(VLOOKUP(I3971,'BACK INFO'!F:F,1,0)),IF(ISERROR(VLOOKUP(I3971,'BACK INFO'!H:H,1,0)),K3971,'BACK INFO'!$H$1),'BACK INFO'!$G$1)</f>
        <v>BILL MILLER AND COMPANY</v>
      </c>
    </row>
    <row r="3972" spans="1:21" s="11" customFormat="1" x14ac:dyDescent="0.35">
      <c r="A3972" s="11" t="s">
        <v>94</v>
      </c>
      <c r="B3972" s="11">
        <v>2019</v>
      </c>
      <c r="C3972" s="11">
        <v>5</v>
      </c>
      <c r="D3972" s="11" t="s">
        <v>95</v>
      </c>
      <c r="E3972" s="11" t="s">
        <v>96</v>
      </c>
      <c r="F3972" s="11" t="s">
        <v>700</v>
      </c>
      <c r="G3972" s="11" t="s">
        <v>241</v>
      </c>
      <c r="H3972" s="11" t="s">
        <v>117</v>
      </c>
      <c r="I3972" s="11" t="s">
        <v>230</v>
      </c>
      <c r="J3972" s="11" t="s">
        <v>99</v>
      </c>
      <c r="K3972" s="11" t="s">
        <v>67</v>
      </c>
      <c r="L3972" s="11" t="s">
        <v>231</v>
      </c>
      <c r="M3972" s="11" t="s">
        <v>101</v>
      </c>
      <c r="N3972" s="11">
        <v>7</v>
      </c>
      <c r="O3972" s="11">
        <v>2019</v>
      </c>
      <c r="P3972" s="11" t="s">
        <v>112</v>
      </c>
      <c r="Q3972" s="11" t="s">
        <v>112</v>
      </c>
      <c r="R3972" s="11" t="s">
        <v>241</v>
      </c>
      <c r="S3972" s="11" t="s">
        <v>104</v>
      </c>
      <c r="T3972" s="11">
        <v>238</v>
      </c>
      <c r="U3972" s="11" t="str">
        <f>IF(ISERROR(VLOOKUP(I3972,'BACK INFO'!F:F,1,0)),IF(ISERROR(VLOOKUP(I3972,'BACK INFO'!H:H,1,0)),K3972,'BACK INFO'!$H$1),'BACK INFO'!$G$1)</f>
        <v>ANITA M. HOPKINS</v>
      </c>
    </row>
    <row r="3973" spans="1:21" s="11" customFormat="1" x14ac:dyDescent="0.35">
      <c r="A3973" s="11" t="s">
        <v>94</v>
      </c>
      <c r="B3973" s="11">
        <v>2019</v>
      </c>
      <c r="C3973" s="11">
        <v>5</v>
      </c>
      <c r="D3973" s="11" t="s">
        <v>95</v>
      </c>
      <c r="E3973" s="11" t="s">
        <v>96</v>
      </c>
      <c r="F3973" s="11" t="s">
        <v>700</v>
      </c>
      <c r="G3973" s="11" t="s">
        <v>241</v>
      </c>
      <c r="H3973" s="11" t="s">
        <v>117</v>
      </c>
      <c r="I3973" s="11" t="s">
        <v>532</v>
      </c>
      <c r="J3973" s="11" t="s">
        <v>99</v>
      </c>
      <c r="K3973" s="11" t="s">
        <v>75</v>
      </c>
      <c r="L3973" s="11" t="s">
        <v>273</v>
      </c>
      <c r="M3973" s="11" t="s">
        <v>101</v>
      </c>
      <c r="N3973" s="11">
        <v>5</v>
      </c>
      <c r="O3973" s="11">
        <v>2019</v>
      </c>
      <c r="P3973" s="11" t="s">
        <v>112</v>
      </c>
      <c r="Q3973" s="11" t="s">
        <v>112</v>
      </c>
      <c r="R3973" s="11" t="s">
        <v>241</v>
      </c>
      <c r="S3973" s="11" t="s">
        <v>104</v>
      </c>
      <c r="T3973" s="11">
        <v>160</v>
      </c>
      <c r="U3973" s="11" t="str">
        <f>IF(ISERROR(VLOOKUP(I3973,'BACK INFO'!F:F,1,0)),IF(ISERROR(VLOOKUP(I3973,'BACK INFO'!H:H,1,0)),K3973,'BACK INFO'!$H$1),'BACK INFO'!$G$1)</f>
        <v>LAURA BONG</v>
      </c>
    </row>
    <row r="3974" spans="1:21" s="11" customFormat="1" x14ac:dyDescent="0.35">
      <c r="A3974" s="11" t="s">
        <v>94</v>
      </c>
      <c r="B3974" s="11">
        <v>2019</v>
      </c>
      <c r="C3974" s="11">
        <v>5</v>
      </c>
      <c r="D3974" s="11" t="s">
        <v>95</v>
      </c>
      <c r="E3974" s="11" t="s">
        <v>96</v>
      </c>
      <c r="F3974" s="11" t="s">
        <v>700</v>
      </c>
      <c r="G3974" s="11" t="s">
        <v>241</v>
      </c>
      <c r="H3974" s="11" t="s">
        <v>117</v>
      </c>
      <c r="I3974" s="11" t="s">
        <v>172</v>
      </c>
      <c r="J3974" s="11" t="s">
        <v>99</v>
      </c>
      <c r="K3974" s="11" t="s">
        <v>67</v>
      </c>
      <c r="L3974" s="11" t="s">
        <v>173</v>
      </c>
      <c r="M3974" s="11" t="s">
        <v>101</v>
      </c>
      <c r="N3974" s="11">
        <v>44</v>
      </c>
      <c r="O3974" s="11">
        <v>2019</v>
      </c>
      <c r="P3974" s="11" t="s">
        <v>112</v>
      </c>
      <c r="Q3974" s="11" t="s">
        <v>112</v>
      </c>
      <c r="R3974" s="11" t="s">
        <v>241</v>
      </c>
      <c r="S3974" s="11" t="s">
        <v>104</v>
      </c>
      <c r="T3974" s="11">
        <v>1378.5</v>
      </c>
      <c r="U3974" s="11" t="str">
        <f>IF(ISERROR(VLOOKUP(I3974,'BACK INFO'!F:F,1,0)),IF(ISERROR(VLOOKUP(I3974,'BACK INFO'!H:H,1,0)),K3974,'BACK INFO'!$H$1),'BACK INFO'!$G$1)</f>
        <v>ANITA M. HOPKINS</v>
      </c>
    </row>
    <row r="3975" spans="1:21" s="11" customFormat="1" x14ac:dyDescent="0.35">
      <c r="A3975" s="11" t="s">
        <v>94</v>
      </c>
      <c r="B3975" s="11">
        <v>2019</v>
      </c>
      <c r="C3975" s="11">
        <v>5</v>
      </c>
      <c r="D3975" s="11" t="s">
        <v>95</v>
      </c>
      <c r="E3975" s="11" t="s">
        <v>96</v>
      </c>
      <c r="F3975" s="11" t="s">
        <v>700</v>
      </c>
      <c r="G3975" s="11" t="s">
        <v>241</v>
      </c>
      <c r="H3975" s="11" t="s">
        <v>117</v>
      </c>
      <c r="I3975" s="11" t="s">
        <v>634</v>
      </c>
      <c r="J3975" s="11" t="s">
        <v>120</v>
      </c>
      <c r="K3975" s="11" t="s">
        <v>66</v>
      </c>
      <c r="L3975" s="11" t="s">
        <v>121</v>
      </c>
      <c r="M3975" s="11" t="s">
        <v>122</v>
      </c>
      <c r="N3975" s="11">
        <v>33</v>
      </c>
      <c r="O3975" s="11">
        <v>2019</v>
      </c>
      <c r="P3975" s="11" t="s">
        <v>112</v>
      </c>
      <c r="Q3975" s="11" t="s">
        <v>112</v>
      </c>
      <c r="R3975" s="11" t="s">
        <v>241</v>
      </c>
      <c r="S3975" s="11" t="s">
        <v>104</v>
      </c>
      <c r="T3975" s="11">
        <v>975.39348259809367</v>
      </c>
      <c r="U3975" s="11" t="str">
        <f>IF(ISERROR(VLOOKUP(I3975,'BACK INFO'!F:F,1,0)),IF(ISERROR(VLOOKUP(I3975,'BACK INFO'!H:H,1,0)),K3975,'BACK INFO'!$H$1),'BACK INFO'!$G$1)</f>
        <v>SHOUTOUTAGENCY</v>
      </c>
    </row>
    <row r="3976" spans="1:21" s="11" customFormat="1" x14ac:dyDescent="0.35">
      <c r="A3976" s="11" t="s">
        <v>94</v>
      </c>
      <c r="B3976" s="11">
        <v>2019</v>
      </c>
      <c r="C3976" s="11">
        <v>5</v>
      </c>
      <c r="D3976" s="11" t="s">
        <v>95</v>
      </c>
      <c r="E3976" s="11" t="s">
        <v>96</v>
      </c>
      <c r="F3976" s="11" t="s">
        <v>700</v>
      </c>
      <c r="G3976" s="11" t="s">
        <v>241</v>
      </c>
      <c r="H3976" s="11" t="s">
        <v>117</v>
      </c>
      <c r="I3976" s="11" t="s">
        <v>179</v>
      </c>
      <c r="J3976" s="11" t="s">
        <v>99</v>
      </c>
      <c r="K3976" s="11" t="s">
        <v>67</v>
      </c>
      <c r="L3976" s="11" t="s">
        <v>108</v>
      </c>
      <c r="M3976" s="11" t="s">
        <v>101</v>
      </c>
      <c r="N3976" s="11">
        <v>5</v>
      </c>
      <c r="O3976" s="11">
        <v>2019</v>
      </c>
      <c r="P3976" s="11" t="s">
        <v>112</v>
      </c>
      <c r="Q3976" s="11" t="s">
        <v>112</v>
      </c>
      <c r="R3976" s="11" t="s">
        <v>241</v>
      </c>
      <c r="S3976" s="11" t="s">
        <v>104</v>
      </c>
      <c r="T3976" s="11">
        <v>155</v>
      </c>
      <c r="U3976" s="11" t="str">
        <f>IF(ISERROR(VLOOKUP(I3976,'BACK INFO'!F:F,1,0)),IF(ISERROR(VLOOKUP(I3976,'BACK INFO'!H:H,1,0)),K3976,'BACK INFO'!$H$1),'BACK INFO'!$G$1)</f>
        <v>ANITA M. HOPKINS</v>
      </c>
    </row>
    <row r="3977" spans="1:21" s="11" customFormat="1" x14ac:dyDescent="0.35">
      <c r="A3977" s="11" t="s">
        <v>94</v>
      </c>
      <c r="B3977" s="11">
        <v>2019</v>
      </c>
      <c r="C3977" s="11">
        <v>5</v>
      </c>
      <c r="D3977" s="11" t="s">
        <v>95</v>
      </c>
      <c r="E3977" s="11" t="s">
        <v>96</v>
      </c>
      <c r="F3977" s="11" t="s">
        <v>700</v>
      </c>
      <c r="G3977" s="11" t="s">
        <v>241</v>
      </c>
      <c r="H3977" s="11" t="s">
        <v>117</v>
      </c>
      <c r="I3977" s="11" t="s">
        <v>638</v>
      </c>
      <c r="J3977" s="11" t="s">
        <v>99</v>
      </c>
      <c r="K3977" s="11" t="s">
        <v>67</v>
      </c>
      <c r="L3977" s="11" t="s">
        <v>173</v>
      </c>
      <c r="M3977" s="11" t="s">
        <v>101</v>
      </c>
      <c r="N3977" s="11">
        <v>81</v>
      </c>
      <c r="O3977" s="11">
        <v>2019</v>
      </c>
      <c r="P3977" s="11" t="s">
        <v>112</v>
      </c>
      <c r="Q3977" s="11" t="s">
        <v>112</v>
      </c>
      <c r="R3977" s="11" t="s">
        <v>241</v>
      </c>
      <c r="S3977" s="11" t="s">
        <v>104</v>
      </c>
      <c r="T3977" s="11">
        <v>2628</v>
      </c>
      <c r="U3977" s="11" t="str">
        <f>IF(ISERROR(VLOOKUP(I3977,'BACK INFO'!F:F,1,0)),IF(ISERROR(VLOOKUP(I3977,'BACK INFO'!H:H,1,0)),K3977,'BACK INFO'!$H$1),'BACK INFO'!$G$1)</f>
        <v>ANITA M. HOPKINS</v>
      </c>
    </row>
    <row r="3978" spans="1:21" s="11" customFormat="1" x14ac:dyDescent="0.35">
      <c r="A3978" s="11" t="s">
        <v>94</v>
      </c>
      <c r="B3978" s="11">
        <v>2019</v>
      </c>
      <c r="C3978" s="11">
        <v>5</v>
      </c>
      <c r="D3978" s="11" t="s">
        <v>95</v>
      </c>
      <c r="E3978" s="11" t="s">
        <v>96</v>
      </c>
      <c r="F3978" s="11" t="s">
        <v>700</v>
      </c>
      <c r="G3978" s="11" t="s">
        <v>241</v>
      </c>
      <c r="H3978" s="11" t="s">
        <v>117</v>
      </c>
      <c r="I3978" s="11" t="s">
        <v>487</v>
      </c>
      <c r="J3978" s="11" t="s">
        <v>99</v>
      </c>
      <c r="K3978" s="11" t="s">
        <v>72</v>
      </c>
      <c r="L3978" s="11" t="s">
        <v>364</v>
      </c>
      <c r="M3978" s="11" t="s">
        <v>101</v>
      </c>
      <c r="N3978" s="11">
        <v>3</v>
      </c>
      <c r="O3978" s="11">
        <v>2019</v>
      </c>
      <c r="P3978" s="11" t="s">
        <v>112</v>
      </c>
      <c r="Q3978" s="11" t="s">
        <v>112</v>
      </c>
      <c r="R3978" s="11" t="s">
        <v>241</v>
      </c>
      <c r="S3978" s="11" t="s">
        <v>104</v>
      </c>
      <c r="T3978" s="11">
        <v>93</v>
      </c>
      <c r="U3978" s="11" t="str">
        <f>IF(ISERROR(VLOOKUP(I3978,'BACK INFO'!F:F,1,0)),IF(ISERROR(VLOOKUP(I3978,'BACK INFO'!H:H,1,0)),K3978,'BACK INFO'!$H$1),'BACK INFO'!$G$1)</f>
        <v>BILL MILLER AND COMPANY</v>
      </c>
    </row>
    <row r="3979" spans="1:21" s="11" customFormat="1" x14ac:dyDescent="0.35">
      <c r="A3979" s="11" t="s">
        <v>94</v>
      </c>
      <c r="B3979" s="11">
        <v>2019</v>
      </c>
      <c r="C3979" s="11">
        <v>5</v>
      </c>
      <c r="D3979" s="11" t="s">
        <v>95</v>
      </c>
      <c r="E3979" s="11" t="s">
        <v>96</v>
      </c>
      <c r="F3979" s="11" t="s">
        <v>700</v>
      </c>
      <c r="G3979" s="11" t="s">
        <v>241</v>
      </c>
      <c r="H3979" s="11" t="s">
        <v>117</v>
      </c>
      <c r="I3979" s="11" t="s">
        <v>520</v>
      </c>
      <c r="J3979" s="11" t="s">
        <v>99</v>
      </c>
      <c r="K3979" s="11" t="s">
        <v>75</v>
      </c>
      <c r="L3979" s="11" t="s">
        <v>131</v>
      </c>
      <c r="M3979" s="11" t="s">
        <v>101</v>
      </c>
      <c r="N3979" s="11">
        <v>7</v>
      </c>
      <c r="O3979" s="11">
        <v>2019</v>
      </c>
      <c r="P3979" s="11" t="s">
        <v>112</v>
      </c>
      <c r="Q3979" s="11" t="s">
        <v>112</v>
      </c>
      <c r="R3979" s="11" t="s">
        <v>241</v>
      </c>
      <c r="S3979" s="11" t="s">
        <v>104</v>
      </c>
      <c r="T3979" s="11">
        <v>223</v>
      </c>
      <c r="U3979" s="11" t="str">
        <f>IF(ISERROR(VLOOKUP(I3979,'BACK INFO'!F:F,1,0)),IF(ISERROR(VLOOKUP(I3979,'BACK INFO'!H:H,1,0)),K3979,'BACK INFO'!$H$1),'BACK INFO'!$G$1)</f>
        <v>LAURA BONG</v>
      </c>
    </row>
    <row r="3980" spans="1:21" s="11" customFormat="1" x14ac:dyDescent="0.35">
      <c r="A3980" s="11" t="s">
        <v>94</v>
      </c>
      <c r="B3980" s="11">
        <v>2019</v>
      </c>
      <c r="C3980" s="11">
        <v>5</v>
      </c>
      <c r="D3980" s="11" t="s">
        <v>95</v>
      </c>
      <c r="E3980" s="11" t="s">
        <v>96</v>
      </c>
      <c r="F3980" s="11" t="s">
        <v>700</v>
      </c>
      <c r="G3980" s="11" t="s">
        <v>241</v>
      </c>
      <c r="H3980" s="11" t="s">
        <v>117</v>
      </c>
      <c r="I3980" s="11" t="s">
        <v>534</v>
      </c>
      <c r="J3980" s="11" t="s">
        <v>99</v>
      </c>
      <c r="K3980" s="11" t="s">
        <v>75</v>
      </c>
      <c r="L3980" s="11" t="s">
        <v>146</v>
      </c>
      <c r="M3980" s="11" t="s">
        <v>101</v>
      </c>
      <c r="N3980" s="11">
        <v>4</v>
      </c>
      <c r="O3980" s="11">
        <v>2019</v>
      </c>
      <c r="P3980" s="11" t="s">
        <v>112</v>
      </c>
      <c r="Q3980" s="11" t="s">
        <v>112</v>
      </c>
      <c r="R3980" s="11" t="s">
        <v>241</v>
      </c>
      <c r="S3980" s="11" t="s">
        <v>104</v>
      </c>
      <c r="T3980" s="11">
        <v>124</v>
      </c>
      <c r="U3980" s="11" t="str">
        <f>IF(ISERROR(VLOOKUP(I3980,'BACK INFO'!F:F,1,0)),IF(ISERROR(VLOOKUP(I3980,'BACK INFO'!H:H,1,0)),K3980,'BACK INFO'!$H$1),'BACK INFO'!$G$1)</f>
        <v>LAURA BONG</v>
      </c>
    </row>
    <row r="3981" spans="1:21" s="11" customFormat="1" x14ac:dyDescent="0.35">
      <c r="A3981" s="11" t="s">
        <v>94</v>
      </c>
      <c r="B3981" s="11">
        <v>2019</v>
      </c>
      <c r="C3981" s="11">
        <v>5</v>
      </c>
      <c r="D3981" s="11" t="s">
        <v>95</v>
      </c>
      <c r="E3981" s="11" t="s">
        <v>96</v>
      </c>
      <c r="F3981" s="11" t="s">
        <v>700</v>
      </c>
      <c r="G3981" s="11" t="s">
        <v>241</v>
      </c>
      <c r="H3981" s="11" t="s">
        <v>117</v>
      </c>
      <c r="I3981" s="11" t="s">
        <v>591</v>
      </c>
      <c r="J3981" s="11" t="s">
        <v>99</v>
      </c>
      <c r="K3981" s="11" t="s">
        <v>76</v>
      </c>
      <c r="L3981" s="11" t="s">
        <v>127</v>
      </c>
      <c r="M3981" s="11" t="s">
        <v>101</v>
      </c>
      <c r="N3981" s="11">
        <v>36</v>
      </c>
      <c r="O3981" s="11">
        <v>2019</v>
      </c>
      <c r="P3981" s="11" t="s">
        <v>112</v>
      </c>
      <c r="Q3981" s="11" t="s">
        <v>112</v>
      </c>
      <c r="R3981" s="11" t="s">
        <v>241</v>
      </c>
      <c r="S3981" s="11" t="s">
        <v>104</v>
      </c>
      <c r="T3981" s="11">
        <v>880.48</v>
      </c>
      <c r="U3981" s="11" t="str">
        <f>IF(ISERROR(VLOOKUP(I3981,'BACK INFO'!F:F,1,0)),IF(ISERROR(VLOOKUP(I3981,'BACK INFO'!H:H,1,0)),K3981,'BACK INFO'!$H$1),'BACK INFO'!$G$1)</f>
        <v>MIE MANNICHE</v>
      </c>
    </row>
    <row r="3982" spans="1:21" s="11" customFormat="1" x14ac:dyDescent="0.35">
      <c r="A3982" s="11" t="s">
        <v>94</v>
      </c>
      <c r="B3982" s="11">
        <v>2019</v>
      </c>
      <c r="C3982" s="11">
        <v>5</v>
      </c>
      <c r="D3982" s="11" t="s">
        <v>95</v>
      </c>
      <c r="E3982" s="11" t="s">
        <v>96</v>
      </c>
      <c r="F3982" s="11" t="s">
        <v>700</v>
      </c>
      <c r="G3982" s="11" t="s">
        <v>241</v>
      </c>
      <c r="H3982" s="11" t="s">
        <v>117</v>
      </c>
      <c r="I3982" s="11" t="s">
        <v>602</v>
      </c>
      <c r="J3982" s="11" t="s">
        <v>99</v>
      </c>
      <c r="K3982" s="11" t="s">
        <v>75</v>
      </c>
      <c r="L3982" s="11" t="s">
        <v>131</v>
      </c>
      <c r="M3982" s="11" t="s">
        <v>101</v>
      </c>
      <c r="N3982" s="11">
        <v>1</v>
      </c>
      <c r="O3982" s="11">
        <v>2019</v>
      </c>
      <c r="P3982" s="11" t="s">
        <v>112</v>
      </c>
      <c r="Q3982" s="11" t="s">
        <v>112</v>
      </c>
      <c r="R3982" s="11" t="s">
        <v>241</v>
      </c>
      <c r="S3982" s="11" t="s">
        <v>104</v>
      </c>
      <c r="T3982" s="11">
        <v>34</v>
      </c>
      <c r="U3982" s="11" t="str">
        <f>IF(ISERROR(VLOOKUP(I3982,'BACK INFO'!F:F,1,0)),IF(ISERROR(VLOOKUP(I3982,'BACK INFO'!H:H,1,0)),K3982,'BACK INFO'!$H$1),'BACK INFO'!$G$1)</f>
        <v>LAURA BONG</v>
      </c>
    </row>
    <row r="3983" spans="1:21" s="11" customFormat="1" x14ac:dyDescent="0.35">
      <c r="A3983" s="11" t="s">
        <v>94</v>
      </c>
      <c r="B3983" s="11">
        <v>2019</v>
      </c>
      <c r="C3983" s="11">
        <v>5</v>
      </c>
      <c r="D3983" s="11" t="s">
        <v>95</v>
      </c>
      <c r="E3983" s="11" t="s">
        <v>96</v>
      </c>
      <c r="F3983" s="11" t="s">
        <v>700</v>
      </c>
      <c r="G3983" s="11" t="s">
        <v>241</v>
      </c>
      <c r="H3983" s="11" t="s">
        <v>151</v>
      </c>
      <c r="I3983" s="11" t="s">
        <v>443</v>
      </c>
      <c r="J3983" s="11" t="s">
        <v>99</v>
      </c>
      <c r="K3983" s="11" t="s">
        <v>72</v>
      </c>
      <c r="L3983" s="11" t="s">
        <v>364</v>
      </c>
      <c r="M3983" s="11" t="s">
        <v>101</v>
      </c>
      <c r="N3983" s="11">
        <v>16</v>
      </c>
      <c r="O3983" s="11">
        <v>2019</v>
      </c>
      <c r="P3983" s="11" t="s">
        <v>112</v>
      </c>
      <c r="Q3983" s="11" t="s">
        <v>112</v>
      </c>
      <c r="R3983" s="11" t="s">
        <v>241</v>
      </c>
      <c r="S3983" s="11" t="s">
        <v>104</v>
      </c>
      <c r="T3983" s="11">
        <v>392</v>
      </c>
      <c r="U3983" s="11" t="str">
        <f>IF(ISERROR(VLOOKUP(I3983,'BACK INFO'!F:F,1,0)),IF(ISERROR(VLOOKUP(I3983,'BACK INFO'!H:H,1,0)),K3983,'BACK INFO'!$H$1),'BACK INFO'!$G$1)</f>
        <v>BILL MILLER AND COMPANY</v>
      </c>
    </row>
    <row r="3984" spans="1:21" s="11" customFormat="1" x14ac:dyDescent="0.35">
      <c r="A3984" s="11" t="s">
        <v>94</v>
      </c>
      <c r="B3984" s="11">
        <v>2019</v>
      </c>
      <c r="C3984" s="11">
        <v>5</v>
      </c>
      <c r="D3984" s="11" t="s">
        <v>95</v>
      </c>
      <c r="E3984" s="11" t="s">
        <v>96</v>
      </c>
      <c r="F3984" s="11" t="s">
        <v>700</v>
      </c>
      <c r="G3984" s="11" t="s">
        <v>241</v>
      </c>
      <c r="H3984" s="11" t="s">
        <v>151</v>
      </c>
      <c r="I3984" s="11" t="s">
        <v>686</v>
      </c>
      <c r="J3984" s="11" t="s">
        <v>99</v>
      </c>
      <c r="K3984" s="11" t="s">
        <v>54</v>
      </c>
      <c r="L3984" s="11" t="s">
        <v>100</v>
      </c>
      <c r="M3984" s="11" t="s">
        <v>101</v>
      </c>
      <c r="N3984" s="11">
        <v>4</v>
      </c>
      <c r="O3984" s="11">
        <v>2019</v>
      </c>
      <c r="P3984" s="11" t="s">
        <v>112</v>
      </c>
      <c r="Q3984" s="11" t="s">
        <v>112</v>
      </c>
      <c r="R3984" s="11" t="s">
        <v>241</v>
      </c>
      <c r="S3984" s="11" t="s">
        <v>104</v>
      </c>
      <c r="T3984" s="11">
        <v>144.16</v>
      </c>
      <c r="U3984" s="11" t="str">
        <f>IF(ISERROR(VLOOKUP(I3984,'BACK INFO'!F:F,1,0)),IF(ISERROR(VLOOKUP(I3984,'BACK INFO'!H:H,1,0)),K3984,'BACK INFO'!$H$1),'BACK INFO'!$G$1)</f>
        <v>PAIGE ALYSE STRAUGHAN</v>
      </c>
    </row>
    <row r="3985" spans="1:21" s="11" customFormat="1" x14ac:dyDescent="0.35">
      <c r="A3985" s="11" t="s">
        <v>94</v>
      </c>
      <c r="B3985" s="11">
        <v>2019</v>
      </c>
      <c r="C3985" s="11">
        <v>5</v>
      </c>
      <c r="D3985" s="11" t="s">
        <v>95</v>
      </c>
      <c r="E3985" s="11" t="s">
        <v>96</v>
      </c>
      <c r="F3985" s="11" t="s">
        <v>700</v>
      </c>
      <c r="G3985" s="11" t="s">
        <v>241</v>
      </c>
      <c r="H3985" s="11" t="s">
        <v>151</v>
      </c>
      <c r="I3985" s="11" t="s">
        <v>123</v>
      </c>
      <c r="J3985" s="11" t="s">
        <v>99</v>
      </c>
      <c r="K3985" s="11" t="s">
        <v>68</v>
      </c>
      <c r="L3985" s="11" t="s">
        <v>129</v>
      </c>
      <c r="M3985" s="11" t="s">
        <v>122</v>
      </c>
      <c r="N3985" s="11">
        <v>1</v>
      </c>
      <c r="O3985" s="11">
        <v>2019</v>
      </c>
      <c r="P3985" s="11" t="s">
        <v>112</v>
      </c>
      <c r="Q3985" s="11" t="s">
        <v>112</v>
      </c>
      <c r="R3985" s="11" t="s">
        <v>241</v>
      </c>
      <c r="S3985" s="11" t="s">
        <v>104</v>
      </c>
      <c r="T3985" s="11">
        <v>18.37</v>
      </c>
      <c r="U3985" s="11" t="str">
        <f>IF(ISERROR(VLOOKUP(I3985,'BACK INFO'!F:F,1,0)),IF(ISERROR(VLOOKUP(I3985,'BACK INFO'!H:H,1,0)),K3985,'BACK INFO'!$H$1),'BACK INFO'!$G$1)</f>
        <v>STEPHANIE VITALI</v>
      </c>
    </row>
    <row r="3986" spans="1:21" s="11" customFormat="1" x14ac:dyDescent="0.35">
      <c r="A3986" s="11" t="s">
        <v>94</v>
      </c>
      <c r="B3986" s="11">
        <v>2019</v>
      </c>
      <c r="C3986" s="11">
        <v>5</v>
      </c>
      <c r="D3986" s="11" t="s">
        <v>95</v>
      </c>
      <c r="E3986" s="11" t="s">
        <v>96</v>
      </c>
      <c r="F3986" s="11" t="s">
        <v>700</v>
      </c>
      <c r="G3986" s="11" t="s">
        <v>241</v>
      </c>
      <c r="H3986" s="11" t="s">
        <v>151</v>
      </c>
      <c r="I3986" s="11" t="s">
        <v>363</v>
      </c>
      <c r="J3986" s="11" t="s">
        <v>99</v>
      </c>
      <c r="K3986" s="11" t="s">
        <v>72</v>
      </c>
      <c r="L3986" s="11" t="s">
        <v>364</v>
      </c>
      <c r="M3986" s="11" t="s">
        <v>101</v>
      </c>
      <c r="N3986" s="11">
        <v>6</v>
      </c>
      <c r="O3986" s="11">
        <v>2019</v>
      </c>
      <c r="P3986" s="11" t="s">
        <v>112</v>
      </c>
      <c r="Q3986" s="11" t="s">
        <v>112</v>
      </c>
      <c r="R3986" s="11" t="s">
        <v>241</v>
      </c>
      <c r="S3986" s="11" t="s">
        <v>104</v>
      </c>
      <c r="T3986" s="11">
        <v>147</v>
      </c>
      <c r="U3986" s="11" t="str">
        <f>IF(ISERROR(VLOOKUP(I3986,'BACK INFO'!F:F,1,0)),IF(ISERROR(VLOOKUP(I3986,'BACK INFO'!H:H,1,0)),K3986,'BACK INFO'!$H$1),'BACK INFO'!$G$1)</f>
        <v>BILL MILLER AND COMPANY</v>
      </c>
    </row>
    <row r="3987" spans="1:21" s="11" customFormat="1" x14ac:dyDescent="0.35">
      <c r="A3987" s="11" t="s">
        <v>94</v>
      </c>
      <c r="B3987" s="11">
        <v>2019</v>
      </c>
      <c r="C3987" s="11">
        <v>5</v>
      </c>
      <c r="D3987" s="11" t="s">
        <v>95</v>
      </c>
      <c r="E3987" s="11" t="s">
        <v>96</v>
      </c>
      <c r="F3987" s="11" t="s">
        <v>700</v>
      </c>
      <c r="G3987" s="11" t="s">
        <v>241</v>
      </c>
      <c r="H3987" s="11" t="s">
        <v>151</v>
      </c>
      <c r="I3987" s="11" t="s">
        <v>71</v>
      </c>
      <c r="J3987" s="11" t="s">
        <v>99</v>
      </c>
      <c r="K3987" s="11" t="s">
        <v>348</v>
      </c>
      <c r="L3987" s="11" t="s">
        <v>164</v>
      </c>
      <c r="M3987" s="11" t="s">
        <v>101</v>
      </c>
      <c r="N3987" s="11">
        <v>1</v>
      </c>
      <c r="O3987" s="11">
        <v>2019</v>
      </c>
      <c r="P3987" s="11" t="s">
        <v>112</v>
      </c>
      <c r="Q3987" s="11" t="s">
        <v>112</v>
      </c>
      <c r="R3987" s="11" t="s">
        <v>241</v>
      </c>
      <c r="S3987" s="11" t="s">
        <v>104</v>
      </c>
      <c r="T3987" s="11">
        <v>17.149999999999999</v>
      </c>
      <c r="U3987" s="11" t="str">
        <f>IF(ISERROR(VLOOKUP(I3987,'BACK INFO'!F:F,1,0)),IF(ISERROR(VLOOKUP(I3987,'BACK INFO'!H:H,1,0)),K3987,'BACK INFO'!$H$1),'BACK INFO'!$G$1)</f>
        <v>KELLY MICHELLE ELLINGSON</v>
      </c>
    </row>
    <row r="3988" spans="1:21" s="11" customFormat="1" x14ac:dyDescent="0.35">
      <c r="A3988" s="11" t="s">
        <v>94</v>
      </c>
      <c r="B3988" s="11">
        <v>2019</v>
      </c>
      <c r="C3988" s="11">
        <v>5</v>
      </c>
      <c r="D3988" s="11" t="s">
        <v>95</v>
      </c>
      <c r="E3988" s="11" t="s">
        <v>96</v>
      </c>
      <c r="F3988" s="11" t="s">
        <v>700</v>
      </c>
      <c r="G3988" s="11" t="s">
        <v>241</v>
      </c>
      <c r="H3988" s="11" t="s">
        <v>151</v>
      </c>
      <c r="I3988" s="11" t="s">
        <v>484</v>
      </c>
      <c r="J3988" s="11" t="s">
        <v>99</v>
      </c>
      <c r="K3988" s="11" t="s">
        <v>72</v>
      </c>
      <c r="L3988" s="11" t="s">
        <v>364</v>
      </c>
      <c r="M3988" s="11" t="s">
        <v>101</v>
      </c>
      <c r="N3988" s="11">
        <v>3</v>
      </c>
      <c r="O3988" s="11">
        <v>2019</v>
      </c>
      <c r="P3988" s="11" t="s">
        <v>112</v>
      </c>
      <c r="Q3988" s="11" t="s">
        <v>112</v>
      </c>
      <c r="R3988" s="11" t="s">
        <v>241</v>
      </c>
      <c r="S3988" s="11" t="s">
        <v>104</v>
      </c>
      <c r="T3988" s="11">
        <v>73.5</v>
      </c>
      <c r="U3988" s="11" t="str">
        <f>IF(ISERROR(VLOOKUP(I3988,'BACK INFO'!F:F,1,0)),IF(ISERROR(VLOOKUP(I3988,'BACK INFO'!H:H,1,0)),K3988,'BACK INFO'!$H$1),'BACK INFO'!$G$1)</f>
        <v>BILL MILLER AND COMPANY</v>
      </c>
    </row>
    <row r="3989" spans="1:21" s="11" customFormat="1" x14ac:dyDescent="0.35">
      <c r="A3989" s="11" t="s">
        <v>94</v>
      </c>
      <c r="B3989" s="11">
        <v>2019</v>
      </c>
      <c r="C3989" s="11">
        <v>5</v>
      </c>
      <c r="D3989" s="11" t="s">
        <v>95</v>
      </c>
      <c r="E3989" s="11" t="s">
        <v>96</v>
      </c>
      <c r="F3989" s="11" t="s">
        <v>700</v>
      </c>
      <c r="G3989" s="11" t="s">
        <v>241</v>
      </c>
      <c r="H3989" s="11" t="s">
        <v>151</v>
      </c>
      <c r="I3989" s="11" t="s">
        <v>431</v>
      </c>
      <c r="J3989" s="11" t="s">
        <v>99</v>
      </c>
      <c r="K3989" s="11" t="s">
        <v>75</v>
      </c>
      <c r="L3989" s="11" t="s">
        <v>131</v>
      </c>
      <c r="M3989" s="11" t="s">
        <v>101</v>
      </c>
      <c r="N3989" s="11">
        <v>4</v>
      </c>
      <c r="O3989" s="11">
        <v>2019</v>
      </c>
      <c r="P3989" s="11" t="s">
        <v>112</v>
      </c>
      <c r="Q3989" s="11" t="s">
        <v>112</v>
      </c>
      <c r="R3989" s="11" t="s">
        <v>241</v>
      </c>
      <c r="S3989" s="11" t="s">
        <v>104</v>
      </c>
      <c r="T3989" s="11">
        <v>128</v>
      </c>
      <c r="U3989" s="11" t="str">
        <f>IF(ISERROR(VLOOKUP(I3989,'BACK INFO'!F:F,1,0)),IF(ISERROR(VLOOKUP(I3989,'BACK INFO'!H:H,1,0)),K3989,'BACK INFO'!$H$1),'BACK INFO'!$G$1)</f>
        <v>LAURA BONG</v>
      </c>
    </row>
    <row r="3990" spans="1:21" s="11" customFormat="1" x14ac:dyDescent="0.35">
      <c r="A3990" s="11" t="s">
        <v>94</v>
      </c>
      <c r="B3990" s="11">
        <v>2019</v>
      </c>
      <c r="C3990" s="11">
        <v>5</v>
      </c>
      <c r="D3990" s="11" t="s">
        <v>95</v>
      </c>
      <c r="E3990" s="11" t="s">
        <v>96</v>
      </c>
      <c r="F3990" s="11" t="s">
        <v>700</v>
      </c>
      <c r="G3990" s="11" t="s">
        <v>241</v>
      </c>
      <c r="H3990" s="11" t="s">
        <v>151</v>
      </c>
      <c r="I3990" s="11" t="s">
        <v>638</v>
      </c>
      <c r="J3990" s="11" t="s">
        <v>99</v>
      </c>
      <c r="K3990" s="11" t="s">
        <v>67</v>
      </c>
      <c r="L3990" s="11" t="s">
        <v>173</v>
      </c>
      <c r="M3990" s="11" t="s">
        <v>101</v>
      </c>
      <c r="N3990" s="11">
        <v>6</v>
      </c>
      <c r="O3990" s="11">
        <v>2019</v>
      </c>
      <c r="P3990" s="11" t="s">
        <v>112</v>
      </c>
      <c r="Q3990" s="11" t="s">
        <v>112</v>
      </c>
      <c r="R3990" s="11" t="s">
        <v>241</v>
      </c>
      <c r="S3990" s="11" t="s">
        <v>104</v>
      </c>
      <c r="T3990" s="11">
        <v>150</v>
      </c>
      <c r="U3990" s="11" t="str">
        <f>IF(ISERROR(VLOOKUP(I3990,'BACK INFO'!F:F,1,0)),IF(ISERROR(VLOOKUP(I3990,'BACK INFO'!H:H,1,0)),K3990,'BACK INFO'!$H$1),'BACK INFO'!$G$1)</f>
        <v>ANITA M. HOPKINS</v>
      </c>
    </row>
    <row r="3991" spans="1:21" s="11" customFormat="1" x14ac:dyDescent="0.35">
      <c r="A3991" s="11" t="s">
        <v>94</v>
      </c>
      <c r="B3991" s="11">
        <v>2019</v>
      </c>
      <c r="C3991" s="11">
        <v>5</v>
      </c>
      <c r="D3991" s="11" t="s">
        <v>95</v>
      </c>
      <c r="E3991" s="11" t="s">
        <v>96</v>
      </c>
      <c r="F3991" s="11" t="s">
        <v>700</v>
      </c>
      <c r="G3991" s="11" t="s">
        <v>241</v>
      </c>
      <c r="H3991" s="11" t="s">
        <v>152</v>
      </c>
      <c r="I3991" s="11" t="s">
        <v>686</v>
      </c>
      <c r="J3991" s="11" t="s">
        <v>99</v>
      </c>
      <c r="K3991" s="11" t="s">
        <v>54</v>
      </c>
      <c r="L3991" s="11" t="s">
        <v>100</v>
      </c>
      <c r="M3991" s="11" t="s">
        <v>101</v>
      </c>
      <c r="N3991" s="11">
        <v>19</v>
      </c>
      <c r="O3991" s="11">
        <v>2019</v>
      </c>
      <c r="P3991" s="11" t="s">
        <v>112</v>
      </c>
      <c r="Q3991" s="11" t="s">
        <v>112</v>
      </c>
      <c r="R3991" s="11" t="s">
        <v>241</v>
      </c>
      <c r="S3991" s="11" t="s">
        <v>104</v>
      </c>
      <c r="T3991" s="11">
        <v>702.20999999999992</v>
      </c>
      <c r="U3991" s="11" t="str">
        <f>IF(ISERROR(VLOOKUP(I3991,'BACK INFO'!F:F,1,0)),IF(ISERROR(VLOOKUP(I3991,'BACK INFO'!H:H,1,0)),K3991,'BACK INFO'!$H$1),'BACK INFO'!$G$1)</f>
        <v>PAIGE ALYSE STRAUGHAN</v>
      </c>
    </row>
    <row r="3992" spans="1:21" s="11" customFormat="1" x14ac:dyDescent="0.35">
      <c r="A3992" s="11" t="s">
        <v>94</v>
      </c>
      <c r="B3992" s="11">
        <v>2019</v>
      </c>
      <c r="C3992" s="11">
        <v>5</v>
      </c>
      <c r="D3992" s="11" t="s">
        <v>95</v>
      </c>
      <c r="E3992" s="11" t="s">
        <v>96</v>
      </c>
      <c r="F3992" s="11" t="s">
        <v>700</v>
      </c>
      <c r="G3992" s="11" t="s">
        <v>241</v>
      </c>
      <c r="H3992" s="11" t="s">
        <v>152</v>
      </c>
      <c r="I3992" s="11" t="s">
        <v>261</v>
      </c>
      <c r="J3992" s="11" t="s">
        <v>99</v>
      </c>
      <c r="K3992" s="11" t="s">
        <v>74</v>
      </c>
      <c r="L3992" s="11" t="s">
        <v>262</v>
      </c>
      <c r="M3992" s="11" t="s">
        <v>101</v>
      </c>
      <c r="N3992" s="11">
        <v>50</v>
      </c>
      <c r="O3992" s="11">
        <v>2019</v>
      </c>
      <c r="P3992" s="11" t="s">
        <v>112</v>
      </c>
      <c r="Q3992" s="11" t="s">
        <v>112</v>
      </c>
      <c r="R3992" s="11" t="s">
        <v>241</v>
      </c>
      <c r="S3992" s="11" t="s">
        <v>104</v>
      </c>
      <c r="T3992" s="11">
        <v>1846.6000000000006</v>
      </c>
      <c r="U3992" s="11" t="str">
        <f>IF(ISERROR(VLOOKUP(I3992,'BACK INFO'!F:F,1,0)),IF(ISERROR(VLOOKUP(I3992,'BACK INFO'!H:H,1,0)),K3992,'BACK INFO'!$H$1),'BACK INFO'!$G$1)</f>
        <v>DENISE ARNETT</v>
      </c>
    </row>
    <row r="3993" spans="1:21" s="11" customFormat="1" x14ac:dyDescent="0.35">
      <c r="A3993" s="11" t="s">
        <v>94</v>
      </c>
      <c r="B3993" s="11">
        <v>2019</v>
      </c>
      <c r="C3993" s="11">
        <v>5</v>
      </c>
      <c r="D3993" s="11" t="s">
        <v>95</v>
      </c>
      <c r="E3993" s="11" t="s">
        <v>96</v>
      </c>
      <c r="F3993" s="11" t="s">
        <v>700</v>
      </c>
      <c r="G3993" s="11" t="s">
        <v>241</v>
      </c>
      <c r="H3993" s="11" t="s">
        <v>152</v>
      </c>
      <c r="I3993" s="11" t="s">
        <v>444</v>
      </c>
      <c r="J3993" s="11" t="s">
        <v>99</v>
      </c>
      <c r="K3993" s="11" t="s">
        <v>71</v>
      </c>
      <c r="L3993" s="11" t="s">
        <v>169</v>
      </c>
      <c r="M3993" s="11" t="s">
        <v>101</v>
      </c>
      <c r="N3993" s="11">
        <v>6</v>
      </c>
      <c r="O3993" s="11">
        <v>2019</v>
      </c>
      <c r="P3993" s="11" t="s">
        <v>112</v>
      </c>
      <c r="Q3993" s="11" t="s">
        <v>112</v>
      </c>
      <c r="R3993" s="11" t="s">
        <v>241</v>
      </c>
      <c r="S3993" s="11" t="s">
        <v>104</v>
      </c>
      <c r="T3993" s="11">
        <v>276</v>
      </c>
      <c r="U3993" s="11" t="str">
        <f>IF(ISERROR(VLOOKUP(I3993,'BACK INFO'!F:F,1,0)),IF(ISERROR(VLOOKUP(I3993,'BACK INFO'!H:H,1,0)),K3993,'BACK INFO'!$H$1),'BACK INFO'!$G$1)</f>
        <v>HOLLY SALES INC.</v>
      </c>
    </row>
    <row r="3994" spans="1:21" s="11" customFormat="1" x14ac:dyDescent="0.35">
      <c r="A3994" s="11" t="s">
        <v>94</v>
      </c>
      <c r="B3994" s="11">
        <v>2019</v>
      </c>
      <c r="C3994" s="11">
        <v>5</v>
      </c>
      <c r="D3994" s="11" t="s">
        <v>95</v>
      </c>
      <c r="E3994" s="11" t="s">
        <v>96</v>
      </c>
      <c r="F3994" s="11" t="s">
        <v>700</v>
      </c>
      <c r="G3994" s="11" t="s">
        <v>241</v>
      </c>
      <c r="H3994" s="11" t="s">
        <v>152</v>
      </c>
      <c r="I3994" s="11" t="s">
        <v>189</v>
      </c>
      <c r="J3994" s="11" t="s">
        <v>99</v>
      </c>
      <c r="K3994" s="11" t="s">
        <v>73</v>
      </c>
      <c r="L3994" s="11" t="s">
        <v>127</v>
      </c>
      <c r="M3994" s="11" t="s">
        <v>101</v>
      </c>
      <c r="N3994" s="11">
        <v>28</v>
      </c>
      <c r="O3994" s="11">
        <v>2019</v>
      </c>
      <c r="P3994" s="11" t="s">
        <v>112</v>
      </c>
      <c r="Q3994" s="11" t="s">
        <v>112</v>
      </c>
      <c r="R3994" s="11" t="s">
        <v>241</v>
      </c>
      <c r="S3994" s="11" t="s">
        <v>104</v>
      </c>
      <c r="T3994" s="11">
        <v>1478.6399999999999</v>
      </c>
      <c r="U3994" s="11" t="str">
        <f>IF(ISERROR(VLOOKUP(I3994,'BACK INFO'!F:F,1,0)),IF(ISERROR(VLOOKUP(I3994,'BACK INFO'!H:H,1,0)),K3994,'BACK INFO'!$H$1),'BACK INFO'!$G$1)</f>
        <v>PHYLLIS POSNER</v>
      </c>
    </row>
    <row r="3995" spans="1:21" s="11" customFormat="1" x14ac:dyDescent="0.35">
      <c r="A3995" s="11" t="s">
        <v>94</v>
      </c>
      <c r="B3995" s="11">
        <v>2019</v>
      </c>
      <c r="C3995" s="11">
        <v>5</v>
      </c>
      <c r="D3995" s="11" t="s">
        <v>95</v>
      </c>
      <c r="E3995" s="11" t="s">
        <v>96</v>
      </c>
      <c r="F3995" s="11" t="s">
        <v>700</v>
      </c>
      <c r="G3995" s="11" t="s">
        <v>241</v>
      </c>
      <c r="H3995" s="11" t="s">
        <v>152</v>
      </c>
      <c r="I3995" s="11" t="s">
        <v>244</v>
      </c>
      <c r="J3995" s="11" t="s">
        <v>99</v>
      </c>
      <c r="K3995" s="11" t="s">
        <v>245</v>
      </c>
      <c r="L3995" s="11" t="s">
        <v>246</v>
      </c>
      <c r="M3995" s="11" t="s">
        <v>246</v>
      </c>
      <c r="N3995" s="11">
        <v>5</v>
      </c>
      <c r="O3995" s="11">
        <v>2019</v>
      </c>
      <c r="P3995" s="11" t="s">
        <v>112</v>
      </c>
      <c r="Q3995" s="11" t="s">
        <v>112</v>
      </c>
      <c r="R3995" s="11" t="s">
        <v>241</v>
      </c>
      <c r="S3995" s="11" t="s">
        <v>104</v>
      </c>
      <c r="T3995" s="11">
        <v>305</v>
      </c>
      <c r="U3995" s="11" t="str">
        <f>IF(ISERROR(VLOOKUP(I3995,'BACK INFO'!F:F,1,0)),IF(ISERROR(VLOOKUP(I3995,'BACK INFO'!H:H,1,0)),K3995,'BACK INFO'!$H$1),'BACK INFO'!$G$1)</f>
        <v>JULIUS ORTIZ MALDONADO</v>
      </c>
    </row>
    <row r="3996" spans="1:21" s="11" customFormat="1" x14ac:dyDescent="0.35">
      <c r="A3996" s="11" t="s">
        <v>94</v>
      </c>
      <c r="B3996" s="11">
        <v>2019</v>
      </c>
      <c r="C3996" s="11">
        <v>5</v>
      </c>
      <c r="D3996" s="11" t="s">
        <v>95</v>
      </c>
      <c r="E3996" s="11" t="s">
        <v>96</v>
      </c>
      <c r="F3996" s="11" t="s">
        <v>700</v>
      </c>
      <c r="G3996" s="11" t="s">
        <v>241</v>
      </c>
      <c r="H3996" s="11" t="s">
        <v>152</v>
      </c>
      <c r="I3996" s="11" t="s">
        <v>123</v>
      </c>
      <c r="J3996" s="11" t="s">
        <v>99</v>
      </c>
      <c r="K3996" s="11" t="s">
        <v>68</v>
      </c>
      <c r="L3996" s="11" t="s">
        <v>129</v>
      </c>
      <c r="M3996" s="11" t="s">
        <v>122</v>
      </c>
      <c r="N3996" s="11">
        <v>9</v>
      </c>
      <c r="O3996" s="11">
        <v>2019</v>
      </c>
      <c r="P3996" s="11" t="s">
        <v>112</v>
      </c>
      <c r="Q3996" s="11" t="s">
        <v>112</v>
      </c>
      <c r="R3996" s="11" t="s">
        <v>241</v>
      </c>
      <c r="S3996" s="11" t="s">
        <v>104</v>
      </c>
      <c r="T3996" s="11">
        <v>317.25</v>
      </c>
      <c r="U3996" s="11" t="str">
        <f>IF(ISERROR(VLOOKUP(I3996,'BACK INFO'!F:F,1,0)),IF(ISERROR(VLOOKUP(I3996,'BACK INFO'!H:H,1,0)),K3996,'BACK INFO'!$H$1),'BACK INFO'!$G$1)</f>
        <v>STEPHANIE VITALI</v>
      </c>
    </row>
    <row r="3997" spans="1:21" s="11" customFormat="1" x14ac:dyDescent="0.35">
      <c r="A3997" s="11" t="s">
        <v>94</v>
      </c>
      <c r="B3997" s="11">
        <v>2019</v>
      </c>
      <c r="C3997" s="11">
        <v>5</v>
      </c>
      <c r="D3997" s="11" t="s">
        <v>95</v>
      </c>
      <c r="E3997" s="11" t="s">
        <v>96</v>
      </c>
      <c r="F3997" s="11" t="s">
        <v>700</v>
      </c>
      <c r="G3997" s="11" t="s">
        <v>241</v>
      </c>
      <c r="H3997" s="11" t="s">
        <v>152</v>
      </c>
      <c r="I3997" s="11" t="s">
        <v>322</v>
      </c>
      <c r="J3997" s="11" t="s">
        <v>99</v>
      </c>
      <c r="K3997" s="11" t="s">
        <v>75</v>
      </c>
      <c r="L3997" s="11" t="s">
        <v>127</v>
      </c>
      <c r="M3997" s="11" t="s">
        <v>101</v>
      </c>
      <c r="N3997" s="11">
        <v>4</v>
      </c>
      <c r="O3997" s="11">
        <v>2019</v>
      </c>
      <c r="P3997" s="11" t="s">
        <v>112</v>
      </c>
      <c r="Q3997" s="11" t="s">
        <v>112</v>
      </c>
      <c r="R3997" s="11" t="s">
        <v>241</v>
      </c>
      <c r="S3997" s="11" t="s">
        <v>104</v>
      </c>
      <c r="T3997" s="11">
        <v>216.6</v>
      </c>
      <c r="U3997" s="11" t="str">
        <f>IF(ISERROR(VLOOKUP(I3997,'BACK INFO'!F:F,1,0)),IF(ISERROR(VLOOKUP(I3997,'BACK INFO'!H:H,1,0)),K3997,'BACK INFO'!$H$1),'BACK INFO'!$G$1)</f>
        <v>LAURA BONG</v>
      </c>
    </row>
    <row r="3998" spans="1:21" s="11" customFormat="1" x14ac:dyDescent="0.35">
      <c r="A3998" s="11" t="s">
        <v>94</v>
      </c>
      <c r="B3998" s="11">
        <v>2019</v>
      </c>
      <c r="C3998" s="11">
        <v>5</v>
      </c>
      <c r="D3998" s="11" t="s">
        <v>95</v>
      </c>
      <c r="E3998" s="11" t="s">
        <v>96</v>
      </c>
      <c r="F3998" s="11" t="s">
        <v>700</v>
      </c>
      <c r="G3998" s="11" t="s">
        <v>241</v>
      </c>
      <c r="H3998" s="11" t="s">
        <v>152</v>
      </c>
      <c r="I3998" s="11" t="s">
        <v>148</v>
      </c>
      <c r="J3998" s="11" t="s">
        <v>99</v>
      </c>
      <c r="K3998" s="11" t="s">
        <v>71</v>
      </c>
      <c r="L3998" s="11" t="s">
        <v>149</v>
      </c>
      <c r="M3998" s="11" t="s">
        <v>101</v>
      </c>
      <c r="N3998" s="11">
        <v>7</v>
      </c>
      <c r="O3998" s="11">
        <v>2019</v>
      </c>
      <c r="P3998" s="11" t="s">
        <v>112</v>
      </c>
      <c r="Q3998" s="11" t="s">
        <v>112</v>
      </c>
      <c r="R3998" s="11" t="s">
        <v>241</v>
      </c>
      <c r="S3998" s="11" t="s">
        <v>104</v>
      </c>
      <c r="T3998" s="11">
        <v>396.5</v>
      </c>
      <c r="U3998" s="11" t="str">
        <f>IF(ISERROR(VLOOKUP(I3998,'BACK INFO'!F:F,1,0)),IF(ISERROR(VLOOKUP(I3998,'BACK INFO'!H:H,1,0)),K3998,'BACK INFO'!$H$1),'BACK INFO'!$G$1)</f>
        <v>HOLLY SALES INC.</v>
      </c>
    </row>
    <row r="3999" spans="1:21" s="11" customFormat="1" x14ac:dyDescent="0.35">
      <c r="A3999" s="11" t="s">
        <v>94</v>
      </c>
      <c r="B3999" s="11">
        <v>2019</v>
      </c>
      <c r="C3999" s="11">
        <v>5</v>
      </c>
      <c r="D3999" s="11" t="s">
        <v>95</v>
      </c>
      <c r="E3999" s="11" t="s">
        <v>96</v>
      </c>
      <c r="F3999" s="11" t="s">
        <v>700</v>
      </c>
      <c r="G3999" s="11" t="s">
        <v>241</v>
      </c>
      <c r="H3999" s="11" t="s">
        <v>152</v>
      </c>
      <c r="I3999" s="11" t="s">
        <v>371</v>
      </c>
      <c r="J3999" s="11" t="s">
        <v>99</v>
      </c>
      <c r="K3999" s="11" t="s">
        <v>72</v>
      </c>
      <c r="L3999" s="11" t="s">
        <v>114</v>
      </c>
      <c r="M3999" s="11" t="s">
        <v>101</v>
      </c>
      <c r="N3999" s="11">
        <v>7</v>
      </c>
      <c r="O3999" s="11">
        <v>2019</v>
      </c>
      <c r="P3999" s="11" t="s">
        <v>112</v>
      </c>
      <c r="Q3999" s="11" t="s">
        <v>112</v>
      </c>
      <c r="R3999" s="11" t="s">
        <v>241</v>
      </c>
      <c r="S3999" s="11" t="s">
        <v>104</v>
      </c>
      <c r="T3999" s="11">
        <v>309</v>
      </c>
      <c r="U3999" s="11" t="str">
        <f>IF(ISERROR(VLOOKUP(I3999,'BACK INFO'!F:F,1,0)),IF(ISERROR(VLOOKUP(I3999,'BACK INFO'!H:H,1,0)),K3999,'BACK INFO'!$H$1),'BACK INFO'!$G$1)</f>
        <v>BILL MILLER AND COMPANY</v>
      </c>
    </row>
    <row r="4000" spans="1:21" s="11" customFormat="1" x14ac:dyDescent="0.35">
      <c r="A4000" s="11" t="s">
        <v>94</v>
      </c>
      <c r="B4000" s="11">
        <v>2019</v>
      </c>
      <c r="C4000" s="11">
        <v>5</v>
      </c>
      <c r="D4000" s="11" t="s">
        <v>95</v>
      </c>
      <c r="E4000" s="11" t="s">
        <v>96</v>
      </c>
      <c r="F4000" s="11" t="s">
        <v>700</v>
      </c>
      <c r="G4000" s="11" t="s">
        <v>241</v>
      </c>
      <c r="H4000" s="11" t="s">
        <v>152</v>
      </c>
      <c r="I4000" s="11" t="s">
        <v>576</v>
      </c>
      <c r="J4000" s="11" t="s">
        <v>99</v>
      </c>
      <c r="K4000" s="11" t="s">
        <v>72</v>
      </c>
      <c r="L4000" s="11" t="s">
        <v>178</v>
      </c>
      <c r="M4000" s="11" t="s">
        <v>101</v>
      </c>
      <c r="N4000" s="11">
        <v>1</v>
      </c>
      <c r="O4000" s="11">
        <v>2019</v>
      </c>
      <c r="P4000" s="11" t="s">
        <v>112</v>
      </c>
      <c r="Q4000" s="11" t="s">
        <v>112</v>
      </c>
      <c r="R4000" s="11" t="s">
        <v>241</v>
      </c>
      <c r="S4000" s="11" t="s">
        <v>104</v>
      </c>
      <c r="T4000" s="11">
        <v>57</v>
      </c>
      <c r="U4000" s="11" t="str">
        <f>IF(ISERROR(VLOOKUP(I4000,'BACK INFO'!F:F,1,0)),IF(ISERROR(VLOOKUP(I4000,'BACK INFO'!H:H,1,0)),K4000,'BACK INFO'!$H$1),'BACK INFO'!$G$1)</f>
        <v>BILL MILLER AND COMPANY</v>
      </c>
    </row>
    <row r="4001" spans="1:21" s="11" customFormat="1" x14ac:dyDescent="0.35">
      <c r="A4001" s="11" t="s">
        <v>94</v>
      </c>
      <c r="B4001" s="11">
        <v>2019</v>
      </c>
      <c r="C4001" s="11">
        <v>5</v>
      </c>
      <c r="D4001" s="11" t="s">
        <v>95</v>
      </c>
      <c r="E4001" s="11" t="s">
        <v>96</v>
      </c>
      <c r="F4001" s="11" t="s">
        <v>700</v>
      </c>
      <c r="G4001" s="11" t="s">
        <v>241</v>
      </c>
      <c r="H4001" s="11" t="s">
        <v>152</v>
      </c>
      <c r="I4001" s="11" t="s">
        <v>172</v>
      </c>
      <c r="J4001" s="11" t="s">
        <v>99</v>
      </c>
      <c r="K4001" s="11" t="s">
        <v>67</v>
      </c>
      <c r="L4001" s="11" t="s">
        <v>173</v>
      </c>
      <c r="M4001" s="11" t="s">
        <v>101</v>
      </c>
      <c r="N4001" s="11">
        <v>14</v>
      </c>
      <c r="O4001" s="11">
        <v>2019</v>
      </c>
      <c r="P4001" s="11" t="s">
        <v>112</v>
      </c>
      <c r="Q4001" s="11" t="s">
        <v>112</v>
      </c>
      <c r="R4001" s="11" t="s">
        <v>241</v>
      </c>
      <c r="S4001" s="11" t="s">
        <v>104</v>
      </c>
      <c r="T4001" s="11">
        <v>639</v>
      </c>
      <c r="U4001" s="11" t="str">
        <f>IF(ISERROR(VLOOKUP(I4001,'BACK INFO'!F:F,1,0)),IF(ISERROR(VLOOKUP(I4001,'BACK INFO'!H:H,1,0)),K4001,'BACK INFO'!$H$1),'BACK INFO'!$G$1)</f>
        <v>ANITA M. HOPKINS</v>
      </c>
    </row>
    <row r="4002" spans="1:21" s="11" customFormat="1" x14ac:dyDescent="0.35">
      <c r="A4002" s="11" t="s">
        <v>94</v>
      </c>
      <c r="B4002" s="11">
        <v>2019</v>
      </c>
      <c r="C4002" s="11">
        <v>5</v>
      </c>
      <c r="D4002" s="11" t="s">
        <v>95</v>
      </c>
      <c r="E4002" s="11" t="s">
        <v>96</v>
      </c>
      <c r="F4002" s="11" t="s">
        <v>700</v>
      </c>
      <c r="G4002" s="11" t="s">
        <v>241</v>
      </c>
      <c r="H4002" s="11" t="s">
        <v>152</v>
      </c>
      <c r="I4002" s="11" t="s">
        <v>634</v>
      </c>
      <c r="J4002" s="11" t="s">
        <v>120</v>
      </c>
      <c r="K4002" s="11" t="s">
        <v>66</v>
      </c>
      <c r="L4002" s="11" t="s">
        <v>121</v>
      </c>
      <c r="M4002" s="11" t="s">
        <v>122</v>
      </c>
      <c r="N4002" s="11">
        <v>45</v>
      </c>
      <c r="O4002" s="11">
        <v>2019</v>
      </c>
      <c r="P4002" s="11" t="s">
        <v>112</v>
      </c>
      <c r="Q4002" s="11" t="s">
        <v>112</v>
      </c>
      <c r="R4002" s="11" t="s">
        <v>241</v>
      </c>
      <c r="S4002" s="11" t="s">
        <v>104</v>
      </c>
      <c r="T4002" s="11">
        <v>2153.9939407374573</v>
      </c>
      <c r="U4002" s="11" t="str">
        <f>IF(ISERROR(VLOOKUP(I4002,'BACK INFO'!F:F,1,0)),IF(ISERROR(VLOOKUP(I4002,'BACK INFO'!H:H,1,0)),K4002,'BACK INFO'!$H$1),'BACK INFO'!$G$1)</f>
        <v>SHOUTOUTAGENCY</v>
      </c>
    </row>
    <row r="4003" spans="1:21" s="11" customFormat="1" x14ac:dyDescent="0.35">
      <c r="A4003" s="11" t="s">
        <v>94</v>
      </c>
      <c r="B4003" s="11">
        <v>2019</v>
      </c>
      <c r="C4003" s="11">
        <v>5</v>
      </c>
      <c r="D4003" s="11" t="s">
        <v>95</v>
      </c>
      <c r="E4003" s="11" t="s">
        <v>96</v>
      </c>
      <c r="F4003" s="11" t="s">
        <v>700</v>
      </c>
      <c r="G4003" s="11" t="s">
        <v>241</v>
      </c>
      <c r="H4003" s="11" t="s">
        <v>152</v>
      </c>
      <c r="I4003" s="11" t="s">
        <v>478</v>
      </c>
      <c r="J4003" s="11" t="s">
        <v>99</v>
      </c>
      <c r="K4003" s="11" t="s">
        <v>74</v>
      </c>
      <c r="L4003" s="11" t="s">
        <v>229</v>
      </c>
      <c r="M4003" s="11" t="s">
        <v>101</v>
      </c>
      <c r="N4003" s="11">
        <v>3</v>
      </c>
      <c r="O4003" s="11">
        <v>2019</v>
      </c>
      <c r="P4003" s="11" t="s">
        <v>112</v>
      </c>
      <c r="Q4003" s="11" t="s">
        <v>112</v>
      </c>
      <c r="R4003" s="11" t="s">
        <v>241</v>
      </c>
      <c r="S4003" s="11" t="s">
        <v>104</v>
      </c>
      <c r="T4003" s="11">
        <v>135</v>
      </c>
      <c r="U4003" s="11" t="str">
        <f>IF(ISERROR(VLOOKUP(I4003,'BACK INFO'!F:F,1,0)),IF(ISERROR(VLOOKUP(I4003,'BACK INFO'!H:H,1,0)),K4003,'BACK INFO'!$H$1),'BACK INFO'!$G$1)</f>
        <v>DENISE ARNETT</v>
      </c>
    </row>
    <row r="4004" spans="1:21" s="11" customFormat="1" x14ac:dyDescent="0.35">
      <c r="A4004" s="11" t="s">
        <v>94</v>
      </c>
      <c r="B4004" s="11">
        <v>2019</v>
      </c>
      <c r="C4004" s="11">
        <v>5</v>
      </c>
      <c r="D4004" s="11" t="s">
        <v>95</v>
      </c>
      <c r="E4004" s="11" t="s">
        <v>96</v>
      </c>
      <c r="F4004" s="11" t="s">
        <v>700</v>
      </c>
      <c r="G4004" s="11" t="s">
        <v>241</v>
      </c>
      <c r="H4004" s="11" t="s">
        <v>152</v>
      </c>
      <c r="I4004" s="11" t="s">
        <v>591</v>
      </c>
      <c r="J4004" s="11" t="s">
        <v>99</v>
      </c>
      <c r="K4004" s="11" t="s">
        <v>76</v>
      </c>
      <c r="L4004" s="11" t="s">
        <v>127</v>
      </c>
      <c r="M4004" s="11" t="s">
        <v>101</v>
      </c>
      <c r="N4004" s="11">
        <v>6</v>
      </c>
      <c r="O4004" s="11">
        <v>2019</v>
      </c>
      <c r="P4004" s="11" t="s">
        <v>112</v>
      </c>
      <c r="Q4004" s="11" t="s">
        <v>112</v>
      </c>
      <c r="R4004" s="11" t="s">
        <v>241</v>
      </c>
      <c r="S4004" s="11" t="s">
        <v>104</v>
      </c>
      <c r="T4004" s="11">
        <v>199.5</v>
      </c>
      <c r="U4004" s="11" t="str">
        <f>IF(ISERROR(VLOOKUP(I4004,'BACK INFO'!F:F,1,0)),IF(ISERROR(VLOOKUP(I4004,'BACK INFO'!H:H,1,0)),K4004,'BACK INFO'!$H$1),'BACK INFO'!$G$1)</f>
        <v>MIE MANNICHE</v>
      </c>
    </row>
    <row r="4005" spans="1:21" s="11" customFormat="1" x14ac:dyDescent="0.35">
      <c r="A4005" s="11" t="s">
        <v>94</v>
      </c>
      <c r="B4005" s="11">
        <v>2019</v>
      </c>
      <c r="C4005" s="11">
        <v>5</v>
      </c>
      <c r="D4005" s="11" t="s">
        <v>95</v>
      </c>
      <c r="E4005" s="11" t="s">
        <v>96</v>
      </c>
      <c r="F4005" s="11" t="s">
        <v>700</v>
      </c>
      <c r="G4005" s="11" t="s">
        <v>259</v>
      </c>
      <c r="H4005" s="11" t="s">
        <v>98</v>
      </c>
      <c r="I4005" s="11" t="s">
        <v>442</v>
      </c>
      <c r="J4005" s="11" t="s">
        <v>99</v>
      </c>
      <c r="K4005" s="11" t="s">
        <v>75</v>
      </c>
      <c r="L4005" s="11" t="s">
        <v>131</v>
      </c>
      <c r="M4005" s="11" t="s">
        <v>101</v>
      </c>
      <c r="N4005" s="11">
        <v>3</v>
      </c>
      <c r="O4005" s="11">
        <v>2019</v>
      </c>
      <c r="P4005" s="11" t="s">
        <v>154</v>
      </c>
      <c r="Q4005" s="11" t="s">
        <v>154</v>
      </c>
      <c r="R4005" s="11" t="s">
        <v>259</v>
      </c>
      <c r="S4005" s="11" t="s">
        <v>104</v>
      </c>
      <c r="T4005" s="11">
        <v>198</v>
      </c>
      <c r="U4005" s="11" t="str">
        <f>IF(ISERROR(VLOOKUP(I4005,'BACK INFO'!F:F,1,0)),IF(ISERROR(VLOOKUP(I4005,'BACK INFO'!H:H,1,0)),K4005,'BACK INFO'!$H$1),'BACK INFO'!$G$1)</f>
        <v>LAURA BONG</v>
      </c>
    </row>
    <row r="4006" spans="1:21" s="11" customFormat="1" x14ac:dyDescent="0.35">
      <c r="A4006" s="11" t="s">
        <v>94</v>
      </c>
      <c r="B4006" s="11">
        <v>2019</v>
      </c>
      <c r="C4006" s="11">
        <v>5</v>
      </c>
      <c r="D4006" s="11" t="s">
        <v>95</v>
      </c>
      <c r="E4006" s="11" t="s">
        <v>96</v>
      </c>
      <c r="F4006" s="11" t="s">
        <v>700</v>
      </c>
      <c r="G4006" s="11" t="s">
        <v>259</v>
      </c>
      <c r="H4006" s="11" t="s">
        <v>98</v>
      </c>
      <c r="I4006" s="11" t="s">
        <v>539</v>
      </c>
      <c r="J4006" s="11" t="s">
        <v>99</v>
      </c>
      <c r="K4006" s="11" t="s">
        <v>72</v>
      </c>
      <c r="L4006" s="11" t="s">
        <v>114</v>
      </c>
      <c r="M4006" s="11" t="s">
        <v>101</v>
      </c>
      <c r="N4006" s="11">
        <v>169</v>
      </c>
      <c r="O4006" s="11">
        <v>2019</v>
      </c>
      <c r="P4006" s="11" t="s">
        <v>154</v>
      </c>
      <c r="Q4006" s="11" t="s">
        <v>154</v>
      </c>
      <c r="R4006" s="11" t="s">
        <v>259</v>
      </c>
      <c r="S4006" s="11" t="s">
        <v>104</v>
      </c>
      <c r="T4006" s="11">
        <v>4995</v>
      </c>
      <c r="U4006" s="11" t="str">
        <f>IF(ISERROR(VLOOKUP(I4006,'BACK INFO'!F:F,1,0)),IF(ISERROR(VLOOKUP(I4006,'BACK INFO'!H:H,1,0)),K4006,'BACK INFO'!$H$1),'BACK INFO'!$G$1)</f>
        <v>BILL MILLER AND COMPANY</v>
      </c>
    </row>
    <row r="4007" spans="1:21" s="11" customFormat="1" x14ac:dyDescent="0.35">
      <c r="A4007" s="11" t="s">
        <v>94</v>
      </c>
      <c r="B4007" s="11">
        <v>2019</v>
      </c>
      <c r="C4007" s="11">
        <v>5</v>
      </c>
      <c r="D4007" s="11" t="s">
        <v>95</v>
      </c>
      <c r="E4007" s="11" t="s">
        <v>96</v>
      </c>
      <c r="F4007" s="11" t="s">
        <v>700</v>
      </c>
      <c r="G4007" s="11" t="s">
        <v>259</v>
      </c>
      <c r="H4007" s="11" t="s">
        <v>98</v>
      </c>
      <c r="I4007" s="11" t="s">
        <v>686</v>
      </c>
      <c r="J4007" s="11" t="s">
        <v>99</v>
      </c>
      <c r="K4007" s="11" t="s">
        <v>54</v>
      </c>
      <c r="L4007" s="11" t="s">
        <v>100</v>
      </c>
      <c r="M4007" s="11" t="s">
        <v>101</v>
      </c>
      <c r="N4007" s="11">
        <v>1191</v>
      </c>
      <c r="O4007" s="11">
        <v>2019</v>
      </c>
      <c r="P4007" s="11" t="s">
        <v>154</v>
      </c>
      <c r="Q4007" s="11" t="s">
        <v>154</v>
      </c>
      <c r="R4007" s="11" t="s">
        <v>259</v>
      </c>
      <c r="S4007" s="11" t="s">
        <v>104</v>
      </c>
      <c r="T4007" s="11">
        <v>33091.98000000004</v>
      </c>
      <c r="U4007" s="11" t="str">
        <f>IF(ISERROR(VLOOKUP(I4007,'BACK INFO'!F:F,1,0)),IF(ISERROR(VLOOKUP(I4007,'BACK INFO'!H:H,1,0)),K4007,'BACK INFO'!$H$1),'BACK INFO'!$G$1)</f>
        <v>PAIGE ALYSE STRAUGHAN</v>
      </c>
    </row>
    <row r="4008" spans="1:21" s="11" customFormat="1" x14ac:dyDescent="0.35">
      <c r="A4008" s="11" t="s">
        <v>94</v>
      </c>
      <c r="B4008" s="11">
        <v>2019</v>
      </c>
      <c r="C4008" s="11">
        <v>5</v>
      </c>
      <c r="D4008" s="11" t="s">
        <v>95</v>
      </c>
      <c r="E4008" s="11" t="s">
        <v>96</v>
      </c>
      <c r="F4008" s="11" t="s">
        <v>700</v>
      </c>
      <c r="G4008" s="11" t="s">
        <v>259</v>
      </c>
      <c r="H4008" s="11" t="s">
        <v>98</v>
      </c>
      <c r="I4008" s="11" t="s">
        <v>261</v>
      </c>
      <c r="J4008" s="11" t="s">
        <v>99</v>
      </c>
      <c r="K4008" s="11" t="s">
        <v>74</v>
      </c>
      <c r="L4008" s="11" t="s">
        <v>262</v>
      </c>
      <c r="M4008" s="11" t="s">
        <v>101</v>
      </c>
      <c r="N4008" s="11">
        <v>218</v>
      </c>
      <c r="O4008" s="11">
        <v>2019</v>
      </c>
      <c r="P4008" s="11" t="s">
        <v>154</v>
      </c>
      <c r="Q4008" s="11" t="s">
        <v>154</v>
      </c>
      <c r="R4008" s="11" t="s">
        <v>259</v>
      </c>
      <c r="S4008" s="11" t="s">
        <v>104</v>
      </c>
      <c r="T4008" s="11">
        <v>7137.3499999999985</v>
      </c>
      <c r="U4008" s="11" t="str">
        <f>IF(ISERROR(VLOOKUP(I4008,'BACK INFO'!F:F,1,0)),IF(ISERROR(VLOOKUP(I4008,'BACK INFO'!H:H,1,0)),K4008,'BACK INFO'!$H$1),'BACK INFO'!$G$1)</f>
        <v>DENISE ARNETT</v>
      </c>
    </row>
    <row r="4009" spans="1:21" s="11" customFormat="1" x14ac:dyDescent="0.35">
      <c r="A4009" s="11" t="s">
        <v>94</v>
      </c>
      <c r="B4009" s="11">
        <v>2019</v>
      </c>
      <c r="C4009" s="11">
        <v>5</v>
      </c>
      <c r="D4009" s="11" t="s">
        <v>95</v>
      </c>
      <c r="E4009" s="11" t="s">
        <v>96</v>
      </c>
      <c r="F4009" s="11" t="s">
        <v>700</v>
      </c>
      <c r="G4009" s="11" t="s">
        <v>259</v>
      </c>
      <c r="H4009" s="11" t="s">
        <v>98</v>
      </c>
      <c r="I4009" s="11" t="s">
        <v>224</v>
      </c>
      <c r="J4009" s="11" t="s">
        <v>99</v>
      </c>
      <c r="K4009" s="11" t="s">
        <v>72</v>
      </c>
      <c r="L4009" s="11" t="s">
        <v>114</v>
      </c>
      <c r="M4009" s="11" t="s">
        <v>101</v>
      </c>
      <c r="N4009" s="11">
        <v>276</v>
      </c>
      <c r="O4009" s="11">
        <v>2019</v>
      </c>
      <c r="P4009" s="11" t="s">
        <v>154</v>
      </c>
      <c r="Q4009" s="11" t="s">
        <v>154</v>
      </c>
      <c r="R4009" s="11" t="s">
        <v>259</v>
      </c>
      <c r="S4009" s="11" t="s">
        <v>104</v>
      </c>
      <c r="T4009" s="11">
        <v>8169</v>
      </c>
      <c r="U4009" s="11" t="str">
        <f>IF(ISERROR(VLOOKUP(I4009,'BACK INFO'!F:F,1,0)),IF(ISERROR(VLOOKUP(I4009,'BACK INFO'!H:H,1,0)),K4009,'BACK INFO'!$H$1),'BACK INFO'!$G$1)</f>
        <v>BILL MILLER AND COMPANY</v>
      </c>
    </row>
    <row r="4010" spans="1:21" s="11" customFormat="1" x14ac:dyDescent="0.35">
      <c r="A4010" s="11" t="s">
        <v>94</v>
      </c>
      <c r="B4010" s="11">
        <v>2019</v>
      </c>
      <c r="C4010" s="11">
        <v>5</v>
      </c>
      <c r="D4010" s="11" t="s">
        <v>95</v>
      </c>
      <c r="E4010" s="11" t="s">
        <v>96</v>
      </c>
      <c r="F4010" s="11" t="s">
        <v>700</v>
      </c>
      <c r="G4010" s="11" t="s">
        <v>259</v>
      </c>
      <c r="H4010" s="11" t="s">
        <v>98</v>
      </c>
      <c r="I4010" s="11" t="s">
        <v>355</v>
      </c>
      <c r="J4010" s="11" t="s">
        <v>120</v>
      </c>
      <c r="K4010" s="11" t="s">
        <v>66</v>
      </c>
      <c r="L4010" s="11" t="s">
        <v>121</v>
      </c>
      <c r="M4010" s="11" t="s">
        <v>122</v>
      </c>
      <c r="N4010" s="11">
        <v>77</v>
      </c>
      <c r="O4010" s="11">
        <v>2019</v>
      </c>
      <c r="P4010" s="11" t="s">
        <v>154</v>
      </c>
      <c r="Q4010" s="11" t="s">
        <v>154</v>
      </c>
      <c r="R4010" s="11" t="s">
        <v>259</v>
      </c>
      <c r="S4010" s="11" t="s">
        <v>104</v>
      </c>
      <c r="T4010" s="11">
        <v>2266.3119781275386</v>
      </c>
      <c r="U4010" s="11" t="str">
        <f>IF(ISERROR(VLOOKUP(I4010,'BACK INFO'!F:F,1,0)),IF(ISERROR(VLOOKUP(I4010,'BACK INFO'!H:H,1,0)),K4010,'BACK INFO'!$H$1),'BACK INFO'!$G$1)</f>
        <v>SHOUTOUTAGENCY</v>
      </c>
    </row>
    <row r="4011" spans="1:21" s="11" customFormat="1" x14ac:dyDescent="0.35">
      <c r="A4011" s="11" t="s">
        <v>94</v>
      </c>
      <c r="B4011" s="11">
        <v>2019</v>
      </c>
      <c r="C4011" s="11">
        <v>5</v>
      </c>
      <c r="D4011" s="11" t="s">
        <v>95</v>
      </c>
      <c r="E4011" s="11" t="s">
        <v>96</v>
      </c>
      <c r="F4011" s="11" t="s">
        <v>700</v>
      </c>
      <c r="G4011" s="11" t="s">
        <v>259</v>
      </c>
      <c r="H4011" s="11" t="s">
        <v>98</v>
      </c>
      <c r="I4011" s="11" t="s">
        <v>267</v>
      </c>
      <c r="J4011" s="11" t="s">
        <v>99</v>
      </c>
      <c r="K4011" s="11" t="s">
        <v>75</v>
      </c>
      <c r="L4011" s="11" t="s">
        <v>262</v>
      </c>
      <c r="M4011" s="11" t="s">
        <v>101</v>
      </c>
      <c r="N4011" s="11">
        <v>15</v>
      </c>
      <c r="O4011" s="11">
        <v>2019</v>
      </c>
      <c r="P4011" s="11" t="s">
        <v>154</v>
      </c>
      <c r="Q4011" s="11" t="s">
        <v>154</v>
      </c>
      <c r="R4011" s="11" t="s">
        <v>259</v>
      </c>
      <c r="S4011" s="11" t="s">
        <v>104</v>
      </c>
      <c r="T4011" s="11">
        <v>470</v>
      </c>
      <c r="U4011" s="11" t="str">
        <f>IF(ISERROR(VLOOKUP(I4011,'BACK INFO'!F:F,1,0)),IF(ISERROR(VLOOKUP(I4011,'BACK INFO'!H:H,1,0)),K4011,'BACK INFO'!$H$1),'BACK INFO'!$G$1)</f>
        <v>LAURA BONG</v>
      </c>
    </row>
    <row r="4012" spans="1:21" s="11" customFormat="1" x14ac:dyDescent="0.35">
      <c r="A4012" s="11" t="s">
        <v>94</v>
      </c>
      <c r="B4012" s="11">
        <v>2019</v>
      </c>
      <c r="C4012" s="11">
        <v>5</v>
      </c>
      <c r="D4012" s="11" t="s">
        <v>95</v>
      </c>
      <c r="E4012" s="11" t="s">
        <v>96</v>
      </c>
      <c r="F4012" s="11" t="s">
        <v>700</v>
      </c>
      <c r="G4012" s="11" t="s">
        <v>259</v>
      </c>
      <c r="H4012" s="11" t="s">
        <v>98</v>
      </c>
      <c r="I4012" s="11" t="s">
        <v>158</v>
      </c>
      <c r="J4012" s="11" t="s">
        <v>99</v>
      </c>
      <c r="K4012" s="11" t="s">
        <v>67</v>
      </c>
      <c r="L4012" s="11" t="s">
        <v>159</v>
      </c>
      <c r="M4012" s="11" t="s">
        <v>101</v>
      </c>
      <c r="N4012" s="11">
        <v>137</v>
      </c>
      <c r="O4012" s="11">
        <v>2019</v>
      </c>
      <c r="P4012" s="11" t="s">
        <v>154</v>
      </c>
      <c r="Q4012" s="11" t="s">
        <v>154</v>
      </c>
      <c r="R4012" s="11" t="s">
        <v>259</v>
      </c>
      <c r="S4012" s="11" t="s">
        <v>104</v>
      </c>
      <c r="T4012" s="11">
        <v>3906</v>
      </c>
      <c r="U4012" s="11" t="str">
        <f>IF(ISERROR(VLOOKUP(I4012,'BACK INFO'!F:F,1,0)),IF(ISERROR(VLOOKUP(I4012,'BACK INFO'!H:H,1,0)),K4012,'BACK INFO'!$H$1),'BACK INFO'!$G$1)</f>
        <v>ANITA M. HOPKINS</v>
      </c>
    </row>
    <row r="4013" spans="1:21" s="11" customFormat="1" x14ac:dyDescent="0.35">
      <c r="A4013" s="11" t="s">
        <v>94</v>
      </c>
      <c r="B4013" s="11">
        <v>2019</v>
      </c>
      <c r="C4013" s="11">
        <v>5</v>
      </c>
      <c r="D4013" s="11" t="s">
        <v>95</v>
      </c>
      <c r="E4013" s="11" t="s">
        <v>96</v>
      </c>
      <c r="F4013" s="11" t="s">
        <v>700</v>
      </c>
      <c r="G4013" s="11" t="s">
        <v>259</v>
      </c>
      <c r="H4013" s="11" t="s">
        <v>98</v>
      </c>
      <c r="I4013" s="11" t="s">
        <v>356</v>
      </c>
      <c r="J4013" s="11" t="s">
        <v>99</v>
      </c>
      <c r="K4013" s="11" t="s">
        <v>75</v>
      </c>
      <c r="L4013" s="11" t="s">
        <v>273</v>
      </c>
      <c r="M4013" s="11" t="s">
        <v>101</v>
      </c>
      <c r="N4013" s="11">
        <v>9</v>
      </c>
      <c r="O4013" s="11">
        <v>2019</v>
      </c>
      <c r="P4013" s="11" t="s">
        <v>154</v>
      </c>
      <c r="Q4013" s="11" t="s">
        <v>154</v>
      </c>
      <c r="R4013" s="11" t="s">
        <v>259</v>
      </c>
      <c r="S4013" s="11" t="s">
        <v>104</v>
      </c>
      <c r="T4013" s="11">
        <v>260</v>
      </c>
      <c r="U4013" s="11" t="str">
        <f>IF(ISERROR(VLOOKUP(I4013,'BACK INFO'!F:F,1,0)),IF(ISERROR(VLOOKUP(I4013,'BACK INFO'!H:H,1,0)),K4013,'BACK INFO'!$H$1),'BACK INFO'!$G$1)</f>
        <v>LAURA BONG</v>
      </c>
    </row>
    <row r="4014" spans="1:21" s="11" customFormat="1" x14ac:dyDescent="0.35">
      <c r="A4014" s="11" t="s">
        <v>94</v>
      </c>
      <c r="B4014" s="11">
        <v>2019</v>
      </c>
      <c r="C4014" s="11">
        <v>5</v>
      </c>
      <c r="D4014" s="11" t="s">
        <v>95</v>
      </c>
      <c r="E4014" s="11" t="s">
        <v>96</v>
      </c>
      <c r="F4014" s="11" t="s">
        <v>700</v>
      </c>
      <c r="G4014" s="11" t="s">
        <v>259</v>
      </c>
      <c r="H4014" s="11" t="s">
        <v>98</v>
      </c>
      <c r="I4014" s="11" t="s">
        <v>277</v>
      </c>
      <c r="J4014" s="11" t="s">
        <v>99</v>
      </c>
      <c r="K4014" s="11" t="s">
        <v>67</v>
      </c>
      <c r="L4014" s="11" t="s">
        <v>133</v>
      </c>
      <c r="M4014" s="11" t="s">
        <v>101</v>
      </c>
      <c r="N4014" s="11">
        <v>92</v>
      </c>
      <c r="O4014" s="11">
        <v>2019</v>
      </c>
      <c r="P4014" s="11" t="s">
        <v>154</v>
      </c>
      <c r="Q4014" s="11" t="s">
        <v>154</v>
      </c>
      <c r="R4014" s="11" t="s">
        <v>259</v>
      </c>
      <c r="S4014" s="11" t="s">
        <v>104</v>
      </c>
      <c r="T4014" s="11">
        <v>2760</v>
      </c>
      <c r="U4014" s="11" t="str">
        <f>IF(ISERROR(VLOOKUP(I4014,'BACK INFO'!F:F,1,0)),IF(ISERROR(VLOOKUP(I4014,'BACK INFO'!H:H,1,0)),K4014,'BACK INFO'!$H$1),'BACK INFO'!$G$1)</f>
        <v>ANITA M. HOPKINS</v>
      </c>
    </row>
    <row r="4015" spans="1:21" s="11" customFormat="1" x14ac:dyDescent="0.35">
      <c r="A4015" s="11" t="s">
        <v>94</v>
      </c>
      <c r="B4015" s="11">
        <v>2019</v>
      </c>
      <c r="C4015" s="11">
        <v>5</v>
      </c>
      <c r="D4015" s="11" t="s">
        <v>95</v>
      </c>
      <c r="E4015" s="11" t="s">
        <v>96</v>
      </c>
      <c r="F4015" s="11" t="s">
        <v>700</v>
      </c>
      <c r="G4015" s="11" t="s">
        <v>259</v>
      </c>
      <c r="H4015" s="11" t="s">
        <v>98</v>
      </c>
      <c r="I4015" s="11" t="s">
        <v>358</v>
      </c>
      <c r="J4015" s="11" t="s">
        <v>99</v>
      </c>
      <c r="K4015" s="11" t="s">
        <v>72</v>
      </c>
      <c r="L4015" s="11" t="s">
        <v>359</v>
      </c>
      <c r="M4015" s="11" t="s">
        <v>101</v>
      </c>
      <c r="N4015" s="11">
        <v>24</v>
      </c>
      <c r="O4015" s="11">
        <v>2019</v>
      </c>
      <c r="P4015" s="11" t="s">
        <v>154</v>
      </c>
      <c r="Q4015" s="11" t="s">
        <v>154</v>
      </c>
      <c r="R4015" s="11" t="s">
        <v>259</v>
      </c>
      <c r="S4015" s="11" t="s">
        <v>104</v>
      </c>
      <c r="T4015" s="11">
        <v>992</v>
      </c>
      <c r="U4015" s="11" t="str">
        <f>IF(ISERROR(VLOOKUP(I4015,'BACK INFO'!F:F,1,0)),IF(ISERROR(VLOOKUP(I4015,'BACK INFO'!H:H,1,0)),K4015,'BACK INFO'!$H$1),'BACK INFO'!$G$1)</f>
        <v>BILL MILLER AND COMPANY</v>
      </c>
    </row>
    <row r="4016" spans="1:21" s="11" customFormat="1" x14ac:dyDescent="0.35">
      <c r="A4016" s="11" t="s">
        <v>94</v>
      </c>
      <c r="B4016" s="11">
        <v>2019</v>
      </c>
      <c r="C4016" s="11">
        <v>5</v>
      </c>
      <c r="D4016" s="11" t="s">
        <v>95</v>
      </c>
      <c r="E4016" s="11" t="s">
        <v>96</v>
      </c>
      <c r="F4016" s="11" t="s">
        <v>700</v>
      </c>
      <c r="G4016" s="11" t="s">
        <v>259</v>
      </c>
      <c r="H4016" s="11" t="s">
        <v>98</v>
      </c>
      <c r="I4016" s="11" t="s">
        <v>281</v>
      </c>
      <c r="J4016" s="11" t="s">
        <v>99</v>
      </c>
      <c r="K4016" s="11" t="s">
        <v>245</v>
      </c>
      <c r="L4016" s="11" t="s">
        <v>114</v>
      </c>
      <c r="M4016" s="11" t="s">
        <v>101</v>
      </c>
      <c r="N4016" s="11">
        <v>3</v>
      </c>
      <c r="O4016" s="11">
        <v>2019</v>
      </c>
      <c r="P4016" s="11" t="s">
        <v>154</v>
      </c>
      <c r="Q4016" s="11" t="s">
        <v>154</v>
      </c>
      <c r="R4016" s="11" t="s">
        <v>259</v>
      </c>
      <c r="S4016" s="11" t="s">
        <v>104</v>
      </c>
      <c r="T4016" s="11">
        <v>198</v>
      </c>
      <c r="U4016" s="11" t="str">
        <f>IF(ISERROR(VLOOKUP(I4016,'BACK INFO'!F:F,1,0)),IF(ISERROR(VLOOKUP(I4016,'BACK INFO'!H:H,1,0)),K4016,'BACK INFO'!$H$1),'BACK INFO'!$G$1)</f>
        <v>JULIUS ORTIZ MALDONADO</v>
      </c>
    </row>
    <row r="4017" spans="1:21" s="11" customFormat="1" x14ac:dyDescent="0.35">
      <c r="A4017" s="11" t="s">
        <v>94</v>
      </c>
      <c r="B4017" s="11">
        <v>2019</v>
      </c>
      <c r="C4017" s="11">
        <v>5</v>
      </c>
      <c r="D4017" s="11" t="s">
        <v>95</v>
      </c>
      <c r="E4017" s="11" t="s">
        <v>96</v>
      </c>
      <c r="F4017" s="11" t="s">
        <v>700</v>
      </c>
      <c r="G4017" s="11" t="s">
        <v>259</v>
      </c>
      <c r="H4017" s="11" t="s">
        <v>98</v>
      </c>
      <c r="I4017" s="11" t="s">
        <v>360</v>
      </c>
      <c r="J4017" s="11" t="s">
        <v>99</v>
      </c>
      <c r="K4017" s="11" t="s">
        <v>72</v>
      </c>
      <c r="L4017" s="11" t="s">
        <v>359</v>
      </c>
      <c r="M4017" s="11" t="s">
        <v>101</v>
      </c>
      <c r="N4017" s="11">
        <v>103</v>
      </c>
      <c r="O4017" s="11">
        <v>2019</v>
      </c>
      <c r="P4017" s="11" t="s">
        <v>154</v>
      </c>
      <c r="Q4017" s="11" t="s">
        <v>154</v>
      </c>
      <c r="R4017" s="11" t="s">
        <v>259</v>
      </c>
      <c r="S4017" s="11" t="s">
        <v>104</v>
      </c>
      <c r="T4017" s="11">
        <v>4479</v>
      </c>
      <c r="U4017" s="11" t="str">
        <f>IF(ISERROR(VLOOKUP(I4017,'BACK INFO'!F:F,1,0)),IF(ISERROR(VLOOKUP(I4017,'BACK INFO'!H:H,1,0)),K4017,'BACK INFO'!$H$1),'BACK INFO'!$G$1)</f>
        <v>BILL MILLER AND COMPANY</v>
      </c>
    </row>
    <row r="4018" spans="1:21" s="11" customFormat="1" x14ac:dyDescent="0.35">
      <c r="A4018" s="11" t="s">
        <v>94</v>
      </c>
      <c r="B4018" s="11">
        <v>2019</v>
      </c>
      <c r="C4018" s="11">
        <v>5</v>
      </c>
      <c r="D4018" s="11" t="s">
        <v>95</v>
      </c>
      <c r="E4018" s="11" t="s">
        <v>96</v>
      </c>
      <c r="F4018" s="11" t="s">
        <v>700</v>
      </c>
      <c r="G4018" s="11" t="s">
        <v>259</v>
      </c>
      <c r="H4018" s="11" t="s">
        <v>98</v>
      </c>
      <c r="I4018" s="11" t="s">
        <v>483</v>
      </c>
      <c r="J4018" s="11" t="s">
        <v>99</v>
      </c>
      <c r="K4018" s="11" t="s">
        <v>75</v>
      </c>
      <c r="L4018" s="11" t="s">
        <v>131</v>
      </c>
      <c r="M4018" s="11" t="s">
        <v>101</v>
      </c>
      <c r="N4018" s="11">
        <v>75</v>
      </c>
      <c r="O4018" s="11">
        <v>2019</v>
      </c>
      <c r="P4018" s="11" t="s">
        <v>154</v>
      </c>
      <c r="Q4018" s="11" t="s">
        <v>154</v>
      </c>
      <c r="R4018" s="11" t="s">
        <v>259</v>
      </c>
      <c r="S4018" s="11" t="s">
        <v>104</v>
      </c>
      <c r="T4018" s="11">
        <v>2743</v>
      </c>
      <c r="U4018" s="11" t="str">
        <f>IF(ISERROR(VLOOKUP(I4018,'BACK INFO'!F:F,1,0)),IF(ISERROR(VLOOKUP(I4018,'BACK INFO'!H:H,1,0)),K4018,'BACK INFO'!$H$1),'BACK INFO'!$G$1)</f>
        <v>LAURA BONG</v>
      </c>
    </row>
    <row r="4019" spans="1:21" s="11" customFormat="1" x14ac:dyDescent="0.35">
      <c r="A4019" s="11" t="s">
        <v>94</v>
      </c>
      <c r="B4019" s="11">
        <v>2019</v>
      </c>
      <c r="C4019" s="11">
        <v>5</v>
      </c>
      <c r="D4019" s="11" t="s">
        <v>95</v>
      </c>
      <c r="E4019" s="11" t="s">
        <v>96</v>
      </c>
      <c r="F4019" s="11" t="s">
        <v>700</v>
      </c>
      <c r="G4019" s="11" t="s">
        <v>259</v>
      </c>
      <c r="H4019" s="11" t="s">
        <v>98</v>
      </c>
      <c r="I4019" s="11" t="s">
        <v>65</v>
      </c>
      <c r="J4019" s="11" t="s">
        <v>99</v>
      </c>
      <c r="K4019" s="11" t="s">
        <v>54</v>
      </c>
      <c r="L4019" s="11" t="s">
        <v>127</v>
      </c>
      <c r="M4019" s="11" t="s">
        <v>101</v>
      </c>
      <c r="N4019" s="11">
        <v>600</v>
      </c>
      <c r="O4019" s="11">
        <v>2019</v>
      </c>
      <c r="P4019" s="11" t="s">
        <v>154</v>
      </c>
      <c r="Q4019" s="11" t="s">
        <v>154</v>
      </c>
      <c r="R4019" s="11" t="s">
        <v>259</v>
      </c>
      <c r="S4019" s="11" t="s">
        <v>104</v>
      </c>
      <c r="T4019" s="11">
        <v>18548</v>
      </c>
      <c r="U4019" s="11" t="str">
        <f>IF(ISERROR(VLOOKUP(I4019,'BACK INFO'!F:F,1,0)),IF(ISERROR(VLOOKUP(I4019,'BACK INFO'!H:H,1,0)),K4019,'BACK INFO'!$H$1),'BACK INFO'!$G$1)</f>
        <v>PAIGE ALYSE STRAUGHAN</v>
      </c>
    </row>
    <row r="4020" spans="1:21" s="11" customFormat="1" x14ac:dyDescent="0.35">
      <c r="A4020" s="11" t="s">
        <v>94</v>
      </c>
      <c r="B4020" s="11">
        <v>2019</v>
      </c>
      <c r="C4020" s="11">
        <v>5</v>
      </c>
      <c r="D4020" s="11" t="s">
        <v>95</v>
      </c>
      <c r="E4020" s="11" t="s">
        <v>96</v>
      </c>
      <c r="F4020" s="11" t="s">
        <v>700</v>
      </c>
      <c r="G4020" s="11" t="s">
        <v>259</v>
      </c>
      <c r="H4020" s="11" t="s">
        <v>98</v>
      </c>
      <c r="I4020" s="11" t="s">
        <v>308</v>
      </c>
      <c r="J4020" s="11" t="s">
        <v>99</v>
      </c>
      <c r="K4020" s="11" t="s">
        <v>75</v>
      </c>
      <c r="L4020" s="11" t="s">
        <v>131</v>
      </c>
      <c r="M4020" s="11" t="s">
        <v>101</v>
      </c>
      <c r="N4020" s="11">
        <v>17</v>
      </c>
      <c r="O4020" s="11">
        <v>2019</v>
      </c>
      <c r="P4020" s="11" t="s">
        <v>154</v>
      </c>
      <c r="Q4020" s="11" t="s">
        <v>154</v>
      </c>
      <c r="R4020" s="11" t="s">
        <v>259</v>
      </c>
      <c r="S4020" s="11" t="s">
        <v>104</v>
      </c>
      <c r="T4020" s="11">
        <v>532</v>
      </c>
      <c r="U4020" s="11" t="str">
        <f>IF(ISERROR(VLOOKUP(I4020,'BACK INFO'!F:F,1,0)),IF(ISERROR(VLOOKUP(I4020,'BACK INFO'!H:H,1,0)),K4020,'BACK INFO'!$H$1),'BACK INFO'!$G$1)</f>
        <v>LAURA BONG</v>
      </c>
    </row>
    <row r="4021" spans="1:21" s="11" customFormat="1" x14ac:dyDescent="0.35">
      <c r="A4021" s="11" t="s">
        <v>94</v>
      </c>
      <c r="B4021" s="11">
        <v>2019</v>
      </c>
      <c r="C4021" s="11">
        <v>5</v>
      </c>
      <c r="D4021" s="11" t="s">
        <v>95</v>
      </c>
      <c r="E4021" s="11" t="s">
        <v>96</v>
      </c>
      <c r="F4021" s="11" t="s">
        <v>700</v>
      </c>
      <c r="G4021" s="11" t="s">
        <v>259</v>
      </c>
      <c r="H4021" s="11" t="s">
        <v>98</v>
      </c>
      <c r="I4021" s="11" t="s">
        <v>388</v>
      </c>
      <c r="J4021" s="11" t="s">
        <v>99</v>
      </c>
      <c r="K4021" s="11" t="s">
        <v>72</v>
      </c>
      <c r="L4021" s="11" t="s">
        <v>114</v>
      </c>
      <c r="M4021" s="11" t="s">
        <v>101</v>
      </c>
      <c r="N4021" s="11">
        <v>24</v>
      </c>
      <c r="O4021" s="11">
        <v>2019</v>
      </c>
      <c r="P4021" s="11" t="s">
        <v>154</v>
      </c>
      <c r="Q4021" s="11" t="s">
        <v>154</v>
      </c>
      <c r="R4021" s="11" t="s">
        <v>259</v>
      </c>
      <c r="S4021" s="11" t="s">
        <v>104</v>
      </c>
      <c r="T4021" s="11">
        <v>744</v>
      </c>
      <c r="U4021" s="11" t="str">
        <f>IF(ISERROR(VLOOKUP(I4021,'BACK INFO'!F:F,1,0)),IF(ISERROR(VLOOKUP(I4021,'BACK INFO'!H:H,1,0)),K4021,'BACK INFO'!$H$1),'BACK INFO'!$G$1)</f>
        <v>BILL MILLER AND COMPANY</v>
      </c>
    </row>
    <row r="4022" spans="1:21" s="11" customFormat="1" x14ac:dyDescent="0.35">
      <c r="A4022" s="11" t="s">
        <v>94</v>
      </c>
      <c r="B4022" s="11">
        <v>2019</v>
      </c>
      <c r="C4022" s="11">
        <v>5</v>
      </c>
      <c r="D4022" s="11" t="s">
        <v>95</v>
      </c>
      <c r="E4022" s="11" t="s">
        <v>96</v>
      </c>
      <c r="F4022" s="11" t="s">
        <v>700</v>
      </c>
      <c r="G4022" s="11" t="s">
        <v>259</v>
      </c>
      <c r="H4022" s="11" t="s">
        <v>98</v>
      </c>
      <c r="I4022" s="11" t="s">
        <v>189</v>
      </c>
      <c r="J4022" s="11" t="s">
        <v>99</v>
      </c>
      <c r="K4022" s="11" t="s">
        <v>73</v>
      </c>
      <c r="L4022" s="11" t="s">
        <v>127</v>
      </c>
      <c r="M4022" s="11" t="s">
        <v>101</v>
      </c>
      <c r="N4022" s="11">
        <v>420</v>
      </c>
      <c r="O4022" s="11">
        <v>2019</v>
      </c>
      <c r="P4022" s="11" t="s">
        <v>154</v>
      </c>
      <c r="Q4022" s="11" t="s">
        <v>154</v>
      </c>
      <c r="R4022" s="11" t="s">
        <v>259</v>
      </c>
      <c r="S4022" s="11" t="s">
        <v>104</v>
      </c>
      <c r="T4022" s="11">
        <v>11103.24</v>
      </c>
      <c r="U4022" s="11" t="str">
        <f>IF(ISERROR(VLOOKUP(I4022,'BACK INFO'!F:F,1,0)),IF(ISERROR(VLOOKUP(I4022,'BACK INFO'!H:H,1,0)),K4022,'BACK INFO'!$H$1),'BACK INFO'!$G$1)</f>
        <v>PHYLLIS POSNER</v>
      </c>
    </row>
    <row r="4023" spans="1:21" s="11" customFormat="1" x14ac:dyDescent="0.35">
      <c r="A4023" s="11" t="s">
        <v>94</v>
      </c>
      <c r="B4023" s="11">
        <v>2019</v>
      </c>
      <c r="C4023" s="11">
        <v>5</v>
      </c>
      <c r="D4023" s="11" t="s">
        <v>95</v>
      </c>
      <c r="E4023" s="11" t="s">
        <v>96</v>
      </c>
      <c r="F4023" s="11" t="s">
        <v>700</v>
      </c>
      <c r="G4023" s="11" t="s">
        <v>259</v>
      </c>
      <c r="H4023" s="11" t="s">
        <v>98</v>
      </c>
      <c r="I4023" s="11" t="s">
        <v>244</v>
      </c>
      <c r="J4023" s="11" t="s">
        <v>99</v>
      </c>
      <c r="K4023" s="11" t="s">
        <v>245</v>
      </c>
      <c r="L4023" s="11" t="s">
        <v>246</v>
      </c>
      <c r="M4023" s="11" t="s">
        <v>246</v>
      </c>
      <c r="N4023" s="11">
        <v>106</v>
      </c>
      <c r="O4023" s="11">
        <v>2019</v>
      </c>
      <c r="P4023" s="11" t="s">
        <v>154</v>
      </c>
      <c r="Q4023" s="11" t="s">
        <v>154</v>
      </c>
      <c r="R4023" s="11" t="s">
        <v>259</v>
      </c>
      <c r="S4023" s="11" t="s">
        <v>104</v>
      </c>
      <c r="T4023" s="11">
        <v>3749</v>
      </c>
      <c r="U4023" s="11" t="str">
        <f>IF(ISERROR(VLOOKUP(I4023,'BACK INFO'!F:F,1,0)),IF(ISERROR(VLOOKUP(I4023,'BACK INFO'!H:H,1,0)),K4023,'BACK INFO'!$H$1),'BACK INFO'!$G$1)</f>
        <v>JULIUS ORTIZ MALDONADO</v>
      </c>
    </row>
    <row r="4024" spans="1:21" s="11" customFormat="1" x14ac:dyDescent="0.35">
      <c r="A4024" s="11" t="s">
        <v>94</v>
      </c>
      <c r="B4024" s="11">
        <v>2019</v>
      </c>
      <c r="C4024" s="11">
        <v>5</v>
      </c>
      <c r="D4024" s="11" t="s">
        <v>95</v>
      </c>
      <c r="E4024" s="11" t="s">
        <v>96</v>
      </c>
      <c r="F4024" s="11" t="s">
        <v>700</v>
      </c>
      <c r="G4024" s="11" t="s">
        <v>259</v>
      </c>
      <c r="H4024" s="11" t="s">
        <v>98</v>
      </c>
      <c r="I4024" s="11" t="s">
        <v>362</v>
      </c>
      <c r="J4024" s="11" t="s">
        <v>99</v>
      </c>
      <c r="K4024" s="11" t="s">
        <v>76</v>
      </c>
      <c r="L4024" s="11" t="s">
        <v>127</v>
      </c>
      <c r="M4024" s="11" t="s">
        <v>101</v>
      </c>
      <c r="N4024" s="11">
        <v>86</v>
      </c>
      <c r="O4024" s="11">
        <v>2019</v>
      </c>
      <c r="P4024" s="11" t="s">
        <v>154</v>
      </c>
      <c r="Q4024" s="11" t="s">
        <v>154</v>
      </c>
      <c r="R4024" s="11" t="s">
        <v>259</v>
      </c>
      <c r="S4024" s="11" t="s">
        <v>104</v>
      </c>
      <c r="T4024" s="11">
        <v>2586</v>
      </c>
      <c r="U4024" s="11" t="str">
        <f>IF(ISERROR(VLOOKUP(I4024,'BACK INFO'!F:F,1,0)),IF(ISERROR(VLOOKUP(I4024,'BACK INFO'!H:H,1,0)),K4024,'BACK INFO'!$H$1),'BACK INFO'!$G$1)</f>
        <v>MIE MANNICHE</v>
      </c>
    </row>
    <row r="4025" spans="1:21" s="11" customFormat="1" x14ac:dyDescent="0.35">
      <c r="A4025" s="11" t="s">
        <v>94</v>
      </c>
      <c r="B4025" s="11">
        <v>2019</v>
      </c>
      <c r="C4025" s="11">
        <v>5</v>
      </c>
      <c r="D4025" s="11" t="s">
        <v>95</v>
      </c>
      <c r="E4025" s="11" t="s">
        <v>96</v>
      </c>
      <c r="F4025" s="11" t="s">
        <v>700</v>
      </c>
      <c r="G4025" s="11" t="s">
        <v>259</v>
      </c>
      <c r="H4025" s="11" t="s">
        <v>98</v>
      </c>
      <c r="I4025" s="11" t="s">
        <v>195</v>
      </c>
      <c r="J4025" s="11" t="s">
        <v>99</v>
      </c>
      <c r="K4025" s="11" t="s">
        <v>72</v>
      </c>
      <c r="L4025" s="11" t="s">
        <v>114</v>
      </c>
      <c r="M4025" s="11" t="s">
        <v>101</v>
      </c>
      <c r="N4025" s="11">
        <v>96</v>
      </c>
      <c r="O4025" s="11">
        <v>2019</v>
      </c>
      <c r="P4025" s="11" t="s">
        <v>154</v>
      </c>
      <c r="Q4025" s="11" t="s">
        <v>154</v>
      </c>
      <c r="R4025" s="11" t="s">
        <v>259</v>
      </c>
      <c r="S4025" s="11" t="s">
        <v>104</v>
      </c>
      <c r="T4025" s="11">
        <v>2912</v>
      </c>
      <c r="U4025" s="11" t="str">
        <f>IF(ISERROR(VLOOKUP(I4025,'BACK INFO'!F:F,1,0)),IF(ISERROR(VLOOKUP(I4025,'BACK INFO'!H:H,1,0)),K4025,'BACK INFO'!$H$1),'BACK INFO'!$G$1)</f>
        <v>BILL MILLER AND COMPANY</v>
      </c>
    </row>
    <row r="4026" spans="1:21" s="11" customFormat="1" x14ac:dyDescent="0.35">
      <c r="A4026" s="11" t="s">
        <v>94</v>
      </c>
      <c r="B4026" s="11">
        <v>2019</v>
      </c>
      <c r="C4026" s="11">
        <v>5</v>
      </c>
      <c r="D4026" s="11" t="s">
        <v>95</v>
      </c>
      <c r="E4026" s="11" t="s">
        <v>96</v>
      </c>
      <c r="F4026" s="11" t="s">
        <v>700</v>
      </c>
      <c r="G4026" s="11" t="s">
        <v>259</v>
      </c>
      <c r="H4026" s="11" t="s">
        <v>98</v>
      </c>
      <c r="I4026" s="11" t="s">
        <v>119</v>
      </c>
      <c r="J4026" s="11" t="s">
        <v>120</v>
      </c>
      <c r="K4026" s="11" t="s">
        <v>66</v>
      </c>
      <c r="L4026" s="11" t="s">
        <v>121</v>
      </c>
      <c r="M4026" s="11" t="s">
        <v>122</v>
      </c>
      <c r="N4026" s="11">
        <v>31</v>
      </c>
      <c r="O4026" s="11">
        <v>2019</v>
      </c>
      <c r="P4026" s="11" t="s">
        <v>154</v>
      </c>
      <c r="Q4026" s="11" t="s">
        <v>154</v>
      </c>
      <c r="R4026" s="11" t="s">
        <v>259</v>
      </c>
      <c r="S4026" s="11" t="s">
        <v>104</v>
      </c>
      <c r="T4026" s="11">
        <v>890.41602009901737</v>
      </c>
      <c r="U4026" s="11" t="str">
        <f>IF(ISERROR(VLOOKUP(I4026,'BACK INFO'!F:F,1,0)),IF(ISERROR(VLOOKUP(I4026,'BACK INFO'!H:H,1,0)),K4026,'BACK INFO'!$H$1),'BACK INFO'!$G$1)</f>
        <v>SHOUTOUTAGENCY</v>
      </c>
    </row>
    <row r="4027" spans="1:21" s="11" customFormat="1" x14ac:dyDescent="0.35">
      <c r="A4027" s="11" t="s">
        <v>94</v>
      </c>
      <c r="B4027" s="11">
        <v>2019</v>
      </c>
      <c r="C4027" s="11">
        <v>5</v>
      </c>
      <c r="D4027" s="11" t="s">
        <v>95</v>
      </c>
      <c r="E4027" s="11" t="s">
        <v>96</v>
      </c>
      <c r="F4027" s="11" t="s">
        <v>700</v>
      </c>
      <c r="G4027" s="11" t="s">
        <v>259</v>
      </c>
      <c r="H4027" s="11" t="s">
        <v>98</v>
      </c>
      <c r="I4027" s="11" t="s">
        <v>540</v>
      </c>
      <c r="J4027" s="11" t="s">
        <v>99</v>
      </c>
      <c r="K4027" s="11" t="s">
        <v>75</v>
      </c>
      <c r="L4027" s="11" t="s">
        <v>131</v>
      </c>
      <c r="M4027" s="11" t="s">
        <v>101</v>
      </c>
      <c r="N4027" s="11">
        <v>24</v>
      </c>
      <c r="O4027" s="11">
        <v>2019</v>
      </c>
      <c r="P4027" s="11" t="s">
        <v>154</v>
      </c>
      <c r="Q4027" s="11" t="s">
        <v>154</v>
      </c>
      <c r="R4027" s="11" t="s">
        <v>259</v>
      </c>
      <c r="S4027" s="11" t="s">
        <v>104</v>
      </c>
      <c r="T4027" s="11">
        <v>712</v>
      </c>
      <c r="U4027" s="11" t="str">
        <f>IF(ISERROR(VLOOKUP(I4027,'BACK INFO'!F:F,1,0)),IF(ISERROR(VLOOKUP(I4027,'BACK INFO'!H:H,1,0)),K4027,'BACK INFO'!$H$1),'BACK INFO'!$G$1)</f>
        <v>LAURA BONG</v>
      </c>
    </row>
    <row r="4028" spans="1:21" s="11" customFormat="1" x14ac:dyDescent="0.35">
      <c r="A4028" s="11" t="s">
        <v>94</v>
      </c>
      <c r="B4028" s="11">
        <v>2019</v>
      </c>
      <c r="C4028" s="11">
        <v>5</v>
      </c>
      <c r="D4028" s="11" t="s">
        <v>95</v>
      </c>
      <c r="E4028" s="11" t="s">
        <v>96</v>
      </c>
      <c r="F4028" s="11" t="s">
        <v>700</v>
      </c>
      <c r="G4028" s="11" t="s">
        <v>259</v>
      </c>
      <c r="H4028" s="11" t="s">
        <v>98</v>
      </c>
      <c r="I4028" s="11" t="s">
        <v>115</v>
      </c>
      <c r="J4028" s="11" t="s">
        <v>99</v>
      </c>
      <c r="K4028" s="11" t="s">
        <v>67</v>
      </c>
      <c r="L4028" s="11" t="s">
        <v>116</v>
      </c>
      <c r="M4028" s="11" t="s">
        <v>101</v>
      </c>
      <c r="N4028" s="11">
        <v>62</v>
      </c>
      <c r="O4028" s="11">
        <v>2019</v>
      </c>
      <c r="P4028" s="11" t="s">
        <v>154</v>
      </c>
      <c r="Q4028" s="11" t="s">
        <v>154</v>
      </c>
      <c r="R4028" s="11" t="s">
        <v>259</v>
      </c>
      <c r="S4028" s="11" t="s">
        <v>104</v>
      </c>
      <c r="T4028" s="11">
        <v>1833</v>
      </c>
      <c r="U4028" s="11" t="str">
        <f>IF(ISERROR(VLOOKUP(I4028,'BACK INFO'!F:F,1,0)),IF(ISERROR(VLOOKUP(I4028,'BACK INFO'!H:H,1,0)),K4028,'BACK INFO'!$H$1),'BACK INFO'!$G$1)</f>
        <v>ANITA M. HOPKINS</v>
      </c>
    </row>
    <row r="4029" spans="1:21" s="11" customFormat="1" x14ac:dyDescent="0.35">
      <c r="A4029" s="11" t="s">
        <v>94</v>
      </c>
      <c r="B4029" s="11">
        <v>2019</v>
      </c>
      <c r="C4029" s="11">
        <v>5</v>
      </c>
      <c r="D4029" s="11" t="s">
        <v>95</v>
      </c>
      <c r="E4029" s="11" t="s">
        <v>96</v>
      </c>
      <c r="F4029" s="11" t="s">
        <v>700</v>
      </c>
      <c r="G4029" s="11" t="s">
        <v>259</v>
      </c>
      <c r="H4029" s="11" t="s">
        <v>98</v>
      </c>
      <c r="I4029" s="11" t="s">
        <v>123</v>
      </c>
      <c r="J4029" s="11" t="s">
        <v>99</v>
      </c>
      <c r="K4029" s="11" t="s">
        <v>68</v>
      </c>
      <c r="L4029" s="11" t="s">
        <v>129</v>
      </c>
      <c r="M4029" s="11" t="s">
        <v>122</v>
      </c>
      <c r="N4029" s="11">
        <v>48</v>
      </c>
      <c r="O4029" s="11">
        <v>2019</v>
      </c>
      <c r="P4029" s="11" t="s">
        <v>154</v>
      </c>
      <c r="Q4029" s="11" t="s">
        <v>154</v>
      </c>
      <c r="R4029" s="11" t="s">
        <v>259</v>
      </c>
      <c r="S4029" s="11" t="s">
        <v>104</v>
      </c>
      <c r="T4029" s="11">
        <v>1409</v>
      </c>
      <c r="U4029" s="11" t="str">
        <f>IF(ISERROR(VLOOKUP(I4029,'BACK INFO'!F:F,1,0)),IF(ISERROR(VLOOKUP(I4029,'BACK INFO'!H:H,1,0)),K4029,'BACK INFO'!$H$1),'BACK INFO'!$G$1)</f>
        <v>STEPHANIE VITALI</v>
      </c>
    </row>
    <row r="4030" spans="1:21" s="11" customFormat="1" x14ac:dyDescent="0.35">
      <c r="A4030" s="11" t="s">
        <v>94</v>
      </c>
      <c r="B4030" s="11">
        <v>2019</v>
      </c>
      <c r="C4030" s="11">
        <v>5</v>
      </c>
      <c r="D4030" s="11" t="s">
        <v>95</v>
      </c>
      <c r="E4030" s="11" t="s">
        <v>96</v>
      </c>
      <c r="F4030" s="11" t="s">
        <v>700</v>
      </c>
      <c r="G4030" s="11" t="s">
        <v>259</v>
      </c>
      <c r="H4030" s="11" t="s">
        <v>98</v>
      </c>
      <c r="I4030" s="11" t="s">
        <v>304</v>
      </c>
      <c r="J4030" s="11" t="s">
        <v>99</v>
      </c>
      <c r="K4030" s="11" t="s">
        <v>67</v>
      </c>
      <c r="L4030" s="11" t="s">
        <v>135</v>
      </c>
      <c r="M4030" s="11" t="s">
        <v>101</v>
      </c>
      <c r="N4030" s="11">
        <v>127</v>
      </c>
      <c r="O4030" s="11">
        <v>2019</v>
      </c>
      <c r="P4030" s="11" t="s">
        <v>154</v>
      </c>
      <c r="Q4030" s="11" t="s">
        <v>154</v>
      </c>
      <c r="R4030" s="11" t="s">
        <v>259</v>
      </c>
      <c r="S4030" s="11" t="s">
        <v>104</v>
      </c>
      <c r="T4030" s="11">
        <v>3802</v>
      </c>
      <c r="U4030" s="11" t="str">
        <f>IF(ISERROR(VLOOKUP(I4030,'BACK INFO'!F:F,1,0)),IF(ISERROR(VLOOKUP(I4030,'BACK INFO'!H:H,1,0)),K4030,'BACK INFO'!$H$1),'BACK INFO'!$G$1)</f>
        <v>ANITA M. HOPKINS</v>
      </c>
    </row>
    <row r="4031" spans="1:21" s="11" customFormat="1" x14ac:dyDescent="0.35">
      <c r="A4031" s="11" t="s">
        <v>94</v>
      </c>
      <c r="B4031" s="11">
        <v>2019</v>
      </c>
      <c r="C4031" s="11">
        <v>5</v>
      </c>
      <c r="D4031" s="11" t="s">
        <v>95</v>
      </c>
      <c r="E4031" s="11" t="s">
        <v>96</v>
      </c>
      <c r="F4031" s="11" t="s">
        <v>700</v>
      </c>
      <c r="G4031" s="11" t="s">
        <v>259</v>
      </c>
      <c r="H4031" s="11" t="s">
        <v>98</v>
      </c>
      <c r="I4031" s="11" t="s">
        <v>286</v>
      </c>
      <c r="J4031" s="11" t="s">
        <v>99</v>
      </c>
      <c r="K4031" s="11" t="s">
        <v>72</v>
      </c>
      <c r="L4031" s="11" t="s">
        <v>114</v>
      </c>
      <c r="M4031" s="11" t="s">
        <v>101</v>
      </c>
      <c r="N4031" s="11">
        <v>28</v>
      </c>
      <c r="O4031" s="11">
        <v>2019</v>
      </c>
      <c r="P4031" s="11" t="s">
        <v>154</v>
      </c>
      <c r="Q4031" s="11" t="s">
        <v>154</v>
      </c>
      <c r="R4031" s="11" t="s">
        <v>259</v>
      </c>
      <c r="S4031" s="11" t="s">
        <v>104</v>
      </c>
      <c r="T4031" s="11">
        <v>1510</v>
      </c>
      <c r="U4031" s="11" t="str">
        <f>IF(ISERROR(VLOOKUP(I4031,'BACK INFO'!F:F,1,0)),IF(ISERROR(VLOOKUP(I4031,'BACK INFO'!H:H,1,0)),K4031,'BACK INFO'!$H$1),'BACK INFO'!$G$1)</f>
        <v>BILL MILLER AND COMPANY</v>
      </c>
    </row>
    <row r="4032" spans="1:21" s="11" customFormat="1" x14ac:dyDescent="0.35">
      <c r="A4032" s="11" t="s">
        <v>94</v>
      </c>
      <c r="B4032" s="11">
        <v>2019</v>
      </c>
      <c r="C4032" s="11">
        <v>5</v>
      </c>
      <c r="D4032" s="11" t="s">
        <v>95</v>
      </c>
      <c r="E4032" s="11" t="s">
        <v>96</v>
      </c>
      <c r="F4032" s="11" t="s">
        <v>700</v>
      </c>
      <c r="G4032" s="11" t="s">
        <v>259</v>
      </c>
      <c r="H4032" s="11" t="s">
        <v>98</v>
      </c>
      <c r="I4032" s="11" t="s">
        <v>453</v>
      </c>
      <c r="J4032" s="11" t="s">
        <v>99</v>
      </c>
      <c r="K4032" s="11" t="s">
        <v>75</v>
      </c>
      <c r="L4032" s="11" t="s">
        <v>146</v>
      </c>
      <c r="M4032" s="11" t="s">
        <v>101</v>
      </c>
      <c r="N4032" s="11">
        <v>10</v>
      </c>
      <c r="O4032" s="11">
        <v>2019</v>
      </c>
      <c r="P4032" s="11" t="s">
        <v>154</v>
      </c>
      <c r="Q4032" s="11" t="s">
        <v>154</v>
      </c>
      <c r="R4032" s="11" t="s">
        <v>259</v>
      </c>
      <c r="S4032" s="11" t="s">
        <v>104</v>
      </c>
      <c r="T4032" s="11">
        <v>306</v>
      </c>
      <c r="U4032" s="11" t="str">
        <f>IF(ISERROR(VLOOKUP(I4032,'BACK INFO'!F:F,1,0)),IF(ISERROR(VLOOKUP(I4032,'BACK INFO'!H:H,1,0)),K4032,'BACK INFO'!$H$1),'BACK INFO'!$G$1)</f>
        <v>LAURA BONG</v>
      </c>
    </row>
    <row r="4033" spans="1:21" s="11" customFormat="1" x14ac:dyDescent="0.35">
      <c r="A4033" s="11" t="s">
        <v>94</v>
      </c>
      <c r="B4033" s="11">
        <v>2019</v>
      </c>
      <c r="C4033" s="11">
        <v>5</v>
      </c>
      <c r="D4033" s="11" t="s">
        <v>95</v>
      </c>
      <c r="E4033" s="11" t="s">
        <v>96</v>
      </c>
      <c r="F4033" s="11" t="s">
        <v>700</v>
      </c>
      <c r="G4033" s="11" t="s">
        <v>259</v>
      </c>
      <c r="H4033" s="11" t="s">
        <v>98</v>
      </c>
      <c r="I4033" s="11" t="s">
        <v>639</v>
      </c>
      <c r="J4033" s="11" t="s">
        <v>120</v>
      </c>
      <c r="K4033" s="11" t="s">
        <v>66</v>
      </c>
      <c r="L4033" s="11" t="s">
        <v>121</v>
      </c>
      <c r="M4033" s="11" t="s">
        <v>122</v>
      </c>
      <c r="N4033" s="11">
        <v>22</v>
      </c>
      <c r="O4033" s="11">
        <v>2019</v>
      </c>
      <c r="P4033" s="11" t="s">
        <v>154</v>
      </c>
      <c r="Q4033" s="11" t="s">
        <v>154</v>
      </c>
      <c r="R4033" s="11" t="s">
        <v>259</v>
      </c>
      <c r="S4033" s="11" t="s">
        <v>104</v>
      </c>
      <c r="T4033" s="11">
        <v>666.51887977536387</v>
      </c>
      <c r="U4033" s="11" t="str">
        <f>IF(ISERROR(VLOOKUP(I4033,'BACK INFO'!F:F,1,0)),IF(ISERROR(VLOOKUP(I4033,'BACK INFO'!H:H,1,0)),K4033,'BACK INFO'!$H$1),'BACK INFO'!$G$1)</f>
        <v>SHOUTOUTAGENCY</v>
      </c>
    </row>
    <row r="4034" spans="1:21" s="11" customFormat="1" x14ac:dyDescent="0.35">
      <c r="A4034" s="11" t="s">
        <v>94</v>
      </c>
      <c r="B4034" s="11">
        <v>2019</v>
      </c>
      <c r="C4034" s="11">
        <v>5</v>
      </c>
      <c r="D4034" s="11" t="s">
        <v>95</v>
      </c>
      <c r="E4034" s="11" t="s">
        <v>96</v>
      </c>
      <c r="F4034" s="11" t="s">
        <v>700</v>
      </c>
      <c r="G4034" s="11" t="s">
        <v>259</v>
      </c>
      <c r="H4034" s="11" t="s">
        <v>98</v>
      </c>
      <c r="I4034" s="11" t="s">
        <v>456</v>
      </c>
      <c r="J4034" s="11" t="s">
        <v>99</v>
      </c>
      <c r="K4034" s="11" t="s">
        <v>67</v>
      </c>
      <c r="L4034" s="11" t="s">
        <v>173</v>
      </c>
      <c r="M4034" s="11" t="s">
        <v>101</v>
      </c>
      <c r="N4034" s="11">
        <v>24</v>
      </c>
      <c r="O4034" s="11">
        <v>2019</v>
      </c>
      <c r="P4034" s="11" t="s">
        <v>154</v>
      </c>
      <c r="Q4034" s="11" t="s">
        <v>154</v>
      </c>
      <c r="R4034" s="11" t="s">
        <v>259</v>
      </c>
      <c r="S4034" s="11" t="s">
        <v>104</v>
      </c>
      <c r="T4034" s="11">
        <v>884</v>
      </c>
      <c r="U4034" s="11" t="str">
        <f>IF(ISERROR(VLOOKUP(I4034,'BACK INFO'!F:F,1,0)),IF(ISERROR(VLOOKUP(I4034,'BACK INFO'!H:H,1,0)),K4034,'BACK INFO'!$H$1),'BACK INFO'!$G$1)</f>
        <v>ANITA M. HOPKINS</v>
      </c>
    </row>
    <row r="4035" spans="1:21" s="11" customFormat="1" x14ac:dyDescent="0.35">
      <c r="A4035" s="11" t="s">
        <v>94</v>
      </c>
      <c r="B4035" s="11">
        <v>2019</v>
      </c>
      <c r="C4035" s="11">
        <v>5</v>
      </c>
      <c r="D4035" s="11" t="s">
        <v>95</v>
      </c>
      <c r="E4035" s="11" t="s">
        <v>96</v>
      </c>
      <c r="F4035" s="11" t="s">
        <v>700</v>
      </c>
      <c r="G4035" s="11" t="s">
        <v>259</v>
      </c>
      <c r="H4035" s="11" t="s">
        <v>98</v>
      </c>
      <c r="I4035" s="11" t="s">
        <v>541</v>
      </c>
      <c r="J4035" s="11" t="s">
        <v>99</v>
      </c>
      <c r="K4035" s="11" t="s">
        <v>67</v>
      </c>
      <c r="L4035" s="11" t="s">
        <v>135</v>
      </c>
      <c r="M4035" s="11" t="s">
        <v>101</v>
      </c>
      <c r="N4035" s="11">
        <v>360</v>
      </c>
      <c r="O4035" s="11">
        <v>2019</v>
      </c>
      <c r="P4035" s="11" t="s">
        <v>154</v>
      </c>
      <c r="Q4035" s="11" t="s">
        <v>154</v>
      </c>
      <c r="R4035" s="11" t="s">
        <v>259</v>
      </c>
      <c r="S4035" s="11" t="s">
        <v>104</v>
      </c>
      <c r="T4035" s="11">
        <v>10928</v>
      </c>
      <c r="U4035" s="11" t="str">
        <f>IF(ISERROR(VLOOKUP(I4035,'BACK INFO'!F:F,1,0)),IF(ISERROR(VLOOKUP(I4035,'BACK INFO'!H:H,1,0)),K4035,'BACK INFO'!$H$1),'BACK INFO'!$G$1)</f>
        <v>ANITA M. HOPKINS</v>
      </c>
    </row>
    <row r="4036" spans="1:21" s="11" customFormat="1" x14ac:dyDescent="0.35">
      <c r="A4036" s="11" t="s">
        <v>94</v>
      </c>
      <c r="B4036" s="11">
        <v>2019</v>
      </c>
      <c r="C4036" s="11">
        <v>5</v>
      </c>
      <c r="D4036" s="11" t="s">
        <v>95</v>
      </c>
      <c r="E4036" s="11" t="s">
        <v>96</v>
      </c>
      <c r="F4036" s="11" t="s">
        <v>700</v>
      </c>
      <c r="G4036" s="11" t="s">
        <v>259</v>
      </c>
      <c r="H4036" s="11" t="s">
        <v>98</v>
      </c>
      <c r="I4036" s="11" t="s">
        <v>248</v>
      </c>
      <c r="J4036" s="11" t="s">
        <v>99</v>
      </c>
      <c r="K4036" s="11" t="s">
        <v>72</v>
      </c>
      <c r="L4036" s="11" t="s">
        <v>114</v>
      </c>
      <c r="M4036" s="11" t="s">
        <v>101</v>
      </c>
      <c r="N4036" s="11">
        <v>36</v>
      </c>
      <c r="O4036" s="11">
        <v>2019</v>
      </c>
      <c r="P4036" s="11" t="s">
        <v>154</v>
      </c>
      <c r="Q4036" s="11" t="s">
        <v>154</v>
      </c>
      <c r="R4036" s="11" t="s">
        <v>259</v>
      </c>
      <c r="S4036" s="11" t="s">
        <v>104</v>
      </c>
      <c r="T4036" s="11">
        <v>1086</v>
      </c>
      <c r="U4036" s="11" t="str">
        <f>IF(ISERROR(VLOOKUP(I4036,'BACK INFO'!F:F,1,0)),IF(ISERROR(VLOOKUP(I4036,'BACK INFO'!H:H,1,0)),K4036,'BACK INFO'!$H$1),'BACK INFO'!$G$1)</f>
        <v>BILL MILLER AND COMPANY</v>
      </c>
    </row>
    <row r="4037" spans="1:21" s="11" customFormat="1" x14ac:dyDescent="0.35">
      <c r="A4037" s="11" t="s">
        <v>94</v>
      </c>
      <c r="B4037" s="11">
        <v>2019</v>
      </c>
      <c r="C4037" s="11">
        <v>5</v>
      </c>
      <c r="D4037" s="11" t="s">
        <v>95</v>
      </c>
      <c r="E4037" s="11" t="s">
        <v>96</v>
      </c>
      <c r="F4037" s="11" t="s">
        <v>700</v>
      </c>
      <c r="G4037" s="11" t="s">
        <v>259</v>
      </c>
      <c r="H4037" s="11" t="s">
        <v>98</v>
      </c>
      <c r="I4037" s="11" t="s">
        <v>60</v>
      </c>
      <c r="J4037" s="11" t="s">
        <v>99</v>
      </c>
      <c r="K4037" s="11" t="s">
        <v>54</v>
      </c>
      <c r="L4037" s="11" t="s">
        <v>100</v>
      </c>
      <c r="M4037" s="11" t="s">
        <v>101</v>
      </c>
      <c r="N4037" s="11">
        <v>150</v>
      </c>
      <c r="O4037" s="11">
        <v>2019</v>
      </c>
      <c r="P4037" s="11" t="s">
        <v>154</v>
      </c>
      <c r="Q4037" s="11" t="s">
        <v>154</v>
      </c>
      <c r="R4037" s="11" t="s">
        <v>259</v>
      </c>
      <c r="S4037" s="11" t="s">
        <v>104</v>
      </c>
      <c r="T4037" s="11">
        <v>8415</v>
      </c>
      <c r="U4037" s="11" t="str">
        <f>IF(ISERROR(VLOOKUP(I4037,'BACK INFO'!F:F,1,0)),IF(ISERROR(VLOOKUP(I4037,'BACK INFO'!H:H,1,0)),K4037,'BACK INFO'!$H$1),'BACK INFO'!$G$1)</f>
        <v>PAIGE ALYSE STRAUGHAN</v>
      </c>
    </row>
    <row r="4038" spans="1:21" s="11" customFormat="1" x14ac:dyDescent="0.35">
      <c r="A4038" s="11" t="s">
        <v>94</v>
      </c>
      <c r="B4038" s="11">
        <v>2019</v>
      </c>
      <c r="C4038" s="11">
        <v>5</v>
      </c>
      <c r="D4038" s="11" t="s">
        <v>95</v>
      </c>
      <c r="E4038" s="11" t="s">
        <v>96</v>
      </c>
      <c r="F4038" s="11" t="s">
        <v>700</v>
      </c>
      <c r="G4038" s="11" t="s">
        <v>259</v>
      </c>
      <c r="H4038" s="11" t="s">
        <v>98</v>
      </c>
      <c r="I4038" s="11" t="s">
        <v>126</v>
      </c>
      <c r="J4038" s="11" t="s">
        <v>99</v>
      </c>
      <c r="K4038" s="11" t="s">
        <v>73</v>
      </c>
      <c r="L4038" s="11" t="s">
        <v>127</v>
      </c>
      <c r="M4038" s="11" t="s">
        <v>101</v>
      </c>
      <c r="N4038" s="11">
        <v>23</v>
      </c>
      <c r="O4038" s="11">
        <v>2019</v>
      </c>
      <c r="P4038" s="11" t="s">
        <v>154</v>
      </c>
      <c r="Q4038" s="11" t="s">
        <v>154</v>
      </c>
      <c r="R4038" s="11" t="s">
        <v>259</v>
      </c>
      <c r="S4038" s="11" t="s">
        <v>104</v>
      </c>
      <c r="T4038" s="11">
        <v>796</v>
      </c>
      <c r="U4038" s="11" t="str">
        <f>IF(ISERROR(VLOOKUP(I4038,'BACK INFO'!F:F,1,0)),IF(ISERROR(VLOOKUP(I4038,'BACK INFO'!H:H,1,0)),K4038,'BACK INFO'!$H$1),'BACK INFO'!$G$1)</f>
        <v>PHYLLIS POSNER</v>
      </c>
    </row>
    <row r="4039" spans="1:21" s="11" customFormat="1" x14ac:dyDescent="0.35">
      <c r="A4039" s="11" t="s">
        <v>94</v>
      </c>
      <c r="B4039" s="11">
        <v>2019</v>
      </c>
      <c r="C4039" s="11">
        <v>5</v>
      </c>
      <c r="D4039" s="11" t="s">
        <v>95</v>
      </c>
      <c r="E4039" s="11" t="s">
        <v>96</v>
      </c>
      <c r="F4039" s="11" t="s">
        <v>700</v>
      </c>
      <c r="G4039" s="11" t="s">
        <v>259</v>
      </c>
      <c r="H4039" s="11" t="s">
        <v>98</v>
      </c>
      <c r="I4039" s="11" t="s">
        <v>264</v>
      </c>
      <c r="J4039" s="11" t="s">
        <v>99</v>
      </c>
      <c r="K4039" s="11" t="s">
        <v>72</v>
      </c>
      <c r="L4039" s="11" t="s">
        <v>114</v>
      </c>
      <c r="M4039" s="11" t="s">
        <v>101</v>
      </c>
      <c r="N4039" s="11">
        <v>154</v>
      </c>
      <c r="O4039" s="11">
        <v>2019</v>
      </c>
      <c r="P4039" s="11" t="s">
        <v>154</v>
      </c>
      <c r="Q4039" s="11" t="s">
        <v>154</v>
      </c>
      <c r="R4039" s="11" t="s">
        <v>259</v>
      </c>
      <c r="S4039" s="11" t="s">
        <v>104</v>
      </c>
      <c r="T4039" s="11">
        <v>6422</v>
      </c>
      <c r="U4039" s="11" t="str">
        <f>IF(ISERROR(VLOOKUP(I4039,'BACK INFO'!F:F,1,0)),IF(ISERROR(VLOOKUP(I4039,'BACK INFO'!H:H,1,0)),K4039,'BACK INFO'!$H$1),'BACK INFO'!$G$1)</f>
        <v>BILL MILLER AND COMPANY</v>
      </c>
    </row>
    <row r="4040" spans="1:21" s="11" customFormat="1" x14ac:dyDescent="0.35">
      <c r="A4040" s="11" t="s">
        <v>94</v>
      </c>
      <c r="B4040" s="11">
        <v>2019</v>
      </c>
      <c r="C4040" s="11">
        <v>5</v>
      </c>
      <c r="D4040" s="11" t="s">
        <v>95</v>
      </c>
      <c r="E4040" s="11" t="s">
        <v>96</v>
      </c>
      <c r="F4040" s="11" t="s">
        <v>700</v>
      </c>
      <c r="G4040" s="11" t="s">
        <v>259</v>
      </c>
      <c r="H4040" s="11" t="s">
        <v>98</v>
      </c>
      <c r="I4040" s="11" t="s">
        <v>543</v>
      </c>
      <c r="J4040" s="11" t="s">
        <v>99</v>
      </c>
      <c r="K4040" s="11" t="s">
        <v>72</v>
      </c>
      <c r="L4040" s="11" t="s">
        <v>452</v>
      </c>
      <c r="M4040" s="11" t="s">
        <v>101</v>
      </c>
      <c r="N4040" s="11">
        <v>139</v>
      </c>
      <c r="O4040" s="11">
        <v>2019</v>
      </c>
      <c r="P4040" s="11" t="s">
        <v>154</v>
      </c>
      <c r="Q4040" s="11" t="s">
        <v>154</v>
      </c>
      <c r="R4040" s="11" t="s">
        <v>259</v>
      </c>
      <c r="S4040" s="11" t="s">
        <v>104</v>
      </c>
      <c r="T4040" s="11">
        <v>4188</v>
      </c>
      <c r="U4040" s="11" t="str">
        <f>IF(ISERROR(VLOOKUP(I4040,'BACK INFO'!F:F,1,0)),IF(ISERROR(VLOOKUP(I4040,'BACK INFO'!H:H,1,0)),K4040,'BACK INFO'!$H$1),'BACK INFO'!$G$1)</f>
        <v>BILL MILLER AND COMPANY</v>
      </c>
    </row>
    <row r="4041" spans="1:21" s="11" customFormat="1" x14ac:dyDescent="0.35">
      <c r="A4041" s="11" t="s">
        <v>94</v>
      </c>
      <c r="B4041" s="11">
        <v>2019</v>
      </c>
      <c r="C4041" s="11">
        <v>5</v>
      </c>
      <c r="D4041" s="11" t="s">
        <v>95</v>
      </c>
      <c r="E4041" s="11" t="s">
        <v>96</v>
      </c>
      <c r="F4041" s="11" t="s">
        <v>700</v>
      </c>
      <c r="G4041" s="11" t="s">
        <v>259</v>
      </c>
      <c r="H4041" s="11" t="s">
        <v>98</v>
      </c>
      <c r="I4041" s="11" t="s">
        <v>289</v>
      </c>
      <c r="J4041" s="11" t="s">
        <v>99</v>
      </c>
      <c r="K4041" s="11" t="s">
        <v>70</v>
      </c>
      <c r="L4041" s="11" t="s">
        <v>157</v>
      </c>
      <c r="M4041" s="11" t="s">
        <v>101</v>
      </c>
      <c r="N4041" s="11">
        <v>78</v>
      </c>
      <c r="O4041" s="11">
        <v>2019</v>
      </c>
      <c r="P4041" s="11" t="s">
        <v>154</v>
      </c>
      <c r="Q4041" s="11" t="s">
        <v>154</v>
      </c>
      <c r="R4041" s="11" t="s">
        <v>259</v>
      </c>
      <c r="S4041" s="11" t="s">
        <v>104</v>
      </c>
      <c r="T4041" s="11">
        <v>2320</v>
      </c>
      <c r="U4041" s="11" t="str">
        <f>IF(ISERROR(VLOOKUP(I4041,'BACK INFO'!F:F,1,0)),IF(ISERROR(VLOOKUP(I4041,'BACK INFO'!H:H,1,0)),K4041,'BACK INFO'!$H$1),'BACK INFO'!$G$1)</f>
        <v>JUDITH ANN DEAL</v>
      </c>
    </row>
    <row r="4042" spans="1:21" s="11" customFormat="1" x14ac:dyDescent="0.35">
      <c r="A4042" s="11" t="s">
        <v>94</v>
      </c>
      <c r="B4042" s="11">
        <v>2019</v>
      </c>
      <c r="C4042" s="11">
        <v>5</v>
      </c>
      <c r="D4042" s="11" t="s">
        <v>95</v>
      </c>
      <c r="E4042" s="11" t="s">
        <v>96</v>
      </c>
      <c r="F4042" s="11" t="s">
        <v>700</v>
      </c>
      <c r="G4042" s="11" t="s">
        <v>259</v>
      </c>
      <c r="H4042" s="11" t="s">
        <v>98</v>
      </c>
      <c r="I4042" s="11" t="s">
        <v>363</v>
      </c>
      <c r="J4042" s="11" t="s">
        <v>99</v>
      </c>
      <c r="K4042" s="11" t="s">
        <v>72</v>
      </c>
      <c r="L4042" s="11" t="s">
        <v>364</v>
      </c>
      <c r="M4042" s="11" t="s">
        <v>101</v>
      </c>
      <c r="N4042" s="11">
        <v>25</v>
      </c>
      <c r="O4042" s="11">
        <v>2019</v>
      </c>
      <c r="P4042" s="11" t="s">
        <v>154</v>
      </c>
      <c r="Q4042" s="11" t="s">
        <v>154</v>
      </c>
      <c r="R4042" s="11" t="s">
        <v>259</v>
      </c>
      <c r="S4042" s="11" t="s">
        <v>104</v>
      </c>
      <c r="T4042" s="11">
        <v>730</v>
      </c>
      <c r="U4042" s="11" t="str">
        <f>IF(ISERROR(VLOOKUP(I4042,'BACK INFO'!F:F,1,0)),IF(ISERROR(VLOOKUP(I4042,'BACK INFO'!H:H,1,0)),K4042,'BACK INFO'!$H$1),'BACK INFO'!$G$1)</f>
        <v>BILL MILLER AND COMPANY</v>
      </c>
    </row>
    <row r="4043" spans="1:21" s="11" customFormat="1" x14ac:dyDescent="0.35">
      <c r="A4043" s="11" t="s">
        <v>94</v>
      </c>
      <c r="B4043" s="11">
        <v>2019</v>
      </c>
      <c r="C4043" s="11">
        <v>5</v>
      </c>
      <c r="D4043" s="11" t="s">
        <v>95</v>
      </c>
      <c r="E4043" s="11" t="s">
        <v>96</v>
      </c>
      <c r="F4043" s="11" t="s">
        <v>700</v>
      </c>
      <c r="G4043" s="11" t="s">
        <v>259</v>
      </c>
      <c r="H4043" s="11" t="s">
        <v>98</v>
      </c>
      <c r="I4043" s="11" t="s">
        <v>251</v>
      </c>
      <c r="J4043" s="11" t="s">
        <v>99</v>
      </c>
      <c r="K4043" s="11" t="s">
        <v>76</v>
      </c>
      <c r="L4043" s="11" t="s">
        <v>127</v>
      </c>
      <c r="M4043" s="11" t="s">
        <v>101</v>
      </c>
      <c r="N4043" s="11">
        <v>136</v>
      </c>
      <c r="O4043" s="11">
        <v>2019</v>
      </c>
      <c r="P4043" s="11" t="s">
        <v>154</v>
      </c>
      <c r="Q4043" s="11" t="s">
        <v>154</v>
      </c>
      <c r="R4043" s="11" t="s">
        <v>259</v>
      </c>
      <c r="S4043" s="11" t="s">
        <v>104</v>
      </c>
      <c r="T4043" s="11">
        <v>4100</v>
      </c>
      <c r="U4043" s="11" t="str">
        <f>IF(ISERROR(VLOOKUP(I4043,'BACK INFO'!F:F,1,0)),IF(ISERROR(VLOOKUP(I4043,'BACK INFO'!H:H,1,0)),K4043,'BACK INFO'!$H$1),'BACK INFO'!$G$1)</f>
        <v>MIE MANNICHE</v>
      </c>
    </row>
    <row r="4044" spans="1:21" s="11" customFormat="1" x14ac:dyDescent="0.35">
      <c r="A4044" s="11" t="s">
        <v>94</v>
      </c>
      <c r="B4044" s="11">
        <v>2019</v>
      </c>
      <c r="C4044" s="11">
        <v>5</v>
      </c>
      <c r="D4044" s="11" t="s">
        <v>95</v>
      </c>
      <c r="E4044" s="11" t="s">
        <v>96</v>
      </c>
      <c r="F4044" s="11" t="s">
        <v>700</v>
      </c>
      <c r="G4044" s="11" t="s">
        <v>259</v>
      </c>
      <c r="H4044" s="11" t="s">
        <v>98</v>
      </c>
      <c r="I4044" s="11" t="s">
        <v>365</v>
      </c>
      <c r="J4044" s="11" t="s">
        <v>99</v>
      </c>
      <c r="K4044" s="11" t="s">
        <v>67</v>
      </c>
      <c r="L4044" s="11" t="s">
        <v>135</v>
      </c>
      <c r="M4044" s="11" t="s">
        <v>101</v>
      </c>
      <c r="N4044" s="11">
        <v>1462</v>
      </c>
      <c r="O4044" s="11">
        <v>2019</v>
      </c>
      <c r="P4044" s="11" t="s">
        <v>154</v>
      </c>
      <c r="Q4044" s="11" t="s">
        <v>154</v>
      </c>
      <c r="R4044" s="11" t="s">
        <v>259</v>
      </c>
      <c r="S4044" s="11" t="s">
        <v>104</v>
      </c>
      <c r="T4044" s="11">
        <v>37950.299999999996</v>
      </c>
      <c r="U4044" s="11" t="str">
        <f>IF(ISERROR(VLOOKUP(I4044,'BACK INFO'!F:F,1,0)),IF(ISERROR(VLOOKUP(I4044,'BACK INFO'!H:H,1,0)),K4044,'BACK INFO'!$H$1),'BACK INFO'!$G$1)</f>
        <v>ANITA M. HOPKINS</v>
      </c>
    </row>
    <row r="4045" spans="1:21" s="11" customFormat="1" x14ac:dyDescent="0.35">
      <c r="A4045" s="11" t="s">
        <v>94</v>
      </c>
      <c r="B4045" s="11">
        <v>2019</v>
      </c>
      <c r="C4045" s="11">
        <v>5</v>
      </c>
      <c r="D4045" s="11" t="s">
        <v>95</v>
      </c>
      <c r="E4045" s="11" t="s">
        <v>96</v>
      </c>
      <c r="F4045" s="11" t="s">
        <v>700</v>
      </c>
      <c r="G4045" s="11" t="s">
        <v>259</v>
      </c>
      <c r="H4045" s="11" t="s">
        <v>98</v>
      </c>
      <c r="I4045" s="11" t="s">
        <v>162</v>
      </c>
      <c r="J4045" s="11" t="s">
        <v>99</v>
      </c>
      <c r="K4045" s="11" t="s">
        <v>72</v>
      </c>
      <c r="L4045" s="11" t="s">
        <v>114</v>
      </c>
      <c r="M4045" s="11" t="s">
        <v>101</v>
      </c>
      <c r="N4045" s="11">
        <v>12</v>
      </c>
      <c r="O4045" s="11">
        <v>2019</v>
      </c>
      <c r="P4045" s="11" t="s">
        <v>154</v>
      </c>
      <c r="Q4045" s="11" t="s">
        <v>154</v>
      </c>
      <c r="R4045" s="11" t="s">
        <v>259</v>
      </c>
      <c r="S4045" s="11" t="s">
        <v>104</v>
      </c>
      <c r="T4045" s="11">
        <v>347</v>
      </c>
      <c r="U4045" s="11" t="str">
        <f>IF(ISERROR(VLOOKUP(I4045,'BACK INFO'!F:F,1,0)),IF(ISERROR(VLOOKUP(I4045,'BACK INFO'!H:H,1,0)),K4045,'BACK INFO'!$H$1),'BACK INFO'!$G$1)</f>
        <v>BILL MILLER AND COMPANY</v>
      </c>
    </row>
    <row r="4046" spans="1:21" s="11" customFormat="1" x14ac:dyDescent="0.35">
      <c r="A4046" s="11" t="s">
        <v>94</v>
      </c>
      <c r="B4046" s="11">
        <v>2019</v>
      </c>
      <c r="C4046" s="11">
        <v>5</v>
      </c>
      <c r="D4046" s="11" t="s">
        <v>95</v>
      </c>
      <c r="E4046" s="11" t="s">
        <v>96</v>
      </c>
      <c r="F4046" s="11" t="s">
        <v>700</v>
      </c>
      <c r="G4046" s="11" t="s">
        <v>259</v>
      </c>
      <c r="H4046" s="11" t="s">
        <v>98</v>
      </c>
      <c r="I4046" s="11" t="s">
        <v>148</v>
      </c>
      <c r="J4046" s="11" t="s">
        <v>99</v>
      </c>
      <c r="K4046" s="11" t="s">
        <v>71</v>
      </c>
      <c r="L4046" s="11" t="s">
        <v>149</v>
      </c>
      <c r="M4046" s="11" t="s">
        <v>101</v>
      </c>
      <c r="N4046" s="11">
        <v>148</v>
      </c>
      <c r="O4046" s="11">
        <v>2019</v>
      </c>
      <c r="P4046" s="11" t="s">
        <v>154</v>
      </c>
      <c r="Q4046" s="11" t="s">
        <v>154</v>
      </c>
      <c r="R4046" s="11" t="s">
        <v>259</v>
      </c>
      <c r="S4046" s="11" t="s">
        <v>104</v>
      </c>
      <c r="T4046" s="11">
        <v>4852</v>
      </c>
      <c r="U4046" s="11" t="str">
        <f>IF(ISERROR(VLOOKUP(I4046,'BACK INFO'!F:F,1,0)),IF(ISERROR(VLOOKUP(I4046,'BACK INFO'!H:H,1,0)),K4046,'BACK INFO'!$H$1),'BACK INFO'!$G$1)</f>
        <v>HOLLY SALES INC.</v>
      </c>
    </row>
    <row r="4047" spans="1:21" s="11" customFormat="1" x14ac:dyDescent="0.35">
      <c r="A4047" s="11" t="s">
        <v>94</v>
      </c>
      <c r="B4047" s="11">
        <v>2019</v>
      </c>
      <c r="C4047" s="11">
        <v>5</v>
      </c>
      <c r="D4047" s="11" t="s">
        <v>95</v>
      </c>
      <c r="E4047" s="11" t="s">
        <v>96</v>
      </c>
      <c r="F4047" s="11" t="s">
        <v>700</v>
      </c>
      <c r="G4047" s="11" t="s">
        <v>259</v>
      </c>
      <c r="H4047" s="11" t="s">
        <v>98</v>
      </c>
      <c r="I4047" s="11" t="s">
        <v>324</v>
      </c>
      <c r="J4047" s="11" t="s">
        <v>120</v>
      </c>
      <c r="K4047" s="11" t="s">
        <v>66</v>
      </c>
      <c r="L4047" s="11" t="s">
        <v>121</v>
      </c>
      <c r="M4047" s="11" t="s">
        <v>122</v>
      </c>
      <c r="N4047" s="11">
        <v>273</v>
      </c>
      <c r="O4047" s="11">
        <v>2019</v>
      </c>
      <c r="P4047" s="11" t="s">
        <v>154</v>
      </c>
      <c r="Q4047" s="11" t="s">
        <v>154</v>
      </c>
      <c r="R4047" s="11" t="s">
        <v>259</v>
      </c>
      <c r="S4047" s="11" t="s">
        <v>104</v>
      </c>
      <c r="T4047" s="11">
        <v>8430.5032143648805</v>
      </c>
      <c r="U4047" s="11" t="str">
        <f>IF(ISERROR(VLOOKUP(I4047,'BACK INFO'!F:F,1,0)),IF(ISERROR(VLOOKUP(I4047,'BACK INFO'!H:H,1,0)),K4047,'BACK INFO'!$H$1),'BACK INFO'!$G$1)</f>
        <v>SHOUTOUTAGENCY</v>
      </c>
    </row>
    <row r="4048" spans="1:21" s="11" customFormat="1" x14ac:dyDescent="0.35">
      <c r="A4048" s="11" t="s">
        <v>94</v>
      </c>
      <c r="B4048" s="11">
        <v>2019</v>
      </c>
      <c r="C4048" s="11">
        <v>5</v>
      </c>
      <c r="D4048" s="11" t="s">
        <v>95</v>
      </c>
      <c r="E4048" s="11" t="s">
        <v>96</v>
      </c>
      <c r="F4048" s="11" t="s">
        <v>700</v>
      </c>
      <c r="G4048" s="11" t="s">
        <v>259</v>
      </c>
      <c r="H4048" s="11" t="s">
        <v>98</v>
      </c>
      <c r="I4048" s="11" t="s">
        <v>458</v>
      </c>
      <c r="J4048" s="11" t="s">
        <v>99</v>
      </c>
      <c r="K4048" s="11" t="s">
        <v>72</v>
      </c>
      <c r="L4048" s="11" t="s">
        <v>459</v>
      </c>
      <c r="M4048" s="11" t="s">
        <v>101</v>
      </c>
      <c r="N4048" s="11">
        <v>3</v>
      </c>
      <c r="O4048" s="11">
        <v>2019</v>
      </c>
      <c r="P4048" s="11" t="s">
        <v>154</v>
      </c>
      <c r="Q4048" s="11" t="s">
        <v>154</v>
      </c>
      <c r="R4048" s="11" t="s">
        <v>259</v>
      </c>
      <c r="S4048" s="11" t="s">
        <v>104</v>
      </c>
      <c r="T4048" s="11">
        <v>198</v>
      </c>
      <c r="U4048" s="11" t="str">
        <f>IF(ISERROR(VLOOKUP(I4048,'BACK INFO'!F:F,1,0)),IF(ISERROR(VLOOKUP(I4048,'BACK INFO'!H:H,1,0)),K4048,'BACK INFO'!$H$1),'BACK INFO'!$G$1)</f>
        <v>BILL MILLER AND COMPANY</v>
      </c>
    </row>
    <row r="4049" spans="1:21" s="11" customFormat="1" x14ac:dyDescent="0.35">
      <c r="A4049" s="11" t="s">
        <v>94</v>
      </c>
      <c r="B4049" s="11">
        <v>2019</v>
      </c>
      <c r="C4049" s="11">
        <v>5</v>
      </c>
      <c r="D4049" s="11" t="s">
        <v>95</v>
      </c>
      <c r="E4049" s="11" t="s">
        <v>96</v>
      </c>
      <c r="F4049" s="11" t="s">
        <v>700</v>
      </c>
      <c r="G4049" s="11" t="s">
        <v>259</v>
      </c>
      <c r="H4049" s="11" t="s">
        <v>98</v>
      </c>
      <c r="I4049" s="11" t="s">
        <v>499</v>
      </c>
      <c r="J4049" s="11" t="s">
        <v>99</v>
      </c>
      <c r="K4049" s="11" t="s">
        <v>74</v>
      </c>
      <c r="L4049" s="11" t="s">
        <v>229</v>
      </c>
      <c r="M4049" s="11" t="s">
        <v>101</v>
      </c>
      <c r="N4049" s="11">
        <v>119</v>
      </c>
      <c r="O4049" s="11">
        <v>2019</v>
      </c>
      <c r="P4049" s="11" t="s">
        <v>154</v>
      </c>
      <c r="Q4049" s="11" t="s">
        <v>154</v>
      </c>
      <c r="R4049" s="11" t="s">
        <v>259</v>
      </c>
      <c r="S4049" s="11" t="s">
        <v>104</v>
      </c>
      <c r="T4049" s="11">
        <v>3569</v>
      </c>
      <c r="U4049" s="11" t="str">
        <f>IF(ISERROR(VLOOKUP(I4049,'BACK INFO'!F:F,1,0)),IF(ISERROR(VLOOKUP(I4049,'BACK INFO'!H:H,1,0)),K4049,'BACK INFO'!$H$1),'BACK INFO'!$G$1)</f>
        <v>DENISE ARNETT</v>
      </c>
    </row>
    <row r="4050" spans="1:21" s="11" customFormat="1" x14ac:dyDescent="0.35">
      <c r="A4050" s="11" t="s">
        <v>94</v>
      </c>
      <c r="B4050" s="11">
        <v>2019</v>
      </c>
      <c r="C4050" s="11">
        <v>5</v>
      </c>
      <c r="D4050" s="11" t="s">
        <v>95</v>
      </c>
      <c r="E4050" s="11" t="s">
        <v>96</v>
      </c>
      <c r="F4050" s="11" t="s">
        <v>700</v>
      </c>
      <c r="G4050" s="11" t="s">
        <v>259</v>
      </c>
      <c r="H4050" s="11" t="s">
        <v>98</v>
      </c>
      <c r="I4050" s="11" t="s">
        <v>113</v>
      </c>
      <c r="J4050" s="11" t="s">
        <v>99</v>
      </c>
      <c r="K4050" s="11" t="s">
        <v>72</v>
      </c>
      <c r="L4050" s="11" t="s">
        <v>114</v>
      </c>
      <c r="M4050" s="11" t="s">
        <v>101</v>
      </c>
      <c r="N4050" s="11">
        <v>9</v>
      </c>
      <c r="O4050" s="11">
        <v>2019</v>
      </c>
      <c r="P4050" s="11" t="s">
        <v>154</v>
      </c>
      <c r="Q4050" s="11" t="s">
        <v>154</v>
      </c>
      <c r="R4050" s="11" t="s">
        <v>259</v>
      </c>
      <c r="S4050" s="11" t="s">
        <v>104</v>
      </c>
      <c r="T4050" s="11">
        <v>284</v>
      </c>
      <c r="U4050" s="11" t="str">
        <f>IF(ISERROR(VLOOKUP(I4050,'BACK INFO'!F:F,1,0)),IF(ISERROR(VLOOKUP(I4050,'BACK INFO'!H:H,1,0)),K4050,'BACK INFO'!$H$1),'BACK INFO'!$G$1)</f>
        <v>BILL MILLER AND COMPANY</v>
      </c>
    </row>
    <row r="4051" spans="1:21" s="11" customFormat="1" x14ac:dyDescent="0.35">
      <c r="A4051" s="11" t="s">
        <v>94</v>
      </c>
      <c r="B4051" s="11">
        <v>2019</v>
      </c>
      <c r="C4051" s="11">
        <v>5</v>
      </c>
      <c r="D4051" s="11" t="s">
        <v>95</v>
      </c>
      <c r="E4051" s="11" t="s">
        <v>96</v>
      </c>
      <c r="F4051" s="11" t="s">
        <v>700</v>
      </c>
      <c r="G4051" s="11" t="s">
        <v>259</v>
      </c>
      <c r="H4051" s="11" t="s">
        <v>98</v>
      </c>
      <c r="I4051" s="11" t="s">
        <v>163</v>
      </c>
      <c r="J4051" s="11" t="s">
        <v>99</v>
      </c>
      <c r="K4051" s="11" t="s">
        <v>71</v>
      </c>
      <c r="L4051" s="11" t="s">
        <v>164</v>
      </c>
      <c r="M4051" s="11" t="s">
        <v>101</v>
      </c>
      <c r="N4051" s="11">
        <v>8</v>
      </c>
      <c r="O4051" s="11">
        <v>2019</v>
      </c>
      <c r="P4051" s="11" t="s">
        <v>154</v>
      </c>
      <c r="Q4051" s="11" t="s">
        <v>154</v>
      </c>
      <c r="R4051" s="11" t="s">
        <v>259</v>
      </c>
      <c r="S4051" s="11" t="s">
        <v>104</v>
      </c>
      <c r="T4051" s="11">
        <v>250</v>
      </c>
      <c r="U4051" s="11" t="str">
        <f>IF(ISERROR(VLOOKUP(I4051,'BACK INFO'!F:F,1,0)),IF(ISERROR(VLOOKUP(I4051,'BACK INFO'!H:H,1,0)),K4051,'BACK INFO'!$H$1),'BACK INFO'!$G$1)</f>
        <v>HOLLY SALES INC.</v>
      </c>
    </row>
    <row r="4052" spans="1:21" s="11" customFormat="1" x14ac:dyDescent="0.35">
      <c r="A4052" s="11" t="s">
        <v>94</v>
      </c>
      <c r="B4052" s="11">
        <v>2019</v>
      </c>
      <c r="C4052" s="11">
        <v>5</v>
      </c>
      <c r="D4052" s="11" t="s">
        <v>95</v>
      </c>
      <c r="E4052" s="11" t="s">
        <v>96</v>
      </c>
      <c r="F4052" s="11" t="s">
        <v>700</v>
      </c>
      <c r="G4052" s="11" t="s">
        <v>259</v>
      </c>
      <c r="H4052" s="11" t="s">
        <v>98</v>
      </c>
      <c r="I4052" s="11" t="s">
        <v>407</v>
      </c>
      <c r="J4052" s="11" t="s">
        <v>99</v>
      </c>
      <c r="K4052" s="11" t="s">
        <v>72</v>
      </c>
      <c r="L4052" s="11" t="s">
        <v>114</v>
      </c>
      <c r="M4052" s="11" t="s">
        <v>101</v>
      </c>
      <c r="N4052" s="11">
        <v>27</v>
      </c>
      <c r="O4052" s="11">
        <v>2019</v>
      </c>
      <c r="P4052" s="11" t="s">
        <v>154</v>
      </c>
      <c r="Q4052" s="11" t="s">
        <v>154</v>
      </c>
      <c r="R4052" s="11" t="s">
        <v>259</v>
      </c>
      <c r="S4052" s="11" t="s">
        <v>104</v>
      </c>
      <c r="T4052" s="11">
        <v>886</v>
      </c>
      <c r="U4052" s="11" t="str">
        <f>IF(ISERROR(VLOOKUP(I4052,'BACK INFO'!F:F,1,0)),IF(ISERROR(VLOOKUP(I4052,'BACK INFO'!H:H,1,0)),K4052,'BACK INFO'!$H$1),'BACK INFO'!$G$1)</f>
        <v>BILL MILLER AND COMPANY</v>
      </c>
    </row>
    <row r="4053" spans="1:21" s="11" customFormat="1" x14ac:dyDescent="0.35">
      <c r="A4053" s="11" t="s">
        <v>94</v>
      </c>
      <c r="B4053" s="11">
        <v>2019</v>
      </c>
      <c r="C4053" s="11">
        <v>5</v>
      </c>
      <c r="D4053" s="11" t="s">
        <v>95</v>
      </c>
      <c r="E4053" s="11" t="s">
        <v>96</v>
      </c>
      <c r="F4053" s="11" t="s">
        <v>700</v>
      </c>
      <c r="G4053" s="11" t="s">
        <v>259</v>
      </c>
      <c r="H4053" s="11" t="s">
        <v>98</v>
      </c>
      <c r="I4053" s="11" t="s">
        <v>500</v>
      </c>
      <c r="J4053" s="11" t="s">
        <v>99</v>
      </c>
      <c r="K4053" s="11" t="s">
        <v>75</v>
      </c>
      <c r="L4053" s="11" t="s">
        <v>131</v>
      </c>
      <c r="M4053" s="11" t="s">
        <v>101</v>
      </c>
      <c r="N4053" s="11">
        <v>5</v>
      </c>
      <c r="O4053" s="11">
        <v>2019</v>
      </c>
      <c r="P4053" s="11" t="s">
        <v>154</v>
      </c>
      <c r="Q4053" s="11" t="s">
        <v>154</v>
      </c>
      <c r="R4053" s="11" t="s">
        <v>259</v>
      </c>
      <c r="S4053" s="11" t="s">
        <v>104</v>
      </c>
      <c r="T4053" s="11">
        <v>152</v>
      </c>
      <c r="U4053" s="11" t="str">
        <f>IF(ISERROR(VLOOKUP(I4053,'BACK INFO'!F:F,1,0)),IF(ISERROR(VLOOKUP(I4053,'BACK INFO'!H:H,1,0)),K4053,'BACK INFO'!$H$1),'BACK INFO'!$G$1)</f>
        <v>LAURA BONG</v>
      </c>
    </row>
    <row r="4054" spans="1:21" s="11" customFormat="1" x14ac:dyDescent="0.35">
      <c r="A4054" s="11" t="s">
        <v>94</v>
      </c>
      <c r="B4054" s="11">
        <v>2019</v>
      </c>
      <c r="C4054" s="11">
        <v>5</v>
      </c>
      <c r="D4054" s="11" t="s">
        <v>95</v>
      </c>
      <c r="E4054" s="11" t="s">
        <v>96</v>
      </c>
      <c r="F4054" s="11" t="s">
        <v>700</v>
      </c>
      <c r="G4054" s="11" t="s">
        <v>259</v>
      </c>
      <c r="H4054" s="11" t="s">
        <v>98</v>
      </c>
      <c r="I4054" s="11" t="s">
        <v>460</v>
      </c>
      <c r="J4054" s="11" t="s">
        <v>99</v>
      </c>
      <c r="K4054" s="11" t="s">
        <v>71</v>
      </c>
      <c r="L4054" s="11" t="s">
        <v>159</v>
      </c>
      <c r="M4054" s="11" t="s">
        <v>101</v>
      </c>
      <c r="N4054" s="11">
        <v>26</v>
      </c>
      <c r="O4054" s="11">
        <v>2019</v>
      </c>
      <c r="P4054" s="11" t="s">
        <v>154</v>
      </c>
      <c r="Q4054" s="11" t="s">
        <v>154</v>
      </c>
      <c r="R4054" s="11" t="s">
        <v>259</v>
      </c>
      <c r="S4054" s="11" t="s">
        <v>104</v>
      </c>
      <c r="T4054" s="11">
        <v>789</v>
      </c>
      <c r="U4054" s="11" t="str">
        <f>IF(ISERROR(VLOOKUP(I4054,'BACK INFO'!F:F,1,0)),IF(ISERROR(VLOOKUP(I4054,'BACK INFO'!H:H,1,0)),K4054,'BACK INFO'!$H$1),'BACK INFO'!$G$1)</f>
        <v>HOLLY SALES INC.</v>
      </c>
    </row>
    <row r="4055" spans="1:21" s="11" customFormat="1" x14ac:dyDescent="0.35">
      <c r="A4055" s="11" t="s">
        <v>94</v>
      </c>
      <c r="B4055" s="11">
        <v>2019</v>
      </c>
      <c r="C4055" s="11">
        <v>5</v>
      </c>
      <c r="D4055" s="11" t="s">
        <v>95</v>
      </c>
      <c r="E4055" s="11" t="s">
        <v>96</v>
      </c>
      <c r="F4055" s="11" t="s">
        <v>700</v>
      </c>
      <c r="G4055" s="11" t="s">
        <v>259</v>
      </c>
      <c r="H4055" s="11" t="s">
        <v>98</v>
      </c>
      <c r="I4055" s="11" t="s">
        <v>185</v>
      </c>
      <c r="J4055" s="11" t="s">
        <v>99</v>
      </c>
      <c r="K4055" s="11" t="s">
        <v>76</v>
      </c>
      <c r="L4055" s="11" t="s">
        <v>127</v>
      </c>
      <c r="M4055" s="11" t="s">
        <v>101</v>
      </c>
      <c r="N4055" s="11">
        <v>8</v>
      </c>
      <c r="O4055" s="11">
        <v>2019</v>
      </c>
      <c r="P4055" s="11" t="s">
        <v>154</v>
      </c>
      <c r="Q4055" s="11" t="s">
        <v>154</v>
      </c>
      <c r="R4055" s="11" t="s">
        <v>259</v>
      </c>
      <c r="S4055" s="11" t="s">
        <v>104</v>
      </c>
      <c r="T4055" s="11">
        <v>260</v>
      </c>
      <c r="U4055" s="11" t="str">
        <f>IF(ISERROR(VLOOKUP(I4055,'BACK INFO'!F:F,1,0)),IF(ISERROR(VLOOKUP(I4055,'BACK INFO'!H:H,1,0)),K4055,'BACK INFO'!$H$1),'BACK INFO'!$G$1)</f>
        <v>MIE MANNICHE</v>
      </c>
    </row>
    <row r="4056" spans="1:21" s="11" customFormat="1" x14ac:dyDescent="0.35">
      <c r="A4056" s="11" t="s">
        <v>94</v>
      </c>
      <c r="B4056" s="11">
        <v>2019</v>
      </c>
      <c r="C4056" s="11">
        <v>5</v>
      </c>
      <c r="D4056" s="11" t="s">
        <v>95</v>
      </c>
      <c r="E4056" s="11" t="s">
        <v>96</v>
      </c>
      <c r="F4056" s="11" t="s">
        <v>700</v>
      </c>
      <c r="G4056" s="11" t="s">
        <v>259</v>
      </c>
      <c r="H4056" s="11" t="s">
        <v>98</v>
      </c>
      <c r="I4056" s="11" t="s">
        <v>265</v>
      </c>
      <c r="J4056" s="11" t="s">
        <v>99</v>
      </c>
      <c r="K4056" s="11" t="s">
        <v>73</v>
      </c>
      <c r="L4056" s="11" t="s">
        <v>127</v>
      </c>
      <c r="M4056" s="11" t="s">
        <v>101</v>
      </c>
      <c r="N4056" s="11">
        <v>77</v>
      </c>
      <c r="O4056" s="11">
        <v>2019</v>
      </c>
      <c r="P4056" s="11" t="s">
        <v>154</v>
      </c>
      <c r="Q4056" s="11" t="s">
        <v>154</v>
      </c>
      <c r="R4056" s="11" t="s">
        <v>259</v>
      </c>
      <c r="S4056" s="11" t="s">
        <v>104</v>
      </c>
      <c r="T4056" s="11">
        <v>2292</v>
      </c>
      <c r="U4056" s="11" t="str">
        <f>IF(ISERROR(VLOOKUP(I4056,'BACK INFO'!F:F,1,0)),IF(ISERROR(VLOOKUP(I4056,'BACK INFO'!H:H,1,0)),K4056,'BACK INFO'!$H$1),'BACK INFO'!$G$1)</f>
        <v>PHYLLIS POSNER</v>
      </c>
    </row>
    <row r="4057" spans="1:21" s="11" customFormat="1" x14ac:dyDescent="0.35">
      <c r="A4057" s="11" t="s">
        <v>94</v>
      </c>
      <c r="B4057" s="11">
        <v>2019</v>
      </c>
      <c r="C4057" s="11">
        <v>5</v>
      </c>
      <c r="D4057" s="11" t="s">
        <v>95</v>
      </c>
      <c r="E4057" s="11" t="s">
        <v>96</v>
      </c>
      <c r="F4057" s="11" t="s">
        <v>700</v>
      </c>
      <c r="G4057" s="11" t="s">
        <v>259</v>
      </c>
      <c r="H4057" s="11" t="s">
        <v>98</v>
      </c>
      <c r="I4057" s="11" t="s">
        <v>547</v>
      </c>
      <c r="J4057" s="11" t="s">
        <v>99</v>
      </c>
      <c r="K4057" s="11" t="s">
        <v>72</v>
      </c>
      <c r="L4057" s="11" t="s">
        <v>114</v>
      </c>
      <c r="M4057" s="11" t="s">
        <v>101</v>
      </c>
      <c r="N4057" s="11">
        <v>55</v>
      </c>
      <c r="O4057" s="11">
        <v>2019</v>
      </c>
      <c r="P4057" s="11" t="s">
        <v>154</v>
      </c>
      <c r="Q4057" s="11" t="s">
        <v>154</v>
      </c>
      <c r="R4057" s="11" t="s">
        <v>259</v>
      </c>
      <c r="S4057" s="11" t="s">
        <v>104</v>
      </c>
      <c r="T4057" s="11">
        <v>1376.8000000000004</v>
      </c>
      <c r="U4057" s="11" t="str">
        <f>IF(ISERROR(VLOOKUP(I4057,'BACK INFO'!F:F,1,0)),IF(ISERROR(VLOOKUP(I4057,'BACK INFO'!H:H,1,0)),K4057,'BACK INFO'!$H$1),'BACK INFO'!$G$1)</f>
        <v>BILL MILLER AND COMPANY</v>
      </c>
    </row>
    <row r="4058" spans="1:21" s="11" customFormat="1" x14ac:dyDescent="0.35">
      <c r="A4058" s="11" t="s">
        <v>94</v>
      </c>
      <c r="B4058" s="11">
        <v>2019</v>
      </c>
      <c r="C4058" s="11">
        <v>5</v>
      </c>
      <c r="D4058" s="11" t="s">
        <v>95</v>
      </c>
      <c r="E4058" s="11" t="s">
        <v>96</v>
      </c>
      <c r="F4058" s="11" t="s">
        <v>700</v>
      </c>
      <c r="G4058" s="11" t="s">
        <v>259</v>
      </c>
      <c r="H4058" s="11" t="s">
        <v>98</v>
      </c>
      <c r="I4058" s="11" t="s">
        <v>254</v>
      </c>
      <c r="J4058" s="11" t="s">
        <v>99</v>
      </c>
      <c r="K4058" s="11" t="s">
        <v>72</v>
      </c>
      <c r="L4058" s="11" t="s">
        <v>114</v>
      </c>
      <c r="M4058" s="11" t="s">
        <v>101</v>
      </c>
      <c r="N4058" s="11">
        <v>12</v>
      </c>
      <c r="O4058" s="11">
        <v>2019</v>
      </c>
      <c r="P4058" s="11" t="s">
        <v>154</v>
      </c>
      <c r="Q4058" s="11" t="s">
        <v>154</v>
      </c>
      <c r="R4058" s="11" t="s">
        <v>259</v>
      </c>
      <c r="S4058" s="11" t="s">
        <v>104</v>
      </c>
      <c r="T4058" s="11">
        <v>358</v>
      </c>
      <c r="U4058" s="11" t="str">
        <f>IF(ISERROR(VLOOKUP(I4058,'BACK INFO'!F:F,1,0)),IF(ISERROR(VLOOKUP(I4058,'BACK INFO'!H:H,1,0)),K4058,'BACK INFO'!$H$1),'BACK INFO'!$G$1)</f>
        <v>BILL MILLER AND COMPANY</v>
      </c>
    </row>
    <row r="4059" spans="1:21" s="11" customFormat="1" x14ac:dyDescent="0.35">
      <c r="A4059" s="11" t="s">
        <v>94</v>
      </c>
      <c r="B4059" s="11">
        <v>2019</v>
      </c>
      <c r="C4059" s="11">
        <v>5</v>
      </c>
      <c r="D4059" s="11" t="s">
        <v>95</v>
      </c>
      <c r="E4059" s="11" t="s">
        <v>96</v>
      </c>
      <c r="F4059" s="11" t="s">
        <v>700</v>
      </c>
      <c r="G4059" s="11" t="s">
        <v>259</v>
      </c>
      <c r="H4059" s="11" t="s">
        <v>98</v>
      </c>
      <c r="I4059" s="11" t="s">
        <v>255</v>
      </c>
      <c r="J4059" s="11" t="s">
        <v>99</v>
      </c>
      <c r="K4059" s="11" t="s">
        <v>72</v>
      </c>
      <c r="L4059" s="11" t="s">
        <v>114</v>
      </c>
      <c r="M4059" s="11" t="s">
        <v>101</v>
      </c>
      <c r="N4059" s="11">
        <v>12</v>
      </c>
      <c r="O4059" s="11">
        <v>2019</v>
      </c>
      <c r="P4059" s="11" t="s">
        <v>154</v>
      </c>
      <c r="Q4059" s="11" t="s">
        <v>154</v>
      </c>
      <c r="R4059" s="11" t="s">
        <v>259</v>
      </c>
      <c r="S4059" s="11" t="s">
        <v>104</v>
      </c>
      <c r="T4059" s="11">
        <v>375</v>
      </c>
      <c r="U4059" s="11" t="str">
        <f>IF(ISERROR(VLOOKUP(I4059,'BACK INFO'!F:F,1,0)),IF(ISERROR(VLOOKUP(I4059,'BACK INFO'!H:H,1,0)),K4059,'BACK INFO'!$H$1),'BACK INFO'!$G$1)</f>
        <v>BILL MILLER AND COMPANY</v>
      </c>
    </row>
    <row r="4060" spans="1:21" s="11" customFormat="1" x14ac:dyDescent="0.35">
      <c r="A4060" s="11" t="s">
        <v>94</v>
      </c>
      <c r="B4060" s="11">
        <v>2019</v>
      </c>
      <c r="C4060" s="11">
        <v>5</v>
      </c>
      <c r="D4060" s="11" t="s">
        <v>95</v>
      </c>
      <c r="E4060" s="11" t="s">
        <v>96</v>
      </c>
      <c r="F4060" s="11" t="s">
        <v>700</v>
      </c>
      <c r="G4060" s="11" t="s">
        <v>259</v>
      </c>
      <c r="H4060" s="11" t="s">
        <v>98</v>
      </c>
      <c r="I4060" s="11" t="s">
        <v>329</v>
      </c>
      <c r="J4060" s="11" t="s">
        <v>99</v>
      </c>
      <c r="K4060" s="11" t="s">
        <v>245</v>
      </c>
      <c r="L4060" s="11" t="s">
        <v>114</v>
      </c>
      <c r="M4060" s="11" t="s">
        <v>101</v>
      </c>
      <c r="N4060" s="11">
        <v>12</v>
      </c>
      <c r="O4060" s="11">
        <v>2019</v>
      </c>
      <c r="P4060" s="11" t="s">
        <v>154</v>
      </c>
      <c r="Q4060" s="11" t="s">
        <v>154</v>
      </c>
      <c r="R4060" s="11" t="s">
        <v>259</v>
      </c>
      <c r="S4060" s="11" t="s">
        <v>104</v>
      </c>
      <c r="T4060" s="11">
        <v>519</v>
      </c>
      <c r="U4060" s="11" t="str">
        <f>IF(ISERROR(VLOOKUP(I4060,'BACK INFO'!F:F,1,0)),IF(ISERROR(VLOOKUP(I4060,'BACK INFO'!H:H,1,0)),K4060,'BACK INFO'!$H$1),'BACK INFO'!$G$1)</f>
        <v>JULIUS ORTIZ MALDONADO</v>
      </c>
    </row>
    <row r="4061" spans="1:21" s="11" customFormat="1" x14ac:dyDescent="0.35">
      <c r="A4061" s="11" t="s">
        <v>94</v>
      </c>
      <c r="B4061" s="11">
        <v>2019</v>
      </c>
      <c r="C4061" s="11">
        <v>5</v>
      </c>
      <c r="D4061" s="11" t="s">
        <v>95</v>
      </c>
      <c r="E4061" s="11" t="s">
        <v>96</v>
      </c>
      <c r="F4061" s="11" t="s">
        <v>700</v>
      </c>
      <c r="G4061" s="11" t="s">
        <v>259</v>
      </c>
      <c r="H4061" s="11" t="s">
        <v>98</v>
      </c>
      <c r="I4061" s="11" t="s">
        <v>595</v>
      </c>
      <c r="J4061" s="11" t="s">
        <v>99</v>
      </c>
      <c r="K4061" s="11" t="s">
        <v>72</v>
      </c>
      <c r="L4061" s="11" t="s">
        <v>114</v>
      </c>
      <c r="M4061" s="11" t="s">
        <v>101</v>
      </c>
      <c r="N4061" s="11">
        <v>108</v>
      </c>
      <c r="O4061" s="11">
        <v>2019</v>
      </c>
      <c r="P4061" s="11" t="s">
        <v>154</v>
      </c>
      <c r="Q4061" s="11" t="s">
        <v>154</v>
      </c>
      <c r="R4061" s="11" t="s">
        <v>259</v>
      </c>
      <c r="S4061" s="11" t="s">
        <v>104</v>
      </c>
      <c r="T4061" s="11">
        <v>3714</v>
      </c>
      <c r="U4061" s="11" t="str">
        <f>IF(ISERROR(VLOOKUP(I4061,'BACK INFO'!F:F,1,0)),IF(ISERROR(VLOOKUP(I4061,'BACK INFO'!H:H,1,0)),K4061,'BACK INFO'!$H$1),'BACK INFO'!$G$1)</f>
        <v>BILL MILLER AND COMPANY</v>
      </c>
    </row>
    <row r="4062" spans="1:21" s="11" customFormat="1" x14ac:dyDescent="0.35">
      <c r="A4062" s="11" t="s">
        <v>94</v>
      </c>
      <c r="B4062" s="11">
        <v>2019</v>
      </c>
      <c r="C4062" s="11">
        <v>5</v>
      </c>
      <c r="D4062" s="11" t="s">
        <v>95</v>
      </c>
      <c r="E4062" s="11" t="s">
        <v>96</v>
      </c>
      <c r="F4062" s="11" t="s">
        <v>700</v>
      </c>
      <c r="G4062" s="11" t="s">
        <v>259</v>
      </c>
      <c r="H4062" s="11" t="s">
        <v>98</v>
      </c>
      <c r="I4062" s="11" t="s">
        <v>411</v>
      </c>
      <c r="J4062" s="11" t="s">
        <v>99</v>
      </c>
      <c r="K4062" s="11" t="s">
        <v>67</v>
      </c>
      <c r="L4062" s="11" t="s">
        <v>173</v>
      </c>
      <c r="M4062" s="11" t="s">
        <v>101</v>
      </c>
      <c r="N4062" s="11">
        <v>177</v>
      </c>
      <c r="O4062" s="11">
        <v>2019</v>
      </c>
      <c r="P4062" s="11" t="s">
        <v>154</v>
      </c>
      <c r="Q4062" s="11" t="s">
        <v>154</v>
      </c>
      <c r="R4062" s="11" t="s">
        <v>259</v>
      </c>
      <c r="S4062" s="11" t="s">
        <v>104</v>
      </c>
      <c r="T4062" s="11">
        <v>7011</v>
      </c>
      <c r="U4062" s="11" t="str">
        <f>IF(ISERROR(VLOOKUP(I4062,'BACK INFO'!F:F,1,0)),IF(ISERROR(VLOOKUP(I4062,'BACK INFO'!H:H,1,0)),K4062,'BACK INFO'!$H$1),'BACK INFO'!$G$1)</f>
        <v>ANITA M. HOPKINS</v>
      </c>
    </row>
    <row r="4063" spans="1:21" s="11" customFormat="1" x14ac:dyDescent="0.35">
      <c r="A4063" s="11" t="s">
        <v>94</v>
      </c>
      <c r="B4063" s="11">
        <v>2019</v>
      </c>
      <c r="C4063" s="11">
        <v>5</v>
      </c>
      <c r="D4063" s="11" t="s">
        <v>95</v>
      </c>
      <c r="E4063" s="11" t="s">
        <v>96</v>
      </c>
      <c r="F4063" s="11" t="s">
        <v>700</v>
      </c>
      <c r="G4063" s="11" t="s">
        <v>259</v>
      </c>
      <c r="H4063" s="11" t="s">
        <v>98</v>
      </c>
      <c r="I4063" s="11" t="s">
        <v>132</v>
      </c>
      <c r="J4063" s="11" t="s">
        <v>99</v>
      </c>
      <c r="K4063" s="11" t="s">
        <v>67</v>
      </c>
      <c r="L4063" s="11" t="s">
        <v>133</v>
      </c>
      <c r="M4063" s="11" t="s">
        <v>101</v>
      </c>
      <c r="N4063" s="11">
        <v>175</v>
      </c>
      <c r="O4063" s="11">
        <v>2019</v>
      </c>
      <c r="P4063" s="11" t="s">
        <v>154</v>
      </c>
      <c r="Q4063" s="11" t="s">
        <v>154</v>
      </c>
      <c r="R4063" s="11" t="s">
        <v>259</v>
      </c>
      <c r="S4063" s="11" t="s">
        <v>104</v>
      </c>
      <c r="T4063" s="11">
        <v>5806</v>
      </c>
      <c r="U4063" s="11" t="str">
        <f>IF(ISERROR(VLOOKUP(I4063,'BACK INFO'!F:F,1,0)),IF(ISERROR(VLOOKUP(I4063,'BACK INFO'!H:H,1,0)),K4063,'BACK INFO'!$H$1),'BACK INFO'!$G$1)</f>
        <v>ANITA M. HOPKINS</v>
      </c>
    </row>
    <row r="4064" spans="1:21" s="11" customFormat="1" x14ac:dyDescent="0.35">
      <c r="A4064" s="11" t="s">
        <v>94</v>
      </c>
      <c r="B4064" s="11">
        <v>2019</v>
      </c>
      <c r="C4064" s="11">
        <v>5</v>
      </c>
      <c r="D4064" s="11" t="s">
        <v>95</v>
      </c>
      <c r="E4064" s="11" t="s">
        <v>96</v>
      </c>
      <c r="F4064" s="11" t="s">
        <v>700</v>
      </c>
      <c r="G4064" s="11" t="s">
        <v>259</v>
      </c>
      <c r="H4064" s="11" t="s">
        <v>98</v>
      </c>
      <c r="I4064" s="11" t="s">
        <v>295</v>
      </c>
      <c r="J4064" s="11" t="s">
        <v>99</v>
      </c>
      <c r="K4064" s="11" t="s">
        <v>72</v>
      </c>
      <c r="L4064" s="11" t="s">
        <v>114</v>
      </c>
      <c r="M4064" s="11" t="s">
        <v>101</v>
      </c>
      <c r="N4064" s="11">
        <v>20</v>
      </c>
      <c r="O4064" s="11">
        <v>2019</v>
      </c>
      <c r="P4064" s="11" t="s">
        <v>154</v>
      </c>
      <c r="Q4064" s="11" t="s">
        <v>154</v>
      </c>
      <c r="R4064" s="11" t="s">
        <v>259</v>
      </c>
      <c r="S4064" s="11" t="s">
        <v>104</v>
      </c>
      <c r="T4064" s="11">
        <v>630</v>
      </c>
      <c r="U4064" s="11" t="str">
        <f>IF(ISERROR(VLOOKUP(I4064,'BACK INFO'!F:F,1,0)),IF(ISERROR(VLOOKUP(I4064,'BACK INFO'!H:H,1,0)),K4064,'BACK INFO'!$H$1),'BACK INFO'!$G$1)</f>
        <v>BILL MILLER AND COMPANY</v>
      </c>
    </row>
    <row r="4065" spans="1:21" s="11" customFormat="1" x14ac:dyDescent="0.35">
      <c r="A4065" s="11" t="s">
        <v>94</v>
      </c>
      <c r="B4065" s="11">
        <v>2019</v>
      </c>
      <c r="C4065" s="11">
        <v>5</v>
      </c>
      <c r="D4065" s="11" t="s">
        <v>95</v>
      </c>
      <c r="E4065" s="11" t="s">
        <v>96</v>
      </c>
      <c r="F4065" s="11" t="s">
        <v>700</v>
      </c>
      <c r="G4065" s="11" t="s">
        <v>259</v>
      </c>
      <c r="H4065" s="11" t="s">
        <v>98</v>
      </c>
      <c r="I4065" s="11" t="s">
        <v>371</v>
      </c>
      <c r="J4065" s="11" t="s">
        <v>99</v>
      </c>
      <c r="K4065" s="11" t="s">
        <v>72</v>
      </c>
      <c r="L4065" s="11" t="s">
        <v>114</v>
      </c>
      <c r="M4065" s="11" t="s">
        <v>101</v>
      </c>
      <c r="N4065" s="11">
        <v>15</v>
      </c>
      <c r="O4065" s="11">
        <v>2019</v>
      </c>
      <c r="P4065" s="11" t="s">
        <v>154</v>
      </c>
      <c r="Q4065" s="11" t="s">
        <v>154</v>
      </c>
      <c r="R4065" s="11" t="s">
        <v>259</v>
      </c>
      <c r="S4065" s="11" t="s">
        <v>104</v>
      </c>
      <c r="T4065" s="11">
        <v>573</v>
      </c>
      <c r="U4065" s="11" t="str">
        <f>IF(ISERROR(VLOOKUP(I4065,'BACK INFO'!F:F,1,0)),IF(ISERROR(VLOOKUP(I4065,'BACK INFO'!H:H,1,0)),K4065,'BACK INFO'!$H$1),'BACK INFO'!$G$1)</f>
        <v>BILL MILLER AND COMPANY</v>
      </c>
    </row>
    <row r="4066" spans="1:21" s="11" customFormat="1" x14ac:dyDescent="0.35">
      <c r="A4066" s="11" t="s">
        <v>94</v>
      </c>
      <c r="B4066" s="11">
        <v>2019</v>
      </c>
      <c r="C4066" s="11">
        <v>5</v>
      </c>
      <c r="D4066" s="11" t="s">
        <v>95</v>
      </c>
      <c r="E4066" s="11" t="s">
        <v>96</v>
      </c>
      <c r="F4066" s="11" t="s">
        <v>700</v>
      </c>
      <c r="G4066" s="11" t="s">
        <v>259</v>
      </c>
      <c r="H4066" s="11" t="s">
        <v>98</v>
      </c>
      <c r="I4066" s="11" t="s">
        <v>484</v>
      </c>
      <c r="J4066" s="11" t="s">
        <v>99</v>
      </c>
      <c r="K4066" s="11" t="s">
        <v>72</v>
      </c>
      <c r="L4066" s="11" t="s">
        <v>364</v>
      </c>
      <c r="M4066" s="11" t="s">
        <v>101</v>
      </c>
      <c r="N4066" s="11">
        <v>11</v>
      </c>
      <c r="O4066" s="11">
        <v>2019</v>
      </c>
      <c r="P4066" s="11" t="s">
        <v>154</v>
      </c>
      <c r="Q4066" s="11" t="s">
        <v>154</v>
      </c>
      <c r="R4066" s="11" t="s">
        <v>259</v>
      </c>
      <c r="S4066" s="11" t="s">
        <v>104</v>
      </c>
      <c r="T4066" s="11">
        <v>442</v>
      </c>
      <c r="U4066" s="11" t="str">
        <f>IF(ISERROR(VLOOKUP(I4066,'BACK INFO'!F:F,1,0)),IF(ISERROR(VLOOKUP(I4066,'BACK INFO'!H:H,1,0)),K4066,'BACK INFO'!$H$1),'BACK INFO'!$G$1)</f>
        <v>BILL MILLER AND COMPANY</v>
      </c>
    </row>
    <row r="4067" spans="1:21" s="11" customFormat="1" x14ac:dyDescent="0.35">
      <c r="A4067" s="11" t="s">
        <v>94</v>
      </c>
      <c r="B4067" s="11">
        <v>2019</v>
      </c>
      <c r="C4067" s="11">
        <v>5</v>
      </c>
      <c r="D4067" s="11" t="s">
        <v>95</v>
      </c>
      <c r="E4067" s="11" t="s">
        <v>96</v>
      </c>
      <c r="F4067" s="11" t="s">
        <v>700</v>
      </c>
      <c r="G4067" s="11" t="s">
        <v>259</v>
      </c>
      <c r="H4067" s="11" t="s">
        <v>98</v>
      </c>
      <c r="I4067" s="11" t="s">
        <v>414</v>
      </c>
      <c r="J4067" s="11" t="s">
        <v>99</v>
      </c>
      <c r="K4067" s="11" t="s">
        <v>71</v>
      </c>
      <c r="L4067" s="11" t="s">
        <v>169</v>
      </c>
      <c r="M4067" s="11" t="s">
        <v>101</v>
      </c>
      <c r="N4067" s="11">
        <v>39</v>
      </c>
      <c r="O4067" s="11">
        <v>2019</v>
      </c>
      <c r="P4067" s="11" t="s">
        <v>154</v>
      </c>
      <c r="Q4067" s="11" t="s">
        <v>154</v>
      </c>
      <c r="R4067" s="11" t="s">
        <v>259</v>
      </c>
      <c r="S4067" s="11" t="s">
        <v>104</v>
      </c>
      <c r="T4067" s="11">
        <v>1145</v>
      </c>
      <c r="U4067" s="11" t="str">
        <f>IF(ISERROR(VLOOKUP(I4067,'BACK INFO'!F:F,1,0)),IF(ISERROR(VLOOKUP(I4067,'BACK INFO'!H:H,1,0)),K4067,'BACK INFO'!$H$1),'BACK INFO'!$G$1)</f>
        <v>HOLLY SALES INC.</v>
      </c>
    </row>
    <row r="4068" spans="1:21" s="11" customFormat="1" x14ac:dyDescent="0.35">
      <c r="A4068" s="11" t="s">
        <v>94</v>
      </c>
      <c r="B4068" s="11">
        <v>2019</v>
      </c>
      <c r="C4068" s="11">
        <v>5</v>
      </c>
      <c r="D4068" s="11" t="s">
        <v>95</v>
      </c>
      <c r="E4068" s="11" t="s">
        <v>96</v>
      </c>
      <c r="F4068" s="11" t="s">
        <v>700</v>
      </c>
      <c r="G4068" s="11" t="s">
        <v>259</v>
      </c>
      <c r="H4068" s="11" t="s">
        <v>98</v>
      </c>
      <c r="I4068" s="11" t="s">
        <v>575</v>
      </c>
      <c r="J4068" s="11" t="s">
        <v>99</v>
      </c>
      <c r="K4068" s="11" t="s">
        <v>67</v>
      </c>
      <c r="L4068" s="11" t="s">
        <v>116</v>
      </c>
      <c r="M4068" s="11" t="s">
        <v>101</v>
      </c>
      <c r="N4068" s="11">
        <v>120</v>
      </c>
      <c r="O4068" s="11">
        <v>2019</v>
      </c>
      <c r="P4068" s="11" t="s">
        <v>154</v>
      </c>
      <c r="Q4068" s="11" t="s">
        <v>154</v>
      </c>
      <c r="R4068" s="11" t="s">
        <v>259</v>
      </c>
      <c r="S4068" s="11" t="s">
        <v>104</v>
      </c>
      <c r="T4068" s="11">
        <v>3604</v>
      </c>
      <c r="U4068" s="11" t="str">
        <f>IF(ISERROR(VLOOKUP(I4068,'BACK INFO'!F:F,1,0)),IF(ISERROR(VLOOKUP(I4068,'BACK INFO'!H:H,1,0)),K4068,'BACK INFO'!$H$1),'BACK INFO'!$G$1)</f>
        <v>ANITA M. HOPKINS</v>
      </c>
    </row>
    <row r="4069" spans="1:21" s="11" customFormat="1" x14ac:dyDescent="0.35">
      <c r="A4069" s="11" t="s">
        <v>94</v>
      </c>
      <c r="B4069" s="11">
        <v>2019</v>
      </c>
      <c r="C4069" s="11">
        <v>5</v>
      </c>
      <c r="D4069" s="11" t="s">
        <v>95</v>
      </c>
      <c r="E4069" s="11" t="s">
        <v>96</v>
      </c>
      <c r="F4069" s="11" t="s">
        <v>700</v>
      </c>
      <c r="G4069" s="11" t="s">
        <v>259</v>
      </c>
      <c r="H4069" s="11" t="s">
        <v>98</v>
      </c>
      <c r="I4069" s="11" t="s">
        <v>167</v>
      </c>
      <c r="J4069" s="11" t="s">
        <v>99</v>
      </c>
      <c r="K4069" s="11" t="s">
        <v>73</v>
      </c>
      <c r="L4069" s="11" t="s">
        <v>127</v>
      </c>
      <c r="M4069" s="11" t="s">
        <v>101</v>
      </c>
      <c r="N4069" s="11">
        <v>21</v>
      </c>
      <c r="O4069" s="11">
        <v>2019</v>
      </c>
      <c r="P4069" s="11" t="s">
        <v>154</v>
      </c>
      <c r="Q4069" s="11" t="s">
        <v>154</v>
      </c>
      <c r="R4069" s="11" t="s">
        <v>259</v>
      </c>
      <c r="S4069" s="11" t="s">
        <v>104</v>
      </c>
      <c r="T4069" s="11">
        <v>810</v>
      </c>
      <c r="U4069" s="11" t="str">
        <f>IF(ISERROR(VLOOKUP(I4069,'BACK INFO'!F:F,1,0)),IF(ISERROR(VLOOKUP(I4069,'BACK INFO'!H:H,1,0)),K4069,'BACK INFO'!$H$1),'BACK INFO'!$G$1)</f>
        <v>PHYLLIS POSNER</v>
      </c>
    </row>
    <row r="4070" spans="1:21" s="11" customFormat="1" x14ac:dyDescent="0.35">
      <c r="A4070" s="11" t="s">
        <v>94</v>
      </c>
      <c r="B4070" s="11">
        <v>2019</v>
      </c>
      <c r="C4070" s="11">
        <v>5</v>
      </c>
      <c r="D4070" s="11" t="s">
        <v>95</v>
      </c>
      <c r="E4070" s="11" t="s">
        <v>96</v>
      </c>
      <c r="F4070" s="11" t="s">
        <v>700</v>
      </c>
      <c r="G4070" s="11" t="s">
        <v>259</v>
      </c>
      <c r="H4070" s="11" t="s">
        <v>98</v>
      </c>
      <c r="I4070" s="11" t="s">
        <v>168</v>
      </c>
      <c r="J4070" s="11" t="s">
        <v>99</v>
      </c>
      <c r="K4070" s="11" t="s">
        <v>71</v>
      </c>
      <c r="L4070" s="11" t="s">
        <v>169</v>
      </c>
      <c r="M4070" s="11" t="s">
        <v>101</v>
      </c>
      <c r="N4070" s="11">
        <v>33</v>
      </c>
      <c r="O4070" s="11">
        <v>2019</v>
      </c>
      <c r="P4070" s="11" t="s">
        <v>154</v>
      </c>
      <c r="Q4070" s="11" t="s">
        <v>154</v>
      </c>
      <c r="R4070" s="11" t="s">
        <v>259</v>
      </c>
      <c r="S4070" s="11" t="s">
        <v>104</v>
      </c>
      <c r="T4070" s="11">
        <v>1001</v>
      </c>
      <c r="U4070" s="11" t="str">
        <f>IF(ISERROR(VLOOKUP(I4070,'BACK INFO'!F:F,1,0)),IF(ISERROR(VLOOKUP(I4070,'BACK INFO'!H:H,1,0)),K4070,'BACK INFO'!$H$1),'BACK INFO'!$G$1)</f>
        <v>HOLLY SALES INC.</v>
      </c>
    </row>
    <row r="4071" spans="1:21" s="11" customFormat="1" x14ac:dyDescent="0.35">
      <c r="A4071" s="11" t="s">
        <v>94</v>
      </c>
      <c r="B4071" s="11">
        <v>2019</v>
      </c>
      <c r="C4071" s="11">
        <v>5</v>
      </c>
      <c r="D4071" s="11" t="s">
        <v>95</v>
      </c>
      <c r="E4071" s="11" t="s">
        <v>96</v>
      </c>
      <c r="F4071" s="11" t="s">
        <v>700</v>
      </c>
      <c r="G4071" s="11" t="s">
        <v>259</v>
      </c>
      <c r="H4071" s="11" t="s">
        <v>98</v>
      </c>
      <c r="I4071" s="11" t="s">
        <v>336</v>
      </c>
      <c r="J4071" s="11" t="s">
        <v>99</v>
      </c>
      <c r="K4071" s="11" t="s">
        <v>72</v>
      </c>
      <c r="L4071" s="11" t="s">
        <v>114</v>
      </c>
      <c r="M4071" s="11" t="s">
        <v>101</v>
      </c>
      <c r="N4071" s="11">
        <v>18</v>
      </c>
      <c r="O4071" s="11">
        <v>2019</v>
      </c>
      <c r="P4071" s="11" t="s">
        <v>154</v>
      </c>
      <c r="Q4071" s="11" t="s">
        <v>154</v>
      </c>
      <c r="R4071" s="11" t="s">
        <v>259</v>
      </c>
      <c r="S4071" s="11" t="s">
        <v>104</v>
      </c>
      <c r="T4071" s="11">
        <v>619</v>
      </c>
      <c r="U4071" s="11" t="str">
        <f>IF(ISERROR(VLOOKUP(I4071,'BACK INFO'!F:F,1,0)),IF(ISERROR(VLOOKUP(I4071,'BACK INFO'!H:H,1,0)),K4071,'BACK INFO'!$H$1),'BACK INFO'!$G$1)</f>
        <v>BILL MILLER AND COMPANY</v>
      </c>
    </row>
    <row r="4072" spans="1:21" s="11" customFormat="1" x14ac:dyDescent="0.35">
      <c r="A4072" s="11" t="s">
        <v>94</v>
      </c>
      <c r="B4072" s="11">
        <v>2019</v>
      </c>
      <c r="C4072" s="11">
        <v>5</v>
      </c>
      <c r="D4072" s="11" t="s">
        <v>95</v>
      </c>
      <c r="E4072" s="11" t="s">
        <v>96</v>
      </c>
      <c r="F4072" s="11" t="s">
        <v>700</v>
      </c>
      <c r="G4072" s="11" t="s">
        <v>259</v>
      </c>
      <c r="H4072" s="11" t="s">
        <v>98</v>
      </c>
      <c r="I4072" s="11" t="s">
        <v>170</v>
      </c>
      <c r="J4072" s="11" t="s">
        <v>99</v>
      </c>
      <c r="K4072" s="11" t="s">
        <v>76</v>
      </c>
      <c r="L4072" s="11" t="s">
        <v>127</v>
      </c>
      <c r="M4072" s="11" t="s">
        <v>101</v>
      </c>
      <c r="N4072" s="11">
        <v>28</v>
      </c>
      <c r="O4072" s="11">
        <v>2019</v>
      </c>
      <c r="P4072" s="11" t="s">
        <v>154</v>
      </c>
      <c r="Q4072" s="11" t="s">
        <v>154</v>
      </c>
      <c r="R4072" s="11" t="s">
        <v>259</v>
      </c>
      <c r="S4072" s="11" t="s">
        <v>104</v>
      </c>
      <c r="T4072" s="11">
        <v>809.4</v>
      </c>
      <c r="U4072" s="11" t="str">
        <f>IF(ISERROR(VLOOKUP(I4072,'BACK INFO'!F:F,1,0)),IF(ISERROR(VLOOKUP(I4072,'BACK INFO'!H:H,1,0)),K4072,'BACK INFO'!$H$1),'BACK INFO'!$G$1)</f>
        <v>MIE MANNICHE</v>
      </c>
    </row>
    <row r="4073" spans="1:21" s="11" customFormat="1" x14ac:dyDescent="0.35">
      <c r="A4073" s="11" t="s">
        <v>94</v>
      </c>
      <c r="B4073" s="11">
        <v>2019</v>
      </c>
      <c r="C4073" s="11">
        <v>5</v>
      </c>
      <c r="D4073" s="11" t="s">
        <v>95</v>
      </c>
      <c r="E4073" s="11" t="s">
        <v>96</v>
      </c>
      <c r="F4073" s="11" t="s">
        <v>700</v>
      </c>
      <c r="G4073" s="11" t="s">
        <v>259</v>
      </c>
      <c r="H4073" s="11" t="s">
        <v>98</v>
      </c>
      <c r="I4073" s="11" t="s">
        <v>470</v>
      </c>
      <c r="J4073" s="11" t="s">
        <v>120</v>
      </c>
      <c r="K4073" s="11" t="s">
        <v>68</v>
      </c>
      <c r="L4073" s="11" t="s">
        <v>129</v>
      </c>
      <c r="M4073" s="11" t="s">
        <v>122</v>
      </c>
      <c r="N4073" s="11">
        <v>22</v>
      </c>
      <c r="O4073" s="11">
        <v>2019</v>
      </c>
      <c r="P4073" s="11" t="s">
        <v>154</v>
      </c>
      <c r="Q4073" s="11" t="s">
        <v>154</v>
      </c>
      <c r="R4073" s="11" t="s">
        <v>259</v>
      </c>
      <c r="S4073" s="11" t="s">
        <v>104</v>
      </c>
      <c r="T4073" s="11">
        <v>1091.4061922707456</v>
      </c>
      <c r="U4073" s="11" t="str">
        <f>IF(ISERROR(VLOOKUP(I4073,'BACK INFO'!F:F,1,0)),IF(ISERROR(VLOOKUP(I4073,'BACK INFO'!H:H,1,0)),K4073,'BACK INFO'!$H$1),'BACK INFO'!$G$1)</f>
        <v>STEPHANIE VITALI</v>
      </c>
    </row>
    <row r="4074" spans="1:21" s="11" customFormat="1" x14ac:dyDescent="0.35">
      <c r="A4074" s="11" t="s">
        <v>94</v>
      </c>
      <c r="B4074" s="11">
        <v>2019</v>
      </c>
      <c r="C4074" s="11">
        <v>5</v>
      </c>
      <c r="D4074" s="11" t="s">
        <v>95</v>
      </c>
      <c r="E4074" s="11" t="s">
        <v>96</v>
      </c>
      <c r="F4074" s="11" t="s">
        <v>700</v>
      </c>
      <c r="G4074" s="11" t="s">
        <v>259</v>
      </c>
      <c r="H4074" s="11" t="s">
        <v>98</v>
      </c>
      <c r="I4074" s="11" t="s">
        <v>313</v>
      </c>
      <c r="J4074" s="11" t="s">
        <v>99</v>
      </c>
      <c r="K4074" s="11" t="s">
        <v>67</v>
      </c>
      <c r="L4074" s="11" t="s">
        <v>133</v>
      </c>
      <c r="M4074" s="11" t="s">
        <v>101</v>
      </c>
      <c r="N4074" s="11">
        <v>292</v>
      </c>
      <c r="O4074" s="11">
        <v>2019</v>
      </c>
      <c r="P4074" s="11" t="s">
        <v>154</v>
      </c>
      <c r="Q4074" s="11" t="s">
        <v>154</v>
      </c>
      <c r="R4074" s="11" t="s">
        <v>259</v>
      </c>
      <c r="S4074" s="11" t="s">
        <v>104</v>
      </c>
      <c r="T4074" s="11">
        <v>8856</v>
      </c>
      <c r="U4074" s="11" t="str">
        <f>IF(ISERROR(VLOOKUP(I4074,'BACK INFO'!F:F,1,0)),IF(ISERROR(VLOOKUP(I4074,'BACK INFO'!H:H,1,0)),K4074,'BACK INFO'!$H$1),'BACK INFO'!$G$1)</f>
        <v>ANITA M. HOPKINS</v>
      </c>
    </row>
    <row r="4075" spans="1:21" s="11" customFormat="1" x14ac:dyDescent="0.35">
      <c r="A4075" s="11" t="s">
        <v>94</v>
      </c>
      <c r="B4075" s="11">
        <v>2019</v>
      </c>
      <c r="C4075" s="11">
        <v>5</v>
      </c>
      <c r="D4075" s="11" t="s">
        <v>95</v>
      </c>
      <c r="E4075" s="11" t="s">
        <v>96</v>
      </c>
      <c r="F4075" s="11" t="s">
        <v>700</v>
      </c>
      <c r="G4075" s="11" t="s">
        <v>259</v>
      </c>
      <c r="H4075" s="11" t="s">
        <v>98</v>
      </c>
      <c r="I4075" s="11" t="s">
        <v>392</v>
      </c>
      <c r="J4075" s="11" t="s">
        <v>99</v>
      </c>
      <c r="K4075" s="11" t="s">
        <v>72</v>
      </c>
      <c r="L4075" s="11" t="s">
        <v>114</v>
      </c>
      <c r="M4075" s="11" t="s">
        <v>101</v>
      </c>
      <c r="N4075" s="11">
        <v>94</v>
      </c>
      <c r="O4075" s="11">
        <v>2019</v>
      </c>
      <c r="P4075" s="11" t="s">
        <v>154</v>
      </c>
      <c r="Q4075" s="11" t="s">
        <v>154</v>
      </c>
      <c r="R4075" s="11" t="s">
        <v>259</v>
      </c>
      <c r="S4075" s="11" t="s">
        <v>104</v>
      </c>
      <c r="T4075" s="11">
        <v>2829</v>
      </c>
      <c r="U4075" s="11" t="str">
        <f>IF(ISERROR(VLOOKUP(I4075,'BACK INFO'!F:F,1,0)),IF(ISERROR(VLOOKUP(I4075,'BACK INFO'!H:H,1,0)),K4075,'BACK INFO'!$H$1),'BACK INFO'!$G$1)</f>
        <v>BILL MILLER AND COMPANY</v>
      </c>
    </row>
    <row r="4076" spans="1:21" s="11" customFormat="1" x14ac:dyDescent="0.35">
      <c r="A4076" s="11" t="s">
        <v>94</v>
      </c>
      <c r="B4076" s="11">
        <v>2019</v>
      </c>
      <c r="C4076" s="11">
        <v>5</v>
      </c>
      <c r="D4076" s="11" t="s">
        <v>95</v>
      </c>
      <c r="E4076" s="11" t="s">
        <v>96</v>
      </c>
      <c r="F4076" s="11" t="s">
        <v>700</v>
      </c>
      <c r="G4076" s="11" t="s">
        <v>259</v>
      </c>
      <c r="H4076" s="11" t="s">
        <v>98</v>
      </c>
      <c r="I4076" s="11" t="s">
        <v>505</v>
      </c>
      <c r="J4076" s="11" t="s">
        <v>99</v>
      </c>
      <c r="K4076" s="11" t="s">
        <v>75</v>
      </c>
      <c r="L4076" s="11" t="s">
        <v>131</v>
      </c>
      <c r="M4076" s="11" t="s">
        <v>101</v>
      </c>
      <c r="N4076" s="11">
        <v>3</v>
      </c>
      <c r="O4076" s="11">
        <v>2019</v>
      </c>
      <c r="P4076" s="11" t="s">
        <v>154</v>
      </c>
      <c r="Q4076" s="11" t="s">
        <v>154</v>
      </c>
      <c r="R4076" s="11" t="s">
        <v>259</v>
      </c>
      <c r="S4076" s="11" t="s">
        <v>104</v>
      </c>
      <c r="T4076" s="11">
        <v>198</v>
      </c>
      <c r="U4076" s="11" t="str">
        <f>IF(ISERROR(VLOOKUP(I4076,'BACK INFO'!F:F,1,0)),IF(ISERROR(VLOOKUP(I4076,'BACK INFO'!H:H,1,0)),K4076,'BACK INFO'!$H$1),'BACK INFO'!$G$1)</f>
        <v>LAURA BONG</v>
      </c>
    </row>
    <row r="4077" spans="1:21" s="11" customFormat="1" x14ac:dyDescent="0.35">
      <c r="A4077" s="11" t="s">
        <v>94</v>
      </c>
      <c r="B4077" s="11">
        <v>2019</v>
      </c>
      <c r="C4077" s="11">
        <v>5</v>
      </c>
      <c r="D4077" s="11" t="s">
        <v>95</v>
      </c>
      <c r="E4077" s="11" t="s">
        <v>96</v>
      </c>
      <c r="F4077" s="11" t="s">
        <v>700</v>
      </c>
      <c r="G4077" s="11" t="s">
        <v>259</v>
      </c>
      <c r="H4077" s="11" t="s">
        <v>98</v>
      </c>
      <c r="I4077" s="11" t="s">
        <v>230</v>
      </c>
      <c r="J4077" s="11" t="s">
        <v>99</v>
      </c>
      <c r="K4077" s="11" t="s">
        <v>67</v>
      </c>
      <c r="L4077" s="11" t="s">
        <v>231</v>
      </c>
      <c r="M4077" s="11" t="s">
        <v>101</v>
      </c>
      <c r="N4077" s="11">
        <v>79</v>
      </c>
      <c r="O4077" s="11">
        <v>2019</v>
      </c>
      <c r="P4077" s="11" t="s">
        <v>154</v>
      </c>
      <c r="Q4077" s="11" t="s">
        <v>154</v>
      </c>
      <c r="R4077" s="11" t="s">
        <v>259</v>
      </c>
      <c r="S4077" s="11" t="s">
        <v>104</v>
      </c>
      <c r="T4077" s="11">
        <v>2434</v>
      </c>
      <c r="U4077" s="11" t="str">
        <f>IF(ISERROR(VLOOKUP(I4077,'BACK INFO'!F:F,1,0)),IF(ISERROR(VLOOKUP(I4077,'BACK INFO'!H:H,1,0)),K4077,'BACK INFO'!$H$1),'BACK INFO'!$G$1)</f>
        <v>ANITA M. HOPKINS</v>
      </c>
    </row>
    <row r="4078" spans="1:21" s="11" customFormat="1" x14ac:dyDescent="0.35">
      <c r="A4078" s="11" t="s">
        <v>94</v>
      </c>
      <c r="B4078" s="11">
        <v>2019</v>
      </c>
      <c r="C4078" s="11">
        <v>5</v>
      </c>
      <c r="D4078" s="11" t="s">
        <v>95</v>
      </c>
      <c r="E4078" s="11" t="s">
        <v>96</v>
      </c>
      <c r="F4078" s="11" t="s">
        <v>700</v>
      </c>
      <c r="G4078" s="11" t="s">
        <v>259</v>
      </c>
      <c r="H4078" s="11" t="s">
        <v>98</v>
      </c>
      <c r="I4078" s="11" t="s">
        <v>596</v>
      </c>
      <c r="J4078" s="11" t="s">
        <v>99</v>
      </c>
      <c r="K4078" s="11" t="s">
        <v>72</v>
      </c>
      <c r="L4078" s="11" t="s">
        <v>114</v>
      </c>
      <c r="M4078" s="11" t="s">
        <v>101</v>
      </c>
      <c r="N4078" s="11">
        <v>31</v>
      </c>
      <c r="O4078" s="11">
        <v>2019</v>
      </c>
      <c r="P4078" s="11" t="s">
        <v>154</v>
      </c>
      <c r="Q4078" s="11" t="s">
        <v>154</v>
      </c>
      <c r="R4078" s="11" t="s">
        <v>259</v>
      </c>
      <c r="S4078" s="11" t="s">
        <v>104</v>
      </c>
      <c r="T4078" s="11">
        <v>961</v>
      </c>
      <c r="U4078" s="11" t="str">
        <f>IF(ISERROR(VLOOKUP(I4078,'BACK INFO'!F:F,1,0)),IF(ISERROR(VLOOKUP(I4078,'BACK INFO'!H:H,1,0)),K4078,'BACK INFO'!$H$1),'BACK INFO'!$G$1)</f>
        <v>BILL MILLER AND COMPANY</v>
      </c>
    </row>
    <row r="4079" spans="1:21" s="11" customFormat="1" x14ac:dyDescent="0.35">
      <c r="A4079" s="11" t="s">
        <v>94</v>
      </c>
      <c r="B4079" s="11">
        <v>2019</v>
      </c>
      <c r="C4079" s="11">
        <v>5</v>
      </c>
      <c r="D4079" s="11" t="s">
        <v>95</v>
      </c>
      <c r="E4079" s="11" t="s">
        <v>96</v>
      </c>
      <c r="F4079" s="11" t="s">
        <v>700</v>
      </c>
      <c r="G4079" s="11" t="s">
        <v>259</v>
      </c>
      <c r="H4079" s="11" t="s">
        <v>98</v>
      </c>
      <c r="I4079" s="11" t="s">
        <v>620</v>
      </c>
      <c r="J4079" s="11" t="s">
        <v>99</v>
      </c>
      <c r="K4079" s="11" t="s">
        <v>75</v>
      </c>
      <c r="L4079" s="11" t="s">
        <v>131</v>
      </c>
      <c r="M4079" s="11" t="s">
        <v>101</v>
      </c>
      <c r="N4079" s="11">
        <v>10</v>
      </c>
      <c r="O4079" s="11">
        <v>2019</v>
      </c>
      <c r="P4079" s="11" t="s">
        <v>154</v>
      </c>
      <c r="Q4079" s="11" t="s">
        <v>154</v>
      </c>
      <c r="R4079" s="11" t="s">
        <v>259</v>
      </c>
      <c r="S4079" s="11" t="s">
        <v>104</v>
      </c>
      <c r="T4079" s="11">
        <v>319</v>
      </c>
      <c r="U4079" s="11" t="str">
        <f>IF(ISERROR(VLOOKUP(I4079,'BACK INFO'!F:F,1,0)),IF(ISERROR(VLOOKUP(I4079,'BACK INFO'!H:H,1,0)),K4079,'BACK INFO'!$H$1),'BACK INFO'!$G$1)</f>
        <v>LAURA BONG</v>
      </c>
    </row>
    <row r="4080" spans="1:21" s="11" customFormat="1" x14ac:dyDescent="0.35">
      <c r="A4080" s="11" t="s">
        <v>94</v>
      </c>
      <c r="B4080" s="11">
        <v>2019</v>
      </c>
      <c r="C4080" s="11">
        <v>5</v>
      </c>
      <c r="D4080" s="11" t="s">
        <v>95</v>
      </c>
      <c r="E4080" s="11" t="s">
        <v>96</v>
      </c>
      <c r="F4080" s="11" t="s">
        <v>700</v>
      </c>
      <c r="G4080" s="11" t="s">
        <v>259</v>
      </c>
      <c r="H4080" s="11" t="s">
        <v>98</v>
      </c>
      <c r="I4080" s="11" t="s">
        <v>431</v>
      </c>
      <c r="J4080" s="11" t="s">
        <v>99</v>
      </c>
      <c r="K4080" s="11" t="s">
        <v>75</v>
      </c>
      <c r="L4080" s="11" t="s">
        <v>131</v>
      </c>
      <c r="M4080" s="11" t="s">
        <v>101</v>
      </c>
      <c r="N4080" s="11">
        <v>88</v>
      </c>
      <c r="O4080" s="11">
        <v>2019</v>
      </c>
      <c r="P4080" s="11" t="s">
        <v>154</v>
      </c>
      <c r="Q4080" s="11" t="s">
        <v>154</v>
      </c>
      <c r="R4080" s="11" t="s">
        <v>259</v>
      </c>
      <c r="S4080" s="11" t="s">
        <v>104</v>
      </c>
      <c r="T4080" s="11">
        <v>3107</v>
      </c>
      <c r="U4080" s="11" t="str">
        <f>IF(ISERROR(VLOOKUP(I4080,'BACK INFO'!F:F,1,0)),IF(ISERROR(VLOOKUP(I4080,'BACK INFO'!H:H,1,0)),K4080,'BACK INFO'!$H$1),'BACK INFO'!$G$1)</f>
        <v>LAURA BONG</v>
      </c>
    </row>
    <row r="4081" spans="1:21" s="11" customFormat="1" x14ac:dyDescent="0.35">
      <c r="A4081" s="11" t="s">
        <v>94</v>
      </c>
      <c r="B4081" s="11">
        <v>2019</v>
      </c>
      <c r="C4081" s="11">
        <v>5</v>
      </c>
      <c r="D4081" s="11" t="s">
        <v>95</v>
      </c>
      <c r="E4081" s="11" t="s">
        <v>96</v>
      </c>
      <c r="F4081" s="11" t="s">
        <v>700</v>
      </c>
      <c r="G4081" s="11" t="s">
        <v>259</v>
      </c>
      <c r="H4081" s="11" t="s">
        <v>98</v>
      </c>
      <c r="I4081" s="11" t="s">
        <v>305</v>
      </c>
      <c r="J4081" s="11" t="s">
        <v>99</v>
      </c>
      <c r="K4081" s="11" t="s">
        <v>67</v>
      </c>
      <c r="L4081" s="11" t="s">
        <v>234</v>
      </c>
      <c r="M4081" s="11" t="s">
        <v>101</v>
      </c>
      <c r="N4081" s="11">
        <v>92</v>
      </c>
      <c r="O4081" s="11">
        <v>2019</v>
      </c>
      <c r="P4081" s="11" t="s">
        <v>154</v>
      </c>
      <c r="Q4081" s="11" t="s">
        <v>154</v>
      </c>
      <c r="R4081" s="11" t="s">
        <v>259</v>
      </c>
      <c r="S4081" s="11" t="s">
        <v>104</v>
      </c>
      <c r="T4081" s="11">
        <v>2798</v>
      </c>
      <c r="U4081" s="11" t="str">
        <f>IF(ISERROR(VLOOKUP(I4081,'BACK INFO'!F:F,1,0)),IF(ISERROR(VLOOKUP(I4081,'BACK INFO'!H:H,1,0)),K4081,'BACK INFO'!$H$1),'BACK INFO'!$G$1)</f>
        <v>ANITA M. HOPKINS</v>
      </c>
    </row>
    <row r="4082" spans="1:21" s="11" customFormat="1" x14ac:dyDescent="0.35">
      <c r="A4082" s="11" t="s">
        <v>94</v>
      </c>
      <c r="B4082" s="11">
        <v>2019</v>
      </c>
      <c r="C4082" s="11">
        <v>5</v>
      </c>
      <c r="D4082" s="11" t="s">
        <v>95</v>
      </c>
      <c r="E4082" s="11" t="s">
        <v>96</v>
      </c>
      <c r="F4082" s="11" t="s">
        <v>700</v>
      </c>
      <c r="G4082" s="11" t="s">
        <v>259</v>
      </c>
      <c r="H4082" s="11" t="s">
        <v>98</v>
      </c>
      <c r="I4082" s="11" t="s">
        <v>597</v>
      </c>
      <c r="J4082" s="11" t="s">
        <v>99</v>
      </c>
      <c r="K4082" s="11" t="s">
        <v>72</v>
      </c>
      <c r="L4082" s="11" t="s">
        <v>114</v>
      </c>
      <c r="M4082" s="11" t="s">
        <v>101</v>
      </c>
      <c r="N4082" s="11">
        <v>58</v>
      </c>
      <c r="O4082" s="11">
        <v>2019</v>
      </c>
      <c r="P4082" s="11" t="s">
        <v>154</v>
      </c>
      <c r="Q4082" s="11" t="s">
        <v>154</v>
      </c>
      <c r="R4082" s="11" t="s">
        <v>259</v>
      </c>
      <c r="S4082" s="11" t="s">
        <v>104</v>
      </c>
      <c r="T4082" s="11">
        <v>1731</v>
      </c>
      <c r="U4082" s="11" t="str">
        <f>IF(ISERROR(VLOOKUP(I4082,'BACK INFO'!F:F,1,0)),IF(ISERROR(VLOOKUP(I4082,'BACK INFO'!H:H,1,0)),K4082,'BACK INFO'!$H$1),'BACK INFO'!$G$1)</f>
        <v>BILL MILLER AND COMPANY</v>
      </c>
    </row>
    <row r="4083" spans="1:21" s="11" customFormat="1" x14ac:dyDescent="0.35">
      <c r="A4083" s="11" t="s">
        <v>94</v>
      </c>
      <c r="B4083" s="11">
        <v>2019</v>
      </c>
      <c r="C4083" s="11">
        <v>5</v>
      </c>
      <c r="D4083" s="11" t="s">
        <v>95</v>
      </c>
      <c r="E4083" s="11" t="s">
        <v>96</v>
      </c>
      <c r="F4083" s="11" t="s">
        <v>700</v>
      </c>
      <c r="G4083" s="11" t="s">
        <v>259</v>
      </c>
      <c r="H4083" s="11" t="s">
        <v>98</v>
      </c>
      <c r="I4083" s="11" t="s">
        <v>134</v>
      </c>
      <c r="J4083" s="11" t="s">
        <v>99</v>
      </c>
      <c r="K4083" s="11" t="s">
        <v>67</v>
      </c>
      <c r="L4083" s="11" t="s">
        <v>135</v>
      </c>
      <c r="M4083" s="11" t="s">
        <v>101</v>
      </c>
      <c r="N4083" s="11">
        <v>60</v>
      </c>
      <c r="O4083" s="11">
        <v>2019</v>
      </c>
      <c r="P4083" s="11" t="s">
        <v>154</v>
      </c>
      <c r="Q4083" s="11" t="s">
        <v>154</v>
      </c>
      <c r="R4083" s="11" t="s">
        <v>259</v>
      </c>
      <c r="S4083" s="11" t="s">
        <v>104</v>
      </c>
      <c r="T4083" s="11">
        <v>1423.2</v>
      </c>
      <c r="U4083" s="11" t="str">
        <f>IF(ISERROR(VLOOKUP(I4083,'BACK INFO'!F:F,1,0)),IF(ISERROR(VLOOKUP(I4083,'BACK INFO'!H:H,1,0)),K4083,'BACK INFO'!$H$1),'BACK INFO'!$G$1)</f>
        <v>ANITA M. HOPKINS</v>
      </c>
    </row>
    <row r="4084" spans="1:21" s="11" customFormat="1" x14ac:dyDescent="0.35">
      <c r="A4084" s="11" t="s">
        <v>94</v>
      </c>
      <c r="B4084" s="11">
        <v>2019</v>
      </c>
      <c r="C4084" s="11">
        <v>5</v>
      </c>
      <c r="D4084" s="11" t="s">
        <v>95</v>
      </c>
      <c r="E4084" s="11" t="s">
        <v>96</v>
      </c>
      <c r="F4084" s="11" t="s">
        <v>700</v>
      </c>
      <c r="G4084" s="11" t="s">
        <v>259</v>
      </c>
      <c r="H4084" s="11" t="s">
        <v>98</v>
      </c>
      <c r="I4084" s="11" t="s">
        <v>532</v>
      </c>
      <c r="J4084" s="11" t="s">
        <v>99</v>
      </c>
      <c r="K4084" s="11" t="s">
        <v>75</v>
      </c>
      <c r="L4084" s="11" t="s">
        <v>273</v>
      </c>
      <c r="M4084" s="11" t="s">
        <v>101</v>
      </c>
      <c r="N4084" s="11">
        <v>6</v>
      </c>
      <c r="O4084" s="11">
        <v>2019</v>
      </c>
      <c r="P4084" s="11" t="s">
        <v>154</v>
      </c>
      <c r="Q4084" s="11" t="s">
        <v>154</v>
      </c>
      <c r="R4084" s="11" t="s">
        <v>259</v>
      </c>
      <c r="S4084" s="11" t="s">
        <v>104</v>
      </c>
      <c r="T4084" s="11">
        <v>169</v>
      </c>
      <c r="U4084" s="11" t="str">
        <f>IF(ISERROR(VLOOKUP(I4084,'BACK INFO'!F:F,1,0)),IF(ISERROR(VLOOKUP(I4084,'BACK INFO'!H:H,1,0)),K4084,'BACK INFO'!$H$1),'BACK INFO'!$G$1)</f>
        <v>LAURA BONG</v>
      </c>
    </row>
    <row r="4085" spans="1:21" s="11" customFormat="1" x14ac:dyDescent="0.35">
      <c r="A4085" s="11" t="s">
        <v>94</v>
      </c>
      <c r="B4085" s="11">
        <v>2019</v>
      </c>
      <c r="C4085" s="11">
        <v>5</v>
      </c>
      <c r="D4085" s="11" t="s">
        <v>95</v>
      </c>
      <c r="E4085" s="11" t="s">
        <v>96</v>
      </c>
      <c r="F4085" s="11" t="s">
        <v>700</v>
      </c>
      <c r="G4085" s="11" t="s">
        <v>259</v>
      </c>
      <c r="H4085" s="11" t="s">
        <v>98</v>
      </c>
      <c r="I4085" s="11" t="s">
        <v>506</v>
      </c>
      <c r="J4085" s="11" t="s">
        <v>99</v>
      </c>
      <c r="K4085" s="11" t="s">
        <v>245</v>
      </c>
      <c r="L4085" s="11" t="s">
        <v>246</v>
      </c>
      <c r="M4085" s="11" t="s">
        <v>246</v>
      </c>
      <c r="N4085" s="11">
        <v>15</v>
      </c>
      <c r="O4085" s="11">
        <v>2019</v>
      </c>
      <c r="P4085" s="11" t="s">
        <v>154</v>
      </c>
      <c r="Q4085" s="11" t="s">
        <v>154</v>
      </c>
      <c r="R4085" s="11" t="s">
        <v>259</v>
      </c>
      <c r="S4085" s="11" t="s">
        <v>104</v>
      </c>
      <c r="T4085" s="11">
        <v>579</v>
      </c>
      <c r="U4085" s="11" t="str">
        <f>IF(ISERROR(VLOOKUP(I4085,'BACK INFO'!F:F,1,0)),IF(ISERROR(VLOOKUP(I4085,'BACK INFO'!H:H,1,0)),K4085,'BACK INFO'!$H$1),'BACK INFO'!$G$1)</f>
        <v>JULIUS ORTIZ MALDONADO</v>
      </c>
    </row>
    <row r="4086" spans="1:21" s="11" customFormat="1" x14ac:dyDescent="0.35">
      <c r="A4086" s="11" t="s">
        <v>94</v>
      </c>
      <c r="B4086" s="11">
        <v>2019</v>
      </c>
      <c r="C4086" s="11">
        <v>5</v>
      </c>
      <c r="D4086" s="11" t="s">
        <v>95</v>
      </c>
      <c r="E4086" s="11" t="s">
        <v>96</v>
      </c>
      <c r="F4086" s="11" t="s">
        <v>700</v>
      </c>
      <c r="G4086" s="11" t="s">
        <v>259</v>
      </c>
      <c r="H4086" s="11" t="s">
        <v>98</v>
      </c>
      <c r="I4086" s="11" t="s">
        <v>640</v>
      </c>
      <c r="J4086" s="11" t="s">
        <v>99</v>
      </c>
      <c r="K4086" s="11" t="s">
        <v>71</v>
      </c>
      <c r="L4086" s="11" t="s">
        <v>164</v>
      </c>
      <c r="M4086" s="11" t="s">
        <v>101</v>
      </c>
      <c r="N4086" s="11">
        <v>164</v>
      </c>
      <c r="O4086" s="11">
        <v>2019</v>
      </c>
      <c r="P4086" s="11" t="s">
        <v>154</v>
      </c>
      <c r="Q4086" s="11" t="s">
        <v>154</v>
      </c>
      <c r="R4086" s="11" t="s">
        <v>259</v>
      </c>
      <c r="S4086" s="11" t="s">
        <v>104</v>
      </c>
      <c r="T4086" s="11">
        <v>5153</v>
      </c>
      <c r="U4086" s="11" t="str">
        <f>IF(ISERROR(VLOOKUP(I4086,'BACK INFO'!F:F,1,0)),IF(ISERROR(VLOOKUP(I4086,'BACK INFO'!H:H,1,0)),K4086,'BACK INFO'!$H$1),'BACK INFO'!$G$1)</f>
        <v>HOLLY SALES INC.</v>
      </c>
    </row>
    <row r="4087" spans="1:21" s="11" customFormat="1" x14ac:dyDescent="0.35">
      <c r="A4087" s="11" t="s">
        <v>94</v>
      </c>
      <c r="B4087" s="11">
        <v>2019</v>
      </c>
      <c r="C4087" s="11">
        <v>5</v>
      </c>
      <c r="D4087" s="11" t="s">
        <v>95</v>
      </c>
      <c r="E4087" s="11" t="s">
        <v>96</v>
      </c>
      <c r="F4087" s="11" t="s">
        <v>700</v>
      </c>
      <c r="G4087" s="11" t="s">
        <v>259</v>
      </c>
      <c r="H4087" s="11" t="s">
        <v>98</v>
      </c>
      <c r="I4087" s="11" t="s">
        <v>475</v>
      </c>
      <c r="J4087" s="11" t="s">
        <v>99</v>
      </c>
      <c r="K4087" s="11" t="s">
        <v>75</v>
      </c>
      <c r="L4087" s="11" t="s">
        <v>273</v>
      </c>
      <c r="M4087" s="11" t="s">
        <v>101</v>
      </c>
      <c r="N4087" s="11">
        <v>9</v>
      </c>
      <c r="O4087" s="11">
        <v>2019</v>
      </c>
      <c r="P4087" s="11" t="s">
        <v>154</v>
      </c>
      <c r="Q4087" s="11" t="s">
        <v>154</v>
      </c>
      <c r="R4087" s="11" t="s">
        <v>259</v>
      </c>
      <c r="S4087" s="11" t="s">
        <v>104</v>
      </c>
      <c r="T4087" s="11">
        <v>276</v>
      </c>
      <c r="U4087" s="11" t="str">
        <f>IF(ISERROR(VLOOKUP(I4087,'BACK INFO'!F:F,1,0)),IF(ISERROR(VLOOKUP(I4087,'BACK INFO'!H:H,1,0)),K4087,'BACK INFO'!$H$1),'BACK INFO'!$G$1)</f>
        <v>LAURA BONG</v>
      </c>
    </row>
    <row r="4088" spans="1:21" s="11" customFormat="1" x14ac:dyDescent="0.35">
      <c r="A4088" s="11" t="s">
        <v>94</v>
      </c>
      <c r="B4088" s="11">
        <v>2019</v>
      </c>
      <c r="C4088" s="11">
        <v>5</v>
      </c>
      <c r="D4088" s="11" t="s">
        <v>95</v>
      </c>
      <c r="E4088" s="11" t="s">
        <v>96</v>
      </c>
      <c r="F4088" s="11" t="s">
        <v>700</v>
      </c>
      <c r="G4088" s="11" t="s">
        <v>259</v>
      </c>
      <c r="H4088" s="11" t="s">
        <v>98</v>
      </c>
      <c r="I4088" s="11" t="s">
        <v>605</v>
      </c>
      <c r="J4088" s="11" t="s">
        <v>99</v>
      </c>
      <c r="K4088" s="11" t="s">
        <v>72</v>
      </c>
      <c r="L4088" s="11" t="s">
        <v>178</v>
      </c>
      <c r="M4088" s="11" t="s">
        <v>101</v>
      </c>
      <c r="N4088" s="11">
        <v>28</v>
      </c>
      <c r="O4088" s="11">
        <v>2019</v>
      </c>
      <c r="P4088" s="11" t="s">
        <v>154</v>
      </c>
      <c r="Q4088" s="11" t="s">
        <v>154</v>
      </c>
      <c r="R4088" s="11" t="s">
        <v>259</v>
      </c>
      <c r="S4088" s="11" t="s">
        <v>104</v>
      </c>
      <c r="T4088" s="11">
        <v>843</v>
      </c>
      <c r="U4088" s="11" t="str">
        <f>IF(ISERROR(VLOOKUP(I4088,'BACK INFO'!F:F,1,0)),IF(ISERROR(VLOOKUP(I4088,'BACK INFO'!H:H,1,0)),K4088,'BACK INFO'!$H$1),'BACK INFO'!$G$1)</f>
        <v>BILL MILLER AND COMPANY</v>
      </c>
    </row>
    <row r="4089" spans="1:21" s="11" customFormat="1" x14ac:dyDescent="0.35">
      <c r="A4089" s="11" t="s">
        <v>94</v>
      </c>
      <c r="B4089" s="11">
        <v>2019</v>
      </c>
      <c r="C4089" s="11">
        <v>5</v>
      </c>
      <c r="D4089" s="11" t="s">
        <v>95</v>
      </c>
      <c r="E4089" s="11" t="s">
        <v>96</v>
      </c>
      <c r="F4089" s="11" t="s">
        <v>700</v>
      </c>
      <c r="G4089" s="11" t="s">
        <v>259</v>
      </c>
      <c r="H4089" s="11" t="s">
        <v>98</v>
      </c>
      <c r="I4089" s="11" t="s">
        <v>233</v>
      </c>
      <c r="J4089" s="11" t="s">
        <v>99</v>
      </c>
      <c r="K4089" s="11" t="s">
        <v>67</v>
      </c>
      <c r="L4089" s="11" t="s">
        <v>234</v>
      </c>
      <c r="M4089" s="11" t="s">
        <v>101</v>
      </c>
      <c r="N4089" s="11">
        <v>45</v>
      </c>
      <c r="O4089" s="11">
        <v>2019</v>
      </c>
      <c r="P4089" s="11" t="s">
        <v>154</v>
      </c>
      <c r="Q4089" s="11" t="s">
        <v>154</v>
      </c>
      <c r="R4089" s="11" t="s">
        <v>259</v>
      </c>
      <c r="S4089" s="11" t="s">
        <v>104</v>
      </c>
      <c r="T4089" s="11">
        <v>1413</v>
      </c>
      <c r="U4089" s="11" t="str">
        <f>IF(ISERROR(VLOOKUP(I4089,'BACK INFO'!F:F,1,0)),IF(ISERROR(VLOOKUP(I4089,'BACK INFO'!H:H,1,0)),K4089,'BACK INFO'!$H$1),'BACK INFO'!$G$1)</f>
        <v>ANITA M. HOPKINS</v>
      </c>
    </row>
    <row r="4090" spans="1:21" s="11" customFormat="1" x14ac:dyDescent="0.35">
      <c r="A4090" s="11" t="s">
        <v>94</v>
      </c>
      <c r="B4090" s="11">
        <v>2019</v>
      </c>
      <c r="C4090" s="11">
        <v>5</v>
      </c>
      <c r="D4090" s="11" t="s">
        <v>95</v>
      </c>
      <c r="E4090" s="11" t="s">
        <v>96</v>
      </c>
      <c r="F4090" s="11" t="s">
        <v>700</v>
      </c>
      <c r="G4090" s="11" t="s">
        <v>259</v>
      </c>
      <c r="H4090" s="11" t="s">
        <v>98</v>
      </c>
      <c r="I4090" s="11" t="s">
        <v>560</v>
      </c>
      <c r="J4090" s="11" t="s">
        <v>99</v>
      </c>
      <c r="K4090" s="11" t="s">
        <v>67</v>
      </c>
      <c r="L4090" s="11" t="s">
        <v>133</v>
      </c>
      <c r="M4090" s="11" t="s">
        <v>101</v>
      </c>
      <c r="N4090" s="11">
        <v>440</v>
      </c>
      <c r="O4090" s="11">
        <v>2019</v>
      </c>
      <c r="P4090" s="11" t="s">
        <v>154</v>
      </c>
      <c r="Q4090" s="11" t="s">
        <v>154</v>
      </c>
      <c r="R4090" s="11" t="s">
        <v>259</v>
      </c>
      <c r="S4090" s="11" t="s">
        <v>104</v>
      </c>
      <c r="T4090" s="11">
        <v>13272</v>
      </c>
      <c r="U4090" s="11" t="str">
        <f>IF(ISERROR(VLOOKUP(I4090,'BACK INFO'!F:F,1,0)),IF(ISERROR(VLOOKUP(I4090,'BACK INFO'!H:H,1,0)),K4090,'BACK INFO'!$H$1),'BACK INFO'!$G$1)</f>
        <v>ANITA M. HOPKINS</v>
      </c>
    </row>
    <row r="4091" spans="1:21" s="11" customFormat="1" x14ac:dyDescent="0.35">
      <c r="A4091" s="11" t="s">
        <v>94</v>
      </c>
      <c r="B4091" s="11">
        <v>2019</v>
      </c>
      <c r="C4091" s="11">
        <v>5</v>
      </c>
      <c r="D4091" s="11" t="s">
        <v>95</v>
      </c>
      <c r="E4091" s="11" t="s">
        <v>96</v>
      </c>
      <c r="F4091" s="11" t="s">
        <v>700</v>
      </c>
      <c r="G4091" s="11" t="s">
        <v>259</v>
      </c>
      <c r="H4091" s="11" t="s">
        <v>98</v>
      </c>
      <c r="I4091" s="11" t="s">
        <v>139</v>
      </c>
      <c r="J4091" s="11" t="s">
        <v>99</v>
      </c>
      <c r="K4091" s="11" t="s">
        <v>67</v>
      </c>
      <c r="L4091" s="11" t="s">
        <v>133</v>
      </c>
      <c r="M4091" s="11" t="s">
        <v>101</v>
      </c>
      <c r="N4091" s="11">
        <v>23</v>
      </c>
      <c r="O4091" s="11">
        <v>2019</v>
      </c>
      <c r="P4091" s="11" t="s">
        <v>154</v>
      </c>
      <c r="Q4091" s="11" t="s">
        <v>154</v>
      </c>
      <c r="R4091" s="11" t="s">
        <v>259</v>
      </c>
      <c r="S4091" s="11" t="s">
        <v>104</v>
      </c>
      <c r="T4091" s="11">
        <v>700</v>
      </c>
      <c r="U4091" s="11" t="str">
        <f>IF(ISERROR(VLOOKUP(I4091,'BACK INFO'!F:F,1,0)),IF(ISERROR(VLOOKUP(I4091,'BACK INFO'!H:H,1,0)),K4091,'BACK INFO'!$H$1),'BACK INFO'!$G$1)</f>
        <v>ANITA M. HOPKINS</v>
      </c>
    </row>
    <row r="4092" spans="1:21" s="11" customFormat="1" x14ac:dyDescent="0.35">
      <c r="A4092" s="11" t="s">
        <v>94</v>
      </c>
      <c r="B4092" s="11">
        <v>2019</v>
      </c>
      <c r="C4092" s="11">
        <v>5</v>
      </c>
      <c r="D4092" s="11" t="s">
        <v>95</v>
      </c>
      <c r="E4092" s="11" t="s">
        <v>96</v>
      </c>
      <c r="F4092" s="11" t="s">
        <v>700</v>
      </c>
      <c r="G4092" s="11" t="s">
        <v>259</v>
      </c>
      <c r="H4092" s="11" t="s">
        <v>98</v>
      </c>
      <c r="I4092" s="11" t="s">
        <v>622</v>
      </c>
      <c r="J4092" s="11" t="s">
        <v>99</v>
      </c>
      <c r="K4092" s="11" t="s">
        <v>67</v>
      </c>
      <c r="L4092" s="11" t="s">
        <v>237</v>
      </c>
      <c r="M4092" s="11" t="s">
        <v>101</v>
      </c>
      <c r="N4092" s="11">
        <v>14</v>
      </c>
      <c r="O4092" s="11">
        <v>2019</v>
      </c>
      <c r="P4092" s="11" t="s">
        <v>154</v>
      </c>
      <c r="Q4092" s="11" t="s">
        <v>154</v>
      </c>
      <c r="R4092" s="11" t="s">
        <v>259</v>
      </c>
      <c r="S4092" s="11" t="s">
        <v>104</v>
      </c>
      <c r="T4092" s="11">
        <v>404</v>
      </c>
      <c r="U4092" s="11" t="str">
        <f>IF(ISERROR(VLOOKUP(I4092,'BACK INFO'!F:F,1,0)),IF(ISERROR(VLOOKUP(I4092,'BACK INFO'!H:H,1,0)),K4092,'BACK INFO'!$H$1),'BACK INFO'!$G$1)</f>
        <v>ANITA M. HOPKINS</v>
      </c>
    </row>
    <row r="4093" spans="1:21" s="11" customFormat="1" x14ac:dyDescent="0.35">
      <c r="A4093" s="11" t="s">
        <v>94</v>
      </c>
      <c r="B4093" s="11">
        <v>2019</v>
      </c>
      <c r="C4093" s="11">
        <v>5</v>
      </c>
      <c r="D4093" s="11" t="s">
        <v>95</v>
      </c>
      <c r="E4093" s="11" t="s">
        <v>96</v>
      </c>
      <c r="F4093" s="11" t="s">
        <v>700</v>
      </c>
      <c r="G4093" s="11" t="s">
        <v>259</v>
      </c>
      <c r="H4093" s="11" t="s">
        <v>98</v>
      </c>
      <c r="I4093" s="11" t="s">
        <v>561</v>
      </c>
      <c r="J4093" s="11" t="s">
        <v>99</v>
      </c>
      <c r="K4093" s="11" t="s">
        <v>75</v>
      </c>
      <c r="L4093" s="11" t="s">
        <v>273</v>
      </c>
      <c r="M4093" s="11" t="s">
        <v>101</v>
      </c>
      <c r="N4093" s="11">
        <v>2</v>
      </c>
      <c r="O4093" s="11">
        <v>2019</v>
      </c>
      <c r="P4093" s="11" t="s">
        <v>154</v>
      </c>
      <c r="Q4093" s="11" t="s">
        <v>154</v>
      </c>
      <c r="R4093" s="11" t="s">
        <v>259</v>
      </c>
      <c r="S4093" s="11" t="s">
        <v>104</v>
      </c>
      <c r="T4093" s="11">
        <v>62</v>
      </c>
      <c r="U4093" s="11" t="str">
        <f>IF(ISERROR(VLOOKUP(I4093,'BACK INFO'!F:F,1,0)),IF(ISERROR(VLOOKUP(I4093,'BACK INFO'!H:H,1,0)),K4093,'BACK INFO'!$H$1),'BACK INFO'!$G$1)</f>
        <v>LAURA BONG</v>
      </c>
    </row>
    <row r="4094" spans="1:21" s="11" customFormat="1" x14ac:dyDescent="0.35">
      <c r="A4094" s="11" t="s">
        <v>94</v>
      </c>
      <c r="B4094" s="11">
        <v>2019</v>
      </c>
      <c r="C4094" s="11">
        <v>5</v>
      </c>
      <c r="D4094" s="11" t="s">
        <v>95</v>
      </c>
      <c r="E4094" s="11" t="s">
        <v>96</v>
      </c>
      <c r="F4094" s="11" t="s">
        <v>700</v>
      </c>
      <c r="G4094" s="11" t="s">
        <v>259</v>
      </c>
      <c r="H4094" s="11" t="s">
        <v>98</v>
      </c>
      <c r="I4094" s="11" t="s">
        <v>477</v>
      </c>
      <c r="J4094" s="11" t="s">
        <v>99</v>
      </c>
      <c r="K4094" s="11" t="s">
        <v>73</v>
      </c>
      <c r="L4094" s="11" t="s">
        <v>346</v>
      </c>
      <c r="M4094" s="11" t="s">
        <v>101</v>
      </c>
      <c r="N4094" s="11">
        <v>19</v>
      </c>
      <c r="O4094" s="11">
        <v>2019</v>
      </c>
      <c r="P4094" s="11" t="s">
        <v>154</v>
      </c>
      <c r="Q4094" s="11" t="s">
        <v>154</v>
      </c>
      <c r="R4094" s="11" t="s">
        <v>259</v>
      </c>
      <c r="S4094" s="11" t="s">
        <v>104</v>
      </c>
      <c r="T4094" s="11">
        <v>567</v>
      </c>
      <c r="U4094" s="11" t="str">
        <f>IF(ISERROR(VLOOKUP(I4094,'BACK INFO'!F:F,1,0)),IF(ISERROR(VLOOKUP(I4094,'BACK INFO'!H:H,1,0)),K4094,'BACK INFO'!$H$1),'BACK INFO'!$G$1)</f>
        <v>PHYLLIS POSNER</v>
      </c>
    </row>
    <row r="4095" spans="1:21" s="11" customFormat="1" x14ac:dyDescent="0.35">
      <c r="A4095" s="11" t="s">
        <v>94</v>
      </c>
      <c r="B4095" s="11">
        <v>2019</v>
      </c>
      <c r="C4095" s="11">
        <v>5</v>
      </c>
      <c r="D4095" s="11" t="s">
        <v>95</v>
      </c>
      <c r="E4095" s="11" t="s">
        <v>96</v>
      </c>
      <c r="F4095" s="11" t="s">
        <v>700</v>
      </c>
      <c r="G4095" s="11" t="s">
        <v>259</v>
      </c>
      <c r="H4095" s="11" t="s">
        <v>98</v>
      </c>
      <c r="I4095" s="11" t="s">
        <v>174</v>
      </c>
      <c r="J4095" s="11" t="s">
        <v>99</v>
      </c>
      <c r="K4095" s="11" t="s">
        <v>75</v>
      </c>
      <c r="L4095" s="11" t="s">
        <v>131</v>
      </c>
      <c r="M4095" s="11" t="s">
        <v>101</v>
      </c>
      <c r="N4095" s="11">
        <v>91</v>
      </c>
      <c r="O4095" s="11">
        <v>2019</v>
      </c>
      <c r="P4095" s="11" t="s">
        <v>154</v>
      </c>
      <c r="Q4095" s="11" t="s">
        <v>154</v>
      </c>
      <c r="R4095" s="11" t="s">
        <v>259</v>
      </c>
      <c r="S4095" s="11" t="s">
        <v>104</v>
      </c>
      <c r="T4095" s="11">
        <v>2717</v>
      </c>
      <c r="U4095" s="11" t="str">
        <f>IF(ISERROR(VLOOKUP(I4095,'BACK INFO'!F:F,1,0)),IF(ISERROR(VLOOKUP(I4095,'BACK INFO'!H:H,1,0)),K4095,'BACK INFO'!$H$1),'BACK INFO'!$G$1)</f>
        <v>LAURA BONG</v>
      </c>
    </row>
    <row r="4096" spans="1:21" s="11" customFormat="1" x14ac:dyDescent="0.35">
      <c r="A4096" s="11" t="s">
        <v>94</v>
      </c>
      <c r="B4096" s="11">
        <v>2019</v>
      </c>
      <c r="C4096" s="11">
        <v>5</v>
      </c>
      <c r="D4096" s="11" t="s">
        <v>95</v>
      </c>
      <c r="E4096" s="11" t="s">
        <v>96</v>
      </c>
      <c r="F4096" s="11" t="s">
        <v>700</v>
      </c>
      <c r="G4096" s="11" t="s">
        <v>259</v>
      </c>
      <c r="H4096" s="11" t="s">
        <v>98</v>
      </c>
      <c r="I4096" s="11" t="s">
        <v>625</v>
      </c>
      <c r="J4096" s="11" t="s">
        <v>99</v>
      </c>
      <c r="K4096" s="11" t="s">
        <v>71</v>
      </c>
      <c r="L4096" s="11" t="s">
        <v>164</v>
      </c>
      <c r="M4096" s="11" t="s">
        <v>101</v>
      </c>
      <c r="N4096" s="11">
        <v>16</v>
      </c>
      <c r="O4096" s="11">
        <v>2019</v>
      </c>
      <c r="P4096" s="11" t="s">
        <v>154</v>
      </c>
      <c r="Q4096" s="11" t="s">
        <v>154</v>
      </c>
      <c r="R4096" s="11" t="s">
        <v>259</v>
      </c>
      <c r="S4096" s="11" t="s">
        <v>104</v>
      </c>
      <c r="T4096" s="11">
        <v>490</v>
      </c>
      <c r="U4096" s="11" t="str">
        <f>IF(ISERROR(VLOOKUP(I4096,'BACK INFO'!F:F,1,0)),IF(ISERROR(VLOOKUP(I4096,'BACK INFO'!H:H,1,0)),K4096,'BACK INFO'!$H$1),'BACK INFO'!$G$1)</f>
        <v>HOLLY SALES INC.</v>
      </c>
    </row>
    <row r="4097" spans="1:21" s="11" customFormat="1" x14ac:dyDescent="0.35">
      <c r="A4097" s="11" t="s">
        <v>94</v>
      </c>
      <c r="B4097" s="11">
        <v>2019</v>
      </c>
      <c r="C4097" s="11">
        <v>5</v>
      </c>
      <c r="D4097" s="11" t="s">
        <v>95</v>
      </c>
      <c r="E4097" s="11" t="s">
        <v>96</v>
      </c>
      <c r="F4097" s="11" t="s">
        <v>700</v>
      </c>
      <c r="G4097" s="11" t="s">
        <v>259</v>
      </c>
      <c r="H4097" s="11" t="s">
        <v>98</v>
      </c>
      <c r="I4097" s="11" t="s">
        <v>607</v>
      </c>
      <c r="J4097" s="11" t="s">
        <v>99</v>
      </c>
      <c r="K4097" s="11" t="s">
        <v>75</v>
      </c>
      <c r="L4097" s="11" t="s">
        <v>220</v>
      </c>
      <c r="M4097" s="11" t="s">
        <v>101</v>
      </c>
      <c r="N4097" s="11">
        <v>42</v>
      </c>
      <c r="O4097" s="11">
        <v>2019</v>
      </c>
      <c r="P4097" s="11" t="s">
        <v>154</v>
      </c>
      <c r="Q4097" s="11" t="s">
        <v>154</v>
      </c>
      <c r="R4097" s="11" t="s">
        <v>259</v>
      </c>
      <c r="S4097" s="11" t="s">
        <v>104</v>
      </c>
      <c r="T4097" s="11">
        <v>1230</v>
      </c>
      <c r="U4097" s="11" t="str">
        <f>IF(ISERROR(VLOOKUP(I4097,'BACK INFO'!F:F,1,0)),IF(ISERROR(VLOOKUP(I4097,'BACK INFO'!H:H,1,0)),K4097,'BACK INFO'!$H$1),'BACK INFO'!$G$1)</f>
        <v>LAURA BONG</v>
      </c>
    </row>
    <row r="4098" spans="1:21" s="11" customFormat="1" x14ac:dyDescent="0.35">
      <c r="A4098" s="11" t="s">
        <v>94</v>
      </c>
      <c r="B4098" s="11">
        <v>2019</v>
      </c>
      <c r="C4098" s="11">
        <v>5</v>
      </c>
      <c r="D4098" s="11" t="s">
        <v>95</v>
      </c>
      <c r="E4098" s="11" t="s">
        <v>96</v>
      </c>
      <c r="F4098" s="11" t="s">
        <v>700</v>
      </c>
      <c r="G4098" s="11" t="s">
        <v>259</v>
      </c>
      <c r="H4098" s="11" t="s">
        <v>98</v>
      </c>
      <c r="I4098" s="11" t="s">
        <v>300</v>
      </c>
      <c r="J4098" s="11" t="s">
        <v>99</v>
      </c>
      <c r="K4098" s="11" t="s">
        <v>73</v>
      </c>
      <c r="L4098" s="11" t="s">
        <v>127</v>
      </c>
      <c r="M4098" s="11" t="s">
        <v>101</v>
      </c>
      <c r="N4098" s="11">
        <v>156</v>
      </c>
      <c r="O4098" s="11">
        <v>2019</v>
      </c>
      <c r="P4098" s="11" t="s">
        <v>154</v>
      </c>
      <c r="Q4098" s="11" t="s">
        <v>154</v>
      </c>
      <c r="R4098" s="11" t="s">
        <v>259</v>
      </c>
      <c r="S4098" s="11" t="s">
        <v>104</v>
      </c>
      <c r="T4098" s="11">
        <v>4780</v>
      </c>
      <c r="U4098" s="11" t="str">
        <f>IF(ISERROR(VLOOKUP(I4098,'BACK INFO'!F:F,1,0)),IF(ISERROR(VLOOKUP(I4098,'BACK INFO'!H:H,1,0)),K4098,'BACK INFO'!$H$1),'BACK INFO'!$G$1)</f>
        <v>PHYLLIS POSNER</v>
      </c>
    </row>
    <row r="4099" spans="1:21" s="11" customFormat="1" x14ac:dyDescent="0.35">
      <c r="A4099" s="11" t="s">
        <v>94</v>
      </c>
      <c r="B4099" s="11">
        <v>2019</v>
      </c>
      <c r="C4099" s="11">
        <v>5</v>
      </c>
      <c r="D4099" s="11" t="s">
        <v>95</v>
      </c>
      <c r="E4099" s="11" t="s">
        <v>96</v>
      </c>
      <c r="F4099" s="11" t="s">
        <v>700</v>
      </c>
      <c r="G4099" s="11" t="s">
        <v>259</v>
      </c>
      <c r="H4099" s="11" t="s">
        <v>98</v>
      </c>
      <c r="I4099" s="11" t="s">
        <v>641</v>
      </c>
      <c r="J4099" s="11" t="s">
        <v>120</v>
      </c>
      <c r="K4099" s="11" t="s">
        <v>68</v>
      </c>
      <c r="L4099" s="11" t="s">
        <v>129</v>
      </c>
      <c r="M4099" s="11" t="s">
        <v>122</v>
      </c>
      <c r="N4099" s="11">
        <v>53</v>
      </c>
      <c r="O4099" s="11">
        <v>2019</v>
      </c>
      <c r="P4099" s="11" t="s">
        <v>154</v>
      </c>
      <c r="Q4099" s="11" t="s">
        <v>154</v>
      </c>
      <c r="R4099" s="11" t="s">
        <v>259</v>
      </c>
      <c r="S4099" s="11" t="s">
        <v>104</v>
      </c>
      <c r="T4099" s="11">
        <v>1602.0099017217162</v>
      </c>
      <c r="U4099" s="11" t="str">
        <f>IF(ISERROR(VLOOKUP(I4099,'BACK INFO'!F:F,1,0)),IF(ISERROR(VLOOKUP(I4099,'BACK INFO'!H:H,1,0)),K4099,'BACK INFO'!$H$1),'BACK INFO'!$G$1)</f>
        <v>STEPHANIE VITALI</v>
      </c>
    </row>
    <row r="4100" spans="1:21" s="11" customFormat="1" x14ac:dyDescent="0.35">
      <c r="A4100" s="11" t="s">
        <v>94</v>
      </c>
      <c r="B4100" s="11">
        <v>2019</v>
      </c>
      <c r="C4100" s="11">
        <v>5</v>
      </c>
      <c r="D4100" s="11" t="s">
        <v>95</v>
      </c>
      <c r="E4100" s="11" t="s">
        <v>96</v>
      </c>
      <c r="F4100" s="11" t="s">
        <v>700</v>
      </c>
      <c r="G4100" s="11" t="s">
        <v>259</v>
      </c>
      <c r="H4100" s="11" t="s">
        <v>98</v>
      </c>
      <c r="I4100" s="11" t="s">
        <v>642</v>
      </c>
      <c r="J4100" s="11" t="s">
        <v>99</v>
      </c>
      <c r="K4100" s="11" t="s">
        <v>71</v>
      </c>
      <c r="L4100" s="11" t="s">
        <v>169</v>
      </c>
      <c r="M4100" s="11" t="s">
        <v>101</v>
      </c>
      <c r="N4100" s="11">
        <v>24</v>
      </c>
      <c r="O4100" s="11">
        <v>2019</v>
      </c>
      <c r="P4100" s="11" t="s">
        <v>154</v>
      </c>
      <c r="Q4100" s="11" t="s">
        <v>154</v>
      </c>
      <c r="R4100" s="11" t="s">
        <v>259</v>
      </c>
      <c r="S4100" s="11" t="s">
        <v>104</v>
      </c>
      <c r="T4100" s="11">
        <v>693</v>
      </c>
      <c r="U4100" s="11" t="str">
        <f>IF(ISERROR(VLOOKUP(I4100,'BACK INFO'!F:F,1,0)),IF(ISERROR(VLOOKUP(I4100,'BACK INFO'!H:H,1,0)),K4100,'BACK INFO'!$H$1),'BACK INFO'!$G$1)</f>
        <v>HOLLY SALES INC.</v>
      </c>
    </row>
    <row r="4101" spans="1:21" s="11" customFormat="1" x14ac:dyDescent="0.35">
      <c r="A4101" s="11" t="s">
        <v>94</v>
      </c>
      <c r="B4101" s="11">
        <v>2019</v>
      </c>
      <c r="C4101" s="11">
        <v>5</v>
      </c>
      <c r="D4101" s="11" t="s">
        <v>95</v>
      </c>
      <c r="E4101" s="11" t="s">
        <v>96</v>
      </c>
      <c r="F4101" s="11" t="s">
        <v>700</v>
      </c>
      <c r="G4101" s="11" t="s">
        <v>259</v>
      </c>
      <c r="H4101" s="11" t="s">
        <v>98</v>
      </c>
      <c r="I4101" s="11" t="s">
        <v>608</v>
      </c>
      <c r="J4101" s="11" t="s">
        <v>99</v>
      </c>
      <c r="K4101" s="11" t="s">
        <v>67</v>
      </c>
      <c r="L4101" s="11" t="s">
        <v>108</v>
      </c>
      <c r="M4101" s="11" t="s">
        <v>101</v>
      </c>
      <c r="N4101" s="11">
        <v>61</v>
      </c>
      <c r="O4101" s="11">
        <v>2019</v>
      </c>
      <c r="P4101" s="11" t="s">
        <v>154</v>
      </c>
      <c r="Q4101" s="11" t="s">
        <v>154</v>
      </c>
      <c r="R4101" s="11" t="s">
        <v>259</v>
      </c>
      <c r="S4101" s="11" t="s">
        <v>104</v>
      </c>
      <c r="T4101" s="11">
        <v>1879</v>
      </c>
      <c r="U4101" s="11" t="str">
        <f>IF(ISERROR(VLOOKUP(I4101,'BACK INFO'!F:F,1,0)),IF(ISERROR(VLOOKUP(I4101,'BACK INFO'!H:H,1,0)),K4101,'BACK INFO'!$H$1),'BACK INFO'!$G$1)</f>
        <v>ANITA M. HOPKINS</v>
      </c>
    </row>
    <row r="4102" spans="1:21" s="11" customFormat="1" x14ac:dyDescent="0.35">
      <c r="A4102" s="11" t="s">
        <v>94</v>
      </c>
      <c r="B4102" s="11">
        <v>2019</v>
      </c>
      <c r="C4102" s="11">
        <v>5</v>
      </c>
      <c r="D4102" s="11" t="s">
        <v>95</v>
      </c>
      <c r="E4102" s="11" t="s">
        <v>96</v>
      </c>
      <c r="F4102" s="11" t="s">
        <v>700</v>
      </c>
      <c r="G4102" s="11" t="s">
        <v>259</v>
      </c>
      <c r="H4102" s="11" t="s">
        <v>98</v>
      </c>
      <c r="I4102" s="11" t="s">
        <v>176</v>
      </c>
      <c r="J4102" s="11" t="s">
        <v>99</v>
      </c>
      <c r="K4102" s="11" t="s">
        <v>67</v>
      </c>
      <c r="L4102" s="11" t="s">
        <v>108</v>
      </c>
      <c r="M4102" s="11" t="s">
        <v>101</v>
      </c>
      <c r="N4102" s="11">
        <v>84</v>
      </c>
      <c r="O4102" s="11">
        <v>2019</v>
      </c>
      <c r="P4102" s="11" t="s">
        <v>154</v>
      </c>
      <c r="Q4102" s="11" t="s">
        <v>154</v>
      </c>
      <c r="R4102" s="11" t="s">
        <v>259</v>
      </c>
      <c r="S4102" s="11" t="s">
        <v>104</v>
      </c>
      <c r="T4102" s="11">
        <v>2558</v>
      </c>
      <c r="U4102" s="11" t="str">
        <f>IF(ISERROR(VLOOKUP(I4102,'BACK INFO'!F:F,1,0)),IF(ISERROR(VLOOKUP(I4102,'BACK INFO'!H:H,1,0)),K4102,'BACK INFO'!$H$1),'BACK INFO'!$G$1)</f>
        <v>ANITA M. HOPKINS</v>
      </c>
    </row>
    <row r="4103" spans="1:21" s="11" customFormat="1" x14ac:dyDescent="0.35">
      <c r="A4103" s="11" t="s">
        <v>94</v>
      </c>
      <c r="B4103" s="11">
        <v>2019</v>
      </c>
      <c r="C4103" s="11">
        <v>5</v>
      </c>
      <c r="D4103" s="11" t="s">
        <v>95</v>
      </c>
      <c r="E4103" s="11" t="s">
        <v>96</v>
      </c>
      <c r="F4103" s="11" t="s">
        <v>700</v>
      </c>
      <c r="G4103" s="11" t="s">
        <v>259</v>
      </c>
      <c r="H4103" s="11" t="s">
        <v>98</v>
      </c>
      <c r="I4103" s="11" t="s">
        <v>177</v>
      </c>
      <c r="J4103" s="11" t="s">
        <v>99</v>
      </c>
      <c r="K4103" s="11" t="s">
        <v>72</v>
      </c>
      <c r="L4103" s="11" t="s">
        <v>178</v>
      </c>
      <c r="M4103" s="11" t="s">
        <v>101</v>
      </c>
      <c r="N4103" s="11">
        <v>45</v>
      </c>
      <c r="O4103" s="11">
        <v>2019</v>
      </c>
      <c r="P4103" s="11" t="s">
        <v>154</v>
      </c>
      <c r="Q4103" s="11" t="s">
        <v>154</v>
      </c>
      <c r="R4103" s="11" t="s">
        <v>259</v>
      </c>
      <c r="S4103" s="11" t="s">
        <v>104</v>
      </c>
      <c r="T4103" s="11">
        <v>1314</v>
      </c>
      <c r="U4103" s="11" t="str">
        <f>IF(ISERROR(VLOOKUP(I4103,'BACK INFO'!F:F,1,0)),IF(ISERROR(VLOOKUP(I4103,'BACK INFO'!H:H,1,0)),K4103,'BACK INFO'!$H$1),'BACK INFO'!$G$1)</f>
        <v>BILL MILLER AND COMPANY</v>
      </c>
    </row>
    <row r="4104" spans="1:21" s="11" customFormat="1" x14ac:dyDescent="0.35">
      <c r="A4104" s="11" t="s">
        <v>94</v>
      </c>
      <c r="B4104" s="11">
        <v>2019</v>
      </c>
      <c r="C4104" s="11">
        <v>5</v>
      </c>
      <c r="D4104" s="11" t="s">
        <v>95</v>
      </c>
      <c r="E4104" s="11" t="s">
        <v>96</v>
      </c>
      <c r="F4104" s="11" t="s">
        <v>700</v>
      </c>
      <c r="G4104" s="11" t="s">
        <v>259</v>
      </c>
      <c r="H4104" s="11" t="s">
        <v>98</v>
      </c>
      <c r="I4104" s="11" t="s">
        <v>556</v>
      </c>
      <c r="J4104" s="11" t="s">
        <v>99</v>
      </c>
      <c r="K4104" s="11" t="s">
        <v>71</v>
      </c>
      <c r="L4104" s="11" t="s">
        <v>159</v>
      </c>
      <c r="M4104" s="11" t="s">
        <v>101</v>
      </c>
      <c r="N4104" s="11">
        <v>44</v>
      </c>
      <c r="O4104" s="11">
        <v>2019</v>
      </c>
      <c r="P4104" s="11" t="s">
        <v>154</v>
      </c>
      <c r="Q4104" s="11" t="s">
        <v>154</v>
      </c>
      <c r="R4104" s="11" t="s">
        <v>259</v>
      </c>
      <c r="S4104" s="11" t="s">
        <v>104</v>
      </c>
      <c r="T4104" s="11">
        <v>1397</v>
      </c>
      <c r="U4104" s="11" t="str">
        <f>IF(ISERROR(VLOOKUP(I4104,'BACK INFO'!F:F,1,0)),IF(ISERROR(VLOOKUP(I4104,'BACK INFO'!H:H,1,0)),K4104,'BACK INFO'!$H$1),'BACK INFO'!$G$1)</f>
        <v>HOLLY SALES INC.</v>
      </c>
    </row>
    <row r="4105" spans="1:21" s="11" customFormat="1" x14ac:dyDescent="0.35">
      <c r="A4105" s="11" t="s">
        <v>94</v>
      </c>
      <c r="B4105" s="11">
        <v>2019</v>
      </c>
      <c r="C4105" s="11">
        <v>5</v>
      </c>
      <c r="D4105" s="11" t="s">
        <v>95</v>
      </c>
      <c r="E4105" s="11" t="s">
        <v>96</v>
      </c>
      <c r="F4105" s="11" t="s">
        <v>700</v>
      </c>
      <c r="G4105" s="11" t="s">
        <v>259</v>
      </c>
      <c r="H4105" s="11" t="s">
        <v>98</v>
      </c>
      <c r="I4105" s="11" t="s">
        <v>643</v>
      </c>
      <c r="J4105" s="11" t="s">
        <v>99</v>
      </c>
      <c r="K4105" s="11" t="s">
        <v>71</v>
      </c>
      <c r="L4105" s="11" t="s">
        <v>319</v>
      </c>
      <c r="M4105" s="11" t="s">
        <v>101</v>
      </c>
      <c r="N4105" s="11">
        <v>31</v>
      </c>
      <c r="O4105" s="11">
        <v>2019</v>
      </c>
      <c r="P4105" s="11" t="s">
        <v>154</v>
      </c>
      <c r="Q4105" s="11" t="s">
        <v>154</v>
      </c>
      <c r="R4105" s="11" t="s">
        <v>259</v>
      </c>
      <c r="S4105" s="11" t="s">
        <v>104</v>
      </c>
      <c r="T4105" s="11">
        <v>925</v>
      </c>
      <c r="U4105" s="11" t="str">
        <f>IF(ISERROR(VLOOKUP(I4105,'BACK INFO'!F:F,1,0)),IF(ISERROR(VLOOKUP(I4105,'BACK INFO'!H:H,1,0)),K4105,'BACK INFO'!$H$1),'BACK INFO'!$G$1)</f>
        <v>HOLLY SALES INC.</v>
      </c>
    </row>
    <row r="4106" spans="1:21" s="11" customFormat="1" x14ac:dyDescent="0.35">
      <c r="A4106" s="11" t="s">
        <v>94</v>
      </c>
      <c r="B4106" s="11">
        <v>2019</v>
      </c>
      <c r="C4106" s="11">
        <v>5</v>
      </c>
      <c r="D4106" s="11" t="s">
        <v>95</v>
      </c>
      <c r="E4106" s="11" t="s">
        <v>96</v>
      </c>
      <c r="F4106" s="11" t="s">
        <v>700</v>
      </c>
      <c r="G4106" s="11" t="s">
        <v>259</v>
      </c>
      <c r="H4106" s="11" t="s">
        <v>98</v>
      </c>
      <c r="I4106" s="11" t="s">
        <v>609</v>
      </c>
      <c r="J4106" s="11" t="s">
        <v>99</v>
      </c>
      <c r="K4106" s="11" t="s">
        <v>67</v>
      </c>
      <c r="L4106" s="11" t="s">
        <v>237</v>
      </c>
      <c r="M4106" s="11" t="s">
        <v>101</v>
      </c>
      <c r="N4106" s="11">
        <v>56</v>
      </c>
      <c r="O4106" s="11">
        <v>2019</v>
      </c>
      <c r="P4106" s="11" t="s">
        <v>154</v>
      </c>
      <c r="Q4106" s="11" t="s">
        <v>154</v>
      </c>
      <c r="R4106" s="11" t="s">
        <v>259</v>
      </c>
      <c r="S4106" s="11" t="s">
        <v>104</v>
      </c>
      <c r="T4106" s="11">
        <v>1720</v>
      </c>
      <c r="U4106" s="11" t="str">
        <f>IF(ISERROR(VLOOKUP(I4106,'BACK INFO'!F:F,1,0)),IF(ISERROR(VLOOKUP(I4106,'BACK INFO'!H:H,1,0)),K4106,'BACK INFO'!$H$1),'BACK INFO'!$G$1)</f>
        <v>ANITA M. HOPKINS</v>
      </c>
    </row>
    <row r="4107" spans="1:21" s="11" customFormat="1" x14ac:dyDescent="0.35">
      <c r="A4107" s="11" t="s">
        <v>94</v>
      </c>
      <c r="B4107" s="11">
        <v>2019</v>
      </c>
      <c r="C4107" s="11">
        <v>5</v>
      </c>
      <c r="D4107" s="11" t="s">
        <v>95</v>
      </c>
      <c r="E4107" s="11" t="s">
        <v>96</v>
      </c>
      <c r="F4107" s="11" t="s">
        <v>700</v>
      </c>
      <c r="G4107" s="11" t="s">
        <v>259</v>
      </c>
      <c r="H4107" s="11" t="s">
        <v>98</v>
      </c>
      <c r="I4107" s="11" t="s">
        <v>636</v>
      </c>
      <c r="J4107" s="11" t="s">
        <v>99</v>
      </c>
      <c r="K4107" s="11" t="s">
        <v>67</v>
      </c>
      <c r="L4107" s="11" t="s">
        <v>108</v>
      </c>
      <c r="M4107" s="11" t="s">
        <v>101</v>
      </c>
      <c r="N4107" s="11">
        <v>25</v>
      </c>
      <c r="O4107" s="11">
        <v>2019</v>
      </c>
      <c r="P4107" s="11" t="s">
        <v>154</v>
      </c>
      <c r="Q4107" s="11" t="s">
        <v>154</v>
      </c>
      <c r="R4107" s="11" t="s">
        <v>259</v>
      </c>
      <c r="S4107" s="11" t="s">
        <v>104</v>
      </c>
      <c r="T4107" s="11">
        <v>775</v>
      </c>
      <c r="U4107" s="11" t="str">
        <f>IF(ISERROR(VLOOKUP(I4107,'BACK INFO'!F:F,1,0)),IF(ISERROR(VLOOKUP(I4107,'BACK INFO'!H:H,1,0)),K4107,'BACK INFO'!$H$1),'BACK INFO'!$G$1)</f>
        <v>ANITA M. HOPKINS</v>
      </c>
    </row>
    <row r="4108" spans="1:21" s="11" customFormat="1" x14ac:dyDescent="0.35">
      <c r="A4108" s="11" t="s">
        <v>94</v>
      </c>
      <c r="B4108" s="11">
        <v>2019</v>
      </c>
      <c r="C4108" s="11">
        <v>5</v>
      </c>
      <c r="D4108" s="11" t="s">
        <v>95</v>
      </c>
      <c r="E4108" s="11" t="s">
        <v>96</v>
      </c>
      <c r="F4108" s="11" t="s">
        <v>700</v>
      </c>
      <c r="G4108" s="11" t="s">
        <v>259</v>
      </c>
      <c r="H4108" s="11" t="s">
        <v>98</v>
      </c>
      <c r="I4108" s="11" t="s">
        <v>179</v>
      </c>
      <c r="J4108" s="11" t="s">
        <v>99</v>
      </c>
      <c r="K4108" s="11" t="s">
        <v>67</v>
      </c>
      <c r="L4108" s="11" t="s">
        <v>108</v>
      </c>
      <c r="M4108" s="11" t="s">
        <v>101</v>
      </c>
      <c r="N4108" s="11">
        <v>40</v>
      </c>
      <c r="O4108" s="11">
        <v>2019</v>
      </c>
      <c r="P4108" s="11" t="s">
        <v>154</v>
      </c>
      <c r="Q4108" s="11" t="s">
        <v>154</v>
      </c>
      <c r="R4108" s="11" t="s">
        <v>259</v>
      </c>
      <c r="S4108" s="11" t="s">
        <v>104</v>
      </c>
      <c r="T4108" s="11">
        <v>1192</v>
      </c>
      <c r="U4108" s="11" t="str">
        <f>IF(ISERROR(VLOOKUP(I4108,'BACK INFO'!F:F,1,0)),IF(ISERROR(VLOOKUP(I4108,'BACK INFO'!H:H,1,0)),K4108,'BACK INFO'!$H$1),'BACK INFO'!$G$1)</f>
        <v>ANITA M. HOPKINS</v>
      </c>
    </row>
    <row r="4109" spans="1:21" s="11" customFormat="1" x14ac:dyDescent="0.35">
      <c r="A4109" s="11" t="s">
        <v>94</v>
      </c>
      <c r="B4109" s="11">
        <v>2019</v>
      </c>
      <c r="C4109" s="11">
        <v>5</v>
      </c>
      <c r="D4109" s="11" t="s">
        <v>95</v>
      </c>
      <c r="E4109" s="11" t="s">
        <v>96</v>
      </c>
      <c r="F4109" s="11" t="s">
        <v>700</v>
      </c>
      <c r="G4109" s="11" t="s">
        <v>259</v>
      </c>
      <c r="H4109" s="11" t="s">
        <v>98</v>
      </c>
      <c r="I4109" s="11" t="s">
        <v>644</v>
      </c>
      <c r="J4109" s="11" t="s">
        <v>99</v>
      </c>
      <c r="K4109" s="11" t="s">
        <v>71</v>
      </c>
      <c r="L4109" s="11" t="s">
        <v>159</v>
      </c>
      <c r="M4109" s="11" t="s">
        <v>101</v>
      </c>
      <c r="N4109" s="11">
        <v>36</v>
      </c>
      <c r="O4109" s="11">
        <v>2019</v>
      </c>
      <c r="P4109" s="11" t="s">
        <v>154</v>
      </c>
      <c r="Q4109" s="11" t="s">
        <v>154</v>
      </c>
      <c r="R4109" s="11" t="s">
        <v>259</v>
      </c>
      <c r="S4109" s="11" t="s">
        <v>104</v>
      </c>
      <c r="T4109" s="11">
        <v>1416</v>
      </c>
      <c r="U4109" s="11" t="str">
        <f>IF(ISERROR(VLOOKUP(I4109,'BACK INFO'!F:F,1,0)),IF(ISERROR(VLOOKUP(I4109,'BACK INFO'!H:H,1,0)),K4109,'BACK INFO'!$H$1),'BACK INFO'!$G$1)</f>
        <v>HOLLY SALES INC.</v>
      </c>
    </row>
    <row r="4110" spans="1:21" s="11" customFormat="1" x14ac:dyDescent="0.35">
      <c r="A4110" s="11" t="s">
        <v>94</v>
      </c>
      <c r="B4110" s="11">
        <v>2019</v>
      </c>
      <c r="C4110" s="11">
        <v>5</v>
      </c>
      <c r="D4110" s="11" t="s">
        <v>95</v>
      </c>
      <c r="E4110" s="11" t="s">
        <v>96</v>
      </c>
      <c r="F4110" s="11" t="s">
        <v>700</v>
      </c>
      <c r="G4110" s="11" t="s">
        <v>259</v>
      </c>
      <c r="H4110" s="11" t="s">
        <v>98</v>
      </c>
      <c r="I4110" s="11" t="s">
        <v>180</v>
      </c>
      <c r="J4110" s="11" t="s">
        <v>99</v>
      </c>
      <c r="K4110" s="11" t="s">
        <v>71</v>
      </c>
      <c r="L4110" s="11" t="s">
        <v>169</v>
      </c>
      <c r="M4110" s="11" t="s">
        <v>101</v>
      </c>
      <c r="N4110" s="11">
        <v>85</v>
      </c>
      <c r="O4110" s="11">
        <v>2019</v>
      </c>
      <c r="P4110" s="11" t="s">
        <v>154</v>
      </c>
      <c r="Q4110" s="11" t="s">
        <v>154</v>
      </c>
      <c r="R4110" s="11" t="s">
        <v>259</v>
      </c>
      <c r="S4110" s="11" t="s">
        <v>104</v>
      </c>
      <c r="T4110" s="11">
        <v>2641</v>
      </c>
      <c r="U4110" s="11" t="str">
        <f>IF(ISERROR(VLOOKUP(I4110,'BACK INFO'!F:F,1,0)),IF(ISERROR(VLOOKUP(I4110,'BACK INFO'!H:H,1,0)),K4110,'BACK INFO'!$H$1),'BACK INFO'!$G$1)</f>
        <v>HOLLY SALES INC.</v>
      </c>
    </row>
    <row r="4111" spans="1:21" s="11" customFormat="1" x14ac:dyDescent="0.35">
      <c r="A4111" s="11" t="s">
        <v>94</v>
      </c>
      <c r="B4111" s="11">
        <v>2019</v>
      </c>
      <c r="C4111" s="11">
        <v>5</v>
      </c>
      <c r="D4111" s="11" t="s">
        <v>95</v>
      </c>
      <c r="E4111" s="11" t="s">
        <v>96</v>
      </c>
      <c r="F4111" s="11" t="s">
        <v>700</v>
      </c>
      <c r="G4111" s="11" t="s">
        <v>259</v>
      </c>
      <c r="H4111" s="11" t="s">
        <v>98</v>
      </c>
      <c r="I4111" s="11" t="s">
        <v>238</v>
      </c>
      <c r="J4111" s="11" t="s">
        <v>120</v>
      </c>
      <c r="K4111" s="11" t="s">
        <v>68</v>
      </c>
      <c r="L4111" s="11" t="s">
        <v>129</v>
      </c>
      <c r="M4111" s="11" t="s">
        <v>122</v>
      </c>
      <c r="N4111" s="11">
        <v>104</v>
      </c>
      <c r="O4111" s="11">
        <v>2019</v>
      </c>
      <c r="P4111" s="11" t="s">
        <v>154</v>
      </c>
      <c r="Q4111" s="11" t="s">
        <v>154</v>
      </c>
      <c r="R4111" s="11" t="s">
        <v>259</v>
      </c>
      <c r="S4111" s="11" t="s">
        <v>104</v>
      </c>
      <c r="T4111" s="11">
        <v>2970.5165151851011</v>
      </c>
      <c r="U4111" s="11" t="str">
        <f>IF(ISERROR(VLOOKUP(I4111,'BACK INFO'!F:F,1,0)),IF(ISERROR(VLOOKUP(I4111,'BACK INFO'!H:H,1,0)),K4111,'BACK INFO'!$H$1),'BACK INFO'!$G$1)</f>
        <v>STEPHANIE VITALI</v>
      </c>
    </row>
    <row r="4112" spans="1:21" s="11" customFormat="1" x14ac:dyDescent="0.35">
      <c r="A4112" s="11" t="s">
        <v>94</v>
      </c>
      <c r="B4112" s="11">
        <v>2019</v>
      </c>
      <c r="C4112" s="11">
        <v>5</v>
      </c>
      <c r="D4112" s="11" t="s">
        <v>95</v>
      </c>
      <c r="E4112" s="11" t="s">
        <v>96</v>
      </c>
      <c r="F4112" s="11" t="s">
        <v>700</v>
      </c>
      <c r="G4112" s="11" t="s">
        <v>259</v>
      </c>
      <c r="H4112" s="11" t="s">
        <v>98</v>
      </c>
      <c r="I4112" s="11" t="s">
        <v>645</v>
      </c>
      <c r="J4112" s="11" t="s">
        <v>99</v>
      </c>
      <c r="K4112" s="11" t="s">
        <v>67</v>
      </c>
      <c r="L4112" s="11" t="s">
        <v>116</v>
      </c>
      <c r="M4112" s="11" t="s">
        <v>101</v>
      </c>
      <c r="N4112" s="11">
        <v>39</v>
      </c>
      <c r="O4112" s="11">
        <v>2019</v>
      </c>
      <c r="P4112" s="11" t="s">
        <v>154</v>
      </c>
      <c r="Q4112" s="11" t="s">
        <v>154</v>
      </c>
      <c r="R4112" s="11" t="s">
        <v>259</v>
      </c>
      <c r="S4112" s="11" t="s">
        <v>104</v>
      </c>
      <c r="T4112" s="11">
        <v>1150</v>
      </c>
      <c r="U4112" s="11" t="str">
        <f>IF(ISERROR(VLOOKUP(I4112,'BACK INFO'!F:F,1,0)),IF(ISERROR(VLOOKUP(I4112,'BACK INFO'!H:H,1,0)),K4112,'BACK INFO'!$H$1),'BACK INFO'!$G$1)</f>
        <v>ANITA M. HOPKINS</v>
      </c>
    </row>
    <row r="4113" spans="1:21" s="11" customFormat="1" x14ac:dyDescent="0.35">
      <c r="A4113" s="11" t="s">
        <v>94</v>
      </c>
      <c r="B4113" s="11">
        <v>2019</v>
      </c>
      <c r="C4113" s="11">
        <v>5</v>
      </c>
      <c r="D4113" s="11" t="s">
        <v>95</v>
      </c>
      <c r="E4113" s="11" t="s">
        <v>96</v>
      </c>
      <c r="F4113" s="11" t="s">
        <v>700</v>
      </c>
      <c r="G4113" s="11" t="s">
        <v>259</v>
      </c>
      <c r="H4113" s="11" t="s">
        <v>98</v>
      </c>
      <c r="I4113" s="11" t="s">
        <v>646</v>
      </c>
      <c r="J4113" s="11" t="s">
        <v>99</v>
      </c>
      <c r="K4113" s="11" t="s">
        <v>67</v>
      </c>
      <c r="L4113" s="11" t="s">
        <v>108</v>
      </c>
      <c r="M4113" s="11" t="s">
        <v>101</v>
      </c>
      <c r="N4113" s="11">
        <v>53</v>
      </c>
      <c r="O4113" s="11">
        <v>2019</v>
      </c>
      <c r="P4113" s="11" t="s">
        <v>154</v>
      </c>
      <c r="Q4113" s="11" t="s">
        <v>154</v>
      </c>
      <c r="R4113" s="11" t="s">
        <v>259</v>
      </c>
      <c r="S4113" s="11" t="s">
        <v>104</v>
      </c>
      <c r="T4113" s="11">
        <v>1714</v>
      </c>
      <c r="U4113" s="11" t="str">
        <f>IF(ISERROR(VLOOKUP(I4113,'BACK INFO'!F:F,1,0)),IF(ISERROR(VLOOKUP(I4113,'BACK INFO'!H:H,1,0)),K4113,'BACK INFO'!$H$1),'BACK INFO'!$G$1)</f>
        <v>ANITA M. HOPKINS</v>
      </c>
    </row>
    <row r="4114" spans="1:21" s="11" customFormat="1" x14ac:dyDescent="0.35">
      <c r="A4114" s="11" t="s">
        <v>94</v>
      </c>
      <c r="B4114" s="11">
        <v>2019</v>
      </c>
      <c r="C4114" s="11">
        <v>5</v>
      </c>
      <c r="D4114" s="11" t="s">
        <v>95</v>
      </c>
      <c r="E4114" s="11" t="s">
        <v>96</v>
      </c>
      <c r="F4114" s="11" t="s">
        <v>700</v>
      </c>
      <c r="G4114" s="11" t="s">
        <v>259</v>
      </c>
      <c r="H4114" s="11" t="s">
        <v>98</v>
      </c>
      <c r="I4114" s="11" t="s">
        <v>205</v>
      </c>
      <c r="J4114" s="11" t="s">
        <v>99</v>
      </c>
      <c r="K4114" s="11" t="s">
        <v>67</v>
      </c>
      <c r="L4114" s="11" t="s">
        <v>133</v>
      </c>
      <c r="M4114" s="11" t="s">
        <v>101</v>
      </c>
      <c r="N4114" s="11">
        <v>60</v>
      </c>
      <c r="O4114" s="11">
        <v>2019</v>
      </c>
      <c r="P4114" s="11" t="s">
        <v>154</v>
      </c>
      <c r="Q4114" s="11" t="s">
        <v>154</v>
      </c>
      <c r="R4114" s="11" t="s">
        <v>259</v>
      </c>
      <c r="S4114" s="11" t="s">
        <v>104</v>
      </c>
      <c r="T4114" s="11">
        <v>1969</v>
      </c>
      <c r="U4114" s="11" t="str">
        <f>IF(ISERROR(VLOOKUP(I4114,'BACK INFO'!F:F,1,0)),IF(ISERROR(VLOOKUP(I4114,'BACK INFO'!H:H,1,0)),K4114,'BACK INFO'!$H$1),'BACK INFO'!$G$1)</f>
        <v>ANITA M. HOPKINS</v>
      </c>
    </row>
    <row r="4115" spans="1:21" s="11" customFormat="1" x14ac:dyDescent="0.35">
      <c r="A4115" s="11" t="s">
        <v>94</v>
      </c>
      <c r="B4115" s="11">
        <v>2019</v>
      </c>
      <c r="C4115" s="11">
        <v>5</v>
      </c>
      <c r="D4115" s="11" t="s">
        <v>95</v>
      </c>
      <c r="E4115" s="11" t="s">
        <v>96</v>
      </c>
      <c r="F4115" s="11" t="s">
        <v>700</v>
      </c>
      <c r="G4115" s="11" t="s">
        <v>259</v>
      </c>
      <c r="H4115" s="11" t="s">
        <v>98</v>
      </c>
      <c r="I4115" s="11" t="s">
        <v>647</v>
      </c>
      <c r="J4115" s="11" t="s">
        <v>120</v>
      </c>
      <c r="K4115" s="11" t="s">
        <v>68</v>
      </c>
      <c r="L4115" s="11" t="s">
        <v>129</v>
      </c>
      <c r="M4115" s="11" t="s">
        <v>122</v>
      </c>
      <c r="N4115" s="11">
        <v>36</v>
      </c>
      <c r="O4115" s="11">
        <v>2019</v>
      </c>
      <c r="P4115" s="11" t="s">
        <v>154</v>
      </c>
      <c r="Q4115" s="11" t="s">
        <v>154</v>
      </c>
      <c r="R4115" s="11" t="s">
        <v>259</v>
      </c>
      <c r="S4115" s="11" t="s">
        <v>104</v>
      </c>
      <c r="T4115" s="11">
        <v>1017.5127466193753</v>
      </c>
      <c r="U4115" s="11" t="str">
        <f>IF(ISERROR(VLOOKUP(I4115,'BACK INFO'!F:F,1,0)),IF(ISERROR(VLOOKUP(I4115,'BACK INFO'!H:H,1,0)),K4115,'BACK INFO'!$H$1),'BACK INFO'!$G$1)</f>
        <v>STEPHANIE VITALI</v>
      </c>
    </row>
    <row r="4116" spans="1:21" s="11" customFormat="1" x14ac:dyDescent="0.35">
      <c r="A4116" s="11" t="s">
        <v>94</v>
      </c>
      <c r="B4116" s="11">
        <v>2019</v>
      </c>
      <c r="C4116" s="11">
        <v>5</v>
      </c>
      <c r="D4116" s="11" t="s">
        <v>95</v>
      </c>
      <c r="E4116" s="11" t="s">
        <v>96</v>
      </c>
      <c r="F4116" s="11" t="s">
        <v>700</v>
      </c>
      <c r="G4116" s="11" t="s">
        <v>259</v>
      </c>
      <c r="H4116" s="11" t="s">
        <v>98</v>
      </c>
      <c r="I4116" s="11" t="s">
        <v>585</v>
      </c>
      <c r="J4116" s="11" t="s">
        <v>99</v>
      </c>
      <c r="K4116" s="11" t="s">
        <v>75</v>
      </c>
      <c r="L4116" s="11" t="s">
        <v>165</v>
      </c>
      <c r="M4116" s="11" t="s">
        <v>101</v>
      </c>
      <c r="N4116" s="11">
        <v>10</v>
      </c>
      <c r="O4116" s="11">
        <v>2019</v>
      </c>
      <c r="P4116" s="11" t="s">
        <v>154</v>
      </c>
      <c r="Q4116" s="11" t="s">
        <v>154</v>
      </c>
      <c r="R4116" s="11" t="s">
        <v>259</v>
      </c>
      <c r="S4116" s="11" t="s">
        <v>104</v>
      </c>
      <c r="T4116" s="11">
        <v>274</v>
      </c>
      <c r="U4116" s="11" t="str">
        <f>IF(ISERROR(VLOOKUP(I4116,'BACK INFO'!F:F,1,0)),IF(ISERROR(VLOOKUP(I4116,'BACK INFO'!H:H,1,0)),K4116,'BACK INFO'!$H$1),'BACK INFO'!$G$1)</f>
        <v>LAURA BONG</v>
      </c>
    </row>
    <row r="4117" spans="1:21" s="11" customFormat="1" x14ac:dyDescent="0.35">
      <c r="A4117" s="11" t="s">
        <v>94</v>
      </c>
      <c r="B4117" s="11">
        <v>2019</v>
      </c>
      <c r="C4117" s="11">
        <v>5</v>
      </c>
      <c r="D4117" s="11" t="s">
        <v>95</v>
      </c>
      <c r="E4117" s="11" t="s">
        <v>96</v>
      </c>
      <c r="F4117" s="11" t="s">
        <v>700</v>
      </c>
      <c r="G4117" s="11" t="s">
        <v>259</v>
      </c>
      <c r="H4117" s="11" t="s">
        <v>98</v>
      </c>
      <c r="I4117" s="11" t="s">
        <v>648</v>
      </c>
      <c r="J4117" s="11" t="s">
        <v>99</v>
      </c>
      <c r="K4117" s="11" t="s">
        <v>67</v>
      </c>
      <c r="L4117" s="11" t="s">
        <v>211</v>
      </c>
      <c r="M4117" s="11" t="s">
        <v>101</v>
      </c>
      <c r="N4117" s="11">
        <v>34</v>
      </c>
      <c r="O4117" s="11">
        <v>2019</v>
      </c>
      <c r="P4117" s="11" t="s">
        <v>154</v>
      </c>
      <c r="Q4117" s="11" t="s">
        <v>154</v>
      </c>
      <c r="R4117" s="11" t="s">
        <v>259</v>
      </c>
      <c r="S4117" s="11" t="s">
        <v>104</v>
      </c>
      <c r="T4117" s="11">
        <v>1013</v>
      </c>
      <c r="U4117" s="11" t="str">
        <f>IF(ISERROR(VLOOKUP(I4117,'BACK INFO'!F:F,1,0)),IF(ISERROR(VLOOKUP(I4117,'BACK INFO'!H:H,1,0)),K4117,'BACK INFO'!$H$1),'BACK INFO'!$G$1)</f>
        <v>ANITA M. HOPKINS</v>
      </c>
    </row>
    <row r="4118" spans="1:21" s="11" customFormat="1" x14ac:dyDescent="0.35">
      <c r="A4118" s="11" t="s">
        <v>94</v>
      </c>
      <c r="B4118" s="11">
        <v>2019</v>
      </c>
      <c r="C4118" s="11">
        <v>5</v>
      </c>
      <c r="D4118" s="11" t="s">
        <v>95</v>
      </c>
      <c r="E4118" s="11" t="s">
        <v>96</v>
      </c>
      <c r="F4118" s="11" t="s">
        <v>700</v>
      </c>
      <c r="G4118" s="11" t="s">
        <v>259</v>
      </c>
      <c r="H4118" s="11" t="s">
        <v>98</v>
      </c>
      <c r="I4118" s="11" t="s">
        <v>627</v>
      </c>
      <c r="J4118" s="11" t="s">
        <v>99</v>
      </c>
      <c r="K4118" s="11" t="s">
        <v>72</v>
      </c>
      <c r="L4118" s="11" t="s">
        <v>178</v>
      </c>
      <c r="M4118" s="11" t="s">
        <v>101</v>
      </c>
      <c r="N4118" s="11">
        <v>62</v>
      </c>
      <c r="O4118" s="11">
        <v>2019</v>
      </c>
      <c r="P4118" s="11" t="s">
        <v>154</v>
      </c>
      <c r="Q4118" s="11" t="s">
        <v>154</v>
      </c>
      <c r="R4118" s="11" t="s">
        <v>259</v>
      </c>
      <c r="S4118" s="11" t="s">
        <v>104</v>
      </c>
      <c r="T4118" s="11">
        <v>1938</v>
      </c>
      <c r="U4118" s="11" t="str">
        <f>IF(ISERROR(VLOOKUP(I4118,'BACK INFO'!F:F,1,0)),IF(ISERROR(VLOOKUP(I4118,'BACK INFO'!H:H,1,0)),K4118,'BACK INFO'!$H$1),'BACK INFO'!$G$1)</f>
        <v>BILL MILLER AND COMPANY</v>
      </c>
    </row>
    <row r="4119" spans="1:21" s="11" customFormat="1" x14ac:dyDescent="0.35">
      <c r="A4119" s="11" t="s">
        <v>94</v>
      </c>
      <c r="B4119" s="11">
        <v>2019</v>
      </c>
      <c r="C4119" s="11">
        <v>5</v>
      </c>
      <c r="D4119" s="11" t="s">
        <v>95</v>
      </c>
      <c r="E4119" s="11" t="s">
        <v>96</v>
      </c>
      <c r="F4119" s="11" t="s">
        <v>700</v>
      </c>
      <c r="G4119" s="11" t="s">
        <v>259</v>
      </c>
      <c r="H4119" s="11" t="s">
        <v>98</v>
      </c>
      <c r="I4119" s="11" t="s">
        <v>181</v>
      </c>
      <c r="J4119" s="11" t="s">
        <v>99</v>
      </c>
      <c r="K4119" s="11" t="s">
        <v>67</v>
      </c>
      <c r="L4119" s="11" t="s">
        <v>133</v>
      </c>
      <c r="M4119" s="11" t="s">
        <v>101</v>
      </c>
      <c r="N4119" s="11">
        <v>96</v>
      </c>
      <c r="O4119" s="11">
        <v>2019</v>
      </c>
      <c r="P4119" s="11" t="s">
        <v>154</v>
      </c>
      <c r="Q4119" s="11" t="s">
        <v>154</v>
      </c>
      <c r="R4119" s="11" t="s">
        <v>259</v>
      </c>
      <c r="S4119" s="11" t="s">
        <v>104</v>
      </c>
      <c r="T4119" s="11">
        <v>2734.6000000000004</v>
      </c>
      <c r="U4119" s="11" t="str">
        <f>IF(ISERROR(VLOOKUP(I4119,'BACK INFO'!F:F,1,0)),IF(ISERROR(VLOOKUP(I4119,'BACK INFO'!H:H,1,0)),K4119,'BACK INFO'!$H$1),'BACK INFO'!$G$1)</f>
        <v>ANITA M. HOPKINS</v>
      </c>
    </row>
    <row r="4120" spans="1:21" s="11" customFormat="1" x14ac:dyDescent="0.35">
      <c r="A4120" s="11" t="s">
        <v>94</v>
      </c>
      <c r="B4120" s="11">
        <v>2019</v>
      </c>
      <c r="C4120" s="11">
        <v>5</v>
      </c>
      <c r="D4120" s="11" t="s">
        <v>95</v>
      </c>
      <c r="E4120" s="11" t="s">
        <v>96</v>
      </c>
      <c r="F4120" s="11" t="s">
        <v>700</v>
      </c>
      <c r="G4120" s="11" t="s">
        <v>259</v>
      </c>
      <c r="H4120" s="11" t="s">
        <v>98</v>
      </c>
      <c r="I4120" s="11" t="s">
        <v>649</v>
      </c>
      <c r="J4120" s="11" t="s">
        <v>99</v>
      </c>
      <c r="K4120" s="11" t="s">
        <v>71</v>
      </c>
      <c r="L4120" s="11" t="s">
        <v>169</v>
      </c>
      <c r="M4120" s="11" t="s">
        <v>101</v>
      </c>
      <c r="N4120" s="11">
        <v>124</v>
      </c>
      <c r="O4120" s="11">
        <v>2019</v>
      </c>
      <c r="P4120" s="11" t="s">
        <v>154</v>
      </c>
      <c r="Q4120" s="11" t="s">
        <v>154</v>
      </c>
      <c r="R4120" s="11" t="s">
        <v>259</v>
      </c>
      <c r="S4120" s="11" t="s">
        <v>104</v>
      </c>
      <c r="T4120" s="11">
        <v>3870</v>
      </c>
      <c r="U4120" s="11" t="str">
        <f>IF(ISERROR(VLOOKUP(I4120,'BACK INFO'!F:F,1,0)),IF(ISERROR(VLOOKUP(I4120,'BACK INFO'!H:H,1,0)),K4120,'BACK INFO'!$H$1),'BACK INFO'!$G$1)</f>
        <v>HOLLY SALES INC.</v>
      </c>
    </row>
    <row r="4121" spans="1:21" s="11" customFormat="1" x14ac:dyDescent="0.35">
      <c r="A4121" s="11" t="s">
        <v>94</v>
      </c>
      <c r="B4121" s="11">
        <v>2019</v>
      </c>
      <c r="C4121" s="11">
        <v>5</v>
      </c>
      <c r="D4121" s="11" t="s">
        <v>95</v>
      </c>
      <c r="E4121" s="11" t="s">
        <v>96</v>
      </c>
      <c r="F4121" s="11" t="s">
        <v>700</v>
      </c>
      <c r="G4121" s="11" t="s">
        <v>259</v>
      </c>
      <c r="H4121" s="11" t="s">
        <v>98</v>
      </c>
      <c r="I4121" s="11" t="s">
        <v>557</v>
      </c>
      <c r="J4121" s="11" t="s">
        <v>99</v>
      </c>
      <c r="K4121" s="11" t="s">
        <v>71</v>
      </c>
      <c r="L4121" s="11" t="s">
        <v>285</v>
      </c>
      <c r="M4121" s="11" t="s">
        <v>101</v>
      </c>
      <c r="N4121" s="11">
        <v>22</v>
      </c>
      <c r="O4121" s="11">
        <v>2019</v>
      </c>
      <c r="P4121" s="11" t="s">
        <v>154</v>
      </c>
      <c r="Q4121" s="11" t="s">
        <v>154</v>
      </c>
      <c r="R4121" s="11" t="s">
        <v>259</v>
      </c>
      <c r="S4121" s="11" t="s">
        <v>104</v>
      </c>
      <c r="T4121" s="11">
        <v>666</v>
      </c>
      <c r="U4121" s="11" t="str">
        <f>IF(ISERROR(VLOOKUP(I4121,'BACK INFO'!F:F,1,0)),IF(ISERROR(VLOOKUP(I4121,'BACK INFO'!H:H,1,0)),K4121,'BACK INFO'!$H$1),'BACK INFO'!$G$1)</f>
        <v>HOLLY SALES INC.</v>
      </c>
    </row>
    <row r="4122" spans="1:21" s="11" customFormat="1" x14ac:dyDescent="0.35">
      <c r="A4122" s="11" t="s">
        <v>94</v>
      </c>
      <c r="B4122" s="11">
        <v>2019</v>
      </c>
      <c r="C4122" s="11">
        <v>5</v>
      </c>
      <c r="D4122" s="11" t="s">
        <v>95</v>
      </c>
      <c r="E4122" s="11" t="s">
        <v>96</v>
      </c>
      <c r="F4122" s="11" t="s">
        <v>700</v>
      </c>
      <c r="G4122" s="11" t="s">
        <v>259</v>
      </c>
      <c r="H4122" s="11" t="s">
        <v>98</v>
      </c>
      <c r="I4122" s="11" t="s">
        <v>650</v>
      </c>
      <c r="J4122" s="11" t="s">
        <v>99</v>
      </c>
      <c r="K4122" s="11" t="s">
        <v>67</v>
      </c>
      <c r="L4122" s="11" t="s">
        <v>116</v>
      </c>
      <c r="M4122" s="11" t="s">
        <v>101</v>
      </c>
      <c r="N4122" s="11">
        <v>68</v>
      </c>
      <c r="O4122" s="11">
        <v>2019</v>
      </c>
      <c r="P4122" s="11" t="s">
        <v>154</v>
      </c>
      <c r="Q4122" s="11" t="s">
        <v>154</v>
      </c>
      <c r="R4122" s="11" t="s">
        <v>259</v>
      </c>
      <c r="S4122" s="11" t="s">
        <v>104</v>
      </c>
      <c r="T4122" s="11">
        <v>2058</v>
      </c>
      <c r="U4122" s="11" t="str">
        <f>IF(ISERROR(VLOOKUP(I4122,'BACK INFO'!F:F,1,0)),IF(ISERROR(VLOOKUP(I4122,'BACK INFO'!H:H,1,0)),K4122,'BACK INFO'!$H$1),'BACK INFO'!$G$1)</f>
        <v>ANITA M. HOPKINS</v>
      </c>
    </row>
    <row r="4123" spans="1:21" s="11" customFormat="1" x14ac:dyDescent="0.35">
      <c r="A4123" s="11" t="s">
        <v>94</v>
      </c>
      <c r="B4123" s="11">
        <v>2019</v>
      </c>
      <c r="C4123" s="11">
        <v>5</v>
      </c>
      <c r="D4123" s="11" t="s">
        <v>95</v>
      </c>
      <c r="E4123" s="11" t="s">
        <v>96</v>
      </c>
      <c r="F4123" s="11" t="s">
        <v>700</v>
      </c>
      <c r="G4123" s="11" t="s">
        <v>259</v>
      </c>
      <c r="H4123" s="11" t="s">
        <v>98</v>
      </c>
      <c r="I4123" s="11" t="s">
        <v>198</v>
      </c>
      <c r="J4123" s="11" t="s">
        <v>99</v>
      </c>
      <c r="K4123" s="11" t="s">
        <v>74</v>
      </c>
      <c r="L4123" s="11" t="s">
        <v>199</v>
      </c>
      <c r="M4123" s="11" t="s">
        <v>101</v>
      </c>
      <c r="N4123" s="11">
        <v>25</v>
      </c>
      <c r="O4123" s="11">
        <v>2019</v>
      </c>
      <c r="P4123" s="11" t="s">
        <v>154</v>
      </c>
      <c r="Q4123" s="11" t="s">
        <v>154</v>
      </c>
      <c r="R4123" s="11" t="s">
        <v>259</v>
      </c>
      <c r="S4123" s="11" t="s">
        <v>104</v>
      </c>
      <c r="T4123" s="11">
        <v>914</v>
      </c>
      <c r="U4123" s="11" t="str">
        <f>IF(ISERROR(VLOOKUP(I4123,'BACK INFO'!F:F,1,0)),IF(ISERROR(VLOOKUP(I4123,'BACK INFO'!H:H,1,0)),K4123,'BACK INFO'!$H$1),'BACK INFO'!$G$1)</f>
        <v>DENISE ARNETT</v>
      </c>
    </row>
    <row r="4124" spans="1:21" s="11" customFormat="1" x14ac:dyDescent="0.35">
      <c r="A4124" s="11" t="s">
        <v>94</v>
      </c>
      <c r="B4124" s="11">
        <v>2019</v>
      </c>
      <c r="C4124" s="11">
        <v>5</v>
      </c>
      <c r="D4124" s="11" t="s">
        <v>95</v>
      </c>
      <c r="E4124" s="11" t="s">
        <v>96</v>
      </c>
      <c r="F4124" s="11" t="s">
        <v>700</v>
      </c>
      <c r="G4124" s="11" t="s">
        <v>259</v>
      </c>
      <c r="H4124" s="11" t="s">
        <v>98</v>
      </c>
      <c r="I4124" s="11" t="s">
        <v>302</v>
      </c>
      <c r="J4124" s="11" t="s">
        <v>99</v>
      </c>
      <c r="K4124" s="11" t="s">
        <v>71</v>
      </c>
      <c r="L4124" s="11" t="s">
        <v>216</v>
      </c>
      <c r="M4124" s="11" t="s">
        <v>101</v>
      </c>
      <c r="N4124" s="11">
        <v>28</v>
      </c>
      <c r="O4124" s="11">
        <v>2019</v>
      </c>
      <c r="P4124" s="11" t="s">
        <v>154</v>
      </c>
      <c r="Q4124" s="11" t="s">
        <v>154</v>
      </c>
      <c r="R4124" s="11" t="s">
        <v>259</v>
      </c>
      <c r="S4124" s="11" t="s">
        <v>104</v>
      </c>
      <c r="T4124" s="11">
        <v>843</v>
      </c>
      <c r="U4124" s="11" t="str">
        <f>IF(ISERROR(VLOOKUP(I4124,'BACK INFO'!F:F,1,0)),IF(ISERROR(VLOOKUP(I4124,'BACK INFO'!H:H,1,0)),K4124,'BACK INFO'!$H$1),'BACK INFO'!$G$1)</f>
        <v>HOLLY SALES INC.</v>
      </c>
    </row>
    <row r="4125" spans="1:21" s="11" customFormat="1" x14ac:dyDescent="0.35">
      <c r="A4125" s="11" t="s">
        <v>94</v>
      </c>
      <c r="B4125" s="11">
        <v>2019</v>
      </c>
      <c r="C4125" s="11">
        <v>5</v>
      </c>
      <c r="D4125" s="11" t="s">
        <v>95</v>
      </c>
      <c r="E4125" s="11" t="s">
        <v>96</v>
      </c>
      <c r="F4125" s="11" t="s">
        <v>700</v>
      </c>
      <c r="G4125" s="11" t="s">
        <v>259</v>
      </c>
      <c r="H4125" s="11" t="s">
        <v>98</v>
      </c>
      <c r="I4125" s="11" t="s">
        <v>386</v>
      </c>
      <c r="J4125" s="11" t="s">
        <v>99</v>
      </c>
      <c r="K4125" s="11" t="s">
        <v>72</v>
      </c>
      <c r="L4125" s="11" t="s">
        <v>114</v>
      </c>
      <c r="M4125" s="11" t="s">
        <v>101</v>
      </c>
      <c r="N4125" s="11">
        <v>13</v>
      </c>
      <c r="O4125" s="11">
        <v>2019</v>
      </c>
      <c r="P4125" s="11" t="s">
        <v>154</v>
      </c>
      <c r="Q4125" s="11" t="s">
        <v>154</v>
      </c>
      <c r="R4125" s="11" t="s">
        <v>259</v>
      </c>
      <c r="S4125" s="11" t="s">
        <v>104</v>
      </c>
      <c r="T4125" s="11">
        <v>380</v>
      </c>
      <c r="U4125" s="11" t="str">
        <f>IF(ISERROR(VLOOKUP(I4125,'BACK INFO'!F:F,1,0)),IF(ISERROR(VLOOKUP(I4125,'BACK INFO'!H:H,1,0)),K4125,'BACK INFO'!$H$1),'BACK INFO'!$G$1)</f>
        <v>BILL MILLER AND COMPANY</v>
      </c>
    </row>
    <row r="4126" spans="1:21" s="11" customFormat="1" x14ac:dyDescent="0.35">
      <c r="A4126" s="11" t="s">
        <v>94</v>
      </c>
      <c r="B4126" s="11">
        <v>2019</v>
      </c>
      <c r="C4126" s="11">
        <v>5</v>
      </c>
      <c r="D4126" s="11" t="s">
        <v>95</v>
      </c>
      <c r="E4126" s="11" t="s">
        <v>96</v>
      </c>
      <c r="F4126" s="11" t="s">
        <v>700</v>
      </c>
      <c r="G4126" s="11" t="s">
        <v>259</v>
      </c>
      <c r="H4126" s="11" t="s">
        <v>98</v>
      </c>
      <c r="I4126" s="11" t="s">
        <v>481</v>
      </c>
      <c r="J4126" s="11" t="s">
        <v>99</v>
      </c>
      <c r="K4126" s="11" t="s">
        <v>74</v>
      </c>
      <c r="L4126" s="11" t="s">
        <v>199</v>
      </c>
      <c r="M4126" s="11" t="s">
        <v>101</v>
      </c>
      <c r="N4126" s="11">
        <v>12</v>
      </c>
      <c r="O4126" s="11">
        <v>2019</v>
      </c>
      <c r="P4126" s="11" t="s">
        <v>154</v>
      </c>
      <c r="Q4126" s="11" t="s">
        <v>154</v>
      </c>
      <c r="R4126" s="11" t="s">
        <v>259</v>
      </c>
      <c r="S4126" s="11" t="s">
        <v>104</v>
      </c>
      <c r="T4126" s="11">
        <v>380</v>
      </c>
      <c r="U4126" s="11" t="str">
        <f>IF(ISERROR(VLOOKUP(I4126,'BACK INFO'!F:F,1,0)),IF(ISERROR(VLOOKUP(I4126,'BACK INFO'!H:H,1,0)),K4126,'BACK INFO'!$H$1),'BACK INFO'!$G$1)</f>
        <v>DENISE ARNETT</v>
      </c>
    </row>
    <row r="4127" spans="1:21" s="11" customFormat="1" x14ac:dyDescent="0.35">
      <c r="A4127" s="11" t="s">
        <v>94</v>
      </c>
      <c r="B4127" s="11">
        <v>2019</v>
      </c>
      <c r="C4127" s="11">
        <v>5</v>
      </c>
      <c r="D4127" s="11" t="s">
        <v>95</v>
      </c>
      <c r="E4127" s="11" t="s">
        <v>96</v>
      </c>
      <c r="F4127" s="11" t="s">
        <v>700</v>
      </c>
      <c r="G4127" s="11" t="s">
        <v>259</v>
      </c>
      <c r="H4127" s="11" t="s">
        <v>98</v>
      </c>
      <c r="I4127" s="11" t="s">
        <v>514</v>
      </c>
      <c r="J4127" s="11" t="s">
        <v>99</v>
      </c>
      <c r="K4127" s="11" t="s">
        <v>72</v>
      </c>
      <c r="L4127" s="11" t="s">
        <v>114</v>
      </c>
      <c r="M4127" s="11" t="s">
        <v>101</v>
      </c>
      <c r="N4127" s="11">
        <v>18</v>
      </c>
      <c r="O4127" s="11">
        <v>2019</v>
      </c>
      <c r="P4127" s="11" t="s">
        <v>154</v>
      </c>
      <c r="Q4127" s="11" t="s">
        <v>154</v>
      </c>
      <c r="R4127" s="11" t="s">
        <v>259</v>
      </c>
      <c r="S4127" s="11" t="s">
        <v>104</v>
      </c>
      <c r="T4127" s="11">
        <v>638</v>
      </c>
      <c r="U4127" s="11" t="str">
        <f>IF(ISERROR(VLOOKUP(I4127,'BACK INFO'!F:F,1,0)),IF(ISERROR(VLOOKUP(I4127,'BACK INFO'!H:H,1,0)),K4127,'BACK INFO'!$H$1),'BACK INFO'!$G$1)</f>
        <v>BILL MILLER AND COMPANY</v>
      </c>
    </row>
    <row r="4128" spans="1:21" s="11" customFormat="1" x14ac:dyDescent="0.35">
      <c r="A4128" s="11" t="s">
        <v>94</v>
      </c>
      <c r="B4128" s="11">
        <v>2019</v>
      </c>
      <c r="C4128" s="11">
        <v>5</v>
      </c>
      <c r="D4128" s="11" t="s">
        <v>95</v>
      </c>
      <c r="E4128" s="11" t="s">
        <v>96</v>
      </c>
      <c r="F4128" s="11" t="s">
        <v>700</v>
      </c>
      <c r="G4128" s="11" t="s">
        <v>259</v>
      </c>
      <c r="H4128" s="11" t="s">
        <v>98</v>
      </c>
      <c r="I4128" s="11" t="s">
        <v>559</v>
      </c>
      <c r="J4128" s="11" t="s">
        <v>99</v>
      </c>
      <c r="K4128" s="11" t="s">
        <v>72</v>
      </c>
      <c r="L4128" s="11" t="s">
        <v>114</v>
      </c>
      <c r="M4128" s="11" t="s">
        <v>101</v>
      </c>
      <c r="N4128" s="11">
        <v>22</v>
      </c>
      <c r="O4128" s="11">
        <v>2019</v>
      </c>
      <c r="P4128" s="11" t="s">
        <v>154</v>
      </c>
      <c r="Q4128" s="11" t="s">
        <v>154</v>
      </c>
      <c r="R4128" s="11" t="s">
        <v>259</v>
      </c>
      <c r="S4128" s="11" t="s">
        <v>104</v>
      </c>
      <c r="T4128" s="11">
        <v>653</v>
      </c>
      <c r="U4128" s="11" t="str">
        <f>IF(ISERROR(VLOOKUP(I4128,'BACK INFO'!F:F,1,0)),IF(ISERROR(VLOOKUP(I4128,'BACK INFO'!H:H,1,0)),K4128,'BACK INFO'!$H$1),'BACK INFO'!$G$1)</f>
        <v>BILL MILLER AND COMPANY</v>
      </c>
    </row>
    <row r="4129" spans="1:21" s="11" customFormat="1" x14ac:dyDescent="0.35">
      <c r="A4129" s="11" t="s">
        <v>94</v>
      </c>
      <c r="B4129" s="11">
        <v>2019</v>
      </c>
      <c r="C4129" s="11">
        <v>5</v>
      </c>
      <c r="D4129" s="11" t="s">
        <v>95</v>
      </c>
      <c r="E4129" s="11" t="s">
        <v>96</v>
      </c>
      <c r="F4129" s="11" t="s">
        <v>700</v>
      </c>
      <c r="G4129" s="11" t="s">
        <v>259</v>
      </c>
      <c r="H4129" s="11" t="s">
        <v>98</v>
      </c>
      <c r="I4129" s="11" t="s">
        <v>600</v>
      </c>
      <c r="J4129" s="11" t="s">
        <v>99</v>
      </c>
      <c r="K4129" s="11" t="s">
        <v>72</v>
      </c>
      <c r="L4129" s="11" t="s">
        <v>114</v>
      </c>
      <c r="M4129" s="11" t="s">
        <v>101</v>
      </c>
      <c r="N4129" s="11">
        <v>33</v>
      </c>
      <c r="O4129" s="11">
        <v>2019</v>
      </c>
      <c r="P4129" s="11" t="s">
        <v>154</v>
      </c>
      <c r="Q4129" s="11" t="s">
        <v>154</v>
      </c>
      <c r="R4129" s="11" t="s">
        <v>259</v>
      </c>
      <c r="S4129" s="11" t="s">
        <v>104</v>
      </c>
      <c r="T4129" s="11">
        <v>950</v>
      </c>
      <c r="U4129" s="11" t="str">
        <f>IF(ISERROR(VLOOKUP(I4129,'BACK INFO'!F:F,1,0)),IF(ISERROR(VLOOKUP(I4129,'BACK INFO'!H:H,1,0)),K4129,'BACK INFO'!$H$1),'BACK INFO'!$G$1)</f>
        <v>BILL MILLER AND COMPANY</v>
      </c>
    </row>
    <row r="4130" spans="1:21" s="11" customFormat="1" x14ac:dyDescent="0.35">
      <c r="A4130" s="11" t="s">
        <v>94</v>
      </c>
      <c r="B4130" s="11">
        <v>2019</v>
      </c>
      <c r="C4130" s="11">
        <v>5</v>
      </c>
      <c r="D4130" s="11" t="s">
        <v>95</v>
      </c>
      <c r="E4130" s="11" t="s">
        <v>96</v>
      </c>
      <c r="F4130" s="11" t="s">
        <v>700</v>
      </c>
      <c r="G4130" s="11" t="s">
        <v>259</v>
      </c>
      <c r="H4130" s="11" t="s">
        <v>98</v>
      </c>
      <c r="I4130" s="11" t="s">
        <v>587</v>
      </c>
      <c r="J4130" s="11" t="s">
        <v>99</v>
      </c>
      <c r="K4130" s="11" t="s">
        <v>75</v>
      </c>
      <c r="L4130" s="11" t="s">
        <v>131</v>
      </c>
      <c r="M4130" s="11" t="s">
        <v>101</v>
      </c>
      <c r="N4130" s="11">
        <v>14</v>
      </c>
      <c r="O4130" s="11">
        <v>2019</v>
      </c>
      <c r="P4130" s="11" t="s">
        <v>154</v>
      </c>
      <c r="Q4130" s="11" t="s">
        <v>154</v>
      </c>
      <c r="R4130" s="11" t="s">
        <v>259</v>
      </c>
      <c r="S4130" s="11" t="s">
        <v>104</v>
      </c>
      <c r="T4130" s="11">
        <v>515</v>
      </c>
      <c r="U4130" s="11" t="str">
        <f>IF(ISERROR(VLOOKUP(I4130,'BACK INFO'!F:F,1,0)),IF(ISERROR(VLOOKUP(I4130,'BACK INFO'!H:H,1,0)),K4130,'BACK INFO'!$H$1),'BACK INFO'!$G$1)</f>
        <v>LAURA BONG</v>
      </c>
    </row>
    <row r="4131" spans="1:21" s="11" customFormat="1" x14ac:dyDescent="0.35">
      <c r="A4131" s="11" t="s">
        <v>94</v>
      </c>
      <c r="B4131" s="11">
        <v>2019</v>
      </c>
      <c r="C4131" s="11">
        <v>5</v>
      </c>
      <c r="D4131" s="11" t="s">
        <v>95</v>
      </c>
      <c r="E4131" s="11" t="s">
        <v>96</v>
      </c>
      <c r="F4131" s="11" t="s">
        <v>700</v>
      </c>
      <c r="G4131" s="11" t="s">
        <v>259</v>
      </c>
      <c r="H4131" s="11" t="s">
        <v>98</v>
      </c>
      <c r="I4131" s="11" t="s">
        <v>64</v>
      </c>
      <c r="J4131" s="11" t="s">
        <v>99</v>
      </c>
      <c r="K4131" s="11" t="s">
        <v>54</v>
      </c>
      <c r="L4131" s="11" t="s">
        <v>165</v>
      </c>
      <c r="M4131" s="11" t="s">
        <v>101</v>
      </c>
      <c r="N4131" s="11">
        <v>499</v>
      </c>
      <c r="O4131" s="11">
        <v>2019</v>
      </c>
      <c r="P4131" s="11" t="s">
        <v>154</v>
      </c>
      <c r="Q4131" s="11" t="s">
        <v>154</v>
      </c>
      <c r="R4131" s="11" t="s">
        <v>259</v>
      </c>
      <c r="S4131" s="11" t="s">
        <v>104</v>
      </c>
      <c r="T4131" s="11">
        <v>13356.639999999994</v>
      </c>
      <c r="U4131" s="11" t="str">
        <f>IF(ISERROR(VLOOKUP(I4131,'BACK INFO'!F:F,1,0)),IF(ISERROR(VLOOKUP(I4131,'BACK INFO'!H:H,1,0)),K4131,'BACK INFO'!$H$1),'BACK INFO'!$G$1)</f>
        <v>PAIGE ALYSE STRAUGHAN</v>
      </c>
    </row>
    <row r="4132" spans="1:21" s="11" customFormat="1" x14ac:dyDescent="0.35">
      <c r="A4132" s="11" t="s">
        <v>94</v>
      </c>
      <c r="B4132" s="11">
        <v>2019</v>
      </c>
      <c r="C4132" s="11">
        <v>5</v>
      </c>
      <c r="D4132" s="11" t="s">
        <v>95</v>
      </c>
      <c r="E4132" s="11" t="s">
        <v>96</v>
      </c>
      <c r="F4132" s="11" t="s">
        <v>700</v>
      </c>
      <c r="G4132" s="11" t="s">
        <v>259</v>
      </c>
      <c r="H4132" s="11" t="s">
        <v>98</v>
      </c>
      <c r="I4132" s="11" t="s">
        <v>602</v>
      </c>
      <c r="J4132" s="11" t="s">
        <v>99</v>
      </c>
      <c r="K4132" s="11" t="s">
        <v>75</v>
      </c>
      <c r="L4132" s="11" t="s">
        <v>131</v>
      </c>
      <c r="M4132" s="11" t="s">
        <v>101</v>
      </c>
      <c r="N4132" s="11">
        <v>8</v>
      </c>
      <c r="O4132" s="11">
        <v>2019</v>
      </c>
      <c r="P4132" s="11" t="s">
        <v>154</v>
      </c>
      <c r="Q4132" s="11" t="s">
        <v>154</v>
      </c>
      <c r="R4132" s="11" t="s">
        <v>259</v>
      </c>
      <c r="S4132" s="11" t="s">
        <v>104</v>
      </c>
      <c r="T4132" s="11">
        <v>264</v>
      </c>
      <c r="U4132" s="11" t="str">
        <f>IF(ISERROR(VLOOKUP(I4132,'BACK INFO'!F:F,1,0)),IF(ISERROR(VLOOKUP(I4132,'BACK INFO'!H:H,1,0)),K4132,'BACK INFO'!$H$1),'BACK INFO'!$G$1)</f>
        <v>LAURA BONG</v>
      </c>
    </row>
    <row r="4133" spans="1:21" s="11" customFormat="1" x14ac:dyDescent="0.35">
      <c r="A4133" s="11" t="s">
        <v>94</v>
      </c>
      <c r="B4133" s="11">
        <v>2019</v>
      </c>
      <c r="C4133" s="11">
        <v>5</v>
      </c>
      <c r="D4133" s="11" t="s">
        <v>95</v>
      </c>
      <c r="E4133" s="11" t="s">
        <v>96</v>
      </c>
      <c r="F4133" s="11" t="s">
        <v>700</v>
      </c>
      <c r="G4133" s="11" t="s">
        <v>259</v>
      </c>
      <c r="H4133" s="11" t="s">
        <v>98</v>
      </c>
      <c r="I4133" s="11" t="s">
        <v>603</v>
      </c>
      <c r="J4133" s="11" t="s">
        <v>99</v>
      </c>
      <c r="K4133" s="11" t="s">
        <v>75</v>
      </c>
      <c r="L4133" s="11" t="s">
        <v>131</v>
      </c>
      <c r="M4133" s="11" t="s">
        <v>101</v>
      </c>
      <c r="N4133" s="11">
        <v>39</v>
      </c>
      <c r="O4133" s="11">
        <v>2019</v>
      </c>
      <c r="P4133" s="11" t="s">
        <v>154</v>
      </c>
      <c r="Q4133" s="11" t="s">
        <v>154</v>
      </c>
      <c r="R4133" s="11" t="s">
        <v>259</v>
      </c>
      <c r="S4133" s="11" t="s">
        <v>104</v>
      </c>
      <c r="T4133" s="11">
        <v>1219</v>
      </c>
      <c r="U4133" s="11" t="str">
        <f>IF(ISERROR(VLOOKUP(I4133,'BACK INFO'!F:F,1,0)),IF(ISERROR(VLOOKUP(I4133,'BACK INFO'!H:H,1,0)),K4133,'BACK INFO'!$H$1),'BACK INFO'!$G$1)</f>
        <v>LAURA BONG</v>
      </c>
    </row>
    <row r="4134" spans="1:21" s="11" customFormat="1" x14ac:dyDescent="0.35">
      <c r="A4134" s="11" t="s">
        <v>94</v>
      </c>
      <c r="B4134" s="11">
        <v>2019</v>
      </c>
      <c r="C4134" s="11">
        <v>5</v>
      </c>
      <c r="D4134" s="11" t="s">
        <v>95</v>
      </c>
      <c r="E4134" s="11" t="s">
        <v>96</v>
      </c>
      <c r="F4134" s="11" t="s">
        <v>700</v>
      </c>
      <c r="G4134" s="11" t="s">
        <v>259</v>
      </c>
      <c r="H4134" s="11" t="s">
        <v>98</v>
      </c>
      <c r="I4134" s="11" t="s">
        <v>629</v>
      </c>
      <c r="J4134" s="11" t="s">
        <v>99</v>
      </c>
      <c r="K4134" s="11" t="s">
        <v>67</v>
      </c>
      <c r="L4134" s="11" t="s">
        <v>234</v>
      </c>
      <c r="M4134" s="11" t="s">
        <v>101</v>
      </c>
      <c r="N4134" s="11">
        <v>26</v>
      </c>
      <c r="O4134" s="11">
        <v>2019</v>
      </c>
      <c r="P4134" s="11" t="s">
        <v>154</v>
      </c>
      <c r="Q4134" s="11" t="s">
        <v>154</v>
      </c>
      <c r="R4134" s="11" t="s">
        <v>259</v>
      </c>
      <c r="S4134" s="11" t="s">
        <v>104</v>
      </c>
      <c r="T4134" s="11">
        <v>783</v>
      </c>
      <c r="U4134" s="11" t="str">
        <f>IF(ISERROR(VLOOKUP(I4134,'BACK INFO'!F:F,1,0)),IF(ISERROR(VLOOKUP(I4134,'BACK INFO'!H:H,1,0)),K4134,'BACK INFO'!$H$1),'BACK INFO'!$G$1)</f>
        <v>ANITA M. HOPKINS</v>
      </c>
    </row>
    <row r="4135" spans="1:21" s="11" customFormat="1" x14ac:dyDescent="0.35">
      <c r="A4135" s="11" t="s">
        <v>94</v>
      </c>
      <c r="B4135" s="11">
        <v>2019</v>
      </c>
      <c r="C4135" s="11">
        <v>5</v>
      </c>
      <c r="D4135" s="11" t="s">
        <v>95</v>
      </c>
      <c r="E4135" s="11" t="s">
        <v>96</v>
      </c>
      <c r="F4135" s="11" t="s">
        <v>700</v>
      </c>
      <c r="G4135" s="11" t="s">
        <v>259</v>
      </c>
      <c r="H4135" s="11" t="s">
        <v>98</v>
      </c>
      <c r="I4135" s="11" t="s">
        <v>614</v>
      </c>
      <c r="J4135" s="11" t="s">
        <v>120</v>
      </c>
      <c r="K4135" s="11" t="s">
        <v>66</v>
      </c>
      <c r="L4135" s="11" t="s">
        <v>121</v>
      </c>
      <c r="M4135" s="11" t="s">
        <v>122</v>
      </c>
      <c r="N4135" s="11">
        <v>34</v>
      </c>
      <c r="O4135" s="11">
        <v>2019</v>
      </c>
      <c r="P4135" s="11" t="s">
        <v>154</v>
      </c>
      <c r="Q4135" s="11" t="s">
        <v>154</v>
      </c>
      <c r="R4135" s="11" t="s">
        <v>259</v>
      </c>
      <c r="S4135" s="11" t="s">
        <v>104</v>
      </c>
      <c r="T4135" s="11">
        <v>964.3094657503882</v>
      </c>
      <c r="U4135" s="11" t="str">
        <f>IF(ISERROR(VLOOKUP(I4135,'BACK INFO'!F:F,1,0)),IF(ISERROR(VLOOKUP(I4135,'BACK INFO'!H:H,1,0)),K4135,'BACK INFO'!$H$1),'BACK INFO'!$G$1)</f>
        <v>SHOUTOUTAGENCY</v>
      </c>
    </row>
    <row r="4136" spans="1:21" s="11" customFormat="1" x14ac:dyDescent="0.35">
      <c r="A4136" s="11" t="s">
        <v>94</v>
      </c>
      <c r="B4136" s="11">
        <v>2019</v>
      </c>
      <c r="C4136" s="11">
        <v>5</v>
      </c>
      <c r="D4136" s="11" t="s">
        <v>95</v>
      </c>
      <c r="E4136" s="11" t="s">
        <v>96</v>
      </c>
      <c r="F4136" s="11" t="s">
        <v>700</v>
      </c>
      <c r="G4136" s="11" t="s">
        <v>259</v>
      </c>
      <c r="H4136" s="11" t="s">
        <v>98</v>
      </c>
      <c r="I4136" s="11" t="s">
        <v>615</v>
      </c>
      <c r="J4136" s="11" t="s">
        <v>99</v>
      </c>
      <c r="K4136" s="11" t="s">
        <v>73</v>
      </c>
      <c r="L4136" s="11" t="s">
        <v>127</v>
      </c>
      <c r="M4136" s="11" t="s">
        <v>101</v>
      </c>
      <c r="N4136" s="11">
        <v>24</v>
      </c>
      <c r="O4136" s="11">
        <v>2019</v>
      </c>
      <c r="P4136" s="11" t="s">
        <v>154</v>
      </c>
      <c r="Q4136" s="11" t="s">
        <v>154</v>
      </c>
      <c r="R4136" s="11" t="s">
        <v>259</v>
      </c>
      <c r="S4136" s="11" t="s">
        <v>104</v>
      </c>
      <c r="T4136" s="11">
        <v>711</v>
      </c>
      <c r="U4136" s="11" t="str">
        <f>IF(ISERROR(VLOOKUP(I4136,'BACK INFO'!F:F,1,0)),IF(ISERROR(VLOOKUP(I4136,'BACK INFO'!H:H,1,0)),K4136,'BACK INFO'!$H$1),'BACK INFO'!$G$1)</f>
        <v>PHYLLIS POSNER</v>
      </c>
    </row>
    <row r="4137" spans="1:21" s="11" customFormat="1" x14ac:dyDescent="0.35">
      <c r="A4137" s="11" t="s">
        <v>94</v>
      </c>
      <c r="B4137" s="11">
        <v>2019</v>
      </c>
      <c r="C4137" s="11">
        <v>5</v>
      </c>
      <c r="D4137" s="11" t="s">
        <v>95</v>
      </c>
      <c r="E4137" s="11" t="s">
        <v>96</v>
      </c>
      <c r="F4137" s="11" t="s">
        <v>700</v>
      </c>
      <c r="G4137" s="11" t="s">
        <v>259</v>
      </c>
      <c r="H4137" s="11" t="s">
        <v>98</v>
      </c>
      <c r="I4137" s="11" t="s">
        <v>651</v>
      </c>
      <c r="J4137" s="11" t="s">
        <v>99</v>
      </c>
      <c r="K4137" s="11" t="s">
        <v>71</v>
      </c>
      <c r="L4137" s="11" t="s">
        <v>164</v>
      </c>
      <c r="M4137" s="11" t="s">
        <v>101</v>
      </c>
      <c r="N4137" s="11">
        <v>42</v>
      </c>
      <c r="O4137" s="11">
        <v>2019</v>
      </c>
      <c r="P4137" s="11" t="s">
        <v>154</v>
      </c>
      <c r="Q4137" s="11" t="s">
        <v>154</v>
      </c>
      <c r="R4137" s="11" t="s">
        <v>259</v>
      </c>
      <c r="S4137" s="11" t="s">
        <v>104</v>
      </c>
      <c r="T4137" s="11">
        <v>1336</v>
      </c>
      <c r="U4137" s="11" t="str">
        <f>IF(ISERROR(VLOOKUP(I4137,'BACK INFO'!F:F,1,0)),IF(ISERROR(VLOOKUP(I4137,'BACK INFO'!H:H,1,0)),K4137,'BACK INFO'!$H$1),'BACK INFO'!$G$1)</f>
        <v>HOLLY SALES INC.</v>
      </c>
    </row>
    <row r="4138" spans="1:21" s="11" customFormat="1" x14ac:dyDescent="0.35">
      <c r="A4138" s="11" t="s">
        <v>94</v>
      </c>
      <c r="B4138" s="11">
        <v>2019</v>
      </c>
      <c r="C4138" s="11">
        <v>5</v>
      </c>
      <c r="D4138" s="11" t="s">
        <v>95</v>
      </c>
      <c r="E4138" s="11" t="s">
        <v>96</v>
      </c>
      <c r="F4138" s="11" t="s">
        <v>700</v>
      </c>
      <c r="G4138" s="11" t="s">
        <v>259</v>
      </c>
      <c r="H4138" s="11" t="s">
        <v>98</v>
      </c>
      <c r="I4138" s="11" t="s">
        <v>652</v>
      </c>
      <c r="J4138" s="11" t="s">
        <v>99</v>
      </c>
      <c r="K4138" s="11" t="s">
        <v>73</v>
      </c>
      <c r="L4138" s="11" t="s">
        <v>127</v>
      </c>
      <c r="M4138" s="11" t="s">
        <v>101</v>
      </c>
      <c r="N4138" s="11">
        <v>12</v>
      </c>
      <c r="O4138" s="11">
        <v>2019</v>
      </c>
      <c r="P4138" s="11" t="s">
        <v>154</v>
      </c>
      <c r="Q4138" s="11" t="s">
        <v>154</v>
      </c>
      <c r="R4138" s="11" t="s">
        <v>259</v>
      </c>
      <c r="S4138" s="11" t="s">
        <v>104</v>
      </c>
      <c r="T4138" s="11">
        <v>382</v>
      </c>
      <c r="U4138" s="11" t="str">
        <f>IF(ISERROR(VLOOKUP(I4138,'BACK INFO'!F:F,1,0)),IF(ISERROR(VLOOKUP(I4138,'BACK INFO'!H:H,1,0)),K4138,'BACK INFO'!$H$1),'BACK INFO'!$G$1)</f>
        <v>PHYLLIS POSNER</v>
      </c>
    </row>
    <row r="4139" spans="1:21" s="11" customFormat="1" x14ac:dyDescent="0.35">
      <c r="A4139" s="11" t="s">
        <v>94</v>
      </c>
      <c r="B4139" s="11">
        <v>2019</v>
      </c>
      <c r="C4139" s="11">
        <v>5</v>
      </c>
      <c r="D4139" s="11" t="s">
        <v>95</v>
      </c>
      <c r="E4139" s="11" t="s">
        <v>96</v>
      </c>
      <c r="F4139" s="11" t="s">
        <v>700</v>
      </c>
      <c r="G4139" s="11" t="s">
        <v>259</v>
      </c>
      <c r="H4139" s="11" t="s">
        <v>106</v>
      </c>
      <c r="I4139" s="11" t="s">
        <v>539</v>
      </c>
      <c r="J4139" s="11" t="s">
        <v>99</v>
      </c>
      <c r="K4139" s="11" t="s">
        <v>72</v>
      </c>
      <c r="L4139" s="11" t="s">
        <v>114</v>
      </c>
      <c r="M4139" s="11" t="s">
        <v>101</v>
      </c>
      <c r="N4139" s="11">
        <v>24</v>
      </c>
      <c r="O4139" s="11">
        <v>2019</v>
      </c>
      <c r="P4139" s="11" t="s">
        <v>154</v>
      </c>
      <c r="Q4139" s="11" t="s">
        <v>154</v>
      </c>
      <c r="R4139" s="11" t="s">
        <v>259</v>
      </c>
      <c r="S4139" s="11" t="s">
        <v>104</v>
      </c>
      <c r="T4139" s="11">
        <v>192</v>
      </c>
      <c r="U4139" s="11" t="str">
        <f>IF(ISERROR(VLOOKUP(I4139,'BACK INFO'!F:F,1,0)),IF(ISERROR(VLOOKUP(I4139,'BACK INFO'!H:H,1,0)),K4139,'BACK INFO'!$H$1),'BACK INFO'!$G$1)</f>
        <v>BILL MILLER AND COMPANY</v>
      </c>
    </row>
    <row r="4140" spans="1:21" s="11" customFormat="1" x14ac:dyDescent="0.35">
      <c r="A4140" s="11" t="s">
        <v>94</v>
      </c>
      <c r="B4140" s="11">
        <v>2019</v>
      </c>
      <c r="C4140" s="11">
        <v>5</v>
      </c>
      <c r="D4140" s="11" t="s">
        <v>95</v>
      </c>
      <c r="E4140" s="11" t="s">
        <v>96</v>
      </c>
      <c r="F4140" s="11" t="s">
        <v>700</v>
      </c>
      <c r="G4140" s="11" t="s">
        <v>259</v>
      </c>
      <c r="H4140" s="11" t="s">
        <v>106</v>
      </c>
      <c r="I4140" s="11" t="s">
        <v>355</v>
      </c>
      <c r="J4140" s="11" t="s">
        <v>120</v>
      </c>
      <c r="K4140" s="11" t="s">
        <v>66</v>
      </c>
      <c r="L4140" s="11" t="s">
        <v>121</v>
      </c>
      <c r="M4140" s="11" t="s">
        <v>122</v>
      </c>
      <c r="N4140" s="11">
        <v>23</v>
      </c>
      <c r="O4140" s="11">
        <v>2019</v>
      </c>
      <c r="P4140" s="11" t="s">
        <v>154</v>
      </c>
      <c r="Q4140" s="11" t="s">
        <v>154</v>
      </c>
      <c r="R4140" s="11" t="s">
        <v>259</v>
      </c>
      <c r="S4140" s="11" t="s">
        <v>104</v>
      </c>
      <c r="T4140" s="11">
        <v>270.45001108401686</v>
      </c>
      <c r="U4140" s="11" t="str">
        <f>IF(ISERROR(VLOOKUP(I4140,'BACK INFO'!F:F,1,0)),IF(ISERROR(VLOOKUP(I4140,'BACK INFO'!H:H,1,0)),K4140,'BACK INFO'!$H$1),'BACK INFO'!$G$1)</f>
        <v>SHOUTOUTAGENCY</v>
      </c>
    </row>
    <row r="4141" spans="1:21" s="11" customFormat="1" x14ac:dyDescent="0.35">
      <c r="A4141" s="11" t="s">
        <v>94</v>
      </c>
      <c r="B4141" s="11">
        <v>2019</v>
      </c>
      <c r="C4141" s="11">
        <v>5</v>
      </c>
      <c r="D4141" s="11" t="s">
        <v>95</v>
      </c>
      <c r="E4141" s="11" t="s">
        <v>96</v>
      </c>
      <c r="F4141" s="11" t="s">
        <v>700</v>
      </c>
      <c r="G4141" s="11" t="s">
        <v>259</v>
      </c>
      <c r="H4141" s="11" t="s">
        <v>106</v>
      </c>
      <c r="I4141" s="11" t="s">
        <v>358</v>
      </c>
      <c r="J4141" s="11" t="s">
        <v>99</v>
      </c>
      <c r="K4141" s="11" t="s">
        <v>72</v>
      </c>
      <c r="L4141" s="11" t="s">
        <v>359</v>
      </c>
      <c r="M4141" s="11" t="s">
        <v>101</v>
      </c>
      <c r="N4141" s="11">
        <v>54</v>
      </c>
      <c r="O4141" s="11">
        <v>2019</v>
      </c>
      <c r="P4141" s="11" t="s">
        <v>154</v>
      </c>
      <c r="Q4141" s="11" t="s">
        <v>154</v>
      </c>
      <c r="R4141" s="11" t="s">
        <v>259</v>
      </c>
      <c r="S4141" s="11" t="s">
        <v>104</v>
      </c>
      <c r="T4141" s="11">
        <v>636</v>
      </c>
      <c r="U4141" s="11" t="str">
        <f>IF(ISERROR(VLOOKUP(I4141,'BACK INFO'!F:F,1,0)),IF(ISERROR(VLOOKUP(I4141,'BACK INFO'!H:H,1,0)),K4141,'BACK INFO'!$H$1),'BACK INFO'!$G$1)</f>
        <v>BILL MILLER AND COMPANY</v>
      </c>
    </row>
    <row r="4142" spans="1:21" s="11" customFormat="1" x14ac:dyDescent="0.35">
      <c r="A4142" s="11" t="s">
        <v>94</v>
      </c>
      <c r="B4142" s="11">
        <v>2019</v>
      </c>
      <c r="C4142" s="11">
        <v>5</v>
      </c>
      <c r="D4142" s="11" t="s">
        <v>95</v>
      </c>
      <c r="E4142" s="11" t="s">
        <v>96</v>
      </c>
      <c r="F4142" s="11" t="s">
        <v>700</v>
      </c>
      <c r="G4142" s="11" t="s">
        <v>259</v>
      </c>
      <c r="H4142" s="11" t="s">
        <v>106</v>
      </c>
      <c r="I4142" s="11" t="s">
        <v>281</v>
      </c>
      <c r="J4142" s="11" t="s">
        <v>99</v>
      </c>
      <c r="K4142" s="11" t="s">
        <v>245</v>
      </c>
      <c r="L4142" s="11" t="s">
        <v>114</v>
      </c>
      <c r="M4142" s="11" t="s">
        <v>101</v>
      </c>
      <c r="N4142" s="11">
        <v>1</v>
      </c>
      <c r="O4142" s="11">
        <v>2019</v>
      </c>
      <c r="P4142" s="11" t="s">
        <v>154</v>
      </c>
      <c r="Q4142" s="11" t="s">
        <v>154</v>
      </c>
      <c r="R4142" s="11" t="s">
        <v>259</v>
      </c>
      <c r="S4142" s="11" t="s">
        <v>104</v>
      </c>
      <c r="T4142" s="11">
        <v>71</v>
      </c>
      <c r="U4142" s="11" t="str">
        <f>IF(ISERROR(VLOOKUP(I4142,'BACK INFO'!F:F,1,0)),IF(ISERROR(VLOOKUP(I4142,'BACK INFO'!H:H,1,0)),K4142,'BACK INFO'!$H$1),'BACK INFO'!$G$1)</f>
        <v>JULIUS ORTIZ MALDONADO</v>
      </c>
    </row>
    <row r="4143" spans="1:21" s="11" customFormat="1" x14ac:dyDescent="0.35">
      <c r="A4143" s="11" t="s">
        <v>94</v>
      </c>
      <c r="B4143" s="11">
        <v>2019</v>
      </c>
      <c r="C4143" s="11">
        <v>5</v>
      </c>
      <c r="D4143" s="11" t="s">
        <v>95</v>
      </c>
      <c r="E4143" s="11" t="s">
        <v>96</v>
      </c>
      <c r="F4143" s="11" t="s">
        <v>700</v>
      </c>
      <c r="G4143" s="11" t="s">
        <v>259</v>
      </c>
      <c r="H4143" s="11" t="s">
        <v>106</v>
      </c>
      <c r="I4143" s="11" t="s">
        <v>360</v>
      </c>
      <c r="J4143" s="11" t="s">
        <v>99</v>
      </c>
      <c r="K4143" s="11" t="s">
        <v>72</v>
      </c>
      <c r="L4143" s="11" t="s">
        <v>359</v>
      </c>
      <c r="M4143" s="11" t="s">
        <v>101</v>
      </c>
      <c r="N4143" s="11">
        <v>36</v>
      </c>
      <c r="O4143" s="11">
        <v>2019</v>
      </c>
      <c r="P4143" s="11" t="s">
        <v>154</v>
      </c>
      <c r="Q4143" s="11" t="s">
        <v>154</v>
      </c>
      <c r="R4143" s="11" t="s">
        <v>259</v>
      </c>
      <c r="S4143" s="11" t="s">
        <v>104</v>
      </c>
      <c r="T4143" s="11">
        <v>584</v>
      </c>
      <c r="U4143" s="11" t="str">
        <f>IF(ISERROR(VLOOKUP(I4143,'BACK INFO'!F:F,1,0)),IF(ISERROR(VLOOKUP(I4143,'BACK INFO'!H:H,1,0)),K4143,'BACK INFO'!$H$1),'BACK INFO'!$G$1)</f>
        <v>BILL MILLER AND COMPANY</v>
      </c>
    </row>
    <row r="4144" spans="1:21" s="11" customFormat="1" x14ac:dyDescent="0.35">
      <c r="A4144" s="11" t="s">
        <v>94</v>
      </c>
      <c r="B4144" s="11">
        <v>2019</v>
      </c>
      <c r="C4144" s="11">
        <v>5</v>
      </c>
      <c r="D4144" s="11" t="s">
        <v>95</v>
      </c>
      <c r="E4144" s="11" t="s">
        <v>96</v>
      </c>
      <c r="F4144" s="11" t="s">
        <v>700</v>
      </c>
      <c r="G4144" s="11" t="s">
        <v>259</v>
      </c>
      <c r="H4144" s="11" t="s">
        <v>106</v>
      </c>
      <c r="I4144" s="11" t="s">
        <v>388</v>
      </c>
      <c r="J4144" s="11" t="s">
        <v>99</v>
      </c>
      <c r="K4144" s="11" t="s">
        <v>72</v>
      </c>
      <c r="L4144" s="11" t="s">
        <v>114</v>
      </c>
      <c r="M4144" s="11" t="s">
        <v>101</v>
      </c>
      <c r="N4144" s="11">
        <v>5</v>
      </c>
      <c r="O4144" s="11">
        <v>2019</v>
      </c>
      <c r="P4144" s="11" t="s">
        <v>154</v>
      </c>
      <c r="Q4144" s="11" t="s">
        <v>154</v>
      </c>
      <c r="R4144" s="11" t="s">
        <v>259</v>
      </c>
      <c r="S4144" s="11" t="s">
        <v>104</v>
      </c>
      <c r="T4144" s="11">
        <v>85</v>
      </c>
      <c r="U4144" s="11" t="str">
        <f>IF(ISERROR(VLOOKUP(I4144,'BACK INFO'!F:F,1,0)),IF(ISERROR(VLOOKUP(I4144,'BACK INFO'!H:H,1,0)),K4144,'BACK INFO'!$H$1),'BACK INFO'!$G$1)</f>
        <v>BILL MILLER AND COMPANY</v>
      </c>
    </row>
    <row r="4145" spans="1:21" s="11" customFormat="1" x14ac:dyDescent="0.35">
      <c r="A4145" s="11" t="s">
        <v>94</v>
      </c>
      <c r="B4145" s="11">
        <v>2019</v>
      </c>
      <c r="C4145" s="11">
        <v>5</v>
      </c>
      <c r="D4145" s="11" t="s">
        <v>95</v>
      </c>
      <c r="E4145" s="11" t="s">
        <v>96</v>
      </c>
      <c r="F4145" s="11" t="s">
        <v>700</v>
      </c>
      <c r="G4145" s="11" t="s">
        <v>259</v>
      </c>
      <c r="H4145" s="11" t="s">
        <v>106</v>
      </c>
      <c r="I4145" s="11" t="s">
        <v>244</v>
      </c>
      <c r="J4145" s="11" t="s">
        <v>99</v>
      </c>
      <c r="K4145" s="11" t="s">
        <v>245</v>
      </c>
      <c r="L4145" s="11" t="s">
        <v>246</v>
      </c>
      <c r="M4145" s="11" t="s">
        <v>246</v>
      </c>
      <c r="N4145" s="11">
        <v>12</v>
      </c>
      <c r="O4145" s="11">
        <v>2019</v>
      </c>
      <c r="P4145" s="11" t="s">
        <v>154</v>
      </c>
      <c r="Q4145" s="11" t="s">
        <v>154</v>
      </c>
      <c r="R4145" s="11" t="s">
        <v>259</v>
      </c>
      <c r="S4145" s="11" t="s">
        <v>104</v>
      </c>
      <c r="T4145" s="11">
        <v>252</v>
      </c>
      <c r="U4145" s="11" t="str">
        <f>IF(ISERROR(VLOOKUP(I4145,'BACK INFO'!F:F,1,0)),IF(ISERROR(VLOOKUP(I4145,'BACK INFO'!H:H,1,0)),K4145,'BACK INFO'!$H$1),'BACK INFO'!$G$1)</f>
        <v>JULIUS ORTIZ MALDONADO</v>
      </c>
    </row>
    <row r="4146" spans="1:21" s="11" customFormat="1" x14ac:dyDescent="0.35">
      <c r="A4146" s="11" t="s">
        <v>94</v>
      </c>
      <c r="B4146" s="11">
        <v>2019</v>
      </c>
      <c r="C4146" s="11">
        <v>5</v>
      </c>
      <c r="D4146" s="11" t="s">
        <v>95</v>
      </c>
      <c r="E4146" s="11" t="s">
        <v>96</v>
      </c>
      <c r="F4146" s="11" t="s">
        <v>700</v>
      </c>
      <c r="G4146" s="11" t="s">
        <v>259</v>
      </c>
      <c r="H4146" s="11" t="s">
        <v>106</v>
      </c>
      <c r="I4146" s="11" t="s">
        <v>195</v>
      </c>
      <c r="J4146" s="11" t="s">
        <v>99</v>
      </c>
      <c r="K4146" s="11" t="s">
        <v>72</v>
      </c>
      <c r="L4146" s="11" t="s">
        <v>114</v>
      </c>
      <c r="M4146" s="11" t="s">
        <v>101</v>
      </c>
      <c r="N4146" s="11">
        <v>12</v>
      </c>
      <c r="O4146" s="11">
        <v>2019</v>
      </c>
      <c r="P4146" s="11" t="s">
        <v>154</v>
      </c>
      <c r="Q4146" s="11" t="s">
        <v>154</v>
      </c>
      <c r="R4146" s="11" t="s">
        <v>259</v>
      </c>
      <c r="S4146" s="11" t="s">
        <v>104</v>
      </c>
      <c r="T4146" s="11">
        <v>252</v>
      </c>
      <c r="U4146" s="11" t="str">
        <f>IF(ISERROR(VLOOKUP(I4146,'BACK INFO'!F:F,1,0)),IF(ISERROR(VLOOKUP(I4146,'BACK INFO'!H:H,1,0)),K4146,'BACK INFO'!$H$1),'BACK INFO'!$G$1)</f>
        <v>BILL MILLER AND COMPANY</v>
      </c>
    </row>
    <row r="4147" spans="1:21" s="11" customFormat="1" x14ac:dyDescent="0.35">
      <c r="A4147" s="11" t="s">
        <v>94</v>
      </c>
      <c r="B4147" s="11">
        <v>2019</v>
      </c>
      <c r="C4147" s="11">
        <v>5</v>
      </c>
      <c r="D4147" s="11" t="s">
        <v>95</v>
      </c>
      <c r="E4147" s="11" t="s">
        <v>96</v>
      </c>
      <c r="F4147" s="11" t="s">
        <v>700</v>
      </c>
      <c r="G4147" s="11" t="s">
        <v>259</v>
      </c>
      <c r="H4147" s="11" t="s">
        <v>106</v>
      </c>
      <c r="I4147" s="11" t="s">
        <v>115</v>
      </c>
      <c r="J4147" s="11" t="s">
        <v>99</v>
      </c>
      <c r="K4147" s="11" t="s">
        <v>67</v>
      </c>
      <c r="L4147" s="11" t="s">
        <v>116</v>
      </c>
      <c r="M4147" s="11" t="s">
        <v>101</v>
      </c>
      <c r="N4147" s="11">
        <v>26</v>
      </c>
      <c r="O4147" s="11">
        <v>2019</v>
      </c>
      <c r="P4147" s="11" t="s">
        <v>154</v>
      </c>
      <c r="Q4147" s="11" t="s">
        <v>154</v>
      </c>
      <c r="R4147" s="11" t="s">
        <v>259</v>
      </c>
      <c r="S4147" s="11" t="s">
        <v>104</v>
      </c>
      <c r="T4147" s="11">
        <v>409</v>
      </c>
      <c r="U4147" s="11" t="str">
        <f>IF(ISERROR(VLOOKUP(I4147,'BACK INFO'!F:F,1,0)),IF(ISERROR(VLOOKUP(I4147,'BACK INFO'!H:H,1,0)),K4147,'BACK INFO'!$H$1),'BACK INFO'!$G$1)</f>
        <v>ANITA M. HOPKINS</v>
      </c>
    </row>
    <row r="4148" spans="1:21" s="11" customFormat="1" x14ac:dyDescent="0.35">
      <c r="A4148" s="11" t="s">
        <v>94</v>
      </c>
      <c r="B4148" s="11">
        <v>2019</v>
      </c>
      <c r="C4148" s="11">
        <v>5</v>
      </c>
      <c r="D4148" s="11" t="s">
        <v>95</v>
      </c>
      <c r="E4148" s="11" t="s">
        <v>96</v>
      </c>
      <c r="F4148" s="11" t="s">
        <v>700</v>
      </c>
      <c r="G4148" s="11" t="s">
        <v>259</v>
      </c>
      <c r="H4148" s="11" t="s">
        <v>106</v>
      </c>
      <c r="I4148" s="11" t="s">
        <v>123</v>
      </c>
      <c r="J4148" s="11" t="s">
        <v>99</v>
      </c>
      <c r="K4148" s="11" t="s">
        <v>68</v>
      </c>
      <c r="L4148" s="11" t="s">
        <v>129</v>
      </c>
      <c r="M4148" s="11" t="s">
        <v>122</v>
      </c>
      <c r="N4148" s="11">
        <v>1</v>
      </c>
      <c r="O4148" s="11">
        <v>2019</v>
      </c>
      <c r="P4148" s="11" t="s">
        <v>154</v>
      </c>
      <c r="Q4148" s="11" t="s">
        <v>154</v>
      </c>
      <c r="R4148" s="11" t="s">
        <v>259</v>
      </c>
      <c r="S4148" s="11" t="s">
        <v>104</v>
      </c>
      <c r="T4148" s="11">
        <v>35</v>
      </c>
      <c r="U4148" s="11" t="str">
        <f>IF(ISERROR(VLOOKUP(I4148,'BACK INFO'!F:F,1,0)),IF(ISERROR(VLOOKUP(I4148,'BACK INFO'!H:H,1,0)),K4148,'BACK INFO'!$H$1),'BACK INFO'!$G$1)</f>
        <v>STEPHANIE VITALI</v>
      </c>
    </row>
    <row r="4149" spans="1:21" s="11" customFormat="1" x14ac:dyDescent="0.35">
      <c r="A4149" s="11" t="s">
        <v>94</v>
      </c>
      <c r="B4149" s="11">
        <v>2019</v>
      </c>
      <c r="C4149" s="11">
        <v>5</v>
      </c>
      <c r="D4149" s="11" t="s">
        <v>95</v>
      </c>
      <c r="E4149" s="11" t="s">
        <v>96</v>
      </c>
      <c r="F4149" s="11" t="s">
        <v>700</v>
      </c>
      <c r="G4149" s="11" t="s">
        <v>259</v>
      </c>
      <c r="H4149" s="11" t="s">
        <v>106</v>
      </c>
      <c r="I4149" s="11" t="s">
        <v>286</v>
      </c>
      <c r="J4149" s="11" t="s">
        <v>99</v>
      </c>
      <c r="K4149" s="11" t="s">
        <v>72</v>
      </c>
      <c r="L4149" s="11" t="s">
        <v>114</v>
      </c>
      <c r="M4149" s="11" t="s">
        <v>101</v>
      </c>
      <c r="N4149" s="11">
        <v>7</v>
      </c>
      <c r="O4149" s="11">
        <v>2019</v>
      </c>
      <c r="P4149" s="11" t="s">
        <v>154</v>
      </c>
      <c r="Q4149" s="11" t="s">
        <v>154</v>
      </c>
      <c r="R4149" s="11" t="s">
        <v>259</v>
      </c>
      <c r="S4149" s="11" t="s">
        <v>104</v>
      </c>
      <c r="T4149" s="11">
        <v>120</v>
      </c>
      <c r="U4149" s="11" t="str">
        <f>IF(ISERROR(VLOOKUP(I4149,'BACK INFO'!F:F,1,0)),IF(ISERROR(VLOOKUP(I4149,'BACK INFO'!H:H,1,0)),K4149,'BACK INFO'!$H$1),'BACK INFO'!$G$1)</f>
        <v>BILL MILLER AND COMPANY</v>
      </c>
    </row>
    <row r="4150" spans="1:21" s="11" customFormat="1" x14ac:dyDescent="0.35">
      <c r="A4150" s="11" t="s">
        <v>94</v>
      </c>
      <c r="B4150" s="11">
        <v>2019</v>
      </c>
      <c r="C4150" s="11">
        <v>5</v>
      </c>
      <c r="D4150" s="11" t="s">
        <v>95</v>
      </c>
      <c r="E4150" s="11" t="s">
        <v>96</v>
      </c>
      <c r="F4150" s="11" t="s">
        <v>700</v>
      </c>
      <c r="G4150" s="11" t="s">
        <v>259</v>
      </c>
      <c r="H4150" s="11" t="s">
        <v>106</v>
      </c>
      <c r="I4150" s="11" t="s">
        <v>456</v>
      </c>
      <c r="J4150" s="11" t="s">
        <v>99</v>
      </c>
      <c r="K4150" s="11" t="s">
        <v>67</v>
      </c>
      <c r="L4150" s="11" t="s">
        <v>173</v>
      </c>
      <c r="M4150" s="11" t="s">
        <v>101</v>
      </c>
      <c r="N4150" s="11">
        <v>128</v>
      </c>
      <c r="O4150" s="11">
        <v>2019</v>
      </c>
      <c r="P4150" s="11" t="s">
        <v>154</v>
      </c>
      <c r="Q4150" s="11" t="s">
        <v>154</v>
      </c>
      <c r="R4150" s="11" t="s">
        <v>259</v>
      </c>
      <c r="S4150" s="11" t="s">
        <v>104</v>
      </c>
      <c r="T4150" s="11">
        <v>1296</v>
      </c>
      <c r="U4150" s="11" t="str">
        <f>IF(ISERROR(VLOOKUP(I4150,'BACK INFO'!F:F,1,0)),IF(ISERROR(VLOOKUP(I4150,'BACK INFO'!H:H,1,0)),K4150,'BACK INFO'!$H$1),'BACK INFO'!$G$1)</f>
        <v>ANITA M. HOPKINS</v>
      </c>
    </row>
    <row r="4151" spans="1:21" s="11" customFormat="1" x14ac:dyDescent="0.35">
      <c r="A4151" s="11" t="s">
        <v>94</v>
      </c>
      <c r="B4151" s="11">
        <v>2019</v>
      </c>
      <c r="C4151" s="11">
        <v>5</v>
      </c>
      <c r="D4151" s="11" t="s">
        <v>95</v>
      </c>
      <c r="E4151" s="11" t="s">
        <v>96</v>
      </c>
      <c r="F4151" s="11" t="s">
        <v>700</v>
      </c>
      <c r="G4151" s="11" t="s">
        <v>259</v>
      </c>
      <c r="H4151" s="11" t="s">
        <v>106</v>
      </c>
      <c r="I4151" s="11" t="s">
        <v>541</v>
      </c>
      <c r="J4151" s="11" t="s">
        <v>99</v>
      </c>
      <c r="K4151" s="11" t="s">
        <v>67</v>
      </c>
      <c r="L4151" s="11" t="s">
        <v>135</v>
      </c>
      <c r="M4151" s="11" t="s">
        <v>101</v>
      </c>
      <c r="N4151" s="11">
        <v>18</v>
      </c>
      <c r="O4151" s="11">
        <v>2019</v>
      </c>
      <c r="P4151" s="11" t="s">
        <v>154</v>
      </c>
      <c r="Q4151" s="11" t="s">
        <v>154</v>
      </c>
      <c r="R4151" s="11" t="s">
        <v>259</v>
      </c>
      <c r="S4151" s="11" t="s">
        <v>104</v>
      </c>
      <c r="T4151" s="11">
        <v>378</v>
      </c>
      <c r="U4151" s="11" t="str">
        <f>IF(ISERROR(VLOOKUP(I4151,'BACK INFO'!F:F,1,0)),IF(ISERROR(VLOOKUP(I4151,'BACK INFO'!H:H,1,0)),K4151,'BACK INFO'!$H$1),'BACK INFO'!$G$1)</f>
        <v>ANITA M. HOPKINS</v>
      </c>
    </row>
    <row r="4152" spans="1:21" s="11" customFormat="1" x14ac:dyDescent="0.35">
      <c r="A4152" s="11" t="s">
        <v>94</v>
      </c>
      <c r="B4152" s="11">
        <v>2019</v>
      </c>
      <c r="C4152" s="11">
        <v>5</v>
      </c>
      <c r="D4152" s="11" t="s">
        <v>95</v>
      </c>
      <c r="E4152" s="11" t="s">
        <v>96</v>
      </c>
      <c r="F4152" s="11" t="s">
        <v>700</v>
      </c>
      <c r="G4152" s="11" t="s">
        <v>259</v>
      </c>
      <c r="H4152" s="11" t="s">
        <v>106</v>
      </c>
      <c r="I4152" s="11" t="s">
        <v>126</v>
      </c>
      <c r="J4152" s="11" t="s">
        <v>99</v>
      </c>
      <c r="K4152" s="11" t="s">
        <v>73</v>
      </c>
      <c r="L4152" s="11" t="s">
        <v>127</v>
      </c>
      <c r="M4152" s="11" t="s">
        <v>101</v>
      </c>
      <c r="N4152" s="11">
        <v>9</v>
      </c>
      <c r="O4152" s="11">
        <v>2019</v>
      </c>
      <c r="P4152" s="11" t="s">
        <v>154</v>
      </c>
      <c r="Q4152" s="11" t="s">
        <v>154</v>
      </c>
      <c r="R4152" s="11" t="s">
        <v>259</v>
      </c>
      <c r="S4152" s="11" t="s">
        <v>104</v>
      </c>
      <c r="T4152" s="11">
        <v>315</v>
      </c>
      <c r="U4152" s="11" t="str">
        <f>IF(ISERROR(VLOOKUP(I4152,'BACK INFO'!F:F,1,0)),IF(ISERROR(VLOOKUP(I4152,'BACK INFO'!H:H,1,0)),K4152,'BACK INFO'!$H$1),'BACK INFO'!$G$1)</f>
        <v>PHYLLIS POSNER</v>
      </c>
    </row>
    <row r="4153" spans="1:21" s="11" customFormat="1" x14ac:dyDescent="0.35">
      <c r="A4153" s="11" t="s">
        <v>94</v>
      </c>
      <c r="B4153" s="11">
        <v>2019</v>
      </c>
      <c r="C4153" s="11">
        <v>5</v>
      </c>
      <c r="D4153" s="11" t="s">
        <v>95</v>
      </c>
      <c r="E4153" s="11" t="s">
        <v>96</v>
      </c>
      <c r="F4153" s="11" t="s">
        <v>700</v>
      </c>
      <c r="G4153" s="11" t="s">
        <v>259</v>
      </c>
      <c r="H4153" s="11" t="s">
        <v>106</v>
      </c>
      <c r="I4153" s="11" t="s">
        <v>264</v>
      </c>
      <c r="J4153" s="11" t="s">
        <v>99</v>
      </c>
      <c r="K4153" s="11" t="s">
        <v>72</v>
      </c>
      <c r="L4153" s="11" t="s">
        <v>114</v>
      </c>
      <c r="M4153" s="11" t="s">
        <v>101</v>
      </c>
      <c r="N4153" s="11">
        <v>9</v>
      </c>
      <c r="O4153" s="11">
        <v>2019</v>
      </c>
      <c r="P4153" s="11" t="s">
        <v>154</v>
      </c>
      <c r="Q4153" s="11" t="s">
        <v>154</v>
      </c>
      <c r="R4153" s="11" t="s">
        <v>259</v>
      </c>
      <c r="S4153" s="11" t="s">
        <v>104</v>
      </c>
      <c r="T4153" s="11">
        <v>191</v>
      </c>
      <c r="U4153" s="11" t="str">
        <f>IF(ISERROR(VLOOKUP(I4153,'BACK INFO'!F:F,1,0)),IF(ISERROR(VLOOKUP(I4153,'BACK INFO'!H:H,1,0)),K4153,'BACK INFO'!$H$1),'BACK INFO'!$G$1)</f>
        <v>BILL MILLER AND COMPANY</v>
      </c>
    </row>
    <row r="4154" spans="1:21" s="11" customFormat="1" x14ac:dyDescent="0.35">
      <c r="A4154" s="11" t="s">
        <v>94</v>
      </c>
      <c r="B4154" s="11">
        <v>2019</v>
      </c>
      <c r="C4154" s="11">
        <v>5</v>
      </c>
      <c r="D4154" s="11" t="s">
        <v>95</v>
      </c>
      <c r="E4154" s="11" t="s">
        <v>96</v>
      </c>
      <c r="F4154" s="11" t="s">
        <v>700</v>
      </c>
      <c r="G4154" s="11" t="s">
        <v>259</v>
      </c>
      <c r="H4154" s="11" t="s">
        <v>106</v>
      </c>
      <c r="I4154" s="11" t="s">
        <v>543</v>
      </c>
      <c r="J4154" s="11" t="s">
        <v>99</v>
      </c>
      <c r="K4154" s="11" t="s">
        <v>72</v>
      </c>
      <c r="L4154" s="11" t="s">
        <v>452</v>
      </c>
      <c r="M4154" s="11" t="s">
        <v>101</v>
      </c>
      <c r="N4154" s="11">
        <v>62</v>
      </c>
      <c r="O4154" s="11">
        <v>2019</v>
      </c>
      <c r="P4154" s="11" t="s">
        <v>154</v>
      </c>
      <c r="Q4154" s="11" t="s">
        <v>154</v>
      </c>
      <c r="R4154" s="11" t="s">
        <v>259</v>
      </c>
      <c r="S4154" s="11" t="s">
        <v>104</v>
      </c>
      <c r="T4154" s="11">
        <v>690</v>
      </c>
      <c r="U4154" s="11" t="str">
        <f>IF(ISERROR(VLOOKUP(I4154,'BACK INFO'!F:F,1,0)),IF(ISERROR(VLOOKUP(I4154,'BACK INFO'!H:H,1,0)),K4154,'BACK INFO'!$H$1),'BACK INFO'!$G$1)</f>
        <v>BILL MILLER AND COMPANY</v>
      </c>
    </row>
    <row r="4155" spans="1:21" s="11" customFormat="1" x14ac:dyDescent="0.35">
      <c r="A4155" s="11" t="s">
        <v>94</v>
      </c>
      <c r="B4155" s="11">
        <v>2019</v>
      </c>
      <c r="C4155" s="11">
        <v>5</v>
      </c>
      <c r="D4155" s="11" t="s">
        <v>95</v>
      </c>
      <c r="E4155" s="11" t="s">
        <v>96</v>
      </c>
      <c r="F4155" s="11" t="s">
        <v>700</v>
      </c>
      <c r="G4155" s="11" t="s">
        <v>259</v>
      </c>
      <c r="H4155" s="11" t="s">
        <v>106</v>
      </c>
      <c r="I4155" s="11" t="s">
        <v>289</v>
      </c>
      <c r="J4155" s="11" t="s">
        <v>99</v>
      </c>
      <c r="K4155" s="11" t="s">
        <v>70</v>
      </c>
      <c r="L4155" s="11" t="s">
        <v>157</v>
      </c>
      <c r="M4155" s="11" t="s">
        <v>101</v>
      </c>
      <c r="N4155" s="11">
        <v>20</v>
      </c>
      <c r="O4155" s="11">
        <v>2019</v>
      </c>
      <c r="P4155" s="11" t="s">
        <v>154</v>
      </c>
      <c r="Q4155" s="11" t="s">
        <v>154</v>
      </c>
      <c r="R4155" s="11" t="s">
        <v>259</v>
      </c>
      <c r="S4155" s="11" t="s">
        <v>104</v>
      </c>
      <c r="T4155" s="11">
        <v>334</v>
      </c>
      <c r="U4155" s="11" t="str">
        <f>IF(ISERROR(VLOOKUP(I4155,'BACK INFO'!F:F,1,0)),IF(ISERROR(VLOOKUP(I4155,'BACK INFO'!H:H,1,0)),K4155,'BACK INFO'!$H$1),'BACK INFO'!$G$1)</f>
        <v>JUDITH ANN DEAL</v>
      </c>
    </row>
    <row r="4156" spans="1:21" s="11" customFormat="1" x14ac:dyDescent="0.35">
      <c r="A4156" s="11" t="s">
        <v>94</v>
      </c>
      <c r="B4156" s="11">
        <v>2019</v>
      </c>
      <c r="C4156" s="11">
        <v>5</v>
      </c>
      <c r="D4156" s="11" t="s">
        <v>95</v>
      </c>
      <c r="E4156" s="11" t="s">
        <v>96</v>
      </c>
      <c r="F4156" s="11" t="s">
        <v>700</v>
      </c>
      <c r="G4156" s="11" t="s">
        <v>259</v>
      </c>
      <c r="H4156" s="11" t="s">
        <v>106</v>
      </c>
      <c r="I4156" s="11" t="s">
        <v>251</v>
      </c>
      <c r="J4156" s="11" t="s">
        <v>99</v>
      </c>
      <c r="K4156" s="11" t="s">
        <v>76</v>
      </c>
      <c r="L4156" s="11" t="s">
        <v>127</v>
      </c>
      <c r="M4156" s="11" t="s">
        <v>101</v>
      </c>
      <c r="N4156" s="11">
        <v>30</v>
      </c>
      <c r="O4156" s="11">
        <v>2019</v>
      </c>
      <c r="P4156" s="11" t="s">
        <v>154</v>
      </c>
      <c r="Q4156" s="11" t="s">
        <v>154</v>
      </c>
      <c r="R4156" s="11" t="s">
        <v>259</v>
      </c>
      <c r="S4156" s="11" t="s">
        <v>104</v>
      </c>
      <c r="T4156" s="11">
        <v>402</v>
      </c>
      <c r="U4156" s="11" t="str">
        <f>IF(ISERROR(VLOOKUP(I4156,'BACK INFO'!F:F,1,0)),IF(ISERROR(VLOOKUP(I4156,'BACK INFO'!H:H,1,0)),K4156,'BACK INFO'!$H$1),'BACK INFO'!$G$1)</f>
        <v>MIE MANNICHE</v>
      </c>
    </row>
    <row r="4157" spans="1:21" s="11" customFormat="1" x14ac:dyDescent="0.35">
      <c r="A4157" s="11" t="s">
        <v>94</v>
      </c>
      <c r="B4157" s="11">
        <v>2019</v>
      </c>
      <c r="C4157" s="11">
        <v>5</v>
      </c>
      <c r="D4157" s="11" t="s">
        <v>95</v>
      </c>
      <c r="E4157" s="11" t="s">
        <v>96</v>
      </c>
      <c r="F4157" s="11" t="s">
        <v>700</v>
      </c>
      <c r="G4157" s="11" t="s">
        <v>259</v>
      </c>
      <c r="H4157" s="11" t="s">
        <v>106</v>
      </c>
      <c r="I4157" s="11" t="s">
        <v>148</v>
      </c>
      <c r="J4157" s="11" t="s">
        <v>99</v>
      </c>
      <c r="K4157" s="11" t="s">
        <v>71</v>
      </c>
      <c r="L4157" s="11" t="s">
        <v>149</v>
      </c>
      <c r="M4157" s="11" t="s">
        <v>101</v>
      </c>
      <c r="N4157" s="11">
        <v>1</v>
      </c>
      <c r="O4157" s="11">
        <v>2019</v>
      </c>
      <c r="P4157" s="11" t="s">
        <v>154</v>
      </c>
      <c r="Q4157" s="11" t="s">
        <v>154</v>
      </c>
      <c r="R4157" s="11" t="s">
        <v>259</v>
      </c>
      <c r="S4157" s="11" t="s">
        <v>104</v>
      </c>
      <c r="T4157" s="11">
        <v>17</v>
      </c>
      <c r="U4157" s="11" t="str">
        <f>IF(ISERROR(VLOOKUP(I4157,'BACK INFO'!F:F,1,0)),IF(ISERROR(VLOOKUP(I4157,'BACK INFO'!H:H,1,0)),K4157,'BACK INFO'!$H$1),'BACK INFO'!$G$1)</f>
        <v>HOLLY SALES INC.</v>
      </c>
    </row>
    <row r="4158" spans="1:21" s="11" customFormat="1" x14ac:dyDescent="0.35">
      <c r="A4158" s="11" t="s">
        <v>94</v>
      </c>
      <c r="B4158" s="11">
        <v>2019</v>
      </c>
      <c r="C4158" s="11">
        <v>5</v>
      </c>
      <c r="D4158" s="11" t="s">
        <v>95</v>
      </c>
      <c r="E4158" s="11" t="s">
        <v>96</v>
      </c>
      <c r="F4158" s="11" t="s">
        <v>700</v>
      </c>
      <c r="G4158" s="11" t="s">
        <v>259</v>
      </c>
      <c r="H4158" s="11" t="s">
        <v>106</v>
      </c>
      <c r="I4158" s="11" t="s">
        <v>163</v>
      </c>
      <c r="J4158" s="11" t="s">
        <v>99</v>
      </c>
      <c r="K4158" s="11" t="s">
        <v>71</v>
      </c>
      <c r="L4158" s="11" t="s">
        <v>164</v>
      </c>
      <c r="M4158" s="11" t="s">
        <v>101</v>
      </c>
      <c r="N4158" s="11">
        <v>6</v>
      </c>
      <c r="O4158" s="11">
        <v>2019</v>
      </c>
      <c r="P4158" s="11" t="s">
        <v>154</v>
      </c>
      <c r="Q4158" s="11" t="s">
        <v>154</v>
      </c>
      <c r="R4158" s="11" t="s">
        <v>259</v>
      </c>
      <c r="S4158" s="11" t="s">
        <v>104</v>
      </c>
      <c r="T4158" s="11">
        <v>126</v>
      </c>
      <c r="U4158" s="11" t="str">
        <f>IF(ISERROR(VLOOKUP(I4158,'BACK INFO'!F:F,1,0)),IF(ISERROR(VLOOKUP(I4158,'BACK INFO'!H:H,1,0)),K4158,'BACK INFO'!$H$1),'BACK INFO'!$G$1)</f>
        <v>HOLLY SALES INC.</v>
      </c>
    </row>
    <row r="4159" spans="1:21" s="11" customFormat="1" x14ac:dyDescent="0.35">
      <c r="A4159" s="11" t="s">
        <v>94</v>
      </c>
      <c r="B4159" s="11">
        <v>2019</v>
      </c>
      <c r="C4159" s="11">
        <v>5</v>
      </c>
      <c r="D4159" s="11" t="s">
        <v>95</v>
      </c>
      <c r="E4159" s="11" t="s">
        <v>96</v>
      </c>
      <c r="F4159" s="11" t="s">
        <v>700</v>
      </c>
      <c r="G4159" s="11" t="s">
        <v>259</v>
      </c>
      <c r="H4159" s="11" t="s">
        <v>106</v>
      </c>
      <c r="I4159" s="11" t="s">
        <v>407</v>
      </c>
      <c r="J4159" s="11" t="s">
        <v>99</v>
      </c>
      <c r="K4159" s="11" t="s">
        <v>72</v>
      </c>
      <c r="L4159" s="11" t="s">
        <v>114</v>
      </c>
      <c r="M4159" s="11" t="s">
        <v>101</v>
      </c>
      <c r="N4159" s="11">
        <v>1</v>
      </c>
      <c r="O4159" s="11">
        <v>2019</v>
      </c>
      <c r="P4159" s="11" t="s">
        <v>154</v>
      </c>
      <c r="Q4159" s="11" t="s">
        <v>154</v>
      </c>
      <c r="R4159" s="11" t="s">
        <v>259</v>
      </c>
      <c r="S4159" s="11" t="s">
        <v>104</v>
      </c>
      <c r="T4159" s="11">
        <v>21</v>
      </c>
      <c r="U4159" s="11" t="str">
        <f>IF(ISERROR(VLOOKUP(I4159,'BACK INFO'!F:F,1,0)),IF(ISERROR(VLOOKUP(I4159,'BACK INFO'!H:H,1,0)),K4159,'BACK INFO'!$H$1),'BACK INFO'!$G$1)</f>
        <v>BILL MILLER AND COMPANY</v>
      </c>
    </row>
    <row r="4160" spans="1:21" s="11" customFormat="1" x14ac:dyDescent="0.35">
      <c r="A4160" s="11" t="s">
        <v>94</v>
      </c>
      <c r="B4160" s="11">
        <v>2019</v>
      </c>
      <c r="C4160" s="11">
        <v>5</v>
      </c>
      <c r="D4160" s="11" t="s">
        <v>95</v>
      </c>
      <c r="E4160" s="11" t="s">
        <v>96</v>
      </c>
      <c r="F4160" s="11" t="s">
        <v>700</v>
      </c>
      <c r="G4160" s="11" t="s">
        <v>259</v>
      </c>
      <c r="H4160" s="11" t="s">
        <v>106</v>
      </c>
      <c r="I4160" s="11" t="s">
        <v>595</v>
      </c>
      <c r="J4160" s="11" t="s">
        <v>99</v>
      </c>
      <c r="K4160" s="11" t="s">
        <v>72</v>
      </c>
      <c r="L4160" s="11" t="s">
        <v>114</v>
      </c>
      <c r="M4160" s="11" t="s">
        <v>101</v>
      </c>
      <c r="N4160" s="11">
        <v>12</v>
      </c>
      <c r="O4160" s="11">
        <v>2019</v>
      </c>
      <c r="P4160" s="11" t="s">
        <v>154</v>
      </c>
      <c r="Q4160" s="11" t="s">
        <v>154</v>
      </c>
      <c r="R4160" s="11" t="s">
        <v>259</v>
      </c>
      <c r="S4160" s="11" t="s">
        <v>104</v>
      </c>
      <c r="T4160" s="11">
        <v>252</v>
      </c>
      <c r="U4160" s="11" t="str">
        <f>IF(ISERROR(VLOOKUP(I4160,'BACK INFO'!F:F,1,0)),IF(ISERROR(VLOOKUP(I4160,'BACK INFO'!H:H,1,0)),K4160,'BACK INFO'!$H$1),'BACK INFO'!$G$1)</f>
        <v>BILL MILLER AND COMPANY</v>
      </c>
    </row>
    <row r="4161" spans="1:21" s="11" customFormat="1" x14ac:dyDescent="0.35">
      <c r="A4161" s="11" t="s">
        <v>94</v>
      </c>
      <c r="B4161" s="11">
        <v>2019</v>
      </c>
      <c r="C4161" s="11">
        <v>5</v>
      </c>
      <c r="D4161" s="11" t="s">
        <v>95</v>
      </c>
      <c r="E4161" s="11" t="s">
        <v>96</v>
      </c>
      <c r="F4161" s="11" t="s">
        <v>700</v>
      </c>
      <c r="G4161" s="11" t="s">
        <v>259</v>
      </c>
      <c r="H4161" s="11" t="s">
        <v>106</v>
      </c>
      <c r="I4161" s="11" t="s">
        <v>411</v>
      </c>
      <c r="J4161" s="11" t="s">
        <v>99</v>
      </c>
      <c r="K4161" s="11" t="s">
        <v>67</v>
      </c>
      <c r="L4161" s="11" t="s">
        <v>173</v>
      </c>
      <c r="M4161" s="11" t="s">
        <v>101</v>
      </c>
      <c r="N4161" s="11">
        <v>6</v>
      </c>
      <c r="O4161" s="11">
        <v>2019</v>
      </c>
      <c r="P4161" s="11" t="s">
        <v>154</v>
      </c>
      <c r="Q4161" s="11" t="s">
        <v>154</v>
      </c>
      <c r="R4161" s="11" t="s">
        <v>259</v>
      </c>
      <c r="S4161" s="11" t="s">
        <v>104</v>
      </c>
      <c r="T4161" s="11">
        <v>126</v>
      </c>
      <c r="U4161" s="11" t="str">
        <f>IF(ISERROR(VLOOKUP(I4161,'BACK INFO'!F:F,1,0)),IF(ISERROR(VLOOKUP(I4161,'BACK INFO'!H:H,1,0)),K4161,'BACK INFO'!$H$1),'BACK INFO'!$G$1)</f>
        <v>ANITA M. HOPKINS</v>
      </c>
    </row>
    <row r="4162" spans="1:21" s="11" customFormat="1" x14ac:dyDescent="0.35">
      <c r="A4162" s="11" t="s">
        <v>94</v>
      </c>
      <c r="B4162" s="11">
        <v>2019</v>
      </c>
      <c r="C4162" s="11">
        <v>5</v>
      </c>
      <c r="D4162" s="11" t="s">
        <v>95</v>
      </c>
      <c r="E4162" s="11" t="s">
        <v>96</v>
      </c>
      <c r="F4162" s="11" t="s">
        <v>700</v>
      </c>
      <c r="G4162" s="11" t="s">
        <v>259</v>
      </c>
      <c r="H4162" s="11" t="s">
        <v>106</v>
      </c>
      <c r="I4162" s="11" t="s">
        <v>132</v>
      </c>
      <c r="J4162" s="11" t="s">
        <v>99</v>
      </c>
      <c r="K4162" s="11" t="s">
        <v>67</v>
      </c>
      <c r="L4162" s="11" t="s">
        <v>133</v>
      </c>
      <c r="M4162" s="11" t="s">
        <v>101</v>
      </c>
      <c r="N4162" s="11">
        <v>134</v>
      </c>
      <c r="O4162" s="11">
        <v>2019</v>
      </c>
      <c r="P4162" s="11" t="s">
        <v>154</v>
      </c>
      <c r="Q4162" s="11" t="s">
        <v>154</v>
      </c>
      <c r="R4162" s="11" t="s">
        <v>259</v>
      </c>
      <c r="S4162" s="11" t="s">
        <v>104</v>
      </c>
      <c r="T4162" s="11">
        <v>2323</v>
      </c>
      <c r="U4162" s="11" t="str">
        <f>IF(ISERROR(VLOOKUP(I4162,'BACK INFO'!F:F,1,0)),IF(ISERROR(VLOOKUP(I4162,'BACK INFO'!H:H,1,0)),K4162,'BACK INFO'!$H$1),'BACK INFO'!$G$1)</f>
        <v>ANITA M. HOPKINS</v>
      </c>
    </row>
    <row r="4163" spans="1:21" s="11" customFormat="1" x14ac:dyDescent="0.35">
      <c r="A4163" s="11" t="s">
        <v>94</v>
      </c>
      <c r="B4163" s="11">
        <v>2019</v>
      </c>
      <c r="C4163" s="11">
        <v>5</v>
      </c>
      <c r="D4163" s="11" t="s">
        <v>95</v>
      </c>
      <c r="E4163" s="11" t="s">
        <v>96</v>
      </c>
      <c r="F4163" s="11" t="s">
        <v>700</v>
      </c>
      <c r="G4163" s="11" t="s">
        <v>259</v>
      </c>
      <c r="H4163" s="11" t="s">
        <v>106</v>
      </c>
      <c r="I4163" s="11" t="s">
        <v>484</v>
      </c>
      <c r="J4163" s="11" t="s">
        <v>99</v>
      </c>
      <c r="K4163" s="11" t="s">
        <v>72</v>
      </c>
      <c r="L4163" s="11" t="s">
        <v>364</v>
      </c>
      <c r="M4163" s="11" t="s">
        <v>101</v>
      </c>
      <c r="N4163" s="11">
        <v>10</v>
      </c>
      <c r="O4163" s="11">
        <v>2019</v>
      </c>
      <c r="P4163" s="11" t="s">
        <v>154</v>
      </c>
      <c r="Q4163" s="11" t="s">
        <v>154</v>
      </c>
      <c r="R4163" s="11" t="s">
        <v>259</v>
      </c>
      <c r="S4163" s="11" t="s">
        <v>104</v>
      </c>
      <c r="T4163" s="11">
        <v>171</v>
      </c>
      <c r="U4163" s="11" t="str">
        <f>IF(ISERROR(VLOOKUP(I4163,'BACK INFO'!F:F,1,0)),IF(ISERROR(VLOOKUP(I4163,'BACK INFO'!H:H,1,0)),K4163,'BACK INFO'!$H$1),'BACK INFO'!$G$1)</f>
        <v>BILL MILLER AND COMPANY</v>
      </c>
    </row>
    <row r="4164" spans="1:21" s="11" customFormat="1" x14ac:dyDescent="0.35">
      <c r="A4164" s="11" t="s">
        <v>94</v>
      </c>
      <c r="B4164" s="11">
        <v>2019</v>
      </c>
      <c r="C4164" s="11">
        <v>5</v>
      </c>
      <c r="D4164" s="11" t="s">
        <v>95</v>
      </c>
      <c r="E4164" s="11" t="s">
        <v>96</v>
      </c>
      <c r="F4164" s="11" t="s">
        <v>700</v>
      </c>
      <c r="G4164" s="11" t="s">
        <v>259</v>
      </c>
      <c r="H4164" s="11" t="s">
        <v>106</v>
      </c>
      <c r="I4164" s="11" t="s">
        <v>414</v>
      </c>
      <c r="J4164" s="11" t="s">
        <v>99</v>
      </c>
      <c r="K4164" s="11" t="s">
        <v>71</v>
      </c>
      <c r="L4164" s="11" t="s">
        <v>169</v>
      </c>
      <c r="M4164" s="11" t="s">
        <v>101</v>
      </c>
      <c r="N4164" s="11">
        <v>28</v>
      </c>
      <c r="O4164" s="11">
        <v>2019</v>
      </c>
      <c r="P4164" s="11" t="s">
        <v>154</v>
      </c>
      <c r="Q4164" s="11" t="s">
        <v>154</v>
      </c>
      <c r="R4164" s="11" t="s">
        <v>259</v>
      </c>
      <c r="S4164" s="11" t="s">
        <v>104</v>
      </c>
      <c r="T4164" s="11">
        <v>426</v>
      </c>
      <c r="U4164" s="11" t="str">
        <f>IF(ISERROR(VLOOKUP(I4164,'BACK INFO'!F:F,1,0)),IF(ISERROR(VLOOKUP(I4164,'BACK INFO'!H:H,1,0)),K4164,'BACK INFO'!$H$1),'BACK INFO'!$G$1)</f>
        <v>HOLLY SALES INC.</v>
      </c>
    </row>
    <row r="4165" spans="1:21" s="11" customFormat="1" x14ac:dyDescent="0.35">
      <c r="A4165" s="11" t="s">
        <v>94</v>
      </c>
      <c r="B4165" s="11">
        <v>2019</v>
      </c>
      <c r="C4165" s="11">
        <v>5</v>
      </c>
      <c r="D4165" s="11" t="s">
        <v>95</v>
      </c>
      <c r="E4165" s="11" t="s">
        <v>96</v>
      </c>
      <c r="F4165" s="11" t="s">
        <v>700</v>
      </c>
      <c r="G4165" s="11" t="s">
        <v>259</v>
      </c>
      <c r="H4165" s="11" t="s">
        <v>106</v>
      </c>
      <c r="I4165" s="11" t="s">
        <v>575</v>
      </c>
      <c r="J4165" s="11" t="s">
        <v>99</v>
      </c>
      <c r="K4165" s="11" t="s">
        <v>67</v>
      </c>
      <c r="L4165" s="11" t="s">
        <v>116</v>
      </c>
      <c r="M4165" s="11" t="s">
        <v>101</v>
      </c>
      <c r="N4165" s="11">
        <v>6</v>
      </c>
      <c r="O4165" s="11">
        <v>2019</v>
      </c>
      <c r="P4165" s="11" t="s">
        <v>154</v>
      </c>
      <c r="Q4165" s="11" t="s">
        <v>154</v>
      </c>
      <c r="R4165" s="11" t="s">
        <v>259</v>
      </c>
      <c r="S4165" s="11" t="s">
        <v>104</v>
      </c>
      <c r="T4165" s="11">
        <v>126</v>
      </c>
      <c r="U4165" s="11" t="str">
        <f>IF(ISERROR(VLOOKUP(I4165,'BACK INFO'!F:F,1,0)),IF(ISERROR(VLOOKUP(I4165,'BACK INFO'!H:H,1,0)),K4165,'BACK INFO'!$H$1),'BACK INFO'!$G$1)</f>
        <v>ANITA M. HOPKINS</v>
      </c>
    </row>
    <row r="4166" spans="1:21" s="11" customFormat="1" x14ac:dyDescent="0.35">
      <c r="A4166" s="11" t="s">
        <v>94</v>
      </c>
      <c r="B4166" s="11">
        <v>2019</v>
      </c>
      <c r="C4166" s="11">
        <v>5</v>
      </c>
      <c r="D4166" s="11" t="s">
        <v>95</v>
      </c>
      <c r="E4166" s="11" t="s">
        <v>96</v>
      </c>
      <c r="F4166" s="11" t="s">
        <v>700</v>
      </c>
      <c r="G4166" s="11" t="s">
        <v>259</v>
      </c>
      <c r="H4166" s="11" t="s">
        <v>106</v>
      </c>
      <c r="I4166" s="11" t="s">
        <v>465</v>
      </c>
      <c r="J4166" s="11" t="s">
        <v>99</v>
      </c>
      <c r="K4166" s="11" t="s">
        <v>67</v>
      </c>
      <c r="L4166" s="11" t="s">
        <v>231</v>
      </c>
      <c r="M4166" s="11" t="s">
        <v>101</v>
      </c>
      <c r="N4166" s="11">
        <v>18</v>
      </c>
      <c r="O4166" s="11">
        <v>2019</v>
      </c>
      <c r="P4166" s="11" t="s">
        <v>154</v>
      </c>
      <c r="Q4166" s="11" t="s">
        <v>154</v>
      </c>
      <c r="R4166" s="11" t="s">
        <v>259</v>
      </c>
      <c r="S4166" s="11" t="s">
        <v>104</v>
      </c>
      <c r="T4166" s="11">
        <v>180</v>
      </c>
      <c r="U4166" s="11" t="str">
        <f>IF(ISERROR(VLOOKUP(I4166,'BACK INFO'!F:F,1,0)),IF(ISERROR(VLOOKUP(I4166,'BACK INFO'!H:H,1,0)),K4166,'BACK INFO'!$H$1),'BACK INFO'!$G$1)</f>
        <v>ANITA M. HOPKINS</v>
      </c>
    </row>
    <row r="4167" spans="1:21" s="11" customFormat="1" x14ac:dyDescent="0.35">
      <c r="A4167" s="11" t="s">
        <v>94</v>
      </c>
      <c r="B4167" s="11">
        <v>2019</v>
      </c>
      <c r="C4167" s="11">
        <v>5</v>
      </c>
      <c r="D4167" s="11" t="s">
        <v>95</v>
      </c>
      <c r="E4167" s="11" t="s">
        <v>96</v>
      </c>
      <c r="F4167" s="11" t="s">
        <v>700</v>
      </c>
      <c r="G4167" s="11" t="s">
        <v>259</v>
      </c>
      <c r="H4167" s="11" t="s">
        <v>106</v>
      </c>
      <c r="I4167" s="11" t="s">
        <v>168</v>
      </c>
      <c r="J4167" s="11" t="s">
        <v>99</v>
      </c>
      <c r="K4167" s="11" t="s">
        <v>71</v>
      </c>
      <c r="L4167" s="11" t="s">
        <v>169</v>
      </c>
      <c r="M4167" s="11" t="s">
        <v>101</v>
      </c>
      <c r="N4167" s="11">
        <v>6</v>
      </c>
      <c r="O4167" s="11">
        <v>2019</v>
      </c>
      <c r="P4167" s="11" t="s">
        <v>154</v>
      </c>
      <c r="Q4167" s="11" t="s">
        <v>154</v>
      </c>
      <c r="R4167" s="11" t="s">
        <v>259</v>
      </c>
      <c r="S4167" s="11" t="s">
        <v>104</v>
      </c>
      <c r="T4167" s="11">
        <v>126</v>
      </c>
      <c r="U4167" s="11" t="str">
        <f>IF(ISERROR(VLOOKUP(I4167,'BACK INFO'!F:F,1,0)),IF(ISERROR(VLOOKUP(I4167,'BACK INFO'!H:H,1,0)),K4167,'BACK INFO'!$H$1),'BACK INFO'!$G$1)</f>
        <v>HOLLY SALES INC.</v>
      </c>
    </row>
    <row r="4168" spans="1:21" s="11" customFormat="1" x14ac:dyDescent="0.35">
      <c r="A4168" s="11" t="s">
        <v>94</v>
      </c>
      <c r="B4168" s="11">
        <v>2019</v>
      </c>
      <c r="C4168" s="11">
        <v>5</v>
      </c>
      <c r="D4168" s="11" t="s">
        <v>95</v>
      </c>
      <c r="E4168" s="11" t="s">
        <v>96</v>
      </c>
      <c r="F4168" s="11" t="s">
        <v>700</v>
      </c>
      <c r="G4168" s="11" t="s">
        <v>259</v>
      </c>
      <c r="H4168" s="11" t="s">
        <v>106</v>
      </c>
      <c r="I4168" s="11" t="s">
        <v>336</v>
      </c>
      <c r="J4168" s="11" t="s">
        <v>99</v>
      </c>
      <c r="K4168" s="11" t="s">
        <v>72</v>
      </c>
      <c r="L4168" s="11" t="s">
        <v>114</v>
      </c>
      <c r="M4168" s="11" t="s">
        <v>101</v>
      </c>
      <c r="N4168" s="11">
        <v>1</v>
      </c>
      <c r="O4168" s="11">
        <v>2019</v>
      </c>
      <c r="P4168" s="11" t="s">
        <v>154</v>
      </c>
      <c r="Q4168" s="11" t="s">
        <v>154</v>
      </c>
      <c r="R4168" s="11" t="s">
        <v>259</v>
      </c>
      <c r="S4168" s="11" t="s">
        <v>104</v>
      </c>
      <c r="T4168" s="11">
        <v>71</v>
      </c>
      <c r="U4168" s="11" t="str">
        <f>IF(ISERROR(VLOOKUP(I4168,'BACK INFO'!F:F,1,0)),IF(ISERROR(VLOOKUP(I4168,'BACK INFO'!H:H,1,0)),K4168,'BACK INFO'!$H$1),'BACK INFO'!$G$1)</f>
        <v>BILL MILLER AND COMPANY</v>
      </c>
    </row>
    <row r="4169" spans="1:21" s="11" customFormat="1" x14ac:dyDescent="0.35">
      <c r="A4169" s="11" t="s">
        <v>94</v>
      </c>
      <c r="B4169" s="11">
        <v>2019</v>
      </c>
      <c r="C4169" s="11">
        <v>5</v>
      </c>
      <c r="D4169" s="11" t="s">
        <v>95</v>
      </c>
      <c r="E4169" s="11" t="s">
        <v>96</v>
      </c>
      <c r="F4169" s="11" t="s">
        <v>700</v>
      </c>
      <c r="G4169" s="11" t="s">
        <v>259</v>
      </c>
      <c r="H4169" s="11" t="s">
        <v>106</v>
      </c>
      <c r="I4169" s="11" t="s">
        <v>170</v>
      </c>
      <c r="J4169" s="11" t="s">
        <v>99</v>
      </c>
      <c r="K4169" s="11" t="s">
        <v>76</v>
      </c>
      <c r="L4169" s="11" t="s">
        <v>127</v>
      </c>
      <c r="M4169" s="11" t="s">
        <v>101</v>
      </c>
      <c r="N4169" s="11">
        <v>24</v>
      </c>
      <c r="O4169" s="11">
        <v>2019</v>
      </c>
      <c r="P4169" s="11" t="s">
        <v>154</v>
      </c>
      <c r="Q4169" s="11" t="s">
        <v>154</v>
      </c>
      <c r="R4169" s="11" t="s">
        <v>259</v>
      </c>
      <c r="S4169" s="11" t="s">
        <v>104</v>
      </c>
      <c r="T4169" s="11">
        <v>273.60000000000002</v>
      </c>
      <c r="U4169" s="11" t="str">
        <f>IF(ISERROR(VLOOKUP(I4169,'BACK INFO'!F:F,1,0)),IF(ISERROR(VLOOKUP(I4169,'BACK INFO'!H:H,1,0)),K4169,'BACK INFO'!$H$1),'BACK INFO'!$G$1)</f>
        <v>MIE MANNICHE</v>
      </c>
    </row>
    <row r="4170" spans="1:21" s="11" customFormat="1" x14ac:dyDescent="0.35">
      <c r="A4170" s="11" t="s">
        <v>94</v>
      </c>
      <c r="B4170" s="11">
        <v>2019</v>
      </c>
      <c r="C4170" s="11">
        <v>5</v>
      </c>
      <c r="D4170" s="11" t="s">
        <v>95</v>
      </c>
      <c r="E4170" s="11" t="s">
        <v>96</v>
      </c>
      <c r="F4170" s="11" t="s">
        <v>700</v>
      </c>
      <c r="G4170" s="11" t="s">
        <v>259</v>
      </c>
      <c r="H4170" s="11" t="s">
        <v>106</v>
      </c>
      <c r="I4170" s="11" t="s">
        <v>470</v>
      </c>
      <c r="J4170" s="11" t="s">
        <v>120</v>
      </c>
      <c r="K4170" s="11" t="s">
        <v>68</v>
      </c>
      <c r="L4170" s="11" t="s">
        <v>129</v>
      </c>
      <c r="M4170" s="11" t="s">
        <v>122</v>
      </c>
      <c r="N4170" s="11">
        <v>26</v>
      </c>
      <c r="O4170" s="11">
        <v>2019</v>
      </c>
      <c r="P4170" s="11" t="s">
        <v>154</v>
      </c>
      <c r="Q4170" s="11" t="s">
        <v>154</v>
      </c>
      <c r="R4170" s="11" t="s">
        <v>259</v>
      </c>
      <c r="S4170" s="11" t="s">
        <v>104</v>
      </c>
      <c r="T4170" s="11">
        <v>394.59099977831966</v>
      </c>
      <c r="U4170" s="11" t="str">
        <f>IF(ISERROR(VLOOKUP(I4170,'BACK INFO'!F:F,1,0)),IF(ISERROR(VLOOKUP(I4170,'BACK INFO'!H:H,1,0)),K4170,'BACK INFO'!$H$1),'BACK INFO'!$G$1)</f>
        <v>STEPHANIE VITALI</v>
      </c>
    </row>
    <row r="4171" spans="1:21" s="11" customFormat="1" x14ac:dyDescent="0.35">
      <c r="A4171" s="11" t="s">
        <v>94</v>
      </c>
      <c r="B4171" s="11">
        <v>2019</v>
      </c>
      <c r="C4171" s="11">
        <v>5</v>
      </c>
      <c r="D4171" s="11" t="s">
        <v>95</v>
      </c>
      <c r="E4171" s="11" t="s">
        <v>96</v>
      </c>
      <c r="F4171" s="11" t="s">
        <v>700</v>
      </c>
      <c r="G4171" s="11" t="s">
        <v>259</v>
      </c>
      <c r="H4171" s="11" t="s">
        <v>106</v>
      </c>
      <c r="I4171" s="11" t="s">
        <v>313</v>
      </c>
      <c r="J4171" s="11" t="s">
        <v>99</v>
      </c>
      <c r="K4171" s="11" t="s">
        <v>67</v>
      </c>
      <c r="L4171" s="11" t="s">
        <v>133</v>
      </c>
      <c r="M4171" s="11" t="s">
        <v>101</v>
      </c>
      <c r="N4171" s="11">
        <v>118</v>
      </c>
      <c r="O4171" s="11">
        <v>2019</v>
      </c>
      <c r="P4171" s="11" t="s">
        <v>154</v>
      </c>
      <c r="Q4171" s="11" t="s">
        <v>154</v>
      </c>
      <c r="R4171" s="11" t="s">
        <v>259</v>
      </c>
      <c r="S4171" s="11" t="s">
        <v>104</v>
      </c>
      <c r="T4171" s="11">
        <v>1502</v>
      </c>
      <c r="U4171" s="11" t="str">
        <f>IF(ISERROR(VLOOKUP(I4171,'BACK INFO'!F:F,1,0)),IF(ISERROR(VLOOKUP(I4171,'BACK INFO'!H:H,1,0)),K4171,'BACK INFO'!$H$1),'BACK INFO'!$G$1)</f>
        <v>ANITA M. HOPKINS</v>
      </c>
    </row>
    <row r="4172" spans="1:21" s="11" customFormat="1" x14ac:dyDescent="0.35">
      <c r="A4172" s="11" t="s">
        <v>94</v>
      </c>
      <c r="B4172" s="11">
        <v>2019</v>
      </c>
      <c r="C4172" s="11">
        <v>5</v>
      </c>
      <c r="D4172" s="11" t="s">
        <v>95</v>
      </c>
      <c r="E4172" s="11" t="s">
        <v>96</v>
      </c>
      <c r="F4172" s="11" t="s">
        <v>700</v>
      </c>
      <c r="G4172" s="11" t="s">
        <v>259</v>
      </c>
      <c r="H4172" s="11" t="s">
        <v>106</v>
      </c>
      <c r="I4172" s="11" t="s">
        <v>230</v>
      </c>
      <c r="J4172" s="11" t="s">
        <v>99</v>
      </c>
      <c r="K4172" s="11" t="s">
        <v>67</v>
      </c>
      <c r="L4172" s="11" t="s">
        <v>231</v>
      </c>
      <c r="M4172" s="11" t="s">
        <v>101</v>
      </c>
      <c r="N4172" s="11">
        <v>48</v>
      </c>
      <c r="O4172" s="11">
        <v>2019</v>
      </c>
      <c r="P4172" s="11" t="s">
        <v>154</v>
      </c>
      <c r="Q4172" s="11" t="s">
        <v>154</v>
      </c>
      <c r="R4172" s="11" t="s">
        <v>259</v>
      </c>
      <c r="S4172" s="11" t="s">
        <v>104</v>
      </c>
      <c r="T4172" s="11">
        <v>610</v>
      </c>
      <c r="U4172" s="11" t="str">
        <f>IF(ISERROR(VLOOKUP(I4172,'BACK INFO'!F:F,1,0)),IF(ISERROR(VLOOKUP(I4172,'BACK INFO'!H:H,1,0)),K4172,'BACK INFO'!$H$1),'BACK INFO'!$G$1)</f>
        <v>ANITA M. HOPKINS</v>
      </c>
    </row>
    <row r="4173" spans="1:21" s="11" customFormat="1" x14ac:dyDescent="0.35">
      <c r="A4173" s="11" t="s">
        <v>94</v>
      </c>
      <c r="B4173" s="11">
        <v>2019</v>
      </c>
      <c r="C4173" s="11">
        <v>5</v>
      </c>
      <c r="D4173" s="11" t="s">
        <v>95</v>
      </c>
      <c r="E4173" s="11" t="s">
        <v>96</v>
      </c>
      <c r="F4173" s="11" t="s">
        <v>700</v>
      </c>
      <c r="G4173" s="11" t="s">
        <v>259</v>
      </c>
      <c r="H4173" s="11" t="s">
        <v>106</v>
      </c>
      <c r="I4173" s="11" t="s">
        <v>431</v>
      </c>
      <c r="J4173" s="11" t="s">
        <v>99</v>
      </c>
      <c r="K4173" s="11" t="s">
        <v>75</v>
      </c>
      <c r="L4173" s="11" t="s">
        <v>131</v>
      </c>
      <c r="M4173" s="11" t="s">
        <v>101</v>
      </c>
      <c r="N4173" s="11">
        <v>41</v>
      </c>
      <c r="O4173" s="11">
        <v>2019</v>
      </c>
      <c r="P4173" s="11" t="s">
        <v>154</v>
      </c>
      <c r="Q4173" s="11" t="s">
        <v>154</v>
      </c>
      <c r="R4173" s="11" t="s">
        <v>259</v>
      </c>
      <c r="S4173" s="11" t="s">
        <v>104</v>
      </c>
      <c r="T4173" s="11">
        <v>579</v>
      </c>
      <c r="U4173" s="11" t="str">
        <f>IF(ISERROR(VLOOKUP(I4173,'BACK INFO'!F:F,1,0)),IF(ISERROR(VLOOKUP(I4173,'BACK INFO'!H:H,1,0)),K4173,'BACK INFO'!$H$1),'BACK INFO'!$G$1)</f>
        <v>LAURA BONG</v>
      </c>
    </row>
    <row r="4174" spans="1:21" s="11" customFormat="1" x14ac:dyDescent="0.35">
      <c r="A4174" s="11" t="s">
        <v>94</v>
      </c>
      <c r="B4174" s="11">
        <v>2019</v>
      </c>
      <c r="C4174" s="11">
        <v>5</v>
      </c>
      <c r="D4174" s="11" t="s">
        <v>95</v>
      </c>
      <c r="E4174" s="11" t="s">
        <v>96</v>
      </c>
      <c r="F4174" s="11" t="s">
        <v>700</v>
      </c>
      <c r="G4174" s="11" t="s">
        <v>259</v>
      </c>
      <c r="H4174" s="11" t="s">
        <v>106</v>
      </c>
      <c r="I4174" s="11" t="s">
        <v>305</v>
      </c>
      <c r="J4174" s="11" t="s">
        <v>99</v>
      </c>
      <c r="K4174" s="11" t="s">
        <v>67</v>
      </c>
      <c r="L4174" s="11" t="s">
        <v>234</v>
      </c>
      <c r="M4174" s="11" t="s">
        <v>101</v>
      </c>
      <c r="N4174" s="11">
        <v>458</v>
      </c>
      <c r="O4174" s="11">
        <v>2019</v>
      </c>
      <c r="P4174" s="11" t="s">
        <v>154</v>
      </c>
      <c r="Q4174" s="11" t="s">
        <v>154</v>
      </c>
      <c r="R4174" s="11" t="s">
        <v>259</v>
      </c>
      <c r="S4174" s="11" t="s">
        <v>104</v>
      </c>
      <c r="T4174" s="11">
        <v>5451</v>
      </c>
      <c r="U4174" s="11" t="str">
        <f>IF(ISERROR(VLOOKUP(I4174,'BACK INFO'!F:F,1,0)),IF(ISERROR(VLOOKUP(I4174,'BACK INFO'!H:H,1,0)),K4174,'BACK INFO'!$H$1),'BACK INFO'!$G$1)</f>
        <v>ANITA M. HOPKINS</v>
      </c>
    </row>
    <row r="4175" spans="1:21" s="11" customFormat="1" x14ac:dyDescent="0.35">
      <c r="A4175" s="11" t="s">
        <v>94</v>
      </c>
      <c r="B4175" s="11">
        <v>2019</v>
      </c>
      <c r="C4175" s="11">
        <v>5</v>
      </c>
      <c r="D4175" s="11" t="s">
        <v>95</v>
      </c>
      <c r="E4175" s="11" t="s">
        <v>96</v>
      </c>
      <c r="F4175" s="11" t="s">
        <v>700</v>
      </c>
      <c r="G4175" s="11" t="s">
        <v>259</v>
      </c>
      <c r="H4175" s="11" t="s">
        <v>106</v>
      </c>
      <c r="I4175" s="11" t="s">
        <v>597</v>
      </c>
      <c r="J4175" s="11" t="s">
        <v>99</v>
      </c>
      <c r="K4175" s="11" t="s">
        <v>72</v>
      </c>
      <c r="L4175" s="11" t="s">
        <v>114</v>
      </c>
      <c r="M4175" s="11" t="s">
        <v>101</v>
      </c>
      <c r="N4175" s="11">
        <v>12</v>
      </c>
      <c r="O4175" s="11">
        <v>2019</v>
      </c>
      <c r="P4175" s="11" t="s">
        <v>154</v>
      </c>
      <c r="Q4175" s="11" t="s">
        <v>154</v>
      </c>
      <c r="R4175" s="11" t="s">
        <v>259</v>
      </c>
      <c r="S4175" s="11" t="s">
        <v>104</v>
      </c>
      <c r="T4175" s="11">
        <v>228</v>
      </c>
      <c r="U4175" s="11" t="str">
        <f>IF(ISERROR(VLOOKUP(I4175,'BACK INFO'!F:F,1,0)),IF(ISERROR(VLOOKUP(I4175,'BACK INFO'!H:H,1,0)),K4175,'BACK INFO'!$H$1),'BACK INFO'!$G$1)</f>
        <v>BILL MILLER AND COMPANY</v>
      </c>
    </row>
    <row r="4176" spans="1:21" s="11" customFormat="1" x14ac:dyDescent="0.35">
      <c r="A4176" s="11" t="s">
        <v>94</v>
      </c>
      <c r="B4176" s="11">
        <v>2019</v>
      </c>
      <c r="C4176" s="11">
        <v>5</v>
      </c>
      <c r="D4176" s="11" t="s">
        <v>95</v>
      </c>
      <c r="E4176" s="11" t="s">
        <v>96</v>
      </c>
      <c r="F4176" s="11" t="s">
        <v>700</v>
      </c>
      <c r="G4176" s="11" t="s">
        <v>259</v>
      </c>
      <c r="H4176" s="11" t="s">
        <v>106</v>
      </c>
      <c r="I4176" s="11" t="s">
        <v>640</v>
      </c>
      <c r="J4176" s="11" t="s">
        <v>99</v>
      </c>
      <c r="K4176" s="11" t="s">
        <v>71</v>
      </c>
      <c r="L4176" s="11" t="s">
        <v>164</v>
      </c>
      <c r="M4176" s="11" t="s">
        <v>101</v>
      </c>
      <c r="N4176" s="11">
        <v>17</v>
      </c>
      <c r="O4176" s="11">
        <v>2019</v>
      </c>
      <c r="P4176" s="11" t="s">
        <v>154</v>
      </c>
      <c r="Q4176" s="11" t="s">
        <v>154</v>
      </c>
      <c r="R4176" s="11" t="s">
        <v>259</v>
      </c>
      <c r="S4176" s="11" t="s">
        <v>104</v>
      </c>
      <c r="T4176" s="11">
        <v>344</v>
      </c>
      <c r="U4176" s="11" t="str">
        <f>IF(ISERROR(VLOOKUP(I4176,'BACK INFO'!F:F,1,0)),IF(ISERROR(VLOOKUP(I4176,'BACK INFO'!H:H,1,0)),K4176,'BACK INFO'!$H$1),'BACK INFO'!$G$1)</f>
        <v>HOLLY SALES INC.</v>
      </c>
    </row>
    <row r="4177" spans="1:21" s="11" customFormat="1" x14ac:dyDescent="0.35">
      <c r="A4177" s="11" t="s">
        <v>94</v>
      </c>
      <c r="B4177" s="11">
        <v>2019</v>
      </c>
      <c r="C4177" s="11">
        <v>5</v>
      </c>
      <c r="D4177" s="11" t="s">
        <v>95</v>
      </c>
      <c r="E4177" s="11" t="s">
        <v>96</v>
      </c>
      <c r="F4177" s="11" t="s">
        <v>700</v>
      </c>
      <c r="G4177" s="11" t="s">
        <v>259</v>
      </c>
      <c r="H4177" s="11" t="s">
        <v>106</v>
      </c>
      <c r="I4177" s="11" t="s">
        <v>605</v>
      </c>
      <c r="J4177" s="11" t="s">
        <v>99</v>
      </c>
      <c r="K4177" s="11" t="s">
        <v>72</v>
      </c>
      <c r="L4177" s="11" t="s">
        <v>178</v>
      </c>
      <c r="M4177" s="11" t="s">
        <v>101</v>
      </c>
      <c r="N4177" s="11">
        <v>6</v>
      </c>
      <c r="O4177" s="11">
        <v>2019</v>
      </c>
      <c r="P4177" s="11" t="s">
        <v>154</v>
      </c>
      <c r="Q4177" s="11" t="s">
        <v>154</v>
      </c>
      <c r="R4177" s="11" t="s">
        <v>259</v>
      </c>
      <c r="S4177" s="11" t="s">
        <v>104</v>
      </c>
      <c r="T4177" s="11">
        <v>60</v>
      </c>
      <c r="U4177" s="11" t="str">
        <f>IF(ISERROR(VLOOKUP(I4177,'BACK INFO'!F:F,1,0)),IF(ISERROR(VLOOKUP(I4177,'BACK INFO'!H:H,1,0)),K4177,'BACK INFO'!$H$1),'BACK INFO'!$G$1)</f>
        <v>BILL MILLER AND COMPANY</v>
      </c>
    </row>
    <row r="4178" spans="1:21" s="11" customFormat="1" x14ac:dyDescent="0.35">
      <c r="A4178" s="11" t="s">
        <v>94</v>
      </c>
      <c r="B4178" s="11">
        <v>2019</v>
      </c>
      <c r="C4178" s="11">
        <v>5</v>
      </c>
      <c r="D4178" s="11" t="s">
        <v>95</v>
      </c>
      <c r="E4178" s="11" t="s">
        <v>96</v>
      </c>
      <c r="F4178" s="11" t="s">
        <v>700</v>
      </c>
      <c r="G4178" s="11" t="s">
        <v>259</v>
      </c>
      <c r="H4178" s="11" t="s">
        <v>106</v>
      </c>
      <c r="I4178" s="11" t="s">
        <v>172</v>
      </c>
      <c r="J4178" s="11" t="s">
        <v>99</v>
      </c>
      <c r="K4178" s="11" t="s">
        <v>67</v>
      </c>
      <c r="L4178" s="11" t="s">
        <v>173</v>
      </c>
      <c r="M4178" s="11" t="s">
        <v>101</v>
      </c>
      <c r="N4178" s="11">
        <v>8</v>
      </c>
      <c r="O4178" s="11">
        <v>2019</v>
      </c>
      <c r="P4178" s="11" t="s">
        <v>154</v>
      </c>
      <c r="Q4178" s="11" t="s">
        <v>154</v>
      </c>
      <c r="R4178" s="11" t="s">
        <v>259</v>
      </c>
      <c r="S4178" s="11" t="s">
        <v>104</v>
      </c>
      <c r="T4178" s="11">
        <v>72</v>
      </c>
      <c r="U4178" s="11" t="str">
        <f>IF(ISERROR(VLOOKUP(I4178,'BACK INFO'!F:F,1,0)),IF(ISERROR(VLOOKUP(I4178,'BACK INFO'!H:H,1,0)),K4178,'BACK INFO'!$H$1),'BACK INFO'!$G$1)</f>
        <v>ANITA M. HOPKINS</v>
      </c>
    </row>
    <row r="4179" spans="1:21" s="11" customFormat="1" x14ac:dyDescent="0.35">
      <c r="A4179" s="11" t="s">
        <v>94</v>
      </c>
      <c r="B4179" s="11">
        <v>2019</v>
      </c>
      <c r="C4179" s="11">
        <v>5</v>
      </c>
      <c r="D4179" s="11" t="s">
        <v>95</v>
      </c>
      <c r="E4179" s="11" t="s">
        <v>96</v>
      </c>
      <c r="F4179" s="11" t="s">
        <v>700</v>
      </c>
      <c r="G4179" s="11" t="s">
        <v>259</v>
      </c>
      <c r="H4179" s="11" t="s">
        <v>106</v>
      </c>
      <c r="I4179" s="11" t="s">
        <v>560</v>
      </c>
      <c r="J4179" s="11" t="s">
        <v>99</v>
      </c>
      <c r="K4179" s="11" t="s">
        <v>67</v>
      </c>
      <c r="L4179" s="11" t="s">
        <v>133</v>
      </c>
      <c r="M4179" s="11" t="s">
        <v>101</v>
      </c>
      <c r="N4179" s="11">
        <v>352</v>
      </c>
      <c r="O4179" s="11">
        <v>2019</v>
      </c>
      <c r="P4179" s="11" t="s">
        <v>154</v>
      </c>
      <c r="Q4179" s="11" t="s">
        <v>154</v>
      </c>
      <c r="R4179" s="11" t="s">
        <v>259</v>
      </c>
      <c r="S4179" s="11" t="s">
        <v>104</v>
      </c>
      <c r="T4179" s="11">
        <v>3412</v>
      </c>
      <c r="U4179" s="11" t="str">
        <f>IF(ISERROR(VLOOKUP(I4179,'BACK INFO'!F:F,1,0)),IF(ISERROR(VLOOKUP(I4179,'BACK INFO'!H:H,1,0)),K4179,'BACK INFO'!$H$1),'BACK INFO'!$G$1)</f>
        <v>ANITA M. HOPKINS</v>
      </c>
    </row>
    <row r="4180" spans="1:21" s="11" customFormat="1" x14ac:dyDescent="0.35">
      <c r="A4180" s="11" t="s">
        <v>94</v>
      </c>
      <c r="B4180" s="11">
        <v>2019</v>
      </c>
      <c r="C4180" s="11">
        <v>5</v>
      </c>
      <c r="D4180" s="11" t="s">
        <v>95</v>
      </c>
      <c r="E4180" s="11" t="s">
        <v>96</v>
      </c>
      <c r="F4180" s="11" t="s">
        <v>700</v>
      </c>
      <c r="G4180" s="11" t="s">
        <v>259</v>
      </c>
      <c r="H4180" s="11" t="s">
        <v>106</v>
      </c>
      <c r="I4180" s="11" t="s">
        <v>174</v>
      </c>
      <c r="J4180" s="11" t="s">
        <v>99</v>
      </c>
      <c r="K4180" s="11" t="s">
        <v>75</v>
      </c>
      <c r="L4180" s="11" t="s">
        <v>131</v>
      </c>
      <c r="M4180" s="11" t="s">
        <v>101</v>
      </c>
      <c r="N4180" s="11">
        <v>3</v>
      </c>
      <c r="O4180" s="11">
        <v>2019</v>
      </c>
      <c r="P4180" s="11" t="s">
        <v>154</v>
      </c>
      <c r="Q4180" s="11" t="s">
        <v>154</v>
      </c>
      <c r="R4180" s="11" t="s">
        <v>259</v>
      </c>
      <c r="S4180" s="11" t="s">
        <v>104</v>
      </c>
      <c r="T4180" s="11">
        <v>57</v>
      </c>
      <c r="U4180" s="11" t="str">
        <f>IF(ISERROR(VLOOKUP(I4180,'BACK INFO'!F:F,1,0)),IF(ISERROR(VLOOKUP(I4180,'BACK INFO'!H:H,1,0)),K4180,'BACK INFO'!$H$1),'BACK INFO'!$G$1)</f>
        <v>LAURA BONG</v>
      </c>
    </row>
    <row r="4181" spans="1:21" s="11" customFormat="1" x14ac:dyDescent="0.35">
      <c r="A4181" s="11" t="s">
        <v>94</v>
      </c>
      <c r="B4181" s="11">
        <v>2019</v>
      </c>
      <c r="C4181" s="11">
        <v>5</v>
      </c>
      <c r="D4181" s="11" t="s">
        <v>95</v>
      </c>
      <c r="E4181" s="11" t="s">
        <v>96</v>
      </c>
      <c r="F4181" s="11" t="s">
        <v>700</v>
      </c>
      <c r="G4181" s="11" t="s">
        <v>259</v>
      </c>
      <c r="H4181" s="11" t="s">
        <v>106</v>
      </c>
      <c r="I4181" s="11" t="s">
        <v>625</v>
      </c>
      <c r="J4181" s="11" t="s">
        <v>99</v>
      </c>
      <c r="K4181" s="11" t="s">
        <v>71</v>
      </c>
      <c r="L4181" s="11" t="s">
        <v>164</v>
      </c>
      <c r="M4181" s="11" t="s">
        <v>101</v>
      </c>
      <c r="N4181" s="11">
        <v>6</v>
      </c>
      <c r="O4181" s="11">
        <v>2019</v>
      </c>
      <c r="P4181" s="11" t="s">
        <v>154</v>
      </c>
      <c r="Q4181" s="11" t="s">
        <v>154</v>
      </c>
      <c r="R4181" s="11" t="s">
        <v>259</v>
      </c>
      <c r="S4181" s="11" t="s">
        <v>104</v>
      </c>
      <c r="T4181" s="11">
        <v>126</v>
      </c>
      <c r="U4181" s="11" t="str">
        <f>IF(ISERROR(VLOOKUP(I4181,'BACK INFO'!F:F,1,0)),IF(ISERROR(VLOOKUP(I4181,'BACK INFO'!H:H,1,0)),K4181,'BACK INFO'!$H$1),'BACK INFO'!$G$1)</f>
        <v>HOLLY SALES INC.</v>
      </c>
    </row>
    <row r="4182" spans="1:21" s="11" customFormat="1" x14ac:dyDescent="0.35">
      <c r="A4182" s="11" t="s">
        <v>94</v>
      </c>
      <c r="B4182" s="11">
        <v>2019</v>
      </c>
      <c r="C4182" s="11">
        <v>5</v>
      </c>
      <c r="D4182" s="11" t="s">
        <v>95</v>
      </c>
      <c r="E4182" s="11" t="s">
        <v>96</v>
      </c>
      <c r="F4182" s="11" t="s">
        <v>700</v>
      </c>
      <c r="G4182" s="11" t="s">
        <v>259</v>
      </c>
      <c r="H4182" s="11" t="s">
        <v>106</v>
      </c>
      <c r="I4182" s="11" t="s">
        <v>633</v>
      </c>
      <c r="J4182" s="11" t="s">
        <v>99</v>
      </c>
      <c r="K4182" s="11" t="s">
        <v>74</v>
      </c>
      <c r="L4182" s="11" t="s">
        <v>100</v>
      </c>
      <c r="M4182" s="11" t="s">
        <v>101</v>
      </c>
      <c r="N4182" s="11">
        <v>10</v>
      </c>
      <c r="O4182" s="11">
        <v>2019</v>
      </c>
      <c r="P4182" s="11" t="s">
        <v>154</v>
      </c>
      <c r="Q4182" s="11" t="s">
        <v>154</v>
      </c>
      <c r="R4182" s="11" t="s">
        <v>259</v>
      </c>
      <c r="S4182" s="11" t="s">
        <v>104</v>
      </c>
      <c r="T4182" s="11">
        <v>138</v>
      </c>
      <c r="U4182" s="11" t="str">
        <f>IF(ISERROR(VLOOKUP(I4182,'BACK INFO'!F:F,1,0)),IF(ISERROR(VLOOKUP(I4182,'BACK INFO'!H:H,1,0)),K4182,'BACK INFO'!$H$1),'BACK INFO'!$G$1)</f>
        <v>DENISE ARNETT</v>
      </c>
    </row>
    <row r="4183" spans="1:21" s="11" customFormat="1" x14ac:dyDescent="0.35">
      <c r="A4183" s="11" t="s">
        <v>94</v>
      </c>
      <c r="B4183" s="11">
        <v>2019</v>
      </c>
      <c r="C4183" s="11">
        <v>5</v>
      </c>
      <c r="D4183" s="11" t="s">
        <v>95</v>
      </c>
      <c r="E4183" s="11" t="s">
        <v>96</v>
      </c>
      <c r="F4183" s="11" t="s">
        <v>700</v>
      </c>
      <c r="G4183" s="11" t="s">
        <v>259</v>
      </c>
      <c r="H4183" s="11" t="s">
        <v>106</v>
      </c>
      <c r="I4183" s="11" t="s">
        <v>607</v>
      </c>
      <c r="J4183" s="11" t="s">
        <v>99</v>
      </c>
      <c r="K4183" s="11" t="s">
        <v>75</v>
      </c>
      <c r="L4183" s="11" t="s">
        <v>220</v>
      </c>
      <c r="M4183" s="11" t="s">
        <v>101</v>
      </c>
      <c r="N4183" s="11">
        <v>12</v>
      </c>
      <c r="O4183" s="11">
        <v>2019</v>
      </c>
      <c r="P4183" s="11" t="s">
        <v>154</v>
      </c>
      <c r="Q4183" s="11" t="s">
        <v>154</v>
      </c>
      <c r="R4183" s="11" t="s">
        <v>259</v>
      </c>
      <c r="S4183" s="11" t="s">
        <v>104</v>
      </c>
      <c r="T4183" s="11">
        <v>252</v>
      </c>
      <c r="U4183" s="11" t="str">
        <f>IF(ISERROR(VLOOKUP(I4183,'BACK INFO'!F:F,1,0)),IF(ISERROR(VLOOKUP(I4183,'BACK INFO'!H:H,1,0)),K4183,'BACK INFO'!$H$1),'BACK INFO'!$G$1)</f>
        <v>LAURA BONG</v>
      </c>
    </row>
    <row r="4184" spans="1:21" s="11" customFormat="1" x14ac:dyDescent="0.35">
      <c r="A4184" s="11" t="s">
        <v>94</v>
      </c>
      <c r="B4184" s="11">
        <v>2019</v>
      </c>
      <c r="C4184" s="11">
        <v>5</v>
      </c>
      <c r="D4184" s="11" t="s">
        <v>95</v>
      </c>
      <c r="E4184" s="11" t="s">
        <v>96</v>
      </c>
      <c r="F4184" s="11" t="s">
        <v>700</v>
      </c>
      <c r="G4184" s="11" t="s">
        <v>259</v>
      </c>
      <c r="H4184" s="11" t="s">
        <v>106</v>
      </c>
      <c r="I4184" s="11" t="s">
        <v>641</v>
      </c>
      <c r="J4184" s="11" t="s">
        <v>120</v>
      </c>
      <c r="K4184" s="11" t="s">
        <v>68</v>
      </c>
      <c r="L4184" s="11" t="s">
        <v>129</v>
      </c>
      <c r="M4184" s="11" t="s">
        <v>122</v>
      </c>
      <c r="N4184" s="11">
        <v>36</v>
      </c>
      <c r="O4184" s="11">
        <v>2019</v>
      </c>
      <c r="P4184" s="11" t="s">
        <v>154</v>
      </c>
      <c r="Q4184" s="11" t="s">
        <v>154</v>
      </c>
      <c r="R4184" s="11" t="s">
        <v>259</v>
      </c>
      <c r="S4184" s="11" t="s">
        <v>104</v>
      </c>
      <c r="T4184" s="11">
        <v>474.3959210818</v>
      </c>
      <c r="U4184" s="11" t="str">
        <f>IF(ISERROR(VLOOKUP(I4184,'BACK INFO'!F:F,1,0)),IF(ISERROR(VLOOKUP(I4184,'BACK INFO'!H:H,1,0)),K4184,'BACK INFO'!$H$1),'BACK INFO'!$G$1)</f>
        <v>STEPHANIE VITALI</v>
      </c>
    </row>
    <row r="4185" spans="1:21" s="11" customFormat="1" x14ac:dyDescent="0.35">
      <c r="A4185" s="11" t="s">
        <v>94</v>
      </c>
      <c r="B4185" s="11">
        <v>2019</v>
      </c>
      <c r="C4185" s="11">
        <v>5</v>
      </c>
      <c r="D4185" s="11" t="s">
        <v>95</v>
      </c>
      <c r="E4185" s="11" t="s">
        <v>96</v>
      </c>
      <c r="F4185" s="11" t="s">
        <v>700</v>
      </c>
      <c r="G4185" s="11" t="s">
        <v>259</v>
      </c>
      <c r="H4185" s="11" t="s">
        <v>106</v>
      </c>
      <c r="I4185" s="11" t="s">
        <v>608</v>
      </c>
      <c r="J4185" s="11" t="s">
        <v>99</v>
      </c>
      <c r="K4185" s="11" t="s">
        <v>67</v>
      </c>
      <c r="L4185" s="11" t="s">
        <v>108</v>
      </c>
      <c r="M4185" s="11" t="s">
        <v>101</v>
      </c>
      <c r="N4185" s="11">
        <v>12</v>
      </c>
      <c r="O4185" s="11">
        <v>2019</v>
      </c>
      <c r="P4185" s="11" t="s">
        <v>154</v>
      </c>
      <c r="Q4185" s="11" t="s">
        <v>154</v>
      </c>
      <c r="R4185" s="11" t="s">
        <v>259</v>
      </c>
      <c r="S4185" s="11" t="s">
        <v>104</v>
      </c>
      <c r="T4185" s="11">
        <v>96</v>
      </c>
      <c r="U4185" s="11" t="str">
        <f>IF(ISERROR(VLOOKUP(I4185,'BACK INFO'!F:F,1,0)),IF(ISERROR(VLOOKUP(I4185,'BACK INFO'!H:H,1,0)),K4185,'BACK INFO'!$H$1),'BACK INFO'!$G$1)</f>
        <v>ANITA M. HOPKINS</v>
      </c>
    </row>
    <row r="4186" spans="1:21" s="11" customFormat="1" x14ac:dyDescent="0.35">
      <c r="A4186" s="11" t="s">
        <v>94</v>
      </c>
      <c r="B4186" s="11">
        <v>2019</v>
      </c>
      <c r="C4186" s="11">
        <v>5</v>
      </c>
      <c r="D4186" s="11" t="s">
        <v>95</v>
      </c>
      <c r="E4186" s="11" t="s">
        <v>96</v>
      </c>
      <c r="F4186" s="11" t="s">
        <v>700</v>
      </c>
      <c r="G4186" s="11" t="s">
        <v>259</v>
      </c>
      <c r="H4186" s="11" t="s">
        <v>106</v>
      </c>
      <c r="I4186" s="11" t="s">
        <v>176</v>
      </c>
      <c r="J4186" s="11" t="s">
        <v>99</v>
      </c>
      <c r="K4186" s="11" t="s">
        <v>67</v>
      </c>
      <c r="L4186" s="11" t="s">
        <v>108</v>
      </c>
      <c r="M4186" s="11" t="s">
        <v>101</v>
      </c>
      <c r="N4186" s="11">
        <v>24</v>
      </c>
      <c r="O4186" s="11">
        <v>2019</v>
      </c>
      <c r="P4186" s="11" t="s">
        <v>154</v>
      </c>
      <c r="Q4186" s="11" t="s">
        <v>154</v>
      </c>
      <c r="R4186" s="11" t="s">
        <v>259</v>
      </c>
      <c r="S4186" s="11" t="s">
        <v>104</v>
      </c>
      <c r="T4186" s="11">
        <v>192</v>
      </c>
      <c r="U4186" s="11" t="str">
        <f>IF(ISERROR(VLOOKUP(I4186,'BACK INFO'!F:F,1,0)),IF(ISERROR(VLOOKUP(I4186,'BACK INFO'!H:H,1,0)),K4186,'BACK INFO'!$H$1),'BACK INFO'!$G$1)</f>
        <v>ANITA M. HOPKINS</v>
      </c>
    </row>
    <row r="4187" spans="1:21" s="11" customFormat="1" x14ac:dyDescent="0.35">
      <c r="A4187" s="11" t="s">
        <v>94</v>
      </c>
      <c r="B4187" s="11">
        <v>2019</v>
      </c>
      <c r="C4187" s="11">
        <v>5</v>
      </c>
      <c r="D4187" s="11" t="s">
        <v>95</v>
      </c>
      <c r="E4187" s="11" t="s">
        <v>96</v>
      </c>
      <c r="F4187" s="11" t="s">
        <v>700</v>
      </c>
      <c r="G4187" s="11" t="s">
        <v>259</v>
      </c>
      <c r="H4187" s="11" t="s">
        <v>106</v>
      </c>
      <c r="I4187" s="11" t="s">
        <v>556</v>
      </c>
      <c r="J4187" s="11" t="s">
        <v>99</v>
      </c>
      <c r="K4187" s="11" t="s">
        <v>71</v>
      </c>
      <c r="L4187" s="11" t="s">
        <v>159</v>
      </c>
      <c r="M4187" s="11" t="s">
        <v>101</v>
      </c>
      <c r="N4187" s="11">
        <v>31</v>
      </c>
      <c r="O4187" s="11">
        <v>2019</v>
      </c>
      <c r="P4187" s="11" t="s">
        <v>154</v>
      </c>
      <c r="Q4187" s="11" t="s">
        <v>154</v>
      </c>
      <c r="R4187" s="11" t="s">
        <v>259</v>
      </c>
      <c r="S4187" s="11" t="s">
        <v>104</v>
      </c>
      <c r="T4187" s="11">
        <v>507</v>
      </c>
      <c r="U4187" s="11" t="str">
        <f>IF(ISERROR(VLOOKUP(I4187,'BACK INFO'!F:F,1,0)),IF(ISERROR(VLOOKUP(I4187,'BACK INFO'!H:H,1,0)),K4187,'BACK INFO'!$H$1),'BACK INFO'!$G$1)</f>
        <v>HOLLY SALES INC.</v>
      </c>
    </row>
    <row r="4188" spans="1:21" s="11" customFormat="1" x14ac:dyDescent="0.35">
      <c r="A4188" s="11" t="s">
        <v>94</v>
      </c>
      <c r="B4188" s="11">
        <v>2019</v>
      </c>
      <c r="C4188" s="11">
        <v>5</v>
      </c>
      <c r="D4188" s="11" t="s">
        <v>95</v>
      </c>
      <c r="E4188" s="11" t="s">
        <v>96</v>
      </c>
      <c r="F4188" s="11" t="s">
        <v>700</v>
      </c>
      <c r="G4188" s="11" t="s">
        <v>259</v>
      </c>
      <c r="H4188" s="11" t="s">
        <v>106</v>
      </c>
      <c r="I4188" s="11" t="s">
        <v>609</v>
      </c>
      <c r="J4188" s="11" t="s">
        <v>99</v>
      </c>
      <c r="K4188" s="11" t="s">
        <v>67</v>
      </c>
      <c r="L4188" s="11" t="s">
        <v>237</v>
      </c>
      <c r="M4188" s="11" t="s">
        <v>101</v>
      </c>
      <c r="N4188" s="11">
        <v>12</v>
      </c>
      <c r="O4188" s="11">
        <v>2019</v>
      </c>
      <c r="P4188" s="11" t="s">
        <v>154</v>
      </c>
      <c r="Q4188" s="11" t="s">
        <v>154</v>
      </c>
      <c r="R4188" s="11" t="s">
        <v>259</v>
      </c>
      <c r="S4188" s="11" t="s">
        <v>104</v>
      </c>
      <c r="T4188" s="11">
        <v>96</v>
      </c>
      <c r="U4188" s="11" t="str">
        <f>IF(ISERROR(VLOOKUP(I4188,'BACK INFO'!F:F,1,0)),IF(ISERROR(VLOOKUP(I4188,'BACK INFO'!H:H,1,0)),K4188,'BACK INFO'!$H$1),'BACK INFO'!$G$1)</f>
        <v>ANITA M. HOPKINS</v>
      </c>
    </row>
    <row r="4189" spans="1:21" s="11" customFormat="1" x14ac:dyDescent="0.35">
      <c r="A4189" s="11" t="s">
        <v>94</v>
      </c>
      <c r="B4189" s="11">
        <v>2019</v>
      </c>
      <c r="C4189" s="11">
        <v>5</v>
      </c>
      <c r="D4189" s="11" t="s">
        <v>95</v>
      </c>
      <c r="E4189" s="11" t="s">
        <v>96</v>
      </c>
      <c r="F4189" s="11" t="s">
        <v>700</v>
      </c>
      <c r="G4189" s="11" t="s">
        <v>259</v>
      </c>
      <c r="H4189" s="11" t="s">
        <v>106</v>
      </c>
      <c r="I4189" s="11" t="s">
        <v>636</v>
      </c>
      <c r="J4189" s="11" t="s">
        <v>99</v>
      </c>
      <c r="K4189" s="11" t="s">
        <v>67</v>
      </c>
      <c r="L4189" s="11" t="s">
        <v>108</v>
      </c>
      <c r="M4189" s="11" t="s">
        <v>101</v>
      </c>
      <c r="N4189" s="11">
        <v>49</v>
      </c>
      <c r="O4189" s="11">
        <v>2019</v>
      </c>
      <c r="P4189" s="11" t="s">
        <v>154</v>
      </c>
      <c r="Q4189" s="11" t="s">
        <v>154</v>
      </c>
      <c r="R4189" s="11" t="s">
        <v>259</v>
      </c>
      <c r="S4189" s="11" t="s">
        <v>104</v>
      </c>
      <c r="T4189" s="11">
        <v>514</v>
      </c>
      <c r="U4189" s="11" t="str">
        <f>IF(ISERROR(VLOOKUP(I4189,'BACK INFO'!F:F,1,0)),IF(ISERROR(VLOOKUP(I4189,'BACK INFO'!H:H,1,0)),K4189,'BACK INFO'!$H$1),'BACK INFO'!$G$1)</f>
        <v>ANITA M. HOPKINS</v>
      </c>
    </row>
    <row r="4190" spans="1:21" s="11" customFormat="1" x14ac:dyDescent="0.35">
      <c r="A4190" s="11" t="s">
        <v>94</v>
      </c>
      <c r="B4190" s="11">
        <v>2019</v>
      </c>
      <c r="C4190" s="11">
        <v>5</v>
      </c>
      <c r="D4190" s="11" t="s">
        <v>95</v>
      </c>
      <c r="E4190" s="11" t="s">
        <v>96</v>
      </c>
      <c r="F4190" s="11" t="s">
        <v>700</v>
      </c>
      <c r="G4190" s="11" t="s">
        <v>259</v>
      </c>
      <c r="H4190" s="11" t="s">
        <v>106</v>
      </c>
      <c r="I4190" s="11" t="s">
        <v>179</v>
      </c>
      <c r="J4190" s="11" t="s">
        <v>99</v>
      </c>
      <c r="K4190" s="11" t="s">
        <v>67</v>
      </c>
      <c r="L4190" s="11" t="s">
        <v>108</v>
      </c>
      <c r="M4190" s="11" t="s">
        <v>101</v>
      </c>
      <c r="N4190" s="11">
        <v>6</v>
      </c>
      <c r="O4190" s="11">
        <v>2019</v>
      </c>
      <c r="P4190" s="11" t="s">
        <v>154</v>
      </c>
      <c r="Q4190" s="11" t="s">
        <v>154</v>
      </c>
      <c r="R4190" s="11" t="s">
        <v>259</v>
      </c>
      <c r="S4190" s="11" t="s">
        <v>104</v>
      </c>
      <c r="T4190" s="11">
        <v>126</v>
      </c>
      <c r="U4190" s="11" t="str">
        <f>IF(ISERROR(VLOOKUP(I4190,'BACK INFO'!F:F,1,0)),IF(ISERROR(VLOOKUP(I4190,'BACK INFO'!H:H,1,0)),K4190,'BACK INFO'!$H$1),'BACK INFO'!$G$1)</f>
        <v>ANITA M. HOPKINS</v>
      </c>
    </row>
    <row r="4191" spans="1:21" s="11" customFormat="1" x14ac:dyDescent="0.35">
      <c r="A4191" s="11" t="s">
        <v>94</v>
      </c>
      <c r="B4191" s="11">
        <v>2019</v>
      </c>
      <c r="C4191" s="11">
        <v>5</v>
      </c>
      <c r="D4191" s="11" t="s">
        <v>95</v>
      </c>
      <c r="E4191" s="11" t="s">
        <v>96</v>
      </c>
      <c r="F4191" s="11" t="s">
        <v>700</v>
      </c>
      <c r="G4191" s="11" t="s">
        <v>259</v>
      </c>
      <c r="H4191" s="11" t="s">
        <v>106</v>
      </c>
      <c r="I4191" s="11" t="s">
        <v>644</v>
      </c>
      <c r="J4191" s="11" t="s">
        <v>99</v>
      </c>
      <c r="K4191" s="11" t="s">
        <v>71</v>
      </c>
      <c r="L4191" s="11" t="s">
        <v>159</v>
      </c>
      <c r="M4191" s="11" t="s">
        <v>101</v>
      </c>
      <c r="N4191" s="11">
        <v>36</v>
      </c>
      <c r="O4191" s="11">
        <v>2019</v>
      </c>
      <c r="P4191" s="11" t="s">
        <v>154</v>
      </c>
      <c r="Q4191" s="11" t="s">
        <v>154</v>
      </c>
      <c r="R4191" s="11" t="s">
        <v>259</v>
      </c>
      <c r="S4191" s="11" t="s">
        <v>104</v>
      </c>
      <c r="T4191" s="11">
        <v>384</v>
      </c>
      <c r="U4191" s="11" t="str">
        <f>IF(ISERROR(VLOOKUP(I4191,'BACK INFO'!F:F,1,0)),IF(ISERROR(VLOOKUP(I4191,'BACK INFO'!H:H,1,0)),K4191,'BACK INFO'!$H$1),'BACK INFO'!$G$1)</f>
        <v>HOLLY SALES INC.</v>
      </c>
    </row>
    <row r="4192" spans="1:21" s="11" customFormat="1" x14ac:dyDescent="0.35">
      <c r="A4192" s="11" t="s">
        <v>94</v>
      </c>
      <c r="B4192" s="11">
        <v>2019</v>
      </c>
      <c r="C4192" s="11">
        <v>5</v>
      </c>
      <c r="D4192" s="11" t="s">
        <v>95</v>
      </c>
      <c r="E4192" s="11" t="s">
        <v>96</v>
      </c>
      <c r="F4192" s="11" t="s">
        <v>700</v>
      </c>
      <c r="G4192" s="11" t="s">
        <v>259</v>
      </c>
      <c r="H4192" s="11" t="s">
        <v>106</v>
      </c>
      <c r="I4192" s="11" t="s">
        <v>180</v>
      </c>
      <c r="J4192" s="11" t="s">
        <v>99</v>
      </c>
      <c r="K4192" s="11" t="s">
        <v>71</v>
      </c>
      <c r="L4192" s="11" t="s">
        <v>169</v>
      </c>
      <c r="M4192" s="11" t="s">
        <v>101</v>
      </c>
      <c r="N4192" s="11">
        <v>152</v>
      </c>
      <c r="O4192" s="11">
        <v>2019</v>
      </c>
      <c r="P4192" s="11" t="s">
        <v>154</v>
      </c>
      <c r="Q4192" s="11" t="s">
        <v>154</v>
      </c>
      <c r="R4192" s="11" t="s">
        <v>259</v>
      </c>
      <c r="S4192" s="11" t="s">
        <v>104</v>
      </c>
      <c r="T4192" s="11">
        <v>1991</v>
      </c>
      <c r="U4192" s="11" t="str">
        <f>IF(ISERROR(VLOOKUP(I4192,'BACK INFO'!F:F,1,0)),IF(ISERROR(VLOOKUP(I4192,'BACK INFO'!H:H,1,0)),K4192,'BACK INFO'!$H$1),'BACK INFO'!$G$1)</f>
        <v>HOLLY SALES INC.</v>
      </c>
    </row>
    <row r="4193" spans="1:21" s="11" customFormat="1" x14ac:dyDescent="0.35">
      <c r="A4193" s="11" t="s">
        <v>94</v>
      </c>
      <c r="B4193" s="11">
        <v>2019</v>
      </c>
      <c r="C4193" s="11">
        <v>5</v>
      </c>
      <c r="D4193" s="11" t="s">
        <v>95</v>
      </c>
      <c r="E4193" s="11" t="s">
        <v>96</v>
      </c>
      <c r="F4193" s="11" t="s">
        <v>700</v>
      </c>
      <c r="G4193" s="11" t="s">
        <v>259</v>
      </c>
      <c r="H4193" s="11" t="s">
        <v>106</v>
      </c>
      <c r="I4193" s="11" t="s">
        <v>238</v>
      </c>
      <c r="J4193" s="11" t="s">
        <v>120</v>
      </c>
      <c r="K4193" s="11" t="s">
        <v>68</v>
      </c>
      <c r="L4193" s="11" t="s">
        <v>129</v>
      </c>
      <c r="M4193" s="11" t="s">
        <v>122</v>
      </c>
      <c r="N4193" s="11">
        <v>54</v>
      </c>
      <c r="O4193" s="11">
        <v>2019</v>
      </c>
      <c r="P4193" s="11" t="s">
        <v>154</v>
      </c>
      <c r="Q4193" s="11" t="s">
        <v>154</v>
      </c>
      <c r="R4193" s="11" t="s">
        <v>259</v>
      </c>
      <c r="S4193" s="11" t="s">
        <v>104</v>
      </c>
      <c r="T4193" s="11">
        <v>728.58937412251521</v>
      </c>
      <c r="U4193" s="11" t="str">
        <f>IF(ISERROR(VLOOKUP(I4193,'BACK INFO'!F:F,1,0)),IF(ISERROR(VLOOKUP(I4193,'BACK INFO'!H:H,1,0)),K4193,'BACK INFO'!$H$1),'BACK INFO'!$G$1)</f>
        <v>STEPHANIE VITALI</v>
      </c>
    </row>
    <row r="4194" spans="1:21" s="11" customFormat="1" x14ac:dyDescent="0.35">
      <c r="A4194" s="11" t="s">
        <v>94</v>
      </c>
      <c r="B4194" s="11">
        <v>2019</v>
      </c>
      <c r="C4194" s="11">
        <v>5</v>
      </c>
      <c r="D4194" s="11" t="s">
        <v>95</v>
      </c>
      <c r="E4194" s="11" t="s">
        <v>96</v>
      </c>
      <c r="F4194" s="11" t="s">
        <v>700</v>
      </c>
      <c r="G4194" s="11" t="s">
        <v>259</v>
      </c>
      <c r="H4194" s="11" t="s">
        <v>106</v>
      </c>
      <c r="I4194" s="11" t="s">
        <v>646</v>
      </c>
      <c r="J4194" s="11" t="s">
        <v>99</v>
      </c>
      <c r="K4194" s="11" t="s">
        <v>67</v>
      </c>
      <c r="L4194" s="11" t="s">
        <v>108</v>
      </c>
      <c r="M4194" s="11" t="s">
        <v>101</v>
      </c>
      <c r="N4194" s="11">
        <v>12</v>
      </c>
      <c r="O4194" s="11">
        <v>2019</v>
      </c>
      <c r="P4194" s="11" t="s">
        <v>154</v>
      </c>
      <c r="Q4194" s="11" t="s">
        <v>154</v>
      </c>
      <c r="R4194" s="11" t="s">
        <v>259</v>
      </c>
      <c r="S4194" s="11" t="s">
        <v>104</v>
      </c>
      <c r="T4194" s="11">
        <v>84</v>
      </c>
      <c r="U4194" s="11" t="str">
        <f>IF(ISERROR(VLOOKUP(I4194,'BACK INFO'!F:F,1,0)),IF(ISERROR(VLOOKUP(I4194,'BACK INFO'!H:H,1,0)),K4194,'BACK INFO'!$H$1),'BACK INFO'!$G$1)</f>
        <v>ANITA M. HOPKINS</v>
      </c>
    </row>
    <row r="4195" spans="1:21" s="11" customFormat="1" x14ac:dyDescent="0.35">
      <c r="A4195" s="11" t="s">
        <v>94</v>
      </c>
      <c r="B4195" s="11">
        <v>2019</v>
      </c>
      <c r="C4195" s="11">
        <v>5</v>
      </c>
      <c r="D4195" s="11" t="s">
        <v>95</v>
      </c>
      <c r="E4195" s="11" t="s">
        <v>96</v>
      </c>
      <c r="F4195" s="11" t="s">
        <v>700</v>
      </c>
      <c r="G4195" s="11" t="s">
        <v>259</v>
      </c>
      <c r="H4195" s="11" t="s">
        <v>106</v>
      </c>
      <c r="I4195" s="11" t="s">
        <v>205</v>
      </c>
      <c r="J4195" s="11" t="s">
        <v>99</v>
      </c>
      <c r="K4195" s="11" t="s">
        <v>67</v>
      </c>
      <c r="L4195" s="11" t="s">
        <v>133</v>
      </c>
      <c r="M4195" s="11" t="s">
        <v>101</v>
      </c>
      <c r="N4195" s="11">
        <v>33</v>
      </c>
      <c r="O4195" s="11">
        <v>2019</v>
      </c>
      <c r="P4195" s="11" t="s">
        <v>154</v>
      </c>
      <c r="Q4195" s="11" t="s">
        <v>154</v>
      </c>
      <c r="R4195" s="11" t="s">
        <v>259</v>
      </c>
      <c r="S4195" s="11" t="s">
        <v>104</v>
      </c>
      <c r="T4195" s="11">
        <v>357</v>
      </c>
      <c r="U4195" s="11" t="str">
        <f>IF(ISERROR(VLOOKUP(I4195,'BACK INFO'!F:F,1,0)),IF(ISERROR(VLOOKUP(I4195,'BACK INFO'!H:H,1,0)),K4195,'BACK INFO'!$H$1),'BACK INFO'!$G$1)</f>
        <v>ANITA M. HOPKINS</v>
      </c>
    </row>
    <row r="4196" spans="1:21" s="11" customFormat="1" x14ac:dyDescent="0.35">
      <c r="A4196" s="11" t="s">
        <v>94</v>
      </c>
      <c r="B4196" s="11">
        <v>2019</v>
      </c>
      <c r="C4196" s="11">
        <v>5</v>
      </c>
      <c r="D4196" s="11" t="s">
        <v>95</v>
      </c>
      <c r="E4196" s="11" t="s">
        <v>96</v>
      </c>
      <c r="F4196" s="11" t="s">
        <v>700</v>
      </c>
      <c r="G4196" s="11" t="s">
        <v>259</v>
      </c>
      <c r="H4196" s="11" t="s">
        <v>106</v>
      </c>
      <c r="I4196" s="11" t="s">
        <v>627</v>
      </c>
      <c r="J4196" s="11" t="s">
        <v>99</v>
      </c>
      <c r="K4196" s="11" t="s">
        <v>72</v>
      </c>
      <c r="L4196" s="11" t="s">
        <v>178</v>
      </c>
      <c r="M4196" s="11" t="s">
        <v>101</v>
      </c>
      <c r="N4196" s="11">
        <v>64</v>
      </c>
      <c r="O4196" s="11">
        <v>2019</v>
      </c>
      <c r="P4196" s="11" t="s">
        <v>154</v>
      </c>
      <c r="Q4196" s="11" t="s">
        <v>154</v>
      </c>
      <c r="R4196" s="11" t="s">
        <v>259</v>
      </c>
      <c r="S4196" s="11" t="s">
        <v>104</v>
      </c>
      <c r="T4196" s="11">
        <v>676</v>
      </c>
      <c r="U4196" s="11" t="str">
        <f>IF(ISERROR(VLOOKUP(I4196,'BACK INFO'!F:F,1,0)),IF(ISERROR(VLOOKUP(I4196,'BACK INFO'!H:H,1,0)),K4196,'BACK INFO'!$H$1),'BACK INFO'!$G$1)</f>
        <v>BILL MILLER AND COMPANY</v>
      </c>
    </row>
    <row r="4197" spans="1:21" s="11" customFormat="1" x14ac:dyDescent="0.35">
      <c r="A4197" s="11" t="s">
        <v>94</v>
      </c>
      <c r="B4197" s="11">
        <v>2019</v>
      </c>
      <c r="C4197" s="11">
        <v>5</v>
      </c>
      <c r="D4197" s="11" t="s">
        <v>95</v>
      </c>
      <c r="E4197" s="11" t="s">
        <v>96</v>
      </c>
      <c r="F4197" s="11" t="s">
        <v>700</v>
      </c>
      <c r="G4197" s="11" t="s">
        <v>259</v>
      </c>
      <c r="H4197" s="11" t="s">
        <v>106</v>
      </c>
      <c r="I4197" s="11" t="s">
        <v>181</v>
      </c>
      <c r="J4197" s="11" t="s">
        <v>99</v>
      </c>
      <c r="K4197" s="11" t="s">
        <v>67</v>
      </c>
      <c r="L4197" s="11" t="s">
        <v>133</v>
      </c>
      <c r="M4197" s="11" t="s">
        <v>101</v>
      </c>
      <c r="N4197" s="11">
        <v>144</v>
      </c>
      <c r="O4197" s="11">
        <v>2019</v>
      </c>
      <c r="P4197" s="11" t="s">
        <v>154</v>
      </c>
      <c r="Q4197" s="11" t="s">
        <v>154</v>
      </c>
      <c r="R4197" s="11" t="s">
        <v>259</v>
      </c>
      <c r="S4197" s="11" t="s">
        <v>104</v>
      </c>
      <c r="T4197" s="11">
        <v>962.64</v>
      </c>
      <c r="U4197" s="11" t="str">
        <f>IF(ISERROR(VLOOKUP(I4197,'BACK INFO'!F:F,1,0)),IF(ISERROR(VLOOKUP(I4197,'BACK INFO'!H:H,1,0)),K4197,'BACK INFO'!$H$1),'BACK INFO'!$G$1)</f>
        <v>ANITA M. HOPKINS</v>
      </c>
    </row>
    <row r="4198" spans="1:21" s="11" customFormat="1" x14ac:dyDescent="0.35">
      <c r="A4198" s="11" t="s">
        <v>94</v>
      </c>
      <c r="B4198" s="11">
        <v>2019</v>
      </c>
      <c r="C4198" s="11">
        <v>5</v>
      </c>
      <c r="D4198" s="11" t="s">
        <v>95</v>
      </c>
      <c r="E4198" s="11" t="s">
        <v>96</v>
      </c>
      <c r="F4198" s="11" t="s">
        <v>700</v>
      </c>
      <c r="G4198" s="11" t="s">
        <v>259</v>
      </c>
      <c r="H4198" s="11" t="s">
        <v>106</v>
      </c>
      <c r="I4198" s="11" t="s">
        <v>650</v>
      </c>
      <c r="J4198" s="11" t="s">
        <v>99</v>
      </c>
      <c r="K4198" s="11" t="s">
        <v>67</v>
      </c>
      <c r="L4198" s="11" t="s">
        <v>116</v>
      </c>
      <c r="M4198" s="11" t="s">
        <v>101</v>
      </c>
      <c r="N4198" s="11">
        <v>6</v>
      </c>
      <c r="O4198" s="11">
        <v>2019</v>
      </c>
      <c r="P4198" s="11" t="s">
        <v>154</v>
      </c>
      <c r="Q4198" s="11" t="s">
        <v>154</v>
      </c>
      <c r="R4198" s="11" t="s">
        <v>259</v>
      </c>
      <c r="S4198" s="11" t="s">
        <v>104</v>
      </c>
      <c r="T4198" s="11">
        <v>72</v>
      </c>
      <c r="U4198" s="11" t="str">
        <f>IF(ISERROR(VLOOKUP(I4198,'BACK INFO'!F:F,1,0)),IF(ISERROR(VLOOKUP(I4198,'BACK INFO'!H:H,1,0)),K4198,'BACK INFO'!$H$1),'BACK INFO'!$G$1)</f>
        <v>ANITA M. HOPKINS</v>
      </c>
    </row>
    <row r="4199" spans="1:21" s="11" customFormat="1" x14ac:dyDescent="0.35">
      <c r="A4199" s="11" t="s">
        <v>94</v>
      </c>
      <c r="B4199" s="11">
        <v>2019</v>
      </c>
      <c r="C4199" s="11">
        <v>5</v>
      </c>
      <c r="D4199" s="11" t="s">
        <v>95</v>
      </c>
      <c r="E4199" s="11" t="s">
        <v>96</v>
      </c>
      <c r="F4199" s="11" t="s">
        <v>700</v>
      </c>
      <c r="G4199" s="11" t="s">
        <v>259</v>
      </c>
      <c r="H4199" s="11" t="s">
        <v>106</v>
      </c>
      <c r="I4199" s="11" t="s">
        <v>217</v>
      </c>
      <c r="J4199" s="11" t="s">
        <v>99</v>
      </c>
      <c r="K4199" s="11" t="s">
        <v>75</v>
      </c>
      <c r="L4199" s="11" t="s">
        <v>146</v>
      </c>
      <c r="M4199" s="11" t="s">
        <v>101</v>
      </c>
      <c r="N4199" s="11">
        <v>2</v>
      </c>
      <c r="O4199" s="11">
        <v>2019</v>
      </c>
      <c r="P4199" s="11" t="s">
        <v>154</v>
      </c>
      <c r="Q4199" s="11" t="s">
        <v>154</v>
      </c>
      <c r="R4199" s="11" t="s">
        <v>259</v>
      </c>
      <c r="S4199" s="11" t="s">
        <v>104</v>
      </c>
      <c r="T4199" s="11">
        <v>42</v>
      </c>
      <c r="U4199" s="11" t="str">
        <f>IF(ISERROR(VLOOKUP(I4199,'BACK INFO'!F:F,1,0)),IF(ISERROR(VLOOKUP(I4199,'BACK INFO'!H:H,1,0)),K4199,'BACK INFO'!$H$1),'BACK INFO'!$G$1)</f>
        <v>LAURA BONG</v>
      </c>
    </row>
    <row r="4200" spans="1:21" s="11" customFormat="1" x14ac:dyDescent="0.35">
      <c r="A4200" s="11" t="s">
        <v>94</v>
      </c>
      <c r="B4200" s="11">
        <v>2019</v>
      </c>
      <c r="C4200" s="11">
        <v>5</v>
      </c>
      <c r="D4200" s="11" t="s">
        <v>95</v>
      </c>
      <c r="E4200" s="11" t="s">
        <v>96</v>
      </c>
      <c r="F4200" s="11" t="s">
        <v>700</v>
      </c>
      <c r="G4200" s="11" t="s">
        <v>259</v>
      </c>
      <c r="H4200" s="11" t="s">
        <v>106</v>
      </c>
      <c r="I4200" s="11" t="s">
        <v>386</v>
      </c>
      <c r="J4200" s="11" t="s">
        <v>99</v>
      </c>
      <c r="K4200" s="11" t="s">
        <v>72</v>
      </c>
      <c r="L4200" s="11" t="s">
        <v>114</v>
      </c>
      <c r="M4200" s="11" t="s">
        <v>101</v>
      </c>
      <c r="N4200" s="11">
        <v>12</v>
      </c>
      <c r="O4200" s="11">
        <v>2019</v>
      </c>
      <c r="P4200" s="11" t="s">
        <v>154</v>
      </c>
      <c r="Q4200" s="11" t="s">
        <v>154</v>
      </c>
      <c r="R4200" s="11" t="s">
        <v>259</v>
      </c>
      <c r="S4200" s="11" t="s">
        <v>104</v>
      </c>
      <c r="T4200" s="11">
        <v>144</v>
      </c>
      <c r="U4200" s="11" t="str">
        <f>IF(ISERROR(VLOOKUP(I4200,'BACK INFO'!F:F,1,0)),IF(ISERROR(VLOOKUP(I4200,'BACK INFO'!H:H,1,0)),K4200,'BACK INFO'!$H$1),'BACK INFO'!$G$1)</f>
        <v>BILL MILLER AND COMPANY</v>
      </c>
    </row>
    <row r="4201" spans="1:21" s="11" customFormat="1" x14ac:dyDescent="0.35">
      <c r="A4201" s="11" t="s">
        <v>94</v>
      </c>
      <c r="B4201" s="11">
        <v>2019</v>
      </c>
      <c r="C4201" s="11">
        <v>5</v>
      </c>
      <c r="D4201" s="11" t="s">
        <v>95</v>
      </c>
      <c r="E4201" s="11" t="s">
        <v>96</v>
      </c>
      <c r="F4201" s="11" t="s">
        <v>700</v>
      </c>
      <c r="G4201" s="11" t="s">
        <v>259</v>
      </c>
      <c r="H4201" s="11" t="s">
        <v>106</v>
      </c>
      <c r="I4201" s="11" t="s">
        <v>514</v>
      </c>
      <c r="J4201" s="11" t="s">
        <v>99</v>
      </c>
      <c r="K4201" s="11" t="s">
        <v>72</v>
      </c>
      <c r="L4201" s="11" t="s">
        <v>114</v>
      </c>
      <c r="M4201" s="11" t="s">
        <v>101</v>
      </c>
      <c r="N4201" s="11">
        <v>12</v>
      </c>
      <c r="O4201" s="11">
        <v>2019</v>
      </c>
      <c r="P4201" s="11" t="s">
        <v>154</v>
      </c>
      <c r="Q4201" s="11" t="s">
        <v>154</v>
      </c>
      <c r="R4201" s="11" t="s">
        <v>259</v>
      </c>
      <c r="S4201" s="11" t="s">
        <v>104</v>
      </c>
      <c r="T4201" s="11">
        <v>391</v>
      </c>
      <c r="U4201" s="11" t="str">
        <f>IF(ISERROR(VLOOKUP(I4201,'BACK INFO'!F:F,1,0)),IF(ISERROR(VLOOKUP(I4201,'BACK INFO'!H:H,1,0)),K4201,'BACK INFO'!$H$1),'BACK INFO'!$G$1)</f>
        <v>BILL MILLER AND COMPANY</v>
      </c>
    </row>
    <row r="4202" spans="1:21" s="11" customFormat="1" x14ac:dyDescent="0.35">
      <c r="A4202" s="11" t="s">
        <v>94</v>
      </c>
      <c r="B4202" s="11">
        <v>2019</v>
      </c>
      <c r="C4202" s="11">
        <v>5</v>
      </c>
      <c r="D4202" s="11" t="s">
        <v>95</v>
      </c>
      <c r="E4202" s="11" t="s">
        <v>96</v>
      </c>
      <c r="F4202" s="11" t="s">
        <v>700</v>
      </c>
      <c r="G4202" s="11" t="s">
        <v>259</v>
      </c>
      <c r="H4202" s="11" t="s">
        <v>106</v>
      </c>
      <c r="I4202" s="11" t="s">
        <v>520</v>
      </c>
      <c r="J4202" s="11" t="s">
        <v>99</v>
      </c>
      <c r="K4202" s="11" t="s">
        <v>75</v>
      </c>
      <c r="L4202" s="11" t="s">
        <v>131</v>
      </c>
      <c r="M4202" s="11" t="s">
        <v>101</v>
      </c>
      <c r="N4202" s="11">
        <v>18</v>
      </c>
      <c r="O4202" s="11">
        <v>2019</v>
      </c>
      <c r="P4202" s="11" t="s">
        <v>154</v>
      </c>
      <c r="Q4202" s="11" t="s">
        <v>154</v>
      </c>
      <c r="R4202" s="11" t="s">
        <v>259</v>
      </c>
      <c r="S4202" s="11" t="s">
        <v>104</v>
      </c>
      <c r="T4202" s="11">
        <v>186</v>
      </c>
      <c r="U4202" s="11" t="str">
        <f>IF(ISERROR(VLOOKUP(I4202,'BACK INFO'!F:F,1,0)),IF(ISERROR(VLOOKUP(I4202,'BACK INFO'!H:H,1,0)),K4202,'BACK INFO'!$H$1),'BACK INFO'!$G$1)</f>
        <v>LAURA BONG</v>
      </c>
    </row>
    <row r="4203" spans="1:21" s="11" customFormat="1" x14ac:dyDescent="0.35">
      <c r="A4203" s="11" t="s">
        <v>94</v>
      </c>
      <c r="B4203" s="11">
        <v>2019</v>
      </c>
      <c r="C4203" s="11">
        <v>5</v>
      </c>
      <c r="D4203" s="11" t="s">
        <v>95</v>
      </c>
      <c r="E4203" s="11" t="s">
        <v>96</v>
      </c>
      <c r="F4203" s="11" t="s">
        <v>700</v>
      </c>
      <c r="G4203" s="11" t="s">
        <v>259</v>
      </c>
      <c r="H4203" s="11" t="s">
        <v>106</v>
      </c>
      <c r="I4203" s="11" t="s">
        <v>559</v>
      </c>
      <c r="J4203" s="11" t="s">
        <v>99</v>
      </c>
      <c r="K4203" s="11" t="s">
        <v>72</v>
      </c>
      <c r="L4203" s="11" t="s">
        <v>114</v>
      </c>
      <c r="M4203" s="11" t="s">
        <v>101</v>
      </c>
      <c r="N4203" s="11">
        <v>2</v>
      </c>
      <c r="O4203" s="11">
        <v>2019</v>
      </c>
      <c r="P4203" s="11" t="s">
        <v>154</v>
      </c>
      <c r="Q4203" s="11" t="s">
        <v>154</v>
      </c>
      <c r="R4203" s="11" t="s">
        <v>259</v>
      </c>
      <c r="S4203" s="11" t="s">
        <v>104</v>
      </c>
      <c r="T4203" s="11">
        <v>18</v>
      </c>
      <c r="U4203" s="11" t="str">
        <f>IF(ISERROR(VLOOKUP(I4203,'BACK INFO'!F:F,1,0)),IF(ISERROR(VLOOKUP(I4203,'BACK INFO'!H:H,1,0)),K4203,'BACK INFO'!$H$1),'BACK INFO'!$G$1)</f>
        <v>BILL MILLER AND COMPANY</v>
      </c>
    </row>
    <row r="4204" spans="1:21" s="11" customFormat="1" x14ac:dyDescent="0.35">
      <c r="A4204" s="11" t="s">
        <v>94</v>
      </c>
      <c r="B4204" s="11">
        <v>2019</v>
      </c>
      <c r="C4204" s="11">
        <v>5</v>
      </c>
      <c r="D4204" s="11" t="s">
        <v>95</v>
      </c>
      <c r="E4204" s="11" t="s">
        <v>96</v>
      </c>
      <c r="F4204" s="11" t="s">
        <v>700</v>
      </c>
      <c r="G4204" s="11" t="s">
        <v>259</v>
      </c>
      <c r="H4204" s="11" t="s">
        <v>106</v>
      </c>
      <c r="I4204" s="11" t="s">
        <v>587</v>
      </c>
      <c r="J4204" s="11" t="s">
        <v>99</v>
      </c>
      <c r="K4204" s="11" t="s">
        <v>75</v>
      </c>
      <c r="L4204" s="11" t="s">
        <v>131</v>
      </c>
      <c r="M4204" s="11" t="s">
        <v>101</v>
      </c>
      <c r="N4204" s="11">
        <v>6</v>
      </c>
      <c r="O4204" s="11">
        <v>2019</v>
      </c>
      <c r="P4204" s="11" t="s">
        <v>154</v>
      </c>
      <c r="Q4204" s="11" t="s">
        <v>154</v>
      </c>
      <c r="R4204" s="11" t="s">
        <v>259</v>
      </c>
      <c r="S4204" s="11" t="s">
        <v>104</v>
      </c>
      <c r="T4204" s="11">
        <v>126</v>
      </c>
      <c r="U4204" s="11" t="str">
        <f>IF(ISERROR(VLOOKUP(I4204,'BACK INFO'!F:F,1,0)),IF(ISERROR(VLOOKUP(I4204,'BACK INFO'!H:H,1,0)),K4204,'BACK INFO'!$H$1),'BACK INFO'!$G$1)</f>
        <v>LAURA BONG</v>
      </c>
    </row>
    <row r="4205" spans="1:21" s="11" customFormat="1" x14ac:dyDescent="0.35">
      <c r="A4205" s="11" t="s">
        <v>94</v>
      </c>
      <c r="B4205" s="11">
        <v>2019</v>
      </c>
      <c r="C4205" s="11">
        <v>5</v>
      </c>
      <c r="D4205" s="11" t="s">
        <v>95</v>
      </c>
      <c r="E4205" s="11" t="s">
        <v>96</v>
      </c>
      <c r="F4205" s="11" t="s">
        <v>700</v>
      </c>
      <c r="G4205" s="11" t="s">
        <v>259</v>
      </c>
      <c r="H4205" s="11" t="s">
        <v>106</v>
      </c>
      <c r="I4205" s="11" t="s">
        <v>653</v>
      </c>
      <c r="J4205" s="11" t="s">
        <v>99</v>
      </c>
      <c r="K4205" s="11" t="s">
        <v>67</v>
      </c>
      <c r="L4205" s="11" t="s">
        <v>135</v>
      </c>
      <c r="M4205" s="11" t="s">
        <v>101</v>
      </c>
      <c r="N4205" s="11">
        <v>42</v>
      </c>
      <c r="O4205" s="11">
        <v>2019</v>
      </c>
      <c r="P4205" s="11" t="s">
        <v>154</v>
      </c>
      <c r="Q4205" s="11" t="s">
        <v>154</v>
      </c>
      <c r="R4205" s="11" t="s">
        <v>259</v>
      </c>
      <c r="S4205" s="11" t="s">
        <v>104</v>
      </c>
      <c r="T4205" s="11">
        <v>486</v>
      </c>
      <c r="U4205" s="11" t="str">
        <f>IF(ISERROR(VLOOKUP(I4205,'BACK INFO'!F:F,1,0)),IF(ISERROR(VLOOKUP(I4205,'BACK INFO'!H:H,1,0)),K4205,'BACK INFO'!$H$1),'BACK INFO'!$G$1)</f>
        <v>ANITA M. HOPKINS</v>
      </c>
    </row>
    <row r="4206" spans="1:21" s="11" customFormat="1" x14ac:dyDescent="0.35">
      <c r="A4206" s="11" t="s">
        <v>94</v>
      </c>
      <c r="B4206" s="11">
        <v>2019</v>
      </c>
      <c r="C4206" s="11">
        <v>5</v>
      </c>
      <c r="D4206" s="11" t="s">
        <v>95</v>
      </c>
      <c r="E4206" s="11" t="s">
        <v>96</v>
      </c>
      <c r="F4206" s="11" t="s">
        <v>700</v>
      </c>
      <c r="G4206" s="11" t="s">
        <v>259</v>
      </c>
      <c r="H4206" s="11" t="s">
        <v>106</v>
      </c>
      <c r="I4206" s="11" t="s">
        <v>652</v>
      </c>
      <c r="J4206" s="11" t="s">
        <v>99</v>
      </c>
      <c r="K4206" s="11" t="s">
        <v>73</v>
      </c>
      <c r="L4206" s="11" t="s">
        <v>127</v>
      </c>
      <c r="M4206" s="11" t="s">
        <v>101</v>
      </c>
      <c r="N4206" s="11">
        <v>5</v>
      </c>
      <c r="O4206" s="11">
        <v>2019</v>
      </c>
      <c r="P4206" s="11" t="s">
        <v>154</v>
      </c>
      <c r="Q4206" s="11" t="s">
        <v>154</v>
      </c>
      <c r="R4206" s="11" t="s">
        <v>259</v>
      </c>
      <c r="S4206" s="11" t="s">
        <v>104</v>
      </c>
      <c r="T4206" s="11">
        <v>150</v>
      </c>
      <c r="U4206" s="11" t="str">
        <f>IF(ISERROR(VLOOKUP(I4206,'BACK INFO'!F:F,1,0)),IF(ISERROR(VLOOKUP(I4206,'BACK INFO'!H:H,1,0)),K4206,'BACK INFO'!$H$1),'BACK INFO'!$G$1)</f>
        <v>PHYLLIS POSNER</v>
      </c>
    </row>
    <row r="4207" spans="1:21" s="11" customFormat="1" x14ac:dyDescent="0.35">
      <c r="A4207" s="11" t="s">
        <v>94</v>
      </c>
      <c r="B4207" s="11">
        <v>2019</v>
      </c>
      <c r="C4207" s="11">
        <v>5</v>
      </c>
      <c r="D4207" s="11" t="s">
        <v>95</v>
      </c>
      <c r="E4207" s="11" t="s">
        <v>96</v>
      </c>
      <c r="F4207" s="11" t="s">
        <v>700</v>
      </c>
      <c r="G4207" s="11" t="s">
        <v>259</v>
      </c>
      <c r="H4207" s="11" t="s">
        <v>110</v>
      </c>
      <c r="I4207" s="11" t="s">
        <v>189</v>
      </c>
      <c r="J4207" s="11" t="s">
        <v>99</v>
      </c>
      <c r="K4207" s="11" t="s">
        <v>73</v>
      </c>
      <c r="L4207" s="11" t="s">
        <v>127</v>
      </c>
      <c r="M4207" s="11" t="s">
        <v>101</v>
      </c>
      <c r="N4207" s="11">
        <v>131</v>
      </c>
      <c r="O4207" s="11">
        <v>2019</v>
      </c>
      <c r="P4207" s="11" t="s">
        <v>154</v>
      </c>
      <c r="Q4207" s="11" t="s">
        <v>154</v>
      </c>
      <c r="R4207" s="11" t="s">
        <v>259</v>
      </c>
      <c r="S4207" s="11" t="s">
        <v>104</v>
      </c>
      <c r="T4207" s="11">
        <v>3861.4400000000005</v>
      </c>
      <c r="U4207" s="11" t="str">
        <f>IF(ISERROR(VLOOKUP(I4207,'BACK INFO'!F:F,1,0)),IF(ISERROR(VLOOKUP(I4207,'BACK INFO'!H:H,1,0)),K4207,'BACK INFO'!$H$1),'BACK INFO'!$G$1)</f>
        <v>PHYLLIS POSNER</v>
      </c>
    </row>
    <row r="4208" spans="1:21" s="11" customFormat="1" x14ac:dyDescent="0.35">
      <c r="A4208" s="11" t="s">
        <v>94</v>
      </c>
      <c r="B4208" s="11">
        <v>2019</v>
      </c>
      <c r="C4208" s="11">
        <v>5</v>
      </c>
      <c r="D4208" s="11" t="s">
        <v>95</v>
      </c>
      <c r="E4208" s="11" t="s">
        <v>96</v>
      </c>
      <c r="F4208" s="11" t="s">
        <v>700</v>
      </c>
      <c r="G4208" s="11" t="s">
        <v>259</v>
      </c>
      <c r="H4208" s="11" t="s">
        <v>110</v>
      </c>
      <c r="I4208" s="11" t="s">
        <v>123</v>
      </c>
      <c r="J4208" s="11" t="s">
        <v>99</v>
      </c>
      <c r="K4208" s="11" t="s">
        <v>68</v>
      </c>
      <c r="L4208" s="11" t="s">
        <v>129</v>
      </c>
      <c r="M4208" s="11" t="s">
        <v>122</v>
      </c>
      <c r="N4208" s="11">
        <v>22</v>
      </c>
      <c r="O4208" s="11">
        <v>2019</v>
      </c>
      <c r="P4208" s="11" t="s">
        <v>154</v>
      </c>
      <c r="Q4208" s="11" t="s">
        <v>154</v>
      </c>
      <c r="R4208" s="11" t="s">
        <v>259</v>
      </c>
      <c r="S4208" s="11" t="s">
        <v>104</v>
      </c>
      <c r="T4208" s="11">
        <v>723</v>
      </c>
      <c r="U4208" s="11" t="str">
        <f>IF(ISERROR(VLOOKUP(I4208,'BACK INFO'!F:F,1,0)),IF(ISERROR(VLOOKUP(I4208,'BACK INFO'!H:H,1,0)),K4208,'BACK INFO'!$H$1),'BACK INFO'!$G$1)</f>
        <v>STEPHANIE VITALI</v>
      </c>
    </row>
    <row r="4209" spans="1:21" s="11" customFormat="1" x14ac:dyDescent="0.35">
      <c r="A4209" s="11" t="s">
        <v>94</v>
      </c>
      <c r="B4209" s="11">
        <v>2019</v>
      </c>
      <c r="C4209" s="11">
        <v>5</v>
      </c>
      <c r="D4209" s="11" t="s">
        <v>95</v>
      </c>
      <c r="E4209" s="11" t="s">
        <v>96</v>
      </c>
      <c r="F4209" s="11" t="s">
        <v>700</v>
      </c>
      <c r="G4209" s="11" t="s">
        <v>259</v>
      </c>
      <c r="H4209" s="11" t="s">
        <v>110</v>
      </c>
      <c r="I4209" s="11" t="s">
        <v>107</v>
      </c>
      <c r="J4209" s="11" t="s">
        <v>99</v>
      </c>
      <c r="K4209" s="11" t="s">
        <v>67</v>
      </c>
      <c r="L4209" s="11" t="s">
        <v>108</v>
      </c>
      <c r="M4209" s="11" t="s">
        <v>101</v>
      </c>
      <c r="N4209" s="11">
        <v>55</v>
      </c>
      <c r="O4209" s="11">
        <v>2019</v>
      </c>
      <c r="P4209" s="11" t="s">
        <v>154</v>
      </c>
      <c r="Q4209" s="11" t="s">
        <v>154</v>
      </c>
      <c r="R4209" s="11" t="s">
        <v>259</v>
      </c>
      <c r="S4209" s="11" t="s">
        <v>104</v>
      </c>
      <c r="T4209" s="11">
        <v>1760</v>
      </c>
      <c r="U4209" s="11" t="str">
        <f>IF(ISERROR(VLOOKUP(I4209,'BACK INFO'!F:F,1,0)),IF(ISERROR(VLOOKUP(I4209,'BACK INFO'!H:H,1,0)),K4209,'BACK INFO'!$H$1),'BACK INFO'!$G$1)</f>
        <v>ANITA M. HOPKINS</v>
      </c>
    </row>
    <row r="4210" spans="1:21" s="11" customFormat="1" x14ac:dyDescent="0.35">
      <c r="A4210" s="11" t="s">
        <v>94</v>
      </c>
      <c r="B4210" s="11">
        <v>2019</v>
      </c>
      <c r="C4210" s="11">
        <v>5</v>
      </c>
      <c r="D4210" s="11" t="s">
        <v>95</v>
      </c>
      <c r="E4210" s="11" t="s">
        <v>96</v>
      </c>
      <c r="F4210" s="11" t="s">
        <v>700</v>
      </c>
      <c r="G4210" s="11" t="s">
        <v>259</v>
      </c>
      <c r="H4210" s="11" t="s">
        <v>110</v>
      </c>
      <c r="I4210" s="11" t="s">
        <v>311</v>
      </c>
      <c r="J4210" s="11" t="s">
        <v>99</v>
      </c>
      <c r="K4210" s="11" t="s">
        <v>76</v>
      </c>
      <c r="L4210" s="11" t="s">
        <v>262</v>
      </c>
      <c r="M4210" s="11" t="s">
        <v>101</v>
      </c>
      <c r="N4210" s="11">
        <v>30</v>
      </c>
      <c r="O4210" s="11">
        <v>2019</v>
      </c>
      <c r="P4210" s="11" t="s">
        <v>154</v>
      </c>
      <c r="Q4210" s="11" t="s">
        <v>154</v>
      </c>
      <c r="R4210" s="11" t="s">
        <v>259</v>
      </c>
      <c r="S4210" s="11" t="s">
        <v>104</v>
      </c>
      <c r="T4210" s="11">
        <v>930</v>
      </c>
      <c r="U4210" s="11" t="str">
        <f>IF(ISERROR(VLOOKUP(I4210,'BACK INFO'!F:F,1,0)),IF(ISERROR(VLOOKUP(I4210,'BACK INFO'!H:H,1,0)),K4210,'BACK INFO'!$H$1),'BACK INFO'!$G$1)</f>
        <v>MIE MANNICHE</v>
      </c>
    </row>
    <row r="4211" spans="1:21" s="11" customFormat="1" x14ac:dyDescent="0.35">
      <c r="A4211" s="11" t="s">
        <v>94</v>
      </c>
      <c r="B4211" s="11">
        <v>2019</v>
      </c>
      <c r="C4211" s="11">
        <v>5</v>
      </c>
      <c r="D4211" s="11" t="s">
        <v>95</v>
      </c>
      <c r="E4211" s="11" t="s">
        <v>96</v>
      </c>
      <c r="F4211" s="11" t="s">
        <v>700</v>
      </c>
      <c r="G4211" s="11" t="s">
        <v>259</v>
      </c>
      <c r="H4211" s="11" t="s">
        <v>110</v>
      </c>
      <c r="I4211" s="11" t="s">
        <v>288</v>
      </c>
      <c r="J4211" s="11" t="s">
        <v>99</v>
      </c>
      <c r="K4211" s="11" t="s">
        <v>70</v>
      </c>
      <c r="L4211" s="11" t="s">
        <v>157</v>
      </c>
      <c r="M4211" s="11" t="s">
        <v>101</v>
      </c>
      <c r="N4211" s="11">
        <v>7</v>
      </c>
      <c r="O4211" s="11">
        <v>2019</v>
      </c>
      <c r="P4211" s="11" t="s">
        <v>154</v>
      </c>
      <c r="Q4211" s="11" t="s">
        <v>154</v>
      </c>
      <c r="R4211" s="11" t="s">
        <v>259</v>
      </c>
      <c r="S4211" s="11" t="s">
        <v>104</v>
      </c>
      <c r="T4211" s="11">
        <v>189</v>
      </c>
      <c r="U4211" s="11" t="str">
        <f>IF(ISERROR(VLOOKUP(I4211,'BACK INFO'!F:F,1,0)),IF(ISERROR(VLOOKUP(I4211,'BACK INFO'!H:H,1,0)),K4211,'BACK INFO'!$H$1),'BACK INFO'!$G$1)</f>
        <v>JUDITH ANN DEAL</v>
      </c>
    </row>
    <row r="4212" spans="1:21" s="11" customFormat="1" x14ac:dyDescent="0.35">
      <c r="A4212" s="11" t="s">
        <v>94</v>
      </c>
      <c r="B4212" s="11">
        <v>2019</v>
      </c>
      <c r="C4212" s="11">
        <v>5</v>
      </c>
      <c r="D4212" s="11" t="s">
        <v>95</v>
      </c>
      <c r="E4212" s="11" t="s">
        <v>96</v>
      </c>
      <c r="F4212" s="11" t="s">
        <v>700</v>
      </c>
      <c r="G4212" s="11" t="s">
        <v>259</v>
      </c>
      <c r="H4212" s="11" t="s">
        <v>110</v>
      </c>
      <c r="I4212" s="11" t="s">
        <v>457</v>
      </c>
      <c r="J4212" s="11" t="s">
        <v>99</v>
      </c>
      <c r="K4212" s="11" t="s">
        <v>71</v>
      </c>
      <c r="L4212" s="11" t="s">
        <v>310</v>
      </c>
      <c r="M4212" s="11" t="s">
        <v>101</v>
      </c>
      <c r="N4212" s="11">
        <v>229</v>
      </c>
      <c r="O4212" s="11">
        <v>2019</v>
      </c>
      <c r="P4212" s="11" t="s">
        <v>154</v>
      </c>
      <c r="Q4212" s="11" t="s">
        <v>154</v>
      </c>
      <c r="R4212" s="11" t="s">
        <v>259</v>
      </c>
      <c r="S4212" s="11" t="s">
        <v>104</v>
      </c>
      <c r="T4212" s="11">
        <v>6621.2400000000071</v>
      </c>
      <c r="U4212" s="11" t="str">
        <f>IF(ISERROR(VLOOKUP(I4212,'BACK INFO'!F:F,1,0)),IF(ISERROR(VLOOKUP(I4212,'BACK INFO'!H:H,1,0)),K4212,'BACK INFO'!$H$1),'BACK INFO'!$G$1)</f>
        <v>HOLLY SALES INC.</v>
      </c>
    </row>
    <row r="4213" spans="1:21" s="11" customFormat="1" x14ac:dyDescent="0.35">
      <c r="A4213" s="11" t="s">
        <v>94</v>
      </c>
      <c r="B4213" s="11">
        <v>2019</v>
      </c>
      <c r="C4213" s="11">
        <v>5</v>
      </c>
      <c r="D4213" s="11" t="s">
        <v>95</v>
      </c>
      <c r="E4213" s="11" t="s">
        <v>96</v>
      </c>
      <c r="F4213" s="11" t="s">
        <v>700</v>
      </c>
      <c r="G4213" s="11" t="s">
        <v>259</v>
      </c>
      <c r="H4213" s="11" t="s">
        <v>110</v>
      </c>
      <c r="I4213" s="11" t="s">
        <v>324</v>
      </c>
      <c r="J4213" s="11" t="s">
        <v>120</v>
      </c>
      <c r="K4213" s="11" t="s">
        <v>66</v>
      </c>
      <c r="L4213" s="11" t="s">
        <v>121</v>
      </c>
      <c r="M4213" s="11" t="s">
        <v>122</v>
      </c>
      <c r="N4213" s="11">
        <v>42</v>
      </c>
      <c r="O4213" s="11">
        <v>2019</v>
      </c>
      <c r="P4213" s="11" t="s">
        <v>154</v>
      </c>
      <c r="Q4213" s="11" t="s">
        <v>154</v>
      </c>
      <c r="R4213" s="11" t="s">
        <v>259</v>
      </c>
      <c r="S4213" s="11" t="s">
        <v>104</v>
      </c>
      <c r="T4213" s="11">
        <v>1262.100051725412</v>
      </c>
      <c r="U4213" s="11" t="str">
        <f>IF(ISERROR(VLOOKUP(I4213,'BACK INFO'!F:F,1,0)),IF(ISERROR(VLOOKUP(I4213,'BACK INFO'!H:H,1,0)),K4213,'BACK INFO'!$H$1),'BACK INFO'!$G$1)</f>
        <v>SHOUTOUTAGENCY</v>
      </c>
    </row>
    <row r="4214" spans="1:21" s="11" customFormat="1" x14ac:dyDescent="0.35">
      <c r="A4214" s="11" t="s">
        <v>94</v>
      </c>
      <c r="B4214" s="11">
        <v>2019</v>
      </c>
      <c r="C4214" s="11">
        <v>5</v>
      </c>
      <c r="D4214" s="11" t="s">
        <v>95</v>
      </c>
      <c r="E4214" s="11" t="s">
        <v>96</v>
      </c>
      <c r="F4214" s="11" t="s">
        <v>700</v>
      </c>
      <c r="G4214" s="11" t="s">
        <v>259</v>
      </c>
      <c r="H4214" s="11" t="s">
        <v>110</v>
      </c>
      <c r="I4214" s="11" t="s">
        <v>230</v>
      </c>
      <c r="J4214" s="11" t="s">
        <v>99</v>
      </c>
      <c r="K4214" s="11" t="s">
        <v>67</v>
      </c>
      <c r="L4214" s="11" t="s">
        <v>231</v>
      </c>
      <c r="M4214" s="11" t="s">
        <v>101</v>
      </c>
      <c r="N4214" s="11">
        <v>43</v>
      </c>
      <c r="O4214" s="11">
        <v>2019</v>
      </c>
      <c r="P4214" s="11" t="s">
        <v>154</v>
      </c>
      <c r="Q4214" s="11" t="s">
        <v>154</v>
      </c>
      <c r="R4214" s="11" t="s">
        <v>259</v>
      </c>
      <c r="S4214" s="11" t="s">
        <v>104</v>
      </c>
      <c r="T4214" s="11">
        <v>1199</v>
      </c>
      <c r="U4214" s="11" t="str">
        <f>IF(ISERROR(VLOOKUP(I4214,'BACK INFO'!F:F,1,0)),IF(ISERROR(VLOOKUP(I4214,'BACK INFO'!H:H,1,0)),K4214,'BACK INFO'!$H$1),'BACK INFO'!$G$1)</f>
        <v>ANITA M. HOPKINS</v>
      </c>
    </row>
    <row r="4215" spans="1:21" s="11" customFormat="1" x14ac:dyDescent="0.35">
      <c r="A4215" s="11" t="s">
        <v>94</v>
      </c>
      <c r="B4215" s="11">
        <v>2019</v>
      </c>
      <c r="C4215" s="11">
        <v>5</v>
      </c>
      <c r="D4215" s="11" t="s">
        <v>95</v>
      </c>
      <c r="E4215" s="11" t="s">
        <v>96</v>
      </c>
      <c r="F4215" s="11" t="s">
        <v>700</v>
      </c>
      <c r="G4215" s="11" t="s">
        <v>259</v>
      </c>
      <c r="H4215" s="11" t="s">
        <v>110</v>
      </c>
      <c r="I4215" s="11" t="s">
        <v>561</v>
      </c>
      <c r="J4215" s="11" t="s">
        <v>99</v>
      </c>
      <c r="K4215" s="11" t="s">
        <v>75</v>
      </c>
      <c r="L4215" s="11" t="s">
        <v>273</v>
      </c>
      <c r="M4215" s="11" t="s">
        <v>101</v>
      </c>
      <c r="N4215" s="11">
        <v>4</v>
      </c>
      <c r="O4215" s="11">
        <v>2019</v>
      </c>
      <c r="P4215" s="11" t="s">
        <v>154</v>
      </c>
      <c r="Q4215" s="11" t="s">
        <v>154</v>
      </c>
      <c r="R4215" s="11" t="s">
        <v>259</v>
      </c>
      <c r="S4215" s="11" t="s">
        <v>104</v>
      </c>
      <c r="T4215" s="11">
        <v>106</v>
      </c>
      <c r="U4215" s="11" t="str">
        <f>IF(ISERROR(VLOOKUP(I4215,'BACK INFO'!F:F,1,0)),IF(ISERROR(VLOOKUP(I4215,'BACK INFO'!H:H,1,0)),K4215,'BACK INFO'!$H$1),'BACK INFO'!$G$1)</f>
        <v>LAURA BONG</v>
      </c>
    </row>
    <row r="4216" spans="1:21" s="11" customFormat="1" x14ac:dyDescent="0.35">
      <c r="A4216" s="11" t="s">
        <v>94</v>
      </c>
      <c r="B4216" s="11">
        <v>2019</v>
      </c>
      <c r="C4216" s="11">
        <v>5</v>
      </c>
      <c r="D4216" s="11" t="s">
        <v>95</v>
      </c>
      <c r="E4216" s="11" t="s">
        <v>96</v>
      </c>
      <c r="F4216" s="11" t="s">
        <v>700</v>
      </c>
      <c r="G4216" s="11" t="s">
        <v>259</v>
      </c>
      <c r="H4216" s="11" t="s">
        <v>110</v>
      </c>
      <c r="I4216" s="11" t="s">
        <v>204</v>
      </c>
      <c r="J4216" s="11" t="s">
        <v>99</v>
      </c>
      <c r="K4216" s="11" t="s">
        <v>71</v>
      </c>
      <c r="L4216" s="11" t="s">
        <v>159</v>
      </c>
      <c r="M4216" s="11" t="s">
        <v>101</v>
      </c>
      <c r="N4216" s="11">
        <v>242</v>
      </c>
      <c r="O4216" s="11">
        <v>2019</v>
      </c>
      <c r="P4216" s="11" t="s">
        <v>154</v>
      </c>
      <c r="Q4216" s="11" t="s">
        <v>154</v>
      </c>
      <c r="R4216" s="11" t="s">
        <v>259</v>
      </c>
      <c r="S4216" s="11" t="s">
        <v>104</v>
      </c>
      <c r="T4216" s="11">
        <v>6435.2</v>
      </c>
      <c r="U4216" s="11" t="str">
        <f>IF(ISERROR(VLOOKUP(I4216,'BACK INFO'!F:F,1,0)),IF(ISERROR(VLOOKUP(I4216,'BACK INFO'!H:H,1,0)),K4216,'BACK INFO'!$H$1),'BACK INFO'!$G$1)</f>
        <v>HOLLY SALES INC.</v>
      </c>
    </row>
    <row r="4217" spans="1:21" s="11" customFormat="1" x14ac:dyDescent="0.35">
      <c r="A4217" s="11" t="s">
        <v>94</v>
      </c>
      <c r="B4217" s="11">
        <v>2019</v>
      </c>
      <c r="C4217" s="11">
        <v>5</v>
      </c>
      <c r="D4217" s="11" t="s">
        <v>95</v>
      </c>
      <c r="E4217" s="11" t="s">
        <v>96</v>
      </c>
      <c r="F4217" s="11" t="s">
        <v>700</v>
      </c>
      <c r="G4217" s="11" t="s">
        <v>259</v>
      </c>
      <c r="H4217" s="11" t="s">
        <v>110</v>
      </c>
      <c r="I4217" s="11" t="s">
        <v>266</v>
      </c>
      <c r="J4217" s="11" t="s">
        <v>99</v>
      </c>
      <c r="K4217" s="11" t="s">
        <v>71</v>
      </c>
      <c r="L4217" s="11" t="s">
        <v>216</v>
      </c>
      <c r="M4217" s="11" t="s">
        <v>101</v>
      </c>
      <c r="N4217" s="11">
        <v>16</v>
      </c>
      <c r="O4217" s="11">
        <v>2019</v>
      </c>
      <c r="P4217" s="11" t="s">
        <v>154</v>
      </c>
      <c r="Q4217" s="11" t="s">
        <v>154</v>
      </c>
      <c r="R4217" s="11" t="s">
        <v>259</v>
      </c>
      <c r="S4217" s="11" t="s">
        <v>104</v>
      </c>
      <c r="T4217" s="11">
        <v>430</v>
      </c>
      <c r="U4217" s="11" t="str">
        <f>IF(ISERROR(VLOOKUP(I4217,'BACK INFO'!F:F,1,0)),IF(ISERROR(VLOOKUP(I4217,'BACK INFO'!H:H,1,0)),K4217,'BACK INFO'!$H$1),'BACK INFO'!$G$1)</f>
        <v>HOLLY SALES INC.</v>
      </c>
    </row>
    <row r="4218" spans="1:21" s="11" customFormat="1" x14ac:dyDescent="0.35">
      <c r="A4218" s="11" t="s">
        <v>94</v>
      </c>
      <c r="B4218" s="11">
        <v>2019</v>
      </c>
      <c r="C4218" s="11">
        <v>5</v>
      </c>
      <c r="D4218" s="11" t="s">
        <v>95</v>
      </c>
      <c r="E4218" s="11" t="s">
        <v>96</v>
      </c>
      <c r="F4218" s="11" t="s">
        <v>700</v>
      </c>
      <c r="G4218" s="11" t="s">
        <v>259</v>
      </c>
      <c r="H4218" s="11" t="s">
        <v>110</v>
      </c>
      <c r="I4218" s="11" t="s">
        <v>272</v>
      </c>
      <c r="J4218" s="11" t="s">
        <v>99</v>
      </c>
      <c r="K4218" s="11" t="s">
        <v>75</v>
      </c>
      <c r="L4218" s="11" t="s">
        <v>273</v>
      </c>
      <c r="M4218" s="11" t="s">
        <v>101</v>
      </c>
      <c r="N4218" s="11">
        <v>14</v>
      </c>
      <c r="O4218" s="11">
        <v>2019</v>
      </c>
      <c r="P4218" s="11" t="s">
        <v>154</v>
      </c>
      <c r="Q4218" s="11" t="s">
        <v>154</v>
      </c>
      <c r="R4218" s="11" t="s">
        <v>259</v>
      </c>
      <c r="S4218" s="11" t="s">
        <v>104</v>
      </c>
      <c r="T4218" s="11">
        <v>434</v>
      </c>
      <c r="U4218" s="11" t="str">
        <f>IF(ISERROR(VLOOKUP(I4218,'BACK INFO'!F:F,1,0)),IF(ISERROR(VLOOKUP(I4218,'BACK INFO'!H:H,1,0)),K4218,'BACK INFO'!$H$1),'BACK INFO'!$G$1)</f>
        <v>LAURA BONG</v>
      </c>
    </row>
    <row r="4219" spans="1:21" s="11" customFormat="1" x14ac:dyDescent="0.35">
      <c r="A4219" s="11" t="s">
        <v>94</v>
      </c>
      <c r="B4219" s="11">
        <v>2019</v>
      </c>
      <c r="C4219" s="11">
        <v>5</v>
      </c>
      <c r="D4219" s="11" t="s">
        <v>95</v>
      </c>
      <c r="E4219" s="11" t="s">
        <v>96</v>
      </c>
      <c r="F4219" s="11" t="s">
        <v>700</v>
      </c>
      <c r="G4219" s="11" t="s">
        <v>259</v>
      </c>
      <c r="H4219" s="11" t="s">
        <v>110</v>
      </c>
      <c r="I4219" s="11" t="s">
        <v>637</v>
      </c>
      <c r="J4219" s="11" t="s">
        <v>99</v>
      </c>
      <c r="K4219" s="11" t="s">
        <v>73</v>
      </c>
      <c r="L4219" s="11" t="s">
        <v>127</v>
      </c>
      <c r="M4219" s="11" t="s">
        <v>101</v>
      </c>
      <c r="N4219" s="11">
        <v>10</v>
      </c>
      <c r="O4219" s="11">
        <v>2019</v>
      </c>
      <c r="P4219" s="11" t="s">
        <v>154</v>
      </c>
      <c r="Q4219" s="11" t="s">
        <v>154</v>
      </c>
      <c r="R4219" s="11" t="s">
        <v>259</v>
      </c>
      <c r="S4219" s="11" t="s">
        <v>104</v>
      </c>
      <c r="T4219" s="11">
        <v>352</v>
      </c>
      <c r="U4219" s="11" t="str">
        <f>IF(ISERROR(VLOOKUP(I4219,'BACK INFO'!F:F,1,0)),IF(ISERROR(VLOOKUP(I4219,'BACK INFO'!H:H,1,0)),K4219,'BACK INFO'!$H$1),'BACK INFO'!$G$1)</f>
        <v>PHYLLIS POSNER</v>
      </c>
    </row>
    <row r="4220" spans="1:21" s="11" customFormat="1" x14ac:dyDescent="0.35">
      <c r="A4220" s="11" t="s">
        <v>94</v>
      </c>
      <c r="B4220" s="11">
        <v>2019</v>
      </c>
      <c r="C4220" s="11">
        <v>5</v>
      </c>
      <c r="D4220" s="11" t="s">
        <v>95</v>
      </c>
      <c r="E4220" s="11" t="s">
        <v>96</v>
      </c>
      <c r="F4220" s="11" t="s">
        <v>700</v>
      </c>
      <c r="G4220" s="11" t="s">
        <v>259</v>
      </c>
      <c r="H4220" s="11" t="s">
        <v>110</v>
      </c>
      <c r="I4220" s="11" t="s">
        <v>73</v>
      </c>
      <c r="J4220" s="11" t="s">
        <v>99</v>
      </c>
      <c r="K4220" s="11" t="s">
        <v>348</v>
      </c>
      <c r="L4220" s="11" t="s">
        <v>127</v>
      </c>
      <c r="M4220" s="11" t="s">
        <v>101</v>
      </c>
      <c r="N4220" s="11">
        <v>2</v>
      </c>
      <c r="O4220" s="11">
        <v>2019</v>
      </c>
      <c r="P4220" s="11" t="s">
        <v>154</v>
      </c>
      <c r="Q4220" s="11" t="s">
        <v>154</v>
      </c>
      <c r="R4220" s="11" t="s">
        <v>259</v>
      </c>
      <c r="S4220" s="11" t="s">
        <v>104</v>
      </c>
      <c r="T4220" s="11">
        <v>60.2</v>
      </c>
      <c r="U4220" s="11" t="str">
        <f>IF(ISERROR(VLOOKUP(I4220,'BACK INFO'!F:F,1,0)),IF(ISERROR(VLOOKUP(I4220,'BACK INFO'!H:H,1,0)),K4220,'BACK INFO'!$H$1),'BACK INFO'!$G$1)</f>
        <v>KELLY MICHELLE ELLINGSON</v>
      </c>
    </row>
    <row r="4221" spans="1:21" s="11" customFormat="1" x14ac:dyDescent="0.35">
      <c r="A4221" s="11" t="s">
        <v>94</v>
      </c>
      <c r="B4221" s="11">
        <v>2019</v>
      </c>
      <c r="C4221" s="11">
        <v>5</v>
      </c>
      <c r="D4221" s="11" t="s">
        <v>95</v>
      </c>
      <c r="E4221" s="11" t="s">
        <v>96</v>
      </c>
      <c r="F4221" s="11" t="s">
        <v>700</v>
      </c>
      <c r="G4221" s="11" t="s">
        <v>259</v>
      </c>
      <c r="H4221" s="11" t="s">
        <v>110</v>
      </c>
      <c r="I4221" s="11" t="s">
        <v>608</v>
      </c>
      <c r="J4221" s="11" t="s">
        <v>99</v>
      </c>
      <c r="K4221" s="11" t="s">
        <v>67</v>
      </c>
      <c r="L4221" s="11" t="s">
        <v>108</v>
      </c>
      <c r="M4221" s="11" t="s">
        <v>101</v>
      </c>
      <c r="N4221" s="11">
        <v>24</v>
      </c>
      <c r="O4221" s="11">
        <v>2019</v>
      </c>
      <c r="P4221" s="11" t="s">
        <v>154</v>
      </c>
      <c r="Q4221" s="11" t="s">
        <v>154</v>
      </c>
      <c r="R4221" s="11" t="s">
        <v>259</v>
      </c>
      <c r="S4221" s="11" t="s">
        <v>104</v>
      </c>
      <c r="T4221" s="11">
        <v>672</v>
      </c>
      <c r="U4221" s="11" t="str">
        <f>IF(ISERROR(VLOOKUP(I4221,'BACK INFO'!F:F,1,0)),IF(ISERROR(VLOOKUP(I4221,'BACK INFO'!H:H,1,0)),K4221,'BACK INFO'!$H$1),'BACK INFO'!$G$1)</f>
        <v>ANITA M. HOPKINS</v>
      </c>
    </row>
    <row r="4222" spans="1:21" s="11" customFormat="1" x14ac:dyDescent="0.35">
      <c r="A4222" s="11" t="s">
        <v>94</v>
      </c>
      <c r="B4222" s="11">
        <v>2019</v>
      </c>
      <c r="C4222" s="11">
        <v>5</v>
      </c>
      <c r="D4222" s="11" t="s">
        <v>95</v>
      </c>
      <c r="E4222" s="11" t="s">
        <v>96</v>
      </c>
      <c r="F4222" s="11" t="s">
        <v>700</v>
      </c>
      <c r="G4222" s="11" t="s">
        <v>259</v>
      </c>
      <c r="H4222" s="11" t="s">
        <v>110</v>
      </c>
      <c r="I4222" s="11" t="s">
        <v>556</v>
      </c>
      <c r="J4222" s="11" t="s">
        <v>99</v>
      </c>
      <c r="K4222" s="11" t="s">
        <v>71</v>
      </c>
      <c r="L4222" s="11" t="s">
        <v>159</v>
      </c>
      <c r="M4222" s="11" t="s">
        <v>101</v>
      </c>
      <c r="N4222" s="11">
        <v>5</v>
      </c>
      <c r="O4222" s="11">
        <v>2019</v>
      </c>
      <c r="P4222" s="11" t="s">
        <v>154</v>
      </c>
      <c r="Q4222" s="11" t="s">
        <v>154</v>
      </c>
      <c r="R4222" s="11" t="s">
        <v>259</v>
      </c>
      <c r="S4222" s="11" t="s">
        <v>104</v>
      </c>
      <c r="T4222" s="11">
        <v>140</v>
      </c>
      <c r="U4222" s="11" t="str">
        <f>IF(ISERROR(VLOOKUP(I4222,'BACK INFO'!F:F,1,0)),IF(ISERROR(VLOOKUP(I4222,'BACK INFO'!H:H,1,0)),K4222,'BACK INFO'!$H$1),'BACK INFO'!$G$1)</f>
        <v>HOLLY SALES INC.</v>
      </c>
    </row>
    <row r="4223" spans="1:21" s="11" customFormat="1" x14ac:dyDescent="0.35">
      <c r="A4223" s="11" t="s">
        <v>94</v>
      </c>
      <c r="B4223" s="11">
        <v>2019</v>
      </c>
      <c r="C4223" s="11">
        <v>5</v>
      </c>
      <c r="D4223" s="11" t="s">
        <v>95</v>
      </c>
      <c r="E4223" s="11" t="s">
        <v>96</v>
      </c>
      <c r="F4223" s="11" t="s">
        <v>700</v>
      </c>
      <c r="G4223" s="11" t="s">
        <v>259</v>
      </c>
      <c r="H4223" s="11" t="s">
        <v>110</v>
      </c>
      <c r="I4223" s="11" t="s">
        <v>206</v>
      </c>
      <c r="J4223" s="11" t="s">
        <v>99</v>
      </c>
      <c r="K4223" s="11" t="s">
        <v>74</v>
      </c>
      <c r="L4223" s="11" t="s">
        <v>199</v>
      </c>
      <c r="M4223" s="11" t="s">
        <v>101</v>
      </c>
      <c r="N4223" s="11">
        <v>63</v>
      </c>
      <c r="O4223" s="11">
        <v>2019</v>
      </c>
      <c r="P4223" s="11" t="s">
        <v>154</v>
      </c>
      <c r="Q4223" s="11" t="s">
        <v>154</v>
      </c>
      <c r="R4223" s="11" t="s">
        <v>259</v>
      </c>
      <c r="S4223" s="11" t="s">
        <v>104</v>
      </c>
      <c r="T4223" s="11">
        <v>1743</v>
      </c>
      <c r="U4223" s="11" t="str">
        <f>IF(ISERROR(VLOOKUP(I4223,'BACK INFO'!F:F,1,0)),IF(ISERROR(VLOOKUP(I4223,'BACK INFO'!H:H,1,0)),K4223,'BACK INFO'!$H$1),'BACK INFO'!$G$1)</f>
        <v>DENISE ARNETT</v>
      </c>
    </row>
    <row r="4224" spans="1:21" s="11" customFormat="1" x14ac:dyDescent="0.35">
      <c r="A4224" s="11" t="s">
        <v>94</v>
      </c>
      <c r="B4224" s="11">
        <v>2019</v>
      </c>
      <c r="C4224" s="11">
        <v>5</v>
      </c>
      <c r="D4224" s="11" t="s">
        <v>95</v>
      </c>
      <c r="E4224" s="11" t="s">
        <v>96</v>
      </c>
      <c r="F4224" s="11" t="s">
        <v>700</v>
      </c>
      <c r="G4224" s="11" t="s">
        <v>259</v>
      </c>
      <c r="H4224" s="11" t="s">
        <v>110</v>
      </c>
      <c r="I4224" s="11" t="s">
        <v>182</v>
      </c>
      <c r="J4224" s="11" t="s">
        <v>99</v>
      </c>
      <c r="K4224" s="11" t="s">
        <v>71</v>
      </c>
      <c r="L4224" s="11" t="s">
        <v>169</v>
      </c>
      <c r="M4224" s="11" t="s">
        <v>101</v>
      </c>
      <c r="N4224" s="11">
        <v>46</v>
      </c>
      <c r="O4224" s="11">
        <v>2019</v>
      </c>
      <c r="P4224" s="11" t="s">
        <v>154</v>
      </c>
      <c r="Q4224" s="11" t="s">
        <v>154</v>
      </c>
      <c r="R4224" s="11" t="s">
        <v>259</v>
      </c>
      <c r="S4224" s="11" t="s">
        <v>104</v>
      </c>
      <c r="T4224" s="11">
        <v>1388</v>
      </c>
      <c r="U4224" s="11" t="str">
        <f>IF(ISERROR(VLOOKUP(I4224,'BACK INFO'!F:F,1,0)),IF(ISERROR(VLOOKUP(I4224,'BACK INFO'!H:H,1,0)),K4224,'BACK INFO'!$H$1),'BACK INFO'!$G$1)</f>
        <v>HOLLY SALES INC.</v>
      </c>
    </row>
    <row r="4225" spans="1:21" s="11" customFormat="1" x14ac:dyDescent="0.35">
      <c r="A4225" s="11" t="s">
        <v>94</v>
      </c>
      <c r="B4225" s="11">
        <v>2019</v>
      </c>
      <c r="C4225" s="11">
        <v>5</v>
      </c>
      <c r="D4225" s="11" t="s">
        <v>95</v>
      </c>
      <c r="E4225" s="11" t="s">
        <v>96</v>
      </c>
      <c r="F4225" s="11" t="s">
        <v>700</v>
      </c>
      <c r="G4225" s="11" t="s">
        <v>259</v>
      </c>
      <c r="H4225" s="11" t="s">
        <v>110</v>
      </c>
      <c r="I4225" s="11" t="s">
        <v>187</v>
      </c>
      <c r="J4225" s="11" t="s">
        <v>99</v>
      </c>
      <c r="K4225" s="11" t="s">
        <v>73</v>
      </c>
      <c r="L4225" s="11" t="s">
        <v>127</v>
      </c>
      <c r="M4225" s="11" t="s">
        <v>101</v>
      </c>
      <c r="N4225" s="11">
        <v>17</v>
      </c>
      <c r="O4225" s="11">
        <v>2019</v>
      </c>
      <c r="P4225" s="11" t="s">
        <v>154</v>
      </c>
      <c r="Q4225" s="11" t="s">
        <v>154</v>
      </c>
      <c r="R4225" s="11" t="s">
        <v>259</v>
      </c>
      <c r="S4225" s="11" t="s">
        <v>104</v>
      </c>
      <c r="T4225" s="11">
        <v>579</v>
      </c>
      <c r="U4225" s="11" t="str">
        <f>IF(ISERROR(VLOOKUP(I4225,'BACK INFO'!F:F,1,0)),IF(ISERROR(VLOOKUP(I4225,'BACK INFO'!H:H,1,0)),K4225,'BACK INFO'!$H$1),'BACK INFO'!$G$1)</f>
        <v>PHYLLIS POSNER</v>
      </c>
    </row>
    <row r="4226" spans="1:21" s="11" customFormat="1" x14ac:dyDescent="0.35">
      <c r="A4226" s="11" t="s">
        <v>94</v>
      </c>
      <c r="B4226" s="11">
        <v>2019</v>
      </c>
      <c r="C4226" s="11">
        <v>5</v>
      </c>
      <c r="D4226" s="11" t="s">
        <v>95</v>
      </c>
      <c r="E4226" s="11" t="s">
        <v>96</v>
      </c>
      <c r="F4226" s="11" t="s">
        <v>700</v>
      </c>
      <c r="G4226" s="11" t="s">
        <v>259</v>
      </c>
      <c r="H4226" s="11" t="s">
        <v>110</v>
      </c>
      <c r="I4226" s="11" t="s">
        <v>209</v>
      </c>
      <c r="J4226" s="11" t="s">
        <v>99</v>
      </c>
      <c r="K4226" s="11" t="s">
        <v>75</v>
      </c>
      <c r="L4226" s="11" t="s">
        <v>273</v>
      </c>
      <c r="M4226" s="11" t="s">
        <v>101</v>
      </c>
      <c r="N4226" s="11">
        <v>8</v>
      </c>
      <c r="O4226" s="11">
        <v>2019</v>
      </c>
      <c r="P4226" s="11" t="s">
        <v>154</v>
      </c>
      <c r="Q4226" s="11" t="s">
        <v>154</v>
      </c>
      <c r="R4226" s="11" t="s">
        <v>259</v>
      </c>
      <c r="S4226" s="11" t="s">
        <v>104</v>
      </c>
      <c r="T4226" s="11">
        <v>230</v>
      </c>
      <c r="U4226" s="11" t="str">
        <f>IF(ISERROR(VLOOKUP(I4226,'BACK INFO'!F:F,1,0)),IF(ISERROR(VLOOKUP(I4226,'BACK INFO'!H:H,1,0)),K4226,'BACK INFO'!$H$1),'BACK INFO'!$G$1)</f>
        <v>LAURA BONG</v>
      </c>
    </row>
    <row r="4227" spans="1:21" s="11" customFormat="1" x14ac:dyDescent="0.35">
      <c r="A4227" s="11" t="s">
        <v>94</v>
      </c>
      <c r="B4227" s="11">
        <v>2019</v>
      </c>
      <c r="C4227" s="11">
        <v>5</v>
      </c>
      <c r="D4227" s="11" t="s">
        <v>95</v>
      </c>
      <c r="E4227" s="11" t="s">
        <v>96</v>
      </c>
      <c r="F4227" s="11" t="s">
        <v>700</v>
      </c>
      <c r="G4227" s="11" t="s">
        <v>259</v>
      </c>
      <c r="H4227" s="11" t="s">
        <v>110</v>
      </c>
      <c r="I4227" s="11" t="s">
        <v>214</v>
      </c>
      <c r="J4227" s="11" t="s">
        <v>99</v>
      </c>
      <c r="K4227" s="11" t="s">
        <v>74</v>
      </c>
      <c r="L4227" s="11" t="s">
        <v>199</v>
      </c>
      <c r="M4227" s="11" t="s">
        <v>101</v>
      </c>
      <c r="N4227" s="11">
        <v>63</v>
      </c>
      <c r="O4227" s="11">
        <v>2019</v>
      </c>
      <c r="P4227" s="11" t="s">
        <v>154</v>
      </c>
      <c r="Q4227" s="11" t="s">
        <v>154</v>
      </c>
      <c r="R4227" s="11" t="s">
        <v>259</v>
      </c>
      <c r="S4227" s="11" t="s">
        <v>104</v>
      </c>
      <c r="T4227" s="11">
        <v>1743</v>
      </c>
      <c r="U4227" s="11" t="str">
        <f>IF(ISERROR(VLOOKUP(I4227,'BACK INFO'!F:F,1,0)),IF(ISERROR(VLOOKUP(I4227,'BACK INFO'!H:H,1,0)),K4227,'BACK INFO'!$H$1),'BACK INFO'!$G$1)</f>
        <v>DENISE ARNETT</v>
      </c>
    </row>
    <row r="4228" spans="1:21" s="11" customFormat="1" x14ac:dyDescent="0.35">
      <c r="A4228" s="11" t="s">
        <v>94</v>
      </c>
      <c r="B4228" s="11">
        <v>2019</v>
      </c>
      <c r="C4228" s="11">
        <v>5</v>
      </c>
      <c r="D4228" s="11" t="s">
        <v>95</v>
      </c>
      <c r="E4228" s="11" t="s">
        <v>96</v>
      </c>
      <c r="F4228" s="11" t="s">
        <v>700</v>
      </c>
      <c r="G4228" s="11" t="s">
        <v>259</v>
      </c>
      <c r="H4228" s="11" t="s">
        <v>110</v>
      </c>
      <c r="I4228" s="11" t="s">
        <v>654</v>
      </c>
      <c r="J4228" s="11" t="s">
        <v>99</v>
      </c>
      <c r="K4228" s="11" t="s">
        <v>67</v>
      </c>
      <c r="L4228" s="11" t="s">
        <v>133</v>
      </c>
      <c r="M4228" s="11" t="s">
        <v>101</v>
      </c>
      <c r="N4228" s="11">
        <v>7</v>
      </c>
      <c r="O4228" s="11">
        <v>2019</v>
      </c>
      <c r="P4228" s="11" t="s">
        <v>154</v>
      </c>
      <c r="Q4228" s="11" t="s">
        <v>154</v>
      </c>
      <c r="R4228" s="11" t="s">
        <v>259</v>
      </c>
      <c r="S4228" s="11" t="s">
        <v>104</v>
      </c>
      <c r="T4228" s="11">
        <v>261</v>
      </c>
      <c r="U4228" s="11" t="str">
        <f>IF(ISERROR(VLOOKUP(I4228,'BACK INFO'!F:F,1,0)),IF(ISERROR(VLOOKUP(I4228,'BACK INFO'!H:H,1,0)),K4228,'BACK INFO'!$H$1),'BACK INFO'!$G$1)</f>
        <v>ANITA M. HOPKINS</v>
      </c>
    </row>
    <row r="4229" spans="1:21" s="11" customFormat="1" x14ac:dyDescent="0.35">
      <c r="A4229" s="11" t="s">
        <v>94</v>
      </c>
      <c r="B4229" s="11">
        <v>2019</v>
      </c>
      <c r="C4229" s="11">
        <v>5</v>
      </c>
      <c r="D4229" s="11" t="s">
        <v>95</v>
      </c>
      <c r="E4229" s="11" t="s">
        <v>96</v>
      </c>
      <c r="F4229" s="11" t="s">
        <v>700</v>
      </c>
      <c r="G4229" s="11" t="s">
        <v>259</v>
      </c>
      <c r="H4229" s="11" t="s">
        <v>110</v>
      </c>
      <c r="I4229" s="11" t="s">
        <v>198</v>
      </c>
      <c r="J4229" s="11" t="s">
        <v>99</v>
      </c>
      <c r="K4229" s="11" t="s">
        <v>74</v>
      </c>
      <c r="L4229" s="11" t="s">
        <v>199</v>
      </c>
      <c r="M4229" s="11" t="s">
        <v>101</v>
      </c>
      <c r="N4229" s="11">
        <v>4</v>
      </c>
      <c r="O4229" s="11">
        <v>2019</v>
      </c>
      <c r="P4229" s="11" t="s">
        <v>154</v>
      </c>
      <c r="Q4229" s="11" t="s">
        <v>154</v>
      </c>
      <c r="R4229" s="11" t="s">
        <v>259</v>
      </c>
      <c r="S4229" s="11" t="s">
        <v>104</v>
      </c>
      <c r="T4229" s="11">
        <v>136</v>
      </c>
      <c r="U4229" s="11" t="str">
        <f>IF(ISERROR(VLOOKUP(I4229,'BACK INFO'!F:F,1,0)),IF(ISERROR(VLOOKUP(I4229,'BACK INFO'!H:H,1,0)),K4229,'BACK INFO'!$H$1),'BACK INFO'!$G$1)</f>
        <v>DENISE ARNETT</v>
      </c>
    </row>
    <row r="4230" spans="1:21" s="11" customFormat="1" x14ac:dyDescent="0.35">
      <c r="A4230" s="11" t="s">
        <v>94</v>
      </c>
      <c r="B4230" s="11">
        <v>2019</v>
      </c>
      <c r="C4230" s="11">
        <v>5</v>
      </c>
      <c r="D4230" s="11" t="s">
        <v>95</v>
      </c>
      <c r="E4230" s="11" t="s">
        <v>96</v>
      </c>
      <c r="F4230" s="11" t="s">
        <v>700</v>
      </c>
      <c r="G4230" s="11" t="s">
        <v>259</v>
      </c>
      <c r="H4230" s="11" t="s">
        <v>110</v>
      </c>
      <c r="I4230" s="11" t="s">
        <v>269</v>
      </c>
      <c r="J4230" s="11" t="s">
        <v>120</v>
      </c>
      <c r="K4230" s="11" t="s">
        <v>68</v>
      </c>
      <c r="L4230" s="11" t="s">
        <v>129</v>
      </c>
      <c r="M4230" s="11" t="s">
        <v>122</v>
      </c>
      <c r="N4230" s="11">
        <v>6</v>
      </c>
      <c r="O4230" s="11">
        <v>2019</v>
      </c>
      <c r="P4230" s="11" t="s">
        <v>154</v>
      </c>
      <c r="Q4230" s="11" t="s">
        <v>154</v>
      </c>
      <c r="R4230" s="11" t="s">
        <v>259</v>
      </c>
      <c r="S4230" s="11" t="s">
        <v>104</v>
      </c>
      <c r="T4230" s="11">
        <v>208.37951673686544</v>
      </c>
      <c r="U4230" s="11" t="str">
        <f>IF(ISERROR(VLOOKUP(I4230,'BACK INFO'!F:F,1,0)),IF(ISERROR(VLOOKUP(I4230,'BACK INFO'!H:H,1,0)),K4230,'BACK INFO'!$H$1),'BACK INFO'!$G$1)</f>
        <v>STEPHANIE VITALI</v>
      </c>
    </row>
    <row r="4231" spans="1:21" s="11" customFormat="1" x14ac:dyDescent="0.35">
      <c r="A4231" s="11" t="s">
        <v>94</v>
      </c>
      <c r="B4231" s="11">
        <v>2019</v>
      </c>
      <c r="C4231" s="11">
        <v>5</v>
      </c>
      <c r="D4231" s="11" t="s">
        <v>95</v>
      </c>
      <c r="E4231" s="11" t="s">
        <v>96</v>
      </c>
      <c r="F4231" s="11" t="s">
        <v>700</v>
      </c>
      <c r="G4231" s="11" t="s">
        <v>259</v>
      </c>
      <c r="H4231" s="11" t="s">
        <v>110</v>
      </c>
      <c r="I4231" s="11" t="s">
        <v>302</v>
      </c>
      <c r="J4231" s="11" t="s">
        <v>99</v>
      </c>
      <c r="K4231" s="11" t="s">
        <v>71</v>
      </c>
      <c r="L4231" s="11" t="s">
        <v>216</v>
      </c>
      <c r="M4231" s="11" t="s">
        <v>101</v>
      </c>
      <c r="N4231" s="11">
        <v>61</v>
      </c>
      <c r="O4231" s="11">
        <v>2019</v>
      </c>
      <c r="P4231" s="11" t="s">
        <v>154</v>
      </c>
      <c r="Q4231" s="11" t="s">
        <v>154</v>
      </c>
      <c r="R4231" s="11" t="s">
        <v>259</v>
      </c>
      <c r="S4231" s="11" t="s">
        <v>104</v>
      </c>
      <c r="T4231" s="11">
        <v>2073</v>
      </c>
      <c r="U4231" s="11" t="str">
        <f>IF(ISERROR(VLOOKUP(I4231,'BACK INFO'!F:F,1,0)),IF(ISERROR(VLOOKUP(I4231,'BACK INFO'!H:H,1,0)),K4231,'BACK INFO'!$H$1),'BACK INFO'!$G$1)</f>
        <v>HOLLY SALES INC.</v>
      </c>
    </row>
    <row r="4232" spans="1:21" s="11" customFormat="1" x14ac:dyDescent="0.35">
      <c r="A4232" s="11" t="s">
        <v>94</v>
      </c>
      <c r="B4232" s="11">
        <v>2019</v>
      </c>
      <c r="C4232" s="11">
        <v>5</v>
      </c>
      <c r="D4232" s="11" t="s">
        <v>95</v>
      </c>
      <c r="E4232" s="11" t="s">
        <v>96</v>
      </c>
      <c r="F4232" s="11" t="s">
        <v>700</v>
      </c>
      <c r="G4232" s="11" t="s">
        <v>259</v>
      </c>
      <c r="H4232" s="11" t="s">
        <v>110</v>
      </c>
      <c r="I4232" s="11" t="s">
        <v>481</v>
      </c>
      <c r="J4232" s="11" t="s">
        <v>99</v>
      </c>
      <c r="K4232" s="11" t="s">
        <v>74</v>
      </c>
      <c r="L4232" s="11" t="s">
        <v>199</v>
      </c>
      <c r="M4232" s="11" t="s">
        <v>101</v>
      </c>
      <c r="N4232" s="11">
        <v>10</v>
      </c>
      <c r="O4232" s="11">
        <v>2019</v>
      </c>
      <c r="P4232" s="11" t="s">
        <v>154</v>
      </c>
      <c r="Q4232" s="11" t="s">
        <v>154</v>
      </c>
      <c r="R4232" s="11" t="s">
        <v>259</v>
      </c>
      <c r="S4232" s="11" t="s">
        <v>104</v>
      </c>
      <c r="T4232" s="11">
        <v>298</v>
      </c>
      <c r="U4232" s="11" t="str">
        <f>IF(ISERROR(VLOOKUP(I4232,'BACK INFO'!F:F,1,0)),IF(ISERROR(VLOOKUP(I4232,'BACK INFO'!H:H,1,0)),K4232,'BACK INFO'!$H$1),'BACK INFO'!$G$1)</f>
        <v>DENISE ARNETT</v>
      </c>
    </row>
    <row r="4233" spans="1:21" s="11" customFormat="1" x14ac:dyDescent="0.35">
      <c r="A4233" s="11" t="s">
        <v>94</v>
      </c>
      <c r="B4233" s="11">
        <v>2019</v>
      </c>
      <c r="C4233" s="11">
        <v>5</v>
      </c>
      <c r="D4233" s="11" t="s">
        <v>95</v>
      </c>
      <c r="E4233" s="11" t="s">
        <v>96</v>
      </c>
      <c r="F4233" s="11" t="s">
        <v>700</v>
      </c>
      <c r="G4233" s="11" t="s">
        <v>259</v>
      </c>
      <c r="H4233" s="11" t="s">
        <v>110</v>
      </c>
      <c r="I4233" s="11" t="s">
        <v>527</v>
      </c>
      <c r="J4233" s="11" t="s">
        <v>99</v>
      </c>
      <c r="K4233" s="11" t="s">
        <v>71</v>
      </c>
      <c r="L4233" s="11" t="s">
        <v>164</v>
      </c>
      <c r="M4233" s="11" t="s">
        <v>101</v>
      </c>
      <c r="N4233" s="11">
        <v>29</v>
      </c>
      <c r="O4233" s="11">
        <v>2019</v>
      </c>
      <c r="P4233" s="11" t="s">
        <v>154</v>
      </c>
      <c r="Q4233" s="11" t="s">
        <v>154</v>
      </c>
      <c r="R4233" s="11" t="s">
        <v>259</v>
      </c>
      <c r="S4233" s="11" t="s">
        <v>104</v>
      </c>
      <c r="T4233" s="11">
        <v>874</v>
      </c>
      <c r="U4233" s="11" t="str">
        <f>IF(ISERROR(VLOOKUP(I4233,'BACK INFO'!F:F,1,0)),IF(ISERROR(VLOOKUP(I4233,'BACK INFO'!H:H,1,0)),K4233,'BACK INFO'!$H$1),'BACK INFO'!$G$1)</f>
        <v>HOLLY SALES INC.</v>
      </c>
    </row>
    <row r="4234" spans="1:21" s="11" customFormat="1" x14ac:dyDescent="0.35">
      <c r="A4234" s="11" t="s">
        <v>94</v>
      </c>
      <c r="B4234" s="11">
        <v>2019</v>
      </c>
      <c r="C4234" s="11">
        <v>5</v>
      </c>
      <c r="D4234" s="11" t="s">
        <v>95</v>
      </c>
      <c r="E4234" s="11" t="s">
        <v>96</v>
      </c>
      <c r="F4234" s="11" t="s">
        <v>700</v>
      </c>
      <c r="G4234" s="11" t="s">
        <v>259</v>
      </c>
      <c r="H4234" s="11" t="s">
        <v>110</v>
      </c>
      <c r="I4234" s="11" t="s">
        <v>528</v>
      </c>
      <c r="J4234" s="11" t="s">
        <v>99</v>
      </c>
      <c r="K4234" s="11" t="s">
        <v>76</v>
      </c>
      <c r="L4234" s="11" t="s">
        <v>127</v>
      </c>
      <c r="M4234" s="11" t="s">
        <v>101</v>
      </c>
      <c r="N4234" s="11">
        <v>77</v>
      </c>
      <c r="O4234" s="11">
        <v>2019</v>
      </c>
      <c r="P4234" s="11" t="s">
        <v>154</v>
      </c>
      <c r="Q4234" s="11" t="s">
        <v>154</v>
      </c>
      <c r="R4234" s="11" t="s">
        <v>259</v>
      </c>
      <c r="S4234" s="11" t="s">
        <v>104</v>
      </c>
      <c r="T4234" s="11">
        <v>2526</v>
      </c>
      <c r="U4234" s="11" t="str">
        <f>IF(ISERROR(VLOOKUP(I4234,'BACK INFO'!F:F,1,0)),IF(ISERROR(VLOOKUP(I4234,'BACK INFO'!H:H,1,0)),K4234,'BACK INFO'!$H$1),'BACK INFO'!$G$1)</f>
        <v>MIE MANNICHE</v>
      </c>
    </row>
    <row r="4235" spans="1:21" s="11" customFormat="1" x14ac:dyDescent="0.35">
      <c r="A4235" s="11" t="s">
        <v>94</v>
      </c>
      <c r="B4235" s="11">
        <v>2019</v>
      </c>
      <c r="C4235" s="11">
        <v>5</v>
      </c>
      <c r="D4235" s="11" t="s">
        <v>95</v>
      </c>
      <c r="E4235" s="11" t="s">
        <v>96</v>
      </c>
      <c r="F4235" s="11" t="s">
        <v>700</v>
      </c>
      <c r="G4235" s="11" t="s">
        <v>259</v>
      </c>
      <c r="H4235" s="11" t="s">
        <v>110</v>
      </c>
      <c r="I4235" s="11" t="s">
        <v>529</v>
      </c>
      <c r="J4235" s="11" t="s">
        <v>99</v>
      </c>
      <c r="K4235" s="11" t="s">
        <v>75</v>
      </c>
      <c r="L4235" s="11" t="s">
        <v>131</v>
      </c>
      <c r="M4235" s="11" t="s">
        <v>101</v>
      </c>
      <c r="N4235" s="11">
        <v>28</v>
      </c>
      <c r="O4235" s="11">
        <v>2019</v>
      </c>
      <c r="P4235" s="11" t="s">
        <v>154</v>
      </c>
      <c r="Q4235" s="11" t="s">
        <v>154</v>
      </c>
      <c r="R4235" s="11" t="s">
        <v>259</v>
      </c>
      <c r="S4235" s="11" t="s">
        <v>104</v>
      </c>
      <c r="T4235" s="11">
        <v>844</v>
      </c>
      <c r="U4235" s="11" t="str">
        <f>IF(ISERROR(VLOOKUP(I4235,'BACK INFO'!F:F,1,0)),IF(ISERROR(VLOOKUP(I4235,'BACK INFO'!H:H,1,0)),K4235,'BACK INFO'!$H$1),'BACK INFO'!$G$1)</f>
        <v>LAURA BONG</v>
      </c>
    </row>
    <row r="4236" spans="1:21" s="11" customFormat="1" x14ac:dyDescent="0.35">
      <c r="A4236" s="11" t="s">
        <v>94</v>
      </c>
      <c r="B4236" s="11">
        <v>2019</v>
      </c>
      <c r="C4236" s="11">
        <v>5</v>
      </c>
      <c r="D4236" s="11" t="s">
        <v>95</v>
      </c>
      <c r="E4236" s="11" t="s">
        <v>96</v>
      </c>
      <c r="F4236" s="11" t="s">
        <v>700</v>
      </c>
      <c r="G4236" s="11" t="s">
        <v>259</v>
      </c>
      <c r="H4236" s="11" t="s">
        <v>110</v>
      </c>
      <c r="I4236" s="11" t="s">
        <v>632</v>
      </c>
      <c r="J4236" s="11" t="s">
        <v>99</v>
      </c>
      <c r="K4236" s="11" t="s">
        <v>612</v>
      </c>
      <c r="L4236" s="11" t="s">
        <v>114</v>
      </c>
      <c r="M4236" s="11" t="s">
        <v>101</v>
      </c>
      <c r="N4236" s="11">
        <v>18</v>
      </c>
      <c r="O4236" s="11">
        <v>2019</v>
      </c>
      <c r="P4236" s="11" t="s">
        <v>154</v>
      </c>
      <c r="Q4236" s="11" t="s">
        <v>154</v>
      </c>
      <c r="R4236" s="11" t="s">
        <v>259</v>
      </c>
      <c r="S4236" s="11" t="s">
        <v>104</v>
      </c>
      <c r="T4236" s="11">
        <v>635</v>
      </c>
      <c r="U4236" s="11" t="str">
        <f>IF(ISERROR(VLOOKUP(I4236,'BACK INFO'!F:F,1,0)),IF(ISERROR(VLOOKUP(I4236,'BACK INFO'!H:H,1,0)),K4236,'BACK INFO'!$H$1),'BACK INFO'!$G$1)</f>
        <v>CATALINA RESTREPO GOMEZ</v>
      </c>
    </row>
    <row r="4237" spans="1:21" s="11" customFormat="1" x14ac:dyDescent="0.35">
      <c r="A4237" s="11" t="s">
        <v>94</v>
      </c>
      <c r="B4237" s="11">
        <v>2019</v>
      </c>
      <c r="C4237" s="11">
        <v>5</v>
      </c>
      <c r="D4237" s="11" t="s">
        <v>95</v>
      </c>
      <c r="E4237" s="11" t="s">
        <v>96</v>
      </c>
      <c r="F4237" s="11" t="s">
        <v>700</v>
      </c>
      <c r="G4237" s="11" t="s">
        <v>259</v>
      </c>
      <c r="H4237" s="11" t="s">
        <v>117</v>
      </c>
      <c r="I4237" s="11" t="s">
        <v>539</v>
      </c>
      <c r="J4237" s="11" t="s">
        <v>99</v>
      </c>
      <c r="K4237" s="11" t="s">
        <v>72</v>
      </c>
      <c r="L4237" s="11" t="s">
        <v>114</v>
      </c>
      <c r="M4237" s="11" t="s">
        <v>101</v>
      </c>
      <c r="N4237" s="11">
        <v>24</v>
      </c>
      <c r="O4237" s="11">
        <v>2019</v>
      </c>
      <c r="P4237" s="11" t="s">
        <v>154</v>
      </c>
      <c r="Q4237" s="11" t="s">
        <v>154</v>
      </c>
      <c r="R4237" s="11" t="s">
        <v>259</v>
      </c>
      <c r="S4237" s="11" t="s">
        <v>104</v>
      </c>
      <c r="T4237" s="11">
        <v>782</v>
      </c>
      <c r="U4237" s="11" t="str">
        <f>IF(ISERROR(VLOOKUP(I4237,'BACK INFO'!F:F,1,0)),IF(ISERROR(VLOOKUP(I4237,'BACK INFO'!H:H,1,0)),K4237,'BACK INFO'!$H$1),'BACK INFO'!$G$1)</f>
        <v>BILL MILLER AND COMPANY</v>
      </c>
    </row>
    <row r="4238" spans="1:21" s="11" customFormat="1" x14ac:dyDescent="0.35">
      <c r="A4238" s="11" t="s">
        <v>94</v>
      </c>
      <c r="B4238" s="11">
        <v>2019</v>
      </c>
      <c r="C4238" s="11">
        <v>5</v>
      </c>
      <c r="D4238" s="11" t="s">
        <v>95</v>
      </c>
      <c r="E4238" s="11" t="s">
        <v>96</v>
      </c>
      <c r="F4238" s="11" t="s">
        <v>700</v>
      </c>
      <c r="G4238" s="11" t="s">
        <v>259</v>
      </c>
      <c r="H4238" s="11" t="s">
        <v>117</v>
      </c>
      <c r="I4238" s="11" t="s">
        <v>686</v>
      </c>
      <c r="J4238" s="11" t="s">
        <v>99</v>
      </c>
      <c r="K4238" s="11" t="s">
        <v>54</v>
      </c>
      <c r="L4238" s="11" t="s">
        <v>100</v>
      </c>
      <c r="M4238" s="11" t="s">
        <v>101</v>
      </c>
      <c r="N4238" s="11">
        <v>536</v>
      </c>
      <c r="O4238" s="11">
        <v>2019</v>
      </c>
      <c r="P4238" s="11" t="s">
        <v>154</v>
      </c>
      <c r="Q4238" s="11" t="s">
        <v>154</v>
      </c>
      <c r="R4238" s="11" t="s">
        <v>259</v>
      </c>
      <c r="S4238" s="11" t="s">
        <v>104</v>
      </c>
      <c r="T4238" s="11">
        <v>15515.520000000006</v>
      </c>
      <c r="U4238" s="11" t="str">
        <f>IF(ISERROR(VLOOKUP(I4238,'BACK INFO'!F:F,1,0)),IF(ISERROR(VLOOKUP(I4238,'BACK INFO'!H:H,1,0)),K4238,'BACK INFO'!$H$1),'BACK INFO'!$G$1)</f>
        <v>PAIGE ALYSE STRAUGHAN</v>
      </c>
    </row>
    <row r="4239" spans="1:21" s="11" customFormat="1" x14ac:dyDescent="0.35">
      <c r="A4239" s="11" t="s">
        <v>94</v>
      </c>
      <c r="B4239" s="11">
        <v>2019</v>
      </c>
      <c r="C4239" s="11">
        <v>5</v>
      </c>
      <c r="D4239" s="11" t="s">
        <v>95</v>
      </c>
      <c r="E4239" s="11" t="s">
        <v>96</v>
      </c>
      <c r="F4239" s="11" t="s">
        <v>700</v>
      </c>
      <c r="G4239" s="11" t="s">
        <v>259</v>
      </c>
      <c r="H4239" s="11" t="s">
        <v>117</v>
      </c>
      <c r="I4239" s="11" t="s">
        <v>261</v>
      </c>
      <c r="J4239" s="11" t="s">
        <v>99</v>
      </c>
      <c r="K4239" s="11" t="s">
        <v>74</v>
      </c>
      <c r="L4239" s="11" t="s">
        <v>262</v>
      </c>
      <c r="M4239" s="11" t="s">
        <v>101</v>
      </c>
      <c r="N4239" s="11">
        <v>67</v>
      </c>
      <c r="O4239" s="11">
        <v>2019</v>
      </c>
      <c r="P4239" s="11" t="s">
        <v>154</v>
      </c>
      <c r="Q4239" s="11" t="s">
        <v>154</v>
      </c>
      <c r="R4239" s="11" t="s">
        <v>259</v>
      </c>
      <c r="S4239" s="11" t="s">
        <v>104</v>
      </c>
      <c r="T4239" s="11">
        <v>2069.099999999999</v>
      </c>
      <c r="U4239" s="11" t="str">
        <f>IF(ISERROR(VLOOKUP(I4239,'BACK INFO'!F:F,1,0)),IF(ISERROR(VLOOKUP(I4239,'BACK INFO'!H:H,1,0)),K4239,'BACK INFO'!$H$1),'BACK INFO'!$G$1)</f>
        <v>DENISE ARNETT</v>
      </c>
    </row>
    <row r="4240" spans="1:21" s="11" customFormat="1" x14ac:dyDescent="0.35">
      <c r="A4240" s="11" t="s">
        <v>94</v>
      </c>
      <c r="B4240" s="11">
        <v>2019</v>
      </c>
      <c r="C4240" s="11">
        <v>5</v>
      </c>
      <c r="D4240" s="11" t="s">
        <v>95</v>
      </c>
      <c r="E4240" s="11" t="s">
        <v>96</v>
      </c>
      <c r="F4240" s="11" t="s">
        <v>700</v>
      </c>
      <c r="G4240" s="11" t="s">
        <v>259</v>
      </c>
      <c r="H4240" s="11" t="s">
        <v>117</v>
      </c>
      <c r="I4240" s="11" t="s">
        <v>355</v>
      </c>
      <c r="J4240" s="11" t="s">
        <v>120</v>
      </c>
      <c r="K4240" s="11" t="s">
        <v>66</v>
      </c>
      <c r="L4240" s="11" t="s">
        <v>121</v>
      </c>
      <c r="M4240" s="11" t="s">
        <v>122</v>
      </c>
      <c r="N4240" s="11">
        <v>2</v>
      </c>
      <c r="O4240" s="11">
        <v>2019</v>
      </c>
      <c r="P4240" s="11" t="s">
        <v>154</v>
      </c>
      <c r="Q4240" s="11" t="s">
        <v>154</v>
      </c>
      <c r="R4240" s="11" t="s">
        <v>259</v>
      </c>
      <c r="S4240" s="11" t="s">
        <v>104</v>
      </c>
      <c r="T4240" s="11">
        <v>65.026232173206239</v>
      </c>
      <c r="U4240" s="11" t="str">
        <f>IF(ISERROR(VLOOKUP(I4240,'BACK INFO'!F:F,1,0)),IF(ISERROR(VLOOKUP(I4240,'BACK INFO'!H:H,1,0)),K4240,'BACK INFO'!$H$1),'BACK INFO'!$G$1)</f>
        <v>SHOUTOUTAGENCY</v>
      </c>
    </row>
    <row r="4241" spans="1:21" s="11" customFormat="1" x14ac:dyDescent="0.35">
      <c r="A4241" s="11" t="s">
        <v>94</v>
      </c>
      <c r="B4241" s="11">
        <v>2019</v>
      </c>
      <c r="C4241" s="11">
        <v>5</v>
      </c>
      <c r="D4241" s="11" t="s">
        <v>95</v>
      </c>
      <c r="E4241" s="11" t="s">
        <v>96</v>
      </c>
      <c r="F4241" s="11" t="s">
        <v>700</v>
      </c>
      <c r="G4241" s="11" t="s">
        <v>259</v>
      </c>
      <c r="H4241" s="11" t="s">
        <v>117</v>
      </c>
      <c r="I4241" s="11" t="s">
        <v>277</v>
      </c>
      <c r="J4241" s="11" t="s">
        <v>99</v>
      </c>
      <c r="K4241" s="11" t="s">
        <v>67</v>
      </c>
      <c r="L4241" s="11" t="s">
        <v>133</v>
      </c>
      <c r="M4241" s="11" t="s">
        <v>101</v>
      </c>
      <c r="N4241" s="11">
        <v>30</v>
      </c>
      <c r="O4241" s="11">
        <v>2019</v>
      </c>
      <c r="P4241" s="11" t="s">
        <v>154</v>
      </c>
      <c r="Q4241" s="11" t="s">
        <v>154</v>
      </c>
      <c r="R4241" s="11" t="s">
        <v>259</v>
      </c>
      <c r="S4241" s="11" t="s">
        <v>104</v>
      </c>
      <c r="T4241" s="11">
        <v>758.4000000000002</v>
      </c>
      <c r="U4241" s="11" t="str">
        <f>IF(ISERROR(VLOOKUP(I4241,'BACK INFO'!F:F,1,0)),IF(ISERROR(VLOOKUP(I4241,'BACK INFO'!H:H,1,0)),K4241,'BACK INFO'!$H$1),'BACK INFO'!$G$1)</f>
        <v>ANITA M. HOPKINS</v>
      </c>
    </row>
    <row r="4242" spans="1:21" s="11" customFormat="1" x14ac:dyDescent="0.35">
      <c r="A4242" s="11" t="s">
        <v>94</v>
      </c>
      <c r="B4242" s="11">
        <v>2019</v>
      </c>
      <c r="C4242" s="11">
        <v>5</v>
      </c>
      <c r="D4242" s="11" t="s">
        <v>95</v>
      </c>
      <c r="E4242" s="11" t="s">
        <v>96</v>
      </c>
      <c r="F4242" s="11" t="s">
        <v>700</v>
      </c>
      <c r="G4242" s="11" t="s">
        <v>259</v>
      </c>
      <c r="H4242" s="11" t="s">
        <v>117</v>
      </c>
      <c r="I4242" s="11" t="s">
        <v>483</v>
      </c>
      <c r="J4242" s="11" t="s">
        <v>99</v>
      </c>
      <c r="K4242" s="11" t="s">
        <v>75</v>
      </c>
      <c r="L4242" s="11" t="s">
        <v>131</v>
      </c>
      <c r="M4242" s="11" t="s">
        <v>101</v>
      </c>
      <c r="N4242" s="11">
        <v>49</v>
      </c>
      <c r="O4242" s="11">
        <v>2019</v>
      </c>
      <c r="P4242" s="11" t="s">
        <v>154</v>
      </c>
      <c r="Q4242" s="11" t="s">
        <v>154</v>
      </c>
      <c r="R4242" s="11" t="s">
        <v>259</v>
      </c>
      <c r="S4242" s="11" t="s">
        <v>104</v>
      </c>
      <c r="T4242" s="11">
        <v>1562</v>
      </c>
      <c r="U4242" s="11" t="str">
        <f>IF(ISERROR(VLOOKUP(I4242,'BACK INFO'!F:F,1,0)),IF(ISERROR(VLOOKUP(I4242,'BACK INFO'!H:H,1,0)),K4242,'BACK INFO'!$H$1),'BACK INFO'!$G$1)</f>
        <v>LAURA BONG</v>
      </c>
    </row>
    <row r="4243" spans="1:21" s="11" customFormat="1" x14ac:dyDescent="0.35">
      <c r="A4243" s="11" t="s">
        <v>94</v>
      </c>
      <c r="B4243" s="11">
        <v>2019</v>
      </c>
      <c r="C4243" s="11">
        <v>5</v>
      </c>
      <c r="D4243" s="11" t="s">
        <v>95</v>
      </c>
      <c r="E4243" s="11" t="s">
        <v>96</v>
      </c>
      <c r="F4243" s="11" t="s">
        <v>700</v>
      </c>
      <c r="G4243" s="11" t="s">
        <v>259</v>
      </c>
      <c r="H4243" s="11" t="s">
        <v>117</v>
      </c>
      <c r="I4243" s="11" t="s">
        <v>308</v>
      </c>
      <c r="J4243" s="11" t="s">
        <v>99</v>
      </c>
      <c r="K4243" s="11" t="s">
        <v>75</v>
      </c>
      <c r="L4243" s="11" t="s">
        <v>131</v>
      </c>
      <c r="M4243" s="11" t="s">
        <v>101</v>
      </c>
      <c r="N4243" s="11">
        <v>3</v>
      </c>
      <c r="O4243" s="11">
        <v>2019</v>
      </c>
      <c r="P4243" s="11" t="s">
        <v>154</v>
      </c>
      <c r="Q4243" s="11" t="s">
        <v>154</v>
      </c>
      <c r="R4243" s="11" t="s">
        <v>259</v>
      </c>
      <c r="S4243" s="11" t="s">
        <v>104</v>
      </c>
      <c r="T4243" s="11">
        <v>100</v>
      </c>
      <c r="U4243" s="11" t="str">
        <f>IF(ISERROR(VLOOKUP(I4243,'BACK INFO'!F:F,1,0)),IF(ISERROR(VLOOKUP(I4243,'BACK INFO'!H:H,1,0)),K4243,'BACK INFO'!$H$1),'BACK INFO'!$G$1)</f>
        <v>LAURA BONG</v>
      </c>
    </row>
    <row r="4244" spans="1:21" s="11" customFormat="1" x14ac:dyDescent="0.35">
      <c r="A4244" s="11" t="s">
        <v>94</v>
      </c>
      <c r="B4244" s="11">
        <v>2019</v>
      </c>
      <c r="C4244" s="11">
        <v>5</v>
      </c>
      <c r="D4244" s="11" t="s">
        <v>95</v>
      </c>
      <c r="E4244" s="11" t="s">
        <v>96</v>
      </c>
      <c r="F4244" s="11" t="s">
        <v>700</v>
      </c>
      <c r="G4244" s="11" t="s">
        <v>259</v>
      </c>
      <c r="H4244" s="11" t="s">
        <v>117</v>
      </c>
      <c r="I4244" s="11" t="s">
        <v>244</v>
      </c>
      <c r="J4244" s="11" t="s">
        <v>99</v>
      </c>
      <c r="K4244" s="11" t="s">
        <v>245</v>
      </c>
      <c r="L4244" s="11" t="s">
        <v>246</v>
      </c>
      <c r="M4244" s="11" t="s">
        <v>246</v>
      </c>
      <c r="N4244" s="11">
        <v>105</v>
      </c>
      <c r="O4244" s="11">
        <v>2019</v>
      </c>
      <c r="P4244" s="11" t="s">
        <v>154</v>
      </c>
      <c r="Q4244" s="11" t="s">
        <v>154</v>
      </c>
      <c r="R4244" s="11" t="s">
        <v>259</v>
      </c>
      <c r="S4244" s="11" t="s">
        <v>104</v>
      </c>
      <c r="T4244" s="11">
        <v>3496</v>
      </c>
      <c r="U4244" s="11" t="str">
        <f>IF(ISERROR(VLOOKUP(I4244,'BACK INFO'!F:F,1,0)),IF(ISERROR(VLOOKUP(I4244,'BACK INFO'!H:H,1,0)),K4244,'BACK INFO'!$H$1),'BACK INFO'!$G$1)</f>
        <v>JULIUS ORTIZ MALDONADO</v>
      </c>
    </row>
    <row r="4245" spans="1:21" s="11" customFormat="1" x14ac:dyDescent="0.35">
      <c r="A4245" s="11" t="s">
        <v>94</v>
      </c>
      <c r="B4245" s="11">
        <v>2019</v>
      </c>
      <c r="C4245" s="11">
        <v>5</v>
      </c>
      <c r="D4245" s="11" t="s">
        <v>95</v>
      </c>
      <c r="E4245" s="11" t="s">
        <v>96</v>
      </c>
      <c r="F4245" s="11" t="s">
        <v>700</v>
      </c>
      <c r="G4245" s="11" t="s">
        <v>259</v>
      </c>
      <c r="H4245" s="11" t="s">
        <v>117</v>
      </c>
      <c r="I4245" s="11" t="s">
        <v>284</v>
      </c>
      <c r="J4245" s="11" t="s">
        <v>99</v>
      </c>
      <c r="K4245" s="11" t="s">
        <v>70</v>
      </c>
      <c r="L4245" s="11" t="s">
        <v>157</v>
      </c>
      <c r="M4245" s="11" t="s">
        <v>101</v>
      </c>
      <c r="N4245" s="11">
        <v>62</v>
      </c>
      <c r="O4245" s="11">
        <v>2019</v>
      </c>
      <c r="P4245" s="11" t="s">
        <v>154</v>
      </c>
      <c r="Q4245" s="11" t="s">
        <v>154</v>
      </c>
      <c r="R4245" s="11" t="s">
        <v>259</v>
      </c>
      <c r="S4245" s="11" t="s">
        <v>104</v>
      </c>
      <c r="T4245" s="11">
        <v>2044</v>
      </c>
      <c r="U4245" s="11" t="str">
        <f>IF(ISERROR(VLOOKUP(I4245,'BACK INFO'!F:F,1,0)),IF(ISERROR(VLOOKUP(I4245,'BACK INFO'!H:H,1,0)),K4245,'BACK INFO'!$H$1),'BACK INFO'!$G$1)</f>
        <v>JUDITH ANN DEAL</v>
      </c>
    </row>
    <row r="4246" spans="1:21" s="11" customFormat="1" x14ac:dyDescent="0.35">
      <c r="A4246" s="11" t="s">
        <v>94</v>
      </c>
      <c r="B4246" s="11">
        <v>2019</v>
      </c>
      <c r="C4246" s="11">
        <v>5</v>
      </c>
      <c r="D4246" s="11" t="s">
        <v>95</v>
      </c>
      <c r="E4246" s="11" t="s">
        <v>96</v>
      </c>
      <c r="F4246" s="11" t="s">
        <v>700</v>
      </c>
      <c r="G4246" s="11" t="s">
        <v>259</v>
      </c>
      <c r="H4246" s="11" t="s">
        <v>117</v>
      </c>
      <c r="I4246" s="11" t="s">
        <v>195</v>
      </c>
      <c r="J4246" s="11" t="s">
        <v>99</v>
      </c>
      <c r="K4246" s="11" t="s">
        <v>72</v>
      </c>
      <c r="L4246" s="11" t="s">
        <v>114</v>
      </c>
      <c r="M4246" s="11" t="s">
        <v>101</v>
      </c>
      <c r="N4246" s="11">
        <v>22</v>
      </c>
      <c r="O4246" s="11">
        <v>2019</v>
      </c>
      <c r="P4246" s="11" t="s">
        <v>154</v>
      </c>
      <c r="Q4246" s="11" t="s">
        <v>154</v>
      </c>
      <c r="R4246" s="11" t="s">
        <v>259</v>
      </c>
      <c r="S4246" s="11" t="s">
        <v>104</v>
      </c>
      <c r="T4246" s="11">
        <v>704</v>
      </c>
      <c r="U4246" s="11" t="str">
        <f>IF(ISERROR(VLOOKUP(I4246,'BACK INFO'!F:F,1,0)),IF(ISERROR(VLOOKUP(I4246,'BACK INFO'!H:H,1,0)),K4246,'BACK INFO'!$H$1),'BACK INFO'!$G$1)</f>
        <v>BILL MILLER AND COMPANY</v>
      </c>
    </row>
    <row r="4247" spans="1:21" s="11" customFormat="1" x14ac:dyDescent="0.35">
      <c r="A4247" s="11" t="s">
        <v>94</v>
      </c>
      <c r="B4247" s="11">
        <v>2019</v>
      </c>
      <c r="C4247" s="11">
        <v>5</v>
      </c>
      <c r="D4247" s="11" t="s">
        <v>95</v>
      </c>
      <c r="E4247" s="11" t="s">
        <v>96</v>
      </c>
      <c r="F4247" s="11" t="s">
        <v>700</v>
      </c>
      <c r="G4247" s="11" t="s">
        <v>259</v>
      </c>
      <c r="H4247" s="11" t="s">
        <v>117</v>
      </c>
      <c r="I4247" s="11" t="s">
        <v>119</v>
      </c>
      <c r="J4247" s="11" t="s">
        <v>120</v>
      </c>
      <c r="K4247" s="11" t="s">
        <v>66</v>
      </c>
      <c r="L4247" s="11" t="s">
        <v>121</v>
      </c>
      <c r="M4247" s="11" t="s">
        <v>122</v>
      </c>
      <c r="N4247" s="11">
        <v>20</v>
      </c>
      <c r="O4247" s="11">
        <v>2019</v>
      </c>
      <c r="P4247" s="11" t="s">
        <v>154</v>
      </c>
      <c r="Q4247" s="11" t="s">
        <v>154</v>
      </c>
      <c r="R4247" s="11" t="s">
        <v>259</v>
      </c>
      <c r="S4247" s="11" t="s">
        <v>104</v>
      </c>
      <c r="T4247" s="11">
        <v>599.27584423261669</v>
      </c>
      <c r="U4247" s="11" t="str">
        <f>IF(ISERROR(VLOOKUP(I4247,'BACK INFO'!F:F,1,0)),IF(ISERROR(VLOOKUP(I4247,'BACK INFO'!H:H,1,0)),K4247,'BACK INFO'!$H$1),'BACK INFO'!$G$1)</f>
        <v>SHOUTOUTAGENCY</v>
      </c>
    </row>
    <row r="4248" spans="1:21" s="11" customFormat="1" x14ac:dyDescent="0.35">
      <c r="A4248" s="11" t="s">
        <v>94</v>
      </c>
      <c r="B4248" s="11">
        <v>2019</v>
      </c>
      <c r="C4248" s="11">
        <v>5</v>
      </c>
      <c r="D4248" s="11" t="s">
        <v>95</v>
      </c>
      <c r="E4248" s="11" t="s">
        <v>96</v>
      </c>
      <c r="F4248" s="11" t="s">
        <v>700</v>
      </c>
      <c r="G4248" s="11" t="s">
        <v>259</v>
      </c>
      <c r="H4248" s="11" t="s">
        <v>117</v>
      </c>
      <c r="I4248" s="11" t="s">
        <v>123</v>
      </c>
      <c r="J4248" s="11" t="s">
        <v>99</v>
      </c>
      <c r="K4248" s="11" t="s">
        <v>68</v>
      </c>
      <c r="L4248" s="11" t="s">
        <v>129</v>
      </c>
      <c r="M4248" s="11" t="s">
        <v>122</v>
      </c>
      <c r="N4248" s="11">
        <v>4</v>
      </c>
      <c r="O4248" s="11">
        <v>2019</v>
      </c>
      <c r="P4248" s="11" t="s">
        <v>154</v>
      </c>
      <c r="Q4248" s="11" t="s">
        <v>154</v>
      </c>
      <c r="R4248" s="11" t="s">
        <v>259</v>
      </c>
      <c r="S4248" s="11" t="s">
        <v>104</v>
      </c>
      <c r="T4248" s="11">
        <v>136</v>
      </c>
      <c r="U4248" s="11" t="str">
        <f>IF(ISERROR(VLOOKUP(I4248,'BACK INFO'!F:F,1,0)),IF(ISERROR(VLOOKUP(I4248,'BACK INFO'!H:H,1,0)),K4248,'BACK INFO'!$H$1),'BACK INFO'!$G$1)</f>
        <v>STEPHANIE VITALI</v>
      </c>
    </row>
    <row r="4249" spans="1:21" s="11" customFormat="1" x14ac:dyDescent="0.35">
      <c r="A4249" s="11" t="s">
        <v>94</v>
      </c>
      <c r="B4249" s="11">
        <v>2019</v>
      </c>
      <c r="C4249" s="11">
        <v>5</v>
      </c>
      <c r="D4249" s="11" t="s">
        <v>95</v>
      </c>
      <c r="E4249" s="11" t="s">
        <v>96</v>
      </c>
      <c r="F4249" s="11" t="s">
        <v>700</v>
      </c>
      <c r="G4249" s="11" t="s">
        <v>259</v>
      </c>
      <c r="H4249" s="11" t="s">
        <v>117</v>
      </c>
      <c r="I4249" s="11" t="s">
        <v>456</v>
      </c>
      <c r="J4249" s="11" t="s">
        <v>99</v>
      </c>
      <c r="K4249" s="11" t="s">
        <v>67</v>
      </c>
      <c r="L4249" s="11" t="s">
        <v>173</v>
      </c>
      <c r="M4249" s="11" t="s">
        <v>101</v>
      </c>
      <c r="N4249" s="11">
        <v>12</v>
      </c>
      <c r="O4249" s="11">
        <v>2019</v>
      </c>
      <c r="P4249" s="11" t="s">
        <v>154</v>
      </c>
      <c r="Q4249" s="11" t="s">
        <v>154</v>
      </c>
      <c r="R4249" s="11" t="s">
        <v>259</v>
      </c>
      <c r="S4249" s="11" t="s">
        <v>104</v>
      </c>
      <c r="T4249" s="11">
        <v>380</v>
      </c>
      <c r="U4249" s="11" t="str">
        <f>IF(ISERROR(VLOOKUP(I4249,'BACK INFO'!F:F,1,0)),IF(ISERROR(VLOOKUP(I4249,'BACK INFO'!H:H,1,0)),K4249,'BACK INFO'!$H$1),'BACK INFO'!$G$1)</f>
        <v>ANITA M. HOPKINS</v>
      </c>
    </row>
    <row r="4250" spans="1:21" s="11" customFormat="1" x14ac:dyDescent="0.35">
      <c r="A4250" s="11" t="s">
        <v>94</v>
      </c>
      <c r="B4250" s="11">
        <v>2019</v>
      </c>
      <c r="C4250" s="11">
        <v>5</v>
      </c>
      <c r="D4250" s="11" t="s">
        <v>95</v>
      </c>
      <c r="E4250" s="11" t="s">
        <v>96</v>
      </c>
      <c r="F4250" s="11" t="s">
        <v>700</v>
      </c>
      <c r="G4250" s="11" t="s">
        <v>259</v>
      </c>
      <c r="H4250" s="11" t="s">
        <v>117</v>
      </c>
      <c r="I4250" s="11" t="s">
        <v>541</v>
      </c>
      <c r="J4250" s="11" t="s">
        <v>99</v>
      </c>
      <c r="K4250" s="11" t="s">
        <v>67</v>
      </c>
      <c r="L4250" s="11" t="s">
        <v>135</v>
      </c>
      <c r="M4250" s="11" t="s">
        <v>101</v>
      </c>
      <c r="N4250" s="11">
        <v>4</v>
      </c>
      <c r="O4250" s="11">
        <v>2019</v>
      </c>
      <c r="P4250" s="11" t="s">
        <v>154</v>
      </c>
      <c r="Q4250" s="11" t="s">
        <v>154</v>
      </c>
      <c r="R4250" s="11" t="s">
        <v>259</v>
      </c>
      <c r="S4250" s="11" t="s">
        <v>104</v>
      </c>
      <c r="T4250" s="11">
        <v>130</v>
      </c>
      <c r="U4250" s="11" t="str">
        <f>IF(ISERROR(VLOOKUP(I4250,'BACK INFO'!F:F,1,0)),IF(ISERROR(VLOOKUP(I4250,'BACK INFO'!H:H,1,0)),K4250,'BACK INFO'!$H$1),'BACK INFO'!$G$1)</f>
        <v>ANITA M. HOPKINS</v>
      </c>
    </row>
    <row r="4251" spans="1:21" s="11" customFormat="1" x14ac:dyDescent="0.35">
      <c r="A4251" s="11" t="s">
        <v>94</v>
      </c>
      <c r="B4251" s="11">
        <v>2019</v>
      </c>
      <c r="C4251" s="11">
        <v>5</v>
      </c>
      <c r="D4251" s="11" t="s">
        <v>95</v>
      </c>
      <c r="E4251" s="11" t="s">
        <v>96</v>
      </c>
      <c r="F4251" s="11" t="s">
        <v>700</v>
      </c>
      <c r="G4251" s="11" t="s">
        <v>259</v>
      </c>
      <c r="H4251" s="11" t="s">
        <v>117</v>
      </c>
      <c r="I4251" s="11" t="s">
        <v>248</v>
      </c>
      <c r="J4251" s="11" t="s">
        <v>99</v>
      </c>
      <c r="K4251" s="11" t="s">
        <v>72</v>
      </c>
      <c r="L4251" s="11" t="s">
        <v>114</v>
      </c>
      <c r="M4251" s="11" t="s">
        <v>101</v>
      </c>
      <c r="N4251" s="11">
        <v>69</v>
      </c>
      <c r="O4251" s="11">
        <v>2019</v>
      </c>
      <c r="P4251" s="11" t="s">
        <v>154</v>
      </c>
      <c r="Q4251" s="11" t="s">
        <v>154</v>
      </c>
      <c r="R4251" s="11" t="s">
        <v>259</v>
      </c>
      <c r="S4251" s="11" t="s">
        <v>104</v>
      </c>
      <c r="T4251" s="11">
        <v>2255</v>
      </c>
      <c r="U4251" s="11" t="str">
        <f>IF(ISERROR(VLOOKUP(I4251,'BACK INFO'!F:F,1,0)),IF(ISERROR(VLOOKUP(I4251,'BACK INFO'!H:H,1,0)),K4251,'BACK INFO'!$H$1),'BACK INFO'!$G$1)</f>
        <v>BILL MILLER AND COMPANY</v>
      </c>
    </row>
    <row r="4252" spans="1:21" s="11" customFormat="1" x14ac:dyDescent="0.35">
      <c r="A4252" s="11" t="s">
        <v>94</v>
      </c>
      <c r="B4252" s="11">
        <v>2019</v>
      </c>
      <c r="C4252" s="11">
        <v>5</v>
      </c>
      <c r="D4252" s="11" t="s">
        <v>95</v>
      </c>
      <c r="E4252" s="11" t="s">
        <v>96</v>
      </c>
      <c r="F4252" s="11" t="s">
        <v>700</v>
      </c>
      <c r="G4252" s="11" t="s">
        <v>259</v>
      </c>
      <c r="H4252" s="11" t="s">
        <v>117</v>
      </c>
      <c r="I4252" s="11" t="s">
        <v>264</v>
      </c>
      <c r="J4252" s="11" t="s">
        <v>99</v>
      </c>
      <c r="K4252" s="11" t="s">
        <v>72</v>
      </c>
      <c r="L4252" s="11" t="s">
        <v>114</v>
      </c>
      <c r="M4252" s="11" t="s">
        <v>101</v>
      </c>
      <c r="N4252" s="11">
        <v>45</v>
      </c>
      <c r="O4252" s="11">
        <v>2019</v>
      </c>
      <c r="P4252" s="11" t="s">
        <v>154</v>
      </c>
      <c r="Q4252" s="11" t="s">
        <v>154</v>
      </c>
      <c r="R4252" s="11" t="s">
        <v>259</v>
      </c>
      <c r="S4252" s="11" t="s">
        <v>104</v>
      </c>
      <c r="T4252" s="11">
        <v>1530</v>
      </c>
      <c r="U4252" s="11" t="str">
        <f>IF(ISERROR(VLOOKUP(I4252,'BACK INFO'!F:F,1,0)),IF(ISERROR(VLOOKUP(I4252,'BACK INFO'!H:H,1,0)),K4252,'BACK INFO'!$H$1),'BACK INFO'!$G$1)</f>
        <v>BILL MILLER AND COMPANY</v>
      </c>
    </row>
    <row r="4253" spans="1:21" s="11" customFormat="1" x14ac:dyDescent="0.35">
      <c r="A4253" s="11" t="s">
        <v>94</v>
      </c>
      <c r="B4253" s="11">
        <v>2019</v>
      </c>
      <c r="C4253" s="11">
        <v>5</v>
      </c>
      <c r="D4253" s="11" t="s">
        <v>95</v>
      </c>
      <c r="E4253" s="11" t="s">
        <v>96</v>
      </c>
      <c r="F4253" s="11" t="s">
        <v>700</v>
      </c>
      <c r="G4253" s="11" t="s">
        <v>259</v>
      </c>
      <c r="H4253" s="11" t="s">
        <v>117</v>
      </c>
      <c r="I4253" s="11" t="s">
        <v>288</v>
      </c>
      <c r="J4253" s="11" t="s">
        <v>99</v>
      </c>
      <c r="K4253" s="11" t="s">
        <v>70</v>
      </c>
      <c r="L4253" s="11" t="s">
        <v>157</v>
      </c>
      <c r="M4253" s="11" t="s">
        <v>101</v>
      </c>
      <c r="N4253" s="11">
        <v>55</v>
      </c>
      <c r="O4253" s="11">
        <v>2019</v>
      </c>
      <c r="P4253" s="11" t="s">
        <v>154</v>
      </c>
      <c r="Q4253" s="11" t="s">
        <v>154</v>
      </c>
      <c r="R4253" s="11" t="s">
        <v>259</v>
      </c>
      <c r="S4253" s="11" t="s">
        <v>104</v>
      </c>
      <c r="T4253" s="11">
        <v>1808</v>
      </c>
      <c r="U4253" s="11" t="str">
        <f>IF(ISERROR(VLOOKUP(I4253,'BACK INFO'!F:F,1,0)),IF(ISERROR(VLOOKUP(I4253,'BACK INFO'!H:H,1,0)),K4253,'BACK INFO'!$H$1),'BACK INFO'!$G$1)</f>
        <v>JUDITH ANN DEAL</v>
      </c>
    </row>
    <row r="4254" spans="1:21" s="11" customFormat="1" x14ac:dyDescent="0.35">
      <c r="A4254" s="11" t="s">
        <v>94</v>
      </c>
      <c r="B4254" s="11">
        <v>2019</v>
      </c>
      <c r="C4254" s="11">
        <v>5</v>
      </c>
      <c r="D4254" s="11" t="s">
        <v>95</v>
      </c>
      <c r="E4254" s="11" t="s">
        <v>96</v>
      </c>
      <c r="F4254" s="11" t="s">
        <v>700</v>
      </c>
      <c r="G4254" s="11" t="s">
        <v>259</v>
      </c>
      <c r="H4254" s="11" t="s">
        <v>117</v>
      </c>
      <c r="I4254" s="11" t="s">
        <v>251</v>
      </c>
      <c r="J4254" s="11" t="s">
        <v>99</v>
      </c>
      <c r="K4254" s="11" t="s">
        <v>76</v>
      </c>
      <c r="L4254" s="11" t="s">
        <v>127</v>
      </c>
      <c r="M4254" s="11" t="s">
        <v>101</v>
      </c>
      <c r="N4254" s="11">
        <v>29</v>
      </c>
      <c r="O4254" s="11">
        <v>2019</v>
      </c>
      <c r="P4254" s="11" t="s">
        <v>154</v>
      </c>
      <c r="Q4254" s="11" t="s">
        <v>154</v>
      </c>
      <c r="R4254" s="11" t="s">
        <v>259</v>
      </c>
      <c r="S4254" s="11" t="s">
        <v>104</v>
      </c>
      <c r="T4254" s="11">
        <v>975</v>
      </c>
      <c r="U4254" s="11" t="str">
        <f>IF(ISERROR(VLOOKUP(I4254,'BACK INFO'!F:F,1,0)),IF(ISERROR(VLOOKUP(I4254,'BACK INFO'!H:H,1,0)),K4254,'BACK INFO'!$H$1),'BACK INFO'!$G$1)</f>
        <v>MIE MANNICHE</v>
      </c>
    </row>
    <row r="4255" spans="1:21" s="11" customFormat="1" x14ac:dyDescent="0.35">
      <c r="A4255" s="11" t="s">
        <v>94</v>
      </c>
      <c r="B4255" s="11">
        <v>2019</v>
      </c>
      <c r="C4255" s="11">
        <v>5</v>
      </c>
      <c r="D4255" s="11" t="s">
        <v>95</v>
      </c>
      <c r="E4255" s="11" t="s">
        <v>96</v>
      </c>
      <c r="F4255" s="11" t="s">
        <v>700</v>
      </c>
      <c r="G4255" s="11" t="s">
        <v>259</v>
      </c>
      <c r="H4255" s="11" t="s">
        <v>117</v>
      </c>
      <c r="I4255" s="11" t="s">
        <v>545</v>
      </c>
      <c r="J4255" s="11" t="s">
        <v>99</v>
      </c>
      <c r="K4255" s="11" t="s">
        <v>73</v>
      </c>
      <c r="L4255" s="11" t="s">
        <v>127</v>
      </c>
      <c r="M4255" s="11" t="s">
        <v>101</v>
      </c>
      <c r="N4255" s="11">
        <v>24</v>
      </c>
      <c r="O4255" s="11">
        <v>2019</v>
      </c>
      <c r="P4255" s="11" t="s">
        <v>154</v>
      </c>
      <c r="Q4255" s="11" t="s">
        <v>154</v>
      </c>
      <c r="R4255" s="11" t="s">
        <v>259</v>
      </c>
      <c r="S4255" s="11" t="s">
        <v>104</v>
      </c>
      <c r="T4255" s="11">
        <v>778</v>
      </c>
      <c r="U4255" s="11" t="str">
        <f>IF(ISERROR(VLOOKUP(I4255,'BACK INFO'!F:F,1,0)),IF(ISERROR(VLOOKUP(I4255,'BACK INFO'!H:H,1,0)),K4255,'BACK INFO'!$H$1),'BACK INFO'!$G$1)</f>
        <v>PHYLLIS POSNER</v>
      </c>
    </row>
    <row r="4256" spans="1:21" s="11" customFormat="1" x14ac:dyDescent="0.35">
      <c r="A4256" s="11" t="s">
        <v>94</v>
      </c>
      <c r="B4256" s="11">
        <v>2019</v>
      </c>
      <c r="C4256" s="11">
        <v>5</v>
      </c>
      <c r="D4256" s="11" t="s">
        <v>95</v>
      </c>
      <c r="E4256" s="11" t="s">
        <v>96</v>
      </c>
      <c r="F4256" s="11" t="s">
        <v>700</v>
      </c>
      <c r="G4256" s="11" t="s">
        <v>259</v>
      </c>
      <c r="H4256" s="11" t="s">
        <v>117</v>
      </c>
      <c r="I4256" s="11" t="s">
        <v>148</v>
      </c>
      <c r="J4256" s="11" t="s">
        <v>99</v>
      </c>
      <c r="K4256" s="11" t="s">
        <v>71</v>
      </c>
      <c r="L4256" s="11" t="s">
        <v>149</v>
      </c>
      <c r="M4256" s="11" t="s">
        <v>101</v>
      </c>
      <c r="N4256" s="11">
        <v>25</v>
      </c>
      <c r="O4256" s="11">
        <v>2019</v>
      </c>
      <c r="P4256" s="11" t="s">
        <v>154</v>
      </c>
      <c r="Q4256" s="11" t="s">
        <v>154</v>
      </c>
      <c r="R4256" s="11" t="s">
        <v>259</v>
      </c>
      <c r="S4256" s="11" t="s">
        <v>104</v>
      </c>
      <c r="T4256" s="11">
        <v>813.5</v>
      </c>
      <c r="U4256" s="11" t="str">
        <f>IF(ISERROR(VLOOKUP(I4256,'BACK INFO'!F:F,1,0)),IF(ISERROR(VLOOKUP(I4256,'BACK INFO'!H:H,1,0)),K4256,'BACK INFO'!$H$1),'BACK INFO'!$G$1)</f>
        <v>HOLLY SALES INC.</v>
      </c>
    </row>
    <row r="4257" spans="1:21" s="11" customFormat="1" x14ac:dyDescent="0.35">
      <c r="A4257" s="11" t="s">
        <v>94</v>
      </c>
      <c r="B4257" s="11">
        <v>2019</v>
      </c>
      <c r="C4257" s="11">
        <v>5</v>
      </c>
      <c r="D4257" s="11" t="s">
        <v>95</v>
      </c>
      <c r="E4257" s="11" t="s">
        <v>96</v>
      </c>
      <c r="F4257" s="11" t="s">
        <v>700</v>
      </c>
      <c r="G4257" s="11" t="s">
        <v>259</v>
      </c>
      <c r="H4257" s="11" t="s">
        <v>117</v>
      </c>
      <c r="I4257" s="11" t="s">
        <v>324</v>
      </c>
      <c r="J4257" s="11" t="s">
        <v>120</v>
      </c>
      <c r="K4257" s="11" t="s">
        <v>66</v>
      </c>
      <c r="L4257" s="11" t="s">
        <v>121</v>
      </c>
      <c r="M4257" s="11" t="s">
        <v>122</v>
      </c>
      <c r="N4257" s="11">
        <v>34</v>
      </c>
      <c r="O4257" s="11">
        <v>2019</v>
      </c>
      <c r="P4257" s="11" t="s">
        <v>154</v>
      </c>
      <c r="Q4257" s="11" t="s">
        <v>154</v>
      </c>
      <c r="R4257" s="11" t="s">
        <v>259</v>
      </c>
      <c r="S4257" s="11" t="s">
        <v>104</v>
      </c>
      <c r="T4257" s="11">
        <v>1037.4639769452451</v>
      </c>
      <c r="U4257" s="11" t="str">
        <f>IF(ISERROR(VLOOKUP(I4257,'BACK INFO'!F:F,1,0)),IF(ISERROR(VLOOKUP(I4257,'BACK INFO'!H:H,1,0)),K4257,'BACK INFO'!$H$1),'BACK INFO'!$G$1)</f>
        <v>SHOUTOUTAGENCY</v>
      </c>
    </row>
    <row r="4258" spans="1:21" s="11" customFormat="1" x14ac:dyDescent="0.35">
      <c r="A4258" s="11" t="s">
        <v>94</v>
      </c>
      <c r="B4258" s="11">
        <v>2019</v>
      </c>
      <c r="C4258" s="11">
        <v>5</v>
      </c>
      <c r="D4258" s="11" t="s">
        <v>95</v>
      </c>
      <c r="E4258" s="11" t="s">
        <v>96</v>
      </c>
      <c r="F4258" s="11" t="s">
        <v>700</v>
      </c>
      <c r="G4258" s="11" t="s">
        <v>259</v>
      </c>
      <c r="H4258" s="11" t="s">
        <v>117</v>
      </c>
      <c r="I4258" s="11" t="s">
        <v>71</v>
      </c>
      <c r="J4258" s="11" t="s">
        <v>99</v>
      </c>
      <c r="K4258" s="11" t="s">
        <v>348</v>
      </c>
      <c r="L4258" s="11" t="s">
        <v>164</v>
      </c>
      <c r="M4258" s="11" t="s">
        <v>101</v>
      </c>
      <c r="N4258" s="11">
        <v>1</v>
      </c>
      <c r="O4258" s="11">
        <v>2019</v>
      </c>
      <c r="P4258" s="11" t="s">
        <v>154</v>
      </c>
      <c r="Q4258" s="11" t="s">
        <v>154</v>
      </c>
      <c r="R4258" s="11" t="s">
        <v>259</v>
      </c>
      <c r="S4258" s="11" t="s">
        <v>104</v>
      </c>
      <c r="T4258" s="11">
        <v>23.8</v>
      </c>
      <c r="U4258" s="11" t="str">
        <f>IF(ISERROR(VLOOKUP(I4258,'BACK INFO'!F:F,1,0)),IF(ISERROR(VLOOKUP(I4258,'BACK INFO'!H:H,1,0)),K4258,'BACK INFO'!$H$1),'BACK INFO'!$G$1)</f>
        <v>KELLY MICHELLE ELLINGSON</v>
      </c>
    </row>
    <row r="4259" spans="1:21" s="11" customFormat="1" x14ac:dyDescent="0.35">
      <c r="A4259" s="11" t="s">
        <v>94</v>
      </c>
      <c r="B4259" s="11">
        <v>2019</v>
      </c>
      <c r="C4259" s="11">
        <v>5</v>
      </c>
      <c r="D4259" s="11" t="s">
        <v>95</v>
      </c>
      <c r="E4259" s="11" t="s">
        <v>96</v>
      </c>
      <c r="F4259" s="11" t="s">
        <v>700</v>
      </c>
      <c r="G4259" s="11" t="s">
        <v>259</v>
      </c>
      <c r="H4259" s="11" t="s">
        <v>117</v>
      </c>
      <c r="I4259" s="11" t="s">
        <v>185</v>
      </c>
      <c r="J4259" s="11" t="s">
        <v>99</v>
      </c>
      <c r="K4259" s="11" t="s">
        <v>76</v>
      </c>
      <c r="L4259" s="11" t="s">
        <v>127</v>
      </c>
      <c r="M4259" s="11" t="s">
        <v>101</v>
      </c>
      <c r="N4259" s="11">
        <v>4</v>
      </c>
      <c r="O4259" s="11">
        <v>2019</v>
      </c>
      <c r="P4259" s="11" t="s">
        <v>154</v>
      </c>
      <c r="Q4259" s="11" t="s">
        <v>154</v>
      </c>
      <c r="R4259" s="11" t="s">
        <v>259</v>
      </c>
      <c r="S4259" s="11" t="s">
        <v>104</v>
      </c>
      <c r="T4259" s="11">
        <v>136</v>
      </c>
      <c r="U4259" s="11" t="str">
        <f>IF(ISERROR(VLOOKUP(I4259,'BACK INFO'!F:F,1,0)),IF(ISERROR(VLOOKUP(I4259,'BACK INFO'!H:H,1,0)),K4259,'BACK INFO'!$H$1),'BACK INFO'!$G$1)</f>
        <v>MIE MANNICHE</v>
      </c>
    </row>
    <row r="4260" spans="1:21" s="11" customFormat="1" x14ac:dyDescent="0.35">
      <c r="A4260" s="11" t="s">
        <v>94</v>
      </c>
      <c r="B4260" s="11">
        <v>2019</v>
      </c>
      <c r="C4260" s="11">
        <v>5</v>
      </c>
      <c r="D4260" s="11" t="s">
        <v>95</v>
      </c>
      <c r="E4260" s="11" t="s">
        <v>96</v>
      </c>
      <c r="F4260" s="11" t="s">
        <v>700</v>
      </c>
      <c r="G4260" s="11" t="s">
        <v>259</v>
      </c>
      <c r="H4260" s="11" t="s">
        <v>117</v>
      </c>
      <c r="I4260" s="11" t="s">
        <v>255</v>
      </c>
      <c r="J4260" s="11" t="s">
        <v>99</v>
      </c>
      <c r="K4260" s="11" t="s">
        <v>72</v>
      </c>
      <c r="L4260" s="11" t="s">
        <v>114</v>
      </c>
      <c r="M4260" s="11" t="s">
        <v>101</v>
      </c>
      <c r="N4260" s="11">
        <v>5</v>
      </c>
      <c r="O4260" s="11">
        <v>2019</v>
      </c>
      <c r="P4260" s="11" t="s">
        <v>154</v>
      </c>
      <c r="Q4260" s="11" t="s">
        <v>154</v>
      </c>
      <c r="R4260" s="11" t="s">
        <v>259</v>
      </c>
      <c r="S4260" s="11" t="s">
        <v>104</v>
      </c>
      <c r="T4260" s="11">
        <v>164</v>
      </c>
      <c r="U4260" s="11" t="str">
        <f>IF(ISERROR(VLOOKUP(I4260,'BACK INFO'!F:F,1,0)),IF(ISERROR(VLOOKUP(I4260,'BACK INFO'!H:H,1,0)),K4260,'BACK INFO'!$H$1),'BACK INFO'!$G$1)</f>
        <v>BILL MILLER AND COMPANY</v>
      </c>
    </row>
    <row r="4261" spans="1:21" s="11" customFormat="1" x14ac:dyDescent="0.35">
      <c r="A4261" s="11" t="s">
        <v>94</v>
      </c>
      <c r="B4261" s="11">
        <v>2019</v>
      </c>
      <c r="C4261" s="11">
        <v>5</v>
      </c>
      <c r="D4261" s="11" t="s">
        <v>95</v>
      </c>
      <c r="E4261" s="11" t="s">
        <v>96</v>
      </c>
      <c r="F4261" s="11" t="s">
        <v>700</v>
      </c>
      <c r="G4261" s="11" t="s">
        <v>259</v>
      </c>
      <c r="H4261" s="11" t="s">
        <v>117</v>
      </c>
      <c r="I4261" s="11" t="s">
        <v>595</v>
      </c>
      <c r="J4261" s="11" t="s">
        <v>99</v>
      </c>
      <c r="K4261" s="11" t="s">
        <v>72</v>
      </c>
      <c r="L4261" s="11" t="s">
        <v>114</v>
      </c>
      <c r="M4261" s="11" t="s">
        <v>101</v>
      </c>
      <c r="N4261" s="11">
        <v>28</v>
      </c>
      <c r="O4261" s="11">
        <v>2019</v>
      </c>
      <c r="P4261" s="11" t="s">
        <v>154</v>
      </c>
      <c r="Q4261" s="11" t="s">
        <v>154</v>
      </c>
      <c r="R4261" s="11" t="s">
        <v>259</v>
      </c>
      <c r="S4261" s="11" t="s">
        <v>104</v>
      </c>
      <c r="T4261" s="11">
        <v>924</v>
      </c>
      <c r="U4261" s="11" t="str">
        <f>IF(ISERROR(VLOOKUP(I4261,'BACK INFO'!F:F,1,0)),IF(ISERROR(VLOOKUP(I4261,'BACK INFO'!H:H,1,0)),K4261,'BACK INFO'!$H$1),'BACK INFO'!$G$1)</f>
        <v>BILL MILLER AND COMPANY</v>
      </c>
    </row>
    <row r="4262" spans="1:21" s="11" customFormat="1" x14ac:dyDescent="0.35">
      <c r="A4262" s="11" t="s">
        <v>94</v>
      </c>
      <c r="B4262" s="11">
        <v>2019</v>
      </c>
      <c r="C4262" s="11">
        <v>5</v>
      </c>
      <c r="D4262" s="11" t="s">
        <v>95</v>
      </c>
      <c r="E4262" s="11" t="s">
        <v>96</v>
      </c>
      <c r="F4262" s="11" t="s">
        <v>700</v>
      </c>
      <c r="G4262" s="11" t="s">
        <v>259</v>
      </c>
      <c r="H4262" s="11" t="s">
        <v>117</v>
      </c>
      <c r="I4262" s="11" t="s">
        <v>434</v>
      </c>
      <c r="J4262" s="11" t="s">
        <v>99</v>
      </c>
      <c r="K4262" s="11" t="s">
        <v>70</v>
      </c>
      <c r="L4262" s="11" t="s">
        <v>157</v>
      </c>
      <c r="M4262" s="11" t="s">
        <v>101</v>
      </c>
      <c r="N4262" s="11">
        <v>114</v>
      </c>
      <c r="O4262" s="11">
        <v>2019</v>
      </c>
      <c r="P4262" s="11" t="s">
        <v>154</v>
      </c>
      <c r="Q4262" s="11" t="s">
        <v>154</v>
      </c>
      <c r="R4262" s="11" t="s">
        <v>259</v>
      </c>
      <c r="S4262" s="11" t="s">
        <v>104</v>
      </c>
      <c r="T4262" s="11">
        <v>3681</v>
      </c>
      <c r="U4262" s="11" t="str">
        <f>IF(ISERROR(VLOOKUP(I4262,'BACK INFO'!F:F,1,0)),IF(ISERROR(VLOOKUP(I4262,'BACK INFO'!H:H,1,0)),K4262,'BACK INFO'!$H$1),'BACK INFO'!$G$1)</f>
        <v>JUDITH ANN DEAL</v>
      </c>
    </row>
    <row r="4263" spans="1:21" s="11" customFormat="1" x14ac:dyDescent="0.35">
      <c r="A4263" s="11" t="s">
        <v>94</v>
      </c>
      <c r="B4263" s="11">
        <v>2019</v>
      </c>
      <c r="C4263" s="11">
        <v>5</v>
      </c>
      <c r="D4263" s="11" t="s">
        <v>95</v>
      </c>
      <c r="E4263" s="11" t="s">
        <v>96</v>
      </c>
      <c r="F4263" s="11" t="s">
        <v>700</v>
      </c>
      <c r="G4263" s="11" t="s">
        <v>259</v>
      </c>
      <c r="H4263" s="11" t="s">
        <v>117</v>
      </c>
      <c r="I4263" s="11" t="s">
        <v>132</v>
      </c>
      <c r="J4263" s="11" t="s">
        <v>99</v>
      </c>
      <c r="K4263" s="11" t="s">
        <v>67</v>
      </c>
      <c r="L4263" s="11" t="s">
        <v>133</v>
      </c>
      <c r="M4263" s="11" t="s">
        <v>101</v>
      </c>
      <c r="N4263" s="11">
        <v>46</v>
      </c>
      <c r="O4263" s="11">
        <v>2019</v>
      </c>
      <c r="P4263" s="11" t="s">
        <v>154</v>
      </c>
      <c r="Q4263" s="11" t="s">
        <v>154</v>
      </c>
      <c r="R4263" s="11" t="s">
        <v>259</v>
      </c>
      <c r="S4263" s="11" t="s">
        <v>104</v>
      </c>
      <c r="T4263" s="11">
        <v>1469</v>
      </c>
      <c r="U4263" s="11" t="str">
        <f>IF(ISERROR(VLOOKUP(I4263,'BACK INFO'!F:F,1,0)),IF(ISERROR(VLOOKUP(I4263,'BACK INFO'!H:H,1,0)),K4263,'BACK INFO'!$H$1),'BACK INFO'!$G$1)</f>
        <v>ANITA M. HOPKINS</v>
      </c>
    </row>
    <row r="4264" spans="1:21" s="11" customFormat="1" x14ac:dyDescent="0.35">
      <c r="A4264" s="11" t="s">
        <v>94</v>
      </c>
      <c r="B4264" s="11">
        <v>2019</v>
      </c>
      <c r="C4264" s="11">
        <v>5</v>
      </c>
      <c r="D4264" s="11" t="s">
        <v>95</v>
      </c>
      <c r="E4264" s="11" t="s">
        <v>96</v>
      </c>
      <c r="F4264" s="11" t="s">
        <v>700</v>
      </c>
      <c r="G4264" s="11" t="s">
        <v>259</v>
      </c>
      <c r="H4264" s="11" t="s">
        <v>117</v>
      </c>
      <c r="I4264" s="11" t="s">
        <v>575</v>
      </c>
      <c r="J4264" s="11" t="s">
        <v>99</v>
      </c>
      <c r="K4264" s="11" t="s">
        <v>67</v>
      </c>
      <c r="L4264" s="11" t="s">
        <v>116</v>
      </c>
      <c r="M4264" s="11" t="s">
        <v>101</v>
      </c>
      <c r="N4264" s="11">
        <v>18</v>
      </c>
      <c r="O4264" s="11">
        <v>2019</v>
      </c>
      <c r="P4264" s="11" t="s">
        <v>154</v>
      </c>
      <c r="Q4264" s="11" t="s">
        <v>154</v>
      </c>
      <c r="R4264" s="11" t="s">
        <v>259</v>
      </c>
      <c r="S4264" s="11" t="s">
        <v>104</v>
      </c>
      <c r="T4264" s="11">
        <v>564</v>
      </c>
      <c r="U4264" s="11" t="str">
        <f>IF(ISERROR(VLOOKUP(I4264,'BACK INFO'!F:F,1,0)),IF(ISERROR(VLOOKUP(I4264,'BACK INFO'!H:H,1,0)),K4264,'BACK INFO'!$H$1),'BACK INFO'!$G$1)</f>
        <v>ANITA M. HOPKINS</v>
      </c>
    </row>
    <row r="4265" spans="1:21" s="11" customFormat="1" x14ac:dyDescent="0.35">
      <c r="A4265" s="11" t="s">
        <v>94</v>
      </c>
      <c r="B4265" s="11">
        <v>2019</v>
      </c>
      <c r="C4265" s="11">
        <v>5</v>
      </c>
      <c r="D4265" s="11" t="s">
        <v>95</v>
      </c>
      <c r="E4265" s="11" t="s">
        <v>96</v>
      </c>
      <c r="F4265" s="11" t="s">
        <v>700</v>
      </c>
      <c r="G4265" s="11" t="s">
        <v>259</v>
      </c>
      <c r="H4265" s="11" t="s">
        <v>117</v>
      </c>
      <c r="I4265" s="11" t="s">
        <v>230</v>
      </c>
      <c r="J4265" s="11" t="s">
        <v>99</v>
      </c>
      <c r="K4265" s="11" t="s">
        <v>67</v>
      </c>
      <c r="L4265" s="11" t="s">
        <v>231</v>
      </c>
      <c r="M4265" s="11" t="s">
        <v>101</v>
      </c>
      <c r="N4265" s="11">
        <v>36</v>
      </c>
      <c r="O4265" s="11">
        <v>2019</v>
      </c>
      <c r="P4265" s="11" t="s">
        <v>154</v>
      </c>
      <c r="Q4265" s="11" t="s">
        <v>154</v>
      </c>
      <c r="R4265" s="11" t="s">
        <v>259</v>
      </c>
      <c r="S4265" s="11" t="s">
        <v>104</v>
      </c>
      <c r="T4265" s="11">
        <v>1143</v>
      </c>
      <c r="U4265" s="11" t="str">
        <f>IF(ISERROR(VLOOKUP(I4265,'BACK INFO'!F:F,1,0)),IF(ISERROR(VLOOKUP(I4265,'BACK INFO'!H:H,1,0)),K4265,'BACK INFO'!$H$1),'BACK INFO'!$G$1)</f>
        <v>ANITA M. HOPKINS</v>
      </c>
    </row>
    <row r="4266" spans="1:21" s="11" customFormat="1" x14ac:dyDescent="0.35">
      <c r="A4266" s="11" t="s">
        <v>94</v>
      </c>
      <c r="B4266" s="11">
        <v>2019</v>
      </c>
      <c r="C4266" s="11">
        <v>5</v>
      </c>
      <c r="D4266" s="11" t="s">
        <v>95</v>
      </c>
      <c r="E4266" s="11" t="s">
        <v>96</v>
      </c>
      <c r="F4266" s="11" t="s">
        <v>700</v>
      </c>
      <c r="G4266" s="11" t="s">
        <v>259</v>
      </c>
      <c r="H4266" s="11" t="s">
        <v>117</v>
      </c>
      <c r="I4266" s="11" t="s">
        <v>431</v>
      </c>
      <c r="J4266" s="11" t="s">
        <v>99</v>
      </c>
      <c r="K4266" s="11" t="s">
        <v>75</v>
      </c>
      <c r="L4266" s="11" t="s">
        <v>131</v>
      </c>
      <c r="M4266" s="11" t="s">
        <v>101</v>
      </c>
      <c r="N4266" s="11">
        <v>57</v>
      </c>
      <c r="O4266" s="11">
        <v>2019</v>
      </c>
      <c r="P4266" s="11" t="s">
        <v>154</v>
      </c>
      <c r="Q4266" s="11" t="s">
        <v>154</v>
      </c>
      <c r="R4266" s="11" t="s">
        <v>259</v>
      </c>
      <c r="S4266" s="11" t="s">
        <v>104</v>
      </c>
      <c r="T4266" s="11">
        <v>1862</v>
      </c>
      <c r="U4266" s="11" t="str">
        <f>IF(ISERROR(VLOOKUP(I4266,'BACK INFO'!F:F,1,0)),IF(ISERROR(VLOOKUP(I4266,'BACK INFO'!H:H,1,0)),K4266,'BACK INFO'!$H$1),'BACK INFO'!$G$1)</f>
        <v>LAURA BONG</v>
      </c>
    </row>
    <row r="4267" spans="1:21" s="11" customFormat="1" x14ac:dyDescent="0.35">
      <c r="A4267" s="11" t="s">
        <v>94</v>
      </c>
      <c r="B4267" s="11">
        <v>2019</v>
      </c>
      <c r="C4267" s="11">
        <v>5</v>
      </c>
      <c r="D4267" s="11" t="s">
        <v>95</v>
      </c>
      <c r="E4267" s="11" t="s">
        <v>96</v>
      </c>
      <c r="F4267" s="11" t="s">
        <v>700</v>
      </c>
      <c r="G4267" s="11" t="s">
        <v>259</v>
      </c>
      <c r="H4267" s="11" t="s">
        <v>117</v>
      </c>
      <c r="I4267" s="11" t="s">
        <v>305</v>
      </c>
      <c r="J4267" s="11" t="s">
        <v>99</v>
      </c>
      <c r="K4267" s="11" t="s">
        <v>67</v>
      </c>
      <c r="L4267" s="11" t="s">
        <v>234</v>
      </c>
      <c r="M4267" s="11" t="s">
        <v>101</v>
      </c>
      <c r="N4267" s="11">
        <v>61</v>
      </c>
      <c r="O4267" s="11">
        <v>2019</v>
      </c>
      <c r="P4267" s="11" t="s">
        <v>154</v>
      </c>
      <c r="Q4267" s="11" t="s">
        <v>154</v>
      </c>
      <c r="R4267" s="11" t="s">
        <v>259</v>
      </c>
      <c r="S4267" s="11" t="s">
        <v>104</v>
      </c>
      <c r="T4267" s="11">
        <v>1941</v>
      </c>
      <c r="U4267" s="11" t="str">
        <f>IF(ISERROR(VLOOKUP(I4267,'BACK INFO'!F:F,1,0)),IF(ISERROR(VLOOKUP(I4267,'BACK INFO'!H:H,1,0)),K4267,'BACK INFO'!$H$1),'BACK INFO'!$G$1)</f>
        <v>ANITA M. HOPKINS</v>
      </c>
    </row>
    <row r="4268" spans="1:21" s="11" customFormat="1" x14ac:dyDescent="0.35">
      <c r="A4268" s="11" t="s">
        <v>94</v>
      </c>
      <c r="B4268" s="11">
        <v>2019</v>
      </c>
      <c r="C4268" s="11">
        <v>5</v>
      </c>
      <c r="D4268" s="11" t="s">
        <v>95</v>
      </c>
      <c r="E4268" s="11" t="s">
        <v>96</v>
      </c>
      <c r="F4268" s="11" t="s">
        <v>700</v>
      </c>
      <c r="G4268" s="11" t="s">
        <v>259</v>
      </c>
      <c r="H4268" s="11" t="s">
        <v>117</v>
      </c>
      <c r="I4268" s="11" t="s">
        <v>597</v>
      </c>
      <c r="J4268" s="11" t="s">
        <v>99</v>
      </c>
      <c r="K4268" s="11" t="s">
        <v>72</v>
      </c>
      <c r="L4268" s="11" t="s">
        <v>114</v>
      </c>
      <c r="M4268" s="11" t="s">
        <v>101</v>
      </c>
      <c r="N4268" s="11">
        <v>14</v>
      </c>
      <c r="O4268" s="11">
        <v>2019</v>
      </c>
      <c r="P4268" s="11" t="s">
        <v>154</v>
      </c>
      <c r="Q4268" s="11" t="s">
        <v>154</v>
      </c>
      <c r="R4268" s="11" t="s">
        <v>259</v>
      </c>
      <c r="S4268" s="11" t="s">
        <v>104</v>
      </c>
      <c r="T4268" s="11">
        <v>476</v>
      </c>
      <c r="U4268" s="11" t="str">
        <f>IF(ISERROR(VLOOKUP(I4268,'BACK INFO'!F:F,1,0)),IF(ISERROR(VLOOKUP(I4268,'BACK INFO'!H:H,1,0)),K4268,'BACK INFO'!$H$1),'BACK INFO'!$G$1)</f>
        <v>BILL MILLER AND COMPANY</v>
      </c>
    </row>
    <row r="4269" spans="1:21" s="11" customFormat="1" x14ac:dyDescent="0.35">
      <c r="A4269" s="11" t="s">
        <v>94</v>
      </c>
      <c r="B4269" s="11">
        <v>2019</v>
      </c>
      <c r="C4269" s="11">
        <v>5</v>
      </c>
      <c r="D4269" s="11" t="s">
        <v>95</v>
      </c>
      <c r="E4269" s="11" t="s">
        <v>96</v>
      </c>
      <c r="F4269" s="11" t="s">
        <v>700</v>
      </c>
      <c r="G4269" s="11" t="s">
        <v>259</v>
      </c>
      <c r="H4269" s="11" t="s">
        <v>117</v>
      </c>
      <c r="I4269" s="11" t="s">
        <v>532</v>
      </c>
      <c r="J4269" s="11" t="s">
        <v>99</v>
      </c>
      <c r="K4269" s="11" t="s">
        <v>75</v>
      </c>
      <c r="L4269" s="11" t="s">
        <v>273</v>
      </c>
      <c r="M4269" s="11" t="s">
        <v>101</v>
      </c>
      <c r="N4269" s="11">
        <v>12</v>
      </c>
      <c r="O4269" s="11">
        <v>2019</v>
      </c>
      <c r="P4269" s="11" t="s">
        <v>154</v>
      </c>
      <c r="Q4269" s="11" t="s">
        <v>154</v>
      </c>
      <c r="R4269" s="11" t="s">
        <v>259</v>
      </c>
      <c r="S4269" s="11" t="s">
        <v>104</v>
      </c>
      <c r="T4269" s="11">
        <v>382</v>
      </c>
      <c r="U4269" s="11" t="str">
        <f>IF(ISERROR(VLOOKUP(I4269,'BACK INFO'!F:F,1,0)),IF(ISERROR(VLOOKUP(I4269,'BACK INFO'!H:H,1,0)),K4269,'BACK INFO'!$H$1),'BACK INFO'!$G$1)</f>
        <v>LAURA BONG</v>
      </c>
    </row>
    <row r="4270" spans="1:21" s="11" customFormat="1" x14ac:dyDescent="0.35">
      <c r="A4270" s="11" t="s">
        <v>94</v>
      </c>
      <c r="B4270" s="11">
        <v>2019</v>
      </c>
      <c r="C4270" s="11">
        <v>5</v>
      </c>
      <c r="D4270" s="11" t="s">
        <v>95</v>
      </c>
      <c r="E4270" s="11" t="s">
        <v>96</v>
      </c>
      <c r="F4270" s="11" t="s">
        <v>700</v>
      </c>
      <c r="G4270" s="11" t="s">
        <v>259</v>
      </c>
      <c r="H4270" s="11" t="s">
        <v>117</v>
      </c>
      <c r="I4270" s="11" t="s">
        <v>233</v>
      </c>
      <c r="J4270" s="11" t="s">
        <v>99</v>
      </c>
      <c r="K4270" s="11" t="s">
        <v>67</v>
      </c>
      <c r="L4270" s="11" t="s">
        <v>234</v>
      </c>
      <c r="M4270" s="11" t="s">
        <v>101</v>
      </c>
      <c r="N4270" s="11">
        <v>16</v>
      </c>
      <c r="O4270" s="11">
        <v>2019</v>
      </c>
      <c r="P4270" s="11" t="s">
        <v>154</v>
      </c>
      <c r="Q4270" s="11" t="s">
        <v>154</v>
      </c>
      <c r="R4270" s="11" t="s">
        <v>259</v>
      </c>
      <c r="S4270" s="11" t="s">
        <v>104</v>
      </c>
      <c r="T4270" s="11">
        <v>524</v>
      </c>
      <c r="U4270" s="11" t="str">
        <f>IF(ISERROR(VLOOKUP(I4270,'BACK INFO'!F:F,1,0)),IF(ISERROR(VLOOKUP(I4270,'BACK INFO'!H:H,1,0)),K4270,'BACK INFO'!$H$1),'BACK INFO'!$G$1)</f>
        <v>ANITA M. HOPKINS</v>
      </c>
    </row>
    <row r="4271" spans="1:21" s="11" customFormat="1" x14ac:dyDescent="0.35">
      <c r="A4271" s="11" t="s">
        <v>94</v>
      </c>
      <c r="B4271" s="11">
        <v>2019</v>
      </c>
      <c r="C4271" s="11">
        <v>5</v>
      </c>
      <c r="D4271" s="11" t="s">
        <v>95</v>
      </c>
      <c r="E4271" s="11" t="s">
        <v>96</v>
      </c>
      <c r="F4271" s="11" t="s">
        <v>700</v>
      </c>
      <c r="G4271" s="11" t="s">
        <v>259</v>
      </c>
      <c r="H4271" s="11" t="s">
        <v>117</v>
      </c>
      <c r="I4271" s="11" t="s">
        <v>608</v>
      </c>
      <c r="J4271" s="11" t="s">
        <v>99</v>
      </c>
      <c r="K4271" s="11" t="s">
        <v>67</v>
      </c>
      <c r="L4271" s="11" t="s">
        <v>108</v>
      </c>
      <c r="M4271" s="11" t="s">
        <v>101</v>
      </c>
      <c r="N4271" s="11">
        <v>19</v>
      </c>
      <c r="O4271" s="11">
        <v>2019</v>
      </c>
      <c r="P4271" s="11" t="s">
        <v>154</v>
      </c>
      <c r="Q4271" s="11" t="s">
        <v>154</v>
      </c>
      <c r="R4271" s="11" t="s">
        <v>259</v>
      </c>
      <c r="S4271" s="11" t="s">
        <v>104</v>
      </c>
      <c r="T4271" s="11">
        <v>623</v>
      </c>
      <c r="U4271" s="11" t="str">
        <f>IF(ISERROR(VLOOKUP(I4271,'BACK INFO'!F:F,1,0)),IF(ISERROR(VLOOKUP(I4271,'BACK INFO'!H:H,1,0)),K4271,'BACK INFO'!$H$1),'BACK INFO'!$G$1)</f>
        <v>ANITA M. HOPKINS</v>
      </c>
    </row>
    <row r="4272" spans="1:21" s="11" customFormat="1" x14ac:dyDescent="0.35">
      <c r="A4272" s="11" t="s">
        <v>94</v>
      </c>
      <c r="B4272" s="11">
        <v>2019</v>
      </c>
      <c r="C4272" s="11">
        <v>5</v>
      </c>
      <c r="D4272" s="11" t="s">
        <v>95</v>
      </c>
      <c r="E4272" s="11" t="s">
        <v>96</v>
      </c>
      <c r="F4272" s="11" t="s">
        <v>700</v>
      </c>
      <c r="G4272" s="11" t="s">
        <v>259</v>
      </c>
      <c r="H4272" s="11" t="s">
        <v>117</v>
      </c>
      <c r="I4272" s="11" t="s">
        <v>179</v>
      </c>
      <c r="J4272" s="11" t="s">
        <v>99</v>
      </c>
      <c r="K4272" s="11" t="s">
        <v>67</v>
      </c>
      <c r="L4272" s="11" t="s">
        <v>108</v>
      </c>
      <c r="M4272" s="11" t="s">
        <v>101</v>
      </c>
      <c r="N4272" s="11">
        <v>18</v>
      </c>
      <c r="O4272" s="11">
        <v>2019</v>
      </c>
      <c r="P4272" s="11" t="s">
        <v>154</v>
      </c>
      <c r="Q4272" s="11" t="s">
        <v>154</v>
      </c>
      <c r="R4272" s="11" t="s">
        <v>259</v>
      </c>
      <c r="S4272" s="11" t="s">
        <v>104</v>
      </c>
      <c r="T4272" s="11">
        <v>570</v>
      </c>
      <c r="U4272" s="11" t="str">
        <f>IF(ISERROR(VLOOKUP(I4272,'BACK INFO'!F:F,1,0)),IF(ISERROR(VLOOKUP(I4272,'BACK INFO'!H:H,1,0)),K4272,'BACK INFO'!$H$1),'BACK INFO'!$G$1)</f>
        <v>ANITA M. HOPKINS</v>
      </c>
    </row>
    <row r="4273" spans="1:21" s="11" customFormat="1" x14ac:dyDescent="0.35">
      <c r="A4273" s="11" t="s">
        <v>94</v>
      </c>
      <c r="B4273" s="11">
        <v>2019</v>
      </c>
      <c r="C4273" s="11">
        <v>5</v>
      </c>
      <c r="D4273" s="11" t="s">
        <v>95</v>
      </c>
      <c r="E4273" s="11" t="s">
        <v>96</v>
      </c>
      <c r="F4273" s="11" t="s">
        <v>700</v>
      </c>
      <c r="G4273" s="11" t="s">
        <v>259</v>
      </c>
      <c r="H4273" s="11" t="s">
        <v>117</v>
      </c>
      <c r="I4273" s="11" t="s">
        <v>627</v>
      </c>
      <c r="J4273" s="11" t="s">
        <v>99</v>
      </c>
      <c r="K4273" s="11" t="s">
        <v>72</v>
      </c>
      <c r="L4273" s="11" t="s">
        <v>178</v>
      </c>
      <c r="M4273" s="11" t="s">
        <v>101</v>
      </c>
      <c r="N4273" s="11">
        <v>26</v>
      </c>
      <c r="O4273" s="11">
        <v>2019</v>
      </c>
      <c r="P4273" s="11" t="s">
        <v>154</v>
      </c>
      <c r="Q4273" s="11" t="s">
        <v>154</v>
      </c>
      <c r="R4273" s="11" t="s">
        <v>259</v>
      </c>
      <c r="S4273" s="11" t="s">
        <v>104</v>
      </c>
      <c r="T4273" s="11">
        <v>848</v>
      </c>
      <c r="U4273" s="11" t="str">
        <f>IF(ISERROR(VLOOKUP(I4273,'BACK INFO'!F:F,1,0)),IF(ISERROR(VLOOKUP(I4273,'BACK INFO'!H:H,1,0)),K4273,'BACK INFO'!$H$1),'BACK INFO'!$G$1)</f>
        <v>BILL MILLER AND COMPANY</v>
      </c>
    </row>
    <row r="4274" spans="1:21" s="11" customFormat="1" x14ac:dyDescent="0.35">
      <c r="A4274" s="11" t="s">
        <v>94</v>
      </c>
      <c r="B4274" s="11">
        <v>2019</v>
      </c>
      <c r="C4274" s="11">
        <v>5</v>
      </c>
      <c r="D4274" s="11" t="s">
        <v>95</v>
      </c>
      <c r="E4274" s="11" t="s">
        <v>96</v>
      </c>
      <c r="F4274" s="11" t="s">
        <v>700</v>
      </c>
      <c r="G4274" s="11" t="s">
        <v>259</v>
      </c>
      <c r="H4274" s="11" t="s">
        <v>117</v>
      </c>
      <c r="I4274" s="11" t="s">
        <v>487</v>
      </c>
      <c r="J4274" s="11" t="s">
        <v>99</v>
      </c>
      <c r="K4274" s="11" t="s">
        <v>72</v>
      </c>
      <c r="L4274" s="11" t="s">
        <v>364</v>
      </c>
      <c r="M4274" s="11" t="s">
        <v>101</v>
      </c>
      <c r="N4274" s="11">
        <v>30</v>
      </c>
      <c r="O4274" s="11">
        <v>2019</v>
      </c>
      <c r="P4274" s="11" t="s">
        <v>154</v>
      </c>
      <c r="Q4274" s="11" t="s">
        <v>154</v>
      </c>
      <c r="R4274" s="11" t="s">
        <v>259</v>
      </c>
      <c r="S4274" s="11" t="s">
        <v>104</v>
      </c>
      <c r="T4274" s="11">
        <v>957</v>
      </c>
      <c r="U4274" s="11" t="str">
        <f>IF(ISERROR(VLOOKUP(I4274,'BACK INFO'!F:F,1,0)),IF(ISERROR(VLOOKUP(I4274,'BACK INFO'!H:H,1,0)),K4274,'BACK INFO'!$H$1),'BACK INFO'!$G$1)</f>
        <v>BILL MILLER AND COMPANY</v>
      </c>
    </row>
    <row r="4275" spans="1:21" s="11" customFormat="1" x14ac:dyDescent="0.35">
      <c r="A4275" s="11" t="s">
        <v>94</v>
      </c>
      <c r="B4275" s="11">
        <v>2019</v>
      </c>
      <c r="C4275" s="11">
        <v>5</v>
      </c>
      <c r="D4275" s="11" t="s">
        <v>95</v>
      </c>
      <c r="E4275" s="11" t="s">
        <v>96</v>
      </c>
      <c r="F4275" s="11" t="s">
        <v>700</v>
      </c>
      <c r="G4275" s="11" t="s">
        <v>259</v>
      </c>
      <c r="H4275" s="11" t="s">
        <v>117</v>
      </c>
      <c r="I4275" s="11" t="s">
        <v>514</v>
      </c>
      <c r="J4275" s="11" t="s">
        <v>99</v>
      </c>
      <c r="K4275" s="11" t="s">
        <v>72</v>
      </c>
      <c r="L4275" s="11" t="s">
        <v>114</v>
      </c>
      <c r="M4275" s="11" t="s">
        <v>101</v>
      </c>
      <c r="N4275" s="11">
        <v>6</v>
      </c>
      <c r="O4275" s="11">
        <v>2019</v>
      </c>
      <c r="P4275" s="11" t="s">
        <v>154</v>
      </c>
      <c r="Q4275" s="11" t="s">
        <v>154</v>
      </c>
      <c r="R4275" s="11" t="s">
        <v>259</v>
      </c>
      <c r="S4275" s="11" t="s">
        <v>104</v>
      </c>
      <c r="T4275" s="11">
        <v>204</v>
      </c>
      <c r="U4275" s="11" t="str">
        <f>IF(ISERROR(VLOOKUP(I4275,'BACK INFO'!F:F,1,0)),IF(ISERROR(VLOOKUP(I4275,'BACK INFO'!H:H,1,0)),K4275,'BACK INFO'!$H$1),'BACK INFO'!$G$1)</f>
        <v>BILL MILLER AND COMPANY</v>
      </c>
    </row>
    <row r="4276" spans="1:21" s="11" customFormat="1" x14ac:dyDescent="0.35">
      <c r="A4276" s="11" t="s">
        <v>94</v>
      </c>
      <c r="B4276" s="11">
        <v>2019</v>
      </c>
      <c r="C4276" s="11">
        <v>5</v>
      </c>
      <c r="D4276" s="11" t="s">
        <v>95</v>
      </c>
      <c r="E4276" s="11" t="s">
        <v>96</v>
      </c>
      <c r="F4276" s="11" t="s">
        <v>700</v>
      </c>
      <c r="G4276" s="11" t="s">
        <v>259</v>
      </c>
      <c r="H4276" s="11" t="s">
        <v>117</v>
      </c>
      <c r="I4276" s="11" t="s">
        <v>64</v>
      </c>
      <c r="J4276" s="11" t="s">
        <v>99</v>
      </c>
      <c r="K4276" s="11" t="s">
        <v>54</v>
      </c>
      <c r="L4276" s="11" t="s">
        <v>165</v>
      </c>
      <c r="M4276" s="11" t="s">
        <v>101</v>
      </c>
      <c r="N4276" s="11">
        <v>29</v>
      </c>
      <c r="O4276" s="11">
        <v>2019</v>
      </c>
      <c r="P4276" s="11" t="s">
        <v>154</v>
      </c>
      <c r="Q4276" s="11" t="s">
        <v>154</v>
      </c>
      <c r="R4276" s="11" t="s">
        <v>259</v>
      </c>
      <c r="S4276" s="11" t="s">
        <v>104</v>
      </c>
      <c r="T4276" s="11">
        <v>936.7</v>
      </c>
      <c r="U4276" s="11" t="str">
        <f>IF(ISERROR(VLOOKUP(I4276,'BACK INFO'!F:F,1,0)),IF(ISERROR(VLOOKUP(I4276,'BACK INFO'!H:H,1,0)),K4276,'BACK INFO'!$H$1),'BACK INFO'!$G$1)</f>
        <v>PAIGE ALYSE STRAUGHAN</v>
      </c>
    </row>
    <row r="4277" spans="1:21" s="11" customFormat="1" x14ac:dyDescent="0.35">
      <c r="A4277" s="11" t="s">
        <v>94</v>
      </c>
      <c r="B4277" s="11">
        <v>2019</v>
      </c>
      <c r="C4277" s="11">
        <v>5</v>
      </c>
      <c r="D4277" s="11" t="s">
        <v>95</v>
      </c>
      <c r="E4277" s="11" t="s">
        <v>96</v>
      </c>
      <c r="F4277" s="11" t="s">
        <v>700</v>
      </c>
      <c r="G4277" s="11" t="s">
        <v>259</v>
      </c>
      <c r="H4277" s="11" t="s">
        <v>117</v>
      </c>
      <c r="I4277" s="11" t="s">
        <v>591</v>
      </c>
      <c r="J4277" s="11" t="s">
        <v>99</v>
      </c>
      <c r="K4277" s="11" t="s">
        <v>76</v>
      </c>
      <c r="L4277" s="11" t="s">
        <v>127</v>
      </c>
      <c r="M4277" s="11" t="s">
        <v>101</v>
      </c>
      <c r="N4277" s="11">
        <v>31</v>
      </c>
      <c r="O4277" s="11">
        <v>2019</v>
      </c>
      <c r="P4277" s="11" t="s">
        <v>154</v>
      </c>
      <c r="Q4277" s="11" t="s">
        <v>154</v>
      </c>
      <c r="R4277" s="11" t="s">
        <v>259</v>
      </c>
      <c r="S4277" s="11" t="s">
        <v>104</v>
      </c>
      <c r="T4277" s="11">
        <v>999</v>
      </c>
      <c r="U4277" s="11" t="str">
        <f>IF(ISERROR(VLOOKUP(I4277,'BACK INFO'!F:F,1,0)),IF(ISERROR(VLOOKUP(I4277,'BACK INFO'!H:H,1,0)),K4277,'BACK INFO'!$H$1),'BACK INFO'!$G$1)</f>
        <v>MIE MANNICHE</v>
      </c>
    </row>
    <row r="4278" spans="1:21" s="11" customFormat="1" x14ac:dyDescent="0.35">
      <c r="A4278" s="11" t="s">
        <v>94</v>
      </c>
      <c r="B4278" s="11">
        <v>2019</v>
      </c>
      <c r="C4278" s="11">
        <v>5</v>
      </c>
      <c r="D4278" s="11" t="s">
        <v>95</v>
      </c>
      <c r="E4278" s="11" t="s">
        <v>96</v>
      </c>
      <c r="F4278" s="11" t="s">
        <v>700</v>
      </c>
      <c r="G4278" s="11" t="s">
        <v>259</v>
      </c>
      <c r="H4278" s="11" t="s">
        <v>117</v>
      </c>
      <c r="I4278" s="11" t="s">
        <v>602</v>
      </c>
      <c r="J4278" s="11" t="s">
        <v>99</v>
      </c>
      <c r="K4278" s="11" t="s">
        <v>75</v>
      </c>
      <c r="L4278" s="11" t="s">
        <v>131</v>
      </c>
      <c r="M4278" s="11" t="s">
        <v>101</v>
      </c>
      <c r="N4278" s="11">
        <v>6</v>
      </c>
      <c r="O4278" s="11">
        <v>2019</v>
      </c>
      <c r="P4278" s="11" t="s">
        <v>154</v>
      </c>
      <c r="Q4278" s="11" t="s">
        <v>154</v>
      </c>
      <c r="R4278" s="11" t="s">
        <v>259</v>
      </c>
      <c r="S4278" s="11" t="s">
        <v>104</v>
      </c>
      <c r="T4278" s="11">
        <v>192</v>
      </c>
      <c r="U4278" s="11" t="str">
        <f>IF(ISERROR(VLOOKUP(I4278,'BACK INFO'!F:F,1,0)),IF(ISERROR(VLOOKUP(I4278,'BACK INFO'!H:H,1,0)),K4278,'BACK INFO'!$H$1),'BACK INFO'!$G$1)</f>
        <v>LAURA BONG</v>
      </c>
    </row>
    <row r="4279" spans="1:21" s="11" customFormat="1" x14ac:dyDescent="0.35">
      <c r="A4279" s="11" t="s">
        <v>94</v>
      </c>
      <c r="B4279" s="11">
        <v>2019</v>
      </c>
      <c r="C4279" s="11">
        <v>5</v>
      </c>
      <c r="D4279" s="11" t="s">
        <v>95</v>
      </c>
      <c r="E4279" s="11" t="s">
        <v>96</v>
      </c>
      <c r="F4279" s="11" t="s">
        <v>700</v>
      </c>
      <c r="G4279" s="11" t="s">
        <v>259</v>
      </c>
      <c r="H4279" s="11" t="s">
        <v>117</v>
      </c>
      <c r="I4279" s="11" t="s">
        <v>603</v>
      </c>
      <c r="J4279" s="11" t="s">
        <v>99</v>
      </c>
      <c r="K4279" s="11" t="s">
        <v>75</v>
      </c>
      <c r="L4279" s="11" t="s">
        <v>131</v>
      </c>
      <c r="M4279" s="11" t="s">
        <v>101</v>
      </c>
      <c r="N4279" s="11">
        <v>4</v>
      </c>
      <c r="O4279" s="11">
        <v>2019</v>
      </c>
      <c r="P4279" s="11" t="s">
        <v>154</v>
      </c>
      <c r="Q4279" s="11" t="s">
        <v>154</v>
      </c>
      <c r="R4279" s="11" t="s">
        <v>259</v>
      </c>
      <c r="S4279" s="11" t="s">
        <v>104</v>
      </c>
      <c r="T4279" s="11">
        <v>126</v>
      </c>
      <c r="U4279" s="11" t="str">
        <f>IF(ISERROR(VLOOKUP(I4279,'BACK INFO'!F:F,1,0)),IF(ISERROR(VLOOKUP(I4279,'BACK INFO'!H:H,1,0)),K4279,'BACK INFO'!$H$1),'BACK INFO'!$G$1)</f>
        <v>LAURA BONG</v>
      </c>
    </row>
    <row r="4280" spans="1:21" s="11" customFormat="1" x14ac:dyDescent="0.35">
      <c r="A4280" s="11" t="s">
        <v>94</v>
      </c>
      <c r="B4280" s="11">
        <v>2019</v>
      </c>
      <c r="C4280" s="11">
        <v>5</v>
      </c>
      <c r="D4280" s="11" t="s">
        <v>95</v>
      </c>
      <c r="E4280" s="11" t="s">
        <v>96</v>
      </c>
      <c r="F4280" s="11" t="s">
        <v>700</v>
      </c>
      <c r="G4280" s="11" t="s">
        <v>259</v>
      </c>
      <c r="H4280" s="11" t="s">
        <v>151</v>
      </c>
      <c r="I4280" s="11" t="s">
        <v>686</v>
      </c>
      <c r="J4280" s="11" t="s">
        <v>99</v>
      </c>
      <c r="K4280" s="11" t="s">
        <v>54</v>
      </c>
      <c r="L4280" s="11" t="s">
        <v>100</v>
      </c>
      <c r="M4280" s="11" t="s">
        <v>101</v>
      </c>
      <c r="N4280" s="11">
        <v>7</v>
      </c>
      <c r="O4280" s="11">
        <v>2019</v>
      </c>
      <c r="P4280" s="11" t="s">
        <v>154</v>
      </c>
      <c r="Q4280" s="11" t="s">
        <v>154</v>
      </c>
      <c r="R4280" s="11" t="s">
        <v>259</v>
      </c>
      <c r="S4280" s="11" t="s">
        <v>104</v>
      </c>
      <c r="T4280" s="11">
        <v>229.13999999999996</v>
      </c>
      <c r="U4280" s="11" t="str">
        <f>IF(ISERROR(VLOOKUP(I4280,'BACK INFO'!F:F,1,0)),IF(ISERROR(VLOOKUP(I4280,'BACK INFO'!H:H,1,0)),K4280,'BACK INFO'!$H$1),'BACK INFO'!$G$1)</f>
        <v>PAIGE ALYSE STRAUGHAN</v>
      </c>
    </row>
    <row r="4281" spans="1:21" s="11" customFormat="1" x14ac:dyDescent="0.35">
      <c r="A4281" s="11" t="s">
        <v>94</v>
      </c>
      <c r="B4281" s="11">
        <v>2019</v>
      </c>
      <c r="C4281" s="11">
        <v>5</v>
      </c>
      <c r="D4281" s="11" t="s">
        <v>95</v>
      </c>
      <c r="E4281" s="11" t="s">
        <v>96</v>
      </c>
      <c r="F4281" s="11" t="s">
        <v>700</v>
      </c>
      <c r="G4281" s="11" t="s">
        <v>259</v>
      </c>
      <c r="H4281" s="11" t="s">
        <v>151</v>
      </c>
      <c r="I4281" s="11" t="s">
        <v>289</v>
      </c>
      <c r="J4281" s="11" t="s">
        <v>99</v>
      </c>
      <c r="K4281" s="11" t="s">
        <v>70</v>
      </c>
      <c r="L4281" s="11" t="s">
        <v>157</v>
      </c>
      <c r="M4281" s="11" t="s">
        <v>101</v>
      </c>
      <c r="N4281" s="11">
        <v>6</v>
      </c>
      <c r="O4281" s="11">
        <v>2019</v>
      </c>
      <c r="P4281" s="11" t="s">
        <v>154</v>
      </c>
      <c r="Q4281" s="11" t="s">
        <v>154</v>
      </c>
      <c r="R4281" s="11" t="s">
        <v>259</v>
      </c>
      <c r="S4281" s="11" t="s">
        <v>104</v>
      </c>
      <c r="T4281" s="11">
        <v>207</v>
      </c>
      <c r="U4281" s="11" t="str">
        <f>IF(ISERROR(VLOOKUP(I4281,'BACK INFO'!F:F,1,0)),IF(ISERROR(VLOOKUP(I4281,'BACK INFO'!H:H,1,0)),K4281,'BACK INFO'!$H$1),'BACK INFO'!$G$1)</f>
        <v>JUDITH ANN DEAL</v>
      </c>
    </row>
    <row r="4282" spans="1:21" s="11" customFormat="1" x14ac:dyDescent="0.35">
      <c r="A4282" s="11" t="s">
        <v>94</v>
      </c>
      <c r="B4282" s="11">
        <v>2019</v>
      </c>
      <c r="C4282" s="11">
        <v>5</v>
      </c>
      <c r="D4282" s="11" t="s">
        <v>95</v>
      </c>
      <c r="E4282" s="11" t="s">
        <v>96</v>
      </c>
      <c r="F4282" s="11" t="s">
        <v>700</v>
      </c>
      <c r="G4282" s="11" t="s">
        <v>259</v>
      </c>
      <c r="H4282" s="11" t="s">
        <v>151</v>
      </c>
      <c r="I4282" s="11" t="s">
        <v>324</v>
      </c>
      <c r="J4282" s="11" t="s">
        <v>120</v>
      </c>
      <c r="K4282" s="11" t="s">
        <v>66</v>
      </c>
      <c r="L4282" s="11" t="s">
        <v>121</v>
      </c>
      <c r="M4282" s="11" t="s">
        <v>122</v>
      </c>
      <c r="N4282" s="11">
        <v>25</v>
      </c>
      <c r="O4282" s="11">
        <v>2019</v>
      </c>
      <c r="P4282" s="11" t="s">
        <v>154</v>
      </c>
      <c r="Q4282" s="11" t="s">
        <v>154</v>
      </c>
      <c r="R4282" s="11" t="s">
        <v>259</v>
      </c>
      <c r="S4282" s="11" t="s">
        <v>104</v>
      </c>
      <c r="T4282" s="11">
        <v>812.82790216507817</v>
      </c>
      <c r="U4282" s="11" t="str">
        <f>IF(ISERROR(VLOOKUP(I4282,'BACK INFO'!F:F,1,0)),IF(ISERROR(VLOOKUP(I4282,'BACK INFO'!H:H,1,0)),K4282,'BACK INFO'!$H$1),'BACK INFO'!$G$1)</f>
        <v>SHOUTOUTAGENCY</v>
      </c>
    </row>
    <row r="4283" spans="1:21" s="11" customFormat="1" x14ac:dyDescent="0.35">
      <c r="A4283" s="11" t="s">
        <v>94</v>
      </c>
      <c r="B4283" s="11">
        <v>2019</v>
      </c>
      <c r="C4283" s="11">
        <v>5</v>
      </c>
      <c r="D4283" s="11" t="s">
        <v>95</v>
      </c>
      <c r="E4283" s="11" t="s">
        <v>96</v>
      </c>
      <c r="F4283" s="11" t="s">
        <v>700</v>
      </c>
      <c r="G4283" s="11" t="s">
        <v>259</v>
      </c>
      <c r="H4283" s="11" t="s">
        <v>151</v>
      </c>
      <c r="I4283" s="11" t="s">
        <v>431</v>
      </c>
      <c r="J4283" s="11" t="s">
        <v>99</v>
      </c>
      <c r="K4283" s="11" t="s">
        <v>75</v>
      </c>
      <c r="L4283" s="11" t="s">
        <v>131</v>
      </c>
      <c r="M4283" s="11" t="s">
        <v>101</v>
      </c>
      <c r="N4283" s="11">
        <v>29</v>
      </c>
      <c r="O4283" s="11">
        <v>2019</v>
      </c>
      <c r="P4283" s="11" t="s">
        <v>154</v>
      </c>
      <c r="Q4283" s="11" t="s">
        <v>154</v>
      </c>
      <c r="R4283" s="11" t="s">
        <v>259</v>
      </c>
      <c r="S4283" s="11" t="s">
        <v>104</v>
      </c>
      <c r="T4283" s="11">
        <v>860.5</v>
      </c>
      <c r="U4283" s="11" t="str">
        <f>IF(ISERROR(VLOOKUP(I4283,'BACK INFO'!F:F,1,0)),IF(ISERROR(VLOOKUP(I4283,'BACK INFO'!H:H,1,0)),K4283,'BACK INFO'!$H$1),'BACK INFO'!$G$1)</f>
        <v>LAURA BONG</v>
      </c>
    </row>
    <row r="4284" spans="1:21" s="11" customFormat="1" x14ac:dyDescent="0.35">
      <c r="A4284" s="11" t="s">
        <v>94</v>
      </c>
      <c r="B4284" s="11">
        <v>2019</v>
      </c>
      <c r="C4284" s="11">
        <v>5</v>
      </c>
      <c r="D4284" s="11" t="s">
        <v>95</v>
      </c>
      <c r="E4284" s="11" t="s">
        <v>96</v>
      </c>
      <c r="F4284" s="11" t="s">
        <v>700</v>
      </c>
      <c r="G4284" s="11" t="s">
        <v>259</v>
      </c>
      <c r="H4284" s="11" t="s">
        <v>151</v>
      </c>
      <c r="I4284" s="11" t="s">
        <v>514</v>
      </c>
      <c r="J4284" s="11" t="s">
        <v>99</v>
      </c>
      <c r="K4284" s="11" t="s">
        <v>72</v>
      </c>
      <c r="L4284" s="11" t="s">
        <v>114</v>
      </c>
      <c r="M4284" s="11" t="s">
        <v>101</v>
      </c>
      <c r="N4284" s="11">
        <v>3</v>
      </c>
      <c r="O4284" s="11">
        <v>2019</v>
      </c>
      <c r="P4284" s="11" t="s">
        <v>154</v>
      </c>
      <c r="Q4284" s="11" t="s">
        <v>154</v>
      </c>
      <c r="R4284" s="11" t="s">
        <v>259</v>
      </c>
      <c r="S4284" s="11" t="s">
        <v>104</v>
      </c>
      <c r="T4284" s="11">
        <v>73.5</v>
      </c>
      <c r="U4284" s="11" t="str">
        <f>IF(ISERROR(VLOOKUP(I4284,'BACK INFO'!F:F,1,0)),IF(ISERROR(VLOOKUP(I4284,'BACK INFO'!H:H,1,0)),K4284,'BACK INFO'!$H$1),'BACK INFO'!$G$1)</f>
        <v>BILL MILLER AND COMPANY</v>
      </c>
    </row>
    <row r="4285" spans="1:21" s="11" customFormat="1" x14ac:dyDescent="0.35">
      <c r="A4285" s="11" t="s">
        <v>94</v>
      </c>
      <c r="B4285" s="11">
        <v>2019</v>
      </c>
      <c r="C4285" s="11">
        <v>5</v>
      </c>
      <c r="D4285" s="11" t="s">
        <v>95</v>
      </c>
      <c r="E4285" s="11" t="s">
        <v>96</v>
      </c>
      <c r="F4285" s="11" t="s">
        <v>700</v>
      </c>
      <c r="G4285" s="11" t="s">
        <v>259</v>
      </c>
      <c r="H4285" s="11" t="s">
        <v>151</v>
      </c>
      <c r="I4285" s="11" t="s">
        <v>615</v>
      </c>
      <c r="J4285" s="11" t="s">
        <v>99</v>
      </c>
      <c r="K4285" s="11" t="s">
        <v>73</v>
      </c>
      <c r="L4285" s="11" t="s">
        <v>127</v>
      </c>
      <c r="M4285" s="11" t="s">
        <v>101</v>
      </c>
      <c r="N4285" s="11">
        <v>4</v>
      </c>
      <c r="O4285" s="11">
        <v>2019</v>
      </c>
      <c r="P4285" s="11" t="s">
        <v>154</v>
      </c>
      <c r="Q4285" s="11" t="s">
        <v>154</v>
      </c>
      <c r="R4285" s="11" t="s">
        <v>259</v>
      </c>
      <c r="S4285" s="11" t="s">
        <v>104</v>
      </c>
      <c r="T4285" s="11">
        <v>138</v>
      </c>
      <c r="U4285" s="11" t="str">
        <f>IF(ISERROR(VLOOKUP(I4285,'BACK INFO'!F:F,1,0)),IF(ISERROR(VLOOKUP(I4285,'BACK INFO'!H:H,1,0)),K4285,'BACK INFO'!$H$1),'BACK INFO'!$G$1)</f>
        <v>PHYLLIS POSNER</v>
      </c>
    </row>
    <row r="4286" spans="1:21" s="11" customFormat="1" x14ac:dyDescent="0.35">
      <c r="A4286" s="11" t="s">
        <v>94</v>
      </c>
      <c r="B4286" s="11">
        <v>2019</v>
      </c>
      <c r="C4286" s="11">
        <v>5</v>
      </c>
      <c r="D4286" s="11" t="s">
        <v>95</v>
      </c>
      <c r="E4286" s="11" t="s">
        <v>96</v>
      </c>
      <c r="F4286" s="11" t="s">
        <v>700</v>
      </c>
      <c r="G4286" s="11" t="s">
        <v>259</v>
      </c>
      <c r="H4286" s="11" t="s">
        <v>152</v>
      </c>
      <c r="I4286" s="11" t="s">
        <v>686</v>
      </c>
      <c r="J4286" s="11" t="s">
        <v>99</v>
      </c>
      <c r="K4286" s="11" t="s">
        <v>54</v>
      </c>
      <c r="L4286" s="11" t="s">
        <v>100</v>
      </c>
      <c r="M4286" s="11" t="s">
        <v>101</v>
      </c>
      <c r="N4286" s="11">
        <v>127</v>
      </c>
      <c r="O4286" s="11">
        <v>2019</v>
      </c>
      <c r="P4286" s="11" t="s">
        <v>154</v>
      </c>
      <c r="Q4286" s="11" t="s">
        <v>154</v>
      </c>
      <c r="R4286" s="11" t="s">
        <v>259</v>
      </c>
      <c r="S4286" s="11" t="s">
        <v>104</v>
      </c>
      <c r="T4286" s="11">
        <v>4614.649999999996</v>
      </c>
      <c r="U4286" s="11" t="str">
        <f>IF(ISERROR(VLOOKUP(I4286,'BACK INFO'!F:F,1,0)),IF(ISERROR(VLOOKUP(I4286,'BACK INFO'!H:H,1,0)),K4286,'BACK INFO'!$H$1),'BACK INFO'!$G$1)</f>
        <v>PAIGE ALYSE STRAUGHAN</v>
      </c>
    </row>
    <row r="4287" spans="1:21" s="11" customFormat="1" x14ac:dyDescent="0.35">
      <c r="A4287" s="11" t="s">
        <v>94</v>
      </c>
      <c r="B4287" s="11">
        <v>2019</v>
      </c>
      <c r="C4287" s="11">
        <v>5</v>
      </c>
      <c r="D4287" s="11" t="s">
        <v>95</v>
      </c>
      <c r="E4287" s="11" t="s">
        <v>96</v>
      </c>
      <c r="F4287" s="11" t="s">
        <v>700</v>
      </c>
      <c r="G4287" s="11" t="s">
        <v>259</v>
      </c>
      <c r="H4287" s="11" t="s">
        <v>152</v>
      </c>
      <c r="I4287" s="11" t="s">
        <v>242</v>
      </c>
      <c r="J4287" s="11" t="s">
        <v>99</v>
      </c>
      <c r="K4287" s="11" t="s">
        <v>72</v>
      </c>
      <c r="L4287" s="11" t="s">
        <v>114</v>
      </c>
      <c r="M4287" s="11" t="s">
        <v>101</v>
      </c>
      <c r="N4287" s="11">
        <v>1</v>
      </c>
      <c r="O4287" s="11">
        <v>2019</v>
      </c>
      <c r="P4287" s="11" t="s">
        <v>154</v>
      </c>
      <c r="Q4287" s="11" t="s">
        <v>154</v>
      </c>
      <c r="R4287" s="11" t="s">
        <v>259</v>
      </c>
      <c r="S4287" s="11" t="s">
        <v>104</v>
      </c>
      <c r="T4287" s="11">
        <v>33</v>
      </c>
      <c r="U4287" s="11" t="str">
        <f>IF(ISERROR(VLOOKUP(I4287,'BACK INFO'!F:F,1,0)),IF(ISERROR(VLOOKUP(I4287,'BACK INFO'!H:H,1,0)),K4287,'BACK INFO'!$H$1),'BACK INFO'!$G$1)</f>
        <v>BILL MILLER AND COMPANY</v>
      </c>
    </row>
    <row r="4288" spans="1:21" s="11" customFormat="1" x14ac:dyDescent="0.35">
      <c r="A4288" s="11" t="s">
        <v>94</v>
      </c>
      <c r="B4288" s="11">
        <v>2019</v>
      </c>
      <c r="C4288" s="11">
        <v>5</v>
      </c>
      <c r="D4288" s="11" t="s">
        <v>95</v>
      </c>
      <c r="E4288" s="11" t="s">
        <v>96</v>
      </c>
      <c r="F4288" s="11" t="s">
        <v>700</v>
      </c>
      <c r="G4288" s="11" t="s">
        <v>259</v>
      </c>
      <c r="H4288" s="11" t="s">
        <v>152</v>
      </c>
      <c r="I4288" s="11" t="s">
        <v>261</v>
      </c>
      <c r="J4288" s="11" t="s">
        <v>99</v>
      </c>
      <c r="K4288" s="11" t="s">
        <v>74</v>
      </c>
      <c r="L4288" s="11" t="s">
        <v>262</v>
      </c>
      <c r="M4288" s="11" t="s">
        <v>101</v>
      </c>
      <c r="N4288" s="11">
        <v>25</v>
      </c>
      <c r="O4288" s="11">
        <v>2019</v>
      </c>
      <c r="P4288" s="11" t="s">
        <v>154</v>
      </c>
      <c r="Q4288" s="11" t="s">
        <v>154</v>
      </c>
      <c r="R4288" s="11" t="s">
        <v>259</v>
      </c>
      <c r="S4288" s="11" t="s">
        <v>104</v>
      </c>
      <c r="T4288" s="11">
        <v>1021.2500000000002</v>
      </c>
      <c r="U4288" s="11" t="str">
        <f>IF(ISERROR(VLOOKUP(I4288,'BACK INFO'!F:F,1,0)),IF(ISERROR(VLOOKUP(I4288,'BACK INFO'!H:H,1,0)),K4288,'BACK INFO'!$H$1),'BACK INFO'!$G$1)</f>
        <v>DENISE ARNETT</v>
      </c>
    </row>
    <row r="4289" spans="1:21" s="11" customFormat="1" x14ac:dyDescent="0.35">
      <c r="A4289" s="11" t="s">
        <v>94</v>
      </c>
      <c r="B4289" s="11">
        <v>2019</v>
      </c>
      <c r="C4289" s="11">
        <v>5</v>
      </c>
      <c r="D4289" s="11" t="s">
        <v>95</v>
      </c>
      <c r="E4289" s="11" t="s">
        <v>96</v>
      </c>
      <c r="F4289" s="11" t="s">
        <v>700</v>
      </c>
      <c r="G4289" s="11" t="s">
        <v>259</v>
      </c>
      <c r="H4289" s="11" t="s">
        <v>152</v>
      </c>
      <c r="I4289" s="11" t="s">
        <v>355</v>
      </c>
      <c r="J4289" s="11" t="s">
        <v>120</v>
      </c>
      <c r="K4289" s="11" t="s">
        <v>66</v>
      </c>
      <c r="L4289" s="11" t="s">
        <v>121</v>
      </c>
      <c r="M4289" s="11" t="s">
        <v>122</v>
      </c>
      <c r="N4289" s="11">
        <v>4</v>
      </c>
      <c r="O4289" s="11">
        <v>2019</v>
      </c>
      <c r="P4289" s="11" t="s">
        <v>154</v>
      </c>
      <c r="Q4289" s="11" t="s">
        <v>154</v>
      </c>
      <c r="R4289" s="11" t="s">
        <v>259</v>
      </c>
      <c r="S4289" s="11" t="s">
        <v>104</v>
      </c>
      <c r="T4289" s="11">
        <v>166.99918717209786</v>
      </c>
      <c r="U4289" s="11" t="str">
        <f>IF(ISERROR(VLOOKUP(I4289,'BACK INFO'!F:F,1,0)),IF(ISERROR(VLOOKUP(I4289,'BACK INFO'!H:H,1,0)),K4289,'BACK INFO'!$H$1),'BACK INFO'!$G$1)</f>
        <v>SHOUTOUTAGENCY</v>
      </c>
    </row>
    <row r="4290" spans="1:21" s="11" customFormat="1" x14ac:dyDescent="0.35">
      <c r="A4290" s="11" t="s">
        <v>94</v>
      </c>
      <c r="B4290" s="11">
        <v>2019</v>
      </c>
      <c r="C4290" s="11">
        <v>5</v>
      </c>
      <c r="D4290" s="11" t="s">
        <v>95</v>
      </c>
      <c r="E4290" s="11" t="s">
        <v>96</v>
      </c>
      <c r="F4290" s="11" t="s">
        <v>700</v>
      </c>
      <c r="G4290" s="11" t="s">
        <v>259</v>
      </c>
      <c r="H4290" s="11" t="s">
        <v>152</v>
      </c>
      <c r="I4290" s="11" t="s">
        <v>158</v>
      </c>
      <c r="J4290" s="11" t="s">
        <v>99</v>
      </c>
      <c r="K4290" s="11" t="s">
        <v>67</v>
      </c>
      <c r="L4290" s="11" t="s">
        <v>159</v>
      </c>
      <c r="M4290" s="11" t="s">
        <v>101</v>
      </c>
      <c r="N4290" s="11">
        <v>15</v>
      </c>
      <c r="O4290" s="11">
        <v>2019</v>
      </c>
      <c r="P4290" s="11" t="s">
        <v>154</v>
      </c>
      <c r="Q4290" s="11" t="s">
        <v>154</v>
      </c>
      <c r="R4290" s="11" t="s">
        <v>259</v>
      </c>
      <c r="S4290" s="11" t="s">
        <v>104</v>
      </c>
      <c r="T4290" s="11">
        <v>565.79999999999995</v>
      </c>
      <c r="U4290" s="11" t="str">
        <f>IF(ISERROR(VLOOKUP(I4290,'BACK INFO'!F:F,1,0)),IF(ISERROR(VLOOKUP(I4290,'BACK INFO'!H:H,1,0)),K4290,'BACK INFO'!$H$1),'BACK INFO'!$G$1)</f>
        <v>ANITA M. HOPKINS</v>
      </c>
    </row>
    <row r="4291" spans="1:21" s="11" customFormat="1" x14ac:dyDescent="0.35">
      <c r="A4291" s="11" t="s">
        <v>94</v>
      </c>
      <c r="B4291" s="11">
        <v>2019</v>
      </c>
      <c r="C4291" s="11">
        <v>5</v>
      </c>
      <c r="D4291" s="11" t="s">
        <v>95</v>
      </c>
      <c r="E4291" s="11" t="s">
        <v>96</v>
      </c>
      <c r="F4291" s="11" t="s">
        <v>700</v>
      </c>
      <c r="G4291" s="11" t="s">
        <v>259</v>
      </c>
      <c r="H4291" s="11" t="s">
        <v>152</v>
      </c>
      <c r="I4291" s="11" t="s">
        <v>356</v>
      </c>
      <c r="J4291" s="11" t="s">
        <v>99</v>
      </c>
      <c r="K4291" s="11" t="s">
        <v>75</v>
      </c>
      <c r="L4291" s="11" t="s">
        <v>273</v>
      </c>
      <c r="M4291" s="11" t="s">
        <v>101</v>
      </c>
      <c r="N4291" s="11">
        <v>6</v>
      </c>
      <c r="O4291" s="11">
        <v>2019</v>
      </c>
      <c r="P4291" s="11" t="s">
        <v>154</v>
      </c>
      <c r="Q4291" s="11" t="s">
        <v>154</v>
      </c>
      <c r="R4291" s="11" t="s">
        <v>259</v>
      </c>
      <c r="S4291" s="11" t="s">
        <v>104</v>
      </c>
      <c r="T4291" s="11">
        <v>294</v>
      </c>
      <c r="U4291" s="11" t="str">
        <f>IF(ISERROR(VLOOKUP(I4291,'BACK INFO'!F:F,1,0)),IF(ISERROR(VLOOKUP(I4291,'BACK INFO'!H:H,1,0)),K4291,'BACK INFO'!$H$1),'BACK INFO'!$G$1)</f>
        <v>LAURA BONG</v>
      </c>
    </row>
    <row r="4292" spans="1:21" s="11" customFormat="1" x14ac:dyDescent="0.35">
      <c r="A4292" s="11" t="s">
        <v>94</v>
      </c>
      <c r="B4292" s="11">
        <v>2019</v>
      </c>
      <c r="C4292" s="11">
        <v>5</v>
      </c>
      <c r="D4292" s="11" t="s">
        <v>95</v>
      </c>
      <c r="E4292" s="11" t="s">
        <v>96</v>
      </c>
      <c r="F4292" s="11" t="s">
        <v>700</v>
      </c>
      <c r="G4292" s="11" t="s">
        <v>259</v>
      </c>
      <c r="H4292" s="11" t="s">
        <v>152</v>
      </c>
      <c r="I4292" s="11" t="s">
        <v>281</v>
      </c>
      <c r="J4292" s="11" t="s">
        <v>99</v>
      </c>
      <c r="K4292" s="11" t="s">
        <v>245</v>
      </c>
      <c r="L4292" s="11" t="s">
        <v>114</v>
      </c>
      <c r="M4292" s="11" t="s">
        <v>101</v>
      </c>
      <c r="N4292" s="11">
        <v>5</v>
      </c>
      <c r="O4292" s="11">
        <v>2019</v>
      </c>
      <c r="P4292" s="11" t="s">
        <v>154</v>
      </c>
      <c r="Q4292" s="11" t="s">
        <v>154</v>
      </c>
      <c r="R4292" s="11" t="s">
        <v>259</v>
      </c>
      <c r="S4292" s="11" t="s">
        <v>104</v>
      </c>
      <c r="T4292" s="11">
        <v>230</v>
      </c>
      <c r="U4292" s="11" t="str">
        <f>IF(ISERROR(VLOOKUP(I4292,'BACK INFO'!F:F,1,0)),IF(ISERROR(VLOOKUP(I4292,'BACK INFO'!H:H,1,0)),K4292,'BACK INFO'!$H$1),'BACK INFO'!$G$1)</f>
        <v>JULIUS ORTIZ MALDONADO</v>
      </c>
    </row>
    <row r="4293" spans="1:21" s="11" customFormat="1" x14ac:dyDescent="0.35">
      <c r="A4293" s="11" t="s">
        <v>94</v>
      </c>
      <c r="B4293" s="11">
        <v>2019</v>
      </c>
      <c r="C4293" s="11">
        <v>5</v>
      </c>
      <c r="D4293" s="11" t="s">
        <v>95</v>
      </c>
      <c r="E4293" s="11" t="s">
        <v>96</v>
      </c>
      <c r="F4293" s="11" t="s">
        <v>700</v>
      </c>
      <c r="G4293" s="11" t="s">
        <v>259</v>
      </c>
      <c r="H4293" s="11" t="s">
        <v>152</v>
      </c>
      <c r="I4293" s="11" t="s">
        <v>360</v>
      </c>
      <c r="J4293" s="11" t="s">
        <v>99</v>
      </c>
      <c r="K4293" s="11" t="s">
        <v>72</v>
      </c>
      <c r="L4293" s="11" t="s">
        <v>359</v>
      </c>
      <c r="M4293" s="11" t="s">
        <v>101</v>
      </c>
      <c r="N4293" s="11">
        <v>18</v>
      </c>
      <c r="O4293" s="11">
        <v>2019</v>
      </c>
      <c r="P4293" s="11" t="s">
        <v>154</v>
      </c>
      <c r="Q4293" s="11" t="s">
        <v>154</v>
      </c>
      <c r="R4293" s="11" t="s">
        <v>259</v>
      </c>
      <c r="S4293" s="11" t="s">
        <v>104</v>
      </c>
      <c r="T4293" s="11">
        <v>876</v>
      </c>
      <c r="U4293" s="11" t="str">
        <f>IF(ISERROR(VLOOKUP(I4293,'BACK INFO'!F:F,1,0)),IF(ISERROR(VLOOKUP(I4293,'BACK INFO'!H:H,1,0)),K4293,'BACK INFO'!$H$1),'BACK INFO'!$G$1)</f>
        <v>BILL MILLER AND COMPANY</v>
      </c>
    </row>
    <row r="4294" spans="1:21" s="11" customFormat="1" x14ac:dyDescent="0.35">
      <c r="A4294" s="11" t="s">
        <v>94</v>
      </c>
      <c r="B4294" s="11">
        <v>2019</v>
      </c>
      <c r="C4294" s="11">
        <v>5</v>
      </c>
      <c r="D4294" s="11" t="s">
        <v>95</v>
      </c>
      <c r="E4294" s="11" t="s">
        <v>96</v>
      </c>
      <c r="F4294" s="11" t="s">
        <v>700</v>
      </c>
      <c r="G4294" s="11" t="s">
        <v>259</v>
      </c>
      <c r="H4294" s="11" t="s">
        <v>152</v>
      </c>
      <c r="I4294" s="11" t="s">
        <v>483</v>
      </c>
      <c r="J4294" s="11" t="s">
        <v>99</v>
      </c>
      <c r="K4294" s="11" t="s">
        <v>75</v>
      </c>
      <c r="L4294" s="11" t="s">
        <v>131</v>
      </c>
      <c r="M4294" s="11" t="s">
        <v>101</v>
      </c>
      <c r="N4294" s="11">
        <v>22</v>
      </c>
      <c r="O4294" s="11">
        <v>2019</v>
      </c>
      <c r="P4294" s="11" t="s">
        <v>154</v>
      </c>
      <c r="Q4294" s="11" t="s">
        <v>154</v>
      </c>
      <c r="R4294" s="11" t="s">
        <v>259</v>
      </c>
      <c r="S4294" s="11" t="s">
        <v>104</v>
      </c>
      <c r="T4294" s="11">
        <v>902</v>
      </c>
      <c r="U4294" s="11" t="str">
        <f>IF(ISERROR(VLOOKUP(I4294,'BACK INFO'!F:F,1,0)),IF(ISERROR(VLOOKUP(I4294,'BACK INFO'!H:H,1,0)),K4294,'BACK INFO'!$H$1),'BACK INFO'!$G$1)</f>
        <v>LAURA BONG</v>
      </c>
    </row>
    <row r="4295" spans="1:21" s="11" customFormat="1" x14ac:dyDescent="0.35">
      <c r="A4295" s="11" t="s">
        <v>94</v>
      </c>
      <c r="B4295" s="11">
        <v>2019</v>
      </c>
      <c r="C4295" s="11">
        <v>5</v>
      </c>
      <c r="D4295" s="11" t="s">
        <v>95</v>
      </c>
      <c r="E4295" s="11" t="s">
        <v>96</v>
      </c>
      <c r="F4295" s="11" t="s">
        <v>700</v>
      </c>
      <c r="G4295" s="11" t="s">
        <v>259</v>
      </c>
      <c r="H4295" s="11" t="s">
        <v>152</v>
      </c>
      <c r="I4295" s="11" t="s">
        <v>308</v>
      </c>
      <c r="J4295" s="11" t="s">
        <v>99</v>
      </c>
      <c r="K4295" s="11" t="s">
        <v>75</v>
      </c>
      <c r="L4295" s="11" t="s">
        <v>131</v>
      </c>
      <c r="M4295" s="11" t="s">
        <v>101</v>
      </c>
      <c r="N4295" s="11">
        <v>1</v>
      </c>
      <c r="O4295" s="11">
        <v>2019</v>
      </c>
      <c r="P4295" s="11" t="s">
        <v>154</v>
      </c>
      <c r="Q4295" s="11" t="s">
        <v>154</v>
      </c>
      <c r="R4295" s="11" t="s">
        <v>259</v>
      </c>
      <c r="S4295" s="11" t="s">
        <v>104</v>
      </c>
      <c r="T4295" s="11">
        <v>41</v>
      </c>
      <c r="U4295" s="11" t="str">
        <f>IF(ISERROR(VLOOKUP(I4295,'BACK INFO'!F:F,1,0)),IF(ISERROR(VLOOKUP(I4295,'BACK INFO'!H:H,1,0)),K4295,'BACK INFO'!$H$1),'BACK INFO'!$G$1)</f>
        <v>LAURA BONG</v>
      </c>
    </row>
    <row r="4296" spans="1:21" s="11" customFormat="1" x14ac:dyDescent="0.35">
      <c r="A4296" s="11" t="s">
        <v>94</v>
      </c>
      <c r="B4296" s="11">
        <v>2019</v>
      </c>
      <c r="C4296" s="11">
        <v>5</v>
      </c>
      <c r="D4296" s="11" t="s">
        <v>95</v>
      </c>
      <c r="E4296" s="11" t="s">
        <v>96</v>
      </c>
      <c r="F4296" s="11" t="s">
        <v>700</v>
      </c>
      <c r="G4296" s="11" t="s">
        <v>259</v>
      </c>
      <c r="H4296" s="11" t="s">
        <v>152</v>
      </c>
      <c r="I4296" s="11" t="s">
        <v>189</v>
      </c>
      <c r="J4296" s="11" t="s">
        <v>99</v>
      </c>
      <c r="K4296" s="11" t="s">
        <v>73</v>
      </c>
      <c r="L4296" s="11" t="s">
        <v>127</v>
      </c>
      <c r="M4296" s="11" t="s">
        <v>101</v>
      </c>
      <c r="N4296" s="11">
        <v>243</v>
      </c>
      <c r="O4296" s="11">
        <v>2019</v>
      </c>
      <c r="P4296" s="11" t="s">
        <v>154</v>
      </c>
      <c r="Q4296" s="11" t="s">
        <v>154</v>
      </c>
      <c r="R4296" s="11" t="s">
        <v>259</v>
      </c>
      <c r="S4296" s="11" t="s">
        <v>104</v>
      </c>
      <c r="T4296" s="11">
        <v>8957.52</v>
      </c>
      <c r="U4296" s="11" t="str">
        <f>IF(ISERROR(VLOOKUP(I4296,'BACK INFO'!F:F,1,0)),IF(ISERROR(VLOOKUP(I4296,'BACK INFO'!H:H,1,0)),K4296,'BACK INFO'!$H$1),'BACK INFO'!$G$1)</f>
        <v>PHYLLIS POSNER</v>
      </c>
    </row>
    <row r="4297" spans="1:21" s="11" customFormat="1" x14ac:dyDescent="0.35">
      <c r="A4297" s="11" t="s">
        <v>94</v>
      </c>
      <c r="B4297" s="11">
        <v>2019</v>
      </c>
      <c r="C4297" s="11">
        <v>5</v>
      </c>
      <c r="D4297" s="11" t="s">
        <v>95</v>
      </c>
      <c r="E4297" s="11" t="s">
        <v>96</v>
      </c>
      <c r="F4297" s="11" t="s">
        <v>700</v>
      </c>
      <c r="G4297" s="11" t="s">
        <v>259</v>
      </c>
      <c r="H4297" s="11" t="s">
        <v>152</v>
      </c>
      <c r="I4297" s="11" t="s">
        <v>244</v>
      </c>
      <c r="J4297" s="11" t="s">
        <v>99</v>
      </c>
      <c r="K4297" s="11" t="s">
        <v>245</v>
      </c>
      <c r="L4297" s="11" t="s">
        <v>246</v>
      </c>
      <c r="M4297" s="11" t="s">
        <v>246</v>
      </c>
      <c r="N4297" s="11">
        <v>29</v>
      </c>
      <c r="O4297" s="11">
        <v>2019</v>
      </c>
      <c r="P4297" s="11" t="s">
        <v>154</v>
      </c>
      <c r="Q4297" s="11" t="s">
        <v>154</v>
      </c>
      <c r="R4297" s="11" t="s">
        <v>259</v>
      </c>
      <c r="S4297" s="11" t="s">
        <v>104</v>
      </c>
      <c r="T4297" s="11">
        <v>1388</v>
      </c>
      <c r="U4297" s="11" t="str">
        <f>IF(ISERROR(VLOOKUP(I4297,'BACK INFO'!F:F,1,0)),IF(ISERROR(VLOOKUP(I4297,'BACK INFO'!H:H,1,0)),K4297,'BACK INFO'!$H$1),'BACK INFO'!$G$1)</f>
        <v>JULIUS ORTIZ MALDONADO</v>
      </c>
    </row>
    <row r="4298" spans="1:21" s="11" customFormat="1" x14ac:dyDescent="0.35">
      <c r="A4298" s="11" t="s">
        <v>94</v>
      </c>
      <c r="B4298" s="11">
        <v>2019</v>
      </c>
      <c r="C4298" s="11">
        <v>5</v>
      </c>
      <c r="D4298" s="11" t="s">
        <v>95</v>
      </c>
      <c r="E4298" s="11" t="s">
        <v>96</v>
      </c>
      <c r="F4298" s="11" t="s">
        <v>700</v>
      </c>
      <c r="G4298" s="11" t="s">
        <v>259</v>
      </c>
      <c r="H4298" s="11" t="s">
        <v>152</v>
      </c>
      <c r="I4298" s="11" t="s">
        <v>119</v>
      </c>
      <c r="J4298" s="11" t="s">
        <v>120</v>
      </c>
      <c r="K4298" s="11" t="s">
        <v>66</v>
      </c>
      <c r="L4298" s="11" t="s">
        <v>121</v>
      </c>
      <c r="M4298" s="11" t="s">
        <v>122</v>
      </c>
      <c r="N4298" s="11">
        <v>2</v>
      </c>
      <c r="O4298" s="11">
        <v>2019</v>
      </c>
      <c r="P4298" s="11" t="s">
        <v>154</v>
      </c>
      <c r="Q4298" s="11" t="s">
        <v>154</v>
      </c>
      <c r="R4298" s="11" t="s">
        <v>259</v>
      </c>
      <c r="S4298" s="11" t="s">
        <v>104</v>
      </c>
      <c r="T4298" s="11">
        <v>76.849183477425555</v>
      </c>
      <c r="U4298" s="11" t="str">
        <f>IF(ISERROR(VLOOKUP(I4298,'BACK INFO'!F:F,1,0)),IF(ISERROR(VLOOKUP(I4298,'BACK INFO'!H:H,1,0)),K4298,'BACK INFO'!$H$1),'BACK INFO'!$G$1)</f>
        <v>SHOUTOUTAGENCY</v>
      </c>
    </row>
    <row r="4299" spans="1:21" s="11" customFormat="1" x14ac:dyDescent="0.35">
      <c r="A4299" s="11" t="s">
        <v>94</v>
      </c>
      <c r="B4299" s="11">
        <v>2019</v>
      </c>
      <c r="C4299" s="11">
        <v>5</v>
      </c>
      <c r="D4299" s="11" t="s">
        <v>95</v>
      </c>
      <c r="E4299" s="11" t="s">
        <v>96</v>
      </c>
      <c r="F4299" s="11" t="s">
        <v>700</v>
      </c>
      <c r="G4299" s="11" t="s">
        <v>259</v>
      </c>
      <c r="H4299" s="11" t="s">
        <v>152</v>
      </c>
      <c r="I4299" s="11" t="s">
        <v>115</v>
      </c>
      <c r="J4299" s="11" t="s">
        <v>99</v>
      </c>
      <c r="K4299" s="11" t="s">
        <v>67</v>
      </c>
      <c r="L4299" s="11" t="s">
        <v>116</v>
      </c>
      <c r="M4299" s="11" t="s">
        <v>101</v>
      </c>
      <c r="N4299" s="11">
        <v>1</v>
      </c>
      <c r="O4299" s="11">
        <v>2019</v>
      </c>
      <c r="P4299" s="11" t="s">
        <v>154</v>
      </c>
      <c r="Q4299" s="11" t="s">
        <v>154</v>
      </c>
      <c r="R4299" s="11" t="s">
        <v>259</v>
      </c>
      <c r="S4299" s="11" t="s">
        <v>104</v>
      </c>
      <c r="T4299" s="11">
        <v>41</v>
      </c>
      <c r="U4299" s="11" t="str">
        <f>IF(ISERROR(VLOOKUP(I4299,'BACK INFO'!F:F,1,0)),IF(ISERROR(VLOOKUP(I4299,'BACK INFO'!H:H,1,0)),K4299,'BACK INFO'!$H$1),'BACK INFO'!$G$1)</f>
        <v>ANITA M. HOPKINS</v>
      </c>
    </row>
    <row r="4300" spans="1:21" s="11" customFormat="1" x14ac:dyDescent="0.35">
      <c r="A4300" s="11" t="s">
        <v>94</v>
      </c>
      <c r="B4300" s="11">
        <v>2019</v>
      </c>
      <c r="C4300" s="11">
        <v>5</v>
      </c>
      <c r="D4300" s="11" t="s">
        <v>95</v>
      </c>
      <c r="E4300" s="11" t="s">
        <v>96</v>
      </c>
      <c r="F4300" s="11" t="s">
        <v>700</v>
      </c>
      <c r="G4300" s="11" t="s">
        <v>259</v>
      </c>
      <c r="H4300" s="11" t="s">
        <v>152</v>
      </c>
      <c r="I4300" s="11" t="s">
        <v>123</v>
      </c>
      <c r="J4300" s="11" t="s">
        <v>99</v>
      </c>
      <c r="K4300" s="11" t="s">
        <v>68</v>
      </c>
      <c r="L4300" s="11" t="s">
        <v>129</v>
      </c>
      <c r="M4300" s="11" t="s">
        <v>122</v>
      </c>
      <c r="N4300" s="11">
        <v>7</v>
      </c>
      <c r="O4300" s="11">
        <v>2019</v>
      </c>
      <c r="P4300" s="11" t="s">
        <v>154</v>
      </c>
      <c r="Q4300" s="11" t="s">
        <v>154</v>
      </c>
      <c r="R4300" s="11" t="s">
        <v>259</v>
      </c>
      <c r="S4300" s="11" t="s">
        <v>104</v>
      </c>
      <c r="T4300" s="11">
        <v>332</v>
      </c>
      <c r="U4300" s="11" t="str">
        <f>IF(ISERROR(VLOOKUP(I4300,'BACK INFO'!F:F,1,0)),IF(ISERROR(VLOOKUP(I4300,'BACK INFO'!H:H,1,0)),K4300,'BACK INFO'!$H$1),'BACK INFO'!$G$1)</f>
        <v>STEPHANIE VITALI</v>
      </c>
    </row>
    <row r="4301" spans="1:21" s="11" customFormat="1" x14ac:dyDescent="0.35">
      <c r="A4301" s="11" t="s">
        <v>94</v>
      </c>
      <c r="B4301" s="11">
        <v>2019</v>
      </c>
      <c r="C4301" s="11">
        <v>5</v>
      </c>
      <c r="D4301" s="11" t="s">
        <v>95</v>
      </c>
      <c r="E4301" s="11" t="s">
        <v>96</v>
      </c>
      <c r="F4301" s="11" t="s">
        <v>700</v>
      </c>
      <c r="G4301" s="11" t="s">
        <v>259</v>
      </c>
      <c r="H4301" s="11" t="s">
        <v>152</v>
      </c>
      <c r="I4301" s="11" t="s">
        <v>639</v>
      </c>
      <c r="J4301" s="11" t="s">
        <v>120</v>
      </c>
      <c r="K4301" s="11" t="s">
        <v>66</v>
      </c>
      <c r="L4301" s="11" t="s">
        <v>121</v>
      </c>
      <c r="M4301" s="11" t="s">
        <v>122</v>
      </c>
      <c r="N4301" s="11">
        <v>2</v>
      </c>
      <c r="O4301" s="11">
        <v>2019</v>
      </c>
      <c r="P4301" s="11" t="s">
        <v>154</v>
      </c>
      <c r="Q4301" s="11" t="s">
        <v>154</v>
      </c>
      <c r="R4301" s="11" t="s">
        <v>259</v>
      </c>
      <c r="S4301" s="11" t="s">
        <v>104</v>
      </c>
      <c r="T4301" s="11">
        <v>90.150003694672293</v>
      </c>
      <c r="U4301" s="11" t="str">
        <f>IF(ISERROR(VLOOKUP(I4301,'BACK INFO'!F:F,1,0)),IF(ISERROR(VLOOKUP(I4301,'BACK INFO'!H:H,1,0)),K4301,'BACK INFO'!$H$1),'BACK INFO'!$G$1)</f>
        <v>SHOUTOUTAGENCY</v>
      </c>
    </row>
    <row r="4302" spans="1:21" s="11" customFormat="1" x14ac:dyDescent="0.35">
      <c r="A4302" s="11" t="s">
        <v>94</v>
      </c>
      <c r="B4302" s="11">
        <v>2019</v>
      </c>
      <c r="C4302" s="11">
        <v>5</v>
      </c>
      <c r="D4302" s="11" t="s">
        <v>95</v>
      </c>
      <c r="E4302" s="11" t="s">
        <v>96</v>
      </c>
      <c r="F4302" s="11" t="s">
        <v>700</v>
      </c>
      <c r="G4302" s="11" t="s">
        <v>259</v>
      </c>
      <c r="H4302" s="11" t="s">
        <v>152</v>
      </c>
      <c r="I4302" s="11" t="s">
        <v>456</v>
      </c>
      <c r="J4302" s="11" t="s">
        <v>99</v>
      </c>
      <c r="K4302" s="11" t="s">
        <v>67</v>
      </c>
      <c r="L4302" s="11" t="s">
        <v>173</v>
      </c>
      <c r="M4302" s="11" t="s">
        <v>101</v>
      </c>
      <c r="N4302" s="11">
        <v>3</v>
      </c>
      <c r="O4302" s="11">
        <v>2019</v>
      </c>
      <c r="P4302" s="11" t="s">
        <v>154</v>
      </c>
      <c r="Q4302" s="11" t="s">
        <v>154</v>
      </c>
      <c r="R4302" s="11" t="s">
        <v>259</v>
      </c>
      <c r="S4302" s="11" t="s">
        <v>104</v>
      </c>
      <c r="T4302" s="11">
        <v>129</v>
      </c>
      <c r="U4302" s="11" t="str">
        <f>IF(ISERROR(VLOOKUP(I4302,'BACK INFO'!F:F,1,0)),IF(ISERROR(VLOOKUP(I4302,'BACK INFO'!H:H,1,0)),K4302,'BACK INFO'!$H$1),'BACK INFO'!$G$1)</f>
        <v>ANITA M. HOPKINS</v>
      </c>
    </row>
    <row r="4303" spans="1:21" s="11" customFormat="1" x14ac:dyDescent="0.35">
      <c r="A4303" s="11" t="s">
        <v>94</v>
      </c>
      <c r="B4303" s="11">
        <v>2019</v>
      </c>
      <c r="C4303" s="11">
        <v>5</v>
      </c>
      <c r="D4303" s="11" t="s">
        <v>95</v>
      </c>
      <c r="E4303" s="11" t="s">
        <v>96</v>
      </c>
      <c r="F4303" s="11" t="s">
        <v>700</v>
      </c>
      <c r="G4303" s="11" t="s">
        <v>259</v>
      </c>
      <c r="H4303" s="11" t="s">
        <v>152</v>
      </c>
      <c r="I4303" s="11" t="s">
        <v>541</v>
      </c>
      <c r="J4303" s="11" t="s">
        <v>99</v>
      </c>
      <c r="K4303" s="11" t="s">
        <v>67</v>
      </c>
      <c r="L4303" s="11" t="s">
        <v>135</v>
      </c>
      <c r="M4303" s="11" t="s">
        <v>101</v>
      </c>
      <c r="N4303" s="11">
        <v>4</v>
      </c>
      <c r="O4303" s="11">
        <v>2019</v>
      </c>
      <c r="P4303" s="11" t="s">
        <v>154</v>
      </c>
      <c r="Q4303" s="11" t="s">
        <v>154</v>
      </c>
      <c r="R4303" s="11" t="s">
        <v>259</v>
      </c>
      <c r="S4303" s="11" t="s">
        <v>104</v>
      </c>
      <c r="T4303" s="11">
        <v>132</v>
      </c>
      <c r="U4303" s="11" t="str">
        <f>IF(ISERROR(VLOOKUP(I4303,'BACK INFO'!F:F,1,0)),IF(ISERROR(VLOOKUP(I4303,'BACK INFO'!H:H,1,0)),K4303,'BACK INFO'!$H$1),'BACK INFO'!$G$1)</f>
        <v>ANITA M. HOPKINS</v>
      </c>
    </row>
    <row r="4304" spans="1:21" s="11" customFormat="1" x14ac:dyDescent="0.35">
      <c r="A4304" s="11" t="s">
        <v>94</v>
      </c>
      <c r="B4304" s="11">
        <v>2019</v>
      </c>
      <c r="C4304" s="11">
        <v>5</v>
      </c>
      <c r="D4304" s="11" t="s">
        <v>95</v>
      </c>
      <c r="E4304" s="11" t="s">
        <v>96</v>
      </c>
      <c r="F4304" s="11" t="s">
        <v>700</v>
      </c>
      <c r="G4304" s="11" t="s">
        <v>259</v>
      </c>
      <c r="H4304" s="11" t="s">
        <v>152</v>
      </c>
      <c r="I4304" s="11" t="s">
        <v>264</v>
      </c>
      <c r="J4304" s="11" t="s">
        <v>99</v>
      </c>
      <c r="K4304" s="11" t="s">
        <v>72</v>
      </c>
      <c r="L4304" s="11" t="s">
        <v>114</v>
      </c>
      <c r="M4304" s="11" t="s">
        <v>101</v>
      </c>
      <c r="N4304" s="11">
        <v>8</v>
      </c>
      <c r="O4304" s="11">
        <v>2019</v>
      </c>
      <c r="P4304" s="11" t="s">
        <v>154</v>
      </c>
      <c r="Q4304" s="11" t="s">
        <v>154</v>
      </c>
      <c r="R4304" s="11" t="s">
        <v>259</v>
      </c>
      <c r="S4304" s="11" t="s">
        <v>104</v>
      </c>
      <c r="T4304" s="11">
        <v>296</v>
      </c>
      <c r="U4304" s="11" t="str">
        <f>IF(ISERROR(VLOOKUP(I4304,'BACK INFO'!F:F,1,0)),IF(ISERROR(VLOOKUP(I4304,'BACK INFO'!H:H,1,0)),K4304,'BACK INFO'!$H$1),'BACK INFO'!$G$1)</f>
        <v>BILL MILLER AND COMPANY</v>
      </c>
    </row>
    <row r="4305" spans="1:21" s="11" customFormat="1" x14ac:dyDescent="0.35">
      <c r="A4305" s="11" t="s">
        <v>94</v>
      </c>
      <c r="B4305" s="11">
        <v>2019</v>
      </c>
      <c r="C4305" s="11">
        <v>5</v>
      </c>
      <c r="D4305" s="11" t="s">
        <v>95</v>
      </c>
      <c r="E4305" s="11" t="s">
        <v>96</v>
      </c>
      <c r="F4305" s="11" t="s">
        <v>700</v>
      </c>
      <c r="G4305" s="11" t="s">
        <v>259</v>
      </c>
      <c r="H4305" s="11" t="s">
        <v>152</v>
      </c>
      <c r="I4305" s="11" t="s">
        <v>289</v>
      </c>
      <c r="J4305" s="11" t="s">
        <v>99</v>
      </c>
      <c r="K4305" s="11" t="s">
        <v>70</v>
      </c>
      <c r="L4305" s="11" t="s">
        <v>157</v>
      </c>
      <c r="M4305" s="11" t="s">
        <v>101</v>
      </c>
      <c r="N4305" s="11">
        <v>26</v>
      </c>
      <c r="O4305" s="11">
        <v>2019</v>
      </c>
      <c r="P4305" s="11" t="s">
        <v>154</v>
      </c>
      <c r="Q4305" s="11" t="s">
        <v>154</v>
      </c>
      <c r="R4305" s="11" t="s">
        <v>259</v>
      </c>
      <c r="S4305" s="11" t="s">
        <v>104</v>
      </c>
      <c r="T4305" s="11">
        <v>1258</v>
      </c>
      <c r="U4305" s="11" t="str">
        <f>IF(ISERROR(VLOOKUP(I4305,'BACK INFO'!F:F,1,0)),IF(ISERROR(VLOOKUP(I4305,'BACK INFO'!H:H,1,0)),K4305,'BACK INFO'!$H$1),'BACK INFO'!$G$1)</f>
        <v>JUDITH ANN DEAL</v>
      </c>
    </row>
    <row r="4306" spans="1:21" s="11" customFormat="1" x14ac:dyDescent="0.35">
      <c r="A4306" s="11" t="s">
        <v>94</v>
      </c>
      <c r="B4306" s="11">
        <v>2019</v>
      </c>
      <c r="C4306" s="11">
        <v>5</v>
      </c>
      <c r="D4306" s="11" t="s">
        <v>95</v>
      </c>
      <c r="E4306" s="11" t="s">
        <v>96</v>
      </c>
      <c r="F4306" s="11" t="s">
        <v>700</v>
      </c>
      <c r="G4306" s="11" t="s">
        <v>259</v>
      </c>
      <c r="H4306" s="11" t="s">
        <v>152</v>
      </c>
      <c r="I4306" s="11" t="s">
        <v>251</v>
      </c>
      <c r="J4306" s="11" t="s">
        <v>99</v>
      </c>
      <c r="K4306" s="11" t="s">
        <v>76</v>
      </c>
      <c r="L4306" s="11" t="s">
        <v>127</v>
      </c>
      <c r="M4306" s="11" t="s">
        <v>101</v>
      </c>
      <c r="N4306" s="11">
        <v>8</v>
      </c>
      <c r="O4306" s="11">
        <v>2019</v>
      </c>
      <c r="P4306" s="11" t="s">
        <v>154</v>
      </c>
      <c r="Q4306" s="11" t="s">
        <v>154</v>
      </c>
      <c r="R4306" s="11" t="s">
        <v>259</v>
      </c>
      <c r="S4306" s="11" t="s">
        <v>104</v>
      </c>
      <c r="T4306" s="11">
        <v>432</v>
      </c>
      <c r="U4306" s="11" t="str">
        <f>IF(ISERROR(VLOOKUP(I4306,'BACK INFO'!F:F,1,0)),IF(ISERROR(VLOOKUP(I4306,'BACK INFO'!H:H,1,0)),K4306,'BACK INFO'!$H$1),'BACK INFO'!$G$1)</f>
        <v>MIE MANNICHE</v>
      </c>
    </row>
    <row r="4307" spans="1:21" s="11" customFormat="1" x14ac:dyDescent="0.35">
      <c r="A4307" s="11" t="s">
        <v>94</v>
      </c>
      <c r="B4307" s="11">
        <v>2019</v>
      </c>
      <c r="C4307" s="11">
        <v>5</v>
      </c>
      <c r="D4307" s="11" t="s">
        <v>95</v>
      </c>
      <c r="E4307" s="11" t="s">
        <v>96</v>
      </c>
      <c r="F4307" s="11" t="s">
        <v>700</v>
      </c>
      <c r="G4307" s="11" t="s">
        <v>259</v>
      </c>
      <c r="H4307" s="11" t="s">
        <v>152</v>
      </c>
      <c r="I4307" s="11" t="s">
        <v>162</v>
      </c>
      <c r="J4307" s="11" t="s">
        <v>99</v>
      </c>
      <c r="K4307" s="11" t="s">
        <v>72</v>
      </c>
      <c r="L4307" s="11" t="s">
        <v>114</v>
      </c>
      <c r="M4307" s="11" t="s">
        <v>101</v>
      </c>
      <c r="N4307" s="11">
        <v>2</v>
      </c>
      <c r="O4307" s="11">
        <v>2019</v>
      </c>
      <c r="P4307" s="11" t="s">
        <v>154</v>
      </c>
      <c r="Q4307" s="11" t="s">
        <v>154</v>
      </c>
      <c r="R4307" s="11" t="s">
        <v>259</v>
      </c>
      <c r="S4307" s="11" t="s">
        <v>104</v>
      </c>
      <c r="T4307" s="11">
        <v>66</v>
      </c>
      <c r="U4307" s="11" t="str">
        <f>IF(ISERROR(VLOOKUP(I4307,'BACK INFO'!F:F,1,0)),IF(ISERROR(VLOOKUP(I4307,'BACK INFO'!H:H,1,0)),K4307,'BACK INFO'!$H$1),'BACK INFO'!$G$1)</f>
        <v>BILL MILLER AND COMPANY</v>
      </c>
    </row>
    <row r="4308" spans="1:21" s="11" customFormat="1" x14ac:dyDescent="0.35">
      <c r="A4308" s="11" t="s">
        <v>94</v>
      </c>
      <c r="B4308" s="11">
        <v>2019</v>
      </c>
      <c r="C4308" s="11">
        <v>5</v>
      </c>
      <c r="D4308" s="11" t="s">
        <v>95</v>
      </c>
      <c r="E4308" s="11" t="s">
        <v>96</v>
      </c>
      <c r="F4308" s="11" t="s">
        <v>700</v>
      </c>
      <c r="G4308" s="11" t="s">
        <v>259</v>
      </c>
      <c r="H4308" s="11" t="s">
        <v>152</v>
      </c>
      <c r="I4308" s="11" t="s">
        <v>148</v>
      </c>
      <c r="J4308" s="11" t="s">
        <v>99</v>
      </c>
      <c r="K4308" s="11" t="s">
        <v>71</v>
      </c>
      <c r="L4308" s="11" t="s">
        <v>149</v>
      </c>
      <c r="M4308" s="11" t="s">
        <v>101</v>
      </c>
      <c r="N4308" s="11">
        <v>27</v>
      </c>
      <c r="O4308" s="11">
        <v>2019</v>
      </c>
      <c r="P4308" s="11" t="s">
        <v>154</v>
      </c>
      <c r="Q4308" s="11" t="s">
        <v>154</v>
      </c>
      <c r="R4308" s="11" t="s">
        <v>259</v>
      </c>
      <c r="S4308" s="11" t="s">
        <v>104</v>
      </c>
      <c r="T4308" s="11">
        <v>1221</v>
      </c>
      <c r="U4308" s="11" t="str">
        <f>IF(ISERROR(VLOOKUP(I4308,'BACK INFO'!F:F,1,0)),IF(ISERROR(VLOOKUP(I4308,'BACK INFO'!H:H,1,0)),K4308,'BACK INFO'!$H$1),'BACK INFO'!$G$1)</f>
        <v>HOLLY SALES INC.</v>
      </c>
    </row>
    <row r="4309" spans="1:21" s="11" customFormat="1" x14ac:dyDescent="0.35">
      <c r="A4309" s="11" t="s">
        <v>94</v>
      </c>
      <c r="B4309" s="11">
        <v>2019</v>
      </c>
      <c r="C4309" s="11">
        <v>5</v>
      </c>
      <c r="D4309" s="11" t="s">
        <v>95</v>
      </c>
      <c r="E4309" s="11" t="s">
        <v>96</v>
      </c>
      <c r="F4309" s="11" t="s">
        <v>700</v>
      </c>
      <c r="G4309" s="11" t="s">
        <v>259</v>
      </c>
      <c r="H4309" s="11" t="s">
        <v>152</v>
      </c>
      <c r="I4309" s="11" t="s">
        <v>163</v>
      </c>
      <c r="J4309" s="11" t="s">
        <v>99</v>
      </c>
      <c r="K4309" s="11" t="s">
        <v>71</v>
      </c>
      <c r="L4309" s="11" t="s">
        <v>164</v>
      </c>
      <c r="M4309" s="11" t="s">
        <v>101</v>
      </c>
      <c r="N4309" s="11">
        <v>6</v>
      </c>
      <c r="O4309" s="11">
        <v>2019</v>
      </c>
      <c r="P4309" s="11" t="s">
        <v>154</v>
      </c>
      <c r="Q4309" s="11" t="s">
        <v>154</v>
      </c>
      <c r="R4309" s="11" t="s">
        <v>259</v>
      </c>
      <c r="S4309" s="11" t="s">
        <v>104</v>
      </c>
      <c r="T4309" s="11">
        <v>294</v>
      </c>
      <c r="U4309" s="11" t="str">
        <f>IF(ISERROR(VLOOKUP(I4309,'BACK INFO'!F:F,1,0)),IF(ISERROR(VLOOKUP(I4309,'BACK INFO'!H:H,1,0)),K4309,'BACK INFO'!$H$1),'BACK INFO'!$G$1)</f>
        <v>HOLLY SALES INC.</v>
      </c>
    </row>
    <row r="4310" spans="1:21" s="11" customFormat="1" x14ac:dyDescent="0.35">
      <c r="A4310" s="11" t="s">
        <v>94</v>
      </c>
      <c r="B4310" s="11">
        <v>2019</v>
      </c>
      <c r="C4310" s="11">
        <v>5</v>
      </c>
      <c r="D4310" s="11" t="s">
        <v>95</v>
      </c>
      <c r="E4310" s="11" t="s">
        <v>96</v>
      </c>
      <c r="F4310" s="11" t="s">
        <v>700</v>
      </c>
      <c r="G4310" s="11" t="s">
        <v>259</v>
      </c>
      <c r="H4310" s="11" t="s">
        <v>152</v>
      </c>
      <c r="I4310" s="11" t="s">
        <v>254</v>
      </c>
      <c r="J4310" s="11" t="s">
        <v>99</v>
      </c>
      <c r="K4310" s="11" t="s">
        <v>72</v>
      </c>
      <c r="L4310" s="11" t="s">
        <v>114</v>
      </c>
      <c r="M4310" s="11" t="s">
        <v>101</v>
      </c>
      <c r="N4310" s="11">
        <v>5</v>
      </c>
      <c r="O4310" s="11">
        <v>2019</v>
      </c>
      <c r="P4310" s="11" t="s">
        <v>154</v>
      </c>
      <c r="Q4310" s="11" t="s">
        <v>154</v>
      </c>
      <c r="R4310" s="11" t="s">
        <v>259</v>
      </c>
      <c r="S4310" s="11" t="s">
        <v>104</v>
      </c>
      <c r="T4310" s="11">
        <v>260</v>
      </c>
      <c r="U4310" s="11" t="str">
        <f>IF(ISERROR(VLOOKUP(I4310,'BACK INFO'!F:F,1,0)),IF(ISERROR(VLOOKUP(I4310,'BACK INFO'!H:H,1,0)),K4310,'BACK INFO'!$H$1),'BACK INFO'!$G$1)</f>
        <v>BILL MILLER AND COMPANY</v>
      </c>
    </row>
    <row r="4311" spans="1:21" s="11" customFormat="1" x14ac:dyDescent="0.35">
      <c r="A4311" s="11" t="s">
        <v>94</v>
      </c>
      <c r="B4311" s="11">
        <v>2019</v>
      </c>
      <c r="C4311" s="11">
        <v>5</v>
      </c>
      <c r="D4311" s="11" t="s">
        <v>95</v>
      </c>
      <c r="E4311" s="11" t="s">
        <v>96</v>
      </c>
      <c r="F4311" s="11" t="s">
        <v>700</v>
      </c>
      <c r="G4311" s="11" t="s">
        <v>259</v>
      </c>
      <c r="H4311" s="11" t="s">
        <v>152</v>
      </c>
      <c r="I4311" s="11" t="s">
        <v>255</v>
      </c>
      <c r="J4311" s="11" t="s">
        <v>99</v>
      </c>
      <c r="K4311" s="11" t="s">
        <v>72</v>
      </c>
      <c r="L4311" s="11" t="s">
        <v>114</v>
      </c>
      <c r="M4311" s="11" t="s">
        <v>101</v>
      </c>
      <c r="N4311" s="11">
        <v>6</v>
      </c>
      <c r="O4311" s="11">
        <v>2019</v>
      </c>
      <c r="P4311" s="11" t="s">
        <v>154</v>
      </c>
      <c r="Q4311" s="11" t="s">
        <v>154</v>
      </c>
      <c r="R4311" s="11" t="s">
        <v>259</v>
      </c>
      <c r="S4311" s="11" t="s">
        <v>104</v>
      </c>
      <c r="T4311" s="11">
        <v>318</v>
      </c>
      <c r="U4311" s="11" t="str">
        <f>IF(ISERROR(VLOOKUP(I4311,'BACK INFO'!F:F,1,0)),IF(ISERROR(VLOOKUP(I4311,'BACK INFO'!H:H,1,0)),K4311,'BACK INFO'!$H$1),'BACK INFO'!$G$1)</f>
        <v>BILL MILLER AND COMPANY</v>
      </c>
    </row>
    <row r="4312" spans="1:21" s="11" customFormat="1" x14ac:dyDescent="0.35">
      <c r="A4312" s="11" t="s">
        <v>94</v>
      </c>
      <c r="B4312" s="11">
        <v>2019</v>
      </c>
      <c r="C4312" s="11">
        <v>5</v>
      </c>
      <c r="D4312" s="11" t="s">
        <v>95</v>
      </c>
      <c r="E4312" s="11" t="s">
        <v>96</v>
      </c>
      <c r="F4312" s="11" t="s">
        <v>700</v>
      </c>
      <c r="G4312" s="11" t="s">
        <v>259</v>
      </c>
      <c r="H4312" s="11" t="s">
        <v>152</v>
      </c>
      <c r="I4312" s="11" t="s">
        <v>329</v>
      </c>
      <c r="J4312" s="11" t="s">
        <v>99</v>
      </c>
      <c r="K4312" s="11" t="s">
        <v>245</v>
      </c>
      <c r="L4312" s="11" t="s">
        <v>114</v>
      </c>
      <c r="M4312" s="11" t="s">
        <v>101</v>
      </c>
      <c r="N4312" s="11">
        <v>1</v>
      </c>
      <c r="O4312" s="11">
        <v>2019</v>
      </c>
      <c r="P4312" s="11" t="s">
        <v>154</v>
      </c>
      <c r="Q4312" s="11" t="s">
        <v>154</v>
      </c>
      <c r="R4312" s="11" t="s">
        <v>259</v>
      </c>
      <c r="S4312" s="11" t="s">
        <v>104</v>
      </c>
      <c r="T4312" s="11">
        <v>52</v>
      </c>
      <c r="U4312" s="11" t="str">
        <f>IF(ISERROR(VLOOKUP(I4312,'BACK INFO'!F:F,1,0)),IF(ISERROR(VLOOKUP(I4312,'BACK INFO'!H:H,1,0)),K4312,'BACK INFO'!$H$1),'BACK INFO'!$G$1)</f>
        <v>JULIUS ORTIZ MALDONADO</v>
      </c>
    </row>
    <row r="4313" spans="1:21" s="11" customFormat="1" x14ac:dyDescent="0.35">
      <c r="A4313" s="11" t="s">
        <v>94</v>
      </c>
      <c r="B4313" s="11">
        <v>2019</v>
      </c>
      <c r="C4313" s="11">
        <v>5</v>
      </c>
      <c r="D4313" s="11" t="s">
        <v>95</v>
      </c>
      <c r="E4313" s="11" t="s">
        <v>96</v>
      </c>
      <c r="F4313" s="11" t="s">
        <v>700</v>
      </c>
      <c r="G4313" s="11" t="s">
        <v>259</v>
      </c>
      <c r="H4313" s="11" t="s">
        <v>152</v>
      </c>
      <c r="I4313" s="11" t="s">
        <v>595</v>
      </c>
      <c r="J4313" s="11" t="s">
        <v>99</v>
      </c>
      <c r="K4313" s="11" t="s">
        <v>72</v>
      </c>
      <c r="L4313" s="11" t="s">
        <v>114</v>
      </c>
      <c r="M4313" s="11" t="s">
        <v>101</v>
      </c>
      <c r="N4313" s="11">
        <v>24</v>
      </c>
      <c r="O4313" s="11">
        <v>2019</v>
      </c>
      <c r="P4313" s="11" t="s">
        <v>154</v>
      </c>
      <c r="Q4313" s="11" t="s">
        <v>154</v>
      </c>
      <c r="R4313" s="11" t="s">
        <v>259</v>
      </c>
      <c r="S4313" s="11" t="s">
        <v>104</v>
      </c>
      <c r="T4313" s="11">
        <v>1076</v>
      </c>
      <c r="U4313" s="11" t="str">
        <f>IF(ISERROR(VLOOKUP(I4313,'BACK INFO'!F:F,1,0)),IF(ISERROR(VLOOKUP(I4313,'BACK INFO'!H:H,1,0)),K4313,'BACK INFO'!$H$1),'BACK INFO'!$G$1)</f>
        <v>BILL MILLER AND COMPANY</v>
      </c>
    </row>
    <row r="4314" spans="1:21" s="11" customFormat="1" x14ac:dyDescent="0.35">
      <c r="A4314" s="11" t="s">
        <v>94</v>
      </c>
      <c r="B4314" s="11">
        <v>2019</v>
      </c>
      <c r="C4314" s="11">
        <v>5</v>
      </c>
      <c r="D4314" s="11" t="s">
        <v>95</v>
      </c>
      <c r="E4314" s="11" t="s">
        <v>96</v>
      </c>
      <c r="F4314" s="11" t="s">
        <v>700</v>
      </c>
      <c r="G4314" s="11" t="s">
        <v>259</v>
      </c>
      <c r="H4314" s="11" t="s">
        <v>152</v>
      </c>
      <c r="I4314" s="11" t="s">
        <v>411</v>
      </c>
      <c r="J4314" s="11" t="s">
        <v>99</v>
      </c>
      <c r="K4314" s="11" t="s">
        <v>67</v>
      </c>
      <c r="L4314" s="11" t="s">
        <v>173</v>
      </c>
      <c r="M4314" s="11" t="s">
        <v>101</v>
      </c>
      <c r="N4314" s="11">
        <v>29</v>
      </c>
      <c r="O4314" s="11">
        <v>2019</v>
      </c>
      <c r="P4314" s="11" t="s">
        <v>154</v>
      </c>
      <c r="Q4314" s="11" t="s">
        <v>154</v>
      </c>
      <c r="R4314" s="11" t="s">
        <v>259</v>
      </c>
      <c r="S4314" s="11" t="s">
        <v>104</v>
      </c>
      <c r="T4314" s="11">
        <v>1311</v>
      </c>
      <c r="U4314" s="11" t="str">
        <f>IF(ISERROR(VLOOKUP(I4314,'BACK INFO'!F:F,1,0)),IF(ISERROR(VLOOKUP(I4314,'BACK INFO'!H:H,1,0)),K4314,'BACK INFO'!$H$1),'BACK INFO'!$G$1)</f>
        <v>ANITA M. HOPKINS</v>
      </c>
    </row>
    <row r="4315" spans="1:21" s="11" customFormat="1" x14ac:dyDescent="0.35">
      <c r="A4315" s="11" t="s">
        <v>94</v>
      </c>
      <c r="B4315" s="11">
        <v>2019</v>
      </c>
      <c r="C4315" s="11">
        <v>5</v>
      </c>
      <c r="D4315" s="11" t="s">
        <v>95</v>
      </c>
      <c r="E4315" s="11" t="s">
        <v>96</v>
      </c>
      <c r="F4315" s="11" t="s">
        <v>700</v>
      </c>
      <c r="G4315" s="11" t="s">
        <v>259</v>
      </c>
      <c r="H4315" s="11" t="s">
        <v>152</v>
      </c>
      <c r="I4315" s="11" t="s">
        <v>132</v>
      </c>
      <c r="J4315" s="11" t="s">
        <v>99</v>
      </c>
      <c r="K4315" s="11" t="s">
        <v>67</v>
      </c>
      <c r="L4315" s="11" t="s">
        <v>133</v>
      </c>
      <c r="M4315" s="11" t="s">
        <v>101</v>
      </c>
      <c r="N4315" s="11">
        <v>5</v>
      </c>
      <c r="O4315" s="11">
        <v>2019</v>
      </c>
      <c r="P4315" s="11" t="s">
        <v>154</v>
      </c>
      <c r="Q4315" s="11" t="s">
        <v>154</v>
      </c>
      <c r="R4315" s="11" t="s">
        <v>259</v>
      </c>
      <c r="S4315" s="11" t="s">
        <v>104</v>
      </c>
      <c r="T4315" s="11">
        <v>231</v>
      </c>
      <c r="U4315" s="11" t="str">
        <f>IF(ISERROR(VLOOKUP(I4315,'BACK INFO'!F:F,1,0)),IF(ISERROR(VLOOKUP(I4315,'BACK INFO'!H:H,1,0)),K4315,'BACK INFO'!$H$1),'BACK INFO'!$G$1)</f>
        <v>ANITA M. HOPKINS</v>
      </c>
    </row>
    <row r="4316" spans="1:21" s="11" customFormat="1" x14ac:dyDescent="0.35">
      <c r="A4316" s="11" t="s">
        <v>94</v>
      </c>
      <c r="B4316" s="11">
        <v>2019</v>
      </c>
      <c r="C4316" s="11">
        <v>5</v>
      </c>
      <c r="D4316" s="11" t="s">
        <v>95</v>
      </c>
      <c r="E4316" s="11" t="s">
        <v>96</v>
      </c>
      <c r="F4316" s="11" t="s">
        <v>700</v>
      </c>
      <c r="G4316" s="11" t="s">
        <v>259</v>
      </c>
      <c r="H4316" s="11" t="s">
        <v>152</v>
      </c>
      <c r="I4316" s="11" t="s">
        <v>371</v>
      </c>
      <c r="J4316" s="11" t="s">
        <v>99</v>
      </c>
      <c r="K4316" s="11" t="s">
        <v>72</v>
      </c>
      <c r="L4316" s="11" t="s">
        <v>114</v>
      </c>
      <c r="M4316" s="11" t="s">
        <v>101</v>
      </c>
      <c r="N4316" s="11">
        <v>3</v>
      </c>
      <c r="O4316" s="11">
        <v>2019</v>
      </c>
      <c r="P4316" s="11" t="s">
        <v>154</v>
      </c>
      <c r="Q4316" s="11" t="s">
        <v>154</v>
      </c>
      <c r="R4316" s="11" t="s">
        <v>259</v>
      </c>
      <c r="S4316" s="11" t="s">
        <v>104</v>
      </c>
      <c r="T4316" s="11">
        <v>144</v>
      </c>
      <c r="U4316" s="11" t="str">
        <f>IF(ISERROR(VLOOKUP(I4316,'BACK INFO'!F:F,1,0)),IF(ISERROR(VLOOKUP(I4316,'BACK INFO'!H:H,1,0)),K4316,'BACK INFO'!$H$1),'BACK INFO'!$G$1)</f>
        <v>BILL MILLER AND COMPANY</v>
      </c>
    </row>
    <row r="4317" spans="1:21" s="11" customFormat="1" x14ac:dyDescent="0.35">
      <c r="A4317" s="11" t="s">
        <v>94</v>
      </c>
      <c r="B4317" s="11">
        <v>2019</v>
      </c>
      <c r="C4317" s="11">
        <v>5</v>
      </c>
      <c r="D4317" s="11" t="s">
        <v>95</v>
      </c>
      <c r="E4317" s="11" t="s">
        <v>96</v>
      </c>
      <c r="F4317" s="11" t="s">
        <v>700</v>
      </c>
      <c r="G4317" s="11" t="s">
        <v>259</v>
      </c>
      <c r="H4317" s="11" t="s">
        <v>152</v>
      </c>
      <c r="I4317" s="11" t="s">
        <v>484</v>
      </c>
      <c r="J4317" s="11" t="s">
        <v>99</v>
      </c>
      <c r="K4317" s="11" t="s">
        <v>72</v>
      </c>
      <c r="L4317" s="11" t="s">
        <v>364</v>
      </c>
      <c r="M4317" s="11" t="s">
        <v>101</v>
      </c>
      <c r="N4317" s="11">
        <v>2</v>
      </c>
      <c r="O4317" s="11">
        <v>2019</v>
      </c>
      <c r="P4317" s="11" t="s">
        <v>154</v>
      </c>
      <c r="Q4317" s="11" t="s">
        <v>154</v>
      </c>
      <c r="R4317" s="11" t="s">
        <v>259</v>
      </c>
      <c r="S4317" s="11" t="s">
        <v>104</v>
      </c>
      <c r="T4317" s="11">
        <v>66</v>
      </c>
      <c r="U4317" s="11" t="str">
        <f>IF(ISERROR(VLOOKUP(I4317,'BACK INFO'!F:F,1,0)),IF(ISERROR(VLOOKUP(I4317,'BACK INFO'!H:H,1,0)),K4317,'BACK INFO'!$H$1),'BACK INFO'!$G$1)</f>
        <v>BILL MILLER AND COMPANY</v>
      </c>
    </row>
    <row r="4318" spans="1:21" s="11" customFormat="1" x14ac:dyDescent="0.35">
      <c r="A4318" s="11" t="s">
        <v>94</v>
      </c>
      <c r="B4318" s="11">
        <v>2019</v>
      </c>
      <c r="C4318" s="11">
        <v>5</v>
      </c>
      <c r="D4318" s="11" t="s">
        <v>95</v>
      </c>
      <c r="E4318" s="11" t="s">
        <v>96</v>
      </c>
      <c r="F4318" s="11" t="s">
        <v>700</v>
      </c>
      <c r="G4318" s="11" t="s">
        <v>259</v>
      </c>
      <c r="H4318" s="11" t="s">
        <v>152</v>
      </c>
      <c r="I4318" s="11" t="s">
        <v>575</v>
      </c>
      <c r="J4318" s="11" t="s">
        <v>99</v>
      </c>
      <c r="K4318" s="11" t="s">
        <v>67</v>
      </c>
      <c r="L4318" s="11" t="s">
        <v>116</v>
      </c>
      <c r="M4318" s="11" t="s">
        <v>101</v>
      </c>
      <c r="N4318" s="11">
        <v>4</v>
      </c>
      <c r="O4318" s="11">
        <v>2019</v>
      </c>
      <c r="P4318" s="11" t="s">
        <v>154</v>
      </c>
      <c r="Q4318" s="11" t="s">
        <v>154</v>
      </c>
      <c r="R4318" s="11" t="s">
        <v>259</v>
      </c>
      <c r="S4318" s="11" t="s">
        <v>104</v>
      </c>
      <c r="T4318" s="11">
        <v>164</v>
      </c>
      <c r="U4318" s="11" t="str">
        <f>IF(ISERROR(VLOOKUP(I4318,'BACK INFO'!F:F,1,0)),IF(ISERROR(VLOOKUP(I4318,'BACK INFO'!H:H,1,0)),K4318,'BACK INFO'!$H$1),'BACK INFO'!$G$1)</f>
        <v>ANITA M. HOPKINS</v>
      </c>
    </row>
    <row r="4319" spans="1:21" s="11" customFormat="1" x14ac:dyDescent="0.35">
      <c r="A4319" s="11" t="s">
        <v>94</v>
      </c>
      <c r="B4319" s="11">
        <v>2019</v>
      </c>
      <c r="C4319" s="11">
        <v>5</v>
      </c>
      <c r="D4319" s="11" t="s">
        <v>95</v>
      </c>
      <c r="E4319" s="11" t="s">
        <v>96</v>
      </c>
      <c r="F4319" s="11" t="s">
        <v>700</v>
      </c>
      <c r="G4319" s="11" t="s">
        <v>259</v>
      </c>
      <c r="H4319" s="11" t="s">
        <v>152</v>
      </c>
      <c r="I4319" s="11" t="s">
        <v>168</v>
      </c>
      <c r="J4319" s="11" t="s">
        <v>99</v>
      </c>
      <c r="K4319" s="11" t="s">
        <v>71</v>
      </c>
      <c r="L4319" s="11" t="s">
        <v>169</v>
      </c>
      <c r="M4319" s="11" t="s">
        <v>101</v>
      </c>
      <c r="N4319" s="11">
        <v>10</v>
      </c>
      <c r="O4319" s="11">
        <v>2019</v>
      </c>
      <c r="P4319" s="11" t="s">
        <v>154</v>
      </c>
      <c r="Q4319" s="11" t="s">
        <v>154</v>
      </c>
      <c r="R4319" s="11" t="s">
        <v>259</v>
      </c>
      <c r="S4319" s="11" t="s">
        <v>104</v>
      </c>
      <c r="T4319" s="11">
        <v>422</v>
      </c>
      <c r="U4319" s="11" t="str">
        <f>IF(ISERROR(VLOOKUP(I4319,'BACK INFO'!F:F,1,0)),IF(ISERROR(VLOOKUP(I4319,'BACK INFO'!H:H,1,0)),K4319,'BACK INFO'!$H$1),'BACK INFO'!$G$1)</f>
        <v>HOLLY SALES INC.</v>
      </c>
    </row>
    <row r="4320" spans="1:21" s="11" customFormat="1" x14ac:dyDescent="0.35">
      <c r="A4320" s="11" t="s">
        <v>94</v>
      </c>
      <c r="B4320" s="11">
        <v>2019</v>
      </c>
      <c r="C4320" s="11">
        <v>5</v>
      </c>
      <c r="D4320" s="11" t="s">
        <v>95</v>
      </c>
      <c r="E4320" s="11" t="s">
        <v>96</v>
      </c>
      <c r="F4320" s="11" t="s">
        <v>700</v>
      </c>
      <c r="G4320" s="11" t="s">
        <v>259</v>
      </c>
      <c r="H4320" s="11" t="s">
        <v>152</v>
      </c>
      <c r="I4320" s="11" t="s">
        <v>336</v>
      </c>
      <c r="J4320" s="11" t="s">
        <v>99</v>
      </c>
      <c r="K4320" s="11" t="s">
        <v>72</v>
      </c>
      <c r="L4320" s="11" t="s">
        <v>114</v>
      </c>
      <c r="M4320" s="11" t="s">
        <v>101</v>
      </c>
      <c r="N4320" s="11">
        <v>2</v>
      </c>
      <c r="O4320" s="11">
        <v>2019</v>
      </c>
      <c r="P4320" s="11" t="s">
        <v>154</v>
      </c>
      <c r="Q4320" s="11" t="s">
        <v>154</v>
      </c>
      <c r="R4320" s="11" t="s">
        <v>259</v>
      </c>
      <c r="S4320" s="11" t="s">
        <v>104</v>
      </c>
      <c r="T4320" s="11">
        <v>102</v>
      </c>
      <c r="U4320" s="11" t="str">
        <f>IF(ISERROR(VLOOKUP(I4320,'BACK INFO'!F:F,1,0)),IF(ISERROR(VLOOKUP(I4320,'BACK INFO'!H:H,1,0)),K4320,'BACK INFO'!$H$1),'BACK INFO'!$G$1)</f>
        <v>BILL MILLER AND COMPANY</v>
      </c>
    </row>
    <row r="4321" spans="1:21" s="11" customFormat="1" x14ac:dyDescent="0.35">
      <c r="A4321" s="11" t="s">
        <v>94</v>
      </c>
      <c r="B4321" s="11">
        <v>2019</v>
      </c>
      <c r="C4321" s="11">
        <v>5</v>
      </c>
      <c r="D4321" s="11" t="s">
        <v>95</v>
      </c>
      <c r="E4321" s="11" t="s">
        <v>96</v>
      </c>
      <c r="F4321" s="11" t="s">
        <v>700</v>
      </c>
      <c r="G4321" s="11" t="s">
        <v>259</v>
      </c>
      <c r="H4321" s="11" t="s">
        <v>152</v>
      </c>
      <c r="I4321" s="11" t="s">
        <v>313</v>
      </c>
      <c r="J4321" s="11" t="s">
        <v>99</v>
      </c>
      <c r="K4321" s="11" t="s">
        <v>67</v>
      </c>
      <c r="L4321" s="11" t="s">
        <v>133</v>
      </c>
      <c r="M4321" s="11" t="s">
        <v>101</v>
      </c>
      <c r="N4321" s="11">
        <v>4</v>
      </c>
      <c r="O4321" s="11">
        <v>2019</v>
      </c>
      <c r="P4321" s="11" t="s">
        <v>154</v>
      </c>
      <c r="Q4321" s="11" t="s">
        <v>154</v>
      </c>
      <c r="R4321" s="11" t="s">
        <v>259</v>
      </c>
      <c r="S4321" s="11" t="s">
        <v>104</v>
      </c>
      <c r="T4321" s="11">
        <v>175</v>
      </c>
      <c r="U4321" s="11" t="str">
        <f>IF(ISERROR(VLOOKUP(I4321,'BACK INFO'!F:F,1,0)),IF(ISERROR(VLOOKUP(I4321,'BACK INFO'!H:H,1,0)),K4321,'BACK INFO'!$H$1),'BACK INFO'!$G$1)</f>
        <v>ANITA M. HOPKINS</v>
      </c>
    </row>
    <row r="4322" spans="1:21" s="11" customFormat="1" x14ac:dyDescent="0.35">
      <c r="A4322" s="11" t="s">
        <v>94</v>
      </c>
      <c r="B4322" s="11">
        <v>2019</v>
      </c>
      <c r="C4322" s="11">
        <v>5</v>
      </c>
      <c r="D4322" s="11" t="s">
        <v>95</v>
      </c>
      <c r="E4322" s="11" t="s">
        <v>96</v>
      </c>
      <c r="F4322" s="11" t="s">
        <v>700</v>
      </c>
      <c r="G4322" s="11" t="s">
        <v>259</v>
      </c>
      <c r="H4322" s="11" t="s">
        <v>152</v>
      </c>
      <c r="I4322" s="11" t="s">
        <v>431</v>
      </c>
      <c r="J4322" s="11" t="s">
        <v>99</v>
      </c>
      <c r="K4322" s="11" t="s">
        <v>75</v>
      </c>
      <c r="L4322" s="11" t="s">
        <v>131</v>
      </c>
      <c r="M4322" s="11" t="s">
        <v>101</v>
      </c>
      <c r="N4322" s="11">
        <v>6</v>
      </c>
      <c r="O4322" s="11">
        <v>2019</v>
      </c>
      <c r="P4322" s="11" t="s">
        <v>154</v>
      </c>
      <c r="Q4322" s="11" t="s">
        <v>154</v>
      </c>
      <c r="R4322" s="11" t="s">
        <v>259</v>
      </c>
      <c r="S4322" s="11" t="s">
        <v>104</v>
      </c>
      <c r="T4322" s="11">
        <v>246</v>
      </c>
      <c r="U4322" s="11" t="str">
        <f>IF(ISERROR(VLOOKUP(I4322,'BACK INFO'!F:F,1,0)),IF(ISERROR(VLOOKUP(I4322,'BACK INFO'!H:H,1,0)),K4322,'BACK INFO'!$H$1),'BACK INFO'!$G$1)</f>
        <v>LAURA BONG</v>
      </c>
    </row>
    <row r="4323" spans="1:21" s="11" customFormat="1" x14ac:dyDescent="0.35">
      <c r="A4323" s="11" t="s">
        <v>94</v>
      </c>
      <c r="B4323" s="11">
        <v>2019</v>
      </c>
      <c r="C4323" s="11">
        <v>5</v>
      </c>
      <c r="D4323" s="11" t="s">
        <v>95</v>
      </c>
      <c r="E4323" s="11" t="s">
        <v>96</v>
      </c>
      <c r="F4323" s="11" t="s">
        <v>700</v>
      </c>
      <c r="G4323" s="11" t="s">
        <v>259</v>
      </c>
      <c r="H4323" s="11" t="s">
        <v>152</v>
      </c>
      <c r="I4323" s="11" t="s">
        <v>597</v>
      </c>
      <c r="J4323" s="11" t="s">
        <v>99</v>
      </c>
      <c r="K4323" s="11" t="s">
        <v>72</v>
      </c>
      <c r="L4323" s="11" t="s">
        <v>114</v>
      </c>
      <c r="M4323" s="11" t="s">
        <v>101</v>
      </c>
      <c r="N4323" s="11">
        <v>8</v>
      </c>
      <c r="O4323" s="11">
        <v>2019</v>
      </c>
      <c r="P4323" s="11" t="s">
        <v>154</v>
      </c>
      <c r="Q4323" s="11" t="s">
        <v>154</v>
      </c>
      <c r="R4323" s="11" t="s">
        <v>259</v>
      </c>
      <c r="S4323" s="11" t="s">
        <v>104</v>
      </c>
      <c r="T4323" s="11">
        <v>344</v>
      </c>
      <c r="U4323" s="11" t="str">
        <f>IF(ISERROR(VLOOKUP(I4323,'BACK INFO'!F:F,1,0)),IF(ISERROR(VLOOKUP(I4323,'BACK INFO'!H:H,1,0)),K4323,'BACK INFO'!$H$1),'BACK INFO'!$G$1)</f>
        <v>BILL MILLER AND COMPANY</v>
      </c>
    </row>
    <row r="4324" spans="1:21" s="11" customFormat="1" x14ac:dyDescent="0.35">
      <c r="A4324" s="11" t="s">
        <v>94</v>
      </c>
      <c r="B4324" s="11">
        <v>2019</v>
      </c>
      <c r="C4324" s="11">
        <v>5</v>
      </c>
      <c r="D4324" s="11" t="s">
        <v>95</v>
      </c>
      <c r="E4324" s="11" t="s">
        <v>96</v>
      </c>
      <c r="F4324" s="11" t="s">
        <v>700</v>
      </c>
      <c r="G4324" s="11" t="s">
        <v>259</v>
      </c>
      <c r="H4324" s="11" t="s">
        <v>152</v>
      </c>
      <c r="I4324" s="11" t="s">
        <v>393</v>
      </c>
      <c r="J4324" s="11" t="s">
        <v>99</v>
      </c>
      <c r="K4324" s="11" t="s">
        <v>73</v>
      </c>
      <c r="L4324" s="11" t="s">
        <v>114</v>
      </c>
      <c r="M4324" s="11" t="s">
        <v>101</v>
      </c>
      <c r="N4324" s="11">
        <v>16</v>
      </c>
      <c r="O4324" s="11">
        <v>2019</v>
      </c>
      <c r="P4324" s="11" t="s">
        <v>154</v>
      </c>
      <c r="Q4324" s="11" t="s">
        <v>154</v>
      </c>
      <c r="R4324" s="11" t="s">
        <v>259</v>
      </c>
      <c r="S4324" s="11" t="s">
        <v>104</v>
      </c>
      <c r="T4324" s="11">
        <v>697</v>
      </c>
      <c r="U4324" s="11" t="str">
        <f>IF(ISERROR(VLOOKUP(I4324,'BACK INFO'!F:F,1,0)),IF(ISERROR(VLOOKUP(I4324,'BACK INFO'!H:H,1,0)),K4324,'BACK INFO'!$H$1),'BACK INFO'!$G$1)</f>
        <v>PHYLLIS POSNER</v>
      </c>
    </row>
    <row r="4325" spans="1:21" s="11" customFormat="1" x14ac:dyDescent="0.35">
      <c r="A4325" s="11" t="s">
        <v>94</v>
      </c>
      <c r="B4325" s="11">
        <v>2019</v>
      </c>
      <c r="C4325" s="11">
        <v>5</v>
      </c>
      <c r="D4325" s="11" t="s">
        <v>95</v>
      </c>
      <c r="E4325" s="11" t="s">
        <v>96</v>
      </c>
      <c r="F4325" s="11" t="s">
        <v>700</v>
      </c>
      <c r="G4325" s="11" t="s">
        <v>259</v>
      </c>
      <c r="H4325" s="11" t="s">
        <v>152</v>
      </c>
      <c r="I4325" s="11" t="s">
        <v>640</v>
      </c>
      <c r="J4325" s="11" t="s">
        <v>99</v>
      </c>
      <c r="K4325" s="11" t="s">
        <v>71</v>
      </c>
      <c r="L4325" s="11" t="s">
        <v>164</v>
      </c>
      <c r="M4325" s="11" t="s">
        <v>101</v>
      </c>
      <c r="N4325" s="11">
        <v>3</v>
      </c>
      <c r="O4325" s="11">
        <v>2019</v>
      </c>
      <c r="P4325" s="11" t="s">
        <v>154</v>
      </c>
      <c r="Q4325" s="11" t="s">
        <v>154</v>
      </c>
      <c r="R4325" s="11" t="s">
        <v>259</v>
      </c>
      <c r="S4325" s="11" t="s">
        <v>104</v>
      </c>
      <c r="T4325" s="11">
        <v>162</v>
      </c>
      <c r="U4325" s="11" t="str">
        <f>IF(ISERROR(VLOOKUP(I4325,'BACK INFO'!F:F,1,0)),IF(ISERROR(VLOOKUP(I4325,'BACK INFO'!H:H,1,0)),K4325,'BACK INFO'!$H$1),'BACK INFO'!$G$1)</f>
        <v>HOLLY SALES INC.</v>
      </c>
    </row>
    <row r="4326" spans="1:21" s="11" customFormat="1" x14ac:dyDescent="0.35">
      <c r="A4326" s="11" t="s">
        <v>94</v>
      </c>
      <c r="B4326" s="11">
        <v>2019</v>
      </c>
      <c r="C4326" s="11">
        <v>5</v>
      </c>
      <c r="D4326" s="11" t="s">
        <v>95</v>
      </c>
      <c r="E4326" s="11" t="s">
        <v>96</v>
      </c>
      <c r="F4326" s="11" t="s">
        <v>700</v>
      </c>
      <c r="G4326" s="11" t="s">
        <v>259</v>
      </c>
      <c r="H4326" s="11" t="s">
        <v>152</v>
      </c>
      <c r="I4326" s="11" t="s">
        <v>477</v>
      </c>
      <c r="J4326" s="11" t="s">
        <v>99</v>
      </c>
      <c r="K4326" s="11" t="s">
        <v>73</v>
      </c>
      <c r="L4326" s="11" t="s">
        <v>346</v>
      </c>
      <c r="M4326" s="11" t="s">
        <v>101</v>
      </c>
      <c r="N4326" s="11">
        <v>1</v>
      </c>
      <c r="O4326" s="11">
        <v>2019</v>
      </c>
      <c r="P4326" s="11" t="s">
        <v>154</v>
      </c>
      <c r="Q4326" s="11" t="s">
        <v>154</v>
      </c>
      <c r="R4326" s="11" t="s">
        <v>259</v>
      </c>
      <c r="S4326" s="11" t="s">
        <v>104</v>
      </c>
      <c r="T4326" s="11">
        <v>43</v>
      </c>
      <c r="U4326" s="11" t="str">
        <f>IF(ISERROR(VLOOKUP(I4326,'BACK INFO'!F:F,1,0)),IF(ISERROR(VLOOKUP(I4326,'BACK INFO'!H:H,1,0)),K4326,'BACK INFO'!$H$1),'BACK INFO'!$G$1)</f>
        <v>PHYLLIS POSNER</v>
      </c>
    </row>
    <row r="4327" spans="1:21" s="11" customFormat="1" x14ac:dyDescent="0.35">
      <c r="A4327" s="11" t="s">
        <v>94</v>
      </c>
      <c r="B4327" s="11">
        <v>2019</v>
      </c>
      <c r="C4327" s="11">
        <v>5</v>
      </c>
      <c r="D4327" s="11" t="s">
        <v>95</v>
      </c>
      <c r="E4327" s="11" t="s">
        <v>96</v>
      </c>
      <c r="F4327" s="11" t="s">
        <v>700</v>
      </c>
      <c r="G4327" s="11" t="s">
        <v>259</v>
      </c>
      <c r="H4327" s="11" t="s">
        <v>152</v>
      </c>
      <c r="I4327" s="11" t="s">
        <v>174</v>
      </c>
      <c r="J4327" s="11" t="s">
        <v>99</v>
      </c>
      <c r="K4327" s="11" t="s">
        <v>75</v>
      </c>
      <c r="L4327" s="11" t="s">
        <v>131</v>
      </c>
      <c r="M4327" s="11" t="s">
        <v>101</v>
      </c>
      <c r="N4327" s="11">
        <v>2</v>
      </c>
      <c r="O4327" s="11">
        <v>2019</v>
      </c>
      <c r="P4327" s="11" t="s">
        <v>154</v>
      </c>
      <c r="Q4327" s="11" t="s">
        <v>154</v>
      </c>
      <c r="R4327" s="11" t="s">
        <v>259</v>
      </c>
      <c r="S4327" s="11" t="s">
        <v>104</v>
      </c>
      <c r="T4327" s="11">
        <v>82</v>
      </c>
      <c r="U4327" s="11" t="str">
        <f>IF(ISERROR(VLOOKUP(I4327,'BACK INFO'!F:F,1,0)),IF(ISERROR(VLOOKUP(I4327,'BACK INFO'!H:H,1,0)),K4327,'BACK INFO'!$H$1),'BACK INFO'!$G$1)</f>
        <v>LAURA BONG</v>
      </c>
    </row>
    <row r="4328" spans="1:21" s="11" customFormat="1" x14ac:dyDescent="0.35">
      <c r="A4328" s="11" t="s">
        <v>94</v>
      </c>
      <c r="B4328" s="11">
        <v>2019</v>
      </c>
      <c r="C4328" s="11">
        <v>5</v>
      </c>
      <c r="D4328" s="11" t="s">
        <v>95</v>
      </c>
      <c r="E4328" s="11" t="s">
        <v>96</v>
      </c>
      <c r="F4328" s="11" t="s">
        <v>700</v>
      </c>
      <c r="G4328" s="11" t="s">
        <v>259</v>
      </c>
      <c r="H4328" s="11" t="s">
        <v>152</v>
      </c>
      <c r="I4328" s="11" t="s">
        <v>641</v>
      </c>
      <c r="J4328" s="11" t="s">
        <v>120</v>
      </c>
      <c r="K4328" s="11" t="s">
        <v>68</v>
      </c>
      <c r="L4328" s="11" t="s">
        <v>129</v>
      </c>
      <c r="M4328" s="11" t="s">
        <v>122</v>
      </c>
      <c r="N4328" s="11">
        <v>2</v>
      </c>
      <c r="O4328" s="11">
        <v>2019</v>
      </c>
      <c r="P4328" s="11" t="s">
        <v>154</v>
      </c>
      <c r="Q4328" s="11" t="s">
        <v>154</v>
      </c>
      <c r="R4328" s="11" t="s">
        <v>259</v>
      </c>
      <c r="S4328" s="11" t="s">
        <v>104</v>
      </c>
      <c r="T4328" s="11">
        <v>101.97295499889161</v>
      </c>
      <c r="U4328" s="11" t="str">
        <f>IF(ISERROR(VLOOKUP(I4328,'BACK INFO'!F:F,1,0)),IF(ISERROR(VLOOKUP(I4328,'BACK INFO'!H:H,1,0)),K4328,'BACK INFO'!$H$1),'BACK INFO'!$G$1)</f>
        <v>STEPHANIE VITALI</v>
      </c>
    </row>
    <row r="4329" spans="1:21" s="11" customFormat="1" x14ac:dyDescent="0.35">
      <c r="A4329" s="11" t="s">
        <v>94</v>
      </c>
      <c r="B4329" s="11">
        <v>2019</v>
      </c>
      <c r="C4329" s="11">
        <v>5</v>
      </c>
      <c r="D4329" s="11" t="s">
        <v>95</v>
      </c>
      <c r="E4329" s="11" t="s">
        <v>96</v>
      </c>
      <c r="F4329" s="11" t="s">
        <v>700</v>
      </c>
      <c r="G4329" s="11" t="s">
        <v>259</v>
      </c>
      <c r="H4329" s="11" t="s">
        <v>152</v>
      </c>
      <c r="I4329" s="11" t="s">
        <v>608</v>
      </c>
      <c r="J4329" s="11" t="s">
        <v>99</v>
      </c>
      <c r="K4329" s="11" t="s">
        <v>67</v>
      </c>
      <c r="L4329" s="11" t="s">
        <v>108</v>
      </c>
      <c r="M4329" s="11" t="s">
        <v>101</v>
      </c>
      <c r="N4329" s="11">
        <v>1</v>
      </c>
      <c r="O4329" s="11">
        <v>2019</v>
      </c>
      <c r="P4329" s="11" t="s">
        <v>154</v>
      </c>
      <c r="Q4329" s="11" t="s">
        <v>154</v>
      </c>
      <c r="R4329" s="11" t="s">
        <v>259</v>
      </c>
      <c r="S4329" s="11" t="s">
        <v>104</v>
      </c>
      <c r="T4329" s="11">
        <v>33</v>
      </c>
      <c r="U4329" s="11" t="str">
        <f>IF(ISERROR(VLOOKUP(I4329,'BACK INFO'!F:F,1,0)),IF(ISERROR(VLOOKUP(I4329,'BACK INFO'!H:H,1,0)),K4329,'BACK INFO'!$H$1),'BACK INFO'!$G$1)</f>
        <v>ANITA M. HOPKINS</v>
      </c>
    </row>
    <row r="4330" spans="1:21" s="11" customFormat="1" x14ac:dyDescent="0.35">
      <c r="A4330" s="11" t="s">
        <v>94</v>
      </c>
      <c r="B4330" s="11">
        <v>2019</v>
      </c>
      <c r="C4330" s="11">
        <v>5</v>
      </c>
      <c r="D4330" s="11" t="s">
        <v>95</v>
      </c>
      <c r="E4330" s="11" t="s">
        <v>96</v>
      </c>
      <c r="F4330" s="11" t="s">
        <v>700</v>
      </c>
      <c r="G4330" s="11" t="s">
        <v>259</v>
      </c>
      <c r="H4330" s="11" t="s">
        <v>152</v>
      </c>
      <c r="I4330" s="11" t="s">
        <v>556</v>
      </c>
      <c r="J4330" s="11" t="s">
        <v>99</v>
      </c>
      <c r="K4330" s="11" t="s">
        <v>71</v>
      </c>
      <c r="L4330" s="11" t="s">
        <v>159</v>
      </c>
      <c r="M4330" s="11" t="s">
        <v>101</v>
      </c>
      <c r="N4330" s="11">
        <v>7</v>
      </c>
      <c r="O4330" s="11">
        <v>2019</v>
      </c>
      <c r="P4330" s="11" t="s">
        <v>154</v>
      </c>
      <c r="Q4330" s="11" t="s">
        <v>154</v>
      </c>
      <c r="R4330" s="11" t="s">
        <v>259</v>
      </c>
      <c r="S4330" s="11" t="s">
        <v>104</v>
      </c>
      <c r="T4330" s="11">
        <v>295</v>
      </c>
      <c r="U4330" s="11" t="str">
        <f>IF(ISERROR(VLOOKUP(I4330,'BACK INFO'!F:F,1,0)),IF(ISERROR(VLOOKUP(I4330,'BACK INFO'!H:H,1,0)),K4330,'BACK INFO'!$H$1),'BACK INFO'!$G$1)</f>
        <v>HOLLY SALES INC.</v>
      </c>
    </row>
    <row r="4331" spans="1:21" s="11" customFormat="1" x14ac:dyDescent="0.35">
      <c r="A4331" s="11" t="s">
        <v>94</v>
      </c>
      <c r="B4331" s="11">
        <v>2019</v>
      </c>
      <c r="C4331" s="11">
        <v>5</v>
      </c>
      <c r="D4331" s="11" t="s">
        <v>95</v>
      </c>
      <c r="E4331" s="11" t="s">
        <v>96</v>
      </c>
      <c r="F4331" s="11" t="s">
        <v>700</v>
      </c>
      <c r="G4331" s="11" t="s">
        <v>259</v>
      </c>
      <c r="H4331" s="11" t="s">
        <v>152</v>
      </c>
      <c r="I4331" s="11" t="s">
        <v>636</v>
      </c>
      <c r="J4331" s="11" t="s">
        <v>99</v>
      </c>
      <c r="K4331" s="11" t="s">
        <v>67</v>
      </c>
      <c r="L4331" s="11" t="s">
        <v>108</v>
      </c>
      <c r="M4331" s="11" t="s">
        <v>101</v>
      </c>
      <c r="N4331" s="11">
        <v>4</v>
      </c>
      <c r="O4331" s="11">
        <v>2019</v>
      </c>
      <c r="P4331" s="11" t="s">
        <v>154</v>
      </c>
      <c r="Q4331" s="11" t="s">
        <v>154</v>
      </c>
      <c r="R4331" s="11" t="s">
        <v>259</v>
      </c>
      <c r="S4331" s="11" t="s">
        <v>104</v>
      </c>
      <c r="T4331" s="11">
        <v>156</v>
      </c>
      <c r="U4331" s="11" t="str">
        <f>IF(ISERROR(VLOOKUP(I4331,'BACK INFO'!F:F,1,0)),IF(ISERROR(VLOOKUP(I4331,'BACK INFO'!H:H,1,0)),K4331,'BACK INFO'!$H$1),'BACK INFO'!$G$1)</f>
        <v>ANITA M. HOPKINS</v>
      </c>
    </row>
    <row r="4332" spans="1:21" s="11" customFormat="1" x14ac:dyDescent="0.35">
      <c r="A4332" s="11" t="s">
        <v>94</v>
      </c>
      <c r="B4332" s="11">
        <v>2019</v>
      </c>
      <c r="C4332" s="11">
        <v>5</v>
      </c>
      <c r="D4332" s="11" t="s">
        <v>95</v>
      </c>
      <c r="E4332" s="11" t="s">
        <v>96</v>
      </c>
      <c r="F4332" s="11" t="s">
        <v>700</v>
      </c>
      <c r="G4332" s="11" t="s">
        <v>259</v>
      </c>
      <c r="H4332" s="11" t="s">
        <v>152</v>
      </c>
      <c r="I4332" s="11" t="s">
        <v>644</v>
      </c>
      <c r="J4332" s="11" t="s">
        <v>99</v>
      </c>
      <c r="K4332" s="11" t="s">
        <v>71</v>
      </c>
      <c r="L4332" s="11" t="s">
        <v>159</v>
      </c>
      <c r="M4332" s="11" t="s">
        <v>101</v>
      </c>
      <c r="N4332" s="11">
        <v>11</v>
      </c>
      <c r="O4332" s="11">
        <v>2019</v>
      </c>
      <c r="P4332" s="11" t="s">
        <v>154</v>
      </c>
      <c r="Q4332" s="11" t="s">
        <v>154</v>
      </c>
      <c r="R4332" s="11" t="s">
        <v>259</v>
      </c>
      <c r="S4332" s="11" t="s">
        <v>104</v>
      </c>
      <c r="T4332" s="11">
        <v>490</v>
      </c>
      <c r="U4332" s="11" t="str">
        <f>IF(ISERROR(VLOOKUP(I4332,'BACK INFO'!F:F,1,0)),IF(ISERROR(VLOOKUP(I4332,'BACK INFO'!H:H,1,0)),K4332,'BACK INFO'!$H$1),'BACK INFO'!$G$1)</f>
        <v>HOLLY SALES INC.</v>
      </c>
    </row>
    <row r="4333" spans="1:21" s="11" customFormat="1" x14ac:dyDescent="0.35">
      <c r="A4333" s="11" t="s">
        <v>94</v>
      </c>
      <c r="B4333" s="11">
        <v>2019</v>
      </c>
      <c r="C4333" s="11">
        <v>5</v>
      </c>
      <c r="D4333" s="11" t="s">
        <v>95</v>
      </c>
      <c r="E4333" s="11" t="s">
        <v>96</v>
      </c>
      <c r="F4333" s="11" t="s">
        <v>700</v>
      </c>
      <c r="G4333" s="11" t="s">
        <v>259</v>
      </c>
      <c r="H4333" s="11" t="s">
        <v>152</v>
      </c>
      <c r="I4333" s="11" t="s">
        <v>180</v>
      </c>
      <c r="J4333" s="11" t="s">
        <v>99</v>
      </c>
      <c r="K4333" s="11" t="s">
        <v>71</v>
      </c>
      <c r="L4333" s="11" t="s">
        <v>169</v>
      </c>
      <c r="M4333" s="11" t="s">
        <v>101</v>
      </c>
      <c r="N4333" s="11">
        <v>5</v>
      </c>
      <c r="O4333" s="11">
        <v>2019</v>
      </c>
      <c r="P4333" s="11" t="s">
        <v>154</v>
      </c>
      <c r="Q4333" s="11" t="s">
        <v>154</v>
      </c>
      <c r="R4333" s="11" t="s">
        <v>259</v>
      </c>
      <c r="S4333" s="11" t="s">
        <v>104</v>
      </c>
      <c r="T4333" s="11">
        <v>205</v>
      </c>
      <c r="U4333" s="11" t="str">
        <f>IF(ISERROR(VLOOKUP(I4333,'BACK INFO'!F:F,1,0)),IF(ISERROR(VLOOKUP(I4333,'BACK INFO'!H:H,1,0)),K4333,'BACK INFO'!$H$1),'BACK INFO'!$G$1)</f>
        <v>HOLLY SALES INC.</v>
      </c>
    </row>
    <row r="4334" spans="1:21" s="11" customFormat="1" x14ac:dyDescent="0.35">
      <c r="A4334" s="11" t="s">
        <v>94</v>
      </c>
      <c r="B4334" s="11">
        <v>2019</v>
      </c>
      <c r="C4334" s="11">
        <v>5</v>
      </c>
      <c r="D4334" s="11" t="s">
        <v>95</v>
      </c>
      <c r="E4334" s="11" t="s">
        <v>96</v>
      </c>
      <c r="F4334" s="11" t="s">
        <v>700</v>
      </c>
      <c r="G4334" s="11" t="s">
        <v>259</v>
      </c>
      <c r="H4334" s="11" t="s">
        <v>152</v>
      </c>
      <c r="I4334" s="11" t="s">
        <v>557</v>
      </c>
      <c r="J4334" s="11" t="s">
        <v>99</v>
      </c>
      <c r="K4334" s="11" t="s">
        <v>71</v>
      </c>
      <c r="L4334" s="11" t="s">
        <v>285</v>
      </c>
      <c r="M4334" s="11" t="s">
        <v>101</v>
      </c>
      <c r="N4334" s="11">
        <v>3</v>
      </c>
      <c r="O4334" s="11">
        <v>2019</v>
      </c>
      <c r="P4334" s="11" t="s">
        <v>154</v>
      </c>
      <c r="Q4334" s="11" t="s">
        <v>154</v>
      </c>
      <c r="R4334" s="11" t="s">
        <v>259</v>
      </c>
      <c r="S4334" s="11" t="s">
        <v>104</v>
      </c>
      <c r="T4334" s="11">
        <v>109</v>
      </c>
      <c r="U4334" s="11" t="str">
        <f>IF(ISERROR(VLOOKUP(I4334,'BACK INFO'!F:F,1,0)),IF(ISERROR(VLOOKUP(I4334,'BACK INFO'!H:H,1,0)),K4334,'BACK INFO'!$H$1),'BACK INFO'!$G$1)</f>
        <v>HOLLY SALES INC.</v>
      </c>
    </row>
    <row r="4335" spans="1:21" s="11" customFormat="1" x14ac:dyDescent="0.35">
      <c r="A4335" s="11" t="s">
        <v>94</v>
      </c>
      <c r="B4335" s="11">
        <v>2019</v>
      </c>
      <c r="C4335" s="11">
        <v>5</v>
      </c>
      <c r="D4335" s="11" t="s">
        <v>95</v>
      </c>
      <c r="E4335" s="11" t="s">
        <v>96</v>
      </c>
      <c r="F4335" s="11" t="s">
        <v>700</v>
      </c>
      <c r="G4335" s="11" t="s">
        <v>259</v>
      </c>
      <c r="H4335" s="11" t="s">
        <v>152</v>
      </c>
      <c r="I4335" s="11" t="s">
        <v>650</v>
      </c>
      <c r="J4335" s="11" t="s">
        <v>99</v>
      </c>
      <c r="K4335" s="11" t="s">
        <v>67</v>
      </c>
      <c r="L4335" s="11" t="s">
        <v>116</v>
      </c>
      <c r="M4335" s="11" t="s">
        <v>101</v>
      </c>
      <c r="N4335" s="11">
        <v>6</v>
      </c>
      <c r="O4335" s="11">
        <v>2019</v>
      </c>
      <c r="P4335" s="11" t="s">
        <v>154</v>
      </c>
      <c r="Q4335" s="11" t="s">
        <v>154</v>
      </c>
      <c r="R4335" s="11" t="s">
        <v>259</v>
      </c>
      <c r="S4335" s="11" t="s">
        <v>104</v>
      </c>
      <c r="T4335" s="11">
        <v>279</v>
      </c>
      <c r="U4335" s="11" t="str">
        <f>IF(ISERROR(VLOOKUP(I4335,'BACK INFO'!F:F,1,0)),IF(ISERROR(VLOOKUP(I4335,'BACK INFO'!H:H,1,0)),K4335,'BACK INFO'!$H$1),'BACK INFO'!$G$1)</f>
        <v>ANITA M. HOPKINS</v>
      </c>
    </row>
    <row r="4336" spans="1:21" s="11" customFormat="1" x14ac:dyDescent="0.35">
      <c r="A4336" s="11" t="s">
        <v>94</v>
      </c>
      <c r="B4336" s="11">
        <v>2019</v>
      </c>
      <c r="C4336" s="11">
        <v>5</v>
      </c>
      <c r="D4336" s="11" t="s">
        <v>95</v>
      </c>
      <c r="E4336" s="11" t="s">
        <v>96</v>
      </c>
      <c r="F4336" s="11" t="s">
        <v>700</v>
      </c>
      <c r="G4336" s="11" t="s">
        <v>259</v>
      </c>
      <c r="H4336" s="11" t="s">
        <v>152</v>
      </c>
      <c r="I4336" s="11" t="s">
        <v>217</v>
      </c>
      <c r="J4336" s="11" t="s">
        <v>99</v>
      </c>
      <c r="K4336" s="11" t="s">
        <v>75</v>
      </c>
      <c r="L4336" s="11" t="s">
        <v>146</v>
      </c>
      <c r="M4336" s="11" t="s">
        <v>101</v>
      </c>
      <c r="N4336" s="11">
        <v>9</v>
      </c>
      <c r="O4336" s="11">
        <v>2019</v>
      </c>
      <c r="P4336" s="11" t="s">
        <v>154</v>
      </c>
      <c r="Q4336" s="11" t="s">
        <v>154</v>
      </c>
      <c r="R4336" s="11" t="s">
        <v>259</v>
      </c>
      <c r="S4336" s="11" t="s">
        <v>104</v>
      </c>
      <c r="T4336" s="11">
        <v>417</v>
      </c>
      <c r="U4336" s="11" t="str">
        <f>IF(ISERROR(VLOOKUP(I4336,'BACK INFO'!F:F,1,0)),IF(ISERROR(VLOOKUP(I4336,'BACK INFO'!H:H,1,0)),K4336,'BACK INFO'!$H$1),'BACK INFO'!$G$1)</f>
        <v>LAURA BONG</v>
      </c>
    </row>
    <row r="4337" spans="1:21" s="11" customFormat="1" x14ac:dyDescent="0.35">
      <c r="A4337" s="11" t="s">
        <v>94</v>
      </c>
      <c r="B4337" s="11">
        <v>2019</v>
      </c>
      <c r="C4337" s="11">
        <v>5</v>
      </c>
      <c r="D4337" s="11" t="s">
        <v>95</v>
      </c>
      <c r="E4337" s="11" t="s">
        <v>96</v>
      </c>
      <c r="F4337" s="11" t="s">
        <v>700</v>
      </c>
      <c r="G4337" s="11" t="s">
        <v>259</v>
      </c>
      <c r="H4337" s="11" t="s">
        <v>152</v>
      </c>
      <c r="I4337" s="11" t="s">
        <v>340</v>
      </c>
      <c r="J4337" s="11" t="s">
        <v>99</v>
      </c>
      <c r="K4337" s="11" t="s">
        <v>74</v>
      </c>
      <c r="L4337" s="11" t="s">
        <v>199</v>
      </c>
      <c r="M4337" s="11" t="s">
        <v>101</v>
      </c>
      <c r="N4337" s="11">
        <v>6</v>
      </c>
      <c r="O4337" s="11">
        <v>2019</v>
      </c>
      <c r="P4337" s="11" t="s">
        <v>154</v>
      </c>
      <c r="Q4337" s="11" t="s">
        <v>154</v>
      </c>
      <c r="R4337" s="11" t="s">
        <v>259</v>
      </c>
      <c r="S4337" s="11" t="s">
        <v>104</v>
      </c>
      <c r="T4337" s="11">
        <v>276</v>
      </c>
      <c r="U4337" s="11" t="str">
        <f>IF(ISERROR(VLOOKUP(I4337,'BACK INFO'!F:F,1,0)),IF(ISERROR(VLOOKUP(I4337,'BACK INFO'!H:H,1,0)),K4337,'BACK INFO'!$H$1),'BACK INFO'!$G$1)</f>
        <v>DENISE ARNETT</v>
      </c>
    </row>
    <row r="4338" spans="1:21" s="11" customFormat="1" x14ac:dyDescent="0.35">
      <c r="A4338" s="11" t="s">
        <v>94</v>
      </c>
      <c r="B4338" s="11">
        <v>2019</v>
      </c>
      <c r="C4338" s="11">
        <v>5</v>
      </c>
      <c r="D4338" s="11" t="s">
        <v>95</v>
      </c>
      <c r="E4338" s="11" t="s">
        <v>96</v>
      </c>
      <c r="F4338" s="11" t="s">
        <v>700</v>
      </c>
      <c r="G4338" s="11" t="s">
        <v>259</v>
      </c>
      <c r="H4338" s="11" t="s">
        <v>152</v>
      </c>
      <c r="I4338" s="11" t="s">
        <v>386</v>
      </c>
      <c r="J4338" s="11" t="s">
        <v>99</v>
      </c>
      <c r="K4338" s="11" t="s">
        <v>72</v>
      </c>
      <c r="L4338" s="11" t="s">
        <v>114</v>
      </c>
      <c r="M4338" s="11" t="s">
        <v>101</v>
      </c>
      <c r="N4338" s="11">
        <v>9</v>
      </c>
      <c r="O4338" s="11">
        <v>2019</v>
      </c>
      <c r="P4338" s="11" t="s">
        <v>154</v>
      </c>
      <c r="Q4338" s="11" t="s">
        <v>154</v>
      </c>
      <c r="R4338" s="11" t="s">
        <v>259</v>
      </c>
      <c r="S4338" s="11" t="s">
        <v>104</v>
      </c>
      <c r="T4338" s="11">
        <v>408</v>
      </c>
      <c r="U4338" s="11" t="str">
        <f>IF(ISERROR(VLOOKUP(I4338,'BACK INFO'!F:F,1,0)),IF(ISERROR(VLOOKUP(I4338,'BACK INFO'!H:H,1,0)),K4338,'BACK INFO'!$H$1),'BACK INFO'!$G$1)</f>
        <v>BILL MILLER AND COMPANY</v>
      </c>
    </row>
    <row r="4339" spans="1:21" s="11" customFormat="1" x14ac:dyDescent="0.35">
      <c r="A4339" s="11" t="s">
        <v>94</v>
      </c>
      <c r="B4339" s="11">
        <v>2019</v>
      </c>
      <c r="C4339" s="11">
        <v>5</v>
      </c>
      <c r="D4339" s="11" t="s">
        <v>95</v>
      </c>
      <c r="E4339" s="11" t="s">
        <v>96</v>
      </c>
      <c r="F4339" s="11" t="s">
        <v>700</v>
      </c>
      <c r="G4339" s="11" t="s">
        <v>259</v>
      </c>
      <c r="H4339" s="11" t="s">
        <v>152</v>
      </c>
      <c r="I4339" s="11" t="s">
        <v>514</v>
      </c>
      <c r="J4339" s="11" t="s">
        <v>99</v>
      </c>
      <c r="K4339" s="11" t="s">
        <v>72</v>
      </c>
      <c r="L4339" s="11" t="s">
        <v>114</v>
      </c>
      <c r="M4339" s="11" t="s">
        <v>101</v>
      </c>
      <c r="N4339" s="11">
        <v>1</v>
      </c>
      <c r="O4339" s="11">
        <v>2019</v>
      </c>
      <c r="P4339" s="11" t="s">
        <v>154</v>
      </c>
      <c r="Q4339" s="11" t="s">
        <v>154</v>
      </c>
      <c r="R4339" s="11" t="s">
        <v>259</v>
      </c>
      <c r="S4339" s="11" t="s">
        <v>104</v>
      </c>
      <c r="T4339" s="11">
        <v>33</v>
      </c>
      <c r="U4339" s="11" t="str">
        <f>IF(ISERROR(VLOOKUP(I4339,'BACK INFO'!F:F,1,0)),IF(ISERROR(VLOOKUP(I4339,'BACK INFO'!H:H,1,0)),K4339,'BACK INFO'!$H$1),'BACK INFO'!$G$1)</f>
        <v>BILL MILLER AND COMPANY</v>
      </c>
    </row>
    <row r="4340" spans="1:21" s="11" customFormat="1" x14ac:dyDescent="0.35">
      <c r="A4340" s="11" t="s">
        <v>94</v>
      </c>
      <c r="B4340" s="11">
        <v>2019</v>
      </c>
      <c r="C4340" s="11">
        <v>5</v>
      </c>
      <c r="D4340" s="11" t="s">
        <v>95</v>
      </c>
      <c r="E4340" s="11" t="s">
        <v>96</v>
      </c>
      <c r="F4340" s="11" t="s">
        <v>700</v>
      </c>
      <c r="G4340" s="11" t="s">
        <v>259</v>
      </c>
      <c r="H4340" s="11" t="s">
        <v>152</v>
      </c>
      <c r="I4340" s="11" t="s">
        <v>64</v>
      </c>
      <c r="J4340" s="11" t="s">
        <v>99</v>
      </c>
      <c r="K4340" s="11" t="s">
        <v>54</v>
      </c>
      <c r="L4340" s="11" t="s">
        <v>165</v>
      </c>
      <c r="M4340" s="11" t="s">
        <v>101</v>
      </c>
      <c r="N4340" s="11">
        <v>65</v>
      </c>
      <c r="O4340" s="11">
        <v>2019</v>
      </c>
      <c r="P4340" s="11" t="s">
        <v>154</v>
      </c>
      <c r="Q4340" s="11" t="s">
        <v>154</v>
      </c>
      <c r="R4340" s="11" t="s">
        <v>259</v>
      </c>
      <c r="S4340" s="11" t="s">
        <v>104</v>
      </c>
      <c r="T4340" s="11">
        <v>2613.6</v>
      </c>
      <c r="U4340" s="11" t="str">
        <f>IF(ISERROR(VLOOKUP(I4340,'BACK INFO'!F:F,1,0)),IF(ISERROR(VLOOKUP(I4340,'BACK INFO'!H:H,1,0)),K4340,'BACK INFO'!$H$1),'BACK INFO'!$G$1)</f>
        <v>PAIGE ALYSE STRAUGHAN</v>
      </c>
    </row>
    <row r="4341" spans="1:21" s="11" customFormat="1" x14ac:dyDescent="0.35">
      <c r="A4341" s="11" t="s">
        <v>94</v>
      </c>
      <c r="B4341" s="11">
        <v>2019</v>
      </c>
      <c r="C4341" s="11">
        <v>5</v>
      </c>
      <c r="D4341" s="11" t="s">
        <v>95</v>
      </c>
      <c r="E4341" s="11" t="s">
        <v>96</v>
      </c>
      <c r="F4341" s="11" t="s">
        <v>700</v>
      </c>
      <c r="G4341" s="11" t="s">
        <v>259</v>
      </c>
      <c r="H4341" s="11" t="s">
        <v>152</v>
      </c>
      <c r="I4341" s="11" t="s">
        <v>603</v>
      </c>
      <c r="J4341" s="11" t="s">
        <v>99</v>
      </c>
      <c r="K4341" s="11" t="s">
        <v>75</v>
      </c>
      <c r="L4341" s="11" t="s">
        <v>131</v>
      </c>
      <c r="M4341" s="11" t="s">
        <v>101</v>
      </c>
      <c r="N4341" s="11">
        <v>7</v>
      </c>
      <c r="O4341" s="11">
        <v>2019</v>
      </c>
      <c r="P4341" s="11" t="s">
        <v>154</v>
      </c>
      <c r="Q4341" s="11" t="s">
        <v>154</v>
      </c>
      <c r="R4341" s="11" t="s">
        <v>259</v>
      </c>
      <c r="S4341" s="11" t="s">
        <v>104</v>
      </c>
      <c r="T4341" s="11">
        <v>366</v>
      </c>
      <c r="U4341" s="11" t="str">
        <f>IF(ISERROR(VLOOKUP(I4341,'BACK INFO'!F:F,1,0)),IF(ISERROR(VLOOKUP(I4341,'BACK INFO'!H:H,1,0)),K4341,'BACK INFO'!$H$1),'BACK INFO'!$G$1)</f>
        <v>LAURA BONG</v>
      </c>
    </row>
    <row r="4342" spans="1:21" s="11" customFormat="1" x14ac:dyDescent="0.35">
      <c r="A4342" s="11" t="s">
        <v>94</v>
      </c>
      <c r="B4342" s="11">
        <v>2019</v>
      </c>
      <c r="C4342" s="11">
        <v>5</v>
      </c>
      <c r="D4342" s="11" t="s">
        <v>95</v>
      </c>
      <c r="E4342" s="11" t="s">
        <v>96</v>
      </c>
      <c r="F4342" s="11" t="s">
        <v>700</v>
      </c>
      <c r="G4342" s="11" t="s">
        <v>259</v>
      </c>
      <c r="H4342" s="11" t="s">
        <v>152</v>
      </c>
      <c r="I4342" s="11" t="s">
        <v>653</v>
      </c>
      <c r="J4342" s="11" t="s">
        <v>99</v>
      </c>
      <c r="K4342" s="11" t="s">
        <v>67</v>
      </c>
      <c r="L4342" s="11" t="s">
        <v>135</v>
      </c>
      <c r="M4342" s="11" t="s">
        <v>101</v>
      </c>
      <c r="N4342" s="11">
        <v>10</v>
      </c>
      <c r="O4342" s="11">
        <v>2019</v>
      </c>
      <c r="P4342" s="11" t="s">
        <v>154</v>
      </c>
      <c r="Q4342" s="11" t="s">
        <v>154</v>
      </c>
      <c r="R4342" s="11" t="s">
        <v>259</v>
      </c>
      <c r="S4342" s="11" t="s">
        <v>104</v>
      </c>
      <c r="T4342" s="11">
        <v>467</v>
      </c>
      <c r="U4342" s="11" t="str">
        <f>IF(ISERROR(VLOOKUP(I4342,'BACK INFO'!F:F,1,0)),IF(ISERROR(VLOOKUP(I4342,'BACK INFO'!H:H,1,0)),K4342,'BACK INFO'!$H$1),'BACK INFO'!$G$1)</f>
        <v>ANITA M. HOPKINS</v>
      </c>
    </row>
    <row r="4343" spans="1:21" s="11" customFormat="1" x14ac:dyDescent="0.35">
      <c r="A4343" s="11" t="s">
        <v>94</v>
      </c>
      <c r="B4343" s="11">
        <v>2019</v>
      </c>
      <c r="C4343" s="11">
        <v>5</v>
      </c>
      <c r="D4343" s="11" t="s">
        <v>95</v>
      </c>
      <c r="E4343" s="11" t="s">
        <v>96</v>
      </c>
      <c r="F4343" s="11" t="s">
        <v>700</v>
      </c>
      <c r="G4343" s="11" t="s">
        <v>259</v>
      </c>
      <c r="H4343" s="11" t="s">
        <v>152</v>
      </c>
      <c r="I4343" s="11" t="s">
        <v>651</v>
      </c>
      <c r="J4343" s="11" t="s">
        <v>99</v>
      </c>
      <c r="K4343" s="11" t="s">
        <v>71</v>
      </c>
      <c r="L4343" s="11" t="s">
        <v>164</v>
      </c>
      <c r="M4343" s="11" t="s">
        <v>101</v>
      </c>
      <c r="N4343" s="11">
        <v>3</v>
      </c>
      <c r="O4343" s="11">
        <v>2019</v>
      </c>
      <c r="P4343" s="11" t="s">
        <v>154</v>
      </c>
      <c r="Q4343" s="11" t="s">
        <v>154</v>
      </c>
      <c r="R4343" s="11" t="s">
        <v>259</v>
      </c>
      <c r="S4343" s="11" t="s">
        <v>104</v>
      </c>
      <c r="T4343" s="11">
        <v>156</v>
      </c>
      <c r="U4343" s="11" t="str">
        <f>IF(ISERROR(VLOOKUP(I4343,'BACK INFO'!F:F,1,0)),IF(ISERROR(VLOOKUP(I4343,'BACK INFO'!H:H,1,0)),K4343,'BACK INFO'!$H$1),'BACK INFO'!$G$1)</f>
        <v>HOLLY SALES INC.</v>
      </c>
    </row>
    <row r="4344" spans="1:21" s="11" customFormat="1" x14ac:dyDescent="0.35">
      <c r="A4344" s="11" t="s">
        <v>94</v>
      </c>
      <c r="B4344" s="11">
        <v>2019</v>
      </c>
      <c r="C4344" s="11">
        <v>5</v>
      </c>
      <c r="D4344" s="11" t="s">
        <v>95</v>
      </c>
      <c r="E4344" s="11" t="s">
        <v>96</v>
      </c>
      <c r="F4344" s="11" t="s">
        <v>700</v>
      </c>
      <c r="G4344" s="11" t="s">
        <v>259</v>
      </c>
      <c r="H4344" s="11" t="s">
        <v>152</v>
      </c>
      <c r="I4344" s="11" t="s">
        <v>652</v>
      </c>
      <c r="J4344" s="11" t="s">
        <v>99</v>
      </c>
      <c r="K4344" s="11" t="s">
        <v>73</v>
      </c>
      <c r="L4344" s="11" t="s">
        <v>127</v>
      </c>
      <c r="M4344" s="11" t="s">
        <v>101</v>
      </c>
      <c r="N4344" s="11">
        <v>4</v>
      </c>
      <c r="O4344" s="11">
        <v>2019</v>
      </c>
      <c r="P4344" s="11" t="s">
        <v>154</v>
      </c>
      <c r="Q4344" s="11" t="s">
        <v>154</v>
      </c>
      <c r="R4344" s="11" t="s">
        <v>259</v>
      </c>
      <c r="S4344" s="11" t="s">
        <v>104</v>
      </c>
      <c r="T4344" s="11">
        <v>195</v>
      </c>
      <c r="U4344" s="11" t="str">
        <f>IF(ISERROR(VLOOKUP(I4344,'BACK INFO'!F:F,1,0)),IF(ISERROR(VLOOKUP(I4344,'BACK INFO'!H:H,1,0)),K4344,'BACK INFO'!$H$1),'BACK INFO'!$G$1)</f>
        <v>PHYLLIS POSNER</v>
      </c>
    </row>
    <row r="4345" spans="1:21" s="11" customFormat="1" x14ac:dyDescent="0.35">
      <c r="A4345" s="11" t="s">
        <v>94</v>
      </c>
      <c r="B4345" s="11">
        <v>2019</v>
      </c>
      <c r="C4345" s="11">
        <v>5</v>
      </c>
      <c r="D4345" s="11" t="s">
        <v>95</v>
      </c>
      <c r="E4345" s="11" t="s">
        <v>96</v>
      </c>
      <c r="F4345" s="11" t="s">
        <v>700</v>
      </c>
      <c r="G4345" s="11" t="s">
        <v>307</v>
      </c>
      <c r="H4345" s="11" t="s">
        <v>98</v>
      </c>
      <c r="I4345" s="11" t="s">
        <v>115</v>
      </c>
      <c r="J4345" s="11" t="s">
        <v>99</v>
      </c>
      <c r="K4345" s="11" t="s">
        <v>67</v>
      </c>
      <c r="L4345" s="11" t="s">
        <v>116</v>
      </c>
      <c r="M4345" s="11" t="s">
        <v>101</v>
      </c>
      <c r="N4345" s="11">
        <v>3</v>
      </c>
      <c r="O4345" s="11">
        <v>0</v>
      </c>
      <c r="P4345" s="11" t="s">
        <v>103</v>
      </c>
      <c r="Q4345" s="11" t="s">
        <v>103</v>
      </c>
      <c r="R4345" s="11" t="s">
        <v>103</v>
      </c>
      <c r="S4345" s="11" t="s">
        <v>104</v>
      </c>
      <c r="T4345" s="11">
        <v>159</v>
      </c>
      <c r="U4345" s="11" t="str">
        <f>IF(ISERROR(VLOOKUP(I4345,'BACK INFO'!F:F,1,0)),IF(ISERROR(VLOOKUP(I4345,'BACK INFO'!H:H,1,0)),K4345,'BACK INFO'!$H$1),'BACK INFO'!$G$1)</f>
        <v>ANITA M. HOPKINS</v>
      </c>
    </row>
    <row r="4346" spans="1:21" s="11" customFormat="1" x14ac:dyDescent="0.35">
      <c r="A4346" s="11" t="s">
        <v>94</v>
      </c>
      <c r="B4346" s="11">
        <v>2019</v>
      </c>
      <c r="C4346" s="11">
        <v>5</v>
      </c>
      <c r="D4346" s="11" t="s">
        <v>95</v>
      </c>
      <c r="E4346" s="11" t="s">
        <v>96</v>
      </c>
      <c r="F4346" s="11" t="s">
        <v>700</v>
      </c>
      <c r="G4346" s="11" t="s">
        <v>307</v>
      </c>
      <c r="H4346" s="11" t="s">
        <v>152</v>
      </c>
      <c r="I4346" s="11" t="s">
        <v>115</v>
      </c>
      <c r="J4346" s="11" t="s">
        <v>99</v>
      </c>
      <c r="K4346" s="11" t="s">
        <v>67</v>
      </c>
      <c r="L4346" s="11" t="s">
        <v>116</v>
      </c>
      <c r="M4346" s="11" t="s">
        <v>101</v>
      </c>
      <c r="N4346" s="11">
        <v>1</v>
      </c>
      <c r="O4346" s="11">
        <v>0</v>
      </c>
      <c r="P4346" s="11" t="s">
        <v>103</v>
      </c>
      <c r="Q4346" s="11" t="s">
        <v>103</v>
      </c>
      <c r="R4346" s="11" t="s">
        <v>103</v>
      </c>
      <c r="S4346" s="11" t="s">
        <v>104</v>
      </c>
      <c r="T4346" s="11">
        <v>80</v>
      </c>
      <c r="U4346" s="11" t="str">
        <f>IF(ISERROR(VLOOKUP(I4346,'BACK INFO'!F:F,1,0)),IF(ISERROR(VLOOKUP(I4346,'BACK INFO'!H:H,1,0)),K4346,'BACK INFO'!$H$1),'BACK INFO'!$G$1)</f>
        <v>ANITA M. HOPKINS</v>
      </c>
    </row>
    <row r="4347" spans="1:21" s="11" customFormat="1" x14ac:dyDescent="0.35">
      <c r="A4347" s="11" t="s">
        <v>94</v>
      </c>
      <c r="B4347" s="11">
        <v>2019</v>
      </c>
      <c r="C4347" s="11">
        <v>5</v>
      </c>
      <c r="D4347" s="11" t="s">
        <v>95</v>
      </c>
      <c r="E4347" s="11" t="s">
        <v>96</v>
      </c>
      <c r="F4347" s="11" t="s">
        <v>700</v>
      </c>
      <c r="G4347" s="11" t="s">
        <v>488</v>
      </c>
      <c r="H4347" s="11" t="s">
        <v>106</v>
      </c>
      <c r="I4347" s="11" t="s">
        <v>233</v>
      </c>
      <c r="J4347" s="11" t="s">
        <v>99</v>
      </c>
      <c r="K4347" s="11" t="s">
        <v>67</v>
      </c>
      <c r="L4347" s="11" t="s">
        <v>234</v>
      </c>
      <c r="M4347" s="11" t="s">
        <v>101</v>
      </c>
      <c r="N4347" s="11">
        <v>72</v>
      </c>
      <c r="O4347" s="11">
        <v>2019</v>
      </c>
      <c r="P4347" s="11" t="s">
        <v>193</v>
      </c>
      <c r="Q4347" s="11" t="s">
        <v>193</v>
      </c>
      <c r="R4347" s="11" t="s">
        <v>488</v>
      </c>
      <c r="S4347" s="11" t="s">
        <v>104</v>
      </c>
      <c r="T4347" s="11">
        <v>720</v>
      </c>
      <c r="U4347" s="11" t="str">
        <f>IF(ISERROR(VLOOKUP(I4347,'BACK INFO'!F:F,1,0)),IF(ISERROR(VLOOKUP(I4347,'BACK INFO'!H:H,1,0)),K4347,'BACK INFO'!$H$1),'BACK INFO'!$G$1)</f>
        <v>ANITA M. HOPKINS</v>
      </c>
    </row>
    <row r="4348" spans="1:21" s="11" customFormat="1" x14ac:dyDescent="0.35">
      <c r="A4348" s="11" t="s">
        <v>94</v>
      </c>
      <c r="B4348" s="11">
        <v>2019</v>
      </c>
      <c r="C4348" s="11">
        <v>5</v>
      </c>
      <c r="D4348" s="11" t="s">
        <v>95</v>
      </c>
      <c r="E4348" s="11" t="s">
        <v>96</v>
      </c>
      <c r="F4348" s="11" t="s">
        <v>700</v>
      </c>
      <c r="G4348" s="11" t="s">
        <v>488</v>
      </c>
      <c r="H4348" s="11" t="s">
        <v>110</v>
      </c>
      <c r="I4348" s="11" t="s">
        <v>233</v>
      </c>
      <c r="J4348" s="11" t="s">
        <v>99</v>
      </c>
      <c r="K4348" s="11" t="s">
        <v>67</v>
      </c>
      <c r="L4348" s="11" t="s">
        <v>234</v>
      </c>
      <c r="M4348" s="11" t="s">
        <v>101</v>
      </c>
      <c r="N4348" s="11">
        <v>10</v>
      </c>
      <c r="O4348" s="11">
        <v>2019</v>
      </c>
      <c r="P4348" s="11" t="s">
        <v>193</v>
      </c>
      <c r="Q4348" s="11" t="s">
        <v>193</v>
      </c>
      <c r="R4348" s="11" t="s">
        <v>488</v>
      </c>
      <c r="S4348" s="11" t="s">
        <v>104</v>
      </c>
      <c r="T4348" s="11">
        <v>360</v>
      </c>
      <c r="U4348" s="11" t="str">
        <f>IF(ISERROR(VLOOKUP(I4348,'BACK INFO'!F:F,1,0)),IF(ISERROR(VLOOKUP(I4348,'BACK INFO'!H:H,1,0)),K4348,'BACK INFO'!$H$1),'BACK INFO'!$G$1)</f>
        <v>ANITA M. HOPKINS</v>
      </c>
    </row>
    <row r="4349" spans="1:21" s="11" customFormat="1" x14ac:dyDescent="0.35">
      <c r="A4349" s="11" t="s">
        <v>94</v>
      </c>
      <c r="B4349" s="11">
        <v>2019</v>
      </c>
      <c r="C4349" s="11">
        <v>5</v>
      </c>
      <c r="D4349" s="11" t="s">
        <v>95</v>
      </c>
      <c r="E4349" s="11" t="s">
        <v>96</v>
      </c>
      <c r="F4349" s="11" t="s">
        <v>700</v>
      </c>
      <c r="G4349" s="11" t="s">
        <v>488</v>
      </c>
      <c r="H4349" s="11" t="s">
        <v>110</v>
      </c>
      <c r="I4349" s="11" t="s">
        <v>654</v>
      </c>
      <c r="J4349" s="11" t="s">
        <v>99</v>
      </c>
      <c r="K4349" s="11" t="s">
        <v>67</v>
      </c>
      <c r="L4349" s="11" t="s">
        <v>133</v>
      </c>
      <c r="M4349" s="11" t="s">
        <v>101</v>
      </c>
      <c r="N4349" s="11">
        <v>35</v>
      </c>
      <c r="O4349" s="11">
        <v>2019</v>
      </c>
      <c r="P4349" s="11" t="s">
        <v>193</v>
      </c>
      <c r="Q4349" s="11" t="s">
        <v>193</v>
      </c>
      <c r="R4349" s="11" t="s">
        <v>488</v>
      </c>
      <c r="S4349" s="11" t="s">
        <v>104</v>
      </c>
      <c r="T4349" s="11">
        <v>1012</v>
      </c>
      <c r="U4349" s="11" t="str">
        <f>IF(ISERROR(VLOOKUP(I4349,'BACK INFO'!F:F,1,0)),IF(ISERROR(VLOOKUP(I4349,'BACK INFO'!H:H,1,0)),K4349,'BACK INFO'!$H$1),'BACK INFO'!$G$1)</f>
        <v>ANITA M. HOPKINS</v>
      </c>
    </row>
    <row r="4350" spans="1:21" s="11" customFormat="1" x14ac:dyDescent="0.35">
      <c r="A4350" s="11" t="s">
        <v>94</v>
      </c>
      <c r="B4350" s="11">
        <v>2019</v>
      </c>
      <c r="C4350" s="11">
        <v>5</v>
      </c>
      <c r="D4350" s="11" t="s">
        <v>95</v>
      </c>
      <c r="E4350" s="11" t="s">
        <v>96</v>
      </c>
      <c r="F4350" s="11" t="s">
        <v>700</v>
      </c>
      <c r="G4350" s="11" t="s">
        <v>488</v>
      </c>
      <c r="H4350" s="11" t="s">
        <v>110</v>
      </c>
      <c r="I4350" s="11" t="s">
        <v>655</v>
      </c>
      <c r="J4350" s="11" t="s">
        <v>99</v>
      </c>
      <c r="K4350" s="11" t="s">
        <v>76</v>
      </c>
      <c r="L4350" s="11" t="s">
        <v>127</v>
      </c>
      <c r="M4350" s="11" t="s">
        <v>101</v>
      </c>
      <c r="N4350" s="11">
        <v>54</v>
      </c>
      <c r="O4350" s="11">
        <v>2019</v>
      </c>
      <c r="P4350" s="11" t="s">
        <v>193</v>
      </c>
      <c r="Q4350" s="11" t="s">
        <v>193</v>
      </c>
      <c r="R4350" s="11" t="s">
        <v>488</v>
      </c>
      <c r="S4350" s="11" t="s">
        <v>104</v>
      </c>
      <c r="T4350" s="11">
        <v>1710</v>
      </c>
      <c r="U4350" s="11" t="str">
        <f>IF(ISERROR(VLOOKUP(I4350,'BACK INFO'!F:F,1,0)),IF(ISERROR(VLOOKUP(I4350,'BACK INFO'!H:H,1,0)),K4350,'BACK INFO'!$H$1),'BACK INFO'!$G$1)</f>
        <v>MIE MANNICHE</v>
      </c>
    </row>
    <row r="4351" spans="1:21" s="11" customFormat="1" x14ac:dyDescent="0.35">
      <c r="A4351" s="11" t="s">
        <v>94</v>
      </c>
      <c r="B4351" s="11">
        <v>2019</v>
      </c>
      <c r="C4351" s="11">
        <v>5</v>
      </c>
      <c r="D4351" s="11" t="s">
        <v>95</v>
      </c>
      <c r="E4351" s="11" t="s">
        <v>96</v>
      </c>
      <c r="F4351" s="11" t="s">
        <v>700</v>
      </c>
      <c r="G4351" s="11" t="s">
        <v>537</v>
      </c>
      <c r="H4351" s="11" t="s">
        <v>98</v>
      </c>
      <c r="I4351" s="11" t="s">
        <v>60</v>
      </c>
      <c r="J4351" s="11" t="s">
        <v>99</v>
      </c>
      <c r="K4351" s="11" t="s">
        <v>54</v>
      </c>
      <c r="L4351" s="11" t="s">
        <v>100</v>
      </c>
      <c r="M4351" s="11" t="s">
        <v>101</v>
      </c>
      <c r="N4351" s="11">
        <v>1789</v>
      </c>
      <c r="O4351" s="11">
        <v>0</v>
      </c>
      <c r="P4351" s="11" t="s">
        <v>103</v>
      </c>
      <c r="Q4351" s="11" t="s">
        <v>103</v>
      </c>
      <c r="R4351" s="11" t="s">
        <v>103</v>
      </c>
      <c r="S4351" s="11" t="s">
        <v>104</v>
      </c>
      <c r="T4351" s="11">
        <v>48372.5</v>
      </c>
      <c r="U4351" s="11" t="str">
        <f>IF(ISERROR(VLOOKUP(I4351,'BACK INFO'!F:F,1,0)),IF(ISERROR(VLOOKUP(I4351,'BACK INFO'!H:H,1,0)),K4351,'BACK INFO'!$H$1),'BACK INFO'!$G$1)</f>
        <v>PAIGE ALYSE STRAUGHAN</v>
      </c>
    </row>
    <row r="4352" spans="1:21" s="11" customFormat="1" x14ac:dyDescent="0.35">
      <c r="A4352" s="11" t="s">
        <v>94</v>
      </c>
      <c r="B4352" s="11">
        <v>2019</v>
      </c>
      <c r="C4352" s="11">
        <v>5</v>
      </c>
      <c r="D4352" s="11" t="s">
        <v>95</v>
      </c>
      <c r="E4352" s="11" t="s">
        <v>96</v>
      </c>
      <c r="F4352" s="11" t="s">
        <v>700</v>
      </c>
      <c r="G4352" s="11" t="s">
        <v>537</v>
      </c>
      <c r="H4352" s="11" t="s">
        <v>98</v>
      </c>
      <c r="I4352" s="11" t="s">
        <v>63</v>
      </c>
      <c r="J4352" s="11" t="s">
        <v>99</v>
      </c>
      <c r="K4352" s="11" t="s">
        <v>54</v>
      </c>
      <c r="L4352" s="11" t="s">
        <v>129</v>
      </c>
      <c r="M4352" s="11" t="s">
        <v>122</v>
      </c>
      <c r="N4352" s="11">
        <v>170</v>
      </c>
      <c r="O4352" s="11">
        <v>0</v>
      </c>
      <c r="P4352" s="11" t="s">
        <v>103</v>
      </c>
      <c r="Q4352" s="11" t="s">
        <v>103</v>
      </c>
      <c r="R4352" s="11" t="s">
        <v>103</v>
      </c>
      <c r="S4352" s="11" t="s">
        <v>104</v>
      </c>
      <c r="T4352" s="11">
        <v>4529.4000000000005</v>
      </c>
      <c r="U4352" s="11" t="str">
        <f>IF(ISERROR(VLOOKUP(I4352,'BACK INFO'!F:F,1,0)),IF(ISERROR(VLOOKUP(I4352,'BACK INFO'!H:H,1,0)),K4352,'BACK INFO'!$H$1),'BACK INFO'!$G$1)</f>
        <v>PAIGE ALYSE STRAUGHAN</v>
      </c>
    </row>
    <row r="4353" spans="1:21" s="11" customFormat="1" x14ac:dyDescent="0.35">
      <c r="A4353" s="11" t="s">
        <v>94</v>
      </c>
      <c r="B4353" s="11">
        <v>2019</v>
      </c>
      <c r="C4353" s="11">
        <v>5</v>
      </c>
      <c r="D4353" s="11" t="s">
        <v>95</v>
      </c>
      <c r="E4353" s="11" t="s">
        <v>96</v>
      </c>
      <c r="F4353" s="11" t="s">
        <v>700</v>
      </c>
      <c r="G4353" s="11" t="s">
        <v>569</v>
      </c>
      <c r="H4353" s="11" t="s">
        <v>98</v>
      </c>
      <c r="I4353" s="11" t="s">
        <v>442</v>
      </c>
      <c r="J4353" s="11" t="s">
        <v>99</v>
      </c>
      <c r="K4353" s="11" t="s">
        <v>75</v>
      </c>
      <c r="L4353" s="11" t="s">
        <v>131</v>
      </c>
      <c r="M4353" s="11" t="s">
        <v>101</v>
      </c>
      <c r="N4353" s="11">
        <v>24</v>
      </c>
      <c r="O4353" s="11">
        <v>2019</v>
      </c>
      <c r="P4353" s="11" t="s">
        <v>102</v>
      </c>
      <c r="Q4353" s="11" t="s">
        <v>102</v>
      </c>
      <c r="R4353" s="11" t="s">
        <v>569</v>
      </c>
      <c r="S4353" s="11" t="s">
        <v>104</v>
      </c>
      <c r="T4353" s="11">
        <v>702</v>
      </c>
      <c r="U4353" s="11" t="str">
        <f>IF(ISERROR(VLOOKUP(I4353,'BACK INFO'!F:F,1,0)),IF(ISERROR(VLOOKUP(I4353,'BACK INFO'!H:H,1,0)),K4353,'BACK INFO'!$H$1),'BACK INFO'!$G$1)</f>
        <v>LAURA BONG</v>
      </c>
    </row>
    <row r="4354" spans="1:21" s="11" customFormat="1" x14ac:dyDescent="0.35">
      <c r="A4354" s="11" t="s">
        <v>94</v>
      </c>
      <c r="B4354" s="11">
        <v>2019</v>
      </c>
      <c r="C4354" s="11">
        <v>5</v>
      </c>
      <c r="D4354" s="11" t="s">
        <v>95</v>
      </c>
      <c r="E4354" s="11" t="s">
        <v>96</v>
      </c>
      <c r="F4354" s="11" t="s">
        <v>700</v>
      </c>
      <c r="G4354" s="11" t="s">
        <v>569</v>
      </c>
      <c r="H4354" s="11" t="s">
        <v>98</v>
      </c>
      <c r="I4354" s="11" t="s">
        <v>697</v>
      </c>
      <c r="J4354" s="11" t="s">
        <v>99</v>
      </c>
      <c r="K4354" s="11" t="s">
        <v>74</v>
      </c>
      <c r="L4354" s="11" t="s">
        <v>262</v>
      </c>
      <c r="M4354" s="11" t="s">
        <v>101</v>
      </c>
      <c r="N4354" s="11">
        <v>31</v>
      </c>
      <c r="O4354" s="11">
        <v>2019</v>
      </c>
      <c r="P4354" s="11" t="s">
        <v>102</v>
      </c>
      <c r="Q4354" s="11" t="s">
        <v>102</v>
      </c>
      <c r="R4354" s="11" t="s">
        <v>569</v>
      </c>
      <c r="S4354" s="11" t="s">
        <v>104</v>
      </c>
      <c r="T4354" s="11">
        <v>1025</v>
      </c>
      <c r="U4354" s="11" t="str">
        <f>IF(ISERROR(VLOOKUP(I4354,'BACK INFO'!F:F,1,0)),IF(ISERROR(VLOOKUP(I4354,'BACK INFO'!H:H,1,0)),K4354,'BACK INFO'!$H$1),'BACK INFO'!$G$1)</f>
        <v>DENISE ARNETT</v>
      </c>
    </row>
    <row r="4355" spans="1:21" s="11" customFormat="1" x14ac:dyDescent="0.35">
      <c r="A4355" s="11" t="s">
        <v>94</v>
      </c>
      <c r="B4355" s="11">
        <v>2019</v>
      </c>
      <c r="C4355" s="11">
        <v>5</v>
      </c>
      <c r="D4355" s="11" t="s">
        <v>95</v>
      </c>
      <c r="E4355" s="11" t="s">
        <v>96</v>
      </c>
      <c r="F4355" s="11" t="s">
        <v>700</v>
      </c>
      <c r="G4355" s="11" t="s">
        <v>569</v>
      </c>
      <c r="H4355" s="11" t="s">
        <v>98</v>
      </c>
      <c r="I4355" s="11" t="s">
        <v>686</v>
      </c>
      <c r="J4355" s="11" t="s">
        <v>99</v>
      </c>
      <c r="K4355" s="11" t="s">
        <v>54</v>
      </c>
      <c r="L4355" s="11" t="s">
        <v>100</v>
      </c>
      <c r="M4355" s="11" t="s">
        <v>101</v>
      </c>
      <c r="N4355" s="11">
        <v>758</v>
      </c>
      <c r="O4355" s="11">
        <v>2019</v>
      </c>
      <c r="P4355" s="11" t="s">
        <v>102</v>
      </c>
      <c r="Q4355" s="11" t="s">
        <v>102</v>
      </c>
      <c r="R4355" s="11" t="s">
        <v>569</v>
      </c>
      <c r="S4355" s="11" t="s">
        <v>104</v>
      </c>
      <c r="T4355" s="11">
        <v>18942.760000000013</v>
      </c>
      <c r="U4355" s="11" t="str">
        <f>IF(ISERROR(VLOOKUP(I4355,'BACK INFO'!F:F,1,0)),IF(ISERROR(VLOOKUP(I4355,'BACK INFO'!H:H,1,0)),K4355,'BACK INFO'!$H$1),'BACK INFO'!$G$1)</f>
        <v>PAIGE ALYSE STRAUGHAN</v>
      </c>
    </row>
    <row r="4356" spans="1:21" s="11" customFormat="1" x14ac:dyDescent="0.35">
      <c r="A4356" s="11" t="s">
        <v>94</v>
      </c>
      <c r="B4356" s="11">
        <v>2019</v>
      </c>
      <c r="C4356" s="11">
        <v>5</v>
      </c>
      <c r="D4356" s="11" t="s">
        <v>95</v>
      </c>
      <c r="E4356" s="11" t="s">
        <v>96</v>
      </c>
      <c r="F4356" s="11" t="s">
        <v>700</v>
      </c>
      <c r="G4356" s="11" t="s">
        <v>569</v>
      </c>
      <c r="H4356" s="11" t="s">
        <v>98</v>
      </c>
      <c r="I4356" s="11" t="s">
        <v>243</v>
      </c>
      <c r="J4356" s="11" t="s">
        <v>99</v>
      </c>
      <c r="K4356" s="11" t="s">
        <v>70</v>
      </c>
      <c r="L4356" s="11" t="s">
        <v>157</v>
      </c>
      <c r="M4356" s="11" t="s">
        <v>101</v>
      </c>
      <c r="N4356" s="11">
        <v>86</v>
      </c>
      <c r="O4356" s="11">
        <v>2019</v>
      </c>
      <c r="P4356" s="11" t="s">
        <v>102</v>
      </c>
      <c r="Q4356" s="11" t="s">
        <v>102</v>
      </c>
      <c r="R4356" s="11" t="s">
        <v>569</v>
      </c>
      <c r="S4356" s="11" t="s">
        <v>104</v>
      </c>
      <c r="T4356" s="11">
        <v>2771</v>
      </c>
      <c r="U4356" s="11" t="str">
        <f>IF(ISERROR(VLOOKUP(I4356,'BACK INFO'!F:F,1,0)),IF(ISERROR(VLOOKUP(I4356,'BACK INFO'!H:H,1,0)),K4356,'BACK INFO'!$H$1),'BACK INFO'!$G$1)</f>
        <v>JUDITH ANN DEAL</v>
      </c>
    </row>
    <row r="4357" spans="1:21" s="11" customFormat="1" x14ac:dyDescent="0.35">
      <c r="A4357" s="11" t="s">
        <v>94</v>
      </c>
      <c r="B4357" s="11">
        <v>2019</v>
      </c>
      <c r="C4357" s="11">
        <v>5</v>
      </c>
      <c r="D4357" s="11" t="s">
        <v>95</v>
      </c>
      <c r="E4357" s="11" t="s">
        <v>96</v>
      </c>
      <c r="F4357" s="11" t="s">
        <v>700</v>
      </c>
      <c r="G4357" s="11" t="s">
        <v>569</v>
      </c>
      <c r="H4357" s="11" t="s">
        <v>98</v>
      </c>
      <c r="I4357" s="11" t="s">
        <v>158</v>
      </c>
      <c r="J4357" s="11" t="s">
        <v>99</v>
      </c>
      <c r="K4357" s="11" t="s">
        <v>67</v>
      </c>
      <c r="L4357" s="11" t="s">
        <v>159</v>
      </c>
      <c r="M4357" s="11" t="s">
        <v>101</v>
      </c>
      <c r="N4357" s="11">
        <v>90</v>
      </c>
      <c r="O4357" s="11">
        <v>2019</v>
      </c>
      <c r="P4357" s="11" t="s">
        <v>102</v>
      </c>
      <c r="Q4357" s="11" t="s">
        <v>102</v>
      </c>
      <c r="R4357" s="11" t="s">
        <v>569</v>
      </c>
      <c r="S4357" s="11" t="s">
        <v>104</v>
      </c>
      <c r="T4357" s="11">
        <v>2566.7999999999997</v>
      </c>
      <c r="U4357" s="11" t="str">
        <f>IF(ISERROR(VLOOKUP(I4357,'BACK INFO'!F:F,1,0)),IF(ISERROR(VLOOKUP(I4357,'BACK INFO'!H:H,1,0)),K4357,'BACK INFO'!$H$1),'BACK INFO'!$G$1)</f>
        <v>ANITA M. HOPKINS</v>
      </c>
    </row>
    <row r="4358" spans="1:21" s="11" customFormat="1" x14ac:dyDescent="0.35">
      <c r="A4358" s="11" t="s">
        <v>94</v>
      </c>
      <c r="B4358" s="11">
        <v>2019</v>
      </c>
      <c r="C4358" s="11">
        <v>5</v>
      </c>
      <c r="D4358" s="11" t="s">
        <v>95</v>
      </c>
      <c r="E4358" s="11" t="s">
        <v>96</v>
      </c>
      <c r="F4358" s="11" t="s">
        <v>700</v>
      </c>
      <c r="G4358" s="11" t="s">
        <v>569</v>
      </c>
      <c r="H4358" s="11" t="s">
        <v>98</v>
      </c>
      <c r="I4358" s="11" t="s">
        <v>356</v>
      </c>
      <c r="J4358" s="11" t="s">
        <v>99</v>
      </c>
      <c r="K4358" s="11" t="s">
        <v>75</v>
      </c>
      <c r="L4358" s="11" t="s">
        <v>273</v>
      </c>
      <c r="M4358" s="11" t="s">
        <v>101</v>
      </c>
      <c r="N4358" s="11">
        <v>22</v>
      </c>
      <c r="O4358" s="11">
        <v>2019</v>
      </c>
      <c r="P4358" s="11" t="s">
        <v>102</v>
      </c>
      <c r="Q4358" s="11" t="s">
        <v>102</v>
      </c>
      <c r="R4358" s="11" t="s">
        <v>569</v>
      </c>
      <c r="S4358" s="11" t="s">
        <v>104</v>
      </c>
      <c r="T4358" s="11">
        <v>651</v>
      </c>
      <c r="U4358" s="11" t="str">
        <f>IF(ISERROR(VLOOKUP(I4358,'BACK INFO'!F:F,1,0)),IF(ISERROR(VLOOKUP(I4358,'BACK INFO'!H:H,1,0)),K4358,'BACK INFO'!$H$1),'BACK INFO'!$G$1)</f>
        <v>LAURA BONG</v>
      </c>
    </row>
    <row r="4359" spans="1:21" s="11" customFormat="1" x14ac:dyDescent="0.35">
      <c r="A4359" s="11" t="s">
        <v>94</v>
      </c>
      <c r="B4359" s="11">
        <v>2019</v>
      </c>
      <c r="C4359" s="11">
        <v>5</v>
      </c>
      <c r="D4359" s="11" t="s">
        <v>95</v>
      </c>
      <c r="E4359" s="11" t="s">
        <v>96</v>
      </c>
      <c r="F4359" s="11" t="s">
        <v>700</v>
      </c>
      <c r="G4359" s="11" t="s">
        <v>569</v>
      </c>
      <c r="H4359" s="11" t="s">
        <v>98</v>
      </c>
      <c r="I4359" s="11" t="s">
        <v>277</v>
      </c>
      <c r="J4359" s="11" t="s">
        <v>99</v>
      </c>
      <c r="K4359" s="11" t="s">
        <v>67</v>
      </c>
      <c r="L4359" s="11" t="s">
        <v>133</v>
      </c>
      <c r="M4359" s="11" t="s">
        <v>101</v>
      </c>
      <c r="N4359" s="11">
        <v>54</v>
      </c>
      <c r="O4359" s="11">
        <v>2019</v>
      </c>
      <c r="P4359" s="11" t="s">
        <v>102</v>
      </c>
      <c r="Q4359" s="11" t="s">
        <v>102</v>
      </c>
      <c r="R4359" s="11" t="s">
        <v>569</v>
      </c>
      <c r="S4359" s="11" t="s">
        <v>104</v>
      </c>
      <c r="T4359" s="11">
        <v>1668</v>
      </c>
      <c r="U4359" s="11" t="str">
        <f>IF(ISERROR(VLOOKUP(I4359,'BACK INFO'!F:F,1,0)),IF(ISERROR(VLOOKUP(I4359,'BACK INFO'!H:H,1,0)),K4359,'BACK INFO'!$H$1),'BACK INFO'!$G$1)</f>
        <v>ANITA M. HOPKINS</v>
      </c>
    </row>
    <row r="4360" spans="1:21" s="11" customFormat="1" x14ac:dyDescent="0.35">
      <c r="A4360" s="11" t="s">
        <v>94</v>
      </c>
      <c r="B4360" s="11">
        <v>2019</v>
      </c>
      <c r="C4360" s="11">
        <v>5</v>
      </c>
      <c r="D4360" s="11" t="s">
        <v>95</v>
      </c>
      <c r="E4360" s="11" t="s">
        <v>96</v>
      </c>
      <c r="F4360" s="11" t="s">
        <v>700</v>
      </c>
      <c r="G4360" s="11" t="s">
        <v>569</v>
      </c>
      <c r="H4360" s="11" t="s">
        <v>98</v>
      </c>
      <c r="I4360" s="11" t="s">
        <v>189</v>
      </c>
      <c r="J4360" s="11" t="s">
        <v>99</v>
      </c>
      <c r="K4360" s="11" t="s">
        <v>73</v>
      </c>
      <c r="L4360" s="11" t="s">
        <v>127</v>
      </c>
      <c r="M4360" s="11" t="s">
        <v>101</v>
      </c>
      <c r="N4360" s="11">
        <v>600</v>
      </c>
      <c r="O4360" s="11">
        <v>2019</v>
      </c>
      <c r="P4360" s="11" t="s">
        <v>102</v>
      </c>
      <c r="Q4360" s="11" t="s">
        <v>102</v>
      </c>
      <c r="R4360" s="11" t="s">
        <v>569</v>
      </c>
      <c r="S4360" s="11" t="s">
        <v>104</v>
      </c>
      <c r="T4360" s="11">
        <v>15551.36</v>
      </c>
      <c r="U4360" s="11" t="str">
        <f>IF(ISERROR(VLOOKUP(I4360,'BACK INFO'!F:F,1,0)),IF(ISERROR(VLOOKUP(I4360,'BACK INFO'!H:H,1,0)),K4360,'BACK INFO'!$H$1),'BACK INFO'!$G$1)</f>
        <v>PHYLLIS POSNER</v>
      </c>
    </row>
    <row r="4361" spans="1:21" s="11" customFormat="1" x14ac:dyDescent="0.35">
      <c r="A4361" s="11" t="s">
        <v>94</v>
      </c>
      <c r="B4361" s="11">
        <v>2019</v>
      </c>
      <c r="C4361" s="11">
        <v>5</v>
      </c>
      <c r="D4361" s="11" t="s">
        <v>95</v>
      </c>
      <c r="E4361" s="11" t="s">
        <v>96</v>
      </c>
      <c r="F4361" s="11" t="s">
        <v>700</v>
      </c>
      <c r="G4361" s="11" t="s">
        <v>569</v>
      </c>
      <c r="H4361" s="11" t="s">
        <v>98</v>
      </c>
      <c r="I4361" s="11" t="s">
        <v>244</v>
      </c>
      <c r="J4361" s="11" t="s">
        <v>99</v>
      </c>
      <c r="K4361" s="11" t="s">
        <v>245</v>
      </c>
      <c r="L4361" s="11" t="s">
        <v>246</v>
      </c>
      <c r="M4361" s="11" t="s">
        <v>246</v>
      </c>
      <c r="N4361" s="11">
        <v>15</v>
      </c>
      <c r="O4361" s="11">
        <v>2019</v>
      </c>
      <c r="P4361" s="11" t="s">
        <v>102</v>
      </c>
      <c r="Q4361" s="11" t="s">
        <v>102</v>
      </c>
      <c r="R4361" s="11" t="s">
        <v>569</v>
      </c>
      <c r="S4361" s="11" t="s">
        <v>104</v>
      </c>
      <c r="T4361" s="11">
        <v>474</v>
      </c>
      <c r="U4361" s="11" t="str">
        <f>IF(ISERROR(VLOOKUP(I4361,'BACK INFO'!F:F,1,0)),IF(ISERROR(VLOOKUP(I4361,'BACK INFO'!H:H,1,0)),K4361,'BACK INFO'!$H$1),'BACK INFO'!$G$1)</f>
        <v>JULIUS ORTIZ MALDONADO</v>
      </c>
    </row>
    <row r="4362" spans="1:21" s="11" customFormat="1" x14ac:dyDescent="0.35">
      <c r="A4362" s="11" t="s">
        <v>94</v>
      </c>
      <c r="B4362" s="11">
        <v>2019</v>
      </c>
      <c r="C4362" s="11">
        <v>5</v>
      </c>
      <c r="D4362" s="11" t="s">
        <v>95</v>
      </c>
      <c r="E4362" s="11" t="s">
        <v>96</v>
      </c>
      <c r="F4362" s="11" t="s">
        <v>700</v>
      </c>
      <c r="G4362" s="11" t="s">
        <v>569</v>
      </c>
      <c r="H4362" s="11" t="s">
        <v>98</v>
      </c>
      <c r="I4362" s="11" t="s">
        <v>284</v>
      </c>
      <c r="J4362" s="11" t="s">
        <v>99</v>
      </c>
      <c r="K4362" s="11" t="s">
        <v>70</v>
      </c>
      <c r="L4362" s="11" t="s">
        <v>157</v>
      </c>
      <c r="M4362" s="11" t="s">
        <v>101</v>
      </c>
      <c r="N4362" s="11">
        <v>40</v>
      </c>
      <c r="O4362" s="11">
        <v>2019</v>
      </c>
      <c r="P4362" s="11" t="s">
        <v>102</v>
      </c>
      <c r="Q4362" s="11" t="s">
        <v>102</v>
      </c>
      <c r="R4362" s="11" t="s">
        <v>569</v>
      </c>
      <c r="S4362" s="11" t="s">
        <v>104</v>
      </c>
      <c r="T4362" s="11">
        <v>1364</v>
      </c>
      <c r="U4362" s="11" t="str">
        <f>IF(ISERROR(VLOOKUP(I4362,'BACK INFO'!F:F,1,0)),IF(ISERROR(VLOOKUP(I4362,'BACK INFO'!H:H,1,0)),K4362,'BACK INFO'!$H$1),'BACK INFO'!$G$1)</f>
        <v>JUDITH ANN DEAL</v>
      </c>
    </row>
    <row r="4363" spans="1:21" s="11" customFormat="1" x14ac:dyDescent="0.35">
      <c r="A4363" s="11" t="s">
        <v>94</v>
      </c>
      <c r="B4363" s="11">
        <v>2019</v>
      </c>
      <c r="C4363" s="11">
        <v>5</v>
      </c>
      <c r="D4363" s="11" t="s">
        <v>95</v>
      </c>
      <c r="E4363" s="11" t="s">
        <v>96</v>
      </c>
      <c r="F4363" s="11" t="s">
        <v>700</v>
      </c>
      <c r="G4363" s="11" t="s">
        <v>569</v>
      </c>
      <c r="H4363" s="11" t="s">
        <v>98</v>
      </c>
      <c r="I4363" s="11" t="s">
        <v>362</v>
      </c>
      <c r="J4363" s="11" t="s">
        <v>99</v>
      </c>
      <c r="K4363" s="11" t="s">
        <v>76</v>
      </c>
      <c r="L4363" s="11" t="s">
        <v>127</v>
      </c>
      <c r="M4363" s="11" t="s">
        <v>101</v>
      </c>
      <c r="N4363" s="11">
        <v>92</v>
      </c>
      <c r="O4363" s="11">
        <v>2019</v>
      </c>
      <c r="P4363" s="11" t="s">
        <v>102</v>
      </c>
      <c r="Q4363" s="11" t="s">
        <v>102</v>
      </c>
      <c r="R4363" s="11" t="s">
        <v>569</v>
      </c>
      <c r="S4363" s="11" t="s">
        <v>104</v>
      </c>
      <c r="T4363" s="11">
        <v>3191</v>
      </c>
      <c r="U4363" s="11" t="str">
        <f>IF(ISERROR(VLOOKUP(I4363,'BACK INFO'!F:F,1,0)),IF(ISERROR(VLOOKUP(I4363,'BACK INFO'!H:H,1,0)),K4363,'BACK INFO'!$H$1),'BACK INFO'!$G$1)</f>
        <v>MIE MANNICHE</v>
      </c>
    </row>
    <row r="4364" spans="1:21" s="11" customFormat="1" x14ac:dyDescent="0.35">
      <c r="A4364" s="11" t="s">
        <v>94</v>
      </c>
      <c r="B4364" s="11">
        <v>2019</v>
      </c>
      <c r="C4364" s="11">
        <v>5</v>
      </c>
      <c r="D4364" s="11" t="s">
        <v>95</v>
      </c>
      <c r="E4364" s="11" t="s">
        <v>96</v>
      </c>
      <c r="F4364" s="11" t="s">
        <v>700</v>
      </c>
      <c r="G4364" s="11" t="s">
        <v>569</v>
      </c>
      <c r="H4364" s="11" t="s">
        <v>98</v>
      </c>
      <c r="I4364" s="11" t="s">
        <v>304</v>
      </c>
      <c r="J4364" s="11" t="s">
        <v>99</v>
      </c>
      <c r="K4364" s="11" t="s">
        <v>67</v>
      </c>
      <c r="L4364" s="11" t="s">
        <v>135</v>
      </c>
      <c r="M4364" s="11" t="s">
        <v>101</v>
      </c>
      <c r="N4364" s="11">
        <v>36</v>
      </c>
      <c r="O4364" s="11">
        <v>2019</v>
      </c>
      <c r="P4364" s="11" t="s">
        <v>102</v>
      </c>
      <c r="Q4364" s="11" t="s">
        <v>102</v>
      </c>
      <c r="R4364" s="11" t="s">
        <v>569</v>
      </c>
      <c r="S4364" s="11" t="s">
        <v>104</v>
      </c>
      <c r="T4364" s="11">
        <v>1056</v>
      </c>
      <c r="U4364" s="11" t="str">
        <f>IF(ISERROR(VLOOKUP(I4364,'BACK INFO'!F:F,1,0)),IF(ISERROR(VLOOKUP(I4364,'BACK INFO'!H:H,1,0)),K4364,'BACK INFO'!$H$1),'BACK INFO'!$G$1)</f>
        <v>ANITA M. HOPKINS</v>
      </c>
    </row>
    <row r="4365" spans="1:21" s="11" customFormat="1" x14ac:dyDescent="0.35">
      <c r="A4365" s="11" t="s">
        <v>94</v>
      </c>
      <c r="B4365" s="11">
        <v>2019</v>
      </c>
      <c r="C4365" s="11">
        <v>5</v>
      </c>
      <c r="D4365" s="11" t="s">
        <v>95</v>
      </c>
      <c r="E4365" s="11" t="s">
        <v>96</v>
      </c>
      <c r="F4365" s="11" t="s">
        <v>700</v>
      </c>
      <c r="G4365" s="11" t="s">
        <v>569</v>
      </c>
      <c r="H4365" s="11" t="s">
        <v>98</v>
      </c>
      <c r="I4365" s="11" t="s">
        <v>161</v>
      </c>
      <c r="J4365" s="11" t="s">
        <v>99</v>
      </c>
      <c r="K4365" s="11" t="s">
        <v>70</v>
      </c>
      <c r="L4365" s="11" t="s">
        <v>157</v>
      </c>
      <c r="M4365" s="11" t="s">
        <v>101</v>
      </c>
      <c r="N4365" s="11">
        <v>539</v>
      </c>
      <c r="O4365" s="11">
        <v>2019</v>
      </c>
      <c r="P4365" s="11" t="s">
        <v>102</v>
      </c>
      <c r="Q4365" s="11" t="s">
        <v>102</v>
      </c>
      <c r="R4365" s="11" t="s">
        <v>569</v>
      </c>
      <c r="S4365" s="11" t="s">
        <v>104</v>
      </c>
      <c r="T4365" s="11">
        <v>16578.72</v>
      </c>
      <c r="U4365" s="11" t="str">
        <f>IF(ISERROR(VLOOKUP(I4365,'BACK INFO'!F:F,1,0)),IF(ISERROR(VLOOKUP(I4365,'BACK INFO'!H:H,1,0)),K4365,'BACK INFO'!$H$1),'BACK INFO'!$G$1)</f>
        <v>JUDITH ANN DEAL</v>
      </c>
    </row>
    <row r="4366" spans="1:21" s="11" customFormat="1" x14ac:dyDescent="0.35">
      <c r="A4366" s="11" t="s">
        <v>94</v>
      </c>
      <c r="B4366" s="11">
        <v>2019</v>
      </c>
      <c r="C4366" s="11">
        <v>5</v>
      </c>
      <c r="D4366" s="11" t="s">
        <v>95</v>
      </c>
      <c r="E4366" s="11" t="s">
        <v>96</v>
      </c>
      <c r="F4366" s="11" t="s">
        <v>700</v>
      </c>
      <c r="G4366" s="11" t="s">
        <v>569</v>
      </c>
      <c r="H4366" s="11" t="s">
        <v>98</v>
      </c>
      <c r="I4366" s="11" t="s">
        <v>456</v>
      </c>
      <c r="J4366" s="11" t="s">
        <v>99</v>
      </c>
      <c r="K4366" s="11" t="s">
        <v>67</v>
      </c>
      <c r="L4366" s="11" t="s">
        <v>173</v>
      </c>
      <c r="M4366" s="11" t="s">
        <v>101</v>
      </c>
      <c r="N4366" s="11">
        <v>26</v>
      </c>
      <c r="O4366" s="11">
        <v>2019</v>
      </c>
      <c r="P4366" s="11" t="s">
        <v>102</v>
      </c>
      <c r="Q4366" s="11" t="s">
        <v>102</v>
      </c>
      <c r="R4366" s="11" t="s">
        <v>569</v>
      </c>
      <c r="S4366" s="11" t="s">
        <v>104</v>
      </c>
      <c r="T4366" s="11">
        <v>752</v>
      </c>
      <c r="U4366" s="11" t="str">
        <f>IF(ISERROR(VLOOKUP(I4366,'BACK INFO'!F:F,1,0)),IF(ISERROR(VLOOKUP(I4366,'BACK INFO'!H:H,1,0)),K4366,'BACK INFO'!$H$1),'BACK INFO'!$G$1)</f>
        <v>ANITA M. HOPKINS</v>
      </c>
    </row>
    <row r="4367" spans="1:21" s="11" customFormat="1" x14ac:dyDescent="0.35">
      <c r="A4367" s="11" t="s">
        <v>94</v>
      </c>
      <c r="B4367" s="11">
        <v>2019</v>
      </c>
      <c r="C4367" s="11">
        <v>5</v>
      </c>
      <c r="D4367" s="11" t="s">
        <v>95</v>
      </c>
      <c r="E4367" s="11" t="s">
        <v>96</v>
      </c>
      <c r="F4367" s="11" t="s">
        <v>700</v>
      </c>
      <c r="G4367" s="11" t="s">
        <v>569</v>
      </c>
      <c r="H4367" s="11" t="s">
        <v>98</v>
      </c>
      <c r="I4367" s="11" t="s">
        <v>406</v>
      </c>
      <c r="J4367" s="11" t="s">
        <v>99</v>
      </c>
      <c r="K4367" s="11" t="s">
        <v>71</v>
      </c>
      <c r="L4367" s="11" t="s">
        <v>164</v>
      </c>
      <c r="M4367" s="11" t="s">
        <v>101</v>
      </c>
      <c r="N4367" s="11">
        <v>24</v>
      </c>
      <c r="O4367" s="11">
        <v>2019</v>
      </c>
      <c r="P4367" s="11" t="s">
        <v>102</v>
      </c>
      <c r="Q4367" s="11" t="s">
        <v>102</v>
      </c>
      <c r="R4367" s="11" t="s">
        <v>569</v>
      </c>
      <c r="S4367" s="11" t="s">
        <v>104</v>
      </c>
      <c r="T4367" s="11">
        <v>839</v>
      </c>
      <c r="U4367" s="11" t="str">
        <f>IF(ISERROR(VLOOKUP(I4367,'BACK INFO'!F:F,1,0)),IF(ISERROR(VLOOKUP(I4367,'BACK INFO'!H:H,1,0)),K4367,'BACK INFO'!$H$1),'BACK INFO'!$G$1)</f>
        <v>HOLLY SALES INC.</v>
      </c>
    </row>
    <row r="4368" spans="1:21" s="11" customFormat="1" x14ac:dyDescent="0.35">
      <c r="A4368" s="11" t="s">
        <v>94</v>
      </c>
      <c r="B4368" s="11">
        <v>2019</v>
      </c>
      <c r="C4368" s="11">
        <v>5</v>
      </c>
      <c r="D4368" s="11" t="s">
        <v>95</v>
      </c>
      <c r="E4368" s="11" t="s">
        <v>96</v>
      </c>
      <c r="F4368" s="11" t="s">
        <v>700</v>
      </c>
      <c r="G4368" s="11" t="s">
        <v>569</v>
      </c>
      <c r="H4368" s="11" t="s">
        <v>98</v>
      </c>
      <c r="I4368" s="11" t="s">
        <v>541</v>
      </c>
      <c r="J4368" s="11" t="s">
        <v>99</v>
      </c>
      <c r="K4368" s="11" t="s">
        <v>67</v>
      </c>
      <c r="L4368" s="11" t="s">
        <v>135</v>
      </c>
      <c r="M4368" s="11" t="s">
        <v>101</v>
      </c>
      <c r="N4368" s="11">
        <v>48</v>
      </c>
      <c r="O4368" s="11">
        <v>2019</v>
      </c>
      <c r="P4368" s="11" t="s">
        <v>102</v>
      </c>
      <c r="Q4368" s="11" t="s">
        <v>102</v>
      </c>
      <c r="R4368" s="11" t="s">
        <v>569</v>
      </c>
      <c r="S4368" s="11" t="s">
        <v>104</v>
      </c>
      <c r="T4368" s="11">
        <v>1450</v>
      </c>
      <c r="U4368" s="11" t="str">
        <f>IF(ISERROR(VLOOKUP(I4368,'BACK INFO'!F:F,1,0)),IF(ISERROR(VLOOKUP(I4368,'BACK INFO'!H:H,1,0)),K4368,'BACK INFO'!$H$1),'BACK INFO'!$G$1)</f>
        <v>ANITA M. HOPKINS</v>
      </c>
    </row>
    <row r="4369" spans="1:21" s="11" customFormat="1" x14ac:dyDescent="0.35">
      <c r="A4369" s="11" t="s">
        <v>94</v>
      </c>
      <c r="B4369" s="11">
        <v>2019</v>
      </c>
      <c r="C4369" s="11">
        <v>5</v>
      </c>
      <c r="D4369" s="11" t="s">
        <v>95</v>
      </c>
      <c r="E4369" s="11" t="s">
        <v>96</v>
      </c>
      <c r="F4369" s="11" t="s">
        <v>700</v>
      </c>
      <c r="G4369" s="11" t="s">
        <v>569</v>
      </c>
      <c r="H4369" s="11" t="s">
        <v>98</v>
      </c>
      <c r="I4369" s="11" t="s">
        <v>60</v>
      </c>
      <c r="J4369" s="11" t="s">
        <v>99</v>
      </c>
      <c r="K4369" s="11" t="s">
        <v>54</v>
      </c>
      <c r="L4369" s="11" t="s">
        <v>100</v>
      </c>
      <c r="M4369" s="11" t="s">
        <v>101</v>
      </c>
      <c r="N4369" s="11">
        <v>1240</v>
      </c>
      <c r="O4369" s="11">
        <v>2019</v>
      </c>
      <c r="P4369" s="11" t="s">
        <v>102</v>
      </c>
      <c r="Q4369" s="11" t="s">
        <v>102</v>
      </c>
      <c r="R4369" s="11" t="s">
        <v>569</v>
      </c>
      <c r="S4369" s="11" t="s">
        <v>104</v>
      </c>
      <c r="T4369" s="11">
        <v>31007.999999999982</v>
      </c>
      <c r="U4369" s="11" t="str">
        <f>IF(ISERROR(VLOOKUP(I4369,'BACK INFO'!F:F,1,0)),IF(ISERROR(VLOOKUP(I4369,'BACK INFO'!H:H,1,0)),K4369,'BACK INFO'!$H$1),'BACK INFO'!$G$1)</f>
        <v>PAIGE ALYSE STRAUGHAN</v>
      </c>
    </row>
    <row r="4370" spans="1:21" s="11" customFormat="1" x14ac:dyDescent="0.35">
      <c r="A4370" s="11" t="s">
        <v>94</v>
      </c>
      <c r="B4370" s="11">
        <v>2019</v>
      </c>
      <c r="C4370" s="11">
        <v>5</v>
      </c>
      <c r="D4370" s="11" t="s">
        <v>95</v>
      </c>
      <c r="E4370" s="11" t="s">
        <v>96</v>
      </c>
      <c r="F4370" s="11" t="s">
        <v>700</v>
      </c>
      <c r="G4370" s="11" t="s">
        <v>569</v>
      </c>
      <c r="H4370" s="11" t="s">
        <v>98</v>
      </c>
      <c r="I4370" s="11" t="s">
        <v>249</v>
      </c>
      <c r="J4370" s="11" t="s">
        <v>99</v>
      </c>
      <c r="K4370" s="11" t="s">
        <v>72</v>
      </c>
      <c r="L4370" s="11" t="s">
        <v>114</v>
      </c>
      <c r="M4370" s="11" t="s">
        <v>101</v>
      </c>
      <c r="N4370" s="11">
        <v>1029</v>
      </c>
      <c r="O4370" s="11">
        <v>2019</v>
      </c>
      <c r="P4370" s="11" t="s">
        <v>102</v>
      </c>
      <c r="Q4370" s="11" t="s">
        <v>102</v>
      </c>
      <c r="R4370" s="11" t="s">
        <v>569</v>
      </c>
      <c r="S4370" s="11" t="s">
        <v>104</v>
      </c>
      <c r="T4370" s="11">
        <v>25741.800000000054</v>
      </c>
      <c r="U4370" s="11" t="str">
        <f>IF(ISERROR(VLOOKUP(I4370,'BACK INFO'!F:F,1,0)),IF(ISERROR(VLOOKUP(I4370,'BACK INFO'!H:H,1,0)),K4370,'BACK INFO'!$H$1),'BACK INFO'!$G$1)</f>
        <v>BILL MILLER AND COMPANY</v>
      </c>
    </row>
    <row r="4371" spans="1:21" s="11" customFormat="1" x14ac:dyDescent="0.35">
      <c r="A4371" s="11" t="s">
        <v>94</v>
      </c>
      <c r="B4371" s="11">
        <v>2019</v>
      </c>
      <c r="C4371" s="11">
        <v>5</v>
      </c>
      <c r="D4371" s="11" t="s">
        <v>95</v>
      </c>
      <c r="E4371" s="11" t="s">
        <v>96</v>
      </c>
      <c r="F4371" s="11" t="s">
        <v>700</v>
      </c>
      <c r="G4371" s="11" t="s">
        <v>569</v>
      </c>
      <c r="H4371" s="11" t="s">
        <v>98</v>
      </c>
      <c r="I4371" s="11" t="s">
        <v>288</v>
      </c>
      <c r="J4371" s="11" t="s">
        <v>99</v>
      </c>
      <c r="K4371" s="11" t="s">
        <v>70</v>
      </c>
      <c r="L4371" s="11" t="s">
        <v>157</v>
      </c>
      <c r="M4371" s="11" t="s">
        <v>101</v>
      </c>
      <c r="N4371" s="11">
        <v>41</v>
      </c>
      <c r="O4371" s="11">
        <v>2019</v>
      </c>
      <c r="P4371" s="11" t="s">
        <v>102</v>
      </c>
      <c r="Q4371" s="11" t="s">
        <v>102</v>
      </c>
      <c r="R4371" s="11" t="s">
        <v>569</v>
      </c>
      <c r="S4371" s="11" t="s">
        <v>104</v>
      </c>
      <c r="T4371" s="11">
        <v>1432</v>
      </c>
      <c r="U4371" s="11" t="str">
        <f>IF(ISERROR(VLOOKUP(I4371,'BACK INFO'!F:F,1,0)),IF(ISERROR(VLOOKUP(I4371,'BACK INFO'!H:H,1,0)),K4371,'BACK INFO'!$H$1),'BACK INFO'!$G$1)</f>
        <v>JUDITH ANN DEAL</v>
      </c>
    </row>
    <row r="4372" spans="1:21" s="11" customFormat="1" x14ac:dyDescent="0.35">
      <c r="A4372" s="11" t="s">
        <v>94</v>
      </c>
      <c r="B4372" s="11">
        <v>2019</v>
      </c>
      <c r="C4372" s="11">
        <v>5</v>
      </c>
      <c r="D4372" s="11" t="s">
        <v>95</v>
      </c>
      <c r="E4372" s="11" t="s">
        <v>96</v>
      </c>
      <c r="F4372" s="11" t="s">
        <v>700</v>
      </c>
      <c r="G4372" s="11" t="s">
        <v>569</v>
      </c>
      <c r="H4372" s="11" t="s">
        <v>98</v>
      </c>
      <c r="I4372" s="11" t="s">
        <v>323</v>
      </c>
      <c r="J4372" s="11" t="s">
        <v>120</v>
      </c>
      <c r="K4372" s="11" t="s">
        <v>69</v>
      </c>
      <c r="L4372" s="11" t="s">
        <v>143</v>
      </c>
      <c r="M4372" s="11" t="s">
        <v>122</v>
      </c>
      <c r="N4372" s="11">
        <v>18</v>
      </c>
      <c r="O4372" s="11">
        <v>2019</v>
      </c>
      <c r="P4372" s="11" t="s">
        <v>102</v>
      </c>
      <c r="Q4372" s="11" t="s">
        <v>102</v>
      </c>
      <c r="R4372" s="11" t="s">
        <v>569</v>
      </c>
      <c r="S4372" s="11" t="s">
        <v>104</v>
      </c>
      <c r="T4372" s="11">
        <v>512.82051282051282</v>
      </c>
      <c r="U4372" s="11" t="str">
        <f>IF(ISERROR(VLOOKUP(I4372,'BACK INFO'!F:F,1,0)),IF(ISERROR(VLOOKUP(I4372,'BACK INFO'!H:H,1,0)),K4372,'BACK INFO'!$H$1),'BACK INFO'!$G$1)</f>
        <v>JULIE BERTRAND</v>
      </c>
    </row>
    <row r="4373" spans="1:21" s="11" customFormat="1" x14ac:dyDescent="0.35">
      <c r="A4373" s="11" t="s">
        <v>94</v>
      </c>
      <c r="B4373" s="11">
        <v>2019</v>
      </c>
      <c r="C4373" s="11">
        <v>5</v>
      </c>
      <c r="D4373" s="11" t="s">
        <v>95</v>
      </c>
      <c r="E4373" s="11" t="s">
        <v>96</v>
      </c>
      <c r="F4373" s="11" t="s">
        <v>700</v>
      </c>
      <c r="G4373" s="11" t="s">
        <v>569</v>
      </c>
      <c r="H4373" s="11" t="s">
        <v>98</v>
      </c>
      <c r="I4373" s="11" t="s">
        <v>365</v>
      </c>
      <c r="J4373" s="11" t="s">
        <v>99</v>
      </c>
      <c r="K4373" s="11" t="s">
        <v>67</v>
      </c>
      <c r="L4373" s="11" t="s">
        <v>135</v>
      </c>
      <c r="M4373" s="11" t="s">
        <v>101</v>
      </c>
      <c r="N4373" s="11">
        <v>781</v>
      </c>
      <c r="O4373" s="11">
        <v>2019</v>
      </c>
      <c r="P4373" s="11" t="s">
        <v>102</v>
      </c>
      <c r="Q4373" s="11" t="s">
        <v>102</v>
      </c>
      <c r="R4373" s="11" t="s">
        <v>569</v>
      </c>
      <c r="S4373" s="11" t="s">
        <v>104</v>
      </c>
      <c r="T4373" s="11">
        <v>20294.099999999999</v>
      </c>
      <c r="U4373" s="11" t="str">
        <f>IF(ISERROR(VLOOKUP(I4373,'BACK INFO'!F:F,1,0)),IF(ISERROR(VLOOKUP(I4373,'BACK INFO'!H:H,1,0)),K4373,'BACK INFO'!$H$1),'BACK INFO'!$G$1)</f>
        <v>ANITA M. HOPKINS</v>
      </c>
    </row>
    <row r="4374" spans="1:21" s="11" customFormat="1" x14ac:dyDescent="0.35">
      <c r="A4374" s="11" t="s">
        <v>94</v>
      </c>
      <c r="B4374" s="11">
        <v>2019</v>
      </c>
      <c r="C4374" s="11">
        <v>5</v>
      </c>
      <c r="D4374" s="11" t="s">
        <v>95</v>
      </c>
      <c r="E4374" s="11" t="s">
        <v>96</v>
      </c>
      <c r="F4374" s="11" t="s">
        <v>700</v>
      </c>
      <c r="G4374" s="11" t="s">
        <v>569</v>
      </c>
      <c r="H4374" s="11" t="s">
        <v>98</v>
      </c>
      <c r="I4374" s="11" t="s">
        <v>496</v>
      </c>
      <c r="J4374" s="11" t="s">
        <v>99</v>
      </c>
      <c r="K4374" s="11" t="s">
        <v>76</v>
      </c>
      <c r="L4374" s="11" t="s">
        <v>127</v>
      </c>
      <c r="M4374" s="11" t="s">
        <v>101</v>
      </c>
      <c r="N4374" s="11">
        <v>34</v>
      </c>
      <c r="O4374" s="11">
        <v>2019</v>
      </c>
      <c r="P4374" s="11" t="s">
        <v>102</v>
      </c>
      <c r="Q4374" s="11" t="s">
        <v>102</v>
      </c>
      <c r="R4374" s="11" t="s">
        <v>569</v>
      </c>
      <c r="S4374" s="11" t="s">
        <v>104</v>
      </c>
      <c r="T4374" s="11">
        <v>1039</v>
      </c>
      <c r="U4374" s="11" t="str">
        <f>IF(ISERROR(VLOOKUP(I4374,'BACK INFO'!F:F,1,0)),IF(ISERROR(VLOOKUP(I4374,'BACK INFO'!H:H,1,0)),K4374,'BACK INFO'!$H$1),'BACK INFO'!$G$1)</f>
        <v>MIE MANNICHE</v>
      </c>
    </row>
    <row r="4375" spans="1:21" s="11" customFormat="1" x14ac:dyDescent="0.35">
      <c r="A4375" s="11" t="s">
        <v>94</v>
      </c>
      <c r="B4375" s="11">
        <v>2019</v>
      </c>
      <c r="C4375" s="11">
        <v>5</v>
      </c>
      <c r="D4375" s="11" t="s">
        <v>95</v>
      </c>
      <c r="E4375" s="11" t="s">
        <v>96</v>
      </c>
      <c r="F4375" s="11" t="s">
        <v>700</v>
      </c>
      <c r="G4375" s="11" t="s">
        <v>569</v>
      </c>
      <c r="H4375" s="11" t="s">
        <v>98</v>
      </c>
      <c r="I4375" s="11" t="s">
        <v>148</v>
      </c>
      <c r="J4375" s="11" t="s">
        <v>99</v>
      </c>
      <c r="K4375" s="11" t="s">
        <v>71</v>
      </c>
      <c r="L4375" s="11" t="s">
        <v>149</v>
      </c>
      <c r="M4375" s="11" t="s">
        <v>101</v>
      </c>
      <c r="N4375" s="11">
        <v>130</v>
      </c>
      <c r="O4375" s="11">
        <v>2019</v>
      </c>
      <c r="P4375" s="11" t="s">
        <v>102</v>
      </c>
      <c r="Q4375" s="11" t="s">
        <v>102</v>
      </c>
      <c r="R4375" s="11" t="s">
        <v>569</v>
      </c>
      <c r="S4375" s="11" t="s">
        <v>104</v>
      </c>
      <c r="T4375" s="11">
        <v>4203</v>
      </c>
      <c r="U4375" s="11" t="str">
        <f>IF(ISERROR(VLOOKUP(I4375,'BACK INFO'!F:F,1,0)),IF(ISERROR(VLOOKUP(I4375,'BACK INFO'!H:H,1,0)),K4375,'BACK INFO'!$H$1),'BACK INFO'!$G$1)</f>
        <v>HOLLY SALES INC.</v>
      </c>
    </row>
    <row r="4376" spans="1:21" s="11" customFormat="1" x14ac:dyDescent="0.35">
      <c r="A4376" s="11" t="s">
        <v>94</v>
      </c>
      <c r="B4376" s="11">
        <v>2019</v>
      </c>
      <c r="C4376" s="11">
        <v>5</v>
      </c>
      <c r="D4376" s="11" t="s">
        <v>95</v>
      </c>
      <c r="E4376" s="11" t="s">
        <v>96</v>
      </c>
      <c r="F4376" s="11" t="s">
        <v>700</v>
      </c>
      <c r="G4376" s="11" t="s">
        <v>569</v>
      </c>
      <c r="H4376" s="11" t="s">
        <v>98</v>
      </c>
      <c r="I4376" s="11" t="s">
        <v>252</v>
      </c>
      <c r="J4376" s="11" t="s">
        <v>99</v>
      </c>
      <c r="K4376" s="11" t="s">
        <v>70</v>
      </c>
      <c r="L4376" s="11" t="s">
        <v>157</v>
      </c>
      <c r="M4376" s="11" t="s">
        <v>101</v>
      </c>
      <c r="N4376" s="11">
        <v>102</v>
      </c>
      <c r="O4376" s="11">
        <v>2019</v>
      </c>
      <c r="P4376" s="11" t="s">
        <v>102</v>
      </c>
      <c r="Q4376" s="11" t="s">
        <v>102</v>
      </c>
      <c r="R4376" s="11" t="s">
        <v>569</v>
      </c>
      <c r="S4376" s="11" t="s">
        <v>104</v>
      </c>
      <c r="T4376" s="11">
        <v>3102</v>
      </c>
      <c r="U4376" s="11" t="str">
        <f>IF(ISERROR(VLOOKUP(I4376,'BACK INFO'!F:F,1,0)),IF(ISERROR(VLOOKUP(I4376,'BACK INFO'!H:H,1,0)),K4376,'BACK INFO'!$H$1),'BACK INFO'!$G$1)</f>
        <v>JUDITH ANN DEAL</v>
      </c>
    </row>
    <row r="4377" spans="1:21" s="11" customFormat="1" x14ac:dyDescent="0.35">
      <c r="A4377" s="11" t="s">
        <v>94</v>
      </c>
      <c r="B4377" s="11">
        <v>2019</v>
      </c>
      <c r="C4377" s="11">
        <v>5</v>
      </c>
      <c r="D4377" s="11" t="s">
        <v>95</v>
      </c>
      <c r="E4377" s="11" t="s">
        <v>96</v>
      </c>
      <c r="F4377" s="11" t="s">
        <v>700</v>
      </c>
      <c r="G4377" s="11" t="s">
        <v>569</v>
      </c>
      <c r="H4377" s="11" t="s">
        <v>98</v>
      </c>
      <c r="I4377" s="11" t="s">
        <v>226</v>
      </c>
      <c r="J4377" s="11" t="s">
        <v>99</v>
      </c>
      <c r="K4377" s="11" t="s">
        <v>71</v>
      </c>
      <c r="L4377" s="11" t="s">
        <v>227</v>
      </c>
      <c r="M4377" s="11" t="s">
        <v>101</v>
      </c>
      <c r="N4377" s="11">
        <v>204</v>
      </c>
      <c r="O4377" s="11">
        <v>2019</v>
      </c>
      <c r="P4377" s="11" t="s">
        <v>102</v>
      </c>
      <c r="Q4377" s="11" t="s">
        <v>102</v>
      </c>
      <c r="R4377" s="11" t="s">
        <v>569</v>
      </c>
      <c r="S4377" s="11" t="s">
        <v>104</v>
      </c>
      <c r="T4377" s="11">
        <v>5240.8799999999992</v>
      </c>
      <c r="U4377" s="11" t="str">
        <f>IF(ISERROR(VLOOKUP(I4377,'BACK INFO'!F:F,1,0)),IF(ISERROR(VLOOKUP(I4377,'BACK INFO'!H:H,1,0)),K4377,'BACK INFO'!$H$1),'BACK INFO'!$G$1)</f>
        <v>HOLLY SALES INC.</v>
      </c>
    </row>
    <row r="4378" spans="1:21" s="11" customFormat="1" x14ac:dyDescent="0.35">
      <c r="A4378" s="11" t="s">
        <v>94</v>
      </c>
      <c r="B4378" s="11">
        <v>2019</v>
      </c>
      <c r="C4378" s="11">
        <v>5</v>
      </c>
      <c r="D4378" s="11" t="s">
        <v>95</v>
      </c>
      <c r="E4378" s="11" t="s">
        <v>96</v>
      </c>
      <c r="F4378" s="11" t="s">
        <v>700</v>
      </c>
      <c r="G4378" s="11" t="s">
        <v>569</v>
      </c>
      <c r="H4378" s="11" t="s">
        <v>98</v>
      </c>
      <c r="I4378" s="11" t="s">
        <v>500</v>
      </c>
      <c r="J4378" s="11" t="s">
        <v>99</v>
      </c>
      <c r="K4378" s="11" t="s">
        <v>75</v>
      </c>
      <c r="L4378" s="11" t="s">
        <v>131</v>
      </c>
      <c r="M4378" s="11" t="s">
        <v>101</v>
      </c>
      <c r="N4378" s="11">
        <v>12</v>
      </c>
      <c r="O4378" s="11">
        <v>2019</v>
      </c>
      <c r="P4378" s="11" t="s">
        <v>102</v>
      </c>
      <c r="Q4378" s="11" t="s">
        <v>102</v>
      </c>
      <c r="R4378" s="11" t="s">
        <v>569</v>
      </c>
      <c r="S4378" s="11" t="s">
        <v>104</v>
      </c>
      <c r="T4378" s="11">
        <v>348</v>
      </c>
      <c r="U4378" s="11" t="str">
        <f>IF(ISERROR(VLOOKUP(I4378,'BACK INFO'!F:F,1,0)),IF(ISERROR(VLOOKUP(I4378,'BACK INFO'!H:H,1,0)),K4378,'BACK INFO'!$H$1),'BACK INFO'!$G$1)</f>
        <v>LAURA BONG</v>
      </c>
    </row>
    <row r="4379" spans="1:21" s="11" customFormat="1" x14ac:dyDescent="0.35">
      <c r="A4379" s="11" t="s">
        <v>94</v>
      </c>
      <c r="B4379" s="11">
        <v>2019</v>
      </c>
      <c r="C4379" s="11">
        <v>5</v>
      </c>
      <c r="D4379" s="11" t="s">
        <v>95</v>
      </c>
      <c r="E4379" s="11" t="s">
        <v>96</v>
      </c>
      <c r="F4379" s="11" t="s">
        <v>700</v>
      </c>
      <c r="G4379" s="11" t="s">
        <v>569</v>
      </c>
      <c r="H4379" s="11" t="s">
        <v>98</v>
      </c>
      <c r="I4379" s="11" t="s">
        <v>185</v>
      </c>
      <c r="J4379" s="11" t="s">
        <v>99</v>
      </c>
      <c r="K4379" s="11" t="s">
        <v>76</v>
      </c>
      <c r="L4379" s="11" t="s">
        <v>127</v>
      </c>
      <c r="M4379" s="11" t="s">
        <v>101</v>
      </c>
      <c r="N4379" s="11">
        <v>12</v>
      </c>
      <c r="O4379" s="11">
        <v>2019</v>
      </c>
      <c r="P4379" s="11" t="s">
        <v>102</v>
      </c>
      <c r="Q4379" s="11" t="s">
        <v>102</v>
      </c>
      <c r="R4379" s="11" t="s">
        <v>569</v>
      </c>
      <c r="S4379" s="11" t="s">
        <v>104</v>
      </c>
      <c r="T4379" s="11">
        <v>372</v>
      </c>
      <c r="U4379" s="11" t="str">
        <f>IF(ISERROR(VLOOKUP(I4379,'BACK INFO'!F:F,1,0)),IF(ISERROR(VLOOKUP(I4379,'BACK INFO'!H:H,1,0)),K4379,'BACK INFO'!$H$1),'BACK INFO'!$G$1)</f>
        <v>MIE MANNICHE</v>
      </c>
    </row>
    <row r="4380" spans="1:21" s="11" customFormat="1" x14ac:dyDescent="0.35">
      <c r="A4380" s="11" t="s">
        <v>94</v>
      </c>
      <c r="B4380" s="11">
        <v>2019</v>
      </c>
      <c r="C4380" s="11">
        <v>5</v>
      </c>
      <c r="D4380" s="11" t="s">
        <v>95</v>
      </c>
      <c r="E4380" s="11" t="s">
        <v>96</v>
      </c>
      <c r="F4380" s="11" t="s">
        <v>700</v>
      </c>
      <c r="G4380" s="11" t="s">
        <v>569</v>
      </c>
      <c r="H4380" s="11" t="s">
        <v>98</v>
      </c>
      <c r="I4380" s="11" t="s">
        <v>278</v>
      </c>
      <c r="J4380" s="11" t="s">
        <v>99</v>
      </c>
      <c r="K4380" s="11" t="s">
        <v>71</v>
      </c>
      <c r="L4380" s="11" t="s">
        <v>164</v>
      </c>
      <c r="M4380" s="11" t="s">
        <v>101</v>
      </c>
      <c r="N4380" s="11">
        <v>30</v>
      </c>
      <c r="O4380" s="11">
        <v>2019</v>
      </c>
      <c r="P4380" s="11" t="s">
        <v>102</v>
      </c>
      <c r="Q4380" s="11" t="s">
        <v>102</v>
      </c>
      <c r="R4380" s="11" t="s">
        <v>569</v>
      </c>
      <c r="S4380" s="11" t="s">
        <v>104</v>
      </c>
      <c r="T4380" s="11">
        <v>960</v>
      </c>
      <c r="U4380" s="11" t="str">
        <f>IF(ISERROR(VLOOKUP(I4380,'BACK INFO'!F:F,1,0)),IF(ISERROR(VLOOKUP(I4380,'BACK INFO'!H:H,1,0)),K4380,'BACK INFO'!$H$1),'BACK INFO'!$G$1)</f>
        <v>HOLLY SALES INC.</v>
      </c>
    </row>
    <row r="4381" spans="1:21" s="11" customFormat="1" x14ac:dyDescent="0.35">
      <c r="A4381" s="11" t="s">
        <v>94</v>
      </c>
      <c r="B4381" s="11">
        <v>2019</v>
      </c>
      <c r="C4381" s="11">
        <v>5</v>
      </c>
      <c r="D4381" s="11" t="s">
        <v>95</v>
      </c>
      <c r="E4381" s="11" t="s">
        <v>96</v>
      </c>
      <c r="F4381" s="11" t="s">
        <v>700</v>
      </c>
      <c r="G4381" s="11" t="s">
        <v>569</v>
      </c>
      <c r="H4381" s="11" t="s">
        <v>98</v>
      </c>
      <c r="I4381" s="11" t="s">
        <v>63</v>
      </c>
      <c r="J4381" s="11" t="s">
        <v>99</v>
      </c>
      <c r="K4381" s="11" t="s">
        <v>54</v>
      </c>
      <c r="L4381" s="11" t="s">
        <v>129</v>
      </c>
      <c r="M4381" s="11" t="s">
        <v>122</v>
      </c>
      <c r="N4381" s="11">
        <v>212</v>
      </c>
      <c r="O4381" s="11">
        <v>2019</v>
      </c>
      <c r="P4381" s="11" t="s">
        <v>102</v>
      </c>
      <c r="Q4381" s="11" t="s">
        <v>102</v>
      </c>
      <c r="R4381" s="11" t="s">
        <v>569</v>
      </c>
      <c r="S4381" s="11" t="s">
        <v>104</v>
      </c>
      <c r="T4381" s="11">
        <v>5351.5999999999995</v>
      </c>
      <c r="U4381" s="11" t="str">
        <f>IF(ISERROR(VLOOKUP(I4381,'BACK INFO'!F:F,1,0)),IF(ISERROR(VLOOKUP(I4381,'BACK INFO'!H:H,1,0)),K4381,'BACK INFO'!$H$1),'BACK INFO'!$G$1)</f>
        <v>PAIGE ALYSE STRAUGHAN</v>
      </c>
    </row>
    <row r="4382" spans="1:21" s="11" customFormat="1" x14ac:dyDescent="0.35">
      <c r="A4382" s="11" t="s">
        <v>94</v>
      </c>
      <c r="B4382" s="11">
        <v>2019</v>
      </c>
      <c r="C4382" s="11">
        <v>5</v>
      </c>
      <c r="D4382" s="11" t="s">
        <v>95</v>
      </c>
      <c r="E4382" s="11" t="s">
        <v>96</v>
      </c>
      <c r="F4382" s="11" t="s">
        <v>700</v>
      </c>
      <c r="G4382" s="11" t="s">
        <v>569</v>
      </c>
      <c r="H4382" s="11" t="s">
        <v>98</v>
      </c>
      <c r="I4382" s="11" t="s">
        <v>411</v>
      </c>
      <c r="J4382" s="11" t="s">
        <v>99</v>
      </c>
      <c r="K4382" s="11" t="s">
        <v>67</v>
      </c>
      <c r="L4382" s="11" t="s">
        <v>173</v>
      </c>
      <c r="M4382" s="11" t="s">
        <v>101</v>
      </c>
      <c r="N4382" s="11">
        <v>108</v>
      </c>
      <c r="O4382" s="11">
        <v>2019</v>
      </c>
      <c r="P4382" s="11" t="s">
        <v>102</v>
      </c>
      <c r="Q4382" s="11" t="s">
        <v>102</v>
      </c>
      <c r="R4382" s="11" t="s">
        <v>569</v>
      </c>
      <c r="S4382" s="11" t="s">
        <v>104</v>
      </c>
      <c r="T4382" s="11">
        <v>3816</v>
      </c>
      <c r="U4382" s="11" t="str">
        <f>IF(ISERROR(VLOOKUP(I4382,'BACK INFO'!F:F,1,0)),IF(ISERROR(VLOOKUP(I4382,'BACK INFO'!H:H,1,0)),K4382,'BACK INFO'!$H$1),'BACK INFO'!$G$1)</f>
        <v>ANITA M. HOPKINS</v>
      </c>
    </row>
    <row r="4383" spans="1:21" s="11" customFormat="1" x14ac:dyDescent="0.35">
      <c r="A4383" s="11" t="s">
        <v>94</v>
      </c>
      <c r="B4383" s="11">
        <v>2019</v>
      </c>
      <c r="C4383" s="11">
        <v>5</v>
      </c>
      <c r="D4383" s="11" t="s">
        <v>95</v>
      </c>
      <c r="E4383" s="11" t="s">
        <v>96</v>
      </c>
      <c r="F4383" s="11" t="s">
        <v>700</v>
      </c>
      <c r="G4383" s="11" t="s">
        <v>569</v>
      </c>
      <c r="H4383" s="11" t="s">
        <v>98</v>
      </c>
      <c r="I4383" s="11" t="s">
        <v>132</v>
      </c>
      <c r="J4383" s="11" t="s">
        <v>99</v>
      </c>
      <c r="K4383" s="11" t="s">
        <v>67</v>
      </c>
      <c r="L4383" s="11" t="s">
        <v>133</v>
      </c>
      <c r="M4383" s="11" t="s">
        <v>101</v>
      </c>
      <c r="N4383" s="11">
        <v>104</v>
      </c>
      <c r="O4383" s="11">
        <v>2019</v>
      </c>
      <c r="P4383" s="11" t="s">
        <v>102</v>
      </c>
      <c r="Q4383" s="11" t="s">
        <v>102</v>
      </c>
      <c r="R4383" s="11" t="s">
        <v>569</v>
      </c>
      <c r="S4383" s="11" t="s">
        <v>104</v>
      </c>
      <c r="T4383" s="11">
        <v>3342</v>
      </c>
      <c r="U4383" s="11" t="str">
        <f>IF(ISERROR(VLOOKUP(I4383,'BACK INFO'!F:F,1,0)),IF(ISERROR(VLOOKUP(I4383,'BACK INFO'!H:H,1,0)),K4383,'BACK INFO'!$H$1),'BACK INFO'!$G$1)</f>
        <v>ANITA M. HOPKINS</v>
      </c>
    </row>
    <row r="4384" spans="1:21" s="11" customFormat="1" x14ac:dyDescent="0.35">
      <c r="A4384" s="11" t="s">
        <v>94</v>
      </c>
      <c r="B4384" s="11">
        <v>2019</v>
      </c>
      <c r="C4384" s="11">
        <v>5</v>
      </c>
      <c r="D4384" s="11" t="s">
        <v>95</v>
      </c>
      <c r="E4384" s="11" t="s">
        <v>96</v>
      </c>
      <c r="F4384" s="11" t="s">
        <v>700</v>
      </c>
      <c r="G4384" s="11" t="s">
        <v>569</v>
      </c>
      <c r="H4384" s="11" t="s">
        <v>98</v>
      </c>
      <c r="I4384" s="11" t="s">
        <v>295</v>
      </c>
      <c r="J4384" s="11" t="s">
        <v>99</v>
      </c>
      <c r="K4384" s="11" t="s">
        <v>72</v>
      </c>
      <c r="L4384" s="11" t="s">
        <v>114</v>
      </c>
      <c r="M4384" s="11" t="s">
        <v>101</v>
      </c>
      <c r="N4384" s="11">
        <v>10</v>
      </c>
      <c r="O4384" s="11">
        <v>2019</v>
      </c>
      <c r="P4384" s="11" t="s">
        <v>102</v>
      </c>
      <c r="Q4384" s="11" t="s">
        <v>102</v>
      </c>
      <c r="R4384" s="11" t="s">
        <v>569</v>
      </c>
      <c r="S4384" s="11" t="s">
        <v>104</v>
      </c>
      <c r="T4384" s="11">
        <v>315</v>
      </c>
      <c r="U4384" s="11" t="str">
        <f>IF(ISERROR(VLOOKUP(I4384,'BACK INFO'!F:F,1,0)),IF(ISERROR(VLOOKUP(I4384,'BACK INFO'!H:H,1,0)),K4384,'BACK INFO'!$H$1),'BACK INFO'!$G$1)</f>
        <v>BILL MILLER AND COMPANY</v>
      </c>
    </row>
    <row r="4385" spans="1:21" s="11" customFormat="1" x14ac:dyDescent="0.35">
      <c r="A4385" s="11" t="s">
        <v>94</v>
      </c>
      <c r="B4385" s="11">
        <v>2019</v>
      </c>
      <c r="C4385" s="11">
        <v>5</v>
      </c>
      <c r="D4385" s="11" t="s">
        <v>95</v>
      </c>
      <c r="E4385" s="11" t="s">
        <v>96</v>
      </c>
      <c r="F4385" s="11" t="s">
        <v>700</v>
      </c>
      <c r="G4385" s="11" t="s">
        <v>569</v>
      </c>
      <c r="H4385" s="11" t="s">
        <v>98</v>
      </c>
      <c r="I4385" s="11" t="s">
        <v>313</v>
      </c>
      <c r="J4385" s="11" t="s">
        <v>99</v>
      </c>
      <c r="K4385" s="11" t="s">
        <v>67</v>
      </c>
      <c r="L4385" s="11" t="s">
        <v>133</v>
      </c>
      <c r="M4385" s="11" t="s">
        <v>101</v>
      </c>
      <c r="N4385" s="11">
        <v>6</v>
      </c>
      <c r="O4385" s="11">
        <v>2019</v>
      </c>
      <c r="P4385" s="11" t="s">
        <v>102</v>
      </c>
      <c r="Q4385" s="11" t="s">
        <v>102</v>
      </c>
      <c r="R4385" s="11" t="s">
        <v>569</v>
      </c>
      <c r="S4385" s="11" t="s">
        <v>104</v>
      </c>
      <c r="T4385" s="11">
        <v>189</v>
      </c>
      <c r="U4385" s="11" t="str">
        <f>IF(ISERROR(VLOOKUP(I4385,'BACK INFO'!F:F,1,0)),IF(ISERROR(VLOOKUP(I4385,'BACK INFO'!H:H,1,0)),K4385,'BACK INFO'!$H$1),'BACK INFO'!$G$1)</f>
        <v>ANITA M. HOPKINS</v>
      </c>
    </row>
    <row r="4386" spans="1:21" s="11" customFormat="1" x14ac:dyDescent="0.35">
      <c r="A4386" s="11" t="s">
        <v>94</v>
      </c>
      <c r="B4386" s="11">
        <v>2019</v>
      </c>
      <c r="C4386" s="11">
        <v>5</v>
      </c>
      <c r="D4386" s="11" t="s">
        <v>95</v>
      </c>
      <c r="E4386" s="11" t="s">
        <v>96</v>
      </c>
      <c r="F4386" s="11" t="s">
        <v>700</v>
      </c>
      <c r="G4386" s="11" t="s">
        <v>569</v>
      </c>
      <c r="H4386" s="11" t="s">
        <v>98</v>
      </c>
      <c r="I4386" s="11" t="s">
        <v>505</v>
      </c>
      <c r="J4386" s="11" t="s">
        <v>99</v>
      </c>
      <c r="K4386" s="11" t="s">
        <v>75</v>
      </c>
      <c r="L4386" s="11" t="s">
        <v>131</v>
      </c>
      <c r="M4386" s="11" t="s">
        <v>101</v>
      </c>
      <c r="N4386" s="11">
        <v>30</v>
      </c>
      <c r="O4386" s="11">
        <v>2019</v>
      </c>
      <c r="P4386" s="11" t="s">
        <v>102</v>
      </c>
      <c r="Q4386" s="11" t="s">
        <v>102</v>
      </c>
      <c r="R4386" s="11" t="s">
        <v>569</v>
      </c>
      <c r="S4386" s="11" t="s">
        <v>104</v>
      </c>
      <c r="T4386" s="11">
        <v>900</v>
      </c>
      <c r="U4386" s="11" t="str">
        <f>IF(ISERROR(VLOOKUP(I4386,'BACK INFO'!F:F,1,0)),IF(ISERROR(VLOOKUP(I4386,'BACK INFO'!H:H,1,0)),K4386,'BACK INFO'!$H$1),'BACK INFO'!$G$1)</f>
        <v>LAURA BONG</v>
      </c>
    </row>
    <row r="4387" spans="1:21" s="11" customFormat="1" x14ac:dyDescent="0.35">
      <c r="A4387" s="11" t="s">
        <v>94</v>
      </c>
      <c r="B4387" s="11">
        <v>2019</v>
      </c>
      <c r="C4387" s="11">
        <v>5</v>
      </c>
      <c r="D4387" s="11" t="s">
        <v>95</v>
      </c>
      <c r="E4387" s="11" t="s">
        <v>96</v>
      </c>
      <c r="F4387" s="11" t="s">
        <v>700</v>
      </c>
      <c r="G4387" s="11" t="s">
        <v>569</v>
      </c>
      <c r="H4387" s="11" t="s">
        <v>98</v>
      </c>
      <c r="I4387" s="11" t="s">
        <v>230</v>
      </c>
      <c r="J4387" s="11" t="s">
        <v>99</v>
      </c>
      <c r="K4387" s="11" t="s">
        <v>67</v>
      </c>
      <c r="L4387" s="11" t="s">
        <v>231</v>
      </c>
      <c r="M4387" s="11" t="s">
        <v>101</v>
      </c>
      <c r="N4387" s="11">
        <v>68</v>
      </c>
      <c r="O4387" s="11">
        <v>2019</v>
      </c>
      <c r="P4387" s="11" t="s">
        <v>102</v>
      </c>
      <c r="Q4387" s="11" t="s">
        <v>102</v>
      </c>
      <c r="R4387" s="11" t="s">
        <v>569</v>
      </c>
      <c r="S4387" s="11" t="s">
        <v>104</v>
      </c>
      <c r="T4387" s="11">
        <v>2120</v>
      </c>
      <c r="U4387" s="11" t="str">
        <f>IF(ISERROR(VLOOKUP(I4387,'BACK INFO'!F:F,1,0)),IF(ISERROR(VLOOKUP(I4387,'BACK INFO'!H:H,1,0)),K4387,'BACK INFO'!$H$1),'BACK INFO'!$G$1)</f>
        <v>ANITA M. HOPKINS</v>
      </c>
    </row>
    <row r="4388" spans="1:21" s="11" customFormat="1" x14ac:dyDescent="0.35">
      <c r="A4388" s="11" t="s">
        <v>94</v>
      </c>
      <c r="B4388" s="11">
        <v>2019</v>
      </c>
      <c r="C4388" s="11">
        <v>5</v>
      </c>
      <c r="D4388" s="11" t="s">
        <v>95</v>
      </c>
      <c r="E4388" s="11" t="s">
        <v>96</v>
      </c>
      <c r="F4388" s="11" t="s">
        <v>700</v>
      </c>
      <c r="G4388" s="11" t="s">
        <v>569</v>
      </c>
      <c r="H4388" s="11" t="s">
        <v>98</v>
      </c>
      <c r="I4388" s="11" t="s">
        <v>431</v>
      </c>
      <c r="J4388" s="11" t="s">
        <v>99</v>
      </c>
      <c r="K4388" s="11" t="s">
        <v>75</v>
      </c>
      <c r="L4388" s="11" t="s">
        <v>131</v>
      </c>
      <c r="M4388" s="11" t="s">
        <v>101</v>
      </c>
      <c r="N4388" s="11">
        <v>10</v>
      </c>
      <c r="O4388" s="11">
        <v>2019</v>
      </c>
      <c r="P4388" s="11" t="s">
        <v>102</v>
      </c>
      <c r="Q4388" s="11" t="s">
        <v>102</v>
      </c>
      <c r="R4388" s="11" t="s">
        <v>569</v>
      </c>
      <c r="S4388" s="11" t="s">
        <v>104</v>
      </c>
      <c r="T4388" s="11">
        <v>330</v>
      </c>
      <c r="U4388" s="11" t="str">
        <f>IF(ISERROR(VLOOKUP(I4388,'BACK INFO'!F:F,1,0)),IF(ISERROR(VLOOKUP(I4388,'BACK INFO'!H:H,1,0)),K4388,'BACK INFO'!$H$1),'BACK INFO'!$G$1)</f>
        <v>LAURA BONG</v>
      </c>
    </row>
    <row r="4389" spans="1:21" s="11" customFormat="1" x14ac:dyDescent="0.35">
      <c r="A4389" s="11" t="s">
        <v>94</v>
      </c>
      <c r="B4389" s="11">
        <v>2019</v>
      </c>
      <c r="C4389" s="11">
        <v>5</v>
      </c>
      <c r="D4389" s="11" t="s">
        <v>95</v>
      </c>
      <c r="E4389" s="11" t="s">
        <v>96</v>
      </c>
      <c r="F4389" s="11" t="s">
        <v>700</v>
      </c>
      <c r="G4389" s="11" t="s">
        <v>569</v>
      </c>
      <c r="H4389" s="11" t="s">
        <v>98</v>
      </c>
      <c r="I4389" s="11" t="s">
        <v>418</v>
      </c>
      <c r="J4389" s="11" t="s">
        <v>120</v>
      </c>
      <c r="K4389" s="11" t="s">
        <v>68</v>
      </c>
      <c r="L4389" s="11" t="s">
        <v>129</v>
      </c>
      <c r="M4389" s="11" t="s">
        <v>122</v>
      </c>
      <c r="N4389" s="11">
        <v>21</v>
      </c>
      <c r="O4389" s="11">
        <v>2019</v>
      </c>
      <c r="P4389" s="11" t="s">
        <v>102</v>
      </c>
      <c r="Q4389" s="11" t="s">
        <v>102</v>
      </c>
      <c r="R4389" s="11" t="s">
        <v>569</v>
      </c>
      <c r="S4389" s="11" t="s">
        <v>104</v>
      </c>
      <c r="T4389" s="11">
        <v>702.72666814453555</v>
      </c>
      <c r="U4389" s="11" t="str">
        <f>IF(ISERROR(VLOOKUP(I4389,'BACK INFO'!F:F,1,0)),IF(ISERROR(VLOOKUP(I4389,'BACK INFO'!H:H,1,0)),K4389,'BACK INFO'!$H$1),'BACK INFO'!$G$1)</f>
        <v>STEPHANIE VITALI</v>
      </c>
    </row>
    <row r="4390" spans="1:21" s="11" customFormat="1" x14ac:dyDescent="0.35">
      <c r="A4390" s="11" t="s">
        <v>94</v>
      </c>
      <c r="B4390" s="11">
        <v>2019</v>
      </c>
      <c r="C4390" s="11">
        <v>5</v>
      </c>
      <c r="D4390" s="11" t="s">
        <v>95</v>
      </c>
      <c r="E4390" s="11" t="s">
        <v>96</v>
      </c>
      <c r="F4390" s="11" t="s">
        <v>700</v>
      </c>
      <c r="G4390" s="11" t="s">
        <v>569</v>
      </c>
      <c r="H4390" s="11" t="s">
        <v>98</v>
      </c>
      <c r="I4390" s="11" t="s">
        <v>134</v>
      </c>
      <c r="J4390" s="11" t="s">
        <v>99</v>
      </c>
      <c r="K4390" s="11" t="s">
        <v>67</v>
      </c>
      <c r="L4390" s="11" t="s">
        <v>135</v>
      </c>
      <c r="M4390" s="11" t="s">
        <v>101</v>
      </c>
      <c r="N4390" s="11">
        <v>33</v>
      </c>
      <c r="O4390" s="11">
        <v>2019</v>
      </c>
      <c r="P4390" s="11" t="s">
        <v>102</v>
      </c>
      <c r="Q4390" s="11" t="s">
        <v>102</v>
      </c>
      <c r="R4390" s="11" t="s">
        <v>569</v>
      </c>
      <c r="S4390" s="11" t="s">
        <v>104</v>
      </c>
      <c r="T4390" s="11">
        <v>955</v>
      </c>
      <c r="U4390" s="11" t="str">
        <f>IF(ISERROR(VLOOKUP(I4390,'BACK INFO'!F:F,1,0)),IF(ISERROR(VLOOKUP(I4390,'BACK INFO'!H:H,1,0)),K4390,'BACK INFO'!$H$1),'BACK INFO'!$G$1)</f>
        <v>ANITA M. HOPKINS</v>
      </c>
    </row>
    <row r="4391" spans="1:21" s="11" customFormat="1" x14ac:dyDescent="0.35">
      <c r="A4391" s="11" t="s">
        <v>94</v>
      </c>
      <c r="B4391" s="11">
        <v>2019</v>
      </c>
      <c r="C4391" s="11">
        <v>5</v>
      </c>
      <c r="D4391" s="11" t="s">
        <v>95</v>
      </c>
      <c r="E4391" s="11" t="s">
        <v>96</v>
      </c>
      <c r="F4391" s="11" t="s">
        <v>700</v>
      </c>
      <c r="G4391" s="11" t="s">
        <v>569</v>
      </c>
      <c r="H4391" s="11" t="s">
        <v>98</v>
      </c>
      <c r="I4391" s="11" t="s">
        <v>599</v>
      </c>
      <c r="J4391" s="11" t="s">
        <v>99</v>
      </c>
      <c r="K4391" s="11" t="s">
        <v>67</v>
      </c>
      <c r="L4391" s="11" t="s">
        <v>133</v>
      </c>
      <c r="M4391" s="11" t="s">
        <v>101</v>
      </c>
      <c r="N4391" s="11">
        <v>88</v>
      </c>
      <c r="O4391" s="11">
        <v>2019</v>
      </c>
      <c r="P4391" s="11" t="s">
        <v>102</v>
      </c>
      <c r="Q4391" s="11" t="s">
        <v>102</v>
      </c>
      <c r="R4391" s="11" t="s">
        <v>569</v>
      </c>
      <c r="S4391" s="11" t="s">
        <v>104</v>
      </c>
      <c r="T4391" s="11">
        <v>2800</v>
      </c>
      <c r="U4391" s="11" t="str">
        <f>IF(ISERROR(VLOOKUP(I4391,'BACK INFO'!F:F,1,0)),IF(ISERROR(VLOOKUP(I4391,'BACK INFO'!H:H,1,0)),K4391,'BACK INFO'!$H$1),'BACK INFO'!$G$1)</f>
        <v>ANITA M. HOPKINS</v>
      </c>
    </row>
    <row r="4392" spans="1:21" s="11" customFormat="1" x14ac:dyDescent="0.35">
      <c r="A4392" s="11" t="s">
        <v>94</v>
      </c>
      <c r="B4392" s="11">
        <v>2019</v>
      </c>
      <c r="C4392" s="11">
        <v>5</v>
      </c>
      <c r="D4392" s="11" t="s">
        <v>95</v>
      </c>
      <c r="E4392" s="11" t="s">
        <v>96</v>
      </c>
      <c r="F4392" s="11" t="s">
        <v>700</v>
      </c>
      <c r="G4392" s="11" t="s">
        <v>569</v>
      </c>
      <c r="H4392" s="11" t="s">
        <v>98</v>
      </c>
      <c r="I4392" s="11" t="s">
        <v>233</v>
      </c>
      <c r="J4392" s="11" t="s">
        <v>99</v>
      </c>
      <c r="K4392" s="11" t="s">
        <v>67</v>
      </c>
      <c r="L4392" s="11" t="s">
        <v>234</v>
      </c>
      <c r="M4392" s="11" t="s">
        <v>101</v>
      </c>
      <c r="N4392" s="11">
        <v>69</v>
      </c>
      <c r="O4392" s="11">
        <v>2019</v>
      </c>
      <c r="P4392" s="11" t="s">
        <v>102</v>
      </c>
      <c r="Q4392" s="11" t="s">
        <v>102</v>
      </c>
      <c r="R4392" s="11" t="s">
        <v>569</v>
      </c>
      <c r="S4392" s="11" t="s">
        <v>104</v>
      </c>
      <c r="T4392" s="11">
        <v>2171</v>
      </c>
      <c r="U4392" s="11" t="str">
        <f>IF(ISERROR(VLOOKUP(I4392,'BACK INFO'!F:F,1,0)),IF(ISERROR(VLOOKUP(I4392,'BACK INFO'!H:H,1,0)),K4392,'BACK INFO'!$H$1),'BACK INFO'!$G$1)</f>
        <v>ANITA M. HOPKINS</v>
      </c>
    </row>
    <row r="4393" spans="1:21" s="11" customFormat="1" x14ac:dyDescent="0.35">
      <c r="A4393" s="11" t="s">
        <v>94</v>
      </c>
      <c r="B4393" s="11">
        <v>2019</v>
      </c>
      <c r="C4393" s="11">
        <v>5</v>
      </c>
      <c r="D4393" s="11" t="s">
        <v>95</v>
      </c>
      <c r="E4393" s="11" t="s">
        <v>96</v>
      </c>
      <c r="F4393" s="11" t="s">
        <v>700</v>
      </c>
      <c r="G4393" s="11" t="s">
        <v>569</v>
      </c>
      <c r="H4393" s="11" t="s">
        <v>98</v>
      </c>
      <c r="I4393" s="11" t="s">
        <v>656</v>
      </c>
      <c r="J4393" s="11" t="s">
        <v>99</v>
      </c>
      <c r="K4393" s="11" t="s">
        <v>67</v>
      </c>
      <c r="L4393" s="11" t="s">
        <v>133</v>
      </c>
      <c r="M4393" s="11" t="s">
        <v>101</v>
      </c>
      <c r="N4393" s="11">
        <v>39</v>
      </c>
      <c r="O4393" s="11">
        <v>2019</v>
      </c>
      <c r="P4393" s="11" t="s">
        <v>102</v>
      </c>
      <c r="Q4393" s="11" t="s">
        <v>102</v>
      </c>
      <c r="R4393" s="11" t="s">
        <v>569</v>
      </c>
      <c r="S4393" s="11" t="s">
        <v>104</v>
      </c>
      <c r="T4393" s="11">
        <v>1320</v>
      </c>
      <c r="U4393" s="11" t="str">
        <f>IF(ISERROR(VLOOKUP(I4393,'BACK INFO'!F:F,1,0)),IF(ISERROR(VLOOKUP(I4393,'BACK INFO'!H:H,1,0)),K4393,'BACK INFO'!$H$1),'BACK INFO'!$G$1)</f>
        <v>ANITA M. HOPKINS</v>
      </c>
    </row>
    <row r="4394" spans="1:21" s="11" customFormat="1" x14ac:dyDescent="0.35">
      <c r="A4394" s="11" t="s">
        <v>94</v>
      </c>
      <c r="B4394" s="11">
        <v>2019</v>
      </c>
      <c r="C4394" s="11">
        <v>5</v>
      </c>
      <c r="D4394" s="11" t="s">
        <v>95</v>
      </c>
      <c r="E4394" s="11" t="s">
        <v>96</v>
      </c>
      <c r="F4394" s="11" t="s">
        <v>700</v>
      </c>
      <c r="G4394" s="11" t="s">
        <v>569</v>
      </c>
      <c r="H4394" s="11" t="s">
        <v>98</v>
      </c>
      <c r="I4394" s="11" t="s">
        <v>181</v>
      </c>
      <c r="J4394" s="11" t="s">
        <v>99</v>
      </c>
      <c r="K4394" s="11" t="s">
        <v>67</v>
      </c>
      <c r="L4394" s="11" t="s">
        <v>133</v>
      </c>
      <c r="M4394" s="11" t="s">
        <v>101</v>
      </c>
      <c r="N4394" s="11">
        <v>40</v>
      </c>
      <c r="O4394" s="11">
        <v>2019</v>
      </c>
      <c r="P4394" s="11" t="s">
        <v>102</v>
      </c>
      <c r="Q4394" s="11" t="s">
        <v>102</v>
      </c>
      <c r="R4394" s="11" t="s">
        <v>569</v>
      </c>
      <c r="S4394" s="11" t="s">
        <v>104</v>
      </c>
      <c r="T4394" s="11">
        <v>1248</v>
      </c>
      <c r="U4394" s="11" t="str">
        <f>IF(ISERROR(VLOOKUP(I4394,'BACK INFO'!F:F,1,0)),IF(ISERROR(VLOOKUP(I4394,'BACK INFO'!H:H,1,0)),K4394,'BACK INFO'!$H$1),'BACK INFO'!$G$1)</f>
        <v>ANITA M. HOPKINS</v>
      </c>
    </row>
    <row r="4395" spans="1:21" s="11" customFormat="1" x14ac:dyDescent="0.35">
      <c r="A4395" s="11" t="s">
        <v>94</v>
      </c>
      <c r="B4395" s="11">
        <v>2019</v>
      </c>
      <c r="C4395" s="11">
        <v>5</v>
      </c>
      <c r="D4395" s="11" t="s">
        <v>95</v>
      </c>
      <c r="E4395" s="11" t="s">
        <v>96</v>
      </c>
      <c r="F4395" s="11" t="s">
        <v>700</v>
      </c>
      <c r="G4395" s="11" t="s">
        <v>569</v>
      </c>
      <c r="H4395" s="11" t="s">
        <v>98</v>
      </c>
      <c r="I4395" s="11" t="s">
        <v>340</v>
      </c>
      <c r="J4395" s="11" t="s">
        <v>99</v>
      </c>
      <c r="K4395" s="11" t="s">
        <v>74</v>
      </c>
      <c r="L4395" s="11" t="s">
        <v>199</v>
      </c>
      <c r="M4395" s="11" t="s">
        <v>101</v>
      </c>
      <c r="N4395" s="11">
        <v>67</v>
      </c>
      <c r="O4395" s="11">
        <v>2019</v>
      </c>
      <c r="P4395" s="11" t="s">
        <v>102</v>
      </c>
      <c r="Q4395" s="11" t="s">
        <v>102</v>
      </c>
      <c r="R4395" s="11" t="s">
        <v>569</v>
      </c>
      <c r="S4395" s="11" t="s">
        <v>104</v>
      </c>
      <c r="T4395" s="11">
        <v>2157</v>
      </c>
      <c r="U4395" s="11" t="str">
        <f>IF(ISERROR(VLOOKUP(I4395,'BACK INFO'!F:F,1,0)),IF(ISERROR(VLOOKUP(I4395,'BACK INFO'!H:H,1,0)),K4395,'BACK INFO'!$H$1),'BACK INFO'!$G$1)</f>
        <v>DENISE ARNETT</v>
      </c>
    </row>
    <row r="4396" spans="1:21" s="11" customFormat="1" x14ac:dyDescent="0.35">
      <c r="A4396" s="11" t="s">
        <v>94</v>
      </c>
      <c r="B4396" s="11">
        <v>2019</v>
      </c>
      <c r="C4396" s="11">
        <v>5</v>
      </c>
      <c r="D4396" s="11" t="s">
        <v>95</v>
      </c>
      <c r="E4396" s="11" t="s">
        <v>96</v>
      </c>
      <c r="F4396" s="11" t="s">
        <v>700</v>
      </c>
      <c r="G4396" s="11" t="s">
        <v>569</v>
      </c>
      <c r="H4396" s="11" t="s">
        <v>98</v>
      </c>
      <c r="I4396" s="11" t="s">
        <v>64</v>
      </c>
      <c r="J4396" s="11" t="s">
        <v>99</v>
      </c>
      <c r="K4396" s="11" t="s">
        <v>54</v>
      </c>
      <c r="L4396" s="11" t="s">
        <v>165</v>
      </c>
      <c r="M4396" s="11" t="s">
        <v>101</v>
      </c>
      <c r="N4396" s="11">
        <v>333</v>
      </c>
      <c r="O4396" s="11">
        <v>2019</v>
      </c>
      <c r="P4396" s="11" t="s">
        <v>102</v>
      </c>
      <c r="Q4396" s="11" t="s">
        <v>102</v>
      </c>
      <c r="R4396" s="11" t="s">
        <v>569</v>
      </c>
      <c r="S4396" s="11" t="s">
        <v>104</v>
      </c>
      <c r="T4396" s="11">
        <v>9611.3599999999988</v>
      </c>
      <c r="U4396" s="11" t="str">
        <f>IF(ISERROR(VLOOKUP(I4396,'BACK INFO'!F:F,1,0)),IF(ISERROR(VLOOKUP(I4396,'BACK INFO'!H:H,1,0)),K4396,'BACK INFO'!$H$1),'BACK INFO'!$G$1)</f>
        <v>PAIGE ALYSE STRAUGHAN</v>
      </c>
    </row>
    <row r="4397" spans="1:21" s="11" customFormat="1" x14ac:dyDescent="0.35">
      <c r="A4397" s="11" t="s">
        <v>94</v>
      </c>
      <c r="B4397" s="11">
        <v>2019</v>
      </c>
      <c r="C4397" s="11">
        <v>5</v>
      </c>
      <c r="D4397" s="11" t="s">
        <v>95</v>
      </c>
      <c r="E4397" s="11" t="s">
        <v>96</v>
      </c>
      <c r="F4397" s="11" t="s">
        <v>700</v>
      </c>
      <c r="G4397" s="11" t="s">
        <v>569</v>
      </c>
      <c r="H4397" s="11" t="s">
        <v>98</v>
      </c>
      <c r="I4397" s="11" t="s">
        <v>591</v>
      </c>
      <c r="J4397" s="11" t="s">
        <v>99</v>
      </c>
      <c r="K4397" s="11" t="s">
        <v>76</v>
      </c>
      <c r="L4397" s="11" t="s">
        <v>127</v>
      </c>
      <c r="M4397" s="11" t="s">
        <v>101</v>
      </c>
      <c r="N4397" s="11">
        <v>24</v>
      </c>
      <c r="O4397" s="11">
        <v>2019</v>
      </c>
      <c r="P4397" s="11" t="s">
        <v>102</v>
      </c>
      <c r="Q4397" s="11" t="s">
        <v>102</v>
      </c>
      <c r="R4397" s="11" t="s">
        <v>569</v>
      </c>
      <c r="S4397" s="11" t="s">
        <v>104</v>
      </c>
      <c r="T4397" s="11">
        <v>711</v>
      </c>
      <c r="U4397" s="11" t="str">
        <f>IF(ISERROR(VLOOKUP(I4397,'BACK INFO'!F:F,1,0)),IF(ISERROR(VLOOKUP(I4397,'BACK INFO'!H:H,1,0)),K4397,'BACK INFO'!$H$1),'BACK INFO'!$G$1)</f>
        <v>MIE MANNICHE</v>
      </c>
    </row>
    <row r="4398" spans="1:21" s="11" customFormat="1" x14ac:dyDescent="0.35">
      <c r="A4398" s="11" t="s">
        <v>94</v>
      </c>
      <c r="B4398" s="11">
        <v>2019</v>
      </c>
      <c r="C4398" s="11">
        <v>5</v>
      </c>
      <c r="D4398" s="11" t="s">
        <v>95</v>
      </c>
      <c r="E4398" s="11" t="s">
        <v>96</v>
      </c>
      <c r="F4398" s="11" t="s">
        <v>700</v>
      </c>
      <c r="G4398" s="11" t="s">
        <v>569</v>
      </c>
      <c r="H4398" s="11" t="s">
        <v>98</v>
      </c>
      <c r="I4398" s="11" t="s">
        <v>588</v>
      </c>
      <c r="J4398" s="11" t="s">
        <v>99</v>
      </c>
      <c r="K4398" s="11" t="s">
        <v>75</v>
      </c>
      <c r="L4398" s="11" t="s">
        <v>146</v>
      </c>
      <c r="M4398" s="11" t="s">
        <v>101</v>
      </c>
      <c r="N4398" s="11">
        <v>99</v>
      </c>
      <c r="O4398" s="11">
        <v>2019</v>
      </c>
      <c r="P4398" s="11" t="s">
        <v>102</v>
      </c>
      <c r="Q4398" s="11" t="s">
        <v>102</v>
      </c>
      <c r="R4398" s="11" t="s">
        <v>569</v>
      </c>
      <c r="S4398" s="11" t="s">
        <v>104</v>
      </c>
      <c r="T4398" s="11">
        <v>2953</v>
      </c>
      <c r="U4398" s="11" t="str">
        <f>IF(ISERROR(VLOOKUP(I4398,'BACK INFO'!F:F,1,0)),IF(ISERROR(VLOOKUP(I4398,'BACK INFO'!H:H,1,0)),K4398,'BACK INFO'!$H$1),'BACK INFO'!$G$1)</f>
        <v>LAURA BONG</v>
      </c>
    </row>
    <row r="4399" spans="1:21" s="11" customFormat="1" x14ac:dyDescent="0.35">
      <c r="A4399" s="11" t="s">
        <v>94</v>
      </c>
      <c r="B4399" s="11">
        <v>2019</v>
      </c>
      <c r="C4399" s="11">
        <v>5</v>
      </c>
      <c r="D4399" s="11" t="s">
        <v>95</v>
      </c>
      <c r="E4399" s="11" t="s">
        <v>96</v>
      </c>
      <c r="F4399" s="11" t="s">
        <v>700</v>
      </c>
      <c r="G4399" s="11" t="s">
        <v>569</v>
      </c>
      <c r="H4399" s="11" t="s">
        <v>98</v>
      </c>
      <c r="I4399" s="11" t="s">
        <v>602</v>
      </c>
      <c r="J4399" s="11" t="s">
        <v>99</v>
      </c>
      <c r="K4399" s="11" t="s">
        <v>75</v>
      </c>
      <c r="L4399" s="11" t="s">
        <v>131</v>
      </c>
      <c r="M4399" s="11" t="s">
        <v>101</v>
      </c>
      <c r="N4399" s="11">
        <v>219</v>
      </c>
      <c r="O4399" s="11">
        <v>2019</v>
      </c>
      <c r="P4399" s="11" t="s">
        <v>102</v>
      </c>
      <c r="Q4399" s="11" t="s">
        <v>102</v>
      </c>
      <c r="R4399" s="11" t="s">
        <v>569</v>
      </c>
      <c r="S4399" s="11" t="s">
        <v>104</v>
      </c>
      <c r="T4399" s="11">
        <v>6541</v>
      </c>
      <c r="U4399" s="11" t="str">
        <f>IF(ISERROR(VLOOKUP(I4399,'BACK INFO'!F:F,1,0)),IF(ISERROR(VLOOKUP(I4399,'BACK INFO'!H:H,1,0)),K4399,'BACK INFO'!$H$1),'BACK INFO'!$G$1)</f>
        <v>LAURA BONG</v>
      </c>
    </row>
    <row r="4400" spans="1:21" s="11" customFormat="1" x14ac:dyDescent="0.35">
      <c r="A4400" s="11" t="s">
        <v>94</v>
      </c>
      <c r="B4400" s="11">
        <v>2019</v>
      </c>
      <c r="C4400" s="11">
        <v>5</v>
      </c>
      <c r="D4400" s="11" t="s">
        <v>95</v>
      </c>
      <c r="E4400" s="11" t="s">
        <v>96</v>
      </c>
      <c r="F4400" s="11" t="s">
        <v>700</v>
      </c>
      <c r="G4400" s="11" t="s">
        <v>569</v>
      </c>
      <c r="H4400" s="11" t="s">
        <v>98</v>
      </c>
      <c r="I4400" s="11" t="s">
        <v>628</v>
      </c>
      <c r="J4400" s="11" t="s">
        <v>99</v>
      </c>
      <c r="K4400" s="11" t="s">
        <v>67</v>
      </c>
      <c r="L4400" s="11" t="s">
        <v>211</v>
      </c>
      <c r="M4400" s="11" t="s">
        <v>101</v>
      </c>
      <c r="N4400" s="11">
        <v>815</v>
      </c>
      <c r="O4400" s="11">
        <v>2019</v>
      </c>
      <c r="P4400" s="11" t="s">
        <v>102</v>
      </c>
      <c r="Q4400" s="11" t="s">
        <v>102</v>
      </c>
      <c r="R4400" s="11" t="s">
        <v>569</v>
      </c>
      <c r="S4400" s="11" t="s">
        <v>104</v>
      </c>
      <c r="T4400" s="11">
        <v>30158.999999999989</v>
      </c>
      <c r="U4400" s="11" t="str">
        <f>IF(ISERROR(VLOOKUP(I4400,'BACK INFO'!F:F,1,0)),IF(ISERROR(VLOOKUP(I4400,'BACK INFO'!H:H,1,0)),K4400,'BACK INFO'!$H$1),'BACK INFO'!$G$1)</f>
        <v>ANITA M. HOPKINS</v>
      </c>
    </row>
    <row r="4401" spans="1:21" s="11" customFormat="1" x14ac:dyDescent="0.35">
      <c r="A4401" s="11" t="s">
        <v>94</v>
      </c>
      <c r="B4401" s="11">
        <v>2019</v>
      </c>
      <c r="C4401" s="11">
        <v>5</v>
      </c>
      <c r="D4401" s="11" t="s">
        <v>95</v>
      </c>
      <c r="E4401" s="11" t="s">
        <v>96</v>
      </c>
      <c r="F4401" s="11" t="s">
        <v>700</v>
      </c>
      <c r="G4401" s="11" t="s">
        <v>569</v>
      </c>
      <c r="H4401" s="11" t="s">
        <v>98</v>
      </c>
      <c r="I4401" s="11" t="s">
        <v>629</v>
      </c>
      <c r="J4401" s="11" t="s">
        <v>99</v>
      </c>
      <c r="K4401" s="11" t="s">
        <v>67</v>
      </c>
      <c r="L4401" s="11" t="s">
        <v>234</v>
      </c>
      <c r="M4401" s="11" t="s">
        <v>101</v>
      </c>
      <c r="N4401" s="11">
        <v>51</v>
      </c>
      <c r="O4401" s="11">
        <v>2019</v>
      </c>
      <c r="P4401" s="11" t="s">
        <v>102</v>
      </c>
      <c r="Q4401" s="11" t="s">
        <v>102</v>
      </c>
      <c r="R4401" s="11" t="s">
        <v>569</v>
      </c>
      <c r="S4401" s="11" t="s">
        <v>104</v>
      </c>
      <c r="T4401" s="11">
        <v>1467</v>
      </c>
      <c r="U4401" s="11" t="str">
        <f>IF(ISERROR(VLOOKUP(I4401,'BACK INFO'!F:F,1,0)),IF(ISERROR(VLOOKUP(I4401,'BACK INFO'!H:H,1,0)),K4401,'BACK INFO'!$H$1),'BACK INFO'!$G$1)</f>
        <v>ANITA M. HOPKINS</v>
      </c>
    </row>
    <row r="4402" spans="1:21" s="11" customFormat="1" x14ac:dyDescent="0.35">
      <c r="A4402" s="11" t="s">
        <v>94</v>
      </c>
      <c r="B4402" s="11">
        <v>2019</v>
      </c>
      <c r="C4402" s="11">
        <v>5</v>
      </c>
      <c r="D4402" s="11" t="s">
        <v>95</v>
      </c>
      <c r="E4402" s="11" t="s">
        <v>96</v>
      </c>
      <c r="F4402" s="11" t="s">
        <v>700</v>
      </c>
      <c r="G4402" s="11" t="s">
        <v>569</v>
      </c>
      <c r="H4402" s="11" t="s">
        <v>98</v>
      </c>
      <c r="I4402" s="11" t="s">
        <v>653</v>
      </c>
      <c r="J4402" s="11" t="s">
        <v>99</v>
      </c>
      <c r="K4402" s="11" t="s">
        <v>67</v>
      </c>
      <c r="L4402" s="11" t="s">
        <v>135</v>
      </c>
      <c r="M4402" s="11" t="s">
        <v>101</v>
      </c>
      <c r="N4402" s="11">
        <v>21</v>
      </c>
      <c r="O4402" s="11">
        <v>2019</v>
      </c>
      <c r="P4402" s="11" t="s">
        <v>102</v>
      </c>
      <c r="Q4402" s="11" t="s">
        <v>102</v>
      </c>
      <c r="R4402" s="11" t="s">
        <v>569</v>
      </c>
      <c r="S4402" s="11" t="s">
        <v>104</v>
      </c>
      <c r="T4402" s="11">
        <v>630</v>
      </c>
      <c r="U4402" s="11" t="str">
        <f>IF(ISERROR(VLOOKUP(I4402,'BACK INFO'!F:F,1,0)),IF(ISERROR(VLOOKUP(I4402,'BACK INFO'!H:H,1,0)),K4402,'BACK INFO'!$H$1),'BACK INFO'!$G$1)</f>
        <v>ANITA M. HOPKINS</v>
      </c>
    </row>
    <row r="4403" spans="1:21" s="11" customFormat="1" x14ac:dyDescent="0.35">
      <c r="A4403" s="11" t="s">
        <v>94</v>
      </c>
      <c r="B4403" s="11">
        <v>2019</v>
      </c>
      <c r="C4403" s="11">
        <v>5</v>
      </c>
      <c r="D4403" s="11" t="s">
        <v>95</v>
      </c>
      <c r="E4403" s="11" t="s">
        <v>96</v>
      </c>
      <c r="F4403" s="11" t="s">
        <v>700</v>
      </c>
      <c r="G4403" s="11" t="s">
        <v>569</v>
      </c>
      <c r="H4403" s="11" t="s">
        <v>106</v>
      </c>
      <c r="I4403" s="11" t="s">
        <v>442</v>
      </c>
      <c r="J4403" s="11" t="s">
        <v>99</v>
      </c>
      <c r="K4403" s="11" t="s">
        <v>75</v>
      </c>
      <c r="L4403" s="11" t="s">
        <v>131</v>
      </c>
      <c r="M4403" s="11" t="s">
        <v>101</v>
      </c>
      <c r="N4403" s="11">
        <v>7</v>
      </c>
      <c r="O4403" s="11">
        <v>2019</v>
      </c>
      <c r="P4403" s="11" t="s">
        <v>102</v>
      </c>
      <c r="Q4403" s="11" t="s">
        <v>102</v>
      </c>
      <c r="R4403" s="11" t="s">
        <v>569</v>
      </c>
      <c r="S4403" s="11" t="s">
        <v>104</v>
      </c>
      <c r="T4403" s="11">
        <v>158</v>
      </c>
      <c r="U4403" s="11" t="str">
        <f>IF(ISERROR(VLOOKUP(I4403,'BACK INFO'!F:F,1,0)),IF(ISERROR(VLOOKUP(I4403,'BACK INFO'!H:H,1,0)),K4403,'BACK INFO'!$H$1),'BACK INFO'!$G$1)</f>
        <v>LAURA BONG</v>
      </c>
    </row>
    <row r="4404" spans="1:21" s="11" customFormat="1" x14ac:dyDescent="0.35">
      <c r="A4404" s="11" t="s">
        <v>94</v>
      </c>
      <c r="B4404" s="11">
        <v>2019</v>
      </c>
      <c r="C4404" s="11">
        <v>5</v>
      </c>
      <c r="D4404" s="11" t="s">
        <v>95</v>
      </c>
      <c r="E4404" s="11" t="s">
        <v>96</v>
      </c>
      <c r="F4404" s="11" t="s">
        <v>700</v>
      </c>
      <c r="G4404" s="11" t="s">
        <v>569</v>
      </c>
      <c r="H4404" s="11" t="s">
        <v>106</v>
      </c>
      <c r="I4404" s="11" t="s">
        <v>243</v>
      </c>
      <c r="J4404" s="11" t="s">
        <v>99</v>
      </c>
      <c r="K4404" s="11" t="s">
        <v>70</v>
      </c>
      <c r="L4404" s="11" t="s">
        <v>157</v>
      </c>
      <c r="M4404" s="11" t="s">
        <v>101</v>
      </c>
      <c r="N4404" s="11">
        <v>2</v>
      </c>
      <c r="O4404" s="11">
        <v>2019</v>
      </c>
      <c r="P4404" s="11" t="s">
        <v>102</v>
      </c>
      <c r="Q4404" s="11" t="s">
        <v>102</v>
      </c>
      <c r="R4404" s="11" t="s">
        <v>569</v>
      </c>
      <c r="S4404" s="11" t="s">
        <v>104</v>
      </c>
      <c r="T4404" s="11">
        <v>100</v>
      </c>
      <c r="U4404" s="11" t="str">
        <f>IF(ISERROR(VLOOKUP(I4404,'BACK INFO'!F:F,1,0)),IF(ISERROR(VLOOKUP(I4404,'BACK INFO'!H:H,1,0)),K4404,'BACK INFO'!$H$1),'BACK INFO'!$G$1)</f>
        <v>JUDITH ANN DEAL</v>
      </c>
    </row>
    <row r="4405" spans="1:21" s="11" customFormat="1" x14ac:dyDescent="0.35">
      <c r="A4405" s="11" t="s">
        <v>94</v>
      </c>
      <c r="B4405" s="11">
        <v>2019</v>
      </c>
      <c r="C4405" s="11">
        <v>5</v>
      </c>
      <c r="D4405" s="11" t="s">
        <v>95</v>
      </c>
      <c r="E4405" s="11" t="s">
        <v>96</v>
      </c>
      <c r="F4405" s="11" t="s">
        <v>700</v>
      </c>
      <c r="G4405" s="11" t="s">
        <v>569</v>
      </c>
      <c r="H4405" s="11" t="s">
        <v>106</v>
      </c>
      <c r="I4405" s="11" t="s">
        <v>277</v>
      </c>
      <c r="J4405" s="11" t="s">
        <v>99</v>
      </c>
      <c r="K4405" s="11" t="s">
        <v>67</v>
      </c>
      <c r="L4405" s="11" t="s">
        <v>133</v>
      </c>
      <c r="M4405" s="11" t="s">
        <v>101</v>
      </c>
      <c r="N4405" s="11">
        <v>8</v>
      </c>
      <c r="O4405" s="11">
        <v>2019</v>
      </c>
      <c r="P4405" s="11" t="s">
        <v>102</v>
      </c>
      <c r="Q4405" s="11" t="s">
        <v>102</v>
      </c>
      <c r="R4405" s="11" t="s">
        <v>569</v>
      </c>
      <c r="S4405" s="11" t="s">
        <v>104</v>
      </c>
      <c r="T4405" s="11">
        <v>144</v>
      </c>
      <c r="U4405" s="11" t="str">
        <f>IF(ISERROR(VLOOKUP(I4405,'BACK INFO'!F:F,1,0)),IF(ISERROR(VLOOKUP(I4405,'BACK INFO'!H:H,1,0)),K4405,'BACK INFO'!$H$1),'BACK INFO'!$G$1)</f>
        <v>ANITA M. HOPKINS</v>
      </c>
    </row>
    <row r="4406" spans="1:21" s="11" customFormat="1" x14ac:dyDescent="0.35">
      <c r="A4406" s="11" t="s">
        <v>94</v>
      </c>
      <c r="B4406" s="11">
        <v>2019</v>
      </c>
      <c r="C4406" s="11">
        <v>5</v>
      </c>
      <c r="D4406" s="11" t="s">
        <v>95</v>
      </c>
      <c r="E4406" s="11" t="s">
        <v>96</v>
      </c>
      <c r="F4406" s="11" t="s">
        <v>700</v>
      </c>
      <c r="G4406" s="11" t="s">
        <v>569</v>
      </c>
      <c r="H4406" s="11" t="s">
        <v>106</v>
      </c>
      <c r="I4406" s="11" t="s">
        <v>362</v>
      </c>
      <c r="J4406" s="11" t="s">
        <v>99</v>
      </c>
      <c r="K4406" s="11" t="s">
        <v>76</v>
      </c>
      <c r="L4406" s="11" t="s">
        <v>127</v>
      </c>
      <c r="M4406" s="11" t="s">
        <v>101</v>
      </c>
      <c r="N4406" s="11">
        <v>16</v>
      </c>
      <c r="O4406" s="11">
        <v>2019</v>
      </c>
      <c r="P4406" s="11" t="s">
        <v>102</v>
      </c>
      <c r="Q4406" s="11" t="s">
        <v>102</v>
      </c>
      <c r="R4406" s="11" t="s">
        <v>569</v>
      </c>
      <c r="S4406" s="11" t="s">
        <v>104</v>
      </c>
      <c r="T4406" s="11">
        <v>288</v>
      </c>
      <c r="U4406" s="11" t="str">
        <f>IF(ISERROR(VLOOKUP(I4406,'BACK INFO'!F:F,1,0)),IF(ISERROR(VLOOKUP(I4406,'BACK INFO'!H:H,1,0)),K4406,'BACK INFO'!$H$1),'BACK INFO'!$G$1)</f>
        <v>MIE MANNICHE</v>
      </c>
    </row>
    <row r="4407" spans="1:21" s="11" customFormat="1" x14ac:dyDescent="0.35">
      <c r="A4407" s="11" t="s">
        <v>94</v>
      </c>
      <c r="B4407" s="11">
        <v>2019</v>
      </c>
      <c r="C4407" s="11">
        <v>5</v>
      </c>
      <c r="D4407" s="11" t="s">
        <v>95</v>
      </c>
      <c r="E4407" s="11" t="s">
        <v>96</v>
      </c>
      <c r="F4407" s="11" t="s">
        <v>700</v>
      </c>
      <c r="G4407" s="11" t="s">
        <v>569</v>
      </c>
      <c r="H4407" s="11" t="s">
        <v>106</v>
      </c>
      <c r="I4407" s="11" t="s">
        <v>304</v>
      </c>
      <c r="J4407" s="11" t="s">
        <v>99</v>
      </c>
      <c r="K4407" s="11" t="s">
        <v>67</v>
      </c>
      <c r="L4407" s="11" t="s">
        <v>135</v>
      </c>
      <c r="M4407" s="11" t="s">
        <v>101</v>
      </c>
      <c r="N4407" s="11">
        <v>12</v>
      </c>
      <c r="O4407" s="11">
        <v>2019</v>
      </c>
      <c r="P4407" s="11" t="s">
        <v>102</v>
      </c>
      <c r="Q4407" s="11" t="s">
        <v>102</v>
      </c>
      <c r="R4407" s="11" t="s">
        <v>569</v>
      </c>
      <c r="S4407" s="11" t="s">
        <v>104</v>
      </c>
      <c r="T4407" s="11">
        <v>216</v>
      </c>
      <c r="U4407" s="11" t="str">
        <f>IF(ISERROR(VLOOKUP(I4407,'BACK INFO'!F:F,1,0)),IF(ISERROR(VLOOKUP(I4407,'BACK INFO'!H:H,1,0)),K4407,'BACK INFO'!$H$1),'BACK INFO'!$G$1)</f>
        <v>ANITA M. HOPKINS</v>
      </c>
    </row>
    <row r="4408" spans="1:21" s="11" customFormat="1" x14ac:dyDescent="0.35">
      <c r="A4408" s="11" t="s">
        <v>94</v>
      </c>
      <c r="B4408" s="11">
        <v>2019</v>
      </c>
      <c r="C4408" s="11">
        <v>5</v>
      </c>
      <c r="D4408" s="11" t="s">
        <v>95</v>
      </c>
      <c r="E4408" s="11" t="s">
        <v>96</v>
      </c>
      <c r="F4408" s="11" t="s">
        <v>700</v>
      </c>
      <c r="G4408" s="11" t="s">
        <v>569</v>
      </c>
      <c r="H4408" s="11" t="s">
        <v>106</v>
      </c>
      <c r="I4408" s="11" t="s">
        <v>406</v>
      </c>
      <c r="J4408" s="11" t="s">
        <v>99</v>
      </c>
      <c r="K4408" s="11" t="s">
        <v>71</v>
      </c>
      <c r="L4408" s="11" t="s">
        <v>164</v>
      </c>
      <c r="M4408" s="11" t="s">
        <v>101</v>
      </c>
      <c r="N4408" s="11">
        <v>7</v>
      </c>
      <c r="O4408" s="11">
        <v>2019</v>
      </c>
      <c r="P4408" s="11" t="s">
        <v>102</v>
      </c>
      <c r="Q4408" s="11" t="s">
        <v>102</v>
      </c>
      <c r="R4408" s="11" t="s">
        <v>569</v>
      </c>
      <c r="S4408" s="11" t="s">
        <v>104</v>
      </c>
      <c r="T4408" s="11">
        <v>182</v>
      </c>
      <c r="U4408" s="11" t="str">
        <f>IF(ISERROR(VLOOKUP(I4408,'BACK INFO'!F:F,1,0)),IF(ISERROR(VLOOKUP(I4408,'BACK INFO'!H:H,1,0)),K4408,'BACK INFO'!$H$1),'BACK INFO'!$G$1)</f>
        <v>HOLLY SALES INC.</v>
      </c>
    </row>
    <row r="4409" spans="1:21" s="11" customFormat="1" x14ac:dyDescent="0.35">
      <c r="A4409" s="11" t="s">
        <v>94</v>
      </c>
      <c r="B4409" s="11">
        <v>2019</v>
      </c>
      <c r="C4409" s="11">
        <v>5</v>
      </c>
      <c r="D4409" s="11" t="s">
        <v>95</v>
      </c>
      <c r="E4409" s="11" t="s">
        <v>96</v>
      </c>
      <c r="F4409" s="11" t="s">
        <v>700</v>
      </c>
      <c r="G4409" s="11" t="s">
        <v>569</v>
      </c>
      <c r="H4409" s="11" t="s">
        <v>106</v>
      </c>
      <c r="I4409" s="11" t="s">
        <v>541</v>
      </c>
      <c r="J4409" s="11" t="s">
        <v>99</v>
      </c>
      <c r="K4409" s="11" t="s">
        <v>67</v>
      </c>
      <c r="L4409" s="11" t="s">
        <v>135</v>
      </c>
      <c r="M4409" s="11" t="s">
        <v>101</v>
      </c>
      <c r="N4409" s="11">
        <v>12</v>
      </c>
      <c r="O4409" s="11">
        <v>2019</v>
      </c>
      <c r="P4409" s="11" t="s">
        <v>102</v>
      </c>
      <c r="Q4409" s="11" t="s">
        <v>102</v>
      </c>
      <c r="R4409" s="11" t="s">
        <v>569</v>
      </c>
      <c r="S4409" s="11" t="s">
        <v>104</v>
      </c>
      <c r="T4409" s="11">
        <v>168</v>
      </c>
      <c r="U4409" s="11" t="str">
        <f>IF(ISERROR(VLOOKUP(I4409,'BACK INFO'!F:F,1,0)),IF(ISERROR(VLOOKUP(I4409,'BACK INFO'!H:H,1,0)),K4409,'BACK INFO'!$H$1),'BACK INFO'!$G$1)</f>
        <v>ANITA M. HOPKINS</v>
      </c>
    </row>
    <row r="4410" spans="1:21" s="11" customFormat="1" x14ac:dyDescent="0.35">
      <c r="A4410" s="11" t="s">
        <v>94</v>
      </c>
      <c r="B4410" s="11">
        <v>2019</v>
      </c>
      <c r="C4410" s="11">
        <v>5</v>
      </c>
      <c r="D4410" s="11" t="s">
        <v>95</v>
      </c>
      <c r="E4410" s="11" t="s">
        <v>96</v>
      </c>
      <c r="F4410" s="11" t="s">
        <v>700</v>
      </c>
      <c r="G4410" s="11" t="s">
        <v>569</v>
      </c>
      <c r="H4410" s="11" t="s">
        <v>106</v>
      </c>
      <c r="I4410" s="11" t="s">
        <v>288</v>
      </c>
      <c r="J4410" s="11" t="s">
        <v>99</v>
      </c>
      <c r="K4410" s="11" t="s">
        <v>70</v>
      </c>
      <c r="L4410" s="11" t="s">
        <v>157</v>
      </c>
      <c r="M4410" s="11" t="s">
        <v>101</v>
      </c>
      <c r="N4410" s="11">
        <v>9</v>
      </c>
      <c r="O4410" s="11">
        <v>2019</v>
      </c>
      <c r="P4410" s="11" t="s">
        <v>102</v>
      </c>
      <c r="Q4410" s="11" t="s">
        <v>102</v>
      </c>
      <c r="R4410" s="11" t="s">
        <v>569</v>
      </c>
      <c r="S4410" s="11" t="s">
        <v>104</v>
      </c>
      <c r="T4410" s="11">
        <v>282</v>
      </c>
      <c r="U4410" s="11" t="str">
        <f>IF(ISERROR(VLOOKUP(I4410,'BACK INFO'!F:F,1,0)),IF(ISERROR(VLOOKUP(I4410,'BACK INFO'!H:H,1,0)),K4410,'BACK INFO'!$H$1),'BACK INFO'!$G$1)</f>
        <v>JUDITH ANN DEAL</v>
      </c>
    </row>
    <row r="4411" spans="1:21" s="11" customFormat="1" x14ac:dyDescent="0.35">
      <c r="A4411" s="11" t="s">
        <v>94</v>
      </c>
      <c r="B4411" s="11">
        <v>2019</v>
      </c>
      <c r="C4411" s="11">
        <v>5</v>
      </c>
      <c r="D4411" s="11" t="s">
        <v>95</v>
      </c>
      <c r="E4411" s="11" t="s">
        <v>96</v>
      </c>
      <c r="F4411" s="11" t="s">
        <v>700</v>
      </c>
      <c r="G4411" s="11" t="s">
        <v>569</v>
      </c>
      <c r="H4411" s="11" t="s">
        <v>106</v>
      </c>
      <c r="I4411" s="11" t="s">
        <v>148</v>
      </c>
      <c r="J4411" s="11" t="s">
        <v>99</v>
      </c>
      <c r="K4411" s="11" t="s">
        <v>71</v>
      </c>
      <c r="L4411" s="11" t="s">
        <v>149</v>
      </c>
      <c r="M4411" s="11" t="s">
        <v>101</v>
      </c>
      <c r="N4411" s="11">
        <v>2</v>
      </c>
      <c r="O4411" s="11">
        <v>2019</v>
      </c>
      <c r="P4411" s="11" t="s">
        <v>102</v>
      </c>
      <c r="Q4411" s="11" t="s">
        <v>102</v>
      </c>
      <c r="R4411" s="11" t="s">
        <v>569</v>
      </c>
      <c r="S4411" s="11" t="s">
        <v>104</v>
      </c>
      <c r="T4411" s="11">
        <v>44</v>
      </c>
      <c r="U4411" s="11" t="str">
        <f>IF(ISERROR(VLOOKUP(I4411,'BACK INFO'!F:F,1,0)),IF(ISERROR(VLOOKUP(I4411,'BACK INFO'!H:H,1,0)),K4411,'BACK INFO'!$H$1),'BACK INFO'!$G$1)</f>
        <v>HOLLY SALES INC.</v>
      </c>
    </row>
    <row r="4412" spans="1:21" s="11" customFormat="1" x14ac:dyDescent="0.35">
      <c r="A4412" s="11" t="s">
        <v>94</v>
      </c>
      <c r="B4412" s="11">
        <v>2019</v>
      </c>
      <c r="C4412" s="11">
        <v>5</v>
      </c>
      <c r="D4412" s="11" t="s">
        <v>95</v>
      </c>
      <c r="E4412" s="11" t="s">
        <v>96</v>
      </c>
      <c r="F4412" s="11" t="s">
        <v>700</v>
      </c>
      <c r="G4412" s="11" t="s">
        <v>569</v>
      </c>
      <c r="H4412" s="11" t="s">
        <v>106</v>
      </c>
      <c r="I4412" s="11" t="s">
        <v>252</v>
      </c>
      <c r="J4412" s="11" t="s">
        <v>99</v>
      </c>
      <c r="K4412" s="11" t="s">
        <v>70</v>
      </c>
      <c r="L4412" s="11" t="s">
        <v>157</v>
      </c>
      <c r="M4412" s="11" t="s">
        <v>101</v>
      </c>
      <c r="N4412" s="11">
        <v>21</v>
      </c>
      <c r="O4412" s="11">
        <v>2019</v>
      </c>
      <c r="P4412" s="11" t="s">
        <v>102</v>
      </c>
      <c r="Q4412" s="11" t="s">
        <v>102</v>
      </c>
      <c r="R4412" s="11" t="s">
        <v>569</v>
      </c>
      <c r="S4412" s="11" t="s">
        <v>104</v>
      </c>
      <c r="T4412" s="11">
        <v>498</v>
      </c>
      <c r="U4412" s="11" t="str">
        <f>IF(ISERROR(VLOOKUP(I4412,'BACK INFO'!F:F,1,0)),IF(ISERROR(VLOOKUP(I4412,'BACK INFO'!H:H,1,0)),K4412,'BACK INFO'!$H$1),'BACK INFO'!$G$1)</f>
        <v>JUDITH ANN DEAL</v>
      </c>
    </row>
    <row r="4413" spans="1:21" s="11" customFormat="1" x14ac:dyDescent="0.35">
      <c r="A4413" s="11" t="s">
        <v>94</v>
      </c>
      <c r="B4413" s="11">
        <v>2019</v>
      </c>
      <c r="C4413" s="11">
        <v>5</v>
      </c>
      <c r="D4413" s="11" t="s">
        <v>95</v>
      </c>
      <c r="E4413" s="11" t="s">
        <v>96</v>
      </c>
      <c r="F4413" s="11" t="s">
        <v>700</v>
      </c>
      <c r="G4413" s="11" t="s">
        <v>569</v>
      </c>
      <c r="H4413" s="11" t="s">
        <v>106</v>
      </c>
      <c r="I4413" s="11" t="s">
        <v>500</v>
      </c>
      <c r="J4413" s="11" t="s">
        <v>99</v>
      </c>
      <c r="K4413" s="11" t="s">
        <v>75</v>
      </c>
      <c r="L4413" s="11" t="s">
        <v>131</v>
      </c>
      <c r="M4413" s="11" t="s">
        <v>101</v>
      </c>
      <c r="N4413" s="11">
        <v>1</v>
      </c>
      <c r="O4413" s="11">
        <v>2019</v>
      </c>
      <c r="P4413" s="11" t="s">
        <v>102</v>
      </c>
      <c r="Q4413" s="11" t="s">
        <v>102</v>
      </c>
      <c r="R4413" s="11" t="s">
        <v>569</v>
      </c>
      <c r="S4413" s="11" t="s">
        <v>104</v>
      </c>
      <c r="T4413" s="11">
        <v>22</v>
      </c>
      <c r="U4413" s="11" t="str">
        <f>IF(ISERROR(VLOOKUP(I4413,'BACK INFO'!F:F,1,0)),IF(ISERROR(VLOOKUP(I4413,'BACK INFO'!H:H,1,0)),K4413,'BACK INFO'!$H$1),'BACK INFO'!$G$1)</f>
        <v>LAURA BONG</v>
      </c>
    </row>
    <row r="4414" spans="1:21" s="11" customFormat="1" x14ac:dyDescent="0.35">
      <c r="A4414" s="11" t="s">
        <v>94</v>
      </c>
      <c r="B4414" s="11">
        <v>2019</v>
      </c>
      <c r="C4414" s="11">
        <v>5</v>
      </c>
      <c r="D4414" s="11" t="s">
        <v>95</v>
      </c>
      <c r="E4414" s="11" t="s">
        <v>96</v>
      </c>
      <c r="F4414" s="11" t="s">
        <v>700</v>
      </c>
      <c r="G4414" s="11" t="s">
        <v>569</v>
      </c>
      <c r="H4414" s="11" t="s">
        <v>106</v>
      </c>
      <c r="I4414" s="11" t="s">
        <v>278</v>
      </c>
      <c r="J4414" s="11" t="s">
        <v>99</v>
      </c>
      <c r="K4414" s="11" t="s">
        <v>71</v>
      </c>
      <c r="L4414" s="11" t="s">
        <v>164</v>
      </c>
      <c r="M4414" s="11" t="s">
        <v>101</v>
      </c>
      <c r="N4414" s="11">
        <v>12</v>
      </c>
      <c r="O4414" s="11">
        <v>2019</v>
      </c>
      <c r="P4414" s="11" t="s">
        <v>102</v>
      </c>
      <c r="Q4414" s="11" t="s">
        <v>102</v>
      </c>
      <c r="R4414" s="11" t="s">
        <v>569</v>
      </c>
      <c r="S4414" s="11" t="s">
        <v>104</v>
      </c>
      <c r="T4414" s="11">
        <v>264</v>
      </c>
      <c r="U4414" s="11" t="str">
        <f>IF(ISERROR(VLOOKUP(I4414,'BACK INFO'!F:F,1,0)),IF(ISERROR(VLOOKUP(I4414,'BACK INFO'!H:H,1,0)),K4414,'BACK INFO'!$H$1),'BACK INFO'!$G$1)</f>
        <v>HOLLY SALES INC.</v>
      </c>
    </row>
    <row r="4415" spans="1:21" s="11" customFormat="1" x14ac:dyDescent="0.35">
      <c r="A4415" s="11" t="s">
        <v>94</v>
      </c>
      <c r="B4415" s="11">
        <v>2019</v>
      </c>
      <c r="C4415" s="11">
        <v>5</v>
      </c>
      <c r="D4415" s="11" t="s">
        <v>95</v>
      </c>
      <c r="E4415" s="11" t="s">
        <v>96</v>
      </c>
      <c r="F4415" s="11" t="s">
        <v>700</v>
      </c>
      <c r="G4415" s="11" t="s">
        <v>569</v>
      </c>
      <c r="H4415" s="11" t="s">
        <v>106</v>
      </c>
      <c r="I4415" s="11" t="s">
        <v>411</v>
      </c>
      <c r="J4415" s="11" t="s">
        <v>99</v>
      </c>
      <c r="K4415" s="11" t="s">
        <v>67</v>
      </c>
      <c r="L4415" s="11" t="s">
        <v>173</v>
      </c>
      <c r="M4415" s="11" t="s">
        <v>101</v>
      </c>
      <c r="N4415" s="11">
        <v>2</v>
      </c>
      <c r="O4415" s="11">
        <v>2019</v>
      </c>
      <c r="P4415" s="11" t="s">
        <v>102</v>
      </c>
      <c r="Q4415" s="11" t="s">
        <v>102</v>
      </c>
      <c r="R4415" s="11" t="s">
        <v>569</v>
      </c>
      <c r="S4415" s="11" t="s">
        <v>104</v>
      </c>
      <c r="T4415" s="11">
        <v>100</v>
      </c>
      <c r="U4415" s="11" t="str">
        <f>IF(ISERROR(VLOOKUP(I4415,'BACK INFO'!F:F,1,0)),IF(ISERROR(VLOOKUP(I4415,'BACK INFO'!H:H,1,0)),K4415,'BACK INFO'!$H$1),'BACK INFO'!$G$1)</f>
        <v>ANITA M. HOPKINS</v>
      </c>
    </row>
    <row r="4416" spans="1:21" s="11" customFormat="1" x14ac:dyDescent="0.35">
      <c r="A4416" s="11" t="s">
        <v>94</v>
      </c>
      <c r="B4416" s="11">
        <v>2019</v>
      </c>
      <c r="C4416" s="11">
        <v>5</v>
      </c>
      <c r="D4416" s="11" t="s">
        <v>95</v>
      </c>
      <c r="E4416" s="11" t="s">
        <v>96</v>
      </c>
      <c r="F4416" s="11" t="s">
        <v>700</v>
      </c>
      <c r="G4416" s="11" t="s">
        <v>569</v>
      </c>
      <c r="H4416" s="11" t="s">
        <v>106</v>
      </c>
      <c r="I4416" s="11" t="s">
        <v>132</v>
      </c>
      <c r="J4416" s="11" t="s">
        <v>99</v>
      </c>
      <c r="K4416" s="11" t="s">
        <v>67</v>
      </c>
      <c r="L4416" s="11" t="s">
        <v>133</v>
      </c>
      <c r="M4416" s="11" t="s">
        <v>101</v>
      </c>
      <c r="N4416" s="11">
        <v>27</v>
      </c>
      <c r="O4416" s="11">
        <v>2019</v>
      </c>
      <c r="P4416" s="11" t="s">
        <v>102</v>
      </c>
      <c r="Q4416" s="11" t="s">
        <v>102</v>
      </c>
      <c r="R4416" s="11" t="s">
        <v>569</v>
      </c>
      <c r="S4416" s="11" t="s">
        <v>104</v>
      </c>
      <c r="T4416" s="11">
        <v>582</v>
      </c>
      <c r="U4416" s="11" t="str">
        <f>IF(ISERROR(VLOOKUP(I4416,'BACK INFO'!F:F,1,0)),IF(ISERROR(VLOOKUP(I4416,'BACK INFO'!H:H,1,0)),K4416,'BACK INFO'!$H$1),'BACK INFO'!$G$1)</f>
        <v>ANITA M. HOPKINS</v>
      </c>
    </row>
    <row r="4417" spans="1:21" s="11" customFormat="1" x14ac:dyDescent="0.35">
      <c r="A4417" s="11" t="s">
        <v>94</v>
      </c>
      <c r="B4417" s="11">
        <v>2019</v>
      </c>
      <c r="C4417" s="11">
        <v>5</v>
      </c>
      <c r="D4417" s="11" t="s">
        <v>95</v>
      </c>
      <c r="E4417" s="11" t="s">
        <v>96</v>
      </c>
      <c r="F4417" s="11" t="s">
        <v>700</v>
      </c>
      <c r="G4417" s="11" t="s">
        <v>569</v>
      </c>
      <c r="H4417" s="11" t="s">
        <v>106</v>
      </c>
      <c r="I4417" s="11" t="s">
        <v>505</v>
      </c>
      <c r="J4417" s="11" t="s">
        <v>99</v>
      </c>
      <c r="K4417" s="11" t="s">
        <v>75</v>
      </c>
      <c r="L4417" s="11" t="s">
        <v>131</v>
      </c>
      <c r="M4417" s="11" t="s">
        <v>101</v>
      </c>
      <c r="N4417" s="11">
        <v>7</v>
      </c>
      <c r="O4417" s="11">
        <v>2019</v>
      </c>
      <c r="P4417" s="11" t="s">
        <v>102</v>
      </c>
      <c r="Q4417" s="11" t="s">
        <v>102</v>
      </c>
      <c r="R4417" s="11" t="s">
        <v>569</v>
      </c>
      <c r="S4417" s="11" t="s">
        <v>104</v>
      </c>
      <c r="T4417" s="11">
        <v>158</v>
      </c>
      <c r="U4417" s="11" t="str">
        <f>IF(ISERROR(VLOOKUP(I4417,'BACK INFO'!F:F,1,0)),IF(ISERROR(VLOOKUP(I4417,'BACK INFO'!H:H,1,0)),K4417,'BACK INFO'!$H$1),'BACK INFO'!$G$1)</f>
        <v>LAURA BONG</v>
      </c>
    </row>
    <row r="4418" spans="1:21" s="11" customFormat="1" x14ac:dyDescent="0.35">
      <c r="A4418" s="11" t="s">
        <v>94</v>
      </c>
      <c r="B4418" s="11">
        <v>2019</v>
      </c>
      <c r="C4418" s="11">
        <v>5</v>
      </c>
      <c r="D4418" s="11" t="s">
        <v>95</v>
      </c>
      <c r="E4418" s="11" t="s">
        <v>96</v>
      </c>
      <c r="F4418" s="11" t="s">
        <v>700</v>
      </c>
      <c r="G4418" s="11" t="s">
        <v>569</v>
      </c>
      <c r="H4418" s="11" t="s">
        <v>106</v>
      </c>
      <c r="I4418" s="11" t="s">
        <v>599</v>
      </c>
      <c r="J4418" s="11" t="s">
        <v>99</v>
      </c>
      <c r="K4418" s="11" t="s">
        <v>67</v>
      </c>
      <c r="L4418" s="11" t="s">
        <v>133</v>
      </c>
      <c r="M4418" s="11" t="s">
        <v>101</v>
      </c>
      <c r="N4418" s="11">
        <v>15</v>
      </c>
      <c r="O4418" s="11">
        <v>2019</v>
      </c>
      <c r="P4418" s="11" t="s">
        <v>102</v>
      </c>
      <c r="Q4418" s="11" t="s">
        <v>102</v>
      </c>
      <c r="R4418" s="11" t="s">
        <v>569</v>
      </c>
      <c r="S4418" s="11" t="s">
        <v>104</v>
      </c>
      <c r="T4418" s="11">
        <v>366</v>
      </c>
      <c r="U4418" s="11" t="str">
        <f>IF(ISERROR(VLOOKUP(I4418,'BACK INFO'!F:F,1,0)),IF(ISERROR(VLOOKUP(I4418,'BACK INFO'!H:H,1,0)),K4418,'BACK INFO'!$H$1),'BACK INFO'!$G$1)</f>
        <v>ANITA M. HOPKINS</v>
      </c>
    </row>
    <row r="4419" spans="1:21" s="11" customFormat="1" x14ac:dyDescent="0.35">
      <c r="A4419" s="11" t="s">
        <v>94</v>
      </c>
      <c r="B4419" s="11">
        <v>2019</v>
      </c>
      <c r="C4419" s="11">
        <v>5</v>
      </c>
      <c r="D4419" s="11" t="s">
        <v>95</v>
      </c>
      <c r="E4419" s="11" t="s">
        <v>96</v>
      </c>
      <c r="F4419" s="11" t="s">
        <v>700</v>
      </c>
      <c r="G4419" s="11" t="s">
        <v>569</v>
      </c>
      <c r="H4419" s="11" t="s">
        <v>106</v>
      </c>
      <c r="I4419" s="11" t="s">
        <v>233</v>
      </c>
      <c r="J4419" s="11" t="s">
        <v>99</v>
      </c>
      <c r="K4419" s="11" t="s">
        <v>67</v>
      </c>
      <c r="L4419" s="11" t="s">
        <v>234</v>
      </c>
      <c r="M4419" s="11" t="s">
        <v>101</v>
      </c>
      <c r="N4419" s="11">
        <v>18</v>
      </c>
      <c r="O4419" s="11">
        <v>2019</v>
      </c>
      <c r="P4419" s="11" t="s">
        <v>102</v>
      </c>
      <c r="Q4419" s="11" t="s">
        <v>102</v>
      </c>
      <c r="R4419" s="11" t="s">
        <v>569</v>
      </c>
      <c r="S4419" s="11" t="s">
        <v>104</v>
      </c>
      <c r="T4419" s="11">
        <v>300</v>
      </c>
      <c r="U4419" s="11" t="str">
        <f>IF(ISERROR(VLOOKUP(I4419,'BACK INFO'!F:F,1,0)),IF(ISERROR(VLOOKUP(I4419,'BACK INFO'!H:H,1,0)),K4419,'BACK INFO'!$H$1),'BACK INFO'!$G$1)</f>
        <v>ANITA M. HOPKINS</v>
      </c>
    </row>
    <row r="4420" spans="1:21" s="11" customFormat="1" x14ac:dyDescent="0.35">
      <c r="A4420" s="11" t="s">
        <v>94</v>
      </c>
      <c r="B4420" s="11">
        <v>2019</v>
      </c>
      <c r="C4420" s="11">
        <v>5</v>
      </c>
      <c r="D4420" s="11" t="s">
        <v>95</v>
      </c>
      <c r="E4420" s="11" t="s">
        <v>96</v>
      </c>
      <c r="F4420" s="11" t="s">
        <v>700</v>
      </c>
      <c r="G4420" s="11" t="s">
        <v>569</v>
      </c>
      <c r="H4420" s="11" t="s">
        <v>106</v>
      </c>
      <c r="I4420" s="11" t="s">
        <v>656</v>
      </c>
      <c r="J4420" s="11" t="s">
        <v>99</v>
      </c>
      <c r="K4420" s="11" t="s">
        <v>67</v>
      </c>
      <c r="L4420" s="11" t="s">
        <v>133</v>
      </c>
      <c r="M4420" s="11" t="s">
        <v>101</v>
      </c>
      <c r="N4420" s="11">
        <v>15</v>
      </c>
      <c r="O4420" s="11">
        <v>2019</v>
      </c>
      <c r="P4420" s="11" t="s">
        <v>102</v>
      </c>
      <c r="Q4420" s="11" t="s">
        <v>102</v>
      </c>
      <c r="R4420" s="11" t="s">
        <v>569</v>
      </c>
      <c r="S4420" s="11" t="s">
        <v>104</v>
      </c>
      <c r="T4420" s="11">
        <v>366</v>
      </c>
      <c r="U4420" s="11" t="str">
        <f>IF(ISERROR(VLOOKUP(I4420,'BACK INFO'!F:F,1,0)),IF(ISERROR(VLOOKUP(I4420,'BACK INFO'!H:H,1,0)),K4420,'BACK INFO'!$H$1),'BACK INFO'!$G$1)</f>
        <v>ANITA M. HOPKINS</v>
      </c>
    </row>
    <row r="4421" spans="1:21" s="11" customFormat="1" x14ac:dyDescent="0.35">
      <c r="A4421" s="11" t="s">
        <v>94</v>
      </c>
      <c r="B4421" s="11">
        <v>2019</v>
      </c>
      <c r="C4421" s="11">
        <v>5</v>
      </c>
      <c r="D4421" s="11" t="s">
        <v>95</v>
      </c>
      <c r="E4421" s="11" t="s">
        <v>96</v>
      </c>
      <c r="F4421" s="11" t="s">
        <v>700</v>
      </c>
      <c r="G4421" s="11" t="s">
        <v>569</v>
      </c>
      <c r="H4421" s="11" t="s">
        <v>106</v>
      </c>
      <c r="I4421" s="11" t="s">
        <v>181</v>
      </c>
      <c r="J4421" s="11" t="s">
        <v>99</v>
      </c>
      <c r="K4421" s="11" t="s">
        <v>67</v>
      </c>
      <c r="L4421" s="11" t="s">
        <v>133</v>
      </c>
      <c r="M4421" s="11" t="s">
        <v>101</v>
      </c>
      <c r="N4421" s="11">
        <v>6</v>
      </c>
      <c r="O4421" s="11">
        <v>2019</v>
      </c>
      <c r="P4421" s="11" t="s">
        <v>102</v>
      </c>
      <c r="Q4421" s="11" t="s">
        <v>102</v>
      </c>
      <c r="R4421" s="11" t="s">
        <v>569</v>
      </c>
      <c r="S4421" s="11" t="s">
        <v>104</v>
      </c>
      <c r="T4421" s="11">
        <v>108</v>
      </c>
      <c r="U4421" s="11" t="str">
        <f>IF(ISERROR(VLOOKUP(I4421,'BACK INFO'!F:F,1,0)),IF(ISERROR(VLOOKUP(I4421,'BACK INFO'!H:H,1,0)),K4421,'BACK INFO'!$H$1),'BACK INFO'!$G$1)</f>
        <v>ANITA M. HOPKINS</v>
      </c>
    </row>
    <row r="4422" spans="1:21" s="11" customFormat="1" x14ac:dyDescent="0.35">
      <c r="A4422" s="11" t="s">
        <v>94</v>
      </c>
      <c r="B4422" s="11">
        <v>2019</v>
      </c>
      <c r="C4422" s="11">
        <v>5</v>
      </c>
      <c r="D4422" s="11" t="s">
        <v>95</v>
      </c>
      <c r="E4422" s="11" t="s">
        <v>96</v>
      </c>
      <c r="F4422" s="11" t="s">
        <v>700</v>
      </c>
      <c r="G4422" s="11" t="s">
        <v>569</v>
      </c>
      <c r="H4422" s="11" t="s">
        <v>106</v>
      </c>
      <c r="I4422" s="11" t="s">
        <v>653</v>
      </c>
      <c r="J4422" s="11" t="s">
        <v>99</v>
      </c>
      <c r="K4422" s="11" t="s">
        <v>67</v>
      </c>
      <c r="L4422" s="11" t="s">
        <v>135</v>
      </c>
      <c r="M4422" s="11" t="s">
        <v>101</v>
      </c>
      <c r="N4422" s="11">
        <v>1</v>
      </c>
      <c r="O4422" s="11">
        <v>2019</v>
      </c>
      <c r="P4422" s="11" t="s">
        <v>102</v>
      </c>
      <c r="Q4422" s="11" t="s">
        <v>102</v>
      </c>
      <c r="R4422" s="11" t="s">
        <v>569</v>
      </c>
      <c r="S4422" s="11" t="s">
        <v>104</v>
      </c>
      <c r="T4422" s="11">
        <v>50</v>
      </c>
      <c r="U4422" s="11" t="str">
        <f>IF(ISERROR(VLOOKUP(I4422,'BACK INFO'!F:F,1,0)),IF(ISERROR(VLOOKUP(I4422,'BACK INFO'!H:H,1,0)),K4422,'BACK INFO'!$H$1),'BACK INFO'!$G$1)</f>
        <v>ANITA M. HOPKINS</v>
      </c>
    </row>
    <row r="4423" spans="1:21" s="11" customFormat="1" x14ac:dyDescent="0.35">
      <c r="A4423" s="11" t="s">
        <v>94</v>
      </c>
      <c r="B4423" s="11">
        <v>2019</v>
      </c>
      <c r="C4423" s="11">
        <v>5</v>
      </c>
      <c r="D4423" s="11" t="s">
        <v>95</v>
      </c>
      <c r="E4423" s="11" t="s">
        <v>96</v>
      </c>
      <c r="F4423" s="11" t="s">
        <v>700</v>
      </c>
      <c r="G4423" s="11" t="s">
        <v>569</v>
      </c>
      <c r="H4423" s="11" t="s">
        <v>152</v>
      </c>
      <c r="I4423" s="11" t="s">
        <v>442</v>
      </c>
      <c r="J4423" s="11" t="s">
        <v>99</v>
      </c>
      <c r="K4423" s="11" t="s">
        <v>75</v>
      </c>
      <c r="L4423" s="11" t="s">
        <v>131</v>
      </c>
      <c r="M4423" s="11" t="s">
        <v>101</v>
      </c>
      <c r="N4423" s="11">
        <v>2</v>
      </c>
      <c r="O4423" s="11">
        <v>2019</v>
      </c>
      <c r="P4423" s="11" t="s">
        <v>102</v>
      </c>
      <c r="Q4423" s="11" t="s">
        <v>102</v>
      </c>
      <c r="R4423" s="11" t="s">
        <v>569</v>
      </c>
      <c r="S4423" s="11" t="s">
        <v>104</v>
      </c>
      <c r="T4423" s="11">
        <v>122</v>
      </c>
      <c r="U4423" s="11" t="str">
        <f>IF(ISERROR(VLOOKUP(I4423,'BACK INFO'!F:F,1,0)),IF(ISERROR(VLOOKUP(I4423,'BACK INFO'!H:H,1,0)),K4423,'BACK INFO'!$H$1),'BACK INFO'!$G$1)</f>
        <v>LAURA BONG</v>
      </c>
    </row>
    <row r="4424" spans="1:21" s="11" customFormat="1" x14ac:dyDescent="0.35">
      <c r="A4424" s="11" t="s">
        <v>94</v>
      </c>
      <c r="B4424" s="11">
        <v>2019</v>
      </c>
      <c r="C4424" s="11">
        <v>5</v>
      </c>
      <c r="D4424" s="11" t="s">
        <v>95</v>
      </c>
      <c r="E4424" s="11" t="s">
        <v>96</v>
      </c>
      <c r="F4424" s="11" t="s">
        <v>700</v>
      </c>
      <c r="G4424" s="11" t="s">
        <v>569</v>
      </c>
      <c r="H4424" s="11" t="s">
        <v>152</v>
      </c>
      <c r="I4424" s="11" t="s">
        <v>686</v>
      </c>
      <c r="J4424" s="11" t="s">
        <v>99</v>
      </c>
      <c r="K4424" s="11" t="s">
        <v>54</v>
      </c>
      <c r="L4424" s="11" t="s">
        <v>100</v>
      </c>
      <c r="M4424" s="11" t="s">
        <v>101</v>
      </c>
      <c r="N4424" s="11">
        <v>30</v>
      </c>
      <c r="O4424" s="11">
        <v>2019</v>
      </c>
      <c r="P4424" s="11" t="s">
        <v>102</v>
      </c>
      <c r="Q4424" s="11" t="s">
        <v>102</v>
      </c>
      <c r="R4424" s="11" t="s">
        <v>569</v>
      </c>
      <c r="S4424" s="11" t="s">
        <v>104</v>
      </c>
      <c r="T4424" s="11">
        <v>881.1</v>
      </c>
      <c r="U4424" s="11" t="str">
        <f>IF(ISERROR(VLOOKUP(I4424,'BACK INFO'!F:F,1,0)),IF(ISERROR(VLOOKUP(I4424,'BACK INFO'!H:H,1,0)),K4424,'BACK INFO'!$H$1),'BACK INFO'!$G$1)</f>
        <v>PAIGE ALYSE STRAUGHAN</v>
      </c>
    </row>
    <row r="4425" spans="1:21" s="11" customFormat="1" x14ac:dyDescent="0.35">
      <c r="A4425" s="11" t="s">
        <v>94</v>
      </c>
      <c r="B4425" s="11">
        <v>2019</v>
      </c>
      <c r="C4425" s="11">
        <v>5</v>
      </c>
      <c r="D4425" s="11" t="s">
        <v>95</v>
      </c>
      <c r="E4425" s="11" t="s">
        <v>96</v>
      </c>
      <c r="F4425" s="11" t="s">
        <v>700</v>
      </c>
      <c r="G4425" s="11" t="s">
        <v>569</v>
      </c>
      <c r="H4425" s="11" t="s">
        <v>152</v>
      </c>
      <c r="I4425" s="11" t="s">
        <v>243</v>
      </c>
      <c r="J4425" s="11" t="s">
        <v>99</v>
      </c>
      <c r="K4425" s="11" t="s">
        <v>70</v>
      </c>
      <c r="L4425" s="11" t="s">
        <v>157</v>
      </c>
      <c r="M4425" s="11" t="s">
        <v>101</v>
      </c>
      <c r="N4425" s="11">
        <v>8</v>
      </c>
      <c r="O4425" s="11">
        <v>2019</v>
      </c>
      <c r="P4425" s="11" t="s">
        <v>102</v>
      </c>
      <c r="Q4425" s="11" t="s">
        <v>102</v>
      </c>
      <c r="R4425" s="11" t="s">
        <v>569</v>
      </c>
      <c r="S4425" s="11" t="s">
        <v>104</v>
      </c>
      <c r="T4425" s="11">
        <v>442</v>
      </c>
      <c r="U4425" s="11" t="str">
        <f>IF(ISERROR(VLOOKUP(I4425,'BACK INFO'!F:F,1,0)),IF(ISERROR(VLOOKUP(I4425,'BACK INFO'!H:H,1,0)),K4425,'BACK INFO'!$H$1),'BACK INFO'!$G$1)</f>
        <v>JUDITH ANN DEAL</v>
      </c>
    </row>
    <row r="4426" spans="1:21" s="11" customFormat="1" x14ac:dyDescent="0.35">
      <c r="A4426" s="11" t="s">
        <v>94</v>
      </c>
      <c r="B4426" s="11">
        <v>2019</v>
      </c>
      <c r="C4426" s="11">
        <v>5</v>
      </c>
      <c r="D4426" s="11" t="s">
        <v>95</v>
      </c>
      <c r="E4426" s="11" t="s">
        <v>96</v>
      </c>
      <c r="F4426" s="11" t="s">
        <v>700</v>
      </c>
      <c r="G4426" s="11" t="s">
        <v>569</v>
      </c>
      <c r="H4426" s="11" t="s">
        <v>152</v>
      </c>
      <c r="I4426" s="11" t="s">
        <v>158</v>
      </c>
      <c r="J4426" s="11" t="s">
        <v>99</v>
      </c>
      <c r="K4426" s="11" t="s">
        <v>67</v>
      </c>
      <c r="L4426" s="11" t="s">
        <v>159</v>
      </c>
      <c r="M4426" s="11" t="s">
        <v>101</v>
      </c>
      <c r="N4426" s="11">
        <v>72</v>
      </c>
      <c r="O4426" s="11">
        <v>2019</v>
      </c>
      <c r="P4426" s="11" t="s">
        <v>102</v>
      </c>
      <c r="Q4426" s="11" t="s">
        <v>102</v>
      </c>
      <c r="R4426" s="11" t="s">
        <v>569</v>
      </c>
      <c r="S4426" s="11" t="s">
        <v>104</v>
      </c>
      <c r="T4426" s="11">
        <v>3047.0399999999995</v>
      </c>
      <c r="U4426" s="11" t="str">
        <f>IF(ISERROR(VLOOKUP(I4426,'BACK INFO'!F:F,1,0)),IF(ISERROR(VLOOKUP(I4426,'BACK INFO'!H:H,1,0)),K4426,'BACK INFO'!$H$1),'BACK INFO'!$G$1)</f>
        <v>ANITA M. HOPKINS</v>
      </c>
    </row>
    <row r="4427" spans="1:21" s="11" customFormat="1" x14ac:dyDescent="0.35">
      <c r="A4427" s="11" t="s">
        <v>94</v>
      </c>
      <c r="B4427" s="11">
        <v>2019</v>
      </c>
      <c r="C4427" s="11">
        <v>5</v>
      </c>
      <c r="D4427" s="11" t="s">
        <v>95</v>
      </c>
      <c r="E4427" s="11" t="s">
        <v>96</v>
      </c>
      <c r="F4427" s="11" t="s">
        <v>700</v>
      </c>
      <c r="G4427" s="11" t="s">
        <v>569</v>
      </c>
      <c r="H4427" s="11" t="s">
        <v>152</v>
      </c>
      <c r="I4427" s="11" t="s">
        <v>189</v>
      </c>
      <c r="J4427" s="11" t="s">
        <v>99</v>
      </c>
      <c r="K4427" s="11" t="s">
        <v>73</v>
      </c>
      <c r="L4427" s="11" t="s">
        <v>127</v>
      </c>
      <c r="M4427" s="11" t="s">
        <v>101</v>
      </c>
      <c r="N4427" s="11">
        <v>470</v>
      </c>
      <c r="O4427" s="11">
        <v>2019</v>
      </c>
      <c r="P4427" s="11" t="s">
        <v>102</v>
      </c>
      <c r="Q4427" s="11" t="s">
        <v>102</v>
      </c>
      <c r="R4427" s="11" t="s">
        <v>569</v>
      </c>
      <c r="S4427" s="11" t="s">
        <v>104</v>
      </c>
      <c r="T4427" s="11">
        <v>18224.8</v>
      </c>
      <c r="U4427" s="11" t="str">
        <f>IF(ISERROR(VLOOKUP(I4427,'BACK INFO'!F:F,1,0)),IF(ISERROR(VLOOKUP(I4427,'BACK INFO'!H:H,1,0)),K4427,'BACK INFO'!$H$1),'BACK INFO'!$G$1)</f>
        <v>PHYLLIS POSNER</v>
      </c>
    </row>
    <row r="4428" spans="1:21" s="11" customFormat="1" x14ac:dyDescent="0.35">
      <c r="A4428" s="11" t="s">
        <v>94</v>
      </c>
      <c r="B4428" s="11">
        <v>2019</v>
      </c>
      <c r="C4428" s="11">
        <v>5</v>
      </c>
      <c r="D4428" s="11" t="s">
        <v>95</v>
      </c>
      <c r="E4428" s="11" t="s">
        <v>96</v>
      </c>
      <c r="F4428" s="11" t="s">
        <v>700</v>
      </c>
      <c r="G4428" s="11" t="s">
        <v>569</v>
      </c>
      <c r="H4428" s="11" t="s">
        <v>152</v>
      </c>
      <c r="I4428" s="11" t="s">
        <v>284</v>
      </c>
      <c r="J4428" s="11" t="s">
        <v>99</v>
      </c>
      <c r="K4428" s="11" t="s">
        <v>70</v>
      </c>
      <c r="L4428" s="11" t="s">
        <v>157</v>
      </c>
      <c r="M4428" s="11" t="s">
        <v>101</v>
      </c>
      <c r="N4428" s="11">
        <v>3</v>
      </c>
      <c r="O4428" s="11">
        <v>2019</v>
      </c>
      <c r="P4428" s="11" t="s">
        <v>102</v>
      </c>
      <c r="Q4428" s="11" t="s">
        <v>102</v>
      </c>
      <c r="R4428" s="11" t="s">
        <v>569</v>
      </c>
      <c r="S4428" s="11" t="s">
        <v>104</v>
      </c>
      <c r="T4428" s="11">
        <v>183</v>
      </c>
      <c r="U4428" s="11" t="str">
        <f>IF(ISERROR(VLOOKUP(I4428,'BACK INFO'!F:F,1,0)),IF(ISERROR(VLOOKUP(I4428,'BACK INFO'!H:H,1,0)),K4428,'BACK INFO'!$H$1),'BACK INFO'!$G$1)</f>
        <v>JUDITH ANN DEAL</v>
      </c>
    </row>
    <row r="4429" spans="1:21" s="11" customFormat="1" x14ac:dyDescent="0.35">
      <c r="A4429" s="11" t="s">
        <v>94</v>
      </c>
      <c r="B4429" s="11">
        <v>2019</v>
      </c>
      <c r="C4429" s="11">
        <v>5</v>
      </c>
      <c r="D4429" s="11" t="s">
        <v>95</v>
      </c>
      <c r="E4429" s="11" t="s">
        <v>96</v>
      </c>
      <c r="F4429" s="11" t="s">
        <v>700</v>
      </c>
      <c r="G4429" s="11" t="s">
        <v>569</v>
      </c>
      <c r="H4429" s="11" t="s">
        <v>152</v>
      </c>
      <c r="I4429" s="11" t="s">
        <v>161</v>
      </c>
      <c r="J4429" s="11" t="s">
        <v>99</v>
      </c>
      <c r="K4429" s="11" t="s">
        <v>70</v>
      </c>
      <c r="L4429" s="11" t="s">
        <v>157</v>
      </c>
      <c r="M4429" s="11" t="s">
        <v>101</v>
      </c>
      <c r="N4429" s="11">
        <v>42</v>
      </c>
      <c r="O4429" s="11">
        <v>2019</v>
      </c>
      <c r="P4429" s="11" t="s">
        <v>102</v>
      </c>
      <c r="Q4429" s="11" t="s">
        <v>102</v>
      </c>
      <c r="R4429" s="11" t="s">
        <v>569</v>
      </c>
      <c r="S4429" s="11" t="s">
        <v>104</v>
      </c>
      <c r="T4429" s="11">
        <v>1423.1</v>
      </c>
      <c r="U4429" s="11" t="str">
        <f>IF(ISERROR(VLOOKUP(I4429,'BACK INFO'!F:F,1,0)),IF(ISERROR(VLOOKUP(I4429,'BACK INFO'!H:H,1,0)),K4429,'BACK INFO'!$H$1),'BACK INFO'!$G$1)</f>
        <v>JUDITH ANN DEAL</v>
      </c>
    </row>
    <row r="4430" spans="1:21" s="11" customFormat="1" x14ac:dyDescent="0.35">
      <c r="A4430" s="11" t="s">
        <v>94</v>
      </c>
      <c r="B4430" s="11">
        <v>2019</v>
      </c>
      <c r="C4430" s="11">
        <v>5</v>
      </c>
      <c r="D4430" s="11" t="s">
        <v>95</v>
      </c>
      <c r="E4430" s="11" t="s">
        <v>96</v>
      </c>
      <c r="F4430" s="11" t="s">
        <v>700</v>
      </c>
      <c r="G4430" s="11" t="s">
        <v>569</v>
      </c>
      <c r="H4430" s="11" t="s">
        <v>152</v>
      </c>
      <c r="I4430" s="11" t="s">
        <v>406</v>
      </c>
      <c r="J4430" s="11" t="s">
        <v>99</v>
      </c>
      <c r="K4430" s="11" t="s">
        <v>71</v>
      </c>
      <c r="L4430" s="11" t="s">
        <v>164</v>
      </c>
      <c r="M4430" s="11" t="s">
        <v>101</v>
      </c>
      <c r="N4430" s="11">
        <v>7</v>
      </c>
      <c r="O4430" s="11">
        <v>2019</v>
      </c>
      <c r="P4430" s="11" t="s">
        <v>102</v>
      </c>
      <c r="Q4430" s="11" t="s">
        <v>102</v>
      </c>
      <c r="R4430" s="11" t="s">
        <v>569</v>
      </c>
      <c r="S4430" s="11" t="s">
        <v>104</v>
      </c>
      <c r="T4430" s="11">
        <v>305</v>
      </c>
      <c r="U4430" s="11" t="str">
        <f>IF(ISERROR(VLOOKUP(I4430,'BACK INFO'!F:F,1,0)),IF(ISERROR(VLOOKUP(I4430,'BACK INFO'!H:H,1,0)),K4430,'BACK INFO'!$H$1),'BACK INFO'!$G$1)</f>
        <v>HOLLY SALES INC.</v>
      </c>
    </row>
    <row r="4431" spans="1:21" s="11" customFormat="1" x14ac:dyDescent="0.35">
      <c r="A4431" s="11" t="s">
        <v>94</v>
      </c>
      <c r="B4431" s="11">
        <v>2019</v>
      </c>
      <c r="C4431" s="11">
        <v>5</v>
      </c>
      <c r="D4431" s="11" t="s">
        <v>95</v>
      </c>
      <c r="E4431" s="11" t="s">
        <v>96</v>
      </c>
      <c r="F4431" s="11" t="s">
        <v>700</v>
      </c>
      <c r="G4431" s="11" t="s">
        <v>569</v>
      </c>
      <c r="H4431" s="11" t="s">
        <v>152</v>
      </c>
      <c r="I4431" s="11" t="s">
        <v>60</v>
      </c>
      <c r="J4431" s="11" t="s">
        <v>99</v>
      </c>
      <c r="K4431" s="11" t="s">
        <v>54</v>
      </c>
      <c r="L4431" s="11" t="s">
        <v>100</v>
      </c>
      <c r="M4431" s="11" t="s">
        <v>101</v>
      </c>
      <c r="N4431" s="11">
        <v>120</v>
      </c>
      <c r="O4431" s="11">
        <v>2019</v>
      </c>
      <c r="P4431" s="11" t="s">
        <v>102</v>
      </c>
      <c r="Q4431" s="11" t="s">
        <v>102</v>
      </c>
      <c r="R4431" s="11" t="s">
        <v>569</v>
      </c>
      <c r="S4431" s="11" t="s">
        <v>104</v>
      </c>
      <c r="T4431" s="11">
        <v>6734.4</v>
      </c>
      <c r="U4431" s="11" t="str">
        <f>IF(ISERROR(VLOOKUP(I4431,'BACK INFO'!F:F,1,0)),IF(ISERROR(VLOOKUP(I4431,'BACK INFO'!H:H,1,0)),K4431,'BACK INFO'!$H$1),'BACK INFO'!$G$1)</f>
        <v>PAIGE ALYSE STRAUGHAN</v>
      </c>
    </row>
    <row r="4432" spans="1:21" s="11" customFormat="1" x14ac:dyDescent="0.35">
      <c r="A4432" s="11" t="s">
        <v>94</v>
      </c>
      <c r="B4432" s="11">
        <v>2019</v>
      </c>
      <c r="C4432" s="11">
        <v>5</v>
      </c>
      <c r="D4432" s="11" t="s">
        <v>95</v>
      </c>
      <c r="E4432" s="11" t="s">
        <v>96</v>
      </c>
      <c r="F4432" s="11" t="s">
        <v>700</v>
      </c>
      <c r="G4432" s="11" t="s">
        <v>569</v>
      </c>
      <c r="H4432" s="11" t="s">
        <v>152</v>
      </c>
      <c r="I4432" s="11" t="s">
        <v>249</v>
      </c>
      <c r="J4432" s="11" t="s">
        <v>99</v>
      </c>
      <c r="K4432" s="11" t="s">
        <v>72</v>
      </c>
      <c r="L4432" s="11" t="s">
        <v>114</v>
      </c>
      <c r="M4432" s="11" t="s">
        <v>101</v>
      </c>
      <c r="N4432" s="11">
        <v>82</v>
      </c>
      <c r="O4432" s="11">
        <v>2019</v>
      </c>
      <c r="P4432" s="11" t="s">
        <v>102</v>
      </c>
      <c r="Q4432" s="11" t="s">
        <v>102</v>
      </c>
      <c r="R4432" s="11" t="s">
        <v>569</v>
      </c>
      <c r="S4432" s="11" t="s">
        <v>104</v>
      </c>
      <c r="T4432" s="11">
        <v>2824.0800000000008</v>
      </c>
      <c r="U4432" s="11" t="str">
        <f>IF(ISERROR(VLOOKUP(I4432,'BACK INFO'!F:F,1,0)),IF(ISERROR(VLOOKUP(I4432,'BACK INFO'!H:H,1,0)),K4432,'BACK INFO'!$H$1),'BACK INFO'!$G$1)</f>
        <v>BILL MILLER AND COMPANY</v>
      </c>
    </row>
    <row r="4433" spans="1:21" s="11" customFormat="1" x14ac:dyDescent="0.35">
      <c r="A4433" s="11" t="s">
        <v>94</v>
      </c>
      <c r="B4433" s="11">
        <v>2019</v>
      </c>
      <c r="C4433" s="11">
        <v>5</v>
      </c>
      <c r="D4433" s="11" t="s">
        <v>95</v>
      </c>
      <c r="E4433" s="11" t="s">
        <v>96</v>
      </c>
      <c r="F4433" s="11" t="s">
        <v>700</v>
      </c>
      <c r="G4433" s="11" t="s">
        <v>569</v>
      </c>
      <c r="H4433" s="11" t="s">
        <v>152</v>
      </c>
      <c r="I4433" s="11" t="s">
        <v>288</v>
      </c>
      <c r="J4433" s="11" t="s">
        <v>99</v>
      </c>
      <c r="K4433" s="11" t="s">
        <v>70</v>
      </c>
      <c r="L4433" s="11" t="s">
        <v>157</v>
      </c>
      <c r="M4433" s="11" t="s">
        <v>101</v>
      </c>
      <c r="N4433" s="11">
        <v>7</v>
      </c>
      <c r="O4433" s="11">
        <v>2019</v>
      </c>
      <c r="P4433" s="11" t="s">
        <v>102</v>
      </c>
      <c r="Q4433" s="11" t="s">
        <v>102</v>
      </c>
      <c r="R4433" s="11" t="s">
        <v>569</v>
      </c>
      <c r="S4433" s="11" t="s">
        <v>104</v>
      </c>
      <c r="T4433" s="11">
        <v>343</v>
      </c>
      <c r="U4433" s="11" t="str">
        <f>IF(ISERROR(VLOOKUP(I4433,'BACK INFO'!F:F,1,0)),IF(ISERROR(VLOOKUP(I4433,'BACK INFO'!H:H,1,0)),K4433,'BACK INFO'!$H$1),'BACK INFO'!$G$1)</f>
        <v>JUDITH ANN DEAL</v>
      </c>
    </row>
    <row r="4434" spans="1:21" s="11" customFormat="1" x14ac:dyDescent="0.35">
      <c r="A4434" s="11" t="s">
        <v>94</v>
      </c>
      <c r="B4434" s="11">
        <v>2019</v>
      </c>
      <c r="C4434" s="11">
        <v>5</v>
      </c>
      <c r="D4434" s="11" t="s">
        <v>95</v>
      </c>
      <c r="E4434" s="11" t="s">
        <v>96</v>
      </c>
      <c r="F4434" s="11" t="s">
        <v>700</v>
      </c>
      <c r="G4434" s="11" t="s">
        <v>569</v>
      </c>
      <c r="H4434" s="11" t="s">
        <v>152</v>
      </c>
      <c r="I4434" s="11" t="s">
        <v>148</v>
      </c>
      <c r="J4434" s="11" t="s">
        <v>99</v>
      </c>
      <c r="K4434" s="11" t="s">
        <v>71</v>
      </c>
      <c r="L4434" s="11" t="s">
        <v>149</v>
      </c>
      <c r="M4434" s="11" t="s">
        <v>101</v>
      </c>
      <c r="N4434" s="11">
        <v>4</v>
      </c>
      <c r="O4434" s="11">
        <v>2019</v>
      </c>
      <c r="P4434" s="11" t="s">
        <v>102</v>
      </c>
      <c r="Q4434" s="11" t="s">
        <v>102</v>
      </c>
      <c r="R4434" s="11" t="s">
        <v>569</v>
      </c>
      <c r="S4434" s="11" t="s">
        <v>104</v>
      </c>
      <c r="T4434" s="11">
        <v>224</v>
      </c>
      <c r="U4434" s="11" t="str">
        <f>IF(ISERROR(VLOOKUP(I4434,'BACK INFO'!F:F,1,0)),IF(ISERROR(VLOOKUP(I4434,'BACK INFO'!H:H,1,0)),K4434,'BACK INFO'!$H$1),'BACK INFO'!$G$1)</f>
        <v>HOLLY SALES INC.</v>
      </c>
    </row>
    <row r="4435" spans="1:21" s="11" customFormat="1" x14ac:dyDescent="0.35">
      <c r="A4435" s="11" t="s">
        <v>94</v>
      </c>
      <c r="B4435" s="11">
        <v>2019</v>
      </c>
      <c r="C4435" s="11">
        <v>5</v>
      </c>
      <c r="D4435" s="11" t="s">
        <v>95</v>
      </c>
      <c r="E4435" s="11" t="s">
        <v>96</v>
      </c>
      <c r="F4435" s="11" t="s">
        <v>700</v>
      </c>
      <c r="G4435" s="11" t="s">
        <v>569</v>
      </c>
      <c r="H4435" s="11" t="s">
        <v>152</v>
      </c>
      <c r="I4435" s="11" t="s">
        <v>278</v>
      </c>
      <c r="J4435" s="11" t="s">
        <v>99</v>
      </c>
      <c r="K4435" s="11" t="s">
        <v>71</v>
      </c>
      <c r="L4435" s="11" t="s">
        <v>164</v>
      </c>
      <c r="M4435" s="11" t="s">
        <v>101</v>
      </c>
      <c r="N4435" s="11">
        <v>13</v>
      </c>
      <c r="O4435" s="11">
        <v>2019</v>
      </c>
      <c r="P4435" s="11" t="s">
        <v>102</v>
      </c>
      <c r="Q4435" s="11" t="s">
        <v>102</v>
      </c>
      <c r="R4435" s="11" t="s">
        <v>569</v>
      </c>
      <c r="S4435" s="11" t="s">
        <v>104</v>
      </c>
      <c r="T4435" s="11">
        <v>575</v>
      </c>
      <c r="U4435" s="11" t="str">
        <f>IF(ISERROR(VLOOKUP(I4435,'BACK INFO'!F:F,1,0)),IF(ISERROR(VLOOKUP(I4435,'BACK INFO'!H:H,1,0)),K4435,'BACK INFO'!$H$1),'BACK INFO'!$G$1)</f>
        <v>HOLLY SALES INC.</v>
      </c>
    </row>
    <row r="4436" spans="1:21" s="11" customFormat="1" x14ac:dyDescent="0.35">
      <c r="A4436" s="11" t="s">
        <v>94</v>
      </c>
      <c r="B4436" s="11">
        <v>2019</v>
      </c>
      <c r="C4436" s="11">
        <v>5</v>
      </c>
      <c r="D4436" s="11" t="s">
        <v>95</v>
      </c>
      <c r="E4436" s="11" t="s">
        <v>96</v>
      </c>
      <c r="F4436" s="11" t="s">
        <v>700</v>
      </c>
      <c r="G4436" s="11" t="s">
        <v>569</v>
      </c>
      <c r="H4436" s="11" t="s">
        <v>152</v>
      </c>
      <c r="I4436" s="11" t="s">
        <v>63</v>
      </c>
      <c r="J4436" s="11" t="s">
        <v>99</v>
      </c>
      <c r="K4436" s="11" t="s">
        <v>54</v>
      </c>
      <c r="L4436" s="11" t="s">
        <v>129</v>
      </c>
      <c r="M4436" s="11" t="s">
        <v>122</v>
      </c>
      <c r="N4436" s="11">
        <v>8</v>
      </c>
      <c r="O4436" s="11">
        <v>2019</v>
      </c>
      <c r="P4436" s="11" t="s">
        <v>102</v>
      </c>
      <c r="Q4436" s="11" t="s">
        <v>102</v>
      </c>
      <c r="R4436" s="11" t="s">
        <v>569</v>
      </c>
      <c r="S4436" s="11" t="s">
        <v>104</v>
      </c>
      <c r="T4436" s="11">
        <v>448.96</v>
      </c>
      <c r="U4436" s="11" t="str">
        <f>IF(ISERROR(VLOOKUP(I4436,'BACK INFO'!F:F,1,0)),IF(ISERROR(VLOOKUP(I4436,'BACK INFO'!H:H,1,0)),K4436,'BACK INFO'!$H$1),'BACK INFO'!$G$1)</f>
        <v>PAIGE ALYSE STRAUGHAN</v>
      </c>
    </row>
    <row r="4437" spans="1:21" s="11" customFormat="1" x14ac:dyDescent="0.35">
      <c r="A4437" s="11" t="s">
        <v>94</v>
      </c>
      <c r="B4437" s="11">
        <v>2019</v>
      </c>
      <c r="C4437" s="11">
        <v>5</v>
      </c>
      <c r="D4437" s="11" t="s">
        <v>95</v>
      </c>
      <c r="E4437" s="11" t="s">
        <v>96</v>
      </c>
      <c r="F4437" s="11" t="s">
        <v>700</v>
      </c>
      <c r="G4437" s="11" t="s">
        <v>569</v>
      </c>
      <c r="H4437" s="11" t="s">
        <v>152</v>
      </c>
      <c r="I4437" s="11" t="s">
        <v>411</v>
      </c>
      <c r="J4437" s="11" t="s">
        <v>99</v>
      </c>
      <c r="K4437" s="11" t="s">
        <v>67</v>
      </c>
      <c r="L4437" s="11" t="s">
        <v>173</v>
      </c>
      <c r="M4437" s="11" t="s">
        <v>101</v>
      </c>
      <c r="N4437" s="11">
        <v>40</v>
      </c>
      <c r="O4437" s="11">
        <v>2019</v>
      </c>
      <c r="P4437" s="11" t="s">
        <v>102</v>
      </c>
      <c r="Q4437" s="11" t="s">
        <v>102</v>
      </c>
      <c r="R4437" s="11" t="s">
        <v>569</v>
      </c>
      <c r="S4437" s="11" t="s">
        <v>104</v>
      </c>
      <c r="T4437" s="11">
        <v>1920</v>
      </c>
      <c r="U4437" s="11" t="str">
        <f>IF(ISERROR(VLOOKUP(I4437,'BACK INFO'!F:F,1,0)),IF(ISERROR(VLOOKUP(I4437,'BACK INFO'!H:H,1,0)),K4437,'BACK INFO'!$H$1),'BACK INFO'!$G$1)</f>
        <v>ANITA M. HOPKINS</v>
      </c>
    </row>
    <row r="4438" spans="1:21" s="11" customFormat="1" x14ac:dyDescent="0.35">
      <c r="A4438" s="11" t="s">
        <v>94</v>
      </c>
      <c r="B4438" s="11">
        <v>2019</v>
      </c>
      <c r="C4438" s="11">
        <v>5</v>
      </c>
      <c r="D4438" s="11" t="s">
        <v>95</v>
      </c>
      <c r="E4438" s="11" t="s">
        <v>96</v>
      </c>
      <c r="F4438" s="11" t="s">
        <v>700</v>
      </c>
      <c r="G4438" s="11" t="s">
        <v>569</v>
      </c>
      <c r="H4438" s="11" t="s">
        <v>152</v>
      </c>
      <c r="I4438" s="11" t="s">
        <v>295</v>
      </c>
      <c r="J4438" s="11" t="s">
        <v>99</v>
      </c>
      <c r="K4438" s="11" t="s">
        <v>72</v>
      </c>
      <c r="L4438" s="11" t="s">
        <v>114</v>
      </c>
      <c r="M4438" s="11" t="s">
        <v>101</v>
      </c>
      <c r="N4438" s="11">
        <v>4</v>
      </c>
      <c r="O4438" s="11">
        <v>2019</v>
      </c>
      <c r="P4438" s="11" t="s">
        <v>102</v>
      </c>
      <c r="Q4438" s="11" t="s">
        <v>102</v>
      </c>
      <c r="R4438" s="11" t="s">
        <v>569</v>
      </c>
      <c r="S4438" s="11" t="s">
        <v>104</v>
      </c>
      <c r="T4438" s="11">
        <v>204</v>
      </c>
      <c r="U4438" s="11" t="str">
        <f>IF(ISERROR(VLOOKUP(I4438,'BACK INFO'!F:F,1,0)),IF(ISERROR(VLOOKUP(I4438,'BACK INFO'!H:H,1,0)),K4438,'BACK INFO'!$H$1),'BACK INFO'!$G$1)</f>
        <v>BILL MILLER AND COMPANY</v>
      </c>
    </row>
    <row r="4439" spans="1:21" s="11" customFormat="1" x14ac:dyDescent="0.35">
      <c r="A4439" s="11" t="s">
        <v>94</v>
      </c>
      <c r="B4439" s="11">
        <v>2019</v>
      </c>
      <c r="C4439" s="11">
        <v>5</v>
      </c>
      <c r="D4439" s="11" t="s">
        <v>95</v>
      </c>
      <c r="E4439" s="11" t="s">
        <v>96</v>
      </c>
      <c r="F4439" s="11" t="s">
        <v>700</v>
      </c>
      <c r="G4439" s="11" t="s">
        <v>569</v>
      </c>
      <c r="H4439" s="11" t="s">
        <v>152</v>
      </c>
      <c r="I4439" s="11" t="s">
        <v>505</v>
      </c>
      <c r="J4439" s="11" t="s">
        <v>99</v>
      </c>
      <c r="K4439" s="11" t="s">
        <v>75</v>
      </c>
      <c r="L4439" s="11" t="s">
        <v>131</v>
      </c>
      <c r="M4439" s="11" t="s">
        <v>101</v>
      </c>
      <c r="N4439" s="11">
        <v>2</v>
      </c>
      <c r="O4439" s="11">
        <v>2019</v>
      </c>
      <c r="P4439" s="11" t="s">
        <v>102</v>
      </c>
      <c r="Q4439" s="11" t="s">
        <v>102</v>
      </c>
      <c r="R4439" s="11" t="s">
        <v>569</v>
      </c>
      <c r="S4439" s="11" t="s">
        <v>104</v>
      </c>
      <c r="T4439" s="11">
        <v>122</v>
      </c>
      <c r="U4439" s="11" t="str">
        <f>IF(ISERROR(VLOOKUP(I4439,'BACK INFO'!F:F,1,0)),IF(ISERROR(VLOOKUP(I4439,'BACK INFO'!H:H,1,0)),K4439,'BACK INFO'!$H$1),'BACK INFO'!$G$1)</f>
        <v>LAURA BONG</v>
      </c>
    </row>
    <row r="4440" spans="1:21" s="11" customFormat="1" x14ac:dyDescent="0.35">
      <c r="A4440" s="11" t="s">
        <v>94</v>
      </c>
      <c r="B4440" s="11">
        <v>2019</v>
      </c>
      <c r="C4440" s="11">
        <v>5</v>
      </c>
      <c r="D4440" s="11" t="s">
        <v>95</v>
      </c>
      <c r="E4440" s="11" t="s">
        <v>96</v>
      </c>
      <c r="F4440" s="11" t="s">
        <v>700</v>
      </c>
      <c r="G4440" s="11" t="s">
        <v>569</v>
      </c>
      <c r="H4440" s="11" t="s">
        <v>152</v>
      </c>
      <c r="I4440" s="11" t="s">
        <v>418</v>
      </c>
      <c r="J4440" s="11" t="s">
        <v>120</v>
      </c>
      <c r="K4440" s="11" t="s">
        <v>68</v>
      </c>
      <c r="L4440" s="11" t="s">
        <v>129</v>
      </c>
      <c r="M4440" s="11" t="s">
        <v>122</v>
      </c>
      <c r="N4440" s="11">
        <v>3</v>
      </c>
      <c r="O4440" s="11">
        <v>2019</v>
      </c>
      <c r="P4440" s="11" t="s">
        <v>102</v>
      </c>
      <c r="Q4440" s="11" t="s">
        <v>102</v>
      </c>
      <c r="R4440" s="11" t="s">
        <v>569</v>
      </c>
      <c r="S4440" s="11" t="s">
        <v>104</v>
      </c>
      <c r="T4440" s="11">
        <v>93.105741520727122</v>
      </c>
      <c r="U4440" s="11" t="str">
        <f>IF(ISERROR(VLOOKUP(I4440,'BACK INFO'!F:F,1,0)),IF(ISERROR(VLOOKUP(I4440,'BACK INFO'!H:H,1,0)),K4440,'BACK INFO'!$H$1),'BACK INFO'!$G$1)</f>
        <v>STEPHANIE VITALI</v>
      </c>
    </row>
    <row r="4441" spans="1:21" s="11" customFormat="1" x14ac:dyDescent="0.35">
      <c r="A4441" s="11" t="s">
        <v>94</v>
      </c>
      <c r="B4441" s="11">
        <v>2019</v>
      </c>
      <c r="C4441" s="11">
        <v>5</v>
      </c>
      <c r="D4441" s="11" t="s">
        <v>95</v>
      </c>
      <c r="E4441" s="11" t="s">
        <v>96</v>
      </c>
      <c r="F4441" s="11" t="s">
        <v>700</v>
      </c>
      <c r="G4441" s="11" t="s">
        <v>569</v>
      </c>
      <c r="H4441" s="11" t="s">
        <v>152</v>
      </c>
      <c r="I4441" s="11" t="s">
        <v>599</v>
      </c>
      <c r="J4441" s="11" t="s">
        <v>99</v>
      </c>
      <c r="K4441" s="11" t="s">
        <v>67</v>
      </c>
      <c r="L4441" s="11" t="s">
        <v>133</v>
      </c>
      <c r="M4441" s="11" t="s">
        <v>101</v>
      </c>
      <c r="N4441" s="11">
        <v>4</v>
      </c>
      <c r="O4441" s="11">
        <v>2019</v>
      </c>
      <c r="P4441" s="11" t="s">
        <v>102</v>
      </c>
      <c r="Q4441" s="11" t="s">
        <v>102</v>
      </c>
      <c r="R4441" s="11" t="s">
        <v>569</v>
      </c>
      <c r="S4441" s="11" t="s">
        <v>104</v>
      </c>
      <c r="T4441" s="11">
        <v>132</v>
      </c>
      <c r="U4441" s="11" t="str">
        <f>IF(ISERROR(VLOOKUP(I4441,'BACK INFO'!F:F,1,0)),IF(ISERROR(VLOOKUP(I4441,'BACK INFO'!H:H,1,0)),K4441,'BACK INFO'!$H$1),'BACK INFO'!$G$1)</f>
        <v>ANITA M. HOPKINS</v>
      </c>
    </row>
    <row r="4442" spans="1:21" s="11" customFormat="1" x14ac:dyDescent="0.35">
      <c r="A4442" s="11" t="s">
        <v>94</v>
      </c>
      <c r="B4442" s="11">
        <v>2019</v>
      </c>
      <c r="C4442" s="11">
        <v>5</v>
      </c>
      <c r="D4442" s="11" t="s">
        <v>95</v>
      </c>
      <c r="E4442" s="11" t="s">
        <v>96</v>
      </c>
      <c r="F4442" s="11" t="s">
        <v>700</v>
      </c>
      <c r="G4442" s="11" t="s">
        <v>569</v>
      </c>
      <c r="H4442" s="11" t="s">
        <v>152</v>
      </c>
      <c r="I4442" s="11" t="s">
        <v>656</v>
      </c>
      <c r="J4442" s="11" t="s">
        <v>99</v>
      </c>
      <c r="K4442" s="11" t="s">
        <v>67</v>
      </c>
      <c r="L4442" s="11" t="s">
        <v>133</v>
      </c>
      <c r="M4442" s="11" t="s">
        <v>101</v>
      </c>
      <c r="N4442" s="11">
        <v>9</v>
      </c>
      <c r="O4442" s="11">
        <v>2019</v>
      </c>
      <c r="P4442" s="11" t="s">
        <v>102</v>
      </c>
      <c r="Q4442" s="11" t="s">
        <v>102</v>
      </c>
      <c r="R4442" s="11" t="s">
        <v>569</v>
      </c>
      <c r="S4442" s="11" t="s">
        <v>104</v>
      </c>
      <c r="T4442" s="11">
        <v>429</v>
      </c>
      <c r="U4442" s="11" t="str">
        <f>IF(ISERROR(VLOOKUP(I4442,'BACK INFO'!F:F,1,0)),IF(ISERROR(VLOOKUP(I4442,'BACK INFO'!H:H,1,0)),K4442,'BACK INFO'!$H$1),'BACK INFO'!$G$1)</f>
        <v>ANITA M. HOPKINS</v>
      </c>
    </row>
    <row r="4443" spans="1:21" s="11" customFormat="1" x14ac:dyDescent="0.35">
      <c r="A4443" s="11" t="s">
        <v>94</v>
      </c>
      <c r="B4443" s="11">
        <v>2019</v>
      </c>
      <c r="C4443" s="11">
        <v>5</v>
      </c>
      <c r="D4443" s="11" t="s">
        <v>95</v>
      </c>
      <c r="E4443" s="11" t="s">
        <v>96</v>
      </c>
      <c r="F4443" s="11" t="s">
        <v>700</v>
      </c>
      <c r="G4443" s="11" t="s">
        <v>569</v>
      </c>
      <c r="H4443" s="11" t="s">
        <v>152</v>
      </c>
      <c r="I4443" s="11" t="s">
        <v>64</v>
      </c>
      <c r="J4443" s="11" t="s">
        <v>99</v>
      </c>
      <c r="K4443" s="11" t="s">
        <v>54</v>
      </c>
      <c r="L4443" s="11" t="s">
        <v>165</v>
      </c>
      <c r="M4443" s="11" t="s">
        <v>101</v>
      </c>
      <c r="N4443" s="11">
        <v>60</v>
      </c>
      <c r="O4443" s="11">
        <v>2019</v>
      </c>
      <c r="P4443" s="11" t="s">
        <v>102</v>
      </c>
      <c r="Q4443" s="11" t="s">
        <v>102</v>
      </c>
      <c r="R4443" s="11" t="s">
        <v>569</v>
      </c>
      <c r="S4443" s="11" t="s">
        <v>104</v>
      </c>
      <c r="T4443" s="11">
        <v>2298.56</v>
      </c>
      <c r="U4443" s="11" t="str">
        <f>IF(ISERROR(VLOOKUP(I4443,'BACK INFO'!F:F,1,0)),IF(ISERROR(VLOOKUP(I4443,'BACK INFO'!H:H,1,0)),K4443,'BACK INFO'!$H$1),'BACK INFO'!$G$1)</f>
        <v>PAIGE ALYSE STRAUGHAN</v>
      </c>
    </row>
    <row r="4444" spans="1:21" s="11" customFormat="1" x14ac:dyDescent="0.35">
      <c r="A4444" s="11" t="s">
        <v>94</v>
      </c>
      <c r="B4444" s="11">
        <v>2019</v>
      </c>
      <c r="C4444" s="11">
        <v>5</v>
      </c>
      <c r="D4444" s="11" t="s">
        <v>95</v>
      </c>
      <c r="E4444" s="11" t="s">
        <v>96</v>
      </c>
      <c r="F4444" s="11" t="s">
        <v>700</v>
      </c>
      <c r="G4444" s="11" t="s">
        <v>569</v>
      </c>
      <c r="H4444" s="11" t="s">
        <v>152</v>
      </c>
      <c r="I4444" s="11" t="s">
        <v>591</v>
      </c>
      <c r="J4444" s="11" t="s">
        <v>99</v>
      </c>
      <c r="K4444" s="11" t="s">
        <v>76</v>
      </c>
      <c r="L4444" s="11" t="s">
        <v>127</v>
      </c>
      <c r="M4444" s="11" t="s">
        <v>101</v>
      </c>
      <c r="N4444" s="11">
        <v>3</v>
      </c>
      <c r="O4444" s="11">
        <v>2019</v>
      </c>
      <c r="P4444" s="11" t="s">
        <v>102</v>
      </c>
      <c r="Q4444" s="11" t="s">
        <v>102</v>
      </c>
      <c r="R4444" s="11" t="s">
        <v>569</v>
      </c>
      <c r="S4444" s="11" t="s">
        <v>104</v>
      </c>
      <c r="T4444" s="11">
        <v>195</v>
      </c>
      <c r="U4444" s="11" t="str">
        <f>IF(ISERROR(VLOOKUP(I4444,'BACK INFO'!F:F,1,0)),IF(ISERROR(VLOOKUP(I4444,'BACK INFO'!H:H,1,0)),K4444,'BACK INFO'!$H$1),'BACK INFO'!$G$1)</f>
        <v>MIE MANNICHE</v>
      </c>
    </row>
    <row r="4445" spans="1:21" s="11" customFormat="1" x14ac:dyDescent="0.35">
      <c r="A4445" s="11" t="s">
        <v>94</v>
      </c>
      <c r="B4445" s="11">
        <v>2019</v>
      </c>
      <c r="C4445" s="11">
        <v>5</v>
      </c>
      <c r="D4445" s="11" t="s">
        <v>95</v>
      </c>
      <c r="E4445" s="11" t="s">
        <v>96</v>
      </c>
      <c r="F4445" s="11" t="s">
        <v>700</v>
      </c>
      <c r="G4445" s="11" t="s">
        <v>569</v>
      </c>
      <c r="H4445" s="11" t="s">
        <v>152</v>
      </c>
      <c r="I4445" s="11" t="s">
        <v>629</v>
      </c>
      <c r="J4445" s="11" t="s">
        <v>99</v>
      </c>
      <c r="K4445" s="11" t="s">
        <v>67</v>
      </c>
      <c r="L4445" s="11" t="s">
        <v>234</v>
      </c>
      <c r="M4445" s="11" t="s">
        <v>101</v>
      </c>
      <c r="N4445" s="11">
        <v>2</v>
      </c>
      <c r="O4445" s="11">
        <v>2019</v>
      </c>
      <c r="P4445" s="11" t="s">
        <v>102</v>
      </c>
      <c r="Q4445" s="11" t="s">
        <v>102</v>
      </c>
      <c r="R4445" s="11" t="s">
        <v>569</v>
      </c>
      <c r="S4445" s="11" t="s">
        <v>104</v>
      </c>
      <c r="T4445" s="11">
        <v>66</v>
      </c>
      <c r="U4445" s="11" t="str">
        <f>IF(ISERROR(VLOOKUP(I4445,'BACK INFO'!F:F,1,0)),IF(ISERROR(VLOOKUP(I4445,'BACK INFO'!H:H,1,0)),K4445,'BACK INFO'!$H$1),'BACK INFO'!$G$1)</f>
        <v>ANITA M. HOPKINS</v>
      </c>
    </row>
    <row r="4446" spans="1:21" s="11" customFormat="1" x14ac:dyDescent="0.35">
      <c r="A4446" s="11" t="s">
        <v>94</v>
      </c>
      <c r="B4446" s="11">
        <v>2019</v>
      </c>
      <c r="C4446" s="11">
        <v>5</v>
      </c>
      <c r="D4446" s="11" t="s">
        <v>95</v>
      </c>
      <c r="E4446" s="11" t="s">
        <v>96</v>
      </c>
      <c r="F4446" s="11" t="s">
        <v>700</v>
      </c>
      <c r="G4446" s="11" t="s">
        <v>570</v>
      </c>
      <c r="H4446" s="11" t="s">
        <v>106</v>
      </c>
      <c r="I4446" s="11" t="s">
        <v>305</v>
      </c>
      <c r="J4446" s="11" t="s">
        <v>99</v>
      </c>
      <c r="K4446" s="11" t="s">
        <v>67</v>
      </c>
      <c r="L4446" s="11" t="s">
        <v>234</v>
      </c>
      <c r="M4446" s="11" t="s">
        <v>101</v>
      </c>
      <c r="N4446" s="11">
        <v>6</v>
      </c>
      <c r="O4446" s="11">
        <v>2019</v>
      </c>
      <c r="P4446" s="11" t="s">
        <v>109</v>
      </c>
      <c r="Q4446" s="11" t="s">
        <v>109</v>
      </c>
      <c r="R4446" s="11" t="s">
        <v>570</v>
      </c>
      <c r="S4446" s="11" t="s">
        <v>104</v>
      </c>
      <c r="T4446" s="11">
        <v>102</v>
      </c>
      <c r="U4446" s="11" t="str">
        <f>IF(ISERROR(VLOOKUP(I4446,'BACK INFO'!F:F,1,0)),IF(ISERROR(VLOOKUP(I4446,'BACK INFO'!H:H,1,0)),K4446,'BACK INFO'!$H$1),'BACK INFO'!$G$1)</f>
        <v>ANITA M. HOPKINS</v>
      </c>
    </row>
    <row r="4447" spans="1:21" s="11" customFormat="1" x14ac:dyDescent="0.35">
      <c r="A4447" s="11" t="s">
        <v>94</v>
      </c>
      <c r="B4447" s="11">
        <v>2019</v>
      </c>
      <c r="C4447" s="11">
        <v>5</v>
      </c>
      <c r="D4447" s="11" t="s">
        <v>95</v>
      </c>
      <c r="E4447" s="11" t="s">
        <v>96</v>
      </c>
      <c r="F4447" s="11" t="s">
        <v>700</v>
      </c>
      <c r="G4447" s="11" t="s">
        <v>657</v>
      </c>
      <c r="H4447" s="11" t="s">
        <v>98</v>
      </c>
      <c r="I4447" s="11" t="s">
        <v>70</v>
      </c>
      <c r="J4447" s="11" t="s">
        <v>99</v>
      </c>
      <c r="K4447" s="11" t="s">
        <v>348</v>
      </c>
      <c r="L4447" s="11" t="s">
        <v>157</v>
      </c>
      <c r="M4447" s="11" t="s">
        <v>101</v>
      </c>
      <c r="N4447" s="11">
        <v>56</v>
      </c>
      <c r="O4447" s="11">
        <v>2020</v>
      </c>
      <c r="P4447" s="11" t="s">
        <v>112</v>
      </c>
      <c r="Q4447" s="11" t="s">
        <v>112</v>
      </c>
      <c r="R4447" s="11" t="s">
        <v>657</v>
      </c>
      <c r="S4447" s="11" t="s">
        <v>104</v>
      </c>
      <c r="T4447" s="11">
        <v>552</v>
      </c>
      <c r="U4447" s="11" t="str">
        <f>IF(ISERROR(VLOOKUP(I4447,'BACK INFO'!F:F,1,0)),IF(ISERROR(VLOOKUP(I4447,'BACK INFO'!H:H,1,0)),K4447,'BACK INFO'!$H$1),'BACK INFO'!$G$1)</f>
        <v>KELLY MICHELLE ELLINGSON</v>
      </c>
    </row>
    <row r="4448" spans="1:21" s="11" customFormat="1" x14ac:dyDescent="0.35">
      <c r="A4448" s="11" t="s">
        <v>94</v>
      </c>
      <c r="B4448" s="11">
        <v>2019</v>
      </c>
      <c r="C4448" s="11">
        <v>5</v>
      </c>
      <c r="D4448" s="11" t="s">
        <v>95</v>
      </c>
      <c r="E4448" s="11" t="s">
        <v>96</v>
      </c>
      <c r="F4448" s="11" t="s">
        <v>700</v>
      </c>
      <c r="G4448" s="11" t="s">
        <v>657</v>
      </c>
      <c r="H4448" s="11" t="s">
        <v>98</v>
      </c>
      <c r="I4448" s="11" t="s">
        <v>69</v>
      </c>
      <c r="J4448" s="11" t="s">
        <v>99</v>
      </c>
      <c r="K4448" s="11" t="s">
        <v>348</v>
      </c>
      <c r="L4448" s="11" t="s">
        <v>143</v>
      </c>
      <c r="M4448" s="11" t="s">
        <v>122</v>
      </c>
      <c r="N4448" s="11">
        <v>56</v>
      </c>
      <c r="O4448" s="11">
        <v>2020</v>
      </c>
      <c r="P4448" s="11" t="s">
        <v>112</v>
      </c>
      <c r="Q4448" s="11" t="s">
        <v>112</v>
      </c>
      <c r="R4448" s="11" t="s">
        <v>657</v>
      </c>
      <c r="S4448" s="11" t="s">
        <v>104</v>
      </c>
      <c r="T4448" s="11">
        <v>552</v>
      </c>
      <c r="U4448" s="11" t="str">
        <f>IF(ISERROR(VLOOKUP(I4448,'BACK INFO'!F:F,1,0)),IF(ISERROR(VLOOKUP(I4448,'BACK INFO'!H:H,1,0)),K4448,'BACK INFO'!$H$1),'BACK INFO'!$G$1)</f>
        <v>KELLY MICHELLE ELLINGSON</v>
      </c>
    </row>
    <row r="4449" spans="1:21" s="11" customFormat="1" x14ac:dyDescent="0.35">
      <c r="A4449" s="11" t="s">
        <v>94</v>
      </c>
      <c r="B4449" s="11">
        <v>2019</v>
      </c>
      <c r="C4449" s="11">
        <v>5</v>
      </c>
      <c r="D4449" s="11" t="s">
        <v>95</v>
      </c>
      <c r="E4449" s="11" t="s">
        <v>96</v>
      </c>
      <c r="F4449" s="11" t="s">
        <v>700</v>
      </c>
      <c r="G4449" s="11" t="s">
        <v>657</v>
      </c>
      <c r="H4449" s="11" t="s">
        <v>98</v>
      </c>
      <c r="I4449" s="11" t="s">
        <v>68</v>
      </c>
      <c r="J4449" s="11" t="s">
        <v>99</v>
      </c>
      <c r="K4449" s="11" t="s">
        <v>348</v>
      </c>
      <c r="L4449" s="11" t="s">
        <v>129</v>
      </c>
      <c r="M4449" s="11" t="s">
        <v>122</v>
      </c>
      <c r="N4449" s="11">
        <v>56</v>
      </c>
      <c r="O4449" s="11">
        <v>2020</v>
      </c>
      <c r="P4449" s="11" t="s">
        <v>112</v>
      </c>
      <c r="Q4449" s="11" t="s">
        <v>112</v>
      </c>
      <c r="R4449" s="11" t="s">
        <v>657</v>
      </c>
      <c r="S4449" s="11" t="s">
        <v>104</v>
      </c>
      <c r="T4449" s="11">
        <v>552</v>
      </c>
      <c r="U4449" s="11" t="str">
        <f>IF(ISERROR(VLOOKUP(I4449,'BACK INFO'!F:F,1,0)),IF(ISERROR(VLOOKUP(I4449,'BACK INFO'!H:H,1,0)),K4449,'BACK INFO'!$H$1),'BACK INFO'!$G$1)</f>
        <v>KELLY MICHELLE ELLINGSON</v>
      </c>
    </row>
    <row r="4450" spans="1:21" s="11" customFormat="1" x14ac:dyDescent="0.35">
      <c r="A4450" s="11" t="s">
        <v>94</v>
      </c>
      <c r="B4450" s="11">
        <v>2019</v>
      </c>
      <c r="C4450" s="11">
        <v>5</v>
      </c>
      <c r="D4450" s="11" t="s">
        <v>95</v>
      </c>
      <c r="E4450" s="11" t="s">
        <v>96</v>
      </c>
      <c r="F4450" s="11" t="s">
        <v>700</v>
      </c>
      <c r="G4450" s="11" t="s">
        <v>657</v>
      </c>
      <c r="H4450" s="11" t="s">
        <v>98</v>
      </c>
      <c r="I4450" s="11" t="s">
        <v>71</v>
      </c>
      <c r="J4450" s="11" t="s">
        <v>99</v>
      </c>
      <c r="K4450" s="11" t="s">
        <v>348</v>
      </c>
      <c r="L4450" s="11" t="s">
        <v>164</v>
      </c>
      <c r="M4450" s="11" t="s">
        <v>101</v>
      </c>
      <c r="N4450" s="11">
        <v>56</v>
      </c>
      <c r="O4450" s="11">
        <v>2020</v>
      </c>
      <c r="P4450" s="11" t="s">
        <v>112</v>
      </c>
      <c r="Q4450" s="11" t="s">
        <v>112</v>
      </c>
      <c r="R4450" s="11" t="s">
        <v>657</v>
      </c>
      <c r="S4450" s="11" t="s">
        <v>104</v>
      </c>
      <c r="T4450" s="11">
        <v>280</v>
      </c>
      <c r="U4450" s="11" t="str">
        <f>IF(ISERROR(VLOOKUP(I4450,'BACK INFO'!F:F,1,0)),IF(ISERROR(VLOOKUP(I4450,'BACK INFO'!H:H,1,0)),K4450,'BACK INFO'!$H$1),'BACK INFO'!$G$1)</f>
        <v>KELLY MICHELLE ELLINGSON</v>
      </c>
    </row>
    <row r="4451" spans="1:21" s="11" customFormat="1" x14ac:dyDescent="0.35">
      <c r="A4451" s="11" t="s">
        <v>94</v>
      </c>
      <c r="B4451" s="11">
        <v>2019</v>
      </c>
      <c r="C4451" s="11">
        <v>5</v>
      </c>
      <c r="D4451" s="11" t="s">
        <v>95</v>
      </c>
      <c r="E4451" s="11" t="s">
        <v>96</v>
      </c>
      <c r="F4451" s="11" t="s">
        <v>700</v>
      </c>
      <c r="G4451" s="11" t="s">
        <v>657</v>
      </c>
      <c r="H4451" s="11" t="s">
        <v>98</v>
      </c>
      <c r="I4451" s="11" t="s">
        <v>72</v>
      </c>
      <c r="J4451" s="11" t="s">
        <v>99</v>
      </c>
      <c r="K4451" s="11" t="s">
        <v>348</v>
      </c>
      <c r="L4451" s="11" t="s">
        <v>114</v>
      </c>
      <c r="M4451" s="11" t="s">
        <v>101</v>
      </c>
      <c r="N4451" s="11">
        <v>56</v>
      </c>
      <c r="O4451" s="11">
        <v>2020</v>
      </c>
      <c r="P4451" s="11" t="s">
        <v>112</v>
      </c>
      <c r="Q4451" s="11" t="s">
        <v>112</v>
      </c>
      <c r="R4451" s="11" t="s">
        <v>657</v>
      </c>
      <c r="S4451" s="11" t="s">
        <v>104</v>
      </c>
      <c r="T4451" s="11">
        <v>280</v>
      </c>
      <c r="U4451" s="11" t="str">
        <f>IF(ISERROR(VLOOKUP(I4451,'BACK INFO'!F:F,1,0)),IF(ISERROR(VLOOKUP(I4451,'BACK INFO'!H:H,1,0)),K4451,'BACK INFO'!$H$1),'BACK INFO'!$G$1)</f>
        <v>KELLY MICHELLE ELLINGSON</v>
      </c>
    </row>
    <row r="4452" spans="1:21" s="11" customFormat="1" x14ac:dyDescent="0.35">
      <c r="A4452" s="11" t="s">
        <v>94</v>
      </c>
      <c r="B4452" s="11">
        <v>2019</v>
      </c>
      <c r="C4452" s="11">
        <v>5</v>
      </c>
      <c r="D4452" s="11" t="s">
        <v>95</v>
      </c>
      <c r="E4452" s="11" t="s">
        <v>96</v>
      </c>
      <c r="F4452" s="11" t="s">
        <v>700</v>
      </c>
      <c r="G4452" s="11" t="s">
        <v>657</v>
      </c>
      <c r="H4452" s="11" t="s">
        <v>98</v>
      </c>
      <c r="I4452" s="11" t="s">
        <v>67</v>
      </c>
      <c r="J4452" s="11" t="s">
        <v>99</v>
      </c>
      <c r="K4452" s="11" t="s">
        <v>348</v>
      </c>
      <c r="L4452" s="11" t="s">
        <v>173</v>
      </c>
      <c r="M4452" s="11" t="s">
        <v>101</v>
      </c>
      <c r="N4452" s="11">
        <v>56</v>
      </c>
      <c r="O4452" s="11">
        <v>2020</v>
      </c>
      <c r="P4452" s="11" t="s">
        <v>112</v>
      </c>
      <c r="Q4452" s="11" t="s">
        <v>112</v>
      </c>
      <c r="R4452" s="11" t="s">
        <v>657</v>
      </c>
      <c r="S4452" s="11" t="s">
        <v>104</v>
      </c>
      <c r="T4452" s="11">
        <v>280</v>
      </c>
      <c r="U4452" s="11" t="str">
        <f>IF(ISERROR(VLOOKUP(I4452,'BACK INFO'!F:F,1,0)),IF(ISERROR(VLOOKUP(I4452,'BACK INFO'!H:H,1,0)),K4452,'BACK INFO'!$H$1),'BACK INFO'!$G$1)</f>
        <v>KELLY MICHELLE ELLINGSON</v>
      </c>
    </row>
    <row r="4453" spans="1:21" s="11" customFormat="1" x14ac:dyDescent="0.35">
      <c r="A4453" s="11" t="s">
        <v>94</v>
      </c>
      <c r="B4453" s="11">
        <v>2019</v>
      </c>
      <c r="C4453" s="11">
        <v>5</v>
      </c>
      <c r="D4453" s="11" t="s">
        <v>95</v>
      </c>
      <c r="E4453" s="11" t="s">
        <v>96</v>
      </c>
      <c r="F4453" s="11" t="s">
        <v>700</v>
      </c>
      <c r="G4453" s="11" t="s">
        <v>657</v>
      </c>
      <c r="H4453" s="11" t="s">
        <v>98</v>
      </c>
      <c r="I4453" s="11" t="s">
        <v>73</v>
      </c>
      <c r="J4453" s="11" t="s">
        <v>99</v>
      </c>
      <c r="K4453" s="11" t="s">
        <v>348</v>
      </c>
      <c r="L4453" s="11" t="s">
        <v>127</v>
      </c>
      <c r="M4453" s="11" t="s">
        <v>101</v>
      </c>
      <c r="N4453" s="11">
        <v>56</v>
      </c>
      <c r="O4453" s="11">
        <v>2020</v>
      </c>
      <c r="P4453" s="11" t="s">
        <v>112</v>
      </c>
      <c r="Q4453" s="11" t="s">
        <v>112</v>
      </c>
      <c r="R4453" s="11" t="s">
        <v>657</v>
      </c>
      <c r="S4453" s="11" t="s">
        <v>104</v>
      </c>
      <c r="T4453" s="11">
        <v>280</v>
      </c>
      <c r="U4453" s="11" t="str">
        <f>IF(ISERROR(VLOOKUP(I4453,'BACK INFO'!F:F,1,0)),IF(ISERROR(VLOOKUP(I4453,'BACK INFO'!H:H,1,0)),K4453,'BACK INFO'!$H$1),'BACK INFO'!$G$1)</f>
        <v>KELLY MICHELLE ELLINGSON</v>
      </c>
    </row>
    <row r="4454" spans="1:21" s="11" customFormat="1" x14ac:dyDescent="0.35">
      <c r="A4454" s="11" t="s">
        <v>94</v>
      </c>
      <c r="B4454" s="11">
        <v>2019</v>
      </c>
      <c r="C4454" s="11">
        <v>5</v>
      </c>
      <c r="D4454" s="11" t="s">
        <v>95</v>
      </c>
      <c r="E4454" s="11" t="s">
        <v>96</v>
      </c>
      <c r="F4454" s="11" t="s">
        <v>700</v>
      </c>
      <c r="G4454" s="11" t="s">
        <v>657</v>
      </c>
      <c r="H4454" s="11" t="s">
        <v>98</v>
      </c>
      <c r="I4454" s="11" t="s">
        <v>245</v>
      </c>
      <c r="J4454" s="11" t="s">
        <v>99</v>
      </c>
      <c r="K4454" s="11" t="s">
        <v>348</v>
      </c>
      <c r="L4454" s="11" t="s">
        <v>246</v>
      </c>
      <c r="M4454" s="11" t="s">
        <v>246</v>
      </c>
      <c r="N4454" s="11">
        <v>56</v>
      </c>
      <c r="O4454" s="11">
        <v>2020</v>
      </c>
      <c r="P4454" s="11" t="s">
        <v>112</v>
      </c>
      <c r="Q4454" s="11" t="s">
        <v>112</v>
      </c>
      <c r="R4454" s="11" t="s">
        <v>657</v>
      </c>
      <c r="S4454" s="11" t="s">
        <v>104</v>
      </c>
      <c r="T4454" s="11">
        <v>552</v>
      </c>
      <c r="U4454" s="11" t="str">
        <f>IF(ISERROR(VLOOKUP(I4454,'BACK INFO'!F:F,1,0)),IF(ISERROR(VLOOKUP(I4454,'BACK INFO'!H:H,1,0)),K4454,'BACK INFO'!$H$1),'BACK INFO'!$G$1)</f>
        <v>KELLY MICHELLE ELLINGSON</v>
      </c>
    </row>
    <row r="4455" spans="1:21" s="11" customFormat="1" x14ac:dyDescent="0.35">
      <c r="A4455" s="11" t="s">
        <v>94</v>
      </c>
      <c r="B4455" s="11">
        <v>2019</v>
      </c>
      <c r="C4455" s="11">
        <v>5</v>
      </c>
      <c r="D4455" s="11" t="s">
        <v>95</v>
      </c>
      <c r="E4455" s="11" t="s">
        <v>96</v>
      </c>
      <c r="F4455" s="11" t="s">
        <v>700</v>
      </c>
      <c r="G4455" s="11" t="s">
        <v>657</v>
      </c>
      <c r="H4455" s="11" t="s">
        <v>98</v>
      </c>
      <c r="I4455" s="11" t="s">
        <v>75</v>
      </c>
      <c r="J4455" s="11" t="s">
        <v>99</v>
      </c>
      <c r="K4455" s="11" t="s">
        <v>348</v>
      </c>
      <c r="L4455" s="11" t="s">
        <v>131</v>
      </c>
      <c r="M4455" s="11" t="s">
        <v>101</v>
      </c>
      <c r="N4455" s="11">
        <v>56</v>
      </c>
      <c r="O4455" s="11">
        <v>2020</v>
      </c>
      <c r="P4455" s="11" t="s">
        <v>112</v>
      </c>
      <c r="Q4455" s="11" t="s">
        <v>112</v>
      </c>
      <c r="R4455" s="11" t="s">
        <v>657</v>
      </c>
      <c r="S4455" s="11" t="s">
        <v>104</v>
      </c>
      <c r="T4455" s="11">
        <v>280</v>
      </c>
      <c r="U4455" s="11" t="str">
        <f>IF(ISERROR(VLOOKUP(I4455,'BACK INFO'!F:F,1,0)),IF(ISERROR(VLOOKUP(I4455,'BACK INFO'!H:H,1,0)),K4455,'BACK INFO'!$H$1),'BACK INFO'!$G$1)</f>
        <v>KELLY MICHELLE ELLINGSON</v>
      </c>
    </row>
    <row r="4456" spans="1:21" s="11" customFormat="1" x14ac:dyDescent="0.35">
      <c r="A4456" s="11" t="s">
        <v>94</v>
      </c>
      <c r="B4456" s="11">
        <v>2019</v>
      </c>
      <c r="C4456" s="11">
        <v>5</v>
      </c>
      <c r="D4456" s="11" t="s">
        <v>95</v>
      </c>
      <c r="E4456" s="11" t="s">
        <v>96</v>
      </c>
      <c r="F4456" s="11" t="s">
        <v>700</v>
      </c>
      <c r="G4456" s="11" t="s">
        <v>657</v>
      </c>
      <c r="H4456" s="11" t="s">
        <v>98</v>
      </c>
      <c r="I4456" s="11" t="s">
        <v>74</v>
      </c>
      <c r="J4456" s="11" t="s">
        <v>99</v>
      </c>
      <c r="K4456" s="11" t="s">
        <v>348</v>
      </c>
      <c r="L4456" s="11" t="s">
        <v>199</v>
      </c>
      <c r="M4456" s="11" t="s">
        <v>101</v>
      </c>
      <c r="N4456" s="11">
        <v>56</v>
      </c>
      <c r="O4456" s="11">
        <v>2020</v>
      </c>
      <c r="P4456" s="11" t="s">
        <v>112</v>
      </c>
      <c r="Q4456" s="11" t="s">
        <v>112</v>
      </c>
      <c r="R4456" s="11" t="s">
        <v>657</v>
      </c>
      <c r="S4456" s="11" t="s">
        <v>104</v>
      </c>
      <c r="T4456" s="11">
        <v>280</v>
      </c>
      <c r="U4456" s="11" t="str">
        <f>IF(ISERROR(VLOOKUP(I4456,'BACK INFO'!F:F,1,0)),IF(ISERROR(VLOOKUP(I4456,'BACK INFO'!H:H,1,0)),K4456,'BACK INFO'!$H$1),'BACK INFO'!$G$1)</f>
        <v>KELLY MICHELLE ELLINGSON</v>
      </c>
    </row>
    <row r="4457" spans="1:21" s="11" customFormat="1" x14ac:dyDescent="0.35">
      <c r="A4457" s="11" t="s">
        <v>94</v>
      </c>
      <c r="B4457" s="11">
        <v>2019</v>
      </c>
      <c r="C4457" s="11">
        <v>5</v>
      </c>
      <c r="D4457" s="11" t="s">
        <v>95</v>
      </c>
      <c r="E4457" s="11" t="s">
        <v>96</v>
      </c>
      <c r="F4457" s="11" t="s">
        <v>700</v>
      </c>
      <c r="G4457" s="11" t="s">
        <v>657</v>
      </c>
      <c r="H4457" s="11" t="s">
        <v>152</v>
      </c>
      <c r="I4457" s="11" t="s">
        <v>70</v>
      </c>
      <c r="J4457" s="11" t="s">
        <v>99</v>
      </c>
      <c r="K4457" s="11" t="s">
        <v>348</v>
      </c>
      <c r="L4457" s="11" t="s">
        <v>157</v>
      </c>
      <c r="M4457" s="11" t="s">
        <v>101</v>
      </c>
      <c r="N4457" s="11">
        <v>19</v>
      </c>
      <c r="O4457" s="11">
        <v>2020</v>
      </c>
      <c r="P4457" s="11" t="s">
        <v>112</v>
      </c>
      <c r="Q4457" s="11" t="s">
        <v>112</v>
      </c>
      <c r="R4457" s="11" t="s">
        <v>657</v>
      </c>
      <c r="S4457" s="11" t="s">
        <v>104</v>
      </c>
      <c r="T4457" s="11">
        <v>285</v>
      </c>
      <c r="U4457" s="11" t="str">
        <f>IF(ISERROR(VLOOKUP(I4457,'BACK INFO'!F:F,1,0)),IF(ISERROR(VLOOKUP(I4457,'BACK INFO'!H:H,1,0)),K4457,'BACK INFO'!$H$1),'BACK INFO'!$G$1)</f>
        <v>KELLY MICHELLE ELLINGSON</v>
      </c>
    </row>
    <row r="4458" spans="1:21" s="11" customFormat="1" x14ac:dyDescent="0.35">
      <c r="A4458" s="11" t="s">
        <v>94</v>
      </c>
      <c r="B4458" s="11">
        <v>2019</v>
      </c>
      <c r="C4458" s="11">
        <v>5</v>
      </c>
      <c r="D4458" s="11" t="s">
        <v>95</v>
      </c>
      <c r="E4458" s="11" t="s">
        <v>96</v>
      </c>
      <c r="F4458" s="11" t="s">
        <v>700</v>
      </c>
      <c r="G4458" s="11" t="s">
        <v>657</v>
      </c>
      <c r="H4458" s="11" t="s">
        <v>152</v>
      </c>
      <c r="I4458" s="11" t="s">
        <v>69</v>
      </c>
      <c r="J4458" s="11" t="s">
        <v>99</v>
      </c>
      <c r="K4458" s="11" t="s">
        <v>348</v>
      </c>
      <c r="L4458" s="11" t="s">
        <v>143</v>
      </c>
      <c r="M4458" s="11" t="s">
        <v>122</v>
      </c>
      <c r="N4458" s="11">
        <v>19</v>
      </c>
      <c r="O4458" s="11">
        <v>2020</v>
      </c>
      <c r="P4458" s="11" t="s">
        <v>112</v>
      </c>
      <c r="Q4458" s="11" t="s">
        <v>112</v>
      </c>
      <c r="R4458" s="11" t="s">
        <v>657</v>
      </c>
      <c r="S4458" s="11" t="s">
        <v>104</v>
      </c>
      <c r="T4458" s="11">
        <v>279</v>
      </c>
      <c r="U4458" s="11" t="str">
        <f>IF(ISERROR(VLOOKUP(I4458,'BACK INFO'!F:F,1,0)),IF(ISERROR(VLOOKUP(I4458,'BACK INFO'!H:H,1,0)),K4458,'BACK INFO'!$H$1),'BACK INFO'!$G$1)</f>
        <v>KELLY MICHELLE ELLINGSON</v>
      </c>
    </row>
    <row r="4459" spans="1:21" s="11" customFormat="1" x14ac:dyDescent="0.35">
      <c r="A4459" s="11" t="s">
        <v>94</v>
      </c>
      <c r="B4459" s="11">
        <v>2019</v>
      </c>
      <c r="C4459" s="11">
        <v>5</v>
      </c>
      <c r="D4459" s="11" t="s">
        <v>95</v>
      </c>
      <c r="E4459" s="11" t="s">
        <v>96</v>
      </c>
      <c r="F4459" s="11" t="s">
        <v>700</v>
      </c>
      <c r="G4459" s="11" t="s">
        <v>657</v>
      </c>
      <c r="H4459" s="11" t="s">
        <v>152</v>
      </c>
      <c r="I4459" s="11" t="s">
        <v>68</v>
      </c>
      <c r="J4459" s="11" t="s">
        <v>99</v>
      </c>
      <c r="K4459" s="11" t="s">
        <v>348</v>
      </c>
      <c r="L4459" s="11" t="s">
        <v>129</v>
      </c>
      <c r="M4459" s="11" t="s">
        <v>122</v>
      </c>
      <c r="N4459" s="11">
        <v>19</v>
      </c>
      <c r="O4459" s="11">
        <v>2020</v>
      </c>
      <c r="P4459" s="11" t="s">
        <v>112</v>
      </c>
      <c r="Q4459" s="11" t="s">
        <v>112</v>
      </c>
      <c r="R4459" s="11" t="s">
        <v>657</v>
      </c>
      <c r="S4459" s="11" t="s">
        <v>104</v>
      </c>
      <c r="T4459" s="11">
        <v>279</v>
      </c>
      <c r="U4459" s="11" t="str">
        <f>IF(ISERROR(VLOOKUP(I4459,'BACK INFO'!F:F,1,0)),IF(ISERROR(VLOOKUP(I4459,'BACK INFO'!H:H,1,0)),K4459,'BACK INFO'!$H$1),'BACK INFO'!$G$1)</f>
        <v>KELLY MICHELLE ELLINGSON</v>
      </c>
    </row>
    <row r="4460" spans="1:21" s="11" customFormat="1" x14ac:dyDescent="0.35">
      <c r="A4460" s="11" t="s">
        <v>94</v>
      </c>
      <c r="B4460" s="11">
        <v>2019</v>
      </c>
      <c r="C4460" s="11">
        <v>5</v>
      </c>
      <c r="D4460" s="11" t="s">
        <v>95</v>
      </c>
      <c r="E4460" s="11" t="s">
        <v>96</v>
      </c>
      <c r="F4460" s="11" t="s">
        <v>700</v>
      </c>
      <c r="G4460" s="11" t="s">
        <v>657</v>
      </c>
      <c r="H4460" s="11" t="s">
        <v>152</v>
      </c>
      <c r="I4460" s="11" t="s">
        <v>71</v>
      </c>
      <c r="J4460" s="11" t="s">
        <v>99</v>
      </c>
      <c r="K4460" s="11" t="s">
        <v>348</v>
      </c>
      <c r="L4460" s="11" t="s">
        <v>164</v>
      </c>
      <c r="M4460" s="11" t="s">
        <v>101</v>
      </c>
      <c r="N4460" s="11">
        <v>19</v>
      </c>
      <c r="O4460" s="11">
        <v>2020</v>
      </c>
      <c r="P4460" s="11" t="s">
        <v>112</v>
      </c>
      <c r="Q4460" s="11" t="s">
        <v>112</v>
      </c>
      <c r="R4460" s="11" t="s">
        <v>657</v>
      </c>
      <c r="S4460" s="11" t="s">
        <v>104</v>
      </c>
      <c r="T4460" s="11">
        <v>113</v>
      </c>
      <c r="U4460" s="11" t="str">
        <f>IF(ISERROR(VLOOKUP(I4460,'BACK INFO'!F:F,1,0)),IF(ISERROR(VLOOKUP(I4460,'BACK INFO'!H:H,1,0)),K4460,'BACK INFO'!$H$1),'BACK INFO'!$G$1)</f>
        <v>KELLY MICHELLE ELLINGSON</v>
      </c>
    </row>
    <row r="4461" spans="1:21" s="11" customFormat="1" x14ac:dyDescent="0.35">
      <c r="A4461" s="11" t="s">
        <v>94</v>
      </c>
      <c r="B4461" s="11">
        <v>2019</v>
      </c>
      <c r="C4461" s="11">
        <v>5</v>
      </c>
      <c r="D4461" s="11" t="s">
        <v>95</v>
      </c>
      <c r="E4461" s="11" t="s">
        <v>96</v>
      </c>
      <c r="F4461" s="11" t="s">
        <v>700</v>
      </c>
      <c r="G4461" s="11" t="s">
        <v>657</v>
      </c>
      <c r="H4461" s="11" t="s">
        <v>152</v>
      </c>
      <c r="I4461" s="11" t="s">
        <v>72</v>
      </c>
      <c r="J4461" s="11" t="s">
        <v>99</v>
      </c>
      <c r="K4461" s="11" t="s">
        <v>348</v>
      </c>
      <c r="L4461" s="11" t="s">
        <v>114</v>
      </c>
      <c r="M4461" s="11" t="s">
        <v>101</v>
      </c>
      <c r="N4461" s="11">
        <v>19</v>
      </c>
      <c r="O4461" s="11">
        <v>2020</v>
      </c>
      <c r="P4461" s="11" t="s">
        <v>112</v>
      </c>
      <c r="Q4461" s="11" t="s">
        <v>112</v>
      </c>
      <c r="R4461" s="11" t="s">
        <v>657</v>
      </c>
      <c r="S4461" s="11" t="s">
        <v>104</v>
      </c>
      <c r="T4461" s="11">
        <v>113</v>
      </c>
      <c r="U4461" s="11" t="str">
        <f>IF(ISERROR(VLOOKUP(I4461,'BACK INFO'!F:F,1,0)),IF(ISERROR(VLOOKUP(I4461,'BACK INFO'!H:H,1,0)),K4461,'BACK INFO'!$H$1),'BACK INFO'!$G$1)</f>
        <v>KELLY MICHELLE ELLINGSON</v>
      </c>
    </row>
    <row r="4462" spans="1:21" s="11" customFormat="1" x14ac:dyDescent="0.35">
      <c r="A4462" s="11" t="s">
        <v>94</v>
      </c>
      <c r="B4462" s="11">
        <v>2019</v>
      </c>
      <c r="C4462" s="11">
        <v>5</v>
      </c>
      <c r="D4462" s="11" t="s">
        <v>95</v>
      </c>
      <c r="E4462" s="11" t="s">
        <v>96</v>
      </c>
      <c r="F4462" s="11" t="s">
        <v>700</v>
      </c>
      <c r="G4462" s="11" t="s">
        <v>657</v>
      </c>
      <c r="H4462" s="11" t="s">
        <v>152</v>
      </c>
      <c r="I4462" s="11" t="s">
        <v>67</v>
      </c>
      <c r="J4462" s="11" t="s">
        <v>99</v>
      </c>
      <c r="K4462" s="11" t="s">
        <v>348</v>
      </c>
      <c r="L4462" s="11" t="s">
        <v>173</v>
      </c>
      <c r="M4462" s="11" t="s">
        <v>101</v>
      </c>
      <c r="N4462" s="11">
        <v>19</v>
      </c>
      <c r="O4462" s="11">
        <v>2020</v>
      </c>
      <c r="P4462" s="11" t="s">
        <v>112</v>
      </c>
      <c r="Q4462" s="11" t="s">
        <v>112</v>
      </c>
      <c r="R4462" s="11" t="s">
        <v>657</v>
      </c>
      <c r="S4462" s="11" t="s">
        <v>104</v>
      </c>
      <c r="T4462" s="11">
        <v>113</v>
      </c>
      <c r="U4462" s="11" t="str">
        <f>IF(ISERROR(VLOOKUP(I4462,'BACK INFO'!F:F,1,0)),IF(ISERROR(VLOOKUP(I4462,'BACK INFO'!H:H,1,0)),K4462,'BACK INFO'!$H$1),'BACK INFO'!$G$1)</f>
        <v>KELLY MICHELLE ELLINGSON</v>
      </c>
    </row>
    <row r="4463" spans="1:21" s="11" customFormat="1" x14ac:dyDescent="0.35">
      <c r="A4463" s="11" t="s">
        <v>94</v>
      </c>
      <c r="B4463" s="11">
        <v>2019</v>
      </c>
      <c r="C4463" s="11">
        <v>5</v>
      </c>
      <c r="D4463" s="11" t="s">
        <v>95</v>
      </c>
      <c r="E4463" s="11" t="s">
        <v>96</v>
      </c>
      <c r="F4463" s="11" t="s">
        <v>700</v>
      </c>
      <c r="G4463" s="11" t="s">
        <v>657</v>
      </c>
      <c r="H4463" s="11" t="s">
        <v>152</v>
      </c>
      <c r="I4463" s="11" t="s">
        <v>73</v>
      </c>
      <c r="J4463" s="11" t="s">
        <v>99</v>
      </c>
      <c r="K4463" s="11" t="s">
        <v>348</v>
      </c>
      <c r="L4463" s="11" t="s">
        <v>127</v>
      </c>
      <c r="M4463" s="11" t="s">
        <v>101</v>
      </c>
      <c r="N4463" s="11">
        <v>19</v>
      </c>
      <c r="O4463" s="11">
        <v>2020</v>
      </c>
      <c r="P4463" s="11" t="s">
        <v>112</v>
      </c>
      <c r="Q4463" s="11" t="s">
        <v>112</v>
      </c>
      <c r="R4463" s="11" t="s">
        <v>657</v>
      </c>
      <c r="S4463" s="11" t="s">
        <v>104</v>
      </c>
      <c r="T4463" s="11">
        <v>113</v>
      </c>
      <c r="U4463" s="11" t="str">
        <f>IF(ISERROR(VLOOKUP(I4463,'BACK INFO'!F:F,1,0)),IF(ISERROR(VLOOKUP(I4463,'BACK INFO'!H:H,1,0)),K4463,'BACK INFO'!$H$1),'BACK INFO'!$G$1)</f>
        <v>KELLY MICHELLE ELLINGSON</v>
      </c>
    </row>
    <row r="4464" spans="1:21" s="11" customFormat="1" x14ac:dyDescent="0.35">
      <c r="A4464" s="11" t="s">
        <v>94</v>
      </c>
      <c r="B4464" s="11">
        <v>2019</v>
      </c>
      <c r="C4464" s="11">
        <v>5</v>
      </c>
      <c r="D4464" s="11" t="s">
        <v>95</v>
      </c>
      <c r="E4464" s="11" t="s">
        <v>96</v>
      </c>
      <c r="F4464" s="11" t="s">
        <v>700</v>
      </c>
      <c r="G4464" s="11" t="s">
        <v>657</v>
      </c>
      <c r="H4464" s="11" t="s">
        <v>152</v>
      </c>
      <c r="I4464" s="11" t="s">
        <v>245</v>
      </c>
      <c r="J4464" s="11" t="s">
        <v>99</v>
      </c>
      <c r="K4464" s="11" t="s">
        <v>348</v>
      </c>
      <c r="L4464" s="11" t="s">
        <v>246</v>
      </c>
      <c r="M4464" s="11" t="s">
        <v>246</v>
      </c>
      <c r="N4464" s="11">
        <v>19</v>
      </c>
      <c r="O4464" s="11">
        <v>2020</v>
      </c>
      <c r="P4464" s="11" t="s">
        <v>112</v>
      </c>
      <c r="Q4464" s="11" t="s">
        <v>112</v>
      </c>
      <c r="R4464" s="11" t="s">
        <v>657</v>
      </c>
      <c r="S4464" s="11" t="s">
        <v>104</v>
      </c>
      <c r="T4464" s="11">
        <v>285</v>
      </c>
      <c r="U4464" s="11" t="str">
        <f>IF(ISERROR(VLOOKUP(I4464,'BACK INFO'!F:F,1,0)),IF(ISERROR(VLOOKUP(I4464,'BACK INFO'!H:H,1,0)),K4464,'BACK INFO'!$H$1),'BACK INFO'!$G$1)</f>
        <v>KELLY MICHELLE ELLINGSON</v>
      </c>
    </row>
    <row r="4465" spans="1:21" s="11" customFormat="1" x14ac:dyDescent="0.35">
      <c r="A4465" s="11" t="s">
        <v>94</v>
      </c>
      <c r="B4465" s="11">
        <v>2019</v>
      </c>
      <c r="C4465" s="11">
        <v>5</v>
      </c>
      <c r="D4465" s="11" t="s">
        <v>95</v>
      </c>
      <c r="E4465" s="11" t="s">
        <v>96</v>
      </c>
      <c r="F4465" s="11" t="s">
        <v>700</v>
      </c>
      <c r="G4465" s="11" t="s">
        <v>657</v>
      </c>
      <c r="H4465" s="11" t="s">
        <v>152</v>
      </c>
      <c r="I4465" s="11" t="s">
        <v>75</v>
      </c>
      <c r="J4465" s="11" t="s">
        <v>99</v>
      </c>
      <c r="K4465" s="11" t="s">
        <v>348</v>
      </c>
      <c r="L4465" s="11" t="s">
        <v>131</v>
      </c>
      <c r="M4465" s="11" t="s">
        <v>101</v>
      </c>
      <c r="N4465" s="11">
        <v>19</v>
      </c>
      <c r="O4465" s="11">
        <v>2020</v>
      </c>
      <c r="P4465" s="11" t="s">
        <v>112</v>
      </c>
      <c r="Q4465" s="11" t="s">
        <v>112</v>
      </c>
      <c r="R4465" s="11" t="s">
        <v>657</v>
      </c>
      <c r="S4465" s="11" t="s">
        <v>104</v>
      </c>
      <c r="T4465" s="11">
        <v>113</v>
      </c>
      <c r="U4465" s="11" t="str">
        <f>IF(ISERROR(VLOOKUP(I4465,'BACK INFO'!F:F,1,0)),IF(ISERROR(VLOOKUP(I4465,'BACK INFO'!H:H,1,0)),K4465,'BACK INFO'!$H$1),'BACK INFO'!$G$1)</f>
        <v>KELLY MICHELLE ELLINGSON</v>
      </c>
    </row>
    <row r="4466" spans="1:21" s="11" customFormat="1" x14ac:dyDescent="0.35">
      <c r="A4466" s="11" t="s">
        <v>94</v>
      </c>
      <c r="B4466" s="11">
        <v>2019</v>
      </c>
      <c r="C4466" s="11">
        <v>5</v>
      </c>
      <c r="D4466" s="11" t="s">
        <v>95</v>
      </c>
      <c r="E4466" s="11" t="s">
        <v>96</v>
      </c>
      <c r="F4466" s="11" t="s">
        <v>700</v>
      </c>
      <c r="G4466" s="11" t="s">
        <v>657</v>
      </c>
      <c r="H4466" s="11" t="s">
        <v>152</v>
      </c>
      <c r="I4466" s="11" t="s">
        <v>74</v>
      </c>
      <c r="J4466" s="11" t="s">
        <v>99</v>
      </c>
      <c r="K4466" s="11" t="s">
        <v>348</v>
      </c>
      <c r="L4466" s="11" t="s">
        <v>199</v>
      </c>
      <c r="M4466" s="11" t="s">
        <v>101</v>
      </c>
      <c r="N4466" s="11">
        <v>19</v>
      </c>
      <c r="O4466" s="11">
        <v>2020</v>
      </c>
      <c r="P4466" s="11" t="s">
        <v>112</v>
      </c>
      <c r="Q4466" s="11" t="s">
        <v>112</v>
      </c>
      <c r="R4466" s="11" t="s">
        <v>657</v>
      </c>
      <c r="S4466" s="11" t="s">
        <v>104</v>
      </c>
      <c r="T4466" s="11">
        <v>113</v>
      </c>
      <c r="U4466" s="11" t="str">
        <f>IF(ISERROR(VLOOKUP(I4466,'BACK INFO'!F:F,1,0)),IF(ISERROR(VLOOKUP(I4466,'BACK INFO'!H:H,1,0)),K4466,'BACK INFO'!$H$1),'BACK INFO'!$G$1)</f>
        <v>KELLY MICHELLE ELLINGSON</v>
      </c>
    </row>
    <row r="4467" spans="1:21" s="11" customFormat="1" x14ac:dyDescent="0.35">
      <c r="A4467" s="11" t="s">
        <v>94</v>
      </c>
      <c r="B4467" s="11">
        <v>2019</v>
      </c>
      <c r="C4467" s="11">
        <v>5</v>
      </c>
      <c r="D4467" s="11" t="s">
        <v>95</v>
      </c>
      <c r="E4467" s="11" t="s">
        <v>96</v>
      </c>
      <c r="F4467" s="11" t="s">
        <v>700</v>
      </c>
      <c r="G4467" s="11" t="s">
        <v>658</v>
      </c>
      <c r="H4467" s="11" t="s">
        <v>152</v>
      </c>
      <c r="I4467" s="11" t="s">
        <v>628</v>
      </c>
      <c r="J4467" s="11" t="s">
        <v>99</v>
      </c>
      <c r="K4467" s="11" t="s">
        <v>67</v>
      </c>
      <c r="L4467" s="11" t="s">
        <v>211</v>
      </c>
      <c r="M4467" s="11" t="s">
        <v>101</v>
      </c>
      <c r="N4467" s="11">
        <v>459</v>
      </c>
      <c r="O4467" s="11">
        <v>0</v>
      </c>
      <c r="P4467" s="11" t="s">
        <v>659</v>
      </c>
      <c r="Q4467" s="11" t="s">
        <v>103</v>
      </c>
      <c r="R4467" s="11" t="s">
        <v>103</v>
      </c>
      <c r="S4467" s="11" t="s">
        <v>104</v>
      </c>
      <c r="T4467" s="11">
        <v>20847.189999999995</v>
      </c>
      <c r="U4467" s="11" t="str">
        <f>IF(ISERROR(VLOOKUP(I4467,'BACK INFO'!F:F,1,0)),IF(ISERROR(VLOOKUP(I4467,'BACK INFO'!H:H,1,0)),K4467,'BACK INFO'!$H$1),'BACK INFO'!$G$1)</f>
        <v>ANITA M. HOPKINS</v>
      </c>
    </row>
    <row r="4468" spans="1:21" s="11" customFormat="1" x14ac:dyDescent="0.35">
      <c r="A4468" s="11" t="s">
        <v>94</v>
      </c>
      <c r="B4468" s="11">
        <v>2019</v>
      </c>
      <c r="C4468" s="11">
        <v>5</v>
      </c>
      <c r="D4468" s="11" t="s">
        <v>95</v>
      </c>
      <c r="E4468" s="11" t="s">
        <v>96</v>
      </c>
      <c r="F4468" s="11" t="s">
        <v>700</v>
      </c>
      <c r="G4468" s="11" t="s">
        <v>660</v>
      </c>
      <c r="H4468" s="11" t="s">
        <v>98</v>
      </c>
      <c r="I4468" s="11" t="s">
        <v>347</v>
      </c>
      <c r="J4468" s="11" t="s">
        <v>99</v>
      </c>
      <c r="K4468" s="11" t="s">
        <v>348</v>
      </c>
      <c r="L4468" s="11" t="s">
        <v>133</v>
      </c>
      <c r="M4468" s="11" t="s">
        <v>101</v>
      </c>
      <c r="N4468" s="11">
        <v>1475</v>
      </c>
      <c r="O4468" s="11">
        <v>0</v>
      </c>
      <c r="P4468" s="11" t="s">
        <v>103</v>
      </c>
      <c r="Q4468" s="11" t="s">
        <v>103</v>
      </c>
      <c r="R4468" s="11" t="s">
        <v>103</v>
      </c>
      <c r="S4468" s="11" t="s">
        <v>104</v>
      </c>
      <c r="T4468" s="11">
        <v>36390</v>
      </c>
      <c r="U4468" s="11" t="str">
        <f>IF(ISERROR(VLOOKUP(I4468,'BACK INFO'!F:F,1,0)),IF(ISERROR(VLOOKUP(I4468,'BACK INFO'!H:H,1,0)),K4468,'BACK INFO'!$H$1),'BACK INFO'!$G$1)</f>
        <v>KELLY MICHELLE ELLINGSON</v>
      </c>
    </row>
    <row r="4469" spans="1:21" s="11" customFormat="1" x14ac:dyDescent="0.35">
      <c r="A4469" s="11" t="s">
        <v>94</v>
      </c>
      <c r="B4469" s="11">
        <v>2019</v>
      </c>
      <c r="C4469" s="11">
        <v>5</v>
      </c>
      <c r="D4469" s="11" t="s">
        <v>95</v>
      </c>
      <c r="E4469" s="11" t="s">
        <v>96</v>
      </c>
      <c r="F4469" s="11" t="s">
        <v>700</v>
      </c>
      <c r="G4469" s="11" t="s">
        <v>660</v>
      </c>
      <c r="H4469" s="11" t="s">
        <v>98</v>
      </c>
      <c r="I4469" s="11" t="s">
        <v>440</v>
      </c>
      <c r="J4469" s="11" t="s">
        <v>99</v>
      </c>
      <c r="K4469" s="11" t="s">
        <v>348</v>
      </c>
      <c r="L4469" s="11" t="s">
        <v>227</v>
      </c>
      <c r="M4469" s="11" t="s">
        <v>101</v>
      </c>
      <c r="N4469" s="11">
        <v>3225</v>
      </c>
      <c r="O4469" s="11">
        <v>0</v>
      </c>
      <c r="P4469" s="11" t="s">
        <v>103</v>
      </c>
      <c r="Q4469" s="11" t="s">
        <v>103</v>
      </c>
      <c r="R4469" s="11" t="s">
        <v>103</v>
      </c>
      <c r="S4469" s="11" t="s">
        <v>104</v>
      </c>
      <c r="T4469" s="11">
        <v>80159.999999999985</v>
      </c>
      <c r="U4469" s="11" t="str">
        <f>IF(ISERROR(VLOOKUP(I4469,'BACK INFO'!F:F,1,0)),IF(ISERROR(VLOOKUP(I4469,'BACK INFO'!H:H,1,0)),K4469,'BACK INFO'!$H$1),'BACK INFO'!$G$1)</f>
        <v>KELLY MICHELLE ELLINGSON</v>
      </c>
    </row>
    <row r="4470" spans="1:21" s="11" customFormat="1" x14ac:dyDescent="0.35">
      <c r="A4470" s="11" t="s">
        <v>94</v>
      </c>
      <c r="B4470" s="11">
        <v>2019</v>
      </c>
      <c r="C4470" s="11">
        <v>5</v>
      </c>
      <c r="D4470" s="11" t="s">
        <v>260</v>
      </c>
      <c r="E4470" s="11" t="s">
        <v>96</v>
      </c>
      <c r="F4470" s="11" t="s">
        <v>700</v>
      </c>
      <c r="G4470" s="11" t="s">
        <v>118</v>
      </c>
      <c r="H4470" s="11" t="s">
        <v>98</v>
      </c>
      <c r="I4470" s="11" t="s">
        <v>113</v>
      </c>
      <c r="J4470" s="11" t="s">
        <v>99</v>
      </c>
      <c r="K4470" s="11" t="s">
        <v>72</v>
      </c>
      <c r="L4470" s="11" t="s">
        <v>114</v>
      </c>
      <c r="M4470" s="11" t="s">
        <v>101</v>
      </c>
      <c r="N4470" s="11">
        <v>7</v>
      </c>
      <c r="O4470" s="11">
        <v>2018</v>
      </c>
      <c r="P4470" s="11" t="s">
        <v>112</v>
      </c>
      <c r="Q4470" s="11" t="s">
        <v>103</v>
      </c>
      <c r="R4470" s="11" t="s">
        <v>103</v>
      </c>
      <c r="S4470" s="11" t="s">
        <v>104</v>
      </c>
      <c r="T4470" s="11">
        <v>144.19999999999999</v>
      </c>
      <c r="U4470" s="11" t="str">
        <f>IF(ISERROR(VLOOKUP(I4470,'BACK INFO'!F:F,1,0)),IF(ISERROR(VLOOKUP(I4470,'BACK INFO'!H:H,1,0)),K4470,'BACK INFO'!$H$1),'BACK INFO'!$G$1)</f>
        <v>BILL MILLER AND COMPANY</v>
      </c>
    </row>
    <row r="4471" spans="1:21" s="11" customFormat="1" x14ac:dyDescent="0.35">
      <c r="A4471" s="11" t="s">
        <v>94</v>
      </c>
      <c r="B4471" s="11">
        <v>2019</v>
      </c>
      <c r="C4471" s="11">
        <v>5</v>
      </c>
      <c r="D4471" s="11" t="s">
        <v>260</v>
      </c>
      <c r="E4471" s="11" t="s">
        <v>96</v>
      </c>
      <c r="F4471" s="11" t="s">
        <v>700</v>
      </c>
      <c r="G4471" s="11" t="s">
        <v>118</v>
      </c>
      <c r="H4471" s="11" t="s">
        <v>110</v>
      </c>
      <c r="I4471" s="11" t="s">
        <v>632</v>
      </c>
      <c r="J4471" s="11" t="s">
        <v>99</v>
      </c>
      <c r="K4471" s="11" t="s">
        <v>612</v>
      </c>
      <c r="L4471" s="11" t="s">
        <v>114</v>
      </c>
      <c r="M4471" s="11" t="s">
        <v>101</v>
      </c>
      <c r="N4471" s="11">
        <v>12</v>
      </c>
      <c r="O4471" s="11">
        <v>2018</v>
      </c>
      <c r="P4471" s="11" t="s">
        <v>112</v>
      </c>
      <c r="Q4471" s="11" t="s">
        <v>103</v>
      </c>
      <c r="R4471" s="11" t="s">
        <v>103</v>
      </c>
      <c r="S4471" s="11" t="s">
        <v>104</v>
      </c>
      <c r="T4471" s="11">
        <v>358.7</v>
      </c>
      <c r="U4471" s="11" t="str">
        <f>IF(ISERROR(VLOOKUP(I4471,'BACK INFO'!F:F,1,0)),IF(ISERROR(VLOOKUP(I4471,'BACK INFO'!H:H,1,0)),K4471,'BACK INFO'!$H$1),'BACK INFO'!$G$1)</f>
        <v>CATALINA RESTREPO GOMEZ</v>
      </c>
    </row>
    <row r="4472" spans="1:21" s="11" customFormat="1" x14ac:dyDescent="0.35">
      <c r="A4472" s="11" t="s">
        <v>94</v>
      </c>
      <c r="B4472" s="11">
        <v>2019</v>
      </c>
      <c r="C4472" s="11">
        <v>5</v>
      </c>
      <c r="D4472" s="11" t="s">
        <v>260</v>
      </c>
      <c r="E4472" s="11" t="s">
        <v>96</v>
      </c>
      <c r="F4472" s="11" t="s">
        <v>700</v>
      </c>
      <c r="G4472" s="11" t="s">
        <v>118</v>
      </c>
      <c r="H4472" s="11" t="s">
        <v>117</v>
      </c>
      <c r="I4472" s="11" t="s">
        <v>113</v>
      </c>
      <c r="J4472" s="11" t="s">
        <v>99</v>
      </c>
      <c r="K4472" s="11" t="s">
        <v>72</v>
      </c>
      <c r="L4472" s="11" t="s">
        <v>114</v>
      </c>
      <c r="M4472" s="11" t="s">
        <v>101</v>
      </c>
      <c r="N4472" s="11">
        <v>5</v>
      </c>
      <c r="O4472" s="11">
        <v>2018</v>
      </c>
      <c r="P4472" s="11" t="s">
        <v>112</v>
      </c>
      <c r="Q4472" s="11" t="s">
        <v>103</v>
      </c>
      <c r="R4472" s="11" t="s">
        <v>103</v>
      </c>
      <c r="S4472" s="11" t="s">
        <v>104</v>
      </c>
      <c r="T4472" s="11">
        <v>105.70000000000002</v>
      </c>
      <c r="U4472" s="11" t="str">
        <f>IF(ISERROR(VLOOKUP(I4472,'BACK INFO'!F:F,1,0)),IF(ISERROR(VLOOKUP(I4472,'BACK INFO'!H:H,1,0)),K4472,'BACK INFO'!$H$1),'BACK INFO'!$G$1)</f>
        <v>BILL MILLER AND COMPANY</v>
      </c>
    </row>
    <row r="4473" spans="1:21" s="11" customFormat="1" x14ac:dyDescent="0.35">
      <c r="A4473" s="11" t="s">
        <v>94</v>
      </c>
      <c r="B4473" s="11">
        <v>2019</v>
      </c>
      <c r="C4473" s="11">
        <v>5</v>
      </c>
      <c r="D4473" s="11" t="s">
        <v>260</v>
      </c>
      <c r="E4473" s="11" t="s">
        <v>96</v>
      </c>
      <c r="F4473" s="11" t="s">
        <v>700</v>
      </c>
      <c r="G4473" s="11" t="s">
        <v>118</v>
      </c>
      <c r="H4473" s="11" t="s">
        <v>152</v>
      </c>
      <c r="I4473" s="11" t="s">
        <v>113</v>
      </c>
      <c r="J4473" s="11" t="s">
        <v>99</v>
      </c>
      <c r="K4473" s="11" t="s">
        <v>72</v>
      </c>
      <c r="L4473" s="11" t="s">
        <v>114</v>
      </c>
      <c r="M4473" s="11" t="s">
        <v>101</v>
      </c>
      <c r="N4473" s="11">
        <v>2</v>
      </c>
      <c r="O4473" s="11">
        <v>2018</v>
      </c>
      <c r="P4473" s="11" t="s">
        <v>112</v>
      </c>
      <c r="Q4473" s="11" t="s">
        <v>103</v>
      </c>
      <c r="R4473" s="11" t="s">
        <v>103</v>
      </c>
      <c r="S4473" s="11" t="s">
        <v>104</v>
      </c>
      <c r="T4473" s="11">
        <v>65.8</v>
      </c>
      <c r="U4473" s="11" t="str">
        <f>IF(ISERROR(VLOOKUP(I4473,'BACK INFO'!F:F,1,0)),IF(ISERROR(VLOOKUP(I4473,'BACK INFO'!H:H,1,0)),K4473,'BACK INFO'!$H$1),'BACK INFO'!$G$1)</f>
        <v>BILL MILLER AND COMPANY</v>
      </c>
    </row>
    <row r="4474" spans="1:21" s="11" customFormat="1" x14ac:dyDescent="0.35">
      <c r="A4474" s="11" t="s">
        <v>94</v>
      </c>
      <c r="B4474" s="11">
        <v>2019</v>
      </c>
      <c r="C4474" s="11">
        <v>5</v>
      </c>
      <c r="D4474" s="11" t="s">
        <v>260</v>
      </c>
      <c r="E4474" s="11" t="s">
        <v>96</v>
      </c>
      <c r="F4474" s="11" t="s">
        <v>700</v>
      </c>
      <c r="G4474" s="11" t="s">
        <v>155</v>
      </c>
      <c r="H4474" s="11" t="s">
        <v>110</v>
      </c>
      <c r="I4474" s="11" t="s">
        <v>632</v>
      </c>
      <c r="J4474" s="11" t="s">
        <v>99</v>
      </c>
      <c r="K4474" s="11" t="s">
        <v>612</v>
      </c>
      <c r="L4474" s="11" t="s">
        <v>114</v>
      </c>
      <c r="M4474" s="11" t="s">
        <v>101</v>
      </c>
      <c r="N4474" s="11">
        <v>1</v>
      </c>
      <c r="O4474" s="11">
        <v>2018</v>
      </c>
      <c r="P4474" s="11" t="s">
        <v>154</v>
      </c>
      <c r="Q4474" s="11" t="s">
        <v>103</v>
      </c>
      <c r="R4474" s="11" t="s">
        <v>103</v>
      </c>
      <c r="S4474" s="11" t="s">
        <v>104</v>
      </c>
      <c r="T4474" s="11">
        <v>30.6</v>
      </c>
      <c r="U4474" s="11" t="str">
        <f>IF(ISERROR(VLOOKUP(I4474,'BACK INFO'!F:F,1,0)),IF(ISERROR(VLOOKUP(I4474,'BACK INFO'!H:H,1,0)),K4474,'BACK INFO'!$H$1),'BACK INFO'!$G$1)</f>
        <v>CATALINA RESTREPO GOMEZ</v>
      </c>
    </row>
    <row r="4475" spans="1:21" s="11" customFormat="1" x14ac:dyDescent="0.35">
      <c r="A4475" s="11" t="s">
        <v>94</v>
      </c>
      <c r="B4475" s="11">
        <v>2019</v>
      </c>
      <c r="C4475" s="11">
        <v>5</v>
      </c>
      <c r="D4475" s="11" t="s">
        <v>260</v>
      </c>
      <c r="E4475" s="11" t="s">
        <v>96</v>
      </c>
      <c r="F4475" s="11" t="s">
        <v>700</v>
      </c>
      <c r="G4475" s="11" t="s">
        <v>439</v>
      </c>
      <c r="H4475" s="11" t="s">
        <v>98</v>
      </c>
      <c r="I4475" s="11" t="s">
        <v>113</v>
      </c>
      <c r="J4475" s="11" t="s">
        <v>99</v>
      </c>
      <c r="K4475" s="11" t="s">
        <v>72</v>
      </c>
      <c r="L4475" s="11" t="s">
        <v>114</v>
      </c>
      <c r="M4475" s="11" t="s">
        <v>101</v>
      </c>
      <c r="N4475" s="11">
        <v>4</v>
      </c>
      <c r="O4475" s="11">
        <v>2017</v>
      </c>
      <c r="P4475" s="11" t="s">
        <v>222</v>
      </c>
      <c r="Q4475" s="11" t="s">
        <v>103</v>
      </c>
      <c r="R4475" s="11" t="s">
        <v>103</v>
      </c>
      <c r="S4475" s="11" t="s">
        <v>104</v>
      </c>
      <c r="T4475" s="11">
        <v>85.8</v>
      </c>
      <c r="U4475" s="11" t="str">
        <f>IF(ISERROR(VLOOKUP(I4475,'BACK INFO'!F:F,1,0)),IF(ISERROR(VLOOKUP(I4475,'BACK INFO'!H:H,1,0)),K4475,'BACK INFO'!$H$1),'BACK INFO'!$G$1)</f>
        <v>BILL MILLER AND COMPANY</v>
      </c>
    </row>
    <row r="4476" spans="1:21" s="11" customFormat="1" x14ac:dyDescent="0.35">
      <c r="A4476" s="11" t="s">
        <v>94</v>
      </c>
      <c r="B4476" s="11">
        <v>2019</v>
      </c>
      <c r="C4476" s="11">
        <v>5</v>
      </c>
      <c r="D4476" s="11" t="s">
        <v>260</v>
      </c>
      <c r="E4476" s="11" t="s">
        <v>96</v>
      </c>
      <c r="F4476" s="11" t="s">
        <v>700</v>
      </c>
      <c r="G4476" s="11" t="s">
        <v>439</v>
      </c>
      <c r="H4476" s="11" t="s">
        <v>110</v>
      </c>
      <c r="I4476" s="11" t="s">
        <v>632</v>
      </c>
      <c r="J4476" s="11" t="s">
        <v>99</v>
      </c>
      <c r="K4476" s="11" t="s">
        <v>612</v>
      </c>
      <c r="L4476" s="11" t="s">
        <v>114</v>
      </c>
      <c r="M4476" s="11" t="s">
        <v>101</v>
      </c>
      <c r="N4476" s="11">
        <v>5</v>
      </c>
      <c r="O4476" s="11">
        <v>2017</v>
      </c>
      <c r="P4476" s="11" t="s">
        <v>222</v>
      </c>
      <c r="Q4476" s="11" t="s">
        <v>103</v>
      </c>
      <c r="R4476" s="11" t="s">
        <v>103</v>
      </c>
      <c r="S4476" s="11" t="s">
        <v>104</v>
      </c>
      <c r="T4476" s="11">
        <v>138.55000000000001</v>
      </c>
      <c r="U4476" s="11" t="str">
        <f>IF(ISERROR(VLOOKUP(I4476,'BACK INFO'!F:F,1,0)),IF(ISERROR(VLOOKUP(I4476,'BACK INFO'!H:H,1,0)),K4476,'BACK INFO'!$H$1),'BACK INFO'!$G$1)</f>
        <v>CATALINA RESTREPO GOMEZ</v>
      </c>
    </row>
    <row r="4477" spans="1:21" s="11" customFormat="1" x14ac:dyDescent="0.35">
      <c r="A4477" s="11" t="s">
        <v>94</v>
      </c>
      <c r="B4477" s="11">
        <v>2019</v>
      </c>
      <c r="C4477" s="11">
        <v>5</v>
      </c>
      <c r="D4477" s="11" t="s">
        <v>260</v>
      </c>
      <c r="E4477" s="11" t="s">
        <v>96</v>
      </c>
      <c r="F4477" s="11" t="s">
        <v>700</v>
      </c>
      <c r="G4477" s="11" t="s">
        <v>241</v>
      </c>
      <c r="H4477" s="11" t="s">
        <v>117</v>
      </c>
      <c r="I4477" s="11" t="s">
        <v>113</v>
      </c>
      <c r="J4477" s="11" t="s">
        <v>99</v>
      </c>
      <c r="K4477" s="11" t="s">
        <v>72</v>
      </c>
      <c r="L4477" s="11" t="s">
        <v>114</v>
      </c>
      <c r="M4477" s="11" t="s">
        <v>101</v>
      </c>
      <c r="N4477" s="11">
        <v>5</v>
      </c>
      <c r="O4477" s="11">
        <v>2019</v>
      </c>
      <c r="P4477" s="11" t="s">
        <v>112</v>
      </c>
      <c r="Q4477" s="11" t="s">
        <v>112</v>
      </c>
      <c r="R4477" s="11" t="s">
        <v>241</v>
      </c>
      <c r="S4477" s="11" t="s">
        <v>104</v>
      </c>
      <c r="T4477" s="11">
        <v>155</v>
      </c>
      <c r="U4477" s="11" t="str">
        <f>IF(ISERROR(VLOOKUP(I4477,'BACK INFO'!F:F,1,0)),IF(ISERROR(VLOOKUP(I4477,'BACK INFO'!H:H,1,0)),K4477,'BACK INFO'!$H$1),'BACK INFO'!$G$1)</f>
        <v>BILL MILLER AND COMPANY</v>
      </c>
    </row>
    <row r="4478" spans="1:21" s="11" customFormat="1" x14ac:dyDescent="0.35">
      <c r="A4478" s="11" t="s">
        <v>94</v>
      </c>
      <c r="B4478" s="11">
        <v>2019</v>
      </c>
      <c r="C4478" s="11">
        <v>5</v>
      </c>
      <c r="D4478" s="11" t="s">
        <v>260</v>
      </c>
      <c r="E4478" s="11" t="s">
        <v>96</v>
      </c>
      <c r="F4478" s="11" t="s">
        <v>700</v>
      </c>
      <c r="G4478" s="11" t="s">
        <v>241</v>
      </c>
      <c r="H4478" s="11" t="s">
        <v>152</v>
      </c>
      <c r="I4478" s="11" t="s">
        <v>113</v>
      </c>
      <c r="J4478" s="11" t="s">
        <v>99</v>
      </c>
      <c r="K4478" s="11" t="s">
        <v>72</v>
      </c>
      <c r="L4478" s="11" t="s">
        <v>114</v>
      </c>
      <c r="M4478" s="11" t="s">
        <v>101</v>
      </c>
      <c r="N4478" s="11">
        <v>1</v>
      </c>
      <c r="O4478" s="11">
        <v>2019</v>
      </c>
      <c r="P4478" s="11" t="s">
        <v>112</v>
      </c>
      <c r="Q4478" s="11" t="s">
        <v>112</v>
      </c>
      <c r="R4478" s="11" t="s">
        <v>241</v>
      </c>
      <c r="S4478" s="11" t="s">
        <v>104</v>
      </c>
      <c r="T4478" s="11">
        <v>52</v>
      </c>
      <c r="U4478" s="11" t="str">
        <f>IF(ISERROR(VLOOKUP(I4478,'BACK INFO'!F:F,1,0)),IF(ISERROR(VLOOKUP(I4478,'BACK INFO'!H:H,1,0)),K4478,'BACK INFO'!$H$1),'BACK INFO'!$G$1)</f>
        <v>BILL MILLER AND COMPANY</v>
      </c>
    </row>
    <row r="4479" spans="1:21" s="11" customFormat="1" x14ac:dyDescent="0.35">
      <c r="A4479" s="11" t="s">
        <v>94</v>
      </c>
      <c r="B4479" s="11">
        <v>2019</v>
      </c>
      <c r="C4479" s="11">
        <v>6</v>
      </c>
      <c r="D4479" s="11" t="s">
        <v>95</v>
      </c>
      <c r="E4479" s="11" t="s">
        <v>96</v>
      </c>
      <c r="F4479" s="11" t="s">
        <v>700</v>
      </c>
      <c r="G4479" s="11" t="s">
        <v>111</v>
      </c>
      <c r="H4479" s="11" t="s">
        <v>98</v>
      </c>
      <c r="I4479" s="11" t="s">
        <v>686</v>
      </c>
      <c r="J4479" s="11" t="s">
        <v>99</v>
      </c>
      <c r="K4479" s="11" t="s">
        <v>54</v>
      </c>
      <c r="L4479" s="11" t="s">
        <v>100</v>
      </c>
      <c r="M4479" s="11" t="s">
        <v>101</v>
      </c>
      <c r="N4479" s="11">
        <v>2</v>
      </c>
      <c r="O4479" s="11">
        <v>2017</v>
      </c>
      <c r="P4479" s="11" t="s">
        <v>112</v>
      </c>
      <c r="Q4479" s="11" t="s">
        <v>103</v>
      </c>
      <c r="R4479" s="11" t="s">
        <v>103</v>
      </c>
      <c r="S4479" s="11" t="s">
        <v>104</v>
      </c>
      <c r="T4479" s="11">
        <v>59</v>
      </c>
      <c r="U4479" s="11" t="str">
        <f>IF(ISERROR(VLOOKUP(I4479,'BACK INFO'!F:F,1,0)),IF(ISERROR(VLOOKUP(I4479,'BACK INFO'!H:H,1,0)),K4479,'BACK INFO'!$H$1),'BACK INFO'!$G$1)</f>
        <v>PAIGE ALYSE STRAUGHAN</v>
      </c>
    </row>
    <row r="4480" spans="1:21" s="11" customFormat="1" x14ac:dyDescent="0.35">
      <c r="A4480" s="11" t="s">
        <v>94</v>
      </c>
      <c r="B4480" s="11">
        <v>2019</v>
      </c>
      <c r="C4480" s="11">
        <v>6</v>
      </c>
      <c r="D4480" s="11" t="s">
        <v>95</v>
      </c>
      <c r="E4480" s="11" t="s">
        <v>96</v>
      </c>
      <c r="F4480" s="11" t="s">
        <v>700</v>
      </c>
      <c r="G4480" s="11" t="s">
        <v>118</v>
      </c>
      <c r="H4480" s="11" t="s">
        <v>98</v>
      </c>
      <c r="I4480" s="11" t="s">
        <v>686</v>
      </c>
      <c r="J4480" s="11" t="s">
        <v>99</v>
      </c>
      <c r="K4480" s="11" t="s">
        <v>54</v>
      </c>
      <c r="L4480" s="11" t="s">
        <v>100</v>
      </c>
      <c r="M4480" s="11" t="s">
        <v>101</v>
      </c>
      <c r="N4480" s="11">
        <v>13</v>
      </c>
      <c r="O4480" s="11">
        <v>2018</v>
      </c>
      <c r="P4480" s="11" t="s">
        <v>112</v>
      </c>
      <c r="Q4480" s="11" t="s">
        <v>103</v>
      </c>
      <c r="R4480" s="11" t="s">
        <v>103</v>
      </c>
      <c r="S4480" s="11" t="s">
        <v>104</v>
      </c>
      <c r="T4480" s="11">
        <v>375</v>
      </c>
      <c r="U4480" s="11" t="str">
        <f>IF(ISERROR(VLOOKUP(I4480,'BACK INFO'!F:F,1,0)),IF(ISERROR(VLOOKUP(I4480,'BACK INFO'!H:H,1,0)),K4480,'BACK INFO'!$H$1),'BACK INFO'!$G$1)</f>
        <v>PAIGE ALYSE STRAUGHAN</v>
      </c>
    </row>
    <row r="4481" spans="1:21" s="11" customFormat="1" x14ac:dyDescent="0.35">
      <c r="A4481" s="11" t="s">
        <v>94</v>
      </c>
      <c r="B4481" s="11">
        <v>2019</v>
      </c>
      <c r="C4481" s="11">
        <v>6</v>
      </c>
      <c r="D4481" s="11" t="s">
        <v>95</v>
      </c>
      <c r="E4481" s="11" t="s">
        <v>96</v>
      </c>
      <c r="F4481" s="11" t="s">
        <v>700</v>
      </c>
      <c r="G4481" s="11" t="s">
        <v>118</v>
      </c>
      <c r="H4481" s="11" t="s">
        <v>98</v>
      </c>
      <c r="I4481" s="11" t="s">
        <v>113</v>
      </c>
      <c r="J4481" s="11" t="s">
        <v>99</v>
      </c>
      <c r="K4481" s="11" t="s">
        <v>72</v>
      </c>
      <c r="L4481" s="11" t="s">
        <v>114</v>
      </c>
      <c r="M4481" s="11" t="s">
        <v>101</v>
      </c>
      <c r="N4481" s="11">
        <v>6</v>
      </c>
      <c r="O4481" s="11">
        <v>2018</v>
      </c>
      <c r="P4481" s="11" t="s">
        <v>112</v>
      </c>
      <c r="Q4481" s="11" t="s">
        <v>103</v>
      </c>
      <c r="R4481" s="11" t="s">
        <v>103</v>
      </c>
      <c r="S4481" s="11" t="s">
        <v>104</v>
      </c>
      <c r="T4481" s="11">
        <v>123.09999999999998</v>
      </c>
      <c r="U4481" s="11" t="str">
        <f>IF(ISERROR(VLOOKUP(I4481,'BACK INFO'!F:F,1,0)),IF(ISERROR(VLOOKUP(I4481,'BACK INFO'!H:H,1,0)),K4481,'BACK INFO'!$H$1),'BACK INFO'!$G$1)</f>
        <v>BILL MILLER AND COMPANY</v>
      </c>
    </row>
    <row r="4482" spans="1:21" s="11" customFormat="1" x14ac:dyDescent="0.35">
      <c r="A4482" s="11" t="s">
        <v>94</v>
      </c>
      <c r="B4482" s="11">
        <v>2019</v>
      </c>
      <c r="C4482" s="11">
        <v>6</v>
      </c>
      <c r="D4482" s="11" t="s">
        <v>95</v>
      </c>
      <c r="E4482" s="11" t="s">
        <v>96</v>
      </c>
      <c r="F4482" s="11" t="s">
        <v>700</v>
      </c>
      <c r="G4482" s="11" t="s">
        <v>118</v>
      </c>
      <c r="H4482" s="11" t="s">
        <v>98</v>
      </c>
      <c r="I4482" s="11" t="s">
        <v>661</v>
      </c>
      <c r="J4482" s="11" t="s">
        <v>99</v>
      </c>
      <c r="K4482" s="11" t="s">
        <v>348</v>
      </c>
      <c r="L4482" s="11" t="s">
        <v>211</v>
      </c>
      <c r="M4482" s="11" t="s">
        <v>101</v>
      </c>
      <c r="N4482" s="11">
        <v>684</v>
      </c>
      <c r="O4482" s="11">
        <v>2018</v>
      </c>
      <c r="P4482" s="11" t="s">
        <v>112</v>
      </c>
      <c r="Q4482" s="11" t="s">
        <v>103</v>
      </c>
      <c r="R4482" s="11" t="s">
        <v>103</v>
      </c>
      <c r="S4482" s="11" t="s">
        <v>104</v>
      </c>
      <c r="T4482" s="11">
        <v>13680</v>
      </c>
      <c r="U4482" s="11" t="str">
        <f>IF(ISERROR(VLOOKUP(I4482,'BACK INFO'!F:F,1,0)),IF(ISERROR(VLOOKUP(I4482,'BACK INFO'!H:H,1,0)),K4482,'BACK INFO'!$H$1),'BACK INFO'!$G$1)</f>
        <v>KELLY MICHELLE ELLINGSON</v>
      </c>
    </row>
    <row r="4483" spans="1:21" s="11" customFormat="1" x14ac:dyDescent="0.35">
      <c r="A4483" s="11" t="s">
        <v>94</v>
      </c>
      <c r="B4483" s="11">
        <v>2019</v>
      </c>
      <c r="C4483" s="11">
        <v>6</v>
      </c>
      <c r="D4483" s="11" t="s">
        <v>95</v>
      </c>
      <c r="E4483" s="11" t="s">
        <v>96</v>
      </c>
      <c r="F4483" s="11" t="s">
        <v>700</v>
      </c>
      <c r="G4483" s="11" t="s">
        <v>118</v>
      </c>
      <c r="H4483" s="11" t="s">
        <v>110</v>
      </c>
      <c r="I4483" s="11" t="s">
        <v>347</v>
      </c>
      <c r="J4483" s="11" t="s">
        <v>99</v>
      </c>
      <c r="K4483" s="11" t="s">
        <v>348</v>
      </c>
      <c r="L4483" s="11" t="s">
        <v>133</v>
      </c>
      <c r="M4483" s="11" t="s">
        <v>101</v>
      </c>
      <c r="N4483" s="11">
        <v>484</v>
      </c>
      <c r="O4483" s="11">
        <v>2018</v>
      </c>
      <c r="P4483" s="11" t="s">
        <v>112</v>
      </c>
      <c r="Q4483" s="11" t="s">
        <v>103</v>
      </c>
      <c r="R4483" s="11" t="s">
        <v>103</v>
      </c>
      <c r="S4483" s="11" t="s">
        <v>104</v>
      </c>
      <c r="T4483" s="11">
        <v>8051.5</v>
      </c>
      <c r="U4483" s="11" t="str">
        <f>IF(ISERROR(VLOOKUP(I4483,'BACK INFO'!F:F,1,0)),IF(ISERROR(VLOOKUP(I4483,'BACK INFO'!H:H,1,0)),K4483,'BACK INFO'!$H$1),'BACK INFO'!$G$1)</f>
        <v>KELLY MICHELLE ELLINGSON</v>
      </c>
    </row>
    <row r="4484" spans="1:21" s="11" customFormat="1" x14ac:dyDescent="0.35">
      <c r="A4484" s="11" t="s">
        <v>94</v>
      </c>
      <c r="B4484" s="11">
        <v>2019</v>
      </c>
      <c r="C4484" s="11">
        <v>6</v>
      </c>
      <c r="D4484" s="11" t="s">
        <v>95</v>
      </c>
      <c r="E4484" s="11" t="s">
        <v>96</v>
      </c>
      <c r="F4484" s="11" t="s">
        <v>700</v>
      </c>
      <c r="G4484" s="11" t="s">
        <v>118</v>
      </c>
      <c r="H4484" s="11" t="s">
        <v>152</v>
      </c>
      <c r="I4484" s="11" t="s">
        <v>113</v>
      </c>
      <c r="J4484" s="11" t="s">
        <v>99</v>
      </c>
      <c r="K4484" s="11" t="s">
        <v>72</v>
      </c>
      <c r="L4484" s="11" t="s">
        <v>114</v>
      </c>
      <c r="M4484" s="11" t="s">
        <v>101</v>
      </c>
      <c r="N4484" s="11">
        <v>1</v>
      </c>
      <c r="O4484" s="11">
        <v>2018</v>
      </c>
      <c r="P4484" s="11" t="s">
        <v>112</v>
      </c>
      <c r="Q4484" s="11" t="s">
        <v>103</v>
      </c>
      <c r="R4484" s="11" t="s">
        <v>103</v>
      </c>
      <c r="S4484" s="11" t="s">
        <v>104</v>
      </c>
      <c r="T4484" s="11">
        <v>29.65</v>
      </c>
      <c r="U4484" s="11" t="str">
        <f>IF(ISERROR(VLOOKUP(I4484,'BACK INFO'!F:F,1,0)),IF(ISERROR(VLOOKUP(I4484,'BACK INFO'!H:H,1,0)),K4484,'BACK INFO'!$H$1),'BACK INFO'!$G$1)</f>
        <v>BILL MILLER AND COMPANY</v>
      </c>
    </row>
    <row r="4485" spans="1:21" s="11" customFormat="1" x14ac:dyDescent="0.35">
      <c r="A4485" s="11" t="s">
        <v>94</v>
      </c>
      <c r="B4485" s="11">
        <v>2019</v>
      </c>
      <c r="C4485" s="11">
        <v>6</v>
      </c>
      <c r="D4485" s="11" t="s">
        <v>95</v>
      </c>
      <c r="E4485" s="11" t="s">
        <v>96</v>
      </c>
      <c r="F4485" s="11" t="s">
        <v>700</v>
      </c>
      <c r="G4485" s="11" t="s">
        <v>153</v>
      </c>
      <c r="H4485" s="11" t="s">
        <v>98</v>
      </c>
      <c r="I4485" s="11" t="s">
        <v>686</v>
      </c>
      <c r="J4485" s="11" t="s">
        <v>99</v>
      </c>
      <c r="K4485" s="11" t="s">
        <v>54</v>
      </c>
      <c r="L4485" s="11" t="s">
        <v>100</v>
      </c>
      <c r="M4485" s="11" t="s">
        <v>101</v>
      </c>
      <c r="N4485" s="11">
        <v>4</v>
      </c>
      <c r="O4485" s="11">
        <v>2017</v>
      </c>
      <c r="P4485" s="11" t="s">
        <v>154</v>
      </c>
      <c r="Q4485" s="11" t="s">
        <v>103</v>
      </c>
      <c r="R4485" s="11" t="s">
        <v>103</v>
      </c>
      <c r="S4485" s="11" t="s">
        <v>104</v>
      </c>
      <c r="T4485" s="11">
        <v>112</v>
      </c>
      <c r="U4485" s="11" t="str">
        <f>IF(ISERROR(VLOOKUP(I4485,'BACK INFO'!F:F,1,0)),IF(ISERROR(VLOOKUP(I4485,'BACK INFO'!H:H,1,0)),K4485,'BACK INFO'!$H$1),'BACK INFO'!$G$1)</f>
        <v>PAIGE ALYSE STRAUGHAN</v>
      </c>
    </row>
    <row r="4486" spans="1:21" s="11" customFormat="1" x14ac:dyDescent="0.35">
      <c r="A4486" s="11" t="s">
        <v>94</v>
      </c>
      <c r="B4486" s="11">
        <v>2019</v>
      </c>
      <c r="C4486" s="11">
        <v>6</v>
      </c>
      <c r="D4486" s="11" t="s">
        <v>95</v>
      </c>
      <c r="E4486" s="11" t="s">
        <v>96</v>
      </c>
      <c r="F4486" s="11" t="s">
        <v>700</v>
      </c>
      <c r="G4486" s="11" t="s">
        <v>155</v>
      </c>
      <c r="H4486" s="11" t="s">
        <v>98</v>
      </c>
      <c r="I4486" s="11" t="s">
        <v>686</v>
      </c>
      <c r="J4486" s="11" t="s">
        <v>99</v>
      </c>
      <c r="K4486" s="11" t="s">
        <v>54</v>
      </c>
      <c r="L4486" s="11" t="s">
        <v>100</v>
      </c>
      <c r="M4486" s="11" t="s">
        <v>101</v>
      </c>
      <c r="N4486" s="11">
        <v>11</v>
      </c>
      <c r="O4486" s="11">
        <v>2018</v>
      </c>
      <c r="P4486" s="11" t="s">
        <v>154</v>
      </c>
      <c r="Q4486" s="11" t="s">
        <v>103</v>
      </c>
      <c r="R4486" s="11" t="s">
        <v>103</v>
      </c>
      <c r="S4486" s="11" t="s">
        <v>104</v>
      </c>
      <c r="T4486" s="11">
        <v>509</v>
      </c>
      <c r="U4486" s="11" t="str">
        <f>IF(ISERROR(VLOOKUP(I4486,'BACK INFO'!F:F,1,0)),IF(ISERROR(VLOOKUP(I4486,'BACK INFO'!H:H,1,0)),K4486,'BACK INFO'!$H$1),'BACK INFO'!$G$1)</f>
        <v>PAIGE ALYSE STRAUGHAN</v>
      </c>
    </row>
    <row r="4487" spans="1:21" s="11" customFormat="1" x14ac:dyDescent="0.35">
      <c r="A4487" s="11" t="s">
        <v>94</v>
      </c>
      <c r="B4487" s="11">
        <v>2019</v>
      </c>
      <c r="C4487" s="11">
        <v>6</v>
      </c>
      <c r="D4487" s="11" t="s">
        <v>95</v>
      </c>
      <c r="E4487" s="11" t="s">
        <v>96</v>
      </c>
      <c r="F4487" s="11" t="s">
        <v>700</v>
      </c>
      <c r="G4487" s="11" t="s">
        <v>155</v>
      </c>
      <c r="H4487" s="11" t="s">
        <v>98</v>
      </c>
      <c r="I4487" s="11" t="s">
        <v>661</v>
      </c>
      <c r="J4487" s="11" t="s">
        <v>99</v>
      </c>
      <c r="K4487" s="11" t="s">
        <v>348</v>
      </c>
      <c r="L4487" s="11" t="s">
        <v>211</v>
      </c>
      <c r="M4487" s="11" t="s">
        <v>101</v>
      </c>
      <c r="N4487" s="11">
        <v>52</v>
      </c>
      <c r="O4487" s="11">
        <v>2018</v>
      </c>
      <c r="P4487" s="11" t="s">
        <v>154</v>
      </c>
      <c r="Q4487" s="11" t="s">
        <v>103</v>
      </c>
      <c r="R4487" s="11" t="s">
        <v>103</v>
      </c>
      <c r="S4487" s="11" t="s">
        <v>104</v>
      </c>
      <c r="T4487" s="11">
        <v>1040</v>
      </c>
      <c r="U4487" s="11" t="str">
        <f>IF(ISERROR(VLOOKUP(I4487,'BACK INFO'!F:F,1,0)),IF(ISERROR(VLOOKUP(I4487,'BACK INFO'!H:H,1,0)),K4487,'BACK INFO'!$H$1),'BACK INFO'!$G$1)</f>
        <v>KELLY MICHELLE ELLINGSON</v>
      </c>
    </row>
    <row r="4488" spans="1:21" s="11" customFormat="1" x14ac:dyDescent="0.35">
      <c r="A4488" s="11" t="s">
        <v>94</v>
      </c>
      <c r="B4488" s="11">
        <v>2019</v>
      </c>
      <c r="C4488" s="11">
        <v>6</v>
      </c>
      <c r="D4488" s="11" t="s">
        <v>95</v>
      </c>
      <c r="E4488" s="11" t="s">
        <v>96</v>
      </c>
      <c r="F4488" s="11" t="s">
        <v>700</v>
      </c>
      <c r="G4488" s="11" t="s">
        <v>155</v>
      </c>
      <c r="H4488" s="11" t="s">
        <v>110</v>
      </c>
      <c r="I4488" s="11" t="s">
        <v>686</v>
      </c>
      <c r="J4488" s="11" t="s">
        <v>99</v>
      </c>
      <c r="K4488" s="11" t="s">
        <v>54</v>
      </c>
      <c r="L4488" s="11" t="s">
        <v>100</v>
      </c>
      <c r="M4488" s="11" t="s">
        <v>101</v>
      </c>
      <c r="N4488" s="11">
        <v>1</v>
      </c>
      <c r="O4488" s="11">
        <v>2018</v>
      </c>
      <c r="P4488" s="11" t="s">
        <v>154</v>
      </c>
      <c r="Q4488" s="11" t="s">
        <v>103</v>
      </c>
      <c r="R4488" s="11" t="s">
        <v>103</v>
      </c>
      <c r="S4488" s="11" t="s">
        <v>104</v>
      </c>
      <c r="T4488" s="11">
        <v>25</v>
      </c>
      <c r="U4488" s="11" t="str">
        <f>IF(ISERROR(VLOOKUP(I4488,'BACK INFO'!F:F,1,0)),IF(ISERROR(VLOOKUP(I4488,'BACK INFO'!H:H,1,0)),K4488,'BACK INFO'!$H$1),'BACK INFO'!$G$1)</f>
        <v>PAIGE ALYSE STRAUGHAN</v>
      </c>
    </row>
    <row r="4489" spans="1:21" s="11" customFormat="1" x14ac:dyDescent="0.35">
      <c r="A4489" s="11" t="s">
        <v>94</v>
      </c>
      <c r="B4489" s="11">
        <v>2019</v>
      </c>
      <c r="C4489" s="11">
        <v>6</v>
      </c>
      <c r="D4489" s="11" t="s">
        <v>95</v>
      </c>
      <c r="E4489" s="11" t="s">
        <v>96</v>
      </c>
      <c r="F4489" s="11" t="s">
        <v>700</v>
      </c>
      <c r="G4489" s="11" t="s">
        <v>155</v>
      </c>
      <c r="H4489" s="11" t="s">
        <v>110</v>
      </c>
      <c r="I4489" s="11" t="s">
        <v>347</v>
      </c>
      <c r="J4489" s="11" t="s">
        <v>99</v>
      </c>
      <c r="K4489" s="11" t="s">
        <v>348</v>
      </c>
      <c r="L4489" s="11" t="s">
        <v>133</v>
      </c>
      <c r="M4489" s="11" t="s">
        <v>101</v>
      </c>
      <c r="N4489" s="11">
        <v>847</v>
      </c>
      <c r="O4489" s="11">
        <v>2018</v>
      </c>
      <c r="P4489" s="11" t="s">
        <v>154</v>
      </c>
      <c r="Q4489" s="11" t="s">
        <v>103</v>
      </c>
      <c r="R4489" s="11" t="s">
        <v>103</v>
      </c>
      <c r="S4489" s="11" t="s">
        <v>104</v>
      </c>
      <c r="T4489" s="11">
        <v>14741</v>
      </c>
      <c r="U4489" s="11" t="str">
        <f>IF(ISERROR(VLOOKUP(I4489,'BACK INFO'!F:F,1,0)),IF(ISERROR(VLOOKUP(I4489,'BACK INFO'!H:H,1,0)),K4489,'BACK INFO'!$H$1),'BACK INFO'!$G$1)</f>
        <v>KELLY MICHELLE ELLINGSON</v>
      </c>
    </row>
    <row r="4490" spans="1:21" s="11" customFormat="1" x14ac:dyDescent="0.35">
      <c r="A4490" s="11" t="s">
        <v>94</v>
      </c>
      <c r="B4490" s="11">
        <v>2019</v>
      </c>
      <c r="C4490" s="11">
        <v>6</v>
      </c>
      <c r="D4490" s="11" t="s">
        <v>95</v>
      </c>
      <c r="E4490" s="11" t="s">
        <v>96</v>
      </c>
      <c r="F4490" s="11" t="s">
        <v>700</v>
      </c>
      <c r="G4490" s="11" t="s">
        <v>155</v>
      </c>
      <c r="H4490" s="11" t="s">
        <v>152</v>
      </c>
      <c r="I4490" s="11" t="s">
        <v>686</v>
      </c>
      <c r="J4490" s="11" t="s">
        <v>99</v>
      </c>
      <c r="K4490" s="11" t="s">
        <v>54</v>
      </c>
      <c r="L4490" s="11" t="s">
        <v>100</v>
      </c>
      <c r="M4490" s="11" t="s">
        <v>101</v>
      </c>
      <c r="N4490" s="11">
        <v>2</v>
      </c>
      <c r="O4490" s="11">
        <v>2018</v>
      </c>
      <c r="P4490" s="11" t="s">
        <v>154</v>
      </c>
      <c r="Q4490" s="11" t="s">
        <v>103</v>
      </c>
      <c r="R4490" s="11" t="s">
        <v>103</v>
      </c>
      <c r="S4490" s="11" t="s">
        <v>104</v>
      </c>
      <c r="T4490" s="11">
        <v>112</v>
      </c>
      <c r="U4490" s="11" t="str">
        <f>IF(ISERROR(VLOOKUP(I4490,'BACK INFO'!F:F,1,0)),IF(ISERROR(VLOOKUP(I4490,'BACK INFO'!H:H,1,0)),K4490,'BACK INFO'!$H$1),'BACK INFO'!$G$1)</f>
        <v>PAIGE ALYSE STRAUGHAN</v>
      </c>
    </row>
    <row r="4491" spans="1:21" s="11" customFormat="1" x14ac:dyDescent="0.35">
      <c r="A4491" s="11" t="s">
        <v>94</v>
      </c>
      <c r="B4491" s="11">
        <v>2019</v>
      </c>
      <c r="C4491" s="11">
        <v>6</v>
      </c>
      <c r="D4491" s="11" t="s">
        <v>95</v>
      </c>
      <c r="E4491" s="11" t="s">
        <v>96</v>
      </c>
      <c r="F4491" s="11" t="s">
        <v>700</v>
      </c>
      <c r="G4491" s="11" t="s">
        <v>192</v>
      </c>
      <c r="H4491" s="11" t="s">
        <v>110</v>
      </c>
      <c r="I4491" s="11" t="s">
        <v>347</v>
      </c>
      <c r="J4491" s="11" t="s">
        <v>99</v>
      </c>
      <c r="K4491" s="11" t="s">
        <v>348</v>
      </c>
      <c r="L4491" s="11" t="s">
        <v>133</v>
      </c>
      <c r="M4491" s="11" t="s">
        <v>101</v>
      </c>
      <c r="N4491" s="11">
        <v>1914</v>
      </c>
      <c r="O4491" s="11">
        <v>2018</v>
      </c>
      <c r="P4491" s="11" t="s">
        <v>193</v>
      </c>
      <c r="Q4491" s="11" t="s">
        <v>103</v>
      </c>
      <c r="R4491" s="11" t="s">
        <v>103</v>
      </c>
      <c r="S4491" s="11" t="s">
        <v>104</v>
      </c>
      <c r="T4491" s="11">
        <v>32166.5</v>
      </c>
      <c r="U4491" s="11" t="str">
        <f>IF(ISERROR(VLOOKUP(I4491,'BACK INFO'!F:F,1,0)),IF(ISERROR(VLOOKUP(I4491,'BACK INFO'!H:H,1,0)),K4491,'BACK INFO'!$H$1),'BACK INFO'!$G$1)</f>
        <v>KELLY MICHELLE ELLINGSON</v>
      </c>
    </row>
    <row r="4492" spans="1:21" s="11" customFormat="1" x14ac:dyDescent="0.35">
      <c r="A4492" s="11" t="s">
        <v>94</v>
      </c>
      <c r="B4492" s="11">
        <v>2019</v>
      </c>
      <c r="C4492" s="11">
        <v>6</v>
      </c>
      <c r="D4492" s="11" t="s">
        <v>95</v>
      </c>
      <c r="E4492" s="11" t="s">
        <v>96</v>
      </c>
      <c r="F4492" s="11" t="s">
        <v>700</v>
      </c>
      <c r="G4492" s="11" t="s">
        <v>221</v>
      </c>
      <c r="H4492" s="11" t="s">
        <v>98</v>
      </c>
      <c r="I4492" s="11" t="s">
        <v>661</v>
      </c>
      <c r="J4492" s="11" t="s">
        <v>99</v>
      </c>
      <c r="K4492" s="11" t="s">
        <v>348</v>
      </c>
      <c r="L4492" s="11" t="s">
        <v>211</v>
      </c>
      <c r="M4492" s="11" t="s">
        <v>101</v>
      </c>
      <c r="N4492" s="11">
        <v>36</v>
      </c>
      <c r="O4492" s="11">
        <v>2018</v>
      </c>
      <c r="P4492" s="11" t="s">
        <v>222</v>
      </c>
      <c r="Q4492" s="11" t="s">
        <v>103</v>
      </c>
      <c r="R4492" s="11" t="s">
        <v>103</v>
      </c>
      <c r="S4492" s="11" t="s">
        <v>104</v>
      </c>
      <c r="T4492" s="11">
        <v>720</v>
      </c>
      <c r="U4492" s="11" t="str">
        <f>IF(ISERROR(VLOOKUP(I4492,'BACK INFO'!F:F,1,0)),IF(ISERROR(VLOOKUP(I4492,'BACK INFO'!H:H,1,0)),K4492,'BACK INFO'!$H$1),'BACK INFO'!$G$1)</f>
        <v>KELLY MICHELLE ELLINGSON</v>
      </c>
    </row>
    <row r="4493" spans="1:21" s="11" customFormat="1" x14ac:dyDescent="0.35">
      <c r="A4493" s="11" t="s">
        <v>94</v>
      </c>
      <c r="B4493" s="11">
        <v>2019</v>
      </c>
      <c r="C4493" s="11">
        <v>6</v>
      </c>
      <c r="D4493" s="11" t="s">
        <v>95</v>
      </c>
      <c r="E4493" s="11" t="s">
        <v>96</v>
      </c>
      <c r="F4493" s="11" t="s">
        <v>700</v>
      </c>
      <c r="G4493" s="11" t="s">
        <v>223</v>
      </c>
      <c r="H4493" s="11" t="s">
        <v>98</v>
      </c>
      <c r="I4493" s="11" t="s">
        <v>686</v>
      </c>
      <c r="J4493" s="11" t="s">
        <v>99</v>
      </c>
      <c r="K4493" s="11" t="s">
        <v>54</v>
      </c>
      <c r="L4493" s="11" t="s">
        <v>100</v>
      </c>
      <c r="M4493" s="11" t="s">
        <v>101</v>
      </c>
      <c r="N4493" s="11">
        <v>12</v>
      </c>
      <c r="O4493" s="11">
        <v>2018</v>
      </c>
      <c r="P4493" s="11" t="s">
        <v>102</v>
      </c>
      <c r="Q4493" s="11" t="s">
        <v>103</v>
      </c>
      <c r="R4493" s="11" t="s">
        <v>103</v>
      </c>
      <c r="S4493" s="11" t="s">
        <v>104</v>
      </c>
      <c r="T4493" s="11">
        <v>439</v>
      </c>
      <c r="U4493" s="11" t="str">
        <f>IF(ISERROR(VLOOKUP(I4493,'BACK INFO'!F:F,1,0)),IF(ISERROR(VLOOKUP(I4493,'BACK INFO'!H:H,1,0)),K4493,'BACK INFO'!$H$1),'BACK INFO'!$G$1)</f>
        <v>PAIGE ALYSE STRAUGHAN</v>
      </c>
    </row>
    <row r="4494" spans="1:21" s="11" customFormat="1" x14ac:dyDescent="0.35">
      <c r="A4494" s="11" t="s">
        <v>94</v>
      </c>
      <c r="B4494" s="11">
        <v>2019</v>
      </c>
      <c r="C4494" s="11">
        <v>6</v>
      </c>
      <c r="D4494" s="11" t="s">
        <v>95</v>
      </c>
      <c r="E4494" s="11" t="s">
        <v>96</v>
      </c>
      <c r="F4494" s="11" t="s">
        <v>700</v>
      </c>
      <c r="G4494" s="11" t="s">
        <v>223</v>
      </c>
      <c r="H4494" s="11" t="s">
        <v>98</v>
      </c>
      <c r="I4494" s="11" t="s">
        <v>113</v>
      </c>
      <c r="J4494" s="11" t="s">
        <v>99</v>
      </c>
      <c r="K4494" s="11" t="s">
        <v>72</v>
      </c>
      <c r="L4494" s="11" t="s">
        <v>114</v>
      </c>
      <c r="M4494" s="11" t="s">
        <v>101</v>
      </c>
      <c r="N4494" s="11">
        <v>2</v>
      </c>
      <c r="O4494" s="11">
        <v>2018</v>
      </c>
      <c r="P4494" s="11" t="s">
        <v>102</v>
      </c>
      <c r="Q4494" s="11" t="s">
        <v>103</v>
      </c>
      <c r="R4494" s="11" t="s">
        <v>103</v>
      </c>
      <c r="S4494" s="11" t="s">
        <v>104</v>
      </c>
      <c r="T4494" s="11">
        <v>70.5</v>
      </c>
      <c r="U4494" s="11" t="str">
        <f>IF(ISERROR(VLOOKUP(I4494,'BACK INFO'!F:F,1,0)),IF(ISERROR(VLOOKUP(I4494,'BACK INFO'!H:H,1,0)),K4494,'BACK INFO'!$H$1),'BACK INFO'!$G$1)</f>
        <v>BILL MILLER AND COMPANY</v>
      </c>
    </row>
    <row r="4495" spans="1:21" s="11" customFormat="1" x14ac:dyDescent="0.35">
      <c r="A4495" s="11" t="s">
        <v>94</v>
      </c>
      <c r="B4495" s="11">
        <v>2019</v>
      </c>
      <c r="C4495" s="11">
        <v>6</v>
      </c>
      <c r="D4495" s="11" t="s">
        <v>95</v>
      </c>
      <c r="E4495" s="11" t="s">
        <v>96</v>
      </c>
      <c r="F4495" s="11" t="s">
        <v>700</v>
      </c>
      <c r="G4495" s="11" t="s">
        <v>223</v>
      </c>
      <c r="H4495" s="11" t="s">
        <v>98</v>
      </c>
      <c r="I4495" s="11" t="s">
        <v>661</v>
      </c>
      <c r="J4495" s="11" t="s">
        <v>99</v>
      </c>
      <c r="K4495" s="11" t="s">
        <v>348</v>
      </c>
      <c r="L4495" s="11" t="s">
        <v>211</v>
      </c>
      <c r="M4495" s="11" t="s">
        <v>101</v>
      </c>
      <c r="N4495" s="11">
        <v>16</v>
      </c>
      <c r="O4495" s="11">
        <v>2018</v>
      </c>
      <c r="P4495" s="11" t="s">
        <v>102</v>
      </c>
      <c r="Q4495" s="11" t="s">
        <v>103</v>
      </c>
      <c r="R4495" s="11" t="s">
        <v>103</v>
      </c>
      <c r="S4495" s="11" t="s">
        <v>104</v>
      </c>
      <c r="T4495" s="11">
        <v>320</v>
      </c>
      <c r="U4495" s="11" t="str">
        <f>IF(ISERROR(VLOOKUP(I4495,'BACK INFO'!F:F,1,0)),IF(ISERROR(VLOOKUP(I4495,'BACK INFO'!H:H,1,0)),K4495,'BACK INFO'!$H$1),'BACK INFO'!$G$1)</f>
        <v>KELLY MICHELLE ELLINGSON</v>
      </c>
    </row>
    <row r="4496" spans="1:21" s="11" customFormat="1" x14ac:dyDescent="0.35">
      <c r="A4496" s="11" t="s">
        <v>94</v>
      </c>
      <c r="B4496" s="11">
        <v>2019</v>
      </c>
      <c r="C4496" s="11">
        <v>6</v>
      </c>
      <c r="D4496" s="11" t="s">
        <v>95</v>
      </c>
      <c r="E4496" s="11" t="s">
        <v>96</v>
      </c>
      <c r="F4496" s="11" t="s">
        <v>700</v>
      </c>
      <c r="G4496" s="11" t="s">
        <v>223</v>
      </c>
      <c r="H4496" s="11" t="s">
        <v>152</v>
      </c>
      <c r="I4496" s="11" t="s">
        <v>686</v>
      </c>
      <c r="J4496" s="11" t="s">
        <v>99</v>
      </c>
      <c r="K4496" s="11" t="s">
        <v>54</v>
      </c>
      <c r="L4496" s="11" t="s">
        <v>100</v>
      </c>
      <c r="M4496" s="11" t="s">
        <v>101</v>
      </c>
      <c r="N4496" s="11">
        <v>1</v>
      </c>
      <c r="O4496" s="11">
        <v>2018</v>
      </c>
      <c r="P4496" s="11" t="s">
        <v>102</v>
      </c>
      <c r="Q4496" s="11" t="s">
        <v>103</v>
      </c>
      <c r="R4496" s="11" t="s">
        <v>103</v>
      </c>
      <c r="S4496" s="11" t="s">
        <v>104</v>
      </c>
      <c r="T4496" s="11">
        <v>45</v>
      </c>
      <c r="U4496" s="11" t="str">
        <f>IF(ISERROR(VLOOKUP(I4496,'BACK INFO'!F:F,1,0)),IF(ISERROR(VLOOKUP(I4496,'BACK INFO'!H:H,1,0)),K4496,'BACK INFO'!$H$1),'BACK INFO'!$G$1)</f>
        <v>PAIGE ALYSE STRAUGHAN</v>
      </c>
    </row>
    <row r="4497" spans="1:21" s="11" customFormat="1" x14ac:dyDescent="0.35">
      <c r="A4497" s="11" t="s">
        <v>94</v>
      </c>
      <c r="B4497" s="11">
        <v>2019</v>
      </c>
      <c r="C4497" s="11">
        <v>6</v>
      </c>
      <c r="D4497" s="11" t="s">
        <v>95</v>
      </c>
      <c r="E4497" s="11" t="s">
        <v>96</v>
      </c>
      <c r="F4497" s="11" t="s">
        <v>700</v>
      </c>
      <c r="G4497" s="11" t="s">
        <v>240</v>
      </c>
      <c r="H4497" s="11" t="s">
        <v>110</v>
      </c>
      <c r="I4497" s="11" t="s">
        <v>347</v>
      </c>
      <c r="J4497" s="11" t="s">
        <v>99</v>
      </c>
      <c r="K4497" s="11" t="s">
        <v>348</v>
      </c>
      <c r="L4497" s="11" t="s">
        <v>133</v>
      </c>
      <c r="M4497" s="11" t="s">
        <v>101</v>
      </c>
      <c r="N4497" s="11">
        <v>771</v>
      </c>
      <c r="O4497" s="11">
        <v>2018</v>
      </c>
      <c r="P4497" s="11" t="s">
        <v>109</v>
      </c>
      <c r="Q4497" s="11" t="s">
        <v>103</v>
      </c>
      <c r="R4497" s="11" t="s">
        <v>103</v>
      </c>
      <c r="S4497" s="11" t="s">
        <v>104</v>
      </c>
      <c r="T4497" s="11">
        <v>12963.5</v>
      </c>
      <c r="U4497" s="11" t="str">
        <f>IF(ISERROR(VLOOKUP(I4497,'BACK INFO'!F:F,1,0)),IF(ISERROR(VLOOKUP(I4497,'BACK INFO'!H:H,1,0)),K4497,'BACK INFO'!$H$1),'BACK INFO'!$G$1)</f>
        <v>KELLY MICHELLE ELLINGSON</v>
      </c>
    </row>
    <row r="4498" spans="1:21" s="11" customFormat="1" x14ac:dyDescent="0.35">
      <c r="A4498" s="11" t="s">
        <v>94</v>
      </c>
      <c r="B4498" s="11">
        <v>2019</v>
      </c>
      <c r="C4498" s="11">
        <v>6</v>
      </c>
      <c r="D4498" s="11" t="s">
        <v>95</v>
      </c>
      <c r="E4498" s="11" t="s">
        <v>96</v>
      </c>
      <c r="F4498" s="11" t="s">
        <v>700</v>
      </c>
      <c r="G4498" s="11" t="s">
        <v>241</v>
      </c>
      <c r="H4498" s="11" t="s">
        <v>98</v>
      </c>
      <c r="I4498" s="11" t="s">
        <v>686</v>
      </c>
      <c r="J4498" s="11" t="s">
        <v>99</v>
      </c>
      <c r="K4498" s="11" t="s">
        <v>54</v>
      </c>
      <c r="L4498" s="11" t="s">
        <v>100</v>
      </c>
      <c r="M4498" s="11" t="s">
        <v>101</v>
      </c>
      <c r="N4498" s="11">
        <v>270</v>
      </c>
      <c r="O4498" s="11">
        <v>2019</v>
      </c>
      <c r="P4498" s="11" t="s">
        <v>112</v>
      </c>
      <c r="Q4498" s="11" t="s">
        <v>112</v>
      </c>
      <c r="R4498" s="11" t="s">
        <v>241</v>
      </c>
      <c r="S4498" s="11" t="s">
        <v>104</v>
      </c>
      <c r="T4498" s="11">
        <v>8153</v>
      </c>
      <c r="U4498" s="11" t="str">
        <f>IF(ISERROR(VLOOKUP(I4498,'BACK INFO'!F:F,1,0)),IF(ISERROR(VLOOKUP(I4498,'BACK INFO'!H:H,1,0)),K4498,'BACK INFO'!$H$1),'BACK INFO'!$G$1)</f>
        <v>PAIGE ALYSE STRAUGHAN</v>
      </c>
    </row>
    <row r="4499" spans="1:21" s="11" customFormat="1" x14ac:dyDescent="0.35">
      <c r="A4499" s="11" t="s">
        <v>94</v>
      </c>
      <c r="B4499" s="11">
        <v>2019</v>
      </c>
      <c r="C4499" s="11">
        <v>6</v>
      </c>
      <c r="D4499" s="11" t="s">
        <v>95</v>
      </c>
      <c r="E4499" s="11" t="s">
        <v>96</v>
      </c>
      <c r="F4499" s="11" t="s">
        <v>700</v>
      </c>
      <c r="G4499" s="11" t="s">
        <v>241</v>
      </c>
      <c r="H4499" s="11" t="s">
        <v>98</v>
      </c>
      <c r="I4499" s="11" t="s">
        <v>158</v>
      </c>
      <c r="J4499" s="11" t="s">
        <v>99</v>
      </c>
      <c r="K4499" s="11" t="s">
        <v>67</v>
      </c>
      <c r="L4499" s="11" t="s">
        <v>159</v>
      </c>
      <c r="M4499" s="11" t="s">
        <v>101</v>
      </c>
      <c r="N4499" s="11">
        <v>22</v>
      </c>
      <c r="O4499" s="11">
        <v>2019</v>
      </c>
      <c r="P4499" s="11" t="s">
        <v>112</v>
      </c>
      <c r="Q4499" s="11" t="s">
        <v>112</v>
      </c>
      <c r="R4499" s="11" t="s">
        <v>241</v>
      </c>
      <c r="S4499" s="11" t="s">
        <v>104</v>
      </c>
      <c r="T4499" s="11">
        <v>456.94</v>
      </c>
      <c r="U4499" s="11" t="str">
        <f>IF(ISERROR(VLOOKUP(I4499,'BACK INFO'!F:F,1,0)),IF(ISERROR(VLOOKUP(I4499,'BACK INFO'!H:H,1,0)),K4499,'BACK INFO'!$H$1),'BACK INFO'!$G$1)</f>
        <v>ANITA M. HOPKINS</v>
      </c>
    </row>
    <row r="4500" spans="1:21" s="11" customFormat="1" x14ac:dyDescent="0.35">
      <c r="A4500" s="11" t="s">
        <v>94</v>
      </c>
      <c r="B4500" s="11">
        <v>2019</v>
      </c>
      <c r="C4500" s="11">
        <v>6</v>
      </c>
      <c r="D4500" s="11" t="s">
        <v>95</v>
      </c>
      <c r="E4500" s="11" t="s">
        <v>96</v>
      </c>
      <c r="F4500" s="11" t="s">
        <v>700</v>
      </c>
      <c r="G4500" s="11" t="s">
        <v>241</v>
      </c>
      <c r="H4500" s="11" t="s">
        <v>98</v>
      </c>
      <c r="I4500" s="11" t="s">
        <v>356</v>
      </c>
      <c r="J4500" s="11" t="s">
        <v>99</v>
      </c>
      <c r="K4500" s="11" t="s">
        <v>75</v>
      </c>
      <c r="L4500" s="11" t="s">
        <v>273</v>
      </c>
      <c r="M4500" s="11" t="s">
        <v>101</v>
      </c>
      <c r="N4500" s="11">
        <v>1</v>
      </c>
      <c r="O4500" s="11">
        <v>2019</v>
      </c>
      <c r="P4500" s="11" t="s">
        <v>112</v>
      </c>
      <c r="Q4500" s="11" t="s">
        <v>112</v>
      </c>
      <c r="R4500" s="11" t="s">
        <v>241</v>
      </c>
      <c r="S4500" s="11" t="s">
        <v>104</v>
      </c>
      <c r="T4500" s="11">
        <v>30</v>
      </c>
      <c r="U4500" s="11" t="str">
        <f>IF(ISERROR(VLOOKUP(I4500,'BACK INFO'!F:F,1,0)),IF(ISERROR(VLOOKUP(I4500,'BACK INFO'!H:H,1,0)),K4500,'BACK INFO'!$H$1),'BACK INFO'!$G$1)</f>
        <v>LAURA BONG</v>
      </c>
    </row>
    <row r="4501" spans="1:21" s="11" customFormat="1" x14ac:dyDescent="0.35">
      <c r="A4501" s="11" t="s">
        <v>94</v>
      </c>
      <c r="B4501" s="11">
        <v>2019</v>
      </c>
      <c r="C4501" s="11">
        <v>6</v>
      </c>
      <c r="D4501" s="11" t="s">
        <v>95</v>
      </c>
      <c r="E4501" s="11" t="s">
        <v>96</v>
      </c>
      <c r="F4501" s="11" t="s">
        <v>700</v>
      </c>
      <c r="G4501" s="11" t="s">
        <v>241</v>
      </c>
      <c r="H4501" s="11" t="s">
        <v>98</v>
      </c>
      <c r="I4501" s="11" t="s">
        <v>195</v>
      </c>
      <c r="J4501" s="11" t="s">
        <v>99</v>
      </c>
      <c r="K4501" s="11" t="s">
        <v>72</v>
      </c>
      <c r="L4501" s="11" t="s">
        <v>114</v>
      </c>
      <c r="M4501" s="11" t="s">
        <v>101</v>
      </c>
      <c r="N4501" s="11">
        <v>27</v>
      </c>
      <c r="O4501" s="11">
        <v>2019</v>
      </c>
      <c r="P4501" s="11" t="s">
        <v>112</v>
      </c>
      <c r="Q4501" s="11" t="s">
        <v>112</v>
      </c>
      <c r="R4501" s="11" t="s">
        <v>241</v>
      </c>
      <c r="S4501" s="11" t="s">
        <v>104</v>
      </c>
      <c r="T4501" s="11">
        <v>855</v>
      </c>
      <c r="U4501" s="11" t="str">
        <f>IF(ISERROR(VLOOKUP(I4501,'BACK INFO'!F:F,1,0)),IF(ISERROR(VLOOKUP(I4501,'BACK INFO'!H:H,1,0)),K4501,'BACK INFO'!$H$1),'BACK INFO'!$G$1)</f>
        <v>BILL MILLER AND COMPANY</v>
      </c>
    </row>
    <row r="4502" spans="1:21" s="11" customFormat="1" x14ac:dyDescent="0.35">
      <c r="A4502" s="11" t="s">
        <v>94</v>
      </c>
      <c r="B4502" s="11">
        <v>2019</v>
      </c>
      <c r="C4502" s="11">
        <v>6</v>
      </c>
      <c r="D4502" s="11" t="s">
        <v>95</v>
      </c>
      <c r="E4502" s="11" t="s">
        <v>96</v>
      </c>
      <c r="F4502" s="11" t="s">
        <v>700</v>
      </c>
      <c r="G4502" s="11" t="s">
        <v>241</v>
      </c>
      <c r="H4502" s="11" t="s">
        <v>98</v>
      </c>
      <c r="I4502" s="11" t="s">
        <v>123</v>
      </c>
      <c r="J4502" s="11" t="s">
        <v>99</v>
      </c>
      <c r="K4502" s="11" t="s">
        <v>68</v>
      </c>
      <c r="L4502" s="11" t="s">
        <v>129</v>
      </c>
      <c r="M4502" s="11" t="s">
        <v>122</v>
      </c>
      <c r="N4502" s="11">
        <v>52</v>
      </c>
      <c r="O4502" s="11">
        <v>2019</v>
      </c>
      <c r="P4502" s="11" t="s">
        <v>112</v>
      </c>
      <c r="Q4502" s="11" t="s">
        <v>112</v>
      </c>
      <c r="R4502" s="11" t="s">
        <v>241</v>
      </c>
      <c r="S4502" s="11" t="s">
        <v>104</v>
      </c>
      <c r="T4502" s="11">
        <v>1265.0700000000002</v>
      </c>
      <c r="U4502" s="11" t="str">
        <f>IF(ISERROR(VLOOKUP(I4502,'BACK INFO'!F:F,1,0)),IF(ISERROR(VLOOKUP(I4502,'BACK INFO'!H:H,1,0)),K4502,'BACK INFO'!$H$1),'BACK INFO'!$G$1)</f>
        <v>STEPHANIE VITALI</v>
      </c>
    </row>
    <row r="4503" spans="1:21" s="11" customFormat="1" x14ac:dyDescent="0.35">
      <c r="A4503" s="11" t="s">
        <v>94</v>
      </c>
      <c r="B4503" s="11">
        <v>2019</v>
      </c>
      <c r="C4503" s="11">
        <v>6</v>
      </c>
      <c r="D4503" s="11" t="s">
        <v>95</v>
      </c>
      <c r="E4503" s="11" t="s">
        <v>96</v>
      </c>
      <c r="F4503" s="11" t="s">
        <v>700</v>
      </c>
      <c r="G4503" s="11" t="s">
        <v>241</v>
      </c>
      <c r="H4503" s="11" t="s">
        <v>98</v>
      </c>
      <c r="I4503" s="11" t="s">
        <v>495</v>
      </c>
      <c r="J4503" s="11" t="s">
        <v>99</v>
      </c>
      <c r="K4503" s="11" t="s">
        <v>74</v>
      </c>
      <c r="L4503" s="11" t="s">
        <v>199</v>
      </c>
      <c r="M4503" s="11" t="s">
        <v>101</v>
      </c>
      <c r="N4503" s="11">
        <v>5</v>
      </c>
      <c r="O4503" s="11">
        <v>2019</v>
      </c>
      <c r="P4503" s="11" t="s">
        <v>112</v>
      </c>
      <c r="Q4503" s="11" t="s">
        <v>112</v>
      </c>
      <c r="R4503" s="11" t="s">
        <v>241</v>
      </c>
      <c r="S4503" s="11" t="s">
        <v>104</v>
      </c>
      <c r="T4503" s="11">
        <v>162</v>
      </c>
      <c r="U4503" s="11" t="str">
        <f>IF(ISERROR(VLOOKUP(I4503,'BACK INFO'!F:F,1,0)),IF(ISERROR(VLOOKUP(I4503,'BACK INFO'!H:H,1,0)),K4503,'BACK INFO'!$H$1),'BACK INFO'!$G$1)</f>
        <v>DENISE ARNETT</v>
      </c>
    </row>
    <row r="4504" spans="1:21" s="11" customFormat="1" x14ac:dyDescent="0.35">
      <c r="A4504" s="11" t="s">
        <v>94</v>
      </c>
      <c r="B4504" s="11">
        <v>2019</v>
      </c>
      <c r="C4504" s="11">
        <v>6</v>
      </c>
      <c r="D4504" s="11" t="s">
        <v>95</v>
      </c>
      <c r="E4504" s="11" t="s">
        <v>96</v>
      </c>
      <c r="F4504" s="11" t="s">
        <v>700</v>
      </c>
      <c r="G4504" s="11" t="s">
        <v>241</v>
      </c>
      <c r="H4504" s="11" t="s">
        <v>98</v>
      </c>
      <c r="I4504" s="11" t="s">
        <v>363</v>
      </c>
      <c r="J4504" s="11" t="s">
        <v>99</v>
      </c>
      <c r="K4504" s="11" t="s">
        <v>72</v>
      </c>
      <c r="L4504" s="11" t="s">
        <v>364</v>
      </c>
      <c r="M4504" s="11" t="s">
        <v>101</v>
      </c>
      <c r="N4504" s="11">
        <v>41</v>
      </c>
      <c r="O4504" s="11">
        <v>2019</v>
      </c>
      <c r="P4504" s="11" t="s">
        <v>112</v>
      </c>
      <c r="Q4504" s="11" t="s">
        <v>112</v>
      </c>
      <c r="R4504" s="11" t="s">
        <v>241</v>
      </c>
      <c r="S4504" s="11" t="s">
        <v>104</v>
      </c>
      <c r="T4504" s="11">
        <v>1166</v>
      </c>
      <c r="U4504" s="11" t="str">
        <f>IF(ISERROR(VLOOKUP(I4504,'BACK INFO'!F:F,1,0)),IF(ISERROR(VLOOKUP(I4504,'BACK INFO'!H:H,1,0)),K4504,'BACK INFO'!$H$1),'BACK INFO'!$G$1)</f>
        <v>BILL MILLER AND COMPANY</v>
      </c>
    </row>
    <row r="4505" spans="1:21" s="11" customFormat="1" x14ac:dyDescent="0.35">
      <c r="A4505" s="11" t="s">
        <v>94</v>
      </c>
      <c r="B4505" s="11">
        <v>2019</v>
      </c>
      <c r="C4505" s="11">
        <v>6</v>
      </c>
      <c r="D4505" s="11" t="s">
        <v>95</v>
      </c>
      <c r="E4505" s="11" t="s">
        <v>96</v>
      </c>
      <c r="F4505" s="11" t="s">
        <v>700</v>
      </c>
      <c r="G4505" s="11" t="s">
        <v>241</v>
      </c>
      <c r="H4505" s="11" t="s">
        <v>98</v>
      </c>
      <c r="I4505" s="11" t="s">
        <v>162</v>
      </c>
      <c r="J4505" s="11" t="s">
        <v>99</v>
      </c>
      <c r="K4505" s="11" t="s">
        <v>72</v>
      </c>
      <c r="L4505" s="11" t="s">
        <v>114</v>
      </c>
      <c r="M4505" s="11" t="s">
        <v>101</v>
      </c>
      <c r="N4505" s="11">
        <v>67</v>
      </c>
      <c r="O4505" s="11">
        <v>2019</v>
      </c>
      <c r="P4505" s="11" t="s">
        <v>112</v>
      </c>
      <c r="Q4505" s="11" t="s">
        <v>112</v>
      </c>
      <c r="R4505" s="11" t="s">
        <v>241</v>
      </c>
      <c r="S4505" s="11" t="s">
        <v>104</v>
      </c>
      <c r="T4505" s="11">
        <v>1872</v>
      </c>
      <c r="U4505" s="11" t="str">
        <f>IF(ISERROR(VLOOKUP(I4505,'BACK INFO'!F:F,1,0)),IF(ISERROR(VLOOKUP(I4505,'BACK INFO'!H:H,1,0)),K4505,'BACK INFO'!$H$1),'BACK INFO'!$G$1)</f>
        <v>BILL MILLER AND COMPANY</v>
      </c>
    </row>
    <row r="4506" spans="1:21" s="11" customFormat="1" x14ac:dyDescent="0.35">
      <c r="A4506" s="11" t="s">
        <v>94</v>
      </c>
      <c r="B4506" s="11">
        <v>2019</v>
      </c>
      <c r="C4506" s="11">
        <v>6</v>
      </c>
      <c r="D4506" s="11" t="s">
        <v>95</v>
      </c>
      <c r="E4506" s="11" t="s">
        <v>96</v>
      </c>
      <c r="F4506" s="11" t="s">
        <v>700</v>
      </c>
      <c r="G4506" s="11" t="s">
        <v>241</v>
      </c>
      <c r="H4506" s="11" t="s">
        <v>98</v>
      </c>
      <c r="I4506" s="11" t="s">
        <v>290</v>
      </c>
      <c r="J4506" s="11" t="s">
        <v>99</v>
      </c>
      <c r="K4506" s="11" t="s">
        <v>72</v>
      </c>
      <c r="L4506" s="11" t="s">
        <v>114</v>
      </c>
      <c r="M4506" s="11" t="s">
        <v>101</v>
      </c>
      <c r="N4506" s="11">
        <v>17</v>
      </c>
      <c r="O4506" s="11">
        <v>2019</v>
      </c>
      <c r="P4506" s="11" t="s">
        <v>112</v>
      </c>
      <c r="Q4506" s="11" t="s">
        <v>112</v>
      </c>
      <c r="R4506" s="11" t="s">
        <v>241</v>
      </c>
      <c r="S4506" s="11" t="s">
        <v>104</v>
      </c>
      <c r="T4506" s="11">
        <v>509</v>
      </c>
      <c r="U4506" s="11" t="str">
        <f>IF(ISERROR(VLOOKUP(I4506,'BACK INFO'!F:F,1,0)),IF(ISERROR(VLOOKUP(I4506,'BACK INFO'!H:H,1,0)),K4506,'BACK INFO'!$H$1),'BACK INFO'!$G$1)</f>
        <v>BILL MILLER AND COMPANY</v>
      </c>
    </row>
    <row r="4507" spans="1:21" s="11" customFormat="1" x14ac:dyDescent="0.35">
      <c r="A4507" s="11" t="s">
        <v>94</v>
      </c>
      <c r="B4507" s="11">
        <v>2019</v>
      </c>
      <c r="C4507" s="11">
        <v>6</v>
      </c>
      <c r="D4507" s="11" t="s">
        <v>95</v>
      </c>
      <c r="E4507" s="11" t="s">
        <v>96</v>
      </c>
      <c r="F4507" s="11" t="s">
        <v>700</v>
      </c>
      <c r="G4507" s="11" t="s">
        <v>241</v>
      </c>
      <c r="H4507" s="11" t="s">
        <v>98</v>
      </c>
      <c r="I4507" s="11" t="s">
        <v>148</v>
      </c>
      <c r="J4507" s="11" t="s">
        <v>99</v>
      </c>
      <c r="K4507" s="11" t="s">
        <v>71</v>
      </c>
      <c r="L4507" s="11" t="s">
        <v>149</v>
      </c>
      <c r="M4507" s="11" t="s">
        <v>101</v>
      </c>
      <c r="N4507" s="11">
        <v>4</v>
      </c>
      <c r="O4507" s="11">
        <v>2019</v>
      </c>
      <c r="P4507" s="11" t="s">
        <v>112</v>
      </c>
      <c r="Q4507" s="11" t="s">
        <v>112</v>
      </c>
      <c r="R4507" s="11" t="s">
        <v>241</v>
      </c>
      <c r="S4507" s="11" t="s">
        <v>104</v>
      </c>
      <c r="T4507" s="11">
        <v>126</v>
      </c>
      <c r="U4507" s="11" t="str">
        <f>IF(ISERROR(VLOOKUP(I4507,'BACK INFO'!F:F,1,0)),IF(ISERROR(VLOOKUP(I4507,'BACK INFO'!H:H,1,0)),K4507,'BACK INFO'!$H$1),'BACK INFO'!$G$1)</f>
        <v>HOLLY SALES INC.</v>
      </c>
    </row>
    <row r="4508" spans="1:21" s="11" customFormat="1" x14ac:dyDescent="0.35">
      <c r="A4508" s="11" t="s">
        <v>94</v>
      </c>
      <c r="B4508" s="11">
        <v>2019</v>
      </c>
      <c r="C4508" s="11">
        <v>6</v>
      </c>
      <c r="D4508" s="11" t="s">
        <v>95</v>
      </c>
      <c r="E4508" s="11" t="s">
        <v>96</v>
      </c>
      <c r="F4508" s="11" t="s">
        <v>700</v>
      </c>
      <c r="G4508" s="11" t="s">
        <v>241</v>
      </c>
      <c r="H4508" s="11" t="s">
        <v>98</v>
      </c>
      <c r="I4508" s="11" t="s">
        <v>113</v>
      </c>
      <c r="J4508" s="11" t="s">
        <v>99</v>
      </c>
      <c r="K4508" s="11" t="s">
        <v>72</v>
      </c>
      <c r="L4508" s="11" t="s">
        <v>114</v>
      </c>
      <c r="M4508" s="11" t="s">
        <v>101</v>
      </c>
      <c r="N4508" s="11">
        <v>16</v>
      </c>
      <c r="O4508" s="11">
        <v>2019</v>
      </c>
      <c r="P4508" s="11" t="s">
        <v>112</v>
      </c>
      <c r="Q4508" s="11" t="s">
        <v>112</v>
      </c>
      <c r="R4508" s="11" t="s">
        <v>241</v>
      </c>
      <c r="S4508" s="11" t="s">
        <v>104</v>
      </c>
      <c r="T4508" s="11">
        <v>559.72</v>
      </c>
      <c r="U4508" s="11" t="str">
        <f>IF(ISERROR(VLOOKUP(I4508,'BACK INFO'!F:F,1,0)),IF(ISERROR(VLOOKUP(I4508,'BACK INFO'!H:H,1,0)),K4508,'BACK INFO'!$H$1),'BACK INFO'!$G$1)</f>
        <v>BILL MILLER AND COMPANY</v>
      </c>
    </row>
    <row r="4509" spans="1:21" s="11" customFormat="1" x14ac:dyDescent="0.35">
      <c r="A4509" s="11" t="s">
        <v>94</v>
      </c>
      <c r="B4509" s="11">
        <v>2019</v>
      </c>
      <c r="C4509" s="11">
        <v>6</v>
      </c>
      <c r="D4509" s="11" t="s">
        <v>95</v>
      </c>
      <c r="E4509" s="11" t="s">
        <v>96</v>
      </c>
      <c r="F4509" s="11" t="s">
        <v>700</v>
      </c>
      <c r="G4509" s="11" t="s">
        <v>241</v>
      </c>
      <c r="H4509" s="11" t="s">
        <v>98</v>
      </c>
      <c r="I4509" s="11" t="s">
        <v>185</v>
      </c>
      <c r="J4509" s="11" t="s">
        <v>99</v>
      </c>
      <c r="K4509" s="11" t="s">
        <v>76</v>
      </c>
      <c r="L4509" s="11" t="s">
        <v>127</v>
      </c>
      <c r="M4509" s="11" t="s">
        <v>101</v>
      </c>
      <c r="N4509" s="11">
        <v>21</v>
      </c>
      <c r="O4509" s="11">
        <v>2019</v>
      </c>
      <c r="P4509" s="11" t="s">
        <v>112</v>
      </c>
      <c r="Q4509" s="11" t="s">
        <v>112</v>
      </c>
      <c r="R4509" s="11" t="s">
        <v>241</v>
      </c>
      <c r="S4509" s="11" t="s">
        <v>104</v>
      </c>
      <c r="T4509" s="11">
        <v>465.75</v>
      </c>
      <c r="U4509" s="11" t="str">
        <f>IF(ISERROR(VLOOKUP(I4509,'BACK INFO'!F:F,1,0)),IF(ISERROR(VLOOKUP(I4509,'BACK INFO'!H:H,1,0)),K4509,'BACK INFO'!$H$1),'BACK INFO'!$G$1)</f>
        <v>MIE MANNICHE</v>
      </c>
    </row>
    <row r="4510" spans="1:21" s="11" customFormat="1" x14ac:dyDescent="0.35">
      <c r="A4510" s="11" t="s">
        <v>94</v>
      </c>
      <c r="B4510" s="11">
        <v>2019</v>
      </c>
      <c r="C4510" s="11">
        <v>6</v>
      </c>
      <c r="D4510" s="11" t="s">
        <v>95</v>
      </c>
      <c r="E4510" s="11" t="s">
        <v>96</v>
      </c>
      <c r="F4510" s="11" t="s">
        <v>700</v>
      </c>
      <c r="G4510" s="11" t="s">
        <v>241</v>
      </c>
      <c r="H4510" s="11" t="s">
        <v>98</v>
      </c>
      <c r="I4510" s="11" t="s">
        <v>484</v>
      </c>
      <c r="J4510" s="11" t="s">
        <v>99</v>
      </c>
      <c r="K4510" s="11" t="s">
        <v>72</v>
      </c>
      <c r="L4510" s="11" t="s">
        <v>364</v>
      </c>
      <c r="M4510" s="11" t="s">
        <v>101</v>
      </c>
      <c r="N4510" s="11">
        <v>23</v>
      </c>
      <c r="O4510" s="11">
        <v>2019</v>
      </c>
      <c r="P4510" s="11" t="s">
        <v>112</v>
      </c>
      <c r="Q4510" s="11" t="s">
        <v>112</v>
      </c>
      <c r="R4510" s="11" t="s">
        <v>241</v>
      </c>
      <c r="S4510" s="11" t="s">
        <v>104</v>
      </c>
      <c r="T4510" s="11">
        <v>705</v>
      </c>
      <c r="U4510" s="11" t="str">
        <f>IF(ISERROR(VLOOKUP(I4510,'BACK INFO'!F:F,1,0)),IF(ISERROR(VLOOKUP(I4510,'BACK INFO'!H:H,1,0)),K4510,'BACK INFO'!$H$1),'BACK INFO'!$G$1)</f>
        <v>BILL MILLER AND COMPANY</v>
      </c>
    </row>
    <row r="4511" spans="1:21" s="11" customFormat="1" x14ac:dyDescent="0.35">
      <c r="A4511" s="11" t="s">
        <v>94</v>
      </c>
      <c r="B4511" s="11">
        <v>2019</v>
      </c>
      <c r="C4511" s="11">
        <v>6</v>
      </c>
      <c r="D4511" s="11" t="s">
        <v>95</v>
      </c>
      <c r="E4511" s="11" t="s">
        <v>96</v>
      </c>
      <c r="F4511" s="11" t="s">
        <v>700</v>
      </c>
      <c r="G4511" s="11" t="s">
        <v>241</v>
      </c>
      <c r="H4511" s="11" t="s">
        <v>98</v>
      </c>
      <c r="I4511" s="11" t="s">
        <v>134</v>
      </c>
      <c r="J4511" s="11" t="s">
        <v>99</v>
      </c>
      <c r="K4511" s="11" t="s">
        <v>67</v>
      </c>
      <c r="L4511" s="11" t="s">
        <v>135</v>
      </c>
      <c r="M4511" s="11" t="s">
        <v>101</v>
      </c>
      <c r="N4511" s="11">
        <v>82</v>
      </c>
      <c r="O4511" s="11">
        <v>2019</v>
      </c>
      <c r="P4511" s="11" t="s">
        <v>112</v>
      </c>
      <c r="Q4511" s="11" t="s">
        <v>112</v>
      </c>
      <c r="R4511" s="11" t="s">
        <v>241</v>
      </c>
      <c r="S4511" s="11" t="s">
        <v>104</v>
      </c>
      <c r="T4511" s="11">
        <v>1864.5</v>
      </c>
      <c r="U4511" s="11" t="str">
        <f>IF(ISERROR(VLOOKUP(I4511,'BACK INFO'!F:F,1,0)),IF(ISERROR(VLOOKUP(I4511,'BACK INFO'!H:H,1,0)),K4511,'BACK INFO'!$H$1),'BACK INFO'!$G$1)</f>
        <v>ANITA M. HOPKINS</v>
      </c>
    </row>
    <row r="4512" spans="1:21" s="11" customFormat="1" x14ac:dyDescent="0.35">
      <c r="A4512" s="11" t="s">
        <v>94</v>
      </c>
      <c r="B4512" s="11">
        <v>2019</v>
      </c>
      <c r="C4512" s="11">
        <v>6</v>
      </c>
      <c r="D4512" s="11" t="s">
        <v>95</v>
      </c>
      <c r="E4512" s="11" t="s">
        <v>96</v>
      </c>
      <c r="F4512" s="11" t="s">
        <v>700</v>
      </c>
      <c r="G4512" s="11" t="s">
        <v>241</v>
      </c>
      <c r="H4512" s="11" t="s">
        <v>98</v>
      </c>
      <c r="I4512" s="11" t="s">
        <v>174</v>
      </c>
      <c r="J4512" s="11" t="s">
        <v>99</v>
      </c>
      <c r="K4512" s="11" t="s">
        <v>75</v>
      </c>
      <c r="L4512" s="11" t="s">
        <v>131</v>
      </c>
      <c r="M4512" s="11" t="s">
        <v>101</v>
      </c>
      <c r="N4512" s="11">
        <v>56</v>
      </c>
      <c r="O4512" s="11">
        <v>2019</v>
      </c>
      <c r="P4512" s="11" t="s">
        <v>112</v>
      </c>
      <c r="Q4512" s="11" t="s">
        <v>112</v>
      </c>
      <c r="R4512" s="11" t="s">
        <v>241</v>
      </c>
      <c r="S4512" s="11" t="s">
        <v>104</v>
      </c>
      <c r="T4512" s="11">
        <v>1661</v>
      </c>
      <c r="U4512" s="11" t="str">
        <f>IF(ISERROR(VLOOKUP(I4512,'BACK INFO'!F:F,1,0)),IF(ISERROR(VLOOKUP(I4512,'BACK INFO'!H:H,1,0)),K4512,'BACK INFO'!$H$1),'BACK INFO'!$G$1)</f>
        <v>LAURA BONG</v>
      </c>
    </row>
    <row r="4513" spans="1:21" s="11" customFormat="1" x14ac:dyDescent="0.35">
      <c r="A4513" s="11" t="s">
        <v>94</v>
      </c>
      <c r="B4513" s="11">
        <v>2019</v>
      </c>
      <c r="C4513" s="11">
        <v>6</v>
      </c>
      <c r="D4513" s="11" t="s">
        <v>95</v>
      </c>
      <c r="E4513" s="11" t="s">
        <v>96</v>
      </c>
      <c r="F4513" s="11" t="s">
        <v>700</v>
      </c>
      <c r="G4513" s="11" t="s">
        <v>241</v>
      </c>
      <c r="H4513" s="11" t="s">
        <v>98</v>
      </c>
      <c r="I4513" s="11" t="s">
        <v>633</v>
      </c>
      <c r="J4513" s="11" t="s">
        <v>99</v>
      </c>
      <c r="K4513" s="11" t="s">
        <v>74</v>
      </c>
      <c r="L4513" s="11" t="s">
        <v>100</v>
      </c>
      <c r="M4513" s="11" t="s">
        <v>101</v>
      </c>
      <c r="N4513" s="11">
        <v>10</v>
      </c>
      <c r="O4513" s="11">
        <v>2019</v>
      </c>
      <c r="P4513" s="11" t="s">
        <v>112</v>
      </c>
      <c r="Q4513" s="11" t="s">
        <v>112</v>
      </c>
      <c r="R4513" s="11" t="s">
        <v>241</v>
      </c>
      <c r="S4513" s="11" t="s">
        <v>104</v>
      </c>
      <c r="T4513" s="11">
        <v>315</v>
      </c>
      <c r="U4513" s="11" t="str">
        <f>IF(ISERROR(VLOOKUP(I4513,'BACK INFO'!F:F,1,0)),IF(ISERROR(VLOOKUP(I4513,'BACK INFO'!H:H,1,0)),K4513,'BACK INFO'!$H$1),'BACK INFO'!$G$1)</f>
        <v>DENISE ARNETT</v>
      </c>
    </row>
    <row r="4514" spans="1:21" s="11" customFormat="1" x14ac:dyDescent="0.35">
      <c r="A4514" s="11" t="s">
        <v>94</v>
      </c>
      <c r="B4514" s="11">
        <v>2019</v>
      </c>
      <c r="C4514" s="11">
        <v>6</v>
      </c>
      <c r="D4514" s="11" t="s">
        <v>95</v>
      </c>
      <c r="E4514" s="11" t="s">
        <v>96</v>
      </c>
      <c r="F4514" s="11" t="s">
        <v>700</v>
      </c>
      <c r="G4514" s="11" t="s">
        <v>241</v>
      </c>
      <c r="H4514" s="11" t="s">
        <v>98</v>
      </c>
      <c r="I4514" s="11" t="s">
        <v>607</v>
      </c>
      <c r="J4514" s="11" t="s">
        <v>99</v>
      </c>
      <c r="K4514" s="11" t="s">
        <v>75</v>
      </c>
      <c r="L4514" s="11" t="s">
        <v>220</v>
      </c>
      <c r="M4514" s="11" t="s">
        <v>101</v>
      </c>
      <c r="N4514" s="11">
        <v>7</v>
      </c>
      <c r="O4514" s="11">
        <v>2019</v>
      </c>
      <c r="P4514" s="11" t="s">
        <v>112</v>
      </c>
      <c r="Q4514" s="11" t="s">
        <v>112</v>
      </c>
      <c r="R4514" s="11" t="s">
        <v>241</v>
      </c>
      <c r="S4514" s="11" t="s">
        <v>104</v>
      </c>
      <c r="T4514" s="11">
        <v>210</v>
      </c>
      <c r="U4514" s="11" t="str">
        <f>IF(ISERROR(VLOOKUP(I4514,'BACK INFO'!F:F,1,0)),IF(ISERROR(VLOOKUP(I4514,'BACK INFO'!H:H,1,0)),K4514,'BACK INFO'!$H$1),'BACK INFO'!$G$1)</f>
        <v>LAURA BONG</v>
      </c>
    </row>
    <row r="4515" spans="1:21" s="11" customFormat="1" x14ac:dyDescent="0.35">
      <c r="A4515" s="11" t="s">
        <v>94</v>
      </c>
      <c r="B4515" s="11">
        <v>2019</v>
      </c>
      <c r="C4515" s="11">
        <v>6</v>
      </c>
      <c r="D4515" s="11" t="s">
        <v>95</v>
      </c>
      <c r="E4515" s="11" t="s">
        <v>96</v>
      </c>
      <c r="F4515" s="11" t="s">
        <v>700</v>
      </c>
      <c r="G4515" s="11" t="s">
        <v>241</v>
      </c>
      <c r="H4515" s="11" t="s">
        <v>98</v>
      </c>
      <c r="I4515" s="11" t="s">
        <v>150</v>
      </c>
      <c r="J4515" s="11" t="s">
        <v>99</v>
      </c>
      <c r="K4515" s="11" t="s">
        <v>67</v>
      </c>
      <c r="L4515" s="11" t="s">
        <v>108</v>
      </c>
      <c r="M4515" s="11" t="s">
        <v>101</v>
      </c>
      <c r="N4515" s="11">
        <v>2</v>
      </c>
      <c r="O4515" s="11">
        <v>2019</v>
      </c>
      <c r="P4515" s="11" t="s">
        <v>112</v>
      </c>
      <c r="Q4515" s="11" t="s">
        <v>112</v>
      </c>
      <c r="R4515" s="11" t="s">
        <v>241</v>
      </c>
      <c r="S4515" s="11" t="s">
        <v>104</v>
      </c>
      <c r="T4515" s="11">
        <v>57</v>
      </c>
      <c r="U4515" s="11" t="str">
        <f>IF(ISERROR(VLOOKUP(I4515,'BACK INFO'!F:F,1,0)),IF(ISERROR(VLOOKUP(I4515,'BACK INFO'!H:H,1,0)),K4515,'BACK INFO'!$H$1),'BACK INFO'!$G$1)</f>
        <v>ANITA M. HOPKINS</v>
      </c>
    </row>
    <row r="4516" spans="1:21" s="11" customFormat="1" x14ac:dyDescent="0.35">
      <c r="A4516" s="11" t="s">
        <v>94</v>
      </c>
      <c r="B4516" s="11">
        <v>2019</v>
      </c>
      <c r="C4516" s="11">
        <v>6</v>
      </c>
      <c r="D4516" s="11" t="s">
        <v>95</v>
      </c>
      <c r="E4516" s="11" t="s">
        <v>96</v>
      </c>
      <c r="F4516" s="11" t="s">
        <v>700</v>
      </c>
      <c r="G4516" s="11" t="s">
        <v>241</v>
      </c>
      <c r="H4516" s="11" t="s">
        <v>98</v>
      </c>
      <c r="I4516" s="11" t="s">
        <v>586</v>
      </c>
      <c r="J4516" s="11" t="s">
        <v>99</v>
      </c>
      <c r="K4516" s="11" t="s">
        <v>74</v>
      </c>
      <c r="L4516" s="11" t="s">
        <v>199</v>
      </c>
      <c r="M4516" s="11" t="s">
        <v>101</v>
      </c>
      <c r="N4516" s="11">
        <v>5</v>
      </c>
      <c r="O4516" s="11">
        <v>2019</v>
      </c>
      <c r="P4516" s="11" t="s">
        <v>112</v>
      </c>
      <c r="Q4516" s="11" t="s">
        <v>112</v>
      </c>
      <c r="R4516" s="11" t="s">
        <v>241</v>
      </c>
      <c r="S4516" s="11" t="s">
        <v>104</v>
      </c>
      <c r="T4516" s="11">
        <v>163</v>
      </c>
      <c r="U4516" s="11" t="str">
        <f>IF(ISERROR(VLOOKUP(I4516,'BACK INFO'!F:F,1,0)),IF(ISERROR(VLOOKUP(I4516,'BACK INFO'!H:H,1,0)),K4516,'BACK INFO'!$H$1),'BACK INFO'!$G$1)</f>
        <v>DENISE ARNETT</v>
      </c>
    </row>
    <row r="4517" spans="1:21" s="11" customFormat="1" x14ac:dyDescent="0.35">
      <c r="A4517" s="11" t="s">
        <v>94</v>
      </c>
      <c r="B4517" s="11">
        <v>2019</v>
      </c>
      <c r="C4517" s="11">
        <v>6</v>
      </c>
      <c r="D4517" s="11" t="s">
        <v>95</v>
      </c>
      <c r="E4517" s="11" t="s">
        <v>96</v>
      </c>
      <c r="F4517" s="11" t="s">
        <v>700</v>
      </c>
      <c r="G4517" s="11" t="s">
        <v>241</v>
      </c>
      <c r="H4517" s="11" t="s">
        <v>98</v>
      </c>
      <c r="I4517" s="11" t="s">
        <v>613</v>
      </c>
      <c r="J4517" s="11" t="s">
        <v>99</v>
      </c>
      <c r="K4517" s="11" t="s">
        <v>75</v>
      </c>
      <c r="L4517" s="11" t="s">
        <v>273</v>
      </c>
      <c r="M4517" s="11" t="s">
        <v>101</v>
      </c>
      <c r="N4517" s="11">
        <v>9</v>
      </c>
      <c r="O4517" s="11">
        <v>2019</v>
      </c>
      <c r="P4517" s="11" t="s">
        <v>112</v>
      </c>
      <c r="Q4517" s="11" t="s">
        <v>112</v>
      </c>
      <c r="R4517" s="11" t="s">
        <v>241</v>
      </c>
      <c r="S4517" s="11" t="s">
        <v>104</v>
      </c>
      <c r="T4517" s="11">
        <v>284</v>
      </c>
      <c r="U4517" s="11" t="str">
        <f>IF(ISERROR(VLOOKUP(I4517,'BACK INFO'!F:F,1,0)),IF(ISERROR(VLOOKUP(I4517,'BACK INFO'!H:H,1,0)),K4517,'BACK INFO'!$H$1),'BACK INFO'!$G$1)</f>
        <v>LAURA BONG</v>
      </c>
    </row>
    <row r="4518" spans="1:21" s="11" customFormat="1" x14ac:dyDescent="0.35">
      <c r="A4518" s="11" t="s">
        <v>94</v>
      </c>
      <c r="B4518" s="11">
        <v>2019</v>
      </c>
      <c r="C4518" s="11">
        <v>6</v>
      </c>
      <c r="D4518" s="11" t="s">
        <v>95</v>
      </c>
      <c r="E4518" s="11" t="s">
        <v>96</v>
      </c>
      <c r="F4518" s="11" t="s">
        <v>700</v>
      </c>
      <c r="G4518" s="11" t="s">
        <v>241</v>
      </c>
      <c r="H4518" s="11" t="s">
        <v>98</v>
      </c>
      <c r="I4518" s="11" t="s">
        <v>662</v>
      </c>
      <c r="J4518" s="11" t="s">
        <v>99</v>
      </c>
      <c r="K4518" s="11" t="s">
        <v>74</v>
      </c>
      <c r="L4518" s="11" t="s">
        <v>229</v>
      </c>
      <c r="M4518" s="11" t="s">
        <v>101</v>
      </c>
      <c r="N4518" s="11">
        <v>29</v>
      </c>
      <c r="O4518" s="11">
        <v>2019</v>
      </c>
      <c r="P4518" s="11" t="s">
        <v>112</v>
      </c>
      <c r="Q4518" s="11" t="s">
        <v>112</v>
      </c>
      <c r="R4518" s="11" t="s">
        <v>241</v>
      </c>
      <c r="S4518" s="11" t="s">
        <v>104</v>
      </c>
      <c r="T4518" s="11">
        <v>650.25</v>
      </c>
      <c r="U4518" s="11" t="str">
        <f>IF(ISERROR(VLOOKUP(I4518,'BACK INFO'!F:F,1,0)),IF(ISERROR(VLOOKUP(I4518,'BACK INFO'!H:H,1,0)),K4518,'BACK INFO'!$H$1),'BACK INFO'!$G$1)</f>
        <v>DENISE ARNETT</v>
      </c>
    </row>
    <row r="4519" spans="1:21" s="11" customFormat="1" x14ac:dyDescent="0.35">
      <c r="A4519" s="11" t="s">
        <v>94</v>
      </c>
      <c r="B4519" s="11">
        <v>2019</v>
      </c>
      <c r="C4519" s="11">
        <v>6</v>
      </c>
      <c r="D4519" s="11" t="s">
        <v>95</v>
      </c>
      <c r="E4519" s="11" t="s">
        <v>96</v>
      </c>
      <c r="F4519" s="11" t="s">
        <v>700</v>
      </c>
      <c r="G4519" s="11" t="s">
        <v>241</v>
      </c>
      <c r="H4519" s="11" t="s">
        <v>106</v>
      </c>
      <c r="I4519" s="11" t="s">
        <v>539</v>
      </c>
      <c r="J4519" s="11" t="s">
        <v>99</v>
      </c>
      <c r="K4519" s="11" t="s">
        <v>72</v>
      </c>
      <c r="L4519" s="11" t="s">
        <v>114</v>
      </c>
      <c r="M4519" s="11" t="s">
        <v>101</v>
      </c>
      <c r="N4519" s="11">
        <v>36</v>
      </c>
      <c r="O4519" s="11">
        <v>2019</v>
      </c>
      <c r="P4519" s="11" t="s">
        <v>112</v>
      </c>
      <c r="Q4519" s="11" t="s">
        <v>112</v>
      </c>
      <c r="R4519" s="11" t="s">
        <v>241</v>
      </c>
      <c r="S4519" s="11" t="s">
        <v>104</v>
      </c>
      <c r="T4519" s="11">
        <v>252</v>
      </c>
      <c r="U4519" s="11" t="str">
        <f>IF(ISERROR(VLOOKUP(I4519,'BACK INFO'!F:F,1,0)),IF(ISERROR(VLOOKUP(I4519,'BACK INFO'!H:H,1,0)),K4519,'BACK INFO'!$H$1),'BACK INFO'!$G$1)</f>
        <v>BILL MILLER AND COMPANY</v>
      </c>
    </row>
    <row r="4520" spans="1:21" s="11" customFormat="1" x14ac:dyDescent="0.35">
      <c r="A4520" s="11" t="s">
        <v>94</v>
      </c>
      <c r="B4520" s="11">
        <v>2019</v>
      </c>
      <c r="C4520" s="11">
        <v>6</v>
      </c>
      <c r="D4520" s="11" t="s">
        <v>95</v>
      </c>
      <c r="E4520" s="11" t="s">
        <v>96</v>
      </c>
      <c r="F4520" s="11" t="s">
        <v>700</v>
      </c>
      <c r="G4520" s="11" t="s">
        <v>241</v>
      </c>
      <c r="H4520" s="11" t="s">
        <v>106</v>
      </c>
      <c r="I4520" s="11" t="s">
        <v>156</v>
      </c>
      <c r="J4520" s="11" t="s">
        <v>99</v>
      </c>
      <c r="K4520" s="11" t="s">
        <v>70</v>
      </c>
      <c r="L4520" s="11" t="s">
        <v>157</v>
      </c>
      <c r="M4520" s="11" t="s">
        <v>101</v>
      </c>
      <c r="N4520" s="11">
        <v>270</v>
      </c>
      <c r="O4520" s="11">
        <v>2019</v>
      </c>
      <c r="P4520" s="11" t="s">
        <v>112</v>
      </c>
      <c r="Q4520" s="11" t="s">
        <v>112</v>
      </c>
      <c r="R4520" s="11" t="s">
        <v>241</v>
      </c>
      <c r="S4520" s="11" t="s">
        <v>104</v>
      </c>
      <c r="T4520" s="11">
        <v>4710</v>
      </c>
      <c r="U4520" s="11" t="str">
        <f>IF(ISERROR(VLOOKUP(I4520,'BACK INFO'!F:F,1,0)),IF(ISERROR(VLOOKUP(I4520,'BACK INFO'!H:H,1,0)),K4520,'BACK INFO'!$H$1),'BACK INFO'!$G$1)</f>
        <v>JUDITH ANN DEAL</v>
      </c>
    </row>
    <row r="4521" spans="1:21" s="11" customFormat="1" x14ac:dyDescent="0.35">
      <c r="A4521" s="11" t="s">
        <v>94</v>
      </c>
      <c r="B4521" s="11">
        <v>2019</v>
      </c>
      <c r="C4521" s="11">
        <v>6</v>
      </c>
      <c r="D4521" s="11" t="s">
        <v>95</v>
      </c>
      <c r="E4521" s="11" t="s">
        <v>96</v>
      </c>
      <c r="F4521" s="11" t="s">
        <v>700</v>
      </c>
      <c r="G4521" s="11" t="s">
        <v>241</v>
      </c>
      <c r="H4521" s="11" t="s">
        <v>106</v>
      </c>
      <c r="I4521" s="11" t="s">
        <v>123</v>
      </c>
      <c r="J4521" s="11" t="s">
        <v>99</v>
      </c>
      <c r="K4521" s="11" t="s">
        <v>68</v>
      </c>
      <c r="L4521" s="11" t="s">
        <v>129</v>
      </c>
      <c r="M4521" s="11" t="s">
        <v>122</v>
      </c>
      <c r="N4521" s="11">
        <v>2</v>
      </c>
      <c r="O4521" s="11">
        <v>2019</v>
      </c>
      <c r="P4521" s="11" t="s">
        <v>112</v>
      </c>
      <c r="Q4521" s="11" t="s">
        <v>112</v>
      </c>
      <c r="R4521" s="11" t="s">
        <v>241</v>
      </c>
      <c r="S4521" s="11" t="s">
        <v>104</v>
      </c>
      <c r="T4521" s="11">
        <v>25.5</v>
      </c>
      <c r="U4521" s="11" t="str">
        <f>IF(ISERROR(VLOOKUP(I4521,'BACK INFO'!F:F,1,0)),IF(ISERROR(VLOOKUP(I4521,'BACK INFO'!H:H,1,0)),K4521,'BACK INFO'!$H$1),'BACK INFO'!$G$1)</f>
        <v>STEPHANIE VITALI</v>
      </c>
    </row>
    <row r="4522" spans="1:21" s="11" customFormat="1" x14ac:dyDescent="0.35">
      <c r="A4522" s="11" t="s">
        <v>94</v>
      </c>
      <c r="B4522" s="11">
        <v>2019</v>
      </c>
      <c r="C4522" s="11">
        <v>6</v>
      </c>
      <c r="D4522" s="11" t="s">
        <v>95</v>
      </c>
      <c r="E4522" s="11" t="s">
        <v>96</v>
      </c>
      <c r="F4522" s="11" t="s">
        <v>700</v>
      </c>
      <c r="G4522" s="11" t="s">
        <v>241</v>
      </c>
      <c r="H4522" s="11" t="s">
        <v>106</v>
      </c>
      <c r="I4522" s="11" t="s">
        <v>543</v>
      </c>
      <c r="J4522" s="11" t="s">
        <v>99</v>
      </c>
      <c r="K4522" s="11" t="s">
        <v>72</v>
      </c>
      <c r="L4522" s="11" t="s">
        <v>452</v>
      </c>
      <c r="M4522" s="11" t="s">
        <v>101</v>
      </c>
      <c r="N4522" s="11">
        <v>12</v>
      </c>
      <c r="O4522" s="11">
        <v>2019</v>
      </c>
      <c r="P4522" s="11" t="s">
        <v>112</v>
      </c>
      <c r="Q4522" s="11" t="s">
        <v>112</v>
      </c>
      <c r="R4522" s="11" t="s">
        <v>241</v>
      </c>
      <c r="S4522" s="11" t="s">
        <v>104</v>
      </c>
      <c r="T4522" s="11">
        <v>204</v>
      </c>
      <c r="U4522" s="11" t="str">
        <f>IF(ISERROR(VLOOKUP(I4522,'BACK INFO'!F:F,1,0)),IF(ISERROR(VLOOKUP(I4522,'BACK INFO'!H:H,1,0)),K4522,'BACK INFO'!$H$1),'BACK INFO'!$G$1)</f>
        <v>BILL MILLER AND COMPANY</v>
      </c>
    </row>
    <row r="4523" spans="1:21" s="11" customFormat="1" x14ac:dyDescent="0.35">
      <c r="A4523" s="11" t="s">
        <v>94</v>
      </c>
      <c r="B4523" s="11">
        <v>2019</v>
      </c>
      <c r="C4523" s="11">
        <v>6</v>
      </c>
      <c r="D4523" s="11" t="s">
        <v>95</v>
      </c>
      <c r="E4523" s="11" t="s">
        <v>96</v>
      </c>
      <c r="F4523" s="11" t="s">
        <v>700</v>
      </c>
      <c r="G4523" s="11" t="s">
        <v>241</v>
      </c>
      <c r="H4523" s="11" t="s">
        <v>106</v>
      </c>
      <c r="I4523" s="11" t="s">
        <v>495</v>
      </c>
      <c r="J4523" s="11" t="s">
        <v>99</v>
      </c>
      <c r="K4523" s="11" t="s">
        <v>74</v>
      </c>
      <c r="L4523" s="11" t="s">
        <v>199</v>
      </c>
      <c r="M4523" s="11" t="s">
        <v>101</v>
      </c>
      <c r="N4523" s="11">
        <v>10</v>
      </c>
      <c r="O4523" s="11">
        <v>2019</v>
      </c>
      <c r="P4523" s="11" t="s">
        <v>112</v>
      </c>
      <c r="Q4523" s="11" t="s">
        <v>112</v>
      </c>
      <c r="R4523" s="11" t="s">
        <v>241</v>
      </c>
      <c r="S4523" s="11" t="s">
        <v>104</v>
      </c>
      <c r="T4523" s="11">
        <v>70</v>
      </c>
      <c r="U4523" s="11" t="str">
        <f>IF(ISERROR(VLOOKUP(I4523,'BACK INFO'!F:F,1,0)),IF(ISERROR(VLOOKUP(I4523,'BACK INFO'!H:H,1,0)),K4523,'BACK INFO'!$H$1),'BACK INFO'!$G$1)</f>
        <v>DENISE ARNETT</v>
      </c>
    </row>
    <row r="4524" spans="1:21" s="11" customFormat="1" x14ac:dyDescent="0.35">
      <c r="A4524" s="11" t="s">
        <v>94</v>
      </c>
      <c r="B4524" s="11">
        <v>2019</v>
      </c>
      <c r="C4524" s="11">
        <v>6</v>
      </c>
      <c r="D4524" s="11" t="s">
        <v>95</v>
      </c>
      <c r="E4524" s="11" t="s">
        <v>96</v>
      </c>
      <c r="F4524" s="11" t="s">
        <v>700</v>
      </c>
      <c r="G4524" s="11" t="s">
        <v>241</v>
      </c>
      <c r="H4524" s="11" t="s">
        <v>106</v>
      </c>
      <c r="I4524" s="11" t="s">
        <v>389</v>
      </c>
      <c r="J4524" s="11" t="s">
        <v>99</v>
      </c>
      <c r="K4524" s="11" t="s">
        <v>67</v>
      </c>
      <c r="L4524" s="11" t="s">
        <v>135</v>
      </c>
      <c r="M4524" s="11" t="s">
        <v>101</v>
      </c>
      <c r="N4524" s="11">
        <v>6</v>
      </c>
      <c r="O4524" s="11">
        <v>2019</v>
      </c>
      <c r="P4524" s="11" t="s">
        <v>112</v>
      </c>
      <c r="Q4524" s="11" t="s">
        <v>112</v>
      </c>
      <c r="R4524" s="11" t="s">
        <v>241</v>
      </c>
      <c r="S4524" s="11" t="s">
        <v>104</v>
      </c>
      <c r="T4524" s="11">
        <v>100.80000000000001</v>
      </c>
      <c r="U4524" s="11" t="str">
        <f>IF(ISERROR(VLOOKUP(I4524,'BACK INFO'!F:F,1,0)),IF(ISERROR(VLOOKUP(I4524,'BACK INFO'!H:H,1,0)),K4524,'BACK INFO'!$H$1),'BACK INFO'!$G$1)</f>
        <v>ANITA M. HOPKINS</v>
      </c>
    </row>
    <row r="4525" spans="1:21" s="11" customFormat="1" x14ac:dyDescent="0.35">
      <c r="A4525" s="11" t="s">
        <v>94</v>
      </c>
      <c r="B4525" s="11">
        <v>2019</v>
      </c>
      <c r="C4525" s="11">
        <v>6</v>
      </c>
      <c r="D4525" s="11" t="s">
        <v>95</v>
      </c>
      <c r="E4525" s="11" t="s">
        <v>96</v>
      </c>
      <c r="F4525" s="11" t="s">
        <v>700</v>
      </c>
      <c r="G4525" s="11" t="s">
        <v>241</v>
      </c>
      <c r="H4525" s="11" t="s">
        <v>106</v>
      </c>
      <c r="I4525" s="11" t="s">
        <v>305</v>
      </c>
      <c r="J4525" s="11" t="s">
        <v>99</v>
      </c>
      <c r="K4525" s="11" t="s">
        <v>67</v>
      </c>
      <c r="L4525" s="11" t="s">
        <v>234</v>
      </c>
      <c r="M4525" s="11" t="s">
        <v>101</v>
      </c>
      <c r="N4525" s="11">
        <v>26</v>
      </c>
      <c r="O4525" s="11">
        <v>2019</v>
      </c>
      <c r="P4525" s="11" t="s">
        <v>112</v>
      </c>
      <c r="Q4525" s="11" t="s">
        <v>112</v>
      </c>
      <c r="R4525" s="11" t="s">
        <v>241</v>
      </c>
      <c r="S4525" s="11" t="s">
        <v>104</v>
      </c>
      <c r="T4525" s="11">
        <v>454</v>
      </c>
      <c r="U4525" s="11" t="str">
        <f>IF(ISERROR(VLOOKUP(I4525,'BACK INFO'!F:F,1,0)),IF(ISERROR(VLOOKUP(I4525,'BACK INFO'!H:H,1,0)),K4525,'BACK INFO'!$H$1),'BACK INFO'!$G$1)</f>
        <v>ANITA M. HOPKINS</v>
      </c>
    </row>
    <row r="4526" spans="1:21" s="11" customFormat="1" x14ac:dyDescent="0.35">
      <c r="A4526" s="11" t="s">
        <v>94</v>
      </c>
      <c r="B4526" s="11">
        <v>2019</v>
      </c>
      <c r="C4526" s="11">
        <v>6</v>
      </c>
      <c r="D4526" s="11" t="s">
        <v>95</v>
      </c>
      <c r="E4526" s="11" t="s">
        <v>96</v>
      </c>
      <c r="F4526" s="11" t="s">
        <v>700</v>
      </c>
      <c r="G4526" s="11" t="s">
        <v>241</v>
      </c>
      <c r="H4526" s="11" t="s">
        <v>106</v>
      </c>
      <c r="I4526" s="11" t="s">
        <v>134</v>
      </c>
      <c r="J4526" s="11" t="s">
        <v>99</v>
      </c>
      <c r="K4526" s="11" t="s">
        <v>67</v>
      </c>
      <c r="L4526" s="11" t="s">
        <v>135</v>
      </c>
      <c r="M4526" s="11" t="s">
        <v>101</v>
      </c>
      <c r="N4526" s="11">
        <v>20</v>
      </c>
      <c r="O4526" s="11">
        <v>2019</v>
      </c>
      <c r="P4526" s="11" t="s">
        <v>112</v>
      </c>
      <c r="Q4526" s="11" t="s">
        <v>112</v>
      </c>
      <c r="R4526" s="11" t="s">
        <v>241</v>
      </c>
      <c r="S4526" s="11" t="s">
        <v>104</v>
      </c>
      <c r="T4526" s="11">
        <v>105</v>
      </c>
      <c r="U4526" s="11" t="str">
        <f>IF(ISERROR(VLOOKUP(I4526,'BACK INFO'!F:F,1,0)),IF(ISERROR(VLOOKUP(I4526,'BACK INFO'!H:H,1,0)),K4526,'BACK INFO'!$H$1),'BACK INFO'!$G$1)</f>
        <v>ANITA M. HOPKINS</v>
      </c>
    </row>
    <row r="4527" spans="1:21" s="11" customFormat="1" x14ac:dyDescent="0.35">
      <c r="A4527" s="11" t="s">
        <v>94</v>
      </c>
      <c r="B4527" s="11">
        <v>2019</v>
      </c>
      <c r="C4527" s="11">
        <v>6</v>
      </c>
      <c r="D4527" s="11" t="s">
        <v>95</v>
      </c>
      <c r="E4527" s="11" t="s">
        <v>96</v>
      </c>
      <c r="F4527" s="11" t="s">
        <v>700</v>
      </c>
      <c r="G4527" s="11" t="s">
        <v>241</v>
      </c>
      <c r="H4527" s="11" t="s">
        <v>106</v>
      </c>
      <c r="I4527" s="11" t="s">
        <v>139</v>
      </c>
      <c r="J4527" s="11" t="s">
        <v>99</v>
      </c>
      <c r="K4527" s="11" t="s">
        <v>67</v>
      </c>
      <c r="L4527" s="11" t="s">
        <v>133</v>
      </c>
      <c r="M4527" s="11" t="s">
        <v>101</v>
      </c>
      <c r="N4527" s="11">
        <v>7</v>
      </c>
      <c r="O4527" s="11">
        <v>2019</v>
      </c>
      <c r="P4527" s="11" t="s">
        <v>112</v>
      </c>
      <c r="Q4527" s="11" t="s">
        <v>112</v>
      </c>
      <c r="R4527" s="11" t="s">
        <v>241</v>
      </c>
      <c r="S4527" s="11" t="s">
        <v>104</v>
      </c>
      <c r="T4527" s="11">
        <v>100</v>
      </c>
      <c r="U4527" s="11" t="str">
        <f>IF(ISERROR(VLOOKUP(I4527,'BACK INFO'!F:F,1,0)),IF(ISERROR(VLOOKUP(I4527,'BACK INFO'!H:H,1,0)),K4527,'BACK INFO'!$H$1),'BACK INFO'!$G$1)</f>
        <v>ANITA M. HOPKINS</v>
      </c>
    </row>
    <row r="4528" spans="1:21" s="11" customFormat="1" x14ac:dyDescent="0.35">
      <c r="A4528" s="11" t="s">
        <v>94</v>
      </c>
      <c r="B4528" s="11">
        <v>2019</v>
      </c>
      <c r="C4528" s="11">
        <v>6</v>
      </c>
      <c r="D4528" s="11" t="s">
        <v>95</v>
      </c>
      <c r="E4528" s="11" t="s">
        <v>96</v>
      </c>
      <c r="F4528" s="11" t="s">
        <v>700</v>
      </c>
      <c r="G4528" s="11" t="s">
        <v>241</v>
      </c>
      <c r="H4528" s="11" t="s">
        <v>106</v>
      </c>
      <c r="I4528" s="11" t="s">
        <v>174</v>
      </c>
      <c r="J4528" s="11" t="s">
        <v>99</v>
      </c>
      <c r="K4528" s="11" t="s">
        <v>75</v>
      </c>
      <c r="L4528" s="11" t="s">
        <v>131</v>
      </c>
      <c r="M4528" s="11" t="s">
        <v>101</v>
      </c>
      <c r="N4528" s="11">
        <v>6</v>
      </c>
      <c r="O4528" s="11">
        <v>2019</v>
      </c>
      <c r="P4528" s="11" t="s">
        <v>112</v>
      </c>
      <c r="Q4528" s="11" t="s">
        <v>112</v>
      </c>
      <c r="R4528" s="11" t="s">
        <v>241</v>
      </c>
      <c r="S4528" s="11" t="s">
        <v>104</v>
      </c>
      <c r="T4528" s="11">
        <v>102</v>
      </c>
      <c r="U4528" s="11" t="str">
        <f>IF(ISERROR(VLOOKUP(I4528,'BACK INFO'!F:F,1,0)),IF(ISERROR(VLOOKUP(I4528,'BACK INFO'!H:H,1,0)),K4528,'BACK INFO'!$H$1),'BACK INFO'!$G$1)</f>
        <v>LAURA BONG</v>
      </c>
    </row>
    <row r="4529" spans="1:21" s="11" customFormat="1" x14ac:dyDescent="0.35">
      <c r="A4529" s="11" t="s">
        <v>94</v>
      </c>
      <c r="B4529" s="11">
        <v>2019</v>
      </c>
      <c r="C4529" s="11">
        <v>6</v>
      </c>
      <c r="D4529" s="11" t="s">
        <v>95</v>
      </c>
      <c r="E4529" s="11" t="s">
        <v>96</v>
      </c>
      <c r="F4529" s="11" t="s">
        <v>700</v>
      </c>
      <c r="G4529" s="11" t="s">
        <v>241</v>
      </c>
      <c r="H4529" s="11" t="s">
        <v>106</v>
      </c>
      <c r="I4529" s="11" t="s">
        <v>568</v>
      </c>
      <c r="J4529" s="11" t="s">
        <v>99</v>
      </c>
      <c r="K4529" s="11" t="s">
        <v>74</v>
      </c>
      <c r="L4529" s="11" t="s">
        <v>262</v>
      </c>
      <c r="M4529" s="11" t="s">
        <v>101</v>
      </c>
      <c r="N4529" s="11">
        <v>19</v>
      </c>
      <c r="O4529" s="11">
        <v>2019</v>
      </c>
      <c r="P4529" s="11" t="s">
        <v>112</v>
      </c>
      <c r="Q4529" s="11" t="s">
        <v>112</v>
      </c>
      <c r="R4529" s="11" t="s">
        <v>241</v>
      </c>
      <c r="S4529" s="11" t="s">
        <v>104</v>
      </c>
      <c r="T4529" s="11">
        <v>221</v>
      </c>
      <c r="U4529" s="11" t="str">
        <f>IF(ISERROR(VLOOKUP(I4529,'BACK INFO'!F:F,1,0)),IF(ISERROR(VLOOKUP(I4529,'BACK INFO'!H:H,1,0)),K4529,'BACK INFO'!$H$1),'BACK INFO'!$G$1)</f>
        <v>DENISE ARNETT</v>
      </c>
    </row>
    <row r="4530" spans="1:21" s="11" customFormat="1" x14ac:dyDescent="0.35">
      <c r="A4530" s="11" t="s">
        <v>94</v>
      </c>
      <c r="B4530" s="11">
        <v>2019</v>
      </c>
      <c r="C4530" s="11">
        <v>6</v>
      </c>
      <c r="D4530" s="11" t="s">
        <v>95</v>
      </c>
      <c r="E4530" s="11" t="s">
        <v>96</v>
      </c>
      <c r="F4530" s="11" t="s">
        <v>700</v>
      </c>
      <c r="G4530" s="11" t="s">
        <v>241</v>
      </c>
      <c r="H4530" s="11" t="s">
        <v>110</v>
      </c>
      <c r="I4530" s="11" t="s">
        <v>123</v>
      </c>
      <c r="J4530" s="11" t="s">
        <v>99</v>
      </c>
      <c r="K4530" s="11" t="s">
        <v>68</v>
      </c>
      <c r="L4530" s="11" t="s">
        <v>129</v>
      </c>
      <c r="M4530" s="11" t="s">
        <v>122</v>
      </c>
      <c r="N4530" s="11">
        <v>5</v>
      </c>
      <c r="O4530" s="11">
        <v>2019</v>
      </c>
      <c r="P4530" s="11" t="s">
        <v>112</v>
      </c>
      <c r="Q4530" s="11" t="s">
        <v>112</v>
      </c>
      <c r="R4530" s="11" t="s">
        <v>241</v>
      </c>
      <c r="S4530" s="11" t="s">
        <v>104</v>
      </c>
      <c r="T4530" s="11">
        <v>138.02000000000001</v>
      </c>
      <c r="U4530" s="11" t="str">
        <f>IF(ISERROR(VLOOKUP(I4530,'BACK INFO'!F:F,1,0)),IF(ISERROR(VLOOKUP(I4530,'BACK INFO'!H:H,1,0)),K4530,'BACK INFO'!$H$1),'BACK INFO'!$G$1)</f>
        <v>STEPHANIE VITALI</v>
      </c>
    </row>
    <row r="4531" spans="1:21" s="11" customFormat="1" x14ac:dyDescent="0.35">
      <c r="A4531" s="11" t="s">
        <v>94</v>
      </c>
      <c r="B4531" s="11">
        <v>2019</v>
      </c>
      <c r="C4531" s="11">
        <v>6</v>
      </c>
      <c r="D4531" s="11" t="s">
        <v>95</v>
      </c>
      <c r="E4531" s="11" t="s">
        <v>96</v>
      </c>
      <c r="F4531" s="11" t="s">
        <v>700</v>
      </c>
      <c r="G4531" s="11" t="s">
        <v>241</v>
      </c>
      <c r="H4531" s="11" t="s">
        <v>110</v>
      </c>
      <c r="I4531" s="11" t="s">
        <v>305</v>
      </c>
      <c r="J4531" s="11" t="s">
        <v>99</v>
      </c>
      <c r="K4531" s="11" t="s">
        <v>67</v>
      </c>
      <c r="L4531" s="11" t="s">
        <v>234</v>
      </c>
      <c r="M4531" s="11" t="s">
        <v>101</v>
      </c>
      <c r="N4531" s="11">
        <v>3</v>
      </c>
      <c r="O4531" s="11">
        <v>2019</v>
      </c>
      <c r="P4531" s="11" t="s">
        <v>112</v>
      </c>
      <c r="Q4531" s="11" t="s">
        <v>112</v>
      </c>
      <c r="R4531" s="11" t="s">
        <v>241</v>
      </c>
      <c r="S4531" s="11" t="s">
        <v>104</v>
      </c>
      <c r="T4531" s="11">
        <v>85</v>
      </c>
      <c r="U4531" s="11" t="str">
        <f>IF(ISERROR(VLOOKUP(I4531,'BACK INFO'!F:F,1,0)),IF(ISERROR(VLOOKUP(I4531,'BACK INFO'!H:H,1,0)),K4531,'BACK INFO'!$H$1),'BACK INFO'!$G$1)</f>
        <v>ANITA M. HOPKINS</v>
      </c>
    </row>
    <row r="4532" spans="1:21" s="11" customFormat="1" x14ac:dyDescent="0.35">
      <c r="A4532" s="11" t="s">
        <v>94</v>
      </c>
      <c r="B4532" s="11">
        <v>2019</v>
      </c>
      <c r="C4532" s="11">
        <v>6</v>
      </c>
      <c r="D4532" s="11" t="s">
        <v>95</v>
      </c>
      <c r="E4532" s="11" t="s">
        <v>96</v>
      </c>
      <c r="F4532" s="11" t="s">
        <v>700</v>
      </c>
      <c r="G4532" s="11" t="s">
        <v>241</v>
      </c>
      <c r="H4532" s="11" t="s">
        <v>110</v>
      </c>
      <c r="I4532" s="11" t="s">
        <v>204</v>
      </c>
      <c r="J4532" s="11" t="s">
        <v>99</v>
      </c>
      <c r="K4532" s="11" t="s">
        <v>71</v>
      </c>
      <c r="L4532" s="11" t="s">
        <v>159</v>
      </c>
      <c r="M4532" s="11" t="s">
        <v>101</v>
      </c>
      <c r="N4532" s="11">
        <v>39</v>
      </c>
      <c r="O4532" s="11">
        <v>2019</v>
      </c>
      <c r="P4532" s="11" t="s">
        <v>112</v>
      </c>
      <c r="Q4532" s="11" t="s">
        <v>112</v>
      </c>
      <c r="R4532" s="11" t="s">
        <v>241</v>
      </c>
      <c r="S4532" s="11" t="s">
        <v>104</v>
      </c>
      <c r="T4532" s="11">
        <v>904.8</v>
      </c>
      <c r="U4532" s="11" t="str">
        <f>IF(ISERROR(VLOOKUP(I4532,'BACK INFO'!F:F,1,0)),IF(ISERROR(VLOOKUP(I4532,'BACK INFO'!H:H,1,0)),K4532,'BACK INFO'!$H$1),'BACK INFO'!$G$1)</f>
        <v>HOLLY SALES INC.</v>
      </c>
    </row>
    <row r="4533" spans="1:21" s="11" customFormat="1" x14ac:dyDescent="0.35">
      <c r="A4533" s="11" t="s">
        <v>94</v>
      </c>
      <c r="B4533" s="11">
        <v>2019</v>
      </c>
      <c r="C4533" s="11">
        <v>6</v>
      </c>
      <c r="D4533" s="11" t="s">
        <v>95</v>
      </c>
      <c r="E4533" s="11" t="s">
        <v>96</v>
      </c>
      <c r="F4533" s="11" t="s">
        <v>700</v>
      </c>
      <c r="G4533" s="11" t="s">
        <v>241</v>
      </c>
      <c r="H4533" s="11" t="s">
        <v>117</v>
      </c>
      <c r="I4533" s="11" t="s">
        <v>443</v>
      </c>
      <c r="J4533" s="11" t="s">
        <v>99</v>
      </c>
      <c r="K4533" s="11" t="s">
        <v>72</v>
      </c>
      <c r="L4533" s="11" t="s">
        <v>364</v>
      </c>
      <c r="M4533" s="11" t="s">
        <v>101</v>
      </c>
      <c r="N4533" s="11">
        <v>3</v>
      </c>
      <c r="O4533" s="11">
        <v>2019</v>
      </c>
      <c r="P4533" s="11" t="s">
        <v>112</v>
      </c>
      <c r="Q4533" s="11" t="s">
        <v>112</v>
      </c>
      <c r="R4533" s="11" t="s">
        <v>241</v>
      </c>
      <c r="S4533" s="11" t="s">
        <v>104</v>
      </c>
      <c r="T4533" s="11">
        <v>93</v>
      </c>
      <c r="U4533" s="11" t="str">
        <f>IF(ISERROR(VLOOKUP(I4533,'BACK INFO'!F:F,1,0)),IF(ISERROR(VLOOKUP(I4533,'BACK INFO'!H:H,1,0)),K4533,'BACK INFO'!$H$1),'BACK INFO'!$G$1)</f>
        <v>BILL MILLER AND COMPANY</v>
      </c>
    </row>
    <row r="4534" spans="1:21" s="11" customFormat="1" x14ac:dyDescent="0.35">
      <c r="A4534" s="11" t="s">
        <v>94</v>
      </c>
      <c r="B4534" s="11">
        <v>2019</v>
      </c>
      <c r="C4534" s="11">
        <v>6</v>
      </c>
      <c r="D4534" s="11" t="s">
        <v>95</v>
      </c>
      <c r="E4534" s="11" t="s">
        <v>96</v>
      </c>
      <c r="F4534" s="11" t="s">
        <v>700</v>
      </c>
      <c r="G4534" s="11" t="s">
        <v>241</v>
      </c>
      <c r="H4534" s="11" t="s">
        <v>117</v>
      </c>
      <c r="I4534" s="11" t="s">
        <v>686</v>
      </c>
      <c r="J4534" s="11" t="s">
        <v>99</v>
      </c>
      <c r="K4534" s="11" t="s">
        <v>54</v>
      </c>
      <c r="L4534" s="11" t="s">
        <v>100</v>
      </c>
      <c r="M4534" s="11" t="s">
        <v>101</v>
      </c>
      <c r="N4534" s="11">
        <v>271</v>
      </c>
      <c r="O4534" s="11">
        <v>2019</v>
      </c>
      <c r="P4534" s="11" t="s">
        <v>112</v>
      </c>
      <c r="Q4534" s="11" t="s">
        <v>112</v>
      </c>
      <c r="R4534" s="11" t="s">
        <v>241</v>
      </c>
      <c r="S4534" s="11" t="s">
        <v>104</v>
      </c>
      <c r="T4534" s="11">
        <v>8752.5</v>
      </c>
      <c r="U4534" s="11" t="str">
        <f>IF(ISERROR(VLOOKUP(I4534,'BACK INFO'!F:F,1,0)),IF(ISERROR(VLOOKUP(I4534,'BACK INFO'!H:H,1,0)),K4534,'BACK INFO'!$H$1),'BACK INFO'!$G$1)</f>
        <v>PAIGE ALYSE STRAUGHAN</v>
      </c>
    </row>
    <row r="4535" spans="1:21" s="11" customFormat="1" x14ac:dyDescent="0.35">
      <c r="A4535" s="11" t="s">
        <v>94</v>
      </c>
      <c r="B4535" s="11">
        <v>2019</v>
      </c>
      <c r="C4535" s="11">
        <v>6</v>
      </c>
      <c r="D4535" s="11" t="s">
        <v>95</v>
      </c>
      <c r="E4535" s="11" t="s">
        <v>96</v>
      </c>
      <c r="F4535" s="11" t="s">
        <v>700</v>
      </c>
      <c r="G4535" s="11" t="s">
        <v>241</v>
      </c>
      <c r="H4535" s="11" t="s">
        <v>117</v>
      </c>
      <c r="I4535" s="11" t="s">
        <v>123</v>
      </c>
      <c r="J4535" s="11" t="s">
        <v>99</v>
      </c>
      <c r="K4535" s="11" t="s">
        <v>68</v>
      </c>
      <c r="L4535" s="11" t="s">
        <v>129</v>
      </c>
      <c r="M4535" s="11" t="s">
        <v>122</v>
      </c>
      <c r="N4535" s="11">
        <v>7</v>
      </c>
      <c r="O4535" s="11">
        <v>2019</v>
      </c>
      <c r="P4535" s="11" t="s">
        <v>112</v>
      </c>
      <c r="Q4535" s="11" t="s">
        <v>112</v>
      </c>
      <c r="R4535" s="11" t="s">
        <v>241</v>
      </c>
      <c r="S4535" s="11" t="s">
        <v>104</v>
      </c>
      <c r="T4535" s="11">
        <v>165.74</v>
      </c>
      <c r="U4535" s="11" t="str">
        <f>IF(ISERROR(VLOOKUP(I4535,'BACK INFO'!F:F,1,0)),IF(ISERROR(VLOOKUP(I4535,'BACK INFO'!H:H,1,0)),K4535,'BACK INFO'!$H$1),'BACK INFO'!$G$1)</f>
        <v>STEPHANIE VITALI</v>
      </c>
    </row>
    <row r="4536" spans="1:21" s="11" customFormat="1" x14ac:dyDescent="0.35">
      <c r="A4536" s="11" t="s">
        <v>94</v>
      </c>
      <c r="B4536" s="11">
        <v>2019</v>
      </c>
      <c r="C4536" s="11">
        <v>6</v>
      </c>
      <c r="D4536" s="11" t="s">
        <v>95</v>
      </c>
      <c r="E4536" s="11" t="s">
        <v>96</v>
      </c>
      <c r="F4536" s="11" t="s">
        <v>700</v>
      </c>
      <c r="G4536" s="11" t="s">
        <v>241</v>
      </c>
      <c r="H4536" s="11" t="s">
        <v>117</v>
      </c>
      <c r="I4536" s="11" t="s">
        <v>363</v>
      </c>
      <c r="J4536" s="11" t="s">
        <v>99</v>
      </c>
      <c r="K4536" s="11" t="s">
        <v>72</v>
      </c>
      <c r="L4536" s="11" t="s">
        <v>364</v>
      </c>
      <c r="M4536" s="11" t="s">
        <v>101</v>
      </c>
      <c r="N4536" s="11">
        <v>17</v>
      </c>
      <c r="O4536" s="11">
        <v>2019</v>
      </c>
      <c r="P4536" s="11" t="s">
        <v>112</v>
      </c>
      <c r="Q4536" s="11" t="s">
        <v>112</v>
      </c>
      <c r="R4536" s="11" t="s">
        <v>241</v>
      </c>
      <c r="S4536" s="11" t="s">
        <v>104</v>
      </c>
      <c r="T4536" s="11">
        <v>527</v>
      </c>
      <c r="U4536" s="11" t="str">
        <f>IF(ISERROR(VLOOKUP(I4536,'BACK INFO'!F:F,1,0)),IF(ISERROR(VLOOKUP(I4536,'BACK INFO'!H:H,1,0)),K4536,'BACK INFO'!$H$1),'BACK INFO'!$G$1)</f>
        <v>BILL MILLER AND COMPANY</v>
      </c>
    </row>
    <row r="4537" spans="1:21" s="11" customFormat="1" x14ac:dyDescent="0.35">
      <c r="A4537" s="11" t="s">
        <v>94</v>
      </c>
      <c r="B4537" s="11">
        <v>2019</v>
      </c>
      <c r="C4537" s="11">
        <v>6</v>
      </c>
      <c r="D4537" s="11" t="s">
        <v>95</v>
      </c>
      <c r="E4537" s="11" t="s">
        <v>96</v>
      </c>
      <c r="F4537" s="11" t="s">
        <v>700</v>
      </c>
      <c r="G4537" s="11" t="s">
        <v>241</v>
      </c>
      <c r="H4537" s="11" t="s">
        <v>117</v>
      </c>
      <c r="I4537" s="11" t="s">
        <v>148</v>
      </c>
      <c r="J4537" s="11" t="s">
        <v>99</v>
      </c>
      <c r="K4537" s="11" t="s">
        <v>71</v>
      </c>
      <c r="L4537" s="11" t="s">
        <v>149</v>
      </c>
      <c r="M4537" s="11" t="s">
        <v>101</v>
      </c>
      <c r="N4537" s="11">
        <v>4</v>
      </c>
      <c r="O4537" s="11">
        <v>2019</v>
      </c>
      <c r="P4537" s="11" t="s">
        <v>112</v>
      </c>
      <c r="Q4537" s="11" t="s">
        <v>112</v>
      </c>
      <c r="R4537" s="11" t="s">
        <v>241</v>
      </c>
      <c r="S4537" s="11" t="s">
        <v>104</v>
      </c>
      <c r="T4537" s="11">
        <v>120</v>
      </c>
      <c r="U4537" s="11" t="str">
        <f>IF(ISERROR(VLOOKUP(I4537,'BACK INFO'!F:F,1,0)),IF(ISERROR(VLOOKUP(I4537,'BACK INFO'!H:H,1,0)),K4537,'BACK INFO'!$H$1),'BACK INFO'!$G$1)</f>
        <v>HOLLY SALES INC.</v>
      </c>
    </row>
    <row r="4538" spans="1:21" s="11" customFormat="1" x14ac:dyDescent="0.35">
      <c r="A4538" s="11" t="s">
        <v>94</v>
      </c>
      <c r="B4538" s="11">
        <v>2019</v>
      </c>
      <c r="C4538" s="11">
        <v>6</v>
      </c>
      <c r="D4538" s="11" t="s">
        <v>95</v>
      </c>
      <c r="E4538" s="11" t="s">
        <v>96</v>
      </c>
      <c r="F4538" s="11" t="s">
        <v>700</v>
      </c>
      <c r="G4538" s="11" t="s">
        <v>241</v>
      </c>
      <c r="H4538" s="11" t="s">
        <v>117</v>
      </c>
      <c r="I4538" s="11" t="s">
        <v>113</v>
      </c>
      <c r="J4538" s="11" t="s">
        <v>99</v>
      </c>
      <c r="K4538" s="11" t="s">
        <v>72</v>
      </c>
      <c r="L4538" s="11" t="s">
        <v>114</v>
      </c>
      <c r="M4538" s="11" t="s">
        <v>101</v>
      </c>
      <c r="N4538" s="11">
        <v>4</v>
      </c>
      <c r="O4538" s="11">
        <v>2019</v>
      </c>
      <c r="P4538" s="11" t="s">
        <v>112</v>
      </c>
      <c r="Q4538" s="11" t="s">
        <v>112</v>
      </c>
      <c r="R4538" s="11" t="s">
        <v>241</v>
      </c>
      <c r="S4538" s="11" t="s">
        <v>104</v>
      </c>
      <c r="T4538" s="11">
        <v>122.2</v>
      </c>
      <c r="U4538" s="11" t="str">
        <f>IF(ISERROR(VLOOKUP(I4538,'BACK INFO'!F:F,1,0)),IF(ISERROR(VLOOKUP(I4538,'BACK INFO'!H:H,1,0)),K4538,'BACK INFO'!$H$1),'BACK INFO'!$G$1)</f>
        <v>BILL MILLER AND COMPANY</v>
      </c>
    </row>
    <row r="4539" spans="1:21" s="11" customFormat="1" x14ac:dyDescent="0.35">
      <c r="A4539" s="11" t="s">
        <v>94</v>
      </c>
      <c r="B4539" s="11">
        <v>2019</v>
      </c>
      <c r="C4539" s="11">
        <v>6</v>
      </c>
      <c r="D4539" s="11" t="s">
        <v>95</v>
      </c>
      <c r="E4539" s="11" t="s">
        <v>96</v>
      </c>
      <c r="F4539" s="11" t="s">
        <v>700</v>
      </c>
      <c r="G4539" s="11" t="s">
        <v>241</v>
      </c>
      <c r="H4539" s="11" t="s">
        <v>117</v>
      </c>
      <c r="I4539" s="11" t="s">
        <v>389</v>
      </c>
      <c r="J4539" s="11" t="s">
        <v>99</v>
      </c>
      <c r="K4539" s="11" t="s">
        <v>67</v>
      </c>
      <c r="L4539" s="11" t="s">
        <v>135</v>
      </c>
      <c r="M4539" s="11" t="s">
        <v>101</v>
      </c>
      <c r="N4539" s="11">
        <v>52</v>
      </c>
      <c r="O4539" s="11">
        <v>2019</v>
      </c>
      <c r="P4539" s="11" t="s">
        <v>112</v>
      </c>
      <c r="Q4539" s="11" t="s">
        <v>112</v>
      </c>
      <c r="R4539" s="11" t="s">
        <v>241</v>
      </c>
      <c r="S4539" s="11" t="s">
        <v>104</v>
      </c>
      <c r="T4539" s="11">
        <v>1298.3999999999996</v>
      </c>
      <c r="U4539" s="11" t="str">
        <f>IF(ISERROR(VLOOKUP(I4539,'BACK INFO'!F:F,1,0)),IF(ISERROR(VLOOKUP(I4539,'BACK INFO'!H:H,1,0)),K4539,'BACK INFO'!$H$1),'BACK INFO'!$G$1)</f>
        <v>ANITA M. HOPKINS</v>
      </c>
    </row>
    <row r="4540" spans="1:21" s="11" customFormat="1" x14ac:dyDescent="0.35">
      <c r="A4540" s="11" t="s">
        <v>94</v>
      </c>
      <c r="B4540" s="11">
        <v>2019</v>
      </c>
      <c r="C4540" s="11">
        <v>6</v>
      </c>
      <c r="D4540" s="11" t="s">
        <v>95</v>
      </c>
      <c r="E4540" s="11" t="s">
        <v>96</v>
      </c>
      <c r="F4540" s="11" t="s">
        <v>700</v>
      </c>
      <c r="G4540" s="11" t="s">
        <v>241</v>
      </c>
      <c r="H4540" s="11" t="s">
        <v>117</v>
      </c>
      <c r="I4540" s="11" t="s">
        <v>434</v>
      </c>
      <c r="J4540" s="11" t="s">
        <v>99</v>
      </c>
      <c r="K4540" s="11" t="s">
        <v>70</v>
      </c>
      <c r="L4540" s="11" t="s">
        <v>157</v>
      </c>
      <c r="M4540" s="11" t="s">
        <v>101</v>
      </c>
      <c r="N4540" s="11">
        <v>63</v>
      </c>
      <c r="O4540" s="11">
        <v>2019</v>
      </c>
      <c r="P4540" s="11" t="s">
        <v>112</v>
      </c>
      <c r="Q4540" s="11" t="s">
        <v>112</v>
      </c>
      <c r="R4540" s="11" t="s">
        <v>241</v>
      </c>
      <c r="S4540" s="11" t="s">
        <v>104</v>
      </c>
      <c r="T4540" s="11">
        <v>1927.5</v>
      </c>
      <c r="U4540" s="11" t="str">
        <f>IF(ISERROR(VLOOKUP(I4540,'BACK INFO'!F:F,1,0)),IF(ISERROR(VLOOKUP(I4540,'BACK INFO'!H:H,1,0)),K4540,'BACK INFO'!$H$1),'BACK INFO'!$G$1)</f>
        <v>JUDITH ANN DEAL</v>
      </c>
    </row>
    <row r="4541" spans="1:21" s="11" customFormat="1" x14ac:dyDescent="0.35">
      <c r="A4541" s="11" t="s">
        <v>94</v>
      </c>
      <c r="B4541" s="11">
        <v>2019</v>
      </c>
      <c r="C4541" s="11">
        <v>6</v>
      </c>
      <c r="D4541" s="11" t="s">
        <v>95</v>
      </c>
      <c r="E4541" s="11" t="s">
        <v>96</v>
      </c>
      <c r="F4541" s="11" t="s">
        <v>700</v>
      </c>
      <c r="G4541" s="11" t="s">
        <v>241</v>
      </c>
      <c r="H4541" s="11" t="s">
        <v>117</v>
      </c>
      <c r="I4541" s="11" t="s">
        <v>663</v>
      </c>
      <c r="J4541" s="11" t="s">
        <v>99</v>
      </c>
      <c r="K4541" s="11" t="s">
        <v>72</v>
      </c>
      <c r="L4541" s="11" t="s">
        <v>114</v>
      </c>
      <c r="M4541" s="11" t="s">
        <v>101</v>
      </c>
      <c r="N4541" s="11">
        <v>39</v>
      </c>
      <c r="O4541" s="11">
        <v>2019</v>
      </c>
      <c r="P4541" s="11" t="s">
        <v>112</v>
      </c>
      <c r="Q4541" s="11" t="s">
        <v>112</v>
      </c>
      <c r="R4541" s="11" t="s">
        <v>241</v>
      </c>
      <c r="S4541" s="11" t="s">
        <v>104</v>
      </c>
      <c r="T4541" s="11">
        <v>1227.5</v>
      </c>
      <c r="U4541" s="11" t="str">
        <f>IF(ISERROR(VLOOKUP(I4541,'BACK INFO'!F:F,1,0)),IF(ISERROR(VLOOKUP(I4541,'BACK INFO'!H:H,1,0)),K4541,'BACK INFO'!$H$1),'BACK INFO'!$G$1)</f>
        <v>BILL MILLER AND COMPANY</v>
      </c>
    </row>
    <row r="4542" spans="1:21" s="11" customFormat="1" x14ac:dyDescent="0.35">
      <c r="A4542" s="11" t="s">
        <v>94</v>
      </c>
      <c r="B4542" s="11">
        <v>2019</v>
      </c>
      <c r="C4542" s="11">
        <v>6</v>
      </c>
      <c r="D4542" s="11" t="s">
        <v>95</v>
      </c>
      <c r="E4542" s="11" t="s">
        <v>96</v>
      </c>
      <c r="F4542" s="11" t="s">
        <v>700</v>
      </c>
      <c r="G4542" s="11" t="s">
        <v>241</v>
      </c>
      <c r="H4542" s="11" t="s">
        <v>117</v>
      </c>
      <c r="I4542" s="11" t="s">
        <v>602</v>
      </c>
      <c r="J4542" s="11" t="s">
        <v>99</v>
      </c>
      <c r="K4542" s="11" t="s">
        <v>75</v>
      </c>
      <c r="L4542" s="11" t="s">
        <v>131</v>
      </c>
      <c r="M4542" s="11" t="s">
        <v>101</v>
      </c>
      <c r="N4542" s="11">
        <v>6</v>
      </c>
      <c r="O4542" s="11">
        <v>2019</v>
      </c>
      <c r="P4542" s="11" t="s">
        <v>112</v>
      </c>
      <c r="Q4542" s="11" t="s">
        <v>112</v>
      </c>
      <c r="R4542" s="11" t="s">
        <v>241</v>
      </c>
      <c r="S4542" s="11" t="s">
        <v>104</v>
      </c>
      <c r="T4542" s="11">
        <v>204</v>
      </c>
      <c r="U4542" s="11" t="str">
        <f>IF(ISERROR(VLOOKUP(I4542,'BACK INFO'!F:F,1,0)),IF(ISERROR(VLOOKUP(I4542,'BACK INFO'!H:H,1,0)),K4542,'BACK INFO'!$H$1),'BACK INFO'!$G$1)</f>
        <v>LAURA BONG</v>
      </c>
    </row>
    <row r="4543" spans="1:21" s="11" customFormat="1" x14ac:dyDescent="0.35">
      <c r="A4543" s="11" t="s">
        <v>94</v>
      </c>
      <c r="B4543" s="11">
        <v>2019</v>
      </c>
      <c r="C4543" s="11">
        <v>6</v>
      </c>
      <c r="D4543" s="11" t="s">
        <v>95</v>
      </c>
      <c r="E4543" s="11" t="s">
        <v>96</v>
      </c>
      <c r="F4543" s="11" t="s">
        <v>700</v>
      </c>
      <c r="G4543" s="11" t="s">
        <v>241</v>
      </c>
      <c r="H4543" s="11" t="s">
        <v>117</v>
      </c>
      <c r="I4543" s="11" t="s">
        <v>701</v>
      </c>
      <c r="J4543" s="11" t="s">
        <v>99</v>
      </c>
      <c r="K4543" s="11" t="s">
        <v>75</v>
      </c>
      <c r="L4543" s="11" t="s">
        <v>131</v>
      </c>
      <c r="M4543" s="11" t="s">
        <v>101</v>
      </c>
      <c r="N4543" s="11">
        <v>27</v>
      </c>
      <c r="O4543" s="11">
        <v>2019</v>
      </c>
      <c r="P4543" s="11" t="s">
        <v>112</v>
      </c>
      <c r="Q4543" s="11" t="s">
        <v>112</v>
      </c>
      <c r="R4543" s="11" t="s">
        <v>241</v>
      </c>
      <c r="S4543" s="11" t="s">
        <v>104</v>
      </c>
      <c r="T4543" s="11">
        <v>252</v>
      </c>
      <c r="U4543" s="11" t="str">
        <f>IF(ISERROR(VLOOKUP(I4543,'BACK INFO'!F:F,1,0)),IF(ISERROR(VLOOKUP(I4543,'BACK INFO'!H:H,1,0)),K4543,'BACK INFO'!$H$1),'BACK INFO'!$G$1)</f>
        <v>LAURA BONG</v>
      </c>
    </row>
    <row r="4544" spans="1:21" s="11" customFormat="1" x14ac:dyDescent="0.35">
      <c r="A4544" s="11" t="s">
        <v>94</v>
      </c>
      <c r="B4544" s="11">
        <v>2019</v>
      </c>
      <c r="C4544" s="11">
        <v>6</v>
      </c>
      <c r="D4544" s="11" t="s">
        <v>95</v>
      </c>
      <c r="E4544" s="11" t="s">
        <v>96</v>
      </c>
      <c r="F4544" s="11" t="s">
        <v>700</v>
      </c>
      <c r="G4544" s="11" t="s">
        <v>241</v>
      </c>
      <c r="H4544" s="11" t="s">
        <v>151</v>
      </c>
      <c r="I4544" s="11" t="s">
        <v>123</v>
      </c>
      <c r="J4544" s="11" t="s">
        <v>99</v>
      </c>
      <c r="K4544" s="11" t="s">
        <v>68</v>
      </c>
      <c r="L4544" s="11" t="s">
        <v>129</v>
      </c>
      <c r="M4544" s="11" t="s">
        <v>122</v>
      </c>
      <c r="N4544" s="11">
        <v>1</v>
      </c>
      <c r="O4544" s="11">
        <v>2019</v>
      </c>
      <c r="P4544" s="11" t="s">
        <v>112</v>
      </c>
      <c r="Q4544" s="11" t="s">
        <v>112</v>
      </c>
      <c r="R4544" s="11" t="s">
        <v>241</v>
      </c>
      <c r="S4544" s="11" t="s">
        <v>104</v>
      </c>
      <c r="T4544" s="11">
        <v>18.37</v>
      </c>
      <c r="U4544" s="11" t="str">
        <f>IF(ISERROR(VLOOKUP(I4544,'BACK INFO'!F:F,1,0)),IF(ISERROR(VLOOKUP(I4544,'BACK INFO'!H:H,1,0)),K4544,'BACK INFO'!$H$1),'BACK INFO'!$G$1)</f>
        <v>STEPHANIE VITALI</v>
      </c>
    </row>
    <row r="4545" spans="1:21" s="11" customFormat="1" x14ac:dyDescent="0.35">
      <c r="A4545" s="11" t="s">
        <v>94</v>
      </c>
      <c r="B4545" s="11">
        <v>2019</v>
      </c>
      <c r="C4545" s="11">
        <v>6</v>
      </c>
      <c r="D4545" s="11" t="s">
        <v>95</v>
      </c>
      <c r="E4545" s="11" t="s">
        <v>96</v>
      </c>
      <c r="F4545" s="11" t="s">
        <v>700</v>
      </c>
      <c r="G4545" s="11" t="s">
        <v>241</v>
      </c>
      <c r="H4545" s="11" t="s">
        <v>151</v>
      </c>
      <c r="I4545" s="11" t="s">
        <v>585</v>
      </c>
      <c r="J4545" s="11" t="s">
        <v>99</v>
      </c>
      <c r="K4545" s="11" t="s">
        <v>75</v>
      </c>
      <c r="L4545" s="11" t="s">
        <v>165</v>
      </c>
      <c r="M4545" s="11" t="s">
        <v>101</v>
      </c>
      <c r="N4545" s="11">
        <v>11</v>
      </c>
      <c r="O4545" s="11">
        <v>2019</v>
      </c>
      <c r="P4545" s="11" t="s">
        <v>112</v>
      </c>
      <c r="Q4545" s="11" t="s">
        <v>112</v>
      </c>
      <c r="R4545" s="11" t="s">
        <v>241</v>
      </c>
      <c r="S4545" s="11" t="s">
        <v>104</v>
      </c>
      <c r="T4545" s="11">
        <v>403.5</v>
      </c>
      <c r="U4545" s="11" t="str">
        <f>IF(ISERROR(VLOOKUP(I4545,'BACK INFO'!F:F,1,0)),IF(ISERROR(VLOOKUP(I4545,'BACK INFO'!H:H,1,0)),K4545,'BACK INFO'!$H$1),'BACK INFO'!$G$1)</f>
        <v>LAURA BONG</v>
      </c>
    </row>
    <row r="4546" spans="1:21" s="11" customFormat="1" x14ac:dyDescent="0.35">
      <c r="A4546" s="11" t="s">
        <v>94</v>
      </c>
      <c r="B4546" s="11">
        <v>2019</v>
      </c>
      <c r="C4546" s="11">
        <v>6</v>
      </c>
      <c r="D4546" s="11" t="s">
        <v>95</v>
      </c>
      <c r="E4546" s="11" t="s">
        <v>96</v>
      </c>
      <c r="F4546" s="11" t="s">
        <v>700</v>
      </c>
      <c r="G4546" s="11" t="s">
        <v>241</v>
      </c>
      <c r="H4546" s="11" t="s">
        <v>152</v>
      </c>
      <c r="I4546" s="11" t="s">
        <v>686</v>
      </c>
      <c r="J4546" s="11" t="s">
        <v>99</v>
      </c>
      <c r="K4546" s="11" t="s">
        <v>54</v>
      </c>
      <c r="L4546" s="11" t="s">
        <v>100</v>
      </c>
      <c r="M4546" s="11" t="s">
        <v>101</v>
      </c>
      <c r="N4546" s="11">
        <v>8</v>
      </c>
      <c r="O4546" s="11">
        <v>2019</v>
      </c>
      <c r="P4546" s="11" t="s">
        <v>112</v>
      </c>
      <c r="Q4546" s="11" t="s">
        <v>112</v>
      </c>
      <c r="R4546" s="11" t="s">
        <v>241</v>
      </c>
      <c r="S4546" s="11" t="s">
        <v>104</v>
      </c>
      <c r="T4546" s="11">
        <v>344</v>
      </c>
      <c r="U4546" s="11" t="str">
        <f>IF(ISERROR(VLOOKUP(I4546,'BACK INFO'!F:F,1,0)),IF(ISERROR(VLOOKUP(I4546,'BACK INFO'!H:H,1,0)),K4546,'BACK INFO'!$H$1),'BACK INFO'!$G$1)</f>
        <v>PAIGE ALYSE STRAUGHAN</v>
      </c>
    </row>
    <row r="4547" spans="1:21" s="11" customFormat="1" x14ac:dyDescent="0.35">
      <c r="A4547" s="11" t="s">
        <v>94</v>
      </c>
      <c r="B4547" s="11">
        <v>2019</v>
      </c>
      <c r="C4547" s="11">
        <v>6</v>
      </c>
      <c r="D4547" s="11" t="s">
        <v>95</v>
      </c>
      <c r="E4547" s="11" t="s">
        <v>96</v>
      </c>
      <c r="F4547" s="11" t="s">
        <v>700</v>
      </c>
      <c r="G4547" s="11" t="s">
        <v>241</v>
      </c>
      <c r="H4547" s="11" t="s">
        <v>152</v>
      </c>
      <c r="I4547" s="11" t="s">
        <v>123</v>
      </c>
      <c r="J4547" s="11" t="s">
        <v>99</v>
      </c>
      <c r="K4547" s="11" t="s">
        <v>68</v>
      </c>
      <c r="L4547" s="11" t="s">
        <v>129</v>
      </c>
      <c r="M4547" s="11" t="s">
        <v>122</v>
      </c>
      <c r="N4547" s="11">
        <v>5</v>
      </c>
      <c r="O4547" s="11">
        <v>2019</v>
      </c>
      <c r="P4547" s="11" t="s">
        <v>112</v>
      </c>
      <c r="Q4547" s="11" t="s">
        <v>112</v>
      </c>
      <c r="R4547" s="11" t="s">
        <v>241</v>
      </c>
      <c r="S4547" s="11" t="s">
        <v>104</v>
      </c>
      <c r="T4547" s="11">
        <v>188.57999999999998</v>
      </c>
      <c r="U4547" s="11" t="str">
        <f>IF(ISERROR(VLOOKUP(I4547,'BACK INFO'!F:F,1,0)),IF(ISERROR(VLOOKUP(I4547,'BACK INFO'!H:H,1,0)),K4547,'BACK INFO'!$H$1),'BACK INFO'!$G$1)</f>
        <v>STEPHANIE VITALI</v>
      </c>
    </row>
    <row r="4548" spans="1:21" s="11" customFormat="1" x14ac:dyDescent="0.35">
      <c r="A4548" s="11" t="s">
        <v>94</v>
      </c>
      <c r="B4548" s="11">
        <v>2019</v>
      </c>
      <c r="C4548" s="11">
        <v>6</v>
      </c>
      <c r="D4548" s="11" t="s">
        <v>95</v>
      </c>
      <c r="E4548" s="11" t="s">
        <v>96</v>
      </c>
      <c r="F4548" s="11" t="s">
        <v>700</v>
      </c>
      <c r="G4548" s="11" t="s">
        <v>241</v>
      </c>
      <c r="H4548" s="11" t="s">
        <v>152</v>
      </c>
      <c r="I4548" s="11" t="s">
        <v>162</v>
      </c>
      <c r="J4548" s="11" t="s">
        <v>99</v>
      </c>
      <c r="K4548" s="11" t="s">
        <v>72</v>
      </c>
      <c r="L4548" s="11" t="s">
        <v>114</v>
      </c>
      <c r="M4548" s="11" t="s">
        <v>101</v>
      </c>
      <c r="N4548" s="11">
        <v>2</v>
      </c>
      <c r="O4548" s="11">
        <v>2019</v>
      </c>
      <c r="P4548" s="11" t="s">
        <v>112</v>
      </c>
      <c r="Q4548" s="11" t="s">
        <v>112</v>
      </c>
      <c r="R4548" s="11" t="s">
        <v>241</v>
      </c>
      <c r="S4548" s="11" t="s">
        <v>104</v>
      </c>
      <c r="T4548" s="11">
        <v>66</v>
      </c>
      <c r="U4548" s="11" t="str">
        <f>IF(ISERROR(VLOOKUP(I4548,'BACK INFO'!F:F,1,0)),IF(ISERROR(VLOOKUP(I4548,'BACK INFO'!H:H,1,0)),K4548,'BACK INFO'!$H$1),'BACK INFO'!$G$1)</f>
        <v>BILL MILLER AND COMPANY</v>
      </c>
    </row>
    <row r="4549" spans="1:21" s="11" customFormat="1" x14ac:dyDescent="0.35">
      <c r="A4549" s="11" t="s">
        <v>94</v>
      </c>
      <c r="B4549" s="11">
        <v>2019</v>
      </c>
      <c r="C4549" s="11">
        <v>6</v>
      </c>
      <c r="D4549" s="11" t="s">
        <v>95</v>
      </c>
      <c r="E4549" s="11" t="s">
        <v>96</v>
      </c>
      <c r="F4549" s="11" t="s">
        <v>700</v>
      </c>
      <c r="G4549" s="11" t="s">
        <v>241</v>
      </c>
      <c r="H4549" s="11" t="s">
        <v>152</v>
      </c>
      <c r="I4549" s="11" t="s">
        <v>148</v>
      </c>
      <c r="J4549" s="11" t="s">
        <v>99</v>
      </c>
      <c r="K4549" s="11" t="s">
        <v>71</v>
      </c>
      <c r="L4549" s="11" t="s">
        <v>149</v>
      </c>
      <c r="M4549" s="11" t="s">
        <v>101</v>
      </c>
      <c r="N4549" s="11">
        <v>2</v>
      </c>
      <c r="O4549" s="11">
        <v>2019</v>
      </c>
      <c r="P4549" s="11" t="s">
        <v>112</v>
      </c>
      <c r="Q4549" s="11" t="s">
        <v>112</v>
      </c>
      <c r="R4549" s="11" t="s">
        <v>241</v>
      </c>
      <c r="S4549" s="11" t="s">
        <v>104</v>
      </c>
      <c r="T4549" s="11">
        <v>91</v>
      </c>
      <c r="U4549" s="11" t="str">
        <f>IF(ISERROR(VLOOKUP(I4549,'BACK INFO'!F:F,1,0)),IF(ISERROR(VLOOKUP(I4549,'BACK INFO'!H:H,1,0)),K4549,'BACK INFO'!$H$1),'BACK INFO'!$G$1)</f>
        <v>HOLLY SALES INC.</v>
      </c>
    </row>
    <row r="4550" spans="1:21" s="11" customFormat="1" x14ac:dyDescent="0.35">
      <c r="A4550" s="11" t="s">
        <v>94</v>
      </c>
      <c r="B4550" s="11">
        <v>2019</v>
      </c>
      <c r="C4550" s="11">
        <v>6</v>
      </c>
      <c r="D4550" s="11" t="s">
        <v>95</v>
      </c>
      <c r="E4550" s="11" t="s">
        <v>96</v>
      </c>
      <c r="F4550" s="11" t="s">
        <v>700</v>
      </c>
      <c r="G4550" s="11" t="s">
        <v>241</v>
      </c>
      <c r="H4550" s="11" t="s">
        <v>152</v>
      </c>
      <c r="I4550" s="11" t="s">
        <v>113</v>
      </c>
      <c r="J4550" s="11" t="s">
        <v>99</v>
      </c>
      <c r="K4550" s="11" t="s">
        <v>72</v>
      </c>
      <c r="L4550" s="11" t="s">
        <v>114</v>
      </c>
      <c r="M4550" s="11" t="s">
        <v>101</v>
      </c>
      <c r="N4550" s="11">
        <v>2</v>
      </c>
      <c r="O4550" s="11">
        <v>2019</v>
      </c>
      <c r="P4550" s="11" t="s">
        <v>112</v>
      </c>
      <c r="Q4550" s="11" t="s">
        <v>112</v>
      </c>
      <c r="R4550" s="11" t="s">
        <v>241</v>
      </c>
      <c r="S4550" s="11" t="s">
        <v>104</v>
      </c>
      <c r="T4550" s="11">
        <v>78</v>
      </c>
      <c r="U4550" s="11" t="str">
        <f>IF(ISERROR(VLOOKUP(I4550,'BACK INFO'!F:F,1,0)),IF(ISERROR(VLOOKUP(I4550,'BACK INFO'!H:H,1,0)),K4550,'BACK INFO'!$H$1),'BACK INFO'!$G$1)</f>
        <v>BILL MILLER AND COMPANY</v>
      </c>
    </row>
    <row r="4551" spans="1:21" s="11" customFormat="1" x14ac:dyDescent="0.35">
      <c r="A4551" s="11" t="s">
        <v>94</v>
      </c>
      <c r="B4551" s="11">
        <v>2019</v>
      </c>
      <c r="C4551" s="11">
        <v>6</v>
      </c>
      <c r="D4551" s="11" t="s">
        <v>95</v>
      </c>
      <c r="E4551" s="11" t="s">
        <v>96</v>
      </c>
      <c r="F4551" s="11" t="s">
        <v>700</v>
      </c>
      <c r="G4551" s="11" t="s">
        <v>241</v>
      </c>
      <c r="H4551" s="11" t="s">
        <v>152</v>
      </c>
      <c r="I4551" s="11" t="s">
        <v>185</v>
      </c>
      <c r="J4551" s="11" t="s">
        <v>99</v>
      </c>
      <c r="K4551" s="11" t="s">
        <v>76</v>
      </c>
      <c r="L4551" s="11" t="s">
        <v>127</v>
      </c>
      <c r="M4551" s="11" t="s">
        <v>101</v>
      </c>
      <c r="N4551" s="11">
        <v>45</v>
      </c>
      <c r="O4551" s="11">
        <v>2019</v>
      </c>
      <c r="P4551" s="11" t="s">
        <v>112</v>
      </c>
      <c r="Q4551" s="11" t="s">
        <v>112</v>
      </c>
      <c r="R4551" s="11" t="s">
        <v>241</v>
      </c>
      <c r="S4551" s="11" t="s">
        <v>104</v>
      </c>
      <c r="T4551" s="11">
        <v>1545.75</v>
      </c>
      <c r="U4551" s="11" t="str">
        <f>IF(ISERROR(VLOOKUP(I4551,'BACK INFO'!F:F,1,0)),IF(ISERROR(VLOOKUP(I4551,'BACK INFO'!H:H,1,0)),K4551,'BACK INFO'!$H$1),'BACK INFO'!$G$1)</f>
        <v>MIE MANNICHE</v>
      </c>
    </row>
    <row r="4552" spans="1:21" s="11" customFormat="1" x14ac:dyDescent="0.35">
      <c r="A4552" s="11" t="s">
        <v>94</v>
      </c>
      <c r="B4552" s="11">
        <v>2019</v>
      </c>
      <c r="C4552" s="11">
        <v>6</v>
      </c>
      <c r="D4552" s="11" t="s">
        <v>95</v>
      </c>
      <c r="E4552" s="11" t="s">
        <v>96</v>
      </c>
      <c r="F4552" s="11" t="s">
        <v>700</v>
      </c>
      <c r="G4552" s="11" t="s">
        <v>241</v>
      </c>
      <c r="H4552" s="11" t="s">
        <v>152</v>
      </c>
      <c r="I4552" s="11" t="s">
        <v>484</v>
      </c>
      <c r="J4552" s="11" t="s">
        <v>99</v>
      </c>
      <c r="K4552" s="11" t="s">
        <v>72</v>
      </c>
      <c r="L4552" s="11" t="s">
        <v>364</v>
      </c>
      <c r="M4552" s="11" t="s">
        <v>101</v>
      </c>
      <c r="N4552" s="11">
        <v>2</v>
      </c>
      <c r="O4552" s="11">
        <v>2019</v>
      </c>
      <c r="P4552" s="11" t="s">
        <v>112</v>
      </c>
      <c r="Q4552" s="11" t="s">
        <v>112</v>
      </c>
      <c r="R4552" s="11" t="s">
        <v>241</v>
      </c>
      <c r="S4552" s="11" t="s">
        <v>104</v>
      </c>
      <c r="T4552" s="11">
        <v>94</v>
      </c>
      <c r="U4552" s="11" t="str">
        <f>IF(ISERROR(VLOOKUP(I4552,'BACK INFO'!F:F,1,0)),IF(ISERROR(VLOOKUP(I4552,'BACK INFO'!H:H,1,0)),K4552,'BACK INFO'!$H$1),'BACK INFO'!$G$1)</f>
        <v>BILL MILLER AND COMPANY</v>
      </c>
    </row>
    <row r="4553" spans="1:21" s="11" customFormat="1" x14ac:dyDescent="0.35">
      <c r="A4553" s="11" t="s">
        <v>94</v>
      </c>
      <c r="B4553" s="11">
        <v>2019</v>
      </c>
      <c r="C4553" s="11">
        <v>6</v>
      </c>
      <c r="D4553" s="11" t="s">
        <v>95</v>
      </c>
      <c r="E4553" s="11" t="s">
        <v>96</v>
      </c>
      <c r="F4553" s="11" t="s">
        <v>700</v>
      </c>
      <c r="G4553" s="11" t="s">
        <v>241</v>
      </c>
      <c r="H4553" s="11" t="s">
        <v>152</v>
      </c>
      <c r="I4553" s="11" t="s">
        <v>174</v>
      </c>
      <c r="J4553" s="11" t="s">
        <v>99</v>
      </c>
      <c r="K4553" s="11" t="s">
        <v>75</v>
      </c>
      <c r="L4553" s="11" t="s">
        <v>131</v>
      </c>
      <c r="M4553" s="11" t="s">
        <v>101</v>
      </c>
      <c r="N4553" s="11">
        <v>5</v>
      </c>
      <c r="O4553" s="11">
        <v>2019</v>
      </c>
      <c r="P4553" s="11" t="s">
        <v>112</v>
      </c>
      <c r="Q4553" s="11" t="s">
        <v>112</v>
      </c>
      <c r="R4553" s="11" t="s">
        <v>241</v>
      </c>
      <c r="S4553" s="11" t="s">
        <v>104</v>
      </c>
      <c r="T4553" s="11">
        <v>228</v>
      </c>
      <c r="U4553" s="11" t="str">
        <f>IF(ISERROR(VLOOKUP(I4553,'BACK INFO'!F:F,1,0)),IF(ISERROR(VLOOKUP(I4553,'BACK INFO'!H:H,1,0)),K4553,'BACK INFO'!$H$1),'BACK INFO'!$G$1)</f>
        <v>LAURA BONG</v>
      </c>
    </row>
    <row r="4554" spans="1:21" s="11" customFormat="1" x14ac:dyDescent="0.35">
      <c r="A4554" s="11" t="s">
        <v>94</v>
      </c>
      <c r="B4554" s="11">
        <v>2019</v>
      </c>
      <c r="C4554" s="11">
        <v>6</v>
      </c>
      <c r="D4554" s="11" t="s">
        <v>95</v>
      </c>
      <c r="E4554" s="11" t="s">
        <v>96</v>
      </c>
      <c r="F4554" s="11" t="s">
        <v>700</v>
      </c>
      <c r="G4554" s="11" t="s">
        <v>241</v>
      </c>
      <c r="H4554" s="11" t="s">
        <v>152</v>
      </c>
      <c r="I4554" s="11" t="s">
        <v>150</v>
      </c>
      <c r="J4554" s="11" t="s">
        <v>99</v>
      </c>
      <c r="K4554" s="11" t="s">
        <v>67</v>
      </c>
      <c r="L4554" s="11" t="s">
        <v>108</v>
      </c>
      <c r="M4554" s="11" t="s">
        <v>101</v>
      </c>
      <c r="N4554" s="11">
        <v>11</v>
      </c>
      <c r="O4554" s="11">
        <v>2019</v>
      </c>
      <c r="P4554" s="11" t="s">
        <v>112</v>
      </c>
      <c r="Q4554" s="11" t="s">
        <v>112</v>
      </c>
      <c r="R4554" s="11" t="s">
        <v>241</v>
      </c>
      <c r="S4554" s="11" t="s">
        <v>104</v>
      </c>
      <c r="T4554" s="11">
        <v>363</v>
      </c>
      <c r="U4554" s="11" t="str">
        <f>IF(ISERROR(VLOOKUP(I4554,'BACK INFO'!F:F,1,0)),IF(ISERROR(VLOOKUP(I4554,'BACK INFO'!H:H,1,0)),K4554,'BACK INFO'!$H$1),'BACK INFO'!$G$1)</f>
        <v>ANITA M. HOPKINS</v>
      </c>
    </row>
    <row r="4555" spans="1:21" s="11" customFormat="1" x14ac:dyDescent="0.35">
      <c r="A4555" s="11" t="s">
        <v>94</v>
      </c>
      <c r="B4555" s="11">
        <v>2019</v>
      </c>
      <c r="C4555" s="11">
        <v>6</v>
      </c>
      <c r="D4555" s="11" t="s">
        <v>95</v>
      </c>
      <c r="E4555" s="11" t="s">
        <v>96</v>
      </c>
      <c r="F4555" s="11" t="s">
        <v>700</v>
      </c>
      <c r="G4555" s="11" t="s">
        <v>259</v>
      </c>
      <c r="H4555" s="11" t="s">
        <v>98</v>
      </c>
      <c r="I4555" s="11" t="s">
        <v>686</v>
      </c>
      <c r="J4555" s="11" t="s">
        <v>99</v>
      </c>
      <c r="K4555" s="11" t="s">
        <v>54</v>
      </c>
      <c r="L4555" s="11" t="s">
        <v>100</v>
      </c>
      <c r="M4555" s="11" t="s">
        <v>101</v>
      </c>
      <c r="N4555" s="11">
        <v>782</v>
      </c>
      <c r="O4555" s="11">
        <v>2019</v>
      </c>
      <c r="P4555" s="11" t="s">
        <v>154</v>
      </c>
      <c r="Q4555" s="11" t="s">
        <v>154</v>
      </c>
      <c r="R4555" s="11" t="s">
        <v>259</v>
      </c>
      <c r="S4555" s="11" t="s">
        <v>104</v>
      </c>
      <c r="T4555" s="11">
        <v>24399.18</v>
      </c>
      <c r="U4555" s="11" t="str">
        <f>IF(ISERROR(VLOOKUP(I4555,'BACK INFO'!F:F,1,0)),IF(ISERROR(VLOOKUP(I4555,'BACK INFO'!H:H,1,0)),K4555,'BACK INFO'!$H$1),'BACK INFO'!$G$1)</f>
        <v>PAIGE ALYSE STRAUGHAN</v>
      </c>
    </row>
    <row r="4556" spans="1:21" s="11" customFormat="1" x14ac:dyDescent="0.35">
      <c r="A4556" s="11" t="s">
        <v>94</v>
      </c>
      <c r="B4556" s="11">
        <v>2019</v>
      </c>
      <c r="C4556" s="11">
        <v>6</v>
      </c>
      <c r="D4556" s="11" t="s">
        <v>95</v>
      </c>
      <c r="E4556" s="11" t="s">
        <v>96</v>
      </c>
      <c r="F4556" s="11" t="s">
        <v>700</v>
      </c>
      <c r="G4556" s="11" t="s">
        <v>259</v>
      </c>
      <c r="H4556" s="11" t="s">
        <v>98</v>
      </c>
      <c r="I4556" s="11" t="s">
        <v>224</v>
      </c>
      <c r="J4556" s="11" t="s">
        <v>99</v>
      </c>
      <c r="K4556" s="11" t="s">
        <v>72</v>
      </c>
      <c r="L4556" s="11" t="s">
        <v>114</v>
      </c>
      <c r="M4556" s="11" t="s">
        <v>101</v>
      </c>
      <c r="N4556" s="11">
        <v>55</v>
      </c>
      <c r="O4556" s="11">
        <v>2019</v>
      </c>
      <c r="P4556" s="11" t="s">
        <v>154</v>
      </c>
      <c r="Q4556" s="11" t="s">
        <v>154</v>
      </c>
      <c r="R4556" s="11" t="s">
        <v>259</v>
      </c>
      <c r="S4556" s="11" t="s">
        <v>104</v>
      </c>
      <c r="T4556" s="11">
        <v>1647</v>
      </c>
      <c r="U4556" s="11" t="str">
        <f>IF(ISERROR(VLOOKUP(I4556,'BACK INFO'!F:F,1,0)),IF(ISERROR(VLOOKUP(I4556,'BACK INFO'!H:H,1,0)),K4556,'BACK INFO'!$H$1),'BACK INFO'!$G$1)</f>
        <v>BILL MILLER AND COMPANY</v>
      </c>
    </row>
    <row r="4557" spans="1:21" s="11" customFormat="1" x14ac:dyDescent="0.35">
      <c r="A4557" s="11" t="s">
        <v>94</v>
      </c>
      <c r="B4557" s="11">
        <v>2019</v>
      </c>
      <c r="C4557" s="11">
        <v>6</v>
      </c>
      <c r="D4557" s="11" t="s">
        <v>95</v>
      </c>
      <c r="E4557" s="11" t="s">
        <v>96</v>
      </c>
      <c r="F4557" s="11" t="s">
        <v>700</v>
      </c>
      <c r="G4557" s="11" t="s">
        <v>259</v>
      </c>
      <c r="H4557" s="11" t="s">
        <v>98</v>
      </c>
      <c r="I4557" s="11" t="s">
        <v>355</v>
      </c>
      <c r="J4557" s="11" t="s">
        <v>120</v>
      </c>
      <c r="K4557" s="11" t="s">
        <v>66</v>
      </c>
      <c r="L4557" s="11" t="s">
        <v>121</v>
      </c>
      <c r="M4557" s="11" t="s">
        <v>122</v>
      </c>
      <c r="N4557" s="11">
        <v>24</v>
      </c>
      <c r="O4557" s="11">
        <v>2019</v>
      </c>
      <c r="P4557" s="11" t="s">
        <v>154</v>
      </c>
      <c r="Q4557" s="11" t="s">
        <v>154</v>
      </c>
      <c r="R4557" s="11" t="s">
        <v>259</v>
      </c>
      <c r="S4557" s="11" t="s">
        <v>104</v>
      </c>
      <c r="T4557" s="11">
        <v>816.29539212694544</v>
      </c>
      <c r="U4557" s="11" t="str">
        <f>IF(ISERROR(VLOOKUP(I4557,'BACK INFO'!F:F,1,0)),IF(ISERROR(VLOOKUP(I4557,'BACK INFO'!H:H,1,0)),K4557,'BACK INFO'!$H$1),'BACK INFO'!$G$1)</f>
        <v>SHOUTOUTAGENCY</v>
      </c>
    </row>
    <row r="4558" spans="1:21" s="11" customFormat="1" x14ac:dyDescent="0.35">
      <c r="A4558" s="11" t="s">
        <v>94</v>
      </c>
      <c r="B4558" s="11">
        <v>2019</v>
      </c>
      <c r="C4558" s="11">
        <v>6</v>
      </c>
      <c r="D4558" s="11" t="s">
        <v>95</v>
      </c>
      <c r="E4558" s="11" t="s">
        <v>96</v>
      </c>
      <c r="F4558" s="11" t="s">
        <v>700</v>
      </c>
      <c r="G4558" s="11" t="s">
        <v>259</v>
      </c>
      <c r="H4558" s="11" t="s">
        <v>98</v>
      </c>
      <c r="I4558" s="11" t="s">
        <v>156</v>
      </c>
      <c r="J4558" s="11" t="s">
        <v>99</v>
      </c>
      <c r="K4558" s="11" t="s">
        <v>70</v>
      </c>
      <c r="L4558" s="11" t="s">
        <v>157</v>
      </c>
      <c r="M4558" s="11" t="s">
        <v>101</v>
      </c>
      <c r="N4558" s="11">
        <v>49</v>
      </c>
      <c r="O4558" s="11">
        <v>2019</v>
      </c>
      <c r="P4558" s="11" t="s">
        <v>154</v>
      </c>
      <c r="Q4558" s="11" t="s">
        <v>154</v>
      </c>
      <c r="R4558" s="11" t="s">
        <v>259</v>
      </c>
      <c r="S4558" s="11" t="s">
        <v>104</v>
      </c>
      <c r="T4558" s="11">
        <v>1487</v>
      </c>
      <c r="U4558" s="11" t="str">
        <f>IF(ISERROR(VLOOKUP(I4558,'BACK INFO'!F:F,1,0)),IF(ISERROR(VLOOKUP(I4558,'BACK INFO'!H:H,1,0)),K4558,'BACK INFO'!$H$1),'BACK INFO'!$G$1)</f>
        <v>JUDITH ANN DEAL</v>
      </c>
    </row>
    <row r="4559" spans="1:21" s="11" customFormat="1" x14ac:dyDescent="0.35">
      <c r="A4559" s="11" t="s">
        <v>94</v>
      </c>
      <c r="B4559" s="11">
        <v>2019</v>
      </c>
      <c r="C4559" s="11">
        <v>6</v>
      </c>
      <c r="D4559" s="11" t="s">
        <v>95</v>
      </c>
      <c r="E4559" s="11" t="s">
        <v>96</v>
      </c>
      <c r="F4559" s="11" t="s">
        <v>700</v>
      </c>
      <c r="G4559" s="11" t="s">
        <v>259</v>
      </c>
      <c r="H4559" s="11" t="s">
        <v>98</v>
      </c>
      <c r="I4559" s="11" t="s">
        <v>65</v>
      </c>
      <c r="J4559" s="11" t="s">
        <v>99</v>
      </c>
      <c r="K4559" s="11" t="s">
        <v>54</v>
      </c>
      <c r="L4559" s="11" t="s">
        <v>127</v>
      </c>
      <c r="M4559" s="11" t="s">
        <v>101</v>
      </c>
      <c r="N4559" s="11">
        <v>97</v>
      </c>
      <c r="O4559" s="11">
        <v>2019</v>
      </c>
      <c r="P4559" s="11" t="s">
        <v>154</v>
      </c>
      <c r="Q4559" s="11" t="s">
        <v>154</v>
      </c>
      <c r="R4559" s="11" t="s">
        <v>259</v>
      </c>
      <c r="S4559" s="11" t="s">
        <v>104</v>
      </c>
      <c r="T4559" s="11">
        <v>2835</v>
      </c>
      <c r="U4559" s="11" t="str">
        <f>IF(ISERROR(VLOOKUP(I4559,'BACK INFO'!F:F,1,0)),IF(ISERROR(VLOOKUP(I4559,'BACK INFO'!H:H,1,0)),K4559,'BACK INFO'!$H$1),'BACK INFO'!$G$1)</f>
        <v>PAIGE ALYSE STRAUGHAN</v>
      </c>
    </row>
    <row r="4560" spans="1:21" s="11" customFormat="1" x14ac:dyDescent="0.35">
      <c r="A4560" s="11" t="s">
        <v>94</v>
      </c>
      <c r="B4560" s="11">
        <v>2019</v>
      </c>
      <c r="C4560" s="11">
        <v>6</v>
      </c>
      <c r="D4560" s="11" t="s">
        <v>95</v>
      </c>
      <c r="E4560" s="11" t="s">
        <v>96</v>
      </c>
      <c r="F4560" s="11" t="s">
        <v>700</v>
      </c>
      <c r="G4560" s="11" t="s">
        <v>259</v>
      </c>
      <c r="H4560" s="11" t="s">
        <v>98</v>
      </c>
      <c r="I4560" s="11" t="s">
        <v>189</v>
      </c>
      <c r="J4560" s="11" t="s">
        <v>99</v>
      </c>
      <c r="K4560" s="11" t="s">
        <v>73</v>
      </c>
      <c r="L4560" s="11" t="s">
        <v>127</v>
      </c>
      <c r="M4560" s="11" t="s">
        <v>101</v>
      </c>
      <c r="N4560" s="11">
        <v>100</v>
      </c>
      <c r="O4560" s="11">
        <v>2019</v>
      </c>
      <c r="P4560" s="11" t="s">
        <v>154</v>
      </c>
      <c r="Q4560" s="11" t="s">
        <v>154</v>
      </c>
      <c r="R4560" s="11" t="s">
        <v>259</v>
      </c>
      <c r="S4560" s="11" t="s">
        <v>104</v>
      </c>
      <c r="T4560" s="11">
        <v>2816</v>
      </c>
      <c r="U4560" s="11" t="str">
        <f>IF(ISERROR(VLOOKUP(I4560,'BACK INFO'!F:F,1,0)),IF(ISERROR(VLOOKUP(I4560,'BACK INFO'!H:H,1,0)),K4560,'BACK INFO'!$H$1),'BACK INFO'!$G$1)</f>
        <v>PHYLLIS POSNER</v>
      </c>
    </row>
    <row r="4561" spans="1:21" s="11" customFormat="1" x14ac:dyDescent="0.35">
      <c r="A4561" s="11" t="s">
        <v>94</v>
      </c>
      <c r="B4561" s="11">
        <v>2019</v>
      </c>
      <c r="C4561" s="11">
        <v>6</v>
      </c>
      <c r="D4561" s="11" t="s">
        <v>95</v>
      </c>
      <c r="E4561" s="11" t="s">
        <v>96</v>
      </c>
      <c r="F4561" s="11" t="s">
        <v>700</v>
      </c>
      <c r="G4561" s="11" t="s">
        <v>259</v>
      </c>
      <c r="H4561" s="11" t="s">
        <v>98</v>
      </c>
      <c r="I4561" s="11" t="s">
        <v>244</v>
      </c>
      <c r="J4561" s="11" t="s">
        <v>99</v>
      </c>
      <c r="K4561" s="11" t="s">
        <v>245</v>
      </c>
      <c r="L4561" s="11" t="s">
        <v>246</v>
      </c>
      <c r="M4561" s="11" t="s">
        <v>246</v>
      </c>
      <c r="N4561" s="11">
        <v>2</v>
      </c>
      <c r="O4561" s="11">
        <v>2019</v>
      </c>
      <c r="P4561" s="11" t="s">
        <v>154</v>
      </c>
      <c r="Q4561" s="11" t="s">
        <v>154</v>
      </c>
      <c r="R4561" s="11" t="s">
        <v>259</v>
      </c>
      <c r="S4561" s="11" t="s">
        <v>104</v>
      </c>
      <c r="T4561" s="11">
        <v>60</v>
      </c>
      <c r="U4561" s="11" t="str">
        <f>IF(ISERROR(VLOOKUP(I4561,'BACK INFO'!F:F,1,0)),IF(ISERROR(VLOOKUP(I4561,'BACK INFO'!H:H,1,0)),K4561,'BACK INFO'!$H$1),'BACK INFO'!$G$1)</f>
        <v>JULIUS ORTIZ MALDONADO</v>
      </c>
    </row>
    <row r="4562" spans="1:21" s="11" customFormat="1" x14ac:dyDescent="0.35">
      <c r="A4562" s="11" t="s">
        <v>94</v>
      </c>
      <c r="B4562" s="11">
        <v>2019</v>
      </c>
      <c r="C4562" s="11">
        <v>6</v>
      </c>
      <c r="D4562" s="11" t="s">
        <v>95</v>
      </c>
      <c r="E4562" s="11" t="s">
        <v>96</v>
      </c>
      <c r="F4562" s="11" t="s">
        <v>700</v>
      </c>
      <c r="G4562" s="11" t="s">
        <v>259</v>
      </c>
      <c r="H4562" s="11" t="s">
        <v>98</v>
      </c>
      <c r="I4562" s="11" t="s">
        <v>347</v>
      </c>
      <c r="J4562" s="11" t="s">
        <v>99</v>
      </c>
      <c r="K4562" s="11" t="s">
        <v>348</v>
      </c>
      <c r="L4562" s="11" t="s">
        <v>133</v>
      </c>
      <c r="M4562" s="11" t="s">
        <v>101</v>
      </c>
      <c r="N4562" s="11">
        <v>140</v>
      </c>
      <c r="O4562" s="11">
        <v>2019</v>
      </c>
      <c r="P4562" s="11" t="s">
        <v>154</v>
      </c>
      <c r="Q4562" s="11" t="s">
        <v>154</v>
      </c>
      <c r="R4562" s="11" t="s">
        <v>259</v>
      </c>
      <c r="S4562" s="11" t="s">
        <v>104</v>
      </c>
      <c r="T4562" s="11">
        <v>2184</v>
      </c>
      <c r="U4562" s="11" t="str">
        <f>IF(ISERROR(VLOOKUP(I4562,'BACK INFO'!F:F,1,0)),IF(ISERROR(VLOOKUP(I4562,'BACK INFO'!H:H,1,0)),K4562,'BACK INFO'!$H$1),'BACK INFO'!$G$1)</f>
        <v>KELLY MICHELLE ELLINGSON</v>
      </c>
    </row>
    <row r="4563" spans="1:21" s="11" customFormat="1" x14ac:dyDescent="0.35">
      <c r="A4563" s="11" t="s">
        <v>94</v>
      </c>
      <c r="B4563" s="11">
        <v>2019</v>
      </c>
      <c r="C4563" s="11">
        <v>6</v>
      </c>
      <c r="D4563" s="11" t="s">
        <v>95</v>
      </c>
      <c r="E4563" s="11" t="s">
        <v>96</v>
      </c>
      <c r="F4563" s="11" t="s">
        <v>700</v>
      </c>
      <c r="G4563" s="11" t="s">
        <v>259</v>
      </c>
      <c r="H4563" s="11" t="s">
        <v>98</v>
      </c>
      <c r="I4563" s="11" t="s">
        <v>115</v>
      </c>
      <c r="J4563" s="11" t="s">
        <v>99</v>
      </c>
      <c r="K4563" s="11" t="s">
        <v>67</v>
      </c>
      <c r="L4563" s="11" t="s">
        <v>116</v>
      </c>
      <c r="M4563" s="11" t="s">
        <v>101</v>
      </c>
      <c r="N4563" s="11">
        <v>56</v>
      </c>
      <c r="O4563" s="11">
        <v>2019</v>
      </c>
      <c r="P4563" s="11" t="s">
        <v>154</v>
      </c>
      <c r="Q4563" s="11" t="s">
        <v>154</v>
      </c>
      <c r="R4563" s="11" t="s">
        <v>259</v>
      </c>
      <c r="S4563" s="11" t="s">
        <v>104</v>
      </c>
      <c r="T4563" s="11">
        <v>1624</v>
      </c>
      <c r="U4563" s="11" t="str">
        <f>IF(ISERROR(VLOOKUP(I4563,'BACK INFO'!F:F,1,0)),IF(ISERROR(VLOOKUP(I4563,'BACK INFO'!H:H,1,0)),K4563,'BACK INFO'!$H$1),'BACK INFO'!$G$1)</f>
        <v>ANITA M. HOPKINS</v>
      </c>
    </row>
    <row r="4564" spans="1:21" s="11" customFormat="1" x14ac:dyDescent="0.35">
      <c r="A4564" s="11" t="s">
        <v>94</v>
      </c>
      <c r="B4564" s="11">
        <v>2019</v>
      </c>
      <c r="C4564" s="11">
        <v>6</v>
      </c>
      <c r="D4564" s="11" t="s">
        <v>95</v>
      </c>
      <c r="E4564" s="11" t="s">
        <v>96</v>
      </c>
      <c r="F4564" s="11" t="s">
        <v>700</v>
      </c>
      <c r="G4564" s="11" t="s">
        <v>259</v>
      </c>
      <c r="H4564" s="11" t="s">
        <v>98</v>
      </c>
      <c r="I4564" s="11" t="s">
        <v>123</v>
      </c>
      <c r="J4564" s="11" t="s">
        <v>99</v>
      </c>
      <c r="K4564" s="11" t="s">
        <v>68</v>
      </c>
      <c r="L4564" s="11" t="s">
        <v>129</v>
      </c>
      <c r="M4564" s="11" t="s">
        <v>122</v>
      </c>
      <c r="N4564" s="11">
        <v>39</v>
      </c>
      <c r="O4564" s="11">
        <v>2019</v>
      </c>
      <c r="P4564" s="11" t="s">
        <v>154</v>
      </c>
      <c r="Q4564" s="11" t="s">
        <v>154</v>
      </c>
      <c r="R4564" s="11" t="s">
        <v>259</v>
      </c>
      <c r="S4564" s="11" t="s">
        <v>104</v>
      </c>
      <c r="T4564" s="11">
        <v>1198</v>
      </c>
      <c r="U4564" s="11" t="str">
        <f>IF(ISERROR(VLOOKUP(I4564,'BACK INFO'!F:F,1,0)),IF(ISERROR(VLOOKUP(I4564,'BACK INFO'!H:H,1,0)),K4564,'BACK INFO'!$H$1),'BACK INFO'!$G$1)</f>
        <v>STEPHANIE VITALI</v>
      </c>
    </row>
    <row r="4565" spans="1:21" s="11" customFormat="1" x14ac:dyDescent="0.35">
      <c r="A4565" s="11" t="s">
        <v>94</v>
      </c>
      <c r="B4565" s="11">
        <v>2019</v>
      </c>
      <c r="C4565" s="11">
        <v>6</v>
      </c>
      <c r="D4565" s="11" t="s">
        <v>95</v>
      </c>
      <c r="E4565" s="11" t="s">
        <v>96</v>
      </c>
      <c r="F4565" s="11" t="s">
        <v>700</v>
      </c>
      <c r="G4565" s="11" t="s">
        <v>259</v>
      </c>
      <c r="H4565" s="11" t="s">
        <v>98</v>
      </c>
      <c r="I4565" s="11" t="s">
        <v>451</v>
      </c>
      <c r="J4565" s="11" t="s">
        <v>99</v>
      </c>
      <c r="K4565" s="11" t="s">
        <v>72</v>
      </c>
      <c r="L4565" s="11" t="s">
        <v>452</v>
      </c>
      <c r="M4565" s="11" t="s">
        <v>101</v>
      </c>
      <c r="N4565" s="11">
        <v>376</v>
      </c>
      <c r="O4565" s="11">
        <v>2019</v>
      </c>
      <c r="P4565" s="11" t="s">
        <v>154</v>
      </c>
      <c r="Q4565" s="11" t="s">
        <v>154</v>
      </c>
      <c r="R4565" s="11" t="s">
        <v>259</v>
      </c>
      <c r="S4565" s="11" t="s">
        <v>104</v>
      </c>
      <c r="T4565" s="11">
        <v>11378</v>
      </c>
      <c r="U4565" s="11" t="str">
        <f>IF(ISERROR(VLOOKUP(I4565,'BACK INFO'!F:F,1,0)),IF(ISERROR(VLOOKUP(I4565,'BACK INFO'!H:H,1,0)),K4565,'BACK INFO'!$H$1),'BACK INFO'!$G$1)</f>
        <v>BILL MILLER AND COMPANY</v>
      </c>
    </row>
    <row r="4566" spans="1:21" s="11" customFormat="1" x14ac:dyDescent="0.35">
      <c r="A4566" s="11" t="s">
        <v>94</v>
      </c>
      <c r="B4566" s="11">
        <v>2019</v>
      </c>
      <c r="C4566" s="11">
        <v>6</v>
      </c>
      <c r="D4566" s="11" t="s">
        <v>95</v>
      </c>
      <c r="E4566" s="11" t="s">
        <v>96</v>
      </c>
      <c r="F4566" s="11" t="s">
        <v>700</v>
      </c>
      <c r="G4566" s="11" t="s">
        <v>259</v>
      </c>
      <c r="H4566" s="11" t="s">
        <v>98</v>
      </c>
      <c r="I4566" s="11" t="s">
        <v>456</v>
      </c>
      <c r="J4566" s="11" t="s">
        <v>99</v>
      </c>
      <c r="K4566" s="11" t="s">
        <v>67</v>
      </c>
      <c r="L4566" s="11" t="s">
        <v>173</v>
      </c>
      <c r="M4566" s="11" t="s">
        <v>101</v>
      </c>
      <c r="N4566" s="11">
        <v>12</v>
      </c>
      <c r="O4566" s="11">
        <v>2019</v>
      </c>
      <c r="P4566" s="11" t="s">
        <v>154</v>
      </c>
      <c r="Q4566" s="11" t="s">
        <v>154</v>
      </c>
      <c r="R4566" s="11" t="s">
        <v>259</v>
      </c>
      <c r="S4566" s="11" t="s">
        <v>104</v>
      </c>
      <c r="T4566" s="11">
        <v>348</v>
      </c>
      <c r="U4566" s="11" t="str">
        <f>IF(ISERROR(VLOOKUP(I4566,'BACK INFO'!F:F,1,0)),IF(ISERROR(VLOOKUP(I4566,'BACK INFO'!H:H,1,0)),K4566,'BACK INFO'!$H$1),'BACK INFO'!$G$1)</f>
        <v>ANITA M. HOPKINS</v>
      </c>
    </row>
    <row r="4567" spans="1:21" s="11" customFormat="1" x14ac:dyDescent="0.35">
      <c r="A4567" s="11" t="s">
        <v>94</v>
      </c>
      <c r="B4567" s="11">
        <v>2019</v>
      </c>
      <c r="C4567" s="11">
        <v>6</v>
      </c>
      <c r="D4567" s="11" t="s">
        <v>95</v>
      </c>
      <c r="E4567" s="11" t="s">
        <v>96</v>
      </c>
      <c r="F4567" s="11" t="s">
        <v>700</v>
      </c>
      <c r="G4567" s="11" t="s">
        <v>259</v>
      </c>
      <c r="H4567" s="11" t="s">
        <v>98</v>
      </c>
      <c r="I4567" s="11" t="s">
        <v>60</v>
      </c>
      <c r="J4567" s="11" t="s">
        <v>99</v>
      </c>
      <c r="K4567" s="11" t="s">
        <v>54</v>
      </c>
      <c r="L4567" s="11" t="s">
        <v>100</v>
      </c>
      <c r="M4567" s="11" t="s">
        <v>101</v>
      </c>
      <c r="N4567" s="11">
        <v>727</v>
      </c>
      <c r="O4567" s="11">
        <v>2019</v>
      </c>
      <c r="P4567" s="11" t="s">
        <v>154</v>
      </c>
      <c r="Q4567" s="11" t="s">
        <v>154</v>
      </c>
      <c r="R4567" s="11" t="s">
        <v>259</v>
      </c>
      <c r="S4567" s="11" t="s">
        <v>104</v>
      </c>
      <c r="T4567" s="11">
        <v>17149.500000000029</v>
      </c>
      <c r="U4567" s="11" t="str">
        <f>IF(ISERROR(VLOOKUP(I4567,'BACK INFO'!F:F,1,0)),IF(ISERROR(VLOOKUP(I4567,'BACK INFO'!H:H,1,0)),K4567,'BACK INFO'!$H$1),'BACK INFO'!$G$1)</f>
        <v>PAIGE ALYSE STRAUGHAN</v>
      </c>
    </row>
    <row r="4568" spans="1:21" s="11" customFormat="1" x14ac:dyDescent="0.35">
      <c r="A4568" s="11" t="s">
        <v>94</v>
      </c>
      <c r="B4568" s="11">
        <v>2019</v>
      </c>
      <c r="C4568" s="11">
        <v>6</v>
      </c>
      <c r="D4568" s="11" t="s">
        <v>95</v>
      </c>
      <c r="E4568" s="11" t="s">
        <v>96</v>
      </c>
      <c r="F4568" s="11" t="s">
        <v>700</v>
      </c>
      <c r="G4568" s="11" t="s">
        <v>259</v>
      </c>
      <c r="H4568" s="11" t="s">
        <v>98</v>
      </c>
      <c r="I4568" s="11" t="s">
        <v>126</v>
      </c>
      <c r="J4568" s="11" t="s">
        <v>99</v>
      </c>
      <c r="K4568" s="11" t="s">
        <v>73</v>
      </c>
      <c r="L4568" s="11" t="s">
        <v>127</v>
      </c>
      <c r="M4568" s="11" t="s">
        <v>101</v>
      </c>
      <c r="N4568" s="11">
        <v>55</v>
      </c>
      <c r="O4568" s="11">
        <v>2019</v>
      </c>
      <c r="P4568" s="11" t="s">
        <v>154</v>
      </c>
      <c r="Q4568" s="11" t="s">
        <v>154</v>
      </c>
      <c r="R4568" s="11" t="s">
        <v>259</v>
      </c>
      <c r="S4568" s="11" t="s">
        <v>104</v>
      </c>
      <c r="T4568" s="11">
        <v>1987</v>
      </c>
      <c r="U4568" s="11" t="str">
        <f>IF(ISERROR(VLOOKUP(I4568,'BACK INFO'!F:F,1,0)),IF(ISERROR(VLOOKUP(I4568,'BACK INFO'!H:H,1,0)),K4568,'BACK INFO'!$H$1),'BACK INFO'!$G$1)</f>
        <v>PHYLLIS POSNER</v>
      </c>
    </row>
    <row r="4569" spans="1:21" s="11" customFormat="1" x14ac:dyDescent="0.35">
      <c r="A4569" s="11" t="s">
        <v>94</v>
      </c>
      <c r="B4569" s="11">
        <v>2019</v>
      </c>
      <c r="C4569" s="11">
        <v>6</v>
      </c>
      <c r="D4569" s="11" t="s">
        <v>95</v>
      </c>
      <c r="E4569" s="11" t="s">
        <v>96</v>
      </c>
      <c r="F4569" s="11" t="s">
        <v>700</v>
      </c>
      <c r="G4569" s="11" t="s">
        <v>259</v>
      </c>
      <c r="H4569" s="11" t="s">
        <v>98</v>
      </c>
      <c r="I4569" s="11" t="s">
        <v>249</v>
      </c>
      <c r="J4569" s="11" t="s">
        <v>99</v>
      </c>
      <c r="K4569" s="11" t="s">
        <v>72</v>
      </c>
      <c r="L4569" s="11" t="s">
        <v>114</v>
      </c>
      <c r="M4569" s="11" t="s">
        <v>101</v>
      </c>
      <c r="N4569" s="11">
        <v>412</v>
      </c>
      <c r="O4569" s="11">
        <v>2019</v>
      </c>
      <c r="P4569" s="11" t="s">
        <v>154</v>
      </c>
      <c r="Q4569" s="11" t="s">
        <v>154</v>
      </c>
      <c r="R4569" s="11" t="s">
        <v>259</v>
      </c>
      <c r="S4569" s="11" t="s">
        <v>104</v>
      </c>
      <c r="T4569" s="11">
        <v>10193.4</v>
      </c>
      <c r="U4569" s="11" t="str">
        <f>IF(ISERROR(VLOOKUP(I4569,'BACK INFO'!F:F,1,0)),IF(ISERROR(VLOOKUP(I4569,'BACK INFO'!H:H,1,0)),K4569,'BACK INFO'!$H$1),'BACK INFO'!$G$1)</f>
        <v>BILL MILLER AND COMPANY</v>
      </c>
    </row>
    <row r="4570" spans="1:21" s="11" customFormat="1" x14ac:dyDescent="0.35">
      <c r="A4570" s="11" t="s">
        <v>94</v>
      </c>
      <c r="B4570" s="11">
        <v>2019</v>
      </c>
      <c r="C4570" s="11">
        <v>6</v>
      </c>
      <c r="D4570" s="11" t="s">
        <v>95</v>
      </c>
      <c r="E4570" s="11" t="s">
        <v>96</v>
      </c>
      <c r="F4570" s="11" t="s">
        <v>700</v>
      </c>
      <c r="G4570" s="11" t="s">
        <v>259</v>
      </c>
      <c r="H4570" s="11" t="s">
        <v>98</v>
      </c>
      <c r="I4570" s="11" t="s">
        <v>289</v>
      </c>
      <c r="J4570" s="11" t="s">
        <v>99</v>
      </c>
      <c r="K4570" s="11" t="s">
        <v>70</v>
      </c>
      <c r="L4570" s="11" t="s">
        <v>157</v>
      </c>
      <c r="M4570" s="11" t="s">
        <v>101</v>
      </c>
      <c r="N4570" s="11">
        <v>10</v>
      </c>
      <c r="O4570" s="11">
        <v>2019</v>
      </c>
      <c r="P4570" s="11" t="s">
        <v>154</v>
      </c>
      <c r="Q4570" s="11" t="s">
        <v>154</v>
      </c>
      <c r="R4570" s="11" t="s">
        <v>259</v>
      </c>
      <c r="S4570" s="11" t="s">
        <v>104</v>
      </c>
      <c r="T4570" s="11">
        <v>300</v>
      </c>
      <c r="U4570" s="11" t="str">
        <f>IF(ISERROR(VLOOKUP(I4570,'BACK INFO'!F:F,1,0)),IF(ISERROR(VLOOKUP(I4570,'BACK INFO'!H:H,1,0)),K4570,'BACK INFO'!$H$1),'BACK INFO'!$G$1)</f>
        <v>JUDITH ANN DEAL</v>
      </c>
    </row>
    <row r="4571" spans="1:21" s="11" customFormat="1" x14ac:dyDescent="0.35">
      <c r="A4571" s="11" t="s">
        <v>94</v>
      </c>
      <c r="B4571" s="11">
        <v>2019</v>
      </c>
      <c r="C4571" s="11">
        <v>6</v>
      </c>
      <c r="D4571" s="11" t="s">
        <v>95</v>
      </c>
      <c r="E4571" s="11" t="s">
        <v>96</v>
      </c>
      <c r="F4571" s="11" t="s">
        <v>700</v>
      </c>
      <c r="G4571" s="11" t="s">
        <v>259</v>
      </c>
      <c r="H4571" s="11" t="s">
        <v>98</v>
      </c>
      <c r="I4571" s="11" t="s">
        <v>128</v>
      </c>
      <c r="J4571" s="11" t="s">
        <v>120</v>
      </c>
      <c r="K4571" s="11" t="s">
        <v>68</v>
      </c>
      <c r="L4571" s="11" t="s">
        <v>129</v>
      </c>
      <c r="M4571" s="11" t="s">
        <v>122</v>
      </c>
      <c r="N4571" s="11">
        <v>20</v>
      </c>
      <c r="O4571" s="11">
        <v>2019</v>
      </c>
      <c r="P4571" s="11" t="s">
        <v>154</v>
      </c>
      <c r="Q4571" s="11" t="s">
        <v>154</v>
      </c>
      <c r="R4571" s="11" t="s">
        <v>259</v>
      </c>
      <c r="S4571" s="11" t="s">
        <v>104</v>
      </c>
      <c r="T4571" s="11">
        <v>586.66463228562702</v>
      </c>
      <c r="U4571" s="11" t="str">
        <f>IF(ISERROR(VLOOKUP(I4571,'BACK INFO'!F:F,1,0)),IF(ISERROR(VLOOKUP(I4571,'BACK INFO'!H:H,1,0)),K4571,'BACK INFO'!$H$1),'BACK INFO'!$G$1)</f>
        <v>STEPHANIE VITALI</v>
      </c>
    </row>
    <row r="4572" spans="1:21" s="11" customFormat="1" x14ac:dyDescent="0.35">
      <c r="A4572" s="11" t="s">
        <v>94</v>
      </c>
      <c r="B4572" s="11">
        <v>2019</v>
      </c>
      <c r="C4572" s="11">
        <v>6</v>
      </c>
      <c r="D4572" s="11" t="s">
        <v>95</v>
      </c>
      <c r="E4572" s="11" t="s">
        <v>96</v>
      </c>
      <c r="F4572" s="11" t="s">
        <v>700</v>
      </c>
      <c r="G4572" s="11" t="s">
        <v>259</v>
      </c>
      <c r="H4572" s="11" t="s">
        <v>98</v>
      </c>
      <c r="I4572" s="11" t="s">
        <v>495</v>
      </c>
      <c r="J4572" s="11" t="s">
        <v>99</v>
      </c>
      <c r="K4572" s="11" t="s">
        <v>74</v>
      </c>
      <c r="L4572" s="11" t="s">
        <v>199</v>
      </c>
      <c r="M4572" s="11" t="s">
        <v>101</v>
      </c>
      <c r="N4572" s="11">
        <v>30</v>
      </c>
      <c r="O4572" s="11">
        <v>2019</v>
      </c>
      <c r="P4572" s="11" t="s">
        <v>154</v>
      </c>
      <c r="Q4572" s="11" t="s">
        <v>154</v>
      </c>
      <c r="R4572" s="11" t="s">
        <v>259</v>
      </c>
      <c r="S4572" s="11" t="s">
        <v>104</v>
      </c>
      <c r="T4572" s="11">
        <v>864</v>
      </c>
      <c r="U4572" s="11" t="str">
        <f>IF(ISERROR(VLOOKUP(I4572,'BACK INFO'!F:F,1,0)),IF(ISERROR(VLOOKUP(I4572,'BACK INFO'!H:H,1,0)),K4572,'BACK INFO'!$H$1),'BACK INFO'!$G$1)</f>
        <v>DENISE ARNETT</v>
      </c>
    </row>
    <row r="4573" spans="1:21" s="11" customFormat="1" x14ac:dyDescent="0.35">
      <c r="A4573" s="11" t="s">
        <v>94</v>
      </c>
      <c r="B4573" s="11">
        <v>2019</v>
      </c>
      <c r="C4573" s="11">
        <v>6</v>
      </c>
      <c r="D4573" s="11" t="s">
        <v>95</v>
      </c>
      <c r="E4573" s="11" t="s">
        <v>96</v>
      </c>
      <c r="F4573" s="11" t="s">
        <v>700</v>
      </c>
      <c r="G4573" s="11" t="s">
        <v>259</v>
      </c>
      <c r="H4573" s="11" t="s">
        <v>98</v>
      </c>
      <c r="I4573" s="11" t="s">
        <v>363</v>
      </c>
      <c r="J4573" s="11" t="s">
        <v>99</v>
      </c>
      <c r="K4573" s="11" t="s">
        <v>72</v>
      </c>
      <c r="L4573" s="11" t="s">
        <v>364</v>
      </c>
      <c r="M4573" s="11" t="s">
        <v>101</v>
      </c>
      <c r="N4573" s="11">
        <v>11</v>
      </c>
      <c r="O4573" s="11">
        <v>2019</v>
      </c>
      <c r="P4573" s="11" t="s">
        <v>154</v>
      </c>
      <c r="Q4573" s="11" t="s">
        <v>154</v>
      </c>
      <c r="R4573" s="11" t="s">
        <v>259</v>
      </c>
      <c r="S4573" s="11" t="s">
        <v>104</v>
      </c>
      <c r="T4573" s="11">
        <v>310</v>
      </c>
      <c r="U4573" s="11" t="str">
        <f>IF(ISERROR(VLOOKUP(I4573,'BACK INFO'!F:F,1,0)),IF(ISERROR(VLOOKUP(I4573,'BACK INFO'!H:H,1,0)),K4573,'BACK INFO'!$H$1),'BACK INFO'!$G$1)</f>
        <v>BILL MILLER AND COMPANY</v>
      </c>
    </row>
    <row r="4574" spans="1:21" s="11" customFormat="1" x14ac:dyDescent="0.35">
      <c r="A4574" s="11" t="s">
        <v>94</v>
      </c>
      <c r="B4574" s="11">
        <v>2019</v>
      </c>
      <c r="C4574" s="11">
        <v>6</v>
      </c>
      <c r="D4574" s="11" t="s">
        <v>95</v>
      </c>
      <c r="E4574" s="11" t="s">
        <v>96</v>
      </c>
      <c r="F4574" s="11" t="s">
        <v>700</v>
      </c>
      <c r="G4574" s="11" t="s">
        <v>259</v>
      </c>
      <c r="H4574" s="11" t="s">
        <v>98</v>
      </c>
      <c r="I4574" s="11" t="s">
        <v>365</v>
      </c>
      <c r="J4574" s="11" t="s">
        <v>99</v>
      </c>
      <c r="K4574" s="11" t="s">
        <v>67</v>
      </c>
      <c r="L4574" s="11" t="s">
        <v>135</v>
      </c>
      <c r="M4574" s="11" t="s">
        <v>101</v>
      </c>
      <c r="N4574" s="11">
        <v>138</v>
      </c>
      <c r="O4574" s="11">
        <v>2019</v>
      </c>
      <c r="P4574" s="11" t="s">
        <v>154</v>
      </c>
      <c r="Q4574" s="11" t="s">
        <v>154</v>
      </c>
      <c r="R4574" s="11" t="s">
        <v>259</v>
      </c>
      <c r="S4574" s="11" t="s">
        <v>104</v>
      </c>
      <c r="T4574" s="11">
        <v>3510.9</v>
      </c>
      <c r="U4574" s="11" t="str">
        <f>IF(ISERROR(VLOOKUP(I4574,'BACK INFO'!F:F,1,0)),IF(ISERROR(VLOOKUP(I4574,'BACK INFO'!H:H,1,0)),K4574,'BACK INFO'!$H$1),'BACK INFO'!$G$1)</f>
        <v>ANITA M. HOPKINS</v>
      </c>
    </row>
    <row r="4575" spans="1:21" s="11" customFormat="1" x14ac:dyDescent="0.35">
      <c r="A4575" s="11" t="s">
        <v>94</v>
      </c>
      <c r="B4575" s="11">
        <v>2019</v>
      </c>
      <c r="C4575" s="11">
        <v>6</v>
      </c>
      <c r="D4575" s="11" t="s">
        <v>95</v>
      </c>
      <c r="E4575" s="11" t="s">
        <v>96</v>
      </c>
      <c r="F4575" s="11" t="s">
        <v>700</v>
      </c>
      <c r="G4575" s="11" t="s">
        <v>259</v>
      </c>
      <c r="H4575" s="11" t="s">
        <v>98</v>
      </c>
      <c r="I4575" s="11" t="s">
        <v>545</v>
      </c>
      <c r="J4575" s="11" t="s">
        <v>99</v>
      </c>
      <c r="K4575" s="11" t="s">
        <v>73</v>
      </c>
      <c r="L4575" s="11" t="s">
        <v>127</v>
      </c>
      <c r="M4575" s="11" t="s">
        <v>101</v>
      </c>
      <c r="N4575" s="11">
        <v>109</v>
      </c>
      <c r="O4575" s="11">
        <v>2019</v>
      </c>
      <c r="P4575" s="11" t="s">
        <v>154</v>
      </c>
      <c r="Q4575" s="11" t="s">
        <v>154</v>
      </c>
      <c r="R4575" s="11" t="s">
        <v>259</v>
      </c>
      <c r="S4575" s="11" t="s">
        <v>104</v>
      </c>
      <c r="T4575" s="11">
        <v>3542</v>
      </c>
      <c r="U4575" s="11" t="str">
        <f>IF(ISERROR(VLOOKUP(I4575,'BACK INFO'!F:F,1,0)),IF(ISERROR(VLOOKUP(I4575,'BACK INFO'!H:H,1,0)),K4575,'BACK INFO'!$H$1),'BACK INFO'!$G$1)</f>
        <v>PHYLLIS POSNER</v>
      </c>
    </row>
    <row r="4576" spans="1:21" s="11" customFormat="1" x14ac:dyDescent="0.35">
      <c r="A4576" s="11" t="s">
        <v>94</v>
      </c>
      <c r="B4576" s="11">
        <v>2019</v>
      </c>
      <c r="C4576" s="11">
        <v>6</v>
      </c>
      <c r="D4576" s="11" t="s">
        <v>95</v>
      </c>
      <c r="E4576" s="11" t="s">
        <v>96</v>
      </c>
      <c r="F4576" s="11" t="s">
        <v>700</v>
      </c>
      <c r="G4576" s="11" t="s">
        <v>259</v>
      </c>
      <c r="H4576" s="11" t="s">
        <v>98</v>
      </c>
      <c r="I4576" s="11" t="s">
        <v>148</v>
      </c>
      <c r="J4576" s="11" t="s">
        <v>99</v>
      </c>
      <c r="K4576" s="11" t="s">
        <v>71</v>
      </c>
      <c r="L4576" s="11" t="s">
        <v>149</v>
      </c>
      <c r="M4576" s="11" t="s">
        <v>101</v>
      </c>
      <c r="N4576" s="11">
        <v>80</v>
      </c>
      <c r="O4576" s="11">
        <v>2019</v>
      </c>
      <c r="P4576" s="11" t="s">
        <v>154</v>
      </c>
      <c r="Q4576" s="11" t="s">
        <v>154</v>
      </c>
      <c r="R4576" s="11" t="s">
        <v>259</v>
      </c>
      <c r="S4576" s="11" t="s">
        <v>104</v>
      </c>
      <c r="T4576" s="11">
        <v>2495</v>
      </c>
      <c r="U4576" s="11" t="str">
        <f>IF(ISERROR(VLOOKUP(I4576,'BACK INFO'!F:F,1,0)),IF(ISERROR(VLOOKUP(I4576,'BACK INFO'!H:H,1,0)),K4576,'BACK INFO'!$H$1),'BACK INFO'!$G$1)</f>
        <v>HOLLY SALES INC.</v>
      </c>
    </row>
    <row r="4577" spans="1:21" s="11" customFormat="1" x14ac:dyDescent="0.35">
      <c r="A4577" s="11" t="s">
        <v>94</v>
      </c>
      <c r="B4577" s="11">
        <v>2019</v>
      </c>
      <c r="C4577" s="11">
        <v>6</v>
      </c>
      <c r="D4577" s="11" t="s">
        <v>95</v>
      </c>
      <c r="E4577" s="11" t="s">
        <v>96</v>
      </c>
      <c r="F4577" s="11" t="s">
        <v>700</v>
      </c>
      <c r="G4577" s="11" t="s">
        <v>259</v>
      </c>
      <c r="H4577" s="11" t="s">
        <v>98</v>
      </c>
      <c r="I4577" s="11" t="s">
        <v>499</v>
      </c>
      <c r="J4577" s="11" t="s">
        <v>99</v>
      </c>
      <c r="K4577" s="11" t="s">
        <v>74</v>
      </c>
      <c r="L4577" s="11" t="s">
        <v>229</v>
      </c>
      <c r="M4577" s="11" t="s">
        <v>101</v>
      </c>
      <c r="N4577" s="11">
        <v>12</v>
      </c>
      <c r="O4577" s="11">
        <v>2019</v>
      </c>
      <c r="P4577" s="11" t="s">
        <v>154</v>
      </c>
      <c r="Q4577" s="11" t="s">
        <v>154</v>
      </c>
      <c r="R4577" s="11" t="s">
        <v>259</v>
      </c>
      <c r="S4577" s="11" t="s">
        <v>104</v>
      </c>
      <c r="T4577" s="11">
        <v>361</v>
      </c>
      <c r="U4577" s="11" t="str">
        <f>IF(ISERROR(VLOOKUP(I4577,'BACK INFO'!F:F,1,0)),IF(ISERROR(VLOOKUP(I4577,'BACK INFO'!H:H,1,0)),K4577,'BACK INFO'!$H$1),'BACK INFO'!$G$1)</f>
        <v>DENISE ARNETT</v>
      </c>
    </row>
    <row r="4578" spans="1:21" s="11" customFormat="1" x14ac:dyDescent="0.35">
      <c r="A4578" s="11" t="s">
        <v>94</v>
      </c>
      <c r="B4578" s="11">
        <v>2019</v>
      </c>
      <c r="C4578" s="11">
        <v>6</v>
      </c>
      <c r="D4578" s="11" t="s">
        <v>95</v>
      </c>
      <c r="E4578" s="11" t="s">
        <v>96</v>
      </c>
      <c r="F4578" s="11" t="s">
        <v>700</v>
      </c>
      <c r="G4578" s="11" t="s">
        <v>259</v>
      </c>
      <c r="H4578" s="11" t="s">
        <v>98</v>
      </c>
      <c r="I4578" s="11" t="s">
        <v>407</v>
      </c>
      <c r="J4578" s="11" t="s">
        <v>99</v>
      </c>
      <c r="K4578" s="11" t="s">
        <v>72</v>
      </c>
      <c r="L4578" s="11" t="s">
        <v>114</v>
      </c>
      <c r="M4578" s="11" t="s">
        <v>101</v>
      </c>
      <c r="N4578" s="11">
        <v>16</v>
      </c>
      <c r="O4578" s="11">
        <v>2019</v>
      </c>
      <c r="P4578" s="11" t="s">
        <v>154</v>
      </c>
      <c r="Q4578" s="11" t="s">
        <v>154</v>
      </c>
      <c r="R4578" s="11" t="s">
        <v>259</v>
      </c>
      <c r="S4578" s="11" t="s">
        <v>104</v>
      </c>
      <c r="T4578" s="11">
        <v>442</v>
      </c>
      <c r="U4578" s="11" t="str">
        <f>IF(ISERROR(VLOOKUP(I4578,'BACK INFO'!F:F,1,0)),IF(ISERROR(VLOOKUP(I4578,'BACK INFO'!H:H,1,0)),K4578,'BACK INFO'!$H$1),'BACK INFO'!$G$1)</f>
        <v>BILL MILLER AND COMPANY</v>
      </c>
    </row>
    <row r="4579" spans="1:21" s="11" customFormat="1" x14ac:dyDescent="0.35">
      <c r="A4579" s="11" t="s">
        <v>94</v>
      </c>
      <c r="B4579" s="11">
        <v>2019</v>
      </c>
      <c r="C4579" s="11">
        <v>6</v>
      </c>
      <c r="D4579" s="11" t="s">
        <v>95</v>
      </c>
      <c r="E4579" s="11" t="s">
        <v>96</v>
      </c>
      <c r="F4579" s="11" t="s">
        <v>700</v>
      </c>
      <c r="G4579" s="11" t="s">
        <v>259</v>
      </c>
      <c r="H4579" s="11" t="s">
        <v>98</v>
      </c>
      <c r="I4579" s="11" t="s">
        <v>63</v>
      </c>
      <c r="J4579" s="11" t="s">
        <v>99</v>
      </c>
      <c r="K4579" s="11" t="s">
        <v>54</v>
      </c>
      <c r="L4579" s="11" t="s">
        <v>129</v>
      </c>
      <c r="M4579" s="11" t="s">
        <v>122</v>
      </c>
      <c r="N4579" s="11">
        <v>163</v>
      </c>
      <c r="O4579" s="11">
        <v>2019</v>
      </c>
      <c r="P4579" s="11" t="s">
        <v>154</v>
      </c>
      <c r="Q4579" s="11" t="s">
        <v>154</v>
      </c>
      <c r="R4579" s="11" t="s">
        <v>259</v>
      </c>
      <c r="S4579" s="11" t="s">
        <v>104</v>
      </c>
      <c r="T4579" s="11">
        <v>4800.8</v>
      </c>
      <c r="U4579" s="11" t="str">
        <f>IF(ISERROR(VLOOKUP(I4579,'BACK INFO'!F:F,1,0)),IF(ISERROR(VLOOKUP(I4579,'BACK INFO'!H:H,1,0)),K4579,'BACK INFO'!$H$1),'BACK INFO'!$G$1)</f>
        <v>PAIGE ALYSE STRAUGHAN</v>
      </c>
    </row>
    <row r="4580" spans="1:21" s="11" customFormat="1" x14ac:dyDescent="0.35">
      <c r="A4580" s="11" t="s">
        <v>94</v>
      </c>
      <c r="B4580" s="11">
        <v>2019</v>
      </c>
      <c r="C4580" s="11">
        <v>6</v>
      </c>
      <c r="D4580" s="11" t="s">
        <v>95</v>
      </c>
      <c r="E4580" s="11" t="s">
        <v>96</v>
      </c>
      <c r="F4580" s="11" t="s">
        <v>700</v>
      </c>
      <c r="G4580" s="11" t="s">
        <v>259</v>
      </c>
      <c r="H4580" s="11" t="s">
        <v>98</v>
      </c>
      <c r="I4580" s="11" t="s">
        <v>228</v>
      </c>
      <c r="J4580" s="11" t="s">
        <v>99</v>
      </c>
      <c r="K4580" s="11" t="s">
        <v>74</v>
      </c>
      <c r="L4580" s="11" t="s">
        <v>229</v>
      </c>
      <c r="M4580" s="11" t="s">
        <v>101</v>
      </c>
      <c r="N4580" s="11">
        <v>27</v>
      </c>
      <c r="O4580" s="11">
        <v>2019</v>
      </c>
      <c r="P4580" s="11" t="s">
        <v>154</v>
      </c>
      <c r="Q4580" s="11" t="s">
        <v>154</v>
      </c>
      <c r="R4580" s="11" t="s">
        <v>259</v>
      </c>
      <c r="S4580" s="11" t="s">
        <v>104</v>
      </c>
      <c r="T4580" s="11">
        <v>801</v>
      </c>
      <c r="U4580" s="11" t="str">
        <f>IF(ISERROR(VLOOKUP(I4580,'BACK INFO'!F:F,1,0)),IF(ISERROR(VLOOKUP(I4580,'BACK INFO'!H:H,1,0)),K4580,'BACK INFO'!$H$1),'BACK INFO'!$G$1)</f>
        <v>DENISE ARNETT</v>
      </c>
    </row>
    <row r="4581" spans="1:21" s="11" customFormat="1" x14ac:dyDescent="0.35">
      <c r="A4581" s="11" t="s">
        <v>94</v>
      </c>
      <c r="B4581" s="11">
        <v>2019</v>
      </c>
      <c r="C4581" s="11">
        <v>6</v>
      </c>
      <c r="D4581" s="11" t="s">
        <v>95</v>
      </c>
      <c r="E4581" s="11" t="s">
        <v>96</v>
      </c>
      <c r="F4581" s="11" t="s">
        <v>700</v>
      </c>
      <c r="G4581" s="11" t="s">
        <v>259</v>
      </c>
      <c r="H4581" s="11" t="s">
        <v>98</v>
      </c>
      <c r="I4581" s="11" t="s">
        <v>132</v>
      </c>
      <c r="J4581" s="11" t="s">
        <v>99</v>
      </c>
      <c r="K4581" s="11" t="s">
        <v>67</v>
      </c>
      <c r="L4581" s="11" t="s">
        <v>133</v>
      </c>
      <c r="M4581" s="11" t="s">
        <v>101</v>
      </c>
      <c r="N4581" s="11">
        <v>8</v>
      </c>
      <c r="O4581" s="11">
        <v>2019</v>
      </c>
      <c r="P4581" s="11" t="s">
        <v>154</v>
      </c>
      <c r="Q4581" s="11" t="s">
        <v>154</v>
      </c>
      <c r="R4581" s="11" t="s">
        <v>259</v>
      </c>
      <c r="S4581" s="11" t="s">
        <v>104</v>
      </c>
      <c r="T4581" s="11">
        <v>252</v>
      </c>
      <c r="U4581" s="11" t="str">
        <f>IF(ISERROR(VLOOKUP(I4581,'BACK INFO'!F:F,1,0)),IF(ISERROR(VLOOKUP(I4581,'BACK INFO'!H:H,1,0)),K4581,'BACK INFO'!$H$1),'BACK INFO'!$G$1)</f>
        <v>ANITA M. HOPKINS</v>
      </c>
    </row>
    <row r="4582" spans="1:21" s="11" customFormat="1" x14ac:dyDescent="0.35">
      <c r="A4582" s="11" t="s">
        <v>94</v>
      </c>
      <c r="B4582" s="11">
        <v>2019</v>
      </c>
      <c r="C4582" s="11">
        <v>6</v>
      </c>
      <c r="D4582" s="11" t="s">
        <v>95</v>
      </c>
      <c r="E4582" s="11" t="s">
        <v>96</v>
      </c>
      <c r="F4582" s="11" t="s">
        <v>700</v>
      </c>
      <c r="G4582" s="11" t="s">
        <v>259</v>
      </c>
      <c r="H4582" s="11" t="s">
        <v>98</v>
      </c>
      <c r="I4582" s="11" t="s">
        <v>484</v>
      </c>
      <c r="J4582" s="11" t="s">
        <v>99</v>
      </c>
      <c r="K4582" s="11" t="s">
        <v>72</v>
      </c>
      <c r="L4582" s="11" t="s">
        <v>364</v>
      </c>
      <c r="M4582" s="11" t="s">
        <v>101</v>
      </c>
      <c r="N4582" s="11">
        <v>96</v>
      </c>
      <c r="O4582" s="11">
        <v>2019</v>
      </c>
      <c r="P4582" s="11" t="s">
        <v>154</v>
      </c>
      <c r="Q4582" s="11" t="s">
        <v>154</v>
      </c>
      <c r="R4582" s="11" t="s">
        <v>259</v>
      </c>
      <c r="S4582" s="11" t="s">
        <v>104</v>
      </c>
      <c r="T4582" s="11">
        <v>2896</v>
      </c>
      <c r="U4582" s="11" t="str">
        <f>IF(ISERROR(VLOOKUP(I4582,'BACK INFO'!F:F,1,0)),IF(ISERROR(VLOOKUP(I4582,'BACK INFO'!H:H,1,0)),K4582,'BACK INFO'!$H$1),'BACK INFO'!$G$1)</f>
        <v>BILL MILLER AND COMPANY</v>
      </c>
    </row>
    <row r="4583" spans="1:21" s="11" customFormat="1" x14ac:dyDescent="0.35">
      <c r="A4583" s="11" t="s">
        <v>94</v>
      </c>
      <c r="B4583" s="11">
        <v>2019</v>
      </c>
      <c r="C4583" s="11">
        <v>6</v>
      </c>
      <c r="D4583" s="11" t="s">
        <v>95</v>
      </c>
      <c r="E4583" s="11" t="s">
        <v>96</v>
      </c>
      <c r="F4583" s="11" t="s">
        <v>700</v>
      </c>
      <c r="G4583" s="11" t="s">
        <v>259</v>
      </c>
      <c r="H4583" s="11" t="s">
        <v>98</v>
      </c>
      <c r="I4583" s="11" t="s">
        <v>257</v>
      </c>
      <c r="J4583" s="11" t="s">
        <v>99</v>
      </c>
      <c r="K4583" s="11" t="s">
        <v>245</v>
      </c>
      <c r="L4583" s="11" t="s">
        <v>246</v>
      </c>
      <c r="M4583" s="11" t="s">
        <v>246</v>
      </c>
      <c r="N4583" s="11">
        <v>47</v>
      </c>
      <c r="O4583" s="11">
        <v>2019</v>
      </c>
      <c r="P4583" s="11" t="s">
        <v>154</v>
      </c>
      <c r="Q4583" s="11" t="s">
        <v>154</v>
      </c>
      <c r="R4583" s="11" t="s">
        <v>259</v>
      </c>
      <c r="S4583" s="11" t="s">
        <v>104</v>
      </c>
      <c r="T4583" s="11">
        <v>1627</v>
      </c>
      <c r="U4583" s="11" t="str">
        <f>IF(ISERROR(VLOOKUP(I4583,'BACK INFO'!F:F,1,0)),IF(ISERROR(VLOOKUP(I4583,'BACK INFO'!H:H,1,0)),K4583,'BACK INFO'!$H$1),'BACK INFO'!$G$1)</f>
        <v>JULIUS ORTIZ MALDONADO</v>
      </c>
    </row>
    <row r="4584" spans="1:21" s="11" customFormat="1" x14ac:dyDescent="0.35">
      <c r="A4584" s="11" t="s">
        <v>94</v>
      </c>
      <c r="B4584" s="11">
        <v>2019</v>
      </c>
      <c r="C4584" s="11">
        <v>6</v>
      </c>
      <c r="D4584" s="11" t="s">
        <v>95</v>
      </c>
      <c r="E4584" s="11" t="s">
        <v>96</v>
      </c>
      <c r="F4584" s="11" t="s">
        <v>700</v>
      </c>
      <c r="G4584" s="11" t="s">
        <v>259</v>
      </c>
      <c r="H4584" s="11" t="s">
        <v>98</v>
      </c>
      <c r="I4584" s="11" t="s">
        <v>575</v>
      </c>
      <c r="J4584" s="11" t="s">
        <v>99</v>
      </c>
      <c r="K4584" s="11" t="s">
        <v>67</v>
      </c>
      <c r="L4584" s="11" t="s">
        <v>116</v>
      </c>
      <c r="M4584" s="11" t="s">
        <v>101</v>
      </c>
      <c r="N4584" s="11">
        <v>22</v>
      </c>
      <c r="O4584" s="11">
        <v>2019</v>
      </c>
      <c r="P4584" s="11" t="s">
        <v>154</v>
      </c>
      <c r="Q4584" s="11" t="s">
        <v>154</v>
      </c>
      <c r="R4584" s="11" t="s">
        <v>259</v>
      </c>
      <c r="S4584" s="11" t="s">
        <v>104</v>
      </c>
      <c r="T4584" s="11">
        <v>668</v>
      </c>
      <c r="U4584" s="11" t="str">
        <f>IF(ISERROR(VLOOKUP(I4584,'BACK INFO'!F:F,1,0)),IF(ISERROR(VLOOKUP(I4584,'BACK INFO'!H:H,1,0)),K4584,'BACK INFO'!$H$1),'BACK INFO'!$G$1)</f>
        <v>ANITA M. HOPKINS</v>
      </c>
    </row>
    <row r="4585" spans="1:21" s="11" customFormat="1" x14ac:dyDescent="0.35">
      <c r="A4585" s="11" t="s">
        <v>94</v>
      </c>
      <c r="B4585" s="11">
        <v>2019</v>
      </c>
      <c r="C4585" s="11">
        <v>6</v>
      </c>
      <c r="D4585" s="11" t="s">
        <v>95</v>
      </c>
      <c r="E4585" s="11" t="s">
        <v>96</v>
      </c>
      <c r="F4585" s="11" t="s">
        <v>700</v>
      </c>
      <c r="G4585" s="11" t="s">
        <v>259</v>
      </c>
      <c r="H4585" s="11" t="s">
        <v>98</v>
      </c>
      <c r="I4585" s="11" t="s">
        <v>313</v>
      </c>
      <c r="J4585" s="11" t="s">
        <v>99</v>
      </c>
      <c r="K4585" s="11" t="s">
        <v>67</v>
      </c>
      <c r="L4585" s="11" t="s">
        <v>133</v>
      </c>
      <c r="M4585" s="11" t="s">
        <v>101</v>
      </c>
      <c r="N4585" s="11">
        <v>72</v>
      </c>
      <c r="O4585" s="11">
        <v>2019</v>
      </c>
      <c r="P4585" s="11" t="s">
        <v>154</v>
      </c>
      <c r="Q4585" s="11" t="s">
        <v>154</v>
      </c>
      <c r="R4585" s="11" t="s">
        <v>259</v>
      </c>
      <c r="S4585" s="11" t="s">
        <v>104</v>
      </c>
      <c r="T4585" s="11">
        <v>2172</v>
      </c>
      <c r="U4585" s="11" t="str">
        <f>IF(ISERROR(VLOOKUP(I4585,'BACK INFO'!F:F,1,0)),IF(ISERROR(VLOOKUP(I4585,'BACK INFO'!H:H,1,0)),K4585,'BACK INFO'!$H$1),'BACK INFO'!$G$1)</f>
        <v>ANITA M. HOPKINS</v>
      </c>
    </row>
    <row r="4586" spans="1:21" s="11" customFormat="1" x14ac:dyDescent="0.35">
      <c r="A4586" s="11" t="s">
        <v>94</v>
      </c>
      <c r="B4586" s="11">
        <v>2019</v>
      </c>
      <c r="C4586" s="11">
        <v>6</v>
      </c>
      <c r="D4586" s="11" t="s">
        <v>95</v>
      </c>
      <c r="E4586" s="11" t="s">
        <v>96</v>
      </c>
      <c r="F4586" s="11" t="s">
        <v>700</v>
      </c>
      <c r="G4586" s="11" t="s">
        <v>259</v>
      </c>
      <c r="H4586" s="11" t="s">
        <v>98</v>
      </c>
      <c r="I4586" s="11" t="s">
        <v>230</v>
      </c>
      <c r="J4586" s="11" t="s">
        <v>99</v>
      </c>
      <c r="K4586" s="11" t="s">
        <v>67</v>
      </c>
      <c r="L4586" s="11" t="s">
        <v>231</v>
      </c>
      <c r="M4586" s="11" t="s">
        <v>101</v>
      </c>
      <c r="N4586" s="11">
        <v>18</v>
      </c>
      <c r="O4586" s="11">
        <v>2019</v>
      </c>
      <c r="P4586" s="11" t="s">
        <v>154</v>
      </c>
      <c r="Q4586" s="11" t="s">
        <v>154</v>
      </c>
      <c r="R4586" s="11" t="s">
        <v>259</v>
      </c>
      <c r="S4586" s="11" t="s">
        <v>104</v>
      </c>
      <c r="T4586" s="11">
        <v>558</v>
      </c>
      <c r="U4586" s="11" t="str">
        <f>IF(ISERROR(VLOOKUP(I4586,'BACK INFO'!F:F,1,0)),IF(ISERROR(VLOOKUP(I4586,'BACK INFO'!H:H,1,0)),K4586,'BACK INFO'!$H$1),'BACK INFO'!$G$1)</f>
        <v>ANITA M. HOPKINS</v>
      </c>
    </row>
    <row r="4587" spans="1:21" s="11" customFormat="1" x14ac:dyDescent="0.35">
      <c r="A4587" s="11" t="s">
        <v>94</v>
      </c>
      <c r="B4587" s="11">
        <v>2019</v>
      </c>
      <c r="C4587" s="11">
        <v>6</v>
      </c>
      <c r="D4587" s="11" t="s">
        <v>95</v>
      </c>
      <c r="E4587" s="11" t="s">
        <v>96</v>
      </c>
      <c r="F4587" s="11" t="s">
        <v>700</v>
      </c>
      <c r="G4587" s="11" t="s">
        <v>259</v>
      </c>
      <c r="H4587" s="11" t="s">
        <v>98</v>
      </c>
      <c r="I4587" s="11" t="s">
        <v>431</v>
      </c>
      <c r="J4587" s="11" t="s">
        <v>99</v>
      </c>
      <c r="K4587" s="11" t="s">
        <v>75</v>
      </c>
      <c r="L4587" s="11" t="s">
        <v>131</v>
      </c>
      <c r="M4587" s="11" t="s">
        <v>101</v>
      </c>
      <c r="N4587" s="11">
        <v>14</v>
      </c>
      <c r="O4587" s="11">
        <v>2019</v>
      </c>
      <c r="P4587" s="11" t="s">
        <v>154</v>
      </c>
      <c r="Q4587" s="11" t="s">
        <v>154</v>
      </c>
      <c r="R4587" s="11" t="s">
        <v>259</v>
      </c>
      <c r="S4587" s="11" t="s">
        <v>104</v>
      </c>
      <c r="T4587" s="11">
        <v>402</v>
      </c>
      <c r="U4587" s="11" t="str">
        <f>IF(ISERROR(VLOOKUP(I4587,'BACK INFO'!F:F,1,0)),IF(ISERROR(VLOOKUP(I4587,'BACK INFO'!H:H,1,0)),K4587,'BACK INFO'!$H$1),'BACK INFO'!$G$1)</f>
        <v>LAURA BONG</v>
      </c>
    </row>
    <row r="4588" spans="1:21" s="11" customFormat="1" x14ac:dyDescent="0.35">
      <c r="A4588" s="11" t="s">
        <v>94</v>
      </c>
      <c r="B4588" s="11">
        <v>2019</v>
      </c>
      <c r="C4588" s="11">
        <v>6</v>
      </c>
      <c r="D4588" s="11" t="s">
        <v>95</v>
      </c>
      <c r="E4588" s="11" t="s">
        <v>96</v>
      </c>
      <c r="F4588" s="11" t="s">
        <v>700</v>
      </c>
      <c r="G4588" s="11" t="s">
        <v>259</v>
      </c>
      <c r="H4588" s="11" t="s">
        <v>98</v>
      </c>
      <c r="I4588" s="11" t="s">
        <v>305</v>
      </c>
      <c r="J4588" s="11" t="s">
        <v>99</v>
      </c>
      <c r="K4588" s="11" t="s">
        <v>67</v>
      </c>
      <c r="L4588" s="11" t="s">
        <v>234</v>
      </c>
      <c r="M4588" s="11" t="s">
        <v>101</v>
      </c>
      <c r="N4588" s="11">
        <v>149</v>
      </c>
      <c r="O4588" s="11">
        <v>2019</v>
      </c>
      <c r="P4588" s="11" t="s">
        <v>154</v>
      </c>
      <c r="Q4588" s="11" t="s">
        <v>154</v>
      </c>
      <c r="R4588" s="11" t="s">
        <v>259</v>
      </c>
      <c r="S4588" s="11" t="s">
        <v>104</v>
      </c>
      <c r="T4588" s="11">
        <v>4580</v>
      </c>
      <c r="U4588" s="11" t="str">
        <f>IF(ISERROR(VLOOKUP(I4588,'BACK INFO'!F:F,1,0)),IF(ISERROR(VLOOKUP(I4588,'BACK INFO'!H:H,1,0)),K4588,'BACK INFO'!$H$1),'BACK INFO'!$G$1)</f>
        <v>ANITA M. HOPKINS</v>
      </c>
    </row>
    <row r="4589" spans="1:21" s="11" customFormat="1" x14ac:dyDescent="0.35">
      <c r="A4589" s="11" t="s">
        <v>94</v>
      </c>
      <c r="B4589" s="11">
        <v>2019</v>
      </c>
      <c r="C4589" s="11">
        <v>6</v>
      </c>
      <c r="D4589" s="11" t="s">
        <v>95</v>
      </c>
      <c r="E4589" s="11" t="s">
        <v>96</v>
      </c>
      <c r="F4589" s="11" t="s">
        <v>700</v>
      </c>
      <c r="G4589" s="11" t="s">
        <v>259</v>
      </c>
      <c r="H4589" s="11" t="s">
        <v>98</v>
      </c>
      <c r="I4589" s="11" t="s">
        <v>134</v>
      </c>
      <c r="J4589" s="11" t="s">
        <v>99</v>
      </c>
      <c r="K4589" s="11" t="s">
        <v>67</v>
      </c>
      <c r="L4589" s="11" t="s">
        <v>135</v>
      </c>
      <c r="M4589" s="11" t="s">
        <v>101</v>
      </c>
      <c r="N4589" s="11">
        <v>25</v>
      </c>
      <c r="O4589" s="11">
        <v>2019</v>
      </c>
      <c r="P4589" s="11" t="s">
        <v>154</v>
      </c>
      <c r="Q4589" s="11" t="s">
        <v>154</v>
      </c>
      <c r="R4589" s="11" t="s">
        <v>259</v>
      </c>
      <c r="S4589" s="11" t="s">
        <v>104</v>
      </c>
      <c r="T4589" s="11">
        <v>773</v>
      </c>
      <c r="U4589" s="11" t="str">
        <f>IF(ISERROR(VLOOKUP(I4589,'BACK INFO'!F:F,1,0)),IF(ISERROR(VLOOKUP(I4589,'BACK INFO'!H:H,1,0)),K4589,'BACK INFO'!$H$1),'BACK INFO'!$G$1)</f>
        <v>ANITA M. HOPKINS</v>
      </c>
    </row>
    <row r="4590" spans="1:21" s="11" customFormat="1" x14ac:dyDescent="0.35">
      <c r="A4590" s="11" t="s">
        <v>94</v>
      </c>
      <c r="B4590" s="11">
        <v>2019</v>
      </c>
      <c r="C4590" s="11">
        <v>6</v>
      </c>
      <c r="D4590" s="11" t="s">
        <v>95</v>
      </c>
      <c r="E4590" s="11" t="s">
        <v>96</v>
      </c>
      <c r="F4590" s="11" t="s">
        <v>700</v>
      </c>
      <c r="G4590" s="11" t="s">
        <v>259</v>
      </c>
      <c r="H4590" s="11" t="s">
        <v>98</v>
      </c>
      <c r="I4590" s="11" t="s">
        <v>172</v>
      </c>
      <c r="J4590" s="11" t="s">
        <v>99</v>
      </c>
      <c r="K4590" s="11" t="s">
        <v>67</v>
      </c>
      <c r="L4590" s="11" t="s">
        <v>173</v>
      </c>
      <c r="M4590" s="11" t="s">
        <v>101</v>
      </c>
      <c r="N4590" s="11">
        <v>49</v>
      </c>
      <c r="O4590" s="11">
        <v>2019</v>
      </c>
      <c r="P4590" s="11" t="s">
        <v>154</v>
      </c>
      <c r="Q4590" s="11" t="s">
        <v>154</v>
      </c>
      <c r="R4590" s="11" t="s">
        <v>259</v>
      </c>
      <c r="S4590" s="11" t="s">
        <v>104</v>
      </c>
      <c r="T4590" s="11">
        <v>1715</v>
      </c>
      <c r="U4590" s="11" t="str">
        <f>IF(ISERROR(VLOOKUP(I4590,'BACK INFO'!F:F,1,0)),IF(ISERROR(VLOOKUP(I4590,'BACK INFO'!H:H,1,0)),K4590,'BACK INFO'!$H$1),'BACK INFO'!$G$1)</f>
        <v>ANITA M. HOPKINS</v>
      </c>
    </row>
    <row r="4591" spans="1:21" s="11" customFormat="1" x14ac:dyDescent="0.35">
      <c r="A4591" s="11" t="s">
        <v>94</v>
      </c>
      <c r="B4591" s="11">
        <v>2019</v>
      </c>
      <c r="C4591" s="11">
        <v>6</v>
      </c>
      <c r="D4591" s="11" t="s">
        <v>95</v>
      </c>
      <c r="E4591" s="11" t="s">
        <v>96</v>
      </c>
      <c r="F4591" s="11" t="s">
        <v>700</v>
      </c>
      <c r="G4591" s="11" t="s">
        <v>259</v>
      </c>
      <c r="H4591" s="11" t="s">
        <v>98</v>
      </c>
      <c r="I4591" s="11" t="s">
        <v>186</v>
      </c>
      <c r="J4591" s="11" t="s">
        <v>99</v>
      </c>
      <c r="K4591" s="11" t="s">
        <v>67</v>
      </c>
      <c r="L4591" s="11" t="s">
        <v>173</v>
      </c>
      <c r="M4591" s="11" t="s">
        <v>101</v>
      </c>
      <c r="N4591" s="11">
        <v>126</v>
      </c>
      <c r="O4591" s="11">
        <v>2019</v>
      </c>
      <c r="P4591" s="11" t="s">
        <v>154</v>
      </c>
      <c r="Q4591" s="11" t="s">
        <v>154</v>
      </c>
      <c r="R4591" s="11" t="s">
        <v>259</v>
      </c>
      <c r="S4591" s="11" t="s">
        <v>104</v>
      </c>
      <c r="T4591" s="11">
        <v>3933</v>
      </c>
      <c r="U4591" s="11" t="str">
        <f>IF(ISERROR(VLOOKUP(I4591,'BACK INFO'!F:F,1,0)),IF(ISERROR(VLOOKUP(I4591,'BACK INFO'!H:H,1,0)),K4591,'BACK INFO'!$H$1),'BACK INFO'!$G$1)</f>
        <v>ANITA M. HOPKINS</v>
      </c>
    </row>
    <row r="4592" spans="1:21" s="11" customFormat="1" x14ac:dyDescent="0.35">
      <c r="A4592" s="11" t="s">
        <v>94</v>
      </c>
      <c r="B4592" s="11">
        <v>2019</v>
      </c>
      <c r="C4592" s="11">
        <v>6</v>
      </c>
      <c r="D4592" s="11" t="s">
        <v>95</v>
      </c>
      <c r="E4592" s="11" t="s">
        <v>96</v>
      </c>
      <c r="F4592" s="11" t="s">
        <v>700</v>
      </c>
      <c r="G4592" s="11" t="s">
        <v>259</v>
      </c>
      <c r="H4592" s="11" t="s">
        <v>98</v>
      </c>
      <c r="I4592" s="11" t="s">
        <v>560</v>
      </c>
      <c r="J4592" s="11" t="s">
        <v>99</v>
      </c>
      <c r="K4592" s="11" t="s">
        <v>67</v>
      </c>
      <c r="L4592" s="11" t="s">
        <v>133</v>
      </c>
      <c r="M4592" s="11" t="s">
        <v>101</v>
      </c>
      <c r="N4592" s="11">
        <v>74</v>
      </c>
      <c r="O4592" s="11">
        <v>2019</v>
      </c>
      <c r="P4592" s="11" t="s">
        <v>154</v>
      </c>
      <c r="Q4592" s="11" t="s">
        <v>154</v>
      </c>
      <c r="R4592" s="11" t="s">
        <v>259</v>
      </c>
      <c r="S4592" s="11" t="s">
        <v>104</v>
      </c>
      <c r="T4592" s="11">
        <v>2259</v>
      </c>
      <c r="U4592" s="11" t="str">
        <f>IF(ISERROR(VLOOKUP(I4592,'BACK INFO'!F:F,1,0)),IF(ISERROR(VLOOKUP(I4592,'BACK INFO'!H:H,1,0)),K4592,'BACK INFO'!$H$1),'BACK INFO'!$G$1)</f>
        <v>ANITA M. HOPKINS</v>
      </c>
    </row>
    <row r="4593" spans="1:21" s="11" customFormat="1" x14ac:dyDescent="0.35">
      <c r="A4593" s="11" t="s">
        <v>94</v>
      </c>
      <c r="B4593" s="11">
        <v>2019</v>
      </c>
      <c r="C4593" s="11">
        <v>6</v>
      </c>
      <c r="D4593" s="11" t="s">
        <v>95</v>
      </c>
      <c r="E4593" s="11" t="s">
        <v>96</v>
      </c>
      <c r="F4593" s="11" t="s">
        <v>700</v>
      </c>
      <c r="G4593" s="11" t="s">
        <v>259</v>
      </c>
      <c r="H4593" s="11" t="s">
        <v>98</v>
      </c>
      <c r="I4593" s="11" t="s">
        <v>139</v>
      </c>
      <c r="J4593" s="11" t="s">
        <v>99</v>
      </c>
      <c r="K4593" s="11" t="s">
        <v>67</v>
      </c>
      <c r="L4593" s="11" t="s">
        <v>133</v>
      </c>
      <c r="M4593" s="11" t="s">
        <v>101</v>
      </c>
      <c r="N4593" s="11">
        <v>29</v>
      </c>
      <c r="O4593" s="11">
        <v>2019</v>
      </c>
      <c r="P4593" s="11" t="s">
        <v>154</v>
      </c>
      <c r="Q4593" s="11" t="s">
        <v>154</v>
      </c>
      <c r="R4593" s="11" t="s">
        <v>259</v>
      </c>
      <c r="S4593" s="11" t="s">
        <v>104</v>
      </c>
      <c r="T4593" s="11">
        <v>892</v>
      </c>
      <c r="U4593" s="11" t="str">
        <f>IF(ISERROR(VLOOKUP(I4593,'BACK INFO'!F:F,1,0)),IF(ISERROR(VLOOKUP(I4593,'BACK INFO'!H:H,1,0)),K4593,'BACK INFO'!$H$1),'BACK INFO'!$G$1)</f>
        <v>ANITA M. HOPKINS</v>
      </c>
    </row>
    <row r="4594" spans="1:21" s="11" customFormat="1" x14ac:dyDescent="0.35">
      <c r="A4594" s="11" t="s">
        <v>94</v>
      </c>
      <c r="B4594" s="11">
        <v>2019</v>
      </c>
      <c r="C4594" s="11">
        <v>6</v>
      </c>
      <c r="D4594" s="11" t="s">
        <v>95</v>
      </c>
      <c r="E4594" s="11" t="s">
        <v>96</v>
      </c>
      <c r="F4594" s="11" t="s">
        <v>700</v>
      </c>
      <c r="G4594" s="11" t="s">
        <v>259</v>
      </c>
      <c r="H4594" s="11" t="s">
        <v>98</v>
      </c>
      <c r="I4594" s="11" t="s">
        <v>634</v>
      </c>
      <c r="J4594" s="11" t="s">
        <v>120</v>
      </c>
      <c r="K4594" s="11" t="s">
        <v>66</v>
      </c>
      <c r="L4594" s="11" t="s">
        <v>121</v>
      </c>
      <c r="M4594" s="11" t="s">
        <v>122</v>
      </c>
      <c r="N4594" s="11">
        <v>40</v>
      </c>
      <c r="O4594" s="11">
        <v>2019</v>
      </c>
      <c r="P4594" s="11" t="s">
        <v>154</v>
      </c>
      <c r="Q4594" s="11" t="s">
        <v>154</v>
      </c>
      <c r="R4594" s="11" t="s">
        <v>259</v>
      </c>
      <c r="S4594" s="11" t="s">
        <v>104</v>
      </c>
      <c r="T4594" s="11">
        <v>1193.9273725968878</v>
      </c>
      <c r="U4594" s="11" t="str">
        <f>IF(ISERROR(VLOOKUP(I4594,'BACK INFO'!F:F,1,0)),IF(ISERROR(VLOOKUP(I4594,'BACK INFO'!H:H,1,0)),K4594,'BACK INFO'!$H$1),'BACK INFO'!$G$1)</f>
        <v>SHOUTOUTAGENCY</v>
      </c>
    </row>
    <row r="4595" spans="1:21" s="11" customFormat="1" x14ac:dyDescent="0.35">
      <c r="A4595" s="11" t="s">
        <v>94</v>
      </c>
      <c r="B4595" s="11">
        <v>2019</v>
      </c>
      <c r="C4595" s="11">
        <v>6</v>
      </c>
      <c r="D4595" s="11" t="s">
        <v>95</v>
      </c>
      <c r="E4595" s="11" t="s">
        <v>96</v>
      </c>
      <c r="F4595" s="11" t="s">
        <v>700</v>
      </c>
      <c r="G4595" s="11" t="s">
        <v>259</v>
      </c>
      <c r="H4595" s="11" t="s">
        <v>98</v>
      </c>
      <c r="I4595" s="11" t="s">
        <v>73</v>
      </c>
      <c r="J4595" s="11" t="s">
        <v>99</v>
      </c>
      <c r="K4595" s="11" t="s">
        <v>348</v>
      </c>
      <c r="L4595" s="11" t="s">
        <v>127</v>
      </c>
      <c r="M4595" s="11" t="s">
        <v>101</v>
      </c>
      <c r="N4595" s="11">
        <v>2</v>
      </c>
      <c r="O4595" s="11">
        <v>2019</v>
      </c>
      <c r="P4595" s="11" t="s">
        <v>154</v>
      </c>
      <c r="Q4595" s="11" t="s">
        <v>154</v>
      </c>
      <c r="R4595" s="11" t="s">
        <v>259</v>
      </c>
      <c r="S4595" s="11" t="s">
        <v>104</v>
      </c>
      <c r="T4595" s="11">
        <v>46.2</v>
      </c>
      <c r="U4595" s="11" t="str">
        <f>IF(ISERROR(VLOOKUP(I4595,'BACK INFO'!F:F,1,0)),IF(ISERROR(VLOOKUP(I4595,'BACK INFO'!H:H,1,0)),K4595,'BACK INFO'!$H$1),'BACK INFO'!$G$1)</f>
        <v>KELLY MICHELLE ELLINGSON</v>
      </c>
    </row>
    <row r="4596" spans="1:21" s="11" customFormat="1" x14ac:dyDescent="0.35">
      <c r="A4596" s="11" t="s">
        <v>94</v>
      </c>
      <c r="B4596" s="11">
        <v>2019</v>
      </c>
      <c r="C4596" s="11">
        <v>6</v>
      </c>
      <c r="D4596" s="11" t="s">
        <v>95</v>
      </c>
      <c r="E4596" s="11" t="s">
        <v>96</v>
      </c>
      <c r="F4596" s="11" t="s">
        <v>700</v>
      </c>
      <c r="G4596" s="11" t="s">
        <v>259</v>
      </c>
      <c r="H4596" s="11" t="s">
        <v>98</v>
      </c>
      <c r="I4596" s="11" t="s">
        <v>440</v>
      </c>
      <c r="J4596" s="11" t="s">
        <v>99</v>
      </c>
      <c r="K4596" s="11" t="s">
        <v>348</v>
      </c>
      <c r="L4596" s="11" t="s">
        <v>227</v>
      </c>
      <c r="M4596" s="11" t="s">
        <v>101</v>
      </c>
      <c r="N4596" s="11">
        <v>160</v>
      </c>
      <c r="O4596" s="11">
        <v>2019</v>
      </c>
      <c r="P4596" s="11" t="s">
        <v>154</v>
      </c>
      <c r="Q4596" s="11" t="s">
        <v>154</v>
      </c>
      <c r="R4596" s="11" t="s">
        <v>259</v>
      </c>
      <c r="S4596" s="11" t="s">
        <v>104</v>
      </c>
      <c r="T4596" s="11">
        <v>2496</v>
      </c>
      <c r="U4596" s="11" t="str">
        <f>IF(ISERROR(VLOOKUP(I4596,'BACK INFO'!F:F,1,0)),IF(ISERROR(VLOOKUP(I4596,'BACK INFO'!H:H,1,0)),K4596,'BACK INFO'!$H$1),'BACK INFO'!$G$1)</f>
        <v>KELLY MICHELLE ELLINGSON</v>
      </c>
    </row>
    <row r="4597" spans="1:21" s="11" customFormat="1" x14ac:dyDescent="0.35">
      <c r="A4597" s="11" t="s">
        <v>94</v>
      </c>
      <c r="B4597" s="11">
        <v>2019</v>
      </c>
      <c r="C4597" s="11">
        <v>6</v>
      </c>
      <c r="D4597" s="11" t="s">
        <v>95</v>
      </c>
      <c r="E4597" s="11" t="s">
        <v>96</v>
      </c>
      <c r="F4597" s="11" t="s">
        <v>700</v>
      </c>
      <c r="G4597" s="11" t="s">
        <v>259</v>
      </c>
      <c r="H4597" s="11" t="s">
        <v>98</v>
      </c>
      <c r="I4597" s="11" t="s">
        <v>509</v>
      </c>
      <c r="J4597" s="11" t="s">
        <v>99</v>
      </c>
      <c r="K4597" s="11" t="s">
        <v>67</v>
      </c>
      <c r="L4597" s="11" t="s">
        <v>135</v>
      </c>
      <c r="M4597" s="11" t="s">
        <v>101</v>
      </c>
      <c r="N4597" s="11">
        <v>132</v>
      </c>
      <c r="O4597" s="11">
        <v>2019</v>
      </c>
      <c r="P4597" s="11" t="s">
        <v>154</v>
      </c>
      <c r="Q4597" s="11" t="s">
        <v>154</v>
      </c>
      <c r="R4597" s="11" t="s">
        <v>259</v>
      </c>
      <c r="S4597" s="11" t="s">
        <v>104</v>
      </c>
      <c r="T4597" s="11">
        <v>3966</v>
      </c>
      <c r="U4597" s="11" t="str">
        <f>IF(ISERROR(VLOOKUP(I4597,'BACK INFO'!F:F,1,0)),IF(ISERROR(VLOOKUP(I4597,'BACK INFO'!H:H,1,0)),K4597,'BACK INFO'!$H$1),'BACK INFO'!$G$1)</f>
        <v>ANITA M. HOPKINS</v>
      </c>
    </row>
    <row r="4598" spans="1:21" s="11" customFormat="1" x14ac:dyDescent="0.35">
      <c r="A4598" s="11" t="s">
        <v>94</v>
      </c>
      <c r="B4598" s="11">
        <v>2019</v>
      </c>
      <c r="C4598" s="11">
        <v>6</v>
      </c>
      <c r="D4598" s="11" t="s">
        <v>95</v>
      </c>
      <c r="E4598" s="11" t="s">
        <v>96</v>
      </c>
      <c r="F4598" s="11" t="s">
        <v>700</v>
      </c>
      <c r="G4598" s="11" t="s">
        <v>259</v>
      </c>
      <c r="H4598" s="11" t="s">
        <v>98</v>
      </c>
      <c r="I4598" s="11" t="s">
        <v>174</v>
      </c>
      <c r="J4598" s="11" t="s">
        <v>99</v>
      </c>
      <c r="K4598" s="11" t="s">
        <v>75</v>
      </c>
      <c r="L4598" s="11" t="s">
        <v>131</v>
      </c>
      <c r="M4598" s="11" t="s">
        <v>101</v>
      </c>
      <c r="N4598" s="11">
        <v>11</v>
      </c>
      <c r="O4598" s="11">
        <v>2019</v>
      </c>
      <c r="P4598" s="11" t="s">
        <v>154</v>
      </c>
      <c r="Q4598" s="11" t="s">
        <v>154</v>
      </c>
      <c r="R4598" s="11" t="s">
        <v>259</v>
      </c>
      <c r="S4598" s="11" t="s">
        <v>104</v>
      </c>
      <c r="T4598" s="11">
        <v>347</v>
      </c>
      <c r="U4598" s="11" t="str">
        <f>IF(ISERROR(VLOOKUP(I4598,'BACK INFO'!F:F,1,0)),IF(ISERROR(VLOOKUP(I4598,'BACK INFO'!H:H,1,0)),K4598,'BACK INFO'!$H$1),'BACK INFO'!$G$1)</f>
        <v>LAURA BONG</v>
      </c>
    </row>
    <row r="4599" spans="1:21" s="11" customFormat="1" x14ac:dyDescent="0.35">
      <c r="A4599" s="11" t="s">
        <v>94</v>
      </c>
      <c r="B4599" s="11">
        <v>2019</v>
      </c>
      <c r="C4599" s="11">
        <v>6</v>
      </c>
      <c r="D4599" s="11" t="s">
        <v>95</v>
      </c>
      <c r="E4599" s="11" t="s">
        <v>96</v>
      </c>
      <c r="F4599" s="11" t="s">
        <v>700</v>
      </c>
      <c r="G4599" s="11" t="s">
        <v>259</v>
      </c>
      <c r="H4599" s="11" t="s">
        <v>98</v>
      </c>
      <c r="I4599" s="11" t="s">
        <v>607</v>
      </c>
      <c r="J4599" s="11" t="s">
        <v>99</v>
      </c>
      <c r="K4599" s="11" t="s">
        <v>75</v>
      </c>
      <c r="L4599" s="11" t="s">
        <v>220</v>
      </c>
      <c r="M4599" s="11" t="s">
        <v>101</v>
      </c>
      <c r="N4599" s="11">
        <v>9</v>
      </c>
      <c r="O4599" s="11">
        <v>2019</v>
      </c>
      <c r="P4599" s="11" t="s">
        <v>154</v>
      </c>
      <c r="Q4599" s="11" t="s">
        <v>154</v>
      </c>
      <c r="R4599" s="11" t="s">
        <v>259</v>
      </c>
      <c r="S4599" s="11" t="s">
        <v>104</v>
      </c>
      <c r="T4599" s="11">
        <v>342</v>
      </c>
      <c r="U4599" s="11" t="str">
        <f>IF(ISERROR(VLOOKUP(I4599,'BACK INFO'!F:F,1,0)),IF(ISERROR(VLOOKUP(I4599,'BACK INFO'!H:H,1,0)),K4599,'BACK INFO'!$H$1),'BACK INFO'!$G$1)</f>
        <v>LAURA BONG</v>
      </c>
    </row>
    <row r="4600" spans="1:21" s="11" customFormat="1" x14ac:dyDescent="0.35">
      <c r="A4600" s="11" t="s">
        <v>94</v>
      </c>
      <c r="B4600" s="11">
        <v>2019</v>
      </c>
      <c r="C4600" s="11">
        <v>6</v>
      </c>
      <c r="D4600" s="11" t="s">
        <v>95</v>
      </c>
      <c r="E4600" s="11" t="s">
        <v>96</v>
      </c>
      <c r="F4600" s="11" t="s">
        <v>700</v>
      </c>
      <c r="G4600" s="11" t="s">
        <v>259</v>
      </c>
      <c r="H4600" s="11" t="s">
        <v>98</v>
      </c>
      <c r="I4600" s="11" t="s">
        <v>176</v>
      </c>
      <c r="J4600" s="11" t="s">
        <v>99</v>
      </c>
      <c r="K4600" s="11" t="s">
        <v>67</v>
      </c>
      <c r="L4600" s="11" t="s">
        <v>108</v>
      </c>
      <c r="M4600" s="11" t="s">
        <v>101</v>
      </c>
      <c r="N4600" s="11">
        <v>20</v>
      </c>
      <c r="O4600" s="11">
        <v>2019</v>
      </c>
      <c r="P4600" s="11" t="s">
        <v>154</v>
      </c>
      <c r="Q4600" s="11" t="s">
        <v>154</v>
      </c>
      <c r="R4600" s="11" t="s">
        <v>259</v>
      </c>
      <c r="S4600" s="11" t="s">
        <v>104</v>
      </c>
      <c r="T4600" s="11">
        <v>630</v>
      </c>
      <c r="U4600" s="11" t="str">
        <f>IF(ISERROR(VLOOKUP(I4600,'BACK INFO'!F:F,1,0)),IF(ISERROR(VLOOKUP(I4600,'BACK INFO'!H:H,1,0)),K4600,'BACK INFO'!$H$1),'BACK INFO'!$G$1)</f>
        <v>ANITA M. HOPKINS</v>
      </c>
    </row>
    <row r="4601" spans="1:21" s="11" customFormat="1" x14ac:dyDescent="0.35">
      <c r="A4601" s="11" t="s">
        <v>94</v>
      </c>
      <c r="B4601" s="11">
        <v>2019</v>
      </c>
      <c r="C4601" s="11">
        <v>6</v>
      </c>
      <c r="D4601" s="11" t="s">
        <v>95</v>
      </c>
      <c r="E4601" s="11" t="s">
        <v>96</v>
      </c>
      <c r="F4601" s="11" t="s">
        <v>700</v>
      </c>
      <c r="G4601" s="11" t="s">
        <v>259</v>
      </c>
      <c r="H4601" s="11" t="s">
        <v>98</v>
      </c>
      <c r="I4601" s="11" t="s">
        <v>656</v>
      </c>
      <c r="J4601" s="11" t="s">
        <v>99</v>
      </c>
      <c r="K4601" s="11" t="s">
        <v>67</v>
      </c>
      <c r="L4601" s="11" t="s">
        <v>133</v>
      </c>
      <c r="M4601" s="11" t="s">
        <v>101</v>
      </c>
      <c r="N4601" s="11">
        <v>24</v>
      </c>
      <c r="O4601" s="11">
        <v>2019</v>
      </c>
      <c r="P4601" s="11" t="s">
        <v>154</v>
      </c>
      <c r="Q4601" s="11" t="s">
        <v>154</v>
      </c>
      <c r="R4601" s="11" t="s">
        <v>259</v>
      </c>
      <c r="S4601" s="11" t="s">
        <v>104</v>
      </c>
      <c r="T4601" s="11">
        <v>690</v>
      </c>
      <c r="U4601" s="11" t="str">
        <f>IF(ISERROR(VLOOKUP(I4601,'BACK INFO'!F:F,1,0)),IF(ISERROR(VLOOKUP(I4601,'BACK INFO'!H:H,1,0)),K4601,'BACK INFO'!$H$1),'BACK INFO'!$G$1)</f>
        <v>ANITA M. HOPKINS</v>
      </c>
    </row>
    <row r="4602" spans="1:21" s="11" customFormat="1" x14ac:dyDescent="0.35">
      <c r="A4602" s="11" t="s">
        <v>94</v>
      </c>
      <c r="B4602" s="11">
        <v>2019</v>
      </c>
      <c r="C4602" s="11">
        <v>6</v>
      </c>
      <c r="D4602" s="11" t="s">
        <v>95</v>
      </c>
      <c r="E4602" s="11" t="s">
        <v>96</v>
      </c>
      <c r="F4602" s="11" t="s">
        <v>700</v>
      </c>
      <c r="G4602" s="11" t="s">
        <v>259</v>
      </c>
      <c r="H4602" s="11" t="s">
        <v>98</v>
      </c>
      <c r="I4602" s="11" t="s">
        <v>656</v>
      </c>
      <c r="J4602" s="11" t="s">
        <v>99</v>
      </c>
      <c r="K4602" s="11" t="s">
        <v>67</v>
      </c>
      <c r="L4602" s="11" t="s">
        <v>173</v>
      </c>
      <c r="M4602" s="11" t="s">
        <v>101</v>
      </c>
      <c r="N4602" s="11">
        <v>26</v>
      </c>
      <c r="O4602" s="11">
        <v>2019</v>
      </c>
      <c r="P4602" s="11" t="s">
        <v>154</v>
      </c>
      <c r="Q4602" s="11" t="s">
        <v>154</v>
      </c>
      <c r="R4602" s="11" t="s">
        <v>259</v>
      </c>
      <c r="S4602" s="11" t="s">
        <v>104</v>
      </c>
      <c r="T4602" s="11">
        <v>809</v>
      </c>
      <c r="U4602" s="11" t="str">
        <f>IF(ISERROR(VLOOKUP(I4602,'BACK INFO'!F:F,1,0)),IF(ISERROR(VLOOKUP(I4602,'BACK INFO'!H:H,1,0)),K4602,'BACK INFO'!$H$1),'BACK INFO'!$G$1)</f>
        <v>ANITA M. HOPKINS</v>
      </c>
    </row>
    <row r="4603" spans="1:21" s="11" customFormat="1" x14ac:dyDescent="0.35">
      <c r="A4603" s="11" t="s">
        <v>94</v>
      </c>
      <c r="B4603" s="11">
        <v>2019</v>
      </c>
      <c r="C4603" s="11">
        <v>6</v>
      </c>
      <c r="D4603" s="11" t="s">
        <v>95</v>
      </c>
      <c r="E4603" s="11" t="s">
        <v>96</v>
      </c>
      <c r="F4603" s="11" t="s">
        <v>700</v>
      </c>
      <c r="G4603" s="11" t="s">
        <v>259</v>
      </c>
      <c r="H4603" s="11" t="s">
        <v>98</v>
      </c>
      <c r="I4603" s="11" t="s">
        <v>150</v>
      </c>
      <c r="J4603" s="11" t="s">
        <v>99</v>
      </c>
      <c r="K4603" s="11" t="s">
        <v>67</v>
      </c>
      <c r="L4603" s="11" t="s">
        <v>108</v>
      </c>
      <c r="M4603" s="11" t="s">
        <v>101</v>
      </c>
      <c r="N4603" s="11">
        <v>80</v>
      </c>
      <c r="O4603" s="11">
        <v>2019</v>
      </c>
      <c r="P4603" s="11" t="s">
        <v>154</v>
      </c>
      <c r="Q4603" s="11" t="s">
        <v>154</v>
      </c>
      <c r="R4603" s="11" t="s">
        <v>259</v>
      </c>
      <c r="S4603" s="11" t="s">
        <v>104</v>
      </c>
      <c r="T4603" s="11">
        <v>2574</v>
      </c>
      <c r="U4603" s="11" t="str">
        <f>IF(ISERROR(VLOOKUP(I4603,'BACK INFO'!F:F,1,0)),IF(ISERROR(VLOOKUP(I4603,'BACK INFO'!H:H,1,0)),K4603,'BACK INFO'!$H$1),'BACK INFO'!$G$1)</f>
        <v>ANITA M. HOPKINS</v>
      </c>
    </row>
    <row r="4604" spans="1:21" s="11" customFormat="1" x14ac:dyDescent="0.35">
      <c r="A4604" s="11" t="s">
        <v>94</v>
      </c>
      <c r="B4604" s="11">
        <v>2019</v>
      </c>
      <c r="C4604" s="11">
        <v>6</v>
      </c>
      <c r="D4604" s="11" t="s">
        <v>95</v>
      </c>
      <c r="E4604" s="11" t="s">
        <v>96</v>
      </c>
      <c r="F4604" s="11" t="s">
        <v>700</v>
      </c>
      <c r="G4604" s="11" t="s">
        <v>259</v>
      </c>
      <c r="H4604" s="11" t="s">
        <v>98</v>
      </c>
      <c r="I4604" s="11" t="s">
        <v>644</v>
      </c>
      <c r="J4604" s="11" t="s">
        <v>99</v>
      </c>
      <c r="K4604" s="11" t="s">
        <v>71</v>
      </c>
      <c r="L4604" s="11" t="s">
        <v>159</v>
      </c>
      <c r="M4604" s="11" t="s">
        <v>101</v>
      </c>
      <c r="N4604" s="11">
        <v>12</v>
      </c>
      <c r="O4604" s="11">
        <v>2019</v>
      </c>
      <c r="P4604" s="11" t="s">
        <v>154</v>
      </c>
      <c r="Q4604" s="11" t="s">
        <v>154</v>
      </c>
      <c r="R4604" s="11" t="s">
        <v>259</v>
      </c>
      <c r="S4604" s="11" t="s">
        <v>104</v>
      </c>
      <c r="T4604" s="11">
        <v>360</v>
      </c>
      <c r="U4604" s="11" t="str">
        <f>IF(ISERROR(VLOOKUP(I4604,'BACK INFO'!F:F,1,0)),IF(ISERROR(VLOOKUP(I4604,'BACK INFO'!H:H,1,0)),K4604,'BACK INFO'!$H$1),'BACK INFO'!$G$1)</f>
        <v>HOLLY SALES INC.</v>
      </c>
    </row>
    <row r="4605" spans="1:21" s="11" customFormat="1" x14ac:dyDescent="0.35">
      <c r="A4605" s="11" t="s">
        <v>94</v>
      </c>
      <c r="B4605" s="11">
        <v>2019</v>
      </c>
      <c r="C4605" s="11">
        <v>6</v>
      </c>
      <c r="D4605" s="11" t="s">
        <v>95</v>
      </c>
      <c r="E4605" s="11" t="s">
        <v>96</v>
      </c>
      <c r="F4605" s="11" t="s">
        <v>700</v>
      </c>
      <c r="G4605" s="11" t="s">
        <v>259</v>
      </c>
      <c r="H4605" s="11" t="s">
        <v>98</v>
      </c>
      <c r="I4605" s="11" t="s">
        <v>180</v>
      </c>
      <c r="J4605" s="11" t="s">
        <v>99</v>
      </c>
      <c r="K4605" s="11" t="s">
        <v>71</v>
      </c>
      <c r="L4605" s="11" t="s">
        <v>169</v>
      </c>
      <c r="M4605" s="11" t="s">
        <v>101</v>
      </c>
      <c r="N4605" s="11">
        <v>23</v>
      </c>
      <c r="O4605" s="11">
        <v>2019</v>
      </c>
      <c r="P4605" s="11" t="s">
        <v>154</v>
      </c>
      <c r="Q4605" s="11" t="s">
        <v>154</v>
      </c>
      <c r="R4605" s="11" t="s">
        <v>259</v>
      </c>
      <c r="S4605" s="11" t="s">
        <v>104</v>
      </c>
      <c r="T4605" s="11">
        <v>638</v>
      </c>
      <c r="U4605" s="11" t="str">
        <f>IF(ISERROR(VLOOKUP(I4605,'BACK INFO'!F:F,1,0)),IF(ISERROR(VLOOKUP(I4605,'BACK INFO'!H:H,1,0)),K4605,'BACK INFO'!$H$1),'BACK INFO'!$G$1)</f>
        <v>HOLLY SALES INC.</v>
      </c>
    </row>
    <row r="4606" spans="1:21" s="11" customFormat="1" x14ac:dyDescent="0.35">
      <c r="A4606" s="11" t="s">
        <v>94</v>
      </c>
      <c r="B4606" s="11">
        <v>2019</v>
      </c>
      <c r="C4606" s="11">
        <v>6</v>
      </c>
      <c r="D4606" s="11" t="s">
        <v>95</v>
      </c>
      <c r="E4606" s="11" t="s">
        <v>96</v>
      </c>
      <c r="F4606" s="11" t="s">
        <v>700</v>
      </c>
      <c r="G4606" s="11" t="s">
        <v>259</v>
      </c>
      <c r="H4606" s="11" t="s">
        <v>98</v>
      </c>
      <c r="I4606" s="11" t="s">
        <v>205</v>
      </c>
      <c r="J4606" s="11" t="s">
        <v>99</v>
      </c>
      <c r="K4606" s="11" t="s">
        <v>67</v>
      </c>
      <c r="L4606" s="11" t="s">
        <v>133</v>
      </c>
      <c r="M4606" s="11" t="s">
        <v>101</v>
      </c>
      <c r="N4606" s="11">
        <v>28</v>
      </c>
      <c r="O4606" s="11">
        <v>2019</v>
      </c>
      <c r="P4606" s="11" t="s">
        <v>154</v>
      </c>
      <c r="Q4606" s="11" t="s">
        <v>154</v>
      </c>
      <c r="R4606" s="11" t="s">
        <v>259</v>
      </c>
      <c r="S4606" s="11" t="s">
        <v>104</v>
      </c>
      <c r="T4606" s="11">
        <v>962</v>
      </c>
      <c r="U4606" s="11" t="str">
        <f>IF(ISERROR(VLOOKUP(I4606,'BACK INFO'!F:F,1,0)),IF(ISERROR(VLOOKUP(I4606,'BACK INFO'!H:H,1,0)),K4606,'BACK INFO'!$H$1),'BACK INFO'!$G$1)</f>
        <v>ANITA M. HOPKINS</v>
      </c>
    </row>
    <row r="4607" spans="1:21" s="11" customFormat="1" x14ac:dyDescent="0.35">
      <c r="A4607" s="11" t="s">
        <v>94</v>
      </c>
      <c r="B4607" s="11">
        <v>2019</v>
      </c>
      <c r="C4607" s="11">
        <v>6</v>
      </c>
      <c r="D4607" s="11" t="s">
        <v>95</v>
      </c>
      <c r="E4607" s="11" t="s">
        <v>96</v>
      </c>
      <c r="F4607" s="11" t="s">
        <v>700</v>
      </c>
      <c r="G4607" s="11" t="s">
        <v>259</v>
      </c>
      <c r="H4607" s="11" t="s">
        <v>98</v>
      </c>
      <c r="I4607" s="11" t="s">
        <v>239</v>
      </c>
      <c r="J4607" s="11" t="s">
        <v>99</v>
      </c>
      <c r="K4607" s="11" t="s">
        <v>74</v>
      </c>
      <c r="L4607" s="11" t="s">
        <v>199</v>
      </c>
      <c r="M4607" s="11" t="s">
        <v>101</v>
      </c>
      <c r="N4607" s="11">
        <v>15</v>
      </c>
      <c r="O4607" s="11">
        <v>2019</v>
      </c>
      <c r="P4607" s="11" t="s">
        <v>154</v>
      </c>
      <c r="Q4607" s="11" t="s">
        <v>154</v>
      </c>
      <c r="R4607" s="11" t="s">
        <v>259</v>
      </c>
      <c r="S4607" s="11" t="s">
        <v>104</v>
      </c>
      <c r="T4607" s="11">
        <v>447</v>
      </c>
      <c r="U4607" s="11" t="str">
        <f>IF(ISERROR(VLOOKUP(I4607,'BACK INFO'!F:F,1,0)),IF(ISERROR(VLOOKUP(I4607,'BACK INFO'!H:H,1,0)),K4607,'BACK INFO'!$H$1),'BACK INFO'!$G$1)</f>
        <v>DENISE ARNETT</v>
      </c>
    </row>
    <row r="4608" spans="1:21" s="11" customFormat="1" x14ac:dyDescent="0.35">
      <c r="A4608" s="11" t="s">
        <v>94</v>
      </c>
      <c r="B4608" s="11">
        <v>2019</v>
      </c>
      <c r="C4608" s="11">
        <v>6</v>
      </c>
      <c r="D4608" s="11" t="s">
        <v>95</v>
      </c>
      <c r="E4608" s="11" t="s">
        <v>96</v>
      </c>
      <c r="F4608" s="11" t="s">
        <v>700</v>
      </c>
      <c r="G4608" s="11" t="s">
        <v>259</v>
      </c>
      <c r="H4608" s="11" t="s">
        <v>98</v>
      </c>
      <c r="I4608" s="11" t="s">
        <v>198</v>
      </c>
      <c r="J4608" s="11" t="s">
        <v>99</v>
      </c>
      <c r="K4608" s="11" t="s">
        <v>74</v>
      </c>
      <c r="L4608" s="11" t="s">
        <v>199</v>
      </c>
      <c r="M4608" s="11" t="s">
        <v>101</v>
      </c>
      <c r="N4608" s="11">
        <v>4</v>
      </c>
      <c r="O4608" s="11">
        <v>2019</v>
      </c>
      <c r="P4608" s="11" t="s">
        <v>154</v>
      </c>
      <c r="Q4608" s="11" t="s">
        <v>154</v>
      </c>
      <c r="R4608" s="11" t="s">
        <v>259</v>
      </c>
      <c r="S4608" s="11" t="s">
        <v>104</v>
      </c>
      <c r="T4608" s="11">
        <v>128</v>
      </c>
      <c r="U4608" s="11" t="str">
        <f>IF(ISERROR(VLOOKUP(I4608,'BACK INFO'!F:F,1,0)),IF(ISERROR(VLOOKUP(I4608,'BACK INFO'!H:H,1,0)),K4608,'BACK INFO'!$H$1),'BACK INFO'!$G$1)</f>
        <v>DENISE ARNETT</v>
      </c>
    </row>
    <row r="4609" spans="1:21" s="11" customFormat="1" x14ac:dyDescent="0.35">
      <c r="A4609" s="11" t="s">
        <v>94</v>
      </c>
      <c r="B4609" s="11">
        <v>2019</v>
      </c>
      <c r="C4609" s="11">
        <v>6</v>
      </c>
      <c r="D4609" s="11" t="s">
        <v>95</v>
      </c>
      <c r="E4609" s="11" t="s">
        <v>96</v>
      </c>
      <c r="F4609" s="11" t="s">
        <v>700</v>
      </c>
      <c r="G4609" s="11" t="s">
        <v>259</v>
      </c>
      <c r="H4609" s="11" t="s">
        <v>98</v>
      </c>
      <c r="I4609" s="11" t="s">
        <v>652</v>
      </c>
      <c r="J4609" s="11" t="s">
        <v>99</v>
      </c>
      <c r="K4609" s="11" t="s">
        <v>73</v>
      </c>
      <c r="L4609" s="11" t="s">
        <v>127</v>
      </c>
      <c r="M4609" s="11" t="s">
        <v>101</v>
      </c>
      <c r="N4609" s="11">
        <v>10</v>
      </c>
      <c r="O4609" s="11">
        <v>2019</v>
      </c>
      <c r="P4609" s="11" t="s">
        <v>154</v>
      </c>
      <c r="Q4609" s="11" t="s">
        <v>154</v>
      </c>
      <c r="R4609" s="11" t="s">
        <v>259</v>
      </c>
      <c r="S4609" s="11" t="s">
        <v>104</v>
      </c>
      <c r="T4609" s="11">
        <v>385</v>
      </c>
      <c r="U4609" s="11" t="str">
        <f>IF(ISERROR(VLOOKUP(I4609,'BACK INFO'!F:F,1,0)),IF(ISERROR(VLOOKUP(I4609,'BACK INFO'!H:H,1,0)),K4609,'BACK INFO'!$H$1),'BACK INFO'!$G$1)</f>
        <v>PHYLLIS POSNER</v>
      </c>
    </row>
    <row r="4610" spans="1:21" s="11" customFormat="1" x14ac:dyDescent="0.35">
      <c r="A4610" s="11" t="s">
        <v>94</v>
      </c>
      <c r="B4610" s="11">
        <v>2019</v>
      </c>
      <c r="C4610" s="11">
        <v>6</v>
      </c>
      <c r="D4610" s="11" t="s">
        <v>95</v>
      </c>
      <c r="E4610" s="11" t="s">
        <v>96</v>
      </c>
      <c r="F4610" s="11" t="s">
        <v>700</v>
      </c>
      <c r="G4610" s="11" t="s">
        <v>259</v>
      </c>
      <c r="H4610" s="11" t="s">
        <v>98</v>
      </c>
      <c r="I4610" s="11" t="s">
        <v>664</v>
      </c>
      <c r="J4610" s="11" t="s">
        <v>120</v>
      </c>
      <c r="K4610" s="11" t="s">
        <v>66</v>
      </c>
      <c r="L4610" s="11" t="s">
        <v>297</v>
      </c>
      <c r="M4610" s="11" t="s">
        <v>122</v>
      </c>
      <c r="N4610" s="11">
        <v>15</v>
      </c>
      <c r="O4610" s="11">
        <v>2019</v>
      </c>
      <c r="P4610" s="11" t="s">
        <v>154</v>
      </c>
      <c r="Q4610" s="11" t="s">
        <v>154</v>
      </c>
      <c r="R4610" s="11" t="s">
        <v>259</v>
      </c>
      <c r="S4610" s="11" t="s">
        <v>104</v>
      </c>
      <c r="T4610" s="11">
        <v>483.67409215746113</v>
      </c>
      <c r="U4610" s="11" t="str">
        <f>IF(ISERROR(VLOOKUP(I4610,'BACK INFO'!F:F,1,0)),IF(ISERROR(VLOOKUP(I4610,'BACK INFO'!H:H,1,0)),K4610,'BACK INFO'!$H$1),'BACK INFO'!$G$1)</f>
        <v>SHOUTOUTAGENCY</v>
      </c>
    </row>
    <row r="4611" spans="1:21" s="11" customFormat="1" x14ac:dyDescent="0.35">
      <c r="A4611" s="11" t="s">
        <v>94</v>
      </c>
      <c r="B4611" s="11">
        <v>2019</v>
      </c>
      <c r="C4611" s="11">
        <v>6</v>
      </c>
      <c r="D4611" s="11" t="s">
        <v>95</v>
      </c>
      <c r="E4611" s="11" t="s">
        <v>96</v>
      </c>
      <c r="F4611" s="11" t="s">
        <v>700</v>
      </c>
      <c r="G4611" s="11" t="s">
        <v>259</v>
      </c>
      <c r="H4611" s="11" t="s">
        <v>98</v>
      </c>
      <c r="I4611" s="11" t="s">
        <v>665</v>
      </c>
      <c r="J4611" s="11" t="s">
        <v>99</v>
      </c>
      <c r="K4611" s="11" t="s">
        <v>71</v>
      </c>
      <c r="L4611" s="11" t="s">
        <v>169</v>
      </c>
      <c r="M4611" s="11" t="s">
        <v>101</v>
      </c>
      <c r="N4611" s="11">
        <v>27</v>
      </c>
      <c r="O4611" s="11">
        <v>2019</v>
      </c>
      <c r="P4611" s="11" t="s">
        <v>154</v>
      </c>
      <c r="Q4611" s="11" t="s">
        <v>154</v>
      </c>
      <c r="R4611" s="11" t="s">
        <v>259</v>
      </c>
      <c r="S4611" s="11" t="s">
        <v>104</v>
      </c>
      <c r="T4611" s="11">
        <v>826</v>
      </c>
      <c r="U4611" s="11" t="str">
        <f>IF(ISERROR(VLOOKUP(I4611,'BACK INFO'!F:F,1,0)),IF(ISERROR(VLOOKUP(I4611,'BACK INFO'!H:H,1,0)),K4611,'BACK INFO'!$H$1),'BACK INFO'!$G$1)</f>
        <v>HOLLY SALES INC.</v>
      </c>
    </row>
    <row r="4612" spans="1:21" s="11" customFormat="1" x14ac:dyDescent="0.35">
      <c r="A4612" s="11" t="s">
        <v>94</v>
      </c>
      <c r="B4612" s="11">
        <v>2019</v>
      </c>
      <c r="C4612" s="11">
        <v>6</v>
      </c>
      <c r="D4612" s="11" t="s">
        <v>95</v>
      </c>
      <c r="E4612" s="11" t="s">
        <v>96</v>
      </c>
      <c r="F4612" s="11" t="s">
        <v>700</v>
      </c>
      <c r="G4612" s="11" t="s">
        <v>259</v>
      </c>
      <c r="H4612" s="11" t="s">
        <v>98</v>
      </c>
      <c r="I4612" s="11" t="s">
        <v>666</v>
      </c>
      <c r="J4612" s="11" t="s">
        <v>99</v>
      </c>
      <c r="K4612" s="11" t="s">
        <v>67</v>
      </c>
      <c r="L4612" s="11" t="s">
        <v>237</v>
      </c>
      <c r="M4612" s="11" t="s">
        <v>101</v>
      </c>
      <c r="N4612" s="11">
        <v>61</v>
      </c>
      <c r="O4612" s="11">
        <v>2019</v>
      </c>
      <c r="P4612" s="11" t="s">
        <v>154</v>
      </c>
      <c r="Q4612" s="11" t="s">
        <v>154</v>
      </c>
      <c r="R4612" s="11" t="s">
        <v>259</v>
      </c>
      <c r="S4612" s="11" t="s">
        <v>104</v>
      </c>
      <c r="T4612" s="11">
        <v>2248</v>
      </c>
      <c r="U4612" s="11" t="str">
        <f>IF(ISERROR(VLOOKUP(I4612,'BACK INFO'!F:F,1,0)),IF(ISERROR(VLOOKUP(I4612,'BACK INFO'!H:H,1,0)),K4612,'BACK INFO'!$H$1),'BACK INFO'!$G$1)</f>
        <v>ANITA M. HOPKINS</v>
      </c>
    </row>
    <row r="4613" spans="1:21" s="11" customFormat="1" x14ac:dyDescent="0.35">
      <c r="A4613" s="11" t="s">
        <v>94</v>
      </c>
      <c r="B4613" s="11">
        <v>2019</v>
      </c>
      <c r="C4613" s="11">
        <v>6</v>
      </c>
      <c r="D4613" s="11" t="s">
        <v>95</v>
      </c>
      <c r="E4613" s="11" t="s">
        <v>96</v>
      </c>
      <c r="F4613" s="11" t="s">
        <v>700</v>
      </c>
      <c r="G4613" s="11" t="s">
        <v>259</v>
      </c>
      <c r="H4613" s="11" t="s">
        <v>106</v>
      </c>
      <c r="I4613" s="11" t="s">
        <v>539</v>
      </c>
      <c r="J4613" s="11" t="s">
        <v>99</v>
      </c>
      <c r="K4613" s="11" t="s">
        <v>72</v>
      </c>
      <c r="L4613" s="11" t="s">
        <v>114</v>
      </c>
      <c r="M4613" s="11" t="s">
        <v>101</v>
      </c>
      <c r="N4613" s="11">
        <v>14</v>
      </c>
      <c r="O4613" s="11">
        <v>2019</v>
      </c>
      <c r="P4613" s="11" t="s">
        <v>154</v>
      </c>
      <c r="Q4613" s="11" t="s">
        <v>154</v>
      </c>
      <c r="R4613" s="11" t="s">
        <v>259</v>
      </c>
      <c r="S4613" s="11" t="s">
        <v>104</v>
      </c>
      <c r="T4613" s="11">
        <v>126</v>
      </c>
      <c r="U4613" s="11" t="str">
        <f>IF(ISERROR(VLOOKUP(I4613,'BACK INFO'!F:F,1,0)),IF(ISERROR(VLOOKUP(I4613,'BACK INFO'!H:H,1,0)),K4613,'BACK INFO'!$H$1),'BACK INFO'!$G$1)</f>
        <v>BILL MILLER AND COMPANY</v>
      </c>
    </row>
    <row r="4614" spans="1:21" s="11" customFormat="1" x14ac:dyDescent="0.35">
      <c r="A4614" s="11" t="s">
        <v>94</v>
      </c>
      <c r="B4614" s="11">
        <v>2019</v>
      </c>
      <c r="C4614" s="11">
        <v>6</v>
      </c>
      <c r="D4614" s="11" t="s">
        <v>95</v>
      </c>
      <c r="E4614" s="11" t="s">
        <v>96</v>
      </c>
      <c r="F4614" s="11" t="s">
        <v>700</v>
      </c>
      <c r="G4614" s="11" t="s">
        <v>259</v>
      </c>
      <c r="H4614" s="11" t="s">
        <v>106</v>
      </c>
      <c r="I4614" s="11" t="s">
        <v>156</v>
      </c>
      <c r="J4614" s="11" t="s">
        <v>99</v>
      </c>
      <c r="K4614" s="11" t="s">
        <v>70</v>
      </c>
      <c r="L4614" s="11" t="s">
        <v>157</v>
      </c>
      <c r="M4614" s="11" t="s">
        <v>101</v>
      </c>
      <c r="N4614" s="11">
        <v>136</v>
      </c>
      <c r="O4614" s="11">
        <v>2019</v>
      </c>
      <c r="P4614" s="11" t="s">
        <v>154</v>
      </c>
      <c r="Q4614" s="11" t="s">
        <v>154</v>
      </c>
      <c r="R4614" s="11" t="s">
        <v>259</v>
      </c>
      <c r="S4614" s="11" t="s">
        <v>104</v>
      </c>
      <c r="T4614" s="11">
        <v>2148</v>
      </c>
      <c r="U4614" s="11" t="str">
        <f>IF(ISERROR(VLOOKUP(I4614,'BACK INFO'!F:F,1,0)),IF(ISERROR(VLOOKUP(I4614,'BACK INFO'!H:H,1,0)),K4614,'BACK INFO'!$H$1),'BACK INFO'!$G$1)</f>
        <v>JUDITH ANN DEAL</v>
      </c>
    </row>
    <row r="4615" spans="1:21" s="11" customFormat="1" x14ac:dyDescent="0.35">
      <c r="A4615" s="11" t="s">
        <v>94</v>
      </c>
      <c r="B4615" s="11">
        <v>2019</v>
      </c>
      <c r="C4615" s="11">
        <v>6</v>
      </c>
      <c r="D4615" s="11" t="s">
        <v>95</v>
      </c>
      <c r="E4615" s="11" t="s">
        <v>96</v>
      </c>
      <c r="F4615" s="11" t="s">
        <v>700</v>
      </c>
      <c r="G4615" s="11" t="s">
        <v>259</v>
      </c>
      <c r="H4615" s="11" t="s">
        <v>106</v>
      </c>
      <c r="I4615" s="11" t="s">
        <v>115</v>
      </c>
      <c r="J4615" s="11" t="s">
        <v>99</v>
      </c>
      <c r="K4615" s="11" t="s">
        <v>67</v>
      </c>
      <c r="L4615" s="11" t="s">
        <v>116</v>
      </c>
      <c r="M4615" s="11" t="s">
        <v>101</v>
      </c>
      <c r="N4615" s="11">
        <v>156</v>
      </c>
      <c r="O4615" s="11">
        <v>2019</v>
      </c>
      <c r="P4615" s="11" t="s">
        <v>154</v>
      </c>
      <c r="Q4615" s="11" t="s">
        <v>154</v>
      </c>
      <c r="R4615" s="11" t="s">
        <v>259</v>
      </c>
      <c r="S4615" s="11" t="s">
        <v>104</v>
      </c>
      <c r="T4615" s="11">
        <v>1822</v>
      </c>
      <c r="U4615" s="11" t="str">
        <f>IF(ISERROR(VLOOKUP(I4615,'BACK INFO'!F:F,1,0)),IF(ISERROR(VLOOKUP(I4615,'BACK INFO'!H:H,1,0)),K4615,'BACK INFO'!$H$1),'BACK INFO'!$G$1)</f>
        <v>ANITA M. HOPKINS</v>
      </c>
    </row>
    <row r="4616" spans="1:21" s="11" customFormat="1" x14ac:dyDescent="0.35">
      <c r="A4616" s="11" t="s">
        <v>94</v>
      </c>
      <c r="B4616" s="11">
        <v>2019</v>
      </c>
      <c r="C4616" s="11">
        <v>6</v>
      </c>
      <c r="D4616" s="11" t="s">
        <v>95</v>
      </c>
      <c r="E4616" s="11" t="s">
        <v>96</v>
      </c>
      <c r="F4616" s="11" t="s">
        <v>700</v>
      </c>
      <c r="G4616" s="11" t="s">
        <v>259</v>
      </c>
      <c r="H4616" s="11" t="s">
        <v>106</v>
      </c>
      <c r="I4616" s="11" t="s">
        <v>123</v>
      </c>
      <c r="J4616" s="11" t="s">
        <v>99</v>
      </c>
      <c r="K4616" s="11" t="s">
        <v>68</v>
      </c>
      <c r="L4616" s="11" t="s">
        <v>129</v>
      </c>
      <c r="M4616" s="11" t="s">
        <v>122</v>
      </c>
      <c r="N4616" s="11">
        <v>3</v>
      </c>
      <c r="O4616" s="11">
        <v>2019</v>
      </c>
      <c r="P4616" s="11" t="s">
        <v>154</v>
      </c>
      <c r="Q4616" s="11" t="s">
        <v>154</v>
      </c>
      <c r="R4616" s="11" t="s">
        <v>259</v>
      </c>
      <c r="S4616" s="11" t="s">
        <v>104</v>
      </c>
      <c r="T4616" s="11">
        <v>109</v>
      </c>
      <c r="U4616" s="11" t="str">
        <f>IF(ISERROR(VLOOKUP(I4616,'BACK INFO'!F:F,1,0)),IF(ISERROR(VLOOKUP(I4616,'BACK INFO'!H:H,1,0)),K4616,'BACK INFO'!$H$1),'BACK INFO'!$G$1)</f>
        <v>STEPHANIE VITALI</v>
      </c>
    </row>
    <row r="4617" spans="1:21" s="11" customFormat="1" x14ac:dyDescent="0.35">
      <c r="A4617" s="11" t="s">
        <v>94</v>
      </c>
      <c r="B4617" s="11">
        <v>2019</v>
      </c>
      <c r="C4617" s="11">
        <v>6</v>
      </c>
      <c r="D4617" s="11" t="s">
        <v>95</v>
      </c>
      <c r="E4617" s="11" t="s">
        <v>96</v>
      </c>
      <c r="F4617" s="11" t="s">
        <v>700</v>
      </c>
      <c r="G4617" s="11" t="s">
        <v>259</v>
      </c>
      <c r="H4617" s="11" t="s">
        <v>106</v>
      </c>
      <c r="I4617" s="11" t="s">
        <v>543</v>
      </c>
      <c r="J4617" s="11" t="s">
        <v>99</v>
      </c>
      <c r="K4617" s="11" t="s">
        <v>72</v>
      </c>
      <c r="L4617" s="11" t="s">
        <v>452</v>
      </c>
      <c r="M4617" s="11" t="s">
        <v>101</v>
      </c>
      <c r="N4617" s="11">
        <v>25</v>
      </c>
      <c r="O4617" s="11">
        <v>2019</v>
      </c>
      <c r="P4617" s="11" t="s">
        <v>154</v>
      </c>
      <c r="Q4617" s="11" t="s">
        <v>154</v>
      </c>
      <c r="R4617" s="11" t="s">
        <v>259</v>
      </c>
      <c r="S4617" s="11" t="s">
        <v>104</v>
      </c>
      <c r="T4617" s="11">
        <v>365</v>
      </c>
      <c r="U4617" s="11" t="str">
        <f>IF(ISERROR(VLOOKUP(I4617,'BACK INFO'!F:F,1,0)),IF(ISERROR(VLOOKUP(I4617,'BACK INFO'!H:H,1,0)),K4617,'BACK INFO'!$H$1),'BACK INFO'!$G$1)</f>
        <v>BILL MILLER AND COMPANY</v>
      </c>
    </row>
    <row r="4618" spans="1:21" s="11" customFormat="1" x14ac:dyDescent="0.35">
      <c r="A4618" s="11" t="s">
        <v>94</v>
      </c>
      <c r="B4618" s="11">
        <v>2019</v>
      </c>
      <c r="C4618" s="11">
        <v>6</v>
      </c>
      <c r="D4618" s="11" t="s">
        <v>95</v>
      </c>
      <c r="E4618" s="11" t="s">
        <v>96</v>
      </c>
      <c r="F4618" s="11" t="s">
        <v>700</v>
      </c>
      <c r="G4618" s="11" t="s">
        <v>259</v>
      </c>
      <c r="H4618" s="11" t="s">
        <v>106</v>
      </c>
      <c r="I4618" s="11" t="s">
        <v>495</v>
      </c>
      <c r="J4618" s="11" t="s">
        <v>99</v>
      </c>
      <c r="K4618" s="11" t="s">
        <v>74</v>
      </c>
      <c r="L4618" s="11" t="s">
        <v>199</v>
      </c>
      <c r="M4618" s="11" t="s">
        <v>101</v>
      </c>
      <c r="N4618" s="11">
        <v>12</v>
      </c>
      <c r="O4618" s="11">
        <v>2019</v>
      </c>
      <c r="P4618" s="11" t="s">
        <v>154</v>
      </c>
      <c r="Q4618" s="11" t="s">
        <v>154</v>
      </c>
      <c r="R4618" s="11" t="s">
        <v>259</v>
      </c>
      <c r="S4618" s="11" t="s">
        <v>104</v>
      </c>
      <c r="T4618" s="11">
        <v>84</v>
      </c>
      <c r="U4618" s="11" t="str">
        <f>IF(ISERROR(VLOOKUP(I4618,'BACK INFO'!F:F,1,0)),IF(ISERROR(VLOOKUP(I4618,'BACK INFO'!H:H,1,0)),K4618,'BACK INFO'!$H$1),'BACK INFO'!$G$1)</f>
        <v>DENISE ARNETT</v>
      </c>
    </row>
    <row r="4619" spans="1:21" s="11" customFormat="1" x14ac:dyDescent="0.35">
      <c r="A4619" s="11" t="s">
        <v>94</v>
      </c>
      <c r="B4619" s="11">
        <v>2019</v>
      </c>
      <c r="C4619" s="11">
        <v>6</v>
      </c>
      <c r="D4619" s="11" t="s">
        <v>95</v>
      </c>
      <c r="E4619" s="11" t="s">
        <v>96</v>
      </c>
      <c r="F4619" s="11" t="s">
        <v>700</v>
      </c>
      <c r="G4619" s="11" t="s">
        <v>259</v>
      </c>
      <c r="H4619" s="11" t="s">
        <v>106</v>
      </c>
      <c r="I4619" s="11" t="s">
        <v>496</v>
      </c>
      <c r="J4619" s="11" t="s">
        <v>99</v>
      </c>
      <c r="K4619" s="11" t="s">
        <v>76</v>
      </c>
      <c r="L4619" s="11" t="s">
        <v>127</v>
      </c>
      <c r="M4619" s="11" t="s">
        <v>101</v>
      </c>
      <c r="N4619" s="11">
        <v>18</v>
      </c>
      <c r="O4619" s="11">
        <v>2019</v>
      </c>
      <c r="P4619" s="11" t="s">
        <v>154</v>
      </c>
      <c r="Q4619" s="11" t="s">
        <v>154</v>
      </c>
      <c r="R4619" s="11" t="s">
        <v>259</v>
      </c>
      <c r="S4619" s="11" t="s">
        <v>104</v>
      </c>
      <c r="T4619" s="11">
        <v>204</v>
      </c>
      <c r="U4619" s="11" t="str">
        <f>IF(ISERROR(VLOOKUP(I4619,'BACK INFO'!F:F,1,0)),IF(ISERROR(VLOOKUP(I4619,'BACK INFO'!H:H,1,0)),K4619,'BACK INFO'!$H$1),'BACK INFO'!$G$1)</f>
        <v>MIE MANNICHE</v>
      </c>
    </row>
    <row r="4620" spans="1:21" s="11" customFormat="1" x14ac:dyDescent="0.35">
      <c r="A4620" s="11" t="s">
        <v>94</v>
      </c>
      <c r="B4620" s="11">
        <v>2019</v>
      </c>
      <c r="C4620" s="11">
        <v>6</v>
      </c>
      <c r="D4620" s="11" t="s">
        <v>95</v>
      </c>
      <c r="E4620" s="11" t="s">
        <v>96</v>
      </c>
      <c r="F4620" s="11" t="s">
        <v>700</v>
      </c>
      <c r="G4620" s="11" t="s">
        <v>259</v>
      </c>
      <c r="H4620" s="11" t="s">
        <v>106</v>
      </c>
      <c r="I4620" s="11" t="s">
        <v>410</v>
      </c>
      <c r="J4620" s="11" t="s">
        <v>99</v>
      </c>
      <c r="K4620" s="11" t="s">
        <v>72</v>
      </c>
      <c r="L4620" s="11" t="s">
        <v>114</v>
      </c>
      <c r="M4620" s="11" t="s">
        <v>101</v>
      </c>
      <c r="N4620" s="11">
        <v>18</v>
      </c>
      <c r="O4620" s="11">
        <v>2019</v>
      </c>
      <c r="P4620" s="11" t="s">
        <v>154</v>
      </c>
      <c r="Q4620" s="11" t="s">
        <v>154</v>
      </c>
      <c r="R4620" s="11" t="s">
        <v>259</v>
      </c>
      <c r="S4620" s="11" t="s">
        <v>104</v>
      </c>
      <c r="T4620" s="11">
        <v>150</v>
      </c>
      <c r="U4620" s="11" t="str">
        <f>IF(ISERROR(VLOOKUP(I4620,'BACK INFO'!F:F,1,0)),IF(ISERROR(VLOOKUP(I4620,'BACK INFO'!H:H,1,0)),K4620,'BACK INFO'!$H$1),'BACK INFO'!$G$1)</f>
        <v>BILL MILLER AND COMPANY</v>
      </c>
    </row>
    <row r="4621" spans="1:21" s="11" customFormat="1" x14ac:dyDescent="0.35">
      <c r="A4621" s="11" t="s">
        <v>94</v>
      </c>
      <c r="B4621" s="11">
        <v>2019</v>
      </c>
      <c r="C4621" s="11">
        <v>6</v>
      </c>
      <c r="D4621" s="11" t="s">
        <v>95</v>
      </c>
      <c r="E4621" s="11" t="s">
        <v>96</v>
      </c>
      <c r="F4621" s="11" t="s">
        <v>700</v>
      </c>
      <c r="G4621" s="11" t="s">
        <v>259</v>
      </c>
      <c r="H4621" s="11" t="s">
        <v>106</v>
      </c>
      <c r="I4621" s="11" t="s">
        <v>484</v>
      </c>
      <c r="J4621" s="11" t="s">
        <v>99</v>
      </c>
      <c r="K4621" s="11" t="s">
        <v>72</v>
      </c>
      <c r="L4621" s="11" t="s">
        <v>364</v>
      </c>
      <c r="M4621" s="11" t="s">
        <v>101</v>
      </c>
      <c r="N4621" s="11">
        <v>6</v>
      </c>
      <c r="O4621" s="11">
        <v>2019</v>
      </c>
      <c r="P4621" s="11" t="s">
        <v>154</v>
      </c>
      <c r="Q4621" s="11" t="s">
        <v>154</v>
      </c>
      <c r="R4621" s="11" t="s">
        <v>259</v>
      </c>
      <c r="S4621" s="11" t="s">
        <v>104</v>
      </c>
      <c r="T4621" s="11">
        <v>102</v>
      </c>
      <c r="U4621" s="11" t="str">
        <f>IF(ISERROR(VLOOKUP(I4621,'BACK INFO'!F:F,1,0)),IF(ISERROR(VLOOKUP(I4621,'BACK INFO'!H:H,1,0)),K4621,'BACK INFO'!$H$1),'BACK INFO'!$G$1)</f>
        <v>BILL MILLER AND COMPANY</v>
      </c>
    </row>
    <row r="4622" spans="1:21" s="11" customFormat="1" x14ac:dyDescent="0.35">
      <c r="A4622" s="11" t="s">
        <v>94</v>
      </c>
      <c r="B4622" s="11">
        <v>2019</v>
      </c>
      <c r="C4622" s="11">
        <v>6</v>
      </c>
      <c r="D4622" s="11" t="s">
        <v>95</v>
      </c>
      <c r="E4622" s="11" t="s">
        <v>96</v>
      </c>
      <c r="F4622" s="11" t="s">
        <v>700</v>
      </c>
      <c r="G4622" s="11" t="s">
        <v>259</v>
      </c>
      <c r="H4622" s="11" t="s">
        <v>106</v>
      </c>
      <c r="I4622" s="11" t="s">
        <v>431</v>
      </c>
      <c r="J4622" s="11" t="s">
        <v>99</v>
      </c>
      <c r="K4622" s="11" t="s">
        <v>75</v>
      </c>
      <c r="L4622" s="11" t="s">
        <v>131</v>
      </c>
      <c r="M4622" s="11" t="s">
        <v>101</v>
      </c>
      <c r="N4622" s="11">
        <v>1</v>
      </c>
      <c r="O4622" s="11">
        <v>2019</v>
      </c>
      <c r="P4622" s="11" t="s">
        <v>154</v>
      </c>
      <c r="Q4622" s="11" t="s">
        <v>154</v>
      </c>
      <c r="R4622" s="11" t="s">
        <v>259</v>
      </c>
      <c r="S4622" s="11" t="s">
        <v>104</v>
      </c>
      <c r="T4622" s="11">
        <v>21</v>
      </c>
      <c r="U4622" s="11" t="str">
        <f>IF(ISERROR(VLOOKUP(I4622,'BACK INFO'!F:F,1,0)),IF(ISERROR(VLOOKUP(I4622,'BACK INFO'!H:H,1,0)),K4622,'BACK INFO'!$H$1),'BACK INFO'!$G$1)</f>
        <v>LAURA BONG</v>
      </c>
    </row>
    <row r="4623" spans="1:21" s="11" customFormat="1" x14ac:dyDescent="0.35">
      <c r="A4623" s="11" t="s">
        <v>94</v>
      </c>
      <c r="B4623" s="11">
        <v>2019</v>
      </c>
      <c r="C4623" s="11">
        <v>6</v>
      </c>
      <c r="D4623" s="11" t="s">
        <v>95</v>
      </c>
      <c r="E4623" s="11" t="s">
        <v>96</v>
      </c>
      <c r="F4623" s="11" t="s">
        <v>700</v>
      </c>
      <c r="G4623" s="11" t="s">
        <v>259</v>
      </c>
      <c r="H4623" s="11" t="s">
        <v>106</v>
      </c>
      <c r="I4623" s="11" t="s">
        <v>305</v>
      </c>
      <c r="J4623" s="11" t="s">
        <v>99</v>
      </c>
      <c r="K4623" s="11" t="s">
        <v>67</v>
      </c>
      <c r="L4623" s="11" t="s">
        <v>234</v>
      </c>
      <c r="M4623" s="11" t="s">
        <v>101</v>
      </c>
      <c r="N4623" s="11">
        <v>24</v>
      </c>
      <c r="O4623" s="11">
        <v>2019</v>
      </c>
      <c r="P4623" s="11" t="s">
        <v>154</v>
      </c>
      <c r="Q4623" s="11" t="s">
        <v>154</v>
      </c>
      <c r="R4623" s="11" t="s">
        <v>259</v>
      </c>
      <c r="S4623" s="11" t="s">
        <v>104</v>
      </c>
      <c r="T4623" s="11">
        <v>296</v>
      </c>
      <c r="U4623" s="11" t="str">
        <f>IF(ISERROR(VLOOKUP(I4623,'BACK INFO'!F:F,1,0)),IF(ISERROR(VLOOKUP(I4623,'BACK INFO'!H:H,1,0)),K4623,'BACK INFO'!$H$1),'BACK INFO'!$G$1)</f>
        <v>ANITA M. HOPKINS</v>
      </c>
    </row>
    <row r="4624" spans="1:21" s="11" customFormat="1" x14ac:dyDescent="0.35">
      <c r="A4624" s="11" t="s">
        <v>94</v>
      </c>
      <c r="B4624" s="11">
        <v>2019</v>
      </c>
      <c r="C4624" s="11">
        <v>6</v>
      </c>
      <c r="D4624" s="11" t="s">
        <v>95</v>
      </c>
      <c r="E4624" s="11" t="s">
        <v>96</v>
      </c>
      <c r="F4624" s="11" t="s">
        <v>700</v>
      </c>
      <c r="G4624" s="11" t="s">
        <v>259</v>
      </c>
      <c r="H4624" s="11" t="s">
        <v>106</v>
      </c>
      <c r="I4624" s="11" t="s">
        <v>134</v>
      </c>
      <c r="J4624" s="11" t="s">
        <v>99</v>
      </c>
      <c r="K4624" s="11" t="s">
        <v>67</v>
      </c>
      <c r="L4624" s="11" t="s">
        <v>135</v>
      </c>
      <c r="M4624" s="11" t="s">
        <v>101</v>
      </c>
      <c r="N4624" s="11">
        <v>12</v>
      </c>
      <c r="O4624" s="11">
        <v>2019</v>
      </c>
      <c r="P4624" s="11" t="s">
        <v>154</v>
      </c>
      <c r="Q4624" s="11" t="s">
        <v>154</v>
      </c>
      <c r="R4624" s="11" t="s">
        <v>259</v>
      </c>
      <c r="S4624" s="11" t="s">
        <v>104</v>
      </c>
      <c r="T4624" s="11">
        <v>81</v>
      </c>
      <c r="U4624" s="11" t="str">
        <f>IF(ISERROR(VLOOKUP(I4624,'BACK INFO'!F:F,1,0)),IF(ISERROR(VLOOKUP(I4624,'BACK INFO'!H:H,1,0)),K4624,'BACK INFO'!$H$1),'BACK INFO'!$G$1)</f>
        <v>ANITA M. HOPKINS</v>
      </c>
    </row>
    <row r="4625" spans="1:21" s="11" customFormat="1" x14ac:dyDescent="0.35">
      <c r="A4625" s="11" t="s">
        <v>94</v>
      </c>
      <c r="B4625" s="11">
        <v>2019</v>
      </c>
      <c r="C4625" s="11">
        <v>6</v>
      </c>
      <c r="D4625" s="11" t="s">
        <v>95</v>
      </c>
      <c r="E4625" s="11" t="s">
        <v>96</v>
      </c>
      <c r="F4625" s="11" t="s">
        <v>700</v>
      </c>
      <c r="G4625" s="11" t="s">
        <v>259</v>
      </c>
      <c r="H4625" s="11" t="s">
        <v>106</v>
      </c>
      <c r="I4625" s="11" t="s">
        <v>172</v>
      </c>
      <c r="J4625" s="11" t="s">
        <v>99</v>
      </c>
      <c r="K4625" s="11" t="s">
        <v>67</v>
      </c>
      <c r="L4625" s="11" t="s">
        <v>173</v>
      </c>
      <c r="M4625" s="11" t="s">
        <v>101</v>
      </c>
      <c r="N4625" s="11">
        <v>44</v>
      </c>
      <c r="O4625" s="11">
        <v>2019</v>
      </c>
      <c r="P4625" s="11" t="s">
        <v>154</v>
      </c>
      <c r="Q4625" s="11" t="s">
        <v>154</v>
      </c>
      <c r="R4625" s="11" t="s">
        <v>259</v>
      </c>
      <c r="S4625" s="11" t="s">
        <v>104</v>
      </c>
      <c r="T4625" s="11">
        <v>431</v>
      </c>
      <c r="U4625" s="11" t="str">
        <f>IF(ISERROR(VLOOKUP(I4625,'BACK INFO'!F:F,1,0)),IF(ISERROR(VLOOKUP(I4625,'BACK INFO'!H:H,1,0)),K4625,'BACK INFO'!$H$1),'BACK INFO'!$G$1)</f>
        <v>ANITA M. HOPKINS</v>
      </c>
    </row>
    <row r="4626" spans="1:21" s="11" customFormat="1" x14ac:dyDescent="0.35">
      <c r="A4626" s="11" t="s">
        <v>94</v>
      </c>
      <c r="B4626" s="11">
        <v>2019</v>
      </c>
      <c r="C4626" s="11">
        <v>6</v>
      </c>
      <c r="D4626" s="11" t="s">
        <v>95</v>
      </c>
      <c r="E4626" s="11" t="s">
        <v>96</v>
      </c>
      <c r="F4626" s="11" t="s">
        <v>700</v>
      </c>
      <c r="G4626" s="11" t="s">
        <v>259</v>
      </c>
      <c r="H4626" s="11" t="s">
        <v>106</v>
      </c>
      <c r="I4626" s="11" t="s">
        <v>186</v>
      </c>
      <c r="J4626" s="11" t="s">
        <v>99</v>
      </c>
      <c r="K4626" s="11" t="s">
        <v>67</v>
      </c>
      <c r="L4626" s="11" t="s">
        <v>173</v>
      </c>
      <c r="M4626" s="11" t="s">
        <v>101</v>
      </c>
      <c r="N4626" s="11">
        <v>18</v>
      </c>
      <c r="O4626" s="11">
        <v>2019</v>
      </c>
      <c r="P4626" s="11" t="s">
        <v>154</v>
      </c>
      <c r="Q4626" s="11" t="s">
        <v>154</v>
      </c>
      <c r="R4626" s="11" t="s">
        <v>259</v>
      </c>
      <c r="S4626" s="11" t="s">
        <v>104</v>
      </c>
      <c r="T4626" s="11">
        <v>210</v>
      </c>
      <c r="U4626" s="11" t="str">
        <f>IF(ISERROR(VLOOKUP(I4626,'BACK INFO'!F:F,1,0)),IF(ISERROR(VLOOKUP(I4626,'BACK INFO'!H:H,1,0)),K4626,'BACK INFO'!$H$1),'BACK INFO'!$G$1)</f>
        <v>ANITA M. HOPKINS</v>
      </c>
    </row>
    <row r="4627" spans="1:21" s="11" customFormat="1" x14ac:dyDescent="0.35">
      <c r="A4627" s="11" t="s">
        <v>94</v>
      </c>
      <c r="B4627" s="11">
        <v>2019</v>
      </c>
      <c r="C4627" s="11">
        <v>6</v>
      </c>
      <c r="D4627" s="11" t="s">
        <v>95</v>
      </c>
      <c r="E4627" s="11" t="s">
        <v>96</v>
      </c>
      <c r="F4627" s="11" t="s">
        <v>700</v>
      </c>
      <c r="G4627" s="11" t="s">
        <v>259</v>
      </c>
      <c r="H4627" s="11" t="s">
        <v>106</v>
      </c>
      <c r="I4627" s="11" t="s">
        <v>560</v>
      </c>
      <c r="J4627" s="11" t="s">
        <v>99</v>
      </c>
      <c r="K4627" s="11" t="s">
        <v>67</v>
      </c>
      <c r="L4627" s="11" t="s">
        <v>133</v>
      </c>
      <c r="M4627" s="11" t="s">
        <v>101</v>
      </c>
      <c r="N4627" s="11">
        <v>12</v>
      </c>
      <c r="O4627" s="11">
        <v>2019</v>
      </c>
      <c r="P4627" s="11" t="s">
        <v>154</v>
      </c>
      <c r="Q4627" s="11" t="s">
        <v>154</v>
      </c>
      <c r="R4627" s="11" t="s">
        <v>259</v>
      </c>
      <c r="S4627" s="11" t="s">
        <v>104</v>
      </c>
      <c r="T4627" s="11">
        <v>108</v>
      </c>
      <c r="U4627" s="11" t="str">
        <f>IF(ISERROR(VLOOKUP(I4627,'BACK INFO'!F:F,1,0)),IF(ISERROR(VLOOKUP(I4627,'BACK INFO'!H:H,1,0)),K4627,'BACK INFO'!$H$1),'BACK INFO'!$G$1)</f>
        <v>ANITA M. HOPKINS</v>
      </c>
    </row>
    <row r="4628" spans="1:21" s="11" customFormat="1" x14ac:dyDescent="0.35">
      <c r="A4628" s="11" t="s">
        <v>94</v>
      </c>
      <c r="B4628" s="11">
        <v>2019</v>
      </c>
      <c r="C4628" s="11">
        <v>6</v>
      </c>
      <c r="D4628" s="11" t="s">
        <v>95</v>
      </c>
      <c r="E4628" s="11" t="s">
        <v>96</v>
      </c>
      <c r="F4628" s="11" t="s">
        <v>700</v>
      </c>
      <c r="G4628" s="11" t="s">
        <v>259</v>
      </c>
      <c r="H4628" s="11" t="s">
        <v>106</v>
      </c>
      <c r="I4628" s="11" t="s">
        <v>139</v>
      </c>
      <c r="J4628" s="11" t="s">
        <v>99</v>
      </c>
      <c r="K4628" s="11" t="s">
        <v>67</v>
      </c>
      <c r="L4628" s="11" t="s">
        <v>133</v>
      </c>
      <c r="M4628" s="11" t="s">
        <v>101</v>
      </c>
      <c r="N4628" s="11">
        <v>78</v>
      </c>
      <c r="O4628" s="11">
        <v>2019</v>
      </c>
      <c r="P4628" s="11" t="s">
        <v>154</v>
      </c>
      <c r="Q4628" s="11" t="s">
        <v>154</v>
      </c>
      <c r="R4628" s="11" t="s">
        <v>259</v>
      </c>
      <c r="S4628" s="11" t="s">
        <v>104</v>
      </c>
      <c r="T4628" s="11">
        <v>834</v>
      </c>
      <c r="U4628" s="11" t="str">
        <f>IF(ISERROR(VLOOKUP(I4628,'BACK INFO'!F:F,1,0)),IF(ISERROR(VLOOKUP(I4628,'BACK INFO'!H:H,1,0)),K4628,'BACK INFO'!$H$1),'BACK INFO'!$G$1)</f>
        <v>ANITA M. HOPKINS</v>
      </c>
    </row>
    <row r="4629" spans="1:21" s="11" customFormat="1" x14ac:dyDescent="0.35">
      <c r="A4629" s="11" t="s">
        <v>94</v>
      </c>
      <c r="B4629" s="11">
        <v>2019</v>
      </c>
      <c r="C4629" s="11">
        <v>6</v>
      </c>
      <c r="D4629" s="11" t="s">
        <v>95</v>
      </c>
      <c r="E4629" s="11" t="s">
        <v>96</v>
      </c>
      <c r="F4629" s="11" t="s">
        <v>700</v>
      </c>
      <c r="G4629" s="11" t="s">
        <v>259</v>
      </c>
      <c r="H4629" s="11" t="s">
        <v>106</v>
      </c>
      <c r="I4629" s="11" t="s">
        <v>634</v>
      </c>
      <c r="J4629" s="11" t="s">
        <v>120</v>
      </c>
      <c r="K4629" s="11" t="s">
        <v>66</v>
      </c>
      <c r="L4629" s="11" t="s">
        <v>121</v>
      </c>
      <c r="M4629" s="11" t="s">
        <v>122</v>
      </c>
      <c r="N4629" s="11">
        <v>2</v>
      </c>
      <c r="O4629" s="11">
        <v>2019</v>
      </c>
      <c r="P4629" s="11" t="s">
        <v>154</v>
      </c>
      <c r="Q4629" s="11" t="s">
        <v>154</v>
      </c>
      <c r="R4629" s="11" t="s">
        <v>259</v>
      </c>
      <c r="S4629" s="11" t="s">
        <v>104</v>
      </c>
      <c r="T4629" s="11">
        <v>88.495575221238937</v>
      </c>
      <c r="U4629" s="11" t="str">
        <f>IF(ISERROR(VLOOKUP(I4629,'BACK INFO'!F:F,1,0)),IF(ISERROR(VLOOKUP(I4629,'BACK INFO'!H:H,1,0)),K4629,'BACK INFO'!$H$1),'BACK INFO'!$G$1)</f>
        <v>SHOUTOUTAGENCY</v>
      </c>
    </row>
    <row r="4630" spans="1:21" s="11" customFormat="1" x14ac:dyDescent="0.35">
      <c r="A4630" s="11" t="s">
        <v>94</v>
      </c>
      <c r="B4630" s="11">
        <v>2019</v>
      </c>
      <c r="C4630" s="11">
        <v>6</v>
      </c>
      <c r="D4630" s="11" t="s">
        <v>95</v>
      </c>
      <c r="E4630" s="11" t="s">
        <v>96</v>
      </c>
      <c r="F4630" s="11" t="s">
        <v>700</v>
      </c>
      <c r="G4630" s="11" t="s">
        <v>259</v>
      </c>
      <c r="H4630" s="11" t="s">
        <v>106</v>
      </c>
      <c r="I4630" s="11" t="s">
        <v>509</v>
      </c>
      <c r="J4630" s="11" t="s">
        <v>99</v>
      </c>
      <c r="K4630" s="11" t="s">
        <v>67</v>
      </c>
      <c r="L4630" s="11" t="s">
        <v>135</v>
      </c>
      <c r="M4630" s="11" t="s">
        <v>101</v>
      </c>
      <c r="N4630" s="11">
        <v>30</v>
      </c>
      <c r="O4630" s="11">
        <v>2019</v>
      </c>
      <c r="P4630" s="11" t="s">
        <v>154</v>
      </c>
      <c r="Q4630" s="11" t="s">
        <v>154</v>
      </c>
      <c r="R4630" s="11" t="s">
        <v>259</v>
      </c>
      <c r="S4630" s="11" t="s">
        <v>104</v>
      </c>
      <c r="T4630" s="11">
        <v>510</v>
      </c>
      <c r="U4630" s="11" t="str">
        <f>IF(ISERROR(VLOOKUP(I4630,'BACK INFO'!F:F,1,0)),IF(ISERROR(VLOOKUP(I4630,'BACK INFO'!H:H,1,0)),K4630,'BACK INFO'!$H$1),'BACK INFO'!$G$1)</f>
        <v>ANITA M. HOPKINS</v>
      </c>
    </row>
    <row r="4631" spans="1:21" s="11" customFormat="1" x14ac:dyDescent="0.35">
      <c r="A4631" s="11" t="s">
        <v>94</v>
      </c>
      <c r="B4631" s="11">
        <v>2019</v>
      </c>
      <c r="C4631" s="11">
        <v>6</v>
      </c>
      <c r="D4631" s="11" t="s">
        <v>95</v>
      </c>
      <c r="E4631" s="11" t="s">
        <v>96</v>
      </c>
      <c r="F4631" s="11" t="s">
        <v>700</v>
      </c>
      <c r="G4631" s="11" t="s">
        <v>259</v>
      </c>
      <c r="H4631" s="11" t="s">
        <v>106</v>
      </c>
      <c r="I4631" s="11" t="s">
        <v>656</v>
      </c>
      <c r="J4631" s="11" t="s">
        <v>99</v>
      </c>
      <c r="K4631" s="11" t="s">
        <v>67</v>
      </c>
      <c r="L4631" s="11" t="s">
        <v>133</v>
      </c>
      <c r="M4631" s="11" t="s">
        <v>101</v>
      </c>
      <c r="N4631" s="11">
        <v>12</v>
      </c>
      <c r="O4631" s="11">
        <v>2019</v>
      </c>
      <c r="P4631" s="11" t="s">
        <v>154</v>
      </c>
      <c r="Q4631" s="11" t="s">
        <v>154</v>
      </c>
      <c r="R4631" s="11" t="s">
        <v>259</v>
      </c>
      <c r="S4631" s="11" t="s">
        <v>104</v>
      </c>
      <c r="T4631" s="11">
        <v>84</v>
      </c>
      <c r="U4631" s="11" t="str">
        <f>IF(ISERROR(VLOOKUP(I4631,'BACK INFO'!F:F,1,0)),IF(ISERROR(VLOOKUP(I4631,'BACK INFO'!H:H,1,0)),K4631,'BACK INFO'!$H$1),'BACK INFO'!$G$1)</f>
        <v>ANITA M. HOPKINS</v>
      </c>
    </row>
    <row r="4632" spans="1:21" s="11" customFormat="1" x14ac:dyDescent="0.35">
      <c r="A4632" s="11" t="s">
        <v>94</v>
      </c>
      <c r="B4632" s="11">
        <v>2019</v>
      </c>
      <c r="C4632" s="11">
        <v>6</v>
      </c>
      <c r="D4632" s="11" t="s">
        <v>95</v>
      </c>
      <c r="E4632" s="11" t="s">
        <v>96</v>
      </c>
      <c r="F4632" s="11" t="s">
        <v>700</v>
      </c>
      <c r="G4632" s="11" t="s">
        <v>259</v>
      </c>
      <c r="H4632" s="11" t="s">
        <v>106</v>
      </c>
      <c r="I4632" s="11" t="s">
        <v>656</v>
      </c>
      <c r="J4632" s="11" t="s">
        <v>99</v>
      </c>
      <c r="K4632" s="11" t="s">
        <v>67</v>
      </c>
      <c r="L4632" s="11" t="s">
        <v>173</v>
      </c>
      <c r="M4632" s="11" t="s">
        <v>101</v>
      </c>
      <c r="N4632" s="11">
        <v>24</v>
      </c>
      <c r="O4632" s="11">
        <v>2019</v>
      </c>
      <c r="P4632" s="11" t="s">
        <v>154</v>
      </c>
      <c r="Q4632" s="11" t="s">
        <v>154</v>
      </c>
      <c r="R4632" s="11" t="s">
        <v>259</v>
      </c>
      <c r="S4632" s="11" t="s">
        <v>104</v>
      </c>
      <c r="T4632" s="11">
        <v>324</v>
      </c>
      <c r="U4632" s="11" t="str">
        <f>IF(ISERROR(VLOOKUP(I4632,'BACK INFO'!F:F,1,0)),IF(ISERROR(VLOOKUP(I4632,'BACK INFO'!H:H,1,0)),K4632,'BACK INFO'!$H$1),'BACK INFO'!$G$1)</f>
        <v>ANITA M. HOPKINS</v>
      </c>
    </row>
    <row r="4633" spans="1:21" s="11" customFormat="1" x14ac:dyDescent="0.35">
      <c r="A4633" s="11" t="s">
        <v>94</v>
      </c>
      <c r="B4633" s="11">
        <v>2019</v>
      </c>
      <c r="C4633" s="11">
        <v>6</v>
      </c>
      <c r="D4633" s="11" t="s">
        <v>95</v>
      </c>
      <c r="E4633" s="11" t="s">
        <v>96</v>
      </c>
      <c r="F4633" s="11" t="s">
        <v>700</v>
      </c>
      <c r="G4633" s="11" t="s">
        <v>259</v>
      </c>
      <c r="H4633" s="11" t="s">
        <v>106</v>
      </c>
      <c r="I4633" s="11" t="s">
        <v>150</v>
      </c>
      <c r="J4633" s="11" t="s">
        <v>99</v>
      </c>
      <c r="K4633" s="11" t="s">
        <v>67</v>
      </c>
      <c r="L4633" s="11" t="s">
        <v>108</v>
      </c>
      <c r="M4633" s="11" t="s">
        <v>101</v>
      </c>
      <c r="N4633" s="11">
        <v>37</v>
      </c>
      <c r="O4633" s="11">
        <v>2019</v>
      </c>
      <c r="P4633" s="11" t="s">
        <v>154</v>
      </c>
      <c r="Q4633" s="11" t="s">
        <v>154</v>
      </c>
      <c r="R4633" s="11" t="s">
        <v>259</v>
      </c>
      <c r="S4633" s="11" t="s">
        <v>104</v>
      </c>
      <c r="T4633" s="11">
        <v>438</v>
      </c>
      <c r="U4633" s="11" t="str">
        <f>IF(ISERROR(VLOOKUP(I4633,'BACK INFO'!F:F,1,0)),IF(ISERROR(VLOOKUP(I4633,'BACK INFO'!H:H,1,0)),K4633,'BACK INFO'!$H$1),'BACK INFO'!$G$1)</f>
        <v>ANITA M. HOPKINS</v>
      </c>
    </row>
    <row r="4634" spans="1:21" s="11" customFormat="1" x14ac:dyDescent="0.35">
      <c r="A4634" s="11" t="s">
        <v>94</v>
      </c>
      <c r="B4634" s="11">
        <v>2019</v>
      </c>
      <c r="C4634" s="11">
        <v>6</v>
      </c>
      <c r="D4634" s="11" t="s">
        <v>95</v>
      </c>
      <c r="E4634" s="11" t="s">
        <v>96</v>
      </c>
      <c r="F4634" s="11" t="s">
        <v>700</v>
      </c>
      <c r="G4634" s="11" t="s">
        <v>259</v>
      </c>
      <c r="H4634" s="11" t="s">
        <v>106</v>
      </c>
      <c r="I4634" s="11" t="s">
        <v>198</v>
      </c>
      <c r="J4634" s="11" t="s">
        <v>99</v>
      </c>
      <c r="K4634" s="11" t="s">
        <v>74</v>
      </c>
      <c r="L4634" s="11" t="s">
        <v>199</v>
      </c>
      <c r="M4634" s="11" t="s">
        <v>101</v>
      </c>
      <c r="N4634" s="11">
        <v>18</v>
      </c>
      <c r="O4634" s="11">
        <v>2019</v>
      </c>
      <c r="P4634" s="11" t="s">
        <v>154</v>
      </c>
      <c r="Q4634" s="11" t="s">
        <v>154</v>
      </c>
      <c r="R4634" s="11" t="s">
        <v>259</v>
      </c>
      <c r="S4634" s="11" t="s">
        <v>104</v>
      </c>
      <c r="T4634" s="11">
        <v>138</v>
      </c>
      <c r="U4634" s="11" t="str">
        <f>IF(ISERROR(VLOOKUP(I4634,'BACK INFO'!F:F,1,0)),IF(ISERROR(VLOOKUP(I4634,'BACK INFO'!H:H,1,0)),K4634,'BACK INFO'!$H$1),'BACK INFO'!$G$1)</f>
        <v>DENISE ARNETT</v>
      </c>
    </row>
    <row r="4635" spans="1:21" s="11" customFormat="1" x14ac:dyDescent="0.35">
      <c r="A4635" s="11" t="s">
        <v>94</v>
      </c>
      <c r="B4635" s="11">
        <v>2019</v>
      </c>
      <c r="C4635" s="11">
        <v>6</v>
      </c>
      <c r="D4635" s="11" t="s">
        <v>95</v>
      </c>
      <c r="E4635" s="11" t="s">
        <v>96</v>
      </c>
      <c r="F4635" s="11" t="s">
        <v>700</v>
      </c>
      <c r="G4635" s="11" t="s">
        <v>259</v>
      </c>
      <c r="H4635" s="11" t="s">
        <v>106</v>
      </c>
      <c r="I4635" s="11" t="s">
        <v>401</v>
      </c>
      <c r="J4635" s="11" t="s">
        <v>99</v>
      </c>
      <c r="K4635" s="11" t="s">
        <v>67</v>
      </c>
      <c r="L4635" s="11" t="s">
        <v>211</v>
      </c>
      <c r="M4635" s="11" t="s">
        <v>101</v>
      </c>
      <c r="N4635" s="11">
        <v>4</v>
      </c>
      <c r="O4635" s="11">
        <v>2019</v>
      </c>
      <c r="P4635" s="11" t="s">
        <v>154</v>
      </c>
      <c r="Q4635" s="11" t="s">
        <v>154</v>
      </c>
      <c r="R4635" s="11" t="s">
        <v>259</v>
      </c>
      <c r="S4635" s="11" t="s">
        <v>104</v>
      </c>
      <c r="T4635" s="11">
        <v>142</v>
      </c>
      <c r="U4635" s="11" t="str">
        <f>IF(ISERROR(VLOOKUP(I4635,'BACK INFO'!F:F,1,0)),IF(ISERROR(VLOOKUP(I4635,'BACK INFO'!H:H,1,0)),K4635,'BACK INFO'!$H$1),'BACK INFO'!$G$1)</f>
        <v>ANITA M. HOPKINS</v>
      </c>
    </row>
    <row r="4636" spans="1:21" s="11" customFormat="1" x14ac:dyDescent="0.35">
      <c r="A4636" s="11" t="s">
        <v>94</v>
      </c>
      <c r="B4636" s="11">
        <v>2019</v>
      </c>
      <c r="C4636" s="11">
        <v>6</v>
      </c>
      <c r="D4636" s="11" t="s">
        <v>95</v>
      </c>
      <c r="E4636" s="11" t="s">
        <v>96</v>
      </c>
      <c r="F4636" s="11" t="s">
        <v>700</v>
      </c>
      <c r="G4636" s="11" t="s">
        <v>259</v>
      </c>
      <c r="H4636" s="11" t="s">
        <v>106</v>
      </c>
      <c r="I4636" s="11" t="s">
        <v>568</v>
      </c>
      <c r="J4636" s="11" t="s">
        <v>99</v>
      </c>
      <c r="K4636" s="11" t="s">
        <v>74</v>
      </c>
      <c r="L4636" s="11" t="s">
        <v>262</v>
      </c>
      <c r="M4636" s="11" t="s">
        <v>101</v>
      </c>
      <c r="N4636" s="11">
        <v>3</v>
      </c>
      <c r="O4636" s="11">
        <v>2019</v>
      </c>
      <c r="P4636" s="11" t="s">
        <v>154</v>
      </c>
      <c r="Q4636" s="11" t="s">
        <v>154</v>
      </c>
      <c r="R4636" s="11" t="s">
        <v>259</v>
      </c>
      <c r="S4636" s="11" t="s">
        <v>104</v>
      </c>
      <c r="T4636" s="11">
        <v>45</v>
      </c>
      <c r="U4636" s="11" t="str">
        <f>IF(ISERROR(VLOOKUP(I4636,'BACK INFO'!F:F,1,0)),IF(ISERROR(VLOOKUP(I4636,'BACK INFO'!H:H,1,0)),K4636,'BACK INFO'!$H$1),'BACK INFO'!$G$1)</f>
        <v>DENISE ARNETT</v>
      </c>
    </row>
    <row r="4637" spans="1:21" s="11" customFormat="1" x14ac:dyDescent="0.35">
      <c r="A4637" s="11" t="s">
        <v>94</v>
      </c>
      <c r="B4637" s="11">
        <v>2019</v>
      </c>
      <c r="C4637" s="11">
        <v>6</v>
      </c>
      <c r="D4637" s="11" t="s">
        <v>95</v>
      </c>
      <c r="E4637" s="11" t="s">
        <v>96</v>
      </c>
      <c r="F4637" s="11" t="s">
        <v>700</v>
      </c>
      <c r="G4637" s="11" t="s">
        <v>259</v>
      </c>
      <c r="H4637" s="11" t="s">
        <v>106</v>
      </c>
      <c r="I4637" s="11" t="s">
        <v>613</v>
      </c>
      <c r="J4637" s="11" t="s">
        <v>99</v>
      </c>
      <c r="K4637" s="11" t="s">
        <v>75</v>
      </c>
      <c r="L4637" s="11" t="s">
        <v>273</v>
      </c>
      <c r="M4637" s="11" t="s">
        <v>101</v>
      </c>
      <c r="N4637" s="11">
        <v>3</v>
      </c>
      <c r="O4637" s="11">
        <v>2019</v>
      </c>
      <c r="P4637" s="11" t="s">
        <v>154</v>
      </c>
      <c r="Q4637" s="11" t="s">
        <v>154</v>
      </c>
      <c r="R4637" s="11" t="s">
        <v>259</v>
      </c>
      <c r="S4637" s="11" t="s">
        <v>104</v>
      </c>
      <c r="T4637" s="11">
        <v>21</v>
      </c>
      <c r="U4637" s="11" t="str">
        <f>IF(ISERROR(VLOOKUP(I4637,'BACK INFO'!F:F,1,0)),IF(ISERROR(VLOOKUP(I4637,'BACK INFO'!H:H,1,0)),K4637,'BACK INFO'!$H$1),'BACK INFO'!$G$1)</f>
        <v>LAURA BONG</v>
      </c>
    </row>
    <row r="4638" spans="1:21" s="11" customFormat="1" x14ac:dyDescent="0.35">
      <c r="A4638" s="11" t="s">
        <v>94</v>
      </c>
      <c r="B4638" s="11">
        <v>2019</v>
      </c>
      <c r="C4638" s="11">
        <v>6</v>
      </c>
      <c r="D4638" s="11" t="s">
        <v>95</v>
      </c>
      <c r="E4638" s="11" t="s">
        <v>96</v>
      </c>
      <c r="F4638" s="11" t="s">
        <v>700</v>
      </c>
      <c r="G4638" s="11" t="s">
        <v>259</v>
      </c>
      <c r="H4638" s="11" t="s">
        <v>106</v>
      </c>
      <c r="I4638" s="11" t="s">
        <v>652</v>
      </c>
      <c r="J4638" s="11" t="s">
        <v>99</v>
      </c>
      <c r="K4638" s="11" t="s">
        <v>73</v>
      </c>
      <c r="L4638" s="11" t="s">
        <v>127</v>
      </c>
      <c r="M4638" s="11" t="s">
        <v>101</v>
      </c>
      <c r="N4638" s="11">
        <v>1</v>
      </c>
      <c r="O4638" s="11">
        <v>2019</v>
      </c>
      <c r="P4638" s="11" t="s">
        <v>154</v>
      </c>
      <c r="Q4638" s="11" t="s">
        <v>154</v>
      </c>
      <c r="R4638" s="11" t="s">
        <v>259</v>
      </c>
      <c r="S4638" s="11" t="s">
        <v>104</v>
      </c>
      <c r="T4638" s="11">
        <v>12</v>
      </c>
      <c r="U4638" s="11" t="str">
        <f>IF(ISERROR(VLOOKUP(I4638,'BACK INFO'!F:F,1,0)),IF(ISERROR(VLOOKUP(I4638,'BACK INFO'!H:H,1,0)),K4638,'BACK INFO'!$H$1),'BACK INFO'!$G$1)</f>
        <v>PHYLLIS POSNER</v>
      </c>
    </row>
    <row r="4639" spans="1:21" s="11" customFormat="1" x14ac:dyDescent="0.35">
      <c r="A4639" s="11" t="s">
        <v>94</v>
      </c>
      <c r="B4639" s="11">
        <v>2019</v>
      </c>
      <c r="C4639" s="11">
        <v>6</v>
      </c>
      <c r="D4639" s="11" t="s">
        <v>95</v>
      </c>
      <c r="E4639" s="11" t="s">
        <v>96</v>
      </c>
      <c r="F4639" s="11" t="s">
        <v>700</v>
      </c>
      <c r="G4639" s="11" t="s">
        <v>259</v>
      </c>
      <c r="H4639" s="11" t="s">
        <v>106</v>
      </c>
      <c r="I4639" s="11" t="s">
        <v>664</v>
      </c>
      <c r="J4639" s="11" t="s">
        <v>120</v>
      </c>
      <c r="K4639" s="11" t="s">
        <v>66</v>
      </c>
      <c r="L4639" s="11" t="s">
        <v>297</v>
      </c>
      <c r="M4639" s="11" t="s">
        <v>122</v>
      </c>
      <c r="N4639" s="11">
        <v>6</v>
      </c>
      <c r="O4639" s="11">
        <v>2019</v>
      </c>
      <c r="P4639" s="11" t="s">
        <v>154</v>
      </c>
      <c r="Q4639" s="11" t="s">
        <v>154</v>
      </c>
      <c r="R4639" s="11" t="s">
        <v>259</v>
      </c>
      <c r="S4639" s="11" t="s">
        <v>104</v>
      </c>
      <c r="T4639" s="11">
        <v>41.196216051266404</v>
      </c>
      <c r="U4639" s="11" t="str">
        <f>IF(ISERROR(VLOOKUP(I4639,'BACK INFO'!F:F,1,0)),IF(ISERROR(VLOOKUP(I4639,'BACK INFO'!H:H,1,0)),K4639,'BACK INFO'!$H$1),'BACK INFO'!$G$1)</f>
        <v>SHOUTOUTAGENCY</v>
      </c>
    </row>
    <row r="4640" spans="1:21" s="11" customFormat="1" x14ac:dyDescent="0.35">
      <c r="A4640" s="11" t="s">
        <v>94</v>
      </c>
      <c r="B4640" s="11">
        <v>2019</v>
      </c>
      <c r="C4640" s="11">
        <v>6</v>
      </c>
      <c r="D4640" s="11" t="s">
        <v>95</v>
      </c>
      <c r="E4640" s="11" t="s">
        <v>96</v>
      </c>
      <c r="F4640" s="11" t="s">
        <v>700</v>
      </c>
      <c r="G4640" s="11" t="s">
        <v>259</v>
      </c>
      <c r="H4640" s="11" t="s">
        <v>106</v>
      </c>
      <c r="I4640" s="11" t="s">
        <v>665</v>
      </c>
      <c r="J4640" s="11" t="s">
        <v>99</v>
      </c>
      <c r="K4640" s="11" t="s">
        <v>71</v>
      </c>
      <c r="L4640" s="11" t="s">
        <v>169</v>
      </c>
      <c r="M4640" s="11" t="s">
        <v>101</v>
      </c>
      <c r="N4640" s="11">
        <v>38</v>
      </c>
      <c r="O4640" s="11">
        <v>2019</v>
      </c>
      <c r="P4640" s="11" t="s">
        <v>154</v>
      </c>
      <c r="Q4640" s="11" t="s">
        <v>154</v>
      </c>
      <c r="R4640" s="11" t="s">
        <v>259</v>
      </c>
      <c r="S4640" s="11" t="s">
        <v>104</v>
      </c>
      <c r="T4640" s="11">
        <v>440</v>
      </c>
      <c r="U4640" s="11" t="str">
        <f>IF(ISERROR(VLOOKUP(I4640,'BACK INFO'!F:F,1,0)),IF(ISERROR(VLOOKUP(I4640,'BACK INFO'!H:H,1,0)),K4640,'BACK INFO'!$H$1),'BACK INFO'!$G$1)</f>
        <v>HOLLY SALES INC.</v>
      </c>
    </row>
    <row r="4641" spans="1:21" s="11" customFormat="1" x14ac:dyDescent="0.35">
      <c r="A4641" s="11" t="s">
        <v>94</v>
      </c>
      <c r="B4641" s="11">
        <v>2019</v>
      </c>
      <c r="C4641" s="11">
        <v>6</v>
      </c>
      <c r="D4641" s="11" t="s">
        <v>95</v>
      </c>
      <c r="E4641" s="11" t="s">
        <v>96</v>
      </c>
      <c r="F4641" s="11" t="s">
        <v>700</v>
      </c>
      <c r="G4641" s="11" t="s">
        <v>259</v>
      </c>
      <c r="H4641" s="11" t="s">
        <v>110</v>
      </c>
      <c r="I4641" s="11" t="s">
        <v>194</v>
      </c>
      <c r="J4641" s="11" t="s">
        <v>120</v>
      </c>
      <c r="K4641" s="11" t="s">
        <v>68</v>
      </c>
      <c r="L4641" s="11" t="s">
        <v>129</v>
      </c>
      <c r="M4641" s="11" t="s">
        <v>122</v>
      </c>
      <c r="N4641" s="11">
        <v>9</v>
      </c>
      <c r="O4641" s="11">
        <v>2019</v>
      </c>
      <c r="P4641" s="11" t="s">
        <v>154</v>
      </c>
      <c r="Q4641" s="11" t="s">
        <v>154</v>
      </c>
      <c r="R4641" s="11" t="s">
        <v>259</v>
      </c>
      <c r="S4641" s="11" t="s">
        <v>104</v>
      </c>
      <c r="T4641" s="11">
        <v>348.64205065608797</v>
      </c>
      <c r="U4641" s="11" t="str">
        <f>IF(ISERROR(VLOOKUP(I4641,'BACK INFO'!F:F,1,0)),IF(ISERROR(VLOOKUP(I4641,'BACK INFO'!H:H,1,0)),K4641,'BACK INFO'!$H$1),'BACK INFO'!$G$1)</f>
        <v>STEPHANIE VITALI</v>
      </c>
    </row>
    <row r="4642" spans="1:21" s="11" customFormat="1" x14ac:dyDescent="0.35">
      <c r="A4642" s="11" t="s">
        <v>94</v>
      </c>
      <c r="B4642" s="11">
        <v>2019</v>
      </c>
      <c r="C4642" s="11">
        <v>6</v>
      </c>
      <c r="D4642" s="11" t="s">
        <v>95</v>
      </c>
      <c r="E4642" s="11" t="s">
        <v>96</v>
      </c>
      <c r="F4642" s="11" t="s">
        <v>700</v>
      </c>
      <c r="G4642" s="11" t="s">
        <v>259</v>
      </c>
      <c r="H4642" s="11" t="s">
        <v>110</v>
      </c>
      <c r="I4642" s="11" t="s">
        <v>189</v>
      </c>
      <c r="J4642" s="11" t="s">
        <v>99</v>
      </c>
      <c r="K4642" s="11" t="s">
        <v>73</v>
      </c>
      <c r="L4642" s="11" t="s">
        <v>127</v>
      </c>
      <c r="M4642" s="11" t="s">
        <v>101</v>
      </c>
      <c r="N4642" s="11">
        <v>96</v>
      </c>
      <c r="O4642" s="11">
        <v>2019</v>
      </c>
      <c r="P4642" s="11" t="s">
        <v>154</v>
      </c>
      <c r="Q4642" s="11" t="s">
        <v>154</v>
      </c>
      <c r="R4642" s="11" t="s">
        <v>259</v>
      </c>
      <c r="S4642" s="11" t="s">
        <v>104</v>
      </c>
      <c r="T4642" s="11">
        <v>3512.96</v>
      </c>
      <c r="U4642" s="11" t="str">
        <f>IF(ISERROR(VLOOKUP(I4642,'BACK INFO'!F:F,1,0)),IF(ISERROR(VLOOKUP(I4642,'BACK INFO'!H:H,1,0)),K4642,'BACK INFO'!$H$1),'BACK INFO'!$G$1)</f>
        <v>PHYLLIS POSNER</v>
      </c>
    </row>
    <row r="4643" spans="1:21" s="11" customFormat="1" x14ac:dyDescent="0.35">
      <c r="A4643" s="11" t="s">
        <v>94</v>
      </c>
      <c r="B4643" s="11">
        <v>2019</v>
      </c>
      <c r="C4643" s="11">
        <v>6</v>
      </c>
      <c r="D4643" s="11" t="s">
        <v>95</v>
      </c>
      <c r="E4643" s="11" t="s">
        <v>96</v>
      </c>
      <c r="F4643" s="11" t="s">
        <v>700</v>
      </c>
      <c r="G4643" s="11" t="s">
        <v>259</v>
      </c>
      <c r="H4643" s="11" t="s">
        <v>110</v>
      </c>
      <c r="I4643" s="11" t="s">
        <v>123</v>
      </c>
      <c r="J4643" s="11" t="s">
        <v>99</v>
      </c>
      <c r="K4643" s="11" t="s">
        <v>68</v>
      </c>
      <c r="L4643" s="11" t="s">
        <v>129</v>
      </c>
      <c r="M4643" s="11" t="s">
        <v>122</v>
      </c>
      <c r="N4643" s="11">
        <v>9</v>
      </c>
      <c r="O4643" s="11">
        <v>2019</v>
      </c>
      <c r="P4643" s="11" t="s">
        <v>154</v>
      </c>
      <c r="Q4643" s="11" t="s">
        <v>154</v>
      </c>
      <c r="R4643" s="11" t="s">
        <v>259</v>
      </c>
      <c r="S4643" s="11" t="s">
        <v>104</v>
      </c>
      <c r="T4643" s="11">
        <v>305</v>
      </c>
      <c r="U4643" s="11" t="str">
        <f>IF(ISERROR(VLOOKUP(I4643,'BACK INFO'!F:F,1,0)),IF(ISERROR(VLOOKUP(I4643,'BACK INFO'!H:H,1,0)),K4643,'BACK INFO'!$H$1),'BACK INFO'!$G$1)</f>
        <v>STEPHANIE VITALI</v>
      </c>
    </row>
    <row r="4644" spans="1:21" s="11" customFormat="1" x14ac:dyDescent="0.35">
      <c r="A4644" s="11" t="s">
        <v>94</v>
      </c>
      <c r="B4644" s="11">
        <v>2019</v>
      </c>
      <c r="C4644" s="11">
        <v>6</v>
      </c>
      <c r="D4644" s="11" t="s">
        <v>95</v>
      </c>
      <c r="E4644" s="11" t="s">
        <v>96</v>
      </c>
      <c r="F4644" s="11" t="s">
        <v>700</v>
      </c>
      <c r="G4644" s="11" t="s">
        <v>259</v>
      </c>
      <c r="H4644" s="11" t="s">
        <v>110</v>
      </c>
      <c r="I4644" s="11" t="s">
        <v>457</v>
      </c>
      <c r="J4644" s="11" t="s">
        <v>99</v>
      </c>
      <c r="K4644" s="11" t="s">
        <v>71</v>
      </c>
      <c r="L4644" s="11" t="s">
        <v>310</v>
      </c>
      <c r="M4644" s="11" t="s">
        <v>101</v>
      </c>
      <c r="N4644" s="11">
        <v>140</v>
      </c>
      <c r="O4644" s="11">
        <v>2019</v>
      </c>
      <c r="P4644" s="11" t="s">
        <v>154</v>
      </c>
      <c r="Q4644" s="11" t="s">
        <v>154</v>
      </c>
      <c r="R4644" s="11" t="s">
        <v>259</v>
      </c>
      <c r="S4644" s="11" t="s">
        <v>104</v>
      </c>
      <c r="T4644" s="11">
        <v>4283.5200000000013</v>
      </c>
      <c r="U4644" s="11" t="str">
        <f>IF(ISERROR(VLOOKUP(I4644,'BACK INFO'!F:F,1,0)),IF(ISERROR(VLOOKUP(I4644,'BACK INFO'!H:H,1,0)),K4644,'BACK INFO'!$H$1),'BACK INFO'!$G$1)</f>
        <v>HOLLY SALES INC.</v>
      </c>
    </row>
    <row r="4645" spans="1:21" s="11" customFormat="1" x14ac:dyDescent="0.35">
      <c r="A4645" s="11" t="s">
        <v>94</v>
      </c>
      <c r="B4645" s="11">
        <v>2019</v>
      </c>
      <c r="C4645" s="11">
        <v>6</v>
      </c>
      <c r="D4645" s="11" t="s">
        <v>95</v>
      </c>
      <c r="E4645" s="11" t="s">
        <v>96</v>
      </c>
      <c r="F4645" s="11" t="s">
        <v>700</v>
      </c>
      <c r="G4645" s="11" t="s">
        <v>259</v>
      </c>
      <c r="H4645" s="11" t="s">
        <v>110</v>
      </c>
      <c r="I4645" s="11" t="s">
        <v>230</v>
      </c>
      <c r="J4645" s="11" t="s">
        <v>99</v>
      </c>
      <c r="K4645" s="11" t="s">
        <v>67</v>
      </c>
      <c r="L4645" s="11" t="s">
        <v>231</v>
      </c>
      <c r="M4645" s="11" t="s">
        <v>101</v>
      </c>
      <c r="N4645" s="11">
        <v>15</v>
      </c>
      <c r="O4645" s="11">
        <v>2019</v>
      </c>
      <c r="P4645" s="11" t="s">
        <v>154</v>
      </c>
      <c r="Q4645" s="11" t="s">
        <v>154</v>
      </c>
      <c r="R4645" s="11" t="s">
        <v>259</v>
      </c>
      <c r="S4645" s="11" t="s">
        <v>104</v>
      </c>
      <c r="T4645" s="11">
        <v>522</v>
      </c>
      <c r="U4645" s="11" t="str">
        <f>IF(ISERROR(VLOOKUP(I4645,'BACK INFO'!F:F,1,0)),IF(ISERROR(VLOOKUP(I4645,'BACK INFO'!H:H,1,0)),K4645,'BACK INFO'!$H$1),'BACK INFO'!$G$1)</f>
        <v>ANITA M. HOPKINS</v>
      </c>
    </row>
    <row r="4646" spans="1:21" s="11" customFormat="1" x14ac:dyDescent="0.35">
      <c r="A4646" s="11" t="s">
        <v>94</v>
      </c>
      <c r="B4646" s="11">
        <v>2019</v>
      </c>
      <c r="C4646" s="11">
        <v>6</v>
      </c>
      <c r="D4646" s="11" t="s">
        <v>95</v>
      </c>
      <c r="E4646" s="11" t="s">
        <v>96</v>
      </c>
      <c r="F4646" s="11" t="s">
        <v>700</v>
      </c>
      <c r="G4646" s="11" t="s">
        <v>259</v>
      </c>
      <c r="H4646" s="11" t="s">
        <v>110</v>
      </c>
      <c r="I4646" s="11" t="s">
        <v>305</v>
      </c>
      <c r="J4646" s="11" t="s">
        <v>99</v>
      </c>
      <c r="K4646" s="11" t="s">
        <v>67</v>
      </c>
      <c r="L4646" s="11" t="s">
        <v>234</v>
      </c>
      <c r="M4646" s="11" t="s">
        <v>101</v>
      </c>
      <c r="N4646" s="11">
        <v>3</v>
      </c>
      <c r="O4646" s="11">
        <v>2019</v>
      </c>
      <c r="P4646" s="11" t="s">
        <v>154</v>
      </c>
      <c r="Q4646" s="11" t="s">
        <v>154</v>
      </c>
      <c r="R4646" s="11" t="s">
        <v>259</v>
      </c>
      <c r="S4646" s="11" t="s">
        <v>104</v>
      </c>
      <c r="T4646" s="11">
        <v>91</v>
      </c>
      <c r="U4646" s="11" t="str">
        <f>IF(ISERROR(VLOOKUP(I4646,'BACK INFO'!F:F,1,0)),IF(ISERROR(VLOOKUP(I4646,'BACK INFO'!H:H,1,0)),K4646,'BACK INFO'!$H$1),'BACK INFO'!$G$1)</f>
        <v>ANITA M. HOPKINS</v>
      </c>
    </row>
    <row r="4647" spans="1:21" s="11" customFormat="1" x14ac:dyDescent="0.35">
      <c r="A4647" s="11" t="s">
        <v>94</v>
      </c>
      <c r="B4647" s="11">
        <v>2019</v>
      </c>
      <c r="C4647" s="11">
        <v>6</v>
      </c>
      <c r="D4647" s="11" t="s">
        <v>95</v>
      </c>
      <c r="E4647" s="11" t="s">
        <v>96</v>
      </c>
      <c r="F4647" s="11" t="s">
        <v>700</v>
      </c>
      <c r="G4647" s="11" t="s">
        <v>259</v>
      </c>
      <c r="H4647" s="11" t="s">
        <v>110</v>
      </c>
      <c r="I4647" s="11" t="s">
        <v>172</v>
      </c>
      <c r="J4647" s="11" t="s">
        <v>99</v>
      </c>
      <c r="K4647" s="11" t="s">
        <v>67</v>
      </c>
      <c r="L4647" s="11" t="s">
        <v>173</v>
      </c>
      <c r="M4647" s="11" t="s">
        <v>101</v>
      </c>
      <c r="N4647" s="11">
        <v>7</v>
      </c>
      <c r="O4647" s="11">
        <v>2019</v>
      </c>
      <c r="P4647" s="11" t="s">
        <v>154</v>
      </c>
      <c r="Q4647" s="11" t="s">
        <v>154</v>
      </c>
      <c r="R4647" s="11" t="s">
        <v>259</v>
      </c>
      <c r="S4647" s="11" t="s">
        <v>104</v>
      </c>
      <c r="T4647" s="11">
        <v>259</v>
      </c>
      <c r="U4647" s="11" t="str">
        <f>IF(ISERROR(VLOOKUP(I4647,'BACK INFO'!F:F,1,0)),IF(ISERROR(VLOOKUP(I4647,'BACK INFO'!H:H,1,0)),K4647,'BACK INFO'!$H$1),'BACK INFO'!$G$1)</f>
        <v>ANITA M. HOPKINS</v>
      </c>
    </row>
    <row r="4648" spans="1:21" s="11" customFormat="1" x14ac:dyDescent="0.35">
      <c r="A4648" s="11" t="s">
        <v>94</v>
      </c>
      <c r="B4648" s="11">
        <v>2019</v>
      </c>
      <c r="C4648" s="11">
        <v>6</v>
      </c>
      <c r="D4648" s="11" t="s">
        <v>95</v>
      </c>
      <c r="E4648" s="11" t="s">
        <v>96</v>
      </c>
      <c r="F4648" s="11" t="s">
        <v>700</v>
      </c>
      <c r="G4648" s="11" t="s">
        <v>259</v>
      </c>
      <c r="H4648" s="11" t="s">
        <v>110</v>
      </c>
      <c r="I4648" s="11" t="s">
        <v>634</v>
      </c>
      <c r="J4648" s="11" t="s">
        <v>120</v>
      </c>
      <c r="K4648" s="11" t="s">
        <v>66</v>
      </c>
      <c r="L4648" s="11" t="s">
        <v>121</v>
      </c>
      <c r="M4648" s="11" t="s">
        <v>122</v>
      </c>
      <c r="N4648" s="11">
        <v>2</v>
      </c>
      <c r="O4648" s="11">
        <v>2019</v>
      </c>
      <c r="P4648" s="11" t="s">
        <v>154</v>
      </c>
      <c r="Q4648" s="11" t="s">
        <v>154</v>
      </c>
      <c r="R4648" s="11" t="s">
        <v>259</v>
      </c>
      <c r="S4648" s="11" t="s">
        <v>104</v>
      </c>
      <c r="T4648" s="11">
        <v>63.320109856576138</v>
      </c>
      <c r="U4648" s="11" t="str">
        <f>IF(ISERROR(VLOOKUP(I4648,'BACK INFO'!F:F,1,0)),IF(ISERROR(VLOOKUP(I4648,'BACK INFO'!H:H,1,0)),K4648,'BACK INFO'!$H$1),'BACK INFO'!$G$1)</f>
        <v>SHOUTOUTAGENCY</v>
      </c>
    </row>
    <row r="4649" spans="1:21" s="11" customFormat="1" x14ac:dyDescent="0.35">
      <c r="A4649" s="11" t="s">
        <v>94</v>
      </c>
      <c r="B4649" s="11">
        <v>2019</v>
      </c>
      <c r="C4649" s="11">
        <v>6</v>
      </c>
      <c r="D4649" s="11" t="s">
        <v>95</v>
      </c>
      <c r="E4649" s="11" t="s">
        <v>96</v>
      </c>
      <c r="F4649" s="11" t="s">
        <v>700</v>
      </c>
      <c r="G4649" s="11" t="s">
        <v>259</v>
      </c>
      <c r="H4649" s="11" t="s">
        <v>110</v>
      </c>
      <c r="I4649" s="11" t="s">
        <v>272</v>
      </c>
      <c r="J4649" s="11" t="s">
        <v>99</v>
      </c>
      <c r="K4649" s="11" t="s">
        <v>75</v>
      </c>
      <c r="L4649" s="11" t="s">
        <v>273</v>
      </c>
      <c r="M4649" s="11" t="s">
        <v>101</v>
      </c>
      <c r="N4649" s="11">
        <v>6</v>
      </c>
      <c r="O4649" s="11">
        <v>2019</v>
      </c>
      <c r="P4649" s="11" t="s">
        <v>154</v>
      </c>
      <c r="Q4649" s="11" t="s">
        <v>154</v>
      </c>
      <c r="R4649" s="11" t="s">
        <v>259</v>
      </c>
      <c r="S4649" s="11" t="s">
        <v>104</v>
      </c>
      <c r="T4649" s="11">
        <v>168</v>
      </c>
      <c r="U4649" s="11" t="str">
        <f>IF(ISERROR(VLOOKUP(I4649,'BACK INFO'!F:F,1,0)),IF(ISERROR(VLOOKUP(I4649,'BACK INFO'!H:H,1,0)),K4649,'BACK INFO'!$H$1),'BACK INFO'!$G$1)</f>
        <v>LAURA BONG</v>
      </c>
    </row>
    <row r="4650" spans="1:21" s="11" customFormat="1" x14ac:dyDescent="0.35">
      <c r="A4650" s="11" t="s">
        <v>94</v>
      </c>
      <c r="B4650" s="11">
        <v>2019</v>
      </c>
      <c r="C4650" s="11">
        <v>6</v>
      </c>
      <c r="D4650" s="11" t="s">
        <v>95</v>
      </c>
      <c r="E4650" s="11" t="s">
        <v>96</v>
      </c>
      <c r="F4650" s="11" t="s">
        <v>700</v>
      </c>
      <c r="G4650" s="11" t="s">
        <v>259</v>
      </c>
      <c r="H4650" s="11" t="s">
        <v>110</v>
      </c>
      <c r="I4650" s="11" t="s">
        <v>214</v>
      </c>
      <c r="J4650" s="11" t="s">
        <v>99</v>
      </c>
      <c r="K4650" s="11" t="s">
        <v>74</v>
      </c>
      <c r="L4650" s="11" t="s">
        <v>199</v>
      </c>
      <c r="M4650" s="11" t="s">
        <v>101</v>
      </c>
      <c r="N4650" s="11">
        <v>14</v>
      </c>
      <c r="O4650" s="11">
        <v>2019</v>
      </c>
      <c r="P4650" s="11" t="s">
        <v>154</v>
      </c>
      <c r="Q4650" s="11" t="s">
        <v>154</v>
      </c>
      <c r="R4650" s="11" t="s">
        <v>259</v>
      </c>
      <c r="S4650" s="11" t="s">
        <v>104</v>
      </c>
      <c r="T4650" s="11">
        <v>448</v>
      </c>
      <c r="U4650" s="11" t="str">
        <f>IF(ISERROR(VLOOKUP(I4650,'BACK INFO'!F:F,1,0)),IF(ISERROR(VLOOKUP(I4650,'BACK INFO'!H:H,1,0)),K4650,'BACK INFO'!$H$1),'BACK INFO'!$G$1)</f>
        <v>DENISE ARNETT</v>
      </c>
    </row>
    <row r="4651" spans="1:21" s="11" customFormat="1" x14ac:dyDescent="0.35">
      <c r="A4651" s="11" t="s">
        <v>94</v>
      </c>
      <c r="B4651" s="11">
        <v>2019</v>
      </c>
      <c r="C4651" s="11">
        <v>6</v>
      </c>
      <c r="D4651" s="11" t="s">
        <v>95</v>
      </c>
      <c r="E4651" s="11" t="s">
        <v>96</v>
      </c>
      <c r="F4651" s="11" t="s">
        <v>700</v>
      </c>
      <c r="G4651" s="11" t="s">
        <v>259</v>
      </c>
      <c r="H4651" s="11" t="s">
        <v>110</v>
      </c>
      <c r="I4651" s="11" t="s">
        <v>401</v>
      </c>
      <c r="J4651" s="11" t="s">
        <v>99</v>
      </c>
      <c r="K4651" s="11" t="s">
        <v>67</v>
      </c>
      <c r="L4651" s="11" t="s">
        <v>211</v>
      </c>
      <c r="M4651" s="11" t="s">
        <v>101</v>
      </c>
      <c r="N4651" s="11">
        <v>15</v>
      </c>
      <c r="O4651" s="11">
        <v>2019</v>
      </c>
      <c r="P4651" s="11" t="s">
        <v>154</v>
      </c>
      <c r="Q4651" s="11" t="s">
        <v>154</v>
      </c>
      <c r="R4651" s="11" t="s">
        <v>259</v>
      </c>
      <c r="S4651" s="11" t="s">
        <v>104</v>
      </c>
      <c r="T4651" s="11">
        <v>526</v>
      </c>
      <c r="U4651" s="11" t="str">
        <f>IF(ISERROR(VLOOKUP(I4651,'BACK INFO'!F:F,1,0)),IF(ISERROR(VLOOKUP(I4651,'BACK INFO'!H:H,1,0)),K4651,'BACK INFO'!$H$1),'BACK INFO'!$G$1)</f>
        <v>ANITA M. HOPKINS</v>
      </c>
    </row>
    <row r="4652" spans="1:21" s="11" customFormat="1" x14ac:dyDescent="0.35">
      <c r="A4652" s="11" t="s">
        <v>94</v>
      </c>
      <c r="B4652" s="11">
        <v>2019</v>
      </c>
      <c r="C4652" s="11">
        <v>6</v>
      </c>
      <c r="D4652" s="11" t="s">
        <v>95</v>
      </c>
      <c r="E4652" s="11" t="s">
        <v>96</v>
      </c>
      <c r="F4652" s="11" t="s">
        <v>700</v>
      </c>
      <c r="G4652" s="11" t="s">
        <v>259</v>
      </c>
      <c r="H4652" s="11" t="s">
        <v>110</v>
      </c>
      <c r="I4652" s="11" t="s">
        <v>667</v>
      </c>
      <c r="J4652" s="11" t="s">
        <v>99</v>
      </c>
      <c r="K4652" s="11" t="s">
        <v>76</v>
      </c>
      <c r="L4652" s="11" t="s">
        <v>127</v>
      </c>
      <c r="M4652" s="11" t="s">
        <v>101</v>
      </c>
      <c r="N4652" s="11">
        <v>22</v>
      </c>
      <c r="O4652" s="11">
        <v>2019</v>
      </c>
      <c r="P4652" s="11" t="s">
        <v>154</v>
      </c>
      <c r="Q4652" s="11" t="s">
        <v>154</v>
      </c>
      <c r="R4652" s="11" t="s">
        <v>259</v>
      </c>
      <c r="S4652" s="11" t="s">
        <v>104</v>
      </c>
      <c r="T4652" s="11">
        <v>829</v>
      </c>
      <c r="U4652" s="11" t="str">
        <f>IF(ISERROR(VLOOKUP(I4652,'BACK INFO'!F:F,1,0)),IF(ISERROR(VLOOKUP(I4652,'BACK INFO'!H:H,1,0)),K4652,'BACK INFO'!$H$1),'BACK INFO'!$G$1)</f>
        <v>MIE MANNICHE</v>
      </c>
    </row>
    <row r="4653" spans="1:21" s="11" customFormat="1" x14ac:dyDescent="0.35">
      <c r="A4653" s="11" t="s">
        <v>94</v>
      </c>
      <c r="B4653" s="11">
        <v>2019</v>
      </c>
      <c r="C4653" s="11">
        <v>6</v>
      </c>
      <c r="D4653" s="11" t="s">
        <v>95</v>
      </c>
      <c r="E4653" s="11" t="s">
        <v>96</v>
      </c>
      <c r="F4653" s="11" t="s">
        <v>700</v>
      </c>
      <c r="G4653" s="11" t="s">
        <v>259</v>
      </c>
      <c r="H4653" s="11" t="s">
        <v>110</v>
      </c>
      <c r="I4653" s="11" t="s">
        <v>687</v>
      </c>
      <c r="J4653" s="11" t="s">
        <v>99</v>
      </c>
      <c r="K4653" s="11" t="s">
        <v>74</v>
      </c>
      <c r="L4653" s="11" t="s">
        <v>199</v>
      </c>
      <c r="M4653" s="11" t="s">
        <v>101</v>
      </c>
      <c r="N4653" s="11">
        <v>14</v>
      </c>
      <c r="O4653" s="11">
        <v>2019</v>
      </c>
      <c r="P4653" s="11" t="s">
        <v>154</v>
      </c>
      <c r="Q4653" s="11" t="s">
        <v>154</v>
      </c>
      <c r="R4653" s="11" t="s">
        <v>259</v>
      </c>
      <c r="S4653" s="11" t="s">
        <v>104</v>
      </c>
      <c r="T4653" s="11">
        <v>448</v>
      </c>
      <c r="U4653" s="11" t="str">
        <f>IF(ISERROR(VLOOKUP(I4653,'BACK INFO'!F:F,1,0)),IF(ISERROR(VLOOKUP(I4653,'BACK INFO'!H:H,1,0)),K4653,'BACK INFO'!$H$1),'BACK INFO'!$G$1)</f>
        <v>DENISE ARNETT</v>
      </c>
    </row>
    <row r="4654" spans="1:21" s="11" customFormat="1" x14ac:dyDescent="0.35">
      <c r="A4654" s="11" t="s">
        <v>94</v>
      </c>
      <c r="B4654" s="11">
        <v>2019</v>
      </c>
      <c r="C4654" s="11">
        <v>6</v>
      </c>
      <c r="D4654" s="11" t="s">
        <v>95</v>
      </c>
      <c r="E4654" s="11" t="s">
        <v>96</v>
      </c>
      <c r="F4654" s="11" t="s">
        <v>700</v>
      </c>
      <c r="G4654" s="11" t="s">
        <v>259</v>
      </c>
      <c r="H4654" s="11" t="s">
        <v>117</v>
      </c>
      <c r="I4654" s="11" t="s">
        <v>686</v>
      </c>
      <c r="J4654" s="11" t="s">
        <v>99</v>
      </c>
      <c r="K4654" s="11" t="s">
        <v>54</v>
      </c>
      <c r="L4654" s="11" t="s">
        <v>100</v>
      </c>
      <c r="M4654" s="11" t="s">
        <v>101</v>
      </c>
      <c r="N4654" s="11">
        <v>392</v>
      </c>
      <c r="O4654" s="11">
        <v>2019</v>
      </c>
      <c r="P4654" s="11" t="s">
        <v>154</v>
      </c>
      <c r="Q4654" s="11" t="s">
        <v>154</v>
      </c>
      <c r="R4654" s="11" t="s">
        <v>259</v>
      </c>
      <c r="S4654" s="11" t="s">
        <v>104</v>
      </c>
      <c r="T4654" s="11">
        <v>12725.490000000002</v>
      </c>
      <c r="U4654" s="11" t="str">
        <f>IF(ISERROR(VLOOKUP(I4654,'BACK INFO'!F:F,1,0)),IF(ISERROR(VLOOKUP(I4654,'BACK INFO'!H:H,1,0)),K4654,'BACK INFO'!$H$1),'BACK INFO'!$G$1)</f>
        <v>PAIGE ALYSE STRAUGHAN</v>
      </c>
    </row>
    <row r="4655" spans="1:21" s="11" customFormat="1" x14ac:dyDescent="0.35">
      <c r="A4655" s="11" t="s">
        <v>94</v>
      </c>
      <c r="B4655" s="11">
        <v>2019</v>
      </c>
      <c r="C4655" s="11">
        <v>6</v>
      </c>
      <c r="D4655" s="11" t="s">
        <v>95</v>
      </c>
      <c r="E4655" s="11" t="s">
        <v>96</v>
      </c>
      <c r="F4655" s="11" t="s">
        <v>700</v>
      </c>
      <c r="G4655" s="11" t="s">
        <v>259</v>
      </c>
      <c r="H4655" s="11" t="s">
        <v>117</v>
      </c>
      <c r="I4655" s="11" t="s">
        <v>284</v>
      </c>
      <c r="J4655" s="11" t="s">
        <v>99</v>
      </c>
      <c r="K4655" s="11" t="s">
        <v>70</v>
      </c>
      <c r="L4655" s="11" t="s">
        <v>157</v>
      </c>
      <c r="M4655" s="11" t="s">
        <v>101</v>
      </c>
      <c r="N4655" s="11">
        <v>8</v>
      </c>
      <c r="O4655" s="11">
        <v>2019</v>
      </c>
      <c r="P4655" s="11" t="s">
        <v>154</v>
      </c>
      <c r="Q4655" s="11" t="s">
        <v>154</v>
      </c>
      <c r="R4655" s="11" t="s">
        <v>259</v>
      </c>
      <c r="S4655" s="11" t="s">
        <v>104</v>
      </c>
      <c r="T4655" s="11">
        <v>272</v>
      </c>
      <c r="U4655" s="11" t="str">
        <f>IF(ISERROR(VLOOKUP(I4655,'BACK INFO'!F:F,1,0)),IF(ISERROR(VLOOKUP(I4655,'BACK INFO'!H:H,1,0)),K4655,'BACK INFO'!$H$1),'BACK INFO'!$G$1)</f>
        <v>JUDITH ANN DEAL</v>
      </c>
    </row>
    <row r="4656" spans="1:21" s="11" customFormat="1" x14ac:dyDescent="0.35">
      <c r="A4656" s="11" t="s">
        <v>94</v>
      </c>
      <c r="B4656" s="11">
        <v>2019</v>
      </c>
      <c r="C4656" s="11">
        <v>6</v>
      </c>
      <c r="D4656" s="11" t="s">
        <v>95</v>
      </c>
      <c r="E4656" s="11" t="s">
        <v>96</v>
      </c>
      <c r="F4656" s="11" t="s">
        <v>700</v>
      </c>
      <c r="G4656" s="11" t="s">
        <v>259</v>
      </c>
      <c r="H4656" s="11" t="s">
        <v>117</v>
      </c>
      <c r="I4656" s="11" t="s">
        <v>195</v>
      </c>
      <c r="J4656" s="11" t="s">
        <v>99</v>
      </c>
      <c r="K4656" s="11" t="s">
        <v>72</v>
      </c>
      <c r="L4656" s="11" t="s">
        <v>114</v>
      </c>
      <c r="M4656" s="11" t="s">
        <v>101</v>
      </c>
      <c r="N4656" s="11">
        <v>24</v>
      </c>
      <c r="O4656" s="11">
        <v>2019</v>
      </c>
      <c r="P4656" s="11" t="s">
        <v>154</v>
      </c>
      <c r="Q4656" s="11" t="s">
        <v>154</v>
      </c>
      <c r="R4656" s="11" t="s">
        <v>259</v>
      </c>
      <c r="S4656" s="11" t="s">
        <v>104</v>
      </c>
      <c r="T4656" s="11">
        <v>792</v>
      </c>
      <c r="U4656" s="11" t="str">
        <f>IF(ISERROR(VLOOKUP(I4656,'BACK INFO'!F:F,1,0)),IF(ISERROR(VLOOKUP(I4656,'BACK INFO'!H:H,1,0)),K4656,'BACK INFO'!$H$1),'BACK INFO'!$G$1)</f>
        <v>BILL MILLER AND COMPANY</v>
      </c>
    </row>
    <row r="4657" spans="1:21" s="11" customFormat="1" x14ac:dyDescent="0.35">
      <c r="A4657" s="11" t="s">
        <v>94</v>
      </c>
      <c r="B4657" s="11">
        <v>2019</v>
      </c>
      <c r="C4657" s="11">
        <v>6</v>
      </c>
      <c r="D4657" s="11" t="s">
        <v>95</v>
      </c>
      <c r="E4657" s="11" t="s">
        <v>96</v>
      </c>
      <c r="F4657" s="11" t="s">
        <v>700</v>
      </c>
      <c r="G4657" s="11" t="s">
        <v>259</v>
      </c>
      <c r="H4657" s="11" t="s">
        <v>117</v>
      </c>
      <c r="I4657" s="11" t="s">
        <v>123</v>
      </c>
      <c r="J4657" s="11" t="s">
        <v>99</v>
      </c>
      <c r="K4657" s="11" t="s">
        <v>68</v>
      </c>
      <c r="L4657" s="11" t="s">
        <v>129</v>
      </c>
      <c r="M4657" s="11" t="s">
        <v>122</v>
      </c>
      <c r="N4657" s="11">
        <v>3</v>
      </c>
      <c r="O4657" s="11">
        <v>2019</v>
      </c>
      <c r="P4657" s="11" t="s">
        <v>154</v>
      </c>
      <c r="Q4657" s="11" t="s">
        <v>154</v>
      </c>
      <c r="R4657" s="11" t="s">
        <v>259</v>
      </c>
      <c r="S4657" s="11" t="s">
        <v>104</v>
      </c>
      <c r="T4657" s="11">
        <v>96.5</v>
      </c>
      <c r="U4657" s="11" t="str">
        <f>IF(ISERROR(VLOOKUP(I4657,'BACK INFO'!F:F,1,0)),IF(ISERROR(VLOOKUP(I4657,'BACK INFO'!H:H,1,0)),K4657,'BACK INFO'!$H$1),'BACK INFO'!$G$1)</f>
        <v>STEPHANIE VITALI</v>
      </c>
    </row>
    <row r="4658" spans="1:21" s="11" customFormat="1" x14ac:dyDescent="0.35">
      <c r="A4658" s="11" t="s">
        <v>94</v>
      </c>
      <c r="B4658" s="11">
        <v>2019</v>
      </c>
      <c r="C4658" s="11">
        <v>6</v>
      </c>
      <c r="D4658" s="11" t="s">
        <v>95</v>
      </c>
      <c r="E4658" s="11" t="s">
        <v>96</v>
      </c>
      <c r="F4658" s="11" t="s">
        <v>700</v>
      </c>
      <c r="G4658" s="11" t="s">
        <v>259</v>
      </c>
      <c r="H4658" s="11" t="s">
        <v>117</v>
      </c>
      <c r="I4658" s="11" t="s">
        <v>541</v>
      </c>
      <c r="J4658" s="11" t="s">
        <v>99</v>
      </c>
      <c r="K4658" s="11" t="s">
        <v>67</v>
      </c>
      <c r="L4658" s="11" t="s">
        <v>135</v>
      </c>
      <c r="M4658" s="11" t="s">
        <v>101</v>
      </c>
      <c r="N4658" s="11">
        <v>19</v>
      </c>
      <c r="O4658" s="11">
        <v>2019</v>
      </c>
      <c r="P4658" s="11" t="s">
        <v>154</v>
      </c>
      <c r="Q4658" s="11" t="s">
        <v>154</v>
      </c>
      <c r="R4658" s="11" t="s">
        <v>259</v>
      </c>
      <c r="S4658" s="11" t="s">
        <v>104</v>
      </c>
      <c r="T4658" s="11">
        <v>629</v>
      </c>
      <c r="U4658" s="11" t="str">
        <f>IF(ISERROR(VLOOKUP(I4658,'BACK INFO'!F:F,1,0)),IF(ISERROR(VLOOKUP(I4658,'BACK INFO'!H:H,1,0)),K4658,'BACK INFO'!$H$1),'BACK INFO'!$G$1)</f>
        <v>ANITA M. HOPKINS</v>
      </c>
    </row>
    <row r="4659" spans="1:21" s="11" customFormat="1" x14ac:dyDescent="0.35">
      <c r="A4659" s="11" t="s">
        <v>94</v>
      </c>
      <c r="B4659" s="11">
        <v>2019</v>
      </c>
      <c r="C4659" s="11">
        <v>6</v>
      </c>
      <c r="D4659" s="11" t="s">
        <v>95</v>
      </c>
      <c r="E4659" s="11" t="s">
        <v>96</v>
      </c>
      <c r="F4659" s="11" t="s">
        <v>700</v>
      </c>
      <c r="G4659" s="11" t="s">
        <v>259</v>
      </c>
      <c r="H4659" s="11" t="s">
        <v>117</v>
      </c>
      <c r="I4659" s="11" t="s">
        <v>264</v>
      </c>
      <c r="J4659" s="11" t="s">
        <v>99</v>
      </c>
      <c r="K4659" s="11" t="s">
        <v>72</v>
      </c>
      <c r="L4659" s="11" t="s">
        <v>114</v>
      </c>
      <c r="M4659" s="11" t="s">
        <v>101</v>
      </c>
      <c r="N4659" s="11">
        <v>22</v>
      </c>
      <c r="O4659" s="11">
        <v>2019</v>
      </c>
      <c r="P4659" s="11" t="s">
        <v>154</v>
      </c>
      <c r="Q4659" s="11" t="s">
        <v>154</v>
      </c>
      <c r="R4659" s="11" t="s">
        <v>259</v>
      </c>
      <c r="S4659" s="11" t="s">
        <v>104</v>
      </c>
      <c r="T4659" s="11">
        <v>748</v>
      </c>
      <c r="U4659" s="11" t="str">
        <f>IF(ISERROR(VLOOKUP(I4659,'BACK INFO'!F:F,1,0)),IF(ISERROR(VLOOKUP(I4659,'BACK INFO'!H:H,1,0)),K4659,'BACK INFO'!$H$1),'BACK INFO'!$G$1)</f>
        <v>BILL MILLER AND COMPANY</v>
      </c>
    </row>
    <row r="4660" spans="1:21" s="11" customFormat="1" x14ac:dyDescent="0.35">
      <c r="A4660" s="11" t="s">
        <v>94</v>
      </c>
      <c r="B4660" s="11">
        <v>2019</v>
      </c>
      <c r="C4660" s="11">
        <v>6</v>
      </c>
      <c r="D4660" s="11" t="s">
        <v>95</v>
      </c>
      <c r="E4660" s="11" t="s">
        <v>96</v>
      </c>
      <c r="F4660" s="11" t="s">
        <v>700</v>
      </c>
      <c r="G4660" s="11" t="s">
        <v>259</v>
      </c>
      <c r="H4660" s="11" t="s">
        <v>117</v>
      </c>
      <c r="I4660" s="11" t="s">
        <v>288</v>
      </c>
      <c r="J4660" s="11" t="s">
        <v>99</v>
      </c>
      <c r="K4660" s="11" t="s">
        <v>70</v>
      </c>
      <c r="L4660" s="11" t="s">
        <v>157</v>
      </c>
      <c r="M4660" s="11" t="s">
        <v>101</v>
      </c>
      <c r="N4660" s="11">
        <v>14</v>
      </c>
      <c r="O4660" s="11">
        <v>2019</v>
      </c>
      <c r="P4660" s="11" t="s">
        <v>154</v>
      </c>
      <c r="Q4660" s="11" t="s">
        <v>154</v>
      </c>
      <c r="R4660" s="11" t="s">
        <v>259</v>
      </c>
      <c r="S4660" s="11" t="s">
        <v>104</v>
      </c>
      <c r="T4660" s="11">
        <v>470</v>
      </c>
      <c r="U4660" s="11" t="str">
        <f>IF(ISERROR(VLOOKUP(I4660,'BACK INFO'!F:F,1,0)),IF(ISERROR(VLOOKUP(I4660,'BACK INFO'!H:H,1,0)),K4660,'BACK INFO'!$H$1),'BACK INFO'!$G$1)</f>
        <v>JUDITH ANN DEAL</v>
      </c>
    </row>
    <row r="4661" spans="1:21" s="11" customFormat="1" x14ac:dyDescent="0.35">
      <c r="A4661" s="11" t="s">
        <v>94</v>
      </c>
      <c r="B4661" s="11">
        <v>2019</v>
      </c>
      <c r="C4661" s="11">
        <v>6</v>
      </c>
      <c r="D4661" s="11" t="s">
        <v>95</v>
      </c>
      <c r="E4661" s="11" t="s">
        <v>96</v>
      </c>
      <c r="F4661" s="11" t="s">
        <v>700</v>
      </c>
      <c r="G4661" s="11" t="s">
        <v>259</v>
      </c>
      <c r="H4661" s="11" t="s">
        <v>117</v>
      </c>
      <c r="I4661" s="11" t="s">
        <v>545</v>
      </c>
      <c r="J4661" s="11" t="s">
        <v>99</v>
      </c>
      <c r="K4661" s="11" t="s">
        <v>73</v>
      </c>
      <c r="L4661" s="11" t="s">
        <v>127</v>
      </c>
      <c r="M4661" s="11" t="s">
        <v>101</v>
      </c>
      <c r="N4661" s="11">
        <v>39</v>
      </c>
      <c r="O4661" s="11">
        <v>2019</v>
      </c>
      <c r="P4661" s="11" t="s">
        <v>154</v>
      </c>
      <c r="Q4661" s="11" t="s">
        <v>154</v>
      </c>
      <c r="R4661" s="11" t="s">
        <v>259</v>
      </c>
      <c r="S4661" s="11" t="s">
        <v>104</v>
      </c>
      <c r="T4661" s="11">
        <v>1294</v>
      </c>
      <c r="U4661" s="11" t="str">
        <f>IF(ISERROR(VLOOKUP(I4661,'BACK INFO'!F:F,1,0)),IF(ISERROR(VLOOKUP(I4661,'BACK INFO'!H:H,1,0)),K4661,'BACK INFO'!$H$1),'BACK INFO'!$G$1)</f>
        <v>PHYLLIS POSNER</v>
      </c>
    </row>
    <row r="4662" spans="1:21" s="11" customFormat="1" x14ac:dyDescent="0.35">
      <c r="A4662" s="11" t="s">
        <v>94</v>
      </c>
      <c r="B4662" s="11">
        <v>2019</v>
      </c>
      <c r="C4662" s="11">
        <v>6</v>
      </c>
      <c r="D4662" s="11" t="s">
        <v>95</v>
      </c>
      <c r="E4662" s="11" t="s">
        <v>96</v>
      </c>
      <c r="F4662" s="11" t="s">
        <v>700</v>
      </c>
      <c r="G4662" s="11" t="s">
        <v>259</v>
      </c>
      <c r="H4662" s="11" t="s">
        <v>117</v>
      </c>
      <c r="I4662" s="11" t="s">
        <v>148</v>
      </c>
      <c r="J4662" s="11" t="s">
        <v>99</v>
      </c>
      <c r="K4662" s="11" t="s">
        <v>71</v>
      </c>
      <c r="L4662" s="11" t="s">
        <v>149</v>
      </c>
      <c r="M4662" s="11" t="s">
        <v>101</v>
      </c>
      <c r="N4662" s="11">
        <v>13</v>
      </c>
      <c r="O4662" s="11">
        <v>2019</v>
      </c>
      <c r="P4662" s="11" t="s">
        <v>154</v>
      </c>
      <c r="Q4662" s="11" t="s">
        <v>154</v>
      </c>
      <c r="R4662" s="11" t="s">
        <v>259</v>
      </c>
      <c r="S4662" s="11" t="s">
        <v>104</v>
      </c>
      <c r="T4662" s="11">
        <v>424</v>
      </c>
      <c r="U4662" s="11" t="str">
        <f>IF(ISERROR(VLOOKUP(I4662,'BACK INFO'!F:F,1,0)),IF(ISERROR(VLOOKUP(I4662,'BACK INFO'!H:H,1,0)),K4662,'BACK INFO'!$H$1),'BACK INFO'!$G$1)</f>
        <v>HOLLY SALES INC.</v>
      </c>
    </row>
    <row r="4663" spans="1:21" s="11" customFormat="1" x14ac:dyDescent="0.35">
      <c r="A4663" s="11" t="s">
        <v>94</v>
      </c>
      <c r="B4663" s="11">
        <v>2019</v>
      </c>
      <c r="C4663" s="11">
        <v>6</v>
      </c>
      <c r="D4663" s="11" t="s">
        <v>95</v>
      </c>
      <c r="E4663" s="11" t="s">
        <v>96</v>
      </c>
      <c r="F4663" s="11" t="s">
        <v>700</v>
      </c>
      <c r="G4663" s="11" t="s">
        <v>259</v>
      </c>
      <c r="H4663" s="11" t="s">
        <v>117</v>
      </c>
      <c r="I4663" s="11" t="s">
        <v>252</v>
      </c>
      <c r="J4663" s="11" t="s">
        <v>99</v>
      </c>
      <c r="K4663" s="11" t="s">
        <v>70</v>
      </c>
      <c r="L4663" s="11" t="s">
        <v>157</v>
      </c>
      <c r="M4663" s="11" t="s">
        <v>101</v>
      </c>
      <c r="N4663" s="11">
        <v>17</v>
      </c>
      <c r="O4663" s="11">
        <v>2019</v>
      </c>
      <c r="P4663" s="11" t="s">
        <v>154</v>
      </c>
      <c r="Q4663" s="11" t="s">
        <v>154</v>
      </c>
      <c r="R4663" s="11" t="s">
        <v>259</v>
      </c>
      <c r="S4663" s="11" t="s">
        <v>104</v>
      </c>
      <c r="T4663" s="11">
        <v>578</v>
      </c>
      <c r="U4663" s="11" t="str">
        <f>IF(ISERROR(VLOOKUP(I4663,'BACK INFO'!F:F,1,0)),IF(ISERROR(VLOOKUP(I4663,'BACK INFO'!H:H,1,0)),K4663,'BACK INFO'!$H$1),'BACK INFO'!$G$1)</f>
        <v>JUDITH ANN DEAL</v>
      </c>
    </row>
    <row r="4664" spans="1:21" s="11" customFormat="1" x14ac:dyDescent="0.35">
      <c r="A4664" s="11" t="s">
        <v>94</v>
      </c>
      <c r="B4664" s="11">
        <v>2019</v>
      </c>
      <c r="C4664" s="11">
        <v>6</v>
      </c>
      <c r="D4664" s="11" t="s">
        <v>95</v>
      </c>
      <c r="E4664" s="11" t="s">
        <v>96</v>
      </c>
      <c r="F4664" s="11" t="s">
        <v>700</v>
      </c>
      <c r="G4664" s="11" t="s">
        <v>259</v>
      </c>
      <c r="H4664" s="11" t="s">
        <v>117</v>
      </c>
      <c r="I4664" s="11" t="s">
        <v>390</v>
      </c>
      <c r="J4664" s="11" t="s">
        <v>99</v>
      </c>
      <c r="K4664" s="11" t="s">
        <v>72</v>
      </c>
      <c r="L4664" s="11" t="s">
        <v>178</v>
      </c>
      <c r="M4664" s="11" t="s">
        <v>101</v>
      </c>
      <c r="N4664" s="11">
        <v>24</v>
      </c>
      <c r="O4664" s="11">
        <v>2019</v>
      </c>
      <c r="P4664" s="11" t="s">
        <v>154</v>
      </c>
      <c r="Q4664" s="11" t="s">
        <v>154</v>
      </c>
      <c r="R4664" s="11" t="s">
        <v>259</v>
      </c>
      <c r="S4664" s="11" t="s">
        <v>104</v>
      </c>
      <c r="T4664" s="11">
        <v>664.6999999999997</v>
      </c>
      <c r="U4664" s="11" t="str">
        <f>IF(ISERROR(VLOOKUP(I4664,'BACK INFO'!F:F,1,0)),IF(ISERROR(VLOOKUP(I4664,'BACK INFO'!H:H,1,0)),K4664,'BACK INFO'!$H$1),'BACK INFO'!$G$1)</f>
        <v>BILL MILLER AND COMPANY</v>
      </c>
    </row>
    <row r="4665" spans="1:21" s="11" customFormat="1" x14ac:dyDescent="0.35">
      <c r="A4665" s="11" t="s">
        <v>94</v>
      </c>
      <c r="B4665" s="11">
        <v>2019</v>
      </c>
      <c r="C4665" s="11">
        <v>6</v>
      </c>
      <c r="D4665" s="11" t="s">
        <v>95</v>
      </c>
      <c r="E4665" s="11" t="s">
        <v>96</v>
      </c>
      <c r="F4665" s="11" t="s">
        <v>700</v>
      </c>
      <c r="G4665" s="11" t="s">
        <v>259</v>
      </c>
      <c r="H4665" s="11" t="s">
        <v>117</v>
      </c>
      <c r="I4665" s="11" t="s">
        <v>185</v>
      </c>
      <c r="J4665" s="11" t="s">
        <v>99</v>
      </c>
      <c r="K4665" s="11" t="s">
        <v>76</v>
      </c>
      <c r="L4665" s="11" t="s">
        <v>127</v>
      </c>
      <c r="M4665" s="11" t="s">
        <v>101</v>
      </c>
      <c r="N4665" s="11">
        <v>2</v>
      </c>
      <c r="O4665" s="11">
        <v>2019</v>
      </c>
      <c r="P4665" s="11" t="s">
        <v>154</v>
      </c>
      <c r="Q4665" s="11" t="s">
        <v>154</v>
      </c>
      <c r="R4665" s="11" t="s">
        <v>259</v>
      </c>
      <c r="S4665" s="11" t="s">
        <v>104</v>
      </c>
      <c r="T4665" s="11">
        <v>68</v>
      </c>
      <c r="U4665" s="11" t="str">
        <f>IF(ISERROR(VLOOKUP(I4665,'BACK INFO'!F:F,1,0)),IF(ISERROR(VLOOKUP(I4665,'BACK INFO'!H:H,1,0)),K4665,'BACK INFO'!$H$1),'BACK INFO'!$G$1)</f>
        <v>MIE MANNICHE</v>
      </c>
    </row>
    <row r="4666" spans="1:21" s="11" customFormat="1" x14ac:dyDescent="0.35">
      <c r="A4666" s="11" t="s">
        <v>94</v>
      </c>
      <c r="B4666" s="11">
        <v>2019</v>
      </c>
      <c r="C4666" s="11">
        <v>6</v>
      </c>
      <c r="D4666" s="11" t="s">
        <v>95</v>
      </c>
      <c r="E4666" s="11" t="s">
        <v>96</v>
      </c>
      <c r="F4666" s="11" t="s">
        <v>700</v>
      </c>
      <c r="G4666" s="11" t="s">
        <v>259</v>
      </c>
      <c r="H4666" s="11" t="s">
        <v>117</v>
      </c>
      <c r="I4666" s="11" t="s">
        <v>663</v>
      </c>
      <c r="J4666" s="11" t="s">
        <v>99</v>
      </c>
      <c r="K4666" s="11" t="s">
        <v>72</v>
      </c>
      <c r="L4666" s="11" t="s">
        <v>114</v>
      </c>
      <c r="M4666" s="11" t="s">
        <v>101</v>
      </c>
      <c r="N4666" s="11">
        <v>14</v>
      </c>
      <c r="O4666" s="11">
        <v>2019</v>
      </c>
      <c r="P4666" s="11" t="s">
        <v>154</v>
      </c>
      <c r="Q4666" s="11" t="s">
        <v>154</v>
      </c>
      <c r="R4666" s="11" t="s">
        <v>259</v>
      </c>
      <c r="S4666" s="11" t="s">
        <v>104</v>
      </c>
      <c r="T4666" s="11">
        <v>448</v>
      </c>
      <c r="U4666" s="11" t="str">
        <f>IF(ISERROR(VLOOKUP(I4666,'BACK INFO'!F:F,1,0)),IF(ISERROR(VLOOKUP(I4666,'BACK INFO'!H:H,1,0)),K4666,'BACK INFO'!$H$1),'BACK INFO'!$G$1)</f>
        <v>BILL MILLER AND COMPANY</v>
      </c>
    </row>
    <row r="4667" spans="1:21" s="11" customFormat="1" x14ac:dyDescent="0.35">
      <c r="A4667" s="11" t="s">
        <v>94</v>
      </c>
      <c r="B4667" s="11">
        <v>2019</v>
      </c>
      <c r="C4667" s="11">
        <v>6</v>
      </c>
      <c r="D4667" s="11" t="s">
        <v>95</v>
      </c>
      <c r="E4667" s="11" t="s">
        <v>96</v>
      </c>
      <c r="F4667" s="11" t="s">
        <v>700</v>
      </c>
      <c r="G4667" s="11" t="s">
        <v>259</v>
      </c>
      <c r="H4667" s="11" t="s">
        <v>117</v>
      </c>
      <c r="I4667" s="11" t="s">
        <v>431</v>
      </c>
      <c r="J4667" s="11" t="s">
        <v>99</v>
      </c>
      <c r="K4667" s="11" t="s">
        <v>75</v>
      </c>
      <c r="L4667" s="11" t="s">
        <v>131</v>
      </c>
      <c r="M4667" s="11" t="s">
        <v>101</v>
      </c>
      <c r="N4667" s="11">
        <v>8</v>
      </c>
      <c r="O4667" s="11">
        <v>2019</v>
      </c>
      <c r="P4667" s="11" t="s">
        <v>154</v>
      </c>
      <c r="Q4667" s="11" t="s">
        <v>154</v>
      </c>
      <c r="R4667" s="11" t="s">
        <v>259</v>
      </c>
      <c r="S4667" s="11" t="s">
        <v>104</v>
      </c>
      <c r="T4667" s="11">
        <v>272</v>
      </c>
      <c r="U4667" s="11" t="str">
        <f>IF(ISERROR(VLOOKUP(I4667,'BACK INFO'!F:F,1,0)),IF(ISERROR(VLOOKUP(I4667,'BACK INFO'!H:H,1,0)),K4667,'BACK INFO'!$H$1),'BACK INFO'!$G$1)</f>
        <v>LAURA BONG</v>
      </c>
    </row>
    <row r="4668" spans="1:21" s="11" customFormat="1" x14ac:dyDescent="0.35">
      <c r="A4668" s="11" t="s">
        <v>94</v>
      </c>
      <c r="B4668" s="11">
        <v>2019</v>
      </c>
      <c r="C4668" s="11">
        <v>6</v>
      </c>
      <c r="D4668" s="11" t="s">
        <v>95</v>
      </c>
      <c r="E4668" s="11" t="s">
        <v>96</v>
      </c>
      <c r="F4668" s="11" t="s">
        <v>700</v>
      </c>
      <c r="G4668" s="11" t="s">
        <v>259</v>
      </c>
      <c r="H4668" s="11" t="s">
        <v>117</v>
      </c>
      <c r="I4668" s="11" t="s">
        <v>305</v>
      </c>
      <c r="J4668" s="11" t="s">
        <v>99</v>
      </c>
      <c r="K4668" s="11" t="s">
        <v>67</v>
      </c>
      <c r="L4668" s="11" t="s">
        <v>234</v>
      </c>
      <c r="M4668" s="11" t="s">
        <v>101</v>
      </c>
      <c r="N4668" s="11">
        <v>26</v>
      </c>
      <c r="O4668" s="11">
        <v>2019</v>
      </c>
      <c r="P4668" s="11" t="s">
        <v>154</v>
      </c>
      <c r="Q4668" s="11" t="s">
        <v>154</v>
      </c>
      <c r="R4668" s="11" t="s">
        <v>259</v>
      </c>
      <c r="S4668" s="11" t="s">
        <v>104</v>
      </c>
      <c r="T4668" s="11">
        <v>830</v>
      </c>
      <c r="U4668" s="11" t="str">
        <f>IF(ISERROR(VLOOKUP(I4668,'BACK INFO'!F:F,1,0)),IF(ISERROR(VLOOKUP(I4668,'BACK INFO'!H:H,1,0)),K4668,'BACK INFO'!$H$1),'BACK INFO'!$G$1)</f>
        <v>ANITA M. HOPKINS</v>
      </c>
    </row>
    <row r="4669" spans="1:21" s="11" customFormat="1" x14ac:dyDescent="0.35">
      <c r="A4669" s="11" t="s">
        <v>94</v>
      </c>
      <c r="B4669" s="11">
        <v>2019</v>
      </c>
      <c r="C4669" s="11">
        <v>6</v>
      </c>
      <c r="D4669" s="11" t="s">
        <v>95</v>
      </c>
      <c r="E4669" s="11" t="s">
        <v>96</v>
      </c>
      <c r="F4669" s="11" t="s">
        <v>700</v>
      </c>
      <c r="G4669" s="11" t="s">
        <v>259</v>
      </c>
      <c r="H4669" s="11" t="s">
        <v>117</v>
      </c>
      <c r="I4669" s="11" t="s">
        <v>172</v>
      </c>
      <c r="J4669" s="11" t="s">
        <v>99</v>
      </c>
      <c r="K4669" s="11" t="s">
        <v>67</v>
      </c>
      <c r="L4669" s="11" t="s">
        <v>173</v>
      </c>
      <c r="M4669" s="11" t="s">
        <v>101</v>
      </c>
      <c r="N4669" s="11">
        <v>11</v>
      </c>
      <c r="O4669" s="11">
        <v>2019</v>
      </c>
      <c r="P4669" s="11" t="s">
        <v>154</v>
      </c>
      <c r="Q4669" s="11" t="s">
        <v>154</v>
      </c>
      <c r="R4669" s="11" t="s">
        <v>259</v>
      </c>
      <c r="S4669" s="11" t="s">
        <v>104</v>
      </c>
      <c r="T4669" s="11">
        <v>353</v>
      </c>
      <c r="U4669" s="11" t="str">
        <f>IF(ISERROR(VLOOKUP(I4669,'BACK INFO'!F:F,1,0)),IF(ISERROR(VLOOKUP(I4669,'BACK INFO'!H:H,1,0)),K4669,'BACK INFO'!$H$1),'BACK INFO'!$G$1)</f>
        <v>ANITA M. HOPKINS</v>
      </c>
    </row>
    <row r="4670" spans="1:21" s="11" customFormat="1" x14ac:dyDescent="0.35">
      <c r="A4670" s="11" t="s">
        <v>94</v>
      </c>
      <c r="B4670" s="11">
        <v>2019</v>
      </c>
      <c r="C4670" s="11">
        <v>6</v>
      </c>
      <c r="D4670" s="11" t="s">
        <v>95</v>
      </c>
      <c r="E4670" s="11" t="s">
        <v>96</v>
      </c>
      <c r="F4670" s="11" t="s">
        <v>700</v>
      </c>
      <c r="G4670" s="11" t="s">
        <v>259</v>
      </c>
      <c r="H4670" s="11" t="s">
        <v>117</v>
      </c>
      <c r="I4670" s="11" t="s">
        <v>560</v>
      </c>
      <c r="J4670" s="11" t="s">
        <v>99</v>
      </c>
      <c r="K4670" s="11" t="s">
        <v>67</v>
      </c>
      <c r="L4670" s="11" t="s">
        <v>133</v>
      </c>
      <c r="M4670" s="11" t="s">
        <v>101</v>
      </c>
      <c r="N4670" s="11">
        <v>44</v>
      </c>
      <c r="O4670" s="11">
        <v>2019</v>
      </c>
      <c r="P4670" s="11" t="s">
        <v>154</v>
      </c>
      <c r="Q4670" s="11" t="s">
        <v>154</v>
      </c>
      <c r="R4670" s="11" t="s">
        <v>259</v>
      </c>
      <c r="S4670" s="11" t="s">
        <v>104</v>
      </c>
      <c r="T4670" s="11">
        <v>1138.4000000000001</v>
      </c>
      <c r="U4670" s="11" t="str">
        <f>IF(ISERROR(VLOOKUP(I4670,'BACK INFO'!F:F,1,0)),IF(ISERROR(VLOOKUP(I4670,'BACK INFO'!H:H,1,0)),K4670,'BACK INFO'!$H$1),'BACK INFO'!$G$1)</f>
        <v>ANITA M. HOPKINS</v>
      </c>
    </row>
    <row r="4671" spans="1:21" s="11" customFormat="1" x14ac:dyDescent="0.35">
      <c r="A4671" s="11" t="s">
        <v>94</v>
      </c>
      <c r="B4671" s="11">
        <v>2019</v>
      </c>
      <c r="C4671" s="11">
        <v>6</v>
      </c>
      <c r="D4671" s="11" t="s">
        <v>95</v>
      </c>
      <c r="E4671" s="11" t="s">
        <v>96</v>
      </c>
      <c r="F4671" s="11" t="s">
        <v>700</v>
      </c>
      <c r="G4671" s="11" t="s">
        <v>259</v>
      </c>
      <c r="H4671" s="11" t="s">
        <v>117</v>
      </c>
      <c r="I4671" s="11" t="s">
        <v>656</v>
      </c>
      <c r="J4671" s="11" t="s">
        <v>99</v>
      </c>
      <c r="K4671" s="11" t="s">
        <v>67</v>
      </c>
      <c r="L4671" s="11" t="s">
        <v>173</v>
      </c>
      <c r="M4671" s="11" t="s">
        <v>101</v>
      </c>
      <c r="N4671" s="11">
        <v>9</v>
      </c>
      <c r="O4671" s="11">
        <v>2019</v>
      </c>
      <c r="P4671" s="11" t="s">
        <v>154</v>
      </c>
      <c r="Q4671" s="11" t="s">
        <v>154</v>
      </c>
      <c r="R4671" s="11" t="s">
        <v>259</v>
      </c>
      <c r="S4671" s="11" t="s">
        <v>104</v>
      </c>
      <c r="T4671" s="11">
        <v>284</v>
      </c>
      <c r="U4671" s="11" t="str">
        <f>IF(ISERROR(VLOOKUP(I4671,'BACK INFO'!F:F,1,0)),IF(ISERROR(VLOOKUP(I4671,'BACK INFO'!H:H,1,0)),K4671,'BACK INFO'!$H$1),'BACK INFO'!$G$1)</f>
        <v>ANITA M. HOPKINS</v>
      </c>
    </row>
    <row r="4672" spans="1:21" s="11" customFormat="1" x14ac:dyDescent="0.35">
      <c r="A4672" s="11" t="s">
        <v>94</v>
      </c>
      <c r="B4672" s="11">
        <v>2019</v>
      </c>
      <c r="C4672" s="11">
        <v>6</v>
      </c>
      <c r="D4672" s="11" t="s">
        <v>95</v>
      </c>
      <c r="E4672" s="11" t="s">
        <v>96</v>
      </c>
      <c r="F4672" s="11" t="s">
        <v>700</v>
      </c>
      <c r="G4672" s="11" t="s">
        <v>259</v>
      </c>
      <c r="H4672" s="11" t="s">
        <v>117</v>
      </c>
      <c r="I4672" s="11" t="s">
        <v>150</v>
      </c>
      <c r="J4672" s="11" t="s">
        <v>99</v>
      </c>
      <c r="K4672" s="11" t="s">
        <v>67</v>
      </c>
      <c r="L4672" s="11" t="s">
        <v>108</v>
      </c>
      <c r="M4672" s="11" t="s">
        <v>101</v>
      </c>
      <c r="N4672" s="11">
        <v>48</v>
      </c>
      <c r="O4672" s="11">
        <v>2019</v>
      </c>
      <c r="P4672" s="11" t="s">
        <v>154</v>
      </c>
      <c r="Q4672" s="11" t="s">
        <v>154</v>
      </c>
      <c r="R4672" s="11" t="s">
        <v>259</v>
      </c>
      <c r="S4672" s="11" t="s">
        <v>104</v>
      </c>
      <c r="T4672" s="11">
        <v>1567</v>
      </c>
      <c r="U4672" s="11" t="str">
        <f>IF(ISERROR(VLOOKUP(I4672,'BACK INFO'!F:F,1,0)),IF(ISERROR(VLOOKUP(I4672,'BACK INFO'!H:H,1,0)),K4672,'BACK INFO'!$H$1),'BACK INFO'!$G$1)</f>
        <v>ANITA M. HOPKINS</v>
      </c>
    </row>
    <row r="4673" spans="1:21" s="11" customFormat="1" x14ac:dyDescent="0.35">
      <c r="A4673" s="11" t="s">
        <v>94</v>
      </c>
      <c r="B4673" s="11">
        <v>2019</v>
      </c>
      <c r="C4673" s="11">
        <v>6</v>
      </c>
      <c r="D4673" s="11" t="s">
        <v>95</v>
      </c>
      <c r="E4673" s="11" t="s">
        <v>96</v>
      </c>
      <c r="F4673" s="11" t="s">
        <v>700</v>
      </c>
      <c r="G4673" s="11" t="s">
        <v>259</v>
      </c>
      <c r="H4673" s="11" t="s">
        <v>117</v>
      </c>
      <c r="I4673" s="11" t="s">
        <v>487</v>
      </c>
      <c r="J4673" s="11" t="s">
        <v>99</v>
      </c>
      <c r="K4673" s="11" t="s">
        <v>72</v>
      </c>
      <c r="L4673" s="11" t="s">
        <v>364</v>
      </c>
      <c r="M4673" s="11" t="s">
        <v>101</v>
      </c>
      <c r="N4673" s="11">
        <v>15</v>
      </c>
      <c r="O4673" s="11">
        <v>2019</v>
      </c>
      <c r="P4673" s="11" t="s">
        <v>154</v>
      </c>
      <c r="Q4673" s="11" t="s">
        <v>154</v>
      </c>
      <c r="R4673" s="11" t="s">
        <v>259</v>
      </c>
      <c r="S4673" s="11" t="s">
        <v>104</v>
      </c>
      <c r="T4673" s="11">
        <v>475</v>
      </c>
      <c r="U4673" s="11" t="str">
        <f>IF(ISERROR(VLOOKUP(I4673,'BACK INFO'!F:F,1,0)),IF(ISERROR(VLOOKUP(I4673,'BACK INFO'!H:H,1,0)),K4673,'BACK INFO'!$H$1),'BACK INFO'!$G$1)</f>
        <v>BILL MILLER AND COMPANY</v>
      </c>
    </row>
    <row r="4674" spans="1:21" s="11" customFormat="1" x14ac:dyDescent="0.35">
      <c r="A4674" s="11" t="s">
        <v>94</v>
      </c>
      <c r="B4674" s="11">
        <v>2019</v>
      </c>
      <c r="C4674" s="11">
        <v>6</v>
      </c>
      <c r="D4674" s="11" t="s">
        <v>95</v>
      </c>
      <c r="E4674" s="11" t="s">
        <v>96</v>
      </c>
      <c r="F4674" s="11" t="s">
        <v>700</v>
      </c>
      <c r="G4674" s="11" t="s">
        <v>259</v>
      </c>
      <c r="H4674" s="11" t="s">
        <v>117</v>
      </c>
      <c r="I4674" s="11" t="s">
        <v>520</v>
      </c>
      <c r="J4674" s="11" t="s">
        <v>99</v>
      </c>
      <c r="K4674" s="11" t="s">
        <v>75</v>
      </c>
      <c r="L4674" s="11" t="s">
        <v>131</v>
      </c>
      <c r="M4674" s="11" t="s">
        <v>101</v>
      </c>
      <c r="N4674" s="11">
        <v>29</v>
      </c>
      <c r="O4674" s="11">
        <v>2019</v>
      </c>
      <c r="P4674" s="11" t="s">
        <v>154</v>
      </c>
      <c r="Q4674" s="11" t="s">
        <v>154</v>
      </c>
      <c r="R4674" s="11" t="s">
        <v>259</v>
      </c>
      <c r="S4674" s="11" t="s">
        <v>104</v>
      </c>
      <c r="T4674" s="11">
        <v>967</v>
      </c>
      <c r="U4674" s="11" t="str">
        <f>IF(ISERROR(VLOOKUP(I4674,'BACK INFO'!F:F,1,0)),IF(ISERROR(VLOOKUP(I4674,'BACK INFO'!H:H,1,0)),K4674,'BACK INFO'!$H$1),'BACK INFO'!$G$1)</f>
        <v>LAURA BONG</v>
      </c>
    </row>
    <row r="4675" spans="1:21" s="11" customFormat="1" x14ac:dyDescent="0.35">
      <c r="A4675" s="11" t="s">
        <v>94</v>
      </c>
      <c r="B4675" s="11">
        <v>2019</v>
      </c>
      <c r="C4675" s="11">
        <v>6</v>
      </c>
      <c r="D4675" s="11" t="s">
        <v>95</v>
      </c>
      <c r="E4675" s="11" t="s">
        <v>96</v>
      </c>
      <c r="F4675" s="11" t="s">
        <v>700</v>
      </c>
      <c r="G4675" s="11" t="s">
        <v>259</v>
      </c>
      <c r="H4675" s="11" t="s">
        <v>117</v>
      </c>
      <c r="I4675" s="11" t="s">
        <v>64</v>
      </c>
      <c r="J4675" s="11" t="s">
        <v>99</v>
      </c>
      <c r="K4675" s="11" t="s">
        <v>54</v>
      </c>
      <c r="L4675" s="11" t="s">
        <v>165</v>
      </c>
      <c r="M4675" s="11" t="s">
        <v>101</v>
      </c>
      <c r="N4675" s="11">
        <v>98</v>
      </c>
      <c r="O4675" s="11">
        <v>2019</v>
      </c>
      <c r="P4675" s="11" t="s">
        <v>154</v>
      </c>
      <c r="Q4675" s="11" t="s">
        <v>154</v>
      </c>
      <c r="R4675" s="11" t="s">
        <v>259</v>
      </c>
      <c r="S4675" s="11" t="s">
        <v>104</v>
      </c>
      <c r="T4675" s="11">
        <v>3102.7</v>
      </c>
      <c r="U4675" s="11" t="str">
        <f>IF(ISERROR(VLOOKUP(I4675,'BACK INFO'!F:F,1,0)),IF(ISERROR(VLOOKUP(I4675,'BACK INFO'!H:H,1,0)),K4675,'BACK INFO'!$H$1),'BACK INFO'!$G$1)</f>
        <v>PAIGE ALYSE STRAUGHAN</v>
      </c>
    </row>
    <row r="4676" spans="1:21" s="11" customFormat="1" x14ac:dyDescent="0.35">
      <c r="A4676" s="11" t="s">
        <v>94</v>
      </c>
      <c r="B4676" s="11">
        <v>2019</v>
      </c>
      <c r="C4676" s="11">
        <v>6</v>
      </c>
      <c r="D4676" s="11" t="s">
        <v>95</v>
      </c>
      <c r="E4676" s="11" t="s">
        <v>96</v>
      </c>
      <c r="F4676" s="11" t="s">
        <v>700</v>
      </c>
      <c r="G4676" s="11" t="s">
        <v>259</v>
      </c>
      <c r="H4676" s="11" t="s">
        <v>117</v>
      </c>
      <c r="I4676" s="11" t="s">
        <v>652</v>
      </c>
      <c r="J4676" s="11" t="s">
        <v>99</v>
      </c>
      <c r="K4676" s="11" t="s">
        <v>73</v>
      </c>
      <c r="L4676" s="11" t="s">
        <v>127</v>
      </c>
      <c r="M4676" s="11" t="s">
        <v>101</v>
      </c>
      <c r="N4676" s="11">
        <v>6</v>
      </c>
      <c r="O4676" s="11">
        <v>2019</v>
      </c>
      <c r="P4676" s="11" t="s">
        <v>154</v>
      </c>
      <c r="Q4676" s="11" t="s">
        <v>154</v>
      </c>
      <c r="R4676" s="11" t="s">
        <v>259</v>
      </c>
      <c r="S4676" s="11" t="s">
        <v>104</v>
      </c>
      <c r="T4676" s="11">
        <v>200</v>
      </c>
      <c r="U4676" s="11" t="str">
        <f>IF(ISERROR(VLOOKUP(I4676,'BACK INFO'!F:F,1,0)),IF(ISERROR(VLOOKUP(I4676,'BACK INFO'!H:H,1,0)),K4676,'BACK INFO'!$H$1),'BACK INFO'!$G$1)</f>
        <v>PHYLLIS POSNER</v>
      </c>
    </row>
    <row r="4677" spans="1:21" s="11" customFormat="1" x14ac:dyDescent="0.35">
      <c r="A4677" s="11" t="s">
        <v>94</v>
      </c>
      <c r="B4677" s="11">
        <v>2019</v>
      </c>
      <c r="C4677" s="11">
        <v>6</v>
      </c>
      <c r="D4677" s="11" t="s">
        <v>95</v>
      </c>
      <c r="E4677" s="11" t="s">
        <v>96</v>
      </c>
      <c r="F4677" s="11" t="s">
        <v>700</v>
      </c>
      <c r="G4677" s="11" t="s">
        <v>259</v>
      </c>
      <c r="H4677" s="11" t="s">
        <v>151</v>
      </c>
      <c r="I4677" s="11" t="s">
        <v>686</v>
      </c>
      <c r="J4677" s="11" t="s">
        <v>99</v>
      </c>
      <c r="K4677" s="11" t="s">
        <v>54</v>
      </c>
      <c r="L4677" s="11" t="s">
        <v>100</v>
      </c>
      <c r="M4677" s="11" t="s">
        <v>101</v>
      </c>
      <c r="N4677" s="11">
        <v>4</v>
      </c>
      <c r="O4677" s="11">
        <v>2019</v>
      </c>
      <c r="P4677" s="11" t="s">
        <v>154</v>
      </c>
      <c r="Q4677" s="11" t="s">
        <v>154</v>
      </c>
      <c r="R4677" s="11" t="s">
        <v>259</v>
      </c>
      <c r="S4677" s="11" t="s">
        <v>104</v>
      </c>
      <c r="T4677" s="11">
        <v>154</v>
      </c>
      <c r="U4677" s="11" t="str">
        <f>IF(ISERROR(VLOOKUP(I4677,'BACK INFO'!F:F,1,0)),IF(ISERROR(VLOOKUP(I4677,'BACK INFO'!H:H,1,0)),K4677,'BACK INFO'!$H$1),'BACK INFO'!$G$1)</f>
        <v>PAIGE ALYSE STRAUGHAN</v>
      </c>
    </row>
    <row r="4678" spans="1:21" s="11" customFormat="1" x14ac:dyDescent="0.35">
      <c r="A4678" s="11" t="s">
        <v>94</v>
      </c>
      <c r="B4678" s="11">
        <v>2019</v>
      </c>
      <c r="C4678" s="11">
        <v>6</v>
      </c>
      <c r="D4678" s="11" t="s">
        <v>95</v>
      </c>
      <c r="E4678" s="11" t="s">
        <v>96</v>
      </c>
      <c r="F4678" s="11" t="s">
        <v>700</v>
      </c>
      <c r="G4678" s="11" t="s">
        <v>259</v>
      </c>
      <c r="H4678" s="11" t="s">
        <v>151</v>
      </c>
      <c r="I4678" s="11" t="s">
        <v>545</v>
      </c>
      <c r="J4678" s="11" t="s">
        <v>99</v>
      </c>
      <c r="K4678" s="11" t="s">
        <v>73</v>
      </c>
      <c r="L4678" s="11" t="s">
        <v>127</v>
      </c>
      <c r="M4678" s="11" t="s">
        <v>101</v>
      </c>
      <c r="N4678" s="11">
        <v>6</v>
      </c>
      <c r="O4678" s="11">
        <v>2019</v>
      </c>
      <c r="P4678" s="11" t="s">
        <v>154</v>
      </c>
      <c r="Q4678" s="11" t="s">
        <v>154</v>
      </c>
      <c r="R4678" s="11" t="s">
        <v>259</v>
      </c>
      <c r="S4678" s="11" t="s">
        <v>104</v>
      </c>
      <c r="T4678" s="11">
        <v>147</v>
      </c>
      <c r="U4678" s="11" t="str">
        <f>IF(ISERROR(VLOOKUP(I4678,'BACK INFO'!F:F,1,0)),IF(ISERROR(VLOOKUP(I4678,'BACK INFO'!H:H,1,0)),K4678,'BACK INFO'!$H$1),'BACK INFO'!$G$1)</f>
        <v>PHYLLIS POSNER</v>
      </c>
    </row>
    <row r="4679" spans="1:21" s="11" customFormat="1" x14ac:dyDescent="0.35">
      <c r="A4679" s="11" t="s">
        <v>94</v>
      </c>
      <c r="B4679" s="11">
        <v>2019</v>
      </c>
      <c r="C4679" s="11">
        <v>6</v>
      </c>
      <c r="D4679" s="11" t="s">
        <v>95</v>
      </c>
      <c r="E4679" s="11" t="s">
        <v>96</v>
      </c>
      <c r="F4679" s="11" t="s">
        <v>700</v>
      </c>
      <c r="G4679" s="11" t="s">
        <v>259</v>
      </c>
      <c r="H4679" s="11" t="s">
        <v>151</v>
      </c>
      <c r="I4679" s="11" t="s">
        <v>585</v>
      </c>
      <c r="J4679" s="11" t="s">
        <v>99</v>
      </c>
      <c r="K4679" s="11" t="s">
        <v>75</v>
      </c>
      <c r="L4679" s="11" t="s">
        <v>165</v>
      </c>
      <c r="M4679" s="11" t="s">
        <v>101</v>
      </c>
      <c r="N4679" s="11">
        <v>6</v>
      </c>
      <c r="O4679" s="11">
        <v>2019</v>
      </c>
      <c r="P4679" s="11" t="s">
        <v>154</v>
      </c>
      <c r="Q4679" s="11" t="s">
        <v>154</v>
      </c>
      <c r="R4679" s="11" t="s">
        <v>259</v>
      </c>
      <c r="S4679" s="11" t="s">
        <v>104</v>
      </c>
      <c r="T4679" s="11">
        <v>223</v>
      </c>
      <c r="U4679" s="11" t="str">
        <f>IF(ISERROR(VLOOKUP(I4679,'BACK INFO'!F:F,1,0)),IF(ISERROR(VLOOKUP(I4679,'BACK INFO'!H:H,1,0)),K4679,'BACK INFO'!$H$1),'BACK INFO'!$G$1)</f>
        <v>LAURA BONG</v>
      </c>
    </row>
    <row r="4680" spans="1:21" s="11" customFormat="1" x14ac:dyDescent="0.35">
      <c r="A4680" s="11" t="s">
        <v>94</v>
      </c>
      <c r="B4680" s="11">
        <v>2019</v>
      </c>
      <c r="C4680" s="11">
        <v>6</v>
      </c>
      <c r="D4680" s="11" t="s">
        <v>95</v>
      </c>
      <c r="E4680" s="11" t="s">
        <v>96</v>
      </c>
      <c r="F4680" s="11" t="s">
        <v>700</v>
      </c>
      <c r="G4680" s="11" t="s">
        <v>259</v>
      </c>
      <c r="H4680" s="11" t="s">
        <v>151</v>
      </c>
      <c r="I4680" s="11" t="s">
        <v>652</v>
      </c>
      <c r="J4680" s="11" t="s">
        <v>99</v>
      </c>
      <c r="K4680" s="11" t="s">
        <v>73</v>
      </c>
      <c r="L4680" s="11" t="s">
        <v>127</v>
      </c>
      <c r="M4680" s="11" t="s">
        <v>101</v>
      </c>
      <c r="N4680" s="11">
        <v>1</v>
      </c>
      <c r="O4680" s="11">
        <v>2019</v>
      </c>
      <c r="P4680" s="11" t="s">
        <v>154</v>
      </c>
      <c r="Q4680" s="11" t="s">
        <v>154</v>
      </c>
      <c r="R4680" s="11" t="s">
        <v>259</v>
      </c>
      <c r="S4680" s="11" t="s">
        <v>104</v>
      </c>
      <c r="T4680" s="11">
        <v>34.5</v>
      </c>
      <c r="U4680" s="11" t="str">
        <f>IF(ISERROR(VLOOKUP(I4680,'BACK INFO'!F:F,1,0)),IF(ISERROR(VLOOKUP(I4680,'BACK INFO'!H:H,1,0)),K4680,'BACK INFO'!$H$1),'BACK INFO'!$G$1)</f>
        <v>PHYLLIS POSNER</v>
      </c>
    </row>
    <row r="4681" spans="1:21" s="11" customFormat="1" x14ac:dyDescent="0.35">
      <c r="A4681" s="11" t="s">
        <v>94</v>
      </c>
      <c r="B4681" s="11">
        <v>2019</v>
      </c>
      <c r="C4681" s="11">
        <v>6</v>
      </c>
      <c r="D4681" s="11" t="s">
        <v>95</v>
      </c>
      <c r="E4681" s="11" t="s">
        <v>96</v>
      </c>
      <c r="F4681" s="11" t="s">
        <v>700</v>
      </c>
      <c r="G4681" s="11" t="s">
        <v>259</v>
      </c>
      <c r="H4681" s="11" t="s">
        <v>152</v>
      </c>
      <c r="I4681" s="11" t="s">
        <v>686</v>
      </c>
      <c r="J4681" s="11" t="s">
        <v>99</v>
      </c>
      <c r="K4681" s="11" t="s">
        <v>54</v>
      </c>
      <c r="L4681" s="11" t="s">
        <v>100</v>
      </c>
      <c r="M4681" s="11" t="s">
        <v>101</v>
      </c>
      <c r="N4681" s="11">
        <v>50</v>
      </c>
      <c r="O4681" s="11">
        <v>2019</v>
      </c>
      <c r="P4681" s="11" t="s">
        <v>154</v>
      </c>
      <c r="Q4681" s="11" t="s">
        <v>154</v>
      </c>
      <c r="R4681" s="11" t="s">
        <v>259</v>
      </c>
      <c r="S4681" s="11" t="s">
        <v>104</v>
      </c>
      <c r="T4681" s="11">
        <v>2021.92</v>
      </c>
      <c r="U4681" s="11" t="str">
        <f>IF(ISERROR(VLOOKUP(I4681,'BACK INFO'!F:F,1,0)),IF(ISERROR(VLOOKUP(I4681,'BACK INFO'!H:H,1,0)),K4681,'BACK INFO'!$H$1),'BACK INFO'!$G$1)</f>
        <v>PAIGE ALYSE STRAUGHAN</v>
      </c>
    </row>
    <row r="4682" spans="1:21" s="11" customFormat="1" x14ac:dyDescent="0.35">
      <c r="A4682" s="11" t="s">
        <v>94</v>
      </c>
      <c r="B4682" s="11">
        <v>2019</v>
      </c>
      <c r="C4682" s="11">
        <v>6</v>
      </c>
      <c r="D4682" s="11" t="s">
        <v>95</v>
      </c>
      <c r="E4682" s="11" t="s">
        <v>96</v>
      </c>
      <c r="F4682" s="11" t="s">
        <v>700</v>
      </c>
      <c r="G4682" s="11" t="s">
        <v>259</v>
      </c>
      <c r="H4682" s="11" t="s">
        <v>152</v>
      </c>
      <c r="I4682" s="11" t="s">
        <v>355</v>
      </c>
      <c r="J4682" s="11" t="s">
        <v>120</v>
      </c>
      <c r="K4682" s="11" t="s">
        <v>66</v>
      </c>
      <c r="L4682" s="11" t="s">
        <v>121</v>
      </c>
      <c r="M4682" s="11" t="s">
        <v>122</v>
      </c>
      <c r="N4682" s="11">
        <v>4</v>
      </c>
      <c r="O4682" s="11">
        <v>2019</v>
      </c>
      <c r="P4682" s="11" t="s">
        <v>154</v>
      </c>
      <c r="Q4682" s="11" t="s">
        <v>154</v>
      </c>
      <c r="R4682" s="11" t="s">
        <v>259</v>
      </c>
      <c r="S4682" s="11" t="s">
        <v>104</v>
      </c>
      <c r="T4682" s="11">
        <v>186.14586512053708</v>
      </c>
      <c r="U4682" s="11" t="str">
        <f>IF(ISERROR(VLOOKUP(I4682,'BACK INFO'!F:F,1,0)),IF(ISERROR(VLOOKUP(I4682,'BACK INFO'!H:H,1,0)),K4682,'BACK INFO'!$H$1),'BACK INFO'!$G$1)</f>
        <v>SHOUTOUTAGENCY</v>
      </c>
    </row>
    <row r="4683" spans="1:21" s="11" customFormat="1" x14ac:dyDescent="0.35">
      <c r="A4683" s="11" t="s">
        <v>94</v>
      </c>
      <c r="B4683" s="11">
        <v>2019</v>
      </c>
      <c r="C4683" s="11">
        <v>6</v>
      </c>
      <c r="D4683" s="11" t="s">
        <v>95</v>
      </c>
      <c r="E4683" s="11" t="s">
        <v>96</v>
      </c>
      <c r="F4683" s="11" t="s">
        <v>700</v>
      </c>
      <c r="G4683" s="11" t="s">
        <v>259</v>
      </c>
      <c r="H4683" s="11" t="s">
        <v>152</v>
      </c>
      <c r="I4683" s="11" t="s">
        <v>189</v>
      </c>
      <c r="J4683" s="11" t="s">
        <v>99</v>
      </c>
      <c r="K4683" s="11" t="s">
        <v>73</v>
      </c>
      <c r="L4683" s="11" t="s">
        <v>127</v>
      </c>
      <c r="M4683" s="11" t="s">
        <v>101</v>
      </c>
      <c r="N4683" s="11">
        <v>169</v>
      </c>
      <c r="O4683" s="11">
        <v>2019</v>
      </c>
      <c r="P4683" s="11" t="s">
        <v>154</v>
      </c>
      <c r="Q4683" s="11" t="s">
        <v>154</v>
      </c>
      <c r="R4683" s="11" t="s">
        <v>259</v>
      </c>
      <c r="S4683" s="11" t="s">
        <v>104</v>
      </c>
      <c r="T4683" s="11">
        <v>6097.5199999999995</v>
      </c>
      <c r="U4683" s="11" t="str">
        <f>IF(ISERROR(VLOOKUP(I4683,'BACK INFO'!F:F,1,0)),IF(ISERROR(VLOOKUP(I4683,'BACK INFO'!H:H,1,0)),K4683,'BACK INFO'!$H$1),'BACK INFO'!$G$1)</f>
        <v>PHYLLIS POSNER</v>
      </c>
    </row>
    <row r="4684" spans="1:21" s="11" customFormat="1" x14ac:dyDescent="0.35">
      <c r="A4684" s="11" t="s">
        <v>94</v>
      </c>
      <c r="B4684" s="11">
        <v>2019</v>
      </c>
      <c r="C4684" s="11">
        <v>6</v>
      </c>
      <c r="D4684" s="11" t="s">
        <v>95</v>
      </c>
      <c r="E4684" s="11" t="s">
        <v>96</v>
      </c>
      <c r="F4684" s="11" t="s">
        <v>700</v>
      </c>
      <c r="G4684" s="11" t="s">
        <v>259</v>
      </c>
      <c r="H4684" s="11" t="s">
        <v>152</v>
      </c>
      <c r="I4684" s="11" t="s">
        <v>115</v>
      </c>
      <c r="J4684" s="11" t="s">
        <v>99</v>
      </c>
      <c r="K4684" s="11" t="s">
        <v>67</v>
      </c>
      <c r="L4684" s="11" t="s">
        <v>116</v>
      </c>
      <c r="M4684" s="11" t="s">
        <v>101</v>
      </c>
      <c r="N4684" s="11">
        <v>2</v>
      </c>
      <c r="O4684" s="11">
        <v>2019</v>
      </c>
      <c r="P4684" s="11" t="s">
        <v>154</v>
      </c>
      <c r="Q4684" s="11" t="s">
        <v>154</v>
      </c>
      <c r="R4684" s="11" t="s">
        <v>259</v>
      </c>
      <c r="S4684" s="11" t="s">
        <v>104</v>
      </c>
      <c r="T4684" s="11">
        <v>106</v>
      </c>
      <c r="U4684" s="11" t="str">
        <f>IF(ISERROR(VLOOKUP(I4684,'BACK INFO'!F:F,1,0)),IF(ISERROR(VLOOKUP(I4684,'BACK INFO'!H:H,1,0)),K4684,'BACK INFO'!$H$1),'BACK INFO'!$G$1)</f>
        <v>ANITA M. HOPKINS</v>
      </c>
    </row>
    <row r="4685" spans="1:21" s="11" customFormat="1" x14ac:dyDescent="0.35">
      <c r="A4685" s="11" t="s">
        <v>94</v>
      </c>
      <c r="B4685" s="11">
        <v>2019</v>
      </c>
      <c r="C4685" s="11">
        <v>6</v>
      </c>
      <c r="D4685" s="11" t="s">
        <v>95</v>
      </c>
      <c r="E4685" s="11" t="s">
        <v>96</v>
      </c>
      <c r="F4685" s="11" t="s">
        <v>700</v>
      </c>
      <c r="G4685" s="11" t="s">
        <v>259</v>
      </c>
      <c r="H4685" s="11" t="s">
        <v>152</v>
      </c>
      <c r="I4685" s="11" t="s">
        <v>123</v>
      </c>
      <c r="J4685" s="11" t="s">
        <v>99</v>
      </c>
      <c r="K4685" s="11" t="s">
        <v>68</v>
      </c>
      <c r="L4685" s="11" t="s">
        <v>129</v>
      </c>
      <c r="M4685" s="11" t="s">
        <v>122</v>
      </c>
      <c r="N4685" s="11">
        <v>3</v>
      </c>
      <c r="O4685" s="11">
        <v>2019</v>
      </c>
      <c r="P4685" s="11" t="s">
        <v>154</v>
      </c>
      <c r="Q4685" s="11" t="s">
        <v>154</v>
      </c>
      <c r="R4685" s="11" t="s">
        <v>259</v>
      </c>
      <c r="S4685" s="11" t="s">
        <v>104</v>
      </c>
      <c r="T4685" s="11">
        <v>117</v>
      </c>
      <c r="U4685" s="11" t="str">
        <f>IF(ISERROR(VLOOKUP(I4685,'BACK INFO'!F:F,1,0)),IF(ISERROR(VLOOKUP(I4685,'BACK INFO'!H:H,1,0)),K4685,'BACK INFO'!$H$1),'BACK INFO'!$G$1)</f>
        <v>STEPHANIE VITALI</v>
      </c>
    </row>
    <row r="4686" spans="1:21" s="11" customFormat="1" x14ac:dyDescent="0.35">
      <c r="A4686" s="11" t="s">
        <v>94</v>
      </c>
      <c r="B4686" s="11">
        <v>2019</v>
      </c>
      <c r="C4686" s="11">
        <v>6</v>
      </c>
      <c r="D4686" s="11" t="s">
        <v>95</v>
      </c>
      <c r="E4686" s="11" t="s">
        <v>96</v>
      </c>
      <c r="F4686" s="11" t="s">
        <v>700</v>
      </c>
      <c r="G4686" s="11" t="s">
        <v>259</v>
      </c>
      <c r="H4686" s="11" t="s">
        <v>152</v>
      </c>
      <c r="I4686" s="11" t="s">
        <v>249</v>
      </c>
      <c r="J4686" s="11" t="s">
        <v>99</v>
      </c>
      <c r="K4686" s="11" t="s">
        <v>72</v>
      </c>
      <c r="L4686" s="11" t="s">
        <v>114</v>
      </c>
      <c r="M4686" s="11" t="s">
        <v>101</v>
      </c>
      <c r="N4686" s="11">
        <v>2</v>
      </c>
      <c r="O4686" s="11">
        <v>2019</v>
      </c>
      <c r="P4686" s="11" t="s">
        <v>154</v>
      </c>
      <c r="Q4686" s="11" t="s">
        <v>154</v>
      </c>
      <c r="R4686" s="11" t="s">
        <v>259</v>
      </c>
      <c r="S4686" s="11" t="s">
        <v>104</v>
      </c>
      <c r="T4686" s="11">
        <v>55.44</v>
      </c>
      <c r="U4686" s="11" t="str">
        <f>IF(ISERROR(VLOOKUP(I4686,'BACK INFO'!F:F,1,0)),IF(ISERROR(VLOOKUP(I4686,'BACK INFO'!H:H,1,0)),K4686,'BACK INFO'!$H$1),'BACK INFO'!$G$1)</f>
        <v>BILL MILLER AND COMPANY</v>
      </c>
    </row>
    <row r="4687" spans="1:21" s="11" customFormat="1" x14ac:dyDescent="0.35">
      <c r="A4687" s="11" t="s">
        <v>94</v>
      </c>
      <c r="B4687" s="11">
        <v>2019</v>
      </c>
      <c r="C4687" s="11">
        <v>6</v>
      </c>
      <c r="D4687" s="11" t="s">
        <v>95</v>
      </c>
      <c r="E4687" s="11" t="s">
        <v>96</v>
      </c>
      <c r="F4687" s="11" t="s">
        <v>700</v>
      </c>
      <c r="G4687" s="11" t="s">
        <v>259</v>
      </c>
      <c r="H4687" s="11" t="s">
        <v>152</v>
      </c>
      <c r="I4687" s="11" t="s">
        <v>289</v>
      </c>
      <c r="J4687" s="11" t="s">
        <v>99</v>
      </c>
      <c r="K4687" s="11" t="s">
        <v>70</v>
      </c>
      <c r="L4687" s="11" t="s">
        <v>157</v>
      </c>
      <c r="M4687" s="11" t="s">
        <v>101</v>
      </c>
      <c r="N4687" s="11">
        <v>4</v>
      </c>
      <c r="O4687" s="11">
        <v>2019</v>
      </c>
      <c r="P4687" s="11" t="s">
        <v>154</v>
      </c>
      <c r="Q4687" s="11" t="s">
        <v>154</v>
      </c>
      <c r="R4687" s="11" t="s">
        <v>259</v>
      </c>
      <c r="S4687" s="11" t="s">
        <v>104</v>
      </c>
      <c r="T4687" s="11">
        <v>164</v>
      </c>
      <c r="U4687" s="11" t="str">
        <f>IF(ISERROR(VLOOKUP(I4687,'BACK INFO'!F:F,1,0)),IF(ISERROR(VLOOKUP(I4687,'BACK INFO'!H:H,1,0)),K4687,'BACK INFO'!$H$1),'BACK INFO'!$G$1)</f>
        <v>JUDITH ANN DEAL</v>
      </c>
    </row>
    <row r="4688" spans="1:21" s="11" customFormat="1" x14ac:dyDescent="0.35">
      <c r="A4688" s="11" t="s">
        <v>94</v>
      </c>
      <c r="B4688" s="11">
        <v>2019</v>
      </c>
      <c r="C4688" s="11">
        <v>6</v>
      </c>
      <c r="D4688" s="11" t="s">
        <v>95</v>
      </c>
      <c r="E4688" s="11" t="s">
        <v>96</v>
      </c>
      <c r="F4688" s="11" t="s">
        <v>700</v>
      </c>
      <c r="G4688" s="11" t="s">
        <v>259</v>
      </c>
      <c r="H4688" s="11" t="s">
        <v>152</v>
      </c>
      <c r="I4688" s="11" t="s">
        <v>128</v>
      </c>
      <c r="J4688" s="11" t="s">
        <v>120</v>
      </c>
      <c r="K4688" s="11" t="s">
        <v>68</v>
      </c>
      <c r="L4688" s="11" t="s">
        <v>129</v>
      </c>
      <c r="M4688" s="11" t="s">
        <v>122</v>
      </c>
      <c r="N4688" s="11">
        <v>4</v>
      </c>
      <c r="O4688" s="11">
        <v>2019</v>
      </c>
      <c r="P4688" s="11" t="s">
        <v>154</v>
      </c>
      <c r="Q4688" s="11" t="s">
        <v>154</v>
      </c>
      <c r="R4688" s="11" t="s">
        <v>259</v>
      </c>
      <c r="S4688" s="11" t="s">
        <v>104</v>
      </c>
      <c r="T4688" s="11">
        <v>172.41379310344828</v>
      </c>
      <c r="U4688" s="11" t="str">
        <f>IF(ISERROR(VLOOKUP(I4688,'BACK INFO'!F:F,1,0)),IF(ISERROR(VLOOKUP(I4688,'BACK INFO'!H:H,1,0)),K4688,'BACK INFO'!$H$1),'BACK INFO'!$G$1)</f>
        <v>STEPHANIE VITALI</v>
      </c>
    </row>
    <row r="4689" spans="1:21" s="11" customFormat="1" x14ac:dyDescent="0.35">
      <c r="A4689" s="11" t="s">
        <v>94</v>
      </c>
      <c r="B4689" s="11">
        <v>2019</v>
      </c>
      <c r="C4689" s="11">
        <v>6</v>
      </c>
      <c r="D4689" s="11" t="s">
        <v>95</v>
      </c>
      <c r="E4689" s="11" t="s">
        <v>96</v>
      </c>
      <c r="F4689" s="11" t="s">
        <v>700</v>
      </c>
      <c r="G4689" s="11" t="s">
        <v>259</v>
      </c>
      <c r="H4689" s="11" t="s">
        <v>152</v>
      </c>
      <c r="I4689" s="11" t="s">
        <v>545</v>
      </c>
      <c r="J4689" s="11" t="s">
        <v>99</v>
      </c>
      <c r="K4689" s="11" t="s">
        <v>73</v>
      </c>
      <c r="L4689" s="11" t="s">
        <v>127</v>
      </c>
      <c r="M4689" s="11" t="s">
        <v>101</v>
      </c>
      <c r="N4689" s="11">
        <v>9</v>
      </c>
      <c r="O4689" s="11">
        <v>2019</v>
      </c>
      <c r="P4689" s="11" t="s">
        <v>154</v>
      </c>
      <c r="Q4689" s="11" t="s">
        <v>154</v>
      </c>
      <c r="R4689" s="11" t="s">
        <v>259</v>
      </c>
      <c r="S4689" s="11" t="s">
        <v>104</v>
      </c>
      <c r="T4689" s="11">
        <v>387</v>
      </c>
      <c r="U4689" s="11" t="str">
        <f>IF(ISERROR(VLOOKUP(I4689,'BACK INFO'!F:F,1,0)),IF(ISERROR(VLOOKUP(I4689,'BACK INFO'!H:H,1,0)),K4689,'BACK INFO'!$H$1),'BACK INFO'!$G$1)</f>
        <v>PHYLLIS POSNER</v>
      </c>
    </row>
    <row r="4690" spans="1:21" s="11" customFormat="1" x14ac:dyDescent="0.35">
      <c r="A4690" s="11" t="s">
        <v>94</v>
      </c>
      <c r="B4690" s="11">
        <v>2019</v>
      </c>
      <c r="C4690" s="11">
        <v>6</v>
      </c>
      <c r="D4690" s="11" t="s">
        <v>95</v>
      </c>
      <c r="E4690" s="11" t="s">
        <v>96</v>
      </c>
      <c r="F4690" s="11" t="s">
        <v>700</v>
      </c>
      <c r="G4690" s="11" t="s">
        <v>259</v>
      </c>
      <c r="H4690" s="11" t="s">
        <v>152</v>
      </c>
      <c r="I4690" s="11" t="s">
        <v>496</v>
      </c>
      <c r="J4690" s="11" t="s">
        <v>99</v>
      </c>
      <c r="K4690" s="11" t="s">
        <v>76</v>
      </c>
      <c r="L4690" s="11" t="s">
        <v>127</v>
      </c>
      <c r="M4690" s="11" t="s">
        <v>101</v>
      </c>
      <c r="N4690" s="11">
        <v>8</v>
      </c>
      <c r="O4690" s="11">
        <v>2019</v>
      </c>
      <c r="P4690" s="11" t="s">
        <v>154</v>
      </c>
      <c r="Q4690" s="11" t="s">
        <v>154</v>
      </c>
      <c r="R4690" s="11" t="s">
        <v>259</v>
      </c>
      <c r="S4690" s="11" t="s">
        <v>104</v>
      </c>
      <c r="T4690" s="11">
        <v>392</v>
      </c>
      <c r="U4690" s="11" t="str">
        <f>IF(ISERROR(VLOOKUP(I4690,'BACK INFO'!F:F,1,0)),IF(ISERROR(VLOOKUP(I4690,'BACK INFO'!H:H,1,0)),K4690,'BACK INFO'!$H$1),'BACK INFO'!$G$1)</f>
        <v>MIE MANNICHE</v>
      </c>
    </row>
    <row r="4691" spans="1:21" s="11" customFormat="1" x14ac:dyDescent="0.35">
      <c r="A4691" s="11" t="s">
        <v>94</v>
      </c>
      <c r="B4691" s="11">
        <v>2019</v>
      </c>
      <c r="C4691" s="11">
        <v>6</v>
      </c>
      <c r="D4691" s="11" t="s">
        <v>95</v>
      </c>
      <c r="E4691" s="11" t="s">
        <v>96</v>
      </c>
      <c r="F4691" s="11" t="s">
        <v>700</v>
      </c>
      <c r="G4691" s="11" t="s">
        <v>259</v>
      </c>
      <c r="H4691" s="11" t="s">
        <v>152</v>
      </c>
      <c r="I4691" s="11" t="s">
        <v>148</v>
      </c>
      <c r="J4691" s="11" t="s">
        <v>99</v>
      </c>
      <c r="K4691" s="11" t="s">
        <v>71</v>
      </c>
      <c r="L4691" s="11" t="s">
        <v>149</v>
      </c>
      <c r="M4691" s="11" t="s">
        <v>101</v>
      </c>
      <c r="N4691" s="11">
        <v>18</v>
      </c>
      <c r="O4691" s="11">
        <v>2019</v>
      </c>
      <c r="P4691" s="11" t="s">
        <v>154</v>
      </c>
      <c r="Q4691" s="11" t="s">
        <v>154</v>
      </c>
      <c r="R4691" s="11" t="s">
        <v>259</v>
      </c>
      <c r="S4691" s="11" t="s">
        <v>104</v>
      </c>
      <c r="T4691" s="11">
        <v>842</v>
      </c>
      <c r="U4691" s="11" t="str">
        <f>IF(ISERROR(VLOOKUP(I4691,'BACK INFO'!F:F,1,0)),IF(ISERROR(VLOOKUP(I4691,'BACK INFO'!H:H,1,0)),K4691,'BACK INFO'!$H$1),'BACK INFO'!$G$1)</f>
        <v>HOLLY SALES INC.</v>
      </c>
    </row>
    <row r="4692" spans="1:21" s="11" customFormat="1" x14ac:dyDescent="0.35">
      <c r="A4692" s="11" t="s">
        <v>94</v>
      </c>
      <c r="B4692" s="11">
        <v>2019</v>
      </c>
      <c r="C4692" s="11">
        <v>6</v>
      </c>
      <c r="D4692" s="11" t="s">
        <v>95</v>
      </c>
      <c r="E4692" s="11" t="s">
        <v>96</v>
      </c>
      <c r="F4692" s="11" t="s">
        <v>700</v>
      </c>
      <c r="G4692" s="11" t="s">
        <v>259</v>
      </c>
      <c r="H4692" s="11" t="s">
        <v>152</v>
      </c>
      <c r="I4692" s="11" t="s">
        <v>499</v>
      </c>
      <c r="J4692" s="11" t="s">
        <v>99</v>
      </c>
      <c r="K4692" s="11" t="s">
        <v>74</v>
      </c>
      <c r="L4692" s="11" t="s">
        <v>229</v>
      </c>
      <c r="M4692" s="11" t="s">
        <v>101</v>
      </c>
      <c r="N4692" s="11">
        <v>7</v>
      </c>
      <c r="O4692" s="11">
        <v>2019</v>
      </c>
      <c r="P4692" s="11" t="s">
        <v>154</v>
      </c>
      <c r="Q4692" s="11" t="s">
        <v>154</v>
      </c>
      <c r="R4692" s="11" t="s">
        <v>259</v>
      </c>
      <c r="S4692" s="11" t="s">
        <v>104</v>
      </c>
      <c r="T4692" s="11">
        <v>301</v>
      </c>
      <c r="U4692" s="11" t="str">
        <f>IF(ISERROR(VLOOKUP(I4692,'BACK INFO'!F:F,1,0)),IF(ISERROR(VLOOKUP(I4692,'BACK INFO'!H:H,1,0)),K4692,'BACK INFO'!$H$1),'BACK INFO'!$G$1)</f>
        <v>DENISE ARNETT</v>
      </c>
    </row>
    <row r="4693" spans="1:21" s="11" customFormat="1" x14ac:dyDescent="0.35">
      <c r="A4693" s="11" t="s">
        <v>94</v>
      </c>
      <c r="B4693" s="11">
        <v>2019</v>
      </c>
      <c r="C4693" s="11">
        <v>6</v>
      </c>
      <c r="D4693" s="11" t="s">
        <v>95</v>
      </c>
      <c r="E4693" s="11" t="s">
        <v>96</v>
      </c>
      <c r="F4693" s="11" t="s">
        <v>700</v>
      </c>
      <c r="G4693" s="11" t="s">
        <v>259</v>
      </c>
      <c r="H4693" s="11" t="s">
        <v>152</v>
      </c>
      <c r="I4693" s="11" t="s">
        <v>185</v>
      </c>
      <c r="J4693" s="11" t="s">
        <v>99</v>
      </c>
      <c r="K4693" s="11" t="s">
        <v>76</v>
      </c>
      <c r="L4693" s="11" t="s">
        <v>127</v>
      </c>
      <c r="M4693" s="11" t="s">
        <v>101</v>
      </c>
      <c r="N4693" s="11">
        <v>8</v>
      </c>
      <c r="O4693" s="11">
        <v>2019</v>
      </c>
      <c r="P4693" s="11" t="s">
        <v>154</v>
      </c>
      <c r="Q4693" s="11" t="s">
        <v>154</v>
      </c>
      <c r="R4693" s="11" t="s">
        <v>259</v>
      </c>
      <c r="S4693" s="11" t="s">
        <v>104</v>
      </c>
      <c r="T4693" s="11">
        <v>328</v>
      </c>
      <c r="U4693" s="11" t="str">
        <f>IF(ISERROR(VLOOKUP(I4693,'BACK INFO'!F:F,1,0)),IF(ISERROR(VLOOKUP(I4693,'BACK INFO'!H:H,1,0)),K4693,'BACK INFO'!$H$1),'BACK INFO'!$G$1)</f>
        <v>MIE MANNICHE</v>
      </c>
    </row>
    <row r="4694" spans="1:21" s="11" customFormat="1" x14ac:dyDescent="0.35">
      <c r="A4694" s="11" t="s">
        <v>94</v>
      </c>
      <c r="B4694" s="11">
        <v>2019</v>
      </c>
      <c r="C4694" s="11">
        <v>6</v>
      </c>
      <c r="D4694" s="11" t="s">
        <v>95</v>
      </c>
      <c r="E4694" s="11" t="s">
        <v>96</v>
      </c>
      <c r="F4694" s="11" t="s">
        <v>700</v>
      </c>
      <c r="G4694" s="11" t="s">
        <v>259</v>
      </c>
      <c r="H4694" s="11" t="s">
        <v>152</v>
      </c>
      <c r="I4694" s="11" t="s">
        <v>63</v>
      </c>
      <c r="J4694" s="11" t="s">
        <v>99</v>
      </c>
      <c r="K4694" s="11" t="s">
        <v>54</v>
      </c>
      <c r="L4694" s="11" t="s">
        <v>129</v>
      </c>
      <c r="M4694" s="11" t="s">
        <v>122</v>
      </c>
      <c r="N4694" s="11">
        <v>4</v>
      </c>
      <c r="O4694" s="11">
        <v>2019</v>
      </c>
      <c r="P4694" s="11" t="s">
        <v>154</v>
      </c>
      <c r="Q4694" s="11" t="s">
        <v>154</v>
      </c>
      <c r="R4694" s="11" t="s">
        <v>259</v>
      </c>
      <c r="S4694" s="11" t="s">
        <v>104</v>
      </c>
      <c r="T4694" s="11">
        <v>191.36</v>
      </c>
      <c r="U4694" s="11" t="str">
        <f>IF(ISERROR(VLOOKUP(I4694,'BACK INFO'!F:F,1,0)),IF(ISERROR(VLOOKUP(I4694,'BACK INFO'!H:H,1,0)),K4694,'BACK INFO'!$H$1),'BACK INFO'!$G$1)</f>
        <v>PAIGE ALYSE STRAUGHAN</v>
      </c>
    </row>
    <row r="4695" spans="1:21" s="11" customFormat="1" x14ac:dyDescent="0.35">
      <c r="A4695" s="11" t="s">
        <v>94</v>
      </c>
      <c r="B4695" s="11">
        <v>2019</v>
      </c>
      <c r="C4695" s="11">
        <v>6</v>
      </c>
      <c r="D4695" s="11" t="s">
        <v>95</v>
      </c>
      <c r="E4695" s="11" t="s">
        <v>96</v>
      </c>
      <c r="F4695" s="11" t="s">
        <v>700</v>
      </c>
      <c r="G4695" s="11" t="s">
        <v>259</v>
      </c>
      <c r="H4695" s="11" t="s">
        <v>152</v>
      </c>
      <c r="I4695" s="11" t="s">
        <v>484</v>
      </c>
      <c r="J4695" s="11" t="s">
        <v>99</v>
      </c>
      <c r="K4695" s="11" t="s">
        <v>72</v>
      </c>
      <c r="L4695" s="11" t="s">
        <v>364</v>
      </c>
      <c r="M4695" s="11" t="s">
        <v>101</v>
      </c>
      <c r="N4695" s="11">
        <v>24</v>
      </c>
      <c r="O4695" s="11">
        <v>2019</v>
      </c>
      <c r="P4695" s="11" t="s">
        <v>154</v>
      </c>
      <c r="Q4695" s="11" t="s">
        <v>154</v>
      </c>
      <c r="R4695" s="11" t="s">
        <v>259</v>
      </c>
      <c r="S4695" s="11" t="s">
        <v>104</v>
      </c>
      <c r="T4695" s="11">
        <v>991</v>
      </c>
      <c r="U4695" s="11" t="str">
        <f>IF(ISERROR(VLOOKUP(I4695,'BACK INFO'!F:F,1,0)),IF(ISERROR(VLOOKUP(I4695,'BACK INFO'!H:H,1,0)),K4695,'BACK INFO'!$H$1),'BACK INFO'!$G$1)</f>
        <v>BILL MILLER AND COMPANY</v>
      </c>
    </row>
    <row r="4696" spans="1:21" s="11" customFormat="1" x14ac:dyDescent="0.35">
      <c r="A4696" s="11" t="s">
        <v>94</v>
      </c>
      <c r="B4696" s="11">
        <v>2019</v>
      </c>
      <c r="C4696" s="11">
        <v>6</v>
      </c>
      <c r="D4696" s="11" t="s">
        <v>95</v>
      </c>
      <c r="E4696" s="11" t="s">
        <v>96</v>
      </c>
      <c r="F4696" s="11" t="s">
        <v>700</v>
      </c>
      <c r="G4696" s="11" t="s">
        <v>259</v>
      </c>
      <c r="H4696" s="11" t="s">
        <v>152</v>
      </c>
      <c r="I4696" s="11" t="s">
        <v>431</v>
      </c>
      <c r="J4696" s="11" t="s">
        <v>99</v>
      </c>
      <c r="K4696" s="11" t="s">
        <v>75</v>
      </c>
      <c r="L4696" s="11" t="s">
        <v>131</v>
      </c>
      <c r="M4696" s="11" t="s">
        <v>101</v>
      </c>
      <c r="N4696" s="11">
        <v>2</v>
      </c>
      <c r="O4696" s="11">
        <v>2019</v>
      </c>
      <c r="P4696" s="11" t="s">
        <v>154</v>
      </c>
      <c r="Q4696" s="11" t="s">
        <v>154</v>
      </c>
      <c r="R4696" s="11" t="s">
        <v>259</v>
      </c>
      <c r="S4696" s="11" t="s">
        <v>104</v>
      </c>
      <c r="T4696" s="11">
        <v>66</v>
      </c>
      <c r="U4696" s="11" t="str">
        <f>IF(ISERROR(VLOOKUP(I4696,'BACK INFO'!F:F,1,0)),IF(ISERROR(VLOOKUP(I4696,'BACK INFO'!H:H,1,0)),K4696,'BACK INFO'!$H$1),'BACK INFO'!$G$1)</f>
        <v>LAURA BONG</v>
      </c>
    </row>
    <row r="4697" spans="1:21" s="11" customFormat="1" x14ac:dyDescent="0.35">
      <c r="A4697" s="11" t="s">
        <v>94</v>
      </c>
      <c r="B4697" s="11">
        <v>2019</v>
      </c>
      <c r="C4697" s="11">
        <v>6</v>
      </c>
      <c r="D4697" s="11" t="s">
        <v>95</v>
      </c>
      <c r="E4697" s="11" t="s">
        <v>96</v>
      </c>
      <c r="F4697" s="11" t="s">
        <v>700</v>
      </c>
      <c r="G4697" s="11" t="s">
        <v>259</v>
      </c>
      <c r="H4697" s="11" t="s">
        <v>152</v>
      </c>
      <c r="I4697" s="11" t="s">
        <v>475</v>
      </c>
      <c r="J4697" s="11" t="s">
        <v>99</v>
      </c>
      <c r="K4697" s="11" t="s">
        <v>75</v>
      </c>
      <c r="L4697" s="11" t="s">
        <v>273</v>
      </c>
      <c r="M4697" s="11" t="s">
        <v>101</v>
      </c>
      <c r="N4697" s="11">
        <v>3</v>
      </c>
      <c r="O4697" s="11">
        <v>2019</v>
      </c>
      <c r="P4697" s="11" t="s">
        <v>154</v>
      </c>
      <c r="Q4697" s="11" t="s">
        <v>154</v>
      </c>
      <c r="R4697" s="11" t="s">
        <v>259</v>
      </c>
      <c r="S4697" s="11" t="s">
        <v>104</v>
      </c>
      <c r="T4697" s="11">
        <v>109</v>
      </c>
      <c r="U4697" s="11" t="str">
        <f>IF(ISERROR(VLOOKUP(I4697,'BACK INFO'!F:F,1,0)),IF(ISERROR(VLOOKUP(I4697,'BACK INFO'!H:H,1,0)),K4697,'BACK INFO'!$H$1),'BACK INFO'!$G$1)</f>
        <v>LAURA BONG</v>
      </c>
    </row>
    <row r="4698" spans="1:21" s="11" customFormat="1" x14ac:dyDescent="0.35">
      <c r="A4698" s="11" t="s">
        <v>94</v>
      </c>
      <c r="B4698" s="11">
        <v>2019</v>
      </c>
      <c r="C4698" s="11">
        <v>6</v>
      </c>
      <c r="D4698" s="11" t="s">
        <v>95</v>
      </c>
      <c r="E4698" s="11" t="s">
        <v>96</v>
      </c>
      <c r="F4698" s="11" t="s">
        <v>700</v>
      </c>
      <c r="G4698" s="11" t="s">
        <v>259</v>
      </c>
      <c r="H4698" s="11" t="s">
        <v>152</v>
      </c>
      <c r="I4698" s="11" t="s">
        <v>172</v>
      </c>
      <c r="J4698" s="11" t="s">
        <v>99</v>
      </c>
      <c r="K4698" s="11" t="s">
        <v>67</v>
      </c>
      <c r="L4698" s="11" t="s">
        <v>173</v>
      </c>
      <c r="M4698" s="11" t="s">
        <v>101</v>
      </c>
      <c r="N4698" s="11">
        <v>17</v>
      </c>
      <c r="O4698" s="11">
        <v>2019</v>
      </c>
      <c r="P4698" s="11" t="s">
        <v>154</v>
      </c>
      <c r="Q4698" s="11" t="s">
        <v>154</v>
      </c>
      <c r="R4698" s="11" t="s">
        <v>259</v>
      </c>
      <c r="S4698" s="11" t="s">
        <v>104</v>
      </c>
      <c r="T4698" s="11">
        <v>714</v>
      </c>
      <c r="U4698" s="11" t="str">
        <f>IF(ISERROR(VLOOKUP(I4698,'BACK INFO'!F:F,1,0)),IF(ISERROR(VLOOKUP(I4698,'BACK INFO'!H:H,1,0)),K4698,'BACK INFO'!$H$1),'BACK INFO'!$G$1)</f>
        <v>ANITA M. HOPKINS</v>
      </c>
    </row>
    <row r="4699" spans="1:21" s="11" customFormat="1" x14ac:dyDescent="0.35">
      <c r="A4699" s="11" t="s">
        <v>94</v>
      </c>
      <c r="B4699" s="11">
        <v>2019</v>
      </c>
      <c r="C4699" s="11">
        <v>6</v>
      </c>
      <c r="D4699" s="11" t="s">
        <v>95</v>
      </c>
      <c r="E4699" s="11" t="s">
        <v>96</v>
      </c>
      <c r="F4699" s="11" t="s">
        <v>700</v>
      </c>
      <c r="G4699" s="11" t="s">
        <v>259</v>
      </c>
      <c r="H4699" s="11" t="s">
        <v>152</v>
      </c>
      <c r="I4699" s="11" t="s">
        <v>139</v>
      </c>
      <c r="J4699" s="11" t="s">
        <v>99</v>
      </c>
      <c r="K4699" s="11" t="s">
        <v>67</v>
      </c>
      <c r="L4699" s="11" t="s">
        <v>133</v>
      </c>
      <c r="M4699" s="11" t="s">
        <v>101</v>
      </c>
      <c r="N4699" s="11">
        <v>1</v>
      </c>
      <c r="O4699" s="11">
        <v>2019</v>
      </c>
      <c r="P4699" s="11" t="s">
        <v>154</v>
      </c>
      <c r="Q4699" s="11" t="s">
        <v>154</v>
      </c>
      <c r="R4699" s="11" t="s">
        <v>259</v>
      </c>
      <c r="S4699" s="11" t="s">
        <v>104</v>
      </c>
      <c r="T4699" s="11">
        <v>47</v>
      </c>
      <c r="U4699" s="11" t="str">
        <f>IF(ISERROR(VLOOKUP(I4699,'BACK INFO'!F:F,1,0)),IF(ISERROR(VLOOKUP(I4699,'BACK INFO'!H:H,1,0)),K4699,'BACK INFO'!$H$1),'BACK INFO'!$G$1)</f>
        <v>ANITA M. HOPKINS</v>
      </c>
    </row>
    <row r="4700" spans="1:21" s="11" customFormat="1" x14ac:dyDescent="0.35">
      <c r="A4700" s="11" t="s">
        <v>94</v>
      </c>
      <c r="B4700" s="11">
        <v>2019</v>
      </c>
      <c r="C4700" s="11">
        <v>6</v>
      </c>
      <c r="D4700" s="11" t="s">
        <v>95</v>
      </c>
      <c r="E4700" s="11" t="s">
        <v>96</v>
      </c>
      <c r="F4700" s="11" t="s">
        <v>700</v>
      </c>
      <c r="G4700" s="11" t="s">
        <v>259</v>
      </c>
      <c r="H4700" s="11" t="s">
        <v>152</v>
      </c>
      <c r="I4700" s="11" t="s">
        <v>634</v>
      </c>
      <c r="J4700" s="11" t="s">
        <v>120</v>
      </c>
      <c r="K4700" s="11" t="s">
        <v>66</v>
      </c>
      <c r="L4700" s="11" t="s">
        <v>121</v>
      </c>
      <c r="M4700" s="11" t="s">
        <v>122</v>
      </c>
      <c r="N4700" s="11">
        <v>11</v>
      </c>
      <c r="O4700" s="11">
        <v>2019</v>
      </c>
      <c r="P4700" s="11" t="s">
        <v>154</v>
      </c>
      <c r="Q4700" s="11" t="s">
        <v>154</v>
      </c>
      <c r="R4700" s="11" t="s">
        <v>259</v>
      </c>
      <c r="S4700" s="11" t="s">
        <v>104</v>
      </c>
      <c r="T4700" s="11">
        <v>571.40677448886186</v>
      </c>
      <c r="U4700" s="11" t="str">
        <f>IF(ISERROR(VLOOKUP(I4700,'BACK INFO'!F:F,1,0)),IF(ISERROR(VLOOKUP(I4700,'BACK INFO'!H:H,1,0)),K4700,'BACK INFO'!$H$1),'BACK INFO'!$G$1)</f>
        <v>SHOUTOUTAGENCY</v>
      </c>
    </row>
    <row r="4701" spans="1:21" s="11" customFormat="1" x14ac:dyDescent="0.35">
      <c r="A4701" s="11" t="s">
        <v>94</v>
      </c>
      <c r="B4701" s="11">
        <v>2019</v>
      </c>
      <c r="C4701" s="11">
        <v>6</v>
      </c>
      <c r="D4701" s="11" t="s">
        <v>95</v>
      </c>
      <c r="E4701" s="11" t="s">
        <v>96</v>
      </c>
      <c r="F4701" s="11" t="s">
        <v>700</v>
      </c>
      <c r="G4701" s="11" t="s">
        <v>259</v>
      </c>
      <c r="H4701" s="11" t="s">
        <v>152</v>
      </c>
      <c r="I4701" s="11" t="s">
        <v>174</v>
      </c>
      <c r="J4701" s="11" t="s">
        <v>99</v>
      </c>
      <c r="K4701" s="11" t="s">
        <v>75</v>
      </c>
      <c r="L4701" s="11" t="s">
        <v>131</v>
      </c>
      <c r="M4701" s="11" t="s">
        <v>101</v>
      </c>
      <c r="N4701" s="11">
        <v>4</v>
      </c>
      <c r="O4701" s="11">
        <v>2019</v>
      </c>
      <c r="P4701" s="11" t="s">
        <v>154</v>
      </c>
      <c r="Q4701" s="11" t="s">
        <v>154</v>
      </c>
      <c r="R4701" s="11" t="s">
        <v>259</v>
      </c>
      <c r="S4701" s="11" t="s">
        <v>104</v>
      </c>
      <c r="T4701" s="11">
        <v>171</v>
      </c>
      <c r="U4701" s="11" t="str">
        <f>IF(ISERROR(VLOOKUP(I4701,'BACK INFO'!F:F,1,0)),IF(ISERROR(VLOOKUP(I4701,'BACK INFO'!H:H,1,0)),K4701,'BACK INFO'!$H$1),'BACK INFO'!$G$1)</f>
        <v>LAURA BONG</v>
      </c>
    </row>
    <row r="4702" spans="1:21" s="11" customFormat="1" x14ac:dyDescent="0.35">
      <c r="A4702" s="11" t="s">
        <v>94</v>
      </c>
      <c r="B4702" s="11">
        <v>2019</v>
      </c>
      <c r="C4702" s="11">
        <v>6</v>
      </c>
      <c r="D4702" s="11" t="s">
        <v>95</v>
      </c>
      <c r="E4702" s="11" t="s">
        <v>96</v>
      </c>
      <c r="F4702" s="11" t="s">
        <v>700</v>
      </c>
      <c r="G4702" s="11" t="s">
        <v>259</v>
      </c>
      <c r="H4702" s="11" t="s">
        <v>152</v>
      </c>
      <c r="I4702" s="11" t="s">
        <v>656</v>
      </c>
      <c r="J4702" s="11" t="s">
        <v>99</v>
      </c>
      <c r="K4702" s="11" t="s">
        <v>67</v>
      </c>
      <c r="L4702" s="11" t="s">
        <v>173</v>
      </c>
      <c r="M4702" s="11" t="s">
        <v>101</v>
      </c>
      <c r="N4702" s="11">
        <v>9</v>
      </c>
      <c r="O4702" s="11">
        <v>2019</v>
      </c>
      <c r="P4702" s="11" t="s">
        <v>154</v>
      </c>
      <c r="Q4702" s="11" t="s">
        <v>154</v>
      </c>
      <c r="R4702" s="11" t="s">
        <v>259</v>
      </c>
      <c r="S4702" s="11" t="s">
        <v>104</v>
      </c>
      <c r="T4702" s="11">
        <v>342</v>
      </c>
      <c r="U4702" s="11" t="str">
        <f>IF(ISERROR(VLOOKUP(I4702,'BACK INFO'!F:F,1,0)),IF(ISERROR(VLOOKUP(I4702,'BACK INFO'!H:H,1,0)),K4702,'BACK INFO'!$H$1),'BACK INFO'!$G$1)</f>
        <v>ANITA M. HOPKINS</v>
      </c>
    </row>
    <row r="4703" spans="1:21" s="11" customFormat="1" x14ac:dyDescent="0.35">
      <c r="A4703" s="11" t="s">
        <v>94</v>
      </c>
      <c r="B4703" s="11">
        <v>2019</v>
      </c>
      <c r="C4703" s="11">
        <v>6</v>
      </c>
      <c r="D4703" s="11" t="s">
        <v>95</v>
      </c>
      <c r="E4703" s="11" t="s">
        <v>96</v>
      </c>
      <c r="F4703" s="11" t="s">
        <v>700</v>
      </c>
      <c r="G4703" s="11" t="s">
        <v>259</v>
      </c>
      <c r="H4703" s="11" t="s">
        <v>152</v>
      </c>
      <c r="I4703" s="11" t="s">
        <v>150</v>
      </c>
      <c r="J4703" s="11" t="s">
        <v>99</v>
      </c>
      <c r="K4703" s="11" t="s">
        <v>67</v>
      </c>
      <c r="L4703" s="11" t="s">
        <v>108</v>
      </c>
      <c r="M4703" s="11" t="s">
        <v>101</v>
      </c>
      <c r="N4703" s="11">
        <v>8</v>
      </c>
      <c r="O4703" s="11">
        <v>2019</v>
      </c>
      <c r="P4703" s="11" t="s">
        <v>154</v>
      </c>
      <c r="Q4703" s="11" t="s">
        <v>154</v>
      </c>
      <c r="R4703" s="11" t="s">
        <v>259</v>
      </c>
      <c r="S4703" s="11" t="s">
        <v>104</v>
      </c>
      <c r="T4703" s="11">
        <v>412</v>
      </c>
      <c r="U4703" s="11" t="str">
        <f>IF(ISERROR(VLOOKUP(I4703,'BACK INFO'!F:F,1,0)),IF(ISERROR(VLOOKUP(I4703,'BACK INFO'!H:H,1,0)),K4703,'BACK INFO'!$H$1),'BACK INFO'!$G$1)</f>
        <v>ANITA M. HOPKINS</v>
      </c>
    </row>
    <row r="4704" spans="1:21" s="11" customFormat="1" x14ac:dyDescent="0.35">
      <c r="A4704" s="11" t="s">
        <v>94</v>
      </c>
      <c r="B4704" s="11">
        <v>2019</v>
      </c>
      <c r="C4704" s="11">
        <v>6</v>
      </c>
      <c r="D4704" s="11" t="s">
        <v>95</v>
      </c>
      <c r="E4704" s="11" t="s">
        <v>96</v>
      </c>
      <c r="F4704" s="11" t="s">
        <v>700</v>
      </c>
      <c r="G4704" s="11" t="s">
        <v>259</v>
      </c>
      <c r="H4704" s="11" t="s">
        <v>152</v>
      </c>
      <c r="I4704" s="11" t="s">
        <v>644</v>
      </c>
      <c r="J4704" s="11" t="s">
        <v>99</v>
      </c>
      <c r="K4704" s="11" t="s">
        <v>71</v>
      </c>
      <c r="L4704" s="11" t="s">
        <v>159</v>
      </c>
      <c r="M4704" s="11" t="s">
        <v>101</v>
      </c>
      <c r="N4704" s="11">
        <v>1</v>
      </c>
      <c r="O4704" s="11">
        <v>2019</v>
      </c>
      <c r="P4704" s="11" t="s">
        <v>154</v>
      </c>
      <c r="Q4704" s="11" t="s">
        <v>154</v>
      </c>
      <c r="R4704" s="11" t="s">
        <v>259</v>
      </c>
      <c r="S4704" s="11" t="s">
        <v>104</v>
      </c>
      <c r="T4704" s="11">
        <v>41</v>
      </c>
      <c r="U4704" s="11" t="str">
        <f>IF(ISERROR(VLOOKUP(I4704,'BACK INFO'!F:F,1,0)),IF(ISERROR(VLOOKUP(I4704,'BACK INFO'!H:H,1,0)),K4704,'BACK INFO'!$H$1),'BACK INFO'!$G$1)</f>
        <v>HOLLY SALES INC.</v>
      </c>
    </row>
    <row r="4705" spans="1:21" s="11" customFormat="1" x14ac:dyDescent="0.35">
      <c r="A4705" s="11" t="s">
        <v>94</v>
      </c>
      <c r="B4705" s="11">
        <v>2019</v>
      </c>
      <c r="C4705" s="11">
        <v>6</v>
      </c>
      <c r="D4705" s="11" t="s">
        <v>95</v>
      </c>
      <c r="E4705" s="11" t="s">
        <v>96</v>
      </c>
      <c r="F4705" s="11" t="s">
        <v>700</v>
      </c>
      <c r="G4705" s="11" t="s">
        <v>259</v>
      </c>
      <c r="H4705" s="11" t="s">
        <v>152</v>
      </c>
      <c r="I4705" s="11" t="s">
        <v>205</v>
      </c>
      <c r="J4705" s="11" t="s">
        <v>99</v>
      </c>
      <c r="K4705" s="11" t="s">
        <v>67</v>
      </c>
      <c r="L4705" s="11" t="s">
        <v>133</v>
      </c>
      <c r="M4705" s="11" t="s">
        <v>101</v>
      </c>
      <c r="N4705" s="11">
        <v>6</v>
      </c>
      <c r="O4705" s="11">
        <v>2019</v>
      </c>
      <c r="P4705" s="11" t="s">
        <v>154</v>
      </c>
      <c r="Q4705" s="11" t="s">
        <v>154</v>
      </c>
      <c r="R4705" s="11" t="s">
        <v>259</v>
      </c>
      <c r="S4705" s="11" t="s">
        <v>104</v>
      </c>
      <c r="T4705" s="11">
        <v>246</v>
      </c>
      <c r="U4705" s="11" t="str">
        <f>IF(ISERROR(VLOOKUP(I4705,'BACK INFO'!F:F,1,0)),IF(ISERROR(VLOOKUP(I4705,'BACK INFO'!H:H,1,0)),K4705,'BACK INFO'!$H$1),'BACK INFO'!$G$1)</f>
        <v>ANITA M. HOPKINS</v>
      </c>
    </row>
    <row r="4706" spans="1:21" s="11" customFormat="1" x14ac:dyDescent="0.35">
      <c r="A4706" s="11" t="s">
        <v>94</v>
      </c>
      <c r="B4706" s="11">
        <v>2019</v>
      </c>
      <c r="C4706" s="11">
        <v>6</v>
      </c>
      <c r="D4706" s="11" t="s">
        <v>95</v>
      </c>
      <c r="E4706" s="11" t="s">
        <v>96</v>
      </c>
      <c r="F4706" s="11" t="s">
        <v>700</v>
      </c>
      <c r="G4706" s="11" t="s">
        <v>259</v>
      </c>
      <c r="H4706" s="11" t="s">
        <v>152</v>
      </c>
      <c r="I4706" s="11" t="s">
        <v>652</v>
      </c>
      <c r="J4706" s="11" t="s">
        <v>99</v>
      </c>
      <c r="K4706" s="11" t="s">
        <v>73</v>
      </c>
      <c r="L4706" s="11" t="s">
        <v>127</v>
      </c>
      <c r="M4706" s="11" t="s">
        <v>101</v>
      </c>
      <c r="N4706" s="11">
        <v>2</v>
      </c>
      <c r="O4706" s="11">
        <v>2019</v>
      </c>
      <c r="P4706" s="11" t="s">
        <v>154</v>
      </c>
      <c r="Q4706" s="11" t="s">
        <v>154</v>
      </c>
      <c r="R4706" s="11" t="s">
        <v>259</v>
      </c>
      <c r="S4706" s="11" t="s">
        <v>104</v>
      </c>
      <c r="T4706" s="11">
        <v>102</v>
      </c>
      <c r="U4706" s="11" t="str">
        <f>IF(ISERROR(VLOOKUP(I4706,'BACK INFO'!F:F,1,0)),IF(ISERROR(VLOOKUP(I4706,'BACK INFO'!H:H,1,0)),K4706,'BACK INFO'!$H$1),'BACK INFO'!$G$1)</f>
        <v>PHYLLIS POSNER</v>
      </c>
    </row>
    <row r="4707" spans="1:21" s="11" customFormat="1" x14ac:dyDescent="0.35">
      <c r="A4707" s="11" t="s">
        <v>94</v>
      </c>
      <c r="B4707" s="11">
        <v>2019</v>
      </c>
      <c r="C4707" s="11">
        <v>6</v>
      </c>
      <c r="D4707" s="11" t="s">
        <v>95</v>
      </c>
      <c r="E4707" s="11" t="s">
        <v>96</v>
      </c>
      <c r="F4707" s="11" t="s">
        <v>700</v>
      </c>
      <c r="G4707" s="11" t="s">
        <v>307</v>
      </c>
      <c r="H4707" s="11" t="s">
        <v>98</v>
      </c>
      <c r="I4707" s="11" t="s">
        <v>611</v>
      </c>
      <c r="J4707" s="11" t="s">
        <v>99</v>
      </c>
      <c r="K4707" s="11" t="s">
        <v>612</v>
      </c>
      <c r="L4707" s="11" t="s">
        <v>114</v>
      </c>
      <c r="M4707" s="11" t="s">
        <v>101</v>
      </c>
      <c r="N4707" s="11">
        <v>14</v>
      </c>
      <c r="O4707" s="11">
        <v>0</v>
      </c>
      <c r="P4707" s="11" t="s">
        <v>103</v>
      </c>
      <c r="Q4707" s="11" t="s">
        <v>103</v>
      </c>
      <c r="R4707" s="11" t="s">
        <v>103</v>
      </c>
      <c r="S4707" s="11" t="s">
        <v>104</v>
      </c>
      <c r="T4707" s="11">
        <v>624</v>
      </c>
      <c r="U4707" s="11" t="str">
        <f>IF(ISERROR(VLOOKUP(I4707,'BACK INFO'!F:F,1,0)),IF(ISERROR(VLOOKUP(I4707,'BACK INFO'!H:H,1,0)),K4707,'BACK INFO'!$H$1),'BACK INFO'!$G$1)</f>
        <v>CATALINA RESTREPO GOMEZ</v>
      </c>
    </row>
    <row r="4708" spans="1:21" s="11" customFormat="1" x14ac:dyDescent="0.35">
      <c r="A4708" s="11" t="s">
        <v>94</v>
      </c>
      <c r="B4708" s="11">
        <v>2019</v>
      </c>
      <c r="C4708" s="11">
        <v>6</v>
      </c>
      <c r="D4708" s="11" t="s">
        <v>95</v>
      </c>
      <c r="E4708" s="11" t="s">
        <v>96</v>
      </c>
      <c r="F4708" s="11" t="s">
        <v>700</v>
      </c>
      <c r="G4708" s="11" t="s">
        <v>307</v>
      </c>
      <c r="H4708" s="11" t="s">
        <v>98</v>
      </c>
      <c r="I4708" s="11" t="s">
        <v>664</v>
      </c>
      <c r="J4708" s="11" t="s">
        <v>120</v>
      </c>
      <c r="K4708" s="11" t="s">
        <v>66</v>
      </c>
      <c r="L4708" s="11" t="s">
        <v>297</v>
      </c>
      <c r="M4708" s="11" t="s">
        <v>122</v>
      </c>
      <c r="N4708" s="11">
        <v>3</v>
      </c>
      <c r="O4708" s="11">
        <v>0</v>
      </c>
      <c r="P4708" s="11" t="s">
        <v>103</v>
      </c>
      <c r="Q4708" s="11" t="s">
        <v>103</v>
      </c>
      <c r="R4708" s="11" t="s">
        <v>103</v>
      </c>
      <c r="S4708" s="11" t="s">
        <v>104</v>
      </c>
      <c r="T4708" s="11">
        <v>116.72261214525483</v>
      </c>
      <c r="U4708" s="11" t="str">
        <f>IF(ISERROR(VLOOKUP(I4708,'BACK INFO'!F:F,1,0)),IF(ISERROR(VLOOKUP(I4708,'BACK INFO'!H:H,1,0)),K4708,'BACK INFO'!$H$1),'BACK INFO'!$G$1)</f>
        <v>SHOUTOUTAGENCY</v>
      </c>
    </row>
    <row r="4709" spans="1:21" s="11" customFormat="1" x14ac:dyDescent="0.35">
      <c r="A4709" s="11" t="s">
        <v>94</v>
      </c>
      <c r="B4709" s="11">
        <v>2019</v>
      </c>
      <c r="C4709" s="11">
        <v>6</v>
      </c>
      <c r="D4709" s="11" t="s">
        <v>95</v>
      </c>
      <c r="E4709" s="11" t="s">
        <v>96</v>
      </c>
      <c r="F4709" s="11" t="s">
        <v>700</v>
      </c>
      <c r="G4709" s="11" t="s">
        <v>307</v>
      </c>
      <c r="H4709" s="11" t="s">
        <v>106</v>
      </c>
      <c r="I4709" s="11" t="s">
        <v>305</v>
      </c>
      <c r="J4709" s="11" t="s">
        <v>99</v>
      </c>
      <c r="K4709" s="11" t="s">
        <v>67</v>
      </c>
      <c r="L4709" s="11" t="s">
        <v>234</v>
      </c>
      <c r="M4709" s="11" t="s">
        <v>101</v>
      </c>
      <c r="N4709" s="11">
        <v>6</v>
      </c>
      <c r="O4709" s="11">
        <v>0</v>
      </c>
      <c r="P4709" s="11" t="s">
        <v>103</v>
      </c>
      <c r="Q4709" s="11" t="s">
        <v>103</v>
      </c>
      <c r="R4709" s="11" t="s">
        <v>103</v>
      </c>
      <c r="S4709" s="11" t="s">
        <v>104</v>
      </c>
      <c r="T4709" s="11">
        <v>132</v>
      </c>
      <c r="U4709" s="11" t="str">
        <f>IF(ISERROR(VLOOKUP(I4709,'BACK INFO'!F:F,1,0)),IF(ISERROR(VLOOKUP(I4709,'BACK INFO'!H:H,1,0)),K4709,'BACK INFO'!$H$1),'BACK INFO'!$G$1)</f>
        <v>ANITA M. HOPKINS</v>
      </c>
    </row>
    <row r="4710" spans="1:21" s="11" customFormat="1" x14ac:dyDescent="0.35">
      <c r="A4710" s="11" t="s">
        <v>94</v>
      </c>
      <c r="B4710" s="11">
        <v>2019</v>
      </c>
      <c r="C4710" s="11">
        <v>6</v>
      </c>
      <c r="D4710" s="11" t="s">
        <v>95</v>
      </c>
      <c r="E4710" s="11" t="s">
        <v>96</v>
      </c>
      <c r="F4710" s="11" t="s">
        <v>700</v>
      </c>
      <c r="G4710" s="11" t="s">
        <v>307</v>
      </c>
      <c r="H4710" s="11" t="s">
        <v>152</v>
      </c>
      <c r="I4710" s="11" t="s">
        <v>611</v>
      </c>
      <c r="J4710" s="11" t="s">
        <v>99</v>
      </c>
      <c r="K4710" s="11" t="s">
        <v>612</v>
      </c>
      <c r="L4710" s="11" t="s">
        <v>114</v>
      </c>
      <c r="M4710" s="11" t="s">
        <v>101</v>
      </c>
      <c r="N4710" s="11">
        <v>2</v>
      </c>
      <c r="O4710" s="11">
        <v>0</v>
      </c>
      <c r="P4710" s="11" t="s">
        <v>103</v>
      </c>
      <c r="Q4710" s="11" t="s">
        <v>103</v>
      </c>
      <c r="R4710" s="11" t="s">
        <v>103</v>
      </c>
      <c r="S4710" s="11" t="s">
        <v>104</v>
      </c>
      <c r="T4710" s="11">
        <v>140</v>
      </c>
      <c r="U4710" s="11" t="str">
        <f>IF(ISERROR(VLOOKUP(I4710,'BACK INFO'!F:F,1,0)),IF(ISERROR(VLOOKUP(I4710,'BACK INFO'!H:H,1,0)),K4710,'BACK INFO'!$H$1),'BACK INFO'!$G$1)</f>
        <v>CATALINA RESTREPO GOMEZ</v>
      </c>
    </row>
    <row r="4711" spans="1:21" s="11" customFormat="1" x14ac:dyDescent="0.35">
      <c r="A4711" s="11" t="s">
        <v>94</v>
      </c>
      <c r="B4711" s="11">
        <v>2019</v>
      </c>
      <c r="C4711" s="11">
        <v>6</v>
      </c>
      <c r="D4711" s="11" t="s">
        <v>95</v>
      </c>
      <c r="E4711" s="11" t="s">
        <v>96</v>
      </c>
      <c r="F4711" s="11" t="s">
        <v>700</v>
      </c>
      <c r="G4711" s="11" t="s">
        <v>488</v>
      </c>
      <c r="H4711" s="11" t="s">
        <v>106</v>
      </c>
      <c r="I4711" s="11" t="s">
        <v>132</v>
      </c>
      <c r="J4711" s="11" t="s">
        <v>99</v>
      </c>
      <c r="K4711" s="11" t="s">
        <v>67</v>
      </c>
      <c r="L4711" s="11" t="s">
        <v>133</v>
      </c>
      <c r="M4711" s="11" t="s">
        <v>101</v>
      </c>
      <c r="N4711" s="11">
        <v>66</v>
      </c>
      <c r="O4711" s="11">
        <v>2019</v>
      </c>
      <c r="P4711" s="11" t="s">
        <v>193</v>
      </c>
      <c r="Q4711" s="11" t="s">
        <v>193</v>
      </c>
      <c r="R4711" s="11" t="s">
        <v>488</v>
      </c>
      <c r="S4711" s="11" t="s">
        <v>104</v>
      </c>
      <c r="T4711" s="11">
        <v>756</v>
      </c>
      <c r="U4711" s="11" t="str">
        <f>IF(ISERROR(VLOOKUP(I4711,'BACK INFO'!F:F,1,0)),IF(ISERROR(VLOOKUP(I4711,'BACK INFO'!H:H,1,0)),K4711,'BACK INFO'!$H$1),'BACK INFO'!$G$1)</f>
        <v>ANITA M. HOPKINS</v>
      </c>
    </row>
    <row r="4712" spans="1:21" s="11" customFormat="1" x14ac:dyDescent="0.35">
      <c r="A4712" s="11" t="s">
        <v>94</v>
      </c>
      <c r="B4712" s="11">
        <v>2019</v>
      </c>
      <c r="C4712" s="11">
        <v>6</v>
      </c>
      <c r="D4712" s="11" t="s">
        <v>95</v>
      </c>
      <c r="E4712" s="11" t="s">
        <v>96</v>
      </c>
      <c r="F4712" s="11" t="s">
        <v>700</v>
      </c>
      <c r="G4712" s="11" t="s">
        <v>488</v>
      </c>
      <c r="H4712" s="11" t="s">
        <v>106</v>
      </c>
      <c r="I4712" s="11" t="s">
        <v>668</v>
      </c>
      <c r="J4712" s="11" t="s">
        <v>120</v>
      </c>
      <c r="K4712" s="11" t="s">
        <v>68</v>
      </c>
      <c r="L4712" s="11" t="s">
        <v>129</v>
      </c>
      <c r="M4712" s="11" t="s">
        <v>122</v>
      </c>
      <c r="N4712" s="11">
        <v>13</v>
      </c>
      <c r="O4712" s="11">
        <v>2019</v>
      </c>
      <c r="P4712" s="11" t="s">
        <v>193</v>
      </c>
      <c r="Q4712" s="11" t="s">
        <v>193</v>
      </c>
      <c r="R4712" s="11" t="s">
        <v>488</v>
      </c>
      <c r="S4712" s="11" t="s">
        <v>104</v>
      </c>
      <c r="T4712" s="11">
        <v>159.44461397619773</v>
      </c>
      <c r="U4712" s="11" t="str">
        <f>IF(ISERROR(VLOOKUP(I4712,'BACK INFO'!F:F,1,0)),IF(ISERROR(VLOOKUP(I4712,'BACK INFO'!H:H,1,0)),K4712,'BACK INFO'!$H$1),'BACK INFO'!$G$1)</f>
        <v>STEPHANIE VITALI</v>
      </c>
    </row>
    <row r="4713" spans="1:21" s="11" customFormat="1" x14ac:dyDescent="0.35">
      <c r="A4713" s="11" t="s">
        <v>94</v>
      </c>
      <c r="B4713" s="11">
        <v>2019</v>
      </c>
      <c r="C4713" s="11">
        <v>6</v>
      </c>
      <c r="D4713" s="11" t="s">
        <v>95</v>
      </c>
      <c r="E4713" s="11" t="s">
        <v>96</v>
      </c>
      <c r="F4713" s="11" t="s">
        <v>700</v>
      </c>
      <c r="G4713" s="11" t="s">
        <v>488</v>
      </c>
      <c r="H4713" s="11" t="s">
        <v>110</v>
      </c>
      <c r="I4713" s="11" t="s">
        <v>189</v>
      </c>
      <c r="J4713" s="11" t="s">
        <v>99</v>
      </c>
      <c r="K4713" s="11" t="s">
        <v>73</v>
      </c>
      <c r="L4713" s="11" t="s">
        <v>127</v>
      </c>
      <c r="M4713" s="11" t="s">
        <v>101</v>
      </c>
      <c r="N4713" s="11">
        <v>200</v>
      </c>
      <c r="O4713" s="11">
        <v>2019</v>
      </c>
      <c r="P4713" s="11" t="s">
        <v>193</v>
      </c>
      <c r="Q4713" s="11" t="s">
        <v>193</v>
      </c>
      <c r="R4713" s="11" t="s">
        <v>488</v>
      </c>
      <c r="S4713" s="11" t="s">
        <v>104</v>
      </c>
      <c r="T4713" s="11">
        <v>5702.4000000000005</v>
      </c>
      <c r="U4713" s="11" t="str">
        <f>IF(ISERROR(VLOOKUP(I4713,'BACK INFO'!F:F,1,0)),IF(ISERROR(VLOOKUP(I4713,'BACK INFO'!H:H,1,0)),K4713,'BACK INFO'!$H$1),'BACK INFO'!$G$1)</f>
        <v>PHYLLIS POSNER</v>
      </c>
    </row>
    <row r="4714" spans="1:21" s="11" customFormat="1" x14ac:dyDescent="0.35">
      <c r="A4714" s="11" t="s">
        <v>94</v>
      </c>
      <c r="B4714" s="11">
        <v>2019</v>
      </c>
      <c r="C4714" s="11">
        <v>6</v>
      </c>
      <c r="D4714" s="11" t="s">
        <v>95</v>
      </c>
      <c r="E4714" s="11" t="s">
        <v>96</v>
      </c>
      <c r="F4714" s="11" t="s">
        <v>700</v>
      </c>
      <c r="G4714" s="11" t="s">
        <v>488</v>
      </c>
      <c r="H4714" s="11" t="s">
        <v>110</v>
      </c>
      <c r="I4714" s="11" t="s">
        <v>115</v>
      </c>
      <c r="J4714" s="11" t="s">
        <v>99</v>
      </c>
      <c r="K4714" s="11" t="s">
        <v>67</v>
      </c>
      <c r="L4714" s="11" t="s">
        <v>116</v>
      </c>
      <c r="M4714" s="11" t="s">
        <v>101</v>
      </c>
      <c r="N4714" s="11">
        <v>44</v>
      </c>
      <c r="O4714" s="11">
        <v>2019</v>
      </c>
      <c r="P4714" s="11" t="s">
        <v>193</v>
      </c>
      <c r="Q4714" s="11" t="s">
        <v>193</v>
      </c>
      <c r="R4714" s="11" t="s">
        <v>488</v>
      </c>
      <c r="S4714" s="11" t="s">
        <v>104</v>
      </c>
      <c r="T4714" s="11">
        <v>1426</v>
      </c>
      <c r="U4714" s="11" t="str">
        <f>IF(ISERROR(VLOOKUP(I4714,'BACK INFO'!F:F,1,0)),IF(ISERROR(VLOOKUP(I4714,'BACK INFO'!H:H,1,0)),K4714,'BACK INFO'!$H$1),'BACK INFO'!$G$1)</f>
        <v>ANITA M. HOPKINS</v>
      </c>
    </row>
    <row r="4715" spans="1:21" s="11" customFormat="1" x14ac:dyDescent="0.35">
      <c r="A4715" s="11" t="s">
        <v>94</v>
      </c>
      <c r="B4715" s="11">
        <v>2019</v>
      </c>
      <c r="C4715" s="11">
        <v>6</v>
      </c>
      <c r="D4715" s="11" t="s">
        <v>95</v>
      </c>
      <c r="E4715" s="11" t="s">
        <v>96</v>
      </c>
      <c r="F4715" s="11" t="s">
        <v>700</v>
      </c>
      <c r="G4715" s="11" t="s">
        <v>488</v>
      </c>
      <c r="H4715" s="11" t="s">
        <v>110</v>
      </c>
      <c r="I4715" s="11" t="s">
        <v>107</v>
      </c>
      <c r="J4715" s="11" t="s">
        <v>99</v>
      </c>
      <c r="K4715" s="11" t="s">
        <v>67</v>
      </c>
      <c r="L4715" s="11" t="s">
        <v>108</v>
      </c>
      <c r="M4715" s="11" t="s">
        <v>101</v>
      </c>
      <c r="N4715" s="11">
        <v>18</v>
      </c>
      <c r="O4715" s="11">
        <v>2019</v>
      </c>
      <c r="P4715" s="11" t="s">
        <v>193</v>
      </c>
      <c r="Q4715" s="11" t="s">
        <v>193</v>
      </c>
      <c r="R4715" s="11" t="s">
        <v>488</v>
      </c>
      <c r="S4715" s="11" t="s">
        <v>104</v>
      </c>
      <c r="T4715" s="11">
        <v>592</v>
      </c>
      <c r="U4715" s="11" t="str">
        <f>IF(ISERROR(VLOOKUP(I4715,'BACK INFO'!F:F,1,0)),IF(ISERROR(VLOOKUP(I4715,'BACK INFO'!H:H,1,0)),K4715,'BACK INFO'!$H$1),'BACK INFO'!$G$1)</f>
        <v>ANITA M. HOPKINS</v>
      </c>
    </row>
    <row r="4716" spans="1:21" s="11" customFormat="1" x14ac:dyDescent="0.35">
      <c r="A4716" s="11" t="s">
        <v>94</v>
      </c>
      <c r="B4716" s="11">
        <v>2019</v>
      </c>
      <c r="C4716" s="11">
        <v>6</v>
      </c>
      <c r="D4716" s="11" t="s">
        <v>95</v>
      </c>
      <c r="E4716" s="11" t="s">
        <v>96</v>
      </c>
      <c r="F4716" s="11" t="s">
        <v>700</v>
      </c>
      <c r="G4716" s="11" t="s">
        <v>488</v>
      </c>
      <c r="H4716" s="11" t="s">
        <v>110</v>
      </c>
      <c r="I4716" s="11" t="s">
        <v>132</v>
      </c>
      <c r="J4716" s="11" t="s">
        <v>99</v>
      </c>
      <c r="K4716" s="11" t="s">
        <v>67</v>
      </c>
      <c r="L4716" s="11" t="s">
        <v>133</v>
      </c>
      <c r="M4716" s="11" t="s">
        <v>101</v>
      </c>
      <c r="N4716" s="11">
        <v>8</v>
      </c>
      <c r="O4716" s="11">
        <v>2019</v>
      </c>
      <c r="P4716" s="11" t="s">
        <v>193</v>
      </c>
      <c r="Q4716" s="11" t="s">
        <v>193</v>
      </c>
      <c r="R4716" s="11" t="s">
        <v>488</v>
      </c>
      <c r="S4716" s="11" t="s">
        <v>104</v>
      </c>
      <c r="T4716" s="11">
        <v>296</v>
      </c>
      <c r="U4716" s="11" t="str">
        <f>IF(ISERROR(VLOOKUP(I4716,'BACK INFO'!F:F,1,0)),IF(ISERROR(VLOOKUP(I4716,'BACK INFO'!H:H,1,0)),K4716,'BACK INFO'!$H$1),'BACK INFO'!$G$1)</f>
        <v>ANITA M. HOPKINS</v>
      </c>
    </row>
    <row r="4717" spans="1:21" s="11" customFormat="1" x14ac:dyDescent="0.35">
      <c r="A4717" s="11" t="s">
        <v>94</v>
      </c>
      <c r="B4717" s="11">
        <v>2019</v>
      </c>
      <c r="C4717" s="11">
        <v>6</v>
      </c>
      <c r="D4717" s="11" t="s">
        <v>95</v>
      </c>
      <c r="E4717" s="11" t="s">
        <v>96</v>
      </c>
      <c r="F4717" s="11" t="s">
        <v>700</v>
      </c>
      <c r="G4717" s="11" t="s">
        <v>488</v>
      </c>
      <c r="H4717" s="11" t="s">
        <v>110</v>
      </c>
      <c r="I4717" s="11" t="s">
        <v>336</v>
      </c>
      <c r="J4717" s="11" t="s">
        <v>99</v>
      </c>
      <c r="K4717" s="11" t="s">
        <v>67</v>
      </c>
      <c r="L4717" s="11" t="s">
        <v>114</v>
      </c>
      <c r="M4717" s="11" t="s">
        <v>101</v>
      </c>
      <c r="N4717" s="11">
        <v>16</v>
      </c>
      <c r="O4717" s="11">
        <v>2019</v>
      </c>
      <c r="P4717" s="11" t="s">
        <v>193</v>
      </c>
      <c r="Q4717" s="11" t="s">
        <v>193</v>
      </c>
      <c r="R4717" s="11" t="s">
        <v>488</v>
      </c>
      <c r="S4717" s="11" t="s">
        <v>104</v>
      </c>
      <c r="T4717" s="11">
        <v>508</v>
      </c>
      <c r="U4717" s="11" t="str">
        <f>IF(ISERROR(VLOOKUP(I4717,'BACK INFO'!F:F,1,0)),IF(ISERROR(VLOOKUP(I4717,'BACK INFO'!H:H,1,0)),K4717,'BACK INFO'!$H$1),'BACK INFO'!$G$1)</f>
        <v>ANITA M. HOPKINS</v>
      </c>
    </row>
    <row r="4718" spans="1:21" s="11" customFormat="1" x14ac:dyDescent="0.35">
      <c r="A4718" s="11" t="s">
        <v>94</v>
      </c>
      <c r="B4718" s="11">
        <v>2019</v>
      </c>
      <c r="C4718" s="11">
        <v>6</v>
      </c>
      <c r="D4718" s="11" t="s">
        <v>95</v>
      </c>
      <c r="E4718" s="11" t="s">
        <v>96</v>
      </c>
      <c r="F4718" s="11" t="s">
        <v>700</v>
      </c>
      <c r="G4718" s="11" t="s">
        <v>488</v>
      </c>
      <c r="H4718" s="11" t="s">
        <v>110</v>
      </c>
      <c r="I4718" s="11" t="s">
        <v>305</v>
      </c>
      <c r="J4718" s="11" t="s">
        <v>99</v>
      </c>
      <c r="K4718" s="11" t="s">
        <v>67</v>
      </c>
      <c r="L4718" s="11" t="s">
        <v>234</v>
      </c>
      <c r="M4718" s="11" t="s">
        <v>101</v>
      </c>
      <c r="N4718" s="11">
        <v>3</v>
      </c>
      <c r="O4718" s="11">
        <v>2019</v>
      </c>
      <c r="P4718" s="11" t="s">
        <v>193</v>
      </c>
      <c r="Q4718" s="11" t="s">
        <v>193</v>
      </c>
      <c r="R4718" s="11" t="s">
        <v>488</v>
      </c>
      <c r="S4718" s="11" t="s">
        <v>104</v>
      </c>
      <c r="T4718" s="11">
        <v>89</v>
      </c>
      <c r="U4718" s="11" t="str">
        <f>IF(ISERROR(VLOOKUP(I4718,'BACK INFO'!F:F,1,0)),IF(ISERROR(VLOOKUP(I4718,'BACK INFO'!H:H,1,0)),K4718,'BACK INFO'!$H$1),'BACK INFO'!$G$1)</f>
        <v>ANITA M. HOPKINS</v>
      </c>
    </row>
    <row r="4719" spans="1:21" s="11" customFormat="1" x14ac:dyDescent="0.35">
      <c r="A4719" s="11" t="s">
        <v>94</v>
      </c>
      <c r="B4719" s="11">
        <v>2019</v>
      </c>
      <c r="C4719" s="11">
        <v>6</v>
      </c>
      <c r="D4719" s="11" t="s">
        <v>95</v>
      </c>
      <c r="E4719" s="11" t="s">
        <v>96</v>
      </c>
      <c r="F4719" s="11" t="s">
        <v>700</v>
      </c>
      <c r="G4719" s="11" t="s">
        <v>488</v>
      </c>
      <c r="H4719" s="11" t="s">
        <v>110</v>
      </c>
      <c r="I4719" s="11" t="s">
        <v>204</v>
      </c>
      <c r="J4719" s="11" t="s">
        <v>99</v>
      </c>
      <c r="K4719" s="11" t="s">
        <v>71</v>
      </c>
      <c r="L4719" s="11" t="s">
        <v>159</v>
      </c>
      <c r="M4719" s="11" t="s">
        <v>101</v>
      </c>
      <c r="N4719" s="11">
        <v>138</v>
      </c>
      <c r="O4719" s="11">
        <v>2019</v>
      </c>
      <c r="P4719" s="11" t="s">
        <v>193</v>
      </c>
      <c r="Q4719" s="11" t="s">
        <v>193</v>
      </c>
      <c r="R4719" s="11" t="s">
        <v>488</v>
      </c>
      <c r="S4719" s="11" t="s">
        <v>104</v>
      </c>
      <c r="T4719" s="11">
        <v>3451.4200000000005</v>
      </c>
      <c r="U4719" s="11" t="str">
        <f>IF(ISERROR(VLOOKUP(I4719,'BACK INFO'!F:F,1,0)),IF(ISERROR(VLOOKUP(I4719,'BACK INFO'!H:H,1,0)),K4719,'BACK INFO'!$H$1),'BACK INFO'!$G$1)</f>
        <v>HOLLY SALES INC.</v>
      </c>
    </row>
    <row r="4720" spans="1:21" s="11" customFormat="1" x14ac:dyDescent="0.35">
      <c r="A4720" s="11" t="s">
        <v>94</v>
      </c>
      <c r="B4720" s="11">
        <v>2019</v>
      </c>
      <c r="C4720" s="11">
        <v>6</v>
      </c>
      <c r="D4720" s="11" t="s">
        <v>95</v>
      </c>
      <c r="E4720" s="11" t="s">
        <v>96</v>
      </c>
      <c r="F4720" s="11" t="s">
        <v>700</v>
      </c>
      <c r="G4720" s="11" t="s">
        <v>488</v>
      </c>
      <c r="H4720" s="11" t="s">
        <v>110</v>
      </c>
      <c r="I4720" s="11" t="s">
        <v>272</v>
      </c>
      <c r="J4720" s="11" t="s">
        <v>99</v>
      </c>
      <c r="K4720" s="11" t="s">
        <v>75</v>
      </c>
      <c r="L4720" s="11" t="s">
        <v>273</v>
      </c>
      <c r="M4720" s="11" t="s">
        <v>101</v>
      </c>
      <c r="N4720" s="11">
        <v>26</v>
      </c>
      <c r="O4720" s="11">
        <v>2019</v>
      </c>
      <c r="P4720" s="11" t="s">
        <v>193</v>
      </c>
      <c r="Q4720" s="11" t="s">
        <v>193</v>
      </c>
      <c r="R4720" s="11" t="s">
        <v>488</v>
      </c>
      <c r="S4720" s="11" t="s">
        <v>104</v>
      </c>
      <c r="T4720" s="11">
        <v>755</v>
      </c>
      <c r="U4720" s="11" t="str">
        <f>IF(ISERROR(VLOOKUP(I4720,'BACK INFO'!F:F,1,0)),IF(ISERROR(VLOOKUP(I4720,'BACK INFO'!H:H,1,0)),K4720,'BACK INFO'!$H$1),'BACK INFO'!$G$1)</f>
        <v>LAURA BONG</v>
      </c>
    </row>
    <row r="4721" spans="1:21" s="11" customFormat="1" x14ac:dyDescent="0.35">
      <c r="A4721" s="11" t="s">
        <v>94</v>
      </c>
      <c r="B4721" s="11">
        <v>2019</v>
      </c>
      <c r="C4721" s="11">
        <v>6</v>
      </c>
      <c r="D4721" s="11" t="s">
        <v>95</v>
      </c>
      <c r="E4721" s="11" t="s">
        <v>96</v>
      </c>
      <c r="F4721" s="11" t="s">
        <v>700</v>
      </c>
      <c r="G4721" s="11" t="s">
        <v>488</v>
      </c>
      <c r="H4721" s="11" t="s">
        <v>110</v>
      </c>
      <c r="I4721" s="11" t="s">
        <v>656</v>
      </c>
      <c r="J4721" s="11" t="s">
        <v>99</v>
      </c>
      <c r="K4721" s="11" t="s">
        <v>67</v>
      </c>
      <c r="L4721" s="11" t="s">
        <v>173</v>
      </c>
      <c r="M4721" s="11" t="s">
        <v>101</v>
      </c>
      <c r="N4721" s="11">
        <v>24</v>
      </c>
      <c r="O4721" s="11">
        <v>2019</v>
      </c>
      <c r="P4721" s="11" t="s">
        <v>193</v>
      </c>
      <c r="Q4721" s="11" t="s">
        <v>193</v>
      </c>
      <c r="R4721" s="11" t="s">
        <v>488</v>
      </c>
      <c r="S4721" s="11" t="s">
        <v>104</v>
      </c>
      <c r="T4721" s="11">
        <v>852</v>
      </c>
      <c r="U4721" s="11" t="str">
        <f>IF(ISERROR(VLOOKUP(I4721,'BACK INFO'!F:F,1,0)),IF(ISERROR(VLOOKUP(I4721,'BACK INFO'!H:H,1,0)),K4721,'BACK INFO'!$H$1),'BACK INFO'!$G$1)</f>
        <v>ANITA M. HOPKINS</v>
      </c>
    </row>
    <row r="4722" spans="1:21" s="11" customFormat="1" x14ac:dyDescent="0.35">
      <c r="A4722" s="11" t="s">
        <v>94</v>
      </c>
      <c r="B4722" s="11">
        <v>2019</v>
      </c>
      <c r="C4722" s="11">
        <v>6</v>
      </c>
      <c r="D4722" s="11" t="s">
        <v>95</v>
      </c>
      <c r="E4722" s="11" t="s">
        <v>96</v>
      </c>
      <c r="F4722" s="11" t="s">
        <v>700</v>
      </c>
      <c r="G4722" s="11" t="s">
        <v>488</v>
      </c>
      <c r="H4722" s="11" t="s">
        <v>110</v>
      </c>
      <c r="I4722" s="11" t="s">
        <v>150</v>
      </c>
      <c r="J4722" s="11" t="s">
        <v>99</v>
      </c>
      <c r="K4722" s="11" t="s">
        <v>67</v>
      </c>
      <c r="L4722" s="11" t="s">
        <v>108</v>
      </c>
      <c r="M4722" s="11" t="s">
        <v>101</v>
      </c>
      <c r="N4722" s="11">
        <v>70</v>
      </c>
      <c r="O4722" s="11">
        <v>2019</v>
      </c>
      <c r="P4722" s="11" t="s">
        <v>193</v>
      </c>
      <c r="Q4722" s="11" t="s">
        <v>193</v>
      </c>
      <c r="R4722" s="11" t="s">
        <v>488</v>
      </c>
      <c r="S4722" s="11" t="s">
        <v>104</v>
      </c>
      <c r="T4722" s="11">
        <v>2174</v>
      </c>
      <c r="U4722" s="11" t="str">
        <f>IF(ISERROR(VLOOKUP(I4722,'BACK INFO'!F:F,1,0)),IF(ISERROR(VLOOKUP(I4722,'BACK INFO'!H:H,1,0)),K4722,'BACK INFO'!$H$1),'BACK INFO'!$G$1)</f>
        <v>ANITA M. HOPKINS</v>
      </c>
    </row>
    <row r="4723" spans="1:21" s="11" customFormat="1" x14ac:dyDescent="0.35">
      <c r="A4723" s="11" t="s">
        <v>94</v>
      </c>
      <c r="B4723" s="11">
        <v>2019</v>
      </c>
      <c r="C4723" s="11">
        <v>6</v>
      </c>
      <c r="D4723" s="11" t="s">
        <v>95</v>
      </c>
      <c r="E4723" s="11" t="s">
        <v>96</v>
      </c>
      <c r="F4723" s="11" t="s">
        <v>700</v>
      </c>
      <c r="G4723" s="11" t="s">
        <v>488</v>
      </c>
      <c r="H4723" s="11" t="s">
        <v>110</v>
      </c>
      <c r="I4723" s="11" t="s">
        <v>669</v>
      </c>
      <c r="J4723" s="11" t="s">
        <v>99</v>
      </c>
      <c r="K4723" s="11" t="s">
        <v>67</v>
      </c>
      <c r="L4723" s="11" t="s">
        <v>178</v>
      </c>
      <c r="M4723" s="11" t="s">
        <v>101</v>
      </c>
      <c r="N4723" s="11">
        <v>32</v>
      </c>
      <c r="O4723" s="11">
        <v>2019</v>
      </c>
      <c r="P4723" s="11" t="s">
        <v>193</v>
      </c>
      <c r="Q4723" s="11" t="s">
        <v>193</v>
      </c>
      <c r="R4723" s="11" t="s">
        <v>488</v>
      </c>
      <c r="S4723" s="11" t="s">
        <v>104</v>
      </c>
      <c r="T4723" s="11">
        <v>1050</v>
      </c>
      <c r="U4723" s="11" t="str">
        <f>IF(ISERROR(VLOOKUP(I4723,'BACK INFO'!F:F,1,0)),IF(ISERROR(VLOOKUP(I4723,'BACK INFO'!H:H,1,0)),K4723,'BACK INFO'!$H$1),'BACK INFO'!$G$1)</f>
        <v>ANITA M. HOPKINS</v>
      </c>
    </row>
    <row r="4724" spans="1:21" s="11" customFormat="1" x14ac:dyDescent="0.35">
      <c r="A4724" s="11" t="s">
        <v>94</v>
      </c>
      <c r="B4724" s="11">
        <v>2019</v>
      </c>
      <c r="C4724" s="11">
        <v>6</v>
      </c>
      <c r="D4724" s="11" t="s">
        <v>95</v>
      </c>
      <c r="E4724" s="11" t="s">
        <v>96</v>
      </c>
      <c r="F4724" s="11" t="s">
        <v>700</v>
      </c>
      <c r="G4724" s="11" t="s">
        <v>488</v>
      </c>
      <c r="H4724" s="11" t="s">
        <v>110</v>
      </c>
      <c r="I4724" s="11" t="s">
        <v>182</v>
      </c>
      <c r="J4724" s="11" t="s">
        <v>99</v>
      </c>
      <c r="K4724" s="11" t="s">
        <v>71</v>
      </c>
      <c r="L4724" s="11" t="s">
        <v>169</v>
      </c>
      <c r="M4724" s="11" t="s">
        <v>101</v>
      </c>
      <c r="N4724" s="11">
        <v>21</v>
      </c>
      <c r="O4724" s="11">
        <v>2019</v>
      </c>
      <c r="P4724" s="11" t="s">
        <v>193</v>
      </c>
      <c r="Q4724" s="11" t="s">
        <v>193</v>
      </c>
      <c r="R4724" s="11" t="s">
        <v>488</v>
      </c>
      <c r="S4724" s="11" t="s">
        <v>104</v>
      </c>
      <c r="T4724" s="11">
        <v>576</v>
      </c>
      <c r="U4724" s="11" t="str">
        <f>IF(ISERROR(VLOOKUP(I4724,'BACK INFO'!F:F,1,0)),IF(ISERROR(VLOOKUP(I4724,'BACK INFO'!H:H,1,0)),K4724,'BACK INFO'!$H$1),'BACK INFO'!$G$1)</f>
        <v>HOLLY SALES INC.</v>
      </c>
    </row>
    <row r="4725" spans="1:21" s="11" customFormat="1" x14ac:dyDescent="0.35">
      <c r="A4725" s="11" t="s">
        <v>94</v>
      </c>
      <c r="B4725" s="11">
        <v>2019</v>
      </c>
      <c r="C4725" s="11">
        <v>6</v>
      </c>
      <c r="D4725" s="11" t="s">
        <v>95</v>
      </c>
      <c r="E4725" s="11" t="s">
        <v>96</v>
      </c>
      <c r="F4725" s="11" t="s">
        <v>700</v>
      </c>
      <c r="G4725" s="11" t="s">
        <v>488</v>
      </c>
      <c r="H4725" s="11" t="s">
        <v>110</v>
      </c>
      <c r="I4725" s="11" t="s">
        <v>214</v>
      </c>
      <c r="J4725" s="11" t="s">
        <v>99</v>
      </c>
      <c r="K4725" s="11" t="s">
        <v>74</v>
      </c>
      <c r="L4725" s="11" t="s">
        <v>199</v>
      </c>
      <c r="M4725" s="11" t="s">
        <v>101</v>
      </c>
      <c r="N4725" s="11">
        <v>28</v>
      </c>
      <c r="O4725" s="11">
        <v>2019</v>
      </c>
      <c r="P4725" s="11" t="s">
        <v>193</v>
      </c>
      <c r="Q4725" s="11" t="s">
        <v>193</v>
      </c>
      <c r="R4725" s="11" t="s">
        <v>488</v>
      </c>
      <c r="S4725" s="11" t="s">
        <v>104</v>
      </c>
      <c r="T4725" s="11">
        <v>812</v>
      </c>
      <c r="U4725" s="11" t="str">
        <f>IF(ISERROR(VLOOKUP(I4725,'BACK INFO'!F:F,1,0)),IF(ISERROR(VLOOKUP(I4725,'BACK INFO'!H:H,1,0)),K4725,'BACK INFO'!$H$1),'BACK INFO'!$G$1)</f>
        <v>DENISE ARNETT</v>
      </c>
    </row>
    <row r="4726" spans="1:21" s="11" customFormat="1" x14ac:dyDescent="0.35">
      <c r="A4726" s="11" t="s">
        <v>94</v>
      </c>
      <c r="B4726" s="11">
        <v>2019</v>
      </c>
      <c r="C4726" s="11">
        <v>6</v>
      </c>
      <c r="D4726" s="11" t="s">
        <v>95</v>
      </c>
      <c r="E4726" s="11" t="s">
        <v>96</v>
      </c>
      <c r="F4726" s="11" t="s">
        <v>700</v>
      </c>
      <c r="G4726" s="11" t="s">
        <v>488</v>
      </c>
      <c r="H4726" s="11" t="s">
        <v>110</v>
      </c>
      <c r="I4726" s="11" t="s">
        <v>198</v>
      </c>
      <c r="J4726" s="11" t="s">
        <v>99</v>
      </c>
      <c r="K4726" s="11" t="s">
        <v>74</v>
      </c>
      <c r="L4726" s="11" t="s">
        <v>199</v>
      </c>
      <c r="M4726" s="11" t="s">
        <v>101</v>
      </c>
      <c r="N4726" s="11">
        <v>12</v>
      </c>
      <c r="O4726" s="11">
        <v>2019</v>
      </c>
      <c r="P4726" s="11" t="s">
        <v>193</v>
      </c>
      <c r="Q4726" s="11" t="s">
        <v>193</v>
      </c>
      <c r="R4726" s="11" t="s">
        <v>488</v>
      </c>
      <c r="S4726" s="11" t="s">
        <v>104</v>
      </c>
      <c r="T4726" s="11">
        <v>336</v>
      </c>
      <c r="U4726" s="11" t="str">
        <f>IF(ISERROR(VLOOKUP(I4726,'BACK INFO'!F:F,1,0)),IF(ISERROR(VLOOKUP(I4726,'BACK INFO'!H:H,1,0)),K4726,'BACK INFO'!$H$1),'BACK INFO'!$G$1)</f>
        <v>DENISE ARNETT</v>
      </c>
    </row>
    <row r="4727" spans="1:21" s="11" customFormat="1" x14ac:dyDescent="0.35">
      <c r="A4727" s="11" t="s">
        <v>94</v>
      </c>
      <c r="B4727" s="11">
        <v>2019</v>
      </c>
      <c r="C4727" s="11">
        <v>6</v>
      </c>
      <c r="D4727" s="11" t="s">
        <v>95</v>
      </c>
      <c r="E4727" s="11" t="s">
        <v>96</v>
      </c>
      <c r="F4727" s="11" t="s">
        <v>700</v>
      </c>
      <c r="G4727" s="11" t="s">
        <v>488</v>
      </c>
      <c r="H4727" s="11" t="s">
        <v>110</v>
      </c>
      <c r="I4727" s="11" t="s">
        <v>218</v>
      </c>
      <c r="J4727" s="11" t="s">
        <v>99</v>
      </c>
      <c r="K4727" s="11" t="s">
        <v>74</v>
      </c>
      <c r="L4727" s="11" t="s">
        <v>199</v>
      </c>
      <c r="M4727" s="11" t="s">
        <v>101</v>
      </c>
      <c r="N4727" s="11">
        <v>28</v>
      </c>
      <c r="O4727" s="11">
        <v>2019</v>
      </c>
      <c r="P4727" s="11" t="s">
        <v>193</v>
      </c>
      <c r="Q4727" s="11" t="s">
        <v>193</v>
      </c>
      <c r="R4727" s="11" t="s">
        <v>488</v>
      </c>
      <c r="S4727" s="11" t="s">
        <v>104</v>
      </c>
      <c r="T4727" s="11">
        <v>812</v>
      </c>
      <c r="U4727" s="11" t="str">
        <f>IF(ISERROR(VLOOKUP(I4727,'BACK INFO'!F:F,1,0)),IF(ISERROR(VLOOKUP(I4727,'BACK INFO'!H:H,1,0)),K4727,'BACK INFO'!$H$1),'BACK INFO'!$G$1)</f>
        <v>DENISE ARNETT</v>
      </c>
    </row>
    <row r="4728" spans="1:21" s="11" customFormat="1" x14ac:dyDescent="0.35">
      <c r="A4728" s="11" t="s">
        <v>94</v>
      </c>
      <c r="B4728" s="11">
        <v>2019</v>
      </c>
      <c r="C4728" s="11">
        <v>6</v>
      </c>
      <c r="D4728" s="11" t="s">
        <v>95</v>
      </c>
      <c r="E4728" s="11" t="s">
        <v>96</v>
      </c>
      <c r="F4728" s="11" t="s">
        <v>700</v>
      </c>
      <c r="G4728" s="11" t="s">
        <v>488</v>
      </c>
      <c r="H4728" s="11" t="s">
        <v>110</v>
      </c>
      <c r="I4728" s="11" t="s">
        <v>279</v>
      </c>
      <c r="J4728" s="11" t="s">
        <v>120</v>
      </c>
      <c r="K4728" s="11" t="s">
        <v>68</v>
      </c>
      <c r="L4728" s="11" t="s">
        <v>129</v>
      </c>
      <c r="M4728" s="11" t="s">
        <v>122</v>
      </c>
      <c r="N4728" s="11">
        <v>31</v>
      </c>
      <c r="O4728" s="11">
        <v>2019</v>
      </c>
      <c r="P4728" s="11" t="s">
        <v>193</v>
      </c>
      <c r="Q4728" s="11" t="s">
        <v>193</v>
      </c>
      <c r="R4728" s="11" t="s">
        <v>488</v>
      </c>
      <c r="S4728" s="11" t="s">
        <v>104</v>
      </c>
      <c r="T4728" s="11">
        <v>917.76014647543491</v>
      </c>
      <c r="U4728" s="11" t="str">
        <f>IF(ISERROR(VLOOKUP(I4728,'BACK INFO'!F:F,1,0)),IF(ISERROR(VLOOKUP(I4728,'BACK INFO'!H:H,1,0)),K4728,'BACK INFO'!$H$1),'BACK INFO'!$G$1)</f>
        <v>STEPHANIE VITALI</v>
      </c>
    </row>
    <row r="4729" spans="1:21" s="11" customFormat="1" x14ac:dyDescent="0.35">
      <c r="A4729" s="11" t="s">
        <v>94</v>
      </c>
      <c r="B4729" s="11">
        <v>2019</v>
      </c>
      <c r="C4729" s="11">
        <v>6</v>
      </c>
      <c r="D4729" s="11" t="s">
        <v>95</v>
      </c>
      <c r="E4729" s="11" t="s">
        <v>96</v>
      </c>
      <c r="F4729" s="11" t="s">
        <v>700</v>
      </c>
      <c r="G4729" s="11" t="s">
        <v>488</v>
      </c>
      <c r="H4729" s="11" t="s">
        <v>110</v>
      </c>
      <c r="I4729" s="11" t="s">
        <v>481</v>
      </c>
      <c r="J4729" s="11" t="s">
        <v>99</v>
      </c>
      <c r="K4729" s="11" t="s">
        <v>74</v>
      </c>
      <c r="L4729" s="11" t="s">
        <v>199</v>
      </c>
      <c r="M4729" s="11" t="s">
        <v>101</v>
      </c>
      <c r="N4729" s="11">
        <v>22</v>
      </c>
      <c r="O4729" s="11">
        <v>2019</v>
      </c>
      <c r="P4729" s="11" t="s">
        <v>193</v>
      </c>
      <c r="Q4729" s="11" t="s">
        <v>193</v>
      </c>
      <c r="R4729" s="11" t="s">
        <v>488</v>
      </c>
      <c r="S4729" s="11" t="s">
        <v>104</v>
      </c>
      <c r="T4729" s="11">
        <v>659</v>
      </c>
      <c r="U4729" s="11" t="str">
        <f>IF(ISERROR(VLOOKUP(I4729,'BACK INFO'!F:F,1,0)),IF(ISERROR(VLOOKUP(I4729,'BACK INFO'!H:H,1,0)),K4729,'BACK INFO'!$H$1),'BACK INFO'!$G$1)</f>
        <v>DENISE ARNETT</v>
      </c>
    </row>
    <row r="4730" spans="1:21" s="11" customFormat="1" x14ac:dyDescent="0.35">
      <c r="A4730" s="11" t="s">
        <v>94</v>
      </c>
      <c r="B4730" s="11">
        <v>2019</v>
      </c>
      <c r="C4730" s="11">
        <v>6</v>
      </c>
      <c r="D4730" s="11" t="s">
        <v>95</v>
      </c>
      <c r="E4730" s="11" t="s">
        <v>96</v>
      </c>
      <c r="F4730" s="11" t="s">
        <v>700</v>
      </c>
      <c r="G4730" s="11" t="s">
        <v>488</v>
      </c>
      <c r="H4730" s="11" t="s">
        <v>110</v>
      </c>
      <c r="I4730" s="11" t="s">
        <v>655</v>
      </c>
      <c r="J4730" s="11" t="s">
        <v>99</v>
      </c>
      <c r="K4730" s="11" t="s">
        <v>76</v>
      </c>
      <c r="L4730" s="11" t="s">
        <v>127</v>
      </c>
      <c r="M4730" s="11" t="s">
        <v>101</v>
      </c>
      <c r="N4730" s="11">
        <v>72</v>
      </c>
      <c r="O4730" s="11">
        <v>2019</v>
      </c>
      <c r="P4730" s="11" t="s">
        <v>193</v>
      </c>
      <c r="Q4730" s="11" t="s">
        <v>193</v>
      </c>
      <c r="R4730" s="11" t="s">
        <v>488</v>
      </c>
      <c r="S4730" s="11" t="s">
        <v>104</v>
      </c>
      <c r="T4730" s="11">
        <v>2358</v>
      </c>
      <c r="U4730" s="11" t="str">
        <f>IF(ISERROR(VLOOKUP(I4730,'BACK INFO'!F:F,1,0)),IF(ISERROR(VLOOKUP(I4730,'BACK INFO'!H:H,1,0)),K4730,'BACK INFO'!$H$1),'BACK INFO'!$G$1)</f>
        <v>MIE MANNICHE</v>
      </c>
    </row>
    <row r="4731" spans="1:21" s="11" customFormat="1" x14ac:dyDescent="0.35">
      <c r="A4731" s="11" t="s">
        <v>94</v>
      </c>
      <c r="B4731" s="11">
        <v>2019</v>
      </c>
      <c r="C4731" s="11">
        <v>6</v>
      </c>
      <c r="D4731" s="11" t="s">
        <v>95</v>
      </c>
      <c r="E4731" s="11" t="s">
        <v>96</v>
      </c>
      <c r="F4731" s="11" t="s">
        <v>700</v>
      </c>
      <c r="G4731" s="11" t="s">
        <v>488</v>
      </c>
      <c r="H4731" s="11" t="s">
        <v>110</v>
      </c>
      <c r="I4731" s="11" t="s">
        <v>670</v>
      </c>
      <c r="J4731" s="11" t="s">
        <v>99</v>
      </c>
      <c r="K4731" s="11" t="s">
        <v>67</v>
      </c>
      <c r="L4731" s="11" t="s">
        <v>178</v>
      </c>
      <c r="M4731" s="11" t="s">
        <v>101</v>
      </c>
      <c r="N4731" s="11">
        <v>10</v>
      </c>
      <c r="O4731" s="11">
        <v>2019</v>
      </c>
      <c r="P4731" s="11" t="s">
        <v>193</v>
      </c>
      <c r="Q4731" s="11" t="s">
        <v>193</v>
      </c>
      <c r="R4731" s="11" t="s">
        <v>488</v>
      </c>
      <c r="S4731" s="11" t="s">
        <v>104</v>
      </c>
      <c r="T4731" s="11">
        <v>355</v>
      </c>
      <c r="U4731" s="11" t="str">
        <f>IF(ISERROR(VLOOKUP(I4731,'BACK INFO'!F:F,1,0)),IF(ISERROR(VLOOKUP(I4731,'BACK INFO'!H:H,1,0)),K4731,'BACK INFO'!$H$1),'BACK INFO'!$G$1)</f>
        <v>ANITA M. HOPKINS</v>
      </c>
    </row>
    <row r="4732" spans="1:21" s="11" customFormat="1" x14ac:dyDescent="0.35">
      <c r="A4732" s="11" t="s">
        <v>94</v>
      </c>
      <c r="B4732" s="11">
        <v>2019</v>
      </c>
      <c r="C4732" s="11">
        <v>6</v>
      </c>
      <c r="D4732" s="11" t="s">
        <v>95</v>
      </c>
      <c r="E4732" s="11" t="s">
        <v>96</v>
      </c>
      <c r="F4732" s="11" t="s">
        <v>700</v>
      </c>
      <c r="G4732" s="11" t="s">
        <v>488</v>
      </c>
      <c r="H4732" s="11" t="s">
        <v>110</v>
      </c>
      <c r="I4732" s="11" t="s">
        <v>668</v>
      </c>
      <c r="J4732" s="11" t="s">
        <v>120</v>
      </c>
      <c r="K4732" s="11" t="s">
        <v>68</v>
      </c>
      <c r="L4732" s="11" t="s">
        <v>129</v>
      </c>
      <c r="M4732" s="11" t="s">
        <v>122</v>
      </c>
      <c r="N4732" s="11">
        <v>21</v>
      </c>
      <c r="O4732" s="11">
        <v>2019</v>
      </c>
      <c r="P4732" s="11" t="s">
        <v>193</v>
      </c>
      <c r="Q4732" s="11" t="s">
        <v>193</v>
      </c>
      <c r="R4732" s="11" t="s">
        <v>488</v>
      </c>
      <c r="S4732" s="11" t="s">
        <v>104</v>
      </c>
      <c r="T4732" s="11">
        <v>653.79920659139464</v>
      </c>
      <c r="U4732" s="11" t="str">
        <f>IF(ISERROR(VLOOKUP(I4732,'BACK INFO'!F:F,1,0)),IF(ISERROR(VLOOKUP(I4732,'BACK INFO'!H:H,1,0)),K4732,'BACK INFO'!$H$1),'BACK INFO'!$G$1)</f>
        <v>STEPHANIE VITALI</v>
      </c>
    </row>
    <row r="4733" spans="1:21" s="11" customFormat="1" x14ac:dyDescent="0.35">
      <c r="A4733" s="11" t="s">
        <v>94</v>
      </c>
      <c r="B4733" s="11">
        <v>2019</v>
      </c>
      <c r="C4733" s="11">
        <v>6</v>
      </c>
      <c r="D4733" s="11" t="s">
        <v>95</v>
      </c>
      <c r="E4733" s="11" t="s">
        <v>96</v>
      </c>
      <c r="F4733" s="11" t="s">
        <v>700</v>
      </c>
      <c r="G4733" s="11" t="s">
        <v>488</v>
      </c>
      <c r="H4733" s="11" t="s">
        <v>110</v>
      </c>
      <c r="I4733" s="11" t="s">
        <v>671</v>
      </c>
      <c r="J4733" s="11" t="s">
        <v>99</v>
      </c>
      <c r="K4733" s="11" t="s">
        <v>73</v>
      </c>
      <c r="L4733" s="11" t="s">
        <v>127</v>
      </c>
      <c r="M4733" s="11" t="s">
        <v>101</v>
      </c>
      <c r="N4733" s="11">
        <v>395</v>
      </c>
      <c r="O4733" s="11">
        <v>2019</v>
      </c>
      <c r="P4733" s="11" t="s">
        <v>193</v>
      </c>
      <c r="Q4733" s="11" t="s">
        <v>193</v>
      </c>
      <c r="R4733" s="11" t="s">
        <v>488</v>
      </c>
      <c r="S4733" s="11" t="s">
        <v>104</v>
      </c>
      <c r="T4733" s="11">
        <v>13120</v>
      </c>
      <c r="U4733" s="11" t="str">
        <f>IF(ISERROR(VLOOKUP(I4733,'BACK INFO'!F:F,1,0)),IF(ISERROR(VLOOKUP(I4733,'BACK INFO'!H:H,1,0)),K4733,'BACK INFO'!$H$1),'BACK INFO'!$G$1)</f>
        <v>PHYLLIS POSNER</v>
      </c>
    </row>
    <row r="4734" spans="1:21" s="11" customFormat="1" x14ac:dyDescent="0.35">
      <c r="A4734" s="11" t="s">
        <v>94</v>
      </c>
      <c r="B4734" s="11">
        <v>2019</v>
      </c>
      <c r="C4734" s="11">
        <v>6</v>
      </c>
      <c r="D4734" s="11" t="s">
        <v>95</v>
      </c>
      <c r="E4734" s="11" t="s">
        <v>96</v>
      </c>
      <c r="F4734" s="11" t="s">
        <v>700</v>
      </c>
      <c r="G4734" s="11" t="s">
        <v>488</v>
      </c>
      <c r="H4734" s="11" t="s">
        <v>110</v>
      </c>
      <c r="I4734" s="11" t="s">
        <v>687</v>
      </c>
      <c r="J4734" s="11" t="s">
        <v>99</v>
      </c>
      <c r="K4734" s="11" t="s">
        <v>74</v>
      </c>
      <c r="L4734" s="11" t="s">
        <v>199</v>
      </c>
      <c r="M4734" s="11" t="s">
        <v>101</v>
      </c>
      <c r="N4734" s="11">
        <v>28</v>
      </c>
      <c r="O4734" s="11">
        <v>2019</v>
      </c>
      <c r="P4734" s="11" t="s">
        <v>193</v>
      </c>
      <c r="Q4734" s="11" t="s">
        <v>193</v>
      </c>
      <c r="R4734" s="11" t="s">
        <v>488</v>
      </c>
      <c r="S4734" s="11" t="s">
        <v>104</v>
      </c>
      <c r="T4734" s="11">
        <v>812</v>
      </c>
      <c r="U4734" s="11" t="str">
        <f>IF(ISERROR(VLOOKUP(I4734,'BACK INFO'!F:F,1,0)),IF(ISERROR(VLOOKUP(I4734,'BACK INFO'!H:H,1,0)),K4734,'BACK INFO'!$H$1),'BACK INFO'!$G$1)</f>
        <v>DENISE ARNETT</v>
      </c>
    </row>
    <row r="4735" spans="1:21" s="11" customFormat="1" x14ac:dyDescent="0.35">
      <c r="A4735" s="11" t="s">
        <v>94</v>
      </c>
      <c r="B4735" s="11">
        <v>2019</v>
      </c>
      <c r="C4735" s="11">
        <v>6</v>
      </c>
      <c r="D4735" s="11" t="s">
        <v>95</v>
      </c>
      <c r="E4735" s="11" t="s">
        <v>96</v>
      </c>
      <c r="F4735" s="11" t="s">
        <v>700</v>
      </c>
      <c r="G4735" s="11" t="s">
        <v>569</v>
      </c>
      <c r="H4735" s="11" t="s">
        <v>98</v>
      </c>
      <c r="I4735" s="11" t="s">
        <v>320</v>
      </c>
      <c r="J4735" s="11" t="s">
        <v>120</v>
      </c>
      <c r="K4735" s="11" t="s">
        <v>68</v>
      </c>
      <c r="L4735" s="11" t="s">
        <v>129</v>
      </c>
      <c r="M4735" s="11" t="s">
        <v>122</v>
      </c>
      <c r="N4735" s="11">
        <v>26</v>
      </c>
      <c r="O4735" s="11">
        <v>2019</v>
      </c>
      <c r="P4735" s="11" t="s">
        <v>102</v>
      </c>
      <c r="Q4735" s="11" t="s">
        <v>102</v>
      </c>
      <c r="R4735" s="11" t="s">
        <v>569</v>
      </c>
      <c r="S4735" s="11" t="s">
        <v>104</v>
      </c>
      <c r="T4735" s="11">
        <v>1017.6991150442478</v>
      </c>
      <c r="U4735" s="11" t="str">
        <f>IF(ISERROR(VLOOKUP(I4735,'BACK INFO'!F:F,1,0)),IF(ISERROR(VLOOKUP(I4735,'BACK INFO'!H:H,1,0)),K4735,'BACK INFO'!$H$1),'BACK INFO'!$G$1)</f>
        <v>STEPHANIE VITALI</v>
      </c>
    </row>
    <row r="4736" spans="1:21" s="11" customFormat="1" x14ac:dyDescent="0.35">
      <c r="A4736" s="11" t="s">
        <v>94</v>
      </c>
      <c r="B4736" s="11">
        <v>2019</v>
      </c>
      <c r="C4736" s="11">
        <v>6</v>
      </c>
      <c r="D4736" s="11" t="s">
        <v>95</v>
      </c>
      <c r="E4736" s="11" t="s">
        <v>96</v>
      </c>
      <c r="F4736" s="11" t="s">
        <v>700</v>
      </c>
      <c r="G4736" s="11" t="s">
        <v>569</v>
      </c>
      <c r="H4736" s="11" t="s">
        <v>98</v>
      </c>
      <c r="I4736" s="11" t="s">
        <v>442</v>
      </c>
      <c r="J4736" s="11" t="s">
        <v>99</v>
      </c>
      <c r="K4736" s="11" t="s">
        <v>75</v>
      </c>
      <c r="L4736" s="11" t="s">
        <v>131</v>
      </c>
      <c r="M4736" s="11" t="s">
        <v>101</v>
      </c>
      <c r="N4736" s="11">
        <v>14</v>
      </c>
      <c r="O4736" s="11">
        <v>2019</v>
      </c>
      <c r="P4736" s="11" t="s">
        <v>102</v>
      </c>
      <c r="Q4736" s="11" t="s">
        <v>102</v>
      </c>
      <c r="R4736" s="11" t="s">
        <v>569</v>
      </c>
      <c r="S4736" s="11" t="s">
        <v>104</v>
      </c>
      <c r="T4736" s="11">
        <v>380</v>
      </c>
      <c r="U4736" s="11" t="str">
        <f>IF(ISERROR(VLOOKUP(I4736,'BACK INFO'!F:F,1,0)),IF(ISERROR(VLOOKUP(I4736,'BACK INFO'!H:H,1,0)),K4736,'BACK INFO'!$H$1),'BACK INFO'!$G$1)</f>
        <v>LAURA BONG</v>
      </c>
    </row>
    <row r="4737" spans="1:21" s="11" customFormat="1" x14ac:dyDescent="0.35">
      <c r="A4737" s="11" t="s">
        <v>94</v>
      </c>
      <c r="B4737" s="11">
        <v>2019</v>
      </c>
      <c r="C4737" s="11">
        <v>6</v>
      </c>
      <c r="D4737" s="11" t="s">
        <v>95</v>
      </c>
      <c r="E4737" s="11" t="s">
        <v>96</v>
      </c>
      <c r="F4737" s="11" t="s">
        <v>700</v>
      </c>
      <c r="G4737" s="11" t="s">
        <v>569</v>
      </c>
      <c r="H4737" s="11" t="s">
        <v>98</v>
      </c>
      <c r="I4737" s="11" t="s">
        <v>697</v>
      </c>
      <c r="J4737" s="11" t="s">
        <v>99</v>
      </c>
      <c r="K4737" s="11" t="s">
        <v>74</v>
      </c>
      <c r="L4737" s="11" t="s">
        <v>262</v>
      </c>
      <c r="M4737" s="11" t="s">
        <v>101</v>
      </c>
      <c r="N4737" s="11">
        <v>12</v>
      </c>
      <c r="O4737" s="11">
        <v>2019</v>
      </c>
      <c r="P4737" s="11" t="s">
        <v>102</v>
      </c>
      <c r="Q4737" s="11" t="s">
        <v>102</v>
      </c>
      <c r="R4737" s="11" t="s">
        <v>569</v>
      </c>
      <c r="S4737" s="11" t="s">
        <v>104</v>
      </c>
      <c r="T4737" s="11">
        <v>330</v>
      </c>
      <c r="U4737" s="11" t="str">
        <f>IF(ISERROR(VLOOKUP(I4737,'BACK INFO'!F:F,1,0)),IF(ISERROR(VLOOKUP(I4737,'BACK INFO'!H:H,1,0)),K4737,'BACK INFO'!$H$1),'BACK INFO'!$G$1)</f>
        <v>DENISE ARNETT</v>
      </c>
    </row>
    <row r="4738" spans="1:21" s="11" customFormat="1" x14ac:dyDescent="0.35">
      <c r="A4738" s="11" t="s">
        <v>94</v>
      </c>
      <c r="B4738" s="11">
        <v>2019</v>
      </c>
      <c r="C4738" s="11">
        <v>6</v>
      </c>
      <c r="D4738" s="11" t="s">
        <v>95</v>
      </c>
      <c r="E4738" s="11" t="s">
        <v>96</v>
      </c>
      <c r="F4738" s="11" t="s">
        <v>700</v>
      </c>
      <c r="G4738" s="11" t="s">
        <v>569</v>
      </c>
      <c r="H4738" s="11" t="s">
        <v>98</v>
      </c>
      <c r="I4738" s="11" t="s">
        <v>686</v>
      </c>
      <c r="J4738" s="11" t="s">
        <v>99</v>
      </c>
      <c r="K4738" s="11" t="s">
        <v>54</v>
      </c>
      <c r="L4738" s="11" t="s">
        <v>100</v>
      </c>
      <c r="M4738" s="11" t="s">
        <v>101</v>
      </c>
      <c r="N4738" s="11">
        <v>734</v>
      </c>
      <c r="O4738" s="11">
        <v>2019</v>
      </c>
      <c r="P4738" s="11" t="s">
        <v>102</v>
      </c>
      <c r="Q4738" s="11" t="s">
        <v>102</v>
      </c>
      <c r="R4738" s="11" t="s">
        <v>569</v>
      </c>
      <c r="S4738" s="11" t="s">
        <v>104</v>
      </c>
      <c r="T4738" s="11">
        <v>22134.27</v>
      </c>
      <c r="U4738" s="11" t="str">
        <f>IF(ISERROR(VLOOKUP(I4738,'BACK INFO'!F:F,1,0)),IF(ISERROR(VLOOKUP(I4738,'BACK INFO'!H:H,1,0)),K4738,'BACK INFO'!$H$1),'BACK INFO'!$G$1)</f>
        <v>PAIGE ALYSE STRAUGHAN</v>
      </c>
    </row>
    <row r="4739" spans="1:21" s="11" customFormat="1" x14ac:dyDescent="0.35">
      <c r="A4739" s="11" t="s">
        <v>94</v>
      </c>
      <c r="B4739" s="11">
        <v>2019</v>
      </c>
      <c r="C4739" s="11">
        <v>6</v>
      </c>
      <c r="D4739" s="11" t="s">
        <v>95</v>
      </c>
      <c r="E4739" s="11" t="s">
        <v>96</v>
      </c>
      <c r="F4739" s="11" t="s">
        <v>700</v>
      </c>
      <c r="G4739" s="11" t="s">
        <v>569</v>
      </c>
      <c r="H4739" s="11" t="s">
        <v>98</v>
      </c>
      <c r="I4739" s="11" t="s">
        <v>194</v>
      </c>
      <c r="J4739" s="11" t="s">
        <v>120</v>
      </c>
      <c r="K4739" s="11" t="s">
        <v>68</v>
      </c>
      <c r="L4739" s="11" t="s">
        <v>129</v>
      </c>
      <c r="M4739" s="11" t="s">
        <v>122</v>
      </c>
      <c r="N4739" s="11">
        <v>49</v>
      </c>
      <c r="O4739" s="11">
        <v>2019</v>
      </c>
      <c r="P4739" s="11" t="s">
        <v>102</v>
      </c>
      <c r="Q4739" s="11" t="s">
        <v>102</v>
      </c>
      <c r="R4739" s="11" t="s">
        <v>569</v>
      </c>
      <c r="S4739" s="11" t="s">
        <v>104</v>
      </c>
      <c r="T4739" s="11">
        <v>1516.6310649984744</v>
      </c>
      <c r="U4739" s="11" t="str">
        <f>IF(ISERROR(VLOOKUP(I4739,'BACK INFO'!F:F,1,0)),IF(ISERROR(VLOOKUP(I4739,'BACK INFO'!H:H,1,0)),K4739,'BACK INFO'!$H$1),'BACK INFO'!$G$1)</f>
        <v>STEPHANIE VITALI</v>
      </c>
    </row>
    <row r="4740" spans="1:21" s="11" customFormat="1" x14ac:dyDescent="0.35">
      <c r="A4740" s="11" t="s">
        <v>94</v>
      </c>
      <c r="B4740" s="11">
        <v>2019</v>
      </c>
      <c r="C4740" s="11">
        <v>6</v>
      </c>
      <c r="D4740" s="11" t="s">
        <v>95</v>
      </c>
      <c r="E4740" s="11" t="s">
        <v>96</v>
      </c>
      <c r="F4740" s="11" t="s">
        <v>700</v>
      </c>
      <c r="G4740" s="11" t="s">
        <v>569</v>
      </c>
      <c r="H4740" s="11" t="s">
        <v>98</v>
      </c>
      <c r="I4740" s="11" t="s">
        <v>243</v>
      </c>
      <c r="J4740" s="11" t="s">
        <v>99</v>
      </c>
      <c r="K4740" s="11" t="s">
        <v>70</v>
      </c>
      <c r="L4740" s="11" t="s">
        <v>157</v>
      </c>
      <c r="M4740" s="11" t="s">
        <v>101</v>
      </c>
      <c r="N4740" s="11">
        <v>10</v>
      </c>
      <c r="O4740" s="11">
        <v>2019</v>
      </c>
      <c r="P4740" s="11" t="s">
        <v>102</v>
      </c>
      <c r="Q4740" s="11" t="s">
        <v>102</v>
      </c>
      <c r="R4740" s="11" t="s">
        <v>569</v>
      </c>
      <c r="S4740" s="11" t="s">
        <v>104</v>
      </c>
      <c r="T4740" s="11">
        <v>359</v>
      </c>
      <c r="U4740" s="11" t="str">
        <f>IF(ISERROR(VLOOKUP(I4740,'BACK INFO'!F:F,1,0)),IF(ISERROR(VLOOKUP(I4740,'BACK INFO'!H:H,1,0)),K4740,'BACK INFO'!$H$1),'BACK INFO'!$G$1)</f>
        <v>JUDITH ANN DEAL</v>
      </c>
    </row>
    <row r="4741" spans="1:21" s="11" customFormat="1" x14ac:dyDescent="0.35">
      <c r="A4741" s="11" t="s">
        <v>94</v>
      </c>
      <c r="B4741" s="11">
        <v>2019</v>
      </c>
      <c r="C4741" s="11">
        <v>6</v>
      </c>
      <c r="D4741" s="11" t="s">
        <v>95</v>
      </c>
      <c r="E4741" s="11" t="s">
        <v>96</v>
      </c>
      <c r="F4741" s="11" t="s">
        <v>700</v>
      </c>
      <c r="G4741" s="11" t="s">
        <v>569</v>
      </c>
      <c r="H4741" s="11" t="s">
        <v>98</v>
      </c>
      <c r="I4741" s="11" t="s">
        <v>158</v>
      </c>
      <c r="J4741" s="11" t="s">
        <v>99</v>
      </c>
      <c r="K4741" s="11" t="s">
        <v>67</v>
      </c>
      <c r="L4741" s="11" t="s">
        <v>159</v>
      </c>
      <c r="M4741" s="11" t="s">
        <v>101</v>
      </c>
      <c r="N4741" s="11">
        <v>15</v>
      </c>
      <c r="O4741" s="11">
        <v>2019</v>
      </c>
      <c r="P4741" s="11" t="s">
        <v>102</v>
      </c>
      <c r="Q4741" s="11" t="s">
        <v>102</v>
      </c>
      <c r="R4741" s="11" t="s">
        <v>569</v>
      </c>
      <c r="S4741" s="11" t="s">
        <v>104</v>
      </c>
      <c r="T4741" s="11">
        <v>414</v>
      </c>
      <c r="U4741" s="11" t="str">
        <f>IF(ISERROR(VLOOKUP(I4741,'BACK INFO'!F:F,1,0)),IF(ISERROR(VLOOKUP(I4741,'BACK INFO'!H:H,1,0)),K4741,'BACK INFO'!$H$1),'BACK INFO'!$G$1)</f>
        <v>ANITA M. HOPKINS</v>
      </c>
    </row>
    <row r="4742" spans="1:21" s="11" customFormat="1" x14ac:dyDescent="0.35">
      <c r="A4742" s="11" t="s">
        <v>94</v>
      </c>
      <c r="B4742" s="11">
        <v>2019</v>
      </c>
      <c r="C4742" s="11">
        <v>6</v>
      </c>
      <c r="D4742" s="11" t="s">
        <v>95</v>
      </c>
      <c r="E4742" s="11" t="s">
        <v>96</v>
      </c>
      <c r="F4742" s="11" t="s">
        <v>700</v>
      </c>
      <c r="G4742" s="11" t="s">
        <v>569</v>
      </c>
      <c r="H4742" s="11" t="s">
        <v>98</v>
      </c>
      <c r="I4742" s="11" t="s">
        <v>356</v>
      </c>
      <c r="J4742" s="11" t="s">
        <v>99</v>
      </c>
      <c r="K4742" s="11" t="s">
        <v>75</v>
      </c>
      <c r="L4742" s="11" t="s">
        <v>273</v>
      </c>
      <c r="M4742" s="11" t="s">
        <v>101</v>
      </c>
      <c r="N4742" s="11">
        <v>10</v>
      </c>
      <c r="O4742" s="11">
        <v>2019</v>
      </c>
      <c r="P4742" s="11" t="s">
        <v>102</v>
      </c>
      <c r="Q4742" s="11" t="s">
        <v>102</v>
      </c>
      <c r="R4742" s="11" t="s">
        <v>569</v>
      </c>
      <c r="S4742" s="11" t="s">
        <v>104</v>
      </c>
      <c r="T4742" s="11">
        <v>277</v>
      </c>
      <c r="U4742" s="11" t="str">
        <f>IF(ISERROR(VLOOKUP(I4742,'BACK INFO'!F:F,1,0)),IF(ISERROR(VLOOKUP(I4742,'BACK INFO'!H:H,1,0)),K4742,'BACK INFO'!$H$1),'BACK INFO'!$G$1)</f>
        <v>LAURA BONG</v>
      </c>
    </row>
    <row r="4743" spans="1:21" s="11" customFormat="1" x14ac:dyDescent="0.35">
      <c r="A4743" s="11" t="s">
        <v>94</v>
      </c>
      <c r="B4743" s="11">
        <v>2019</v>
      </c>
      <c r="C4743" s="11">
        <v>6</v>
      </c>
      <c r="D4743" s="11" t="s">
        <v>95</v>
      </c>
      <c r="E4743" s="11" t="s">
        <v>96</v>
      </c>
      <c r="F4743" s="11" t="s">
        <v>700</v>
      </c>
      <c r="G4743" s="11" t="s">
        <v>569</v>
      </c>
      <c r="H4743" s="11" t="s">
        <v>98</v>
      </c>
      <c r="I4743" s="11" t="s">
        <v>277</v>
      </c>
      <c r="J4743" s="11" t="s">
        <v>99</v>
      </c>
      <c r="K4743" s="11" t="s">
        <v>67</v>
      </c>
      <c r="L4743" s="11" t="s">
        <v>133</v>
      </c>
      <c r="M4743" s="11" t="s">
        <v>101</v>
      </c>
      <c r="N4743" s="11">
        <v>16</v>
      </c>
      <c r="O4743" s="11">
        <v>2019</v>
      </c>
      <c r="P4743" s="11" t="s">
        <v>102</v>
      </c>
      <c r="Q4743" s="11" t="s">
        <v>102</v>
      </c>
      <c r="R4743" s="11" t="s">
        <v>569</v>
      </c>
      <c r="S4743" s="11" t="s">
        <v>104</v>
      </c>
      <c r="T4743" s="11">
        <v>440</v>
      </c>
      <c r="U4743" s="11" t="str">
        <f>IF(ISERROR(VLOOKUP(I4743,'BACK INFO'!F:F,1,0)),IF(ISERROR(VLOOKUP(I4743,'BACK INFO'!H:H,1,0)),K4743,'BACK INFO'!$H$1),'BACK INFO'!$G$1)</f>
        <v>ANITA M. HOPKINS</v>
      </c>
    </row>
    <row r="4744" spans="1:21" s="11" customFormat="1" x14ac:dyDescent="0.35">
      <c r="A4744" s="11" t="s">
        <v>94</v>
      </c>
      <c r="B4744" s="11">
        <v>2019</v>
      </c>
      <c r="C4744" s="11">
        <v>6</v>
      </c>
      <c r="D4744" s="11" t="s">
        <v>95</v>
      </c>
      <c r="E4744" s="11" t="s">
        <v>96</v>
      </c>
      <c r="F4744" s="11" t="s">
        <v>700</v>
      </c>
      <c r="G4744" s="11" t="s">
        <v>569</v>
      </c>
      <c r="H4744" s="11" t="s">
        <v>98</v>
      </c>
      <c r="I4744" s="11" t="s">
        <v>189</v>
      </c>
      <c r="J4744" s="11" t="s">
        <v>99</v>
      </c>
      <c r="K4744" s="11" t="s">
        <v>73</v>
      </c>
      <c r="L4744" s="11" t="s">
        <v>127</v>
      </c>
      <c r="M4744" s="11" t="s">
        <v>101</v>
      </c>
      <c r="N4744" s="11">
        <v>87</v>
      </c>
      <c r="O4744" s="11">
        <v>2019</v>
      </c>
      <c r="P4744" s="11" t="s">
        <v>102</v>
      </c>
      <c r="Q4744" s="11" t="s">
        <v>102</v>
      </c>
      <c r="R4744" s="11" t="s">
        <v>569</v>
      </c>
      <c r="S4744" s="11" t="s">
        <v>104</v>
      </c>
      <c r="T4744" s="11">
        <v>2184.1600000000003</v>
      </c>
      <c r="U4744" s="11" t="str">
        <f>IF(ISERROR(VLOOKUP(I4744,'BACK INFO'!F:F,1,0)),IF(ISERROR(VLOOKUP(I4744,'BACK INFO'!H:H,1,0)),K4744,'BACK INFO'!$H$1),'BACK INFO'!$G$1)</f>
        <v>PHYLLIS POSNER</v>
      </c>
    </row>
    <row r="4745" spans="1:21" s="11" customFormat="1" x14ac:dyDescent="0.35">
      <c r="A4745" s="11" t="s">
        <v>94</v>
      </c>
      <c r="B4745" s="11">
        <v>2019</v>
      </c>
      <c r="C4745" s="11">
        <v>6</v>
      </c>
      <c r="D4745" s="11" t="s">
        <v>95</v>
      </c>
      <c r="E4745" s="11" t="s">
        <v>96</v>
      </c>
      <c r="F4745" s="11" t="s">
        <v>700</v>
      </c>
      <c r="G4745" s="11" t="s">
        <v>569</v>
      </c>
      <c r="H4745" s="11" t="s">
        <v>98</v>
      </c>
      <c r="I4745" s="11" t="s">
        <v>244</v>
      </c>
      <c r="J4745" s="11" t="s">
        <v>99</v>
      </c>
      <c r="K4745" s="11" t="s">
        <v>245</v>
      </c>
      <c r="L4745" s="11" t="s">
        <v>246</v>
      </c>
      <c r="M4745" s="11" t="s">
        <v>246</v>
      </c>
      <c r="N4745" s="11">
        <v>26</v>
      </c>
      <c r="O4745" s="11">
        <v>2019</v>
      </c>
      <c r="P4745" s="11" t="s">
        <v>102</v>
      </c>
      <c r="Q4745" s="11" t="s">
        <v>102</v>
      </c>
      <c r="R4745" s="11" t="s">
        <v>569</v>
      </c>
      <c r="S4745" s="11" t="s">
        <v>104</v>
      </c>
      <c r="T4745" s="11">
        <v>1178</v>
      </c>
      <c r="U4745" s="11" t="str">
        <f>IF(ISERROR(VLOOKUP(I4745,'BACK INFO'!F:F,1,0)),IF(ISERROR(VLOOKUP(I4745,'BACK INFO'!H:H,1,0)),K4745,'BACK INFO'!$H$1),'BACK INFO'!$G$1)</f>
        <v>JULIUS ORTIZ MALDONADO</v>
      </c>
    </row>
    <row r="4746" spans="1:21" s="11" customFormat="1" x14ac:dyDescent="0.35">
      <c r="A4746" s="11" t="s">
        <v>94</v>
      </c>
      <c r="B4746" s="11">
        <v>2019</v>
      </c>
      <c r="C4746" s="11">
        <v>6</v>
      </c>
      <c r="D4746" s="11" t="s">
        <v>95</v>
      </c>
      <c r="E4746" s="11" t="s">
        <v>96</v>
      </c>
      <c r="F4746" s="11" t="s">
        <v>700</v>
      </c>
      <c r="G4746" s="11" t="s">
        <v>569</v>
      </c>
      <c r="H4746" s="11" t="s">
        <v>98</v>
      </c>
      <c r="I4746" s="11" t="s">
        <v>304</v>
      </c>
      <c r="J4746" s="11" t="s">
        <v>99</v>
      </c>
      <c r="K4746" s="11" t="s">
        <v>67</v>
      </c>
      <c r="L4746" s="11" t="s">
        <v>135</v>
      </c>
      <c r="M4746" s="11" t="s">
        <v>101</v>
      </c>
      <c r="N4746" s="11">
        <v>12</v>
      </c>
      <c r="O4746" s="11">
        <v>2019</v>
      </c>
      <c r="P4746" s="11" t="s">
        <v>102</v>
      </c>
      <c r="Q4746" s="11" t="s">
        <v>102</v>
      </c>
      <c r="R4746" s="11" t="s">
        <v>569</v>
      </c>
      <c r="S4746" s="11" t="s">
        <v>104</v>
      </c>
      <c r="T4746" s="11">
        <v>330</v>
      </c>
      <c r="U4746" s="11" t="str">
        <f>IF(ISERROR(VLOOKUP(I4746,'BACK INFO'!F:F,1,0)),IF(ISERROR(VLOOKUP(I4746,'BACK INFO'!H:H,1,0)),K4746,'BACK INFO'!$H$1),'BACK INFO'!$G$1)</f>
        <v>ANITA M. HOPKINS</v>
      </c>
    </row>
    <row r="4747" spans="1:21" s="11" customFormat="1" x14ac:dyDescent="0.35">
      <c r="A4747" s="11" t="s">
        <v>94</v>
      </c>
      <c r="B4747" s="11">
        <v>2019</v>
      </c>
      <c r="C4747" s="11">
        <v>6</v>
      </c>
      <c r="D4747" s="11" t="s">
        <v>95</v>
      </c>
      <c r="E4747" s="11" t="s">
        <v>96</v>
      </c>
      <c r="F4747" s="11" t="s">
        <v>700</v>
      </c>
      <c r="G4747" s="11" t="s">
        <v>569</v>
      </c>
      <c r="H4747" s="11" t="s">
        <v>98</v>
      </c>
      <c r="I4747" s="11" t="s">
        <v>456</v>
      </c>
      <c r="J4747" s="11" t="s">
        <v>99</v>
      </c>
      <c r="K4747" s="11" t="s">
        <v>67</v>
      </c>
      <c r="L4747" s="11" t="s">
        <v>173</v>
      </c>
      <c r="M4747" s="11" t="s">
        <v>101</v>
      </c>
      <c r="N4747" s="11">
        <v>24</v>
      </c>
      <c r="O4747" s="11">
        <v>2019</v>
      </c>
      <c r="P4747" s="11" t="s">
        <v>102</v>
      </c>
      <c r="Q4747" s="11" t="s">
        <v>102</v>
      </c>
      <c r="R4747" s="11" t="s">
        <v>569</v>
      </c>
      <c r="S4747" s="11" t="s">
        <v>104</v>
      </c>
      <c r="T4747" s="11">
        <v>660</v>
      </c>
      <c r="U4747" s="11" t="str">
        <f>IF(ISERROR(VLOOKUP(I4747,'BACK INFO'!F:F,1,0)),IF(ISERROR(VLOOKUP(I4747,'BACK INFO'!H:H,1,0)),K4747,'BACK INFO'!$H$1),'BACK INFO'!$G$1)</f>
        <v>ANITA M. HOPKINS</v>
      </c>
    </row>
    <row r="4748" spans="1:21" s="11" customFormat="1" x14ac:dyDescent="0.35">
      <c r="A4748" s="11" t="s">
        <v>94</v>
      </c>
      <c r="B4748" s="11">
        <v>2019</v>
      </c>
      <c r="C4748" s="11">
        <v>6</v>
      </c>
      <c r="D4748" s="11" t="s">
        <v>95</v>
      </c>
      <c r="E4748" s="11" t="s">
        <v>96</v>
      </c>
      <c r="F4748" s="11" t="s">
        <v>700</v>
      </c>
      <c r="G4748" s="11" t="s">
        <v>569</v>
      </c>
      <c r="H4748" s="11" t="s">
        <v>98</v>
      </c>
      <c r="I4748" s="11" t="s">
        <v>541</v>
      </c>
      <c r="J4748" s="11" t="s">
        <v>99</v>
      </c>
      <c r="K4748" s="11" t="s">
        <v>67</v>
      </c>
      <c r="L4748" s="11" t="s">
        <v>135</v>
      </c>
      <c r="M4748" s="11" t="s">
        <v>101</v>
      </c>
      <c r="N4748" s="11">
        <v>143</v>
      </c>
      <c r="O4748" s="11">
        <v>2019</v>
      </c>
      <c r="P4748" s="11" t="s">
        <v>102</v>
      </c>
      <c r="Q4748" s="11" t="s">
        <v>102</v>
      </c>
      <c r="R4748" s="11" t="s">
        <v>569</v>
      </c>
      <c r="S4748" s="11" t="s">
        <v>104</v>
      </c>
      <c r="T4748" s="11">
        <v>4692</v>
      </c>
      <c r="U4748" s="11" t="str">
        <f>IF(ISERROR(VLOOKUP(I4748,'BACK INFO'!F:F,1,0)),IF(ISERROR(VLOOKUP(I4748,'BACK INFO'!H:H,1,0)),K4748,'BACK INFO'!$H$1),'BACK INFO'!$G$1)</f>
        <v>ANITA M. HOPKINS</v>
      </c>
    </row>
    <row r="4749" spans="1:21" s="11" customFormat="1" x14ac:dyDescent="0.35">
      <c r="A4749" s="11" t="s">
        <v>94</v>
      </c>
      <c r="B4749" s="11">
        <v>2019</v>
      </c>
      <c r="C4749" s="11">
        <v>6</v>
      </c>
      <c r="D4749" s="11" t="s">
        <v>95</v>
      </c>
      <c r="E4749" s="11" t="s">
        <v>96</v>
      </c>
      <c r="F4749" s="11" t="s">
        <v>700</v>
      </c>
      <c r="G4749" s="11" t="s">
        <v>569</v>
      </c>
      <c r="H4749" s="11" t="s">
        <v>98</v>
      </c>
      <c r="I4749" s="11" t="s">
        <v>126</v>
      </c>
      <c r="J4749" s="11" t="s">
        <v>99</v>
      </c>
      <c r="K4749" s="11" t="s">
        <v>73</v>
      </c>
      <c r="L4749" s="11" t="s">
        <v>127</v>
      </c>
      <c r="M4749" s="11" t="s">
        <v>101</v>
      </c>
      <c r="N4749" s="11">
        <v>38</v>
      </c>
      <c r="O4749" s="11">
        <v>2019</v>
      </c>
      <c r="P4749" s="11" t="s">
        <v>102</v>
      </c>
      <c r="Q4749" s="11" t="s">
        <v>102</v>
      </c>
      <c r="R4749" s="11" t="s">
        <v>569</v>
      </c>
      <c r="S4749" s="11" t="s">
        <v>104</v>
      </c>
      <c r="T4749" s="11">
        <v>1093</v>
      </c>
      <c r="U4749" s="11" t="str">
        <f>IF(ISERROR(VLOOKUP(I4749,'BACK INFO'!F:F,1,0)),IF(ISERROR(VLOOKUP(I4749,'BACK INFO'!H:H,1,0)),K4749,'BACK INFO'!$H$1),'BACK INFO'!$G$1)</f>
        <v>PHYLLIS POSNER</v>
      </c>
    </row>
    <row r="4750" spans="1:21" s="11" customFormat="1" x14ac:dyDescent="0.35">
      <c r="A4750" s="11" t="s">
        <v>94</v>
      </c>
      <c r="B4750" s="11">
        <v>2019</v>
      </c>
      <c r="C4750" s="11">
        <v>6</v>
      </c>
      <c r="D4750" s="11" t="s">
        <v>95</v>
      </c>
      <c r="E4750" s="11" t="s">
        <v>96</v>
      </c>
      <c r="F4750" s="11" t="s">
        <v>700</v>
      </c>
      <c r="G4750" s="11" t="s">
        <v>569</v>
      </c>
      <c r="H4750" s="11" t="s">
        <v>98</v>
      </c>
      <c r="I4750" s="11" t="s">
        <v>249</v>
      </c>
      <c r="J4750" s="11" t="s">
        <v>99</v>
      </c>
      <c r="K4750" s="11" t="s">
        <v>72</v>
      </c>
      <c r="L4750" s="11" t="s">
        <v>114</v>
      </c>
      <c r="M4750" s="11" t="s">
        <v>101</v>
      </c>
      <c r="N4750" s="11">
        <v>700</v>
      </c>
      <c r="O4750" s="11">
        <v>2019</v>
      </c>
      <c r="P4750" s="11" t="s">
        <v>102</v>
      </c>
      <c r="Q4750" s="11" t="s">
        <v>102</v>
      </c>
      <c r="R4750" s="11" t="s">
        <v>569</v>
      </c>
      <c r="S4750" s="11" t="s">
        <v>104</v>
      </c>
      <c r="T4750" s="11">
        <v>17522.400000000016</v>
      </c>
      <c r="U4750" s="11" t="str">
        <f>IF(ISERROR(VLOOKUP(I4750,'BACK INFO'!F:F,1,0)),IF(ISERROR(VLOOKUP(I4750,'BACK INFO'!H:H,1,0)),K4750,'BACK INFO'!$H$1),'BACK INFO'!$G$1)</f>
        <v>BILL MILLER AND COMPANY</v>
      </c>
    </row>
    <row r="4751" spans="1:21" s="11" customFormat="1" x14ac:dyDescent="0.35">
      <c r="A4751" s="11" t="s">
        <v>94</v>
      </c>
      <c r="B4751" s="11">
        <v>2019</v>
      </c>
      <c r="C4751" s="11">
        <v>6</v>
      </c>
      <c r="D4751" s="11" t="s">
        <v>95</v>
      </c>
      <c r="E4751" s="11" t="s">
        <v>96</v>
      </c>
      <c r="F4751" s="11" t="s">
        <v>700</v>
      </c>
      <c r="G4751" s="11" t="s">
        <v>569</v>
      </c>
      <c r="H4751" s="11" t="s">
        <v>98</v>
      </c>
      <c r="I4751" s="11" t="s">
        <v>249</v>
      </c>
      <c r="J4751" s="11" t="s">
        <v>99</v>
      </c>
      <c r="K4751" s="11" t="s">
        <v>72</v>
      </c>
      <c r="L4751" s="11" t="s">
        <v>246</v>
      </c>
      <c r="M4751" s="11" t="s">
        <v>246</v>
      </c>
      <c r="N4751" s="11">
        <v>76</v>
      </c>
      <c r="O4751" s="11">
        <v>2019</v>
      </c>
      <c r="P4751" s="11" t="s">
        <v>102</v>
      </c>
      <c r="Q4751" s="11" t="s">
        <v>102</v>
      </c>
      <c r="R4751" s="11" t="s">
        <v>569</v>
      </c>
      <c r="S4751" s="11" t="s">
        <v>104</v>
      </c>
      <c r="T4751" s="11">
        <v>1905.1199999999994</v>
      </c>
      <c r="U4751" s="11" t="str">
        <f>IF(ISERROR(VLOOKUP(I4751,'BACK INFO'!F:F,1,0)),IF(ISERROR(VLOOKUP(I4751,'BACK INFO'!H:H,1,0)),K4751,'BACK INFO'!$H$1),'BACK INFO'!$G$1)</f>
        <v>BILL MILLER AND COMPANY</v>
      </c>
    </row>
    <row r="4752" spans="1:21" s="11" customFormat="1" x14ac:dyDescent="0.35">
      <c r="A4752" s="11" t="s">
        <v>94</v>
      </c>
      <c r="B4752" s="11">
        <v>2019</v>
      </c>
      <c r="C4752" s="11">
        <v>6</v>
      </c>
      <c r="D4752" s="11" t="s">
        <v>95</v>
      </c>
      <c r="E4752" s="11" t="s">
        <v>96</v>
      </c>
      <c r="F4752" s="11" t="s">
        <v>700</v>
      </c>
      <c r="G4752" s="11" t="s">
        <v>569</v>
      </c>
      <c r="H4752" s="11" t="s">
        <v>98</v>
      </c>
      <c r="I4752" s="11" t="s">
        <v>251</v>
      </c>
      <c r="J4752" s="11" t="s">
        <v>99</v>
      </c>
      <c r="K4752" s="11" t="s">
        <v>76</v>
      </c>
      <c r="L4752" s="11" t="s">
        <v>127</v>
      </c>
      <c r="M4752" s="11" t="s">
        <v>101</v>
      </c>
      <c r="N4752" s="11">
        <v>116</v>
      </c>
      <c r="O4752" s="11">
        <v>2019</v>
      </c>
      <c r="P4752" s="11" t="s">
        <v>102</v>
      </c>
      <c r="Q4752" s="11" t="s">
        <v>102</v>
      </c>
      <c r="R4752" s="11" t="s">
        <v>569</v>
      </c>
      <c r="S4752" s="11" t="s">
        <v>104</v>
      </c>
      <c r="T4752" s="11">
        <v>3808</v>
      </c>
      <c r="U4752" s="11" t="str">
        <f>IF(ISERROR(VLOOKUP(I4752,'BACK INFO'!F:F,1,0)),IF(ISERROR(VLOOKUP(I4752,'BACK INFO'!H:H,1,0)),K4752,'BACK INFO'!$H$1),'BACK INFO'!$G$1)</f>
        <v>MIE MANNICHE</v>
      </c>
    </row>
    <row r="4753" spans="1:21" s="11" customFormat="1" x14ac:dyDescent="0.35">
      <c r="A4753" s="11" t="s">
        <v>94</v>
      </c>
      <c r="B4753" s="11">
        <v>2019</v>
      </c>
      <c r="C4753" s="11">
        <v>6</v>
      </c>
      <c r="D4753" s="11" t="s">
        <v>95</v>
      </c>
      <c r="E4753" s="11" t="s">
        <v>96</v>
      </c>
      <c r="F4753" s="11" t="s">
        <v>700</v>
      </c>
      <c r="G4753" s="11" t="s">
        <v>569</v>
      </c>
      <c r="H4753" s="11" t="s">
        <v>98</v>
      </c>
      <c r="I4753" s="11" t="s">
        <v>365</v>
      </c>
      <c r="J4753" s="11" t="s">
        <v>99</v>
      </c>
      <c r="K4753" s="11" t="s">
        <v>67</v>
      </c>
      <c r="L4753" s="11" t="s">
        <v>135</v>
      </c>
      <c r="M4753" s="11" t="s">
        <v>101</v>
      </c>
      <c r="N4753" s="11">
        <v>202</v>
      </c>
      <c r="O4753" s="11">
        <v>2019</v>
      </c>
      <c r="P4753" s="11" t="s">
        <v>102</v>
      </c>
      <c r="Q4753" s="11" t="s">
        <v>102</v>
      </c>
      <c r="R4753" s="11" t="s">
        <v>569</v>
      </c>
      <c r="S4753" s="11" t="s">
        <v>104</v>
      </c>
      <c r="T4753" s="11">
        <v>5320.7999999999993</v>
      </c>
      <c r="U4753" s="11" t="str">
        <f>IF(ISERROR(VLOOKUP(I4753,'BACK INFO'!F:F,1,0)),IF(ISERROR(VLOOKUP(I4753,'BACK INFO'!H:H,1,0)),K4753,'BACK INFO'!$H$1),'BACK INFO'!$G$1)</f>
        <v>ANITA M. HOPKINS</v>
      </c>
    </row>
    <row r="4754" spans="1:21" s="11" customFormat="1" x14ac:dyDescent="0.35">
      <c r="A4754" s="11" t="s">
        <v>94</v>
      </c>
      <c r="B4754" s="11">
        <v>2019</v>
      </c>
      <c r="C4754" s="11">
        <v>6</v>
      </c>
      <c r="D4754" s="11" t="s">
        <v>95</v>
      </c>
      <c r="E4754" s="11" t="s">
        <v>96</v>
      </c>
      <c r="F4754" s="11" t="s">
        <v>700</v>
      </c>
      <c r="G4754" s="11" t="s">
        <v>569</v>
      </c>
      <c r="H4754" s="11" t="s">
        <v>98</v>
      </c>
      <c r="I4754" s="11" t="s">
        <v>545</v>
      </c>
      <c r="J4754" s="11" t="s">
        <v>99</v>
      </c>
      <c r="K4754" s="11" t="s">
        <v>73</v>
      </c>
      <c r="L4754" s="11" t="s">
        <v>127</v>
      </c>
      <c r="M4754" s="11" t="s">
        <v>101</v>
      </c>
      <c r="N4754" s="11">
        <v>10</v>
      </c>
      <c r="O4754" s="11">
        <v>2019</v>
      </c>
      <c r="P4754" s="11" t="s">
        <v>102</v>
      </c>
      <c r="Q4754" s="11" t="s">
        <v>102</v>
      </c>
      <c r="R4754" s="11" t="s">
        <v>569</v>
      </c>
      <c r="S4754" s="11" t="s">
        <v>104</v>
      </c>
      <c r="T4754" s="11">
        <v>680</v>
      </c>
      <c r="U4754" s="11" t="str">
        <f>IF(ISERROR(VLOOKUP(I4754,'BACK INFO'!F:F,1,0)),IF(ISERROR(VLOOKUP(I4754,'BACK INFO'!H:H,1,0)),K4754,'BACK INFO'!$H$1),'BACK INFO'!$G$1)</f>
        <v>PHYLLIS POSNER</v>
      </c>
    </row>
    <row r="4755" spans="1:21" s="11" customFormat="1" x14ac:dyDescent="0.35">
      <c r="A4755" s="11" t="s">
        <v>94</v>
      </c>
      <c r="B4755" s="11">
        <v>2019</v>
      </c>
      <c r="C4755" s="11">
        <v>6</v>
      </c>
      <c r="D4755" s="11" t="s">
        <v>95</v>
      </c>
      <c r="E4755" s="11" t="s">
        <v>96</v>
      </c>
      <c r="F4755" s="11" t="s">
        <v>700</v>
      </c>
      <c r="G4755" s="11" t="s">
        <v>569</v>
      </c>
      <c r="H4755" s="11" t="s">
        <v>98</v>
      </c>
      <c r="I4755" s="11" t="s">
        <v>148</v>
      </c>
      <c r="J4755" s="11" t="s">
        <v>99</v>
      </c>
      <c r="K4755" s="11" t="s">
        <v>71</v>
      </c>
      <c r="L4755" s="11" t="s">
        <v>149</v>
      </c>
      <c r="M4755" s="11" t="s">
        <v>101</v>
      </c>
      <c r="N4755" s="11">
        <v>28</v>
      </c>
      <c r="O4755" s="11">
        <v>2019</v>
      </c>
      <c r="P4755" s="11" t="s">
        <v>102</v>
      </c>
      <c r="Q4755" s="11" t="s">
        <v>102</v>
      </c>
      <c r="R4755" s="11" t="s">
        <v>569</v>
      </c>
      <c r="S4755" s="11" t="s">
        <v>104</v>
      </c>
      <c r="T4755" s="11">
        <v>790</v>
      </c>
      <c r="U4755" s="11" t="str">
        <f>IF(ISERROR(VLOOKUP(I4755,'BACK INFO'!F:F,1,0)),IF(ISERROR(VLOOKUP(I4755,'BACK INFO'!H:H,1,0)),K4755,'BACK INFO'!$H$1),'BACK INFO'!$G$1)</f>
        <v>HOLLY SALES INC.</v>
      </c>
    </row>
    <row r="4756" spans="1:21" s="11" customFormat="1" x14ac:dyDescent="0.35">
      <c r="A4756" s="11" t="s">
        <v>94</v>
      </c>
      <c r="B4756" s="11">
        <v>2019</v>
      </c>
      <c r="C4756" s="11">
        <v>6</v>
      </c>
      <c r="D4756" s="11" t="s">
        <v>95</v>
      </c>
      <c r="E4756" s="11" t="s">
        <v>96</v>
      </c>
      <c r="F4756" s="11" t="s">
        <v>700</v>
      </c>
      <c r="G4756" s="11" t="s">
        <v>569</v>
      </c>
      <c r="H4756" s="11" t="s">
        <v>98</v>
      </c>
      <c r="I4756" s="11" t="s">
        <v>252</v>
      </c>
      <c r="J4756" s="11" t="s">
        <v>99</v>
      </c>
      <c r="K4756" s="11" t="s">
        <v>70</v>
      </c>
      <c r="L4756" s="11" t="s">
        <v>157</v>
      </c>
      <c r="M4756" s="11" t="s">
        <v>101</v>
      </c>
      <c r="N4756" s="11">
        <v>13</v>
      </c>
      <c r="O4756" s="11">
        <v>2019</v>
      </c>
      <c r="P4756" s="11" t="s">
        <v>102</v>
      </c>
      <c r="Q4756" s="11" t="s">
        <v>102</v>
      </c>
      <c r="R4756" s="11" t="s">
        <v>569</v>
      </c>
      <c r="S4756" s="11" t="s">
        <v>104</v>
      </c>
      <c r="T4756" s="11">
        <v>403</v>
      </c>
      <c r="U4756" s="11" t="str">
        <f>IF(ISERROR(VLOOKUP(I4756,'BACK INFO'!F:F,1,0)),IF(ISERROR(VLOOKUP(I4756,'BACK INFO'!H:H,1,0)),K4756,'BACK INFO'!$H$1),'BACK INFO'!$G$1)</f>
        <v>JUDITH ANN DEAL</v>
      </c>
    </row>
    <row r="4757" spans="1:21" s="11" customFormat="1" x14ac:dyDescent="0.35">
      <c r="A4757" s="11" t="s">
        <v>94</v>
      </c>
      <c r="B4757" s="11">
        <v>2019</v>
      </c>
      <c r="C4757" s="11">
        <v>6</v>
      </c>
      <c r="D4757" s="11" t="s">
        <v>95</v>
      </c>
      <c r="E4757" s="11" t="s">
        <v>96</v>
      </c>
      <c r="F4757" s="11" t="s">
        <v>700</v>
      </c>
      <c r="G4757" s="11" t="s">
        <v>569</v>
      </c>
      <c r="H4757" s="11" t="s">
        <v>98</v>
      </c>
      <c r="I4757" s="11" t="s">
        <v>225</v>
      </c>
      <c r="J4757" s="11" t="s">
        <v>99</v>
      </c>
      <c r="K4757" s="11" t="s">
        <v>70</v>
      </c>
      <c r="L4757" s="11" t="s">
        <v>157</v>
      </c>
      <c r="M4757" s="11" t="s">
        <v>101</v>
      </c>
      <c r="N4757" s="11">
        <v>66</v>
      </c>
      <c r="O4757" s="11">
        <v>2019</v>
      </c>
      <c r="P4757" s="11" t="s">
        <v>102</v>
      </c>
      <c r="Q4757" s="11" t="s">
        <v>102</v>
      </c>
      <c r="R4757" s="11" t="s">
        <v>569</v>
      </c>
      <c r="S4757" s="11" t="s">
        <v>104</v>
      </c>
      <c r="T4757" s="11">
        <v>2406</v>
      </c>
      <c r="U4757" s="11" t="str">
        <f>IF(ISERROR(VLOOKUP(I4757,'BACK INFO'!F:F,1,0)),IF(ISERROR(VLOOKUP(I4757,'BACK INFO'!H:H,1,0)),K4757,'BACK INFO'!$H$1),'BACK INFO'!$G$1)</f>
        <v>JUDITH ANN DEAL</v>
      </c>
    </row>
    <row r="4758" spans="1:21" s="11" customFormat="1" x14ac:dyDescent="0.35">
      <c r="A4758" s="11" t="s">
        <v>94</v>
      </c>
      <c r="B4758" s="11">
        <v>2019</v>
      </c>
      <c r="C4758" s="11">
        <v>6</v>
      </c>
      <c r="D4758" s="11" t="s">
        <v>95</v>
      </c>
      <c r="E4758" s="11" t="s">
        <v>96</v>
      </c>
      <c r="F4758" s="11" t="s">
        <v>700</v>
      </c>
      <c r="G4758" s="11" t="s">
        <v>569</v>
      </c>
      <c r="H4758" s="11" t="s">
        <v>98</v>
      </c>
      <c r="I4758" s="11" t="s">
        <v>410</v>
      </c>
      <c r="J4758" s="11" t="s">
        <v>99</v>
      </c>
      <c r="K4758" s="11" t="s">
        <v>72</v>
      </c>
      <c r="L4758" s="11" t="s">
        <v>114</v>
      </c>
      <c r="M4758" s="11" t="s">
        <v>101</v>
      </c>
      <c r="N4758" s="11">
        <v>16</v>
      </c>
      <c r="O4758" s="11">
        <v>2019</v>
      </c>
      <c r="P4758" s="11" t="s">
        <v>102</v>
      </c>
      <c r="Q4758" s="11" t="s">
        <v>102</v>
      </c>
      <c r="R4758" s="11" t="s">
        <v>569</v>
      </c>
      <c r="S4758" s="11" t="s">
        <v>104</v>
      </c>
      <c r="T4758" s="11">
        <v>456</v>
      </c>
      <c r="U4758" s="11" t="str">
        <f>IF(ISERROR(VLOOKUP(I4758,'BACK INFO'!F:F,1,0)),IF(ISERROR(VLOOKUP(I4758,'BACK INFO'!H:H,1,0)),K4758,'BACK INFO'!$H$1),'BACK INFO'!$G$1)</f>
        <v>BILL MILLER AND COMPANY</v>
      </c>
    </row>
    <row r="4759" spans="1:21" s="11" customFormat="1" x14ac:dyDescent="0.35">
      <c r="A4759" s="11" t="s">
        <v>94</v>
      </c>
      <c r="B4759" s="11">
        <v>2019</v>
      </c>
      <c r="C4759" s="11">
        <v>6</v>
      </c>
      <c r="D4759" s="11" t="s">
        <v>95</v>
      </c>
      <c r="E4759" s="11" t="s">
        <v>96</v>
      </c>
      <c r="F4759" s="11" t="s">
        <v>700</v>
      </c>
      <c r="G4759" s="11" t="s">
        <v>569</v>
      </c>
      <c r="H4759" s="11" t="s">
        <v>98</v>
      </c>
      <c r="I4759" s="11" t="s">
        <v>374</v>
      </c>
      <c r="J4759" s="11" t="s">
        <v>120</v>
      </c>
      <c r="K4759" s="11" t="s">
        <v>69</v>
      </c>
      <c r="L4759" s="11" t="s">
        <v>143</v>
      </c>
      <c r="M4759" s="11" t="s">
        <v>122</v>
      </c>
      <c r="N4759" s="11">
        <v>1200</v>
      </c>
      <c r="O4759" s="11">
        <v>2019</v>
      </c>
      <c r="P4759" s="11" t="s">
        <v>102</v>
      </c>
      <c r="Q4759" s="11" t="s">
        <v>102</v>
      </c>
      <c r="R4759" s="11" t="s">
        <v>569</v>
      </c>
      <c r="S4759" s="11" t="s">
        <v>104</v>
      </c>
      <c r="T4759" s="11">
        <v>28171.17790662191</v>
      </c>
      <c r="U4759" s="11" t="str">
        <f>IF(ISERROR(VLOOKUP(I4759,'BACK INFO'!F:F,1,0)),IF(ISERROR(VLOOKUP(I4759,'BACK INFO'!H:H,1,0)),K4759,'BACK INFO'!$H$1),'BACK INFO'!$G$1)</f>
        <v>JULIE BERTRAND</v>
      </c>
    </row>
    <row r="4760" spans="1:21" s="11" customFormat="1" x14ac:dyDescent="0.35">
      <c r="A4760" s="11" t="s">
        <v>94</v>
      </c>
      <c r="B4760" s="11">
        <v>2019</v>
      </c>
      <c r="C4760" s="11">
        <v>6</v>
      </c>
      <c r="D4760" s="11" t="s">
        <v>95</v>
      </c>
      <c r="E4760" s="11" t="s">
        <v>96</v>
      </c>
      <c r="F4760" s="11" t="s">
        <v>700</v>
      </c>
      <c r="G4760" s="11" t="s">
        <v>569</v>
      </c>
      <c r="H4760" s="11" t="s">
        <v>98</v>
      </c>
      <c r="I4760" s="11" t="s">
        <v>257</v>
      </c>
      <c r="J4760" s="11" t="s">
        <v>99</v>
      </c>
      <c r="K4760" s="11" t="s">
        <v>245</v>
      </c>
      <c r="L4760" s="11" t="s">
        <v>246</v>
      </c>
      <c r="M4760" s="11" t="s">
        <v>246</v>
      </c>
      <c r="N4760" s="11">
        <v>35</v>
      </c>
      <c r="O4760" s="11">
        <v>2019</v>
      </c>
      <c r="P4760" s="11" t="s">
        <v>102</v>
      </c>
      <c r="Q4760" s="11" t="s">
        <v>102</v>
      </c>
      <c r="R4760" s="11" t="s">
        <v>569</v>
      </c>
      <c r="S4760" s="11" t="s">
        <v>104</v>
      </c>
      <c r="T4760" s="11">
        <v>1161</v>
      </c>
      <c r="U4760" s="11" t="str">
        <f>IF(ISERROR(VLOOKUP(I4760,'BACK INFO'!F:F,1,0)),IF(ISERROR(VLOOKUP(I4760,'BACK INFO'!H:H,1,0)),K4760,'BACK INFO'!$H$1),'BACK INFO'!$G$1)</f>
        <v>JULIUS ORTIZ MALDONADO</v>
      </c>
    </row>
    <row r="4761" spans="1:21" s="11" customFormat="1" x14ac:dyDescent="0.35">
      <c r="A4761" s="11" t="s">
        <v>94</v>
      </c>
      <c r="B4761" s="11">
        <v>2019</v>
      </c>
      <c r="C4761" s="11">
        <v>6</v>
      </c>
      <c r="D4761" s="11" t="s">
        <v>95</v>
      </c>
      <c r="E4761" s="11" t="s">
        <v>96</v>
      </c>
      <c r="F4761" s="11" t="s">
        <v>700</v>
      </c>
      <c r="G4761" s="11" t="s">
        <v>569</v>
      </c>
      <c r="H4761" s="11" t="s">
        <v>98</v>
      </c>
      <c r="I4761" s="11" t="s">
        <v>414</v>
      </c>
      <c r="J4761" s="11" t="s">
        <v>99</v>
      </c>
      <c r="K4761" s="11" t="s">
        <v>71</v>
      </c>
      <c r="L4761" s="11" t="s">
        <v>169</v>
      </c>
      <c r="M4761" s="11" t="s">
        <v>101</v>
      </c>
      <c r="N4761" s="11">
        <v>36</v>
      </c>
      <c r="O4761" s="11">
        <v>2019</v>
      </c>
      <c r="P4761" s="11" t="s">
        <v>102</v>
      </c>
      <c r="Q4761" s="11" t="s">
        <v>102</v>
      </c>
      <c r="R4761" s="11" t="s">
        <v>569</v>
      </c>
      <c r="S4761" s="11" t="s">
        <v>104</v>
      </c>
      <c r="T4761" s="11">
        <v>1179</v>
      </c>
      <c r="U4761" s="11" t="str">
        <f>IF(ISERROR(VLOOKUP(I4761,'BACK INFO'!F:F,1,0)),IF(ISERROR(VLOOKUP(I4761,'BACK INFO'!H:H,1,0)),K4761,'BACK INFO'!$H$1),'BACK INFO'!$G$1)</f>
        <v>HOLLY SALES INC.</v>
      </c>
    </row>
    <row r="4762" spans="1:21" s="11" customFormat="1" x14ac:dyDescent="0.35">
      <c r="A4762" s="11" t="s">
        <v>94</v>
      </c>
      <c r="B4762" s="11">
        <v>2019</v>
      </c>
      <c r="C4762" s="11">
        <v>6</v>
      </c>
      <c r="D4762" s="11" t="s">
        <v>95</v>
      </c>
      <c r="E4762" s="11" t="s">
        <v>96</v>
      </c>
      <c r="F4762" s="11" t="s">
        <v>700</v>
      </c>
      <c r="G4762" s="11" t="s">
        <v>569</v>
      </c>
      <c r="H4762" s="11" t="s">
        <v>98</v>
      </c>
      <c r="I4762" s="11" t="s">
        <v>392</v>
      </c>
      <c r="J4762" s="11" t="s">
        <v>99</v>
      </c>
      <c r="K4762" s="11" t="s">
        <v>72</v>
      </c>
      <c r="L4762" s="11" t="s">
        <v>114</v>
      </c>
      <c r="M4762" s="11" t="s">
        <v>101</v>
      </c>
      <c r="N4762" s="11">
        <v>43</v>
      </c>
      <c r="O4762" s="11">
        <v>2019</v>
      </c>
      <c r="P4762" s="11" t="s">
        <v>102</v>
      </c>
      <c r="Q4762" s="11" t="s">
        <v>102</v>
      </c>
      <c r="R4762" s="11" t="s">
        <v>569</v>
      </c>
      <c r="S4762" s="11" t="s">
        <v>104</v>
      </c>
      <c r="T4762" s="11">
        <v>1327</v>
      </c>
      <c r="U4762" s="11" t="str">
        <f>IF(ISERROR(VLOOKUP(I4762,'BACK INFO'!F:F,1,0)),IF(ISERROR(VLOOKUP(I4762,'BACK INFO'!H:H,1,0)),K4762,'BACK INFO'!$H$1),'BACK INFO'!$G$1)</f>
        <v>BILL MILLER AND COMPANY</v>
      </c>
    </row>
    <row r="4763" spans="1:21" s="11" customFormat="1" x14ac:dyDescent="0.35">
      <c r="A4763" s="11" t="s">
        <v>94</v>
      </c>
      <c r="B4763" s="11">
        <v>2019</v>
      </c>
      <c r="C4763" s="11">
        <v>6</v>
      </c>
      <c r="D4763" s="11" t="s">
        <v>95</v>
      </c>
      <c r="E4763" s="11" t="s">
        <v>96</v>
      </c>
      <c r="F4763" s="11" t="s">
        <v>700</v>
      </c>
      <c r="G4763" s="11" t="s">
        <v>569</v>
      </c>
      <c r="H4763" s="11" t="s">
        <v>98</v>
      </c>
      <c r="I4763" s="11" t="s">
        <v>505</v>
      </c>
      <c r="J4763" s="11" t="s">
        <v>99</v>
      </c>
      <c r="K4763" s="11" t="s">
        <v>75</v>
      </c>
      <c r="L4763" s="11" t="s">
        <v>131</v>
      </c>
      <c r="M4763" s="11" t="s">
        <v>101</v>
      </c>
      <c r="N4763" s="11">
        <v>14</v>
      </c>
      <c r="O4763" s="11">
        <v>2019</v>
      </c>
      <c r="P4763" s="11" t="s">
        <v>102</v>
      </c>
      <c r="Q4763" s="11" t="s">
        <v>102</v>
      </c>
      <c r="R4763" s="11" t="s">
        <v>569</v>
      </c>
      <c r="S4763" s="11" t="s">
        <v>104</v>
      </c>
      <c r="T4763" s="11">
        <v>380</v>
      </c>
      <c r="U4763" s="11" t="str">
        <f>IF(ISERROR(VLOOKUP(I4763,'BACK INFO'!F:F,1,0)),IF(ISERROR(VLOOKUP(I4763,'BACK INFO'!H:H,1,0)),K4763,'BACK INFO'!$H$1),'BACK INFO'!$G$1)</f>
        <v>LAURA BONG</v>
      </c>
    </row>
    <row r="4764" spans="1:21" s="11" customFormat="1" x14ac:dyDescent="0.35">
      <c r="A4764" s="11" t="s">
        <v>94</v>
      </c>
      <c r="B4764" s="11">
        <v>2019</v>
      </c>
      <c r="C4764" s="11">
        <v>6</v>
      </c>
      <c r="D4764" s="11" t="s">
        <v>95</v>
      </c>
      <c r="E4764" s="11" t="s">
        <v>96</v>
      </c>
      <c r="F4764" s="11" t="s">
        <v>700</v>
      </c>
      <c r="G4764" s="11" t="s">
        <v>569</v>
      </c>
      <c r="H4764" s="11" t="s">
        <v>98</v>
      </c>
      <c r="I4764" s="11" t="s">
        <v>305</v>
      </c>
      <c r="J4764" s="11" t="s">
        <v>99</v>
      </c>
      <c r="K4764" s="11" t="s">
        <v>67</v>
      </c>
      <c r="L4764" s="11" t="s">
        <v>234</v>
      </c>
      <c r="M4764" s="11" t="s">
        <v>101</v>
      </c>
      <c r="N4764" s="11">
        <v>69</v>
      </c>
      <c r="O4764" s="11">
        <v>2019</v>
      </c>
      <c r="P4764" s="11" t="s">
        <v>102</v>
      </c>
      <c r="Q4764" s="11" t="s">
        <v>102</v>
      </c>
      <c r="R4764" s="11" t="s">
        <v>569</v>
      </c>
      <c r="S4764" s="11" t="s">
        <v>104</v>
      </c>
      <c r="T4764" s="11">
        <v>2038</v>
      </c>
      <c r="U4764" s="11" t="str">
        <f>IF(ISERROR(VLOOKUP(I4764,'BACK INFO'!F:F,1,0)),IF(ISERROR(VLOOKUP(I4764,'BACK INFO'!H:H,1,0)),K4764,'BACK INFO'!$H$1),'BACK INFO'!$G$1)</f>
        <v>ANITA M. HOPKINS</v>
      </c>
    </row>
    <row r="4765" spans="1:21" s="11" customFormat="1" x14ac:dyDescent="0.35">
      <c r="A4765" s="11" t="s">
        <v>94</v>
      </c>
      <c r="B4765" s="11">
        <v>2019</v>
      </c>
      <c r="C4765" s="11">
        <v>6</v>
      </c>
      <c r="D4765" s="11" t="s">
        <v>95</v>
      </c>
      <c r="E4765" s="11" t="s">
        <v>96</v>
      </c>
      <c r="F4765" s="11" t="s">
        <v>700</v>
      </c>
      <c r="G4765" s="11" t="s">
        <v>569</v>
      </c>
      <c r="H4765" s="11" t="s">
        <v>98</v>
      </c>
      <c r="I4765" s="11" t="s">
        <v>134</v>
      </c>
      <c r="J4765" s="11" t="s">
        <v>99</v>
      </c>
      <c r="K4765" s="11" t="s">
        <v>67</v>
      </c>
      <c r="L4765" s="11" t="s">
        <v>135</v>
      </c>
      <c r="M4765" s="11" t="s">
        <v>101</v>
      </c>
      <c r="N4765" s="11">
        <v>9</v>
      </c>
      <c r="O4765" s="11">
        <v>2019</v>
      </c>
      <c r="P4765" s="11" t="s">
        <v>102</v>
      </c>
      <c r="Q4765" s="11" t="s">
        <v>102</v>
      </c>
      <c r="R4765" s="11" t="s">
        <v>569</v>
      </c>
      <c r="S4765" s="11" t="s">
        <v>104</v>
      </c>
      <c r="T4765" s="11">
        <v>261</v>
      </c>
      <c r="U4765" s="11" t="str">
        <f>IF(ISERROR(VLOOKUP(I4765,'BACK INFO'!F:F,1,0)),IF(ISERROR(VLOOKUP(I4765,'BACK INFO'!H:H,1,0)),K4765,'BACK INFO'!$H$1),'BACK INFO'!$G$1)</f>
        <v>ANITA M. HOPKINS</v>
      </c>
    </row>
    <row r="4766" spans="1:21" s="11" customFormat="1" x14ac:dyDescent="0.35">
      <c r="A4766" s="11" t="s">
        <v>94</v>
      </c>
      <c r="B4766" s="11">
        <v>2019</v>
      </c>
      <c r="C4766" s="11">
        <v>6</v>
      </c>
      <c r="D4766" s="11" t="s">
        <v>95</v>
      </c>
      <c r="E4766" s="11" t="s">
        <v>96</v>
      </c>
      <c r="F4766" s="11" t="s">
        <v>700</v>
      </c>
      <c r="G4766" s="11" t="s">
        <v>569</v>
      </c>
      <c r="H4766" s="11" t="s">
        <v>98</v>
      </c>
      <c r="I4766" s="11" t="s">
        <v>380</v>
      </c>
      <c r="J4766" s="11" t="s">
        <v>99</v>
      </c>
      <c r="K4766" s="11" t="s">
        <v>73</v>
      </c>
      <c r="L4766" s="11" t="s">
        <v>127</v>
      </c>
      <c r="M4766" s="11" t="s">
        <v>101</v>
      </c>
      <c r="N4766" s="11">
        <v>24</v>
      </c>
      <c r="O4766" s="11">
        <v>2019</v>
      </c>
      <c r="P4766" s="11" t="s">
        <v>102</v>
      </c>
      <c r="Q4766" s="11" t="s">
        <v>102</v>
      </c>
      <c r="R4766" s="11" t="s">
        <v>569</v>
      </c>
      <c r="S4766" s="11" t="s">
        <v>104</v>
      </c>
      <c r="T4766" s="11">
        <v>696</v>
      </c>
      <c r="U4766" s="11" t="str">
        <f>IF(ISERROR(VLOOKUP(I4766,'BACK INFO'!F:F,1,0)),IF(ISERROR(VLOOKUP(I4766,'BACK INFO'!H:H,1,0)),K4766,'BACK INFO'!$H$1),'BACK INFO'!$G$1)</f>
        <v>PHYLLIS POSNER</v>
      </c>
    </row>
    <row r="4767" spans="1:21" s="11" customFormat="1" x14ac:dyDescent="0.35">
      <c r="A4767" s="11" t="s">
        <v>94</v>
      </c>
      <c r="B4767" s="11">
        <v>2019</v>
      </c>
      <c r="C4767" s="11">
        <v>6</v>
      </c>
      <c r="D4767" s="11" t="s">
        <v>95</v>
      </c>
      <c r="E4767" s="11" t="s">
        <v>96</v>
      </c>
      <c r="F4767" s="11" t="s">
        <v>700</v>
      </c>
      <c r="G4767" s="11" t="s">
        <v>569</v>
      </c>
      <c r="H4767" s="11" t="s">
        <v>98</v>
      </c>
      <c r="I4767" s="11" t="s">
        <v>598</v>
      </c>
      <c r="J4767" s="11" t="s">
        <v>120</v>
      </c>
      <c r="K4767" s="11" t="s">
        <v>68</v>
      </c>
      <c r="L4767" s="11" t="s">
        <v>129</v>
      </c>
      <c r="M4767" s="11" t="s">
        <v>122</v>
      </c>
      <c r="N4767" s="11">
        <v>17</v>
      </c>
      <c r="O4767" s="11">
        <v>2019</v>
      </c>
      <c r="P4767" s="11" t="s">
        <v>102</v>
      </c>
      <c r="Q4767" s="11" t="s">
        <v>102</v>
      </c>
      <c r="R4767" s="11" t="s">
        <v>569</v>
      </c>
      <c r="S4767" s="11" t="s">
        <v>104</v>
      </c>
      <c r="T4767" s="11">
        <v>601.15959719255397</v>
      </c>
      <c r="U4767" s="11" t="str">
        <f>IF(ISERROR(VLOOKUP(I4767,'BACK INFO'!F:F,1,0)),IF(ISERROR(VLOOKUP(I4767,'BACK INFO'!H:H,1,0)),K4767,'BACK INFO'!$H$1),'BACK INFO'!$G$1)</f>
        <v>STEPHANIE VITALI</v>
      </c>
    </row>
    <row r="4768" spans="1:21" s="11" customFormat="1" x14ac:dyDescent="0.35">
      <c r="A4768" s="11" t="s">
        <v>94</v>
      </c>
      <c r="B4768" s="11">
        <v>2019</v>
      </c>
      <c r="C4768" s="11">
        <v>6</v>
      </c>
      <c r="D4768" s="11" t="s">
        <v>95</v>
      </c>
      <c r="E4768" s="11" t="s">
        <v>96</v>
      </c>
      <c r="F4768" s="11" t="s">
        <v>700</v>
      </c>
      <c r="G4768" s="11" t="s">
        <v>569</v>
      </c>
      <c r="H4768" s="11" t="s">
        <v>98</v>
      </c>
      <c r="I4768" s="11" t="s">
        <v>475</v>
      </c>
      <c r="J4768" s="11" t="s">
        <v>99</v>
      </c>
      <c r="K4768" s="11" t="s">
        <v>75</v>
      </c>
      <c r="L4768" s="11" t="s">
        <v>273</v>
      </c>
      <c r="M4768" s="11" t="s">
        <v>101</v>
      </c>
      <c r="N4768" s="11">
        <v>32</v>
      </c>
      <c r="O4768" s="11">
        <v>2019</v>
      </c>
      <c r="P4768" s="11" t="s">
        <v>102</v>
      </c>
      <c r="Q4768" s="11" t="s">
        <v>102</v>
      </c>
      <c r="R4768" s="11" t="s">
        <v>569</v>
      </c>
      <c r="S4768" s="11" t="s">
        <v>104</v>
      </c>
      <c r="T4768" s="11">
        <v>1033</v>
      </c>
      <c r="U4768" s="11" t="str">
        <f>IF(ISERROR(VLOOKUP(I4768,'BACK INFO'!F:F,1,0)),IF(ISERROR(VLOOKUP(I4768,'BACK INFO'!H:H,1,0)),K4768,'BACK INFO'!$H$1),'BACK INFO'!$G$1)</f>
        <v>LAURA BONG</v>
      </c>
    </row>
    <row r="4769" spans="1:21" s="11" customFormat="1" x14ac:dyDescent="0.35">
      <c r="A4769" s="11" t="s">
        <v>94</v>
      </c>
      <c r="B4769" s="11">
        <v>2019</v>
      </c>
      <c r="C4769" s="11">
        <v>6</v>
      </c>
      <c r="D4769" s="11" t="s">
        <v>95</v>
      </c>
      <c r="E4769" s="11" t="s">
        <v>96</v>
      </c>
      <c r="F4769" s="11" t="s">
        <v>700</v>
      </c>
      <c r="G4769" s="11" t="s">
        <v>569</v>
      </c>
      <c r="H4769" s="11" t="s">
        <v>98</v>
      </c>
      <c r="I4769" s="11" t="s">
        <v>139</v>
      </c>
      <c r="J4769" s="11" t="s">
        <v>99</v>
      </c>
      <c r="K4769" s="11" t="s">
        <v>67</v>
      </c>
      <c r="L4769" s="11" t="s">
        <v>133</v>
      </c>
      <c r="M4769" s="11" t="s">
        <v>101</v>
      </c>
      <c r="N4769" s="11">
        <v>18</v>
      </c>
      <c r="O4769" s="11">
        <v>2019</v>
      </c>
      <c r="P4769" s="11" t="s">
        <v>102</v>
      </c>
      <c r="Q4769" s="11" t="s">
        <v>102</v>
      </c>
      <c r="R4769" s="11" t="s">
        <v>569</v>
      </c>
      <c r="S4769" s="11" t="s">
        <v>104</v>
      </c>
      <c r="T4769" s="11">
        <v>546</v>
      </c>
      <c r="U4769" s="11" t="str">
        <f>IF(ISERROR(VLOOKUP(I4769,'BACK INFO'!F:F,1,0)),IF(ISERROR(VLOOKUP(I4769,'BACK INFO'!H:H,1,0)),K4769,'BACK INFO'!$H$1),'BACK INFO'!$G$1)</f>
        <v>ANITA M. HOPKINS</v>
      </c>
    </row>
    <row r="4770" spans="1:21" s="11" customFormat="1" x14ac:dyDescent="0.35">
      <c r="A4770" s="11" t="s">
        <v>94</v>
      </c>
      <c r="B4770" s="11">
        <v>2019</v>
      </c>
      <c r="C4770" s="11">
        <v>6</v>
      </c>
      <c r="D4770" s="11" t="s">
        <v>95</v>
      </c>
      <c r="E4770" s="11" t="s">
        <v>96</v>
      </c>
      <c r="F4770" s="11" t="s">
        <v>700</v>
      </c>
      <c r="G4770" s="11" t="s">
        <v>569</v>
      </c>
      <c r="H4770" s="11" t="s">
        <v>98</v>
      </c>
      <c r="I4770" s="11" t="s">
        <v>266</v>
      </c>
      <c r="J4770" s="11" t="s">
        <v>99</v>
      </c>
      <c r="K4770" s="11" t="s">
        <v>71</v>
      </c>
      <c r="L4770" s="11" t="s">
        <v>216</v>
      </c>
      <c r="M4770" s="11" t="s">
        <v>101</v>
      </c>
      <c r="N4770" s="11">
        <v>57</v>
      </c>
      <c r="O4770" s="11">
        <v>2019</v>
      </c>
      <c r="P4770" s="11" t="s">
        <v>102</v>
      </c>
      <c r="Q4770" s="11" t="s">
        <v>102</v>
      </c>
      <c r="R4770" s="11" t="s">
        <v>569</v>
      </c>
      <c r="S4770" s="11" t="s">
        <v>104</v>
      </c>
      <c r="T4770" s="11">
        <v>1677</v>
      </c>
      <c r="U4770" s="11" t="str">
        <f>IF(ISERROR(VLOOKUP(I4770,'BACK INFO'!F:F,1,0)),IF(ISERROR(VLOOKUP(I4770,'BACK INFO'!H:H,1,0)),K4770,'BACK INFO'!$H$1),'BACK INFO'!$G$1)</f>
        <v>HOLLY SALES INC.</v>
      </c>
    </row>
    <row r="4771" spans="1:21" s="11" customFormat="1" x14ac:dyDescent="0.35">
      <c r="A4771" s="11" t="s">
        <v>94</v>
      </c>
      <c r="B4771" s="11">
        <v>2019</v>
      </c>
      <c r="C4771" s="11">
        <v>6</v>
      </c>
      <c r="D4771" s="11" t="s">
        <v>95</v>
      </c>
      <c r="E4771" s="11" t="s">
        <v>96</v>
      </c>
      <c r="F4771" s="11" t="s">
        <v>700</v>
      </c>
      <c r="G4771" s="11" t="s">
        <v>569</v>
      </c>
      <c r="H4771" s="11" t="s">
        <v>98</v>
      </c>
      <c r="I4771" s="11" t="s">
        <v>641</v>
      </c>
      <c r="J4771" s="11" t="s">
        <v>120</v>
      </c>
      <c r="K4771" s="11" t="s">
        <v>68</v>
      </c>
      <c r="L4771" s="11" t="s">
        <v>129</v>
      </c>
      <c r="M4771" s="11" t="s">
        <v>122</v>
      </c>
      <c r="N4771" s="11">
        <v>35</v>
      </c>
      <c r="O4771" s="11">
        <v>2019</v>
      </c>
      <c r="P4771" s="11" t="s">
        <v>102</v>
      </c>
      <c r="Q4771" s="11" t="s">
        <v>102</v>
      </c>
      <c r="R4771" s="11" t="s">
        <v>569</v>
      </c>
      <c r="S4771" s="11" t="s">
        <v>104</v>
      </c>
      <c r="T4771" s="11">
        <v>1126.7927982911201</v>
      </c>
      <c r="U4771" s="11" t="str">
        <f>IF(ISERROR(VLOOKUP(I4771,'BACK INFO'!F:F,1,0)),IF(ISERROR(VLOOKUP(I4771,'BACK INFO'!H:H,1,0)),K4771,'BACK INFO'!$H$1),'BACK INFO'!$G$1)</f>
        <v>STEPHANIE VITALI</v>
      </c>
    </row>
    <row r="4772" spans="1:21" s="11" customFormat="1" x14ac:dyDescent="0.35">
      <c r="A4772" s="11" t="s">
        <v>94</v>
      </c>
      <c r="B4772" s="11">
        <v>2019</v>
      </c>
      <c r="C4772" s="11">
        <v>6</v>
      </c>
      <c r="D4772" s="11" t="s">
        <v>95</v>
      </c>
      <c r="E4772" s="11" t="s">
        <v>96</v>
      </c>
      <c r="F4772" s="11" t="s">
        <v>700</v>
      </c>
      <c r="G4772" s="11" t="s">
        <v>569</v>
      </c>
      <c r="H4772" s="11" t="s">
        <v>98</v>
      </c>
      <c r="I4772" s="11" t="s">
        <v>511</v>
      </c>
      <c r="J4772" s="11" t="s">
        <v>99</v>
      </c>
      <c r="K4772" s="11" t="s">
        <v>71</v>
      </c>
      <c r="L4772" s="11" t="s">
        <v>159</v>
      </c>
      <c r="M4772" s="11" t="s">
        <v>101</v>
      </c>
      <c r="N4772" s="11">
        <v>32</v>
      </c>
      <c r="O4772" s="11">
        <v>2019</v>
      </c>
      <c r="P4772" s="11" t="s">
        <v>102</v>
      </c>
      <c r="Q4772" s="11" t="s">
        <v>102</v>
      </c>
      <c r="R4772" s="11" t="s">
        <v>569</v>
      </c>
      <c r="S4772" s="11" t="s">
        <v>104</v>
      </c>
      <c r="T4772" s="11">
        <v>1090</v>
      </c>
      <c r="U4772" s="11" t="str">
        <f>IF(ISERROR(VLOOKUP(I4772,'BACK INFO'!F:F,1,0)),IF(ISERROR(VLOOKUP(I4772,'BACK INFO'!H:H,1,0)),K4772,'BACK INFO'!$H$1),'BACK INFO'!$G$1)</f>
        <v>HOLLY SALES INC.</v>
      </c>
    </row>
    <row r="4773" spans="1:21" s="11" customFormat="1" x14ac:dyDescent="0.35">
      <c r="A4773" s="11" t="s">
        <v>94</v>
      </c>
      <c r="B4773" s="11">
        <v>2019</v>
      </c>
      <c r="C4773" s="11">
        <v>6</v>
      </c>
      <c r="D4773" s="11" t="s">
        <v>95</v>
      </c>
      <c r="E4773" s="11" t="s">
        <v>96</v>
      </c>
      <c r="F4773" s="11" t="s">
        <v>700</v>
      </c>
      <c r="G4773" s="11" t="s">
        <v>569</v>
      </c>
      <c r="H4773" s="11" t="s">
        <v>98</v>
      </c>
      <c r="I4773" s="11" t="s">
        <v>557</v>
      </c>
      <c r="J4773" s="11" t="s">
        <v>99</v>
      </c>
      <c r="K4773" s="11" t="s">
        <v>71</v>
      </c>
      <c r="L4773" s="11" t="s">
        <v>285</v>
      </c>
      <c r="M4773" s="11" t="s">
        <v>101</v>
      </c>
      <c r="N4773" s="11">
        <v>24</v>
      </c>
      <c r="O4773" s="11">
        <v>2019</v>
      </c>
      <c r="P4773" s="11" t="s">
        <v>102</v>
      </c>
      <c r="Q4773" s="11" t="s">
        <v>102</v>
      </c>
      <c r="R4773" s="11" t="s">
        <v>569</v>
      </c>
      <c r="S4773" s="11" t="s">
        <v>104</v>
      </c>
      <c r="T4773" s="11">
        <v>720</v>
      </c>
      <c r="U4773" s="11" t="str">
        <f>IF(ISERROR(VLOOKUP(I4773,'BACK INFO'!F:F,1,0)),IF(ISERROR(VLOOKUP(I4773,'BACK INFO'!H:H,1,0)),K4773,'BACK INFO'!$H$1),'BACK INFO'!$G$1)</f>
        <v>HOLLY SALES INC.</v>
      </c>
    </row>
    <row r="4774" spans="1:21" s="11" customFormat="1" x14ac:dyDescent="0.35">
      <c r="A4774" s="11" t="s">
        <v>94</v>
      </c>
      <c r="B4774" s="11">
        <v>2019</v>
      </c>
      <c r="C4774" s="11">
        <v>6</v>
      </c>
      <c r="D4774" s="11" t="s">
        <v>95</v>
      </c>
      <c r="E4774" s="11" t="s">
        <v>96</v>
      </c>
      <c r="F4774" s="11" t="s">
        <v>700</v>
      </c>
      <c r="G4774" s="11" t="s">
        <v>569</v>
      </c>
      <c r="H4774" s="11" t="s">
        <v>98</v>
      </c>
      <c r="I4774" s="11" t="s">
        <v>352</v>
      </c>
      <c r="J4774" s="11" t="s">
        <v>99</v>
      </c>
      <c r="K4774" s="11" t="s">
        <v>71</v>
      </c>
      <c r="L4774" s="11" t="s">
        <v>164</v>
      </c>
      <c r="M4774" s="11" t="s">
        <v>101</v>
      </c>
      <c r="N4774" s="11">
        <v>32</v>
      </c>
      <c r="O4774" s="11">
        <v>2019</v>
      </c>
      <c r="P4774" s="11" t="s">
        <v>102</v>
      </c>
      <c r="Q4774" s="11" t="s">
        <v>102</v>
      </c>
      <c r="R4774" s="11" t="s">
        <v>569</v>
      </c>
      <c r="S4774" s="11" t="s">
        <v>104</v>
      </c>
      <c r="T4774" s="11">
        <v>972</v>
      </c>
      <c r="U4774" s="11" t="str">
        <f>IF(ISERROR(VLOOKUP(I4774,'BACK INFO'!F:F,1,0)),IF(ISERROR(VLOOKUP(I4774,'BACK INFO'!H:H,1,0)),K4774,'BACK INFO'!$H$1),'BACK INFO'!$G$1)</f>
        <v>HOLLY SALES INC.</v>
      </c>
    </row>
    <row r="4775" spans="1:21" s="11" customFormat="1" x14ac:dyDescent="0.35">
      <c r="A4775" s="11" t="s">
        <v>94</v>
      </c>
      <c r="B4775" s="11">
        <v>2019</v>
      </c>
      <c r="C4775" s="11">
        <v>6</v>
      </c>
      <c r="D4775" s="11" t="s">
        <v>95</v>
      </c>
      <c r="E4775" s="11" t="s">
        <v>96</v>
      </c>
      <c r="F4775" s="11" t="s">
        <v>700</v>
      </c>
      <c r="G4775" s="11" t="s">
        <v>569</v>
      </c>
      <c r="H4775" s="11" t="s">
        <v>98</v>
      </c>
      <c r="I4775" s="11" t="s">
        <v>568</v>
      </c>
      <c r="J4775" s="11" t="s">
        <v>99</v>
      </c>
      <c r="K4775" s="11" t="s">
        <v>74</v>
      </c>
      <c r="L4775" s="11" t="s">
        <v>262</v>
      </c>
      <c r="M4775" s="11" t="s">
        <v>101</v>
      </c>
      <c r="N4775" s="11">
        <v>2</v>
      </c>
      <c r="O4775" s="11">
        <v>2019</v>
      </c>
      <c r="P4775" s="11" t="s">
        <v>102</v>
      </c>
      <c r="Q4775" s="11" t="s">
        <v>102</v>
      </c>
      <c r="R4775" s="11" t="s">
        <v>569</v>
      </c>
      <c r="S4775" s="11" t="s">
        <v>104</v>
      </c>
      <c r="T4775" s="11">
        <v>57</v>
      </c>
      <c r="U4775" s="11" t="str">
        <f>IF(ISERROR(VLOOKUP(I4775,'BACK INFO'!F:F,1,0)),IF(ISERROR(VLOOKUP(I4775,'BACK INFO'!H:H,1,0)),K4775,'BACK INFO'!$H$1),'BACK INFO'!$G$1)</f>
        <v>DENISE ARNETT</v>
      </c>
    </row>
    <row r="4776" spans="1:21" s="11" customFormat="1" x14ac:dyDescent="0.35">
      <c r="A4776" s="11" t="s">
        <v>94</v>
      </c>
      <c r="B4776" s="11">
        <v>2019</v>
      </c>
      <c r="C4776" s="11">
        <v>6</v>
      </c>
      <c r="D4776" s="11" t="s">
        <v>95</v>
      </c>
      <c r="E4776" s="11" t="s">
        <v>96</v>
      </c>
      <c r="F4776" s="11" t="s">
        <v>700</v>
      </c>
      <c r="G4776" s="11" t="s">
        <v>569</v>
      </c>
      <c r="H4776" s="11" t="s">
        <v>98</v>
      </c>
      <c r="I4776" s="11" t="s">
        <v>602</v>
      </c>
      <c r="J4776" s="11" t="s">
        <v>99</v>
      </c>
      <c r="K4776" s="11" t="s">
        <v>75</v>
      </c>
      <c r="L4776" s="11" t="s">
        <v>131</v>
      </c>
      <c r="M4776" s="11" t="s">
        <v>101</v>
      </c>
      <c r="N4776" s="11">
        <v>22</v>
      </c>
      <c r="O4776" s="11">
        <v>2019</v>
      </c>
      <c r="P4776" s="11" t="s">
        <v>102</v>
      </c>
      <c r="Q4776" s="11" t="s">
        <v>102</v>
      </c>
      <c r="R4776" s="11" t="s">
        <v>569</v>
      </c>
      <c r="S4776" s="11" t="s">
        <v>104</v>
      </c>
      <c r="T4776" s="11">
        <v>1496</v>
      </c>
      <c r="U4776" s="11" t="str">
        <f>IF(ISERROR(VLOOKUP(I4776,'BACK INFO'!F:F,1,0)),IF(ISERROR(VLOOKUP(I4776,'BACK INFO'!H:H,1,0)),K4776,'BACK INFO'!$H$1),'BACK INFO'!$G$1)</f>
        <v>LAURA BONG</v>
      </c>
    </row>
    <row r="4777" spans="1:21" s="11" customFormat="1" x14ac:dyDescent="0.35">
      <c r="A4777" s="11" t="s">
        <v>94</v>
      </c>
      <c r="B4777" s="11">
        <v>2019</v>
      </c>
      <c r="C4777" s="11">
        <v>6</v>
      </c>
      <c r="D4777" s="11" t="s">
        <v>95</v>
      </c>
      <c r="E4777" s="11" t="s">
        <v>96</v>
      </c>
      <c r="F4777" s="11" t="s">
        <v>700</v>
      </c>
      <c r="G4777" s="11" t="s">
        <v>569</v>
      </c>
      <c r="H4777" s="11" t="s">
        <v>98</v>
      </c>
      <c r="I4777" s="11" t="s">
        <v>611</v>
      </c>
      <c r="J4777" s="11" t="s">
        <v>99</v>
      </c>
      <c r="K4777" s="11" t="s">
        <v>612</v>
      </c>
      <c r="L4777" s="11" t="s">
        <v>114</v>
      </c>
      <c r="M4777" s="11" t="s">
        <v>101</v>
      </c>
      <c r="N4777" s="11">
        <v>10</v>
      </c>
      <c r="O4777" s="11">
        <v>2019</v>
      </c>
      <c r="P4777" s="11" t="s">
        <v>102</v>
      </c>
      <c r="Q4777" s="11" t="s">
        <v>102</v>
      </c>
      <c r="R4777" s="11" t="s">
        <v>569</v>
      </c>
      <c r="S4777" s="11" t="s">
        <v>104</v>
      </c>
      <c r="T4777" s="11">
        <v>457</v>
      </c>
      <c r="U4777" s="11" t="str">
        <f>IF(ISERROR(VLOOKUP(I4777,'BACK INFO'!F:F,1,0)),IF(ISERROR(VLOOKUP(I4777,'BACK INFO'!H:H,1,0)),K4777,'BACK INFO'!$H$1),'BACK INFO'!$G$1)</f>
        <v>CATALINA RESTREPO GOMEZ</v>
      </c>
    </row>
    <row r="4778" spans="1:21" s="11" customFormat="1" x14ac:dyDescent="0.35">
      <c r="A4778" s="11" t="s">
        <v>94</v>
      </c>
      <c r="B4778" s="11">
        <v>2019</v>
      </c>
      <c r="C4778" s="11">
        <v>6</v>
      </c>
      <c r="D4778" s="11" t="s">
        <v>95</v>
      </c>
      <c r="E4778" s="11" t="s">
        <v>96</v>
      </c>
      <c r="F4778" s="11" t="s">
        <v>700</v>
      </c>
      <c r="G4778" s="11" t="s">
        <v>569</v>
      </c>
      <c r="H4778" s="11" t="s">
        <v>98</v>
      </c>
      <c r="I4778" s="11" t="s">
        <v>672</v>
      </c>
      <c r="J4778" s="11" t="s">
        <v>99</v>
      </c>
      <c r="K4778" s="11" t="s">
        <v>74</v>
      </c>
      <c r="L4778" s="11" t="s">
        <v>199</v>
      </c>
      <c r="M4778" s="11" t="s">
        <v>101</v>
      </c>
      <c r="N4778" s="11">
        <v>8</v>
      </c>
      <c r="O4778" s="11">
        <v>2019</v>
      </c>
      <c r="P4778" s="11" t="s">
        <v>102</v>
      </c>
      <c r="Q4778" s="11" t="s">
        <v>102</v>
      </c>
      <c r="R4778" s="11" t="s">
        <v>569</v>
      </c>
      <c r="S4778" s="11" t="s">
        <v>104</v>
      </c>
      <c r="T4778" s="11">
        <v>256</v>
      </c>
      <c r="U4778" s="11" t="str">
        <f>IF(ISERROR(VLOOKUP(I4778,'BACK INFO'!F:F,1,0)),IF(ISERROR(VLOOKUP(I4778,'BACK INFO'!H:H,1,0)),K4778,'BACK INFO'!$H$1),'BACK INFO'!$G$1)</f>
        <v>DENISE ARNETT</v>
      </c>
    </row>
    <row r="4779" spans="1:21" s="11" customFormat="1" x14ac:dyDescent="0.35">
      <c r="A4779" s="11" t="s">
        <v>94</v>
      </c>
      <c r="B4779" s="11">
        <v>2019</v>
      </c>
      <c r="C4779" s="11">
        <v>6</v>
      </c>
      <c r="D4779" s="11" t="s">
        <v>95</v>
      </c>
      <c r="E4779" s="11" t="s">
        <v>96</v>
      </c>
      <c r="F4779" s="11" t="s">
        <v>700</v>
      </c>
      <c r="G4779" s="11" t="s">
        <v>569</v>
      </c>
      <c r="H4779" s="11" t="s">
        <v>98</v>
      </c>
      <c r="I4779" s="11" t="s">
        <v>673</v>
      </c>
      <c r="J4779" s="11" t="s">
        <v>99</v>
      </c>
      <c r="K4779" s="11" t="s">
        <v>67</v>
      </c>
      <c r="L4779" s="11" t="s">
        <v>133</v>
      </c>
      <c r="M4779" s="11" t="s">
        <v>101</v>
      </c>
      <c r="N4779" s="11">
        <v>48</v>
      </c>
      <c r="O4779" s="11">
        <v>2019</v>
      </c>
      <c r="P4779" s="11" t="s">
        <v>102</v>
      </c>
      <c r="Q4779" s="11" t="s">
        <v>102</v>
      </c>
      <c r="R4779" s="11" t="s">
        <v>569</v>
      </c>
      <c r="S4779" s="11" t="s">
        <v>104</v>
      </c>
      <c r="T4779" s="11">
        <v>1468</v>
      </c>
      <c r="U4779" s="11" t="str">
        <f>IF(ISERROR(VLOOKUP(I4779,'BACK INFO'!F:F,1,0)),IF(ISERROR(VLOOKUP(I4779,'BACK INFO'!H:H,1,0)),K4779,'BACK INFO'!$H$1),'BACK INFO'!$G$1)</f>
        <v>ANITA M. HOPKINS</v>
      </c>
    </row>
    <row r="4780" spans="1:21" s="11" customFormat="1" x14ac:dyDescent="0.35">
      <c r="A4780" s="11" t="s">
        <v>94</v>
      </c>
      <c r="B4780" s="11">
        <v>2019</v>
      </c>
      <c r="C4780" s="11">
        <v>6</v>
      </c>
      <c r="D4780" s="11" t="s">
        <v>95</v>
      </c>
      <c r="E4780" s="11" t="s">
        <v>96</v>
      </c>
      <c r="F4780" s="11" t="s">
        <v>700</v>
      </c>
      <c r="G4780" s="11" t="s">
        <v>569</v>
      </c>
      <c r="H4780" s="11" t="s">
        <v>98</v>
      </c>
      <c r="I4780" s="11" t="s">
        <v>664</v>
      </c>
      <c r="J4780" s="11" t="s">
        <v>120</v>
      </c>
      <c r="K4780" s="11" t="s">
        <v>66</v>
      </c>
      <c r="L4780" s="11" t="s">
        <v>297</v>
      </c>
      <c r="M4780" s="11" t="s">
        <v>122</v>
      </c>
      <c r="N4780" s="11">
        <v>4</v>
      </c>
      <c r="O4780" s="11">
        <v>2019</v>
      </c>
      <c r="P4780" s="11" t="s">
        <v>102</v>
      </c>
      <c r="Q4780" s="11" t="s">
        <v>102</v>
      </c>
      <c r="R4780" s="11" t="s">
        <v>569</v>
      </c>
      <c r="S4780" s="11" t="s">
        <v>104</v>
      </c>
      <c r="T4780" s="11">
        <v>160.97039975587427</v>
      </c>
      <c r="U4780" s="11" t="str">
        <f>IF(ISERROR(VLOOKUP(I4780,'BACK INFO'!F:F,1,0)),IF(ISERROR(VLOOKUP(I4780,'BACK INFO'!H:H,1,0)),K4780,'BACK INFO'!$H$1),'BACK INFO'!$G$1)</f>
        <v>SHOUTOUTAGENCY</v>
      </c>
    </row>
    <row r="4781" spans="1:21" s="11" customFormat="1" x14ac:dyDescent="0.35">
      <c r="A4781" s="11" t="s">
        <v>94</v>
      </c>
      <c r="B4781" s="11">
        <v>2019</v>
      </c>
      <c r="C4781" s="11">
        <v>6</v>
      </c>
      <c r="D4781" s="11" t="s">
        <v>95</v>
      </c>
      <c r="E4781" s="11" t="s">
        <v>96</v>
      </c>
      <c r="F4781" s="11" t="s">
        <v>700</v>
      </c>
      <c r="G4781" s="11" t="s">
        <v>569</v>
      </c>
      <c r="H4781" s="11" t="s">
        <v>98</v>
      </c>
      <c r="I4781" s="11" t="s">
        <v>674</v>
      </c>
      <c r="J4781" s="11" t="s">
        <v>99</v>
      </c>
      <c r="K4781" s="11" t="s">
        <v>71</v>
      </c>
      <c r="L4781" s="11" t="s">
        <v>216</v>
      </c>
      <c r="M4781" s="11" t="s">
        <v>101</v>
      </c>
      <c r="N4781" s="11">
        <v>49</v>
      </c>
      <c r="O4781" s="11">
        <v>2019</v>
      </c>
      <c r="P4781" s="11" t="s">
        <v>102</v>
      </c>
      <c r="Q4781" s="11" t="s">
        <v>102</v>
      </c>
      <c r="R4781" s="11" t="s">
        <v>569</v>
      </c>
      <c r="S4781" s="11" t="s">
        <v>104</v>
      </c>
      <c r="T4781" s="11">
        <v>1418</v>
      </c>
      <c r="U4781" s="11" t="str">
        <f>IF(ISERROR(VLOOKUP(I4781,'BACK INFO'!F:F,1,0)),IF(ISERROR(VLOOKUP(I4781,'BACK INFO'!H:H,1,0)),K4781,'BACK INFO'!$H$1),'BACK INFO'!$G$1)</f>
        <v>HOLLY SALES INC.</v>
      </c>
    </row>
    <row r="4782" spans="1:21" s="11" customFormat="1" x14ac:dyDescent="0.35">
      <c r="A4782" s="11" t="s">
        <v>94</v>
      </c>
      <c r="B4782" s="11">
        <v>2019</v>
      </c>
      <c r="C4782" s="11">
        <v>6</v>
      </c>
      <c r="D4782" s="11" t="s">
        <v>95</v>
      </c>
      <c r="E4782" s="11" t="s">
        <v>96</v>
      </c>
      <c r="F4782" s="11" t="s">
        <v>700</v>
      </c>
      <c r="G4782" s="11" t="s">
        <v>569</v>
      </c>
      <c r="H4782" s="11" t="s">
        <v>106</v>
      </c>
      <c r="I4782" s="11" t="s">
        <v>541</v>
      </c>
      <c r="J4782" s="11" t="s">
        <v>99</v>
      </c>
      <c r="K4782" s="11" t="s">
        <v>67</v>
      </c>
      <c r="L4782" s="11" t="s">
        <v>135</v>
      </c>
      <c r="M4782" s="11" t="s">
        <v>101</v>
      </c>
      <c r="N4782" s="11">
        <v>32</v>
      </c>
      <c r="O4782" s="11">
        <v>2019</v>
      </c>
      <c r="P4782" s="11" t="s">
        <v>102</v>
      </c>
      <c r="Q4782" s="11" t="s">
        <v>102</v>
      </c>
      <c r="R4782" s="11" t="s">
        <v>569</v>
      </c>
      <c r="S4782" s="11" t="s">
        <v>104</v>
      </c>
      <c r="T4782" s="11">
        <v>448</v>
      </c>
      <c r="U4782" s="11" t="str">
        <f>IF(ISERROR(VLOOKUP(I4782,'BACK INFO'!F:F,1,0)),IF(ISERROR(VLOOKUP(I4782,'BACK INFO'!H:H,1,0)),K4782,'BACK INFO'!$H$1),'BACK INFO'!$G$1)</f>
        <v>ANITA M. HOPKINS</v>
      </c>
    </row>
    <row r="4783" spans="1:21" s="11" customFormat="1" x14ac:dyDescent="0.35">
      <c r="A4783" s="11" t="s">
        <v>94</v>
      </c>
      <c r="B4783" s="11">
        <v>2019</v>
      </c>
      <c r="C4783" s="11">
        <v>6</v>
      </c>
      <c r="D4783" s="11" t="s">
        <v>95</v>
      </c>
      <c r="E4783" s="11" t="s">
        <v>96</v>
      </c>
      <c r="F4783" s="11" t="s">
        <v>700</v>
      </c>
      <c r="G4783" s="11" t="s">
        <v>569</v>
      </c>
      <c r="H4783" s="11" t="s">
        <v>106</v>
      </c>
      <c r="I4783" s="11" t="s">
        <v>126</v>
      </c>
      <c r="J4783" s="11" t="s">
        <v>99</v>
      </c>
      <c r="K4783" s="11" t="s">
        <v>73</v>
      </c>
      <c r="L4783" s="11" t="s">
        <v>127</v>
      </c>
      <c r="M4783" s="11" t="s">
        <v>101</v>
      </c>
      <c r="N4783" s="11">
        <v>6</v>
      </c>
      <c r="O4783" s="11">
        <v>2019</v>
      </c>
      <c r="P4783" s="11" t="s">
        <v>102</v>
      </c>
      <c r="Q4783" s="11" t="s">
        <v>102</v>
      </c>
      <c r="R4783" s="11" t="s">
        <v>569</v>
      </c>
      <c r="S4783" s="11" t="s">
        <v>104</v>
      </c>
      <c r="T4783" s="11">
        <v>188</v>
      </c>
      <c r="U4783" s="11" t="str">
        <f>IF(ISERROR(VLOOKUP(I4783,'BACK INFO'!F:F,1,0)),IF(ISERROR(VLOOKUP(I4783,'BACK INFO'!H:H,1,0)),K4783,'BACK INFO'!$H$1),'BACK INFO'!$G$1)</f>
        <v>PHYLLIS POSNER</v>
      </c>
    </row>
    <row r="4784" spans="1:21" s="11" customFormat="1" x14ac:dyDescent="0.35">
      <c r="A4784" s="11" t="s">
        <v>94</v>
      </c>
      <c r="B4784" s="11">
        <v>2019</v>
      </c>
      <c r="C4784" s="11">
        <v>6</v>
      </c>
      <c r="D4784" s="11" t="s">
        <v>95</v>
      </c>
      <c r="E4784" s="11" t="s">
        <v>96</v>
      </c>
      <c r="F4784" s="11" t="s">
        <v>700</v>
      </c>
      <c r="G4784" s="11" t="s">
        <v>569</v>
      </c>
      <c r="H4784" s="11" t="s">
        <v>106</v>
      </c>
      <c r="I4784" s="11" t="s">
        <v>251</v>
      </c>
      <c r="J4784" s="11" t="s">
        <v>99</v>
      </c>
      <c r="K4784" s="11" t="s">
        <v>76</v>
      </c>
      <c r="L4784" s="11" t="s">
        <v>127</v>
      </c>
      <c r="M4784" s="11" t="s">
        <v>101</v>
      </c>
      <c r="N4784" s="11">
        <v>20</v>
      </c>
      <c r="O4784" s="11">
        <v>2019</v>
      </c>
      <c r="P4784" s="11" t="s">
        <v>102</v>
      </c>
      <c r="Q4784" s="11" t="s">
        <v>102</v>
      </c>
      <c r="R4784" s="11" t="s">
        <v>569</v>
      </c>
      <c r="S4784" s="11" t="s">
        <v>104</v>
      </c>
      <c r="T4784" s="11">
        <v>344</v>
      </c>
      <c r="U4784" s="11" t="str">
        <f>IF(ISERROR(VLOOKUP(I4784,'BACK INFO'!F:F,1,0)),IF(ISERROR(VLOOKUP(I4784,'BACK INFO'!H:H,1,0)),K4784,'BACK INFO'!$H$1),'BACK INFO'!$G$1)</f>
        <v>MIE MANNICHE</v>
      </c>
    </row>
    <row r="4785" spans="1:21" s="11" customFormat="1" x14ac:dyDescent="0.35">
      <c r="A4785" s="11" t="s">
        <v>94</v>
      </c>
      <c r="B4785" s="11">
        <v>2019</v>
      </c>
      <c r="C4785" s="11">
        <v>6</v>
      </c>
      <c r="D4785" s="11" t="s">
        <v>95</v>
      </c>
      <c r="E4785" s="11" t="s">
        <v>96</v>
      </c>
      <c r="F4785" s="11" t="s">
        <v>700</v>
      </c>
      <c r="G4785" s="11" t="s">
        <v>569</v>
      </c>
      <c r="H4785" s="11" t="s">
        <v>106</v>
      </c>
      <c r="I4785" s="11" t="s">
        <v>225</v>
      </c>
      <c r="J4785" s="11" t="s">
        <v>99</v>
      </c>
      <c r="K4785" s="11" t="s">
        <v>70</v>
      </c>
      <c r="L4785" s="11" t="s">
        <v>157</v>
      </c>
      <c r="M4785" s="11" t="s">
        <v>101</v>
      </c>
      <c r="N4785" s="11">
        <v>21</v>
      </c>
      <c r="O4785" s="11">
        <v>2019</v>
      </c>
      <c r="P4785" s="11" t="s">
        <v>102</v>
      </c>
      <c r="Q4785" s="11" t="s">
        <v>102</v>
      </c>
      <c r="R4785" s="11" t="s">
        <v>569</v>
      </c>
      <c r="S4785" s="11" t="s">
        <v>104</v>
      </c>
      <c r="T4785" s="11">
        <v>450</v>
      </c>
      <c r="U4785" s="11" t="str">
        <f>IF(ISERROR(VLOOKUP(I4785,'BACK INFO'!F:F,1,0)),IF(ISERROR(VLOOKUP(I4785,'BACK INFO'!H:H,1,0)),K4785,'BACK INFO'!$H$1),'BACK INFO'!$G$1)</f>
        <v>JUDITH ANN DEAL</v>
      </c>
    </row>
    <row r="4786" spans="1:21" s="11" customFormat="1" x14ac:dyDescent="0.35">
      <c r="A4786" s="11" t="s">
        <v>94</v>
      </c>
      <c r="B4786" s="11">
        <v>2019</v>
      </c>
      <c r="C4786" s="11">
        <v>6</v>
      </c>
      <c r="D4786" s="11" t="s">
        <v>95</v>
      </c>
      <c r="E4786" s="11" t="s">
        <v>96</v>
      </c>
      <c r="F4786" s="11" t="s">
        <v>700</v>
      </c>
      <c r="G4786" s="11" t="s">
        <v>569</v>
      </c>
      <c r="H4786" s="11" t="s">
        <v>106</v>
      </c>
      <c r="I4786" s="11" t="s">
        <v>257</v>
      </c>
      <c r="J4786" s="11" t="s">
        <v>99</v>
      </c>
      <c r="K4786" s="11" t="s">
        <v>245</v>
      </c>
      <c r="L4786" s="11" t="s">
        <v>246</v>
      </c>
      <c r="M4786" s="11" t="s">
        <v>246</v>
      </c>
      <c r="N4786" s="11">
        <v>2</v>
      </c>
      <c r="O4786" s="11">
        <v>2019</v>
      </c>
      <c r="P4786" s="11" t="s">
        <v>102</v>
      </c>
      <c r="Q4786" s="11" t="s">
        <v>102</v>
      </c>
      <c r="R4786" s="11" t="s">
        <v>569</v>
      </c>
      <c r="S4786" s="11" t="s">
        <v>104</v>
      </c>
      <c r="T4786" s="11">
        <v>64</v>
      </c>
      <c r="U4786" s="11" t="str">
        <f>IF(ISERROR(VLOOKUP(I4786,'BACK INFO'!F:F,1,0)),IF(ISERROR(VLOOKUP(I4786,'BACK INFO'!H:H,1,0)),K4786,'BACK INFO'!$H$1),'BACK INFO'!$G$1)</f>
        <v>JULIUS ORTIZ MALDONADO</v>
      </c>
    </row>
    <row r="4787" spans="1:21" s="11" customFormat="1" x14ac:dyDescent="0.35">
      <c r="A4787" s="11" t="s">
        <v>94</v>
      </c>
      <c r="B4787" s="11">
        <v>2019</v>
      </c>
      <c r="C4787" s="11">
        <v>6</v>
      </c>
      <c r="D4787" s="11" t="s">
        <v>95</v>
      </c>
      <c r="E4787" s="11" t="s">
        <v>96</v>
      </c>
      <c r="F4787" s="11" t="s">
        <v>700</v>
      </c>
      <c r="G4787" s="11" t="s">
        <v>569</v>
      </c>
      <c r="H4787" s="11" t="s">
        <v>106</v>
      </c>
      <c r="I4787" s="11" t="s">
        <v>414</v>
      </c>
      <c r="J4787" s="11" t="s">
        <v>99</v>
      </c>
      <c r="K4787" s="11" t="s">
        <v>71</v>
      </c>
      <c r="L4787" s="11" t="s">
        <v>169</v>
      </c>
      <c r="M4787" s="11" t="s">
        <v>101</v>
      </c>
      <c r="N4787" s="11">
        <v>6</v>
      </c>
      <c r="O4787" s="11">
        <v>2019</v>
      </c>
      <c r="P4787" s="11" t="s">
        <v>102</v>
      </c>
      <c r="Q4787" s="11" t="s">
        <v>102</v>
      </c>
      <c r="R4787" s="11" t="s">
        <v>569</v>
      </c>
      <c r="S4787" s="11" t="s">
        <v>104</v>
      </c>
      <c r="T4787" s="11">
        <v>172</v>
      </c>
      <c r="U4787" s="11" t="str">
        <f>IF(ISERROR(VLOOKUP(I4787,'BACK INFO'!F:F,1,0)),IF(ISERROR(VLOOKUP(I4787,'BACK INFO'!H:H,1,0)),K4787,'BACK INFO'!$H$1),'BACK INFO'!$G$1)</f>
        <v>HOLLY SALES INC.</v>
      </c>
    </row>
    <row r="4788" spans="1:21" s="11" customFormat="1" x14ac:dyDescent="0.35">
      <c r="A4788" s="11" t="s">
        <v>94</v>
      </c>
      <c r="B4788" s="11">
        <v>2019</v>
      </c>
      <c r="C4788" s="11">
        <v>6</v>
      </c>
      <c r="D4788" s="11" t="s">
        <v>95</v>
      </c>
      <c r="E4788" s="11" t="s">
        <v>96</v>
      </c>
      <c r="F4788" s="11" t="s">
        <v>700</v>
      </c>
      <c r="G4788" s="11" t="s">
        <v>569</v>
      </c>
      <c r="H4788" s="11" t="s">
        <v>106</v>
      </c>
      <c r="I4788" s="11" t="s">
        <v>305</v>
      </c>
      <c r="J4788" s="11" t="s">
        <v>99</v>
      </c>
      <c r="K4788" s="11" t="s">
        <v>67</v>
      </c>
      <c r="L4788" s="11" t="s">
        <v>234</v>
      </c>
      <c r="M4788" s="11" t="s">
        <v>101</v>
      </c>
      <c r="N4788" s="11">
        <v>12</v>
      </c>
      <c r="O4788" s="11">
        <v>2019</v>
      </c>
      <c r="P4788" s="11" t="s">
        <v>102</v>
      </c>
      <c r="Q4788" s="11" t="s">
        <v>102</v>
      </c>
      <c r="R4788" s="11" t="s">
        <v>569</v>
      </c>
      <c r="S4788" s="11" t="s">
        <v>104</v>
      </c>
      <c r="T4788" s="11">
        <v>200</v>
      </c>
      <c r="U4788" s="11" t="str">
        <f>IF(ISERROR(VLOOKUP(I4788,'BACK INFO'!F:F,1,0)),IF(ISERROR(VLOOKUP(I4788,'BACK INFO'!H:H,1,0)),K4788,'BACK INFO'!$H$1),'BACK INFO'!$G$1)</f>
        <v>ANITA M. HOPKINS</v>
      </c>
    </row>
    <row r="4789" spans="1:21" s="11" customFormat="1" x14ac:dyDescent="0.35">
      <c r="A4789" s="11" t="s">
        <v>94</v>
      </c>
      <c r="B4789" s="11">
        <v>2019</v>
      </c>
      <c r="C4789" s="11">
        <v>6</v>
      </c>
      <c r="D4789" s="11" t="s">
        <v>95</v>
      </c>
      <c r="E4789" s="11" t="s">
        <v>96</v>
      </c>
      <c r="F4789" s="11" t="s">
        <v>700</v>
      </c>
      <c r="G4789" s="11" t="s">
        <v>569</v>
      </c>
      <c r="H4789" s="11" t="s">
        <v>106</v>
      </c>
      <c r="I4789" s="11" t="s">
        <v>475</v>
      </c>
      <c r="J4789" s="11" t="s">
        <v>99</v>
      </c>
      <c r="K4789" s="11" t="s">
        <v>75</v>
      </c>
      <c r="L4789" s="11" t="s">
        <v>273</v>
      </c>
      <c r="M4789" s="11" t="s">
        <v>101</v>
      </c>
      <c r="N4789" s="11">
        <v>2</v>
      </c>
      <c r="O4789" s="11">
        <v>2019</v>
      </c>
      <c r="P4789" s="11" t="s">
        <v>102</v>
      </c>
      <c r="Q4789" s="11" t="s">
        <v>102</v>
      </c>
      <c r="R4789" s="11" t="s">
        <v>569</v>
      </c>
      <c r="S4789" s="11" t="s">
        <v>104</v>
      </c>
      <c r="T4789" s="11">
        <v>100</v>
      </c>
      <c r="U4789" s="11" t="str">
        <f>IF(ISERROR(VLOOKUP(I4789,'BACK INFO'!F:F,1,0)),IF(ISERROR(VLOOKUP(I4789,'BACK INFO'!H:H,1,0)),K4789,'BACK INFO'!$H$1),'BACK INFO'!$G$1)</f>
        <v>LAURA BONG</v>
      </c>
    </row>
    <row r="4790" spans="1:21" s="11" customFormat="1" x14ac:dyDescent="0.35">
      <c r="A4790" s="11" t="s">
        <v>94</v>
      </c>
      <c r="B4790" s="11">
        <v>2019</v>
      </c>
      <c r="C4790" s="11">
        <v>6</v>
      </c>
      <c r="D4790" s="11" t="s">
        <v>95</v>
      </c>
      <c r="E4790" s="11" t="s">
        <v>96</v>
      </c>
      <c r="F4790" s="11" t="s">
        <v>700</v>
      </c>
      <c r="G4790" s="11" t="s">
        <v>569</v>
      </c>
      <c r="H4790" s="11" t="s">
        <v>106</v>
      </c>
      <c r="I4790" s="11" t="s">
        <v>641</v>
      </c>
      <c r="J4790" s="11" t="s">
        <v>120</v>
      </c>
      <c r="K4790" s="11" t="s">
        <v>68</v>
      </c>
      <c r="L4790" s="11" t="s">
        <v>129</v>
      </c>
      <c r="M4790" s="11" t="s">
        <v>122</v>
      </c>
      <c r="N4790" s="11">
        <v>6</v>
      </c>
      <c r="O4790" s="11">
        <v>2019</v>
      </c>
      <c r="P4790" s="11" t="s">
        <v>102</v>
      </c>
      <c r="Q4790" s="11" t="s">
        <v>102</v>
      </c>
      <c r="R4790" s="11" t="s">
        <v>569</v>
      </c>
      <c r="S4790" s="11" t="s">
        <v>104</v>
      </c>
      <c r="T4790" s="11">
        <v>105.27921879768081</v>
      </c>
      <c r="U4790" s="11" t="str">
        <f>IF(ISERROR(VLOOKUP(I4790,'BACK INFO'!F:F,1,0)),IF(ISERROR(VLOOKUP(I4790,'BACK INFO'!H:H,1,0)),K4790,'BACK INFO'!$H$1),'BACK INFO'!$G$1)</f>
        <v>STEPHANIE VITALI</v>
      </c>
    </row>
    <row r="4791" spans="1:21" s="11" customFormat="1" x14ac:dyDescent="0.35">
      <c r="A4791" s="11" t="s">
        <v>94</v>
      </c>
      <c r="B4791" s="11">
        <v>2019</v>
      </c>
      <c r="C4791" s="11">
        <v>6</v>
      </c>
      <c r="D4791" s="11" t="s">
        <v>95</v>
      </c>
      <c r="E4791" s="11" t="s">
        <v>96</v>
      </c>
      <c r="F4791" s="11" t="s">
        <v>700</v>
      </c>
      <c r="G4791" s="11" t="s">
        <v>569</v>
      </c>
      <c r="H4791" s="11" t="s">
        <v>106</v>
      </c>
      <c r="I4791" s="11" t="s">
        <v>557</v>
      </c>
      <c r="J4791" s="11" t="s">
        <v>99</v>
      </c>
      <c r="K4791" s="11" t="s">
        <v>71</v>
      </c>
      <c r="L4791" s="11" t="s">
        <v>285</v>
      </c>
      <c r="M4791" s="11" t="s">
        <v>101</v>
      </c>
      <c r="N4791" s="11">
        <v>4</v>
      </c>
      <c r="O4791" s="11">
        <v>2019</v>
      </c>
      <c r="P4791" s="11" t="s">
        <v>102</v>
      </c>
      <c r="Q4791" s="11" t="s">
        <v>102</v>
      </c>
      <c r="R4791" s="11" t="s">
        <v>569</v>
      </c>
      <c r="S4791" s="11" t="s">
        <v>104</v>
      </c>
      <c r="T4791" s="11">
        <v>128</v>
      </c>
      <c r="U4791" s="11" t="str">
        <f>IF(ISERROR(VLOOKUP(I4791,'BACK INFO'!F:F,1,0)),IF(ISERROR(VLOOKUP(I4791,'BACK INFO'!H:H,1,0)),K4791,'BACK INFO'!$H$1),'BACK INFO'!$G$1)</f>
        <v>HOLLY SALES INC.</v>
      </c>
    </row>
    <row r="4792" spans="1:21" s="11" customFormat="1" x14ac:dyDescent="0.35">
      <c r="A4792" s="11" t="s">
        <v>94</v>
      </c>
      <c r="B4792" s="11">
        <v>2019</v>
      </c>
      <c r="C4792" s="11">
        <v>6</v>
      </c>
      <c r="D4792" s="11" t="s">
        <v>95</v>
      </c>
      <c r="E4792" s="11" t="s">
        <v>96</v>
      </c>
      <c r="F4792" s="11" t="s">
        <v>700</v>
      </c>
      <c r="G4792" s="11" t="s">
        <v>569</v>
      </c>
      <c r="H4792" s="11" t="s">
        <v>106</v>
      </c>
      <c r="I4792" s="11" t="s">
        <v>568</v>
      </c>
      <c r="J4792" s="11" t="s">
        <v>99</v>
      </c>
      <c r="K4792" s="11" t="s">
        <v>74</v>
      </c>
      <c r="L4792" s="11" t="s">
        <v>262</v>
      </c>
      <c r="M4792" s="11" t="s">
        <v>101</v>
      </c>
      <c r="N4792" s="11">
        <v>12</v>
      </c>
      <c r="O4792" s="11">
        <v>2019</v>
      </c>
      <c r="P4792" s="11" t="s">
        <v>102</v>
      </c>
      <c r="Q4792" s="11" t="s">
        <v>102</v>
      </c>
      <c r="R4792" s="11" t="s">
        <v>569</v>
      </c>
      <c r="S4792" s="11" t="s">
        <v>104</v>
      </c>
      <c r="T4792" s="11">
        <v>272</v>
      </c>
      <c r="U4792" s="11" t="str">
        <f>IF(ISERROR(VLOOKUP(I4792,'BACK INFO'!F:F,1,0)),IF(ISERROR(VLOOKUP(I4792,'BACK INFO'!H:H,1,0)),K4792,'BACK INFO'!$H$1),'BACK INFO'!$G$1)</f>
        <v>DENISE ARNETT</v>
      </c>
    </row>
    <row r="4793" spans="1:21" s="11" customFormat="1" x14ac:dyDescent="0.35">
      <c r="A4793" s="11" t="s">
        <v>94</v>
      </c>
      <c r="B4793" s="11">
        <v>2019</v>
      </c>
      <c r="C4793" s="11">
        <v>6</v>
      </c>
      <c r="D4793" s="11" t="s">
        <v>95</v>
      </c>
      <c r="E4793" s="11" t="s">
        <v>96</v>
      </c>
      <c r="F4793" s="11" t="s">
        <v>700</v>
      </c>
      <c r="G4793" s="11" t="s">
        <v>569</v>
      </c>
      <c r="H4793" s="11" t="s">
        <v>106</v>
      </c>
      <c r="I4793" s="11" t="s">
        <v>611</v>
      </c>
      <c r="J4793" s="11" t="s">
        <v>99</v>
      </c>
      <c r="K4793" s="11" t="s">
        <v>612</v>
      </c>
      <c r="L4793" s="11" t="s">
        <v>114</v>
      </c>
      <c r="M4793" s="11" t="s">
        <v>101</v>
      </c>
      <c r="N4793" s="11">
        <v>1</v>
      </c>
      <c r="O4793" s="11">
        <v>2019</v>
      </c>
      <c r="P4793" s="11" t="s">
        <v>102</v>
      </c>
      <c r="Q4793" s="11" t="s">
        <v>102</v>
      </c>
      <c r="R4793" s="11" t="s">
        <v>569</v>
      </c>
      <c r="S4793" s="11" t="s">
        <v>104</v>
      </c>
      <c r="T4793" s="11">
        <v>22</v>
      </c>
      <c r="U4793" s="11" t="str">
        <f>IF(ISERROR(VLOOKUP(I4793,'BACK INFO'!F:F,1,0)),IF(ISERROR(VLOOKUP(I4793,'BACK INFO'!H:H,1,0)),K4793,'BACK INFO'!$H$1),'BACK INFO'!$G$1)</f>
        <v>CATALINA RESTREPO GOMEZ</v>
      </c>
    </row>
    <row r="4794" spans="1:21" s="11" customFormat="1" x14ac:dyDescent="0.35">
      <c r="A4794" s="11" t="s">
        <v>94</v>
      </c>
      <c r="B4794" s="11">
        <v>2019</v>
      </c>
      <c r="C4794" s="11">
        <v>6</v>
      </c>
      <c r="D4794" s="11" t="s">
        <v>95</v>
      </c>
      <c r="E4794" s="11" t="s">
        <v>96</v>
      </c>
      <c r="F4794" s="11" t="s">
        <v>700</v>
      </c>
      <c r="G4794" s="11" t="s">
        <v>569</v>
      </c>
      <c r="H4794" s="11" t="s">
        <v>106</v>
      </c>
      <c r="I4794" s="11" t="s">
        <v>674</v>
      </c>
      <c r="J4794" s="11" t="s">
        <v>99</v>
      </c>
      <c r="K4794" s="11" t="s">
        <v>71</v>
      </c>
      <c r="L4794" s="11" t="s">
        <v>216</v>
      </c>
      <c r="M4794" s="11" t="s">
        <v>101</v>
      </c>
      <c r="N4794" s="11">
        <v>4</v>
      </c>
      <c r="O4794" s="11">
        <v>2019</v>
      </c>
      <c r="P4794" s="11" t="s">
        <v>102</v>
      </c>
      <c r="Q4794" s="11" t="s">
        <v>102</v>
      </c>
      <c r="R4794" s="11" t="s">
        <v>569</v>
      </c>
      <c r="S4794" s="11" t="s">
        <v>104</v>
      </c>
      <c r="T4794" s="11">
        <v>56</v>
      </c>
      <c r="U4794" s="11" t="str">
        <f>IF(ISERROR(VLOOKUP(I4794,'BACK INFO'!F:F,1,0)),IF(ISERROR(VLOOKUP(I4794,'BACK INFO'!H:H,1,0)),K4794,'BACK INFO'!$H$1),'BACK INFO'!$G$1)</f>
        <v>HOLLY SALES INC.</v>
      </c>
    </row>
    <row r="4795" spans="1:21" s="11" customFormat="1" x14ac:dyDescent="0.35">
      <c r="A4795" s="11" t="s">
        <v>94</v>
      </c>
      <c r="B4795" s="11">
        <v>2019</v>
      </c>
      <c r="C4795" s="11">
        <v>6</v>
      </c>
      <c r="D4795" s="11" t="s">
        <v>95</v>
      </c>
      <c r="E4795" s="11" t="s">
        <v>96</v>
      </c>
      <c r="F4795" s="11" t="s">
        <v>700</v>
      </c>
      <c r="G4795" s="11" t="s">
        <v>569</v>
      </c>
      <c r="H4795" s="11" t="s">
        <v>152</v>
      </c>
      <c r="I4795" s="11" t="s">
        <v>686</v>
      </c>
      <c r="J4795" s="11" t="s">
        <v>99</v>
      </c>
      <c r="K4795" s="11" t="s">
        <v>54</v>
      </c>
      <c r="L4795" s="11" t="s">
        <v>100</v>
      </c>
      <c r="M4795" s="11" t="s">
        <v>101</v>
      </c>
      <c r="N4795" s="11">
        <v>3</v>
      </c>
      <c r="O4795" s="11">
        <v>2019</v>
      </c>
      <c r="P4795" s="11" t="s">
        <v>102</v>
      </c>
      <c r="Q4795" s="11" t="s">
        <v>102</v>
      </c>
      <c r="R4795" s="11" t="s">
        <v>569</v>
      </c>
      <c r="S4795" s="11" t="s">
        <v>104</v>
      </c>
      <c r="T4795" s="11">
        <v>99</v>
      </c>
      <c r="U4795" s="11" t="str">
        <f>IF(ISERROR(VLOOKUP(I4795,'BACK INFO'!F:F,1,0)),IF(ISERROR(VLOOKUP(I4795,'BACK INFO'!H:H,1,0)),K4795,'BACK INFO'!$H$1),'BACK INFO'!$G$1)</f>
        <v>PAIGE ALYSE STRAUGHAN</v>
      </c>
    </row>
    <row r="4796" spans="1:21" s="11" customFormat="1" x14ac:dyDescent="0.35">
      <c r="A4796" s="11" t="s">
        <v>94</v>
      </c>
      <c r="B4796" s="11">
        <v>2019</v>
      </c>
      <c r="C4796" s="11">
        <v>6</v>
      </c>
      <c r="D4796" s="11" t="s">
        <v>95</v>
      </c>
      <c r="E4796" s="11" t="s">
        <v>96</v>
      </c>
      <c r="F4796" s="11" t="s">
        <v>700</v>
      </c>
      <c r="G4796" s="11" t="s">
        <v>569</v>
      </c>
      <c r="H4796" s="11" t="s">
        <v>152</v>
      </c>
      <c r="I4796" s="11" t="s">
        <v>194</v>
      </c>
      <c r="J4796" s="11" t="s">
        <v>120</v>
      </c>
      <c r="K4796" s="11" t="s">
        <v>68</v>
      </c>
      <c r="L4796" s="11" t="s">
        <v>129</v>
      </c>
      <c r="M4796" s="11" t="s">
        <v>122</v>
      </c>
      <c r="N4796" s="11">
        <v>3</v>
      </c>
      <c r="O4796" s="11">
        <v>2019</v>
      </c>
      <c r="P4796" s="11" t="s">
        <v>102</v>
      </c>
      <c r="Q4796" s="11" t="s">
        <v>102</v>
      </c>
      <c r="R4796" s="11" t="s">
        <v>569</v>
      </c>
      <c r="S4796" s="11" t="s">
        <v>104</v>
      </c>
      <c r="T4796" s="11">
        <v>137.32072017088799</v>
      </c>
      <c r="U4796" s="11" t="str">
        <f>IF(ISERROR(VLOOKUP(I4796,'BACK INFO'!F:F,1,0)),IF(ISERROR(VLOOKUP(I4796,'BACK INFO'!H:H,1,0)),K4796,'BACK INFO'!$H$1),'BACK INFO'!$G$1)</f>
        <v>STEPHANIE VITALI</v>
      </c>
    </row>
    <row r="4797" spans="1:21" s="11" customFormat="1" x14ac:dyDescent="0.35">
      <c r="A4797" s="11" t="s">
        <v>94</v>
      </c>
      <c r="B4797" s="11">
        <v>2019</v>
      </c>
      <c r="C4797" s="11">
        <v>6</v>
      </c>
      <c r="D4797" s="11" t="s">
        <v>95</v>
      </c>
      <c r="E4797" s="11" t="s">
        <v>96</v>
      </c>
      <c r="F4797" s="11" t="s">
        <v>700</v>
      </c>
      <c r="G4797" s="11" t="s">
        <v>569</v>
      </c>
      <c r="H4797" s="11" t="s">
        <v>152</v>
      </c>
      <c r="I4797" s="11" t="s">
        <v>189</v>
      </c>
      <c r="J4797" s="11" t="s">
        <v>99</v>
      </c>
      <c r="K4797" s="11" t="s">
        <v>73</v>
      </c>
      <c r="L4797" s="11" t="s">
        <v>127</v>
      </c>
      <c r="M4797" s="11" t="s">
        <v>101</v>
      </c>
      <c r="N4797" s="11">
        <v>58</v>
      </c>
      <c r="O4797" s="11">
        <v>2019</v>
      </c>
      <c r="P4797" s="11" t="s">
        <v>102</v>
      </c>
      <c r="Q4797" s="11" t="s">
        <v>102</v>
      </c>
      <c r="R4797" s="11" t="s">
        <v>569</v>
      </c>
      <c r="S4797" s="11" t="s">
        <v>104</v>
      </c>
      <c r="T4797" s="11">
        <v>3317.6</v>
      </c>
      <c r="U4797" s="11" t="str">
        <f>IF(ISERROR(VLOOKUP(I4797,'BACK INFO'!F:F,1,0)),IF(ISERROR(VLOOKUP(I4797,'BACK INFO'!H:H,1,0)),K4797,'BACK INFO'!$H$1),'BACK INFO'!$G$1)</f>
        <v>PHYLLIS POSNER</v>
      </c>
    </row>
    <row r="4798" spans="1:21" s="11" customFormat="1" x14ac:dyDescent="0.35">
      <c r="A4798" s="11" t="s">
        <v>94</v>
      </c>
      <c r="B4798" s="11">
        <v>2019</v>
      </c>
      <c r="C4798" s="11">
        <v>6</v>
      </c>
      <c r="D4798" s="11" t="s">
        <v>95</v>
      </c>
      <c r="E4798" s="11" t="s">
        <v>96</v>
      </c>
      <c r="F4798" s="11" t="s">
        <v>700</v>
      </c>
      <c r="G4798" s="11" t="s">
        <v>569</v>
      </c>
      <c r="H4798" s="11" t="s">
        <v>152</v>
      </c>
      <c r="I4798" s="11" t="s">
        <v>244</v>
      </c>
      <c r="J4798" s="11" t="s">
        <v>99</v>
      </c>
      <c r="K4798" s="11" t="s">
        <v>245</v>
      </c>
      <c r="L4798" s="11" t="s">
        <v>246</v>
      </c>
      <c r="M4798" s="11" t="s">
        <v>246</v>
      </c>
      <c r="N4798" s="11">
        <v>12</v>
      </c>
      <c r="O4798" s="11">
        <v>2019</v>
      </c>
      <c r="P4798" s="11" t="s">
        <v>102</v>
      </c>
      <c r="Q4798" s="11" t="s">
        <v>102</v>
      </c>
      <c r="R4798" s="11" t="s">
        <v>569</v>
      </c>
      <c r="S4798" s="11" t="s">
        <v>104</v>
      </c>
      <c r="T4798" s="11">
        <v>636</v>
      </c>
      <c r="U4798" s="11" t="str">
        <f>IF(ISERROR(VLOOKUP(I4798,'BACK INFO'!F:F,1,0)),IF(ISERROR(VLOOKUP(I4798,'BACK INFO'!H:H,1,0)),K4798,'BACK INFO'!$H$1),'BACK INFO'!$G$1)</f>
        <v>JULIUS ORTIZ MALDONADO</v>
      </c>
    </row>
    <row r="4799" spans="1:21" s="11" customFormat="1" x14ac:dyDescent="0.35">
      <c r="A4799" s="11" t="s">
        <v>94</v>
      </c>
      <c r="B4799" s="11">
        <v>2019</v>
      </c>
      <c r="C4799" s="11">
        <v>6</v>
      </c>
      <c r="D4799" s="11" t="s">
        <v>95</v>
      </c>
      <c r="E4799" s="11" t="s">
        <v>96</v>
      </c>
      <c r="F4799" s="11" t="s">
        <v>700</v>
      </c>
      <c r="G4799" s="11" t="s">
        <v>569</v>
      </c>
      <c r="H4799" s="11" t="s">
        <v>152</v>
      </c>
      <c r="I4799" s="11" t="s">
        <v>249</v>
      </c>
      <c r="J4799" s="11" t="s">
        <v>99</v>
      </c>
      <c r="K4799" s="11" t="s">
        <v>72</v>
      </c>
      <c r="L4799" s="11" t="s">
        <v>114</v>
      </c>
      <c r="M4799" s="11" t="s">
        <v>101</v>
      </c>
      <c r="N4799" s="11">
        <v>60</v>
      </c>
      <c r="O4799" s="11">
        <v>2019</v>
      </c>
      <c r="P4799" s="11" t="s">
        <v>102</v>
      </c>
      <c r="Q4799" s="11" t="s">
        <v>102</v>
      </c>
      <c r="R4799" s="11" t="s">
        <v>569</v>
      </c>
      <c r="S4799" s="11" t="s">
        <v>104</v>
      </c>
      <c r="T4799" s="11">
        <v>2066.4000000000005</v>
      </c>
      <c r="U4799" s="11" t="str">
        <f>IF(ISERROR(VLOOKUP(I4799,'BACK INFO'!F:F,1,0)),IF(ISERROR(VLOOKUP(I4799,'BACK INFO'!H:H,1,0)),K4799,'BACK INFO'!$H$1),'BACK INFO'!$G$1)</f>
        <v>BILL MILLER AND COMPANY</v>
      </c>
    </row>
    <row r="4800" spans="1:21" s="11" customFormat="1" x14ac:dyDescent="0.35">
      <c r="A4800" s="11" t="s">
        <v>94</v>
      </c>
      <c r="B4800" s="11">
        <v>2019</v>
      </c>
      <c r="C4800" s="11">
        <v>6</v>
      </c>
      <c r="D4800" s="11" t="s">
        <v>95</v>
      </c>
      <c r="E4800" s="11" t="s">
        <v>96</v>
      </c>
      <c r="F4800" s="11" t="s">
        <v>700</v>
      </c>
      <c r="G4800" s="11" t="s">
        <v>569</v>
      </c>
      <c r="H4800" s="11" t="s">
        <v>152</v>
      </c>
      <c r="I4800" s="11" t="s">
        <v>249</v>
      </c>
      <c r="J4800" s="11" t="s">
        <v>99</v>
      </c>
      <c r="K4800" s="11" t="s">
        <v>72</v>
      </c>
      <c r="L4800" s="11" t="s">
        <v>246</v>
      </c>
      <c r="M4800" s="11" t="s">
        <v>246</v>
      </c>
      <c r="N4800" s="11">
        <v>8</v>
      </c>
      <c r="O4800" s="11">
        <v>2019</v>
      </c>
      <c r="P4800" s="11" t="s">
        <v>102</v>
      </c>
      <c r="Q4800" s="11" t="s">
        <v>102</v>
      </c>
      <c r="R4800" s="11" t="s">
        <v>569</v>
      </c>
      <c r="S4800" s="11" t="s">
        <v>104</v>
      </c>
      <c r="T4800" s="11">
        <v>275.52</v>
      </c>
      <c r="U4800" s="11" t="str">
        <f>IF(ISERROR(VLOOKUP(I4800,'BACK INFO'!F:F,1,0)),IF(ISERROR(VLOOKUP(I4800,'BACK INFO'!H:H,1,0)),K4800,'BACK INFO'!$H$1),'BACK INFO'!$G$1)</f>
        <v>BILL MILLER AND COMPANY</v>
      </c>
    </row>
    <row r="4801" spans="1:21" s="11" customFormat="1" x14ac:dyDescent="0.35">
      <c r="A4801" s="11" t="s">
        <v>94</v>
      </c>
      <c r="B4801" s="11">
        <v>2019</v>
      </c>
      <c r="C4801" s="11">
        <v>6</v>
      </c>
      <c r="D4801" s="11" t="s">
        <v>95</v>
      </c>
      <c r="E4801" s="11" t="s">
        <v>96</v>
      </c>
      <c r="F4801" s="11" t="s">
        <v>700</v>
      </c>
      <c r="G4801" s="11" t="s">
        <v>569</v>
      </c>
      <c r="H4801" s="11" t="s">
        <v>152</v>
      </c>
      <c r="I4801" s="11" t="s">
        <v>251</v>
      </c>
      <c r="J4801" s="11" t="s">
        <v>99</v>
      </c>
      <c r="K4801" s="11" t="s">
        <v>76</v>
      </c>
      <c r="L4801" s="11" t="s">
        <v>127</v>
      </c>
      <c r="M4801" s="11" t="s">
        <v>101</v>
      </c>
      <c r="N4801" s="11">
        <v>6</v>
      </c>
      <c r="O4801" s="11">
        <v>2019</v>
      </c>
      <c r="P4801" s="11" t="s">
        <v>102</v>
      </c>
      <c r="Q4801" s="11" t="s">
        <v>102</v>
      </c>
      <c r="R4801" s="11" t="s">
        <v>569</v>
      </c>
      <c r="S4801" s="11" t="s">
        <v>104</v>
      </c>
      <c r="T4801" s="11">
        <v>390</v>
      </c>
      <c r="U4801" s="11" t="str">
        <f>IF(ISERROR(VLOOKUP(I4801,'BACK INFO'!F:F,1,0)),IF(ISERROR(VLOOKUP(I4801,'BACK INFO'!H:H,1,0)),K4801,'BACK INFO'!$H$1),'BACK INFO'!$G$1)</f>
        <v>MIE MANNICHE</v>
      </c>
    </row>
    <row r="4802" spans="1:21" s="11" customFormat="1" x14ac:dyDescent="0.35">
      <c r="A4802" s="11" t="s">
        <v>94</v>
      </c>
      <c r="B4802" s="11">
        <v>2019</v>
      </c>
      <c r="C4802" s="11">
        <v>6</v>
      </c>
      <c r="D4802" s="11" t="s">
        <v>95</v>
      </c>
      <c r="E4802" s="11" t="s">
        <v>96</v>
      </c>
      <c r="F4802" s="11" t="s">
        <v>700</v>
      </c>
      <c r="G4802" s="11" t="s">
        <v>569</v>
      </c>
      <c r="H4802" s="11" t="s">
        <v>152</v>
      </c>
      <c r="I4802" s="11" t="s">
        <v>148</v>
      </c>
      <c r="J4802" s="11" t="s">
        <v>99</v>
      </c>
      <c r="K4802" s="11" t="s">
        <v>71</v>
      </c>
      <c r="L4802" s="11" t="s">
        <v>149</v>
      </c>
      <c r="M4802" s="11" t="s">
        <v>101</v>
      </c>
      <c r="N4802" s="11">
        <v>3</v>
      </c>
      <c r="O4802" s="11">
        <v>2019</v>
      </c>
      <c r="P4802" s="11" t="s">
        <v>102</v>
      </c>
      <c r="Q4802" s="11" t="s">
        <v>102</v>
      </c>
      <c r="R4802" s="11" t="s">
        <v>569</v>
      </c>
      <c r="S4802" s="11" t="s">
        <v>104</v>
      </c>
      <c r="T4802" s="11">
        <v>141</v>
      </c>
      <c r="U4802" s="11" t="str">
        <f>IF(ISERROR(VLOOKUP(I4802,'BACK INFO'!F:F,1,0)),IF(ISERROR(VLOOKUP(I4802,'BACK INFO'!H:H,1,0)),K4802,'BACK INFO'!$H$1),'BACK INFO'!$G$1)</f>
        <v>HOLLY SALES INC.</v>
      </c>
    </row>
    <row r="4803" spans="1:21" s="11" customFormat="1" x14ac:dyDescent="0.35">
      <c r="A4803" s="11" t="s">
        <v>94</v>
      </c>
      <c r="B4803" s="11">
        <v>2019</v>
      </c>
      <c r="C4803" s="11">
        <v>6</v>
      </c>
      <c r="D4803" s="11" t="s">
        <v>95</v>
      </c>
      <c r="E4803" s="11" t="s">
        <v>96</v>
      </c>
      <c r="F4803" s="11" t="s">
        <v>700</v>
      </c>
      <c r="G4803" s="11" t="s">
        <v>569</v>
      </c>
      <c r="H4803" s="11" t="s">
        <v>152</v>
      </c>
      <c r="I4803" s="11" t="s">
        <v>257</v>
      </c>
      <c r="J4803" s="11" t="s">
        <v>99</v>
      </c>
      <c r="K4803" s="11" t="s">
        <v>245</v>
      </c>
      <c r="L4803" s="11" t="s">
        <v>246</v>
      </c>
      <c r="M4803" s="11" t="s">
        <v>246</v>
      </c>
      <c r="N4803" s="11">
        <v>3</v>
      </c>
      <c r="O4803" s="11">
        <v>2019</v>
      </c>
      <c r="P4803" s="11" t="s">
        <v>102</v>
      </c>
      <c r="Q4803" s="11" t="s">
        <v>102</v>
      </c>
      <c r="R4803" s="11" t="s">
        <v>569</v>
      </c>
      <c r="S4803" s="11" t="s">
        <v>104</v>
      </c>
      <c r="T4803" s="11">
        <v>173</v>
      </c>
      <c r="U4803" s="11" t="str">
        <f>IF(ISERROR(VLOOKUP(I4803,'BACK INFO'!F:F,1,0)),IF(ISERROR(VLOOKUP(I4803,'BACK INFO'!H:H,1,0)),K4803,'BACK INFO'!$H$1),'BACK INFO'!$G$1)</f>
        <v>JULIUS ORTIZ MALDONADO</v>
      </c>
    </row>
    <row r="4804" spans="1:21" s="11" customFormat="1" x14ac:dyDescent="0.35">
      <c r="A4804" s="11" t="s">
        <v>94</v>
      </c>
      <c r="B4804" s="11">
        <v>2019</v>
      </c>
      <c r="C4804" s="11">
        <v>6</v>
      </c>
      <c r="D4804" s="11" t="s">
        <v>95</v>
      </c>
      <c r="E4804" s="11" t="s">
        <v>96</v>
      </c>
      <c r="F4804" s="11" t="s">
        <v>700</v>
      </c>
      <c r="G4804" s="11" t="s">
        <v>569</v>
      </c>
      <c r="H4804" s="11" t="s">
        <v>152</v>
      </c>
      <c r="I4804" s="11" t="s">
        <v>475</v>
      </c>
      <c r="J4804" s="11" t="s">
        <v>99</v>
      </c>
      <c r="K4804" s="11" t="s">
        <v>75</v>
      </c>
      <c r="L4804" s="11" t="s">
        <v>273</v>
      </c>
      <c r="M4804" s="11" t="s">
        <v>101</v>
      </c>
      <c r="N4804" s="11">
        <v>6</v>
      </c>
      <c r="O4804" s="11">
        <v>2019</v>
      </c>
      <c r="P4804" s="11" t="s">
        <v>102</v>
      </c>
      <c r="Q4804" s="11" t="s">
        <v>102</v>
      </c>
      <c r="R4804" s="11" t="s">
        <v>569</v>
      </c>
      <c r="S4804" s="11" t="s">
        <v>104</v>
      </c>
      <c r="T4804" s="11">
        <v>270</v>
      </c>
      <c r="U4804" s="11" t="str">
        <f>IF(ISERROR(VLOOKUP(I4804,'BACK INFO'!F:F,1,0)),IF(ISERROR(VLOOKUP(I4804,'BACK INFO'!H:H,1,0)),K4804,'BACK INFO'!$H$1),'BACK INFO'!$G$1)</f>
        <v>LAURA BONG</v>
      </c>
    </row>
    <row r="4805" spans="1:21" s="11" customFormat="1" x14ac:dyDescent="0.35">
      <c r="A4805" s="11" t="s">
        <v>94</v>
      </c>
      <c r="B4805" s="11">
        <v>2019</v>
      </c>
      <c r="C4805" s="11">
        <v>6</v>
      </c>
      <c r="D4805" s="11" t="s">
        <v>95</v>
      </c>
      <c r="E4805" s="11" t="s">
        <v>96</v>
      </c>
      <c r="F4805" s="11" t="s">
        <v>700</v>
      </c>
      <c r="G4805" s="11" t="s">
        <v>569</v>
      </c>
      <c r="H4805" s="11" t="s">
        <v>152</v>
      </c>
      <c r="I4805" s="11" t="s">
        <v>266</v>
      </c>
      <c r="J4805" s="11" t="s">
        <v>99</v>
      </c>
      <c r="K4805" s="11" t="s">
        <v>71</v>
      </c>
      <c r="L4805" s="11" t="s">
        <v>216</v>
      </c>
      <c r="M4805" s="11" t="s">
        <v>101</v>
      </c>
      <c r="N4805" s="11">
        <v>8</v>
      </c>
      <c r="O4805" s="11">
        <v>2019</v>
      </c>
      <c r="P4805" s="11" t="s">
        <v>102</v>
      </c>
      <c r="Q4805" s="11" t="s">
        <v>102</v>
      </c>
      <c r="R4805" s="11" t="s">
        <v>569</v>
      </c>
      <c r="S4805" s="11" t="s">
        <v>104</v>
      </c>
      <c r="T4805" s="11">
        <v>342</v>
      </c>
      <c r="U4805" s="11" t="str">
        <f>IF(ISERROR(VLOOKUP(I4805,'BACK INFO'!F:F,1,0)),IF(ISERROR(VLOOKUP(I4805,'BACK INFO'!H:H,1,0)),K4805,'BACK INFO'!$H$1),'BACK INFO'!$G$1)</f>
        <v>HOLLY SALES INC.</v>
      </c>
    </row>
    <row r="4806" spans="1:21" s="11" customFormat="1" x14ac:dyDescent="0.35">
      <c r="A4806" s="11" t="s">
        <v>94</v>
      </c>
      <c r="B4806" s="11">
        <v>2019</v>
      </c>
      <c r="C4806" s="11">
        <v>6</v>
      </c>
      <c r="D4806" s="11" t="s">
        <v>95</v>
      </c>
      <c r="E4806" s="11" t="s">
        <v>96</v>
      </c>
      <c r="F4806" s="11" t="s">
        <v>700</v>
      </c>
      <c r="G4806" s="11" t="s">
        <v>569</v>
      </c>
      <c r="H4806" s="11" t="s">
        <v>152</v>
      </c>
      <c r="I4806" s="11" t="s">
        <v>641</v>
      </c>
      <c r="J4806" s="11" t="s">
        <v>120</v>
      </c>
      <c r="K4806" s="11" t="s">
        <v>68</v>
      </c>
      <c r="L4806" s="11" t="s">
        <v>129</v>
      </c>
      <c r="M4806" s="11" t="s">
        <v>122</v>
      </c>
      <c r="N4806" s="11">
        <v>5</v>
      </c>
      <c r="O4806" s="11">
        <v>2019</v>
      </c>
      <c r="P4806" s="11" t="s">
        <v>102</v>
      </c>
      <c r="Q4806" s="11" t="s">
        <v>102</v>
      </c>
      <c r="R4806" s="11" t="s">
        <v>569</v>
      </c>
      <c r="S4806" s="11" t="s">
        <v>104</v>
      </c>
      <c r="T4806" s="11">
        <v>175.46536466280133</v>
      </c>
      <c r="U4806" s="11" t="str">
        <f>IF(ISERROR(VLOOKUP(I4806,'BACK INFO'!F:F,1,0)),IF(ISERROR(VLOOKUP(I4806,'BACK INFO'!H:H,1,0)),K4806,'BACK INFO'!$H$1),'BACK INFO'!$G$1)</f>
        <v>STEPHANIE VITALI</v>
      </c>
    </row>
    <row r="4807" spans="1:21" s="11" customFormat="1" x14ac:dyDescent="0.35">
      <c r="A4807" s="11" t="s">
        <v>94</v>
      </c>
      <c r="B4807" s="11">
        <v>2019</v>
      </c>
      <c r="C4807" s="11">
        <v>6</v>
      </c>
      <c r="D4807" s="11" t="s">
        <v>95</v>
      </c>
      <c r="E4807" s="11" t="s">
        <v>96</v>
      </c>
      <c r="F4807" s="11" t="s">
        <v>700</v>
      </c>
      <c r="G4807" s="11" t="s">
        <v>569</v>
      </c>
      <c r="H4807" s="11" t="s">
        <v>152</v>
      </c>
      <c r="I4807" s="11" t="s">
        <v>511</v>
      </c>
      <c r="J4807" s="11" t="s">
        <v>99</v>
      </c>
      <c r="K4807" s="11" t="s">
        <v>71</v>
      </c>
      <c r="L4807" s="11" t="s">
        <v>159</v>
      </c>
      <c r="M4807" s="11" t="s">
        <v>101</v>
      </c>
      <c r="N4807" s="11">
        <v>8</v>
      </c>
      <c r="O4807" s="11">
        <v>2019</v>
      </c>
      <c r="P4807" s="11" t="s">
        <v>102</v>
      </c>
      <c r="Q4807" s="11" t="s">
        <v>102</v>
      </c>
      <c r="R4807" s="11" t="s">
        <v>569</v>
      </c>
      <c r="S4807" s="11" t="s">
        <v>104</v>
      </c>
      <c r="T4807" s="11">
        <v>304</v>
      </c>
      <c r="U4807" s="11" t="str">
        <f>IF(ISERROR(VLOOKUP(I4807,'BACK INFO'!F:F,1,0)),IF(ISERROR(VLOOKUP(I4807,'BACK INFO'!H:H,1,0)),K4807,'BACK INFO'!$H$1),'BACK INFO'!$G$1)</f>
        <v>HOLLY SALES INC.</v>
      </c>
    </row>
    <row r="4808" spans="1:21" s="11" customFormat="1" x14ac:dyDescent="0.35">
      <c r="A4808" s="11" t="s">
        <v>94</v>
      </c>
      <c r="B4808" s="11">
        <v>2019</v>
      </c>
      <c r="C4808" s="11">
        <v>6</v>
      </c>
      <c r="D4808" s="11" t="s">
        <v>95</v>
      </c>
      <c r="E4808" s="11" t="s">
        <v>96</v>
      </c>
      <c r="F4808" s="11" t="s">
        <v>700</v>
      </c>
      <c r="G4808" s="11" t="s">
        <v>569</v>
      </c>
      <c r="H4808" s="11" t="s">
        <v>152</v>
      </c>
      <c r="I4808" s="11" t="s">
        <v>557</v>
      </c>
      <c r="J4808" s="11" t="s">
        <v>99</v>
      </c>
      <c r="K4808" s="11" t="s">
        <v>71</v>
      </c>
      <c r="L4808" s="11" t="s">
        <v>285</v>
      </c>
      <c r="M4808" s="11" t="s">
        <v>101</v>
      </c>
      <c r="N4808" s="11">
        <v>3</v>
      </c>
      <c r="O4808" s="11">
        <v>2019</v>
      </c>
      <c r="P4808" s="11" t="s">
        <v>102</v>
      </c>
      <c r="Q4808" s="11" t="s">
        <v>102</v>
      </c>
      <c r="R4808" s="11" t="s">
        <v>569</v>
      </c>
      <c r="S4808" s="11" t="s">
        <v>104</v>
      </c>
      <c r="T4808" s="11">
        <v>99</v>
      </c>
      <c r="U4808" s="11" t="str">
        <f>IF(ISERROR(VLOOKUP(I4808,'BACK INFO'!F:F,1,0)),IF(ISERROR(VLOOKUP(I4808,'BACK INFO'!H:H,1,0)),K4808,'BACK INFO'!$H$1),'BACK INFO'!$G$1)</f>
        <v>HOLLY SALES INC.</v>
      </c>
    </row>
    <row r="4809" spans="1:21" s="11" customFormat="1" x14ac:dyDescent="0.35">
      <c r="A4809" s="11" t="s">
        <v>94</v>
      </c>
      <c r="B4809" s="11">
        <v>2019</v>
      </c>
      <c r="C4809" s="11">
        <v>6</v>
      </c>
      <c r="D4809" s="11" t="s">
        <v>95</v>
      </c>
      <c r="E4809" s="11" t="s">
        <v>96</v>
      </c>
      <c r="F4809" s="11" t="s">
        <v>700</v>
      </c>
      <c r="G4809" s="11" t="s">
        <v>569</v>
      </c>
      <c r="H4809" s="11" t="s">
        <v>152</v>
      </c>
      <c r="I4809" s="11" t="s">
        <v>611</v>
      </c>
      <c r="J4809" s="11" t="s">
        <v>99</v>
      </c>
      <c r="K4809" s="11" t="s">
        <v>612</v>
      </c>
      <c r="L4809" s="11" t="s">
        <v>114</v>
      </c>
      <c r="M4809" s="11" t="s">
        <v>101</v>
      </c>
      <c r="N4809" s="11">
        <v>3</v>
      </c>
      <c r="O4809" s="11">
        <v>2019</v>
      </c>
      <c r="P4809" s="11" t="s">
        <v>102</v>
      </c>
      <c r="Q4809" s="11" t="s">
        <v>102</v>
      </c>
      <c r="R4809" s="11" t="s">
        <v>569</v>
      </c>
      <c r="S4809" s="11" t="s">
        <v>104</v>
      </c>
      <c r="T4809" s="11">
        <v>155</v>
      </c>
      <c r="U4809" s="11" t="str">
        <f>IF(ISERROR(VLOOKUP(I4809,'BACK INFO'!F:F,1,0)),IF(ISERROR(VLOOKUP(I4809,'BACK INFO'!H:H,1,0)),K4809,'BACK INFO'!$H$1),'BACK INFO'!$G$1)</f>
        <v>CATALINA RESTREPO GOMEZ</v>
      </c>
    </row>
    <row r="4810" spans="1:21" s="11" customFormat="1" x14ac:dyDescent="0.35">
      <c r="A4810" s="11" t="s">
        <v>94</v>
      </c>
      <c r="B4810" s="11">
        <v>2019</v>
      </c>
      <c r="C4810" s="11">
        <v>6</v>
      </c>
      <c r="D4810" s="11" t="s">
        <v>95</v>
      </c>
      <c r="E4810" s="11" t="s">
        <v>96</v>
      </c>
      <c r="F4810" s="11" t="s">
        <v>700</v>
      </c>
      <c r="G4810" s="11" t="s">
        <v>570</v>
      </c>
      <c r="H4810" s="11" t="s">
        <v>106</v>
      </c>
      <c r="I4810" s="11" t="s">
        <v>543</v>
      </c>
      <c r="J4810" s="11" t="s">
        <v>99</v>
      </c>
      <c r="K4810" s="11" t="s">
        <v>72</v>
      </c>
      <c r="L4810" s="11" t="s">
        <v>452</v>
      </c>
      <c r="M4810" s="11" t="s">
        <v>101</v>
      </c>
      <c r="N4810" s="11">
        <v>5</v>
      </c>
      <c r="O4810" s="11">
        <v>2019</v>
      </c>
      <c r="P4810" s="11" t="s">
        <v>109</v>
      </c>
      <c r="Q4810" s="11" t="s">
        <v>109</v>
      </c>
      <c r="R4810" s="11" t="s">
        <v>570</v>
      </c>
      <c r="S4810" s="11" t="s">
        <v>104</v>
      </c>
      <c r="T4810" s="11">
        <v>65</v>
      </c>
      <c r="U4810" s="11" t="str">
        <f>IF(ISERROR(VLOOKUP(I4810,'BACK INFO'!F:F,1,0)),IF(ISERROR(VLOOKUP(I4810,'BACK INFO'!H:H,1,0)),K4810,'BACK INFO'!$H$1),'BACK INFO'!$G$1)</f>
        <v>BILL MILLER AND COMPANY</v>
      </c>
    </row>
    <row r="4811" spans="1:21" s="11" customFormat="1" x14ac:dyDescent="0.35">
      <c r="A4811" s="11" t="s">
        <v>94</v>
      </c>
      <c r="B4811" s="11">
        <v>2019</v>
      </c>
      <c r="C4811" s="11">
        <v>6</v>
      </c>
      <c r="D4811" s="11" t="s">
        <v>95</v>
      </c>
      <c r="E4811" s="11" t="s">
        <v>96</v>
      </c>
      <c r="F4811" s="11" t="s">
        <v>700</v>
      </c>
      <c r="G4811" s="11" t="s">
        <v>657</v>
      </c>
      <c r="H4811" s="11" t="s">
        <v>98</v>
      </c>
      <c r="I4811" s="11" t="s">
        <v>70</v>
      </c>
      <c r="J4811" s="11" t="s">
        <v>99</v>
      </c>
      <c r="K4811" s="11" t="s">
        <v>841</v>
      </c>
      <c r="L4811" s="11" t="s">
        <v>157</v>
      </c>
      <c r="M4811" s="11" t="s">
        <v>101</v>
      </c>
      <c r="N4811" s="11">
        <v>93</v>
      </c>
      <c r="O4811" s="11">
        <v>2020</v>
      </c>
      <c r="P4811" s="11" t="s">
        <v>112</v>
      </c>
      <c r="Q4811" s="11" t="s">
        <v>112</v>
      </c>
      <c r="R4811" s="11" t="s">
        <v>657</v>
      </c>
      <c r="S4811" s="11" t="s">
        <v>104</v>
      </c>
      <c r="T4811" s="11">
        <v>623.10000000000014</v>
      </c>
      <c r="U4811" s="11" t="str">
        <f>IF(ISERROR(VLOOKUP(I4811,'BACK INFO'!F:F,1,0)),IF(ISERROR(VLOOKUP(I4811,'BACK INFO'!H:H,1,0)),K4811,'BACK INFO'!$H$1),'BACK INFO'!$G$1)</f>
        <v>KELLY MICHELLE ELLINGSON</v>
      </c>
    </row>
    <row r="4812" spans="1:21" s="11" customFormat="1" x14ac:dyDescent="0.35">
      <c r="A4812" s="11" t="s">
        <v>94</v>
      </c>
      <c r="B4812" s="11">
        <v>2019</v>
      </c>
      <c r="C4812" s="11">
        <v>6</v>
      </c>
      <c r="D4812" s="11" t="s">
        <v>95</v>
      </c>
      <c r="E4812" s="11" t="s">
        <v>96</v>
      </c>
      <c r="F4812" s="11" t="s">
        <v>700</v>
      </c>
      <c r="G4812" s="11" t="s">
        <v>657</v>
      </c>
      <c r="H4812" s="11" t="s">
        <v>98</v>
      </c>
      <c r="I4812" s="11" t="s">
        <v>69</v>
      </c>
      <c r="J4812" s="11" t="s">
        <v>99</v>
      </c>
      <c r="K4812" s="11" t="s">
        <v>841</v>
      </c>
      <c r="L4812" s="11" t="s">
        <v>143</v>
      </c>
      <c r="M4812" s="11" t="s">
        <v>122</v>
      </c>
      <c r="N4812" s="11">
        <v>94</v>
      </c>
      <c r="O4812" s="11">
        <v>2020</v>
      </c>
      <c r="P4812" s="11" t="s">
        <v>112</v>
      </c>
      <c r="Q4812" s="11" t="s">
        <v>112</v>
      </c>
      <c r="R4812" s="11" t="s">
        <v>657</v>
      </c>
      <c r="S4812" s="11" t="s">
        <v>104</v>
      </c>
      <c r="T4812" s="11">
        <v>629.80000000000018</v>
      </c>
      <c r="U4812" s="11" t="str">
        <f>IF(ISERROR(VLOOKUP(I4812,'BACK INFO'!F:F,1,0)),IF(ISERROR(VLOOKUP(I4812,'BACK INFO'!H:H,1,0)),K4812,'BACK INFO'!$H$1),'BACK INFO'!$G$1)</f>
        <v>KELLY MICHELLE ELLINGSON</v>
      </c>
    </row>
    <row r="4813" spans="1:21" s="11" customFormat="1" x14ac:dyDescent="0.35">
      <c r="A4813" s="11" t="s">
        <v>94</v>
      </c>
      <c r="B4813" s="11">
        <v>2019</v>
      </c>
      <c r="C4813" s="11">
        <v>6</v>
      </c>
      <c r="D4813" s="11" t="s">
        <v>95</v>
      </c>
      <c r="E4813" s="11" t="s">
        <v>96</v>
      </c>
      <c r="F4813" s="11" t="s">
        <v>700</v>
      </c>
      <c r="G4813" s="11" t="s">
        <v>657</v>
      </c>
      <c r="H4813" s="11" t="s">
        <v>98</v>
      </c>
      <c r="I4813" s="11" t="s">
        <v>68</v>
      </c>
      <c r="J4813" s="11" t="s">
        <v>99</v>
      </c>
      <c r="K4813" s="11" t="s">
        <v>841</v>
      </c>
      <c r="L4813" s="11" t="s">
        <v>129</v>
      </c>
      <c r="M4813" s="11" t="s">
        <v>122</v>
      </c>
      <c r="N4813" s="11">
        <v>94</v>
      </c>
      <c r="O4813" s="11">
        <v>2020</v>
      </c>
      <c r="P4813" s="11" t="s">
        <v>112</v>
      </c>
      <c r="Q4813" s="11" t="s">
        <v>112</v>
      </c>
      <c r="R4813" s="11" t="s">
        <v>657</v>
      </c>
      <c r="S4813" s="11" t="s">
        <v>104</v>
      </c>
      <c r="T4813" s="11">
        <v>629.80000000000018</v>
      </c>
      <c r="U4813" s="11" t="str">
        <f>IF(ISERROR(VLOOKUP(I4813,'BACK INFO'!F:F,1,0)),IF(ISERROR(VLOOKUP(I4813,'BACK INFO'!H:H,1,0)),K4813,'BACK INFO'!$H$1),'BACK INFO'!$G$1)</f>
        <v>KELLY MICHELLE ELLINGSON</v>
      </c>
    </row>
    <row r="4814" spans="1:21" s="11" customFormat="1" x14ac:dyDescent="0.35">
      <c r="A4814" s="11" t="s">
        <v>94</v>
      </c>
      <c r="B4814" s="11">
        <v>2019</v>
      </c>
      <c r="C4814" s="11">
        <v>6</v>
      </c>
      <c r="D4814" s="11" t="s">
        <v>95</v>
      </c>
      <c r="E4814" s="11" t="s">
        <v>96</v>
      </c>
      <c r="F4814" s="11" t="s">
        <v>700</v>
      </c>
      <c r="G4814" s="11" t="s">
        <v>657</v>
      </c>
      <c r="H4814" s="11" t="s">
        <v>98</v>
      </c>
      <c r="I4814" s="11" t="s">
        <v>71</v>
      </c>
      <c r="J4814" s="11" t="s">
        <v>99</v>
      </c>
      <c r="K4814" s="11" t="s">
        <v>841</v>
      </c>
      <c r="L4814" s="11" t="s">
        <v>164</v>
      </c>
      <c r="M4814" s="11" t="s">
        <v>101</v>
      </c>
      <c r="N4814" s="11">
        <v>81</v>
      </c>
      <c r="O4814" s="11">
        <v>2020</v>
      </c>
      <c r="P4814" s="11" t="s">
        <v>112</v>
      </c>
      <c r="Q4814" s="11" t="s">
        <v>112</v>
      </c>
      <c r="R4814" s="11" t="s">
        <v>657</v>
      </c>
      <c r="S4814" s="11" t="s">
        <v>104</v>
      </c>
      <c r="T4814" s="11">
        <v>542.69999999999959</v>
      </c>
      <c r="U4814" s="11" t="str">
        <f>IF(ISERROR(VLOOKUP(I4814,'BACK INFO'!F:F,1,0)),IF(ISERROR(VLOOKUP(I4814,'BACK INFO'!H:H,1,0)),K4814,'BACK INFO'!$H$1),'BACK INFO'!$G$1)</f>
        <v>KELLY MICHELLE ELLINGSON</v>
      </c>
    </row>
    <row r="4815" spans="1:21" s="11" customFormat="1" x14ac:dyDescent="0.35">
      <c r="A4815" s="11" t="s">
        <v>94</v>
      </c>
      <c r="B4815" s="11">
        <v>2019</v>
      </c>
      <c r="C4815" s="11">
        <v>6</v>
      </c>
      <c r="D4815" s="11" t="s">
        <v>95</v>
      </c>
      <c r="E4815" s="11" t="s">
        <v>96</v>
      </c>
      <c r="F4815" s="11" t="s">
        <v>700</v>
      </c>
      <c r="G4815" s="11" t="s">
        <v>657</v>
      </c>
      <c r="H4815" s="11" t="s">
        <v>98</v>
      </c>
      <c r="I4815" s="11" t="s">
        <v>72</v>
      </c>
      <c r="J4815" s="11" t="s">
        <v>99</v>
      </c>
      <c r="K4815" s="11" t="s">
        <v>348</v>
      </c>
      <c r="L4815" s="11" t="s">
        <v>114</v>
      </c>
      <c r="M4815" s="11" t="s">
        <v>101</v>
      </c>
      <c r="N4815" s="11">
        <v>93</v>
      </c>
      <c r="O4815" s="11">
        <v>2020</v>
      </c>
      <c r="P4815" s="11" t="s">
        <v>112</v>
      </c>
      <c r="Q4815" s="11" t="s">
        <v>112</v>
      </c>
      <c r="R4815" s="11" t="s">
        <v>657</v>
      </c>
      <c r="S4815" s="11" t="s">
        <v>104</v>
      </c>
      <c r="T4815" s="11">
        <v>623.10000000000014</v>
      </c>
      <c r="U4815" s="11" t="str">
        <f>IF(ISERROR(VLOOKUP(I4815,'BACK INFO'!F:F,1,0)),IF(ISERROR(VLOOKUP(I4815,'BACK INFO'!H:H,1,0)),K4815,'BACK INFO'!$H$1),'BACK INFO'!$G$1)</f>
        <v>KELLY MICHELLE ELLINGSON</v>
      </c>
    </row>
    <row r="4816" spans="1:21" s="11" customFormat="1" x14ac:dyDescent="0.35">
      <c r="A4816" s="11" t="s">
        <v>94</v>
      </c>
      <c r="B4816" s="11">
        <v>2019</v>
      </c>
      <c r="C4816" s="11">
        <v>6</v>
      </c>
      <c r="D4816" s="11" t="s">
        <v>95</v>
      </c>
      <c r="E4816" s="11" t="s">
        <v>96</v>
      </c>
      <c r="F4816" s="11" t="s">
        <v>700</v>
      </c>
      <c r="G4816" s="11" t="s">
        <v>657</v>
      </c>
      <c r="H4816" s="11" t="s">
        <v>98</v>
      </c>
      <c r="I4816" s="11" t="s">
        <v>67</v>
      </c>
      <c r="J4816" s="11" t="s">
        <v>99</v>
      </c>
      <c r="K4816" s="11" t="s">
        <v>348</v>
      </c>
      <c r="L4816" s="11" t="s">
        <v>173</v>
      </c>
      <c r="M4816" s="11" t="s">
        <v>101</v>
      </c>
      <c r="N4816" s="11">
        <v>32</v>
      </c>
      <c r="O4816" s="11">
        <v>2020</v>
      </c>
      <c r="P4816" s="11" t="s">
        <v>112</v>
      </c>
      <c r="Q4816" s="11" t="s">
        <v>112</v>
      </c>
      <c r="R4816" s="11" t="s">
        <v>657</v>
      </c>
      <c r="S4816" s="11" t="s">
        <v>104</v>
      </c>
      <c r="T4816" s="11">
        <v>160</v>
      </c>
      <c r="U4816" s="11" t="str">
        <f>IF(ISERROR(VLOOKUP(I4816,'BACK INFO'!F:F,1,0)),IF(ISERROR(VLOOKUP(I4816,'BACK INFO'!H:H,1,0)),K4816,'BACK INFO'!$H$1),'BACK INFO'!$G$1)</f>
        <v>KELLY MICHELLE ELLINGSON</v>
      </c>
    </row>
    <row r="4817" spans="1:21" s="11" customFormat="1" x14ac:dyDescent="0.35">
      <c r="A4817" s="11" t="s">
        <v>94</v>
      </c>
      <c r="B4817" s="11">
        <v>2019</v>
      </c>
      <c r="C4817" s="11">
        <v>6</v>
      </c>
      <c r="D4817" s="11" t="s">
        <v>95</v>
      </c>
      <c r="E4817" s="11" t="s">
        <v>96</v>
      </c>
      <c r="F4817" s="11" t="s">
        <v>700</v>
      </c>
      <c r="G4817" s="11" t="s">
        <v>657</v>
      </c>
      <c r="H4817" s="11" t="s">
        <v>98</v>
      </c>
      <c r="I4817" s="11" t="s">
        <v>73</v>
      </c>
      <c r="J4817" s="11" t="s">
        <v>99</v>
      </c>
      <c r="K4817" s="11" t="s">
        <v>841</v>
      </c>
      <c r="L4817" s="11" t="s">
        <v>127</v>
      </c>
      <c r="M4817" s="11" t="s">
        <v>101</v>
      </c>
      <c r="N4817" s="11">
        <v>93</v>
      </c>
      <c r="O4817" s="11">
        <v>2020</v>
      </c>
      <c r="P4817" s="11" t="s">
        <v>112</v>
      </c>
      <c r="Q4817" s="11" t="s">
        <v>112</v>
      </c>
      <c r="R4817" s="11" t="s">
        <v>657</v>
      </c>
      <c r="S4817" s="11" t="s">
        <v>104</v>
      </c>
      <c r="T4817" s="11">
        <v>623.10000000000014</v>
      </c>
      <c r="U4817" s="11" t="str">
        <f>IF(ISERROR(VLOOKUP(I4817,'BACK INFO'!F:F,1,0)),IF(ISERROR(VLOOKUP(I4817,'BACK INFO'!H:H,1,0)),K4817,'BACK INFO'!$H$1),'BACK INFO'!$G$1)</f>
        <v>KELLY MICHELLE ELLINGSON</v>
      </c>
    </row>
    <row r="4818" spans="1:21" s="11" customFormat="1" x14ac:dyDescent="0.35">
      <c r="A4818" s="11" t="s">
        <v>94</v>
      </c>
      <c r="B4818" s="11">
        <v>2019</v>
      </c>
      <c r="C4818" s="11">
        <v>6</v>
      </c>
      <c r="D4818" s="11" t="s">
        <v>95</v>
      </c>
      <c r="E4818" s="11" t="s">
        <v>96</v>
      </c>
      <c r="F4818" s="11" t="s">
        <v>700</v>
      </c>
      <c r="G4818" s="11" t="s">
        <v>657</v>
      </c>
      <c r="H4818" s="11" t="s">
        <v>98</v>
      </c>
      <c r="I4818" s="11" t="s">
        <v>245</v>
      </c>
      <c r="J4818" s="11" t="s">
        <v>99</v>
      </c>
      <c r="K4818" s="11" t="s">
        <v>348</v>
      </c>
      <c r="L4818" s="11" t="s">
        <v>246</v>
      </c>
      <c r="M4818" s="11" t="s">
        <v>246</v>
      </c>
      <c r="N4818" s="11">
        <v>93</v>
      </c>
      <c r="O4818" s="11">
        <v>2020</v>
      </c>
      <c r="P4818" s="11" t="s">
        <v>112</v>
      </c>
      <c r="Q4818" s="11" t="s">
        <v>112</v>
      </c>
      <c r="R4818" s="11" t="s">
        <v>657</v>
      </c>
      <c r="S4818" s="11" t="s">
        <v>104</v>
      </c>
      <c r="T4818" s="11">
        <v>623.10000000000014</v>
      </c>
      <c r="U4818" s="11" t="str">
        <f>IF(ISERROR(VLOOKUP(I4818,'BACK INFO'!F:F,1,0)),IF(ISERROR(VLOOKUP(I4818,'BACK INFO'!H:H,1,0)),K4818,'BACK INFO'!$H$1),'BACK INFO'!$G$1)</f>
        <v>KELLY MICHELLE ELLINGSON</v>
      </c>
    </row>
    <row r="4819" spans="1:21" s="11" customFormat="1" x14ac:dyDescent="0.35">
      <c r="A4819" s="11" t="s">
        <v>94</v>
      </c>
      <c r="B4819" s="11">
        <v>2019</v>
      </c>
      <c r="C4819" s="11">
        <v>6</v>
      </c>
      <c r="D4819" s="11" t="s">
        <v>95</v>
      </c>
      <c r="E4819" s="11" t="s">
        <v>96</v>
      </c>
      <c r="F4819" s="11" t="s">
        <v>700</v>
      </c>
      <c r="G4819" s="11" t="s">
        <v>657</v>
      </c>
      <c r="H4819" s="11" t="s">
        <v>98</v>
      </c>
      <c r="I4819" s="11" t="s">
        <v>75</v>
      </c>
      <c r="J4819" s="11" t="s">
        <v>99</v>
      </c>
      <c r="K4819" s="11" t="s">
        <v>841</v>
      </c>
      <c r="L4819" s="11" t="s">
        <v>131</v>
      </c>
      <c r="M4819" s="11" t="s">
        <v>101</v>
      </c>
      <c r="N4819" s="11">
        <v>93</v>
      </c>
      <c r="O4819" s="11">
        <v>2020</v>
      </c>
      <c r="P4819" s="11" t="s">
        <v>112</v>
      </c>
      <c r="Q4819" s="11" t="s">
        <v>112</v>
      </c>
      <c r="R4819" s="11" t="s">
        <v>657</v>
      </c>
      <c r="S4819" s="11" t="s">
        <v>104</v>
      </c>
      <c r="T4819" s="11">
        <v>623.10000000000014</v>
      </c>
      <c r="U4819" s="11" t="str">
        <f>IF(ISERROR(VLOOKUP(I4819,'BACK INFO'!F:F,1,0)),IF(ISERROR(VLOOKUP(I4819,'BACK INFO'!H:H,1,0)),K4819,'BACK INFO'!$H$1),'BACK INFO'!$G$1)</f>
        <v>KELLY MICHELLE ELLINGSON</v>
      </c>
    </row>
    <row r="4820" spans="1:21" s="11" customFormat="1" x14ac:dyDescent="0.35">
      <c r="A4820" s="11" t="s">
        <v>94</v>
      </c>
      <c r="B4820" s="11">
        <v>2019</v>
      </c>
      <c r="C4820" s="11">
        <v>6</v>
      </c>
      <c r="D4820" s="11" t="s">
        <v>95</v>
      </c>
      <c r="E4820" s="11" t="s">
        <v>96</v>
      </c>
      <c r="F4820" s="11" t="s">
        <v>700</v>
      </c>
      <c r="G4820" s="11" t="s">
        <v>657</v>
      </c>
      <c r="H4820" s="11" t="s">
        <v>98</v>
      </c>
      <c r="I4820" s="11" t="s">
        <v>74</v>
      </c>
      <c r="J4820" s="11" t="s">
        <v>99</v>
      </c>
      <c r="K4820" s="11" t="s">
        <v>348</v>
      </c>
      <c r="L4820" s="11" t="s">
        <v>199</v>
      </c>
      <c r="M4820" s="11" t="s">
        <v>101</v>
      </c>
      <c r="N4820" s="11">
        <v>93</v>
      </c>
      <c r="O4820" s="11">
        <v>2020</v>
      </c>
      <c r="P4820" s="11" t="s">
        <v>112</v>
      </c>
      <c r="Q4820" s="11" t="s">
        <v>112</v>
      </c>
      <c r="R4820" s="11" t="s">
        <v>657</v>
      </c>
      <c r="S4820" s="11" t="s">
        <v>104</v>
      </c>
      <c r="T4820" s="11">
        <v>623.10000000000014</v>
      </c>
      <c r="U4820" s="11" t="str">
        <f>IF(ISERROR(VLOOKUP(I4820,'BACK INFO'!F:F,1,0)),IF(ISERROR(VLOOKUP(I4820,'BACK INFO'!H:H,1,0)),K4820,'BACK INFO'!$H$1),'BACK INFO'!$G$1)</f>
        <v>KELLY MICHELLE ELLINGSON</v>
      </c>
    </row>
    <row r="4821" spans="1:21" s="11" customFormat="1" x14ac:dyDescent="0.35">
      <c r="A4821" s="11" t="s">
        <v>94</v>
      </c>
      <c r="B4821" s="11">
        <v>2019</v>
      </c>
      <c r="C4821" s="11">
        <v>6</v>
      </c>
      <c r="D4821" s="11" t="s">
        <v>95</v>
      </c>
      <c r="E4821" s="11" t="s">
        <v>96</v>
      </c>
      <c r="F4821" s="11" t="s">
        <v>700</v>
      </c>
      <c r="G4821" s="11" t="s">
        <v>657</v>
      </c>
      <c r="H4821" s="11" t="s">
        <v>106</v>
      </c>
      <c r="I4821" s="11" t="s">
        <v>70</v>
      </c>
      <c r="J4821" s="11" t="s">
        <v>99</v>
      </c>
      <c r="K4821" s="11" t="s">
        <v>841</v>
      </c>
      <c r="L4821" s="11" t="s">
        <v>157</v>
      </c>
      <c r="M4821" s="11" t="s">
        <v>101</v>
      </c>
      <c r="N4821" s="11">
        <v>32</v>
      </c>
      <c r="O4821" s="11">
        <v>2020</v>
      </c>
      <c r="P4821" s="11" t="s">
        <v>112</v>
      </c>
      <c r="Q4821" s="11" t="s">
        <v>112</v>
      </c>
      <c r="R4821" s="11" t="s">
        <v>657</v>
      </c>
      <c r="S4821" s="11" t="s">
        <v>104</v>
      </c>
      <c r="T4821" s="11">
        <v>214.39999999999989</v>
      </c>
      <c r="U4821" s="11" t="str">
        <f>IF(ISERROR(VLOOKUP(I4821,'BACK INFO'!F:F,1,0)),IF(ISERROR(VLOOKUP(I4821,'BACK INFO'!H:H,1,0)),K4821,'BACK INFO'!$H$1),'BACK INFO'!$G$1)</f>
        <v>KELLY MICHELLE ELLINGSON</v>
      </c>
    </row>
    <row r="4822" spans="1:21" s="11" customFormat="1" x14ac:dyDescent="0.35">
      <c r="A4822" s="11" t="s">
        <v>94</v>
      </c>
      <c r="B4822" s="11">
        <v>2019</v>
      </c>
      <c r="C4822" s="11">
        <v>6</v>
      </c>
      <c r="D4822" s="11" t="s">
        <v>95</v>
      </c>
      <c r="E4822" s="11" t="s">
        <v>96</v>
      </c>
      <c r="F4822" s="11" t="s">
        <v>700</v>
      </c>
      <c r="G4822" s="11" t="s">
        <v>657</v>
      </c>
      <c r="H4822" s="11" t="s">
        <v>106</v>
      </c>
      <c r="I4822" s="11" t="s">
        <v>69</v>
      </c>
      <c r="J4822" s="11" t="s">
        <v>99</v>
      </c>
      <c r="K4822" s="11" t="s">
        <v>841</v>
      </c>
      <c r="L4822" s="11" t="s">
        <v>143</v>
      </c>
      <c r="M4822" s="11" t="s">
        <v>122</v>
      </c>
      <c r="N4822" s="11">
        <v>32</v>
      </c>
      <c r="O4822" s="11">
        <v>2020</v>
      </c>
      <c r="P4822" s="11" t="s">
        <v>112</v>
      </c>
      <c r="Q4822" s="11" t="s">
        <v>112</v>
      </c>
      <c r="R4822" s="11" t="s">
        <v>657</v>
      </c>
      <c r="S4822" s="11" t="s">
        <v>104</v>
      </c>
      <c r="T4822" s="11">
        <v>214.39999999999989</v>
      </c>
      <c r="U4822" s="11" t="str">
        <f>IF(ISERROR(VLOOKUP(I4822,'BACK INFO'!F:F,1,0)),IF(ISERROR(VLOOKUP(I4822,'BACK INFO'!H:H,1,0)),K4822,'BACK INFO'!$H$1),'BACK INFO'!$G$1)</f>
        <v>KELLY MICHELLE ELLINGSON</v>
      </c>
    </row>
    <row r="4823" spans="1:21" s="11" customFormat="1" x14ac:dyDescent="0.35">
      <c r="A4823" s="11" t="s">
        <v>94</v>
      </c>
      <c r="B4823" s="11">
        <v>2019</v>
      </c>
      <c r="C4823" s="11">
        <v>6</v>
      </c>
      <c r="D4823" s="11" t="s">
        <v>95</v>
      </c>
      <c r="E4823" s="11" t="s">
        <v>96</v>
      </c>
      <c r="F4823" s="11" t="s">
        <v>700</v>
      </c>
      <c r="G4823" s="11" t="s">
        <v>657</v>
      </c>
      <c r="H4823" s="11" t="s">
        <v>106</v>
      </c>
      <c r="I4823" s="11" t="s">
        <v>68</v>
      </c>
      <c r="J4823" s="11" t="s">
        <v>99</v>
      </c>
      <c r="K4823" s="11" t="s">
        <v>841</v>
      </c>
      <c r="L4823" s="11" t="s">
        <v>129</v>
      </c>
      <c r="M4823" s="11" t="s">
        <v>122</v>
      </c>
      <c r="N4823" s="11">
        <v>32</v>
      </c>
      <c r="O4823" s="11">
        <v>2020</v>
      </c>
      <c r="P4823" s="11" t="s">
        <v>112</v>
      </c>
      <c r="Q4823" s="11" t="s">
        <v>112</v>
      </c>
      <c r="R4823" s="11" t="s">
        <v>657</v>
      </c>
      <c r="S4823" s="11" t="s">
        <v>104</v>
      </c>
      <c r="T4823" s="11">
        <v>214.39999999999989</v>
      </c>
      <c r="U4823" s="11" t="str">
        <f>IF(ISERROR(VLOOKUP(I4823,'BACK INFO'!F:F,1,0)),IF(ISERROR(VLOOKUP(I4823,'BACK INFO'!H:H,1,0)),K4823,'BACK INFO'!$H$1),'BACK INFO'!$G$1)</f>
        <v>KELLY MICHELLE ELLINGSON</v>
      </c>
    </row>
    <row r="4824" spans="1:21" s="11" customFormat="1" x14ac:dyDescent="0.35">
      <c r="A4824" s="11" t="s">
        <v>94</v>
      </c>
      <c r="B4824" s="11">
        <v>2019</v>
      </c>
      <c r="C4824" s="11">
        <v>6</v>
      </c>
      <c r="D4824" s="11" t="s">
        <v>95</v>
      </c>
      <c r="E4824" s="11" t="s">
        <v>96</v>
      </c>
      <c r="F4824" s="11" t="s">
        <v>700</v>
      </c>
      <c r="G4824" s="11" t="s">
        <v>657</v>
      </c>
      <c r="H4824" s="11" t="s">
        <v>106</v>
      </c>
      <c r="I4824" s="11" t="s">
        <v>71</v>
      </c>
      <c r="J4824" s="11" t="s">
        <v>99</v>
      </c>
      <c r="K4824" s="11" t="s">
        <v>841</v>
      </c>
      <c r="L4824" s="11" t="s">
        <v>164</v>
      </c>
      <c r="M4824" s="11" t="s">
        <v>101</v>
      </c>
      <c r="N4824" s="11">
        <v>30</v>
      </c>
      <c r="O4824" s="11">
        <v>2020</v>
      </c>
      <c r="P4824" s="11" t="s">
        <v>112</v>
      </c>
      <c r="Q4824" s="11" t="s">
        <v>112</v>
      </c>
      <c r="R4824" s="11" t="s">
        <v>657</v>
      </c>
      <c r="S4824" s="11" t="s">
        <v>104</v>
      </c>
      <c r="T4824" s="11">
        <v>200.99999999999991</v>
      </c>
      <c r="U4824" s="11" t="str">
        <f>IF(ISERROR(VLOOKUP(I4824,'BACK INFO'!F:F,1,0)),IF(ISERROR(VLOOKUP(I4824,'BACK INFO'!H:H,1,0)),K4824,'BACK INFO'!$H$1),'BACK INFO'!$G$1)</f>
        <v>KELLY MICHELLE ELLINGSON</v>
      </c>
    </row>
    <row r="4825" spans="1:21" s="11" customFormat="1" x14ac:dyDescent="0.35">
      <c r="A4825" s="11" t="s">
        <v>94</v>
      </c>
      <c r="B4825" s="11">
        <v>2019</v>
      </c>
      <c r="C4825" s="11">
        <v>6</v>
      </c>
      <c r="D4825" s="11" t="s">
        <v>95</v>
      </c>
      <c r="E4825" s="11" t="s">
        <v>96</v>
      </c>
      <c r="F4825" s="11" t="s">
        <v>700</v>
      </c>
      <c r="G4825" s="11" t="s">
        <v>657</v>
      </c>
      <c r="H4825" s="11" t="s">
        <v>106</v>
      </c>
      <c r="I4825" s="11" t="s">
        <v>72</v>
      </c>
      <c r="J4825" s="11" t="s">
        <v>99</v>
      </c>
      <c r="K4825" s="11" t="s">
        <v>348</v>
      </c>
      <c r="L4825" s="11" t="s">
        <v>114</v>
      </c>
      <c r="M4825" s="11" t="s">
        <v>101</v>
      </c>
      <c r="N4825" s="11">
        <v>32</v>
      </c>
      <c r="O4825" s="11">
        <v>2020</v>
      </c>
      <c r="P4825" s="11" t="s">
        <v>112</v>
      </c>
      <c r="Q4825" s="11" t="s">
        <v>112</v>
      </c>
      <c r="R4825" s="11" t="s">
        <v>657</v>
      </c>
      <c r="S4825" s="11" t="s">
        <v>104</v>
      </c>
      <c r="T4825" s="11">
        <v>214.39999999999989</v>
      </c>
      <c r="U4825" s="11" t="str">
        <f>IF(ISERROR(VLOOKUP(I4825,'BACK INFO'!F:F,1,0)),IF(ISERROR(VLOOKUP(I4825,'BACK INFO'!H:H,1,0)),K4825,'BACK INFO'!$H$1),'BACK INFO'!$G$1)</f>
        <v>KELLY MICHELLE ELLINGSON</v>
      </c>
    </row>
    <row r="4826" spans="1:21" s="11" customFormat="1" x14ac:dyDescent="0.35">
      <c r="A4826" s="11" t="s">
        <v>94</v>
      </c>
      <c r="B4826" s="11">
        <v>2019</v>
      </c>
      <c r="C4826" s="11">
        <v>6</v>
      </c>
      <c r="D4826" s="11" t="s">
        <v>95</v>
      </c>
      <c r="E4826" s="11" t="s">
        <v>96</v>
      </c>
      <c r="F4826" s="11" t="s">
        <v>700</v>
      </c>
      <c r="G4826" s="11" t="s">
        <v>657</v>
      </c>
      <c r="H4826" s="11" t="s">
        <v>106</v>
      </c>
      <c r="I4826" s="11" t="s">
        <v>67</v>
      </c>
      <c r="J4826" s="11" t="s">
        <v>99</v>
      </c>
      <c r="K4826" s="11" t="s">
        <v>348</v>
      </c>
      <c r="L4826" s="11" t="s">
        <v>173</v>
      </c>
      <c r="M4826" s="11" t="s">
        <v>101</v>
      </c>
      <c r="N4826" s="11">
        <v>3</v>
      </c>
      <c r="O4826" s="11">
        <v>2020</v>
      </c>
      <c r="P4826" s="11" t="s">
        <v>112</v>
      </c>
      <c r="Q4826" s="11" t="s">
        <v>112</v>
      </c>
      <c r="R4826" s="11" t="s">
        <v>657</v>
      </c>
      <c r="S4826" s="11" t="s">
        <v>104</v>
      </c>
      <c r="T4826" s="11">
        <v>15</v>
      </c>
      <c r="U4826" s="11" t="str">
        <f>IF(ISERROR(VLOOKUP(I4826,'BACK INFO'!F:F,1,0)),IF(ISERROR(VLOOKUP(I4826,'BACK INFO'!H:H,1,0)),K4826,'BACK INFO'!$H$1),'BACK INFO'!$G$1)</f>
        <v>KELLY MICHELLE ELLINGSON</v>
      </c>
    </row>
    <row r="4827" spans="1:21" s="11" customFormat="1" x14ac:dyDescent="0.35">
      <c r="A4827" s="11" t="s">
        <v>94</v>
      </c>
      <c r="B4827" s="11">
        <v>2019</v>
      </c>
      <c r="C4827" s="11">
        <v>6</v>
      </c>
      <c r="D4827" s="11" t="s">
        <v>95</v>
      </c>
      <c r="E4827" s="11" t="s">
        <v>96</v>
      </c>
      <c r="F4827" s="11" t="s">
        <v>700</v>
      </c>
      <c r="G4827" s="11" t="s">
        <v>657</v>
      </c>
      <c r="H4827" s="11" t="s">
        <v>106</v>
      </c>
      <c r="I4827" s="11" t="s">
        <v>73</v>
      </c>
      <c r="J4827" s="11" t="s">
        <v>99</v>
      </c>
      <c r="K4827" s="11" t="s">
        <v>841</v>
      </c>
      <c r="L4827" s="11" t="s">
        <v>127</v>
      </c>
      <c r="M4827" s="11" t="s">
        <v>101</v>
      </c>
      <c r="N4827" s="11">
        <v>32</v>
      </c>
      <c r="O4827" s="11">
        <v>2020</v>
      </c>
      <c r="P4827" s="11" t="s">
        <v>112</v>
      </c>
      <c r="Q4827" s="11" t="s">
        <v>112</v>
      </c>
      <c r="R4827" s="11" t="s">
        <v>657</v>
      </c>
      <c r="S4827" s="11" t="s">
        <v>104</v>
      </c>
      <c r="T4827" s="11">
        <v>214.39999999999989</v>
      </c>
      <c r="U4827" s="11" t="str">
        <f>IF(ISERROR(VLOOKUP(I4827,'BACK INFO'!F:F,1,0)),IF(ISERROR(VLOOKUP(I4827,'BACK INFO'!H:H,1,0)),K4827,'BACK INFO'!$H$1),'BACK INFO'!$G$1)</f>
        <v>KELLY MICHELLE ELLINGSON</v>
      </c>
    </row>
    <row r="4828" spans="1:21" s="11" customFormat="1" x14ac:dyDescent="0.35">
      <c r="A4828" s="11" t="s">
        <v>94</v>
      </c>
      <c r="B4828" s="11">
        <v>2019</v>
      </c>
      <c r="C4828" s="11">
        <v>6</v>
      </c>
      <c r="D4828" s="11" t="s">
        <v>95</v>
      </c>
      <c r="E4828" s="11" t="s">
        <v>96</v>
      </c>
      <c r="F4828" s="11" t="s">
        <v>700</v>
      </c>
      <c r="G4828" s="11" t="s">
        <v>657</v>
      </c>
      <c r="H4828" s="11" t="s">
        <v>106</v>
      </c>
      <c r="I4828" s="11" t="s">
        <v>245</v>
      </c>
      <c r="J4828" s="11" t="s">
        <v>99</v>
      </c>
      <c r="K4828" s="11" t="s">
        <v>348</v>
      </c>
      <c r="L4828" s="11" t="s">
        <v>246</v>
      </c>
      <c r="M4828" s="11" t="s">
        <v>246</v>
      </c>
      <c r="N4828" s="11">
        <v>32</v>
      </c>
      <c r="O4828" s="11">
        <v>2020</v>
      </c>
      <c r="P4828" s="11" t="s">
        <v>112</v>
      </c>
      <c r="Q4828" s="11" t="s">
        <v>112</v>
      </c>
      <c r="R4828" s="11" t="s">
        <v>657</v>
      </c>
      <c r="S4828" s="11" t="s">
        <v>104</v>
      </c>
      <c r="T4828" s="11">
        <v>214.39999999999989</v>
      </c>
      <c r="U4828" s="11" t="str">
        <f>IF(ISERROR(VLOOKUP(I4828,'BACK INFO'!F:F,1,0)),IF(ISERROR(VLOOKUP(I4828,'BACK INFO'!H:H,1,0)),K4828,'BACK INFO'!$H$1),'BACK INFO'!$G$1)</f>
        <v>KELLY MICHELLE ELLINGSON</v>
      </c>
    </row>
    <row r="4829" spans="1:21" s="11" customFormat="1" x14ac:dyDescent="0.35">
      <c r="A4829" s="11" t="s">
        <v>94</v>
      </c>
      <c r="B4829" s="11">
        <v>2019</v>
      </c>
      <c r="C4829" s="11">
        <v>6</v>
      </c>
      <c r="D4829" s="11" t="s">
        <v>95</v>
      </c>
      <c r="E4829" s="11" t="s">
        <v>96</v>
      </c>
      <c r="F4829" s="11" t="s">
        <v>700</v>
      </c>
      <c r="G4829" s="11" t="s">
        <v>657</v>
      </c>
      <c r="H4829" s="11" t="s">
        <v>106</v>
      </c>
      <c r="I4829" s="11" t="s">
        <v>75</v>
      </c>
      <c r="J4829" s="11" t="s">
        <v>99</v>
      </c>
      <c r="K4829" s="11" t="s">
        <v>841</v>
      </c>
      <c r="L4829" s="11" t="s">
        <v>131</v>
      </c>
      <c r="M4829" s="11" t="s">
        <v>101</v>
      </c>
      <c r="N4829" s="11">
        <v>32</v>
      </c>
      <c r="O4829" s="11">
        <v>2020</v>
      </c>
      <c r="P4829" s="11" t="s">
        <v>112</v>
      </c>
      <c r="Q4829" s="11" t="s">
        <v>112</v>
      </c>
      <c r="R4829" s="11" t="s">
        <v>657</v>
      </c>
      <c r="S4829" s="11" t="s">
        <v>104</v>
      </c>
      <c r="T4829" s="11">
        <v>214.39999999999989</v>
      </c>
      <c r="U4829" s="11" t="str">
        <f>IF(ISERROR(VLOOKUP(I4829,'BACK INFO'!F:F,1,0)),IF(ISERROR(VLOOKUP(I4829,'BACK INFO'!H:H,1,0)),K4829,'BACK INFO'!$H$1),'BACK INFO'!$G$1)</f>
        <v>KELLY MICHELLE ELLINGSON</v>
      </c>
    </row>
    <row r="4830" spans="1:21" s="11" customFormat="1" x14ac:dyDescent="0.35">
      <c r="A4830" s="11" t="s">
        <v>94</v>
      </c>
      <c r="B4830" s="11">
        <v>2019</v>
      </c>
      <c r="C4830" s="11">
        <v>6</v>
      </c>
      <c r="D4830" s="11" t="s">
        <v>95</v>
      </c>
      <c r="E4830" s="11" t="s">
        <v>96</v>
      </c>
      <c r="F4830" s="11" t="s">
        <v>700</v>
      </c>
      <c r="G4830" s="11" t="s">
        <v>657</v>
      </c>
      <c r="H4830" s="11" t="s">
        <v>106</v>
      </c>
      <c r="I4830" s="11" t="s">
        <v>74</v>
      </c>
      <c r="J4830" s="11" t="s">
        <v>99</v>
      </c>
      <c r="K4830" s="11" t="s">
        <v>348</v>
      </c>
      <c r="L4830" s="11" t="s">
        <v>199</v>
      </c>
      <c r="M4830" s="11" t="s">
        <v>101</v>
      </c>
      <c r="N4830" s="11">
        <v>32</v>
      </c>
      <c r="O4830" s="11">
        <v>2020</v>
      </c>
      <c r="P4830" s="11" t="s">
        <v>112</v>
      </c>
      <c r="Q4830" s="11" t="s">
        <v>112</v>
      </c>
      <c r="R4830" s="11" t="s">
        <v>657</v>
      </c>
      <c r="S4830" s="11" t="s">
        <v>104</v>
      </c>
      <c r="T4830" s="11">
        <v>214.39999999999989</v>
      </c>
      <c r="U4830" s="11" t="str">
        <f>IF(ISERROR(VLOOKUP(I4830,'BACK INFO'!F:F,1,0)),IF(ISERROR(VLOOKUP(I4830,'BACK INFO'!H:H,1,0)),K4830,'BACK INFO'!$H$1),'BACK INFO'!$G$1)</f>
        <v>KELLY MICHELLE ELLINGSON</v>
      </c>
    </row>
    <row r="4831" spans="1:21" s="11" customFormat="1" x14ac:dyDescent="0.35">
      <c r="A4831" s="11" t="s">
        <v>94</v>
      </c>
      <c r="B4831" s="11">
        <v>2019</v>
      </c>
      <c r="C4831" s="11">
        <v>6</v>
      </c>
      <c r="D4831" s="11" t="s">
        <v>95</v>
      </c>
      <c r="E4831" s="11" t="s">
        <v>96</v>
      </c>
      <c r="F4831" s="11" t="s">
        <v>700</v>
      </c>
      <c r="G4831" s="11" t="s">
        <v>657</v>
      </c>
      <c r="H4831" s="11" t="s">
        <v>110</v>
      </c>
      <c r="I4831" s="11" t="s">
        <v>69</v>
      </c>
      <c r="J4831" s="11" t="s">
        <v>99</v>
      </c>
      <c r="K4831" s="11" t="s">
        <v>841</v>
      </c>
      <c r="L4831" s="11" t="s">
        <v>143</v>
      </c>
      <c r="M4831" s="11" t="s">
        <v>122</v>
      </c>
      <c r="N4831" s="11">
        <v>60</v>
      </c>
      <c r="O4831" s="11">
        <v>2020</v>
      </c>
      <c r="P4831" s="11" t="s">
        <v>112</v>
      </c>
      <c r="Q4831" s="11" t="s">
        <v>112</v>
      </c>
      <c r="R4831" s="11" t="s">
        <v>657</v>
      </c>
      <c r="S4831" s="11" t="s">
        <v>104</v>
      </c>
      <c r="T4831" s="11">
        <v>401.9999999999996</v>
      </c>
      <c r="U4831" s="11" t="str">
        <f>IF(ISERROR(VLOOKUP(I4831,'BACK INFO'!F:F,1,0)),IF(ISERROR(VLOOKUP(I4831,'BACK INFO'!H:H,1,0)),K4831,'BACK INFO'!$H$1),'BACK INFO'!$G$1)</f>
        <v>KELLY MICHELLE ELLINGSON</v>
      </c>
    </row>
    <row r="4832" spans="1:21" s="11" customFormat="1" x14ac:dyDescent="0.35">
      <c r="A4832" s="11" t="s">
        <v>94</v>
      </c>
      <c r="B4832" s="11">
        <v>2019</v>
      </c>
      <c r="C4832" s="11">
        <v>6</v>
      </c>
      <c r="D4832" s="11" t="s">
        <v>95</v>
      </c>
      <c r="E4832" s="11" t="s">
        <v>96</v>
      </c>
      <c r="F4832" s="11" t="s">
        <v>700</v>
      </c>
      <c r="G4832" s="11" t="s">
        <v>657</v>
      </c>
      <c r="H4832" s="11" t="s">
        <v>110</v>
      </c>
      <c r="I4832" s="11" t="s">
        <v>68</v>
      </c>
      <c r="J4832" s="11" t="s">
        <v>99</v>
      </c>
      <c r="K4832" s="11" t="s">
        <v>841</v>
      </c>
      <c r="L4832" s="11" t="s">
        <v>129</v>
      </c>
      <c r="M4832" s="11" t="s">
        <v>122</v>
      </c>
      <c r="N4832" s="11">
        <v>60</v>
      </c>
      <c r="O4832" s="11">
        <v>2020</v>
      </c>
      <c r="P4832" s="11" t="s">
        <v>112</v>
      </c>
      <c r="Q4832" s="11" t="s">
        <v>112</v>
      </c>
      <c r="R4832" s="11" t="s">
        <v>657</v>
      </c>
      <c r="S4832" s="11" t="s">
        <v>104</v>
      </c>
      <c r="T4832" s="11">
        <v>401.9999999999996</v>
      </c>
      <c r="U4832" s="11" t="str">
        <f>IF(ISERROR(VLOOKUP(I4832,'BACK INFO'!F:F,1,0)),IF(ISERROR(VLOOKUP(I4832,'BACK INFO'!H:H,1,0)),K4832,'BACK INFO'!$H$1),'BACK INFO'!$G$1)</f>
        <v>KELLY MICHELLE ELLINGSON</v>
      </c>
    </row>
    <row r="4833" spans="1:21" s="11" customFormat="1" x14ac:dyDescent="0.35">
      <c r="A4833" s="11" t="s">
        <v>94</v>
      </c>
      <c r="B4833" s="11">
        <v>2019</v>
      </c>
      <c r="C4833" s="11">
        <v>6</v>
      </c>
      <c r="D4833" s="11" t="s">
        <v>95</v>
      </c>
      <c r="E4833" s="11" t="s">
        <v>96</v>
      </c>
      <c r="F4833" s="11" t="s">
        <v>700</v>
      </c>
      <c r="G4833" s="11" t="s">
        <v>657</v>
      </c>
      <c r="H4833" s="11" t="s">
        <v>110</v>
      </c>
      <c r="I4833" s="11" t="s">
        <v>71</v>
      </c>
      <c r="J4833" s="11" t="s">
        <v>99</v>
      </c>
      <c r="K4833" s="11" t="s">
        <v>841</v>
      </c>
      <c r="L4833" s="11" t="s">
        <v>164</v>
      </c>
      <c r="M4833" s="11" t="s">
        <v>101</v>
      </c>
      <c r="N4833" s="11">
        <v>41</v>
      </c>
      <c r="O4833" s="11">
        <v>2020</v>
      </c>
      <c r="P4833" s="11" t="s">
        <v>112</v>
      </c>
      <c r="Q4833" s="11" t="s">
        <v>112</v>
      </c>
      <c r="R4833" s="11" t="s">
        <v>657</v>
      </c>
      <c r="S4833" s="11" t="s">
        <v>104</v>
      </c>
      <c r="T4833" s="11">
        <v>274.69999999999982</v>
      </c>
      <c r="U4833" s="11" t="str">
        <f>IF(ISERROR(VLOOKUP(I4833,'BACK INFO'!F:F,1,0)),IF(ISERROR(VLOOKUP(I4833,'BACK INFO'!H:H,1,0)),K4833,'BACK INFO'!$H$1),'BACK INFO'!$G$1)</f>
        <v>KELLY MICHELLE ELLINGSON</v>
      </c>
    </row>
    <row r="4834" spans="1:21" s="11" customFormat="1" x14ac:dyDescent="0.35">
      <c r="A4834" s="11" t="s">
        <v>94</v>
      </c>
      <c r="B4834" s="11">
        <v>2019</v>
      </c>
      <c r="C4834" s="11">
        <v>6</v>
      </c>
      <c r="D4834" s="11" t="s">
        <v>95</v>
      </c>
      <c r="E4834" s="11" t="s">
        <v>96</v>
      </c>
      <c r="F4834" s="11" t="s">
        <v>700</v>
      </c>
      <c r="G4834" s="11" t="s">
        <v>657</v>
      </c>
      <c r="H4834" s="11" t="s">
        <v>110</v>
      </c>
      <c r="I4834" s="11" t="s">
        <v>67</v>
      </c>
      <c r="J4834" s="11" t="s">
        <v>99</v>
      </c>
      <c r="K4834" s="11" t="s">
        <v>348</v>
      </c>
      <c r="L4834" s="11" t="s">
        <v>173</v>
      </c>
      <c r="M4834" s="11" t="s">
        <v>101</v>
      </c>
      <c r="N4834" s="11">
        <v>36</v>
      </c>
      <c r="O4834" s="11">
        <v>2020</v>
      </c>
      <c r="P4834" s="11" t="s">
        <v>112</v>
      </c>
      <c r="Q4834" s="11" t="s">
        <v>112</v>
      </c>
      <c r="R4834" s="11" t="s">
        <v>657</v>
      </c>
      <c r="S4834" s="11" t="s">
        <v>104</v>
      </c>
      <c r="T4834" s="11">
        <v>180</v>
      </c>
      <c r="U4834" s="11" t="str">
        <f>IF(ISERROR(VLOOKUP(I4834,'BACK INFO'!F:F,1,0)),IF(ISERROR(VLOOKUP(I4834,'BACK INFO'!H:H,1,0)),K4834,'BACK INFO'!$H$1),'BACK INFO'!$G$1)</f>
        <v>KELLY MICHELLE ELLINGSON</v>
      </c>
    </row>
    <row r="4835" spans="1:21" s="11" customFormat="1" x14ac:dyDescent="0.35">
      <c r="A4835" s="11" t="s">
        <v>94</v>
      </c>
      <c r="B4835" s="11">
        <v>2019</v>
      </c>
      <c r="C4835" s="11">
        <v>6</v>
      </c>
      <c r="D4835" s="11" t="s">
        <v>95</v>
      </c>
      <c r="E4835" s="11" t="s">
        <v>96</v>
      </c>
      <c r="F4835" s="11" t="s">
        <v>700</v>
      </c>
      <c r="G4835" s="11" t="s">
        <v>657</v>
      </c>
      <c r="H4835" s="11" t="s">
        <v>110</v>
      </c>
      <c r="I4835" s="11" t="s">
        <v>73</v>
      </c>
      <c r="J4835" s="11" t="s">
        <v>99</v>
      </c>
      <c r="K4835" s="11" t="s">
        <v>841</v>
      </c>
      <c r="L4835" s="11" t="s">
        <v>127</v>
      </c>
      <c r="M4835" s="11" t="s">
        <v>101</v>
      </c>
      <c r="N4835" s="11">
        <v>60</v>
      </c>
      <c r="O4835" s="11">
        <v>2020</v>
      </c>
      <c r="P4835" s="11" t="s">
        <v>112</v>
      </c>
      <c r="Q4835" s="11" t="s">
        <v>112</v>
      </c>
      <c r="R4835" s="11" t="s">
        <v>657</v>
      </c>
      <c r="S4835" s="11" t="s">
        <v>104</v>
      </c>
      <c r="T4835" s="11">
        <v>401.9999999999996</v>
      </c>
      <c r="U4835" s="11" t="str">
        <f>IF(ISERROR(VLOOKUP(I4835,'BACK INFO'!F:F,1,0)),IF(ISERROR(VLOOKUP(I4835,'BACK INFO'!H:H,1,0)),K4835,'BACK INFO'!$H$1),'BACK INFO'!$G$1)</f>
        <v>KELLY MICHELLE ELLINGSON</v>
      </c>
    </row>
    <row r="4836" spans="1:21" s="11" customFormat="1" x14ac:dyDescent="0.35">
      <c r="A4836" s="11" t="s">
        <v>94</v>
      </c>
      <c r="B4836" s="11">
        <v>2019</v>
      </c>
      <c r="C4836" s="11">
        <v>6</v>
      </c>
      <c r="D4836" s="11" t="s">
        <v>95</v>
      </c>
      <c r="E4836" s="11" t="s">
        <v>96</v>
      </c>
      <c r="F4836" s="11" t="s">
        <v>700</v>
      </c>
      <c r="G4836" s="11" t="s">
        <v>657</v>
      </c>
      <c r="H4836" s="11" t="s">
        <v>110</v>
      </c>
      <c r="I4836" s="11" t="s">
        <v>75</v>
      </c>
      <c r="J4836" s="11" t="s">
        <v>99</v>
      </c>
      <c r="K4836" s="11" t="s">
        <v>841</v>
      </c>
      <c r="L4836" s="11" t="s">
        <v>131</v>
      </c>
      <c r="M4836" s="11" t="s">
        <v>101</v>
      </c>
      <c r="N4836" s="11">
        <v>60</v>
      </c>
      <c r="O4836" s="11">
        <v>2020</v>
      </c>
      <c r="P4836" s="11" t="s">
        <v>112</v>
      </c>
      <c r="Q4836" s="11" t="s">
        <v>112</v>
      </c>
      <c r="R4836" s="11" t="s">
        <v>657</v>
      </c>
      <c r="S4836" s="11" t="s">
        <v>104</v>
      </c>
      <c r="T4836" s="11">
        <v>401.9999999999996</v>
      </c>
      <c r="U4836" s="11" t="str">
        <f>IF(ISERROR(VLOOKUP(I4836,'BACK INFO'!F:F,1,0)),IF(ISERROR(VLOOKUP(I4836,'BACK INFO'!H:H,1,0)),K4836,'BACK INFO'!$H$1),'BACK INFO'!$G$1)</f>
        <v>KELLY MICHELLE ELLINGSON</v>
      </c>
    </row>
    <row r="4837" spans="1:21" s="11" customFormat="1" x14ac:dyDescent="0.35">
      <c r="A4837" s="11" t="s">
        <v>94</v>
      </c>
      <c r="B4837" s="11">
        <v>2019</v>
      </c>
      <c r="C4837" s="11">
        <v>6</v>
      </c>
      <c r="D4837" s="11" t="s">
        <v>95</v>
      </c>
      <c r="E4837" s="11" t="s">
        <v>96</v>
      </c>
      <c r="F4837" s="11" t="s">
        <v>700</v>
      </c>
      <c r="G4837" s="11" t="s">
        <v>657</v>
      </c>
      <c r="H4837" s="11" t="s">
        <v>110</v>
      </c>
      <c r="I4837" s="11" t="s">
        <v>74</v>
      </c>
      <c r="J4837" s="11" t="s">
        <v>99</v>
      </c>
      <c r="K4837" s="11" t="s">
        <v>348</v>
      </c>
      <c r="L4837" s="11" t="s">
        <v>199</v>
      </c>
      <c r="M4837" s="11" t="s">
        <v>101</v>
      </c>
      <c r="N4837" s="11">
        <v>60</v>
      </c>
      <c r="O4837" s="11">
        <v>2020</v>
      </c>
      <c r="P4837" s="11" t="s">
        <v>112</v>
      </c>
      <c r="Q4837" s="11" t="s">
        <v>112</v>
      </c>
      <c r="R4837" s="11" t="s">
        <v>657</v>
      </c>
      <c r="S4837" s="11" t="s">
        <v>104</v>
      </c>
      <c r="T4837" s="11">
        <v>401.9999999999996</v>
      </c>
      <c r="U4837" s="11" t="str">
        <f>IF(ISERROR(VLOOKUP(I4837,'BACK INFO'!F:F,1,0)),IF(ISERROR(VLOOKUP(I4837,'BACK INFO'!H:H,1,0)),K4837,'BACK INFO'!$H$1),'BACK INFO'!$G$1)</f>
        <v>KELLY MICHELLE ELLINGSON</v>
      </c>
    </row>
    <row r="4838" spans="1:21" s="11" customFormat="1" x14ac:dyDescent="0.35">
      <c r="A4838" s="11" t="s">
        <v>94</v>
      </c>
      <c r="B4838" s="11">
        <v>2019</v>
      </c>
      <c r="C4838" s="11">
        <v>6</v>
      </c>
      <c r="D4838" s="11" t="s">
        <v>95</v>
      </c>
      <c r="E4838" s="11" t="s">
        <v>96</v>
      </c>
      <c r="F4838" s="11" t="s">
        <v>700</v>
      </c>
      <c r="G4838" s="11" t="s">
        <v>657</v>
      </c>
      <c r="H4838" s="11" t="s">
        <v>117</v>
      </c>
      <c r="I4838" s="11" t="s">
        <v>70</v>
      </c>
      <c r="J4838" s="11" t="s">
        <v>99</v>
      </c>
      <c r="K4838" s="11" t="s">
        <v>841</v>
      </c>
      <c r="L4838" s="11" t="s">
        <v>157</v>
      </c>
      <c r="M4838" s="11" t="s">
        <v>101</v>
      </c>
      <c r="N4838" s="11">
        <v>36</v>
      </c>
      <c r="O4838" s="11">
        <v>2020</v>
      </c>
      <c r="P4838" s="11" t="s">
        <v>112</v>
      </c>
      <c r="Q4838" s="11" t="s">
        <v>112</v>
      </c>
      <c r="R4838" s="11" t="s">
        <v>657</v>
      </c>
      <c r="S4838" s="11" t="s">
        <v>104</v>
      </c>
      <c r="T4838" s="11">
        <v>241.19999999999985</v>
      </c>
      <c r="U4838" s="11" t="str">
        <f>IF(ISERROR(VLOOKUP(I4838,'BACK INFO'!F:F,1,0)),IF(ISERROR(VLOOKUP(I4838,'BACK INFO'!H:H,1,0)),K4838,'BACK INFO'!$H$1),'BACK INFO'!$G$1)</f>
        <v>KELLY MICHELLE ELLINGSON</v>
      </c>
    </row>
    <row r="4839" spans="1:21" s="11" customFormat="1" x14ac:dyDescent="0.35">
      <c r="A4839" s="11" t="s">
        <v>94</v>
      </c>
      <c r="B4839" s="11">
        <v>2019</v>
      </c>
      <c r="C4839" s="11">
        <v>6</v>
      </c>
      <c r="D4839" s="11" t="s">
        <v>95</v>
      </c>
      <c r="E4839" s="11" t="s">
        <v>96</v>
      </c>
      <c r="F4839" s="11" t="s">
        <v>700</v>
      </c>
      <c r="G4839" s="11" t="s">
        <v>657</v>
      </c>
      <c r="H4839" s="11" t="s">
        <v>117</v>
      </c>
      <c r="I4839" s="11" t="s">
        <v>69</v>
      </c>
      <c r="J4839" s="11" t="s">
        <v>99</v>
      </c>
      <c r="K4839" s="11" t="s">
        <v>841</v>
      </c>
      <c r="L4839" s="11" t="s">
        <v>143</v>
      </c>
      <c r="M4839" s="11" t="s">
        <v>122</v>
      </c>
      <c r="N4839" s="11">
        <v>36</v>
      </c>
      <c r="O4839" s="11">
        <v>2020</v>
      </c>
      <c r="P4839" s="11" t="s">
        <v>112</v>
      </c>
      <c r="Q4839" s="11" t="s">
        <v>112</v>
      </c>
      <c r="R4839" s="11" t="s">
        <v>657</v>
      </c>
      <c r="S4839" s="11" t="s">
        <v>104</v>
      </c>
      <c r="T4839" s="11">
        <v>241.19999999999985</v>
      </c>
      <c r="U4839" s="11" t="str">
        <f>IF(ISERROR(VLOOKUP(I4839,'BACK INFO'!F:F,1,0)),IF(ISERROR(VLOOKUP(I4839,'BACK INFO'!H:H,1,0)),K4839,'BACK INFO'!$H$1),'BACK INFO'!$G$1)</f>
        <v>KELLY MICHELLE ELLINGSON</v>
      </c>
    </row>
    <row r="4840" spans="1:21" s="11" customFormat="1" x14ac:dyDescent="0.35">
      <c r="A4840" s="11" t="s">
        <v>94</v>
      </c>
      <c r="B4840" s="11">
        <v>2019</v>
      </c>
      <c r="C4840" s="11">
        <v>6</v>
      </c>
      <c r="D4840" s="11" t="s">
        <v>95</v>
      </c>
      <c r="E4840" s="11" t="s">
        <v>96</v>
      </c>
      <c r="F4840" s="11" t="s">
        <v>700</v>
      </c>
      <c r="G4840" s="11" t="s">
        <v>657</v>
      </c>
      <c r="H4840" s="11" t="s">
        <v>117</v>
      </c>
      <c r="I4840" s="11" t="s">
        <v>68</v>
      </c>
      <c r="J4840" s="11" t="s">
        <v>99</v>
      </c>
      <c r="K4840" s="11" t="s">
        <v>841</v>
      </c>
      <c r="L4840" s="11" t="s">
        <v>129</v>
      </c>
      <c r="M4840" s="11" t="s">
        <v>122</v>
      </c>
      <c r="N4840" s="11">
        <v>36</v>
      </c>
      <c r="O4840" s="11">
        <v>2020</v>
      </c>
      <c r="P4840" s="11" t="s">
        <v>112</v>
      </c>
      <c r="Q4840" s="11" t="s">
        <v>112</v>
      </c>
      <c r="R4840" s="11" t="s">
        <v>657</v>
      </c>
      <c r="S4840" s="11" t="s">
        <v>104</v>
      </c>
      <c r="T4840" s="11">
        <v>241.19999999999985</v>
      </c>
      <c r="U4840" s="11" t="str">
        <f>IF(ISERROR(VLOOKUP(I4840,'BACK INFO'!F:F,1,0)),IF(ISERROR(VLOOKUP(I4840,'BACK INFO'!H:H,1,0)),K4840,'BACK INFO'!$H$1),'BACK INFO'!$G$1)</f>
        <v>KELLY MICHELLE ELLINGSON</v>
      </c>
    </row>
    <row r="4841" spans="1:21" s="11" customFormat="1" x14ac:dyDescent="0.35">
      <c r="A4841" s="11" t="s">
        <v>94</v>
      </c>
      <c r="B4841" s="11">
        <v>2019</v>
      </c>
      <c r="C4841" s="11">
        <v>6</v>
      </c>
      <c r="D4841" s="11" t="s">
        <v>95</v>
      </c>
      <c r="E4841" s="11" t="s">
        <v>96</v>
      </c>
      <c r="F4841" s="11" t="s">
        <v>700</v>
      </c>
      <c r="G4841" s="11" t="s">
        <v>657</v>
      </c>
      <c r="H4841" s="11" t="s">
        <v>117</v>
      </c>
      <c r="I4841" s="11" t="s">
        <v>71</v>
      </c>
      <c r="J4841" s="11" t="s">
        <v>99</v>
      </c>
      <c r="K4841" s="11" t="s">
        <v>841</v>
      </c>
      <c r="L4841" s="11" t="s">
        <v>164</v>
      </c>
      <c r="M4841" s="11" t="s">
        <v>101</v>
      </c>
      <c r="N4841" s="11">
        <v>30</v>
      </c>
      <c r="O4841" s="11">
        <v>2020</v>
      </c>
      <c r="P4841" s="11" t="s">
        <v>112</v>
      </c>
      <c r="Q4841" s="11" t="s">
        <v>112</v>
      </c>
      <c r="R4841" s="11" t="s">
        <v>657</v>
      </c>
      <c r="S4841" s="11" t="s">
        <v>104</v>
      </c>
      <c r="T4841" s="11">
        <v>200.99999999999991</v>
      </c>
      <c r="U4841" s="11" t="str">
        <f>IF(ISERROR(VLOOKUP(I4841,'BACK INFO'!F:F,1,0)),IF(ISERROR(VLOOKUP(I4841,'BACK INFO'!H:H,1,0)),K4841,'BACK INFO'!$H$1),'BACK INFO'!$G$1)</f>
        <v>KELLY MICHELLE ELLINGSON</v>
      </c>
    </row>
    <row r="4842" spans="1:21" s="11" customFormat="1" x14ac:dyDescent="0.35">
      <c r="A4842" s="11" t="s">
        <v>94</v>
      </c>
      <c r="B4842" s="11">
        <v>2019</v>
      </c>
      <c r="C4842" s="11">
        <v>6</v>
      </c>
      <c r="D4842" s="11" t="s">
        <v>95</v>
      </c>
      <c r="E4842" s="11" t="s">
        <v>96</v>
      </c>
      <c r="F4842" s="11" t="s">
        <v>700</v>
      </c>
      <c r="G4842" s="11" t="s">
        <v>657</v>
      </c>
      <c r="H4842" s="11" t="s">
        <v>117</v>
      </c>
      <c r="I4842" s="11" t="s">
        <v>72</v>
      </c>
      <c r="J4842" s="11" t="s">
        <v>99</v>
      </c>
      <c r="K4842" s="11" t="s">
        <v>348</v>
      </c>
      <c r="L4842" s="11" t="s">
        <v>114</v>
      </c>
      <c r="M4842" s="11" t="s">
        <v>101</v>
      </c>
      <c r="N4842" s="11">
        <v>36</v>
      </c>
      <c r="O4842" s="11">
        <v>2020</v>
      </c>
      <c r="P4842" s="11" t="s">
        <v>112</v>
      </c>
      <c r="Q4842" s="11" t="s">
        <v>112</v>
      </c>
      <c r="R4842" s="11" t="s">
        <v>657</v>
      </c>
      <c r="S4842" s="11" t="s">
        <v>104</v>
      </c>
      <c r="T4842" s="11">
        <v>241.19999999999985</v>
      </c>
      <c r="U4842" s="11" t="str">
        <f>IF(ISERROR(VLOOKUP(I4842,'BACK INFO'!F:F,1,0)),IF(ISERROR(VLOOKUP(I4842,'BACK INFO'!H:H,1,0)),K4842,'BACK INFO'!$H$1),'BACK INFO'!$G$1)</f>
        <v>KELLY MICHELLE ELLINGSON</v>
      </c>
    </row>
    <row r="4843" spans="1:21" s="11" customFormat="1" x14ac:dyDescent="0.35">
      <c r="A4843" s="11" t="s">
        <v>94</v>
      </c>
      <c r="B4843" s="11">
        <v>2019</v>
      </c>
      <c r="C4843" s="11">
        <v>6</v>
      </c>
      <c r="D4843" s="11" t="s">
        <v>95</v>
      </c>
      <c r="E4843" s="11" t="s">
        <v>96</v>
      </c>
      <c r="F4843" s="11" t="s">
        <v>700</v>
      </c>
      <c r="G4843" s="11" t="s">
        <v>657</v>
      </c>
      <c r="H4843" s="11" t="s">
        <v>117</v>
      </c>
      <c r="I4843" s="11" t="s">
        <v>67</v>
      </c>
      <c r="J4843" s="11" t="s">
        <v>99</v>
      </c>
      <c r="K4843" s="11" t="s">
        <v>348</v>
      </c>
      <c r="L4843" s="11" t="s">
        <v>173</v>
      </c>
      <c r="M4843" s="11" t="s">
        <v>101</v>
      </c>
      <c r="N4843" s="11">
        <v>5</v>
      </c>
      <c r="O4843" s="11">
        <v>2020</v>
      </c>
      <c r="P4843" s="11" t="s">
        <v>112</v>
      </c>
      <c r="Q4843" s="11" t="s">
        <v>112</v>
      </c>
      <c r="R4843" s="11" t="s">
        <v>657</v>
      </c>
      <c r="S4843" s="11" t="s">
        <v>104</v>
      </c>
      <c r="T4843" s="11">
        <v>25</v>
      </c>
      <c r="U4843" s="11" t="str">
        <f>IF(ISERROR(VLOOKUP(I4843,'BACK INFO'!F:F,1,0)),IF(ISERROR(VLOOKUP(I4843,'BACK INFO'!H:H,1,0)),K4843,'BACK INFO'!$H$1),'BACK INFO'!$G$1)</f>
        <v>KELLY MICHELLE ELLINGSON</v>
      </c>
    </row>
    <row r="4844" spans="1:21" s="11" customFormat="1" x14ac:dyDescent="0.35">
      <c r="A4844" s="11" t="s">
        <v>94</v>
      </c>
      <c r="B4844" s="11">
        <v>2019</v>
      </c>
      <c r="C4844" s="11">
        <v>6</v>
      </c>
      <c r="D4844" s="11" t="s">
        <v>95</v>
      </c>
      <c r="E4844" s="11" t="s">
        <v>96</v>
      </c>
      <c r="F4844" s="11" t="s">
        <v>700</v>
      </c>
      <c r="G4844" s="11" t="s">
        <v>657</v>
      </c>
      <c r="H4844" s="11" t="s">
        <v>117</v>
      </c>
      <c r="I4844" s="11" t="s">
        <v>73</v>
      </c>
      <c r="J4844" s="11" t="s">
        <v>99</v>
      </c>
      <c r="K4844" s="11" t="s">
        <v>841</v>
      </c>
      <c r="L4844" s="11" t="s">
        <v>127</v>
      </c>
      <c r="M4844" s="11" t="s">
        <v>101</v>
      </c>
      <c r="N4844" s="11">
        <v>36</v>
      </c>
      <c r="O4844" s="11">
        <v>2020</v>
      </c>
      <c r="P4844" s="11" t="s">
        <v>112</v>
      </c>
      <c r="Q4844" s="11" t="s">
        <v>112</v>
      </c>
      <c r="R4844" s="11" t="s">
        <v>657</v>
      </c>
      <c r="S4844" s="11" t="s">
        <v>104</v>
      </c>
      <c r="T4844" s="11">
        <v>241.19999999999985</v>
      </c>
      <c r="U4844" s="11" t="str">
        <f>IF(ISERROR(VLOOKUP(I4844,'BACK INFO'!F:F,1,0)),IF(ISERROR(VLOOKUP(I4844,'BACK INFO'!H:H,1,0)),K4844,'BACK INFO'!$H$1),'BACK INFO'!$G$1)</f>
        <v>KELLY MICHELLE ELLINGSON</v>
      </c>
    </row>
    <row r="4845" spans="1:21" s="11" customFormat="1" x14ac:dyDescent="0.35">
      <c r="A4845" s="11" t="s">
        <v>94</v>
      </c>
      <c r="B4845" s="11">
        <v>2019</v>
      </c>
      <c r="C4845" s="11">
        <v>6</v>
      </c>
      <c r="D4845" s="11" t="s">
        <v>95</v>
      </c>
      <c r="E4845" s="11" t="s">
        <v>96</v>
      </c>
      <c r="F4845" s="11" t="s">
        <v>700</v>
      </c>
      <c r="G4845" s="11" t="s">
        <v>657</v>
      </c>
      <c r="H4845" s="11" t="s">
        <v>117</v>
      </c>
      <c r="I4845" s="11" t="s">
        <v>245</v>
      </c>
      <c r="J4845" s="11" t="s">
        <v>99</v>
      </c>
      <c r="K4845" s="11" t="s">
        <v>348</v>
      </c>
      <c r="L4845" s="11" t="s">
        <v>246</v>
      </c>
      <c r="M4845" s="11" t="s">
        <v>246</v>
      </c>
      <c r="N4845" s="11">
        <v>36</v>
      </c>
      <c r="O4845" s="11">
        <v>2020</v>
      </c>
      <c r="P4845" s="11" t="s">
        <v>112</v>
      </c>
      <c r="Q4845" s="11" t="s">
        <v>112</v>
      </c>
      <c r="R4845" s="11" t="s">
        <v>657</v>
      </c>
      <c r="S4845" s="11" t="s">
        <v>104</v>
      </c>
      <c r="T4845" s="11">
        <v>241.19999999999985</v>
      </c>
      <c r="U4845" s="11" t="str">
        <f>IF(ISERROR(VLOOKUP(I4845,'BACK INFO'!F:F,1,0)),IF(ISERROR(VLOOKUP(I4845,'BACK INFO'!H:H,1,0)),K4845,'BACK INFO'!$H$1),'BACK INFO'!$G$1)</f>
        <v>KELLY MICHELLE ELLINGSON</v>
      </c>
    </row>
    <row r="4846" spans="1:21" s="11" customFormat="1" x14ac:dyDescent="0.35">
      <c r="A4846" s="11" t="s">
        <v>94</v>
      </c>
      <c r="B4846" s="11">
        <v>2019</v>
      </c>
      <c r="C4846" s="11">
        <v>6</v>
      </c>
      <c r="D4846" s="11" t="s">
        <v>95</v>
      </c>
      <c r="E4846" s="11" t="s">
        <v>96</v>
      </c>
      <c r="F4846" s="11" t="s">
        <v>700</v>
      </c>
      <c r="G4846" s="11" t="s">
        <v>657</v>
      </c>
      <c r="H4846" s="11" t="s">
        <v>117</v>
      </c>
      <c r="I4846" s="11" t="s">
        <v>75</v>
      </c>
      <c r="J4846" s="11" t="s">
        <v>99</v>
      </c>
      <c r="K4846" s="11" t="s">
        <v>841</v>
      </c>
      <c r="L4846" s="11" t="s">
        <v>131</v>
      </c>
      <c r="M4846" s="11" t="s">
        <v>101</v>
      </c>
      <c r="N4846" s="11">
        <v>36</v>
      </c>
      <c r="O4846" s="11">
        <v>2020</v>
      </c>
      <c r="P4846" s="11" t="s">
        <v>112</v>
      </c>
      <c r="Q4846" s="11" t="s">
        <v>112</v>
      </c>
      <c r="R4846" s="11" t="s">
        <v>657</v>
      </c>
      <c r="S4846" s="11" t="s">
        <v>104</v>
      </c>
      <c r="T4846" s="11">
        <v>241.19999999999985</v>
      </c>
      <c r="U4846" s="11" t="str">
        <f>IF(ISERROR(VLOOKUP(I4846,'BACK INFO'!F:F,1,0)),IF(ISERROR(VLOOKUP(I4846,'BACK INFO'!H:H,1,0)),K4846,'BACK INFO'!$H$1),'BACK INFO'!$G$1)</f>
        <v>KELLY MICHELLE ELLINGSON</v>
      </c>
    </row>
    <row r="4847" spans="1:21" s="11" customFormat="1" x14ac:dyDescent="0.35">
      <c r="A4847" s="11" t="s">
        <v>94</v>
      </c>
      <c r="B4847" s="11">
        <v>2019</v>
      </c>
      <c r="C4847" s="11">
        <v>6</v>
      </c>
      <c r="D4847" s="11" t="s">
        <v>95</v>
      </c>
      <c r="E4847" s="11" t="s">
        <v>96</v>
      </c>
      <c r="F4847" s="11" t="s">
        <v>700</v>
      </c>
      <c r="G4847" s="11" t="s">
        <v>657</v>
      </c>
      <c r="H4847" s="11" t="s">
        <v>117</v>
      </c>
      <c r="I4847" s="11" t="s">
        <v>74</v>
      </c>
      <c r="J4847" s="11" t="s">
        <v>99</v>
      </c>
      <c r="K4847" s="11" t="s">
        <v>348</v>
      </c>
      <c r="L4847" s="11" t="s">
        <v>199</v>
      </c>
      <c r="M4847" s="11" t="s">
        <v>101</v>
      </c>
      <c r="N4847" s="11">
        <v>36</v>
      </c>
      <c r="O4847" s="11">
        <v>2020</v>
      </c>
      <c r="P4847" s="11" t="s">
        <v>112</v>
      </c>
      <c r="Q4847" s="11" t="s">
        <v>112</v>
      </c>
      <c r="R4847" s="11" t="s">
        <v>657</v>
      </c>
      <c r="S4847" s="11" t="s">
        <v>104</v>
      </c>
      <c r="T4847" s="11">
        <v>241.19999999999985</v>
      </c>
      <c r="U4847" s="11" t="str">
        <f>IF(ISERROR(VLOOKUP(I4847,'BACK INFO'!F:F,1,0)),IF(ISERROR(VLOOKUP(I4847,'BACK INFO'!H:H,1,0)),K4847,'BACK INFO'!$H$1),'BACK INFO'!$G$1)</f>
        <v>KELLY MICHELLE ELLINGSON</v>
      </c>
    </row>
    <row r="4848" spans="1:21" s="11" customFormat="1" x14ac:dyDescent="0.35">
      <c r="A4848" s="11" t="s">
        <v>94</v>
      </c>
      <c r="B4848" s="11">
        <v>2019</v>
      </c>
      <c r="C4848" s="11">
        <v>6</v>
      </c>
      <c r="D4848" s="11" t="s">
        <v>95</v>
      </c>
      <c r="E4848" s="11" t="s">
        <v>96</v>
      </c>
      <c r="F4848" s="11" t="s">
        <v>700</v>
      </c>
      <c r="G4848" s="11" t="s">
        <v>657</v>
      </c>
      <c r="H4848" s="11" t="s">
        <v>151</v>
      </c>
      <c r="I4848" s="11" t="s">
        <v>70</v>
      </c>
      <c r="J4848" s="11" t="s">
        <v>99</v>
      </c>
      <c r="K4848" s="11" t="s">
        <v>841</v>
      </c>
      <c r="L4848" s="11" t="s">
        <v>157</v>
      </c>
      <c r="M4848" s="11" t="s">
        <v>101</v>
      </c>
      <c r="N4848" s="11">
        <v>13</v>
      </c>
      <c r="O4848" s="11">
        <v>2020</v>
      </c>
      <c r="P4848" s="11" t="s">
        <v>112</v>
      </c>
      <c r="Q4848" s="11" t="s">
        <v>112</v>
      </c>
      <c r="R4848" s="11" t="s">
        <v>657</v>
      </c>
      <c r="S4848" s="11" t="s">
        <v>104</v>
      </c>
      <c r="T4848" s="11">
        <v>87.100000000000023</v>
      </c>
      <c r="U4848" s="11" t="str">
        <f>IF(ISERROR(VLOOKUP(I4848,'BACK INFO'!F:F,1,0)),IF(ISERROR(VLOOKUP(I4848,'BACK INFO'!H:H,1,0)),K4848,'BACK INFO'!$H$1),'BACK INFO'!$G$1)</f>
        <v>KELLY MICHELLE ELLINGSON</v>
      </c>
    </row>
    <row r="4849" spans="1:21" s="11" customFormat="1" x14ac:dyDescent="0.35">
      <c r="A4849" s="11" t="s">
        <v>94</v>
      </c>
      <c r="B4849" s="11">
        <v>2019</v>
      </c>
      <c r="C4849" s="11">
        <v>6</v>
      </c>
      <c r="D4849" s="11" t="s">
        <v>95</v>
      </c>
      <c r="E4849" s="11" t="s">
        <v>96</v>
      </c>
      <c r="F4849" s="11" t="s">
        <v>700</v>
      </c>
      <c r="G4849" s="11" t="s">
        <v>657</v>
      </c>
      <c r="H4849" s="11" t="s">
        <v>151</v>
      </c>
      <c r="I4849" s="11" t="s">
        <v>69</v>
      </c>
      <c r="J4849" s="11" t="s">
        <v>99</v>
      </c>
      <c r="K4849" s="11" t="s">
        <v>841</v>
      </c>
      <c r="L4849" s="11" t="s">
        <v>143</v>
      </c>
      <c r="M4849" s="11" t="s">
        <v>122</v>
      </c>
      <c r="N4849" s="11">
        <v>13</v>
      </c>
      <c r="O4849" s="11">
        <v>2020</v>
      </c>
      <c r="P4849" s="11" t="s">
        <v>112</v>
      </c>
      <c r="Q4849" s="11" t="s">
        <v>112</v>
      </c>
      <c r="R4849" s="11" t="s">
        <v>657</v>
      </c>
      <c r="S4849" s="11" t="s">
        <v>104</v>
      </c>
      <c r="T4849" s="11">
        <v>87.100000000000023</v>
      </c>
      <c r="U4849" s="11" t="str">
        <f>IF(ISERROR(VLOOKUP(I4849,'BACK INFO'!F:F,1,0)),IF(ISERROR(VLOOKUP(I4849,'BACK INFO'!H:H,1,0)),K4849,'BACK INFO'!$H$1),'BACK INFO'!$G$1)</f>
        <v>KELLY MICHELLE ELLINGSON</v>
      </c>
    </row>
    <row r="4850" spans="1:21" s="11" customFormat="1" x14ac:dyDescent="0.35">
      <c r="A4850" s="11" t="s">
        <v>94</v>
      </c>
      <c r="B4850" s="11">
        <v>2019</v>
      </c>
      <c r="C4850" s="11">
        <v>6</v>
      </c>
      <c r="D4850" s="11" t="s">
        <v>95</v>
      </c>
      <c r="E4850" s="11" t="s">
        <v>96</v>
      </c>
      <c r="F4850" s="11" t="s">
        <v>700</v>
      </c>
      <c r="G4850" s="11" t="s">
        <v>657</v>
      </c>
      <c r="H4850" s="11" t="s">
        <v>151</v>
      </c>
      <c r="I4850" s="11" t="s">
        <v>68</v>
      </c>
      <c r="J4850" s="11" t="s">
        <v>99</v>
      </c>
      <c r="K4850" s="11" t="s">
        <v>841</v>
      </c>
      <c r="L4850" s="11" t="s">
        <v>129</v>
      </c>
      <c r="M4850" s="11" t="s">
        <v>122</v>
      </c>
      <c r="N4850" s="11">
        <v>13</v>
      </c>
      <c r="O4850" s="11">
        <v>2020</v>
      </c>
      <c r="P4850" s="11" t="s">
        <v>112</v>
      </c>
      <c r="Q4850" s="11" t="s">
        <v>112</v>
      </c>
      <c r="R4850" s="11" t="s">
        <v>657</v>
      </c>
      <c r="S4850" s="11" t="s">
        <v>104</v>
      </c>
      <c r="T4850" s="11">
        <v>87.100000000000023</v>
      </c>
      <c r="U4850" s="11" t="str">
        <f>IF(ISERROR(VLOOKUP(I4850,'BACK INFO'!F:F,1,0)),IF(ISERROR(VLOOKUP(I4850,'BACK INFO'!H:H,1,0)),K4850,'BACK INFO'!$H$1),'BACK INFO'!$G$1)</f>
        <v>KELLY MICHELLE ELLINGSON</v>
      </c>
    </row>
    <row r="4851" spans="1:21" s="11" customFormat="1" x14ac:dyDescent="0.35">
      <c r="A4851" s="11" t="s">
        <v>94</v>
      </c>
      <c r="B4851" s="11">
        <v>2019</v>
      </c>
      <c r="C4851" s="11">
        <v>6</v>
      </c>
      <c r="D4851" s="11" t="s">
        <v>95</v>
      </c>
      <c r="E4851" s="11" t="s">
        <v>96</v>
      </c>
      <c r="F4851" s="11" t="s">
        <v>700</v>
      </c>
      <c r="G4851" s="11" t="s">
        <v>657</v>
      </c>
      <c r="H4851" s="11" t="s">
        <v>151</v>
      </c>
      <c r="I4851" s="11" t="s">
        <v>71</v>
      </c>
      <c r="J4851" s="11" t="s">
        <v>99</v>
      </c>
      <c r="K4851" s="11" t="s">
        <v>841</v>
      </c>
      <c r="L4851" s="11" t="s">
        <v>164</v>
      </c>
      <c r="M4851" s="11" t="s">
        <v>101</v>
      </c>
      <c r="N4851" s="11">
        <v>11</v>
      </c>
      <c r="O4851" s="11">
        <v>2020</v>
      </c>
      <c r="P4851" s="11" t="s">
        <v>112</v>
      </c>
      <c r="Q4851" s="11" t="s">
        <v>112</v>
      </c>
      <c r="R4851" s="11" t="s">
        <v>657</v>
      </c>
      <c r="S4851" s="11" t="s">
        <v>104</v>
      </c>
      <c r="T4851" s="11">
        <v>73.700000000000017</v>
      </c>
      <c r="U4851" s="11" t="str">
        <f>IF(ISERROR(VLOOKUP(I4851,'BACK INFO'!F:F,1,0)),IF(ISERROR(VLOOKUP(I4851,'BACK INFO'!H:H,1,0)),K4851,'BACK INFO'!$H$1),'BACK INFO'!$G$1)</f>
        <v>KELLY MICHELLE ELLINGSON</v>
      </c>
    </row>
    <row r="4852" spans="1:21" s="11" customFormat="1" x14ac:dyDescent="0.35">
      <c r="A4852" s="11" t="s">
        <v>94</v>
      </c>
      <c r="B4852" s="11">
        <v>2019</v>
      </c>
      <c r="C4852" s="11">
        <v>6</v>
      </c>
      <c r="D4852" s="11" t="s">
        <v>95</v>
      </c>
      <c r="E4852" s="11" t="s">
        <v>96</v>
      </c>
      <c r="F4852" s="11" t="s">
        <v>700</v>
      </c>
      <c r="G4852" s="11" t="s">
        <v>657</v>
      </c>
      <c r="H4852" s="11" t="s">
        <v>151</v>
      </c>
      <c r="I4852" s="11" t="s">
        <v>72</v>
      </c>
      <c r="J4852" s="11" t="s">
        <v>99</v>
      </c>
      <c r="K4852" s="11" t="s">
        <v>348</v>
      </c>
      <c r="L4852" s="11" t="s">
        <v>114</v>
      </c>
      <c r="M4852" s="11" t="s">
        <v>101</v>
      </c>
      <c r="N4852" s="11">
        <v>13</v>
      </c>
      <c r="O4852" s="11">
        <v>2020</v>
      </c>
      <c r="P4852" s="11" t="s">
        <v>112</v>
      </c>
      <c r="Q4852" s="11" t="s">
        <v>112</v>
      </c>
      <c r="R4852" s="11" t="s">
        <v>657</v>
      </c>
      <c r="S4852" s="11" t="s">
        <v>104</v>
      </c>
      <c r="T4852" s="11">
        <v>87.100000000000023</v>
      </c>
      <c r="U4852" s="11" t="str">
        <f>IF(ISERROR(VLOOKUP(I4852,'BACK INFO'!F:F,1,0)),IF(ISERROR(VLOOKUP(I4852,'BACK INFO'!H:H,1,0)),K4852,'BACK INFO'!$H$1),'BACK INFO'!$G$1)</f>
        <v>KELLY MICHELLE ELLINGSON</v>
      </c>
    </row>
    <row r="4853" spans="1:21" s="11" customFormat="1" x14ac:dyDescent="0.35">
      <c r="A4853" s="11" t="s">
        <v>94</v>
      </c>
      <c r="B4853" s="11">
        <v>2019</v>
      </c>
      <c r="C4853" s="11">
        <v>6</v>
      </c>
      <c r="D4853" s="11" t="s">
        <v>95</v>
      </c>
      <c r="E4853" s="11" t="s">
        <v>96</v>
      </c>
      <c r="F4853" s="11" t="s">
        <v>700</v>
      </c>
      <c r="G4853" s="11" t="s">
        <v>657</v>
      </c>
      <c r="H4853" s="11" t="s">
        <v>151</v>
      </c>
      <c r="I4853" s="11" t="s">
        <v>67</v>
      </c>
      <c r="J4853" s="11" t="s">
        <v>99</v>
      </c>
      <c r="K4853" s="11" t="s">
        <v>348</v>
      </c>
      <c r="L4853" s="11" t="s">
        <v>173</v>
      </c>
      <c r="M4853" s="11" t="s">
        <v>101</v>
      </c>
      <c r="N4853" s="11">
        <v>9</v>
      </c>
      <c r="O4853" s="11">
        <v>2020</v>
      </c>
      <c r="P4853" s="11" t="s">
        <v>112</v>
      </c>
      <c r="Q4853" s="11" t="s">
        <v>112</v>
      </c>
      <c r="R4853" s="11" t="s">
        <v>657</v>
      </c>
      <c r="S4853" s="11" t="s">
        <v>104</v>
      </c>
      <c r="T4853" s="11">
        <v>45</v>
      </c>
      <c r="U4853" s="11" t="str">
        <f>IF(ISERROR(VLOOKUP(I4853,'BACK INFO'!F:F,1,0)),IF(ISERROR(VLOOKUP(I4853,'BACK INFO'!H:H,1,0)),K4853,'BACK INFO'!$H$1),'BACK INFO'!$G$1)</f>
        <v>KELLY MICHELLE ELLINGSON</v>
      </c>
    </row>
    <row r="4854" spans="1:21" s="11" customFormat="1" x14ac:dyDescent="0.35">
      <c r="A4854" s="11" t="s">
        <v>94</v>
      </c>
      <c r="B4854" s="11">
        <v>2019</v>
      </c>
      <c r="C4854" s="11">
        <v>6</v>
      </c>
      <c r="D4854" s="11" t="s">
        <v>95</v>
      </c>
      <c r="E4854" s="11" t="s">
        <v>96</v>
      </c>
      <c r="F4854" s="11" t="s">
        <v>700</v>
      </c>
      <c r="G4854" s="11" t="s">
        <v>657</v>
      </c>
      <c r="H4854" s="11" t="s">
        <v>151</v>
      </c>
      <c r="I4854" s="11" t="s">
        <v>73</v>
      </c>
      <c r="J4854" s="11" t="s">
        <v>99</v>
      </c>
      <c r="K4854" s="11" t="s">
        <v>841</v>
      </c>
      <c r="L4854" s="11" t="s">
        <v>127</v>
      </c>
      <c r="M4854" s="11" t="s">
        <v>101</v>
      </c>
      <c r="N4854" s="11">
        <v>13</v>
      </c>
      <c r="O4854" s="11">
        <v>2020</v>
      </c>
      <c r="P4854" s="11" t="s">
        <v>112</v>
      </c>
      <c r="Q4854" s="11" t="s">
        <v>112</v>
      </c>
      <c r="R4854" s="11" t="s">
        <v>657</v>
      </c>
      <c r="S4854" s="11" t="s">
        <v>104</v>
      </c>
      <c r="T4854" s="11">
        <v>87.100000000000023</v>
      </c>
      <c r="U4854" s="11" t="str">
        <f>IF(ISERROR(VLOOKUP(I4854,'BACK INFO'!F:F,1,0)),IF(ISERROR(VLOOKUP(I4854,'BACK INFO'!H:H,1,0)),K4854,'BACK INFO'!$H$1),'BACK INFO'!$G$1)</f>
        <v>KELLY MICHELLE ELLINGSON</v>
      </c>
    </row>
    <row r="4855" spans="1:21" s="11" customFormat="1" x14ac:dyDescent="0.35">
      <c r="A4855" s="11" t="s">
        <v>94</v>
      </c>
      <c r="B4855" s="11">
        <v>2019</v>
      </c>
      <c r="C4855" s="11">
        <v>6</v>
      </c>
      <c r="D4855" s="11" t="s">
        <v>95</v>
      </c>
      <c r="E4855" s="11" t="s">
        <v>96</v>
      </c>
      <c r="F4855" s="11" t="s">
        <v>700</v>
      </c>
      <c r="G4855" s="11" t="s">
        <v>657</v>
      </c>
      <c r="H4855" s="11" t="s">
        <v>151</v>
      </c>
      <c r="I4855" s="11" t="s">
        <v>245</v>
      </c>
      <c r="J4855" s="11" t="s">
        <v>99</v>
      </c>
      <c r="K4855" s="11" t="s">
        <v>348</v>
      </c>
      <c r="L4855" s="11" t="s">
        <v>246</v>
      </c>
      <c r="M4855" s="11" t="s">
        <v>246</v>
      </c>
      <c r="N4855" s="11">
        <v>13</v>
      </c>
      <c r="O4855" s="11">
        <v>2020</v>
      </c>
      <c r="P4855" s="11" t="s">
        <v>112</v>
      </c>
      <c r="Q4855" s="11" t="s">
        <v>112</v>
      </c>
      <c r="R4855" s="11" t="s">
        <v>657</v>
      </c>
      <c r="S4855" s="11" t="s">
        <v>104</v>
      </c>
      <c r="T4855" s="11">
        <v>87.100000000000023</v>
      </c>
      <c r="U4855" s="11" t="str">
        <f>IF(ISERROR(VLOOKUP(I4855,'BACK INFO'!F:F,1,0)),IF(ISERROR(VLOOKUP(I4855,'BACK INFO'!H:H,1,0)),K4855,'BACK INFO'!$H$1),'BACK INFO'!$G$1)</f>
        <v>KELLY MICHELLE ELLINGSON</v>
      </c>
    </row>
    <row r="4856" spans="1:21" s="11" customFormat="1" x14ac:dyDescent="0.35">
      <c r="A4856" s="11" t="s">
        <v>94</v>
      </c>
      <c r="B4856" s="11">
        <v>2019</v>
      </c>
      <c r="C4856" s="11">
        <v>6</v>
      </c>
      <c r="D4856" s="11" t="s">
        <v>95</v>
      </c>
      <c r="E4856" s="11" t="s">
        <v>96</v>
      </c>
      <c r="F4856" s="11" t="s">
        <v>700</v>
      </c>
      <c r="G4856" s="11" t="s">
        <v>657</v>
      </c>
      <c r="H4856" s="11" t="s">
        <v>151</v>
      </c>
      <c r="I4856" s="11" t="s">
        <v>75</v>
      </c>
      <c r="J4856" s="11" t="s">
        <v>99</v>
      </c>
      <c r="K4856" s="11" t="s">
        <v>841</v>
      </c>
      <c r="L4856" s="11" t="s">
        <v>131</v>
      </c>
      <c r="M4856" s="11" t="s">
        <v>101</v>
      </c>
      <c r="N4856" s="11">
        <v>13</v>
      </c>
      <c r="O4856" s="11">
        <v>2020</v>
      </c>
      <c r="P4856" s="11" t="s">
        <v>112</v>
      </c>
      <c r="Q4856" s="11" t="s">
        <v>112</v>
      </c>
      <c r="R4856" s="11" t="s">
        <v>657</v>
      </c>
      <c r="S4856" s="11" t="s">
        <v>104</v>
      </c>
      <c r="T4856" s="11">
        <v>87.100000000000023</v>
      </c>
      <c r="U4856" s="11" t="str">
        <f>IF(ISERROR(VLOOKUP(I4856,'BACK INFO'!F:F,1,0)),IF(ISERROR(VLOOKUP(I4856,'BACK INFO'!H:H,1,0)),K4856,'BACK INFO'!$H$1),'BACK INFO'!$G$1)</f>
        <v>KELLY MICHELLE ELLINGSON</v>
      </c>
    </row>
    <row r="4857" spans="1:21" s="11" customFormat="1" x14ac:dyDescent="0.35">
      <c r="A4857" s="11" t="s">
        <v>94</v>
      </c>
      <c r="B4857" s="11">
        <v>2019</v>
      </c>
      <c r="C4857" s="11">
        <v>6</v>
      </c>
      <c r="D4857" s="11" t="s">
        <v>95</v>
      </c>
      <c r="E4857" s="11" t="s">
        <v>96</v>
      </c>
      <c r="F4857" s="11" t="s">
        <v>700</v>
      </c>
      <c r="G4857" s="11" t="s">
        <v>657</v>
      </c>
      <c r="H4857" s="11" t="s">
        <v>151</v>
      </c>
      <c r="I4857" s="11" t="s">
        <v>74</v>
      </c>
      <c r="J4857" s="11" t="s">
        <v>99</v>
      </c>
      <c r="K4857" s="11" t="s">
        <v>348</v>
      </c>
      <c r="L4857" s="11" t="s">
        <v>199</v>
      </c>
      <c r="M4857" s="11" t="s">
        <v>101</v>
      </c>
      <c r="N4857" s="11">
        <v>13</v>
      </c>
      <c r="O4857" s="11">
        <v>2020</v>
      </c>
      <c r="P4857" s="11" t="s">
        <v>112</v>
      </c>
      <c r="Q4857" s="11" t="s">
        <v>112</v>
      </c>
      <c r="R4857" s="11" t="s">
        <v>657</v>
      </c>
      <c r="S4857" s="11" t="s">
        <v>104</v>
      </c>
      <c r="T4857" s="11">
        <v>87.100000000000023</v>
      </c>
      <c r="U4857" s="11" t="str">
        <f>IF(ISERROR(VLOOKUP(I4857,'BACK INFO'!F:F,1,0)),IF(ISERROR(VLOOKUP(I4857,'BACK INFO'!H:H,1,0)),K4857,'BACK INFO'!$H$1),'BACK INFO'!$G$1)</f>
        <v>KELLY MICHELLE ELLINGSON</v>
      </c>
    </row>
    <row r="4858" spans="1:21" s="11" customFormat="1" x14ac:dyDescent="0.35">
      <c r="A4858" s="11" t="s">
        <v>94</v>
      </c>
      <c r="B4858" s="11">
        <v>2019</v>
      </c>
      <c r="C4858" s="11">
        <v>6</v>
      </c>
      <c r="D4858" s="11" t="s">
        <v>95</v>
      </c>
      <c r="E4858" s="11" t="s">
        <v>96</v>
      </c>
      <c r="F4858" s="11" t="s">
        <v>700</v>
      </c>
      <c r="G4858" s="11" t="s">
        <v>657</v>
      </c>
      <c r="H4858" s="11" t="s">
        <v>152</v>
      </c>
      <c r="I4858" s="11" t="s">
        <v>70</v>
      </c>
      <c r="J4858" s="11" t="s">
        <v>99</v>
      </c>
      <c r="K4858" s="11" t="s">
        <v>841</v>
      </c>
      <c r="L4858" s="11" t="s">
        <v>157</v>
      </c>
      <c r="M4858" s="11" t="s">
        <v>101</v>
      </c>
      <c r="N4858" s="11">
        <v>44</v>
      </c>
      <c r="O4858" s="11">
        <v>2020</v>
      </c>
      <c r="P4858" s="11" t="s">
        <v>112</v>
      </c>
      <c r="Q4858" s="11" t="s">
        <v>112</v>
      </c>
      <c r="R4858" s="11" t="s">
        <v>657</v>
      </c>
      <c r="S4858" s="11" t="s">
        <v>104</v>
      </c>
      <c r="T4858" s="11">
        <v>294.79999999999978</v>
      </c>
      <c r="U4858" s="11" t="str">
        <f>IF(ISERROR(VLOOKUP(I4858,'BACK INFO'!F:F,1,0)),IF(ISERROR(VLOOKUP(I4858,'BACK INFO'!H:H,1,0)),K4858,'BACK INFO'!$H$1),'BACK INFO'!$G$1)</f>
        <v>KELLY MICHELLE ELLINGSON</v>
      </c>
    </row>
    <row r="4859" spans="1:21" s="11" customFormat="1" x14ac:dyDescent="0.35">
      <c r="A4859" s="11" t="s">
        <v>94</v>
      </c>
      <c r="B4859" s="11">
        <v>2019</v>
      </c>
      <c r="C4859" s="11">
        <v>6</v>
      </c>
      <c r="D4859" s="11" t="s">
        <v>95</v>
      </c>
      <c r="E4859" s="11" t="s">
        <v>96</v>
      </c>
      <c r="F4859" s="11" t="s">
        <v>700</v>
      </c>
      <c r="G4859" s="11" t="s">
        <v>657</v>
      </c>
      <c r="H4859" s="11" t="s">
        <v>152</v>
      </c>
      <c r="I4859" s="11" t="s">
        <v>69</v>
      </c>
      <c r="J4859" s="11" t="s">
        <v>99</v>
      </c>
      <c r="K4859" s="11" t="s">
        <v>841</v>
      </c>
      <c r="L4859" s="11" t="s">
        <v>143</v>
      </c>
      <c r="M4859" s="11" t="s">
        <v>122</v>
      </c>
      <c r="N4859" s="11">
        <v>44</v>
      </c>
      <c r="O4859" s="11">
        <v>2020</v>
      </c>
      <c r="P4859" s="11" t="s">
        <v>112</v>
      </c>
      <c r="Q4859" s="11" t="s">
        <v>112</v>
      </c>
      <c r="R4859" s="11" t="s">
        <v>657</v>
      </c>
      <c r="S4859" s="11" t="s">
        <v>104</v>
      </c>
      <c r="T4859" s="11">
        <v>294.79999999999978</v>
      </c>
      <c r="U4859" s="11" t="str">
        <f>IF(ISERROR(VLOOKUP(I4859,'BACK INFO'!F:F,1,0)),IF(ISERROR(VLOOKUP(I4859,'BACK INFO'!H:H,1,0)),K4859,'BACK INFO'!$H$1),'BACK INFO'!$G$1)</f>
        <v>KELLY MICHELLE ELLINGSON</v>
      </c>
    </row>
    <row r="4860" spans="1:21" s="11" customFormat="1" x14ac:dyDescent="0.35">
      <c r="A4860" s="11" t="s">
        <v>94</v>
      </c>
      <c r="B4860" s="11">
        <v>2019</v>
      </c>
      <c r="C4860" s="11">
        <v>6</v>
      </c>
      <c r="D4860" s="11" t="s">
        <v>95</v>
      </c>
      <c r="E4860" s="11" t="s">
        <v>96</v>
      </c>
      <c r="F4860" s="11" t="s">
        <v>700</v>
      </c>
      <c r="G4860" s="11" t="s">
        <v>657</v>
      </c>
      <c r="H4860" s="11" t="s">
        <v>152</v>
      </c>
      <c r="I4860" s="11" t="s">
        <v>68</v>
      </c>
      <c r="J4860" s="11" t="s">
        <v>99</v>
      </c>
      <c r="K4860" s="11" t="s">
        <v>841</v>
      </c>
      <c r="L4860" s="11" t="s">
        <v>129</v>
      </c>
      <c r="M4860" s="11" t="s">
        <v>122</v>
      </c>
      <c r="N4860" s="11">
        <v>44</v>
      </c>
      <c r="O4860" s="11">
        <v>2020</v>
      </c>
      <c r="P4860" s="11" t="s">
        <v>112</v>
      </c>
      <c r="Q4860" s="11" t="s">
        <v>112</v>
      </c>
      <c r="R4860" s="11" t="s">
        <v>657</v>
      </c>
      <c r="S4860" s="11" t="s">
        <v>104</v>
      </c>
      <c r="T4860" s="11">
        <v>294.79999999999978</v>
      </c>
      <c r="U4860" s="11" t="str">
        <f>IF(ISERROR(VLOOKUP(I4860,'BACK INFO'!F:F,1,0)),IF(ISERROR(VLOOKUP(I4860,'BACK INFO'!H:H,1,0)),K4860,'BACK INFO'!$H$1),'BACK INFO'!$G$1)</f>
        <v>KELLY MICHELLE ELLINGSON</v>
      </c>
    </row>
    <row r="4861" spans="1:21" s="11" customFormat="1" x14ac:dyDescent="0.35">
      <c r="A4861" s="11" t="s">
        <v>94</v>
      </c>
      <c r="B4861" s="11">
        <v>2019</v>
      </c>
      <c r="C4861" s="11">
        <v>6</v>
      </c>
      <c r="D4861" s="11" t="s">
        <v>95</v>
      </c>
      <c r="E4861" s="11" t="s">
        <v>96</v>
      </c>
      <c r="F4861" s="11" t="s">
        <v>700</v>
      </c>
      <c r="G4861" s="11" t="s">
        <v>657</v>
      </c>
      <c r="H4861" s="11" t="s">
        <v>152</v>
      </c>
      <c r="I4861" s="11" t="s">
        <v>71</v>
      </c>
      <c r="J4861" s="11" t="s">
        <v>99</v>
      </c>
      <c r="K4861" s="11" t="s">
        <v>841</v>
      </c>
      <c r="L4861" s="11" t="s">
        <v>164</v>
      </c>
      <c r="M4861" s="11" t="s">
        <v>101</v>
      </c>
      <c r="N4861" s="11">
        <v>35</v>
      </c>
      <c r="O4861" s="11">
        <v>2020</v>
      </c>
      <c r="P4861" s="11" t="s">
        <v>112</v>
      </c>
      <c r="Q4861" s="11" t="s">
        <v>112</v>
      </c>
      <c r="R4861" s="11" t="s">
        <v>657</v>
      </c>
      <c r="S4861" s="11" t="s">
        <v>104</v>
      </c>
      <c r="T4861" s="11">
        <v>234.49999999999986</v>
      </c>
      <c r="U4861" s="11" t="str">
        <f>IF(ISERROR(VLOOKUP(I4861,'BACK INFO'!F:F,1,0)),IF(ISERROR(VLOOKUP(I4861,'BACK INFO'!H:H,1,0)),K4861,'BACK INFO'!$H$1),'BACK INFO'!$G$1)</f>
        <v>KELLY MICHELLE ELLINGSON</v>
      </c>
    </row>
    <row r="4862" spans="1:21" s="11" customFormat="1" x14ac:dyDescent="0.35">
      <c r="A4862" s="11" t="s">
        <v>94</v>
      </c>
      <c r="B4862" s="11">
        <v>2019</v>
      </c>
      <c r="C4862" s="11">
        <v>6</v>
      </c>
      <c r="D4862" s="11" t="s">
        <v>95</v>
      </c>
      <c r="E4862" s="11" t="s">
        <v>96</v>
      </c>
      <c r="F4862" s="11" t="s">
        <v>700</v>
      </c>
      <c r="G4862" s="11" t="s">
        <v>657</v>
      </c>
      <c r="H4862" s="11" t="s">
        <v>152</v>
      </c>
      <c r="I4862" s="11" t="s">
        <v>72</v>
      </c>
      <c r="J4862" s="11" t="s">
        <v>99</v>
      </c>
      <c r="K4862" s="11" t="s">
        <v>348</v>
      </c>
      <c r="L4862" s="11" t="s">
        <v>114</v>
      </c>
      <c r="M4862" s="11" t="s">
        <v>101</v>
      </c>
      <c r="N4862" s="11">
        <v>44</v>
      </c>
      <c r="O4862" s="11">
        <v>2020</v>
      </c>
      <c r="P4862" s="11" t="s">
        <v>112</v>
      </c>
      <c r="Q4862" s="11" t="s">
        <v>112</v>
      </c>
      <c r="R4862" s="11" t="s">
        <v>657</v>
      </c>
      <c r="S4862" s="11" t="s">
        <v>104</v>
      </c>
      <c r="T4862" s="11">
        <v>294.79999999999978</v>
      </c>
      <c r="U4862" s="11" t="str">
        <f>IF(ISERROR(VLOOKUP(I4862,'BACK INFO'!F:F,1,0)),IF(ISERROR(VLOOKUP(I4862,'BACK INFO'!H:H,1,0)),K4862,'BACK INFO'!$H$1),'BACK INFO'!$G$1)</f>
        <v>KELLY MICHELLE ELLINGSON</v>
      </c>
    </row>
    <row r="4863" spans="1:21" s="11" customFormat="1" x14ac:dyDescent="0.35">
      <c r="A4863" s="11" t="s">
        <v>94</v>
      </c>
      <c r="B4863" s="11">
        <v>2019</v>
      </c>
      <c r="C4863" s="11">
        <v>6</v>
      </c>
      <c r="D4863" s="11" t="s">
        <v>95</v>
      </c>
      <c r="E4863" s="11" t="s">
        <v>96</v>
      </c>
      <c r="F4863" s="11" t="s">
        <v>700</v>
      </c>
      <c r="G4863" s="11" t="s">
        <v>657</v>
      </c>
      <c r="H4863" s="11" t="s">
        <v>152</v>
      </c>
      <c r="I4863" s="11" t="s">
        <v>67</v>
      </c>
      <c r="J4863" s="11" t="s">
        <v>99</v>
      </c>
      <c r="K4863" s="11" t="s">
        <v>348</v>
      </c>
      <c r="L4863" s="11" t="s">
        <v>173</v>
      </c>
      <c r="M4863" s="11" t="s">
        <v>101</v>
      </c>
      <c r="N4863" s="11">
        <v>19</v>
      </c>
      <c r="O4863" s="11">
        <v>2020</v>
      </c>
      <c r="P4863" s="11" t="s">
        <v>112</v>
      </c>
      <c r="Q4863" s="11" t="s">
        <v>112</v>
      </c>
      <c r="R4863" s="11" t="s">
        <v>657</v>
      </c>
      <c r="S4863" s="11" t="s">
        <v>104</v>
      </c>
      <c r="T4863" s="11">
        <v>95</v>
      </c>
      <c r="U4863" s="11" t="str">
        <f>IF(ISERROR(VLOOKUP(I4863,'BACK INFO'!F:F,1,0)),IF(ISERROR(VLOOKUP(I4863,'BACK INFO'!H:H,1,0)),K4863,'BACK INFO'!$H$1),'BACK INFO'!$G$1)</f>
        <v>KELLY MICHELLE ELLINGSON</v>
      </c>
    </row>
    <row r="4864" spans="1:21" s="11" customFormat="1" x14ac:dyDescent="0.35">
      <c r="A4864" s="11" t="s">
        <v>94</v>
      </c>
      <c r="B4864" s="11">
        <v>2019</v>
      </c>
      <c r="C4864" s="11">
        <v>6</v>
      </c>
      <c r="D4864" s="11" t="s">
        <v>95</v>
      </c>
      <c r="E4864" s="11" t="s">
        <v>96</v>
      </c>
      <c r="F4864" s="11" t="s">
        <v>700</v>
      </c>
      <c r="G4864" s="11" t="s">
        <v>657</v>
      </c>
      <c r="H4864" s="11" t="s">
        <v>152</v>
      </c>
      <c r="I4864" s="11" t="s">
        <v>73</v>
      </c>
      <c r="J4864" s="11" t="s">
        <v>99</v>
      </c>
      <c r="K4864" s="11" t="s">
        <v>841</v>
      </c>
      <c r="L4864" s="11" t="s">
        <v>127</v>
      </c>
      <c r="M4864" s="11" t="s">
        <v>101</v>
      </c>
      <c r="N4864" s="11">
        <v>44</v>
      </c>
      <c r="O4864" s="11">
        <v>2020</v>
      </c>
      <c r="P4864" s="11" t="s">
        <v>112</v>
      </c>
      <c r="Q4864" s="11" t="s">
        <v>112</v>
      </c>
      <c r="R4864" s="11" t="s">
        <v>657</v>
      </c>
      <c r="S4864" s="11" t="s">
        <v>104</v>
      </c>
      <c r="T4864" s="11">
        <v>294.79999999999978</v>
      </c>
      <c r="U4864" s="11" t="str">
        <f>IF(ISERROR(VLOOKUP(I4864,'BACK INFO'!F:F,1,0)),IF(ISERROR(VLOOKUP(I4864,'BACK INFO'!H:H,1,0)),K4864,'BACK INFO'!$H$1),'BACK INFO'!$G$1)</f>
        <v>KELLY MICHELLE ELLINGSON</v>
      </c>
    </row>
    <row r="4865" spans="1:21" s="11" customFormat="1" x14ac:dyDescent="0.35">
      <c r="A4865" s="11" t="s">
        <v>94</v>
      </c>
      <c r="B4865" s="11">
        <v>2019</v>
      </c>
      <c r="C4865" s="11">
        <v>6</v>
      </c>
      <c r="D4865" s="11" t="s">
        <v>95</v>
      </c>
      <c r="E4865" s="11" t="s">
        <v>96</v>
      </c>
      <c r="F4865" s="11" t="s">
        <v>700</v>
      </c>
      <c r="G4865" s="11" t="s">
        <v>657</v>
      </c>
      <c r="H4865" s="11" t="s">
        <v>152</v>
      </c>
      <c r="I4865" s="11" t="s">
        <v>245</v>
      </c>
      <c r="J4865" s="11" t="s">
        <v>99</v>
      </c>
      <c r="K4865" s="11" t="s">
        <v>348</v>
      </c>
      <c r="L4865" s="11" t="s">
        <v>246</v>
      </c>
      <c r="M4865" s="11" t="s">
        <v>246</v>
      </c>
      <c r="N4865" s="11">
        <v>44</v>
      </c>
      <c r="O4865" s="11">
        <v>2020</v>
      </c>
      <c r="P4865" s="11" t="s">
        <v>112</v>
      </c>
      <c r="Q4865" s="11" t="s">
        <v>112</v>
      </c>
      <c r="R4865" s="11" t="s">
        <v>657</v>
      </c>
      <c r="S4865" s="11" t="s">
        <v>104</v>
      </c>
      <c r="T4865" s="11">
        <v>294.79999999999978</v>
      </c>
      <c r="U4865" s="11" t="str">
        <f>IF(ISERROR(VLOOKUP(I4865,'BACK INFO'!F:F,1,0)),IF(ISERROR(VLOOKUP(I4865,'BACK INFO'!H:H,1,0)),K4865,'BACK INFO'!$H$1),'BACK INFO'!$G$1)</f>
        <v>KELLY MICHELLE ELLINGSON</v>
      </c>
    </row>
    <row r="4866" spans="1:21" s="11" customFormat="1" x14ac:dyDescent="0.35">
      <c r="A4866" s="11" t="s">
        <v>94</v>
      </c>
      <c r="B4866" s="11">
        <v>2019</v>
      </c>
      <c r="C4866" s="11">
        <v>6</v>
      </c>
      <c r="D4866" s="11" t="s">
        <v>95</v>
      </c>
      <c r="E4866" s="11" t="s">
        <v>96</v>
      </c>
      <c r="F4866" s="11" t="s">
        <v>700</v>
      </c>
      <c r="G4866" s="11" t="s">
        <v>657</v>
      </c>
      <c r="H4866" s="11" t="s">
        <v>152</v>
      </c>
      <c r="I4866" s="11" t="s">
        <v>75</v>
      </c>
      <c r="J4866" s="11" t="s">
        <v>99</v>
      </c>
      <c r="K4866" s="11" t="s">
        <v>841</v>
      </c>
      <c r="L4866" s="11" t="s">
        <v>131</v>
      </c>
      <c r="M4866" s="11" t="s">
        <v>101</v>
      </c>
      <c r="N4866" s="11">
        <v>44</v>
      </c>
      <c r="O4866" s="11">
        <v>2020</v>
      </c>
      <c r="P4866" s="11" t="s">
        <v>112</v>
      </c>
      <c r="Q4866" s="11" t="s">
        <v>112</v>
      </c>
      <c r="R4866" s="11" t="s">
        <v>657</v>
      </c>
      <c r="S4866" s="11" t="s">
        <v>104</v>
      </c>
      <c r="T4866" s="11">
        <v>294.79999999999978</v>
      </c>
      <c r="U4866" s="11" t="str">
        <f>IF(ISERROR(VLOOKUP(I4866,'BACK INFO'!F:F,1,0)),IF(ISERROR(VLOOKUP(I4866,'BACK INFO'!H:H,1,0)),K4866,'BACK INFO'!$H$1),'BACK INFO'!$G$1)</f>
        <v>KELLY MICHELLE ELLINGSON</v>
      </c>
    </row>
    <row r="4867" spans="1:21" s="11" customFormat="1" x14ac:dyDescent="0.35">
      <c r="A4867" s="11" t="s">
        <v>94</v>
      </c>
      <c r="B4867" s="11">
        <v>2019</v>
      </c>
      <c r="C4867" s="11">
        <v>6</v>
      </c>
      <c r="D4867" s="11" t="s">
        <v>95</v>
      </c>
      <c r="E4867" s="11" t="s">
        <v>96</v>
      </c>
      <c r="F4867" s="11" t="s">
        <v>700</v>
      </c>
      <c r="G4867" s="11" t="s">
        <v>657</v>
      </c>
      <c r="H4867" s="11" t="s">
        <v>152</v>
      </c>
      <c r="I4867" s="11" t="s">
        <v>74</v>
      </c>
      <c r="J4867" s="11" t="s">
        <v>99</v>
      </c>
      <c r="K4867" s="11" t="s">
        <v>348</v>
      </c>
      <c r="L4867" s="11" t="s">
        <v>199</v>
      </c>
      <c r="M4867" s="11" t="s">
        <v>101</v>
      </c>
      <c r="N4867" s="11">
        <v>44</v>
      </c>
      <c r="O4867" s="11">
        <v>2020</v>
      </c>
      <c r="P4867" s="11" t="s">
        <v>112</v>
      </c>
      <c r="Q4867" s="11" t="s">
        <v>112</v>
      </c>
      <c r="R4867" s="11" t="s">
        <v>657</v>
      </c>
      <c r="S4867" s="11" t="s">
        <v>104</v>
      </c>
      <c r="T4867" s="11">
        <v>294.79999999999978</v>
      </c>
      <c r="U4867" s="11" t="str">
        <f>IF(ISERROR(VLOOKUP(I4867,'BACK INFO'!F:F,1,0)),IF(ISERROR(VLOOKUP(I4867,'BACK INFO'!H:H,1,0)),K4867,'BACK INFO'!$H$1),'BACK INFO'!$G$1)</f>
        <v>KELLY MICHELLE ELLINGSON</v>
      </c>
    </row>
    <row r="4868" spans="1:21" s="11" customFormat="1" x14ac:dyDescent="0.35">
      <c r="A4868" s="11" t="s">
        <v>94</v>
      </c>
      <c r="B4868" s="11">
        <v>2019</v>
      </c>
      <c r="C4868" s="11">
        <v>6</v>
      </c>
      <c r="D4868" s="11" t="s">
        <v>95</v>
      </c>
      <c r="E4868" s="11" t="s">
        <v>96</v>
      </c>
      <c r="F4868" s="11" t="s">
        <v>700</v>
      </c>
      <c r="G4868" s="11" t="s">
        <v>660</v>
      </c>
      <c r="H4868" s="11" t="s">
        <v>98</v>
      </c>
      <c r="I4868" s="11" t="s">
        <v>347</v>
      </c>
      <c r="J4868" s="11" t="s">
        <v>99</v>
      </c>
      <c r="K4868" s="11" t="s">
        <v>348</v>
      </c>
      <c r="L4868" s="11" t="s">
        <v>133</v>
      </c>
      <c r="M4868" s="11" t="s">
        <v>101</v>
      </c>
      <c r="N4868" s="11">
        <v>3038</v>
      </c>
      <c r="O4868" s="11">
        <v>0</v>
      </c>
      <c r="P4868" s="11" t="s">
        <v>103</v>
      </c>
      <c r="Q4868" s="11" t="s">
        <v>103</v>
      </c>
      <c r="R4868" s="11" t="s">
        <v>103</v>
      </c>
      <c r="S4868" s="11" t="s">
        <v>104</v>
      </c>
      <c r="T4868" s="11">
        <v>65165.400000000009</v>
      </c>
      <c r="U4868" s="11" t="str">
        <f>IF(ISERROR(VLOOKUP(I4868,'BACK INFO'!F:F,1,0)),IF(ISERROR(VLOOKUP(I4868,'BACK INFO'!H:H,1,0)),K4868,'BACK INFO'!$H$1),'BACK INFO'!$G$1)</f>
        <v>KELLY MICHELLE ELLINGSON</v>
      </c>
    </row>
    <row r="4869" spans="1:21" s="11" customFormat="1" x14ac:dyDescent="0.35">
      <c r="A4869" s="11" t="s">
        <v>94</v>
      </c>
      <c r="B4869" s="11">
        <v>2019</v>
      </c>
      <c r="C4869" s="11">
        <v>6</v>
      </c>
      <c r="D4869" s="11" t="s">
        <v>95</v>
      </c>
      <c r="E4869" s="11" t="s">
        <v>96</v>
      </c>
      <c r="F4869" s="11" t="s">
        <v>700</v>
      </c>
      <c r="G4869" s="11" t="s">
        <v>660</v>
      </c>
      <c r="H4869" s="11" t="s">
        <v>98</v>
      </c>
      <c r="I4869" s="11" t="s">
        <v>63</v>
      </c>
      <c r="J4869" s="11" t="s">
        <v>99</v>
      </c>
      <c r="K4869" s="11" t="s">
        <v>348</v>
      </c>
      <c r="L4869" s="11" t="s">
        <v>129</v>
      </c>
      <c r="M4869" s="11" t="s">
        <v>122</v>
      </c>
      <c r="N4869" s="11">
        <v>289</v>
      </c>
      <c r="O4869" s="11">
        <v>0</v>
      </c>
      <c r="P4869" s="11" t="s">
        <v>103</v>
      </c>
      <c r="Q4869" s="11" t="s">
        <v>103</v>
      </c>
      <c r="R4869" s="11" t="s">
        <v>103</v>
      </c>
      <c r="S4869" s="11" t="s">
        <v>104</v>
      </c>
      <c r="T4869" s="11">
        <v>5968.2</v>
      </c>
      <c r="U4869" s="11" t="str">
        <f>IF(ISERROR(VLOOKUP(I4869,'BACK INFO'!F:F,1,0)),IF(ISERROR(VLOOKUP(I4869,'BACK INFO'!H:H,1,0)),K4869,'BACK INFO'!$H$1),'BACK INFO'!$G$1)</f>
        <v>PAIGE ALYSE STRAUGHAN</v>
      </c>
    </row>
    <row r="4870" spans="1:21" s="11" customFormat="1" x14ac:dyDescent="0.35">
      <c r="A4870" s="11" t="s">
        <v>94</v>
      </c>
      <c r="B4870" s="11">
        <v>2019</v>
      </c>
      <c r="C4870" s="11">
        <v>6</v>
      </c>
      <c r="D4870" s="11" t="s">
        <v>95</v>
      </c>
      <c r="E4870" s="11" t="s">
        <v>96</v>
      </c>
      <c r="F4870" s="11" t="s">
        <v>700</v>
      </c>
      <c r="G4870" s="11" t="s">
        <v>660</v>
      </c>
      <c r="H4870" s="11" t="s">
        <v>98</v>
      </c>
      <c r="I4870" s="11" t="s">
        <v>440</v>
      </c>
      <c r="J4870" s="11" t="s">
        <v>99</v>
      </c>
      <c r="K4870" s="11" t="s">
        <v>348</v>
      </c>
      <c r="L4870" s="11" t="s">
        <v>227</v>
      </c>
      <c r="M4870" s="11" t="s">
        <v>101</v>
      </c>
      <c r="N4870" s="11">
        <v>5052</v>
      </c>
      <c r="O4870" s="11">
        <v>0</v>
      </c>
      <c r="P4870" s="11" t="s">
        <v>103</v>
      </c>
      <c r="Q4870" s="11" t="s">
        <v>103</v>
      </c>
      <c r="R4870" s="11" t="s">
        <v>103</v>
      </c>
      <c r="S4870" s="11" t="s">
        <v>104</v>
      </c>
      <c r="T4870" s="11">
        <v>108248.99999999996</v>
      </c>
      <c r="U4870" s="11" t="str">
        <f>IF(ISERROR(VLOOKUP(I4870,'BACK INFO'!F:F,1,0)),IF(ISERROR(VLOOKUP(I4870,'BACK INFO'!H:H,1,0)),K4870,'BACK INFO'!$H$1),'BACK INFO'!$G$1)</f>
        <v>KELLY MICHELLE ELLINGSON</v>
      </c>
    </row>
    <row r="4871" spans="1:21" s="11" customFormat="1" x14ac:dyDescent="0.35">
      <c r="A4871" s="11" t="s">
        <v>94</v>
      </c>
      <c r="B4871" s="11">
        <v>2019</v>
      </c>
      <c r="C4871" s="11">
        <v>6</v>
      </c>
      <c r="D4871" s="11" t="s">
        <v>95</v>
      </c>
      <c r="E4871" s="11" t="s">
        <v>96</v>
      </c>
      <c r="F4871" s="11" t="s">
        <v>700</v>
      </c>
      <c r="G4871" s="11" t="s">
        <v>660</v>
      </c>
      <c r="H4871" s="11" t="s">
        <v>152</v>
      </c>
      <c r="I4871" s="11" t="s">
        <v>347</v>
      </c>
      <c r="J4871" s="11" t="s">
        <v>99</v>
      </c>
      <c r="K4871" s="11" t="s">
        <v>348</v>
      </c>
      <c r="L4871" s="11" t="s">
        <v>133</v>
      </c>
      <c r="M4871" s="11" t="s">
        <v>101</v>
      </c>
      <c r="N4871" s="11">
        <v>356</v>
      </c>
      <c r="O4871" s="11">
        <v>0</v>
      </c>
      <c r="P4871" s="11" t="s">
        <v>103</v>
      </c>
      <c r="Q4871" s="11" t="s">
        <v>103</v>
      </c>
      <c r="R4871" s="11" t="s">
        <v>103</v>
      </c>
      <c r="S4871" s="11" t="s">
        <v>104</v>
      </c>
      <c r="T4871" s="11">
        <v>10091.4</v>
      </c>
      <c r="U4871" s="11" t="str">
        <f>IF(ISERROR(VLOOKUP(I4871,'BACK INFO'!F:F,1,0)),IF(ISERROR(VLOOKUP(I4871,'BACK INFO'!H:H,1,0)),K4871,'BACK INFO'!$H$1),'BACK INFO'!$G$1)</f>
        <v>KELLY MICHELLE ELLINGSON</v>
      </c>
    </row>
    <row r="4872" spans="1:21" s="11" customFormat="1" x14ac:dyDescent="0.35">
      <c r="A4872" s="11" t="s">
        <v>94</v>
      </c>
      <c r="B4872" s="11">
        <v>2019</v>
      </c>
      <c r="C4872" s="11">
        <v>6</v>
      </c>
      <c r="D4872" s="11" t="s">
        <v>95</v>
      </c>
      <c r="E4872" s="11" t="s">
        <v>96</v>
      </c>
      <c r="F4872" s="11" t="s">
        <v>700</v>
      </c>
      <c r="G4872" s="11" t="s">
        <v>660</v>
      </c>
      <c r="H4872" s="11" t="s">
        <v>152</v>
      </c>
      <c r="I4872" s="11" t="s">
        <v>440</v>
      </c>
      <c r="J4872" s="11" t="s">
        <v>99</v>
      </c>
      <c r="K4872" s="11" t="s">
        <v>348</v>
      </c>
      <c r="L4872" s="11" t="s">
        <v>227</v>
      </c>
      <c r="M4872" s="11" t="s">
        <v>101</v>
      </c>
      <c r="N4872" s="11">
        <v>1155</v>
      </c>
      <c r="O4872" s="11">
        <v>0</v>
      </c>
      <c r="P4872" s="11" t="s">
        <v>103</v>
      </c>
      <c r="Q4872" s="11" t="s">
        <v>103</v>
      </c>
      <c r="R4872" s="11" t="s">
        <v>103</v>
      </c>
      <c r="S4872" s="11" t="s">
        <v>104</v>
      </c>
      <c r="T4872" s="11">
        <v>30307.200000000001</v>
      </c>
      <c r="U4872" s="11" t="str">
        <f>IF(ISERROR(VLOOKUP(I4872,'BACK INFO'!F:F,1,0)),IF(ISERROR(VLOOKUP(I4872,'BACK INFO'!H:H,1,0)),K4872,'BACK INFO'!$H$1),'BACK INFO'!$G$1)</f>
        <v>KELLY MICHELLE ELLINGSON</v>
      </c>
    </row>
    <row r="4873" spans="1:21" s="11" customFormat="1" x14ac:dyDescent="0.35">
      <c r="A4873" s="11" t="s">
        <v>94</v>
      </c>
      <c r="B4873" s="11">
        <v>2019</v>
      </c>
      <c r="C4873" s="11">
        <v>6</v>
      </c>
      <c r="D4873" s="11" t="s">
        <v>95</v>
      </c>
      <c r="E4873" s="11" t="s">
        <v>96</v>
      </c>
      <c r="F4873" s="11" t="s">
        <v>700</v>
      </c>
      <c r="G4873" s="11" t="s">
        <v>675</v>
      </c>
      <c r="H4873" s="11" t="s">
        <v>152</v>
      </c>
      <c r="I4873" s="11" t="s">
        <v>189</v>
      </c>
      <c r="J4873" s="11" t="s">
        <v>99</v>
      </c>
      <c r="K4873" s="11" t="s">
        <v>73</v>
      </c>
      <c r="L4873" s="11" t="s">
        <v>127</v>
      </c>
      <c r="M4873" s="11" t="s">
        <v>101</v>
      </c>
      <c r="N4873" s="11">
        <v>300</v>
      </c>
      <c r="O4873" s="11">
        <v>2020</v>
      </c>
      <c r="P4873" s="11" t="s">
        <v>676</v>
      </c>
      <c r="Q4873" s="11" t="s">
        <v>676</v>
      </c>
      <c r="R4873" s="11" t="s">
        <v>675</v>
      </c>
      <c r="S4873" s="11" t="s">
        <v>104</v>
      </c>
      <c r="T4873" s="11">
        <v>12001.800000000001</v>
      </c>
      <c r="U4873" s="11" t="str">
        <f>IF(ISERROR(VLOOKUP(I4873,'BACK INFO'!F:F,1,0)),IF(ISERROR(VLOOKUP(I4873,'BACK INFO'!H:H,1,0)),K4873,'BACK INFO'!$H$1),'BACK INFO'!$G$1)</f>
        <v>PHYLLIS POSNER</v>
      </c>
    </row>
    <row r="4874" spans="1:21" s="11" customFormat="1" x14ac:dyDescent="0.35">
      <c r="A4874" s="11" t="s">
        <v>94</v>
      </c>
      <c r="B4874" s="11">
        <v>2019</v>
      </c>
      <c r="C4874" s="11">
        <v>6</v>
      </c>
      <c r="D4874" s="11" t="s">
        <v>95</v>
      </c>
      <c r="E4874" s="11" t="s">
        <v>96</v>
      </c>
      <c r="F4874" s="11" t="s">
        <v>700</v>
      </c>
      <c r="G4874" s="11" t="s">
        <v>675</v>
      </c>
      <c r="H4874" s="11" t="s">
        <v>152</v>
      </c>
      <c r="I4874" s="11" t="s">
        <v>161</v>
      </c>
      <c r="J4874" s="11" t="s">
        <v>99</v>
      </c>
      <c r="K4874" s="11" t="s">
        <v>70</v>
      </c>
      <c r="L4874" s="11" t="s">
        <v>157</v>
      </c>
      <c r="M4874" s="11" t="s">
        <v>101</v>
      </c>
      <c r="N4874" s="11">
        <v>48</v>
      </c>
      <c r="O4874" s="11">
        <v>2020</v>
      </c>
      <c r="P4874" s="11" t="s">
        <v>676</v>
      </c>
      <c r="Q4874" s="11" t="s">
        <v>676</v>
      </c>
      <c r="R4874" s="11" t="s">
        <v>675</v>
      </c>
      <c r="S4874" s="11" t="s">
        <v>104</v>
      </c>
      <c r="T4874" s="11">
        <v>2101.4</v>
      </c>
      <c r="U4874" s="11" t="str">
        <f>IF(ISERROR(VLOOKUP(I4874,'BACK INFO'!F:F,1,0)),IF(ISERROR(VLOOKUP(I4874,'BACK INFO'!H:H,1,0)),K4874,'BACK INFO'!$H$1),'BACK INFO'!$G$1)</f>
        <v>JUDITH ANN DEAL</v>
      </c>
    </row>
    <row r="4875" spans="1:21" s="11" customFormat="1" x14ac:dyDescent="0.35">
      <c r="A4875" s="11" t="s">
        <v>94</v>
      </c>
      <c r="B4875" s="11">
        <v>2019</v>
      </c>
      <c r="C4875" s="11">
        <v>6</v>
      </c>
      <c r="D4875" s="11" t="s">
        <v>95</v>
      </c>
      <c r="E4875" s="11" t="s">
        <v>96</v>
      </c>
      <c r="F4875" s="11" t="s">
        <v>700</v>
      </c>
      <c r="G4875" s="11" t="s">
        <v>675</v>
      </c>
      <c r="H4875" s="11" t="s">
        <v>152</v>
      </c>
      <c r="I4875" s="11" t="s">
        <v>249</v>
      </c>
      <c r="J4875" s="11" t="s">
        <v>99</v>
      </c>
      <c r="K4875" s="11" t="s">
        <v>72</v>
      </c>
      <c r="L4875" s="11" t="s">
        <v>114</v>
      </c>
      <c r="M4875" s="11" t="s">
        <v>101</v>
      </c>
      <c r="N4875" s="11">
        <v>144</v>
      </c>
      <c r="O4875" s="11">
        <v>2020</v>
      </c>
      <c r="P4875" s="11" t="s">
        <v>676</v>
      </c>
      <c r="Q4875" s="11" t="s">
        <v>676</v>
      </c>
      <c r="R4875" s="11" t="s">
        <v>675</v>
      </c>
      <c r="S4875" s="11" t="s">
        <v>104</v>
      </c>
      <c r="T4875" s="11">
        <v>6185.1600000000026</v>
      </c>
      <c r="U4875" s="11" t="str">
        <f>IF(ISERROR(VLOOKUP(I4875,'BACK INFO'!F:F,1,0)),IF(ISERROR(VLOOKUP(I4875,'BACK INFO'!H:H,1,0)),K4875,'BACK INFO'!$H$1),'BACK INFO'!$G$1)</f>
        <v>BILL MILLER AND COMPANY</v>
      </c>
    </row>
    <row r="4876" spans="1:21" s="11" customFormat="1" x14ac:dyDescent="0.35">
      <c r="A4876" s="11" t="s">
        <v>94</v>
      </c>
      <c r="B4876" s="11">
        <v>2019</v>
      </c>
      <c r="C4876" s="11">
        <v>6</v>
      </c>
      <c r="D4876" s="11" t="s">
        <v>95</v>
      </c>
      <c r="E4876" s="11" t="s">
        <v>96</v>
      </c>
      <c r="F4876" s="11" t="s">
        <v>700</v>
      </c>
      <c r="G4876" s="11" t="s">
        <v>675</v>
      </c>
      <c r="H4876" s="11" t="s">
        <v>152</v>
      </c>
      <c r="I4876" s="11" t="s">
        <v>249</v>
      </c>
      <c r="J4876" s="11" t="s">
        <v>99</v>
      </c>
      <c r="K4876" s="11" t="s">
        <v>72</v>
      </c>
      <c r="L4876" s="11" t="s">
        <v>246</v>
      </c>
      <c r="M4876" s="11" t="s">
        <v>246</v>
      </c>
      <c r="N4876" s="11">
        <v>24</v>
      </c>
      <c r="O4876" s="11">
        <v>2020</v>
      </c>
      <c r="P4876" s="11" t="s">
        <v>676</v>
      </c>
      <c r="Q4876" s="11" t="s">
        <v>676</v>
      </c>
      <c r="R4876" s="11" t="s">
        <v>675</v>
      </c>
      <c r="S4876" s="11" t="s">
        <v>104</v>
      </c>
      <c r="T4876" s="11">
        <v>1030.8599999999999</v>
      </c>
      <c r="U4876" s="11" t="str">
        <f>IF(ISERROR(VLOOKUP(I4876,'BACK INFO'!F:F,1,0)),IF(ISERROR(VLOOKUP(I4876,'BACK INFO'!H:H,1,0)),K4876,'BACK INFO'!$H$1),'BACK INFO'!$G$1)</f>
        <v>BILL MILLER AND COMPANY</v>
      </c>
    </row>
    <row r="4877" spans="1:21" s="11" customFormat="1" x14ac:dyDescent="0.35">
      <c r="A4877" s="11" t="s">
        <v>94</v>
      </c>
      <c r="B4877" s="11">
        <v>2019</v>
      </c>
      <c r="C4877" s="11">
        <v>6</v>
      </c>
      <c r="D4877" s="11" t="s">
        <v>95</v>
      </c>
      <c r="E4877" s="11" t="s">
        <v>96</v>
      </c>
      <c r="F4877" s="11" t="s">
        <v>700</v>
      </c>
      <c r="G4877" s="11" t="s">
        <v>675</v>
      </c>
      <c r="H4877" s="11" t="s">
        <v>152</v>
      </c>
      <c r="I4877" s="11" t="s">
        <v>628</v>
      </c>
      <c r="J4877" s="11" t="s">
        <v>99</v>
      </c>
      <c r="K4877" s="11" t="s">
        <v>67</v>
      </c>
      <c r="L4877" s="11" t="s">
        <v>211</v>
      </c>
      <c r="M4877" s="11" t="s">
        <v>101</v>
      </c>
      <c r="N4877" s="11">
        <v>97</v>
      </c>
      <c r="O4877" s="11">
        <v>2020</v>
      </c>
      <c r="P4877" s="11" t="s">
        <v>676</v>
      </c>
      <c r="Q4877" s="11" t="s">
        <v>676</v>
      </c>
      <c r="R4877" s="11" t="s">
        <v>675</v>
      </c>
      <c r="S4877" s="11" t="s">
        <v>104</v>
      </c>
      <c r="T4877" s="11">
        <v>4196.6099999999997</v>
      </c>
      <c r="U4877" s="11" t="str">
        <f>IF(ISERROR(VLOOKUP(I4877,'BACK INFO'!F:F,1,0)),IF(ISERROR(VLOOKUP(I4877,'BACK INFO'!H:H,1,0)),K4877,'BACK INFO'!$H$1),'BACK INFO'!$G$1)</f>
        <v>ANITA M. HOPKINS</v>
      </c>
    </row>
    <row r="4878" spans="1:21" s="11" customFormat="1" x14ac:dyDescent="0.35">
      <c r="A4878" s="11" t="s">
        <v>94</v>
      </c>
      <c r="B4878" s="11">
        <v>2019</v>
      </c>
      <c r="C4878" s="11">
        <v>6</v>
      </c>
      <c r="D4878" s="11" t="s">
        <v>95</v>
      </c>
      <c r="E4878" s="11" t="s">
        <v>96</v>
      </c>
      <c r="F4878" s="11" t="s">
        <v>700</v>
      </c>
      <c r="G4878" s="11" t="s">
        <v>677</v>
      </c>
      <c r="H4878" s="11" t="s">
        <v>98</v>
      </c>
      <c r="I4878" s="11" t="s">
        <v>60</v>
      </c>
      <c r="J4878" s="11" t="s">
        <v>99</v>
      </c>
      <c r="K4878" s="11" t="s">
        <v>54</v>
      </c>
      <c r="L4878" s="11" t="s">
        <v>100</v>
      </c>
      <c r="M4878" s="11" t="s">
        <v>101</v>
      </c>
      <c r="N4878" s="11">
        <v>1420</v>
      </c>
      <c r="O4878" s="11">
        <v>2019</v>
      </c>
      <c r="P4878" s="11" t="s">
        <v>678</v>
      </c>
      <c r="Q4878" s="11" t="s">
        <v>678</v>
      </c>
      <c r="R4878" s="11" t="s">
        <v>677</v>
      </c>
      <c r="S4878" s="11" t="s">
        <v>104</v>
      </c>
      <c r="T4878" s="11">
        <v>32900.25</v>
      </c>
      <c r="U4878" s="11" t="str">
        <f>IF(ISERROR(VLOOKUP(I4878,'BACK INFO'!F:F,1,0)),IF(ISERROR(VLOOKUP(I4878,'BACK INFO'!H:H,1,0)),K4878,'BACK INFO'!$H$1),'BACK INFO'!$G$1)</f>
        <v>PAIGE ALYSE STRAUGHAN</v>
      </c>
    </row>
    <row r="4879" spans="1:21" s="11" customFormat="1" x14ac:dyDescent="0.35">
      <c r="A4879" s="11" t="s">
        <v>94</v>
      </c>
      <c r="B4879" s="11">
        <v>2019</v>
      </c>
      <c r="C4879" s="11">
        <v>6</v>
      </c>
      <c r="D4879" s="11" t="s">
        <v>95</v>
      </c>
      <c r="E4879" s="11" t="s">
        <v>96</v>
      </c>
      <c r="F4879" s="11" t="s">
        <v>700</v>
      </c>
      <c r="G4879" s="11" t="s">
        <v>677</v>
      </c>
      <c r="H4879" s="11" t="s">
        <v>98</v>
      </c>
      <c r="I4879" s="11" t="s">
        <v>63</v>
      </c>
      <c r="J4879" s="11" t="s">
        <v>99</v>
      </c>
      <c r="K4879" s="11" t="s">
        <v>54</v>
      </c>
      <c r="L4879" s="11" t="s">
        <v>129</v>
      </c>
      <c r="M4879" s="11" t="s">
        <v>122</v>
      </c>
      <c r="N4879" s="11">
        <v>45</v>
      </c>
      <c r="O4879" s="11">
        <v>2019</v>
      </c>
      <c r="P4879" s="11" t="s">
        <v>678</v>
      </c>
      <c r="Q4879" s="11" t="s">
        <v>678</v>
      </c>
      <c r="R4879" s="11" t="s">
        <v>677</v>
      </c>
      <c r="S4879" s="11" t="s">
        <v>104</v>
      </c>
      <c r="T4879" s="11">
        <v>1024.5</v>
      </c>
      <c r="U4879" s="11" t="str">
        <f>IF(ISERROR(VLOOKUP(I4879,'BACK INFO'!F:F,1,0)),IF(ISERROR(VLOOKUP(I4879,'BACK INFO'!H:H,1,0)),K4879,'BACK INFO'!$H$1),'BACK INFO'!$G$1)</f>
        <v>PAIGE ALYSE STRAUGHAN</v>
      </c>
    </row>
    <row r="4880" spans="1:21" s="11" customFormat="1" x14ac:dyDescent="0.35">
      <c r="A4880" s="11" t="s">
        <v>94</v>
      </c>
      <c r="B4880" s="11">
        <v>2019</v>
      </c>
      <c r="C4880" s="11">
        <v>6</v>
      </c>
      <c r="D4880" s="11" t="s">
        <v>95</v>
      </c>
      <c r="E4880" s="11" t="s">
        <v>96</v>
      </c>
      <c r="F4880" s="11" t="s">
        <v>700</v>
      </c>
      <c r="G4880" s="11" t="s">
        <v>679</v>
      </c>
      <c r="H4880" s="11">
        <v>0</v>
      </c>
      <c r="I4880" s="11" t="s">
        <v>661</v>
      </c>
      <c r="J4880" s="11" t="s">
        <v>99</v>
      </c>
      <c r="K4880" s="11" t="s">
        <v>348</v>
      </c>
      <c r="L4880" s="11" t="s">
        <v>211</v>
      </c>
      <c r="M4880" s="11" t="s">
        <v>101</v>
      </c>
      <c r="N4880" s="11">
        <v>5798</v>
      </c>
      <c r="O4880" s="11">
        <v>0</v>
      </c>
      <c r="P4880" s="11" t="s">
        <v>103</v>
      </c>
      <c r="Q4880" s="11" t="s">
        <v>103</v>
      </c>
      <c r="R4880" s="11" t="s">
        <v>103</v>
      </c>
      <c r="S4880" s="11" t="s">
        <v>104</v>
      </c>
      <c r="T4880" s="11">
        <v>115960</v>
      </c>
      <c r="U4880" s="11" t="str">
        <f>IF(ISERROR(VLOOKUP(I4880,'BACK INFO'!F:F,1,0)),IF(ISERROR(VLOOKUP(I4880,'BACK INFO'!H:H,1,0)),K4880,'BACK INFO'!$H$1),'BACK INFO'!$G$1)</f>
        <v>KELLY MICHELLE ELLINGSON</v>
      </c>
    </row>
    <row r="4881" spans="1:21" s="11" customFormat="1" x14ac:dyDescent="0.35">
      <c r="A4881" s="11" t="s">
        <v>94</v>
      </c>
      <c r="B4881" s="11">
        <v>2019</v>
      </c>
      <c r="C4881" s="11">
        <v>6</v>
      </c>
      <c r="D4881" s="11" t="s">
        <v>260</v>
      </c>
      <c r="E4881" s="11" t="s">
        <v>96</v>
      </c>
      <c r="F4881" s="11" t="s">
        <v>700</v>
      </c>
      <c r="G4881" s="11" t="s">
        <v>118</v>
      </c>
      <c r="H4881" s="11" t="s">
        <v>98</v>
      </c>
      <c r="I4881" s="11" t="s">
        <v>113</v>
      </c>
      <c r="J4881" s="11" t="s">
        <v>99</v>
      </c>
      <c r="K4881" s="11" t="s">
        <v>72</v>
      </c>
      <c r="L4881" s="11" t="s">
        <v>114</v>
      </c>
      <c r="M4881" s="11" t="s">
        <v>101</v>
      </c>
      <c r="N4881" s="11">
        <v>2</v>
      </c>
      <c r="O4881" s="11">
        <v>2018</v>
      </c>
      <c r="P4881" s="11" t="s">
        <v>112</v>
      </c>
      <c r="Q4881" s="11" t="s">
        <v>103</v>
      </c>
      <c r="R4881" s="11" t="s">
        <v>103</v>
      </c>
      <c r="S4881" s="11" t="s">
        <v>104</v>
      </c>
      <c r="T4881" s="11">
        <v>41.3</v>
      </c>
      <c r="U4881" s="11" t="str">
        <f>IF(ISERROR(VLOOKUP(I4881,'BACK INFO'!F:F,1,0)),IF(ISERROR(VLOOKUP(I4881,'BACK INFO'!H:H,1,0)),K4881,'BACK INFO'!$H$1),'BACK INFO'!$G$1)</f>
        <v>BILL MILLER AND COMPANY</v>
      </c>
    </row>
    <row r="4882" spans="1:21" s="11" customFormat="1" x14ac:dyDescent="0.35">
      <c r="A4882" s="11" t="s">
        <v>94</v>
      </c>
      <c r="B4882" s="11">
        <v>2019</v>
      </c>
      <c r="C4882" s="11">
        <v>6</v>
      </c>
      <c r="D4882" s="11" t="s">
        <v>260</v>
      </c>
      <c r="E4882" s="11" t="s">
        <v>96</v>
      </c>
      <c r="F4882" s="11" t="s">
        <v>700</v>
      </c>
      <c r="G4882" s="11" t="s">
        <v>118</v>
      </c>
      <c r="H4882" s="11" t="s">
        <v>110</v>
      </c>
      <c r="I4882" s="11" t="s">
        <v>347</v>
      </c>
      <c r="J4882" s="11" t="s">
        <v>99</v>
      </c>
      <c r="K4882" s="11" t="s">
        <v>348</v>
      </c>
      <c r="L4882" s="11" t="s">
        <v>133</v>
      </c>
      <c r="M4882" s="11" t="s">
        <v>101</v>
      </c>
      <c r="N4882" s="11">
        <v>225</v>
      </c>
      <c r="O4882" s="11">
        <v>2018</v>
      </c>
      <c r="P4882" s="11" t="s">
        <v>112</v>
      </c>
      <c r="Q4882" s="11" t="s">
        <v>103</v>
      </c>
      <c r="R4882" s="11" t="s">
        <v>103</v>
      </c>
      <c r="S4882" s="11" t="s">
        <v>104</v>
      </c>
      <c r="T4882" s="11">
        <v>3744.5</v>
      </c>
      <c r="U4882" s="11" t="str">
        <f>IF(ISERROR(VLOOKUP(I4882,'BACK INFO'!F:F,1,0)),IF(ISERROR(VLOOKUP(I4882,'BACK INFO'!H:H,1,0)),K4882,'BACK INFO'!$H$1),'BACK INFO'!$G$1)</f>
        <v>KELLY MICHELLE ELLINGSON</v>
      </c>
    </row>
    <row r="4883" spans="1:21" s="11" customFormat="1" x14ac:dyDescent="0.35">
      <c r="A4883" s="11" t="s">
        <v>94</v>
      </c>
      <c r="B4883" s="11">
        <v>2019</v>
      </c>
      <c r="C4883" s="11">
        <v>6</v>
      </c>
      <c r="D4883" s="11" t="s">
        <v>260</v>
      </c>
      <c r="E4883" s="11" t="s">
        <v>96</v>
      </c>
      <c r="F4883" s="11" t="s">
        <v>700</v>
      </c>
      <c r="G4883" s="11" t="s">
        <v>118</v>
      </c>
      <c r="H4883" s="11" t="s">
        <v>152</v>
      </c>
      <c r="I4883" s="11" t="s">
        <v>113</v>
      </c>
      <c r="J4883" s="11" t="s">
        <v>99</v>
      </c>
      <c r="K4883" s="11" t="s">
        <v>72</v>
      </c>
      <c r="L4883" s="11" t="s">
        <v>114</v>
      </c>
      <c r="M4883" s="11" t="s">
        <v>101</v>
      </c>
      <c r="N4883" s="11">
        <v>2</v>
      </c>
      <c r="O4883" s="11">
        <v>2018</v>
      </c>
      <c r="P4883" s="11" t="s">
        <v>112</v>
      </c>
      <c r="Q4883" s="11" t="s">
        <v>103</v>
      </c>
      <c r="R4883" s="11" t="s">
        <v>103</v>
      </c>
      <c r="S4883" s="11" t="s">
        <v>104</v>
      </c>
      <c r="T4883" s="11">
        <v>65.8</v>
      </c>
      <c r="U4883" s="11" t="str">
        <f>IF(ISERROR(VLOOKUP(I4883,'BACK INFO'!F:F,1,0)),IF(ISERROR(VLOOKUP(I4883,'BACK INFO'!H:H,1,0)),K4883,'BACK INFO'!$H$1),'BACK INFO'!$G$1)</f>
        <v>BILL MILLER AND COMPANY</v>
      </c>
    </row>
    <row r="4884" spans="1:21" s="11" customFormat="1" x14ac:dyDescent="0.35">
      <c r="A4884" s="11" t="s">
        <v>94</v>
      </c>
      <c r="B4884" s="11">
        <v>2019</v>
      </c>
      <c r="C4884" s="11">
        <v>6</v>
      </c>
      <c r="D4884" s="11" t="s">
        <v>260</v>
      </c>
      <c r="E4884" s="11" t="s">
        <v>96</v>
      </c>
      <c r="F4884" s="11" t="s">
        <v>700</v>
      </c>
      <c r="G4884" s="11" t="s">
        <v>155</v>
      </c>
      <c r="H4884" s="11" t="s">
        <v>110</v>
      </c>
      <c r="I4884" s="11" t="s">
        <v>347</v>
      </c>
      <c r="J4884" s="11" t="s">
        <v>99</v>
      </c>
      <c r="K4884" s="11" t="s">
        <v>348</v>
      </c>
      <c r="L4884" s="11" t="s">
        <v>133</v>
      </c>
      <c r="M4884" s="11" t="s">
        <v>101</v>
      </c>
      <c r="N4884" s="11">
        <v>969</v>
      </c>
      <c r="O4884" s="11">
        <v>2018</v>
      </c>
      <c r="P4884" s="11" t="s">
        <v>154</v>
      </c>
      <c r="Q4884" s="11" t="s">
        <v>103</v>
      </c>
      <c r="R4884" s="11" t="s">
        <v>103</v>
      </c>
      <c r="S4884" s="11" t="s">
        <v>104</v>
      </c>
      <c r="T4884" s="11">
        <v>15491.5</v>
      </c>
      <c r="U4884" s="11" t="str">
        <f>IF(ISERROR(VLOOKUP(I4884,'BACK INFO'!F:F,1,0)),IF(ISERROR(VLOOKUP(I4884,'BACK INFO'!H:H,1,0)),K4884,'BACK INFO'!$H$1),'BACK INFO'!$G$1)</f>
        <v>KELLY MICHELLE ELLINGSON</v>
      </c>
    </row>
    <row r="4885" spans="1:21" s="11" customFormat="1" x14ac:dyDescent="0.35">
      <c r="A4885" s="11" t="s">
        <v>94</v>
      </c>
      <c r="B4885" s="11">
        <v>2019</v>
      </c>
      <c r="C4885" s="11">
        <v>6</v>
      </c>
      <c r="D4885" s="11" t="s">
        <v>260</v>
      </c>
      <c r="E4885" s="11" t="s">
        <v>96</v>
      </c>
      <c r="F4885" s="11" t="s">
        <v>700</v>
      </c>
      <c r="G4885" s="11" t="s">
        <v>188</v>
      </c>
      <c r="H4885" s="11" t="s">
        <v>110</v>
      </c>
      <c r="I4885" s="11" t="s">
        <v>347</v>
      </c>
      <c r="J4885" s="11" t="s">
        <v>99</v>
      </c>
      <c r="K4885" s="11" t="s">
        <v>348</v>
      </c>
      <c r="L4885" s="11" t="s">
        <v>133</v>
      </c>
      <c r="M4885" s="11" t="s">
        <v>101</v>
      </c>
      <c r="N4885" s="11">
        <v>7</v>
      </c>
      <c r="O4885" s="11">
        <v>0</v>
      </c>
      <c r="P4885" s="11" t="s">
        <v>103</v>
      </c>
      <c r="Q4885" s="11" t="s">
        <v>103</v>
      </c>
      <c r="R4885" s="11" t="s">
        <v>103</v>
      </c>
      <c r="S4885" s="11" t="s">
        <v>104</v>
      </c>
      <c r="T4885" s="11">
        <v>157.5</v>
      </c>
      <c r="U4885" s="11" t="str">
        <f>IF(ISERROR(VLOOKUP(I4885,'BACK INFO'!F:F,1,0)),IF(ISERROR(VLOOKUP(I4885,'BACK INFO'!H:H,1,0)),K4885,'BACK INFO'!$H$1),'BACK INFO'!$G$1)</f>
        <v>KELLY MICHELLE ELLINGSON</v>
      </c>
    </row>
    <row r="4886" spans="1:21" s="11" customFormat="1" x14ac:dyDescent="0.35">
      <c r="A4886" s="11" t="s">
        <v>94</v>
      </c>
      <c r="B4886" s="11">
        <v>2019</v>
      </c>
      <c r="C4886" s="11">
        <v>6</v>
      </c>
      <c r="D4886" s="11" t="s">
        <v>260</v>
      </c>
      <c r="E4886" s="11" t="s">
        <v>96</v>
      </c>
      <c r="F4886" s="11" t="s">
        <v>700</v>
      </c>
      <c r="G4886" s="11" t="s">
        <v>192</v>
      </c>
      <c r="H4886" s="11" t="s">
        <v>110</v>
      </c>
      <c r="I4886" s="11" t="s">
        <v>347</v>
      </c>
      <c r="J4886" s="11" t="s">
        <v>99</v>
      </c>
      <c r="K4886" s="11" t="s">
        <v>348</v>
      </c>
      <c r="L4886" s="11" t="s">
        <v>133</v>
      </c>
      <c r="M4886" s="11" t="s">
        <v>101</v>
      </c>
      <c r="N4886" s="11">
        <v>17</v>
      </c>
      <c r="O4886" s="11">
        <v>2018</v>
      </c>
      <c r="P4886" s="11" t="s">
        <v>193</v>
      </c>
      <c r="Q4886" s="11" t="s">
        <v>103</v>
      </c>
      <c r="R4886" s="11" t="s">
        <v>103</v>
      </c>
      <c r="S4886" s="11" t="s">
        <v>104</v>
      </c>
      <c r="T4886" s="11">
        <v>229.5</v>
      </c>
      <c r="U4886" s="11" t="str">
        <f>IF(ISERROR(VLOOKUP(I4886,'BACK INFO'!F:F,1,0)),IF(ISERROR(VLOOKUP(I4886,'BACK INFO'!H:H,1,0)),K4886,'BACK INFO'!$H$1),'BACK INFO'!$G$1)</f>
        <v>KELLY MICHELLE ELLINGSON</v>
      </c>
    </row>
    <row r="4887" spans="1:21" s="11" customFormat="1" x14ac:dyDescent="0.35">
      <c r="A4887" s="11" t="s">
        <v>94</v>
      </c>
      <c r="B4887" s="11">
        <v>2019</v>
      </c>
      <c r="C4887" s="11">
        <v>6</v>
      </c>
      <c r="D4887" s="11" t="s">
        <v>260</v>
      </c>
      <c r="E4887" s="11" t="s">
        <v>96</v>
      </c>
      <c r="F4887" s="11" t="s">
        <v>700</v>
      </c>
      <c r="G4887" s="11" t="s">
        <v>439</v>
      </c>
      <c r="H4887" s="11" t="s">
        <v>110</v>
      </c>
      <c r="I4887" s="11" t="s">
        <v>347</v>
      </c>
      <c r="J4887" s="11" t="s">
        <v>99</v>
      </c>
      <c r="K4887" s="11" t="s">
        <v>348</v>
      </c>
      <c r="L4887" s="11" t="s">
        <v>133</v>
      </c>
      <c r="M4887" s="11" t="s">
        <v>101</v>
      </c>
      <c r="N4887" s="11">
        <v>417</v>
      </c>
      <c r="O4887" s="11">
        <v>2017</v>
      </c>
      <c r="P4887" s="11" t="s">
        <v>222</v>
      </c>
      <c r="Q4887" s="11" t="s">
        <v>103</v>
      </c>
      <c r="R4887" s="11" t="s">
        <v>103</v>
      </c>
      <c r="S4887" s="11" t="s">
        <v>104</v>
      </c>
      <c r="T4887" s="11">
        <v>7237.5</v>
      </c>
      <c r="U4887" s="11" t="str">
        <f>IF(ISERROR(VLOOKUP(I4887,'BACK INFO'!F:F,1,0)),IF(ISERROR(VLOOKUP(I4887,'BACK INFO'!H:H,1,0)),K4887,'BACK INFO'!$H$1),'BACK INFO'!$G$1)</f>
        <v>KELLY MICHELLE ELLINGSON</v>
      </c>
    </row>
    <row r="4888" spans="1:21" s="11" customFormat="1" x14ac:dyDescent="0.35">
      <c r="A4888" s="11" t="s">
        <v>94</v>
      </c>
      <c r="B4888" s="11">
        <v>2019</v>
      </c>
      <c r="C4888" s="11">
        <v>6</v>
      </c>
      <c r="D4888" s="11" t="s">
        <v>260</v>
      </c>
      <c r="E4888" s="11" t="s">
        <v>96</v>
      </c>
      <c r="F4888" s="11" t="s">
        <v>700</v>
      </c>
      <c r="G4888" s="11" t="s">
        <v>240</v>
      </c>
      <c r="H4888" s="11" t="s">
        <v>110</v>
      </c>
      <c r="I4888" s="11" t="s">
        <v>347</v>
      </c>
      <c r="J4888" s="11" t="s">
        <v>99</v>
      </c>
      <c r="K4888" s="11" t="s">
        <v>348</v>
      </c>
      <c r="L4888" s="11" t="s">
        <v>133</v>
      </c>
      <c r="M4888" s="11" t="s">
        <v>101</v>
      </c>
      <c r="N4888" s="11">
        <v>128</v>
      </c>
      <c r="O4888" s="11">
        <v>2018</v>
      </c>
      <c r="P4888" s="11" t="s">
        <v>109</v>
      </c>
      <c r="Q4888" s="11" t="s">
        <v>103</v>
      </c>
      <c r="R4888" s="11" t="s">
        <v>103</v>
      </c>
      <c r="S4888" s="11" t="s">
        <v>104</v>
      </c>
      <c r="T4888" s="11">
        <v>2407</v>
      </c>
      <c r="U4888" s="11" t="str">
        <f>IF(ISERROR(VLOOKUP(I4888,'BACK INFO'!F:F,1,0)),IF(ISERROR(VLOOKUP(I4888,'BACK INFO'!H:H,1,0)),K4888,'BACK INFO'!$H$1),'BACK INFO'!$G$1)</f>
        <v>KELLY MICHELLE ELLINGSON</v>
      </c>
    </row>
    <row r="4889" spans="1:21" s="11" customFormat="1" x14ac:dyDescent="0.35">
      <c r="A4889" s="11" t="s">
        <v>94</v>
      </c>
      <c r="B4889" s="11">
        <v>2019</v>
      </c>
      <c r="C4889" s="11">
        <v>6</v>
      </c>
      <c r="D4889" s="11" t="s">
        <v>260</v>
      </c>
      <c r="E4889" s="11" t="s">
        <v>96</v>
      </c>
      <c r="F4889" s="11" t="s">
        <v>700</v>
      </c>
      <c r="G4889" s="11" t="s">
        <v>241</v>
      </c>
      <c r="H4889" s="11" t="s">
        <v>98</v>
      </c>
      <c r="I4889" s="11" t="s">
        <v>113</v>
      </c>
      <c r="J4889" s="11" t="s">
        <v>99</v>
      </c>
      <c r="K4889" s="11" t="s">
        <v>72</v>
      </c>
      <c r="L4889" s="11" t="s">
        <v>114</v>
      </c>
      <c r="M4889" s="11" t="s">
        <v>101</v>
      </c>
      <c r="N4889" s="11">
        <v>1</v>
      </c>
      <c r="O4889" s="11">
        <v>2019</v>
      </c>
      <c r="P4889" s="11" t="s">
        <v>112</v>
      </c>
      <c r="Q4889" s="11" t="s">
        <v>112</v>
      </c>
      <c r="R4889" s="11" t="s">
        <v>241</v>
      </c>
      <c r="S4889" s="11" t="s">
        <v>104</v>
      </c>
      <c r="T4889" s="11">
        <v>30</v>
      </c>
      <c r="U4889" s="11" t="str">
        <f>IF(ISERROR(VLOOKUP(I4889,'BACK INFO'!F:F,1,0)),IF(ISERROR(VLOOKUP(I4889,'BACK INFO'!H:H,1,0)),K4889,'BACK INFO'!$H$1),'BACK INFO'!$G$1)</f>
        <v>BILL MILLER AND COMPANY</v>
      </c>
    </row>
    <row r="4890" spans="1:21" s="11" customFormat="1" x14ac:dyDescent="0.35">
      <c r="A4890" s="11" t="s">
        <v>94</v>
      </c>
      <c r="B4890" s="11">
        <v>2019</v>
      </c>
      <c r="C4890" s="11">
        <v>6</v>
      </c>
      <c r="D4890" s="11" t="s">
        <v>260</v>
      </c>
      <c r="E4890" s="11" t="s">
        <v>96</v>
      </c>
      <c r="F4890" s="11" t="s">
        <v>700</v>
      </c>
      <c r="G4890" s="11" t="s">
        <v>241</v>
      </c>
      <c r="H4890" s="11" t="s">
        <v>117</v>
      </c>
      <c r="I4890" s="11" t="s">
        <v>487</v>
      </c>
      <c r="J4890" s="11" t="s">
        <v>99</v>
      </c>
      <c r="K4890" s="11" t="s">
        <v>72</v>
      </c>
      <c r="L4890" s="11" t="s">
        <v>364</v>
      </c>
      <c r="M4890" s="11" t="s">
        <v>101</v>
      </c>
      <c r="N4890" s="11">
        <v>2</v>
      </c>
      <c r="O4890" s="11">
        <v>2019</v>
      </c>
      <c r="P4890" s="11" t="s">
        <v>112</v>
      </c>
      <c r="Q4890" s="11" t="s">
        <v>112</v>
      </c>
      <c r="R4890" s="11" t="s">
        <v>241</v>
      </c>
      <c r="S4890" s="11" t="s">
        <v>104</v>
      </c>
      <c r="T4890" s="11">
        <v>62</v>
      </c>
      <c r="U4890" s="11" t="str">
        <f>IF(ISERROR(VLOOKUP(I4890,'BACK INFO'!F:F,1,0)),IF(ISERROR(VLOOKUP(I4890,'BACK INFO'!H:H,1,0)),K4890,'BACK INFO'!$H$1),'BACK INFO'!$G$1)</f>
        <v>BILL MILLER AND COMPANY</v>
      </c>
    </row>
    <row r="4891" spans="1:21" s="11" customFormat="1" x14ac:dyDescent="0.35">
      <c r="A4891" s="11" t="s">
        <v>94</v>
      </c>
      <c r="B4891" s="11">
        <v>2019</v>
      </c>
      <c r="C4891" s="11">
        <v>6</v>
      </c>
      <c r="D4891" s="11" t="s">
        <v>260</v>
      </c>
      <c r="E4891" s="11" t="s">
        <v>96</v>
      </c>
      <c r="F4891" s="11" t="s">
        <v>700</v>
      </c>
      <c r="G4891" s="11" t="s">
        <v>241</v>
      </c>
      <c r="H4891" s="11" t="s">
        <v>152</v>
      </c>
      <c r="I4891" s="11" t="s">
        <v>113</v>
      </c>
      <c r="J4891" s="11" t="s">
        <v>99</v>
      </c>
      <c r="K4891" s="11" t="s">
        <v>72</v>
      </c>
      <c r="L4891" s="11" t="s">
        <v>114</v>
      </c>
      <c r="M4891" s="11" t="s">
        <v>101</v>
      </c>
      <c r="N4891" s="11">
        <v>1</v>
      </c>
      <c r="O4891" s="11">
        <v>2019</v>
      </c>
      <c r="P4891" s="11" t="s">
        <v>112</v>
      </c>
      <c r="Q4891" s="11" t="s">
        <v>112</v>
      </c>
      <c r="R4891" s="11" t="s">
        <v>241</v>
      </c>
      <c r="S4891" s="11" t="s">
        <v>104</v>
      </c>
      <c r="T4891" s="11">
        <v>61</v>
      </c>
      <c r="U4891" s="11" t="str">
        <f>IF(ISERROR(VLOOKUP(I4891,'BACK INFO'!F:F,1,0)),IF(ISERROR(VLOOKUP(I4891,'BACK INFO'!H:H,1,0)),K4891,'BACK INFO'!$H$1),'BACK INFO'!$G$1)</f>
        <v>BILL MILLER AND COMPANY</v>
      </c>
    </row>
    <row r="4892" spans="1:21" s="11" customFormat="1" x14ac:dyDescent="0.35"/>
    <row r="4893" spans="1:21" s="11" customFormat="1" x14ac:dyDescent="0.35">
      <c r="A4893" s="44" t="s">
        <v>684</v>
      </c>
      <c r="B4893" s="44">
        <v>2019</v>
      </c>
      <c r="C4893" s="44">
        <v>7</v>
      </c>
      <c r="D4893" s="44" t="s">
        <v>95</v>
      </c>
      <c r="E4893" s="44" t="s">
        <v>96</v>
      </c>
      <c r="F4893" s="44" t="s">
        <v>58</v>
      </c>
      <c r="G4893" s="44" t="s">
        <v>657</v>
      </c>
      <c r="H4893" s="44" t="s">
        <v>98</v>
      </c>
      <c r="I4893" s="44" t="s">
        <v>699</v>
      </c>
      <c r="J4893" s="44" t="s">
        <v>99</v>
      </c>
      <c r="K4893" s="44" t="s">
        <v>348</v>
      </c>
      <c r="L4893" s="44" t="s">
        <v>114</v>
      </c>
      <c r="M4893" s="44" t="s">
        <v>101</v>
      </c>
      <c r="N4893" s="44">
        <v>449</v>
      </c>
      <c r="O4893" s="44">
        <v>2020</v>
      </c>
      <c r="P4893" s="44" t="s">
        <v>112</v>
      </c>
      <c r="Q4893" s="44" t="s">
        <v>112</v>
      </c>
      <c r="R4893" s="44" t="s">
        <v>657</v>
      </c>
      <c r="S4893" s="44" t="s">
        <v>685</v>
      </c>
      <c r="T4893" s="44">
        <v>4507.8000000000166</v>
      </c>
      <c r="U4893" s="44" t="str">
        <f>IF(ISERROR(VLOOKUP(I4893,'BACK INFO'!F:F,1,0)),IF(ISERROR(VLOOKUP(I4893,'BACK INFO'!H:H,1,0)),K4893,'BACK INFO'!$H$1),'BACK INFO'!$G$1)</f>
        <v>KELLY MICHELLE ELLINGSON</v>
      </c>
    </row>
    <row r="4894" spans="1:21" s="11" customFormat="1" x14ac:dyDescent="0.35">
      <c r="A4894" s="44" t="s">
        <v>684</v>
      </c>
      <c r="B4894" s="44">
        <v>2019</v>
      </c>
      <c r="C4894" s="44">
        <v>7</v>
      </c>
      <c r="D4894" s="44" t="s">
        <v>95</v>
      </c>
      <c r="E4894" s="44" t="s">
        <v>96</v>
      </c>
      <c r="F4894" s="44" t="s">
        <v>58</v>
      </c>
      <c r="G4894" s="44" t="s">
        <v>657</v>
      </c>
      <c r="H4894" s="44" t="s">
        <v>106</v>
      </c>
      <c r="I4894" s="44" t="s">
        <v>699</v>
      </c>
      <c r="J4894" s="44" t="s">
        <v>99</v>
      </c>
      <c r="K4894" s="44" t="s">
        <v>348</v>
      </c>
      <c r="L4894" s="44" t="s">
        <v>114</v>
      </c>
      <c r="M4894" s="44" t="s">
        <v>101</v>
      </c>
      <c r="N4894" s="44">
        <v>32</v>
      </c>
      <c r="O4894" s="44">
        <v>2020</v>
      </c>
      <c r="P4894" s="44" t="s">
        <v>112</v>
      </c>
      <c r="Q4894" s="44" t="s">
        <v>112</v>
      </c>
      <c r="R4894" s="44" t="s">
        <v>657</v>
      </c>
      <c r="S4894" s="44" t="s">
        <v>685</v>
      </c>
      <c r="T4894" s="44">
        <v>230.99999999999997</v>
      </c>
      <c r="U4894" s="44" t="str">
        <f>IF(ISERROR(VLOOKUP(I4894,'BACK INFO'!F:F,1,0)),IF(ISERROR(VLOOKUP(I4894,'BACK INFO'!H:H,1,0)),K4894,'BACK INFO'!$H$1),'BACK INFO'!$G$1)</f>
        <v>KELLY MICHELLE ELLINGSON</v>
      </c>
    </row>
    <row r="4895" spans="1:21" s="11" customFormat="1" x14ac:dyDescent="0.35">
      <c r="A4895" s="44" t="s">
        <v>684</v>
      </c>
      <c r="B4895" s="44">
        <v>2019</v>
      </c>
      <c r="C4895" s="44">
        <v>7</v>
      </c>
      <c r="D4895" s="44" t="s">
        <v>95</v>
      </c>
      <c r="E4895" s="44" t="s">
        <v>96</v>
      </c>
      <c r="F4895" s="44" t="s">
        <v>58</v>
      </c>
      <c r="G4895" s="44" t="s">
        <v>657</v>
      </c>
      <c r="H4895" s="44" t="s">
        <v>110</v>
      </c>
      <c r="I4895" s="44" t="s">
        <v>699</v>
      </c>
      <c r="J4895" s="44" t="s">
        <v>99</v>
      </c>
      <c r="K4895" s="44" t="s">
        <v>348</v>
      </c>
      <c r="L4895" s="44" t="s">
        <v>114</v>
      </c>
      <c r="M4895" s="44" t="s">
        <v>101</v>
      </c>
      <c r="N4895" s="44">
        <v>60</v>
      </c>
      <c r="O4895" s="44">
        <v>2020</v>
      </c>
      <c r="P4895" s="44" t="s">
        <v>112</v>
      </c>
      <c r="Q4895" s="44" t="s">
        <v>112</v>
      </c>
      <c r="R4895" s="44" t="s">
        <v>657</v>
      </c>
      <c r="S4895" s="44" t="s">
        <v>685</v>
      </c>
      <c r="T4895" s="44">
        <v>234.00000000000023</v>
      </c>
      <c r="U4895" s="44" t="str">
        <f>IF(ISERROR(VLOOKUP(I4895,'BACK INFO'!F:F,1,0)),IF(ISERROR(VLOOKUP(I4895,'BACK INFO'!H:H,1,0)),K4895,'BACK INFO'!$H$1),'BACK INFO'!$G$1)</f>
        <v>KELLY MICHELLE ELLINGSON</v>
      </c>
    </row>
    <row r="4896" spans="1:21" s="11" customFormat="1" x14ac:dyDescent="0.35">
      <c r="A4896" s="44" t="s">
        <v>684</v>
      </c>
      <c r="B4896" s="44">
        <v>2019</v>
      </c>
      <c r="C4896" s="44">
        <v>7</v>
      </c>
      <c r="D4896" s="44" t="s">
        <v>95</v>
      </c>
      <c r="E4896" s="44" t="s">
        <v>96</v>
      </c>
      <c r="F4896" s="44" t="s">
        <v>58</v>
      </c>
      <c r="G4896" s="44" t="s">
        <v>657</v>
      </c>
      <c r="H4896" s="44" t="s">
        <v>117</v>
      </c>
      <c r="I4896" s="44" t="s">
        <v>699</v>
      </c>
      <c r="J4896" s="44" t="s">
        <v>99</v>
      </c>
      <c r="K4896" s="44" t="s">
        <v>348</v>
      </c>
      <c r="L4896" s="44" t="s">
        <v>114</v>
      </c>
      <c r="M4896" s="44" t="s">
        <v>101</v>
      </c>
      <c r="N4896" s="44">
        <v>40</v>
      </c>
      <c r="O4896" s="44">
        <v>2020</v>
      </c>
      <c r="P4896" s="44" t="s">
        <v>112</v>
      </c>
      <c r="Q4896" s="44" t="s">
        <v>112</v>
      </c>
      <c r="R4896" s="44" t="s">
        <v>657</v>
      </c>
      <c r="S4896" s="44" t="s">
        <v>685</v>
      </c>
      <c r="T4896" s="44">
        <v>120</v>
      </c>
      <c r="U4896" s="44" t="str">
        <f>IF(ISERROR(VLOOKUP(I4896,'BACK INFO'!F:F,1,0)),IF(ISERROR(VLOOKUP(I4896,'BACK INFO'!H:H,1,0)),K4896,'BACK INFO'!$H$1),'BACK INFO'!$G$1)</f>
        <v>KELLY MICHELLE ELLINGSON</v>
      </c>
    </row>
    <row r="4897" spans="1:21" s="11" customFormat="1" x14ac:dyDescent="0.35">
      <c r="A4897" s="44" t="s">
        <v>684</v>
      </c>
      <c r="B4897" s="44">
        <v>2019</v>
      </c>
      <c r="C4897" s="44">
        <v>7</v>
      </c>
      <c r="D4897" s="44" t="s">
        <v>95</v>
      </c>
      <c r="E4897" s="44" t="s">
        <v>96</v>
      </c>
      <c r="F4897" s="44" t="s">
        <v>58</v>
      </c>
      <c r="G4897" s="44" t="s">
        <v>657</v>
      </c>
      <c r="H4897" s="44" t="s">
        <v>151</v>
      </c>
      <c r="I4897" s="44" t="s">
        <v>699</v>
      </c>
      <c r="J4897" s="44" t="s">
        <v>99</v>
      </c>
      <c r="K4897" s="44" t="s">
        <v>348</v>
      </c>
      <c r="L4897" s="44" t="s">
        <v>114</v>
      </c>
      <c r="M4897" s="44" t="s">
        <v>101</v>
      </c>
      <c r="N4897" s="44">
        <v>9</v>
      </c>
      <c r="O4897" s="44">
        <v>2020</v>
      </c>
      <c r="P4897" s="44" t="s">
        <v>112</v>
      </c>
      <c r="Q4897" s="44" t="s">
        <v>112</v>
      </c>
      <c r="R4897" s="44" t="s">
        <v>657</v>
      </c>
      <c r="S4897" s="44" t="s">
        <v>685</v>
      </c>
      <c r="T4897" s="44">
        <v>54</v>
      </c>
      <c r="U4897" s="44" t="str">
        <f>IF(ISERROR(VLOOKUP(I4897,'BACK INFO'!F:F,1,0)),IF(ISERROR(VLOOKUP(I4897,'BACK INFO'!H:H,1,0)),K4897,'BACK INFO'!$H$1),'BACK INFO'!$G$1)</f>
        <v>KELLY MICHELLE ELLINGSON</v>
      </c>
    </row>
    <row r="4898" spans="1:21" s="11" customFormat="1" x14ac:dyDescent="0.35">
      <c r="A4898" s="44" t="s">
        <v>684</v>
      </c>
      <c r="B4898" s="44">
        <v>2019</v>
      </c>
      <c r="C4898" s="44">
        <v>7</v>
      </c>
      <c r="D4898" s="44" t="s">
        <v>95</v>
      </c>
      <c r="E4898" s="44" t="s">
        <v>96</v>
      </c>
      <c r="F4898" s="44" t="s">
        <v>58</v>
      </c>
      <c r="G4898" s="44" t="s">
        <v>657</v>
      </c>
      <c r="H4898" s="44" t="s">
        <v>152</v>
      </c>
      <c r="I4898" s="44" t="s">
        <v>699</v>
      </c>
      <c r="J4898" s="44" t="s">
        <v>99</v>
      </c>
      <c r="K4898" s="44" t="s">
        <v>348</v>
      </c>
      <c r="L4898" s="44" t="s">
        <v>114</v>
      </c>
      <c r="M4898" s="44" t="s">
        <v>101</v>
      </c>
      <c r="N4898" s="44">
        <v>174</v>
      </c>
      <c r="O4898" s="44">
        <v>2020</v>
      </c>
      <c r="P4898" s="44" t="s">
        <v>112</v>
      </c>
      <c r="Q4898" s="44" t="s">
        <v>112</v>
      </c>
      <c r="R4898" s="44" t="s">
        <v>657</v>
      </c>
      <c r="S4898" s="44" t="s">
        <v>685</v>
      </c>
      <c r="T4898" s="44">
        <v>2493.2999999999997</v>
      </c>
      <c r="U4898" s="44" t="str">
        <f>IF(ISERROR(VLOOKUP(I4898,'BACK INFO'!F:F,1,0)),IF(ISERROR(VLOOKUP(I4898,'BACK INFO'!H:H,1,0)),K4898,'BACK INFO'!$H$1),'BACK INFO'!$G$1)</f>
        <v>KELLY MICHELLE ELLINGSON</v>
      </c>
    </row>
    <row r="4899" spans="1:21" s="11" customFormat="1" x14ac:dyDescent="0.35">
      <c r="A4899" s="44" t="s">
        <v>684</v>
      </c>
      <c r="B4899" s="44">
        <v>2019</v>
      </c>
      <c r="C4899" s="44">
        <v>8</v>
      </c>
      <c r="D4899" s="44" t="s">
        <v>95</v>
      </c>
      <c r="E4899" s="44" t="s">
        <v>96</v>
      </c>
      <c r="F4899" s="44" t="s">
        <v>58</v>
      </c>
      <c r="G4899" s="44" t="s">
        <v>657</v>
      </c>
      <c r="H4899" s="44" t="s">
        <v>152</v>
      </c>
      <c r="I4899" s="44" t="s">
        <v>699</v>
      </c>
      <c r="J4899" s="44" t="s">
        <v>99</v>
      </c>
      <c r="K4899" s="44" t="s">
        <v>348</v>
      </c>
      <c r="L4899" s="44" t="s">
        <v>114</v>
      </c>
      <c r="M4899" s="44" t="s">
        <v>101</v>
      </c>
      <c r="N4899" s="44">
        <v>353</v>
      </c>
      <c r="O4899" s="44">
        <v>2020</v>
      </c>
      <c r="P4899" s="44" t="s">
        <v>112</v>
      </c>
      <c r="Q4899" s="44" t="s">
        <v>112</v>
      </c>
      <c r="R4899" s="44" t="s">
        <v>657</v>
      </c>
      <c r="S4899" s="44" t="s">
        <v>685</v>
      </c>
      <c r="T4899" s="44">
        <v>3235</v>
      </c>
      <c r="U4899" s="44" t="str">
        <f>IF(ISERROR(VLOOKUP(I4899,'BACK INFO'!F:F,1,0)),IF(ISERROR(VLOOKUP(I4899,'BACK INFO'!H:H,1,0)),K4899,'BACK INFO'!$H$1),'BACK INFO'!$G$1)</f>
        <v>KELLY MICHELLE ELLINGSON</v>
      </c>
    </row>
    <row r="4900" spans="1:21" s="11" customFormat="1" x14ac:dyDescent="0.35">
      <c r="A4900" s="44" t="s">
        <v>684</v>
      </c>
      <c r="B4900" s="44">
        <v>2019</v>
      </c>
      <c r="C4900" s="44">
        <v>7</v>
      </c>
      <c r="D4900" s="44" t="s">
        <v>95</v>
      </c>
      <c r="E4900" s="44" t="s">
        <v>96</v>
      </c>
      <c r="F4900" s="44" t="s">
        <v>58</v>
      </c>
      <c r="G4900" s="44" t="s">
        <v>118</v>
      </c>
      <c r="H4900" s="44" t="s">
        <v>98</v>
      </c>
      <c r="I4900" s="44" t="s">
        <v>686</v>
      </c>
      <c r="J4900" s="44" t="s">
        <v>99</v>
      </c>
      <c r="K4900" s="44" t="s">
        <v>54</v>
      </c>
      <c r="L4900" s="44" t="s">
        <v>100</v>
      </c>
      <c r="M4900" s="44" t="s">
        <v>101</v>
      </c>
      <c r="N4900" s="44">
        <v>6</v>
      </c>
      <c r="O4900" s="44">
        <v>2018</v>
      </c>
      <c r="P4900" s="44" t="s">
        <v>112</v>
      </c>
      <c r="Q4900" s="44" t="s">
        <v>103</v>
      </c>
      <c r="R4900" s="44" t="s">
        <v>103</v>
      </c>
      <c r="S4900" s="44" t="s">
        <v>685</v>
      </c>
      <c r="T4900" s="44">
        <v>164</v>
      </c>
      <c r="U4900" s="44" t="str">
        <f>IF(ISERROR(VLOOKUP(I4900,'BACK INFO'!F:F,1,0)),IF(ISERROR(VLOOKUP(I4900,'BACK INFO'!H:H,1,0)),K4900,'BACK INFO'!$H$1),'BACK INFO'!$G$1)</f>
        <v>PAIGE ALYSE STRAUGHAN</v>
      </c>
    </row>
    <row r="4901" spans="1:21" s="11" customFormat="1" x14ac:dyDescent="0.35">
      <c r="A4901" s="44" t="s">
        <v>684</v>
      </c>
      <c r="B4901" s="44">
        <v>2019</v>
      </c>
      <c r="C4901" s="44">
        <v>7</v>
      </c>
      <c r="D4901" s="44" t="s">
        <v>95</v>
      </c>
      <c r="E4901" s="44" t="s">
        <v>96</v>
      </c>
      <c r="F4901" s="44" t="s">
        <v>58</v>
      </c>
      <c r="G4901" s="44" t="s">
        <v>118</v>
      </c>
      <c r="H4901" s="44" t="s">
        <v>98</v>
      </c>
      <c r="I4901" s="44" t="s">
        <v>347</v>
      </c>
      <c r="J4901" s="44" t="s">
        <v>99</v>
      </c>
      <c r="K4901" s="44" t="s">
        <v>348</v>
      </c>
      <c r="L4901" s="44" t="s">
        <v>133</v>
      </c>
      <c r="M4901" s="44" t="s">
        <v>101</v>
      </c>
      <c r="N4901" s="44">
        <v>85</v>
      </c>
      <c r="O4901" s="44">
        <v>2018</v>
      </c>
      <c r="P4901" s="44" t="s">
        <v>112</v>
      </c>
      <c r="Q4901" s="44" t="s">
        <v>103</v>
      </c>
      <c r="R4901" s="44" t="s">
        <v>103</v>
      </c>
      <c r="S4901" s="44" t="s">
        <v>685</v>
      </c>
      <c r="T4901" s="44">
        <v>1156.5</v>
      </c>
      <c r="U4901" s="44" t="str">
        <f>IF(ISERROR(VLOOKUP(I4901,'BACK INFO'!F:F,1,0)),IF(ISERROR(VLOOKUP(I4901,'BACK INFO'!H:H,1,0)),K4901,'BACK INFO'!$H$1),'BACK INFO'!$G$1)</f>
        <v>KELLY MICHELLE ELLINGSON</v>
      </c>
    </row>
    <row r="4902" spans="1:21" s="11" customFormat="1" x14ac:dyDescent="0.35">
      <c r="A4902" s="44" t="s">
        <v>684</v>
      </c>
      <c r="B4902" s="44">
        <v>2019</v>
      </c>
      <c r="C4902" s="44">
        <v>7</v>
      </c>
      <c r="D4902" s="44" t="s">
        <v>95</v>
      </c>
      <c r="E4902" s="44" t="s">
        <v>96</v>
      </c>
      <c r="F4902" s="44" t="s">
        <v>58</v>
      </c>
      <c r="G4902" s="44" t="s">
        <v>118</v>
      </c>
      <c r="H4902" s="44" t="s">
        <v>98</v>
      </c>
      <c r="I4902" s="44" t="s">
        <v>440</v>
      </c>
      <c r="J4902" s="44" t="s">
        <v>99</v>
      </c>
      <c r="K4902" s="44" t="s">
        <v>348</v>
      </c>
      <c r="L4902" s="44" t="s">
        <v>227</v>
      </c>
      <c r="M4902" s="44" t="s">
        <v>101</v>
      </c>
      <c r="N4902" s="44">
        <v>14</v>
      </c>
      <c r="O4902" s="44">
        <v>2018</v>
      </c>
      <c r="P4902" s="44" t="s">
        <v>112</v>
      </c>
      <c r="Q4902" s="44" t="s">
        <v>103</v>
      </c>
      <c r="R4902" s="44" t="s">
        <v>103</v>
      </c>
      <c r="S4902" s="44" t="s">
        <v>685</v>
      </c>
      <c r="T4902" s="44">
        <v>189</v>
      </c>
      <c r="U4902" s="44" t="str">
        <f>IF(ISERROR(VLOOKUP(I4902,'BACK INFO'!F:F,1,0)),IF(ISERROR(VLOOKUP(I4902,'BACK INFO'!H:H,1,0)),K4902,'BACK INFO'!$H$1),'BACK INFO'!$G$1)</f>
        <v>KELLY MICHELLE ELLINGSON</v>
      </c>
    </row>
    <row r="4903" spans="1:21" s="11" customFormat="1" x14ac:dyDescent="0.35">
      <c r="A4903" s="44" t="s">
        <v>684</v>
      </c>
      <c r="B4903" s="44">
        <v>2019</v>
      </c>
      <c r="C4903" s="44">
        <v>7</v>
      </c>
      <c r="D4903" s="44" t="s">
        <v>95</v>
      </c>
      <c r="E4903" s="44" t="s">
        <v>96</v>
      </c>
      <c r="F4903" s="44" t="s">
        <v>58</v>
      </c>
      <c r="G4903" s="44" t="s">
        <v>118</v>
      </c>
      <c r="H4903" s="44" t="s">
        <v>98</v>
      </c>
      <c r="I4903" s="44" t="s">
        <v>661</v>
      </c>
      <c r="J4903" s="44" t="s">
        <v>99</v>
      </c>
      <c r="K4903" s="44" t="s">
        <v>348</v>
      </c>
      <c r="L4903" s="44" t="s">
        <v>211</v>
      </c>
      <c r="M4903" s="44" t="s">
        <v>101</v>
      </c>
      <c r="N4903" s="44">
        <v>407</v>
      </c>
      <c r="O4903" s="44">
        <v>2018</v>
      </c>
      <c r="P4903" s="44" t="s">
        <v>112</v>
      </c>
      <c r="Q4903" s="44" t="s">
        <v>103</v>
      </c>
      <c r="R4903" s="44" t="s">
        <v>103</v>
      </c>
      <c r="S4903" s="44" t="s">
        <v>685</v>
      </c>
      <c r="T4903" s="44">
        <v>8140</v>
      </c>
      <c r="U4903" s="44" t="str">
        <f>IF(ISERROR(VLOOKUP(I4903,'BACK INFO'!F:F,1,0)),IF(ISERROR(VLOOKUP(I4903,'BACK INFO'!H:H,1,0)),K4903,'BACK INFO'!$H$1),'BACK INFO'!$G$1)</f>
        <v>KELLY MICHELLE ELLINGSON</v>
      </c>
    </row>
    <row r="4904" spans="1:21" s="11" customFormat="1" x14ac:dyDescent="0.35">
      <c r="A4904" s="44" t="s">
        <v>684</v>
      </c>
      <c r="B4904" s="44">
        <v>2019</v>
      </c>
      <c r="C4904" s="44">
        <v>7</v>
      </c>
      <c r="D4904" s="44" t="s">
        <v>95</v>
      </c>
      <c r="E4904" s="44" t="s">
        <v>96</v>
      </c>
      <c r="F4904" s="44" t="s">
        <v>58</v>
      </c>
      <c r="G4904" s="44" t="s">
        <v>118</v>
      </c>
      <c r="H4904" s="44" t="s">
        <v>110</v>
      </c>
      <c r="I4904" s="44" t="s">
        <v>686</v>
      </c>
      <c r="J4904" s="44" t="s">
        <v>99</v>
      </c>
      <c r="K4904" s="44" t="s">
        <v>54</v>
      </c>
      <c r="L4904" s="44" t="s">
        <v>100</v>
      </c>
      <c r="M4904" s="44" t="s">
        <v>101</v>
      </c>
      <c r="N4904" s="44">
        <v>3</v>
      </c>
      <c r="O4904" s="44">
        <v>2018</v>
      </c>
      <c r="P4904" s="44" t="s">
        <v>112</v>
      </c>
      <c r="Q4904" s="44" t="s">
        <v>103</v>
      </c>
      <c r="R4904" s="44" t="s">
        <v>103</v>
      </c>
      <c r="S4904" s="44" t="s">
        <v>685</v>
      </c>
      <c r="T4904" s="44">
        <v>87</v>
      </c>
      <c r="U4904" s="44" t="str">
        <f>IF(ISERROR(VLOOKUP(I4904,'BACK INFO'!F:F,1,0)),IF(ISERROR(VLOOKUP(I4904,'BACK INFO'!H:H,1,0)),K4904,'BACK INFO'!$H$1),'BACK INFO'!$G$1)</f>
        <v>PAIGE ALYSE STRAUGHAN</v>
      </c>
    </row>
    <row r="4905" spans="1:21" s="11" customFormat="1" x14ac:dyDescent="0.35">
      <c r="A4905" s="44" t="s">
        <v>684</v>
      </c>
      <c r="B4905" s="44">
        <v>2019</v>
      </c>
      <c r="C4905" s="44">
        <v>7</v>
      </c>
      <c r="D4905" s="44" t="s">
        <v>95</v>
      </c>
      <c r="E4905" s="44" t="s">
        <v>96</v>
      </c>
      <c r="F4905" s="44" t="s">
        <v>58</v>
      </c>
      <c r="G4905" s="44" t="s">
        <v>118</v>
      </c>
      <c r="H4905" s="44" t="s">
        <v>117</v>
      </c>
      <c r="I4905" s="44" t="s">
        <v>347</v>
      </c>
      <c r="J4905" s="44" t="s">
        <v>99</v>
      </c>
      <c r="K4905" s="44" t="s">
        <v>348</v>
      </c>
      <c r="L4905" s="44" t="s">
        <v>133</v>
      </c>
      <c r="M4905" s="44" t="s">
        <v>101</v>
      </c>
      <c r="N4905" s="44">
        <v>298</v>
      </c>
      <c r="O4905" s="44">
        <v>2018</v>
      </c>
      <c r="P4905" s="44" t="s">
        <v>112</v>
      </c>
      <c r="Q4905" s="44" t="s">
        <v>103</v>
      </c>
      <c r="R4905" s="44" t="s">
        <v>103</v>
      </c>
      <c r="S4905" s="44" t="s">
        <v>685</v>
      </c>
      <c r="T4905" s="44">
        <v>4137.5</v>
      </c>
      <c r="U4905" s="44" t="str">
        <f>IF(ISERROR(VLOOKUP(I4905,'BACK INFO'!F:F,1,0)),IF(ISERROR(VLOOKUP(I4905,'BACK INFO'!H:H,1,0)),K4905,'BACK INFO'!$H$1),'BACK INFO'!$G$1)</f>
        <v>KELLY MICHELLE ELLINGSON</v>
      </c>
    </row>
    <row r="4906" spans="1:21" s="11" customFormat="1" x14ac:dyDescent="0.35">
      <c r="A4906" s="44" t="s">
        <v>684</v>
      </c>
      <c r="B4906" s="44">
        <v>2019</v>
      </c>
      <c r="C4906" s="44">
        <v>7</v>
      </c>
      <c r="D4906" s="44" t="s">
        <v>95</v>
      </c>
      <c r="E4906" s="44" t="s">
        <v>96</v>
      </c>
      <c r="F4906" s="44" t="s">
        <v>58</v>
      </c>
      <c r="G4906" s="44" t="s">
        <v>118</v>
      </c>
      <c r="H4906" s="44" t="s">
        <v>117</v>
      </c>
      <c r="I4906" s="44" t="s">
        <v>113</v>
      </c>
      <c r="J4906" s="44" t="s">
        <v>99</v>
      </c>
      <c r="K4906" s="44" t="s">
        <v>72</v>
      </c>
      <c r="L4906" s="44" t="s">
        <v>114</v>
      </c>
      <c r="M4906" s="44" t="s">
        <v>101</v>
      </c>
      <c r="N4906" s="44">
        <v>1</v>
      </c>
      <c r="O4906" s="44">
        <v>2018</v>
      </c>
      <c r="P4906" s="44" t="s">
        <v>112</v>
      </c>
      <c r="Q4906" s="44" t="s">
        <v>103</v>
      </c>
      <c r="R4906" s="44" t="s">
        <v>103</v>
      </c>
      <c r="S4906" s="44" t="s">
        <v>685</v>
      </c>
      <c r="T4906" s="44">
        <v>19.600000000000001</v>
      </c>
      <c r="U4906" s="44" t="str">
        <f>IF(ISERROR(VLOOKUP(I4906,'BACK INFO'!F:F,1,0)),IF(ISERROR(VLOOKUP(I4906,'BACK INFO'!H:H,1,0)),K4906,'BACK INFO'!$H$1),'BACK INFO'!$G$1)</f>
        <v>BILL MILLER AND COMPANY</v>
      </c>
    </row>
    <row r="4907" spans="1:21" s="11" customFormat="1" x14ac:dyDescent="0.35">
      <c r="A4907" s="44" t="s">
        <v>684</v>
      </c>
      <c r="B4907" s="44">
        <v>2019</v>
      </c>
      <c r="C4907" s="44">
        <v>7</v>
      </c>
      <c r="D4907" s="44" t="s">
        <v>95</v>
      </c>
      <c r="E4907" s="44" t="s">
        <v>96</v>
      </c>
      <c r="F4907" s="44" t="s">
        <v>58</v>
      </c>
      <c r="G4907" s="44" t="s">
        <v>118</v>
      </c>
      <c r="H4907" s="44" t="s">
        <v>117</v>
      </c>
      <c r="I4907" s="44" t="s">
        <v>440</v>
      </c>
      <c r="J4907" s="44" t="s">
        <v>99</v>
      </c>
      <c r="K4907" s="44" t="s">
        <v>348</v>
      </c>
      <c r="L4907" s="44" t="s">
        <v>227</v>
      </c>
      <c r="M4907" s="44" t="s">
        <v>101</v>
      </c>
      <c r="N4907" s="44">
        <v>221</v>
      </c>
      <c r="O4907" s="44">
        <v>2018</v>
      </c>
      <c r="P4907" s="44" t="s">
        <v>112</v>
      </c>
      <c r="Q4907" s="44" t="s">
        <v>103</v>
      </c>
      <c r="R4907" s="44" t="s">
        <v>103</v>
      </c>
      <c r="S4907" s="44" t="s">
        <v>685</v>
      </c>
      <c r="T4907" s="44">
        <v>3052.25</v>
      </c>
      <c r="U4907" s="44" t="str">
        <f>IF(ISERROR(VLOOKUP(I4907,'BACK INFO'!F:F,1,0)),IF(ISERROR(VLOOKUP(I4907,'BACK INFO'!H:H,1,0)),K4907,'BACK INFO'!$H$1),'BACK INFO'!$G$1)</f>
        <v>KELLY MICHELLE ELLINGSON</v>
      </c>
    </row>
    <row r="4908" spans="1:21" s="11" customFormat="1" x14ac:dyDescent="0.35">
      <c r="A4908" s="44" t="s">
        <v>684</v>
      </c>
      <c r="B4908" s="44">
        <v>2019</v>
      </c>
      <c r="C4908" s="44">
        <v>7</v>
      </c>
      <c r="D4908" s="44" t="s">
        <v>95</v>
      </c>
      <c r="E4908" s="44" t="s">
        <v>96</v>
      </c>
      <c r="F4908" s="44" t="s">
        <v>58</v>
      </c>
      <c r="G4908" s="44" t="s">
        <v>118</v>
      </c>
      <c r="H4908" s="44" t="s">
        <v>152</v>
      </c>
      <c r="I4908" s="44" t="s">
        <v>686</v>
      </c>
      <c r="J4908" s="44" t="s">
        <v>99</v>
      </c>
      <c r="K4908" s="44" t="s">
        <v>54</v>
      </c>
      <c r="L4908" s="44" t="s">
        <v>100</v>
      </c>
      <c r="M4908" s="44" t="s">
        <v>101</v>
      </c>
      <c r="N4908" s="44">
        <v>8</v>
      </c>
      <c r="O4908" s="44">
        <v>2018</v>
      </c>
      <c r="P4908" s="44" t="s">
        <v>112</v>
      </c>
      <c r="Q4908" s="44" t="s">
        <v>103</v>
      </c>
      <c r="R4908" s="44" t="s">
        <v>103</v>
      </c>
      <c r="S4908" s="44" t="s">
        <v>685</v>
      </c>
      <c r="T4908" s="44">
        <v>303</v>
      </c>
      <c r="U4908" s="44" t="str">
        <f>IF(ISERROR(VLOOKUP(I4908,'BACK INFO'!F:F,1,0)),IF(ISERROR(VLOOKUP(I4908,'BACK INFO'!H:H,1,0)),K4908,'BACK INFO'!$H$1),'BACK INFO'!$G$1)</f>
        <v>PAIGE ALYSE STRAUGHAN</v>
      </c>
    </row>
    <row r="4909" spans="1:21" s="11" customFormat="1" x14ac:dyDescent="0.35">
      <c r="A4909" s="44" t="s">
        <v>684</v>
      </c>
      <c r="B4909" s="44">
        <v>2019</v>
      </c>
      <c r="C4909" s="44">
        <v>7</v>
      </c>
      <c r="D4909" s="44" t="s">
        <v>95</v>
      </c>
      <c r="E4909" s="44" t="s">
        <v>96</v>
      </c>
      <c r="F4909" s="44" t="s">
        <v>58</v>
      </c>
      <c r="G4909" s="44" t="s">
        <v>155</v>
      </c>
      <c r="H4909" s="44" t="s">
        <v>98</v>
      </c>
      <c r="I4909" s="44" t="s">
        <v>686</v>
      </c>
      <c r="J4909" s="44" t="s">
        <v>99</v>
      </c>
      <c r="K4909" s="44" t="s">
        <v>54</v>
      </c>
      <c r="L4909" s="44" t="s">
        <v>100</v>
      </c>
      <c r="M4909" s="44" t="s">
        <v>101</v>
      </c>
      <c r="N4909" s="44">
        <v>6</v>
      </c>
      <c r="O4909" s="44">
        <v>2018</v>
      </c>
      <c r="P4909" s="44" t="s">
        <v>154</v>
      </c>
      <c r="Q4909" s="44" t="s">
        <v>103</v>
      </c>
      <c r="R4909" s="44" t="s">
        <v>103</v>
      </c>
      <c r="S4909" s="44" t="s">
        <v>685</v>
      </c>
      <c r="T4909" s="44">
        <v>178</v>
      </c>
      <c r="U4909" s="44" t="str">
        <f>IF(ISERROR(VLOOKUP(I4909,'BACK INFO'!F:F,1,0)),IF(ISERROR(VLOOKUP(I4909,'BACK INFO'!H:H,1,0)),K4909,'BACK INFO'!$H$1),'BACK INFO'!$G$1)</f>
        <v>PAIGE ALYSE STRAUGHAN</v>
      </c>
    </row>
    <row r="4910" spans="1:21" s="11" customFormat="1" x14ac:dyDescent="0.35">
      <c r="A4910" s="44" t="s">
        <v>684</v>
      </c>
      <c r="B4910" s="44">
        <v>2019</v>
      </c>
      <c r="C4910" s="44">
        <v>7</v>
      </c>
      <c r="D4910" s="44" t="s">
        <v>95</v>
      </c>
      <c r="E4910" s="44" t="s">
        <v>96</v>
      </c>
      <c r="F4910" s="44" t="s">
        <v>58</v>
      </c>
      <c r="G4910" s="44" t="s">
        <v>155</v>
      </c>
      <c r="H4910" s="44" t="s">
        <v>98</v>
      </c>
      <c r="I4910" s="44" t="s">
        <v>661</v>
      </c>
      <c r="J4910" s="44" t="s">
        <v>99</v>
      </c>
      <c r="K4910" s="44" t="s">
        <v>348</v>
      </c>
      <c r="L4910" s="44" t="s">
        <v>211</v>
      </c>
      <c r="M4910" s="44" t="s">
        <v>101</v>
      </c>
      <c r="N4910" s="44">
        <v>57</v>
      </c>
      <c r="O4910" s="44">
        <v>2018</v>
      </c>
      <c r="P4910" s="44" t="s">
        <v>154</v>
      </c>
      <c r="Q4910" s="44" t="s">
        <v>103</v>
      </c>
      <c r="R4910" s="44" t="s">
        <v>103</v>
      </c>
      <c r="S4910" s="44" t="s">
        <v>685</v>
      </c>
      <c r="T4910" s="44">
        <v>1140</v>
      </c>
      <c r="U4910" s="44" t="str">
        <f>IF(ISERROR(VLOOKUP(I4910,'BACK INFO'!F:F,1,0)),IF(ISERROR(VLOOKUP(I4910,'BACK INFO'!H:H,1,0)),K4910,'BACK INFO'!$H$1),'BACK INFO'!$G$1)</f>
        <v>KELLY MICHELLE ELLINGSON</v>
      </c>
    </row>
    <row r="4911" spans="1:21" s="11" customFormat="1" x14ac:dyDescent="0.35">
      <c r="A4911" s="44" t="s">
        <v>684</v>
      </c>
      <c r="B4911" s="44">
        <v>2019</v>
      </c>
      <c r="C4911" s="44">
        <v>7</v>
      </c>
      <c r="D4911" s="44" t="s">
        <v>95</v>
      </c>
      <c r="E4911" s="44" t="s">
        <v>96</v>
      </c>
      <c r="F4911" s="44" t="s">
        <v>58</v>
      </c>
      <c r="G4911" s="44" t="s">
        <v>155</v>
      </c>
      <c r="H4911" s="44" t="s">
        <v>110</v>
      </c>
      <c r="I4911" s="44" t="s">
        <v>686</v>
      </c>
      <c r="J4911" s="44" t="s">
        <v>99</v>
      </c>
      <c r="K4911" s="44" t="s">
        <v>54</v>
      </c>
      <c r="L4911" s="44" t="s">
        <v>100</v>
      </c>
      <c r="M4911" s="44" t="s">
        <v>101</v>
      </c>
      <c r="N4911" s="44">
        <v>4</v>
      </c>
      <c r="O4911" s="44">
        <v>2018</v>
      </c>
      <c r="P4911" s="44" t="s">
        <v>154</v>
      </c>
      <c r="Q4911" s="44" t="s">
        <v>103</v>
      </c>
      <c r="R4911" s="44" t="s">
        <v>103</v>
      </c>
      <c r="S4911" s="44" t="s">
        <v>685</v>
      </c>
      <c r="T4911" s="44">
        <v>123</v>
      </c>
      <c r="U4911" s="44" t="str">
        <f>IF(ISERROR(VLOOKUP(I4911,'BACK INFO'!F:F,1,0)),IF(ISERROR(VLOOKUP(I4911,'BACK INFO'!H:H,1,0)),K4911,'BACK INFO'!$H$1),'BACK INFO'!$G$1)</f>
        <v>PAIGE ALYSE STRAUGHAN</v>
      </c>
    </row>
    <row r="4912" spans="1:21" s="11" customFormat="1" x14ac:dyDescent="0.35">
      <c r="A4912" s="44" t="s">
        <v>684</v>
      </c>
      <c r="B4912" s="44">
        <v>2019</v>
      </c>
      <c r="C4912" s="44">
        <v>7</v>
      </c>
      <c r="D4912" s="44" t="s">
        <v>95</v>
      </c>
      <c r="E4912" s="44" t="s">
        <v>96</v>
      </c>
      <c r="F4912" s="44" t="s">
        <v>58</v>
      </c>
      <c r="G4912" s="44" t="s">
        <v>155</v>
      </c>
      <c r="H4912" s="44" t="s">
        <v>117</v>
      </c>
      <c r="I4912" s="44" t="s">
        <v>347</v>
      </c>
      <c r="J4912" s="44" t="s">
        <v>99</v>
      </c>
      <c r="K4912" s="44" t="s">
        <v>348</v>
      </c>
      <c r="L4912" s="44" t="s">
        <v>133</v>
      </c>
      <c r="M4912" s="44" t="s">
        <v>101</v>
      </c>
      <c r="N4912" s="44">
        <v>88</v>
      </c>
      <c r="O4912" s="44">
        <v>2018</v>
      </c>
      <c r="P4912" s="44" t="s">
        <v>154</v>
      </c>
      <c r="Q4912" s="44" t="s">
        <v>103</v>
      </c>
      <c r="R4912" s="44" t="s">
        <v>103</v>
      </c>
      <c r="S4912" s="44" t="s">
        <v>685</v>
      </c>
      <c r="T4912" s="44">
        <v>1159.5</v>
      </c>
      <c r="U4912" s="44" t="str">
        <f>IF(ISERROR(VLOOKUP(I4912,'BACK INFO'!F:F,1,0)),IF(ISERROR(VLOOKUP(I4912,'BACK INFO'!H:H,1,0)),K4912,'BACK INFO'!$H$1),'BACK INFO'!$G$1)</f>
        <v>KELLY MICHELLE ELLINGSON</v>
      </c>
    </row>
    <row r="4913" spans="1:21" s="11" customFormat="1" x14ac:dyDescent="0.35">
      <c r="A4913" s="44" t="s">
        <v>684</v>
      </c>
      <c r="B4913" s="44">
        <v>2019</v>
      </c>
      <c r="C4913" s="44">
        <v>7</v>
      </c>
      <c r="D4913" s="44" t="s">
        <v>95</v>
      </c>
      <c r="E4913" s="44" t="s">
        <v>96</v>
      </c>
      <c r="F4913" s="44" t="s">
        <v>58</v>
      </c>
      <c r="G4913" s="44" t="s">
        <v>155</v>
      </c>
      <c r="H4913" s="44" t="s">
        <v>117</v>
      </c>
      <c r="I4913" s="44" t="s">
        <v>440</v>
      </c>
      <c r="J4913" s="44" t="s">
        <v>99</v>
      </c>
      <c r="K4913" s="44" t="s">
        <v>348</v>
      </c>
      <c r="L4913" s="44" t="s">
        <v>227</v>
      </c>
      <c r="M4913" s="44" t="s">
        <v>101</v>
      </c>
      <c r="N4913" s="44">
        <v>156</v>
      </c>
      <c r="O4913" s="44">
        <v>2018</v>
      </c>
      <c r="P4913" s="44" t="s">
        <v>154</v>
      </c>
      <c r="Q4913" s="44" t="s">
        <v>103</v>
      </c>
      <c r="R4913" s="44" t="s">
        <v>103</v>
      </c>
      <c r="S4913" s="44" t="s">
        <v>685</v>
      </c>
      <c r="T4913" s="44">
        <v>2120.5</v>
      </c>
      <c r="U4913" s="44" t="str">
        <f>IF(ISERROR(VLOOKUP(I4913,'BACK INFO'!F:F,1,0)),IF(ISERROR(VLOOKUP(I4913,'BACK INFO'!H:H,1,0)),K4913,'BACK INFO'!$H$1),'BACK INFO'!$G$1)</f>
        <v>KELLY MICHELLE ELLINGSON</v>
      </c>
    </row>
    <row r="4914" spans="1:21" s="11" customFormat="1" x14ac:dyDescent="0.35">
      <c r="A4914" s="44" t="s">
        <v>684</v>
      </c>
      <c r="B4914" s="44">
        <v>2019</v>
      </c>
      <c r="C4914" s="44">
        <v>7</v>
      </c>
      <c r="D4914" s="44" t="s">
        <v>95</v>
      </c>
      <c r="E4914" s="44" t="s">
        <v>96</v>
      </c>
      <c r="F4914" s="44" t="s">
        <v>58</v>
      </c>
      <c r="G4914" s="44" t="s">
        <v>155</v>
      </c>
      <c r="H4914" s="44" t="s">
        <v>151</v>
      </c>
      <c r="I4914" s="44" t="s">
        <v>347</v>
      </c>
      <c r="J4914" s="44" t="s">
        <v>99</v>
      </c>
      <c r="K4914" s="44" t="s">
        <v>348</v>
      </c>
      <c r="L4914" s="44" t="s">
        <v>133</v>
      </c>
      <c r="M4914" s="44" t="s">
        <v>101</v>
      </c>
      <c r="N4914" s="44">
        <v>4</v>
      </c>
      <c r="O4914" s="44">
        <v>2018</v>
      </c>
      <c r="P4914" s="44" t="s">
        <v>154</v>
      </c>
      <c r="Q4914" s="44" t="s">
        <v>103</v>
      </c>
      <c r="R4914" s="44" t="s">
        <v>103</v>
      </c>
      <c r="S4914" s="44" t="s">
        <v>685</v>
      </c>
      <c r="T4914" s="44">
        <v>50</v>
      </c>
      <c r="U4914" s="44" t="str">
        <f>IF(ISERROR(VLOOKUP(I4914,'BACK INFO'!F:F,1,0)),IF(ISERROR(VLOOKUP(I4914,'BACK INFO'!H:H,1,0)),K4914,'BACK INFO'!$H$1),'BACK INFO'!$G$1)</f>
        <v>KELLY MICHELLE ELLINGSON</v>
      </c>
    </row>
    <row r="4915" spans="1:21" s="11" customFormat="1" x14ac:dyDescent="0.35">
      <c r="A4915" s="44" t="s">
        <v>684</v>
      </c>
      <c r="B4915" s="44">
        <v>2019</v>
      </c>
      <c r="C4915" s="44">
        <v>7</v>
      </c>
      <c r="D4915" s="44" t="s">
        <v>95</v>
      </c>
      <c r="E4915" s="44" t="s">
        <v>96</v>
      </c>
      <c r="F4915" s="44" t="s">
        <v>58</v>
      </c>
      <c r="G4915" s="44" t="s">
        <v>155</v>
      </c>
      <c r="H4915" s="44" t="s">
        <v>152</v>
      </c>
      <c r="I4915" s="44" t="s">
        <v>686</v>
      </c>
      <c r="J4915" s="44" t="s">
        <v>99</v>
      </c>
      <c r="K4915" s="44" t="s">
        <v>54</v>
      </c>
      <c r="L4915" s="44" t="s">
        <v>100</v>
      </c>
      <c r="M4915" s="44" t="s">
        <v>101</v>
      </c>
      <c r="N4915" s="44">
        <v>3</v>
      </c>
      <c r="O4915" s="44">
        <v>2018</v>
      </c>
      <c r="P4915" s="44" t="s">
        <v>154</v>
      </c>
      <c r="Q4915" s="44" t="s">
        <v>103</v>
      </c>
      <c r="R4915" s="44" t="s">
        <v>103</v>
      </c>
      <c r="S4915" s="44" t="s">
        <v>685</v>
      </c>
      <c r="T4915" s="44">
        <v>141</v>
      </c>
      <c r="U4915" s="44" t="str">
        <f>IF(ISERROR(VLOOKUP(I4915,'BACK INFO'!F:F,1,0)),IF(ISERROR(VLOOKUP(I4915,'BACK INFO'!H:H,1,0)),K4915,'BACK INFO'!$H$1),'BACK INFO'!$G$1)</f>
        <v>PAIGE ALYSE STRAUGHAN</v>
      </c>
    </row>
    <row r="4916" spans="1:21" s="11" customFormat="1" x14ac:dyDescent="0.35">
      <c r="A4916" s="44" t="s">
        <v>684</v>
      </c>
      <c r="B4916" s="44">
        <v>2019</v>
      </c>
      <c r="C4916" s="44">
        <v>7</v>
      </c>
      <c r="D4916" s="44" t="s">
        <v>95</v>
      </c>
      <c r="E4916" s="44" t="s">
        <v>96</v>
      </c>
      <c r="F4916" s="44" t="s">
        <v>58</v>
      </c>
      <c r="G4916" s="44" t="s">
        <v>155</v>
      </c>
      <c r="H4916" s="44" t="s">
        <v>152</v>
      </c>
      <c r="I4916" s="44" t="s">
        <v>113</v>
      </c>
      <c r="J4916" s="44" t="s">
        <v>99</v>
      </c>
      <c r="K4916" s="44" t="s">
        <v>72</v>
      </c>
      <c r="L4916" s="44" t="s">
        <v>114</v>
      </c>
      <c r="M4916" s="44" t="s">
        <v>101</v>
      </c>
      <c r="N4916" s="44">
        <v>1</v>
      </c>
      <c r="O4916" s="44">
        <v>2018</v>
      </c>
      <c r="P4916" s="44" t="s">
        <v>154</v>
      </c>
      <c r="Q4916" s="44" t="s">
        <v>103</v>
      </c>
      <c r="R4916" s="44" t="s">
        <v>103</v>
      </c>
      <c r="S4916" s="44" t="s">
        <v>685</v>
      </c>
      <c r="T4916" s="44">
        <v>34.32</v>
      </c>
      <c r="U4916" s="44" t="str">
        <f>IF(ISERROR(VLOOKUP(I4916,'BACK INFO'!F:F,1,0)),IF(ISERROR(VLOOKUP(I4916,'BACK INFO'!H:H,1,0)),K4916,'BACK INFO'!$H$1),'BACK INFO'!$G$1)</f>
        <v>BILL MILLER AND COMPANY</v>
      </c>
    </row>
    <row r="4917" spans="1:21" s="11" customFormat="1" x14ac:dyDescent="0.35">
      <c r="A4917" s="44" t="s">
        <v>684</v>
      </c>
      <c r="B4917" s="44">
        <v>2019</v>
      </c>
      <c r="C4917" s="44">
        <v>7</v>
      </c>
      <c r="D4917" s="44" t="s">
        <v>95</v>
      </c>
      <c r="E4917" s="44" t="s">
        <v>96</v>
      </c>
      <c r="F4917" s="44" t="s">
        <v>58</v>
      </c>
      <c r="G4917" s="44" t="s">
        <v>192</v>
      </c>
      <c r="H4917" s="44" t="s">
        <v>110</v>
      </c>
      <c r="I4917" s="44" t="s">
        <v>686</v>
      </c>
      <c r="J4917" s="44" t="s">
        <v>99</v>
      </c>
      <c r="K4917" s="44" t="s">
        <v>54</v>
      </c>
      <c r="L4917" s="44" t="s">
        <v>100</v>
      </c>
      <c r="M4917" s="44" t="s">
        <v>101</v>
      </c>
      <c r="N4917" s="44">
        <v>6</v>
      </c>
      <c r="O4917" s="44">
        <v>2018</v>
      </c>
      <c r="P4917" s="44" t="s">
        <v>193</v>
      </c>
      <c r="Q4917" s="44" t="s">
        <v>103</v>
      </c>
      <c r="R4917" s="44" t="s">
        <v>103</v>
      </c>
      <c r="S4917" s="44" t="s">
        <v>685</v>
      </c>
      <c r="T4917" s="44">
        <v>209</v>
      </c>
      <c r="U4917" s="44" t="str">
        <f>IF(ISERROR(VLOOKUP(I4917,'BACK INFO'!F:F,1,0)),IF(ISERROR(VLOOKUP(I4917,'BACK INFO'!H:H,1,0)),K4917,'BACK INFO'!$H$1),'BACK INFO'!$G$1)</f>
        <v>PAIGE ALYSE STRAUGHAN</v>
      </c>
    </row>
    <row r="4918" spans="1:21" s="11" customFormat="1" x14ac:dyDescent="0.35">
      <c r="A4918" s="44" t="s">
        <v>684</v>
      </c>
      <c r="B4918" s="44">
        <v>2019</v>
      </c>
      <c r="C4918" s="44">
        <v>7</v>
      </c>
      <c r="D4918" s="44" t="s">
        <v>95</v>
      </c>
      <c r="E4918" s="44" t="s">
        <v>96</v>
      </c>
      <c r="F4918" s="44" t="s">
        <v>58</v>
      </c>
      <c r="G4918" s="44" t="s">
        <v>221</v>
      </c>
      <c r="H4918" s="44" t="s">
        <v>117</v>
      </c>
      <c r="I4918" s="44" t="s">
        <v>440</v>
      </c>
      <c r="J4918" s="44" t="s">
        <v>99</v>
      </c>
      <c r="K4918" s="44" t="s">
        <v>348</v>
      </c>
      <c r="L4918" s="44" t="s">
        <v>227</v>
      </c>
      <c r="M4918" s="44" t="s">
        <v>101</v>
      </c>
      <c r="N4918" s="44">
        <v>4</v>
      </c>
      <c r="O4918" s="44">
        <v>2018</v>
      </c>
      <c r="P4918" s="44" t="s">
        <v>222</v>
      </c>
      <c r="Q4918" s="44" t="s">
        <v>103</v>
      </c>
      <c r="R4918" s="44" t="s">
        <v>103</v>
      </c>
      <c r="S4918" s="44" t="s">
        <v>685</v>
      </c>
      <c r="T4918" s="44">
        <v>60</v>
      </c>
      <c r="U4918" s="44" t="str">
        <f>IF(ISERROR(VLOOKUP(I4918,'BACK INFO'!F:F,1,0)),IF(ISERROR(VLOOKUP(I4918,'BACK INFO'!H:H,1,0)),K4918,'BACK INFO'!$H$1),'BACK INFO'!$G$1)</f>
        <v>KELLY MICHELLE ELLINGSON</v>
      </c>
    </row>
    <row r="4919" spans="1:21" s="11" customFormat="1" x14ac:dyDescent="0.35">
      <c r="A4919" s="44" t="s">
        <v>684</v>
      </c>
      <c r="B4919" s="44">
        <v>2019</v>
      </c>
      <c r="C4919" s="44">
        <v>7</v>
      </c>
      <c r="D4919" s="44" t="s">
        <v>95</v>
      </c>
      <c r="E4919" s="44" t="s">
        <v>96</v>
      </c>
      <c r="F4919" s="44" t="s">
        <v>58</v>
      </c>
      <c r="G4919" s="44" t="s">
        <v>223</v>
      </c>
      <c r="H4919" s="44" t="s">
        <v>98</v>
      </c>
      <c r="I4919" s="44" t="s">
        <v>686</v>
      </c>
      <c r="J4919" s="44" t="s">
        <v>99</v>
      </c>
      <c r="K4919" s="44" t="s">
        <v>54</v>
      </c>
      <c r="L4919" s="44" t="s">
        <v>100</v>
      </c>
      <c r="M4919" s="44" t="s">
        <v>101</v>
      </c>
      <c r="N4919" s="44">
        <v>8</v>
      </c>
      <c r="O4919" s="44">
        <v>2018</v>
      </c>
      <c r="P4919" s="44" t="s">
        <v>102</v>
      </c>
      <c r="Q4919" s="44" t="s">
        <v>103</v>
      </c>
      <c r="R4919" s="44" t="s">
        <v>103</v>
      </c>
      <c r="S4919" s="44" t="s">
        <v>685</v>
      </c>
      <c r="T4919" s="44">
        <v>241</v>
      </c>
      <c r="U4919" s="44" t="str">
        <f>IF(ISERROR(VLOOKUP(I4919,'BACK INFO'!F:F,1,0)),IF(ISERROR(VLOOKUP(I4919,'BACK INFO'!H:H,1,0)),K4919,'BACK INFO'!$H$1),'BACK INFO'!$G$1)</f>
        <v>PAIGE ALYSE STRAUGHAN</v>
      </c>
    </row>
    <row r="4920" spans="1:21" s="11" customFormat="1" x14ac:dyDescent="0.35">
      <c r="A4920" s="44" t="s">
        <v>684</v>
      </c>
      <c r="B4920" s="44">
        <v>2019</v>
      </c>
      <c r="C4920" s="44">
        <v>7</v>
      </c>
      <c r="D4920" s="44" t="s">
        <v>95</v>
      </c>
      <c r="E4920" s="44" t="s">
        <v>96</v>
      </c>
      <c r="F4920" s="44" t="s">
        <v>58</v>
      </c>
      <c r="G4920" s="44" t="s">
        <v>240</v>
      </c>
      <c r="H4920" s="44" t="s">
        <v>110</v>
      </c>
      <c r="I4920" s="44" t="s">
        <v>686</v>
      </c>
      <c r="J4920" s="44" t="s">
        <v>99</v>
      </c>
      <c r="K4920" s="44" t="s">
        <v>54</v>
      </c>
      <c r="L4920" s="44" t="s">
        <v>100</v>
      </c>
      <c r="M4920" s="44" t="s">
        <v>101</v>
      </c>
      <c r="N4920" s="44">
        <v>6</v>
      </c>
      <c r="O4920" s="44">
        <v>2018</v>
      </c>
      <c r="P4920" s="44" t="s">
        <v>109</v>
      </c>
      <c r="Q4920" s="44" t="s">
        <v>103</v>
      </c>
      <c r="R4920" s="44" t="s">
        <v>103</v>
      </c>
      <c r="S4920" s="44" t="s">
        <v>685</v>
      </c>
      <c r="T4920" s="44">
        <v>199</v>
      </c>
      <c r="U4920" s="44" t="str">
        <f>IF(ISERROR(VLOOKUP(I4920,'BACK INFO'!F:F,1,0)),IF(ISERROR(VLOOKUP(I4920,'BACK INFO'!H:H,1,0)),K4920,'BACK INFO'!$H$1),'BACK INFO'!$G$1)</f>
        <v>PAIGE ALYSE STRAUGHAN</v>
      </c>
    </row>
    <row r="4921" spans="1:21" s="11" customFormat="1" x14ac:dyDescent="0.35">
      <c r="A4921" s="44" t="s">
        <v>684</v>
      </c>
      <c r="B4921" s="44">
        <v>2019</v>
      </c>
      <c r="C4921" s="44">
        <v>7</v>
      </c>
      <c r="D4921" s="44" t="s">
        <v>95</v>
      </c>
      <c r="E4921" s="44" t="s">
        <v>96</v>
      </c>
      <c r="F4921" s="44" t="s">
        <v>58</v>
      </c>
      <c r="G4921" s="44" t="s">
        <v>241</v>
      </c>
      <c r="H4921" s="44" t="s">
        <v>98</v>
      </c>
      <c r="I4921" s="44" t="s">
        <v>686</v>
      </c>
      <c r="J4921" s="44" t="s">
        <v>99</v>
      </c>
      <c r="K4921" s="44" t="s">
        <v>54</v>
      </c>
      <c r="L4921" s="44" t="s">
        <v>100</v>
      </c>
      <c r="M4921" s="44" t="s">
        <v>101</v>
      </c>
      <c r="N4921" s="44">
        <v>342</v>
      </c>
      <c r="O4921" s="44">
        <v>2019</v>
      </c>
      <c r="P4921" s="44" t="s">
        <v>112</v>
      </c>
      <c r="Q4921" s="44" t="s">
        <v>112</v>
      </c>
      <c r="R4921" s="44" t="s">
        <v>241</v>
      </c>
      <c r="S4921" s="44" t="s">
        <v>685</v>
      </c>
      <c r="T4921" s="44">
        <v>10518</v>
      </c>
      <c r="U4921" s="44" t="str">
        <f>IF(ISERROR(VLOOKUP(I4921,'BACK INFO'!F:F,1,0)),IF(ISERROR(VLOOKUP(I4921,'BACK INFO'!H:H,1,0)),K4921,'BACK INFO'!$H$1),'BACK INFO'!$G$1)</f>
        <v>PAIGE ALYSE STRAUGHAN</v>
      </c>
    </row>
    <row r="4922" spans="1:21" s="11" customFormat="1" x14ac:dyDescent="0.35">
      <c r="A4922" s="44" t="s">
        <v>684</v>
      </c>
      <c r="B4922" s="44">
        <v>2019</v>
      </c>
      <c r="C4922" s="44">
        <v>7</v>
      </c>
      <c r="D4922" s="44" t="s">
        <v>95</v>
      </c>
      <c r="E4922" s="44" t="s">
        <v>96</v>
      </c>
      <c r="F4922" s="44" t="s">
        <v>58</v>
      </c>
      <c r="G4922" s="44" t="s">
        <v>241</v>
      </c>
      <c r="H4922" s="44" t="s">
        <v>98</v>
      </c>
      <c r="I4922" s="44" t="s">
        <v>65</v>
      </c>
      <c r="J4922" s="44" t="s">
        <v>99</v>
      </c>
      <c r="K4922" s="44" t="s">
        <v>54</v>
      </c>
      <c r="L4922" s="44" t="s">
        <v>127</v>
      </c>
      <c r="M4922" s="44" t="s">
        <v>101</v>
      </c>
      <c r="N4922" s="44">
        <v>22</v>
      </c>
      <c r="O4922" s="44">
        <v>2019</v>
      </c>
      <c r="P4922" s="44" t="s">
        <v>112</v>
      </c>
      <c r="Q4922" s="44" t="s">
        <v>112</v>
      </c>
      <c r="R4922" s="44" t="s">
        <v>241</v>
      </c>
      <c r="S4922" s="44" t="s">
        <v>685</v>
      </c>
      <c r="T4922" s="44">
        <v>1200</v>
      </c>
      <c r="U4922" s="44" t="str">
        <f>IF(ISERROR(VLOOKUP(I4922,'BACK INFO'!F:F,1,0)),IF(ISERROR(VLOOKUP(I4922,'BACK INFO'!H:H,1,0)),K4922,'BACK INFO'!$H$1),'BACK INFO'!$G$1)</f>
        <v>PAIGE ALYSE STRAUGHAN</v>
      </c>
    </row>
    <row r="4923" spans="1:21" s="11" customFormat="1" x14ac:dyDescent="0.35">
      <c r="A4923" s="44" t="s">
        <v>684</v>
      </c>
      <c r="B4923" s="44">
        <v>2019</v>
      </c>
      <c r="C4923" s="44">
        <v>7</v>
      </c>
      <c r="D4923" s="44" t="s">
        <v>95</v>
      </c>
      <c r="E4923" s="44" t="s">
        <v>96</v>
      </c>
      <c r="F4923" s="44" t="s">
        <v>58</v>
      </c>
      <c r="G4923" s="44" t="s">
        <v>241</v>
      </c>
      <c r="H4923" s="44" t="s">
        <v>98</v>
      </c>
      <c r="I4923" s="44" t="s">
        <v>123</v>
      </c>
      <c r="J4923" s="44" t="s">
        <v>99</v>
      </c>
      <c r="K4923" s="44" t="s">
        <v>68</v>
      </c>
      <c r="L4923" s="44" t="s">
        <v>129</v>
      </c>
      <c r="M4923" s="44" t="s">
        <v>122</v>
      </c>
      <c r="N4923" s="44">
        <v>193</v>
      </c>
      <c r="O4923" s="44">
        <v>2019</v>
      </c>
      <c r="P4923" s="44" t="s">
        <v>112</v>
      </c>
      <c r="Q4923" s="44" t="s">
        <v>112</v>
      </c>
      <c r="R4923" s="44" t="s">
        <v>241</v>
      </c>
      <c r="S4923" s="44" t="s">
        <v>685</v>
      </c>
      <c r="T4923" s="44">
        <v>4600.5</v>
      </c>
      <c r="U4923" s="44" t="str">
        <f>IF(ISERROR(VLOOKUP(I4923,'BACK INFO'!F:F,1,0)),IF(ISERROR(VLOOKUP(I4923,'BACK INFO'!H:H,1,0)),K4923,'BACK INFO'!$H$1),'BACK INFO'!$G$1)</f>
        <v>STEPHANIE VITALI</v>
      </c>
    </row>
    <row r="4924" spans="1:21" s="11" customFormat="1" x14ac:dyDescent="0.35">
      <c r="A4924" s="44" t="s">
        <v>684</v>
      </c>
      <c r="B4924" s="44">
        <v>2019</v>
      </c>
      <c r="C4924" s="44">
        <v>7</v>
      </c>
      <c r="D4924" s="44" t="s">
        <v>95</v>
      </c>
      <c r="E4924" s="44" t="s">
        <v>96</v>
      </c>
      <c r="F4924" s="44" t="s">
        <v>58</v>
      </c>
      <c r="G4924" s="44" t="s">
        <v>241</v>
      </c>
      <c r="H4924" s="44" t="s">
        <v>98</v>
      </c>
      <c r="I4924" s="44" t="s">
        <v>162</v>
      </c>
      <c r="J4924" s="44" t="s">
        <v>99</v>
      </c>
      <c r="K4924" s="44" t="s">
        <v>72</v>
      </c>
      <c r="L4924" s="44" t="s">
        <v>114</v>
      </c>
      <c r="M4924" s="44" t="s">
        <v>101</v>
      </c>
      <c r="N4924" s="44">
        <v>44</v>
      </c>
      <c r="O4924" s="44">
        <v>2019</v>
      </c>
      <c r="P4924" s="44" t="s">
        <v>112</v>
      </c>
      <c r="Q4924" s="44" t="s">
        <v>112</v>
      </c>
      <c r="R4924" s="44" t="s">
        <v>241</v>
      </c>
      <c r="S4924" s="44" t="s">
        <v>685</v>
      </c>
      <c r="T4924" s="44">
        <v>1392</v>
      </c>
      <c r="U4924" s="44" t="str">
        <f>IF(ISERROR(VLOOKUP(I4924,'BACK INFO'!F:F,1,0)),IF(ISERROR(VLOOKUP(I4924,'BACK INFO'!H:H,1,0)),K4924,'BACK INFO'!$H$1),'BACK INFO'!$G$1)</f>
        <v>BILL MILLER AND COMPANY</v>
      </c>
    </row>
    <row r="4925" spans="1:21" s="11" customFormat="1" x14ac:dyDescent="0.35">
      <c r="A4925" s="44" t="s">
        <v>684</v>
      </c>
      <c r="B4925" s="44">
        <v>2019</v>
      </c>
      <c r="C4925" s="44">
        <v>7</v>
      </c>
      <c r="D4925" s="44" t="s">
        <v>95</v>
      </c>
      <c r="E4925" s="44" t="s">
        <v>96</v>
      </c>
      <c r="F4925" s="44" t="s">
        <v>58</v>
      </c>
      <c r="G4925" s="44" t="s">
        <v>241</v>
      </c>
      <c r="H4925" s="44" t="s">
        <v>98</v>
      </c>
      <c r="I4925" s="44" t="s">
        <v>290</v>
      </c>
      <c r="J4925" s="44" t="s">
        <v>99</v>
      </c>
      <c r="K4925" s="44" t="s">
        <v>72</v>
      </c>
      <c r="L4925" s="44" t="s">
        <v>114</v>
      </c>
      <c r="M4925" s="44" t="s">
        <v>101</v>
      </c>
      <c r="N4925" s="44">
        <v>18</v>
      </c>
      <c r="O4925" s="44">
        <v>2019</v>
      </c>
      <c r="P4925" s="44" t="s">
        <v>112</v>
      </c>
      <c r="Q4925" s="44" t="s">
        <v>112</v>
      </c>
      <c r="R4925" s="44" t="s">
        <v>241</v>
      </c>
      <c r="S4925" s="44" t="s">
        <v>685</v>
      </c>
      <c r="T4925" s="44">
        <v>567</v>
      </c>
      <c r="U4925" s="44" t="str">
        <f>IF(ISERROR(VLOOKUP(I4925,'BACK INFO'!F:F,1,0)),IF(ISERROR(VLOOKUP(I4925,'BACK INFO'!H:H,1,0)),K4925,'BACK INFO'!$H$1),'BACK INFO'!$G$1)</f>
        <v>BILL MILLER AND COMPANY</v>
      </c>
    </row>
    <row r="4926" spans="1:21" s="11" customFormat="1" x14ac:dyDescent="0.35">
      <c r="A4926" s="44" t="s">
        <v>684</v>
      </c>
      <c r="B4926" s="44">
        <v>2019</v>
      </c>
      <c r="C4926" s="44">
        <v>7</v>
      </c>
      <c r="D4926" s="44" t="s">
        <v>95</v>
      </c>
      <c r="E4926" s="44" t="s">
        <v>96</v>
      </c>
      <c r="F4926" s="44" t="s">
        <v>58</v>
      </c>
      <c r="G4926" s="44" t="s">
        <v>241</v>
      </c>
      <c r="H4926" s="44" t="s">
        <v>98</v>
      </c>
      <c r="I4926" s="44" t="s">
        <v>113</v>
      </c>
      <c r="J4926" s="44" t="s">
        <v>99</v>
      </c>
      <c r="K4926" s="44" t="s">
        <v>72</v>
      </c>
      <c r="L4926" s="44" t="s">
        <v>114</v>
      </c>
      <c r="M4926" s="44" t="s">
        <v>101</v>
      </c>
      <c r="N4926" s="44">
        <v>5</v>
      </c>
      <c r="O4926" s="44">
        <v>2019</v>
      </c>
      <c r="P4926" s="44" t="s">
        <v>112</v>
      </c>
      <c r="Q4926" s="44" t="s">
        <v>112</v>
      </c>
      <c r="R4926" s="44" t="s">
        <v>241</v>
      </c>
      <c r="S4926" s="44" t="s">
        <v>685</v>
      </c>
      <c r="T4926" s="44">
        <v>142</v>
      </c>
      <c r="U4926" s="44" t="str">
        <f>IF(ISERROR(VLOOKUP(I4926,'BACK INFO'!F:F,1,0)),IF(ISERROR(VLOOKUP(I4926,'BACK INFO'!H:H,1,0)),K4926,'BACK INFO'!$H$1),'BACK INFO'!$G$1)</f>
        <v>BILL MILLER AND COMPANY</v>
      </c>
    </row>
    <row r="4927" spans="1:21" s="11" customFormat="1" x14ac:dyDescent="0.35">
      <c r="A4927" s="44" t="s">
        <v>684</v>
      </c>
      <c r="B4927" s="44">
        <v>2019</v>
      </c>
      <c r="C4927" s="44">
        <v>7</v>
      </c>
      <c r="D4927" s="44" t="s">
        <v>95</v>
      </c>
      <c r="E4927" s="44" t="s">
        <v>96</v>
      </c>
      <c r="F4927" s="44" t="s">
        <v>58</v>
      </c>
      <c r="G4927" s="44" t="s">
        <v>241</v>
      </c>
      <c r="H4927" s="44" t="s">
        <v>98</v>
      </c>
      <c r="I4927" s="44" t="s">
        <v>232</v>
      </c>
      <c r="J4927" s="44" t="s">
        <v>99</v>
      </c>
      <c r="K4927" s="44" t="s">
        <v>76</v>
      </c>
      <c r="L4927" s="44" t="s">
        <v>127</v>
      </c>
      <c r="M4927" s="44" t="s">
        <v>101</v>
      </c>
      <c r="N4927" s="44">
        <v>13</v>
      </c>
      <c r="O4927" s="44">
        <v>2019</v>
      </c>
      <c r="P4927" s="44" t="s">
        <v>112</v>
      </c>
      <c r="Q4927" s="44" t="s">
        <v>112</v>
      </c>
      <c r="R4927" s="44" t="s">
        <v>241</v>
      </c>
      <c r="S4927" s="44" t="s">
        <v>685</v>
      </c>
      <c r="T4927" s="44">
        <v>414</v>
      </c>
      <c r="U4927" s="44" t="str">
        <f>IF(ISERROR(VLOOKUP(I4927,'BACK INFO'!F:F,1,0)),IF(ISERROR(VLOOKUP(I4927,'BACK INFO'!H:H,1,0)),K4927,'BACK INFO'!$H$1),'BACK INFO'!$G$1)</f>
        <v>MIE MANNICHE</v>
      </c>
    </row>
    <row r="4928" spans="1:21" s="11" customFormat="1" x14ac:dyDescent="0.35">
      <c r="A4928" s="44" t="s">
        <v>684</v>
      </c>
      <c r="B4928" s="44">
        <v>2019</v>
      </c>
      <c r="C4928" s="44">
        <v>7</v>
      </c>
      <c r="D4928" s="44" t="s">
        <v>95</v>
      </c>
      <c r="E4928" s="44" t="s">
        <v>96</v>
      </c>
      <c r="F4928" s="44" t="s">
        <v>58</v>
      </c>
      <c r="G4928" s="44" t="s">
        <v>241</v>
      </c>
      <c r="H4928" s="44" t="s">
        <v>98</v>
      </c>
      <c r="I4928" s="44" t="s">
        <v>139</v>
      </c>
      <c r="J4928" s="44" t="s">
        <v>99</v>
      </c>
      <c r="K4928" s="44" t="s">
        <v>67</v>
      </c>
      <c r="L4928" s="44" t="s">
        <v>133</v>
      </c>
      <c r="M4928" s="44" t="s">
        <v>101</v>
      </c>
      <c r="N4928" s="44">
        <v>42</v>
      </c>
      <c r="O4928" s="44">
        <v>2019</v>
      </c>
      <c r="P4928" s="44" t="s">
        <v>112</v>
      </c>
      <c r="Q4928" s="44" t="s">
        <v>112</v>
      </c>
      <c r="R4928" s="44" t="s">
        <v>241</v>
      </c>
      <c r="S4928" s="44" t="s">
        <v>685</v>
      </c>
      <c r="T4928" s="44">
        <v>976.5</v>
      </c>
      <c r="U4928" s="44" t="str">
        <f>IF(ISERROR(VLOOKUP(I4928,'BACK INFO'!F:F,1,0)),IF(ISERROR(VLOOKUP(I4928,'BACK INFO'!H:H,1,0)),K4928,'BACK INFO'!$H$1),'BACK INFO'!$G$1)</f>
        <v>ANITA M. HOPKINS</v>
      </c>
    </row>
    <row r="4929" spans="1:21" s="11" customFormat="1" x14ac:dyDescent="0.35">
      <c r="A4929" s="44" t="s">
        <v>684</v>
      </c>
      <c r="B4929" s="44">
        <v>2019</v>
      </c>
      <c r="C4929" s="44">
        <v>7</v>
      </c>
      <c r="D4929" s="44" t="s">
        <v>95</v>
      </c>
      <c r="E4929" s="44" t="s">
        <v>96</v>
      </c>
      <c r="F4929" s="44" t="s">
        <v>58</v>
      </c>
      <c r="G4929" s="44" t="s">
        <v>241</v>
      </c>
      <c r="H4929" s="44" t="s">
        <v>98</v>
      </c>
      <c r="I4929" s="44" t="s">
        <v>629</v>
      </c>
      <c r="J4929" s="44" t="s">
        <v>99</v>
      </c>
      <c r="K4929" s="44" t="s">
        <v>67</v>
      </c>
      <c r="L4929" s="44" t="s">
        <v>234</v>
      </c>
      <c r="M4929" s="44" t="s">
        <v>101</v>
      </c>
      <c r="N4929" s="44">
        <v>29</v>
      </c>
      <c r="O4929" s="44">
        <v>2019</v>
      </c>
      <c r="P4929" s="44" t="s">
        <v>112</v>
      </c>
      <c r="Q4929" s="44" t="s">
        <v>112</v>
      </c>
      <c r="R4929" s="44" t="s">
        <v>241</v>
      </c>
      <c r="S4929" s="44" t="s">
        <v>685</v>
      </c>
      <c r="T4929" s="44">
        <v>695.25</v>
      </c>
      <c r="U4929" s="44" t="str">
        <f>IF(ISERROR(VLOOKUP(I4929,'BACK INFO'!F:F,1,0)),IF(ISERROR(VLOOKUP(I4929,'BACK INFO'!H:H,1,0)),K4929,'BACK INFO'!$H$1),'BACK INFO'!$G$1)</f>
        <v>ANITA M. HOPKINS</v>
      </c>
    </row>
    <row r="4930" spans="1:21" s="11" customFormat="1" x14ac:dyDescent="0.35">
      <c r="A4930" s="44" t="s">
        <v>684</v>
      </c>
      <c r="B4930" s="44">
        <v>2019</v>
      </c>
      <c r="C4930" s="44">
        <v>7</v>
      </c>
      <c r="D4930" s="44" t="s">
        <v>95</v>
      </c>
      <c r="E4930" s="44" t="s">
        <v>96</v>
      </c>
      <c r="F4930" s="44" t="s">
        <v>58</v>
      </c>
      <c r="G4930" s="44" t="s">
        <v>241</v>
      </c>
      <c r="H4930" s="44" t="s">
        <v>106</v>
      </c>
      <c r="I4930" s="44" t="s">
        <v>123</v>
      </c>
      <c r="J4930" s="44" t="s">
        <v>99</v>
      </c>
      <c r="K4930" s="44" t="s">
        <v>68</v>
      </c>
      <c r="L4930" s="44" t="s">
        <v>129</v>
      </c>
      <c r="M4930" s="44" t="s">
        <v>122</v>
      </c>
      <c r="N4930" s="44">
        <v>41</v>
      </c>
      <c r="O4930" s="44">
        <v>2019</v>
      </c>
      <c r="P4930" s="44" t="s">
        <v>112</v>
      </c>
      <c r="Q4930" s="44" t="s">
        <v>112</v>
      </c>
      <c r="R4930" s="44" t="s">
        <v>241</v>
      </c>
      <c r="S4930" s="44" t="s">
        <v>685</v>
      </c>
      <c r="T4930" s="44">
        <v>492</v>
      </c>
      <c r="U4930" s="44" t="str">
        <f>IF(ISERROR(VLOOKUP(I4930,'BACK INFO'!F:F,1,0)),IF(ISERROR(VLOOKUP(I4930,'BACK INFO'!H:H,1,0)),K4930,'BACK INFO'!$H$1),'BACK INFO'!$G$1)</f>
        <v>STEPHANIE VITALI</v>
      </c>
    </row>
    <row r="4931" spans="1:21" s="11" customFormat="1" x14ac:dyDescent="0.35">
      <c r="A4931" s="44" t="s">
        <v>684</v>
      </c>
      <c r="B4931" s="44">
        <v>2019</v>
      </c>
      <c r="C4931" s="44">
        <v>7</v>
      </c>
      <c r="D4931" s="44" t="s">
        <v>95</v>
      </c>
      <c r="E4931" s="44" t="s">
        <v>96</v>
      </c>
      <c r="F4931" s="44" t="s">
        <v>58</v>
      </c>
      <c r="G4931" s="44" t="s">
        <v>241</v>
      </c>
      <c r="H4931" s="44" t="s">
        <v>106</v>
      </c>
      <c r="I4931" s="44" t="s">
        <v>162</v>
      </c>
      <c r="J4931" s="44" t="s">
        <v>99</v>
      </c>
      <c r="K4931" s="44" t="s">
        <v>72</v>
      </c>
      <c r="L4931" s="44" t="s">
        <v>114</v>
      </c>
      <c r="M4931" s="44" t="s">
        <v>101</v>
      </c>
      <c r="N4931" s="44">
        <v>16</v>
      </c>
      <c r="O4931" s="44">
        <v>2019</v>
      </c>
      <c r="P4931" s="44" t="s">
        <v>112</v>
      </c>
      <c r="Q4931" s="44" t="s">
        <v>112</v>
      </c>
      <c r="R4931" s="44" t="s">
        <v>241</v>
      </c>
      <c r="S4931" s="44" t="s">
        <v>685</v>
      </c>
      <c r="T4931" s="44">
        <v>274</v>
      </c>
      <c r="U4931" s="44" t="str">
        <f>IF(ISERROR(VLOOKUP(I4931,'BACK INFO'!F:F,1,0)),IF(ISERROR(VLOOKUP(I4931,'BACK INFO'!H:H,1,0)),K4931,'BACK INFO'!$H$1),'BACK INFO'!$G$1)</f>
        <v>BILL MILLER AND COMPANY</v>
      </c>
    </row>
    <row r="4932" spans="1:21" s="11" customFormat="1" x14ac:dyDescent="0.35">
      <c r="A4932" s="44" t="s">
        <v>684</v>
      </c>
      <c r="B4932" s="44">
        <v>2019</v>
      </c>
      <c r="C4932" s="44">
        <v>7</v>
      </c>
      <c r="D4932" s="44" t="s">
        <v>95</v>
      </c>
      <c r="E4932" s="44" t="s">
        <v>96</v>
      </c>
      <c r="F4932" s="44" t="s">
        <v>58</v>
      </c>
      <c r="G4932" s="44" t="s">
        <v>241</v>
      </c>
      <c r="H4932" s="44" t="s">
        <v>106</v>
      </c>
      <c r="I4932" s="44" t="s">
        <v>465</v>
      </c>
      <c r="J4932" s="44" t="s">
        <v>99</v>
      </c>
      <c r="K4932" s="44" t="s">
        <v>67</v>
      </c>
      <c r="L4932" s="44" t="s">
        <v>231</v>
      </c>
      <c r="M4932" s="44" t="s">
        <v>101</v>
      </c>
      <c r="N4932" s="44">
        <v>8</v>
      </c>
      <c r="O4932" s="44">
        <v>2019</v>
      </c>
      <c r="P4932" s="44" t="s">
        <v>112</v>
      </c>
      <c r="Q4932" s="44" t="s">
        <v>112</v>
      </c>
      <c r="R4932" s="44" t="s">
        <v>241</v>
      </c>
      <c r="S4932" s="44" t="s">
        <v>685</v>
      </c>
      <c r="T4932" s="44">
        <v>104</v>
      </c>
      <c r="U4932" s="44" t="str">
        <f>IF(ISERROR(VLOOKUP(I4932,'BACK INFO'!F:F,1,0)),IF(ISERROR(VLOOKUP(I4932,'BACK INFO'!H:H,1,0)),K4932,'BACK INFO'!$H$1),'BACK INFO'!$G$1)</f>
        <v>ANITA M. HOPKINS</v>
      </c>
    </row>
    <row r="4933" spans="1:21" s="11" customFormat="1" x14ac:dyDescent="0.35">
      <c r="A4933" s="44" t="s">
        <v>684</v>
      </c>
      <c r="B4933" s="44">
        <v>2019</v>
      </c>
      <c r="C4933" s="44">
        <v>7</v>
      </c>
      <c r="D4933" s="44" t="s">
        <v>95</v>
      </c>
      <c r="E4933" s="44" t="s">
        <v>96</v>
      </c>
      <c r="F4933" s="44" t="s">
        <v>58</v>
      </c>
      <c r="G4933" s="44" t="s">
        <v>241</v>
      </c>
      <c r="H4933" s="44" t="s">
        <v>106</v>
      </c>
      <c r="I4933" s="44" t="s">
        <v>134</v>
      </c>
      <c r="J4933" s="44" t="s">
        <v>99</v>
      </c>
      <c r="K4933" s="44" t="s">
        <v>67</v>
      </c>
      <c r="L4933" s="44" t="s">
        <v>135</v>
      </c>
      <c r="M4933" s="44" t="s">
        <v>101</v>
      </c>
      <c r="N4933" s="44">
        <v>18</v>
      </c>
      <c r="O4933" s="44">
        <v>2019</v>
      </c>
      <c r="P4933" s="44" t="s">
        <v>112</v>
      </c>
      <c r="Q4933" s="44" t="s">
        <v>112</v>
      </c>
      <c r="R4933" s="44" t="s">
        <v>241</v>
      </c>
      <c r="S4933" s="44" t="s">
        <v>685</v>
      </c>
      <c r="T4933" s="44">
        <v>198</v>
      </c>
      <c r="U4933" s="44" t="str">
        <f>IF(ISERROR(VLOOKUP(I4933,'BACK INFO'!F:F,1,0)),IF(ISERROR(VLOOKUP(I4933,'BACK INFO'!H:H,1,0)),K4933,'BACK INFO'!$H$1),'BACK INFO'!$G$1)</f>
        <v>ANITA M. HOPKINS</v>
      </c>
    </row>
    <row r="4934" spans="1:21" s="11" customFormat="1" x14ac:dyDescent="0.35">
      <c r="A4934" s="44" t="s">
        <v>684</v>
      </c>
      <c r="B4934" s="44">
        <v>2019</v>
      </c>
      <c r="C4934" s="44">
        <v>7</v>
      </c>
      <c r="D4934" s="44" t="s">
        <v>95</v>
      </c>
      <c r="E4934" s="44" t="s">
        <v>96</v>
      </c>
      <c r="F4934" s="44" t="s">
        <v>58</v>
      </c>
      <c r="G4934" s="44" t="s">
        <v>241</v>
      </c>
      <c r="H4934" s="44" t="s">
        <v>106</v>
      </c>
      <c r="I4934" s="44" t="s">
        <v>198</v>
      </c>
      <c r="J4934" s="44" t="s">
        <v>99</v>
      </c>
      <c r="K4934" s="44" t="s">
        <v>74</v>
      </c>
      <c r="L4934" s="44" t="s">
        <v>199</v>
      </c>
      <c r="M4934" s="44" t="s">
        <v>101</v>
      </c>
      <c r="N4934" s="44">
        <v>12</v>
      </c>
      <c r="O4934" s="44">
        <v>2019</v>
      </c>
      <c r="P4934" s="44" t="s">
        <v>112</v>
      </c>
      <c r="Q4934" s="44" t="s">
        <v>112</v>
      </c>
      <c r="R4934" s="44" t="s">
        <v>241</v>
      </c>
      <c r="S4934" s="44" t="s">
        <v>685</v>
      </c>
      <c r="T4934" s="44">
        <v>204</v>
      </c>
      <c r="U4934" s="44" t="str">
        <f>IF(ISERROR(VLOOKUP(I4934,'BACK INFO'!F:F,1,0)),IF(ISERROR(VLOOKUP(I4934,'BACK INFO'!H:H,1,0)),K4934,'BACK INFO'!$H$1),'BACK INFO'!$G$1)</f>
        <v>DENISE ARNETT</v>
      </c>
    </row>
    <row r="4935" spans="1:21" s="11" customFormat="1" x14ac:dyDescent="0.35">
      <c r="A4935" s="44" t="s">
        <v>684</v>
      </c>
      <c r="B4935" s="44">
        <v>2019</v>
      </c>
      <c r="C4935" s="44">
        <v>7</v>
      </c>
      <c r="D4935" s="44" t="s">
        <v>95</v>
      </c>
      <c r="E4935" s="44" t="s">
        <v>96</v>
      </c>
      <c r="F4935" s="44" t="s">
        <v>58</v>
      </c>
      <c r="G4935" s="44" t="s">
        <v>241</v>
      </c>
      <c r="H4935" s="44" t="s">
        <v>110</v>
      </c>
      <c r="I4935" s="44" t="s">
        <v>686</v>
      </c>
      <c r="J4935" s="44" t="s">
        <v>99</v>
      </c>
      <c r="K4935" s="44" t="s">
        <v>54</v>
      </c>
      <c r="L4935" s="44" t="s">
        <v>100</v>
      </c>
      <c r="M4935" s="44" t="s">
        <v>101</v>
      </c>
      <c r="N4935" s="44">
        <v>3</v>
      </c>
      <c r="O4935" s="44">
        <v>2019</v>
      </c>
      <c r="P4935" s="44" t="s">
        <v>112</v>
      </c>
      <c r="Q4935" s="44" t="s">
        <v>112</v>
      </c>
      <c r="R4935" s="44" t="s">
        <v>241</v>
      </c>
      <c r="S4935" s="44" t="s">
        <v>685</v>
      </c>
      <c r="T4935" s="44">
        <v>103</v>
      </c>
      <c r="U4935" s="44" t="str">
        <f>IF(ISERROR(VLOOKUP(I4935,'BACK INFO'!F:F,1,0)),IF(ISERROR(VLOOKUP(I4935,'BACK INFO'!H:H,1,0)),K4935,'BACK INFO'!$H$1),'BACK INFO'!$G$1)</f>
        <v>PAIGE ALYSE STRAUGHAN</v>
      </c>
    </row>
    <row r="4936" spans="1:21" s="11" customFormat="1" x14ac:dyDescent="0.35">
      <c r="A4936" s="44" t="s">
        <v>684</v>
      </c>
      <c r="B4936" s="44">
        <v>2019</v>
      </c>
      <c r="C4936" s="44">
        <v>7</v>
      </c>
      <c r="D4936" s="44" t="s">
        <v>95</v>
      </c>
      <c r="E4936" s="44" t="s">
        <v>96</v>
      </c>
      <c r="F4936" s="44" t="s">
        <v>58</v>
      </c>
      <c r="G4936" s="44" t="s">
        <v>241</v>
      </c>
      <c r="H4936" s="44" t="s">
        <v>110</v>
      </c>
      <c r="I4936" s="44" t="s">
        <v>123</v>
      </c>
      <c r="J4936" s="44" t="s">
        <v>99</v>
      </c>
      <c r="K4936" s="44" t="s">
        <v>68</v>
      </c>
      <c r="L4936" s="44" t="s">
        <v>129</v>
      </c>
      <c r="M4936" s="44" t="s">
        <v>122</v>
      </c>
      <c r="N4936" s="44">
        <v>22</v>
      </c>
      <c r="O4936" s="44">
        <v>2019</v>
      </c>
      <c r="P4936" s="44" t="s">
        <v>112</v>
      </c>
      <c r="Q4936" s="44" t="s">
        <v>112</v>
      </c>
      <c r="R4936" s="44" t="s">
        <v>241</v>
      </c>
      <c r="S4936" s="44" t="s">
        <v>685</v>
      </c>
      <c r="T4936" s="44">
        <v>551.25</v>
      </c>
      <c r="U4936" s="44" t="str">
        <f>IF(ISERROR(VLOOKUP(I4936,'BACK INFO'!F:F,1,0)),IF(ISERROR(VLOOKUP(I4936,'BACK INFO'!H:H,1,0)),K4936,'BACK INFO'!$H$1),'BACK INFO'!$G$1)</f>
        <v>STEPHANIE VITALI</v>
      </c>
    </row>
    <row r="4937" spans="1:21" s="11" customFormat="1" x14ac:dyDescent="0.35">
      <c r="A4937" s="44" t="s">
        <v>684</v>
      </c>
      <c r="B4937" s="44">
        <v>2019</v>
      </c>
      <c r="C4937" s="44">
        <v>7</v>
      </c>
      <c r="D4937" s="44" t="s">
        <v>95</v>
      </c>
      <c r="E4937" s="44" t="s">
        <v>96</v>
      </c>
      <c r="F4937" s="44" t="s">
        <v>58</v>
      </c>
      <c r="G4937" s="44" t="s">
        <v>241</v>
      </c>
      <c r="H4937" s="44" t="s">
        <v>110</v>
      </c>
      <c r="I4937" s="44" t="s">
        <v>204</v>
      </c>
      <c r="J4937" s="44" t="s">
        <v>99</v>
      </c>
      <c r="K4937" s="44" t="s">
        <v>71</v>
      </c>
      <c r="L4937" s="44" t="s">
        <v>159</v>
      </c>
      <c r="M4937" s="44" t="s">
        <v>101</v>
      </c>
      <c r="N4937" s="44">
        <v>35</v>
      </c>
      <c r="O4937" s="44">
        <v>2019</v>
      </c>
      <c r="P4937" s="44" t="s">
        <v>112</v>
      </c>
      <c r="Q4937" s="44" t="s">
        <v>112</v>
      </c>
      <c r="R4937" s="44" t="s">
        <v>241</v>
      </c>
      <c r="S4937" s="44" t="s">
        <v>685</v>
      </c>
      <c r="T4937" s="44">
        <v>812</v>
      </c>
      <c r="U4937" s="44" t="str">
        <f>IF(ISERROR(VLOOKUP(I4937,'BACK INFO'!F:F,1,0)),IF(ISERROR(VLOOKUP(I4937,'BACK INFO'!H:H,1,0)),K4937,'BACK INFO'!$H$1),'BACK INFO'!$G$1)</f>
        <v>HOLLY SALES INC.</v>
      </c>
    </row>
    <row r="4938" spans="1:21" s="11" customFormat="1" x14ac:dyDescent="0.35">
      <c r="A4938" s="44" t="s">
        <v>684</v>
      </c>
      <c r="B4938" s="44">
        <v>2019</v>
      </c>
      <c r="C4938" s="44">
        <v>7</v>
      </c>
      <c r="D4938" s="44" t="s">
        <v>95</v>
      </c>
      <c r="E4938" s="44" t="s">
        <v>96</v>
      </c>
      <c r="F4938" s="44" t="s">
        <v>58</v>
      </c>
      <c r="G4938" s="44" t="s">
        <v>241</v>
      </c>
      <c r="H4938" s="44" t="s">
        <v>110</v>
      </c>
      <c r="I4938" s="44" t="s">
        <v>669</v>
      </c>
      <c r="J4938" s="44" t="s">
        <v>99</v>
      </c>
      <c r="K4938" s="44" t="s">
        <v>67</v>
      </c>
      <c r="L4938" s="44" t="s">
        <v>178</v>
      </c>
      <c r="M4938" s="44" t="s">
        <v>101</v>
      </c>
      <c r="N4938" s="44">
        <v>3</v>
      </c>
      <c r="O4938" s="44">
        <v>2019</v>
      </c>
      <c r="P4938" s="44" t="s">
        <v>112</v>
      </c>
      <c r="Q4938" s="44" t="s">
        <v>112</v>
      </c>
      <c r="R4938" s="44" t="s">
        <v>241</v>
      </c>
      <c r="S4938" s="44" t="s">
        <v>685</v>
      </c>
      <c r="T4938" s="44">
        <v>114</v>
      </c>
      <c r="U4938" s="44" t="str">
        <f>IF(ISERROR(VLOOKUP(I4938,'BACK INFO'!F:F,1,0)),IF(ISERROR(VLOOKUP(I4938,'BACK INFO'!H:H,1,0)),K4938,'BACK INFO'!$H$1),'BACK INFO'!$G$1)</f>
        <v>ANITA M. HOPKINS</v>
      </c>
    </row>
    <row r="4939" spans="1:21" s="11" customFormat="1" x14ac:dyDescent="0.35">
      <c r="A4939" s="44" t="s">
        <v>684</v>
      </c>
      <c r="B4939" s="44">
        <v>2019</v>
      </c>
      <c r="C4939" s="44">
        <v>7</v>
      </c>
      <c r="D4939" s="44" t="s">
        <v>95</v>
      </c>
      <c r="E4939" s="44" t="s">
        <v>96</v>
      </c>
      <c r="F4939" s="44" t="s">
        <v>58</v>
      </c>
      <c r="G4939" s="44" t="s">
        <v>241</v>
      </c>
      <c r="H4939" s="44" t="s">
        <v>110</v>
      </c>
      <c r="I4939" s="44" t="s">
        <v>529</v>
      </c>
      <c r="J4939" s="44" t="s">
        <v>99</v>
      </c>
      <c r="K4939" s="44" t="s">
        <v>75</v>
      </c>
      <c r="L4939" s="44" t="s">
        <v>131</v>
      </c>
      <c r="M4939" s="44" t="s">
        <v>101</v>
      </c>
      <c r="N4939" s="44">
        <v>11</v>
      </c>
      <c r="O4939" s="44">
        <v>2019</v>
      </c>
      <c r="P4939" s="44" t="s">
        <v>112</v>
      </c>
      <c r="Q4939" s="44" t="s">
        <v>112</v>
      </c>
      <c r="R4939" s="44" t="s">
        <v>241</v>
      </c>
      <c r="S4939" s="44" t="s">
        <v>685</v>
      </c>
      <c r="T4939" s="44">
        <v>245.6</v>
      </c>
      <c r="U4939" s="44" t="str">
        <f>IF(ISERROR(VLOOKUP(I4939,'BACK INFO'!F:F,1,0)),IF(ISERROR(VLOOKUP(I4939,'BACK INFO'!H:H,1,0)),K4939,'BACK INFO'!$H$1),'BACK INFO'!$G$1)</f>
        <v>LAURA BONG</v>
      </c>
    </row>
    <row r="4940" spans="1:21" s="11" customFormat="1" x14ac:dyDescent="0.35">
      <c r="A4940" s="44" t="s">
        <v>684</v>
      </c>
      <c r="B4940" s="44">
        <v>2019</v>
      </c>
      <c r="C4940" s="44">
        <v>7</v>
      </c>
      <c r="D4940" s="44" t="s">
        <v>95</v>
      </c>
      <c r="E4940" s="44" t="s">
        <v>96</v>
      </c>
      <c r="F4940" s="44" t="s">
        <v>58</v>
      </c>
      <c r="G4940" s="44" t="s">
        <v>241</v>
      </c>
      <c r="H4940" s="44" t="s">
        <v>110</v>
      </c>
      <c r="I4940" s="44" t="s">
        <v>667</v>
      </c>
      <c r="J4940" s="44" t="s">
        <v>99</v>
      </c>
      <c r="K4940" s="44" t="s">
        <v>76</v>
      </c>
      <c r="L4940" s="44" t="s">
        <v>127</v>
      </c>
      <c r="M4940" s="44" t="s">
        <v>101</v>
      </c>
      <c r="N4940" s="44">
        <v>36</v>
      </c>
      <c r="O4940" s="44">
        <v>2019</v>
      </c>
      <c r="P4940" s="44" t="s">
        <v>112</v>
      </c>
      <c r="Q4940" s="44" t="s">
        <v>112</v>
      </c>
      <c r="R4940" s="44" t="s">
        <v>241</v>
      </c>
      <c r="S4940" s="44" t="s">
        <v>685</v>
      </c>
      <c r="T4940" s="44">
        <v>1218</v>
      </c>
      <c r="U4940" s="44" t="str">
        <f>IF(ISERROR(VLOOKUP(I4940,'BACK INFO'!F:F,1,0)),IF(ISERROR(VLOOKUP(I4940,'BACK INFO'!H:H,1,0)),K4940,'BACK INFO'!$H$1),'BACK INFO'!$G$1)</f>
        <v>MIE MANNICHE</v>
      </c>
    </row>
    <row r="4941" spans="1:21" s="11" customFormat="1" x14ac:dyDescent="0.35">
      <c r="A4941" s="44" t="s">
        <v>684</v>
      </c>
      <c r="B4941" s="44">
        <v>2019</v>
      </c>
      <c r="C4941" s="44">
        <v>7</v>
      </c>
      <c r="D4941" s="44" t="s">
        <v>95</v>
      </c>
      <c r="E4941" s="44" t="s">
        <v>96</v>
      </c>
      <c r="F4941" s="44" t="s">
        <v>58</v>
      </c>
      <c r="G4941" s="44" t="s">
        <v>241</v>
      </c>
      <c r="H4941" s="44" t="s">
        <v>117</v>
      </c>
      <c r="I4941" s="44" t="s">
        <v>686</v>
      </c>
      <c r="J4941" s="44" t="s">
        <v>99</v>
      </c>
      <c r="K4941" s="44" t="s">
        <v>54</v>
      </c>
      <c r="L4941" s="44" t="s">
        <v>100</v>
      </c>
      <c r="M4941" s="44" t="s">
        <v>101</v>
      </c>
      <c r="N4941" s="44">
        <v>240</v>
      </c>
      <c r="O4941" s="44">
        <v>2019</v>
      </c>
      <c r="P4941" s="44" t="s">
        <v>112</v>
      </c>
      <c r="Q4941" s="44" t="s">
        <v>112</v>
      </c>
      <c r="R4941" s="44" t="s">
        <v>241</v>
      </c>
      <c r="S4941" s="44" t="s">
        <v>685</v>
      </c>
      <c r="T4941" s="44">
        <v>7706</v>
      </c>
      <c r="U4941" s="44" t="str">
        <f>IF(ISERROR(VLOOKUP(I4941,'BACK INFO'!F:F,1,0)),IF(ISERROR(VLOOKUP(I4941,'BACK INFO'!H:H,1,0)),K4941,'BACK INFO'!$H$1),'BACK INFO'!$G$1)</f>
        <v>PAIGE ALYSE STRAUGHAN</v>
      </c>
    </row>
    <row r="4942" spans="1:21" s="11" customFormat="1" x14ac:dyDescent="0.35">
      <c r="A4942" s="44" t="s">
        <v>684</v>
      </c>
      <c r="B4942" s="44">
        <v>2019</v>
      </c>
      <c r="C4942" s="44">
        <v>7</v>
      </c>
      <c r="D4942" s="44" t="s">
        <v>95</v>
      </c>
      <c r="E4942" s="44" t="s">
        <v>96</v>
      </c>
      <c r="F4942" s="44" t="s">
        <v>58</v>
      </c>
      <c r="G4942" s="44" t="s">
        <v>241</v>
      </c>
      <c r="H4942" s="44" t="s">
        <v>117</v>
      </c>
      <c r="I4942" s="44" t="s">
        <v>123</v>
      </c>
      <c r="J4942" s="44" t="s">
        <v>99</v>
      </c>
      <c r="K4942" s="44" t="s">
        <v>68</v>
      </c>
      <c r="L4942" s="44" t="s">
        <v>129</v>
      </c>
      <c r="M4942" s="44" t="s">
        <v>122</v>
      </c>
      <c r="N4942" s="44">
        <v>83</v>
      </c>
      <c r="O4942" s="44">
        <v>2019</v>
      </c>
      <c r="P4942" s="44" t="s">
        <v>112</v>
      </c>
      <c r="Q4942" s="44" t="s">
        <v>112</v>
      </c>
      <c r="R4942" s="44" t="s">
        <v>241</v>
      </c>
      <c r="S4942" s="44" t="s">
        <v>685</v>
      </c>
      <c r="T4942" s="44">
        <v>1992.6999999999998</v>
      </c>
      <c r="U4942" s="44" t="str">
        <f>IF(ISERROR(VLOOKUP(I4942,'BACK INFO'!F:F,1,0)),IF(ISERROR(VLOOKUP(I4942,'BACK INFO'!H:H,1,0)),K4942,'BACK INFO'!$H$1),'BACK INFO'!$G$1)</f>
        <v>STEPHANIE VITALI</v>
      </c>
    </row>
    <row r="4943" spans="1:21" s="11" customFormat="1" x14ac:dyDescent="0.35">
      <c r="A4943" s="44" t="s">
        <v>684</v>
      </c>
      <c r="B4943" s="44">
        <v>2019</v>
      </c>
      <c r="C4943" s="44">
        <v>7</v>
      </c>
      <c r="D4943" s="44" t="s">
        <v>95</v>
      </c>
      <c r="E4943" s="44" t="s">
        <v>96</v>
      </c>
      <c r="F4943" s="44" t="s">
        <v>58</v>
      </c>
      <c r="G4943" s="44" t="s">
        <v>241</v>
      </c>
      <c r="H4943" s="44" t="s">
        <v>117</v>
      </c>
      <c r="I4943" s="44" t="s">
        <v>148</v>
      </c>
      <c r="J4943" s="44" t="s">
        <v>99</v>
      </c>
      <c r="K4943" s="44" t="s">
        <v>71</v>
      </c>
      <c r="L4943" s="44" t="s">
        <v>149</v>
      </c>
      <c r="M4943" s="44" t="s">
        <v>101</v>
      </c>
      <c r="N4943" s="44">
        <v>4</v>
      </c>
      <c r="O4943" s="44">
        <v>2019</v>
      </c>
      <c r="P4943" s="44" t="s">
        <v>112</v>
      </c>
      <c r="Q4943" s="44" t="s">
        <v>112</v>
      </c>
      <c r="R4943" s="44" t="s">
        <v>241</v>
      </c>
      <c r="S4943" s="44" t="s">
        <v>685</v>
      </c>
      <c r="T4943" s="44">
        <v>125.5</v>
      </c>
      <c r="U4943" s="44" t="str">
        <f>IF(ISERROR(VLOOKUP(I4943,'BACK INFO'!F:F,1,0)),IF(ISERROR(VLOOKUP(I4943,'BACK INFO'!H:H,1,0)),K4943,'BACK INFO'!$H$1),'BACK INFO'!$G$1)</f>
        <v>HOLLY SALES INC.</v>
      </c>
    </row>
    <row r="4944" spans="1:21" s="11" customFormat="1" x14ac:dyDescent="0.35">
      <c r="A4944" s="44" t="s">
        <v>684</v>
      </c>
      <c r="B4944" s="44">
        <v>2019</v>
      </c>
      <c r="C4944" s="44">
        <v>7</v>
      </c>
      <c r="D4944" s="44" t="s">
        <v>95</v>
      </c>
      <c r="E4944" s="44" t="s">
        <v>96</v>
      </c>
      <c r="F4944" s="44" t="s">
        <v>58</v>
      </c>
      <c r="G4944" s="44" t="s">
        <v>241</v>
      </c>
      <c r="H4944" s="44" t="s">
        <v>151</v>
      </c>
      <c r="I4944" s="44" t="s">
        <v>123</v>
      </c>
      <c r="J4944" s="44" t="s">
        <v>99</v>
      </c>
      <c r="K4944" s="44" t="s">
        <v>68</v>
      </c>
      <c r="L4944" s="44" t="s">
        <v>129</v>
      </c>
      <c r="M4944" s="44" t="s">
        <v>122</v>
      </c>
      <c r="N4944" s="44">
        <v>2</v>
      </c>
      <c r="O4944" s="44">
        <v>2019</v>
      </c>
      <c r="P4944" s="44" t="s">
        <v>112</v>
      </c>
      <c r="Q4944" s="44" t="s">
        <v>112</v>
      </c>
      <c r="R4944" s="44" t="s">
        <v>241</v>
      </c>
      <c r="S4944" s="44" t="s">
        <v>685</v>
      </c>
      <c r="T4944" s="44">
        <v>36.74</v>
      </c>
      <c r="U4944" s="44" t="str">
        <f>IF(ISERROR(VLOOKUP(I4944,'BACK INFO'!F:F,1,0)),IF(ISERROR(VLOOKUP(I4944,'BACK INFO'!H:H,1,0)),K4944,'BACK INFO'!$H$1),'BACK INFO'!$G$1)</f>
        <v>STEPHANIE VITALI</v>
      </c>
    </row>
    <row r="4945" spans="1:21" s="11" customFormat="1" x14ac:dyDescent="0.35">
      <c r="A4945" s="44" t="s">
        <v>684</v>
      </c>
      <c r="B4945" s="44">
        <v>2019</v>
      </c>
      <c r="C4945" s="44">
        <v>7</v>
      </c>
      <c r="D4945" s="44" t="s">
        <v>95</v>
      </c>
      <c r="E4945" s="44" t="s">
        <v>96</v>
      </c>
      <c r="F4945" s="44" t="s">
        <v>58</v>
      </c>
      <c r="G4945" s="44" t="s">
        <v>241</v>
      </c>
      <c r="H4945" s="44" t="s">
        <v>152</v>
      </c>
      <c r="I4945" s="44" t="s">
        <v>686</v>
      </c>
      <c r="J4945" s="44" t="s">
        <v>99</v>
      </c>
      <c r="K4945" s="44" t="s">
        <v>54</v>
      </c>
      <c r="L4945" s="44" t="s">
        <v>100</v>
      </c>
      <c r="M4945" s="44" t="s">
        <v>101</v>
      </c>
      <c r="N4945" s="44">
        <v>4</v>
      </c>
      <c r="O4945" s="44">
        <v>2019</v>
      </c>
      <c r="P4945" s="44" t="s">
        <v>112</v>
      </c>
      <c r="Q4945" s="44" t="s">
        <v>112</v>
      </c>
      <c r="R4945" s="44" t="s">
        <v>241</v>
      </c>
      <c r="S4945" s="44" t="s">
        <v>685</v>
      </c>
      <c r="T4945" s="44">
        <v>163</v>
      </c>
      <c r="U4945" s="44" t="str">
        <f>IF(ISERROR(VLOOKUP(I4945,'BACK INFO'!F:F,1,0)),IF(ISERROR(VLOOKUP(I4945,'BACK INFO'!H:H,1,0)),K4945,'BACK INFO'!$H$1),'BACK INFO'!$G$1)</f>
        <v>PAIGE ALYSE STRAUGHAN</v>
      </c>
    </row>
    <row r="4946" spans="1:21" s="11" customFormat="1" x14ac:dyDescent="0.35">
      <c r="A4946" s="44" t="s">
        <v>684</v>
      </c>
      <c r="B4946" s="44">
        <v>2019</v>
      </c>
      <c r="C4946" s="44">
        <v>7</v>
      </c>
      <c r="D4946" s="44" t="s">
        <v>95</v>
      </c>
      <c r="E4946" s="44" t="s">
        <v>96</v>
      </c>
      <c r="F4946" s="44" t="s">
        <v>58</v>
      </c>
      <c r="G4946" s="44" t="s">
        <v>241</v>
      </c>
      <c r="H4946" s="44" t="s">
        <v>152</v>
      </c>
      <c r="I4946" s="44" t="s">
        <v>123</v>
      </c>
      <c r="J4946" s="44" t="s">
        <v>99</v>
      </c>
      <c r="K4946" s="44" t="s">
        <v>68</v>
      </c>
      <c r="L4946" s="44" t="s">
        <v>129</v>
      </c>
      <c r="M4946" s="44" t="s">
        <v>122</v>
      </c>
      <c r="N4946" s="44">
        <v>22</v>
      </c>
      <c r="O4946" s="44">
        <v>2019</v>
      </c>
      <c r="P4946" s="44" t="s">
        <v>112</v>
      </c>
      <c r="Q4946" s="44" t="s">
        <v>112</v>
      </c>
      <c r="R4946" s="44" t="s">
        <v>241</v>
      </c>
      <c r="S4946" s="44" t="s">
        <v>685</v>
      </c>
      <c r="T4946" s="44">
        <v>776.25</v>
      </c>
      <c r="U4946" s="44" t="str">
        <f>IF(ISERROR(VLOOKUP(I4946,'BACK INFO'!F:F,1,0)),IF(ISERROR(VLOOKUP(I4946,'BACK INFO'!H:H,1,0)),K4946,'BACK INFO'!$H$1),'BACK INFO'!$G$1)</f>
        <v>STEPHANIE VITALI</v>
      </c>
    </row>
    <row r="4947" spans="1:21" s="11" customFormat="1" x14ac:dyDescent="0.35">
      <c r="A4947" s="44" t="s">
        <v>684</v>
      </c>
      <c r="B4947" s="44">
        <v>2019</v>
      </c>
      <c r="C4947" s="44">
        <v>7</v>
      </c>
      <c r="D4947" s="44" t="s">
        <v>95</v>
      </c>
      <c r="E4947" s="44" t="s">
        <v>96</v>
      </c>
      <c r="F4947" s="44" t="s">
        <v>58</v>
      </c>
      <c r="G4947" s="44" t="s">
        <v>241</v>
      </c>
      <c r="H4947" s="44" t="s">
        <v>152</v>
      </c>
      <c r="I4947" s="44" t="s">
        <v>629</v>
      </c>
      <c r="J4947" s="44" t="s">
        <v>99</v>
      </c>
      <c r="K4947" s="44" t="s">
        <v>67</v>
      </c>
      <c r="L4947" s="44" t="s">
        <v>234</v>
      </c>
      <c r="M4947" s="44" t="s">
        <v>101</v>
      </c>
      <c r="N4947" s="44">
        <v>3</v>
      </c>
      <c r="O4947" s="44">
        <v>2019</v>
      </c>
      <c r="P4947" s="44" t="s">
        <v>112</v>
      </c>
      <c r="Q4947" s="44" t="s">
        <v>112</v>
      </c>
      <c r="R4947" s="44" t="s">
        <v>241</v>
      </c>
      <c r="S4947" s="44" t="s">
        <v>685</v>
      </c>
      <c r="T4947" s="44">
        <v>76.5</v>
      </c>
      <c r="U4947" s="44" t="str">
        <f>IF(ISERROR(VLOOKUP(I4947,'BACK INFO'!F:F,1,0)),IF(ISERROR(VLOOKUP(I4947,'BACK INFO'!H:H,1,0)),K4947,'BACK INFO'!$H$1),'BACK INFO'!$G$1)</f>
        <v>ANITA M. HOPKINS</v>
      </c>
    </row>
    <row r="4948" spans="1:21" s="11" customFormat="1" x14ac:dyDescent="0.35">
      <c r="A4948" s="44" t="s">
        <v>684</v>
      </c>
      <c r="B4948" s="44">
        <v>2019</v>
      </c>
      <c r="C4948" s="44">
        <v>7</v>
      </c>
      <c r="D4948" s="44" t="s">
        <v>95</v>
      </c>
      <c r="E4948" s="44" t="s">
        <v>96</v>
      </c>
      <c r="F4948" s="44" t="s">
        <v>58</v>
      </c>
      <c r="G4948" s="44" t="s">
        <v>259</v>
      </c>
      <c r="H4948" s="44" t="s">
        <v>98</v>
      </c>
      <c r="I4948" s="44" t="s">
        <v>686</v>
      </c>
      <c r="J4948" s="44" t="s">
        <v>99</v>
      </c>
      <c r="K4948" s="44" t="s">
        <v>54</v>
      </c>
      <c r="L4948" s="44" t="s">
        <v>100</v>
      </c>
      <c r="M4948" s="44" t="s">
        <v>101</v>
      </c>
      <c r="N4948" s="44">
        <v>228</v>
      </c>
      <c r="O4948" s="44">
        <v>2019</v>
      </c>
      <c r="P4948" s="44" t="s">
        <v>154</v>
      </c>
      <c r="Q4948" s="44" t="s">
        <v>154</v>
      </c>
      <c r="R4948" s="44" t="s">
        <v>259</v>
      </c>
      <c r="S4948" s="44" t="s">
        <v>685</v>
      </c>
      <c r="T4948" s="44">
        <v>6817</v>
      </c>
      <c r="U4948" s="44" t="str">
        <f>IF(ISERROR(VLOOKUP(I4948,'BACK INFO'!F:F,1,0)),IF(ISERROR(VLOOKUP(I4948,'BACK INFO'!H:H,1,0)),K4948,'BACK INFO'!$H$1),'BACK INFO'!$G$1)</f>
        <v>PAIGE ALYSE STRAUGHAN</v>
      </c>
    </row>
    <row r="4949" spans="1:21" s="11" customFormat="1" x14ac:dyDescent="0.35">
      <c r="A4949" s="44" t="s">
        <v>684</v>
      </c>
      <c r="B4949" s="44">
        <v>2019</v>
      </c>
      <c r="C4949" s="44">
        <v>7</v>
      </c>
      <c r="D4949" s="44" t="s">
        <v>95</v>
      </c>
      <c r="E4949" s="44" t="s">
        <v>96</v>
      </c>
      <c r="F4949" s="44" t="s">
        <v>58</v>
      </c>
      <c r="G4949" s="44" t="s">
        <v>259</v>
      </c>
      <c r="H4949" s="44" t="s">
        <v>98</v>
      </c>
      <c r="I4949" s="44" t="s">
        <v>243</v>
      </c>
      <c r="J4949" s="44" t="s">
        <v>99</v>
      </c>
      <c r="K4949" s="44" t="s">
        <v>70</v>
      </c>
      <c r="L4949" s="44" t="s">
        <v>157</v>
      </c>
      <c r="M4949" s="44" t="s">
        <v>101</v>
      </c>
      <c r="N4949" s="44">
        <v>12</v>
      </c>
      <c r="O4949" s="44">
        <v>2019</v>
      </c>
      <c r="P4949" s="44" t="s">
        <v>154</v>
      </c>
      <c r="Q4949" s="44" t="s">
        <v>154</v>
      </c>
      <c r="R4949" s="44" t="s">
        <v>259</v>
      </c>
      <c r="S4949" s="44" t="s">
        <v>685</v>
      </c>
      <c r="T4949" s="44">
        <v>370</v>
      </c>
      <c r="U4949" s="44" t="str">
        <f>IF(ISERROR(VLOOKUP(I4949,'BACK INFO'!F:F,1,0)),IF(ISERROR(VLOOKUP(I4949,'BACK INFO'!H:H,1,0)),K4949,'BACK INFO'!$H$1),'BACK INFO'!$G$1)</f>
        <v>JUDITH ANN DEAL</v>
      </c>
    </row>
    <row r="4950" spans="1:21" s="11" customFormat="1" x14ac:dyDescent="0.35">
      <c r="A4950" s="44" t="s">
        <v>684</v>
      </c>
      <c r="B4950" s="44">
        <v>2019</v>
      </c>
      <c r="C4950" s="44">
        <v>7</v>
      </c>
      <c r="D4950" s="44" t="s">
        <v>95</v>
      </c>
      <c r="E4950" s="44" t="s">
        <v>96</v>
      </c>
      <c r="F4950" s="44" t="s">
        <v>58</v>
      </c>
      <c r="G4950" s="44" t="s">
        <v>259</v>
      </c>
      <c r="H4950" s="44" t="s">
        <v>98</v>
      </c>
      <c r="I4950" s="44" t="s">
        <v>65</v>
      </c>
      <c r="J4950" s="44" t="s">
        <v>99</v>
      </c>
      <c r="K4950" s="44" t="s">
        <v>54</v>
      </c>
      <c r="L4950" s="44" t="s">
        <v>127</v>
      </c>
      <c r="M4950" s="44" t="s">
        <v>101</v>
      </c>
      <c r="N4950" s="44">
        <v>74</v>
      </c>
      <c r="O4950" s="44">
        <v>2019</v>
      </c>
      <c r="P4950" s="44" t="s">
        <v>154</v>
      </c>
      <c r="Q4950" s="44" t="s">
        <v>154</v>
      </c>
      <c r="R4950" s="44" t="s">
        <v>259</v>
      </c>
      <c r="S4950" s="44" t="s">
        <v>685</v>
      </c>
      <c r="T4950" s="44">
        <v>2568</v>
      </c>
      <c r="U4950" s="44" t="str">
        <f>IF(ISERROR(VLOOKUP(I4950,'BACK INFO'!F:F,1,0)),IF(ISERROR(VLOOKUP(I4950,'BACK INFO'!H:H,1,0)),K4950,'BACK INFO'!$H$1),'BACK INFO'!$G$1)</f>
        <v>PAIGE ALYSE STRAUGHAN</v>
      </c>
    </row>
    <row r="4951" spans="1:21" s="11" customFormat="1" x14ac:dyDescent="0.35">
      <c r="A4951" s="44" t="s">
        <v>684</v>
      </c>
      <c r="B4951" s="44">
        <v>2019</v>
      </c>
      <c r="C4951" s="44">
        <v>7</v>
      </c>
      <c r="D4951" s="44" t="s">
        <v>95</v>
      </c>
      <c r="E4951" s="44" t="s">
        <v>96</v>
      </c>
      <c r="F4951" s="44" t="s">
        <v>58</v>
      </c>
      <c r="G4951" s="44" t="s">
        <v>259</v>
      </c>
      <c r="H4951" s="44" t="s">
        <v>98</v>
      </c>
      <c r="I4951" s="44" t="s">
        <v>115</v>
      </c>
      <c r="J4951" s="44" t="s">
        <v>99</v>
      </c>
      <c r="K4951" s="44" t="s">
        <v>67</v>
      </c>
      <c r="L4951" s="44" t="s">
        <v>116</v>
      </c>
      <c r="M4951" s="44" t="s">
        <v>101</v>
      </c>
      <c r="N4951" s="44">
        <v>24</v>
      </c>
      <c r="O4951" s="44">
        <v>2019</v>
      </c>
      <c r="P4951" s="44" t="s">
        <v>154</v>
      </c>
      <c r="Q4951" s="44" t="s">
        <v>154</v>
      </c>
      <c r="R4951" s="44" t="s">
        <v>259</v>
      </c>
      <c r="S4951" s="44" t="s">
        <v>685</v>
      </c>
      <c r="T4951" s="44">
        <v>551.19999999999993</v>
      </c>
      <c r="U4951" s="44" t="str">
        <f>IF(ISERROR(VLOOKUP(I4951,'BACK INFO'!F:F,1,0)),IF(ISERROR(VLOOKUP(I4951,'BACK INFO'!H:H,1,0)),K4951,'BACK INFO'!$H$1),'BACK INFO'!$G$1)</f>
        <v>ANITA M. HOPKINS</v>
      </c>
    </row>
    <row r="4952" spans="1:21" s="11" customFormat="1" x14ac:dyDescent="0.35">
      <c r="A4952" s="44" t="s">
        <v>684</v>
      </c>
      <c r="B4952" s="44">
        <v>2019</v>
      </c>
      <c r="C4952" s="44">
        <v>7</v>
      </c>
      <c r="D4952" s="44" t="s">
        <v>95</v>
      </c>
      <c r="E4952" s="44" t="s">
        <v>96</v>
      </c>
      <c r="F4952" s="44" t="s">
        <v>58</v>
      </c>
      <c r="G4952" s="44" t="s">
        <v>259</v>
      </c>
      <c r="H4952" s="44" t="s">
        <v>98</v>
      </c>
      <c r="I4952" s="44" t="s">
        <v>123</v>
      </c>
      <c r="J4952" s="44" t="s">
        <v>99</v>
      </c>
      <c r="K4952" s="44" t="s">
        <v>68</v>
      </c>
      <c r="L4952" s="44" t="s">
        <v>129</v>
      </c>
      <c r="M4952" s="44" t="s">
        <v>122</v>
      </c>
      <c r="N4952" s="44">
        <v>117</v>
      </c>
      <c r="O4952" s="44">
        <v>2019</v>
      </c>
      <c r="P4952" s="44" t="s">
        <v>154</v>
      </c>
      <c r="Q4952" s="44" t="s">
        <v>154</v>
      </c>
      <c r="R4952" s="44" t="s">
        <v>259</v>
      </c>
      <c r="S4952" s="44" t="s">
        <v>685</v>
      </c>
      <c r="T4952" s="44">
        <v>3807</v>
      </c>
      <c r="U4952" s="44" t="str">
        <f>IF(ISERROR(VLOOKUP(I4952,'BACK INFO'!F:F,1,0)),IF(ISERROR(VLOOKUP(I4952,'BACK INFO'!H:H,1,0)),K4952,'BACK INFO'!$H$1),'BACK INFO'!$G$1)</f>
        <v>STEPHANIE VITALI</v>
      </c>
    </row>
    <row r="4953" spans="1:21" s="11" customFormat="1" x14ac:dyDescent="0.35">
      <c r="A4953" s="44" t="s">
        <v>684</v>
      </c>
      <c r="B4953" s="44">
        <v>2019</v>
      </c>
      <c r="C4953" s="44">
        <v>7</v>
      </c>
      <c r="D4953" s="44" t="s">
        <v>95</v>
      </c>
      <c r="E4953" s="44" t="s">
        <v>96</v>
      </c>
      <c r="F4953" s="44" t="s">
        <v>58</v>
      </c>
      <c r="G4953" s="44" t="s">
        <v>259</v>
      </c>
      <c r="H4953" s="44" t="s">
        <v>98</v>
      </c>
      <c r="I4953" s="44" t="s">
        <v>287</v>
      </c>
      <c r="J4953" s="44" t="s">
        <v>99</v>
      </c>
      <c r="K4953" s="44" t="s">
        <v>70</v>
      </c>
      <c r="L4953" s="44" t="s">
        <v>157</v>
      </c>
      <c r="M4953" s="44" t="s">
        <v>101</v>
      </c>
      <c r="N4953" s="44">
        <v>8</v>
      </c>
      <c r="O4953" s="44">
        <v>2019</v>
      </c>
      <c r="P4953" s="44" t="s">
        <v>154</v>
      </c>
      <c r="Q4953" s="44" t="s">
        <v>154</v>
      </c>
      <c r="R4953" s="44" t="s">
        <v>259</v>
      </c>
      <c r="S4953" s="44" t="s">
        <v>685</v>
      </c>
      <c r="T4953" s="44">
        <v>183.6</v>
      </c>
      <c r="U4953" s="44" t="str">
        <f>IF(ISERROR(VLOOKUP(I4953,'BACK INFO'!F:F,1,0)),IF(ISERROR(VLOOKUP(I4953,'BACK INFO'!H:H,1,0)),K4953,'BACK INFO'!$H$1),'BACK INFO'!$G$1)</f>
        <v>JUDITH ANN DEAL</v>
      </c>
    </row>
    <row r="4954" spans="1:21" s="11" customFormat="1" x14ac:dyDescent="0.35">
      <c r="A4954" s="44" t="s">
        <v>684</v>
      </c>
      <c r="B4954" s="44">
        <v>2019</v>
      </c>
      <c r="C4954" s="44">
        <v>7</v>
      </c>
      <c r="D4954" s="44" t="s">
        <v>95</v>
      </c>
      <c r="E4954" s="44" t="s">
        <v>96</v>
      </c>
      <c r="F4954" s="44" t="s">
        <v>58</v>
      </c>
      <c r="G4954" s="44" t="s">
        <v>259</v>
      </c>
      <c r="H4954" s="44" t="s">
        <v>98</v>
      </c>
      <c r="I4954" s="44" t="s">
        <v>60</v>
      </c>
      <c r="J4954" s="44" t="s">
        <v>99</v>
      </c>
      <c r="K4954" s="44" t="s">
        <v>54</v>
      </c>
      <c r="L4954" s="44" t="s">
        <v>100</v>
      </c>
      <c r="M4954" s="44" t="s">
        <v>101</v>
      </c>
      <c r="N4954" s="44">
        <v>425</v>
      </c>
      <c r="O4954" s="44">
        <v>2019</v>
      </c>
      <c r="P4954" s="44" t="s">
        <v>154</v>
      </c>
      <c r="Q4954" s="44" t="s">
        <v>154</v>
      </c>
      <c r="R4954" s="44" t="s">
        <v>259</v>
      </c>
      <c r="S4954" s="44" t="s">
        <v>685</v>
      </c>
      <c r="T4954" s="44">
        <v>9492.7500000000018</v>
      </c>
      <c r="U4954" s="44" t="str">
        <f>IF(ISERROR(VLOOKUP(I4954,'BACK INFO'!F:F,1,0)),IF(ISERROR(VLOOKUP(I4954,'BACK INFO'!H:H,1,0)),K4954,'BACK INFO'!$H$1),'BACK INFO'!$G$1)</f>
        <v>PAIGE ALYSE STRAUGHAN</v>
      </c>
    </row>
    <row r="4955" spans="1:21" s="11" customFormat="1" x14ac:dyDescent="0.35">
      <c r="A4955" s="44" t="s">
        <v>684</v>
      </c>
      <c r="B4955" s="44">
        <v>2019</v>
      </c>
      <c r="C4955" s="44">
        <v>7</v>
      </c>
      <c r="D4955" s="44" t="s">
        <v>95</v>
      </c>
      <c r="E4955" s="44" t="s">
        <v>96</v>
      </c>
      <c r="F4955" s="44" t="s">
        <v>58</v>
      </c>
      <c r="G4955" s="44" t="s">
        <v>259</v>
      </c>
      <c r="H4955" s="44" t="s">
        <v>98</v>
      </c>
      <c r="I4955" s="44" t="s">
        <v>128</v>
      </c>
      <c r="J4955" s="44" t="s">
        <v>120</v>
      </c>
      <c r="K4955" s="44" t="s">
        <v>68</v>
      </c>
      <c r="L4955" s="44" t="s">
        <v>129</v>
      </c>
      <c r="M4955" s="44" t="s">
        <v>122</v>
      </c>
      <c r="N4955" s="44">
        <v>17</v>
      </c>
      <c r="O4955" s="44">
        <v>2019</v>
      </c>
      <c r="P4955" s="44" t="s">
        <v>154</v>
      </c>
      <c r="Q4955" s="44" t="s">
        <v>154</v>
      </c>
      <c r="R4955" s="44" t="s">
        <v>259</v>
      </c>
      <c r="S4955" s="44" t="s">
        <v>685</v>
      </c>
      <c r="T4955" s="44">
        <v>499.99999999999994</v>
      </c>
      <c r="U4955" s="44" t="str">
        <f>IF(ISERROR(VLOOKUP(I4955,'BACK INFO'!F:F,1,0)),IF(ISERROR(VLOOKUP(I4955,'BACK INFO'!H:H,1,0)),K4955,'BACK INFO'!$H$1),'BACK INFO'!$G$1)</f>
        <v>STEPHANIE VITALI</v>
      </c>
    </row>
    <row r="4956" spans="1:21" s="11" customFormat="1" x14ac:dyDescent="0.35">
      <c r="A4956" s="44" t="s">
        <v>684</v>
      </c>
      <c r="B4956" s="44">
        <v>2019</v>
      </c>
      <c r="C4956" s="44">
        <v>7</v>
      </c>
      <c r="D4956" s="44" t="s">
        <v>95</v>
      </c>
      <c r="E4956" s="44" t="s">
        <v>96</v>
      </c>
      <c r="F4956" s="44" t="s">
        <v>58</v>
      </c>
      <c r="G4956" s="44" t="s">
        <v>259</v>
      </c>
      <c r="H4956" s="44" t="s">
        <v>98</v>
      </c>
      <c r="I4956" s="44" t="s">
        <v>290</v>
      </c>
      <c r="J4956" s="44" t="s">
        <v>99</v>
      </c>
      <c r="K4956" s="44" t="s">
        <v>72</v>
      </c>
      <c r="L4956" s="44" t="s">
        <v>114</v>
      </c>
      <c r="M4956" s="44" t="s">
        <v>101</v>
      </c>
      <c r="N4956" s="44">
        <v>18</v>
      </c>
      <c r="O4956" s="44">
        <v>2019</v>
      </c>
      <c r="P4956" s="44" t="s">
        <v>154</v>
      </c>
      <c r="Q4956" s="44" t="s">
        <v>154</v>
      </c>
      <c r="R4956" s="44" t="s">
        <v>259</v>
      </c>
      <c r="S4956" s="44" t="s">
        <v>685</v>
      </c>
      <c r="T4956" s="44">
        <v>495</v>
      </c>
      <c r="U4956" s="44" t="str">
        <f>IF(ISERROR(VLOOKUP(I4956,'BACK INFO'!F:F,1,0)),IF(ISERROR(VLOOKUP(I4956,'BACK INFO'!H:H,1,0)),K4956,'BACK INFO'!$H$1),'BACK INFO'!$G$1)</f>
        <v>BILL MILLER AND COMPANY</v>
      </c>
    </row>
    <row r="4957" spans="1:21" s="11" customFormat="1" x14ac:dyDescent="0.35">
      <c r="A4957" s="44" t="s">
        <v>684</v>
      </c>
      <c r="B4957" s="44">
        <v>2019</v>
      </c>
      <c r="C4957" s="44">
        <v>7</v>
      </c>
      <c r="D4957" s="44" t="s">
        <v>95</v>
      </c>
      <c r="E4957" s="44" t="s">
        <v>96</v>
      </c>
      <c r="F4957" s="44" t="s">
        <v>58</v>
      </c>
      <c r="G4957" s="44" t="s">
        <v>259</v>
      </c>
      <c r="H4957" s="44" t="s">
        <v>98</v>
      </c>
      <c r="I4957" s="44" t="s">
        <v>148</v>
      </c>
      <c r="J4957" s="44" t="s">
        <v>99</v>
      </c>
      <c r="K4957" s="44" t="s">
        <v>71</v>
      </c>
      <c r="L4957" s="44" t="s">
        <v>149</v>
      </c>
      <c r="M4957" s="44" t="s">
        <v>101</v>
      </c>
      <c r="N4957" s="44">
        <v>28</v>
      </c>
      <c r="O4957" s="44">
        <v>2019</v>
      </c>
      <c r="P4957" s="44" t="s">
        <v>154</v>
      </c>
      <c r="Q4957" s="44" t="s">
        <v>154</v>
      </c>
      <c r="R4957" s="44" t="s">
        <v>259</v>
      </c>
      <c r="S4957" s="44" t="s">
        <v>685</v>
      </c>
      <c r="T4957" s="44">
        <v>967</v>
      </c>
      <c r="U4957" s="44" t="str">
        <f>IF(ISERROR(VLOOKUP(I4957,'BACK INFO'!F:F,1,0)),IF(ISERROR(VLOOKUP(I4957,'BACK INFO'!H:H,1,0)),K4957,'BACK INFO'!$H$1),'BACK INFO'!$G$1)</f>
        <v>HOLLY SALES INC.</v>
      </c>
    </row>
    <row r="4958" spans="1:21" s="11" customFormat="1" x14ac:dyDescent="0.35">
      <c r="A4958" s="44" t="s">
        <v>684</v>
      </c>
      <c r="B4958" s="44">
        <v>2019</v>
      </c>
      <c r="C4958" s="44">
        <v>7</v>
      </c>
      <c r="D4958" s="44" t="s">
        <v>95</v>
      </c>
      <c r="E4958" s="44" t="s">
        <v>96</v>
      </c>
      <c r="F4958" s="44" t="s">
        <v>58</v>
      </c>
      <c r="G4958" s="44" t="s">
        <v>259</v>
      </c>
      <c r="H4958" s="44" t="s">
        <v>98</v>
      </c>
      <c r="I4958" s="44" t="s">
        <v>252</v>
      </c>
      <c r="J4958" s="44" t="s">
        <v>99</v>
      </c>
      <c r="K4958" s="44" t="s">
        <v>70</v>
      </c>
      <c r="L4958" s="44" t="s">
        <v>157</v>
      </c>
      <c r="M4958" s="44" t="s">
        <v>101</v>
      </c>
      <c r="N4958" s="44">
        <v>123</v>
      </c>
      <c r="O4958" s="44">
        <v>2019</v>
      </c>
      <c r="P4958" s="44" t="s">
        <v>154</v>
      </c>
      <c r="Q4958" s="44" t="s">
        <v>154</v>
      </c>
      <c r="R4958" s="44" t="s">
        <v>259</v>
      </c>
      <c r="S4958" s="44" t="s">
        <v>685</v>
      </c>
      <c r="T4958" s="44">
        <v>4107</v>
      </c>
      <c r="U4958" s="44" t="str">
        <f>IF(ISERROR(VLOOKUP(I4958,'BACK INFO'!F:F,1,0)),IF(ISERROR(VLOOKUP(I4958,'BACK INFO'!H:H,1,0)),K4958,'BACK INFO'!$H$1),'BACK INFO'!$G$1)</f>
        <v>JUDITH ANN DEAL</v>
      </c>
    </row>
    <row r="4959" spans="1:21" s="11" customFormat="1" x14ac:dyDescent="0.35">
      <c r="A4959" s="44" t="s">
        <v>684</v>
      </c>
      <c r="B4959" s="44">
        <v>2019</v>
      </c>
      <c r="C4959" s="44">
        <v>7</v>
      </c>
      <c r="D4959" s="44" t="s">
        <v>95</v>
      </c>
      <c r="E4959" s="44" t="s">
        <v>96</v>
      </c>
      <c r="F4959" s="44" t="s">
        <v>58</v>
      </c>
      <c r="G4959" s="44" t="s">
        <v>259</v>
      </c>
      <c r="H4959" s="44" t="s">
        <v>98</v>
      </c>
      <c r="I4959" s="44" t="s">
        <v>63</v>
      </c>
      <c r="J4959" s="44" t="s">
        <v>99</v>
      </c>
      <c r="K4959" s="44" t="s">
        <v>54</v>
      </c>
      <c r="L4959" s="44" t="s">
        <v>129</v>
      </c>
      <c r="M4959" s="44" t="s">
        <v>122</v>
      </c>
      <c r="N4959" s="44">
        <v>53</v>
      </c>
      <c r="O4959" s="44">
        <v>2019</v>
      </c>
      <c r="P4959" s="44" t="s">
        <v>154</v>
      </c>
      <c r="Q4959" s="44" t="s">
        <v>154</v>
      </c>
      <c r="R4959" s="44" t="s">
        <v>259</v>
      </c>
      <c r="S4959" s="44" t="s">
        <v>685</v>
      </c>
      <c r="T4959" s="44">
        <v>1064.7</v>
      </c>
      <c r="U4959" s="44" t="str">
        <f>IF(ISERROR(VLOOKUP(I4959,'BACK INFO'!F:F,1,0)),IF(ISERROR(VLOOKUP(I4959,'BACK INFO'!H:H,1,0)),K4959,'BACK INFO'!$H$1),'BACK INFO'!$G$1)</f>
        <v>PAIGE ALYSE STRAUGHAN</v>
      </c>
    </row>
    <row r="4960" spans="1:21" s="11" customFormat="1" x14ac:dyDescent="0.35">
      <c r="A4960" s="44" t="s">
        <v>684</v>
      </c>
      <c r="B4960" s="44">
        <v>2019</v>
      </c>
      <c r="C4960" s="44">
        <v>7</v>
      </c>
      <c r="D4960" s="44" t="s">
        <v>95</v>
      </c>
      <c r="E4960" s="44" t="s">
        <v>96</v>
      </c>
      <c r="F4960" s="44" t="s">
        <v>58</v>
      </c>
      <c r="G4960" s="44" t="s">
        <v>259</v>
      </c>
      <c r="H4960" s="44" t="s">
        <v>98</v>
      </c>
      <c r="I4960" s="44" t="s">
        <v>596</v>
      </c>
      <c r="J4960" s="44" t="s">
        <v>99</v>
      </c>
      <c r="K4960" s="44" t="s">
        <v>72</v>
      </c>
      <c r="L4960" s="44" t="s">
        <v>114</v>
      </c>
      <c r="M4960" s="44" t="s">
        <v>101</v>
      </c>
      <c r="N4960" s="44">
        <v>24</v>
      </c>
      <c r="O4960" s="44">
        <v>2019</v>
      </c>
      <c r="P4960" s="44" t="s">
        <v>154</v>
      </c>
      <c r="Q4960" s="44" t="s">
        <v>154</v>
      </c>
      <c r="R4960" s="44" t="s">
        <v>259</v>
      </c>
      <c r="S4960" s="44" t="s">
        <v>685</v>
      </c>
      <c r="T4960" s="44">
        <v>726</v>
      </c>
      <c r="U4960" s="44" t="str">
        <f>IF(ISERROR(VLOOKUP(I4960,'BACK INFO'!F:F,1,0)),IF(ISERROR(VLOOKUP(I4960,'BACK INFO'!H:H,1,0)),K4960,'BACK INFO'!$H$1),'BACK INFO'!$G$1)</f>
        <v>BILL MILLER AND COMPANY</v>
      </c>
    </row>
    <row r="4961" spans="1:21" s="11" customFormat="1" x14ac:dyDescent="0.35">
      <c r="A4961" s="44" t="s">
        <v>684</v>
      </c>
      <c r="B4961" s="44">
        <v>2019</v>
      </c>
      <c r="C4961" s="44">
        <v>7</v>
      </c>
      <c r="D4961" s="44" t="s">
        <v>95</v>
      </c>
      <c r="E4961" s="44" t="s">
        <v>96</v>
      </c>
      <c r="F4961" s="44" t="s">
        <v>58</v>
      </c>
      <c r="G4961" s="44" t="s">
        <v>259</v>
      </c>
      <c r="H4961" s="44" t="s">
        <v>98</v>
      </c>
      <c r="I4961" s="44" t="s">
        <v>232</v>
      </c>
      <c r="J4961" s="44" t="s">
        <v>99</v>
      </c>
      <c r="K4961" s="44" t="s">
        <v>76</v>
      </c>
      <c r="L4961" s="44" t="s">
        <v>127</v>
      </c>
      <c r="M4961" s="44" t="s">
        <v>101</v>
      </c>
      <c r="N4961" s="44">
        <v>29</v>
      </c>
      <c r="O4961" s="44">
        <v>2019</v>
      </c>
      <c r="P4961" s="44" t="s">
        <v>154</v>
      </c>
      <c r="Q4961" s="44" t="s">
        <v>154</v>
      </c>
      <c r="R4961" s="44" t="s">
        <v>259</v>
      </c>
      <c r="S4961" s="44" t="s">
        <v>685</v>
      </c>
      <c r="T4961" s="44">
        <v>919</v>
      </c>
      <c r="U4961" s="44" t="str">
        <f>IF(ISERROR(VLOOKUP(I4961,'BACK INFO'!F:F,1,0)),IF(ISERROR(VLOOKUP(I4961,'BACK INFO'!H:H,1,0)),K4961,'BACK INFO'!$H$1),'BACK INFO'!$G$1)</f>
        <v>MIE MANNICHE</v>
      </c>
    </row>
    <row r="4962" spans="1:21" s="11" customFormat="1" x14ac:dyDescent="0.35">
      <c r="A4962" s="44" t="s">
        <v>684</v>
      </c>
      <c r="B4962" s="44">
        <v>2019</v>
      </c>
      <c r="C4962" s="44">
        <v>7</v>
      </c>
      <c r="D4962" s="44" t="s">
        <v>95</v>
      </c>
      <c r="E4962" s="44" t="s">
        <v>96</v>
      </c>
      <c r="F4962" s="44" t="s">
        <v>58</v>
      </c>
      <c r="G4962" s="44" t="s">
        <v>259</v>
      </c>
      <c r="H4962" s="44" t="s">
        <v>98</v>
      </c>
      <c r="I4962" s="44" t="s">
        <v>236</v>
      </c>
      <c r="J4962" s="44" t="s">
        <v>99</v>
      </c>
      <c r="K4962" s="44" t="s">
        <v>67</v>
      </c>
      <c r="L4962" s="44" t="s">
        <v>237</v>
      </c>
      <c r="M4962" s="44" t="s">
        <v>101</v>
      </c>
      <c r="N4962" s="44">
        <v>12</v>
      </c>
      <c r="O4962" s="44">
        <v>2019</v>
      </c>
      <c r="P4962" s="44" t="s">
        <v>154</v>
      </c>
      <c r="Q4962" s="44" t="s">
        <v>154</v>
      </c>
      <c r="R4962" s="44" t="s">
        <v>259</v>
      </c>
      <c r="S4962" s="44" t="s">
        <v>685</v>
      </c>
      <c r="T4962" s="44">
        <v>381</v>
      </c>
      <c r="U4962" s="44" t="str">
        <f>IF(ISERROR(VLOOKUP(I4962,'BACK INFO'!F:F,1,0)),IF(ISERROR(VLOOKUP(I4962,'BACK INFO'!H:H,1,0)),K4962,'BACK INFO'!$H$1),'BACK INFO'!$G$1)</f>
        <v>ANITA M. HOPKINS</v>
      </c>
    </row>
    <row r="4963" spans="1:21" s="11" customFormat="1" x14ac:dyDescent="0.35">
      <c r="A4963" s="44" t="s">
        <v>684</v>
      </c>
      <c r="B4963" s="44">
        <v>2019</v>
      </c>
      <c r="C4963" s="44">
        <v>7</v>
      </c>
      <c r="D4963" s="44" t="s">
        <v>95</v>
      </c>
      <c r="E4963" s="44" t="s">
        <v>96</v>
      </c>
      <c r="F4963" s="44" t="s">
        <v>58</v>
      </c>
      <c r="G4963" s="44" t="s">
        <v>259</v>
      </c>
      <c r="H4963" s="44" t="s">
        <v>98</v>
      </c>
      <c r="I4963" s="44" t="s">
        <v>205</v>
      </c>
      <c r="J4963" s="44" t="s">
        <v>99</v>
      </c>
      <c r="K4963" s="44" t="s">
        <v>67</v>
      </c>
      <c r="L4963" s="44" t="s">
        <v>133</v>
      </c>
      <c r="M4963" s="44" t="s">
        <v>101</v>
      </c>
      <c r="N4963" s="44">
        <v>18</v>
      </c>
      <c r="O4963" s="44">
        <v>2019</v>
      </c>
      <c r="P4963" s="44" t="s">
        <v>154</v>
      </c>
      <c r="Q4963" s="44" t="s">
        <v>154</v>
      </c>
      <c r="R4963" s="44" t="s">
        <v>259</v>
      </c>
      <c r="S4963" s="44" t="s">
        <v>685</v>
      </c>
      <c r="T4963" s="44">
        <v>543</v>
      </c>
      <c r="U4963" s="44" t="str">
        <f>IF(ISERROR(VLOOKUP(I4963,'BACK INFO'!F:F,1,0)),IF(ISERROR(VLOOKUP(I4963,'BACK INFO'!H:H,1,0)),K4963,'BACK INFO'!$H$1),'BACK INFO'!$G$1)</f>
        <v>ANITA M. HOPKINS</v>
      </c>
    </row>
    <row r="4964" spans="1:21" s="11" customFormat="1" x14ac:dyDescent="0.35">
      <c r="A4964" s="44" t="s">
        <v>684</v>
      </c>
      <c r="B4964" s="44">
        <v>2019</v>
      </c>
      <c r="C4964" s="44">
        <v>7</v>
      </c>
      <c r="D4964" s="44" t="s">
        <v>95</v>
      </c>
      <c r="E4964" s="44" t="s">
        <v>96</v>
      </c>
      <c r="F4964" s="44" t="s">
        <v>58</v>
      </c>
      <c r="G4964" s="44" t="s">
        <v>259</v>
      </c>
      <c r="H4964" s="44" t="s">
        <v>98</v>
      </c>
      <c r="I4964" s="44" t="s">
        <v>629</v>
      </c>
      <c r="J4964" s="44" t="s">
        <v>99</v>
      </c>
      <c r="K4964" s="44" t="s">
        <v>67</v>
      </c>
      <c r="L4964" s="44" t="s">
        <v>234</v>
      </c>
      <c r="M4964" s="44" t="s">
        <v>101</v>
      </c>
      <c r="N4964" s="44">
        <v>30</v>
      </c>
      <c r="O4964" s="44">
        <v>2019</v>
      </c>
      <c r="P4964" s="44" t="s">
        <v>154</v>
      </c>
      <c r="Q4964" s="44" t="s">
        <v>154</v>
      </c>
      <c r="R4964" s="44" t="s">
        <v>259</v>
      </c>
      <c r="S4964" s="44" t="s">
        <v>685</v>
      </c>
      <c r="T4964" s="44">
        <v>1003</v>
      </c>
      <c r="U4964" s="44" t="str">
        <f>IF(ISERROR(VLOOKUP(I4964,'BACK INFO'!F:F,1,0)),IF(ISERROR(VLOOKUP(I4964,'BACK INFO'!H:H,1,0)),K4964,'BACK INFO'!$H$1),'BACK INFO'!$G$1)</f>
        <v>ANITA M. HOPKINS</v>
      </c>
    </row>
    <row r="4965" spans="1:21" s="11" customFormat="1" x14ac:dyDescent="0.35">
      <c r="A4965" s="44" t="s">
        <v>684</v>
      </c>
      <c r="B4965" s="44">
        <v>2019</v>
      </c>
      <c r="C4965" s="44">
        <v>7</v>
      </c>
      <c r="D4965" s="44" t="s">
        <v>95</v>
      </c>
      <c r="E4965" s="44" t="s">
        <v>96</v>
      </c>
      <c r="F4965" s="44" t="s">
        <v>58</v>
      </c>
      <c r="G4965" s="44" t="s">
        <v>259</v>
      </c>
      <c r="H4965" s="44" t="s">
        <v>98</v>
      </c>
      <c r="I4965" s="44" t="s">
        <v>614</v>
      </c>
      <c r="J4965" s="44" t="s">
        <v>120</v>
      </c>
      <c r="K4965" s="44" t="s">
        <v>66</v>
      </c>
      <c r="L4965" s="44" t="s">
        <v>121</v>
      </c>
      <c r="M4965" s="44" t="s">
        <v>122</v>
      </c>
      <c r="N4965" s="44">
        <v>60</v>
      </c>
      <c r="O4965" s="44">
        <v>2019</v>
      </c>
      <c r="P4965" s="44" t="s">
        <v>154</v>
      </c>
      <c r="Q4965" s="44" t="s">
        <v>154</v>
      </c>
      <c r="R4965" s="44" t="s">
        <v>259</v>
      </c>
      <c r="S4965" s="44" t="s">
        <v>685</v>
      </c>
      <c r="T4965" s="44">
        <v>1848.0243161094236</v>
      </c>
      <c r="U4965" s="44" t="str">
        <f>IF(ISERROR(VLOOKUP(I4965,'BACK INFO'!F:F,1,0)),IF(ISERROR(VLOOKUP(I4965,'BACK INFO'!H:H,1,0)),K4965,'BACK INFO'!$H$1),'BACK INFO'!$G$1)</f>
        <v>SHOUTOUTAGENCY</v>
      </c>
    </row>
    <row r="4966" spans="1:21" s="11" customFormat="1" x14ac:dyDescent="0.35">
      <c r="A4966" s="44" t="s">
        <v>684</v>
      </c>
      <c r="B4966" s="44">
        <v>2019</v>
      </c>
      <c r="C4966" s="44">
        <v>7</v>
      </c>
      <c r="D4966" s="44" t="s">
        <v>95</v>
      </c>
      <c r="E4966" s="44" t="s">
        <v>96</v>
      </c>
      <c r="F4966" s="44" t="s">
        <v>58</v>
      </c>
      <c r="G4966" s="44" t="s">
        <v>259</v>
      </c>
      <c r="H4966" s="44" t="s">
        <v>98</v>
      </c>
      <c r="I4966" s="44" t="s">
        <v>673</v>
      </c>
      <c r="J4966" s="44" t="s">
        <v>99</v>
      </c>
      <c r="K4966" s="44" t="s">
        <v>67</v>
      </c>
      <c r="L4966" s="44" t="s">
        <v>133</v>
      </c>
      <c r="M4966" s="44" t="s">
        <v>101</v>
      </c>
      <c r="N4966" s="44">
        <v>48</v>
      </c>
      <c r="O4966" s="44">
        <v>2019</v>
      </c>
      <c r="P4966" s="44" t="s">
        <v>154</v>
      </c>
      <c r="Q4966" s="44" t="s">
        <v>154</v>
      </c>
      <c r="R4966" s="44" t="s">
        <v>259</v>
      </c>
      <c r="S4966" s="44" t="s">
        <v>685</v>
      </c>
      <c r="T4966" s="44">
        <v>1424</v>
      </c>
      <c r="U4966" s="44" t="str">
        <f>IF(ISERROR(VLOOKUP(I4966,'BACK INFO'!F:F,1,0)),IF(ISERROR(VLOOKUP(I4966,'BACK INFO'!H:H,1,0)),K4966,'BACK INFO'!$H$1),'BACK INFO'!$G$1)</f>
        <v>ANITA M. HOPKINS</v>
      </c>
    </row>
    <row r="4967" spans="1:21" s="11" customFormat="1" x14ac:dyDescent="0.35">
      <c r="A4967" s="44" t="s">
        <v>684</v>
      </c>
      <c r="B4967" s="44">
        <v>2019</v>
      </c>
      <c r="C4967" s="44">
        <v>7</v>
      </c>
      <c r="D4967" s="44" t="s">
        <v>95</v>
      </c>
      <c r="E4967" s="44" t="s">
        <v>96</v>
      </c>
      <c r="F4967" s="44" t="s">
        <v>58</v>
      </c>
      <c r="G4967" s="44" t="s">
        <v>259</v>
      </c>
      <c r="H4967" s="44" t="s">
        <v>106</v>
      </c>
      <c r="I4967" s="44" t="s">
        <v>195</v>
      </c>
      <c r="J4967" s="44" t="s">
        <v>99</v>
      </c>
      <c r="K4967" s="44" t="s">
        <v>72</v>
      </c>
      <c r="L4967" s="44" t="s">
        <v>114</v>
      </c>
      <c r="M4967" s="44" t="s">
        <v>101</v>
      </c>
      <c r="N4967" s="44">
        <v>79</v>
      </c>
      <c r="O4967" s="44">
        <v>2019</v>
      </c>
      <c r="P4967" s="44" t="s">
        <v>154</v>
      </c>
      <c r="Q4967" s="44" t="s">
        <v>154</v>
      </c>
      <c r="R4967" s="44" t="s">
        <v>259</v>
      </c>
      <c r="S4967" s="44" t="s">
        <v>685</v>
      </c>
      <c r="T4967" s="44">
        <v>711</v>
      </c>
      <c r="U4967" s="44" t="str">
        <f>IF(ISERROR(VLOOKUP(I4967,'BACK INFO'!F:F,1,0)),IF(ISERROR(VLOOKUP(I4967,'BACK INFO'!H:H,1,0)),K4967,'BACK INFO'!$H$1),'BACK INFO'!$G$1)</f>
        <v>BILL MILLER AND COMPANY</v>
      </c>
    </row>
    <row r="4968" spans="1:21" s="11" customFormat="1" x14ac:dyDescent="0.35">
      <c r="A4968" s="44" t="s">
        <v>684</v>
      </c>
      <c r="B4968" s="44">
        <v>2019</v>
      </c>
      <c r="C4968" s="44">
        <v>7</v>
      </c>
      <c r="D4968" s="44" t="s">
        <v>95</v>
      </c>
      <c r="E4968" s="44" t="s">
        <v>96</v>
      </c>
      <c r="F4968" s="44" t="s">
        <v>58</v>
      </c>
      <c r="G4968" s="44" t="s">
        <v>259</v>
      </c>
      <c r="H4968" s="44" t="s">
        <v>106</v>
      </c>
      <c r="I4968" s="44" t="s">
        <v>115</v>
      </c>
      <c r="J4968" s="44" t="s">
        <v>99</v>
      </c>
      <c r="K4968" s="44" t="s">
        <v>67</v>
      </c>
      <c r="L4968" s="44" t="s">
        <v>116</v>
      </c>
      <c r="M4968" s="44" t="s">
        <v>101</v>
      </c>
      <c r="N4968" s="44">
        <v>21</v>
      </c>
      <c r="O4968" s="44">
        <v>2019</v>
      </c>
      <c r="P4968" s="44" t="s">
        <v>154</v>
      </c>
      <c r="Q4968" s="44" t="s">
        <v>154</v>
      </c>
      <c r="R4968" s="44" t="s">
        <v>259</v>
      </c>
      <c r="S4968" s="44" t="s">
        <v>685</v>
      </c>
      <c r="T4968" s="44">
        <v>405</v>
      </c>
      <c r="U4968" s="44" t="str">
        <f>IF(ISERROR(VLOOKUP(I4968,'BACK INFO'!F:F,1,0)),IF(ISERROR(VLOOKUP(I4968,'BACK INFO'!H:H,1,0)),K4968,'BACK INFO'!$H$1),'BACK INFO'!$G$1)</f>
        <v>ANITA M. HOPKINS</v>
      </c>
    </row>
    <row r="4969" spans="1:21" s="11" customFormat="1" x14ac:dyDescent="0.35">
      <c r="A4969" s="44" t="s">
        <v>684</v>
      </c>
      <c r="B4969" s="44">
        <v>2019</v>
      </c>
      <c r="C4969" s="44">
        <v>7</v>
      </c>
      <c r="D4969" s="44" t="s">
        <v>95</v>
      </c>
      <c r="E4969" s="44" t="s">
        <v>96</v>
      </c>
      <c r="F4969" s="44" t="s">
        <v>58</v>
      </c>
      <c r="G4969" s="44" t="s">
        <v>259</v>
      </c>
      <c r="H4969" s="44" t="s">
        <v>106</v>
      </c>
      <c r="I4969" s="44" t="s">
        <v>123</v>
      </c>
      <c r="J4969" s="44" t="s">
        <v>99</v>
      </c>
      <c r="K4969" s="44" t="s">
        <v>68</v>
      </c>
      <c r="L4969" s="44" t="s">
        <v>129</v>
      </c>
      <c r="M4969" s="44" t="s">
        <v>122</v>
      </c>
      <c r="N4969" s="44">
        <v>7</v>
      </c>
      <c r="O4969" s="44">
        <v>2019</v>
      </c>
      <c r="P4969" s="44" t="s">
        <v>154</v>
      </c>
      <c r="Q4969" s="44" t="s">
        <v>154</v>
      </c>
      <c r="R4969" s="44" t="s">
        <v>259</v>
      </c>
      <c r="S4969" s="44" t="s">
        <v>685</v>
      </c>
      <c r="T4969" s="44">
        <v>175</v>
      </c>
      <c r="U4969" s="44" t="str">
        <f>IF(ISERROR(VLOOKUP(I4969,'BACK INFO'!F:F,1,0)),IF(ISERROR(VLOOKUP(I4969,'BACK INFO'!H:H,1,0)),K4969,'BACK INFO'!$H$1),'BACK INFO'!$G$1)</f>
        <v>STEPHANIE VITALI</v>
      </c>
    </row>
    <row r="4970" spans="1:21" s="11" customFormat="1" x14ac:dyDescent="0.35">
      <c r="A4970" s="44" t="s">
        <v>684</v>
      </c>
      <c r="B4970" s="44">
        <v>2019</v>
      </c>
      <c r="C4970" s="44">
        <v>7</v>
      </c>
      <c r="D4970" s="44" t="s">
        <v>95</v>
      </c>
      <c r="E4970" s="44" t="s">
        <v>96</v>
      </c>
      <c r="F4970" s="44" t="s">
        <v>58</v>
      </c>
      <c r="G4970" s="44" t="s">
        <v>259</v>
      </c>
      <c r="H4970" s="44" t="s">
        <v>106</v>
      </c>
      <c r="I4970" s="44" t="s">
        <v>286</v>
      </c>
      <c r="J4970" s="44" t="s">
        <v>99</v>
      </c>
      <c r="K4970" s="44" t="s">
        <v>72</v>
      </c>
      <c r="L4970" s="44" t="s">
        <v>114</v>
      </c>
      <c r="M4970" s="44" t="s">
        <v>101</v>
      </c>
      <c r="N4970" s="44">
        <v>5</v>
      </c>
      <c r="O4970" s="44">
        <v>2019</v>
      </c>
      <c r="P4970" s="44" t="s">
        <v>154</v>
      </c>
      <c r="Q4970" s="44" t="s">
        <v>154</v>
      </c>
      <c r="R4970" s="44" t="s">
        <v>259</v>
      </c>
      <c r="S4970" s="44" t="s">
        <v>685</v>
      </c>
      <c r="T4970" s="44">
        <v>45</v>
      </c>
      <c r="U4970" s="44" t="str">
        <f>IF(ISERROR(VLOOKUP(I4970,'BACK INFO'!F:F,1,0)),IF(ISERROR(VLOOKUP(I4970,'BACK INFO'!H:H,1,0)),K4970,'BACK INFO'!$H$1),'BACK INFO'!$G$1)</f>
        <v>BILL MILLER AND COMPANY</v>
      </c>
    </row>
    <row r="4971" spans="1:21" s="11" customFormat="1" x14ac:dyDescent="0.35">
      <c r="A4971" s="44" t="s">
        <v>684</v>
      </c>
      <c r="B4971" s="44">
        <v>2019</v>
      </c>
      <c r="C4971" s="44">
        <v>7</v>
      </c>
      <c r="D4971" s="44" t="s">
        <v>95</v>
      </c>
      <c r="E4971" s="44" t="s">
        <v>96</v>
      </c>
      <c r="F4971" s="44" t="s">
        <v>58</v>
      </c>
      <c r="G4971" s="44" t="s">
        <v>259</v>
      </c>
      <c r="H4971" s="44" t="s">
        <v>106</v>
      </c>
      <c r="I4971" s="44" t="s">
        <v>162</v>
      </c>
      <c r="J4971" s="44" t="s">
        <v>99</v>
      </c>
      <c r="K4971" s="44" t="s">
        <v>72</v>
      </c>
      <c r="L4971" s="44" t="s">
        <v>114</v>
      </c>
      <c r="M4971" s="44" t="s">
        <v>101</v>
      </c>
      <c r="N4971" s="44">
        <v>6</v>
      </c>
      <c r="O4971" s="44">
        <v>2019</v>
      </c>
      <c r="P4971" s="44" t="s">
        <v>154</v>
      </c>
      <c r="Q4971" s="44" t="s">
        <v>154</v>
      </c>
      <c r="R4971" s="44" t="s">
        <v>259</v>
      </c>
      <c r="S4971" s="44" t="s">
        <v>685</v>
      </c>
      <c r="T4971" s="44">
        <v>54</v>
      </c>
      <c r="U4971" s="44" t="str">
        <f>IF(ISERROR(VLOOKUP(I4971,'BACK INFO'!F:F,1,0)),IF(ISERROR(VLOOKUP(I4971,'BACK INFO'!H:H,1,0)),K4971,'BACK INFO'!$H$1),'BACK INFO'!$G$1)</f>
        <v>BILL MILLER AND COMPANY</v>
      </c>
    </row>
    <row r="4972" spans="1:21" s="11" customFormat="1" x14ac:dyDescent="0.35">
      <c r="A4972" s="44" t="s">
        <v>684</v>
      </c>
      <c r="B4972" s="44">
        <v>2019</v>
      </c>
      <c r="C4972" s="44">
        <v>7</v>
      </c>
      <c r="D4972" s="44" t="s">
        <v>95</v>
      </c>
      <c r="E4972" s="44" t="s">
        <v>96</v>
      </c>
      <c r="F4972" s="44" t="s">
        <v>58</v>
      </c>
      <c r="G4972" s="44" t="s">
        <v>259</v>
      </c>
      <c r="H4972" s="44" t="s">
        <v>106</v>
      </c>
      <c r="I4972" s="44" t="s">
        <v>596</v>
      </c>
      <c r="J4972" s="44" t="s">
        <v>99</v>
      </c>
      <c r="K4972" s="44" t="s">
        <v>72</v>
      </c>
      <c r="L4972" s="44" t="s">
        <v>114</v>
      </c>
      <c r="M4972" s="44" t="s">
        <v>101</v>
      </c>
      <c r="N4972" s="44">
        <v>4</v>
      </c>
      <c r="O4972" s="44">
        <v>2019</v>
      </c>
      <c r="P4972" s="44" t="s">
        <v>154</v>
      </c>
      <c r="Q4972" s="44" t="s">
        <v>154</v>
      </c>
      <c r="R4972" s="44" t="s">
        <v>259</v>
      </c>
      <c r="S4972" s="44" t="s">
        <v>685</v>
      </c>
      <c r="T4972" s="44">
        <v>60</v>
      </c>
      <c r="U4972" s="44" t="str">
        <f>IF(ISERROR(VLOOKUP(I4972,'BACK INFO'!F:F,1,0)),IF(ISERROR(VLOOKUP(I4972,'BACK INFO'!H:H,1,0)),K4972,'BACK INFO'!$H$1),'BACK INFO'!$G$1)</f>
        <v>BILL MILLER AND COMPANY</v>
      </c>
    </row>
    <row r="4973" spans="1:21" s="11" customFormat="1" x14ac:dyDescent="0.35">
      <c r="A4973" s="44" t="s">
        <v>684</v>
      </c>
      <c r="B4973" s="44">
        <v>2019</v>
      </c>
      <c r="C4973" s="44">
        <v>7</v>
      </c>
      <c r="D4973" s="44" t="s">
        <v>95</v>
      </c>
      <c r="E4973" s="44" t="s">
        <v>96</v>
      </c>
      <c r="F4973" s="44" t="s">
        <v>58</v>
      </c>
      <c r="G4973" s="44" t="s">
        <v>259</v>
      </c>
      <c r="H4973" s="44" t="s">
        <v>106</v>
      </c>
      <c r="I4973" s="44" t="s">
        <v>236</v>
      </c>
      <c r="J4973" s="44" t="s">
        <v>99</v>
      </c>
      <c r="K4973" s="44" t="s">
        <v>67</v>
      </c>
      <c r="L4973" s="44" t="s">
        <v>237</v>
      </c>
      <c r="M4973" s="44" t="s">
        <v>101</v>
      </c>
      <c r="N4973" s="44">
        <v>4</v>
      </c>
      <c r="O4973" s="44">
        <v>2019</v>
      </c>
      <c r="P4973" s="44" t="s">
        <v>154</v>
      </c>
      <c r="Q4973" s="44" t="s">
        <v>154</v>
      </c>
      <c r="R4973" s="44" t="s">
        <v>259</v>
      </c>
      <c r="S4973" s="44" t="s">
        <v>685</v>
      </c>
      <c r="T4973" s="44">
        <v>72</v>
      </c>
      <c r="U4973" s="44" t="str">
        <f>IF(ISERROR(VLOOKUP(I4973,'BACK INFO'!F:F,1,0)),IF(ISERROR(VLOOKUP(I4973,'BACK INFO'!H:H,1,0)),K4973,'BACK INFO'!$H$1),'BACK INFO'!$G$1)</f>
        <v>ANITA M. HOPKINS</v>
      </c>
    </row>
    <row r="4974" spans="1:21" s="11" customFormat="1" x14ac:dyDescent="0.35">
      <c r="A4974" s="44" t="s">
        <v>684</v>
      </c>
      <c r="B4974" s="44">
        <v>2019</v>
      </c>
      <c r="C4974" s="44">
        <v>7</v>
      </c>
      <c r="D4974" s="44" t="s">
        <v>95</v>
      </c>
      <c r="E4974" s="44" t="s">
        <v>96</v>
      </c>
      <c r="F4974" s="44" t="s">
        <v>58</v>
      </c>
      <c r="G4974" s="44" t="s">
        <v>259</v>
      </c>
      <c r="H4974" s="44" t="s">
        <v>106</v>
      </c>
      <c r="I4974" s="44" t="s">
        <v>198</v>
      </c>
      <c r="J4974" s="44" t="s">
        <v>99</v>
      </c>
      <c r="K4974" s="44" t="s">
        <v>74</v>
      </c>
      <c r="L4974" s="44" t="s">
        <v>199</v>
      </c>
      <c r="M4974" s="44" t="s">
        <v>101</v>
      </c>
      <c r="N4974" s="44">
        <v>9</v>
      </c>
      <c r="O4974" s="44">
        <v>2019</v>
      </c>
      <c r="P4974" s="44" t="s">
        <v>154</v>
      </c>
      <c r="Q4974" s="44" t="s">
        <v>154</v>
      </c>
      <c r="R4974" s="44" t="s">
        <v>259</v>
      </c>
      <c r="S4974" s="44" t="s">
        <v>685</v>
      </c>
      <c r="T4974" s="44">
        <v>126</v>
      </c>
      <c r="U4974" s="44" t="str">
        <f>IF(ISERROR(VLOOKUP(I4974,'BACK INFO'!F:F,1,0)),IF(ISERROR(VLOOKUP(I4974,'BACK INFO'!H:H,1,0)),K4974,'BACK INFO'!$H$1),'BACK INFO'!$G$1)</f>
        <v>DENISE ARNETT</v>
      </c>
    </row>
    <row r="4975" spans="1:21" s="11" customFormat="1" x14ac:dyDescent="0.35">
      <c r="A4975" s="44" t="s">
        <v>684</v>
      </c>
      <c r="B4975" s="44">
        <v>2019</v>
      </c>
      <c r="C4975" s="44">
        <v>7</v>
      </c>
      <c r="D4975" s="44" t="s">
        <v>95</v>
      </c>
      <c r="E4975" s="44" t="s">
        <v>96</v>
      </c>
      <c r="F4975" s="44" t="s">
        <v>58</v>
      </c>
      <c r="G4975" s="44" t="s">
        <v>259</v>
      </c>
      <c r="H4975" s="44" t="s">
        <v>106</v>
      </c>
      <c r="I4975" s="44" t="s">
        <v>614</v>
      </c>
      <c r="J4975" s="44" t="s">
        <v>120</v>
      </c>
      <c r="K4975" s="44" t="s">
        <v>66</v>
      </c>
      <c r="L4975" s="44" t="s">
        <v>121</v>
      </c>
      <c r="M4975" s="44" t="s">
        <v>122</v>
      </c>
      <c r="N4975" s="44">
        <v>18</v>
      </c>
      <c r="O4975" s="44">
        <v>2019</v>
      </c>
      <c r="P4975" s="44" t="s">
        <v>154</v>
      </c>
      <c r="Q4975" s="44" t="s">
        <v>154</v>
      </c>
      <c r="R4975" s="44" t="s">
        <v>259</v>
      </c>
      <c r="S4975" s="44" t="s">
        <v>685</v>
      </c>
      <c r="T4975" s="44">
        <v>136.77811550151975</v>
      </c>
      <c r="U4975" s="44" t="str">
        <f>IF(ISERROR(VLOOKUP(I4975,'BACK INFO'!F:F,1,0)),IF(ISERROR(VLOOKUP(I4975,'BACK INFO'!H:H,1,0)),K4975,'BACK INFO'!$H$1),'BACK INFO'!$G$1)</f>
        <v>SHOUTOUTAGENCY</v>
      </c>
    </row>
    <row r="4976" spans="1:21" s="11" customFormat="1" x14ac:dyDescent="0.35">
      <c r="A4976" s="44" t="s">
        <v>684</v>
      </c>
      <c r="B4976" s="44">
        <v>2019</v>
      </c>
      <c r="C4976" s="44">
        <v>7</v>
      </c>
      <c r="D4976" s="44" t="s">
        <v>95</v>
      </c>
      <c r="E4976" s="44" t="s">
        <v>96</v>
      </c>
      <c r="F4976" s="44" t="s">
        <v>58</v>
      </c>
      <c r="G4976" s="44" t="s">
        <v>259</v>
      </c>
      <c r="H4976" s="44" t="s">
        <v>110</v>
      </c>
      <c r="I4976" s="44" t="s">
        <v>189</v>
      </c>
      <c r="J4976" s="44" t="s">
        <v>99</v>
      </c>
      <c r="K4976" s="44" t="s">
        <v>73</v>
      </c>
      <c r="L4976" s="44" t="s">
        <v>127</v>
      </c>
      <c r="M4976" s="44" t="s">
        <v>101</v>
      </c>
      <c r="N4976" s="44">
        <v>12</v>
      </c>
      <c r="O4976" s="44">
        <v>2019</v>
      </c>
      <c r="P4976" s="44" t="s">
        <v>154</v>
      </c>
      <c r="Q4976" s="44" t="s">
        <v>154</v>
      </c>
      <c r="R4976" s="44" t="s">
        <v>259</v>
      </c>
      <c r="S4976" s="44" t="s">
        <v>685</v>
      </c>
      <c r="T4976" s="44">
        <v>295.68</v>
      </c>
      <c r="U4976" s="44" t="str">
        <f>IF(ISERROR(VLOOKUP(I4976,'BACK INFO'!F:F,1,0)),IF(ISERROR(VLOOKUP(I4976,'BACK INFO'!H:H,1,0)),K4976,'BACK INFO'!$H$1),'BACK INFO'!$G$1)</f>
        <v>PHYLLIS POSNER</v>
      </c>
    </row>
    <row r="4977" spans="1:21" s="11" customFormat="1" x14ac:dyDescent="0.35">
      <c r="A4977" s="44" t="s">
        <v>684</v>
      </c>
      <c r="B4977" s="44">
        <v>2019</v>
      </c>
      <c r="C4977" s="44">
        <v>7</v>
      </c>
      <c r="D4977" s="44" t="s">
        <v>95</v>
      </c>
      <c r="E4977" s="44" t="s">
        <v>96</v>
      </c>
      <c r="F4977" s="44" t="s">
        <v>58</v>
      </c>
      <c r="G4977" s="44" t="s">
        <v>259</v>
      </c>
      <c r="H4977" s="44" t="s">
        <v>110</v>
      </c>
      <c r="I4977" s="44" t="s">
        <v>123</v>
      </c>
      <c r="J4977" s="44" t="s">
        <v>99</v>
      </c>
      <c r="K4977" s="44" t="s">
        <v>68</v>
      </c>
      <c r="L4977" s="44" t="s">
        <v>129</v>
      </c>
      <c r="M4977" s="44" t="s">
        <v>122</v>
      </c>
      <c r="N4977" s="44">
        <v>18</v>
      </c>
      <c r="O4977" s="44">
        <v>2019</v>
      </c>
      <c r="P4977" s="44" t="s">
        <v>154</v>
      </c>
      <c r="Q4977" s="44" t="s">
        <v>154</v>
      </c>
      <c r="R4977" s="44" t="s">
        <v>259</v>
      </c>
      <c r="S4977" s="44" t="s">
        <v>685</v>
      </c>
      <c r="T4977" s="44">
        <v>617</v>
      </c>
      <c r="U4977" s="44" t="str">
        <f>IF(ISERROR(VLOOKUP(I4977,'BACK INFO'!F:F,1,0)),IF(ISERROR(VLOOKUP(I4977,'BACK INFO'!H:H,1,0)),K4977,'BACK INFO'!$H$1),'BACK INFO'!$G$1)</f>
        <v>STEPHANIE VITALI</v>
      </c>
    </row>
    <row r="4978" spans="1:21" s="11" customFormat="1" x14ac:dyDescent="0.35">
      <c r="A4978" s="44" t="s">
        <v>684</v>
      </c>
      <c r="B4978" s="44">
        <v>2019</v>
      </c>
      <c r="C4978" s="44">
        <v>7</v>
      </c>
      <c r="D4978" s="44" t="s">
        <v>95</v>
      </c>
      <c r="E4978" s="44" t="s">
        <v>96</v>
      </c>
      <c r="F4978" s="44" t="s">
        <v>58</v>
      </c>
      <c r="G4978" s="44" t="s">
        <v>259</v>
      </c>
      <c r="H4978" s="44" t="s">
        <v>110</v>
      </c>
      <c r="I4978" s="44" t="s">
        <v>128</v>
      </c>
      <c r="J4978" s="44" t="s">
        <v>120</v>
      </c>
      <c r="K4978" s="44" t="s">
        <v>68</v>
      </c>
      <c r="L4978" s="44" t="s">
        <v>129</v>
      </c>
      <c r="M4978" s="44" t="s">
        <v>122</v>
      </c>
      <c r="N4978" s="44">
        <v>5</v>
      </c>
      <c r="O4978" s="44">
        <v>2019</v>
      </c>
      <c r="P4978" s="44" t="s">
        <v>154</v>
      </c>
      <c r="Q4978" s="44" t="s">
        <v>154</v>
      </c>
      <c r="R4978" s="44" t="s">
        <v>259</v>
      </c>
      <c r="S4978" s="44" t="s">
        <v>685</v>
      </c>
      <c r="T4978" s="44">
        <v>157.29483282674769</v>
      </c>
      <c r="U4978" s="44" t="str">
        <f>IF(ISERROR(VLOOKUP(I4978,'BACK INFO'!F:F,1,0)),IF(ISERROR(VLOOKUP(I4978,'BACK INFO'!H:H,1,0)),K4978,'BACK INFO'!$H$1),'BACK INFO'!$G$1)</f>
        <v>STEPHANIE VITALI</v>
      </c>
    </row>
    <row r="4979" spans="1:21" s="11" customFormat="1" x14ac:dyDescent="0.35">
      <c r="A4979" s="44" t="s">
        <v>684</v>
      </c>
      <c r="B4979" s="44">
        <v>2019</v>
      </c>
      <c r="C4979" s="44">
        <v>7</v>
      </c>
      <c r="D4979" s="44" t="s">
        <v>95</v>
      </c>
      <c r="E4979" s="44" t="s">
        <v>96</v>
      </c>
      <c r="F4979" s="44" t="s">
        <v>58</v>
      </c>
      <c r="G4979" s="44" t="s">
        <v>259</v>
      </c>
      <c r="H4979" s="44" t="s">
        <v>110</v>
      </c>
      <c r="I4979" s="44" t="s">
        <v>187</v>
      </c>
      <c r="J4979" s="44" t="s">
        <v>99</v>
      </c>
      <c r="K4979" s="44" t="s">
        <v>73</v>
      </c>
      <c r="L4979" s="44" t="s">
        <v>127</v>
      </c>
      <c r="M4979" s="44" t="s">
        <v>101</v>
      </c>
      <c r="N4979" s="44">
        <v>7</v>
      </c>
      <c r="O4979" s="44">
        <v>2019</v>
      </c>
      <c r="P4979" s="44" t="s">
        <v>154</v>
      </c>
      <c r="Q4979" s="44" t="s">
        <v>154</v>
      </c>
      <c r="R4979" s="44" t="s">
        <v>259</v>
      </c>
      <c r="S4979" s="44" t="s">
        <v>685</v>
      </c>
      <c r="T4979" s="44">
        <v>252</v>
      </c>
      <c r="U4979" s="44" t="str">
        <f>IF(ISERROR(VLOOKUP(I4979,'BACK INFO'!F:F,1,0)),IF(ISERROR(VLOOKUP(I4979,'BACK INFO'!H:H,1,0)),K4979,'BACK INFO'!$H$1),'BACK INFO'!$G$1)</f>
        <v>PHYLLIS POSNER</v>
      </c>
    </row>
    <row r="4980" spans="1:21" s="11" customFormat="1" x14ac:dyDescent="0.35">
      <c r="A4980" s="44" t="s">
        <v>684</v>
      </c>
      <c r="B4980" s="44">
        <v>2019</v>
      </c>
      <c r="C4980" s="44">
        <v>7</v>
      </c>
      <c r="D4980" s="44" t="s">
        <v>95</v>
      </c>
      <c r="E4980" s="44" t="s">
        <v>96</v>
      </c>
      <c r="F4980" s="44" t="s">
        <v>58</v>
      </c>
      <c r="G4980" s="44" t="s">
        <v>259</v>
      </c>
      <c r="H4980" s="44" t="s">
        <v>110</v>
      </c>
      <c r="I4980" s="44" t="s">
        <v>529</v>
      </c>
      <c r="J4980" s="44" t="s">
        <v>99</v>
      </c>
      <c r="K4980" s="44" t="s">
        <v>75</v>
      </c>
      <c r="L4980" s="44" t="s">
        <v>131</v>
      </c>
      <c r="M4980" s="44" t="s">
        <v>101</v>
      </c>
      <c r="N4980" s="44">
        <v>11</v>
      </c>
      <c r="O4980" s="44">
        <v>2019</v>
      </c>
      <c r="P4980" s="44" t="s">
        <v>154</v>
      </c>
      <c r="Q4980" s="44" t="s">
        <v>154</v>
      </c>
      <c r="R4980" s="44" t="s">
        <v>259</v>
      </c>
      <c r="S4980" s="44" t="s">
        <v>685</v>
      </c>
      <c r="T4980" s="44">
        <v>240</v>
      </c>
      <c r="U4980" s="44" t="str">
        <f>IF(ISERROR(VLOOKUP(I4980,'BACK INFO'!F:F,1,0)),IF(ISERROR(VLOOKUP(I4980,'BACK INFO'!H:H,1,0)),K4980,'BACK INFO'!$H$1),'BACK INFO'!$G$1)</f>
        <v>LAURA BONG</v>
      </c>
    </row>
    <row r="4981" spans="1:21" s="11" customFormat="1" x14ac:dyDescent="0.35">
      <c r="A4981" s="44" t="s">
        <v>684</v>
      </c>
      <c r="B4981" s="44">
        <v>2019</v>
      </c>
      <c r="C4981" s="44">
        <v>7</v>
      </c>
      <c r="D4981" s="44" t="s">
        <v>95</v>
      </c>
      <c r="E4981" s="44" t="s">
        <v>96</v>
      </c>
      <c r="F4981" s="44" t="s">
        <v>58</v>
      </c>
      <c r="G4981" s="44" t="s">
        <v>259</v>
      </c>
      <c r="H4981" s="44" t="s">
        <v>117</v>
      </c>
      <c r="I4981" s="44" t="s">
        <v>686</v>
      </c>
      <c r="J4981" s="44" t="s">
        <v>99</v>
      </c>
      <c r="K4981" s="44" t="s">
        <v>54</v>
      </c>
      <c r="L4981" s="44" t="s">
        <v>100</v>
      </c>
      <c r="M4981" s="44" t="s">
        <v>101</v>
      </c>
      <c r="N4981" s="44">
        <v>263</v>
      </c>
      <c r="O4981" s="44">
        <v>2019</v>
      </c>
      <c r="P4981" s="44" t="s">
        <v>154</v>
      </c>
      <c r="Q4981" s="44" t="s">
        <v>154</v>
      </c>
      <c r="R4981" s="44" t="s">
        <v>259</v>
      </c>
      <c r="S4981" s="44" t="s">
        <v>685</v>
      </c>
      <c r="T4981" s="44">
        <v>8667.5</v>
      </c>
      <c r="U4981" s="44" t="str">
        <f>IF(ISERROR(VLOOKUP(I4981,'BACK INFO'!F:F,1,0)),IF(ISERROR(VLOOKUP(I4981,'BACK INFO'!H:H,1,0)),K4981,'BACK INFO'!$H$1),'BACK INFO'!$G$1)</f>
        <v>PAIGE ALYSE STRAUGHAN</v>
      </c>
    </row>
    <row r="4982" spans="1:21" s="11" customFormat="1" x14ac:dyDescent="0.35">
      <c r="A4982" s="44" t="s">
        <v>684</v>
      </c>
      <c r="B4982" s="44">
        <v>2019</v>
      </c>
      <c r="C4982" s="44">
        <v>7</v>
      </c>
      <c r="D4982" s="44" t="s">
        <v>95</v>
      </c>
      <c r="E4982" s="44" t="s">
        <v>96</v>
      </c>
      <c r="F4982" s="44" t="s">
        <v>58</v>
      </c>
      <c r="G4982" s="44" t="s">
        <v>259</v>
      </c>
      <c r="H4982" s="44" t="s">
        <v>117</v>
      </c>
      <c r="I4982" s="44" t="s">
        <v>123</v>
      </c>
      <c r="J4982" s="44" t="s">
        <v>99</v>
      </c>
      <c r="K4982" s="44" t="s">
        <v>68</v>
      </c>
      <c r="L4982" s="44" t="s">
        <v>129</v>
      </c>
      <c r="M4982" s="44" t="s">
        <v>122</v>
      </c>
      <c r="N4982" s="44">
        <v>9</v>
      </c>
      <c r="O4982" s="44">
        <v>2019</v>
      </c>
      <c r="P4982" s="44" t="s">
        <v>154</v>
      </c>
      <c r="Q4982" s="44" t="s">
        <v>154</v>
      </c>
      <c r="R4982" s="44" t="s">
        <v>259</v>
      </c>
      <c r="S4982" s="44" t="s">
        <v>685</v>
      </c>
      <c r="T4982" s="44">
        <v>298</v>
      </c>
      <c r="U4982" s="44" t="str">
        <f>IF(ISERROR(VLOOKUP(I4982,'BACK INFO'!F:F,1,0)),IF(ISERROR(VLOOKUP(I4982,'BACK INFO'!H:H,1,0)),K4982,'BACK INFO'!$H$1),'BACK INFO'!$G$1)</f>
        <v>STEPHANIE VITALI</v>
      </c>
    </row>
    <row r="4983" spans="1:21" s="11" customFormat="1" x14ac:dyDescent="0.35">
      <c r="A4983" s="44" t="s">
        <v>684</v>
      </c>
      <c r="B4983" s="44">
        <v>2019</v>
      </c>
      <c r="C4983" s="44">
        <v>7</v>
      </c>
      <c r="D4983" s="44" t="s">
        <v>95</v>
      </c>
      <c r="E4983" s="44" t="s">
        <v>96</v>
      </c>
      <c r="F4983" s="44" t="s">
        <v>58</v>
      </c>
      <c r="G4983" s="44" t="s">
        <v>259</v>
      </c>
      <c r="H4983" s="44" t="s">
        <v>117</v>
      </c>
      <c r="I4983" s="44" t="s">
        <v>287</v>
      </c>
      <c r="J4983" s="44" t="s">
        <v>99</v>
      </c>
      <c r="K4983" s="44" t="s">
        <v>70</v>
      </c>
      <c r="L4983" s="44" t="s">
        <v>157</v>
      </c>
      <c r="M4983" s="44" t="s">
        <v>101</v>
      </c>
      <c r="N4983" s="44">
        <v>28</v>
      </c>
      <c r="O4983" s="44">
        <v>2019</v>
      </c>
      <c r="P4983" s="44" t="s">
        <v>154</v>
      </c>
      <c r="Q4983" s="44" t="s">
        <v>154</v>
      </c>
      <c r="R4983" s="44" t="s">
        <v>259</v>
      </c>
      <c r="S4983" s="44" t="s">
        <v>685</v>
      </c>
      <c r="T4983" s="44">
        <v>785.40000000000009</v>
      </c>
      <c r="U4983" s="44" t="str">
        <f>IF(ISERROR(VLOOKUP(I4983,'BACK INFO'!F:F,1,0)),IF(ISERROR(VLOOKUP(I4983,'BACK INFO'!H:H,1,0)),K4983,'BACK INFO'!$H$1),'BACK INFO'!$G$1)</f>
        <v>JUDITH ANN DEAL</v>
      </c>
    </row>
    <row r="4984" spans="1:21" s="11" customFormat="1" x14ac:dyDescent="0.35">
      <c r="A4984" s="44" t="s">
        <v>684</v>
      </c>
      <c r="B4984" s="44">
        <v>2019</v>
      </c>
      <c r="C4984" s="44">
        <v>7</v>
      </c>
      <c r="D4984" s="44" t="s">
        <v>95</v>
      </c>
      <c r="E4984" s="44" t="s">
        <v>96</v>
      </c>
      <c r="F4984" s="44" t="s">
        <v>58</v>
      </c>
      <c r="G4984" s="44" t="s">
        <v>259</v>
      </c>
      <c r="H4984" s="44" t="s">
        <v>117</v>
      </c>
      <c r="I4984" s="44" t="s">
        <v>128</v>
      </c>
      <c r="J4984" s="44" t="s">
        <v>120</v>
      </c>
      <c r="K4984" s="44" t="s">
        <v>68</v>
      </c>
      <c r="L4984" s="44" t="s">
        <v>129</v>
      </c>
      <c r="M4984" s="44" t="s">
        <v>122</v>
      </c>
      <c r="N4984" s="44">
        <v>2</v>
      </c>
      <c r="O4984" s="44">
        <v>2019</v>
      </c>
      <c r="P4984" s="44" t="s">
        <v>154</v>
      </c>
      <c r="Q4984" s="44" t="s">
        <v>154</v>
      </c>
      <c r="R4984" s="44" t="s">
        <v>259</v>
      </c>
      <c r="S4984" s="44" t="s">
        <v>685</v>
      </c>
      <c r="T4984" s="44">
        <v>62.310030395136778</v>
      </c>
      <c r="U4984" s="44" t="str">
        <f>IF(ISERROR(VLOOKUP(I4984,'BACK INFO'!F:F,1,0)),IF(ISERROR(VLOOKUP(I4984,'BACK INFO'!H:H,1,0)),K4984,'BACK INFO'!$H$1),'BACK INFO'!$G$1)</f>
        <v>STEPHANIE VITALI</v>
      </c>
    </row>
    <row r="4985" spans="1:21" s="11" customFormat="1" x14ac:dyDescent="0.35">
      <c r="A4985" s="44" t="s">
        <v>684</v>
      </c>
      <c r="B4985" s="44">
        <v>2019</v>
      </c>
      <c r="C4985" s="44">
        <v>7</v>
      </c>
      <c r="D4985" s="44" t="s">
        <v>95</v>
      </c>
      <c r="E4985" s="44" t="s">
        <v>96</v>
      </c>
      <c r="F4985" s="44" t="s">
        <v>58</v>
      </c>
      <c r="G4985" s="44" t="s">
        <v>259</v>
      </c>
      <c r="H4985" s="44" t="s">
        <v>117</v>
      </c>
      <c r="I4985" s="44" t="s">
        <v>545</v>
      </c>
      <c r="J4985" s="44" t="s">
        <v>99</v>
      </c>
      <c r="K4985" s="44" t="s">
        <v>73</v>
      </c>
      <c r="L4985" s="44" t="s">
        <v>127</v>
      </c>
      <c r="M4985" s="44" t="s">
        <v>101</v>
      </c>
      <c r="N4985" s="44">
        <v>5</v>
      </c>
      <c r="O4985" s="44">
        <v>2019</v>
      </c>
      <c r="P4985" s="44" t="s">
        <v>154</v>
      </c>
      <c r="Q4985" s="44" t="s">
        <v>154</v>
      </c>
      <c r="R4985" s="44" t="s">
        <v>259</v>
      </c>
      <c r="S4985" s="44" t="s">
        <v>685</v>
      </c>
      <c r="T4985" s="44">
        <v>170</v>
      </c>
      <c r="U4985" s="44" t="str">
        <f>IF(ISERROR(VLOOKUP(I4985,'BACK INFO'!F:F,1,0)),IF(ISERROR(VLOOKUP(I4985,'BACK INFO'!H:H,1,0)),K4985,'BACK INFO'!$H$1),'BACK INFO'!$G$1)</f>
        <v>PHYLLIS POSNER</v>
      </c>
    </row>
    <row r="4986" spans="1:21" s="11" customFormat="1" x14ac:dyDescent="0.35">
      <c r="A4986" s="44" t="s">
        <v>684</v>
      </c>
      <c r="B4986" s="44">
        <v>2019</v>
      </c>
      <c r="C4986" s="44">
        <v>7</v>
      </c>
      <c r="D4986" s="44" t="s">
        <v>95</v>
      </c>
      <c r="E4986" s="44" t="s">
        <v>96</v>
      </c>
      <c r="F4986" s="44" t="s">
        <v>58</v>
      </c>
      <c r="G4986" s="44" t="s">
        <v>259</v>
      </c>
      <c r="H4986" s="44" t="s">
        <v>117</v>
      </c>
      <c r="I4986" s="44" t="s">
        <v>148</v>
      </c>
      <c r="J4986" s="44" t="s">
        <v>99</v>
      </c>
      <c r="K4986" s="44" t="s">
        <v>71</v>
      </c>
      <c r="L4986" s="44" t="s">
        <v>149</v>
      </c>
      <c r="M4986" s="44" t="s">
        <v>101</v>
      </c>
      <c r="N4986" s="44">
        <v>4</v>
      </c>
      <c r="O4986" s="44">
        <v>2019</v>
      </c>
      <c r="P4986" s="44" t="s">
        <v>154</v>
      </c>
      <c r="Q4986" s="44" t="s">
        <v>154</v>
      </c>
      <c r="R4986" s="44" t="s">
        <v>259</v>
      </c>
      <c r="S4986" s="44" t="s">
        <v>685</v>
      </c>
      <c r="T4986" s="44">
        <v>136</v>
      </c>
      <c r="U4986" s="44" t="str">
        <f>IF(ISERROR(VLOOKUP(I4986,'BACK INFO'!F:F,1,0)),IF(ISERROR(VLOOKUP(I4986,'BACK INFO'!H:H,1,0)),K4986,'BACK INFO'!$H$1),'BACK INFO'!$G$1)</f>
        <v>HOLLY SALES INC.</v>
      </c>
    </row>
    <row r="4987" spans="1:21" s="11" customFormat="1" x14ac:dyDescent="0.35">
      <c r="A4987" s="44" t="s">
        <v>684</v>
      </c>
      <c r="B4987" s="44">
        <v>2019</v>
      </c>
      <c r="C4987" s="44">
        <v>7</v>
      </c>
      <c r="D4987" s="44" t="s">
        <v>95</v>
      </c>
      <c r="E4987" s="44" t="s">
        <v>96</v>
      </c>
      <c r="F4987" s="44" t="s">
        <v>58</v>
      </c>
      <c r="G4987" s="44" t="s">
        <v>259</v>
      </c>
      <c r="H4987" s="44" t="s">
        <v>117</v>
      </c>
      <c r="I4987" s="44" t="s">
        <v>434</v>
      </c>
      <c r="J4987" s="44" t="s">
        <v>99</v>
      </c>
      <c r="K4987" s="44" t="s">
        <v>70</v>
      </c>
      <c r="L4987" s="44" t="s">
        <v>157</v>
      </c>
      <c r="M4987" s="44" t="s">
        <v>101</v>
      </c>
      <c r="N4987" s="44">
        <v>88</v>
      </c>
      <c r="O4987" s="44">
        <v>2019</v>
      </c>
      <c r="P4987" s="44" t="s">
        <v>154</v>
      </c>
      <c r="Q4987" s="44" t="s">
        <v>154</v>
      </c>
      <c r="R4987" s="44" t="s">
        <v>259</v>
      </c>
      <c r="S4987" s="44" t="s">
        <v>685</v>
      </c>
      <c r="T4987" s="44">
        <v>2892</v>
      </c>
      <c r="U4987" s="44" t="str">
        <f>IF(ISERROR(VLOOKUP(I4987,'BACK INFO'!F:F,1,0)),IF(ISERROR(VLOOKUP(I4987,'BACK INFO'!H:H,1,0)),K4987,'BACK INFO'!$H$1),'BACK INFO'!$G$1)</f>
        <v>JUDITH ANN DEAL</v>
      </c>
    </row>
    <row r="4988" spans="1:21" s="11" customFormat="1" x14ac:dyDescent="0.35">
      <c r="A4988" s="44" t="s">
        <v>684</v>
      </c>
      <c r="B4988" s="44">
        <v>2019</v>
      </c>
      <c r="C4988" s="44">
        <v>7</v>
      </c>
      <c r="D4988" s="44" t="s">
        <v>95</v>
      </c>
      <c r="E4988" s="44" t="s">
        <v>96</v>
      </c>
      <c r="F4988" s="44" t="s">
        <v>58</v>
      </c>
      <c r="G4988" s="44" t="s">
        <v>259</v>
      </c>
      <c r="H4988" s="44" t="s">
        <v>117</v>
      </c>
      <c r="I4988" s="44" t="s">
        <v>150</v>
      </c>
      <c r="J4988" s="44" t="s">
        <v>99</v>
      </c>
      <c r="K4988" s="44" t="s">
        <v>67</v>
      </c>
      <c r="L4988" s="44" t="s">
        <v>108</v>
      </c>
      <c r="M4988" s="44" t="s">
        <v>101</v>
      </c>
      <c r="N4988" s="44">
        <v>27</v>
      </c>
      <c r="O4988" s="44">
        <v>2019</v>
      </c>
      <c r="P4988" s="44" t="s">
        <v>154</v>
      </c>
      <c r="Q4988" s="44" t="s">
        <v>154</v>
      </c>
      <c r="R4988" s="44" t="s">
        <v>259</v>
      </c>
      <c r="S4988" s="44" t="s">
        <v>685</v>
      </c>
      <c r="T4988" s="44">
        <v>875</v>
      </c>
      <c r="U4988" s="44" t="str">
        <f>IF(ISERROR(VLOOKUP(I4988,'BACK INFO'!F:F,1,0)),IF(ISERROR(VLOOKUP(I4988,'BACK INFO'!H:H,1,0)),K4988,'BACK INFO'!$H$1),'BACK INFO'!$G$1)</f>
        <v>ANITA M. HOPKINS</v>
      </c>
    </row>
    <row r="4989" spans="1:21" s="11" customFormat="1" x14ac:dyDescent="0.35">
      <c r="A4989" s="44" t="s">
        <v>684</v>
      </c>
      <c r="B4989" s="44">
        <v>2019</v>
      </c>
      <c r="C4989" s="44">
        <v>7</v>
      </c>
      <c r="D4989" s="44" t="s">
        <v>95</v>
      </c>
      <c r="E4989" s="44" t="s">
        <v>96</v>
      </c>
      <c r="F4989" s="44" t="s">
        <v>58</v>
      </c>
      <c r="G4989" s="44" t="s">
        <v>259</v>
      </c>
      <c r="H4989" s="44" t="s">
        <v>117</v>
      </c>
      <c r="I4989" s="44" t="s">
        <v>64</v>
      </c>
      <c r="J4989" s="44" t="s">
        <v>99</v>
      </c>
      <c r="K4989" s="44" t="s">
        <v>54</v>
      </c>
      <c r="L4989" s="44" t="s">
        <v>165</v>
      </c>
      <c r="M4989" s="44" t="s">
        <v>101</v>
      </c>
      <c r="N4989" s="44">
        <v>24</v>
      </c>
      <c r="O4989" s="44">
        <v>2019</v>
      </c>
      <c r="P4989" s="44" t="s">
        <v>154</v>
      </c>
      <c r="Q4989" s="44" t="s">
        <v>154</v>
      </c>
      <c r="R4989" s="44" t="s">
        <v>259</v>
      </c>
      <c r="S4989" s="44" t="s">
        <v>685</v>
      </c>
      <c r="T4989" s="44">
        <v>765.69999999999982</v>
      </c>
      <c r="U4989" s="44" t="str">
        <f>IF(ISERROR(VLOOKUP(I4989,'BACK INFO'!F:F,1,0)),IF(ISERROR(VLOOKUP(I4989,'BACK INFO'!H:H,1,0)),K4989,'BACK INFO'!$H$1),'BACK INFO'!$G$1)</f>
        <v>PAIGE ALYSE STRAUGHAN</v>
      </c>
    </row>
    <row r="4990" spans="1:21" s="11" customFormat="1" x14ac:dyDescent="0.35">
      <c r="A4990" s="44" t="s">
        <v>684</v>
      </c>
      <c r="B4990" s="44">
        <v>2019</v>
      </c>
      <c r="C4990" s="44">
        <v>7</v>
      </c>
      <c r="D4990" s="44" t="s">
        <v>95</v>
      </c>
      <c r="E4990" s="44" t="s">
        <v>96</v>
      </c>
      <c r="F4990" s="44" t="s">
        <v>58</v>
      </c>
      <c r="G4990" s="44" t="s">
        <v>259</v>
      </c>
      <c r="H4990" s="44" t="s">
        <v>151</v>
      </c>
      <c r="I4990" s="44" t="s">
        <v>545</v>
      </c>
      <c r="J4990" s="44" t="s">
        <v>99</v>
      </c>
      <c r="K4990" s="44" t="s">
        <v>73</v>
      </c>
      <c r="L4990" s="44" t="s">
        <v>127</v>
      </c>
      <c r="M4990" s="44" t="s">
        <v>101</v>
      </c>
      <c r="N4990" s="44">
        <v>24</v>
      </c>
      <c r="O4990" s="44">
        <v>2019</v>
      </c>
      <c r="P4990" s="44" t="s">
        <v>154</v>
      </c>
      <c r="Q4990" s="44" t="s">
        <v>154</v>
      </c>
      <c r="R4990" s="44" t="s">
        <v>259</v>
      </c>
      <c r="S4990" s="44" t="s">
        <v>685</v>
      </c>
      <c r="T4990" s="44">
        <v>588</v>
      </c>
      <c r="U4990" s="44" t="str">
        <f>IF(ISERROR(VLOOKUP(I4990,'BACK INFO'!F:F,1,0)),IF(ISERROR(VLOOKUP(I4990,'BACK INFO'!H:H,1,0)),K4990,'BACK INFO'!$H$1),'BACK INFO'!$G$1)</f>
        <v>PHYLLIS POSNER</v>
      </c>
    </row>
    <row r="4991" spans="1:21" s="11" customFormat="1" x14ac:dyDescent="0.35">
      <c r="A4991" s="44" t="s">
        <v>684</v>
      </c>
      <c r="B4991" s="44">
        <v>2019</v>
      </c>
      <c r="C4991" s="44">
        <v>7</v>
      </c>
      <c r="D4991" s="44" t="s">
        <v>95</v>
      </c>
      <c r="E4991" s="44" t="s">
        <v>96</v>
      </c>
      <c r="F4991" s="44" t="s">
        <v>58</v>
      </c>
      <c r="G4991" s="44" t="s">
        <v>259</v>
      </c>
      <c r="H4991" s="44" t="s">
        <v>152</v>
      </c>
      <c r="I4991" s="44" t="s">
        <v>686</v>
      </c>
      <c r="J4991" s="44" t="s">
        <v>99</v>
      </c>
      <c r="K4991" s="44" t="s">
        <v>54</v>
      </c>
      <c r="L4991" s="44" t="s">
        <v>100</v>
      </c>
      <c r="M4991" s="44" t="s">
        <v>101</v>
      </c>
      <c r="N4991" s="44">
        <v>16</v>
      </c>
      <c r="O4991" s="44">
        <v>2019</v>
      </c>
      <c r="P4991" s="44" t="s">
        <v>154</v>
      </c>
      <c r="Q4991" s="44" t="s">
        <v>154</v>
      </c>
      <c r="R4991" s="44" t="s">
        <v>259</v>
      </c>
      <c r="S4991" s="44" t="s">
        <v>685</v>
      </c>
      <c r="T4991" s="44">
        <v>674</v>
      </c>
      <c r="U4991" s="44" t="str">
        <f>IF(ISERROR(VLOOKUP(I4991,'BACK INFO'!F:F,1,0)),IF(ISERROR(VLOOKUP(I4991,'BACK INFO'!H:H,1,0)),K4991,'BACK INFO'!$H$1),'BACK INFO'!$G$1)</f>
        <v>PAIGE ALYSE STRAUGHAN</v>
      </c>
    </row>
    <row r="4992" spans="1:21" s="11" customFormat="1" x14ac:dyDescent="0.35">
      <c r="A4992" s="44" t="s">
        <v>684</v>
      </c>
      <c r="B4992" s="44">
        <v>2019</v>
      </c>
      <c r="C4992" s="44">
        <v>7</v>
      </c>
      <c r="D4992" s="44" t="s">
        <v>95</v>
      </c>
      <c r="E4992" s="44" t="s">
        <v>96</v>
      </c>
      <c r="F4992" s="44" t="s">
        <v>58</v>
      </c>
      <c r="G4992" s="44" t="s">
        <v>259</v>
      </c>
      <c r="H4992" s="44" t="s">
        <v>152</v>
      </c>
      <c r="I4992" s="44" t="s">
        <v>123</v>
      </c>
      <c r="J4992" s="44" t="s">
        <v>99</v>
      </c>
      <c r="K4992" s="44" t="s">
        <v>68</v>
      </c>
      <c r="L4992" s="44" t="s">
        <v>129</v>
      </c>
      <c r="M4992" s="44" t="s">
        <v>122</v>
      </c>
      <c r="N4992" s="44">
        <v>9</v>
      </c>
      <c r="O4992" s="44">
        <v>2019</v>
      </c>
      <c r="P4992" s="44" t="s">
        <v>154</v>
      </c>
      <c r="Q4992" s="44" t="s">
        <v>154</v>
      </c>
      <c r="R4992" s="44" t="s">
        <v>259</v>
      </c>
      <c r="S4992" s="44" t="s">
        <v>685</v>
      </c>
      <c r="T4992" s="44">
        <v>405</v>
      </c>
      <c r="U4992" s="44" t="str">
        <f>IF(ISERROR(VLOOKUP(I4992,'BACK INFO'!F:F,1,0)),IF(ISERROR(VLOOKUP(I4992,'BACK INFO'!H:H,1,0)),K4992,'BACK INFO'!$H$1),'BACK INFO'!$G$1)</f>
        <v>STEPHANIE VITALI</v>
      </c>
    </row>
    <row r="4993" spans="1:21" s="11" customFormat="1" x14ac:dyDescent="0.35">
      <c r="A4993" s="44" t="s">
        <v>684</v>
      </c>
      <c r="B4993" s="44">
        <v>2019</v>
      </c>
      <c r="C4993" s="44">
        <v>7</v>
      </c>
      <c r="D4993" s="44" t="s">
        <v>95</v>
      </c>
      <c r="E4993" s="44" t="s">
        <v>96</v>
      </c>
      <c r="F4993" s="44" t="s">
        <v>58</v>
      </c>
      <c r="G4993" s="44" t="s">
        <v>259</v>
      </c>
      <c r="H4993" s="44" t="s">
        <v>152</v>
      </c>
      <c r="I4993" s="44" t="s">
        <v>286</v>
      </c>
      <c r="J4993" s="44" t="s">
        <v>99</v>
      </c>
      <c r="K4993" s="44" t="s">
        <v>72</v>
      </c>
      <c r="L4993" s="44" t="s">
        <v>114</v>
      </c>
      <c r="M4993" s="44" t="s">
        <v>101</v>
      </c>
      <c r="N4993" s="44">
        <v>9</v>
      </c>
      <c r="O4993" s="44">
        <v>2019</v>
      </c>
      <c r="P4993" s="44" t="s">
        <v>154</v>
      </c>
      <c r="Q4993" s="44" t="s">
        <v>154</v>
      </c>
      <c r="R4993" s="44" t="s">
        <v>259</v>
      </c>
      <c r="S4993" s="44" t="s">
        <v>685</v>
      </c>
      <c r="T4993" s="44">
        <v>422</v>
      </c>
      <c r="U4993" s="44" t="str">
        <f>IF(ISERROR(VLOOKUP(I4993,'BACK INFO'!F:F,1,0)),IF(ISERROR(VLOOKUP(I4993,'BACK INFO'!H:H,1,0)),K4993,'BACK INFO'!$H$1),'BACK INFO'!$G$1)</f>
        <v>BILL MILLER AND COMPANY</v>
      </c>
    </row>
    <row r="4994" spans="1:21" s="11" customFormat="1" x14ac:dyDescent="0.35">
      <c r="A4994" s="44" t="s">
        <v>684</v>
      </c>
      <c r="B4994" s="44">
        <v>2019</v>
      </c>
      <c r="C4994" s="44">
        <v>7</v>
      </c>
      <c r="D4994" s="44" t="s">
        <v>95</v>
      </c>
      <c r="E4994" s="44" t="s">
        <v>96</v>
      </c>
      <c r="F4994" s="44" t="s">
        <v>58</v>
      </c>
      <c r="G4994" s="44" t="s">
        <v>259</v>
      </c>
      <c r="H4994" s="44" t="s">
        <v>152</v>
      </c>
      <c r="I4994" s="44" t="s">
        <v>60</v>
      </c>
      <c r="J4994" s="44" t="s">
        <v>99</v>
      </c>
      <c r="K4994" s="44" t="s">
        <v>54</v>
      </c>
      <c r="L4994" s="44" t="s">
        <v>100</v>
      </c>
      <c r="M4994" s="44" t="s">
        <v>101</v>
      </c>
      <c r="N4994" s="44">
        <v>27</v>
      </c>
      <c r="O4994" s="44">
        <v>2019</v>
      </c>
      <c r="P4994" s="44" t="s">
        <v>154</v>
      </c>
      <c r="Q4994" s="44" t="s">
        <v>154</v>
      </c>
      <c r="R4994" s="44" t="s">
        <v>259</v>
      </c>
      <c r="S4994" s="44" t="s">
        <v>685</v>
      </c>
      <c r="T4994" s="44">
        <v>1068.1200000000001</v>
      </c>
      <c r="U4994" s="44" t="str">
        <f>IF(ISERROR(VLOOKUP(I4994,'BACK INFO'!F:F,1,0)),IF(ISERROR(VLOOKUP(I4994,'BACK INFO'!H:H,1,0)),K4994,'BACK INFO'!$H$1),'BACK INFO'!$G$1)</f>
        <v>PAIGE ALYSE STRAUGHAN</v>
      </c>
    </row>
    <row r="4995" spans="1:21" s="11" customFormat="1" x14ac:dyDescent="0.35">
      <c r="A4995" s="44" t="s">
        <v>684</v>
      </c>
      <c r="B4995" s="44">
        <v>2019</v>
      </c>
      <c r="C4995" s="44">
        <v>7</v>
      </c>
      <c r="D4995" s="44" t="s">
        <v>95</v>
      </c>
      <c r="E4995" s="44" t="s">
        <v>96</v>
      </c>
      <c r="F4995" s="44" t="s">
        <v>58</v>
      </c>
      <c r="G4995" s="44" t="s">
        <v>259</v>
      </c>
      <c r="H4995" s="44" t="s">
        <v>152</v>
      </c>
      <c r="I4995" s="44" t="s">
        <v>128</v>
      </c>
      <c r="J4995" s="44" t="s">
        <v>120</v>
      </c>
      <c r="K4995" s="44" t="s">
        <v>68</v>
      </c>
      <c r="L4995" s="44" t="s">
        <v>129</v>
      </c>
      <c r="M4995" s="44" t="s">
        <v>122</v>
      </c>
      <c r="N4995" s="44">
        <v>4</v>
      </c>
      <c r="O4995" s="44">
        <v>2019</v>
      </c>
      <c r="P4995" s="44" t="s">
        <v>154</v>
      </c>
      <c r="Q4995" s="44" t="s">
        <v>154</v>
      </c>
      <c r="R4995" s="44" t="s">
        <v>259</v>
      </c>
      <c r="S4995" s="44" t="s">
        <v>685</v>
      </c>
      <c r="T4995" s="44">
        <v>158.05471124620061</v>
      </c>
      <c r="U4995" s="44" t="str">
        <f>IF(ISERROR(VLOOKUP(I4995,'BACK INFO'!F:F,1,0)),IF(ISERROR(VLOOKUP(I4995,'BACK INFO'!H:H,1,0)),K4995,'BACK INFO'!$H$1),'BACK INFO'!$G$1)</f>
        <v>STEPHANIE VITALI</v>
      </c>
    </row>
    <row r="4996" spans="1:21" s="11" customFormat="1" x14ac:dyDescent="0.35">
      <c r="A4996" s="44" t="s">
        <v>684</v>
      </c>
      <c r="B4996" s="44">
        <v>2019</v>
      </c>
      <c r="C4996" s="44">
        <v>7</v>
      </c>
      <c r="D4996" s="44" t="s">
        <v>95</v>
      </c>
      <c r="E4996" s="44" t="s">
        <v>96</v>
      </c>
      <c r="F4996" s="44" t="s">
        <v>58</v>
      </c>
      <c r="G4996" s="44" t="s">
        <v>259</v>
      </c>
      <c r="H4996" s="44" t="s">
        <v>152</v>
      </c>
      <c r="I4996" s="44" t="s">
        <v>148</v>
      </c>
      <c r="J4996" s="44" t="s">
        <v>99</v>
      </c>
      <c r="K4996" s="44" t="s">
        <v>71</v>
      </c>
      <c r="L4996" s="44" t="s">
        <v>149</v>
      </c>
      <c r="M4996" s="44" t="s">
        <v>101</v>
      </c>
      <c r="N4996" s="44">
        <v>6</v>
      </c>
      <c r="O4996" s="44">
        <v>2019</v>
      </c>
      <c r="P4996" s="44" t="s">
        <v>154</v>
      </c>
      <c r="Q4996" s="44" t="s">
        <v>154</v>
      </c>
      <c r="R4996" s="44" t="s">
        <v>259</v>
      </c>
      <c r="S4996" s="44" t="s">
        <v>685</v>
      </c>
      <c r="T4996" s="44">
        <v>259</v>
      </c>
      <c r="U4996" s="44" t="str">
        <f>IF(ISERROR(VLOOKUP(I4996,'BACK INFO'!F:F,1,0)),IF(ISERROR(VLOOKUP(I4996,'BACK INFO'!H:H,1,0)),K4996,'BACK INFO'!$H$1),'BACK INFO'!$G$1)</f>
        <v>HOLLY SALES INC.</v>
      </c>
    </row>
    <row r="4997" spans="1:21" s="11" customFormat="1" x14ac:dyDescent="0.35">
      <c r="A4997" s="44" t="s">
        <v>684</v>
      </c>
      <c r="B4997" s="44">
        <v>2019</v>
      </c>
      <c r="C4997" s="44">
        <v>7</v>
      </c>
      <c r="D4997" s="44" t="s">
        <v>95</v>
      </c>
      <c r="E4997" s="44" t="s">
        <v>96</v>
      </c>
      <c r="F4997" s="44" t="s">
        <v>58</v>
      </c>
      <c r="G4997" s="44" t="s">
        <v>488</v>
      </c>
      <c r="H4997" s="44" t="s">
        <v>106</v>
      </c>
      <c r="I4997" s="44" t="s">
        <v>115</v>
      </c>
      <c r="J4997" s="44" t="s">
        <v>99</v>
      </c>
      <c r="K4997" s="44" t="s">
        <v>67</v>
      </c>
      <c r="L4997" s="44" t="s">
        <v>116</v>
      </c>
      <c r="M4997" s="44" t="s">
        <v>101</v>
      </c>
      <c r="N4997" s="44">
        <v>12</v>
      </c>
      <c r="O4997" s="44">
        <v>2019</v>
      </c>
      <c r="P4997" s="44" t="s">
        <v>193</v>
      </c>
      <c r="Q4997" s="44" t="s">
        <v>193</v>
      </c>
      <c r="R4997" s="44" t="s">
        <v>488</v>
      </c>
      <c r="S4997" s="44" t="s">
        <v>685</v>
      </c>
      <c r="T4997" s="44">
        <v>108</v>
      </c>
      <c r="U4997" s="44" t="str">
        <f>IF(ISERROR(VLOOKUP(I4997,'BACK INFO'!F:F,1,0)),IF(ISERROR(VLOOKUP(I4997,'BACK INFO'!H:H,1,0)),K4997,'BACK INFO'!$H$1),'BACK INFO'!$G$1)</f>
        <v>ANITA M. HOPKINS</v>
      </c>
    </row>
    <row r="4998" spans="1:21" s="11" customFormat="1" x14ac:dyDescent="0.35">
      <c r="A4998" s="44" t="s">
        <v>684</v>
      </c>
      <c r="B4998" s="44">
        <v>2019</v>
      </c>
      <c r="C4998" s="44">
        <v>7</v>
      </c>
      <c r="D4998" s="44" t="s">
        <v>95</v>
      </c>
      <c r="E4998" s="44" t="s">
        <v>96</v>
      </c>
      <c r="F4998" s="44" t="s">
        <v>58</v>
      </c>
      <c r="G4998" s="44" t="s">
        <v>488</v>
      </c>
      <c r="H4998" s="44" t="s">
        <v>106</v>
      </c>
      <c r="I4998" s="44" t="s">
        <v>107</v>
      </c>
      <c r="J4998" s="44" t="s">
        <v>99</v>
      </c>
      <c r="K4998" s="44" t="s">
        <v>67</v>
      </c>
      <c r="L4998" s="44" t="s">
        <v>108</v>
      </c>
      <c r="M4998" s="44" t="s">
        <v>101</v>
      </c>
      <c r="N4998" s="44">
        <v>6</v>
      </c>
      <c r="O4998" s="44">
        <v>2019</v>
      </c>
      <c r="P4998" s="44" t="s">
        <v>193</v>
      </c>
      <c r="Q4998" s="44" t="s">
        <v>193</v>
      </c>
      <c r="R4998" s="44" t="s">
        <v>488</v>
      </c>
      <c r="S4998" s="44" t="s">
        <v>685</v>
      </c>
      <c r="T4998" s="44">
        <v>54</v>
      </c>
      <c r="U4998" s="44" t="str">
        <f>IF(ISERROR(VLOOKUP(I4998,'BACK INFO'!F:F,1,0)),IF(ISERROR(VLOOKUP(I4998,'BACK INFO'!H:H,1,0)),K4998,'BACK INFO'!$H$1),'BACK INFO'!$G$1)</f>
        <v>ANITA M. HOPKINS</v>
      </c>
    </row>
    <row r="4999" spans="1:21" s="11" customFormat="1" x14ac:dyDescent="0.35">
      <c r="A4999" s="44" t="s">
        <v>684</v>
      </c>
      <c r="B4999" s="44">
        <v>2019</v>
      </c>
      <c r="C4999" s="44">
        <v>7</v>
      </c>
      <c r="D4999" s="44" t="s">
        <v>95</v>
      </c>
      <c r="E4999" s="44" t="s">
        <v>96</v>
      </c>
      <c r="F4999" s="44" t="s">
        <v>58</v>
      </c>
      <c r="G4999" s="44" t="s">
        <v>488</v>
      </c>
      <c r="H4999" s="44" t="s">
        <v>106</v>
      </c>
      <c r="I4999" s="44" t="s">
        <v>654</v>
      </c>
      <c r="J4999" s="44" t="s">
        <v>99</v>
      </c>
      <c r="K4999" s="44" t="s">
        <v>67</v>
      </c>
      <c r="L4999" s="44" t="s">
        <v>133</v>
      </c>
      <c r="M4999" s="44" t="s">
        <v>101</v>
      </c>
      <c r="N4999" s="44">
        <v>1</v>
      </c>
      <c r="O4999" s="44">
        <v>2019</v>
      </c>
      <c r="P4999" s="44" t="s">
        <v>193</v>
      </c>
      <c r="Q4999" s="44" t="s">
        <v>193</v>
      </c>
      <c r="R4999" s="44" t="s">
        <v>488</v>
      </c>
      <c r="S4999" s="44" t="s">
        <v>685</v>
      </c>
      <c r="T4999" s="44">
        <v>37</v>
      </c>
      <c r="U4999" s="44" t="str">
        <f>IF(ISERROR(VLOOKUP(I4999,'BACK INFO'!F:F,1,0)),IF(ISERROR(VLOOKUP(I4999,'BACK INFO'!H:H,1,0)),K4999,'BACK INFO'!$H$1),'BACK INFO'!$G$1)</f>
        <v>ANITA M. HOPKINS</v>
      </c>
    </row>
    <row r="5000" spans="1:21" s="11" customFormat="1" x14ac:dyDescent="0.35">
      <c r="A5000" s="44" t="s">
        <v>684</v>
      </c>
      <c r="B5000" s="44">
        <v>2019</v>
      </c>
      <c r="C5000" s="44">
        <v>7</v>
      </c>
      <c r="D5000" s="44" t="s">
        <v>95</v>
      </c>
      <c r="E5000" s="44" t="s">
        <v>96</v>
      </c>
      <c r="F5000" s="44" t="s">
        <v>58</v>
      </c>
      <c r="G5000" s="44" t="s">
        <v>488</v>
      </c>
      <c r="H5000" s="44" t="s">
        <v>110</v>
      </c>
      <c r="I5000" s="44" t="s">
        <v>189</v>
      </c>
      <c r="J5000" s="44" t="s">
        <v>99</v>
      </c>
      <c r="K5000" s="44" t="s">
        <v>73</v>
      </c>
      <c r="L5000" s="44" t="s">
        <v>127</v>
      </c>
      <c r="M5000" s="44" t="s">
        <v>101</v>
      </c>
      <c r="N5000" s="44">
        <v>234</v>
      </c>
      <c r="O5000" s="44">
        <v>2019</v>
      </c>
      <c r="P5000" s="44" t="s">
        <v>193</v>
      </c>
      <c r="Q5000" s="44" t="s">
        <v>193</v>
      </c>
      <c r="R5000" s="44" t="s">
        <v>488</v>
      </c>
      <c r="S5000" s="44" t="s">
        <v>685</v>
      </c>
      <c r="T5000" s="44">
        <v>6983.68</v>
      </c>
      <c r="U5000" s="44" t="str">
        <f>IF(ISERROR(VLOOKUP(I5000,'BACK INFO'!F:F,1,0)),IF(ISERROR(VLOOKUP(I5000,'BACK INFO'!H:H,1,0)),K5000,'BACK INFO'!$H$1),'BACK INFO'!$G$1)</f>
        <v>PHYLLIS POSNER</v>
      </c>
    </row>
    <row r="5001" spans="1:21" s="11" customFormat="1" x14ac:dyDescent="0.35">
      <c r="A5001" s="44" t="s">
        <v>684</v>
      </c>
      <c r="B5001" s="44">
        <v>2019</v>
      </c>
      <c r="C5001" s="44">
        <v>7</v>
      </c>
      <c r="D5001" s="44" t="s">
        <v>95</v>
      </c>
      <c r="E5001" s="44" t="s">
        <v>96</v>
      </c>
      <c r="F5001" s="44" t="s">
        <v>58</v>
      </c>
      <c r="G5001" s="44" t="s">
        <v>488</v>
      </c>
      <c r="H5001" s="44" t="s">
        <v>110</v>
      </c>
      <c r="I5001" s="44" t="s">
        <v>115</v>
      </c>
      <c r="J5001" s="44" t="s">
        <v>99</v>
      </c>
      <c r="K5001" s="44" t="s">
        <v>67</v>
      </c>
      <c r="L5001" s="44" t="s">
        <v>116</v>
      </c>
      <c r="M5001" s="44" t="s">
        <v>101</v>
      </c>
      <c r="N5001" s="44">
        <v>16</v>
      </c>
      <c r="O5001" s="44">
        <v>2019</v>
      </c>
      <c r="P5001" s="44" t="s">
        <v>193</v>
      </c>
      <c r="Q5001" s="44" t="s">
        <v>193</v>
      </c>
      <c r="R5001" s="44" t="s">
        <v>488</v>
      </c>
      <c r="S5001" s="44" t="s">
        <v>685</v>
      </c>
      <c r="T5001" s="44">
        <v>516</v>
      </c>
      <c r="U5001" s="44" t="str">
        <f>IF(ISERROR(VLOOKUP(I5001,'BACK INFO'!F:F,1,0)),IF(ISERROR(VLOOKUP(I5001,'BACK INFO'!H:H,1,0)),K5001,'BACK INFO'!$H$1),'BACK INFO'!$G$1)</f>
        <v>ANITA M. HOPKINS</v>
      </c>
    </row>
    <row r="5002" spans="1:21" s="11" customFormat="1" x14ac:dyDescent="0.35">
      <c r="A5002" s="44" t="s">
        <v>684</v>
      </c>
      <c r="B5002" s="44">
        <v>2019</v>
      </c>
      <c r="C5002" s="44">
        <v>7</v>
      </c>
      <c r="D5002" s="44" t="s">
        <v>95</v>
      </c>
      <c r="E5002" s="44" t="s">
        <v>96</v>
      </c>
      <c r="F5002" s="44" t="s">
        <v>58</v>
      </c>
      <c r="G5002" s="44" t="s">
        <v>488</v>
      </c>
      <c r="H5002" s="44" t="s">
        <v>110</v>
      </c>
      <c r="I5002" s="44" t="s">
        <v>107</v>
      </c>
      <c r="J5002" s="44" t="s">
        <v>99</v>
      </c>
      <c r="K5002" s="44" t="s">
        <v>67</v>
      </c>
      <c r="L5002" s="44" t="s">
        <v>108</v>
      </c>
      <c r="M5002" s="44" t="s">
        <v>101</v>
      </c>
      <c r="N5002" s="44">
        <v>24</v>
      </c>
      <c r="O5002" s="44">
        <v>2019</v>
      </c>
      <c r="P5002" s="44" t="s">
        <v>193</v>
      </c>
      <c r="Q5002" s="44" t="s">
        <v>193</v>
      </c>
      <c r="R5002" s="44" t="s">
        <v>488</v>
      </c>
      <c r="S5002" s="44" t="s">
        <v>685</v>
      </c>
      <c r="T5002" s="44">
        <v>765</v>
      </c>
      <c r="U5002" s="44" t="str">
        <f>IF(ISERROR(VLOOKUP(I5002,'BACK INFO'!F:F,1,0)),IF(ISERROR(VLOOKUP(I5002,'BACK INFO'!H:H,1,0)),K5002,'BACK INFO'!$H$1),'BACK INFO'!$G$1)</f>
        <v>ANITA M. HOPKINS</v>
      </c>
    </row>
    <row r="5003" spans="1:21" s="11" customFormat="1" x14ac:dyDescent="0.35">
      <c r="A5003" s="44" t="s">
        <v>684</v>
      </c>
      <c r="B5003" s="44">
        <v>2019</v>
      </c>
      <c r="C5003" s="44">
        <v>7</v>
      </c>
      <c r="D5003" s="44" t="s">
        <v>95</v>
      </c>
      <c r="E5003" s="44" t="s">
        <v>96</v>
      </c>
      <c r="F5003" s="44" t="s">
        <v>58</v>
      </c>
      <c r="G5003" s="44" t="s">
        <v>488</v>
      </c>
      <c r="H5003" s="44" t="s">
        <v>110</v>
      </c>
      <c r="I5003" s="44" t="s">
        <v>311</v>
      </c>
      <c r="J5003" s="44" t="s">
        <v>99</v>
      </c>
      <c r="K5003" s="44" t="s">
        <v>76</v>
      </c>
      <c r="L5003" s="44" t="s">
        <v>262</v>
      </c>
      <c r="M5003" s="44" t="s">
        <v>101</v>
      </c>
      <c r="N5003" s="44">
        <v>28</v>
      </c>
      <c r="O5003" s="44">
        <v>2019</v>
      </c>
      <c r="P5003" s="44" t="s">
        <v>193</v>
      </c>
      <c r="Q5003" s="44" t="s">
        <v>193</v>
      </c>
      <c r="R5003" s="44" t="s">
        <v>488</v>
      </c>
      <c r="S5003" s="44" t="s">
        <v>685</v>
      </c>
      <c r="T5003" s="44">
        <v>848</v>
      </c>
      <c r="U5003" s="44" t="str">
        <f>IF(ISERROR(VLOOKUP(I5003,'BACK INFO'!F:F,1,0)),IF(ISERROR(VLOOKUP(I5003,'BACK INFO'!H:H,1,0)),K5003,'BACK INFO'!$H$1),'BACK INFO'!$G$1)</f>
        <v>MIE MANNICHE</v>
      </c>
    </row>
    <row r="5004" spans="1:21" s="11" customFormat="1" x14ac:dyDescent="0.35">
      <c r="A5004" s="44" t="s">
        <v>684</v>
      </c>
      <c r="B5004" s="44">
        <v>2019</v>
      </c>
      <c r="C5004" s="44">
        <v>7</v>
      </c>
      <c r="D5004" s="44" t="s">
        <v>95</v>
      </c>
      <c r="E5004" s="44" t="s">
        <v>96</v>
      </c>
      <c r="F5004" s="44" t="s">
        <v>58</v>
      </c>
      <c r="G5004" s="44" t="s">
        <v>488</v>
      </c>
      <c r="H5004" s="44" t="s">
        <v>110</v>
      </c>
      <c r="I5004" s="44" t="s">
        <v>457</v>
      </c>
      <c r="J5004" s="44" t="s">
        <v>99</v>
      </c>
      <c r="K5004" s="44" t="s">
        <v>71</v>
      </c>
      <c r="L5004" s="44" t="s">
        <v>310</v>
      </c>
      <c r="M5004" s="44" t="s">
        <v>101</v>
      </c>
      <c r="N5004" s="44">
        <v>202</v>
      </c>
      <c r="O5004" s="44">
        <v>2019</v>
      </c>
      <c r="P5004" s="44" t="s">
        <v>193</v>
      </c>
      <c r="Q5004" s="44" t="s">
        <v>193</v>
      </c>
      <c r="R5004" s="44" t="s">
        <v>488</v>
      </c>
      <c r="S5004" s="44" t="s">
        <v>685</v>
      </c>
      <c r="T5004" s="44">
        <v>6258.7600000000029</v>
      </c>
      <c r="U5004" s="44" t="str">
        <f>IF(ISERROR(VLOOKUP(I5004,'BACK INFO'!F:F,1,0)),IF(ISERROR(VLOOKUP(I5004,'BACK INFO'!H:H,1,0)),K5004,'BACK INFO'!$H$1),'BACK INFO'!$G$1)</f>
        <v>HOLLY SALES INC.</v>
      </c>
    </row>
    <row r="5005" spans="1:21" s="11" customFormat="1" x14ac:dyDescent="0.35">
      <c r="A5005" s="44" t="s">
        <v>684</v>
      </c>
      <c r="B5005" s="44">
        <v>2019</v>
      </c>
      <c r="C5005" s="44">
        <v>7</v>
      </c>
      <c r="D5005" s="44" t="s">
        <v>95</v>
      </c>
      <c r="E5005" s="44" t="s">
        <v>96</v>
      </c>
      <c r="F5005" s="44" t="s">
        <v>58</v>
      </c>
      <c r="G5005" s="44" t="s">
        <v>488</v>
      </c>
      <c r="H5005" s="44" t="s">
        <v>110</v>
      </c>
      <c r="I5005" s="44" t="s">
        <v>323</v>
      </c>
      <c r="J5005" s="44" t="s">
        <v>120</v>
      </c>
      <c r="K5005" s="44" t="s">
        <v>69</v>
      </c>
      <c r="L5005" s="44" t="s">
        <v>143</v>
      </c>
      <c r="M5005" s="44" t="s">
        <v>122</v>
      </c>
      <c r="N5005" s="44">
        <v>8</v>
      </c>
      <c r="O5005" s="44">
        <v>2019</v>
      </c>
      <c r="P5005" s="44" t="s">
        <v>193</v>
      </c>
      <c r="Q5005" s="44" t="s">
        <v>193</v>
      </c>
      <c r="R5005" s="44" t="s">
        <v>488</v>
      </c>
      <c r="S5005" s="44" t="s">
        <v>685</v>
      </c>
      <c r="T5005" s="44">
        <v>273.5562310030395</v>
      </c>
      <c r="U5005" s="44" t="str">
        <f>IF(ISERROR(VLOOKUP(I5005,'BACK INFO'!F:F,1,0)),IF(ISERROR(VLOOKUP(I5005,'BACK INFO'!H:H,1,0)),K5005,'BACK INFO'!$H$1),'BACK INFO'!$G$1)</f>
        <v>JULIE BERTRAND</v>
      </c>
    </row>
    <row r="5006" spans="1:21" s="11" customFormat="1" x14ac:dyDescent="0.35">
      <c r="A5006" s="44" t="s">
        <v>684</v>
      </c>
      <c r="B5006" s="44">
        <v>2019</v>
      </c>
      <c r="C5006" s="44">
        <v>7</v>
      </c>
      <c r="D5006" s="44" t="s">
        <v>95</v>
      </c>
      <c r="E5006" s="44" t="s">
        <v>96</v>
      </c>
      <c r="F5006" s="44" t="s">
        <v>58</v>
      </c>
      <c r="G5006" s="44" t="s">
        <v>488</v>
      </c>
      <c r="H5006" s="44" t="s">
        <v>110</v>
      </c>
      <c r="I5006" s="44" t="s">
        <v>185</v>
      </c>
      <c r="J5006" s="44" t="s">
        <v>99</v>
      </c>
      <c r="K5006" s="44" t="s">
        <v>76</v>
      </c>
      <c r="L5006" s="44" t="s">
        <v>127</v>
      </c>
      <c r="M5006" s="44" t="s">
        <v>101</v>
      </c>
      <c r="N5006" s="44">
        <v>26</v>
      </c>
      <c r="O5006" s="44">
        <v>2019</v>
      </c>
      <c r="P5006" s="44" t="s">
        <v>193</v>
      </c>
      <c r="Q5006" s="44" t="s">
        <v>193</v>
      </c>
      <c r="R5006" s="44" t="s">
        <v>488</v>
      </c>
      <c r="S5006" s="44" t="s">
        <v>685</v>
      </c>
      <c r="T5006" s="44">
        <v>980</v>
      </c>
      <c r="U5006" s="44" t="str">
        <f>IF(ISERROR(VLOOKUP(I5006,'BACK INFO'!F:F,1,0)),IF(ISERROR(VLOOKUP(I5006,'BACK INFO'!H:H,1,0)),K5006,'BACK INFO'!$H$1),'BACK INFO'!$G$1)</f>
        <v>MIE MANNICHE</v>
      </c>
    </row>
    <row r="5007" spans="1:21" s="11" customFormat="1" x14ac:dyDescent="0.35">
      <c r="A5007" s="44" t="s">
        <v>684</v>
      </c>
      <c r="B5007" s="44">
        <v>2019</v>
      </c>
      <c r="C5007" s="44">
        <v>7</v>
      </c>
      <c r="D5007" s="44" t="s">
        <v>95</v>
      </c>
      <c r="E5007" s="44" t="s">
        <v>96</v>
      </c>
      <c r="F5007" s="44" t="s">
        <v>58</v>
      </c>
      <c r="G5007" s="44" t="s">
        <v>488</v>
      </c>
      <c r="H5007" s="44" t="s">
        <v>110</v>
      </c>
      <c r="I5007" s="44" t="s">
        <v>204</v>
      </c>
      <c r="J5007" s="44" t="s">
        <v>99</v>
      </c>
      <c r="K5007" s="44" t="s">
        <v>71</v>
      </c>
      <c r="L5007" s="44" t="s">
        <v>159</v>
      </c>
      <c r="M5007" s="44" t="s">
        <v>101</v>
      </c>
      <c r="N5007" s="44">
        <v>36</v>
      </c>
      <c r="O5007" s="44">
        <v>2019</v>
      </c>
      <c r="P5007" s="44" t="s">
        <v>193</v>
      </c>
      <c r="Q5007" s="44" t="s">
        <v>193</v>
      </c>
      <c r="R5007" s="44" t="s">
        <v>488</v>
      </c>
      <c r="S5007" s="44" t="s">
        <v>685</v>
      </c>
      <c r="T5007" s="44">
        <v>1281.6000000000001</v>
      </c>
      <c r="U5007" s="44" t="str">
        <f>IF(ISERROR(VLOOKUP(I5007,'BACK INFO'!F:F,1,0)),IF(ISERROR(VLOOKUP(I5007,'BACK INFO'!H:H,1,0)),K5007,'BACK INFO'!$H$1),'BACK INFO'!$G$1)</f>
        <v>HOLLY SALES INC.</v>
      </c>
    </row>
    <row r="5008" spans="1:21" s="11" customFormat="1" x14ac:dyDescent="0.35">
      <c r="A5008" s="44" t="s">
        <v>684</v>
      </c>
      <c r="B5008" s="44">
        <v>2019</v>
      </c>
      <c r="C5008" s="44">
        <v>7</v>
      </c>
      <c r="D5008" s="44" t="s">
        <v>95</v>
      </c>
      <c r="E5008" s="44" t="s">
        <v>96</v>
      </c>
      <c r="F5008" s="44" t="s">
        <v>58</v>
      </c>
      <c r="G5008" s="44" t="s">
        <v>488</v>
      </c>
      <c r="H5008" s="44" t="s">
        <v>110</v>
      </c>
      <c r="I5008" s="44" t="s">
        <v>272</v>
      </c>
      <c r="J5008" s="44" t="s">
        <v>99</v>
      </c>
      <c r="K5008" s="44" t="s">
        <v>75</v>
      </c>
      <c r="L5008" s="44" t="s">
        <v>273</v>
      </c>
      <c r="M5008" s="44" t="s">
        <v>101</v>
      </c>
      <c r="N5008" s="44">
        <v>21</v>
      </c>
      <c r="O5008" s="44">
        <v>2019</v>
      </c>
      <c r="P5008" s="44" t="s">
        <v>193</v>
      </c>
      <c r="Q5008" s="44" t="s">
        <v>193</v>
      </c>
      <c r="R5008" s="44" t="s">
        <v>488</v>
      </c>
      <c r="S5008" s="44" t="s">
        <v>685</v>
      </c>
      <c r="T5008" s="44">
        <v>682</v>
      </c>
      <c r="U5008" s="44" t="str">
        <f>IF(ISERROR(VLOOKUP(I5008,'BACK INFO'!F:F,1,0)),IF(ISERROR(VLOOKUP(I5008,'BACK INFO'!H:H,1,0)),K5008,'BACK INFO'!$H$1),'BACK INFO'!$G$1)</f>
        <v>LAURA BONG</v>
      </c>
    </row>
    <row r="5009" spans="1:21" s="11" customFormat="1" x14ac:dyDescent="0.35">
      <c r="A5009" s="44" t="s">
        <v>684</v>
      </c>
      <c r="B5009" s="44">
        <v>2019</v>
      </c>
      <c r="C5009" s="44">
        <v>7</v>
      </c>
      <c r="D5009" s="44" t="s">
        <v>95</v>
      </c>
      <c r="E5009" s="44" t="s">
        <v>96</v>
      </c>
      <c r="F5009" s="44" t="s">
        <v>58</v>
      </c>
      <c r="G5009" s="44" t="s">
        <v>488</v>
      </c>
      <c r="H5009" s="44" t="s">
        <v>110</v>
      </c>
      <c r="I5009" s="44" t="s">
        <v>656</v>
      </c>
      <c r="J5009" s="44" t="s">
        <v>99</v>
      </c>
      <c r="K5009" s="44" t="s">
        <v>67</v>
      </c>
      <c r="L5009" s="44" t="s">
        <v>173</v>
      </c>
      <c r="M5009" s="44" t="s">
        <v>101</v>
      </c>
      <c r="N5009" s="44">
        <v>22</v>
      </c>
      <c r="O5009" s="44">
        <v>2019</v>
      </c>
      <c r="P5009" s="44" t="s">
        <v>193</v>
      </c>
      <c r="Q5009" s="44" t="s">
        <v>193</v>
      </c>
      <c r="R5009" s="44" t="s">
        <v>488</v>
      </c>
      <c r="S5009" s="44" t="s">
        <v>685</v>
      </c>
      <c r="T5009" s="44">
        <v>686</v>
      </c>
      <c r="U5009" s="44" t="str">
        <f>IF(ISERROR(VLOOKUP(I5009,'BACK INFO'!F:F,1,0)),IF(ISERROR(VLOOKUP(I5009,'BACK INFO'!H:H,1,0)),K5009,'BACK INFO'!$H$1),'BACK INFO'!$G$1)</f>
        <v>ANITA M. HOPKINS</v>
      </c>
    </row>
    <row r="5010" spans="1:21" s="11" customFormat="1" x14ac:dyDescent="0.35">
      <c r="A5010" s="44" t="s">
        <v>684</v>
      </c>
      <c r="B5010" s="44">
        <v>2019</v>
      </c>
      <c r="C5010" s="44">
        <v>7</v>
      </c>
      <c r="D5010" s="44" t="s">
        <v>95</v>
      </c>
      <c r="E5010" s="44" t="s">
        <v>96</v>
      </c>
      <c r="F5010" s="44" t="s">
        <v>58</v>
      </c>
      <c r="G5010" s="44" t="s">
        <v>488</v>
      </c>
      <c r="H5010" s="44" t="s">
        <v>110</v>
      </c>
      <c r="I5010" s="44" t="s">
        <v>669</v>
      </c>
      <c r="J5010" s="44" t="s">
        <v>99</v>
      </c>
      <c r="K5010" s="44" t="s">
        <v>67</v>
      </c>
      <c r="L5010" s="44" t="s">
        <v>178</v>
      </c>
      <c r="M5010" s="44" t="s">
        <v>101</v>
      </c>
      <c r="N5010" s="44">
        <v>36</v>
      </c>
      <c r="O5010" s="44">
        <v>2019</v>
      </c>
      <c r="P5010" s="44" t="s">
        <v>193</v>
      </c>
      <c r="Q5010" s="44" t="s">
        <v>193</v>
      </c>
      <c r="R5010" s="44" t="s">
        <v>488</v>
      </c>
      <c r="S5010" s="44" t="s">
        <v>685</v>
      </c>
      <c r="T5010" s="44">
        <v>1249</v>
      </c>
      <c r="U5010" s="44" t="str">
        <f>IF(ISERROR(VLOOKUP(I5010,'BACK INFO'!F:F,1,0)),IF(ISERROR(VLOOKUP(I5010,'BACK INFO'!H:H,1,0)),K5010,'BACK INFO'!$H$1),'BACK INFO'!$G$1)</f>
        <v>ANITA M. HOPKINS</v>
      </c>
    </row>
    <row r="5011" spans="1:21" s="11" customFormat="1" x14ac:dyDescent="0.35">
      <c r="A5011" s="44" t="s">
        <v>684</v>
      </c>
      <c r="B5011" s="44">
        <v>2019</v>
      </c>
      <c r="C5011" s="44">
        <v>7</v>
      </c>
      <c r="D5011" s="44" t="s">
        <v>95</v>
      </c>
      <c r="E5011" s="44" t="s">
        <v>96</v>
      </c>
      <c r="F5011" s="44" t="s">
        <v>58</v>
      </c>
      <c r="G5011" s="44" t="s">
        <v>488</v>
      </c>
      <c r="H5011" s="44" t="s">
        <v>110</v>
      </c>
      <c r="I5011" s="44" t="s">
        <v>182</v>
      </c>
      <c r="J5011" s="44" t="s">
        <v>99</v>
      </c>
      <c r="K5011" s="44" t="s">
        <v>71</v>
      </c>
      <c r="L5011" s="44" t="s">
        <v>169</v>
      </c>
      <c r="M5011" s="44" t="s">
        <v>101</v>
      </c>
      <c r="N5011" s="44">
        <v>44</v>
      </c>
      <c r="O5011" s="44">
        <v>2019</v>
      </c>
      <c r="P5011" s="44" t="s">
        <v>193</v>
      </c>
      <c r="Q5011" s="44" t="s">
        <v>193</v>
      </c>
      <c r="R5011" s="44" t="s">
        <v>488</v>
      </c>
      <c r="S5011" s="44" t="s">
        <v>685</v>
      </c>
      <c r="T5011" s="44">
        <v>1357</v>
      </c>
      <c r="U5011" s="44" t="str">
        <f>IF(ISERROR(VLOOKUP(I5011,'BACK INFO'!F:F,1,0)),IF(ISERROR(VLOOKUP(I5011,'BACK INFO'!H:H,1,0)),K5011,'BACK INFO'!$H$1),'BACK INFO'!$G$1)</f>
        <v>HOLLY SALES INC.</v>
      </c>
    </row>
    <row r="5012" spans="1:21" s="11" customFormat="1" x14ac:dyDescent="0.35">
      <c r="A5012" s="44" t="s">
        <v>684</v>
      </c>
      <c r="B5012" s="44">
        <v>2019</v>
      </c>
      <c r="C5012" s="44">
        <v>7</v>
      </c>
      <c r="D5012" s="44" t="s">
        <v>95</v>
      </c>
      <c r="E5012" s="44" t="s">
        <v>96</v>
      </c>
      <c r="F5012" s="44" t="s">
        <v>58</v>
      </c>
      <c r="G5012" s="44" t="s">
        <v>488</v>
      </c>
      <c r="H5012" s="44" t="s">
        <v>110</v>
      </c>
      <c r="I5012" s="44" t="s">
        <v>187</v>
      </c>
      <c r="J5012" s="44" t="s">
        <v>99</v>
      </c>
      <c r="K5012" s="44" t="s">
        <v>73</v>
      </c>
      <c r="L5012" s="44" t="s">
        <v>127</v>
      </c>
      <c r="M5012" s="44" t="s">
        <v>101</v>
      </c>
      <c r="N5012" s="44">
        <v>30</v>
      </c>
      <c r="O5012" s="44">
        <v>2019</v>
      </c>
      <c r="P5012" s="44" t="s">
        <v>193</v>
      </c>
      <c r="Q5012" s="44" t="s">
        <v>193</v>
      </c>
      <c r="R5012" s="44" t="s">
        <v>488</v>
      </c>
      <c r="S5012" s="44" t="s">
        <v>685</v>
      </c>
      <c r="T5012" s="44">
        <v>991</v>
      </c>
      <c r="U5012" s="44" t="str">
        <f>IF(ISERROR(VLOOKUP(I5012,'BACK INFO'!F:F,1,0)),IF(ISERROR(VLOOKUP(I5012,'BACK INFO'!H:H,1,0)),K5012,'BACK INFO'!$H$1),'BACK INFO'!$G$1)</f>
        <v>PHYLLIS POSNER</v>
      </c>
    </row>
    <row r="5013" spans="1:21" s="11" customFormat="1" x14ac:dyDescent="0.35">
      <c r="A5013" s="44" t="s">
        <v>684</v>
      </c>
      <c r="B5013" s="44">
        <v>2019</v>
      </c>
      <c r="C5013" s="44">
        <v>7</v>
      </c>
      <c r="D5013" s="44" t="s">
        <v>95</v>
      </c>
      <c r="E5013" s="44" t="s">
        <v>96</v>
      </c>
      <c r="F5013" s="44" t="s">
        <v>58</v>
      </c>
      <c r="G5013" s="44" t="s">
        <v>488</v>
      </c>
      <c r="H5013" s="44" t="s">
        <v>110</v>
      </c>
      <c r="I5013" s="44" t="s">
        <v>209</v>
      </c>
      <c r="J5013" s="44" t="s">
        <v>99</v>
      </c>
      <c r="K5013" s="44" t="s">
        <v>75</v>
      </c>
      <c r="L5013" s="44" t="s">
        <v>273</v>
      </c>
      <c r="M5013" s="44" t="s">
        <v>101</v>
      </c>
      <c r="N5013" s="44">
        <v>27</v>
      </c>
      <c r="O5013" s="44">
        <v>2019</v>
      </c>
      <c r="P5013" s="44" t="s">
        <v>193</v>
      </c>
      <c r="Q5013" s="44" t="s">
        <v>193</v>
      </c>
      <c r="R5013" s="44" t="s">
        <v>488</v>
      </c>
      <c r="S5013" s="44" t="s">
        <v>685</v>
      </c>
      <c r="T5013" s="44">
        <v>795</v>
      </c>
      <c r="U5013" s="44" t="str">
        <f>IF(ISERROR(VLOOKUP(I5013,'BACK INFO'!F:F,1,0)),IF(ISERROR(VLOOKUP(I5013,'BACK INFO'!H:H,1,0)),K5013,'BACK INFO'!$H$1),'BACK INFO'!$G$1)</f>
        <v>LAURA BONG</v>
      </c>
    </row>
    <row r="5014" spans="1:21" s="11" customFormat="1" x14ac:dyDescent="0.35">
      <c r="A5014" s="44" t="s">
        <v>684</v>
      </c>
      <c r="B5014" s="44">
        <v>2019</v>
      </c>
      <c r="C5014" s="44">
        <v>7</v>
      </c>
      <c r="D5014" s="44" t="s">
        <v>95</v>
      </c>
      <c r="E5014" s="44" t="s">
        <v>96</v>
      </c>
      <c r="F5014" s="44" t="s">
        <v>58</v>
      </c>
      <c r="G5014" s="44" t="s">
        <v>488</v>
      </c>
      <c r="H5014" s="44" t="s">
        <v>110</v>
      </c>
      <c r="I5014" s="44" t="s">
        <v>214</v>
      </c>
      <c r="J5014" s="44" t="s">
        <v>99</v>
      </c>
      <c r="K5014" s="44" t="s">
        <v>74</v>
      </c>
      <c r="L5014" s="44" t="s">
        <v>199</v>
      </c>
      <c r="M5014" s="44" t="s">
        <v>101</v>
      </c>
      <c r="N5014" s="44">
        <v>35</v>
      </c>
      <c r="O5014" s="44">
        <v>2019</v>
      </c>
      <c r="P5014" s="44" t="s">
        <v>193</v>
      </c>
      <c r="Q5014" s="44" t="s">
        <v>193</v>
      </c>
      <c r="R5014" s="44" t="s">
        <v>488</v>
      </c>
      <c r="S5014" s="44" t="s">
        <v>685</v>
      </c>
      <c r="T5014" s="44">
        <v>1218</v>
      </c>
      <c r="U5014" s="44" t="str">
        <f>IF(ISERROR(VLOOKUP(I5014,'BACK INFO'!F:F,1,0)),IF(ISERROR(VLOOKUP(I5014,'BACK INFO'!H:H,1,0)),K5014,'BACK INFO'!$H$1),'BACK INFO'!$G$1)</f>
        <v>DENISE ARNETT</v>
      </c>
    </row>
    <row r="5015" spans="1:21" s="11" customFormat="1" x14ac:dyDescent="0.35">
      <c r="A5015" s="44" t="s">
        <v>684</v>
      </c>
      <c r="B5015" s="44">
        <v>2019</v>
      </c>
      <c r="C5015" s="44">
        <v>7</v>
      </c>
      <c r="D5015" s="44" t="s">
        <v>95</v>
      </c>
      <c r="E5015" s="44" t="s">
        <v>96</v>
      </c>
      <c r="F5015" s="44" t="s">
        <v>58</v>
      </c>
      <c r="G5015" s="44" t="s">
        <v>488</v>
      </c>
      <c r="H5015" s="44" t="s">
        <v>110</v>
      </c>
      <c r="I5015" s="44" t="s">
        <v>654</v>
      </c>
      <c r="J5015" s="44" t="s">
        <v>99</v>
      </c>
      <c r="K5015" s="44" t="s">
        <v>67</v>
      </c>
      <c r="L5015" s="44" t="s">
        <v>133</v>
      </c>
      <c r="M5015" s="44" t="s">
        <v>101</v>
      </c>
      <c r="N5015" s="44">
        <v>27</v>
      </c>
      <c r="O5015" s="44">
        <v>2019</v>
      </c>
      <c r="P5015" s="44" t="s">
        <v>193</v>
      </c>
      <c r="Q5015" s="44" t="s">
        <v>193</v>
      </c>
      <c r="R5015" s="44" t="s">
        <v>488</v>
      </c>
      <c r="S5015" s="44" t="s">
        <v>685</v>
      </c>
      <c r="T5015" s="44">
        <v>891</v>
      </c>
      <c r="U5015" s="44" t="str">
        <f>IF(ISERROR(VLOOKUP(I5015,'BACK INFO'!F:F,1,0)),IF(ISERROR(VLOOKUP(I5015,'BACK INFO'!H:H,1,0)),K5015,'BACK INFO'!$H$1),'BACK INFO'!$G$1)</f>
        <v>ANITA M. HOPKINS</v>
      </c>
    </row>
    <row r="5016" spans="1:21" s="11" customFormat="1" x14ac:dyDescent="0.35">
      <c r="A5016" s="44" t="s">
        <v>684</v>
      </c>
      <c r="B5016" s="44">
        <v>2019</v>
      </c>
      <c r="C5016" s="44">
        <v>7</v>
      </c>
      <c r="D5016" s="44" t="s">
        <v>95</v>
      </c>
      <c r="E5016" s="44" t="s">
        <v>96</v>
      </c>
      <c r="F5016" s="44" t="s">
        <v>58</v>
      </c>
      <c r="G5016" s="44" t="s">
        <v>488</v>
      </c>
      <c r="H5016" s="44" t="s">
        <v>110</v>
      </c>
      <c r="I5016" s="44" t="s">
        <v>218</v>
      </c>
      <c r="J5016" s="44" t="s">
        <v>99</v>
      </c>
      <c r="K5016" s="44" t="s">
        <v>74</v>
      </c>
      <c r="L5016" s="44" t="s">
        <v>199</v>
      </c>
      <c r="M5016" s="44" t="s">
        <v>101</v>
      </c>
      <c r="N5016" s="44">
        <v>35</v>
      </c>
      <c r="O5016" s="44">
        <v>2019</v>
      </c>
      <c r="P5016" s="44" t="s">
        <v>193</v>
      </c>
      <c r="Q5016" s="44" t="s">
        <v>193</v>
      </c>
      <c r="R5016" s="44" t="s">
        <v>488</v>
      </c>
      <c r="S5016" s="44" t="s">
        <v>685</v>
      </c>
      <c r="T5016" s="44">
        <v>1218</v>
      </c>
      <c r="U5016" s="44" t="str">
        <f>IF(ISERROR(VLOOKUP(I5016,'BACK INFO'!F:F,1,0)),IF(ISERROR(VLOOKUP(I5016,'BACK INFO'!H:H,1,0)),K5016,'BACK INFO'!$H$1),'BACK INFO'!$G$1)</f>
        <v>DENISE ARNETT</v>
      </c>
    </row>
    <row r="5017" spans="1:21" s="11" customFormat="1" x14ac:dyDescent="0.35">
      <c r="A5017" s="44" t="s">
        <v>684</v>
      </c>
      <c r="B5017" s="44">
        <v>2019</v>
      </c>
      <c r="C5017" s="44">
        <v>7</v>
      </c>
      <c r="D5017" s="44" t="s">
        <v>95</v>
      </c>
      <c r="E5017" s="44" t="s">
        <v>96</v>
      </c>
      <c r="F5017" s="44" t="s">
        <v>58</v>
      </c>
      <c r="G5017" s="44" t="s">
        <v>488</v>
      </c>
      <c r="H5017" s="44" t="s">
        <v>110</v>
      </c>
      <c r="I5017" s="44" t="s">
        <v>279</v>
      </c>
      <c r="J5017" s="44" t="s">
        <v>120</v>
      </c>
      <c r="K5017" s="44" t="s">
        <v>68</v>
      </c>
      <c r="L5017" s="44" t="s">
        <v>129</v>
      </c>
      <c r="M5017" s="44" t="s">
        <v>122</v>
      </c>
      <c r="N5017" s="44">
        <v>83</v>
      </c>
      <c r="O5017" s="44">
        <v>2019</v>
      </c>
      <c r="P5017" s="44" t="s">
        <v>193</v>
      </c>
      <c r="Q5017" s="44" t="s">
        <v>193</v>
      </c>
      <c r="R5017" s="44" t="s">
        <v>488</v>
      </c>
      <c r="S5017" s="44" t="s">
        <v>685</v>
      </c>
      <c r="T5017" s="44">
        <v>2666.4133738601836</v>
      </c>
      <c r="U5017" s="44" t="str">
        <f>IF(ISERROR(VLOOKUP(I5017,'BACK INFO'!F:F,1,0)),IF(ISERROR(VLOOKUP(I5017,'BACK INFO'!H:H,1,0)),K5017,'BACK INFO'!$H$1),'BACK INFO'!$G$1)</f>
        <v>STEPHANIE VITALI</v>
      </c>
    </row>
    <row r="5018" spans="1:21" s="11" customFormat="1" x14ac:dyDescent="0.35">
      <c r="A5018" s="44" t="s">
        <v>684</v>
      </c>
      <c r="B5018" s="44">
        <v>2019</v>
      </c>
      <c r="C5018" s="44">
        <v>7</v>
      </c>
      <c r="D5018" s="44" t="s">
        <v>95</v>
      </c>
      <c r="E5018" s="44" t="s">
        <v>96</v>
      </c>
      <c r="F5018" s="44" t="s">
        <v>58</v>
      </c>
      <c r="G5018" s="44" t="s">
        <v>488</v>
      </c>
      <c r="H5018" s="44" t="s">
        <v>110</v>
      </c>
      <c r="I5018" s="44" t="s">
        <v>481</v>
      </c>
      <c r="J5018" s="44" t="s">
        <v>99</v>
      </c>
      <c r="K5018" s="44" t="s">
        <v>74</v>
      </c>
      <c r="L5018" s="44" t="s">
        <v>199</v>
      </c>
      <c r="M5018" s="44" t="s">
        <v>101</v>
      </c>
      <c r="N5018" s="44">
        <v>6</v>
      </c>
      <c r="O5018" s="44">
        <v>2019</v>
      </c>
      <c r="P5018" s="44" t="s">
        <v>193</v>
      </c>
      <c r="Q5018" s="44" t="s">
        <v>193</v>
      </c>
      <c r="R5018" s="44" t="s">
        <v>488</v>
      </c>
      <c r="S5018" s="44" t="s">
        <v>685</v>
      </c>
      <c r="T5018" s="44">
        <v>180</v>
      </c>
      <c r="U5018" s="44" t="str">
        <f>IF(ISERROR(VLOOKUP(I5018,'BACK INFO'!F:F,1,0)),IF(ISERROR(VLOOKUP(I5018,'BACK INFO'!H:H,1,0)),K5018,'BACK INFO'!$H$1),'BACK INFO'!$G$1)</f>
        <v>DENISE ARNETT</v>
      </c>
    </row>
    <row r="5019" spans="1:21" s="11" customFormat="1" x14ac:dyDescent="0.35">
      <c r="A5019" s="44" t="s">
        <v>684</v>
      </c>
      <c r="B5019" s="44">
        <v>2019</v>
      </c>
      <c r="C5019" s="44">
        <v>7</v>
      </c>
      <c r="D5019" s="44" t="s">
        <v>95</v>
      </c>
      <c r="E5019" s="44" t="s">
        <v>96</v>
      </c>
      <c r="F5019" s="44" t="s">
        <v>58</v>
      </c>
      <c r="G5019" s="44" t="s">
        <v>488</v>
      </c>
      <c r="H5019" s="44" t="s">
        <v>110</v>
      </c>
      <c r="I5019" s="44" t="s">
        <v>526</v>
      </c>
      <c r="J5019" s="44" t="s">
        <v>99</v>
      </c>
      <c r="K5019" s="44" t="s">
        <v>74</v>
      </c>
      <c r="L5019" s="44" t="s">
        <v>199</v>
      </c>
      <c r="M5019" s="44" t="s">
        <v>101</v>
      </c>
      <c r="N5019" s="44">
        <v>16</v>
      </c>
      <c r="O5019" s="44">
        <v>2019</v>
      </c>
      <c r="P5019" s="44" t="s">
        <v>193</v>
      </c>
      <c r="Q5019" s="44" t="s">
        <v>193</v>
      </c>
      <c r="R5019" s="44" t="s">
        <v>488</v>
      </c>
      <c r="S5019" s="44" t="s">
        <v>685</v>
      </c>
      <c r="T5019" s="44">
        <v>516</v>
      </c>
      <c r="U5019" s="44" t="str">
        <f>IF(ISERROR(VLOOKUP(I5019,'BACK INFO'!F:F,1,0)),IF(ISERROR(VLOOKUP(I5019,'BACK INFO'!H:H,1,0)),K5019,'BACK INFO'!$H$1),'BACK INFO'!$G$1)</f>
        <v>DENISE ARNETT</v>
      </c>
    </row>
    <row r="5020" spans="1:21" s="11" customFormat="1" x14ac:dyDescent="0.35">
      <c r="A5020" s="44" t="s">
        <v>684</v>
      </c>
      <c r="B5020" s="44">
        <v>2019</v>
      </c>
      <c r="C5020" s="44">
        <v>7</v>
      </c>
      <c r="D5020" s="44" t="s">
        <v>95</v>
      </c>
      <c r="E5020" s="44" t="s">
        <v>96</v>
      </c>
      <c r="F5020" s="44" t="s">
        <v>58</v>
      </c>
      <c r="G5020" s="44" t="s">
        <v>488</v>
      </c>
      <c r="H5020" s="44" t="s">
        <v>110</v>
      </c>
      <c r="I5020" s="44" t="s">
        <v>655</v>
      </c>
      <c r="J5020" s="44" t="s">
        <v>99</v>
      </c>
      <c r="K5020" s="44" t="s">
        <v>76</v>
      </c>
      <c r="L5020" s="44" t="s">
        <v>127</v>
      </c>
      <c r="M5020" s="44" t="s">
        <v>101</v>
      </c>
      <c r="N5020" s="44">
        <v>90</v>
      </c>
      <c r="O5020" s="44">
        <v>2019</v>
      </c>
      <c r="P5020" s="44" t="s">
        <v>193</v>
      </c>
      <c r="Q5020" s="44" t="s">
        <v>193</v>
      </c>
      <c r="R5020" s="44" t="s">
        <v>488</v>
      </c>
      <c r="S5020" s="44" t="s">
        <v>685</v>
      </c>
      <c r="T5020" s="44">
        <v>2772</v>
      </c>
      <c r="U5020" s="44" t="str">
        <f>IF(ISERROR(VLOOKUP(I5020,'BACK INFO'!F:F,1,0)),IF(ISERROR(VLOOKUP(I5020,'BACK INFO'!H:H,1,0)),K5020,'BACK INFO'!$H$1),'BACK INFO'!$G$1)</f>
        <v>MIE MANNICHE</v>
      </c>
    </row>
    <row r="5021" spans="1:21" s="11" customFormat="1" x14ac:dyDescent="0.35">
      <c r="A5021" s="44" t="s">
        <v>684</v>
      </c>
      <c r="B5021" s="44">
        <v>2019</v>
      </c>
      <c r="C5021" s="44">
        <v>7</v>
      </c>
      <c r="D5021" s="44" t="s">
        <v>95</v>
      </c>
      <c r="E5021" s="44" t="s">
        <v>96</v>
      </c>
      <c r="F5021" s="44" t="s">
        <v>58</v>
      </c>
      <c r="G5021" s="44" t="s">
        <v>488</v>
      </c>
      <c r="H5021" s="44" t="s">
        <v>110</v>
      </c>
      <c r="I5021" s="44" t="s">
        <v>670</v>
      </c>
      <c r="J5021" s="44" t="s">
        <v>99</v>
      </c>
      <c r="K5021" s="44" t="s">
        <v>67</v>
      </c>
      <c r="L5021" s="44" t="s">
        <v>178</v>
      </c>
      <c r="M5021" s="44" t="s">
        <v>101</v>
      </c>
      <c r="N5021" s="44">
        <v>10</v>
      </c>
      <c r="O5021" s="44">
        <v>2019</v>
      </c>
      <c r="P5021" s="44" t="s">
        <v>193</v>
      </c>
      <c r="Q5021" s="44" t="s">
        <v>193</v>
      </c>
      <c r="R5021" s="44" t="s">
        <v>488</v>
      </c>
      <c r="S5021" s="44" t="s">
        <v>685</v>
      </c>
      <c r="T5021" s="44">
        <v>365</v>
      </c>
      <c r="U5021" s="44" t="str">
        <f>IF(ISERROR(VLOOKUP(I5021,'BACK INFO'!F:F,1,0)),IF(ISERROR(VLOOKUP(I5021,'BACK INFO'!H:H,1,0)),K5021,'BACK INFO'!$H$1),'BACK INFO'!$G$1)</f>
        <v>ANITA M. HOPKINS</v>
      </c>
    </row>
    <row r="5022" spans="1:21" s="11" customFormat="1" x14ac:dyDescent="0.35">
      <c r="A5022" s="44" t="s">
        <v>684</v>
      </c>
      <c r="B5022" s="44">
        <v>2019</v>
      </c>
      <c r="C5022" s="44">
        <v>7</v>
      </c>
      <c r="D5022" s="44" t="s">
        <v>95</v>
      </c>
      <c r="E5022" s="44" t="s">
        <v>96</v>
      </c>
      <c r="F5022" s="44" t="s">
        <v>58</v>
      </c>
      <c r="G5022" s="44" t="s">
        <v>488</v>
      </c>
      <c r="H5022" s="44" t="s">
        <v>110</v>
      </c>
      <c r="I5022" s="44" t="s">
        <v>668</v>
      </c>
      <c r="J5022" s="44" t="s">
        <v>120</v>
      </c>
      <c r="K5022" s="44" t="s">
        <v>68</v>
      </c>
      <c r="L5022" s="44" t="s">
        <v>129</v>
      </c>
      <c r="M5022" s="44" t="s">
        <v>122</v>
      </c>
      <c r="N5022" s="44">
        <v>25</v>
      </c>
      <c r="O5022" s="44">
        <v>2019</v>
      </c>
      <c r="P5022" s="44" t="s">
        <v>193</v>
      </c>
      <c r="Q5022" s="44" t="s">
        <v>193</v>
      </c>
      <c r="R5022" s="44" t="s">
        <v>488</v>
      </c>
      <c r="S5022" s="44" t="s">
        <v>685</v>
      </c>
      <c r="T5022" s="44">
        <v>772.79635258358667</v>
      </c>
      <c r="U5022" s="44" t="str">
        <f>IF(ISERROR(VLOOKUP(I5022,'BACK INFO'!F:F,1,0)),IF(ISERROR(VLOOKUP(I5022,'BACK INFO'!H:H,1,0)),K5022,'BACK INFO'!$H$1),'BACK INFO'!$G$1)</f>
        <v>STEPHANIE VITALI</v>
      </c>
    </row>
    <row r="5023" spans="1:21" s="11" customFormat="1" x14ac:dyDescent="0.35">
      <c r="A5023" s="44" t="s">
        <v>684</v>
      </c>
      <c r="B5023" s="44">
        <v>2019</v>
      </c>
      <c r="C5023" s="44">
        <v>7</v>
      </c>
      <c r="D5023" s="44" t="s">
        <v>95</v>
      </c>
      <c r="E5023" s="44" t="s">
        <v>96</v>
      </c>
      <c r="F5023" s="44" t="s">
        <v>58</v>
      </c>
      <c r="G5023" s="44" t="s">
        <v>488</v>
      </c>
      <c r="H5023" s="44" t="s">
        <v>110</v>
      </c>
      <c r="I5023" s="44" t="s">
        <v>682</v>
      </c>
      <c r="J5023" s="44" t="s">
        <v>99</v>
      </c>
      <c r="K5023" s="44" t="s">
        <v>67</v>
      </c>
      <c r="L5023" s="44" t="s">
        <v>178</v>
      </c>
      <c r="M5023" s="44" t="s">
        <v>101</v>
      </c>
      <c r="N5023" s="44">
        <v>51</v>
      </c>
      <c r="O5023" s="44">
        <v>2019</v>
      </c>
      <c r="P5023" s="44" t="s">
        <v>193</v>
      </c>
      <c r="Q5023" s="44" t="s">
        <v>193</v>
      </c>
      <c r="R5023" s="44" t="s">
        <v>488</v>
      </c>
      <c r="S5023" s="44" t="s">
        <v>685</v>
      </c>
      <c r="T5023" s="44">
        <v>1713</v>
      </c>
      <c r="U5023" s="44" t="str">
        <f>IF(ISERROR(VLOOKUP(I5023,'BACK INFO'!F:F,1,0)),IF(ISERROR(VLOOKUP(I5023,'BACK INFO'!H:H,1,0)),K5023,'BACK INFO'!$H$1),'BACK INFO'!$G$1)</f>
        <v>ANITA M. HOPKINS</v>
      </c>
    </row>
    <row r="5024" spans="1:21" s="11" customFormat="1" x14ac:dyDescent="0.35">
      <c r="A5024" s="44" t="s">
        <v>684</v>
      </c>
      <c r="B5024" s="44">
        <v>2019</v>
      </c>
      <c r="C5024" s="44">
        <v>7</v>
      </c>
      <c r="D5024" s="44" t="s">
        <v>95</v>
      </c>
      <c r="E5024" s="44" t="s">
        <v>96</v>
      </c>
      <c r="F5024" s="44" t="s">
        <v>58</v>
      </c>
      <c r="G5024" s="44" t="s">
        <v>488</v>
      </c>
      <c r="H5024" s="44" t="s">
        <v>110</v>
      </c>
      <c r="I5024" s="44" t="s">
        <v>687</v>
      </c>
      <c r="J5024" s="44" t="s">
        <v>99</v>
      </c>
      <c r="K5024" s="44" t="s">
        <v>74</v>
      </c>
      <c r="L5024" s="44" t="s">
        <v>199</v>
      </c>
      <c r="M5024" s="44" t="s">
        <v>101</v>
      </c>
      <c r="N5024" s="44">
        <v>35</v>
      </c>
      <c r="O5024" s="44">
        <v>2019</v>
      </c>
      <c r="P5024" s="44" t="s">
        <v>193</v>
      </c>
      <c r="Q5024" s="44" t="s">
        <v>193</v>
      </c>
      <c r="R5024" s="44" t="s">
        <v>488</v>
      </c>
      <c r="S5024" s="44" t="s">
        <v>685</v>
      </c>
      <c r="T5024" s="44">
        <v>1218</v>
      </c>
      <c r="U5024" s="44" t="str">
        <f>IF(ISERROR(VLOOKUP(I5024,'BACK INFO'!F:F,1,0)),IF(ISERROR(VLOOKUP(I5024,'BACK INFO'!H:H,1,0)),K5024,'BACK INFO'!$H$1),'BACK INFO'!$G$1)</f>
        <v>DENISE ARNETT</v>
      </c>
    </row>
    <row r="5025" spans="1:21" s="11" customFormat="1" x14ac:dyDescent="0.35">
      <c r="A5025" s="44" t="s">
        <v>684</v>
      </c>
      <c r="B5025" s="44">
        <v>2019</v>
      </c>
      <c r="C5025" s="44">
        <v>7</v>
      </c>
      <c r="D5025" s="44" t="s">
        <v>95</v>
      </c>
      <c r="E5025" s="44" t="s">
        <v>96</v>
      </c>
      <c r="F5025" s="44" t="s">
        <v>58</v>
      </c>
      <c r="G5025" s="44" t="s">
        <v>488</v>
      </c>
      <c r="H5025" s="44" t="s">
        <v>110</v>
      </c>
      <c r="I5025" s="44" t="s">
        <v>692</v>
      </c>
      <c r="J5025" s="44" t="s">
        <v>120</v>
      </c>
      <c r="K5025" s="44" t="s">
        <v>68</v>
      </c>
      <c r="L5025" s="44" t="s">
        <v>129</v>
      </c>
      <c r="M5025" s="44" t="s">
        <v>122</v>
      </c>
      <c r="N5025" s="44">
        <v>16</v>
      </c>
      <c r="O5025" s="44">
        <v>2019</v>
      </c>
      <c r="P5025" s="44" t="s">
        <v>193</v>
      </c>
      <c r="Q5025" s="44" t="s">
        <v>193</v>
      </c>
      <c r="R5025" s="44" t="s">
        <v>488</v>
      </c>
      <c r="S5025" s="44" t="s">
        <v>685</v>
      </c>
      <c r="T5025" s="44">
        <v>475.68389057750755</v>
      </c>
      <c r="U5025" s="44" t="str">
        <f>IF(ISERROR(VLOOKUP(I5025,'BACK INFO'!F:F,1,0)),IF(ISERROR(VLOOKUP(I5025,'BACK INFO'!H:H,1,0)),K5025,'BACK INFO'!$H$1),'BACK INFO'!$G$1)</f>
        <v>STEPHANIE VITALI</v>
      </c>
    </row>
    <row r="5026" spans="1:21" s="11" customFormat="1" x14ac:dyDescent="0.35">
      <c r="A5026" s="44" t="s">
        <v>684</v>
      </c>
      <c r="B5026" s="44">
        <v>2019</v>
      </c>
      <c r="C5026" s="44">
        <v>7</v>
      </c>
      <c r="D5026" s="44" t="s">
        <v>95</v>
      </c>
      <c r="E5026" s="44" t="s">
        <v>96</v>
      </c>
      <c r="F5026" s="44" t="s">
        <v>58</v>
      </c>
      <c r="G5026" s="44" t="s">
        <v>488</v>
      </c>
      <c r="H5026" s="44" t="s">
        <v>110</v>
      </c>
      <c r="I5026" s="44" t="s">
        <v>681</v>
      </c>
      <c r="J5026" s="44" t="s">
        <v>120</v>
      </c>
      <c r="K5026" s="44" t="s">
        <v>66</v>
      </c>
      <c r="L5026" s="44" t="s">
        <v>297</v>
      </c>
      <c r="M5026" s="44" t="s">
        <v>122</v>
      </c>
      <c r="N5026" s="44">
        <v>65</v>
      </c>
      <c r="O5026" s="44">
        <v>2019</v>
      </c>
      <c r="P5026" s="44" t="s">
        <v>193</v>
      </c>
      <c r="Q5026" s="44" t="s">
        <v>193</v>
      </c>
      <c r="R5026" s="44" t="s">
        <v>488</v>
      </c>
      <c r="S5026" s="44" t="s">
        <v>685</v>
      </c>
      <c r="T5026" s="44">
        <v>2176.2917933130702</v>
      </c>
      <c r="U5026" s="44" t="str">
        <f>IF(ISERROR(VLOOKUP(I5026,'BACK INFO'!F:F,1,0)),IF(ISERROR(VLOOKUP(I5026,'BACK INFO'!H:H,1,0)),K5026,'BACK INFO'!$H$1),'BACK INFO'!$G$1)</f>
        <v>SHOUTOUTAGENCY</v>
      </c>
    </row>
    <row r="5027" spans="1:21" s="11" customFormat="1" x14ac:dyDescent="0.35">
      <c r="A5027" s="44" t="s">
        <v>684</v>
      </c>
      <c r="B5027" s="44">
        <v>2019</v>
      </c>
      <c r="C5027" s="44">
        <v>7</v>
      </c>
      <c r="D5027" s="44" t="s">
        <v>95</v>
      </c>
      <c r="E5027" s="44" t="s">
        <v>96</v>
      </c>
      <c r="F5027" s="44" t="s">
        <v>58</v>
      </c>
      <c r="G5027" s="44" t="s">
        <v>488</v>
      </c>
      <c r="H5027" s="44" t="s">
        <v>110</v>
      </c>
      <c r="I5027" s="44" t="s">
        <v>690</v>
      </c>
      <c r="J5027" s="44" t="s">
        <v>120</v>
      </c>
      <c r="K5027" s="44" t="s">
        <v>68</v>
      </c>
      <c r="L5027" s="44" t="s">
        <v>129</v>
      </c>
      <c r="M5027" s="44" t="s">
        <v>122</v>
      </c>
      <c r="N5027" s="44">
        <v>65</v>
      </c>
      <c r="O5027" s="44">
        <v>2019</v>
      </c>
      <c r="P5027" s="44" t="s">
        <v>193</v>
      </c>
      <c r="Q5027" s="44" t="s">
        <v>193</v>
      </c>
      <c r="R5027" s="44" t="s">
        <v>488</v>
      </c>
      <c r="S5027" s="44" t="s">
        <v>685</v>
      </c>
      <c r="T5027" s="44">
        <v>1701.3677811550156</v>
      </c>
      <c r="U5027" s="44" t="str">
        <f>IF(ISERROR(VLOOKUP(I5027,'BACK INFO'!F:F,1,0)),IF(ISERROR(VLOOKUP(I5027,'BACK INFO'!H:H,1,0)),K5027,'BACK INFO'!$H$1),'BACK INFO'!$G$1)</f>
        <v>STEPHANIE VITALI</v>
      </c>
    </row>
    <row r="5028" spans="1:21" s="11" customFormat="1" x14ac:dyDescent="0.35">
      <c r="A5028" s="44" t="s">
        <v>684</v>
      </c>
      <c r="B5028" s="44">
        <v>2019</v>
      </c>
      <c r="C5028" s="44">
        <v>7</v>
      </c>
      <c r="D5028" s="44" t="s">
        <v>95</v>
      </c>
      <c r="E5028" s="44" t="s">
        <v>96</v>
      </c>
      <c r="F5028" s="44" t="s">
        <v>58</v>
      </c>
      <c r="G5028" s="44" t="s">
        <v>569</v>
      </c>
      <c r="H5028" s="44" t="s">
        <v>98</v>
      </c>
      <c r="I5028" s="44" t="s">
        <v>686</v>
      </c>
      <c r="J5028" s="44" t="s">
        <v>99</v>
      </c>
      <c r="K5028" s="44" t="s">
        <v>54</v>
      </c>
      <c r="L5028" s="44" t="s">
        <v>100</v>
      </c>
      <c r="M5028" s="44" t="s">
        <v>101</v>
      </c>
      <c r="N5028" s="44">
        <v>212</v>
      </c>
      <c r="O5028" s="44">
        <v>2019</v>
      </c>
      <c r="P5028" s="44" t="s">
        <v>102</v>
      </c>
      <c r="Q5028" s="44" t="s">
        <v>102</v>
      </c>
      <c r="R5028" s="44" t="s">
        <v>569</v>
      </c>
      <c r="S5028" s="44" t="s">
        <v>685</v>
      </c>
      <c r="T5028" s="44">
        <v>6180</v>
      </c>
      <c r="U5028" s="44" t="str">
        <f>IF(ISERROR(VLOOKUP(I5028,'BACK INFO'!F:F,1,0)),IF(ISERROR(VLOOKUP(I5028,'BACK INFO'!H:H,1,0)),K5028,'BACK INFO'!$H$1),'BACK INFO'!$G$1)</f>
        <v>PAIGE ALYSE STRAUGHAN</v>
      </c>
    </row>
    <row r="5029" spans="1:21" s="11" customFormat="1" x14ac:dyDescent="0.35">
      <c r="A5029" s="44" t="s">
        <v>684</v>
      </c>
      <c r="B5029" s="44">
        <v>2019</v>
      </c>
      <c r="C5029" s="44">
        <v>7</v>
      </c>
      <c r="D5029" s="44" t="s">
        <v>95</v>
      </c>
      <c r="E5029" s="44" t="s">
        <v>96</v>
      </c>
      <c r="F5029" s="44" t="s">
        <v>58</v>
      </c>
      <c r="G5029" s="44" t="s">
        <v>569</v>
      </c>
      <c r="H5029" s="44" t="s">
        <v>98</v>
      </c>
      <c r="I5029" s="44" t="s">
        <v>243</v>
      </c>
      <c r="J5029" s="44" t="s">
        <v>99</v>
      </c>
      <c r="K5029" s="44" t="s">
        <v>70</v>
      </c>
      <c r="L5029" s="44" t="s">
        <v>157</v>
      </c>
      <c r="M5029" s="44" t="s">
        <v>101</v>
      </c>
      <c r="N5029" s="44">
        <v>2</v>
      </c>
      <c r="O5029" s="44">
        <v>2019</v>
      </c>
      <c r="P5029" s="44" t="s">
        <v>102</v>
      </c>
      <c r="Q5029" s="44" t="s">
        <v>102</v>
      </c>
      <c r="R5029" s="44" t="s">
        <v>569</v>
      </c>
      <c r="S5029" s="44" t="s">
        <v>685</v>
      </c>
      <c r="T5029" s="44">
        <v>58</v>
      </c>
      <c r="U5029" s="44" t="str">
        <f>IF(ISERROR(VLOOKUP(I5029,'BACK INFO'!F:F,1,0)),IF(ISERROR(VLOOKUP(I5029,'BACK INFO'!H:H,1,0)),K5029,'BACK INFO'!$H$1),'BACK INFO'!$G$1)</f>
        <v>JUDITH ANN DEAL</v>
      </c>
    </row>
    <row r="5030" spans="1:21" s="11" customFormat="1" x14ac:dyDescent="0.35">
      <c r="A5030" s="44" t="s">
        <v>684</v>
      </c>
      <c r="B5030" s="44">
        <v>2019</v>
      </c>
      <c r="C5030" s="44">
        <v>7</v>
      </c>
      <c r="D5030" s="44" t="s">
        <v>95</v>
      </c>
      <c r="E5030" s="44" t="s">
        <v>96</v>
      </c>
      <c r="F5030" s="44" t="s">
        <v>58</v>
      </c>
      <c r="G5030" s="44" t="s">
        <v>569</v>
      </c>
      <c r="H5030" s="44" t="s">
        <v>98</v>
      </c>
      <c r="I5030" s="44" t="s">
        <v>688</v>
      </c>
      <c r="J5030" s="44" t="s">
        <v>99</v>
      </c>
      <c r="K5030" s="44" t="s">
        <v>70</v>
      </c>
      <c r="L5030" s="44" t="s">
        <v>157</v>
      </c>
      <c r="M5030" s="44" t="s">
        <v>101</v>
      </c>
      <c r="N5030" s="44">
        <v>42</v>
      </c>
      <c r="O5030" s="44">
        <v>2019</v>
      </c>
      <c r="P5030" s="44" t="s">
        <v>102</v>
      </c>
      <c r="Q5030" s="44" t="s">
        <v>102</v>
      </c>
      <c r="R5030" s="44" t="s">
        <v>569</v>
      </c>
      <c r="S5030" s="44" t="s">
        <v>685</v>
      </c>
      <c r="T5030" s="44">
        <v>1434</v>
      </c>
      <c r="U5030" s="44" t="str">
        <f>IF(ISERROR(VLOOKUP(I5030,'BACK INFO'!F:F,1,0)),IF(ISERROR(VLOOKUP(I5030,'BACK INFO'!H:H,1,0)),K5030,'BACK INFO'!$H$1),'BACK INFO'!$G$1)</f>
        <v>JUDITH ANN DEAL</v>
      </c>
    </row>
    <row r="5031" spans="1:21" s="11" customFormat="1" x14ac:dyDescent="0.35">
      <c r="A5031" s="44" t="s">
        <v>684</v>
      </c>
      <c r="B5031" s="44">
        <v>2019</v>
      </c>
      <c r="C5031" s="44">
        <v>7</v>
      </c>
      <c r="D5031" s="44" t="s">
        <v>95</v>
      </c>
      <c r="E5031" s="44" t="s">
        <v>96</v>
      </c>
      <c r="F5031" s="44" t="s">
        <v>58</v>
      </c>
      <c r="G5031" s="44" t="s">
        <v>569</v>
      </c>
      <c r="H5031" s="44" t="s">
        <v>98</v>
      </c>
      <c r="I5031" s="44" t="s">
        <v>244</v>
      </c>
      <c r="J5031" s="44" t="s">
        <v>99</v>
      </c>
      <c r="K5031" s="44" t="s">
        <v>245</v>
      </c>
      <c r="L5031" s="44" t="s">
        <v>246</v>
      </c>
      <c r="M5031" s="44" t="s">
        <v>246</v>
      </c>
      <c r="N5031" s="44">
        <v>108</v>
      </c>
      <c r="O5031" s="44">
        <v>2019</v>
      </c>
      <c r="P5031" s="44" t="s">
        <v>102</v>
      </c>
      <c r="Q5031" s="44" t="s">
        <v>102</v>
      </c>
      <c r="R5031" s="44" t="s">
        <v>569</v>
      </c>
      <c r="S5031" s="44" t="s">
        <v>685</v>
      </c>
      <c r="T5031" s="44">
        <v>3790</v>
      </c>
      <c r="U5031" s="44" t="str">
        <f>IF(ISERROR(VLOOKUP(I5031,'BACK INFO'!F:F,1,0)),IF(ISERROR(VLOOKUP(I5031,'BACK INFO'!H:H,1,0)),K5031,'BACK INFO'!$H$1),'BACK INFO'!$G$1)</f>
        <v>JULIUS ORTIZ MALDONADO</v>
      </c>
    </row>
    <row r="5032" spans="1:21" s="11" customFormat="1" x14ac:dyDescent="0.35">
      <c r="A5032" s="44" t="s">
        <v>684</v>
      </c>
      <c r="B5032" s="44">
        <v>2019</v>
      </c>
      <c r="C5032" s="44">
        <v>7</v>
      </c>
      <c r="D5032" s="44" t="s">
        <v>95</v>
      </c>
      <c r="E5032" s="44" t="s">
        <v>96</v>
      </c>
      <c r="F5032" s="44" t="s">
        <v>58</v>
      </c>
      <c r="G5032" s="44" t="s">
        <v>569</v>
      </c>
      <c r="H5032" s="44" t="s">
        <v>98</v>
      </c>
      <c r="I5032" s="44" t="s">
        <v>545</v>
      </c>
      <c r="J5032" s="44" t="s">
        <v>99</v>
      </c>
      <c r="K5032" s="44" t="s">
        <v>73</v>
      </c>
      <c r="L5032" s="44" t="s">
        <v>127</v>
      </c>
      <c r="M5032" s="44" t="s">
        <v>101</v>
      </c>
      <c r="N5032" s="44">
        <v>42</v>
      </c>
      <c r="O5032" s="44">
        <v>2019</v>
      </c>
      <c r="P5032" s="44" t="s">
        <v>102</v>
      </c>
      <c r="Q5032" s="44" t="s">
        <v>102</v>
      </c>
      <c r="R5032" s="44" t="s">
        <v>569</v>
      </c>
      <c r="S5032" s="44" t="s">
        <v>685</v>
      </c>
      <c r="T5032" s="44">
        <v>1251</v>
      </c>
      <c r="U5032" s="44" t="str">
        <f>IF(ISERROR(VLOOKUP(I5032,'BACK INFO'!F:F,1,0)),IF(ISERROR(VLOOKUP(I5032,'BACK INFO'!H:H,1,0)),K5032,'BACK INFO'!$H$1),'BACK INFO'!$G$1)</f>
        <v>PHYLLIS POSNER</v>
      </c>
    </row>
    <row r="5033" spans="1:21" s="11" customFormat="1" x14ac:dyDescent="0.35">
      <c r="A5033" s="44" t="s">
        <v>684</v>
      </c>
      <c r="B5033" s="44">
        <v>2019</v>
      </c>
      <c r="C5033" s="44">
        <v>7</v>
      </c>
      <c r="D5033" s="44" t="s">
        <v>95</v>
      </c>
      <c r="E5033" s="44" t="s">
        <v>96</v>
      </c>
      <c r="F5033" s="44" t="s">
        <v>58</v>
      </c>
      <c r="G5033" s="44" t="s">
        <v>569</v>
      </c>
      <c r="H5033" s="44" t="s">
        <v>98</v>
      </c>
      <c r="I5033" s="44" t="s">
        <v>148</v>
      </c>
      <c r="J5033" s="44" t="s">
        <v>99</v>
      </c>
      <c r="K5033" s="44" t="s">
        <v>71</v>
      </c>
      <c r="L5033" s="44" t="s">
        <v>149</v>
      </c>
      <c r="M5033" s="44" t="s">
        <v>101</v>
      </c>
      <c r="N5033" s="44">
        <v>3</v>
      </c>
      <c r="O5033" s="44">
        <v>2019</v>
      </c>
      <c r="P5033" s="44" t="s">
        <v>102</v>
      </c>
      <c r="Q5033" s="44" t="s">
        <v>102</v>
      </c>
      <c r="R5033" s="44" t="s">
        <v>569</v>
      </c>
      <c r="S5033" s="44" t="s">
        <v>685</v>
      </c>
      <c r="T5033" s="44">
        <v>84</v>
      </c>
      <c r="U5033" s="44" t="str">
        <f>IF(ISERROR(VLOOKUP(I5033,'BACK INFO'!F:F,1,0)),IF(ISERROR(VLOOKUP(I5033,'BACK INFO'!H:H,1,0)),K5033,'BACK INFO'!$H$1),'BACK INFO'!$G$1)</f>
        <v>HOLLY SALES INC.</v>
      </c>
    </row>
    <row r="5034" spans="1:21" s="11" customFormat="1" x14ac:dyDescent="0.35">
      <c r="A5034" s="44" t="s">
        <v>684</v>
      </c>
      <c r="B5034" s="44">
        <v>2019</v>
      </c>
      <c r="C5034" s="44">
        <v>7</v>
      </c>
      <c r="D5034" s="44" t="s">
        <v>95</v>
      </c>
      <c r="E5034" s="44" t="s">
        <v>96</v>
      </c>
      <c r="F5034" s="44" t="s">
        <v>58</v>
      </c>
      <c r="G5034" s="44" t="s">
        <v>569</v>
      </c>
      <c r="H5034" s="44" t="s">
        <v>98</v>
      </c>
      <c r="I5034" s="44" t="s">
        <v>265</v>
      </c>
      <c r="J5034" s="44" t="s">
        <v>99</v>
      </c>
      <c r="K5034" s="44" t="s">
        <v>73</v>
      </c>
      <c r="L5034" s="44" t="s">
        <v>127</v>
      </c>
      <c r="M5034" s="44" t="s">
        <v>101</v>
      </c>
      <c r="N5034" s="44">
        <v>32</v>
      </c>
      <c r="O5034" s="44">
        <v>2019</v>
      </c>
      <c r="P5034" s="44" t="s">
        <v>102</v>
      </c>
      <c r="Q5034" s="44" t="s">
        <v>102</v>
      </c>
      <c r="R5034" s="44" t="s">
        <v>569</v>
      </c>
      <c r="S5034" s="44" t="s">
        <v>685</v>
      </c>
      <c r="T5034" s="44">
        <v>940</v>
      </c>
      <c r="U5034" s="44" t="str">
        <f>IF(ISERROR(VLOOKUP(I5034,'BACK INFO'!F:F,1,0)),IF(ISERROR(VLOOKUP(I5034,'BACK INFO'!H:H,1,0)),K5034,'BACK INFO'!$H$1),'BACK INFO'!$G$1)</f>
        <v>PHYLLIS POSNER</v>
      </c>
    </row>
    <row r="5035" spans="1:21" s="11" customFormat="1" x14ac:dyDescent="0.35">
      <c r="A5035" s="44" t="s">
        <v>684</v>
      </c>
      <c r="B5035" s="44">
        <v>2019</v>
      </c>
      <c r="C5035" s="44">
        <v>7</v>
      </c>
      <c r="D5035" s="44" t="s">
        <v>95</v>
      </c>
      <c r="E5035" s="44" t="s">
        <v>96</v>
      </c>
      <c r="F5035" s="44" t="s">
        <v>58</v>
      </c>
      <c r="G5035" s="44" t="s">
        <v>569</v>
      </c>
      <c r="H5035" s="44" t="s">
        <v>98</v>
      </c>
      <c r="I5035" s="44" t="s">
        <v>332</v>
      </c>
      <c r="J5035" s="44" t="s">
        <v>99</v>
      </c>
      <c r="K5035" s="44" t="s">
        <v>70</v>
      </c>
      <c r="L5035" s="44" t="s">
        <v>157</v>
      </c>
      <c r="M5035" s="44" t="s">
        <v>101</v>
      </c>
      <c r="N5035" s="44">
        <v>39</v>
      </c>
      <c r="O5035" s="44">
        <v>2019</v>
      </c>
      <c r="P5035" s="44" t="s">
        <v>102</v>
      </c>
      <c r="Q5035" s="44" t="s">
        <v>102</v>
      </c>
      <c r="R5035" s="44" t="s">
        <v>569</v>
      </c>
      <c r="S5035" s="44" t="s">
        <v>685</v>
      </c>
      <c r="T5035" s="44">
        <v>1183</v>
      </c>
      <c r="U5035" s="44" t="str">
        <f>IF(ISERROR(VLOOKUP(I5035,'BACK INFO'!F:F,1,0)),IF(ISERROR(VLOOKUP(I5035,'BACK INFO'!H:H,1,0)),K5035,'BACK INFO'!$H$1),'BACK INFO'!$G$1)</f>
        <v>JUDITH ANN DEAL</v>
      </c>
    </row>
    <row r="5036" spans="1:21" s="11" customFormat="1" x14ac:dyDescent="0.35">
      <c r="A5036" s="44" t="s">
        <v>684</v>
      </c>
      <c r="B5036" s="44">
        <v>2019</v>
      </c>
      <c r="C5036" s="44">
        <v>7</v>
      </c>
      <c r="D5036" s="44" t="s">
        <v>95</v>
      </c>
      <c r="E5036" s="44" t="s">
        <v>96</v>
      </c>
      <c r="F5036" s="44" t="s">
        <v>58</v>
      </c>
      <c r="G5036" s="44" t="s">
        <v>569</v>
      </c>
      <c r="H5036" s="44" t="s">
        <v>98</v>
      </c>
      <c r="I5036" s="44" t="s">
        <v>232</v>
      </c>
      <c r="J5036" s="44" t="s">
        <v>99</v>
      </c>
      <c r="K5036" s="44" t="s">
        <v>76</v>
      </c>
      <c r="L5036" s="44" t="s">
        <v>127</v>
      </c>
      <c r="M5036" s="44" t="s">
        <v>101</v>
      </c>
      <c r="N5036" s="44">
        <v>38</v>
      </c>
      <c r="O5036" s="44">
        <v>2019</v>
      </c>
      <c r="P5036" s="44" t="s">
        <v>102</v>
      </c>
      <c r="Q5036" s="44" t="s">
        <v>102</v>
      </c>
      <c r="R5036" s="44" t="s">
        <v>569</v>
      </c>
      <c r="S5036" s="44" t="s">
        <v>685</v>
      </c>
      <c r="T5036" s="44">
        <v>1137</v>
      </c>
      <c r="U5036" s="44" t="str">
        <f>IF(ISERROR(VLOOKUP(I5036,'BACK INFO'!F:F,1,0)),IF(ISERROR(VLOOKUP(I5036,'BACK INFO'!H:H,1,0)),K5036,'BACK INFO'!$H$1),'BACK INFO'!$G$1)</f>
        <v>MIE MANNICHE</v>
      </c>
    </row>
    <row r="5037" spans="1:21" s="11" customFormat="1" x14ac:dyDescent="0.35">
      <c r="A5037" s="44" t="s">
        <v>684</v>
      </c>
      <c r="B5037" s="44">
        <v>2019</v>
      </c>
      <c r="C5037" s="44">
        <v>7</v>
      </c>
      <c r="D5037" s="44" t="s">
        <v>95</v>
      </c>
      <c r="E5037" s="44" t="s">
        <v>96</v>
      </c>
      <c r="F5037" s="44" t="s">
        <v>58</v>
      </c>
      <c r="G5037" s="44" t="s">
        <v>569</v>
      </c>
      <c r="H5037" s="44" t="s">
        <v>98</v>
      </c>
      <c r="I5037" s="44" t="s">
        <v>557</v>
      </c>
      <c r="J5037" s="44" t="s">
        <v>99</v>
      </c>
      <c r="K5037" s="44" t="s">
        <v>71</v>
      </c>
      <c r="L5037" s="44" t="s">
        <v>285</v>
      </c>
      <c r="M5037" s="44" t="s">
        <v>101</v>
      </c>
      <c r="N5037" s="44">
        <v>16</v>
      </c>
      <c r="O5037" s="44">
        <v>2019</v>
      </c>
      <c r="P5037" s="44" t="s">
        <v>102</v>
      </c>
      <c r="Q5037" s="44" t="s">
        <v>102</v>
      </c>
      <c r="R5037" s="44" t="s">
        <v>569</v>
      </c>
      <c r="S5037" s="44" t="s">
        <v>685</v>
      </c>
      <c r="T5037" s="44">
        <v>472</v>
      </c>
      <c r="U5037" s="44" t="str">
        <f>IF(ISERROR(VLOOKUP(I5037,'BACK INFO'!F:F,1,0)),IF(ISERROR(VLOOKUP(I5037,'BACK INFO'!H:H,1,0)),K5037,'BACK INFO'!$H$1),'BACK INFO'!$G$1)</f>
        <v>HOLLY SALES INC.</v>
      </c>
    </row>
    <row r="5038" spans="1:21" s="11" customFormat="1" x14ac:dyDescent="0.35">
      <c r="A5038" s="44" t="s">
        <v>684</v>
      </c>
      <c r="B5038" s="44">
        <v>2019</v>
      </c>
      <c r="C5038" s="44">
        <v>7</v>
      </c>
      <c r="D5038" s="44" t="s">
        <v>95</v>
      </c>
      <c r="E5038" s="44" t="s">
        <v>96</v>
      </c>
      <c r="F5038" s="44" t="s">
        <v>58</v>
      </c>
      <c r="G5038" s="44" t="s">
        <v>569</v>
      </c>
      <c r="H5038" s="44" t="s">
        <v>98</v>
      </c>
      <c r="I5038" s="44" t="s">
        <v>629</v>
      </c>
      <c r="J5038" s="44" t="s">
        <v>99</v>
      </c>
      <c r="K5038" s="44" t="s">
        <v>67</v>
      </c>
      <c r="L5038" s="44" t="s">
        <v>234</v>
      </c>
      <c r="M5038" s="44" t="s">
        <v>101</v>
      </c>
      <c r="N5038" s="44">
        <v>20</v>
      </c>
      <c r="O5038" s="44">
        <v>2019</v>
      </c>
      <c r="P5038" s="44" t="s">
        <v>102</v>
      </c>
      <c r="Q5038" s="44" t="s">
        <v>102</v>
      </c>
      <c r="R5038" s="44" t="s">
        <v>569</v>
      </c>
      <c r="S5038" s="44" t="s">
        <v>685</v>
      </c>
      <c r="T5038" s="44">
        <v>567</v>
      </c>
      <c r="U5038" s="44" t="str">
        <f>IF(ISERROR(VLOOKUP(I5038,'BACK INFO'!F:F,1,0)),IF(ISERROR(VLOOKUP(I5038,'BACK INFO'!H:H,1,0)),K5038,'BACK INFO'!$H$1),'BACK INFO'!$G$1)</f>
        <v>ANITA M. HOPKINS</v>
      </c>
    </row>
    <row r="5039" spans="1:21" s="11" customFormat="1" x14ac:dyDescent="0.35">
      <c r="A5039" s="44" t="s">
        <v>684</v>
      </c>
      <c r="B5039" s="44">
        <v>2019</v>
      </c>
      <c r="C5039" s="44">
        <v>7</v>
      </c>
      <c r="D5039" s="44" t="s">
        <v>95</v>
      </c>
      <c r="E5039" s="44" t="s">
        <v>96</v>
      </c>
      <c r="F5039" s="44" t="s">
        <v>58</v>
      </c>
      <c r="G5039" s="44" t="s">
        <v>569</v>
      </c>
      <c r="H5039" s="44" t="s">
        <v>98</v>
      </c>
      <c r="I5039" s="44" t="s">
        <v>673</v>
      </c>
      <c r="J5039" s="44" t="s">
        <v>99</v>
      </c>
      <c r="K5039" s="44" t="s">
        <v>67</v>
      </c>
      <c r="L5039" s="44" t="s">
        <v>133</v>
      </c>
      <c r="M5039" s="44" t="s">
        <v>101</v>
      </c>
      <c r="N5039" s="44">
        <v>8</v>
      </c>
      <c r="O5039" s="44">
        <v>2019</v>
      </c>
      <c r="P5039" s="44" t="s">
        <v>102</v>
      </c>
      <c r="Q5039" s="44" t="s">
        <v>102</v>
      </c>
      <c r="R5039" s="44" t="s">
        <v>569</v>
      </c>
      <c r="S5039" s="44" t="s">
        <v>685</v>
      </c>
      <c r="T5039" s="44">
        <v>220</v>
      </c>
      <c r="U5039" s="44" t="str">
        <f>IF(ISERROR(VLOOKUP(I5039,'BACK INFO'!F:F,1,0)),IF(ISERROR(VLOOKUP(I5039,'BACK INFO'!H:H,1,0)),K5039,'BACK INFO'!$H$1),'BACK INFO'!$G$1)</f>
        <v>ANITA M. HOPKINS</v>
      </c>
    </row>
    <row r="5040" spans="1:21" s="11" customFormat="1" x14ac:dyDescent="0.35">
      <c r="A5040" s="44" t="s">
        <v>684</v>
      </c>
      <c r="B5040" s="44">
        <v>2019</v>
      </c>
      <c r="C5040" s="44">
        <v>7</v>
      </c>
      <c r="D5040" s="44" t="s">
        <v>95</v>
      </c>
      <c r="E5040" s="44" t="s">
        <v>96</v>
      </c>
      <c r="F5040" s="44" t="s">
        <v>58</v>
      </c>
      <c r="G5040" s="44" t="s">
        <v>569</v>
      </c>
      <c r="H5040" s="44" t="s">
        <v>98</v>
      </c>
      <c r="I5040" s="44" t="s">
        <v>674</v>
      </c>
      <c r="J5040" s="44" t="s">
        <v>99</v>
      </c>
      <c r="K5040" s="44" t="s">
        <v>71</v>
      </c>
      <c r="L5040" s="44" t="s">
        <v>216</v>
      </c>
      <c r="M5040" s="44" t="s">
        <v>101</v>
      </c>
      <c r="N5040" s="44">
        <v>15</v>
      </c>
      <c r="O5040" s="44">
        <v>2019</v>
      </c>
      <c r="P5040" s="44" t="s">
        <v>102</v>
      </c>
      <c r="Q5040" s="44" t="s">
        <v>102</v>
      </c>
      <c r="R5040" s="44" t="s">
        <v>569</v>
      </c>
      <c r="S5040" s="44" t="s">
        <v>685</v>
      </c>
      <c r="T5040" s="44">
        <v>474</v>
      </c>
      <c r="U5040" s="44" t="str">
        <f>IF(ISERROR(VLOOKUP(I5040,'BACK INFO'!F:F,1,0)),IF(ISERROR(VLOOKUP(I5040,'BACK INFO'!H:H,1,0)),K5040,'BACK INFO'!$H$1),'BACK INFO'!$G$1)</f>
        <v>HOLLY SALES INC.</v>
      </c>
    </row>
    <row r="5041" spans="1:21" s="11" customFormat="1" x14ac:dyDescent="0.35">
      <c r="A5041" s="44" t="s">
        <v>684</v>
      </c>
      <c r="B5041" s="44">
        <v>2019</v>
      </c>
      <c r="C5041" s="44">
        <v>7</v>
      </c>
      <c r="D5041" s="44" t="s">
        <v>95</v>
      </c>
      <c r="E5041" s="44" t="s">
        <v>96</v>
      </c>
      <c r="F5041" s="44" t="s">
        <v>58</v>
      </c>
      <c r="G5041" s="44" t="s">
        <v>569</v>
      </c>
      <c r="H5041" s="44" t="s">
        <v>106</v>
      </c>
      <c r="I5041" s="44" t="s">
        <v>688</v>
      </c>
      <c r="J5041" s="44" t="s">
        <v>99</v>
      </c>
      <c r="K5041" s="44" t="s">
        <v>70</v>
      </c>
      <c r="L5041" s="44" t="s">
        <v>157</v>
      </c>
      <c r="M5041" s="44" t="s">
        <v>101</v>
      </c>
      <c r="N5041" s="44">
        <v>2</v>
      </c>
      <c r="O5041" s="44">
        <v>2019</v>
      </c>
      <c r="P5041" s="44" t="s">
        <v>102</v>
      </c>
      <c r="Q5041" s="44" t="s">
        <v>102</v>
      </c>
      <c r="R5041" s="44" t="s">
        <v>569</v>
      </c>
      <c r="S5041" s="44" t="s">
        <v>685</v>
      </c>
      <c r="T5041" s="44">
        <v>100</v>
      </c>
      <c r="U5041" s="44" t="str">
        <f>IF(ISERROR(VLOOKUP(I5041,'BACK INFO'!F:F,1,0)),IF(ISERROR(VLOOKUP(I5041,'BACK INFO'!H:H,1,0)),K5041,'BACK INFO'!$H$1),'BACK INFO'!$G$1)</f>
        <v>JUDITH ANN DEAL</v>
      </c>
    </row>
    <row r="5042" spans="1:21" s="11" customFormat="1" x14ac:dyDescent="0.35">
      <c r="A5042" s="44" t="s">
        <v>684</v>
      </c>
      <c r="B5042" s="44">
        <v>2019</v>
      </c>
      <c r="C5042" s="44">
        <v>7</v>
      </c>
      <c r="D5042" s="44" t="s">
        <v>95</v>
      </c>
      <c r="E5042" s="44" t="s">
        <v>96</v>
      </c>
      <c r="F5042" s="44" t="s">
        <v>58</v>
      </c>
      <c r="G5042" s="44" t="s">
        <v>569</v>
      </c>
      <c r="H5042" s="44" t="s">
        <v>152</v>
      </c>
      <c r="I5042" s="44" t="s">
        <v>688</v>
      </c>
      <c r="J5042" s="44" t="s">
        <v>99</v>
      </c>
      <c r="K5042" s="44" t="s">
        <v>70</v>
      </c>
      <c r="L5042" s="44" t="s">
        <v>157</v>
      </c>
      <c r="M5042" s="44" t="s">
        <v>101</v>
      </c>
      <c r="N5042" s="44">
        <v>5</v>
      </c>
      <c r="O5042" s="44">
        <v>2019</v>
      </c>
      <c r="P5042" s="44" t="s">
        <v>102</v>
      </c>
      <c r="Q5042" s="44" t="s">
        <v>102</v>
      </c>
      <c r="R5042" s="44" t="s">
        <v>569</v>
      </c>
      <c r="S5042" s="44" t="s">
        <v>685</v>
      </c>
      <c r="T5042" s="44">
        <v>219</v>
      </c>
      <c r="U5042" s="44" t="str">
        <f>IF(ISERROR(VLOOKUP(I5042,'BACK INFO'!F:F,1,0)),IF(ISERROR(VLOOKUP(I5042,'BACK INFO'!H:H,1,0)),K5042,'BACK INFO'!$H$1),'BACK INFO'!$G$1)</f>
        <v>JUDITH ANN DEAL</v>
      </c>
    </row>
    <row r="5043" spans="1:21" s="11" customFormat="1" x14ac:dyDescent="0.35">
      <c r="A5043" s="44" t="s">
        <v>684</v>
      </c>
      <c r="B5043" s="44">
        <v>2019</v>
      </c>
      <c r="C5043" s="44">
        <v>7</v>
      </c>
      <c r="D5043" s="44" t="s">
        <v>95</v>
      </c>
      <c r="E5043" s="44" t="s">
        <v>96</v>
      </c>
      <c r="F5043" s="44" t="s">
        <v>58</v>
      </c>
      <c r="G5043" s="44" t="s">
        <v>569</v>
      </c>
      <c r="H5043" s="44" t="s">
        <v>152</v>
      </c>
      <c r="I5043" s="44" t="s">
        <v>189</v>
      </c>
      <c r="J5043" s="44" t="s">
        <v>99</v>
      </c>
      <c r="K5043" s="44" t="s">
        <v>73</v>
      </c>
      <c r="L5043" s="44" t="s">
        <v>127</v>
      </c>
      <c r="M5043" s="44" t="s">
        <v>101</v>
      </c>
      <c r="N5043" s="44">
        <v>30</v>
      </c>
      <c r="O5043" s="44">
        <v>2019</v>
      </c>
      <c r="P5043" s="44" t="s">
        <v>102</v>
      </c>
      <c r="Q5043" s="44" t="s">
        <v>102</v>
      </c>
      <c r="R5043" s="44" t="s">
        <v>569</v>
      </c>
      <c r="S5043" s="44" t="s">
        <v>685</v>
      </c>
      <c r="T5043" s="44">
        <v>1716</v>
      </c>
      <c r="U5043" s="44" t="str">
        <f>IF(ISERROR(VLOOKUP(I5043,'BACK INFO'!F:F,1,0)),IF(ISERROR(VLOOKUP(I5043,'BACK INFO'!H:H,1,0)),K5043,'BACK INFO'!$H$1),'BACK INFO'!$G$1)</f>
        <v>PHYLLIS POSNER</v>
      </c>
    </row>
    <row r="5044" spans="1:21" s="11" customFormat="1" x14ac:dyDescent="0.35">
      <c r="A5044" s="44" t="s">
        <v>684</v>
      </c>
      <c r="B5044" s="44">
        <v>2019</v>
      </c>
      <c r="C5044" s="44">
        <v>7</v>
      </c>
      <c r="D5044" s="44" t="s">
        <v>95</v>
      </c>
      <c r="E5044" s="44" t="s">
        <v>96</v>
      </c>
      <c r="F5044" s="44" t="s">
        <v>58</v>
      </c>
      <c r="G5044" s="44" t="s">
        <v>569</v>
      </c>
      <c r="H5044" s="44" t="s">
        <v>152</v>
      </c>
      <c r="I5044" s="44" t="s">
        <v>244</v>
      </c>
      <c r="J5044" s="44" t="s">
        <v>99</v>
      </c>
      <c r="K5044" s="44" t="s">
        <v>245</v>
      </c>
      <c r="L5044" s="44" t="s">
        <v>246</v>
      </c>
      <c r="M5044" s="44" t="s">
        <v>246</v>
      </c>
      <c r="N5044" s="44">
        <v>9</v>
      </c>
      <c r="O5044" s="44">
        <v>2019</v>
      </c>
      <c r="P5044" s="44" t="s">
        <v>102</v>
      </c>
      <c r="Q5044" s="44" t="s">
        <v>102</v>
      </c>
      <c r="R5044" s="44" t="s">
        <v>569</v>
      </c>
      <c r="S5044" s="44" t="s">
        <v>685</v>
      </c>
      <c r="T5044" s="44">
        <v>443</v>
      </c>
      <c r="U5044" s="44" t="str">
        <f>IF(ISERROR(VLOOKUP(I5044,'BACK INFO'!F:F,1,0)),IF(ISERROR(VLOOKUP(I5044,'BACK INFO'!H:H,1,0)),K5044,'BACK INFO'!$H$1),'BACK INFO'!$G$1)</f>
        <v>JULIUS ORTIZ MALDONADO</v>
      </c>
    </row>
    <row r="5045" spans="1:21" s="11" customFormat="1" x14ac:dyDescent="0.35">
      <c r="A5045" s="44" t="s">
        <v>684</v>
      </c>
      <c r="B5045" s="44">
        <v>2019</v>
      </c>
      <c r="C5045" s="44">
        <v>7</v>
      </c>
      <c r="D5045" s="44" t="s">
        <v>95</v>
      </c>
      <c r="E5045" s="44" t="s">
        <v>96</v>
      </c>
      <c r="F5045" s="44" t="s">
        <v>58</v>
      </c>
      <c r="G5045" s="44" t="s">
        <v>569</v>
      </c>
      <c r="H5045" s="44" t="s">
        <v>152</v>
      </c>
      <c r="I5045" s="44" t="s">
        <v>557</v>
      </c>
      <c r="J5045" s="44" t="s">
        <v>99</v>
      </c>
      <c r="K5045" s="44" t="s">
        <v>71</v>
      </c>
      <c r="L5045" s="44" t="s">
        <v>285</v>
      </c>
      <c r="M5045" s="44" t="s">
        <v>101</v>
      </c>
      <c r="N5045" s="44">
        <v>2</v>
      </c>
      <c r="O5045" s="44">
        <v>2019</v>
      </c>
      <c r="P5045" s="44" t="s">
        <v>102</v>
      </c>
      <c r="Q5045" s="44" t="s">
        <v>102</v>
      </c>
      <c r="R5045" s="44" t="s">
        <v>569</v>
      </c>
      <c r="S5045" s="44" t="s">
        <v>685</v>
      </c>
      <c r="T5045" s="44">
        <v>130</v>
      </c>
      <c r="U5045" s="44" t="str">
        <f>IF(ISERROR(VLOOKUP(I5045,'BACK INFO'!F:F,1,0)),IF(ISERROR(VLOOKUP(I5045,'BACK INFO'!H:H,1,0)),K5045,'BACK INFO'!$H$1),'BACK INFO'!$G$1)</f>
        <v>HOLLY SALES INC.</v>
      </c>
    </row>
    <row r="5046" spans="1:21" s="11" customFormat="1" x14ac:dyDescent="0.35">
      <c r="A5046" s="44" t="s">
        <v>684</v>
      </c>
      <c r="B5046" s="44">
        <v>2019</v>
      </c>
      <c r="C5046" s="44">
        <v>7</v>
      </c>
      <c r="D5046" s="44" t="s">
        <v>95</v>
      </c>
      <c r="E5046" s="44" t="s">
        <v>96</v>
      </c>
      <c r="F5046" s="44" t="s">
        <v>58</v>
      </c>
      <c r="G5046" s="44" t="s">
        <v>569</v>
      </c>
      <c r="H5046" s="44" t="s">
        <v>152</v>
      </c>
      <c r="I5046" s="44" t="s">
        <v>629</v>
      </c>
      <c r="J5046" s="44" t="s">
        <v>99</v>
      </c>
      <c r="K5046" s="44" t="s">
        <v>67</v>
      </c>
      <c r="L5046" s="44" t="s">
        <v>234</v>
      </c>
      <c r="M5046" s="44" t="s">
        <v>101</v>
      </c>
      <c r="N5046" s="44">
        <v>2</v>
      </c>
      <c r="O5046" s="44">
        <v>2019</v>
      </c>
      <c r="P5046" s="44" t="s">
        <v>102</v>
      </c>
      <c r="Q5046" s="44" t="s">
        <v>102</v>
      </c>
      <c r="R5046" s="44" t="s">
        <v>569</v>
      </c>
      <c r="S5046" s="44" t="s">
        <v>685</v>
      </c>
      <c r="T5046" s="44">
        <v>82</v>
      </c>
      <c r="U5046" s="44" t="str">
        <f>IF(ISERROR(VLOOKUP(I5046,'BACK INFO'!F:F,1,0)),IF(ISERROR(VLOOKUP(I5046,'BACK INFO'!H:H,1,0)),K5046,'BACK INFO'!$H$1),'BACK INFO'!$G$1)</f>
        <v>ANITA M. HOPKINS</v>
      </c>
    </row>
    <row r="5047" spans="1:21" s="11" customFormat="1" x14ac:dyDescent="0.35">
      <c r="A5047" s="44" t="s">
        <v>684</v>
      </c>
      <c r="B5047" s="44">
        <v>2019</v>
      </c>
      <c r="C5047" s="44">
        <v>7</v>
      </c>
      <c r="D5047" s="44" t="s">
        <v>95</v>
      </c>
      <c r="E5047" s="44" t="s">
        <v>96</v>
      </c>
      <c r="F5047" s="44" t="s">
        <v>58</v>
      </c>
      <c r="G5047" s="44" t="s">
        <v>570</v>
      </c>
      <c r="H5047" s="44" t="s">
        <v>110</v>
      </c>
      <c r="I5047" s="44" t="s">
        <v>209</v>
      </c>
      <c r="J5047" s="44" t="s">
        <v>99</v>
      </c>
      <c r="K5047" s="44" t="s">
        <v>75</v>
      </c>
      <c r="L5047" s="44" t="s">
        <v>273</v>
      </c>
      <c r="M5047" s="44" t="s">
        <v>101</v>
      </c>
      <c r="N5047" s="44">
        <v>11</v>
      </c>
      <c r="O5047" s="44">
        <v>2019</v>
      </c>
      <c r="P5047" s="44" t="s">
        <v>109</v>
      </c>
      <c r="Q5047" s="44" t="s">
        <v>109</v>
      </c>
      <c r="R5047" s="44" t="s">
        <v>570</v>
      </c>
      <c r="S5047" s="44" t="s">
        <v>685</v>
      </c>
      <c r="T5047" s="44">
        <v>471</v>
      </c>
      <c r="U5047" s="44" t="str">
        <f>IF(ISERROR(VLOOKUP(I5047,'BACK INFO'!F:F,1,0)),IF(ISERROR(VLOOKUP(I5047,'BACK INFO'!H:H,1,0)),K5047,'BACK INFO'!$H$1),'BACK INFO'!$G$1)</f>
        <v>LAURA BONG</v>
      </c>
    </row>
    <row r="5048" spans="1:21" s="11" customFormat="1" x14ac:dyDescent="0.35">
      <c r="A5048" s="44" t="s">
        <v>684</v>
      </c>
      <c r="B5048" s="44">
        <v>2019</v>
      </c>
      <c r="C5048" s="44">
        <v>7</v>
      </c>
      <c r="D5048" s="44" t="s">
        <v>95</v>
      </c>
      <c r="E5048" s="44" t="s">
        <v>96</v>
      </c>
      <c r="F5048" s="44" t="s">
        <v>58</v>
      </c>
      <c r="G5048" s="44" t="s">
        <v>657</v>
      </c>
      <c r="H5048" s="44" t="s">
        <v>98</v>
      </c>
      <c r="I5048" s="44" t="s">
        <v>243</v>
      </c>
      <c r="J5048" s="44" t="s">
        <v>99</v>
      </c>
      <c r="K5048" s="44" t="s">
        <v>70</v>
      </c>
      <c r="L5048" s="44" t="s">
        <v>157</v>
      </c>
      <c r="M5048" s="44" t="s">
        <v>101</v>
      </c>
      <c r="N5048" s="44">
        <v>108</v>
      </c>
      <c r="O5048" s="44">
        <v>2020</v>
      </c>
      <c r="P5048" s="44" t="s">
        <v>112</v>
      </c>
      <c r="Q5048" s="44" t="s">
        <v>112</v>
      </c>
      <c r="R5048" s="44" t="s">
        <v>657</v>
      </c>
      <c r="S5048" s="44" t="s">
        <v>685</v>
      </c>
      <c r="T5048" s="44">
        <v>3528</v>
      </c>
      <c r="U5048" s="44" t="str">
        <f>IF(ISERROR(VLOOKUP(I5048,'BACK INFO'!F:F,1,0)),IF(ISERROR(VLOOKUP(I5048,'BACK INFO'!H:H,1,0)),K5048,'BACK INFO'!$H$1),'BACK INFO'!$G$1)</f>
        <v>JUDITH ANN DEAL</v>
      </c>
    </row>
    <row r="5049" spans="1:21" s="11" customFormat="1" x14ac:dyDescent="0.35">
      <c r="A5049" s="44" t="s">
        <v>684</v>
      </c>
      <c r="B5049" s="44">
        <v>2019</v>
      </c>
      <c r="C5049" s="44">
        <v>7</v>
      </c>
      <c r="D5049" s="44" t="s">
        <v>95</v>
      </c>
      <c r="E5049" s="44" t="s">
        <v>96</v>
      </c>
      <c r="F5049" s="44" t="s">
        <v>58</v>
      </c>
      <c r="G5049" s="44" t="s">
        <v>657</v>
      </c>
      <c r="H5049" s="44" t="s">
        <v>98</v>
      </c>
      <c r="I5049" s="44" t="s">
        <v>357</v>
      </c>
      <c r="J5049" s="44" t="s">
        <v>120</v>
      </c>
      <c r="K5049" s="44" t="s">
        <v>69</v>
      </c>
      <c r="L5049" s="44" t="s">
        <v>143</v>
      </c>
      <c r="M5049" s="44" t="s">
        <v>122</v>
      </c>
      <c r="N5049" s="44">
        <v>21</v>
      </c>
      <c r="O5049" s="44">
        <v>2020</v>
      </c>
      <c r="P5049" s="44" t="s">
        <v>112</v>
      </c>
      <c r="Q5049" s="44" t="s">
        <v>112</v>
      </c>
      <c r="R5049" s="44" t="s">
        <v>657</v>
      </c>
      <c r="S5049" s="44" t="s">
        <v>685</v>
      </c>
      <c r="T5049" s="44">
        <v>668.69300911854089</v>
      </c>
      <c r="U5049" s="44" t="str">
        <f>IF(ISERROR(VLOOKUP(I5049,'BACK INFO'!F:F,1,0)),IF(ISERROR(VLOOKUP(I5049,'BACK INFO'!H:H,1,0)),K5049,'BACK INFO'!$H$1),'BACK INFO'!$G$1)</f>
        <v>JULIE BERTRAND</v>
      </c>
    </row>
    <row r="5050" spans="1:21" s="11" customFormat="1" x14ac:dyDescent="0.35">
      <c r="A5050" s="44" t="s">
        <v>684</v>
      </c>
      <c r="B5050" s="44">
        <v>2019</v>
      </c>
      <c r="C5050" s="44">
        <v>7</v>
      </c>
      <c r="D5050" s="44" t="s">
        <v>95</v>
      </c>
      <c r="E5050" s="44" t="s">
        <v>96</v>
      </c>
      <c r="F5050" s="44" t="s">
        <v>58</v>
      </c>
      <c r="G5050" s="44" t="s">
        <v>657</v>
      </c>
      <c r="H5050" s="44" t="s">
        <v>98</v>
      </c>
      <c r="I5050" s="44" t="s">
        <v>161</v>
      </c>
      <c r="J5050" s="44" t="s">
        <v>99</v>
      </c>
      <c r="K5050" s="44" t="s">
        <v>70</v>
      </c>
      <c r="L5050" s="44" t="s">
        <v>157</v>
      </c>
      <c r="M5050" s="44" t="s">
        <v>101</v>
      </c>
      <c r="N5050" s="44">
        <v>324</v>
      </c>
      <c r="O5050" s="44">
        <v>2020</v>
      </c>
      <c r="P5050" s="44" t="s">
        <v>112</v>
      </c>
      <c r="Q5050" s="44" t="s">
        <v>112</v>
      </c>
      <c r="R5050" s="44" t="s">
        <v>657</v>
      </c>
      <c r="S5050" s="44" t="s">
        <v>685</v>
      </c>
      <c r="T5050" s="44">
        <v>10400.599999999997</v>
      </c>
      <c r="U5050" s="44" t="str">
        <f>IF(ISERROR(VLOOKUP(I5050,'BACK INFO'!F:F,1,0)),IF(ISERROR(VLOOKUP(I5050,'BACK INFO'!H:H,1,0)),K5050,'BACK INFO'!$H$1),'BACK INFO'!$G$1)</f>
        <v>JUDITH ANN DEAL</v>
      </c>
    </row>
    <row r="5051" spans="1:21" s="11" customFormat="1" x14ac:dyDescent="0.35">
      <c r="A5051" s="44" t="s">
        <v>684</v>
      </c>
      <c r="B5051" s="44">
        <v>2019</v>
      </c>
      <c r="C5051" s="44">
        <v>7</v>
      </c>
      <c r="D5051" s="44" t="s">
        <v>95</v>
      </c>
      <c r="E5051" s="44" t="s">
        <v>96</v>
      </c>
      <c r="F5051" s="44" t="s">
        <v>58</v>
      </c>
      <c r="G5051" s="44" t="s">
        <v>657</v>
      </c>
      <c r="H5051" s="44" t="s">
        <v>98</v>
      </c>
      <c r="I5051" s="44" t="s">
        <v>251</v>
      </c>
      <c r="J5051" s="44" t="s">
        <v>99</v>
      </c>
      <c r="K5051" s="44" t="s">
        <v>76</v>
      </c>
      <c r="L5051" s="44" t="s">
        <v>127</v>
      </c>
      <c r="M5051" s="44" t="s">
        <v>101</v>
      </c>
      <c r="N5051" s="44">
        <v>60</v>
      </c>
      <c r="O5051" s="44">
        <v>2020</v>
      </c>
      <c r="P5051" s="44" t="s">
        <v>112</v>
      </c>
      <c r="Q5051" s="44" t="s">
        <v>112</v>
      </c>
      <c r="R5051" s="44" t="s">
        <v>657</v>
      </c>
      <c r="S5051" s="44" t="s">
        <v>685</v>
      </c>
      <c r="T5051" s="44">
        <v>2056</v>
      </c>
      <c r="U5051" s="44" t="str">
        <f>IF(ISERROR(VLOOKUP(I5051,'BACK INFO'!F:F,1,0)),IF(ISERROR(VLOOKUP(I5051,'BACK INFO'!H:H,1,0)),K5051,'BACK INFO'!$H$1),'BACK INFO'!$G$1)</f>
        <v>MIE MANNICHE</v>
      </c>
    </row>
    <row r="5052" spans="1:21" s="11" customFormat="1" x14ac:dyDescent="0.35">
      <c r="A5052" s="44" t="s">
        <v>684</v>
      </c>
      <c r="B5052" s="44">
        <v>2019</v>
      </c>
      <c r="C5052" s="44">
        <v>7</v>
      </c>
      <c r="D5052" s="44" t="s">
        <v>95</v>
      </c>
      <c r="E5052" s="44" t="s">
        <v>96</v>
      </c>
      <c r="F5052" s="44" t="s">
        <v>58</v>
      </c>
      <c r="G5052" s="44" t="s">
        <v>657</v>
      </c>
      <c r="H5052" s="44" t="s">
        <v>98</v>
      </c>
      <c r="I5052" s="44" t="s">
        <v>185</v>
      </c>
      <c r="J5052" s="44" t="s">
        <v>99</v>
      </c>
      <c r="K5052" s="44" t="s">
        <v>76</v>
      </c>
      <c r="L5052" s="44" t="s">
        <v>127</v>
      </c>
      <c r="M5052" s="44" t="s">
        <v>101</v>
      </c>
      <c r="N5052" s="44">
        <v>12</v>
      </c>
      <c r="O5052" s="44">
        <v>2020</v>
      </c>
      <c r="P5052" s="44" t="s">
        <v>112</v>
      </c>
      <c r="Q5052" s="44" t="s">
        <v>112</v>
      </c>
      <c r="R5052" s="44" t="s">
        <v>657</v>
      </c>
      <c r="S5052" s="44" t="s">
        <v>685</v>
      </c>
      <c r="T5052" s="44">
        <v>336</v>
      </c>
      <c r="U5052" s="44" t="str">
        <f>IF(ISERROR(VLOOKUP(I5052,'BACK INFO'!F:F,1,0)),IF(ISERROR(VLOOKUP(I5052,'BACK INFO'!H:H,1,0)),K5052,'BACK INFO'!$H$1),'BACK INFO'!$G$1)</f>
        <v>MIE MANNICHE</v>
      </c>
    </row>
    <row r="5053" spans="1:21" s="11" customFormat="1" x14ac:dyDescent="0.35">
      <c r="A5053" s="44" t="s">
        <v>684</v>
      </c>
      <c r="B5053" s="44">
        <v>2019</v>
      </c>
      <c r="C5053" s="44">
        <v>7</v>
      </c>
      <c r="D5053" s="44" t="s">
        <v>95</v>
      </c>
      <c r="E5053" s="44" t="s">
        <v>96</v>
      </c>
      <c r="F5053" s="44" t="s">
        <v>58</v>
      </c>
      <c r="G5053" s="44" t="s">
        <v>657</v>
      </c>
      <c r="H5053" s="44" t="s">
        <v>98</v>
      </c>
      <c r="I5053" s="44" t="s">
        <v>232</v>
      </c>
      <c r="J5053" s="44" t="s">
        <v>99</v>
      </c>
      <c r="K5053" s="44" t="s">
        <v>76</v>
      </c>
      <c r="L5053" s="44" t="s">
        <v>127</v>
      </c>
      <c r="M5053" s="44" t="s">
        <v>101</v>
      </c>
      <c r="N5053" s="44">
        <v>36</v>
      </c>
      <c r="O5053" s="44">
        <v>2020</v>
      </c>
      <c r="P5053" s="44" t="s">
        <v>112</v>
      </c>
      <c r="Q5053" s="44" t="s">
        <v>112</v>
      </c>
      <c r="R5053" s="44" t="s">
        <v>657</v>
      </c>
      <c r="S5053" s="44" t="s">
        <v>685</v>
      </c>
      <c r="T5053" s="44">
        <v>1220</v>
      </c>
      <c r="U5053" s="44" t="str">
        <f>IF(ISERROR(VLOOKUP(I5053,'BACK INFO'!F:F,1,0)),IF(ISERROR(VLOOKUP(I5053,'BACK INFO'!H:H,1,0)),K5053,'BACK INFO'!$H$1),'BACK INFO'!$G$1)</f>
        <v>MIE MANNICHE</v>
      </c>
    </row>
    <row r="5054" spans="1:21" s="11" customFormat="1" x14ac:dyDescent="0.35">
      <c r="A5054" s="44" t="s">
        <v>684</v>
      </c>
      <c r="B5054" s="44">
        <v>2019</v>
      </c>
      <c r="C5054" s="44">
        <v>7</v>
      </c>
      <c r="D5054" s="44" t="s">
        <v>95</v>
      </c>
      <c r="E5054" s="44" t="s">
        <v>96</v>
      </c>
      <c r="F5054" s="44" t="s">
        <v>58</v>
      </c>
      <c r="G5054" s="44" t="s">
        <v>657</v>
      </c>
      <c r="H5054" s="44" t="s">
        <v>98</v>
      </c>
      <c r="I5054" s="44" t="s">
        <v>591</v>
      </c>
      <c r="J5054" s="44" t="s">
        <v>99</v>
      </c>
      <c r="K5054" s="44" t="s">
        <v>76</v>
      </c>
      <c r="L5054" s="44" t="s">
        <v>127</v>
      </c>
      <c r="M5054" s="44" t="s">
        <v>101</v>
      </c>
      <c r="N5054" s="44">
        <v>37</v>
      </c>
      <c r="O5054" s="44">
        <v>2020</v>
      </c>
      <c r="P5054" s="44" t="s">
        <v>112</v>
      </c>
      <c r="Q5054" s="44" t="s">
        <v>112</v>
      </c>
      <c r="R5054" s="44" t="s">
        <v>657</v>
      </c>
      <c r="S5054" s="44" t="s">
        <v>685</v>
      </c>
      <c r="T5054" s="44">
        <v>1176</v>
      </c>
      <c r="U5054" s="44" t="str">
        <f>IF(ISERROR(VLOOKUP(I5054,'BACK INFO'!F:F,1,0)),IF(ISERROR(VLOOKUP(I5054,'BACK INFO'!H:H,1,0)),K5054,'BACK INFO'!$H$1),'BACK INFO'!$G$1)</f>
        <v>MIE MANNICHE</v>
      </c>
    </row>
    <row r="5055" spans="1:21" s="11" customFormat="1" x14ac:dyDescent="0.35">
      <c r="A5055" s="44" t="s">
        <v>684</v>
      </c>
      <c r="B5055" s="44">
        <v>2019</v>
      </c>
      <c r="C5055" s="44">
        <v>7</v>
      </c>
      <c r="D5055" s="44" t="s">
        <v>95</v>
      </c>
      <c r="E5055" s="44" t="s">
        <v>96</v>
      </c>
      <c r="F5055" s="44" t="s">
        <v>58</v>
      </c>
      <c r="G5055" s="44" t="s">
        <v>657</v>
      </c>
      <c r="H5055" s="44" t="s">
        <v>106</v>
      </c>
      <c r="I5055" s="44" t="s">
        <v>115</v>
      </c>
      <c r="J5055" s="44" t="s">
        <v>99</v>
      </c>
      <c r="K5055" s="44" t="s">
        <v>67</v>
      </c>
      <c r="L5055" s="44" t="s">
        <v>116</v>
      </c>
      <c r="M5055" s="44" t="s">
        <v>101</v>
      </c>
      <c r="N5055" s="44">
        <v>48</v>
      </c>
      <c r="O5055" s="44">
        <v>2020</v>
      </c>
      <c r="P5055" s="44" t="s">
        <v>112</v>
      </c>
      <c r="Q5055" s="44" t="s">
        <v>112</v>
      </c>
      <c r="R5055" s="44" t="s">
        <v>657</v>
      </c>
      <c r="S5055" s="44" t="s">
        <v>685</v>
      </c>
      <c r="T5055" s="44">
        <v>384</v>
      </c>
      <c r="U5055" s="44" t="str">
        <f>IF(ISERROR(VLOOKUP(I5055,'BACK INFO'!F:F,1,0)),IF(ISERROR(VLOOKUP(I5055,'BACK INFO'!H:H,1,0)),K5055,'BACK INFO'!$H$1),'BACK INFO'!$G$1)</f>
        <v>ANITA M. HOPKINS</v>
      </c>
    </row>
    <row r="5056" spans="1:21" s="11" customFormat="1" x14ac:dyDescent="0.35">
      <c r="A5056" s="44" t="s">
        <v>684</v>
      </c>
      <c r="B5056" s="44">
        <v>2019</v>
      </c>
      <c r="C5056" s="44">
        <v>7</v>
      </c>
      <c r="D5056" s="44" t="s">
        <v>95</v>
      </c>
      <c r="E5056" s="44" t="s">
        <v>96</v>
      </c>
      <c r="F5056" s="44" t="s">
        <v>58</v>
      </c>
      <c r="G5056" s="44" t="s">
        <v>657</v>
      </c>
      <c r="H5056" s="44" t="s">
        <v>106</v>
      </c>
      <c r="I5056" s="44" t="s">
        <v>541</v>
      </c>
      <c r="J5056" s="44" t="s">
        <v>99</v>
      </c>
      <c r="K5056" s="44" t="s">
        <v>67</v>
      </c>
      <c r="L5056" s="44" t="s">
        <v>135</v>
      </c>
      <c r="M5056" s="44" t="s">
        <v>101</v>
      </c>
      <c r="N5056" s="44">
        <v>273</v>
      </c>
      <c r="O5056" s="44">
        <v>2020</v>
      </c>
      <c r="P5056" s="44" t="s">
        <v>112</v>
      </c>
      <c r="Q5056" s="44" t="s">
        <v>112</v>
      </c>
      <c r="R5056" s="44" t="s">
        <v>657</v>
      </c>
      <c r="S5056" s="44" t="s">
        <v>685</v>
      </c>
      <c r="T5056" s="44">
        <v>2159</v>
      </c>
      <c r="U5056" s="44" t="str">
        <f>IF(ISERROR(VLOOKUP(I5056,'BACK INFO'!F:F,1,0)),IF(ISERROR(VLOOKUP(I5056,'BACK INFO'!H:H,1,0)),K5056,'BACK INFO'!$H$1),'BACK INFO'!$G$1)</f>
        <v>ANITA M. HOPKINS</v>
      </c>
    </row>
    <row r="5057" spans="1:21" s="11" customFormat="1" x14ac:dyDescent="0.35">
      <c r="A5057" s="44" t="s">
        <v>684</v>
      </c>
      <c r="B5057" s="44">
        <v>2019</v>
      </c>
      <c r="C5057" s="44">
        <v>7</v>
      </c>
      <c r="D5057" s="44" t="s">
        <v>95</v>
      </c>
      <c r="E5057" s="44" t="s">
        <v>96</v>
      </c>
      <c r="F5057" s="44" t="s">
        <v>58</v>
      </c>
      <c r="G5057" s="44" t="s">
        <v>657</v>
      </c>
      <c r="H5057" s="44" t="s">
        <v>106</v>
      </c>
      <c r="I5057" s="44" t="s">
        <v>230</v>
      </c>
      <c r="J5057" s="44" t="s">
        <v>99</v>
      </c>
      <c r="K5057" s="44" t="s">
        <v>67</v>
      </c>
      <c r="L5057" s="44" t="s">
        <v>231</v>
      </c>
      <c r="M5057" s="44" t="s">
        <v>101</v>
      </c>
      <c r="N5057" s="44">
        <v>36</v>
      </c>
      <c r="O5057" s="44">
        <v>2020</v>
      </c>
      <c r="P5057" s="44" t="s">
        <v>112</v>
      </c>
      <c r="Q5057" s="44" t="s">
        <v>112</v>
      </c>
      <c r="R5057" s="44" t="s">
        <v>657</v>
      </c>
      <c r="S5057" s="44" t="s">
        <v>685</v>
      </c>
      <c r="T5057" s="44">
        <v>252</v>
      </c>
      <c r="U5057" s="44" t="str">
        <f>IF(ISERROR(VLOOKUP(I5057,'BACK INFO'!F:F,1,0)),IF(ISERROR(VLOOKUP(I5057,'BACK INFO'!H:H,1,0)),K5057,'BACK INFO'!$H$1),'BACK INFO'!$G$1)</f>
        <v>ANITA M. HOPKINS</v>
      </c>
    </row>
    <row r="5058" spans="1:21" s="11" customFormat="1" x14ac:dyDescent="0.35">
      <c r="A5058" s="44" t="s">
        <v>684</v>
      </c>
      <c r="B5058" s="44">
        <v>2019</v>
      </c>
      <c r="C5058" s="44">
        <v>7</v>
      </c>
      <c r="D5058" s="44" t="s">
        <v>95</v>
      </c>
      <c r="E5058" s="44" t="s">
        <v>96</v>
      </c>
      <c r="F5058" s="44" t="s">
        <v>58</v>
      </c>
      <c r="G5058" s="44" t="s">
        <v>657</v>
      </c>
      <c r="H5058" s="44" t="s">
        <v>152</v>
      </c>
      <c r="I5058" s="44" t="s">
        <v>243</v>
      </c>
      <c r="J5058" s="44" t="s">
        <v>99</v>
      </c>
      <c r="K5058" s="44" t="s">
        <v>70</v>
      </c>
      <c r="L5058" s="44" t="s">
        <v>157</v>
      </c>
      <c r="M5058" s="44" t="s">
        <v>101</v>
      </c>
      <c r="N5058" s="44">
        <v>9</v>
      </c>
      <c r="O5058" s="44">
        <v>2020</v>
      </c>
      <c r="P5058" s="44" t="s">
        <v>112</v>
      </c>
      <c r="Q5058" s="44" t="s">
        <v>112</v>
      </c>
      <c r="R5058" s="44" t="s">
        <v>657</v>
      </c>
      <c r="S5058" s="44" t="s">
        <v>685</v>
      </c>
      <c r="T5058" s="44">
        <v>433</v>
      </c>
      <c r="U5058" s="44" t="str">
        <f>IF(ISERROR(VLOOKUP(I5058,'BACK INFO'!F:F,1,0)),IF(ISERROR(VLOOKUP(I5058,'BACK INFO'!H:H,1,0)),K5058,'BACK INFO'!$H$1),'BACK INFO'!$G$1)</f>
        <v>JUDITH ANN DEAL</v>
      </c>
    </row>
    <row r="5059" spans="1:21" s="11" customFormat="1" x14ac:dyDescent="0.35">
      <c r="A5059" s="44" t="s">
        <v>684</v>
      </c>
      <c r="B5059" s="44">
        <v>2019</v>
      </c>
      <c r="C5059" s="44">
        <v>7</v>
      </c>
      <c r="D5059" s="44" t="s">
        <v>95</v>
      </c>
      <c r="E5059" s="44" t="s">
        <v>96</v>
      </c>
      <c r="F5059" s="44" t="s">
        <v>58</v>
      </c>
      <c r="G5059" s="44" t="s">
        <v>657</v>
      </c>
      <c r="H5059" s="44" t="s">
        <v>152</v>
      </c>
      <c r="I5059" s="44" t="s">
        <v>357</v>
      </c>
      <c r="J5059" s="44" t="s">
        <v>120</v>
      </c>
      <c r="K5059" s="44" t="s">
        <v>69</v>
      </c>
      <c r="L5059" s="44" t="s">
        <v>143</v>
      </c>
      <c r="M5059" s="44" t="s">
        <v>122</v>
      </c>
      <c r="N5059" s="44">
        <v>2</v>
      </c>
      <c r="O5059" s="44">
        <v>2020</v>
      </c>
      <c r="P5059" s="44" t="s">
        <v>112</v>
      </c>
      <c r="Q5059" s="44" t="s">
        <v>112</v>
      </c>
      <c r="R5059" s="44" t="s">
        <v>657</v>
      </c>
      <c r="S5059" s="44" t="s">
        <v>685</v>
      </c>
      <c r="T5059" s="44">
        <v>94.224924012158056</v>
      </c>
      <c r="U5059" s="44" t="str">
        <f>IF(ISERROR(VLOOKUP(I5059,'BACK INFO'!F:F,1,0)),IF(ISERROR(VLOOKUP(I5059,'BACK INFO'!H:H,1,0)),K5059,'BACK INFO'!$H$1),'BACK INFO'!$G$1)</f>
        <v>JULIE BERTRAND</v>
      </c>
    </row>
    <row r="5060" spans="1:21" s="11" customFormat="1" x14ac:dyDescent="0.35">
      <c r="A5060" s="44" t="s">
        <v>684</v>
      </c>
      <c r="B5060" s="44">
        <v>2019</v>
      </c>
      <c r="C5060" s="44">
        <v>7</v>
      </c>
      <c r="D5060" s="44" t="s">
        <v>95</v>
      </c>
      <c r="E5060" s="44" t="s">
        <v>96</v>
      </c>
      <c r="F5060" s="44" t="s">
        <v>58</v>
      </c>
      <c r="G5060" s="44" t="s">
        <v>657</v>
      </c>
      <c r="H5060" s="44" t="s">
        <v>152</v>
      </c>
      <c r="I5060" s="44" t="s">
        <v>161</v>
      </c>
      <c r="J5060" s="44" t="s">
        <v>99</v>
      </c>
      <c r="K5060" s="44" t="s">
        <v>70</v>
      </c>
      <c r="L5060" s="44" t="s">
        <v>157</v>
      </c>
      <c r="M5060" s="44" t="s">
        <v>101</v>
      </c>
      <c r="N5060" s="44">
        <v>53</v>
      </c>
      <c r="O5060" s="44">
        <v>2020</v>
      </c>
      <c r="P5060" s="44" t="s">
        <v>112</v>
      </c>
      <c r="Q5060" s="44" t="s">
        <v>112</v>
      </c>
      <c r="R5060" s="44" t="s">
        <v>657</v>
      </c>
      <c r="S5060" s="44" t="s">
        <v>685</v>
      </c>
      <c r="T5060" s="44">
        <v>2144.15</v>
      </c>
      <c r="U5060" s="44" t="str">
        <f>IF(ISERROR(VLOOKUP(I5060,'BACK INFO'!F:F,1,0)),IF(ISERROR(VLOOKUP(I5060,'BACK INFO'!H:H,1,0)),K5060,'BACK INFO'!$H$1),'BACK INFO'!$G$1)</f>
        <v>JUDITH ANN DEAL</v>
      </c>
    </row>
    <row r="5061" spans="1:21" s="11" customFormat="1" x14ac:dyDescent="0.35">
      <c r="A5061" s="44" t="s">
        <v>684</v>
      </c>
      <c r="B5061" s="44">
        <v>2019</v>
      </c>
      <c r="C5061" s="44">
        <v>7</v>
      </c>
      <c r="D5061" s="44" t="s">
        <v>95</v>
      </c>
      <c r="E5061" s="44" t="s">
        <v>96</v>
      </c>
      <c r="F5061" s="44" t="s">
        <v>58</v>
      </c>
      <c r="G5061" s="44" t="s">
        <v>657</v>
      </c>
      <c r="H5061" s="44" t="s">
        <v>152</v>
      </c>
      <c r="I5061" s="44" t="s">
        <v>251</v>
      </c>
      <c r="J5061" s="44" t="s">
        <v>99</v>
      </c>
      <c r="K5061" s="44" t="s">
        <v>76</v>
      </c>
      <c r="L5061" s="44" t="s">
        <v>127</v>
      </c>
      <c r="M5061" s="44" t="s">
        <v>101</v>
      </c>
      <c r="N5061" s="44">
        <v>21</v>
      </c>
      <c r="O5061" s="44">
        <v>2020</v>
      </c>
      <c r="P5061" s="44" t="s">
        <v>112</v>
      </c>
      <c r="Q5061" s="44" t="s">
        <v>112</v>
      </c>
      <c r="R5061" s="44" t="s">
        <v>657</v>
      </c>
      <c r="S5061" s="44" t="s">
        <v>685</v>
      </c>
      <c r="T5061" s="44">
        <v>1117</v>
      </c>
      <c r="U5061" s="44" t="str">
        <f>IF(ISERROR(VLOOKUP(I5061,'BACK INFO'!F:F,1,0)),IF(ISERROR(VLOOKUP(I5061,'BACK INFO'!H:H,1,0)),K5061,'BACK INFO'!$H$1),'BACK INFO'!$G$1)</f>
        <v>MIE MANNICHE</v>
      </c>
    </row>
    <row r="5062" spans="1:21" s="11" customFormat="1" x14ac:dyDescent="0.35">
      <c r="A5062" s="44" t="s">
        <v>684</v>
      </c>
      <c r="B5062" s="44">
        <v>2019</v>
      </c>
      <c r="C5062" s="44">
        <v>7</v>
      </c>
      <c r="D5062" s="44" t="s">
        <v>95</v>
      </c>
      <c r="E5062" s="44" t="s">
        <v>96</v>
      </c>
      <c r="F5062" s="44" t="s">
        <v>58</v>
      </c>
      <c r="G5062" s="44" t="s">
        <v>657</v>
      </c>
      <c r="H5062" s="44" t="s">
        <v>152</v>
      </c>
      <c r="I5062" s="44" t="s">
        <v>185</v>
      </c>
      <c r="J5062" s="44" t="s">
        <v>99</v>
      </c>
      <c r="K5062" s="44" t="s">
        <v>76</v>
      </c>
      <c r="L5062" s="44" t="s">
        <v>127</v>
      </c>
      <c r="M5062" s="44" t="s">
        <v>101</v>
      </c>
      <c r="N5062" s="44">
        <v>5</v>
      </c>
      <c r="O5062" s="44">
        <v>2020</v>
      </c>
      <c r="P5062" s="44" t="s">
        <v>112</v>
      </c>
      <c r="Q5062" s="44" t="s">
        <v>112</v>
      </c>
      <c r="R5062" s="44" t="s">
        <v>657</v>
      </c>
      <c r="S5062" s="44" t="s">
        <v>685</v>
      </c>
      <c r="T5062" s="44">
        <v>205</v>
      </c>
      <c r="U5062" s="44" t="str">
        <f>IF(ISERROR(VLOOKUP(I5062,'BACK INFO'!F:F,1,0)),IF(ISERROR(VLOOKUP(I5062,'BACK INFO'!H:H,1,0)),K5062,'BACK INFO'!$H$1),'BACK INFO'!$G$1)</f>
        <v>MIE MANNICHE</v>
      </c>
    </row>
    <row r="5063" spans="1:21" s="11" customFormat="1" x14ac:dyDescent="0.35">
      <c r="A5063" s="44" t="s">
        <v>684</v>
      </c>
      <c r="B5063" s="44">
        <v>2019</v>
      </c>
      <c r="C5063" s="44">
        <v>7</v>
      </c>
      <c r="D5063" s="44" t="s">
        <v>95</v>
      </c>
      <c r="E5063" s="44" t="s">
        <v>96</v>
      </c>
      <c r="F5063" s="44" t="s">
        <v>58</v>
      </c>
      <c r="G5063" s="44" t="s">
        <v>660</v>
      </c>
      <c r="H5063" s="44" t="s">
        <v>152</v>
      </c>
      <c r="I5063" s="44" t="s">
        <v>347</v>
      </c>
      <c r="J5063" s="44" t="s">
        <v>99</v>
      </c>
      <c r="K5063" s="44" t="s">
        <v>348</v>
      </c>
      <c r="L5063" s="44" t="s">
        <v>133</v>
      </c>
      <c r="M5063" s="44" t="s">
        <v>101</v>
      </c>
      <c r="N5063" s="44">
        <v>121</v>
      </c>
      <c r="O5063" s="44">
        <v>0</v>
      </c>
      <c r="P5063" s="44" t="s">
        <v>103</v>
      </c>
      <c r="Q5063" s="44" t="s">
        <v>103</v>
      </c>
      <c r="R5063" s="44" t="s">
        <v>103</v>
      </c>
      <c r="S5063" s="44" t="s">
        <v>685</v>
      </c>
      <c r="T5063" s="44">
        <v>3561</v>
      </c>
      <c r="U5063" s="44" t="str">
        <f>IF(ISERROR(VLOOKUP(I5063,'BACK INFO'!F:F,1,0)),IF(ISERROR(VLOOKUP(I5063,'BACK INFO'!H:H,1,0)),K5063,'BACK INFO'!$H$1),'BACK INFO'!$G$1)</f>
        <v>KELLY MICHELLE ELLINGSON</v>
      </c>
    </row>
    <row r="5064" spans="1:21" s="11" customFormat="1" x14ac:dyDescent="0.35">
      <c r="A5064" s="44" t="s">
        <v>684</v>
      </c>
      <c r="B5064" s="44">
        <v>2019</v>
      </c>
      <c r="C5064" s="44">
        <v>7</v>
      </c>
      <c r="D5064" s="44" t="s">
        <v>95</v>
      </c>
      <c r="E5064" s="44" t="s">
        <v>96</v>
      </c>
      <c r="F5064" s="44" t="s">
        <v>58</v>
      </c>
      <c r="G5064" s="44" t="s">
        <v>660</v>
      </c>
      <c r="H5064" s="44" t="s">
        <v>152</v>
      </c>
      <c r="I5064" s="44" t="s">
        <v>440</v>
      </c>
      <c r="J5064" s="44" t="s">
        <v>99</v>
      </c>
      <c r="K5064" s="44" t="s">
        <v>348</v>
      </c>
      <c r="L5064" s="44" t="s">
        <v>227</v>
      </c>
      <c r="M5064" s="44" t="s">
        <v>101</v>
      </c>
      <c r="N5064" s="44">
        <v>463</v>
      </c>
      <c r="O5064" s="44">
        <v>0</v>
      </c>
      <c r="P5064" s="44" t="s">
        <v>103</v>
      </c>
      <c r="Q5064" s="44" t="s">
        <v>103</v>
      </c>
      <c r="R5064" s="44" t="s">
        <v>103</v>
      </c>
      <c r="S5064" s="44" t="s">
        <v>685</v>
      </c>
      <c r="T5064" s="44">
        <v>13240.2</v>
      </c>
      <c r="U5064" s="44" t="str">
        <f>IF(ISERROR(VLOOKUP(I5064,'BACK INFO'!F:F,1,0)),IF(ISERROR(VLOOKUP(I5064,'BACK INFO'!H:H,1,0)),K5064,'BACK INFO'!$H$1),'BACK INFO'!$G$1)</f>
        <v>KELLY MICHELLE ELLINGSON</v>
      </c>
    </row>
    <row r="5065" spans="1:21" s="11" customFormat="1" x14ac:dyDescent="0.35">
      <c r="A5065" s="44" t="s">
        <v>684</v>
      </c>
      <c r="B5065" s="44">
        <v>2019</v>
      </c>
      <c r="C5065" s="44">
        <v>7</v>
      </c>
      <c r="D5065" s="44" t="s">
        <v>95</v>
      </c>
      <c r="E5065" s="44" t="s">
        <v>96</v>
      </c>
      <c r="F5065" s="44" t="s">
        <v>58</v>
      </c>
      <c r="G5065" s="44" t="s">
        <v>675</v>
      </c>
      <c r="H5065" s="44" t="s">
        <v>152</v>
      </c>
      <c r="I5065" s="44" t="s">
        <v>189</v>
      </c>
      <c r="J5065" s="44" t="s">
        <v>99</v>
      </c>
      <c r="K5065" s="44" t="s">
        <v>73</v>
      </c>
      <c r="L5065" s="44" t="s">
        <v>127</v>
      </c>
      <c r="M5065" s="44" t="s">
        <v>101</v>
      </c>
      <c r="N5065" s="44">
        <v>90</v>
      </c>
      <c r="O5065" s="44">
        <v>2020</v>
      </c>
      <c r="P5065" s="44" t="s">
        <v>676</v>
      </c>
      <c r="Q5065" s="44" t="s">
        <v>676</v>
      </c>
      <c r="R5065" s="44" t="s">
        <v>675</v>
      </c>
      <c r="S5065" s="44" t="s">
        <v>685</v>
      </c>
      <c r="T5065" s="44">
        <v>3124.2</v>
      </c>
      <c r="U5065" s="44" t="str">
        <f>IF(ISERROR(VLOOKUP(I5065,'BACK INFO'!F:F,1,0)),IF(ISERROR(VLOOKUP(I5065,'BACK INFO'!H:H,1,0)),K5065,'BACK INFO'!$H$1),'BACK INFO'!$G$1)</f>
        <v>PHYLLIS POSNER</v>
      </c>
    </row>
    <row r="5066" spans="1:21" s="11" customFormat="1" x14ac:dyDescent="0.35">
      <c r="A5066" s="44" t="s">
        <v>684</v>
      </c>
      <c r="B5066" s="44">
        <v>2019</v>
      </c>
      <c r="C5066" s="44">
        <v>7</v>
      </c>
      <c r="D5066" s="44" t="s">
        <v>95</v>
      </c>
      <c r="E5066" s="44" t="s">
        <v>96</v>
      </c>
      <c r="F5066" s="44" t="s">
        <v>58</v>
      </c>
      <c r="G5066" s="44" t="s">
        <v>675</v>
      </c>
      <c r="H5066" s="44" t="s">
        <v>152</v>
      </c>
      <c r="I5066" s="44" t="s">
        <v>161</v>
      </c>
      <c r="J5066" s="44" t="s">
        <v>99</v>
      </c>
      <c r="K5066" s="44" t="s">
        <v>70</v>
      </c>
      <c r="L5066" s="44" t="s">
        <v>157</v>
      </c>
      <c r="M5066" s="44" t="s">
        <v>101</v>
      </c>
      <c r="N5066" s="44">
        <v>4</v>
      </c>
      <c r="O5066" s="44">
        <v>2020</v>
      </c>
      <c r="P5066" s="44" t="s">
        <v>676</v>
      </c>
      <c r="Q5066" s="44" t="s">
        <v>676</v>
      </c>
      <c r="R5066" s="44" t="s">
        <v>675</v>
      </c>
      <c r="S5066" s="44" t="s">
        <v>685</v>
      </c>
      <c r="T5066" s="44">
        <v>155.80000000000001</v>
      </c>
      <c r="U5066" s="44" t="str">
        <f>IF(ISERROR(VLOOKUP(I5066,'BACK INFO'!F:F,1,0)),IF(ISERROR(VLOOKUP(I5066,'BACK INFO'!H:H,1,0)),K5066,'BACK INFO'!$H$1),'BACK INFO'!$G$1)</f>
        <v>JUDITH ANN DEAL</v>
      </c>
    </row>
    <row r="5067" spans="1:21" s="11" customFormat="1" x14ac:dyDescent="0.35">
      <c r="A5067" s="44" t="s">
        <v>684</v>
      </c>
      <c r="B5067" s="44">
        <v>2019</v>
      </c>
      <c r="C5067" s="44">
        <v>7</v>
      </c>
      <c r="D5067" s="44" t="s">
        <v>95</v>
      </c>
      <c r="E5067" s="44" t="s">
        <v>96</v>
      </c>
      <c r="F5067" s="44" t="s">
        <v>58</v>
      </c>
      <c r="G5067" s="44" t="s">
        <v>675</v>
      </c>
      <c r="H5067" s="44" t="s">
        <v>152</v>
      </c>
      <c r="I5067" s="44" t="s">
        <v>287</v>
      </c>
      <c r="J5067" s="44" t="s">
        <v>99</v>
      </c>
      <c r="K5067" s="44" t="s">
        <v>70</v>
      </c>
      <c r="L5067" s="44" t="s">
        <v>157</v>
      </c>
      <c r="M5067" s="44" t="s">
        <v>101</v>
      </c>
      <c r="N5067" s="44">
        <v>17</v>
      </c>
      <c r="O5067" s="44">
        <v>2020</v>
      </c>
      <c r="P5067" s="44" t="s">
        <v>676</v>
      </c>
      <c r="Q5067" s="44" t="s">
        <v>676</v>
      </c>
      <c r="R5067" s="44" t="s">
        <v>675</v>
      </c>
      <c r="S5067" s="44" t="s">
        <v>685</v>
      </c>
      <c r="T5067" s="44">
        <v>811</v>
      </c>
      <c r="U5067" s="44" t="str">
        <f>IF(ISERROR(VLOOKUP(I5067,'BACK INFO'!F:F,1,0)),IF(ISERROR(VLOOKUP(I5067,'BACK INFO'!H:H,1,0)),K5067,'BACK INFO'!$H$1),'BACK INFO'!$G$1)</f>
        <v>JUDITH ANN DEAL</v>
      </c>
    </row>
    <row r="5068" spans="1:21" s="11" customFormat="1" x14ac:dyDescent="0.35">
      <c r="A5068" s="44" t="s">
        <v>684</v>
      </c>
      <c r="B5068" s="44">
        <v>2019</v>
      </c>
      <c r="C5068" s="44">
        <v>7</v>
      </c>
      <c r="D5068" s="44" t="s">
        <v>95</v>
      </c>
      <c r="E5068" s="44" t="s">
        <v>96</v>
      </c>
      <c r="F5068" s="44" t="s">
        <v>58</v>
      </c>
      <c r="G5068" s="44" t="s">
        <v>675</v>
      </c>
      <c r="H5068" s="44" t="s">
        <v>152</v>
      </c>
      <c r="I5068" s="44" t="s">
        <v>249</v>
      </c>
      <c r="J5068" s="44" t="s">
        <v>99</v>
      </c>
      <c r="K5068" s="44" t="s">
        <v>72</v>
      </c>
      <c r="L5068" s="44" t="s">
        <v>114</v>
      </c>
      <c r="M5068" s="44" t="s">
        <v>101</v>
      </c>
      <c r="N5068" s="44">
        <v>26</v>
      </c>
      <c r="O5068" s="44">
        <v>2020</v>
      </c>
      <c r="P5068" s="44" t="s">
        <v>676</v>
      </c>
      <c r="Q5068" s="44" t="s">
        <v>676</v>
      </c>
      <c r="R5068" s="44" t="s">
        <v>675</v>
      </c>
      <c r="S5068" s="44" t="s">
        <v>685</v>
      </c>
      <c r="T5068" s="44">
        <v>1165.3200000000002</v>
      </c>
      <c r="U5068" s="44" t="str">
        <f>IF(ISERROR(VLOOKUP(I5068,'BACK INFO'!F:F,1,0)),IF(ISERROR(VLOOKUP(I5068,'BACK INFO'!H:H,1,0)),K5068,'BACK INFO'!$H$1),'BACK INFO'!$G$1)</f>
        <v>BILL MILLER AND COMPANY</v>
      </c>
    </row>
    <row r="5069" spans="1:21" s="11" customFormat="1" x14ac:dyDescent="0.35">
      <c r="A5069" s="44" t="s">
        <v>684</v>
      </c>
      <c r="B5069" s="44">
        <v>2019</v>
      </c>
      <c r="C5069" s="44">
        <v>7</v>
      </c>
      <c r="D5069" s="44" t="s">
        <v>95</v>
      </c>
      <c r="E5069" s="44" t="s">
        <v>96</v>
      </c>
      <c r="F5069" s="44" t="s">
        <v>58</v>
      </c>
      <c r="G5069" s="44" t="s">
        <v>677</v>
      </c>
      <c r="H5069" s="44" t="s">
        <v>98</v>
      </c>
      <c r="I5069" s="44" t="s">
        <v>60</v>
      </c>
      <c r="J5069" s="44" t="s">
        <v>99</v>
      </c>
      <c r="K5069" s="44" t="s">
        <v>54</v>
      </c>
      <c r="L5069" s="44" t="s">
        <v>100</v>
      </c>
      <c r="M5069" s="44" t="s">
        <v>101</v>
      </c>
      <c r="N5069" s="44">
        <v>234</v>
      </c>
      <c r="O5069" s="44">
        <v>2019</v>
      </c>
      <c r="P5069" s="44" t="s">
        <v>678</v>
      </c>
      <c r="Q5069" s="44" t="s">
        <v>678</v>
      </c>
      <c r="R5069" s="44" t="s">
        <v>677</v>
      </c>
      <c r="S5069" s="44" t="s">
        <v>685</v>
      </c>
      <c r="T5069" s="44">
        <v>5665.5</v>
      </c>
      <c r="U5069" s="44" t="str">
        <f>IF(ISERROR(VLOOKUP(I5069,'BACK INFO'!F:F,1,0)),IF(ISERROR(VLOOKUP(I5069,'BACK INFO'!H:H,1,0)),K5069,'BACK INFO'!$H$1),'BACK INFO'!$G$1)</f>
        <v>PAIGE ALYSE STRAUGHAN</v>
      </c>
    </row>
    <row r="5070" spans="1:21" s="11" customFormat="1" x14ac:dyDescent="0.35">
      <c r="A5070" s="44" t="s">
        <v>684</v>
      </c>
      <c r="B5070" s="44">
        <v>2019</v>
      </c>
      <c r="C5070" s="44">
        <v>7</v>
      </c>
      <c r="D5070" s="44" t="s">
        <v>95</v>
      </c>
      <c r="E5070" s="44" t="s">
        <v>96</v>
      </c>
      <c r="F5070" s="44" t="s">
        <v>58</v>
      </c>
      <c r="G5070" s="44" t="s">
        <v>677</v>
      </c>
      <c r="H5070" s="44" t="s">
        <v>98</v>
      </c>
      <c r="I5070" s="44" t="s">
        <v>63</v>
      </c>
      <c r="J5070" s="44" t="s">
        <v>99</v>
      </c>
      <c r="K5070" s="44" t="s">
        <v>54</v>
      </c>
      <c r="L5070" s="44" t="s">
        <v>129</v>
      </c>
      <c r="M5070" s="44" t="s">
        <v>122</v>
      </c>
      <c r="N5070" s="44">
        <v>10</v>
      </c>
      <c r="O5070" s="44">
        <v>2019</v>
      </c>
      <c r="P5070" s="44" t="s">
        <v>678</v>
      </c>
      <c r="Q5070" s="44" t="s">
        <v>678</v>
      </c>
      <c r="R5070" s="44" t="s">
        <v>677</v>
      </c>
      <c r="S5070" s="44" t="s">
        <v>685</v>
      </c>
      <c r="T5070" s="44">
        <v>247.5</v>
      </c>
      <c r="U5070" s="44" t="str">
        <f>IF(ISERROR(VLOOKUP(I5070,'BACK INFO'!F:F,1,0)),IF(ISERROR(VLOOKUP(I5070,'BACK INFO'!H:H,1,0)),K5070,'BACK INFO'!$H$1),'BACK INFO'!$G$1)</f>
        <v>PAIGE ALYSE STRAUGHAN</v>
      </c>
    </row>
    <row r="5071" spans="1:21" s="11" customFormat="1" x14ac:dyDescent="0.35">
      <c r="A5071" s="44" t="s">
        <v>684</v>
      </c>
      <c r="B5071" s="44">
        <v>2019</v>
      </c>
      <c r="C5071" s="44">
        <v>7</v>
      </c>
      <c r="D5071" s="44" t="s">
        <v>95</v>
      </c>
      <c r="E5071" s="44" t="s">
        <v>96</v>
      </c>
      <c r="F5071" s="44" t="s">
        <v>58</v>
      </c>
      <c r="G5071" s="44" t="s">
        <v>679</v>
      </c>
      <c r="H5071" s="44">
        <v>0</v>
      </c>
      <c r="I5071" s="44" t="s">
        <v>661</v>
      </c>
      <c r="J5071" s="44" t="s">
        <v>99</v>
      </c>
      <c r="K5071" s="44" t="s">
        <v>348</v>
      </c>
      <c r="L5071" s="44" t="s">
        <v>211</v>
      </c>
      <c r="M5071" s="44" t="s">
        <v>101</v>
      </c>
      <c r="N5071" s="44">
        <v>16245</v>
      </c>
      <c r="O5071" s="44">
        <v>0</v>
      </c>
      <c r="P5071" s="44" t="s">
        <v>103</v>
      </c>
      <c r="Q5071" s="44" t="s">
        <v>103</v>
      </c>
      <c r="R5071" s="44" t="s">
        <v>103</v>
      </c>
      <c r="S5071" s="44" t="s">
        <v>685</v>
      </c>
      <c r="T5071" s="44">
        <v>324900</v>
      </c>
      <c r="U5071" s="44" t="str">
        <f>IF(ISERROR(VLOOKUP(I5071,'BACK INFO'!F:F,1,0)),IF(ISERROR(VLOOKUP(I5071,'BACK INFO'!H:H,1,0)),K5071,'BACK INFO'!$H$1),'BACK INFO'!$G$1)</f>
        <v>KELLY MICHELLE ELLINGSON</v>
      </c>
    </row>
    <row r="5072" spans="1:21" s="11" customFormat="1" x14ac:dyDescent="0.35">
      <c r="A5072" s="44" t="s">
        <v>684</v>
      </c>
      <c r="B5072" s="44">
        <v>2019</v>
      </c>
      <c r="C5072" s="44">
        <v>7</v>
      </c>
      <c r="D5072" s="44" t="s">
        <v>260</v>
      </c>
      <c r="E5072" s="44" t="s">
        <v>96</v>
      </c>
      <c r="F5072" s="44" t="s">
        <v>58</v>
      </c>
      <c r="G5072" s="44" t="s">
        <v>97</v>
      </c>
      <c r="H5072" s="44" t="s">
        <v>117</v>
      </c>
      <c r="I5072" s="44" t="s">
        <v>347</v>
      </c>
      <c r="J5072" s="44" t="s">
        <v>99</v>
      </c>
      <c r="K5072" s="44" t="s">
        <v>348</v>
      </c>
      <c r="L5072" s="44" t="s">
        <v>133</v>
      </c>
      <c r="M5072" s="44" t="s">
        <v>101</v>
      </c>
      <c r="N5072" s="44">
        <v>9</v>
      </c>
      <c r="O5072" s="44">
        <v>2017</v>
      </c>
      <c r="P5072" s="44" t="s">
        <v>102</v>
      </c>
      <c r="Q5072" s="44" t="s">
        <v>103</v>
      </c>
      <c r="R5072" s="44" t="s">
        <v>103</v>
      </c>
      <c r="S5072" s="44" t="s">
        <v>685</v>
      </c>
      <c r="T5072" s="44">
        <v>119.25</v>
      </c>
      <c r="U5072" s="44" t="str">
        <f>IF(ISERROR(VLOOKUP(I5072,'BACK INFO'!F:F,1,0)),IF(ISERROR(VLOOKUP(I5072,'BACK INFO'!H:H,1,0)),K5072,'BACK INFO'!$H$1),'BACK INFO'!$G$1)</f>
        <v>KELLY MICHELLE ELLINGSON</v>
      </c>
    </row>
    <row r="5073" spans="1:21" s="11" customFormat="1" x14ac:dyDescent="0.35">
      <c r="A5073" s="44" t="s">
        <v>684</v>
      </c>
      <c r="B5073" s="44">
        <v>2019</v>
      </c>
      <c r="C5073" s="44">
        <v>7</v>
      </c>
      <c r="D5073" s="44" t="s">
        <v>260</v>
      </c>
      <c r="E5073" s="44" t="s">
        <v>96</v>
      </c>
      <c r="F5073" s="44" t="s">
        <v>58</v>
      </c>
      <c r="G5073" s="44" t="s">
        <v>118</v>
      </c>
      <c r="H5073" s="44" t="s">
        <v>98</v>
      </c>
      <c r="I5073" s="44" t="s">
        <v>440</v>
      </c>
      <c r="J5073" s="44" t="s">
        <v>99</v>
      </c>
      <c r="K5073" s="44" t="s">
        <v>348</v>
      </c>
      <c r="L5073" s="44" t="s">
        <v>227</v>
      </c>
      <c r="M5073" s="44" t="s">
        <v>101</v>
      </c>
      <c r="N5073" s="44">
        <v>13</v>
      </c>
      <c r="O5073" s="44">
        <v>2018</v>
      </c>
      <c r="P5073" s="44" t="s">
        <v>112</v>
      </c>
      <c r="Q5073" s="44" t="s">
        <v>103</v>
      </c>
      <c r="R5073" s="44" t="s">
        <v>103</v>
      </c>
      <c r="S5073" s="44" t="s">
        <v>685</v>
      </c>
      <c r="T5073" s="44">
        <v>179</v>
      </c>
      <c r="U5073" s="44" t="str">
        <f>IF(ISERROR(VLOOKUP(I5073,'BACK INFO'!F:F,1,0)),IF(ISERROR(VLOOKUP(I5073,'BACK INFO'!H:H,1,0)),K5073,'BACK INFO'!$H$1),'BACK INFO'!$G$1)</f>
        <v>KELLY MICHELLE ELLINGSON</v>
      </c>
    </row>
    <row r="5074" spans="1:21" s="11" customFormat="1" x14ac:dyDescent="0.35">
      <c r="A5074" s="44" t="s">
        <v>684</v>
      </c>
      <c r="B5074" s="44">
        <v>2019</v>
      </c>
      <c r="C5074" s="44">
        <v>7</v>
      </c>
      <c r="D5074" s="44" t="s">
        <v>260</v>
      </c>
      <c r="E5074" s="44" t="s">
        <v>96</v>
      </c>
      <c r="F5074" s="44" t="s">
        <v>58</v>
      </c>
      <c r="G5074" s="44" t="s">
        <v>118</v>
      </c>
      <c r="H5074" s="44" t="s">
        <v>117</v>
      </c>
      <c r="I5074" s="44" t="s">
        <v>347</v>
      </c>
      <c r="J5074" s="44" t="s">
        <v>99</v>
      </c>
      <c r="K5074" s="44" t="s">
        <v>348</v>
      </c>
      <c r="L5074" s="44" t="s">
        <v>133</v>
      </c>
      <c r="M5074" s="44" t="s">
        <v>101</v>
      </c>
      <c r="N5074" s="44">
        <v>25</v>
      </c>
      <c r="O5074" s="44">
        <v>2018</v>
      </c>
      <c r="P5074" s="44" t="s">
        <v>112</v>
      </c>
      <c r="Q5074" s="44" t="s">
        <v>103</v>
      </c>
      <c r="R5074" s="44" t="s">
        <v>103</v>
      </c>
      <c r="S5074" s="44" t="s">
        <v>685</v>
      </c>
      <c r="T5074" s="44">
        <v>339.75</v>
      </c>
      <c r="U5074" s="44" t="str">
        <f>IF(ISERROR(VLOOKUP(I5074,'BACK INFO'!F:F,1,0)),IF(ISERROR(VLOOKUP(I5074,'BACK INFO'!H:H,1,0)),K5074,'BACK INFO'!$H$1),'BACK INFO'!$G$1)</f>
        <v>KELLY MICHELLE ELLINGSON</v>
      </c>
    </row>
    <row r="5075" spans="1:21" s="11" customFormat="1" x14ac:dyDescent="0.35">
      <c r="A5075" s="44" t="s">
        <v>684</v>
      </c>
      <c r="B5075" s="44">
        <v>2019</v>
      </c>
      <c r="C5075" s="44">
        <v>7</v>
      </c>
      <c r="D5075" s="44" t="s">
        <v>260</v>
      </c>
      <c r="E5075" s="44" t="s">
        <v>96</v>
      </c>
      <c r="F5075" s="44" t="s">
        <v>58</v>
      </c>
      <c r="G5075" s="44" t="s">
        <v>118</v>
      </c>
      <c r="H5075" s="44" t="s">
        <v>117</v>
      </c>
      <c r="I5075" s="44" t="s">
        <v>113</v>
      </c>
      <c r="J5075" s="44" t="s">
        <v>99</v>
      </c>
      <c r="K5075" s="44" t="s">
        <v>72</v>
      </c>
      <c r="L5075" s="44" t="s">
        <v>114</v>
      </c>
      <c r="M5075" s="44" t="s">
        <v>101</v>
      </c>
      <c r="N5075" s="44">
        <v>1</v>
      </c>
      <c r="O5075" s="44">
        <v>2018</v>
      </c>
      <c r="P5075" s="44" t="s">
        <v>112</v>
      </c>
      <c r="Q5075" s="44" t="s">
        <v>103</v>
      </c>
      <c r="R5075" s="44" t="s">
        <v>103</v>
      </c>
      <c r="S5075" s="44" t="s">
        <v>685</v>
      </c>
      <c r="T5075" s="44">
        <v>20.94</v>
      </c>
      <c r="U5075" s="44" t="str">
        <f>IF(ISERROR(VLOOKUP(I5075,'BACK INFO'!F:F,1,0)),IF(ISERROR(VLOOKUP(I5075,'BACK INFO'!H:H,1,0)),K5075,'BACK INFO'!$H$1),'BACK INFO'!$G$1)</f>
        <v>BILL MILLER AND COMPANY</v>
      </c>
    </row>
    <row r="5076" spans="1:21" s="11" customFormat="1" x14ac:dyDescent="0.35">
      <c r="A5076" s="44" t="s">
        <v>684</v>
      </c>
      <c r="B5076" s="44">
        <v>2019</v>
      </c>
      <c r="C5076" s="44">
        <v>7</v>
      </c>
      <c r="D5076" s="44" t="s">
        <v>260</v>
      </c>
      <c r="E5076" s="44" t="s">
        <v>96</v>
      </c>
      <c r="F5076" s="44" t="s">
        <v>58</v>
      </c>
      <c r="G5076" s="44" t="s">
        <v>118</v>
      </c>
      <c r="H5076" s="44" t="s">
        <v>117</v>
      </c>
      <c r="I5076" s="44" t="s">
        <v>440</v>
      </c>
      <c r="J5076" s="44" t="s">
        <v>99</v>
      </c>
      <c r="K5076" s="44" t="s">
        <v>348</v>
      </c>
      <c r="L5076" s="44" t="s">
        <v>227</v>
      </c>
      <c r="M5076" s="44" t="s">
        <v>101</v>
      </c>
      <c r="N5076" s="44">
        <v>160</v>
      </c>
      <c r="O5076" s="44">
        <v>2018</v>
      </c>
      <c r="P5076" s="44" t="s">
        <v>112</v>
      </c>
      <c r="Q5076" s="44" t="s">
        <v>103</v>
      </c>
      <c r="R5076" s="44" t="s">
        <v>103</v>
      </c>
      <c r="S5076" s="44" t="s">
        <v>685</v>
      </c>
      <c r="T5076" s="44">
        <v>2165.75</v>
      </c>
      <c r="U5076" s="44" t="str">
        <f>IF(ISERROR(VLOOKUP(I5076,'BACK INFO'!F:F,1,0)),IF(ISERROR(VLOOKUP(I5076,'BACK INFO'!H:H,1,0)),K5076,'BACK INFO'!$H$1),'BACK INFO'!$G$1)</f>
        <v>KELLY MICHELLE ELLINGSON</v>
      </c>
    </row>
    <row r="5077" spans="1:21" s="11" customFormat="1" x14ac:dyDescent="0.35">
      <c r="A5077" s="44" t="s">
        <v>684</v>
      </c>
      <c r="B5077" s="44">
        <v>2019</v>
      </c>
      <c r="C5077" s="44">
        <v>7</v>
      </c>
      <c r="D5077" s="44" t="s">
        <v>260</v>
      </c>
      <c r="E5077" s="44" t="s">
        <v>96</v>
      </c>
      <c r="F5077" s="44" t="s">
        <v>58</v>
      </c>
      <c r="G5077" s="44" t="s">
        <v>439</v>
      </c>
      <c r="H5077" s="44" t="s">
        <v>98</v>
      </c>
      <c r="I5077" s="44" t="s">
        <v>113</v>
      </c>
      <c r="J5077" s="44" t="s">
        <v>99</v>
      </c>
      <c r="K5077" s="44" t="s">
        <v>72</v>
      </c>
      <c r="L5077" s="44" t="s">
        <v>114</v>
      </c>
      <c r="M5077" s="44" t="s">
        <v>101</v>
      </c>
      <c r="N5077" s="44">
        <v>3</v>
      </c>
      <c r="O5077" s="44">
        <v>2017</v>
      </c>
      <c r="P5077" s="44" t="s">
        <v>222</v>
      </c>
      <c r="Q5077" s="44" t="s">
        <v>103</v>
      </c>
      <c r="R5077" s="44" t="s">
        <v>103</v>
      </c>
      <c r="S5077" s="44" t="s">
        <v>685</v>
      </c>
      <c r="T5077" s="44">
        <v>77.44</v>
      </c>
      <c r="U5077" s="44" t="str">
        <f>IF(ISERROR(VLOOKUP(I5077,'BACK INFO'!F:F,1,0)),IF(ISERROR(VLOOKUP(I5077,'BACK INFO'!H:H,1,0)),K5077,'BACK INFO'!$H$1),'BACK INFO'!$G$1)</f>
        <v>BILL MILLER AND COMPANY</v>
      </c>
    </row>
    <row r="5078" spans="1:21" s="11" customFormat="1" x14ac:dyDescent="0.35">
      <c r="A5078" s="44" t="s">
        <v>684</v>
      </c>
      <c r="B5078" s="44">
        <v>2019</v>
      </c>
      <c r="C5078" s="44">
        <v>7</v>
      </c>
      <c r="D5078" s="44" t="s">
        <v>260</v>
      </c>
      <c r="E5078" s="44" t="s">
        <v>96</v>
      </c>
      <c r="F5078" s="44" t="s">
        <v>58</v>
      </c>
      <c r="G5078" s="44" t="s">
        <v>439</v>
      </c>
      <c r="H5078" s="44" t="s">
        <v>117</v>
      </c>
      <c r="I5078" s="44" t="s">
        <v>347</v>
      </c>
      <c r="J5078" s="44" t="s">
        <v>99</v>
      </c>
      <c r="K5078" s="44" t="s">
        <v>348</v>
      </c>
      <c r="L5078" s="44" t="s">
        <v>133</v>
      </c>
      <c r="M5078" s="44" t="s">
        <v>101</v>
      </c>
      <c r="N5078" s="44">
        <v>357</v>
      </c>
      <c r="O5078" s="44">
        <v>2017</v>
      </c>
      <c r="P5078" s="44" t="s">
        <v>222</v>
      </c>
      <c r="Q5078" s="44" t="s">
        <v>103</v>
      </c>
      <c r="R5078" s="44" t="s">
        <v>103</v>
      </c>
      <c r="S5078" s="44" t="s">
        <v>685</v>
      </c>
      <c r="T5078" s="44">
        <v>4793.5</v>
      </c>
      <c r="U5078" s="44" t="str">
        <f>IF(ISERROR(VLOOKUP(I5078,'BACK INFO'!F:F,1,0)),IF(ISERROR(VLOOKUP(I5078,'BACK INFO'!H:H,1,0)),K5078,'BACK INFO'!$H$1),'BACK INFO'!$G$1)</f>
        <v>KELLY MICHELLE ELLINGSON</v>
      </c>
    </row>
    <row r="5079" spans="1:21" s="11" customFormat="1" x14ac:dyDescent="0.35">
      <c r="A5079" s="44" t="s">
        <v>684</v>
      </c>
      <c r="B5079" s="44">
        <v>2019</v>
      </c>
      <c r="C5079" s="44">
        <v>7</v>
      </c>
      <c r="D5079" s="44" t="s">
        <v>260</v>
      </c>
      <c r="E5079" s="44" t="s">
        <v>96</v>
      </c>
      <c r="F5079" s="44" t="s">
        <v>58</v>
      </c>
      <c r="G5079" s="44" t="s">
        <v>439</v>
      </c>
      <c r="H5079" s="44" t="s">
        <v>117</v>
      </c>
      <c r="I5079" s="44" t="s">
        <v>440</v>
      </c>
      <c r="J5079" s="44" t="s">
        <v>99</v>
      </c>
      <c r="K5079" s="44" t="s">
        <v>348</v>
      </c>
      <c r="L5079" s="44" t="s">
        <v>227</v>
      </c>
      <c r="M5079" s="44" t="s">
        <v>101</v>
      </c>
      <c r="N5079" s="44">
        <v>420</v>
      </c>
      <c r="O5079" s="44">
        <v>2017</v>
      </c>
      <c r="P5079" s="44" t="s">
        <v>222</v>
      </c>
      <c r="Q5079" s="44" t="s">
        <v>103</v>
      </c>
      <c r="R5079" s="44" t="s">
        <v>103</v>
      </c>
      <c r="S5079" s="44" t="s">
        <v>685</v>
      </c>
      <c r="T5079" s="44">
        <v>5712.25</v>
      </c>
      <c r="U5079" s="44" t="str">
        <f>IF(ISERROR(VLOOKUP(I5079,'BACK INFO'!F:F,1,0)),IF(ISERROR(VLOOKUP(I5079,'BACK INFO'!H:H,1,0)),K5079,'BACK INFO'!$H$1),'BACK INFO'!$G$1)</f>
        <v>KELLY MICHELLE ELLINGSON</v>
      </c>
    </row>
    <row r="5080" spans="1:21" s="11" customFormat="1" x14ac:dyDescent="0.35">
      <c r="A5080" s="44" t="s">
        <v>684</v>
      </c>
      <c r="B5080" s="44">
        <v>2019</v>
      </c>
      <c r="C5080" s="44">
        <v>7</v>
      </c>
      <c r="D5080" s="44" t="s">
        <v>260</v>
      </c>
      <c r="E5080" s="44" t="s">
        <v>96</v>
      </c>
      <c r="F5080" s="44" t="s">
        <v>58</v>
      </c>
      <c r="G5080" s="44" t="s">
        <v>439</v>
      </c>
      <c r="H5080" s="44" t="s">
        <v>151</v>
      </c>
      <c r="I5080" s="44" t="s">
        <v>347</v>
      </c>
      <c r="J5080" s="44" t="s">
        <v>99</v>
      </c>
      <c r="K5080" s="44" t="s">
        <v>348</v>
      </c>
      <c r="L5080" s="44" t="s">
        <v>133</v>
      </c>
      <c r="M5080" s="44" t="s">
        <v>101</v>
      </c>
      <c r="N5080" s="44">
        <v>61</v>
      </c>
      <c r="O5080" s="44">
        <v>2017</v>
      </c>
      <c r="P5080" s="44" t="s">
        <v>222</v>
      </c>
      <c r="Q5080" s="44" t="s">
        <v>103</v>
      </c>
      <c r="R5080" s="44" t="s">
        <v>103</v>
      </c>
      <c r="S5080" s="44" t="s">
        <v>685</v>
      </c>
      <c r="T5080" s="44">
        <v>762.5</v>
      </c>
      <c r="U5080" s="44" t="str">
        <f>IF(ISERROR(VLOOKUP(I5080,'BACK INFO'!F:F,1,0)),IF(ISERROR(VLOOKUP(I5080,'BACK INFO'!H:H,1,0)),K5080,'BACK INFO'!$H$1),'BACK INFO'!$G$1)</f>
        <v>KELLY MICHELLE ELLINGSON</v>
      </c>
    </row>
    <row r="5081" spans="1:21" s="11" customFormat="1" x14ac:dyDescent="0.35">
      <c r="A5081" s="44" t="s">
        <v>684</v>
      </c>
      <c r="B5081" s="44">
        <v>2019</v>
      </c>
      <c r="C5081" s="44">
        <v>7</v>
      </c>
      <c r="D5081" s="44" t="s">
        <v>260</v>
      </c>
      <c r="E5081" s="44" t="s">
        <v>96</v>
      </c>
      <c r="F5081" s="44" t="s">
        <v>58</v>
      </c>
      <c r="G5081" s="44" t="s">
        <v>221</v>
      </c>
      <c r="H5081" s="44" t="s">
        <v>98</v>
      </c>
      <c r="I5081" s="44" t="s">
        <v>113</v>
      </c>
      <c r="J5081" s="44" t="s">
        <v>99</v>
      </c>
      <c r="K5081" s="44" t="s">
        <v>72</v>
      </c>
      <c r="L5081" s="44" t="s">
        <v>114</v>
      </c>
      <c r="M5081" s="44" t="s">
        <v>101</v>
      </c>
      <c r="N5081" s="44">
        <v>1</v>
      </c>
      <c r="O5081" s="44">
        <v>2018</v>
      </c>
      <c r="P5081" s="44" t="s">
        <v>222</v>
      </c>
      <c r="Q5081" s="44" t="s">
        <v>103</v>
      </c>
      <c r="R5081" s="44" t="s">
        <v>103</v>
      </c>
      <c r="S5081" s="44" t="s">
        <v>685</v>
      </c>
      <c r="T5081" s="44">
        <v>32.76</v>
      </c>
      <c r="U5081" s="44" t="str">
        <f>IF(ISERROR(VLOOKUP(I5081,'BACK INFO'!F:F,1,0)),IF(ISERROR(VLOOKUP(I5081,'BACK INFO'!H:H,1,0)),K5081,'BACK INFO'!$H$1),'BACK INFO'!$G$1)</f>
        <v>BILL MILLER AND COMPANY</v>
      </c>
    </row>
    <row r="5082" spans="1:21" s="11" customFormat="1" x14ac:dyDescent="0.35">
      <c r="A5082" s="44" t="s">
        <v>684</v>
      </c>
      <c r="B5082" s="44">
        <v>2019</v>
      </c>
      <c r="C5082" s="44">
        <v>7</v>
      </c>
      <c r="D5082" s="44" t="s">
        <v>260</v>
      </c>
      <c r="E5082" s="44" t="s">
        <v>96</v>
      </c>
      <c r="F5082" s="44" t="s">
        <v>58</v>
      </c>
      <c r="G5082" s="44" t="s">
        <v>241</v>
      </c>
      <c r="H5082" s="44" t="s">
        <v>98</v>
      </c>
      <c r="I5082" s="44" t="s">
        <v>113</v>
      </c>
      <c r="J5082" s="44" t="s">
        <v>99</v>
      </c>
      <c r="K5082" s="44" t="s">
        <v>72</v>
      </c>
      <c r="L5082" s="44" t="s">
        <v>114</v>
      </c>
      <c r="M5082" s="44" t="s">
        <v>101</v>
      </c>
      <c r="N5082" s="44">
        <v>15</v>
      </c>
      <c r="O5082" s="44">
        <v>2019</v>
      </c>
      <c r="P5082" s="44" t="s">
        <v>112</v>
      </c>
      <c r="Q5082" s="44" t="s">
        <v>112</v>
      </c>
      <c r="R5082" s="44" t="s">
        <v>241</v>
      </c>
      <c r="S5082" s="44" t="s">
        <v>685</v>
      </c>
      <c r="T5082" s="44">
        <v>456</v>
      </c>
      <c r="U5082" s="44" t="str">
        <f>IF(ISERROR(VLOOKUP(I5082,'BACK INFO'!F:F,1,0)),IF(ISERROR(VLOOKUP(I5082,'BACK INFO'!H:H,1,0)),K5082,'BACK INFO'!$H$1),'BACK INFO'!$G$1)</f>
        <v>BILL MILLER AND COMPANY</v>
      </c>
    </row>
    <row r="5083" spans="1:21" s="11" customFormat="1" x14ac:dyDescent="0.35">
      <c r="A5083" s="44" t="s">
        <v>684</v>
      </c>
      <c r="B5083" s="44">
        <v>2019</v>
      </c>
      <c r="C5083" s="44">
        <v>7</v>
      </c>
      <c r="D5083" s="44" t="s">
        <v>260</v>
      </c>
      <c r="E5083" s="44" t="s">
        <v>96</v>
      </c>
      <c r="F5083" s="44" t="s">
        <v>58</v>
      </c>
      <c r="G5083" s="44" t="s">
        <v>241</v>
      </c>
      <c r="H5083" s="44" t="s">
        <v>117</v>
      </c>
      <c r="I5083" s="44" t="s">
        <v>113</v>
      </c>
      <c r="J5083" s="44" t="s">
        <v>99</v>
      </c>
      <c r="K5083" s="44" t="s">
        <v>72</v>
      </c>
      <c r="L5083" s="44" t="s">
        <v>114</v>
      </c>
      <c r="M5083" s="44" t="s">
        <v>101</v>
      </c>
      <c r="N5083" s="44">
        <v>2</v>
      </c>
      <c r="O5083" s="44">
        <v>2019</v>
      </c>
      <c r="P5083" s="44" t="s">
        <v>112</v>
      </c>
      <c r="Q5083" s="44" t="s">
        <v>112</v>
      </c>
      <c r="R5083" s="44" t="s">
        <v>241</v>
      </c>
      <c r="S5083" s="44" t="s">
        <v>685</v>
      </c>
      <c r="T5083" s="44">
        <v>66</v>
      </c>
      <c r="U5083" s="44" t="str">
        <f>IF(ISERROR(VLOOKUP(I5083,'BACK INFO'!F:F,1,0)),IF(ISERROR(VLOOKUP(I5083,'BACK INFO'!H:H,1,0)),K5083,'BACK INFO'!$H$1),'BACK INFO'!$G$1)</f>
        <v>BILL MILLER AND COMPANY</v>
      </c>
    </row>
    <row r="5084" spans="1:21" s="11" customFormat="1" x14ac:dyDescent="0.35">
      <c r="A5084" s="44" t="s">
        <v>684</v>
      </c>
      <c r="B5084" s="44">
        <v>2019</v>
      </c>
      <c r="C5084" s="44">
        <v>7</v>
      </c>
      <c r="D5084" s="44" t="s">
        <v>260</v>
      </c>
      <c r="E5084" s="44" t="s">
        <v>96</v>
      </c>
      <c r="F5084" s="44" t="s">
        <v>58</v>
      </c>
      <c r="G5084" s="44" t="s">
        <v>241</v>
      </c>
      <c r="H5084" s="44" t="s">
        <v>152</v>
      </c>
      <c r="I5084" s="44" t="s">
        <v>113</v>
      </c>
      <c r="J5084" s="44" t="s">
        <v>99</v>
      </c>
      <c r="K5084" s="44" t="s">
        <v>72</v>
      </c>
      <c r="L5084" s="44" t="s">
        <v>114</v>
      </c>
      <c r="M5084" s="44" t="s">
        <v>101</v>
      </c>
      <c r="N5084" s="44">
        <v>1</v>
      </c>
      <c r="O5084" s="44">
        <v>2019</v>
      </c>
      <c r="P5084" s="44" t="s">
        <v>112</v>
      </c>
      <c r="Q5084" s="44" t="s">
        <v>112</v>
      </c>
      <c r="R5084" s="44" t="s">
        <v>241</v>
      </c>
      <c r="S5084" s="44" t="s">
        <v>685</v>
      </c>
      <c r="T5084" s="44">
        <v>52</v>
      </c>
      <c r="U5084" s="44" t="str">
        <f>IF(ISERROR(VLOOKUP(I5084,'BACK INFO'!F:F,1,0)),IF(ISERROR(VLOOKUP(I5084,'BACK INFO'!H:H,1,0)),K5084,'BACK INFO'!$H$1),'BACK INFO'!$G$1)</f>
        <v>BILL MILLER AND COMPANY</v>
      </c>
    </row>
    <row r="5085" spans="1:21" s="11" customFormat="1" x14ac:dyDescent="0.35">
      <c r="A5085" s="44" t="s">
        <v>684</v>
      </c>
      <c r="B5085" s="44">
        <v>2019</v>
      </c>
      <c r="C5085" s="44">
        <v>8</v>
      </c>
      <c r="D5085" s="44" t="s">
        <v>95</v>
      </c>
      <c r="E5085" s="44" t="s">
        <v>96</v>
      </c>
      <c r="F5085" s="44" t="s">
        <v>58</v>
      </c>
      <c r="G5085" s="44" t="s">
        <v>118</v>
      </c>
      <c r="H5085" s="44" t="s">
        <v>98</v>
      </c>
      <c r="I5085" s="44" t="s">
        <v>686</v>
      </c>
      <c r="J5085" s="44" t="s">
        <v>99</v>
      </c>
      <c r="K5085" s="44" t="s">
        <v>54</v>
      </c>
      <c r="L5085" s="44" t="s">
        <v>100</v>
      </c>
      <c r="M5085" s="44" t="s">
        <v>101</v>
      </c>
      <c r="N5085" s="44">
        <v>13</v>
      </c>
      <c r="O5085" s="44">
        <v>2018</v>
      </c>
      <c r="P5085" s="44" t="s">
        <v>112</v>
      </c>
      <c r="Q5085" s="44" t="s">
        <v>103</v>
      </c>
      <c r="R5085" s="44" t="s">
        <v>103</v>
      </c>
      <c r="S5085" s="44" t="s">
        <v>685</v>
      </c>
      <c r="T5085" s="44">
        <v>347</v>
      </c>
      <c r="U5085" s="44" t="str">
        <f>IF(ISERROR(VLOOKUP(I5085,'BACK INFO'!F:F,1,0)),IF(ISERROR(VLOOKUP(I5085,'BACK INFO'!H:H,1,0)),K5085,'BACK INFO'!$H$1),'BACK INFO'!$G$1)</f>
        <v>PAIGE ALYSE STRAUGHAN</v>
      </c>
    </row>
    <row r="5086" spans="1:21" s="11" customFormat="1" x14ac:dyDescent="0.35">
      <c r="A5086" s="44" t="s">
        <v>684</v>
      </c>
      <c r="B5086" s="44">
        <v>2019</v>
      </c>
      <c r="C5086" s="44">
        <v>8</v>
      </c>
      <c r="D5086" s="44" t="s">
        <v>95</v>
      </c>
      <c r="E5086" s="44" t="s">
        <v>96</v>
      </c>
      <c r="F5086" s="44" t="s">
        <v>58</v>
      </c>
      <c r="G5086" s="44" t="s">
        <v>118</v>
      </c>
      <c r="H5086" s="44" t="s">
        <v>98</v>
      </c>
      <c r="I5086" s="44" t="s">
        <v>113</v>
      </c>
      <c r="J5086" s="44" t="s">
        <v>99</v>
      </c>
      <c r="K5086" s="44" t="s">
        <v>72</v>
      </c>
      <c r="L5086" s="44" t="s">
        <v>114</v>
      </c>
      <c r="M5086" s="44" t="s">
        <v>101</v>
      </c>
      <c r="N5086" s="44">
        <v>1</v>
      </c>
      <c r="O5086" s="44">
        <v>2018</v>
      </c>
      <c r="P5086" s="44" t="s">
        <v>112</v>
      </c>
      <c r="Q5086" s="44" t="s">
        <v>103</v>
      </c>
      <c r="R5086" s="44" t="s">
        <v>103</v>
      </c>
      <c r="S5086" s="44" t="s">
        <v>685</v>
      </c>
      <c r="T5086" s="44">
        <v>21</v>
      </c>
      <c r="U5086" s="44" t="str">
        <f>IF(ISERROR(VLOOKUP(I5086,'BACK INFO'!F:F,1,0)),IF(ISERROR(VLOOKUP(I5086,'BACK INFO'!H:H,1,0)),K5086,'BACK INFO'!$H$1),'BACK INFO'!$G$1)</f>
        <v>BILL MILLER AND COMPANY</v>
      </c>
    </row>
    <row r="5087" spans="1:21" s="11" customFormat="1" x14ac:dyDescent="0.35">
      <c r="A5087" s="44" t="s">
        <v>684</v>
      </c>
      <c r="B5087" s="44">
        <v>2019</v>
      </c>
      <c r="C5087" s="44">
        <v>8</v>
      </c>
      <c r="D5087" s="44" t="s">
        <v>95</v>
      </c>
      <c r="E5087" s="44" t="s">
        <v>96</v>
      </c>
      <c r="F5087" s="44" t="s">
        <v>58</v>
      </c>
      <c r="G5087" s="44" t="s">
        <v>118</v>
      </c>
      <c r="H5087" s="44" t="s">
        <v>110</v>
      </c>
      <c r="I5087" s="44" t="s">
        <v>347</v>
      </c>
      <c r="J5087" s="44" t="s">
        <v>99</v>
      </c>
      <c r="K5087" s="44" t="s">
        <v>348</v>
      </c>
      <c r="L5087" s="44" t="s">
        <v>133</v>
      </c>
      <c r="M5087" s="44" t="s">
        <v>101</v>
      </c>
      <c r="N5087" s="44">
        <v>140</v>
      </c>
      <c r="O5087" s="44">
        <v>2018</v>
      </c>
      <c r="P5087" s="44" t="s">
        <v>112</v>
      </c>
      <c r="Q5087" s="44" t="s">
        <v>103</v>
      </c>
      <c r="R5087" s="44" t="s">
        <v>103</v>
      </c>
      <c r="S5087" s="44" t="s">
        <v>685</v>
      </c>
      <c r="T5087" s="44">
        <v>2233</v>
      </c>
      <c r="U5087" s="44" t="str">
        <f>IF(ISERROR(VLOOKUP(I5087,'BACK INFO'!F:F,1,0)),IF(ISERROR(VLOOKUP(I5087,'BACK INFO'!H:H,1,0)),K5087,'BACK INFO'!$H$1),'BACK INFO'!$G$1)</f>
        <v>KELLY MICHELLE ELLINGSON</v>
      </c>
    </row>
    <row r="5088" spans="1:21" s="11" customFormat="1" x14ac:dyDescent="0.35">
      <c r="A5088" s="44" t="s">
        <v>684</v>
      </c>
      <c r="B5088" s="44">
        <v>2019</v>
      </c>
      <c r="C5088" s="44">
        <v>8</v>
      </c>
      <c r="D5088" s="44" t="s">
        <v>95</v>
      </c>
      <c r="E5088" s="44" t="s">
        <v>96</v>
      </c>
      <c r="F5088" s="44" t="s">
        <v>58</v>
      </c>
      <c r="G5088" s="44" t="s">
        <v>118</v>
      </c>
      <c r="H5088" s="44" t="s">
        <v>152</v>
      </c>
      <c r="I5088" s="44" t="s">
        <v>686</v>
      </c>
      <c r="J5088" s="44" t="s">
        <v>99</v>
      </c>
      <c r="K5088" s="44" t="s">
        <v>54</v>
      </c>
      <c r="L5088" s="44" t="s">
        <v>100</v>
      </c>
      <c r="M5088" s="44" t="s">
        <v>101</v>
      </c>
      <c r="N5088" s="44">
        <v>1</v>
      </c>
      <c r="O5088" s="44">
        <v>2018</v>
      </c>
      <c r="P5088" s="44" t="s">
        <v>112</v>
      </c>
      <c r="Q5088" s="44" t="s">
        <v>103</v>
      </c>
      <c r="R5088" s="44" t="s">
        <v>103</v>
      </c>
      <c r="S5088" s="44" t="s">
        <v>685</v>
      </c>
      <c r="T5088" s="44">
        <v>33</v>
      </c>
      <c r="U5088" s="44" t="str">
        <f>IF(ISERROR(VLOOKUP(I5088,'BACK INFO'!F:F,1,0)),IF(ISERROR(VLOOKUP(I5088,'BACK INFO'!H:H,1,0)),K5088,'BACK INFO'!$H$1),'BACK INFO'!$G$1)</f>
        <v>PAIGE ALYSE STRAUGHAN</v>
      </c>
    </row>
    <row r="5089" spans="1:21" s="11" customFormat="1" x14ac:dyDescent="0.35">
      <c r="A5089" s="44" t="s">
        <v>684</v>
      </c>
      <c r="B5089" s="44">
        <v>2019</v>
      </c>
      <c r="C5089" s="44">
        <v>8</v>
      </c>
      <c r="D5089" s="44" t="s">
        <v>95</v>
      </c>
      <c r="E5089" s="44" t="s">
        <v>96</v>
      </c>
      <c r="F5089" s="44" t="s">
        <v>58</v>
      </c>
      <c r="G5089" s="44" t="s">
        <v>155</v>
      </c>
      <c r="H5089" s="44" t="s">
        <v>98</v>
      </c>
      <c r="I5089" s="44" t="s">
        <v>686</v>
      </c>
      <c r="J5089" s="44" t="s">
        <v>99</v>
      </c>
      <c r="K5089" s="44" t="s">
        <v>54</v>
      </c>
      <c r="L5089" s="44" t="s">
        <v>100</v>
      </c>
      <c r="M5089" s="44" t="s">
        <v>101</v>
      </c>
      <c r="N5089" s="44">
        <v>3</v>
      </c>
      <c r="O5089" s="44">
        <v>2018</v>
      </c>
      <c r="P5089" s="44" t="s">
        <v>154</v>
      </c>
      <c r="Q5089" s="44" t="s">
        <v>103</v>
      </c>
      <c r="R5089" s="44" t="s">
        <v>103</v>
      </c>
      <c r="S5089" s="44" t="s">
        <v>685</v>
      </c>
      <c r="T5089" s="44">
        <v>87</v>
      </c>
      <c r="U5089" s="44" t="str">
        <f>IF(ISERROR(VLOOKUP(I5089,'BACK INFO'!F:F,1,0)),IF(ISERROR(VLOOKUP(I5089,'BACK INFO'!H:H,1,0)),K5089,'BACK INFO'!$H$1),'BACK INFO'!$G$1)</f>
        <v>PAIGE ALYSE STRAUGHAN</v>
      </c>
    </row>
    <row r="5090" spans="1:21" s="11" customFormat="1" x14ac:dyDescent="0.35">
      <c r="A5090" s="44" t="s">
        <v>684</v>
      </c>
      <c r="B5090" s="44">
        <v>2019</v>
      </c>
      <c r="C5090" s="44">
        <v>8</v>
      </c>
      <c r="D5090" s="44" t="s">
        <v>95</v>
      </c>
      <c r="E5090" s="44" t="s">
        <v>96</v>
      </c>
      <c r="F5090" s="44" t="s">
        <v>58</v>
      </c>
      <c r="G5090" s="44" t="s">
        <v>155</v>
      </c>
      <c r="H5090" s="44" t="s">
        <v>110</v>
      </c>
      <c r="I5090" s="44" t="s">
        <v>347</v>
      </c>
      <c r="J5090" s="44" t="s">
        <v>99</v>
      </c>
      <c r="K5090" s="44" t="s">
        <v>348</v>
      </c>
      <c r="L5090" s="44" t="s">
        <v>133</v>
      </c>
      <c r="M5090" s="44" t="s">
        <v>101</v>
      </c>
      <c r="N5090" s="44">
        <v>292</v>
      </c>
      <c r="O5090" s="44">
        <v>2018</v>
      </c>
      <c r="P5090" s="44" t="s">
        <v>154</v>
      </c>
      <c r="Q5090" s="44" t="s">
        <v>103</v>
      </c>
      <c r="R5090" s="44" t="s">
        <v>103</v>
      </c>
      <c r="S5090" s="44" t="s">
        <v>685</v>
      </c>
      <c r="T5090" s="44">
        <v>4579.5</v>
      </c>
      <c r="U5090" s="44" t="str">
        <f>IF(ISERROR(VLOOKUP(I5090,'BACK INFO'!F:F,1,0)),IF(ISERROR(VLOOKUP(I5090,'BACK INFO'!H:H,1,0)),K5090,'BACK INFO'!$H$1),'BACK INFO'!$G$1)</f>
        <v>KELLY MICHELLE ELLINGSON</v>
      </c>
    </row>
    <row r="5091" spans="1:21" s="11" customFormat="1" x14ac:dyDescent="0.35">
      <c r="A5091" s="44" t="s">
        <v>684</v>
      </c>
      <c r="B5091" s="44">
        <v>2019</v>
      </c>
      <c r="C5091" s="44">
        <v>8</v>
      </c>
      <c r="D5091" s="44" t="s">
        <v>95</v>
      </c>
      <c r="E5091" s="44" t="s">
        <v>96</v>
      </c>
      <c r="F5091" s="44" t="s">
        <v>58</v>
      </c>
      <c r="G5091" s="44" t="s">
        <v>188</v>
      </c>
      <c r="H5091" s="44" t="s">
        <v>98</v>
      </c>
      <c r="I5091" s="44" t="s">
        <v>189</v>
      </c>
      <c r="J5091" s="44" t="s">
        <v>99</v>
      </c>
      <c r="K5091" s="44" t="s">
        <v>73</v>
      </c>
      <c r="L5091" s="44" t="s">
        <v>127</v>
      </c>
      <c r="M5091" s="44" t="s">
        <v>101</v>
      </c>
      <c r="N5091" s="44">
        <v>96</v>
      </c>
      <c r="O5091" s="44">
        <v>0</v>
      </c>
      <c r="P5091" s="44" t="s">
        <v>103</v>
      </c>
      <c r="Q5091" s="44" t="s">
        <v>103</v>
      </c>
      <c r="R5091" s="44" t="s">
        <v>103</v>
      </c>
      <c r="S5091" s="44" t="s">
        <v>685</v>
      </c>
      <c r="T5091" s="44">
        <v>2703.3600000000006</v>
      </c>
      <c r="U5091" s="44" t="str">
        <f>IF(ISERROR(VLOOKUP(I5091,'BACK INFO'!F:F,1,0)),IF(ISERROR(VLOOKUP(I5091,'BACK INFO'!H:H,1,0)),K5091,'BACK INFO'!$H$1),'BACK INFO'!$G$1)</f>
        <v>PHYLLIS POSNER</v>
      </c>
    </row>
    <row r="5092" spans="1:21" s="11" customFormat="1" x14ac:dyDescent="0.35">
      <c r="A5092" s="44" t="s">
        <v>684</v>
      </c>
      <c r="B5092" s="44">
        <v>2019</v>
      </c>
      <c r="C5092" s="44">
        <v>8</v>
      </c>
      <c r="D5092" s="44" t="s">
        <v>95</v>
      </c>
      <c r="E5092" s="44" t="s">
        <v>96</v>
      </c>
      <c r="F5092" s="44" t="s">
        <v>58</v>
      </c>
      <c r="G5092" s="44" t="s">
        <v>192</v>
      </c>
      <c r="H5092" s="44" t="s">
        <v>110</v>
      </c>
      <c r="I5092" s="44" t="s">
        <v>686</v>
      </c>
      <c r="J5092" s="44" t="s">
        <v>99</v>
      </c>
      <c r="K5092" s="44" t="s">
        <v>54</v>
      </c>
      <c r="L5092" s="44" t="s">
        <v>100</v>
      </c>
      <c r="M5092" s="44" t="s">
        <v>101</v>
      </c>
      <c r="N5092" s="44">
        <v>2</v>
      </c>
      <c r="O5092" s="44">
        <v>2018</v>
      </c>
      <c r="P5092" s="44" t="s">
        <v>193</v>
      </c>
      <c r="Q5092" s="44" t="s">
        <v>103</v>
      </c>
      <c r="R5092" s="44" t="s">
        <v>103</v>
      </c>
      <c r="S5092" s="44" t="s">
        <v>685</v>
      </c>
      <c r="T5092" s="44">
        <v>61</v>
      </c>
      <c r="U5092" s="44" t="str">
        <f>IF(ISERROR(VLOOKUP(I5092,'BACK INFO'!F:F,1,0)),IF(ISERROR(VLOOKUP(I5092,'BACK INFO'!H:H,1,0)),K5092,'BACK INFO'!$H$1),'BACK INFO'!$G$1)</f>
        <v>PAIGE ALYSE STRAUGHAN</v>
      </c>
    </row>
    <row r="5093" spans="1:21" s="11" customFormat="1" x14ac:dyDescent="0.35">
      <c r="A5093" s="44" t="s">
        <v>684</v>
      </c>
      <c r="B5093" s="44">
        <v>2019</v>
      </c>
      <c r="C5093" s="44">
        <v>8</v>
      </c>
      <c r="D5093" s="44" t="s">
        <v>95</v>
      </c>
      <c r="E5093" s="44" t="s">
        <v>96</v>
      </c>
      <c r="F5093" s="44" t="s">
        <v>58</v>
      </c>
      <c r="G5093" s="44" t="s">
        <v>192</v>
      </c>
      <c r="H5093" s="44" t="s">
        <v>110</v>
      </c>
      <c r="I5093" s="44" t="s">
        <v>347</v>
      </c>
      <c r="J5093" s="44" t="s">
        <v>99</v>
      </c>
      <c r="K5093" s="44" t="s">
        <v>348</v>
      </c>
      <c r="L5093" s="44" t="s">
        <v>133</v>
      </c>
      <c r="M5093" s="44" t="s">
        <v>101</v>
      </c>
      <c r="N5093" s="44">
        <v>342</v>
      </c>
      <c r="O5093" s="44">
        <v>2018</v>
      </c>
      <c r="P5093" s="44" t="s">
        <v>193</v>
      </c>
      <c r="Q5093" s="44" t="s">
        <v>103</v>
      </c>
      <c r="R5093" s="44" t="s">
        <v>103</v>
      </c>
      <c r="S5093" s="44" t="s">
        <v>685</v>
      </c>
      <c r="T5093" s="44">
        <v>5165</v>
      </c>
      <c r="U5093" s="44" t="str">
        <f>IF(ISERROR(VLOOKUP(I5093,'BACK INFO'!F:F,1,0)),IF(ISERROR(VLOOKUP(I5093,'BACK INFO'!H:H,1,0)),K5093,'BACK INFO'!$H$1),'BACK INFO'!$G$1)</f>
        <v>KELLY MICHELLE ELLINGSON</v>
      </c>
    </row>
    <row r="5094" spans="1:21" s="11" customFormat="1" x14ac:dyDescent="0.35">
      <c r="A5094" s="44" t="s">
        <v>684</v>
      </c>
      <c r="B5094" s="44">
        <v>2019</v>
      </c>
      <c r="C5094" s="44">
        <v>8</v>
      </c>
      <c r="D5094" s="44" t="s">
        <v>95</v>
      </c>
      <c r="E5094" s="44" t="s">
        <v>96</v>
      </c>
      <c r="F5094" s="44" t="s">
        <v>58</v>
      </c>
      <c r="G5094" s="44" t="s">
        <v>192</v>
      </c>
      <c r="H5094" s="44" t="s">
        <v>110</v>
      </c>
      <c r="I5094" s="44" t="s">
        <v>266</v>
      </c>
      <c r="J5094" s="44" t="s">
        <v>99</v>
      </c>
      <c r="K5094" s="44" t="s">
        <v>71</v>
      </c>
      <c r="L5094" s="44" t="s">
        <v>216</v>
      </c>
      <c r="M5094" s="44" t="s">
        <v>101</v>
      </c>
      <c r="N5094" s="44">
        <v>7</v>
      </c>
      <c r="O5094" s="44">
        <v>2018</v>
      </c>
      <c r="P5094" s="44" t="s">
        <v>193</v>
      </c>
      <c r="Q5094" s="44" t="s">
        <v>103</v>
      </c>
      <c r="R5094" s="44" t="s">
        <v>103</v>
      </c>
      <c r="S5094" s="44" t="s">
        <v>685</v>
      </c>
      <c r="T5094" s="44">
        <v>262</v>
      </c>
      <c r="U5094" s="44" t="str">
        <f>IF(ISERROR(VLOOKUP(I5094,'BACK INFO'!F:F,1,0)),IF(ISERROR(VLOOKUP(I5094,'BACK INFO'!H:H,1,0)),K5094,'BACK INFO'!$H$1),'BACK INFO'!$G$1)</f>
        <v>HOLLY SALES INC.</v>
      </c>
    </row>
    <row r="5095" spans="1:21" s="11" customFormat="1" x14ac:dyDescent="0.35">
      <c r="A5095" s="44" t="s">
        <v>684</v>
      </c>
      <c r="B5095" s="44">
        <v>2019</v>
      </c>
      <c r="C5095" s="44">
        <v>8</v>
      </c>
      <c r="D5095" s="44" t="s">
        <v>95</v>
      </c>
      <c r="E5095" s="44" t="s">
        <v>96</v>
      </c>
      <c r="F5095" s="44" t="s">
        <v>58</v>
      </c>
      <c r="G5095" s="44" t="s">
        <v>223</v>
      </c>
      <c r="H5095" s="44" t="s">
        <v>98</v>
      </c>
      <c r="I5095" s="44" t="s">
        <v>686</v>
      </c>
      <c r="J5095" s="44" t="s">
        <v>99</v>
      </c>
      <c r="K5095" s="44" t="s">
        <v>54</v>
      </c>
      <c r="L5095" s="44" t="s">
        <v>100</v>
      </c>
      <c r="M5095" s="44" t="s">
        <v>101</v>
      </c>
      <c r="N5095" s="44">
        <v>6</v>
      </c>
      <c r="O5095" s="44">
        <v>2018</v>
      </c>
      <c r="P5095" s="44" t="s">
        <v>102</v>
      </c>
      <c r="Q5095" s="44" t="s">
        <v>103</v>
      </c>
      <c r="R5095" s="44" t="s">
        <v>103</v>
      </c>
      <c r="S5095" s="44" t="s">
        <v>685</v>
      </c>
      <c r="T5095" s="44">
        <v>191</v>
      </c>
      <c r="U5095" s="44" t="str">
        <f>IF(ISERROR(VLOOKUP(I5095,'BACK INFO'!F:F,1,0)),IF(ISERROR(VLOOKUP(I5095,'BACK INFO'!H:H,1,0)),K5095,'BACK INFO'!$H$1),'BACK INFO'!$G$1)</f>
        <v>PAIGE ALYSE STRAUGHAN</v>
      </c>
    </row>
    <row r="5096" spans="1:21" s="11" customFormat="1" x14ac:dyDescent="0.35">
      <c r="A5096" s="44" t="s">
        <v>684</v>
      </c>
      <c r="B5096" s="44">
        <v>2019</v>
      </c>
      <c r="C5096" s="44">
        <v>8</v>
      </c>
      <c r="D5096" s="44" t="s">
        <v>95</v>
      </c>
      <c r="E5096" s="44" t="s">
        <v>96</v>
      </c>
      <c r="F5096" s="44" t="s">
        <v>58</v>
      </c>
      <c r="G5096" s="44" t="s">
        <v>240</v>
      </c>
      <c r="H5096" s="44" t="s">
        <v>110</v>
      </c>
      <c r="I5096" s="44" t="s">
        <v>686</v>
      </c>
      <c r="J5096" s="44" t="s">
        <v>99</v>
      </c>
      <c r="K5096" s="44" t="s">
        <v>54</v>
      </c>
      <c r="L5096" s="44" t="s">
        <v>100</v>
      </c>
      <c r="M5096" s="44" t="s">
        <v>101</v>
      </c>
      <c r="N5096" s="44">
        <v>2</v>
      </c>
      <c r="O5096" s="44">
        <v>2018</v>
      </c>
      <c r="P5096" s="44" t="s">
        <v>109</v>
      </c>
      <c r="Q5096" s="44" t="s">
        <v>103</v>
      </c>
      <c r="R5096" s="44" t="s">
        <v>103</v>
      </c>
      <c r="S5096" s="44" t="s">
        <v>685</v>
      </c>
      <c r="T5096" s="44">
        <v>65</v>
      </c>
      <c r="U5096" s="44" t="str">
        <f>IF(ISERROR(VLOOKUP(I5096,'BACK INFO'!F:F,1,0)),IF(ISERROR(VLOOKUP(I5096,'BACK INFO'!H:H,1,0)),K5096,'BACK INFO'!$H$1),'BACK INFO'!$G$1)</f>
        <v>PAIGE ALYSE STRAUGHAN</v>
      </c>
    </row>
    <row r="5097" spans="1:21" s="11" customFormat="1" x14ac:dyDescent="0.35">
      <c r="A5097" s="44" t="s">
        <v>684</v>
      </c>
      <c r="B5097" s="44">
        <v>2019</v>
      </c>
      <c r="C5097" s="44">
        <v>8</v>
      </c>
      <c r="D5097" s="44" t="s">
        <v>95</v>
      </c>
      <c r="E5097" s="44" t="s">
        <v>96</v>
      </c>
      <c r="F5097" s="44" t="s">
        <v>58</v>
      </c>
      <c r="G5097" s="44" t="s">
        <v>240</v>
      </c>
      <c r="H5097" s="44" t="s">
        <v>110</v>
      </c>
      <c r="I5097" s="44" t="s">
        <v>347</v>
      </c>
      <c r="J5097" s="44" t="s">
        <v>99</v>
      </c>
      <c r="K5097" s="44" t="s">
        <v>348</v>
      </c>
      <c r="L5097" s="44" t="s">
        <v>133</v>
      </c>
      <c r="M5097" s="44" t="s">
        <v>101</v>
      </c>
      <c r="N5097" s="44">
        <v>850</v>
      </c>
      <c r="O5097" s="44">
        <v>2018</v>
      </c>
      <c r="P5097" s="44" t="s">
        <v>109</v>
      </c>
      <c r="Q5097" s="44" t="s">
        <v>103</v>
      </c>
      <c r="R5097" s="44" t="s">
        <v>103</v>
      </c>
      <c r="S5097" s="44" t="s">
        <v>685</v>
      </c>
      <c r="T5097" s="44">
        <v>14789</v>
      </c>
      <c r="U5097" s="44" t="str">
        <f>IF(ISERROR(VLOOKUP(I5097,'BACK INFO'!F:F,1,0)),IF(ISERROR(VLOOKUP(I5097,'BACK INFO'!H:H,1,0)),K5097,'BACK INFO'!$H$1),'BACK INFO'!$G$1)</f>
        <v>KELLY MICHELLE ELLINGSON</v>
      </c>
    </row>
    <row r="5098" spans="1:21" s="11" customFormat="1" x14ac:dyDescent="0.35">
      <c r="A5098" s="44" t="s">
        <v>684</v>
      </c>
      <c r="B5098" s="44">
        <v>2019</v>
      </c>
      <c r="C5098" s="44">
        <v>8</v>
      </c>
      <c r="D5098" s="44" t="s">
        <v>95</v>
      </c>
      <c r="E5098" s="44" t="s">
        <v>96</v>
      </c>
      <c r="F5098" s="44" t="s">
        <v>58</v>
      </c>
      <c r="G5098" s="44" t="s">
        <v>241</v>
      </c>
      <c r="H5098" s="44" t="s">
        <v>98</v>
      </c>
      <c r="I5098" s="44" t="s">
        <v>686</v>
      </c>
      <c r="J5098" s="44" t="s">
        <v>99</v>
      </c>
      <c r="K5098" s="44" t="s">
        <v>54</v>
      </c>
      <c r="L5098" s="44" t="s">
        <v>100</v>
      </c>
      <c r="M5098" s="44" t="s">
        <v>101</v>
      </c>
      <c r="N5098" s="44">
        <v>94</v>
      </c>
      <c r="O5098" s="44">
        <v>2019</v>
      </c>
      <c r="P5098" s="44" t="s">
        <v>112</v>
      </c>
      <c r="Q5098" s="44" t="s">
        <v>112</v>
      </c>
      <c r="R5098" s="44" t="s">
        <v>241</v>
      </c>
      <c r="S5098" s="44" t="s">
        <v>685</v>
      </c>
      <c r="T5098" s="44">
        <v>2893</v>
      </c>
      <c r="U5098" s="44" t="str">
        <f>IF(ISERROR(VLOOKUP(I5098,'BACK INFO'!F:F,1,0)),IF(ISERROR(VLOOKUP(I5098,'BACK INFO'!H:H,1,0)),K5098,'BACK INFO'!$H$1),'BACK INFO'!$G$1)</f>
        <v>PAIGE ALYSE STRAUGHAN</v>
      </c>
    </row>
    <row r="5099" spans="1:21" s="11" customFormat="1" x14ac:dyDescent="0.35">
      <c r="A5099" s="44" t="s">
        <v>684</v>
      </c>
      <c r="B5099" s="44">
        <v>2019</v>
      </c>
      <c r="C5099" s="44">
        <v>8</v>
      </c>
      <c r="D5099" s="44" t="s">
        <v>95</v>
      </c>
      <c r="E5099" s="44" t="s">
        <v>96</v>
      </c>
      <c r="F5099" s="44" t="s">
        <v>58</v>
      </c>
      <c r="G5099" s="44" t="s">
        <v>241</v>
      </c>
      <c r="H5099" s="44" t="s">
        <v>98</v>
      </c>
      <c r="I5099" s="44" t="s">
        <v>65</v>
      </c>
      <c r="J5099" s="44" t="s">
        <v>99</v>
      </c>
      <c r="K5099" s="44" t="s">
        <v>54</v>
      </c>
      <c r="L5099" s="44" t="s">
        <v>127</v>
      </c>
      <c r="M5099" s="44" t="s">
        <v>101</v>
      </c>
      <c r="N5099" s="44">
        <v>7</v>
      </c>
      <c r="O5099" s="44">
        <v>2019</v>
      </c>
      <c r="P5099" s="44" t="s">
        <v>112</v>
      </c>
      <c r="Q5099" s="44" t="s">
        <v>112</v>
      </c>
      <c r="R5099" s="44" t="s">
        <v>241</v>
      </c>
      <c r="S5099" s="44" t="s">
        <v>685</v>
      </c>
      <c r="T5099" s="44">
        <v>476</v>
      </c>
      <c r="U5099" s="44" t="str">
        <f>IF(ISERROR(VLOOKUP(I5099,'BACK INFO'!F:F,1,0)),IF(ISERROR(VLOOKUP(I5099,'BACK INFO'!H:H,1,0)),K5099,'BACK INFO'!$H$1),'BACK INFO'!$G$1)</f>
        <v>PAIGE ALYSE STRAUGHAN</v>
      </c>
    </row>
    <row r="5100" spans="1:21" s="11" customFormat="1" x14ac:dyDescent="0.35">
      <c r="A5100" s="44" t="s">
        <v>684</v>
      </c>
      <c r="B5100" s="44">
        <v>2019</v>
      </c>
      <c r="C5100" s="44">
        <v>8</v>
      </c>
      <c r="D5100" s="44" t="s">
        <v>95</v>
      </c>
      <c r="E5100" s="44" t="s">
        <v>96</v>
      </c>
      <c r="F5100" s="44" t="s">
        <v>58</v>
      </c>
      <c r="G5100" s="44" t="s">
        <v>241</v>
      </c>
      <c r="H5100" s="44" t="s">
        <v>98</v>
      </c>
      <c r="I5100" s="44" t="s">
        <v>123</v>
      </c>
      <c r="J5100" s="44" t="s">
        <v>99</v>
      </c>
      <c r="K5100" s="44" t="s">
        <v>68</v>
      </c>
      <c r="L5100" s="44" t="s">
        <v>129</v>
      </c>
      <c r="M5100" s="44" t="s">
        <v>122</v>
      </c>
      <c r="N5100" s="44">
        <v>76</v>
      </c>
      <c r="O5100" s="44">
        <v>2019</v>
      </c>
      <c r="P5100" s="44" t="s">
        <v>112</v>
      </c>
      <c r="Q5100" s="44" t="s">
        <v>112</v>
      </c>
      <c r="R5100" s="44" t="s">
        <v>241</v>
      </c>
      <c r="S5100" s="44" t="s">
        <v>685</v>
      </c>
      <c r="T5100" s="44">
        <v>1793.25</v>
      </c>
      <c r="U5100" s="44" t="str">
        <f>IF(ISERROR(VLOOKUP(I5100,'BACK INFO'!F:F,1,0)),IF(ISERROR(VLOOKUP(I5100,'BACK INFO'!H:H,1,0)),K5100,'BACK INFO'!$H$1),'BACK INFO'!$G$1)</f>
        <v>STEPHANIE VITALI</v>
      </c>
    </row>
    <row r="5101" spans="1:21" s="11" customFormat="1" x14ac:dyDescent="0.35">
      <c r="A5101" s="44" t="s">
        <v>684</v>
      </c>
      <c r="B5101" s="44">
        <v>2019</v>
      </c>
      <c r="C5101" s="44">
        <v>8</v>
      </c>
      <c r="D5101" s="44" t="s">
        <v>95</v>
      </c>
      <c r="E5101" s="44" t="s">
        <v>96</v>
      </c>
      <c r="F5101" s="44" t="s">
        <v>58</v>
      </c>
      <c r="G5101" s="44" t="s">
        <v>241</v>
      </c>
      <c r="H5101" s="44" t="s">
        <v>98</v>
      </c>
      <c r="I5101" s="44" t="s">
        <v>126</v>
      </c>
      <c r="J5101" s="44" t="s">
        <v>99</v>
      </c>
      <c r="K5101" s="44" t="s">
        <v>73</v>
      </c>
      <c r="L5101" s="44" t="s">
        <v>127</v>
      </c>
      <c r="M5101" s="44" t="s">
        <v>101</v>
      </c>
      <c r="N5101" s="44">
        <v>26</v>
      </c>
      <c r="O5101" s="44">
        <v>2019</v>
      </c>
      <c r="P5101" s="44" t="s">
        <v>112</v>
      </c>
      <c r="Q5101" s="44" t="s">
        <v>112</v>
      </c>
      <c r="R5101" s="44" t="s">
        <v>241</v>
      </c>
      <c r="S5101" s="44" t="s">
        <v>685</v>
      </c>
      <c r="T5101" s="44">
        <v>838.5</v>
      </c>
      <c r="U5101" s="44" t="str">
        <f>IF(ISERROR(VLOOKUP(I5101,'BACK INFO'!F:F,1,0)),IF(ISERROR(VLOOKUP(I5101,'BACK INFO'!H:H,1,0)),K5101,'BACK INFO'!$H$1),'BACK INFO'!$G$1)</f>
        <v>PHYLLIS POSNER</v>
      </c>
    </row>
    <row r="5102" spans="1:21" s="11" customFormat="1" x14ac:dyDescent="0.35">
      <c r="A5102" s="44" t="s">
        <v>684</v>
      </c>
      <c r="B5102" s="44">
        <v>2019</v>
      </c>
      <c r="C5102" s="44">
        <v>8</v>
      </c>
      <c r="D5102" s="44" t="s">
        <v>95</v>
      </c>
      <c r="E5102" s="44" t="s">
        <v>96</v>
      </c>
      <c r="F5102" s="44" t="s">
        <v>58</v>
      </c>
      <c r="G5102" s="44" t="s">
        <v>241</v>
      </c>
      <c r="H5102" s="44" t="s">
        <v>98</v>
      </c>
      <c r="I5102" s="44" t="s">
        <v>323</v>
      </c>
      <c r="J5102" s="44" t="s">
        <v>120</v>
      </c>
      <c r="K5102" s="44" t="s">
        <v>69</v>
      </c>
      <c r="L5102" s="44" t="s">
        <v>143</v>
      </c>
      <c r="M5102" s="44" t="s">
        <v>122</v>
      </c>
      <c r="N5102" s="44">
        <v>16</v>
      </c>
      <c r="O5102" s="44">
        <v>2019</v>
      </c>
      <c r="P5102" s="44" t="s">
        <v>112</v>
      </c>
      <c r="Q5102" s="44" t="s">
        <v>112</v>
      </c>
      <c r="R5102" s="44" t="s">
        <v>241</v>
      </c>
      <c r="S5102" s="44" t="s">
        <v>685</v>
      </c>
      <c r="T5102" s="44">
        <v>340.72989412029739</v>
      </c>
      <c r="U5102" s="44" t="str">
        <f>IF(ISERROR(VLOOKUP(I5102,'BACK INFO'!F:F,1,0)),IF(ISERROR(VLOOKUP(I5102,'BACK INFO'!H:H,1,0)),K5102,'BACK INFO'!$H$1),'BACK INFO'!$G$1)</f>
        <v>JULIE BERTRAND</v>
      </c>
    </row>
    <row r="5103" spans="1:21" s="11" customFormat="1" x14ac:dyDescent="0.35">
      <c r="A5103" s="44" t="s">
        <v>684</v>
      </c>
      <c r="B5103" s="44">
        <v>2019</v>
      </c>
      <c r="C5103" s="44">
        <v>8</v>
      </c>
      <c r="D5103" s="44" t="s">
        <v>95</v>
      </c>
      <c r="E5103" s="44" t="s">
        <v>96</v>
      </c>
      <c r="F5103" s="44" t="s">
        <v>58</v>
      </c>
      <c r="G5103" s="44" t="s">
        <v>241</v>
      </c>
      <c r="H5103" s="44" t="s">
        <v>98</v>
      </c>
      <c r="I5103" s="44" t="s">
        <v>113</v>
      </c>
      <c r="J5103" s="44" t="s">
        <v>99</v>
      </c>
      <c r="K5103" s="44" t="s">
        <v>72</v>
      </c>
      <c r="L5103" s="44" t="s">
        <v>114</v>
      </c>
      <c r="M5103" s="44" t="s">
        <v>101</v>
      </c>
      <c r="N5103" s="44">
        <v>8</v>
      </c>
      <c r="O5103" s="44">
        <v>2019</v>
      </c>
      <c r="P5103" s="44" t="s">
        <v>112</v>
      </c>
      <c r="Q5103" s="44" t="s">
        <v>112</v>
      </c>
      <c r="R5103" s="44" t="s">
        <v>241</v>
      </c>
      <c r="S5103" s="44" t="s">
        <v>685</v>
      </c>
      <c r="T5103" s="44">
        <v>265</v>
      </c>
      <c r="U5103" s="44" t="str">
        <f>IF(ISERROR(VLOOKUP(I5103,'BACK INFO'!F:F,1,0)),IF(ISERROR(VLOOKUP(I5103,'BACK INFO'!H:H,1,0)),K5103,'BACK INFO'!$H$1),'BACK INFO'!$G$1)</f>
        <v>BILL MILLER AND COMPANY</v>
      </c>
    </row>
    <row r="5104" spans="1:21" s="11" customFormat="1" x14ac:dyDescent="0.35">
      <c r="A5104" s="44" t="s">
        <v>684</v>
      </c>
      <c r="B5104" s="44">
        <v>2019</v>
      </c>
      <c r="C5104" s="44">
        <v>8</v>
      </c>
      <c r="D5104" s="44" t="s">
        <v>95</v>
      </c>
      <c r="E5104" s="44" t="s">
        <v>96</v>
      </c>
      <c r="F5104" s="44" t="s">
        <v>58</v>
      </c>
      <c r="G5104" s="44" t="s">
        <v>241</v>
      </c>
      <c r="H5104" s="44" t="s">
        <v>98</v>
      </c>
      <c r="I5104" s="44" t="s">
        <v>232</v>
      </c>
      <c r="J5104" s="44" t="s">
        <v>99</v>
      </c>
      <c r="K5104" s="44" t="s">
        <v>76</v>
      </c>
      <c r="L5104" s="44" t="s">
        <v>127</v>
      </c>
      <c r="M5104" s="44" t="s">
        <v>101</v>
      </c>
      <c r="N5104" s="44">
        <v>11</v>
      </c>
      <c r="O5104" s="44">
        <v>2019</v>
      </c>
      <c r="P5104" s="44" t="s">
        <v>112</v>
      </c>
      <c r="Q5104" s="44" t="s">
        <v>112</v>
      </c>
      <c r="R5104" s="44" t="s">
        <v>241</v>
      </c>
      <c r="S5104" s="44" t="s">
        <v>685</v>
      </c>
      <c r="T5104" s="44">
        <v>497</v>
      </c>
      <c r="U5104" s="44" t="str">
        <f>IF(ISERROR(VLOOKUP(I5104,'BACK INFO'!F:F,1,0)),IF(ISERROR(VLOOKUP(I5104,'BACK INFO'!H:H,1,0)),K5104,'BACK INFO'!$H$1),'BACK INFO'!$G$1)</f>
        <v>MIE MANNICHE</v>
      </c>
    </row>
    <row r="5105" spans="1:21" s="11" customFormat="1" x14ac:dyDescent="0.35">
      <c r="A5105" s="44" t="s">
        <v>684</v>
      </c>
      <c r="B5105" s="44">
        <v>2019</v>
      </c>
      <c r="C5105" s="44">
        <v>8</v>
      </c>
      <c r="D5105" s="44" t="s">
        <v>95</v>
      </c>
      <c r="E5105" s="44" t="s">
        <v>96</v>
      </c>
      <c r="F5105" s="44" t="s">
        <v>58</v>
      </c>
      <c r="G5105" s="44" t="s">
        <v>241</v>
      </c>
      <c r="H5105" s="44" t="s">
        <v>98</v>
      </c>
      <c r="I5105" s="44" t="s">
        <v>650</v>
      </c>
      <c r="J5105" s="44" t="s">
        <v>99</v>
      </c>
      <c r="K5105" s="44" t="s">
        <v>67</v>
      </c>
      <c r="L5105" s="44" t="s">
        <v>116</v>
      </c>
      <c r="M5105" s="44" t="s">
        <v>101</v>
      </c>
      <c r="N5105" s="44">
        <v>5</v>
      </c>
      <c r="O5105" s="44">
        <v>2019</v>
      </c>
      <c r="P5105" s="44" t="s">
        <v>112</v>
      </c>
      <c r="Q5105" s="44" t="s">
        <v>112</v>
      </c>
      <c r="R5105" s="44" t="s">
        <v>241</v>
      </c>
      <c r="S5105" s="44" t="s">
        <v>685</v>
      </c>
      <c r="T5105" s="44">
        <v>165</v>
      </c>
      <c r="U5105" s="44" t="str">
        <f>IF(ISERROR(VLOOKUP(I5105,'BACK INFO'!F:F,1,0)),IF(ISERROR(VLOOKUP(I5105,'BACK INFO'!H:H,1,0)),K5105,'BACK INFO'!$H$1),'BACK INFO'!$G$1)</f>
        <v>ANITA M. HOPKINS</v>
      </c>
    </row>
    <row r="5106" spans="1:21" s="11" customFormat="1" x14ac:dyDescent="0.35">
      <c r="A5106" s="44" t="s">
        <v>684</v>
      </c>
      <c r="B5106" s="44">
        <v>2019</v>
      </c>
      <c r="C5106" s="44">
        <v>8</v>
      </c>
      <c r="D5106" s="44" t="s">
        <v>95</v>
      </c>
      <c r="E5106" s="44" t="s">
        <v>96</v>
      </c>
      <c r="F5106" s="44" t="s">
        <v>58</v>
      </c>
      <c r="G5106" s="44" t="s">
        <v>241</v>
      </c>
      <c r="H5106" s="44" t="s">
        <v>106</v>
      </c>
      <c r="I5106" s="44" t="s">
        <v>123</v>
      </c>
      <c r="J5106" s="44" t="s">
        <v>99</v>
      </c>
      <c r="K5106" s="44" t="s">
        <v>68</v>
      </c>
      <c r="L5106" s="44" t="s">
        <v>129</v>
      </c>
      <c r="M5106" s="44" t="s">
        <v>122</v>
      </c>
      <c r="N5106" s="44">
        <v>22</v>
      </c>
      <c r="O5106" s="44">
        <v>2019</v>
      </c>
      <c r="P5106" s="44" t="s">
        <v>112</v>
      </c>
      <c r="Q5106" s="44" t="s">
        <v>112</v>
      </c>
      <c r="R5106" s="44" t="s">
        <v>241</v>
      </c>
      <c r="S5106" s="44" t="s">
        <v>685</v>
      </c>
      <c r="T5106" s="44">
        <v>316.5</v>
      </c>
      <c r="U5106" s="44" t="str">
        <f>IF(ISERROR(VLOOKUP(I5106,'BACK INFO'!F:F,1,0)),IF(ISERROR(VLOOKUP(I5106,'BACK INFO'!H:H,1,0)),K5106,'BACK INFO'!$H$1),'BACK INFO'!$G$1)</f>
        <v>STEPHANIE VITALI</v>
      </c>
    </row>
    <row r="5107" spans="1:21" s="11" customFormat="1" x14ac:dyDescent="0.35">
      <c r="A5107" s="44" t="s">
        <v>684</v>
      </c>
      <c r="B5107" s="44">
        <v>2019</v>
      </c>
      <c r="C5107" s="44">
        <v>8</v>
      </c>
      <c r="D5107" s="44" t="s">
        <v>95</v>
      </c>
      <c r="E5107" s="44" t="s">
        <v>96</v>
      </c>
      <c r="F5107" s="44" t="s">
        <v>58</v>
      </c>
      <c r="G5107" s="44" t="s">
        <v>241</v>
      </c>
      <c r="H5107" s="44" t="s">
        <v>106</v>
      </c>
      <c r="I5107" s="44" t="s">
        <v>323</v>
      </c>
      <c r="J5107" s="44" t="s">
        <v>120</v>
      </c>
      <c r="K5107" s="44" t="s">
        <v>69</v>
      </c>
      <c r="L5107" s="44" t="s">
        <v>143</v>
      </c>
      <c r="M5107" s="44" t="s">
        <v>122</v>
      </c>
      <c r="N5107" s="44">
        <v>1</v>
      </c>
      <c r="O5107" s="44">
        <v>2019</v>
      </c>
      <c r="P5107" s="44" t="s">
        <v>112</v>
      </c>
      <c r="Q5107" s="44" t="s">
        <v>112</v>
      </c>
      <c r="R5107" s="44" t="s">
        <v>241</v>
      </c>
      <c r="S5107" s="44" t="s">
        <v>685</v>
      </c>
      <c r="T5107" s="44">
        <v>9.5742284298265368</v>
      </c>
      <c r="U5107" s="44" t="str">
        <f>IF(ISERROR(VLOOKUP(I5107,'BACK INFO'!F:F,1,0)),IF(ISERROR(VLOOKUP(I5107,'BACK INFO'!H:H,1,0)),K5107,'BACK INFO'!$H$1),'BACK INFO'!$G$1)</f>
        <v>JULIE BERTRAND</v>
      </c>
    </row>
    <row r="5108" spans="1:21" s="11" customFormat="1" x14ac:dyDescent="0.35">
      <c r="A5108" s="44" t="s">
        <v>684</v>
      </c>
      <c r="B5108" s="44">
        <v>2019</v>
      </c>
      <c r="C5108" s="44">
        <v>8</v>
      </c>
      <c r="D5108" s="44" t="s">
        <v>95</v>
      </c>
      <c r="E5108" s="44" t="s">
        <v>96</v>
      </c>
      <c r="F5108" s="44" t="s">
        <v>58</v>
      </c>
      <c r="G5108" s="44" t="s">
        <v>241</v>
      </c>
      <c r="H5108" s="44" t="s">
        <v>110</v>
      </c>
      <c r="I5108" s="44" t="s">
        <v>686</v>
      </c>
      <c r="J5108" s="44" t="s">
        <v>99</v>
      </c>
      <c r="K5108" s="44" t="s">
        <v>54</v>
      </c>
      <c r="L5108" s="44" t="s">
        <v>100</v>
      </c>
      <c r="M5108" s="44" t="s">
        <v>101</v>
      </c>
      <c r="N5108" s="44">
        <v>1</v>
      </c>
      <c r="O5108" s="44">
        <v>2019</v>
      </c>
      <c r="P5108" s="44" t="s">
        <v>112</v>
      </c>
      <c r="Q5108" s="44" t="s">
        <v>112</v>
      </c>
      <c r="R5108" s="44" t="s">
        <v>241</v>
      </c>
      <c r="S5108" s="44" t="s">
        <v>685</v>
      </c>
      <c r="T5108" s="44">
        <v>23</v>
      </c>
      <c r="U5108" s="44" t="str">
        <f>IF(ISERROR(VLOOKUP(I5108,'BACK INFO'!F:F,1,0)),IF(ISERROR(VLOOKUP(I5108,'BACK INFO'!H:H,1,0)),K5108,'BACK INFO'!$H$1),'BACK INFO'!$G$1)</f>
        <v>PAIGE ALYSE STRAUGHAN</v>
      </c>
    </row>
    <row r="5109" spans="1:21" s="11" customFormat="1" x14ac:dyDescent="0.35">
      <c r="A5109" s="44" t="s">
        <v>684</v>
      </c>
      <c r="B5109" s="44">
        <v>2019</v>
      </c>
      <c r="C5109" s="44">
        <v>8</v>
      </c>
      <c r="D5109" s="44" t="s">
        <v>95</v>
      </c>
      <c r="E5109" s="44" t="s">
        <v>96</v>
      </c>
      <c r="F5109" s="44" t="s">
        <v>58</v>
      </c>
      <c r="G5109" s="44" t="s">
        <v>241</v>
      </c>
      <c r="H5109" s="44" t="s">
        <v>110</v>
      </c>
      <c r="I5109" s="44" t="s">
        <v>123</v>
      </c>
      <c r="J5109" s="44" t="s">
        <v>99</v>
      </c>
      <c r="K5109" s="44" t="s">
        <v>68</v>
      </c>
      <c r="L5109" s="44" t="s">
        <v>129</v>
      </c>
      <c r="M5109" s="44" t="s">
        <v>122</v>
      </c>
      <c r="N5109" s="44">
        <v>9</v>
      </c>
      <c r="O5109" s="44">
        <v>2019</v>
      </c>
      <c r="P5109" s="44" t="s">
        <v>112</v>
      </c>
      <c r="Q5109" s="44" t="s">
        <v>112</v>
      </c>
      <c r="R5109" s="44" t="s">
        <v>241</v>
      </c>
      <c r="S5109" s="44" t="s">
        <v>685</v>
      </c>
      <c r="T5109" s="44">
        <v>219.75</v>
      </c>
      <c r="U5109" s="44" t="str">
        <f>IF(ISERROR(VLOOKUP(I5109,'BACK INFO'!F:F,1,0)),IF(ISERROR(VLOOKUP(I5109,'BACK INFO'!H:H,1,0)),K5109,'BACK INFO'!$H$1),'BACK INFO'!$G$1)</f>
        <v>STEPHANIE VITALI</v>
      </c>
    </row>
    <row r="5110" spans="1:21" s="11" customFormat="1" x14ac:dyDescent="0.35">
      <c r="A5110" s="44" t="s">
        <v>684</v>
      </c>
      <c r="B5110" s="44">
        <v>2019</v>
      </c>
      <c r="C5110" s="44">
        <v>8</v>
      </c>
      <c r="D5110" s="44" t="s">
        <v>95</v>
      </c>
      <c r="E5110" s="44" t="s">
        <v>96</v>
      </c>
      <c r="F5110" s="44" t="s">
        <v>58</v>
      </c>
      <c r="G5110" s="44" t="s">
        <v>241</v>
      </c>
      <c r="H5110" s="44" t="s">
        <v>117</v>
      </c>
      <c r="I5110" s="44" t="s">
        <v>686</v>
      </c>
      <c r="J5110" s="44" t="s">
        <v>99</v>
      </c>
      <c r="K5110" s="44" t="s">
        <v>54</v>
      </c>
      <c r="L5110" s="44" t="s">
        <v>100</v>
      </c>
      <c r="M5110" s="44" t="s">
        <v>101</v>
      </c>
      <c r="N5110" s="44">
        <v>38</v>
      </c>
      <c r="O5110" s="44">
        <v>2019</v>
      </c>
      <c r="P5110" s="44" t="s">
        <v>112</v>
      </c>
      <c r="Q5110" s="44" t="s">
        <v>112</v>
      </c>
      <c r="R5110" s="44" t="s">
        <v>241</v>
      </c>
      <c r="S5110" s="44" t="s">
        <v>685</v>
      </c>
      <c r="T5110" s="44">
        <v>1218.5</v>
      </c>
      <c r="U5110" s="44" t="str">
        <f>IF(ISERROR(VLOOKUP(I5110,'BACK INFO'!F:F,1,0)),IF(ISERROR(VLOOKUP(I5110,'BACK INFO'!H:H,1,0)),K5110,'BACK INFO'!$H$1),'BACK INFO'!$G$1)</f>
        <v>PAIGE ALYSE STRAUGHAN</v>
      </c>
    </row>
    <row r="5111" spans="1:21" s="11" customFormat="1" x14ac:dyDescent="0.35">
      <c r="A5111" s="44" t="s">
        <v>684</v>
      </c>
      <c r="B5111" s="44">
        <v>2019</v>
      </c>
      <c r="C5111" s="44">
        <v>8</v>
      </c>
      <c r="D5111" s="44" t="s">
        <v>95</v>
      </c>
      <c r="E5111" s="44" t="s">
        <v>96</v>
      </c>
      <c r="F5111" s="44" t="s">
        <v>58</v>
      </c>
      <c r="G5111" s="44" t="s">
        <v>241</v>
      </c>
      <c r="H5111" s="44" t="s">
        <v>117</v>
      </c>
      <c r="I5111" s="44" t="s">
        <v>123</v>
      </c>
      <c r="J5111" s="44" t="s">
        <v>99</v>
      </c>
      <c r="K5111" s="44" t="s">
        <v>68</v>
      </c>
      <c r="L5111" s="44" t="s">
        <v>129</v>
      </c>
      <c r="M5111" s="44" t="s">
        <v>122</v>
      </c>
      <c r="N5111" s="44">
        <v>5</v>
      </c>
      <c r="O5111" s="44">
        <v>2019</v>
      </c>
      <c r="P5111" s="44" t="s">
        <v>112</v>
      </c>
      <c r="Q5111" s="44" t="s">
        <v>112</v>
      </c>
      <c r="R5111" s="44" t="s">
        <v>241</v>
      </c>
      <c r="S5111" s="44" t="s">
        <v>685</v>
      </c>
      <c r="T5111" s="44">
        <v>123</v>
      </c>
      <c r="U5111" s="44" t="str">
        <f>IF(ISERROR(VLOOKUP(I5111,'BACK INFO'!F:F,1,0)),IF(ISERROR(VLOOKUP(I5111,'BACK INFO'!H:H,1,0)),K5111,'BACK INFO'!$H$1),'BACK INFO'!$G$1)</f>
        <v>STEPHANIE VITALI</v>
      </c>
    </row>
    <row r="5112" spans="1:21" s="11" customFormat="1" x14ac:dyDescent="0.35">
      <c r="A5112" s="44" t="s">
        <v>684</v>
      </c>
      <c r="B5112" s="44">
        <v>2019</v>
      </c>
      <c r="C5112" s="44">
        <v>8</v>
      </c>
      <c r="D5112" s="44" t="s">
        <v>95</v>
      </c>
      <c r="E5112" s="44" t="s">
        <v>96</v>
      </c>
      <c r="F5112" s="44" t="s">
        <v>58</v>
      </c>
      <c r="G5112" s="44" t="s">
        <v>241</v>
      </c>
      <c r="H5112" s="44" t="s">
        <v>117</v>
      </c>
      <c r="I5112" s="44" t="s">
        <v>148</v>
      </c>
      <c r="J5112" s="44" t="s">
        <v>99</v>
      </c>
      <c r="K5112" s="44" t="s">
        <v>71</v>
      </c>
      <c r="L5112" s="44" t="s">
        <v>149</v>
      </c>
      <c r="M5112" s="44" t="s">
        <v>101</v>
      </c>
      <c r="N5112" s="44">
        <v>3</v>
      </c>
      <c r="O5112" s="44">
        <v>2019</v>
      </c>
      <c r="P5112" s="44" t="s">
        <v>112</v>
      </c>
      <c r="Q5112" s="44" t="s">
        <v>112</v>
      </c>
      <c r="R5112" s="44" t="s">
        <v>241</v>
      </c>
      <c r="S5112" s="44" t="s">
        <v>685</v>
      </c>
      <c r="T5112" s="44">
        <v>89</v>
      </c>
      <c r="U5112" s="44" t="str">
        <f>IF(ISERROR(VLOOKUP(I5112,'BACK INFO'!F:F,1,0)),IF(ISERROR(VLOOKUP(I5112,'BACK INFO'!H:H,1,0)),K5112,'BACK INFO'!$H$1),'BACK INFO'!$G$1)</f>
        <v>HOLLY SALES INC.</v>
      </c>
    </row>
    <row r="5113" spans="1:21" s="11" customFormat="1" x14ac:dyDescent="0.35">
      <c r="A5113" s="44" t="s">
        <v>684</v>
      </c>
      <c r="B5113" s="44">
        <v>2019</v>
      </c>
      <c r="C5113" s="44">
        <v>8</v>
      </c>
      <c r="D5113" s="44" t="s">
        <v>95</v>
      </c>
      <c r="E5113" s="44" t="s">
        <v>96</v>
      </c>
      <c r="F5113" s="44" t="s">
        <v>58</v>
      </c>
      <c r="G5113" s="44" t="s">
        <v>241</v>
      </c>
      <c r="H5113" s="44" t="s">
        <v>117</v>
      </c>
      <c r="I5113" s="44" t="s">
        <v>113</v>
      </c>
      <c r="J5113" s="44" t="s">
        <v>99</v>
      </c>
      <c r="K5113" s="44" t="s">
        <v>72</v>
      </c>
      <c r="L5113" s="44" t="s">
        <v>114</v>
      </c>
      <c r="M5113" s="44" t="s">
        <v>101</v>
      </c>
      <c r="N5113" s="44">
        <v>1</v>
      </c>
      <c r="O5113" s="44">
        <v>2019</v>
      </c>
      <c r="P5113" s="44" t="s">
        <v>112</v>
      </c>
      <c r="Q5113" s="44" t="s">
        <v>112</v>
      </c>
      <c r="R5113" s="44" t="s">
        <v>241</v>
      </c>
      <c r="S5113" s="44" t="s">
        <v>685</v>
      </c>
      <c r="T5113" s="44">
        <v>34</v>
      </c>
      <c r="U5113" s="44" t="str">
        <f>IF(ISERROR(VLOOKUP(I5113,'BACK INFO'!F:F,1,0)),IF(ISERROR(VLOOKUP(I5113,'BACK INFO'!H:H,1,0)),K5113,'BACK INFO'!$H$1),'BACK INFO'!$G$1)</f>
        <v>BILL MILLER AND COMPANY</v>
      </c>
    </row>
    <row r="5114" spans="1:21" s="11" customFormat="1" x14ac:dyDescent="0.35">
      <c r="A5114" s="44" t="s">
        <v>684</v>
      </c>
      <c r="B5114" s="44">
        <v>2019</v>
      </c>
      <c r="C5114" s="44">
        <v>8</v>
      </c>
      <c r="D5114" s="44" t="s">
        <v>95</v>
      </c>
      <c r="E5114" s="44" t="s">
        <v>96</v>
      </c>
      <c r="F5114" s="44" t="s">
        <v>58</v>
      </c>
      <c r="G5114" s="44" t="s">
        <v>241</v>
      </c>
      <c r="H5114" s="44" t="s">
        <v>151</v>
      </c>
      <c r="I5114" s="44" t="s">
        <v>686</v>
      </c>
      <c r="J5114" s="44" t="s">
        <v>99</v>
      </c>
      <c r="K5114" s="44" t="s">
        <v>54</v>
      </c>
      <c r="L5114" s="44" t="s">
        <v>100</v>
      </c>
      <c r="M5114" s="44" t="s">
        <v>101</v>
      </c>
      <c r="N5114" s="44">
        <v>1</v>
      </c>
      <c r="O5114" s="44">
        <v>2019</v>
      </c>
      <c r="P5114" s="44" t="s">
        <v>112</v>
      </c>
      <c r="Q5114" s="44" t="s">
        <v>112</v>
      </c>
      <c r="R5114" s="44" t="s">
        <v>241</v>
      </c>
      <c r="S5114" s="44" t="s">
        <v>685</v>
      </c>
      <c r="T5114" s="44">
        <v>34.5</v>
      </c>
      <c r="U5114" s="44" t="str">
        <f>IF(ISERROR(VLOOKUP(I5114,'BACK INFO'!F:F,1,0)),IF(ISERROR(VLOOKUP(I5114,'BACK INFO'!H:H,1,0)),K5114,'BACK INFO'!$H$1),'BACK INFO'!$G$1)</f>
        <v>PAIGE ALYSE STRAUGHAN</v>
      </c>
    </row>
    <row r="5115" spans="1:21" s="11" customFormat="1" x14ac:dyDescent="0.35">
      <c r="A5115" s="44" t="s">
        <v>684</v>
      </c>
      <c r="B5115" s="44">
        <v>2019</v>
      </c>
      <c r="C5115" s="44">
        <v>8</v>
      </c>
      <c r="D5115" s="44" t="s">
        <v>95</v>
      </c>
      <c r="E5115" s="44" t="s">
        <v>96</v>
      </c>
      <c r="F5115" s="44" t="s">
        <v>58</v>
      </c>
      <c r="G5115" s="44" t="s">
        <v>241</v>
      </c>
      <c r="H5115" s="44" t="s">
        <v>151</v>
      </c>
      <c r="I5115" s="44" t="s">
        <v>123</v>
      </c>
      <c r="J5115" s="44" t="s">
        <v>99</v>
      </c>
      <c r="K5115" s="44" t="s">
        <v>68</v>
      </c>
      <c r="L5115" s="44" t="s">
        <v>129</v>
      </c>
      <c r="M5115" s="44" t="s">
        <v>122</v>
      </c>
      <c r="N5115" s="44">
        <v>2</v>
      </c>
      <c r="O5115" s="44">
        <v>2019</v>
      </c>
      <c r="P5115" s="44" t="s">
        <v>112</v>
      </c>
      <c r="Q5115" s="44" t="s">
        <v>112</v>
      </c>
      <c r="R5115" s="44" t="s">
        <v>241</v>
      </c>
      <c r="S5115" s="44" t="s">
        <v>685</v>
      </c>
      <c r="T5115" s="44">
        <v>51.74</v>
      </c>
      <c r="U5115" s="44" t="str">
        <f>IF(ISERROR(VLOOKUP(I5115,'BACK INFO'!F:F,1,0)),IF(ISERROR(VLOOKUP(I5115,'BACK INFO'!H:H,1,0)),K5115,'BACK INFO'!$H$1),'BACK INFO'!$G$1)</f>
        <v>STEPHANIE VITALI</v>
      </c>
    </row>
    <row r="5116" spans="1:21" s="11" customFormat="1" x14ac:dyDescent="0.35">
      <c r="A5116" s="44" t="s">
        <v>684</v>
      </c>
      <c r="B5116" s="44">
        <v>2019</v>
      </c>
      <c r="C5116" s="44">
        <v>8</v>
      </c>
      <c r="D5116" s="44" t="s">
        <v>95</v>
      </c>
      <c r="E5116" s="44" t="s">
        <v>96</v>
      </c>
      <c r="F5116" s="44" t="s">
        <v>58</v>
      </c>
      <c r="G5116" s="44" t="s">
        <v>241</v>
      </c>
      <c r="H5116" s="44" t="s">
        <v>152</v>
      </c>
      <c r="I5116" s="44" t="s">
        <v>123</v>
      </c>
      <c r="J5116" s="44" t="s">
        <v>99</v>
      </c>
      <c r="K5116" s="44" t="s">
        <v>68</v>
      </c>
      <c r="L5116" s="44" t="s">
        <v>129</v>
      </c>
      <c r="M5116" s="44" t="s">
        <v>122</v>
      </c>
      <c r="N5116" s="44">
        <v>8</v>
      </c>
      <c r="O5116" s="44">
        <v>2019</v>
      </c>
      <c r="P5116" s="44" t="s">
        <v>112</v>
      </c>
      <c r="Q5116" s="44" t="s">
        <v>112</v>
      </c>
      <c r="R5116" s="44" t="s">
        <v>241</v>
      </c>
      <c r="S5116" s="44" t="s">
        <v>685</v>
      </c>
      <c r="T5116" s="44">
        <v>279</v>
      </c>
      <c r="U5116" s="44" t="str">
        <f>IF(ISERROR(VLOOKUP(I5116,'BACK INFO'!F:F,1,0)),IF(ISERROR(VLOOKUP(I5116,'BACK INFO'!H:H,1,0)),K5116,'BACK INFO'!$H$1),'BACK INFO'!$G$1)</f>
        <v>STEPHANIE VITALI</v>
      </c>
    </row>
    <row r="5117" spans="1:21" s="11" customFormat="1" x14ac:dyDescent="0.35">
      <c r="A5117" s="44" t="s">
        <v>684</v>
      </c>
      <c r="B5117" s="44">
        <v>2019</v>
      </c>
      <c r="C5117" s="44">
        <v>8</v>
      </c>
      <c r="D5117" s="44" t="s">
        <v>95</v>
      </c>
      <c r="E5117" s="44" t="s">
        <v>96</v>
      </c>
      <c r="F5117" s="44" t="s">
        <v>58</v>
      </c>
      <c r="G5117" s="44" t="s">
        <v>241</v>
      </c>
      <c r="H5117" s="44" t="s">
        <v>152</v>
      </c>
      <c r="I5117" s="44" t="s">
        <v>126</v>
      </c>
      <c r="J5117" s="44" t="s">
        <v>99</v>
      </c>
      <c r="K5117" s="44" t="s">
        <v>73</v>
      </c>
      <c r="L5117" s="44" t="s">
        <v>127</v>
      </c>
      <c r="M5117" s="44" t="s">
        <v>101</v>
      </c>
      <c r="N5117" s="44">
        <v>4</v>
      </c>
      <c r="O5117" s="44">
        <v>2019</v>
      </c>
      <c r="P5117" s="44" t="s">
        <v>112</v>
      </c>
      <c r="Q5117" s="44" t="s">
        <v>112</v>
      </c>
      <c r="R5117" s="44" t="s">
        <v>241</v>
      </c>
      <c r="S5117" s="44" t="s">
        <v>685</v>
      </c>
      <c r="T5117" s="44">
        <v>129</v>
      </c>
      <c r="U5117" s="44" t="str">
        <f>IF(ISERROR(VLOOKUP(I5117,'BACK INFO'!F:F,1,0)),IF(ISERROR(VLOOKUP(I5117,'BACK INFO'!H:H,1,0)),K5117,'BACK INFO'!$H$1),'BACK INFO'!$G$1)</f>
        <v>PHYLLIS POSNER</v>
      </c>
    </row>
    <row r="5118" spans="1:21" s="11" customFormat="1" x14ac:dyDescent="0.35">
      <c r="A5118" s="44" t="s">
        <v>684</v>
      </c>
      <c r="B5118" s="44">
        <v>2019</v>
      </c>
      <c r="C5118" s="44">
        <v>8</v>
      </c>
      <c r="D5118" s="44" t="s">
        <v>95</v>
      </c>
      <c r="E5118" s="44" t="s">
        <v>96</v>
      </c>
      <c r="F5118" s="44" t="s">
        <v>58</v>
      </c>
      <c r="G5118" s="44" t="s">
        <v>259</v>
      </c>
      <c r="H5118" s="44" t="s">
        <v>98</v>
      </c>
      <c r="I5118" s="44" t="s">
        <v>686</v>
      </c>
      <c r="J5118" s="44" t="s">
        <v>99</v>
      </c>
      <c r="K5118" s="44" t="s">
        <v>54</v>
      </c>
      <c r="L5118" s="44" t="s">
        <v>100</v>
      </c>
      <c r="M5118" s="44" t="s">
        <v>101</v>
      </c>
      <c r="N5118" s="44">
        <v>82</v>
      </c>
      <c r="O5118" s="44">
        <v>2019</v>
      </c>
      <c r="P5118" s="44" t="s">
        <v>154</v>
      </c>
      <c r="Q5118" s="44" t="s">
        <v>154</v>
      </c>
      <c r="R5118" s="44" t="s">
        <v>259</v>
      </c>
      <c r="S5118" s="44" t="s">
        <v>685</v>
      </c>
      <c r="T5118" s="44">
        <v>2512</v>
      </c>
      <c r="U5118" s="44" t="str">
        <f>IF(ISERROR(VLOOKUP(I5118,'BACK INFO'!F:F,1,0)),IF(ISERROR(VLOOKUP(I5118,'BACK INFO'!H:H,1,0)),K5118,'BACK INFO'!$H$1),'BACK INFO'!$G$1)</f>
        <v>PAIGE ALYSE STRAUGHAN</v>
      </c>
    </row>
    <row r="5119" spans="1:21" s="11" customFormat="1" x14ac:dyDescent="0.35">
      <c r="A5119" s="44" t="s">
        <v>684</v>
      </c>
      <c r="B5119" s="44">
        <v>2019</v>
      </c>
      <c r="C5119" s="44">
        <v>8</v>
      </c>
      <c r="D5119" s="44" t="s">
        <v>95</v>
      </c>
      <c r="E5119" s="44" t="s">
        <v>96</v>
      </c>
      <c r="F5119" s="44" t="s">
        <v>58</v>
      </c>
      <c r="G5119" s="44" t="s">
        <v>259</v>
      </c>
      <c r="H5119" s="44" t="s">
        <v>98</v>
      </c>
      <c r="I5119" s="44" t="s">
        <v>65</v>
      </c>
      <c r="J5119" s="44" t="s">
        <v>99</v>
      </c>
      <c r="K5119" s="44" t="s">
        <v>54</v>
      </c>
      <c r="L5119" s="44" t="s">
        <v>127</v>
      </c>
      <c r="M5119" s="44" t="s">
        <v>101</v>
      </c>
      <c r="N5119" s="44">
        <v>18</v>
      </c>
      <c r="O5119" s="44">
        <v>2019</v>
      </c>
      <c r="P5119" s="44" t="s">
        <v>154</v>
      </c>
      <c r="Q5119" s="44" t="s">
        <v>154</v>
      </c>
      <c r="R5119" s="44" t="s">
        <v>259</v>
      </c>
      <c r="S5119" s="44" t="s">
        <v>685</v>
      </c>
      <c r="T5119" s="44">
        <v>552</v>
      </c>
      <c r="U5119" s="44" t="str">
        <f>IF(ISERROR(VLOOKUP(I5119,'BACK INFO'!F:F,1,0)),IF(ISERROR(VLOOKUP(I5119,'BACK INFO'!H:H,1,0)),K5119,'BACK INFO'!$H$1),'BACK INFO'!$G$1)</f>
        <v>PAIGE ALYSE STRAUGHAN</v>
      </c>
    </row>
    <row r="5120" spans="1:21" s="11" customFormat="1" x14ac:dyDescent="0.35">
      <c r="A5120" s="44" t="s">
        <v>684</v>
      </c>
      <c r="B5120" s="44">
        <v>2019</v>
      </c>
      <c r="C5120" s="44">
        <v>8</v>
      </c>
      <c r="D5120" s="44" t="s">
        <v>95</v>
      </c>
      <c r="E5120" s="44" t="s">
        <v>96</v>
      </c>
      <c r="F5120" s="44" t="s">
        <v>58</v>
      </c>
      <c r="G5120" s="44" t="s">
        <v>259</v>
      </c>
      <c r="H5120" s="44" t="s">
        <v>98</v>
      </c>
      <c r="I5120" s="44" t="s">
        <v>123</v>
      </c>
      <c r="J5120" s="44" t="s">
        <v>99</v>
      </c>
      <c r="K5120" s="44" t="s">
        <v>68</v>
      </c>
      <c r="L5120" s="44" t="s">
        <v>129</v>
      </c>
      <c r="M5120" s="44" t="s">
        <v>122</v>
      </c>
      <c r="N5120" s="44">
        <v>13</v>
      </c>
      <c r="O5120" s="44">
        <v>2019</v>
      </c>
      <c r="P5120" s="44" t="s">
        <v>154</v>
      </c>
      <c r="Q5120" s="44" t="s">
        <v>154</v>
      </c>
      <c r="R5120" s="44" t="s">
        <v>259</v>
      </c>
      <c r="S5120" s="44" t="s">
        <v>685</v>
      </c>
      <c r="T5120" s="44">
        <v>398</v>
      </c>
      <c r="U5120" s="44" t="str">
        <f>IF(ISERROR(VLOOKUP(I5120,'BACK INFO'!F:F,1,0)),IF(ISERROR(VLOOKUP(I5120,'BACK INFO'!H:H,1,0)),K5120,'BACK INFO'!$H$1),'BACK INFO'!$G$1)</f>
        <v>STEPHANIE VITALI</v>
      </c>
    </row>
    <row r="5121" spans="1:21" s="11" customFormat="1" x14ac:dyDescent="0.35">
      <c r="A5121" s="44" t="s">
        <v>684</v>
      </c>
      <c r="B5121" s="44">
        <v>2019</v>
      </c>
      <c r="C5121" s="44">
        <v>8</v>
      </c>
      <c r="D5121" s="44" t="s">
        <v>95</v>
      </c>
      <c r="E5121" s="44" t="s">
        <v>96</v>
      </c>
      <c r="F5121" s="44" t="s">
        <v>58</v>
      </c>
      <c r="G5121" s="44" t="s">
        <v>259</v>
      </c>
      <c r="H5121" s="44" t="s">
        <v>98</v>
      </c>
      <c r="I5121" s="44" t="s">
        <v>126</v>
      </c>
      <c r="J5121" s="44" t="s">
        <v>99</v>
      </c>
      <c r="K5121" s="44" t="s">
        <v>73</v>
      </c>
      <c r="L5121" s="44" t="s">
        <v>127</v>
      </c>
      <c r="M5121" s="44" t="s">
        <v>101</v>
      </c>
      <c r="N5121" s="44">
        <v>41</v>
      </c>
      <c r="O5121" s="44">
        <v>2019</v>
      </c>
      <c r="P5121" s="44" t="s">
        <v>154</v>
      </c>
      <c r="Q5121" s="44" t="s">
        <v>154</v>
      </c>
      <c r="R5121" s="44" t="s">
        <v>259</v>
      </c>
      <c r="S5121" s="44" t="s">
        <v>685</v>
      </c>
      <c r="T5121" s="44">
        <v>1008.75</v>
      </c>
      <c r="U5121" s="44" t="str">
        <f>IF(ISERROR(VLOOKUP(I5121,'BACK INFO'!F:F,1,0)),IF(ISERROR(VLOOKUP(I5121,'BACK INFO'!H:H,1,0)),K5121,'BACK INFO'!$H$1),'BACK INFO'!$G$1)</f>
        <v>PHYLLIS POSNER</v>
      </c>
    </row>
    <row r="5122" spans="1:21" s="11" customFormat="1" x14ac:dyDescent="0.35">
      <c r="A5122" s="44" t="s">
        <v>684</v>
      </c>
      <c r="B5122" s="44">
        <v>2019</v>
      </c>
      <c r="C5122" s="44">
        <v>8</v>
      </c>
      <c r="D5122" s="44" t="s">
        <v>95</v>
      </c>
      <c r="E5122" s="44" t="s">
        <v>96</v>
      </c>
      <c r="F5122" s="44" t="s">
        <v>58</v>
      </c>
      <c r="G5122" s="44" t="s">
        <v>259</v>
      </c>
      <c r="H5122" s="44" t="s">
        <v>98</v>
      </c>
      <c r="I5122" s="44" t="s">
        <v>264</v>
      </c>
      <c r="J5122" s="44" t="s">
        <v>99</v>
      </c>
      <c r="K5122" s="44" t="s">
        <v>72</v>
      </c>
      <c r="L5122" s="44" t="s">
        <v>114</v>
      </c>
      <c r="M5122" s="44" t="s">
        <v>101</v>
      </c>
      <c r="N5122" s="44">
        <v>76</v>
      </c>
      <c r="O5122" s="44">
        <v>2019</v>
      </c>
      <c r="P5122" s="44" t="s">
        <v>154</v>
      </c>
      <c r="Q5122" s="44" t="s">
        <v>154</v>
      </c>
      <c r="R5122" s="44" t="s">
        <v>259</v>
      </c>
      <c r="S5122" s="44" t="s">
        <v>685</v>
      </c>
      <c r="T5122" s="44">
        <v>2285</v>
      </c>
      <c r="U5122" s="44" t="str">
        <f>IF(ISERROR(VLOOKUP(I5122,'BACK INFO'!F:F,1,0)),IF(ISERROR(VLOOKUP(I5122,'BACK INFO'!H:H,1,0)),K5122,'BACK INFO'!$H$1),'BACK INFO'!$G$1)</f>
        <v>BILL MILLER AND COMPANY</v>
      </c>
    </row>
    <row r="5123" spans="1:21" s="11" customFormat="1" x14ac:dyDescent="0.35">
      <c r="A5123" s="44" t="s">
        <v>684</v>
      </c>
      <c r="B5123" s="44">
        <v>2019</v>
      </c>
      <c r="C5123" s="44">
        <v>8</v>
      </c>
      <c r="D5123" s="44" t="s">
        <v>95</v>
      </c>
      <c r="E5123" s="44" t="s">
        <v>96</v>
      </c>
      <c r="F5123" s="44" t="s">
        <v>58</v>
      </c>
      <c r="G5123" s="44" t="s">
        <v>259</v>
      </c>
      <c r="H5123" s="44" t="s">
        <v>98</v>
      </c>
      <c r="I5123" s="44" t="s">
        <v>128</v>
      </c>
      <c r="J5123" s="44" t="s">
        <v>120</v>
      </c>
      <c r="K5123" s="44" t="s">
        <v>68</v>
      </c>
      <c r="L5123" s="44" t="s">
        <v>129</v>
      </c>
      <c r="M5123" s="44" t="s">
        <v>122</v>
      </c>
      <c r="N5123" s="44">
        <v>4</v>
      </c>
      <c r="O5123" s="44">
        <v>2019</v>
      </c>
      <c r="P5123" s="44" t="s">
        <v>154</v>
      </c>
      <c r="Q5123" s="44" t="s">
        <v>154</v>
      </c>
      <c r="R5123" s="44" t="s">
        <v>259</v>
      </c>
      <c r="S5123" s="44" t="s">
        <v>685</v>
      </c>
      <c r="T5123" s="44">
        <v>126.15453931065554</v>
      </c>
      <c r="U5123" s="44" t="str">
        <f>IF(ISERROR(VLOOKUP(I5123,'BACK INFO'!F:F,1,0)),IF(ISERROR(VLOOKUP(I5123,'BACK INFO'!H:H,1,0)),K5123,'BACK INFO'!$H$1),'BACK INFO'!$G$1)</f>
        <v>STEPHANIE VITALI</v>
      </c>
    </row>
    <row r="5124" spans="1:21" s="11" customFormat="1" x14ac:dyDescent="0.35">
      <c r="A5124" s="44" t="s">
        <v>684</v>
      </c>
      <c r="B5124" s="44">
        <v>2019</v>
      </c>
      <c r="C5124" s="44">
        <v>8</v>
      </c>
      <c r="D5124" s="44" t="s">
        <v>95</v>
      </c>
      <c r="E5124" s="44" t="s">
        <v>96</v>
      </c>
      <c r="F5124" s="44" t="s">
        <v>58</v>
      </c>
      <c r="G5124" s="44" t="s">
        <v>259</v>
      </c>
      <c r="H5124" s="44" t="s">
        <v>98</v>
      </c>
      <c r="I5124" s="44" t="s">
        <v>323</v>
      </c>
      <c r="J5124" s="44" t="s">
        <v>120</v>
      </c>
      <c r="K5124" s="44" t="s">
        <v>69</v>
      </c>
      <c r="L5124" s="44" t="s">
        <v>143</v>
      </c>
      <c r="M5124" s="44" t="s">
        <v>122</v>
      </c>
      <c r="N5124" s="44">
        <v>37</v>
      </c>
      <c r="O5124" s="44">
        <v>2019</v>
      </c>
      <c r="P5124" s="44" t="s">
        <v>154</v>
      </c>
      <c r="Q5124" s="44" t="s">
        <v>154</v>
      </c>
      <c r="R5124" s="44" t="s">
        <v>259</v>
      </c>
      <c r="S5124" s="44" t="s">
        <v>685</v>
      </c>
      <c r="T5124" s="44">
        <v>759.74318540211755</v>
      </c>
      <c r="U5124" s="44" t="str">
        <f>IF(ISERROR(VLOOKUP(I5124,'BACK INFO'!F:F,1,0)),IF(ISERROR(VLOOKUP(I5124,'BACK INFO'!H:H,1,0)),K5124,'BACK INFO'!$H$1),'BACK INFO'!$G$1)</f>
        <v>JULIE BERTRAND</v>
      </c>
    </row>
    <row r="5125" spans="1:21" s="11" customFormat="1" x14ac:dyDescent="0.35">
      <c r="A5125" s="44" t="s">
        <v>684</v>
      </c>
      <c r="B5125" s="44">
        <v>2019</v>
      </c>
      <c r="C5125" s="44">
        <v>8</v>
      </c>
      <c r="D5125" s="44" t="s">
        <v>95</v>
      </c>
      <c r="E5125" s="44" t="s">
        <v>96</v>
      </c>
      <c r="F5125" s="44" t="s">
        <v>58</v>
      </c>
      <c r="G5125" s="44" t="s">
        <v>259</v>
      </c>
      <c r="H5125" s="44" t="s">
        <v>98</v>
      </c>
      <c r="I5125" s="44" t="s">
        <v>185</v>
      </c>
      <c r="J5125" s="44" t="s">
        <v>99</v>
      </c>
      <c r="K5125" s="44" t="s">
        <v>76</v>
      </c>
      <c r="L5125" s="44" t="s">
        <v>127</v>
      </c>
      <c r="M5125" s="44" t="s">
        <v>101</v>
      </c>
      <c r="N5125" s="44">
        <v>4</v>
      </c>
      <c r="O5125" s="44">
        <v>2019</v>
      </c>
      <c r="P5125" s="44" t="s">
        <v>154</v>
      </c>
      <c r="Q5125" s="44" t="s">
        <v>154</v>
      </c>
      <c r="R5125" s="44" t="s">
        <v>259</v>
      </c>
      <c r="S5125" s="44" t="s">
        <v>685</v>
      </c>
      <c r="T5125" s="44">
        <v>136</v>
      </c>
      <c r="U5125" s="44" t="str">
        <f>IF(ISERROR(VLOOKUP(I5125,'BACK INFO'!F:F,1,0)),IF(ISERROR(VLOOKUP(I5125,'BACK INFO'!H:H,1,0)),K5125,'BACK INFO'!$H$1),'BACK INFO'!$G$1)</f>
        <v>MIE MANNICHE</v>
      </c>
    </row>
    <row r="5126" spans="1:21" s="11" customFormat="1" x14ac:dyDescent="0.35">
      <c r="A5126" s="44" t="s">
        <v>684</v>
      </c>
      <c r="B5126" s="44">
        <v>2019</v>
      </c>
      <c r="C5126" s="44">
        <v>8</v>
      </c>
      <c r="D5126" s="44" t="s">
        <v>95</v>
      </c>
      <c r="E5126" s="44" t="s">
        <v>96</v>
      </c>
      <c r="F5126" s="44" t="s">
        <v>58</v>
      </c>
      <c r="G5126" s="44" t="s">
        <v>259</v>
      </c>
      <c r="H5126" s="44" t="s">
        <v>98</v>
      </c>
      <c r="I5126" s="44" t="s">
        <v>232</v>
      </c>
      <c r="J5126" s="44" t="s">
        <v>99</v>
      </c>
      <c r="K5126" s="44" t="s">
        <v>76</v>
      </c>
      <c r="L5126" s="44" t="s">
        <v>127</v>
      </c>
      <c r="M5126" s="44" t="s">
        <v>101</v>
      </c>
      <c r="N5126" s="44">
        <v>22</v>
      </c>
      <c r="O5126" s="44">
        <v>2019</v>
      </c>
      <c r="P5126" s="44" t="s">
        <v>154</v>
      </c>
      <c r="Q5126" s="44" t="s">
        <v>154</v>
      </c>
      <c r="R5126" s="44" t="s">
        <v>259</v>
      </c>
      <c r="S5126" s="44" t="s">
        <v>685</v>
      </c>
      <c r="T5126" s="44">
        <v>798</v>
      </c>
      <c r="U5126" s="44" t="str">
        <f>IF(ISERROR(VLOOKUP(I5126,'BACK INFO'!F:F,1,0)),IF(ISERROR(VLOOKUP(I5126,'BACK INFO'!H:H,1,0)),K5126,'BACK INFO'!$H$1),'BACK INFO'!$G$1)</f>
        <v>MIE MANNICHE</v>
      </c>
    </row>
    <row r="5127" spans="1:21" s="11" customFormat="1" x14ac:dyDescent="0.35">
      <c r="A5127" s="44" t="s">
        <v>684</v>
      </c>
      <c r="B5127" s="44">
        <v>2019</v>
      </c>
      <c r="C5127" s="44">
        <v>8</v>
      </c>
      <c r="D5127" s="44" t="s">
        <v>95</v>
      </c>
      <c r="E5127" s="44" t="s">
        <v>96</v>
      </c>
      <c r="F5127" s="44" t="s">
        <v>58</v>
      </c>
      <c r="G5127" s="44" t="s">
        <v>259</v>
      </c>
      <c r="H5127" s="44" t="s">
        <v>98</v>
      </c>
      <c r="I5127" s="44" t="s">
        <v>650</v>
      </c>
      <c r="J5127" s="44" t="s">
        <v>99</v>
      </c>
      <c r="K5127" s="44" t="s">
        <v>67</v>
      </c>
      <c r="L5127" s="44" t="s">
        <v>116</v>
      </c>
      <c r="M5127" s="44" t="s">
        <v>101</v>
      </c>
      <c r="N5127" s="44">
        <v>21</v>
      </c>
      <c r="O5127" s="44">
        <v>2019</v>
      </c>
      <c r="P5127" s="44" t="s">
        <v>154</v>
      </c>
      <c r="Q5127" s="44" t="s">
        <v>154</v>
      </c>
      <c r="R5127" s="44" t="s">
        <v>259</v>
      </c>
      <c r="S5127" s="44" t="s">
        <v>685</v>
      </c>
      <c r="T5127" s="44">
        <v>622</v>
      </c>
      <c r="U5127" s="44" t="str">
        <f>IF(ISERROR(VLOOKUP(I5127,'BACK INFO'!F:F,1,0)),IF(ISERROR(VLOOKUP(I5127,'BACK INFO'!H:H,1,0)),K5127,'BACK INFO'!$H$1),'BACK INFO'!$G$1)</f>
        <v>ANITA M. HOPKINS</v>
      </c>
    </row>
    <row r="5128" spans="1:21" s="11" customFormat="1" x14ac:dyDescent="0.35">
      <c r="A5128" s="44" t="s">
        <v>684</v>
      </c>
      <c r="B5128" s="44">
        <v>2019</v>
      </c>
      <c r="C5128" s="44">
        <v>8</v>
      </c>
      <c r="D5128" s="44" t="s">
        <v>95</v>
      </c>
      <c r="E5128" s="44" t="s">
        <v>96</v>
      </c>
      <c r="F5128" s="44" t="s">
        <v>58</v>
      </c>
      <c r="G5128" s="44" t="s">
        <v>259</v>
      </c>
      <c r="H5128" s="44" t="s">
        <v>106</v>
      </c>
      <c r="I5128" s="44" t="s">
        <v>123</v>
      </c>
      <c r="J5128" s="44" t="s">
        <v>99</v>
      </c>
      <c r="K5128" s="44" t="s">
        <v>68</v>
      </c>
      <c r="L5128" s="44" t="s">
        <v>129</v>
      </c>
      <c r="M5128" s="44" t="s">
        <v>122</v>
      </c>
      <c r="N5128" s="44">
        <v>2</v>
      </c>
      <c r="O5128" s="44">
        <v>2019</v>
      </c>
      <c r="P5128" s="44" t="s">
        <v>154</v>
      </c>
      <c r="Q5128" s="44" t="s">
        <v>154</v>
      </c>
      <c r="R5128" s="44" t="s">
        <v>259</v>
      </c>
      <c r="S5128" s="44" t="s">
        <v>685</v>
      </c>
      <c r="T5128" s="44">
        <v>58</v>
      </c>
      <c r="U5128" s="44" t="str">
        <f>IF(ISERROR(VLOOKUP(I5128,'BACK INFO'!F:F,1,0)),IF(ISERROR(VLOOKUP(I5128,'BACK INFO'!H:H,1,0)),K5128,'BACK INFO'!$H$1),'BACK INFO'!$G$1)</f>
        <v>STEPHANIE VITALI</v>
      </c>
    </row>
    <row r="5129" spans="1:21" s="11" customFormat="1" x14ac:dyDescent="0.35">
      <c r="A5129" s="44" t="s">
        <v>684</v>
      </c>
      <c r="B5129" s="44">
        <v>2019</v>
      </c>
      <c r="C5129" s="44">
        <v>8</v>
      </c>
      <c r="D5129" s="44" t="s">
        <v>95</v>
      </c>
      <c r="E5129" s="44" t="s">
        <v>96</v>
      </c>
      <c r="F5129" s="44" t="s">
        <v>58</v>
      </c>
      <c r="G5129" s="44" t="s">
        <v>259</v>
      </c>
      <c r="H5129" s="44" t="s">
        <v>106</v>
      </c>
      <c r="I5129" s="44" t="s">
        <v>126</v>
      </c>
      <c r="J5129" s="44" t="s">
        <v>99</v>
      </c>
      <c r="K5129" s="44" t="s">
        <v>73</v>
      </c>
      <c r="L5129" s="44" t="s">
        <v>127</v>
      </c>
      <c r="M5129" s="44" t="s">
        <v>101</v>
      </c>
      <c r="N5129" s="44">
        <v>2</v>
      </c>
      <c r="O5129" s="44">
        <v>2019</v>
      </c>
      <c r="P5129" s="44" t="s">
        <v>154</v>
      </c>
      <c r="Q5129" s="44" t="s">
        <v>154</v>
      </c>
      <c r="R5129" s="44" t="s">
        <v>259</v>
      </c>
      <c r="S5129" s="44" t="s">
        <v>685</v>
      </c>
      <c r="T5129" s="44">
        <v>13.5</v>
      </c>
      <c r="U5129" s="44" t="str">
        <f>IF(ISERROR(VLOOKUP(I5129,'BACK INFO'!F:F,1,0)),IF(ISERROR(VLOOKUP(I5129,'BACK INFO'!H:H,1,0)),K5129,'BACK INFO'!$H$1),'BACK INFO'!$G$1)</f>
        <v>PHYLLIS POSNER</v>
      </c>
    </row>
    <row r="5130" spans="1:21" s="11" customFormat="1" x14ac:dyDescent="0.35">
      <c r="A5130" s="44" t="s">
        <v>684</v>
      </c>
      <c r="B5130" s="44">
        <v>2019</v>
      </c>
      <c r="C5130" s="44">
        <v>8</v>
      </c>
      <c r="D5130" s="44" t="s">
        <v>95</v>
      </c>
      <c r="E5130" s="44" t="s">
        <v>96</v>
      </c>
      <c r="F5130" s="44" t="s">
        <v>58</v>
      </c>
      <c r="G5130" s="44" t="s">
        <v>259</v>
      </c>
      <c r="H5130" s="44" t="s">
        <v>110</v>
      </c>
      <c r="I5130" s="44" t="s">
        <v>123</v>
      </c>
      <c r="J5130" s="44" t="s">
        <v>99</v>
      </c>
      <c r="K5130" s="44" t="s">
        <v>68</v>
      </c>
      <c r="L5130" s="44" t="s">
        <v>129</v>
      </c>
      <c r="M5130" s="44" t="s">
        <v>122</v>
      </c>
      <c r="N5130" s="44">
        <v>1</v>
      </c>
      <c r="O5130" s="44">
        <v>2019</v>
      </c>
      <c r="P5130" s="44" t="s">
        <v>154</v>
      </c>
      <c r="Q5130" s="44" t="s">
        <v>154</v>
      </c>
      <c r="R5130" s="44" t="s">
        <v>259</v>
      </c>
      <c r="S5130" s="44" t="s">
        <v>685</v>
      </c>
      <c r="T5130" s="44">
        <v>27</v>
      </c>
      <c r="U5130" s="44" t="str">
        <f>IF(ISERROR(VLOOKUP(I5130,'BACK INFO'!F:F,1,0)),IF(ISERROR(VLOOKUP(I5130,'BACK INFO'!H:H,1,0)),K5130,'BACK INFO'!$H$1),'BACK INFO'!$G$1)</f>
        <v>STEPHANIE VITALI</v>
      </c>
    </row>
    <row r="5131" spans="1:21" s="11" customFormat="1" x14ac:dyDescent="0.35">
      <c r="A5131" s="44" t="s">
        <v>684</v>
      </c>
      <c r="B5131" s="44">
        <v>2019</v>
      </c>
      <c r="C5131" s="44">
        <v>8</v>
      </c>
      <c r="D5131" s="44" t="s">
        <v>95</v>
      </c>
      <c r="E5131" s="44" t="s">
        <v>96</v>
      </c>
      <c r="F5131" s="44" t="s">
        <v>58</v>
      </c>
      <c r="G5131" s="44" t="s">
        <v>259</v>
      </c>
      <c r="H5131" s="44" t="s">
        <v>117</v>
      </c>
      <c r="I5131" s="44" t="s">
        <v>686</v>
      </c>
      <c r="J5131" s="44" t="s">
        <v>99</v>
      </c>
      <c r="K5131" s="44" t="s">
        <v>54</v>
      </c>
      <c r="L5131" s="44" t="s">
        <v>100</v>
      </c>
      <c r="M5131" s="44" t="s">
        <v>101</v>
      </c>
      <c r="N5131" s="44">
        <v>54</v>
      </c>
      <c r="O5131" s="44">
        <v>2019</v>
      </c>
      <c r="P5131" s="44" t="s">
        <v>154</v>
      </c>
      <c r="Q5131" s="44" t="s">
        <v>154</v>
      </c>
      <c r="R5131" s="44" t="s">
        <v>259</v>
      </c>
      <c r="S5131" s="44" t="s">
        <v>685</v>
      </c>
      <c r="T5131" s="44">
        <v>1780.5</v>
      </c>
      <c r="U5131" s="44" t="str">
        <f>IF(ISERROR(VLOOKUP(I5131,'BACK INFO'!F:F,1,0)),IF(ISERROR(VLOOKUP(I5131,'BACK INFO'!H:H,1,0)),K5131,'BACK INFO'!$H$1),'BACK INFO'!$G$1)</f>
        <v>PAIGE ALYSE STRAUGHAN</v>
      </c>
    </row>
    <row r="5132" spans="1:21" s="11" customFormat="1" x14ac:dyDescent="0.35">
      <c r="A5132" s="44" t="s">
        <v>684</v>
      </c>
      <c r="B5132" s="44">
        <v>2019</v>
      </c>
      <c r="C5132" s="44">
        <v>8</v>
      </c>
      <c r="D5132" s="44" t="s">
        <v>95</v>
      </c>
      <c r="E5132" s="44" t="s">
        <v>96</v>
      </c>
      <c r="F5132" s="44" t="s">
        <v>58</v>
      </c>
      <c r="G5132" s="44" t="s">
        <v>259</v>
      </c>
      <c r="H5132" s="44" t="s">
        <v>117</v>
      </c>
      <c r="I5132" s="44" t="s">
        <v>123</v>
      </c>
      <c r="J5132" s="44" t="s">
        <v>99</v>
      </c>
      <c r="K5132" s="44" t="s">
        <v>68</v>
      </c>
      <c r="L5132" s="44" t="s">
        <v>129</v>
      </c>
      <c r="M5132" s="44" t="s">
        <v>122</v>
      </c>
      <c r="N5132" s="44">
        <v>2</v>
      </c>
      <c r="O5132" s="44">
        <v>2019</v>
      </c>
      <c r="P5132" s="44" t="s">
        <v>154</v>
      </c>
      <c r="Q5132" s="44" t="s">
        <v>154</v>
      </c>
      <c r="R5132" s="44" t="s">
        <v>259</v>
      </c>
      <c r="S5132" s="44" t="s">
        <v>685</v>
      </c>
      <c r="T5132" s="44">
        <v>65</v>
      </c>
      <c r="U5132" s="44" t="str">
        <f>IF(ISERROR(VLOOKUP(I5132,'BACK INFO'!F:F,1,0)),IF(ISERROR(VLOOKUP(I5132,'BACK INFO'!H:H,1,0)),K5132,'BACK INFO'!$H$1),'BACK INFO'!$G$1)</f>
        <v>STEPHANIE VITALI</v>
      </c>
    </row>
    <row r="5133" spans="1:21" s="11" customFormat="1" x14ac:dyDescent="0.35">
      <c r="A5133" s="44" t="s">
        <v>684</v>
      </c>
      <c r="B5133" s="44">
        <v>2019</v>
      </c>
      <c r="C5133" s="44">
        <v>8</v>
      </c>
      <c r="D5133" s="44" t="s">
        <v>95</v>
      </c>
      <c r="E5133" s="44" t="s">
        <v>96</v>
      </c>
      <c r="F5133" s="44" t="s">
        <v>58</v>
      </c>
      <c r="G5133" s="44" t="s">
        <v>259</v>
      </c>
      <c r="H5133" s="44" t="s">
        <v>117</v>
      </c>
      <c r="I5133" s="44" t="s">
        <v>148</v>
      </c>
      <c r="J5133" s="44" t="s">
        <v>99</v>
      </c>
      <c r="K5133" s="44" t="s">
        <v>71</v>
      </c>
      <c r="L5133" s="44" t="s">
        <v>149</v>
      </c>
      <c r="M5133" s="44" t="s">
        <v>101</v>
      </c>
      <c r="N5133" s="44">
        <v>3</v>
      </c>
      <c r="O5133" s="44">
        <v>2019</v>
      </c>
      <c r="P5133" s="44" t="s">
        <v>154</v>
      </c>
      <c r="Q5133" s="44" t="s">
        <v>154</v>
      </c>
      <c r="R5133" s="44" t="s">
        <v>259</v>
      </c>
      <c r="S5133" s="44" t="s">
        <v>685</v>
      </c>
      <c r="T5133" s="44">
        <v>95.5</v>
      </c>
      <c r="U5133" s="44" t="str">
        <f>IF(ISERROR(VLOOKUP(I5133,'BACK INFO'!F:F,1,0)),IF(ISERROR(VLOOKUP(I5133,'BACK INFO'!H:H,1,0)),K5133,'BACK INFO'!$H$1),'BACK INFO'!$G$1)</f>
        <v>HOLLY SALES INC.</v>
      </c>
    </row>
    <row r="5134" spans="1:21" s="11" customFormat="1" x14ac:dyDescent="0.35">
      <c r="A5134" s="44" t="s">
        <v>684</v>
      </c>
      <c r="B5134" s="44">
        <v>2019</v>
      </c>
      <c r="C5134" s="44">
        <v>8</v>
      </c>
      <c r="D5134" s="44" t="s">
        <v>95</v>
      </c>
      <c r="E5134" s="44" t="s">
        <v>96</v>
      </c>
      <c r="F5134" s="44" t="s">
        <v>58</v>
      </c>
      <c r="G5134" s="44" t="s">
        <v>259</v>
      </c>
      <c r="H5134" s="44" t="s">
        <v>117</v>
      </c>
      <c r="I5134" s="44" t="s">
        <v>434</v>
      </c>
      <c r="J5134" s="44" t="s">
        <v>99</v>
      </c>
      <c r="K5134" s="44" t="s">
        <v>70</v>
      </c>
      <c r="L5134" s="44" t="s">
        <v>157</v>
      </c>
      <c r="M5134" s="44" t="s">
        <v>101</v>
      </c>
      <c r="N5134" s="44">
        <v>130</v>
      </c>
      <c r="O5134" s="44">
        <v>2019</v>
      </c>
      <c r="P5134" s="44" t="s">
        <v>154</v>
      </c>
      <c r="Q5134" s="44" t="s">
        <v>154</v>
      </c>
      <c r="R5134" s="44" t="s">
        <v>259</v>
      </c>
      <c r="S5134" s="44" t="s">
        <v>685</v>
      </c>
      <c r="T5134" s="44">
        <v>4232</v>
      </c>
      <c r="U5134" s="44" t="str">
        <f>IF(ISERROR(VLOOKUP(I5134,'BACK INFO'!F:F,1,0)),IF(ISERROR(VLOOKUP(I5134,'BACK INFO'!H:H,1,0)),K5134,'BACK INFO'!$H$1),'BACK INFO'!$G$1)</f>
        <v>JUDITH ANN DEAL</v>
      </c>
    </row>
    <row r="5135" spans="1:21" s="11" customFormat="1" x14ac:dyDescent="0.35">
      <c r="A5135" s="44" t="s">
        <v>684</v>
      </c>
      <c r="B5135" s="44">
        <v>2019</v>
      </c>
      <c r="C5135" s="44">
        <v>8</v>
      </c>
      <c r="D5135" s="44" t="s">
        <v>95</v>
      </c>
      <c r="E5135" s="44" t="s">
        <v>96</v>
      </c>
      <c r="F5135" s="44" t="s">
        <v>58</v>
      </c>
      <c r="G5135" s="44" t="s">
        <v>259</v>
      </c>
      <c r="H5135" s="44" t="s">
        <v>152</v>
      </c>
      <c r="I5135" s="44" t="s">
        <v>123</v>
      </c>
      <c r="J5135" s="44" t="s">
        <v>99</v>
      </c>
      <c r="K5135" s="44" t="s">
        <v>68</v>
      </c>
      <c r="L5135" s="44" t="s">
        <v>129</v>
      </c>
      <c r="M5135" s="44" t="s">
        <v>122</v>
      </c>
      <c r="N5135" s="44">
        <v>6</v>
      </c>
      <c r="O5135" s="44">
        <v>2019</v>
      </c>
      <c r="P5135" s="44" t="s">
        <v>154</v>
      </c>
      <c r="Q5135" s="44" t="s">
        <v>154</v>
      </c>
      <c r="R5135" s="44" t="s">
        <v>259</v>
      </c>
      <c r="S5135" s="44" t="s">
        <v>685</v>
      </c>
      <c r="T5135" s="44">
        <v>317</v>
      </c>
      <c r="U5135" s="44" t="str">
        <f>IF(ISERROR(VLOOKUP(I5135,'BACK INFO'!F:F,1,0)),IF(ISERROR(VLOOKUP(I5135,'BACK INFO'!H:H,1,0)),K5135,'BACK INFO'!$H$1),'BACK INFO'!$G$1)</f>
        <v>STEPHANIE VITALI</v>
      </c>
    </row>
    <row r="5136" spans="1:21" s="11" customFormat="1" x14ac:dyDescent="0.35">
      <c r="A5136" s="44" t="s">
        <v>684</v>
      </c>
      <c r="B5136" s="44">
        <v>2019</v>
      </c>
      <c r="C5136" s="44">
        <v>8</v>
      </c>
      <c r="D5136" s="44" t="s">
        <v>95</v>
      </c>
      <c r="E5136" s="44" t="s">
        <v>96</v>
      </c>
      <c r="F5136" s="44" t="s">
        <v>58</v>
      </c>
      <c r="G5136" s="44" t="s">
        <v>259</v>
      </c>
      <c r="H5136" s="44" t="s">
        <v>152</v>
      </c>
      <c r="I5136" s="44" t="s">
        <v>264</v>
      </c>
      <c r="J5136" s="44" t="s">
        <v>99</v>
      </c>
      <c r="K5136" s="44" t="s">
        <v>72</v>
      </c>
      <c r="L5136" s="44" t="s">
        <v>114</v>
      </c>
      <c r="M5136" s="44" t="s">
        <v>101</v>
      </c>
      <c r="N5136" s="44">
        <v>8</v>
      </c>
      <c r="O5136" s="44">
        <v>2019</v>
      </c>
      <c r="P5136" s="44" t="s">
        <v>154</v>
      </c>
      <c r="Q5136" s="44" t="s">
        <v>154</v>
      </c>
      <c r="R5136" s="44" t="s">
        <v>259</v>
      </c>
      <c r="S5136" s="44" t="s">
        <v>685</v>
      </c>
      <c r="T5136" s="44">
        <v>264</v>
      </c>
      <c r="U5136" s="44" t="str">
        <f>IF(ISERROR(VLOOKUP(I5136,'BACK INFO'!F:F,1,0)),IF(ISERROR(VLOOKUP(I5136,'BACK INFO'!H:H,1,0)),K5136,'BACK INFO'!$H$1),'BACK INFO'!$G$1)</f>
        <v>BILL MILLER AND COMPANY</v>
      </c>
    </row>
    <row r="5137" spans="1:21" s="11" customFormat="1" x14ac:dyDescent="0.35">
      <c r="A5137" s="44" t="s">
        <v>684</v>
      </c>
      <c r="B5137" s="44">
        <v>2019</v>
      </c>
      <c r="C5137" s="44">
        <v>8</v>
      </c>
      <c r="D5137" s="44" t="s">
        <v>95</v>
      </c>
      <c r="E5137" s="44" t="s">
        <v>96</v>
      </c>
      <c r="F5137" s="44" t="s">
        <v>58</v>
      </c>
      <c r="G5137" s="44" t="s">
        <v>488</v>
      </c>
      <c r="H5137" s="44" t="s">
        <v>106</v>
      </c>
      <c r="I5137" s="44" t="s">
        <v>200</v>
      </c>
      <c r="J5137" s="44" t="s">
        <v>120</v>
      </c>
      <c r="K5137" s="44" t="s">
        <v>69</v>
      </c>
      <c r="L5137" s="44" t="s">
        <v>143</v>
      </c>
      <c r="M5137" s="44" t="s">
        <v>122</v>
      </c>
      <c r="N5137" s="44">
        <v>12</v>
      </c>
      <c r="O5137" s="44">
        <v>2019</v>
      </c>
      <c r="P5137" s="44" t="s">
        <v>193</v>
      </c>
      <c r="Q5137" s="44" t="s">
        <v>193</v>
      </c>
      <c r="R5137" s="44" t="s">
        <v>488</v>
      </c>
      <c r="S5137" s="44" t="s">
        <v>685</v>
      </c>
      <c r="T5137" s="44">
        <v>216.26492453255236</v>
      </c>
      <c r="U5137" s="44" t="str">
        <f>IF(ISERROR(VLOOKUP(I5137,'BACK INFO'!F:F,1,0)),IF(ISERROR(VLOOKUP(I5137,'BACK INFO'!H:H,1,0)),K5137,'BACK INFO'!$H$1),'BACK INFO'!$G$1)</f>
        <v>JULIE BERTRAND</v>
      </c>
    </row>
    <row r="5138" spans="1:21" s="11" customFormat="1" x14ac:dyDescent="0.35">
      <c r="A5138" s="44" t="s">
        <v>684</v>
      </c>
      <c r="B5138" s="44">
        <v>2019</v>
      </c>
      <c r="C5138" s="44">
        <v>8</v>
      </c>
      <c r="D5138" s="44" t="s">
        <v>95</v>
      </c>
      <c r="E5138" s="44" t="s">
        <v>96</v>
      </c>
      <c r="F5138" s="44" t="s">
        <v>58</v>
      </c>
      <c r="G5138" s="44" t="s">
        <v>488</v>
      </c>
      <c r="H5138" s="44" t="s">
        <v>106</v>
      </c>
      <c r="I5138" s="44" t="s">
        <v>107</v>
      </c>
      <c r="J5138" s="44" t="s">
        <v>99</v>
      </c>
      <c r="K5138" s="44" t="s">
        <v>67</v>
      </c>
      <c r="L5138" s="44" t="s">
        <v>108</v>
      </c>
      <c r="M5138" s="44" t="s">
        <v>101</v>
      </c>
      <c r="N5138" s="44">
        <v>3</v>
      </c>
      <c r="O5138" s="44">
        <v>2019</v>
      </c>
      <c r="P5138" s="44" t="s">
        <v>193</v>
      </c>
      <c r="Q5138" s="44" t="s">
        <v>193</v>
      </c>
      <c r="R5138" s="44" t="s">
        <v>488</v>
      </c>
      <c r="S5138" s="44" t="s">
        <v>685</v>
      </c>
      <c r="T5138" s="44">
        <v>99</v>
      </c>
      <c r="U5138" s="44" t="str">
        <f>IF(ISERROR(VLOOKUP(I5138,'BACK INFO'!F:F,1,0)),IF(ISERROR(VLOOKUP(I5138,'BACK INFO'!H:H,1,0)),K5138,'BACK INFO'!$H$1),'BACK INFO'!$G$1)</f>
        <v>ANITA M. HOPKINS</v>
      </c>
    </row>
    <row r="5139" spans="1:21" s="11" customFormat="1" x14ac:dyDescent="0.35">
      <c r="A5139" s="44" t="s">
        <v>684</v>
      </c>
      <c r="B5139" s="44">
        <v>2019</v>
      </c>
      <c r="C5139" s="44">
        <v>8</v>
      </c>
      <c r="D5139" s="44" t="s">
        <v>95</v>
      </c>
      <c r="E5139" s="44" t="s">
        <v>96</v>
      </c>
      <c r="F5139" s="44" t="s">
        <v>58</v>
      </c>
      <c r="G5139" s="44" t="s">
        <v>488</v>
      </c>
      <c r="H5139" s="44" t="s">
        <v>106</v>
      </c>
      <c r="I5139" s="44" t="s">
        <v>426</v>
      </c>
      <c r="J5139" s="44" t="s">
        <v>120</v>
      </c>
      <c r="K5139" s="44" t="s">
        <v>68</v>
      </c>
      <c r="L5139" s="44" t="s">
        <v>129</v>
      </c>
      <c r="M5139" s="44" t="s">
        <v>122</v>
      </c>
      <c r="N5139" s="44">
        <v>1</v>
      </c>
      <c r="O5139" s="44">
        <v>2019</v>
      </c>
      <c r="P5139" s="44" t="s">
        <v>193</v>
      </c>
      <c r="Q5139" s="44" t="s">
        <v>193</v>
      </c>
      <c r="R5139" s="44" t="s">
        <v>488</v>
      </c>
      <c r="S5139" s="44" t="s">
        <v>685</v>
      </c>
      <c r="T5139" s="44">
        <v>35.293234211909585</v>
      </c>
      <c r="U5139" s="44" t="str">
        <f>IF(ISERROR(VLOOKUP(I5139,'BACK INFO'!F:F,1,0)),IF(ISERROR(VLOOKUP(I5139,'BACK INFO'!H:H,1,0)),K5139,'BACK INFO'!$H$1),'BACK INFO'!$G$1)</f>
        <v>STEPHANIE VITALI</v>
      </c>
    </row>
    <row r="5140" spans="1:21" s="11" customFormat="1" x14ac:dyDescent="0.35">
      <c r="A5140" s="44" t="s">
        <v>684</v>
      </c>
      <c r="B5140" s="44">
        <v>2019</v>
      </c>
      <c r="C5140" s="44">
        <v>8</v>
      </c>
      <c r="D5140" s="44" t="s">
        <v>95</v>
      </c>
      <c r="E5140" s="44" t="s">
        <v>96</v>
      </c>
      <c r="F5140" s="44" t="s">
        <v>58</v>
      </c>
      <c r="G5140" s="44" t="s">
        <v>488</v>
      </c>
      <c r="H5140" s="44" t="s">
        <v>106</v>
      </c>
      <c r="I5140" s="44" t="s">
        <v>681</v>
      </c>
      <c r="J5140" s="44" t="s">
        <v>120</v>
      </c>
      <c r="K5140" s="44" t="s">
        <v>66</v>
      </c>
      <c r="L5140" s="44" t="s">
        <v>297</v>
      </c>
      <c r="M5140" s="44" t="s">
        <v>122</v>
      </c>
      <c r="N5140" s="44">
        <v>8</v>
      </c>
      <c r="O5140" s="44">
        <v>2019</v>
      </c>
      <c r="P5140" s="44" t="s">
        <v>193</v>
      </c>
      <c r="Q5140" s="44" t="s">
        <v>193</v>
      </c>
      <c r="R5140" s="44" t="s">
        <v>488</v>
      </c>
      <c r="S5140" s="44" t="s">
        <v>685</v>
      </c>
      <c r="T5140" s="44">
        <v>252.30907862131107</v>
      </c>
      <c r="U5140" s="44" t="str">
        <f>IF(ISERROR(VLOOKUP(I5140,'BACK INFO'!F:F,1,0)),IF(ISERROR(VLOOKUP(I5140,'BACK INFO'!H:H,1,0)),K5140,'BACK INFO'!$H$1),'BACK INFO'!$G$1)</f>
        <v>SHOUTOUTAGENCY</v>
      </c>
    </row>
    <row r="5141" spans="1:21" s="11" customFormat="1" x14ac:dyDescent="0.35">
      <c r="A5141" s="44" t="s">
        <v>684</v>
      </c>
      <c r="B5141" s="44">
        <v>2019</v>
      </c>
      <c r="C5141" s="44">
        <v>8</v>
      </c>
      <c r="D5141" s="44" t="s">
        <v>95</v>
      </c>
      <c r="E5141" s="44" t="s">
        <v>96</v>
      </c>
      <c r="F5141" s="44" t="s">
        <v>58</v>
      </c>
      <c r="G5141" s="44" t="s">
        <v>488</v>
      </c>
      <c r="H5141" s="44" t="s">
        <v>110</v>
      </c>
      <c r="I5141" s="44" t="s">
        <v>200</v>
      </c>
      <c r="J5141" s="44" t="s">
        <v>120</v>
      </c>
      <c r="K5141" s="44" t="s">
        <v>69</v>
      </c>
      <c r="L5141" s="44" t="s">
        <v>143</v>
      </c>
      <c r="M5141" s="44" t="s">
        <v>122</v>
      </c>
      <c r="N5141" s="44">
        <v>41</v>
      </c>
      <c r="O5141" s="44">
        <v>2019</v>
      </c>
      <c r="P5141" s="44" t="s">
        <v>193</v>
      </c>
      <c r="Q5141" s="44" t="s">
        <v>193</v>
      </c>
      <c r="R5141" s="44" t="s">
        <v>488</v>
      </c>
      <c r="S5141" s="44" t="s">
        <v>685</v>
      </c>
      <c r="T5141" s="44">
        <v>1306.6005857175032</v>
      </c>
      <c r="U5141" s="44" t="str">
        <f>IF(ISERROR(VLOOKUP(I5141,'BACK INFO'!F:F,1,0)),IF(ISERROR(VLOOKUP(I5141,'BACK INFO'!H:H,1,0)),K5141,'BACK INFO'!$H$1),'BACK INFO'!$G$1)</f>
        <v>JULIE BERTRAND</v>
      </c>
    </row>
    <row r="5142" spans="1:21" s="11" customFormat="1" x14ac:dyDescent="0.35">
      <c r="A5142" s="44" t="s">
        <v>684</v>
      </c>
      <c r="B5142" s="44">
        <v>2019</v>
      </c>
      <c r="C5142" s="44">
        <v>8</v>
      </c>
      <c r="D5142" s="44" t="s">
        <v>95</v>
      </c>
      <c r="E5142" s="44" t="s">
        <v>96</v>
      </c>
      <c r="F5142" s="44" t="s">
        <v>58</v>
      </c>
      <c r="G5142" s="44" t="s">
        <v>488</v>
      </c>
      <c r="H5142" s="44" t="s">
        <v>110</v>
      </c>
      <c r="I5142" s="44" t="s">
        <v>189</v>
      </c>
      <c r="J5142" s="44" t="s">
        <v>99</v>
      </c>
      <c r="K5142" s="44" t="s">
        <v>73</v>
      </c>
      <c r="L5142" s="44" t="s">
        <v>127</v>
      </c>
      <c r="M5142" s="44" t="s">
        <v>101</v>
      </c>
      <c r="N5142" s="44">
        <v>160</v>
      </c>
      <c r="O5142" s="44">
        <v>2019</v>
      </c>
      <c r="P5142" s="44" t="s">
        <v>193</v>
      </c>
      <c r="Q5142" s="44" t="s">
        <v>193</v>
      </c>
      <c r="R5142" s="44" t="s">
        <v>488</v>
      </c>
      <c r="S5142" s="44" t="s">
        <v>685</v>
      </c>
      <c r="T5142" s="44">
        <v>4452.8</v>
      </c>
      <c r="U5142" s="44" t="str">
        <f>IF(ISERROR(VLOOKUP(I5142,'BACK INFO'!F:F,1,0)),IF(ISERROR(VLOOKUP(I5142,'BACK INFO'!H:H,1,0)),K5142,'BACK INFO'!$H$1),'BACK INFO'!$G$1)</f>
        <v>PHYLLIS POSNER</v>
      </c>
    </row>
    <row r="5143" spans="1:21" s="11" customFormat="1" x14ac:dyDescent="0.35">
      <c r="A5143" s="44" t="s">
        <v>684</v>
      </c>
      <c r="B5143" s="44">
        <v>2019</v>
      </c>
      <c r="C5143" s="44">
        <v>8</v>
      </c>
      <c r="D5143" s="44" t="s">
        <v>95</v>
      </c>
      <c r="E5143" s="44" t="s">
        <v>96</v>
      </c>
      <c r="F5143" s="44" t="s">
        <v>58</v>
      </c>
      <c r="G5143" s="44" t="s">
        <v>488</v>
      </c>
      <c r="H5143" s="44" t="s">
        <v>110</v>
      </c>
      <c r="I5143" s="44" t="s">
        <v>107</v>
      </c>
      <c r="J5143" s="44" t="s">
        <v>99</v>
      </c>
      <c r="K5143" s="44" t="s">
        <v>67</v>
      </c>
      <c r="L5143" s="44" t="s">
        <v>108</v>
      </c>
      <c r="M5143" s="44" t="s">
        <v>101</v>
      </c>
      <c r="N5143" s="44">
        <v>14</v>
      </c>
      <c r="O5143" s="44">
        <v>2019</v>
      </c>
      <c r="P5143" s="44" t="s">
        <v>193</v>
      </c>
      <c r="Q5143" s="44" t="s">
        <v>193</v>
      </c>
      <c r="R5143" s="44" t="s">
        <v>488</v>
      </c>
      <c r="S5143" s="44" t="s">
        <v>685</v>
      </c>
      <c r="T5143" s="44">
        <v>490</v>
      </c>
      <c r="U5143" s="44" t="str">
        <f>IF(ISERROR(VLOOKUP(I5143,'BACK INFO'!F:F,1,0)),IF(ISERROR(VLOOKUP(I5143,'BACK INFO'!H:H,1,0)),K5143,'BACK INFO'!$H$1),'BACK INFO'!$G$1)</f>
        <v>ANITA M. HOPKINS</v>
      </c>
    </row>
    <row r="5144" spans="1:21" s="11" customFormat="1" x14ac:dyDescent="0.35">
      <c r="A5144" s="44" t="s">
        <v>684</v>
      </c>
      <c r="B5144" s="44">
        <v>2019</v>
      </c>
      <c r="C5144" s="44">
        <v>8</v>
      </c>
      <c r="D5144" s="44" t="s">
        <v>95</v>
      </c>
      <c r="E5144" s="44" t="s">
        <v>96</v>
      </c>
      <c r="F5144" s="44" t="s">
        <v>58</v>
      </c>
      <c r="G5144" s="44" t="s">
        <v>488</v>
      </c>
      <c r="H5144" s="44" t="s">
        <v>110</v>
      </c>
      <c r="I5144" s="44" t="s">
        <v>204</v>
      </c>
      <c r="J5144" s="44" t="s">
        <v>99</v>
      </c>
      <c r="K5144" s="44" t="s">
        <v>71</v>
      </c>
      <c r="L5144" s="44" t="s">
        <v>159</v>
      </c>
      <c r="M5144" s="44" t="s">
        <v>101</v>
      </c>
      <c r="N5144" s="44">
        <v>211</v>
      </c>
      <c r="O5144" s="44">
        <v>2019</v>
      </c>
      <c r="P5144" s="44" t="s">
        <v>193</v>
      </c>
      <c r="Q5144" s="44" t="s">
        <v>193</v>
      </c>
      <c r="R5144" s="44" t="s">
        <v>488</v>
      </c>
      <c r="S5144" s="44" t="s">
        <v>685</v>
      </c>
      <c r="T5144" s="44">
        <v>6060.0099999999993</v>
      </c>
      <c r="U5144" s="44" t="str">
        <f>IF(ISERROR(VLOOKUP(I5144,'BACK INFO'!F:F,1,0)),IF(ISERROR(VLOOKUP(I5144,'BACK INFO'!H:H,1,0)),K5144,'BACK INFO'!$H$1),'BACK INFO'!$G$1)</f>
        <v>HOLLY SALES INC.</v>
      </c>
    </row>
    <row r="5145" spans="1:21" s="11" customFormat="1" x14ac:dyDescent="0.35">
      <c r="A5145" s="44" t="s">
        <v>684</v>
      </c>
      <c r="B5145" s="44">
        <v>2019</v>
      </c>
      <c r="C5145" s="44">
        <v>8</v>
      </c>
      <c r="D5145" s="44" t="s">
        <v>95</v>
      </c>
      <c r="E5145" s="44" t="s">
        <v>96</v>
      </c>
      <c r="F5145" s="44" t="s">
        <v>58</v>
      </c>
      <c r="G5145" s="44" t="s">
        <v>488</v>
      </c>
      <c r="H5145" s="44" t="s">
        <v>110</v>
      </c>
      <c r="I5145" s="44" t="s">
        <v>266</v>
      </c>
      <c r="J5145" s="44" t="s">
        <v>99</v>
      </c>
      <c r="K5145" s="44" t="s">
        <v>71</v>
      </c>
      <c r="L5145" s="44" t="s">
        <v>216</v>
      </c>
      <c r="M5145" s="44" t="s">
        <v>101</v>
      </c>
      <c r="N5145" s="44">
        <v>39</v>
      </c>
      <c r="O5145" s="44">
        <v>2019</v>
      </c>
      <c r="P5145" s="44" t="s">
        <v>193</v>
      </c>
      <c r="Q5145" s="44" t="s">
        <v>193</v>
      </c>
      <c r="R5145" s="44" t="s">
        <v>488</v>
      </c>
      <c r="S5145" s="44" t="s">
        <v>685</v>
      </c>
      <c r="T5145" s="44">
        <v>1331</v>
      </c>
      <c r="U5145" s="44" t="str">
        <f>IF(ISERROR(VLOOKUP(I5145,'BACK INFO'!F:F,1,0)),IF(ISERROR(VLOOKUP(I5145,'BACK INFO'!H:H,1,0)),K5145,'BACK INFO'!$H$1),'BACK INFO'!$G$1)</f>
        <v>HOLLY SALES INC.</v>
      </c>
    </row>
    <row r="5146" spans="1:21" s="11" customFormat="1" x14ac:dyDescent="0.35">
      <c r="A5146" s="44" t="s">
        <v>684</v>
      </c>
      <c r="B5146" s="44">
        <v>2019</v>
      </c>
      <c r="C5146" s="44">
        <v>8</v>
      </c>
      <c r="D5146" s="44" t="s">
        <v>95</v>
      </c>
      <c r="E5146" s="44" t="s">
        <v>96</v>
      </c>
      <c r="F5146" s="44" t="s">
        <v>58</v>
      </c>
      <c r="G5146" s="44" t="s">
        <v>488</v>
      </c>
      <c r="H5146" s="44" t="s">
        <v>110</v>
      </c>
      <c r="I5146" s="44" t="s">
        <v>669</v>
      </c>
      <c r="J5146" s="44" t="s">
        <v>99</v>
      </c>
      <c r="K5146" s="44" t="s">
        <v>67</v>
      </c>
      <c r="L5146" s="44" t="s">
        <v>178</v>
      </c>
      <c r="M5146" s="44" t="s">
        <v>101</v>
      </c>
      <c r="N5146" s="44">
        <v>25</v>
      </c>
      <c r="O5146" s="44">
        <v>2019</v>
      </c>
      <c r="P5146" s="44" t="s">
        <v>193</v>
      </c>
      <c r="Q5146" s="44" t="s">
        <v>193</v>
      </c>
      <c r="R5146" s="44" t="s">
        <v>488</v>
      </c>
      <c r="S5146" s="44" t="s">
        <v>685</v>
      </c>
      <c r="T5146" s="44">
        <v>859</v>
      </c>
      <c r="U5146" s="44" t="str">
        <f>IF(ISERROR(VLOOKUP(I5146,'BACK INFO'!F:F,1,0)),IF(ISERROR(VLOOKUP(I5146,'BACK INFO'!H:H,1,0)),K5146,'BACK INFO'!$H$1),'BACK INFO'!$G$1)</f>
        <v>ANITA M. HOPKINS</v>
      </c>
    </row>
    <row r="5147" spans="1:21" s="11" customFormat="1" x14ac:dyDescent="0.35">
      <c r="A5147" s="44" t="s">
        <v>684</v>
      </c>
      <c r="B5147" s="44">
        <v>2019</v>
      </c>
      <c r="C5147" s="44">
        <v>8</v>
      </c>
      <c r="D5147" s="44" t="s">
        <v>95</v>
      </c>
      <c r="E5147" s="44" t="s">
        <v>96</v>
      </c>
      <c r="F5147" s="44" t="s">
        <v>58</v>
      </c>
      <c r="G5147" s="44" t="s">
        <v>488</v>
      </c>
      <c r="H5147" s="44" t="s">
        <v>110</v>
      </c>
      <c r="I5147" s="44" t="s">
        <v>274</v>
      </c>
      <c r="J5147" s="44" t="s">
        <v>99</v>
      </c>
      <c r="K5147" s="44" t="s">
        <v>67</v>
      </c>
      <c r="L5147" s="44" t="s">
        <v>114</v>
      </c>
      <c r="M5147" s="44" t="s">
        <v>101</v>
      </c>
      <c r="N5147" s="44">
        <v>42</v>
      </c>
      <c r="O5147" s="44">
        <v>2019</v>
      </c>
      <c r="P5147" s="44" t="s">
        <v>193</v>
      </c>
      <c r="Q5147" s="44" t="s">
        <v>193</v>
      </c>
      <c r="R5147" s="44" t="s">
        <v>488</v>
      </c>
      <c r="S5147" s="44" t="s">
        <v>685</v>
      </c>
      <c r="T5147" s="44">
        <v>1384</v>
      </c>
      <c r="U5147" s="44" t="str">
        <f>IF(ISERROR(VLOOKUP(I5147,'BACK INFO'!F:F,1,0)),IF(ISERROR(VLOOKUP(I5147,'BACK INFO'!H:H,1,0)),K5147,'BACK INFO'!$H$1),'BACK INFO'!$G$1)</f>
        <v>ANITA M. HOPKINS</v>
      </c>
    </row>
    <row r="5148" spans="1:21" s="11" customFormat="1" x14ac:dyDescent="0.35">
      <c r="A5148" s="44" t="s">
        <v>684</v>
      </c>
      <c r="B5148" s="44">
        <v>2019</v>
      </c>
      <c r="C5148" s="44">
        <v>8</v>
      </c>
      <c r="D5148" s="44" t="s">
        <v>95</v>
      </c>
      <c r="E5148" s="44" t="s">
        <v>96</v>
      </c>
      <c r="F5148" s="44" t="s">
        <v>58</v>
      </c>
      <c r="G5148" s="44" t="s">
        <v>488</v>
      </c>
      <c r="H5148" s="44" t="s">
        <v>110</v>
      </c>
      <c r="I5148" s="44" t="s">
        <v>426</v>
      </c>
      <c r="J5148" s="44" t="s">
        <v>120</v>
      </c>
      <c r="K5148" s="44" t="s">
        <v>68</v>
      </c>
      <c r="L5148" s="44" t="s">
        <v>129</v>
      </c>
      <c r="M5148" s="44" t="s">
        <v>122</v>
      </c>
      <c r="N5148" s="44">
        <v>21</v>
      </c>
      <c r="O5148" s="44">
        <v>2019</v>
      </c>
      <c r="P5148" s="44" t="s">
        <v>193</v>
      </c>
      <c r="Q5148" s="44" t="s">
        <v>193</v>
      </c>
      <c r="R5148" s="44" t="s">
        <v>488</v>
      </c>
      <c r="S5148" s="44" t="s">
        <v>685</v>
      </c>
      <c r="T5148" s="44">
        <v>656.30397236614851</v>
      </c>
      <c r="U5148" s="44" t="str">
        <f>IF(ISERROR(VLOOKUP(I5148,'BACK INFO'!F:F,1,0)),IF(ISERROR(VLOOKUP(I5148,'BACK INFO'!H:H,1,0)),K5148,'BACK INFO'!$H$1),'BACK INFO'!$G$1)</f>
        <v>STEPHANIE VITALI</v>
      </c>
    </row>
    <row r="5149" spans="1:21" s="11" customFormat="1" x14ac:dyDescent="0.35">
      <c r="A5149" s="44" t="s">
        <v>684</v>
      </c>
      <c r="B5149" s="44">
        <v>2019</v>
      </c>
      <c r="C5149" s="44">
        <v>8</v>
      </c>
      <c r="D5149" s="44" t="s">
        <v>95</v>
      </c>
      <c r="E5149" s="44" t="s">
        <v>96</v>
      </c>
      <c r="F5149" s="44" t="s">
        <v>58</v>
      </c>
      <c r="G5149" s="44" t="s">
        <v>488</v>
      </c>
      <c r="H5149" s="44" t="s">
        <v>110</v>
      </c>
      <c r="I5149" s="44" t="s">
        <v>213</v>
      </c>
      <c r="J5149" s="44" t="s">
        <v>120</v>
      </c>
      <c r="K5149" s="44" t="s">
        <v>68</v>
      </c>
      <c r="L5149" s="44" t="s">
        <v>129</v>
      </c>
      <c r="M5149" s="44" t="s">
        <v>122</v>
      </c>
      <c r="N5149" s="44">
        <v>23</v>
      </c>
      <c r="O5149" s="44">
        <v>2019</v>
      </c>
      <c r="P5149" s="44" t="s">
        <v>193</v>
      </c>
      <c r="Q5149" s="44" t="s">
        <v>193</v>
      </c>
      <c r="R5149" s="44" t="s">
        <v>488</v>
      </c>
      <c r="S5149" s="44" t="s">
        <v>685</v>
      </c>
      <c r="T5149" s="44">
        <v>643.53833445971327</v>
      </c>
      <c r="U5149" s="44" t="str">
        <f>IF(ISERROR(VLOOKUP(I5149,'BACK INFO'!F:F,1,0)),IF(ISERROR(VLOOKUP(I5149,'BACK INFO'!H:H,1,0)),K5149,'BACK INFO'!$H$1),'BACK INFO'!$G$1)</f>
        <v>STEPHANIE VITALI</v>
      </c>
    </row>
    <row r="5150" spans="1:21" s="11" customFormat="1" x14ac:dyDescent="0.35">
      <c r="A5150" s="44" t="s">
        <v>684</v>
      </c>
      <c r="B5150" s="44">
        <v>2019</v>
      </c>
      <c r="C5150" s="44">
        <v>8</v>
      </c>
      <c r="D5150" s="44" t="s">
        <v>95</v>
      </c>
      <c r="E5150" s="44" t="s">
        <v>96</v>
      </c>
      <c r="F5150" s="44" t="s">
        <v>58</v>
      </c>
      <c r="G5150" s="44" t="s">
        <v>488</v>
      </c>
      <c r="H5150" s="44" t="s">
        <v>110</v>
      </c>
      <c r="I5150" s="44" t="s">
        <v>214</v>
      </c>
      <c r="J5150" s="44" t="s">
        <v>99</v>
      </c>
      <c r="K5150" s="44" t="s">
        <v>74</v>
      </c>
      <c r="L5150" s="44" t="s">
        <v>199</v>
      </c>
      <c r="M5150" s="44" t="s">
        <v>101</v>
      </c>
      <c r="N5150" s="44">
        <v>21</v>
      </c>
      <c r="O5150" s="44">
        <v>2019</v>
      </c>
      <c r="P5150" s="44" t="s">
        <v>193</v>
      </c>
      <c r="Q5150" s="44" t="s">
        <v>193</v>
      </c>
      <c r="R5150" s="44" t="s">
        <v>488</v>
      </c>
      <c r="S5150" s="44" t="s">
        <v>685</v>
      </c>
      <c r="T5150" s="44">
        <v>588</v>
      </c>
      <c r="U5150" s="44" t="str">
        <f>IF(ISERROR(VLOOKUP(I5150,'BACK INFO'!F:F,1,0)),IF(ISERROR(VLOOKUP(I5150,'BACK INFO'!H:H,1,0)),K5150,'BACK INFO'!$H$1),'BACK INFO'!$G$1)</f>
        <v>DENISE ARNETT</v>
      </c>
    </row>
    <row r="5151" spans="1:21" s="11" customFormat="1" x14ac:dyDescent="0.35">
      <c r="A5151" s="44" t="s">
        <v>684</v>
      </c>
      <c r="B5151" s="44">
        <v>2019</v>
      </c>
      <c r="C5151" s="44">
        <v>8</v>
      </c>
      <c r="D5151" s="44" t="s">
        <v>95</v>
      </c>
      <c r="E5151" s="44" t="s">
        <v>96</v>
      </c>
      <c r="F5151" s="44" t="s">
        <v>58</v>
      </c>
      <c r="G5151" s="44" t="s">
        <v>488</v>
      </c>
      <c r="H5151" s="44" t="s">
        <v>110</v>
      </c>
      <c r="I5151" s="44" t="s">
        <v>689</v>
      </c>
      <c r="J5151" s="44" t="s">
        <v>120</v>
      </c>
      <c r="K5151" s="44" t="s">
        <v>69</v>
      </c>
      <c r="L5151" s="44" t="s">
        <v>143</v>
      </c>
      <c r="M5151" s="44" t="s">
        <v>122</v>
      </c>
      <c r="N5151" s="44">
        <v>40</v>
      </c>
      <c r="O5151" s="44">
        <v>2019</v>
      </c>
      <c r="P5151" s="44" t="s">
        <v>193</v>
      </c>
      <c r="Q5151" s="44" t="s">
        <v>193</v>
      </c>
      <c r="R5151" s="44" t="s">
        <v>488</v>
      </c>
      <c r="S5151" s="44" t="s">
        <v>685</v>
      </c>
      <c r="T5151" s="44">
        <v>1109.10865810618</v>
      </c>
      <c r="U5151" s="44" t="str">
        <f>IF(ISERROR(VLOOKUP(I5151,'BACK INFO'!F:F,1,0)),IF(ISERROR(VLOOKUP(I5151,'BACK INFO'!H:H,1,0)),K5151,'BACK INFO'!$H$1),'BACK INFO'!$G$1)</f>
        <v>JULIE BERTRAND</v>
      </c>
    </row>
    <row r="5152" spans="1:21" s="11" customFormat="1" x14ac:dyDescent="0.35">
      <c r="A5152" s="44" t="s">
        <v>684</v>
      </c>
      <c r="B5152" s="44">
        <v>2019</v>
      </c>
      <c r="C5152" s="44">
        <v>8</v>
      </c>
      <c r="D5152" s="44" t="s">
        <v>95</v>
      </c>
      <c r="E5152" s="44" t="s">
        <v>96</v>
      </c>
      <c r="F5152" s="44" t="s">
        <v>58</v>
      </c>
      <c r="G5152" s="44" t="s">
        <v>488</v>
      </c>
      <c r="H5152" s="44" t="s">
        <v>110</v>
      </c>
      <c r="I5152" s="44" t="s">
        <v>218</v>
      </c>
      <c r="J5152" s="44" t="s">
        <v>99</v>
      </c>
      <c r="K5152" s="44" t="s">
        <v>74</v>
      </c>
      <c r="L5152" s="44" t="s">
        <v>199</v>
      </c>
      <c r="M5152" s="44" t="s">
        <v>101</v>
      </c>
      <c r="N5152" s="44">
        <v>21</v>
      </c>
      <c r="O5152" s="44">
        <v>2019</v>
      </c>
      <c r="P5152" s="44" t="s">
        <v>193</v>
      </c>
      <c r="Q5152" s="44" t="s">
        <v>193</v>
      </c>
      <c r="R5152" s="44" t="s">
        <v>488</v>
      </c>
      <c r="S5152" s="44" t="s">
        <v>685</v>
      </c>
      <c r="T5152" s="44">
        <v>588</v>
      </c>
      <c r="U5152" s="44" t="str">
        <f>IF(ISERROR(VLOOKUP(I5152,'BACK INFO'!F:F,1,0)),IF(ISERROR(VLOOKUP(I5152,'BACK INFO'!H:H,1,0)),K5152,'BACK INFO'!$H$1),'BACK INFO'!$G$1)</f>
        <v>DENISE ARNETT</v>
      </c>
    </row>
    <row r="5153" spans="1:21" s="11" customFormat="1" x14ac:dyDescent="0.35">
      <c r="A5153" s="44" t="s">
        <v>684</v>
      </c>
      <c r="B5153" s="44">
        <v>2019</v>
      </c>
      <c r="C5153" s="44">
        <v>8</v>
      </c>
      <c r="D5153" s="44" t="s">
        <v>95</v>
      </c>
      <c r="E5153" s="44" t="s">
        <v>96</v>
      </c>
      <c r="F5153" s="44" t="s">
        <v>58</v>
      </c>
      <c r="G5153" s="44" t="s">
        <v>488</v>
      </c>
      <c r="H5153" s="44" t="s">
        <v>110</v>
      </c>
      <c r="I5153" s="44" t="s">
        <v>481</v>
      </c>
      <c r="J5153" s="44" t="s">
        <v>99</v>
      </c>
      <c r="K5153" s="44" t="s">
        <v>74</v>
      </c>
      <c r="L5153" s="44" t="s">
        <v>199</v>
      </c>
      <c r="M5153" s="44" t="s">
        <v>101</v>
      </c>
      <c r="N5153" s="44">
        <v>13</v>
      </c>
      <c r="O5153" s="44">
        <v>2019</v>
      </c>
      <c r="P5153" s="44" t="s">
        <v>193</v>
      </c>
      <c r="Q5153" s="44" t="s">
        <v>193</v>
      </c>
      <c r="R5153" s="44" t="s">
        <v>488</v>
      </c>
      <c r="S5153" s="44" t="s">
        <v>685</v>
      </c>
      <c r="T5153" s="44">
        <v>452</v>
      </c>
      <c r="U5153" s="44" t="str">
        <f>IF(ISERROR(VLOOKUP(I5153,'BACK INFO'!F:F,1,0)),IF(ISERROR(VLOOKUP(I5153,'BACK INFO'!H:H,1,0)),K5153,'BACK INFO'!$H$1),'BACK INFO'!$G$1)</f>
        <v>DENISE ARNETT</v>
      </c>
    </row>
    <row r="5154" spans="1:21" s="11" customFormat="1" x14ac:dyDescent="0.35">
      <c r="A5154" s="44" t="s">
        <v>684</v>
      </c>
      <c r="B5154" s="44">
        <v>2019</v>
      </c>
      <c r="C5154" s="44">
        <v>8</v>
      </c>
      <c r="D5154" s="44" t="s">
        <v>95</v>
      </c>
      <c r="E5154" s="44" t="s">
        <v>96</v>
      </c>
      <c r="F5154" s="44" t="s">
        <v>58</v>
      </c>
      <c r="G5154" s="44" t="s">
        <v>488</v>
      </c>
      <c r="H5154" s="44" t="s">
        <v>110</v>
      </c>
      <c r="I5154" s="44" t="s">
        <v>670</v>
      </c>
      <c r="J5154" s="44" t="s">
        <v>99</v>
      </c>
      <c r="K5154" s="44" t="s">
        <v>67</v>
      </c>
      <c r="L5154" s="44" t="s">
        <v>178</v>
      </c>
      <c r="M5154" s="44" t="s">
        <v>101</v>
      </c>
      <c r="N5154" s="44">
        <v>10</v>
      </c>
      <c r="O5154" s="44">
        <v>2019</v>
      </c>
      <c r="P5154" s="44" t="s">
        <v>193</v>
      </c>
      <c r="Q5154" s="44" t="s">
        <v>193</v>
      </c>
      <c r="R5154" s="44" t="s">
        <v>488</v>
      </c>
      <c r="S5154" s="44" t="s">
        <v>685</v>
      </c>
      <c r="T5154" s="44">
        <v>395</v>
      </c>
      <c r="U5154" s="44" t="str">
        <f>IF(ISERROR(VLOOKUP(I5154,'BACK INFO'!F:F,1,0)),IF(ISERROR(VLOOKUP(I5154,'BACK INFO'!H:H,1,0)),K5154,'BACK INFO'!$H$1),'BACK INFO'!$G$1)</f>
        <v>ANITA M. HOPKINS</v>
      </c>
    </row>
    <row r="5155" spans="1:21" s="11" customFormat="1" x14ac:dyDescent="0.35">
      <c r="A5155" s="44" t="s">
        <v>684</v>
      </c>
      <c r="B5155" s="44">
        <v>2019</v>
      </c>
      <c r="C5155" s="44">
        <v>8</v>
      </c>
      <c r="D5155" s="44" t="s">
        <v>95</v>
      </c>
      <c r="E5155" s="44" t="s">
        <v>96</v>
      </c>
      <c r="F5155" s="44" t="s">
        <v>58</v>
      </c>
      <c r="G5155" s="44" t="s">
        <v>488</v>
      </c>
      <c r="H5155" s="44" t="s">
        <v>110</v>
      </c>
      <c r="I5155" s="44" t="s">
        <v>668</v>
      </c>
      <c r="J5155" s="44" t="s">
        <v>120</v>
      </c>
      <c r="K5155" s="44" t="s">
        <v>68</v>
      </c>
      <c r="L5155" s="44" t="s">
        <v>129</v>
      </c>
      <c r="M5155" s="44" t="s">
        <v>122</v>
      </c>
      <c r="N5155" s="44">
        <v>29</v>
      </c>
      <c r="O5155" s="44">
        <v>2019</v>
      </c>
      <c r="P5155" s="44" t="s">
        <v>193</v>
      </c>
      <c r="Q5155" s="44" t="s">
        <v>193</v>
      </c>
      <c r="R5155" s="44" t="s">
        <v>488</v>
      </c>
      <c r="S5155" s="44" t="s">
        <v>685</v>
      </c>
      <c r="T5155" s="44">
        <v>795.97506946008821</v>
      </c>
      <c r="U5155" s="44" t="str">
        <f>IF(ISERROR(VLOOKUP(I5155,'BACK INFO'!F:F,1,0)),IF(ISERROR(VLOOKUP(I5155,'BACK INFO'!H:H,1,0)),K5155,'BACK INFO'!$H$1),'BACK INFO'!$G$1)</f>
        <v>STEPHANIE VITALI</v>
      </c>
    </row>
    <row r="5156" spans="1:21" s="11" customFormat="1" x14ac:dyDescent="0.35">
      <c r="A5156" s="44" t="s">
        <v>684</v>
      </c>
      <c r="B5156" s="44">
        <v>2019</v>
      </c>
      <c r="C5156" s="44">
        <v>8</v>
      </c>
      <c r="D5156" s="44" t="s">
        <v>95</v>
      </c>
      <c r="E5156" s="44" t="s">
        <v>96</v>
      </c>
      <c r="F5156" s="44" t="s">
        <v>58</v>
      </c>
      <c r="G5156" s="44" t="s">
        <v>488</v>
      </c>
      <c r="H5156" s="44" t="s">
        <v>110</v>
      </c>
      <c r="I5156" s="44" t="s">
        <v>682</v>
      </c>
      <c r="J5156" s="44" t="s">
        <v>99</v>
      </c>
      <c r="K5156" s="44" t="s">
        <v>67</v>
      </c>
      <c r="L5156" s="44" t="s">
        <v>178</v>
      </c>
      <c r="M5156" s="44" t="s">
        <v>101</v>
      </c>
      <c r="N5156" s="44">
        <v>39</v>
      </c>
      <c r="O5156" s="44">
        <v>2019</v>
      </c>
      <c r="P5156" s="44" t="s">
        <v>193</v>
      </c>
      <c r="Q5156" s="44" t="s">
        <v>193</v>
      </c>
      <c r="R5156" s="44" t="s">
        <v>488</v>
      </c>
      <c r="S5156" s="44" t="s">
        <v>685</v>
      </c>
      <c r="T5156" s="44">
        <v>1395</v>
      </c>
      <c r="U5156" s="44" t="str">
        <f>IF(ISERROR(VLOOKUP(I5156,'BACK INFO'!F:F,1,0)),IF(ISERROR(VLOOKUP(I5156,'BACK INFO'!H:H,1,0)),K5156,'BACK INFO'!$H$1),'BACK INFO'!$G$1)</f>
        <v>ANITA M. HOPKINS</v>
      </c>
    </row>
    <row r="5157" spans="1:21" s="11" customFormat="1" x14ac:dyDescent="0.35">
      <c r="A5157" s="44" t="s">
        <v>684</v>
      </c>
      <c r="B5157" s="44">
        <v>2019</v>
      </c>
      <c r="C5157" s="44">
        <v>8</v>
      </c>
      <c r="D5157" s="44" t="s">
        <v>95</v>
      </c>
      <c r="E5157" s="44" t="s">
        <v>96</v>
      </c>
      <c r="F5157" s="44" t="s">
        <v>58</v>
      </c>
      <c r="G5157" s="44" t="s">
        <v>488</v>
      </c>
      <c r="H5157" s="44" t="s">
        <v>110</v>
      </c>
      <c r="I5157" s="44" t="s">
        <v>681</v>
      </c>
      <c r="J5157" s="44" t="s">
        <v>120</v>
      </c>
      <c r="K5157" s="44" t="s">
        <v>66</v>
      </c>
      <c r="L5157" s="44" t="s">
        <v>297</v>
      </c>
      <c r="M5157" s="44" t="s">
        <v>122</v>
      </c>
      <c r="N5157" s="44">
        <v>103</v>
      </c>
      <c r="O5157" s="44">
        <v>2019</v>
      </c>
      <c r="P5157" s="44" t="s">
        <v>193</v>
      </c>
      <c r="Q5157" s="44" t="s">
        <v>193</v>
      </c>
      <c r="R5157" s="44" t="s">
        <v>488</v>
      </c>
      <c r="S5157" s="44" t="s">
        <v>685</v>
      </c>
      <c r="T5157" s="44">
        <v>3308.5529773973099</v>
      </c>
      <c r="U5157" s="44" t="str">
        <f>IF(ISERROR(VLOOKUP(I5157,'BACK INFO'!F:F,1,0)),IF(ISERROR(VLOOKUP(I5157,'BACK INFO'!H:H,1,0)),K5157,'BACK INFO'!$H$1),'BACK INFO'!$G$1)</f>
        <v>SHOUTOUTAGENCY</v>
      </c>
    </row>
    <row r="5158" spans="1:21" s="11" customFormat="1" x14ac:dyDescent="0.35">
      <c r="A5158" s="44" t="s">
        <v>684</v>
      </c>
      <c r="B5158" s="44">
        <v>2019</v>
      </c>
      <c r="C5158" s="44">
        <v>8</v>
      </c>
      <c r="D5158" s="44" t="s">
        <v>95</v>
      </c>
      <c r="E5158" s="44" t="s">
        <v>96</v>
      </c>
      <c r="F5158" s="44" t="s">
        <v>58</v>
      </c>
      <c r="G5158" s="44" t="s">
        <v>488</v>
      </c>
      <c r="H5158" s="44" t="s">
        <v>110</v>
      </c>
      <c r="I5158" s="44" t="s">
        <v>719</v>
      </c>
      <c r="J5158" s="44" t="s">
        <v>99</v>
      </c>
      <c r="K5158" s="44" t="s">
        <v>74</v>
      </c>
      <c r="L5158" s="44" t="s">
        <v>199</v>
      </c>
      <c r="M5158" s="44" t="s">
        <v>101</v>
      </c>
      <c r="N5158" s="44">
        <v>21</v>
      </c>
      <c r="O5158" s="44">
        <v>2019</v>
      </c>
      <c r="P5158" s="44" t="s">
        <v>193</v>
      </c>
      <c r="Q5158" s="44" t="s">
        <v>193</v>
      </c>
      <c r="R5158" s="44" t="s">
        <v>488</v>
      </c>
      <c r="S5158" s="44" t="s">
        <v>685</v>
      </c>
      <c r="T5158" s="44">
        <v>588</v>
      </c>
      <c r="U5158" s="44" t="str">
        <f>IF(ISERROR(VLOOKUP(I5158,'BACK INFO'!F:F,1,0)),IF(ISERROR(VLOOKUP(I5158,'BACK INFO'!H:H,1,0)),K5158,'BACK INFO'!$H$1),'BACK INFO'!$G$1)</f>
        <v>DENISE ARNETT</v>
      </c>
    </row>
    <row r="5159" spans="1:21" s="11" customFormat="1" x14ac:dyDescent="0.35">
      <c r="A5159" s="44" t="s">
        <v>684</v>
      </c>
      <c r="B5159" s="44">
        <v>2019</v>
      </c>
      <c r="C5159" s="44">
        <v>8</v>
      </c>
      <c r="D5159" s="44" t="s">
        <v>95</v>
      </c>
      <c r="E5159" s="44" t="s">
        <v>96</v>
      </c>
      <c r="F5159" s="44" t="s">
        <v>58</v>
      </c>
      <c r="G5159" s="44" t="s">
        <v>569</v>
      </c>
      <c r="H5159" s="44" t="s">
        <v>98</v>
      </c>
      <c r="I5159" s="44" t="s">
        <v>686</v>
      </c>
      <c r="J5159" s="44" t="s">
        <v>99</v>
      </c>
      <c r="K5159" s="44" t="s">
        <v>54</v>
      </c>
      <c r="L5159" s="44" t="s">
        <v>100</v>
      </c>
      <c r="M5159" s="44" t="s">
        <v>101</v>
      </c>
      <c r="N5159" s="44">
        <v>57</v>
      </c>
      <c r="O5159" s="44">
        <v>2019</v>
      </c>
      <c r="P5159" s="44" t="s">
        <v>102</v>
      </c>
      <c r="Q5159" s="44" t="s">
        <v>102</v>
      </c>
      <c r="R5159" s="44" t="s">
        <v>569</v>
      </c>
      <c r="S5159" s="44" t="s">
        <v>685</v>
      </c>
      <c r="T5159" s="44">
        <v>1655</v>
      </c>
      <c r="U5159" s="44" t="str">
        <f>IF(ISERROR(VLOOKUP(I5159,'BACK INFO'!F:F,1,0)),IF(ISERROR(VLOOKUP(I5159,'BACK INFO'!H:H,1,0)),K5159,'BACK INFO'!$H$1),'BACK INFO'!$G$1)</f>
        <v>PAIGE ALYSE STRAUGHAN</v>
      </c>
    </row>
    <row r="5160" spans="1:21" s="11" customFormat="1" x14ac:dyDescent="0.35">
      <c r="A5160" s="44" t="s">
        <v>684</v>
      </c>
      <c r="B5160" s="44">
        <v>2019</v>
      </c>
      <c r="C5160" s="44">
        <v>8</v>
      </c>
      <c r="D5160" s="44" t="s">
        <v>95</v>
      </c>
      <c r="E5160" s="44" t="s">
        <v>96</v>
      </c>
      <c r="F5160" s="44" t="s">
        <v>58</v>
      </c>
      <c r="G5160" s="44" t="s">
        <v>569</v>
      </c>
      <c r="H5160" s="44" t="s">
        <v>98</v>
      </c>
      <c r="I5160" s="44" t="s">
        <v>126</v>
      </c>
      <c r="J5160" s="44" t="s">
        <v>99</v>
      </c>
      <c r="K5160" s="44" t="s">
        <v>73</v>
      </c>
      <c r="L5160" s="44" t="s">
        <v>127</v>
      </c>
      <c r="M5160" s="44" t="s">
        <v>101</v>
      </c>
      <c r="N5160" s="44">
        <v>23</v>
      </c>
      <c r="O5160" s="44">
        <v>2019</v>
      </c>
      <c r="P5160" s="44" t="s">
        <v>102</v>
      </c>
      <c r="Q5160" s="44" t="s">
        <v>102</v>
      </c>
      <c r="R5160" s="44" t="s">
        <v>569</v>
      </c>
      <c r="S5160" s="44" t="s">
        <v>685</v>
      </c>
      <c r="T5160" s="44">
        <v>474.75</v>
      </c>
      <c r="U5160" s="44" t="str">
        <f>IF(ISERROR(VLOOKUP(I5160,'BACK INFO'!F:F,1,0)),IF(ISERROR(VLOOKUP(I5160,'BACK INFO'!H:H,1,0)),K5160,'BACK INFO'!$H$1),'BACK INFO'!$G$1)</f>
        <v>PHYLLIS POSNER</v>
      </c>
    </row>
    <row r="5161" spans="1:21" s="11" customFormat="1" x14ac:dyDescent="0.35">
      <c r="A5161" s="44" t="s">
        <v>684</v>
      </c>
      <c r="B5161" s="44">
        <v>2019</v>
      </c>
      <c r="C5161" s="44">
        <v>8</v>
      </c>
      <c r="D5161" s="44" t="s">
        <v>95</v>
      </c>
      <c r="E5161" s="44" t="s">
        <v>96</v>
      </c>
      <c r="F5161" s="44" t="s">
        <v>58</v>
      </c>
      <c r="G5161" s="44" t="s">
        <v>569</v>
      </c>
      <c r="H5161" s="44" t="s">
        <v>98</v>
      </c>
      <c r="I5161" s="44" t="s">
        <v>322</v>
      </c>
      <c r="J5161" s="44" t="s">
        <v>99</v>
      </c>
      <c r="K5161" s="44" t="s">
        <v>75</v>
      </c>
      <c r="L5161" s="44" t="s">
        <v>127</v>
      </c>
      <c r="M5161" s="44" t="s">
        <v>101</v>
      </c>
      <c r="N5161" s="44">
        <v>11</v>
      </c>
      <c r="O5161" s="44">
        <v>2019</v>
      </c>
      <c r="P5161" s="44" t="s">
        <v>102</v>
      </c>
      <c r="Q5161" s="44" t="s">
        <v>102</v>
      </c>
      <c r="R5161" s="44" t="s">
        <v>569</v>
      </c>
      <c r="S5161" s="44" t="s">
        <v>685</v>
      </c>
      <c r="T5161" s="44">
        <v>465.5</v>
      </c>
      <c r="U5161" s="44" t="str">
        <f>IF(ISERROR(VLOOKUP(I5161,'BACK INFO'!F:F,1,0)),IF(ISERROR(VLOOKUP(I5161,'BACK INFO'!H:H,1,0)),K5161,'BACK INFO'!$H$1),'BACK INFO'!$G$1)</f>
        <v>LAURA BONG</v>
      </c>
    </row>
    <row r="5162" spans="1:21" s="11" customFormat="1" x14ac:dyDescent="0.35">
      <c r="A5162" s="44" t="s">
        <v>684</v>
      </c>
      <c r="B5162" s="44">
        <v>2019</v>
      </c>
      <c r="C5162" s="44">
        <v>8</v>
      </c>
      <c r="D5162" s="44" t="s">
        <v>95</v>
      </c>
      <c r="E5162" s="44" t="s">
        <v>96</v>
      </c>
      <c r="F5162" s="44" t="s">
        <v>58</v>
      </c>
      <c r="G5162" s="44" t="s">
        <v>569</v>
      </c>
      <c r="H5162" s="44" t="s">
        <v>98</v>
      </c>
      <c r="I5162" s="44" t="s">
        <v>323</v>
      </c>
      <c r="J5162" s="44" t="s">
        <v>120</v>
      </c>
      <c r="K5162" s="44" t="s">
        <v>69</v>
      </c>
      <c r="L5162" s="44" t="s">
        <v>143</v>
      </c>
      <c r="M5162" s="44" t="s">
        <v>122</v>
      </c>
      <c r="N5162" s="44">
        <v>5</v>
      </c>
      <c r="O5162" s="44">
        <v>2019</v>
      </c>
      <c r="P5162" s="44" t="s">
        <v>102</v>
      </c>
      <c r="Q5162" s="44" t="s">
        <v>102</v>
      </c>
      <c r="R5162" s="44" t="s">
        <v>569</v>
      </c>
      <c r="S5162" s="44" t="s">
        <v>685</v>
      </c>
      <c r="T5162" s="44">
        <v>103.62694300518133</v>
      </c>
      <c r="U5162" s="44" t="str">
        <f>IF(ISERROR(VLOOKUP(I5162,'BACK INFO'!F:F,1,0)),IF(ISERROR(VLOOKUP(I5162,'BACK INFO'!H:H,1,0)),K5162,'BACK INFO'!$H$1),'BACK INFO'!$G$1)</f>
        <v>JULIE BERTRAND</v>
      </c>
    </row>
    <row r="5163" spans="1:21" s="11" customFormat="1" x14ac:dyDescent="0.35">
      <c r="A5163" s="44" t="s">
        <v>684</v>
      </c>
      <c r="B5163" s="44">
        <v>2019</v>
      </c>
      <c r="C5163" s="44">
        <v>8</v>
      </c>
      <c r="D5163" s="44" t="s">
        <v>95</v>
      </c>
      <c r="E5163" s="44" t="s">
        <v>96</v>
      </c>
      <c r="F5163" s="44" t="s">
        <v>58</v>
      </c>
      <c r="G5163" s="44" t="s">
        <v>569</v>
      </c>
      <c r="H5163" s="44" t="s">
        <v>98</v>
      </c>
      <c r="I5163" s="44" t="s">
        <v>148</v>
      </c>
      <c r="J5163" s="44" t="s">
        <v>99</v>
      </c>
      <c r="K5163" s="44" t="s">
        <v>71</v>
      </c>
      <c r="L5163" s="44" t="s">
        <v>149</v>
      </c>
      <c r="M5163" s="44" t="s">
        <v>101</v>
      </c>
      <c r="N5163" s="44">
        <v>6</v>
      </c>
      <c r="O5163" s="44">
        <v>2019</v>
      </c>
      <c r="P5163" s="44" t="s">
        <v>102</v>
      </c>
      <c r="Q5163" s="44" t="s">
        <v>102</v>
      </c>
      <c r="R5163" s="44" t="s">
        <v>569</v>
      </c>
      <c r="S5163" s="44" t="s">
        <v>685</v>
      </c>
      <c r="T5163" s="44">
        <v>177</v>
      </c>
      <c r="U5163" s="44" t="str">
        <f>IF(ISERROR(VLOOKUP(I5163,'BACK INFO'!F:F,1,0)),IF(ISERROR(VLOOKUP(I5163,'BACK INFO'!H:H,1,0)),K5163,'BACK INFO'!$H$1),'BACK INFO'!$G$1)</f>
        <v>HOLLY SALES INC.</v>
      </c>
    </row>
    <row r="5164" spans="1:21" s="11" customFormat="1" x14ac:dyDescent="0.35">
      <c r="A5164" s="44" t="s">
        <v>684</v>
      </c>
      <c r="B5164" s="44">
        <v>2019</v>
      </c>
      <c r="C5164" s="44">
        <v>8</v>
      </c>
      <c r="D5164" s="44" t="s">
        <v>95</v>
      </c>
      <c r="E5164" s="44" t="s">
        <v>96</v>
      </c>
      <c r="F5164" s="44" t="s">
        <v>58</v>
      </c>
      <c r="G5164" s="44" t="s">
        <v>569</v>
      </c>
      <c r="H5164" s="44" t="s">
        <v>98</v>
      </c>
      <c r="I5164" s="44" t="s">
        <v>63</v>
      </c>
      <c r="J5164" s="44" t="s">
        <v>99</v>
      </c>
      <c r="K5164" s="44" t="s">
        <v>54</v>
      </c>
      <c r="L5164" s="44" t="s">
        <v>129</v>
      </c>
      <c r="M5164" s="44" t="s">
        <v>122</v>
      </c>
      <c r="N5164" s="44">
        <v>81</v>
      </c>
      <c r="O5164" s="44">
        <v>2019</v>
      </c>
      <c r="P5164" s="44" t="s">
        <v>102</v>
      </c>
      <c r="Q5164" s="44" t="s">
        <v>102</v>
      </c>
      <c r="R5164" s="44" t="s">
        <v>569</v>
      </c>
      <c r="S5164" s="44" t="s">
        <v>685</v>
      </c>
      <c r="T5164" s="44">
        <v>1684.8999999999999</v>
      </c>
      <c r="U5164" s="44" t="str">
        <f>IF(ISERROR(VLOOKUP(I5164,'BACK INFO'!F:F,1,0)),IF(ISERROR(VLOOKUP(I5164,'BACK INFO'!H:H,1,0)),K5164,'BACK INFO'!$H$1),'BACK INFO'!$G$1)</f>
        <v>PAIGE ALYSE STRAUGHAN</v>
      </c>
    </row>
    <row r="5165" spans="1:21" s="11" customFormat="1" x14ac:dyDescent="0.35">
      <c r="A5165" s="44" t="s">
        <v>684</v>
      </c>
      <c r="B5165" s="44">
        <v>2019</v>
      </c>
      <c r="C5165" s="44">
        <v>8</v>
      </c>
      <c r="D5165" s="44" t="s">
        <v>95</v>
      </c>
      <c r="E5165" s="44" t="s">
        <v>96</v>
      </c>
      <c r="F5165" s="44" t="s">
        <v>58</v>
      </c>
      <c r="G5165" s="44" t="s">
        <v>569</v>
      </c>
      <c r="H5165" s="44" t="s">
        <v>98</v>
      </c>
      <c r="I5165" s="44" t="s">
        <v>232</v>
      </c>
      <c r="J5165" s="44" t="s">
        <v>99</v>
      </c>
      <c r="K5165" s="44" t="s">
        <v>76</v>
      </c>
      <c r="L5165" s="44" t="s">
        <v>127</v>
      </c>
      <c r="M5165" s="44" t="s">
        <v>101</v>
      </c>
      <c r="N5165" s="44">
        <v>15</v>
      </c>
      <c r="O5165" s="44">
        <v>2019</v>
      </c>
      <c r="P5165" s="44" t="s">
        <v>102</v>
      </c>
      <c r="Q5165" s="44" t="s">
        <v>102</v>
      </c>
      <c r="R5165" s="44" t="s">
        <v>569</v>
      </c>
      <c r="S5165" s="44" t="s">
        <v>685</v>
      </c>
      <c r="T5165" s="44">
        <v>426</v>
      </c>
      <c r="U5165" s="44" t="str">
        <f>IF(ISERROR(VLOOKUP(I5165,'BACK INFO'!F:F,1,0)),IF(ISERROR(VLOOKUP(I5165,'BACK INFO'!H:H,1,0)),K5165,'BACK INFO'!$H$1),'BACK INFO'!$G$1)</f>
        <v>MIE MANNICHE</v>
      </c>
    </row>
    <row r="5166" spans="1:21" s="11" customFormat="1" x14ac:dyDescent="0.35">
      <c r="A5166" s="44" t="s">
        <v>684</v>
      </c>
      <c r="B5166" s="44">
        <v>2019</v>
      </c>
      <c r="C5166" s="44">
        <v>8</v>
      </c>
      <c r="D5166" s="44" t="s">
        <v>95</v>
      </c>
      <c r="E5166" s="44" t="s">
        <v>96</v>
      </c>
      <c r="F5166" s="44" t="s">
        <v>58</v>
      </c>
      <c r="G5166" s="44" t="s">
        <v>569</v>
      </c>
      <c r="H5166" s="44" t="s">
        <v>98</v>
      </c>
      <c r="I5166" s="44" t="s">
        <v>138</v>
      </c>
      <c r="J5166" s="44" t="s">
        <v>99</v>
      </c>
      <c r="K5166" s="44" t="s">
        <v>73</v>
      </c>
      <c r="L5166" s="44" t="s">
        <v>127</v>
      </c>
      <c r="M5166" s="44" t="s">
        <v>101</v>
      </c>
      <c r="N5166" s="44">
        <v>28</v>
      </c>
      <c r="O5166" s="44">
        <v>2019</v>
      </c>
      <c r="P5166" s="44" t="s">
        <v>102</v>
      </c>
      <c r="Q5166" s="44" t="s">
        <v>102</v>
      </c>
      <c r="R5166" s="44" t="s">
        <v>569</v>
      </c>
      <c r="S5166" s="44" t="s">
        <v>685</v>
      </c>
      <c r="T5166" s="44">
        <v>854</v>
      </c>
      <c r="U5166" s="44" t="str">
        <f>IF(ISERROR(VLOOKUP(I5166,'BACK INFO'!F:F,1,0)),IF(ISERROR(VLOOKUP(I5166,'BACK INFO'!H:H,1,0)),K5166,'BACK INFO'!$H$1),'BACK INFO'!$G$1)</f>
        <v>PHYLLIS POSNER</v>
      </c>
    </row>
    <row r="5167" spans="1:21" s="11" customFormat="1" x14ac:dyDescent="0.35">
      <c r="A5167" s="44" t="s">
        <v>684</v>
      </c>
      <c r="B5167" s="44">
        <v>2019</v>
      </c>
      <c r="C5167" s="44">
        <v>8</v>
      </c>
      <c r="D5167" s="44" t="s">
        <v>95</v>
      </c>
      <c r="E5167" s="44" t="s">
        <v>96</v>
      </c>
      <c r="F5167" s="44" t="s">
        <v>58</v>
      </c>
      <c r="G5167" s="44" t="s">
        <v>569</v>
      </c>
      <c r="H5167" s="44" t="s">
        <v>106</v>
      </c>
      <c r="I5167" s="44" t="s">
        <v>126</v>
      </c>
      <c r="J5167" s="44" t="s">
        <v>99</v>
      </c>
      <c r="K5167" s="44" t="s">
        <v>73</v>
      </c>
      <c r="L5167" s="44" t="s">
        <v>127</v>
      </c>
      <c r="M5167" s="44" t="s">
        <v>101</v>
      </c>
      <c r="N5167" s="44">
        <v>1</v>
      </c>
      <c r="O5167" s="44">
        <v>2019</v>
      </c>
      <c r="P5167" s="44" t="s">
        <v>102</v>
      </c>
      <c r="Q5167" s="44" t="s">
        <v>102</v>
      </c>
      <c r="R5167" s="44" t="s">
        <v>569</v>
      </c>
      <c r="S5167" s="44" t="s">
        <v>685</v>
      </c>
      <c r="T5167" s="44">
        <v>16.5</v>
      </c>
      <c r="U5167" s="44" t="str">
        <f>IF(ISERROR(VLOOKUP(I5167,'BACK INFO'!F:F,1,0)),IF(ISERROR(VLOOKUP(I5167,'BACK INFO'!H:H,1,0)),K5167,'BACK INFO'!$H$1),'BACK INFO'!$G$1)</f>
        <v>PHYLLIS POSNER</v>
      </c>
    </row>
    <row r="5168" spans="1:21" s="11" customFormat="1" x14ac:dyDescent="0.35">
      <c r="A5168" s="44" t="s">
        <v>684</v>
      </c>
      <c r="B5168" s="44">
        <v>2019</v>
      </c>
      <c r="C5168" s="44">
        <v>8</v>
      </c>
      <c r="D5168" s="44" t="s">
        <v>95</v>
      </c>
      <c r="E5168" s="44" t="s">
        <v>96</v>
      </c>
      <c r="F5168" s="44" t="s">
        <v>58</v>
      </c>
      <c r="G5168" s="44" t="s">
        <v>569</v>
      </c>
      <c r="H5168" s="44" t="s">
        <v>152</v>
      </c>
      <c r="I5168" s="44" t="s">
        <v>189</v>
      </c>
      <c r="J5168" s="44" t="s">
        <v>99</v>
      </c>
      <c r="K5168" s="44" t="s">
        <v>73</v>
      </c>
      <c r="L5168" s="44" t="s">
        <v>127</v>
      </c>
      <c r="M5168" s="44" t="s">
        <v>101</v>
      </c>
      <c r="N5168" s="44">
        <v>20</v>
      </c>
      <c r="O5168" s="44">
        <v>2019</v>
      </c>
      <c r="P5168" s="44" t="s">
        <v>102</v>
      </c>
      <c r="Q5168" s="44" t="s">
        <v>102</v>
      </c>
      <c r="R5168" s="44" t="s">
        <v>569</v>
      </c>
      <c r="S5168" s="44" t="s">
        <v>685</v>
      </c>
      <c r="T5168" s="44">
        <v>1144.0000000000002</v>
      </c>
      <c r="U5168" s="44" t="str">
        <f>IF(ISERROR(VLOOKUP(I5168,'BACK INFO'!F:F,1,0)),IF(ISERROR(VLOOKUP(I5168,'BACK INFO'!H:H,1,0)),K5168,'BACK INFO'!$H$1),'BACK INFO'!$G$1)</f>
        <v>PHYLLIS POSNER</v>
      </c>
    </row>
    <row r="5169" spans="1:21" s="11" customFormat="1" x14ac:dyDescent="0.35">
      <c r="A5169" s="44" t="s">
        <v>684</v>
      </c>
      <c r="B5169" s="44">
        <v>2019</v>
      </c>
      <c r="C5169" s="44">
        <v>8</v>
      </c>
      <c r="D5169" s="44" t="s">
        <v>95</v>
      </c>
      <c r="E5169" s="44" t="s">
        <v>96</v>
      </c>
      <c r="F5169" s="44" t="s">
        <v>58</v>
      </c>
      <c r="G5169" s="44" t="s">
        <v>569</v>
      </c>
      <c r="H5169" s="44" t="s">
        <v>152</v>
      </c>
      <c r="I5169" s="44" t="s">
        <v>322</v>
      </c>
      <c r="J5169" s="44" t="s">
        <v>99</v>
      </c>
      <c r="K5169" s="44" t="s">
        <v>75</v>
      </c>
      <c r="L5169" s="44" t="s">
        <v>127</v>
      </c>
      <c r="M5169" s="44" t="s">
        <v>101</v>
      </c>
      <c r="N5169" s="44">
        <v>2</v>
      </c>
      <c r="O5169" s="44">
        <v>2019</v>
      </c>
      <c r="P5169" s="44" t="s">
        <v>102</v>
      </c>
      <c r="Q5169" s="44" t="s">
        <v>102</v>
      </c>
      <c r="R5169" s="44" t="s">
        <v>569</v>
      </c>
      <c r="S5169" s="44" t="s">
        <v>685</v>
      </c>
      <c r="T5169" s="44">
        <v>115.9</v>
      </c>
      <c r="U5169" s="44" t="str">
        <f>IF(ISERROR(VLOOKUP(I5169,'BACK INFO'!F:F,1,0)),IF(ISERROR(VLOOKUP(I5169,'BACK INFO'!H:H,1,0)),K5169,'BACK INFO'!$H$1),'BACK INFO'!$G$1)</f>
        <v>LAURA BONG</v>
      </c>
    </row>
    <row r="5170" spans="1:21" s="11" customFormat="1" x14ac:dyDescent="0.35">
      <c r="A5170" s="44" t="s">
        <v>684</v>
      </c>
      <c r="B5170" s="44">
        <v>2019</v>
      </c>
      <c r="C5170" s="44">
        <v>8</v>
      </c>
      <c r="D5170" s="44" t="s">
        <v>95</v>
      </c>
      <c r="E5170" s="44" t="s">
        <v>96</v>
      </c>
      <c r="F5170" s="44" t="s">
        <v>58</v>
      </c>
      <c r="G5170" s="44" t="s">
        <v>657</v>
      </c>
      <c r="H5170" s="44" t="s">
        <v>98</v>
      </c>
      <c r="I5170" s="44" t="s">
        <v>194</v>
      </c>
      <c r="J5170" s="44" t="s">
        <v>120</v>
      </c>
      <c r="K5170" s="44" t="s">
        <v>68</v>
      </c>
      <c r="L5170" s="44" t="s">
        <v>129</v>
      </c>
      <c r="M5170" s="44" t="s">
        <v>122</v>
      </c>
      <c r="N5170" s="44">
        <v>33</v>
      </c>
      <c r="O5170" s="44">
        <v>2020</v>
      </c>
      <c r="P5170" s="44" t="s">
        <v>112</v>
      </c>
      <c r="Q5170" s="44" t="s">
        <v>112</v>
      </c>
      <c r="R5170" s="44" t="s">
        <v>657</v>
      </c>
      <c r="S5170" s="44" t="s">
        <v>685</v>
      </c>
      <c r="T5170" s="44">
        <v>1075.3172636479678</v>
      </c>
      <c r="U5170" s="44" t="str">
        <f>IF(ISERROR(VLOOKUP(I5170,'BACK INFO'!F:F,1,0)),IF(ISERROR(VLOOKUP(I5170,'BACK INFO'!H:H,1,0)),K5170,'BACK INFO'!$H$1),'BACK INFO'!$G$1)</f>
        <v>STEPHANIE VITALI</v>
      </c>
    </row>
    <row r="5171" spans="1:21" s="11" customFormat="1" x14ac:dyDescent="0.35">
      <c r="A5171" s="44" t="s">
        <v>684</v>
      </c>
      <c r="B5171" s="44">
        <v>2019</v>
      </c>
      <c r="C5171" s="44">
        <v>8</v>
      </c>
      <c r="D5171" s="44" t="s">
        <v>95</v>
      </c>
      <c r="E5171" s="44" t="s">
        <v>96</v>
      </c>
      <c r="F5171" s="44" t="s">
        <v>58</v>
      </c>
      <c r="G5171" s="44" t="s">
        <v>657</v>
      </c>
      <c r="H5171" s="44" t="s">
        <v>98</v>
      </c>
      <c r="I5171" s="44" t="s">
        <v>224</v>
      </c>
      <c r="J5171" s="44" t="s">
        <v>99</v>
      </c>
      <c r="K5171" s="44" t="s">
        <v>72</v>
      </c>
      <c r="L5171" s="44" t="s">
        <v>114</v>
      </c>
      <c r="M5171" s="44" t="s">
        <v>101</v>
      </c>
      <c r="N5171" s="44">
        <v>74</v>
      </c>
      <c r="O5171" s="44">
        <v>2020</v>
      </c>
      <c r="P5171" s="44" t="s">
        <v>112</v>
      </c>
      <c r="Q5171" s="44" t="s">
        <v>112</v>
      </c>
      <c r="R5171" s="44" t="s">
        <v>657</v>
      </c>
      <c r="S5171" s="44" t="s">
        <v>685</v>
      </c>
      <c r="T5171" s="44">
        <v>2222</v>
      </c>
      <c r="U5171" s="44" t="str">
        <f>IF(ISERROR(VLOOKUP(I5171,'BACK INFO'!F:F,1,0)),IF(ISERROR(VLOOKUP(I5171,'BACK INFO'!H:H,1,0)),K5171,'BACK INFO'!$H$1),'BACK INFO'!$G$1)</f>
        <v>BILL MILLER AND COMPANY</v>
      </c>
    </row>
    <row r="5172" spans="1:21" s="11" customFormat="1" x14ac:dyDescent="0.35">
      <c r="A5172" s="44" t="s">
        <v>684</v>
      </c>
      <c r="B5172" s="44">
        <v>2019</v>
      </c>
      <c r="C5172" s="44">
        <v>8</v>
      </c>
      <c r="D5172" s="44" t="s">
        <v>95</v>
      </c>
      <c r="E5172" s="44" t="s">
        <v>96</v>
      </c>
      <c r="F5172" s="44" t="s">
        <v>58</v>
      </c>
      <c r="G5172" s="44" t="s">
        <v>657</v>
      </c>
      <c r="H5172" s="44" t="s">
        <v>98</v>
      </c>
      <c r="I5172" s="44" t="s">
        <v>688</v>
      </c>
      <c r="J5172" s="44" t="s">
        <v>99</v>
      </c>
      <c r="K5172" s="44" t="s">
        <v>70</v>
      </c>
      <c r="L5172" s="44" t="s">
        <v>157</v>
      </c>
      <c r="M5172" s="44" t="s">
        <v>101</v>
      </c>
      <c r="N5172" s="44">
        <v>54</v>
      </c>
      <c r="O5172" s="44">
        <v>2020</v>
      </c>
      <c r="P5172" s="44" t="s">
        <v>112</v>
      </c>
      <c r="Q5172" s="44" t="s">
        <v>112</v>
      </c>
      <c r="R5172" s="44" t="s">
        <v>657</v>
      </c>
      <c r="S5172" s="44" t="s">
        <v>685</v>
      </c>
      <c r="T5172" s="44">
        <v>1838</v>
      </c>
      <c r="U5172" s="44" t="str">
        <f>IF(ISERROR(VLOOKUP(I5172,'BACK INFO'!F:F,1,0)),IF(ISERROR(VLOOKUP(I5172,'BACK INFO'!H:H,1,0)),K5172,'BACK INFO'!$H$1),'BACK INFO'!$G$1)</f>
        <v>JUDITH ANN DEAL</v>
      </c>
    </row>
    <row r="5173" spans="1:21" s="11" customFormat="1" x14ac:dyDescent="0.35">
      <c r="A5173" s="44" t="s">
        <v>684</v>
      </c>
      <c r="B5173" s="44">
        <v>2019</v>
      </c>
      <c r="C5173" s="44">
        <v>8</v>
      </c>
      <c r="D5173" s="44" t="s">
        <v>95</v>
      </c>
      <c r="E5173" s="44" t="s">
        <v>96</v>
      </c>
      <c r="F5173" s="44" t="s">
        <v>58</v>
      </c>
      <c r="G5173" s="44" t="s">
        <v>657</v>
      </c>
      <c r="H5173" s="44" t="s">
        <v>98</v>
      </c>
      <c r="I5173" s="44" t="s">
        <v>357</v>
      </c>
      <c r="J5173" s="44" t="s">
        <v>120</v>
      </c>
      <c r="K5173" s="44" t="s">
        <v>69</v>
      </c>
      <c r="L5173" s="44" t="s">
        <v>143</v>
      </c>
      <c r="M5173" s="44" t="s">
        <v>122</v>
      </c>
      <c r="N5173" s="44">
        <v>18</v>
      </c>
      <c r="O5173" s="44">
        <v>2020</v>
      </c>
      <c r="P5173" s="44" t="s">
        <v>112</v>
      </c>
      <c r="Q5173" s="44" t="s">
        <v>112</v>
      </c>
      <c r="R5173" s="44" t="s">
        <v>657</v>
      </c>
      <c r="S5173" s="44" t="s">
        <v>685</v>
      </c>
      <c r="T5173" s="44">
        <v>542.1641510850792</v>
      </c>
      <c r="U5173" s="44" t="str">
        <f>IF(ISERROR(VLOOKUP(I5173,'BACK INFO'!F:F,1,0)),IF(ISERROR(VLOOKUP(I5173,'BACK INFO'!H:H,1,0)),K5173,'BACK INFO'!$H$1),'BACK INFO'!$G$1)</f>
        <v>JULIE BERTRAND</v>
      </c>
    </row>
    <row r="5174" spans="1:21" s="11" customFormat="1" x14ac:dyDescent="0.35">
      <c r="A5174" s="44" t="s">
        <v>684</v>
      </c>
      <c r="B5174" s="44">
        <v>2019</v>
      </c>
      <c r="C5174" s="44">
        <v>8</v>
      </c>
      <c r="D5174" s="44" t="s">
        <v>95</v>
      </c>
      <c r="E5174" s="44" t="s">
        <v>96</v>
      </c>
      <c r="F5174" s="44" t="s">
        <v>58</v>
      </c>
      <c r="G5174" s="44" t="s">
        <v>657</v>
      </c>
      <c r="H5174" s="44" t="s">
        <v>98</v>
      </c>
      <c r="I5174" s="44" t="s">
        <v>189</v>
      </c>
      <c r="J5174" s="44" t="s">
        <v>99</v>
      </c>
      <c r="K5174" s="44" t="s">
        <v>73</v>
      </c>
      <c r="L5174" s="44" t="s">
        <v>127</v>
      </c>
      <c r="M5174" s="44" t="s">
        <v>101</v>
      </c>
      <c r="N5174" s="44">
        <v>348</v>
      </c>
      <c r="O5174" s="44">
        <v>2020</v>
      </c>
      <c r="P5174" s="44" t="s">
        <v>112</v>
      </c>
      <c r="Q5174" s="44" t="s">
        <v>112</v>
      </c>
      <c r="R5174" s="44" t="s">
        <v>657</v>
      </c>
      <c r="S5174" s="44" t="s">
        <v>685</v>
      </c>
      <c r="T5174" s="44">
        <v>10253.760000000002</v>
      </c>
      <c r="U5174" s="44" t="str">
        <f>IF(ISERROR(VLOOKUP(I5174,'BACK INFO'!F:F,1,0)),IF(ISERROR(VLOOKUP(I5174,'BACK INFO'!H:H,1,0)),K5174,'BACK INFO'!$H$1),'BACK INFO'!$G$1)</f>
        <v>PHYLLIS POSNER</v>
      </c>
    </row>
    <row r="5175" spans="1:21" s="11" customFormat="1" x14ac:dyDescent="0.35">
      <c r="A5175" s="44" t="s">
        <v>684</v>
      </c>
      <c r="B5175" s="44">
        <v>2019</v>
      </c>
      <c r="C5175" s="44">
        <v>8</v>
      </c>
      <c r="D5175" s="44" t="s">
        <v>95</v>
      </c>
      <c r="E5175" s="44" t="s">
        <v>96</v>
      </c>
      <c r="F5175" s="44" t="s">
        <v>58</v>
      </c>
      <c r="G5175" s="44" t="s">
        <v>657</v>
      </c>
      <c r="H5175" s="44" t="s">
        <v>98</v>
      </c>
      <c r="I5175" s="44" t="s">
        <v>284</v>
      </c>
      <c r="J5175" s="44" t="s">
        <v>99</v>
      </c>
      <c r="K5175" s="44" t="s">
        <v>70</v>
      </c>
      <c r="L5175" s="44" t="s">
        <v>157</v>
      </c>
      <c r="M5175" s="44" t="s">
        <v>101</v>
      </c>
      <c r="N5175" s="44">
        <v>52</v>
      </c>
      <c r="O5175" s="44">
        <v>2020</v>
      </c>
      <c r="P5175" s="44" t="s">
        <v>112</v>
      </c>
      <c r="Q5175" s="44" t="s">
        <v>112</v>
      </c>
      <c r="R5175" s="44" t="s">
        <v>657</v>
      </c>
      <c r="S5175" s="44" t="s">
        <v>685</v>
      </c>
      <c r="T5175" s="44">
        <v>1866</v>
      </c>
      <c r="U5175" s="44" t="str">
        <f>IF(ISERROR(VLOOKUP(I5175,'BACK INFO'!F:F,1,0)),IF(ISERROR(VLOOKUP(I5175,'BACK INFO'!H:H,1,0)),K5175,'BACK INFO'!$H$1),'BACK INFO'!$G$1)</f>
        <v>JUDITH ANN DEAL</v>
      </c>
    </row>
    <row r="5176" spans="1:21" s="11" customFormat="1" x14ac:dyDescent="0.35">
      <c r="A5176" s="44" t="s">
        <v>684</v>
      </c>
      <c r="B5176" s="44">
        <v>2019</v>
      </c>
      <c r="C5176" s="44">
        <v>8</v>
      </c>
      <c r="D5176" s="44" t="s">
        <v>95</v>
      </c>
      <c r="E5176" s="44" t="s">
        <v>96</v>
      </c>
      <c r="F5176" s="44" t="s">
        <v>58</v>
      </c>
      <c r="G5176" s="44" t="s">
        <v>657</v>
      </c>
      <c r="H5176" s="44" t="s">
        <v>98</v>
      </c>
      <c r="I5176" s="44" t="s">
        <v>115</v>
      </c>
      <c r="J5176" s="44" t="s">
        <v>99</v>
      </c>
      <c r="K5176" s="44" t="s">
        <v>67</v>
      </c>
      <c r="L5176" s="44" t="s">
        <v>116</v>
      </c>
      <c r="M5176" s="44" t="s">
        <v>101</v>
      </c>
      <c r="N5176" s="44">
        <v>48</v>
      </c>
      <c r="O5176" s="44">
        <v>2020</v>
      </c>
      <c r="P5176" s="44" t="s">
        <v>112</v>
      </c>
      <c r="Q5176" s="44" t="s">
        <v>112</v>
      </c>
      <c r="R5176" s="44" t="s">
        <v>657</v>
      </c>
      <c r="S5176" s="44" t="s">
        <v>685</v>
      </c>
      <c r="T5176" s="44">
        <v>1655</v>
      </c>
      <c r="U5176" s="44" t="str">
        <f>IF(ISERROR(VLOOKUP(I5176,'BACK INFO'!F:F,1,0)),IF(ISERROR(VLOOKUP(I5176,'BACK INFO'!H:H,1,0)),K5176,'BACK INFO'!$H$1),'BACK INFO'!$G$1)</f>
        <v>ANITA M. HOPKINS</v>
      </c>
    </row>
    <row r="5177" spans="1:21" s="11" customFormat="1" x14ac:dyDescent="0.35">
      <c r="A5177" s="44" t="s">
        <v>684</v>
      </c>
      <c r="B5177" s="44">
        <v>2019</v>
      </c>
      <c r="C5177" s="44">
        <v>8</v>
      </c>
      <c r="D5177" s="44" t="s">
        <v>95</v>
      </c>
      <c r="E5177" s="44" t="s">
        <v>96</v>
      </c>
      <c r="F5177" s="44" t="s">
        <v>58</v>
      </c>
      <c r="G5177" s="44" t="s">
        <v>657</v>
      </c>
      <c r="H5177" s="44" t="s">
        <v>98</v>
      </c>
      <c r="I5177" s="44" t="s">
        <v>123</v>
      </c>
      <c r="J5177" s="44" t="s">
        <v>99</v>
      </c>
      <c r="K5177" s="44" t="s">
        <v>68</v>
      </c>
      <c r="L5177" s="44" t="s">
        <v>129</v>
      </c>
      <c r="M5177" s="44" t="s">
        <v>122</v>
      </c>
      <c r="N5177" s="44">
        <v>339</v>
      </c>
      <c r="O5177" s="44">
        <v>2020</v>
      </c>
      <c r="P5177" s="44" t="s">
        <v>112</v>
      </c>
      <c r="Q5177" s="44" t="s">
        <v>112</v>
      </c>
      <c r="R5177" s="44" t="s">
        <v>657</v>
      </c>
      <c r="S5177" s="44" t="s">
        <v>685</v>
      </c>
      <c r="T5177" s="44">
        <v>10846</v>
      </c>
      <c r="U5177" s="44" t="str">
        <f>IF(ISERROR(VLOOKUP(I5177,'BACK INFO'!F:F,1,0)),IF(ISERROR(VLOOKUP(I5177,'BACK INFO'!H:H,1,0)),K5177,'BACK INFO'!$H$1),'BACK INFO'!$G$1)</f>
        <v>STEPHANIE VITALI</v>
      </c>
    </row>
    <row r="5178" spans="1:21" s="11" customFormat="1" x14ac:dyDescent="0.35">
      <c r="A5178" s="44" t="s">
        <v>684</v>
      </c>
      <c r="B5178" s="44">
        <v>2019</v>
      </c>
      <c r="C5178" s="44">
        <v>8</v>
      </c>
      <c r="D5178" s="44" t="s">
        <v>95</v>
      </c>
      <c r="E5178" s="44" t="s">
        <v>96</v>
      </c>
      <c r="F5178" s="44" t="s">
        <v>58</v>
      </c>
      <c r="G5178" s="44" t="s">
        <v>657</v>
      </c>
      <c r="H5178" s="44" t="s">
        <v>98</v>
      </c>
      <c r="I5178" s="44" t="s">
        <v>161</v>
      </c>
      <c r="J5178" s="44" t="s">
        <v>99</v>
      </c>
      <c r="K5178" s="44" t="s">
        <v>70</v>
      </c>
      <c r="L5178" s="44" t="s">
        <v>157</v>
      </c>
      <c r="M5178" s="44" t="s">
        <v>101</v>
      </c>
      <c r="N5178" s="44">
        <v>420</v>
      </c>
      <c r="O5178" s="44">
        <v>2020</v>
      </c>
      <c r="P5178" s="44" t="s">
        <v>112</v>
      </c>
      <c r="Q5178" s="44" t="s">
        <v>112</v>
      </c>
      <c r="R5178" s="44" t="s">
        <v>657</v>
      </c>
      <c r="S5178" s="44" t="s">
        <v>685</v>
      </c>
      <c r="T5178" s="44">
        <v>13776.899999999994</v>
      </c>
      <c r="U5178" s="44" t="str">
        <f>IF(ISERROR(VLOOKUP(I5178,'BACK INFO'!F:F,1,0)),IF(ISERROR(VLOOKUP(I5178,'BACK INFO'!H:H,1,0)),K5178,'BACK INFO'!$H$1),'BACK INFO'!$G$1)</f>
        <v>JUDITH ANN DEAL</v>
      </c>
    </row>
    <row r="5179" spans="1:21" s="11" customFormat="1" x14ac:dyDescent="0.35">
      <c r="A5179" s="44" t="s">
        <v>684</v>
      </c>
      <c r="B5179" s="44">
        <v>2019</v>
      </c>
      <c r="C5179" s="44">
        <v>8</v>
      </c>
      <c r="D5179" s="44" t="s">
        <v>95</v>
      </c>
      <c r="E5179" s="44" t="s">
        <v>96</v>
      </c>
      <c r="F5179" s="44" t="s">
        <v>58</v>
      </c>
      <c r="G5179" s="44" t="s">
        <v>657</v>
      </c>
      <c r="H5179" s="44" t="s">
        <v>98</v>
      </c>
      <c r="I5179" s="44" t="s">
        <v>287</v>
      </c>
      <c r="J5179" s="44" t="s">
        <v>99</v>
      </c>
      <c r="K5179" s="44" t="s">
        <v>70</v>
      </c>
      <c r="L5179" s="44" t="s">
        <v>157</v>
      </c>
      <c r="M5179" s="44" t="s">
        <v>101</v>
      </c>
      <c r="N5179" s="44">
        <v>86</v>
      </c>
      <c r="O5179" s="44">
        <v>2020</v>
      </c>
      <c r="P5179" s="44" t="s">
        <v>112</v>
      </c>
      <c r="Q5179" s="44" t="s">
        <v>112</v>
      </c>
      <c r="R5179" s="44" t="s">
        <v>657</v>
      </c>
      <c r="S5179" s="44" t="s">
        <v>685</v>
      </c>
      <c r="T5179" s="44">
        <v>2534</v>
      </c>
      <c r="U5179" s="44" t="str">
        <f>IF(ISERROR(VLOOKUP(I5179,'BACK INFO'!F:F,1,0)),IF(ISERROR(VLOOKUP(I5179,'BACK INFO'!H:H,1,0)),K5179,'BACK INFO'!$H$1),'BACK INFO'!$G$1)</f>
        <v>JUDITH ANN DEAL</v>
      </c>
    </row>
    <row r="5180" spans="1:21" s="11" customFormat="1" x14ac:dyDescent="0.35">
      <c r="A5180" s="44" t="s">
        <v>684</v>
      </c>
      <c r="B5180" s="44">
        <v>2019</v>
      </c>
      <c r="C5180" s="44">
        <v>8</v>
      </c>
      <c r="D5180" s="44" t="s">
        <v>95</v>
      </c>
      <c r="E5180" s="44" t="s">
        <v>96</v>
      </c>
      <c r="F5180" s="44" t="s">
        <v>58</v>
      </c>
      <c r="G5180" s="44" t="s">
        <v>657</v>
      </c>
      <c r="H5180" s="44" t="s">
        <v>98</v>
      </c>
      <c r="I5180" s="44" t="s">
        <v>248</v>
      </c>
      <c r="J5180" s="44" t="s">
        <v>99</v>
      </c>
      <c r="K5180" s="44" t="s">
        <v>72</v>
      </c>
      <c r="L5180" s="44" t="s">
        <v>114</v>
      </c>
      <c r="M5180" s="44" t="s">
        <v>101</v>
      </c>
      <c r="N5180" s="44">
        <v>17</v>
      </c>
      <c r="O5180" s="44">
        <v>2020</v>
      </c>
      <c r="P5180" s="44" t="s">
        <v>112</v>
      </c>
      <c r="Q5180" s="44" t="s">
        <v>112</v>
      </c>
      <c r="R5180" s="44" t="s">
        <v>657</v>
      </c>
      <c r="S5180" s="44" t="s">
        <v>685</v>
      </c>
      <c r="T5180" s="44">
        <v>702</v>
      </c>
      <c r="U5180" s="44" t="str">
        <f>IF(ISERROR(VLOOKUP(I5180,'BACK INFO'!F:F,1,0)),IF(ISERROR(VLOOKUP(I5180,'BACK INFO'!H:H,1,0)),K5180,'BACK INFO'!$H$1),'BACK INFO'!$G$1)</f>
        <v>BILL MILLER AND COMPANY</v>
      </c>
    </row>
    <row r="5181" spans="1:21" s="11" customFormat="1" x14ac:dyDescent="0.35">
      <c r="A5181" s="44" t="s">
        <v>684</v>
      </c>
      <c r="B5181" s="44">
        <v>2019</v>
      </c>
      <c r="C5181" s="44">
        <v>8</v>
      </c>
      <c r="D5181" s="44" t="s">
        <v>95</v>
      </c>
      <c r="E5181" s="44" t="s">
        <v>96</v>
      </c>
      <c r="F5181" s="44" t="s">
        <v>58</v>
      </c>
      <c r="G5181" s="44" t="s">
        <v>657</v>
      </c>
      <c r="H5181" s="44" t="s">
        <v>98</v>
      </c>
      <c r="I5181" s="44" t="s">
        <v>60</v>
      </c>
      <c r="J5181" s="44" t="s">
        <v>99</v>
      </c>
      <c r="K5181" s="44" t="s">
        <v>54</v>
      </c>
      <c r="L5181" s="44" t="s">
        <v>100</v>
      </c>
      <c r="M5181" s="44" t="s">
        <v>101</v>
      </c>
      <c r="N5181" s="44">
        <v>2027</v>
      </c>
      <c r="O5181" s="44">
        <v>2020</v>
      </c>
      <c r="P5181" s="44" t="s">
        <v>112</v>
      </c>
      <c r="Q5181" s="44" t="s">
        <v>112</v>
      </c>
      <c r="R5181" s="44" t="s">
        <v>657</v>
      </c>
      <c r="S5181" s="44" t="s">
        <v>685</v>
      </c>
      <c r="T5181" s="44">
        <v>55779.549999999945</v>
      </c>
      <c r="U5181" s="44" t="str">
        <f>IF(ISERROR(VLOOKUP(I5181,'BACK INFO'!F:F,1,0)),IF(ISERROR(VLOOKUP(I5181,'BACK INFO'!H:H,1,0)),K5181,'BACK INFO'!$H$1),'BACK INFO'!$G$1)</f>
        <v>PAIGE ALYSE STRAUGHAN</v>
      </c>
    </row>
    <row r="5182" spans="1:21" s="11" customFormat="1" x14ac:dyDescent="0.35">
      <c r="A5182" s="44" t="s">
        <v>684</v>
      </c>
      <c r="B5182" s="44">
        <v>2019</v>
      </c>
      <c r="C5182" s="44">
        <v>8</v>
      </c>
      <c r="D5182" s="44" t="s">
        <v>95</v>
      </c>
      <c r="E5182" s="44" t="s">
        <v>96</v>
      </c>
      <c r="F5182" s="44" t="s">
        <v>58</v>
      </c>
      <c r="G5182" s="44" t="s">
        <v>657</v>
      </c>
      <c r="H5182" s="44" t="s">
        <v>98</v>
      </c>
      <c r="I5182" s="44" t="s">
        <v>322</v>
      </c>
      <c r="J5182" s="44" t="s">
        <v>99</v>
      </c>
      <c r="K5182" s="44" t="s">
        <v>75</v>
      </c>
      <c r="L5182" s="44" t="s">
        <v>127</v>
      </c>
      <c r="M5182" s="44" t="s">
        <v>101</v>
      </c>
      <c r="N5182" s="44">
        <v>14</v>
      </c>
      <c r="O5182" s="44">
        <v>2020</v>
      </c>
      <c r="P5182" s="44" t="s">
        <v>112</v>
      </c>
      <c r="Q5182" s="44" t="s">
        <v>112</v>
      </c>
      <c r="R5182" s="44" t="s">
        <v>657</v>
      </c>
      <c r="S5182" s="44" t="s">
        <v>685</v>
      </c>
      <c r="T5182" s="44">
        <v>420</v>
      </c>
      <c r="U5182" s="44" t="str">
        <f>IF(ISERROR(VLOOKUP(I5182,'BACK INFO'!F:F,1,0)),IF(ISERROR(VLOOKUP(I5182,'BACK INFO'!H:H,1,0)),K5182,'BACK INFO'!$H$1),'BACK INFO'!$G$1)</f>
        <v>LAURA BONG</v>
      </c>
    </row>
    <row r="5183" spans="1:21" s="11" customFormat="1" x14ac:dyDescent="0.35">
      <c r="A5183" s="44" t="s">
        <v>684</v>
      </c>
      <c r="B5183" s="44">
        <v>2019</v>
      </c>
      <c r="C5183" s="44">
        <v>8</v>
      </c>
      <c r="D5183" s="44" t="s">
        <v>95</v>
      </c>
      <c r="E5183" s="44" t="s">
        <v>96</v>
      </c>
      <c r="F5183" s="44" t="s">
        <v>58</v>
      </c>
      <c r="G5183" s="44" t="s">
        <v>657</v>
      </c>
      <c r="H5183" s="44" t="s">
        <v>98</v>
      </c>
      <c r="I5183" s="44" t="s">
        <v>249</v>
      </c>
      <c r="J5183" s="44" t="s">
        <v>99</v>
      </c>
      <c r="K5183" s="44" t="s">
        <v>72</v>
      </c>
      <c r="L5183" s="44" t="s">
        <v>114</v>
      </c>
      <c r="M5183" s="44" t="s">
        <v>101</v>
      </c>
      <c r="N5183" s="44">
        <v>877</v>
      </c>
      <c r="O5183" s="44">
        <v>2020</v>
      </c>
      <c r="P5183" s="44" t="s">
        <v>112</v>
      </c>
      <c r="Q5183" s="44" t="s">
        <v>112</v>
      </c>
      <c r="R5183" s="44" t="s">
        <v>657</v>
      </c>
      <c r="S5183" s="44" t="s">
        <v>685</v>
      </c>
      <c r="T5183" s="44">
        <v>21911.400000000012</v>
      </c>
      <c r="U5183" s="44" t="str">
        <f>IF(ISERROR(VLOOKUP(I5183,'BACK INFO'!F:F,1,0)),IF(ISERROR(VLOOKUP(I5183,'BACK INFO'!H:H,1,0)),K5183,'BACK INFO'!$H$1),'BACK INFO'!$G$1)</f>
        <v>BILL MILLER AND COMPANY</v>
      </c>
    </row>
    <row r="5184" spans="1:21" s="11" customFormat="1" x14ac:dyDescent="0.35">
      <c r="A5184" s="44" t="s">
        <v>684</v>
      </c>
      <c r="B5184" s="44">
        <v>2019</v>
      </c>
      <c r="C5184" s="44">
        <v>8</v>
      </c>
      <c r="D5184" s="44" t="s">
        <v>95</v>
      </c>
      <c r="E5184" s="44" t="s">
        <v>96</v>
      </c>
      <c r="F5184" s="44" t="s">
        <v>58</v>
      </c>
      <c r="G5184" s="44" t="s">
        <v>657</v>
      </c>
      <c r="H5184" s="44" t="s">
        <v>98</v>
      </c>
      <c r="I5184" s="44" t="s">
        <v>249</v>
      </c>
      <c r="J5184" s="44" t="s">
        <v>99</v>
      </c>
      <c r="K5184" s="44" t="s">
        <v>720</v>
      </c>
      <c r="L5184" s="44" t="s">
        <v>114</v>
      </c>
      <c r="M5184" s="44" t="s">
        <v>101</v>
      </c>
      <c r="N5184" s="44">
        <v>189</v>
      </c>
      <c r="O5184" s="44">
        <v>2020</v>
      </c>
      <c r="P5184" s="44" t="s">
        <v>112</v>
      </c>
      <c r="Q5184" s="44" t="s">
        <v>112</v>
      </c>
      <c r="R5184" s="44" t="s">
        <v>657</v>
      </c>
      <c r="S5184" s="44" t="s">
        <v>685</v>
      </c>
      <c r="T5184" s="44">
        <v>4833.1000000000013</v>
      </c>
      <c r="U5184" s="44" t="str">
        <f>IF(ISERROR(VLOOKUP(I5184,'BACK INFO'!F:F,1,0)),IF(ISERROR(VLOOKUP(I5184,'BACK INFO'!H:H,1,0)),K5184,'BACK INFO'!$H$1),'BACK INFO'!$G$1)</f>
        <v>NATALIA RAMIREZ TORO</v>
      </c>
    </row>
    <row r="5185" spans="1:21" s="11" customFormat="1" x14ac:dyDescent="0.35">
      <c r="A5185" s="44" t="s">
        <v>684</v>
      </c>
      <c r="B5185" s="44">
        <v>2019</v>
      </c>
      <c r="C5185" s="44">
        <v>8</v>
      </c>
      <c r="D5185" s="44" t="s">
        <v>95</v>
      </c>
      <c r="E5185" s="44" t="s">
        <v>96</v>
      </c>
      <c r="F5185" s="44" t="s">
        <v>58</v>
      </c>
      <c r="G5185" s="44" t="s">
        <v>657</v>
      </c>
      <c r="H5185" s="44" t="s">
        <v>98</v>
      </c>
      <c r="I5185" s="44" t="s">
        <v>288</v>
      </c>
      <c r="J5185" s="44" t="s">
        <v>99</v>
      </c>
      <c r="K5185" s="44" t="s">
        <v>70</v>
      </c>
      <c r="L5185" s="44" t="s">
        <v>157</v>
      </c>
      <c r="M5185" s="44" t="s">
        <v>101</v>
      </c>
      <c r="N5185" s="44">
        <v>52</v>
      </c>
      <c r="O5185" s="44">
        <v>2020</v>
      </c>
      <c r="P5185" s="44" t="s">
        <v>112</v>
      </c>
      <c r="Q5185" s="44" t="s">
        <v>112</v>
      </c>
      <c r="R5185" s="44" t="s">
        <v>657</v>
      </c>
      <c r="S5185" s="44" t="s">
        <v>685</v>
      </c>
      <c r="T5185" s="44">
        <v>1866</v>
      </c>
      <c r="U5185" s="44" t="str">
        <f>IF(ISERROR(VLOOKUP(I5185,'BACK INFO'!F:F,1,0)),IF(ISERROR(VLOOKUP(I5185,'BACK INFO'!H:H,1,0)),K5185,'BACK INFO'!$H$1),'BACK INFO'!$G$1)</f>
        <v>JUDITH ANN DEAL</v>
      </c>
    </row>
    <row r="5186" spans="1:21" s="11" customFormat="1" x14ac:dyDescent="0.35">
      <c r="A5186" s="44" t="s">
        <v>684</v>
      </c>
      <c r="B5186" s="44">
        <v>2019</v>
      </c>
      <c r="C5186" s="44">
        <v>8</v>
      </c>
      <c r="D5186" s="44" t="s">
        <v>95</v>
      </c>
      <c r="E5186" s="44" t="s">
        <v>96</v>
      </c>
      <c r="F5186" s="44" t="s">
        <v>58</v>
      </c>
      <c r="G5186" s="44" t="s">
        <v>657</v>
      </c>
      <c r="H5186" s="44" t="s">
        <v>98</v>
      </c>
      <c r="I5186" s="44" t="s">
        <v>323</v>
      </c>
      <c r="J5186" s="44" t="s">
        <v>120</v>
      </c>
      <c r="K5186" s="44" t="s">
        <v>69</v>
      </c>
      <c r="L5186" s="44" t="s">
        <v>143</v>
      </c>
      <c r="M5186" s="44" t="s">
        <v>122</v>
      </c>
      <c r="N5186" s="44">
        <v>68</v>
      </c>
      <c r="O5186" s="44">
        <v>2020</v>
      </c>
      <c r="P5186" s="44" t="s">
        <v>112</v>
      </c>
      <c r="Q5186" s="44" t="s">
        <v>112</v>
      </c>
      <c r="R5186" s="44" t="s">
        <v>657</v>
      </c>
      <c r="S5186" s="44" t="s">
        <v>685</v>
      </c>
      <c r="T5186" s="44">
        <v>2049.2603439213021</v>
      </c>
      <c r="U5186" s="44" t="str">
        <f>IF(ISERROR(VLOOKUP(I5186,'BACK INFO'!F:F,1,0)),IF(ISERROR(VLOOKUP(I5186,'BACK INFO'!H:H,1,0)),K5186,'BACK INFO'!$H$1),'BACK INFO'!$G$1)</f>
        <v>JULIE BERTRAND</v>
      </c>
    </row>
    <row r="5187" spans="1:21" s="11" customFormat="1" x14ac:dyDescent="0.35">
      <c r="A5187" s="44" t="s">
        <v>684</v>
      </c>
      <c r="B5187" s="44">
        <v>2019</v>
      </c>
      <c r="C5187" s="44">
        <v>8</v>
      </c>
      <c r="D5187" s="44" t="s">
        <v>95</v>
      </c>
      <c r="E5187" s="44" t="s">
        <v>96</v>
      </c>
      <c r="F5187" s="44" t="s">
        <v>58</v>
      </c>
      <c r="G5187" s="44" t="s">
        <v>657</v>
      </c>
      <c r="H5187" s="44" t="s">
        <v>98</v>
      </c>
      <c r="I5187" s="44" t="s">
        <v>251</v>
      </c>
      <c r="J5187" s="44" t="s">
        <v>99</v>
      </c>
      <c r="K5187" s="44" t="s">
        <v>76</v>
      </c>
      <c r="L5187" s="44" t="s">
        <v>127</v>
      </c>
      <c r="M5187" s="44" t="s">
        <v>101</v>
      </c>
      <c r="N5187" s="44">
        <v>32</v>
      </c>
      <c r="O5187" s="44">
        <v>2020</v>
      </c>
      <c r="P5187" s="44" t="s">
        <v>112</v>
      </c>
      <c r="Q5187" s="44" t="s">
        <v>112</v>
      </c>
      <c r="R5187" s="44" t="s">
        <v>657</v>
      </c>
      <c r="S5187" s="44" t="s">
        <v>685</v>
      </c>
      <c r="T5187" s="44">
        <v>928</v>
      </c>
      <c r="U5187" s="44" t="str">
        <f>IF(ISERROR(VLOOKUP(I5187,'BACK INFO'!F:F,1,0)),IF(ISERROR(VLOOKUP(I5187,'BACK INFO'!H:H,1,0)),K5187,'BACK INFO'!$H$1),'BACK INFO'!$G$1)</f>
        <v>MIE MANNICHE</v>
      </c>
    </row>
    <row r="5188" spans="1:21" s="11" customFormat="1" x14ac:dyDescent="0.35">
      <c r="A5188" s="44" t="s">
        <v>684</v>
      </c>
      <c r="B5188" s="44">
        <v>2019</v>
      </c>
      <c r="C5188" s="44">
        <v>8</v>
      </c>
      <c r="D5188" s="44" t="s">
        <v>95</v>
      </c>
      <c r="E5188" s="44" t="s">
        <v>96</v>
      </c>
      <c r="F5188" s="44" t="s">
        <v>58</v>
      </c>
      <c r="G5188" s="44" t="s">
        <v>657</v>
      </c>
      <c r="H5188" s="44" t="s">
        <v>98</v>
      </c>
      <c r="I5188" s="44" t="s">
        <v>148</v>
      </c>
      <c r="J5188" s="44" t="s">
        <v>99</v>
      </c>
      <c r="K5188" s="44" t="s">
        <v>71</v>
      </c>
      <c r="L5188" s="44" t="s">
        <v>149</v>
      </c>
      <c r="M5188" s="44" t="s">
        <v>101</v>
      </c>
      <c r="N5188" s="44">
        <v>215</v>
      </c>
      <c r="O5188" s="44">
        <v>2020</v>
      </c>
      <c r="P5188" s="44" t="s">
        <v>112</v>
      </c>
      <c r="Q5188" s="44" t="s">
        <v>112</v>
      </c>
      <c r="R5188" s="44" t="s">
        <v>657</v>
      </c>
      <c r="S5188" s="44" t="s">
        <v>685</v>
      </c>
      <c r="T5188" s="44">
        <v>7105</v>
      </c>
      <c r="U5188" s="44" t="str">
        <f>IF(ISERROR(VLOOKUP(I5188,'BACK INFO'!F:F,1,0)),IF(ISERROR(VLOOKUP(I5188,'BACK INFO'!H:H,1,0)),K5188,'BACK INFO'!$H$1),'BACK INFO'!$G$1)</f>
        <v>HOLLY SALES INC.</v>
      </c>
    </row>
    <row r="5189" spans="1:21" s="11" customFormat="1" x14ac:dyDescent="0.35">
      <c r="A5189" s="44" t="s">
        <v>684</v>
      </c>
      <c r="B5189" s="44">
        <v>2019</v>
      </c>
      <c r="C5189" s="44">
        <v>8</v>
      </c>
      <c r="D5189" s="44" t="s">
        <v>95</v>
      </c>
      <c r="E5189" s="44" t="s">
        <v>96</v>
      </c>
      <c r="F5189" s="44" t="s">
        <v>58</v>
      </c>
      <c r="G5189" s="44" t="s">
        <v>657</v>
      </c>
      <c r="H5189" s="44" t="s">
        <v>98</v>
      </c>
      <c r="I5189" s="44" t="s">
        <v>252</v>
      </c>
      <c r="J5189" s="44" t="s">
        <v>99</v>
      </c>
      <c r="K5189" s="44" t="s">
        <v>70</v>
      </c>
      <c r="L5189" s="44" t="s">
        <v>157</v>
      </c>
      <c r="M5189" s="44" t="s">
        <v>101</v>
      </c>
      <c r="N5189" s="44">
        <v>87</v>
      </c>
      <c r="O5189" s="44">
        <v>2020</v>
      </c>
      <c r="P5189" s="44" t="s">
        <v>112</v>
      </c>
      <c r="Q5189" s="44" t="s">
        <v>112</v>
      </c>
      <c r="R5189" s="44" t="s">
        <v>657</v>
      </c>
      <c r="S5189" s="44" t="s">
        <v>685</v>
      </c>
      <c r="T5189" s="44">
        <v>2655</v>
      </c>
      <c r="U5189" s="44" t="str">
        <f>IF(ISERROR(VLOOKUP(I5189,'BACK INFO'!F:F,1,0)),IF(ISERROR(VLOOKUP(I5189,'BACK INFO'!H:H,1,0)),K5189,'BACK INFO'!$H$1),'BACK INFO'!$G$1)</f>
        <v>JUDITH ANN DEAL</v>
      </c>
    </row>
    <row r="5190" spans="1:21" s="11" customFormat="1" x14ac:dyDescent="0.35">
      <c r="A5190" s="44" t="s">
        <v>684</v>
      </c>
      <c r="B5190" s="44">
        <v>2019</v>
      </c>
      <c r="C5190" s="44">
        <v>8</v>
      </c>
      <c r="D5190" s="44" t="s">
        <v>95</v>
      </c>
      <c r="E5190" s="44" t="s">
        <v>96</v>
      </c>
      <c r="F5190" s="44" t="s">
        <v>58</v>
      </c>
      <c r="G5190" s="44" t="s">
        <v>657</v>
      </c>
      <c r="H5190" s="44" t="s">
        <v>98</v>
      </c>
      <c r="I5190" s="44" t="s">
        <v>407</v>
      </c>
      <c r="J5190" s="44" t="s">
        <v>99</v>
      </c>
      <c r="K5190" s="44" t="s">
        <v>72</v>
      </c>
      <c r="L5190" s="44" t="s">
        <v>114</v>
      </c>
      <c r="M5190" s="44" t="s">
        <v>101</v>
      </c>
      <c r="N5190" s="44">
        <v>80</v>
      </c>
      <c r="O5190" s="44">
        <v>2020</v>
      </c>
      <c r="P5190" s="44" t="s">
        <v>112</v>
      </c>
      <c r="Q5190" s="44" t="s">
        <v>112</v>
      </c>
      <c r="R5190" s="44" t="s">
        <v>657</v>
      </c>
      <c r="S5190" s="44" t="s">
        <v>685</v>
      </c>
      <c r="T5190" s="44">
        <v>2442</v>
      </c>
      <c r="U5190" s="44" t="str">
        <f>IF(ISERROR(VLOOKUP(I5190,'BACK INFO'!F:F,1,0)),IF(ISERROR(VLOOKUP(I5190,'BACK INFO'!H:H,1,0)),K5190,'BACK INFO'!$H$1),'BACK INFO'!$G$1)</f>
        <v>BILL MILLER AND COMPANY</v>
      </c>
    </row>
    <row r="5191" spans="1:21" s="11" customFormat="1" x14ac:dyDescent="0.35">
      <c r="A5191" s="44" t="s">
        <v>684</v>
      </c>
      <c r="B5191" s="44">
        <v>2019</v>
      </c>
      <c r="C5191" s="44">
        <v>8</v>
      </c>
      <c r="D5191" s="44" t="s">
        <v>95</v>
      </c>
      <c r="E5191" s="44" t="s">
        <v>96</v>
      </c>
      <c r="F5191" s="44" t="s">
        <v>58</v>
      </c>
      <c r="G5191" s="44" t="s">
        <v>657</v>
      </c>
      <c r="H5191" s="44" t="s">
        <v>98</v>
      </c>
      <c r="I5191" s="44" t="s">
        <v>265</v>
      </c>
      <c r="J5191" s="44" t="s">
        <v>99</v>
      </c>
      <c r="K5191" s="44" t="s">
        <v>73</v>
      </c>
      <c r="L5191" s="44" t="s">
        <v>127</v>
      </c>
      <c r="M5191" s="44" t="s">
        <v>101</v>
      </c>
      <c r="N5191" s="44">
        <v>42</v>
      </c>
      <c r="O5191" s="44">
        <v>2020</v>
      </c>
      <c r="P5191" s="44" t="s">
        <v>112</v>
      </c>
      <c r="Q5191" s="44" t="s">
        <v>112</v>
      </c>
      <c r="R5191" s="44" t="s">
        <v>657</v>
      </c>
      <c r="S5191" s="44" t="s">
        <v>685</v>
      </c>
      <c r="T5191" s="44">
        <v>1412</v>
      </c>
      <c r="U5191" s="44" t="str">
        <f>IF(ISERROR(VLOOKUP(I5191,'BACK INFO'!F:F,1,0)),IF(ISERROR(VLOOKUP(I5191,'BACK INFO'!H:H,1,0)),K5191,'BACK INFO'!$H$1),'BACK INFO'!$G$1)</f>
        <v>PHYLLIS POSNER</v>
      </c>
    </row>
    <row r="5192" spans="1:21" s="11" customFormat="1" x14ac:dyDescent="0.35">
      <c r="A5192" s="44" t="s">
        <v>684</v>
      </c>
      <c r="B5192" s="44">
        <v>2019</v>
      </c>
      <c r="C5192" s="44">
        <v>8</v>
      </c>
      <c r="D5192" s="44" t="s">
        <v>95</v>
      </c>
      <c r="E5192" s="44" t="s">
        <v>96</v>
      </c>
      <c r="F5192" s="44" t="s">
        <v>58</v>
      </c>
      <c r="G5192" s="44" t="s">
        <v>657</v>
      </c>
      <c r="H5192" s="44" t="s">
        <v>98</v>
      </c>
      <c r="I5192" s="44" t="s">
        <v>63</v>
      </c>
      <c r="J5192" s="44" t="s">
        <v>99</v>
      </c>
      <c r="K5192" s="44" t="s">
        <v>54</v>
      </c>
      <c r="L5192" s="44" t="s">
        <v>129</v>
      </c>
      <c r="M5192" s="44" t="s">
        <v>122</v>
      </c>
      <c r="N5192" s="44">
        <v>320</v>
      </c>
      <c r="O5192" s="44">
        <v>2020</v>
      </c>
      <c r="P5192" s="44" t="s">
        <v>112</v>
      </c>
      <c r="Q5192" s="44" t="s">
        <v>112</v>
      </c>
      <c r="R5192" s="44" t="s">
        <v>657</v>
      </c>
      <c r="S5192" s="44" t="s">
        <v>685</v>
      </c>
      <c r="T5192" s="44">
        <v>8759.2499999999982</v>
      </c>
      <c r="U5192" s="44" t="str">
        <f>IF(ISERROR(VLOOKUP(I5192,'BACK INFO'!F:F,1,0)),IF(ISERROR(VLOOKUP(I5192,'BACK INFO'!H:H,1,0)),K5192,'BACK INFO'!$H$1),'BACK INFO'!$G$1)</f>
        <v>PAIGE ALYSE STRAUGHAN</v>
      </c>
    </row>
    <row r="5193" spans="1:21" s="11" customFormat="1" x14ac:dyDescent="0.35">
      <c r="A5193" s="44" t="s">
        <v>684</v>
      </c>
      <c r="B5193" s="44">
        <v>2019</v>
      </c>
      <c r="C5193" s="44">
        <v>8</v>
      </c>
      <c r="D5193" s="44" t="s">
        <v>95</v>
      </c>
      <c r="E5193" s="44" t="s">
        <v>96</v>
      </c>
      <c r="F5193" s="44" t="s">
        <v>58</v>
      </c>
      <c r="G5193" s="44" t="s">
        <v>657</v>
      </c>
      <c r="H5193" s="44" t="s">
        <v>98</v>
      </c>
      <c r="I5193" s="44" t="s">
        <v>255</v>
      </c>
      <c r="J5193" s="44" t="s">
        <v>99</v>
      </c>
      <c r="K5193" s="44" t="s">
        <v>72</v>
      </c>
      <c r="L5193" s="44" t="s">
        <v>114</v>
      </c>
      <c r="M5193" s="44" t="s">
        <v>101</v>
      </c>
      <c r="N5193" s="44">
        <v>73</v>
      </c>
      <c r="O5193" s="44">
        <v>2020</v>
      </c>
      <c r="P5193" s="44" t="s">
        <v>112</v>
      </c>
      <c r="Q5193" s="44" t="s">
        <v>112</v>
      </c>
      <c r="R5193" s="44" t="s">
        <v>657</v>
      </c>
      <c r="S5193" s="44" t="s">
        <v>685</v>
      </c>
      <c r="T5193" s="44">
        <v>2377</v>
      </c>
      <c r="U5193" s="44" t="str">
        <f>IF(ISERROR(VLOOKUP(I5193,'BACK INFO'!F:F,1,0)),IF(ISERROR(VLOOKUP(I5193,'BACK INFO'!H:H,1,0)),K5193,'BACK INFO'!$H$1),'BACK INFO'!$G$1)</f>
        <v>BILL MILLER AND COMPANY</v>
      </c>
    </row>
    <row r="5194" spans="1:21" s="11" customFormat="1" x14ac:dyDescent="0.35">
      <c r="A5194" s="44" t="s">
        <v>684</v>
      </c>
      <c r="B5194" s="44">
        <v>2019</v>
      </c>
      <c r="C5194" s="44">
        <v>8</v>
      </c>
      <c r="D5194" s="44" t="s">
        <v>95</v>
      </c>
      <c r="E5194" s="44" t="s">
        <v>96</v>
      </c>
      <c r="F5194" s="44" t="s">
        <v>58</v>
      </c>
      <c r="G5194" s="44" t="s">
        <v>657</v>
      </c>
      <c r="H5194" s="44" t="s">
        <v>98</v>
      </c>
      <c r="I5194" s="44" t="s">
        <v>712</v>
      </c>
      <c r="J5194" s="44" t="s">
        <v>99</v>
      </c>
      <c r="K5194" s="44" t="s">
        <v>70</v>
      </c>
      <c r="L5194" s="44" t="s">
        <v>157</v>
      </c>
      <c r="M5194" s="44" t="s">
        <v>101</v>
      </c>
      <c r="N5194" s="44">
        <v>20</v>
      </c>
      <c r="O5194" s="44">
        <v>2020</v>
      </c>
      <c r="P5194" s="44" t="s">
        <v>112</v>
      </c>
      <c r="Q5194" s="44" t="s">
        <v>112</v>
      </c>
      <c r="R5194" s="44" t="s">
        <v>657</v>
      </c>
      <c r="S5194" s="44" t="s">
        <v>685</v>
      </c>
      <c r="T5194" s="44">
        <v>604</v>
      </c>
      <c r="U5194" s="44" t="str">
        <f>IF(ISERROR(VLOOKUP(I5194,'BACK INFO'!F:F,1,0)),IF(ISERROR(VLOOKUP(I5194,'BACK INFO'!H:H,1,0)),K5194,'BACK INFO'!$H$1),'BACK INFO'!$G$1)</f>
        <v>JUDITH ANN DEAL</v>
      </c>
    </row>
    <row r="5195" spans="1:21" s="11" customFormat="1" x14ac:dyDescent="0.35">
      <c r="A5195" s="44" t="s">
        <v>684</v>
      </c>
      <c r="B5195" s="44">
        <v>2019</v>
      </c>
      <c r="C5195" s="44">
        <v>8</v>
      </c>
      <c r="D5195" s="44" t="s">
        <v>95</v>
      </c>
      <c r="E5195" s="44" t="s">
        <v>96</v>
      </c>
      <c r="F5195" s="44" t="s">
        <v>58</v>
      </c>
      <c r="G5195" s="44" t="s">
        <v>657</v>
      </c>
      <c r="H5195" s="44" t="s">
        <v>98</v>
      </c>
      <c r="I5195" s="44" t="s">
        <v>332</v>
      </c>
      <c r="J5195" s="44" t="s">
        <v>99</v>
      </c>
      <c r="K5195" s="44" t="s">
        <v>70</v>
      </c>
      <c r="L5195" s="44" t="s">
        <v>157</v>
      </c>
      <c r="M5195" s="44" t="s">
        <v>101</v>
      </c>
      <c r="N5195" s="44">
        <v>49</v>
      </c>
      <c r="O5195" s="44">
        <v>2020</v>
      </c>
      <c r="P5195" s="44" t="s">
        <v>112</v>
      </c>
      <c r="Q5195" s="44" t="s">
        <v>112</v>
      </c>
      <c r="R5195" s="44" t="s">
        <v>657</v>
      </c>
      <c r="S5195" s="44" t="s">
        <v>685</v>
      </c>
      <c r="T5195" s="44">
        <v>1488</v>
      </c>
      <c r="U5195" s="44" t="str">
        <f>IF(ISERROR(VLOOKUP(I5195,'BACK INFO'!F:F,1,0)),IF(ISERROR(VLOOKUP(I5195,'BACK INFO'!H:H,1,0)),K5195,'BACK INFO'!$H$1),'BACK INFO'!$G$1)</f>
        <v>JUDITH ANN DEAL</v>
      </c>
    </row>
    <row r="5196" spans="1:21" s="11" customFormat="1" x14ac:dyDescent="0.35">
      <c r="A5196" s="44" t="s">
        <v>684</v>
      </c>
      <c r="B5196" s="44">
        <v>2019</v>
      </c>
      <c r="C5196" s="44">
        <v>8</v>
      </c>
      <c r="D5196" s="44" t="s">
        <v>95</v>
      </c>
      <c r="E5196" s="44" t="s">
        <v>96</v>
      </c>
      <c r="F5196" s="44" t="s">
        <v>58</v>
      </c>
      <c r="G5196" s="44" t="s">
        <v>657</v>
      </c>
      <c r="H5196" s="44" t="s">
        <v>98</v>
      </c>
      <c r="I5196" s="44" t="s">
        <v>167</v>
      </c>
      <c r="J5196" s="44" t="s">
        <v>99</v>
      </c>
      <c r="K5196" s="44" t="s">
        <v>73</v>
      </c>
      <c r="L5196" s="44" t="s">
        <v>127</v>
      </c>
      <c r="M5196" s="44" t="s">
        <v>101</v>
      </c>
      <c r="N5196" s="44">
        <v>16</v>
      </c>
      <c r="O5196" s="44">
        <v>2020</v>
      </c>
      <c r="P5196" s="44" t="s">
        <v>112</v>
      </c>
      <c r="Q5196" s="44" t="s">
        <v>112</v>
      </c>
      <c r="R5196" s="44" t="s">
        <v>657</v>
      </c>
      <c r="S5196" s="44" t="s">
        <v>685</v>
      </c>
      <c r="T5196" s="44">
        <v>484</v>
      </c>
      <c r="U5196" s="44" t="str">
        <f>IF(ISERROR(VLOOKUP(I5196,'BACK INFO'!F:F,1,0)),IF(ISERROR(VLOOKUP(I5196,'BACK INFO'!H:H,1,0)),K5196,'BACK INFO'!$H$1),'BACK INFO'!$G$1)</f>
        <v>PHYLLIS POSNER</v>
      </c>
    </row>
    <row r="5197" spans="1:21" s="11" customFormat="1" x14ac:dyDescent="0.35">
      <c r="A5197" s="44" t="s">
        <v>684</v>
      </c>
      <c r="B5197" s="44">
        <v>2019</v>
      </c>
      <c r="C5197" s="44">
        <v>8</v>
      </c>
      <c r="D5197" s="44" t="s">
        <v>95</v>
      </c>
      <c r="E5197" s="44" t="s">
        <v>96</v>
      </c>
      <c r="F5197" s="44" t="s">
        <v>58</v>
      </c>
      <c r="G5197" s="44" t="s">
        <v>657</v>
      </c>
      <c r="H5197" s="44" t="s">
        <v>98</v>
      </c>
      <c r="I5197" s="44" t="s">
        <v>232</v>
      </c>
      <c r="J5197" s="44" t="s">
        <v>99</v>
      </c>
      <c r="K5197" s="44" t="s">
        <v>76</v>
      </c>
      <c r="L5197" s="44" t="s">
        <v>127</v>
      </c>
      <c r="M5197" s="44" t="s">
        <v>101</v>
      </c>
      <c r="N5197" s="44">
        <v>12</v>
      </c>
      <c r="O5197" s="44">
        <v>2020</v>
      </c>
      <c r="P5197" s="44" t="s">
        <v>112</v>
      </c>
      <c r="Q5197" s="44" t="s">
        <v>112</v>
      </c>
      <c r="R5197" s="44" t="s">
        <v>657</v>
      </c>
      <c r="S5197" s="44" t="s">
        <v>685</v>
      </c>
      <c r="T5197" s="44">
        <v>356</v>
      </c>
      <c r="U5197" s="44" t="str">
        <f>IF(ISERROR(VLOOKUP(I5197,'BACK INFO'!F:F,1,0)),IF(ISERROR(VLOOKUP(I5197,'BACK INFO'!H:H,1,0)),K5197,'BACK INFO'!$H$1),'BACK INFO'!$G$1)</f>
        <v>MIE MANNICHE</v>
      </c>
    </row>
    <row r="5198" spans="1:21" s="11" customFormat="1" x14ac:dyDescent="0.35">
      <c r="A5198" s="44" t="s">
        <v>684</v>
      </c>
      <c r="B5198" s="44">
        <v>2019</v>
      </c>
      <c r="C5198" s="44">
        <v>8</v>
      </c>
      <c r="D5198" s="44" t="s">
        <v>95</v>
      </c>
      <c r="E5198" s="44" t="s">
        <v>96</v>
      </c>
      <c r="F5198" s="44" t="s">
        <v>58</v>
      </c>
      <c r="G5198" s="44" t="s">
        <v>657</v>
      </c>
      <c r="H5198" s="44" t="s">
        <v>98</v>
      </c>
      <c r="I5198" s="44" t="s">
        <v>303</v>
      </c>
      <c r="J5198" s="44" t="s">
        <v>99</v>
      </c>
      <c r="K5198" s="44" t="s">
        <v>72</v>
      </c>
      <c r="L5198" s="44" t="s">
        <v>114</v>
      </c>
      <c r="M5198" s="44" t="s">
        <v>101</v>
      </c>
      <c r="N5198" s="44">
        <v>28</v>
      </c>
      <c r="O5198" s="44">
        <v>2020</v>
      </c>
      <c r="P5198" s="44" t="s">
        <v>112</v>
      </c>
      <c r="Q5198" s="44" t="s">
        <v>112</v>
      </c>
      <c r="R5198" s="44" t="s">
        <v>657</v>
      </c>
      <c r="S5198" s="44" t="s">
        <v>685</v>
      </c>
      <c r="T5198" s="44">
        <v>804</v>
      </c>
      <c r="U5198" s="44" t="str">
        <f>IF(ISERROR(VLOOKUP(I5198,'BACK INFO'!F:F,1,0)),IF(ISERROR(VLOOKUP(I5198,'BACK INFO'!H:H,1,0)),K5198,'BACK INFO'!$H$1),'BACK INFO'!$G$1)</f>
        <v>BILL MILLER AND COMPANY</v>
      </c>
    </row>
    <row r="5199" spans="1:21" s="11" customFormat="1" x14ac:dyDescent="0.35">
      <c r="A5199" s="44" t="s">
        <v>684</v>
      </c>
      <c r="B5199" s="44">
        <v>2019</v>
      </c>
      <c r="C5199" s="44">
        <v>8</v>
      </c>
      <c r="D5199" s="44" t="s">
        <v>95</v>
      </c>
      <c r="E5199" s="44" t="s">
        <v>96</v>
      </c>
      <c r="F5199" s="44" t="s">
        <v>58</v>
      </c>
      <c r="G5199" s="44" t="s">
        <v>657</v>
      </c>
      <c r="H5199" s="44" t="s">
        <v>106</v>
      </c>
      <c r="I5199" s="44" t="s">
        <v>332</v>
      </c>
      <c r="J5199" s="44" t="s">
        <v>99</v>
      </c>
      <c r="K5199" s="44" t="s">
        <v>70</v>
      </c>
      <c r="L5199" s="44" t="s">
        <v>157</v>
      </c>
      <c r="M5199" s="44" t="s">
        <v>101</v>
      </c>
      <c r="N5199" s="44">
        <v>12</v>
      </c>
      <c r="O5199" s="44">
        <v>2020</v>
      </c>
      <c r="P5199" s="44" t="s">
        <v>112</v>
      </c>
      <c r="Q5199" s="44" t="s">
        <v>112</v>
      </c>
      <c r="R5199" s="44" t="s">
        <v>657</v>
      </c>
      <c r="S5199" s="44" t="s">
        <v>685</v>
      </c>
      <c r="T5199" s="44">
        <v>204</v>
      </c>
      <c r="U5199" s="44" t="str">
        <f>IF(ISERROR(VLOOKUP(I5199,'BACK INFO'!F:F,1,0)),IF(ISERROR(VLOOKUP(I5199,'BACK INFO'!H:H,1,0)),K5199,'BACK INFO'!$H$1),'BACK INFO'!$G$1)</f>
        <v>JUDITH ANN DEAL</v>
      </c>
    </row>
    <row r="5200" spans="1:21" s="11" customFormat="1" x14ac:dyDescent="0.35">
      <c r="A5200" s="44" t="s">
        <v>684</v>
      </c>
      <c r="B5200" s="44">
        <v>2019</v>
      </c>
      <c r="C5200" s="44">
        <v>8</v>
      </c>
      <c r="D5200" s="44" t="s">
        <v>95</v>
      </c>
      <c r="E5200" s="44" t="s">
        <v>96</v>
      </c>
      <c r="F5200" s="44" t="s">
        <v>58</v>
      </c>
      <c r="G5200" s="44" t="s">
        <v>657</v>
      </c>
      <c r="H5200" s="44" t="s">
        <v>106</v>
      </c>
      <c r="I5200" s="44" t="s">
        <v>232</v>
      </c>
      <c r="J5200" s="44" t="s">
        <v>99</v>
      </c>
      <c r="K5200" s="44" t="s">
        <v>76</v>
      </c>
      <c r="L5200" s="44" t="s">
        <v>127</v>
      </c>
      <c r="M5200" s="44" t="s">
        <v>101</v>
      </c>
      <c r="N5200" s="44">
        <v>12</v>
      </c>
      <c r="O5200" s="44">
        <v>2020</v>
      </c>
      <c r="P5200" s="44" t="s">
        <v>112</v>
      </c>
      <c r="Q5200" s="44" t="s">
        <v>112</v>
      </c>
      <c r="R5200" s="44" t="s">
        <v>657</v>
      </c>
      <c r="S5200" s="44" t="s">
        <v>685</v>
      </c>
      <c r="T5200" s="44">
        <v>84</v>
      </c>
      <c r="U5200" s="44" t="str">
        <f>IF(ISERROR(VLOOKUP(I5200,'BACK INFO'!F:F,1,0)),IF(ISERROR(VLOOKUP(I5200,'BACK INFO'!H:H,1,0)),K5200,'BACK INFO'!$H$1),'BACK INFO'!$G$1)</f>
        <v>MIE MANNICHE</v>
      </c>
    </row>
    <row r="5201" spans="1:21" s="11" customFormat="1" x14ac:dyDescent="0.35">
      <c r="A5201" s="44" t="s">
        <v>684</v>
      </c>
      <c r="B5201" s="44">
        <v>2019</v>
      </c>
      <c r="C5201" s="44">
        <v>8</v>
      </c>
      <c r="D5201" s="44" t="s">
        <v>95</v>
      </c>
      <c r="E5201" s="44" t="s">
        <v>96</v>
      </c>
      <c r="F5201" s="44" t="s">
        <v>58</v>
      </c>
      <c r="G5201" s="44" t="s">
        <v>657</v>
      </c>
      <c r="H5201" s="44" t="s">
        <v>110</v>
      </c>
      <c r="I5201" s="44" t="s">
        <v>69</v>
      </c>
      <c r="J5201" s="44" t="s">
        <v>99</v>
      </c>
      <c r="K5201" s="44" t="s">
        <v>348</v>
      </c>
      <c r="L5201" s="44" t="s">
        <v>143</v>
      </c>
      <c r="M5201" s="44" t="s">
        <v>122</v>
      </c>
      <c r="N5201" s="44">
        <v>3</v>
      </c>
      <c r="O5201" s="44">
        <v>2020</v>
      </c>
      <c r="P5201" s="44" t="s">
        <v>112</v>
      </c>
      <c r="Q5201" s="44" t="s">
        <v>112</v>
      </c>
      <c r="R5201" s="44" t="s">
        <v>657</v>
      </c>
      <c r="S5201" s="44" t="s">
        <v>685</v>
      </c>
      <c r="T5201" s="44">
        <v>19.5</v>
      </c>
      <c r="U5201" s="44" t="str">
        <f>IF(ISERROR(VLOOKUP(I5201,'BACK INFO'!F:F,1,0)),IF(ISERROR(VLOOKUP(I5201,'BACK INFO'!H:H,1,0)),K5201,'BACK INFO'!$H$1),'BACK INFO'!$G$1)</f>
        <v>KELLY MICHELLE ELLINGSON</v>
      </c>
    </row>
    <row r="5202" spans="1:21" s="11" customFormat="1" x14ac:dyDescent="0.35">
      <c r="A5202" s="44" t="s">
        <v>684</v>
      </c>
      <c r="B5202" s="44">
        <v>2019</v>
      </c>
      <c r="C5202" s="44">
        <v>8</v>
      </c>
      <c r="D5202" s="44" t="s">
        <v>95</v>
      </c>
      <c r="E5202" s="44" t="s">
        <v>96</v>
      </c>
      <c r="F5202" s="44" t="s">
        <v>58</v>
      </c>
      <c r="G5202" s="44" t="s">
        <v>657</v>
      </c>
      <c r="H5202" s="44" t="s">
        <v>110</v>
      </c>
      <c r="I5202" s="44" t="s">
        <v>68</v>
      </c>
      <c r="J5202" s="44" t="s">
        <v>99</v>
      </c>
      <c r="K5202" s="44" t="s">
        <v>348</v>
      </c>
      <c r="L5202" s="44" t="s">
        <v>129</v>
      </c>
      <c r="M5202" s="44" t="s">
        <v>122</v>
      </c>
      <c r="N5202" s="44">
        <v>3</v>
      </c>
      <c r="O5202" s="44">
        <v>2020</v>
      </c>
      <c r="P5202" s="44" t="s">
        <v>112</v>
      </c>
      <c r="Q5202" s="44" t="s">
        <v>112</v>
      </c>
      <c r="R5202" s="44" t="s">
        <v>657</v>
      </c>
      <c r="S5202" s="44" t="s">
        <v>685</v>
      </c>
      <c r="T5202" s="44">
        <v>19.5</v>
      </c>
      <c r="U5202" s="44" t="str">
        <f>IF(ISERROR(VLOOKUP(I5202,'BACK INFO'!F:F,1,0)),IF(ISERROR(VLOOKUP(I5202,'BACK INFO'!H:H,1,0)),K5202,'BACK INFO'!$H$1),'BACK INFO'!$G$1)</f>
        <v>KELLY MICHELLE ELLINGSON</v>
      </c>
    </row>
    <row r="5203" spans="1:21" s="11" customFormat="1" x14ac:dyDescent="0.35">
      <c r="A5203" s="44" t="s">
        <v>684</v>
      </c>
      <c r="B5203" s="44">
        <v>2019</v>
      </c>
      <c r="C5203" s="44">
        <v>8</v>
      </c>
      <c r="D5203" s="44" t="s">
        <v>95</v>
      </c>
      <c r="E5203" s="44" t="s">
        <v>96</v>
      </c>
      <c r="F5203" s="44" t="s">
        <v>58</v>
      </c>
      <c r="G5203" s="44" t="s">
        <v>657</v>
      </c>
      <c r="H5203" s="44" t="s">
        <v>110</v>
      </c>
      <c r="I5203" s="44" t="s">
        <v>71</v>
      </c>
      <c r="J5203" s="44" t="s">
        <v>99</v>
      </c>
      <c r="K5203" s="44" t="s">
        <v>348</v>
      </c>
      <c r="L5203" s="44" t="s">
        <v>164</v>
      </c>
      <c r="M5203" s="44" t="s">
        <v>101</v>
      </c>
      <c r="N5203" s="44">
        <v>3</v>
      </c>
      <c r="O5203" s="44">
        <v>2020</v>
      </c>
      <c r="P5203" s="44" t="s">
        <v>112</v>
      </c>
      <c r="Q5203" s="44" t="s">
        <v>112</v>
      </c>
      <c r="R5203" s="44" t="s">
        <v>657</v>
      </c>
      <c r="S5203" s="44" t="s">
        <v>685</v>
      </c>
      <c r="T5203" s="44">
        <v>19.5</v>
      </c>
      <c r="U5203" s="44" t="str">
        <f>IF(ISERROR(VLOOKUP(I5203,'BACK INFO'!F:F,1,0)),IF(ISERROR(VLOOKUP(I5203,'BACK INFO'!H:H,1,0)),K5203,'BACK INFO'!$H$1),'BACK INFO'!$G$1)</f>
        <v>KELLY MICHELLE ELLINGSON</v>
      </c>
    </row>
    <row r="5204" spans="1:21" s="11" customFormat="1" x14ac:dyDescent="0.35">
      <c r="A5204" s="44" t="s">
        <v>684</v>
      </c>
      <c r="B5204" s="44">
        <v>2019</v>
      </c>
      <c r="C5204" s="44">
        <v>8</v>
      </c>
      <c r="D5204" s="44" t="s">
        <v>95</v>
      </c>
      <c r="E5204" s="44" t="s">
        <v>96</v>
      </c>
      <c r="F5204" s="44" t="s">
        <v>58</v>
      </c>
      <c r="G5204" s="44" t="s">
        <v>657</v>
      </c>
      <c r="H5204" s="44" t="s">
        <v>110</v>
      </c>
      <c r="I5204" s="44" t="s">
        <v>67</v>
      </c>
      <c r="J5204" s="44" t="s">
        <v>99</v>
      </c>
      <c r="K5204" s="44" t="s">
        <v>348</v>
      </c>
      <c r="L5204" s="44" t="s">
        <v>173</v>
      </c>
      <c r="M5204" s="44" t="s">
        <v>101</v>
      </c>
      <c r="N5204" s="44">
        <v>3</v>
      </c>
      <c r="O5204" s="44">
        <v>2020</v>
      </c>
      <c r="P5204" s="44" t="s">
        <v>112</v>
      </c>
      <c r="Q5204" s="44" t="s">
        <v>112</v>
      </c>
      <c r="R5204" s="44" t="s">
        <v>657</v>
      </c>
      <c r="S5204" s="44" t="s">
        <v>685</v>
      </c>
      <c r="T5204" s="44">
        <v>19.5</v>
      </c>
      <c r="U5204" s="44" t="str">
        <f>IF(ISERROR(VLOOKUP(I5204,'BACK INFO'!F:F,1,0)),IF(ISERROR(VLOOKUP(I5204,'BACK INFO'!H:H,1,0)),K5204,'BACK INFO'!$H$1),'BACK INFO'!$G$1)</f>
        <v>KELLY MICHELLE ELLINGSON</v>
      </c>
    </row>
    <row r="5205" spans="1:21" s="11" customFormat="1" x14ac:dyDescent="0.35">
      <c r="A5205" s="44" t="s">
        <v>684</v>
      </c>
      <c r="B5205" s="44">
        <v>2019</v>
      </c>
      <c r="C5205" s="44">
        <v>8</v>
      </c>
      <c r="D5205" s="44" t="s">
        <v>95</v>
      </c>
      <c r="E5205" s="44" t="s">
        <v>96</v>
      </c>
      <c r="F5205" s="44" t="s">
        <v>58</v>
      </c>
      <c r="G5205" s="44" t="s">
        <v>657</v>
      </c>
      <c r="H5205" s="44" t="s">
        <v>110</v>
      </c>
      <c r="I5205" s="44" t="s">
        <v>73</v>
      </c>
      <c r="J5205" s="44" t="s">
        <v>99</v>
      </c>
      <c r="K5205" s="44" t="s">
        <v>348</v>
      </c>
      <c r="L5205" s="44" t="s">
        <v>127</v>
      </c>
      <c r="M5205" s="44" t="s">
        <v>101</v>
      </c>
      <c r="N5205" s="44">
        <v>3</v>
      </c>
      <c r="O5205" s="44">
        <v>2020</v>
      </c>
      <c r="P5205" s="44" t="s">
        <v>112</v>
      </c>
      <c r="Q5205" s="44" t="s">
        <v>112</v>
      </c>
      <c r="R5205" s="44" t="s">
        <v>657</v>
      </c>
      <c r="S5205" s="44" t="s">
        <v>685</v>
      </c>
      <c r="T5205" s="44">
        <v>19.5</v>
      </c>
      <c r="U5205" s="44" t="str">
        <f>IF(ISERROR(VLOOKUP(I5205,'BACK INFO'!F:F,1,0)),IF(ISERROR(VLOOKUP(I5205,'BACK INFO'!H:H,1,0)),K5205,'BACK INFO'!$H$1),'BACK INFO'!$G$1)</f>
        <v>KELLY MICHELLE ELLINGSON</v>
      </c>
    </row>
    <row r="5206" spans="1:21" s="11" customFormat="1" x14ac:dyDescent="0.35">
      <c r="A5206" s="44" t="s">
        <v>684</v>
      </c>
      <c r="B5206" s="44">
        <v>2019</v>
      </c>
      <c r="C5206" s="44">
        <v>8</v>
      </c>
      <c r="D5206" s="44" t="s">
        <v>95</v>
      </c>
      <c r="E5206" s="44" t="s">
        <v>96</v>
      </c>
      <c r="F5206" s="44" t="s">
        <v>58</v>
      </c>
      <c r="G5206" s="44" t="s">
        <v>657</v>
      </c>
      <c r="H5206" s="44" t="s">
        <v>110</v>
      </c>
      <c r="I5206" s="44" t="s">
        <v>74</v>
      </c>
      <c r="J5206" s="44" t="s">
        <v>99</v>
      </c>
      <c r="K5206" s="44" t="s">
        <v>348</v>
      </c>
      <c r="L5206" s="44" t="s">
        <v>199</v>
      </c>
      <c r="M5206" s="44" t="s">
        <v>101</v>
      </c>
      <c r="N5206" s="44">
        <v>3</v>
      </c>
      <c r="O5206" s="44">
        <v>2020</v>
      </c>
      <c r="P5206" s="44" t="s">
        <v>112</v>
      </c>
      <c r="Q5206" s="44" t="s">
        <v>112</v>
      </c>
      <c r="R5206" s="44" t="s">
        <v>657</v>
      </c>
      <c r="S5206" s="44" t="s">
        <v>685</v>
      </c>
      <c r="T5206" s="44">
        <v>19.5</v>
      </c>
      <c r="U5206" s="44" t="str">
        <f>IF(ISERROR(VLOOKUP(I5206,'BACK INFO'!F:F,1,0)),IF(ISERROR(VLOOKUP(I5206,'BACK INFO'!H:H,1,0)),K5206,'BACK INFO'!$H$1),'BACK INFO'!$G$1)</f>
        <v>KELLY MICHELLE ELLINGSON</v>
      </c>
    </row>
    <row r="5207" spans="1:21" s="11" customFormat="1" x14ac:dyDescent="0.35">
      <c r="A5207" s="44" t="s">
        <v>684</v>
      </c>
      <c r="B5207" s="44">
        <v>2019</v>
      </c>
      <c r="C5207" s="44">
        <v>8</v>
      </c>
      <c r="D5207" s="44" t="s">
        <v>95</v>
      </c>
      <c r="E5207" s="44" t="s">
        <v>96</v>
      </c>
      <c r="F5207" s="44" t="s">
        <v>58</v>
      </c>
      <c r="G5207" s="44" t="s">
        <v>657</v>
      </c>
      <c r="H5207" s="44" t="s">
        <v>152</v>
      </c>
      <c r="I5207" s="44" t="s">
        <v>688</v>
      </c>
      <c r="J5207" s="44" t="s">
        <v>99</v>
      </c>
      <c r="K5207" s="44" t="s">
        <v>70</v>
      </c>
      <c r="L5207" s="44" t="s">
        <v>157</v>
      </c>
      <c r="M5207" s="44" t="s">
        <v>101</v>
      </c>
      <c r="N5207" s="44">
        <v>10</v>
      </c>
      <c r="O5207" s="44">
        <v>2020</v>
      </c>
      <c r="P5207" s="44" t="s">
        <v>112</v>
      </c>
      <c r="Q5207" s="44" t="s">
        <v>112</v>
      </c>
      <c r="R5207" s="44" t="s">
        <v>657</v>
      </c>
      <c r="S5207" s="44" t="s">
        <v>685</v>
      </c>
      <c r="T5207" s="44">
        <v>590</v>
      </c>
      <c r="U5207" s="44" t="str">
        <f>IF(ISERROR(VLOOKUP(I5207,'BACK INFO'!F:F,1,0)),IF(ISERROR(VLOOKUP(I5207,'BACK INFO'!H:H,1,0)),K5207,'BACK INFO'!$H$1),'BACK INFO'!$G$1)</f>
        <v>JUDITH ANN DEAL</v>
      </c>
    </row>
    <row r="5208" spans="1:21" s="11" customFormat="1" x14ac:dyDescent="0.35">
      <c r="A5208" s="44" t="s">
        <v>684</v>
      </c>
      <c r="B5208" s="44">
        <v>2019</v>
      </c>
      <c r="C5208" s="44">
        <v>8</v>
      </c>
      <c r="D5208" s="44" t="s">
        <v>95</v>
      </c>
      <c r="E5208" s="44" t="s">
        <v>96</v>
      </c>
      <c r="F5208" s="44" t="s">
        <v>58</v>
      </c>
      <c r="G5208" s="44" t="s">
        <v>657</v>
      </c>
      <c r="H5208" s="44" t="s">
        <v>152</v>
      </c>
      <c r="I5208" s="44" t="s">
        <v>357</v>
      </c>
      <c r="J5208" s="44" t="s">
        <v>120</v>
      </c>
      <c r="K5208" s="44" t="s">
        <v>69</v>
      </c>
      <c r="L5208" s="44" t="s">
        <v>143</v>
      </c>
      <c r="M5208" s="44" t="s">
        <v>122</v>
      </c>
      <c r="N5208" s="44">
        <v>1</v>
      </c>
      <c r="O5208" s="44">
        <v>2020</v>
      </c>
      <c r="P5208" s="44" t="s">
        <v>112</v>
      </c>
      <c r="Q5208" s="44" t="s">
        <v>112</v>
      </c>
      <c r="R5208" s="44" t="s">
        <v>657</v>
      </c>
      <c r="S5208" s="44" t="s">
        <v>685</v>
      </c>
      <c r="T5208" s="44">
        <v>50.311631748892388</v>
      </c>
      <c r="U5208" s="44" t="str">
        <f>IF(ISERROR(VLOOKUP(I5208,'BACK INFO'!F:F,1,0)),IF(ISERROR(VLOOKUP(I5208,'BACK INFO'!H:H,1,0)),K5208,'BACK INFO'!$H$1),'BACK INFO'!$G$1)</f>
        <v>JULIE BERTRAND</v>
      </c>
    </row>
    <row r="5209" spans="1:21" x14ac:dyDescent="0.35">
      <c r="A5209" s="44" t="s">
        <v>684</v>
      </c>
      <c r="B5209" s="44">
        <v>2019</v>
      </c>
      <c r="C5209" s="44">
        <v>8</v>
      </c>
      <c r="D5209" s="44" t="s">
        <v>95</v>
      </c>
      <c r="E5209" s="44" t="s">
        <v>96</v>
      </c>
      <c r="F5209" s="44" t="s">
        <v>58</v>
      </c>
      <c r="G5209" s="44" t="s">
        <v>657</v>
      </c>
      <c r="H5209" s="44" t="s">
        <v>152</v>
      </c>
      <c r="I5209" s="44" t="s">
        <v>189</v>
      </c>
      <c r="J5209" s="44" t="s">
        <v>99</v>
      </c>
      <c r="K5209" s="44" t="s">
        <v>73</v>
      </c>
      <c r="L5209" s="44" t="s">
        <v>127</v>
      </c>
      <c r="M5209" s="44" t="s">
        <v>101</v>
      </c>
      <c r="N5209" s="44">
        <v>280</v>
      </c>
      <c r="O5209" s="44">
        <v>2020</v>
      </c>
      <c r="P5209" s="44" t="s">
        <v>112</v>
      </c>
      <c r="Q5209" s="44" t="s">
        <v>112</v>
      </c>
      <c r="R5209" s="44" t="s">
        <v>657</v>
      </c>
      <c r="S5209" s="44" t="s">
        <v>685</v>
      </c>
      <c r="T5209" s="44">
        <v>12724.8</v>
      </c>
      <c r="U5209" s="44" t="str">
        <f>IF(ISERROR(VLOOKUP(I5209,'BACK INFO'!F:F,1,0)),IF(ISERROR(VLOOKUP(I5209,'BACK INFO'!H:H,1,0)),K5209,'BACK INFO'!$H$1),'BACK INFO'!$G$1)</f>
        <v>PHYLLIS POSNER</v>
      </c>
    </row>
    <row r="5210" spans="1:21" x14ac:dyDescent="0.35">
      <c r="A5210" s="44" t="s">
        <v>684</v>
      </c>
      <c r="B5210" s="44">
        <v>2019</v>
      </c>
      <c r="C5210" s="44">
        <v>8</v>
      </c>
      <c r="D5210" s="44" t="s">
        <v>95</v>
      </c>
      <c r="E5210" s="44" t="s">
        <v>96</v>
      </c>
      <c r="F5210" s="44" t="s">
        <v>58</v>
      </c>
      <c r="G5210" s="44" t="s">
        <v>657</v>
      </c>
      <c r="H5210" s="44" t="s">
        <v>152</v>
      </c>
      <c r="I5210" s="44" t="s">
        <v>284</v>
      </c>
      <c r="J5210" s="44" t="s">
        <v>99</v>
      </c>
      <c r="K5210" s="44" t="s">
        <v>70</v>
      </c>
      <c r="L5210" s="44" t="s">
        <v>157</v>
      </c>
      <c r="M5210" s="44" t="s">
        <v>101</v>
      </c>
      <c r="N5210" s="44">
        <v>3</v>
      </c>
      <c r="O5210" s="44">
        <v>2020</v>
      </c>
      <c r="P5210" s="44" t="s">
        <v>112</v>
      </c>
      <c r="Q5210" s="44" t="s">
        <v>112</v>
      </c>
      <c r="R5210" s="44" t="s">
        <v>657</v>
      </c>
      <c r="S5210" s="44" t="s">
        <v>685</v>
      </c>
      <c r="T5210" s="44">
        <v>135</v>
      </c>
      <c r="U5210" s="44" t="str">
        <f>IF(ISERROR(VLOOKUP(I5210,'BACK INFO'!F:F,1,0)),IF(ISERROR(VLOOKUP(I5210,'BACK INFO'!H:H,1,0)),K5210,'BACK INFO'!$H$1),'BACK INFO'!$G$1)</f>
        <v>JUDITH ANN DEAL</v>
      </c>
    </row>
    <row r="5211" spans="1:21" x14ac:dyDescent="0.35">
      <c r="A5211" s="44" t="s">
        <v>684</v>
      </c>
      <c r="B5211" s="44">
        <v>2019</v>
      </c>
      <c r="C5211" s="44">
        <v>8</v>
      </c>
      <c r="D5211" s="44" t="s">
        <v>95</v>
      </c>
      <c r="E5211" s="44" t="s">
        <v>96</v>
      </c>
      <c r="F5211" s="44" t="s">
        <v>58</v>
      </c>
      <c r="G5211" s="44" t="s">
        <v>657</v>
      </c>
      <c r="H5211" s="44" t="s">
        <v>152</v>
      </c>
      <c r="I5211" s="44" t="s">
        <v>115</v>
      </c>
      <c r="J5211" s="44" t="s">
        <v>99</v>
      </c>
      <c r="K5211" s="44" t="s">
        <v>67</v>
      </c>
      <c r="L5211" s="44" t="s">
        <v>116</v>
      </c>
      <c r="M5211" s="44" t="s">
        <v>101</v>
      </c>
      <c r="N5211" s="44">
        <v>1</v>
      </c>
      <c r="O5211" s="44">
        <v>2020</v>
      </c>
      <c r="P5211" s="44" t="s">
        <v>112</v>
      </c>
      <c r="Q5211" s="44" t="s">
        <v>112</v>
      </c>
      <c r="R5211" s="44" t="s">
        <v>657</v>
      </c>
      <c r="S5211" s="44" t="s">
        <v>685</v>
      </c>
      <c r="T5211" s="44">
        <v>47</v>
      </c>
      <c r="U5211" s="44" t="str">
        <f>IF(ISERROR(VLOOKUP(I5211,'BACK INFO'!F:F,1,0)),IF(ISERROR(VLOOKUP(I5211,'BACK INFO'!H:H,1,0)),K5211,'BACK INFO'!$H$1),'BACK INFO'!$G$1)</f>
        <v>ANITA M. HOPKINS</v>
      </c>
    </row>
    <row r="5212" spans="1:21" x14ac:dyDescent="0.35">
      <c r="A5212" s="44" t="s">
        <v>684</v>
      </c>
      <c r="B5212" s="44">
        <v>2019</v>
      </c>
      <c r="C5212" s="44">
        <v>8</v>
      </c>
      <c r="D5212" s="44" t="s">
        <v>95</v>
      </c>
      <c r="E5212" s="44" t="s">
        <v>96</v>
      </c>
      <c r="F5212" s="44" t="s">
        <v>58</v>
      </c>
      <c r="G5212" s="44" t="s">
        <v>657</v>
      </c>
      <c r="H5212" s="44" t="s">
        <v>152</v>
      </c>
      <c r="I5212" s="44" t="s">
        <v>123</v>
      </c>
      <c r="J5212" s="44" t="s">
        <v>99</v>
      </c>
      <c r="K5212" s="44" t="s">
        <v>68</v>
      </c>
      <c r="L5212" s="44" t="s">
        <v>129</v>
      </c>
      <c r="M5212" s="44" t="s">
        <v>122</v>
      </c>
      <c r="N5212" s="44">
        <v>58</v>
      </c>
      <c r="O5212" s="44">
        <v>2020</v>
      </c>
      <c r="P5212" s="44" t="s">
        <v>112</v>
      </c>
      <c r="Q5212" s="44" t="s">
        <v>112</v>
      </c>
      <c r="R5212" s="44" t="s">
        <v>657</v>
      </c>
      <c r="S5212" s="44" t="s">
        <v>685</v>
      </c>
      <c r="T5212" s="44">
        <v>2912</v>
      </c>
      <c r="U5212" s="44" t="str">
        <f>IF(ISERROR(VLOOKUP(I5212,'BACK INFO'!F:F,1,0)),IF(ISERROR(VLOOKUP(I5212,'BACK INFO'!H:H,1,0)),K5212,'BACK INFO'!$H$1),'BACK INFO'!$G$1)</f>
        <v>STEPHANIE VITALI</v>
      </c>
    </row>
    <row r="5213" spans="1:21" x14ac:dyDescent="0.35">
      <c r="A5213" s="44" t="s">
        <v>684</v>
      </c>
      <c r="B5213" s="44">
        <v>2019</v>
      </c>
      <c r="C5213" s="44">
        <v>8</v>
      </c>
      <c r="D5213" s="44" t="s">
        <v>95</v>
      </c>
      <c r="E5213" s="44" t="s">
        <v>96</v>
      </c>
      <c r="F5213" s="44" t="s">
        <v>58</v>
      </c>
      <c r="G5213" s="44" t="s">
        <v>657</v>
      </c>
      <c r="H5213" s="44" t="s">
        <v>152</v>
      </c>
      <c r="I5213" s="44" t="s">
        <v>161</v>
      </c>
      <c r="J5213" s="44" t="s">
        <v>99</v>
      </c>
      <c r="K5213" s="44" t="s">
        <v>70</v>
      </c>
      <c r="L5213" s="44" t="s">
        <v>157</v>
      </c>
      <c r="M5213" s="44" t="s">
        <v>101</v>
      </c>
      <c r="N5213" s="44">
        <v>23</v>
      </c>
      <c r="O5213" s="44">
        <v>2020</v>
      </c>
      <c r="P5213" s="44" t="s">
        <v>112</v>
      </c>
      <c r="Q5213" s="44" t="s">
        <v>112</v>
      </c>
      <c r="R5213" s="44" t="s">
        <v>657</v>
      </c>
      <c r="S5213" s="44" t="s">
        <v>685</v>
      </c>
      <c r="T5213" s="44">
        <v>1036.4499999999998</v>
      </c>
      <c r="U5213" s="44" t="str">
        <f>IF(ISERROR(VLOOKUP(I5213,'BACK INFO'!F:F,1,0)),IF(ISERROR(VLOOKUP(I5213,'BACK INFO'!H:H,1,0)),K5213,'BACK INFO'!$H$1),'BACK INFO'!$G$1)</f>
        <v>JUDITH ANN DEAL</v>
      </c>
    </row>
    <row r="5214" spans="1:21" x14ac:dyDescent="0.35">
      <c r="A5214" s="44" t="s">
        <v>684</v>
      </c>
      <c r="B5214" s="44">
        <v>2019</v>
      </c>
      <c r="C5214" s="44">
        <v>8</v>
      </c>
      <c r="D5214" s="44" t="s">
        <v>95</v>
      </c>
      <c r="E5214" s="44" t="s">
        <v>96</v>
      </c>
      <c r="F5214" s="44" t="s">
        <v>58</v>
      </c>
      <c r="G5214" s="44" t="s">
        <v>657</v>
      </c>
      <c r="H5214" s="44" t="s">
        <v>152</v>
      </c>
      <c r="I5214" s="44" t="s">
        <v>287</v>
      </c>
      <c r="J5214" s="44" t="s">
        <v>99</v>
      </c>
      <c r="K5214" s="44" t="s">
        <v>70</v>
      </c>
      <c r="L5214" s="44" t="s">
        <v>157</v>
      </c>
      <c r="M5214" s="44" t="s">
        <v>101</v>
      </c>
      <c r="N5214" s="44">
        <v>13</v>
      </c>
      <c r="O5214" s="44">
        <v>2020</v>
      </c>
      <c r="P5214" s="44" t="s">
        <v>112</v>
      </c>
      <c r="Q5214" s="44" t="s">
        <v>112</v>
      </c>
      <c r="R5214" s="44" t="s">
        <v>657</v>
      </c>
      <c r="S5214" s="44" t="s">
        <v>685</v>
      </c>
      <c r="T5214" s="44">
        <v>575</v>
      </c>
      <c r="U5214" s="44" t="str">
        <f>IF(ISERROR(VLOOKUP(I5214,'BACK INFO'!F:F,1,0)),IF(ISERROR(VLOOKUP(I5214,'BACK INFO'!H:H,1,0)),K5214,'BACK INFO'!$H$1),'BACK INFO'!$G$1)</f>
        <v>JUDITH ANN DEAL</v>
      </c>
    </row>
    <row r="5215" spans="1:21" x14ac:dyDescent="0.35">
      <c r="A5215" s="44" t="s">
        <v>684</v>
      </c>
      <c r="B5215" s="44">
        <v>2019</v>
      </c>
      <c r="C5215" s="44">
        <v>8</v>
      </c>
      <c r="D5215" s="44" t="s">
        <v>95</v>
      </c>
      <c r="E5215" s="44" t="s">
        <v>96</v>
      </c>
      <c r="F5215" s="44" t="s">
        <v>58</v>
      </c>
      <c r="G5215" s="44" t="s">
        <v>657</v>
      </c>
      <c r="H5215" s="44" t="s">
        <v>152</v>
      </c>
      <c r="I5215" s="44" t="s">
        <v>248</v>
      </c>
      <c r="J5215" s="44" t="s">
        <v>99</v>
      </c>
      <c r="K5215" s="44" t="s">
        <v>72</v>
      </c>
      <c r="L5215" s="44" t="s">
        <v>114</v>
      </c>
      <c r="M5215" s="44" t="s">
        <v>101</v>
      </c>
      <c r="N5215" s="44">
        <v>3</v>
      </c>
      <c r="O5215" s="44">
        <v>2020</v>
      </c>
      <c r="P5215" s="44" t="s">
        <v>112</v>
      </c>
      <c r="Q5215" s="44" t="s">
        <v>112</v>
      </c>
      <c r="R5215" s="44" t="s">
        <v>657</v>
      </c>
      <c r="S5215" s="44" t="s">
        <v>685</v>
      </c>
      <c r="T5215" s="44">
        <v>162</v>
      </c>
      <c r="U5215" s="44" t="str">
        <f>IF(ISERROR(VLOOKUP(I5215,'BACK INFO'!F:F,1,0)),IF(ISERROR(VLOOKUP(I5215,'BACK INFO'!H:H,1,0)),K5215,'BACK INFO'!$H$1),'BACK INFO'!$G$1)</f>
        <v>BILL MILLER AND COMPANY</v>
      </c>
    </row>
    <row r="5216" spans="1:21" x14ac:dyDescent="0.35">
      <c r="A5216" s="44" t="s">
        <v>684</v>
      </c>
      <c r="B5216" s="44">
        <v>2019</v>
      </c>
      <c r="C5216" s="44">
        <v>8</v>
      </c>
      <c r="D5216" s="44" t="s">
        <v>95</v>
      </c>
      <c r="E5216" s="44" t="s">
        <v>96</v>
      </c>
      <c r="F5216" s="44" t="s">
        <v>58</v>
      </c>
      <c r="G5216" s="44" t="s">
        <v>657</v>
      </c>
      <c r="H5216" s="44" t="s">
        <v>152</v>
      </c>
      <c r="I5216" s="44" t="s">
        <v>60</v>
      </c>
      <c r="J5216" s="44" t="s">
        <v>99</v>
      </c>
      <c r="K5216" s="44" t="s">
        <v>54</v>
      </c>
      <c r="L5216" s="44" t="s">
        <v>100</v>
      </c>
      <c r="M5216" s="44" t="s">
        <v>101</v>
      </c>
      <c r="N5216" s="44">
        <v>220</v>
      </c>
      <c r="O5216" s="44">
        <v>2020</v>
      </c>
      <c r="P5216" s="44" t="s">
        <v>112</v>
      </c>
      <c r="Q5216" s="44" t="s">
        <v>112</v>
      </c>
      <c r="R5216" s="44" t="s">
        <v>657</v>
      </c>
      <c r="S5216" s="44" t="s">
        <v>685</v>
      </c>
      <c r="T5216" s="44">
        <v>8234</v>
      </c>
      <c r="U5216" s="44" t="str">
        <f>IF(ISERROR(VLOOKUP(I5216,'BACK INFO'!F:F,1,0)),IF(ISERROR(VLOOKUP(I5216,'BACK INFO'!H:H,1,0)),K5216,'BACK INFO'!$H$1),'BACK INFO'!$G$1)</f>
        <v>PAIGE ALYSE STRAUGHAN</v>
      </c>
    </row>
    <row r="5217" spans="1:21" x14ac:dyDescent="0.35">
      <c r="A5217" s="44" t="s">
        <v>684</v>
      </c>
      <c r="B5217" s="44">
        <v>2019</v>
      </c>
      <c r="C5217" s="44">
        <v>8</v>
      </c>
      <c r="D5217" s="44" t="s">
        <v>95</v>
      </c>
      <c r="E5217" s="44" t="s">
        <v>96</v>
      </c>
      <c r="F5217" s="44" t="s">
        <v>58</v>
      </c>
      <c r="G5217" s="44" t="s">
        <v>657</v>
      </c>
      <c r="H5217" s="44" t="s">
        <v>152</v>
      </c>
      <c r="I5217" s="44" t="s">
        <v>322</v>
      </c>
      <c r="J5217" s="44" t="s">
        <v>99</v>
      </c>
      <c r="K5217" s="44" t="s">
        <v>75</v>
      </c>
      <c r="L5217" s="44" t="s">
        <v>127</v>
      </c>
      <c r="M5217" s="44" t="s">
        <v>101</v>
      </c>
      <c r="N5217" s="44">
        <v>4</v>
      </c>
      <c r="O5217" s="44">
        <v>2020</v>
      </c>
      <c r="P5217" s="44" t="s">
        <v>112</v>
      </c>
      <c r="Q5217" s="44" t="s">
        <v>112</v>
      </c>
      <c r="R5217" s="44" t="s">
        <v>657</v>
      </c>
      <c r="S5217" s="44" t="s">
        <v>685</v>
      </c>
      <c r="T5217" s="44">
        <v>188</v>
      </c>
      <c r="U5217" s="44" t="str">
        <f>IF(ISERROR(VLOOKUP(I5217,'BACK INFO'!F:F,1,0)),IF(ISERROR(VLOOKUP(I5217,'BACK INFO'!H:H,1,0)),K5217,'BACK INFO'!$H$1),'BACK INFO'!$G$1)</f>
        <v>LAURA BONG</v>
      </c>
    </row>
    <row r="5218" spans="1:21" x14ac:dyDescent="0.35">
      <c r="A5218" s="44" t="s">
        <v>684</v>
      </c>
      <c r="B5218" s="44">
        <v>2019</v>
      </c>
      <c r="C5218" s="44">
        <v>8</v>
      </c>
      <c r="D5218" s="44" t="s">
        <v>95</v>
      </c>
      <c r="E5218" s="44" t="s">
        <v>96</v>
      </c>
      <c r="F5218" s="44" t="s">
        <v>58</v>
      </c>
      <c r="G5218" s="44" t="s">
        <v>657</v>
      </c>
      <c r="H5218" s="44" t="s">
        <v>152</v>
      </c>
      <c r="I5218" s="44" t="s">
        <v>249</v>
      </c>
      <c r="J5218" s="44" t="s">
        <v>99</v>
      </c>
      <c r="K5218" s="44" t="s">
        <v>72</v>
      </c>
      <c r="L5218" s="44" t="s">
        <v>114</v>
      </c>
      <c r="M5218" s="44" t="s">
        <v>101</v>
      </c>
      <c r="N5218" s="44">
        <v>131</v>
      </c>
      <c r="O5218" s="44">
        <v>2020</v>
      </c>
      <c r="P5218" s="44" t="s">
        <v>112</v>
      </c>
      <c r="Q5218" s="44" t="s">
        <v>112</v>
      </c>
      <c r="R5218" s="44" t="s">
        <v>657</v>
      </c>
      <c r="S5218" s="44" t="s">
        <v>685</v>
      </c>
      <c r="T5218" s="44">
        <v>5505.3899999999994</v>
      </c>
      <c r="U5218" s="44" t="str">
        <f>IF(ISERROR(VLOOKUP(I5218,'BACK INFO'!F:F,1,0)),IF(ISERROR(VLOOKUP(I5218,'BACK INFO'!H:H,1,0)),K5218,'BACK INFO'!$H$1),'BACK INFO'!$G$1)</f>
        <v>BILL MILLER AND COMPANY</v>
      </c>
    </row>
    <row r="5219" spans="1:21" x14ac:dyDescent="0.35">
      <c r="A5219" s="44" t="s">
        <v>684</v>
      </c>
      <c r="B5219" s="44">
        <v>2019</v>
      </c>
      <c r="C5219" s="44">
        <v>8</v>
      </c>
      <c r="D5219" s="44" t="s">
        <v>95</v>
      </c>
      <c r="E5219" s="44" t="s">
        <v>96</v>
      </c>
      <c r="F5219" s="44" t="s">
        <v>58</v>
      </c>
      <c r="G5219" s="44" t="s">
        <v>657</v>
      </c>
      <c r="H5219" s="44" t="s">
        <v>152</v>
      </c>
      <c r="I5219" s="44" t="s">
        <v>288</v>
      </c>
      <c r="J5219" s="44" t="s">
        <v>99</v>
      </c>
      <c r="K5219" s="44" t="s">
        <v>70</v>
      </c>
      <c r="L5219" s="44" t="s">
        <v>157</v>
      </c>
      <c r="M5219" s="44" t="s">
        <v>101</v>
      </c>
      <c r="N5219" s="44">
        <v>13</v>
      </c>
      <c r="O5219" s="44">
        <v>2020</v>
      </c>
      <c r="P5219" s="44" t="s">
        <v>112</v>
      </c>
      <c r="Q5219" s="44" t="s">
        <v>112</v>
      </c>
      <c r="R5219" s="44" t="s">
        <v>657</v>
      </c>
      <c r="S5219" s="44" t="s">
        <v>685</v>
      </c>
      <c r="T5219" s="44">
        <v>696</v>
      </c>
      <c r="U5219" s="44" t="str">
        <f>IF(ISERROR(VLOOKUP(I5219,'BACK INFO'!F:F,1,0)),IF(ISERROR(VLOOKUP(I5219,'BACK INFO'!H:H,1,0)),K5219,'BACK INFO'!$H$1),'BACK INFO'!$G$1)</f>
        <v>JUDITH ANN DEAL</v>
      </c>
    </row>
    <row r="5220" spans="1:21" x14ac:dyDescent="0.35">
      <c r="A5220" s="44" t="s">
        <v>684</v>
      </c>
      <c r="B5220" s="44">
        <v>2019</v>
      </c>
      <c r="C5220" s="44">
        <v>8</v>
      </c>
      <c r="D5220" s="44" t="s">
        <v>95</v>
      </c>
      <c r="E5220" s="44" t="s">
        <v>96</v>
      </c>
      <c r="F5220" s="44" t="s">
        <v>58</v>
      </c>
      <c r="G5220" s="44" t="s">
        <v>657</v>
      </c>
      <c r="H5220" s="44" t="s">
        <v>152</v>
      </c>
      <c r="I5220" s="44" t="s">
        <v>323</v>
      </c>
      <c r="J5220" s="44" t="s">
        <v>120</v>
      </c>
      <c r="K5220" s="44" t="s">
        <v>69</v>
      </c>
      <c r="L5220" s="44" t="s">
        <v>143</v>
      </c>
      <c r="M5220" s="44" t="s">
        <v>122</v>
      </c>
      <c r="N5220" s="44">
        <v>6</v>
      </c>
      <c r="O5220" s="44">
        <v>2020</v>
      </c>
      <c r="P5220" s="44" t="s">
        <v>112</v>
      </c>
      <c r="Q5220" s="44" t="s">
        <v>112</v>
      </c>
      <c r="R5220" s="44" t="s">
        <v>657</v>
      </c>
      <c r="S5220" s="44" t="s">
        <v>685</v>
      </c>
      <c r="T5220" s="44">
        <v>294.36059172486296</v>
      </c>
      <c r="U5220" s="44" t="str">
        <f>IF(ISERROR(VLOOKUP(I5220,'BACK INFO'!F:F,1,0)),IF(ISERROR(VLOOKUP(I5220,'BACK INFO'!H:H,1,0)),K5220,'BACK INFO'!$H$1),'BACK INFO'!$G$1)</f>
        <v>JULIE BERTRAND</v>
      </c>
    </row>
    <row r="5221" spans="1:21" x14ac:dyDescent="0.35">
      <c r="A5221" s="44" t="s">
        <v>684</v>
      </c>
      <c r="B5221" s="44">
        <v>2019</v>
      </c>
      <c r="C5221" s="44">
        <v>8</v>
      </c>
      <c r="D5221" s="44" t="s">
        <v>95</v>
      </c>
      <c r="E5221" s="44" t="s">
        <v>96</v>
      </c>
      <c r="F5221" s="44" t="s">
        <v>58</v>
      </c>
      <c r="G5221" s="44" t="s">
        <v>657</v>
      </c>
      <c r="H5221" s="44" t="s">
        <v>152</v>
      </c>
      <c r="I5221" s="44" t="s">
        <v>251</v>
      </c>
      <c r="J5221" s="44" t="s">
        <v>99</v>
      </c>
      <c r="K5221" s="44" t="s">
        <v>76</v>
      </c>
      <c r="L5221" s="44" t="s">
        <v>127</v>
      </c>
      <c r="M5221" s="44" t="s">
        <v>101</v>
      </c>
      <c r="N5221" s="44">
        <v>8</v>
      </c>
      <c r="O5221" s="44">
        <v>2020</v>
      </c>
      <c r="P5221" s="44" t="s">
        <v>112</v>
      </c>
      <c r="Q5221" s="44" t="s">
        <v>112</v>
      </c>
      <c r="R5221" s="44" t="s">
        <v>657</v>
      </c>
      <c r="S5221" s="44" t="s">
        <v>685</v>
      </c>
      <c r="T5221" s="44">
        <v>328</v>
      </c>
      <c r="U5221" s="44" t="str">
        <f>IF(ISERROR(VLOOKUP(I5221,'BACK INFO'!F:F,1,0)),IF(ISERROR(VLOOKUP(I5221,'BACK INFO'!H:H,1,0)),K5221,'BACK INFO'!$H$1),'BACK INFO'!$G$1)</f>
        <v>MIE MANNICHE</v>
      </c>
    </row>
    <row r="5222" spans="1:21" x14ac:dyDescent="0.35">
      <c r="A5222" s="44" t="s">
        <v>684</v>
      </c>
      <c r="B5222" s="44">
        <v>2019</v>
      </c>
      <c r="C5222" s="44">
        <v>8</v>
      </c>
      <c r="D5222" s="44" t="s">
        <v>95</v>
      </c>
      <c r="E5222" s="44" t="s">
        <v>96</v>
      </c>
      <c r="F5222" s="44" t="s">
        <v>58</v>
      </c>
      <c r="G5222" s="44" t="s">
        <v>657</v>
      </c>
      <c r="H5222" s="44" t="s">
        <v>152</v>
      </c>
      <c r="I5222" s="44" t="s">
        <v>148</v>
      </c>
      <c r="J5222" s="44" t="s">
        <v>99</v>
      </c>
      <c r="K5222" s="44" t="s">
        <v>71</v>
      </c>
      <c r="L5222" s="44" t="s">
        <v>149</v>
      </c>
      <c r="M5222" s="44" t="s">
        <v>101</v>
      </c>
      <c r="N5222" s="44">
        <v>5</v>
      </c>
      <c r="O5222" s="44">
        <v>2020</v>
      </c>
      <c r="P5222" s="44" t="s">
        <v>112</v>
      </c>
      <c r="Q5222" s="44" t="s">
        <v>112</v>
      </c>
      <c r="R5222" s="44" t="s">
        <v>657</v>
      </c>
      <c r="S5222" s="44" t="s">
        <v>685</v>
      </c>
      <c r="T5222" s="44">
        <v>227</v>
      </c>
      <c r="U5222" s="44" t="str">
        <f>IF(ISERROR(VLOOKUP(I5222,'BACK INFO'!F:F,1,0)),IF(ISERROR(VLOOKUP(I5222,'BACK INFO'!H:H,1,0)),K5222,'BACK INFO'!$H$1),'BACK INFO'!$G$1)</f>
        <v>HOLLY SALES INC.</v>
      </c>
    </row>
    <row r="5223" spans="1:21" x14ac:dyDescent="0.35">
      <c r="A5223" s="44" t="s">
        <v>684</v>
      </c>
      <c r="B5223" s="44">
        <v>2019</v>
      </c>
      <c r="C5223" s="44">
        <v>8</v>
      </c>
      <c r="D5223" s="44" t="s">
        <v>95</v>
      </c>
      <c r="E5223" s="44" t="s">
        <v>96</v>
      </c>
      <c r="F5223" s="44" t="s">
        <v>58</v>
      </c>
      <c r="G5223" s="44" t="s">
        <v>657</v>
      </c>
      <c r="H5223" s="44" t="s">
        <v>152</v>
      </c>
      <c r="I5223" s="44" t="s">
        <v>252</v>
      </c>
      <c r="J5223" s="44" t="s">
        <v>99</v>
      </c>
      <c r="K5223" s="44" t="s">
        <v>70</v>
      </c>
      <c r="L5223" s="44" t="s">
        <v>157</v>
      </c>
      <c r="M5223" s="44" t="s">
        <v>101</v>
      </c>
      <c r="N5223" s="44">
        <v>21</v>
      </c>
      <c r="O5223" s="44">
        <v>2020</v>
      </c>
      <c r="P5223" s="44" t="s">
        <v>112</v>
      </c>
      <c r="Q5223" s="44" t="s">
        <v>112</v>
      </c>
      <c r="R5223" s="44" t="s">
        <v>657</v>
      </c>
      <c r="S5223" s="44" t="s">
        <v>685</v>
      </c>
      <c r="T5223" s="44">
        <v>1121</v>
      </c>
      <c r="U5223" s="44" t="str">
        <f>IF(ISERROR(VLOOKUP(I5223,'BACK INFO'!F:F,1,0)),IF(ISERROR(VLOOKUP(I5223,'BACK INFO'!H:H,1,0)),K5223,'BACK INFO'!$H$1),'BACK INFO'!$G$1)</f>
        <v>JUDITH ANN DEAL</v>
      </c>
    </row>
    <row r="5224" spans="1:21" x14ac:dyDescent="0.35">
      <c r="A5224" s="44" t="s">
        <v>684</v>
      </c>
      <c r="B5224" s="44">
        <v>2019</v>
      </c>
      <c r="C5224" s="44">
        <v>8</v>
      </c>
      <c r="D5224" s="44" t="s">
        <v>95</v>
      </c>
      <c r="E5224" s="44" t="s">
        <v>96</v>
      </c>
      <c r="F5224" s="44" t="s">
        <v>58</v>
      </c>
      <c r="G5224" s="44" t="s">
        <v>657</v>
      </c>
      <c r="H5224" s="44" t="s">
        <v>152</v>
      </c>
      <c r="I5224" s="44" t="s">
        <v>407</v>
      </c>
      <c r="J5224" s="44" t="s">
        <v>99</v>
      </c>
      <c r="K5224" s="44" t="s">
        <v>72</v>
      </c>
      <c r="L5224" s="44" t="s">
        <v>114</v>
      </c>
      <c r="M5224" s="44" t="s">
        <v>101</v>
      </c>
      <c r="N5224" s="44">
        <v>8</v>
      </c>
      <c r="O5224" s="44">
        <v>2020</v>
      </c>
      <c r="P5224" s="44" t="s">
        <v>112</v>
      </c>
      <c r="Q5224" s="44" t="s">
        <v>112</v>
      </c>
      <c r="R5224" s="44" t="s">
        <v>657</v>
      </c>
      <c r="S5224" s="44" t="s">
        <v>685</v>
      </c>
      <c r="T5224" s="44">
        <v>352</v>
      </c>
      <c r="U5224" s="44" t="str">
        <f>IF(ISERROR(VLOOKUP(I5224,'BACK INFO'!F:F,1,0)),IF(ISERROR(VLOOKUP(I5224,'BACK INFO'!H:H,1,0)),K5224,'BACK INFO'!$H$1),'BACK INFO'!$G$1)</f>
        <v>BILL MILLER AND COMPANY</v>
      </c>
    </row>
    <row r="5225" spans="1:21" x14ac:dyDescent="0.35">
      <c r="A5225" s="44" t="s">
        <v>684</v>
      </c>
      <c r="B5225" s="44">
        <v>2019</v>
      </c>
      <c r="C5225" s="44">
        <v>8</v>
      </c>
      <c r="D5225" s="44" t="s">
        <v>95</v>
      </c>
      <c r="E5225" s="44" t="s">
        <v>96</v>
      </c>
      <c r="F5225" s="44" t="s">
        <v>58</v>
      </c>
      <c r="G5225" s="44" t="s">
        <v>657</v>
      </c>
      <c r="H5225" s="44" t="s">
        <v>152</v>
      </c>
      <c r="I5225" s="44" t="s">
        <v>185</v>
      </c>
      <c r="J5225" s="44" t="s">
        <v>99</v>
      </c>
      <c r="K5225" s="44" t="s">
        <v>76</v>
      </c>
      <c r="L5225" s="44" t="s">
        <v>127</v>
      </c>
      <c r="M5225" s="44" t="s">
        <v>101</v>
      </c>
      <c r="N5225" s="44">
        <v>8</v>
      </c>
      <c r="O5225" s="44">
        <v>2020</v>
      </c>
      <c r="P5225" s="44" t="s">
        <v>112</v>
      </c>
      <c r="Q5225" s="44" t="s">
        <v>112</v>
      </c>
      <c r="R5225" s="44" t="s">
        <v>657</v>
      </c>
      <c r="S5225" s="44" t="s">
        <v>685</v>
      </c>
      <c r="T5225" s="44">
        <v>456</v>
      </c>
      <c r="U5225" s="44" t="str">
        <f>IF(ISERROR(VLOOKUP(I5225,'BACK INFO'!F:F,1,0)),IF(ISERROR(VLOOKUP(I5225,'BACK INFO'!H:H,1,0)),K5225,'BACK INFO'!$H$1),'BACK INFO'!$G$1)</f>
        <v>MIE MANNICHE</v>
      </c>
    </row>
    <row r="5226" spans="1:21" x14ac:dyDescent="0.35">
      <c r="A5226" s="44" t="s">
        <v>684</v>
      </c>
      <c r="B5226" s="44">
        <v>2019</v>
      </c>
      <c r="C5226" s="44">
        <v>8</v>
      </c>
      <c r="D5226" s="44" t="s">
        <v>95</v>
      </c>
      <c r="E5226" s="44" t="s">
        <v>96</v>
      </c>
      <c r="F5226" s="44" t="s">
        <v>58</v>
      </c>
      <c r="G5226" s="44" t="s">
        <v>657</v>
      </c>
      <c r="H5226" s="44" t="s">
        <v>152</v>
      </c>
      <c r="I5226" s="44" t="s">
        <v>63</v>
      </c>
      <c r="J5226" s="44" t="s">
        <v>99</v>
      </c>
      <c r="K5226" s="44" t="s">
        <v>54</v>
      </c>
      <c r="L5226" s="44" t="s">
        <v>129</v>
      </c>
      <c r="M5226" s="44" t="s">
        <v>122</v>
      </c>
      <c r="N5226" s="44">
        <v>45</v>
      </c>
      <c r="O5226" s="44">
        <v>2020</v>
      </c>
      <c r="P5226" s="44" t="s">
        <v>112</v>
      </c>
      <c r="Q5226" s="44" t="s">
        <v>112</v>
      </c>
      <c r="R5226" s="44" t="s">
        <v>657</v>
      </c>
      <c r="S5226" s="44" t="s">
        <v>685</v>
      </c>
      <c r="T5226" s="44">
        <v>1697.4</v>
      </c>
      <c r="U5226" s="44" t="str">
        <f>IF(ISERROR(VLOOKUP(I5226,'BACK INFO'!F:F,1,0)),IF(ISERROR(VLOOKUP(I5226,'BACK INFO'!H:H,1,0)),K5226,'BACK INFO'!$H$1),'BACK INFO'!$G$1)</f>
        <v>PAIGE ALYSE STRAUGHAN</v>
      </c>
    </row>
    <row r="5227" spans="1:21" x14ac:dyDescent="0.35">
      <c r="A5227" s="44" t="s">
        <v>684</v>
      </c>
      <c r="B5227" s="44">
        <v>2019</v>
      </c>
      <c r="C5227" s="44">
        <v>8</v>
      </c>
      <c r="D5227" s="44" t="s">
        <v>95</v>
      </c>
      <c r="E5227" s="44" t="s">
        <v>96</v>
      </c>
      <c r="F5227" s="44" t="s">
        <v>58</v>
      </c>
      <c r="G5227" s="44" t="s">
        <v>657</v>
      </c>
      <c r="H5227" s="44" t="s">
        <v>152</v>
      </c>
      <c r="I5227" s="44" t="s">
        <v>255</v>
      </c>
      <c r="J5227" s="44" t="s">
        <v>99</v>
      </c>
      <c r="K5227" s="44" t="s">
        <v>72</v>
      </c>
      <c r="L5227" s="44" t="s">
        <v>114</v>
      </c>
      <c r="M5227" s="44" t="s">
        <v>101</v>
      </c>
      <c r="N5227" s="44">
        <v>18</v>
      </c>
      <c r="O5227" s="44">
        <v>2020</v>
      </c>
      <c r="P5227" s="44" t="s">
        <v>112</v>
      </c>
      <c r="Q5227" s="44" t="s">
        <v>112</v>
      </c>
      <c r="R5227" s="44" t="s">
        <v>657</v>
      </c>
      <c r="S5227" s="44" t="s">
        <v>685</v>
      </c>
      <c r="T5227" s="44">
        <v>861</v>
      </c>
      <c r="U5227" s="44" t="str">
        <f>IF(ISERROR(VLOOKUP(I5227,'BACK INFO'!F:F,1,0)),IF(ISERROR(VLOOKUP(I5227,'BACK INFO'!H:H,1,0)),K5227,'BACK INFO'!$H$1),'BACK INFO'!$G$1)</f>
        <v>BILL MILLER AND COMPANY</v>
      </c>
    </row>
    <row r="5228" spans="1:21" x14ac:dyDescent="0.35">
      <c r="A5228" s="44" t="s">
        <v>684</v>
      </c>
      <c r="B5228" s="44">
        <v>2019</v>
      </c>
      <c r="C5228" s="44">
        <v>8</v>
      </c>
      <c r="D5228" s="44" t="s">
        <v>95</v>
      </c>
      <c r="E5228" s="44" t="s">
        <v>96</v>
      </c>
      <c r="F5228" s="44" t="s">
        <v>58</v>
      </c>
      <c r="G5228" s="44" t="s">
        <v>657</v>
      </c>
      <c r="H5228" s="44" t="s">
        <v>152</v>
      </c>
      <c r="I5228" s="44" t="s">
        <v>332</v>
      </c>
      <c r="J5228" s="44" t="s">
        <v>99</v>
      </c>
      <c r="K5228" s="44" t="s">
        <v>70</v>
      </c>
      <c r="L5228" s="44" t="s">
        <v>157</v>
      </c>
      <c r="M5228" s="44" t="s">
        <v>101</v>
      </c>
      <c r="N5228" s="44">
        <v>1</v>
      </c>
      <c r="O5228" s="44">
        <v>2020</v>
      </c>
      <c r="P5228" s="44" t="s">
        <v>112</v>
      </c>
      <c r="Q5228" s="44" t="s">
        <v>112</v>
      </c>
      <c r="R5228" s="44" t="s">
        <v>657</v>
      </c>
      <c r="S5228" s="44" t="s">
        <v>685</v>
      </c>
      <c r="T5228" s="44">
        <v>57</v>
      </c>
      <c r="U5228" s="44" t="str">
        <f>IF(ISERROR(VLOOKUP(I5228,'BACK INFO'!F:F,1,0)),IF(ISERROR(VLOOKUP(I5228,'BACK INFO'!H:H,1,0)),K5228,'BACK INFO'!$H$1),'BACK INFO'!$G$1)</f>
        <v>JUDITH ANN DEAL</v>
      </c>
    </row>
    <row r="5229" spans="1:21" x14ac:dyDescent="0.35">
      <c r="A5229" s="44" t="s">
        <v>684</v>
      </c>
      <c r="B5229" s="44">
        <v>2019</v>
      </c>
      <c r="C5229" s="44">
        <v>8</v>
      </c>
      <c r="D5229" s="44" t="s">
        <v>95</v>
      </c>
      <c r="E5229" s="44" t="s">
        <v>96</v>
      </c>
      <c r="F5229" s="44" t="s">
        <v>58</v>
      </c>
      <c r="G5229" s="44" t="s">
        <v>675</v>
      </c>
      <c r="H5229" s="44" t="s">
        <v>98</v>
      </c>
      <c r="I5229" s="44" t="s">
        <v>249</v>
      </c>
      <c r="J5229" s="44" t="s">
        <v>99</v>
      </c>
      <c r="K5229" s="44" t="s">
        <v>72</v>
      </c>
      <c r="L5229" s="44" t="s">
        <v>114</v>
      </c>
      <c r="M5229" s="44" t="s">
        <v>101</v>
      </c>
      <c r="N5229" s="44">
        <v>108</v>
      </c>
      <c r="O5229" s="44">
        <v>2020</v>
      </c>
      <c r="P5229" s="44" t="s">
        <v>676</v>
      </c>
      <c r="Q5229" s="44" t="s">
        <v>676</v>
      </c>
      <c r="R5229" s="44" t="s">
        <v>675</v>
      </c>
      <c r="S5229" s="44" t="s">
        <v>685</v>
      </c>
      <c r="T5229" s="44">
        <v>3084.4799999999991</v>
      </c>
      <c r="U5229" s="44" t="str">
        <f>IF(ISERROR(VLOOKUP(I5229,'BACK INFO'!F:F,1,0)),IF(ISERROR(VLOOKUP(I5229,'BACK INFO'!H:H,1,0)),K5229,'BACK INFO'!$H$1),'BACK INFO'!$G$1)</f>
        <v>BILL MILLER AND COMPANY</v>
      </c>
    </row>
    <row r="5230" spans="1:21" x14ac:dyDescent="0.35">
      <c r="A5230" s="44" t="s">
        <v>684</v>
      </c>
      <c r="B5230" s="44">
        <v>2019</v>
      </c>
      <c r="C5230" s="44">
        <v>8</v>
      </c>
      <c r="D5230" s="44" t="s">
        <v>95</v>
      </c>
      <c r="E5230" s="44" t="s">
        <v>96</v>
      </c>
      <c r="F5230" s="44" t="s">
        <v>58</v>
      </c>
      <c r="G5230" s="44" t="s">
        <v>675</v>
      </c>
      <c r="H5230" s="44" t="s">
        <v>152</v>
      </c>
      <c r="I5230" s="44" t="s">
        <v>249</v>
      </c>
      <c r="J5230" s="44" t="s">
        <v>99</v>
      </c>
      <c r="K5230" s="44" t="s">
        <v>72</v>
      </c>
      <c r="L5230" s="44" t="s">
        <v>114</v>
      </c>
      <c r="M5230" s="44" t="s">
        <v>101</v>
      </c>
      <c r="N5230" s="44">
        <v>5</v>
      </c>
      <c r="O5230" s="44">
        <v>2020</v>
      </c>
      <c r="P5230" s="44" t="s">
        <v>676</v>
      </c>
      <c r="Q5230" s="44" t="s">
        <v>676</v>
      </c>
      <c r="R5230" s="44" t="s">
        <v>675</v>
      </c>
      <c r="S5230" s="44" t="s">
        <v>685</v>
      </c>
      <c r="T5230" s="44">
        <v>217.45999999999998</v>
      </c>
      <c r="U5230" s="44" t="str">
        <f>IF(ISERROR(VLOOKUP(I5230,'BACK INFO'!F:F,1,0)),IF(ISERROR(VLOOKUP(I5230,'BACK INFO'!H:H,1,0)),K5230,'BACK INFO'!$H$1),'BACK INFO'!$G$1)</f>
        <v>BILL MILLER AND COMPANY</v>
      </c>
    </row>
    <row r="5231" spans="1:21" x14ac:dyDescent="0.35">
      <c r="A5231" s="44" t="s">
        <v>684</v>
      </c>
      <c r="B5231" s="44">
        <v>2019</v>
      </c>
      <c r="C5231" s="44">
        <v>8</v>
      </c>
      <c r="D5231" s="44" t="s">
        <v>260</v>
      </c>
      <c r="E5231" s="44" t="s">
        <v>96</v>
      </c>
      <c r="F5231" s="44" t="s">
        <v>58</v>
      </c>
      <c r="G5231" s="44" t="s">
        <v>118</v>
      </c>
      <c r="H5231" s="44" t="s">
        <v>98</v>
      </c>
      <c r="I5231" s="44" t="s">
        <v>686</v>
      </c>
      <c r="J5231" s="44" t="s">
        <v>99</v>
      </c>
      <c r="K5231" s="44" t="s">
        <v>54</v>
      </c>
      <c r="L5231" s="44" t="s">
        <v>100</v>
      </c>
      <c r="M5231" s="44" t="s">
        <v>101</v>
      </c>
      <c r="N5231" s="44">
        <v>27</v>
      </c>
      <c r="O5231" s="44">
        <v>2018</v>
      </c>
      <c r="P5231" s="44" t="s">
        <v>112</v>
      </c>
      <c r="Q5231" s="44" t="s">
        <v>103</v>
      </c>
      <c r="R5231" s="44" t="s">
        <v>103</v>
      </c>
      <c r="S5231" s="44" t="s">
        <v>685</v>
      </c>
      <c r="T5231" s="44">
        <v>796</v>
      </c>
      <c r="U5231" s="44" t="str">
        <f>IF(ISERROR(VLOOKUP(I5231,'BACK INFO'!F:F,1,0)),IF(ISERROR(VLOOKUP(I5231,'BACK INFO'!H:H,1,0)),K5231,'BACK INFO'!$H$1),'BACK INFO'!$G$1)</f>
        <v>PAIGE ALYSE STRAUGHAN</v>
      </c>
    </row>
    <row r="5232" spans="1:21" x14ac:dyDescent="0.35">
      <c r="A5232" s="44" t="s">
        <v>684</v>
      </c>
      <c r="B5232" s="44">
        <v>2019</v>
      </c>
      <c r="C5232" s="44">
        <v>8</v>
      </c>
      <c r="D5232" s="44" t="s">
        <v>260</v>
      </c>
      <c r="E5232" s="44" t="s">
        <v>96</v>
      </c>
      <c r="F5232" s="44" t="s">
        <v>58</v>
      </c>
      <c r="G5232" s="44" t="s">
        <v>118</v>
      </c>
      <c r="H5232" s="44" t="s">
        <v>98</v>
      </c>
      <c r="I5232" s="44" t="s">
        <v>113</v>
      </c>
      <c r="J5232" s="44" t="s">
        <v>99</v>
      </c>
      <c r="K5232" s="44" t="s">
        <v>72</v>
      </c>
      <c r="L5232" s="44" t="s">
        <v>114</v>
      </c>
      <c r="M5232" s="44" t="s">
        <v>101</v>
      </c>
      <c r="N5232" s="44">
        <v>3</v>
      </c>
      <c r="O5232" s="44">
        <v>2018</v>
      </c>
      <c r="P5232" s="44" t="s">
        <v>112</v>
      </c>
      <c r="Q5232" s="44" t="s">
        <v>103</v>
      </c>
      <c r="R5232" s="44" t="s">
        <v>103</v>
      </c>
      <c r="S5232" s="44" t="s">
        <v>685</v>
      </c>
      <c r="T5232" s="44">
        <v>59.83</v>
      </c>
      <c r="U5232" s="44" t="str">
        <f>IF(ISERROR(VLOOKUP(I5232,'BACK INFO'!F:F,1,0)),IF(ISERROR(VLOOKUP(I5232,'BACK INFO'!H:H,1,0)),K5232,'BACK INFO'!$H$1),'BACK INFO'!$G$1)</f>
        <v>BILL MILLER AND COMPANY</v>
      </c>
    </row>
    <row r="5233" spans="1:21" x14ac:dyDescent="0.35">
      <c r="A5233" s="44" t="s">
        <v>684</v>
      </c>
      <c r="B5233" s="44">
        <v>2019</v>
      </c>
      <c r="C5233" s="44">
        <v>8</v>
      </c>
      <c r="D5233" s="44" t="s">
        <v>260</v>
      </c>
      <c r="E5233" s="44" t="s">
        <v>96</v>
      </c>
      <c r="F5233" s="44" t="s">
        <v>58</v>
      </c>
      <c r="G5233" s="44" t="s">
        <v>118</v>
      </c>
      <c r="H5233" s="44" t="s">
        <v>110</v>
      </c>
      <c r="I5233" s="44" t="s">
        <v>686</v>
      </c>
      <c r="J5233" s="44" t="s">
        <v>99</v>
      </c>
      <c r="K5233" s="44" t="s">
        <v>54</v>
      </c>
      <c r="L5233" s="44" t="s">
        <v>100</v>
      </c>
      <c r="M5233" s="44" t="s">
        <v>101</v>
      </c>
      <c r="N5233" s="44">
        <v>4</v>
      </c>
      <c r="O5233" s="44">
        <v>2018</v>
      </c>
      <c r="P5233" s="44" t="s">
        <v>112</v>
      </c>
      <c r="Q5233" s="44" t="s">
        <v>103</v>
      </c>
      <c r="R5233" s="44" t="s">
        <v>103</v>
      </c>
      <c r="S5233" s="44" t="s">
        <v>685</v>
      </c>
      <c r="T5233" s="44">
        <v>117</v>
      </c>
      <c r="U5233" s="44" t="str">
        <f>IF(ISERROR(VLOOKUP(I5233,'BACK INFO'!F:F,1,0)),IF(ISERROR(VLOOKUP(I5233,'BACK INFO'!H:H,1,0)),K5233,'BACK INFO'!$H$1),'BACK INFO'!$G$1)</f>
        <v>PAIGE ALYSE STRAUGHAN</v>
      </c>
    </row>
    <row r="5234" spans="1:21" x14ac:dyDescent="0.35">
      <c r="A5234" s="44" t="s">
        <v>684</v>
      </c>
      <c r="B5234" s="44">
        <v>2019</v>
      </c>
      <c r="C5234" s="44">
        <v>8</v>
      </c>
      <c r="D5234" s="44" t="s">
        <v>260</v>
      </c>
      <c r="E5234" s="44" t="s">
        <v>96</v>
      </c>
      <c r="F5234" s="44" t="s">
        <v>58</v>
      </c>
      <c r="G5234" s="44" t="s">
        <v>118</v>
      </c>
      <c r="H5234" s="44" t="s">
        <v>110</v>
      </c>
      <c r="I5234" s="44" t="s">
        <v>347</v>
      </c>
      <c r="J5234" s="44" t="s">
        <v>99</v>
      </c>
      <c r="K5234" s="44" t="s">
        <v>348</v>
      </c>
      <c r="L5234" s="44" t="s">
        <v>133</v>
      </c>
      <c r="M5234" s="44" t="s">
        <v>101</v>
      </c>
      <c r="N5234" s="44">
        <v>79</v>
      </c>
      <c r="O5234" s="44">
        <v>2018</v>
      </c>
      <c r="P5234" s="44" t="s">
        <v>112</v>
      </c>
      <c r="Q5234" s="44" t="s">
        <v>103</v>
      </c>
      <c r="R5234" s="44" t="s">
        <v>103</v>
      </c>
      <c r="S5234" s="44" t="s">
        <v>685</v>
      </c>
      <c r="T5234" s="44">
        <v>1558</v>
      </c>
      <c r="U5234" s="44" t="str">
        <f>IF(ISERROR(VLOOKUP(I5234,'BACK INFO'!F:F,1,0)),IF(ISERROR(VLOOKUP(I5234,'BACK INFO'!H:H,1,0)),K5234,'BACK INFO'!$H$1),'BACK INFO'!$G$1)</f>
        <v>KELLY MICHELLE ELLINGSON</v>
      </c>
    </row>
    <row r="5235" spans="1:21" x14ac:dyDescent="0.35">
      <c r="A5235" s="44" t="s">
        <v>684</v>
      </c>
      <c r="B5235" s="44">
        <v>2019</v>
      </c>
      <c r="C5235" s="44">
        <v>8</v>
      </c>
      <c r="D5235" s="44" t="s">
        <v>260</v>
      </c>
      <c r="E5235" s="44" t="s">
        <v>96</v>
      </c>
      <c r="F5235" s="44" t="s">
        <v>58</v>
      </c>
      <c r="G5235" s="44" t="s">
        <v>118</v>
      </c>
      <c r="H5235" s="44" t="s">
        <v>117</v>
      </c>
      <c r="I5235" s="44" t="s">
        <v>686</v>
      </c>
      <c r="J5235" s="44" t="s">
        <v>99</v>
      </c>
      <c r="K5235" s="44" t="s">
        <v>54</v>
      </c>
      <c r="L5235" s="44" t="s">
        <v>100</v>
      </c>
      <c r="M5235" s="44" t="s">
        <v>101</v>
      </c>
      <c r="N5235" s="44">
        <v>7</v>
      </c>
      <c r="O5235" s="44">
        <v>2018</v>
      </c>
      <c r="P5235" s="44" t="s">
        <v>112</v>
      </c>
      <c r="Q5235" s="44" t="s">
        <v>103</v>
      </c>
      <c r="R5235" s="44" t="s">
        <v>103</v>
      </c>
      <c r="S5235" s="44" t="s">
        <v>685</v>
      </c>
      <c r="T5235" s="44">
        <v>215</v>
      </c>
      <c r="U5235" s="44" t="str">
        <f>IF(ISERROR(VLOOKUP(I5235,'BACK INFO'!F:F,1,0)),IF(ISERROR(VLOOKUP(I5235,'BACK INFO'!H:H,1,0)),K5235,'BACK INFO'!$H$1),'BACK INFO'!$G$1)</f>
        <v>PAIGE ALYSE STRAUGHAN</v>
      </c>
    </row>
    <row r="5236" spans="1:21" x14ac:dyDescent="0.35">
      <c r="A5236" s="44" t="s">
        <v>684</v>
      </c>
      <c r="B5236" s="44">
        <v>2019</v>
      </c>
      <c r="C5236" s="44">
        <v>8</v>
      </c>
      <c r="D5236" s="44" t="s">
        <v>260</v>
      </c>
      <c r="E5236" s="44" t="s">
        <v>96</v>
      </c>
      <c r="F5236" s="44" t="s">
        <v>58</v>
      </c>
      <c r="G5236" s="44" t="s">
        <v>118</v>
      </c>
      <c r="H5236" s="44" t="s">
        <v>152</v>
      </c>
      <c r="I5236" s="44" t="s">
        <v>686</v>
      </c>
      <c r="J5236" s="44" t="s">
        <v>99</v>
      </c>
      <c r="K5236" s="44" t="s">
        <v>54</v>
      </c>
      <c r="L5236" s="44" t="s">
        <v>100</v>
      </c>
      <c r="M5236" s="44" t="s">
        <v>101</v>
      </c>
      <c r="N5236" s="44">
        <v>15</v>
      </c>
      <c r="O5236" s="44">
        <v>2018</v>
      </c>
      <c r="P5236" s="44" t="s">
        <v>112</v>
      </c>
      <c r="Q5236" s="44" t="s">
        <v>103</v>
      </c>
      <c r="R5236" s="44" t="s">
        <v>103</v>
      </c>
      <c r="S5236" s="44" t="s">
        <v>685</v>
      </c>
      <c r="T5236" s="44">
        <v>599</v>
      </c>
      <c r="U5236" s="44" t="str">
        <f>IF(ISERROR(VLOOKUP(I5236,'BACK INFO'!F:F,1,0)),IF(ISERROR(VLOOKUP(I5236,'BACK INFO'!H:H,1,0)),K5236,'BACK INFO'!$H$1),'BACK INFO'!$G$1)</f>
        <v>PAIGE ALYSE STRAUGHAN</v>
      </c>
    </row>
    <row r="5237" spans="1:21" x14ac:dyDescent="0.35">
      <c r="A5237" s="44" t="s">
        <v>684</v>
      </c>
      <c r="B5237" s="44">
        <v>2019</v>
      </c>
      <c r="C5237" s="44">
        <v>8</v>
      </c>
      <c r="D5237" s="44" t="s">
        <v>260</v>
      </c>
      <c r="E5237" s="44" t="s">
        <v>96</v>
      </c>
      <c r="F5237" s="44" t="s">
        <v>58</v>
      </c>
      <c r="G5237" s="44" t="s">
        <v>155</v>
      </c>
      <c r="H5237" s="44" t="s">
        <v>110</v>
      </c>
      <c r="I5237" s="44" t="s">
        <v>686</v>
      </c>
      <c r="J5237" s="44" t="s">
        <v>99</v>
      </c>
      <c r="K5237" s="44" t="s">
        <v>54</v>
      </c>
      <c r="L5237" s="44" t="s">
        <v>100</v>
      </c>
      <c r="M5237" s="44" t="s">
        <v>101</v>
      </c>
      <c r="N5237" s="44">
        <v>5</v>
      </c>
      <c r="O5237" s="44">
        <v>2018</v>
      </c>
      <c r="P5237" s="44" t="s">
        <v>154</v>
      </c>
      <c r="Q5237" s="44" t="s">
        <v>103</v>
      </c>
      <c r="R5237" s="44" t="s">
        <v>103</v>
      </c>
      <c r="S5237" s="44" t="s">
        <v>685</v>
      </c>
      <c r="T5237" s="44">
        <v>188</v>
      </c>
      <c r="U5237" s="44" t="str">
        <f>IF(ISERROR(VLOOKUP(I5237,'BACK INFO'!F:F,1,0)),IF(ISERROR(VLOOKUP(I5237,'BACK INFO'!H:H,1,0)),K5237,'BACK INFO'!$H$1),'BACK INFO'!$G$1)</f>
        <v>PAIGE ALYSE STRAUGHAN</v>
      </c>
    </row>
    <row r="5238" spans="1:21" x14ac:dyDescent="0.35">
      <c r="A5238" s="44" t="s">
        <v>684</v>
      </c>
      <c r="B5238" s="44">
        <v>2019</v>
      </c>
      <c r="C5238" s="44">
        <v>8</v>
      </c>
      <c r="D5238" s="44" t="s">
        <v>260</v>
      </c>
      <c r="E5238" s="44" t="s">
        <v>96</v>
      </c>
      <c r="F5238" s="44" t="s">
        <v>58</v>
      </c>
      <c r="G5238" s="44" t="s">
        <v>155</v>
      </c>
      <c r="H5238" s="44" t="s">
        <v>110</v>
      </c>
      <c r="I5238" s="44" t="s">
        <v>347</v>
      </c>
      <c r="J5238" s="44" t="s">
        <v>99</v>
      </c>
      <c r="K5238" s="44" t="s">
        <v>348</v>
      </c>
      <c r="L5238" s="44" t="s">
        <v>133</v>
      </c>
      <c r="M5238" s="44" t="s">
        <v>101</v>
      </c>
      <c r="N5238" s="44">
        <v>141</v>
      </c>
      <c r="O5238" s="44">
        <v>2018</v>
      </c>
      <c r="P5238" s="44" t="s">
        <v>154</v>
      </c>
      <c r="Q5238" s="44" t="s">
        <v>103</v>
      </c>
      <c r="R5238" s="44" t="s">
        <v>103</v>
      </c>
      <c r="S5238" s="44" t="s">
        <v>685</v>
      </c>
      <c r="T5238" s="44">
        <v>2167.5</v>
      </c>
      <c r="U5238" s="44" t="str">
        <f>IF(ISERROR(VLOOKUP(I5238,'BACK INFO'!F:F,1,0)),IF(ISERROR(VLOOKUP(I5238,'BACK INFO'!H:H,1,0)),K5238,'BACK INFO'!$H$1),'BACK INFO'!$G$1)</f>
        <v>KELLY MICHELLE ELLINGSON</v>
      </c>
    </row>
    <row r="5239" spans="1:21" x14ac:dyDescent="0.35">
      <c r="A5239" s="44" t="s">
        <v>684</v>
      </c>
      <c r="B5239" s="44">
        <v>2019</v>
      </c>
      <c r="C5239" s="44">
        <v>8</v>
      </c>
      <c r="D5239" s="44" t="s">
        <v>260</v>
      </c>
      <c r="E5239" s="44" t="s">
        <v>96</v>
      </c>
      <c r="F5239" s="44" t="s">
        <v>58</v>
      </c>
      <c r="G5239" s="44" t="s">
        <v>192</v>
      </c>
      <c r="H5239" s="44" t="s">
        <v>110</v>
      </c>
      <c r="I5239" s="44" t="s">
        <v>347</v>
      </c>
      <c r="J5239" s="44" t="s">
        <v>99</v>
      </c>
      <c r="K5239" s="44" t="s">
        <v>348</v>
      </c>
      <c r="L5239" s="44" t="s">
        <v>133</v>
      </c>
      <c r="M5239" s="44" t="s">
        <v>101</v>
      </c>
      <c r="N5239" s="44">
        <v>7</v>
      </c>
      <c r="O5239" s="44">
        <v>2018</v>
      </c>
      <c r="P5239" s="44" t="s">
        <v>193</v>
      </c>
      <c r="Q5239" s="44" t="s">
        <v>103</v>
      </c>
      <c r="R5239" s="44" t="s">
        <v>103</v>
      </c>
      <c r="S5239" s="44" t="s">
        <v>685</v>
      </c>
      <c r="T5239" s="44">
        <v>129.5</v>
      </c>
      <c r="U5239" s="44" t="str">
        <f>IF(ISERROR(VLOOKUP(I5239,'BACK INFO'!F:F,1,0)),IF(ISERROR(VLOOKUP(I5239,'BACK INFO'!H:H,1,0)),K5239,'BACK INFO'!$H$1),'BACK INFO'!$G$1)</f>
        <v>KELLY MICHELLE ELLINGSON</v>
      </c>
    </row>
    <row r="5240" spans="1:21" x14ac:dyDescent="0.35">
      <c r="A5240" s="44" t="s">
        <v>684</v>
      </c>
      <c r="B5240" s="44">
        <v>2019</v>
      </c>
      <c r="C5240" s="44">
        <v>8</v>
      </c>
      <c r="D5240" s="44" t="s">
        <v>260</v>
      </c>
      <c r="E5240" s="44" t="s">
        <v>96</v>
      </c>
      <c r="F5240" s="44" t="s">
        <v>58</v>
      </c>
      <c r="G5240" s="44" t="s">
        <v>439</v>
      </c>
      <c r="H5240" s="44" t="s">
        <v>98</v>
      </c>
      <c r="I5240" s="44" t="s">
        <v>686</v>
      </c>
      <c r="J5240" s="44" t="s">
        <v>99</v>
      </c>
      <c r="K5240" s="44" t="s">
        <v>54</v>
      </c>
      <c r="L5240" s="44" t="s">
        <v>100</v>
      </c>
      <c r="M5240" s="44" t="s">
        <v>101</v>
      </c>
      <c r="N5240" s="44">
        <v>13</v>
      </c>
      <c r="O5240" s="44">
        <v>2017</v>
      </c>
      <c r="P5240" s="44" t="s">
        <v>222</v>
      </c>
      <c r="Q5240" s="44" t="s">
        <v>103</v>
      </c>
      <c r="R5240" s="44" t="s">
        <v>103</v>
      </c>
      <c r="S5240" s="44" t="s">
        <v>685</v>
      </c>
      <c r="T5240" s="44">
        <v>388</v>
      </c>
      <c r="U5240" s="44" t="str">
        <f>IF(ISERROR(VLOOKUP(I5240,'BACK INFO'!F:F,1,0)),IF(ISERROR(VLOOKUP(I5240,'BACK INFO'!H:H,1,0)),K5240,'BACK INFO'!$H$1),'BACK INFO'!$G$1)</f>
        <v>PAIGE ALYSE STRAUGHAN</v>
      </c>
    </row>
    <row r="5241" spans="1:21" x14ac:dyDescent="0.35">
      <c r="A5241" s="44" t="s">
        <v>684</v>
      </c>
      <c r="B5241" s="44">
        <v>2019</v>
      </c>
      <c r="C5241" s="44">
        <v>8</v>
      </c>
      <c r="D5241" s="44" t="s">
        <v>260</v>
      </c>
      <c r="E5241" s="44" t="s">
        <v>96</v>
      </c>
      <c r="F5241" s="44" t="s">
        <v>58</v>
      </c>
      <c r="G5241" s="44" t="s">
        <v>439</v>
      </c>
      <c r="H5241" s="44" t="s">
        <v>110</v>
      </c>
      <c r="I5241" s="44" t="s">
        <v>686</v>
      </c>
      <c r="J5241" s="44" t="s">
        <v>99</v>
      </c>
      <c r="K5241" s="44" t="s">
        <v>54</v>
      </c>
      <c r="L5241" s="44" t="s">
        <v>100</v>
      </c>
      <c r="M5241" s="44" t="s">
        <v>101</v>
      </c>
      <c r="N5241" s="44">
        <v>5</v>
      </c>
      <c r="O5241" s="44">
        <v>2017</v>
      </c>
      <c r="P5241" s="44" t="s">
        <v>222</v>
      </c>
      <c r="Q5241" s="44" t="s">
        <v>103</v>
      </c>
      <c r="R5241" s="44" t="s">
        <v>103</v>
      </c>
      <c r="S5241" s="44" t="s">
        <v>685</v>
      </c>
      <c r="T5241" s="44">
        <v>147</v>
      </c>
      <c r="U5241" s="44" t="str">
        <f>IF(ISERROR(VLOOKUP(I5241,'BACK INFO'!F:F,1,0)),IF(ISERROR(VLOOKUP(I5241,'BACK INFO'!H:H,1,0)),K5241,'BACK INFO'!$H$1),'BACK INFO'!$G$1)</f>
        <v>PAIGE ALYSE STRAUGHAN</v>
      </c>
    </row>
    <row r="5242" spans="1:21" x14ac:dyDescent="0.35">
      <c r="A5242" s="44" t="s">
        <v>684</v>
      </c>
      <c r="B5242" s="44">
        <v>2019</v>
      </c>
      <c r="C5242" s="44">
        <v>8</v>
      </c>
      <c r="D5242" s="44" t="s">
        <v>260</v>
      </c>
      <c r="E5242" s="44" t="s">
        <v>96</v>
      </c>
      <c r="F5242" s="44" t="s">
        <v>58</v>
      </c>
      <c r="G5242" s="44" t="s">
        <v>439</v>
      </c>
      <c r="H5242" s="44" t="s">
        <v>110</v>
      </c>
      <c r="I5242" s="44" t="s">
        <v>347</v>
      </c>
      <c r="J5242" s="44" t="s">
        <v>99</v>
      </c>
      <c r="K5242" s="44" t="s">
        <v>348</v>
      </c>
      <c r="L5242" s="44" t="s">
        <v>133</v>
      </c>
      <c r="M5242" s="44" t="s">
        <v>101</v>
      </c>
      <c r="N5242" s="44">
        <v>41</v>
      </c>
      <c r="O5242" s="44">
        <v>2017</v>
      </c>
      <c r="P5242" s="44" t="s">
        <v>222</v>
      </c>
      <c r="Q5242" s="44" t="s">
        <v>103</v>
      </c>
      <c r="R5242" s="44" t="s">
        <v>103</v>
      </c>
      <c r="S5242" s="44" t="s">
        <v>685</v>
      </c>
      <c r="T5242" s="44">
        <v>527.5</v>
      </c>
      <c r="U5242" s="44" t="str">
        <f>IF(ISERROR(VLOOKUP(I5242,'BACK INFO'!F:F,1,0)),IF(ISERROR(VLOOKUP(I5242,'BACK INFO'!H:H,1,0)),K5242,'BACK INFO'!$H$1),'BACK INFO'!$G$1)</f>
        <v>KELLY MICHELLE ELLINGSON</v>
      </c>
    </row>
    <row r="5243" spans="1:21" x14ac:dyDescent="0.35">
      <c r="A5243" s="44" t="s">
        <v>684</v>
      </c>
      <c r="B5243" s="44">
        <v>2019</v>
      </c>
      <c r="C5243" s="44">
        <v>8</v>
      </c>
      <c r="D5243" s="44" t="s">
        <v>260</v>
      </c>
      <c r="E5243" s="44" t="s">
        <v>96</v>
      </c>
      <c r="F5243" s="44" t="s">
        <v>58</v>
      </c>
      <c r="G5243" s="44" t="s">
        <v>439</v>
      </c>
      <c r="H5243" s="44" t="s">
        <v>151</v>
      </c>
      <c r="I5243" s="44" t="s">
        <v>686</v>
      </c>
      <c r="J5243" s="44" t="s">
        <v>99</v>
      </c>
      <c r="K5243" s="44" t="s">
        <v>54</v>
      </c>
      <c r="L5243" s="44" t="s">
        <v>100</v>
      </c>
      <c r="M5243" s="44" t="s">
        <v>101</v>
      </c>
      <c r="N5243" s="44">
        <v>1</v>
      </c>
      <c r="O5243" s="44">
        <v>2017</v>
      </c>
      <c r="P5243" s="44" t="s">
        <v>222</v>
      </c>
      <c r="Q5243" s="44" t="s">
        <v>103</v>
      </c>
      <c r="R5243" s="44" t="s">
        <v>103</v>
      </c>
      <c r="S5243" s="44" t="s">
        <v>685</v>
      </c>
      <c r="T5243" s="44">
        <v>24</v>
      </c>
      <c r="U5243" s="44" t="str">
        <f>IF(ISERROR(VLOOKUP(I5243,'BACK INFO'!F:F,1,0)),IF(ISERROR(VLOOKUP(I5243,'BACK INFO'!H:H,1,0)),K5243,'BACK INFO'!$H$1),'BACK INFO'!$G$1)</f>
        <v>PAIGE ALYSE STRAUGHAN</v>
      </c>
    </row>
    <row r="5244" spans="1:21" x14ac:dyDescent="0.35">
      <c r="A5244" s="44" t="s">
        <v>684</v>
      </c>
      <c r="B5244" s="44">
        <v>2019</v>
      </c>
      <c r="C5244" s="44">
        <v>8</v>
      </c>
      <c r="D5244" s="44" t="s">
        <v>260</v>
      </c>
      <c r="E5244" s="44" t="s">
        <v>96</v>
      </c>
      <c r="F5244" s="44" t="s">
        <v>58</v>
      </c>
      <c r="G5244" s="44" t="s">
        <v>439</v>
      </c>
      <c r="H5244" s="44" t="s">
        <v>152</v>
      </c>
      <c r="I5244" s="44" t="s">
        <v>686</v>
      </c>
      <c r="J5244" s="44" t="s">
        <v>99</v>
      </c>
      <c r="K5244" s="44" t="s">
        <v>54</v>
      </c>
      <c r="L5244" s="44" t="s">
        <v>100</v>
      </c>
      <c r="M5244" s="44" t="s">
        <v>101</v>
      </c>
      <c r="N5244" s="44">
        <v>2</v>
      </c>
      <c r="O5244" s="44">
        <v>2017</v>
      </c>
      <c r="P5244" s="44" t="s">
        <v>222</v>
      </c>
      <c r="Q5244" s="44" t="s">
        <v>103</v>
      </c>
      <c r="R5244" s="44" t="s">
        <v>103</v>
      </c>
      <c r="S5244" s="44" t="s">
        <v>685</v>
      </c>
      <c r="T5244" s="44">
        <v>96</v>
      </c>
      <c r="U5244" s="44" t="str">
        <f>IF(ISERROR(VLOOKUP(I5244,'BACK INFO'!F:F,1,0)),IF(ISERROR(VLOOKUP(I5244,'BACK INFO'!H:H,1,0)),K5244,'BACK INFO'!$H$1),'BACK INFO'!$G$1)</f>
        <v>PAIGE ALYSE STRAUGHAN</v>
      </c>
    </row>
    <row r="5245" spans="1:21" x14ac:dyDescent="0.35">
      <c r="A5245" s="44" t="s">
        <v>684</v>
      </c>
      <c r="B5245" s="44">
        <v>2019</v>
      </c>
      <c r="C5245" s="44">
        <v>8</v>
      </c>
      <c r="D5245" s="44" t="s">
        <v>260</v>
      </c>
      <c r="E5245" s="44" t="s">
        <v>96</v>
      </c>
      <c r="F5245" s="44" t="s">
        <v>58</v>
      </c>
      <c r="G5245" s="44" t="s">
        <v>221</v>
      </c>
      <c r="H5245" s="44" t="s">
        <v>98</v>
      </c>
      <c r="I5245" s="44" t="s">
        <v>686</v>
      </c>
      <c r="J5245" s="44" t="s">
        <v>99</v>
      </c>
      <c r="K5245" s="44" t="s">
        <v>54</v>
      </c>
      <c r="L5245" s="44" t="s">
        <v>100</v>
      </c>
      <c r="M5245" s="44" t="s">
        <v>101</v>
      </c>
      <c r="N5245" s="44">
        <v>3</v>
      </c>
      <c r="O5245" s="44">
        <v>2018</v>
      </c>
      <c r="P5245" s="44" t="s">
        <v>222</v>
      </c>
      <c r="Q5245" s="44" t="s">
        <v>103</v>
      </c>
      <c r="R5245" s="44" t="s">
        <v>103</v>
      </c>
      <c r="S5245" s="44" t="s">
        <v>685</v>
      </c>
      <c r="T5245" s="44">
        <v>164</v>
      </c>
      <c r="U5245" s="44" t="str">
        <f>IF(ISERROR(VLOOKUP(I5245,'BACK INFO'!F:F,1,0)),IF(ISERROR(VLOOKUP(I5245,'BACK INFO'!H:H,1,0)),K5245,'BACK INFO'!$H$1),'BACK INFO'!$G$1)</f>
        <v>PAIGE ALYSE STRAUGHAN</v>
      </c>
    </row>
    <row r="5246" spans="1:21" x14ac:dyDescent="0.35">
      <c r="A5246" s="44" t="s">
        <v>684</v>
      </c>
      <c r="B5246" s="44">
        <v>2019</v>
      </c>
      <c r="C5246" s="44">
        <v>8</v>
      </c>
      <c r="D5246" s="44" t="s">
        <v>260</v>
      </c>
      <c r="E5246" s="44" t="s">
        <v>96</v>
      </c>
      <c r="F5246" s="44" t="s">
        <v>58</v>
      </c>
      <c r="G5246" s="44" t="s">
        <v>240</v>
      </c>
      <c r="H5246" s="44" t="s">
        <v>110</v>
      </c>
      <c r="I5246" s="44" t="s">
        <v>686</v>
      </c>
      <c r="J5246" s="44" t="s">
        <v>99</v>
      </c>
      <c r="K5246" s="44" t="s">
        <v>54</v>
      </c>
      <c r="L5246" s="44" t="s">
        <v>100</v>
      </c>
      <c r="M5246" s="44" t="s">
        <v>101</v>
      </c>
      <c r="N5246" s="44">
        <v>1</v>
      </c>
      <c r="O5246" s="44">
        <v>2018</v>
      </c>
      <c r="P5246" s="44" t="s">
        <v>109</v>
      </c>
      <c r="Q5246" s="44" t="s">
        <v>103</v>
      </c>
      <c r="R5246" s="44" t="s">
        <v>103</v>
      </c>
      <c r="S5246" s="44" t="s">
        <v>685</v>
      </c>
      <c r="T5246" s="44">
        <v>37</v>
      </c>
      <c r="U5246" s="44" t="str">
        <f>IF(ISERROR(VLOOKUP(I5246,'BACK INFO'!F:F,1,0)),IF(ISERROR(VLOOKUP(I5246,'BACK INFO'!H:H,1,0)),K5246,'BACK INFO'!$H$1),'BACK INFO'!$G$1)</f>
        <v>PAIGE ALYSE STRAUGHAN</v>
      </c>
    </row>
    <row r="5247" spans="1:21" x14ac:dyDescent="0.35">
      <c r="A5247" s="44" t="s">
        <v>684</v>
      </c>
      <c r="B5247" s="44">
        <v>2019</v>
      </c>
      <c r="C5247" s="44">
        <v>8</v>
      </c>
      <c r="D5247" s="44" t="s">
        <v>260</v>
      </c>
      <c r="E5247" s="44" t="s">
        <v>96</v>
      </c>
      <c r="F5247" s="44" t="s">
        <v>58</v>
      </c>
      <c r="G5247" s="44" t="s">
        <v>240</v>
      </c>
      <c r="H5247" s="44" t="s">
        <v>110</v>
      </c>
      <c r="I5247" s="44" t="s">
        <v>347</v>
      </c>
      <c r="J5247" s="44" t="s">
        <v>99</v>
      </c>
      <c r="K5247" s="44" t="s">
        <v>348</v>
      </c>
      <c r="L5247" s="44" t="s">
        <v>133</v>
      </c>
      <c r="M5247" s="44" t="s">
        <v>101</v>
      </c>
      <c r="N5247" s="44">
        <v>401</v>
      </c>
      <c r="O5247" s="44">
        <v>2018</v>
      </c>
      <c r="P5247" s="44" t="s">
        <v>109</v>
      </c>
      <c r="Q5247" s="44" t="s">
        <v>103</v>
      </c>
      <c r="R5247" s="44" t="s">
        <v>103</v>
      </c>
      <c r="S5247" s="44" t="s">
        <v>685</v>
      </c>
      <c r="T5247" s="44">
        <v>7405.5</v>
      </c>
      <c r="U5247" s="44" t="str">
        <f>IF(ISERROR(VLOOKUP(I5247,'BACK INFO'!F:F,1,0)),IF(ISERROR(VLOOKUP(I5247,'BACK INFO'!H:H,1,0)),K5247,'BACK INFO'!$H$1),'BACK INFO'!$G$1)</f>
        <v>KELLY MICHELLE ELLINGSON</v>
      </c>
    </row>
    <row r="5248" spans="1:21" x14ac:dyDescent="0.35">
      <c r="A5248" s="44" t="s">
        <v>684</v>
      </c>
      <c r="B5248" s="44">
        <v>2019</v>
      </c>
      <c r="C5248" s="44">
        <v>8</v>
      </c>
      <c r="D5248" s="44" t="s">
        <v>260</v>
      </c>
      <c r="E5248" s="44" t="s">
        <v>96</v>
      </c>
      <c r="F5248" s="44" t="s">
        <v>58</v>
      </c>
      <c r="G5248" s="44" t="s">
        <v>241</v>
      </c>
      <c r="H5248" s="44" t="s">
        <v>98</v>
      </c>
      <c r="I5248" s="44" t="s">
        <v>686</v>
      </c>
      <c r="J5248" s="44" t="s">
        <v>99</v>
      </c>
      <c r="K5248" s="44" t="s">
        <v>54</v>
      </c>
      <c r="L5248" s="44" t="s">
        <v>100</v>
      </c>
      <c r="M5248" s="44" t="s">
        <v>101</v>
      </c>
      <c r="N5248" s="44">
        <v>101</v>
      </c>
      <c r="O5248" s="44">
        <v>2019</v>
      </c>
      <c r="P5248" s="44" t="s">
        <v>112</v>
      </c>
      <c r="Q5248" s="44" t="s">
        <v>112</v>
      </c>
      <c r="R5248" s="44" t="s">
        <v>241</v>
      </c>
      <c r="S5248" s="44" t="s">
        <v>685</v>
      </c>
      <c r="T5248" s="44">
        <v>2957</v>
      </c>
      <c r="U5248" s="44" t="str">
        <f>IF(ISERROR(VLOOKUP(I5248,'BACK INFO'!F:F,1,0)),IF(ISERROR(VLOOKUP(I5248,'BACK INFO'!H:H,1,0)),K5248,'BACK INFO'!$H$1),'BACK INFO'!$G$1)</f>
        <v>PAIGE ALYSE STRAUGHAN</v>
      </c>
    </row>
    <row r="5249" spans="1:21" x14ac:dyDescent="0.35">
      <c r="A5249" s="44" t="s">
        <v>684</v>
      </c>
      <c r="B5249" s="44">
        <v>2019</v>
      </c>
      <c r="C5249" s="44">
        <v>8</v>
      </c>
      <c r="D5249" s="44" t="s">
        <v>260</v>
      </c>
      <c r="E5249" s="44" t="s">
        <v>96</v>
      </c>
      <c r="F5249" s="44" t="s">
        <v>58</v>
      </c>
      <c r="G5249" s="44" t="s">
        <v>241</v>
      </c>
      <c r="H5249" s="44" t="s">
        <v>98</v>
      </c>
      <c r="I5249" s="44" t="s">
        <v>113</v>
      </c>
      <c r="J5249" s="44" t="s">
        <v>99</v>
      </c>
      <c r="K5249" s="44" t="s">
        <v>72</v>
      </c>
      <c r="L5249" s="44" t="s">
        <v>114</v>
      </c>
      <c r="M5249" s="44" t="s">
        <v>101</v>
      </c>
      <c r="N5249" s="44">
        <v>8</v>
      </c>
      <c r="O5249" s="44">
        <v>2019</v>
      </c>
      <c r="P5249" s="44" t="s">
        <v>112</v>
      </c>
      <c r="Q5249" s="44" t="s">
        <v>112</v>
      </c>
      <c r="R5249" s="44" t="s">
        <v>241</v>
      </c>
      <c r="S5249" s="44" t="s">
        <v>685</v>
      </c>
      <c r="T5249" s="44">
        <v>220</v>
      </c>
      <c r="U5249" s="44" t="str">
        <f>IF(ISERROR(VLOOKUP(I5249,'BACK INFO'!F:F,1,0)),IF(ISERROR(VLOOKUP(I5249,'BACK INFO'!H:H,1,0)),K5249,'BACK INFO'!$H$1),'BACK INFO'!$G$1)</f>
        <v>BILL MILLER AND COMPANY</v>
      </c>
    </row>
    <row r="5250" spans="1:21" x14ac:dyDescent="0.35">
      <c r="A5250" s="44" t="s">
        <v>684</v>
      </c>
      <c r="B5250" s="44">
        <v>2019</v>
      </c>
      <c r="C5250" s="44">
        <v>8</v>
      </c>
      <c r="D5250" s="44" t="s">
        <v>260</v>
      </c>
      <c r="E5250" s="44" t="s">
        <v>96</v>
      </c>
      <c r="F5250" s="44" t="s">
        <v>58</v>
      </c>
      <c r="G5250" s="44" t="s">
        <v>241</v>
      </c>
      <c r="H5250" s="44" t="s">
        <v>110</v>
      </c>
      <c r="I5250" s="44" t="s">
        <v>686</v>
      </c>
      <c r="J5250" s="44" t="s">
        <v>99</v>
      </c>
      <c r="K5250" s="44" t="s">
        <v>54</v>
      </c>
      <c r="L5250" s="44" t="s">
        <v>100</v>
      </c>
      <c r="M5250" s="44" t="s">
        <v>101</v>
      </c>
      <c r="N5250" s="44">
        <v>1</v>
      </c>
      <c r="O5250" s="44">
        <v>2019</v>
      </c>
      <c r="P5250" s="44" t="s">
        <v>112</v>
      </c>
      <c r="Q5250" s="44" t="s">
        <v>112</v>
      </c>
      <c r="R5250" s="44" t="s">
        <v>241</v>
      </c>
      <c r="S5250" s="44" t="s">
        <v>685</v>
      </c>
      <c r="T5250" s="44">
        <v>38</v>
      </c>
      <c r="U5250" s="44" t="str">
        <f>IF(ISERROR(VLOOKUP(I5250,'BACK INFO'!F:F,1,0)),IF(ISERROR(VLOOKUP(I5250,'BACK INFO'!H:H,1,0)),K5250,'BACK INFO'!$H$1),'BACK INFO'!$G$1)</f>
        <v>PAIGE ALYSE STRAUGHAN</v>
      </c>
    </row>
    <row r="5251" spans="1:21" x14ac:dyDescent="0.35">
      <c r="A5251" s="44" t="s">
        <v>684</v>
      </c>
      <c r="B5251" s="44">
        <v>2019</v>
      </c>
      <c r="C5251" s="44">
        <v>8</v>
      </c>
      <c r="D5251" s="44" t="s">
        <v>260</v>
      </c>
      <c r="E5251" s="44" t="s">
        <v>96</v>
      </c>
      <c r="F5251" s="44" t="s">
        <v>58</v>
      </c>
      <c r="G5251" s="44" t="s">
        <v>241</v>
      </c>
      <c r="H5251" s="44" t="s">
        <v>117</v>
      </c>
      <c r="I5251" s="44" t="s">
        <v>686</v>
      </c>
      <c r="J5251" s="44" t="s">
        <v>99</v>
      </c>
      <c r="K5251" s="44" t="s">
        <v>54</v>
      </c>
      <c r="L5251" s="44" t="s">
        <v>100</v>
      </c>
      <c r="M5251" s="44" t="s">
        <v>101</v>
      </c>
      <c r="N5251" s="44">
        <v>100</v>
      </c>
      <c r="O5251" s="44">
        <v>2019</v>
      </c>
      <c r="P5251" s="44" t="s">
        <v>112</v>
      </c>
      <c r="Q5251" s="44" t="s">
        <v>112</v>
      </c>
      <c r="R5251" s="44" t="s">
        <v>241</v>
      </c>
      <c r="S5251" s="44" t="s">
        <v>685</v>
      </c>
      <c r="T5251" s="44">
        <v>3239</v>
      </c>
      <c r="U5251" s="44" t="str">
        <f>IF(ISERROR(VLOOKUP(I5251,'BACK INFO'!F:F,1,0)),IF(ISERROR(VLOOKUP(I5251,'BACK INFO'!H:H,1,0)),K5251,'BACK INFO'!$H$1),'BACK INFO'!$G$1)</f>
        <v>PAIGE ALYSE STRAUGHAN</v>
      </c>
    </row>
    <row r="5252" spans="1:21" x14ac:dyDescent="0.35">
      <c r="A5252" s="44" t="s">
        <v>684</v>
      </c>
      <c r="B5252" s="44">
        <v>2019</v>
      </c>
      <c r="C5252" s="44">
        <v>8</v>
      </c>
      <c r="D5252" s="44" t="s">
        <v>260</v>
      </c>
      <c r="E5252" s="44" t="s">
        <v>96</v>
      </c>
      <c r="F5252" s="44" t="s">
        <v>58</v>
      </c>
      <c r="G5252" s="44" t="s">
        <v>241</v>
      </c>
      <c r="H5252" s="44" t="s">
        <v>117</v>
      </c>
      <c r="I5252" s="44" t="s">
        <v>113</v>
      </c>
      <c r="J5252" s="44" t="s">
        <v>99</v>
      </c>
      <c r="K5252" s="44" t="s">
        <v>72</v>
      </c>
      <c r="L5252" s="44" t="s">
        <v>114</v>
      </c>
      <c r="M5252" s="44" t="s">
        <v>101</v>
      </c>
      <c r="N5252" s="44">
        <v>2</v>
      </c>
      <c r="O5252" s="44">
        <v>2019</v>
      </c>
      <c r="P5252" s="44" t="s">
        <v>112</v>
      </c>
      <c r="Q5252" s="44" t="s">
        <v>112</v>
      </c>
      <c r="R5252" s="44" t="s">
        <v>241</v>
      </c>
      <c r="S5252" s="44" t="s">
        <v>685</v>
      </c>
      <c r="T5252" s="44">
        <v>66</v>
      </c>
      <c r="U5252" s="44" t="str">
        <f>IF(ISERROR(VLOOKUP(I5252,'BACK INFO'!F:F,1,0)),IF(ISERROR(VLOOKUP(I5252,'BACK INFO'!H:H,1,0)),K5252,'BACK INFO'!$H$1),'BACK INFO'!$G$1)</f>
        <v>BILL MILLER AND COMPANY</v>
      </c>
    </row>
    <row r="5253" spans="1:21" x14ac:dyDescent="0.35">
      <c r="A5253" s="44" t="s">
        <v>684</v>
      </c>
      <c r="B5253" s="44">
        <v>2019</v>
      </c>
      <c r="C5253" s="44">
        <v>8</v>
      </c>
      <c r="D5253" s="44" t="s">
        <v>260</v>
      </c>
      <c r="E5253" s="44" t="s">
        <v>96</v>
      </c>
      <c r="F5253" s="44" t="s">
        <v>58</v>
      </c>
      <c r="G5253" s="44" t="s">
        <v>241</v>
      </c>
      <c r="H5253" s="44" t="s">
        <v>152</v>
      </c>
      <c r="I5253" s="44" t="s">
        <v>686</v>
      </c>
      <c r="J5253" s="44" t="s">
        <v>99</v>
      </c>
      <c r="K5253" s="44" t="s">
        <v>54</v>
      </c>
      <c r="L5253" s="44" t="s">
        <v>100</v>
      </c>
      <c r="M5253" s="44" t="s">
        <v>101</v>
      </c>
      <c r="N5253" s="44">
        <v>8</v>
      </c>
      <c r="O5253" s="44">
        <v>2019</v>
      </c>
      <c r="P5253" s="44" t="s">
        <v>112</v>
      </c>
      <c r="Q5253" s="44" t="s">
        <v>112</v>
      </c>
      <c r="R5253" s="44" t="s">
        <v>241</v>
      </c>
      <c r="S5253" s="44" t="s">
        <v>685</v>
      </c>
      <c r="T5253" s="44">
        <v>310</v>
      </c>
      <c r="U5253" s="44" t="str">
        <f>IF(ISERROR(VLOOKUP(I5253,'BACK INFO'!F:F,1,0)),IF(ISERROR(VLOOKUP(I5253,'BACK INFO'!H:H,1,0)),K5253,'BACK INFO'!$H$1),'BACK INFO'!$G$1)</f>
        <v>PAIGE ALYSE STRAUGHAN</v>
      </c>
    </row>
    <row r="5254" spans="1:21" x14ac:dyDescent="0.35">
      <c r="A5254" s="44" t="s">
        <v>684</v>
      </c>
      <c r="B5254" s="44">
        <v>2019</v>
      </c>
      <c r="C5254" s="44">
        <v>8</v>
      </c>
      <c r="D5254" s="44" t="s">
        <v>260</v>
      </c>
      <c r="E5254" s="44" t="s">
        <v>96</v>
      </c>
      <c r="F5254" s="44" t="s">
        <v>58</v>
      </c>
      <c r="G5254" s="44" t="s">
        <v>241</v>
      </c>
      <c r="H5254" s="44" t="s">
        <v>152</v>
      </c>
      <c r="I5254" s="44" t="s">
        <v>113</v>
      </c>
      <c r="J5254" s="44" t="s">
        <v>99</v>
      </c>
      <c r="K5254" s="44" t="s">
        <v>72</v>
      </c>
      <c r="L5254" s="44" t="s">
        <v>114</v>
      </c>
      <c r="M5254" s="44" t="s">
        <v>101</v>
      </c>
      <c r="N5254" s="44">
        <v>1</v>
      </c>
      <c r="O5254" s="44">
        <v>2019</v>
      </c>
      <c r="P5254" s="44" t="s">
        <v>112</v>
      </c>
      <c r="Q5254" s="44" t="s">
        <v>112</v>
      </c>
      <c r="R5254" s="44" t="s">
        <v>241</v>
      </c>
      <c r="S5254" s="44" t="s">
        <v>685</v>
      </c>
      <c r="T5254" s="44">
        <v>33</v>
      </c>
      <c r="U5254" s="44" t="str">
        <f>IF(ISERROR(VLOOKUP(I5254,'BACK INFO'!F:F,1,0)),IF(ISERROR(VLOOKUP(I5254,'BACK INFO'!H:H,1,0)),K5254,'BACK INFO'!$H$1),'BACK INFO'!$G$1)</f>
        <v>BILL MILLER AND COMPANY</v>
      </c>
    </row>
    <row r="5255" spans="1:21" x14ac:dyDescent="0.35">
      <c r="A5255" s="44" t="s">
        <v>684</v>
      </c>
      <c r="B5255" s="44">
        <v>2019</v>
      </c>
      <c r="C5255" s="44">
        <v>8</v>
      </c>
      <c r="D5255" s="44" t="s">
        <v>260</v>
      </c>
      <c r="E5255" s="44" t="s">
        <v>96</v>
      </c>
      <c r="F5255" s="44" t="s">
        <v>58</v>
      </c>
      <c r="G5255" s="44" t="s">
        <v>259</v>
      </c>
      <c r="H5255" s="44" t="s">
        <v>117</v>
      </c>
      <c r="I5255" s="44" t="s">
        <v>686</v>
      </c>
      <c r="J5255" s="44" t="s">
        <v>99</v>
      </c>
      <c r="K5255" s="44" t="s">
        <v>54</v>
      </c>
      <c r="L5255" s="44" t="s">
        <v>100</v>
      </c>
      <c r="M5255" s="44" t="s">
        <v>101</v>
      </c>
      <c r="N5255" s="44">
        <v>1</v>
      </c>
      <c r="O5255" s="44">
        <v>2019</v>
      </c>
      <c r="P5255" s="44" t="s">
        <v>154</v>
      </c>
      <c r="Q5255" s="44" t="s">
        <v>154</v>
      </c>
      <c r="R5255" s="44" t="s">
        <v>259</v>
      </c>
      <c r="S5255" s="44" t="s">
        <v>685</v>
      </c>
      <c r="T5255" s="44">
        <v>34</v>
      </c>
      <c r="U5255" s="44" t="str">
        <f>IF(ISERROR(VLOOKUP(I5255,'BACK INFO'!F:F,1,0)),IF(ISERROR(VLOOKUP(I5255,'BACK INFO'!H:H,1,0)),K5255,'BACK INFO'!$H$1),'BACK INFO'!$G$1)</f>
        <v>PAIGE ALYSE STRAUGHAN</v>
      </c>
    </row>
    <row r="5256" spans="1:21" x14ac:dyDescent="0.35">
      <c r="A5256" s="44" t="s">
        <v>684</v>
      </c>
      <c r="B5256" s="44">
        <v>2019</v>
      </c>
      <c r="C5256" s="44">
        <v>9</v>
      </c>
      <c r="D5256" s="44" t="s">
        <v>95</v>
      </c>
      <c r="E5256" s="44" t="s">
        <v>96</v>
      </c>
      <c r="F5256" s="44" t="s">
        <v>58</v>
      </c>
      <c r="G5256" s="44" t="s">
        <v>97</v>
      </c>
      <c r="H5256" s="44" t="s">
        <v>152</v>
      </c>
      <c r="I5256" s="44" t="s">
        <v>686</v>
      </c>
      <c r="J5256" s="44" t="s">
        <v>99</v>
      </c>
      <c r="K5256" s="44" t="s">
        <v>54</v>
      </c>
      <c r="L5256" s="44" t="s">
        <v>100</v>
      </c>
      <c r="M5256" s="44" t="s">
        <v>101</v>
      </c>
      <c r="N5256" s="44">
        <v>1</v>
      </c>
      <c r="O5256" s="44">
        <v>2017</v>
      </c>
      <c r="P5256" s="44" t="s">
        <v>102</v>
      </c>
      <c r="Q5256" s="44" t="s">
        <v>103</v>
      </c>
      <c r="R5256" s="44" t="s">
        <v>103</v>
      </c>
      <c r="S5256" s="44" t="s">
        <v>685</v>
      </c>
      <c r="T5256" s="44">
        <v>38</v>
      </c>
      <c r="U5256" s="44" t="str">
        <f>IF(ISERROR(VLOOKUP(I5256,'BACK INFO'!F:F,1,0)),IF(ISERROR(VLOOKUP(I5256,'BACK INFO'!H:H,1,0)),K5256,'BACK INFO'!$H$1),'BACK INFO'!$G$1)</f>
        <v>PAIGE ALYSE STRAUGHAN</v>
      </c>
    </row>
    <row r="5257" spans="1:21" x14ac:dyDescent="0.35">
      <c r="A5257" s="44" t="s">
        <v>684</v>
      </c>
      <c r="B5257" s="44">
        <v>2019</v>
      </c>
      <c r="C5257" s="44">
        <v>9</v>
      </c>
      <c r="D5257" s="44" t="s">
        <v>95</v>
      </c>
      <c r="E5257" s="44" t="s">
        <v>96</v>
      </c>
      <c r="F5257" s="44" t="s">
        <v>58</v>
      </c>
      <c r="G5257" s="44" t="s">
        <v>105</v>
      </c>
      <c r="H5257" s="44" t="s">
        <v>110</v>
      </c>
      <c r="I5257" s="44" t="s">
        <v>686</v>
      </c>
      <c r="J5257" s="44" t="s">
        <v>99</v>
      </c>
      <c r="K5257" s="44" t="s">
        <v>54</v>
      </c>
      <c r="L5257" s="44" t="s">
        <v>100</v>
      </c>
      <c r="M5257" s="44" t="s">
        <v>101</v>
      </c>
      <c r="N5257" s="44">
        <v>2</v>
      </c>
      <c r="O5257" s="44">
        <v>2017</v>
      </c>
      <c r="P5257" s="44" t="s">
        <v>109</v>
      </c>
      <c r="Q5257" s="44" t="s">
        <v>103</v>
      </c>
      <c r="R5257" s="44" t="s">
        <v>103</v>
      </c>
      <c r="S5257" s="44" t="s">
        <v>685</v>
      </c>
      <c r="T5257" s="44">
        <v>56</v>
      </c>
      <c r="U5257" s="44" t="str">
        <f>IF(ISERROR(VLOOKUP(I5257,'BACK INFO'!F:F,1,0)),IF(ISERROR(VLOOKUP(I5257,'BACK INFO'!H:H,1,0)),K5257,'BACK INFO'!$H$1),'BACK INFO'!$G$1)</f>
        <v>PAIGE ALYSE STRAUGHAN</v>
      </c>
    </row>
    <row r="5258" spans="1:21" x14ac:dyDescent="0.35">
      <c r="A5258" s="44" t="s">
        <v>684</v>
      </c>
      <c r="B5258" s="44">
        <v>2019</v>
      </c>
      <c r="C5258" s="44">
        <v>9</v>
      </c>
      <c r="D5258" s="44" t="s">
        <v>95</v>
      </c>
      <c r="E5258" s="44" t="s">
        <v>96</v>
      </c>
      <c r="F5258" s="44" t="s">
        <v>58</v>
      </c>
      <c r="G5258" s="44" t="s">
        <v>118</v>
      </c>
      <c r="H5258" s="44" t="s">
        <v>98</v>
      </c>
      <c r="I5258" s="44" t="s">
        <v>686</v>
      </c>
      <c r="J5258" s="44" t="s">
        <v>99</v>
      </c>
      <c r="K5258" s="44" t="s">
        <v>54</v>
      </c>
      <c r="L5258" s="44" t="s">
        <v>100</v>
      </c>
      <c r="M5258" s="44" t="s">
        <v>101</v>
      </c>
      <c r="N5258" s="44">
        <v>13</v>
      </c>
      <c r="O5258" s="44">
        <v>2018</v>
      </c>
      <c r="P5258" s="44" t="s">
        <v>112</v>
      </c>
      <c r="Q5258" s="44" t="s">
        <v>103</v>
      </c>
      <c r="R5258" s="44" t="s">
        <v>103</v>
      </c>
      <c r="S5258" s="44" t="s">
        <v>685</v>
      </c>
      <c r="T5258" s="44">
        <v>373</v>
      </c>
      <c r="U5258" s="44" t="str">
        <f>IF(ISERROR(VLOOKUP(I5258,'BACK INFO'!F:F,1,0)),IF(ISERROR(VLOOKUP(I5258,'BACK INFO'!H:H,1,0)),K5258,'BACK INFO'!$H$1),'BACK INFO'!$G$1)</f>
        <v>PAIGE ALYSE STRAUGHAN</v>
      </c>
    </row>
    <row r="5259" spans="1:21" x14ac:dyDescent="0.35">
      <c r="A5259" s="44" t="s">
        <v>684</v>
      </c>
      <c r="B5259" s="44">
        <v>2019</v>
      </c>
      <c r="C5259" s="44">
        <v>9</v>
      </c>
      <c r="D5259" s="44" t="s">
        <v>95</v>
      </c>
      <c r="E5259" s="44" t="s">
        <v>96</v>
      </c>
      <c r="F5259" s="44" t="s">
        <v>58</v>
      </c>
      <c r="G5259" s="44" t="s">
        <v>118</v>
      </c>
      <c r="H5259" s="44" t="s">
        <v>152</v>
      </c>
      <c r="I5259" s="44" t="s">
        <v>686</v>
      </c>
      <c r="J5259" s="44" t="s">
        <v>99</v>
      </c>
      <c r="K5259" s="44" t="s">
        <v>54</v>
      </c>
      <c r="L5259" s="44" t="s">
        <v>100</v>
      </c>
      <c r="M5259" s="44" t="s">
        <v>101</v>
      </c>
      <c r="N5259" s="44">
        <v>5</v>
      </c>
      <c r="O5259" s="44">
        <v>2018</v>
      </c>
      <c r="P5259" s="44" t="s">
        <v>112</v>
      </c>
      <c r="Q5259" s="44" t="s">
        <v>103</v>
      </c>
      <c r="R5259" s="44" t="s">
        <v>103</v>
      </c>
      <c r="S5259" s="44" t="s">
        <v>685</v>
      </c>
      <c r="T5259" s="44">
        <v>201</v>
      </c>
      <c r="U5259" s="44" t="str">
        <f>IF(ISERROR(VLOOKUP(I5259,'BACK INFO'!F:F,1,0)),IF(ISERROR(VLOOKUP(I5259,'BACK INFO'!H:H,1,0)),K5259,'BACK INFO'!$H$1),'BACK INFO'!$G$1)</f>
        <v>PAIGE ALYSE STRAUGHAN</v>
      </c>
    </row>
    <row r="5260" spans="1:21" x14ac:dyDescent="0.35">
      <c r="A5260" s="44" t="s">
        <v>684</v>
      </c>
      <c r="B5260" s="44">
        <v>2019</v>
      </c>
      <c r="C5260" s="44">
        <v>9</v>
      </c>
      <c r="D5260" s="44" t="s">
        <v>95</v>
      </c>
      <c r="E5260" s="44" t="s">
        <v>96</v>
      </c>
      <c r="F5260" s="44" t="s">
        <v>58</v>
      </c>
      <c r="G5260" s="44" t="s">
        <v>155</v>
      </c>
      <c r="H5260" s="44" t="s">
        <v>98</v>
      </c>
      <c r="I5260" s="44" t="s">
        <v>686</v>
      </c>
      <c r="J5260" s="44" t="s">
        <v>99</v>
      </c>
      <c r="K5260" s="44" t="s">
        <v>54</v>
      </c>
      <c r="L5260" s="44" t="s">
        <v>100</v>
      </c>
      <c r="M5260" s="44" t="s">
        <v>101</v>
      </c>
      <c r="N5260" s="44">
        <v>10</v>
      </c>
      <c r="O5260" s="44">
        <v>2018</v>
      </c>
      <c r="P5260" s="44" t="s">
        <v>154</v>
      </c>
      <c r="Q5260" s="44" t="s">
        <v>103</v>
      </c>
      <c r="R5260" s="44" t="s">
        <v>103</v>
      </c>
      <c r="S5260" s="44" t="s">
        <v>685</v>
      </c>
      <c r="T5260" s="44">
        <v>359</v>
      </c>
      <c r="U5260" s="44" t="str">
        <f>IF(ISERROR(VLOOKUP(I5260,'BACK INFO'!F:F,1,0)),IF(ISERROR(VLOOKUP(I5260,'BACK INFO'!H:H,1,0)),K5260,'BACK INFO'!$H$1),'BACK INFO'!$G$1)</f>
        <v>PAIGE ALYSE STRAUGHAN</v>
      </c>
    </row>
    <row r="5261" spans="1:21" x14ac:dyDescent="0.35">
      <c r="A5261" s="44" t="s">
        <v>684</v>
      </c>
      <c r="B5261" s="44">
        <v>2019</v>
      </c>
      <c r="C5261" s="44">
        <v>9</v>
      </c>
      <c r="D5261" s="44" t="s">
        <v>95</v>
      </c>
      <c r="E5261" s="44" t="s">
        <v>96</v>
      </c>
      <c r="F5261" s="44" t="s">
        <v>58</v>
      </c>
      <c r="G5261" s="44" t="s">
        <v>155</v>
      </c>
      <c r="H5261" s="44" t="s">
        <v>110</v>
      </c>
      <c r="I5261" s="44" t="s">
        <v>686</v>
      </c>
      <c r="J5261" s="44" t="s">
        <v>99</v>
      </c>
      <c r="K5261" s="44" t="s">
        <v>54</v>
      </c>
      <c r="L5261" s="44" t="s">
        <v>100</v>
      </c>
      <c r="M5261" s="44" t="s">
        <v>101</v>
      </c>
      <c r="N5261" s="44">
        <v>1</v>
      </c>
      <c r="O5261" s="44">
        <v>2018</v>
      </c>
      <c r="P5261" s="44" t="s">
        <v>154</v>
      </c>
      <c r="Q5261" s="44" t="s">
        <v>103</v>
      </c>
      <c r="R5261" s="44" t="s">
        <v>103</v>
      </c>
      <c r="S5261" s="44" t="s">
        <v>685</v>
      </c>
      <c r="T5261" s="44">
        <v>25</v>
      </c>
      <c r="U5261" s="44" t="str">
        <f>IF(ISERROR(VLOOKUP(I5261,'BACK INFO'!F:F,1,0)),IF(ISERROR(VLOOKUP(I5261,'BACK INFO'!H:H,1,0)),K5261,'BACK INFO'!$H$1),'BACK INFO'!$G$1)</f>
        <v>PAIGE ALYSE STRAUGHAN</v>
      </c>
    </row>
    <row r="5262" spans="1:21" x14ac:dyDescent="0.35">
      <c r="A5262" s="44" t="s">
        <v>684</v>
      </c>
      <c r="B5262" s="44">
        <v>2019</v>
      </c>
      <c r="C5262" s="44">
        <v>9</v>
      </c>
      <c r="D5262" s="44" t="s">
        <v>95</v>
      </c>
      <c r="E5262" s="44" t="s">
        <v>96</v>
      </c>
      <c r="F5262" s="44" t="s">
        <v>58</v>
      </c>
      <c r="G5262" s="44" t="s">
        <v>192</v>
      </c>
      <c r="H5262" s="44" t="s">
        <v>110</v>
      </c>
      <c r="I5262" s="44" t="s">
        <v>686</v>
      </c>
      <c r="J5262" s="44" t="s">
        <v>99</v>
      </c>
      <c r="K5262" s="44" t="s">
        <v>54</v>
      </c>
      <c r="L5262" s="44" t="s">
        <v>100</v>
      </c>
      <c r="M5262" s="44" t="s">
        <v>101</v>
      </c>
      <c r="N5262" s="44">
        <v>3</v>
      </c>
      <c r="O5262" s="44">
        <v>2018</v>
      </c>
      <c r="P5262" s="44" t="s">
        <v>193</v>
      </c>
      <c r="Q5262" s="44" t="s">
        <v>103</v>
      </c>
      <c r="R5262" s="44" t="s">
        <v>103</v>
      </c>
      <c r="S5262" s="44" t="s">
        <v>685</v>
      </c>
      <c r="T5262" s="44">
        <v>109</v>
      </c>
      <c r="U5262" s="44" t="str">
        <f>IF(ISERROR(VLOOKUP(I5262,'BACK INFO'!F:F,1,0)),IF(ISERROR(VLOOKUP(I5262,'BACK INFO'!H:H,1,0)),K5262,'BACK INFO'!$H$1),'BACK INFO'!$G$1)</f>
        <v>PAIGE ALYSE STRAUGHAN</v>
      </c>
    </row>
    <row r="5263" spans="1:21" x14ac:dyDescent="0.35">
      <c r="A5263" s="44" t="s">
        <v>684</v>
      </c>
      <c r="B5263" s="44">
        <v>2019</v>
      </c>
      <c r="C5263" s="44">
        <v>9</v>
      </c>
      <c r="D5263" s="44" t="s">
        <v>95</v>
      </c>
      <c r="E5263" s="44" t="s">
        <v>96</v>
      </c>
      <c r="F5263" s="44" t="s">
        <v>58</v>
      </c>
      <c r="G5263" s="44" t="s">
        <v>223</v>
      </c>
      <c r="H5263" s="44" t="s">
        <v>98</v>
      </c>
      <c r="I5263" s="44" t="s">
        <v>686</v>
      </c>
      <c r="J5263" s="44" t="s">
        <v>99</v>
      </c>
      <c r="K5263" s="44" t="s">
        <v>54</v>
      </c>
      <c r="L5263" s="44" t="s">
        <v>100</v>
      </c>
      <c r="M5263" s="44" t="s">
        <v>101</v>
      </c>
      <c r="N5263" s="44">
        <v>6</v>
      </c>
      <c r="O5263" s="44">
        <v>2018</v>
      </c>
      <c r="P5263" s="44" t="s">
        <v>102</v>
      </c>
      <c r="Q5263" s="44" t="s">
        <v>103</v>
      </c>
      <c r="R5263" s="44" t="s">
        <v>103</v>
      </c>
      <c r="S5263" s="44" t="s">
        <v>685</v>
      </c>
      <c r="T5263" s="44">
        <v>154</v>
      </c>
      <c r="U5263" s="44" t="str">
        <f>IF(ISERROR(VLOOKUP(I5263,'BACK INFO'!F:F,1,0)),IF(ISERROR(VLOOKUP(I5263,'BACK INFO'!H:H,1,0)),K5263,'BACK INFO'!$H$1),'BACK INFO'!$G$1)</f>
        <v>PAIGE ALYSE STRAUGHAN</v>
      </c>
    </row>
    <row r="5264" spans="1:21" x14ac:dyDescent="0.35">
      <c r="A5264" s="44" t="s">
        <v>684</v>
      </c>
      <c r="B5264" s="44">
        <v>2019</v>
      </c>
      <c r="C5264" s="44">
        <v>9</v>
      </c>
      <c r="D5264" s="44" t="s">
        <v>95</v>
      </c>
      <c r="E5264" s="44" t="s">
        <v>96</v>
      </c>
      <c r="F5264" s="44" t="s">
        <v>58</v>
      </c>
      <c r="G5264" s="44" t="s">
        <v>240</v>
      </c>
      <c r="H5264" s="44" t="s">
        <v>110</v>
      </c>
      <c r="I5264" s="44" t="s">
        <v>686</v>
      </c>
      <c r="J5264" s="44" t="s">
        <v>99</v>
      </c>
      <c r="K5264" s="44" t="s">
        <v>54</v>
      </c>
      <c r="L5264" s="44" t="s">
        <v>100</v>
      </c>
      <c r="M5264" s="44" t="s">
        <v>101</v>
      </c>
      <c r="N5264" s="44">
        <v>3</v>
      </c>
      <c r="O5264" s="44">
        <v>2018</v>
      </c>
      <c r="P5264" s="44" t="s">
        <v>109</v>
      </c>
      <c r="Q5264" s="44" t="s">
        <v>103</v>
      </c>
      <c r="R5264" s="44" t="s">
        <v>103</v>
      </c>
      <c r="S5264" s="44" t="s">
        <v>685</v>
      </c>
      <c r="T5264" s="44">
        <v>97</v>
      </c>
      <c r="U5264" s="44" t="str">
        <f>IF(ISERROR(VLOOKUP(I5264,'BACK INFO'!F:F,1,0)),IF(ISERROR(VLOOKUP(I5264,'BACK INFO'!H:H,1,0)),K5264,'BACK INFO'!$H$1),'BACK INFO'!$G$1)</f>
        <v>PAIGE ALYSE STRAUGHAN</v>
      </c>
    </row>
    <row r="5265" spans="1:21" x14ac:dyDescent="0.35">
      <c r="A5265" s="44" t="s">
        <v>684</v>
      </c>
      <c r="B5265" s="44">
        <v>2019</v>
      </c>
      <c r="C5265" s="44">
        <v>9</v>
      </c>
      <c r="D5265" s="44" t="s">
        <v>95</v>
      </c>
      <c r="E5265" s="44" t="s">
        <v>96</v>
      </c>
      <c r="F5265" s="44" t="s">
        <v>58</v>
      </c>
      <c r="G5265" s="44" t="s">
        <v>241</v>
      </c>
      <c r="H5265" s="44" t="s">
        <v>98</v>
      </c>
      <c r="I5265" s="44" t="s">
        <v>686</v>
      </c>
      <c r="J5265" s="44" t="s">
        <v>99</v>
      </c>
      <c r="K5265" s="44" t="s">
        <v>54</v>
      </c>
      <c r="L5265" s="44" t="s">
        <v>100</v>
      </c>
      <c r="M5265" s="44" t="s">
        <v>101</v>
      </c>
      <c r="N5265" s="44">
        <v>61</v>
      </c>
      <c r="O5265" s="44">
        <v>2019</v>
      </c>
      <c r="P5265" s="44" t="s">
        <v>112</v>
      </c>
      <c r="Q5265" s="44" t="s">
        <v>112</v>
      </c>
      <c r="R5265" s="44" t="s">
        <v>241</v>
      </c>
      <c r="S5265" s="44" t="s">
        <v>685</v>
      </c>
      <c r="T5265" s="44">
        <v>1816</v>
      </c>
      <c r="U5265" s="44" t="str">
        <f>IF(ISERROR(VLOOKUP(I5265,'BACK INFO'!F:F,1,0)),IF(ISERROR(VLOOKUP(I5265,'BACK INFO'!H:H,1,0)),K5265,'BACK INFO'!$H$1),'BACK INFO'!$G$1)</f>
        <v>PAIGE ALYSE STRAUGHAN</v>
      </c>
    </row>
    <row r="5266" spans="1:21" x14ac:dyDescent="0.35">
      <c r="A5266" s="44" t="s">
        <v>684</v>
      </c>
      <c r="B5266" s="44">
        <v>2019</v>
      </c>
      <c r="C5266" s="44">
        <v>9</v>
      </c>
      <c r="D5266" s="44" t="s">
        <v>95</v>
      </c>
      <c r="E5266" s="44" t="s">
        <v>96</v>
      </c>
      <c r="F5266" s="44" t="s">
        <v>58</v>
      </c>
      <c r="G5266" s="44" t="s">
        <v>241</v>
      </c>
      <c r="H5266" s="44" t="s">
        <v>98</v>
      </c>
      <c r="I5266" s="44" t="s">
        <v>347</v>
      </c>
      <c r="J5266" s="44" t="s">
        <v>99</v>
      </c>
      <c r="K5266" s="44" t="s">
        <v>348</v>
      </c>
      <c r="L5266" s="44" t="s">
        <v>133</v>
      </c>
      <c r="M5266" s="44" t="s">
        <v>101</v>
      </c>
      <c r="N5266" s="44">
        <v>5056</v>
      </c>
      <c r="O5266" s="44">
        <v>2019</v>
      </c>
      <c r="P5266" s="44" t="s">
        <v>112</v>
      </c>
      <c r="Q5266" s="44" t="s">
        <v>112</v>
      </c>
      <c r="R5266" s="44" t="s">
        <v>241</v>
      </c>
      <c r="S5266" s="44" t="s">
        <v>685</v>
      </c>
      <c r="T5266" s="44">
        <v>86525.5</v>
      </c>
      <c r="U5266" s="44" t="str">
        <f>IF(ISERROR(VLOOKUP(I5266,'BACK INFO'!F:F,1,0)),IF(ISERROR(VLOOKUP(I5266,'BACK INFO'!H:H,1,0)),K5266,'BACK INFO'!$H$1),'BACK INFO'!$G$1)</f>
        <v>KELLY MICHELLE ELLINGSON</v>
      </c>
    </row>
    <row r="5267" spans="1:21" x14ac:dyDescent="0.35">
      <c r="A5267" s="44" t="s">
        <v>684</v>
      </c>
      <c r="B5267" s="44">
        <v>2019</v>
      </c>
      <c r="C5267" s="44">
        <v>9</v>
      </c>
      <c r="D5267" s="44" t="s">
        <v>95</v>
      </c>
      <c r="E5267" s="44" t="s">
        <v>96</v>
      </c>
      <c r="F5267" s="44" t="s">
        <v>58</v>
      </c>
      <c r="G5267" s="44" t="s">
        <v>241</v>
      </c>
      <c r="H5267" s="44" t="s">
        <v>110</v>
      </c>
      <c r="I5267" s="44" t="s">
        <v>686</v>
      </c>
      <c r="J5267" s="44" t="s">
        <v>99</v>
      </c>
      <c r="K5267" s="44" t="s">
        <v>54</v>
      </c>
      <c r="L5267" s="44" t="s">
        <v>100</v>
      </c>
      <c r="M5267" s="44" t="s">
        <v>101</v>
      </c>
      <c r="N5267" s="44">
        <v>4</v>
      </c>
      <c r="O5267" s="44">
        <v>2019</v>
      </c>
      <c r="P5267" s="44" t="s">
        <v>112</v>
      </c>
      <c r="Q5267" s="44" t="s">
        <v>112</v>
      </c>
      <c r="R5267" s="44" t="s">
        <v>241</v>
      </c>
      <c r="S5267" s="44" t="s">
        <v>685</v>
      </c>
      <c r="T5267" s="44">
        <v>117</v>
      </c>
      <c r="U5267" s="44" t="str">
        <f>IF(ISERROR(VLOOKUP(I5267,'BACK INFO'!F:F,1,0)),IF(ISERROR(VLOOKUP(I5267,'BACK INFO'!H:H,1,0)),K5267,'BACK INFO'!$H$1),'BACK INFO'!$G$1)</f>
        <v>PAIGE ALYSE STRAUGHAN</v>
      </c>
    </row>
    <row r="5268" spans="1:21" x14ac:dyDescent="0.35">
      <c r="A5268" s="44" t="s">
        <v>684</v>
      </c>
      <c r="B5268" s="44">
        <v>2019</v>
      </c>
      <c r="C5268" s="44">
        <v>9</v>
      </c>
      <c r="D5268" s="44" t="s">
        <v>95</v>
      </c>
      <c r="E5268" s="44" t="s">
        <v>96</v>
      </c>
      <c r="F5268" s="44" t="s">
        <v>58</v>
      </c>
      <c r="G5268" s="44" t="s">
        <v>241</v>
      </c>
      <c r="H5268" s="44" t="s">
        <v>117</v>
      </c>
      <c r="I5268" s="44" t="s">
        <v>686</v>
      </c>
      <c r="J5268" s="44" t="s">
        <v>99</v>
      </c>
      <c r="K5268" s="44" t="s">
        <v>54</v>
      </c>
      <c r="L5268" s="44" t="s">
        <v>100</v>
      </c>
      <c r="M5268" s="44" t="s">
        <v>101</v>
      </c>
      <c r="N5268" s="44">
        <v>44</v>
      </c>
      <c r="O5268" s="44">
        <v>2019</v>
      </c>
      <c r="P5268" s="44" t="s">
        <v>112</v>
      </c>
      <c r="Q5268" s="44" t="s">
        <v>112</v>
      </c>
      <c r="R5268" s="44" t="s">
        <v>241</v>
      </c>
      <c r="S5268" s="44" t="s">
        <v>685</v>
      </c>
      <c r="T5268" s="44">
        <v>1400.5</v>
      </c>
      <c r="U5268" s="44" t="str">
        <f>IF(ISERROR(VLOOKUP(I5268,'BACK INFO'!F:F,1,0)),IF(ISERROR(VLOOKUP(I5268,'BACK INFO'!H:H,1,0)),K5268,'BACK INFO'!$H$1),'BACK INFO'!$G$1)</f>
        <v>PAIGE ALYSE STRAUGHAN</v>
      </c>
    </row>
    <row r="5269" spans="1:21" x14ac:dyDescent="0.35">
      <c r="A5269" s="44" t="s">
        <v>684</v>
      </c>
      <c r="B5269" s="44">
        <v>2019</v>
      </c>
      <c r="C5269" s="44">
        <v>9</v>
      </c>
      <c r="D5269" s="44" t="s">
        <v>95</v>
      </c>
      <c r="E5269" s="44" t="s">
        <v>96</v>
      </c>
      <c r="F5269" s="44" t="s">
        <v>58</v>
      </c>
      <c r="G5269" s="44" t="s">
        <v>241</v>
      </c>
      <c r="H5269" s="44" t="s">
        <v>117</v>
      </c>
      <c r="I5269" s="44" t="s">
        <v>148</v>
      </c>
      <c r="J5269" s="44" t="s">
        <v>99</v>
      </c>
      <c r="K5269" s="44" t="s">
        <v>71</v>
      </c>
      <c r="L5269" s="44" t="s">
        <v>149</v>
      </c>
      <c r="M5269" s="44" t="s">
        <v>101</v>
      </c>
      <c r="N5269" s="44">
        <v>5</v>
      </c>
      <c r="O5269" s="44">
        <v>2019</v>
      </c>
      <c r="P5269" s="44" t="s">
        <v>112</v>
      </c>
      <c r="Q5269" s="44" t="s">
        <v>112</v>
      </c>
      <c r="R5269" s="44" t="s">
        <v>241</v>
      </c>
      <c r="S5269" s="44" t="s">
        <v>685</v>
      </c>
      <c r="T5269" s="44">
        <v>161.5</v>
      </c>
      <c r="U5269" s="44" t="str">
        <f>IF(ISERROR(VLOOKUP(I5269,'BACK INFO'!F:F,1,0)),IF(ISERROR(VLOOKUP(I5269,'BACK INFO'!H:H,1,0)),K5269,'BACK INFO'!$H$1),'BACK INFO'!$G$1)</f>
        <v>HOLLY SALES INC.</v>
      </c>
    </row>
    <row r="5270" spans="1:21" x14ac:dyDescent="0.35">
      <c r="A5270" s="44" t="s">
        <v>684</v>
      </c>
      <c r="B5270" s="44">
        <v>2019</v>
      </c>
      <c r="C5270" s="44">
        <v>9</v>
      </c>
      <c r="D5270" s="44" t="s">
        <v>95</v>
      </c>
      <c r="E5270" s="44" t="s">
        <v>96</v>
      </c>
      <c r="F5270" s="44" t="s">
        <v>58</v>
      </c>
      <c r="G5270" s="44" t="s">
        <v>241</v>
      </c>
      <c r="H5270" s="44" t="s">
        <v>152</v>
      </c>
      <c r="I5270" s="44" t="s">
        <v>686</v>
      </c>
      <c r="J5270" s="44" t="s">
        <v>99</v>
      </c>
      <c r="K5270" s="44" t="s">
        <v>54</v>
      </c>
      <c r="L5270" s="44" t="s">
        <v>100</v>
      </c>
      <c r="M5270" s="44" t="s">
        <v>101</v>
      </c>
      <c r="N5270" s="44">
        <v>5</v>
      </c>
      <c r="O5270" s="44">
        <v>2019</v>
      </c>
      <c r="P5270" s="44" t="s">
        <v>112</v>
      </c>
      <c r="Q5270" s="44" t="s">
        <v>112</v>
      </c>
      <c r="R5270" s="44" t="s">
        <v>241</v>
      </c>
      <c r="S5270" s="44" t="s">
        <v>685</v>
      </c>
      <c r="T5270" s="44">
        <v>230</v>
      </c>
      <c r="U5270" s="44" t="str">
        <f>IF(ISERROR(VLOOKUP(I5270,'BACK INFO'!F:F,1,0)),IF(ISERROR(VLOOKUP(I5270,'BACK INFO'!H:H,1,0)),K5270,'BACK INFO'!$H$1),'BACK INFO'!$G$1)</f>
        <v>PAIGE ALYSE STRAUGHAN</v>
      </c>
    </row>
    <row r="5271" spans="1:21" x14ac:dyDescent="0.35">
      <c r="A5271" s="44" t="s">
        <v>684</v>
      </c>
      <c r="B5271" s="44">
        <v>2019</v>
      </c>
      <c r="C5271" s="44">
        <v>9</v>
      </c>
      <c r="D5271" s="44" t="s">
        <v>95</v>
      </c>
      <c r="E5271" s="44" t="s">
        <v>96</v>
      </c>
      <c r="F5271" s="44" t="s">
        <v>58</v>
      </c>
      <c r="G5271" s="44" t="s">
        <v>259</v>
      </c>
      <c r="H5271" s="44" t="s">
        <v>98</v>
      </c>
      <c r="I5271" s="44" t="s">
        <v>686</v>
      </c>
      <c r="J5271" s="44" t="s">
        <v>99</v>
      </c>
      <c r="K5271" s="44" t="s">
        <v>54</v>
      </c>
      <c r="L5271" s="44" t="s">
        <v>100</v>
      </c>
      <c r="M5271" s="44" t="s">
        <v>101</v>
      </c>
      <c r="N5271" s="44">
        <v>40</v>
      </c>
      <c r="O5271" s="44">
        <v>2019</v>
      </c>
      <c r="P5271" s="44" t="s">
        <v>154</v>
      </c>
      <c r="Q5271" s="44" t="s">
        <v>154</v>
      </c>
      <c r="R5271" s="44" t="s">
        <v>259</v>
      </c>
      <c r="S5271" s="44" t="s">
        <v>685</v>
      </c>
      <c r="T5271" s="44">
        <v>1208</v>
      </c>
      <c r="U5271" s="44" t="str">
        <f>IF(ISERROR(VLOOKUP(I5271,'BACK INFO'!F:F,1,0)),IF(ISERROR(VLOOKUP(I5271,'BACK INFO'!H:H,1,0)),K5271,'BACK INFO'!$H$1),'BACK INFO'!$G$1)</f>
        <v>PAIGE ALYSE STRAUGHAN</v>
      </c>
    </row>
    <row r="5272" spans="1:21" x14ac:dyDescent="0.35">
      <c r="A5272" s="44" t="s">
        <v>684</v>
      </c>
      <c r="B5272" s="44">
        <v>2019</v>
      </c>
      <c r="C5272" s="44">
        <v>9</v>
      </c>
      <c r="D5272" s="44" t="s">
        <v>95</v>
      </c>
      <c r="E5272" s="44" t="s">
        <v>96</v>
      </c>
      <c r="F5272" s="44" t="s">
        <v>58</v>
      </c>
      <c r="G5272" s="44" t="s">
        <v>259</v>
      </c>
      <c r="H5272" s="44" t="s">
        <v>98</v>
      </c>
      <c r="I5272" s="44" t="s">
        <v>185</v>
      </c>
      <c r="J5272" s="44" t="s">
        <v>99</v>
      </c>
      <c r="K5272" s="44" t="s">
        <v>76</v>
      </c>
      <c r="L5272" s="44" t="s">
        <v>127</v>
      </c>
      <c r="M5272" s="44" t="s">
        <v>101</v>
      </c>
      <c r="N5272" s="44">
        <v>6</v>
      </c>
      <c r="O5272" s="44">
        <v>2019</v>
      </c>
      <c r="P5272" s="44" t="s">
        <v>154</v>
      </c>
      <c r="Q5272" s="44" t="s">
        <v>154</v>
      </c>
      <c r="R5272" s="44" t="s">
        <v>259</v>
      </c>
      <c r="S5272" s="44" t="s">
        <v>685</v>
      </c>
      <c r="T5272" s="44">
        <v>144</v>
      </c>
      <c r="U5272" s="44" t="str">
        <f>IF(ISERROR(VLOOKUP(I5272,'BACK INFO'!F:F,1,0)),IF(ISERROR(VLOOKUP(I5272,'BACK INFO'!H:H,1,0)),K5272,'BACK INFO'!$H$1),'BACK INFO'!$G$1)</f>
        <v>MIE MANNICHE</v>
      </c>
    </row>
    <row r="5273" spans="1:21" x14ac:dyDescent="0.35">
      <c r="A5273" s="44" t="s">
        <v>684</v>
      </c>
      <c r="B5273" s="44">
        <v>2019</v>
      </c>
      <c r="C5273" s="44">
        <v>9</v>
      </c>
      <c r="D5273" s="44" t="s">
        <v>95</v>
      </c>
      <c r="E5273" s="44" t="s">
        <v>96</v>
      </c>
      <c r="F5273" s="44" t="s">
        <v>58</v>
      </c>
      <c r="G5273" s="44" t="s">
        <v>259</v>
      </c>
      <c r="H5273" s="44" t="s">
        <v>117</v>
      </c>
      <c r="I5273" s="44" t="s">
        <v>686</v>
      </c>
      <c r="J5273" s="44" t="s">
        <v>99</v>
      </c>
      <c r="K5273" s="44" t="s">
        <v>54</v>
      </c>
      <c r="L5273" s="44" t="s">
        <v>100</v>
      </c>
      <c r="M5273" s="44" t="s">
        <v>101</v>
      </c>
      <c r="N5273" s="44">
        <v>12</v>
      </c>
      <c r="O5273" s="44">
        <v>2019</v>
      </c>
      <c r="P5273" s="44" t="s">
        <v>154</v>
      </c>
      <c r="Q5273" s="44" t="s">
        <v>154</v>
      </c>
      <c r="R5273" s="44" t="s">
        <v>259</v>
      </c>
      <c r="S5273" s="44" t="s">
        <v>685</v>
      </c>
      <c r="T5273" s="44">
        <v>392</v>
      </c>
      <c r="U5273" s="44" t="str">
        <f>IF(ISERROR(VLOOKUP(I5273,'BACK INFO'!F:F,1,0)),IF(ISERROR(VLOOKUP(I5273,'BACK INFO'!H:H,1,0)),K5273,'BACK INFO'!$H$1),'BACK INFO'!$G$1)</f>
        <v>PAIGE ALYSE STRAUGHAN</v>
      </c>
    </row>
    <row r="5274" spans="1:21" x14ac:dyDescent="0.35">
      <c r="A5274" s="44" t="s">
        <v>684</v>
      </c>
      <c r="B5274" s="44">
        <v>2019</v>
      </c>
      <c r="C5274" s="44">
        <v>9</v>
      </c>
      <c r="D5274" s="44" t="s">
        <v>95</v>
      </c>
      <c r="E5274" s="44" t="s">
        <v>96</v>
      </c>
      <c r="F5274" s="44" t="s">
        <v>58</v>
      </c>
      <c r="G5274" s="44" t="s">
        <v>488</v>
      </c>
      <c r="H5274" s="44" t="s">
        <v>110</v>
      </c>
      <c r="I5274" s="44" t="s">
        <v>631</v>
      </c>
      <c r="J5274" s="44" t="s">
        <v>99</v>
      </c>
      <c r="K5274" s="44" t="s">
        <v>67</v>
      </c>
      <c r="L5274" s="44" t="s">
        <v>452</v>
      </c>
      <c r="M5274" s="44" t="s">
        <v>101</v>
      </c>
      <c r="N5274" s="44">
        <v>5</v>
      </c>
      <c r="O5274" s="44">
        <v>2019</v>
      </c>
      <c r="P5274" s="44" t="s">
        <v>193</v>
      </c>
      <c r="Q5274" s="44" t="s">
        <v>193</v>
      </c>
      <c r="R5274" s="44" t="s">
        <v>488</v>
      </c>
      <c r="S5274" s="44" t="s">
        <v>685</v>
      </c>
      <c r="T5274" s="44">
        <v>157</v>
      </c>
      <c r="U5274" s="44" t="str">
        <f>IF(ISERROR(VLOOKUP(I5274,'BACK INFO'!F:F,1,0)),IF(ISERROR(VLOOKUP(I5274,'BACK INFO'!H:H,1,0)),K5274,'BACK INFO'!$H$1),'BACK INFO'!$G$1)</f>
        <v>ANITA M. HOPKINS</v>
      </c>
    </row>
    <row r="5275" spans="1:21" x14ac:dyDescent="0.35">
      <c r="A5275" s="44" t="s">
        <v>684</v>
      </c>
      <c r="B5275" s="44">
        <v>2019</v>
      </c>
      <c r="C5275" s="44">
        <v>9</v>
      </c>
      <c r="D5275" s="44" t="s">
        <v>95</v>
      </c>
      <c r="E5275" s="44" t="s">
        <v>96</v>
      </c>
      <c r="F5275" s="44" t="s">
        <v>58</v>
      </c>
      <c r="G5275" s="44" t="s">
        <v>569</v>
      </c>
      <c r="H5275" s="44" t="s">
        <v>98</v>
      </c>
      <c r="I5275" s="44" t="s">
        <v>686</v>
      </c>
      <c r="J5275" s="44" t="s">
        <v>99</v>
      </c>
      <c r="K5275" s="44" t="s">
        <v>54</v>
      </c>
      <c r="L5275" s="44" t="s">
        <v>100</v>
      </c>
      <c r="M5275" s="44" t="s">
        <v>101</v>
      </c>
      <c r="N5275" s="44">
        <v>3</v>
      </c>
      <c r="O5275" s="44">
        <v>2019</v>
      </c>
      <c r="P5275" s="44" t="s">
        <v>102</v>
      </c>
      <c r="Q5275" s="44" t="s">
        <v>102</v>
      </c>
      <c r="R5275" s="44" t="s">
        <v>569</v>
      </c>
      <c r="S5275" s="44" t="s">
        <v>685</v>
      </c>
      <c r="T5275" s="44">
        <v>84</v>
      </c>
      <c r="U5275" s="44" t="str">
        <f>IF(ISERROR(VLOOKUP(I5275,'BACK INFO'!F:F,1,0)),IF(ISERROR(VLOOKUP(I5275,'BACK INFO'!H:H,1,0)),K5275,'BACK INFO'!$H$1),'BACK INFO'!$G$1)</f>
        <v>PAIGE ALYSE STRAUGHAN</v>
      </c>
    </row>
    <row r="5276" spans="1:21" x14ac:dyDescent="0.35">
      <c r="A5276" s="44" t="s">
        <v>684</v>
      </c>
      <c r="B5276" s="44">
        <v>2019</v>
      </c>
      <c r="C5276" s="44">
        <v>9</v>
      </c>
      <c r="D5276" s="44" t="s">
        <v>95</v>
      </c>
      <c r="E5276" s="44" t="s">
        <v>96</v>
      </c>
      <c r="F5276" s="44" t="s">
        <v>58</v>
      </c>
      <c r="G5276" s="44" t="s">
        <v>570</v>
      </c>
      <c r="H5276" s="44" t="s">
        <v>106</v>
      </c>
      <c r="I5276" s="44" t="s">
        <v>668</v>
      </c>
      <c r="J5276" s="44" t="s">
        <v>120</v>
      </c>
      <c r="K5276" s="44" t="s">
        <v>68</v>
      </c>
      <c r="L5276" s="44" t="s">
        <v>129</v>
      </c>
      <c r="M5276" s="44" t="s">
        <v>122</v>
      </c>
      <c r="N5276" s="44">
        <v>6</v>
      </c>
      <c r="O5276" s="44">
        <v>2019</v>
      </c>
      <c r="P5276" s="44" t="s">
        <v>109</v>
      </c>
      <c r="Q5276" s="44" t="s">
        <v>109</v>
      </c>
      <c r="R5276" s="44" t="s">
        <v>570</v>
      </c>
      <c r="S5276" s="44" t="s">
        <v>685</v>
      </c>
      <c r="T5276" s="44">
        <v>54.066231133138089</v>
      </c>
      <c r="U5276" s="44" t="str">
        <f>IF(ISERROR(VLOOKUP(I5276,'BACK INFO'!F:F,1,0)),IF(ISERROR(VLOOKUP(I5276,'BACK INFO'!H:H,1,0)),K5276,'BACK INFO'!$H$1),'BACK INFO'!$G$1)</f>
        <v>STEPHANIE VITALI</v>
      </c>
    </row>
    <row r="5277" spans="1:21" x14ac:dyDescent="0.35">
      <c r="A5277" s="44" t="s">
        <v>684</v>
      </c>
      <c r="B5277" s="44">
        <v>2019</v>
      </c>
      <c r="C5277" s="44">
        <v>9</v>
      </c>
      <c r="D5277" s="44" t="s">
        <v>95</v>
      </c>
      <c r="E5277" s="44" t="s">
        <v>96</v>
      </c>
      <c r="F5277" s="44" t="s">
        <v>58</v>
      </c>
      <c r="G5277" s="44" t="s">
        <v>570</v>
      </c>
      <c r="H5277" s="44" t="s">
        <v>110</v>
      </c>
      <c r="I5277" s="44" t="s">
        <v>189</v>
      </c>
      <c r="J5277" s="44" t="s">
        <v>99</v>
      </c>
      <c r="K5277" s="44" t="s">
        <v>73</v>
      </c>
      <c r="L5277" s="44" t="s">
        <v>127</v>
      </c>
      <c r="M5277" s="44" t="s">
        <v>101</v>
      </c>
      <c r="N5277" s="44">
        <v>128</v>
      </c>
      <c r="O5277" s="44">
        <v>2019</v>
      </c>
      <c r="P5277" s="44" t="s">
        <v>109</v>
      </c>
      <c r="Q5277" s="44" t="s">
        <v>109</v>
      </c>
      <c r="R5277" s="44" t="s">
        <v>570</v>
      </c>
      <c r="S5277" s="44" t="s">
        <v>685</v>
      </c>
      <c r="T5277" s="44">
        <v>3843.84</v>
      </c>
      <c r="U5277" s="44" t="str">
        <f>IF(ISERROR(VLOOKUP(I5277,'BACK INFO'!F:F,1,0)),IF(ISERROR(VLOOKUP(I5277,'BACK INFO'!H:H,1,0)),K5277,'BACK INFO'!$H$1),'BACK INFO'!$G$1)</f>
        <v>PHYLLIS POSNER</v>
      </c>
    </row>
    <row r="5278" spans="1:21" x14ac:dyDescent="0.35">
      <c r="A5278" s="44" t="s">
        <v>684</v>
      </c>
      <c r="B5278" s="44">
        <v>2019</v>
      </c>
      <c r="C5278" s="44">
        <v>9</v>
      </c>
      <c r="D5278" s="44" t="s">
        <v>95</v>
      </c>
      <c r="E5278" s="44" t="s">
        <v>96</v>
      </c>
      <c r="F5278" s="44" t="s">
        <v>58</v>
      </c>
      <c r="G5278" s="44" t="s">
        <v>570</v>
      </c>
      <c r="H5278" s="44" t="s">
        <v>110</v>
      </c>
      <c r="I5278" s="44" t="s">
        <v>414</v>
      </c>
      <c r="J5278" s="44" t="s">
        <v>99</v>
      </c>
      <c r="K5278" s="44" t="s">
        <v>71</v>
      </c>
      <c r="L5278" s="44" t="s">
        <v>169</v>
      </c>
      <c r="M5278" s="44" t="s">
        <v>101</v>
      </c>
      <c r="N5278" s="44">
        <v>11</v>
      </c>
      <c r="O5278" s="44">
        <v>2019</v>
      </c>
      <c r="P5278" s="44" t="s">
        <v>109</v>
      </c>
      <c r="Q5278" s="44" t="s">
        <v>109</v>
      </c>
      <c r="R5278" s="44" t="s">
        <v>570</v>
      </c>
      <c r="S5278" s="44" t="s">
        <v>685</v>
      </c>
      <c r="T5278" s="44">
        <v>343</v>
      </c>
      <c r="U5278" s="44" t="str">
        <f>IF(ISERROR(VLOOKUP(I5278,'BACK INFO'!F:F,1,0)),IF(ISERROR(VLOOKUP(I5278,'BACK INFO'!H:H,1,0)),K5278,'BACK INFO'!$H$1),'BACK INFO'!$G$1)</f>
        <v>HOLLY SALES INC.</v>
      </c>
    </row>
    <row r="5279" spans="1:21" x14ac:dyDescent="0.35">
      <c r="A5279" s="44" t="s">
        <v>684</v>
      </c>
      <c r="B5279" s="44">
        <v>2019</v>
      </c>
      <c r="C5279" s="44">
        <v>9</v>
      </c>
      <c r="D5279" s="44" t="s">
        <v>95</v>
      </c>
      <c r="E5279" s="44" t="s">
        <v>96</v>
      </c>
      <c r="F5279" s="44" t="s">
        <v>58</v>
      </c>
      <c r="G5279" s="44" t="s">
        <v>570</v>
      </c>
      <c r="H5279" s="44" t="s">
        <v>110</v>
      </c>
      <c r="I5279" s="44" t="s">
        <v>206</v>
      </c>
      <c r="J5279" s="44" t="s">
        <v>99</v>
      </c>
      <c r="K5279" s="44" t="s">
        <v>74</v>
      </c>
      <c r="L5279" s="44" t="s">
        <v>199</v>
      </c>
      <c r="M5279" s="44" t="s">
        <v>101</v>
      </c>
      <c r="N5279" s="44">
        <v>22</v>
      </c>
      <c r="O5279" s="44">
        <v>2019</v>
      </c>
      <c r="P5279" s="44" t="s">
        <v>109</v>
      </c>
      <c r="Q5279" s="44" t="s">
        <v>109</v>
      </c>
      <c r="R5279" s="44" t="s">
        <v>570</v>
      </c>
      <c r="S5279" s="44" t="s">
        <v>685</v>
      </c>
      <c r="T5279" s="44">
        <v>895</v>
      </c>
      <c r="U5279" s="44" t="str">
        <f>IF(ISERROR(VLOOKUP(I5279,'BACK INFO'!F:F,1,0)),IF(ISERROR(VLOOKUP(I5279,'BACK INFO'!H:H,1,0)),K5279,'BACK INFO'!$H$1),'BACK INFO'!$G$1)</f>
        <v>DENISE ARNETT</v>
      </c>
    </row>
    <row r="5280" spans="1:21" x14ac:dyDescent="0.35">
      <c r="A5280" s="44" t="s">
        <v>684</v>
      </c>
      <c r="B5280" s="44">
        <v>2019</v>
      </c>
      <c r="C5280" s="44">
        <v>9</v>
      </c>
      <c r="D5280" s="44" t="s">
        <v>95</v>
      </c>
      <c r="E5280" s="44" t="s">
        <v>96</v>
      </c>
      <c r="F5280" s="44" t="s">
        <v>58</v>
      </c>
      <c r="G5280" s="44" t="s">
        <v>570</v>
      </c>
      <c r="H5280" s="44" t="s">
        <v>110</v>
      </c>
      <c r="I5280" s="44" t="s">
        <v>214</v>
      </c>
      <c r="J5280" s="44" t="s">
        <v>99</v>
      </c>
      <c r="K5280" s="44" t="s">
        <v>74</v>
      </c>
      <c r="L5280" s="44" t="s">
        <v>199</v>
      </c>
      <c r="M5280" s="44" t="s">
        <v>101</v>
      </c>
      <c r="N5280" s="44">
        <v>22</v>
      </c>
      <c r="O5280" s="44">
        <v>2019</v>
      </c>
      <c r="P5280" s="44" t="s">
        <v>109</v>
      </c>
      <c r="Q5280" s="44" t="s">
        <v>109</v>
      </c>
      <c r="R5280" s="44" t="s">
        <v>570</v>
      </c>
      <c r="S5280" s="44" t="s">
        <v>685</v>
      </c>
      <c r="T5280" s="44">
        <v>895</v>
      </c>
      <c r="U5280" s="44" t="str">
        <f>IF(ISERROR(VLOOKUP(I5280,'BACK INFO'!F:F,1,0)),IF(ISERROR(VLOOKUP(I5280,'BACK INFO'!H:H,1,0)),K5280,'BACK INFO'!$H$1),'BACK INFO'!$G$1)</f>
        <v>DENISE ARNETT</v>
      </c>
    </row>
    <row r="5281" spans="1:21" x14ac:dyDescent="0.35">
      <c r="A5281" s="44" t="s">
        <v>684</v>
      </c>
      <c r="B5281" s="44">
        <v>2019</v>
      </c>
      <c r="C5281" s="44">
        <v>9</v>
      </c>
      <c r="D5281" s="44" t="s">
        <v>95</v>
      </c>
      <c r="E5281" s="44" t="s">
        <v>96</v>
      </c>
      <c r="F5281" s="44" t="s">
        <v>58</v>
      </c>
      <c r="G5281" s="44" t="s">
        <v>570</v>
      </c>
      <c r="H5281" s="44" t="s">
        <v>110</v>
      </c>
      <c r="I5281" s="44" t="s">
        <v>481</v>
      </c>
      <c r="J5281" s="44" t="s">
        <v>99</v>
      </c>
      <c r="K5281" s="44" t="s">
        <v>74</v>
      </c>
      <c r="L5281" s="44" t="s">
        <v>199</v>
      </c>
      <c r="M5281" s="44" t="s">
        <v>101</v>
      </c>
      <c r="N5281" s="44">
        <v>10</v>
      </c>
      <c r="O5281" s="44">
        <v>2019</v>
      </c>
      <c r="P5281" s="44" t="s">
        <v>109</v>
      </c>
      <c r="Q5281" s="44" t="s">
        <v>109</v>
      </c>
      <c r="R5281" s="44" t="s">
        <v>570</v>
      </c>
      <c r="S5281" s="44" t="s">
        <v>685</v>
      </c>
      <c r="T5281" s="44">
        <v>315</v>
      </c>
      <c r="U5281" s="44" t="str">
        <f>IF(ISERROR(VLOOKUP(I5281,'BACK INFO'!F:F,1,0)),IF(ISERROR(VLOOKUP(I5281,'BACK INFO'!H:H,1,0)),K5281,'BACK INFO'!$H$1),'BACK INFO'!$G$1)</f>
        <v>DENISE ARNETT</v>
      </c>
    </row>
    <row r="5282" spans="1:21" x14ac:dyDescent="0.35">
      <c r="A5282" s="44" t="s">
        <v>684</v>
      </c>
      <c r="B5282" s="44">
        <v>2019</v>
      </c>
      <c r="C5282" s="44">
        <v>9</v>
      </c>
      <c r="D5282" s="44" t="s">
        <v>95</v>
      </c>
      <c r="E5282" s="44" t="s">
        <v>96</v>
      </c>
      <c r="F5282" s="44" t="s">
        <v>58</v>
      </c>
      <c r="G5282" s="44" t="s">
        <v>570</v>
      </c>
      <c r="H5282" s="44" t="s">
        <v>110</v>
      </c>
      <c r="I5282" s="44" t="s">
        <v>631</v>
      </c>
      <c r="J5282" s="44" t="s">
        <v>99</v>
      </c>
      <c r="K5282" s="44" t="s">
        <v>67</v>
      </c>
      <c r="L5282" s="44" t="s">
        <v>452</v>
      </c>
      <c r="M5282" s="44" t="s">
        <v>101</v>
      </c>
      <c r="N5282" s="44">
        <v>5</v>
      </c>
      <c r="O5282" s="44">
        <v>2019</v>
      </c>
      <c r="P5282" s="44" t="s">
        <v>109</v>
      </c>
      <c r="Q5282" s="44" t="s">
        <v>109</v>
      </c>
      <c r="R5282" s="44" t="s">
        <v>570</v>
      </c>
      <c r="S5282" s="44" t="s">
        <v>685</v>
      </c>
      <c r="T5282" s="44">
        <v>135</v>
      </c>
      <c r="U5282" s="44" t="str">
        <f>IF(ISERROR(VLOOKUP(I5282,'BACK INFO'!F:F,1,0)),IF(ISERROR(VLOOKUP(I5282,'BACK INFO'!H:H,1,0)),K5282,'BACK INFO'!$H$1),'BACK INFO'!$G$1)</f>
        <v>ANITA M. HOPKINS</v>
      </c>
    </row>
    <row r="5283" spans="1:21" x14ac:dyDescent="0.35">
      <c r="A5283" s="44" t="s">
        <v>684</v>
      </c>
      <c r="B5283" s="44">
        <v>2019</v>
      </c>
      <c r="C5283" s="44">
        <v>9</v>
      </c>
      <c r="D5283" s="44" t="s">
        <v>95</v>
      </c>
      <c r="E5283" s="44" t="s">
        <v>96</v>
      </c>
      <c r="F5283" s="44" t="s">
        <v>58</v>
      </c>
      <c r="G5283" s="44" t="s">
        <v>570</v>
      </c>
      <c r="H5283" s="44" t="s">
        <v>110</v>
      </c>
      <c r="I5283" s="44" t="s">
        <v>668</v>
      </c>
      <c r="J5283" s="44" t="s">
        <v>120</v>
      </c>
      <c r="K5283" s="44" t="s">
        <v>68</v>
      </c>
      <c r="L5283" s="44" t="s">
        <v>129</v>
      </c>
      <c r="M5283" s="44" t="s">
        <v>122</v>
      </c>
      <c r="N5283" s="44">
        <v>4</v>
      </c>
      <c r="O5283" s="44">
        <v>2019</v>
      </c>
      <c r="P5283" s="44" t="s">
        <v>109</v>
      </c>
      <c r="Q5283" s="44" t="s">
        <v>109</v>
      </c>
      <c r="R5283" s="44" t="s">
        <v>570</v>
      </c>
      <c r="S5283" s="44" t="s">
        <v>685</v>
      </c>
      <c r="T5283" s="44">
        <v>124.65269955695726</v>
      </c>
      <c r="U5283" s="44" t="str">
        <f>IF(ISERROR(VLOOKUP(I5283,'BACK INFO'!F:F,1,0)),IF(ISERROR(VLOOKUP(I5283,'BACK INFO'!H:H,1,0)),K5283,'BACK INFO'!$H$1),'BACK INFO'!$G$1)</f>
        <v>STEPHANIE VITALI</v>
      </c>
    </row>
    <row r="5284" spans="1:21" x14ac:dyDescent="0.35">
      <c r="A5284" s="44" t="s">
        <v>684</v>
      </c>
      <c r="B5284" s="44">
        <v>2019</v>
      </c>
      <c r="C5284" s="44">
        <v>9</v>
      </c>
      <c r="D5284" s="44" t="s">
        <v>95</v>
      </c>
      <c r="E5284" s="44" t="s">
        <v>96</v>
      </c>
      <c r="F5284" s="44" t="s">
        <v>58</v>
      </c>
      <c r="G5284" s="44" t="s">
        <v>570</v>
      </c>
      <c r="H5284" s="44" t="s">
        <v>110</v>
      </c>
      <c r="I5284" s="44" t="s">
        <v>691</v>
      </c>
      <c r="J5284" s="44" t="s">
        <v>99</v>
      </c>
      <c r="K5284" s="44" t="s">
        <v>74</v>
      </c>
      <c r="L5284" s="44" t="s">
        <v>199</v>
      </c>
      <c r="M5284" s="44" t="s">
        <v>101</v>
      </c>
      <c r="N5284" s="44">
        <v>21</v>
      </c>
      <c r="O5284" s="44">
        <v>2019</v>
      </c>
      <c r="P5284" s="44" t="s">
        <v>109</v>
      </c>
      <c r="Q5284" s="44" t="s">
        <v>109</v>
      </c>
      <c r="R5284" s="44" t="s">
        <v>570</v>
      </c>
      <c r="S5284" s="44" t="s">
        <v>685</v>
      </c>
      <c r="T5284" s="44">
        <v>853</v>
      </c>
      <c r="U5284" s="44" t="str">
        <f>IF(ISERROR(VLOOKUP(I5284,'BACK INFO'!F:F,1,0)),IF(ISERROR(VLOOKUP(I5284,'BACK INFO'!H:H,1,0)),K5284,'BACK INFO'!$H$1),'BACK INFO'!$G$1)</f>
        <v>DENISE ARNETT</v>
      </c>
    </row>
    <row r="5285" spans="1:21" x14ac:dyDescent="0.35">
      <c r="A5285" s="44" t="s">
        <v>684</v>
      </c>
      <c r="B5285" s="44">
        <v>2019</v>
      </c>
      <c r="C5285" s="44">
        <v>9</v>
      </c>
      <c r="D5285" s="44" t="s">
        <v>95</v>
      </c>
      <c r="E5285" s="44" t="s">
        <v>96</v>
      </c>
      <c r="F5285" s="44" t="s">
        <v>58</v>
      </c>
      <c r="G5285" s="44" t="s">
        <v>657</v>
      </c>
      <c r="H5285" s="44" t="s">
        <v>98</v>
      </c>
      <c r="I5285" s="44" t="s">
        <v>697</v>
      </c>
      <c r="J5285" s="44" t="s">
        <v>99</v>
      </c>
      <c r="K5285" s="44" t="s">
        <v>74</v>
      </c>
      <c r="L5285" s="44" t="s">
        <v>262</v>
      </c>
      <c r="M5285" s="44" t="s">
        <v>101</v>
      </c>
      <c r="N5285" s="44">
        <v>44</v>
      </c>
      <c r="O5285" s="44">
        <v>2020</v>
      </c>
      <c r="P5285" s="44" t="s">
        <v>112</v>
      </c>
      <c r="Q5285" s="44" t="s">
        <v>112</v>
      </c>
      <c r="R5285" s="44" t="s">
        <v>657</v>
      </c>
      <c r="S5285" s="44" t="s">
        <v>685</v>
      </c>
      <c r="T5285" s="44">
        <v>1601</v>
      </c>
      <c r="U5285" s="44" t="str">
        <f>IF(ISERROR(VLOOKUP(I5285,'BACK INFO'!F:F,1,0)),IF(ISERROR(VLOOKUP(I5285,'BACK INFO'!H:H,1,0)),K5285,'BACK INFO'!$H$1),'BACK INFO'!$G$1)</f>
        <v>DENISE ARNETT</v>
      </c>
    </row>
    <row r="5286" spans="1:21" x14ac:dyDescent="0.35">
      <c r="A5286" s="44" t="s">
        <v>684</v>
      </c>
      <c r="B5286" s="44">
        <v>2019</v>
      </c>
      <c r="C5286" s="44">
        <v>9</v>
      </c>
      <c r="D5286" s="44" t="s">
        <v>95</v>
      </c>
      <c r="E5286" s="44" t="s">
        <v>96</v>
      </c>
      <c r="F5286" s="44" t="s">
        <v>58</v>
      </c>
      <c r="G5286" s="44" t="s">
        <v>657</v>
      </c>
      <c r="H5286" s="44" t="s">
        <v>98</v>
      </c>
      <c r="I5286" s="44" t="s">
        <v>224</v>
      </c>
      <c r="J5286" s="44" t="s">
        <v>99</v>
      </c>
      <c r="K5286" s="44" t="s">
        <v>72</v>
      </c>
      <c r="L5286" s="44" t="s">
        <v>114</v>
      </c>
      <c r="M5286" s="44" t="s">
        <v>101</v>
      </c>
      <c r="N5286" s="44">
        <v>113</v>
      </c>
      <c r="O5286" s="44">
        <v>2020</v>
      </c>
      <c r="P5286" s="44" t="s">
        <v>112</v>
      </c>
      <c r="Q5286" s="44" t="s">
        <v>112</v>
      </c>
      <c r="R5286" s="44" t="s">
        <v>657</v>
      </c>
      <c r="S5286" s="44" t="s">
        <v>685</v>
      </c>
      <c r="T5286" s="44">
        <v>3358</v>
      </c>
      <c r="U5286" s="44" t="str">
        <f>IF(ISERROR(VLOOKUP(I5286,'BACK INFO'!F:F,1,0)),IF(ISERROR(VLOOKUP(I5286,'BACK INFO'!H:H,1,0)),K5286,'BACK INFO'!$H$1),'BACK INFO'!$G$1)</f>
        <v>BILL MILLER AND COMPANY</v>
      </c>
    </row>
    <row r="5287" spans="1:21" x14ac:dyDescent="0.35">
      <c r="A5287" s="44" t="s">
        <v>684</v>
      </c>
      <c r="B5287" s="44">
        <v>2019</v>
      </c>
      <c r="C5287" s="44">
        <v>9</v>
      </c>
      <c r="D5287" s="44" t="s">
        <v>95</v>
      </c>
      <c r="E5287" s="44" t="s">
        <v>96</v>
      </c>
      <c r="F5287" s="44" t="s">
        <v>58</v>
      </c>
      <c r="G5287" s="44" t="s">
        <v>657</v>
      </c>
      <c r="H5287" s="44" t="s">
        <v>98</v>
      </c>
      <c r="I5287" s="44" t="s">
        <v>189</v>
      </c>
      <c r="J5287" s="44" t="s">
        <v>99</v>
      </c>
      <c r="K5287" s="44" t="s">
        <v>73</v>
      </c>
      <c r="L5287" s="44" t="s">
        <v>127</v>
      </c>
      <c r="M5287" s="44" t="s">
        <v>101</v>
      </c>
      <c r="N5287" s="44">
        <v>396</v>
      </c>
      <c r="O5287" s="44">
        <v>2020</v>
      </c>
      <c r="P5287" s="44" t="s">
        <v>112</v>
      </c>
      <c r="Q5287" s="44" t="s">
        <v>112</v>
      </c>
      <c r="R5287" s="44" t="s">
        <v>657</v>
      </c>
      <c r="S5287" s="44" t="s">
        <v>685</v>
      </c>
      <c r="T5287" s="44">
        <v>11774.400000000001</v>
      </c>
      <c r="U5287" s="44" t="str">
        <f>IF(ISERROR(VLOOKUP(I5287,'BACK INFO'!F:F,1,0)),IF(ISERROR(VLOOKUP(I5287,'BACK INFO'!H:H,1,0)),K5287,'BACK INFO'!$H$1),'BACK INFO'!$G$1)</f>
        <v>PHYLLIS POSNER</v>
      </c>
    </row>
    <row r="5288" spans="1:21" x14ac:dyDescent="0.35">
      <c r="A5288" s="44" t="s">
        <v>684</v>
      </c>
      <c r="B5288" s="44">
        <v>2019</v>
      </c>
      <c r="C5288" s="44">
        <v>9</v>
      </c>
      <c r="D5288" s="44" t="s">
        <v>95</v>
      </c>
      <c r="E5288" s="44" t="s">
        <v>96</v>
      </c>
      <c r="F5288" s="44" t="s">
        <v>58</v>
      </c>
      <c r="G5288" s="44" t="s">
        <v>657</v>
      </c>
      <c r="H5288" s="44" t="s">
        <v>98</v>
      </c>
      <c r="I5288" s="44" t="s">
        <v>123</v>
      </c>
      <c r="J5288" s="44" t="s">
        <v>99</v>
      </c>
      <c r="K5288" s="44" t="s">
        <v>68</v>
      </c>
      <c r="L5288" s="44" t="s">
        <v>285</v>
      </c>
      <c r="M5288" s="44" t="s">
        <v>101</v>
      </c>
      <c r="N5288" s="44">
        <v>234</v>
      </c>
      <c r="O5288" s="44">
        <v>2020</v>
      </c>
      <c r="P5288" s="44" t="s">
        <v>112</v>
      </c>
      <c r="Q5288" s="44" t="s">
        <v>112</v>
      </c>
      <c r="R5288" s="44" t="s">
        <v>657</v>
      </c>
      <c r="S5288" s="44" t="s">
        <v>685</v>
      </c>
      <c r="T5288" s="44">
        <v>7334</v>
      </c>
      <c r="U5288" s="44" t="str">
        <f>IF(ISERROR(VLOOKUP(I5288,'BACK INFO'!F:F,1,0)),IF(ISERROR(VLOOKUP(I5288,'BACK INFO'!H:H,1,0)),K5288,'BACK INFO'!$H$1),'BACK INFO'!$G$1)</f>
        <v>STEPHANIE VITALI</v>
      </c>
    </row>
    <row r="5289" spans="1:21" x14ac:dyDescent="0.35">
      <c r="A5289" s="44" t="s">
        <v>684</v>
      </c>
      <c r="B5289" s="44">
        <v>2019</v>
      </c>
      <c r="C5289" s="44">
        <v>9</v>
      </c>
      <c r="D5289" s="44" t="s">
        <v>95</v>
      </c>
      <c r="E5289" s="44" t="s">
        <v>96</v>
      </c>
      <c r="F5289" s="44" t="s">
        <v>58</v>
      </c>
      <c r="G5289" s="44" t="s">
        <v>657</v>
      </c>
      <c r="H5289" s="44" t="s">
        <v>98</v>
      </c>
      <c r="I5289" s="44" t="s">
        <v>248</v>
      </c>
      <c r="J5289" s="44" t="s">
        <v>99</v>
      </c>
      <c r="K5289" s="44" t="s">
        <v>72</v>
      </c>
      <c r="L5289" s="44" t="s">
        <v>114</v>
      </c>
      <c r="M5289" s="44" t="s">
        <v>101</v>
      </c>
      <c r="N5289" s="44">
        <v>27</v>
      </c>
      <c r="O5289" s="44">
        <v>2020</v>
      </c>
      <c r="P5289" s="44" t="s">
        <v>112</v>
      </c>
      <c r="Q5289" s="44" t="s">
        <v>112</v>
      </c>
      <c r="R5289" s="44" t="s">
        <v>657</v>
      </c>
      <c r="S5289" s="44" t="s">
        <v>685</v>
      </c>
      <c r="T5289" s="44">
        <v>837</v>
      </c>
      <c r="U5289" s="44" t="str">
        <f>IF(ISERROR(VLOOKUP(I5289,'BACK INFO'!F:F,1,0)),IF(ISERROR(VLOOKUP(I5289,'BACK INFO'!H:H,1,0)),K5289,'BACK INFO'!$H$1),'BACK INFO'!$G$1)</f>
        <v>BILL MILLER AND COMPANY</v>
      </c>
    </row>
    <row r="5290" spans="1:21" x14ac:dyDescent="0.35">
      <c r="A5290" s="44" t="s">
        <v>684</v>
      </c>
      <c r="B5290" s="44">
        <v>2019</v>
      </c>
      <c r="C5290" s="44">
        <v>9</v>
      </c>
      <c r="D5290" s="44" t="s">
        <v>95</v>
      </c>
      <c r="E5290" s="44" t="s">
        <v>96</v>
      </c>
      <c r="F5290" s="44" t="s">
        <v>58</v>
      </c>
      <c r="G5290" s="44" t="s">
        <v>657</v>
      </c>
      <c r="H5290" s="44" t="s">
        <v>98</v>
      </c>
      <c r="I5290" s="44" t="s">
        <v>322</v>
      </c>
      <c r="J5290" s="44" t="s">
        <v>99</v>
      </c>
      <c r="K5290" s="44" t="s">
        <v>75</v>
      </c>
      <c r="L5290" s="44" t="s">
        <v>127</v>
      </c>
      <c r="M5290" s="44" t="s">
        <v>101</v>
      </c>
      <c r="N5290" s="44">
        <v>20</v>
      </c>
      <c r="O5290" s="44">
        <v>2020</v>
      </c>
      <c r="P5290" s="44" t="s">
        <v>112</v>
      </c>
      <c r="Q5290" s="44" t="s">
        <v>112</v>
      </c>
      <c r="R5290" s="44" t="s">
        <v>657</v>
      </c>
      <c r="S5290" s="44" t="s">
        <v>685</v>
      </c>
      <c r="T5290" s="44">
        <v>593</v>
      </c>
      <c r="U5290" s="44" t="str">
        <f>IF(ISERROR(VLOOKUP(I5290,'BACK INFO'!F:F,1,0)),IF(ISERROR(VLOOKUP(I5290,'BACK INFO'!H:H,1,0)),K5290,'BACK INFO'!$H$1),'BACK INFO'!$G$1)</f>
        <v>LAURA BONG</v>
      </c>
    </row>
    <row r="5291" spans="1:21" x14ac:dyDescent="0.35">
      <c r="A5291" s="44" t="s">
        <v>684</v>
      </c>
      <c r="B5291" s="44">
        <v>2019</v>
      </c>
      <c r="C5291" s="44">
        <v>9</v>
      </c>
      <c r="D5291" s="44" t="s">
        <v>95</v>
      </c>
      <c r="E5291" s="44" t="s">
        <v>96</v>
      </c>
      <c r="F5291" s="44" t="s">
        <v>58</v>
      </c>
      <c r="G5291" s="44" t="s">
        <v>657</v>
      </c>
      <c r="H5291" s="44" t="s">
        <v>98</v>
      </c>
      <c r="I5291" s="44" t="s">
        <v>148</v>
      </c>
      <c r="J5291" s="44" t="s">
        <v>99</v>
      </c>
      <c r="K5291" s="44" t="s">
        <v>71</v>
      </c>
      <c r="L5291" s="44" t="s">
        <v>149</v>
      </c>
      <c r="M5291" s="44" t="s">
        <v>101</v>
      </c>
      <c r="N5291" s="44">
        <v>2</v>
      </c>
      <c r="O5291" s="44">
        <v>2020</v>
      </c>
      <c r="P5291" s="44" t="s">
        <v>112</v>
      </c>
      <c r="Q5291" s="44" t="s">
        <v>112</v>
      </c>
      <c r="R5291" s="44" t="s">
        <v>657</v>
      </c>
      <c r="S5291" s="44" t="s">
        <v>685</v>
      </c>
      <c r="T5291" s="44">
        <v>52</v>
      </c>
      <c r="U5291" s="44" t="str">
        <f>IF(ISERROR(VLOOKUP(I5291,'BACK INFO'!F:F,1,0)),IF(ISERROR(VLOOKUP(I5291,'BACK INFO'!H:H,1,0)),K5291,'BACK INFO'!$H$1),'BACK INFO'!$G$1)</f>
        <v>HOLLY SALES INC.</v>
      </c>
    </row>
    <row r="5292" spans="1:21" x14ac:dyDescent="0.35">
      <c r="A5292" s="44" t="s">
        <v>684</v>
      </c>
      <c r="B5292" s="44">
        <v>2019</v>
      </c>
      <c r="C5292" s="44">
        <v>9</v>
      </c>
      <c r="D5292" s="44" t="s">
        <v>95</v>
      </c>
      <c r="E5292" s="44" t="s">
        <v>96</v>
      </c>
      <c r="F5292" s="44" t="s">
        <v>58</v>
      </c>
      <c r="G5292" s="44" t="s">
        <v>657</v>
      </c>
      <c r="H5292" s="44" t="s">
        <v>98</v>
      </c>
      <c r="I5292" s="44" t="s">
        <v>252</v>
      </c>
      <c r="J5292" s="44" t="s">
        <v>99</v>
      </c>
      <c r="K5292" s="44" t="s">
        <v>70</v>
      </c>
      <c r="L5292" s="44" t="s">
        <v>157</v>
      </c>
      <c r="M5292" s="44" t="s">
        <v>101</v>
      </c>
      <c r="N5292" s="44">
        <v>87</v>
      </c>
      <c r="O5292" s="44">
        <v>2020</v>
      </c>
      <c r="P5292" s="44" t="s">
        <v>112</v>
      </c>
      <c r="Q5292" s="44" t="s">
        <v>112</v>
      </c>
      <c r="R5292" s="44" t="s">
        <v>657</v>
      </c>
      <c r="S5292" s="44" t="s">
        <v>685</v>
      </c>
      <c r="T5292" s="44">
        <v>3167</v>
      </c>
      <c r="U5292" s="44" t="str">
        <f>IF(ISERROR(VLOOKUP(I5292,'BACK INFO'!F:F,1,0)),IF(ISERROR(VLOOKUP(I5292,'BACK INFO'!H:H,1,0)),K5292,'BACK INFO'!$H$1),'BACK INFO'!$G$1)</f>
        <v>JUDITH ANN DEAL</v>
      </c>
    </row>
    <row r="5293" spans="1:21" x14ac:dyDescent="0.35">
      <c r="A5293" s="44" t="s">
        <v>684</v>
      </c>
      <c r="B5293" s="44">
        <v>2019</v>
      </c>
      <c r="C5293" s="44">
        <v>9</v>
      </c>
      <c r="D5293" s="44" t="s">
        <v>95</v>
      </c>
      <c r="E5293" s="44" t="s">
        <v>96</v>
      </c>
      <c r="F5293" s="44" t="s">
        <v>58</v>
      </c>
      <c r="G5293" s="44" t="s">
        <v>657</v>
      </c>
      <c r="H5293" s="44" t="s">
        <v>98</v>
      </c>
      <c r="I5293" s="44" t="s">
        <v>225</v>
      </c>
      <c r="J5293" s="44" t="s">
        <v>99</v>
      </c>
      <c r="K5293" s="44" t="s">
        <v>70</v>
      </c>
      <c r="L5293" s="44" t="s">
        <v>157</v>
      </c>
      <c r="M5293" s="44" t="s">
        <v>101</v>
      </c>
      <c r="N5293" s="44">
        <v>30</v>
      </c>
      <c r="O5293" s="44">
        <v>2020</v>
      </c>
      <c r="P5293" s="44" t="s">
        <v>112</v>
      </c>
      <c r="Q5293" s="44" t="s">
        <v>112</v>
      </c>
      <c r="R5293" s="44" t="s">
        <v>657</v>
      </c>
      <c r="S5293" s="44" t="s">
        <v>685</v>
      </c>
      <c r="T5293" s="44">
        <v>1164</v>
      </c>
      <c r="U5293" s="44" t="str">
        <f>IF(ISERROR(VLOOKUP(I5293,'BACK INFO'!F:F,1,0)),IF(ISERROR(VLOOKUP(I5293,'BACK INFO'!H:H,1,0)),K5293,'BACK INFO'!$H$1),'BACK INFO'!$G$1)</f>
        <v>JUDITH ANN DEAL</v>
      </c>
    </row>
    <row r="5294" spans="1:21" x14ac:dyDescent="0.35">
      <c r="A5294" s="44" t="s">
        <v>684</v>
      </c>
      <c r="B5294" s="44">
        <v>2019</v>
      </c>
      <c r="C5294" s="44">
        <v>9</v>
      </c>
      <c r="D5294" s="44" t="s">
        <v>95</v>
      </c>
      <c r="E5294" s="44" t="s">
        <v>96</v>
      </c>
      <c r="F5294" s="44" t="s">
        <v>58</v>
      </c>
      <c r="G5294" s="44" t="s">
        <v>657</v>
      </c>
      <c r="H5294" s="44" t="s">
        <v>98</v>
      </c>
      <c r="I5294" s="44" t="s">
        <v>407</v>
      </c>
      <c r="J5294" s="44" t="s">
        <v>99</v>
      </c>
      <c r="K5294" s="44" t="s">
        <v>72</v>
      </c>
      <c r="L5294" s="44" t="s">
        <v>114</v>
      </c>
      <c r="M5294" s="44" t="s">
        <v>101</v>
      </c>
      <c r="N5294" s="44">
        <v>80</v>
      </c>
      <c r="O5294" s="44">
        <v>2020</v>
      </c>
      <c r="P5294" s="44" t="s">
        <v>112</v>
      </c>
      <c r="Q5294" s="44" t="s">
        <v>112</v>
      </c>
      <c r="R5294" s="44" t="s">
        <v>657</v>
      </c>
      <c r="S5294" s="44" t="s">
        <v>685</v>
      </c>
      <c r="T5294" s="44">
        <v>2541</v>
      </c>
      <c r="U5294" s="44" t="str">
        <f>IF(ISERROR(VLOOKUP(I5294,'BACK INFO'!F:F,1,0)),IF(ISERROR(VLOOKUP(I5294,'BACK INFO'!H:H,1,0)),K5294,'BACK INFO'!$H$1),'BACK INFO'!$G$1)</f>
        <v>BILL MILLER AND COMPANY</v>
      </c>
    </row>
    <row r="5295" spans="1:21" x14ac:dyDescent="0.35">
      <c r="A5295" s="44" t="s">
        <v>684</v>
      </c>
      <c r="B5295" s="44">
        <v>2019</v>
      </c>
      <c r="C5295" s="44">
        <v>9</v>
      </c>
      <c r="D5295" s="44" t="s">
        <v>95</v>
      </c>
      <c r="E5295" s="44" t="s">
        <v>96</v>
      </c>
      <c r="F5295" s="44" t="s">
        <v>58</v>
      </c>
      <c r="G5295" s="44" t="s">
        <v>657</v>
      </c>
      <c r="H5295" s="44" t="s">
        <v>98</v>
      </c>
      <c r="I5295" s="44" t="s">
        <v>185</v>
      </c>
      <c r="J5295" s="44" t="s">
        <v>99</v>
      </c>
      <c r="K5295" s="44" t="s">
        <v>76</v>
      </c>
      <c r="L5295" s="44" t="s">
        <v>127</v>
      </c>
      <c r="M5295" s="44" t="s">
        <v>101</v>
      </c>
      <c r="N5295" s="44">
        <v>12</v>
      </c>
      <c r="O5295" s="44">
        <v>2020</v>
      </c>
      <c r="P5295" s="44" t="s">
        <v>112</v>
      </c>
      <c r="Q5295" s="44" t="s">
        <v>112</v>
      </c>
      <c r="R5295" s="44" t="s">
        <v>657</v>
      </c>
      <c r="S5295" s="44" t="s">
        <v>685</v>
      </c>
      <c r="T5295" s="44">
        <v>348</v>
      </c>
      <c r="U5295" s="44" t="str">
        <f>IF(ISERROR(VLOOKUP(I5295,'BACK INFO'!F:F,1,0)),IF(ISERROR(VLOOKUP(I5295,'BACK INFO'!H:H,1,0)),K5295,'BACK INFO'!$H$1),'BACK INFO'!$G$1)</f>
        <v>MIE MANNICHE</v>
      </c>
    </row>
    <row r="5296" spans="1:21" x14ac:dyDescent="0.35">
      <c r="A5296" s="44" t="s">
        <v>684</v>
      </c>
      <c r="B5296" s="44">
        <v>2019</v>
      </c>
      <c r="C5296" s="44">
        <v>9</v>
      </c>
      <c r="D5296" s="44" t="s">
        <v>95</v>
      </c>
      <c r="E5296" s="44" t="s">
        <v>96</v>
      </c>
      <c r="F5296" s="44" t="s">
        <v>58</v>
      </c>
      <c r="G5296" s="44" t="s">
        <v>657</v>
      </c>
      <c r="H5296" s="44" t="s">
        <v>98</v>
      </c>
      <c r="I5296" s="44" t="s">
        <v>291</v>
      </c>
      <c r="J5296" s="44" t="s">
        <v>99</v>
      </c>
      <c r="K5296" s="44" t="s">
        <v>72</v>
      </c>
      <c r="L5296" s="44" t="s">
        <v>114</v>
      </c>
      <c r="M5296" s="44" t="s">
        <v>101</v>
      </c>
      <c r="N5296" s="44">
        <v>31</v>
      </c>
      <c r="O5296" s="44">
        <v>2020</v>
      </c>
      <c r="P5296" s="44" t="s">
        <v>112</v>
      </c>
      <c r="Q5296" s="44" t="s">
        <v>112</v>
      </c>
      <c r="R5296" s="44" t="s">
        <v>657</v>
      </c>
      <c r="S5296" s="44" t="s">
        <v>685</v>
      </c>
      <c r="T5296" s="44">
        <v>914</v>
      </c>
      <c r="U5296" s="44" t="str">
        <f>IF(ISERROR(VLOOKUP(I5296,'BACK INFO'!F:F,1,0)),IF(ISERROR(VLOOKUP(I5296,'BACK INFO'!H:H,1,0)),K5296,'BACK INFO'!$H$1),'BACK INFO'!$G$1)</f>
        <v>BILL MILLER AND COMPANY</v>
      </c>
    </row>
    <row r="5297" spans="1:21" x14ac:dyDescent="0.35">
      <c r="A5297" s="44" t="s">
        <v>684</v>
      </c>
      <c r="B5297" s="44">
        <v>2019</v>
      </c>
      <c r="C5297" s="44">
        <v>9</v>
      </c>
      <c r="D5297" s="44" t="s">
        <v>95</v>
      </c>
      <c r="E5297" s="44" t="s">
        <v>96</v>
      </c>
      <c r="F5297" s="44" t="s">
        <v>58</v>
      </c>
      <c r="G5297" s="44" t="s">
        <v>657</v>
      </c>
      <c r="H5297" s="44" t="s">
        <v>98</v>
      </c>
      <c r="I5297" s="44" t="s">
        <v>595</v>
      </c>
      <c r="J5297" s="44" t="s">
        <v>99</v>
      </c>
      <c r="K5297" s="44" t="s">
        <v>72</v>
      </c>
      <c r="L5297" s="44" t="s">
        <v>114</v>
      </c>
      <c r="M5297" s="44" t="s">
        <v>101</v>
      </c>
      <c r="N5297" s="44">
        <v>116</v>
      </c>
      <c r="O5297" s="44">
        <v>2020</v>
      </c>
      <c r="P5297" s="44" t="s">
        <v>112</v>
      </c>
      <c r="Q5297" s="44" t="s">
        <v>112</v>
      </c>
      <c r="R5297" s="44" t="s">
        <v>657</v>
      </c>
      <c r="S5297" s="44" t="s">
        <v>685</v>
      </c>
      <c r="T5297" s="44">
        <v>3971</v>
      </c>
      <c r="U5297" s="44" t="str">
        <f>IF(ISERROR(VLOOKUP(I5297,'BACK INFO'!F:F,1,0)),IF(ISERROR(VLOOKUP(I5297,'BACK INFO'!H:H,1,0)),K5297,'BACK INFO'!$H$1),'BACK INFO'!$G$1)</f>
        <v>BILL MILLER AND COMPANY</v>
      </c>
    </row>
    <row r="5298" spans="1:21" x14ac:dyDescent="0.35">
      <c r="A5298" s="44" t="s">
        <v>684</v>
      </c>
      <c r="B5298" s="44">
        <v>2019</v>
      </c>
      <c r="C5298" s="44">
        <v>9</v>
      </c>
      <c r="D5298" s="44" t="s">
        <v>95</v>
      </c>
      <c r="E5298" s="44" t="s">
        <v>96</v>
      </c>
      <c r="F5298" s="44" t="s">
        <v>58</v>
      </c>
      <c r="G5298" s="44" t="s">
        <v>657</v>
      </c>
      <c r="H5298" s="44" t="s">
        <v>98</v>
      </c>
      <c r="I5298" s="44" t="s">
        <v>294</v>
      </c>
      <c r="J5298" s="44" t="s">
        <v>99</v>
      </c>
      <c r="K5298" s="44" t="s">
        <v>72</v>
      </c>
      <c r="L5298" s="44" t="s">
        <v>114</v>
      </c>
      <c r="M5298" s="44" t="s">
        <v>101</v>
      </c>
      <c r="N5298" s="44">
        <v>42</v>
      </c>
      <c r="O5298" s="44">
        <v>2020</v>
      </c>
      <c r="P5298" s="44" t="s">
        <v>112</v>
      </c>
      <c r="Q5298" s="44" t="s">
        <v>112</v>
      </c>
      <c r="R5298" s="44" t="s">
        <v>657</v>
      </c>
      <c r="S5298" s="44" t="s">
        <v>685</v>
      </c>
      <c r="T5298" s="44">
        <v>1265</v>
      </c>
      <c r="U5298" s="44" t="str">
        <f>IF(ISERROR(VLOOKUP(I5298,'BACK INFO'!F:F,1,0)),IF(ISERROR(VLOOKUP(I5298,'BACK INFO'!H:H,1,0)),K5298,'BACK INFO'!$H$1),'BACK INFO'!$G$1)</f>
        <v>BILL MILLER AND COMPANY</v>
      </c>
    </row>
    <row r="5299" spans="1:21" x14ac:dyDescent="0.35">
      <c r="A5299" s="44" t="s">
        <v>684</v>
      </c>
      <c r="B5299" s="44">
        <v>2019</v>
      </c>
      <c r="C5299" s="44">
        <v>9</v>
      </c>
      <c r="D5299" s="44" t="s">
        <v>95</v>
      </c>
      <c r="E5299" s="44" t="s">
        <v>96</v>
      </c>
      <c r="F5299" s="44" t="s">
        <v>58</v>
      </c>
      <c r="G5299" s="44" t="s">
        <v>657</v>
      </c>
      <c r="H5299" s="44" t="s">
        <v>98</v>
      </c>
      <c r="I5299" s="44" t="s">
        <v>335</v>
      </c>
      <c r="J5299" s="44" t="s">
        <v>99</v>
      </c>
      <c r="K5299" s="44" t="s">
        <v>73</v>
      </c>
      <c r="L5299" s="44" t="s">
        <v>127</v>
      </c>
      <c r="M5299" s="44" t="s">
        <v>101</v>
      </c>
      <c r="N5299" s="44">
        <v>20</v>
      </c>
      <c r="O5299" s="44">
        <v>2020</v>
      </c>
      <c r="P5299" s="44" t="s">
        <v>112</v>
      </c>
      <c r="Q5299" s="44" t="s">
        <v>112</v>
      </c>
      <c r="R5299" s="44" t="s">
        <v>657</v>
      </c>
      <c r="S5299" s="44" t="s">
        <v>685</v>
      </c>
      <c r="T5299" s="44">
        <v>605</v>
      </c>
      <c r="U5299" s="44" t="str">
        <f>IF(ISERROR(VLOOKUP(I5299,'BACK INFO'!F:F,1,0)),IF(ISERROR(VLOOKUP(I5299,'BACK INFO'!H:H,1,0)),K5299,'BACK INFO'!$H$1),'BACK INFO'!$G$1)</f>
        <v>PHYLLIS POSNER</v>
      </c>
    </row>
    <row r="5300" spans="1:21" x14ac:dyDescent="0.35">
      <c r="A5300" s="44" t="s">
        <v>684</v>
      </c>
      <c r="B5300" s="44">
        <v>2019</v>
      </c>
      <c r="C5300" s="44">
        <v>9</v>
      </c>
      <c r="D5300" s="44" t="s">
        <v>95</v>
      </c>
      <c r="E5300" s="44" t="s">
        <v>96</v>
      </c>
      <c r="F5300" s="44" t="s">
        <v>58</v>
      </c>
      <c r="G5300" s="44" t="s">
        <v>657</v>
      </c>
      <c r="H5300" s="44" t="s">
        <v>98</v>
      </c>
      <c r="I5300" s="44" t="s">
        <v>300</v>
      </c>
      <c r="J5300" s="44" t="s">
        <v>99</v>
      </c>
      <c r="K5300" s="44" t="s">
        <v>73</v>
      </c>
      <c r="L5300" s="44" t="s">
        <v>127</v>
      </c>
      <c r="M5300" s="44" t="s">
        <v>101</v>
      </c>
      <c r="N5300" s="44">
        <v>57</v>
      </c>
      <c r="O5300" s="44">
        <v>2020</v>
      </c>
      <c r="P5300" s="44" t="s">
        <v>112</v>
      </c>
      <c r="Q5300" s="44" t="s">
        <v>112</v>
      </c>
      <c r="R5300" s="44" t="s">
        <v>657</v>
      </c>
      <c r="S5300" s="44" t="s">
        <v>685</v>
      </c>
      <c r="T5300" s="44">
        <v>1815</v>
      </c>
      <c r="U5300" s="44" t="str">
        <f>IF(ISERROR(VLOOKUP(I5300,'BACK INFO'!F:F,1,0)),IF(ISERROR(VLOOKUP(I5300,'BACK INFO'!H:H,1,0)),K5300,'BACK INFO'!$H$1),'BACK INFO'!$G$1)</f>
        <v>PHYLLIS POSNER</v>
      </c>
    </row>
    <row r="5301" spans="1:21" x14ac:dyDescent="0.35">
      <c r="A5301" s="44" t="s">
        <v>684</v>
      </c>
      <c r="B5301" s="44">
        <v>2019</v>
      </c>
      <c r="C5301" s="44">
        <v>9</v>
      </c>
      <c r="D5301" s="44" t="s">
        <v>95</v>
      </c>
      <c r="E5301" s="44" t="s">
        <v>96</v>
      </c>
      <c r="F5301" s="44" t="s">
        <v>58</v>
      </c>
      <c r="G5301" s="44" t="s">
        <v>657</v>
      </c>
      <c r="H5301" s="44" t="s">
        <v>98</v>
      </c>
      <c r="I5301" s="44" t="s">
        <v>301</v>
      </c>
      <c r="J5301" s="44" t="s">
        <v>99</v>
      </c>
      <c r="K5301" s="44" t="s">
        <v>75</v>
      </c>
      <c r="L5301" s="44" t="s">
        <v>131</v>
      </c>
      <c r="M5301" s="44" t="s">
        <v>101</v>
      </c>
      <c r="N5301" s="44">
        <v>46</v>
      </c>
      <c r="O5301" s="44">
        <v>2020</v>
      </c>
      <c r="P5301" s="44" t="s">
        <v>112</v>
      </c>
      <c r="Q5301" s="44" t="s">
        <v>112</v>
      </c>
      <c r="R5301" s="44" t="s">
        <v>657</v>
      </c>
      <c r="S5301" s="44" t="s">
        <v>685</v>
      </c>
      <c r="T5301" s="44">
        <v>1578</v>
      </c>
      <c r="U5301" s="44" t="str">
        <f>IF(ISERROR(VLOOKUP(I5301,'BACK INFO'!F:F,1,0)),IF(ISERROR(VLOOKUP(I5301,'BACK INFO'!H:H,1,0)),K5301,'BACK INFO'!$H$1),'BACK INFO'!$G$1)</f>
        <v>LAURA BONG</v>
      </c>
    </row>
    <row r="5302" spans="1:21" x14ac:dyDescent="0.35">
      <c r="A5302" s="44" t="s">
        <v>684</v>
      </c>
      <c r="B5302" s="44">
        <v>2019</v>
      </c>
      <c r="C5302" s="44">
        <v>9</v>
      </c>
      <c r="D5302" s="44" t="s">
        <v>95</v>
      </c>
      <c r="E5302" s="44" t="s">
        <v>96</v>
      </c>
      <c r="F5302" s="44" t="s">
        <v>58</v>
      </c>
      <c r="G5302" s="44" t="s">
        <v>657</v>
      </c>
      <c r="H5302" s="44" t="s">
        <v>98</v>
      </c>
      <c r="I5302" s="44" t="s">
        <v>303</v>
      </c>
      <c r="J5302" s="44" t="s">
        <v>99</v>
      </c>
      <c r="K5302" s="44" t="s">
        <v>72</v>
      </c>
      <c r="L5302" s="44" t="s">
        <v>114</v>
      </c>
      <c r="M5302" s="44" t="s">
        <v>101</v>
      </c>
      <c r="N5302" s="44">
        <v>29</v>
      </c>
      <c r="O5302" s="44">
        <v>2020</v>
      </c>
      <c r="P5302" s="44" t="s">
        <v>112</v>
      </c>
      <c r="Q5302" s="44" t="s">
        <v>112</v>
      </c>
      <c r="R5302" s="44" t="s">
        <v>657</v>
      </c>
      <c r="S5302" s="44" t="s">
        <v>685</v>
      </c>
      <c r="T5302" s="44">
        <v>970</v>
      </c>
      <c r="U5302" s="44" t="str">
        <f>IF(ISERROR(VLOOKUP(I5302,'BACK INFO'!F:F,1,0)),IF(ISERROR(VLOOKUP(I5302,'BACK INFO'!H:H,1,0)),K5302,'BACK INFO'!$H$1),'BACK INFO'!$G$1)</f>
        <v>BILL MILLER AND COMPANY</v>
      </c>
    </row>
    <row r="5303" spans="1:21" x14ac:dyDescent="0.35">
      <c r="A5303" s="44" t="s">
        <v>684</v>
      </c>
      <c r="B5303" s="44">
        <v>2019</v>
      </c>
      <c r="C5303" s="44">
        <v>9</v>
      </c>
      <c r="D5303" s="44" t="s">
        <v>95</v>
      </c>
      <c r="E5303" s="44" t="s">
        <v>96</v>
      </c>
      <c r="F5303" s="44" t="s">
        <v>58</v>
      </c>
      <c r="G5303" s="44" t="s">
        <v>657</v>
      </c>
      <c r="H5303" s="44" t="s">
        <v>98</v>
      </c>
      <c r="I5303" s="44" t="s">
        <v>340</v>
      </c>
      <c r="J5303" s="44" t="s">
        <v>99</v>
      </c>
      <c r="K5303" s="44" t="s">
        <v>74</v>
      </c>
      <c r="L5303" s="44" t="s">
        <v>199</v>
      </c>
      <c r="M5303" s="44" t="s">
        <v>101</v>
      </c>
      <c r="N5303" s="44">
        <v>109</v>
      </c>
      <c r="O5303" s="44">
        <v>2020</v>
      </c>
      <c r="P5303" s="44" t="s">
        <v>112</v>
      </c>
      <c r="Q5303" s="44" t="s">
        <v>112</v>
      </c>
      <c r="R5303" s="44" t="s">
        <v>657</v>
      </c>
      <c r="S5303" s="44" t="s">
        <v>685</v>
      </c>
      <c r="T5303" s="44">
        <v>3545</v>
      </c>
      <c r="U5303" s="44" t="str">
        <f>IF(ISERROR(VLOOKUP(I5303,'BACK INFO'!F:F,1,0)),IF(ISERROR(VLOOKUP(I5303,'BACK INFO'!H:H,1,0)),K5303,'BACK INFO'!$H$1),'BACK INFO'!$G$1)</f>
        <v>DENISE ARNETT</v>
      </c>
    </row>
    <row r="5304" spans="1:21" x14ac:dyDescent="0.35">
      <c r="A5304" s="44" t="s">
        <v>684</v>
      </c>
      <c r="B5304" s="44">
        <v>2019</v>
      </c>
      <c r="C5304" s="44">
        <v>9</v>
      </c>
      <c r="D5304" s="44" t="s">
        <v>95</v>
      </c>
      <c r="E5304" s="44" t="s">
        <v>96</v>
      </c>
      <c r="F5304" s="44" t="s">
        <v>58</v>
      </c>
      <c r="G5304" s="44" t="s">
        <v>657</v>
      </c>
      <c r="H5304" s="44" t="s">
        <v>98</v>
      </c>
      <c r="I5304" s="44" t="s">
        <v>611</v>
      </c>
      <c r="J5304" s="44" t="s">
        <v>99</v>
      </c>
      <c r="K5304" s="44" t="s">
        <v>612</v>
      </c>
      <c r="L5304" s="44" t="s">
        <v>114</v>
      </c>
      <c r="M5304" s="44" t="s">
        <v>101</v>
      </c>
      <c r="N5304" s="44">
        <v>25</v>
      </c>
      <c r="O5304" s="44">
        <v>2020</v>
      </c>
      <c r="P5304" s="44" t="s">
        <v>112</v>
      </c>
      <c r="Q5304" s="44" t="s">
        <v>112</v>
      </c>
      <c r="R5304" s="44" t="s">
        <v>657</v>
      </c>
      <c r="S5304" s="44" t="s">
        <v>685</v>
      </c>
      <c r="T5304" s="44">
        <v>892</v>
      </c>
      <c r="U5304" s="44" t="str">
        <f>IF(ISERROR(VLOOKUP(I5304,'BACK INFO'!F:F,1,0)),IF(ISERROR(VLOOKUP(I5304,'BACK INFO'!H:H,1,0)),K5304,'BACK INFO'!$H$1),'BACK INFO'!$G$1)</f>
        <v>CATALINA RESTREPO GOMEZ</v>
      </c>
    </row>
    <row r="5305" spans="1:21" x14ac:dyDescent="0.35">
      <c r="A5305" s="44" t="s">
        <v>684</v>
      </c>
      <c r="B5305" s="44">
        <v>2019</v>
      </c>
      <c r="C5305" s="44">
        <v>9</v>
      </c>
      <c r="D5305" s="44" t="s">
        <v>95</v>
      </c>
      <c r="E5305" s="44" t="s">
        <v>96</v>
      </c>
      <c r="F5305" s="44" t="s">
        <v>58</v>
      </c>
      <c r="G5305" s="44" t="s">
        <v>657</v>
      </c>
      <c r="H5305" s="44" t="s">
        <v>106</v>
      </c>
      <c r="I5305" s="44" t="s">
        <v>688</v>
      </c>
      <c r="J5305" s="44" t="s">
        <v>99</v>
      </c>
      <c r="K5305" s="44" t="s">
        <v>70</v>
      </c>
      <c r="L5305" s="44" t="s">
        <v>157</v>
      </c>
      <c r="M5305" s="44" t="s">
        <v>101</v>
      </c>
      <c r="N5305" s="44">
        <v>56</v>
      </c>
      <c r="O5305" s="44">
        <v>2020</v>
      </c>
      <c r="P5305" s="44" t="s">
        <v>112</v>
      </c>
      <c r="Q5305" s="44" t="s">
        <v>112</v>
      </c>
      <c r="R5305" s="44" t="s">
        <v>657</v>
      </c>
      <c r="S5305" s="44" t="s">
        <v>685</v>
      </c>
      <c r="T5305" s="44">
        <v>852</v>
      </c>
      <c r="U5305" s="44" t="str">
        <f>IF(ISERROR(VLOOKUP(I5305,'BACK INFO'!F:F,1,0)),IF(ISERROR(VLOOKUP(I5305,'BACK INFO'!H:H,1,0)),K5305,'BACK INFO'!$H$1),'BACK INFO'!$G$1)</f>
        <v>JUDITH ANN DEAL</v>
      </c>
    </row>
    <row r="5306" spans="1:21" x14ac:dyDescent="0.35">
      <c r="A5306" s="44" t="s">
        <v>684</v>
      </c>
      <c r="B5306" s="44">
        <v>2019</v>
      </c>
      <c r="C5306" s="44">
        <v>9</v>
      </c>
      <c r="D5306" s="44" t="s">
        <v>95</v>
      </c>
      <c r="E5306" s="44" t="s">
        <v>96</v>
      </c>
      <c r="F5306" s="44" t="s">
        <v>58</v>
      </c>
      <c r="G5306" s="44" t="s">
        <v>657</v>
      </c>
      <c r="H5306" s="44" t="s">
        <v>106</v>
      </c>
      <c r="I5306" s="44" t="s">
        <v>195</v>
      </c>
      <c r="J5306" s="44" t="s">
        <v>99</v>
      </c>
      <c r="K5306" s="44" t="s">
        <v>72</v>
      </c>
      <c r="L5306" s="44" t="s">
        <v>114</v>
      </c>
      <c r="M5306" s="44" t="s">
        <v>101</v>
      </c>
      <c r="N5306" s="44">
        <v>320</v>
      </c>
      <c r="O5306" s="44">
        <v>2020</v>
      </c>
      <c r="P5306" s="44" t="s">
        <v>112</v>
      </c>
      <c r="Q5306" s="44" t="s">
        <v>112</v>
      </c>
      <c r="R5306" s="44" t="s">
        <v>657</v>
      </c>
      <c r="S5306" s="44" t="s">
        <v>685</v>
      </c>
      <c r="T5306" s="44">
        <v>3328</v>
      </c>
      <c r="U5306" s="44" t="str">
        <f>IF(ISERROR(VLOOKUP(I5306,'BACK INFO'!F:F,1,0)),IF(ISERROR(VLOOKUP(I5306,'BACK INFO'!H:H,1,0)),K5306,'BACK INFO'!$H$1),'BACK INFO'!$G$1)</f>
        <v>BILL MILLER AND COMPANY</v>
      </c>
    </row>
    <row r="5307" spans="1:21" x14ac:dyDescent="0.35">
      <c r="A5307" s="44" t="s">
        <v>684</v>
      </c>
      <c r="B5307" s="44">
        <v>2019</v>
      </c>
      <c r="C5307" s="44">
        <v>9</v>
      </c>
      <c r="D5307" s="44" t="s">
        <v>95</v>
      </c>
      <c r="E5307" s="44" t="s">
        <v>96</v>
      </c>
      <c r="F5307" s="44" t="s">
        <v>58</v>
      </c>
      <c r="G5307" s="44" t="s">
        <v>657</v>
      </c>
      <c r="H5307" s="44" t="s">
        <v>106</v>
      </c>
      <c r="I5307" s="44" t="s">
        <v>115</v>
      </c>
      <c r="J5307" s="44" t="s">
        <v>99</v>
      </c>
      <c r="K5307" s="44" t="s">
        <v>67</v>
      </c>
      <c r="L5307" s="44" t="s">
        <v>116</v>
      </c>
      <c r="M5307" s="44" t="s">
        <v>101</v>
      </c>
      <c r="N5307" s="44">
        <v>92</v>
      </c>
      <c r="O5307" s="44">
        <v>2020</v>
      </c>
      <c r="P5307" s="44" t="s">
        <v>112</v>
      </c>
      <c r="Q5307" s="44" t="s">
        <v>112</v>
      </c>
      <c r="R5307" s="44" t="s">
        <v>657</v>
      </c>
      <c r="S5307" s="44" t="s">
        <v>685</v>
      </c>
      <c r="T5307" s="44">
        <v>852</v>
      </c>
      <c r="U5307" s="44" t="str">
        <f>IF(ISERROR(VLOOKUP(I5307,'BACK INFO'!F:F,1,0)),IF(ISERROR(VLOOKUP(I5307,'BACK INFO'!H:H,1,0)),K5307,'BACK INFO'!$H$1),'BACK INFO'!$G$1)</f>
        <v>ANITA M. HOPKINS</v>
      </c>
    </row>
    <row r="5308" spans="1:21" x14ac:dyDescent="0.35">
      <c r="A5308" s="44" t="s">
        <v>684</v>
      </c>
      <c r="B5308" s="44">
        <v>2019</v>
      </c>
      <c r="C5308" s="44">
        <v>9</v>
      </c>
      <c r="D5308" s="44" t="s">
        <v>95</v>
      </c>
      <c r="E5308" s="44" t="s">
        <v>96</v>
      </c>
      <c r="F5308" s="44" t="s">
        <v>58</v>
      </c>
      <c r="G5308" s="44" t="s">
        <v>657</v>
      </c>
      <c r="H5308" s="44" t="s">
        <v>106</v>
      </c>
      <c r="I5308" s="44" t="s">
        <v>248</v>
      </c>
      <c r="J5308" s="44" t="s">
        <v>99</v>
      </c>
      <c r="K5308" s="44" t="s">
        <v>72</v>
      </c>
      <c r="L5308" s="44" t="s">
        <v>114</v>
      </c>
      <c r="M5308" s="44" t="s">
        <v>101</v>
      </c>
      <c r="N5308" s="44">
        <v>5</v>
      </c>
      <c r="O5308" s="44">
        <v>2020</v>
      </c>
      <c r="P5308" s="44" t="s">
        <v>112</v>
      </c>
      <c r="Q5308" s="44" t="s">
        <v>112</v>
      </c>
      <c r="R5308" s="44" t="s">
        <v>657</v>
      </c>
      <c r="S5308" s="44" t="s">
        <v>685</v>
      </c>
      <c r="T5308" s="44">
        <v>75</v>
      </c>
      <c r="U5308" s="44" t="str">
        <f>IF(ISERROR(VLOOKUP(I5308,'BACK INFO'!F:F,1,0)),IF(ISERROR(VLOOKUP(I5308,'BACK INFO'!H:H,1,0)),K5308,'BACK INFO'!$H$1),'BACK INFO'!$G$1)</f>
        <v>BILL MILLER AND COMPANY</v>
      </c>
    </row>
    <row r="5309" spans="1:21" x14ac:dyDescent="0.35">
      <c r="A5309" s="44" t="s">
        <v>684</v>
      </c>
      <c r="B5309" s="44">
        <v>2019</v>
      </c>
      <c r="C5309" s="44">
        <v>9</v>
      </c>
      <c r="D5309" s="44" t="s">
        <v>95</v>
      </c>
      <c r="E5309" s="44" t="s">
        <v>96</v>
      </c>
      <c r="F5309" s="44" t="s">
        <v>58</v>
      </c>
      <c r="G5309" s="44" t="s">
        <v>657</v>
      </c>
      <c r="H5309" s="44" t="s">
        <v>106</v>
      </c>
      <c r="I5309" s="44" t="s">
        <v>363</v>
      </c>
      <c r="J5309" s="44" t="s">
        <v>99</v>
      </c>
      <c r="K5309" s="44" t="s">
        <v>72</v>
      </c>
      <c r="L5309" s="44" t="s">
        <v>114</v>
      </c>
      <c r="M5309" s="44" t="s">
        <v>101</v>
      </c>
      <c r="N5309" s="44">
        <v>54</v>
      </c>
      <c r="O5309" s="44">
        <v>2020</v>
      </c>
      <c r="P5309" s="44" t="s">
        <v>112</v>
      </c>
      <c r="Q5309" s="44" t="s">
        <v>112</v>
      </c>
      <c r="R5309" s="44" t="s">
        <v>657</v>
      </c>
      <c r="S5309" s="44" t="s">
        <v>685</v>
      </c>
      <c r="T5309" s="44">
        <v>558</v>
      </c>
      <c r="U5309" s="44" t="str">
        <f>IF(ISERROR(VLOOKUP(I5309,'BACK INFO'!F:F,1,0)),IF(ISERROR(VLOOKUP(I5309,'BACK INFO'!H:H,1,0)),K5309,'BACK INFO'!$H$1),'BACK INFO'!$G$1)</f>
        <v>BILL MILLER AND COMPANY</v>
      </c>
    </row>
    <row r="5310" spans="1:21" x14ac:dyDescent="0.35">
      <c r="A5310" s="44" t="s">
        <v>684</v>
      </c>
      <c r="B5310" s="44">
        <v>2019</v>
      </c>
      <c r="C5310" s="44">
        <v>9</v>
      </c>
      <c r="D5310" s="44" t="s">
        <v>95</v>
      </c>
      <c r="E5310" s="44" t="s">
        <v>96</v>
      </c>
      <c r="F5310" s="44" t="s">
        <v>58</v>
      </c>
      <c r="G5310" s="44" t="s">
        <v>657</v>
      </c>
      <c r="H5310" s="44" t="s">
        <v>106</v>
      </c>
      <c r="I5310" s="44" t="s">
        <v>225</v>
      </c>
      <c r="J5310" s="44" t="s">
        <v>99</v>
      </c>
      <c r="K5310" s="44" t="s">
        <v>70</v>
      </c>
      <c r="L5310" s="44" t="s">
        <v>157</v>
      </c>
      <c r="M5310" s="44" t="s">
        <v>101</v>
      </c>
      <c r="N5310" s="44">
        <v>36</v>
      </c>
      <c r="O5310" s="44">
        <v>2020</v>
      </c>
      <c r="P5310" s="44" t="s">
        <v>112</v>
      </c>
      <c r="Q5310" s="44" t="s">
        <v>112</v>
      </c>
      <c r="R5310" s="44" t="s">
        <v>657</v>
      </c>
      <c r="S5310" s="44" t="s">
        <v>685</v>
      </c>
      <c r="T5310" s="44">
        <v>436</v>
      </c>
      <c r="U5310" s="44" t="str">
        <f>IF(ISERROR(VLOOKUP(I5310,'BACK INFO'!F:F,1,0)),IF(ISERROR(VLOOKUP(I5310,'BACK INFO'!H:H,1,0)),K5310,'BACK INFO'!$H$1),'BACK INFO'!$G$1)</f>
        <v>JUDITH ANN DEAL</v>
      </c>
    </row>
    <row r="5311" spans="1:21" x14ac:dyDescent="0.35">
      <c r="A5311" s="44" t="s">
        <v>684</v>
      </c>
      <c r="B5311" s="44">
        <v>2019</v>
      </c>
      <c r="C5311" s="44">
        <v>9</v>
      </c>
      <c r="D5311" s="44" t="s">
        <v>95</v>
      </c>
      <c r="E5311" s="44" t="s">
        <v>96</v>
      </c>
      <c r="F5311" s="44" t="s">
        <v>58</v>
      </c>
      <c r="G5311" s="44" t="s">
        <v>657</v>
      </c>
      <c r="H5311" s="44" t="s">
        <v>106</v>
      </c>
      <c r="I5311" s="44" t="s">
        <v>407</v>
      </c>
      <c r="J5311" s="44" t="s">
        <v>99</v>
      </c>
      <c r="K5311" s="44" t="s">
        <v>72</v>
      </c>
      <c r="L5311" s="44" t="s">
        <v>114</v>
      </c>
      <c r="M5311" s="44" t="s">
        <v>101</v>
      </c>
      <c r="N5311" s="44">
        <v>105</v>
      </c>
      <c r="O5311" s="44">
        <v>2020</v>
      </c>
      <c r="P5311" s="44" t="s">
        <v>112</v>
      </c>
      <c r="Q5311" s="44" t="s">
        <v>112</v>
      </c>
      <c r="R5311" s="44" t="s">
        <v>657</v>
      </c>
      <c r="S5311" s="44" t="s">
        <v>685</v>
      </c>
      <c r="T5311" s="44">
        <v>1699</v>
      </c>
      <c r="U5311" s="44" t="str">
        <f>IF(ISERROR(VLOOKUP(I5311,'BACK INFO'!F:F,1,0)),IF(ISERROR(VLOOKUP(I5311,'BACK INFO'!H:H,1,0)),K5311,'BACK INFO'!$H$1),'BACK INFO'!$G$1)</f>
        <v>BILL MILLER AND COMPANY</v>
      </c>
    </row>
    <row r="5312" spans="1:21" x14ac:dyDescent="0.35">
      <c r="A5312" s="44" t="s">
        <v>684</v>
      </c>
      <c r="B5312" s="44">
        <v>2019</v>
      </c>
      <c r="C5312" s="44">
        <v>9</v>
      </c>
      <c r="D5312" s="44" t="s">
        <v>95</v>
      </c>
      <c r="E5312" s="44" t="s">
        <v>96</v>
      </c>
      <c r="F5312" s="44" t="s">
        <v>58</v>
      </c>
      <c r="G5312" s="44" t="s">
        <v>657</v>
      </c>
      <c r="H5312" s="44" t="s">
        <v>106</v>
      </c>
      <c r="I5312" s="44" t="s">
        <v>291</v>
      </c>
      <c r="J5312" s="44" t="s">
        <v>99</v>
      </c>
      <c r="K5312" s="44" t="s">
        <v>72</v>
      </c>
      <c r="L5312" s="44" t="s">
        <v>114</v>
      </c>
      <c r="M5312" s="44" t="s">
        <v>101</v>
      </c>
      <c r="N5312" s="44">
        <v>108</v>
      </c>
      <c r="O5312" s="44">
        <v>2020</v>
      </c>
      <c r="P5312" s="44" t="s">
        <v>112</v>
      </c>
      <c r="Q5312" s="44" t="s">
        <v>112</v>
      </c>
      <c r="R5312" s="44" t="s">
        <v>657</v>
      </c>
      <c r="S5312" s="44" t="s">
        <v>685</v>
      </c>
      <c r="T5312" s="44">
        <v>948</v>
      </c>
      <c r="U5312" s="44" t="str">
        <f>IF(ISERROR(VLOOKUP(I5312,'BACK INFO'!F:F,1,0)),IF(ISERROR(VLOOKUP(I5312,'BACK INFO'!H:H,1,0)),K5312,'BACK INFO'!$H$1),'BACK INFO'!$G$1)</f>
        <v>BILL MILLER AND COMPANY</v>
      </c>
    </row>
    <row r="5313" spans="1:21" x14ac:dyDescent="0.35">
      <c r="A5313" s="44" t="s">
        <v>684</v>
      </c>
      <c r="B5313" s="44">
        <v>2019</v>
      </c>
      <c r="C5313" s="44">
        <v>9</v>
      </c>
      <c r="D5313" s="44" t="s">
        <v>95</v>
      </c>
      <c r="E5313" s="44" t="s">
        <v>96</v>
      </c>
      <c r="F5313" s="44" t="s">
        <v>58</v>
      </c>
      <c r="G5313" s="44" t="s">
        <v>657</v>
      </c>
      <c r="H5313" s="44" t="s">
        <v>106</v>
      </c>
      <c r="I5313" s="44" t="s">
        <v>595</v>
      </c>
      <c r="J5313" s="44" t="s">
        <v>99</v>
      </c>
      <c r="K5313" s="44" t="s">
        <v>72</v>
      </c>
      <c r="L5313" s="44" t="s">
        <v>114</v>
      </c>
      <c r="M5313" s="44" t="s">
        <v>101</v>
      </c>
      <c r="N5313" s="44">
        <v>168</v>
      </c>
      <c r="O5313" s="44">
        <v>2020</v>
      </c>
      <c r="P5313" s="44" t="s">
        <v>112</v>
      </c>
      <c r="Q5313" s="44" t="s">
        <v>112</v>
      </c>
      <c r="R5313" s="44" t="s">
        <v>657</v>
      </c>
      <c r="S5313" s="44" t="s">
        <v>685</v>
      </c>
      <c r="T5313" s="44">
        <v>2148</v>
      </c>
      <c r="U5313" s="44" t="str">
        <f>IF(ISERROR(VLOOKUP(I5313,'BACK INFO'!F:F,1,0)),IF(ISERROR(VLOOKUP(I5313,'BACK INFO'!H:H,1,0)),K5313,'BACK INFO'!$H$1),'BACK INFO'!$G$1)</f>
        <v>BILL MILLER AND COMPANY</v>
      </c>
    </row>
    <row r="5314" spans="1:21" x14ac:dyDescent="0.35">
      <c r="A5314" s="44" t="s">
        <v>684</v>
      </c>
      <c r="B5314" s="44">
        <v>2019</v>
      </c>
      <c r="C5314" s="44">
        <v>9</v>
      </c>
      <c r="D5314" s="44" t="s">
        <v>95</v>
      </c>
      <c r="E5314" s="44" t="s">
        <v>96</v>
      </c>
      <c r="F5314" s="44" t="s">
        <v>58</v>
      </c>
      <c r="G5314" s="44" t="s">
        <v>657</v>
      </c>
      <c r="H5314" s="44" t="s">
        <v>106</v>
      </c>
      <c r="I5314" s="44" t="s">
        <v>410</v>
      </c>
      <c r="J5314" s="44" t="s">
        <v>99</v>
      </c>
      <c r="K5314" s="44" t="s">
        <v>72</v>
      </c>
      <c r="L5314" s="44" t="s">
        <v>114</v>
      </c>
      <c r="M5314" s="44" t="s">
        <v>101</v>
      </c>
      <c r="N5314" s="44">
        <v>45</v>
      </c>
      <c r="O5314" s="44">
        <v>2020</v>
      </c>
      <c r="P5314" s="44" t="s">
        <v>112</v>
      </c>
      <c r="Q5314" s="44" t="s">
        <v>112</v>
      </c>
      <c r="R5314" s="44" t="s">
        <v>657</v>
      </c>
      <c r="S5314" s="44" t="s">
        <v>685</v>
      </c>
      <c r="T5314" s="44">
        <v>627</v>
      </c>
      <c r="U5314" s="44" t="str">
        <f>IF(ISERROR(VLOOKUP(I5314,'BACK INFO'!F:F,1,0)),IF(ISERROR(VLOOKUP(I5314,'BACK INFO'!H:H,1,0)),K5314,'BACK INFO'!$H$1),'BACK INFO'!$G$1)</f>
        <v>BILL MILLER AND COMPANY</v>
      </c>
    </row>
    <row r="5315" spans="1:21" x14ac:dyDescent="0.35">
      <c r="A5315" s="44" t="s">
        <v>684</v>
      </c>
      <c r="B5315" s="44">
        <v>2019</v>
      </c>
      <c r="C5315" s="44">
        <v>9</v>
      </c>
      <c r="D5315" s="44" t="s">
        <v>95</v>
      </c>
      <c r="E5315" s="44" t="s">
        <v>96</v>
      </c>
      <c r="F5315" s="44" t="s">
        <v>58</v>
      </c>
      <c r="G5315" s="44" t="s">
        <v>657</v>
      </c>
      <c r="H5315" s="44" t="s">
        <v>106</v>
      </c>
      <c r="I5315" s="44" t="s">
        <v>340</v>
      </c>
      <c r="J5315" s="44" t="s">
        <v>99</v>
      </c>
      <c r="K5315" s="44" t="s">
        <v>74</v>
      </c>
      <c r="L5315" s="44" t="s">
        <v>199</v>
      </c>
      <c r="M5315" s="44" t="s">
        <v>101</v>
      </c>
      <c r="N5315" s="44">
        <v>20</v>
      </c>
      <c r="O5315" s="44">
        <v>2020</v>
      </c>
      <c r="P5315" s="44" t="s">
        <v>112</v>
      </c>
      <c r="Q5315" s="44" t="s">
        <v>112</v>
      </c>
      <c r="R5315" s="44" t="s">
        <v>657</v>
      </c>
      <c r="S5315" s="44" t="s">
        <v>685</v>
      </c>
      <c r="T5315" s="44">
        <v>315</v>
      </c>
      <c r="U5315" s="44" t="str">
        <f>IF(ISERROR(VLOOKUP(I5315,'BACK INFO'!F:F,1,0)),IF(ISERROR(VLOOKUP(I5315,'BACK INFO'!H:H,1,0)),K5315,'BACK INFO'!$H$1),'BACK INFO'!$G$1)</f>
        <v>DENISE ARNETT</v>
      </c>
    </row>
    <row r="5316" spans="1:21" x14ac:dyDescent="0.35">
      <c r="A5316" s="44" t="s">
        <v>684</v>
      </c>
      <c r="B5316" s="44">
        <v>2019</v>
      </c>
      <c r="C5316" s="44">
        <v>9</v>
      </c>
      <c r="D5316" s="44" t="s">
        <v>95</v>
      </c>
      <c r="E5316" s="44" t="s">
        <v>96</v>
      </c>
      <c r="F5316" s="44" t="s">
        <v>58</v>
      </c>
      <c r="G5316" s="44" t="s">
        <v>657</v>
      </c>
      <c r="H5316" s="44" t="s">
        <v>117</v>
      </c>
      <c r="I5316" s="44" t="s">
        <v>688</v>
      </c>
      <c r="J5316" s="44" t="s">
        <v>99</v>
      </c>
      <c r="K5316" s="44" t="s">
        <v>70</v>
      </c>
      <c r="L5316" s="44" t="s">
        <v>157</v>
      </c>
      <c r="M5316" s="44" t="s">
        <v>101</v>
      </c>
      <c r="N5316" s="44">
        <v>5</v>
      </c>
      <c r="O5316" s="44">
        <v>2020</v>
      </c>
      <c r="P5316" s="44" t="s">
        <v>112</v>
      </c>
      <c r="Q5316" s="44" t="s">
        <v>112</v>
      </c>
      <c r="R5316" s="44" t="s">
        <v>657</v>
      </c>
      <c r="S5316" s="44" t="s">
        <v>685</v>
      </c>
      <c r="T5316" s="44">
        <v>170</v>
      </c>
      <c r="U5316" s="44" t="str">
        <f>IF(ISERROR(VLOOKUP(I5316,'BACK INFO'!F:F,1,0)),IF(ISERROR(VLOOKUP(I5316,'BACK INFO'!H:H,1,0)),K5316,'BACK INFO'!$H$1),'BACK INFO'!$G$1)</f>
        <v>JUDITH ANN DEAL</v>
      </c>
    </row>
    <row r="5317" spans="1:21" x14ac:dyDescent="0.35">
      <c r="A5317" s="44" t="s">
        <v>684</v>
      </c>
      <c r="B5317" s="44">
        <v>2019</v>
      </c>
      <c r="C5317" s="44">
        <v>9</v>
      </c>
      <c r="D5317" s="44" t="s">
        <v>95</v>
      </c>
      <c r="E5317" s="44" t="s">
        <v>96</v>
      </c>
      <c r="F5317" s="44" t="s">
        <v>58</v>
      </c>
      <c r="G5317" s="44" t="s">
        <v>657</v>
      </c>
      <c r="H5317" s="44" t="s">
        <v>152</v>
      </c>
      <c r="I5317" s="44" t="s">
        <v>243</v>
      </c>
      <c r="J5317" s="44" t="s">
        <v>99</v>
      </c>
      <c r="K5317" s="44" t="s">
        <v>70</v>
      </c>
      <c r="L5317" s="44" t="s">
        <v>157</v>
      </c>
      <c r="M5317" s="44" t="s">
        <v>101</v>
      </c>
      <c r="N5317" s="44">
        <v>9</v>
      </c>
      <c r="O5317" s="44">
        <v>2020</v>
      </c>
      <c r="P5317" s="44" t="s">
        <v>112</v>
      </c>
      <c r="Q5317" s="44" t="s">
        <v>112</v>
      </c>
      <c r="R5317" s="44" t="s">
        <v>657</v>
      </c>
      <c r="S5317" s="44" t="s">
        <v>685</v>
      </c>
      <c r="T5317" s="44">
        <v>483</v>
      </c>
      <c r="U5317" s="44" t="str">
        <f>IF(ISERROR(VLOOKUP(I5317,'BACK INFO'!F:F,1,0)),IF(ISERROR(VLOOKUP(I5317,'BACK INFO'!H:H,1,0)),K5317,'BACK INFO'!$H$1),'BACK INFO'!$G$1)</f>
        <v>JUDITH ANN DEAL</v>
      </c>
    </row>
    <row r="5318" spans="1:21" x14ac:dyDescent="0.35">
      <c r="A5318" s="44" t="s">
        <v>684</v>
      </c>
      <c r="B5318" s="44">
        <v>2019</v>
      </c>
      <c r="C5318" s="44">
        <v>9</v>
      </c>
      <c r="D5318" s="44" t="s">
        <v>95</v>
      </c>
      <c r="E5318" s="44" t="s">
        <v>96</v>
      </c>
      <c r="F5318" s="44" t="s">
        <v>58</v>
      </c>
      <c r="G5318" s="44" t="s">
        <v>657</v>
      </c>
      <c r="H5318" s="44" t="s">
        <v>152</v>
      </c>
      <c r="I5318" s="44" t="s">
        <v>189</v>
      </c>
      <c r="J5318" s="44" t="s">
        <v>99</v>
      </c>
      <c r="K5318" s="44" t="s">
        <v>73</v>
      </c>
      <c r="L5318" s="44" t="s">
        <v>127</v>
      </c>
      <c r="M5318" s="44" t="s">
        <v>101</v>
      </c>
      <c r="N5318" s="44">
        <v>140</v>
      </c>
      <c r="O5318" s="44">
        <v>2020</v>
      </c>
      <c r="P5318" s="44" t="s">
        <v>112</v>
      </c>
      <c r="Q5318" s="44" t="s">
        <v>112</v>
      </c>
      <c r="R5318" s="44" t="s">
        <v>657</v>
      </c>
      <c r="S5318" s="44" t="s">
        <v>685</v>
      </c>
      <c r="T5318" s="44">
        <v>6600</v>
      </c>
      <c r="U5318" s="44" t="str">
        <f>IF(ISERROR(VLOOKUP(I5318,'BACK INFO'!F:F,1,0)),IF(ISERROR(VLOOKUP(I5318,'BACK INFO'!H:H,1,0)),K5318,'BACK INFO'!$H$1),'BACK INFO'!$G$1)</f>
        <v>PHYLLIS POSNER</v>
      </c>
    </row>
    <row r="5319" spans="1:21" x14ac:dyDescent="0.35">
      <c r="A5319" s="44" t="s">
        <v>684</v>
      </c>
      <c r="B5319" s="44">
        <v>2019</v>
      </c>
      <c r="C5319" s="44">
        <v>9</v>
      </c>
      <c r="D5319" s="44" t="s">
        <v>95</v>
      </c>
      <c r="E5319" s="44" t="s">
        <v>96</v>
      </c>
      <c r="F5319" s="44" t="s">
        <v>58</v>
      </c>
      <c r="G5319" s="44" t="s">
        <v>657</v>
      </c>
      <c r="H5319" s="44" t="s">
        <v>152</v>
      </c>
      <c r="I5319" s="44" t="s">
        <v>123</v>
      </c>
      <c r="J5319" s="44" t="s">
        <v>99</v>
      </c>
      <c r="K5319" s="44" t="s">
        <v>68</v>
      </c>
      <c r="L5319" s="44" t="s">
        <v>285</v>
      </c>
      <c r="M5319" s="44" t="s">
        <v>101</v>
      </c>
      <c r="N5319" s="44">
        <v>44</v>
      </c>
      <c r="O5319" s="44">
        <v>2020</v>
      </c>
      <c r="P5319" s="44" t="s">
        <v>112</v>
      </c>
      <c r="Q5319" s="44" t="s">
        <v>112</v>
      </c>
      <c r="R5319" s="44" t="s">
        <v>657</v>
      </c>
      <c r="S5319" s="44" t="s">
        <v>685</v>
      </c>
      <c r="T5319" s="44">
        <v>2240</v>
      </c>
      <c r="U5319" s="44" t="str">
        <f>IF(ISERROR(VLOOKUP(I5319,'BACK INFO'!F:F,1,0)),IF(ISERROR(VLOOKUP(I5319,'BACK INFO'!H:H,1,0)),K5319,'BACK INFO'!$H$1),'BACK INFO'!$G$1)</f>
        <v>STEPHANIE VITALI</v>
      </c>
    </row>
    <row r="5320" spans="1:21" x14ac:dyDescent="0.35">
      <c r="A5320" s="44" t="s">
        <v>684</v>
      </c>
      <c r="B5320" s="44">
        <v>2019</v>
      </c>
      <c r="C5320" s="44">
        <v>9</v>
      </c>
      <c r="D5320" s="44" t="s">
        <v>95</v>
      </c>
      <c r="E5320" s="44" t="s">
        <v>96</v>
      </c>
      <c r="F5320" s="44" t="s">
        <v>58</v>
      </c>
      <c r="G5320" s="44" t="s">
        <v>657</v>
      </c>
      <c r="H5320" s="44" t="s">
        <v>152</v>
      </c>
      <c r="I5320" s="44" t="s">
        <v>248</v>
      </c>
      <c r="J5320" s="44" t="s">
        <v>99</v>
      </c>
      <c r="K5320" s="44" t="s">
        <v>72</v>
      </c>
      <c r="L5320" s="44" t="s">
        <v>114</v>
      </c>
      <c r="M5320" s="44" t="s">
        <v>101</v>
      </c>
      <c r="N5320" s="44">
        <v>5</v>
      </c>
      <c r="O5320" s="44">
        <v>2020</v>
      </c>
      <c r="P5320" s="44" t="s">
        <v>112</v>
      </c>
      <c r="Q5320" s="44" t="s">
        <v>112</v>
      </c>
      <c r="R5320" s="44" t="s">
        <v>657</v>
      </c>
      <c r="S5320" s="44" t="s">
        <v>685</v>
      </c>
      <c r="T5320" s="44">
        <v>240</v>
      </c>
      <c r="U5320" s="44" t="str">
        <f>IF(ISERROR(VLOOKUP(I5320,'BACK INFO'!F:F,1,0)),IF(ISERROR(VLOOKUP(I5320,'BACK INFO'!H:H,1,0)),K5320,'BACK INFO'!$H$1),'BACK INFO'!$G$1)</f>
        <v>BILL MILLER AND COMPANY</v>
      </c>
    </row>
    <row r="5321" spans="1:21" x14ac:dyDescent="0.35">
      <c r="A5321" s="44" t="s">
        <v>684</v>
      </c>
      <c r="B5321" s="44">
        <v>2019</v>
      </c>
      <c r="C5321" s="44">
        <v>9</v>
      </c>
      <c r="D5321" s="44" t="s">
        <v>95</v>
      </c>
      <c r="E5321" s="44" t="s">
        <v>96</v>
      </c>
      <c r="F5321" s="44" t="s">
        <v>58</v>
      </c>
      <c r="G5321" s="44" t="s">
        <v>657</v>
      </c>
      <c r="H5321" s="44" t="s">
        <v>152</v>
      </c>
      <c r="I5321" s="44" t="s">
        <v>322</v>
      </c>
      <c r="J5321" s="44" t="s">
        <v>99</v>
      </c>
      <c r="K5321" s="44" t="s">
        <v>75</v>
      </c>
      <c r="L5321" s="44" t="s">
        <v>127</v>
      </c>
      <c r="M5321" s="44" t="s">
        <v>101</v>
      </c>
      <c r="N5321" s="44">
        <v>4</v>
      </c>
      <c r="O5321" s="44">
        <v>2020</v>
      </c>
      <c r="P5321" s="44" t="s">
        <v>112</v>
      </c>
      <c r="Q5321" s="44" t="s">
        <v>112</v>
      </c>
      <c r="R5321" s="44" t="s">
        <v>657</v>
      </c>
      <c r="S5321" s="44" t="s">
        <v>685</v>
      </c>
      <c r="T5321" s="44">
        <v>188</v>
      </c>
      <c r="U5321" s="44" t="str">
        <f>IF(ISERROR(VLOOKUP(I5321,'BACK INFO'!F:F,1,0)),IF(ISERROR(VLOOKUP(I5321,'BACK INFO'!H:H,1,0)),K5321,'BACK INFO'!$H$1),'BACK INFO'!$G$1)</f>
        <v>LAURA BONG</v>
      </c>
    </row>
    <row r="5322" spans="1:21" x14ac:dyDescent="0.35">
      <c r="A5322" s="44" t="s">
        <v>684</v>
      </c>
      <c r="B5322" s="44">
        <v>2019</v>
      </c>
      <c r="C5322" s="44">
        <v>9</v>
      </c>
      <c r="D5322" s="44" t="s">
        <v>95</v>
      </c>
      <c r="E5322" s="44" t="s">
        <v>96</v>
      </c>
      <c r="F5322" s="44" t="s">
        <v>58</v>
      </c>
      <c r="G5322" s="44" t="s">
        <v>657</v>
      </c>
      <c r="H5322" s="44" t="s">
        <v>152</v>
      </c>
      <c r="I5322" s="44" t="s">
        <v>252</v>
      </c>
      <c r="J5322" s="44" t="s">
        <v>99</v>
      </c>
      <c r="K5322" s="44" t="s">
        <v>70</v>
      </c>
      <c r="L5322" s="44" t="s">
        <v>157</v>
      </c>
      <c r="M5322" s="44" t="s">
        <v>101</v>
      </c>
      <c r="N5322" s="44">
        <v>12</v>
      </c>
      <c r="O5322" s="44">
        <v>2020</v>
      </c>
      <c r="P5322" s="44" t="s">
        <v>112</v>
      </c>
      <c r="Q5322" s="44" t="s">
        <v>112</v>
      </c>
      <c r="R5322" s="44" t="s">
        <v>657</v>
      </c>
      <c r="S5322" s="44" t="s">
        <v>685</v>
      </c>
      <c r="T5322" s="44">
        <v>629</v>
      </c>
      <c r="U5322" s="44" t="str">
        <f>IF(ISERROR(VLOOKUP(I5322,'BACK INFO'!F:F,1,0)),IF(ISERROR(VLOOKUP(I5322,'BACK INFO'!H:H,1,0)),K5322,'BACK INFO'!$H$1),'BACK INFO'!$G$1)</f>
        <v>JUDITH ANN DEAL</v>
      </c>
    </row>
    <row r="5323" spans="1:21" x14ac:dyDescent="0.35">
      <c r="A5323" s="44" t="s">
        <v>684</v>
      </c>
      <c r="B5323" s="44">
        <v>2019</v>
      </c>
      <c r="C5323" s="44">
        <v>9</v>
      </c>
      <c r="D5323" s="44" t="s">
        <v>95</v>
      </c>
      <c r="E5323" s="44" t="s">
        <v>96</v>
      </c>
      <c r="F5323" s="44" t="s">
        <v>58</v>
      </c>
      <c r="G5323" s="44" t="s">
        <v>657</v>
      </c>
      <c r="H5323" s="44" t="s">
        <v>152</v>
      </c>
      <c r="I5323" s="44" t="s">
        <v>225</v>
      </c>
      <c r="J5323" s="44" t="s">
        <v>99</v>
      </c>
      <c r="K5323" s="44" t="s">
        <v>70</v>
      </c>
      <c r="L5323" s="44" t="s">
        <v>157</v>
      </c>
      <c r="M5323" s="44" t="s">
        <v>101</v>
      </c>
      <c r="N5323" s="44">
        <v>15</v>
      </c>
      <c r="O5323" s="44">
        <v>2020</v>
      </c>
      <c r="P5323" s="44" t="s">
        <v>112</v>
      </c>
      <c r="Q5323" s="44" t="s">
        <v>112</v>
      </c>
      <c r="R5323" s="44" t="s">
        <v>657</v>
      </c>
      <c r="S5323" s="44" t="s">
        <v>685</v>
      </c>
      <c r="T5323" s="44">
        <v>729</v>
      </c>
      <c r="U5323" s="44" t="str">
        <f>IF(ISERROR(VLOOKUP(I5323,'BACK INFO'!F:F,1,0)),IF(ISERROR(VLOOKUP(I5323,'BACK INFO'!H:H,1,0)),K5323,'BACK INFO'!$H$1),'BACK INFO'!$G$1)</f>
        <v>JUDITH ANN DEAL</v>
      </c>
    </row>
    <row r="5324" spans="1:21" x14ac:dyDescent="0.35">
      <c r="A5324" s="44" t="s">
        <v>684</v>
      </c>
      <c r="B5324" s="44">
        <v>2019</v>
      </c>
      <c r="C5324" s="44">
        <v>9</v>
      </c>
      <c r="D5324" s="44" t="s">
        <v>95</v>
      </c>
      <c r="E5324" s="44" t="s">
        <v>96</v>
      </c>
      <c r="F5324" s="44" t="s">
        <v>58</v>
      </c>
      <c r="G5324" s="44" t="s">
        <v>657</v>
      </c>
      <c r="H5324" s="44" t="s">
        <v>152</v>
      </c>
      <c r="I5324" s="44" t="s">
        <v>407</v>
      </c>
      <c r="J5324" s="44" t="s">
        <v>99</v>
      </c>
      <c r="K5324" s="44" t="s">
        <v>72</v>
      </c>
      <c r="L5324" s="44" t="s">
        <v>114</v>
      </c>
      <c r="M5324" s="44" t="s">
        <v>101</v>
      </c>
      <c r="N5324" s="44">
        <v>3</v>
      </c>
      <c r="O5324" s="44">
        <v>2020</v>
      </c>
      <c r="P5324" s="44" t="s">
        <v>112</v>
      </c>
      <c r="Q5324" s="44" t="s">
        <v>112</v>
      </c>
      <c r="R5324" s="44" t="s">
        <v>657</v>
      </c>
      <c r="S5324" s="44" t="s">
        <v>685</v>
      </c>
      <c r="T5324" s="44">
        <v>135</v>
      </c>
      <c r="U5324" s="44" t="str">
        <f>IF(ISERROR(VLOOKUP(I5324,'BACK INFO'!F:F,1,0)),IF(ISERROR(VLOOKUP(I5324,'BACK INFO'!H:H,1,0)),K5324,'BACK INFO'!$H$1),'BACK INFO'!$G$1)</f>
        <v>BILL MILLER AND COMPANY</v>
      </c>
    </row>
    <row r="5325" spans="1:21" x14ac:dyDescent="0.35">
      <c r="A5325" s="44" t="s">
        <v>684</v>
      </c>
      <c r="B5325" s="44">
        <v>2019</v>
      </c>
      <c r="C5325" s="44">
        <v>9</v>
      </c>
      <c r="D5325" s="44" t="s">
        <v>95</v>
      </c>
      <c r="E5325" s="44" t="s">
        <v>96</v>
      </c>
      <c r="F5325" s="44" t="s">
        <v>58</v>
      </c>
      <c r="G5325" s="44" t="s">
        <v>657</v>
      </c>
      <c r="H5325" s="44" t="s">
        <v>152</v>
      </c>
      <c r="I5325" s="44" t="s">
        <v>291</v>
      </c>
      <c r="J5325" s="44" t="s">
        <v>99</v>
      </c>
      <c r="K5325" s="44" t="s">
        <v>72</v>
      </c>
      <c r="L5325" s="44" t="s">
        <v>114</v>
      </c>
      <c r="M5325" s="44" t="s">
        <v>101</v>
      </c>
      <c r="N5325" s="44">
        <v>6</v>
      </c>
      <c r="O5325" s="44">
        <v>2020</v>
      </c>
      <c r="P5325" s="44" t="s">
        <v>112</v>
      </c>
      <c r="Q5325" s="44" t="s">
        <v>112</v>
      </c>
      <c r="R5325" s="44" t="s">
        <v>657</v>
      </c>
      <c r="S5325" s="44" t="s">
        <v>685</v>
      </c>
      <c r="T5325" s="44">
        <v>402</v>
      </c>
      <c r="U5325" s="44" t="str">
        <f>IF(ISERROR(VLOOKUP(I5325,'BACK INFO'!F:F,1,0)),IF(ISERROR(VLOOKUP(I5325,'BACK INFO'!H:H,1,0)),K5325,'BACK INFO'!$H$1),'BACK INFO'!$G$1)</f>
        <v>BILL MILLER AND COMPANY</v>
      </c>
    </row>
    <row r="5326" spans="1:21" x14ac:dyDescent="0.35">
      <c r="A5326" s="44" t="s">
        <v>684</v>
      </c>
      <c r="B5326" s="44">
        <v>2019</v>
      </c>
      <c r="C5326" s="44">
        <v>9</v>
      </c>
      <c r="D5326" s="44" t="s">
        <v>95</v>
      </c>
      <c r="E5326" s="44" t="s">
        <v>96</v>
      </c>
      <c r="F5326" s="44" t="s">
        <v>58</v>
      </c>
      <c r="G5326" s="44" t="s">
        <v>657</v>
      </c>
      <c r="H5326" s="44" t="s">
        <v>152</v>
      </c>
      <c r="I5326" s="44" t="s">
        <v>595</v>
      </c>
      <c r="J5326" s="44" t="s">
        <v>99</v>
      </c>
      <c r="K5326" s="44" t="s">
        <v>72</v>
      </c>
      <c r="L5326" s="44" t="s">
        <v>114</v>
      </c>
      <c r="M5326" s="44" t="s">
        <v>101</v>
      </c>
      <c r="N5326" s="44">
        <v>36</v>
      </c>
      <c r="O5326" s="44">
        <v>2020</v>
      </c>
      <c r="P5326" s="44" t="s">
        <v>112</v>
      </c>
      <c r="Q5326" s="44" t="s">
        <v>112</v>
      </c>
      <c r="R5326" s="44" t="s">
        <v>657</v>
      </c>
      <c r="S5326" s="44" t="s">
        <v>685</v>
      </c>
      <c r="T5326" s="44">
        <v>1831</v>
      </c>
      <c r="U5326" s="44" t="str">
        <f>IF(ISERROR(VLOOKUP(I5326,'BACK INFO'!F:F,1,0)),IF(ISERROR(VLOOKUP(I5326,'BACK INFO'!H:H,1,0)),K5326,'BACK INFO'!$H$1),'BACK INFO'!$G$1)</f>
        <v>BILL MILLER AND COMPANY</v>
      </c>
    </row>
    <row r="5327" spans="1:21" x14ac:dyDescent="0.35">
      <c r="A5327" s="44" t="s">
        <v>684</v>
      </c>
      <c r="B5327" s="44">
        <v>2019</v>
      </c>
      <c r="C5327" s="44">
        <v>9</v>
      </c>
      <c r="D5327" s="44" t="s">
        <v>95</v>
      </c>
      <c r="E5327" s="44" t="s">
        <v>96</v>
      </c>
      <c r="F5327" s="44" t="s">
        <v>58</v>
      </c>
      <c r="G5327" s="44" t="s">
        <v>657</v>
      </c>
      <c r="H5327" s="44" t="s">
        <v>152</v>
      </c>
      <c r="I5327" s="44" t="s">
        <v>624</v>
      </c>
      <c r="J5327" s="44" t="s">
        <v>99</v>
      </c>
      <c r="K5327" s="44" t="s">
        <v>76</v>
      </c>
      <c r="L5327" s="44" t="s">
        <v>127</v>
      </c>
      <c r="M5327" s="44" t="s">
        <v>101</v>
      </c>
      <c r="N5327" s="44">
        <v>8</v>
      </c>
      <c r="O5327" s="44">
        <v>2020</v>
      </c>
      <c r="P5327" s="44" t="s">
        <v>112</v>
      </c>
      <c r="Q5327" s="44" t="s">
        <v>112</v>
      </c>
      <c r="R5327" s="44" t="s">
        <v>657</v>
      </c>
      <c r="S5327" s="44" t="s">
        <v>685</v>
      </c>
      <c r="T5327" s="44">
        <v>470</v>
      </c>
      <c r="U5327" s="44" t="str">
        <f>IF(ISERROR(VLOOKUP(I5327,'BACK INFO'!F:F,1,0)),IF(ISERROR(VLOOKUP(I5327,'BACK INFO'!H:H,1,0)),K5327,'BACK INFO'!$H$1),'BACK INFO'!$G$1)</f>
        <v>MIE MANNICHE</v>
      </c>
    </row>
    <row r="5328" spans="1:21" x14ac:dyDescent="0.35">
      <c r="A5328" s="44" t="s">
        <v>684</v>
      </c>
      <c r="B5328" s="44">
        <v>2019</v>
      </c>
      <c r="C5328" s="44">
        <v>9</v>
      </c>
      <c r="D5328" s="44" t="s">
        <v>95</v>
      </c>
      <c r="E5328" s="44" t="s">
        <v>96</v>
      </c>
      <c r="F5328" s="44" t="s">
        <v>58</v>
      </c>
      <c r="G5328" s="44" t="s">
        <v>657</v>
      </c>
      <c r="H5328" s="44" t="s">
        <v>152</v>
      </c>
      <c r="I5328" s="44" t="s">
        <v>300</v>
      </c>
      <c r="J5328" s="44" t="s">
        <v>99</v>
      </c>
      <c r="K5328" s="44" t="s">
        <v>73</v>
      </c>
      <c r="L5328" s="44" t="s">
        <v>127</v>
      </c>
      <c r="M5328" s="44" t="s">
        <v>101</v>
      </c>
      <c r="N5328" s="44">
        <v>1</v>
      </c>
      <c r="O5328" s="44">
        <v>2020</v>
      </c>
      <c r="P5328" s="44" t="s">
        <v>112</v>
      </c>
      <c r="Q5328" s="44" t="s">
        <v>112</v>
      </c>
      <c r="R5328" s="44" t="s">
        <v>657</v>
      </c>
      <c r="S5328" s="44" t="s">
        <v>685</v>
      </c>
      <c r="T5328" s="44">
        <v>57</v>
      </c>
      <c r="U5328" s="44" t="str">
        <f>IF(ISERROR(VLOOKUP(I5328,'BACK INFO'!F:F,1,0)),IF(ISERROR(VLOOKUP(I5328,'BACK INFO'!H:H,1,0)),K5328,'BACK INFO'!$H$1),'BACK INFO'!$G$1)</f>
        <v>PHYLLIS POSNER</v>
      </c>
    </row>
    <row r="5329" spans="1:21" x14ac:dyDescent="0.35">
      <c r="A5329" s="44" t="s">
        <v>684</v>
      </c>
      <c r="B5329" s="44">
        <v>2019</v>
      </c>
      <c r="C5329" s="44">
        <v>9</v>
      </c>
      <c r="D5329" s="44" t="s">
        <v>95</v>
      </c>
      <c r="E5329" s="44" t="s">
        <v>96</v>
      </c>
      <c r="F5329" s="44" t="s">
        <v>58</v>
      </c>
      <c r="G5329" s="44" t="s">
        <v>657</v>
      </c>
      <c r="H5329" s="44" t="s">
        <v>152</v>
      </c>
      <c r="I5329" s="44" t="s">
        <v>301</v>
      </c>
      <c r="J5329" s="44" t="s">
        <v>99</v>
      </c>
      <c r="K5329" s="44" t="s">
        <v>75</v>
      </c>
      <c r="L5329" s="44" t="s">
        <v>131</v>
      </c>
      <c r="M5329" s="44" t="s">
        <v>101</v>
      </c>
      <c r="N5329" s="44">
        <v>19</v>
      </c>
      <c r="O5329" s="44">
        <v>2020</v>
      </c>
      <c r="P5329" s="44" t="s">
        <v>112</v>
      </c>
      <c r="Q5329" s="44" t="s">
        <v>112</v>
      </c>
      <c r="R5329" s="44" t="s">
        <v>657</v>
      </c>
      <c r="S5329" s="44" t="s">
        <v>685</v>
      </c>
      <c r="T5329" s="44">
        <v>1093</v>
      </c>
      <c r="U5329" s="44" t="str">
        <f>IF(ISERROR(VLOOKUP(I5329,'BACK INFO'!F:F,1,0)),IF(ISERROR(VLOOKUP(I5329,'BACK INFO'!H:H,1,0)),K5329,'BACK INFO'!$H$1),'BACK INFO'!$G$1)</f>
        <v>LAURA BONG</v>
      </c>
    </row>
    <row r="5330" spans="1:21" x14ac:dyDescent="0.35">
      <c r="A5330" s="44" t="s">
        <v>684</v>
      </c>
      <c r="B5330" s="44">
        <v>2019</v>
      </c>
      <c r="C5330" s="44">
        <v>9</v>
      </c>
      <c r="D5330" s="44" t="s">
        <v>95</v>
      </c>
      <c r="E5330" s="44" t="s">
        <v>96</v>
      </c>
      <c r="F5330" s="44" t="s">
        <v>58</v>
      </c>
      <c r="G5330" s="44" t="s">
        <v>657</v>
      </c>
      <c r="H5330" s="44" t="s">
        <v>152</v>
      </c>
      <c r="I5330" s="44" t="s">
        <v>340</v>
      </c>
      <c r="J5330" s="44" t="s">
        <v>99</v>
      </c>
      <c r="K5330" s="44" t="s">
        <v>74</v>
      </c>
      <c r="L5330" s="44" t="s">
        <v>199</v>
      </c>
      <c r="M5330" s="44" t="s">
        <v>101</v>
      </c>
      <c r="N5330" s="44">
        <v>5</v>
      </c>
      <c r="O5330" s="44">
        <v>2020</v>
      </c>
      <c r="P5330" s="44" t="s">
        <v>112</v>
      </c>
      <c r="Q5330" s="44" t="s">
        <v>112</v>
      </c>
      <c r="R5330" s="44" t="s">
        <v>657</v>
      </c>
      <c r="S5330" s="44" t="s">
        <v>685</v>
      </c>
      <c r="T5330" s="44">
        <v>215</v>
      </c>
      <c r="U5330" s="44" t="str">
        <f>IF(ISERROR(VLOOKUP(I5330,'BACK INFO'!F:F,1,0)),IF(ISERROR(VLOOKUP(I5330,'BACK INFO'!H:H,1,0)),K5330,'BACK INFO'!$H$1),'BACK INFO'!$G$1)</f>
        <v>DENISE ARNETT</v>
      </c>
    </row>
    <row r="5331" spans="1:21" x14ac:dyDescent="0.35">
      <c r="A5331" s="44" t="s">
        <v>684</v>
      </c>
      <c r="B5331" s="44">
        <v>2019</v>
      </c>
      <c r="C5331" s="44">
        <v>9</v>
      </c>
      <c r="D5331" s="44" t="s">
        <v>95</v>
      </c>
      <c r="E5331" s="44" t="s">
        <v>96</v>
      </c>
      <c r="F5331" s="44" t="s">
        <v>58</v>
      </c>
      <c r="G5331" s="44" t="s">
        <v>657</v>
      </c>
      <c r="H5331" s="44" t="s">
        <v>152</v>
      </c>
      <c r="I5331" s="44" t="s">
        <v>611</v>
      </c>
      <c r="J5331" s="44" t="s">
        <v>99</v>
      </c>
      <c r="K5331" s="44" t="s">
        <v>612</v>
      </c>
      <c r="L5331" s="44" t="s">
        <v>114</v>
      </c>
      <c r="M5331" s="44" t="s">
        <v>101</v>
      </c>
      <c r="N5331" s="44">
        <v>8</v>
      </c>
      <c r="O5331" s="44">
        <v>2020</v>
      </c>
      <c r="P5331" s="44" t="s">
        <v>112</v>
      </c>
      <c r="Q5331" s="44" t="s">
        <v>112</v>
      </c>
      <c r="R5331" s="44" t="s">
        <v>657</v>
      </c>
      <c r="S5331" s="44" t="s">
        <v>685</v>
      </c>
      <c r="T5331" s="44">
        <v>393</v>
      </c>
      <c r="U5331" s="44" t="str">
        <f>IF(ISERROR(VLOOKUP(I5331,'BACK INFO'!F:F,1,0)),IF(ISERROR(VLOOKUP(I5331,'BACK INFO'!H:H,1,0)),K5331,'BACK INFO'!$H$1),'BACK INFO'!$G$1)</f>
        <v>CATALINA RESTREPO GOMEZ</v>
      </c>
    </row>
    <row r="5332" spans="1:21" x14ac:dyDescent="0.35">
      <c r="A5332" s="44" t="s">
        <v>684</v>
      </c>
      <c r="B5332" s="44">
        <v>2019</v>
      </c>
      <c r="C5332" s="44">
        <v>9</v>
      </c>
      <c r="D5332" s="44" t="s">
        <v>260</v>
      </c>
      <c r="E5332" s="44" t="s">
        <v>96</v>
      </c>
      <c r="F5332" s="44" t="s">
        <v>58</v>
      </c>
      <c r="G5332" s="44" t="s">
        <v>118</v>
      </c>
      <c r="H5332" s="44" t="s">
        <v>117</v>
      </c>
      <c r="I5332" s="44" t="s">
        <v>686</v>
      </c>
      <c r="J5332" s="44" t="s">
        <v>99</v>
      </c>
      <c r="K5332" s="44" t="s">
        <v>54</v>
      </c>
      <c r="L5332" s="44" t="s">
        <v>100</v>
      </c>
      <c r="M5332" s="44" t="s">
        <v>101</v>
      </c>
      <c r="N5332" s="44">
        <v>1</v>
      </c>
      <c r="O5332" s="44">
        <v>2018</v>
      </c>
      <c r="P5332" s="44" t="s">
        <v>112</v>
      </c>
      <c r="Q5332" s="44" t="s">
        <v>103</v>
      </c>
      <c r="R5332" s="44" t="s">
        <v>103</v>
      </c>
      <c r="S5332" s="44" t="s">
        <v>685</v>
      </c>
      <c r="T5332" s="44">
        <v>33</v>
      </c>
      <c r="U5332" s="44" t="str">
        <f>IF(ISERROR(VLOOKUP(I5332,'BACK INFO'!F:F,1,0)),IF(ISERROR(VLOOKUP(I5332,'BACK INFO'!H:H,1,0)),K5332,'BACK INFO'!$H$1),'BACK INFO'!$G$1)</f>
        <v>PAIGE ALYSE STRAUGHAN</v>
      </c>
    </row>
    <row r="5333" spans="1:21" x14ac:dyDescent="0.35">
      <c r="A5333" s="44" t="s">
        <v>684</v>
      </c>
      <c r="B5333" s="44">
        <v>2019</v>
      </c>
      <c r="C5333" s="44">
        <v>9</v>
      </c>
      <c r="D5333" s="44" t="s">
        <v>260</v>
      </c>
      <c r="E5333" s="44" t="s">
        <v>96</v>
      </c>
      <c r="F5333" s="44" t="s">
        <v>58</v>
      </c>
      <c r="G5333" s="44" t="s">
        <v>439</v>
      </c>
      <c r="H5333" s="44" t="s">
        <v>98</v>
      </c>
      <c r="I5333" s="44" t="s">
        <v>686</v>
      </c>
      <c r="J5333" s="44" t="s">
        <v>99</v>
      </c>
      <c r="K5333" s="44" t="s">
        <v>54</v>
      </c>
      <c r="L5333" s="44" t="s">
        <v>100</v>
      </c>
      <c r="M5333" s="44" t="s">
        <v>101</v>
      </c>
      <c r="N5333" s="44">
        <v>1</v>
      </c>
      <c r="O5333" s="44">
        <v>2017</v>
      </c>
      <c r="P5333" s="44" t="s">
        <v>222</v>
      </c>
      <c r="Q5333" s="44" t="s">
        <v>103</v>
      </c>
      <c r="R5333" s="44" t="s">
        <v>103</v>
      </c>
      <c r="S5333" s="44" t="s">
        <v>685</v>
      </c>
      <c r="T5333" s="44">
        <v>67</v>
      </c>
      <c r="U5333" s="44" t="str">
        <f>IF(ISERROR(VLOOKUP(I5333,'BACK INFO'!F:F,1,0)),IF(ISERROR(VLOOKUP(I5333,'BACK INFO'!H:H,1,0)),K5333,'BACK INFO'!$H$1),'BACK INFO'!$G$1)</f>
        <v>PAIGE ALYSE STRAUGHAN</v>
      </c>
    </row>
    <row r="5334" spans="1:21" x14ac:dyDescent="0.35">
      <c r="A5334" s="44" t="s">
        <v>684</v>
      </c>
      <c r="B5334" s="44">
        <v>2019</v>
      </c>
      <c r="C5334" s="44">
        <v>9</v>
      </c>
      <c r="D5334" s="44" t="s">
        <v>260</v>
      </c>
      <c r="E5334" s="44" t="s">
        <v>96</v>
      </c>
      <c r="F5334" s="44" t="s">
        <v>58</v>
      </c>
      <c r="G5334" s="44" t="s">
        <v>439</v>
      </c>
      <c r="H5334" s="44" t="s">
        <v>110</v>
      </c>
      <c r="I5334" s="44" t="s">
        <v>686</v>
      </c>
      <c r="J5334" s="44" t="s">
        <v>99</v>
      </c>
      <c r="K5334" s="44" t="s">
        <v>54</v>
      </c>
      <c r="L5334" s="44" t="s">
        <v>100</v>
      </c>
      <c r="M5334" s="44" t="s">
        <v>101</v>
      </c>
      <c r="N5334" s="44">
        <v>1</v>
      </c>
      <c r="O5334" s="44">
        <v>2017</v>
      </c>
      <c r="P5334" s="44" t="s">
        <v>222</v>
      </c>
      <c r="Q5334" s="44" t="s">
        <v>103</v>
      </c>
      <c r="R5334" s="44" t="s">
        <v>103</v>
      </c>
      <c r="S5334" s="44" t="s">
        <v>685</v>
      </c>
      <c r="T5334" s="44">
        <v>25</v>
      </c>
      <c r="U5334" s="44" t="str">
        <f>IF(ISERROR(VLOOKUP(I5334,'BACK INFO'!F:F,1,0)),IF(ISERROR(VLOOKUP(I5334,'BACK INFO'!H:H,1,0)),K5334,'BACK INFO'!$H$1),'BACK INFO'!$G$1)</f>
        <v>PAIGE ALYSE STRAUGHAN</v>
      </c>
    </row>
    <row r="5335" spans="1:21" x14ac:dyDescent="0.35">
      <c r="A5335" s="44" t="s">
        <v>684</v>
      </c>
      <c r="B5335" s="44">
        <v>2019</v>
      </c>
      <c r="C5335" s="44">
        <v>9</v>
      </c>
      <c r="D5335" s="44" t="s">
        <v>260</v>
      </c>
      <c r="E5335" s="44" t="s">
        <v>96</v>
      </c>
      <c r="F5335" s="44" t="s">
        <v>58</v>
      </c>
      <c r="G5335" s="44" t="s">
        <v>241</v>
      </c>
      <c r="H5335" s="44" t="s">
        <v>98</v>
      </c>
      <c r="I5335" s="44" t="s">
        <v>686</v>
      </c>
      <c r="J5335" s="44" t="s">
        <v>99</v>
      </c>
      <c r="K5335" s="44" t="s">
        <v>54</v>
      </c>
      <c r="L5335" s="44" t="s">
        <v>100</v>
      </c>
      <c r="M5335" s="44" t="s">
        <v>101</v>
      </c>
      <c r="N5335" s="44">
        <v>29</v>
      </c>
      <c r="O5335" s="44">
        <v>2019</v>
      </c>
      <c r="P5335" s="44" t="s">
        <v>112</v>
      </c>
      <c r="Q5335" s="44" t="s">
        <v>112</v>
      </c>
      <c r="R5335" s="44" t="s">
        <v>241</v>
      </c>
      <c r="S5335" s="44" t="s">
        <v>685</v>
      </c>
      <c r="T5335" s="44">
        <v>884</v>
      </c>
      <c r="U5335" s="44" t="str">
        <f>IF(ISERROR(VLOOKUP(I5335,'BACK INFO'!F:F,1,0)),IF(ISERROR(VLOOKUP(I5335,'BACK INFO'!H:H,1,0)),K5335,'BACK INFO'!$H$1),'BACK INFO'!$G$1)</f>
        <v>PAIGE ALYSE STRAUGHAN</v>
      </c>
    </row>
    <row r="5336" spans="1:21" x14ac:dyDescent="0.35">
      <c r="A5336" s="44" t="s">
        <v>684</v>
      </c>
      <c r="B5336" s="44">
        <v>2019</v>
      </c>
      <c r="C5336" s="44">
        <v>9</v>
      </c>
      <c r="D5336" s="44" t="s">
        <v>260</v>
      </c>
      <c r="E5336" s="44" t="s">
        <v>96</v>
      </c>
      <c r="F5336" s="44" t="s">
        <v>58</v>
      </c>
      <c r="G5336" s="44" t="s">
        <v>241</v>
      </c>
      <c r="H5336" s="44" t="s">
        <v>98</v>
      </c>
      <c r="I5336" s="44" t="s">
        <v>347</v>
      </c>
      <c r="J5336" s="44" t="s">
        <v>99</v>
      </c>
      <c r="K5336" s="44" t="s">
        <v>348</v>
      </c>
      <c r="L5336" s="44" t="s">
        <v>133</v>
      </c>
      <c r="M5336" s="44" t="s">
        <v>101</v>
      </c>
      <c r="N5336" s="44">
        <v>692</v>
      </c>
      <c r="O5336" s="44">
        <v>2019</v>
      </c>
      <c r="P5336" s="44" t="s">
        <v>112</v>
      </c>
      <c r="Q5336" s="44" t="s">
        <v>112</v>
      </c>
      <c r="R5336" s="44" t="s">
        <v>241</v>
      </c>
      <c r="S5336" s="44" t="s">
        <v>685</v>
      </c>
      <c r="T5336" s="44">
        <v>13358</v>
      </c>
      <c r="U5336" s="44" t="str">
        <f>IF(ISERROR(VLOOKUP(I5336,'BACK INFO'!F:F,1,0)),IF(ISERROR(VLOOKUP(I5336,'BACK INFO'!H:H,1,0)),K5336,'BACK INFO'!$H$1),'BACK INFO'!$G$1)</f>
        <v>KELLY MICHELLE ELLINGSON</v>
      </c>
    </row>
    <row r="5337" spans="1:21" x14ac:dyDescent="0.35">
      <c r="A5337" s="44" t="s">
        <v>684</v>
      </c>
      <c r="B5337" s="44">
        <v>2019</v>
      </c>
      <c r="C5337" s="44">
        <v>9</v>
      </c>
      <c r="D5337" s="44" t="s">
        <v>260</v>
      </c>
      <c r="E5337" s="44" t="s">
        <v>96</v>
      </c>
      <c r="F5337" s="44" t="s">
        <v>58</v>
      </c>
      <c r="G5337" s="44" t="s">
        <v>241</v>
      </c>
      <c r="H5337" s="44" t="s">
        <v>110</v>
      </c>
      <c r="I5337" s="44" t="s">
        <v>686</v>
      </c>
      <c r="J5337" s="44" t="s">
        <v>99</v>
      </c>
      <c r="K5337" s="44" t="s">
        <v>54</v>
      </c>
      <c r="L5337" s="44" t="s">
        <v>100</v>
      </c>
      <c r="M5337" s="44" t="s">
        <v>101</v>
      </c>
      <c r="N5337" s="44">
        <v>1</v>
      </c>
      <c r="O5337" s="44">
        <v>2019</v>
      </c>
      <c r="P5337" s="44" t="s">
        <v>112</v>
      </c>
      <c r="Q5337" s="44" t="s">
        <v>112</v>
      </c>
      <c r="R5337" s="44" t="s">
        <v>241</v>
      </c>
      <c r="S5337" s="44" t="s">
        <v>685</v>
      </c>
      <c r="T5337" s="44">
        <v>39</v>
      </c>
      <c r="U5337" s="44" t="str">
        <f>IF(ISERROR(VLOOKUP(I5337,'BACK INFO'!F:F,1,0)),IF(ISERROR(VLOOKUP(I5337,'BACK INFO'!H:H,1,0)),K5337,'BACK INFO'!$H$1),'BACK INFO'!$G$1)</f>
        <v>PAIGE ALYSE STRAUGHAN</v>
      </c>
    </row>
    <row r="5338" spans="1:21" x14ac:dyDescent="0.35">
      <c r="A5338" s="44" t="s">
        <v>684</v>
      </c>
      <c r="B5338" s="44">
        <v>2019</v>
      </c>
      <c r="C5338" s="44">
        <v>9</v>
      </c>
      <c r="D5338" s="44" t="s">
        <v>260</v>
      </c>
      <c r="E5338" s="44" t="s">
        <v>96</v>
      </c>
      <c r="F5338" s="44" t="s">
        <v>58</v>
      </c>
      <c r="G5338" s="44" t="s">
        <v>241</v>
      </c>
      <c r="H5338" s="44" t="s">
        <v>117</v>
      </c>
      <c r="I5338" s="44" t="s">
        <v>686</v>
      </c>
      <c r="J5338" s="44" t="s">
        <v>99</v>
      </c>
      <c r="K5338" s="44" t="s">
        <v>54</v>
      </c>
      <c r="L5338" s="44" t="s">
        <v>100</v>
      </c>
      <c r="M5338" s="44" t="s">
        <v>101</v>
      </c>
      <c r="N5338" s="44">
        <v>23</v>
      </c>
      <c r="O5338" s="44">
        <v>2019</v>
      </c>
      <c r="P5338" s="44" t="s">
        <v>112</v>
      </c>
      <c r="Q5338" s="44" t="s">
        <v>112</v>
      </c>
      <c r="R5338" s="44" t="s">
        <v>241</v>
      </c>
      <c r="S5338" s="44" t="s">
        <v>685</v>
      </c>
      <c r="T5338" s="44">
        <v>754.5</v>
      </c>
      <c r="U5338" s="44" t="str">
        <f>IF(ISERROR(VLOOKUP(I5338,'BACK INFO'!F:F,1,0)),IF(ISERROR(VLOOKUP(I5338,'BACK INFO'!H:H,1,0)),K5338,'BACK INFO'!$H$1),'BACK INFO'!$G$1)</f>
        <v>PAIGE ALYSE STRAUGHAN</v>
      </c>
    </row>
    <row r="5339" spans="1:21" x14ac:dyDescent="0.35">
      <c r="A5339" s="44" t="s">
        <v>684</v>
      </c>
      <c r="B5339" s="44">
        <v>2019</v>
      </c>
      <c r="C5339" s="44">
        <v>9</v>
      </c>
      <c r="D5339" s="44" t="s">
        <v>260</v>
      </c>
      <c r="E5339" s="44" t="s">
        <v>96</v>
      </c>
      <c r="F5339" s="44" t="s">
        <v>58</v>
      </c>
      <c r="G5339" s="44" t="s">
        <v>241</v>
      </c>
      <c r="H5339" s="44" t="s">
        <v>152</v>
      </c>
      <c r="I5339" s="44" t="s">
        <v>686</v>
      </c>
      <c r="J5339" s="44" t="s">
        <v>99</v>
      </c>
      <c r="K5339" s="44" t="s">
        <v>54</v>
      </c>
      <c r="L5339" s="44" t="s">
        <v>100</v>
      </c>
      <c r="M5339" s="44" t="s">
        <v>101</v>
      </c>
      <c r="N5339" s="44">
        <v>5</v>
      </c>
      <c r="O5339" s="44">
        <v>2019</v>
      </c>
      <c r="P5339" s="44" t="s">
        <v>112</v>
      </c>
      <c r="Q5339" s="44" t="s">
        <v>112</v>
      </c>
      <c r="R5339" s="44" t="s">
        <v>241</v>
      </c>
      <c r="S5339" s="44" t="s">
        <v>685</v>
      </c>
      <c r="T5339" s="44">
        <v>217</v>
      </c>
      <c r="U5339" s="44" t="str">
        <f>IF(ISERROR(VLOOKUP(I5339,'BACK INFO'!F:F,1,0)),IF(ISERROR(VLOOKUP(I5339,'BACK INFO'!H:H,1,0)),K5339,'BACK INFO'!$H$1),'BACK INFO'!$G$1)</f>
        <v>PAIGE ALYSE STRAUGHAN</v>
      </c>
    </row>
    <row r="5340" spans="1:21" x14ac:dyDescent="0.35">
      <c r="A5340" s="44" t="s">
        <v>684</v>
      </c>
      <c r="B5340" s="44">
        <v>2019</v>
      </c>
      <c r="C5340" s="44">
        <v>9</v>
      </c>
      <c r="D5340" s="44" t="s">
        <v>260</v>
      </c>
      <c r="E5340" s="44" t="s">
        <v>96</v>
      </c>
      <c r="F5340" s="44" t="s">
        <v>58</v>
      </c>
      <c r="G5340" s="44" t="s">
        <v>259</v>
      </c>
      <c r="H5340" s="44" t="s">
        <v>98</v>
      </c>
      <c r="I5340" s="44" t="s">
        <v>686</v>
      </c>
      <c r="J5340" s="44" t="s">
        <v>99</v>
      </c>
      <c r="K5340" s="44" t="s">
        <v>54</v>
      </c>
      <c r="L5340" s="44" t="s">
        <v>100</v>
      </c>
      <c r="M5340" s="44" t="s">
        <v>101</v>
      </c>
      <c r="N5340" s="44">
        <v>7</v>
      </c>
      <c r="O5340" s="44">
        <v>2019</v>
      </c>
      <c r="P5340" s="44" t="s">
        <v>154</v>
      </c>
      <c r="Q5340" s="44" t="s">
        <v>154</v>
      </c>
      <c r="R5340" s="44" t="s">
        <v>259</v>
      </c>
      <c r="S5340" s="44" t="s">
        <v>685</v>
      </c>
      <c r="T5340" s="44">
        <v>203</v>
      </c>
      <c r="U5340" s="44" t="str">
        <f>IF(ISERROR(VLOOKUP(I5340,'BACK INFO'!F:F,1,0)),IF(ISERROR(VLOOKUP(I5340,'BACK INFO'!H:H,1,0)),K5340,'BACK INFO'!$H$1),'BACK INFO'!$G$1)</f>
        <v>PAIGE ALYSE STRAUGHAN</v>
      </c>
    </row>
    <row r="5341" spans="1:21" x14ac:dyDescent="0.35">
      <c r="A5341" s="44" t="s">
        <v>684</v>
      </c>
      <c r="B5341" s="44">
        <v>2019</v>
      </c>
      <c r="C5341" s="44">
        <v>9</v>
      </c>
      <c r="D5341" s="44" t="s">
        <v>260</v>
      </c>
      <c r="E5341" s="44" t="s">
        <v>96</v>
      </c>
      <c r="F5341" s="44" t="s">
        <v>58</v>
      </c>
      <c r="G5341" s="44" t="s">
        <v>259</v>
      </c>
      <c r="H5341" s="44" t="s">
        <v>117</v>
      </c>
      <c r="I5341" s="44" t="s">
        <v>686</v>
      </c>
      <c r="J5341" s="44" t="s">
        <v>99</v>
      </c>
      <c r="K5341" s="44" t="s">
        <v>54</v>
      </c>
      <c r="L5341" s="44" t="s">
        <v>100</v>
      </c>
      <c r="M5341" s="44" t="s">
        <v>101</v>
      </c>
      <c r="N5341" s="44">
        <v>23</v>
      </c>
      <c r="O5341" s="44">
        <v>2019</v>
      </c>
      <c r="P5341" s="44" t="s">
        <v>154</v>
      </c>
      <c r="Q5341" s="44" t="s">
        <v>154</v>
      </c>
      <c r="R5341" s="44" t="s">
        <v>259</v>
      </c>
      <c r="S5341" s="44" t="s">
        <v>685</v>
      </c>
      <c r="T5341" s="44">
        <v>758</v>
      </c>
      <c r="U5341" s="44" t="str">
        <f>IF(ISERROR(VLOOKUP(I5341,'BACK INFO'!F:F,1,0)),IF(ISERROR(VLOOKUP(I5341,'BACK INFO'!H:H,1,0)),K5341,'BACK INFO'!$H$1),'BACK INFO'!$G$1)</f>
        <v>PAIGE ALYSE STRAUGHAN</v>
      </c>
    </row>
    <row r="5342" spans="1:21" x14ac:dyDescent="0.35">
      <c r="A5342" s="44" t="s">
        <v>684</v>
      </c>
      <c r="B5342" s="44">
        <v>2019</v>
      </c>
      <c r="C5342" s="44">
        <v>10</v>
      </c>
      <c r="D5342" s="44" t="s">
        <v>95</v>
      </c>
      <c r="E5342" s="44" t="s">
        <v>96</v>
      </c>
      <c r="F5342" s="44" t="s">
        <v>59</v>
      </c>
      <c r="G5342" s="44" t="s">
        <v>570</v>
      </c>
      <c r="H5342" s="44" t="s">
        <v>110</v>
      </c>
      <c r="I5342" s="44" t="s">
        <v>279</v>
      </c>
      <c r="J5342" s="44" t="s">
        <v>120</v>
      </c>
      <c r="K5342" s="44" t="s">
        <v>68</v>
      </c>
      <c r="L5342" s="44" t="s">
        <v>680</v>
      </c>
      <c r="M5342" s="44">
        <v>0</v>
      </c>
      <c r="N5342" s="44">
        <v>41</v>
      </c>
      <c r="O5342" s="44">
        <v>2019</v>
      </c>
      <c r="P5342" s="44" t="s">
        <v>109</v>
      </c>
      <c r="Q5342" s="44" t="s">
        <v>109</v>
      </c>
      <c r="R5342" s="44" t="s">
        <v>570</v>
      </c>
      <c r="S5342" s="44" t="s">
        <v>685</v>
      </c>
      <c r="T5342" s="44">
        <v>1323.120823008185</v>
      </c>
      <c r="U5342" s="44" t="str">
        <f>IF(ISERROR(VLOOKUP(I5342,'BACK INFO'!F:F,1,0)),IF(ISERROR(VLOOKUP(I5342,'BACK INFO'!H:H,1,0)),K5342,'BACK INFO'!$H$1),'BACK INFO'!$G$1)</f>
        <v>STEPHANIE VITALI</v>
      </c>
    </row>
    <row r="5343" spans="1:21" x14ac:dyDescent="0.35">
      <c r="A5343" s="44" t="s">
        <v>684</v>
      </c>
      <c r="B5343" s="44">
        <v>2019</v>
      </c>
      <c r="C5343" s="44">
        <v>11</v>
      </c>
      <c r="D5343" s="44" t="s">
        <v>95</v>
      </c>
      <c r="E5343" s="44" t="s">
        <v>96</v>
      </c>
      <c r="F5343" s="44" t="s">
        <v>59</v>
      </c>
      <c r="G5343" s="44" t="s">
        <v>570</v>
      </c>
      <c r="H5343" s="44" t="s">
        <v>110</v>
      </c>
      <c r="I5343" s="44" t="s">
        <v>279</v>
      </c>
      <c r="J5343" s="44" t="s">
        <v>120</v>
      </c>
      <c r="K5343" s="44" t="s">
        <v>68</v>
      </c>
      <c r="L5343" s="44" t="s">
        <v>680</v>
      </c>
      <c r="M5343" s="44">
        <v>0</v>
      </c>
      <c r="N5343" s="44">
        <v>29</v>
      </c>
      <c r="O5343" s="44">
        <v>2019</v>
      </c>
      <c r="P5343" s="44" t="s">
        <v>109</v>
      </c>
      <c r="Q5343" s="44" t="s">
        <v>109</v>
      </c>
      <c r="R5343" s="44" t="s">
        <v>570</v>
      </c>
      <c r="S5343" s="44" t="s">
        <v>685</v>
      </c>
      <c r="T5343" s="44">
        <v>1080.5737027859127</v>
      </c>
      <c r="U5343" s="44" t="str">
        <f>IF(ISERROR(VLOOKUP(I5343,'BACK INFO'!F:F,1,0)),IF(ISERROR(VLOOKUP(I5343,'BACK INFO'!H:H,1,0)),K5343,'BACK INFO'!$H$1),'BACK INFO'!$G$1)</f>
        <v>STEPHANIE VITALI</v>
      </c>
    </row>
    <row r="5344" spans="1:21" x14ac:dyDescent="0.35">
      <c r="A5344" s="44" t="s">
        <v>684</v>
      </c>
      <c r="B5344" s="44">
        <v>2019</v>
      </c>
      <c r="C5344" s="44">
        <v>12</v>
      </c>
      <c r="D5344" s="44" t="s">
        <v>95</v>
      </c>
      <c r="E5344" s="44" t="s">
        <v>96</v>
      </c>
      <c r="F5344" s="44" t="s">
        <v>59</v>
      </c>
      <c r="G5344" s="44" t="s">
        <v>657</v>
      </c>
      <c r="H5344" s="44" t="s">
        <v>98</v>
      </c>
      <c r="I5344" s="44" t="s">
        <v>697</v>
      </c>
      <c r="J5344" s="44" t="s">
        <v>99</v>
      </c>
      <c r="K5344" s="44" t="s">
        <v>74</v>
      </c>
      <c r="L5344" s="44" t="s">
        <v>680</v>
      </c>
      <c r="M5344" s="44">
        <v>0</v>
      </c>
      <c r="N5344" s="44">
        <v>24</v>
      </c>
      <c r="O5344" s="44">
        <v>2020</v>
      </c>
      <c r="P5344" s="44" t="s">
        <v>112</v>
      </c>
      <c r="Q5344" s="44" t="s">
        <v>112</v>
      </c>
      <c r="R5344" s="44" t="s">
        <v>657</v>
      </c>
      <c r="S5344" s="44" t="s">
        <v>685</v>
      </c>
      <c r="T5344" s="44">
        <v>738</v>
      </c>
      <c r="U5344" s="44" t="str">
        <f>IF(ISERROR(VLOOKUP(I5344,'BACK INFO'!F:F,1,0)),IF(ISERROR(VLOOKUP(I5344,'BACK INFO'!H:H,1,0)),K5344,'BACK INFO'!$H$1),'BACK INFO'!$G$1)</f>
        <v>DENISE ARNETT</v>
      </c>
    </row>
    <row r="5345" spans="1:21" x14ac:dyDescent="0.35">
      <c r="A5345" s="44" t="s">
        <v>684</v>
      </c>
      <c r="B5345" s="44">
        <v>2020</v>
      </c>
      <c r="C5345" s="44">
        <v>1</v>
      </c>
      <c r="D5345" s="44" t="s">
        <v>95</v>
      </c>
      <c r="E5345" s="44" t="s">
        <v>96</v>
      </c>
      <c r="F5345" s="44" t="s">
        <v>59</v>
      </c>
      <c r="G5345" s="44" t="s">
        <v>657</v>
      </c>
      <c r="H5345" s="44" t="s">
        <v>98</v>
      </c>
      <c r="I5345" s="44" t="s">
        <v>697</v>
      </c>
      <c r="J5345" s="44" t="s">
        <v>99</v>
      </c>
      <c r="K5345" s="44" t="s">
        <v>74</v>
      </c>
      <c r="L5345" s="44" t="s">
        <v>680</v>
      </c>
      <c r="M5345" s="44">
        <v>0</v>
      </c>
      <c r="N5345" s="44">
        <v>66</v>
      </c>
      <c r="O5345" s="44">
        <v>2020</v>
      </c>
      <c r="P5345" s="44" t="s">
        <v>112</v>
      </c>
      <c r="Q5345" s="44" t="s">
        <v>112</v>
      </c>
      <c r="R5345" s="44" t="s">
        <v>657</v>
      </c>
      <c r="S5345" s="44" t="s">
        <v>685</v>
      </c>
      <c r="T5345" s="44">
        <v>2322</v>
      </c>
      <c r="U5345" s="44" t="str">
        <f>IF(ISERROR(VLOOKUP(I5345,'BACK INFO'!F:F,1,0)),IF(ISERROR(VLOOKUP(I5345,'BACK INFO'!H:H,1,0)),K5345,'BACK INFO'!$H$1),'BACK INFO'!$G$1)</f>
        <v>DENISE ARNETT</v>
      </c>
    </row>
    <row r="5346" spans="1:21" x14ac:dyDescent="0.35">
      <c r="A5346" s="44" t="s">
        <v>684</v>
      </c>
      <c r="B5346" s="44">
        <v>2019</v>
      </c>
      <c r="C5346" s="44">
        <v>9</v>
      </c>
      <c r="D5346" s="44" t="s">
        <v>95</v>
      </c>
      <c r="E5346" s="44" t="s">
        <v>96</v>
      </c>
      <c r="F5346" s="44" t="s">
        <v>59</v>
      </c>
      <c r="G5346" s="44" t="s">
        <v>241</v>
      </c>
      <c r="H5346" s="44" t="s">
        <v>110</v>
      </c>
      <c r="I5346" s="44" t="s">
        <v>217</v>
      </c>
      <c r="J5346" s="44" t="s">
        <v>99</v>
      </c>
      <c r="K5346" s="44" t="s">
        <v>75</v>
      </c>
      <c r="L5346" s="44" t="s">
        <v>680</v>
      </c>
      <c r="M5346" s="44">
        <v>0</v>
      </c>
      <c r="N5346" s="44">
        <v>44</v>
      </c>
      <c r="O5346" s="44">
        <v>2019</v>
      </c>
      <c r="P5346" s="44" t="s">
        <v>112</v>
      </c>
      <c r="Q5346" s="44" t="s">
        <v>112</v>
      </c>
      <c r="R5346" s="44" t="s">
        <v>241</v>
      </c>
      <c r="S5346" s="44" t="s">
        <v>685</v>
      </c>
      <c r="T5346" s="44">
        <v>1142.3999999999996</v>
      </c>
      <c r="U5346" s="44" t="str">
        <f>IF(ISERROR(VLOOKUP(I5346,'BACK INFO'!F:F,1,0)),IF(ISERROR(VLOOKUP(I5346,'BACK INFO'!H:H,1,0)),K5346,'BACK INFO'!$H$1),'BACK INFO'!$G$1)</f>
        <v>LAURA BONG</v>
      </c>
    </row>
    <row r="5347" spans="1:21" x14ac:dyDescent="0.35">
      <c r="A5347" s="44" t="s">
        <v>684</v>
      </c>
      <c r="B5347" s="44">
        <v>2019</v>
      </c>
      <c r="C5347" s="44">
        <v>9</v>
      </c>
      <c r="D5347" s="44" t="s">
        <v>95</v>
      </c>
      <c r="E5347" s="44" t="s">
        <v>96</v>
      </c>
      <c r="F5347" s="44" t="s">
        <v>59</v>
      </c>
      <c r="G5347" s="44" t="s">
        <v>192</v>
      </c>
      <c r="H5347" s="44" t="s">
        <v>110</v>
      </c>
      <c r="I5347" s="44" t="s">
        <v>217</v>
      </c>
      <c r="J5347" s="44" t="s">
        <v>99</v>
      </c>
      <c r="K5347" s="44" t="s">
        <v>75</v>
      </c>
      <c r="L5347" s="44" t="s">
        <v>680</v>
      </c>
      <c r="M5347" s="44">
        <v>0</v>
      </c>
      <c r="N5347" s="44">
        <v>20</v>
      </c>
      <c r="O5347" s="44">
        <v>2018</v>
      </c>
      <c r="P5347" s="44" t="s">
        <v>193</v>
      </c>
      <c r="Q5347" s="44" t="s">
        <v>103</v>
      </c>
      <c r="R5347" s="44" t="s">
        <v>103</v>
      </c>
      <c r="S5347" s="44" t="s">
        <v>685</v>
      </c>
      <c r="T5347" s="44">
        <v>540.4</v>
      </c>
      <c r="U5347" s="44" t="str">
        <f>IF(ISERROR(VLOOKUP(I5347,'BACK INFO'!F:F,1,0)),IF(ISERROR(VLOOKUP(I5347,'BACK INFO'!H:H,1,0)),K5347,'BACK INFO'!$H$1),'BACK INFO'!$G$1)</f>
        <v>LAURA BONG</v>
      </c>
    </row>
    <row r="5348" spans="1:21" x14ac:dyDescent="0.35">
      <c r="A5348" s="44" t="s">
        <v>684</v>
      </c>
      <c r="B5348" s="44">
        <v>2019</v>
      </c>
      <c r="C5348" s="44">
        <v>12</v>
      </c>
      <c r="D5348" s="44" t="s">
        <v>95</v>
      </c>
      <c r="E5348" s="44" t="s">
        <v>96</v>
      </c>
      <c r="F5348" s="44" t="s">
        <v>59</v>
      </c>
      <c r="G5348" s="44" t="s">
        <v>657</v>
      </c>
      <c r="H5348" s="44" t="s">
        <v>106</v>
      </c>
      <c r="I5348" s="44" t="s">
        <v>369</v>
      </c>
      <c r="J5348" s="44" t="s">
        <v>99</v>
      </c>
      <c r="K5348" s="44" t="s">
        <v>72</v>
      </c>
      <c r="L5348" s="44" t="s">
        <v>680</v>
      </c>
      <c r="M5348" s="44" t="s">
        <v>683</v>
      </c>
      <c r="N5348" s="44">
        <v>12</v>
      </c>
      <c r="O5348" s="44">
        <v>2020</v>
      </c>
      <c r="P5348" s="44" t="s">
        <v>112</v>
      </c>
      <c r="Q5348" s="44" t="s">
        <v>112</v>
      </c>
      <c r="R5348" s="44" t="s">
        <v>657</v>
      </c>
      <c r="S5348" s="44" t="s">
        <v>685</v>
      </c>
      <c r="T5348" s="44">
        <v>180</v>
      </c>
      <c r="U5348" s="44" t="str">
        <f>IF(ISERROR(VLOOKUP(I5348,'BACK INFO'!F:F,1,0)),IF(ISERROR(VLOOKUP(I5348,'BACK INFO'!H:H,1,0)),K5348,'BACK INFO'!$H$1),'BACK INFO'!$G$1)</f>
        <v>BILL MILLER AND COMPANY</v>
      </c>
    </row>
    <row r="5349" spans="1:21" x14ac:dyDescent="0.35">
      <c r="A5349" s="44" t="s">
        <v>684</v>
      </c>
      <c r="B5349" s="44">
        <v>2019</v>
      </c>
      <c r="C5349" s="44">
        <v>12</v>
      </c>
      <c r="D5349" s="44" t="s">
        <v>95</v>
      </c>
      <c r="E5349" s="44" t="s">
        <v>96</v>
      </c>
      <c r="F5349" s="44" t="s">
        <v>59</v>
      </c>
      <c r="G5349" s="44" t="s">
        <v>657</v>
      </c>
      <c r="H5349" s="44" t="s">
        <v>117</v>
      </c>
      <c r="I5349" s="44" t="s">
        <v>369</v>
      </c>
      <c r="J5349" s="44" t="s">
        <v>99</v>
      </c>
      <c r="K5349" s="44" t="s">
        <v>72</v>
      </c>
      <c r="L5349" s="44" t="s">
        <v>680</v>
      </c>
      <c r="M5349" s="44" t="s">
        <v>683</v>
      </c>
      <c r="N5349" s="44">
        <v>81</v>
      </c>
      <c r="O5349" s="44">
        <v>2020</v>
      </c>
      <c r="P5349" s="44" t="s">
        <v>112</v>
      </c>
      <c r="Q5349" s="44" t="s">
        <v>112</v>
      </c>
      <c r="R5349" s="44" t="s">
        <v>657</v>
      </c>
      <c r="S5349" s="44" t="s">
        <v>685</v>
      </c>
      <c r="T5349" s="44">
        <v>2664</v>
      </c>
      <c r="U5349" s="44" t="str">
        <f>IF(ISERROR(VLOOKUP(I5349,'BACK INFO'!F:F,1,0)),IF(ISERROR(VLOOKUP(I5349,'BACK INFO'!H:H,1,0)),K5349,'BACK INFO'!$H$1),'BACK INFO'!$G$1)</f>
        <v>BILL MILLER AND COMPANY</v>
      </c>
    </row>
    <row r="5350" spans="1:21" x14ac:dyDescent="0.35">
      <c r="A5350" s="44" t="s">
        <v>684</v>
      </c>
      <c r="B5350" s="44">
        <v>2019</v>
      </c>
      <c r="C5350" s="44">
        <v>11</v>
      </c>
      <c r="D5350" s="44" t="s">
        <v>95</v>
      </c>
      <c r="E5350" s="44" t="s">
        <v>96</v>
      </c>
      <c r="F5350" s="44" t="s">
        <v>59</v>
      </c>
      <c r="G5350" s="44" t="s">
        <v>657</v>
      </c>
      <c r="H5350" s="44" t="s">
        <v>98</v>
      </c>
      <c r="I5350" s="44" t="s">
        <v>369</v>
      </c>
      <c r="J5350" s="44" t="s">
        <v>99</v>
      </c>
      <c r="K5350" s="44" t="s">
        <v>72</v>
      </c>
      <c r="L5350" s="44" t="s">
        <v>680</v>
      </c>
      <c r="M5350" s="44" t="s">
        <v>683</v>
      </c>
      <c r="N5350" s="44">
        <v>68</v>
      </c>
      <c r="O5350" s="44">
        <v>2020</v>
      </c>
      <c r="P5350" s="44" t="s">
        <v>112</v>
      </c>
      <c r="Q5350" s="44" t="s">
        <v>112</v>
      </c>
      <c r="R5350" s="44" t="s">
        <v>657</v>
      </c>
      <c r="S5350" s="44" t="s">
        <v>685</v>
      </c>
      <c r="T5350" s="44">
        <v>2424</v>
      </c>
      <c r="U5350" s="44" t="str">
        <f>IF(ISERROR(VLOOKUP(I5350,'BACK INFO'!F:F,1,0)),IF(ISERROR(VLOOKUP(I5350,'BACK INFO'!H:H,1,0)),K5350,'BACK INFO'!$H$1),'BACK INFO'!$G$1)</f>
        <v>BILL MILLER AND COMPANY</v>
      </c>
    </row>
    <row r="5351" spans="1:21" x14ac:dyDescent="0.35">
      <c r="A5351" s="44" t="s">
        <v>684</v>
      </c>
      <c r="B5351" s="44">
        <v>2019</v>
      </c>
      <c r="C5351" s="44">
        <v>12</v>
      </c>
      <c r="D5351" s="44" t="s">
        <v>95</v>
      </c>
      <c r="E5351" s="44" t="s">
        <v>96</v>
      </c>
      <c r="F5351" s="44" t="s">
        <v>59</v>
      </c>
      <c r="G5351" s="44" t="s">
        <v>657</v>
      </c>
      <c r="H5351" s="44" t="s">
        <v>98</v>
      </c>
      <c r="I5351" s="44" t="s">
        <v>369</v>
      </c>
      <c r="J5351" s="44" t="s">
        <v>99</v>
      </c>
      <c r="K5351" s="44" t="s">
        <v>72</v>
      </c>
      <c r="L5351" s="44" t="s">
        <v>680</v>
      </c>
      <c r="M5351" s="44" t="s">
        <v>683</v>
      </c>
      <c r="N5351" s="44">
        <v>30</v>
      </c>
      <c r="O5351" s="44">
        <v>2020</v>
      </c>
      <c r="P5351" s="44" t="s">
        <v>112</v>
      </c>
      <c r="Q5351" s="44" t="s">
        <v>112</v>
      </c>
      <c r="R5351" s="44" t="s">
        <v>657</v>
      </c>
      <c r="S5351" s="44" t="s">
        <v>685</v>
      </c>
      <c r="T5351" s="44">
        <v>909</v>
      </c>
      <c r="U5351" s="44" t="str">
        <f>IF(ISERROR(VLOOKUP(I5351,'BACK INFO'!F:F,1,0)),IF(ISERROR(VLOOKUP(I5351,'BACK INFO'!H:H,1,0)),K5351,'BACK INFO'!$H$1),'BACK INFO'!$G$1)</f>
        <v>BILL MILLER AND COMPANY</v>
      </c>
    </row>
    <row r="5352" spans="1:21" x14ac:dyDescent="0.35">
      <c r="A5352" s="44" t="s">
        <v>684</v>
      </c>
      <c r="B5352" s="44">
        <v>2020</v>
      </c>
      <c r="C5352" s="44">
        <v>1</v>
      </c>
      <c r="D5352" s="44" t="s">
        <v>95</v>
      </c>
      <c r="E5352" s="44" t="s">
        <v>96</v>
      </c>
      <c r="F5352" s="44" t="s">
        <v>59</v>
      </c>
      <c r="G5352" s="44" t="s">
        <v>657</v>
      </c>
      <c r="H5352" s="44" t="s">
        <v>98</v>
      </c>
      <c r="I5352" s="44" t="s">
        <v>369</v>
      </c>
      <c r="J5352" s="44" t="s">
        <v>99</v>
      </c>
      <c r="K5352" s="44" t="s">
        <v>72</v>
      </c>
      <c r="L5352" s="44" t="s">
        <v>680</v>
      </c>
      <c r="M5352" s="44" t="s">
        <v>683</v>
      </c>
      <c r="N5352" s="44">
        <v>36</v>
      </c>
      <c r="O5352" s="44">
        <v>2020</v>
      </c>
      <c r="P5352" s="44" t="s">
        <v>112</v>
      </c>
      <c r="Q5352" s="44" t="s">
        <v>112</v>
      </c>
      <c r="R5352" s="44" t="s">
        <v>657</v>
      </c>
      <c r="S5352" s="44" t="s">
        <v>685</v>
      </c>
      <c r="T5352" s="44">
        <v>1374</v>
      </c>
      <c r="U5352" s="44" t="str">
        <f>IF(ISERROR(VLOOKUP(I5352,'BACK INFO'!F:F,1,0)),IF(ISERROR(VLOOKUP(I5352,'BACK INFO'!H:H,1,0)),K5352,'BACK INFO'!$H$1),'BACK INFO'!$G$1)</f>
        <v>BILL MILLER AND COMPANY</v>
      </c>
    </row>
    <row r="5353" spans="1:21" x14ac:dyDescent="0.35">
      <c r="A5353" s="44" t="s">
        <v>684</v>
      </c>
      <c r="B5353" s="44">
        <v>2019</v>
      </c>
      <c r="C5353" s="44">
        <v>11</v>
      </c>
      <c r="D5353" s="44" t="s">
        <v>95</v>
      </c>
      <c r="E5353" s="44" t="s">
        <v>96</v>
      </c>
      <c r="F5353" s="44" t="s">
        <v>59</v>
      </c>
      <c r="G5353" s="44" t="s">
        <v>657</v>
      </c>
      <c r="H5353" s="44" t="s">
        <v>152</v>
      </c>
      <c r="I5353" s="44" t="s">
        <v>369</v>
      </c>
      <c r="J5353" s="44" t="s">
        <v>99</v>
      </c>
      <c r="K5353" s="44" t="s">
        <v>72</v>
      </c>
      <c r="L5353" s="44" t="s">
        <v>680</v>
      </c>
      <c r="M5353" s="44" t="s">
        <v>683</v>
      </c>
      <c r="N5353" s="44">
        <v>12</v>
      </c>
      <c r="O5353" s="44">
        <v>2020</v>
      </c>
      <c r="P5353" s="44" t="s">
        <v>112</v>
      </c>
      <c r="Q5353" s="44" t="s">
        <v>112</v>
      </c>
      <c r="R5353" s="44" t="s">
        <v>657</v>
      </c>
      <c r="S5353" s="44" t="s">
        <v>685</v>
      </c>
      <c r="T5353" s="44">
        <v>543</v>
      </c>
      <c r="U5353" s="44" t="str">
        <f>IF(ISERROR(VLOOKUP(I5353,'BACK INFO'!F:F,1,0)),IF(ISERROR(VLOOKUP(I5353,'BACK INFO'!H:H,1,0)),K5353,'BACK INFO'!$H$1),'BACK INFO'!$G$1)</f>
        <v>BILL MILLER AND COMPANY</v>
      </c>
    </row>
    <row r="5354" spans="1:21" x14ac:dyDescent="0.35">
      <c r="A5354" s="44" t="s">
        <v>684</v>
      </c>
      <c r="B5354" s="44">
        <v>2019</v>
      </c>
      <c r="C5354" s="44">
        <v>12</v>
      </c>
      <c r="D5354" s="44" t="s">
        <v>95</v>
      </c>
      <c r="E5354" s="44" t="s">
        <v>96</v>
      </c>
      <c r="F5354" s="44" t="s">
        <v>59</v>
      </c>
      <c r="G5354" s="44" t="s">
        <v>657</v>
      </c>
      <c r="H5354" s="44" t="s">
        <v>152</v>
      </c>
      <c r="I5354" s="44" t="s">
        <v>369</v>
      </c>
      <c r="J5354" s="44" t="s">
        <v>99</v>
      </c>
      <c r="K5354" s="44" t="s">
        <v>72</v>
      </c>
      <c r="L5354" s="44" t="s">
        <v>680</v>
      </c>
      <c r="M5354" s="44" t="s">
        <v>683</v>
      </c>
      <c r="N5354" s="44">
        <v>18</v>
      </c>
      <c r="O5354" s="44">
        <v>2020</v>
      </c>
      <c r="P5354" s="44" t="s">
        <v>112</v>
      </c>
      <c r="Q5354" s="44" t="s">
        <v>112</v>
      </c>
      <c r="R5354" s="44" t="s">
        <v>657</v>
      </c>
      <c r="S5354" s="44" t="s">
        <v>685</v>
      </c>
      <c r="T5354" s="44">
        <v>681</v>
      </c>
      <c r="U5354" s="44" t="str">
        <f>IF(ISERROR(VLOOKUP(I5354,'BACK INFO'!F:F,1,0)),IF(ISERROR(VLOOKUP(I5354,'BACK INFO'!H:H,1,0)),K5354,'BACK INFO'!$H$1),'BACK INFO'!$G$1)</f>
        <v>BILL MILLER AND COMPANY</v>
      </c>
    </row>
    <row r="5355" spans="1:21" x14ac:dyDescent="0.35">
      <c r="A5355" s="44" t="s">
        <v>684</v>
      </c>
      <c r="B5355" s="44">
        <v>2020</v>
      </c>
      <c r="C5355" s="44">
        <v>1</v>
      </c>
      <c r="D5355" s="44" t="s">
        <v>95</v>
      </c>
      <c r="E5355" s="44" t="s">
        <v>96</v>
      </c>
      <c r="F5355" s="44" t="s">
        <v>59</v>
      </c>
      <c r="G5355" s="44" t="s">
        <v>657</v>
      </c>
      <c r="H5355" s="44" t="s">
        <v>152</v>
      </c>
      <c r="I5355" s="44" t="s">
        <v>369</v>
      </c>
      <c r="J5355" s="44" t="s">
        <v>99</v>
      </c>
      <c r="K5355" s="44" t="s">
        <v>72</v>
      </c>
      <c r="L5355" s="44" t="s">
        <v>680</v>
      </c>
      <c r="M5355" s="44" t="s">
        <v>683</v>
      </c>
      <c r="N5355" s="44">
        <v>3</v>
      </c>
      <c r="O5355" s="44">
        <v>2020</v>
      </c>
      <c r="P5355" s="44" t="s">
        <v>112</v>
      </c>
      <c r="Q5355" s="44" t="s">
        <v>112</v>
      </c>
      <c r="R5355" s="44" t="s">
        <v>657</v>
      </c>
      <c r="S5355" s="44" t="s">
        <v>685</v>
      </c>
      <c r="T5355" s="44">
        <v>162</v>
      </c>
      <c r="U5355" s="44" t="str">
        <f>IF(ISERROR(VLOOKUP(I5355,'BACK INFO'!F:F,1,0)),IF(ISERROR(VLOOKUP(I5355,'BACK INFO'!H:H,1,0)),K5355,'BACK INFO'!$H$1),'BACK INFO'!$G$1)</f>
        <v>BILL MILLER AND COMPANY</v>
      </c>
    </row>
    <row r="5356" spans="1:21" x14ac:dyDescent="0.35">
      <c r="A5356" s="44" t="s">
        <v>684</v>
      </c>
      <c r="B5356" s="44">
        <v>2019</v>
      </c>
      <c r="C5356" s="44">
        <v>10</v>
      </c>
      <c r="D5356" s="44" t="s">
        <v>95</v>
      </c>
      <c r="E5356" s="44" t="s">
        <v>96</v>
      </c>
      <c r="F5356" s="44" t="s">
        <v>59</v>
      </c>
      <c r="G5356" s="44" t="s">
        <v>657</v>
      </c>
      <c r="H5356" s="44" t="s">
        <v>106</v>
      </c>
      <c r="I5356" s="44" t="s">
        <v>194</v>
      </c>
      <c r="J5356" s="44" t="s">
        <v>120</v>
      </c>
      <c r="K5356" s="44" t="s">
        <v>68</v>
      </c>
      <c r="L5356" s="44" t="s">
        <v>680</v>
      </c>
      <c r="M5356" s="44">
        <v>0</v>
      </c>
      <c r="N5356" s="44">
        <v>6</v>
      </c>
      <c r="O5356" s="44">
        <v>2020</v>
      </c>
      <c r="P5356" s="44" t="s">
        <v>112</v>
      </c>
      <c r="Q5356" s="44" t="s">
        <v>112</v>
      </c>
      <c r="R5356" s="44" t="s">
        <v>657</v>
      </c>
      <c r="S5356" s="44" t="s">
        <v>685</v>
      </c>
      <c r="T5356" s="44">
        <v>40.54967334985357</v>
      </c>
      <c r="U5356" s="44" t="str">
        <f>IF(ISERROR(VLOOKUP(I5356,'BACK INFO'!F:F,1,0)),IF(ISERROR(VLOOKUP(I5356,'BACK INFO'!H:H,1,0)),K5356,'BACK INFO'!$H$1),'BACK INFO'!$G$1)</f>
        <v>STEPHANIE VITALI</v>
      </c>
    </row>
    <row r="5357" spans="1:21" x14ac:dyDescent="0.35">
      <c r="A5357" s="44" t="s">
        <v>684</v>
      </c>
      <c r="B5357" s="44">
        <v>2019</v>
      </c>
      <c r="C5357" s="44">
        <v>10</v>
      </c>
      <c r="D5357" s="44" t="s">
        <v>95</v>
      </c>
      <c r="E5357" s="44" t="s">
        <v>96</v>
      </c>
      <c r="F5357" s="44" t="s">
        <v>59</v>
      </c>
      <c r="G5357" s="44" t="s">
        <v>657</v>
      </c>
      <c r="H5357" s="44" t="s">
        <v>98</v>
      </c>
      <c r="I5357" s="44" t="s">
        <v>194</v>
      </c>
      <c r="J5357" s="44" t="s">
        <v>120</v>
      </c>
      <c r="K5357" s="44" t="s">
        <v>68</v>
      </c>
      <c r="L5357" s="44" t="s">
        <v>680</v>
      </c>
      <c r="M5357" s="44">
        <v>0</v>
      </c>
      <c r="N5357" s="44">
        <v>36</v>
      </c>
      <c r="O5357" s="44">
        <v>2020</v>
      </c>
      <c r="P5357" s="44" t="s">
        <v>112</v>
      </c>
      <c r="Q5357" s="44" t="s">
        <v>112</v>
      </c>
      <c r="R5357" s="44" t="s">
        <v>657</v>
      </c>
      <c r="S5357" s="44" t="s">
        <v>685</v>
      </c>
      <c r="T5357" s="44">
        <v>1067.0571450026282</v>
      </c>
      <c r="U5357" s="44" t="str">
        <f>IF(ISERROR(VLOOKUP(I5357,'BACK INFO'!F:F,1,0)),IF(ISERROR(VLOOKUP(I5357,'BACK INFO'!H:H,1,0)),K5357,'BACK INFO'!$H$1),'BACK INFO'!$G$1)</f>
        <v>STEPHANIE VITALI</v>
      </c>
    </row>
    <row r="5358" spans="1:21" x14ac:dyDescent="0.35">
      <c r="A5358" s="44" t="s">
        <v>684</v>
      </c>
      <c r="B5358" s="44">
        <v>2019</v>
      </c>
      <c r="C5358" s="44">
        <v>11</v>
      </c>
      <c r="D5358" s="44" t="s">
        <v>95</v>
      </c>
      <c r="E5358" s="44" t="s">
        <v>96</v>
      </c>
      <c r="F5358" s="44" t="s">
        <v>59</v>
      </c>
      <c r="G5358" s="44" t="s">
        <v>657</v>
      </c>
      <c r="H5358" s="44" t="s">
        <v>98</v>
      </c>
      <c r="I5358" s="44" t="s">
        <v>194</v>
      </c>
      <c r="J5358" s="44" t="s">
        <v>120</v>
      </c>
      <c r="K5358" s="44" t="s">
        <v>68</v>
      </c>
      <c r="L5358" s="44" t="s">
        <v>680</v>
      </c>
      <c r="M5358" s="44">
        <v>0</v>
      </c>
      <c r="N5358" s="44">
        <v>12</v>
      </c>
      <c r="O5358" s="44">
        <v>2020</v>
      </c>
      <c r="P5358" s="44" t="s">
        <v>112</v>
      </c>
      <c r="Q5358" s="44" t="s">
        <v>112</v>
      </c>
      <c r="R5358" s="44" t="s">
        <v>657</v>
      </c>
      <c r="S5358" s="44" t="s">
        <v>685</v>
      </c>
      <c r="T5358" s="44">
        <v>367.95073965607867</v>
      </c>
      <c r="U5358" s="44" t="str">
        <f>IF(ISERROR(VLOOKUP(I5358,'BACK INFO'!F:F,1,0)),IF(ISERROR(VLOOKUP(I5358,'BACK INFO'!H:H,1,0)),K5358,'BACK INFO'!$H$1),'BACK INFO'!$G$1)</f>
        <v>STEPHANIE VITALI</v>
      </c>
    </row>
    <row r="5359" spans="1:21" x14ac:dyDescent="0.35">
      <c r="A5359" s="44" t="s">
        <v>684</v>
      </c>
      <c r="B5359" s="44">
        <v>2020</v>
      </c>
      <c r="C5359" s="44">
        <v>1</v>
      </c>
      <c r="D5359" s="44" t="s">
        <v>95</v>
      </c>
      <c r="E5359" s="44" t="s">
        <v>96</v>
      </c>
      <c r="F5359" s="44" t="s">
        <v>59</v>
      </c>
      <c r="G5359" s="44" t="s">
        <v>657</v>
      </c>
      <c r="H5359" s="44" t="s">
        <v>98</v>
      </c>
      <c r="I5359" s="44" t="s">
        <v>194</v>
      </c>
      <c r="J5359" s="44" t="s">
        <v>120</v>
      </c>
      <c r="K5359" s="44" t="s">
        <v>68</v>
      </c>
      <c r="L5359" s="44" t="s">
        <v>680</v>
      </c>
      <c r="M5359" s="44">
        <v>0</v>
      </c>
      <c r="N5359" s="44">
        <v>45</v>
      </c>
      <c r="O5359" s="44">
        <v>2020</v>
      </c>
      <c r="P5359" s="44" t="s">
        <v>112</v>
      </c>
      <c r="Q5359" s="44" t="s">
        <v>112</v>
      </c>
      <c r="R5359" s="44" t="s">
        <v>657</v>
      </c>
      <c r="S5359" s="44" t="s">
        <v>685</v>
      </c>
      <c r="T5359" s="44">
        <v>1732.3721558909663</v>
      </c>
      <c r="U5359" s="44" t="str">
        <f>IF(ISERROR(VLOOKUP(I5359,'BACK INFO'!F:F,1,0)),IF(ISERROR(VLOOKUP(I5359,'BACK INFO'!H:H,1,0)),K5359,'BACK INFO'!$H$1),'BACK INFO'!$G$1)</f>
        <v>STEPHANIE VITALI</v>
      </c>
    </row>
    <row r="5360" spans="1:21" x14ac:dyDescent="0.35">
      <c r="A5360" s="44" t="s">
        <v>684</v>
      </c>
      <c r="B5360" s="44">
        <v>2019</v>
      </c>
      <c r="C5360" s="44">
        <v>10</v>
      </c>
      <c r="D5360" s="44" t="s">
        <v>95</v>
      </c>
      <c r="E5360" s="44" t="s">
        <v>96</v>
      </c>
      <c r="F5360" s="44" t="s">
        <v>59</v>
      </c>
      <c r="G5360" s="44" t="s">
        <v>657</v>
      </c>
      <c r="H5360" s="44" t="s">
        <v>152</v>
      </c>
      <c r="I5360" s="44" t="s">
        <v>194</v>
      </c>
      <c r="J5360" s="44" t="s">
        <v>120</v>
      </c>
      <c r="K5360" s="44" t="s">
        <v>68</v>
      </c>
      <c r="L5360" s="44" t="s">
        <v>680</v>
      </c>
      <c r="M5360" s="44">
        <v>0</v>
      </c>
      <c r="N5360" s="44">
        <v>2</v>
      </c>
      <c r="O5360" s="44">
        <v>2020</v>
      </c>
      <c r="P5360" s="44" t="s">
        <v>112</v>
      </c>
      <c r="Q5360" s="44" t="s">
        <v>112</v>
      </c>
      <c r="R5360" s="44" t="s">
        <v>657</v>
      </c>
      <c r="S5360" s="44" t="s">
        <v>685</v>
      </c>
      <c r="T5360" s="44">
        <v>88.608545468198542</v>
      </c>
      <c r="U5360" s="44" t="str">
        <f>IF(ISERROR(VLOOKUP(I5360,'BACK INFO'!F:F,1,0)),IF(ISERROR(VLOOKUP(I5360,'BACK INFO'!H:H,1,0)),K5360,'BACK INFO'!$H$1),'BACK INFO'!$G$1)</f>
        <v>STEPHANIE VITALI</v>
      </c>
    </row>
    <row r="5361" spans="1:21" x14ac:dyDescent="0.35">
      <c r="A5361" s="44" t="s">
        <v>684</v>
      </c>
      <c r="B5361" s="44">
        <v>2019</v>
      </c>
      <c r="C5361" s="44">
        <v>10</v>
      </c>
      <c r="D5361" s="44" t="s">
        <v>95</v>
      </c>
      <c r="E5361" s="44" t="s">
        <v>96</v>
      </c>
      <c r="F5361" s="44" t="s">
        <v>59</v>
      </c>
      <c r="G5361" s="44" t="s">
        <v>657</v>
      </c>
      <c r="H5361" s="44" t="s">
        <v>98</v>
      </c>
      <c r="I5361" s="44" t="s">
        <v>261</v>
      </c>
      <c r="J5361" s="44" t="s">
        <v>99</v>
      </c>
      <c r="K5361" s="44" t="s">
        <v>74</v>
      </c>
      <c r="L5361" s="44" t="s">
        <v>680</v>
      </c>
      <c r="M5361" s="44">
        <v>0</v>
      </c>
      <c r="N5361" s="44">
        <v>118</v>
      </c>
      <c r="O5361" s="44">
        <v>2020</v>
      </c>
      <c r="P5361" s="44" t="s">
        <v>112</v>
      </c>
      <c r="Q5361" s="44" t="s">
        <v>112</v>
      </c>
      <c r="R5361" s="44" t="s">
        <v>657</v>
      </c>
      <c r="S5361" s="44" t="s">
        <v>685</v>
      </c>
      <c r="T5361" s="44">
        <v>4255.9999999999991</v>
      </c>
      <c r="U5361" s="44" t="str">
        <f>IF(ISERROR(VLOOKUP(I5361,'BACK INFO'!F:F,1,0)),IF(ISERROR(VLOOKUP(I5361,'BACK INFO'!H:H,1,0)),K5361,'BACK INFO'!$H$1),'BACK INFO'!$G$1)</f>
        <v>DENISE ARNETT</v>
      </c>
    </row>
    <row r="5362" spans="1:21" x14ac:dyDescent="0.35">
      <c r="A5362" s="44" t="s">
        <v>684</v>
      </c>
      <c r="B5362" s="44">
        <v>2019</v>
      </c>
      <c r="C5362" s="44">
        <v>12</v>
      </c>
      <c r="D5362" s="44" t="s">
        <v>95</v>
      </c>
      <c r="E5362" s="44" t="s">
        <v>96</v>
      </c>
      <c r="F5362" s="44" t="s">
        <v>59</v>
      </c>
      <c r="G5362" s="44" t="s">
        <v>657</v>
      </c>
      <c r="H5362" s="44" t="s">
        <v>98</v>
      </c>
      <c r="I5362" s="44" t="s">
        <v>261</v>
      </c>
      <c r="J5362" s="44" t="s">
        <v>99</v>
      </c>
      <c r="K5362" s="44" t="s">
        <v>74</v>
      </c>
      <c r="L5362" s="44" t="s">
        <v>680</v>
      </c>
      <c r="M5362" s="44">
        <v>0</v>
      </c>
      <c r="N5362" s="44">
        <v>676</v>
      </c>
      <c r="O5362" s="44">
        <v>2020</v>
      </c>
      <c r="P5362" s="44" t="s">
        <v>112</v>
      </c>
      <c r="Q5362" s="44" t="s">
        <v>112</v>
      </c>
      <c r="R5362" s="44" t="s">
        <v>657</v>
      </c>
      <c r="S5362" s="44" t="s">
        <v>685</v>
      </c>
      <c r="T5362" s="44">
        <v>22516.900000000071</v>
      </c>
      <c r="U5362" s="44" t="str">
        <f>IF(ISERROR(VLOOKUP(I5362,'BACK INFO'!F:F,1,0)),IF(ISERROR(VLOOKUP(I5362,'BACK INFO'!H:H,1,0)),K5362,'BACK INFO'!$H$1),'BACK INFO'!$G$1)</f>
        <v>DENISE ARNETT</v>
      </c>
    </row>
    <row r="5363" spans="1:21" x14ac:dyDescent="0.35">
      <c r="A5363" s="44" t="s">
        <v>684</v>
      </c>
      <c r="B5363" s="44">
        <v>2020</v>
      </c>
      <c r="C5363" s="44">
        <v>1</v>
      </c>
      <c r="D5363" s="44" t="s">
        <v>95</v>
      </c>
      <c r="E5363" s="44" t="s">
        <v>96</v>
      </c>
      <c r="F5363" s="44" t="s">
        <v>59</v>
      </c>
      <c r="G5363" s="44" t="s">
        <v>657</v>
      </c>
      <c r="H5363" s="44" t="s">
        <v>98</v>
      </c>
      <c r="I5363" s="44" t="s">
        <v>261</v>
      </c>
      <c r="J5363" s="44" t="s">
        <v>99</v>
      </c>
      <c r="K5363" s="44" t="s">
        <v>74</v>
      </c>
      <c r="L5363" s="44" t="s">
        <v>680</v>
      </c>
      <c r="M5363" s="44">
        <v>0</v>
      </c>
      <c r="N5363" s="44">
        <v>255</v>
      </c>
      <c r="O5363" s="44">
        <v>2020</v>
      </c>
      <c r="P5363" s="44" t="s">
        <v>112</v>
      </c>
      <c r="Q5363" s="44" t="s">
        <v>112</v>
      </c>
      <c r="R5363" s="44" t="s">
        <v>657</v>
      </c>
      <c r="S5363" s="44" t="s">
        <v>685</v>
      </c>
      <c r="T5363" s="44">
        <v>8198.4999999999982</v>
      </c>
      <c r="U5363" s="44" t="str">
        <f>IF(ISERROR(VLOOKUP(I5363,'BACK INFO'!F:F,1,0)),IF(ISERROR(VLOOKUP(I5363,'BACK INFO'!H:H,1,0)),K5363,'BACK INFO'!$H$1),'BACK INFO'!$G$1)</f>
        <v>DENISE ARNETT</v>
      </c>
    </row>
    <row r="5364" spans="1:21" x14ac:dyDescent="0.35">
      <c r="A5364" s="44" t="s">
        <v>684</v>
      </c>
      <c r="B5364" s="44">
        <v>2019</v>
      </c>
      <c r="C5364" s="44">
        <v>10</v>
      </c>
      <c r="D5364" s="44" t="s">
        <v>95</v>
      </c>
      <c r="E5364" s="44" t="s">
        <v>96</v>
      </c>
      <c r="F5364" s="44" t="s">
        <v>59</v>
      </c>
      <c r="G5364" s="44" t="s">
        <v>657</v>
      </c>
      <c r="H5364" s="44" t="s">
        <v>152</v>
      </c>
      <c r="I5364" s="44" t="s">
        <v>261</v>
      </c>
      <c r="J5364" s="44" t="s">
        <v>99</v>
      </c>
      <c r="K5364" s="44" t="s">
        <v>74</v>
      </c>
      <c r="L5364" s="44" t="s">
        <v>680</v>
      </c>
      <c r="M5364" s="44">
        <v>0</v>
      </c>
      <c r="N5364" s="44">
        <v>7</v>
      </c>
      <c r="O5364" s="44">
        <v>2020</v>
      </c>
      <c r="P5364" s="44" t="s">
        <v>112</v>
      </c>
      <c r="Q5364" s="44" t="s">
        <v>112</v>
      </c>
      <c r="R5364" s="44" t="s">
        <v>657</v>
      </c>
      <c r="S5364" s="44" t="s">
        <v>685</v>
      </c>
      <c r="T5364" s="44">
        <v>285.95</v>
      </c>
      <c r="U5364" s="44" t="str">
        <f>IF(ISERROR(VLOOKUP(I5364,'BACK INFO'!F:F,1,0)),IF(ISERROR(VLOOKUP(I5364,'BACK INFO'!H:H,1,0)),K5364,'BACK INFO'!$H$1),'BACK INFO'!$G$1)</f>
        <v>DENISE ARNETT</v>
      </c>
    </row>
    <row r="5365" spans="1:21" x14ac:dyDescent="0.35">
      <c r="A5365" s="44" t="s">
        <v>684</v>
      </c>
      <c r="B5365" s="44">
        <v>2019</v>
      </c>
      <c r="C5365" s="44">
        <v>12</v>
      </c>
      <c r="D5365" s="44" t="s">
        <v>95</v>
      </c>
      <c r="E5365" s="44" t="s">
        <v>96</v>
      </c>
      <c r="F5365" s="44" t="s">
        <v>59</v>
      </c>
      <c r="G5365" s="44" t="s">
        <v>657</v>
      </c>
      <c r="H5365" s="44" t="s">
        <v>152</v>
      </c>
      <c r="I5365" s="44" t="s">
        <v>261</v>
      </c>
      <c r="J5365" s="44" t="s">
        <v>99</v>
      </c>
      <c r="K5365" s="44" t="s">
        <v>74</v>
      </c>
      <c r="L5365" s="44" t="s">
        <v>680</v>
      </c>
      <c r="M5365" s="44">
        <v>0</v>
      </c>
      <c r="N5365" s="44">
        <v>28</v>
      </c>
      <c r="O5365" s="44">
        <v>2020</v>
      </c>
      <c r="P5365" s="44" t="s">
        <v>112</v>
      </c>
      <c r="Q5365" s="44" t="s">
        <v>112</v>
      </c>
      <c r="R5365" s="44" t="s">
        <v>657</v>
      </c>
      <c r="S5365" s="44" t="s">
        <v>685</v>
      </c>
      <c r="T5365" s="44">
        <v>1143.8</v>
      </c>
      <c r="U5365" s="44" t="str">
        <f>IF(ISERROR(VLOOKUP(I5365,'BACK INFO'!F:F,1,0)),IF(ISERROR(VLOOKUP(I5365,'BACK INFO'!H:H,1,0)),K5365,'BACK INFO'!$H$1),'BACK INFO'!$G$1)</f>
        <v>DENISE ARNETT</v>
      </c>
    </row>
    <row r="5366" spans="1:21" x14ac:dyDescent="0.35">
      <c r="A5366" s="44" t="s">
        <v>684</v>
      </c>
      <c r="B5366" s="44">
        <v>2020</v>
      </c>
      <c r="C5366" s="44">
        <v>1</v>
      </c>
      <c r="D5366" s="44" t="s">
        <v>95</v>
      </c>
      <c r="E5366" s="44" t="s">
        <v>96</v>
      </c>
      <c r="F5366" s="44" t="s">
        <v>59</v>
      </c>
      <c r="G5366" s="44" t="s">
        <v>657</v>
      </c>
      <c r="H5366" s="44" t="s">
        <v>152</v>
      </c>
      <c r="I5366" s="44" t="s">
        <v>261</v>
      </c>
      <c r="J5366" s="44" t="s">
        <v>99</v>
      </c>
      <c r="K5366" s="44" t="s">
        <v>74</v>
      </c>
      <c r="L5366" s="44" t="s">
        <v>680</v>
      </c>
      <c r="M5366" s="44">
        <v>0</v>
      </c>
      <c r="N5366" s="44">
        <v>30</v>
      </c>
      <c r="O5366" s="44">
        <v>2020</v>
      </c>
      <c r="P5366" s="44" t="s">
        <v>112</v>
      </c>
      <c r="Q5366" s="44" t="s">
        <v>112</v>
      </c>
      <c r="R5366" s="44" t="s">
        <v>657</v>
      </c>
      <c r="S5366" s="44" t="s">
        <v>685</v>
      </c>
      <c r="T5366" s="44">
        <v>1225.5000000000002</v>
      </c>
      <c r="U5366" s="44" t="str">
        <f>IF(ISERROR(VLOOKUP(I5366,'BACK INFO'!F:F,1,0)),IF(ISERROR(VLOOKUP(I5366,'BACK INFO'!H:H,1,0)),K5366,'BACK INFO'!$H$1),'BACK INFO'!$G$1)</f>
        <v>DENISE ARNETT</v>
      </c>
    </row>
    <row r="5367" spans="1:21" x14ac:dyDescent="0.35">
      <c r="A5367" s="44" t="s">
        <v>684</v>
      </c>
      <c r="B5367" s="44">
        <v>2020</v>
      </c>
      <c r="C5367" s="44">
        <v>1</v>
      </c>
      <c r="D5367" s="44" t="s">
        <v>95</v>
      </c>
      <c r="E5367" s="44" t="s">
        <v>96</v>
      </c>
      <c r="F5367" s="44" t="s">
        <v>59</v>
      </c>
      <c r="G5367" s="44" t="s">
        <v>657</v>
      </c>
      <c r="H5367" s="44" t="s">
        <v>117</v>
      </c>
      <c r="I5367" s="44" t="s">
        <v>531</v>
      </c>
      <c r="J5367" s="44" t="s">
        <v>99</v>
      </c>
      <c r="K5367" s="44" t="s">
        <v>67</v>
      </c>
      <c r="L5367" s="44" t="s">
        <v>680</v>
      </c>
      <c r="M5367" s="44">
        <v>0</v>
      </c>
      <c r="N5367" s="44">
        <v>42</v>
      </c>
      <c r="O5367" s="44">
        <v>2020</v>
      </c>
      <c r="P5367" s="44" t="s">
        <v>112</v>
      </c>
      <c r="Q5367" s="44" t="s">
        <v>112</v>
      </c>
      <c r="R5367" s="44" t="s">
        <v>657</v>
      </c>
      <c r="S5367" s="44" t="s">
        <v>685</v>
      </c>
      <c r="T5367" s="44">
        <v>1386</v>
      </c>
      <c r="U5367" s="44" t="str">
        <f>IF(ISERROR(VLOOKUP(I5367,'BACK INFO'!F:F,1,0)),IF(ISERROR(VLOOKUP(I5367,'BACK INFO'!H:H,1,0)),K5367,'BACK INFO'!$H$1),'BACK INFO'!$G$1)</f>
        <v>ANITA M. HOPKINS</v>
      </c>
    </row>
    <row r="5368" spans="1:21" x14ac:dyDescent="0.35">
      <c r="A5368" s="44" t="s">
        <v>684</v>
      </c>
      <c r="B5368" s="44">
        <v>2020</v>
      </c>
      <c r="C5368" s="44">
        <v>1</v>
      </c>
      <c r="D5368" s="44" t="s">
        <v>95</v>
      </c>
      <c r="E5368" s="44" t="s">
        <v>96</v>
      </c>
      <c r="F5368" s="44" t="s">
        <v>59</v>
      </c>
      <c r="G5368" s="44" t="s">
        <v>657</v>
      </c>
      <c r="H5368" s="44" t="s">
        <v>98</v>
      </c>
      <c r="I5368" s="44" t="s">
        <v>531</v>
      </c>
      <c r="J5368" s="44" t="s">
        <v>99</v>
      </c>
      <c r="K5368" s="44" t="s">
        <v>67</v>
      </c>
      <c r="L5368" s="44" t="s">
        <v>680</v>
      </c>
      <c r="M5368" s="44">
        <v>0</v>
      </c>
      <c r="N5368" s="44">
        <v>4</v>
      </c>
      <c r="O5368" s="44">
        <v>2020</v>
      </c>
      <c r="P5368" s="44" t="s">
        <v>112</v>
      </c>
      <c r="Q5368" s="44" t="s">
        <v>112</v>
      </c>
      <c r="R5368" s="44" t="s">
        <v>657</v>
      </c>
      <c r="S5368" s="44" t="s">
        <v>685</v>
      </c>
      <c r="T5368" s="44">
        <v>123</v>
      </c>
      <c r="U5368" s="44" t="str">
        <f>IF(ISERROR(VLOOKUP(I5368,'BACK INFO'!F:F,1,0)),IF(ISERROR(VLOOKUP(I5368,'BACK INFO'!H:H,1,0)),K5368,'BACK INFO'!$H$1),'BACK INFO'!$G$1)</f>
        <v>ANITA M. HOPKINS</v>
      </c>
    </row>
    <row r="5369" spans="1:21" x14ac:dyDescent="0.35">
      <c r="A5369" s="44" t="s">
        <v>684</v>
      </c>
      <c r="B5369" s="44">
        <v>2019</v>
      </c>
      <c r="C5369" s="44">
        <v>11</v>
      </c>
      <c r="D5369" s="44" t="s">
        <v>95</v>
      </c>
      <c r="E5369" s="44" t="s">
        <v>96</v>
      </c>
      <c r="F5369" s="44" t="s">
        <v>59</v>
      </c>
      <c r="G5369" s="44" t="s">
        <v>657</v>
      </c>
      <c r="H5369" s="44" t="s">
        <v>106</v>
      </c>
      <c r="I5369" s="44" t="s">
        <v>243</v>
      </c>
      <c r="J5369" s="44" t="s">
        <v>99</v>
      </c>
      <c r="K5369" s="44" t="s">
        <v>70</v>
      </c>
      <c r="L5369" s="44" t="s">
        <v>680</v>
      </c>
      <c r="M5369" s="44">
        <v>0</v>
      </c>
      <c r="N5369" s="44">
        <v>56</v>
      </c>
      <c r="O5369" s="44">
        <v>2020</v>
      </c>
      <c r="P5369" s="44" t="s">
        <v>112</v>
      </c>
      <c r="Q5369" s="44" t="s">
        <v>112</v>
      </c>
      <c r="R5369" s="44" t="s">
        <v>657</v>
      </c>
      <c r="S5369" s="44" t="s">
        <v>685</v>
      </c>
      <c r="T5369" s="44">
        <v>1004</v>
      </c>
      <c r="U5369" s="44" t="str">
        <f>IF(ISERROR(VLOOKUP(I5369,'BACK INFO'!F:F,1,0)),IF(ISERROR(VLOOKUP(I5369,'BACK INFO'!H:H,1,0)),K5369,'BACK INFO'!$H$1),'BACK INFO'!$G$1)</f>
        <v>JUDITH ANN DEAL</v>
      </c>
    </row>
    <row r="5370" spans="1:21" x14ac:dyDescent="0.35">
      <c r="A5370" s="44" t="s">
        <v>684</v>
      </c>
      <c r="B5370" s="44">
        <v>2019</v>
      </c>
      <c r="C5370" s="44">
        <v>11</v>
      </c>
      <c r="D5370" s="44" t="s">
        <v>95</v>
      </c>
      <c r="E5370" s="44" t="s">
        <v>96</v>
      </c>
      <c r="F5370" s="44" t="s">
        <v>59</v>
      </c>
      <c r="G5370" s="44" t="s">
        <v>657</v>
      </c>
      <c r="H5370" s="44" t="s">
        <v>117</v>
      </c>
      <c r="I5370" s="44" t="s">
        <v>243</v>
      </c>
      <c r="J5370" s="44" t="s">
        <v>99</v>
      </c>
      <c r="K5370" s="44" t="s">
        <v>70</v>
      </c>
      <c r="L5370" s="44" t="s">
        <v>680</v>
      </c>
      <c r="M5370" s="44">
        <v>0</v>
      </c>
      <c r="N5370" s="44">
        <v>23</v>
      </c>
      <c r="O5370" s="44">
        <v>2020</v>
      </c>
      <c r="P5370" s="44" t="s">
        <v>112</v>
      </c>
      <c r="Q5370" s="44" t="s">
        <v>112</v>
      </c>
      <c r="R5370" s="44" t="s">
        <v>657</v>
      </c>
      <c r="S5370" s="44" t="s">
        <v>685</v>
      </c>
      <c r="T5370" s="44">
        <v>770</v>
      </c>
      <c r="U5370" s="44" t="str">
        <f>IF(ISERROR(VLOOKUP(I5370,'BACK INFO'!F:F,1,0)),IF(ISERROR(VLOOKUP(I5370,'BACK INFO'!H:H,1,0)),K5370,'BACK INFO'!$H$1),'BACK INFO'!$G$1)</f>
        <v>JUDITH ANN DEAL</v>
      </c>
    </row>
    <row r="5371" spans="1:21" x14ac:dyDescent="0.35">
      <c r="A5371" s="44" t="s">
        <v>684</v>
      </c>
      <c r="B5371" s="44">
        <v>2019</v>
      </c>
      <c r="C5371" s="44">
        <v>12</v>
      </c>
      <c r="D5371" s="44" t="s">
        <v>95</v>
      </c>
      <c r="E5371" s="44" t="s">
        <v>96</v>
      </c>
      <c r="F5371" s="44" t="s">
        <v>59</v>
      </c>
      <c r="G5371" s="44" t="s">
        <v>657</v>
      </c>
      <c r="H5371" s="44" t="s">
        <v>117</v>
      </c>
      <c r="I5371" s="44" t="s">
        <v>243</v>
      </c>
      <c r="J5371" s="44" t="s">
        <v>99</v>
      </c>
      <c r="K5371" s="44" t="s">
        <v>70</v>
      </c>
      <c r="L5371" s="44" t="s">
        <v>680</v>
      </c>
      <c r="M5371" s="44">
        <v>0</v>
      </c>
      <c r="N5371" s="44">
        <v>23</v>
      </c>
      <c r="O5371" s="44">
        <v>2020</v>
      </c>
      <c r="P5371" s="44" t="s">
        <v>112</v>
      </c>
      <c r="Q5371" s="44" t="s">
        <v>112</v>
      </c>
      <c r="R5371" s="44" t="s">
        <v>657</v>
      </c>
      <c r="S5371" s="44" t="s">
        <v>685</v>
      </c>
      <c r="T5371" s="44">
        <v>764</v>
      </c>
      <c r="U5371" s="44" t="str">
        <f>IF(ISERROR(VLOOKUP(I5371,'BACK INFO'!F:F,1,0)),IF(ISERROR(VLOOKUP(I5371,'BACK INFO'!H:H,1,0)),K5371,'BACK INFO'!$H$1),'BACK INFO'!$G$1)</f>
        <v>JUDITH ANN DEAL</v>
      </c>
    </row>
    <row r="5372" spans="1:21" x14ac:dyDescent="0.35">
      <c r="A5372" s="44" t="s">
        <v>684</v>
      </c>
      <c r="B5372" s="44">
        <v>2019</v>
      </c>
      <c r="C5372" s="44">
        <v>10</v>
      </c>
      <c r="D5372" s="44" t="s">
        <v>95</v>
      </c>
      <c r="E5372" s="44" t="s">
        <v>96</v>
      </c>
      <c r="F5372" s="44" t="s">
        <v>59</v>
      </c>
      <c r="G5372" s="44" t="s">
        <v>657</v>
      </c>
      <c r="H5372" s="44" t="s">
        <v>98</v>
      </c>
      <c r="I5372" s="44" t="s">
        <v>243</v>
      </c>
      <c r="J5372" s="44" t="s">
        <v>99</v>
      </c>
      <c r="K5372" s="44" t="s">
        <v>70</v>
      </c>
      <c r="L5372" s="44" t="s">
        <v>680</v>
      </c>
      <c r="M5372" s="44">
        <v>0</v>
      </c>
      <c r="N5372" s="44">
        <v>57</v>
      </c>
      <c r="O5372" s="44">
        <v>2020</v>
      </c>
      <c r="P5372" s="44" t="s">
        <v>112</v>
      </c>
      <c r="Q5372" s="44" t="s">
        <v>112</v>
      </c>
      <c r="R5372" s="44" t="s">
        <v>657</v>
      </c>
      <c r="S5372" s="44" t="s">
        <v>685</v>
      </c>
      <c r="T5372" s="44">
        <v>2032</v>
      </c>
      <c r="U5372" s="44" t="str">
        <f>IF(ISERROR(VLOOKUP(I5372,'BACK INFO'!F:F,1,0)),IF(ISERROR(VLOOKUP(I5372,'BACK INFO'!H:H,1,0)),K5372,'BACK INFO'!$H$1),'BACK INFO'!$G$1)</f>
        <v>JUDITH ANN DEAL</v>
      </c>
    </row>
    <row r="5373" spans="1:21" x14ac:dyDescent="0.35">
      <c r="A5373" s="44" t="s">
        <v>684</v>
      </c>
      <c r="B5373" s="44">
        <v>2019</v>
      </c>
      <c r="C5373" s="44">
        <v>11</v>
      </c>
      <c r="D5373" s="44" t="s">
        <v>95</v>
      </c>
      <c r="E5373" s="44" t="s">
        <v>96</v>
      </c>
      <c r="F5373" s="44" t="s">
        <v>59</v>
      </c>
      <c r="G5373" s="44" t="s">
        <v>657</v>
      </c>
      <c r="H5373" s="44" t="s">
        <v>98</v>
      </c>
      <c r="I5373" s="44" t="s">
        <v>243</v>
      </c>
      <c r="J5373" s="44" t="s">
        <v>99</v>
      </c>
      <c r="K5373" s="44" t="s">
        <v>70</v>
      </c>
      <c r="L5373" s="44" t="s">
        <v>680</v>
      </c>
      <c r="M5373" s="44">
        <v>0</v>
      </c>
      <c r="N5373" s="44">
        <v>46</v>
      </c>
      <c r="O5373" s="44">
        <v>2020</v>
      </c>
      <c r="P5373" s="44" t="s">
        <v>112</v>
      </c>
      <c r="Q5373" s="44" t="s">
        <v>112</v>
      </c>
      <c r="R5373" s="44" t="s">
        <v>657</v>
      </c>
      <c r="S5373" s="44" t="s">
        <v>685</v>
      </c>
      <c r="T5373" s="44">
        <v>1574</v>
      </c>
      <c r="U5373" s="44" t="str">
        <f>IF(ISERROR(VLOOKUP(I5373,'BACK INFO'!F:F,1,0)),IF(ISERROR(VLOOKUP(I5373,'BACK INFO'!H:H,1,0)),K5373,'BACK INFO'!$H$1),'BACK INFO'!$G$1)</f>
        <v>JUDITH ANN DEAL</v>
      </c>
    </row>
    <row r="5374" spans="1:21" x14ac:dyDescent="0.35">
      <c r="A5374" s="44" t="s">
        <v>684</v>
      </c>
      <c r="B5374" s="44">
        <v>2020</v>
      </c>
      <c r="C5374" s="44">
        <v>2</v>
      </c>
      <c r="D5374" s="44" t="s">
        <v>95</v>
      </c>
      <c r="E5374" s="44" t="s">
        <v>96</v>
      </c>
      <c r="F5374" s="44" t="s">
        <v>59</v>
      </c>
      <c r="G5374" s="44" t="s">
        <v>657</v>
      </c>
      <c r="H5374" s="44" t="s">
        <v>98</v>
      </c>
      <c r="I5374" s="44" t="s">
        <v>243</v>
      </c>
      <c r="J5374" s="44" t="s">
        <v>99</v>
      </c>
      <c r="K5374" s="44" t="s">
        <v>70</v>
      </c>
      <c r="L5374" s="44" t="s">
        <v>680</v>
      </c>
      <c r="M5374" s="44">
        <v>0</v>
      </c>
      <c r="N5374" s="44">
        <v>37</v>
      </c>
      <c r="O5374" s="44">
        <v>2020</v>
      </c>
      <c r="P5374" s="44" t="s">
        <v>112</v>
      </c>
      <c r="Q5374" s="44" t="s">
        <v>112</v>
      </c>
      <c r="R5374" s="44" t="s">
        <v>657</v>
      </c>
      <c r="S5374" s="44" t="s">
        <v>685</v>
      </c>
      <c r="T5374" s="44">
        <v>1414</v>
      </c>
      <c r="U5374" s="44" t="str">
        <f>IF(ISERROR(VLOOKUP(I5374,'BACK INFO'!F:F,1,0)),IF(ISERROR(VLOOKUP(I5374,'BACK INFO'!H:H,1,0)),K5374,'BACK INFO'!$H$1),'BACK INFO'!$G$1)</f>
        <v>JUDITH ANN DEAL</v>
      </c>
    </row>
    <row r="5375" spans="1:21" x14ac:dyDescent="0.35">
      <c r="A5375" s="44" t="s">
        <v>684</v>
      </c>
      <c r="B5375" s="44">
        <v>2020</v>
      </c>
      <c r="C5375" s="44">
        <v>1</v>
      </c>
      <c r="D5375" s="44" t="s">
        <v>95</v>
      </c>
      <c r="E5375" s="44" t="s">
        <v>96</v>
      </c>
      <c r="F5375" s="44" t="s">
        <v>59</v>
      </c>
      <c r="G5375" s="44" t="s">
        <v>657</v>
      </c>
      <c r="H5375" s="44" t="s">
        <v>98</v>
      </c>
      <c r="I5375" s="44" t="s">
        <v>243</v>
      </c>
      <c r="J5375" s="44" t="s">
        <v>99</v>
      </c>
      <c r="K5375" s="44" t="s">
        <v>70</v>
      </c>
      <c r="L5375" s="44" t="s">
        <v>680</v>
      </c>
      <c r="M5375" s="44">
        <v>0</v>
      </c>
      <c r="N5375" s="44">
        <v>50</v>
      </c>
      <c r="O5375" s="44">
        <v>2020</v>
      </c>
      <c r="P5375" s="44" t="s">
        <v>112</v>
      </c>
      <c r="Q5375" s="44" t="s">
        <v>112</v>
      </c>
      <c r="R5375" s="44" t="s">
        <v>657</v>
      </c>
      <c r="S5375" s="44" t="s">
        <v>685</v>
      </c>
      <c r="T5375" s="44">
        <v>1576</v>
      </c>
      <c r="U5375" s="44" t="str">
        <f>IF(ISERROR(VLOOKUP(I5375,'BACK INFO'!F:F,1,0)),IF(ISERROR(VLOOKUP(I5375,'BACK INFO'!H:H,1,0)),K5375,'BACK INFO'!$H$1),'BACK INFO'!$G$1)</f>
        <v>JUDITH ANN DEAL</v>
      </c>
    </row>
    <row r="5376" spans="1:21" x14ac:dyDescent="0.35">
      <c r="A5376" s="44" t="s">
        <v>684</v>
      </c>
      <c r="B5376" s="44">
        <v>2019</v>
      </c>
      <c r="C5376" s="44">
        <v>10</v>
      </c>
      <c r="D5376" s="44" t="s">
        <v>95</v>
      </c>
      <c r="E5376" s="44" t="s">
        <v>96</v>
      </c>
      <c r="F5376" s="44" t="s">
        <v>59</v>
      </c>
      <c r="G5376" s="44" t="s">
        <v>657</v>
      </c>
      <c r="H5376" s="44" t="s">
        <v>152</v>
      </c>
      <c r="I5376" s="44" t="s">
        <v>243</v>
      </c>
      <c r="J5376" s="44" t="s">
        <v>99</v>
      </c>
      <c r="K5376" s="44" t="s">
        <v>70</v>
      </c>
      <c r="L5376" s="44" t="s">
        <v>680</v>
      </c>
      <c r="M5376" s="44">
        <v>0</v>
      </c>
      <c r="N5376" s="44">
        <v>4</v>
      </c>
      <c r="O5376" s="44">
        <v>2020</v>
      </c>
      <c r="P5376" s="44" t="s">
        <v>112</v>
      </c>
      <c r="Q5376" s="44" t="s">
        <v>112</v>
      </c>
      <c r="R5376" s="44" t="s">
        <v>657</v>
      </c>
      <c r="S5376" s="44" t="s">
        <v>685</v>
      </c>
      <c r="T5376" s="44">
        <v>216</v>
      </c>
      <c r="U5376" s="44" t="str">
        <f>IF(ISERROR(VLOOKUP(I5376,'BACK INFO'!F:F,1,0)),IF(ISERROR(VLOOKUP(I5376,'BACK INFO'!H:H,1,0)),K5376,'BACK INFO'!$H$1),'BACK INFO'!$G$1)</f>
        <v>JUDITH ANN DEAL</v>
      </c>
    </row>
    <row r="5377" spans="1:21" x14ac:dyDescent="0.35">
      <c r="A5377" s="44" t="s">
        <v>684</v>
      </c>
      <c r="B5377" s="44">
        <v>2019</v>
      </c>
      <c r="C5377" s="44">
        <v>11</v>
      </c>
      <c r="D5377" s="44" t="s">
        <v>95</v>
      </c>
      <c r="E5377" s="44" t="s">
        <v>96</v>
      </c>
      <c r="F5377" s="44" t="s">
        <v>59</v>
      </c>
      <c r="G5377" s="44" t="s">
        <v>657</v>
      </c>
      <c r="H5377" s="44" t="s">
        <v>152</v>
      </c>
      <c r="I5377" s="44" t="s">
        <v>243</v>
      </c>
      <c r="J5377" s="44" t="s">
        <v>99</v>
      </c>
      <c r="K5377" s="44" t="s">
        <v>70</v>
      </c>
      <c r="L5377" s="44" t="s">
        <v>680</v>
      </c>
      <c r="M5377" s="44">
        <v>0</v>
      </c>
      <c r="N5377" s="44">
        <v>7</v>
      </c>
      <c r="O5377" s="44">
        <v>2020</v>
      </c>
      <c r="P5377" s="44" t="s">
        <v>112</v>
      </c>
      <c r="Q5377" s="44" t="s">
        <v>112</v>
      </c>
      <c r="R5377" s="44" t="s">
        <v>657</v>
      </c>
      <c r="S5377" s="44" t="s">
        <v>685</v>
      </c>
      <c r="T5377" s="44">
        <v>343</v>
      </c>
      <c r="U5377" s="44" t="str">
        <f>IF(ISERROR(VLOOKUP(I5377,'BACK INFO'!F:F,1,0)),IF(ISERROR(VLOOKUP(I5377,'BACK INFO'!H:H,1,0)),K5377,'BACK INFO'!$H$1),'BACK INFO'!$G$1)</f>
        <v>JUDITH ANN DEAL</v>
      </c>
    </row>
    <row r="5378" spans="1:21" x14ac:dyDescent="0.35">
      <c r="A5378" s="44" t="s">
        <v>684</v>
      </c>
      <c r="B5378" s="44">
        <v>2020</v>
      </c>
      <c r="C5378" s="44">
        <v>2</v>
      </c>
      <c r="D5378" s="44" t="s">
        <v>95</v>
      </c>
      <c r="E5378" s="44" t="s">
        <v>96</v>
      </c>
      <c r="F5378" s="44" t="s">
        <v>59</v>
      </c>
      <c r="G5378" s="44" t="s">
        <v>657</v>
      </c>
      <c r="H5378" s="44" t="s">
        <v>152</v>
      </c>
      <c r="I5378" s="44" t="s">
        <v>243</v>
      </c>
      <c r="J5378" s="44" t="s">
        <v>99</v>
      </c>
      <c r="K5378" s="44" t="s">
        <v>70</v>
      </c>
      <c r="L5378" s="44" t="s">
        <v>680</v>
      </c>
      <c r="M5378" s="44">
        <v>0</v>
      </c>
      <c r="N5378" s="44">
        <v>4</v>
      </c>
      <c r="O5378" s="44">
        <v>2020</v>
      </c>
      <c r="P5378" s="44" t="s">
        <v>112</v>
      </c>
      <c r="Q5378" s="44" t="s">
        <v>112</v>
      </c>
      <c r="R5378" s="44" t="s">
        <v>657</v>
      </c>
      <c r="S5378" s="44" t="s">
        <v>685</v>
      </c>
      <c r="T5378" s="44">
        <v>190</v>
      </c>
      <c r="U5378" s="44" t="str">
        <f>IF(ISERROR(VLOOKUP(I5378,'BACK INFO'!F:F,1,0)),IF(ISERROR(VLOOKUP(I5378,'BACK INFO'!H:H,1,0)),K5378,'BACK INFO'!$H$1),'BACK INFO'!$G$1)</f>
        <v>JUDITH ANN DEAL</v>
      </c>
    </row>
    <row r="5379" spans="1:21" x14ac:dyDescent="0.35">
      <c r="A5379" s="44" t="s">
        <v>684</v>
      </c>
      <c r="B5379" s="44">
        <v>2020</v>
      </c>
      <c r="C5379" s="44">
        <v>1</v>
      </c>
      <c r="D5379" s="44" t="s">
        <v>95</v>
      </c>
      <c r="E5379" s="44" t="s">
        <v>96</v>
      </c>
      <c r="F5379" s="44" t="s">
        <v>59</v>
      </c>
      <c r="G5379" s="44" t="s">
        <v>657</v>
      </c>
      <c r="H5379" s="44" t="s">
        <v>152</v>
      </c>
      <c r="I5379" s="44" t="s">
        <v>243</v>
      </c>
      <c r="J5379" s="44" t="s">
        <v>99</v>
      </c>
      <c r="K5379" s="44" t="s">
        <v>70</v>
      </c>
      <c r="L5379" s="44" t="s">
        <v>680</v>
      </c>
      <c r="M5379" s="44">
        <v>0</v>
      </c>
      <c r="N5379" s="44">
        <v>2</v>
      </c>
      <c r="O5379" s="44">
        <v>2020</v>
      </c>
      <c r="P5379" s="44" t="s">
        <v>112</v>
      </c>
      <c r="Q5379" s="44" t="s">
        <v>112</v>
      </c>
      <c r="R5379" s="44" t="s">
        <v>657</v>
      </c>
      <c r="S5379" s="44" t="s">
        <v>685</v>
      </c>
      <c r="T5379" s="44">
        <v>102</v>
      </c>
      <c r="U5379" s="44" t="str">
        <f>IF(ISERROR(VLOOKUP(I5379,'BACK INFO'!F:F,1,0)),IF(ISERROR(VLOOKUP(I5379,'BACK INFO'!H:H,1,0)),K5379,'BACK INFO'!$H$1),'BACK INFO'!$G$1)</f>
        <v>JUDITH ANN DEAL</v>
      </c>
    </row>
    <row r="5380" spans="1:21" x14ac:dyDescent="0.35">
      <c r="A5380" s="44" t="s">
        <v>684</v>
      </c>
      <c r="B5380" s="44">
        <v>2020</v>
      </c>
      <c r="C5380" s="44">
        <v>2</v>
      </c>
      <c r="D5380" s="44" t="s">
        <v>95</v>
      </c>
      <c r="E5380" s="44" t="s">
        <v>96</v>
      </c>
      <c r="F5380" s="44" t="s">
        <v>59</v>
      </c>
      <c r="G5380" s="44" t="s">
        <v>657</v>
      </c>
      <c r="H5380" s="44" t="s">
        <v>98</v>
      </c>
      <c r="I5380" s="44" t="s">
        <v>475</v>
      </c>
      <c r="J5380" s="44" t="s">
        <v>99</v>
      </c>
      <c r="K5380" s="44" t="s">
        <v>75</v>
      </c>
      <c r="L5380" s="44" t="s">
        <v>680</v>
      </c>
      <c r="M5380" s="44" t="s">
        <v>693</v>
      </c>
      <c r="N5380" s="44">
        <v>23</v>
      </c>
      <c r="O5380" s="44">
        <v>2020</v>
      </c>
      <c r="P5380" s="44" t="s">
        <v>112</v>
      </c>
      <c r="Q5380" s="44" t="s">
        <v>112</v>
      </c>
      <c r="R5380" s="44" t="s">
        <v>657</v>
      </c>
      <c r="S5380" s="44" t="s">
        <v>685</v>
      </c>
      <c r="T5380" s="44">
        <v>702</v>
      </c>
      <c r="U5380" s="44" t="str">
        <f>IF(ISERROR(VLOOKUP(I5380,'BACK INFO'!F:F,1,0)),IF(ISERROR(VLOOKUP(I5380,'BACK INFO'!H:H,1,0)),K5380,'BACK INFO'!$H$1),'BACK INFO'!$G$1)</f>
        <v>LAURA BONG</v>
      </c>
    </row>
    <row r="5381" spans="1:21" x14ac:dyDescent="0.35">
      <c r="A5381" s="44" t="s">
        <v>684</v>
      </c>
      <c r="B5381" s="44">
        <v>2020</v>
      </c>
      <c r="C5381" s="44">
        <v>1</v>
      </c>
      <c r="D5381" s="44" t="s">
        <v>95</v>
      </c>
      <c r="E5381" s="44" t="s">
        <v>96</v>
      </c>
      <c r="F5381" s="44" t="s">
        <v>59</v>
      </c>
      <c r="G5381" s="44" t="s">
        <v>657</v>
      </c>
      <c r="H5381" s="44" t="s">
        <v>98</v>
      </c>
      <c r="I5381" s="44" t="s">
        <v>475</v>
      </c>
      <c r="J5381" s="44" t="s">
        <v>99</v>
      </c>
      <c r="K5381" s="44" t="s">
        <v>75</v>
      </c>
      <c r="L5381" s="44" t="s">
        <v>680</v>
      </c>
      <c r="M5381" s="44" t="s">
        <v>693</v>
      </c>
      <c r="N5381" s="44">
        <v>33</v>
      </c>
      <c r="O5381" s="44">
        <v>2020</v>
      </c>
      <c r="P5381" s="44" t="s">
        <v>112</v>
      </c>
      <c r="Q5381" s="44" t="s">
        <v>112</v>
      </c>
      <c r="R5381" s="44" t="s">
        <v>657</v>
      </c>
      <c r="S5381" s="44" t="s">
        <v>685</v>
      </c>
      <c r="T5381" s="44">
        <v>1159</v>
      </c>
      <c r="U5381" s="44" t="str">
        <f>IF(ISERROR(VLOOKUP(I5381,'BACK INFO'!F:F,1,0)),IF(ISERROR(VLOOKUP(I5381,'BACK INFO'!H:H,1,0)),K5381,'BACK INFO'!$H$1),'BACK INFO'!$G$1)</f>
        <v>LAURA BONG</v>
      </c>
    </row>
    <row r="5382" spans="1:21" x14ac:dyDescent="0.35">
      <c r="A5382" s="44" t="s">
        <v>684</v>
      </c>
      <c r="B5382" s="44">
        <v>2020</v>
      </c>
      <c r="C5382" s="44">
        <v>3</v>
      </c>
      <c r="D5382" s="44" t="s">
        <v>95</v>
      </c>
      <c r="E5382" s="44" t="s">
        <v>96</v>
      </c>
      <c r="F5382" s="44" t="s">
        <v>59</v>
      </c>
      <c r="G5382" s="44" t="s">
        <v>657</v>
      </c>
      <c r="H5382" s="44" t="s">
        <v>98</v>
      </c>
      <c r="I5382" s="44" t="s">
        <v>475</v>
      </c>
      <c r="J5382" s="44" t="s">
        <v>99</v>
      </c>
      <c r="K5382" s="44" t="s">
        <v>75</v>
      </c>
      <c r="L5382" s="44" t="s">
        <v>680</v>
      </c>
      <c r="M5382" s="44" t="s">
        <v>693</v>
      </c>
      <c r="N5382" s="44">
        <v>18</v>
      </c>
      <c r="O5382" s="44">
        <v>2020</v>
      </c>
      <c r="P5382" s="44" t="s">
        <v>112</v>
      </c>
      <c r="Q5382" s="44" t="s">
        <v>112</v>
      </c>
      <c r="R5382" s="44" t="s">
        <v>657</v>
      </c>
      <c r="S5382" s="44" t="s">
        <v>685</v>
      </c>
      <c r="T5382" s="44">
        <v>571</v>
      </c>
      <c r="U5382" s="44" t="str">
        <f>IF(ISERROR(VLOOKUP(I5382,'BACK INFO'!F:F,1,0)),IF(ISERROR(VLOOKUP(I5382,'BACK INFO'!H:H,1,0)),K5382,'BACK INFO'!$H$1),'BACK INFO'!$G$1)</f>
        <v>LAURA BONG</v>
      </c>
    </row>
    <row r="5383" spans="1:21" x14ac:dyDescent="0.35">
      <c r="A5383" s="44" t="s">
        <v>684</v>
      </c>
      <c r="B5383" s="44">
        <v>2020</v>
      </c>
      <c r="C5383" s="44">
        <v>2</v>
      </c>
      <c r="D5383" s="44" t="s">
        <v>95</v>
      </c>
      <c r="E5383" s="44" t="s">
        <v>96</v>
      </c>
      <c r="F5383" s="44" t="s">
        <v>59</v>
      </c>
      <c r="G5383" s="44" t="s">
        <v>657</v>
      </c>
      <c r="H5383" s="44" t="s">
        <v>152</v>
      </c>
      <c r="I5383" s="44" t="s">
        <v>475</v>
      </c>
      <c r="J5383" s="44" t="s">
        <v>99</v>
      </c>
      <c r="K5383" s="44" t="s">
        <v>75</v>
      </c>
      <c r="L5383" s="44" t="s">
        <v>680</v>
      </c>
      <c r="M5383" s="44" t="s">
        <v>693</v>
      </c>
      <c r="N5383" s="44">
        <v>3</v>
      </c>
      <c r="O5383" s="44">
        <v>2020</v>
      </c>
      <c r="P5383" s="44" t="s">
        <v>112</v>
      </c>
      <c r="Q5383" s="44" t="s">
        <v>112</v>
      </c>
      <c r="R5383" s="44" t="s">
        <v>657</v>
      </c>
      <c r="S5383" s="44" t="s">
        <v>685</v>
      </c>
      <c r="T5383" s="44">
        <v>129</v>
      </c>
      <c r="U5383" s="44" t="str">
        <f>IF(ISERROR(VLOOKUP(I5383,'BACK INFO'!F:F,1,0)),IF(ISERROR(VLOOKUP(I5383,'BACK INFO'!H:H,1,0)),K5383,'BACK INFO'!$H$1),'BACK INFO'!$G$1)</f>
        <v>LAURA BONG</v>
      </c>
    </row>
    <row r="5384" spans="1:21" x14ac:dyDescent="0.35">
      <c r="A5384" s="44" t="s">
        <v>684</v>
      </c>
      <c r="B5384" s="44">
        <v>2020</v>
      </c>
      <c r="C5384" s="44">
        <v>1</v>
      </c>
      <c r="D5384" s="44" t="s">
        <v>95</v>
      </c>
      <c r="E5384" s="44" t="s">
        <v>96</v>
      </c>
      <c r="F5384" s="44" t="s">
        <v>59</v>
      </c>
      <c r="G5384" s="44" t="s">
        <v>657</v>
      </c>
      <c r="H5384" s="44" t="s">
        <v>152</v>
      </c>
      <c r="I5384" s="44" t="s">
        <v>475</v>
      </c>
      <c r="J5384" s="44" t="s">
        <v>99</v>
      </c>
      <c r="K5384" s="44" t="s">
        <v>75</v>
      </c>
      <c r="L5384" s="44" t="s">
        <v>680</v>
      </c>
      <c r="M5384" s="44" t="s">
        <v>693</v>
      </c>
      <c r="N5384" s="44">
        <v>5</v>
      </c>
      <c r="O5384" s="44">
        <v>2020</v>
      </c>
      <c r="P5384" s="44" t="s">
        <v>112</v>
      </c>
      <c r="Q5384" s="44" t="s">
        <v>112</v>
      </c>
      <c r="R5384" s="44" t="s">
        <v>657</v>
      </c>
      <c r="S5384" s="44" t="s">
        <v>685</v>
      </c>
      <c r="T5384" s="44">
        <v>189</v>
      </c>
      <c r="U5384" s="44" t="str">
        <f>IF(ISERROR(VLOOKUP(I5384,'BACK INFO'!F:F,1,0)),IF(ISERROR(VLOOKUP(I5384,'BACK INFO'!H:H,1,0)),K5384,'BACK INFO'!$H$1),'BACK INFO'!$G$1)</f>
        <v>LAURA BONG</v>
      </c>
    </row>
    <row r="5385" spans="1:21" x14ac:dyDescent="0.35">
      <c r="A5385" s="44" t="s">
        <v>684</v>
      </c>
      <c r="B5385" s="44">
        <v>2020</v>
      </c>
      <c r="C5385" s="44">
        <v>3</v>
      </c>
      <c r="D5385" s="44" t="s">
        <v>95</v>
      </c>
      <c r="E5385" s="44" t="s">
        <v>96</v>
      </c>
      <c r="F5385" s="44" t="s">
        <v>59</v>
      </c>
      <c r="G5385" s="44" t="s">
        <v>657</v>
      </c>
      <c r="H5385" s="44" t="s">
        <v>152</v>
      </c>
      <c r="I5385" s="44" t="s">
        <v>475</v>
      </c>
      <c r="J5385" s="44" t="s">
        <v>99</v>
      </c>
      <c r="K5385" s="44" t="s">
        <v>75</v>
      </c>
      <c r="L5385" s="44" t="s">
        <v>680</v>
      </c>
      <c r="M5385" s="44" t="s">
        <v>693</v>
      </c>
      <c r="N5385" s="44">
        <v>4</v>
      </c>
      <c r="O5385" s="44">
        <v>2020</v>
      </c>
      <c r="P5385" s="44" t="s">
        <v>112</v>
      </c>
      <c r="Q5385" s="44" t="s">
        <v>112</v>
      </c>
      <c r="R5385" s="44" t="s">
        <v>657</v>
      </c>
      <c r="S5385" s="44" t="s">
        <v>685</v>
      </c>
      <c r="T5385" s="44">
        <v>152</v>
      </c>
      <c r="U5385" s="44" t="str">
        <f>IF(ISERROR(VLOOKUP(I5385,'BACK INFO'!F:F,1,0)),IF(ISERROR(VLOOKUP(I5385,'BACK INFO'!H:H,1,0)),K5385,'BACK INFO'!$H$1),'BACK INFO'!$G$1)</f>
        <v>LAURA BONG</v>
      </c>
    </row>
    <row r="5386" spans="1:21" x14ac:dyDescent="0.35">
      <c r="A5386" s="44" t="s">
        <v>684</v>
      </c>
      <c r="B5386" s="44">
        <v>2019</v>
      </c>
      <c r="C5386" s="44">
        <v>10</v>
      </c>
      <c r="D5386" s="44" t="s">
        <v>95</v>
      </c>
      <c r="E5386" s="44" t="s">
        <v>96</v>
      </c>
      <c r="F5386" s="44" t="s">
        <v>59</v>
      </c>
      <c r="G5386" s="44" t="s">
        <v>657</v>
      </c>
      <c r="H5386" s="44" t="s">
        <v>117</v>
      </c>
      <c r="I5386" s="44" t="s">
        <v>420</v>
      </c>
      <c r="J5386" s="44" t="s">
        <v>99</v>
      </c>
      <c r="K5386" s="44" t="s">
        <v>71</v>
      </c>
      <c r="L5386" s="44" t="s">
        <v>680</v>
      </c>
      <c r="M5386" s="44">
        <v>0</v>
      </c>
      <c r="N5386" s="44">
        <v>18</v>
      </c>
      <c r="O5386" s="44">
        <v>2020</v>
      </c>
      <c r="P5386" s="44" t="s">
        <v>112</v>
      </c>
      <c r="Q5386" s="44" t="s">
        <v>112</v>
      </c>
      <c r="R5386" s="44" t="s">
        <v>657</v>
      </c>
      <c r="S5386" s="44" t="s">
        <v>685</v>
      </c>
      <c r="T5386" s="44">
        <v>588</v>
      </c>
      <c r="U5386" s="44" t="str">
        <f>IF(ISERROR(VLOOKUP(I5386,'BACK INFO'!F:F,1,0)),IF(ISERROR(VLOOKUP(I5386,'BACK INFO'!H:H,1,0)),K5386,'BACK INFO'!$H$1),'BACK INFO'!$G$1)</f>
        <v>HOLLY SALES INC.</v>
      </c>
    </row>
    <row r="5387" spans="1:21" x14ac:dyDescent="0.35">
      <c r="A5387" s="44" t="s">
        <v>684</v>
      </c>
      <c r="B5387" s="44">
        <v>2020</v>
      </c>
      <c r="C5387" s="44">
        <v>1</v>
      </c>
      <c r="D5387" s="44" t="s">
        <v>95</v>
      </c>
      <c r="E5387" s="44" t="s">
        <v>96</v>
      </c>
      <c r="F5387" s="44" t="s">
        <v>59</v>
      </c>
      <c r="G5387" s="44" t="s">
        <v>657</v>
      </c>
      <c r="H5387" s="44" t="s">
        <v>117</v>
      </c>
      <c r="I5387" s="44" t="s">
        <v>420</v>
      </c>
      <c r="J5387" s="44" t="s">
        <v>99</v>
      </c>
      <c r="K5387" s="44" t="s">
        <v>71</v>
      </c>
      <c r="L5387" s="44" t="s">
        <v>680</v>
      </c>
      <c r="M5387" s="44">
        <v>0</v>
      </c>
      <c r="N5387" s="44">
        <v>9</v>
      </c>
      <c r="O5387" s="44">
        <v>2020</v>
      </c>
      <c r="P5387" s="44" t="s">
        <v>112</v>
      </c>
      <c r="Q5387" s="44" t="s">
        <v>112</v>
      </c>
      <c r="R5387" s="44" t="s">
        <v>657</v>
      </c>
      <c r="S5387" s="44" t="s">
        <v>685</v>
      </c>
      <c r="T5387" s="44">
        <v>288</v>
      </c>
      <c r="U5387" s="44" t="str">
        <f>IF(ISERROR(VLOOKUP(I5387,'BACK INFO'!F:F,1,0)),IF(ISERROR(VLOOKUP(I5387,'BACK INFO'!H:H,1,0)),K5387,'BACK INFO'!$H$1),'BACK INFO'!$G$1)</f>
        <v>HOLLY SALES INC.</v>
      </c>
    </row>
    <row r="5388" spans="1:21" x14ac:dyDescent="0.35">
      <c r="A5388" s="44" t="s">
        <v>684</v>
      </c>
      <c r="B5388" s="44">
        <v>2019</v>
      </c>
      <c r="C5388" s="44">
        <v>10</v>
      </c>
      <c r="D5388" s="44" t="s">
        <v>95</v>
      </c>
      <c r="E5388" s="44" t="s">
        <v>96</v>
      </c>
      <c r="F5388" s="44" t="s">
        <v>59</v>
      </c>
      <c r="G5388" s="44" t="s">
        <v>657</v>
      </c>
      <c r="H5388" s="44" t="s">
        <v>98</v>
      </c>
      <c r="I5388" s="44" t="s">
        <v>420</v>
      </c>
      <c r="J5388" s="44" t="s">
        <v>99</v>
      </c>
      <c r="K5388" s="44" t="s">
        <v>71</v>
      </c>
      <c r="L5388" s="44" t="s">
        <v>680</v>
      </c>
      <c r="M5388" s="44">
        <v>0</v>
      </c>
      <c r="N5388" s="44">
        <v>49</v>
      </c>
      <c r="O5388" s="44">
        <v>2020</v>
      </c>
      <c r="P5388" s="44" t="s">
        <v>112</v>
      </c>
      <c r="Q5388" s="44" t="s">
        <v>112</v>
      </c>
      <c r="R5388" s="44" t="s">
        <v>657</v>
      </c>
      <c r="S5388" s="44" t="s">
        <v>685</v>
      </c>
      <c r="T5388" s="44">
        <v>1551</v>
      </c>
      <c r="U5388" s="44" t="str">
        <f>IF(ISERROR(VLOOKUP(I5388,'BACK INFO'!F:F,1,0)),IF(ISERROR(VLOOKUP(I5388,'BACK INFO'!H:H,1,0)),K5388,'BACK INFO'!$H$1),'BACK INFO'!$G$1)</f>
        <v>HOLLY SALES INC.</v>
      </c>
    </row>
    <row r="5389" spans="1:21" x14ac:dyDescent="0.35">
      <c r="A5389" s="44" t="s">
        <v>684</v>
      </c>
      <c r="B5389" s="44">
        <v>2020</v>
      </c>
      <c r="C5389" s="44">
        <v>1</v>
      </c>
      <c r="D5389" s="44" t="s">
        <v>95</v>
      </c>
      <c r="E5389" s="44" t="s">
        <v>96</v>
      </c>
      <c r="F5389" s="44" t="s">
        <v>59</v>
      </c>
      <c r="G5389" s="44" t="s">
        <v>657</v>
      </c>
      <c r="H5389" s="44" t="s">
        <v>98</v>
      </c>
      <c r="I5389" s="44" t="s">
        <v>420</v>
      </c>
      <c r="J5389" s="44" t="s">
        <v>99</v>
      </c>
      <c r="K5389" s="44" t="s">
        <v>71</v>
      </c>
      <c r="L5389" s="44" t="s">
        <v>680</v>
      </c>
      <c r="M5389" s="44">
        <v>0</v>
      </c>
      <c r="N5389" s="44">
        <v>33</v>
      </c>
      <c r="O5389" s="44">
        <v>2020</v>
      </c>
      <c r="P5389" s="44" t="s">
        <v>112</v>
      </c>
      <c r="Q5389" s="44" t="s">
        <v>112</v>
      </c>
      <c r="R5389" s="44" t="s">
        <v>657</v>
      </c>
      <c r="S5389" s="44" t="s">
        <v>685</v>
      </c>
      <c r="T5389" s="44">
        <v>1030</v>
      </c>
      <c r="U5389" s="44" t="str">
        <f>IF(ISERROR(VLOOKUP(I5389,'BACK INFO'!F:F,1,0)),IF(ISERROR(VLOOKUP(I5389,'BACK INFO'!H:H,1,0)),K5389,'BACK INFO'!$H$1),'BACK INFO'!$G$1)</f>
        <v>HOLLY SALES INC.</v>
      </c>
    </row>
    <row r="5390" spans="1:21" x14ac:dyDescent="0.35">
      <c r="A5390" s="44" t="s">
        <v>684</v>
      </c>
      <c r="B5390" s="44">
        <v>2019</v>
      </c>
      <c r="C5390" s="44">
        <v>11</v>
      </c>
      <c r="D5390" s="44" t="s">
        <v>95</v>
      </c>
      <c r="E5390" s="44" t="s">
        <v>96</v>
      </c>
      <c r="F5390" s="44" t="s">
        <v>59</v>
      </c>
      <c r="G5390" s="44" t="s">
        <v>657</v>
      </c>
      <c r="H5390" s="44" t="s">
        <v>98</v>
      </c>
      <c r="I5390" s="44" t="s">
        <v>224</v>
      </c>
      <c r="J5390" s="44" t="s">
        <v>99</v>
      </c>
      <c r="K5390" s="44" t="s">
        <v>72</v>
      </c>
      <c r="L5390" s="44" t="s">
        <v>680</v>
      </c>
      <c r="M5390" s="44">
        <v>0</v>
      </c>
      <c r="N5390" s="44">
        <v>99</v>
      </c>
      <c r="O5390" s="44">
        <v>2020</v>
      </c>
      <c r="P5390" s="44" t="s">
        <v>112</v>
      </c>
      <c r="Q5390" s="44" t="s">
        <v>112</v>
      </c>
      <c r="R5390" s="44" t="s">
        <v>657</v>
      </c>
      <c r="S5390" s="44" t="s">
        <v>685</v>
      </c>
      <c r="T5390" s="44">
        <v>3039</v>
      </c>
      <c r="U5390" s="44" t="str">
        <f>IF(ISERROR(VLOOKUP(I5390,'BACK INFO'!F:F,1,0)),IF(ISERROR(VLOOKUP(I5390,'BACK INFO'!H:H,1,0)),K5390,'BACK INFO'!$H$1),'BACK INFO'!$G$1)</f>
        <v>BILL MILLER AND COMPANY</v>
      </c>
    </row>
    <row r="5391" spans="1:21" x14ac:dyDescent="0.35">
      <c r="A5391" s="44" t="s">
        <v>684</v>
      </c>
      <c r="B5391" s="44">
        <v>2019</v>
      </c>
      <c r="C5391" s="44">
        <v>12</v>
      </c>
      <c r="D5391" s="44" t="s">
        <v>95</v>
      </c>
      <c r="E5391" s="44" t="s">
        <v>96</v>
      </c>
      <c r="F5391" s="44" t="s">
        <v>59</v>
      </c>
      <c r="G5391" s="44" t="s">
        <v>657</v>
      </c>
      <c r="H5391" s="44" t="s">
        <v>98</v>
      </c>
      <c r="I5391" s="44" t="s">
        <v>224</v>
      </c>
      <c r="J5391" s="44" t="s">
        <v>99</v>
      </c>
      <c r="K5391" s="44" t="s">
        <v>72</v>
      </c>
      <c r="L5391" s="44" t="s">
        <v>680</v>
      </c>
      <c r="M5391" s="44">
        <v>0</v>
      </c>
      <c r="N5391" s="44">
        <v>77</v>
      </c>
      <c r="O5391" s="44">
        <v>2020</v>
      </c>
      <c r="P5391" s="44" t="s">
        <v>112</v>
      </c>
      <c r="Q5391" s="44" t="s">
        <v>112</v>
      </c>
      <c r="R5391" s="44" t="s">
        <v>657</v>
      </c>
      <c r="S5391" s="44" t="s">
        <v>685</v>
      </c>
      <c r="T5391" s="44">
        <v>2411</v>
      </c>
      <c r="U5391" s="44" t="str">
        <f>IF(ISERROR(VLOOKUP(I5391,'BACK INFO'!F:F,1,0)),IF(ISERROR(VLOOKUP(I5391,'BACK INFO'!H:H,1,0)),K5391,'BACK INFO'!$H$1),'BACK INFO'!$G$1)</f>
        <v>BILL MILLER AND COMPANY</v>
      </c>
    </row>
    <row r="5392" spans="1:21" x14ac:dyDescent="0.35">
      <c r="A5392" s="44" t="s">
        <v>684</v>
      </c>
      <c r="B5392" s="44">
        <v>2020</v>
      </c>
      <c r="C5392" s="44">
        <v>1</v>
      </c>
      <c r="D5392" s="44" t="s">
        <v>95</v>
      </c>
      <c r="E5392" s="44" t="s">
        <v>96</v>
      </c>
      <c r="F5392" s="44" t="s">
        <v>59</v>
      </c>
      <c r="G5392" s="44" t="s">
        <v>657</v>
      </c>
      <c r="H5392" s="44" t="s">
        <v>98</v>
      </c>
      <c r="I5392" s="44" t="s">
        <v>224</v>
      </c>
      <c r="J5392" s="44" t="s">
        <v>99</v>
      </c>
      <c r="K5392" s="44" t="s">
        <v>72</v>
      </c>
      <c r="L5392" s="44" t="s">
        <v>680</v>
      </c>
      <c r="M5392" s="44">
        <v>0</v>
      </c>
      <c r="N5392" s="44">
        <v>113</v>
      </c>
      <c r="O5392" s="44">
        <v>2020</v>
      </c>
      <c r="P5392" s="44" t="s">
        <v>112</v>
      </c>
      <c r="Q5392" s="44" t="s">
        <v>112</v>
      </c>
      <c r="R5392" s="44" t="s">
        <v>657</v>
      </c>
      <c r="S5392" s="44" t="s">
        <v>685</v>
      </c>
      <c r="T5392" s="44">
        <v>3550</v>
      </c>
      <c r="U5392" s="44" t="str">
        <f>IF(ISERROR(VLOOKUP(I5392,'BACK INFO'!F:F,1,0)),IF(ISERROR(VLOOKUP(I5392,'BACK INFO'!H:H,1,0)),K5392,'BACK INFO'!$H$1),'BACK INFO'!$G$1)</f>
        <v>BILL MILLER AND COMPANY</v>
      </c>
    </row>
    <row r="5393" spans="1:21" x14ac:dyDescent="0.35">
      <c r="A5393" s="44" t="s">
        <v>684</v>
      </c>
      <c r="B5393" s="44">
        <v>2019</v>
      </c>
      <c r="C5393" s="44">
        <v>11</v>
      </c>
      <c r="D5393" s="44" t="s">
        <v>95</v>
      </c>
      <c r="E5393" s="44" t="s">
        <v>96</v>
      </c>
      <c r="F5393" s="44" t="s">
        <v>59</v>
      </c>
      <c r="G5393" s="44" t="s">
        <v>657</v>
      </c>
      <c r="H5393" s="44" t="s">
        <v>106</v>
      </c>
      <c r="I5393" s="44" t="s">
        <v>278</v>
      </c>
      <c r="J5393" s="44" t="s">
        <v>99</v>
      </c>
      <c r="K5393" s="44" t="s">
        <v>71</v>
      </c>
      <c r="L5393" s="44" t="s">
        <v>680</v>
      </c>
      <c r="M5393" s="44">
        <v>0</v>
      </c>
      <c r="N5393" s="44">
        <v>4</v>
      </c>
      <c r="O5393" s="44">
        <v>2020</v>
      </c>
      <c r="P5393" s="44" t="s">
        <v>112</v>
      </c>
      <c r="Q5393" s="44" t="s">
        <v>112</v>
      </c>
      <c r="R5393" s="44" t="s">
        <v>657</v>
      </c>
      <c r="S5393" s="44" t="s">
        <v>685</v>
      </c>
      <c r="T5393" s="44">
        <v>170</v>
      </c>
      <c r="U5393" s="44" t="str">
        <f>IF(ISERROR(VLOOKUP(I5393,'BACK INFO'!F:F,1,0)),IF(ISERROR(VLOOKUP(I5393,'BACK INFO'!H:H,1,0)),K5393,'BACK INFO'!$H$1),'BACK INFO'!$G$1)</f>
        <v>HOLLY SALES INC.</v>
      </c>
    </row>
    <row r="5394" spans="1:21" x14ac:dyDescent="0.35">
      <c r="A5394" s="44" t="s">
        <v>684</v>
      </c>
      <c r="B5394" s="44">
        <v>2019</v>
      </c>
      <c r="C5394" s="44">
        <v>10</v>
      </c>
      <c r="D5394" s="44" t="s">
        <v>95</v>
      </c>
      <c r="E5394" s="44" t="s">
        <v>96</v>
      </c>
      <c r="F5394" s="44" t="s">
        <v>59</v>
      </c>
      <c r="G5394" s="44" t="s">
        <v>657</v>
      </c>
      <c r="H5394" s="44" t="s">
        <v>117</v>
      </c>
      <c r="I5394" s="44" t="s">
        <v>278</v>
      </c>
      <c r="J5394" s="44" t="s">
        <v>99</v>
      </c>
      <c r="K5394" s="44" t="s">
        <v>71</v>
      </c>
      <c r="L5394" s="44" t="s">
        <v>680</v>
      </c>
      <c r="M5394" s="44">
        <v>0</v>
      </c>
      <c r="N5394" s="44">
        <v>20</v>
      </c>
      <c r="O5394" s="44">
        <v>2020</v>
      </c>
      <c r="P5394" s="44" t="s">
        <v>112</v>
      </c>
      <c r="Q5394" s="44" t="s">
        <v>112</v>
      </c>
      <c r="R5394" s="44" t="s">
        <v>657</v>
      </c>
      <c r="S5394" s="44" t="s">
        <v>685</v>
      </c>
      <c r="T5394" s="44">
        <v>656</v>
      </c>
      <c r="U5394" s="44" t="str">
        <f>IF(ISERROR(VLOOKUP(I5394,'BACK INFO'!F:F,1,0)),IF(ISERROR(VLOOKUP(I5394,'BACK INFO'!H:H,1,0)),K5394,'BACK INFO'!$H$1),'BACK INFO'!$G$1)</f>
        <v>HOLLY SALES INC.</v>
      </c>
    </row>
    <row r="5395" spans="1:21" x14ac:dyDescent="0.35">
      <c r="A5395" s="44" t="s">
        <v>684</v>
      </c>
      <c r="B5395" s="44">
        <v>2019</v>
      </c>
      <c r="C5395" s="44">
        <v>11</v>
      </c>
      <c r="D5395" s="44" t="s">
        <v>95</v>
      </c>
      <c r="E5395" s="44" t="s">
        <v>96</v>
      </c>
      <c r="F5395" s="44" t="s">
        <v>59</v>
      </c>
      <c r="G5395" s="44" t="s">
        <v>657</v>
      </c>
      <c r="H5395" s="44" t="s">
        <v>98</v>
      </c>
      <c r="I5395" s="44" t="s">
        <v>278</v>
      </c>
      <c r="J5395" s="44" t="s">
        <v>99</v>
      </c>
      <c r="K5395" s="44" t="s">
        <v>71</v>
      </c>
      <c r="L5395" s="44" t="s">
        <v>680</v>
      </c>
      <c r="M5395" s="44">
        <v>0</v>
      </c>
      <c r="N5395" s="44">
        <v>14</v>
      </c>
      <c r="O5395" s="44">
        <v>2020</v>
      </c>
      <c r="P5395" s="44" t="s">
        <v>112</v>
      </c>
      <c r="Q5395" s="44" t="s">
        <v>112</v>
      </c>
      <c r="R5395" s="44" t="s">
        <v>657</v>
      </c>
      <c r="S5395" s="44" t="s">
        <v>685</v>
      </c>
      <c r="T5395" s="44">
        <v>418</v>
      </c>
      <c r="U5395" s="44" t="str">
        <f>IF(ISERROR(VLOOKUP(I5395,'BACK INFO'!F:F,1,0)),IF(ISERROR(VLOOKUP(I5395,'BACK INFO'!H:H,1,0)),K5395,'BACK INFO'!$H$1),'BACK INFO'!$G$1)</f>
        <v>HOLLY SALES INC.</v>
      </c>
    </row>
    <row r="5396" spans="1:21" x14ac:dyDescent="0.35">
      <c r="A5396" s="44" t="s">
        <v>684</v>
      </c>
      <c r="B5396" s="44">
        <v>2020</v>
      </c>
      <c r="C5396" s="44">
        <v>2</v>
      </c>
      <c r="D5396" s="44" t="s">
        <v>95</v>
      </c>
      <c r="E5396" s="44" t="s">
        <v>96</v>
      </c>
      <c r="F5396" s="44" t="s">
        <v>59</v>
      </c>
      <c r="G5396" s="44" t="s">
        <v>657</v>
      </c>
      <c r="H5396" s="44" t="s">
        <v>98</v>
      </c>
      <c r="I5396" s="44" t="s">
        <v>278</v>
      </c>
      <c r="J5396" s="44" t="s">
        <v>99</v>
      </c>
      <c r="K5396" s="44" t="s">
        <v>71</v>
      </c>
      <c r="L5396" s="44" t="s">
        <v>680</v>
      </c>
      <c r="M5396" s="44">
        <v>0</v>
      </c>
      <c r="N5396" s="44">
        <v>29</v>
      </c>
      <c r="O5396" s="44">
        <v>2020</v>
      </c>
      <c r="P5396" s="44" t="s">
        <v>112</v>
      </c>
      <c r="Q5396" s="44" t="s">
        <v>112</v>
      </c>
      <c r="R5396" s="44" t="s">
        <v>657</v>
      </c>
      <c r="S5396" s="44" t="s">
        <v>685</v>
      </c>
      <c r="T5396" s="44">
        <v>1003</v>
      </c>
      <c r="U5396" s="44" t="str">
        <f>IF(ISERROR(VLOOKUP(I5396,'BACK INFO'!F:F,1,0)),IF(ISERROR(VLOOKUP(I5396,'BACK INFO'!H:H,1,0)),K5396,'BACK INFO'!$H$1),'BACK INFO'!$G$1)</f>
        <v>HOLLY SALES INC.</v>
      </c>
    </row>
    <row r="5397" spans="1:21" x14ac:dyDescent="0.35">
      <c r="A5397" s="44" t="s">
        <v>684</v>
      </c>
      <c r="B5397" s="44">
        <v>2020</v>
      </c>
      <c r="C5397" s="44">
        <v>1</v>
      </c>
      <c r="D5397" s="44" t="s">
        <v>95</v>
      </c>
      <c r="E5397" s="44" t="s">
        <v>96</v>
      </c>
      <c r="F5397" s="44" t="s">
        <v>59</v>
      </c>
      <c r="G5397" s="44" t="s">
        <v>657</v>
      </c>
      <c r="H5397" s="44" t="s">
        <v>98</v>
      </c>
      <c r="I5397" s="44" t="s">
        <v>278</v>
      </c>
      <c r="J5397" s="44" t="s">
        <v>99</v>
      </c>
      <c r="K5397" s="44" t="s">
        <v>71</v>
      </c>
      <c r="L5397" s="44" t="s">
        <v>680</v>
      </c>
      <c r="M5397" s="44">
        <v>0</v>
      </c>
      <c r="N5397" s="44">
        <v>24</v>
      </c>
      <c r="O5397" s="44">
        <v>2020</v>
      </c>
      <c r="P5397" s="44" t="s">
        <v>112</v>
      </c>
      <c r="Q5397" s="44" t="s">
        <v>112</v>
      </c>
      <c r="R5397" s="44" t="s">
        <v>657</v>
      </c>
      <c r="S5397" s="44" t="s">
        <v>685</v>
      </c>
      <c r="T5397" s="44">
        <v>734</v>
      </c>
      <c r="U5397" s="44" t="str">
        <f>IF(ISERROR(VLOOKUP(I5397,'BACK INFO'!F:F,1,0)),IF(ISERROR(VLOOKUP(I5397,'BACK INFO'!H:H,1,0)),K5397,'BACK INFO'!$H$1),'BACK INFO'!$G$1)</f>
        <v>HOLLY SALES INC.</v>
      </c>
    </row>
    <row r="5398" spans="1:21" x14ac:dyDescent="0.35">
      <c r="A5398" s="44" t="s">
        <v>684</v>
      </c>
      <c r="B5398" s="44">
        <v>2019</v>
      </c>
      <c r="C5398" s="44">
        <v>11</v>
      </c>
      <c r="D5398" s="44" t="s">
        <v>95</v>
      </c>
      <c r="E5398" s="44" t="s">
        <v>96</v>
      </c>
      <c r="F5398" s="44" t="s">
        <v>59</v>
      </c>
      <c r="G5398" s="44" t="s">
        <v>657</v>
      </c>
      <c r="H5398" s="44" t="s">
        <v>152</v>
      </c>
      <c r="I5398" s="44" t="s">
        <v>278</v>
      </c>
      <c r="J5398" s="44" t="s">
        <v>99</v>
      </c>
      <c r="K5398" s="44" t="s">
        <v>71</v>
      </c>
      <c r="L5398" s="44" t="s">
        <v>680</v>
      </c>
      <c r="M5398" s="44">
        <v>0</v>
      </c>
      <c r="N5398" s="44">
        <v>10</v>
      </c>
      <c r="O5398" s="44">
        <v>2020</v>
      </c>
      <c r="P5398" s="44" t="s">
        <v>112</v>
      </c>
      <c r="Q5398" s="44" t="s">
        <v>112</v>
      </c>
      <c r="R5398" s="44" t="s">
        <v>657</v>
      </c>
      <c r="S5398" s="44" t="s">
        <v>685</v>
      </c>
      <c r="T5398" s="44">
        <v>466</v>
      </c>
      <c r="U5398" s="44" t="str">
        <f>IF(ISERROR(VLOOKUP(I5398,'BACK INFO'!F:F,1,0)),IF(ISERROR(VLOOKUP(I5398,'BACK INFO'!H:H,1,0)),K5398,'BACK INFO'!$H$1),'BACK INFO'!$G$1)</f>
        <v>HOLLY SALES INC.</v>
      </c>
    </row>
    <row r="5399" spans="1:21" x14ac:dyDescent="0.35">
      <c r="A5399" s="44" t="s">
        <v>684</v>
      </c>
      <c r="B5399" s="44">
        <v>2019</v>
      </c>
      <c r="C5399" s="44">
        <v>11</v>
      </c>
      <c r="D5399" s="44" t="s">
        <v>95</v>
      </c>
      <c r="E5399" s="44" t="s">
        <v>96</v>
      </c>
      <c r="F5399" s="44" t="s">
        <v>59</v>
      </c>
      <c r="G5399" s="44" t="s">
        <v>657</v>
      </c>
      <c r="H5399" s="44" t="s">
        <v>106</v>
      </c>
      <c r="I5399" s="44" t="s">
        <v>688</v>
      </c>
      <c r="J5399" s="44" t="s">
        <v>99</v>
      </c>
      <c r="K5399" s="44" t="s">
        <v>70</v>
      </c>
      <c r="L5399" s="44" t="s">
        <v>680</v>
      </c>
      <c r="M5399" s="44">
        <v>0</v>
      </c>
      <c r="N5399" s="44">
        <v>10</v>
      </c>
      <c r="O5399" s="44">
        <v>2020</v>
      </c>
      <c r="P5399" s="44" t="s">
        <v>112</v>
      </c>
      <c r="Q5399" s="44" t="s">
        <v>112</v>
      </c>
      <c r="R5399" s="44" t="s">
        <v>657</v>
      </c>
      <c r="S5399" s="44" t="s">
        <v>685</v>
      </c>
      <c r="T5399" s="44">
        <v>364</v>
      </c>
      <c r="U5399" s="44" t="str">
        <f>IF(ISERROR(VLOOKUP(I5399,'BACK INFO'!F:F,1,0)),IF(ISERROR(VLOOKUP(I5399,'BACK INFO'!H:H,1,0)),K5399,'BACK INFO'!$H$1),'BACK INFO'!$G$1)</f>
        <v>JUDITH ANN DEAL</v>
      </c>
    </row>
    <row r="5400" spans="1:21" x14ac:dyDescent="0.35">
      <c r="A5400" s="44" t="s">
        <v>684</v>
      </c>
      <c r="B5400" s="44">
        <v>2019</v>
      </c>
      <c r="C5400" s="44">
        <v>12</v>
      </c>
      <c r="D5400" s="44" t="s">
        <v>95</v>
      </c>
      <c r="E5400" s="44" t="s">
        <v>96</v>
      </c>
      <c r="F5400" s="44" t="s">
        <v>59</v>
      </c>
      <c r="G5400" s="44" t="s">
        <v>657</v>
      </c>
      <c r="H5400" s="44" t="s">
        <v>106</v>
      </c>
      <c r="I5400" s="44" t="s">
        <v>688</v>
      </c>
      <c r="J5400" s="44" t="s">
        <v>99</v>
      </c>
      <c r="K5400" s="44" t="s">
        <v>70</v>
      </c>
      <c r="L5400" s="44" t="s">
        <v>680</v>
      </c>
      <c r="M5400" s="44">
        <v>0</v>
      </c>
      <c r="N5400" s="44">
        <v>76</v>
      </c>
      <c r="O5400" s="44">
        <v>2020</v>
      </c>
      <c r="P5400" s="44" t="s">
        <v>112</v>
      </c>
      <c r="Q5400" s="44" t="s">
        <v>112</v>
      </c>
      <c r="R5400" s="44" t="s">
        <v>657</v>
      </c>
      <c r="S5400" s="44" t="s">
        <v>685</v>
      </c>
      <c r="T5400" s="44">
        <v>1084</v>
      </c>
      <c r="U5400" s="44" t="str">
        <f>IF(ISERROR(VLOOKUP(I5400,'BACK INFO'!F:F,1,0)),IF(ISERROR(VLOOKUP(I5400,'BACK INFO'!H:H,1,0)),K5400,'BACK INFO'!$H$1),'BACK INFO'!$G$1)</f>
        <v>JUDITH ANN DEAL</v>
      </c>
    </row>
    <row r="5401" spans="1:21" x14ac:dyDescent="0.35">
      <c r="A5401" s="44" t="s">
        <v>684</v>
      </c>
      <c r="B5401" s="44">
        <v>2019</v>
      </c>
      <c r="C5401" s="44">
        <v>10</v>
      </c>
      <c r="D5401" s="44" t="s">
        <v>95</v>
      </c>
      <c r="E5401" s="44" t="s">
        <v>96</v>
      </c>
      <c r="F5401" s="44" t="s">
        <v>59</v>
      </c>
      <c r="G5401" s="44" t="s">
        <v>657</v>
      </c>
      <c r="H5401" s="44" t="s">
        <v>117</v>
      </c>
      <c r="I5401" s="44" t="s">
        <v>688</v>
      </c>
      <c r="J5401" s="44" t="s">
        <v>99</v>
      </c>
      <c r="K5401" s="44" t="s">
        <v>70</v>
      </c>
      <c r="L5401" s="44" t="s">
        <v>680</v>
      </c>
      <c r="M5401" s="44">
        <v>0</v>
      </c>
      <c r="N5401" s="44">
        <v>6</v>
      </c>
      <c r="O5401" s="44">
        <v>2020</v>
      </c>
      <c r="P5401" s="44" t="s">
        <v>112</v>
      </c>
      <c r="Q5401" s="44" t="s">
        <v>112</v>
      </c>
      <c r="R5401" s="44" t="s">
        <v>657</v>
      </c>
      <c r="S5401" s="44" t="s">
        <v>685</v>
      </c>
      <c r="T5401" s="44">
        <v>204</v>
      </c>
      <c r="U5401" s="44" t="str">
        <f>IF(ISERROR(VLOOKUP(I5401,'BACK INFO'!F:F,1,0)),IF(ISERROR(VLOOKUP(I5401,'BACK INFO'!H:H,1,0)),K5401,'BACK INFO'!$H$1),'BACK INFO'!$G$1)</f>
        <v>JUDITH ANN DEAL</v>
      </c>
    </row>
    <row r="5402" spans="1:21" x14ac:dyDescent="0.35">
      <c r="A5402" s="44" t="s">
        <v>684</v>
      </c>
      <c r="B5402" s="44">
        <v>2019</v>
      </c>
      <c r="C5402" s="44">
        <v>11</v>
      </c>
      <c r="D5402" s="44" t="s">
        <v>95</v>
      </c>
      <c r="E5402" s="44" t="s">
        <v>96</v>
      </c>
      <c r="F5402" s="44" t="s">
        <v>59</v>
      </c>
      <c r="G5402" s="44" t="s">
        <v>657</v>
      </c>
      <c r="H5402" s="44" t="s">
        <v>117</v>
      </c>
      <c r="I5402" s="44" t="s">
        <v>688</v>
      </c>
      <c r="J5402" s="44" t="s">
        <v>99</v>
      </c>
      <c r="K5402" s="44" t="s">
        <v>70</v>
      </c>
      <c r="L5402" s="44" t="s">
        <v>680</v>
      </c>
      <c r="M5402" s="44">
        <v>0</v>
      </c>
      <c r="N5402" s="44">
        <v>12</v>
      </c>
      <c r="O5402" s="44">
        <v>2020</v>
      </c>
      <c r="P5402" s="44" t="s">
        <v>112</v>
      </c>
      <c r="Q5402" s="44" t="s">
        <v>112</v>
      </c>
      <c r="R5402" s="44" t="s">
        <v>657</v>
      </c>
      <c r="S5402" s="44" t="s">
        <v>685</v>
      </c>
      <c r="T5402" s="44">
        <v>402</v>
      </c>
      <c r="U5402" s="44" t="str">
        <f>IF(ISERROR(VLOOKUP(I5402,'BACK INFO'!F:F,1,0)),IF(ISERROR(VLOOKUP(I5402,'BACK INFO'!H:H,1,0)),K5402,'BACK INFO'!$H$1),'BACK INFO'!$G$1)</f>
        <v>JUDITH ANN DEAL</v>
      </c>
    </row>
    <row r="5403" spans="1:21" x14ac:dyDescent="0.35">
      <c r="A5403" s="44" t="s">
        <v>684</v>
      </c>
      <c r="B5403" s="44">
        <v>2020</v>
      </c>
      <c r="C5403" s="44">
        <v>1</v>
      </c>
      <c r="D5403" s="44" t="s">
        <v>95</v>
      </c>
      <c r="E5403" s="44" t="s">
        <v>96</v>
      </c>
      <c r="F5403" s="44" t="s">
        <v>59</v>
      </c>
      <c r="G5403" s="44" t="s">
        <v>657</v>
      </c>
      <c r="H5403" s="44" t="s">
        <v>117</v>
      </c>
      <c r="I5403" s="44" t="s">
        <v>688</v>
      </c>
      <c r="J5403" s="44" t="s">
        <v>99</v>
      </c>
      <c r="K5403" s="44" t="s">
        <v>70</v>
      </c>
      <c r="L5403" s="44" t="s">
        <v>680</v>
      </c>
      <c r="M5403" s="44">
        <v>0</v>
      </c>
      <c r="N5403" s="44">
        <v>5</v>
      </c>
      <c r="O5403" s="44">
        <v>2020</v>
      </c>
      <c r="P5403" s="44" t="s">
        <v>112</v>
      </c>
      <c r="Q5403" s="44" t="s">
        <v>112</v>
      </c>
      <c r="R5403" s="44" t="s">
        <v>657</v>
      </c>
      <c r="S5403" s="44" t="s">
        <v>685</v>
      </c>
      <c r="T5403" s="44">
        <v>170</v>
      </c>
      <c r="U5403" s="44" t="str">
        <f>IF(ISERROR(VLOOKUP(I5403,'BACK INFO'!F:F,1,0)),IF(ISERROR(VLOOKUP(I5403,'BACK INFO'!H:H,1,0)),K5403,'BACK INFO'!$H$1),'BACK INFO'!$G$1)</f>
        <v>JUDITH ANN DEAL</v>
      </c>
    </row>
    <row r="5404" spans="1:21" x14ac:dyDescent="0.35">
      <c r="A5404" s="44" t="s">
        <v>684</v>
      </c>
      <c r="B5404" s="44">
        <v>2019</v>
      </c>
      <c r="C5404" s="44">
        <v>10</v>
      </c>
      <c r="D5404" s="44" t="s">
        <v>95</v>
      </c>
      <c r="E5404" s="44" t="s">
        <v>96</v>
      </c>
      <c r="F5404" s="44" t="s">
        <v>59</v>
      </c>
      <c r="G5404" s="44" t="s">
        <v>657</v>
      </c>
      <c r="H5404" s="44" t="s">
        <v>98</v>
      </c>
      <c r="I5404" s="44" t="s">
        <v>688</v>
      </c>
      <c r="J5404" s="44" t="s">
        <v>99</v>
      </c>
      <c r="K5404" s="44" t="s">
        <v>70</v>
      </c>
      <c r="L5404" s="44" t="s">
        <v>680</v>
      </c>
      <c r="M5404" s="44">
        <v>0</v>
      </c>
      <c r="N5404" s="44">
        <v>54</v>
      </c>
      <c r="O5404" s="44">
        <v>2020</v>
      </c>
      <c r="P5404" s="44" t="s">
        <v>112</v>
      </c>
      <c r="Q5404" s="44" t="s">
        <v>112</v>
      </c>
      <c r="R5404" s="44" t="s">
        <v>657</v>
      </c>
      <c r="S5404" s="44" t="s">
        <v>685</v>
      </c>
      <c r="T5404" s="44">
        <v>1868</v>
      </c>
      <c r="U5404" s="44" t="str">
        <f>IF(ISERROR(VLOOKUP(I5404,'BACK INFO'!F:F,1,0)),IF(ISERROR(VLOOKUP(I5404,'BACK INFO'!H:H,1,0)),K5404,'BACK INFO'!$H$1),'BACK INFO'!$G$1)</f>
        <v>JUDITH ANN DEAL</v>
      </c>
    </row>
    <row r="5405" spans="1:21" x14ac:dyDescent="0.35">
      <c r="A5405" s="44" t="s">
        <v>684</v>
      </c>
      <c r="B5405" s="44">
        <v>2019</v>
      </c>
      <c r="C5405" s="44">
        <v>11</v>
      </c>
      <c r="D5405" s="44" t="s">
        <v>95</v>
      </c>
      <c r="E5405" s="44" t="s">
        <v>96</v>
      </c>
      <c r="F5405" s="44" t="s">
        <v>59</v>
      </c>
      <c r="G5405" s="44" t="s">
        <v>657</v>
      </c>
      <c r="H5405" s="44" t="s">
        <v>98</v>
      </c>
      <c r="I5405" s="44" t="s">
        <v>688</v>
      </c>
      <c r="J5405" s="44" t="s">
        <v>99</v>
      </c>
      <c r="K5405" s="44" t="s">
        <v>70</v>
      </c>
      <c r="L5405" s="44" t="s">
        <v>680</v>
      </c>
      <c r="M5405" s="44">
        <v>0</v>
      </c>
      <c r="N5405" s="44">
        <v>70</v>
      </c>
      <c r="O5405" s="44">
        <v>2020</v>
      </c>
      <c r="P5405" s="44" t="s">
        <v>112</v>
      </c>
      <c r="Q5405" s="44" t="s">
        <v>112</v>
      </c>
      <c r="R5405" s="44" t="s">
        <v>657</v>
      </c>
      <c r="S5405" s="44" t="s">
        <v>685</v>
      </c>
      <c r="T5405" s="44">
        <v>2342</v>
      </c>
      <c r="U5405" s="44" t="str">
        <f>IF(ISERROR(VLOOKUP(I5405,'BACK INFO'!F:F,1,0)),IF(ISERROR(VLOOKUP(I5405,'BACK INFO'!H:H,1,0)),K5405,'BACK INFO'!$H$1),'BACK INFO'!$G$1)</f>
        <v>JUDITH ANN DEAL</v>
      </c>
    </row>
    <row r="5406" spans="1:21" x14ac:dyDescent="0.35">
      <c r="A5406" s="44" t="s">
        <v>684</v>
      </c>
      <c r="B5406" s="44">
        <v>2019</v>
      </c>
      <c r="C5406" s="44">
        <v>12</v>
      </c>
      <c r="D5406" s="44" t="s">
        <v>95</v>
      </c>
      <c r="E5406" s="44" t="s">
        <v>96</v>
      </c>
      <c r="F5406" s="44" t="s">
        <v>59</v>
      </c>
      <c r="G5406" s="44" t="s">
        <v>657</v>
      </c>
      <c r="H5406" s="44" t="s">
        <v>98</v>
      </c>
      <c r="I5406" s="44" t="s">
        <v>688</v>
      </c>
      <c r="J5406" s="44" t="s">
        <v>99</v>
      </c>
      <c r="K5406" s="44" t="s">
        <v>70</v>
      </c>
      <c r="L5406" s="44" t="s">
        <v>680</v>
      </c>
      <c r="M5406" s="44">
        <v>0</v>
      </c>
      <c r="N5406" s="44">
        <v>48</v>
      </c>
      <c r="O5406" s="44">
        <v>2020</v>
      </c>
      <c r="P5406" s="44" t="s">
        <v>112</v>
      </c>
      <c r="Q5406" s="44" t="s">
        <v>112</v>
      </c>
      <c r="R5406" s="44" t="s">
        <v>657</v>
      </c>
      <c r="S5406" s="44" t="s">
        <v>685</v>
      </c>
      <c r="T5406" s="44">
        <v>1536</v>
      </c>
      <c r="U5406" s="44" t="str">
        <f>IF(ISERROR(VLOOKUP(I5406,'BACK INFO'!F:F,1,0)),IF(ISERROR(VLOOKUP(I5406,'BACK INFO'!H:H,1,0)),K5406,'BACK INFO'!$H$1),'BACK INFO'!$G$1)</f>
        <v>JUDITH ANN DEAL</v>
      </c>
    </row>
    <row r="5407" spans="1:21" x14ac:dyDescent="0.35">
      <c r="A5407" s="44" t="s">
        <v>684</v>
      </c>
      <c r="B5407" s="44">
        <v>2020</v>
      </c>
      <c r="C5407" s="44">
        <v>1</v>
      </c>
      <c r="D5407" s="44" t="s">
        <v>95</v>
      </c>
      <c r="E5407" s="44" t="s">
        <v>96</v>
      </c>
      <c r="F5407" s="44" t="s">
        <v>59</v>
      </c>
      <c r="G5407" s="44" t="s">
        <v>657</v>
      </c>
      <c r="H5407" s="44" t="s">
        <v>98</v>
      </c>
      <c r="I5407" s="44" t="s">
        <v>688</v>
      </c>
      <c r="J5407" s="44" t="s">
        <v>99</v>
      </c>
      <c r="K5407" s="44" t="s">
        <v>70</v>
      </c>
      <c r="L5407" s="44" t="s">
        <v>680</v>
      </c>
      <c r="M5407" s="44">
        <v>0</v>
      </c>
      <c r="N5407" s="44">
        <v>76</v>
      </c>
      <c r="O5407" s="44">
        <v>2020</v>
      </c>
      <c r="P5407" s="44" t="s">
        <v>112</v>
      </c>
      <c r="Q5407" s="44" t="s">
        <v>112</v>
      </c>
      <c r="R5407" s="44" t="s">
        <v>657</v>
      </c>
      <c r="S5407" s="44" t="s">
        <v>685</v>
      </c>
      <c r="T5407" s="44">
        <v>2838</v>
      </c>
      <c r="U5407" s="44" t="str">
        <f>IF(ISERROR(VLOOKUP(I5407,'BACK INFO'!F:F,1,0)),IF(ISERROR(VLOOKUP(I5407,'BACK INFO'!H:H,1,0)),K5407,'BACK INFO'!$H$1),'BACK INFO'!$G$1)</f>
        <v>JUDITH ANN DEAL</v>
      </c>
    </row>
    <row r="5408" spans="1:21" x14ac:dyDescent="0.35">
      <c r="A5408" s="44" t="s">
        <v>684</v>
      </c>
      <c r="B5408" s="44">
        <v>2019</v>
      </c>
      <c r="C5408" s="44">
        <v>10</v>
      </c>
      <c r="D5408" s="44" t="s">
        <v>95</v>
      </c>
      <c r="E5408" s="44" t="s">
        <v>96</v>
      </c>
      <c r="F5408" s="44" t="s">
        <v>59</v>
      </c>
      <c r="G5408" s="44" t="s">
        <v>657</v>
      </c>
      <c r="H5408" s="44" t="s">
        <v>152</v>
      </c>
      <c r="I5408" s="44" t="s">
        <v>688</v>
      </c>
      <c r="J5408" s="44" t="s">
        <v>99</v>
      </c>
      <c r="K5408" s="44" t="s">
        <v>70</v>
      </c>
      <c r="L5408" s="44" t="s">
        <v>680</v>
      </c>
      <c r="M5408" s="44">
        <v>0</v>
      </c>
      <c r="N5408" s="44">
        <v>13</v>
      </c>
      <c r="O5408" s="44">
        <v>2020</v>
      </c>
      <c r="P5408" s="44" t="s">
        <v>112</v>
      </c>
      <c r="Q5408" s="44" t="s">
        <v>112</v>
      </c>
      <c r="R5408" s="44" t="s">
        <v>657</v>
      </c>
      <c r="S5408" s="44" t="s">
        <v>685</v>
      </c>
      <c r="T5408" s="44">
        <v>624</v>
      </c>
      <c r="U5408" s="44" t="str">
        <f>IF(ISERROR(VLOOKUP(I5408,'BACK INFO'!F:F,1,0)),IF(ISERROR(VLOOKUP(I5408,'BACK INFO'!H:H,1,0)),K5408,'BACK INFO'!$H$1),'BACK INFO'!$G$1)</f>
        <v>JUDITH ANN DEAL</v>
      </c>
    </row>
    <row r="5409" spans="1:21" x14ac:dyDescent="0.35">
      <c r="A5409" s="44" t="s">
        <v>684</v>
      </c>
      <c r="B5409" s="44">
        <v>2019</v>
      </c>
      <c r="C5409" s="44">
        <v>11</v>
      </c>
      <c r="D5409" s="44" t="s">
        <v>95</v>
      </c>
      <c r="E5409" s="44" t="s">
        <v>96</v>
      </c>
      <c r="F5409" s="44" t="s">
        <v>59</v>
      </c>
      <c r="G5409" s="44" t="s">
        <v>657</v>
      </c>
      <c r="H5409" s="44" t="s">
        <v>152</v>
      </c>
      <c r="I5409" s="44" t="s">
        <v>688</v>
      </c>
      <c r="J5409" s="44" t="s">
        <v>99</v>
      </c>
      <c r="K5409" s="44" t="s">
        <v>70</v>
      </c>
      <c r="L5409" s="44" t="s">
        <v>680</v>
      </c>
      <c r="M5409" s="44">
        <v>0</v>
      </c>
      <c r="N5409" s="44">
        <v>12</v>
      </c>
      <c r="O5409" s="44">
        <v>2020</v>
      </c>
      <c r="P5409" s="44" t="s">
        <v>112</v>
      </c>
      <c r="Q5409" s="44" t="s">
        <v>112</v>
      </c>
      <c r="R5409" s="44" t="s">
        <v>657</v>
      </c>
      <c r="S5409" s="44" t="s">
        <v>685</v>
      </c>
      <c r="T5409" s="44">
        <v>516</v>
      </c>
      <c r="U5409" s="44" t="str">
        <f>IF(ISERROR(VLOOKUP(I5409,'BACK INFO'!F:F,1,0)),IF(ISERROR(VLOOKUP(I5409,'BACK INFO'!H:H,1,0)),K5409,'BACK INFO'!$H$1),'BACK INFO'!$G$1)</f>
        <v>JUDITH ANN DEAL</v>
      </c>
    </row>
    <row r="5410" spans="1:21" x14ac:dyDescent="0.35">
      <c r="A5410" s="44" t="s">
        <v>684</v>
      </c>
      <c r="B5410" s="44">
        <v>2019</v>
      </c>
      <c r="C5410" s="44">
        <v>12</v>
      </c>
      <c r="D5410" s="44" t="s">
        <v>95</v>
      </c>
      <c r="E5410" s="44" t="s">
        <v>96</v>
      </c>
      <c r="F5410" s="44" t="s">
        <v>59</v>
      </c>
      <c r="G5410" s="44" t="s">
        <v>657</v>
      </c>
      <c r="H5410" s="44" t="s">
        <v>152</v>
      </c>
      <c r="I5410" s="44" t="s">
        <v>688</v>
      </c>
      <c r="J5410" s="44" t="s">
        <v>99</v>
      </c>
      <c r="K5410" s="44" t="s">
        <v>70</v>
      </c>
      <c r="L5410" s="44" t="s">
        <v>680</v>
      </c>
      <c r="M5410" s="44">
        <v>0</v>
      </c>
      <c r="N5410" s="44">
        <v>12</v>
      </c>
      <c r="O5410" s="44">
        <v>2020</v>
      </c>
      <c r="P5410" s="44" t="s">
        <v>112</v>
      </c>
      <c r="Q5410" s="44" t="s">
        <v>112</v>
      </c>
      <c r="R5410" s="44" t="s">
        <v>657</v>
      </c>
      <c r="S5410" s="44" t="s">
        <v>685</v>
      </c>
      <c r="T5410" s="44">
        <v>578</v>
      </c>
      <c r="U5410" s="44" t="str">
        <f>IF(ISERROR(VLOOKUP(I5410,'BACK INFO'!F:F,1,0)),IF(ISERROR(VLOOKUP(I5410,'BACK INFO'!H:H,1,0)),K5410,'BACK INFO'!$H$1),'BACK INFO'!$G$1)</f>
        <v>JUDITH ANN DEAL</v>
      </c>
    </row>
    <row r="5411" spans="1:21" x14ac:dyDescent="0.35">
      <c r="A5411" s="44" t="s">
        <v>684</v>
      </c>
      <c r="B5411" s="44">
        <v>2020</v>
      </c>
      <c r="C5411" s="44">
        <v>1</v>
      </c>
      <c r="D5411" s="44" t="s">
        <v>95</v>
      </c>
      <c r="E5411" s="44" t="s">
        <v>96</v>
      </c>
      <c r="F5411" s="44" t="s">
        <v>59</v>
      </c>
      <c r="G5411" s="44" t="s">
        <v>657</v>
      </c>
      <c r="H5411" s="44" t="s">
        <v>152</v>
      </c>
      <c r="I5411" s="44" t="s">
        <v>688</v>
      </c>
      <c r="J5411" s="44" t="s">
        <v>99</v>
      </c>
      <c r="K5411" s="44" t="s">
        <v>70</v>
      </c>
      <c r="L5411" s="44" t="s">
        <v>680</v>
      </c>
      <c r="M5411" s="44">
        <v>0</v>
      </c>
      <c r="N5411" s="44">
        <v>12</v>
      </c>
      <c r="O5411" s="44">
        <v>2020</v>
      </c>
      <c r="P5411" s="44" t="s">
        <v>112</v>
      </c>
      <c r="Q5411" s="44" t="s">
        <v>112</v>
      </c>
      <c r="R5411" s="44" t="s">
        <v>657</v>
      </c>
      <c r="S5411" s="44" t="s">
        <v>685</v>
      </c>
      <c r="T5411" s="44">
        <v>468</v>
      </c>
      <c r="U5411" s="44" t="str">
        <f>IF(ISERROR(VLOOKUP(I5411,'BACK INFO'!F:F,1,0)),IF(ISERROR(VLOOKUP(I5411,'BACK INFO'!H:H,1,0)),K5411,'BACK INFO'!$H$1),'BACK INFO'!$G$1)</f>
        <v>JUDITH ANN DEAL</v>
      </c>
    </row>
    <row r="5412" spans="1:21" x14ac:dyDescent="0.35">
      <c r="A5412" s="44" t="s">
        <v>684</v>
      </c>
      <c r="B5412" s="44">
        <v>2019</v>
      </c>
      <c r="C5412" s="44">
        <v>10</v>
      </c>
      <c r="D5412" s="44" t="s">
        <v>95</v>
      </c>
      <c r="E5412" s="44" t="s">
        <v>96</v>
      </c>
      <c r="F5412" s="44" t="s">
        <v>59</v>
      </c>
      <c r="G5412" s="44" t="s">
        <v>657</v>
      </c>
      <c r="H5412" s="44" t="s">
        <v>98</v>
      </c>
      <c r="I5412" s="44" t="s">
        <v>356</v>
      </c>
      <c r="J5412" s="44" t="s">
        <v>99</v>
      </c>
      <c r="K5412" s="44" t="s">
        <v>75</v>
      </c>
      <c r="L5412" s="44" t="s">
        <v>680</v>
      </c>
      <c r="M5412" s="44">
        <v>0</v>
      </c>
      <c r="N5412" s="44">
        <v>90</v>
      </c>
      <c r="O5412" s="44">
        <v>2020</v>
      </c>
      <c r="P5412" s="44" t="s">
        <v>112</v>
      </c>
      <c r="Q5412" s="44" t="s">
        <v>112</v>
      </c>
      <c r="R5412" s="44" t="s">
        <v>657</v>
      </c>
      <c r="S5412" s="44" t="s">
        <v>685</v>
      </c>
      <c r="T5412" s="44">
        <v>2942</v>
      </c>
      <c r="U5412" s="44" t="str">
        <f>IF(ISERROR(VLOOKUP(I5412,'BACK INFO'!F:F,1,0)),IF(ISERROR(VLOOKUP(I5412,'BACK INFO'!H:H,1,0)),K5412,'BACK INFO'!$H$1),'BACK INFO'!$G$1)</f>
        <v>LAURA BONG</v>
      </c>
    </row>
    <row r="5413" spans="1:21" x14ac:dyDescent="0.35">
      <c r="A5413" s="44" t="s">
        <v>684</v>
      </c>
      <c r="B5413" s="44">
        <v>2019</v>
      </c>
      <c r="C5413" s="44">
        <v>11</v>
      </c>
      <c r="D5413" s="44" t="s">
        <v>95</v>
      </c>
      <c r="E5413" s="44" t="s">
        <v>96</v>
      </c>
      <c r="F5413" s="44" t="s">
        <v>59</v>
      </c>
      <c r="G5413" s="44" t="s">
        <v>657</v>
      </c>
      <c r="H5413" s="44" t="s">
        <v>98</v>
      </c>
      <c r="I5413" s="44" t="s">
        <v>356</v>
      </c>
      <c r="J5413" s="44" t="s">
        <v>99</v>
      </c>
      <c r="K5413" s="44" t="s">
        <v>75</v>
      </c>
      <c r="L5413" s="44" t="s">
        <v>680</v>
      </c>
      <c r="M5413" s="44">
        <v>0</v>
      </c>
      <c r="N5413" s="44">
        <v>81</v>
      </c>
      <c r="O5413" s="44">
        <v>2020</v>
      </c>
      <c r="P5413" s="44" t="s">
        <v>112</v>
      </c>
      <c r="Q5413" s="44" t="s">
        <v>112</v>
      </c>
      <c r="R5413" s="44" t="s">
        <v>657</v>
      </c>
      <c r="S5413" s="44" t="s">
        <v>685</v>
      </c>
      <c r="T5413" s="44">
        <v>2462</v>
      </c>
      <c r="U5413" s="44" t="str">
        <f>IF(ISERROR(VLOOKUP(I5413,'BACK INFO'!F:F,1,0)),IF(ISERROR(VLOOKUP(I5413,'BACK INFO'!H:H,1,0)),K5413,'BACK INFO'!$H$1),'BACK INFO'!$G$1)</f>
        <v>LAURA BONG</v>
      </c>
    </row>
    <row r="5414" spans="1:21" x14ac:dyDescent="0.35">
      <c r="A5414" s="44" t="s">
        <v>684</v>
      </c>
      <c r="B5414" s="44">
        <v>2020</v>
      </c>
      <c r="C5414" s="44">
        <v>2</v>
      </c>
      <c r="D5414" s="44" t="s">
        <v>95</v>
      </c>
      <c r="E5414" s="44" t="s">
        <v>96</v>
      </c>
      <c r="F5414" s="44" t="s">
        <v>59</v>
      </c>
      <c r="G5414" s="44" t="s">
        <v>657</v>
      </c>
      <c r="H5414" s="44" t="s">
        <v>98</v>
      </c>
      <c r="I5414" s="44" t="s">
        <v>356</v>
      </c>
      <c r="J5414" s="44" t="s">
        <v>99</v>
      </c>
      <c r="K5414" s="44" t="s">
        <v>75</v>
      </c>
      <c r="L5414" s="44" t="s">
        <v>680</v>
      </c>
      <c r="M5414" s="44">
        <v>0</v>
      </c>
      <c r="N5414" s="44">
        <v>148</v>
      </c>
      <c r="O5414" s="44">
        <v>2020</v>
      </c>
      <c r="P5414" s="44" t="s">
        <v>112</v>
      </c>
      <c r="Q5414" s="44" t="s">
        <v>112</v>
      </c>
      <c r="R5414" s="44" t="s">
        <v>657</v>
      </c>
      <c r="S5414" s="44" t="s">
        <v>685</v>
      </c>
      <c r="T5414" s="44">
        <v>5012</v>
      </c>
      <c r="U5414" s="44" t="str">
        <f>IF(ISERROR(VLOOKUP(I5414,'BACK INFO'!F:F,1,0)),IF(ISERROR(VLOOKUP(I5414,'BACK INFO'!H:H,1,0)),K5414,'BACK INFO'!$H$1),'BACK INFO'!$G$1)</f>
        <v>LAURA BONG</v>
      </c>
    </row>
    <row r="5415" spans="1:21" x14ac:dyDescent="0.35">
      <c r="A5415" s="44" t="s">
        <v>684</v>
      </c>
      <c r="B5415" s="44">
        <v>2020</v>
      </c>
      <c r="C5415" s="44">
        <v>1</v>
      </c>
      <c r="D5415" s="44" t="s">
        <v>95</v>
      </c>
      <c r="E5415" s="44" t="s">
        <v>96</v>
      </c>
      <c r="F5415" s="44" t="s">
        <v>59</v>
      </c>
      <c r="G5415" s="44" t="s">
        <v>657</v>
      </c>
      <c r="H5415" s="44" t="s">
        <v>98</v>
      </c>
      <c r="I5415" s="44" t="s">
        <v>356</v>
      </c>
      <c r="J5415" s="44" t="s">
        <v>99</v>
      </c>
      <c r="K5415" s="44" t="s">
        <v>75</v>
      </c>
      <c r="L5415" s="44" t="s">
        <v>680</v>
      </c>
      <c r="M5415" s="44">
        <v>0</v>
      </c>
      <c r="N5415" s="44">
        <v>103</v>
      </c>
      <c r="O5415" s="44">
        <v>2020</v>
      </c>
      <c r="P5415" s="44" t="s">
        <v>112</v>
      </c>
      <c r="Q5415" s="44" t="s">
        <v>112</v>
      </c>
      <c r="R5415" s="44" t="s">
        <v>657</v>
      </c>
      <c r="S5415" s="44" t="s">
        <v>685</v>
      </c>
      <c r="T5415" s="44">
        <v>3320</v>
      </c>
      <c r="U5415" s="44" t="str">
        <f>IF(ISERROR(VLOOKUP(I5415,'BACK INFO'!F:F,1,0)),IF(ISERROR(VLOOKUP(I5415,'BACK INFO'!H:H,1,0)),K5415,'BACK INFO'!$H$1),'BACK INFO'!$G$1)</f>
        <v>LAURA BONG</v>
      </c>
    </row>
    <row r="5416" spans="1:21" x14ac:dyDescent="0.35">
      <c r="A5416" s="44" t="s">
        <v>684</v>
      </c>
      <c r="B5416" s="44">
        <v>2019</v>
      </c>
      <c r="C5416" s="44">
        <v>10</v>
      </c>
      <c r="D5416" s="44" t="s">
        <v>95</v>
      </c>
      <c r="E5416" s="44" t="s">
        <v>96</v>
      </c>
      <c r="F5416" s="44" t="s">
        <v>59</v>
      </c>
      <c r="G5416" s="44" t="s">
        <v>657</v>
      </c>
      <c r="H5416" s="44" t="s">
        <v>152</v>
      </c>
      <c r="I5416" s="44" t="s">
        <v>356</v>
      </c>
      <c r="J5416" s="44" t="s">
        <v>99</v>
      </c>
      <c r="K5416" s="44" t="s">
        <v>75</v>
      </c>
      <c r="L5416" s="44" t="s">
        <v>680</v>
      </c>
      <c r="M5416" s="44">
        <v>0</v>
      </c>
      <c r="N5416" s="44">
        <v>10</v>
      </c>
      <c r="O5416" s="44">
        <v>2020</v>
      </c>
      <c r="P5416" s="44" t="s">
        <v>112</v>
      </c>
      <c r="Q5416" s="44" t="s">
        <v>112</v>
      </c>
      <c r="R5416" s="44" t="s">
        <v>657</v>
      </c>
      <c r="S5416" s="44" t="s">
        <v>685</v>
      </c>
      <c r="T5416" s="44">
        <v>494</v>
      </c>
      <c r="U5416" s="44" t="str">
        <f>IF(ISERROR(VLOOKUP(I5416,'BACK INFO'!F:F,1,0)),IF(ISERROR(VLOOKUP(I5416,'BACK INFO'!H:H,1,0)),K5416,'BACK INFO'!$H$1),'BACK INFO'!$G$1)</f>
        <v>LAURA BONG</v>
      </c>
    </row>
    <row r="5417" spans="1:21" x14ac:dyDescent="0.35">
      <c r="A5417" s="44" t="s">
        <v>684</v>
      </c>
      <c r="B5417" s="44">
        <v>2020</v>
      </c>
      <c r="C5417" s="44">
        <v>2</v>
      </c>
      <c r="D5417" s="44" t="s">
        <v>95</v>
      </c>
      <c r="E5417" s="44" t="s">
        <v>96</v>
      </c>
      <c r="F5417" s="44" t="s">
        <v>59</v>
      </c>
      <c r="G5417" s="44" t="s">
        <v>657</v>
      </c>
      <c r="H5417" s="44" t="s">
        <v>152</v>
      </c>
      <c r="I5417" s="44" t="s">
        <v>356</v>
      </c>
      <c r="J5417" s="44" t="s">
        <v>99</v>
      </c>
      <c r="K5417" s="44" t="s">
        <v>75</v>
      </c>
      <c r="L5417" s="44" t="s">
        <v>680</v>
      </c>
      <c r="M5417" s="44">
        <v>0</v>
      </c>
      <c r="N5417" s="44">
        <v>16</v>
      </c>
      <c r="O5417" s="44">
        <v>2020</v>
      </c>
      <c r="P5417" s="44" t="s">
        <v>112</v>
      </c>
      <c r="Q5417" s="44" t="s">
        <v>112</v>
      </c>
      <c r="R5417" s="44" t="s">
        <v>657</v>
      </c>
      <c r="S5417" s="44" t="s">
        <v>685</v>
      </c>
      <c r="T5417" s="44">
        <v>751</v>
      </c>
      <c r="U5417" s="44" t="str">
        <f>IF(ISERROR(VLOOKUP(I5417,'BACK INFO'!F:F,1,0)),IF(ISERROR(VLOOKUP(I5417,'BACK INFO'!H:H,1,0)),K5417,'BACK INFO'!$H$1),'BACK INFO'!$G$1)</f>
        <v>LAURA BONG</v>
      </c>
    </row>
    <row r="5418" spans="1:21" x14ac:dyDescent="0.35">
      <c r="A5418" s="44" t="s">
        <v>684</v>
      </c>
      <c r="B5418" s="44">
        <v>2020</v>
      </c>
      <c r="C5418" s="44">
        <v>1</v>
      </c>
      <c r="D5418" s="44" t="s">
        <v>95</v>
      </c>
      <c r="E5418" s="44" t="s">
        <v>96</v>
      </c>
      <c r="F5418" s="44" t="s">
        <v>59</v>
      </c>
      <c r="G5418" s="44" t="s">
        <v>657</v>
      </c>
      <c r="H5418" s="44" t="s">
        <v>152</v>
      </c>
      <c r="I5418" s="44" t="s">
        <v>356</v>
      </c>
      <c r="J5418" s="44" t="s">
        <v>99</v>
      </c>
      <c r="K5418" s="44" t="s">
        <v>75</v>
      </c>
      <c r="L5418" s="44" t="s">
        <v>680</v>
      </c>
      <c r="M5418" s="44">
        <v>0</v>
      </c>
      <c r="N5418" s="44">
        <v>3</v>
      </c>
      <c r="O5418" s="44">
        <v>2020</v>
      </c>
      <c r="P5418" s="44" t="s">
        <v>112</v>
      </c>
      <c r="Q5418" s="44" t="s">
        <v>112</v>
      </c>
      <c r="R5418" s="44" t="s">
        <v>657</v>
      </c>
      <c r="S5418" s="44" t="s">
        <v>685</v>
      </c>
      <c r="T5418" s="44">
        <v>123</v>
      </c>
      <c r="U5418" s="44" t="str">
        <f>IF(ISERROR(VLOOKUP(I5418,'BACK INFO'!F:F,1,0)),IF(ISERROR(VLOOKUP(I5418,'BACK INFO'!H:H,1,0)),K5418,'BACK INFO'!$H$1),'BACK INFO'!$G$1)</f>
        <v>LAURA BONG</v>
      </c>
    </row>
    <row r="5419" spans="1:21" x14ac:dyDescent="0.35">
      <c r="A5419" s="44" t="s">
        <v>684</v>
      </c>
      <c r="B5419" s="44">
        <v>2019</v>
      </c>
      <c r="C5419" s="44">
        <v>12</v>
      </c>
      <c r="D5419" s="44" t="s">
        <v>95</v>
      </c>
      <c r="E5419" s="44" t="s">
        <v>96</v>
      </c>
      <c r="F5419" s="44" t="s">
        <v>59</v>
      </c>
      <c r="G5419" s="44" t="s">
        <v>657</v>
      </c>
      <c r="H5419" s="44" t="s">
        <v>98</v>
      </c>
      <c r="I5419" s="44" t="s">
        <v>357</v>
      </c>
      <c r="J5419" s="44" t="s">
        <v>120</v>
      </c>
      <c r="K5419" s="44" t="s">
        <v>69</v>
      </c>
      <c r="L5419" s="44" t="s">
        <v>680</v>
      </c>
      <c r="M5419" s="44" t="s">
        <v>683</v>
      </c>
      <c r="N5419" s="44">
        <v>16</v>
      </c>
      <c r="O5419" s="44">
        <v>2020</v>
      </c>
      <c r="P5419" s="44" t="s">
        <v>112</v>
      </c>
      <c r="Q5419" s="44" t="s">
        <v>112</v>
      </c>
      <c r="R5419" s="44" t="s">
        <v>657</v>
      </c>
      <c r="S5419" s="44" t="s">
        <v>685</v>
      </c>
      <c r="T5419" s="44">
        <v>504.61815724262215</v>
      </c>
      <c r="U5419" s="44" t="str">
        <f>IF(ISERROR(VLOOKUP(I5419,'BACK INFO'!F:F,1,0)),IF(ISERROR(VLOOKUP(I5419,'BACK INFO'!H:H,1,0)),K5419,'BACK INFO'!$H$1),'BACK INFO'!$G$1)</f>
        <v>JULIE BERTRAND</v>
      </c>
    </row>
    <row r="5420" spans="1:21" x14ac:dyDescent="0.35">
      <c r="A5420" s="44" t="s">
        <v>684</v>
      </c>
      <c r="B5420" s="44">
        <v>2019</v>
      </c>
      <c r="C5420" s="44">
        <v>12</v>
      </c>
      <c r="D5420" s="44" t="s">
        <v>95</v>
      </c>
      <c r="E5420" s="44" t="s">
        <v>96</v>
      </c>
      <c r="F5420" s="44" t="s">
        <v>59</v>
      </c>
      <c r="G5420" s="44" t="s">
        <v>657</v>
      </c>
      <c r="H5420" s="44" t="s">
        <v>151</v>
      </c>
      <c r="I5420" s="44" t="s">
        <v>357</v>
      </c>
      <c r="J5420" s="44" t="s">
        <v>120</v>
      </c>
      <c r="K5420" s="44" t="s">
        <v>69</v>
      </c>
      <c r="L5420" s="44" t="s">
        <v>680</v>
      </c>
      <c r="M5420" s="44" t="s">
        <v>683</v>
      </c>
      <c r="N5420" s="44">
        <v>8</v>
      </c>
      <c r="O5420" s="44">
        <v>2020</v>
      </c>
      <c r="P5420" s="44" t="s">
        <v>112</v>
      </c>
      <c r="Q5420" s="44" t="s">
        <v>112</v>
      </c>
      <c r="R5420" s="44" t="s">
        <v>657</v>
      </c>
      <c r="S5420" s="44" t="s">
        <v>685</v>
      </c>
      <c r="T5420" s="44">
        <v>303.37163024705262</v>
      </c>
      <c r="U5420" s="44" t="str">
        <f>IF(ISERROR(VLOOKUP(I5420,'BACK INFO'!F:F,1,0)),IF(ISERROR(VLOOKUP(I5420,'BACK INFO'!H:H,1,0)),K5420,'BACK INFO'!$H$1),'BACK INFO'!$G$1)</f>
        <v>JULIE BERTRAND</v>
      </c>
    </row>
    <row r="5421" spans="1:21" x14ac:dyDescent="0.35">
      <c r="A5421" s="44" t="s">
        <v>684</v>
      </c>
      <c r="B5421" s="44">
        <v>2019</v>
      </c>
      <c r="C5421" s="44">
        <v>12</v>
      </c>
      <c r="D5421" s="44" t="s">
        <v>95</v>
      </c>
      <c r="E5421" s="44" t="s">
        <v>96</v>
      </c>
      <c r="F5421" s="44" t="s">
        <v>59</v>
      </c>
      <c r="G5421" s="44" t="s">
        <v>657</v>
      </c>
      <c r="H5421" s="44" t="s">
        <v>152</v>
      </c>
      <c r="I5421" s="44" t="s">
        <v>357</v>
      </c>
      <c r="J5421" s="44" t="s">
        <v>120</v>
      </c>
      <c r="K5421" s="44" t="s">
        <v>69</v>
      </c>
      <c r="L5421" s="44" t="s">
        <v>680</v>
      </c>
      <c r="M5421" s="44" t="s">
        <v>683</v>
      </c>
      <c r="N5421" s="44">
        <v>2</v>
      </c>
      <c r="O5421" s="44">
        <v>2020</v>
      </c>
      <c r="P5421" s="44" t="s">
        <v>112</v>
      </c>
      <c r="Q5421" s="44" t="s">
        <v>112</v>
      </c>
      <c r="R5421" s="44" t="s">
        <v>657</v>
      </c>
      <c r="S5421" s="44" t="s">
        <v>685</v>
      </c>
      <c r="T5421" s="44">
        <v>106.6306225125779</v>
      </c>
      <c r="U5421" s="44" t="str">
        <f>IF(ISERROR(VLOOKUP(I5421,'BACK INFO'!F:F,1,0)),IF(ISERROR(VLOOKUP(I5421,'BACK INFO'!H:H,1,0)),K5421,'BACK INFO'!$H$1),'BACK INFO'!$G$1)</f>
        <v>JULIE BERTRAND</v>
      </c>
    </row>
    <row r="5422" spans="1:21" x14ac:dyDescent="0.35">
      <c r="A5422" s="44" t="s">
        <v>684</v>
      </c>
      <c r="B5422" s="44">
        <v>2019</v>
      </c>
      <c r="C5422" s="44">
        <v>11</v>
      </c>
      <c r="D5422" s="44" t="s">
        <v>95</v>
      </c>
      <c r="E5422" s="44" t="s">
        <v>96</v>
      </c>
      <c r="F5422" s="44" t="s">
        <v>59</v>
      </c>
      <c r="G5422" s="44" t="s">
        <v>657</v>
      </c>
      <c r="H5422" s="44" t="s">
        <v>106</v>
      </c>
      <c r="I5422" s="44" t="s">
        <v>358</v>
      </c>
      <c r="J5422" s="44" t="s">
        <v>99</v>
      </c>
      <c r="K5422" s="44" t="s">
        <v>72</v>
      </c>
      <c r="L5422" s="44" t="s">
        <v>680</v>
      </c>
      <c r="M5422" s="44">
        <v>0</v>
      </c>
      <c r="N5422" s="44">
        <v>282</v>
      </c>
      <c r="O5422" s="44">
        <v>2020</v>
      </c>
      <c r="P5422" s="44" t="s">
        <v>112</v>
      </c>
      <c r="Q5422" s="44" t="s">
        <v>112</v>
      </c>
      <c r="R5422" s="44" t="s">
        <v>657</v>
      </c>
      <c r="S5422" s="44" t="s">
        <v>685</v>
      </c>
      <c r="T5422" s="44">
        <v>3642</v>
      </c>
      <c r="U5422" s="44" t="str">
        <f>IF(ISERROR(VLOOKUP(I5422,'BACK INFO'!F:F,1,0)),IF(ISERROR(VLOOKUP(I5422,'BACK INFO'!H:H,1,0)),K5422,'BACK INFO'!$H$1),'BACK INFO'!$G$1)</f>
        <v>BILL MILLER AND COMPANY</v>
      </c>
    </row>
    <row r="5423" spans="1:21" x14ac:dyDescent="0.35">
      <c r="A5423" s="44" t="s">
        <v>684</v>
      </c>
      <c r="B5423" s="44">
        <v>2019</v>
      </c>
      <c r="C5423" s="44">
        <v>12</v>
      </c>
      <c r="D5423" s="44" t="s">
        <v>95</v>
      </c>
      <c r="E5423" s="44" t="s">
        <v>96</v>
      </c>
      <c r="F5423" s="44" t="s">
        <v>59</v>
      </c>
      <c r="G5423" s="44" t="s">
        <v>657</v>
      </c>
      <c r="H5423" s="44" t="s">
        <v>106</v>
      </c>
      <c r="I5423" s="44" t="s">
        <v>358</v>
      </c>
      <c r="J5423" s="44" t="s">
        <v>99</v>
      </c>
      <c r="K5423" s="44" t="s">
        <v>72</v>
      </c>
      <c r="L5423" s="44" t="s">
        <v>680</v>
      </c>
      <c r="M5423" s="44">
        <v>0</v>
      </c>
      <c r="N5423" s="44">
        <v>282</v>
      </c>
      <c r="O5423" s="44">
        <v>2020</v>
      </c>
      <c r="P5423" s="44" t="s">
        <v>112</v>
      </c>
      <c r="Q5423" s="44" t="s">
        <v>112</v>
      </c>
      <c r="R5423" s="44" t="s">
        <v>657</v>
      </c>
      <c r="S5423" s="44" t="s">
        <v>685</v>
      </c>
      <c r="T5423" s="44">
        <v>3642</v>
      </c>
      <c r="U5423" s="44" t="str">
        <f>IF(ISERROR(VLOOKUP(I5423,'BACK INFO'!F:F,1,0)),IF(ISERROR(VLOOKUP(I5423,'BACK INFO'!H:H,1,0)),K5423,'BACK INFO'!$H$1),'BACK INFO'!$G$1)</f>
        <v>BILL MILLER AND COMPANY</v>
      </c>
    </row>
    <row r="5424" spans="1:21" x14ac:dyDescent="0.35">
      <c r="A5424" s="44" t="s">
        <v>684</v>
      </c>
      <c r="B5424" s="44">
        <v>2019</v>
      </c>
      <c r="C5424" s="44">
        <v>10</v>
      </c>
      <c r="D5424" s="44" t="s">
        <v>95</v>
      </c>
      <c r="E5424" s="44" t="s">
        <v>96</v>
      </c>
      <c r="F5424" s="44" t="s">
        <v>59</v>
      </c>
      <c r="G5424" s="44" t="s">
        <v>657</v>
      </c>
      <c r="H5424" s="44" t="s">
        <v>98</v>
      </c>
      <c r="I5424" s="44" t="s">
        <v>358</v>
      </c>
      <c r="J5424" s="44" t="s">
        <v>99</v>
      </c>
      <c r="K5424" s="44" t="s">
        <v>72</v>
      </c>
      <c r="L5424" s="44" t="s">
        <v>680</v>
      </c>
      <c r="M5424" s="44">
        <v>0</v>
      </c>
      <c r="N5424" s="44">
        <v>65</v>
      </c>
      <c r="O5424" s="44">
        <v>2020</v>
      </c>
      <c r="P5424" s="44" t="s">
        <v>112</v>
      </c>
      <c r="Q5424" s="44" t="s">
        <v>112</v>
      </c>
      <c r="R5424" s="44" t="s">
        <v>657</v>
      </c>
      <c r="S5424" s="44" t="s">
        <v>685</v>
      </c>
      <c r="T5424" s="44">
        <v>1989</v>
      </c>
      <c r="U5424" s="44" t="str">
        <f>IF(ISERROR(VLOOKUP(I5424,'BACK INFO'!F:F,1,0)),IF(ISERROR(VLOOKUP(I5424,'BACK INFO'!H:H,1,0)),K5424,'BACK INFO'!$H$1),'BACK INFO'!$G$1)</f>
        <v>BILL MILLER AND COMPANY</v>
      </c>
    </row>
    <row r="5425" spans="1:21" x14ac:dyDescent="0.35">
      <c r="A5425" s="44" t="s">
        <v>684</v>
      </c>
      <c r="B5425" s="44">
        <v>2019</v>
      </c>
      <c r="C5425" s="44">
        <v>11</v>
      </c>
      <c r="D5425" s="44" t="s">
        <v>95</v>
      </c>
      <c r="E5425" s="44" t="s">
        <v>96</v>
      </c>
      <c r="F5425" s="44" t="s">
        <v>59</v>
      </c>
      <c r="G5425" s="44" t="s">
        <v>657</v>
      </c>
      <c r="H5425" s="44" t="s">
        <v>98</v>
      </c>
      <c r="I5425" s="44" t="s">
        <v>358</v>
      </c>
      <c r="J5425" s="44" t="s">
        <v>99</v>
      </c>
      <c r="K5425" s="44" t="s">
        <v>72</v>
      </c>
      <c r="L5425" s="44" t="s">
        <v>680</v>
      </c>
      <c r="M5425" s="44">
        <v>0</v>
      </c>
      <c r="N5425" s="44">
        <v>230</v>
      </c>
      <c r="O5425" s="44">
        <v>2020</v>
      </c>
      <c r="P5425" s="44" t="s">
        <v>112</v>
      </c>
      <c r="Q5425" s="44" t="s">
        <v>112</v>
      </c>
      <c r="R5425" s="44" t="s">
        <v>657</v>
      </c>
      <c r="S5425" s="44" t="s">
        <v>685</v>
      </c>
      <c r="T5425" s="44">
        <v>7437</v>
      </c>
      <c r="U5425" s="44" t="str">
        <f>IF(ISERROR(VLOOKUP(I5425,'BACK INFO'!F:F,1,0)),IF(ISERROR(VLOOKUP(I5425,'BACK INFO'!H:H,1,0)),K5425,'BACK INFO'!$H$1),'BACK INFO'!$G$1)</f>
        <v>BILL MILLER AND COMPANY</v>
      </c>
    </row>
    <row r="5426" spans="1:21" x14ac:dyDescent="0.35">
      <c r="A5426" s="44" t="s">
        <v>684</v>
      </c>
      <c r="B5426" s="44">
        <v>2019</v>
      </c>
      <c r="C5426" s="44">
        <v>12</v>
      </c>
      <c r="D5426" s="44" t="s">
        <v>95</v>
      </c>
      <c r="E5426" s="44" t="s">
        <v>96</v>
      </c>
      <c r="F5426" s="44" t="s">
        <v>59</v>
      </c>
      <c r="G5426" s="44" t="s">
        <v>657</v>
      </c>
      <c r="H5426" s="44" t="s">
        <v>98</v>
      </c>
      <c r="I5426" s="44" t="s">
        <v>358</v>
      </c>
      <c r="J5426" s="44" t="s">
        <v>99</v>
      </c>
      <c r="K5426" s="44" t="s">
        <v>72</v>
      </c>
      <c r="L5426" s="44" t="s">
        <v>680</v>
      </c>
      <c r="M5426" s="44">
        <v>0</v>
      </c>
      <c r="N5426" s="44">
        <v>163</v>
      </c>
      <c r="O5426" s="44">
        <v>2020</v>
      </c>
      <c r="P5426" s="44" t="s">
        <v>112</v>
      </c>
      <c r="Q5426" s="44" t="s">
        <v>112</v>
      </c>
      <c r="R5426" s="44" t="s">
        <v>657</v>
      </c>
      <c r="S5426" s="44" t="s">
        <v>685</v>
      </c>
      <c r="T5426" s="44">
        <v>4904</v>
      </c>
      <c r="U5426" s="44" t="str">
        <f>IF(ISERROR(VLOOKUP(I5426,'BACK INFO'!F:F,1,0)),IF(ISERROR(VLOOKUP(I5426,'BACK INFO'!H:H,1,0)),K5426,'BACK INFO'!$H$1),'BACK INFO'!$G$1)</f>
        <v>BILL MILLER AND COMPANY</v>
      </c>
    </row>
    <row r="5427" spans="1:21" x14ac:dyDescent="0.35">
      <c r="A5427" s="44" t="s">
        <v>684</v>
      </c>
      <c r="B5427" s="44">
        <v>2019</v>
      </c>
      <c r="C5427" s="44">
        <v>12</v>
      </c>
      <c r="D5427" s="44" t="s">
        <v>95</v>
      </c>
      <c r="E5427" s="44" t="s">
        <v>96</v>
      </c>
      <c r="F5427" s="44" t="s">
        <v>59</v>
      </c>
      <c r="G5427" s="44" t="s">
        <v>657</v>
      </c>
      <c r="H5427" s="44" t="s">
        <v>152</v>
      </c>
      <c r="I5427" s="44" t="s">
        <v>358</v>
      </c>
      <c r="J5427" s="44" t="s">
        <v>99</v>
      </c>
      <c r="K5427" s="44" t="s">
        <v>72</v>
      </c>
      <c r="L5427" s="44" t="s">
        <v>680</v>
      </c>
      <c r="M5427" s="44">
        <v>0</v>
      </c>
      <c r="N5427" s="44">
        <v>1</v>
      </c>
      <c r="O5427" s="44">
        <v>2020</v>
      </c>
      <c r="P5427" s="44" t="s">
        <v>112</v>
      </c>
      <c r="Q5427" s="44" t="s">
        <v>112</v>
      </c>
      <c r="R5427" s="44" t="s">
        <v>657</v>
      </c>
      <c r="S5427" s="44" t="s">
        <v>685</v>
      </c>
      <c r="T5427" s="44">
        <v>51</v>
      </c>
      <c r="U5427" s="44" t="str">
        <f>IF(ISERROR(VLOOKUP(I5427,'BACK INFO'!F:F,1,0)),IF(ISERROR(VLOOKUP(I5427,'BACK INFO'!H:H,1,0)),K5427,'BACK INFO'!$H$1),'BACK INFO'!$G$1)</f>
        <v>BILL MILLER AND COMPANY</v>
      </c>
    </row>
    <row r="5428" spans="1:21" x14ac:dyDescent="0.35">
      <c r="A5428" s="44" t="s">
        <v>684</v>
      </c>
      <c r="B5428" s="44">
        <v>2019</v>
      </c>
      <c r="C5428" s="44">
        <v>11</v>
      </c>
      <c r="D5428" s="44" t="s">
        <v>95</v>
      </c>
      <c r="E5428" s="44" t="s">
        <v>96</v>
      </c>
      <c r="F5428" s="44" t="s">
        <v>59</v>
      </c>
      <c r="G5428" s="44" t="s">
        <v>657</v>
      </c>
      <c r="H5428" s="44" t="s">
        <v>117</v>
      </c>
      <c r="I5428" s="44" t="s">
        <v>433</v>
      </c>
      <c r="J5428" s="44" t="s">
        <v>99</v>
      </c>
      <c r="K5428" s="44" t="s">
        <v>71</v>
      </c>
      <c r="L5428" s="44" t="s">
        <v>680</v>
      </c>
      <c r="M5428" s="44">
        <v>0</v>
      </c>
      <c r="N5428" s="44">
        <v>44</v>
      </c>
      <c r="O5428" s="44">
        <v>2020</v>
      </c>
      <c r="P5428" s="44" t="s">
        <v>112</v>
      </c>
      <c r="Q5428" s="44" t="s">
        <v>112</v>
      </c>
      <c r="R5428" s="44" t="s">
        <v>657</v>
      </c>
      <c r="S5428" s="44" t="s">
        <v>685</v>
      </c>
      <c r="T5428" s="44">
        <v>1464</v>
      </c>
      <c r="U5428" s="44" t="str">
        <f>IF(ISERROR(VLOOKUP(I5428,'BACK INFO'!F:F,1,0)),IF(ISERROR(VLOOKUP(I5428,'BACK INFO'!H:H,1,0)),K5428,'BACK INFO'!$H$1),'BACK INFO'!$G$1)</f>
        <v>HOLLY SALES INC.</v>
      </c>
    </row>
    <row r="5429" spans="1:21" x14ac:dyDescent="0.35">
      <c r="A5429" s="44" t="s">
        <v>684</v>
      </c>
      <c r="B5429" s="44">
        <v>2019</v>
      </c>
      <c r="C5429" s="44">
        <v>11</v>
      </c>
      <c r="D5429" s="44" t="s">
        <v>95</v>
      </c>
      <c r="E5429" s="44" t="s">
        <v>96</v>
      </c>
      <c r="F5429" s="44" t="s">
        <v>59</v>
      </c>
      <c r="G5429" s="44" t="s">
        <v>657</v>
      </c>
      <c r="H5429" s="44" t="s">
        <v>152</v>
      </c>
      <c r="I5429" s="44" t="s">
        <v>433</v>
      </c>
      <c r="J5429" s="44" t="s">
        <v>99</v>
      </c>
      <c r="K5429" s="44" t="s">
        <v>71</v>
      </c>
      <c r="L5429" s="44" t="s">
        <v>680</v>
      </c>
      <c r="M5429" s="44">
        <v>0</v>
      </c>
      <c r="N5429" s="44">
        <v>7</v>
      </c>
      <c r="O5429" s="44">
        <v>2020</v>
      </c>
      <c r="P5429" s="44" t="s">
        <v>112</v>
      </c>
      <c r="Q5429" s="44" t="s">
        <v>112</v>
      </c>
      <c r="R5429" s="44" t="s">
        <v>657</v>
      </c>
      <c r="S5429" s="44" t="s">
        <v>685</v>
      </c>
      <c r="T5429" s="44">
        <v>206.5</v>
      </c>
      <c r="U5429" s="44" t="str">
        <f>IF(ISERROR(VLOOKUP(I5429,'BACK INFO'!F:F,1,0)),IF(ISERROR(VLOOKUP(I5429,'BACK INFO'!H:H,1,0)),K5429,'BACK INFO'!$H$1),'BACK INFO'!$G$1)</f>
        <v>HOLLY SALES INC.</v>
      </c>
    </row>
    <row r="5430" spans="1:21" x14ac:dyDescent="0.35">
      <c r="A5430" s="44" t="s">
        <v>684</v>
      </c>
      <c r="B5430" s="44">
        <v>2020</v>
      </c>
      <c r="C5430" s="44">
        <v>2</v>
      </c>
      <c r="D5430" s="44" t="s">
        <v>95</v>
      </c>
      <c r="E5430" s="44" t="s">
        <v>96</v>
      </c>
      <c r="F5430" s="44" t="s">
        <v>59</v>
      </c>
      <c r="G5430" s="44" t="s">
        <v>657</v>
      </c>
      <c r="H5430" s="44" t="s">
        <v>106</v>
      </c>
      <c r="I5430" s="44" t="s">
        <v>533</v>
      </c>
      <c r="J5430" s="44" t="s">
        <v>99</v>
      </c>
      <c r="K5430" s="44" t="s">
        <v>67</v>
      </c>
      <c r="L5430" s="44" t="s">
        <v>680</v>
      </c>
      <c r="M5430" s="44">
        <v>0</v>
      </c>
      <c r="N5430" s="44">
        <v>112</v>
      </c>
      <c r="O5430" s="44">
        <v>2020</v>
      </c>
      <c r="P5430" s="44" t="s">
        <v>112</v>
      </c>
      <c r="Q5430" s="44" t="s">
        <v>112</v>
      </c>
      <c r="R5430" s="44" t="s">
        <v>657</v>
      </c>
      <c r="S5430" s="44" t="s">
        <v>685</v>
      </c>
      <c r="T5430" s="44">
        <v>1468</v>
      </c>
      <c r="U5430" s="44" t="str">
        <f>IF(ISERROR(VLOOKUP(I5430,'BACK INFO'!F:F,1,0)),IF(ISERROR(VLOOKUP(I5430,'BACK INFO'!H:H,1,0)),K5430,'BACK INFO'!$H$1),'BACK INFO'!$G$1)</f>
        <v>ANITA M. HOPKINS</v>
      </c>
    </row>
    <row r="5431" spans="1:21" x14ac:dyDescent="0.35">
      <c r="A5431" s="44" t="s">
        <v>684</v>
      </c>
      <c r="B5431" s="44">
        <v>2020</v>
      </c>
      <c r="C5431" s="44">
        <v>2</v>
      </c>
      <c r="D5431" s="44" t="s">
        <v>95</v>
      </c>
      <c r="E5431" s="44" t="s">
        <v>96</v>
      </c>
      <c r="F5431" s="44" t="s">
        <v>59</v>
      </c>
      <c r="G5431" s="44" t="s">
        <v>657</v>
      </c>
      <c r="H5431" s="44" t="s">
        <v>117</v>
      </c>
      <c r="I5431" s="44" t="s">
        <v>533</v>
      </c>
      <c r="J5431" s="44" t="s">
        <v>99</v>
      </c>
      <c r="K5431" s="44" t="s">
        <v>67</v>
      </c>
      <c r="L5431" s="44" t="s">
        <v>680</v>
      </c>
      <c r="M5431" s="44">
        <v>0</v>
      </c>
      <c r="N5431" s="44">
        <v>86</v>
      </c>
      <c r="O5431" s="44">
        <v>2020</v>
      </c>
      <c r="P5431" s="44" t="s">
        <v>112</v>
      </c>
      <c r="Q5431" s="44" t="s">
        <v>112</v>
      </c>
      <c r="R5431" s="44" t="s">
        <v>657</v>
      </c>
      <c r="S5431" s="44" t="s">
        <v>685</v>
      </c>
      <c r="T5431" s="44">
        <v>2756</v>
      </c>
      <c r="U5431" s="44" t="str">
        <f>IF(ISERROR(VLOOKUP(I5431,'BACK INFO'!F:F,1,0)),IF(ISERROR(VLOOKUP(I5431,'BACK INFO'!H:H,1,0)),K5431,'BACK INFO'!$H$1),'BACK INFO'!$G$1)</f>
        <v>ANITA M. HOPKINS</v>
      </c>
    </row>
    <row r="5432" spans="1:21" x14ac:dyDescent="0.35">
      <c r="A5432" s="44" t="s">
        <v>684</v>
      </c>
      <c r="B5432" s="44">
        <v>2020</v>
      </c>
      <c r="C5432" s="44">
        <v>2</v>
      </c>
      <c r="D5432" s="44" t="s">
        <v>95</v>
      </c>
      <c r="E5432" s="44" t="s">
        <v>96</v>
      </c>
      <c r="F5432" s="44" t="s">
        <v>59</v>
      </c>
      <c r="G5432" s="44" t="s">
        <v>657</v>
      </c>
      <c r="H5432" s="44" t="s">
        <v>152</v>
      </c>
      <c r="I5432" s="44" t="s">
        <v>533</v>
      </c>
      <c r="J5432" s="44" t="s">
        <v>99</v>
      </c>
      <c r="K5432" s="44" t="s">
        <v>67</v>
      </c>
      <c r="L5432" s="44" t="s">
        <v>680</v>
      </c>
      <c r="M5432" s="44">
        <v>0</v>
      </c>
      <c r="N5432" s="44">
        <v>4</v>
      </c>
      <c r="O5432" s="44">
        <v>2020</v>
      </c>
      <c r="P5432" s="44" t="s">
        <v>112</v>
      </c>
      <c r="Q5432" s="44" t="s">
        <v>112</v>
      </c>
      <c r="R5432" s="44" t="s">
        <v>657</v>
      </c>
      <c r="S5432" s="44" t="s">
        <v>685</v>
      </c>
      <c r="T5432" s="44">
        <v>118</v>
      </c>
      <c r="U5432" s="44" t="str">
        <f>IF(ISERROR(VLOOKUP(I5432,'BACK INFO'!F:F,1,0)),IF(ISERROR(VLOOKUP(I5432,'BACK INFO'!H:H,1,0)),K5432,'BACK INFO'!$H$1),'BACK INFO'!$G$1)</f>
        <v>ANITA M. HOPKINS</v>
      </c>
    </row>
    <row r="5433" spans="1:21" x14ac:dyDescent="0.35">
      <c r="A5433" s="44" t="s">
        <v>684</v>
      </c>
      <c r="B5433" s="44">
        <v>2019</v>
      </c>
      <c r="C5433" s="44">
        <v>10</v>
      </c>
      <c r="D5433" s="44" t="s">
        <v>95</v>
      </c>
      <c r="E5433" s="44" t="s">
        <v>96</v>
      </c>
      <c r="F5433" s="44" t="s">
        <v>59</v>
      </c>
      <c r="G5433" s="44" t="s">
        <v>657</v>
      </c>
      <c r="H5433" s="44" t="s">
        <v>98</v>
      </c>
      <c r="I5433" s="44" t="s">
        <v>189</v>
      </c>
      <c r="J5433" s="44" t="s">
        <v>99</v>
      </c>
      <c r="K5433" s="44" t="s">
        <v>73</v>
      </c>
      <c r="L5433" s="44" t="s">
        <v>680</v>
      </c>
      <c r="M5433" s="44">
        <v>0</v>
      </c>
      <c r="N5433" s="44">
        <v>336</v>
      </c>
      <c r="O5433" s="44">
        <v>2020</v>
      </c>
      <c r="P5433" s="44" t="s">
        <v>112</v>
      </c>
      <c r="Q5433" s="44" t="s">
        <v>112</v>
      </c>
      <c r="R5433" s="44" t="s">
        <v>657</v>
      </c>
      <c r="S5433" s="44" t="s">
        <v>685</v>
      </c>
      <c r="T5433" s="44">
        <v>9123.84</v>
      </c>
      <c r="U5433" s="44" t="str">
        <f>IF(ISERROR(VLOOKUP(I5433,'BACK INFO'!F:F,1,0)),IF(ISERROR(VLOOKUP(I5433,'BACK INFO'!H:H,1,0)),K5433,'BACK INFO'!$H$1),'BACK INFO'!$G$1)</f>
        <v>PHYLLIS POSNER</v>
      </c>
    </row>
    <row r="5434" spans="1:21" x14ac:dyDescent="0.35">
      <c r="A5434" s="44" t="s">
        <v>684</v>
      </c>
      <c r="B5434" s="44">
        <v>2019</v>
      </c>
      <c r="C5434" s="44">
        <v>11</v>
      </c>
      <c r="D5434" s="44" t="s">
        <v>95</v>
      </c>
      <c r="E5434" s="44" t="s">
        <v>96</v>
      </c>
      <c r="F5434" s="44" t="s">
        <v>59</v>
      </c>
      <c r="G5434" s="44" t="s">
        <v>657</v>
      </c>
      <c r="H5434" s="44" t="s">
        <v>98</v>
      </c>
      <c r="I5434" s="44" t="s">
        <v>189</v>
      </c>
      <c r="J5434" s="44" t="s">
        <v>99</v>
      </c>
      <c r="K5434" s="44" t="s">
        <v>73</v>
      </c>
      <c r="L5434" s="44" t="s">
        <v>680</v>
      </c>
      <c r="M5434" s="44">
        <v>0</v>
      </c>
      <c r="N5434" s="44">
        <v>694</v>
      </c>
      <c r="O5434" s="44">
        <v>2020</v>
      </c>
      <c r="P5434" s="44" t="s">
        <v>112</v>
      </c>
      <c r="Q5434" s="44" t="s">
        <v>112</v>
      </c>
      <c r="R5434" s="44" t="s">
        <v>657</v>
      </c>
      <c r="S5434" s="44" t="s">
        <v>685</v>
      </c>
      <c r="T5434" s="44">
        <v>19132.96</v>
      </c>
      <c r="U5434" s="44" t="str">
        <f>IF(ISERROR(VLOOKUP(I5434,'BACK INFO'!F:F,1,0)),IF(ISERROR(VLOOKUP(I5434,'BACK INFO'!H:H,1,0)),K5434,'BACK INFO'!$H$1),'BACK INFO'!$G$1)</f>
        <v>PHYLLIS POSNER</v>
      </c>
    </row>
    <row r="5435" spans="1:21" x14ac:dyDescent="0.35">
      <c r="A5435" s="44" t="s">
        <v>684</v>
      </c>
      <c r="B5435" s="44">
        <v>2019</v>
      </c>
      <c r="C5435" s="44">
        <v>12</v>
      </c>
      <c r="D5435" s="44" t="s">
        <v>95</v>
      </c>
      <c r="E5435" s="44" t="s">
        <v>96</v>
      </c>
      <c r="F5435" s="44" t="s">
        <v>59</v>
      </c>
      <c r="G5435" s="44" t="s">
        <v>657</v>
      </c>
      <c r="H5435" s="44" t="s">
        <v>98</v>
      </c>
      <c r="I5435" s="44" t="s">
        <v>189</v>
      </c>
      <c r="J5435" s="44" t="s">
        <v>99</v>
      </c>
      <c r="K5435" s="44" t="s">
        <v>73</v>
      </c>
      <c r="L5435" s="44" t="s">
        <v>680</v>
      </c>
      <c r="M5435" s="44">
        <v>0</v>
      </c>
      <c r="N5435" s="44">
        <v>666</v>
      </c>
      <c r="O5435" s="44">
        <v>2020</v>
      </c>
      <c r="P5435" s="44" t="s">
        <v>112</v>
      </c>
      <c r="Q5435" s="44" t="s">
        <v>112</v>
      </c>
      <c r="R5435" s="44" t="s">
        <v>657</v>
      </c>
      <c r="S5435" s="44" t="s">
        <v>685</v>
      </c>
      <c r="T5435" s="44">
        <v>18316.319999999996</v>
      </c>
      <c r="U5435" s="44" t="str">
        <f>IF(ISERROR(VLOOKUP(I5435,'BACK INFO'!F:F,1,0)),IF(ISERROR(VLOOKUP(I5435,'BACK INFO'!H:H,1,0)),K5435,'BACK INFO'!$H$1),'BACK INFO'!$G$1)</f>
        <v>PHYLLIS POSNER</v>
      </c>
    </row>
    <row r="5436" spans="1:21" x14ac:dyDescent="0.35">
      <c r="A5436" s="44" t="s">
        <v>684</v>
      </c>
      <c r="B5436" s="44">
        <v>2020</v>
      </c>
      <c r="C5436" s="44">
        <v>1</v>
      </c>
      <c r="D5436" s="44" t="s">
        <v>95</v>
      </c>
      <c r="E5436" s="44" t="s">
        <v>96</v>
      </c>
      <c r="F5436" s="44" t="s">
        <v>59</v>
      </c>
      <c r="G5436" s="44" t="s">
        <v>657</v>
      </c>
      <c r="H5436" s="44" t="s">
        <v>98</v>
      </c>
      <c r="I5436" s="44" t="s">
        <v>189</v>
      </c>
      <c r="J5436" s="44" t="s">
        <v>99</v>
      </c>
      <c r="K5436" s="44" t="s">
        <v>73</v>
      </c>
      <c r="L5436" s="44" t="s">
        <v>680</v>
      </c>
      <c r="M5436" s="44">
        <v>0</v>
      </c>
      <c r="N5436" s="44">
        <v>572</v>
      </c>
      <c r="O5436" s="44">
        <v>2020</v>
      </c>
      <c r="P5436" s="44" t="s">
        <v>112</v>
      </c>
      <c r="Q5436" s="44" t="s">
        <v>112</v>
      </c>
      <c r="R5436" s="44" t="s">
        <v>657</v>
      </c>
      <c r="S5436" s="44" t="s">
        <v>685</v>
      </c>
      <c r="T5436" s="44">
        <v>17441.600000000002</v>
      </c>
      <c r="U5436" s="44" t="str">
        <f>IF(ISERROR(VLOOKUP(I5436,'BACK INFO'!F:F,1,0)),IF(ISERROR(VLOOKUP(I5436,'BACK INFO'!H:H,1,0)),K5436,'BACK INFO'!$H$1),'BACK INFO'!$G$1)</f>
        <v>PHYLLIS POSNER</v>
      </c>
    </row>
    <row r="5437" spans="1:21" x14ac:dyDescent="0.35">
      <c r="A5437" s="44" t="s">
        <v>684</v>
      </c>
      <c r="B5437" s="44">
        <v>2019</v>
      </c>
      <c r="C5437" s="44">
        <v>10</v>
      </c>
      <c r="D5437" s="44" t="s">
        <v>95</v>
      </c>
      <c r="E5437" s="44" t="s">
        <v>96</v>
      </c>
      <c r="F5437" s="44" t="s">
        <v>59</v>
      </c>
      <c r="G5437" s="44" t="s">
        <v>657</v>
      </c>
      <c r="H5437" s="44" t="s">
        <v>152</v>
      </c>
      <c r="I5437" s="44" t="s">
        <v>189</v>
      </c>
      <c r="J5437" s="44" t="s">
        <v>99</v>
      </c>
      <c r="K5437" s="44" t="s">
        <v>73</v>
      </c>
      <c r="L5437" s="44" t="s">
        <v>680</v>
      </c>
      <c r="M5437" s="44">
        <v>0</v>
      </c>
      <c r="N5437" s="44">
        <v>220</v>
      </c>
      <c r="O5437" s="44">
        <v>2020</v>
      </c>
      <c r="P5437" s="44" t="s">
        <v>112</v>
      </c>
      <c r="Q5437" s="44" t="s">
        <v>112</v>
      </c>
      <c r="R5437" s="44" t="s">
        <v>657</v>
      </c>
      <c r="S5437" s="44" t="s">
        <v>685</v>
      </c>
      <c r="T5437" s="44">
        <v>11070.4</v>
      </c>
      <c r="U5437" s="44" t="str">
        <f>IF(ISERROR(VLOOKUP(I5437,'BACK INFO'!F:F,1,0)),IF(ISERROR(VLOOKUP(I5437,'BACK INFO'!H:H,1,0)),K5437,'BACK INFO'!$H$1),'BACK INFO'!$G$1)</f>
        <v>PHYLLIS POSNER</v>
      </c>
    </row>
    <row r="5438" spans="1:21" x14ac:dyDescent="0.35">
      <c r="A5438" s="44" t="s">
        <v>684</v>
      </c>
      <c r="B5438" s="44">
        <v>2019</v>
      </c>
      <c r="C5438" s="44">
        <v>11</v>
      </c>
      <c r="D5438" s="44" t="s">
        <v>95</v>
      </c>
      <c r="E5438" s="44" t="s">
        <v>96</v>
      </c>
      <c r="F5438" s="44" t="s">
        <v>59</v>
      </c>
      <c r="G5438" s="44" t="s">
        <v>657</v>
      </c>
      <c r="H5438" s="44" t="s">
        <v>152</v>
      </c>
      <c r="I5438" s="44" t="s">
        <v>189</v>
      </c>
      <c r="J5438" s="44" t="s">
        <v>99</v>
      </c>
      <c r="K5438" s="44" t="s">
        <v>73</v>
      </c>
      <c r="L5438" s="44" t="s">
        <v>680</v>
      </c>
      <c r="M5438" s="44">
        <v>0</v>
      </c>
      <c r="N5438" s="44">
        <v>320</v>
      </c>
      <c r="O5438" s="44">
        <v>2020</v>
      </c>
      <c r="P5438" s="44" t="s">
        <v>112</v>
      </c>
      <c r="Q5438" s="44" t="s">
        <v>112</v>
      </c>
      <c r="R5438" s="44" t="s">
        <v>657</v>
      </c>
      <c r="S5438" s="44" t="s">
        <v>685</v>
      </c>
      <c r="T5438" s="44">
        <v>15259.2</v>
      </c>
      <c r="U5438" s="44" t="str">
        <f>IF(ISERROR(VLOOKUP(I5438,'BACK INFO'!F:F,1,0)),IF(ISERROR(VLOOKUP(I5438,'BACK INFO'!H:H,1,0)),K5438,'BACK INFO'!$H$1),'BACK INFO'!$G$1)</f>
        <v>PHYLLIS POSNER</v>
      </c>
    </row>
    <row r="5439" spans="1:21" x14ac:dyDescent="0.35">
      <c r="A5439" s="44" t="s">
        <v>684</v>
      </c>
      <c r="B5439" s="44">
        <v>2019</v>
      </c>
      <c r="C5439" s="44">
        <v>12</v>
      </c>
      <c r="D5439" s="44" t="s">
        <v>95</v>
      </c>
      <c r="E5439" s="44" t="s">
        <v>96</v>
      </c>
      <c r="F5439" s="44" t="s">
        <v>59</v>
      </c>
      <c r="G5439" s="44" t="s">
        <v>657</v>
      </c>
      <c r="H5439" s="44" t="s">
        <v>152</v>
      </c>
      <c r="I5439" s="44" t="s">
        <v>189</v>
      </c>
      <c r="J5439" s="44" t="s">
        <v>99</v>
      </c>
      <c r="K5439" s="44" t="s">
        <v>73</v>
      </c>
      <c r="L5439" s="44" t="s">
        <v>680</v>
      </c>
      <c r="M5439" s="44">
        <v>0</v>
      </c>
      <c r="N5439" s="44">
        <v>712</v>
      </c>
      <c r="O5439" s="44">
        <v>2020</v>
      </c>
      <c r="P5439" s="44" t="s">
        <v>112</v>
      </c>
      <c r="Q5439" s="44" t="s">
        <v>112</v>
      </c>
      <c r="R5439" s="44" t="s">
        <v>657</v>
      </c>
      <c r="S5439" s="44" t="s">
        <v>685</v>
      </c>
      <c r="T5439" s="44">
        <v>31827.839999999993</v>
      </c>
      <c r="U5439" s="44" t="str">
        <f>IF(ISERROR(VLOOKUP(I5439,'BACK INFO'!F:F,1,0)),IF(ISERROR(VLOOKUP(I5439,'BACK INFO'!H:H,1,0)),K5439,'BACK INFO'!$H$1),'BACK INFO'!$G$1)</f>
        <v>PHYLLIS POSNER</v>
      </c>
    </row>
    <row r="5440" spans="1:21" x14ac:dyDescent="0.35">
      <c r="A5440" s="44" t="s">
        <v>684</v>
      </c>
      <c r="B5440" s="44">
        <v>2020</v>
      </c>
      <c r="C5440" s="44">
        <v>1</v>
      </c>
      <c r="D5440" s="44" t="s">
        <v>95</v>
      </c>
      <c r="E5440" s="44" t="s">
        <v>96</v>
      </c>
      <c r="F5440" s="44" t="s">
        <v>59</v>
      </c>
      <c r="G5440" s="44" t="s">
        <v>657</v>
      </c>
      <c r="H5440" s="44" t="s">
        <v>152</v>
      </c>
      <c r="I5440" s="44" t="s">
        <v>189</v>
      </c>
      <c r="J5440" s="44" t="s">
        <v>99</v>
      </c>
      <c r="K5440" s="44" t="s">
        <v>73</v>
      </c>
      <c r="L5440" s="44" t="s">
        <v>680</v>
      </c>
      <c r="M5440" s="44">
        <v>0</v>
      </c>
      <c r="N5440" s="44">
        <v>570</v>
      </c>
      <c r="O5440" s="44">
        <v>2020</v>
      </c>
      <c r="P5440" s="44" t="s">
        <v>112</v>
      </c>
      <c r="Q5440" s="44" t="s">
        <v>112</v>
      </c>
      <c r="R5440" s="44" t="s">
        <v>657</v>
      </c>
      <c r="S5440" s="44" t="s">
        <v>685</v>
      </c>
      <c r="T5440" s="44">
        <v>19852.8</v>
      </c>
      <c r="U5440" s="44" t="str">
        <f>IF(ISERROR(VLOOKUP(I5440,'BACK INFO'!F:F,1,0)),IF(ISERROR(VLOOKUP(I5440,'BACK INFO'!H:H,1,0)),K5440,'BACK INFO'!$H$1),'BACK INFO'!$G$1)</f>
        <v>PHYLLIS POSNER</v>
      </c>
    </row>
    <row r="5441" spans="1:21" x14ac:dyDescent="0.35">
      <c r="A5441" s="44" t="s">
        <v>684</v>
      </c>
      <c r="B5441" s="44">
        <v>2019</v>
      </c>
      <c r="C5441" s="44">
        <v>11</v>
      </c>
      <c r="D5441" s="44" t="s">
        <v>95</v>
      </c>
      <c r="E5441" s="44" t="s">
        <v>96</v>
      </c>
      <c r="F5441" s="44" t="s">
        <v>59</v>
      </c>
      <c r="G5441" s="44" t="s">
        <v>570</v>
      </c>
      <c r="H5441" s="44" t="s">
        <v>110</v>
      </c>
      <c r="I5441" s="44" t="s">
        <v>189</v>
      </c>
      <c r="J5441" s="44" t="s">
        <v>99</v>
      </c>
      <c r="K5441" s="44" t="s">
        <v>73</v>
      </c>
      <c r="L5441" s="44" t="s">
        <v>680</v>
      </c>
      <c r="M5441" s="44">
        <v>0</v>
      </c>
      <c r="N5441" s="44">
        <v>300</v>
      </c>
      <c r="O5441" s="44">
        <v>2019</v>
      </c>
      <c r="P5441" s="44" t="s">
        <v>109</v>
      </c>
      <c r="Q5441" s="44" t="s">
        <v>109</v>
      </c>
      <c r="R5441" s="44" t="s">
        <v>570</v>
      </c>
      <c r="S5441" s="44" t="s">
        <v>685</v>
      </c>
      <c r="T5441" s="44">
        <v>11897.599999999999</v>
      </c>
      <c r="U5441" s="44" t="str">
        <f>IF(ISERROR(VLOOKUP(I5441,'BACK INFO'!F:F,1,0)),IF(ISERROR(VLOOKUP(I5441,'BACK INFO'!H:H,1,0)),K5441,'BACK INFO'!$H$1),'BACK INFO'!$G$1)</f>
        <v>PHYLLIS POSNER</v>
      </c>
    </row>
    <row r="5442" spans="1:21" x14ac:dyDescent="0.35">
      <c r="A5442" s="44" t="s">
        <v>684</v>
      </c>
      <c r="B5442" s="44">
        <v>2019</v>
      </c>
      <c r="C5442" s="44">
        <v>9</v>
      </c>
      <c r="D5442" s="44" t="s">
        <v>95</v>
      </c>
      <c r="E5442" s="44" t="s">
        <v>96</v>
      </c>
      <c r="F5442" s="44" t="s">
        <v>59</v>
      </c>
      <c r="G5442" s="44" t="s">
        <v>569</v>
      </c>
      <c r="H5442" s="44" t="s">
        <v>98</v>
      </c>
      <c r="I5442" s="44" t="s">
        <v>244</v>
      </c>
      <c r="J5442" s="44" t="s">
        <v>99</v>
      </c>
      <c r="K5442" s="44" t="s">
        <v>245</v>
      </c>
      <c r="L5442" s="44" t="s">
        <v>680</v>
      </c>
      <c r="M5442" s="44">
        <v>0</v>
      </c>
      <c r="N5442" s="44">
        <v>54</v>
      </c>
      <c r="O5442" s="44">
        <v>2019</v>
      </c>
      <c r="P5442" s="44" t="s">
        <v>102</v>
      </c>
      <c r="Q5442" s="44" t="s">
        <v>102</v>
      </c>
      <c r="R5442" s="44" t="s">
        <v>569</v>
      </c>
      <c r="S5442" s="44" t="s">
        <v>685</v>
      </c>
      <c r="T5442" s="44">
        <v>1651</v>
      </c>
      <c r="U5442" s="44" t="str">
        <f>IF(ISERROR(VLOOKUP(I5442,'BACK INFO'!F:F,1,0)),IF(ISERROR(VLOOKUP(I5442,'BACK INFO'!H:H,1,0)),K5442,'BACK INFO'!$H$1),'BACK INFO'!$G$1)</f>
        <v>JULIUS ORTIZ MALDONADO</v>
      </c>
    </row>
    <row r="5443" spans="1:21" x14ac:dyDescent="0.35">
      <c r="A5443" s="44" t="s">
        <v>684</v>
      </c>
      <c r="B5443" s="44">
        <v>2019</v>
      </c>
      <c r="C5443" s="44">
        <v>11</v>
      </c>
      <c r="D5443" s="44" t="s">
        <v>95</v>
      </c>
      <c r="E5443" s="44" t="s">
        <v>96</v>
      </c>
      <c r="F5443" s="44" t="s">
        <v>59</v>
      </c>
      <c r="G5443" s="44" t="s">
        <v>657</v>
      </c>
      <c r="H5443" s="44" t="s">
        <v>106</v>
      </c>
      <c r="I5443" s="44" t="s">
        <v>244</v>
      </c>
      <c r="J5443" s="44" t="s">
        <v>99</v>
      </c>
      <c r="K5443" s="44" t="s">
        <v>245</v>
      </c>
      <c r="L5443" s="44" t="s">
        <v>680</v>
      </c>
      <c r="M5443" s="44">
        <v>0</v>
      </c>
      <c r="N5443" s="44">
        <v>48</v>
      </c>
      <c r="O5443" s="44">
        <v>2020</v>
      </c>
      <c r="P5443" s="44" t="s">
        <v>112</v>
      </c>
      <c r="Q5443" s="44" t="s">
        <v>112</v>
      </c>
      <c r="R5443" s="44" t="s">
        <v>657</v>
      </c>
      <c r="S5443" s="44" t="s">
        <v>685</v>
      </c>
      <c r="T5443" s="44">
        <v>828</v>
      </c>
      <c r="U5443" s="44" t="str">
        <f>IF(ISERROR(VLOOKUP(I5443,'BACK INFO'!F:F,1,0)),IF(ISERROR(VLOOKUP(I5443,'BACK INFO'!H:H,1,0)),K5443,'BACK INFO'!$H$1),'BACK INFO'!$G$1)</f>
        <v>JULIUS ORTIZ MALDONADO</v>
      </c>
    </row>
    <row r="5444" spans="1:21" x14ac:dyDescent="0.35">
      <c r="A5444" s="44" t="s">
        <v>684</v>
      </c>
      <c r="B5444" s="44">
        <v>2019</v>
      </c>
      <c r="C5444" s="44">
        <v>10</v>
      </c>
      <c r="D5444" s="44" t="s">
        <v>95</v>
      </c>
      <c r="E5444" s="44" t="s">
        <v>96</v>
      </c>
      <c r="F5444" s="44" t="s">
        <v>59</v>
      </c>
      <c r="G5444" s="44" t="s">
        <v>657</v>
      </c>
      <c r="H5444" s="44" t="s">
        <v>117</v>
      </c>
      <c r="I5444" s="44" t="s">
        <v>244</v>
      </c>
      <c r="J5444" s="44" t="s">
        <v>99</v>
      </c>
      <c r="K5444" s="44" t="s">
        <v>245</v>
      </c>
      <c r="L5444" s="44" t="s">
        <v>680</v>
      </c>
      <c r="M5444" s="44">
        <v>0</v>
      </c>
      <c r="N5444" s="44">
        <v>270</v>
      </c>
      <c r="O5444" s="44">
        <v>2020</v>
      </c>
      <c r="P5444" s="44" t="s">
        <v>112</v>
      </c>
      <c r="Q5444" s="44" t="s">
        <v>112</v>
      </c>
      <c r="R5444" s="44" t="s">
        <v>657</v>
      </c>
      <c r="S5444" s="44" t="s">
        <v>685</v>
      </c>
      <c r="T5444" s="44">
        <v>8403</v>
      </c>
      <c r="U5444" s="44" t="str">
        <f>IF(ISERROR(VLOOKUP(I5444,'BACK INFO'!F:F,1,0)),IF(ISERROR(VLOOKUP(I5444,'BACK INFO'!H:H,1,0)),K5444,'BACK INFO'!$H$1),'BACK INFO'!$G$1)</f>
        <v>JULIUS ORTIZ MALDONADO</v>
      </c>
    </row>
    <row r="5445" spans="1:21" x14ac:dyDescent="0.35">
      <c r="A5445" s="44" t="s">
        <v>684</v>
      </c>
      <c r="B5445" s="44">
        <v>2019</v>
      </c>
      <c r="C5445" s="44">
        <v>12</v>
      </c>
      <c r="D5445" s="44" t="s">
        <v>95</v>
      </c>
      <c r="E5445" s="44" t="s">
        <v>96</v>
      </c>
      <c r="F5445" s="44" t="s">
        <v>59</v>
      </c>
      <c r="G5445" s="44" t="s">
        <v>657</v>
      </c>
      <c r="H5445" s="44" t="s">
        <v>117</v>
      </c>
      <c r="I5445" s="44" t="s">
        <v>244</v>
      </c>
      <c r="J5445" s="44" t="s">
        <v>99</v>
      </c>
      <c r="K5445" s="44" t="s">
        <v>245</v>
      </c>
      <c r="L5445" s="44" t="s">
        <v>680</v>
      </c>
      <c r="M5445" s="44">
        <v>0</v>
      </c>
      <c r="N5445" s="44">
        <v>82</v>
      </c>
      <c r="O5445" s="44">
        <v>2020</v>
      </c>
      <c r="P5445" s="44" t="s">
        <v>112</v>
      </c>
      <c r="Q5445" s="44" t="s">
        <v>112</v>
      </c>
      <c r="R5445" s="44" t="s">
        <v>657</v>
      </c>
      <c r="S5445" s="44" t="s">
        <v>685</v>
      </c>
      <c r="T5445" s="44">
        <v>2668</v>
      </c>
      <c r="U5445" s="44" t="str">
        <f>IF(ISERROR(VLOOKUP(I5445,'BACK INFO'!F:F,1,0)),IF(ISERROR(VLOOKUP(I5445,'BACK INFO'!H:H,1,0)),K5445,'BACK INFO'!$H$1),'BACK INFO'!$G$1)</f>
        <v>JULIUS ORTIZ MALDONADO</v>
      </c>
    </row>
    <row r="5446" spans="1:21" x14ac:dyDescent="0.35">
      <c r="A5446" s="44" t="s">
        <v>684</v>
      </c>
      <c r="B5446" s="44">
        <v>2019</v>
      </c>
      <c r="C5446" s="44">
        <v>9</v>
      </c>
      <c r="D5446" s="44" t="s">
        <v>95</v>
      </c>
      <c r="E5446" s="44" t="s">
        <v>96</v>
      </c>
      <c r="F5446" s="44" t="s">
        <v>59</v>
      </c>
      <c r="G5446" s="44" t="s">
        <v>657</v>
      </c>
      <c r="H5446" s="44" t="s">
        <v>98</v>
      </c>
      <c r="I5446" s="44" t="s">
        <v>244</v>
      </c>
      <c r="J5446" s="44" t="s">
        <v>99</v>
      </c>
      <c r="K5446" s="44" t="s">
        <v>245</v>
      </c>
      <c r="L5446" s="44" t="s">
        <v>680</v>
      </c>
      <c r="M5446" s="44">
        <v>0</v>
      </c>
      <c r="N5446" s="44">
        <v>304</v>
      </c>
      <c r="O5446" s="44">
        <v>2020</v>
      </c>
      <c r="P5446" s="44" t="s">
        <v>112</v>
      </c>
      <c r="Q5446" s="44" t="s">
        <v>112</v>
      </c>
      <c r="R5446" s="44" t="s">
        <v>657</v>
      </c>
      <c r="S5446" s="44" t="s">
        <v>685</v>
      </c>
      <c r="T5446" s="44">
        <v>10377</v>
      </c>
      <c r="U5446" s="44" t="str">
        <f>IF(ISERROR(VLOOKUP(I5446,'BACK INFO'!F:F,1,0)),IF(ISERROR(VLOOKUP(I5446,'BACK INFO'!H:H,1,0)),K5446,'BACK INFO'!$H$1),'BACK INFO'!$G$1)</f>
        <v>JULIUS ORTIZ MALDONADO</v>
      </c>
    </row>
    <row r="5447" spans="1:21" x14ac:dyDescent="0.35">
      <c r="A5447" s="44" t="s">
        <v>684</v>
      </c>
      <c r="B5447" s="44">
        <v>2019</v>
      </c>
      <c r="C5447" s="44">
        <v>10</v>
      </c>
      <c r="D5447" s="44" t="s">
        <v>95</v>
      </c>
      <c r="E5447" s="44" t="s">
        <v>96</v>
      </c>
      <c r="F5447" s="44" t="s">
        <v>59</v>
      </c>
      <c r="G5447" s="44" t="s">
        <v>657</v>
      </c>
      <c r="H5447" s="44" t="s">
        <v>98</v>
      </c>
      <c r="I5447" s="44" t="s">
        <v>244</v>
      </c>
      <c r="J5447" s="44" t="s">
        <v>99</v>
      </c>
      <c r="K5447" s="44" t="s">
        <v>245</v>
      </c>
      <c r="L5447" s="44" t="s">
        <v>680</v>
      </c>
      <c r="M5447" s="44">
        <v>0</v>
      </c>
      <c r="N5447" s="44">
        <v>432</v>
      </c>
      <c r="O5447" s="44">
        <v>2020</v>
      </c>
      <c r="P5447" s="44" t="s">
        <v>112</v>
      </c>
      <c r="Q5447" s="44" t="s">
        <v>112</v>
      </c>
      <c r="R5447" s="44" t="s">
        <v>657</v>
      </c>
      <c r="S5447" s="44" t="s">
        <v>685</v>
      </c>
      <c r="T5447" s="44">
        <v>15147</v>
      </c>
      <c r="U5447" s="44" t="str">
        <f>IF(ISERROR(VLOOKUP(I5447,'BACK INFO'!F:F,1,0)),IF(ISERROR(VLOOKUP(I5447,'BACK INFO'!H:H,1,0)),K5447,'BACK INFO'!$H$1),'BACK INFO'!$G$1)</f>
        <v>JULIUS ORTIZ MALDONADO</v>
      </c>
    </row>
    <row r="5448" spans="1:21" x14ac:dyDescent="0.35">
      <c r="A5448" s="44" t="s">
        <v>684</v>
      </c>
      <c r="B5448" s="44">
        <v>2019</v>
      </c>
      <c r="C5448" s="44">
        <v>11</v>
      </c>
      <c r="D5448" s="44" t="s">
        <v>95</v>
      </c>
      <c r="E5448" s="44" t="s">
        <v>96</v>
      </c>
      <c r="F5448" s="44" t="s">
        <v>59</v>
      </c>
      <c r="G5448" s="44" t="s">
        <v>657</v>
      </c>
      <c r="H5448" s="44" t="s">
        <v>98</v>
      </c>
      <c r="I5448" s="44" t="s">
        <v>244</v>
      </c>
      <c r="J5448" s="44" t="s">
        <v>99</v>
      </c>
      <c r="K5448" s="44" t="s">
        <v>245</v>
      </c>
      <c r="L5448" s="44" t="s">
        <v>680</v>
      </c>
      <c r="M5448" s="44">
        <v>0</v>
      </c>
      <c r="N5448" s="44">
        <v>458</v>
      </c>
      <c r="O5448" s="44">
        <v>2020</v>
      </c>
      <c r="P5448" s="44" t="s">
        <v>112</v>
      </c>
      <c r="Q5448" s="44" t="s">
        <v>112</v>
      </c>
      <c r="R5448" s="44" t="s">
        <v>657</v>
      </c>
      <c r="S5448" s="44" t="s">
        <v>685</v>
      </c>
      <c r="T5448" s="44">
        <v>16177</v>
      </c>
      <c r="U5448" s="44" t="str">
        <f>IF(ISERROR(VLOOKUP(I5448,'BACK INFO'!F:F,1,0)),IF(ISERROR(VLOOKUP(I5448,'BACK INFO'!H:H,1,0)),K5448,'BACK INFO'!$H$1),'BACK INFO'!$G$1)</f>
        <v>JULIUS ORTIZ MALDONADO</v>
      </c>
    </row>
    <row r="5449" spans="1:21" x14ac:dyDescent="0.35">
      <c r="A5449" s="44" t="s">
        <v>684</v>
      </c>
      <c r="B5449" s="44">
        <v>2019</v>
      </c>
      <c r="C5449" s="44">
        <v>12</v>
      </c>
      <c r="D5449" s="44" t="s">
        <v>95</v>
      </c>
      <c r="E5449" s="44" t="s">
        <v>96</v>
      </c>
      <c r="F5449" s="44" t="s">
        <v>59</v>
      </c>
      <c r="G5449" s="44" t="s">
        <v>657</v>
      </c>
      <c r="H5449" s="44" t="s">
        <v>98</v>
      </c>
      <c r="I5449" s="44" t="s">
        <v>244</v>
      </c>
      <c r="J5449" s="44" t="s">
        <v>99</v>
      </c>
      <c r="K5449" s="44" t="s">
        <v>245</v>
      </c>
      <c r="L5449" s="44" t="s">
        <v>680</v>
      </c>
      <c r="M5449" s="44">
        <v>0</v>
      </c>
      <c r="N5449" s="44">
        <v>248</v>
      </c>
      <c r="O5449" s="44">
        <v>2020</v>
      </c>
      <c r="P5449" s="44" t="s">
        <v>112</v>
      </c>
      <c r="Q5449" s="44" t="s">
        <v>112</v>
      </c>
      <c r="R5449" s="44" t="s">
        <v>657</v>
      </c>
      <c r="S5449" s="44" t="s">
        <v>685</v>
      </c>
      <c r="T5449" s="44">
        <v>9292</v>
      </c>
      <c r="U5449" s="44" t="str">
        <f>IF(ISERROR(VLOOKUP(I5449,'BACK INFO'!F:F,1,0)),IF(ISERROR(VLOOKUP(I5449,'BACK INFO'!H:H,1,0)),K5449,'BACK INFO'!$H$1),'BACK INFO'!$G$1)</f>
        <v>JULIUS ORTIZ MALDONADO</v>
      </c>
    </row>
    <row r="5450" spans="1:21" x14ac:dyDescent="0.35">
      <c r="A5450" s="44" t="s">
        <v>684</v>
      </c>
      <c r="B5450" s="44">
        <v>2020</v>
      </c>
      <c r="C5450" s="44">
        <v>2</v>
      </c>
      <c r="D5450" s="44" t="s">
        <v>95</v>
      </c>
      <c r="E5450" s="44" t="s">
        <v>96</v>
      </c>
      <c r="F5450" s="44" t="s">
        <v>59</v>
      </c>
      <c r="G5450" s="44" t="s">
        <v>657</v>
      </c>
      <c r="H5450" s="44" t="s">
        <v>98</v>
      </c>
      <c r="I5450" s="44" t="s">
        <v>244</v>
      </c>
      <c r="J5450" s="44" t="s">
        <v>99</v>
      </c>
      <c r="K5450" s="44" t="s">
        <v>245</v>
      </c>
      <c r="L5450" s="44" t="s">
        <v>680</v>
      </c>
      <c r="M5450" s="44">
        <v>0</v>
      </c>
      <c r="N5450" s="44">
        <v>108</v>
      </c>
      <c r="O5450" s="44">
        <v>2020</v>
      </c>
      <c r="P5450" s="44" t="s">
        <v>112</v>
      </c>
      <c r="Q5450" s="44" t="s">
        <v>112</v>
      </c>
      <c r="R5450" s="44" t="s">
        <v>657</v>
      </c>
      <c r="S5450" s="44" t="s">
        <v>685</v>
      </c>
      <c r="T5450" s="44">
        <v>3723</v>
      </c>
      <c r="U5450" s="44" t="str">
        <f>IF(ISERROR(VLOOKUP(I5450,'BACK INFO'!F:F,1,0)),IF(ISERROR(VLOOKUP(I5450,'BACK INFO'!H:H,1,0)),K5450,'BACK INFO'!$H$1),'BACK INFO'!$G$1)</f>
        <v>JULIUS ORTIZ MALDONADO</v>
      </c>
    </row>
    <row r="5451" spans="1:21" x14ac:dyDescent="0.35">
      <c r="A5451" s="44" t="s">
        <v>684</v>
      </c>
      <c r="B5451" s="44">
        <v>2020</v>
      </c>
      <c r="C5451" s="44">
        <v>1</v>
      </c>
      <c r="D5451" s="44" t="s">
        <v>95</v>
      </c>
      <c r="E5451" s="44" t="s">
        <v>96</v>
      </c>
      <c r="F5451" s="44" t="s">
        <v>59</v>
      </c>
      <c r="G5451" s="44" t="s">
        <v>657</v>
      </c>
      <c r="H5451" s="44" t="s">
        <v>98</v>
      </c>
      <c r="I5451" s="44" t="s">
        <v>244</v>
      </c>
      <c r="J5451" s="44" t="s">
        <v>99</v>
      </c>
      <c r="K5451" s="44" t="s">
        <v>245</v>
      </c>
      <c r="L5451" s="44" t="s">
        <v>680</v>
      </c>
      <c r="M5451" s="44">
        <v>0</v>
      </c>
      <c r="N5451" s="44">
        <v>133</v>
      </c>
      <c r="O5451" s="44">
        <v>2020</v>
      </c>
      <c r="P5451" s="44" t="s">
        <v>112</v>
      </c>
      <c r="Q5451" s="44" t="s">
        <v>112</v>
      </c>
      <c r="R5451" s="44" t="s">
        <v>657</v>
      </c>
      <c r="S5451" s="44" t="s">
        <v>685</v>
      </c>
      <c r="T5451" s="44">
        <v>5443</v>
      </c>
      <c r="U5451" s="44" t="str">
        <f>IF(ISERROR(VLOOKUP(I5451,'BACK INFO'!F:F,1,0)),IF(ISERROR(VLOOKUP(I5451,'BACK INFO'!H:H,1,0)),K5451,'BACK INFO'!$H$1),'BACK INFO'!$G$1)</f>
        <v>JULIUS ORTIZ MALDONADO</v>
      </c>
    </row>
    <row r="5452" spans="1:21" x14ac:dyDescent="0.35">
      <c r="A5452" s="44" t="s">
        <v>684</v>
      </c>
      <c r="B5452" s="44">
        <v>2019</v>
      </c>
      <c r="C5452" s="44">
        <v>9</v>
      </c>
      <c r="D5452" s="44" t="s">
        <v>95</v>
      </c>
      <c r="E5452" s="44" t="s">
        <v>96</v>
      </c>
      <c r="F5452" s="44" t="s">
        <v>59</v>
      </c>
      <c r="G5452" s="44" t="s">
        <v>657</v>
      </c>
      <c r="H5452" s="44" t="s">
        <v>152</v>
      </c>
      <c r="I5452" s="44" t="s">
        <v>244</v>
      </c>
      <c r="J5452" s="44" t="s">
        <v>99</v>
      </c>
      <c r="K5452" s="44" t="s">
        <v>245</v>
      </c>
      <c r="L5452" s="44" t="s">
        <v>680</v>
      </c>
      <c r="M5452" s="44">
        <v>0</v>
      </c>
      <c r="N5452" s="44">
        <v>25</v>
      </c>
      <c r="O5452" s="44">
        <v>2020</v>
      </c>
      <c r="P5452" s="44" t="s">
        <v>112</v>
      </c>
      <c r="Q5452" s="44" t="s">
        <v>112</v>
      </c>
      <c r="R5452" s="44" t="s">
        <v>657</v>
      </c>
      <c r="S5452" s="44" t="s">
        <v>685</v>
      </c>
      <c r="T5452" s="44">
        <v>1434</v>
      </c>
      <c r="U5452" s="44" t="str">
        <f>IF(ISERROR(VLOOKUP(I5452,'BACK INFO'!F:F,1,0)),IF(ISERROR(VLOOKUP(I5452,'BACK INFO'!H:H,1,0)),K5452,'BACK INFO'!$H$1),'BACK INFO'!$G$1)</f>
        <v>JULIUS ORTIZ MALDONADO</v>
      </c>
    </row>
    <row r="5453" spans="1:21" x14ac:dyDescent="0.35">
      <c r="A5453" s="44" t="s">
        <v>684</v>
      </c>
      <c r="B5453" s="44">
        <v>2019</v>
      </c>
      <c r="C5453" s="44">
        <v>10</v>
      </c>
      <c r="D5453" s="44" t="s">
        <v>95</v>
      </c>
      <c r="E5453" s="44" t="s">
        <v>96</v>
      </c>
      <c r="F5453" s="44" t="s">
        <v>59</v>
      </c>
      <c r="G5453" s="44" t="s">
        <v>657</v>
      </c>
      <c r="H5453" s="44" t="s">
        <v>152</v>
      </c>
      <c r="I5453" s="44" t="s">
        <v>244</v>
      </c>
      <c r="J5453" s="44" t="s">
        <v>99</v>
      </c>
      <c r="K5453" s="44" t="s">
        <v>245</v>
      </c>
      <c r="L5453" s="44" t="s">
        <v>680</v>
      </c>
      <c r="M5453" s="44">
        <v>0</v>
      </c>
      <c r="N5453" s="44">
        <v>50</v>
      </c>
      <c r="O5453" s="44">
        <v>2020</v>
      </c>
      <c r="P5453" s="44" t="s">
        <v>112</v>
      </c>
      <c r="Q5453" s="44" t="s">
        <v>112</v>
      </c>
      <c r="R5453" s="44" t="s">
        <v>657</v>
      </c>
      <c r="S5453" s="44" t="s">
        <v>685</v>
      </c>
      <c r="T5453" s="44">
        <v>2347</v>
      </c>
      <c r="U5453" s="44" t="str">
        <f>IF(ISERROR(VLOOKUP(I5453,'BACK INFO'!F:F,1,0)),IF(ISERROR(VLOOKUP(I5453,'BACK INFO'!H:H,1,0)),K5453,'BACK INFO'!$H$1),'BACK INFO'!$G$1)</f>
        <v>JULIUS ORTIZ MALDONADO</v>
      </c>
    </row>
    <row r="5454" spans="1:21" x14ac:dyDescent="0.35">
      <c r="A5454" s="44" t="s">
        <v>684</v>
      </c>
      <c r="B5454" s="44">
        <v>2019</v>
      </c>
      <c r="C5454" s="44">
        <v>11</v>
      </c>
      <c r="D5454" s="44" t="s">
        <v>95</v>
      </c>
      <c r="E5454" s="44" t="s">
        <v>96</v>
      </c>
      <c r="F5454" s="44" t="s">
        <v>59</v>
      </c>
      <c r="G5454" s="44" t="s">
        <v>657</v>
      </c>
      <c r="H5454" s="44" t="s">
        <v>152</v>
      </c>
      <c r="I5454" s="44" t="s">
        <v>244</v>
      </c>
      <c r="J5454" s="44" t="s">
        <v>99</v>
      </c>
      <c r="K5454" s="44" t="s">
        <v>245</v>
      </c>
      <c r="L5454" s="44" t="s">
        <v>680</v>
      </c>
      <c r="M5454" s="44">
        <v>0</v>
      </c>
      <c r="N5454" s="44">
        <v>27</v>
      </c>
      <c r="O5454" s="44">
        <v>2020</v>
      </c>
      <c r="P5454" s="44" t="s">
        <v>112</v>
      </c>
      <c r="Q5454" s="44" t="s">
        <v>112</v>
      </c>
      <c r="R5454" s="44" t="s">
        <v>657</v>
      </c>
      <c r="S5454" s="44" t="s">
        <v>685</v>
      </c>
      <c r="T5454" s="44">
        <v>1503</v>
      </c>
      <c r="U5454" s="44" t="str">
        <f>IF(ISERROR(VLOOKUP(I5454,'BACK INFO'!F:F,1,0)),IF(ISERROR(VLOOKUP(I5454,'BACK INFO'!H:H,1,0)),K5454,'BACK INFO'!$H$1),'BACK INFO'!$G$1)</f>
        <v>JULIUS ORTIZ MALDONADO</v>
      </c>
    </row>
    <row r="5455" spans="1:21" x14ac:dyDescent="0.35">
      <c r="A5455" s="44" t="s">
        <v>684</v>
      </c>
      <c r="B5455" s="44">
        <v>2019</v>
      </c>
      <c r="C5455" s="44">
        <v>12</v>
      </c>
      <c r="D5455" s="44" t="s">
        <v>95</v>
      </c>
      <c r="E5455" s="44" t="s">
        <v>96</v>
      </c>
      <c r="F5455" s="44" t="s">
        <v>59</v>
      </c>
      <c r="G5455" s="44" t="s">
        <v>657</v>
      </c>
      <c r="H5455" s="44" t="s">
        <v>152</v>
      </c>
      <c r="I5455" s="44" t="s">
        <v>244</v>
      </c>
      <c r="J5455" s="44" t="s">
        <v>99</v>
      </c>
      <c r="K5455" s="44" t="s">
        <v>245</v>
      </c>
      <c r="L5455" s="44" t="s">
        <v>680</v>
      </c>
      <c r="M5455" s="44">
        <v>0</v>
      </c>
      <c r="N5455" s="44">
        <v>6</v>
      </c>
      <c r="O5455" s="44">
        <v>2020</v>
      </c>
      <c r="P5455" s="44" t="s">
        <v>112</v>
      </c>
      <c r="Q5455" s="44" t="s">
        <v>112</v>
      </c>
      <c r="R5455" s="44" t="s">
        <v>657</v>
      </c>
      <c r="S5455" s="44" t="s">
        <v>685</v>
      </c>
      <c r="T5455" s="44">
        <v>324</v>
      </c>
      <c r="U5455" s="44" t="str">
        <f>IF(ISERROR(VLOOKUP(I5455,'BACK INFO'!F:F,1,0)),IF(ISERROR(VLOOKUP(I5455,'BACK INFO'!H:H,1,0)),K5455,'BACK INFO'!$H$1),'BACK INFO'!$G$1)</f>
        <v>JULIUS ORTIZ MALDONADO</v>
      </c>
    </row>
    <row r="5456" spans="1:21" x14ac:dyDescent="0.35">
      <c r="A5456" s="44" t="s">
        <v>684</v>
      </c>
      <c r="B5456" s="44">
        <v>2020</v>
      </c>
      <c r="C5456" s="44">
        <v>2</v>
      </c>
      <c r="D5456" s="44" t="s">
        <v>95</v>
      </c>
      <c r="E5456" s="44" t="s">
        <v>96</v>
      </c>
      <c r="F5456" s="44" t="s">
        <v>59</v>
      </c>
      <c r="G5456" s="44" t="s">
        <v>657</v>
      </c>
      <c r="H5456" s="44" t="s">
        <v>152</v>
      </c>
      <c r="I5456" s="44" t="s">
        <v>244</v>
      </c>
      <c r="J5456" s="44" t="s">
        <v>99</v>
      </c>
      <c r="K5456" s="44" t="s">
        <v>245</v>
      </c>
      <c r="L5456" s="44" t="s">
        <v>680</v>
      </c>
      <c r="M5456" s="44">
        <v>0</v>
      </c>
      <c r="N5456" s="44">
        <v>18</v>
      </c>
      <c r="O5456" s="44">
        <v>2020</v>
      </c>
      <c r="P5456" s="44" t="s">
        <v>112</v>
      </c>
      <c r="Q5456" s="44" t="s">
        <v>112</v>
      </c>
      <c r="R5456" s="44" t="s">
        <v>657</v>
      </c>
      <c r="S5456" s="44" t="s">
        <v>685</v>
      </c>
      <c r="T5456" s="44">
        <v>1008</v>
      </c>
      <c r="U5456" s="44" t="str">
        <f>IF(ISERROR(VLOOKUP(I5456,'BACK INFO'!F:F,1,0)),IF(ISERROR(VLOOKUP(I5456,'BACK INFO'!H:H,1,0)),K5456,'BACK INFO'!$H$1),'BACK INFO'!$G$1)</f>
        <v>JULIUS ORTIZ MALDONADO</v>
      </c>
    </row>
    <row r="5457" spans="1:21" x14ac:dyDescent="0.35">
      <c r="A5457" s="44" t="s">
        <v>684</v>
      </c>
      <c r="B5457" s="44">
        <v>2020</v>
      </c>
      <c r="C5457" s="44">
        <v>1</v>
      </c>
      <c r="D5457" s="44" t="s">
        <v>95</v>
      </c>
      <c r="E5457" s="44" t="s">
        <v>96</v>
      </c>
      <c r="F5457" s="44" t="s">
        <v>59</v>
      </c>
      <c r="G5457" s="44" t="s">
        <v>657</v>
      </c>
      <c r="H5457" s="44" t="s">
        <v>152</v>
      </c>
      <c r="I5457" s="44" t="s">
        <v>244</v>
      </c>
      <c r="J5457" s="44" t="s">
        <v>99</v>
      </c>
      <c r="K5457" s="44" t="s">
        <v>245</v>
      </c>
      <c r="L5457" s="44" t="s">
        <v>680</v>
      </c>
      <c r="M5457" s="44">
        <v>0</v>
      </c>
      <c r="N5457" s="44">
        <v>24</v>
      </c>
      <c r="O5457" s="44">
        <v>2020</v>
      </c>
      <c r="P5457" s="44" t="s">
        <v>112</v>
      </c>
      <c r="Q5457" s="44" t="s">
        <v>112</v>
      </c>
      <c r="R5457" s="44" t="s">
        <v>657</v>
      </c>
      <c r="S5457" s="44" t="s">
        <v>685</v>
      </c>
      <c r="T5457" s="44">
        <v>1014</v>
      </c>
      <c r="U5457" s="44" t="str">
        <f>IF(ISERROR(VLOOKUP(I5457,'BACK INFO'!F:F,1,0)),IF(ISERROR(VLOOKUP(I5457,'BACK INFO'!H:H,1,0)),K5457,'BACK INFO'!$H$1),'BACK INFO'!$G$1)</f>
        <v>JULIUS ORTIZ MALDONADO</v>
      </c>
    </row>
    <row r="5458" spans="1:21" x14ac:dyDescent="0.35">
      <c r="A5458" s="44" t="s">
        <v>684</v>
      </c>
      <c r="B5458" s="44">
        <v>2019</v>
      </c>
      <c r="C5458" s="44">
        <v>12</v>
      </c>
      <c r="D5458" s="44" t="s">
        <v>95</v>
      </c>
      <c r="E5458" s="44" t="s">
        <v>96</v>
      </c>
      <c r="F5458" s="44" t="s">
        <v>59</v>
      </c>
      <c r="G5458" s="44" t="s">
        <v>657</v>
      </c>
      <c r="H5458" s="44" t="s">
        <v>152</v>
      </c>
      <c r="I5458" s="44" t="s">
        <v>438</v>
      </c>
      <c r="J5458" s="44" t="s">
        <v>99</v>
      </c>
      <c r="K5458" s="44" t="s">
        <v>720</v>
      </c>
      <c r="L5458" s="44" t="s">
        <v>680</v>
      </c>
      <c r="M5458" s="44">
        <v>0</v>
      </c>
      <c r="N5458" s="44">
        <v>189</v>
      </c>
      <c r="O5458" s="44">
        <v>2020</v>
      </c>
      <c r="P5458" s="44" t="s">
        <v>112</v>
      </c>
      <c r="Q5458" s="44" t="s">
        <v>112</v>
      </c>
      <c r="R5458" s="44" t="s">
        <v>657</v>
      </c>
      <c r="S5458" s="44" t="s">
        <v>685</v>
      </c>
      <c r="T5458" s="44">
        <v>5295.78</v>
      </c>
      <c r="U5458" s="44" t="str">
        <f>IF(ISERROR(VLOOKUP(I5458,'BACK INFO'!F:F,1,0)),IF(ISERROR(VLOOKUP(I5458,'BACK INFO'!H:H,1,0)),K5458,'BACK INFO'!$H$1),'BACK INFO'!$G$1)</f>
        <v>NATALIA RAMIREZ TORO</v>
      </c>
    </row>
    <row r="5459" spans="1:21" x14ac:dyDescent="0.35">
      <c r="A5459" s="44" t="s">
        <v>684</v>
      </c>
      <c r="B5459" s="44">
        <v>2019</v>
      </c>
      <c r="C5459" s="44">
        <v>12</v>
      </c>
      <c r="D5459" s="44" t="s">
        <v>95</v>
      </c>
      <c r="E5459" s="44" t="s">
        <v>96</v>
      </c>
      <c r="F5459" s="44" t="s">
        <v>59</v>
      </c>
      <c r="G5459" s="44" t="s">
        <v>680</v>
      </c>
      <c r="H5459" s="44" t="s">
        <v>680</v>
      </c>
      <c r="I5459" s="44" t="s">
        <v>438</v>
      </c>
      <c r="J5459" s="44" t="s">
        <v>99</v>
      </c>
      <c r="K5459" s="44" t="s">
        <v>720</v>
      </c>
      <c r="L5459" s="44" t="s">
        <v>680</v>
      </c>
      <c r="M5459" s="44">
        <v>0</v>
      </c>
      <c r="N5459" s="44">
        <v>4091</v>
      </c>
      <c r="O5459" s="44">
        <v>0</v>
      </c>
      <c r="P5459" s="44" t="s">
        <v>103</v>
      </c>
      <c r="Q5459" s="44" t="s">
        <v>103</v>
      </c>
      <c r="R5459" s="44" t="s">
        <v>103</v>
      </c>
      <c r="S5459" s="44" t="s">
        <v>685</v>
      </c>
      <c r="T5459" s="44">
        <v>108710.50000000001</v>
      </c>
      <c r="U5459" s="44" t="str">
        <f>IF(ISERROR(VLOOKUP(I5459,'BACK INFO'!F:F,1,0)),IF(ISERROR(VLOOKUP(I5459,'BACK INFO'!H:H,1,0)),K5459,'BACK INFO'!$H$1),'BACK INFO'!$G$1)</f>
        <v>NATALIA RAMIREZ TORO</v>
      </c>
    </row>
    <row r="5460" spans="1:21" x14ac:dyDescent="0.35">
      <c r="A5460" s="44" t="s">
        <v>684</v>
      </c>
      <c r="B5460" s="44">
        <v>2020</v>
      </c>
      <c r="C5460" s="44">
        <v>1</v>
      </c>
      <c r="D5460" s="44" t="s">
        <v>95</v>
      </c>
      <c r="E5460" s="44" t="s">
        <v>96</v>
      </c>
      <c r="F5460" s="44" t="s">
        <v>59</v>
      </c>
      <c r="G5460" s="44">
        <v>0</v>
      </c>
      <c r="H5460" s="44">
        <v>0</v>
      </c>
      <c r="I5460" s="44" t="s">
        <v>438</v>
      </c>
      <c r="J5460" s="44" t="s">
        <v>99</v>
      </c>
      <c r="K5460" s="44" t="s">
        <v>720</v>
      </c>
      <c r="L5460" s="44" t="s">
        <v>680</v>
      </c>
      <c r="M5460" s="44">
        <v>0</v>
      </c>
      <c r="N5460" s="44">
        <v>322</v>
      </c>
      <c r="O5460" s="44">
        <v>0</v>
      </c>
      <c r="P5460" s="44" t="s">
        <v>103</v>
      </c>
      <c r="Q5460" s="44" t="s">
        <v>103</v>
      </c>
      <c r="R5460" s="44" t="s">
        <v>103</v>
      </c>
      <c r="S5460" s="44" t="s">
        <v>685</v>
      </c>
      <c r="T5460" s="44">
        <v>9788.7999999999993</v>
      </c>
      <c r="U5460" s="44" t="str">
        <f>IF(ISERROR(VLOOKUP(I5460,'BACK INFO'!F:F,1,0)),IF(ISERROR(VLOOKUP(I5460,'BACK INFO'!H:H,1,0)),K5460,'BACK INFO'!$H$1),'BACK INFO'!$G$1)</f>
        <v>NATALIA RAMIREZ TORO</v>
      </c>
    </row>
    <row r="5461" spans="1:21" x14ac:dyDescent="0.35">
      <c r="A5461" s="44" t="s">
        <v>684</v>
      </c>
      <c r="B5461" s="44">
        <v>2019</v>
      </c>
      <c r="C5461" s="44">
        <v>12</v>
      </c>
      <c r="D5461" s="44" t="s">
        <v>95</v>
      </c>
      <c r="E5461" s="44" t="s">
        <v>96</v>
      </c>
      <c r="F5461" s="44" t="s">
        <v>59</v>
      </c>
      <c r="G5461" s="44" t="s">
        <v>675</v>
      </c>
      <c r="H5461" s="44" t="s">
        <v>117</v>
      </c>
      <c r="I5461" s="44" t="s">
        <v>438</v>
      </c>
      <c r="J5461" s="44" t="s">
        <v>99</v>
      </c>
      <c r="K5461" s="44" t="s">
        <v>720</v>
      </c>
      <c r="L5461" s="44" t="s">
        <v>680</v>
      </c>
      <c r="M5461" s="44">
        <v>0</v>
      </c>
      <c r="N5461" s="44">
        <v>1199</v>
      </c>
      <c r="O5461" s="44">
        <v>2020</v>
      </c>
      <c r="P5461" s="44" t="s">
        <v>676</v>
      </c>
      <c r="Q5461" s="44" t="s">
        <v>676</v>
      </c>
      <c r="R5461" s="44" t="s">
        <v>675</v>
      </c>
      <c r="S5461" s="44" t="s">
        <v>685</v>
      </c>
      <c r="T5461" s="44">
        <v>36958.800000000003</v>
      </c>
      <c r="U5461" s="44" t="str">
        <f>IF(ISERROR(VLOOKUP(I5461,'BACK INFO'!F:F,1,0)),IF(ISERROR(VLOOKUP(I5461,'BACK INFO'!H:H,1,0)),K5461,'BACK INFO'!$H$1),'BACK INFO'!$G$1)</f>
        <v>NATALIA RAMIREZ TORO</v>
      </c>
    </row>
    <row r="5462" spans="1:21" x14ac:dyDescent="0.35">
      <c r="A5462" s="44" t="s">
        <v>684</v>
      </c>
      <c r="B5462" s="44">
        <v>2020</v>
      </c>
      <c r="C5462" s="44">
        <v>1</v>
      </c>
      <c r="D5462" s="44" t="s">
        <v>95</v>
      </c>
      <c r="E5462" s="44" t="s">
        <v>96</v>
      </c>
      <c r="F5462" s="44" t="s">
        <v>59</v>
      </c>
      <c r="G5462" s="44" t="s">
        <v>675</v>
      </c>
      <c r="H5462" s="44" t="s">
        <v>117</v>
      </c>
      <c r="I5462" s="44" t="s">
        <v>438</v>
      </c>
      <c r="J5462" s="44" t="s">
        <v>99</v>
      </c>
      <c r="K5462" s="44" t="s">
        <v>720</v>
      </c>
      <c r="L5462" s="44" t="s">
        <v>680</v>
      </c>
      <c r="M5462" s="44">
        <v>0</v>
      </c>
      <c r="N5462" s="44">
        <v>599</v>
      </c>
      <c r="O5462" s="44">
        <v>2020</v>
      </c>
      <c r="P5462" s="44" t="s">
        <v>676</v>
      </c>
      <c r="Q5462" s="44" t="s">
        <v>676</v>
      </c>
      <c r="R5462" s="44" t="s">
        <v>675</v>
      </c>
      <c r="S5462" s="44" t="s">
        <v>685</v>
      </c>
      <c r="T5462" s="44">
        <v>18209.599999999999</v>
      </c>
      <c r="U5462" s="44" t="str">
        <f>IF(ISERROR(VLOOKUP(I5462,'BACK INFO'!F:F,1,0)),IF(ISERROR(VLOOKUP(I5462,'BACK INFO'!H:H,1,0)),K5462,'BACK INFO'!$H$1),'BACK INFO'!$G$1)</f>
        <v>NATALIA RAMIREZ TORO</v>
      </c>
    </row>
    <row r="5463" spans="1:21" x14ac:dyDescent="0.35">
      <c r="A5463" s="44" t="s">
        <v>684</v>
      </c>
      <c r="B5463" s="44">
        <v>2019</v>
      </c>
      <c r="C5463" s="44">
        <v>10</v>
      </c>
      <c r="D5463" s="44" t="s">
        <v>95</v>
      </c>
      <c r="E5463" s="44" t="s">
        <v>96</v>
      </c>
      <c r="F5463" s="44" t="s">
        <v>59</v>
      </c>
      <c r="G5463" s="44" t="s">
        <v>657</v>
      </c>
      <c r="H5463" s="44" t="s">
        <v>106</v>
      </c>
      <c r="I5463" s="44" t="s">
        <v>321</v>
      </c>
      <c r="J5463" s="44" t="s">
        <v>99</v>
      </c>
      <c r="K5463" s="44" t="s">
        <v>72</v>
      </c>
      <c r="L5463" s="44" t="s">
        <v>680</v>
      </c>
      <c r="M5463" s="44" t="s">
        <v>683</v>
      </c>
      <c r="N5463" s="44">
        <v>36</v>
      </c>
      <c r="O5463" s="44">
        <v>2020</v>
      </c>
      <c r="P5463" s="44" t="s">
        <v>112</v>
      </c>
      <c r="Q5463" s="44" t="s">
        <v>112</v>
      </c>
      <c r="R5463" s="44" t="s">
        <v>657</v>
      </c>
      <c r="S5463" s="44" t="s">
        <v>685</v>
      </c>
      <c r="T5463" s="44">
        <v>412</v>
      </c>
      <c r="U5463" s="44" t="str">
        <f>IF(ISERROR(VLOOKUP(I5463,'BACK INFO'!F:F,1,0)),IF(ISERROR(VLOOKUP(I5463,'BACK INFO'!H:H,1,0)),K5463,'BACK INFO'!$H$1),'BACK INFO'!$G$1)</f>
        <v>BILL MILLER AND COMPANY</v>
      </c>
    </row>
    <row r="5464" spans="1:21" x14ac:dyDescent="0.35">
      <c r="A5464" s="44" t="s">
        <v>684</v>
      </c>
      <c r="B5464" s="44">
        <v>2019</v>
      </c>
      <c r="C5464" s="44">
        <v>11</v>
      </c>
      <c r="D5464" s="44" t="s">
        <v>95</v>
      </c>
      <c r="E5464" s="44" t="s">
        <v>96</v>
      </c>
      <c r="F5464" s="44" t="s">
        <v>59</v>
      </c>
      <c r="G5464" s="44" t="s">
        <v>657</v>
      </c>
      <c r="H5464" s="44" t="s">
        <v>106</v>
      </c>
      <c r="I5464" s="44" t="s">
        <v>321</v>
      </c>
      <c r="J5464" s="44" t="s">
        <v>99</v>
      </c>
      <c r="K5464" s="44" t="s">
        <v>72</v>
      </c>
      <c r="L5464" s="44" t="s">
        <v>680</v>
      </c>
      <c r="M5464" s="44" t="s">
        <v>683</v>
      </c>
      <c r="N5464" s="44">
        <v>34</v>
      </c>
      <c r="O5464" s="44">
        <v>2020</v>
      </c>
      <c r="P5464" s="44" t="s">
        <v>112</v>
      </c>
      <c r="Q5464" s="44" t="s">
        <v>112</v>
      </c>
      <c r="R5464" s="44" t="s">
        <v>657</v>
      </c>
      <c r="S5464" s="44" t="s">
        <v>685</v>
      </c>
      <c r="T5464" s="44">
        <v>390</v>
      </c>
      <c r="U5464" s="44" t="str">
        <f>IF(ISERROR(VLOOKUP(I5464,'BACK INFO'!F:F,1,0)),IF(ISERROR(VLOOKUP(I5464,'BACK INFO'!H:H,1,0)),K5464,'BACK INFO'!$H$1),'BACK INFO'!$G$1)</f>
        <v>BILL MILLER AND COMPANY</v>
      </c>
    </row>
    <row r="5465" spans="1:21" x14ac:dyDescent="0.35">
      <c r="A5465" s="44" t="s">
        <v>684</v>
      </c>
      <c r="B5465" s="44">
        <v>2019</v>
      </c>
      <c r="C5465" s="44">
        <v>12</v>
      </c>
      <c r="D5465" s="44" t="s">
        <v>95</v>
      </c>
      <c r="E5465" s="44" t="s">
        <v>96</v>
      </c>
      <c r="F5465" s="44" t="s">
        <v>59</v>
      </c>
      <c r="G5465" s="44" t="s">
        <v>657</v>
      </c>
      <c r="H5465" s="44" t="s">
        <v>106</v>
      </c>
      <c r="I5465" s="44" t="s">
        <v>321</v>
      </c>
      <c r="J5465" s="44" t="s">
        <v>99</v>
      </c>
      <c r="K5465" s="44" t="s">
        <v>72</v>
      </c>
      <c r="L5465" s="44" t="s">
        <v>680</v>
      </c>
      <c r="M5465" s="44" t="s">
        <v>683</v>
      </c>
      <c r="N5465" s="44">
        <v>32</v>
      </c>
      <c r="O5465" s="44">
        <v>2020</v>
      </c>
      <c r="P5465" s="44" t="s">
        <v>112</v>
      </c>
      <c r="Q5465" s="44" t="s">
        <v>112</v>
      </c>
      <c r="R5465" s="44" t="s">
        <v>657</v>
      </c>
      <c r="S5465" s="44" t="s">
        <v>685</v>
      </c>
      <c r="T5465" s="44">
        <v>328</v>
      </c>
      <c r="U5465" s="44" t="str">
        <f>IF(ISERROR(VLOOKUP(I5465,'BACK INFO'!F:F,1,0)),IF(ISERROR(VLOOKUP(I5465,'BACK INFO'!H:H,1,0)),K5465,'BACK INFO'!$H$1),'BACK INFO'!$G$1)</f>
        <v>BILL MILLER AND COMPANY</v>
      </c>
    </row>
    <row r="5466" spans="1:21" x14ac:dyDescent="0.35">
      <c r="A5466" s="44" t="s">
        <v>684</v>
      </c>
      <c r="B5466" s="44">
        <v>2020</v>
      </c>
      <c r="C5466" s="44">
        <v>1</v>
      </c>
      <c r="D5466" s="44" t="s">
        <v>95</v>
      </c>
      <c r="E5466" s="44" t="s">
        <v>96</v>
      </c>
      <c r="F5466" s="44" t="s">
        <v>59</v>
      </c>
      <c r="G5466" s="44" t="s">
        <v>657</v>
      </c>
      <c r="H5466" s="44" t="s">
        <v>106</v>
      </c>
      <c r="I5466" s="44" t="s">
        <v>321</v>
      </c>
      <c r="J5466" s="44" t="s">
        <v>99</v>
      </c>
      <c r="K5466" s="44" t="s">
        <v>72</v>
      </c>
      <c r="L5466" s="44" t="s">
        <v>680</v>
      </c>
      <c r="M5466" s="44" t="s">
        <v>683</v>
      </c>
      <c r="N5466" s="44">
        <v>24</v>
      </c>
      <c r="O5466" s="44">
        <v>2020</v>
      </c>
      <c r="P5466" s="44" t="s">
        <v>112</v>
      </c>
      <c r="Q5466" s="44" t="s">
        <v>112</v>
      </c>
      <c r="R5466" s="44" t="s">
        <v>657</v>
      </c>
      <c r="S5466" s="44" t="s">
        <v>685</v>
      </c>
      <c r="T5466" s="44">
        <v>192</v>
      </c>
      <c r="U5466" s="44" t="str">
        <f>IF(ISERROR(VLOOKUP(I5466,'BACK INFO'!F:F,1,0)),IF(ISERROR(VLOOKUP(I5466,'BACK INFO'!H:H,1,0)),K5466,'BACK INFO'!$H$1),'BACK INFO'!$G$1)</f>
        <v>BILL MILLER AND COMPANY</v>
      </c>
    </row>
    <row r="5467" spans="1:21" x14ac:dyDescent="0.35">
      <c r="A5467" s="44" t="s">
        <v>684</v>
      </c>
      <c r="B5467" s="44">
        <v>2019</v>
      </c>
      <c r="C5467" s="44">
        <v>10</v>
      </c>
      <c r="D5467" s="44" t="s">
        <v>95</v>
      </c>
      <c r="E5467" s="44" t="s">
        <v>96</v>
      </c>
      <c r="F5467" s="44" t="s">
        <v>59</v>
      </c>
      <c r="G5467" s="44" t="s">
        <v>657</v>
      </c>
      <c r="H5467" s="44" t="s">
        <v>117</v>
      </c>
      <c r="I5467" s="44" t="s">
        <v>321</v>
      </c>
      <c r="J5467" s="44" t="s">
        <v>99</v>
      </c>
      <c r="K5467" s="44" t="s">
        <v>72</v>
      </c>
      <c r="L5467" s="44" t="s">
        <v>680</v>
      </c>
      <c r="M5467" s="44" t="s">
        <v>683</v>
      </c>
      <c r="N5467" s="44">
        <v>22</v>
      </c>
      <c r="O5467" s="44">
        <v>2020</v>
      </c>
      <c r="P5467" s="44" t="s">
        <v>112</v>
      </c>
      <c r="Q5467" s="44" t="s">
        <v>112</v>
      </c>
      <c r="R5467" s="44" t="s">
        <v>657</v>
      </c>
      <c r="S5467" s="44" t="s">
        <v>685</v>
      </c>
      <c r="T5467" s="44">
        <v>716</v>
      </c>
      <c r="U5467" s="44" t="str">
        <f>IF(ISERROR(VLOOKUP(I5467,'BACK INFO'!F:F,1,0)),IF(ISERROR(VLOOKUP(I5467,'BACK INFO'!H:H,1,0)),K5467,'BACK INFO'!$H$1),'BACK INFO'!$G$1)</f>
        <v>BILL MILLER AND COMPANY</v>
      </c>
    </row>
    <row r="5468" spans="1:21" x14ac:dyDescent="0.35">
      <c r="A5468" s="44" t="s">
        <v>684</v>
      </c>
      <c r="B5468" s="44">
        <v>2019</v>
      </c>
      <c r="C5468" s="44">
        <v>11</v>
      </c>
      <c r="D5468" s="44" t="s">
        <v>95</v>
      </c>
      <c r="E5468" s="44" t="s">
        <v>96</v>
      </c>
      <c r="F5468" s="44" t="s">
        <v>59</v>
      </c>
      <c r="G5468" s="44" t="s">
        <v>657</v>
      </c>
      <c r="H5468" s="44" t="s">
        <v>117</v>
      </c>
      <c r="I5468" s="44" t="s">
        <v>321</v>
      </c>
      <c r="J5468" s="44" t="s">
        <v>99</v>
      </c>
      <c r="K5468" s="44" t="s">
        <v>72</v>
      </c>
      <c r="L5468" s="44" t="s">
        <v>680</v>
      </c>
      <c r="M5468" s="44" t="s">
        <v>683</v>
      </c>
      <c r="N5468" s="44">
        <v>8</v>
      </c>
      <c r="O5468" s="44">
        <v>2020</v>
      </c>
      <c r="P5468" s="44" t="s">
        <v>112</v>
      </c>
      <c r="Q5468" s="44" t="s">
        <v>112</v>
      </c>
      <c r="R5468" s="44" t="s">
        <v>657</v>
      </c>
      <c r="S5468" s="44" t="s">
        <v>685</v>
      </c>
      <c r="T5468" s="44">
        <v>264</v>
      </c>
      <c r="U5468" s="44" t="str">
        <f>IF(ISERROR(VLOOKUP(I5468,'BACK INFO'!F:F,1,0)),IF(ISERROR(VLOOKUP(I5468,'BACK INFO'!H:H,1,0)),K5468,'BACK INFO'!$H$1),'BACK INFO'!$G$1)</f>
        <v>BILL MILLER AND COMPANY</v>
      </c>
    </row>
    <row r="5469" spans="1:21" x14ac:dyDescent="0.35">
      <c r="A5469" s="44" t="s">
        <v>684</v>
      </c>
      <c r="B5469" s="44">
        <v>2019</v>
      </c>
      <c r="C5469" s="44">
        <v>12</v>
      </c>
      <c r="D5469" s="44" t="s">
        <v>95</v>
      </c>
      <c r="E5469" s="44" t="s">
        <v>96</v>
      </c>
      <c r="F5469" s="44" t="s">
        <v>59</v>
      </c>
      <c r="G5469" s="44" t="s">
        <v>657</v>
      </c>
      <c r="H5469" s="44" t="s">
        <v>117</v>
      </c>
      <c r="I5469" s="44" t="s">
        <v>321</v>
      </c>
      <c r="J5469" s="44" t="s">
        <v>99</v>
      </c>
      <c r="K5469" s="44" t="s">
        <v>72</v>
      </c>
      <c r="L5469" s="44" t="s">
        <v>680</v>
      </c>
      <c r="M5469" s="44" t="s">
        <v>683</v>
      </c>
      <c r="N5469" s="44">
        <v>12</v>
      </c>
      <c r="O5469" s="44">
        <v>2020</v>
      </c>
      <c r="P5469" s="44" t="s">
        <v>112</v>
      </c>
      <c r="Q5469" s="44" t="s">
        <v>112</v>
      </c>
      <c r="R5469" s="44" t="s">
        <v>657</v>
      </c>
      <c r="S5469" s="44" t="s">
        <v>685</v>
      </c>
      <c r="T5469" s="44">
        <v>392</v>
      </c>
      <c r="U5469" s="44" t="str">
        <f>IF(ISERROR(VLOOKUP(I5469,'BACK INFO'!F:F,1,0)),IF(ISERROR(VLOOKUP(I5469,'BACK INFO'!H:H,1,0)),K5469,'BACK INFO'!$H$1),'BACK INFO'!$G$1)</f>
        <v>BILL MILLER AND COMPANY</v>
      </c>
    </row>
    <row r="5470" spans="1:21" x14ac:dyDescent="0.35">
      <c r="A5470" s="44" t="s">
        <v>684</v>
      </c>
      <c r="B5470" s="44">
        <v>2020</v>
      </c>
      <c r="C5470" s="44">
        <v>1</v>
      </c>
      <c r="D5470" s="44" t="s">
        <v>95</v>
      </c>
      <c r="E5470" s="44" t="s">
        <v>96</v>
      </c>
      <c r="F5470" s="44" t="s">
        <v>59</v>
      </c>
      <c r="G5470" s="44" t="s">
        <v>657</v>
      </c>
      <c r="H5470" s="44" t="s">
        <v>117</v>
      </c>
      <c r="I5470" s="44" t="s">
        <v>321</v>
      </c>
      <c r="J5470" s="44" t="s">
        <v>99</v>
      </c>
      <c r="K5470" s="44" t="s">
        <v>72</v>
      </c>
      <c r="L5470" s="44" t="s">
        <v>680</v>
      </c>
      <c r="M5470" s="44" t="s">
        <v>683</v>
      </c>
      <c r="N5470" s="44">
        <v>8</v>
      </c>
      <c r="O5470" s="44">
        <v>2020</v>
      </c>
      <c r="P5470" s="44" t="s">
        <v>112</v>
      </c>
      <c r="Q5470" s="44" t="s">
        <v>112</v>
      </c>
      <c r="R5470" s="44" t="s">
        <v>657</v>
      </c>
      <c r="S5470" s="44" t="s">
        <v>685</v>
      </c>
      <c r="T5470" s="44">
        <v>256</v>
      </c>
      <c r="U5470" s="44" t="str">
        <f>IF(ISERROR(VLOOKUP(I5470,'BACK INFO'!F:F,1,0)),IF(ISERROR(VLOOKUP(I5470,'BACK INFO'!H:H,1,0)),K5470,'BACK INFO'!$H$1),'BACK INFO'!$G$1)</f>
        <v>BILL MILLER AND COMPANY</v>
      </c>
    </row>
    <row r="5471" spans="1:21" x14ac:dyDescent="0.35">
      <c r="A5471" s="44" t="s">
        <v>684</v>
      </c>
      <c r="B5471" s="44">
        <v>2019</v>
      </c>
      <c r="C5471" s="44">
        <v>10</v>
      </c>
      <c r="D5471" s="44" t="s">
        <v>95</v>
      </c>
      <c r="E5471" s="44" t="s">
        <v>96</v>
      </c>
      <c r="F5471" s="44" t="s">
        <v>59</v>
      </c>
      <c r="G5471" s="44" t="s">
        <v>657</v>
      </c>
      <c r="H5471" s="44" t="s">
        <v>98</v>
      </c>
      <c r="I5471" s="44" t="s">
        <v>321</v>
      </c>
      <c r="J5471" s="44" t="s">
        <v>99</v>
      </c>
      <c r="K5471" s="44" t="s">
        <v>72</v>
      </c>
      <c r="L5471" s="44" t="s">
        <v>680</v>
      </c>
      <c r="M5471" s="44" t="s">
        <v>683</v>
      </c>
      <c r="N5471" s="44">
        <v>51</v>
      </c>
      <c r="O5471" s="44">
        <v>2020</v>
      </c>
      <c r="P5471" s="44" t="s">
        <v>112</v>
      </c>
      <c r="Q5471" s="44" t="s">
        <v>112</v>
      </c>
      <c r="R5471" s="44" t="s">
        <v>657</v>
      </c>
      <c r="S5471" s="44" t="s">
        <v>685</v>
      </c>
      <c r="T5471" s="44">
        <v>1653</v>
      </c>
      <c r="U5471" s="44" t="str">
        <f>IF(ISERROR(VLOOKUP(I5471,'BACK INFO'!F:F,1,0)),IF(ISERROR(VLOOKUP(I5471,'BACK INFO'!H:H,1,0)),K5471,'BACK INFO'!$H$1),'BACK INFO'!$G$1)</f>
        <v>BILL MILLER AND COMPANY</v>
      </c>
    </row>
    <row r="5472" spans="1:21" x14ac:dyDescent="0.35">
      <c r="A5472" s="44" t="s">
        <v>684</v>
      </c>
      <c r="B5472" s="44">
        <v>2019</v>
      </c>
      <c r="C5472" s="44">
        <v>11</v>
      </c>
      <c r="D5472" s="44" t="s">
        <v>95</v>
      </c>
      <c r="E5472" s="44" t="s">
        <v>96</v>
      </c>
      <c r="F5472" s="44" t="s">
        <v>59</v>
      </c>
      <c r="G5472" s="44" t="s">
        <v>657</v>
      </c>
      <c r="H5472" s="44" t="s">
        <v>98</v>
      </c>
      <c r="I5472" s="44" t="s">
        <v>321</v>
      </c>
      <c r="J5472" s="44" t="s">
        <v>99</v>
      </c>
      <c r="K5472" s="44" t="s">
        <v>72</v>
      </c>
      <c r="L5472" s="44" t="s">
        <v>680</v>
      </c>
      <c r="M5472" s="44" t="s">
        <v>683</v>
      </c>
      <c r="N5472" s="44">
        <v>42</v>
      </c>
      <c r="O5472" s="44">
        <v>2020</v>
      </c>
      <c r="P5472" s="44" t="s">
        <v>112</v>
      </c>
      <c r="Q5472" s="44" t="s">
        <v>112</v>
      </c>
      <c r="R5472" s="44" t="s">
        <v>657</v>
      </c>
      <c r="S5472" s="44" t="s">
        <v>685</v>
      </c>
      <c r="T5472" s="44">
        <v>1314</v>
      </c>
      <c r="U5472" s="44" t="str">
        <f>IF(ISERROR(VLOOKUP(I5472,'BACK INFO'!F:F,1,0)),IF(ISERROR(VLOOKUP(I5472,'BACK INFO'!H:H,1,0)),K5472,'BACK INFO'!$H$1),'BACK INFO'!$G$1)</f>
        <v>BILL MILLER AND COMPANY</v>
      </c>
    </row>
    <row r="5473" spans="1:21" x14ac:dyDescent="0.35">
      <c r="A5473" s="44" t="s">
        <v>684</v>
      </c>
      <c r="B5473" s="44">
        <v>2019</v>
      </c>
      <c r="C5473" s="44">
        <v>12</v>
      </c>
      <c r="D5473" s="44" t="s">
        <v>95</v>
      </c>
      <c r="E5473" s="44" t="s">
        <v>96</v>
      </c>
      <c r="F5473" s="44" t="s">
        <v>59</v>
      </c>
      <c r="G5473" s="44" t="s">
        <v>657</v>
      </c>
      <c r="H5473" s="44" t="s">
        <v>98</v>
      </c>
      <c r="I5473" s="44" t="s">
        <v>321</v>
      </c>
      <c r="J5473" s="44" t="s">
        <v>99</v>
      </c>
      <c r="K5473" s="44" t="s">
        <v>72</v>
      </c>
      <c r="L5473" s="44" t="s">
        <v>680</v>
      </c>
      <c r="M5473" s="44" t="s">
        <v>683</v>
      </c>
      <c r="N5473" s="44">
        <v>26</v>
      </c>
      <c r="O5473" s="44">
        <v>2020</v>
      </c>
      <c r="P5473" s="44" t="s">
        <v>112</v>
      </c>
      <c r="Q5473" s="44" t="s">
        <v>112</v>
      </c>
      <c r="R5473" s="44" t="s">
        <v>657</v>
      </c>
      <c r="S5473" s="44" t="s">
        <v>685</v>
      </c>
      <c r="T5473" s="44">
        <v>803</v>
      </c>
      <c r="U5473" s="44" t="str">
        <f>IF(ISERROR(VLOOKUP(I5473,'BACK INFO'!F:F,1,0)),IF(ISERROR(VLOOKUP(I5473,'BACK INFO'!H:H,1,0)),K5473,'BACK INFO'!$H$1),'BACK INFO'!$G$1)</f>
        <v>BILL MILLER AND COMPANY</v>
      </c>
    </row>
    <row r="5474" spans="1:21" x14ac:dyDescent="0.35">
      <c r="A5474" s="44" t="s">
        <v>684</v>
      </c>
      <c r="B5474" s="44">
        <v>2020</v>
      </c>
      <c r="C5474" s="44">
        <v>1</v>
      </c>
      <c r="D5474" s="44" t="s">
        <v>95</v>
      </c>
      <c r="E5474" s="44" t="s">
        <v>96</v>
      </c>
      <c r="F5474" s="44" t="s">
        <v>59</v>
      </c>
      <c r="G5474" s="44" t="s">
        <v>657</v>
      </c>
      <c r="H5474" s="44" t="s">
        <v>98</v>
      </c>
      <c r="I5474" s="44" t="s">
        <v>321</v>
      </c>
      <c r="J5474" s="44" t="s">
        <v>99</v>
      </c>
      <c r="K5474" s="44" t="s">
        <v>72</v>
      </c>
      <c r="L5474" s="44" t="s">
        <v>680</v>
      </c>
      <c r="M5474" s="44" t="s">
        <v>683</v>
      </c>
      <c r="N5474" s="44">
        <v>38</v>
      </c>
      <c r="O5474" s="44">
        <v>2020</v>
      </c>
      <c r="P5474" s="44" t="s">
        <v>112</v>
      </c>
      <c r="Q5474" s="44" t="s">
        <v>112</v>
      </c>
      <c r="R5474" s="44" t="s">
        <v>657</v>
      </c>
      <c r="S5474" s="44" t="s">
        <v>685</v>
      </c>
      <c r="T5474" s="44">
        <v>1201</v>
      </c>
      <c r="U5474" s="44" t="str">
        <f>IF(ISERROR(VLOOKUP(I5474,'BACK INFO'!F:F,1,0)),IF(ISERROR(VLOOKUP(I5474,'BACK INFO'!H:H,1,0)),K5474,'BACK INFO'!$H$1),'BACK INFO'!$G$1)</f>
        <v>BILL MILLER AND COMPANY</v>
      </c>
    </row>
    <row r="5475" spans="1:21" x14ac:dyDescent="0.35">
      <c r="A5475" s="44" t="s">
        <v>684</v>
      </c>
      <c r="B5475" s="44">
        <v>2019</v>
      </c>
      <c r="C5475" s="44">
        <v>10</v>
      </c>
      <c r="D5475" s="44" t="s">
        <v>95</v>
      </c>
      <c r="E5475" s="44" t="s">
        <v>96</v>
      </c>
      <c r="F5475" s="44" t="s">
        <v>59</v>
      </c>
      <c r="G5475" s="44" t="s">
        <v>657</v>
      </c>
      <c r="H5475" s="44" t="s">
        <v>152</v>
      </c>
      <c r="I5475" s="44" t="s">
        <v>321</v>
      </c>
      <c r="J5475" s="44" t="s">
        <v>99</v>
      </c>
      <c r="K5475" s="44" t="s">
        <v>72</v>
      </c>
      <c r="L5475" s="44" t="s">
        <v>680</v>
      </c>
      <c r="M5475" s="44" t="s">
        <v>683</v>
      </c>
      <c r="N5475" s="44">
        <v>7</v>
      </c>
      <c r="O5475" s="44">
        <v>2020</v>
      </c>
      <c r="P5475" s="44" t="s">
        <v>112</v>
      </c>
      <c r="Q5475" s="44" t="s">
        <v>112</v>
      </c>
      <c r="R5475" s="44" t="s">
        <v>657</v>
      </c>
      <c r="S5475" s="44" t="s">
        <v>685</v>
      </c>
      <c r="T5475" s="44">
        <v>383</v>
      </c>
      <c r="U5475" s="44" t="str">
        <f>IF(ISERROR(VLOOKUP(I5475,'BACK INFO'!F:F,1,0)),IF(ISERROR(VLOOKUP(I5475,'BACK INFO'!H:H,1,0)),K5475,'BACK INFO'!$H$1),'BACK INFO'!$G$1)</f>
        <v>BILL MILLER AND COMPANY</v>
      </c>
    </row>
    <row r="5476" spans="1:21" x14ac:dyDescent="0.35">
      <c r="A5476" s="44" t="s">
        <v>684</v>
      </c>
      <c r="B5476" s="44">
        <v>2019</v>
      </c>
      <c r="C5476" s="44">
        <v>11</v>
      </c>
      <c r="D5476" s="44" t="s">
        <v>95</v>
      </c>
      <c r="E5476" s="44" t="s">
        <v>96</v>
      </c>
      <c r="F5476" s="44" t="s">
        <v>59</v>
      </c>
      <c r="G5476" s="44" t="s">
        <v>657</v>
      </c>
      <c r="H5476" s="44" t="s">
        <v>152</v>
      </c>
      <c r="I5476" s="44" t="s">
        <v>321</v>
      </c>
      <c r="J5476" s="44" t="s">
        <v>99</v>
      </c>
      <c r="K5476" s="44" t="s">
        <v>72</v>
      </c>
      <c r="L5476" s="44" t="s">
        <v>680</v>
      </c>
      <c r="M5476" s="44" t="s">
        <v>683</v>
      </c>
      <c r="N5476" s="44">
        <v>7</v>
      </c>
      <c r="O5476" s="44">
        <v>2020</v>
      </c>
      <c r="P5476" s="44" t="s">
        <v>112</v>
      </c>
      <c r="Q5476" s="44" t="s">
        <v>112</v>
      </c>
      <c r="R5476" s="44" t="s">
        <v>657</v>
      </c>
      <c r="S5476" s="44" t="s">
        <v>685</v>
      </c>
      <c r="T5476" s="44">
        <v>321</v>
      </c>
      <c r="U5476" s="44" t="str">
        <f>IF(ISERROR(VLOOKUP(I5476,'BACK INFO'!F:F,1,0)),IF(ISERROR(VLOOKUP(I5476,'BACK INFO'!H:H,1,0)),K5476,'BACK INFO'!$H$1),'BACK INFO'!$G$1)</f>
        <v>BILL MILLER AND COMPANY</v>
      </c>
    </row>
    <row r="5477" spans="1:21" x14ac:dyDescent="0.35">
      <c r="A5477" s="44" t="s">
        <v>684</v>
      </c>
      <c r="B5477" s="44">
        <v>2019</v>
      </c>
      <c r="C5477" s="44">
        <v>12</v>
      </c>
      <c r="D5477" s="44" t="s">
        <v>95</v>
      </c>
      <c r="E5477" s="44" t="s">
        <v>96</v>
      </c>
      <c r="F5477" s="44" t="s">
        <v>59</v>
      </c>
      <c r="G5477" s="44" t="s">
        <v>657</v>
      </c>
      <c r="H5477" s="44" t="s">
        <v>152</v>
      </c>
      <c r="I5477" s="44" t="s">
        <v>321</v>
      </c>
      <c r="J5477" s="44" t="s">
        <v>99</v>
      </c>
      <c r="K5477" s="44" t="s">
        <v>72</v>
      </c>
      <c r="L5477" s="44" t="s">
        <v>680</v>
      </c>
      <c r="M5477" s="44" t="s">
        <v>683</v>
      </c>
      <c r="N5477" s="44">
        <v>3</v>
      </c>
      <c r="O5477" s="44">
        <v>2020</v>
      </c>
      <c r="P5477" s="44" t="s">
        <v>112</v>
      </c>
      <c r="Q5477" s="44" t="s">
        <v>112</v>
      </c>
      <c r="R5477" s="44" t="s">
        <v>657</v>
      </c>
      <c r="S5477" s="44" t="s">
        <v>685</v>
      </c>
      <c r="T5477" s="44">
        <v>123</v>
      </c>
      <c r="U5477" s="44" t="str">
        <f>IF(ISERROR(VLOOKUP(I5477,'BACK INFO'!F:F,1,0)),IF(ISERROR(VLOOKUP(I5477,'BACK INFO'!H:H,1,0)),K5477,'BACK INFO'!$H$1),'BACK INFO'!$G$1)</f>
        <v>BILL MILLER AND COMPANY</v>
      </c>
    </row>
    <row r="5478" spans="1:21" x14ac:dyDescent="0.35">
      <c r="A5478" s="44" t="s">
        <v>684</v>
      </c>
      <c r="B5478" s="44">
        <v>2020</v>
      </c>
      <c r="C5478" s="44">
        <v>1</v>
      </c>
      <c r="D5478" s="44" t="s">
        <v>95</v>
      </c>
      <c r="E5478" s="44" t="s">
        <v>96</v>
      </c>
      <c r="F5478" s="44" t="s">
        <v>59</v>
      </c>
      <c r="G5478" s="44" t="s">
        <v>657</v>
      </c>
      <c r="H5478" s="44" t="s">
        <v>152</v>
      </c>
      <c r="I5478" s="44" t="s">
        <v>321</v>
      </c>
      <c r="J5478" s="44" t="s">
        <v>99</v>
      </c>
      <c r="K5478" s="44" t="s">
        <v>72</v>
      </c>
      <c r="L5478" s="44" t="s">
        <v>680</v>
      </c>
      <c r="M5478" s="44" t="s">
        <v>683</v>
      </c>
      <c r="N5478" s="44">
        <v>6</v>
      </c>
      <c r="O5478" s="44">
        <v>2020</v>
      </c>
      <c r="P5478" s="44" t="s">
        <v>112</v>
      </c>
      <c r="Q5478" s="44" t="s">
        <v>112</v>
      </c>
      <c r="R5478" s="44" t="s">
        <v>657</v>
      </c>
      <c r="S5478" s="44" t="s">
        <v>685</v>
      </c>
      <c r="T5478" s="44">
        <v>256</v>
      </c>
      <c r="U5478" s="44" t="str">
        <f>IF(ISERROR(VLOOKUP(I5478,'BACK INFO'!F:F,1,0)),IF(ISERROR(VLOOKUP(I5478,'BACK INFO'!H:H,1,0)),K5478,'BACK INFO'!$H$1),'BACK INFO'!$G$1)</f>
        <v>BILL MILLER AND COMPANY</v>
      </c>
    </row>
    <row r="5479" spans="1:21" x14ac:dyDescent="0.35">
      <c r="A5479" s="44" t="s">
        <v>684</v>
      </c>
      <c r="B5479" s="44">
        <v>2019</v>
      </c>
      <c r="C5479" s="44">
        <v>10</v>
      </c>
      <c r="D5479" s="44" t="s">
        <v>95</v>
      </c>
      <c r="E5479" s="44" t="s">
        <v>96</v>
      </c>
      <c r="F5479" s="44" t="s">
        <v>59</v>
      </c>
      <c r="G5479" s="44" t="s">
        <v>657</v>
      </c>
      <c r="H5479" s="44" t="s">
        <v>98</v>
      </c>
      <c r="I5479" s="44" t="s">
        <v>247</v>
      </c>
      <c r="J5479" s="44" t="s">
        <v>99</v>
      </c>
      <c r="K5479" s="44" t="s">
        <v>70</v>
      </c>
      <c r="L5479" s="44" t="s">
        <v>680</v>
      </c>
      <c r="M5479" s="44">
        <v>0</v>
      </c>
      <c r="N5479" s="44">
        <v>20</v>
      </c>
      <c r="O5479" s="44">
        <v>2020</v>
      </c>
      <c r="P5479" s="44" t="s">
        <v>112</v>
      </c>
      <c r="Q5479" s="44" t="s">
        <v>112</v>
      </c>
      <c r="R5479" s="44" t="s">
        <v>657</v>
      </c>
      <c r="S5479" s="44" t="s">
        <v>685</v>
      </c>
      <c r="T5479" s="44">
        <v>792</v>
      </c>
      <c r="U5479" s="44" t="str">
        <f>IF(ISERROR(VLOOKUP(I5479,'BACK INFO'!F:F,1,0)),IF(ISERROR(VLOOKUP(I5479,'BACK INFO'!H:H,1,0)),K5479,'BACK INFO'!$H$1),'BACK INFO'!$G$1)</f>
        <v>JUDITH ANN DEAL</v>
      </c>
    </row>
    <row r="5480" spans="1:21" x14ac:dyDescent="0.35">
      <c r="A5480" s="44" t="s">
        <v>684</v>
      </c>
      <c r="B5480" s="44">
        <v>2019</v>
      </c>
      <c r="C5480" s="44">
        <v>11</v>
      </c>
      <c r="D5480" s="44" t="s">
        <v>95</v>
      </c>
      <c r="E5480" s="44" t="s">
        <v>96</v>
      </c>
      <c r="F5480" s="44" t="s">
        <v>59</v>
      </c>
      <c r="G5480" s="44" t="s">
        <v>657</v>
      </c>
      <c r="H5480" s="44" t="s">
        <v>98</v>
      </c>
      <c r="I5480" s="44" t="s">
        <v>247</v>
      </c>
      <c r="J5480" s="44" t="s">
        <v>99</v>
      </c>
      <c r="K5480" s="44" t="s">
        <v>70</v>
      </c>
      <c r="L5480" s="44" t="s">
        <v>680</v>
      </c>
      <c r="M5480" s="44">
        <v>0</v>
      </c>
      <c r="N5480" s="44">
        <v>16</v>
      </c>
      <c r="O5480" s="44">
        <v>2020</v>
      </c>
      <c r="P5480" s="44" t="s">
        <v>112</v>
      </c>
      <c r="Q5480" s="44" t="s">
        <v>112</v>
      </c>
      <c r="R5480" s="44" t="s">
        <v>657</v>
      </c>
      <c r="S5480" s="44" t="s">
        <v>685</v>
      </c>
      <c r="T5480" s="44">
        <v>504</v>
      </c>
      <c r="U5480" s="44" t="str">
        <f>IF(ISERROR(VLOOKUP(I5480,'BACK INFO'!F:F,1,0)),IF(ISERROR(VLOOKUP(I5480,'BACK INFO'!H:H,1,0)),K5480,'BACK INFO'!$H$1),'BACK INFO'!$G$1)</f>
        <v>JUDITH ANN DEAL</v>
      </c>
    </row>
    <row r="5481" spans="1:21" x14ac:dyDescent="0.35">
      <c r="A5481" s="44" t="s">
        <v>684</v>
      </c>
      <c r="B5481" s="44">
        <v>2019</v>
      </c>
      <c r="C5481" s="44">
        <v>9</v>
      </c>
      <c r="D5481" s="44" t="s">
        <v>95</v>
      </c>
      <c r="E5481" s="44" t="s">
        <v>96</v>
      </c>
      <c r="F5481" s="44" t="s">
        <v>59</v>
      </c>
      <c r="G5481" s="44" t="s">
        <v>657</v>
      </c>
      <c r="H5481" s="44" t="s">
        <v>98</v>
      </c>
      <c r="I5481" s="44" t="s">
        <v>416</v>
      </c>
      <c r="J5481" s="44" t="s">
        <v>99</v>
      </c>
      <c r="K5481" s="44" t="s">
        <v>75</v>
      </c>
      <c r="L5481" s="44" t="s">
        <v>680</v>
      </c>
      <c r="M5481" s="44">
        <v>0</v>
      </c>
      <c r="N5481" s="44">
        <v>12</v>
      </c>
      <c r="O5481" s="44">
        <v>2020</v>
      </c>
      <c r="P5481" s="44" t="s">
        <v>112</v>
      </c>
      <c r="Q5481" s="44" t="s">
        <v>112</v>
      </c>
      <c r="R5481" s="44" t="s">
        <v>657</v>
      </c>
      <c r="S5481" s="44" t="s">
        <v>685</v>
      </c>
      <c r="T5481" s="44">
        <v>390</v>
      </c>
      <c r="U5481" s="44" t="str">
        <f>IF(ISERROR(VLOOKUP(I5481,'BACK INFO'!F:F,1,0)),IF(ISERROR(VLOOKUP(I5481,'BACK INFO'!H:H,1,0)),K5481,'BACK INFO'!$H$1),'BACK INFO'!$G$1)</f>
        <v>LAURA BONG</v>
      </c>
    </row>
    <row r="5482" spans="1:21" x14ac:dyDescent="0.35">
      <c r="A5482" s="44" t="s">
        <v>684</v>
      </c>
      <c r="B5482" s="44">
        <v>2019</v>
      </c>
      <c r="C5482" s="44">
        <v>11</v>
      </c>
      <c r="D5482" s="44" t="s">
        <v>95</v>
      </c>
      <c r="E5482" s="44" t="s">
        <v>96</v>
      </c>
      <c r="F5482" s="44" t="s">
        <v>59</v>
      </c>
      <c r="G5482" s="44" t="s">
        <v>657</v>
      </c>
      <c r="H5482" s="44" t="s">
        <v>98</v>
      </c>
      <c r="I5482" s="44" t="s">
        <v>416</v>
      </c>
      <c r="J5482" s="44" t="s">
        <v>99</v>
      </c>
      <c r="K5482" s="44" t="s">
        <v>75</v>
      </c>
      <c r="L5482" s="44" t="s">
        <v>680</v>
      </c>
      <c r="M5482" s="44">
        <v>0</v>
      </c>
      <c r="N5482" s="44">
        <v>7</v>
      </c>
      <c r="O5482" s="44">
        <v>2020</v>
      </c>
      <c r="P5482" s="44" t="s">
        <v>112</v>
      </c>
      <c r="Q5482" s="44" t="s">
        <v>112</v>
      </c>
      <c r="R5482" s="44" t="s">
        <v>657</v>
      </c>
      <c r="S5482" s="44" t="s">
        <v>685</v>
      </c>
      <c r="T5482" s="44">
        <v>221</v>
      </c>
      <c r="U5482" s="44" t="str">
        <f>IF(ISERROR(VLOOKUP(I5482,'BACK INFO'!F:F,1,0)),IF(ISERROR(VLOOKUP(I5482,'BACK INFO'!H:H,1,0)),K5482,'BACK INFO'!$H$1),'BACK INFO'!$G$1)</f>
        <v>LAURA BONG</v>
      </c>
    </row>
    <row r="5483" spans="1:21" x14ac:dyDescent="0.35">
      <c r="A5483" s="44" t="s">
        <v>684</v>
      </c>
      <c r="B5483" s="44">
        <v>2019</v>
      </c>
      <c r="C5483" s="44">
        <v>12</v>
      </c>
      <c r="D5483" s="44" t="s">
        <v>95</v>
      </c>
      <c r="E5483" s="44" t="s">
        <v>96</v>
      </c>
      <c r="F5483" s="44" t="s">
        <v>59</v>
      </c>
      <c r="G5483" s="44" t="s">
        <v>657</v>
      </c>
      <c r="H5483" s="44" t="s">
        <v>98</v>
      </c>
      <c r="I5483" s="44" t="s">
        <v>416</v>
      </c>
      <c r="J5483" s="44" t="s">
        <v>99</v>
      </c>
      <c r="K5483" s="44" t="s">
        <v>75</v>
      </c>
      <c r="L5483" s="44" t="s">
        <v>680</v>
      </c>
      <c r="M5483" s="44">
        <v>0</v>
      </c>
      <c r="N5483" s="44">
        <v>34</v>
      </c>
      <c r="O5483" s="44">
        <v>2020</v>
      </c>
      <c r="P5483" s="44" t="s">
        <v>112</v>
      </c>
      <c r="Q5483" s="44" t="s">
        <v>112</v>
      </c>
      <c r="R5483" s="44" t="s">
        <v>657</v>
      </c>
      <c r="S5483" s="44" t="s">
        <v>685</v>
      </c>
      <c r="T5483" s="44">
        <v>1025</v>
      </c>
      <c r="U5483" s="44" t="str">
        <f>IF(ISERROR(VLOOKUP(I5483,'BACK INFO'!F:F,1,0)),IF(ISERROR(VLOOKUP(I5483,'BACK INFO'!H:H,1,0)),K5483,'BACK INFO'!$H$1),'BACK INFO'!$G$1)</f>
        <v>LAURA BONG</v>
      </c>
    </row>
    <row r="5484" spans="1:21" x14ac:dyDescent="0.35">
      <c r="A5484" s="44" t="s">
        <v>684</v>
      </c>
      <c r="B5484" s="44">
        <v>2020</v>
      </c>
      <c r="C5484" s="44">
        <v>2</v>
      </c>
      <c r="D5484" s="44" t="s">
        <v>95</v>
      </c>
      <c r="E5484" s="44" t="s">
        <v>96</v>
      </c>
      <c r="F5484" s="44" t="s">
        <v>59</v>
      </c>
      <c r="G5484" s="44" t="s">
        <v>657</v>
      </c>
      <c r="H5484" s="44" t="s">
        <v>98</v>
      </c>
      <c r="I5484" s="44" t="s">
        <v>416</v>
      </c>
      <c r="J5484" s="44" t="s">
        <v>99</v>
      </c>
      <c r="K5484" s="44" t="s">
        <v>75</v>
      </c>
      <c r="L5484" s="44" t="s">
        <v>680</v>
      </c>
      <c r="M5484" s="44">
        <v>0</v>
      </c>
      <c r="N5484" s="44">
        <v>24</v>
      </c>
      <c r="O5484" s="44">
        <v>2020</v>
      </c>
      <c r="P5484" s="44" t="s">
        <v>112</v>
      </c>
      <c r="Q5484" s="44" t="s">
        <v>112</v>
      </c>
      <c r="R5484" s="44" t="s">
        <v>657</v>
      </c>
      <c r="S5484" s="44" t="s">
        <v>685</v>
      </c>
      <c r="T5484" s="44">
        <v>790</v>
      </c>
      <c r="U5484" s="44" t="str">
        <f>IF(ISERROR(VLOOKUP(I5484,'BACK INFO'!F:F,1,0)),IF(ISERROR(VLOOKUP(I5484,'BACK INFO'!H:H,1,0)),K5484,'BACK INFO'!$H$1),'BACK INFO'!$G$1)</f>
        <v>LAURA BONG</v>
      </c>
    </row>
    <row r="5485" spans="1:21" x14ac:dyDescent="0.35">
      <c r="A5485" s="44" t="s">
        <v>684</v>
      </c>
      <c r="B5485" s="44">
        <v>2020</v>
      </c>
      <c r="C5485" s="44">
        <v>1</v>
      </c>
      <c r="D5485" s="44" t="s">
        <v>95</v>
      </c>
      <c r="E5485" s="44" t="s">
        <v>96</v>
      </c>
      <c r="F5485" s="44" t="s">
        <v>59</v>
      </c>
      <c r="G5485" s="44" t="s">
        <v>657</v>
      </c>
      <c r="H5485" s="44" t="s">
        <v>98</v>
      </c>
      <c r="I5485" s="44" t="s">
        <v>416</v>
      </c>
      <c r="J5485" s="44" t="s">
        <v>99</v>
      </c>
      <c r="K5485" s="44" t="s">
        <v>75</v>
      </c>
      <c r="L5485" s="44" t="s">
        <v>680</v>
      </c>
      <c r="M5485" s="44">
        <v>0</v>
      </c>
      <c r="N5485" s="44">
        <v>55</v>
      </c>
      <c r="O5485" s="44">
        <v>2020</v>
      </c>
      <c r="P5485" s="44" t="s">
        <v>112</v>
      </c>
      <c r="Q5485" s="44" t="s">
        <v>112</v>
      </c>
      <c r="R5485" s="44" t="s">
        <v>657</v>
      </c>
      <c r="S5485" s="44" t="s">
        <v>685</v>
      </c>
      <c r="T5485" s="44">
        <v>1785</v>
      </c>
      <c r="U5485" s="44" t="str">
        <f>IF(ISERROR(VLOOKUP(I5485,'BACK INFO'!F:F,1,0)),IF(ISERROR(VLOOKUP(I5485,'BACK INFO'!H:H,1,0)),K5485,'BACK INFO'!$H$1),'BACK INFO'!$G$1)</f>
        <v>LAURA BONG</v>
      </c>
    </row>
    <row r="5486" spans="1:21" x14ac:dyDescent="0.35">
      <c r="A5486" s="44" t="s">
        <v>684</v>
      </c>
      <c r="B5486" s="44">
        <v>2020</v>
      </c>
      <c r="C5486" s="44">
        <v>1</v>
      </c>
      <c r="D5486" s="44" t="s">
        <v>95</v>
      </c>
      <c r="E5486" s="44" t="s">
        <v>96</v>
      </c>
      <c r="F5486" s="44" t="s">
        <v>59</v>
      </c>
      <c r="G5486" s="44" t="s">
        <v>680</v>
      </c>
      <c r="H5486" s="44" t="s">
        <v>680</v>
      </c>
      <c r="I5486" s="44" t="s">
        <v>416</v>
      </c>
      <c r="J5486" s="44" t="s">
        <v>99</v>
      </c>
      <c r="K5486" s="44" t="s">
        <v>75</v>
      </c>
      <c r="L5486" s="44" t="s">
        <v>680</v>
      </c>
      <c r="M5486" s="44">
        <v>0</v>
      </c>
      <c r="N5486" s="44">
        <v>7</v>
      </c>
      <c r="O5486" s="44">
        <v>0</v>
      </c>
      <c r="P5486" s="44" t="s">
        <v>103</v>
      </c>
      <c r="Q5486" s="44" t="s">
        <v>103</v>
      </c>
      <c r="R5486" s="44" t="s">
        <v>103</v>
      </c>
      <c r="S5486" s="44" t="s">
        <v>685</v>
      </c>
      <c r="T5486" s="44">
        <v>224</v>
      </c>
      <c r="U5486" s="44" t="str">
        <f>IF(ISERROR(VLOOKUP(I5486,'BACK INFO'!F:F,1,0)),IF(ISERROR(VLOOKUP(I5486,'BACK INFO'!H:H,1,0)),K5486,'BACK INFO'!$H$1),'BACK INFO'!$G$1)</f>
        <v>LAURA BONG</v>
      </c>
    </row>
    <row r="5487" spans="1:21" x14ac:dyDescent="0.35">
      <c r="A5487" s="44" t="s">
        <v>684</v>
      </c>
      <c r="B5487" s="44">
        <v>2020</v>
      </c>
      <c r="C5487" s="44">
        <v>2</v>
      </c>
      <c r="D5487" s="44" t="s">
        <v>95</v>
      </c>
      <c r="E5487" s="44" t="s">
        <v>96</v>
      </c>
      <c r="F5487" s="44" t="s">
        <v>59</v>
      </c>
      <c r="G5487" s="44" t="s">
        <v>657</v>
      </c>
      <c r="H5487" s="44" t="s">
        <v>106</v>
      </c>
      <c r="I5487" s="44" t="s">
        <v>115</v>
      </c>
      <c r="J5487" s="44" t="s">
        <v>99</v>
      </c>
      <c r="K5487" s="44" t="s">
        <v>67</v>
      </c>
      <c r="L5487" s="44" t="s">
        <v>680</v>
      </c>
      <c r="M5487" s="44">
        <v>0</v>
      </c>
      <c r="N5487" s="44">
        <v>24</v>
      </c>
      <c r="O5487" s="44">
        <v>2020</v>
      </c>
      <c r="P5487" s="44" t="s">
        <v>112</v>
      </c>
      <c r="Q5487" s="44" t="s">
        <v>112</v>
      </c>
      <c r="R5487" s="44" t="s">
        <v>657</v>
      </c>
      <c r="S5487" s="44" t="s">
        <v>685</v>
      </c>
      <c r="T5487" s="44">
        <v>192</v>
      </c>
      <c r="U5487" s="44" t="str">
        <f>IF(ISERROR(VLOOKUP(I5487,'BACK INFO'!F:F,1,0)),IF(ISERROR(VLOOKUP(I5487,'BACK INFO'!H:H,1,0)),K5487,'BACK INFO'!$H$1),'BACK INFO'!$G$1)</f>
        <v>ANITA M. HOPKINS</v>
      </c>
    </row>
    <row r="5488" spans="1:21" x14ac:dyDescent="0.35">
      <c r="A5488" s="44" t="s">
        <v>684</v>
      </c>
      <c r="B5488" s="44">
        <v>2020</v>
      </c>
      <c r="C5488" s="44">
        <v>2</v>
      </c>
      <c r="D5488" s="44" t="s">
        <v>95</v>
      </c>
      <c r="E5488" s="44" t="s">
        <v>96</v>
      </c>
      <c r="F5488" s="44" t="s">
        <v>59</v>
      </c>
      <c r="G5488" s="44" t="s">
        <v>657</v>
      </c>
      <c r="H5488" s="44" t="s">
        <v>98</v>
      </c>
      <c r="I5488" s="44" t="s">
        <v>115</v>
      </c>
      <c r="J5488" s="44" t="s">
        <v>99</v>
      </c>
      <c r="K5488" s="44" t="s">
        <v>67</v>
      </c>
      <c r="L5488" s="44" t="s">
        <v>680</v>
      </c>
      <c r="M5488" s="44">
        <v>0</v>
      </c>
      <c r="N5488" s="44">
        <v>81</v>
      </c>
      <c r="O5488" s="44">
        <v>2020</v>
      </c>
      <c r="P5488" s="44" t="s">
        <v>112</v>
      </c>
      <c r="Q5488" s="44" t="s">
        <v>112</v>
      </c>
      <c r="R5488" s="44" t="s">
        <v>657</v>
      </c>
      <c r="S5488" s="44" t="s">
        <v>685</v>
      </c>
      <c r="T5488" s="44">
        <v>2535</v>
      </c>
      <c r="U5488" s="44" t="str">
        <f>IF(ISERROR(VLOOKUP(I5488,'BACK INFO'!F:F,1,0)),IF(ISERROR(VLOOKUP(I5488,'BACK INFO'!H:H,1,0)),K5488,'BACK INFO'!$H$1),'BACK INFO'!$G$1)</f>
        <v>ANITA M. HOPKINS</v>
      </c>
    </row>
    <row r="5489" spans="1:21" x14ac:dyDescent="0.35">
      <c r="A5489" s="44" t="s">
        <v>684</v>
      </c>
      <c r="B5489" s="44">
        <v>2020</v>
      </c>
      <c r="C5489" s="44">
        <v>4</v>
      </c>
      <c r="D5489" s="44" t="s">
        <v>95</v>
      </c>
      <c r="E5489" s="44" t="s">
        <v>96</v>
      </c>
      <c r="F5489" s="44" t="s">
        <v>59</v>
      </c>
      <c r="G5489" s="44" t="s">
        <v>657</v>
      </c>
      <c r="H5489" s="44" t="s">
        <v>98</v>
      </c>
      <c r="I5489" s="44" t="s">
        <v>115</v>
      </c>
      <c r="J5489" s="44" t="s">
        <v>99</v>
      </c>
      <c r="K5489" s="44" t="s">
        <v>67</v>
      </c>
      <c r="L5489" s="44" t="s">
        <v>680</v>
      </c>
      <c r="M5489" s="44">
        <v>0</v>
      </c>
      <c r="N5489" s="44">
        <v>45</v>
      </c>
      <c r="O5489" s="44">
        <v>2020</v>
      </c>
      <c r="P5489" s="44" t="s">
        <v>112</v>
      </c>
      <c r="Q5489" s="44" t="s">
        <v>112</v>
      </c>
      <c r="R5489" s="44" t="s">
        <v>657</v>
      </c>
      <c r="S5489" s="44" t="s">
        <v>685</v>
      </c>
      <c r="T5489" s="44">
        <v>1386</v>
      </c>
      <c r="U5489" s="44" t="str">
        <f>IF(ISERROR(VLOOKUP(I5489,'BACK INFO'!F:F,1,0)),IF(ISERROR(VLOOKUP(I5489,'BACK INFO'!H:H,1,0)),K5489,'BACK INFO'!$H$1),'BACK INFO'!$G$1)</f>
        <v>ANITA M. HOPKINS</v>
      </c>
    </row>
    <row r="5490" spans="1:21" x14ac:dyDescent="0.35">
      <c r="A5490" s="44" t="s">
        <v>684</v>
      </c>
      <c r="B5490" s="44">
        <v>2020</v>
      </c>
      <c r="C5490" s="44">
        <v>2</v>
      </c>
      <c r="D5490" s="44" t="s">
        <v>95</v>
      </c>
      <c r="E5490" s="44" t="s">
        <v>96</v>
      </c>
      <c r="F5490" s="44" t="s">
        <v>59</v>
      </c>
      <c r="G5490" s="44" t="s">
        <v>657</v>
      </c>
      <c r="H5490" s="44" t="s">
        <v>152</v>
      </c>
      <c r="I5490" s="44" t="s">
        <v>115</v>
      </c>
      <c r="J5490" s="44" t="s">
        <v>99</v>
      </c>
      <c r="K5490" s="44" t="s">
        <v>67</v>
      </c>
      <c r="L5490" s="44" t="s">
        <v>680</v>
      </c>
      <c r="M5490" s="44">
        <v>0</v>
      </c>
      <c r="N5490" s="44">
        <v>1</v>
      </c>
      <c r="O5490" s="44">
        <v>2020</v>
      </c>
      <c r="P5490" s="44" t="s">
        <v>112</v>
      </c>
      <c r="Q5490" s="44" t="s">
        <v>112</v>
      </c>
      <c r="R5490" s="44" t="s">
        <v>657</v>
      </c>
      <c r="S5490" s="44" t="s">
        <v>685</v>
      </c>
      <c r="T5490" s="44">
        <v>57</v>
      </c>
      <c r="U5490" s="44" t="str">
        <f>IF(ISERROR(VLOOKUP(I5490,'BACK INFO'!F:F,1,0)),IF(ISERROR(VLOOKUP(I5490,'BACK INFO'!H:H,1,0)),K5490,'BACK INFO'!$H$1),'BACK INFO'!$G$1)</f>
        <v>ANITA M. HOPKINS</v>
      </c>
    </row>
    <row r="5491" spans="1:21" x14ac:dyDescent="0.35">
      <c r="A5491" s="44" t="s">
        <v>684</v>
      </c>
      <c r="B5491" s="44">
        <v>2020</v>
      </c>
      <c r="C5491" s="44">
        <v>4</v>
      </c>
      <c r="D5491" s="44" t="s">
        <v>95</v>
      </c>
      <c r="E5491" s="44" t="s">
        <v>96</v>
      </c>
      <c r="F5491" s="44" t="s">
        <v>59</v>
      </c>
      <c r="G5491" s="44" t="s">
        <v>657</v>
      </c>
      <c r="H5491" s="44" t="s">
        <v>152</v>
      </c>
      <c r="I5491" s="44" t="s">
        <v>115</v>
      </c>
      <c r="J5491" s="44" t="s">
        <v>99</v>
      </c>
      <c r="K5491" s="44" t="s">
        <v>67</v>
      </c>
      <c r="L5491" s="44" t="s">
        <v>680</v>
      </c>
      <c r="M5491" s="44">
        <v>0</v>
      </c>
      <c r="N5491" s="44">
        <v>1</v>
      </c>
      <c r="O5491" s="44">
        <v>2020</v>
      </c>
      <c r="P5491" s="44" t="s">
        <v>112</v>
      </c>
      <c r="Q5491" s="44" t="s">
        <v>112</v>
      </c>
      <c r="R5491" s="44" t="s">
        <v>657</v>
      </c>
      <c r="S5491" s="44" t="s">
        <v>685</v>
      </c>
      <c r="T5491" s="44">
        <v>67</v>
      </c>
      <c r="U5491" s="44" t="str">
        <f>IF(ISERROR(VLOOKUP(I5491,'BACK INFO'!F:F,1,0)),IF(ISERROR(VLOOKUP(I5491,'BACK INFO'!H:H,1,0)),K5491,'BACK INFO'!$H$1),'BACK INFO'!$G$1)</f>
        <v>ANITA M. HOPKINS</v>
      </c>
    </row>
    <row r="5492" spans="1:21" x14ac:dyDescent="0.35">
      <c r="A5492" s="44" t="s">
        <v>684</v>
      </c>
      <c r="B5492" s="44">
        <v>2019</v>
      </c>
      <c r="C5492" s="44">
        <v>9</v>
      </c>
      <c r="D5492" s="44" t="s">
        <v>95</v>
      </c>
      <c r="E5492" s="44" t="s">
        <v>96</v>
      </c>
      <c r="F5492" s="44" t="s">
        <v>59</v>
      </c>
      <c r="G5492" s="44" t="s">
        <v>657</v>
      </c>
      <c r="H5492" s="44" t="s">
        <v>106</v>
      </c>
      <c r="I5492" s="44" t="s">
        <v>123</v>
      </c>
      <c r="J5492" s="44" t="s">
        <v>99</v>
      </c>
      <c r="K5492" s="44" t="s">
        <v>68</v>
      </c>
      <c r="L5492" s="44" t="s">
        <v>680</v>
      </c>
      <c r="M5492" s="44">
        <v>0</v>
      </c>
      <c r="N5492" s="44">
        <v>162</v>
      </c>
      <c r="O5492" s="44">
        <v>2020</v>
      </c>
      <c r="P5492" s="44" t="s">
        <v>112</v>
      </c>
      <c r="Q5492" s="44" t="s">
        <v>112</v>
      </c>
      <c r="R5492" s="44" t="s">
        <v>657</v>
      </c>
      <c r="S5492" s="44" t="s">
        <v>685</v>
      </c>
      <c r="T5492" s="44">
        <v>2696</v>
      </c>
      <c r="U5492" s="44" t="str">
        <f>IF(ISERROR(VLOOKUP(I5492,'BACK INFO'!F:F,1,0)),IF(ISERROR(VLOOKUP(I5492,'BACK INFO'!H:H,1,0)),K5492,'BACK INFO'!$H$1),'BACK INFO'!$G$1)</f>
        <v>STEPHANIE VITALI</v>
      </c>
    </row>
    <row r="5493" spans="1:21" x14ac:dyDescent="0.35">
      <c r="A5493" s="44" t="s">
        <v>684</v>
      </c>
      <c r="B5493" s="44">
        <v>2019</v>
      </c>
      <c r="C5493" s="44">
        <v>9</v>
      </c>
      <c r="D5493" s="44" t="s">
        <v>95</v>
      </c>
      <c r="E5493" s="44" t="s">
        <v>96</v>
      </c>
      <c r="F5493" s="44" t="s">
        <v>59</v>
      </c>
      <c r="G5493" s="44" t="s">
        <v>657</v>
      </c>
      <c r="H5493" s="44" t="s">
        <v>117</v>
      </c>
      <c r="I5493" s="44" t="s">
        <v>123</v>
      </c>
      <c r="J5493" s="44" t="s">
        <v>99</v>
      </c>
      <c r="K5493" s="44" t="s">
        <v>68</v>
      </c>
      <c r="L5493" s="44" t="s">
        <v>680</v>
      </c>
      <c r="M5493" s="44">
        <v>0</v>
      </c>
      <c r="N5493" s="44">
        <v>186</v>
      </c>
      <c r="O5493" s="44">
        <v>2020</v>
      </c>
      <c r="P5493" s="44" t="s">
        <v>112</v>
      </c>
      <c r="Q5493" s="44" t="s">
        <v>112</v>
      </c>
      <c r="R5493" s="44" t="s">
        <v>657</v>
      </c>
      <c r="S5493" s="44" t="s">
        <v>685</v>
      </c>
      <c r="T5493" s="44">
        <v>6102</v>
      </c>
      <c r="U5493" s="44" t="str">
        <f>IF(ISERROR(VLOOKUP(I5493,'BACK INFO'!F:F,1,0)),IF(ISERROR(VLOOKUP(I5493,'BACK INFO'!H:H,1,0)),K5493,'BACK INFO'!$H$1),'BACK INFO'!$G$1)</f>
        <v>STEPHANIE VITALI</v>
      </c>
    </row>
    <row r="5494" spans="1:21" x14ac:dyDescent="0.35">
      <c r="A5494" s="44" t="s">
        <v>684</v>
      </c>
      <c r="B5494" s="44">
        <v>2019</v>
      </c>
      <c r="C5494" s="44">
        <v>10</v>
      </c>
      <c r="D5494" s="44" t="s">
        <v>95</v>
      </c>
      <c r="E5494" s="44" t="s">
        <v>96</v>
      </c>
      <c r="F5494" s="44" t="s">
        <v>59</v>
      </c>
      <c r="G5494" s="44" t="s">
        <v>657</v>
      </c>
      <c r="H5494" s="44" t="s">
        <v>98</v>
      </c>
      <c r="I5494" s="44" t="s">
        <v>123</v>
      </c>
      <c r="J5494" s="44" t="s">
        <v>99</v>
      </c>
      <c r="K5494" s="44" t="s">
        <v>68</v>
      </c>
      <c r="L5494" s="44" t="s">
        <v>680</v>
      </c>
      <c r="M5494" s="44">
        <v>0</v>
      </c>
      <c r="N5494" s="44">
        <v>129</v>
      </c>
      <c r="O5494" s="44">
        <v>2020</v>
      </c>
      <c r="P5494" s="44" t="s">
        <v>112</v>
      </c>
      <c r="Q5494" s="44" t="s">
        <v>112</v>
      </c>
      <c r="R5494" s="44" t="s">
        <v>657</v>
      </c>
      <c r="S5494" s="44" t="s">
        <v>685</v>
      </c>
      <c r="T5494" s="44">
        <v>4205</v>
      </c>
      <c r="U5494" s="44" t="str">
        <f>IF(ISERROR(VLOOKUP(I5494,'BACK INFO'!F:F,1,0)),IF(ISERROR(VLOOKUP(I5494,'BACK INFO'!H:H,1,0)),K5494,'BACK INFO'!$H$1),'BACK INFO'!$G$1)</f>
        <v>STEPHANIE VITALI</v>
      </c>
    </row>
    <row r="5495" spans="1:21" x14ac:dyDescent="0.35">
      <c r="A5495" s="44" t="s">
        <v>684</v>
      </c>
      <c r="B5495" s="44">
        <v>2019</v>
      </c>
      <c r="C5495" s="44">
        <v>11</v>
      </c>
      <c r="D5495" s="44" t="s">
        <v>95</v>
      </c>
      <c r="E5495" s="44" t="s">
        <v>96</v>
      </c>
      <c r="F5495" s="44" t="s">
        <v>59</v>
      </c>
      <c r="G5495" s="44" t="s">
        <v>657</v>
      </c>
      <c r="H5495" s="44" t="s">
        <v>98</v>
      </c>
      <c r="I5495" s="44" t="s">
        <v>123</v>
      </c>
      <c r="J5495" s="44" t="s">
        <v>99</v>
      </c>
      <c r="K5495" s="44" t="s">
        <v>68</v>
      </c>
      <c r="L5495" s="44" t="s">
        <v>680</v>
      </c>
      <c r="M5495" s="44">
        <v>0</v>
      </c>
      <c r="N5495" s="44">
        <v>123</v>
      </c>
      <c r="O5495" s="44">
        <v>2020</v>
      </c>
      <c r="P5495" s="44" t="s">
        <v>112</v>
      </c>
      <c r="Q5495" s="44" t="s">
        <v>112</v>
      </c>
      <c r="R5495" s="44" t="s">
        <v>657</v>
      </c>
      <c r="S5495" s="44" t="s">
        <v>685</v>
      </c>
      <c r="T5495" s="44">
        <v>3891</v>
      </c>
      <c r="U5495" s="44" t="str">
        <f>IF(ISERROR(VLOOKUP(I5495,'BACK INFO'!F:F,1,0)),IF(ISERROR(VLOOKUP(I5495,'BACK INFO'!H:H,1,0)),K5495,'BACK INFO'!$H$1),'BACK INFO'!$G$1)</f>
        <v>STEPHANIE VITALI</v>
      </c>
    </row>
    <row r="5496" spans="1:21" x14ac:dyDescent="0.35">
      <c r="A5496" s="44" t="s">
        <v>684</v>
      </c>
      <c r="B5496" s="44">
        <v>2019</v>
      </c>
      <c r="C5496" s="44">
        <v>12</v>
      </c>
      <c r="D5496" s="44" t="s">
        <v>95</v>
      </c>
      <c r="E5496" s="44" t="s">
        <v>96</v>
      </c>
      <c r="F5496" s="44" t="s">
        <v>59</v>
      </c>
      <c r="G5496" s="44" t="s">
        <v>657</v>
      </c>
      <c r="H5496" s="44" t="s">
        <v>98</v>
      </c>
      <c r="I5496" s="44" t="s">
        <v>123</v>
      </c>
      <c r="J5496" s="44" t="s">
        <v>99</v>
      </c>
      <c r="K5496" s="44" t="s">
        <v>68</v>
      </c>
      <c r="L5496" s="44" t="s">
        <v>680</v>
      </c>
      <c r="M5496" s="44">
        <v>0</v>
      </c>
      <c r="N5496" s="44">
        <v>86</v>
      </c>
      <c r="O5496" s="44">
        <v>2020</v>
      </c>
      <c r="P5496" s="44" t="s">
        <v>112</v>
      </c>
      <c r="Q5496" s="44" t="s">
        <v>112</v>
      </c>
      <c r="R5496" s="44" t="s">
        <v>657</v>
      </c>
      <c r="S5496" s="44" t="s">
        <v>685</v>
      </c>
      <c r="T5496" s="44">
        <v>2805</v>
      </c>
      <c r="U5496" s="44" t="str">
        <f>IF(ISERROR(VLOOKUP(I5496,'BACK INFO'!F:F,1,0)),IF(ISERROR(VLOOKUP(I5496,'BACK INFO'!H:H,1,0)),K5496,'BACK INFO'!$H$1),'BACK INFO'!$G$1)</f>
        <v>STEPHANIE VITALI</v>
      </c>
    </row>
    <row r="5497" spans="1:21" x14ac:dyDescent="0.35">
      <c r="A5497" s="44" t="s">
        <v>684</v>
      </c>
      <c r="B5497" s="44">
        <v>2020</v>
      </c>
      <c r="C5497" s="44">
        <v>1</v>
      </c>
      <c r="D5497" s="44" t="s">
        <v>95</v>
      </c>
      <c r="E5497" s="44" t="s">
        <v>96</v>
      </c>
      <c r="F5497" s="44" t="s">
        <v>59</v>
      </c>
      <c r="G5497" s="44" t="s">
        <v>657</v>
      </c>
      <c r="H5497" s="44" t="s">
        <v>98</v>
      </c>
      <c r="I5497" s="44" t="s">
        <v>123</v>
      </c>
      <c r="J5497" s="44" t="s">
        <v>99</v>
      </c>
      <c r="K5497" s="44" t="s">
        <v>68</v>
      </c>
      <c r="L5497" s="44" t="s">
        <v>680</v>
      </c>
      <c r="M5497" s="44">
        <v>0</v>
      </c>
      <c r="N5497" s="44">
        <v>92</v>
      </c>
      <c r="O5497" s="44">
        <v>2020</v>
      </c>
      <c r="P5497" s="44" t="s">
        <v>112</v>
      </c>
      <c r="Q5497" s="44" t="s">
        <v>112</v>
      </c>
      <c r="R5497" s="44" t="s">
        <v>657</v>
      </c>
      <c r="S5497" s="44" t="s">
        <v>685</v>
      </c>
      <c r="T5497" s="44">
        <v>3139</v>
      </c>
      <c r="U5497" s="44" t="str">
        <f>IF(ISERROR(VLOOKUP(I5497,'BACK INFO'!F:F,1,0)),IF(ISERROR(VLOOKUP(I5497,'BACK INFO'!H:H,1,0)),K5497,'BACK INFO'!$H$1),'BACK INFO'!$G$1)</f>
        <v>STEPHANIE VITALI</v>
      </c>
    </row>
    <row r="5498" spans="1:21" x14ac:dyDescent="0.35">
      <c r="A5498" s="44" t="s">
        <v>684</v>
      </c>
      <c r="B5498" s="44">
        <v>2019</v>
      </c>
      <c r="C5498" s="44">
        <v>10</v>
      </c>
      <c r="D5498" s="44" t="s">
        <v>95</v>
      </c>
      <c r="E5498" s="44" t="s">
        <v>96</v>
      </c>
      <c r="F5498" s="44" t="s">
        <v>59</v>
      </c>
      <c r="G5498" s="44" t="s">
        <v>657</v>
      </c>
      <c r="H5498" s="44" t="s">
        <v>152</v>
      </c>
      <c r="I5498" s="44" t="s">
        <v>123</v>
      </c>
      <c r="J5498" s="44" t="s">
        <v>99</v>
      </c>
      <c r="K5498" s="44" t="s">
        <v>68</v>
      </c>
      <c r="L5498" s="44" t="s">
        <v>680</v>
      </c>
      <c r="M5498" s="44">
        <v>0</v>
      </c>
      <c r="N5498" s="44">
        <v>30</v>
      </c>
      <c r="O5498" s="44">
        <v>2020</v>
      </c>
      <c r="P5498" s="44" t="s">
        <v>112</v>
      </c>
      <c r="Q5498" s="44" t="s">
        <v>112</v>
      </c>
      <c r="R5498" s="44" t="s">
        <v>657</v>
      </c>
      <c r="S5498" s="44" t="s">
        <v>685</v>
      </c>
      <c r="T5498" s="44">
        <v>1599</v>
      </c>
      <c r="U5498" s="44" t="str">
        <f>IF(ISERROR(VLOOKUP(I5498,'BACK INFO'!F:F,1,0)),IF(ISERROR(VLOOKUP(I5498,'BACK INFO'!H:H,1,0)),K5498,'BACK INFO'!$H$1),'BACK INFO'!$G$1)</f>
        <v>STEPHANIE VITALI</v>
      </c>
    </row>
    <row r="5499" spans="1:21" x14ac:dyDescent="0.35">
      <c r="A5499" s="44" t="s">
        <v>684</v>
      </c>
      <c r="B5499" s="44">
        <v>2019</v>
      </c>
      <c r="C5499" s="44">
        <v>11</v>
      </c>
      <c r="D5499" s="44" t="s">
        <v>95</v>
      </c>
      <c r="E5499" s="44" t="s">
        <v>96</v>
      </c>
      <c r="F5499" s="44" t="s">
        <v>59</v>
      </c>
      <c r="G5499" s="44" t="s">
        <v>657</v>
      </c>
      <c r="H5499" s="44" t="s">
        <v>152</v>
      </c>
      <c r="I5499" s="44" t="s">
        <v>123</v>
      </c>
      <c r="J5499" s="44" t="s">
        <v>99</v>
      </c>
      <c r="K5499" s="44" t="s">
        <v>68</v>
      </c>
      <c r="L5499" s="44" t="s">
        <v>680</v>
      </c>
      <c r="M5499" s="44">
        <v>0</v>
      </c>
      <c r="N5499" s="44">
        <v>30</v>
      </c>
      <c r="O5499" s="44">
        <v>2020</v>
      </c>
      <c r="P5499" s="44" t="s">
        <v>112</v>
      </c>
      <c r="Q5499" s="44" t="s">
        <v>112</v>
      </c>
      <c r="R5499" s="44" t="s">
        <v>657</v>
      </c>
      <c r="S5499" s="44" t="s">
        <v>685</v>
      </c>
      <c r="T5499" s="44">
        <v>1563</v>
      </c>
      <c r="U5499" s="44" t="str">
        <f>IF(ISERROR(VLOOKUP(I5499,'BACK INFO'!F:F,1,0)),IF(ISERROR(VLOOKUP(I5499,'BACK INFO'!H:H,1,0)),K5499,'BACK INFO'!$H$1),'BACK INFO'!$G$1)</f>
        <v>STEPHANIE VITALI</v>
      </c>
    </row>
    <row r="5500" spans="1:21" x14ac:dyDescent="0.35">
      <c r="A5500" s="44" t="s">
        <v>684</v>
      </c>
      <c r="B5500" s="44">
        <v>2019</v>
      </c>
      <c r="C5500" s="44">
        <v>12</v>
      </c>
      <c r="D5500" s="44" t="s">
        <v>95</v>
      </c>
      <c r="E5500" s="44" t="s">
        <v>96</v>
      </c>
      <c r="F5500" s="44" t="s">
        <v>59</v>
      </c>
      <c r="G5500" s="44" t="s">
        <v>657</v>
      </c>
      <c r="H5500" s="44" t="s">
        <v>152</v>
      </c>
      <c r="I5500" s="44" t="s">
        <v>123</v>
      </c>
      <c r="J5500" s="44" t="s">
        <v>99</v>
      </c>
      <c r="K5500" s="44" t="s">
        <v>68</v>
      </c>
      <c r="L5500" s="44" t="s">
        <v>680</v>
      </c>
      <c r="M5500" s="44">
        <v>0</v>
      </c>
      <c r="N5500" s="44">
        <v>22</v>
      </c>
      <c r="O5500" s="44">
        <v>2020</v>
      </c>
      <c r="P5500" s="44" t="s">
        <v>112</v>
      </c>
      <c r="Q5500" s="44" t="s">
        <v>112</v>
      </c>
      <c r="R5500" s="44" t="s">
        <v>657</v>
      </c>
      <c r="S5500" s="44" t="s">
        <v>685</v>
      </c>
      <c r="T5500" s="44">
        <v>1092</v>
      </c>
      <c r="U5500" s="44" t="str">
        <f>IF(ISERROR(VLOOKUP(I5500,'BACK INFO'!F:F,1,0)),IF(ISERROR(VLOOKUP(I5500,'BACK INFO'!H:H,1,0)),K5500,'BACK INFO'!$H$1),'BACK INFO'!$G$1)</f>
        <v>STEPHANIE VITALI</v>
      </c>
    </row>
    <row r="5501" spans="1:21" x14ac:dyDescent="0.35">
      <c r="A5501" s="44" t="s">
        <v>684</v>
      </c>
      <c r="B5501" s="44">
        <v>2020</v>
      </c>
      <c r="C5501" s="44">
        <v>1</v>
      </c>
      <c r="D5501" s="44" t="s">
        <v>95</v>
      </c>
      <c r="E5501" s="44" t="s">
        <v>96</v>
      </c>
      <c r="F5501" s="44" t="s">
        <v>59</v>
      </c>
      <c r="G5501" s="44" t="s">
        <v>657</v>
      </c>
      <c r="H5501" s="44" t="s">
        <v>152</v>
      </c>
      <c r="I5501" s="44" t="s">
        <v>123</v>
      </c>
      <c r="J5501" s="44" t="s">
        <v>99</v>
      </c>
      <c r="K5501" s="44" t="s">
        <v>68</v>
      </c>
      <c r="L5501" s="44" t="s">
        <v>680</v>
      </c>
      <c r="M5501" s="44">
        <v>0</v>
      </c>
      <c r="N5501" s="44">
        <v>23</v>
      </c>
      <c r="O5501" s="44">
        <v>2020</v>
      </c>
      <c r="P5501" s="44" t="s">
        <v>112</v>
      </c>
      <c r="Q5501" s="44" t="s">
        <v>112</v>
      </c>
      <c r="R5501" s="44" t="s">
        <v>657</v>
      </c>
      <c r="S5501" s="44" t="s">
        <v>685</v>
      </c>
      <c r="T5501" s="44">
        <v>1022</v>
      </c>
      <c r="U5501" s="44" t="str">
        <f>IF(ISERROR(VLOOKUP(I5501,'BACK INFO'!F:F,1,0)),IF(ISERROR(VLOOKUP(I5501,'BACK INFO'!H:H,1,0)),K5501,'BACK INFO'!$H$1),'BACK INFO'!$G$1)</f>
        <v>STEPHANIE VITALI</v>
      </c>
    </row>
    <row r="5502" spans="1:21" x14ac:dyDescent="0.35">
      <c r="A5502" s="44" t="s">
        <v>684</v>
      </c>
      <c r="B5502" s="44">
        <v>2019</v>
      </c>
      <c r="C5502" s="44">
        <v>9</v>
      </c>
      <c r="D5502" s="44" t="s">
        <v>95</v>
      </c>
      <c r="E5502" s="44" t="s">
        <v>96</v>
      </c>
      <c r="F5502" s="44" t="s">
        <v>59</v>
      </c>
      <c r="G5502" s="44" t="s">
        <v>657</v>
      </c>
      <c r="H5502" s="44" t="s">
        <v>106</v>
      </c>
      <c r="I5502" s="44" t="s">
        <v>123</v>
      </c>
      <c r="J5502" s="44" t="s">
        <v>99</v>
      </c>
      <c r="K5502" s="44" t="s">
        <v>68</v>
      </c>
      <c r="L5502" s="44" t="s">
        <v>680</v>
      </c>
      <c r="M5502" s="44" t="s">
        <v>683</v>
      </c>
      <c r="N5502" s="44">
        <v>162</v>
      </c>
      <c r="O5502" s="44">
        <v>2020</v>
      </c>
      <c r="P5502" s="44" t="s">
        <v>112</v>
      </c>
      <c r="Q5502" s="44" t="s">
        <v>112</v>
      </c>
      <c r="R5502" s="44" t="s">
        <v>657</v>
      </c>
      <c r="S5502" s="44" t="s">
        <v>685</v>
      </c>
      <c r="T5502" s="44">
        <v>2696</v>
      </c>
      <c r="U5502" s="44" t="str">
        <f>IF(ISERROR(VLOOKUP(I5502,'BACK INFO'!F:F,1,0)),IF(ISERROR(VLOOKUP(I5502,'BACK INFO'!H:H,1,0)),K5502,'BACK INFO'!$H$1),'BACK INFO'!$G$1)</f>
        <v>STEPHANIE VITALI</v>
      </c>
    </row>
    <row r="5503" spans="1:21" x14ac:dyDescent="0.35">
      <c r="A5503" s="44" t="s">
        <v>684</v>
      </c>
      <c r="B5503" s="44">
        <v>2019</v>
      </c>
      <c r="C5503" s="44">
        <v>10</v>
      </c>
      <c r="D5503" s="44" t="s">
        <v>95</v>
      </c>
      <c r="E5503" s="44" t="s">
        <v>96</v>
      </c>
      <c r="F5503" s="44" t="s">
        <v>59</v>
      </c>
      <c r="G5503" s="44" t="s">
        <v>657</v>
      </c>
      <c r="H5503" s="44" t="s">
        <v>117</v>
      </c>
      <c r="I5503" s="44" t="s">
        <v>123</v>
      </c>
      <c r="J5503" s="44" t="s">
        <v>99</v>
      </c>
      <c r="K5503" s="44" t="s">
        <v>68</v>
      </c>
      <c r="L5503" s="44" t="s">
        <v>680</v>
      </c>
      <c r="M5503" s="44" t="s">
        <v>683</v>
      </c>
      <c r="N5503" s="44">
        <v>284</v>
      </c>
      <c r="O5503" s="44">
        <v>2020</v>
      </c>
      <c r="P5503" s="44" t="s">
        <v>112</v>
      </c>
      <c r="Q5503" s="44" t="s">
        <v>112</v>
      </c>
      <c r="R5503" s="44" t="s">
        <v>657</v>
      </c>
      <c r="S5503" s="44" t="s">
        <v>685</v>
      </c>
      <c r="T5503" s="44">
        <v>9119</v>
      </c>
      <c r="U5503" s="44" t="str">
        <f>IF(ISERROR(VLOOKUP(I5503,'BACK INFO'!F:F,1,0)),IF(ISERROR(VLOOKUP(I5503,'BACK INFO'!H:H,1,0)),K5503,'BACK INFO'!$H$1),'BACK INFO'!$G$1)</f>
        <v>STEPHANIE VITALI</v>
      </c>
    </row>
    <row r="5504" spans="1:21" x14ac:dyDescent="0.35">
      <c r="A5504" s="44" t="s">
        <v>684</v>
      </c>
      <c r="B5504" s="44">
        <v>2019</v>
      </c>
      <c r="C5504" s="44">
        <v>9</v>
      </c>
      <c r="D5504" s="44" t="s">
        <v>95</v>
      </c>
      <c r="E5504" s="44" t="s">
        <v>96</v>
      </c>
      <c r="F5504" s="44" t="s">
        <v>59</v>
      </c>
      <c r="G5504" s="44" t="s">
        <v>657</v>
      </c>
      <c r="H5504" s="44" t="s">
        <v>98</v>
      </c>
      <c r="I5504" s="44" t="s">
        <v>123</v>
      </c>
      <c r="J5504" s="44" t="s">
        <v>99</v>
      </c>
      <c r="K5504" s="44" t="s">
        <v>68</v>
      </c>
      <c r="L5504" s="44" t="s">
        <v>680</v>
      </c>
      <c r="M5504" s="44" t="s">
        <v>683</v>
      </c>
      <c r="N5504" s="44">
        <v>7</v>
      </c>
      <c r="O5504" s="44">
        <v>2020</v>
      </c>
      <c r="P5504" s="44" t="s">
        <v>112</v>
      </c>
      <c r="Q5504" s="44" t="s">
        <v>112</v>
      </c>
      <c r="R5504" s="44" t="s">
        <v>657</v>
      </c>
      <c r="S5504" s="44" t="s">
        <v>685</v>
      </c>
      <c r="T5504" s="44">
        <v>222</v>
      </c>
      <c r="U5504" s="44" t="str">
        <f>IF(ISERROR(VLOOKUP(I5504,'BACK INFO'!F:F,1,0)),IF(ISERROR(VLOOKUP(I5504,'BACK INFO'!H:H,1,0)),K5504,'BACK INFO'!$H$1),'BACK INFO'!$G$1)</f>
        <v>STEPHANIE VITALI</v>
      </c>
    </row>
    <row r="5505" spans="1:21" x14ac:dyDescent="0.35">
      <c r="A5505" s="44" t="s">
        <v>684</v>
      </c>
      <c r="B5505" s="44">
        <v>2019</v>
      </c>
      <c r="C5505" s="44">
        <v>10</v>
      </c>
      <c r="D5505" s="44" t="s">
        <v>95</v>
      </c>
      <c r="E5505" s="44" t="s">
        <v>96</v>
      </c>
      <c r="F5505" s="44" t="s">
        <v>59</v>
      </c>
      <c r="G5505" s="44" t="s">
        <v>657</v>
      </c>
      <c r="H5505" s="44" t="s">
        <v>98</v>
      </c>
      <c r="I5505" s="44" t="s">
        <v>123</v>
      </c>
      <c r="J5505" s="44" t="s">
        <v>99</v>
      </c>
      <c r="K5505" s="44" t="s">
        <v>68</v>
      </c>
      <c r="L5505" s="44" t="s">
        <v>680</v>
      </c>
      <c r="M5505" s="44" t="s">
        <v>683</v>
      </c>
      <c r="N5505" s="44">
        <v>172</v>
      </c>
      <c r="O5505" s="44">
        <v>2020</v>
      </c>
      <c r="P5505" s="44" t="s">
        <v>112</v>
      </c>
      <c r="Q5505" s="44" t="s">
        <v>112</v>
      </c>
      <c r="R5505" s="44" t="s">
        <v>657</v>
      </c>
      <c r="S5505" s="44" t="s">
        <v>685</v>
      </c>
      <c r="T5505" s="44">
        <v>5660</v>
      </c>
      <c r="U5505" s="44" t="str">
        <f>IF(ISERROR(VLOOKUP(I5505,'BACK INFO'!F:F,1,0)),IF(ISERROR(VLOOKUP(I5505,'BACK INFO'!H:H,1,0)),K5505,'BACK INFO'!$H$1),'BACK INFO'!$G$1)</f>
        <v>STEPHANIE VITALI</v>
      </c>
    </row>
    <row r="5506" spans="1:21" x14ac:dyDescent="0.35">
      <c r="A5506" s="44" t="s">
        <v>684</v>
      </c>
      <c r="B5506" s="44">
        <v>2019</v>
      </c>
      <c r="C5506" s="44">
        <v>11</v>
      </c>
      <c r="D5506" s="44" t="s">
        <v>95</v>
      </c>
      <c r="E5506" s="44" t="s">
        <v>96</v>
      </c>
      <c r="F5506" s="44" t="s">
        <v>59</v>
      </c>
      <c r="G5506" s="44" t="s">
        <v>657</v>
      </c>
      <c r="H5506" s="44" t="s">
        <v>98</v>
      </c>
      <c r="I5506" s="44" t="s">
        <v>123</v>
      </c>
      <c r="J5506" s="44" t="s">
        <v>99</v>
      </c>
      <c r="K5506" s="44" t="s">
        <v>68</v>
      </c>
      <c r="L5506" s="44" t="s">
        <v>680</v>
      </c>
      <c r="M5506" s="44" t="s">
        <v>683</v>
      </c>
      <c r="N5506" s="44">
        <v>143</v>
      </c>
      <c r="O5506" s="44">
        <v>2020</v>
      </c>
      <c r="P5506" s="44" t="s">
        <v>112</v>
      </c>
      <c r="Q5506" s="44" t="s">
        <v>112</v>
      </c>
      <c r="R5506" s="44" t="s">
        <v>657</v>
      </c>
      <c r="S5506" s="44" t="s">
        <v>685</v>
      </c>
      <c r="T5506" s="44">
        <v>4545</v>
      </c>
      <c r="U5506" s="44" t="str">
        <f>IF(ISERROR(VLOOKUP(I5506,'BACK INFO'!F:F,1,0)),IF(ISERROR(VLOOKUP(I5506,'BACK INFO'!H:H,1,0)),K5506,'BACK INFO'!$H$1),'BACK INFO'!$G$1)</f>
        <v>STEPHANIE VITALI</v>
      </c>
    </row>
    <row r="5507" spans="1:21" x14ac:dyDescent="0.35">
      <c r="A5507" s="44" t="s">
        <v>684</v>
      </c>
      <c r="B5507" s="44">
        <v>2019</v>
      </c>
      <c r="C5507" s="44">
        <v>12</v>
      </c>
      <c r="D5507" s="44" t="s">
        <v>95</v>
      </c>
      <c r="E5507" s="44" t="s">
        <v>96</v>
      </c>
      <c r="F5507" s="44" t="s">
        <v>59</v>
      </c>
      <c r="G5507" s="44" t="s">
        <v>657</v>
      </c>
      <c r="H5507" s="44" t="s">
        <v>98</v>
      </c>
      <c r="I5507" s="44" t="s">
        <v>123</v>
      </c>
      <c r="J5507" s="44" t="s">
        <v>99</v>
      </c>
      <c r="K5507" s="44" t="s">
        <v>68</v>
      </c>
      <c r="L5507" s="44" t="s">
        <v>680</v>
      </c>
      <c r="M5507" s="44" t="s">
        <v>683</v>
      </c>
      <c r="N5507" s="44">
        <v>113</v>
      </c>
      <c r="O5507" s="44">
        <v>2020</v>
      </c>
      <c r="P5507" s="44" t="s">
        <v>112</v>
      </c>
      <c r="Q5507" s="44" t="s">
        <v>112</v>
      </c>
      <c r="R5507" s="44" t="s">
        <v>657</v>
      </c>
      <c r="S5507" s="44" t="s">
        <v>685</v>
      </c>
      <c r="T5507" s="44">
        <v>3681</v>
      </c>
      <c r="U5507" s="44" t="str">
        <f>IF(ISERROR(VLOOKUP(I5507,'BACK INFO'!F:F,1,0)),IF(ISERROR(VLOOKUP(I5507,'BACK INFO'!H:H,1,0)),K5507,'BACK INFO'!$H$1),'BACK INFO'!$G$1)</f>
        <v>STEPHANIE VITALI</v>
      </c>
    </row>
    <row r="5508" spans="1:21" x14ac:dyDescent="0.35">
      <c r="A5508" s="44" t="s">
        <v>684</v>
      </c>
      <c r="B5508" s="44">
        <v>2020</v>
      </c>
      <c r="C5508" s="44">
        <v>1</v>
      </c>
      <c r="D5508" s="44" t="s">
        <v>95</v>
      </c>
      <c r="E5508" s="44" t="s">
        <v>96</v>
      </c>
      <c r="F5508" s="44" t="s">
        <v>59</v>
      </c>
      <c r="G5508" s="44" t="s">
        <v>657</v>
      </c>
      <c r="H5508" s="44" t="s">
        <v>98</v>
      </c>
      <c r="I5508" s="44" t="s">
        <v>123</v>
      </c>
      <c r="J5508" s="44" t="s">
        <v>99</v>
      </c>
      <c r="K5508" s="44" t="s">
        <v>68</v>
      </c>
      <c r="L5508" s="44" t="s">
        <v>680</v>
      </c>
      <c r="M5508" s="44" t="s">
        <v>683</v>
      </c>
      <c r="N5508" s="44">
        <v>134</v>
      </c>
      <c r="O5508" s="44">
        <v>2020</v>
      </c>
      <c r="P5508" s="44" t="s">
        <v>112</v>
      </c>
      <c r="Q5508" s="44" t="s">
        <v>112</v>
      </c>
      <c r="R5508" s="44" t="s">
        <v>657</v>
      </c>
      <c r="S5508" s="44" t="s">
        <v>685</v>
      </c>
      <c r="T5508" s="44">
        <v>4480</v>
      </c>
      <c r="U5508" s="44" t="str">
        <f>IF(ISERROR(VLOOKUP(I5508,'BACK INFO'!F:F,1,0)),IF(ISERROR(VLOOKUP(I5508,'BACK INFO'!H:H,1,0)),K5508,'BACK INFO'!$H$1),'BACK INFO'!$G$1)</f>
        <v>STEPHANIE VITALI</v>
      </c>
    </row>
    <row r="5509" spans="1:21" x14ac:dyDescent="0.35">
      <c r="A5509" s="44" t="s">
        <v>684</v>
      </c>
      <c r="B5509" s="44">
        <v>2019</v>
      </c>
      <c r="C5509" s="44">
        <v>10</v>
      </c>
      <c r="D5509" s="44" t="s">
        <v>95</v>
      </c>
      <c r="E5509" s="44" t="s">
        <v>96</v>
      </c>
      <c r="F5509" s="44" t="s">
        <v>59</v>
      </c>
      <c r="G5509" s="44" t="s">
        <v>657</v>
      </c>
      <c r="H5509" s="44" t="s">
        <v>151</v>
      </c>
      <c r="I5509" s="44" t="s">
        <v>123</v>
      </c>
      <c r="J5509" s="44" t="s">
        <v>99</v>
      </c>
      <c r="K5509" s="44" t="s">
        <v>68</v>
      </c>
      <c r="L5509" s="44" t="s">
        <v>680</v>
      </c>
      <c r="M5509" s="44" t="s">
        <v>683</v>
      </c>
      <c r="N5509" s="44">
        <v>36</v>
      </c>
      <c r="O5509" s="44">
        <v>2020</v>
      </c>
      <c r="P5509" s="44" t="s">
        <v>112</v>
      </c>
      <c r="Q5509" s="44" t="s">
        <v>112</v>
      </c>
      <c r="R5509" s="44" t="s">
        <v>657</v>
      </c>
      <c r="S5509" s="44" t="s">
        <v>685</v>
      </c>
      <c r="T5509" s="44">
        <v>1338</v>
      </c>
      <c r="U5509" s="44" t="str">
        <f>IF(ISERROR(VLOOKUP(I5509,'BACK INFO'!F:F,1,0)),IF(ISERROR(VLOOKUP(I5509,'BACK INFO'!H:H,1,0)),K5509,'BACK INFO'!$H$1),'BACK INFO'!$G$1)</f>
        <v>STEPHANIE VITALI</v>
      </c>
    </row>
    <row r="5510" spans="1:21" x14ac:dyDescent="0.35">
      <c r="A5510" s="44" t="s">
        <v>684</v>
      </c>
      <c r="B5510" s="44">
        <v>2019</v>
      </c>
      <c r="C5510" s="44">
        <v>9</v>
      </c>
      <c r="D5510" s="44" t="s">
        <v>95</v>
      </c>
      <c r="E5510" s="44" t="s">
        <v>96</v>
      </c>
      <c r="F5510" s="44" t="s">
        <v>59</v>
      </c>
      <c r="G5510" s="44" t="s">
        <v>657</v>
      </c>
      <c r="H5510" s="44" t="s">
        <v>152</v>
      </c>
      <c r="I5510" s="44" t="s">
        <v>123</v>
      </c>
      <c r="J5510" s="44" t="s">
        <v>99</v>
      </c>
      <c r="K5510" s="44" t="s">
        <v>68</v>
      </c>
      <c r="L5510" s="44" t="s">
        <v>680</v>
      </c>
      <c r="M5510" s="44" t="s">
        <v>683</v>
      </c>
      <c r="N5510" s="44">
        <v>8</v>
      </c>
      <c r="O5510" s="44">
        <v>2020</v>
      </c>
      <c r="P5510" s="44" t="s">
        <v>112</v>
      </c>
      <c r="Q5510" s="44" t="s">
        <v>112</v>
      </c>
      <c r="R5510" s="44" t="s">
        <v>657</v>
      </c>
      <c r="S5510" s="44" t="s">
        <v>685</v>
      </c>
      <c r="T5510" s="44">
        <v>412</v>
      </c>
      <c r="U5510" s="44" t="str">
        <f>IF(ISERROR(VLOOKUP(I5510,'BACK INFO'!F:F,1,0)),IF(ISERROR(VLOOKUP(I5510,'BACK INFO'!H:H,1,0)),K5510,'BACK INFO'!$H$1),'BACK INFO'!$G$1)</f>
        <v>STEPHANIE VITALI</v>
      </c>
    </row>
    <row r="5511" spans="1:21" x14ac:dyDescent="0.35">
      <c r="A5511" s="44" t="s">
        <v>684</v>
      </c>
      <c r="B5511" s="44">
        <v>2019</v>
      </c>
      <c r="C5511" s="44">
        <v>10</v>
      </c>
      <c r="D5511" s="44" t="s">
        <v>95</v>
      </c>
      <c r="E5511" s="44" t="s">
        <v>96</v>
      </c>
      <c r="F5511" s="44" t="s">
        <v>59</v>
      </c>
      <c r="G5511" s="44" t="s">
        <v>657</v>
      </c>
      <c r="H5511" s="44" t="s">
        <v>152</v>
      </c>
      <c r="I5511" s="44" t="s">
        <v>123</v>
      </c>
      <c r="J5511" s="44" t="s">
        <v>99</v>
      </c>
      <c r="K5511" s="44" t="s">
        <v>68</v>
      </c>
      <c r="L5511" s="44" t="s">
        <v>680</v>
      </c>
      <c r="M5511" s="44" t="s">
        <v>683</v>
      </c>
      <c r="N5511" s="44">
        <v>61</v>
      </c>
      <c r="O5511" s="44">
        <v>2020</v>
      </c>
      <c r="P5511" s="44" t="s">
        <v>112</v>
      </c>
      <c r="Q5511" s="44" t="s">
        <v>112</v>
      </c>
      <c r="R5511" s="44" t="s">
        <v>657</v>
      </c>
      <c r="S5511" s="44" t="s">
        <v>685</v>
      </c>
      <c r="T5511" s="44">
        <v>2513.5</v>
      </c>
      <c r="U5511" s="44" t="str">
        <f>IF(ISERROR(VLOOKUP(I5511,'BACK INFO'!F:F,1,0)),IF(ISERROR(VLOOKUP(I5511,'BACK INFO'!H:H,1,0)),K5511,'BACK INFO'!$H$1),'BACK INFO'!$G$1)</f>
        <v>STEPHANIE VITALI</v>
      </c>
    </row>
    <row r="5512" spans="1:21" x14ac:dyDescent="0.35">
      <c r="A5512" s="44" t="s">
        <v>684</v>
      </c>
      <c r="B5512" s="44">
        <v>2019</v>
      </c>
      <c r="C5512" s="44">
        <v>11</v>
      </c>
      <c r="D5512" s="44" t="s">
        <v>95</v>
      </c>
      <c r="E5512" s="44" t="s">
        <v>96</v>
      </c>
      <c r="F5512" s="44" t="s">
        <v>59</v>
      </c>
      <c r="G5512" s="44" t="s">
        <v>657</v>
      </c>
      <c r="H5512" s="44" t="s">
        <v>152</v>
      </c>
      <c r="I5512" s="44" t="s">
        <v>123</v>
      </c>
      <c r="J5512" s="44" t="s">
        <v>99</v>
      </c>
      <c r="K5512" s="44" t="s">
        <v>68</v>
      </c>
      <c r="L5512" s="44" t="s">
        <v>680</v>
      </c>
      <c r="M5512" s="44" t="s">
        <v>683</v>
      </c>
      <c r="N5512" s="44">
        <v>33</v>
      </c>
      <c r="O5512" s="44">
        <v>2020</v>
      </c>
      <c r="P5512" s="44" t="s">
        <v>112</v>
      </c>
      <c r="Q5512" s="44" t="s">
        <v>112</v>
      </c>
      <c r="R5512" s="44" t="s">
        <v>657</v>
      </c>
      <c r="S5512" s="44" t="s">
        <v>685</v>
      </c>
      <c r="T5512" s="44">
        <v>1698</v>
      </c>
      <c r="U5512" s="44" t="str">
        <f>IF(ISERROR(VLOOKUP(I5512,'BACK INFO'!F:F,1,0)),IF(ISERROR(VLOOKUP(I5512,'BACK INFO'!H:H,1,0)),K5512,'BACK INFO'!$H$1),'BACK INFO'!$G$1)</f>
        <v>STEPHANIE VITALI</v>
      </c>
    </row>
    <row r="5513" spans="1:21" x14ac:dyDescent="0.35">
      <c r="A5513" s="44" t="s">
        <v>684</v>
      </c>
      <c r="B5513" s="44">
        <v>2019</v>
      </c>
      <c r="C5513" s="44">
        <v>12</v>
      </c>
      <c r="D5513" s="44" t="s">
        <v>95</v>
      </c>
      <c r="E5513" s="44" t="s">
        <v>96</v>
      </c>
      <c r="F5513" s="44" t="s">
        <v>59</v>
      </c>
      <c r="G5513" s="44" t="s">
        <v>657</v>
      </c>
      <c r="H5513" s="44" t="s">
        <v>152</v>
      </c>
      <c r="I5513" s="44" t="s">
        <v>123</v>
      </c>
      <c r="J5513" s="44" t="s">
        <v>99</v>
      </c>
      <c r="K5513" s="44" t="s">
        <v>68</v>
      </c>
      <c r="L5513" s="44" t="s">
        <v>680</v>
      </c>
      <c r="M5513" s="44" t="s">
        <v>683</v>
      </c>
      <c r="N5513" s="44">
        <v>23</v>
      </c>
      <c r="O5513" s="44">
        <v>2020</v>
      </c>
      <c r="P5513" s="44" t="s">
        <v>112</v>
      </c>
      <c r="Q5513" s="44" t="s">
        <v>112</v>
      </c>
      <c r="R5513" s="44" t="s">
        <v>657</v>
      </c>
      <c r="S5513" s="44" t="s">
        <v>685</v>
      </c>
      <c r="T5513" s="44">
        <v>1146</v>
      </c>
      <c r="U5513" s="44" t="str">
        <f>IF(ISERROR(VLOOKUP(I5513,'BACK INFO'!F:F,1,0)),IF(ISERROR(VLOOKUP(I5513,'BACK INFO'!H:H,1,0)),K5513,'BACK INFO'!$H$1),'BACK INFO'!$G$1)</f>
        <v>STEPHANIE VITALI</v>
      </c>
    </row>
    <row r="5514" spans="1:21" x14ac:dyDescent="0.35">
      <c r="A5514" s="44" t="s">
        <v>684</v>
      </c>
      <c r="B5514" s="44">
        <v>2020</v>
      </c>
      <c r="C5514" s="44">
        <v>1</v>
      </c>
      <c r="D5514" s="44" t="s">
        <v>95</v>
      </c>
      <c r="E5514" s="44" t="s">
        <v>96</v>
      </c>
      <c r="F5514" s="44" t="s">
        <v>59</v>
      </c>
      <c r="G5514" s="44" t="s">
        <v>657</v>
      </c>
      <c r="H5514" s="44" t="s">
        <v>152</v>
      </c>
      <c r="I5514" s="44" t="s">
        <v>123</v>
      </c>
      <c r="J5514" s="44" t="s">
        <v>99</v>
      </c>
      <c r="K5514" s="44" t="s">
        <v>68</v>
      </c>
      <c r="L5514" s="44" t="s">
        <v>680</v>
      </c>
      <c r="M5514" s="44" t="s">
        <v>683</v>
      </c>
      <c r="N5514" s="44">
        <v>34</v>
      </c>
      <c r="O5514" s="44">
        <v>2020</v>
      </c>
      <c r="P5514" s="44" t="s">
        <v>112</v>
      </c>
      <c r="Q5514" s="44" t="s">
        <v>112</v>
      </c>
      <c r="R5514" s="44" t="s">
        <v>657</v>
      </c>
      <c r="S5514" s="44" t="s">
        <v>685</v>
      </c>
      <c r="T5514" s="44">
        <v>1510</v>
      </c>
      <c r="U5514" s="44" t="str">
        <f>IF(ISERROR(VLOOKUP(I5514,'BACK INFO'!F:F,1,0)),IF(ISERROR(VLOOKUP(I5514,'BACK INFO'!H:H,1,0)),K5514,'BACK INFO'!$H$1),'BACK INFO'!$G$1)</f>
        <v>STEPHANIE VITALI</v>
      </c>
    </row>
    <row r="5515" spans="1:21" x14ac:dyDescent="0.35">
      <c r="A5515" s="44" t="s">
        <v>684</v>
      </c>
      <c r="B5515" s="44">
        <v>2020</v>
      </c>
      <c r="C5515" s="44">
        <v>3</v>
      </c>
      <c r="D5515" s="44" t="s">
        <v>95</v>
      </c>
      <c r="E5515" s="44" t="s">
        <v>96</v>
      </c>
      <c r="F5515" s="44" t="s">
        <v>59</v>
      </c>
      <c r="G5515" s="44" t="s">
        <v>657</v>
      </c>
      <c r="H5515" s="44" t="s">
        <v>98</v>
      </c>
      <c r="I5515" s="44" t="s">
        <v>304</v>
      </c>
      <c r="J5515" s="44" t="s">
        <v>99</v>
      </c>
      <c r="K5515" s="44" t="s">
        <v>67</v>
      </c>
      <c r="L5515" s="44" t="s">
        <v>680</v>
      </c>
      <c r="M5515" s="44">
        <v>0</v>
      </c>
      <c r="N5515" s="44">
        <v>96</v>
      </c>
      <c r="O5515" s="44">
        <v>2020</v>
      </c>
      <c r="P5515" s="44" t="s">
        <v>112</v>
      </c>
      <c r="Q5515" s="44" t="s">
        <v>112</v>
      </c>
      <c r="R5515" s="44" t="s">
        <v>657</v>
      </c>
      <c r="S5515" s="44" t="s">
        <v>685</v>
      </c>
      <c r="T5515" s="44">
        <v>2868</v>
      </c>
      <c r="U5515" s="44" t="str">
        <f>IF(ISERROR(VLOOKUP(I5515,'BACK INFO'!F:F,1,0)),IF(ISERROR(VLOOKUP(I5515,'BACK INFO'!H:H,1,0)),K5515,'BACK INFO'!$H$1),'BACK INFO'!$G$1)</f>
        <v>ANITA M. HOPKINS</v>
      </c>
    </row>
    <row r="5516" spans="1:21" x14ac:dyDescent="0.35">
      <c r="A5516" s="44" t="s">
        <v>684</v>
      </c>
      <c r="B5516" s="44">
        <v>2020</v>
      </c>
      <c r="C5516" s="44">
        <v>4</v>
      </c>
      <c r="D5516" s="44" t="s">
        <v>95</v>
      </c>
      <c r="E5516" s="44" t="s">
        <v>96</v>
      </c>
      <c r="F5516" s="44" t="s">
        <v>59</v>
      </c>
      <c r="G5516" s="44" t="s">
        <v>657</v>
      </c>
      <c r="H5516" s="44" t="s">
        <v>98</v>
      </c>
      <c r="I5516" s="44" t="s">
        <v>304</v>
      </c>
      <c r="J5516" s="44" t="s">
        <v>99</v>
      </c>
      <c r="K5516" s="44" t="s">
        <v>67</v>
      </c>
      <c r="L5516" s="44" t="s">
        <v>680</v>
      </c>
      <c r="M5516" s="44">
        <v>0</v>
      </c>
      <c r="N5516" s="44">
        <v>72</v>
      </c>
      <c r="O5516" s="44">
        <v>2020</v>
      </c>
      <c r="P5516" s="44" t="s">
        <v>112</v>
      </c>
      <c r="Q5516" s="44" t="s">
        <v>112</v>
      </c>
      <c r="R5516" s="44" t="s">
        <v>657</v>
      </c>
      <c r="S5516" s="44" t="s">
        <v>685</v>
      </c>
      <c r="T5516" s="44">
        <v>2118</v>
      </c>
      <c r="U5516" s="44" t="str">
        <f>IF(ISERROR(VLOOKUP(I5516,'BACK INFO'!F:F,1,0)),IF(ISERROR(VLOOKUP(I5516,'BACK INFO'!H:H,1,0)),K5516,'BACK INFO'!$H$1),'BACK INFO'!$G$1)</f>
        <v>ANITA M. HOPKINS</v>
      </c>
    </row>
    <row r="5517" spans="1:21" x14ac:dyDescent="0.35">
      <c r="A5517" s="44" t="s">
        <v>684</v>
      </c>
      <c r="B5517" s="44">
        <v>2019</v>
      </c>
      <c r="C5517" s="44">
        <v>10</v>
      </c>
      <c r="D5517" s="44" t="s">
        <v>95</v>
      </c>
      <c r="E5517" s="44" t="s">
        <v>96</v>
      </c>
      <c r="F5517" s="44" t="s">
        <v>59</v>
      </c>
      <c r="G5517" s="44" t="s">
        <v>657</v>
      </c>
      <c r="H5517" s="44" t="s">
        <v>117</v>
      </c>
      <c r="I5517" s="44" t="s">
        <v>333</v>
      </c>
      <c r="J5517" s="44" t="s">
        <v>99</v>
      </c>
      <c r="K5517" s="44" t="s">
        <v>245</v>
      </c>
      <c r="L5517" s="44" t="s">
        <v>680</v>
      </c>
      <c r="M5517" s="44">
        <v>0</v>
      </c>
      <c r="N5517" s="44">
        <v>106</v>
      </c>
      <c r="O5517" s="44">
        <v>2020</v>
      </c>
      <c r="P5517" s="44" t="s">
        <v>112</v>
      </c>
      <c r="Q5517" s="44" t="s">
        <v>112</v>
      </c>
      <c r="R5517" s="44" t="s">
        <v>657</v>
      </c>
      <c r="S5517" s="44" t="s">
        <v>685</v>
      </c>
      <c r="T5517" s="44">
        <v>3460</v>
      </c>
      <c r="U5517" s="44" t="str">
        <f>IF(ISERROR(VLOOKUP(I5517,'BACK INFO'!F:F,1,0)),IF(ISERROR(VLOOKUP(I5517,'BACK INFO'!H:H,1,0)),K5517,'BACK INFO'!$H$1),'BACK INFO'!$G$1)</f>
        <v>JULIUS ORTIZ MALDONADO</v>
      </c>
    </row>
    <row r="5518" spans="1:21" x14ac:dyDescent="0.35">
      <c r="A5518" s="44" t="s">
        <v>684</v>
      </c>
      <c r="B5518" s="44">
        <v>2019</v>
      </c>
      <c r="C5518" s="44">
        <v>11</v>
      </c>
      <c r="D5518" s="44" t="s">
        <v>95</v>
      </c>
      <c r="E5518" s="44" t="s">
        <v>96</v>
      </c>
      <c r="F5518" s="44" t="s">
        <v>59</v>
      </c>
      <c r="G5518" s="44" t="s">
        <v>657</v>
      </c>
      <c r="H5518" s="44" t="s">
        <v>117</v>
      </c>
      <c r="I5518" s="44" t="s">
        <v>333</v>
      </c>
      <c r="J5518" s="44" t="s">
        <v>99</v>
      </c>
      <c r="K5518" s="44" t="s">
        <v>245</v>
      </c>
      <c r="L5518" s="44" t="s">
        <v>680</v>
      </c>
      <c r="M5518" s="44">
        <v>0</v>
      </c>
      <c r="N5518" s="44">
        <v>128</v>
      </c>
      <c r="O5518" s="44">
        <v>2020</v>
      </c>
      <c r="P5518" s="44" t="s">
        <v>112</v>
      </c>
      <c r="Q5518" s="44" t="s">
        <v>112</v>
      </c>
      <c r="R5518" s="44" t="s">
        <v>657</v>
      </c>
      <c r="S5518" s="44" t="s">
        <v>685</v>
      </c>
      <c r="T5518" s="44">
        <v>4184</v>
      </c>
      <c r="U5518" s="44" t="str">
        <f>IF(ISERROR(VLOOKUP(I5518,'BACK INFO'!F:F,1,0)),IF(ISERROR(VLOOKUP(I5518,'BACK INFO'!H:H,1,0)),K5518,'BACK INFO'!$H$1),'BACK INFO'!$G$1)</f>
        <v>JULIUS ORTIZ MALDONADO</v>
      </c>
    </row>
    <row r="5519" spans="1:21" x14ac:dyDescent="0.35">
      <c r="A5519" s="44" t="s">
        <v>684</v>
      </c>
      <c r="B5519" s="44">
        <v>2019</v>
      </c>
      <c r="C5519" s="44">
        <v>10</v>
      </c>
      <c r="D5519" s="44" t="s">
        <v>95</v>
      </c>
      <c r="E5519" s="44" t="s">
        <v>96</v>
      </c>
      <c r="F5519" s="44" t="s">
        <v>59</v>
      </c>
      <c r="G5519" s="44" t="s">
        <v>657</v>
      </c>
      <c r="H5519" s="44" t="s">
        <v>98</v>
      </c>
      <c r="I5519" s="44" t="s">
        <v>333</v>
      </c>
      <c r="J5519" s="44" t="s">
        <v>99</v>
      </c>
      <c r="K5519" s="44" t="s">
        <v>245</v>
      </c>
      <c r="L5519" s="44" t="s">
        <v>680</v>
      </c>
      <c r="M5519" s="44">
        <v>0</v>
      </c>
      <c r="N5519" s="44">
        <v>57</v>
      </c>
      <c r="O5519" s="44">
        <v>2020</v>
      </c>
      <c r="P5519" s="44" t="s">
        <v>112</v>
      </c>
      <c r="Q5519" s="44" t="s">
        <v>112</v>
      </c>
      <c r="R5519" s="44" t="s">
        <v>657</v>
      </c>
      <c r="S5519" s="44" t="s">
        <v>685</v>
      </c>
      <c r="T5519" s="44">
        <v>1967</v>
      </c>
      <c r="U5519" s="44" t="str">
        <f>IF(ISERROR(VLOOKUP(I5519,'BACK INFO'!F:F,1,0)),IF(ISERROR(VLOOKUP(I5519,'BACK INFO'!H:H,1,0)),K5519,'BACK INFO'!$H$1),'BACK INFO'!$G$1)</f>
        <v>JULIUS ORTIZ MALDONADO</v>
      </c>
    </row>
    <row r="5520" spans="1:21" x14ac:dyDescent="0.35">
      <c r="A5520" s="44" t="s">
        <v>684</v>
      </c>
      <c r="B5520" s="44">
        <v>2019</v>
      </c>
      <c r="C5520" s="44">
        <v>11</v>
      </c>
      <c r="D5520" s="44" t="s">
        <v>95</v>
      </c>
      <c r="E5520" s="44" t="s">
        <v>96</v>
      </c>
      <c r="F5520" s="44" t="s">
        <v>59</v>
      </c>
      <c r="G5520" s="44" t="s">
        <v>657</v>
      </c>
      <c r="H5520" s="44" t="s">
        <v>98</v>
      </c>
      <c r="I5520" s="44" t="s">
        <v>333</v>
      </c>
      <c r="J5520" s="44" t="s">
        <v>99</v>
      </c>
      <c r="K5520" s="44" t="s">
        <v>245</v>
      </c>
      <c r="L5520" s="44" t="s">
        <v>680</v>
      </c>
      <c r="M5520" s="44">
        <v>0</v>
      </c>
      <c r="N5520" s="44">
        <v>12</v>
      </c>
      <c r="O5520" s="44">
        <v>2020</v>
      </c>
      <c r="P5520" s="44" t="s">
        <v>112</v>
      </c>
      <c r="Q5520" s="44" t="s">
        <v>112</v>
      </c>
      <c r="R5520" s="44" t="s">
        <v>657</v>
      </c>
      <c r="S5520" s="44" t="s">
        <v>685</v>
      </c>
      <c r="T5520" s="44">
        <v>384</v>
      </c>
      <c r="U5520" s="44" t="str">
        <f>IF(ISERROR(VLOOKUP(I5520,'BACK INFO'!F:F,1,0)),IF(ISERROR(VLOOKUP(I5520,'BACK INFO'!H:H,1,0)),K5520,'BACK INFO'!$H$1),'BACK INFO'!$G$1)</f>
        <v>JULIUS ORTIZ MALDONADO</v>
      </c>
    </row>
    <row r="5521" spans="1:21" x14ac:dyDescent="0.35">
      <c r="A5521" s="44" t="s">
        <v>684</v>
      </c>
      <c r="B5521" s="44">
        <v>2019</v>
      </c>
      <c r="C5521" s="44">
        <v>10</v>
      </c>
      <c r="D5521" s="44" t="s">
        <v>95</v>
      </c>
      <c r="E5521" s="44" t="s">
        <v>96</v>
      </c>
      <c r="F5521" s="44" t="s">
        <v>59</v>
      </c>
      <c r="G5521" s="44" t="s">
        <v>657</v>
      </c>
      <c r="H5521" s="44" t="s">
        <v>152</v>
      </c>
      <c r="I5521" s="44" t="s">
        <v>333</v>
      </c>
      <c r="J5521" s="44" t="s">
        <v>99</v>
      </c>
      <c r="K5521" s="44" t="s">
        <v>245</v>
      </c>
      <c r="L5521" s="44" t="s">
        <v>680</v>
      </c>
      <c r="M5521" s="44">
        <v>0</v>
      </c>
      <c r="N5521" s="44">
        <v>43</v>
      </c>
      <c r="O5521" s="44">
        <v>2020</v>
      </c>
      <c r="P5521" s="44" t="s">
        <v>112</v>
      </c>
      <c r="Q5521" s="44" t="s">
        <v>112</v>
      </c>
      <c r="R5521" s="44" t="s">
        <v>657</v>
      </c>
      <c r="S5521" s="44" t="s">
        <v>685</v>
      </c>
      <c r="T5521" s="44">
        <v>1825</v>
      </c>
      <c r="U5521" s="44" t="str">
        <f>IF(ISERROR(VLOOKUP(I5521,'BACK INFO'!F:F,1,0)),IF(ISERROR(VLOOKUP(I5521,'BACK INFO'!H:H,1,0)),K5521,'BACK INFO'!$H$1),'BACK INFO'!$G$1)</f>
        <v>JULIUS ORTIZ MALDONADO</v>
      </c>
    </row>
    <row r="5522" spans="1:21" x14ac:dyDescent="0.35">
      <c r="A5522" s="44" t="s">
        <v>684</v>
      </c>
      <c r="B5522" s="44">
        <v>2019</v>
      </c>
      <c r="C5522" s="44">
        <v>11</v>
      </c>
      <c r="D5522" s="44" t="s">
        <v>95</v>
      </c>
      <c r="E5522" s="44" t="s">
        <v>96</v>
      </c>
      <c r="F5522" s="44" t="s">
        <v>59</v>
      </c>
      <c r="G5522" s="44" t="s">
        <v>657</v>
      </c>
      <c r="H5522" s="44" t="s">
        <v>152</v>
      </c>
      <c r="I5522" s="44" t="s">
        <v>333</v>
      </c>
      <c r="J5522" s="44" t="s">
        <v>99</v>
      </c>
      <c r="K5522" s="44" t="s">
        <v>245</v>
      </c>
      <c r="L5522" s="44" t="s">
        <v>680</v>
      </c>
      <c r="M5522" s="44">
        <v>0</v>
      </c>
      <c r="N5522" s="44">
        <v>7</v>
      </c>
      <c r="O5522" s="44">
        <v>2020</v>
      </c>
      <c r="P5522" s="44" t="s">
        <v>112</v>
      </c>
      <c r="Q5522" s="44" t="s">
        <v>112</v>
      </c>
      <c r="R5522" s="44" t="s">
        <v>657</v>
      </c>
      <c r="S5522" s="44" t="s">
        <v>685</v>
      </c>
      <c r="T5522" s="44">
        <v>378</v>
      </c>
      <c r="U5522" s="44" t="str">
        <f>IF(ISERROR(VLOOKUP(I5522,'BACK INFO'!F:F,1,0)),IF(ISERROR(VLOOKUP(I5522,'BACK INFO'!H:H,1,0)),K5522,'BACK INFO'!$H$1),'BACK INFO'!$G$1)</f>
        <v>JULIUS ORTIZ MALDONADO</v>
      </c>
    </row>
    <row r="5523" spans="1:21" x14ac:dyDescent="0.35">
      <c r="A5523" s="44" t="s">
        <v>684</v>
      </c>
      <c r="B5523" s="44">
        <v>2019</v>
      </c>
      <c r="C5523" s="44">
        <v>9</v>
      </c>
      <c r="D5523" s="44" t="s">
        <v>95</v>
      </c>
      <c r="E5523" s="44" t="s">
        <v>96</v>
      </c>
      <c r="F5523" s="44" t="s">
        <v>59</v>
      </c>
      <c r="G5523" s="44" t="s">
        <v>657</v>
      </c>
      <c r="H5523" s="44" t="s">
        <v>98</v>
      </c>
      <c r="I5523" s="44" t="s">
        <v>286</v>
      </c>
      <c r="J5523" s="44" t="s">
        <v>99</v>
      </c>
      <c r="K5523" s="44" t="s">
        <v>72</v>
      </c>
      <c r="L5523" s="44" t="s">
        <v>680</v>
      </c>
      <c r="M5523" s="44">
        <v>0</v>
      </c>
      <c r="N5523" s="44">
        <v>3</v>
      </c>
      <c r="O5523" s="44">
        <v>2020</v>
      </c>
      <c r="P5523" s="44" t="s">
        <v>112</v>
      </c>
      <c r="Q5523" s="44" t="s">
        <v>112</v>
      </c>
      <c r="R5523" s="44" t="s">
        <v>657</v>
      </c>
      <c r="S5523" s="44" t="s">
        <v>685</v>
      </c>
      <c r="T5523" s="44">
        <v>207</v>
      </c>
      <c r="U5523" s="44" t="str">
        <f>IF(ISERROR(VLOOKUP(I5523,'BACK INFO'!F:F,1,0)),IF(ISERROR(VLOOKUP(I5523,'BACK INFO'!H:H,1,0)),K5523,'BACK INFO'!$H$1),'BACK INFO'!$G$1)</f>
        <v>BILL MILLER AND COMPANY</v>
      </c>
    </row>
    <row r="5524" spans="1:21" x14ac:dyDescent="0.35">
      <c r="A5524" s="44" t="s">
        <v>684</v>
      </c>
      <c r="B5524" s="44">
        <v>2019</v>
      </c>
      <c r="C5524" s="44">
        <v>9</v>
      </c>
      <c r="D5524" s="44" t="s">
        <v>95</v>
      </c>
      <c r="E5524" s="44" t="s">
        <v>96</v>
      </c>
      <c r="F5524" s="44" t="s">
        <v>59</v>
      </c>
      <c r="G5524" s="44" t="s">
        <v>657</v>
      </c>
      <c r="H5524" s="44" t="s">
        <v>152</v>
      </c>
      <c r="I5524" s="44" t="s">
        <v>286</v>
      </c>
      <c r="J5524" s="44" t="s">
        <v>99</v>
      </c>
      <c r="K5524" s="44" t="s">
        <v>72</v>
      </c>
      <c r="L5524" s="44" t="s">
        <v>680</v>
      </c>
      <c r="M5524" s="44">
        <v>0</v>
      </c>
      <c r="N5524" s="44">
        <v>7</v>
      </c>
      <c r="O5524" s="44">
        <v>2020</v>
      </c>
      <c r="P5524" s="44" t="s">
        <v>112</v>
      </c>
      <c r="Q5524" s="44" t="s">
        <v>112</v>
      </c>
      <c r="R5524" s="44" t="s">
        <v>657</v>
      </c>
      <c r="S5524" s="44" t="s">
        <v>685</v>
      </c>
      <c r="T5524" s="44">
        <v>375</v>
      </c>
      <c r="U5524" s="44" t="str">
        <f>IF(ISERROR(VLOOKUP(I5524,'BACK INFO'!F:F,1,0)),IF(ISERROR(VLOOKUP(I5524,'BACK INFO'!H:H,1,0)),K5524,'BACK INFO'!$H$1),'BACK INFO'!$G$1)</f>
        <v>BILL MILLER AND COMPANY</v>
      </c>
    </row>
    <row r="5525" spans="1:21" x14ac:dyDescent="0.35">
      <c r="A5525" s="44" t="s">
        <v>684</v>
      </c>
      <c r="B5525" s="44">
        <v>2019</v>
      </c>
      <c r="C5525" s="44">
        <v>10</v>
      </c>
      <c r="D5525" s="44" t="s">
        <v>95</v>
      </c>
      <c r="E5525" s="44" t="s">
        <v>96</v>
      </c>
      <c r="F5525" s="44" t="s">
        <v>59</v>
      </c>
      <c r="G5525" s="44" t="s">
        <v>657</v>
      </c>
      <c r="H5525" s="44" t="s">
        <v>98</v>
      </c>
      <c r="I5525" s="44" t="s">
        <v>263</v>
      </c>
      <c r="J5525" s="44" t="s">
        <v>120</v>
      </c>
      <c r="K5525" s="44" t="s">
        <v>69</v>
      </c>
      <c r="L5525" s="44" t="s">
        <v>680</v>
      </c>
      <c r="M5525" s="44" t="s">
        <v>683</v>
      </c>
      <c r="N5525" s="44">
        <v>66</v>
      </c>
      <c r="O5525" s="44">
        <v>2020</v>
      </c>
      <c r="P5525" s="44" t="s">
        <v>112</v>
      </c>
      <c r="Q5525" s="44" t="s">
        <v>112</v>
      </c>
      <c r="R5525" s="44" t="s">
        <v>657</v>
      </c>
      <c r="S5525" s="44" t="s">
        <v>685</v>
      </c>
      <c r="T5525" s="44">
        <v>2001.9523916798075</v>
      </c>
      <c r="U5525" s="44" t="str">
        <f>IF(ISERROR(VLOOKUP(I5525,'BACK INFO'!F:F,1,0)),IF(ISERROR(VLOOKUP(I5525,'BACK INFO'!H:H,1,0)),K5525,'BACK INFO'!$H$1),'BACK INFO'!$G$1)</f>
        <v>JULIE BERTRAND</v>
      </c>
    </row>
    <row r="5526" spans="1:21" x14ac:dyDescent="0.35">
      <c r="A5526" s="44" t="s">
        <v>684</v>
      </c>
      <c r="B5526" s="44">
        <v>2019</v>
      </c>
      <c r="C5526" s="44">
        <v>11</v>
      </c>
      <c r="D5526" s="44" t="s">
        <v>95</v>
      </c>
      <c r="E5526" s="44" t="s">
        <v>96</v>
      </c>
      <c r="F5526" s="44" t="s">
        <v>59</v>
      </c>
      <c r="G5526" s="44" t="s">
        <v>657</v>
      </c>
      <c r="H5526" s="44" t="s">
        <v>98</v>
      </c>
      <c r="I5526" s="44" t="s">
        <v>263</v>
      </c>
      <c r="J5526" s="44" t="s">
        <v>120</v>
      </c>
      <c r="K5526" s="44" t="s">
        <v>69</v>
      </c>
      <c r="L5526" s="44" t="s">
        <v>680</v>
      </c>
      <c r="M5526" s="44" t="s">
        <v>683</v>
      </c>
      <c r="N5526" s="44">
        <v>14</v>
      </c>
      <c r="O5526" s="44">
        <v>2020</v>
      </c>
      <c r="P5526" s="44" t="s">
        <v>112</v>
      </c>
      <c r="Q5526" s="44" t="s">
        <v>112</v>
      </c>
      <c r="R5526" s="44" t="s">
        <v>657</v>
      </c>
      <c r="S5526" s="44" t="s">
        <v>685</v>
      </c>
      <c r="T5526" s="44">
        <v>417.51145152812194</v>
      </c>
      <c r="U5526" s="44" t="str">
        <f>IF(ISERROR(VLOOKUP(I5526,'BACK INFO'!F:F,1,0)),IF(ISERROR(VLOOKUP(I5526,'BACK INFO'!H:H,1,0)),K5526,'BACK INFO'!$H$1),'BACK INFO'!$G$1)</f>
        <v>JULIE BERTRAND</v>
      </c>
    </row>
    <row r="5527" spans="1:21" x14ac:dyDescent="0.35">
      <c r="A5527" s="44" t="s">
        <v>684</v>
      </c>
      <c r="B5527" s="44">
        <v>2020</v>
      </c>
      <c r="C5527" s="44">
        <v>1</v>
      </c>
      <c r="D5527" s="44" t="s">
        <v>95</v>
      </c>
      <c r="E5527" s="44" t="s">
        <v>96</v>
      </c>
      <c r="F5527" s="44" t="s">
        <v>59</v>
      </c>
      <c r="G5527" s="44" t="s">
        <v>657</v>
      </c>
      <c r="H5527" s="44" t="s">
        <v>98</v>
      </c>
      <c r="I5527" s="44" t="s">
        <v>263</v>
      </c>
      <c r="J5527" s="44" t="s">
        <v>120</v>
      </c>
      <c r="K5527" s="44" t="s">
        <v>69</v>
      </c>
      <c r="L5527" s="44" t="s">
        <v>680</v>
      </c>
      <c r="M5527" s="44" t="s">
        <v>683</v>
      </c>
      <c r="N5527" s="44">
        <v>17</v>
      </c>
      <c r="O5527" s="44">
        <v>2020</v>
      </c>
      <c r="P5527" s="44" t="s">
        <v>112</v>
      </c>
      <c r="Q5527" s="44" t="s">
        <v>112</v>
      </c>
      <c r="R5527" s="44" t="s">
        <v>657</v>
      </c>
      <c r="S5527" s="44" t="s">
        <v>685</v>
      </c>
      <c r="T5527" s="44">
        <v>625.51625741533371</v>
      </c>
      <c r="U5527" s="44" t="str">
        <f>IF(ISERROR(VLOOKUP(I5527,'BACK INFO'!F:F,1,0)),IF(ISERROR(VLOOKUP(I5527,'BACK INFO'!H:H,1,0)),K5527,'BACK INFO'!$H$1),'BACK INFO'!$G$1)</f>
        <v>JULIE BERTRAND</v>
      </c>
    </row>
    <row r="5528" spans="1:21" x14ac:dyDescent="0.35">
      <c r="A5528" s="44" t="s">
        <v>684</v>
      </c>
      <c r="B5528" s="44">
        <v>2019</v>
      </c>
      <c r="C5528" s="44">
        <v>10</v>
      </c>
      <c r="D5528" s="44" t="s">
        <v>95</v>
      </c>
      <c r="E5528" s="44" t="s">
        <v>96</v>
      </c>
      <c r="F5528" s="44" t="s">
        <v>59</v>
      </c>
      <c r="G5528" s="44" t="s">
        <v>657</v>
      </c>
      <c r="H5528" s="44" t="s">
        <v>152</v>
      </c>
      <c r="I5528" s="44" t="s">
        <v>263</v>
      </c>
      <c r="J5528" s="44" t="s">
        <v>120</v>
      </c>
      <c r="K5528" s="44" t="s">
        <v>69</v>
      </c>
      <c r="L5528" s="44" t="s">
        <v>680</v>
      </c>
      <c r="M5528" s="44" t="s">
        <v>683</v>
      </c>
      <c r="N5528" s="44">
        <v>8</v>
      </c>
      <c r="O5528" s="44">
        <v>2020</v>
      </c>
      <c r="P5528" s="44" t="s">
        <v>112</v>
      </c>
      <c r="Q5528" s="44" t="s">
        <v>112</v>
      </c>
      <c r="R5528" s="44" t="s">
        <v>657</v>
      </c>
      <c r="S5528" s="44" t="s">
        <v>685</v>
      </c>
      <c r="T5528" s="44">
        <v>340.16670421266048</v>
      </c>
      <c r="U5528" s="44" t="str">
        <f>IF(ISERROR(VLOOKUP(I5528,'BACK INFO'!F:F,1,0)),IF(ISERROR(VLOOKUP(I5528,'BACK INFO'!H:H,1,0)),K5528,'BACK INFO'!$H$1),'BACK INFO'!$G$1)</f>
        <v>JULIE BERTRAND</v>
      </c>
    </row>
    <row r="5529" spans="1:21" x14ac:dyDescent="0.35">
      <c r="A5529" s="44" t="s">
        <v>684</v>
      </c>
      <c r="B5529" s="44">
        <v>2019</v>
      </c>
      <c r="C5529" s="44">
        <v>11</v>
      </c>
      <c r="D5529" s="44" t="s">
        <v>95</v>
      </c>
      <c r="E5529" s="44" t="s">
        <v>96</v>
      </c>
      <c r="F5529" s="44" t="s">
        <v>59</v>
      </c>
      <c r="G5529" s="44" t="s">
        <v>657</v>
      </c>
      <c r="H5529" s="44" t="s">
        <v>152</v>
      </c>
      <c r="I5529" s="44" t="s">
        <v>263</v>
      </c>
      <c r="J5529" s="44" t="s">
        <v>120</v>
      </c>
      <c r="K5529" s="44" t="s">
        <v>69</v>
      </c>
      <c r="L5529" s="44" t="s">
        <v>680</v>
      </c>
      <c r="M5529" s="44" t="s">
        <v>683</v>
      </c>
      <c r="N5529" s="44">
        <v>7</v>
      </c>
      <c r="O5529" s="44">
        <v>2020</v>
      </c>
      <c r="P5529" s="44" t="s">
        <v>112</v>
      </c>
      <c r="Q5529" s="44" t="s">
        <v>112</v>
      </c>
      <c r="R5529" s="44" t="s">
        <v>657</v>
      </c>
      <c r="S5529" s="44" t="s">
        <v>685</v>
      </c>
      <c r="T5529" s="44">
        <v>328.9029060599234</v>
      </c>
      <c r="U5529" s="44" t="str">
        <f>IF(ISERROR(VLOOKUP(I5529,'BACK INFO'!F:F,1,0)),IF(ISERROR(VLOOKUP(I5529,'BACK INFO'!H:H,1,0)),K5529,'BACK INFO'!$H$1),'BACK INFO'!$G$1)</f>
        <v>JULIE BERTRAND</v>
      </c>
    </row>
    <row r="5530" spans="1:21" x14ac:dyDescent="0.35">
      <c r="A5530" s="44" t="s">
        <v>684</v>
      </c>
      <c r="B5530" s="44">
        <v>2020</v>
      </c>
      <c r="C5530" s="44">
        <v>1</v>
      </c>
      <c r="D5530" s="44" t="s">
        <v>95</v>
      </c>
      <c r="E5530" s="44" t="s">
        <v>96</v>
      </c>
      <c r="F5530" s="44" t="s">
        <v>59</v>
      </c>
      <c r="G5530" s="44" t="s">
        <v>657</v>
      </c>
      <c r="H5530" s="44" t="s">
        <v>152</v>
      </c>
      <c r="I5530" s="44" t="s">
        <v>263</v>
      </c>
      <c r="J5530" s="44" t="s">
        <v>120</v>
      </c>
      <c r="K5530" s="44" t="s">
        <v>69</v>
      </c>
      <c r="L5530" s="44" t="s">
        <v>680</v>
      </c>
      <c r="M5530" s="44" t="s">
        <v>683</v>
      </c>
      <c r="N5530" s="44">
        <v>8</v>
      </c>
      <c r="O5530" s="44">
        <v>2020</v>
      </c>
      <c r="P5530" s="44" t="s">
        <v>112</v>
      </c>
      <c r="Q5530" s="44" t="s">
        <v>112</v>
      </c>
      <c r="R5530" s="44" t="s">
        <v>657</v>
      </c>
      <c r="S5530" s="44" t="s">
        <v>685</v>
      </c>
      <c r="T5530" s="44">
        <v>340.16670421266048</v>
      </c>
      <c r="U5530" s="44" t="str">
        <f>IF(ISERROR(VLOOKUP(I5530,'BACK INFO'!F:F,1,0)),IF(ISERROR(VLOOKUP(I5530,'BACK INFO'!H:H,1,0)),K5530,'BACK INFO'!$H$1),'BACK INFO'!$G$1)</f>
        <v>JULIE BERTRAND</v>
      </c>
    </row>
    <row r="5531" spans="1:21" x14ac:dyDescent="0.35">
      <c r="A5531" s="44" t="s">
        <v>684</v>
      </c>
      <c r="B5531" s="44">
        <v>2019</v>
      </c>
      <c r="C5531" s="44">
        <v>12</v>
      </c>
      <c r="D5531" s="44" t="s">
        <v>95</v>
      </c>
      <c r="E5531" s="44" t="s">
        <v>96</v>
      </c>
      <c r="F5531" s="44" t="s">
        <v>59</v>
      </c>
      <c r="G5531" s="44" t="s">
        <v>657</v>
      </c>
      <c r="H5531" s="44" t="s">
        <v>110</v>
      </c>
      <c r="I5531" s="44" t="s">
        <v>426</v>
      </c>
      <c r="J5531" s="44" t="s">
        <v>99</v>
      </c>
      <c r="K5531" s="44" t="s">
        <v>68</v>
      </c>
      <c r="L5531" s="44" t="s">
        <v>680</v>
      </c>
      <c r="M5531" s="44">
        <v>0</v>
      </c>
      <c r="N5531" s="44">
        <v>11</v>
      </c>
      <c r="O5531" s="44">
        <v>2020</v>
      </c>
      <c r="P5531" s="44" t="s">
        <v>112</v>
      </c>
      <c r="Q5531" s="44" t="s">
        <v>112</v>
      </c>
      <c r="R5531" s="44" t="s">
        <v>657</v>
      </c>
      <c r="S5531" s="44" t="s">
        <v>685</v>
      </c>
      <c r="T5531" s="44">
        <v>376</v>
      </c>
      <c r="U5531" s="44" t="str">
        <f>IF(ISERROR(VLOOKUP(I5531,'BACK INFO'!F:F,1,0)),IF(ISERROR(VLOOKUP(I5531,'BACK INFO'!H:H,1,0)),K5531,'BACK INFO'!$H$1),'BACK INFO'!$G$1)</f>
        <v>STEPHANIE VITALI</v>
      </c>
    </row>
    <row r="5532" spans="1:21" x14ac:dyDescent="0.35">
      <c r="A5532" s="44" t="s">
        <v>684</v>
      </c>
      <c r="B5532" s="44">
        <v>2019</v>
      </c>
      <c r="C5532" s="44">
        <v>9</v>
      </c>
      <c r="D5532" s="44" t="s">
        <v>95</v>
      </c>
      <c r="E5532" s="44" t="s">
        <v>96</v>
      </c>
      <c r="F5532" s="44" t="s">
        <v>59</v>
      </c>
      <c r="G5532" s="44" t="s">
        <v>657</v>
      </c>
      <c r="H5532" s="44" t="s">
        <v>152</v>
      </c>
      <c r="I5532" s="44" t="s">
        <v>426</v>
      </c>
      <c r="J5532" s="44" t="s">
        <v>99</v>
      </c>
      <c r="K5532" s="44" t="s">
        <v>68</v>
      </c>
      <c r="L5532" s="44" t="s">
        <v>680</v>
      </c>
      <c r="M5532" s="44">
        <v>0</v>
      </c>
      <c r="N5532" s="44">
        <v>3</v>
      </c>
      <c r="O5532" s="44">
        <v>2020</v>
      </c>
      <c r="P5532" s="44" t="s">
        <v>112</v>
      </c>
      <c r="Q5532" s="44" t="s">
        <v>112</v>
      </c>
      <c r="R5532" s="44" t="s">
        <v>657</v>
      </c>
      <c r="S5532" s="44" t="s">
        <v>685</v>
      </c>
      <c r="T5532" s="44">
        <v>188</v>
      </c>
      <c r="U5532" s="44" t="str">
        <f>IF(ISERROR(VLOOKUP(I5532,'BACK INFO'!F:F,1,0)),IF(ISERROR(VLOOKUP(I5532,'BACK INFO'!H:H,1,0)),K5532,'BACK INFO'!$H$1),'BACK INFO'!$G$1)</f>
        <v>STEPHANIE VITALI</v>
      </c>
    </row>
    <row r="5533" spans="1:21" x14ac:dyDescent="0.35">
      <c r="A5533" s="44" t="s">
        <v>684</v>
      </c>
      <c r="B5533" s="44">
        <v>2019</v>
      </c>
      <c r="C5533" s="44">
        <v>12</v>
      </c>
      <c r="D5533" s="44" t="s">
        <v>95</v>
      </c>
      <c r="E5533" s="44" t="s">
        <v>96</v>
      </c>
      <c r="F5533" s="44" t="s">
        <v>59</v>
      </c>
      <c r="G5533" s="44" t="s">
        <v>657</v>
      </c>
      <c r="H5533" s="44" t="s">
        <v>152</v>
      </c>
      <c r="I5533" s="44" t="s">
        <v>426</v>
      </c>
      <c r="J5533" s="44" t="s">
        <v>99</v>
      </c>
      <c r="K5533" s="44" t="s">
        <v>68</v>
      </c>
      <c r="L5533" s="44" t="s">
        <v>680</v>
      </c>
      <c r="M5533" s="44">
        <v>0</v>
      </c>
      <c r="N5533" s="44">
        <v>3</v>
      </c>
      <c r="O5533" s="44">
        <v>2020</v>
      </c>
      <c r="P5533" s="44" t="s">
        <v>112</v>
      </c>
      <c r="Q5533" s="44" t="s">
        <v>112</v>
      </c>
      <c r="R5533" s="44" t="s">
        <v>657</v>
      </c>
      <c r="S5533" s="44" t="s">
        <v>685</v>
      </c>
      <c r="T5533" s="44">
        <v>123</v>
      </c>
      <c r="U5533" s="44" t="str">
        <f>IF(ISERROR(VLOOKUP(I5533,'BACK INFO'!F:F,1,0)),IF(ISERROR(VLOOKUP(I5533,'BACK INFO'!H:H,1,0)),K5533,'BACK INFO'!$H$1),'BACK INFO'!$G$1)</f>
        <v>STEPHANIE VITALI</v>
      </c>
    </row>
    <row r="5534" spans="1:21" x14ac:dyDescent="0.35">
      <c r="A5534" s="44" t="s">
        <v>684</v>
      </c>
      <c r="B5534" s="44">
        <v>2020</v>
      </c>
      <c r="C5534" s="44">
        <v>2</v>
      </c>
      <c r="D5534" s="44" t="s">
        <v>95</v>
      </c>
      <c r="E5534" s="44" t="s">
        <v>96</v>
      </c>
      <c r="F5534" s="44" t="s">
        <v>59</v>
      </c>
      <c r="G5534" s="44" t="s">
        <v>657</v>
      </c>
      <c r="H5534" s="44" t="s">
        <v>106</v>
      </c>
      <c r="I5534" s="44" t="s">
        <v>198</v>
      </c>
      <c r="J5534" s="44" t="s">
        <v>99</v>
      </c>
      <c r="K5534" s="44" t="s">
        <v>74</v>
      </c>
      <c r="L5534" s="44" t="s">
        <v>680</v>
      </c>
      <c r="M5534" s="44">
        <v>0</v>
      </c>
      <c r="N5534" s="44">
        <v>28</v>
      </c>
      <c r="O5534" s="44">
        <v>2020</v>
      </c>
      <c r="P5534" s="44" t="s">
        <v>112</v>
      </c>
      <c r="Q5534" s="44" t="s">
        <v>112</v>
      </c>
      <c r="R5534" s="44" t="s">
        <v>657</v>
      </c>
      <c r="S5534" s="44" t="s">
        <v>685</v>
      </c>
      <c r="T5534" s="44">
        <v>356</v>
      </c>
      <c r="U5534" s="44" t="str">
        <f>IF(ISERROR(VLOOKUP(I5534,'BACK INFO'!F:F,1,0)),IF(ISERROR(VLOOKUP(I5534,'BACK INFO'!H:H,1,0)),K5534,'BACK INFO'!$H$1),'BACK INFO'!$G$1)</f>
        <v>DENISE ARNETT</v>
      </c>
    </row>
    <row r="5535" spans="1:21" x14ac:dyDescent="0.35">
      <c r="A5535" s="44" t="s">
        <v>684</v>
      </c>
      <c r="B5535" s="44">
        <v>2020</v>
      </c>
      <c r="C5535" s="44">
        <v>2</v>
      </c>
      <c r="D5535" s="44" t="s">
        <v>95</v>
      </c>
      <c r="E5535" s="44" t="s">
        <v>96</v>
      </c>
      <c r="F5535" s="44" t="s">
        <v>59</v>
      </c>
      <c r="G5535" s="44" t="s">
        <v>657</v>
      </c>
      <c r="H5535" s="44" t="s">
        <v>98</v>
      </c>
      <c r="I5535" s="44" t="s">
        <v>198</v>
      </c>
      <c r="J5535" s="44" t="s">
        <v>99</v>
      </c>
      <c r="K5535" s="44" t="s">
        <v>74</v>
      </c>
      <c r="L5535" s="44" t="s">
        <v>680</v>
      </c>
      <c r="M5535" s="44">
        <v>0</v>
      </c>
      <c r="N5535" s="44">
        <v>16</v>
      </c>
      <c r="O5535" s="44">
        <v>2020</v>
      </c>
      <c r="P5535" s="44" t="s">
        <v>112</v>
      </c>
      <c r="Q5535" s="44" t="s">
        <v>112</v>
      </c>
      <c r="R5535" s="44" t="s">
        <v>657</v>
      </c>
      <c r="S5535" s="44" t="s">
        <v>685</v>
      </c>
      <c r="T5535" s="44">
        <v>496</v>
      </c>
      <c r="U5535" s="44" t="str">
        <f>IF(ISERROR(VLOOKUP(I5535,'BACK INFO'!F:F,1,0)),IF(ISERROR(VLOOKUP(I5535,'BACK INFO'!H:H,1,0)),K5535,'BACK INFO'!$H$1),'BACK INFO'!$G$1)</f>
        <v>DENISE ARNETT</v>
      </c>
    </row>
    <row r="5536" spans="1:21" x14ac:dyDescent="0.35">
      <c r="A5536" s="44" t="s">
        <v>684</v>
      </c>
      <c r="B5536" s="44">
        <v>2019</v>
      </c>
      <c r="C5536" s="44">
        <v>11</v>
      </c>
      <c r="D5536" s="44" t="s">
        <v>95</v>
      </c>
      <c r="E5536" s="44" t="s">
        <v>96</v>
      </c>
      <c r="F5536" s="44" t="s">
        <v>59</v>
      </c>
      <c r="G5536" s="44" t="s">
        <v>570</v>
      </c>
      <c r="H5536" s="44" t="s">
        <v>110</v>
      </c>
      <c r="I5536" s="44" t="s">
        <v>198</v>
      </c>
      <c r="J5536" s="44" t="s">
        <v>99</v>
      </c>
      <c r="K5536" s="44" t="s">
        <v>74</v>
      </c>
      <c r="L5536" s="44" t="s">
        <v>680</v>
      </c>
      <c r="M5536" s="44">
        <v>0</v>
      </c>
      <c r="N5536" s="44">
        <v>40</v>
      </c>
      <c r="O5536" s="44">
        <v>2019</v>
      </c>
      <c r="P5536" s="44" t="s">
        <v>109</v>
      </c>
      <c r="Q5536" s="44" t="s">
        <v>109</v>
      </c>
      <c r="R5536" s="44" t="s">
        <v>570</v>
      </c>
      <c r="S5536" s="44" t="s">
        <v>685</v>
      </c>
      <c r="T5536" s="44">
        <v>1380</v>
      </c>
      <c r="U5536" s="44" t="str">
        <f>IF(ISERROR(VLOOKUP(I5536,'BACK INFO'!F:F,1,0)),IF(ISERROR(VLOOKUP(I5536,'BACK INFO'!H:H,1,0)),K5536,'BACK INFO'!$H$1),'BACK INFO'!$G$1)</f>
        <v>DENISE ARNETT</v>
      </c>
    </row>
    <row r="5537" spans="1:21" x14ac:dyDescent="0.35">
      <c r="A5537" s="44" t="s">
        <v>684</v>
      </c>
      <c r="B5537" s="44">
        <v>2019</v>
      </c>
      <c r="C5537" s="44">
        <v>10</v>
      </c>
      <c r="D5537" s="44" t="s">
        <v>95</v>
      </c>
      <c r="E5537" s="44" t="s">
        <v>96</v>
      </c>
      <c r="F5537" s="44" t="s">
        <v>59</v>
      </c>
      <c r="G5537" s="44" t="s">
        <v>657</v>
      </c>
      <c r="H5537" s="44" t="s">
        <v>106</v>
      </c>
      <c r="I5537" s="44" t="s">
        <v>330</v>
      </c>
      <c r="J5537" s="44" t="s">
        <v>99</v>
      </c>
      <c r="K5537" s="44" t="s">
        <v>72</v>
      </c>
      <c r="L5537" s="44" t="s">
        <v>680</v>
      </c>
      <c r="M5537" s="44" t="s">
        <v>683</v>
      </c>
      <c r="N5537" s="44">
        <v>42</v>
      </c>
      <c r="O5537" s="44">
        <v>2020</v>
      </c>
      <c r="P5537" s="44" t="s">
        <v>112</v>
      </c>
      <c r="Q5537" s="44" t="s">
        <v>112</v>
      </c>
      <c r="R5537" s="44" t="s">
        <v>657</v>
      </c>
      <c r="S5537" s="44" t="s">
        <v>685</v>
      </c>
      <c r="T5537" s="44">
        <v>540</v>
      </c>
      <c r="U5537" s="44" t="str">
        <f>IF(ISERROR(VLOOKUP(I5537,'BACK INFO'!F:F,1,0)),IF(ISERROR(VLOOKUP(I5537,'BACK INFO'!H:H,1,0)),K5537,'BACK INFO'!$H$1),'BACK INFO'!$G$1)</f>
        <v>BILL MILLER AND COMPANY</v>
      </c>
    </row>
    <row r="5538" spans="1:21" x14ac:dyDescent="0.35">
      <c r="A5538" s="44" t="s">
        <v>684</v>
      </c>
      <c r="B5538" s="44">
        <v>2019</v>
      </c>
      <c r="C5538" s="44">
        <v>10</v>
      </c>
      <c r="D5538" s="44" t="s">
        <v>95</v>
      </c>
      <c r="E5538" s="44" t="s">
        <v>96</v>
      </c>
      <c r="F5538" s="44" t="s">
        <v>59</v>
      </c>
      <c r="G5538" s="44" t="s">
        <v>657</v>
      </c>
      <c r="H5538" s="44" t="s">
        <v>98</v>
      </c>
      <c r="I5538" s="44" t="s">
        <v>330</v>
      </c>
      <c r="J5538" s="44" t="s">
        <v>99</v>
      </c>
      <c r="K5538" s="44" t="s">
        <v>72</v>
      </c>
      <c r="L5538" s="44" t="s">
        <v>680</v>
      </c>
      <c r="M5538" s="44" t="s">
        <v>683</v>
      </c>
      <c r="N5538" s="44">
        <v>30</v>
      </c>
      <c r="O5538" s="44">
        <v>2020</v>
      </c>
      <c r="P5538" s="44" t="s">
        <v>112</v>
      </c>
      <c r="Q5538" s="44" t="s">
        <v>112</v>
      </c>
      <c r="R5538" s="44" t="s">
        <v>657</v>
      </c>
      <c r="S5538" s="44" t="s">
        <v>685</v>
      </c>
      <c r="T5538" s="44">
        <v>919</v>
      </c>
      <c r="U5538" s="44" t="str">
        <f>IF(ISERROR(VLOOKUP(I5538,'BACK INFO'!F:F,1,0)),IF(ISERROR(VLOOKUP(I5538,'BACK INFO'!H:H,1,0)),K5538,'BACK INFO'!$H$1),'BACK INFO'!$G$1)</f>
        <v>BILL MILLER AND COMPANY</v>
      </c>
    </row>
    <row r="5539" spans="1:21" x14ac:dyDescent="0.35">
      <c r="A5539" s="44" t="s">
        <v>684</v>
      </c>
      <c r="B5539" s="44">
        <v>2019</v>
      </c>
      <c r="C5539" s="44">
        <v>11</v>
      </c>
      <c r="D5539" s="44" t="s">
        <v>95</v>
      </c>
      <c r="E5539" s="44" t="s">
        <v>96</v>
      </c>
      <c r="F5539" s="44" t="s">
        <v>59</v>
      </c>
      <c r="G5539" s="44" t="s">
        <v>657</v>
      </c>
      <c r="H5539" s="44" t="s">
        <v>98</v>
      </c>
      <c r="I5539" s="44" t="s">
        <v>330</v>
      </c>
      <c r="J5539" s="44" t="s">
        <v>99</v>
      </c>
      <c r="K5539" s="44" t="s">
        <v>72</v>
      </c>
      <c r="L5539" s="44" t="s">
        <v>680</v>
      </c>
      <c r="M5539" s="44" t="s">
        <v>683</v>
      </c>
      <c r="N5539" s="44">
        <v>24</v>
      </c>
      <c r="O5539" s="44">
        <v>2020</v>
      </c>
      <c r="P5539" s="44" t="s">
        <v>112</v>
      </c>
      <c r="Q5539" s="44" t="s">
        <v>112</v>
      </c>
      <c r="R5539" s="44" t="s">
        <v>657</v>
      </c>
      <c r="S5539" s="44" t="s">
        <v>685</v>
      </c>
      <c r="T5539" s="44">
        <v>744</v>
      </c>
      <c r="U5539" s="44" t="str">
        <f>IF(ISERROR(VLOOKUP(I5539,'BACK INFO'!F:F,1,0)),IF(ISERROR(VLOOKUP(I5539,'BACK INFO'!H:H,1,0)),K5539,'BACK INFO'!$H$1),'BACK INFO'!$G$1)</f>
        <v>BILL MILLER AND COMPANY</v>
      </c>
    </row>
    <row r="5540" spans="1:21" x14ac:dyDescent="0.35">
      <c r="A5540" s="44" t="s">
        <v>684</v>
      </c>
      <c r="B5540" s="44">
        <v>2019</v>
      </c>
      <c r="C5540" s="44">
        <v>12</v>
      </c>
      <c r="D5540" s="44" t="s">
        <v>95</v>
      </c>
      <c r="E5540" s="44" t="s">
        <v>96</v>
      </c>
      <c r="F5540" s="44" t="s">
        <v>59</v>
      </c>
      <c r="G5540" s="44" t="s">
        <v>657</v>
      </c>
      <c r="H5540" s="44" t="s">
        <v>98</v>
      </c>
      <c r="I5540" s="44" t="s">
        <v>330</v>
      </c>
      <c r="J5540" s="44" t="s">
        <v>99</v>
      </c>
      <c r="K5540" s="44" t="s">
        <v>72</v>
      </c>
      <c r="L5540" s="44" t="s">
        <v>680</v>
      </c>
      <c r="M5540" s="44" t="s">
        <v>683</v>
      </c>
      <c r="N5540" s="44">
        <v>26</v>
      </c>
      <c r="O5540" s="44">
        <v>2020</v>
      </c>
      <c r="P5540" s="44" t="s">
        <v>112</v>
      </c>
      <c r="Q5540" s="44" t="s">
        <v>112</v>
      </c>
      <c r="R5540" s="44" t="s">
        <v>657</v>
      </c>
      <c r="S5540" s="44" t="s">
        <v>685</v>
      </c>
      <c r="T5540" s="44">
        <v>829</v>
      </c>
      <c r="U5540" s="44" t="str">
        <f>IF(ISERROR(VLOOKUP(I5540,'BACK INFO'!F:F,1,0)),IF(ISERROR(VLOOKUP(I5540,'BACK INFO'!H:H,1,0)),K5540,'BACK INFO'!$H$1),'BACK INFO'!$G$1)</f>
        <v>BILL MILLER AND COMPANY</v>
      </c>
    </row>
    <row r="5541" spans="1:21" x14ac:dyDescent="0.35">
      <c r="A5541" s="44" t="s">
        <v>684</v>
      </c>
      <c r="B5541" s="44">
        <v>2020</v>
      </c>
      <c r="C5541" s="44">
        <v>1</v>
      </c>
      <c r="D5541" s="44" t="s">
        <v>95</v>
      </c>
      <c r="E5541" s="44" t="s">
        <v>96</v>
      </c>
      <c r="F5541" s="44" t="s">
        <v>59</v>
      </c>
      <c r="G5541" s="44" t="s">
        <v>657</v>
      </c>
      <c r="H5541" s="44" t="s">
        <v>98</v>
      </c>
      <c r="I5541" s="44" t="s">
        <v>330</v>
      </c>
      <c r="J5541" s="44" t="s">
        <v>99</v>
      </c>
      <c r="K5541" s="44" t="s">
        <v>72</v>
      </c>
      <c r="L5541" s="44" t="s">
        <v>680</v>
      </c>
      <c r="M5541" s="44" t="s">
        <v>683</v>
      </c>
      <c r="N5541" s="44">
        <v>18</v>
      </c>
      <c r="O5541" s="44">
        <v>2020</v>
      </c>
      <c r="P5541" s="44" t="s">
        <v>112</v>
      </c>
      <c r="Q5541" s="44" t="s">
        <v>112</v>
      </c>
      <c r="R5541" s="44" t="s">
        <v>657</v>
      </c>
      <c r="S5541" s="44" t="s">
        <v>685</v>
      </c>
      <c r="T5541" s="44">
        <v>573</v>
      </c>
      <c r="U5541" s="44" t="str">
        <f>IF(ISERROR(VLOOKUP(I5541,'BACK INFO'!F:F,1,0)),IF(ISERROR(VLOOKUP(I5541,'BACK INFO'!H:H,1,0)),K5541,'BACK INFO'!$H$1),'BACK INFO'!$G$1)</f>
        <v>BILL MILLER AND COMPANY</v>
      </c>
    </row>
    <row r="5542" spans="1:21" x14ac:dyDescent="0.35">
      <c r="A5542" s="44" t="s">
        <v>684</v>
      </c>
      <c r="B5542" s="44">
        <v>2019</v>
      </c>
      <c r="C5542" s="44">
        <v>10</v>
      </c>
      <c r="D5542" s="44" t="s">
        <v>95</v>
      </c>
      <c r="E5542" s="44" t="s">
        <v>96</v>
      </c>
      <c r="F5542" s="44" t="s">
        <v>59</v>
      </c>
      <c r="G5542" s="44" t="s">
        <v>657</v>
      </c>
      <c r="H5542" s="44" t="s">
        <v>152</v>
      </c>
      <c r="I5542" s="44" t="s">
        <v>330</v>
      </c>
      <c r="J5542" s="44" t="s">
        <v>99</v>
      </c>
      <c r="K5542" s="44" t="s">
        <v>72</v>
      </c>
      <c r="L5542" s="44" t="s">
        <v>680</v>
      </c>
      <c r="M5542" s="44" t="s">
        <v>683</v>
      </c>
      <c r="N5542" s="44">
        <v>2</v>
      </c>
      <c r="O5542" s="44">
        <v>2020</v>
      </c>
      <c r="P5542" s="44" t="s">
        <v>112</v>
      </c>
      <c r="Q5542" s="44" t="s">
        <v>112</v>
      </c>
      <c r="R5542" s="44" t="s">
        <v>657</v>
      </c>
      <c r="S5542" s="44" t="s">
        <v>685</v>
      </c>
      <c r="T5542" s="44">
        <v>66</v>
      </c>
      <c r="U5542" s="44" t="str">
        <f>IF(ISERROR(VLOOKUP(I5542,'BACK INFO'!F:F,1,0)),IF(ISERROR(VLOOKUP(I5542,'BACK INFO'!H:H,1,0)),K5542,'BACK INFO'!$H$1),'BACK INFO'!$G$1)</f>
        <v>BILL MILLER AND COMPANY</v>
      </c>
    </row>
    <row r="5543" spans="1:21" x14ac:dyDescent="0.35">
      <c r="A5543" s="44" t="s">
        <v>684</v>
      </c>
      <c r="B5543" s="44">
        <v>2019</v>
      </c>
      <c r="C5543" s="44">
        <v>12</v>
      </c>
      <c r="D5543" s="44" t="s">
        <v>95</v>
      </c>
      <c r="E5543" s="44" t="s">
        <v>96</v>
      </c>
      <c r="F5543" s="44" t="s">
        <v>59</v>
      </c>
      <c r="G5543" s="44" t="s">
        <v>657</v>
      </c>
      <c r="H5543" s="44" t="s">
        <v>152</v>
      </c>
      <c r="I5543" s="44" t="s">
        <v>330</v>
      </c>
      <c r="J5543" s="44" t="s">
        <v>99</v>
      </c>
      <c r="K5543" s="44" t="s">
        <v>72</v>
      </c>
      <c r="L5543" s="44" t="s">
        <v>680</v>
      </c>
      <c r="M5543" s="44" t="s">
        <v>683</v>
      </c>
      <c r="N5543" s="44">
        <v>4</v>
      </c>
      <c r="O5543" s="44">
        <v>2020</v>
      </c>
      <c r="P5543" s="44" t="s">
        <v>112</v>
      </c>
      <c r="Q5543" s="44" t="s">
        <v>112</v>
      </c>
      <c r="R5543" s="44" t="s">
        <v>657</v>
      </c>
      <c r="S5543" s="44" t="s">
        <v>685</v>
      </c>
      <c r="T5543" s="44">
        <v>184</v>
      </c>
      <c r="U5543" s="44" t="str">
        <f>IF(ISERROR(VLOOKUP(I5543,'BACK INFO'!F:F,1,0)),IF(ISERROR(VLOOKUP(I5543,'BACK INFO'!H:H,1,0)),K5543,'BACK INFO'!$H$1),'BACK INFO'!$G$1)</f>
        <v>BILL MILLER AND COMPANY</v>
      </c>
    </row>
    <row r="5544" spans="1:21" x14ac:dyDescent="0.35">
      <c r="A5544" s="44" t="s">
        <v>684</v>
      </c>
      <c r="B5544" s="44">
        <v>2020</v>
      </c>
      <c r="C5544" s="44">
        <v>1</v>
      </c>
      <c r="D5544" s="44" t="s">
        <v>95</v>
      </c>
      <c r="E5544" s="44" t="s">
        <v>96</v>
      </c>
      <c r="F5544" s="44" t="s">
        <v>59</v>
      </c>
      <c r="G5544" s="44" t="s">
        <v>657</v>
      </c>
      <c r="H5544" s="44" t="s">
        <v>152</v>
      </c>
      <c r="I5544" s="44" t="s">
        <v>330</v>
      </c>
      <c r="J5544" s="44" t="s">
        <v>99</v>
      </c>
      <c r="K5544" s="44" t="s">
        <v>72</v>
      </c>
      <c r="L5544" s="44" t="s">
        <v>680</v>
      </c>
      <c r="M5544" s="44" t="s">
        <v>683</v>
      </c>
      <c r="N5544" s="44">
        <v>4</v>
      </c>
      <c r="O5544" s="44">
        <v>2020</v>
      </c>
      <c r="P5544" s="44" t="s">
        <v>112</v>
      </c>
      <c r="Q5544" s="44" t="s">
        <v>112</v>
      </c>
      <c r="R5544" s="44" t="s">
        <v>657</v>
      </c>
      <c r="S5544" s="44" t="s">
        <v>685</v>
      </c>
      <c r="T5544" s="44">
        <v>148</v>
      </c>
      <c r="U5544" s="44" t="str">
        <f>IF(ISERROR(VLOOKUP(I5544,'BACK INFO'!F:F,1,0)),IF(ISERROR(VLOOKUP(I5544,'BACK INFO'!H:H,1,0)),K5544,'BACK INFO'!$H$1),'BACK INFO'!$G$1)</f>
        <v>BILL MILLER AND COMPANY</v>
      </c>
    </row>
    <row r="5545" spans="1:21" x14ac:dyDescent="0.35">
      <c r="A5545" s="44" t="s">
        <v>684</v>
      </c>
      <c r="B5545" s="44">
        <v>2020</v>
      </c>
      <c r="C5545" s="44">
        <v>2</v>
      </c>
      <c r="D5545" s="44" t="s">
        <v>95</v>
      </c>
      <c r="E5545" s="44" t="s">
        <v>96</v>
      </c>
      <c r="F5545" s="44" t="s">
        <v>59</v>
      </c>
      <c r="G5545" s="44" t="s">
        <v>657</v>
      </c>
      <c r="H5545" s="44" t="s">
        <v>110</v>
      </c>
      <c r="I5545" s="44" t="s">
        <v>196</v>
      </c>
      <c r="J5545" s="44" t="s">
        <v>99</v>
      </c>
      <c r="K5545" s="44" t="s">
        <v>73</v>
      </c>
      <c r="L5545" s="44" t="s">
        <v>680</v>
      </c>
      <c r="M5545" s="44">
        <v>0</v>
      </c>
      <c r="N5545" s="44">
        <v>30</v>
      </c>
      <c r="O5545" s="44">
        <v>2020</v>
      </c>
      <c r="P5545" s="44" t="s">
        <v>112</v>
      </c>
      <c r="Q5545" s="44" t="s">
        <v>112</v>
      </c>
      <c r="R5545" s="44" t="s">
        <v>657</v>
      </c>
      <c r="S5545" s="44" t="s">
        <v>685</v>
      </c>
      <c r="T5545" s="44">
        <v>1028</v>
      </c>
      <c r="U5545" s="44" t="str">
        <f>IF(ISERROR(VLOOKUP(I5545,'BACK INFO'!F:F,1,0)),IF(ISERROR(VLOOKUP(I5545,'BACK INFO'!H:H,1,0)),K5545,'BACK INFO'!$H$1),'BACK INFO'!$G$1)</f>
        <v>PHYLLIS POSNER</v>
      </c>
    </row>
    <row r="5546" spans="1:21" x14ac:dyDescent="0.35">
      <c r="A5546" s="44" t="s">
        <v>684</v>
      </c>
      <c r="B5546" s="44">
        <v>2020</v>
      </c>
      <c r="C5546" s="44">
        <v>2</v>
      </c>
      <c r="D5546" s="44" t="s">
        <v>95</v>
      </c>
      <c r="E5546" s="44" t="s">
        <v>96</v>
      </c>
      <c r="F5546" s="44" t="s">
        <v>59</v>
      </c>
      <c r="G5546" s="44" t="s">
        <v>657</v>
      </c>
      <c r="H5546" s="44" t="s">
        <v>117</v>
      </c>
      <c r="I5546" s="44" t="s">
        <v>565</v>
      </c>
      <c r="J5546" s="44" t="s">
        <v>99</v>
      </c>
      <c r="K5546" s="44" t="s">
        <v>71</v>
      </c>
      <c r="L5546" s="44" t="s">
        <v>680</v>
      </c>
      <c r="M5546" s="44">
        <v>0</v>
      </c>
      <c r="N5546" s="44">
        <v>45</v>
      </c>
      <c r="O5546" s="44">
        <v>2020</v>
      </c>
      <c r="P5546" s="44" t="s">
        <v>112</v>
      </c>
      <c r="Q5546" s="44" t="s">
        <v>112</v>
      </c>
      <c r="R5546" s="44" t="s">
        <v>657</v>
      </c>
      <c r="S5546" s="44" t="s">
        <v>685</v>
      </c>
      <c r="T5546" s="44">
        <v>1500</v>
      </c>
      <c r="U5546" s="44" t="str">
        <f>IF(ISERROR(VLOOKUP(I5546,'BACK INFO'!F:F,1,0)),IF(ISERROR(VLOOKUP(I5546,'BACK INFO'!H:H,1,0)),K5546,'BACK INFO'!$H$1),'BACK INFO'!$G$1)</f>
        <v>HOLLY SALES INC.</v>
      </c>
    </row>
    <row r="5547" spans="1:21" x14ac:dyDescent="0.35">
      <c r="A5547" s="44" t="s">
        <v>684</v>
      </c>
      <c r="B5547" s="44">
        <v>2020</v>
      </c>
      <c r="C5547" s="44">
        <v>2</v>
      </c>
      <c r="D5547" s="44" t="s">
        <v>95</v>
      </c>
      <c r="E5547" s="44" t="s">
        <v>96</v>
      </c>
      <c r="F5547" s="44" t="s">
        <v>59</v>
      </c>
      <c r="G5547" s="44" t="s">
        <v>657</v>
      </c>
      <c r="H5547" s="44" t="s">
        <v>152</v>
      </c>
      <c r="I5547" s="44" t="s">
        <v>565</v>
      </c>
      <c r="J5547" s="44" t="s">
        <v>99</v>
      </c>
      <c r="K5547" s="44" t="s">
        <v>71</v>
      </c>
      <c r="L5547" s="44" t="s">
        <v>680</v>
      </c>
      <c r="M5547" s="44">
        <v>0</v>
      </c>
      <c r="N5547" s="44">
        <v>5</v>
      </c>
      <c r="O5547" s="44">
        <v>2020</v>
      </c>
      <c r="P5547" s="44" t="s">
        <v>112</v>
      </c>
      <c r="Q5547" s="44" t="s">
        <v>112</v>
      </c>
      <c r="R5547" s="44" t="s">
        <v>657</v>
      </c>
      <c r="S5547" s="44" t="s">
        <v>685</v>
      </c>
      <c r="T5547" s="44">
        <v>147.5</v>
      </c>
      <c r="U5547" s="44" t="str">
        <f>IF(ISERROR(VLOOKUP(I5547,'BACK INFO'!F:F,1,0)),IF(ISERROR(VLOOKUP(I5547,'BACK INFO'!H:H,1,0)),K5547,'BACK INFO'!$H$1),'BACK INFO'!$G$1)</f>
        <v>HOLLY SALES INC.</v>
      </c>
    </row>
    <row r="5548" spans="1:21" x14ac:dyDescent="0.35">
      <c r="A5548" s="44" t="s">
        <v>684</v>
      </c>
      <c r="B5548" s="44">
        <v>2019</v>
      </c>
      <c r="C5548" s="44">
        <v>10</v>
      </c>
      <c r="D5548" s="44" t="s">
        <v>95</v>
      </c>
      <c r="E5548" s="44" t="s">
        <v>96</v>
      </c>
      <c r="F5548" s="44" t="s">
        <v>59</v>
      </c>
      <c r="G5548" s="44" t="s">
        <v>657</v>
      </c>
      <c r="H5548" s="44" t="s">
        <v>106</v>
      </c>
      <c r="I5548" s="44" t="s">
        <v>161</v>
      </c>
      <c r="J5548" s="44" t="s">
        <v>99</v>
      </c>
      <c r="K5548" s="44" t="s">
        <v>70</v>
      </c>
      <c r="L5548" s="44" t="s">
        <v>680</v>
      </c>
      <c r="M5548" s="44">
        <v>0</v>
      </c>
      <c r="N5548" s="44">
        <v>140</v>
      </c>
      <c r="O5548" s="44">
        <v>2020</v>
      </c>
      <c r="P5548" s="44" t="s">
        <v>112</v>
      </c>
      <c r="Q5548" s="44" t="s">
        <v>112</v>
      </c>
      <c r="R5548" s="44" t="s">
        <v>657</v>
      </c>
      <c r="S5548" s="44" t="s">
        <v>685</v>
      </c>
      <c r="T5548" s="44">
        <v>2331.3000000000002</v>
      </c>
      <c r="U5548" s="44" t="str">
        <f>IF(ISERROR(VLOOKUP(I5548,'BACK INFO'!F:F,1,0)),IF(ISERROR(VLOOKUP(I5548,'BACK INFO'!H:H,1,0)),K5548,'BACK INFO'!$H$1),'BACK INFO'!$G$1)</f>
        <v>JUDITH ANN DEAL</v>
      </c>
    </row>
    <row r="5549" spans="1:21" x14ac:dyDescent="0.35">
      <c r="A5549" s="44" t="s">
        <v>684</v>
      </c>
      <c r="B5549" s="44">
        <v>2019</v>
      </c>
      <c r="C5549" s="44">
        <v>11</v>
      </c>
      <c r="D5549" s="44" t="s">
        <v>95</v>
      </c>
      <c r="E5549" s="44" t="s">
        <v>96</v>
      </c>
      <c r="F5549" s="44" t="s">
        <v>59</v>
      </c>
      <c r="G5549" s="44" t="s">
        <v>657</v>
      </c>
      <c r="H5549" s="44" t="s">
        <v>106</v>
      </c>
      <c r="I5549" s="44" t="s">
        <v>161</v>
      </c>
      <c r="J5549" s="44" t="s">
        <v>99</v>
      </c>
      <c r="K5549" s="44" t="s">
        <v>70</v>
      </c>
      <c r="L5549" s="44" t="s">
        <v>680</v>
      </c>
      <c r="M5549" s="44">
        <v>0</v>
      </c>
      <c r="N5549" s="44">
        <v>186</v>
      </c>
      <c r="O5549" s="44">
        <v>2020</v>
      </c>
      <c r="P5549" s="44" t="s">
        <v>112</v>
      </c>
      <c r="Q5549" s="44" t="s">
        <v>112</v>
      </c>
      <c r="R5549" s="44" t="s">
        <v>657</v>
      </c>
      <c r="S5549" s="44" t="s">
        <v>685</v>
      </c>
      <c r="T5549" s="44">
        <v>2470.9499999999998</v>
      </c>
      <c r="U5549" s="44" t="str">
        <f>IF(ISERROR(VLOOKUP(I5549,'BACK INFO'!F:F,1,0)),IF(ISERROR(VLOOKUP(I5549,'BACK INFO'!H:H,1,0)),K5549,'BACK INFO'!$H$1),'BACK INFO'!$G$1)</f>
        <v>JUDITH ANN DEAL</v>
      </c>
    </row>
    <row r="5550" spans="1:21" x14ac:dyDescent="0.35">
      <c r="A5550" s="44" t="s">
        <v>684</v>
      </c>
      <c r="B5550" s="44">
        <v>2019</v>
      </c>
      <c r="C5550" s="44">
        <v>12</v>
      </c>
      <c r="D5550" s="44" t="s">
        <v>95</v>
      </c>
      <c r="E5550" s="44" t="s">
        <v>96</v>
      </c>
      <c r="F5550" s="44" t="s">
        <v>59</v>
      </c>
      <c r="G5550" s="44" t="s">
        <v>657</v>
      </c>
      <c r="H5550" s="44" t="s">
        <v>106</v>
      </c>
      <c r="I5550" s="44" t="s">
        <v>161</v>
      </c>
      <c r="J5550" s="44" t="s">
        <v>99</v>
      </c>
      <c r="K5550" s="44" t="s">
        <v>70</v>
      </c>
      <c r="L5550" s="44" t="s">
        <v>680</v>
      </c>
      <c r="M5550" s="44">
        <v>0</v>
      </c>
      <c r="N5550" s="44">
        <v>209</v>
      </c>
      <c r="O5550" s="44">
        <v>2020</v>
      </c>
      <c r="P5550" s="44" t="s">
        <v>112</v>
      </c>
      <c r="Q5550" s="44" t="s">
        <v>112</v>
      </c>
      <c r="R5550" s="44" t="s">
        <v>657</v>
      </c>
      <c r="S5550" s="44" t="s">
        <v>685</v>
      </c>
      <c r="T5550" s="44">
        <v>3070.3999999999996</v>
      </c>
      <c r="U5550" s="44" t="str">
        <f>IF(ISERROR(VLOOKUP(I5550,'BACK INFO'!F:F,1,0)),IF(ISERROR(VLOOKUP(I5550,'BACK INFO'!H:H,1,0)),K5550,'BACK INFO'!$H$1),'BACK INFO'!$G$1)</f>
        <v>JUDITH ANN DEAL</v>
      </c>
    </row>
    <row r="5551" spans="1:21" x14ac:dyDescent="0.35">
      <c r="A5551" s="44" t="s">
        <v>684</v>
      </c>
      <c r="B5551" s="44">
        <v>2019</v>
      </c>
      <c r="C5551" s="44">
        <v>10</v>
      </c>
      <c r="D5551" s="44" t="s">
        <v>95</v>
      </c>
      <c r="E5551" s="44" t="s">
        <v>96</v>
      </c>
      <c r="F5551" s="44" t="s">
        <v>59</v>
      </c>
      <c r="G5551" s="44" t="s">
        <v>657</v>
      </c>
      <c r="H5551" s="44" t="s">
        <v>117</v>
      </c>
      <c r="I5551" s="44" t="s">
        <v>161</v>
      </c>
      <c r="J5551" s="44" t="s">
        <v>99</v>
      </c>
      <c r="K5551" s="44" t="s">
        <v>70</v>
      </c>
      <c r="L5551" s="44" t="s">
        <v>680</v>
      </c>
      <c r="M5551" s="44">
        <v>0</v>
      </c>
      <c r="N5551" s="44">
        <v>77</v>
      </c>
      <c r="O5551" s="44">
        <v>2020</v>
      </c>
      <c r="P5551" s="44" t="s">
        <v>112</v>
      </c>
      <c r="Q5551" s="44" t="s">
        <v>112</v>
      </c>
      <c r="R5551" s="44" t="s">
        <v>657</v>
      </c>
      <c r="S5551" s="44" t="s">
        <v>685</v>
      </c>
      <c r="T5551" s="44">
        <v>2487.1000000000004</v>
      </c>
      <c r="U5551" s="44" t="str">
        <f>IF(ISERROR(VLOOKUP(I5551,'BACK INFO'!F:F,1,0)),IF(ISERROR(VLOOKUP(I5551,'BACK INFO'!H:H,1,0)),K5551,'BACK INFO'!$H$1),'BACK INFO'!$G$1)</f>
        <v>JUDITH ANN DEAL</v>
      </c>
    </row>
    <row r="5552" spans="1:21" x14ac:dyDescent="0.35">
      <c r="A5552" s="44" t="s">
        <v>684</v>
      </c>
      <c r="B5552" s="44">
        <v>2019</v>
      </c>
      <c r="C5552" s="44">
        <v>11</v>
      </c>
      <c r="D5552" s="44" t="s">
        <v>95</v>
      </c>
      <c r="E5552" s="44" t="s">
        <v>96</v>
      </c>
      <c r="F5552" s="44" t="s">
        <v>59</v>
      </c>
      <c r="G5552" s="44" t="s">
        <v>657</v>
      </c>
      <c r="H5552" s="44" t="s">
        <v>117</v>
      </c>
      <c r="I5552" s="44" t="s">
        <v>161</v>
      </c>
      <c r="J5552" s="44" t="s">
        <v>99</v>
      </c>
      <c r="K5552" s="44" t="s">
        <v>70</v>
      </c>
      <c r="L5552" s="44" t="s">
        <v>680</v>
      </c>
      <c r="M5552" s="44">
        <v>0</v>
      </c>
      <c r="N5552" s="44">
        <v>30</v>
      </c>
      <c r="O5552" s="44">
        <v>2020</v>
      </c>
      <c r="P5552" s="44" t="s">
        <v>112</v>
      </c>
      <c r="Q5552" s="44" t="s">
        <v>112</v>
      </c>
      <c r="R5552" s="44" t="s">
        <v>657</v>
      </c>
      <c r="S5552" s="44" t="s">
        <v>685</v>
      </c>
      <c r="T5552" s="44">
        <v>968.99999999999989</v>
      </c>
      <c r="U5552" s="44" t="str">
        <f>IF(ISERROR(VLOOKUP(I5552,'BACK INFO'!F:F,1,0)),IF(ISERROR(VLOOKUP(I5552,'BACK INFO'!H:H,1,0)),K5552,'BACK INFO'!$H$1),'BACK INFO'!$G$1)</f>
        <v>JUDITH ANN DEAL</v>
      </c>
    </row>
    <row r="5553" spans="1:21" x14ac:dyDescent="0.35">
      <c r="A5553" s="44" t="s">
        <v>684</v>
      </c>
      <c r="B5553" s="44">
        <v>2020</v>
      </c>
      <c r="C5553" s="44">
        <v>1</v>
      </c>
      <c r="D5553" s="44" t="s">
        <v>95</v>
      </c>
      <c r="E5553" s="44" t="s">
        <v>96</v>
      </c>
      <c r="F5553" s="44" t="s">
        <v>59</v>
      </c>
      <c r="G5553" s="44" t="s">
        <v>657</v>
      </c>
      <c r="H5553" s="44" t="s">
        <v>117</v>
      </c>
      <c r="I5553" s="44" t="s">
        <v>161</v>
      </c>
      <c r="J5553" s="44" t="s">
        <v>99</v>
      </c>
      <c r="K5553" s="44" t="s">
        <v>70</v>
      </c>
      <c r="L5553" s="44" t="s">
        <v>680</v>
      </c>
      <c r="M5553" s="44">
        <v>0</v>
      </c>
      <c r="N5553" s="44">
        <v>60</v>
      </c>
      <c r="O5553" s="44">
        <v>2020</v>
      </c>
      <c r="P5553" s="44" t="s">
        <v>112</v>
      </c>
      <c r="Q5553" s="44" t="s">
        <v>112</v>
      </c>
      <c r="R5553" s="44" t="s">
        <v>657</v>
      </c>
      <c r="S5553" s="44" t="s">
        <v>685</v>
      </c>
      <c r="T5553" s="44">
        <v>1937.9999999999998</v>
      </c>
      <c r="U5553" s="44" t="str">
        <f>IF(ISERROR(VLOOKUP(I5553,'BACK INFO'!F:F,1,0)),IF(ISERROR(VLOOKUP(I5553,'BACK INFO'!H:H,1,0)),K5553,'BACK INFO'!$H$1),'BACK INFO'!$G$1)</f>
        <v>JUDITH ANN DEAL</v>
      </c>
    </row>
    <row r="5554" spans="1:21" x14ac:dyDescent="0.35">
      <c r="A5554" s="44" t="s">
        <v>684</v>
      </c>
      <c r="B5554" s="44">
        <v>2019</v>
      </c>
      <c r="C5554" s="44">
        <v>10</v>
      </c>
      <c r="D5554" s="44" t="s">
        <v>95</v>
      </c>
      <c r="E5554" s="44" t="s">
        <v>96</v>
      </c>
      <c r="F5554" s="44" t="s">
        <v>59</v>
      </c>
      <c r="G5554" s="44" t="s">
        <v>657</v>
      </c>
      <c r="H5554" s="44" t="s">
        <v>98</v>
      </c>
      <c r="I5554" s="44" t="s">
        <v>161</v>
      </c>
      <c r="J5554" s="44" t="s">
        <v>99</v>
      </c>
      <c r="K5554" s="44" t="s">
        <v>70</v>
      </c>
      <c r="L5554" s="44" t="s">
        <v>680</v>
      </c>
      <c r="M5554" s="44">
        <v>0</v>
      </c>
      <c r="N5554" s="44">
        <v>492</v>
      </c>
      <c r="O5554" s="44">
        <v>2020</v>
      </c>
      <c r="P5554" s="44" t="s">
        <v>112</v>
      </c>
      <c r="Q5554" s="44" t="s">
        <v>112</v>
      </c>
      <c r="R5554" s="44" t="s">
        <v>657</v>
      </c>
      <c r="S5554" s="44" t="s">
        <v>685</v>
      </c>
      <c r="T5554" s="44">
        <v>16159.499999999996</v>
      </c>
      <c r="U5554" s="44" t="str">
        <f>IF(ISERROR(VLOOKUP(I5554,'BACK INFO'!F:F,1,0)),IF(ISERROR(VLOOKUP(I5554,'BACK INFO'!H:H,1,0)),K5554,'BACK INFO'!$H$1),'BACK INFO'!$G$1)</f>
        <v>JUDITH ANN DEAL</v>
      </c>
    </row>
    <row r="5555" spans="1:21" x14ac:dyDescent="0.35">
      <c r="A5555" s="44" t="s">
        <v>684</v>
      </c>
      <c r="B5555" s="44">
        <v>2019</v>
      </c>
      <c r="C5555" s="44">
        <v>11</v>
      </c>
      <c r="D5555" s="44" t="s">
        <v>95</v>
      </c>
      <c r="E5555" s="44" t="s">
        <v>96</v>
      </c>
      <c r="F5555" s="44" t="s">
        <v>59</v>
      </c>
      <c r="G5555" s="44" t="s">
        <v>657</v>
      </c>
      <c r="H5555" s="44" t="s">
        <v>98</v>
      </c>
      <c r="I5555" s="44" t="s">
        <v>161</v>
      </c>
      <c r="J5555" s="44" t="s">
        <v>99</v>
      </c>
      <c r="K5555" s="44" t="s">
        <v>70</v>
      </c>
      <c r="L5555" s="44" t="s">
        <v>680</v>
      </c>
      <c r="M5555" s="44">
        <v>0</v>
      </c>
      <c r="N5555" s="44">
        <v>372</v>
      </c>
      <c r="O5555" s="44">
        <v>2020</v>
      </c>
      <c r="P5555" s="44" t="s">
        <v>112</v>
      </c>
      <c r="Q5555" s="44" t="s">
        <v>112</v>
      </c>
      <c r="R5555" s="44" t="s">
        <v>657</v>
      </c>
      <c r="S5555" s="44" t="s">
        <v>685</v>
      </c>
      <c r="T5555" s="44">
        <v>11776.199999999999</v>
      </c>
      <c r="U5555" s="44" t="str">
        <f>IF(ISERROR(VLOOKUP(I5555,'BACK INFO'!F:F,1,0)),IF(ISERROR(VLOOKUP(I5555,'BACK INFO'!H:H,1,0)),K5555,'BACK INFO'!$H$1),'BACK INFO'!$G$1)</f>
        <v>JUDITH ANN DEAL</v>
      </c>
    </row>
    <row r="5556" spans="1:21" x14ac:dyDescent="0.35">
      <c r="A5556" s="44" t="s">
        <v>684</v>
      </c>
      <c r="B5556" s="44">
        <v>2019</v>
      </c>
      <c r="C5556" s="44">
        <v>12</v>
      </c>
      <c r="D5556" s="44" t="s">
        <v>95</v>
      </c>
      <c r="E5556" s="44" t="s">
        <v>96</v>
      </c>
      <c r="F5556" s="44" t="s">
        <v>59</v>
      </c>
      <c r="G5556" s="44" t="s">
        <v>657</v>
      </c>
      <c r="H5556" s="44" t="s">
        <v>98</v>
      </c>
      <c r="I5556" s="44" t="s">
        <v>161</v>
      </c>
      <c r="J5556" s="44" t="s">
        <v>99</v>
      </c>
      <c r="K5556" s="44" t="s">
        <v>70</v>
      </c>
      <c r="L5556" s="44" t="s">
        <v>680</v>
      </c>
      <c r="M5556" s="44">
        <v>0</v>
      </c>
      <c r="N5556" s="44">
        <v>390</v>
      </c>
      <c r="O5556" s="44">
        <v>2020</v>
      </c>
      <c r="P5556" s="44" t="s">
        <v>112</v>
      </c>
      <c r="Q5556" s="44" t="s">
        <v>112</v>
      </c>
      <c r="R5556" s="44" t="s">
        <v>657</v>
      </c>
      <c r="S5556" s="44" t="s">
        <v>685</v>
      </c>
      <c r="T5556" s="44">
        <v>12123.900000000001</v>
      </c>
      <c r="U5556" s="44" t="str">
        <f>IF(ISERROR(VLOOKUP(I5556,'BACK INFO'!F:F,1,0)),IF(ISERROR(VLOOKUP(I5556,'BACK INFO'!H:H,1,0)),K5556,'BACK INFO'!$H$1),'BACK INFO'!$G$1)</f>
        <v>JUDITH ANN DEAL</v>
      </c>
    </row>
    <row r="5557" spans="1:21" x14ac:dyDescent="0.35">
      <c r="A5557" s="44" t="s">
        <v>684</v>
      </c>
      <c r="B5557" s="44">
        <v>2020</v>
      </c>
      <c r="C5557" s="44">
        <v>1</v>
      </c>
      <c r="D5557" s="44" t="s">
        <v>95</v>
      </c>
      <c r="E5557" s="44" t="s">
        <v>96</v>
      </c>
      <c r="F5557" s="44" t="s">
        <v>59</v>
      </c>
      <c r="G5557" s="44" t="s">
        <v>657</v>
      </c>
      <c r="H5557" s="44" t="s">
        <v>98</v>
      </c>
      <c r="I5557" s="44" t="s">
        <v>161</v>
      </c>
      <c r="J5557" s="44" t="s">
        <v>99</v>
      </c>
      <c r="K5557" s="44" t="s">
        <v>70</v>
      </c>
      <c r="L5557" s="44" t="s">
        <v>680</v>
      </c>
      <c r="M5557" s="44">
        <v>0</v>
      </c>
      <c r="N5557" s="44">
        <v>275</v>
      </c>
      <c r="O5557" s="44">
        <v>2020</v>
      </c>
      <c r="P5557" s="44" t="s">
        <v>112</v>
      </c>
      <c r="Q5557" s="44" t="s">
        <v>112</v>
      </c>
      <c r="R5557" s="44" t="s">
        <v>657</v>
      </c>
      <c r="S5557" s="44" t="s">
        <v>685</v>
      </c>
      <c r="T5557" s="44">
        <v>9170.35</v>
      </c>
      <c r="U5557" s="44" t="str">
        <f>IF(ISERROR(VLOOKUP(I5557,'BACK INFO'!F:F,1,0)),IF(ISERROR(VLOOKUP(I5557,'BACK INFO'!H:H,1,0)),K5557,'BACK INFO'!$H$1),'BACK INFO'!$G$1)</f>
        <v>JUDITH ANN DEAL</v>
      </c>
    </row>
    <row r="5558" spans="1:21" x14ac:dyDescent="0.35">
      <c r="A5558" s="44" t="s">
        <v>684</v>
      </c>
      <c r="B5558" s="44">
        <v>2019</v>
      </c>
      <c r="C5558" s="44">
        <v>10</v>
      </c>
      <c r="D5558" s="44" t="s">
        <v>95</v>
      </c>
      <c r="E5558" s="44" t="s">
        <v>96</v>
      </c>
      <c r="F5558" s="44" t="s">
        <v>59</v>
      </c>
      <c r="G5558" s="44" t="s">
        <v>657</v>
      </c>
      <c r="H5558" s="44" t="s">
        <v>152</v>
      </c>
      <c r="I5558" s="44" t="s">
        <v>161</v>
      </c>
      <c r="J5558" s="44" t="s">
        <v>99</v>
      </c>
      <c r="K5558" s="44" t="s">
        <v>70</v>
      </c>
      <c r="L5558" s="44" t="s">
        <v>680</v>
      </c>
      <c r="M5558" s="44">
        <v>0</v>
      </c>
      <c r="N5558" s="44">
        <v>4</v>
      </c>
      <c r="O5558" s="44">
        <v>2020</v>
      </c>
      <c r="P5558" s="44" t="s">
        <v>112</v>
      </c>
      <c r="Q5558" s="44" t="s">
        <v>112</v>
      </c>
      <c r="R5558" s="44" t="s">
        <v>657</v>
      </c>
      <c r="S5558" s="44" t="s">
        <v>685</v>
      </c>
      <c r="T5558" s="44">
        <v>205.2</v>
      </c>
      <c r="U5558" s="44" t="str">
        <f>IF(ISERROR(VLOOKUP(I5558,'BACK INFO'!F:F,1,0)),IF(ISERROR(VLOOKUP(I5558,'BACK INFO'!H:H,1,0)),K5558,'BACK INFO'!$H$1),'BACK INFO'!$G$1)</f>
        <v>JUDITH ANN DEAL</v>
      </c>
    </row>
    <row r="5559" spans="1:21" x14ac:dyDescent="0.35">
      <c r="A5559" s="44" t="s">
        <v>684</v>
      </c>
      <c r="B5559" s="44">
        <v>2019</v>
      </c>
      <c r="C5559" s="44">
        <v>11</v>
      </c>
      <c r="D5559" s="44" t="s">
        <v>95</v>
      </c>
      <c r="E5559" s="44" t="s">
        <v>96</v>
      </c>
      <c r="F5559" s="44" t="s">
        <v>59</v>
      </c>
      <c r="G5559" s="44" t="s">
        <v>657</v>
      </c>
      <c r="H5559" s="44" t="s">
        <v>152</v>
      </c>
      <c r="I5559" s="44" t="s">
        <v>161</v>
      </c>
      <c r="J5559" s="44" t="s">
        <v>99</v>
      </c>
      <c r="K5559" s="44" t="s">
        <v>70</v>
      </c>
      <c r="L5559" s="44" t="s">
        <v>680</v>
      </c>
      <c r="M5559" s="44">
        <v>0</v>
      </c>
      <c r="N5559" s="44">
        <v>44</v>
      </c>
      <c r="O5559" s="44">
        <v>2020</v>
      </c>
      <c r="P5559" s="44" t="s">
        <v>112</v>
      </c>
      <c r="Q5559" s="44" t="s">
        <v>112</v>
      </c>
      <c r="R5559" s="44" t="s">
        <v>657</v>
      </c>
      <c r="S5559" s="44" t="s">
        <v>685</v>
      </c>
      <c r="T5559" s="44">
        <v>1865.8000000000002</v>
      </c>
      <c r="U5559" s="44" t="str">
        <f>IF(ISERROR(VLOOKUP(I5559,'BACK INFO'!F:F,1,0)),IF(ISERROR(VLOOKUP(I5559,'BACK INFO'!H:H,1,0)),K5559,'BACK INFO'!$H$1),'BACK INFO'!$G$1)</f>
        <v>JUDITH ANN DEAL</v>
      </c>
    </row>
    <row r="5560" spans="1:21" x14ac:dyDescent="0.35">
      <c r="A5560" s="44" t="s">
        <v>684</v>
      </c>
      <c r="B5560" s="44">
        <v>2019</v>
      </c>
      <c r="C5560" s="44">
        <v>12</v>
      </c>
      <c r="D5560" s="44" t="s">
        <v>95</v>
      </c>
      <c r="E5560" s="44" t="s">
        <v>96</v>
      </c>
      <c r="F5560" s="44" t="s">
        <v>59</v>
      </c>
      <c r="G5560" s="44" t="s">
        <v>657</v>
      </c>
      <c r="H5560" s="44" t="s">
        <v>152</v>
      </c>
      <c r="I5560" s="44" t="s">
        <v>161</v>
      </c>
      <c r="J5560" s="44" t="s">
        <v>99</v>
      </c>
      <c r="K5560" s="44" t="s">
        <v>70</v>
      </c>
      <c r="L5560" s="44" t="s">
        <v>680</v>
      </c>
      <c r="M5560" s="44">
        <v>0</v>
      </c>
      <c r="N5560" s="44">
        <v>16</v>
      </c>
      <c r="O5560" s="44">
        <v>2020</v>
      </c>
      <c r="P5560" s="44" t="s">
        <v>112</v>
      </c>
      <c r="Q5560" s="44" t="s">
        <v>112</v>
      </c>
      <c r="R5560" s="44" t="s">
        <v>657</v>
      </c>
      <c r="S5560" s="44" t="s">
        <v>685</v>
      </c>
      <c r="T5560" s="44">
        <v>684</v>
      </c>
      <c r="U5560" s="44" t="str">
        <f>IF(ISERROR(VLOOKUP(I5560,'BACK INFO'!F:F,1,0)),IF(ISERROR(VLOOKUP(I5560,'BACK INFO'!H:H,1,0)),K5560,'BACK INFO'!$H$1),'BACK INFO'!$G$1)</f>
        <v>JUDITH ANN DEAL</v>
      </c>
    </row>
    <row r="5561" spans="1:21" x14ac:dyDescent="0.35">
      <c r="A5561" s="44" t="s">
        <v>684</v>
      </c>
      <c r="B5561" s="44">
        <v>2020</v>
      </c>
      <c r="C5561" s="44">
        <v>1</v>
      </c>
      <c r="D5561" s="44" t="s">
        <v>95</v>
      </c>
      <c r="E5561" s="44" t="s">
        <v>96</v>
      </c>
      <c r="F5561" s="44" t="s">
        <v>59</v>
      </c>
      <c r="G5561" s="44" t="s">
        <v>657</v>
      </c>
      <c r="H5561" s="44" t="s">
        <v>152</v>
      </c>
      <c r="I5561" s="44" t="s">
        <v>161</v>
      </c>
      <c r="J5561" s="44" t="s">
        <v>99</v>
      </c>
      <c r="K5561" s="44" t="s">
        <v>70</v>
      </c>
      <c r="L5561" s="44" t="s">
        <v>680</v>
      </c>
      <c r="M5561" s="44">
        <v>0</v>
      </c>
      <c r="N5561" s="44">
        <v>60</v>
      </c>
      <c r="O5561" s="44">
        <v>2020</v>
      </c>
      <c r="P5561" s="44" t="s">
        <v>112</v>
      </c>
      <c r="Q5561" s="44" t="s">
        <v>112</v>
      </c>
      <c r="R5561" s="44" t="s">
        <v>657</v>
      </c>
      <c r="S5561" s="44" t="s">
        <v>685</v>
      </c>
      <c r="T5561" s="44">
        <v>2405.4</v>
      </c>
      <c r="U5561" s="44" t="str">
        <f>IF(ISERROR(VLOOKUP(I5561,'BACK INFO'!F:F,1,0)),IF(ISERROR(VLOOKUP(I5561,'BACK INFO'!H:H,1,0)),K5561,'BACK INFO'!$H$1),'BACK INFO'!$G$1)</f>
        <v>JUDITH ANN DEAL</v>
      </c>
    </row>
    <row r="5562" spans="1:21" x14ac:dyDescent="0.35">
      <c r="A5562" s="44" t="s">
        <v>684</v>
      </c>
      <c r="B5562" s="44">
        <v>2019</v>
      </c>
      <c r="C5562" s="44">
        <v>10</v>
      </c>
      <c r="D5562" s="44" t="s">
        <v>95</v>
      </c>
      <c r="E5562" s="44" t="s">
        <v>96</v>
      </c>
      <c r="F5562" s="44" t="s">
        <v>59</v>
      </c>
      <c r="G5562" s="44" t="s">
        <v>675</v>
      </c>
      <c r="H5562" s="44" t="s">
        <v>98</v>
      </c>
      <c r="I5562" s="44" t="s">
        <v>161</v>
      </c>
      <c r="J5562" s="44" t="s">
        <v>99</v>
      </c>
      <c r="K5562" s="44" t="s">
        <v>70</v>
      </c>
      <c r="L5562" s="44" t="s">
        <v>680</v>
      </c>
      <c r="M5562" s="44">
        <v>0</v>
      </c>
      <c r="N5562" s="44">
        <v>51</v>
      </c>
      <c r="O5562" s="44">
        <v>2020</v>
      </c>
      <c r="P5562" s="44" t="s">
        <v>676</v>
      </c>
      <c r="Q5562" s="44" t="s">
        <v>676</v>
      </c>
      <c r="R5562" s="44" t="s">
        <v>675</v>
      </c>
      <c r="S5562" s="44" t="s">
        <v>685</v>
      </c>
      <c r="T5562" s="44">
        <v>2260.0499999999997</v>
      </c>
      <c r="U5562" s="44" t="str">
        <f>IF(ISERROR(VLOOKUP(I5562,'BACK INFO'!F:F,1,0)),IF(ISERROR(VLOOKUP(I5562,'BACK INFO'!H:H,1,0)),K5562,'BACK INFO'!$H$1),'BACK INFO'!$G$1)</f>
        <v>JUDITH ANN DEAL</v>
      </c>
    </row>
    <row r="5563" spans="1:21" x14ac:dyDescent="0.35">
      <c r="A5563" s="44" t="s">
        <v>684</v>
      </c>
      <c r="B5563" s="44">
        <v>2019</v>
      </c>
      <c r="C5563" s="44">
        <v>11</v>
      </c>
      <c r="D5563" s="44" t="s">
        <v>95</v>
      </c>
      <c r="E5563" s="44" t="s">
        <v>96</v>
      </c>
      <c r="F5563" s="44" t="s">
        <v>59</v>
      </c>
      <c r="G5563" s="44" t="s">
        <v>675</v>
      </c>
      <c r="H5563" s="44" t="s">
        <v>98</v>
      </c>
      <c r="I5563" s="44" t="s">
        <v>161</v>
      </c>
      <c r="J5563" s="44" t="s">
        <v>99</v>
      </c>
      <c r="K5563" s="44" t="s">
        <v>70</v>
      </c>
      <c r="L5563" s="44" t="s">
        <v>680</v>
      </c>
      <c r="M5563" s="44">
        <v>0</v>
      </c>
      <c r="N5563" s="44">
        <v>24</v>
      </c>
      <c r="O5563" s="44">
        <v>2020</v>
      </c>
      <c r="P5563" s="44" t="s">
        <v>676</v>
      </c>
      <c r="Q5563" s="44" t="s">
        <v>676</v>
      </c>
      <c r="R5563" s="44" t="s">
        <v>675</v>
      </c>
      <c r="S5563" s="44" t="s">
        <v>685</v>
      </c>
      <c r="T5563" s="44">
        <v>1596</v>
      </c>
      <c r="U5563" s="44" t="str">
        <f>IF(ISERROR(VLOOKUP(I5563,'BACK INFO'!F:F,1,0)),IF(ISERROR(VLOOKUP(I5563,'BACK INFO'!H:H,1,0)),K5563,'BACK INFO'!$H$1),'BACK INFO'!$G$1)</f>
        <v>JUDITH ANN DEAL</v>
      </c>
    </row>
    <row r="5564" spans="1:21" x14ac:dyDescent="0.35">
      <c r="A5564" s="44" t="s">
        <v>684</v>
      </c>
      <c r="B5564" s="44">
        <v>2019</v>
      </c>
      <c r="C5564" s="44">
        <v>9</v>
      </c>
      <c r="D5564" s="44" t="s">
        <v>95</v>
      </c>
      <c r="E5564" s="44" t="s">
        <v>96</v>
      </c>
      <c r="F5564" s="44" t="s">
        <v>59</v>
      </c>
      <c r="G5564" s="44" t="s">
        <v>657</v>
      </c>
      <c r="H5564" s="44" t="s">
        <v>98</v>
      </c>
      <c r="I5564" s="44" t="s">
        <v>287</v>
      </c>
      <c r="J5564" s="44" t="s">
        <v>99</v>
      </c>
      <c r="K5564" s="44" t="s">
        <v>70</v>
      </c>
      <c r="L5564" s="44" t="s">
        <v>680</v>
      </c>
      <c r="M5564" s="44">
        <v>0</v>
      </c>
      <c r="N5564" s="44">
        <v>64</v>
      </c>
      <c r="O5564" s="44">
        <v>2020</v>
      </c>
      <c r="P5564" s="44" t="s">
        <v>112</v>
      </c>
      <c r="Q5564" s="44" t="s">
        <v>112</v>
      </c>
      <c r="R5564" s="44" t="s">
        <v>657</v>
      </c>
      <c r="S5564" s="44" t="s">
        <v>685</v>
      </c>
      <c r="T5564" s="44">
        <v>1918</v>
      </c>
      <c r="U5564" s="44" t="str">
        <f>IF(ISERROR(VLOOKUP(I5564,'BACK INFO'!F:F,1,0)),IF(ISERROR(VLOOKUP(I5564,'BACK INFO'!H:H,1,0)),K5564,'BACK INFO'!$H$1),'BACK INFO'!$G$1)</f>
        <v>JUDITH ANN DEAL</v>
      </c>
    </row>
    <row r="5565" spans="1:21" x14ac:dyDescent="0.35">
      <c r="A5565" s="44" t="s">
        <v>684</v>
      </c>
      <c r="B5565" s="44">
        <v>2019</v>
      </c>
      <c r="C5565" s="44">
        <v>9</v>
      </c>
      <c r="D5565" s="44" t="s">
        <v>95</v>
      </c>
      <c r="E5565" s="44" t="s">
        <v>96</v>
      </c>
      <c r="F5565" s="44" t="s">
        <v>59</v>
      </c>
      <c r="G5565" s="44" t="s">
        <v>657</v>
      </c>
      <c r="H5565" s="44" t="s">
        <v>152</v>
      </c>
      <c r="I5565" s="44" t="s">
        <v>287</v>
      </c>
      <c r="J5565" s="44" t="s">
        <v>99</v>
      </c>
      <c r="K5565" s="44" t="s">
        <v>70</v>
      </c>
      <c r="L5565" s="44" t="s">
        <v>680</v>
      </c>
      <c r="M5565" s="44">
        <v>0</v>
      </c>
      <c r="N5565" s="44">
        <v>7</v>
      </c>
      <c r="O5565" s="44">
        <v>2020</v>
      </c>
      <c r="P5565" s="44" t="s">
        <v>112</v>
      </c>
      <c r="Q5565" s="44" t="s">
        <v>112</v>
      </c>
      <c r="R5565" s="44" t="s">
        <v>657</v>
      </c>
      <c r="S5565" s="44" t="s">
        <v>685</v>
      </c>
      <c r="T5565" s="44">
        <v>294</v>
      </c>
      <c r="U5565" s="44" t="str">
        <f>IF(ISERROR(VLOOKUP(I5565,'BACK INFO'!F:F,1,0)),IF(ISERROR(VLOOKUP(I5565,'BACK INFO'!H:H,1,0)),K5565,'BACK INFO'!$H$1),'BACK INFO'!$G$1)</f>
        <v>JUDITH ANN DEAL</v>
      </c>
    </row>
    <row r="5566" spans="1:21" x14ac:dyDescent="0.35">
      <c r="A5566" s="44" t="s">
        <v>684</v>
      </c>
      <c r="B5566" s="44">
        <v>2020</v>
      </c>
      <c r="C5566" s="44">
        <v>1</v>
      </c>
      <c r="D5566" s="44" t="s">
        <v>95</v>
      </c>
      <c r="E5566" s="44" t="s">
        <v>96</v>
      </c>
      <c r="F5566" s="44" t="s">
        <v>59</v>
      </c>
      <c r="G5566" s="44" t="s">
        <v>657</v>
      </c>
      <c r="H5566" s="44" t="s">
        <v>110</v>
      </c>
      <c r="I5566" s="44" t="s">
        <v>526</v>
      </c>
      <c r="J5566" s="44" t="s">
        <v>99</v>
      </c>
      <c r="K5566" s="44" t="s">
        <v>74</v>
      </c>
      <c r="L5566" s="44" t="s">
        <v>680</v>
      </c>
      <c r="M5566" s="44">
        <v>0</v>
      </c>
      <c r="N5566" s="44">
        <v>24</v>
      </c>
      <c r="O5566" s="44">
        <v>2020</v>
      </c>
      <c r="P5566" s="44" t="s">
        <v>112</v>
      </c>
      <c r="Q5566" s="44" t="s">
        <v>112</v>
      </c>
      <c r="R5566" s="44" t="s">
        <v>657</v>
      </c>
      <c r="S5566" s="44" t="s">
        <v>685</v>
      </c>
      <c r="T5566" s="44">
        <v>912</v>
      </c>
      <c r="U5566" s="44" t="str">
        <f>IF(ISERROR(VLOOKUP(I5566,'BACK INFO'!F:F,1,0)),IF(ISERROR(VLOOKUP(I5566,'BACK INFO'!H:H,1,0)),K5566,'BACK INFO'!$H$1),'BACK INFO'!$G$1)</f>
        <v>DENISE ARNETT</v>
      </c>
    </row>
    <row r="5567" spans="1:21" x14ac:dyDescent="0.35">
      <c r="A5567" s="44" t="s">
        <v>684</v>
      </c>
      <c r="B5567" s="44">
        <v>2020</v>
      </c>
      <c r="C5567" s="44">
        <v>3</v>
      </c>
      <c r="D5567" s="44" t="s">
        <v>95</v>
      </c>
      <c r="E5567" s="44" t="s">
        <v>96</v>
      </c>
      <c r="F5567" s="44" t="s">
        <v>59</v>
      </c>
      <c r="G5567" s="44" t="s">
        <v>657</v>
      </c>
      <c r="H5567" s="44" t="s">
        <v>106</v>
      </c>
      <c r="I5567" s="44" t="s">
        <v>456</v>
      </c>
      <c r="J5567" s="44" t="s">
        <v>99</v>
      </c>
      <c r="K5567" s="44" t="s">
        <v>67</v>
      </c>
      <c r="L5567" s="44" t="s">
        <v>680</v>
      </c>
      <c r="M5567" s="44" t="s">
        <v>683</v>
      </c>
      <c r="N5567" s="44">
        <v>102</v>
      </c>
      <c r="O5567" s="44">
        <v>2020</v>
      </c>
      <c r="P5567" s="44" t="s">
        <v>112</v>
      </c>
      <c r="Q5567" s="44" t="s">
        <v>112</v>
      </c>
      <c r="R5567" s="44" t="s">
        <v>657</v>
      </c>
      <c r="S5567" s="44" t="s">
        <v>685</v>
      </c>
      <c r="T5567" s="44">
        <v>1398</v>
      </c>
      <c r="U5567" s="44" t="str">
        <f>IF(ISERROR(VLOOKUP(I5567,'BACK INFO'!F:F,1,0)),IF(ISERROR(VLOOKUP(I5567,'BACK INFO'!H:H,1,0)),K5567,'BACK INFO'!$H$1),'BACK INFO'!$G$1)</f>
        <v>ANITA M. HOPKINS</v>
      </c>
    </row>
    <row r="5568" spans="1:21" x14ac:dyDescent="0.35">
      <c r="A5568" s="44" t="s">
        <v>684</v>
      </c>
      <c r="B5568" s="44">
        <v>2020</v>
      </c>
      <c r="C5568" s="44">
        <v>3</v>
      </c>
      <c r="D5568" s="44" t="s">
        <v>95</v>
      </c>
      <c r="E5568" s="44" t="s">
        <v>96</v>
      </c>
      <c r="F5568" s="44" t="s">
        <v>59</v>
      </c>
      <c r="G5568" s="44" t="s">
        <v>657</v>
      </c>
      <c r="H5568" s="44" t="s">
        <v>117</v>
      </c>
      <c r="I5568" s="44" t="s">
        <v>456</v>
      </c>
      <c r="J5568" s="44" t="s">
        <v>99</v>
      </c>
      <c r="K5568" s="44" t="s">
        <v>67</v>
      </c>
      <c r="L5568" s="44" t="s">
        <v>680</v>
      </c>
      <c r="M5568" s="44" t="s">
        <v>683</v>
      </c>
      <c r="N5568" s="44">
        <v>28</v>
      </c>
      <c r="O5568" s="44">
        <v>2020</v>
      </c>
      <c r="P5568" s="44" t="s">
        <v>112</v>
      </c>
      <c r="Q5568" s="44" t="s">
        <v>112</v>
      </c>
      <c r="R5568" s="44" t="s">
        <v>657</v>
      </c>
      <c r="S5568" s="44" t="s">
        <v>685</v>
      </c>
      <c r="T5568" s="44">
        <v>901</v>
      </c>
      <c r="U5568" s="44" t="str">
        <f>IF(ISERROR(VLOOKUP(I5568,'BACK INFO'!F:F,1,0)),IF(ISERROR(VLOOKUP(I5568,'BACK INFO'!H:H,1,0)),K5568,'BACK INFO'!$H$1),'BACK INFO'!$G$1)</f>
        <v>ANITA M. HOPKINS</v>
      </c>
    </row>
    <row r="5569" spans="1:21" x14ac:dyDescent="0.35">
      <c r="A5569" s="44" t="s">
        <v>684</v>
      </c>
      <c r="B5569" s="44">
        <v>2020</v>
      </c>
      <c r="C5569" s="44">
        <v>3</v>
      </c>
      <c r="D5569" s="44" t="s">
        <v>95</v>
      </c>
      <c r="E5569" s="44" t="s">
        <v>96</v>
      </c>
      <c r="F5569" s="44" t="s">
        <v>59</v>
      </c>
      <c r="G5569" s="44" t="s">
        <v>657</v>
      </c>
      <c r="H5569" s="44" t="s">
        <v>98</v>
      </c>
      <c r="I5569" s="44" t="s">
        <v>456</v>
      </c>
      <c r="J5569" s="44" t="s">
        <v>99</v>
      </c>
      <c r="K5569" s="44" t="s">
        <v>67</v>
      </c>
      <c r="L5569" s="44" t="s">
        <v>680</v>
      </c>
      <c r="M5569" s="44" t="s">
        <v>683</v>
      </c>
      <c r="N5569" s="44">
        <v>24</v>
      </c>
      <c r="O5569" s="44">
        <v>2020</v>
      </c>
      <c r="P5569" s="44" t="s">
        <v>112</v>
      </c>
      <c r="Q5569" s="44" t="s">
        <v>112</v>
      </c>
      <c r="R5569" s="44" t="s">
        <v>657</v>
      </c>
      <c r="S5569" s="44" t="s">
        <v>685</v>
      </c>
      <c r="T5569" s="44">
        <v>732</v>
      </c>
      <c r="U5569" s="44" t="str">
        <f>IF(ISERROR(VLOOKUP(I5569,'BACK INFO'!F:F,1,0)),IF(ISERROR(VLOOKUP(I5569,'BACK INFO'!H:H,1,0)),K5569,'BACK INFO'!$H$1),'BACK INFO'!$G$1)</f>
        <v>ANITA M. HOPKINS</v>
      </c>
    </row>
    <row r="5570" spans="1:21" x14ac:dyDescent="0.35">
      <c r="A5570" s="44" t="s">
        <v>684</v>
      </c>
      <c r="B5570" s="44">
        <v>2020</v>
      </c>
      <c r="C5570" s="44">
        <v>3</v>
      </c>
      <c r="D5570" s="44" t="s">
        <v>95</v>
      </c>
      <c r="E5570" s="44" t="s">
        <v>96</v>
      </c>
      <c r="F5570" s="44" t="s">
        <v>59</v>
      </c>
      <c r="G5570" s="44" t="s">
        <v>657</v>
      </c>
      <c r="H5570" s="44" t="s">
        <v>152</v>
      </c>
      <c r="I5570" s="44" t="s">
        <v>456</v>
      </c>
      <c r="J5570" s="44" t="s">
        <v>99</v>
      </c>
      <c r="K5570" s="44" t="s">
        <v>67</v>
      </c>
      <c r="L5570" s="44" t="s">
        <v>680</v>
      </c>
      <c r="M5570" s="44" t="s">
        <v>683</v>
      </c>
      <c r="N5570" s="44">
        <v>3</v>
      </c>
      <c r="O5570" s="44">
        <v>2020</v>
      </c>
      <c r="P5570" s="44" t="s">
        <v>112</v>
      </c>
      <c r="Q5570" s="44" t="s">
        <v>112</v>
      </c>
      <c r="R5570" s="44" t="s">
        <v>657</v>
      </c>
      <c r="S5570" s="44" t="s">
        <v>685</v>
      </c>
      <c r="T5570" s="44">
        <v>88.5</v>
      </c>
      <c r="U5570" s="44" t="str">
        <f>IF(ISERROR(VLOOKUP(I5570,'BACK INFO'!F:F,1,0)),IF(ISERROR(VLOOKUP(I5570,'BACK INFO'!H:H,1,0)),K5570,'BACK INFO'!$H$1),'BACK INFO'!$G$1)</f>
        <v>ANITA M. HOPKINS</v>
      </c>
    </row>
    <row r="5571" spans="1:21" x14ac:dyDescent="0.35">
      <c r="A5571" s="44" t="s">
        <v>684</v>
      </c>
      <c r="B5571" s="44">
        <v>2020</v>
      </c>
      <c r="C5571" s="44">
        <v>3</v>
      </c>
      <c r="D5571" s="44" t="s">
        <v>95</v>
      </c>
      <c r="E5571" s="44" t="s">
        <v>96</v>
      </c>
      <c r="F5571" s="44" t="s">
        <v>59</v>
      </c>
      <c r="G5571" s="44" t="s">
        <v>657</v>
      </c>
      <c r="H5571" s="44" t="s">
        <v>98</v>
      </c>
      <c r="I5571" s="44" t="s">
        <v>456</v>
      </c>
      <c r="J5571" s="44" t="s">
        <v>99</v>
      </c>
      <c r="K5571" s="44" t="s">
        <v>71</v>
      </c>
      <c r="L5571" s="44" t="s">
        <v>680</v>
      </c>
      <c r="M5571" s="44" t="s">
        <v>683</v>
      </c>
      <c r="N5571" s="44">
        <v>38</v>
      </c>
      <c r="O5571" s="44">
        <v>2020</v>
      </c>
      <c r="P5571" s="44" t="s">
        <v>112</v>
      </c>
      <c r="Q5571" s="44" t="s">
        <v>112</v>
      </c>
      <c r="R5571" s="44" t="s">
        <v>657</v>
      </c>
      <c r="S5571" s="44" t="s">
        <v>685</v>
      </c>
      <c r="T5571" s="44">
        <v>1146</v>
      </c>
      <c r="U5571" s="44" t="str">
        <f>IF(ISERROR(VLOOKUP(I5571,'BACK INFO'!F:F,1,0)),IF(ISERROR(VLOOKUP(I5571,'BACK INFO'!H:H,1,0)),K5571,'BACK INFO'!$H$1),'BACK INFO'!$G$1)</f>
        <v>HOLLY SALES INC.</v>
      </c>
    </row>
    <row r="5572" spans="1:21" x14ac:dyDescent="0.35">
      <c r="A5572" s="44" t="s">
        <v>684</v>
      </c>
      <c r="B5572" s="44">
        <v>2020</v>
      </c>
      <c r="C5572" s="44">
        <v>3</v>
      </c>
      <c r="D5572" s="44" t="s">
        <v>95</v>
      </c>
      <c r="E5572" s="44" t="s">
        <v>96</v>
      </c>
      <c r="F5572" s="44" t="s">
        <v>59</v>
      </c>
      <c r="G5572" s="44" t="s">
        <v>657</v>
      </c>
      <c r="H5572" s="44" t="s">
        <v>152</v>
      </c>
      <c r="I5572" s="44" t="s">
        <v>456</v>
      </c>
      <c r="J5572" s="44" t="s">
        <v>99</v>
      </c>
      <c r="K5572" s="44" t="s">
        <v>71</v>
      </c>
      <c r="L5572" s="44" t="s">
        <v>680</v>
      </c>
      <c r="M5572" s="44" t="s">
        <v>683</v>
      </c>
      <c r="N5572" s="44">
        <v>2</v>
      </c>
      <c r="O5572" s="44">
        <v>2020</v>
      </c>
      <c r="P5572" s="44" t="s">
        <v>112</v>
      </c>
      <c r="Q5572" s="44" t="s">
        <v>112</v>
      </c>
      <c r="R5572" s="44" t="s">
        <v>657</v>
      </c>
      <c r="S5572" s="44" t="s">
        <v>685</v>
      </c>
      <c r="T5572" s="44">
        <v>102</v>
      </c>
      <c r="U5572" s="44" t="str">
        <f>IF(ISERROR(VLOOKUP(I5572,'BACK INFO'!F:F,1,0)),IF(ISERROR(VLOOKUP(I5572,'BACK INFO'!H:H,1,0)),K5572,'BACK INFO'!$H$1),'BACK INFO'!$G$1)</f>
        <v>HOLLY SALES INC.</v>
      </c>
    </row>
    <row r="5573" spans="1:21" x14ac:dyDescent="0.35">
      <c r="A5573" s="44" t="s">
        <v>684</v>
      </c>
      <c r="B5573" s="44">
        <v>2019</v>
      </c>
      <c r="C5573" s="44">
        <v>11</v>
      </c>
      <c r="D5573" s="44" t="s">
        <v>95</v>
      </c>
      <c r="E5573" s="44" t="s">
        <v>96</v>
      </c>
      <c r="F5573" s="44" t="s">
        <v>59</v>
      </c>
      <c r="G5573" s="44" t="s">
        <v>657</v>
      </c>
      <c r="H5573" s="44" t="s">
        <v>106</v>
      </c>
      <c r="I5573" s="44" t="s">
        <v>406</v>
      </c>
      <c r="J5573" s="44" t="s">
        <v>99</v>
      </c>
      <c r="K5573" s="44" t="s">
        <v>71</v>
      </c>
      <c r="L5573" s="44" t="s">
        <v>680</v>
      </c>
      <c r="M5573" s="44">
        <v>0</v>
      </c>
      <c r="N5573" s="44">
        <v>59</v>
      </c>
      <c r="O5573" s="44">
        <v>2020</v>
      </c>
      <c r="P5573" s="44" t="s">
        <v>112</v>
      </c>
      <c r="Q5573" s="44" t="s">
        <v>112</v>
      </c>
      <c r="R5573" s="44" t="s">
        <v>657</v>
      </c>
      <c r="S5573" s="44" t="s">
        <v>685</v>
      </c>
      <c r="T5573" s="44">
        <v>1258</v>
      </c>
      <c r="U5573" s="44" t="str">
        <f>IF(ISERROR(VLOOKUP(I5573,'BACK INFO'!F:F,1,0)),IF(ISERROR(VLOOKUP(I5573,'BACK INFO'!H:H,1,0)),K5573,'BACK INFO'!$H$1),'BACK INFO'!$G$1)</f>
        <v>HOLLY SALES INC.</v>
      </c>
    </row>
    <row r="5574" spans="1:21" x14ac:dyDescent="0.35">
      <c r="A5574" s="44" t="s">
        <v>684</v>
      </c>
      <c r="B5574" s="44">
        <v>2019</v>
      </c>
      <c r="C5574" s="44">
        <v>12</v>
      </c>
      <c r="D5574" s="44" t="s">
        <v>95</v>
      </c>
      <c r="E5574" s="44" t="s">
        <v>96</v>
      </c>
      <c r="F5574" s="44" t="s">
        <v>59</v>
      </c>
      <c r="G5574" s="44" t="s">
        <v>657</v>
      </c>
      <c r="H5574" s="44" t="s">
        <v>106</v>
      </c>
      <c r="I5574" s="44" t="s">
        <v>406</v>
      </c>
      <c r="J5574" s="44" t="s">
        <v>99</v>
      </c>
      <c r="K5574" s="44" t="s">
        <v>71</v>
      </c>
      <c r="L5574" s="44" t="s">
        <v>680</v>
      </c>
      <c r="M5574" s="44">
        <v>0</v>
      </c>
      <c r="N5574" s="44">
        <v>6</v>
      </c>
      <c r="O5574" s="44">
        <v>2020</v>
      </c>
      <c r="P5574" s="44" t="s">
        <v>112</v>
      </c>
      <c r="Q5574" s="44" t="s">
        <v>112</v>
      </c>
      <c r="R5574" s="44" t="s">
        <v>657</v>
      </c>
      <c r="S5574" s="44" t="s">
        <v>685</v>
      </c>
      <c r="T5574" s="44">
        <v>182</v>
      </c>
      <c r="U5574" s="44" t="str">
        <f>IF(ISERROR(VLOOKUP(I5574,'BACK INFO'!F:F,1,0)),IF(ISERROR(VLOOKUP(I5574,'BACK INFO'!H:H,1,0)),K5574,'BACK INFO'!$H$1),'BACK INFO'!$G$1)</f>
        <v>HOLLY SALES INC.</v>
      </c>
    </row>
    <row r="5575" spans="1:21" x14ac:dyDescent="0.35">
      <c r="A5575" s="44" t="s">
        <v>684</v>
      </c>
      <c r="B5575" s="44">
        <v>2020</v>
      </c>
      <c r="C5575" s="44">
        <v>2</v>
      </c>
      <c r="D5575" s="44" t="s">
        <v>95</v>
      </c>
      <c r="E5575" s="44" t="s">
        <v>96</v>
      </c>
      <c r="F5575" s="44" t="s">
        <v>59</v>
      </c>
      <c r="G5575" s="44" t="s">
        <v>657</v>
      </c>
      <c r="H5575" s="44" t="s">
        <v>106</v>
      </c>
      <c r="I5575" s="44" t="s">
        <v>406</v>
      </c>
      <c r="J5575" s="44" t="s">
        <v>99</v>
      </c>
      <c r="K5575" s="44" t="s">
        <v>71</v>
      </c>
      <c r="L5575" s="44" t="s">
        <v>680</v>
      </c>
      <c r="M5575" s="44">
        <v>0</v>
      </c>
      <c r="N5575" s="44">
        <v>20</v>
      </c>
      <c r="O5575" s="44">
        <v>2020</v>
      </c>
      <c r="P5575" s="44" t="s">
        <v>112</v>
      </c>
      <c r="Q5575" s="44" t="s">
        <v>112</v>
      </c>
      <c r="R5575" s="44" t="s">
        <v>657</v>
      </c>
      <c r="S5575" s="44" t="s">
        <v>685</v>
      </c>
      <c r="T5575" s="44">
        <v>332</v>
      </c>
      <c r="U5575" s="44" t="str">
        <f>IF(ISERROR(VLOOKUP(I5575,'BACK INFO'!F:F,1,0)),IF(ISERROR(VLOOKUP(I5575,'BACK INFO'!H:H,1,0)),K5575,'BACK INFO'!$H$1),'BACK INFO'!$G$1)</f>
        <v>HOLLY SALES INC.</v>
      </c>
    </row>
    <row r="5576" spans="1:21" x14ac:dyDescent="0.35">
      <c r="A5576" s="44" t="s">
        <v>684</v>
      </c>
      <c r="B5576" s="44">
        <v>2020</v>
      </c>
      <c r="C5576" s="44">
        <v>1</v>
      </c>
      <c r="D5576" s="44" t="s">
        <v>95</v>
      </c>
      <c r="E5576" s="44" t="s">
        <v>96</v>
      </c>
      <c r="F5576" s="44" t="s">
        <v>59</v>
      </c>
      <c r="G5576" s="44" t="s">
        <v>657</v>
      </c>
      <c r="H5576" s="44" t="s">
        <v>106</v>
      </c>
      <c r="I5576" s="44" t="s">
        <v>406</v>
      </c>
      <c r="J5576" s="44" t="s">
        <v>99</v>
      </c>
      <c r="K5576" s="44" t="s">
        <v>71</v>
      </c>
      <c r="L5576" s="44" t="s">
        <v>680</v>
      </c>
      <c r="M5576" s="44">
        <v>0</v>
      </c>
      <c r="N5576" s="44">
        <v>24</v>
      </c>
      <c r="O5576" s="44">
        <v>2020</v>
      </c>
      <c r="P5576" s="44" t="s">
        <v>112</v>
      </c>
      <c r="Q5576" s="44" t="s">
        <v>112</v>
      </c>
      <c r="R5576" s="44" t="s">
        <v>657</v>
      </c>
      <c r="S5576" s="44" t="s">
        <v>685</v>
      </c>
      <c r="T5576" s="44">
        <v>280</v>
      </c>
      <c r="U5576" s="44" t="str">
        <f>IF(ISERROR(VLOOKUP(I5576,'BACK INFO'!F:F,1,0)),IF(ISERROR(VLOOKUP(I5576,'BACK INFO'!H:H,1,0)),K5576,'BACK INFO'!$H$1),'BACK INFO'!$G$1)</f>
        <v>HOLLY SALES INC.</v>
      </c>
    </row>
    <row r="5577" spans="1:21" x14ac:dyDescent="0.35">
      <c r="A5577" s="44" t="s">
        <v>684</v>
      </c>
      <c r="B5577" s="44">
        <v>2020</v>
      </c>
      <c r="C5577" s="44">
        <v>3</v>
      </c>
      <c r="D5577" s="44" t="s">
        <v>95</v>
      </c>
      <c r="E5577" s="44" t="s">
        <v>96</v>
      </c>
      <c r="F5577" s="44" t="s">
        <v>59</v>
      </c>
      <c r="G5577" s="44" t="s">
        <v>657</v>
      </c>
      <c r="H5577" s="44" t="s">
        <v>106</v>
      </c>
      <c r="I5577" s="44" t="s">
        <v>406</v>
      </c>
      <c r="J5577" s="44" t="s">
        <v>99</v>
      </c>
      <c r="K5577" s="44" t="s">
        <v>71</v>
      </c>
      <c r="L5577" s="44" t="s">
        <v>680</v>
      </c>
      <c r="M5577" s="44">
        <v>0</v>
      </c>
      <c r="N5577" s="44">
        <v>24</v>
      </c>
      <c r="O5577" s="44">
        <v>2020</v>
      </c>
      <c r="P5577" s="44" t="s">
        <v>112</v>
      </c>
      <c r="Q5577" s="44" t="s">
        <v>112</v>
      </c>
      <c r="R5577" s="44" t="s">
        <v>657</v>
      </c>
      <c r="S5577" s="44" t="s">
        <v>685</v>
      </c>
      <c r="T5577" s="44">
        <v>456</v>
      </c>
      <c r="U5577" s="44" t="str">
        <f>IF(ISERROR(VLOOKUP(I5577,'BACK INFO'!F:F,1,0)),IF(ISERROR(VLOOKUP(I5577,'BACK INFO'!H:H,1,0)),K5577,'BACK INFO'!$H$1),'BACK INFO'!$G$1)</f>
        <v>HOLLY SALES INC.</v>
      </c>
    </row>
    <row r="5578" spans="1:21" x14ac:dyDescent="0.35">
      <c r="A5578" s="44" t="s">
        <v>684</v>
      </c>
      <c r="B5578" s="44">
        <v>2019</v>
      </c>
      <c r="C5578" s="44">
        <v>10</v>
      </c>
      <c r="D5578" s="44" t="s">
        <v>95</v>
      </c>
      <c r="E5578" s="44" t="s">
        <v>96</v>
      </c>
      <c r="F5578" s="44" t="s">
        <v>59</v>
      </c>
      <c r="G5578" s="44" t="s">
        <v>657</v>
      </c>
      <c r="H5578" s="44" t="s">
        <v>98</v>
      </c>
      <c r="I5578" s="44" t="s">
        <v>406</v>
      </c>
      <c r="J5578" s="44" t="s">
        <v>99</v>
      </c>
      <c r="K5578" s="44" t="s">
        <v>71</v>
      </c>
      <c r="L5578" s="44" t="s">
        <v>680</v>
      </c>
      <c r="M5578" s="44">
        <v>0</v>
      </c>
      <c r="N5578" s="44">
        <v>36</v>
      </c>
      <c r="O5578" s="44">
        <v>2020</v>
      </c>
      <c r="P5578" s="44" t="s">
        <v>112</v>
      </c>
      <c r="Q5578" s="44" t="s">
        <v>112</v>
      </c>
      <c r="R5578" s="44" t="s">
        <v>657</v>
      </c>
      <c r="S5578" s="44" t="s">
        <v>685</v>
      </c>
      <c r="T5578" s="44">
        <v>1024</v>
      </c>
      <c r="U5578" s="44" t="str">
        <f>IF(ISERROR(VLOOKUP(I5578,'BACK INFO'!F:F,1,0)),IF(ISERROR(VLOOKUP(I5578,'BACK INFO'!H:H,1,0)),K5578,'BACK INFO'!$H$1),'BACK INFO'!$G$1)</f>
        <v>HOLLY SALES INC.</v>
      </c>
    </row>
    <row r="5579" spans="1:21" x14ac:dyDescent="0.35">
      <c r="A5579" s="44" t="s">
        <v>684</v>
      </c>
      <c r="B5579" s="44">
        <v>2019</v>
      </c>
      <c r="C5579" s="44">
        <v>11</v>
      </c>
      <c r="D5579" s="44" t="s">
        <v>95</v>
      </c>
      <c r="E5579" s="44" t="s">
        <v>96</v>
      </c>
      <c r="F5579" s="44" t="s">
        <v>59</v>
      </c>
      <c r="G5579" s="44" t="s">
        <v>657</v>
      </c>
      <c r="H5579" s="44" t="s">
        <v>98</v>
      </c>
      <c r="I5579" s="44" t="s">
        <v>406</v>
      </c>
      <c r="J5579" s="44" t="s">
        <v>99</v>
      </c>
      <c r="K5579" s="44" t="s">
        <v>71</v>
      </c>
      <c r="L5579" s="44" t="s">
        <v>680</v>
      </c>
      <c r="M5579" s="44">
        <v>0</v>
      </c>
      <c r="N5579" s="44">
        <v>50</v>
      </c>
      <c r="O5579" s="44">
        <v>2020</v>
      </c>
      <c r="P5579" s="44" t="s">
        <v>112</v>
      </c>
      <c r="Q5579" s="44" t="s">
        <v>112</v>
      </c>
      <c r="R5579" s="44" t="s">
        <v>657</v>
      </c>
      <c r="S5579" s="44" t="s">
        <v>685</v>
      </c>
      <c r="T5579" s="44">
        <v>1558</v>
      </c>
      <c r="U5579" s="44" t="str">
        <f>IF(ISERROR(VLOOKUP(I5579,'BACK INFO'!F:F,1,0)),IF(ISERROR(VLOOKUP(I5579,'BACK INFO'!H:H,1,0)),K5579,'BACK INFO'!$H$1),'BACK INFO'!$G$1)</f>
        <v>HOLLY SALES INC.</v>
      </c>
    </row>
    <row r="5580" spans="1:21" x14ac:dyDescent="0.35">
      <c r="A5580" s="44" t="s">
        <v>684</v>
      </c>
      <c r="B5580" s="44">
        <v>2019</v>
      </c>
      <c r="C5580" s="44">
        <v>12</v>
      </c>
      <c r="D5580" s="44" t="s">
        <v>95</v>
      </c>
      <c r="E5580" s="44" t="s">
        <v>96</v>
      </c>
      <c r="F5580" s="44" t="s">
        <v>59</v>
      </c>
      <c r="G5580" s="44" t="s">
        <v>657</v>
      </c>
      <c r="H5580" s="44" t="s">
        <v>98</v>
      </c>
      <c r="I5580" s="44" t="s">
        <v>406</v>
      </c>
      <c r="J5580" s="44" t="s">
        <v>99</v>
      </c>
      <c r="K5580" s="44" t="s">
        <v>71</v>
      </c>
      <c r="L5580" s="44" t="s">
        <v>680</v>
      </c>
      <c r="M5580" s="44">
        <v>0</v>
      </c>
      <c r="N5580" s="44">
        <v>73</v>
      </c>
      <c r="O5580" s="44">
        <v>2020</v>
      </c>
      <c r="P5580" s="44" t="s">
        <v>112</v>
      </c>
      <c r="Q5580" s="44" t="s">
        <v>112</v>
      </c>
      <c r="R5580" s="44" t="s">
        <v>657</v>
      </c>
      <c r="S5580" s="44" t="s">
        <v>685</v>
      </c>
      <c r="T5580" s="44">
        <v>2191</v>
      </c>
      <c r="U5580" s="44" t="str">
        <f>IF(ISERROR(VLOOKUP(I5580,'BACK INFO'!F:F,1,0)),IF(ISERROR(VLOOKUP(I5580,'BACK INFO'!H:H,1,0)),K5580,'BACK INFO'!$H$1),'BACK INFO'!$G$1)</f>
        <v>HOLLY SALES INC.</v>
      </c>
    </row>
    <row r="5581" spans="1:21" x14ac:dyDescent="0.35">
      <c r="A5581" s="44" t="s">
        <v>684</v>
      </c>
      <c r="B5581" s="44">
        <v>2020</v>
      </c>
      <c r="C5581" s="44">
        <v>2</v>
      </c>
      <c r="D5581" s="44" t="s">
        <v>95</v>
      </c>
      <c r="E5581" s="44" t="s">
        <v>96</v>
      </c>
      <c r="F5581" s="44" t="s">
        <v>59</v>
      </c>
      <c r="G5581" s="44" t="s">
        <v>657</v>
      </c>
      <c r="H5581" s="44" t="s">
        <v>98</v>
      </c>
      <c r="I5581" s="44" t="s">
        <v>406</v>
      </c>
      <c r="J5581" s="44" t="s">
        <v>99</v>
      </c>
      <c r="K5581" s="44" t="s">
        <v>71</v>
      </c>
      <c r="L5581" s="44" t="s">
        <v>680</v>
      </c>
      <c r="M5581" s="44">
        <v>0</v>
      </c>
      <c r="N5581" s="44">
        <v>49</v>
      </c>
      <c r="O5581" s="44">
        <v>2020</v>
      </c>
      <c r="P5581" s="44" t="s">
        <v>112</v>
      </c>
      <c r="Q5581" s="44" t="s">
        <v>112</v>
      </c>
      <c r="R5581" s="44" t="s">
        <v>657</v>
      </c>
      <c r="S5581" s="44" t="s">
        <v>685</v>
      </c>
      <c r="T5581" s="44">
        <v>1666</v>
      </c>
      <c r="U5581" s="44" t="str">
        <f>IF(ISERROR(VLOOKUP(I5581,'BACK INFO'!F:F,1,0)),IF(ISERROR(VLOOKUP(I5581,'BACK INFO'!H:H,1,0)),K5581,'BACK INFO'!$H$1),'BACK INFO'!$G$1)</f>
        <v>HOLLY SALES INC.</v>
      </c>
    </row>
    <row r="5582" spans="1:21" x14ac:dyDescent="0.35">
      <c r="A5582" s="44" t="s">
        <v>684</v>
      </c>
      <c r="B5582" s="44">
        <v>2020</v>
      </c>
      <c r="C5582" s="44">
        <v>1</v>
      </c>
      <c r="D5582" s="44" t="s">
        <v>95</v>
      </c>
      <c r="E5582" s="44" t="s">
        <v>96</v>
      </c>
      <c r="F5582" s="44" t="s">
        <v>59</v>
      </c>
      <c r="G5582" s="44" t="s">
        <v>657</v>
      </c>
      <c r="H5582" s="44" t="s">
        <v>98</v>
      </c>
      <c r="I5582" s="44" t="s">
        <v>406</v>
      </c>
      <c r="J5582" s="44" t="s">
        <v>99</v>
      </c>
      <c r="K5582" s="44" t="s">
        <v>71</v>
      </c>
      <c r="L5582" s="44" t="s">
        <v>680</v>
      </c>
      <c r="M5582" s="44">
        <v>0</v>
      </c>
      <c r="N5582" s="44">
        <v>55</v>
      </c>
      <c r="O5582" s="44">
        <v>2020</v>
      </c>
      <c r="P5582" s="44" t="s">
        <v>112</v>
      </c>
      <c r="Q5582" s="44" t="s">
        <v>112</v>
      </c>
      <c r="R5582" s="44" t="s">
        <v>657</v>
      </c>
      <c r="S5582" s="44" t="s">
        <v>685</v>
      </c>
      <c r="T5582" s="44">
        <v>2044</v>
      </c>
      <c r="U5582" s="44" t="str">
        <f>IF(ISERROR(VLOOKUP(I5582,'BACK INFO'!F:F,1,0)),IF(ISERROR(VLOOKUP(I5582,'BACK INFO'!H:H,1,0)),K5582,'BACK INFO'!$H$1),'BACK INFO'!$G$1)</f>
        <v>HOLLY SALES INC.</v>
      </c>
    </row>
    <row r="5583" spans="1:21" x14ac:dyDescent="0.35">
      <c r="A5583" s="44" t="s">
        <v>684</v>
      </c>
      <c r="B5583" s="44">
        <v>2020</v>
      </c>
      <c r="C5583" s="44">
        <v>3</v>
      </c>
      <c r="D5583" s="44" t="s">
        <v>95</v>
      </c>
      <c r="E5583" s="44" t="s">
        <v>96</v>
      </c>
      <c r="F5583" s="44" t="s">
        <v>59</v>
      </c>
      <c r="G5583" s="44" t="s">
        <v>657</v>
      </c>
      <c r="H5583" s="44" t="s">
        <v>98</v>
      </c>
      <c r="I5583" s="44" t="s">
        <v>406</v>
      </c>
      <c r="J5583" s="44" t="s">
        <v>99</v>
      </c>
      <c r="K5583" s="44" t="s">
        <v>71</v>
      </c>
      <c r="L5583" s="44" t="s">
        <v>680</v>
      </c>
      <c r="M5583" s="44">
        <v>0</v>
      </c>
      <c r="N5583" s="44">
        <v>27</v>
      </c>
      <c r="O5583" s="44">
        <v>2020</v>
      </c>
      <c r="P5583" s="44" t="s">
        <v>112</v>
      </c>
      <c r="Q5583" s="44" t="s">
        <v>112</v>
      </c>
      <c r="R5583" s="44" t="s">
        <v>657</v>
      </c>
      <c r="S5583" s="44" t="s">
        <v>685</v>
      </c>
      <c r="T5583" s="44">
        <v>855</v>
      </c>
      <c r="U5583" s="44" t="str">
        <f>IF(ISERROR(VLOOKUP(I5583,'BACK INFO'!F:F,1,0)),IF(ISERROR(VLOOKUP(I5583,'BACK INFO'!H:H,1,0)),K5583,'BACK INFO'!$H$1),'BACK INFO'!$G$1)</f>
        <v>HOLLY SALES INC.</v>
      </c>
    </row>
    <row r="5584" spans="1:21" x14ac:dyDescent="0.35">
      <c r="A5584" s="44" t="s">
        <v>684</v>
      </c>
      <c r="B5584" s="44">
        <v>2019</v>
      </c>
      <c r="C5584" s="44">
        <v>10</v>
      </c>
      <c r="D5584" s="44" t="s">
        <v>95</v>
      </c>
      <c r="E5584" s="44" t="s">
        <v>96</v>
      </c>
      <c r="F5584" s="44" t="s">
        <v>59</v>
      </c>
      <c r="G5584" s="44" t="s">
        <v>657</v>
      </c>
      <c r="H5584" s="44" t="s">
        <v>152</v>
      </c>
      <c r="I5584" s="44" t="s">
        <v>406</v>
      </c>
      <c r="J5584" s="44" t="s">
        <v>99</v>
      </c>
      <c r="K5584" s="44" t="s">
        <v>71</v>
      </c>
      <c r="L5584" s="44" t="s">
        <v>680</v>
      </c>
      <c r="M5584" s="44">
        <v>0</v>
      </c>
      <c r="N5584" s="44">
        <v>24</v>
      </c>
      <c r="O5584" s="44">
        <v>2020</v>
      </c>
      <c r="P5584" s="44" t="s">
        <v>112</v>
      </c>
      <c r="Q5584" s="44" t="s">
        <v>112</v>
      </c>
      <c r="R5584" s="44" t="s">
        <v>657</v>
      </c>
      <c r="S5584" s="44" t="s">
        <v>685</v>
      </c>
      <c r="T5584" s="44">
        <v>1332</v>
      </c>
      <c r="U5584" s="44" t="str">
        <f>IF(ISERROR(VLOOKUP(I5584,'BACK INFO'!F:F,1,0)),IF(ISERROR(VLOOKUP(I5584,'BACK INFO'!H:H,1,0)),K5584,'BACK INFO'!$H$1),'BACK INFO'!$G$1)</f>
        <v>HOLLY SALES INC.</v>
      </c>
    </row>
    <row r="5585" spans="1:21" x14ac:dyDescent="0.35">
      <c r="A5585" s="44" t="s">
        <v>684</v>
      </c>
      <c r="B5585" s="44">
        <v>2019</v>
      </c>
      <c r="C5585" s="44">
        <v>11</v>
      </c>
      <c r="D5585" s="44" t="s">
        <v>95</v>
      </c>
      <c r="E5585" s="44" t="s">
        <v>96</v>
      </c>
      <c r="F5585" s="44" t="s">
        <v>59</v>
      </c>
      <c r="G5585" s="44" t="s">
        <v>657</v>
      </c>
      <c r="H5585" s="44" t="s">
        <v>152</v>
      </c>
      <c r="I5585" s="44" t="s">
        <v>406</v>
      </c>
      <c r="J5585" s="44" t="s">
        <v>99</v>
      </c>
      <c r="K5585" s="44" t="s">
        <v>71</v>
      </c>
      <c r="L5585" s="44" t="s">
        <v>680</v>
      </c>
      <c r="M5585" s="44">
        <v>0</v>
      </c>
      <c r="N5585" s="44">
        <v>16</v>
      </c>
      <c r="O5585" s="44">
        <v>2020</v>
      </c>
      <c r="P5585" s="44" t="s">
        <v>112</v>
      </c>
      <c r="Q5585" s="44" t="s">
        <v>112</v>
      </c>
      <c r="R5585" s="44" t="s">
        <v>657</v>
      </c>
      <c r="S5585" s="44" t="s">
        <v>685</v>
      </c>
      <c r="T5585" s="44">
        <v>819</v>
      </c>
      <c r="U5585" s="44" t="str">
        <f>IF(ISERROR(VLOOKUP(I5585,'BACK INFO'!F:F,1,0)),IF(ISERROR(VLOOKUP(I5585,'BACK INFO'!H:H,1,0)),K5585,'BACK INFO'!$H$1),'BACK INFO'!$G$1)</f>
        <v>HOLLY SALES INC.</v>
      </c>
    </row>
    <row r="5586" spans="1:21" x14ac:dyDescent="0.35">
      <c r="A5586" s="44" t="s">
        <v>684</v>
      </c>
      <c r="B5586" s="44">
        <v>2019</v>
      </c>
      <c r="C5586" s="44">
        <v>12</v>
      </c>
      <c r="D5586" s="44" t="s">
        <v>95</v>
      </c>
      <c r="E5586" s="44" t="s">
        <v>96</v>
      </c>
      <c r="F5586" s="44" t="s">
        <v>59</v>
      </c>
      <c r="G5586" s="44" t="s">
        <v>657</v>
      </c>
      <c r="H5586" s="44" t="s">
        <v>152</v>
      </c>
      <c r="I5586" s="44" t="s">
        <v>406</v>
      </c>
      <c r="J5586" s="44" t="s">
        <v>99</v>
      </c>
      <c r="K5586" s="44" t="s">
        <v>71</v>
      </c>
      <c r="L5586" s="44" t="s">
        <v>680</v>
      </c>
      <c r="M5586" s="44">
        <v>0</v>
      </c>
      <c r="N5586" s="44">
        <v>28</v>
      </c>
      <c r="O5586" s="44">
        <v>2020</v>
      </c>
      <c r="P5586" s="44" t="s">
        <v>112</v>
      </c>
      <c r="Q5586" s="44" t="s">
        <v>112</v>
      </c>
      <c r="R5586" s="44" t="s">
        <v>657</v>
      </c>
      <c r="S5586" s="44" t="s">
        <v>685</v>
      </c>
      <c r="T5586" s="44">
        <v>1504</v>
      </c>
      <c r="U5586" s="44" t="str">
        <f>IF(ISERROR(VLOOKUP(I5586,'BACK INFO'!F:F,1,0)),IF(ISERROR(VLOOKUP(I5586,'BACK INFO'!H:H,1,0)),K5586,'BACK INFO'!$H$1),'BACK INFO'!$G$1)</f>
        <v>HOLLY SALES INC.</v>
      </c>
    </row>
    <row r="5587" spans="1:21" x14ac:dyDescent="0.35">
      <c r="A5587" s="44" t="s">
        <v>684</v>
      </c>
      <c r="B5587" s="44">
        <v>2020</v>
      </c>
      <c r="C5587" s="44">
        <v>1</v>
      </c>
      <c r="D5587" s="44" t="s">
        <v>95</v>
      </c>
      <c r="E5587" s="44" t="s">
        <v>96</v>
      </c>
      <c r="F5587" s="44" t="s">
        <v>59</v>
      </c>
      <c r="G5587" s="44" t="s">
        <v>657</v>
      </c>
      <c r="H5587" s="44" t="s">
        <v>152</v>
      </c>
      <c r="I5587" s="44" t="s">
        <v>406</v>
      </c>
      <c r="J5587" s="44" t="s">
        <v>99</v>
      </c>
      <c r="K5587" s="44" t="s">
        <v>71</v>
      </c>
      <c r="L5587" s="44" t="s">
        <v>680</v>
      </c>
      <c r="M5587" s="44">
        <v>0</v>
      </c>
      <c r="N5587" s="44">
        <v>10</v>
      </c>
      <c r="O5587" s="44">
        <v>2020</v>
      </c>
      <c r="P5587" s="44" t="s">
        <v>112</v>
      </c>
      <c r="Q5587" s="44" t="s">
        <v>112</v>
      </c>
      <c r="R5587" s="44" t="s">
        <v>657</v>
      </c>
      <c r="S5587" s="44" t="s">
        <v>685</v>
      </c>
      <c r="T5587" s="44">
        <v>540</v>
      </c>
      <c r="U5587" s="44" t="str">
        <f>IF(ISERROR(VLOOKUP(I5587,'BACK INFO'!F:F,1,0)),IF(ISERROR(VLOOKUP(I5587,'BACK INFO'!H:H,1,0)),K5587,'BACK INFO'!$H$1),'BACK INFO'!$G$1)</f>
        <v>HOLLY SALES INC.</v>
      </c>
    </row>
    <row r="5588" spans="1:21" x14ac:dyDescent="0.35">
      <c r="A5588" s="44" t="s">
        <v>684</v>
      </c>
      <c r="B5588" s="44">
        <v>2020</v>
      </c>
      <c r="C5588" s="44">
        <v>3</v>
      </c>
      <c r="D5588" s="44" t="s">
        <v>95</v>
      </c>
      <c r="E5588" s="44" t="s">
        <v>96</v>
      </c>
      <c r="F5588" s="44" t="s">
        <v>59</v>
      </c>
      <c r="G5588" s="44" t="s">
        <v>657</v>
      </c>
      <c r="H5588" s="44" t="s">
        <v>152</v>
      </c>
      <c r="I5588" s="44" t="s">
        <v>406</v>
      </c>
      <c r="J5588" s="44" t="s">
        <v>99</v>
      </c>
      <c r="K5588" s="44" t="s">
        <v>71</v>
      </c>
      <c r="L5588" s="44" t="s">
        <v>680</v>
      </c>
      <c r="M5588" s="44">
        <v>0</v>
      </c>
      <c r="N5588" s="44">
        <v>7</v>
      </c>
      <c r="O5588" s="44">
        <v>2020</v>
      </c>
      <c r="P5588" s="44" t="s">
        <v>112</v>
      </c>
      <c r="Q5588" s="44" t="s">
        <v>112</v>
      </c>
      <c r="R5588" s="44" t="s">
        <v>657</v>
      </c>
      <c r="S5588" s="44" t="s">
        <v>685</v>
      </c>
      <c r="T5588" s="44">
        <v>430</v>
      </c>
      <c r="U5588" s="44" t="str">
        <f>IF(ISERROR(VLOOKUP(I5588,'BACK INFO'!F:F,1,0)),IF(ISERROR(VLOOKUP(I5588,'BACK INFO'!H:H,1,0)),K5588,'BACK INFO'!$H$1),'BACK INFO'!$G$1)</f>
        <v>HOLLY SALES INC.</v>
      </c>
    </row>
    <row r="5589" spans="1:21" x14ac:dyDescent="0.35">
      <c r="A5589" s="44" t="s">
        <v>684</v>
      </c>
      <c r="B5589" s="44">
        <v>2019</v>
      </c>
      <c r="C5589" s="44">
        <v>10</v>
      </c>
      <c r="D5589" s="44" t="s">
        <v>95</v>
      </c>
      <c r="E5589" s="44" t="s">
        <v>96</v>
      </c>
      <c r="F5589" s="44" t="s">
        <v>59</v>
      </c>
      <c r="G5589" s="44" t="s">
        <v>657</v>
      </c>
      <c r="H5589" s="44" t="s">
        <v>106</v>
      </c>
      <c r="I5589" s="44" t="s">
        <v>248</v>
      </c>
      <c r="J5589" s="44" t="s">
        <v>99</v>
      </c>
      <c r="K5589" s="44" t="s">
        <v>72</v>
      </c>
      <c r="L5589" s="44" t="s">
        <v>680</v>
      </c>
      <c r="M5589" s="44" t="s">
        <v>683</v>
      </c>
      <c r="N5589" s="44">
        <v>17</v>
      </c>
      <c r="O5589" s="44">
        <v>2020</v>
      </c>
      <c r="P5589" s="44" t="s">
        <v>112</v>
      </c>
      <c r="Q5589" s="44" t="s">
        <v>112</v>
      </c>
      <c r="R5589" s="44" t="s">
        <v>657</v>
      </c>
      <c r="S5589" s="44" t="s">
        <v>685</v>
      </c>
      <c r="T5589" s="44">
        <v>284</v>
      </c>
      <c r="U5589" s="44" t="str">
        <f>IF(ISERROR(VLOOKUP(I5589,'BACK INFO'!F:F,1,0)),IF(ISERROR(VLOOKUP(I5589,'BACK INFO'!H:H,1,0)),K5589,'BACK INFO'!$H$1),'BACK INFO'!$G$1)</f>
        <v>BILL MILLER AND COMPANY</v>
      </c>
    </row>
    <row r="5590" spans="1:21" x14ac:dyDescent="0.35">
      <c r="A5590" s="44" t="s">
        <v>684</v>
      </c>
      <c r="B5590" s="44">
        <v>2019</v>
      </c>
      <c r="C5590" s="44">
        <v>11</v>
      </c>
      <c r="D5590" s="44" t="s">
        <v>95</v>
      </c>
      <c r="E5590" s="44" t="s">
        <v>96</v>
      </c>
      <c r="F5590" s="44" t="s">
        <v>59</v>
      </c>
      <c r="G5590" s="44" t="s">
        <v>657</v>
      </c>
      <c r="H5590" s="44" t="s">
        <v>106</v>
      </c>
      <c r="I5590" s="44" t="s">
        <v>248</v>
      </c>
      <c r="J5590" s="44" t="s">
        <v>99</v>
      </c>
      <c r="K5590" s="44" t="s">
        <v>72</v>
      </c>
      <c r="L5590" s="44" t="s">
        <v>680</v>
      </c>
      <c r="M5590" s="44" t="s">
        <v>683</v>
      </c>
      <c r="N5590" s="44">
        <v>5</v>
      </c>
      <c r="O5590" s="44">
        <v>2020</v>
      </c>
      <c r="P5590" s="44" t="s">
        <v>112</v>
      </c>
      <c r="Q5590" s="44" t="s">
        <v>112</v>
      </c>
      <c r="R5590" s="44" t="s">
        <v>657</v>
      </c>
      <c r="S5590" s="44" t="s">
        <v>685</v>
      </c>
      <c r="T5590" s="44">
        <v>75</v>
      </c>
      <c r="U5590" s="44" t="str">
        <f>IF(ISERROR(VLOOKUP(I5590,'BACK INFO'!F:F,1,0)),IF(ISERROR(VLOOKUP(I5590,'BACK INFO'!H:H,1,0)),K5590,'BACK INFO'!$H$1),'BACK INFO'!$G$1)</f>
        <v>BILL MILLER AND COMPANY</v>
      </c>
    </row>
    <row r="5591" spans="1:21" x14ac:dyDescent="0.35">
      <c r="A5591" s="44" t="s">
        <v>684</v>
      </c>
      <c r="B5591" s="44">
        <v>2019</v>
      </c>
      <c r="C5591" s="44">
        <v>12</v>
      </c>
      <c r="D5591" s="44" t="s">
        <v>95</v>
      </c>
      <c r="E5591" s="44" t="s">
        <v>96</v>
      </c>
      <c r="F5591" s="44" t="s">
        <v>59</v>
      </c>
      <c r="G5591" s="44" t="s">
        <v>657</v>
      </c>
      <c r="H5591" s="44" t="s">
        <v>106</v>
      </c>
      <c r="I5591" s="44" t="s">
        <v>248</v>
      </c>
      <c r="J5591" s="44" t="s">
        <v>99</v>
      </c>
      <c r="K5591" s="44" t="s">
        <v>72</v>
      </c>
      <c r="L5591" s="44" t="s">
        <v>680</v>
      </c>
      <c r="M5591" s="44" t="s">
        <v>683</v>
      </c>
      <c r="N5591" s="44">
        <v>28</v>
      </c>
      <c r="O5591" s="44">
        <v>2020</v>
      </c>
      <c r="P5591" s="44" t="s">
        <v>112</v>
      </c>
      <c r="Q5591" s="44" t="s">
        <v>112</v>
      </c>
      <c r="R5591" s="44" t="s">
        <v>657</v>
      </c>
      <c r="S5591" s="44" t="s">
        <v>685</v>
      </c>
      <c r="T5591" s="44">
        <v>380</v>
      </c>
      <c r="U5591" s="44" t="str">
        <f>IF(ISERROR(VLOOKUP(I5591,'BACK INFO'!F:F,1,0)),IF(ISERROR(VLOOKUP(I5591,'BACK INFO'!H:H,1,0)),K5591,'BACK INFO'!$H$1),'BACK INFO'!$G$1)</f>
        <v>BILL MILLER AND COMPANY</v>
      </c>
    </row>
    <row r="5592" spans="1:21" x14ac:dyDescent="0.35">
      <c r="A5592" s="44" t="s">
        <v>684</v>
      </c>
      <c r="B5592" s="44">
        <v>2019</v>
      </c>
      <c r="C5592" s="44">
        <v>10</v>
      </c>
      <c r="D5592" s="44" t="s">
        <v>95</v>
      </c>
      <c r="E5592" s="44" t="s">
        <v>96</v>
      </c>
      <c r="F5592" s="44" t="s">
        <v>59</v>
      </c>
      <c r="G5592" s="44" t="s">
        <v>657</v>
      </c>
      <c r="H5592" s="44" t="s">
        <v>117</v>
      </c>
      <c r="I5592" s="44" t="s">
        <v>248</v>
      </c>
      <c r="J5592" s="44" t="s">
        <v>99</v>
      </c>
      <c r="K5592" s="44" t="s">
        <v>72</v>
      </c>
      <c r="L5592" s="44" t="s">
        <v>680</v>
      </c>
      <c r="M5592" s="44" t="s">
        <v>683</v>
      </c>
      <c r="N5592" s="44">
        <v>125</v>
      </c>
      <c r="O5592" s="44">
        <v>2020</v>
      </c>
      <c r="P5592" s="44" t="s">
        <v>112</v>
      </c>
      <c r="Q5592" s="44" t="s">
        <v>112</v>
      </c>
      <c r="R5592" s="44" t="s">
        <v>657</v>
      </c>
      <c r="S5592" s="44" t="s">
        <v>685</v>
      </c>
      <c r="T5592" s="44">
        <v>4083</v>
      </c>
      <c r="U5592" s="44" t="str">
        <f>IF(ISERROR(VLOOKUP(I5592,'BACK INFO'!F:F,1,0)),IF(ISERROR(VLOOKUP(I5592,'BACK INFO'!H:H,1,0)),K5592,'BACK INFO'!$H$1),'BACK INFO'!$G$1)</f>
        <v>BILL MILLER AND COMPANY</v>
      </c>
    </row>
    <row r="5593" spans="1:21" x14ac:dyDescent="0.35">
      <c r="A5593" s="44" t="s">
        <v>684</v>
      </c>
      <c r="B5593" s="44">
        <v>2019</v>
      </c>
      <c r="C5593" s="44">
        <v>11</v>
      </c>
      <c r="D5593" s="44" t="s">
        <v>95</v>
      </c>
      <c r="E5593" s="44" t="s">
        <v>96</v>
      </c>
      <c r="F5593" s="44" t="s">
        <v>59</v>
      </c>
      <c r="G5593" s="44" t="s">
        <v>657</v>
      </c>
      <c r="H5593" s="44" t="s">
        <v>117</v>
      </c>
      <c r="I5593" s="44" t="s">
        <v>248</v>
      </c>
      <c r="J5593" s="44" t="s">
        <v>99</v>
      </c>
      <c r="K5593" s="44" t="s">
        <v>72</v>
      </c>
      <c r="L5593" s="44" t="s">
        <v>680</v>
      </c>
      <c r="M5593" s="44" t="s">
        <v>683</v>
      </c>
      <c r="N5593" s="44">
        <v>77</v>
      </c>
      <c r="O5593" s="44">
        <v>2020</v>
      </c>
      <c r="P5593" s="44" t="s">
        <v>112</v>
      </c>
      <c r="Q5593" s="44" t="s">
        <v>112</v>
      </c>
      <c r="R5593" s="44" t="s">
        <v>657</v>
      </c>
      <c r="S5593" s="44" t="s">
        <v>685</v>
      </c>
      <c r="T5593" s="44">
        <v>2520</v>
      </c>
      <c r="U5593" s="44" t="str">
        <f>IF(ISERROR(VLOOKUP(I5593,'BACK INFO'!F:F,1,0)),IF(ISERROR(VLOOKUP(I5593,'BACK INFO'!H:H,1,0)),K5593,'BACK INFO'!$H$1),'BACK INFO'!$G$1)</f>
        <v>BILL MILLER AND COMPANY</v>
      </c>
    </row>
    <row r="5594" spans="1:21" x14ac:dyDescent="0.35">
      <c r="A5594" s="44" t="s">
        <v>684</v>
      </c>
      <c r="B5594" s="44">
        <v>2019</v>
      </c>
      <c r="C5594" s="44">
        <v>12</v>
      </c>
      <c r="D5594" s="44" t="s">
        <v>95</v>
      </c>
      <c r="E5594" s="44" t="s">
        <v>96</v>
      </c>
      <c r="F5594" s="44" t="s">
        <v>59</v>
      </c>
      <c r="G5594" s="44" t="s">
        <v>657</v>
      </c>
      <c r="H5594" s="44" t="s">
        <v>117</v>
      </c>
      <c r="I5594" s="44" t="s">
        <v>248</v>
      </c>
      <c r="J5594" s="44" t="s">
        <v>99</v>
      </c>
      <c r="K5594" s="44" t="s">
        <v>72</v>
      </c>
      <c r="L5594" s="44" t="s">
        <v>680</v>
      </c>
      <c r="M5594" s="44" t="s">
        <v>683</v>
      </c>
      <c r="N5594" s="44">
        <v>126</v>
      </c>
      <c r="O5594" s="44">
        <v>2020</v>
      </c>
      <c r="P5594" s="44" t="s">
        <v>112</v>
      </c>
      <c r="Q5594" s="44" t="s">
        <v>112</v>
      </c>
      <c r="R5594" s="44" t="s">
        <v>657</v>
      </c>
      <c r="S5594" s="44" t="s">
        <v>685</v>
      </c>
      <c r="T5594" s="44">
        <v>4119</v>
      </c>
      <c r="U5594" s="44" t="str">
        <f>IF(ISERROR(VLOOKUP(I5594,'BACK INFO'!F:F,1,0)),IF(ISERROR(VLOOKUP(I5594,'BACK INFO'!H:H,1,0)),K5594,'BACK INFO'!$H$1),'BACK INFO'!$G$1)</f>
        <v>BILL MILLER AND COMPANY</v>
      </c>
    </row>
    <row r="5595" spans="1:21" x14ac:dyDescent="0.35">
      <c r="A5595" s="44" t="s">
        <v>684</v>
      </c>
      <c r="B5595" s="44">
        <v>2020</v>
      </c>
      <c r="C5595" s="44">
        <v>2</v>
      </c>
      <c r="D5595" s="44" t="s">
        <v>95</v>
      </c>
      <c r="E5595" s="44" t="s">
        <v>96</v>
      </c>
      <c r="F5595" s="44" t="s">
        <v>59</v>
      </c>
      <c r="G5595" s="44" t="s">
        <v>657</v>
      </c>
      <c r="H5595" s="44" t="s">
        <v>117</v>
      </c>
      <c r="I5595" s="44" t="s">
        <v>248</v>
      </c>
      <c r="J5595" s="44" t="s">
        <v>99</v>
      </c>
      <c r="K5595" s="44" t="s">
        <v>72</v>
      </c>
      <c r="L5595" s="44" t="s">
        <v>680</v>
      </c>
      <c r="M5595" s="44" t="s">
        <v>683</v>
      </c>
      <c r="N5595" s="44">
        <v>84</v>
      </c>
      <c r="O5595" s="44">
        <v>2020</v>
      </c>
      <c r="P5595" s="44" t="s">
        <v>112</v>
      </c>
      <c r="Q5595" s="44" t="s">
        <v>112</v>
      </c>
      <c r="R5595" s="44" t="s">
        <v>657</v>
      </c>
      <c r="S5595" s="44" t="s">
        <v>685</v>
      </c>
      <c r="T5595" s="44">
        <v>2740</v>
      </c>
      <c r="U5595" s="44" t="str">
        <f>IF(ISERROR(VLOOKUP(I5595,'BACK INFO'!F:F,1,0)),IF(ISERROR(VLOOKUP(I5595,'BACK INFO'!H:H,1,0)),K5595,'BACK INFO'!$H$1),'BACK INFO'!$G$1)</f>
        <v>BILL MILLER AND COMPANY</v>
      </c>
    </row>
    <row r="5596" spans="1:21" x14ac:dyDescent="0.35">
      <c r="A5596" s="44" t="s">
        <v>684</v>
      </c>
      <c r="B5596" s="44">
        <v>2019</v>
      </c>
      <c r="C5596" s="44">
        <v>10</v>
      </c>
      <c r="D5596" s="44" t="s">
        <v>95</v>
      </c>
      <c r="E5596" s="44" t="s">
        <v>96</v>
      </c>
      <c r="F5596" s="44" t="s">
        <v>59</v>
      </c>
      <c r="G5596" s="44" t="s">
        <v>657</v>
      </c>
      <c r="H5596" s="44" t="s">
        <v>98</v>
      </c>
      <c r="I5596" s="44" t="s">
        <v>248</v>
      </c>
      <c r="J5596" s="44" t="s">
        <v>99</v>
      </c>
      <c r="K5596" s="44" t="s">
        <v>72</v>
      </c>
      <c r="L5596" s="44" t="s">
        <v>680</v>
      </c>
      <c r="M5596" s="44" t="s">
        <v>683</v>
      </c>
      <c r="N5596" s="44">
        <v>45</v>
      </c>
      <c r="O5596" s="44">
        <v>2020</v>
      </c>
      <c r="P5596" s="44" t="s">
        <v>112</v>
      </c>
      <c r="Q5596" s="44" t="s">
        <v>112</v>
      </c>
      <c r="R5596" s="44" t="s">
        <v>657</v>
      </c>
      <c r="S5596" s="44" t="s">
        <v>685</v>
      </c>
      <c r="T5596" s="44">
        <v>1503</v>
      </c>
      <c r="U5596" s="44" t="str">
        <f>IF(ISERROR(VLOOKUP(I5596,'BACK INFO'!F:F,1,0)),IF(ISERROR(VLOOKUP(I5596,'BACK INFO'!H:H,1,0)),K5596,'BACK INFO'!$H$1),'BACK INFO'!$G$1)</f>
        <v>BILL MILLER AND COMPANY</v>
      </c>
    </row>
    <row r="5597" spans="1:21" x14ac:dyDescent="0.35">
      <c r="A5597" s="44" t="s">
        <v>684</v>
      </c>
      <c r="B5597" s="44">
        <v>2019</v>
      </c>
      <c r="C5597" s="44">
        <v>11</v>
      </c>
      <c r="D5597" s="44" t="s">
        <v>95</v>
      </c>
      <c r="E5597" s="44" t="s">
        <v>96</v>
      </c>
      <c r="F5597" s="44" t="s">
        <v>59</v>
      </c>
      <c r="G5597" s="44" t="s">
        <v>657</v>
      </c>
      <c r="H5597" s="44" t="s">
        <v>98</v>
      </c>
      <c r="I5597" s="44" t="s">
        <v>248</v>
      </c>
      <c r="J5597" s="44" t="s">
        <v>99</v>
      </c>
      <c r="K5597" s="44" t="s">
        <v>72</v>
      </c>
      <c r="L5597" s="44" t="s">
        <v>680</v>
      </c>
      <c r="M5597" s="44" t="s">
        <v>683</v>
      </c>
      <c r="N5597" s="44">
        <v>63</v>
      </c>
      <c r="O5597" s="44">
        <v>2020</v>
      </c>
      <c r="P5597" s="44" t="s">
        <v>112</v>
      </c>
      <c r="Q5597" s="44" t="s">
        <v>112</v>
      </c>
      <c r="R5597" s="44" t="s">
        <v>657</v>
      </c>
      <c r="S5597" s="44" t="s">
        <v>685</v>
      </c>
      <c r="T5597" s="44">
        <v>2080</v>
      </c>
      <c r="U5597" s="44" t="str">
        <f>IF(ISERROR(VLOOKUP(I5597,'BACK INFO'!F:F,1,0)),IF(ISERROR(VLOOKUP(I5597,'BACK INFO'!H:H,1,0)),K5597,'BACK INFO'!$H$1),'BACK INFO'!$G$1)</f>
        <v>BILL MILLER AND COMPANY</v>
      </c>
    </row>
    <row r="5598" spans="1:21" x14ac:dyDescent="0.35">
      <c r="A5598" s="44" t="s">
        <v>684</v>
      </c>
      <c r="B5598" s="44">
        <v>2019</v>
      </c>
      <c r="C5598" s="44">
        <v>12</v>
      </c>
      <c r="D5598" s="44" t="s">
        <v>95</v>
      </c>
      <c r="E5598" s="44" t="s">
        <v>96</v>
      </c>
      <c r="F5598" s="44" t="s">
        <v>59</v>
      </c>
      <c r="G5598" s="44" t="s">
        <v>657</v>
      </c>
      <c r="H5598" s="44" t="s">
        <v>98</v>
      </c>
      <c r="I5598" s="44" t="s">
        <v>248</v>
      </c>
      <c r="J5598" s="44" t="s">
        <v>99</v>
      </c>
      <c r="K5598" s="44" t="s">
        <v>72</v>
      </c>
      <c r="L5598" s="44" t="s">
        <v>680</v>
      </c>
      <c r="M5598" s="44" t="s">
        <v>683</v>
      </c>
      <c r="N5598" s="44">
        <v>40</v>
      </c>
      <c r="O5598" s="44">
        <v>2020</v>
      </c>
      <c r="P5598" s="44" t="s">
        <v>112</v>
      </c>
      <c r="Q5598" s="44" t="s">
        <v>112</v>
      </c>
      <c r="R5598" s="44" t="s">
        <v>657</v>
      </c>
      <c r="S5598" s="44" t="s">
        <v>685</v>
      </c>
      <c r="T5598" s="44">
        <v>1275</v>
      </c>
      <c r="U5598" s="44" t="str">
        <f>IF(ISERROR(VLOOKUP(I5598,'BACK INFO'!F:F,1,0)),IF(ISERROR(VLOOKUP(I5598,'BACK INFO'!H:H,1,0)),K5598,'BACK INFO'!$H$1),'BACK INFO'!$G$1)</f>
        <v>BILL MILLER AND COMPANY</v>
      </c>
    </row>
    <row r="5599" spans="1:21" x14ac:dyDescent="0.35">
      <c r="A5599" s="44" t="s">
        <v>684</v>
      </c>
      <c r="B5599" s="44">
        <v>2020</v>
      </c>
      <c r="C5599" s="44">
        <v>1</v>
      </c>
      <c r="D5599" s="44" t="s">
        <v>95</v>
      </c>
      <c r="E5599" s="44" t="s">
        <v>96</v>
      </c>
      <c r="F5599" s="44" t="s">
        <v>59</v>
      </c>
      <c r="G5599" s="44" t="s">
        <v>657</v>
      </c>
      <c r="H5599" s="44" t="s">
        <v>98</v>
      </c>
      <c r="I5599" s="44" t="s">
        <v>248</v>
      </c>
      <c r="J5599" s="44" t="s">
        <v>99</v>
      </c>
      <c r="K5599" s="44" t="s">
        <v>72</v>
      </c>
      <c r="L5599" s="44" t="s">
        <v>680</v>
      </c>
      <c r="M5599" s="44" t="s">
        <v>683</v>
      </c>
      <c r="N5599" s="44">
        <v>33</v>
      </c>
      <c r="O5599" s="44">
        <v>2020</v>
      </c>
      <c r="P5599" s="44" t="s">
        <v>112</v>
      </c>
      <c r="Q5599" s="44" t="s">
        <v>112</v>
      </c>
      <c r="R5599" s="44" t="s">
        <v>657</v>
      </c>
      <c r="S5599" s="44" t="s">
        <v>685</v>
      </c>
      <c r="T5599" s="44">
        <v>1534</v>
      </c>
      <c r="U5599" s="44" t="str">
        <f>IF(ISERROR(VLOOKUP(I5599,'BACK INFO'!F:F,1,0)),IF(ISERROR(VLOOKUP(I5599,'BACK INFO'!H:H,1,0)),K5599,'BACK INFO'!$H$1),'BACK INFO'!$G$1)</f>
        <v>BILL MILLER AND COMPANY</v>
      </c>
    </row>
    <row r="5600" spans="1:21" x14ac:dyDescent="0.35">
      <c r="A5600" s="44" t="s">
        <v>684</v>
      </c>
      <c r="B5600" s="44">
        <v>2019</v>
      </c>
      <c r="C5600" s="44">
        <v>10</v>
      </c>
      <c r="D5600" s="44" t="s">
        <v>95</v>
      </c>
      <c r="E5600" s="44" t="s">
        <v>96</v>
      </c>
      <c r="F5600" s="44" t="s">
        <v>59</v>
      </c>
      <c r="G5600" s="44" t="s">
        <v>657</v>
      </c>
      <c r="H5600" s="44" t="s">
        <v>152</v>
      </c>
      <c r="I5600" s="44" t="s">
        <v>248</v>
      </c>
      <c r="J5600" s="44" t="s">
        <v>99</v>
      </c>
      <c r="K5600" s="44" t="s">
        <v>72</v>
      </c>
      <c r="L5600" s="44" t="s">
        <v>680</v>
      </c>
      <c r="M5600" s="44" t="s">
        <v>683</v>
      </c>
      <c r="N5600" s="44">
        <v>10</v>
      </c>
      <c r="O5600" s="44">
        <v>2020</v>
      </c>
      <c r="P5600" s="44" t="s">
        <v>112</v>
      </c>
      <c r="Q5600" s="44" t="s">
        <v>112</v>
      </c>
      <c r="R5600" s="44" t="s">
        <v>657</v>
      </c>
      <c r="S5600" s="44" t="s">
        <v>685</v>
      </c>
      <c r="T5600" s="44">
        <v>540</v>
      </c>
      <c r="U5600" s="44" t="str">
        <f>IF(ISERROR(VLOOKUP(I5600,'BACK INFO'!F:F,1,0)),IF(ISERROR(VLOOKUP(I5600,'BACK INFO'!H:H,1,0)),K5600,'BACK INFO'!$H$1),'BACK INFO'!$G$1)</f>
        <v>BILL MILLER AND COMPANY</v>
      </c>
    </row>
    <row r="5601" spans="1:21" x14ac:dyDescent="0.35">
      <c r="A5601" s="44" t="s">
        <v>684</v>
      </c>
      <c r="B5601" s="44">
        <v>2019</v>
      </c>
      <c r="C5601" s="44">
        <v>11</v>
      </c>
      <c r="D5601" s="44" t="s">
        <v>95</v>
      </c>
      <c r="E5601" s="44" t="s">
        <v>96</v>
      </c>
      <c r="F5601" s="44" t="s">
        <v>59</v>
      </c>
      <c r="G5601" s="44" t="s">
        <v>657</v>
      </c>
      <c r="H5601" s="44" t="s">
        <v>152</v>
      </c>
      <c r="I5601" s="44" t="s">
        <v>248</v>
      </c>
      <c r="J5601" s="44" t="s">
        <v>99</v>
      </c>
      <c r="K5601" s="44" t="s">
        <v>72</v>
      </c>
      <c r="L5601" s="44" t="s">
        <v>680</v>
      </c>
      <c r="M5601" s="44" t="s">
        <v>683</v>
      </c>
      <c r="N5601" s="44">
        <v>12</v>
      </c>
      <c r="O5601" s="44">
        <v>2020</v>
      </c>
      <c r="P5601" s="44" t="s">
        <v>112</v>
      </c>
      <c r="Q5601" s="44" t="s">
        <v>112</v>
      </c>
      <c r="R5601" s="44" t="s">
        <v>657</v>
      </c>
      <c r="S5601" s="44" t="s">
        <v>685</v>
      </c>
      <c r="T5601" s="44">
        <v>621</v>
      </c>
      <c r="U5601" s="44" t="str">
        <f>IF(ISERROR(VLOOKUP(I5601,'BACK INFO'!F:F,1,0)),IF(ISERROR(VLOOKUP(I5601,'BACK INFO'!H:H,1,0)),K5601,'BACK INFO'!$H$1),'BACK INFO'!$G$1)</f>
        <v>BILL MILLER AND COMPANY</v>
      </c>
    </row>
    <row r="5602" spans="1:21" x14ac:dyDescent="0.35">
      <c r="A5602" s="44" t="s">
        <v>684</v>
      </c>
      <c r="B5602" s="44">
        <v>2019</v>
      </c>
      <c r="C5602" s="44">
        <v>12</v>
      </c>
      <c r="D5602" s="44" t="s">
        <v>95</v>
      </c>
      <c r="E5602" s="44" t="s">
        <v>96</v>
      </c>
      <c r="F5602" s="44" t="s">
        <v>59</v>
      </c>
      <c r="G5602" s="44" t="s">
        <v>657</v>
      </c>
      <c r="H5602" s="44" t="s">
        <v>152</v>
      </c>
      <c r="I5602" s="44" t="s">
        <v>248</v>
      </c>
      <c r="J5602" s="44" t="s">
        <v>99</v>
      </c>
      <c r="K5602" s="44" t="s">
        <v>72</v>
      </c>
      <c r="L5602" s="44" t="s">
        <v>680</v>
      </c>
      <c r="M5602" s="44" t="s">
        <v>683</v>
      </c>
      <c r="N5602" s="44">
        <v>11</v>
      </c>
      <c r="O5602" s="44">
        <v>2020</v>
      </c>
      <c r="P5602" s="44" t="s">
        <v>112</v>
      </c>
      <c r="Q5602" s="44" t="s">
        <v>112</v>
      </c>
      <c r="R5602" s="44" t="s">
        <v>657</v>
      </c>
      <c r="S5602" s="44" t="s">
        <v>685</v>
      </c>
      <c r="T5602" s="44">
        <v>579</v>
      </c>
      <c r="U5602" s="44" t="str">
        <f>IF(ISERROR(VLOOKUP(I5602,'BACK INFO'!F:F,1,0)),IF(ISERROR(VLOOKUP(I5602,'BACK INFO'!H:H,1,0)),K5602,'BACK INFO'!$H$1),'BACK INFO'!$G$1)</f>
        <v>BILL MILLER AND COMPANY</v>
      </c>
    </row>
    <row r="5603" spans="1:21" x14ac:dyDescent="0.35">
      <c r="A5603" s="44" t="s">
        <v>684</v>
      </c>
      <c r="B5603" s="44">
        <v>2020</v>
      </c>
      <c r="C5603" s="44">
        <v>1</v>
      </c>
      <c r="D5603" s="44" t="s">
        <v>95</v>
      </c>
      <c r="E5603" s="44" t="s">
        <v>96</v>
      </c>
      <c r="F5603" s="44" t="s">
        <v>59</v>
      </c>
      <c r="G5603" s="44" t="s">
        <v>657</v>
      </c>
      <c r="H5603" s="44" t="s">
        <v>152</v>
      </c>
      <c r="I5603" s="44" t="s">
        <v>248</v>
      </c>
      <c r="J5603" s="44" t="s">
        <v>99</v>
      </c>
      <c r="K5603" s="44" t="s">
        <v>72</v>
      </c>
      <c r="L5603" s="44" t="s">
        <v>680</v>
      </c>
      <c r="M5603" s="44" t="s">
        <v>683</v>
      </c>
      <c r="N5603" s="44">
        <v>19</v>
      </c>
      <c r="O5603" s="44">
        <v>2020</v>
      </c>
      <c r="P5603" s="44" t="s">
        <v>112</v>
      </c>
      <c r="Q5603" s="44" t="s">
        <v>112</v>
      </c>
      <c r="R5603" s="44" t="s">
        <v>657</v>
      </c>
      <c r="S5603" s="44" t="s">
        <v>685</v>
      </c>
      <c r="T5603" s="44">
        <v>833</v>
      </c>
      <c r="U5603" s="44" t="str">
        <f>IF(ISERROR(VLOOKUP(I5603,'BACK INFO'!F:F,1,0)),IF(ISERROR(VLOOKUP(I5603,'BACK INFO'!H:H,1,0)),K5603,'BACK INFO'!$H$1),'BACK INFO'!$G$1)</f>
        <v>BILL MILLER AND COMPANY</v>
      </c>
    </row>
    <row r="5604" spans="1:21" x14ac:dyDescent="0.35">
      <c r="A5604" s="44" t="s">
        <v>684</v>
      </c>
      <c r="B5604" s="44">
        <v>2019</v>
      </c>
      <c r="C5604" s="44">
        <v>11</v>
      </c>
      <c r="D5604" s="44" t="s">
        <v>95</v>
      </c>
      <c r="E5604" s="44" t="s">
        <v>96</v>
      </c>
      <c r="F5604" s="44" t="s">
        <v>59</v>
      </c>
      <c r="G5604" s="44" t="s">
        <v>657</v>
      </c>
      <c r="H5604" s="44" t="s">
        <v>106</v>
      </c>
      <c r="I5604" s="44" t="s">
        <v>254</v>
      </c>
      <c r="J5604" s="44" t="s">
        <v>99</v>
      </c>
      <c r="K5604" s="44" t="s">
        <v>72</v>
      </c>
      <c r="L5604" s="44" t="s">
        <v>680</v>
      </c>
      <c r="M5604" s="44" t="s">
        <v>683</v>
      </c>
      <c r="N5604" s="44">
        <v>3</v>
      </c>
      <c r="O5604" s="44">
        <v>2020</v>
      </c>
      <c r="P5604" s="44" t="s">
        <v>112</v>
      </c>
      <c r="Q5604" s="44" t="s">
        <v>112</v>
      </c>
      <c r="R5604" s="44" t="s">
        <v>657</v>
      </c>
      <c r="S5604" s="44" t="s">
        <v>685</v>
      </c>
      <c r="T5604" s="44">
        <v>42</v>
      </c>
      <c r="U5604" s="44" t="str">
        <f>IF(ISERROR(VLOOKUP(I5604,'BACK INFO'!F:F,1,0)),IF(ISERROR(VLOOKUP(I5604,'BACK INFO'!H:H,1,0)),K5604,'BACK INFO'!$H$1),'BACK INFO'!$G$1)</f>
        <v>BILL MILLER AND COMPANY</v>
      </c>
    </row>
    <row r="5605" spans="1:21" x14ac:dyDescent="0.35">
      <c r="A5605" s="44" t="s">
        <v>684</v>
      </c>
      <c r="B5605" s="44">
        <v>2019</v>
      </c>
      <c r="C5605" s="44">
        <v>12</v>
      </c>
      <c r="D5605" s="44" t="s">
        <v>95</v>
      </c>
      <c r="E5605" s="44" t="s">
        <v>96</v>
      </c>
      <c r="F5605" s="44" t="s">
        <v>59</v>
      </c>
      <c r="G5605" s="44" t="s">
        <v>657</v>
      </c>
      <c r="H5605" s="44" t="s">
        <v>106</v>
      </c>
      <c r="I5605" s="44" t="s">
        <v>254</v>
      </c>
      <c r="J5605" s="44" t="s">
        <v>99</v>
      </c>
      <c r="K5605" s="44" t="s">
        <v>72</v>
      </c>
      <c r="L5605" s="44" t="s">
        <v>680</v>
      </c>
      <c r="M5605" s="44" t="s">
        <v>683</v>
      </c>
      <c r="N5605" s="44">
        <v>7</v>
      </c>
      <c r="O5605" s="44">
        <v>2020</v>
      </c>
      <c r="P5605" s="44" t="s">
        <v>112</v>
      </c>
      <c r="Q5605" s="44" t="s">
        <v>112</v>
      </c>
      <c r="R5605" s="44" t="s">
        <v>657</v>
      </c>
      <c r="S5605" s="44" t="s">
        <v>685</v>
      </c>
      <c r="T5605" s="44">
        <v>79</v>
      </c>
      <c r="U5605" s="44" t="str">
        <f>IF(ISERROR(VLOOKUP(I5605,'BACK INFO'!F:F,1,0)),IF(ISERROR(VLOOKUP(I5605,'BACK INFO'!H:H,1,0)),K5605,'BACK INFO'!$H$1),'BACK INFO'!$G$1)</f>
        <v>BILL MILLER AND COMPANY</v>
      </c>
    </row>
    <row r="5606" spans="1:21" x14ac:dyDescent="0.35">
      <c r="A5606" s="44" t="s">
        <v>684</v>
      </c>
      <c r="B5606" s="44">
        <v>2020</v>
      </c>
      <c r="C5606" s="44">
        <v>1</v>
      </c>
      <c r="D5606" s="44" t="s">
        <v>95</v>
      </c>
      <c r="E5606" s="44" t="s">
        <v>96</v>
      </c>
      <c r="F5606" s="44" t="s">
        <v>59</v>
      </c>
      <c r="G5606" s="44" t="s">
        <v>657</v>
      </c>
      <c r="H5606" s="44" t="s">
        <v>106</v>
      </c>
      <c r="I5606" s="44" t="s">
        <v>254</v>
      </c>
      <c r="J5606" s="44" t="s">
        <v>99</v>
      </c>
      <c r="K5606" s="44" t="s">
        <v>72</v>
      </c>
      <c r="L5606" s="44" t="s">
        <v>680</v>
      </c>
      <c r="M5606" s="44" t="s">
        <v>683</v>
      </c>
      <c r="N5606" s="44">
        <v>6</v>
      </c>
      <c r="O5606" s="44">
        <v>2020</v>
      </c>
      <c r="P5606" s="44" t="s">
        <v>112</v>
      </c>
      <c r="Q5606" s="44" t="s">
        <v>112</v>
      </c>
      <c r="R5606" s="44" t="s">
        <v>657</v>
      </c>
      <c r="S5606" s="44" t="s">
        <v>685</v>
      </c>
      <c r="T5606" s="44">
        <v>48</v>
      </c>
      <c r="U5606" s="44" t="str">
        <f>IF(ISERROR(VLOOKUP(I5606,'BACK INFO'!F:F,1,0)),IF(ISERROR(VLOOKUP(I5606,'BACK INFO'!H:H,1,0)),K5606,'BACK INFO'!$H$1),'BACK INFO'!$G$1)</f>
        <v>BILL MILLER AND COMPANY</v>
      </c>
    </row>
    <row r="5607" spans="1:21" x14ac:dyDescent="0.35">
      <c r="A5607" s="44" t="s">
        <v>684</v>
      </c>
      <c r="B5607" s="44">
        <v>2019</v>
      </c>
      <c r="C5607" s="44">
        <v>11</v>
      </c>
      <c r="D5607" s="44" t="s">
        <v>95</v>
      </c>
      <c r="E5607" s="44" t="s">
        <v>96</v>
      </c>
      <c r="F5607" s="44" t="s">
        <v>59</v>
      </c>
      <c r="G5607" s="44" t="s">
        <v>657</v>
      </c>
      <c r="H5607" s="44" t="s">
        <v>117</v>
      </c>
      <c r="I5607" s="44" t="s">
        <v>254</v>
      </c>
      <c r="J5607" s="44" t="s">
        <v>99</v>
      </c>
      <c r="K5607" s="44" t="s">
        <v>72</v>
      </c>
      <c r="L5607" s="44" t="s">
        <v>680</v>
      </c>
      <c r="M5607" s="44" t="s">
        <v>683</v>
      </c>
      <c r="N5607" s="44">
        <v>8</v>
      </c>
      <c r="O5607" s="44">
        <v>2020</v>
      </c>
      <c r="P5607" s="44" t="s">
        <v>112</v>
      </c>
      <c r="Q5607" s="44" t="s">
        <v>112</v>
      </c>
      <c r="R5607" s="44" t="s">
        <v>657</v>
      </c>
      <c r="S5607" s="44" t="s">
        <v>685</v>
      </c>
      <c r="T5607" s="44">
        <v>248</v>
      </c>
      <c r="U5607" s="44" t="str">
        <f>IF(ISERROR(VLOOKUP(I5607,'BACK INFO'!F:F,1,0)),IF(ISERROR(VLOOKUP(I5607,'BACK INFO'!H:H,1,0)),K5607,'BACK INFO'!$H$1),'BACK INFO'!$G$1)</f>
        <v>BILL MILLER AND COMPANY</v>
      </c>
    </row>
    <row r="5608" spans="1:21" x14ac:dyDescent="0.35">
      <c r="A5608" s="44" t="s">
        <v>684</v>
      </c>
      <c r="B5608" s="44">
        <v>2020</v>
      </c>
      <c r="C5608" s="44">
        <v>1</v>
      </c>
      <c r="D5608" s="44" t="s">
        <v>95</v>
      </c>
      <c r="E5608" s="44" t="s">
        <v>96</v>
      </c>
      <c r="F5608" s="44" t="s">
        <v>59</v>
      </c>
      <c r="G5608" s="44" t="s">
        <v>657</v>
      </c>
      <c r="H5608" s="44" t="s">
        <v>117</v>
      </c>
      <c r="I5608" s="44" t="s">
        <v>254</v>
      </c>
      <c r="J5608" s="44" t="s">
        <v>99</v>
      </c>
      <c r="K5608" s="44" t="s">
        <v>72</v>
      </c>
      <c r="L5608" s="44" t="s">
        <v>680</v>
      </c>
      <c r="M5608" s="44" t="s">
        <v>683</v>
      </c>
      <c r="N5608" s="44">
        <v>8</v>
      </c>
      <c r="O5608" s="44">
        <v>2020</v>
      </c>
      <c r="P5608" s="44" t="s">
        <v>112</v>
      </c>
      <c r="Q5608" s="44" t="s">
        <v>112</v>
      </c>
      <c r="R5608" s="44" t="s">
        <v>657</v>
      </c>
      <c r="S5608" s="44" t="s">
        <v>685</v>
      </c>
      <c r="T5608" s="44">
        <v>256</v>
      </c>
      <c r="U5608" s="44" t="str">
        <f>IF(ISERROR(VLOOKUP(I5608,'BACK INFO'!F:F,1,0)),IF(ISERROR(VLOOKUP(I5608,'BACK INFO'!H:H,1,0)),K5608,'BACK INFO'!$H$1),'BACK INFO'!$G$1)</f>
        <v>BILL MILLER AND COMPANY</v>
      </c>
    </row>
    <row r="5609" spans="1:21" x14ac:dyDescent="0.35">
      <c r="A5609" s="44" t="s">
        <v>684</v>
      </c>
      <c r="B5609" s="44">
        <v>2019</v>
      </c>
      <c r="C5609" s="44">
        <v>9</v>
      </c>
      <c r="D5609" s="44" t="s">
        <v>95</v>
      </c>
      <c r="E5609" s="44" t="s">
        <v>96</v>
      </c>
      <c r="F5609" s="44" t="s">
        <v>59</v>
      </c>
      <c r="G5609" s="44" t="s">
        <v>657</v>
      </c>
      <c r="H5609" s="44" t="s">
        <v>98</v>
      </c>
      <c r="I5609" s="44" t="s">
        <v>254</v>
      </c>
      <c r="J5609" s="44" t="s">
        <v>99</v>
      </c>
      <c r="K5609" s="44" t="s">
        <v>72</v>
      </c>
      <c r="L5609" s="44" t="s">
        <v>680</v>
      </c>
      <c r="M5609" s="44" t="s">
        <v>683</v>
      </c>
      <c r="N5609" s="44">
        <v>31</v>
      </c>
      <c r="O5609" s="44">
        <v>2020</v>
      </c>
      <c r="P5609" s="44" t="s">
        <v>112</v>
      </c>
      <c r="Q5609" s="44" t="s">
        <v>112</v>
      </c>
      <c r="R5609" s="44" t="s">
        <v>657</v>
      </c>
      <c r="S5609" s="44" t="s">
        <v>685</v>
      </c>
      <c r="T5609" s="44">
        <v>958</v>
      </c>
      <c r="U5609" s="44" t="str">
        <f>IF(ISERROR(VLOOKUP(I5609,'BACK INFO'!F:F,1,0)),IF(ISERROR(VLOOKUP(I5609,'BACK INFO'!H:H,1,0)),K5609,'BACK INFO'!$H$1),'BACK INFO'!$G$1)</f>
        <v>BILL MILLER AND COMPANY</v>
      </c>
    </row>
    <row r="5610" spans="1:21" x14ac:dyDescent="0.35">
      <c r="A5610" s="44" t="s">
        <v>684</v>
      </c>
      <c r="B5610" s="44">
        <v>2019</v>
      </c>
      <c r="C5610" s="44">
        <v>10</v>
      </c>
      <c r="D5610" s="44" t="s">
        <v>95</v>
      </c>
      <c r="E5610" s="44" t="s">
        <v>96</v>
      </c>
      <c r="F5610" s="44" t="s">
        <v>59</v>
      </c>
      <c r="G5610" s="44" t="s">
        <v>657</v>
      </c>
      <c r="H5610" s="44" t="s">
        <v>98</v>
      </c>
      <c r="I5610" s="44" t="s">
        <v>254</v>
      </c>
      <c r="J5610" s="44" t="s">
        <v>99</v>
      </c>
      <c r="K5610" s="44" t="s">
        <v>72</v>
      </c>
      <c r="L5610" s="44" t="s">
        <v>680</v>
      </c>
      <c r="M5610" s="44" t="s">
        <v>683</v>
      </c>
      <c r="N5610" s="44">
        <v>22</v>
      </c>
      <c r="O5610" s="44">
        <v>2020</v>
      </c>
      <c r="P5610" s="44" t="s">
        <v>112</v>
      </c>
      <c r="Q5610" s="44" t="s">
        <v>112</v>
      </c>
      <c r="R5610" s="44" t="s">
        <v>657</v>
      </c>
      <c r="S5610" s="44" t="s">
        <v>685</v>
      </c>
      <c r="T5610" s="44">
        <v>704</v>
      </c>
      <c r="U5610" s="44" t="str">
        <f>IF(ISERROR(VLOOKUP(I5610,'BACK INFO'!F:F,1,0)),IF(ISERROR(VLOOKUP(I5610,'BACK INFO'!H:H,1,0)),K5610,'BACK INFO'!$H$1),'BACK INFO'!$G$1)</f>
        <v>BILL MILLER AND COMPANY</v>
      </c>
    </row>
    <row r="5611" spans="1:21" x14ac:dyDescent="0.35">
      <c r="A5611" s="44" t="s">
        <v>684</v>
      </c>
      <c r="B5611" s="44">
        <v>2019</v>
      </c>
      <c r="C5611" s="44">
        <v>11</v>
      </c>
      <c r="D5611" s="44" t="s">
        <v>95</v>
      </c>
      <c r="E5611" s="44" t="s">
        <v>96</v>
      </c>
      <c r="F5611" s="44" t="s">
        <v>59</v>
      </c>
      <c r="G5611" s="44" t="s">
        <v>657</v>
      </c>
      <c r="H5611" s="44" t="s">
        <v>98</v>
      </c>
      <c r="I5611" s="44" t="s">
        <v>254</v>
      </c>
      <c r="J5611" s="44" t="s">
        <v>99</v>
      </c>
      <c r="K5611" s="44" t="s">
        <v>72</v>
      </c>
      <c r="L5611" s="44" t="s">
        <v>680</v>
      </c>
      <c r="M5611" s="44" t="s">
        <v>683</v>
      </c>
      <c r="N5611" s="44">
        <v>14</v>
      </c>
      <c r="O5611" s="44">
        <v>2020</v>
      </c>
      <c r="P5611" s="44" t="s">
        <v>112</v>
      </c>
      <c r="Q5611" s="44" t="s">
        <v>112</v>
      </c>
      <c r="R5611" s="44" t="s">
        <v>657</v>
      </c>
      <c r="S5611" s="44" t="s">
        <v>685</v>
      </c>
      <c r="T5611" s="44">
        <v>454</v>
      </c>
      <c r="U5611" s="44" t="str">
        <f>IF(ISERROR(VLOOKUP(I5611,'BACK INFO'!F:F,1,0)),IF(ISERROR(VLOOKUP(I5611,'BACK INFO'!H:H,1,0)),K5611,'BACK INFO'!$H$1),'BACK INFO'!$G$1)</f>
        <v>BILL MILLER AND COMPANY</v>
      </c>
    </row>
    <row r="5612" spans="1:21" x14ac:dyDescent="0.35">
      <c r="A5612" s="44" t="s">
        <v>684</v>
      </c>
      <c r="B5612" s="44">
        <v>2019</v>
      </c>
      <c r="C5612" s="44">
        <v>12</v>
      </c>
      <c r="D5612" s="44" t="s">
        <v>95</v>
      </c>
      <c r="E5612" s="44" t="s">
        <v>96</v>
      </c>
      <c r="F5612" s="44" t="s">
        <v>59</v>
      </c>
      <c r="G5612" s="44" t="s">
        <v>657</v>
      </c>
      <c r="H5612" s="44" t="s">
        <v>98</v>
      </c>
      <c r="I5612" s="44" t="s">
        <v>254</v>
      </c>
      <c r="J5612" s="44" t="s">
        <v>99</v>
      </c>
      <c r="K5612" s="44" t="s">
        <v>72</v>
      </c>
      <c r="L5612" s="44" t="s">
        <v>680</v>
      </c>
      <c r="M5612" s="44" t="s">
        <v>683</v>
      </c>
      <c r="N5612" s="44">
        <v>25</v>
      </c>
      <c r="O5612" s="44">
        <v>2020</v>
      </c>
      <c r="P5612" s="44" t="s">
        <v>112</v>
      </c>
      <c r="Q5612" s="44" t="s">
        <v>112</v>
      </c>
      <c r="R5612" s="44" t="s">
        <v>657</v>
      </c>
      <c r="S5612" s="44" t="s">
        <v>685</v>
      </c>
      <c r="T5612" s="44">
        <v>840</v>
      </c>
      <c r="U5612" s="44" t="str">
        <f>IF(ISERROR(VLOOKUP(I5612,'BACK INFO'!F:F,1,0)),IF(ISERROR(VLOOKUP(I5612,'BACK INFO'!H:H,1,0)),K5612,'BACK INFO'!$H$1),'BACK INFO'!$G$1)</f>
        <v>BILL MILLER AND COMPANY</v>
      </c>
    </row>
    <row r="5613" spans="1:21" x14ac:dyDescent="0.35">
      <c r="A5613" s="44" t="s">
        <v>684</v>
      </c>
      <c r="B5613" s="44">
        <v>2020</v>
      </c>
      <c r="C5613" s="44">
        <v>1</v>
      </c>
      <c r="D5613" s="44" t="s">
        <v>95</v>
      </c>
      <c r="E5613" s="44" t="s">
        <v>96</v>
      </c>
      <c r="F5613" s="44" t="s">
        <v>59</v>
      </c>
      <c r="G5613" s="44" t="s">
        <v>657</v>
      </c>
      <c r="H5613" s="44" t="s">
        <v>98</v>
      </c>
      <c r="I5613" s="44" t="s">
        <v>254</v>
      </c>
      <c r="J5613" s="44" t="s">
        <v>99</v>
      </c>
      <c r="K5613" s="44" t="s">
        <v>72</v>
      </c>
      <c r="L5613" s="44" t="s">
        <v>680</v>
      </c>
      <c r="M5613" s="44" t="s">
        <v>683</v>
      </c>
      <c r="N5613" s="44">
        <v>14</v>
      </c>
      <c r="O5613" s="44">
        <v>2020</v>
      </c>
      <c r="P5613" s="44" t="s">
        <v>112</v>
      </c>
      <c r="Q5613" s="44" t="s">
        <v>112</v>
      </c>
      <c r="R5613" s="44" t="s">
        <v>657</v>
      </c>
      <c r="S5613" s="44" t="s">
        <v>685</v>
      </c>
      <c r="T5613" s="44">
        <v>562</v>
      </c>
      <c r="U5613" s="44" t="str">
        <f>IF(ISERROR(VLOOKUP(I5613,'BACK INFO'!F:F,1,0)),IF(ISERROR(VLOOKUP(I5613,'BACK INFO'!H:H,1,0)),K5613,'BACK INFO'!$H$1),'BACK INFO'!$G$1)</f>
        <v>BILL MILLER AND COMPANY</v>
      </c>
    </row>
    <row r="5614" spans="1:21" x14ac:dyDescent="0.35">
      <c r="A5614" s="44" t="s">
        <v>684</v>
      </c>
      <c r="B5614" s="44">
        <v>2019</v>
      </c>
      <c r="C5614" s="44">
        <v>9</v>
      </c>
      <c r="D5614" s="44" t="s">
        <v>95</v>
      </c>
      <c r="E5614" s="44" t="s">
        <v>96</v>
      </c>
      <c r="F5614" s="44" t="s">
        <v>59</v>
      </c>
      <c r="G5614" s="44" t="s">
        <v>657</v>
      </c>
      <c r="H5614" s="44" t="s">
        <v>152</v>
      </c>
      <c r="I5614" s="44" t="s">
        <v>254</v>
      </c>
      <c r="J5614" s="44" t="s">
        <v>99</v>
      </c>
      <c r="K5614" s="44" t="s">
        <v>72</v>
      </c>
      <c r="L5614" s="44" t="s">
        <v>680</v>
      </c>
      <c r="M5614" s="44" t="s">
        <v>683</v>
      </c>
      <c r="N5614" s="44">
        <v>10</v>
      </c>
      <c r="O5614" s="44">
        <v>2020</v>
      </c>
      <c r="P5614" s="44" t="s">
        <v>112</v>
      </c>
      <c r="Q5614" s="44" t="s">
        <v>112</v>
      </c>
      <c r="R5614" s="44" t="s">
        <v>657</v>
      </c>
      <c r="S5614" s="44" t="s">
        <v>685</v>
      </c>
      <c r="T5614" s="44">
        <v>466</v>
      </c>
      <c r="U5614" s="44" t="str">
        <f>IF(ISERROR(VLOOKUP(I5614,'BACK INFO'!F:F,1,0)),IF(ISERROR(VLOOKUP(I5614,'BACK INFO'!H:H,1,0)),K5614,'BACK INFO'!$H$1),'BACK INFO'!$G$1)</f>
        <v>BILL MILLER AND COMPANY</v>
      </c>
    </row>
    <row r="5615" spans="1:21" x14ac:dyDescent="0.35">
      <c r="A5615" s="44" t="s">
        <v>684</v>
      </c>
      <c r="B5615" s="44">
        <v>2019</v>
      </c>
      <c r="C5615" s="44">
        <v>11</v>
      </c>
      <c r="D5615" s="44" t="s">
        <v>95</v>
      </c>
      <c r="E5615" s="44" t="s">
        <v>96</v>
      </c>
      <c r="F5615" s="44" t="s">
        <v>59</v>
      </c>
      <c r="G5615" s="44" t="s">
        <v>657</v>
      </c>
      <c r="H5615" s="44" t="s">
        <v>152</v>
      </c>
      <c r="I5615" s="44" t="s">
        <v>254</v>
      </c>
      <c r="J5615" s="44" t="s">
        <v>99</v>
      </c>
      <c r="K5615" s="44" t="s">
        <v>72</v>
      </c>
      <c r="L5615" s="44" t="s">
        <v>680</v>
      </c>
      <c r="M5615" s="44" t="s">
        <v>683</v>
      </c>
      <c r="N5615" s="44">
        <v>10</v>
      </c>
      <c r="O5615" s="44">
        <v>2020</v>
      </c>
      <c r="P5615" s="44" t="s">
        <v>112</v>
      </c>
      <c r="Q5615" s="44" t="s">
        <v>112</v>
      </c>
      <c r="R5615" s="44" t="s">
        <v>657</v>
      </c>
      <c r="S5615" s="44" t="s">
        <v>685</v>
      </c>
      <c r="T5615" s="44">
        <v>460</v>
      </c>
      <c r="U5615" s="44" t="str">
        <f>IF(ISERROR(VLOOKUP(I5615,'BACK INFO'!F:F,1,0)),IF(ISERROR(VLOOKUP(I5615,'BACK INFO'!H:H,1,0)),K5615,'BACK INFO'!$H$1),'BACK INFO'!$G$1)</f>
        <v>BILL MILLER AND COMPANY</v>
      </c>
    </row>
    <row r="5616" spans="1:21" x14ac:dyDescent="0.35">
      <c r="A5616" s="44" t="s">
        <v>684</v>
      </c>
      <c r="B5616" s="44">
        <v>2019</v>
      </c>
      <c r="C5616" s="44">
        <v>12</v>
      </c>
      <c r="D5616" s="44" t="s">
        <v>95</v>
      </c>
      <c r="E5616" s="44" t="s">
        <v>96</v>
      </c>
      <c r="F5616" s="44" t="s">
        <v>59</v>
      </c>
      <c r="G5616" s="44" t="s">
        <v>657</v>
      </c>
      <c r="H5616" s="44" t="s">
        <v>152</v>
      </c>
      <c r="I5616" s="44" t="s">
        <v>254</v>
      </c>
      <c r="J5616" s="44" t="s">
        <v>99</v>
      </c>
      <c r="K5616" s="44" t="s">
        <v>72</v>
      </c>
      <c r="L5616" s="44" t="s">
        <v>680</v>
      </c>
      <c r="M5616" s="44" t="s">
        <v>683</v>
      </c>
      <c r="N5616" s="44">
        <v>10</v>
      </c>
      <c r="O5616" s="44">
        <v>2020</v>
      </c>
      <c r="P5616" s="44" t="s">
        <v>112</v>
      </c>
      <c r="Q5616" s="44" t="s">
        <v>112</v>
      </c>
      <c r="R5616" s="44" t="s">
        <v>657</v>
      </c>
      <c r="S5616" s="44" t="s">
        <v>685</v>
      </c>
      <c r="T5616" s="44">
        <v>430</v>
      </c>
      <c r="U5616" s="44" t="str">
        <f>IF(ISERROR(VLOOKUP(I5616,'BACK INFO'!F:F,1,0)),IF(ISERROR(VLOOKUP(I5616,'BACK INFO'!H:H,1,0)),K5616,'BACK INFO'!$H$1),'BACK INFO'!$G$1)</f>
        <v>BILL MILLER AND COMPANY</v>
      </c>
    </row>
    <row r="5617" spans="1:21" x14ac:dyDescent="0.35">
      <c r="A5617" s="44" t="s">
        <v>684</v>
      </c>
      <c r="B5617" s="44">
        <v>2020</v>
      </c>
      <c r="C5617" s="44">
        <v>1</v>
      </c>
      <c r="D5617" s="44" t="s">
        <v>95</v>
      </c>
      <c r="E5617" s="44" t="s">
        <v>96</v>
      </c>
      <c r="F5617" s="44" t="s">
        <v>59</v>
      </c>
      <c r="G5617" s="44" t="s">
        <v>657</v>
      </c>
      <c r="H5617" s="44" t="s">
        <v>152</v>
      </c>
      <c r="I5617" s="44" t="s">
        <v>254</v>
      </c>
      <c r="J5617" s="44" t="s">
        <v>99</v>
      </c>
      <c r="K5617" s="44" t="s">
        <v>72</v>
      </c>
      <c r="L5617" s="44" t="s">
        <v>680</v>
      </c>
      <c r="M5617" s="44" t="s">
        <v>683</v>
      </c>
      <c r="N5617" s="44">
        <v>2</v>
      </c>
      <c r="O5617" s="44">
        <v>2020</v>
      </c>
      <c r="P5617" s="44" t="s">
        <v>112</v>
      </c>
      <c r="Q5617" s="44" t="s">
        <v>112</v>
      </c>
      <c r="R5617" s="44" t="s">
        <v>657</v>
      </c>
      <c r="S5617" s="44" t="s">
        <v>685</v>
      </c>
      <c r="T5617" s="44">
        <v>83</v>
      </c>
      <c r="U5617" s="44" t="str">
        <f>IF(ISERROR(VLOOKUP(I5617,'BACK INFO'!F:F,1,0)),IF(ISERROR(VLOOKUP(I5617,'BACK INFO'!H:H,1,0)),K5617,'BACK INFO'!$H$1),'BACK INFO'!$G$1)</f>
        <v>BILL MILLER AND COMPANY</v>
      </c>
    </row>
    <row r="5618" spans="1:21" x14ac:dyDescent="0.35">
      <c r="A5618" s="44" t="s">
        <v>684</v>
      </c>
      <c r="B5618" s="44">
        <v>2019</v>
      </c>
      <c r="C5618" s="44">
        <v>9</v>
      </c>
      <c r="D5618" s="44" t="s">
        <v>95</v>
      </c>
      <c r="E5618" s="44" t="s">
        <v>96</v>
      </c>
      <c r="F5618" s="44" t="s">
        <v>59</v>
      </c>
      <c r="G5618" s="44" t="s">
        <v>657</v>
      </c>
      <c r="H5618" s="44" t="s">
        <v>98</v>
      </c>
      <c r="I5618" s="44" t="s">
        <v>60</v>
      </c>
      <c r="J5618" s="44" t="s">
        <v>99</v>
      </c>
      <c r="K5618" s="44" t="s">
        <v>54</v>
      </c>
      <c r="L5618" s="44" t="s">
        <v>680</v>
      </c>
      <c r="M5618" s="44">
        <v>0</v>
      </c>
      <c r="N5618" s="44">
        <v>340</v>
      </c>
      <c r="O5618" s="44">
        <v>2020</v>
      </c>
      <c r="P5618" s="44" t="s">
        <v>112</v>
      </c>
      <c r="Q5618" s="44" t="s">
        <v>112</v>
      </c>
      <c r="R5618" s="44" t="s">
        <v>657</v>
      </c>
      <c r="S5618" s="44" t="s">
        <v>685</v>
      </c>
      <c r="T5618" s="44">
        <v>8508.5000000000018</v>
      </c>
      <c r="U5618" s="44" t="str">
        <f>IF(ISERROR(VLOOKUP(I5618,'BACK INFO'!F:F,1,0)),IF(ISERROR(VLOOKUP(I5618,'BACK INFO'!H:H,1,0)),K5618,'BACK INFO'!$H$1),'BACK INFO'!$G$1)</f>
        <v>PAIGE ALYSE STRAUGHAN</v>
      </c>
    </row>
    <row r="5619" spans="1:21" x14ac:dyDescent="0.35">
      <c r="A5619" s="44" t="s">
        <v>684</v>
      </c>
      <c r="B5619" s="44">
        <v>2019</v>
      </c>
      <c r="C5619" s="44">
        <v>11</v>
      </c>
      <c r="D5619" s="44" t="s">
        <v>95</v>
      </c>
      <c r="E5619" s="44" t="s">
        <v>96</v>
      </c>
      <c r="F5619" s="44" t="s">
        <v>59</v>
      </c>
      <c r="G5619" s="44" t="s">
        <v>657</v>
      </c>
      <c r="H5619" s="44" t="s">
        <v>98</v>
      </c>
      <c r="I5619" s="44" t="s">
        <v>60</v>
      </c>
      <c r="J5619" s="44" t="s">
        <v>99</v>
      </c>
      <c r="K5619" s="44" t="s">
        <v>54</v>
      </c>
      <c r="L5619" s="44" t="s">
        <v>680</v>
      </c>
      <c r="M5619" s="44">
        <v>0</v>
      </c>
      <c r="N5619" s="44">
        <v>1641</v>
      </c>
      <c r="O5619" s="44">
        <v>2020</v>
      </c>
      <c r="P5619" s="44" t="s">
        <v>112</v>
      </c>
      <c r="Q5619" s="44" t="s">
        <v>112</v>
      </c>
      <c r="R5619" s="44" t="s">
        <v>657</v>
      </c>
      <c r="S5619" s="44" t="s">
        <v>685</v>
      </c>
      <c r="T5619" s="44">
        <v>44005.350000000006</v>
      </c>
      <c r="U5619" s="44" t="str">
        <f>IF(ISERROR(VLOOKUP(I5619,'BACK INFO'!F:F,1,0)),IF(ISERROR(VLOOKUP(I5619,'BACK INFO'!H:H,1,0)),K5619,'BACK INFO'!$H$1),'BACK INFO'!$G$1)</f>
        <v>PAIGE ALYSE STRAUGHAN</v>
      </c>
    </row>
    <row r="5620" spans="1:21" x14ac:dyDescent="0.35">
      <c r="A5620" s="44" t="s">
        <v>684</v>
      </c>
      <c r="B5620" s="44">
        <v>2019</v>
      </c>
      <c r="C5620" s="44">
        <v>12</v>
      </c>
      <c r="D5620" s="44" t="s">
        <v>95</v>
      </c>
      <c r="E5620" s="44" t="s">
        <v>96</v>
      </c>
      <c r="F5620" s="44" t="s">
        <v>59</v>
      </c>
      <c r="G5620" s="44" t="s">
        <v>657</v>
      </c>
      <c r="H5620" s="44" t="s">
        <v>98</v>
      </c>
      <c r="I5620" s="44" t="s">
        <v>60</v>
      </c>
      <c r="J5620" s="44" t="s">
        <v>99</v>
      </c>
      <c r="K5620" s="44" t="s">
        <v>54</v>
      </c>
      <c r="L5620" s="44" t="s">
        <v>680</v>
      </c>
      <c r="M5620" s="44">
        <v>0</v>
      </c>
      <c r="N5620" s="44">
        <v>549</v>
      </c>
      <c r="O5620" s="44">
        <v>2020</v>
      </c>
      <c r="P5620" s="44" t="s">
        <v>112</v>
      </c>
      <c r="Q5620" s="44" t="s">
        <v>112</v>
      </c>
      <c r="R5620" s="44" t="s">
        <v>657</v>
      </c>
      <c r="S5620" s="44" t="s">
        <v>685</v>
      </c>
      <c r="T5620" s="44">
        <v>15050.099999999999</v>
      </c>
      <c r="U5620" s="44" t="str">
        <f>IF(ISERROR(VLOOKUP(I5620,'BACK INFO'!F:F,1,0)),IF(ISERROR(VLOOKUP(I5620,'BACK INFO'!H:H,1,0)),K5620,'BACK INFO'!$H$1),'BACK INFO'!$G$1)</f>
        <v>PAIGE ALYSE STRAUGHAN</v>
      </c>
    </row>
    <row r="5621" spans="1:21" x14ac:dyDescent="0.35">
      <c r="A5621" s="44" t="s">
        <v>684</v>
      </c>
      <c r="B5621" s="44">
        <v>2020</v>
      </c>
      <c r="C5621" s="44">
        <v>1</v>
      </c>
      <c r="D5621" s="44" t="s">
        <v>95</v>
      </c>
      <c r="E5621" s="44" t="s">
        <v>96</v>
      </c>
      <c r="F5621" s="44" t="s">
        <v>59</v>
      </c>
      <c r="G5621" s="44" t="s">
        <v>657</v>
      </c>
      <c r="H5621" s="44" t="s">
        <v>98</v>
      </c>
      <c r="I5621" s="44" t="s">
        <v>60</v>
      </c>
      <c r="J5621" s="44" t="s">
        <v>99</v>
      </c>
      <c r="K5621" s="44" t="s">
        <v>54</v>
      </c>
      <c r="L5621" s="44" t="s">
        <v>680</v>
      </c>
      <c r="M5621" s="44">
        <v>0</v>
      </c>
      <c r="N5621" s="44">
        <v>1677</v>
      </c>
      <c r="O5621" s="44">
        <v>2020</v>
      </c>
      <c r="P5621" s="44" t="s">
        <v>112</v>
      </c>
      <c r="Q5621" s="44" t="s">
        <v>112</v>
      </c>
      <c r="R5621" s="44" t="s">
        <v>657</v>
      </c>
      <c r="S5621" s="44" t="s">
        <v>685</v>
      </c>
      <c r="T5621" s="44">
        <v>55716.65</v>
      </c>
      <c r="U5621" s="44" t="str">
        <f>IF(ISERROR(VLOOKUP(I5621,'BACK INFO'!F:F,1,0)),IF(ISERROR(VLOOKUP(I5621,'BACK INFO'!H:H,1,0)),K5621,'BACK INFO'!$H$1),'BACK INFO'!$G$1)</f>
        <v>PAIGE ALYSE STRAUGHAN</v>
      </c>
    </row>
    <row r="5622" spans="1:21" x14ac:dyDescent="0.35">
      <c r="A5622" s="44" t="s">
        <v>684</v>
      </c>
      <c r="B5622" s="44">
        <v>2019</v>
      </c>
      <c r="C5622" s="44">
        <v>9</v>
      </c>
      <c r="D5622" s="44" t="s">
        <v>95</v>
      </c>
      <c r="E5622" s="44" t="s">
        <v>96</v>
      </c>
      <c r="F5622" s="44" t="s">
        <v>59</v>
      </c>
      <c r="G5622" s="44" t="s">
        <v>657</v>
      </c>
      <c r="H5622" s="44" t="s">
        <v>152</v>
      </c>
      <c r="I5622" s="44" t="s">
        <v>60</v>
      </c>
      <c r="J5622" s="44" t="s">
        <v>99</v>
      </c>
      <c r="K5622" s="44" t="s">
        <v>54</v>
      </c>
      <c r="L5622" s="44" t="s">
        <v>680</v>
      </c>
      <c r="M5622" s="44">
        <v>0</v>
      </c>
      <c r="N5622" s="44">
        <v>20</v>
      </c>
      <c r="O5622" s="44">
        <v>2020</v>
      </c>
      <c r="P5622" s="44" t="s">
        <v>112</v>
      </c>
      <c r="Q5622" s="44" t="s">
        <v>112</v>
      </c>
      <c r="R5622" s="44" t="s">
        <v>657</v>
      </c>
      <c r="S5622" s="44" t="s">
        <v>685</v>
      </c>
      <c r="T5622" s="44">
        <v>918</v>
      </c>
      <c r="U5622" s="44" t="str">
        <f>IF(ISERROR(VLOOKUP(I5622,'BACK INFO'!F:F,1,0)),IF(ISERROR(VLOOKUP(I5622,'BACK INFO'!H:H,1,0)),K5622,'BACK INFO'!$H$1),'BACK INFO'!$G$1)</f>
        <v>PAIGE ALYSE STRAUGHAN</v>
      </c>
    </row>
    <row r="5623" spans="1:21" x14ac:dyDescent="0.35">
      <c r="A5623" s="44" t="s">
        <v>684</v>
      </c>
      <c r="B5623" s="44">
        <v>2019</v>
      </c>
      <c r="C5623" s="44">
        <v>11</v>
      </c>
      <c r="D5623" s="44" t="s">
        <v>95</v>
      </c>
      <c r="E5623" s="44" t="s">
        <v>96</v>
      </c>
      <c r="F5623" s="44" t="s">
        <v>59</v>
      </c>
      <c r="G5623" s="44" t="s">
        <v>657</v>
      </c>
      <c r="H5623" s="44" t="s">
        <v>152</v>
      </c>
      <c r="I5623" s="44" t="s">
        <v>60</v>
      </c>
      <c r="J5623" s="44" t="s">
        <v>99</v>
      </c>
      <c r="K5623" s="44" t="s">
        <v>54</v>
      </c>
      <c r="L5623" s="44" t="s">
        <v>680</v>
      </c>
      <c r="M5623" s="44">
        <v>0</v>
      </c>
      <c r="N5623" s="44">
        <v>320</v>
      </c>
      <c r="O5623" s="44">
        <v>2020</v>
      </c>
      <c r="P5623" s="44" t="s">
        <v>112</v>
      </c>
      <c r="Q5623" s="44" t="s">
        <v>112</v>
      </c>
      <c r="R5623" s="44" t="s">
        <v>657</v>
      </c>
      <c r="S5623" s="44" t="s">
        <v>685</v>
      </c>
      <c r="T5623" s="44">
        <v>16449.599999999999</v>
      </c>
      <c r="U5623" s="44" t="str">
        <f>IF(ISERROR(VLOOKUP(I5623,'BACK INFO'!F:F,1,0)),IF(ISERROR(VLOOKUP(I5623,'BACK INFO'!H:H,1,0)),K5623,'BACK INFO'!$H$1),'BACK INFO'!$G$1)</f>
        <v>PAIGE ALYSE STRAUGHAN</v>
      </c>
    </row>
    <row r="5624" spans="1:21" x14ac:dyDescent="0.35">
      <c r="A5624" s="44" t="s">
        <v>684</v>
      </c>
      <c r="B5624" s="44">
        <v>2019</v>
      </c>
      <c r="C5624" s="44">
        <v>12</v>
      </c>
      <c r="D5624" s="44" t="s">
        <v>95</v>
      </c>
      <c r="E5624" s="44" t="s">
        <v>96</v>
      </c>
      <c r="F5624" s="44" t="s">
        <v>59</v>
      </c>
      <c r="G5624" s="44" t="s">
        <v>657</v>
      </c>
      <c r="H5624" s="44" t="s">
        <v>152</v>
      </c>
      <c r="I5624" s="44" t="s">
        <v>60</v>
      </c>
      <c r="J5624" s="44" t="s">
        <v>99</v>
      </c>
      <c r="K5624" s="44" t="s">
        <v>54</v>
      </c>
      <c r="L5624" s="44" t="s">
        <v>680</v>
      </c>
      <c r="M5624" s="44">
        <v>0</v>
      </c>
      <c r="N5624" s="44">
        <v>190</v>
      </c>
      <c r="O5624" s="44">
        <v>2020</v>
      </c>
      <c r="P5624" s="44" t="s">
        <v>112</v>
      </c>
      <c r="Q5624" s="44" t="s">
        <v>112</v>
      </c>
      <c r="R5624" s="44" t="s">
        <v>657</v>
      </c>
      <c r="S5624" s="44" t="s">
        <v>685</v>
      </c>
      <c r="T5624" s="44">
        <v>8694</v>
      </c>
      <c r="U5624" s="44" t="str">
        <f>IF(ISERROR(VLOOKUP(I5624,'BACK INFO'!F:F,1,0)),IF(ISERROR(VLOOKUP(I5624,'BACK INFO'!H:H,1,0)),K5624,'BACK INFO'!$H$1),'BACK INFO'!$G$1)</f>
        <v>PAIGE ALYSE STRAUGHAN</v>
      </c>
    </row>
    <row r="5625" spans="1:21" x14ac:dyDescent="0.35">
      <c r="A5625" s="44" t="s">
        <v>684</v>
      </c>
      <c r="B5625" s="44">
        <v>2020</v>
      </c>
      <c r="C5625" s="44">
        <v>1</v>
      </c>
      <c r="D5625" s="44" t="s">
        <v>95</v>
      </c>
      <c r="E5625" s="44" t="s">
        <v>96</v>
      </c>
      <c r="F5625" s="44" t="s">
        <v>59</v>
      </c>
      <c r="G5625" s="44" t="s">
        <v>657</v>
      </c>
      <c r="H5625" s="44" t="s">
        <v>152</v>
      </c>
      <c r="I5625" s="44" t="s">
        <v>60</v>
      </c>
      <c r="J5625" s="44" t="s">
        <v>99</v>
      </c>
      <c r="K5625" s="44" t="s">
        <v>54</v>
      </c>
      <c r="L5625" s="44" t="s">
        <v>680</v>
      </c>
      <c r="M5625" s="44">
        <v>0</v>
      </c>
      <c r="N5625" s="44">
        <v>190</v>
      </c>
      <c r="O5625" s="44">
        <v>2020</v>
      </c>
      <c r="P5625" s="44" t="s">
        <v>112</v>
      </c>
      <c r="Q5625" s="44" t="s">
        <v>112</v>
      </c>
      <c r="R5625" s="44" t="s">
        <v>657</v>
      </c>
      <c r="S5625" s="44" t="s">
        <v>685</v>
      </c>
      <c r="T5625" s="44">
        <v>6927.6</v>
      </c>
      <c r="U5625" s="44" t="str">
        <f>IF(ISERROR(VLOOKUP(I5625,'BACK INFO'!F:F,1,0)),IF(ISERROR(VLOOKUP(I5625,'BACK INFO'!H:H,1,0)),K5625,'BACK INFO'!$H$1),'BACK INFO'!$G$1)</f>
        <v>PAIGE ALYSE STRAUGHAN</v>
      </c>
    </row>
    <row r="5626" spans="1:21" x14ac:dyDescent="0.35">
      <c r="A5626" s="44" t="s">
        <v>684</v>
      </c>
      <c r="B5626" s="44">
        <v>2019</v>
      </c>
      <c r="C5626" s="44">
        <v>9</v>
      </c>
      <c r="D5626" s="44" t="s">
        <v>95</v>
      </c>
      <c r="E5626" s="44" t="s">
        <v>96</v>
      </c>
      <c r="F5626" s="44" t="s">
        <v>59</v>
      </c>
      <c r="G5626" s="44" t="s">
        <v>675</v>
      </c>
      <c r="H5626" s="44" t="s">
        <v>98</v>
      </c>
      <c r="I5626" s="44" t="s">
        <v>60</v>
      </c>
      <c r="J5626" s="44" t="s">
        <v>99</v>
      </c>
      <c r="K5626" s="44" t="s">
        <v>54</v>
      </c>
      <c r="L5626" s="44" t="s">
        <v>680</v>
      </c>
      <c r="M5626" s="44">
        <v>0</v>
      </c>
      <c r="N5626" s="44">
        <v>315</v>
      </c>
      <c r="O5626" s="44">
        <v>2020</v>
      </c>
      <c r="P5626" s="44" t="s">
        <v>676</v>
      </c>
      <c r="Q5626" s="44" t="s">
        <v>676</v>
      </c>
      <c r="R5626" s="44" t="s">
        <v>675</v>
      </c>
      <c r="S5626" s="44" t="s">
        <v>685</v>
      </c>
      <c r="T5626" s="44">
        <v>13804</v>
      </c>
      <c r="U5626" s="44" t="str">
        <f>IF(ISERROR(VLOOKUP(I5626,'BACK INFO'!F:F,1,0)),IF(ISERROR(VLOOKUP(I5626,'BACK INFO'!H:H,1,0)),K5626,'BACK INFO'!$H$1),'BACK INFO'!$G$1)</f>
        <v>PAIGE ALYSE STRAUGHAN</v>
      </c>
    </row>
    <row r="5627" spans="1:21" x14ac:dyDescent="0.35">
      <c r="A5627" s="44" t="s">
        <v>684</v>
      </c>
      <c r="B5627" s="44">
        <v>2019</v>
      </c>
      <c r="C5627" s="44">
        <v>12</v>
      </c>
      <c r="D5627" s="44" t="s">
        <v>95</v>
      </c>
      <c r="E5627" s="44" t="s">
        <v>96</v>
      </c>
      <c r="F5627" s="44" t="s">
        <v>59</v>
      </c>
      <c r="G5627" s="44" t="s">
        <v>657</v>
      </c>
      <c r="H5627" s="44" t="s">
        <v>106</v>
      </c>
      <c r="I5627" s="44" t="s">
        <v>294</v>
      </c>
      <c r="J5627" s="44" t="s">
        <v>99</v>
      </c>
      <c r="K5627" s="44" t="s">
        <v>72</v>
      </c>
      <c r="L5627" s="44" t="s">
        <v>680</v>
      </c>
      <c r="M5627" s="44">
        <v>0</v>
      </c>
      <c r="N5627" s="44">
        <v>41</v>
      </c>
      <c r="O5627" s="44">
        <v>2020</v>
      </c>
      <c r="P5627" s="44" t="s">
        <v>112</v>
      </c>
      <c r="Q5627" s="44" t="s">
        <v>112</v>
      </c>
      <c r="R5627" s="44" t="s">
        <v>657</v>
      </c>
      <c r="S5627" s="44" t="s">
        <v>685</v>
      </c>
      <c r="T5627" s="44">
        <v>405</v>
      </c>
      <c r="U5627" s="44" t="str">
        <f>IF(ISERROR(VLOOKUP(I5627,'BACK INFO'!F:F,1,0)),IF(ISERROR(VLOOKUP(I5627,'BACK INFO'!H:H,1,0)),K5627,'BACK INFO'!$H$1),'BACK INFO'!$G$1)</f>
        <v>BILL MILLER AND COMPANY</v>
      </c>
    </row>
    <row r="5628" spans="1:21" x14ac:dyDescent="0.35">
      <c r="A5628" s="44" t="s">
        <v>684</v>
      </c>
      <c r="B5628" s="44">
        <v>2019</v>
      </c>
      <c r="C5628" s="44">
        <v>10</v>
      </c>
      <c r="D5628" s="44" t="s">
        <v>95</v>
      </c>
      <c r="E5628" s="44" t="s">
        <v>96</v>
      </c>
      <c r="F5628" s="44" t="s">
        <v>59</v>
      </c>
      <c r="G5628" s="44" t="s">
        <v>657</v>
      </c>
      <c r="H5628" s="44" t="s">
        <v>98</v>
      </c>
      <c r="I5628" s="44" t="s">
        <v>294</v>
      </c>
      <c r="J5628" s="44" t="s">
        <v>99</v>
      </c>
      <c r="K5628" s="44" t="s">
        <v>72</v>
      </c>
      <c r="L5628" s="44" t="s">
        <v>680</v>
      </c>
      <c r="M5628" s="44">
        <v>0</v>
      </c>
      <c r="N5628" s="44">
        <v>50</v>
      </c>
      <c r="O5628" s="44">
        <v>2020</v>
      </c>
      <c r="P5628" s="44" t="s">
        <v>112</v>
      </c>
      <c r="Q5628" s="44" t="s">
        <v>112</v>
      </c>
      <c r="R5628" s="44" t="s">
        <v>657</v>
      </c>
      <c r="S5628" s="44" t="s">
        <v>685</v>
      </c>
      <c r="T5628" s="44">
        <v>1536</v>
      </c>
      <c r="U5628" s="44" t="str">
        <f>IF(ISERROR(VLOOKUP(I5628,'BACK INFO'!F:F,1,0)),IF(ISERROR(VLOOKUP(I5628,'BACK INFO'!H:H,1,0)),K5628,'BACK INFO'!$H$1),'BACK INFO'!$G$1)</f>
        <v>BILL MILLER AND COMPANY</v>
      </c>
    </row>
    <row r="5629" spans="1:21" x14ac:dyDescent="0.35">
      <c r="A5629" s="44" t="s">
        <v>684</v>
      </c>
      <c r="B5629" s="44">
        <v>2019</v>
      </c>
      <c r="C5629" s="44">
        <v>11</v>
      </c>
      <c r="D5629" s="44" t="s">
        <v>95</v>
      </c>
      <c r="E5629" s="44" t="s">
        <v>96</v>
      </c>
      <c r="F5629" s="44" t="s">
        <v>59</v>
      </c>
      <c r="G5629" s="44" t="s">
        <v>657</v>
      </c>
      <c r="H5629" s="44" t="s">
        <v>98</v>
      </c>
      <c r="I5629" s="44" t="s">
        <v>294</v>
      </c>
      <c r="J5629" s="44" t="s">
        <v>99</v>
      </c>
      <c r="K5629" s="44" t="s">
        <v>72</v>
      </c>
      <c r="L5629" s="44" t="s">
        <v>680</v>
      </c>
      <c r="M5629" s="44">
        <v>0</v>
      </c>
      <c r="N5629" s="44">
        <v>51</v>
      </c>
      <c r="O5629" s="44">
        <v>2020</v>
      </c>
      <c r="P5629" s="44" t="s">
        <v>112</v>
      </c>
      <c r="Q5629" s="44" t="s">
        <v>112</v>
      </c>
      <c r="R5629" s="44" t="s">
        <v>657</v>
      </c>
      <c r="S5629" s="44" t="s">
        <v>685</v>
      </c>
      <c r="T5629" s="44">
        <v>1580</v>
      </c>
      <c r="U5629" s="44" t="str">
        <f>IF(ISERROR(VLOOKUP(I5629,'BACK INFO'!F:F,1,0)),IF(ISERROR(VLOOKUP(I5629,'BACK INFO'!H:H,1,0)),K5629,'BACK INFO'!$H$1),'BACK INFO'!$G$1)</f>
        <v>BILL MILLER AND COMPANY</v>
      </c>
    </row>
    <row r="5630" spans="1:21" x14ac:dyDescent="0.35">
      <c r="A5630" s="44" t="s">
        <v>684</v>
      </c>
      <c r="B5630" s="44">
        <v>2020</v>
      </c>
      <c r="C5630" s="44">
        <v>1</v>
      </c>
      <c r="D5630" s="44" t="s">
        <v>95</v>
      </c>
      <c r="E5630" s="44" t="s">
        <v>96</v>
      </c>
      <c r="F5630" s="44" t="s">
        <v>59</v>
      </c>
      <c r="G5630" s="44" t="s">
        <v>657</v>
      </c>
      <c r="H5630" s="44" t="s">
        <v>98</v>
      </c>
      <c r="I5630" s="44" t="s">
        <v>294</v>
      </c>
      <c r="J5630" s="44" t="s">
        <v>99</v>
      </c>
      <c r="K5630" s="44" t="s">
        <v>72</v>
      </c>
      <c r="L5630" s="44" t="s">
        <v>680</v>
      </c>
      <c r="M5630" s="44">
        <v>0</v>
      </c>
      <c r="N5630" s="44">
        <v>39</v>
      </c>
      <c r="O5630" s="44">
        <v>2020</v>
      </c>
      <c r="P5630" s="44" t="s">
        <v>112</v>
      </c>
      <c r="Q5630" s="44" t="s">
        <v>112</v>
      </c>
      <c r="R5630" s="44" t="s">
        <v>657</v>
      </c>
      <c r="S5630" s="44" t="s">
        <v>685</v>
      </c>
      <c r="T5630" s="44">
        <v>1214</v>
      </c>
      <c r="U5630" s="44" t="str">
        <f>IF(ISERROR(VLOOKUP(I5630,'BACK INFO'!F:F,1,0)),IF(ISERROR(VLOOKUP(I5630,'BACK INFO'!H:H,1,0)),K5630,'BACK INFO'!$H$1),'BACK INFO'!$G$1)</f>
        <v>BILL MILLER AND COMPANY</v>
      </c>
    </row>
    <row r="5631" spans="1:21" x14ac:dyDescent="0.35">
      <c r="A5631" s="44" t="s">
        <v>684</v>
      </c>
      <c r="B5631" s="44">
        <v>2019</v>
      </c>
      <c r="C5631" s="44">
        <v>11</v>
      </c>
      <c r="D5631" s="44" t="s">
        <v>95</v>
      </c>
      <c r="E5631" s="44" t="s">
        <v>96</v>
      </c>
      <c r="F5631" s="44" t="s">
        <v>59</v>
      </c>
      <c r="G5631" s="44" t="s">
        <v>657</v>
      </c>
      <c r="H5631" s="44" t="s">
        <v>98</v>
      </c>
      <c r="I5631" s="44" t="s">
        <v>249</v>
      </c>
      <c r="J5631" s="44" t="s">
        <v>99</v>
      </c>
      <c r="K5631" s="44" t="s">
        <v>72</v>
      </c>
      <c r="L5631" s="44" t="s">
        <v>680</v>
      </c>
      <c r="M5631" s="44">
        <v>0</v>
      </c>
      <c r="N5631" s="44">
        <v>1792</v>
      </c>
      <c r="O5631" s="44">
        <v>2020</v>
      </c>
      <c r="P5631" s="44" t="s">
        <v>112</v>
      </c>
      <c r="Q5631" s="44" t="s">
        <v>112</v>
      </c>
      <c r="R5631" s="44" t="s">
        <v>657</v>
      </c>
      <c r="S5631" s="44" t="s">
        <v>685</v>
      </c>
      <c r="T5631" s="44">
        <v>46161.360000000008</v>
      </c>
      <c r="U5631" s="44" t="str">
        <f>IF(ISERROR(VLOOKUP(I5631,'BACK INFO'!F:F,1,0)),IF(ISERROR(VLOOKUP(I5631,'BACK INFO'!H:H,1,0)),K5631,'BACK INFO'!$H$1),'BACK INFO'!$G$1)</f>
        <v>BILL MILLER AND COMPANY</v>
      </c>
    </row>
    <row r="5632" spans="1:21" x14ac:dyDescent="0.35">
      <c r="A5632" s="44" t="s">
        <v>684</v>
      </c>
      <c r="B5632" s="44">
        <v>2019</v>
      </c>
      <c r="C5632" s="44">
        <v>11</v>
      </c>
      <c r="D5632" s="44" t="s">
        <v>95</v>
      </c>
      <c r="E5632" s="44" t="s">
        <v>96</v>
      </c>
      <c r="F5632" s="44" t="s">
        <v>59</v>
      </c>
      <c r="G5632" s="44" t="s">
        <v>657</v>
      </c>
      <c r="H5632" s="44" t="s">
        <v>152</v>
      </c>
      <c r="I5632" s="44" t="s">
        <v>249</v>
      </c>
      <c r="J5632" s="44" t="s">
        <v>99</v>
      </c>
      <c r="K5632" s="44" t="s">
        <v>72</v>
      </c>
      <c r="L5632" s="44" t="s">
        <v>680</v>
      </c>
      <c r="M5632" s="44">
        <v>0</v>
      </c>
      <c r="N5632" s="44">
        <v>84</v>
      </c>
      <c r="O5632" s="44">
        <v>2020</v>
      </c>
      <c r="P5632" s="44" t="s">
        <v>112</v>
      </c>
      <c r="Q5632" s="44" t="s">
        <v>112</v>
      </c>
      <c r="R5632" s="44" t="s">
        <v>657</v>
      </c>
      <c r="S5632" s="44" t="s">
        <v>685</v>
      </c>
      <c r="T5632" s="44">
        <v>3764.88</v>
      </c>
      <c r="U5632" s="44" t="str">
        <f>IF(ISERROR(VLOOKUP(I5632,'BACK INFO'!F:F,1,0)),IF(ISERROR(VLOOKUP(I5632,'BACK INFO'!H:H,1,0)),K5632,'BACK INFO'!$H$1),'BACK INFO'!$G$1)</f>
        <v>BILL MILLER AND COMPANY</v>
      </c>
    </row>
    <row r="5633" spans="1:21" x14ac:dyDescent="0.35">
      <c r="A5633" s="44" t="s">
        <v>684</v>
      </c>
      <c r="B5633" s="44">
        <v>2019</v>
      </c>
      <c r="C5633" s="44">
        <v>11</v>
      </c>
      <c r="D5633" s="44" t="s">
        <v>95</v>
      </c>
      <c r="E5633" s="44" t="s">
        <v>96</v>
      </c>
      <c r="F5633" s="44" t="s">
        <v>59</v>
      </c>
      <c r="G5633" s="44" t="s">
        <v>680</v>
      </c>
      <c r="H5633" s="44" t="s">
        <v>680</v>
      </c>
      <c r="I5633" s="44" t="s">
        <v>249</v>
      </c>
      <c r="J5633" s="44" t="s">
        <v>99</v>
      </c>
      <c r="K5633" s="44" t="s">
        <v>72</v>
      </c>
      <c r="L5633" s="44" t="s">
        <v>680</v>
      </c>
      <c r="M5633" s="44">
        <v>0</v>
      </c>
      <c r="N5633" s="44">
        <v>256</v>
      </c>
      <c r="O5633" s="44">
        <v>0</v>
      </c>
      <c r="P5633" s="44" t="s">
        <v>103</v>
      </c>
      <c r="Q5633" s="44" t="s">
        <v>103</v>
      </c>
      <c r="R5633" s="44" t="s">
        <v>103</v>
      </c>
      <c r="S5633" s="44" t="s">
        <v>685</v>
      </c>
      <c r="T5633" s="44">
        <v>5806.08</v>
      </c>
      <c r="U5633" s="44" t="str">
        <f>IF(ISERROR(VLOOKUP(I5633,'BACK INFO'!F:F,1,0)),IF(ISERROR(VLOOKUP(I5633,'BACK INFO'!H:H,1,0)),K5633,'BACK INFO'!$H$1),'BACK INFO'!$G$1)</f>
        <v>BILL MILLER AND COMPANY</v>
      </c>
    </row>
    <row r="5634" spans="1:21" x14ac:dyDescent="0.35">
      <c r="A5634" s="44" t="s">
        <v>684</v>
      </c>
      <c r="B5634" s="44">
        <v>2020</v>
      </c>
      <c r="C5634" s="44">
        <v>1</v>
      </c>
      <c r="D5634" s="44" t="s">
        <v>95</v>
      </c>
      <c r="E5634" s="44" t="s">
        <v>96</v>
      </c>
      <c r="F5634" s="44" t="s">
        <v>59</v>
      </c>
      <c r="G5634" s="44" t="s">
        <v>711</v>
      </c>
      <c r="H5634" s="44" t="s">
        <v>152</v>
      </c>
      <c r="I5634" s="44" t="s">
        <v>249</v>
      </c>
      <c r="J5634" s="44" t="s">
        <v>99</v>
      </c>
      <c r="K5634" s="44" t="s">
        <v>72</v>
      </c>
      <c r="L5634" s="44" t="s">
        <v>680</v>
      </c>
      <c r="M5634" s="44">
        <v>0</v>
      </c>
      <c r="N5634" s="44">
        <v>92</v>
      </c>
      <c r="O5634" s="44">
        <v>2020</v>
      </c>
      <c r="P5634" s="44" t="s">
        <v>678</v>
      </c>
      <c r="Q5634" s="44" t="s">
        <v>678</v>
      </c>
      <c r="R5634" s="44" t="s">
        <v>711</v>
      </c>
      <c r="S5634" s="44" t="s">
        <v>685</v>
      </c>
      <c r="T5634" s="44">
        <v>5547.7199999999993</v>
      </c>
      <c r="U5634" s="44" t="str">
        <f>IF(ISERROR(VLOOKUP(I5634,'BACK INFO'!F:F,1,0)),IF(ISERROR(VLOOKUP(I5634,'BACK INFO'!H:H,1,0)),K5634,'BACK INFO'!$H$1),'BACK INFO'!$G$1)</f>
        <v>BILL MILLER AND COMPANY</v>
      </c>
    </row>
    <row r="5635" spans="1:21" x14ac:dyDescent="0.35">
      <c r="A5635" s="44" t="s">
        <v>684</v>
      </c>
      <c r="B5635" s="44">
        <v>2019</v>
      </c>
      <c r="C5635" s="44">
        <v>10</v>
      </c>
      <c r="D5635" s="44" t="s">
        <v>95</v>
      </c>
      <c r="E5635" s="44" t="s">
        <v>96</v>
      </c>
      <c r="F5635" s="44" t="s">
        <v>59</v>
      </c>
      <c r="G5635" s="44" t="s">
        <v>657</v>
      </c>
      <c r="H5635" s="44" t="s">
        <v>117</v>
      </c>
      <c r="I5635" s="44" t="s">
        <v>394</v>
      </c>
      <c r="J5635" s="44" t="s">
        <v>99</v>
      </c>
      <c r="K5635" s="44" t="s">
        <v>67</v>
      </c>
      <c r="L5635" s="44" t="s">
        <v>680</v>
      </c>
      <c r="M5635" s="44">
        <v>0</v>
      </c>
      <c r="N5635" s="44">
        <v>28</v>
      </c>
      <c r="O5635" s="44">
        <v>2020</v>
      </c>
      <c r="P5635" s="44" t="s">
        <v>112</v>
      </c>
      <c r="Q5635" s="44" t="s">
        <v>112</v>
      </c>
      <c r="R5635" s="44" t="s">
        <v>657</v>
      </c>
      <c r="S5635" s="44" t="s">
        <v>685</v>
      </c>
      <c r="T5635" s="44">
        <v>924</v>
      </c>
      <c r="U5635" s="44" t="str">
        <f>IF(ISERROR(VLOOKUP(I5635,'BACK INFO'!F:F,1,0)),IF(ISERROR(VLOOKUP(I5635,'BACK INFO'!H:H,1,0)),K5635,'BACK INFO'!$H$1),'BACK INFO'!$G$1)</f>
        <v>ANITA M. HOPKINS</v>
      </c>
    </row>
    <row r="5636" spans="1:21" x14ac:dyDescent="0.35">
      <c r="A5636" s="44" t="s">
        <v>684</v>
      </c>
      <c r="B5636" s="44">
        <v>2019</v>
      </c>
      <c r="C5636" s="44">
        <v>10</v>
      </c>
      <c r="D5636" s="44" t="s">
        <v>95</v>
      </c>
      <c r="E5636" s="44" t="s">
        <v>96</v>
      </c>
      <c r="F5636" s="44" t="s">
        <v>59</v>
      </c>
      <c r="G5636" s="44" t="s">
        <v>657</v>
      </c>
      <c r="H5636" s="44" t="s">
        <v>152</v>
      </c>
      <c r="I5636" s="44" t="s">
        <v>394</v>
      </c>
      <c r="J5636" s="44" t="s">
        <v>99</v>
      </c>
      <c r="K5636" s="44" t="s">
        <v>67</v>
      </c>
      <c r="L5636" s="44" t="s">
        <v>680</v>
      </c>
      <c r="M5636" s="44">
        <v>0</v>
      </c>
      <c r="N5636" s="44">
        <v>17</v>
      </c>
      <c r="O5636" s="44">
        <v>2020</v>
      </c>
      <c r="P5636" s="44" t="s">
        <v>112</v>
      </c>
      <c r="Q5636" s="44" t="s">
        <v>112</v>
      </c>
      <c r="R5636" s="44" t="s">
        <v>657</v>
      </c>
      <c r="S5636" s="44" t="s">
        <v>685</v>
      </c>
      <c r="T5636" s="44">
        <v>501.5</v>
      </c>
      <c r="U5636" s="44" t="str">
        <f>IF(ISERROR(VLOOKUP(I5636,'BACK INFO'!F:F,1,0)),IF(ISERROR(VLOOKUP(I5636,'BACK INFO'!H:H,1,0)),K5636,'BACK INFO'!$H$1),'BACK INFO'!$G$1)</f>
        <v>ANITA M. HOPKINS</v>
      </c>
    </row>
    <row r="5637" spans="1:21" x14ac:dyDescent="0.35">
      <c r="A5637" s="44" t="s">
        <v>684</v>
      </c>
      <c r="B5637" s="44">
        <v>2019</v>
      </c>
      <c r="C5637" s="44">
        <v>12</v>
      </c>
      <c r="D5637" s="44" t="s">
        <v>95</v>
      </c>
      <c r="E5637" s="44" t="s">
        <v>96</v>
      </c>
      <c r="F5637" s="44" t="s">
        <v>59</v>
      </c>
      <c r="G5637" s="44" t="s">
        <v>657</v>
      </c>
      <c r="H5637" s="44" t="s">
        <v>106</v>
      </c>
      <c r="I5637" s="44" t="s">
        <v>430</v>
      </c>
      <c r="J5637" s="44" t="s">
        <v>99</v>
      </c>
      <c r="K5637" s="44" t="s">
        <v>67</v>
      </c>
      <c r="L5637" s="44" t="s">
        <v>680</v>
      </c>
      <c r="M5637" s="44">
        <v>0</v>
      </c>
      <c r="N5637" s="44">
        <v>18</v>
      </c>
      <c r="O5637" s="44">
        <v>2020</v>
      </c>
      <c r="P5637" s="44" t="s">
        <v>112</v>
      </c>
      <c r="Q5637" s="44" t="s">
        <v>112</v>
      </c>
      <c r="R5637" s="44" t="s">
        <v>657</v>
      </c>
      <c r="S5637" s="44" t="s">
        <v>685</v>
      </c>
      <c r="T5637" s="44">
        <v>186</v>
      </c>
      <c r="U5637" s="44" t="str">
        <f>IF(ISERROR(VLOOKUP(I5637,'BACK INFO'!F:F,1,0)),IF(ISERROR(VLOOKUP(I5637,'BACK INFO'!H:H,1,0)),K5637,'BACK INFO'!$H$1),'BACK INFO'!$G$1)</f>
        <v>ANITA M. HOPKINS</v>
      </c>
    </row>
    <row r="5638" spans="1:21" x14ac:dyDescent="0.35">
      <c r="A5638" s="44" t="s">
        <v>684</v>
      </c>
      <c r="B5638" s="44">
        <v>2019</v>
      </c>
      <c r="C5638" s="44">
        <v>12</v>
      </c>
      <c r="D5638" s="44" t="s">
        <v>95</v>
      </c>
      <c r="E5638" s="44" t="s">
        <v>96</v>
      </c>
      <c r="F5638" s="44" t="s">
        <v>59</v>
      </c>
      <c r="G5638" s="44" t="s">
        <v>657</v>
      </c>
      <c r="H5638" s="44" t="s">
        <v>117</v>
      </c>
      <c r="I5638" s="44" t="s">
        <v>430</v>
      </c>
      <c r="J5638" s="44" t="s">
        <v>99</v>
      </c>
      <c r="K5638" s="44" t="s">
        <v>67</v>
      </c>
      <c r="L5638" s="44" t="s">
        <v>680</v>
      </c>
      <c r="M5638" s="44">
        <v>0</v>
      </c>
      <c r="N5638" s="44">
        <v>25</v>
      </c>
      <c r="O5638" s="44">
        <v>2020</v>
      </c>
      <c r="P5638" s="44" t="s">
        <v>112</v>
      </c>
      <c r="Q5638" s="44" t="s">
        <v>112</v>
      </c>
      <c r="R5638" s="44" t="s">
        <v>657</v>
      </c>
      <c r="S5638" s="44" t="s">
        <v>685</v>
      </c>
      <c r="T5638" s="44">
        <v>814</v>
      </c>
      <c r="U5638" s="44" t="str">
        <f>IF(ISERROR(VLOOKUP(I5638,'BACK INFO'!F:F,1,0)),IF(ISERROR(VLOOKUP(I5638,'BACK INFO'!H:H,1,0)),K5638,'BACK INFO'!$H$1),'BACK INFO'!$G$1)</f>
        <v>ANITA M. HOPKINS</v>
      </c>
    </row>
    <row r="5639" spans="1:21" x14ac:dyDescent="0.35">
      <c r="A5639" s="44" t="s">
        <v>684</v>
      </c>
      <c r="B5639" s="44">
        <v>2019</v>
      </c>
      <c r="C5639" s="44">
        <v>12</v>
      </c>
      <c r="D5639" s="44" t="s">
        <v>95</v>
      </c>
      <c r="E5639" s="44" t="s">
        <v>96</v>
      </c>
      <c r="F5639" s="44" t="s">
        <v>59</v>
      </c>
      <c r="G5639" s="44" t="s">
        <v>657</v>
      </c>
      <c r="H5639" s="44" t="s">
        <v>152</v>
      </c>
      <c r="I5639" s="44" t="s">
        <v>430</v>
      </c>
      <c r="J5639" s="44" t="s">
        <v>99</v>
      </c>
      <c r="K5639" s="44" t="s">
        <v>67</v>
      </c>
      <c r="L5639" s="44" t="s">
        <v>680</v>
      </c>
      <c r="M5639" s="44">
        <v>0</v>
      </c>
      <c r="N5639" s="44">
        <v>3</v>
      </c>
      <c r="O5639" s="44">
        <v>2020</v>
      </c>
      <c r="P5639" s="44" t="s">
        <v>112</v>
      </c>
      <c r="Q5639" s="44" t="s">
        <v>112</v>
      </c>
      <c r="R5639" s="44" t="s">
        <v>657</v>
      </c>
      <c r="S5639" s="44" t="s">
        <v>685</v>
      </c>
      <c r="T5639" s="44">
        <v>88.5</v>
      </c>
      <c r="U5639" s="44" t="str">
        <f>IF(ISERROR(VLOOKUP(I5639,'BACK INFO'!F:F,1,0)),IF(ISERROR(VLOOKUP(I5639,'BACK INFO'!H:H,1,0)),K5639,'BACK INFO'!$H$1),'BACK INFO'!$G$1)</f>
        <v>ANITA M. HOPKINS</v>
      </c>
    </row>
    <row r="5640" spans="1:21" x14ac:dyDescent="0.35">
      <c r="A5640" s="44" t="s">
        <v>684</v>
      </c>
      <c r="B5640" s="44">
        <v>2019</v>
      </c>
      <c r="C5640" s="44">
        <v>9</v>
      </c>
      <c r="D5640" s="44" t="s">
        <v>95</v>
      </c>
      <c r="E5640" s="44" t="s">
        <v>96</v>
      </c>
      <c r="F5640" s="44" t="s">
        <v>59</v>
      </c>
      <c r="G5640" s="44" t="s">
        <v>488</v>
      </c>
      <c r="H5640" s="44" t="s">
        <v>110</v>
      </c>
      <c r="I5640" s="44" t="s">
        <v>209</v>
      </c>
      <c r="J5640" s="44" t="s">
        <v>99</v>
      </c>
      <c r="K5640" s="44" t="s">
        <v>75</v>
      </c>
      <c r="L5640" s="44" t="s">
        <v>680</v>
      </c>
      <c r="M5640" s="44">
        <v>0</v>
      </c>
      <c r="N5640" s="44">
        <v>4</v>
      </c>
      <c r="O5640" s="44">
        <v>2019</v>
      </c>
      <c r="P5640" s="44" t="s">
        <v>193</v>
      </c>
      <c r="Q5640" s="44" t="s">
        <v>193</v>
      </c>
      <c r="R5640" s="44" t="s">
        <v>488</v>
      </c>
      <c r="S5640" s="44" t="s">
        <v>685</v>
      </c>
      <c r="T5640" s="44">
        <v>140</v>
      </c>
      <c r="U5640" s="44" t="str">
        <f>IF(ISERROR(VLOOKUP(I5640,'BACK INFO'!F:F,1,0)),IF(ISERROR(VLOOKUP(I5640,'BACK INFO'!H:H,1,0)),K5640,'BACK INFO'!$H$1),'BACK INFO'!$G$1)</f>
        <v>LAURA BONG</v>
      </c>
    </row>
    <row r="5641" spans="1:21" x14ac:dyDescent="0.35">
      <c r="A5641" s="44" t="s">
        <v>684</v>
      </c>
      <c r="B5641" s="44">
        <v>2019</v>
      </c>
      <c r="C5641" s="44">
        <v>11</v>
      </c>
      <c r="D5641" s="44" t="s">
        <v>95</v>
      </c>
      <c r="E5641" s="44" t="s">
        <v>96</v>
      </c>
      <c r="F5641" s="44" t="s">
        <v>59</v>
      </c>
      <c r="G5641" s="44" t="s">
        <v>570</v>
      </c>
      <c r="H5641" s="44" t="s">
        <v>110</v>
      </c>
      <c r="I5641" s="44" t="s">
        <v>209</v>
      </c>
      <c r="J5641" s="44" t="s">
        <v>99</v>
      </c>
      <c r="K5641" s="44" t="s">
        <v>75</v>
      </c>
      <c r="L5641" s="44" t="s">
        <v>680</v>
      </c>
      <c r="M5641" s="44">
        <v>0</v>
      </c>
      <c r="N5641" s="44">
        <v>15</v>
      </c>
      <c r="O5641" s="44">
        <v>2019</v>
      </c>
      <c r="P5641" s="44" t="s">
        <v>109</v>
      </c>
      <c r="Q5641" s="44" t="s">
        <v>109</v>
      </c>
      <c r="R5641" s="44" t="s">
        <v>570</v>
      </c>
      <c r="S5641" s="44" t="s">
        <v>685</v>
      </c>
      <c r="T5641" s="44">
        <v>532</v>
      </c>
      <c r="U5641" s="44" t="str">
        <f>IF(ISERROR(VLOOKUP(I5641,'BACK INFO'!F:F,1,0)),IF(ISERROR(VLOOKUP(I5641,'BACK INFO'!H:H,1,0)),K5641,'BACK INFO'!$H$1),'BACK INFO'!$G$1)</f>
        <v>LAURA BONG</v>
      </c>
    </row>
    <row r="5642" spans="1:21" x14ac:dyDescent="0.35">
      <c r="A5642" s="44" t="s">
        <v>684</v>
      </c>
      <c r="B5642" s="44">
        <v>2019</v>
      </c>
      <c r="C5642" s="44">
        <v>10</v>
      </c>
      <c r="D5642" s="44" t="s">
        <v>95</v>
      </c>
      <c r="E5642" s="44" t="s">
        <v>96</v>
      </c>
      <c r="F5642" s="44" t="s">
        <v>59</v>
      </c>
      <c r="G5642" s="44" t="s">
        <v>657</v>
      </c>
      <c r="H5642" s="44" t="s">
        <v>106</v>
      </c>
      <c r="I5642" s="44" t="s">
        <v>291</v>
      </c>
      <c r="J5642" s="44" t="s">
        <v>99</v>
      </c>
      <c r="K5642" s="44" t="s">
        <v>72</v>
      </c>
      <c r="L5642" s="44" t="s">
        <v>680</v>
      </c>
      <c r="M5642" s="44">
        <v>0</v>
      </c>
      <c r="N5642" s="44">
        <v>108</v>
      </c>
      <c r="O5642" s="44">
        <v>2020</v>
      </c>
      <c r="P5642" s="44" t="s">
        <v>112</v>
      </c>
      <c r="Q5642" s="44" t="s">
        <v>112</v>
      </c>
      <c r="R5642" s="44" t="s">
        <v>657</v>
      </c>
      <c r="S5642" s="44" t="s">
        <v>685</v>
      </c>
      <c r="T5642" s="44">
        <v>948</v>
      </c>
      <c r="U5642" s="44" t="str">
        <f>IF(ISERROR(VLOOKUP(I5642,'BACK INFO'!F:F,1,0)),IF(ISERROR(VLOOKUP(I5642,'BACK INFO'!H:H,1,0)),K5642,'BACK INFO'!$H$1),'BACK INFO'!$G$1)</f>
        <v>BILL MILLER AND COMPANY</v>
      </c>
    </row>
    <row r="5643" spans="1:21" x14ac:dyDescent="0.35">
      <c r="A5643" s="44" t="s">
        <v>684</v>
      </c>
      <c r="B5643" s="44">
        <v>2019</v>
      </c>
      <c r="C5643" s="44">
        <v>10</v>
      </c>
      <c r="D5643" s="44" t="s">
        <v>95</v>
      </c>
      <c r="E5643" s="44" t="s">
        <v>96</v>
      </c>
      <c r="F5643" s="44" t="s">
        <v>59</v>
      </c>
      <c r="G5643" s="44" t="s">
        <v>657</v>
      </c>
      <c r="H5643" s="44" t="s">
        <v>98</v>
      </c>
      <c r="I5643" s="44" t="s">
        <v>291</v>
      </c>
      <c r="J5643" s="44" t="s">
        <v>99</v>
      </c>
      <c r="K5643" s="44" t="s">
        <v>72</v>
      </c>
      <c r="L5643" s="44" t="s">
        <v>680</v>
      </c>
      <c r="M5643" s="44">
        <v>0</v>
      </c>
      <c r="N5643" s="44">
        <v>155</v>
      </c>
      <c r="O5643" s="44">
        <v>2020</v>
      </c>
      <c r="P5643" s="44" t="s">
        <v>112</v>
      </c>
      <c r="Q5643" s="44" t="s">
        <v>112</v>
      </c>
      <c r="R5643" s="44" t="s">
        <v>657</v>
      </c>
      <c r="S5643" s="44" t="s">
        <v>685</v>
      </c>
      <c r="T5643" s="44">
        <v>4646</v>
      </c>
      <c r="U5643" s="44" t="str">
        <f>IF(ISERROR(VLOOKUP(I5643,'BACK INFO'!F:F,1,0)),IF(ISERROR(VLOOKUP(I5643,'BACK INFO'!H:H,1,0)),K5643,'BACK INFO'!$H$1),'BACK INFO'!$G$1)</f>
        <v>BILL MILLER AND COMPANY</v>
      </c>
    </row>
    <row r="5644" spans="1:21" x14ac:dyDescent="0.35">
      <c r="A5644" s="44" t="s">
        <v>684</v>
      </c>
      <c r="B5644" s="44">
        <v>2019</v>
      </c>
      <c r="C5644" s="44">
        <v>10</v>
      </c>
      <c r="D5644" s="44" t="s">
        <v>95</v>
      </c>
      <c r="E5644" s="44" t="s">
        <v>96</v>
      </c>
      <c r="F5644" s="44" t="s">
        <v>59</v>
      </c>
      <c r="G5644" s="44" t="s">
        <v>657</v>
      </c>
      <c r="H5644" s="44" t="s">
        <v>152</v>
      </c>
      <c r="I5644" s="44" t="s">
        <v>291</v>
      </c>
      <c r="J5644" s="44" t="s">
        <v>99</v>
      </c>
      <c r="K5644" s="44" t="s">
        <v>72</v>
      </c>
      <c r="L5644" s="44" t="s">
        <v>680</v>
      </c>
      <c r="M5644" s="44">
        <v>0</v>
      </c>
      <c r="N5644" s="44">
        <v>42</v>
      </c>
      <c r="O5644" s="44">
        <v>2020</v>
      </c>
      <c r="P5644" s="44" t="s">
        <v>112</v>
      </c>
      <c r="Q5644" s="44" t="s">
        <v>112</v>
      </c>
      <c r="R5644" s="44" t="s">
        <v>657</v>
      </c>
      <c r="S5644" s="44" t="s">
        <v>685</v>
      </c>
      <c r="T5644" s="44">
        <v>2094</v>
      </c>
      <c r="U5644" s="44" t="str">
        <f>IF(ISERROR(VLOOKUP(I5644,'BACK INFO'!F:F,1,0)),IF(ISERROR(VLOOKUP(I5644,'BACK INFO'!H:H,1,0)),K5644,'BACK INFO'!$H$1),'BACK INFO'!$G$1)</f>
        <v>BILL MILLER AND COMPANY</v>
      </c>
    </row>
    <row r="5645" spans="1:21" x14ac:dyDescent="0.35">
      <c r="A5645" s="44" t="s">
        <v>684</v>
      </c>
      <c r="B5645" s="44">
        <v>2019</v>
      </c>
      <c r="C5645" s="44">
        <v>10</v>
      </c>
      <c r="D5645" s="44" t="s">
        <v>95</v>
      </c>
      <c r="E5645" s="44" t="s">
        <v>96</v>
      </c>
      <c r="F5645" s="44" t="s">
        <v>59</v>
      </c>
      <c r="G5645" s="44" t="s">
        <v>657</v>
      </c>
      <c r="H5645" s="44" t="s">
        <v>106</v>
      </c>
      <c r="I5645" s="44" t="s">
        <v>292</v>
      </c>
      <c r="J5645" s="44" t="s">
        <v>99</v>
      </c>
      <c r="K5645" s="44" t="s">
        <v>72</v>
      </c>
      <c r="L5645" s="44" t="s">
        <v>680</v>
      </c>
      <c r="M5645" s="44">
        <v>0</v>
      </c>
      <c r="N5645" s="44">
        <v>204</v>
      </c>
      <c r="O5645" s="44">
        <v>2020</v>
      </c>
      <c r="P5645" s="44" t="s">
        <v>112</v>
      </c>
      <c r="Q5645" s="44" t="s">
        <v>112</v>
      </c>
      <c r="R5645" s="44" t="s">
        <v>657</v>
      </c>
      <c r="S5645" s="44" t="s">
        <v>685</v>
      </c>
      <c r="T5645" s="44">
        <v>1716</v>
      </c>
      <c r="U5645" s="44" t="str">
        <f>IF(ISERROR(VLOOKUP(I5645,'BACK INFO'!F:F,1,0)),IF(ISERROR(VLOOKUP(I5645,'BACK INFO'!H:H,1,0)),K5645,'BACK INFO'!$H$1),'BACK INFO'!$G$1)</f>
        <v>BILL MILLER AND COMPANY</v>
      </c>
    </row>
    <row r="5646" spans="1:21" x14ac:dyDescent="0.35">
      <c r="A5646" s="44" t="s">
        <v>684</v>
      </c>
      <c r="B5646" s="44">
        <v>2019</v>
      </c>
      <c r="C5646" s="44">
        <v>10</v>
      </c>
      <c r="D5646" s="44" t="s">
        <v>95</v>
      </c>
      <c r="E5646" s="44" t="s">
        <v>96</v>
      </c>
      <c r="F5646" s="44" t="s">
        <v>59</v>
      </c>
      <c r="G5646" s="44" t="s">
        <v>657</v>
      </c>
      <c r="H5646" s="44" t="s">
        <v>98</v>
      </c>
      <c r="I5646" s="44" t="s">
        <v>292</v>
      </c>
      <c r="J5646" s="44" t="s">
        <v>99</v>
      </c>
      <c r="K5646" s="44" t="s">
        <v>72</v>
      </c>
      <c r="L5646" s="44" t="s">
        <v>680</v>
      </c>
      <c r="M5646" s="44">
        <v>0</v>
      </c>
      <c r="N5646" s="44">
        <v>173</v>
      </c>
      <c r="O5646" s="44">
        <v>2020</v>
      </c>
      <c r="P5646" s="44" t="s">
        <v>112</v>
      </c>
      <c r="Q5646" s="44" t="s">
        <v>112</v>
      </c>
      <c r="R5646" s="44" t="s">
        <v>657</v>
      </c>
      <c r="S5646" s="44" t="s">
        <v>685</v>
      </c>
      <c r="T5646" s="44">
        <v>5152</v>
      </c>
      <c r="U5646" s="44" t="str">
        <f>IF(ISERROR(VLOOKUP(I5646,'BACK INFO'!F:F,1,0)),IF(ISERROR(VLOOKUP(I5646,'BACK INFO'!H:H,1,0)),K5646,'BACK INFO'!$H$1),'BACK INFO'!$G$1)</f>
        <v>BILL MILLER AND COMPANY</v>
      </c>
    </row>
    <row r="5647" spans="1:21" x14ac:dyDescent="0.35">
      <c r="A5647" s="44" t="s">
        <v>684</v>
      </c>
      <c r="B5647" s="44">
        <v>2019</v>
      </c>
      <c r="C5647" s="44">
        <v>10</v>
      </c>
      <c r="D5647" s="44" t="s">
        <v>95</v>
      </c>
      <c r="E5647" s="44" t="s">
        <v>96</v>
      </c>
      <c r="F5647" s="44" t="s">
        <v>59</v>
      </c>
      <c r="G5647" s="44" t="s">
        <v>657</v>
      </c>
      <c r="H5647" s="44" t="s">
        <v>152</v>
      </c>
      <c r="I5647" s="44" t="s">
        <v>292</v>
      </c>
      <c r="J5647" s="44" t="s">
        <v>99</v>
      </c>
      <c r="K5647" s="44" t="s">
        <v>72</v>
      </c>
      <c r="L5647" s="44" t="s">
        <v>680</v>
      </c>
      <c r="M5647" s="44">
        <v>0</v>
      </c>
      <c r="N5647" s="44">
        <v>42</v>
      </c>
      <c r="O5647" s="44">
        <v>2020</v>
      </c>
      <c r="P5647" s="44" t="s">
        <v>112</v>
      </c>
      <c r="Q5647" s="44" t="s">
        <v>112</v>
      </c>
      <c r="R5647" s="44" t="s">
        <v>657</v>
      </c>
      <c r="S5647" s="44" t="s">
        <v>685</v>
      </c>
      <c r="T5647" s="44">
        <v>1998</v>
      </c>
      <c r="U5647" s="44" t="str">
        <f>IF(ISERROR(VLOOKUP(I5647,'BACK INFO'!F:F,1,0)),IF(ISERROR(VLOOKUP(I5647,'BACK INFO'!H:H,1,0)),K5647,'BACK INFO'!$H$1),'BACK INFO'!$G$1)</f>
        <v>BILL MILLER AND COMPANY</v>
      </c>
    </row>
    <row r="5648" spans="1:21" x14ac:dyDescent="0.35">
      <c r="A5648" s="44" t="s">
        <v>684</v>
      </c>
      <c r="B5648" s="44">
        <v>2019</v>
      </c>
      <c r="C5648" s="44">
        <v>11</v>
      </c>
      <c r="D5648" s="44" t="s">
        <v>95</v>
      </c>
      <c r="E5648" s="44" t="s">
        <v>96</v>
      </c>
      <c r="F5648" s="44" t="s">
        <v>59</v>
      </c>
      <c r="G5648" s="44" t="s">
        <v>570</v>
      </c>
      <c r="H5648" s="44" t="s">
        <v>110</v>
      </c>
      <c r="I5648" s="44" t="s">
        <v>206</v>
      </c>
      <c r="J5648" s="44" t="s">
        <v>99</v>
      </c>
      <c r="K5648" s="44" t="s">
        <v>74</v>
      </c>
      <c r="L5648" s="44" t="s">
        <v>680</v>
      </c>
      <c r="M5648" s="44" t="s">
        <v>693</v>
      </c>
      <c r="N5648" s="44">
        <v>7</v>
      </c>
      <c r="O5648" s="44">
        <v>2019</v>
      </c>
      <c r="P5648" s="44" t="s">
        <v>109</v>
      </c>
      <c r="Q5648" s="44" t="s">
        <v>109</v>
      </c>
      <c r="R5648" s="44" t="s">
        <v>570</v>
      </c>
      <c r="S5648" s="44" t="s">
        <v>685</v>
      </c>
      <c r="T5648" s="44">
        <v>259</v>
      </c>
      <c r="U5648" s="44" t="str">
        <f>IF(ISERROR(VLOOKUP(I5648,'BACK INFO'!F:F,1,0)),IF(ISERROR(VLOOKUP(I5648,'BACK INFO'!H:H,1,0)),K5648,'BACK INFO'!$H$1),'BACK INFO'!$G$1)</f>
        <v>DENISE ARNETT</v>
      </c>
    </row>
    <row r="5649" spans="1:21" x14ac:dyDescent="0.35">
      <c r="A5649" s="44" t="s">
        <v>684</v>
      </c>
      <c r="B5649" s="44">
        <v>2019</v>
      </c>
      <c r="C5649" s="44">
        <v>12</v>
      </c>
      <c r="D5649" s="44" t="s">
        <v>95</v>
      </c>
      <c r="E5649" s="44" t="s">
        <v>96</v>
      </c>
      <c r="F5649" s="44" t="s">
        <v>59</v>
      </c>
      <c r="G5649" s="44" t="s">
        <v>657</v>
      </c>
      <c r="H5649" s="44" t="s">
        <v>98</v>
      </c>
      <c r="I5649" s="44" t="s">
        <v>214</v>
      </c>
      <c r="J5649" s="44" t="s">
        <v>99</v>
      </c>
      <c r="K5649" s="44" t="s">
        <v>74</v>
      </c>
      <c r="L5649" s="44" t="s">
        <v>680</v>
      </c>
      <c r="M5649" s="44">
        <v>0</v>
      </c>
      <c r="N5649" s="44">
        <v>24</v>
      </c>
      <c r="O5649" s="44">
        <v>2020</v>
      </c>
      <c r="P5649" s="44" t="s">
        <v>112</v>
      </c>
      <c r="Q5649" s="44" t="s">
        <v>112</v>
      </c>
      <c r="R5649" s="44" t="s">
        <v>657</v>
      </c>
      <c r="S5649" s="44" t="s">
        <v>685</v>
      </c>
      <c r="T5649" s="44">
        <v>714</v>
      </c>
      <c r="U5649" s="44" t="str">
        <f>IF(ISERROR(VLOOKUP(I5649,'BACK INFO'!F:F,1,0)),IF(ISERROR(VLOOKUP(I5649,'BACK INFO'!H:H,1,0)),K5649,'BACK INFO'!$H$1),'BACK INFO'!$G$1)</f>
        <v>DENISE ARNETT</v>
      </c>
    </row>
    <row r="5650" spans="1:21" x14ac:dyDescent="0.35">
      <c r="A5650" s="44" t="s">
        <v>684</v>
      </c>
      <c r="B5650" s="44">
        <v>2019</v>
      </c>
      <c r="C5650" s="44">
        <v>11</v>
      </c>
      <c r="D5650" s="44" t="s">
        <v>95</v>
      </c>
      <c r="E5650" s="44" t="s">
        <v>96</v>
      </c>
      <c r="F5650" s="44" t="s">
        <v>59</v>
      </c>
      <c r="G5650" s="44" t="s">
        <v>570</v>
      </c>
      <c r="H5650" s="44" t="s">
        <v>110</v>
      </c>
      <c r="I5650" s="44" t="s">
        <v>214</v>
      </c>
      <c r="J5650" s="44" t="s">
        <v>99</v>
      </c>
      <c r="K5650" s="44" t="s">
        <v>74</v>
      </c>
      <c r="L5650" s="44" t="s">
        <v>680</v>
      </c>
      <c r="M5650" s="44">
        <v>0</v>
      </c>
      <c r="N5650" s="44">
        <v>33</v>
      </c>
      <c r="O5650" s="44">
        <v>2019</v>
      </c>
      <c r="P5650" s="44" t="s">
        <v>109</v>
      </c>
      <c r="Q5650" s="44" t="s">
        <v>109</v>
      </c>
      <c r="R5650" s="44" t="s">
        <v>570</v>
      </c>
      <c r="S5650" s="44" t="s">
        <v>685</v>
      </c>
      <c r="T5650" s="44">
        <v>1202</v>
      </c>
      <c r="U5650" s="44" t="str">
        <f>IF(ISERROR(VLOOKUP(I5650,'BACK INFO'!F:F,1,0)),IF(ISERROR(VLOOKUP(I5650,'BACK INFO'!H:H,1,0)),K5650,'BACK INFO'!$H$1),'BACK INFO'!$G$1)</f>
        <v>DENISE ARNETT</v>
      </c>
    </row>
    <row r="5651" spans="1:21" x14ac:dyDescent="0.35">
      <c r="A5651" s="44" t="s">
        <v>684</v>
      </c>
      <c r="B5651" s="44">
        <v>2019</v>
      </c>
      <c r="C5651" s="44">
        <v>11</v>
      </c>
      <c r="D5651" s="44" t="s">
        <v>95</v>
      </c>
      <c r="E5651" s="44" t="s">
        <v>96</v>
      </c>
      <c r="F5651" s="44" t="s">
        <v>59</v>
      </c>
      <c r="G5651" s="44" t="s">
        <v>570</v>
      </c>
      <c r="H5651" s="44" t="s">
        <v>110</v>
      </c>
      <c r="I5651" s="44" t="s">
        <v>218</v>
      </c>
      <c r="J5651" s="44" t="s">
        <v>99</v>
      </c>
      <c r="K5651" s="44" t="s">
        <v>74</v>
      </c>
      <c r="L5651" s="44" t="s">
        <v>680</v>
      </c>
      <c r="M5651" s="44">
        <v>0</v>
      </c>
      <c r="N5651" s="44">
        <v>29</v>
      </c>
      <c r="O5651" s="44">
        <v>2019</v>
      </c>
      <c r="P5651" s="44" t="s">
        <v>109</v>
      </c>
      <c r="Q5651" s="44" t="s">
        <v>109</v>
      </c>
      <c r="R5651" s="44" t="s">
        <v>570</v>
      </c>
      <c r="S5651" s="44" t="s">
        <v>685</v>
      </c>
      <c r="T5651" s="44">
        <v>1154</v>
      </c>
      <c r="U5651" s="44" t="str">
        <f>IF(ISERROR(VLOOKUP(I5651,'BACK INFO'!F:F,1,0)),IF(ISERROR(VLOOKUP(I5651,'BACK INFO'!H:H,1,0)),K5651,'BACK INFO'!$H$1),'BACK INFO'!$G$1)</f>
        <v>DENISE ARNETT</v>
      </c>
    </row>
    <row r="5652" spans="1:21" x14ac:dyDescent="0.35">
      <c r="A5652" s="44" t="s">
        <v>684</v>
      </c>
      <c r="B5652" s="44">
        <v>2019</v>
      </c>
      <c r="C5652" s="44">
        <v>9</v>
      </c>
      <c r="D5652" s="44" t="s">
        <v>95</v>
      </c>
      <c r="E5652" s="44" t="s">
        <v>96</v>
      </c>
      <c r="F5652" s="44" t="s">
        <v>59</v>
      </c>
      <c r="G5652" s="44" t="s">
        <v>657</v>
      </c>
      <c r="H5652" s="44" t="s">
        <v>106</v>
      </c>
      <c r="I5652" s="44" t="s">
        <v>495</v>
      </c>
      <c r="J5652" s="44" t="s">
        <v>99</v>
      </c>
      <c r="K5652" s="44" t="s">
        <v>74</v>
      </c>
      <c r="L5652" s="44" t="s">
        <v>680</v>
      </c>
      <c r="M5652" s="44">
        <v>0</v>
      </c>
      <c r="N5652" s="44">
        <v>44</v>
      </c>
      <c r="O5652" s="44">
        <v>2020</v>
      </c>
      <c r="P5652" s="44" t="s">
        <v>112</v>
      </c>
      <c r="Q5652" s="44" t="s">
        <v>112</v>
      </c>
      <c r="R5652" s="44" t="s">
        <v>657</v>
      </c>
      <c r="S5652" s="44" t="s">
        <v>685</v>
      </c>
      <c r="T5652" s="44">
        <v>484</v>
      </c>
      <c r="U5652" s="44" t="str">
        <f>IF(ISERROR(VLOOKUP(I5652,'BACK INFO'!F:F,1,0)),IF(ISERROR(VLOOKUP(I5652,'BACK INFO'!H:H,1,0)),K5652,'BACK INFO'!$H$1),'BACK INFO'!$G$1)</f>
        <v>DENISE ARNETT</v>
      </c>
    </row>
    <row r="5653" spans="1:21" x14ac:dyDescent="0.35">
      <c r="A5653" s="44" t="s">
        <v>684</v>
      </c>
      <c r="B5653" s="44">
        <v>2019</v>
      </c>
      <c r="C5653" s="44">
        <v>11</v>
      </c>
      <c r="D5653" s="44" t="s">
        <v>95</v>
      </c>
      <c r="E5653" s="44" t="s">
        <v>96</v>
      </c>
      <c r="F5653" s="44" t="s">
        <v>59</v>
      </c>
      <c r="G5653" s="44" t="s">
        <v>657</v>
      </c>
      <c r="H5653" s="44" t="s">
        <v>106</v>
      </c>
      <c r="I5653" s="44" t="s">
        <v>495</v>
      </c>
      <c r="J5653" s="44" t="s">
        <v>99</v>
      </c>
      <c r="K5653" s="44" t="s">
        <v>74</v>
      </c>
      <c r="L5653" s="44" t="s">
        <v>680</v>
      </c>
      <c r="M5653" s="44">
        <v>0</v>
      </c>
      <c r="N5653" s="44">
        <v>88</v>
      </c>
      <c r="O5653" s="44">
        <v>2020</v>
      </c>
      <c r="P5653" s="44" t="s">
        <v>112</v>
      </c>
      <c r="Q5653" s="44" t="s">
        <v>112</v>
      </c>
      <c r="R5653" s="44" t="s">
        <v>657</v>
      </c>
      <c r="S5653" s="44" t="s">
        <v>685</v>
      </c>
      <c r="T5653" s="44">
        <v>1122</v>
      </c>
      <c r="U5653" s="44" t="str">
        <f>IF(ISERROR(VLOOKUP(I5653,'BACK INFO'!F:F,1,0)),IF(ISERROR(VLOOKUP(I5653,'BACK INFO'!H:H,1,0)),K5653,'BACK INFO'!$H$1),'BACK INFO'!$G$1)</f>
        <v>DENISE ARNETT</v>
      </c>
    </row>
    <row r="5654" spans="1:21" x14ac:dyDescent="0.35">
      <c r="A5654" s="44" t="s">
        <v>684</v>
      </c>
      <c r="B5654" s="44">
        <v>2020</v>
      </c>
      <c r="C5654" s="44">
        <v>1</v>
      </c>
      <c r="D5654" s="44" t="s">
        <v>95</v>
      </c>
      <c r="E5654" s="44" t="s">
        <v>96</v>
      </c>
      <c r="F5654" s="44" t="s">
        <v>59</v>
      </c>
      <c r="G5654" s="44" t="s">
        <v>657</v>
      </c>
      <c r="H5654" s="44" t="s">
        <v>98</v>
      </c>
      <c r="I5654" s="44" t="s">
        <v>495</v>
      </c>
      <c r="J5654" s="44" t="s">
        <v>99</v>
      </c>
      <c r="K5654" s="44" t="s">
        <v>74</v>
      </c>
      <c r="L5654" s="44" t="s">
        <v>680</v>
      </c>
      <c r="M5654" s="44">
        <v>0</v>
      </c>
      <c r="N5654" s="44">
        <v>32</v>
      </c>
      <c r="O5654" s="44">
        <v>2020</v>
      </c>
      <c r="P5654" s="44" t="s">
        <v>112</v>
      </c>
      <c r="Q5654" s="44" t="s">
        <v>112</v>
      </c>
      <c r="R5654" s="44" t="s">
        <v>657</v>
      </c>
      <c r="S5654" s="44" t="s">
        <v>685</v>
      </c>
      <c r="T5654" s="44">
        <v>980</v>
      </c>
      <c r="U5654" s="44" t="str">
        <f>IF(ISERROR(VLOOKUP(I5654,'BACK INFO'!F:F,1,0)),IF(ISERROR(VLOOKUP(I5654,'BACK INFO'!H:H,1,0)),K5654,'BACK INFO'!$H$1),'BACK INFO'!$G$1)</f>
        <v>DENISE ARNETT</v>
      </c>
    </row>
    <row r="5655" spans="1:21" x14ac:dyDescent="0.35">
      <c r="A5655" s="44" t="s">
        <v>684</v>
      </c>
      <c r="B5655" s="44">
        <v>2019</v>
      </c>
      <c r="C5655" s="44">
        <v>10</v>
      </c>
      <c r="D5655" s="44" t="s">
        <v>95</v>
      </c>
      <c r="E5655" s="44" t="s">
        <v>96</v>
      </c>
      <c r="F5655" s="44" t="s">
        <v>59</v>
      </c>
      <c r="G5655" s="44" t="s">
        <v>657</v>
      </c>
      <c r="H5655" s="44" t="s">
        <v>117</v>
      </c>
      <c r="I5655" s="44" t="s">
        <v>301</v>
      </c>
      <c r="J5655" s="44" t="s">
        <v>99</v>
      </c>
      <c r="K5655" s="44" t="s">
        <v>75</v>
      </c>
      <c r="L5655" s="44" t="s">
        <v>680</v>
      </c>
      <c r="M5655" s="44">
        <v>0</v>
      </c>
      <c r="N5655" s="44">
        <v>9</v>
      </c>
      <c r="O5655" s="44">
        <v>2020</v>
      </c>
      <c r="P5655" s="44" t="s">
        <v>112</v>
      </c>
      <c r="Q5655" s="44" t="s">
        <v>112</v>
      </c>
      <c r="R5655" s="44" t="s">
        <v>657</v>
      </c>
      <c r="S5655" s="44" t="s">
        <v>685</v>
      </c>
      <c r="T5655" s="44">
        <v>261.5</v>
      </c>
      <c r="U5655" s="44" t="str">
        <f>IF(ISERROR(VLOOKUP(I5655,'BACK INFO'!F:F,1,0)),IF(ISERROR(VLOOKUP(I5655,'BACK INFO'!H:H,1,0)),K5655,'BACK INFO'!$H$1),'BACK INFO'!$G$1)</f>
        <v>LAURA BONG</v>
      </c>
    </row>
    <row r="5656" spans="1:21" x14ac:dyDescent="0.35">
      <c r="A5656" s="44" t="s">
        <v>684</v>
      </c>
      <c r="B5656" s="44">
        <v>2019</v>
      </c>
      <c r="C5656" s="44">
        <v>10</v>
      </c>
      <c r="D5656" s="44" t="s">
        <v>95</v>
      </c>
      <c r="E5656" s="44" t="s">
        <v>96</v>
      </c>
      <c r="F5656" s="44" t="s">
        <v>59</v>
      </c>
      <c r="G5656" s="44" t="s">
        <v>657</v>
      </c>
      <c r="H5656" s="44" t="s">
        <v>98</v>
      </c>
      <c r="I5656" s="44" t="s">
        <v>301</v>
      </c>
      <c r="J5656" s="44" t="s">
        <v>99</v>
      </c>
      <c r="K5656" s="44" t="s">
        <v>75</v>
      </c>
      <c r="L5656" s="44" t="s">
        <v>680</v>
      </c>
      <c r="M5656" s="44">
        <v>0</v>
      </c>
      <c r="N5656" s="44">
        <v>28</v>
      </c>
      <c r="O5656" s="44">
        <v>2020</v>
      </c>
      <c r="P5656" s="44" t="s">
        <v>112</v>
      </c>
      <c r="Q5656" s="44" t="s">
        <v>112</v>
      </c>
      <c r="R5656" s="44" t="s">
        <v>657</v>
      </c>
      <c r="S5656" s="44" t="s">
        <v>685</v>
      </c>
      <c r="T5656" s="44">
        <v>884</v>
      </c>
      <c r="U5656" s="44" t="str">
        <f>IF(ISERROR(VLOOKUP(I5656,'BACK INFO'!F:F,1,0)),IF(ISERROR(VLOOKUP(I5656,'BACK INFO'!H:H,1,0)),K5656,'BACK INFO'!$H$1),'BACK INFO'!$G$1)</f>
        <v>LAURA BONG</v>
      </c>
    </row>
    <row r="5657" spans="1:21" x14ac:dyDescent="0.35">
      <c r="A5657" s="44" t="s">
        <v>684</v>
      </c>
      <c r="B5657" s="44">
        <v>2019</v>
      </c>
      <c r="C5657" s="44">
        <v>11</v>
      </c>
      <c r="D5657" s="44" t="s">
        <v>95</v>
      </c>
      <c r="E5657" s="44" t="s">
        <v>96</v>
      </c>
      <c r="F5657" s="44" t="s">
        <v>59</v>
      </c>
      <c r="G5657" s="44" t="s">
        <v>657</v>
      </c>
      <c r="H5657" s="44" t="s">
        <v>98</v>
      </c>
      <c r="I5657" s="44" t="s">
        <v>301</v>
      </c>
      <c r="J5657" s="44" t="s">
        <v>99</v>
      </c>
      <c r="K5657" s="44" t="s">
        <v>75</v>
      </c>
      <c r="L5657" s="44" t="s">
        <v>680</v>
      </c>
      <c r="M5657" s="44">
        <v>0</v>
      </c>
      <c r="N5657" s="44">
        <v>34</v>
      </c>
      <c r="O5657" s="44">
        <v>2020</v>
      </c>
      <c r="P5657" s="44" t="s">
        <v>112</v>
      </c>
      <c r="Q5657" s="44" t="s">
        <v>112</v>
      </c>
      <c r="R5657" s="44" t="s">
        <v>657</v>
      </c>
      <c r="S5657" s="44" t="s">
        <v>685</v>
      </c>
      <c r="T5657" s="44">
        <v>1070</v>
      </c>
      <c r="U5657" s="44" t="str">
        <f>IF(ISERROR(VLOOKUP(I5657,'BACK INFO'!F:F,1,0)),IF(ISERROR(VLOOKUP(I5657,'BACK INFO'!H:H,1,0)),K5657,'BACK INFO'!$H$1),'BACK INFO'!$G$1)</f>
        <v>LAURA BONG</v>
      </c>
    </row>
    <row r="5658" spans="1:21" x14ac:dyDescent="0.35">
      <c r="A5658" s="44" t="s">
        <v>684</v>
      </c>
      <c r="B5658" s="44">
        <v>2019</v>
      </c>
      <c r="C5658" s="44">
        <v>10</v>
      </c>
      <c r="D5658" s="44" t="s">
        <v>95</v>
      </c>
      <c r="E5658" s="44" t="s">
        <v>96</v>
      </c>
      <c r="F5658" s="44" t="s">
        <v>59</v>
      </c>
      <c r="G5658" s="44" t="s">
        <v>657</v>
      </c>
      <c r="H5658" s="44" t="s">
        <v>152</v>
      </c>
      <c r="I5658" s="44" t="s">
        <v>301</v>
      </c>
      <c r="J5658" s="44" t="s">
        <v>99</v>
      </c>
      <c r="K5658" s="44" t="s">
        <v>75</v>
      </c>
      <c r="L5658" s="44" t="s">
        <v>680</v>
      </c>
      <c r="M5658" s="44">
        <v>0</v>
      </c>
      <c r="N5658" s="44">
        <v>8</v>
      </c>
      <c r="O5658" s="44">
        <v>2020</v>
      </c>
      <c r="P5658" s="44" t="s">
        <v>112</v>
      </c>
      <c r="Q5658" s="44" t="s">
        <v>112</v>
      </c>
      <c r="R5658" s="44" t="s">
        <v>657</v>
      </c>
      <c r="S5658" s="44" t="s">
        <v>685</v>
      </c>
      <c r="T5658" s="44">
        <v>407.5</v>
      </c>
      <c r="U5658" s="44" t="str">
        <f>IF(ISERROR(VLOOKUP(I5658,'BACK INFO'!F:F,1,0)),IF(ISERROR(VLOOKUP(I5658,'BACK INFO'!H:H,1,0)),K5658,'BACK INFO'!$H$1),'BACK INFO'!$G$1)</f>
        <v>LAURA BONG</v>
      </c>
    </row>
    <row r="5659" spans="1:21" x14ac:dyDescent="0.35">
      <c r="A5659" s="44" t="s">
        <v>684</v>
      </c>
      <c r="B5659" s="44">
        <v>2019</v>
      </c>
      <c r="C5659" s="44">
        <v>11</v>
      </c>
      <c r="D5659" s="44" t="s">
        <v>95</v>
      </c>
      <c r="E5659" s="44" t="s">
        <v>96</v>
      </c>
      <c r="F5659" s="44" t="s">
        <v>59</v>
      </c>
      <c r="G5659" s="44" t="s">
        <v>657</v>
      </c>
      <c r="H5659" s="44" t="s">
        <v>152</v>
      </c>
      <c r="I5659" s="44" t="s">
        <v>301</v>
      </c>
      <c r="J5659" s="44" t="s">
        <v>99</v>
      </c>
      <c r="K5659" s="44" t="s">
        <v>75</v>
      </c>
      <c r="L5659" s="44" t="s">
        <v>680</v>
      </c>
      <c r="M5659" s="44">
        <v>0</v>
      </c>
      <c r="N5659" s="44">
        <v>8</v>
      </c>
      <c r="O5659" s="44">
        <v>2020</v>
      </c>
      <c r="P5659" s="44" t="s">
        <v>112</v>
      </c>
      <c r="Q5659" s="44" t="s">
        <v>112</v>
      </c>
      <c r="R5659" s="44" t="s">
        <v>657</v>
      </c>
      <c r="S5659" s="44" t="s">
        <v>685</v>
      </c>
      <c r="T5659" s="44">
        <v>456</v>
      </c>
      <c r="U5659" s="44" t="str">
        <f>IF(ISERROR(VLOOKUP(I5659,'BACK INFO'!F:F,1,0)),IF(ISERROR(VLOOKUP(I5659,'BACK INFO'!H:H,1,0)),K5659,'BACK INFO'!$H$1),'BACK INFO'!$G$1)</f>
        <v>LAURA BONG</v>
      </c>
    </row>
    <row r="5660" spans="1:21" x14ac:dyDescent="0.35">
      <c r="A5660" s="44" t="s">
        <v>684</v>
      </c>
      <c r="B5660" s="44">
        <v>2019</v>
      </c>
      <c r="C5660" s="44">
        <v>10</v>
      </c>
      <c r="D5660" s="44" t="s">
        <v>95</v>
      </c>
      <c r="E5660" s="44" t="s">
        <v>96</v>
      </c>
      <c r="F5660" s="44" t="s">
        <v>59</v>
      </c>
      <c r="G5660" s="44" t="s">
        <v>657</v>
      </c>
      <c r="H5660" s="44" t="s">
        <v>98</v>
      </c>
      <c r="I5660" s="44" t="s">
        <v>323</v>
      </c>
      <c r="J5660" s="44" t="s">
        <v>120</v>
      </c>
      <c r="K5660" s="44" t="s">
        <v>69</v>
      </c>
      <c r="L5660" s="44" t="s">
        <v>680</v>
      </c>
      <c r="M5660" s="44" t="s">
        <v>683</v>
      </c>
      <c r="N5660" s="44">
        <v>16</v>
      </c>
      <c r="O5660" s="44">
        <v>2020</v>
      </c>
      <c r="P5660" s="44" t="s">
        <v>112</v>
      </c>
      <c r="Q5660" s="44" t="s">
        <v>112</v>
      </c>
      <c r="R5660" s="44" t="s">
        <v>657</v>
      </c>
      <c r="S5660" s="44" t="s">
        <v>685</v>
      </c>
      <c r="T5660" s="44">
        <v>474.58136216865654</v>
      </c>
      <c r="U5660" s="44" t="str">
        <f>IF(ISERROR(VLOOKUP(I5660,'BACK INFO'!F:F,1,0)),IF(ISERROR(VLOOKUP(I5660,'BACK INFO'!H:H,1,0)),K5660,'BACK INFO'!$H$1),'BACK INFO'!$G$1)</f>
        <v>JULIE BERTRAND</v>
      </c>
    </row>
    <row r="5661" spans="1:21" x14ac:dyDescent="0.35">
      <c r="A5661" s="44" t="s">
        <v>684</v>
      </c>
      <c r="B5661" s="44">
        <v>2019</v>
      </c>
      <c r="C5661" s="44">
        <v>11</v>
      </c>
      <c r="D5661" s="44" t="s">
        <v>95</v>
      </c>
      <c r="E5661" s="44" t="s">
        <v>96</v>
      </c>
      <c r="F5661" s="44" t="s">
        <v>59</v>
      </c>
      <c r="G5661" s="44" t="s">
        <v>657</v>
      </c>
      <c r="H5661" s="44" t="s">
        <v>98</v>
      </c>
      <c r="I5661" s="44" t="s">
        <v>323</v>
      </c>
      <c r="J5661" s="44" t="s">
        <v>120</v>
      </c>
      <c r="K5661" s="44" t="s">
        <v>69</v>
      </c>
      <c r="L5661" s="44" t="s">
        <v>680</v>
      </c>
      <c r="M5661" s="44" t="s">
        <v>683</v>
      </c>
      <c r="N5661" s="44">
        <v>14</v>
      </c>
      <c r="O5661" s="44">
        <v>2020</v>
      </c>
      <c r="P5661" s="44" t="s">
        <v>112</v>
      </c>
      <c r="Q5661" s="44" t="s">
        <v>112</v>
      </c>
      <c r="R5661" s="44" t="s">
        <v>657</v>
      </c>
      <c r="S5661" s="44" t="s">
        <v>685</v>
      </c>
      <c r="T5661" s="44">
        <v>416.7605316512728</v>
      </c>
      <c r="U5661" s="44" t="str">
        <f>IF(ISERROR(VLOOKUP(I5661,'BACK INFO'!F:F,1,0)),IF(ISERROR(VLOOKUP(I5661,'BACK INFO'!H:H,1,0)),K5661,'BACK INFO'!$H$1),'BACK INFO'!$G$1)</f>
        <v>JULIE BERTRAND</v>
      </c>
    </row>
    <row r="5662" spans="1:21" x14ac:dyDescent="0.35">
      <c r="A5662" s="44" t="s">
        <v>684</v>
      </c>
      <c r="B5662" s="44">
        <v>2019</v>
      </c>
      <c r="C5662" s="44">
        <v>12</v>
      </c>
      <c r="D5662" s="44" t="s">
        <v>95</v>
      </c>
      <c r="E5662" s="44" t="s">
        <v>96</v>
      </c>
      <c r="F5662" s="44" t="s">
        <v>59</v>
      </c>
      <c r="G5662" s="44" t="s">
        <v>657</v>
      </c>
      <c r="H5662" s="44" t="s">
        <v>98</v>
      </c>
      <c r="I5662" s="44" t="s">
        <v>323</v>
      </c>
      <c r="J5662" s="44" t="s">
        <v>120</v>
      </c>
      <c r="K5662" s="44" t="s">
        <v>69</v>
      </c>
      <c r="L5662" s="44" t="s">
        <v>680</v>
      </c>
      <c r="M5662" s="44" t="s">
        <v>683</v>
      </c>
      <c r="N5662" s="44">
        <v>8</v>
      </c>
      <c r="O5662" s="44">
        <v>2020</v>
      </c>
      <c r="P5662" s="44" t="s">
        <v>112</v>
      </c>
      <c r="Q5662" s="44" t="s">
        <v>112</v>
      </c>
      <c r="R5662" s="44" t="s">
        <v>657</v>
      </c>
      <c r="S5662" s="44" t="s">
        <v>685</v>
      </c>
      <c r="T5662" s="44">
        <v>261.3201171435008</v>
      </c>
      <c r="U5662" s="44" t="str">
        <f>IF(ISERROR(VLOOKUP(I5662,'BACK INFO'!F:F,1,0)),IF(ISERROR(VLOOKUP(I5662,'BACK INFO'!H:H,1,0)),K5662,'BACK INFO'!$H$1),'BACK INFO'!$G$1)</f>
        <v>JULIE BERTRAND</v>
      </c>
    </row>
    <row r="5663" spans="1:21" x14ac:dyDescent="0.35">
      <c r="A5663" s="44" t="s">
        <v>684</v>
      </c>
      <c r="B5663" s="44">
        <v>2019</v>
      </c>
      <c r="C5663" s="44">
        <v>12</v>
      </c>
      <c r="D5663" s="44" t="s">
        <v>95</v>
      </c>
      <c r="E5663" s="44" t="s">
        <v>96</v>
      </c>
      <c r="F5663" s="44" t="s">
        <v>59</v>
      </c>
      <c r="G5663" s="44" t="s">
        <v>657</v>
      </c>
      <c r="H5663" s="44" t="s">
        <v>106</v>
      </c>
      <c r="I5663" s="44" t="s">
        <v>251</v>
      </c>
      <c r="J5663" s="44" t="s">
        <v>99</v>
      </c>
      <c r="K5663" s="44" t="s">
        <v>76</v>
      </c>
      <c r="L5663" s="44" t="s">
        <v>680</v>
      </c>
      <c r="M5663" s="44">
        <v>0</v>
      </c>
      <c r="N5663" s="44">
        <v>104</v>
      </c>
      <c r="O5663" s="44">
        <v>2020</v>
      </c>
      <c r="P5663" s="44" t="s">
        <v>112</v>
      </c>
      <c r="Q5663" s="44" t="s">
        <v>112</v>
      </c>
      <c r="R5663" s="44" t="s">
        <v>657</v>
      </c>
      <c r="S5663" s="44" t="s">
        <v>685</v>
      </c>
      <c r="T5663" s="44">
        <v>1228</v>
      </c>
      <c r="U5663" s="44" t="str">
        <f>IF(ISERROR(VLOOKUP(I5663,'BACK INFO'!F:F,1,0)),IF(ISERROR(VLOOKUP(I5663,'BACK INFO'!H:H,1,0)),K5663,'BACK INFO'!$H$1),'BACK INFO'!$G$1)</f>
        <v>MIE MANNICHE</v>
      </c>
    </row>
    <row r="5664" spans="1:21" x14ac:dyDescent="0.35">
      <c r="A5664" s="44" t="s">
        <v>684</v>
      </c>
      <c r="B5664" s="44">
        <v>2020</v>
      </c>
      <c r="C5664" s="44">
        <v>3</v>
      </c>
      <c r="D5664" s="44" t="s">
        <v>95</v>
      </c>
      <c r="E5664" s="44" t="s">
        <v>96</v>
      </c>
      <c r="F5664" s="44" t="s">
        <v>59</v>
      </c>
      <c r="G5664" s="44" t="s">
        <v>657</v>
      </c>
      <c r="H5664" s="44" t="s">
        <v>106</v>
      </c>
      <c r="I5664" s="44" t="s">
        <v>251</v>
      </c>
      <c r="J5664" s="44" t="s">
        <v>99</v>
      </c>
      <c r="K5664" s="44" t="s">
        <v>76</v>
      </c>
      <c r="L5664" s="44" t="s">
        <v>680</v>
      </c>
      <c r="M5664" s="44">
        <v>0</v>
      </c>
      <c r="N5664" s="44">
        <v>68</v>
      </c>
      <c r="O5664" s="44">
        <v>2020</v>
      </c>
      <c r="P5664" s="44" t="s">
        <v>112</v>
      </c>
      <c r="Q5664" s="44" t="s">
        <v>112</v>
      </c>
      <c r="R5664" s="44" t="s">
        <v>657</v>
      </c>
      <c r="S5664" s="44" t="s">
        <v>685</v>
      </c>
      <c r="T5664" s="44">
        <v>688</v>
      </c>
      <c r="U5664" s="44" t="str">
        <f>IF(ISERROR(VLOOKUP(I5664,'BACK INFO'!F:F,1,0)),IF(ISERROR(VLOOKUP(I5664,'BACK INFO'!H:H,1,0)),K5664,'BACK INFO'!$H$1),'BACK INFO'!$G$1)</f>
        <v>MIE MANNICHE</v>
      </c>
    </row>
    <row r="5665" spans="1:21" x14ac:dyDescent="0.35">
      <c r="A5665" s="44" t="s">
        <v>684</v>
      </c>
      <c r="B5665" s="44">
        <v>2020</v>
      </c>
      <c r="C5665" s="44">
        <v>3</v>
      </c>
      <c r="D5665" s="44" t="s">
        <v>95</v>
      </c>
      <c r="E5665" s="44" t="s">
        <v>96</v>
      </c>
      <c r="F5665" s="44" t="s">
        <v>59</v>
      </c>
      <c r="G5665" s="44" t="s">
        <v>657</v>
      </c>
      <c r="H5665" s="44" t="s">
        <v>117</v>
      </c>
      <c r="I5665" s="44" t="s">
        <v>251</v>
      </c>
      <c r="J5665" s="44" t="s">
        <v>99</v>
      </c>
      <c r="K5665" s="44" t="s">
        <v>76</v>
      </c>
      <c r="L5665" s="44" t="s">
        <v>680</v>
      </c>
      <c r="M5665" s="44">
        <v>0</v>
      </c>
      <c r="N5665" s="44">
        <v>78</v>
      </c>
      <c r="O5665" s="44">
        <v>2020</v>
      </c>
      <c r="P5665" s="44" t="s">
        <v>112</v>
      </c>
      <c r="Q5665" s="44" t="s">
        <v>112</v>
      </c>
      <c r="R5665" s="44" t="s">
        <v>657</v>
      </c>
      <c r="S5665" s="44" t="s">
        <v>685</v>
      </c>
      <c r="T5665" s="44">
        <v>2616</v>
      </c>
      <c r="U5665" s="44" t="str">
        <f>IF(ISERROR(VLOOKUP(I5665,'BACK INFO'!F:F,1,0)),IF(ISERROR(VLOOKUP(I5665,'BACK INFO'!H:H,1,0)),K5665,'BACK INFO'!$H$1),'BACK INFO'!$G$1)</f>
        <v>MIE MANNICHE</v>
      </c>
    </row>
    <row r="5666" spans="1:21" x14ac:dyDescent="0.35">
      <c r="A5666" s="44" t="s">
        <v>684</v>
      </c>
      <c r="B5666" s="44">
        <v>2019</v>
      </c>
      <c r="C5666" s="44">
        <v>10</v>
      </c>
      <c r="D5666" s="44" t="s">
        <v>95</v>
      </c>
      <c r="E5666" s="44" t="s">
        <v>96</v>
      </c>
      <c r="F5666" s="44" t="s">
        <v>59</v>
      </c>
      <c r="G5666" s="44" t="s">
        <v>657</v>
      </c>
      <c r="H5666" s="44" t="s">
        <v>98</v>
      </c>
      <c r="I5666" s="44" t="s">
        <v>251</v>
      </c>
      <c r="J5666" s="44" t="s">
        <v>99</v>
      </c>
      <c r="K5666" s="44" t="s">
        <v>76</v>
      </c>
      <c r="L5666" s="44" t="s">
        <v>680</v>
      </c>
      <c r="M5666" s="44">
        <v>0</v>
      </c>
      <c r="N5666" s="44">
        <v>64</v>
      </c>
      <c r="O5666" s="44">
        <v>2020</v>
      </c>
      <c r="P5666" s="44" t="s">
        <v>112</v>
      </c>
      <c r="Q5666" s="44" t="s">
        <v>112</v>
      </c>
      <c r="R5666" s="44" t="s">
        <v>657</v>
      </c>
      <c r="S5666" s="44" t="s">
        <v>685</v>
      </c>
      <c r="T5666" s="44">
        <v>1940</v>
      </c>
      <c r="U5666" s="44" t="str">
        <f>IF(ISERROR(VLOOKUP(I5666,'BACK INFO'!F:F,1,0)),IF(ISERROR(VLOOKUP(I5666,'BACK INFO'!H:H,1,0)),K5666,'BACK INFO'!$H$1),'BACK INFO'!$G$1)</f>
        <v>MIE MANNICHE</v>
      </c>
    </row>
    <row r="5667" spans="1:21" x14ac:dyDescent="0.35">
      <c r="A5667" s="44" t="s">
        <v>684</v>
      </c>
      <c r="B5667" s="44">
        <v>2019</v>
      </c>
      <c r="C5667" s="44">
        <v>12</v>
      </c>
      <c r="D5667" s="44" t="s">
        <v>95</v>
      </c>
      <c r="E5667" s="44" t="s">
        <v>96</v>
      </c>
      <c r="F5667" s="44" t="s">
        <v>59</v>
      </c>
      <c r="G5667" s="44" t="s">
        <v>657</v>
      </c>
      <c r="H5667" s="44" t="s">
        <v>98</v>
      </c>
      <c r="I5667" s="44" t="s">
        <v>251</v>
      </c>
      <c r="J5667" s="44" t="s">
        <v>99</v>
      </c>
      <c r="K5667" s="44" t="s">
        <v>76</v>
      </c>
      <c r="L5667" s="44" t="s">
        <v>680</v>
      </c>
      <c r="M5667" s="44">
        <v>0</v>
      </c>
      <c r="N5667" s="44">
        <v>88</v>
      </c>
      <c r="O5667" s="44">
        <v>2020</v>
      </c>
      <c r="P5667" s="44" t="s">
        <v>112</v>
      </c>
      <c r="Q5667" s="44" t="s">
        <v>112</v>
      </c>
      <c r="R5667" s="44" t="s">
        <v>657</v>
      </c>
      <c r="S5667" s="44" t="s">
        <v>685</v>
      </c>
      <c r="T5667" s="44">
        <v>2720</v>
      </c>
      <c r="U5667" s="44" t="str">
        <f>IF(ISERROR(VLOOKUP(I5667,'BACK INFO'!F:F,1,0)),IF(ISERROR(VLOOKUP(I5667,'BACK INFO'!H:H,1,0)),K5667,'BACK INFO'!$H$1),'BACK INFO'!$G$1)</f>
        <v>MIE MANNICHE</v>
      </c>
    </row>
    <row r="5668" spans="1:21" x14ac:dyDescent="0.35">
      <c r="A5668" s="44" t="s">
        <v>684</v>
      </c>
      <c r="B5668" s="44">
        <v>2020</v>
      </c>
      <c r="C5668" s="44">
        <v>3</v>
      </c>
      <c r="D5668" s="44" t="s">
        <v>95</v>
      </c>
      <c r="E5668" s="44" t="s">
        <v>96</v>
      </c>
      <c r="F5668" s="44" t="s">
        <v>59</v>
      </c>
      <c r="G5668" s="44" t="s">
        <v>657</v>
      </c>
      <c r="H5668" s="44" t="s">
        <v>98</v>
      </c>
      <c r="I5668" s="44" t="s">
        <v>251</v>
      </c>
      <c r="J5668" s="44" t="s">
        <v>99</v>
      </c>
      <c r="K5668" s="44" t="s">
        <v>76</v>
      </c>
      <c r="L5668" s="44" t="s">
        <v>680</v>
      </c>
      <c r="M5668" s="44">
        <v>0</v>
      </c>
      <c r="N5668" s="44">
        <v>52</v>
      </c>
      <c r="O5668" s="44">
        <v>2020</v>
      </c>
      <c r="P5668" s="44" t="s">
        <v>112</v>
      </c>
      <c r="Q5668" s="44" t="s">
        <v>112</v>
      </c>
      <c r="R5668" s="44" t="s">
        <v>657</v>
      </c>
      <c r="S5668" s="44" t="s">
        <v>685</v>
      </c>
      <c r="T5668" s="44">
        <v>1606</v>
      </c>
      <c r="U5668" s="44" t="str">
        <f>IF(ISERROR(VLOOKUP(I5668,'BACK INFO'!F:F,1,0)),IF(ISERROR(VLOOKUP(I5668,'BACK INFO'!H:H,1,0)),K5668,'BACK INFO'!$H$1),'BACK INFO'!$G$1)</f>
        <v>MIE MANNICHE</v>
      </c>
    </row>
    <row r="5669" spans="1:21" x14ac:dyDescent="0.35">
      <c r="A5669" s="44" t="s">
        <v>684</v>
      </c>
      <c r="B5669" s="44">
        <v>2019</v>
      </c>
      <c r="C5669" s="44">
        <v>10</v>
      </c>
      <c r="D5669" s="44" t="s">
        <v>95</v>
      </c>
      <c r="E5669" s="44" t="s">
        <v>96</v>
      </c>
      <c r="F5669" s="44" t="s">
        <v>59</v>
      </c>
      <c r="G5669" s="44" t="s">
        <v>657</v>
      </c>
      <c r="H5669" s="44" t="s">
        <v>152</v>
      </c>
      <c r="I5669" s="44" t="s">
        <v>251</v>
      </c>
      <c r="J5669" s="44" t="s">
        <v>99</v>
      </c>
      <c r="K5669" s="44" t="s">
        <v>76</v>
      </c>
      <c r="L5669" s="44" t="s">
        <v>680</v>
      </c>
      <c r="M5669" s="44">
        <v>0</v>
      </c>
      <c r="N5669" s="44">
        <v>8</v>
      </c>
      <c r="O5669" s="44">
        <v>2020</v>
      </c>
      <c r="P5669" s="44" t="s">
        <v>112</v>
      </c>
      <c r="Q5669" s="44" t="s">
        <v>112</v>
      </c>
      <c r="R5669" s="44" t="s">
        <v>657</v>
      </c>
      <c r="S5669" s="44" t="s">
        <v>685</v>
      </c>
      <c r="T5669" s="44">
        <v>432</v>
      </c>
      <c r="U5669" s="44" t="str">
        <f>IF(ISERROR(VLOOKUP(I5669,'BACK INFO'!F:F,1,0)),IF(ISERROR(VLOOKUP(I5669,'BACK INFO'!H:H,1,0)),K5669,'BACK INFO'!$H$1),'BACK INFO'!$G$1)</f>
        <v>MIE MANNICHE</v>
      </c>
    </row>
    <row r="5670" spans="1:21" x14ac:dyDescent="0.35">
      <c r="A5670" s="44" t="s">
        <v>684</v>
      </c>
      <c r="B5670" s="44">
        <v>2020</v>
      </c>
      <c r="C5670" s="44">
        <v>3</v>
      </c>
      <c r="D5670" s="44" t="s">
        <v>95</v>
      </c>
      <c r="E5670" s="44" t="s">
        <v>96</v>
      </c>
      <c r="F5670" s="44" t="s">
        <v>59</v>
      </c>
      <c r="G5670" s="44" t="s">
        <v>657</v>
      </c>
      <c r="H5670" s="44" t="s">
        <v>152</v>
      </c>
      <c r="I5670" s="44" t="s">
        <v>251</v>
      </c>
      <c r="J5670" s="44" t="s">
        <v>99</v>
      </c>
      <c r="K5670" s="44" t="s">
        <v>76</v>
      </c>
      <c r="L5670" s="44" t="s">
        <v>680</v>
      </c>
      <c r="M5670" s="44">
        <v>0</v>
      </c>
      <c r="N5670" s="44">
        <v>16</v>
      </c>
      <c r="O5670" s="44">
        <v>2020</v>
      </c>
      <c r="P5670" s="44" t="s">
        <v>112</v>
      </c>
      <c r="Q5670" s="44" t="s">
        <v>112</v>
      </c>
      <c r="R5670" s="44" t="s">
        <v>657</v>
      </c>
      <c r="S5670" s="44" t="s">
        <v>685</v>
      </c>
      <c r="T5670" s="44">
        <v>864</v>
      </c>
      <c r="U5670" s="44" t="str">
        <f>IF(ISERROR(VLOOKUP(I5670,'BACK INFO'!F:F,1,0)),IF(ISERROR(VLOOKUP(I5670,'BACK INFO'!H:H,1,0)),K5670,'BACK INFO'!$H$1),'BACK INFO'!$G$1)</f>
        <v>MIE MANNICHE</v>
      </c>
    </row>
    <row r="5671" spans="1:21" x14ac:dyDescent="0.35">
      <c r="A5671" s="44" t="s">
        <v>684</v>
      </c>
      <c r="B5671" s="44">
        <v>2020</v>
      </c>
      <c r="C5671" s="44">
        <v>4</v>
      </c>
      <c r="D5671" s="44" t="s">
        <v>95</v>
      </c>
      <c r="E5671" s="44" t="s">
        <v>96</v>
      </c>
      <c r="F5671" s="44" t="s">
        <v>59</v>
      </c>
      <c r="G5671" s="44" t="s">
        <v>657</v>
      </c>
      <c r="H5671" s="44" t="s">
        <v>98</v>
      </c>
      <c r="I5671" s="44" t="s">
        <v>338</v>
      </c>
      <c r="J5671" s="44" t="s">
        <v>120</v>
      </c>
      <c r="K5671" s="44" t="s">
        <v>68</v>
      </c>
      <c r="L5671" s="44" t="s">
        <v>680</v>
      </c>
      <c r="M5671" s="44" t="s">
        <v>683</v>
      </c>
      <c r="N5671" s="44">
        <v>204</v>
      </c>
      <c r="O5671" s="44">
        <v>2020</v>
      </c>
      <c r="P5671" s="44" t="s">
        <v>112</v>
      </c>
      <c r="Q5671" s="44" t="s">
        <v>112</v>
      </c>
      <c r="R5671" s="44" t="s">
        <v>657</v>
      </c>
      <c r="S5671" s="44" t="s">
        <v>685</v>
      </c>
      <c r="T5671" s="44">
        <v>5663.5578583765082</v>
      </c>
      <c r="U5671" s="44" t="str">
        <f>IF(ISERROR(VLOOKUP(I5671,'BACK INFO'!F:F,1,0)),IF(ISERROR(VLOOKUP(I5671,'BACK INFO'!H:H,1,0)),K5671,'BACK INFO'!$H$1),'BACK INFO'!$G$1)</f>
        <v>STEPHANIE VITALI</v>
      </c>
    </row>
    <row r="5672" spans="1:21" x14ac:dyDescent="0.35">
      <c r="A5672" s="44" t="s">
        <v>684</v>
      </c>
      <c r="B5672" s="44">
        <v>2020</v>
      </c>
      <c r="C5672" s="44">
        <v>4</v>
      </c>
      <c r="D5672" s="44" t="s">
        <v>95</v>
      </c>
      <c r="E5672" s="44" t="s">
        <v>96</v>
      </c>
      <c r="F5672" s="44" t="s">
        <v>59</v>
      </c>
      <c r="G5672" s="44" t="s">
        <v>657</v>
      </c>
      <c r="H5672" s="44" t="s">
        <v>152</v>
      </c>
      <c r="I5672" s="44" t="s">
        <v>338</v>
      </c>
      <c r="J5672" s="44" t="s">
        <v>120</v>
      </c>
      <c r="K5672" s="44" t="s">
        <v>68</v>
      </c>
      <c r="L5672" s="44" t="s">
        <v>680</v>
      </c>
      <c r="M5672" s="44" t="s">
        <v>683</v>
      </c>
      <c r="N5672" s="44">
        <v>32</v>
      </c>
      <c r="O5672" s="44">
        <v>2020</v>
      </c>
      <c r="P5672" s="44" t="s">
        <v>112</v>
      </c>
      <c r="Q5672" s="44" t="s">
        <v>112</v>
      </c>
      <c r="R5672" s="44" t="s">
        <v>657</v>
      </c>
      <c r="S5672" s="44" t="s">
        <v>685</v>
      </c>
      <c r="T5672" s="44">
        <v>1193.7823834196888</v>
      </c>
      <c r="U5672" s="44" t="str">
        <f>IF(ISERROR(VLOOKUP(I5672,'BACK INFO'!F:F,1,0)),IF(ISERROR(VLOOKUP(I5672,'BACK INFO'!H:H,1,0)),K5672,'BACK INFO'!$H$1),'BACK INFO'!$G$1)</f>
        <v>STEPHANIE VITALI</v>
      </c>
    </row>
    <row r="5673" spans="1:21" x14ac:dyDescent="0.35">
      <c r="A5673" s="44" t="s">
        <v>684</v>
      </c>
      <c r="B5673" s="44">
        <v>2020</v>
      </c>
      <c r="C5673" s="44">
        <v>1</v>
      </c>
      <c r="D5673" s="44" t="s">
        <v>95</v>
      </c>
      <c r="E5673" s="44" t="s">
        <v>96</v>
      </c>
      <c r="F5673" s="44" t="s">
        <v>59</v>
      </c>
      <c r="G5673" s="44" t="s">
        <v>657</v>
      </c>
      <c r="H5673" s="44" t="s">
        <v>110</v>
      </c>
      <c r="I5673" s="44" t="s">
        <v>272</v>
      </c>
      <c r="J5673" s="44" t="s">
        <v>99</v>
      </c>
      <c r="K5673" s="44" t="s">
        <v>75</v>
      </c>
      <c r="L5673" s="44" t="s">
        <v>680</v>
      </c>
      <c r="M5673" s="44">
        <v>0</v>
      </c>
      <c r="N5673" s="44">
        <v>58</v>
      </c>
      <c r="O5673" s="44">
        <v>2020</v>
      </c>
      <c r="P5673" s="44" t="s">
        <v>112</v>
      </c>
      <c r="Q5673" s="44" t="s">
        <v>112</v>
      </c>
      <c r="R5673" s="44" t="s">
        <v>657</v>
      </c>
      <c r="S5673" s="44" t="s">
        <v>685</v>
      </c>
      <c r="T5673" s="44">
        <v>1819</v>
      </c>
      <c r="U5673" s="44" t="str">
        <f>IF(ISERROR(VLOOKUP(I5673,'BACK INFO'!F:F,1,0)),IF(ISERROR(VLOOKUP(I5673,'BACK INFO'!H:H,1,0)),K5673,'BACK INFO'!$H$1),'BACK INFO'!$G$1)</f>
        <v>LAURA BONG</v>
      </c>
    </row>
    <row r="5674" spans="1:21" x14ac:dyDescent="0.35">
      <c r="A5674" s="44" t="s">
        <v>684</v>
      </c>
      <c r="B5674" s="44">
        <v>2019</v>
      </c>
      <c r="C5674" s="44">
        <v>11</v>
      </c>
      <c r="D5674" s="44" t="s">
        <v>95</v>
      </c>
      <c r="E5674" s="44" t="s">
        <v>96</v>
      </c>
      <c r="F5674" s="44" t="s">
        <v>59</v>
      </c>
      <c r="G5674" s="44" t="s">
        <v>570</v>
      </c>
      <c r="H5674" s="44" t="s">
        <v>110</v>
      </c>
      <c r="I5674" s="44" t="s">
        <v>272</v>
      </c>
      <c r="J5674" s="44" t="s">
        <v>99</v>
      </c>
      <c r="K5674" s="44" t="s">
        <v>75</v>
      </c>
      <c r="L5674" s="44" t="s">
        <v>680</v>
      </c>
      <c r="M5674" s="44">
        <v>0</v>
      </c>
      <c r="N5674" s="44">
        <v>48</v>
      </c>
      <c r="O5674" s="44">
        <v>2019</v>
      </c>
      <c r="P5674" s="44" t="s">
        <v>109</v>
      </c>
      <c r="Q5674" s="44" t="s">
        <v>109</v>
      </c>
      <c r="R5674" s="44" t="s">
        <v>570</v>
      </c>
      <c r="S5674" s="44" t="s">
        <v>685</v>
      </c>
      <c r="T5674" s="44">
        <v>1564</v>
      </c>
      <c r="U5674" s="44" t="str">
        <f>IF(ISERROR(VLOOKUP(I5674,'BACK INFO'!F:F,1,0)),IF(ISERROR(VLOOKUP(I5674,'BACK INFO'!H:H,1,0)),K5674,'BACK INFO'!$H$1),'BACK INFO'!$G$1)</f>
        <v>LAURA BONG</v>
      </c>
    </row>
    <row r="5675" spans="1:21" x14ac:dyDescent="0.35">
      <c r="A5675" s="44" t="s">
        <v>684</v>
      </c>
      <c r="B5675" s="44">
        <v>2020</v>
      </c>
      <c r="C5675" s="44">
        <v>2</v>
      </c>
      <c r="D5675" s="44" t="s">
        <v>95</v>
      </c>
      <c r="E5675" s="44" t="s">
        <v>96</v>
      </c>
      <c r="F5675" s="44" t="s">
        <v>59</v>
      </c>
      <c r="G5675" s="44" t="s">
        <v>657</v>
      </c>
      <c r="H5675" s="44" t="s">
        <v>106</v>
      </c>
      <c r="I5675" s="44" t="s">
        <v>638</v>
      </c>
      <c r="J5675" s="44" t="s">
        <v>99</v>
      </c>
      <c r="K5675" s="44" t="s">
        <v>67</v>
      </c>
      <c r="L5675" s="44" t="s">
        <v>680</v>
      </c>
      <c r="M5675" s="44">
        <v>0</v>
      </c>
      <c r="N5675" s="44">
        <v>36</v>
      </c>
      <c r="O5675" s="44">
        <v>2020</v>
      </c>
      <c r="P5675" s="44" t="s">
        <v>112</v>
      </c>
      <c r="Q5675" s="44" t="s">
        <v>112</v>
      </c>
      <c r="R5675" s="44" t="s">
        <v>657</v>
      </c>
      <c r="S5675" s="44" t="s">
        <v>685</v>
      </c>
      <c r="T5675" s="44">
        <v>468</v>
      </c>
      <c r="U5675" s="44" t="str">
        <f>IF(ISERROR(VLOOKUP(I5675,'BACK INFO'!F:F,1,0)),IF(ISERROR(VLOOKUP(I5675,'BACK INFO'!H:H,1,0)),K5675,'BACK INFO'!$H$1),'BACK INFO'!$G$1)</f>
        <v>ANITA M. HOPKINS</v>
      </c>
    </row>
    <row r="5676" spans="1:21" x14ac:dyDescent="0.35">
      <c r="A5676" s="44" t="s">
        <v>684</v>
      </c>
      <c r="B5676" s="44">
        <v>2020</v>
      </c>
      <c r="C5676" s="44">
        <v>2</v>
      </c>
      <c r="D5676" s="44" t="s">
        <v>95</v>
      </c>
      <c r="E5676" s="44" t="s">
        <v>96</v>
      </c>
      <c r="F5676" s="44" t="s">
        <v>59</v>
      </c>
      <c r="G5676" s="44" t="s">
        <v>657</v>
      </c>
      <c r="H5676" s="44" t="s">
        <v>117</v>
      </c>
      <c r="I5676" s="44" t="s">
        <v>638</v>
      </c>
      <c r="J5676" s="44" t="s">
        <v>99</v>
      </c>
      <c r="K5676" s="44" t="s">
        <v>67</v>
      </c>
      <c r="L5676" s="44" t="s">
        <v>680</v>
      </c>
      <c r="M5676" s="44">
        <v>0</v>
      </c>
      <c r="N5676" s="44">
        <v>116</v>
      </c>
      <c r="O5676" s="44">
        <v>2020</v>
      </c>
      <c r="P5676" s="44" t="s">
        <v>112</v>
      </c>
      <c r="Q5676" s="44" t="s">
        <v>112</v>
      </c>
      <c r="R5676" s="44" t="s">
        <v>657</v>
      </c>
      <c r="S5676" s="44" t="s">
        <v>685</v>
      </c>
      <c r="T5676" s="44">
        <v>3712</v>
      </c>
      <c r="U5676" s="44" t="str">
        <f>IF(ISERROR(VLOOKUP(I5676,'BACK INFO'!F:F,1,0)),IF(ISERROR(VLOOKUP(I5676,'BACK INFO'!H:H,1,0)),K5676,'BACK INFO'!$H$1),'BACK INFO'!$G$1)</f>
        <v>ANITA M. HOPKINS</v>
      </c>
    </row>
    <row r="5677" spans="1:21" x14ac:dyDescent="0.35">
      <c r="A5677" s="44" t="s">
        <v>684</v>
      </c>
      <c r="B5677" s="44">
        <v>2019</v>
      </c>
      <c r="C5677" s="44">
        <v>10</v>
      </c>
      <c r="D5677" s="44" t="s">
        <v>95</v>
      </c>
      <c r="E5677" s="44" t="s">
        <v>96</v>
      </c>
      <c r="F5677" s="44" t="s">
        <v>59</v>
      </c>
      <c r="G5677" s="44" t="s">
        <v>657</v>
      </c>
      <c r="H5677" s="44" t="s">
        <v>98</v>
      </c>
      <c r="I5677" s="44" t="s">
        <v>376</v>
      </c>
      <c r="J5677" s="44" t="s">
        <v>99</v>
      </c>
      <c r="K5677" s="44" t="s">
        <v>72</v>
      </c>
      <c r="L5677" s="44" t="s">
        <v>680</v>
      </c>
      <c r="M5677" s="44">
        <v>0</v>
      </c>
      <c r="N5677" s="44">
        <v>34</v>
      </c>
      <c r="O5677" s="44">
        <v>2020</v>
      </c>
      <c r="P5677" s="44" t="s">
        <v>112</v>
      </c>
      <c r="Q5677" s="44" t="s">
        <v>112</v>
      </c>
      <c r="R5677" s="44" t="s">
        <v>657</v>
      </c>
      <c r="S5677" s="44" t="s">
        <v>685</v>
      </c>
      <c r="T5677" s="44">
        <v>1040</v>
      </c>
      <c r="U5677" s="44" t="str">
        <f>IF(ISERROR(VLOOKUP(I5677,'BACK INFO'!F:F,1,0)),IF(ISERROR(VLOOKUP(I5677,'BACK INFO'!H:H,1,0)),K5677,'BACK INFO'!$H$1),'BACK INFO'!$G$1)</f>
        <v>BILL MILLER AND COMPANY</v>
      </c>
    </row>
    <row r="5678" spans="1:21" x14ac:dyDescent="0.35">
      <c r="A5678" s="44" t="s">
        <v>684</v>
      </c>
      <c r="B5678" s="44">
        <v>2019</v>
      </c>
      <c r="C5678" s="44">
        <v>11</v>
      </c>
      <c r="D5678" s="44" t="s">
        <v>95</v>
      </c>
      <c r="E5678" s="44" t="s">
        <v>96</v>
      </c>
      <c r="F5678" s="44" t="s">
        <v>59</v>
      </c>
      <c r="G5678" s="44" t="s">
        <v>657</v>
      </c>
      <c r="H5678" s="44" t="s">
        <v>98</v>
      </c>
      <c r="I5678" s="44" t="s">
        <v>376</v>
      </c>
      <c r="J5678" s="44" t="s">
        <v>99</v>
      </c>
      <c r="K5678" s="44" t="s">
        <v>72</v>
      </c>
      <c r="L5678" s="44" t="s">
        <v>680</v>
      </c>
      <c r="M5678" s="44">
        <v>0</v>
      </c>
      <c r="N5678" s="44">
        <v>30</v>
      </c>
      <c r="O5678" s="44">
        <v>2020</v>
      </c>
      <c r="P5678" s="44" t="s">
        <v>112</v>
      </c>
      <c r="Q5678" s="44" t="s">
        <v>112</v>
      </c>
      <c r="R5678" s="44" t="s">
        <v>657</v>
      </c>
      <c r="S5678" s="44" t="s">
        <v>685</v>
      </c>
      <c r="T5678" s="44">
        <v>920</v>
      </c>
      <c r="U5678" s="44" t="str">
        <f>IF(ISERROR(VLOOKUP(I5678,'BACK INFO'!F:F,1,0)),IF(ISERROR(VLOOKUP(I5678,'BACK INFO'!H:H,1,0)),K5678,'BACK INFO'!$H$1),'BACK INFO'!$G$1)</f>
        <v>BILL MILLER AND COMPANY</v>
      </c>
    </row>
    <row r="5679" spans="1:21" x14ac:dyDescent="0.35">
      <c r="A5679" s="44" t="s">
        <v>684</v>
      </c>
      <c r="B5679" s="44">
        <v>2020</v>
      </c>
      <c r="C5679" s="44">
        <v>1</v>
      </c>
      <c r="D5679" s="44" t="s">
        <v>95</v>
      </c>
      <c r="E5679" s="44" t="s">
        <v>96</v>
      </c>
      <c r="F5679" s="44" t="s">
        <v>59</v>
      </c>
      <c r="G5679" s="44" t="s">
        <v>657</v>
      </c>
      <c r="H5679" s="44" t="s">
        <v>98</v>
      </c>
      <c r="I5679" s="44" t="s">
        <v>376</v>
      </c>
      <c r="J5679" s="44" t="s">
        <v>99</v>
      </c>
      <c r="K5679" s="44" t="s">
        <v>72</v>
      </c>
      <c r="L5679" s="44" t="s">
        <v>680</v>
      </c>
      <c r="M5679" s="44">
        <v>0</v>
      </c>
      <c r="N5679" s="44">
        <v>29</v>
      </c>
      <c r="O5679" s="44">
        <v>2020</v>
      </c>
      <c r="P5679" s="44" t="s">
        <v>112</v>
      </c>
      <c r="Q5679" s="44" t="s">
        <v>112</v>
      </c>
      <c r="R5679" s="44" t="s">
        <v>657</v>
      </c>
      <c r="S5679" s="44" t="s">
        <v>685</v>
      </c>
      <c r="T5679" s="44">
        <v>1187</v>
      </c>
      <c r="U5679" s="44" t="str">
        <f>IF(ISERROR(VLOOKUP(I5679,'BACK INFO'!F:F,1,0)),IF(ISERROR(VLOOKUP(I5679,'BACK INFO'!H:H,1,0)),K5679,'BACK INFO'!$H$1),'BACK INFO'!$G$1)</f>
        <v>BILL MILLER AND COMPANY</v>
      </c>
    </row>
    <row r="5680" spans="1:21" x14ac:dyDescent="0.35">
      <c r="A5680" s="44" t="s">
        <v>684</v>
      </c>
      <c r="B5680" s="44">
        <v>2019</v>
      </c>
      <c r="C5680" s="44">
        <v>10</v>
      </c>
      <c r="D5680" s="44" t="s">
        <v>95</v>
      </c>
      <c r="E5680" s="44" t="s">
        <v>96</v>
      </c>
      <c r="F5680" s="44" t="s">
        <v>59</v>
      </c>
      <c r="G5680" s="44" t="s">
        <v>657</v>
      </c>
      <c r="H5680" s="44" t="s">
        <v>152</v>
      </c>
      <c r="I5680" s="44" t="s">
        <v>376</v>
      </c>
      <c r="J5680" s="44" t="s">
        <v>99</v>
      </c>
      <c r="K5680" s="44" t="s">
        <v>72</v>
      </c>
      <c r="L5680" s="44" t="s">
        <v>680</v>
      </c>
      <c r="M5680" s="44">
        <v>0</v>
      </c>
      <c r="N5680" s="44">
        <v>34</v>
      </c>
      <c r="O5680" s="44">
        <v>2020</v>
      </c>
      <c r="P5680" s="44" t="s">
        <v>112</v>
      </c>
      <c r="Q5680" s="44" t="s">
        <v>112</v>
      </c>
      <c r="R5680" s="44" t="s">
        <v>657</v>
      </c>
      <c r="S5680" s="44" t="s">
        <v>685</v>
      </c>
      <c r="T5680" s="44">
        <v>2086</v>
      </c>
      <c r="U5680" s="44" t="str">
        <f>IF(ISERROR(VLOOKUP(I5680,'BACK INFO'!F:F,1,0)),IF(ISERROR(VLOOKUP(I5680,'BACK INFO'!H:H,1,0)),K5680,'BACK INFO'!$H$1),'BACK INFO'!$G$1)</f>
        <v>BILL MILLER AND COMPANY</v>
      </c>
    </row>
    <row r="5681" spans="1:21" x14ac:dyDescent="0.35">
      <c r="A5681" s="44" t="s">
        <v>684</v>
      </c>
      <c r="B5681" s="44">
        <v>2019</v>
      </c>
      <c r="C5681" s="44">
        <v>11</v>
      </c>
      <c r="D5681" s="44" t="s">
        <v>95</v>
      </c>
      <c r="E5681" s="44" t="s">
        <v>96</v>
      </c>
      <c r="F5681" s="44" t="s">
        <v>59</v>
      </c>
      <c r="G5681" s="44" t="s">
        <v>657</v>
      </c>
      <c r="H5681" s="44" t="s">
        <v>152</v>
      </c>
      <c r="I5681" s="44" t="s">
        <v>376</v>
      </c>
      <c r="J5681" s="44" t="s">
        <v>99</v>
      </c>
      <c r="K5681" s="44" t="s">
        <v>72</v>
      </c>
      <c r="L5681" s="44" t="s">
        <v>680</v>
      </c>
      <c r="M5681" s="44">
        <v>0</v>
      </c>
      <c r="N5681" s="44">
        <v>14</v>
      </c>
      <c r="O5681" s="44">
        <v>2020</v>
      </c>
      <c r="P5681" s="44" t="s">
        <v>112</v>
      </c>
      <c r="Q5681" s="44" t="s">
        <v>112</v>
      </c>
      <c r="R5681" s="44" t="s">
        <v>657</v>
      </c>
      <c r="S5681" s="44" t="s">
        <v>685</v>
      </c>
      <c r="T5681" s="44">
        <v>784</v>
      </c>
      <c r="U5681" s="44" t="str">
        <f>IF(ISERROR(VLOOKUP(I5681,'BACK INFO'!F:F,1,0)),IF(ISERROR(VLOOKUP(I5681,'BACK INFO'!H:H,1,0)),K5681,'BACK INFO'!$H$1),'BACK INFO'!$G$1)</f>
        <v>BILL MILLER AND COMPANY</v>
      </c>
    </row>
    <row r="5682" spans="1:21" x14ac:dyDescent="0.35">
      <c r="A5682" s="44" t="s">
        <v>684</v>
      </c>
      <c r="B5682" s="44">
        <v>2020</v>
      </c>
      <c r="C5682" s="44">
        <v>1</v>
      </c>
      <c r="D5682" s="44" t="s">
        <v>95</v>
      </c>
      <c r="E5682" s="44" t="s">
        <v>96</v>
      </c>
      <c r="F5682" s="44" t="s">
        <v>59</v>
      </c>
      <c r="G5682" s="44" t="s">
        <v>657</v>
      </c>
      <c r="H5682" s="44" t="s">
        <v>152</v>
      </c>
      <c r="I5682" s="44" t="s">
        <v>376</v>
      </c>
      <c r="J5682" s="44" t="s">
        <v>99</v>
      </c>
      <c r="K5682" s="44" t="s">
        <v>72</v>
      </c>
      <c r="L5682" s="44" t="s">
        <v>680</v>
      </c>
      <c r="M5682" s="44">
        <v>0</v>
      </c>
      <c r="N5682" s="44">
        <v>10</v>
      </c>
      <c r="O5682" s="44">
        <v>2020</v>
      </c>
      <c r="P5682" s="44" t="s">
        <v>112</v>
      </c>
      <c r="Q5682" s="44" t="s">
        <v>112</v>
      </c>
      <c r="R5682" s="44" t="s">
        <v>657</v>
      </c>
      <c r="S5682" s="44" t="s">
        <v>685</v>
      </c>
      <c r="T5682" s="44">
        <v>534</v>
      </c>
      <c r="U5682" s="44" t="str">
        <f>IF(ISERROR(VLOOKUP(I5682,'BACK INFO'!F:F,1,0)),IF(ISERROR(VLOOKUP(I5682,'BACK INFO'!H:H,1,0)),K5682,'BACK INFO'!$H$1),'BACK INFO'!$G$1)</f>
        <v>BILL MILLER AND COMPANY</v>
      </c>
    </row>
    <row r="5683" spans="1:21" x14ac:dyDescent="0.35">
      <c r="A5683" s="44" t="s">
        <v>684</v>
      </c>
      <c r="B5683" s="44">
        <v>2019</v>
      </c>
      <c r="C5683" s="44">
        <v>9</v>
      </c>
      <c r="D5683" s="44" t="s">
        <v>95</v>
      </c>
      <c r="E5683" s="44" t="s">
        <v>96</v>
      </c>
      <c r="F5683" s="44" t="s">
        <v>59</v>
      </c>
      <c r="G5683" s="44" t="s">
        <v>657</v>
      </c>
      <c r="H5683" s="44" t="s">
        <v>98</v>
      </c>
      <c r="I5683" s="44" t="s">
        <v>148</v>
      </c>
      <c r="J5683" s="44" t="s">
        <v>99</v>
      </c>
      <c r="K5683" s="44" t="s">
        <v>71</v>
      </c>
      <c r="L5683" s="44" t="s">
        <v>680</v>
      </c>
      <c r="M5683" s="44" t="s">
        <v>683</v>
      </c>
      <c r="N5683" s="44">
        <v>1</v>
      </c>
      <c r="O5683" s="44">
        <v>2020</v>
      </c>
      <c r="P5683" s="44" t="s">
        <v>112</v>
      </c>
      <c r="Q5683" s="44" t="s">
        <v>112</v>
      </c>
      <c r="R5683" s="44" t="s">
        <v>657</v>
      </c>
      <c r="S5683" s="44" t="s">
        <v>685</v>
      </c>
      <c r="T5683" s="44">
        <v>69</v>
      </c>
      <c r="U5683" s="44" t="str">
        <f>IF(ISERROR(VLOOKUP(I5683,'BACK INFO'!F:F,1,0)),IF(ISERROR(VLOOKUP(I5683,'BACK INFO'!H:H,1,0)),K5683,'BACK INFO'!$H$1),'BACK INFO'!$G$1)</f>
        <v>HOLLY SALES INC.</v>
      </c>
    </row>
    <row r="5684" spans="1:21" x14ac:dyDescent="0.35">
      <c r="A5684" s="44" t="s">
        <v>684</v>
      </c>
      <c r="B5684" s="44">
        <v>2019</v>
      </c>
      <c r="C5684" s="44">
        <v>9</v>
      </c>
      <c r="D5684" s="44" t="s">
        <v>95</v>
      </c>
      <c r="E5684" s="44" t="s">
        <v>96</v>
      </c>
      <c r="F5684" s="44" t="s">
        <v>59</v>
      </c>
      <c r="G5684" s="44" t="s">
        <v>657</v>
      </c>
      <c r="H5684" s="44" t="s">
        <v>152</v>
      </c>
      <c r="I5684" s="44" t="s">
        <v>148</v>
      </c>
      <c r="J5684" s="44" t="s">
        <v>99</v>
      </c>
      <c r="K5684" s="44" t="s">
        <v>71</v>
      </c>
      <c r="L5684" s="44" t="s">
        <v>680</v>
      </c>
      <c r="M5684" s="44" t="s">
        <v>683</v>
      </c>
      <c r="N5684" s="44">
        <v>1</v>
      </c>
      <c r="O5684" s="44">
        <v>2020</v>
      </c>
      <c r="P5684" s="44" t="s">
        <v>112</v>
      </c>
      <c r="Q5684" s="44" t="s">
        <v>112</v>
      </c>
      <c r="R5684" s="44" t="s">
        <v>657</v>
      </c>
      <c r="S5684" s="44" t="s">
        <v>685</v>
      </c>
      <c r="T5684" s="44">
        <v>67</v>
      </c>
      <c r="U5684" s="44" t="str">
        <f>IF(ISERROR(VLOOKUP(I5684,'BACK INFO'!F:F,1,0)),IF(ISERROR(VLOOKUP(I5684,'BACK INFO'!H:H,1,0)),K5684,'BACK INFO'!$H$1),'BACK INFO'!$G$1)</f>
        <v>HOLLY SALES INC.</v>
      </c>
    </row>
    <row r="5685" spans="1:21" x14ac:dyDescent="0.35">
      <c r="A5685" s="44" t="s">
        <v>684</v>
      </c>
      <c r="B5685" s="44">
        <v>2020</v>
      </c>
      <c r="C5685" s="44">
        <v>1</v>
      </c>
      <c r="D5685" s="44" t="s">
        <v>95</v>
      </c>
      <c r="E5685" s="44" t="s">
        <v>96</v>
      </c>
      <c r="F5685" s="44" t="s">
        <v>59</v>
      </c>
      <c r="G5685" s="44" t="s">
        <v>657</v>
      </c>
      <c r="H5685" s="44" t="s">
        <v>106</v>
      </c>
      <c r="I5685" s="44" t="s">
        <v>458</v>
      </c>
      <c r="J5685" s="44" t="s">
        <v>99</v>
      </c>
      <c r="K5685" s="44" t="s">
        <v>72</v>
      </c>
      <c r="L5685" s="44" t="s">
        <v>680</v>
      </c>
      <c r="M5685" s="44">
        <v>0</v>
      </c>
      <c r="N5685" s="44">
        <v>24</v>
      </c>
      <c r="O5685" s="44">
        <v>2020</v>
      </c>
      <c r="P5685" s="44" t="s">
        <v>112</v>
      </c>
      <c r="Q5685" s="44" t="s">
        <v>112</v>
      </c>
      <c r="R5685" s="44" t="s">
        <v>657</v>
      </c>
      <c r="S5685" s="44" t="s">
        <v>685</v>
      </c>
      <c r="T5685" s="44">
        <v>168</v>
      </c>
      <c r="U5685" s="44" t="str">
        <f>IF(ISERROR(VLOOKUP(I5685,'BACK INFO'!F:F,1,0)),IF(ISERROR(VLOOKUP(I5685,'BACK INFO'!H:H,1,0)),K5685,'BACK INFO'!$H$1),'BACK INFO'!$G$1)</f>
        <v>BILL MILLER AND COMPANY</v>
      </c>
    </row>
    <row r="5686" spans="1:21" x14ac:dyDescent="0.35">
      <c r="A5686" s="44" t="s">
        <v>684</v>
      </c>
      <c r="B5686" s="44">
        <v>2020</v>
      </c>
      <c r="C5686" s="44">
        <v>1</v>
      </c>
      <c r="D5686" s="44" t="s">
        <v>95</v>
      </c>
      <c r="E5686" s="44" t="s">
        <v>96</v>
      </c>
      <c r="F5686" s="44" t="s">
        <v>59</v>
      </c>
      <c r="G5686" s="44" t="s">
        <v>657</v>
      </c>
      <c r="H5686" s="44" t="s">
        <v>98</v>
      </c>
      <c r="I5686" s="44" t="s">
        <v>458</v>
      </c>
      <c r="J5686" s="44" t="s">
        <v>99</v>
      </c>
      <c r="K5686" s="44" t="s">
        <v>72</v>
      </c>
      <c r="L5686" s="44" t="s">
        <v>680</v>
      </c>
      <c r="M5686" s="44">
        <v>0</v>
      </c>
      <c r="N5686" s="44">
        <v>405</v>
      </c>
      <c r="O5686" s="44">
        <v>2020</v>
      </c>
      <c r="P5686" s="44" t="s">
        <v>112</v>
      </c>
      <c r="Q5686" s="44" t="s">
        <v>112</v>
      </c>
      <c r="R5686" s="44" t="s">
        <v>657</v>
      </c>
      <c r="S5686" s="44" t="s">
        <v>685</v>
      </c>
      <c r="T5686" s="44">
        <v>12975</v>
      </c>
      <c r="U5686" s="44" t="str">
        <f>IF(ISERROR(VLOOKUP(I5686,'BACK INFO'!F:F,1,0)),IF(ISERROR(VLOOKUP(I5686,'BACK INFO'!H:H,1,0)),K5686,'BACK INFO'!$H$1),'BACK INFO'!$G$1)</f>
        <v>BILL MILLER AND COMPANY</v>
      </c>
    </row>
    <row r="5687" spans="1:21" x14ac:dyDescent="0.35">
      <c r="A5687" s="44" t="s">
        <v>684</v>
      </c>
      <c r="B5687" s="44">
        <v>2019</v>
      </c>
      <c r="C5687" s="44">
        <v>10</v>
      </c>
      <c r="D5687" s="44" t="s">
        <v>95</v>
      </c>
      <c r="E5687" s="44" t="s">
        <v>96</v>
      </c>
      <c r="F5687" s="44" t="s">
        <v>59</v>
      </c>
      <c r="G5687" s="44" t="s">
        <v>570</v>
      </c>
      <c r="H5687" s="44" t="s">
        <v>110</v>
      </c>
      <c r="I5687" s="44" t="s">
        <v>203</v>
      </c>
      <c r="J5687" s="44" t="s">
        <v>99</v>
      </c>
      <c r="K5687" s="44" t="s">
        <v>73</v>
      </c>
      <c r="L5687" s="44" t="s">
        <v>680</v>
      </c>
      <c r="M5687" s="44">
        <v>0</v>
      </c>
      <c r="N5687" s="44">
        <v>15</v>
      </c>
      <c r="O5687" s="44">
        <v>2019</v>
      </c>
      <c r="P5687" s="44" t="s">
        <v>109</v>
      </c>
      <c r="Q5687" s="44" t="s">
        <v>109</v>
      </c>
      <c r="R5687" s="44" t="s">
        <v>570</v>
      </c>
      <c r="S5687" s="44" t="s">
        <v>685</v>
      </c>
      <c r="T5687" s="44">
        <v>518</v>
      </c>
      <c r="U5687" s="44" t="str">
        <f>IF(ISERROR(VLOOKUP(I5687,'BACK INFO'!F:F,1,0)),IF(ISERROR(VLOOKUP(I5687,'BACK INFO'!H:H,1,0)),K5687,'BACK INFO'!$H$1),'BACK INFO'!$G$1)</f>
        <v>PHYLLIS POSNER</v>
      </c>
    </row>
    <row r="5688" spans="1:21" x14ac:dyDescent="0.35">
      <c r="A5688" s="44" t="s">
        <v>684</v>
      </c>
      <c r="B5688" s="44">
        <v>2019</v>
      </c>
      <c r="C5688" s="44">
        <v>11</v>
      </c>
      <c r="D5688" s="44" t="s">
        <v>95</v>
      </c>
      <c r="E5688" s="44" t="s">
        <v>96</v>
      </c>
      <c r="F5688" s="44" t="s">
        <v>59</v>
      </c>
      <c r="G5688" s="44" t="s">
        <v>570</v>
      </c>
      <c r="H5688" s="44" t="s">
        <v>110</v>
      </c>
      <c r="I5688" s="44" t="s">
        <v>203</v>
      </c>
      <c r="J5688" s="44" t="s">
        <v>99</v>
      </c>
      <c r="K5688" s="44" t="s">
        <v>73</v>
      </c>
      <c r="L5688" s="44" t="s">
        <v>680</v>
      </c>
      <c r="M5688" s="44">
        <v>0</v>
      </c>
      <c r="N5688" s="44">
        <v>11</v>
      </c>
      <c r="O5688" s="44">
        <v>2019</v>
      </c>
      <c r="P5688" s="44" t="s">
        <v>109</v>
      </c>
      <c r="Q5688" s="44" t="s">
        <v>109</v>
      </c>
      <c r="R5688" s="44" t="s">
        <v>570</v>
      </c>
      <c r="S5688" s="44" t="s">
        <v>685</v>
      </c>
      <c r="T5688" s="44">
        <v>402</v>
      </c>
      <c r="U5688" s="44" t="str">
        <f>IF(ISERROR(VLOOKUP(I5688,'BACK INFO'!F:F,1,0)),IF(ISERROR(VLOOKUP(I5688,'BACK INFO'!H:H,1,0)),K5688,'BACK INFO'!$H$1),'BACK INFO'!$G$1)</f>
        <v>PHYLLIS POSNER</v>
      </c>
    </row>
    <row r="5689" spans="1:21" x14ac:dyDescent="0.35">
      <c r="A5689" s="44" t="s">
        <v>684</v>
      </c>
      <c r="B5689" s="44">
        <v>2019</v>
      </c>
      <c r="C5689" s="44">
        <v>11</v>
      </c>
      <c r="D5689" s="44" t="s">
        <v>95</v>
      </c>
      <c r="E5689" s="44" t="s">
        <v>96</v>
      </c>
      <c r="F5689" s="44" t="s">
        <v>59</v>
      </c>
      <c r="G5689" s="44" t="s">
        <v>657</v>
      </c>
      <c r="H5689" s="44" t="s">
        <v>106</v>
      </c>
      <c r="I5689" s="44" t="s">
        <v>252</v>
      </c>
      <c r="J5689" s="44" t="s">
        <v>99</v>
      </c>
      <c r="K5689" s="44" t="s">
        <v>70</v>
      </c>
      <c r="L5689" s="44" t="s">
        <v>680</v>
      </c>
      <c r="M5689" s="44">
        <v>0</v>
      </c>
      <c r="N5689" s="44">
        <v>59</v>
      </c>
      <c r="O5689" s="44">
        <v>2020</v>
      </c>
      <c r="P5689" s="44" t="s">
        <v>112</v>
      </c>
      <c r="Q5689" s="44" t="s">
        <v>112</v>
      </c>
      <c r="R5689" s="44" t="s">
        <v>657</v>
      </c>
      <c r="S5689" s="44" t="s">
        <v>685</v>
      </c>
      <c r="T5689" s="44">
        <v>1012</v>
      </c>
      <c r="U5689" s="44" t="str">
        <f>IF(ISERROR(VLOOKUP(I5689,'BACK INFO'!F:F,1,0)),IF(ISERROR(VLOOKUP(I5689,'BACK INFO'!H:H,1,0)),K5689,'BACK INFO'!$H$1),'BACK INFO'!$G$1)</f>
        <v>JUDITH ANN DEAL</v>
      </c>
    </row>
    <row r="5690" spans="1:21" x14ac:dyDescent="0.35">
      <c r="A5690" s="44" t="s">
        <v>684</v>
      </c>
      <c r="B5690" s="44">
        <v>2019</v>
      </c>
      <c r="C5690" s="44">
        <v>12</v>
      </c>
      <c r="D5690" s="44" t="s">
        <v>95</v>
      </c>
      <c r="E5690" s="44" t="s">
        <v>96</v>
      </c>
      <c r="F5690" s="44" t="s">
        <v>59</v>
      </c>
      <c r="G5690" s="44" t="s">
        <v>657</v>
      </c>
      <c r="H5690" s="44" t="s">
        <v>106</v>
      </c>
      <c r="I5690" s="44" t="s">
        <v>252</v>
      </c>
      <c r="J5690" s="44" t="s">
        <v>99</v>
      </c>
      <c r="K5690" s="44" t="s">
        <v>70</v>
      </c>
      <c r="L5690" s="44" t="s">
        <v>680</v>
      </c>
      <c r="M5690" s="44">
        <v>0</v>
      </c>
      <c r="N5690" s="44">
        <v>78</v>
      </c>
      <c r="O5690" s="44">
        <v>2020</v>
      </c>
      <c r="P5690" s="44" t="s">
        <v>112</v>
      </c>
      <c r="Q5690" s="44" t="s">
        <v>112</v>
      </c>
      <c r="R5690" s="44" t="s">
        <v>657</v>
      </c>
      <c r="S5690" s="44" t="s">
        <v>685</v>
      </c>
      <c r="T5690" s="44">
        <v>1536</v>
      </c>
      <c r="U5690" s="44" t="str">
        <f>IF(ISERROR(VLOOKUP(I5690,'BACK INFO'!F:F,1,0)),IF(ISERROR(VLOOKUP(I5690,'BACK INFO'!H:H,1,0)),K5690,'BACK INFO'!$H$1),'BACK INFO'!$G$1)</f>
        <v>JUDITH ANN DEAL</v>
      </c>
    </row>
    <row r="5691" spans="1:21" x14ac:dyDescent="0.35">
      <c r="A5691" s="44" t="s">
        <v>684</v>
      </c>
      <c r="B5691" s="44">
        <v>2020</v>
      </c>
      <c r="C5691" s="44">
        <v>2</v>
      </c>
      <c r="D5691" s="44" t="s">
        <v>95</v>
      </c>
      <c r="E5691" s="44" t="s">
        <v>96</v>
      </c>
      <c r="F5691" s="44" t="s">
        <v>59</v>
      </c>
      <c r="G5691" s="44" t="s">
        <v>657</v>
      </c>
      <c r="H5691" s="44" t="s">
        <v>106</v>
      </c>
      <c r="I5691" s="44" t="s">
        <v>252</v>
      </c>
      <c r="J5691" s="44" t="s">
        <v>99</v>
      </c>
      <c r="K5691" s="44" t="s">
        <v>70</v>
      </c>
      <c r="L5691" s="44" t="s">
        <v>680</v>
      </c>
      <c r="M5691" s="44">
        <v>0</v>
      </c>
      <c r="N5691" s="44">
        <v>112</v>
      </c>
      <c r="O5691" s="44">
        <v>2020</v>
      </c>
      <c r="P5691" s="44" t="s">
        <v>112</v>
      </c>
      <c r="Q5691" s="44" t="s">
        <v>112</v>
      </c>
      <c r="R5691" s="44" t="s">
        <v>657</v>
      </c>
      <c r="S5691" s="44" t="s">
        <v>685</v>
      </c>
      <c r="T5691" s="44">
        <v>2034</v>
      </c>
      <c r="U5691" s="44" t="str">
        <f>IF(ISERROR(VLOOKUP(I5691,'BACK INFO'!F:F,1,0)),IF(ISERROR(VLOOKUP(I5691,'BACK INFO'!H:H,1,0)),K5691,'BACK INFO'!$H$1),'BACK INFO'!$G$1)</f>
        <v>JUDITH ANN DEAL</v>
      </c>
    </row>
    <row r="5692" spans="1:21" x14ac:dyDescent="0.35">
      <c r="A5692" s="44" t="s">
        <v>684</v>
      </c>
      <c r="B5692" s="44">
        <v>2020</v>
      </c>
      <c r="C5692" s="44">
        <v>1</v>
      </c>
      <c r="D5692" s="44" t="s">
        <v>95</v>
      </c>
      <c r="E5692" s="44" t="s">
        <v>96</v>
      </c>
      <c r="F5692" s="44" t="s">
        <v>59</v>
      </c>
      <c r="G5692" s="44" t="s">
        <v>657</v>
      </c>
      <c r="H5692" s="44" t="s">
        <v>106</v>
      </c>
      <c r="I5692" s="44" t="s">
        <v>252</v>
      </c>
      <c r="J5692" s="44" t="s">
        <v>99</v>
      </c>
      <c r="K5692" s="44" t="s">
        <v>70</v>
      </c>
      <c r="L5692" s="44" t="s">
        <v>680</v>
      </c>
      <c r="M5692" s="44">
        <v>0</v>
      </c>
      <c r="N5692" s="44">
        <v>100</v>
      </c>
      <c r="O5692" s="44">
        <v>2020</v>
      </c>
      <c r="P5692" s="44" t="s">
        <v>112</v>
      </c>
      <c r="Q5692" s="44" t="s">
        <v>112</v>
      </c>
      <c r="R5692" s="44" t="s">
        <v>657</v>
      </c>
      <c r="S5692" s="44" t="s">
        <v>685</v>
      </c>
      <c r="T5692" s="44">
        <v>1850</v>
      </c>
      <c r="U5692" s="44" t="str">
        <f>IF(ISERROR(VLOOKUP(I5692,'BACK INFO'!F:F,1,0)),IF(ISERROR(VLOOKUP(I5692,'BACK INFO'!H:H,1,0)),K5692,'BACK INFO'!$H$1),'BACK INFO'!$G$1)</f>
        <v>JUDITH ANN DEAL</v>
      </c>
    </row>
    <row r="5693" spans="1:21" x14ac:dyDescent="0.35">
      <c r="A5693" s="44" t="s">
        <v>684</v>
      </c>
      <c r="B5693" s="44">
        <v>2019</v>
      </c>
      <c r="C5693" s="44">
        <v>11</v>
      </c>
      <c r="D5693" s="44" t="s">
        <v>95</v>
      </c>
      <c r="E5693" s="44" t="s">
        <v>96</v>
      </c>
      <c r="F5693" s="44" t="s">
        <v>59</v>
      </c>
      <c r="G5693" s="44" t="s">
        <v>657</v>
      </c>
      <c r="H5693" s="44" t="s">
        <v>117</v>
      </c>
      <c r="I5693" s="44" t="s">
        <v>252</v>
      </c>
      <c r="J5693" s="44" t="s">
        <v>99</v>
      </c>
      <c r="K5693" s="44" t="s">
        <v>70</v>
      </c>
      <c r="L5693" s="44" t="s">
        <v>680</v>
      </c>
      <c r="M5693" s="44">
        <v>0</v>
      </c>
      <c r="N5693" s="44">
        <v>54</v>
      </c>
      <c r="O5693" s="44">
        <v>2020</v>
      </c>
      <c r="P5693" s="44" t="s">
        <v>112</v>
      </c>
      <c r="Q5693" s="44" t="s">
        <v>112</v>
      </c>
      <c r="R5693" s="44" t="s">
        <v>657</v>
      </c>
      <c r="S5693" s="44" t="s">
        <v>685</v>
      </c>
      <c r="T5693" s="44">
        <v>1784</v>
      </c>
      <c r="U5693" s="44" t="str">
        <f>IF(ISERROR(VLOOKUP(I5693,'BACK INFO'!F:F,1,0)),IF(ISERROR(VLOOKUP(I5693,'BACK INFO'!H:H,1,0)),K5693,'BACK INFO'!$H$1),'BACK INFO'!$G$1)</f>
        <v>JUDITH ANN DEAL</v>
      </c>
    </row>
    <row r="5694" spans="1:21" x14ac:dyDescent="0.35">
      <c r="A5694" s="44" t="s">
        <v>684</v>
      </c>
      <c r="B5694" s="44">
        <v>2019</v>
      </c>
      <c r="C5694" s="44">
        <v>12</v>
      </c>
      <c r="D5694" s="44" t="s">
        <v>95</v>
      </c>
      <c r="E5694" s="44" t="s">
        <v>96</v>
      </c>
      <c r="F5694" s="44" t="s">
        <v>59</v>
      </c>
      <c r="G5694" s="44" t="s">
        <v>657</v>
      </c>
      <c r="H5694" s="44" t="s">
        <v>117</v>
      </c>
      <c r="I5694" s="44" t="s">
        <v>252</v>
      </c>
      <c r="J5694" s="44" t="s">
        <v>99</v>
      </c>
      <c r="K5694" s="44" t="s">
        <v>70</v>
      </c>
      <c r="L5694" s="44" t="s">
        <v>680</v>
      </c>
      <c r="M5694" s="44">
        <v>0</v>
      </c>
      <c r="N5694" s="44">
        <v>76</v>
      </c>
      <c r="O5694" s="44">
        <v>2020</v>
      </c>
      <c r="P5694" s="44" t="s">
        <v>112</v>
      </c>
      <c r="Q5694" s="44" t="s">
        <v>112</v>
      </c>
      <c r="R5694" s="44" t="s">
        <v>657</v>
      </c>
      <c r="S5694" s="44" t="s">
        <v>685</v>
      </c>
      <c r="T5694" s="44">
        <v>2564</v>
      </c>
      <c r="U5694" s="44" t="str">
        <f>IF(ISERROR(VLOOKUP(I5694,'BACK INFO'!F:F,1,0)),IF(ISERROR(VLOOKUP(I5694,'BACK INFO'!H:H,1,0)),K5694,'BACK INFO'!$H$1),'BACK INFO'!$G$1)</f>
        <v>JUDITH ANN DEAL</v>
      </c>
    </row>
    <row r="5695" spans="1:21" x14ac:dyDescent="0.35">
      <c r="A5695" s="44" t="s">
        <v>684</v>
      </c>
      <c r="B5695" s="44">
        <v>2020</v>
      </c>
      <c r="C5695" s="44">
        <v>2</v>
      </c>
      <c r="D5695" s="44" t="s">
        <v>95</v>
      </c>
      <c r="E5695" s="44" t="s">
        <v>96</v>
      </c>
      <c r="F5695" s="44" t="s">
        <v>59</v>
      </c>
      <c r="G5695" s="44" t="s">
        <v>657</v>
      </c>
      <c r="H5695" s="44" t="s">
        <v>117</v>
      </c>
      <c r="I5695" s="44" t="s">
        <v>252</v>
      </c>
      <c r="J5695" s="44" t="s">
        <v>99</v>
      </c>
      <c r="K5695" s="44" t="s">
        <v>70</v>
      </c>
      <c r="L5695" s="44" t="s">
        <v>680</v>
      </c>
      <c r="M5695" s="44">
        <v>0</v>
      </c>
      <c r="N5695" s="44">
        <v>96</v>
      </c>
      <c r="O5695" s="44">
        <v>2020</v>
      </c>
      <c r="P5695" s="44" t="s">
        <v>112</v>
      </c>
      <c r="Q5695" s="44" t="s">
        <v>112</v>
      </c>
      <c r="R5695" s="44" t="s">
        <v>657</v>
      </c>
      <c r="S5695" s="44" t="s">
        <v>685</v>
      </c>
      <c r="T5695" s="44">
        <v>3216</v>
      </c>
      <c r="U5695" s="44" t="str">
        <f>IF(ISERROR(VLOOKUP(I5695,'BACK INFO'!F:F,1,0)),IF(ISERROR(VLOOKUP(I5695,'BACK INFO'!H:H,1,0)),K5695,'BACK INFO'!$H$1),'BACK INFO'!$G$1)</f>
        <v>JUDITH ANN DEAL</v>
      </c>
    </row>
    <row r="5696" spans="1:21" x14ac:dyDescent="0.35">
      <c r="A5696" s="44" t="s">
        <v>684</v>
      </c>
      <c r="B5696" s="44">
        <v>2020</v>
      </c>
      <c r="C5696" s="44">
        <v>1</v>
      </c>
      <c r="D5696" s="44" t="s">
        <v>95</v>
      </c>
      <c r="E5696" s="44" t="s">
        <v>96</v>
      </c>
      <c r="F5696" s="44" t="s">
        <v>59</v>
      </c>
      <c r="G5696" s="44" t="s">
        <v>657</v>
      </c>
      <c r="H5696" s="44" t="s">
        <v>117</v>
      </c>
      <c r="I5696" s="44" t="s">
        <v>252</v>
      </c>
      <c r="J5696" s="44" t="s">
        <v>99</v>
      </c>
      <c r="K5696" s="44" t="s">
        <v>70</v>
      </c>
      <c r="L5696" s="44" t="s">
        <v>680</v>
      </c>
      <c r="M5696" s="44">
        <v>0</v>
      </c>
      <c r="N5696" s="44">
        <v>42</v>
      </c>
      <c r="O5696" s="44">
        <v>2020</v>
      </c>
      <c r="P5696" s="44" t="s">
        <v>112</v>
      </c>
      <c r="Q5696" s="44" t="s">
        <v>112</v>
      </c>
      <c r="R5696" s="44" t="s">
        <v>657</v>
      </c>
      <c r="S5696" s="44" t="s">
        <v>685</v>
      </c>
      <c r="T5696" s="44">
        <v>1400</v>
      </c>
      <c r="U5696" s="44" t="str">
        <f>IF(ISERROR(VLOOKUP(I5696,'BACK INFO'!F:F,1,0)),IF(ISERROR(VLOOKUP(I5696,'BACK INFO'!H:H,1,0)),K5696,'BACK INFO'!$H$1),'BACK INFO'!$G$1)</f>
        <v>JUDITH ANN DEAL</v>
      </c>
    </row>
    <row r="5697" spans="1:21" x14ac:dyDescent="0.35">
      <c r="A5697" s="44" t="s">
        <v>684</v>
      </c>
      <c r="B5697" s="44">
        <v>2019</v>
      </c>
      <c r="C5697" s="44">
        <v>11</v>
      </c>
      <c r="D5697" s="44" t="s">
        <v>95</v>
      </c>
      <c r="E5697" s="44" t="s">
        <v>96</v>
      </c>
      <c r="F5697" s="44" t="s">
        <v>59</v>
      </c>
      <c r="G5697" s="44" t="s">
        <v>657</v>
      </c>
      <c r="H5697" s="44" t="s">
        <v>98</v>
      </c>
      <c r="I5697" s="44" t="s">
        <v>252</v>
      </c>
      <c r="J5697" s="44" t="s">
        <v>99</v>
      </c>
      <c r="K5697" s="44" t="s">
        <v>70</v>
      </c>
      <c r="L5697" s="44" t="s">
        <v>680</v>
      </c>
      <c r="M5697" s="44">
        <v>0</v>
      </c>
      <c r="N5697" s="44">
        <v>194</v>
      </c>
      <c r="O5697" s="44">
        <v>2020</v>
      </c>
      <c r="P5697" s="44" t="s">
        <v>112</v>
      </c>
      <c r="Q5697" s="44" t="s">
        <v>112</v>
      </c>
      <c r="R5697" s="44" t="s">
        <v>657</v>
      </c>
      <c r="S5697" s="44" t="s">
        <v>685</v>
      </c>
      <c r="T5697" s="44">
        <v>6742</v>
      </c>
      <c r="U5697" s="44" t="str">
        <f>IF(ISERROR(VLOOKUP(I5697,'BACK INFO'!F:F,1,0)),IF(ISERROR(VLOOKUP(I5697,'BACK INFO'!H:H,1,0)),K5697,'BACK INFO'!$H$1),'BACK INFO'!$G$1)</f>
        <v>JUDITH ANN DEAL</v>
      </c>
    </row>
    <row r="5698" spans="1:21" x14ac:dyDescent="0.35">
      <c r="A5698" s="44" t="s">
        <v>684</v>
      </c>
      <c r="B5698" s="44">
        <v>2020</v>
      </c>
      <c r="C5698" s="44">
        <v>2</v>
      </c>
      <c r="D5698" s="44" t="s">
        <v>95</v>
      </c>
      <c r="E5698" s="44" t="s">
        <v>96</v>
      </c>
      <c r="F5698" s="44" t="s">
        <v>59</v>
      </c>
      <c r="G5698" s="44" t="s">
        <v>657</v>
      </c>
      <c r="H5698" s="44" t="s">
        <v>98</v>
      </c>
      <c r="I5698" s="44" t="s">
        <v>252</v>
      </c>
      <c r="J5698" s="44" t="s">
        <v>99</v>
      </c>
      <c r="K5698" s="44" t="s">
        <v>70</v>
      </c>
      <c r="L5698" s="44" t="s">
        <v>680</v>
      </c>
      <c r="M5698" s="44">
        <v>0</v>
      </c>
      <c r="N5698" s="44">
        <v>127</v>
      </c>
      <c r="O5698" s="44">
        <v>2020</v>
      </c>
      <c r="P5698" s="44" t="s">
        <v>112</v>
      </c>
      <c r="Q5698" s="44" t="s">
        <v>112</v>
      </c>
      <c r="R5698" s="44" t="s">
        <v>657</v>
      </c>
      <c r="S5698" s="44" t="s">
        <v>685</v>
      </c>
      <c r="T5698" s="44">
        <v>4814</v>
      </c>
      <c r="U5698" s="44" t="str">
        <f>IF(ISERROR(VLOOKUP(I5698,'BACK INFO'!F:F,1,0)),IF(ISERROR(VLOOKUP(I5698,'BACK INFO'!H:H,1,0)),K5698,'BACK INFO'!$H$1),'BACK INFO'!$G$1)</f>
        <v>JUDITH ANN DEAL</v>
      </c>
    </row>
    <row r="5699" spans="1:21" x14ac:dyDescent="0.35">
      <c r="A5699" s="44" t="s">
        <v>684</v>
      </c>
      <c r="B5699" s="44">
        <v>2020</v>
      </c>
      <c r="C5699" s="44">
        <v>1</v>
      </c>
      <c r="D5699" s="44" t="s">
        <v>95</v>
      </c>
      <c r="E5699" s="44" t="s">
        <v>96</v>
      </c>
      <c r="F5699" s="44" t="s">
        <v>59</v>
      </c>
      <c r="G5699" s="44" t="s">
        <v>657</v>
      </c>
      <c r="H5699" s="44" t="s">
        <v>98</v>
      </c>
      <c r="I5699" s="44" t="s">
        <v>252</v>
      </c>
      <c r="J5699" s="44" t="s">
        <v>99</v>
      </c>
      <c r="K5699" s="44" t="s">
        <v>70</v>
      </c>
      <c r="L5699" s="44" t="s">
        <v>680</v>
      </c>
      <c r="M5699" s="44">
        <v>0</v>
      </c>
      <c r="N5699" s="44">
        <v>176</v>
      </c>
      <c r="O5699" s="44">
        <v>2020</v>
      </c>
      <c r="P5699" s="44" t="s">
        <v>112</v>
      </c>
      <c r="Q5699" s="44" t="s">
        <v>112</v>
      </c>
      <c r="R5699" s="44" t="s">
        <v>657</v>
      </c>
      <c r="S5699" s="44" t="s">
        <v>685</v>
      </c>
      <c r="T5699" s="44">
        <v>5925</v>
      </c>
      <c r="U5699" s="44" t="str">
        <f>IF(ISERROR(VLOOKUP(I5699,'BACK INFO'!F:F,1,0)),IF(ISERROR(VLOOKUP(I5699,'BACK INFO'!H:H,1,0)),K5699,'BACK INFO'!$H$1),'BACK INFO'!$G$1)</f>
        <v>JUDITH ANN DEAL</v>
      </c>
    </row>
    <row r="5700" spans="1:21" x14ac:dyDescent="0.35">
      <c r="A5700" s="44" t="s">
        <v>684</v>
      </c>
      <c r="B5700" s="44">
        <v>2019</v>
      </c>
      <c r="C5700" s="44">
        <v>11</v>
      </c>
      <c r="D5700" s="44" t="s">
        <v>95</v>
      </c>
      <c r="E5700" s="44" t="s">
        <v>96</v>
      </c>
      <c r="F5700" s="44" t="s">
        <v>59</v>
      </c>
      <c r="G5700" s="44" t="s">
        <v>657</v>
      </c>
      <c r="H5700" s="44" t="s">
        <v>152</v>
      </c>
      <c r="I5700" s="44" t="s">
        <v>252</v>
      </c>
      <c r="J5700" s="44" t="s">
        <v>99</v>
      </c>
      <c r="K5700" s="44" t="s">
        <v>70</v>
      </c>
      <c r="L5700" s="44" t="s">
        <v>680</v>
      </c>
      <c r="M5700" s="44">
        <v>0</v>
      </c>
      <c r="N5700" s="44">
        <v>57</v>
      </c>
      <c r="O5700" s="44">
        <v>2020</v>
      </c>
      <c r="P5700" s="44" t="s">
        <v>112</v>
      </c>
      <c r="Q5700" s="44" t="s">
        <v>112</v>
      </c>
      <c r="R5700" s="44" t="s">
        <v>657</v>
      </c>
      <c r="S5700" s="44" t="s">
        <v>685</v>
      </c>
      <c r="T5700" s="44">
        <v>2469</v>
      </c>
      <c r="U5700" s="44" t="str">
        <f>IF(ISERROR(VLOOKUP(I5700,'BACK INFO'!F:F,1,0)),IF(ISERROR(VLOOKUP(I5700,'BACK INFO'!H:H,1,0)),K5700,'BACK INFO'!$H$1),'BACK INFO'!$G$1)</f>
        <v>JUDITH ANN DEAL</v>
      </c>
    </row>
    <row r="5701" spans="1:21" x14ac:dyDescent="0.35">
      <c r="A5701" s="44" t="s">
        <v>684</v>
      </c>
      <c r="B5701" s="44">
        <v>2019</v>
      </c>
      <c r="C5701" s="44">
        <v>12</v>
      </c>
      <c r="D5701" s="44" t="s">
        <v>95</v>
      </c>
      <c r="E5701" s="44" t="s">
        <v>96</v>
      </c>
      <c r="F5701" s="44" t="s">
        <v>59</v>
      </c>
      <c r="G5701" s="44" t="s">
        <v>657</v>
      </c>
      <c r="H5701" s="44" t="s">
        <v>152</v>
      </c>
      <c r="I5701" s="44" t="s">
        <v>252</v>
      </c>
      <c r="J5701" s="44" t="s">
        <v>99</v>
      </c>
      <c r="K5701" s="44" t="s">
        <v>70</v>
      </c>
      <c r="L5701" s="44" t="s">
        <v>680</v>
      </c>
      <c r="M5701" s="44">
        <v>0</v>
      </c>
      <c r="N5701" s="44">
        <v>8</v>
      </c>
      <c r="O5701" s="44">
        <v>2020</v>
      </c>
      <c r="P5701" s="44" t="s">
        <v>112</v>
      </c>
      <c r="Q5701" s="44" t="s">
        <v>112</v>
      </c>
      <c r="R5701" s="44" t="s">
        <v>657</v>
      </c>
      <c r="S5701" s="44" t="s">
        <v>685</v>
      </c>
      <c r="T5701" s="44">
        <v>236</v>
      </c>
      <c r="U5701" s="44" t="str">
        <f>IF(ISERROR(VLOOKUP(I5701,'BACK INFO'!F:F,1,0)),IF(ISERROR(VLOOKUP(I5701,'BACK INFO'!H:H,1,0)),K5701,'BACK INFO'!$H$1),'BACK INFO'!$G$1)</f>
        <v>JUDITH ANN DEAL</v>
      </c>
    </row>
    <row r="5702" spans="1:21" x14ac:dyDescent="0.35">
      <c r="A5702" s="44" t="s">
        <v>684</v>
      </c>
      <c r="B5702" s="44">
        <v>2020</v>
      </c>
      <c r="C5702" s="44">
        <v>2</v>
      </c>
      <c r="D5702" s="44" t="s">
        <v>95</v>
      </c>
      <c r="E5702" s="44" t="s">
        <v>96</v>
      </c>
      <c r="F5702" s="44" t="s">
        <v>59</v>
      </c>
      <c r="G5702" s="44" t="s">
        <v>657</v>
      </c>
      <c r="H5702" s="44" t="s">
        <v>152</v>
      </c>
      <c r="I5702" s="44" t="s">
        <v>252</v>
      </c>
      <c r="J5702" s="44" t="s">
        <v>99</v>
      </c>
      <c r="K5702" s="44" t="s">
        <v>70</v>
      </c>
      <c r="L5702" s="44" t="s">
        <v>680</v>
      </c>
      <c r="M5702" s="44">
        <v>0</v>
      </c>
      <c r="N5702" s="44">
        <v>19</v>
      </c>
      <c r="O5702" s="44">
        <v>2020</v>
      </c>
      <c r="P5702" s="44" t="s">
        <v>112</v>
      </c>
      <c r="Q5702" s="44" t="s">
        <v>112</v>
      </c>
      <c r="R5702" s="44" t="s">
        <v>657</v>
      </c>
      <c r="S5702" s="44" t="s">
        <v>685</v>
      </c>
      <c r="T5702" s="44">
        <v>823</v>
      </c>
      <c r="U5702" s="44" t="str">
        <f>IF(ISERROR(VLOOKUP(I5702,'BACK INFO'!F:F,1,0)),IF(ISERROR(VLOOKUP(I5702,'BACK INFO'!H:H,1,0)),K5702,'BACK INFO'!$H$1),'BACK INFO'!$G$1)</f>
        <v>JUDITH ANN DEAL</v>
      </c>
    </row>
    <row r="5703" spans="1:21" x14ac:dyDescent="0.35">
      <c r="A5703" s="44" t="s">
        <v>684</v>
      </c>
      <c r="B5703" s="44">
        <v>2020</v>
      </c>
      <c r="C5703" s="44">
        <v>1</v>
      </c>
      <c r="D5703" s="44" t="s">
        <v>95</v>
      </c>
      <c r="E5703" s="44" t="s">
        <v>96</v>
      </c>
      <c r="F5703" s="44" t="s">
        <v>59</v>
      </c>
      <c r="G5703" s="44" t="s">
        <v>657</v>
      </c>
      <c r="H5703" s="44" t="s">
        <v>152</v>
      </c>
      <c r="I5703" s="44" t="s">
        <v>252</v>
      </c>
      <c r="J5703" s="44" t="s">
        <v>99</v>
      </c>
      <c r="K5703" s="44" t="s">
        <v>70</v>
      </c>
      <c r="L5703" s="44" t="s">
        <v>680</v>
      </c>
      <c r="M5703" s="44">
        <v>0</v>
      </c>
      <c r="N5703" s="44">
        <v>23</v>
      </c>
      <c r="O5703" s="44">
        <v>2020</v>
      </c>
      <c r="P5703" s="44" t="s">
        <v>112</v>
      </c>
      <c r="Q5703" s="44" t="s">
        <v>112</v>
      </c>
      <c r="R5703" s="44" t="s">
        <v>657</v>
      </c>
      <c r="S5703" s="44" t="s">
        <v>685</v>
      </c>
      <c r="T5703" s="44">
        <v>1089</v>
      </c>
      <c r="U5703" s="44" t="str">
        <f>IF(ISERROR(VLOOKUP(I5703,'BACK INFO'!F:F,1,0)),IF(ISERROR(VLOOKUP(I5703,'BACK INFO'!H:H,1,0)),K5703,'BACK INFO'!$H$1),'BACK INFO'!$G$1)</f>
        <v>JUDITH ANN DEAL</v>
      </c>
    </row>
    <row r="5704" spans="1:21" x14ac:dyDescent="0.35">
      <c r="A5704" s="44" t="s">
        <v>684</v>
      </c>
      <c r="B5704" s="44">
        <v>2019</v>
      </c>
      <c r="C5704" s="44">
        <v>11</v>
      </c>
      <c r="D5704" s="44" t="s">
        <v>95</v>
      </c>
      <c r="E5704" s="44" t="s">
        <v>96</v>
      </c>
      <c r="F5704" s="44" t="s">
        <v>59</v>
      </c>
      <c r="G5704" s="44" t="s">
        <v>675</v>
      </c>
      <c r="H5704" s="44" t="s">
        <v>98</v>
      </c>
      <c r="I5704" s="44" t="s">
        <v>252</v>
      </c>
      <c r="J5704" s="44" t="s">
        <v>99</v>
      </c>
      <c r="K5704" s="44" t="s">
        <v>70</v>
      </c>
      <c r="L5704" s="44" t="s">
        <v>680</v>
      </c>
      <c r="M5704" s="44">
        <v>0</v>
      </c>
      <c r="N5704" s="44">
        <v>6</v>
      </c>
      <c r="O5704" s="44">
        <v>2020</v>
      </c>
      <c r="P5704" s="44" t="s">
        <v>676</v>
      </c>
      <c r="Q5704" s="44" t="s">
        <v>676</v>
      </c>
      <c r="R5704" s="44" t="s">
        <v>675</v>
      </c>
      <c r="S5704" s="44" t="s">
        <v>685</v>
      </c>
      <c r="T5704" s="44">
        <v>420</v>
      </c>
      <c r="U5704" s="44" t="str">
        <f>IF(ISERROR(VLOOKUP(I5704,'BACK INFO'!F:F,1,0)),IF(ISERROR(VLOOKUP(I5704,'BACK INFO'!H:H,1,0)),K5704,'BACK INFO'!$H$1),'BACK INFO'!$G$1)</f>
        <v>JUDITH ANN DEAL</v>
      </c>
    </row>
    <row r="5705" spans="1:21" x14ac:dyDescent="0.35">
      <c r="A5705" s="44" t="s">
        <v>684</v>
      </c>
      <c r="B5705" s="44">
        <v>2020</v>
      </c>
      <c r="C5705" s="44">
        <v>1</v>
      </c>
      <c r="D5705" s="44" t="s">
        <v>95</v>
      </c>
      <c r="E5705" s="44" t="s">
        <v>96</v>
      </c>
      <c r="F5705" s="44" t="s">
        <v>59</v>
      </c>
      <c r="G5705" s="44" t="s">
        <v>657</v>
      </c>
      <c r="H5705" s="44" t="s">
        <v>110</v>
      </c>
      <c r="I5705" s="44" t="s">
        <v>586</v>
      </c>
      <c r="J5705" s="44" t="s">
        <v>99</v>
      </c>
      <c r="K5705" s="44" t="s">
        <v>74</v>
      </c>
      <c r="L5705" s="44" t="s">
        <v>680</v>
      </c>
      <c r="M5705" s="44">
        <v>0</v>
      </c>
      <c r="N5705" s="44">
        <v>26</v>
      </c>
      <c r="O5705" s="44">
        <v>2020</v>
      </c>
      <c r="P5705" s="44" t="s">
        <v>112</v>
      </c>
      <c r="Q5705" s="44" t="s">
        <v>112</v>
      </c>
      <c r="R5705" s="44" t="s">
        <v>657</v>
      </c>
      <c r="S5705" s="44" t="s">
        <v>685</v>
      </c>
      <c r="T5705" s="44">
        <v>910</v>
      </c>
      <c r="U5705" s="44" t="str">
        <f>IF(ISERROR(VLOOKUP(I5705,'BACK INFO'!F:F,1,0)),IF(ISERROR(VLOOKUP(I5705,'BACK INFO'!H:H,1,0)),K5705,'BACK INFO'!$H$1),'BACK INFO'!$G$1)</f>
        <v>DENISE ARNETT</v>
      </c>
    </row>
    <row r="5706" spans="1:21" x14ac:dyDescent="0.35">
      <c r="A5706" s="44" t="s">
        <v>684</v>
      </c>
      <c r="B5706" s="44">
        <v>2020</v>
      </c>
      <c r="C5706" s="44">
        <v>1</v>
      </c>
      <c r="D5706" s="44" t="s">
        <v>95</v>
      </c>
      <c r="E5706" s="44" t="s">
        <v>96</v>
      </c>
      <c r="F5706" s="44" t="s">
        <v>59</v>
      </c>
      <c r="G5706" s="44" t="s">
        <v>657</v>
      </c>
      <c r="H5706" s="44" t="s">
        <v>98</v>
      </c>
      <c r="I5706" s="44" t="s">
        <v>586</v>
      </c>
      <c r="J5706" s="44" t="s">
        <v>99</v>
      </c>
      <c r="K5706" s="44" t="s">
        <v>74</v>
      </c>
      <c r="L5706" s="44" t="s">
        <v>680</v>
      </c>
      <c r="M5706" s="44">
        <v>0</v>
      </c>
      <c r="N5706" s="44">
        <v>42</v>
      </c>
      <c r="O5706" s="44">
        <v>2020</v>
      </c>
      <c r="P5706" s="44" t="s">
        <v>112</v>
      </c>
      <c r="Q5706" s="44" t="s">
        <v>112</v>
      </c>
      <c r="R5706" s="44" t="s">
        <v>657</v>
      </c>
      <c r="S5706" s="44" t="s">
        <v>685</v>
      </c>
      <c r="T5706" s="44">
        <v>1289</v>
      </c>
      <c r="U5706" s="44" t="str">
        <f>IF(ISERROR(VLOOKUP(I5706,'BACK INFO'!F:F,1,0)),IF(ISERROR(VLOOKUP(I5706,'BACK INFO'!H:H,1,0)),K5706,'BACK INFO'!$H$1),'BACK INFO'!$G$1)</f>
        <v>DENISE ARNETT</v>
      </c>
    </row>
    <row r="5707" spans="1:21" x14ac:dyDescent="0.35">
      <c r="A5707" s="44" t="s">
        <v>684</v>
      </c>
      <c r="B5707" s="44">
        <v>2019</v>
      </c>
      <c r="C5707" s="44">
        <v>10</v>
      </c>
      <c r="D5707" s="44" t="s">
        <v>95</v>
      </c>
      <c r="E5707" s="44" t="s">
        <v>96</v>
      </c>
      <c r="F5707" s="44" t="s">
        <v>59</v>
      </c>
      <c r="G5707" s="44" t="s">
        <v>657</v>
      </c>
      <c r="H5707" s="44" t="s">
        <v>106</v>
      </c>
      <c r="I5707" s="44" t="s">
        <v>225</v>
      </c>
      <c r="J5707" s="44" t="s">
        <v>99</v>
      </c>
      <c r="K5707" s="44" t="s">
        <v>70</v>
      </c>
      <c r="L5707" s="44" t="s">
        <v>680</v>
      </c>
      <c r="M5707" s="44">
        <v>0</v>
      </c>
      <c r="N5707" s="44">
        <v>44</v>
      </c>
      <c r="O5707" s="44">
        <v>2020</v>
      </c>
      <c r="P5707" s="44" t="s">
        <v>112</v>
      </c>
      <c r="Q5707" s="44" t="s">
        <v>112</v>
      </c>
      <c r="R5707" s="44" t="s">
        <v>657</v>
      </c>
      <c r="S5707" s="44" t="s">
        <v>685</v>
      </c>
      <c r="T5707" s="44">
        <v>708</v>
      </c>
      <c r="U5707" s="44" t="str">
        <f>IF(ISERROR(VLOOKUP(I5707,'BACK INFO'!F:F,1,0)),IF(ISERROR(VLOOKUP(I5707,'BACK INFO'!H:H,1,0)),K5707,'BACK INFO'!$H$1),'BACK INFO'!$G$1)</f>
        <v>JUDITH ANN DEAL</v>
      </c>
    </row>
    <row r="5708" spans="1:21" x14ac:dyDescent="0.35">
      <c r="A5708" s="44" t="s">
        <v>684</v>
      </c>
      <c r="B5708" s="44">
        <v>2019</v>
      </c>
      <c r="C5708" s="44">
        <v>12</v>
      </c>
      <c r="D5708" s="44" t="s">
        <v>95</v>
      </c>
      <c r="E5708" s="44" t="s">
        <v>96</v>
      </c>
      <c r="F5708" s="44" t="s">
        <v>59</v>
      </c>
      <c r="G5708" s="44" t="s">
        <v>657</v>
      </c>
      <c r="H5708" s="44" t="s">
        <v>106</v>
      </c>
      <c r="I5708" s="44" t="s">
        <v>225</v>
      </c>
      <c r="J5708" s="44" t="s">
        <v>99</v>
      </c>
      <c r="K5708" s="44" t="s">
        <v>70</v>
      </c>
      <c r="L5708" s="44" t="s">
        <v>680</v>
      </c>
      <c r="M5708" s="44">
        <v>0</v>
      </c>
      <c r="N5708" s="44">
        <v>34</v>
      </c>
      <c r="O5708" s="44">
        <v>2020</v>
      </c>
      <c r="P5708" s="44" t="s">
        <v>112</v>
      </c>
      <c r="Q5708" s="44" t="s">
        <v>112</v>
      </c>
      <c r="R5708" s="44" t="s">
        <v>657</v>
      </c>
      <c r="S5708" s="44" t="s">
        <v>685</v>
      </c>
      <c r="T5708" s="44">
        <v>622</v>
      </c>
      <c r="U5708" s="44" t="str">
        <f>IF(ISERROR(VLOOKUP(I5708,'BACK INFO'!F:F,1,0)),IF(ISERROR(VLOOKUP(I5708,'BACK INFO'!H:H,1,0)),K5708,'BACK INFO'!$H$1),'BACK INFO'!$G$1)</f>
        <v>JUDITH ANN DEAL</v>
      </c>
    </row>
    <row r="5709" spans="1:21" x14ac:dyDescent="0.35">
      <c r="A5709" s="44" t="s">
        <v>684</v>
      </c>
      <c r="B5709" s="44">
        <v>2020</v>
      </c>
      <c r="C5709" s="44">
        <v>1</v>
      </c>
      <c r="D5709" s="44" t="s">
        <v>95</v>
      </c>
      <c r="E5709" s="44" t="s">
        <v>96</v>
      </c>
      <c r="F5709" s="44" t="s">
        <v>59</v>
      </c>
      <c r="G5709" s="44" t="s">
        <v>657</v>
      </c>
      <c r="H5709" s="44" t="s">
        <v>106</v>
      </c>
      <c r="I5709" s="44" t="s">
        <v>225</v>
      </c>
      <c r="J5709" s="44" t="s">
        <v>99</v>
      </c>
      <c r="K5709" s="44" t="s">
        <v>70</v>
      </c>
      <c r="L5709" s="44" t="s">
        <v>680</v>
      </c>
      <c r="M5709" s="44">
        <v>0</v>
      </c>
      <c r="N5709" s="44">
        <v>44</v>
      </c>
      <c r="O5709" s="44">
        <v>2020</v>
      </c>
      <c r="P5709" s="44" t="s">
        <v>112</v>
      </c>
      <c r="Q5709" s="44" t="s">
        <v>112</v>
      </c>
      <c r="R5709" s="44" t="s">
        <v>657</v>
      </c>
      <c r="S5709" s="44" t="s">
        <v>685</v>
      </c>
      <c r="T5709" s="44">
        <v>684</v>
      </c>
      <c r="U5709" s="44" t="str">
        <f>IF(ISERROR(VLOOKUP(I5709,'BACK INFO'!F:F,1,0)),IF(ISERROR(VLOOKUP(I5709,'BACK INFO'!H:H,1,0)),K5709,'BACK INFO'!$H$1),'BACK INFO'!$G$1)</f>
        <v>JUDITH ANN DEAL</v>
      </c>
    </row>
    <row r="5710" spans="1:21" x14ac:dyDescent="0.35">
      <c r="A5710" s="44" t="s">
        <v>684</v>
      </c>
      <c r="B5710" s="44">
        <v>2019</v>
      </c>
      <c r="C5710" s="44">
        <v>10</v>
      </c>
      <c r="D5710" s="44" t="s">
        <v>95</v>
      </c>
      <c r="E5710" s="44" t="s">
        <v>96</v>
      </c>
      <c r="F5710" s="44" t="s">
        <v>59</v>
      </c>
      <c r="G5710" s="44" t="s">
        <v>657</v>
      </c>
      <c r="H5710" s="44" t="s">
        <v>117</v>
      </c>
      <c r="I5710" s="44" t="s">
        <v>225</v>
      </c>
      <c r="J5710" s="44" t="s">
        <v>99</v>
      </c>
      <c r="K5710" s="44" t="s">
        <v>70</v>
      </c>
      <c r="L5710" s="44" t="s">
        <v>680</v>
      </c>
      <c r="M5710" s="44">
        <v>0</v>
      </c>
      <c r="N5710" s="44">
        <v>28</v>
      </c>
      <c r="O5710" s="44">
        <v>2020</v>
      </c>
      <c r="P5710" s="44" t="s">
        <v>112</v>
      </c>
      <c r="Q5710" s="44" t="s">
        <v>112</v>
      </c>
      <c r="R5710" s="44" t="s">
        <v>657</v>
      </c>
      <c r="S5710" s="44" t="s">
        <v>685</v>
      </c>
      <c r="T5710" s="44">
        <v>924</v>
      </c>
      <c r="U5710" s="44" t="str">
        <f>IF(ISERROR(VLOOKUP(I5710,'BACK INFO'!F:F,1,0)),IF(ISERROR(VLOOKUP(I5710,'BACK INFO'!H:H,1,0)),K5710,'BACK INFO'!$H$1),'BACK INFO'!$G$1)</f>
        <v>JUDITH ANN DEAL</v>
      </c>
    </row>
    <row r="5711" spans="1:21" x14ac:dyDescent="0.35">
      <c r="A5711" s="44" t="s">
        <v>684</v>
      </c>
      <c r="B5711" s="44">
        <v>2019</v>
      </c>
      <c r="C5711" s="44">
        <v>12</v>
      </c>
      <c r="D5711" s="44" t="s">
        <v>95</v>
      </c>
      <c r="E5711" s="44" t="s">
        <v>96</v>
      </c>
      <c r="F5711" s="44" t="s">
        <v>59</v>
      </c>
      <c r="G5711" s="44" t="s">
        <v>657</v>
      </c>
      <c r="H5711" s="44" t="s">
        <v>117</v>
      </c>
      <c r="I5711" s="44" t="s">
        <v>225</v>
      </c>
      <c r="J5711" s="44" t="s">
        <v>99</v>
      </c>
      <c r="K5711" s="44" t="s">
        <v>70</v>
      </c>
      <c r="L5711" s="44" t="s">
        <v>680</v>
      </c>
      <c r="M5711" s="44">
        <v>0</v>
      </c>
      <c r="N5711" s="44">
        <v>28</v>
      </c>
      <c r="O5711" s="44">
        <v>2020</v>
      </c>
      <c r="P5711" s="44" t="s">
        <v>112</v>
      </c>
      <c r="Q5711" s="44" t="s">
        <v>112</v>
      </c>
      <c r="R5711" s="44" t="s">
        <v>657</v>
      </c>
      <c r="S5711" s="44" t="s">
        <v>685</v>
      </c>
      <c r="T5711" s="44">
        <v>910</v>
      </c>
      <c r="U5711" s="44" t="str">
        <f>IF(ISERROR(VLOOKUP(I5711,'BACK INFO'!F:F,1,0)),IF(ISERROR(VLOOKUP(I5711,'BACK INFO'!H:H,1,0)),K5711,'BACK INFO'!$H$1),'BACK INFO'!$G$1)</f>
        <v>JUDITH ANN DEAL</v>
      </c>
    </row>
    <row r="5712" spans="1:21" x14ac:dyDescent="0.35">
      <c r="A5712" s="44" t="s">
        <v>684</v>
      </c>
      <c r="B5712" s="44">
        <v>2019</v>
      </c>
      <c r="C5712" s="44">
        <v>10</v>
      </c>
      <c r="D5712" s="44" t="s">
        <v>95</v>
      </c>
      <c r="E5712" s="44" t="s">
        <v>96</v>
      </c>
      <c r="F5712" s="44" t="s">
        <v>59</v>
      </c>
      <c r="G5712" s="44" t="s">
        <v>657</v>
      </c>
      <c r="H5712" s="44" t="s">
        <v>98</v>
      </c>
      <c r="I5712" s="44" t="s">
        <v>225</v>
      </c>
      <c r="J5712" s="44" t="s">
        <v>99</v>
      </c>
      <c r="K5712" s="44" t="s">
        <v>70</v>
      </c>
      <c r="L5712" s="44" t="s">
        <v>680</v>
      </c>
      <c r="M5712" s="44">
        <v>0</v>
      </c>
      <c r="N5712" s="44">
        <v>56</v>
      </c>
      <c r="O5712" s="44">
        <v>2020</v>
      </c>
      <c r="P5712" s="44" t="s">
        <v>112</v>
      </c>
      <c r="Q5712" s="44" t="s">
        <v>112</v>
      </c>
      <c r="R5712" s="44" t="s">
        <v>657</v>
      </c>
      <c r="S5712" s="44" t="s">
        <v>685</v>
      </c>
      <c r="T5712" s="44">
        <v>1720</v>
      </c>
      <c r="U5712" s="44" t="str">
        <f>IF(ISERROR(VLOOKUP(I5712,'BACK INFO'!F:F,1,0)),IF(ISERROR(VLOOKUP(I5712,'BACK INFO'!H:H,1,0)),K5712,'BACK INFO'!$H$1),'BACK INFO'!$G$1)</f>
        <v>JUDITH ANN DEAL</v>
      </c>
    </row>
    <row r="5713" spans="1:21" x14ac:dyDescent="0.35">
      <c r="A5713" s="44" t="s">
        <v>684</v>
      </c>
      <c r="B5713" s="44">
        <v>2019</v>
      </c>
      <c r="C5713" s="44">
        <v>12</v>
      </c>
      <c r="D5713" s="44" t="s">
        <v>95</v>
      </c>
      <c r="E5713" s="44" t="s">
        <v>96</v>
      </c>
      <c r="F5713" s="44" t="s">
        <v>59</v>
      </c>
      <c r="G5713" s="44" t="s">
        <v>657</v>
      </c>
      <c r="H5713" s="44" t="s">
        <v>98</v>
      </c>
      <c r="I5713" s="44" t="s">
        <v>225</v>
      </c>
      <c r="J5713" s="44" t="s">
        <v>99</v>
      </c>
      <c r="K5713" s="44" t="s">
        <v>70</v>
      </c>
      <c r="L5713" s="44" t="s">
        <v>680</v>
      </c>
      <c r="M5713" s="44">
        <v>0</v>
      </c>
      <c r="N5713" s="44">
        <v>24</v>
      </c>
      <c r="O5713" s="44">
        <v>2020</v>
      </c>
      <c r="P5713" s="44" t="s">
        <v>112</v>
      </c>
      <c r="Q5713" s="44" t="s">
        <v>112</v>
      </c>
      <c r="R5713" s="44" t="s">
        <v>657</v>
      </c>
      <c r="S5713" s="44" t="s">
        <v>685</v>
      </c>
      <c r="T5713" s="44">
        <v>738</v>
      </c>
      <c r="U5713" s="44" t="str">
        <f>IF(ISERROR(VLOOKUP(I5713,'BACK INFO'!F:F,1,0)),IF(ISERROR(VLOOKUP(I5713,'BACK INFO'!H:H,1,0)),K5713,'BACK INFO'!$H$1),'BACK INFO'!$G$1)</f>
        <v>JUDITH ANN DEAL</v>
      </c>
    </row>
    <row r="5714" spans="1:21" x14ac:dyDescent="0.35">
      <c r="A5714" s="44" t="s">
        <v>684</v>
      </c>
      <c r="B5714" s="44">
        <v>2020</v>
      </c>
      <c r="C5714" s="44">
        <v>1</v>
      </c>
      <c r="D5714" s="44" t="s">
        <v>95</v>
      </c>
      <c r="E5714" s="44" t="s">
        <v>96</v>
      </c>
      <c r="F5714" s="44" t="s">
        <v>59</v>
      </c>
      <c r="G5714" s="44" t="s">
        <v>657</v>
      </c>
      <c r="H5714" s="44" t="s">
        <v>98</v>
      </c>
      <c r="I5714" s="44" t="s">
        <v>225</v>
      </c>
      <c r="J5714" s="44" t="s">
        <v>99</v>
      </c>
      <c r="K5714" s="44" t="s">
        <v>70</v>
      </c>
      <c r="L5714" s="44" t="s">
        <v>680</v>
      </c>
      <c r="M5714" s="44">
        <v>0</v>
      </c>
      <c r="N5714" s="44">
        <v>56</v>
      </c>
      <c r="O5714" s="44">
        <v>2020</v>
      </c>
      <c r="P5714" s="44" t="s">
        <v>112</v>
      </c>
      <c r="Q5714" s="44" t="s">
        <v>112</v>
      </c>
      <c r="R5714" s="44" t="s">
        <v>657</v>
      </c>
      <c r="S5714" s="44" t="s">
        <v>685</v>
      </c>
      <c r="T5714" s="44">
        <v>1756</v>
      </c>
      <c r="U5714" s="44" t="str">
        <f>IF(ISERROR(VLOOKUP(I5714,'BACK INFO'!F:F,1,0)),IF(ISERROR(VLOOKUP(I5714,'BACK INFO'!H:H,1,0)),K5714,'BACK INFO'!$H$1),'BACK INFO'!$G$1)</f>
        <v>JUDITH ANN DEAL</v>
      </c>
    </row>
    <row r="5715" spans="1:21" x14ac:dyDescent="0.35">
      <c r="A5715" s="44" t="s">
        <v>684</v>
      </c>
      <c r="B5715" s="44">
        <v>2019</v>
      </c>
      <c r="C5715" s="44">
        <v>10</v>
      </c>
      <c r="D5715" s="44" t="s">
        <v>95</v>
      </c>
      <c r="E5715" s="44" t="s">
        <v>96</v>
      </c>
      <c r="F5715" s="44" t="s">
        <v>59</v>
      </c>
      <c r="G5715" s="44" t="s">
        <v>657</v>
      </c>
      <c r="H5715" s="44" t="s">
        <v>152</v>
      </c>
      <c r="I5715" s="44" t="s">
        <v>225</v>
      </c>
      <c r="J5715" s="44" t="s">
        <v>99</v>
      </c>
      <c r="K5715" s="44" t="s">
        <v>70</v>
      </c>
      <c r="L5715" s="44" t="s">
        <v>680</v>
      </c>
      <c r="M5715" s="44">
        <v>0</v>
      </c>
      <c r="N5715" s="44">
        <v>18</v>
      </c>
      <c r="O5715" s="44">
        <v>2020</v>
      </c>
      <c r="P5715" s="44" t="s">
        <v>112</v>
      </c>
      <c r="Q5715" s="44" t="s">
        <v>112</v>
      </c>
      <c r="R5715" s="44" t="s">
        <v>657</v>
      </c>
      <c r="S5715" s="44" t="s">
        <v>685</v>
      </c>
      <c r="T5715" s="44">
        <v>816</v>
      </c>
      <c r="U5715" s="44" t="str">
        <f>IF(ISERROR(VLOOKUP(I5715,'BACK INFO'!F:F,1,0)),IF(ISERROR(VLOOKUP(I5715,'BACK INFO'!H:H,1,0)),K5715,'BACK INFO'!$H$1),'BACK INFO'!$G$1)</f>
        <v>JUDITH ANN DEAL</v>
      </c>
    </row>
    <row r="5716" spans="1:21" x14ac:dyDescent="0.35">
      <c r="A5716" s="44" t="s">
        <v>684</v>
      </c>
      <c r="B5716" s="44">
        <v>2019</v>
      </c>
      <c r="C5716" s="44">
        <v>12</v>
      </c>
      <c r="D5716" s="44" t="s">
        <v>95</v>
      </c>
      <c r="E5716" s="44" t="s">
        <v>96</v>
      </c>
      <c r="F5716" s="44" t="s">
        <v>59</v>
      </c>
      <c r="G5716" s="44" t="s">
        <v>657</v>
      </c>
      <c r="H5716" s="44" t="s">
        <v>152</v>
      </c>
      <c r="I5716" s="44" t="s">
        <v>225</v>
      </c>
      <c r="J5716" s="44" t="s">
        <v>99</v>
      </c>
      <c r="K5716" s="44" t="s">
        <v>70</v>
      </c>
      <c r="L5716" s="44" t="s">
        <v>680</v>
      </c>
      <c r="M5716" s="44">
        <v>0</v>
      </c>
      <c r="N5716" s="44">
        <v>18</v>
      </c>
      <c r="O5716" s="44">
        <v>2020</v>
      </c>
      <c r="P5716" s="44" t="s">
        <v>112</v>
      </c>
      <c r="Q5716" s="44" t="s">
        <v>112</v>
      </c>
      <c r="R5716" s="44" t="s">
        <v>657</v>
      </c>
      <c r="S5716" s="44" t="s">
        <v>685</v>
      </c>
      <c r="T5716" s="44">
        <v>840</v>
      </c>
      <c r="U5716" s="44" t="str">
        <f>IF(ISERROR(VLOOKUP(I5716,'BACK INFO'!F:F,1,0)),IF(ISERROR(VLOOKUP(I5716,'BACK INFO'!H:H,1,0)),K5716,'BACK INFO'!$H$1),'BACK INFO'!$G$1)</f>
        <v>JUDITH ANN DEAL</v>
      </c>
    </row>
    <row r="5717" spans="1:21" x14ac:dyDescent="0.35">
      <c r="A5717" s="44" t="s">
        <v>684</v>
      </c>
      <c r="B5717" s="44">
        <v>2020</v>
      </c>
      <c r="C5717" s="44">
        <v>1</v>
      </c>
      <c r="D5717" s="44" t="s">
        <v>95</v>
      </c>
      <c r="E5717" s="44" t="s">
        <v>96</v>
      </c>
      <c r="F5717" s="44" t="s">
        <v>59</v>
      </c>
      <c r="G5717" s="44" t="s">
        <v>657</v>
      </c>
      <c r="H5717" s="44" t="s">
        <v>152</v>
      </c>
      <c r="I5717" s="44" t="s">
        <v>225</v>
      </c>
      <c r="J5717" s="44" t="s">
        <v>99</v>
      </c>
      <c r="K5717" s="44" t="s">
        <v>70</v>
      </c>
      <c r="L5717" s="44" t="s">
        <v>680</v>
      </c>
      <c r="M5717" s="44">
        <v>0</v>
      </c>
      <c r="N5717" s="44">
        <v>18</v>
      </c>
      <c r="O5717" s="44">
        <v>2020</v>
      </c>
      <c r="P5717" s="44" t="s">
        <v>112</v>
      </c>
      <c r="Q5717" s="44" t="s">
        <v>112</v>
      </c>
      <c r="R5717" s="44" t="s">
        <v>657</v>
      </c>
      <c r="S5717" s="44" t="s">
        <v>685</v>
      </c>
      <c r="T5717" s="44">
        <v>918</v>
      </c>
      <c r="U5717" s="44" t="str">
        <f>IF(ISERROR(VLOOKUP(I5717,'BACK INFO'!F:F,1,0)),IF(ISERROR(VLOOKUP(I5717,'BACK INFO'!H:H,1,0)),K5717,'BACK INFO'!$H$1),'BACK INFO'!$G$1)</f>
        <v>JUDITH ANN DEAL</v>
      </c>
    </row>
    <row r="5718" spans="1:21" x14ac:dyDescent="0.35">
      <c r="A5718" s="44" t="s">
        <v>684</v>
      </c>
      <c r="B5718" s="44">
        <v>2019</v>
      </c>
      <c r="C5718" s="44">
        <v>9</v>
      </c>
      <c r="D5718" s="44" t="s">
        <v>95</v>
      </c>
      <c r="E5718" s="44" t="s">
        <v>96</v>
      </c>
      <c r="F5718" s="44" t="s">
        <v>59</v>
      </c>
      <c r="G5718" s="44" t="s">
        <v>570</v>
      </c>
      <c r="H5718" s="44" t="s">
        <v>110</v>
      </c>
      <c r="I5718" s="44" t="s">
        <v>182</v>
      </c>
      <c r="J5718" s="44" t="s">
        <v>99</v>
      </c>
      <c r="K5718" s="44" t="s">
        <v>71</v>
      </c>
      <c r="L5718" s="44" t="s">
        <v>680</v>
      </c>
      <c r="M5718" s="44">
        <v>0</v>
      </c>
      <c r="N5718" s="44">
        <v>12</v>
      </c>
      <c r="O5718" s="44">
        <v>2019</v>
      </c>
      <c r="P5718" s="44" t="s">
        <v>109</v>
      </c>
      <c r="Q5718" s="44" t="s">
        <v>109</v>
      </c>
      <c r="R5718" s="44" t="s">
        <v>570</v>
      </c>
      <c r="S5718" s="44" t="s">
        <v>685</v>
      </c>
      <c r="T5718" s="44">
        <v>492</v>
      </c>
      <c r="U5718" s="44" t="str">
        <f>IF(ISERROR(VLOOKUP(I5718,'BACK INFO'!F:F,1,0)),IF(ISERROR(VLOOKUP(I5718,'BACK INFO'!H:H,1,0)),K5718,'BACK INFO'!$H$1),'BACK INFO'!$G$1)</f>
        <v>HOLLY SALES INC.</v>
      </c>
    </row>
    <row r="5719" spans="1:21" x14ac:dyDescent="0.35">
      <c r="A5719" s="44" t="s">
        <v>684</v>
      </c>
      <c r="B5719" s="44">
        <v>2019</v>
      </c>
      <c r="C5719" s="44">
        <v>10</v>
      </c>
      <c r="D5719" s="44" t="s">
        <v>95</v>
      </c>
      <c r="E5719" s="44" t="s">
        <v>96</v>
      </c>
      <c r="F5719" s="44" t="s">
        <v>59</v>
      </c>
      <c r="G5719" s="44" t="s">
        <v>570</v>
      </c>
      <c r="H5719" s="44" t="s">
        <v>110</v>
      </c>
      <c r="I5719" s="44" t="s">
        <v>182</v>
      </c>
      <c r="J5719" s="44" t="s">
        <v>99</v>
      </c>
      <c r="K5719" s="44" t="s">
        <v>71</v>
      </c>
      <c r="L5719" s="44" t="s">
        <v>680</v>
      </c>
      <c r="M5719" s="44">
        <v>0</v>
      </c>
      <c r="N5719" s="44">
        <v>20</v>
      </c>
      <c r="O5719" s="44">
        <v>2019</v>
      </c>
      <c r="P5719" s="44" t="s">
        <v>109</v>
      </c>
      <c r="Q5719" s="44" t="s">
        <v>109</v>
      </c>
      <c r="R5719" s="44" t="s">
        <v>570</v>
      </c>
      <c r="S5719" s="44" t="s">
        <v>685</v>
      </c>
      <c r="T5719" s="44">
        <v>712</v>
      </c>
      <c r="U5719" s="44" t="str">
        <f>IF(ISERROR(VLOOKUP(I5719,'BACK INFO'!F:F,1,0)),IF(ISERROR(VLOOKUP(I5719,'BACK INFO'!H:H,1,0)),K5719,'BACK INFO'!$H$1),'BACK INFO'!$G$1)</f>
        <v>HOLLY SALES INC.</v>
      </c>
    </row>
    <row r="5720" spans="1:21" x14ac:dyDescent="0.35">
      <c r="A5720" s="44" t="s">
        <v>684</v>
      </c>
      <c r="B5720" s="44">
        <v>2019</v>
      </c>
      <c r="C5720" s="44">
        <v>11</v>
      </c>
      <c r="D5720" s="44" t="s">
        <v>95</v>
      </c>
      <c r="E5720" s="44" t="s">
        <v>96</v>
      </c>
      <c r="F5720" s="44" t="s">
        <v>59</v>
      </c>
      <c r="G5720" s="44" t="s">
        <v>570</v>
      </c>
      <c r="H5720" s="44" t="s">
        <v>110</v>
      </c>
      <c r="I5720" s="44" t="s">
        <v>182</v>
      </c>
      <c r="J5720" s="44" t="s">
        <v>99</v>
      </c>
      <c r="K5720" s="44" t="s">
        <v>71</v>
      </c>
      <c r="L5720" s="44" t="s">
        <v>680</v>
      </c>
      <c r="M5720" s="44">
        <v>0</v>
      </c>
      <c r="N5720" s="44">
        <v>65</v>
      </c>
      <c r="O5720" s="44">
        <v>2019</v>
      </c>
      <c r="P5720" s="44" t="s">
        <v>109</v>
      </c>
      <c r="Q5720" s="44" t="s">
        <v>109</v>
      </c>
      <c r="R5720" s="44" t="s">
        <v>570</v>
      </c>
      <c r="S5720" s="44" t="s">
        <v>685</v>
      </c>
      <c r="T5720" s="44">
        <v>2325</v>
      </c>
      <c r="U5720" s="44" t="str">
        <f>IF(ISERROR(VLOOKUP(I5720,'BACK INFO'!F:F,1,0)),IF(ISERROR(VLOOKUP(I5720,'BACK INFO'!H:H,1,0)),K5720,'BACK INFO'!$H$1),'BACK INFO'!$G$1)</f>
        <v>HOLLY SALES INC.</v>
      </c>
    </row>
    <row r="5721" spans="1:21" x14ac:dyDescent="0.35">
      <c r="A5721" s="44" t="s">
        <v>684</v>
      </c>
      <c r="B5721" s="44">
        <v>2019</v>
      </c>
      <c r="C5721" s="44">
        <v>10</v>
      </c>
      <c r="D5721" s="44" t="s">
        <v>95</v>
      </c>
      <c r="E5721" s="44" t="s">
        <v>96</v>
      </c>
      <c r="F5721" s="44" t="s">
        <v>59</v>
      </c>
      <c r="G5721" s="44" t="s">
        <v>657</v>
      </c>
      <c r="H5721" s="44" t="s">
        <v>117</v>
      </c>
      <c r="I5721" s="44" t="s">
        <v>385</v>
      </c>
      <c r="J5721" s="44" t="s">
        <v>99</v>
      </c>
      <c r="K5721" s="44" t="s">
        <v>72</v>
      </c>
      <c r="L5721" s="44" t="s">
        <v>680</v>
      </c>
      <c r="M5721" s="44">
        <v>0</v>
      </c>
      <c r="N5721" s="44">
        <v>2</v>
      </c>
      <c r="O5721" s="44">
        <v>2020</v>
      </c>
      <c r="P5721" s="44" t="s">
        <v>112</v>
      </c>
      <c r="Q5721" s="44" t="s">
        <v>112</v>
      </c>
      <c r="R5721" s="44" t="s">
        <v>657</v>
      </c>
      <c r="S5721" s="44" t="s">
        <v>685</v>
      </c>
      <c r="T5721" s="44">
        <v>64</v>
      </c>
      <c r="U5721" s="44" t="str">
        <f>IF(ISERROR(VLOOKUP(I5721,'BACK INFO'!F:F,1,0)),IF(ISERROR(VLOOKUP(I5721,'BACK INFO'!H:H,1,0)),K5721,'BACK INFO'!$H$1),'BACK INFO'!$G$1)</f>
        <v>BILL MILLER AND COMPANY</v>
      </c>
    </row>
    <row r="5722" spans="1:21" x14ac:dyDescent="0.35">
      <c r="A5722" s="44" t="s">
        <v>684</v>
      </c>
      <c r="B5722" s="44">
        <v>2019</v>
      </c>
      <c r="C5722" s="44">
        <v>11</v>
      </c>
      <c r="D5722" s="44" t="s">
        <v>95</v>
      </c>
      <c r="E5722" s="44" t="s">
        <v>96</v>
      </c>
      <c r="F5722" s="44" t="s">
        <v>59</v>
      </c>
      <c r="G5722" s="44" t="s">
        <v>657</v>
      </c>
      <c r="H5722" s="44" t="s">
        <v>98</v>
      </c>
      <c r="I5722" s="44" t="s">
        <v>385</v>
      </c>
      <c r="J5722" s="44" t="s">
        <v>99</v>
      </c>
      <c r="K5722" s="44" t="s">
        <v>72</v>
      </c>
      <c r="L5722" s="44" t="s">
        <v>680</v>
      </c>
      <c r="M5722" s="44">
        <v>0</v>
      </c>
      <c r="N5722" s="44">
        <v>85</v>
      </c>
      <c r="O5722" s="44">
        <v>2020</v>
      </c>
      <c r="P5722" s="44" t="s">
        <v>112</v>
      </c>
      <c r="Q5722" s="44" t="s">
        <v>112</v>
      </c>
      <c r="R5722" s="44" t="s">
        <v>657</v>
      </c>
      <c r="S5722" s="44" t="s">
        <v>685</v>
      </c>
      <c r="T5722" s="44">
        <v>2540</v>
      </c>
      <c r="U5722" s="44" t="str">
        <f>IF(ISERROR(VLOOKUP(I5722,'BACK INFO'!F:F,1,0)),IF(ISERROR(VLOOKUP(I5722,'BACK INFO'!H:H,1,0)),K5722,'BACK INFO'!$H$1),'BACK INFO'!$G$1)</f>
        <v>BILL MILLER AND COMPANY</v>
      </c>
    </row>
    <row r="5723" spans="1:21" x14ac:dyDescent="0.35">
      <c r="A5723" s="44" t="s">
        <v>684</v>
      </c>
      <c r="B5723" s="44">
        <v>2019</v>
      </c>
      <c r="C5723" s="44">
        <v>12</v>
      </c>
      <c r="D5723" s="44" t="s">
        <v>95</v>
      </c>
      <c r="E5723" s="44" t="s">
        <v>96</v>
      </c>
      <c r="F5723" s="44" t="s">
        <v>59</v>
      </c>
      <c r="G5723" s="44" t="s">
        <v>657</v>
      </c>
      <c r="H5723" s="44" t="s">
        <v>98</v>
      </c>
      <c r="I5723" s="44" t="s">
        <v>385</v>
      </c>
      <c r="J5723" s="44" t="s">
        <v>99</v>
      </c>
      <c r="K5723" s="44" t="s">
        <v>72</v>
      </c>
      <c r="L5723" s="44" t="s">
        <v>680</v>
      </c>
      <c r="M5723" s="44">
        <v>0</v>
      </c>
      <c r="N5723" s="44">
        <v>2</v>
      </c>
      <c r="O5723" s="44">
        <v>2020</v>
      </c>
      <c r="P5723" s="44" t="s">
        <v>112</v>
      </c>
      <c r="Q5723" s="44" t="s">
        <v>112</v>
      </c>
      <c r="R5723" s="44" t="s">
        <v>657</v>
      </c>
      <c r="S5723" s="44" t="s">
        <v>685</v>
      </c>
      <c r="T5723" s="44">
        <v>59</v>
      </c>
      <c r="U5723" s="44" t="str">
        <f>IF(ISERROR(VLOOKUP(I5723,'BACK INFO'!F:F,1,0)),IF(ISERROR(VLOOKUP(I5723,'BACK INFO'!H:H,1,0)),K5723,'BACK INFO'!$H$1),'BACK INFO'!$G$1)</f>
        <v>BILL MILLER AND COMPANY</v>
      </c>
    </row>
    <row r="5724" spans="1:21" x14ac:dyDescent="0.35">
      <c r="A5724" s="44" t="s">
        <v>684</v>
      </c>
      <c r="B5724" s="44">
        <v>2020</v>
      </c>
      <c r="C5724" s="44">
        <v>2</v>
      </c>
      <c r="D5724" s="44" t="s">
        <v>95</v>
      </c>
      <c r="E5724" s="44" t="s">
        <v>96</v>
      </c>
      <c r="F5724" s="44" t="s">
        <v>59</v>
      </c>
      <c r="G5724" s="44" t="s">
        <v>657</v>
      </c>
      <c r="H5724" s="44" t="s">
        <v>98</v>
      </c>
      <c r="I5724" s="44" t="s">
        <v>385</v>
      </c>
      <c r="J5724" s="44" t="s">
        <v>99</v>
      </c>
      <c r="K5724" s="44" t="s">
        <v>72</v>
      </c>
      <c r="L5724" s="44" t="s">
        <v>680</v>
      </c>
      <c r="M5724" s="44">
        <v>0</v>
      </c>
      <c r="N5724" s="44">
        <v>64</v>
      </c>
      <c r="O5724" s="44">
        <v>2020</v>
      </c>
      <c r="P5724" s="44" t="s">
        <v>112</v>
      </c>
      <c r="Q5724" s="44" t="s">
        <v>112</v>
      </c>
      <c r="R5724" s="44" t="s">
        <v>657</v>
      </c>
      <c r="S5724" s="44" t="s">
        <v>685</v>
      </c>
      <c r="T5724" s="44">
        <v>2039</v>
      </c>
      <c r="U5724" s="44" t="str">
        <f>IF(ISERROR(VLOOKUP(I5724,'BACK INFO'!F:F,1,0)),IF(ISERROR(VLOOKUP(I5724,'BACK INFO'!H:H,1,0)),K5724,'BACK INFO'!$H$1),'BACK INFO'!$G$1)</f>
        <v>BILL MILLER AND COMPANY</v>
      </c>
    </row>
    <row r="5725" spans="1:21" x14ac:dyDescent="0.35">
      <c r="A5725" s="44" t="s">
        <v>684</v>
      </c>
      <c r="B5725" s="44">
        <v>2020</v>
      </c>
      <c r="C5725" s="44">
        <v>1</v>
      </c>
      <c r="D5725" s="44" t="s">
        <v>95</v>
      </c>
      <c r="E5725" s="44" t="s">
        <v>96</v>
      </c>
      <c r="F5725" s="44" t="s">
        <v>59</v>
      </c>
      <c r="G5725" s="44" t="s">
        <v>657</v>
      </c>
      <c r="H5725" s="44" t="s">
        <v>98</v>
      </c>
      <c r="I5725" s="44" t="s">
        <v>385</v>
      </c>
      <c r="J5725" s="44" t="s">
        <v>99</v>
      </c>
      <c r="K5725" s="44" t="s">
        <v>72</v>
      </c>
      <c r="L5725" s="44" t="s">
        <v>680</v>
      </c>
      <c r="M5725" s="44">
        <v>0</v>
      </c>
      <c r="N5725" s="44">
        <v>2</v>
      </c>
      <c r="O5725" s="44">
        <v>2020</v>
      </c>
      <c r="P5725" s="44" t="s">
        <v>112</v>
      </c>
      <c r="Q5725" s="44" t="s">
        <v>112</v>
      </c>
      <c r="R5725" s="44" t="s">
        <v>657</v>
      </c>
      <c r="S5725" s="44" t="s">
        <v>685</v>
      </c>
      <c r="T5725" s="44">
        <v>65</v>
      </c>
      <c r="U5725" s="44" t="str">
        <f>IF(ISERROR(VLOOKUP(I5725,'BACK INFO'!F:F,1,0)),IF(ISERROR(VLOOKUP(I5725,'BACK INFO'!H:H,1,0)),K5725,'BACK INFO'!$H$1),'BACK INFO'!$G$1)</f>
        <v>BILL MILLER AND COMPANY</v>
      </c>
    </row>
    <row r="5726" spans="1:21" x14ac:dyDescent="0.35">
      <c r="A5726" s="44" t="s">
        <v>684</v>
      </c>
      <c r="B5726" s="44">
        <v>2019</v>
      </c>
      <c r="C5726" s="44">
        <v>10</v>
      </c>
      <c r="D5726" s="44" t="s">
        <v>95</v>
      </c>
      <c r="E5726" s="44" t="s">
        <v>96</v>
      </c>
      <c r="F5726" s="44" t="s">
        <v>59</v>
      </c>
      <c r="G5726" s="44" t="s">
        <v>657</v>
      </c>
      <c r="H5726" s="44" t="s">
        <v>151</v>
      </c>
      <c r="I5726" s="44" t="s">
        <v>385</v>
      </c>
      <c r="J5726" s="44" t="s">
        <v>99</v>
      </c>
      <c r="K5726" s="44" t="s">
        <v>72</v>
      </c>
      <c r="L5726" s="44" t="s">
        <v>680</v>
      </c>
      <c r="M5726" s="44">
        <v>0</v>
      </c>
      <c r="N5726" s="44">
        <v>1</v>
      </c>
      <c r="O5726" s="44">
        <v>2020</v>
      </c>
      <c r="P5726" s="44" t="s">
        <v>112</v>
      </c>
      <c r="Q5726" s="44" t="s">
        <v>112</v>
      </c>
      <c r="R5726" s="44" t="s">
        <v>657</v>
      </c>
      <c r="S5726" s="44" t="s">
        <v>685</v>
      </c>
      <c r="T5726" s="44">
        <v>34.5</v>
      </c>
      <c r="U5726" s="44" t="str">
        <f>IF(ISERROR(VLOOKUP(I5726,'BACK INFO'!F:F,1,0)),IF(ISERROR(VLOOKUP(I5726,'BACK INFO'!H:H,1,0)),K5726,'BACK INFO'!$H$1),'BACK INFO'!$G$1)</f>
        <v>BILL MILLER AND COMPANY</v>
      </c>
    </row>
    <row r="5727" spans="1:21" x14ac:dyDescent="0.35">
      <c r="A5727" s="44" t="s">
        <v>684</v>
      </c>
      <c r="B5727" s="44">
        <v>2019</v>
      </c>
      <c r="C5727" s="44">
        <v>11</v>
      </c>
      <c r="D5727" s="44" t="s">
        <v>95</v>
      </c>
      <c r="E5727" s="44" t="s">
        <v>96</v>
      </c>
      <c r="F5727" s="44" t="s">
        <v>59</v>
      </c>
      <c r="G5727" s="44" t="s">
        <v>657</v>
      </c>
      <c r="H5727" s="44" t="s">
        <v>152</v>
      </c>
      <c r="I5727" s="44" t="s">
        <v>385</v>
      </c>
      <c r="J5727" s="44" t="s">
        <v>99</v>
      </c>
      <c r="K5727" s="44" t="s">
        <v>72</v>
      </c>
      <c r="L5727" s="44" t="s">
        <v>680</v>
      </c>
      <c r="M5727" s="44">
        <v>0</v>
      </c>
      <c r="N5727" s="44">
        <v>6</v>
      </c>
      <c r="O5727" s="44">
        <v>2020</v>
      </c>
      <c r="P5727" s="44" t="s">
        <v>112</v>
      </c>
      <c r="Q5727" s="44" t="s">
        <v>112</v>
      </c>
      <c r="R5727" s="44" t="s">
        <v>657</v>
      </c>
      <c r="S5727" s="44" t="s">
        <v>685</v>
      </c>
      <c r="T5727" s="44">
        <v>234</v>
      </c>
      <c r="U5727" s="44" t="str">
        <f>IF(ISERROR(VLOOKUP(I5727,'BACK INFO'!F:F,1,0)),IF(ISERROR(VLOOKUP(I5727,'BACK INFO'!H:H,1,0)),K5727,'BACK INFO'!$H$1),'BACK INFO'!$G$1)</f>
        <v>BILL MILLER AND COMPANY</v>
      </c>
    </row>
    <row r="5728" spans="1:21" x14ac:dyDescent="0.35">
      <c r="A5728" s="44" t="s">
        <v>684</v>
      </c>
      <c r="B5728" s="44">
        <v>2020</v>
      </c>
      <c r="C5728" s="44">
        <v>2</v>
      </c>
      <c r="D5728" s="44" t="s">
        <v>95</v>
      </c>
      <c r="E5728" s="44" t="s">
        <v>96</v>
      </c>
      <c r="F5728" s="44" t="s">
        <v>59</v>
      </c>
      <c r="G5728" s="44" t="s">
        <v>657</v>
      </c>
      <c r="H5728" s="44" t="s">
        <v>152</v>
      </c>
      <c r="I5728" s="44" t="s">
        <v>385</v>
      </c>
      <c r="J5728" s="44" t="s">
        <v>99</v>
      </c>
      <c r="K5728" s="44" t="s">
        <v>72</v>
      </c>
      <c r="L5728" s="44" t="s">
        <v>680</v>
      </c>
      <c r="M5728" s="44">
        <v>0</v>
      </c>
      <c r="N5728" s="44">
        <v>12</v>
      </c>
      <c r="O5728" s="44">
        <v>2020</v>
      </c>
      <c r="P5728" s="44" t="s">
        <v>112</v>
      </c>
      <c r="Q5728" s="44" t="s">
        <v>112</v>
      </c>
      <c r="R5728" s="44" t="s">
        <v>657</v>
      </c>
      <c r="S5728" s="44" t="s">
        <v>685</v>
      </c>
      <c r="T5728" s="44">
        <v>498</v>
      </c>
      <c r="U5728" s="44" t="str">
        <f>IF(ISERROR(VLOOKUP(I5728,'BACK INFO'!F:F,1,0)),IF(ISERROR(VLOOKUP(I5728,'BACK INFO'!H:H,1,0)),K5728,'BACK INFO'!$H$1),'BACK INFO'!$G$1)</f>
        <v>BILL MILLER AND COMPANY</v>
      </c>
    </row>
    <row r="5729" spans="1:21" x14ac:dyDescent="0.35">
      <c r="A5729" s="44" t="s">
        <v>684</v>
      </c>
      <c r="B5729" s="44">
        <v>2019</v>
      </c>
      <c r="C5729" s="44">
        <v>10</v>
      </c>
      <c r="D5729" s="44" t="s">
        <v>95</v>
      </c>
      <c r="E5729" s="44" t="s">
        <v>96</v>
      </c>
      <c r="F5729" s="44" t="s">
        <v>59</v>
      </c>
      <c r="G5729" s="44" t="s">
        <v>657</v>
      </c>
      <c r="H5729" s="44" t="s">
        <v>117</v>
      </c>
      <c r="I5729" s="44" t="s">
        <v>574</v>
      </c>
      <c r="J5729" s="44" t="s">
        <v>99</v>
      </c>
      <c r="K5729" s="44" t="s">
        <v>245</v>
      </c>
      <c r="L5729" s="44" t="s">
        <v>680</v>
      </c>
      <c r="M5729" s="44">
        <v>0</v>
      </c>
      <c r="N5729" s="44">
        <v>30</v>
      </c>
      <c r="O5729" s="44">
        <v>2020</v>
      </c>
      <c r="P5729" s="44" t="s">
        <v>112</v>
      </c>
      <c r="Q5729" s="44" t="s">
        <v>112</v>
      </c>
      <c r="R5729" s="44" t="s">
        <v>657</v>
      </c>
      <c r="S5729" s="44" t="s">
        <v>685</v>
      </c>
      <c r="T5729" s="44">
        <v>992</v>
      </c>
      <c r="U5729" s="44" t="str">
        <f>IF(ISERROR(VLOOKUP(I5729,'BACK INFO'!F:F,1,0)),IF(ISERROR(VLOOKUP(I5729,'BACK INFO'!H:H,1,0)),K5729,'BACK INFO'!$H$1),'BACK INFO'!$G$1)</f>
        <v>JULIUS ORTIZ MALDONADO</v>
      </c>
    </row>
    <row r="5730" spans="1:21" x14ac:dyDescent="0.35">
      <c r="A5730" s="44" t="s">
        <v>684</v>
      </c>
      <c r="B5730" s="44">
        <v>2019</v>
      </c>
      <c r="C5730" s="44">
        <v>9</v>
      </c>
      <c r="D5730" s="44" t="s">
        <v>95</v>
      </c>
      <c r="E5730" s="44" t="s">
        <v>96</v>
      </c>
      <c r="F5730" s="44" t="s">
        <v>59</v>
      </c>
      <c r="G5730" s="44" t="s">
        <v>657</v>
      </c>
      <c r="H5730" s="44" t="s">
        <v>98</v>
      </c>
      <c r="I5730" s="44" t="s">
        <v>574</v>
      </c>
      <c r="J5730" s="44" t="s">
        <v>99</v>
      </c>
      <c r="K5730" s="44" t="s">
        <v>245</v>
      </c>
      <c r="L5730" s="44" t="s">
        <v>680</v>
      </c>
      <c r="M5730" s="44">
        <v>0</v>
      </c>
      <c r="N5730" s="44">
        <v>23</v>
      </c>
      <c r="O5730" s="44">
        <v>2020</v>
      </c>
      <c r="P5730" s="44" t="s">
        <v>112</v>
      </c>
      <c r="Q5730" s="44" t="s">
        <v>112</v>
      </c>
      <c r="R5730" s="44" t="s">
        <v>657</v>
      </c>
      <c r="S5730" s="44" t="s">
        <v>685</v>
      </c>
      <c r="T5730" s="44">
        <v>812</v>
      </c>
      <c r="U5730" s="44" t="str">
        <f>IF(ISERROR(VLOOKUP(I5730,'BACK INFO'!F:F,1,0)),IF(ISERROR(VLOOKUP(I5730,'BACK INFO'!H:H,1,0)),K5730,'BACK INFO'!$H$1),'BACK INFO'!$G$1)</f>
        <v>JULIUS ORTIZ MALDONADO</v>
      </c>
    </row>
    <row r="5731" spans="1:21" x14ac:dyDescent="0.35">
      <c r="A5731" s="44" t="s">
        <v>684</v>
      </c>
      <c r="B5731" s="44">
        <v>2019</v>
      </c>
      <c r="C5731" s="44">
        <v>10</v>
      </c>
      <c r="D5731" s="44" t="s">
        <v>95</v>
      </c>
      <c r="E5731" s="44" t="s">
        <v>96</v>
      </c>
      <c r="F5731" s="44" t="s">
        <v>59</v>
      </c>
      <c r="G5731" s="44" t="s">
        <v>657</v>
      </c>
      <c r="H5731" s="44" t="s">
        <v>98</v>
      </c>
      <c r="I5731" s="44" t="s">
        <v>574</v>
      </c>
      <c r="J5731" s="44" t="s">
        <v>99</v>
      </c>
      <c r="K5731" s="44" t="s">
        <v>245</v>
      </c>
      <c r="L5731" s="44" t="s">
        <v>680</v>
      </c>
      <c r="M5731" s="44">
        <v>0</v>
      </c>
      <c r="N5731" s="44">
        <v>41</v>
      </c>
      <c r="O5731" s="44">
        <v>2020</v>
      </c>
      <c r="P5731" s="44" t="s">
        <v>112</v>
      </c>
      <c r="Q5731" s="44" t="s">
        <v>112</v>
      </c>
      <c r="R5731" s="44" t="s">
        <v>657</v>
      </c>
      <c r="S5731" s="44" t="s">
        <v>685</v>
      </c>
      <c r="T5731" s="44">
        <v>1358</v>
      </c>
      <c r="U5731" s="44" t="str">
        <f>IF(ISERROR(VLOOKUP(I5731,'BACK INFO'!F:F,1,0)),IF(ISERROR(VLOOKUP(I5731,'BACK INFO'!H:H,1,0)),K5731,'BACK INFO'!$H$1),'BACK INFO'!$G$1)</f>
        <v>JULIUS ORTIZ MALDONADO</v>
      </c>
    </row>
    <row r="5732" spans="1:21" x14ac:dyDescent="0.35">
      <c r="A5732" s="44" t="s">
        <v>684</v>
      </c>
      <c r="B5732" s="44">
        <v>2019</v>
      </c>
      <c r="C5732" s="44">
        <v>11</v>
      </c>
      <c r="D5732" s="44" t="s">
        <v>95</v>
      </c>
      <c r="E5732" s="44" t="s">
        <v>96</v>
      </c>
      <c r="F5732" s="44" t="s">
        <v>59</v>
      </c>
      <c r="G5732" s="44" t="s">
        <v>657</v>
      </c>
      <c r="H5732" s="44" t="s">
        <v>98</v>
      </c>
      <c r="I5732" s="44" t="s">
        <v>574</v>
      </c>
      <c r="J5732" s="44" t="s">
        <v>99</v>
      </c>
      <c r="K5732" s="44" t="s">
        <v>245</v>
      </c>
      <c r="L5732" s="44" t="s">
        <v>680</v>
      </c>
      <c r="M5732" s="44">
        <v>0</v>
      </c>
      <c r="N5732" s="44">
        <v>14</v>
      </c>
      <c r="O5732" s="44">
        <v>2020</v>
      </c>
      <c r="P5732" s="44" t="s">
        <v>112</v>
      </c>
      <c r="Q5732" s="44" t="s">
        <v>112</v>
      </c>
      <c r="R5732" s="44" t="s">
        <v>657</v>
      </c>
      <c r="S5732" s="44" t="s">
        <v>685</v>
      </c>
      <c r="T5732" s="44">
        <v>448</v>
      </c>
      <c r="U5732" s="44" t="str">
        <f>IF(ISERROR(VLOOKUP(I5732,'BACK INFO'!F:F,1,0)),IF(ISERROR(VLOOKUP(I5732,'BACK INFO'!H:H,1,0)),K5732,'BACK INFO'!$H$1),'BACK INFO'!$G$1)</f>
        <v>JULIUS ORTIZ MALDONADO</v>
      </c>
    </row>
    <row r="5733" spans="1:21" x14ac:dyDescent="0.35">
      <c r="A5733" s="44" t="s">
        <v>684</v>
      </c>
      <c r="B5733" s="44">
        <v>2020</v>
      </c>
      <c r="C5733" s="44">
        <v>1</v>
      </c>
      <c r="D5733" s="44" t="s">
        <v>95</v>
      </c>
      <c r="E5733" s="44" t="s">
        <v>96</v>
      </c>
      <c r="F5733" s="44" t="s">
        <v>59</v>
      </c>
      <c r="G5733" s="44" t="s">
        <v>657</v>
      </c>
      <c r="H5733" s="44" t="s">
        <v>98</v>
      </c>
      <c r="I5733" s="44" t="s">
        <v>574</v>
      </c>
      <c r="J5733" s="44" t="s">
        <v>99</v>
      </c>
      <c r="K5733" s="44" t="s">
        <v>245</v>
      </c>
      <c r="L5733" s="44" t="s">
        <v>680</v>
      </c>
      <c r="M5733" s="44">
        <v>0</v>
      </c>
      <c r="N5733" s="44">
        <v>9</v>
      </c>
      <c r="O5733" s="44">
        <v>2020</v>
      </c>
      <c r="P5733" s="44" t="s">
        <v>112</v>
      </c>
      <c r="Q5733" s="44" t="s">
        <v>112</v>
      </c>
      <c r="R5733" s="44" t="s">
        <v>657</v>
      </c>
      <c r="S5733" s="44" t="s">
        <v>685</v>
      </c>
      <c r="T5733" s="44">
        <v>399</v>
      </c>
      <c r="U5733" s="44" t="str">
        <f>IF(ISERROR(VLOOKUP(I5733,'BACK INFO'!F:F,1,0)),IF(ISERROR(VLOOKUP(I5733,'BACK INFO'!H:H,1,0)),K5733,'BACK INFO'!$H$1),'BACK INFO'!$G$1)</f>
        <v>JULIUS ORTIZ MALDONADO</v>
      </c>
    </row>
    <row r="5734" spans="1:21" x14ac:dyDescent="0.35">
      <c r="A5734" s="44" t="s">
        <v>684</v>
      </c>
      <c r="B5734" s="44">
        <v>2020</v>
      </c>
      <c r="C5734" s="44">
        <v>1</v>
      </c>
      <c r="D5734" s="44" t="s">
        <v>95</v>
      </c>
      <c r="E5734" s="44" t="s">
        <v>96</v>
      </c>
      <c r="F5734" s="44" t="s">
        <v>59</v>
      </c>
      <c r="G5734" s="44" t="s">
        <v>657</v>
      </c>
      <c r="H5734" s="44" t="s">
        <v>117</v>
      </c>
      <c r="I5734" s="44" t="s">
        <v>226</v>
      </c>
      <c r="J5734" s="44" t="s">
        <v>99</v>
      </c>
      <c r="K5734" s="44" t="s">
        <v>71</v>
      </c>
      <c r="L5734" s="44" t="s">
        <v>680</v>
      </c>
      <c r="M5734" s="44" t="s">
        <v>683</v>
      </c>
      <c r="N5734" s="44">
        <v>162</v>
      </c>
      <c r="O5734" s="44">
        <v>2020</v>
      </c>
      <c r="P5734" s="44" t="s">
        <v>112</v>
      </c>
      <c r="Q5734" s="44" t="s">
        <v>112</v>
      </c>
      <c r="R5734" s="44" t="s">
        <v>657</v>
      </c>
      <c r="S5734" s="44" t="s">
        <v>685</v>
      </c>
      <c r="T5734" s="44">
        <v>4703.22</v>
      </c>
      <c r="U5734" s="44" t="str">
        <f>IF(ISERROR(VLOOKUP(I5734,'BACK INFO'!F:F,1,0)),IF(ISERROR(VLOOKUP(I5734,'BACK INFO'!H:H,1,0)),K5734,'BACK INFO'!$H$1),'BACK INFO'!$G$1)</f>
        <v>HOLLY SALES INC.</v>
      </c>
    </row>
    <row r="5735" spans="1:21" x14ac:dyDescent="0.35">
      <c r="A5735" s="44" t="s">
        <v>684</v>
      </c>
      <c r="B5735" s="44">
        <v>2019</v>
      </c>
      <c r="C5735" s="44">
        <v>10</v>
      </c>
      <c r="D5735" s="44" t="s">
        <v>95</v>
      </c>
      <c r="E5735" s="44" t="s">
        <v>96</v>
      </c>
      <c r="F5735" s="44" t="s">
        <v>59</v>
      </c>
      <c r="G5735" s="44" t="s">
        <v>657</v>
      </c>
      <c r="H5735" s="44" t="s">
        <v>98</v>
      </c>
      <c r="I5735" s="44" t="s">
        <v>226</v>
      </c>
      <c r="J5735" s="44" t="s">
        <v>99</v>
      </c>
      <c r="K5735" s="44" t="s">
        <v>71</v>
      </c>
      <c r="L5735" s="44" t="s">
        <v>680</v>
      </c>
      <c r="M5735" s="44" t="s">
        <v>683</v>
      </c>
      <c r="N5735" s="44">
        <v>162</v>
      </c>
      <c r="O5735" s="44">
        <v>2020</v>
      </c>
      <c r="P5735" s="44" t="s">
        <v>112</v>
      </c>
      <c r="Q5735" s="44" t="s">
        <v>112</v>
      </c>
      <c r="R5735" s="44" t="s">
        <v>657</v>
      </c>
      <c r="S5735" s="44" t="s">
        <v>685</v>
      </c>
      <c r="T5735" s="44">
        <v>4437</v>
      </c>
      <c r="U5735" s="44" t="str">
        <f>IF(ISERROR(VLOOKUP(I5735,'BACK INFO'!F:F,1,0)),IF(ISERROR(VLOOKUP(I5735,'BACK INFO'!H:H,1,0)),K5735,'BACK INFO'!$H$1),'BACK INFO'!$G$1)</f>
        <v>HOLLY SALES INC.</v>
      </c>
    </row>
    <row r="5736" spans="1:21" x14ac:dyDescent="0.35">
      <c r="A5736" s="44" t="s">
        <v>684</v>
      </c>
      <c r="B5736" s="44">
        <v>2019</v>
      </c>
      <c r="C5736" s="44">
        <v>11</v>
      </c>
      <c r="D5736" s="44" t="s">
        <v>95</v>
      </c>
      <c r="E5736" s="44" t="s">
        <v>96</v>
      </c>
      <c r="F5736" s="44" t="s">
        <v>59</v>
      </c>
      <c r="G5736" s="44" t="s">
        <v>657</v>
      </c>
      <c r="H5736" s="44" t="s">
        <v>98</v>
      </c>
      <c r="I5736" s="44" t="s">
        <v>226</v>
      </c>
      <c r="J5736" s="44" t="s">
        <v>99</v>
      </c>
      <c r="K5736" s="44" t="s">
        <v>71</v>
      </c>
      <c r="L5736" s="44" t="s">
        <v>680</v>
      </c>
      <c r="M5736" s="44" t="s">
        <v>683</v>
      </c>
      <c r="N5736" s="44">
        <v>582</v>
      </c>
      <c r="O5736" s="44">
        <v>2020</v>
      </c>
      <c r="P5736" s="44" t="s">
        <v>112</v>
      </c>
      <c r="Q5736" s="44" t="s">
        <v>112</v>
      </c>
      <c r="R5736" s="44" t="s">
        <v>657</v>
      </c>
      <c r="S5736" s="44" t="s">
        <v>685</v>
      </c>
      <c r="T5736" s="44">
        <v>16155.899999999992</v>
      </c>
      <c r="U5736" s="44" t="str">
        <f>IF(ISERROR(VLOOKUP(I5736,'BACK INFO'!F:F,1,0)),IF(ISERROR(VLOOKUP(I5736,'BACK INFO'!H:H,1,0)),K5736,'BACK INFO'!$H$1),'BACK INFO'!$G$1)</f>
        <v>HOLLY SALES INC.</v>
      </c>
    </row>
    <row r="5737" spans="1:21" x14ac:dyDescent="0.35">
      <c r="A5737" s="44" t="s">
        <v>684</v>
      </c>
      <c r="B5737" s="44">
        <v>2019</v>
      </c>
      <c r="C5737" s="44">
        <v>12</v>
      </c>
      <c r="D5737" s="44" t="s">
        <v>95</v>
      </c>
      <c r="E5737" s="44" t="s">
        <v>96</v>
      </c>
      <c r="F5737" s="44" t="s">
        <v>59</v>
      </c>
      <c r="G5737" s="44" t="s">
        <v>657</v>
      </c>
      <c r="H5737" s="44" t="s">
        <v>98</v>
      </c>
      <c r="I5737" s="44" t="s">
        <v>226</v>
      </c>
      <c r="J5737" s="44" t="s">
        <v>99</v>
      </c>
      <c r="K5737" s="44" t="s">
        <v>71</v>
      </c>
      <c r="L5737" s="44" t="s">
        <v>680</v>
      </c>
      <c r="M5737" s="44" t="s">
        <v>683</v>
      </c>
      <c r="N5737" s="44">
        <v>636</v>
      </c>
      <c r="O5737" s="44">
        <v>2020</v>
      </c>
      <c r="P5737" s="44" t="s">
        <v>112</v>
      </c>
      <c r="Q5737" s="44" t="s">
        <v>112</v>
      </c>
      <c r="R5737" s="44" t="s">
        <v>657</v>
      </c>
      <c r="S5737" s="44" t="s">
        <v>685</v>
      </c>
      <c r="T5737" s="44">
        <v>17951.580000000002</v>
      </c>
      <c r="U5737" s="44" t="str">
        <f>IF(ISERROR(VLOOKUP(I5737,'BACK INFO'!F:F,1,0)),IF(ISERROR(VLOOKUP(I5737,'BACK INFO'!H:H,1,0)),K5737,'BACK INFO'!$H$1),'BACK INFO'!$G$1)</f>
        <v>HOLLY SALES INC.</v>
      </c>
    </row>
    <row r="5738" spans="1:21" x14ac:dyDescent="0.35">
      <c r="A5738" s="44" t="s">
        <v>684</v>
      </c>
      <c r="B5738" s="44">
        <v>2020</v>
      </c>
      <c r="C5738" s="44">
        <v>1</v>
      </c>
      <c r="D5738" s="44" t="s">
        <v>95</v>
      </c>
      <c r="E5738" s="44" t="s">
        <v>96</v>
      </c>
      <c r="F5738" s="44" t="s">
        <v>59</v>
      </c>
      <c r="G5738" s="44" t="s">
        <v>657</v>
      </c>
      <c r="H5738" s="44" t="s">
        <v>98</v>
      </c>
      <c r="I5738" s="44" t="s">
        <v>226</v>
      </c>
      <c r="J5738" s="44" t="s">
        <v>99</v>
      </c>
      <c r="K5738" s="44" t="s">
        <v>71</v>
      </c>
      <c r="L5738" s="44" t="s">
        <v>680</v>
      </c>
      <c r="M5738" s="44" t="s">
        <v>683</v>
      </c>
      <c r="N5738" s="44">
        <v>1926</v>
      </c>
      <c r="O5738" s="44">
        <v>2020</v>
      </c>
      <c r="P5738" s="44" t="s">
        <v>112</v>
      </c>
      <c r="Q5738" s="44" t="s">
        <v>112</v>
      </c>
      <c r="R5738" s="44" t="s">
        <v>657</v>
      </c>
      <c r="S5738" s="44" t="s">
        <v>685</v>
      </c>
      <c r="T5738" s="44">
        <v>51850.26</v>
      </c>
      <c r="U5738" s="44" t="str">
        <f>IF(ISERROR(VLOOKUP(I5738,'BACK INFO'!F:F,1,0)),IF(ISERROR(VLOOKUP(I5738,'BACK INFO'!H:H,1,0)),K5738,'BACK INFO'!$H$1),'BACK INFO'!$G$1)</f>
        <v>HOLLY SALES INC.</v>
      </c>
    </row>
    <row r="5739" spans="1:21" x14ac:dyDescent="0.35">
      <c r="A5739" s="44" t="s">
        <v>684</v>
      </c>
      <c r="B5739" s="44">
        <v>2019</v>
      </c>
      <c r="C5739" s="44">
        <v>10</v>
      </c>
      <c r="D5739" s="44" t="s">
        <v>95</v>
      </c>
      <c r="E5739" s="44" t="s">
        <v>96</v>
      </c>
      <c r="F5739" s="44" t="s">
        <v>59</v>
      </c>
      <c r="G5739" s="44" t="s">
        <v>570</v>
      </c>
      <c r="H5739" s="44" t="s">
        <v>110</v>
      </c>
      <c r="I5739" s="44" t="s">
        <v>204</v>
      </c>
      <c r="J5739" s="44" t="s">
        <v>99</v>
      </c>
      <c r="K5739" s="44" t="s">
        <v>71</v>
      </c>
      <c r="L5739" s="44" t="s">
        <v>680</v>
      </c>
      <c r="M5739" s="44">
        <v>0</v>
      </c>
      <c r="N5739" s="44">
        <v>97</v>
      </c>
      <c r="O5739" s="44">
        <v>2019</v>
      </c>
      <c r="P5739" s="44" t="s">
        <v>109</v>
      </c>
      <c r="Q5739" s="44" t="s">
        <v>109</v>
      </c>
      <c r="R5739" s="44" t="s">
        <v>570</v>
      </c>
      <c r="S5739" s="44" t="s">
        <v>685</v>
      </c>
      <c r="T5739" s="44">
        <v>2735.2</v>
      </c>
      <c r="U5739" s="44" t="str">
        <f>IF(ISERROR(VLOOKUP(I5739,'BACK INFO'!F:F,1,0)),IF(ISERROR(VLOOKUP(I5739,'BACK INFO'!H:H,1,0)),K5739,'BACK INFO'!$H$1),'BACK INFO'!$G$1)</f>
        <v>HOLLY SALES INC.</v>
      </c>
    </row>
    <row r="5740" spans="1:21" x14ac:dyDescent="0.35">
      <c r="A5740" s="44" t="s">
        <v>684</v>
      </c>
      <c r="B5740" s="44">
        <v>2019</v>
      </c>
      <c r="C5740" s="44">
        <v>11</v>
      </c>
      <c r="D5740" s="44" t="s">
        <v>95</v>
      </c>
      <c r="E5740" s="44" t="s">
        <v>96</v>
      </c>
      <c r="F5740" s="44" t="s">
        <v>59</v>
      </c>
      <c r="G5740" s="44" t="s">
        <v>570</v>
      </c>
      <c r="H5740" s="44" t="s">
        <v>110</v>
      </c>
      <c r="I5740" s="44" t="s">
        <v>204</v>
      </c>
      <c r="J5740" s="44" t="s">
        <v>99</v>
      </c>
      <c r="K5740" s="44" t="s">
        <v>71</v>
      </c>
      <c r="L5740" s="44" t="s">
        <v>680</v>
      </c>
      <c r="M5740" s="44">
        <v>0</v>
      </c>
      <c r="N5740" s="44">
        <v>192</v>
      </c>
      <c r="O5740" s="44">
        <v>2019</v>
      </c>
      <c r="P5740" s="44" t="s">
        <v>109</v>
      </c>
      <c r="Q5740" s="44" t="s">
        <v>109</v>
      </c>
      <c r="R5740" s="44" t="s">
        <v>570</v>
      </c>
      <c r="S5740" s="44" t="s">
        <v>685</v>
      </c>
      <c r="T5740" s="44">
        <v>5449.5999999999995</v>
      </c>
      <c r="U5740" s="44" t="str">
        <f>IF(ISERROR(VLOOKUP(I5740,'BACK INFO'!F:F,1,0)),IF(ISERROR(VLOOKUP(I5740,'BACK INFO'!H:H,1,0)),K5740,'BACK INFO'!$H$1),'BACK INFO'!$G$1)</f>
        <v>HOLLY SALES INC.</v>
      </c>
    </row>
    <row r="5741" spans="1:21" x14ac:dyDescent="0.35">
      <c r="A5741" s="44" t="s">
        <v>684</v>
      </c>
      <c r="B5741" s="44">
        <v>2020</v>
      </c>
      <c r="C5741" s="44">
        <v>3</v>
      </c>
      <c r="D5741" s="44" t="s">
        <v>95</v>
      </c>
      <c r="E5741" s="44" t="s">
        <v>96</v>
      </c>
      <c r="F5741" s="44" t="s">
        <v>59</v>
      </c>
      <c r="G5741" s="44" t="s">
        <v>657</v>
      </c>
      <c r="H5741" s="44" t="s">
        <v>106</v>
      </c>
      <c r="I5741" s="44" t="s">
        <v>305</v>
      </c>
      <c r="J5741" s="44" t="s">
        <v>99</v>
      </c>
      <c r="K5741" s="44" t="s">
        <v>67</v>
      </c>
      <c r="L5741" s="44" t="s">
        <v>680</v>
      </c>
      <c r="M5741" s="44" t="s">
        <v>683</v>
      </c>
      <c r="N5741" s="44">
        <v>200</v>
      </c>
      <c r="O5741" s="44">
        <v>2020</v>
      </c>
      <c r="P5741" s="44" t="s">
        <v>112</v>
      </c>
      <c r="Q5741" s="44" t="s">
        <v>112</v>
      </c>
      <c r="R5741" s="44" t="s">
        <v>657</v>
      </c>
      <c r="S5741" s="44" t="s">
        <v>685</v>
      </c>
      <c r="T5741" s="44">
        <v>2232</v>
      </c>
      <c r="U5741" s="44" t="str">
        <f>IF(ISERROR(VLOOKUP(I5741,'BACK INFO'!F:F,1,0)),IF(ISERROR(VLOOKUP(I5741,'BACK INFO'!H:H,1,0)),K5741,'BACK INFO'!$H$1),'BACK INFO'!$G$1)</f>
        <v>ANITA M. HOPKINS</v>
      </c>
    </row>
    <row r="5742" spans="1:21" x14ac:dyDescent="0.35">
      <c r="A5742" s="44" t="s">
        <v>684</v>
      </c>
      <c r="B5742" s="44">
        <v>2020</v>
      </c>
      <c r="C5742" s="44">
        <v>4</v>
      </c>
      <c r="D5742" s="44" t="s">
        <v>95</v>
      </c>
      <c r="E5742" s="44" t="s">
        <v>96</v>
      </c>
      <c r="F5742" s="44" t="s">
        <v>59</v>
      </c>
      <c r="G5742" s="44" t="s">
        <v>657</v>
      </c>
      <c r="H5742" s="44" t="s">
        <v>106</v>
      </c>
      <c r="I5742" s="44" t="s">
        <v>305</v>
      </c>
      <c r="J5742" s="44" t="s">
        <v>99</v>
      </c>
      <c r="K5742" s="44" t="s">
        <v>67</v>
      </c>
      <c r="L5742" s="44" t="s">
        <v>680</v>
      </c>
      <c r="M5742" s="44" t="s">
        <v>683</v>
      </c>
      <c r="N5742" s="44">
        <v>166</v>
      </c>
      <c r="O5742" s="44">
        <v>2020</v>
      </c>
      <c r="P5742" s="44" t="s">
        <v>112</v>
      </c>
      <c r="Q5742" s="44" t="s">
        <v>112</v>
      </c>
      <c r="R5742" s="44" t="s">
        <v>657</v>
      </c>
      <c r="S5742" s="44" t="s">
        <v>685</v>
      </c>
      <c r="T5742" s="44">
        <v>1920</v>
      </c>
      <c r="U5742" s="44" t="str">
        <f>IF(ISERROR(VLOOKUP(I5742,'BACK INFO'!F:F,1,0)),IF(ISERROR(VLOOKUP(I5742,'BACK INFO'!H:H,1,0)),K5742,'BACK INFO'!$H$1),'BACK INFO'!$G$1)</f>
        <v>ANITA M. HOPKINS</v>
      </c>
    </row>
    <row r="5743" spans="1:21" x14ac:dyDescent="0.35">
      <c r="A5743" s="44" t="s">
        <v>684</v>
      </c>
      <c r="B5743" s="44">
        <v>2020</v>
      </c>
      <c r="C5743" s="44">
        <v>3</v>
      </c>
      <c r="D5743" s="44" t="s">
        <v>95</v>
      </c>
      <c r="E5743" s="44" t="s">
        <v>96</v>
      </c>
      <c r="F5743" s="44" t="s">
        <v>59</v>
      </c>
      <c r="G5743" s="44" t="s">
        <v>657</v>
      </c>
      <c r="H5743" s="44" t="s">
        <v>117</v>
      </c>
      <c r="I5743" s="44" t="s">
        <v>305</v>
      </c>
      <c r="J5743" s="44" t="s">
        <v>99</v>
      </c>
      <c r="K5743" s="44" t="s">
        <v>67</v>
      </c>
      <c r="L5743" s="44" t="s">
        <v>680</v>
      </c>
      <c r="M5743" s="44" t="s">
        <v>683</v>
      </c>
      <c r="N5743" s="44">
        <v>50</v>
      </c>
      <c r="O5743" s="44">
        <v>2020</v>
      </c>
      <c r="P5743" s="44" t="s">
        <v>112</v>
      </c>
      <c r="Q5743" s="44" t="s">
        <v>112</v>
      </c>
      <c r="R5743" s="44" t="s">
        <v>657</v>
      </c>
      <c r="S5743" s="44" t="s">
        <v>685</v>
      </c>
      <c r="T5743" s="44">
        <v>1620</v>
      </c>
      <c r="U5743" s="44" t="str">
        <f>IF(ISERROR(VLOOKUP(I5743,'BACK INFO'!F:F,1,0)),IF(ISERROR(VLOOKUP(I5743,'BACK INFO'!H:H,1,0)),K5743,'BACK INFO'!$H$1),'BACK INFO'!$G$1)</f>
        <v>ANITA M. HOPKINS</v>
      </c>
    </row>
    <row r="5744" spans="1:21" x14ac:dyDescent="0.35">
      <c r="A5744" s="44" t="s">
        <v>684</v>
      </c>
      <c r="B5744" s="44">
        <v>2020</v>
      </c>
      <c r="C5744" s="44">
        <v>4</v>
      </c>
      <c r="D5744" s="44" t="s">
        <v>95</v>
      </c>
      <c r="E5744" s="44" t="s">
        <v>96</v>
      </c>
      <c r="F5744" s="44" t="s">
        <v>59</v>
      </c>
      <c r="G5744" s="44" t="s">
        <v>657</v>
      </c>
      <c r="H5744" s="44" t="s">
        <v>117</v>
      </c>
      <c r="I5744" s="44" t="s">
        <v>305</v>
      </c>
      <c r="J5744" s="44" t="s">
        <v>99</v>
      </c>
      <c r="K5744" s="44" t="s">
        <v>67</v>
      </c>
      <c r="L5744" s="44" t="s">
        <v>680</v>
      </c>
      <c r="M5744" s="44" t="s">
        <v>683</v>
      </c>
      <c r="N5744" s="44">
        <v>49</v>
      </c>
      <c r="O5744" s="44">
        <v>2020</v>
      </c>
      <c r="P5744" s="44" t="s">
        <v>112</v>
      </c>
      <c r="Q5744" s="44" t="s">
        <v>112</v>
      </c>
      <c r="R5744" s="44" t="s">
        <v>657</v>
      </c>
      <c r="S5744" s="44" t="s">
        <v>685</v>
      </c>
      <c r="T5744" s="44">
        <v>1576</v>
      </c>
      <c r="U5744" s="44" t="str">
        <f>IF(ISERROR(VLOOKUP(I5744,'BACK INFO'!F:F,1,0)),IF(ISERROR(VLOOKUP(I5744,'BACK INFO'!H:H,1,0)),K5744,'BACK INFO'!$H$1),'BACK INFO'!$G$1)</f>
        <v>ANITA M. HOPKINS</v>
      </c>
    </row>
    <row r="5745" spans="1:21" x14ac:dyDescent="0.35">
      <c r="A5745" s="44" t="s">
        <v>684</v>
      </c>
      <c r="B5745" s="44">
        <v>2020</v>
      </c>
      <c r="C5745" s="44">
        <v>3</v>
      </c>
      <c r="D5745" s="44" t="s">
        <v>95</v>
      </c>
      <c r="E5745" s="44" t="s">
        <v>96</v>
      </c>
      <c r="F5745" s="44" t="s">
        <v>59</v>
      </c>
      <c r="G5745" s="44" t="s">
        <v>657</v>
      </c>
      <c r="H5745" s="44" t="s">
        <v>98</v>
      </c>
      <c r="I5745" s="44" t="s">
        <v>305</v>
      </c>
      <c r="J5745" s="44" t="s">
        <v>99</v>
      </c>
      <c r="K5745" s="44" t="s">
        <v>67</v>
      </c>
      <c r="L5745" s="44" t="s">
        <v>680</v>
      </c>
      <c r="M5745" s="44" t="s">
        <v>683</v>
      </c>
      <c r="N5745" s="44">
        <v>246</v>
      </c>
      <c r="O5745" s="44">
        <v>2020</v>
      </c>
      <c r="P5745" s="44" t="s">
        <v>112</v>
      </c>
      <c r="Q5745" s="44" t="s">
        <v>112</v>
      </c>
      <c r="R5745" s="44" t="s">
        <v>657</v>
      </c>
      <c r="S5745" s="44" t="s">
        <v>685</v>
      </c>
      <c r="T5745" s="44">
        <v>7743</v>
      </c>
      <c r="U5745" s="44" t="str">
        <f>IF(ISERROR(VLOOKUP(I5745,'BACK INFO'!F:F,1,0)),IF(ISERROR(VLOOKUP(I5745,'BACK INFO'!H:H,1,0)),K5745,'BACK INFO'!$H$1),'BACK INFO'!$G$1)</f>
        <v>ANITA M. HOPKINS</v>
      </c>
    </row>
    <row r="5746" spans="1:21" x14ac:dyDescent="0.35">
      <c r="A5746" s="44" t="s">
        <v>684</v>
      </c>
      <c r="B5746" s="44">
        <v>2020</v>
      </c>
      <c r="C5746" s="44">
        <v>4</v>
      </c>
      <c r="D5746" s="44" t="s">
        <v>95</v>
      </c>
      <c r="E5746" s="44" t="s">
        <v>96</v>
      </c>
      <c r="F5746" s="44" t="s">
        <v>59</v>
      </c>
      <c r="G5746" s="44" t="s">
        <v>657</v>
      </c>
      <c r="H5746" s="44" t="s">
        <v>98</v>
      </c>
      <c r="I5746" s="44" t="s">
        <v>305</v>
      </c>
      <c r="J5746" s="44" t="s">
        <v>99</v>
      </c>
      <c r="K5746" s="44" t="s">
        <v>67</v>
      </c>
      <c r="L5746" s="44" t="s">
        <v>680</v>
      </c>
      <c r="M5746" s="44" t="s">
        <v>683</v>
      </c>
      <c r="N5746" s="44">
        <v>250</v>
      </c>
      <c r="O5746" s="44">
        <v>2020</v>
      </c>
      <c r="P5746" s="44" t="s">
        <v>112</v>
      </c>
      <c r="Q5746" s="44" t="s">
        <v>112</v>
      </c>
      <c r="R5746" s="44" t="s">
        <v>657</v>
      </c>
      <c r="S5746" s="44" t="s">
        <v>685</v>
      </c>
      <c r="T5746" s="44">
        <v>8149</v>
      </c>
      <c r="U5746" s="44" t="str">
        <f>IF(ISERROR(VLOOKUP(I5746,'BACK INFO'!F:F,1,0)),IF(ISERROR(VLOOKUP(I5746,'BACK INFO'!H:H,1,0)),K5746,'BACK INFO'!$H$1),'BACK INFO'!$G$1)</f>
        <v>ANITA M. HOPKINS</v>
      </c>
    </row>
    <row r="5747" spans="1:21" x14ac:dyDescent="0.35">
      <c r="A5747" s="44" t="s">
        <v>684</v>
      </c>
      <c r="B5747" s="44">
        <v>2019</v>
      </c>
      <c r="C5747" s="44">
        <v>11</v>
      </c>
      <c r="D5747" s="44" t="s">
        <v>95</v>
      </c>
      <c r="E5747" s="44" t="s">
        <v>96</v>
      </c>
      <c r="F5747" s="44" t="s">
        <v>59</v>
      </c>
      <c r="G5747" s="44" t="s">
        <v>657</v>
      </c>
      <c r="H5747" s="44" t="s">
        <v>106</v>
      </c>
      <c r="I5747" s="44" t="s">
        <v>389</v>
      </c>
      <c r="J5747" s="44" t="s">
        <v>99</v>
      </c>
      <c r="K5747" s="44" t="s">
        <v>67</v>
      </c>
      <c r="L5747" s="44" t="s">
        <v>680</v>
      </c>
      <c r="M5747" s="44">
        <v>0</v>
      </c>
      <c r="N5747" s="44">
        <v>24</v>
      </c>
      <c r="O5747" s="44">
        <v>2020</v>
      </c>
      <c r="P5747" s="44" t="s">
        <v>112</v>
      </c>
      <c r="Q5747" s="44" t="s">
        <v>112</v>
      </c>
      <c r="R5747" s="44" t="s">
        <v>657</v>
      </c>
      <c r="S5747" s="44" t="s">
        <v>685</v>
      </c>
      <c r="T5747" s="44">
        <v>432</v>
      </c>
      <c r="U5747" s="44" t="str">
        <f>IF(ISERROR(VLOOKUP(I5747,'BACK INFO'!F:F,1,0)),IF(ISERROR(VLOOKUP(I5747,'BACK INFO'!H:H,1,0)),K5747,'BACK INFO'!$H$1),'BACK INFO'!$G$1)</f>
        <v>ANITA M. HOPKINS</v>
      </c>
    </row>
    <row r="5748" spans="1:21" x14ac:dyDescent="0.35">
      <c r="A5748" s="44" t="s">
        <v>684</v>
      </c>
      <c r="B5748" s="44">
        <v>2019</v>
      </c>
      <c r="C5748" s="44">
        <v>11</v>
      </c>
      <c r="D5748" s="44" t="s">
        <v>95</v>
      </c>
      <c r="E5748" s="44" t="s">
        <v>96</v>
      </c>
      <c r="F5748" s="44" t="s">
        <v>59</v>
      </c>
      <c r="G5748" s="44" t="s">
        <v>657</v>
      </c>
      <c r="H5748" s="44" t="s">
        <v>117</v>
      </c>
      <c r="I5748" s="44" t="s">
        <v>389</v>
      </c>
      <c r="J5748" s="44" t="s">
        <v>99</v>
      </c>
      <c r="K5748" s="44" t="s">
        <v>67</v>
      </c>
      <c r="L5748" s="44" t="s">
        <v>680</v>
      </c>
      <c r="M5748" s="44">
        <v>0</v>
      </c>
      <c r="N5748" s="44">
        <v>154</v>
      </c>
      <c r="O5748" s="44">
        <v>2020</v>
      </c>
      <c r="P5748" s="44" t="s">
        <v>112</v>
      </c>
      <c r="Q5748" s="44" t="s">
        <v>112</v>
      </c>
      <c r="R5748" s="44" t="s">
        <v>657</v>
      </c>
      <c r="S5748" s="44" t="s">
        <v>685</v>
      </c>
      <c r="T5748" s="44">
        <v>4942</v>
      </c>
      <c r="U5748" s="44" t="str">
        <f>IF(ISERROR(VLOOKUP(I5748,'BACK INFO'!F:F,1,0)),IF(ISERROR(VLOOKUP(I5748,'BACK INFO'!H:H,1,0)),K5748,'BACK INFO'!$H$1),'BACK INFO'!$G$1)</f>
        <v>ANITA M. HOPKINS</v>
      </c>
    </row>
    <row r="5749" spans="1:21" x14ac:dyDescent="0.35">
      <c r="A5749" s="44" t="s">
        <v>684</v>
      </c>
      <c r="B5749" s="44">
        <v>2019</v>
      </c>
      <c r="C5749" s="44">
        <v>12</v>
      </c>
      <c r="D5749" s="44" t="s">
        <v>95</v>
      </c>
      <c r="E5749" s="44" t="s">
        <v>96</v>
      </c>
      <c r="F5749" s="44" t="s">
        <v>59</v>
      </c>
      <c r="G5749" s="44" t="s">
        <v>657</v>
      </c>
      <c r="H5749" s="44" t="s">
        <v>117</v>
      </c>
      <c r="I5749" s="44" t="s">
        <v>389</v>
      </c>
      <c r="J5749" s="44" t="s">
        <v>99</v>
      </c>
      <c r="K5749" s="44" t="s">
        <v>67</v>
      </c>
      <c r="L5749" s="44" t="s">
        <v>680</v>
      </c>
      <c r="M5749" s="44">
        <v>0</v>
      </c>
      <c r="N5749" s="44">
        <v>51</v>
      </c>
      <c r="O5749" s="44">
        <v>2020</v>
      </c>
      <c r="P5749" s="44" t="s">
        <v>112</v>
      </c>
      <c r="Q5749" s="44" t="s">
        <v>112</v>
      </c>
      <c r="R5749" s="44" t="s">
        <v>657</v>
      </c>
      <c r="S5749" s="44" t="s">
        <v>685</v>
      </c>
      <c r="T5749" s="44">
        <v>1658</v>
      </c>
      <c r="U5749" s="44" t="str">
        <f>IF(ISERROR(VLOOKUP(I5749,'BACK INFO'!F:F,1,0)),IF(ISERROR(VLOOKUP(I5749,'BACK INFO'!H:H,1,0)),K5749,'BACK INFO'!$H$1),'BACK INFO'!$G$1)</f>
        <v>ANITA M. HOPKINS</v>
      </c>
    </row>
    <row r="5750" spans="1:21" x14ac:dyDescent="0.35">
      <c r="A5750" s="44" t="s">
        <v>684</v>
      </c>
      <c r="B5750" s="44">
        <v>2019</v>
      </c>
      <c r="C5750" s="44">
        <v>11</v>
      </c>
      <c r="D5750" s="44" t="s">
        <v>95</v>
      </c>
      <c r="E5750" s="44" t="s">
        <v>96</v>
      </c>
      <c r="F5750" s="44" t="s">
        <v>59</v>
      </c>
      <c r="G5750" s="44" t="s">
        <v>657</v>
      </c>
      <c r="H5750" s="44" t="s">
        <v>152</v>
      </c>
      <c r="I5750" s="44" t="s">
        <v>389</v>
      </c>
      <c r="J5750" s="44" t="s">
        <v>99</v>
      </c>
      <c r="K5750" s="44" t="s">
        <v>67</v>
      </c>
      <c r="L5750" s="44" t="s">
        <v>680</v>
      </c>
      <c r="M5750" s="44">
        <v>0</v>
      </c>
      <c r="N5750" s="44">
        <v>26</v>
      </c>
      <c r="O5750" s="44">
        <v>2020</v>
      </c>
      <c r="P5750" s="44" t="s">
        <v>112</v>
      </c>
      <c r="Q5750" s="44" t="s">
        <v>112</v>
      </c>
      <c r="R5750" s="44" t="s">
        <v>657</v>
      </c>
      <c r="S5750" s="44" t="s">
        <v>685</v>
      </c>
      <c r="T5750" s="44">
        <v>767</v>
      </c>
      <c r="U5750" s="44" t="str">
        <f>IF(ISERROR(VLOOKUP(I5750,'BACK INFO'!F:F,1,0)),IF(ISERROR(VLOOKUP(I5750,'BACK INFO'!H:H,1,0)),K5750,'BACK INFO'!$H$1),'BACK INFO'!$G$1)</f>
        <v>ANITA M. HOPKINS</v>
      </c>
    </row>
    <row r="5751" spans="1:21" x14ac:dyDescent="0.35">
      <c r="A5751" s="44" t="s">
        <v>684</v>
      </c>
      <c r="B5751" s="44">
        <v>2019</v>
      </c>
      <c r="C5751" s="44">
        <v>12</v>
      </c>
      <c r="D5751" s="44" t="s">
        <v>95</v>
      </c>
      <c r="E5751" s="44" t="s">
        <v>96</v>
      </c>
      <c r="F5751" s="44" t="s">
        <v>59</v>
      </c>
      <c r="G5751" s="44" t="s">
        <v>657</v>
      </c>
      <c r="H5751" s="44" t="s">
        <v>152</v>
      </c>
      <c r="I5751" s="44" t="s">
        <v>389</v>
      </c>
      <c r="J5751" s="44" t="s">
        <v>99</v>
      </c>
      <c r="K5751" s="44" t="s">
        <v>67</v>
      </c>
      <c r="L5751" s="44" t="s">
        <v>680</v>
      </c>
      <c r="M5751" s="44">
        <v>0</v>
      </c>
      <c r="N5751" s="44">
        <v>13</v>
      </c>
      <c r="O5751" s="44">
        <v>2020</v>
      </c>
      <c r="P5751" s="44" t="s">
        <v>112</v>
      </c>
      <c r="Q5751" s="44" t="s">
        <v>112</v>
      </c>
      <c r="R5751" s="44" t="s">
        <v>657</v>
      </c>
      <c r="S5751" s="44" t="s">
        <v>685</v>
      </c>
      <c r="T5751" s="44">
        <v>383.5</v>
      </c>
      <c r="U5751" s="44" t="str">
        <f>IF(ISERROR(VLOOKUP(I5751,'BACK INFO'!F:F,1,0)),IF(ISERROR(VLOOKUP(I5751,'BACK INFO'!H:H,1,0)),K5751,'BACK INFO'!$H$1),'BACK INFO'!$G$1)</f>
        <v>ANITA M. HOPKINS</v>
      </c>
    </row>
    <row r="5752" spans="1:21" x14ac:dyDescent="0.35">
      <c r="A5752" s="44" t="s">
        <v>684</v>
      </c>
      <c r="B5752" s="44">
        <v>2019</v>
      </c>
      <c r="C5752" s="44">
        <v>10</v>
      </c>
      <c r="D5752" s="44" t="s">
        <v>95</v>
      </c>
      <c r="E5752" s="44" t="s">
        <v>96</v>
      </c>
      <c r="F5752" s="44" t="s">
        <v>59</v>
      </c>
      <c r="G5752" s="44" t="s">
        <v>657</v>
      </c>
      <c r="H5752" s="44" t="s">
        <v>106</v>
      </c>
      <c r="I5752" s="44" t="s">
        <v>407</v>
      </c>
      <c r="J5752" s="44" t="s">
        <v>99</v>
      </c>
      <c r="K5752" s="44" t="s">
        <v>72</v>
      </c>
      <c r="L5752" s="44" t="s">
        <v>680</v>
      </c>
      <c r="M5752" s="44">
        <v>0</v>
      </c>
      <c r="N5752" s="44">
        <v>4</v>
      </c>
      <c r="O5752" s="44">
        <v>2020</v>
      </c>
      <c r="P5752" s="44" t="s">
        <v>112</v>
      </c>
      <c r="Q5752" s="44" t="s">
        <v>112</v>
      </c>
      <c r="R5752" s="44" t="s">
        <v>657</v>
      </c>
      <c r="S5752" s="44" t="s">
        <v>685</v>
      </c>
      <c r="T5752" s="44">
        <v>60</v>
      </c>
      <c r="U5752" s="44" t="str">
        <f>IF(ISERROR(VLOOKUP(I5752,'BACK INFO'!F:F,1,0)),IF(ISERROR(VLOOKUP(I5752,'BACK INFO'!H:H,1,0)),K5752,'BACK INFO'!$H$1),'BACK INFO'!$G$1)</f>
        <v>BILL MILLER AND COMPANY</v>
      </c>
    </row>
    <row r="5753" spans="1:21" x14ac:dyDescent="0.35">
      <c r="A5753" s="44" t="s">
        <v>684</v>
      </c>
      <c r="B5753" s="44">
        <v>2019</v>
      </c>
      <c r="C5753" s="44">
        <v>10</v>
      </c>
      <c r="D5753" s="44" t="s">
        <v>95</v>
      </c>
      <c r="E5753" s="44" t="s">
        <v>96</v>
      </c>
      <c r="F5753" s="44" t="s">
        <v>59</v>
      </c>
      <c r="G5753" s="44" t="s">
        <v>657</v>
      </c>
      <c r="H5753" s="44" t="s">
        <v>117</v>
      </c>
      <c r="I5753" s="44" t="s">
        <v>407</v>
      </c>
      <c r="J5753" s="44" t="s">
        <v>99</v>
      </c>
      <c r="K5753" s="44" t="s">
        <v>72</v>
      </c>
      <c r="L5753" s="44" t="s">
        <v>680</v>
      </c>
      <c r="M5753" s="44">
        <v>0</v>
      </c>
      <c r="N5753" s="44">
        <v>95</v>
      </c>
      <c r="O5753" s="44">
        <v>2020</v>
      </c>
      <c r="P5753" s="44" t="s">
        <v>112</v>
      </c>
      <c r="Q5753" s="44" t="s">
        <v>112</v>
      </c>
      <c r="R5753" s="44" t="s">
        <v>657</v>
      </c>
      <c r="S5753" s="44" t="s">
        <v>685</v>
      </c>
      <c r="T5753" s="44">
        <v>3090</v>
      </c>
      <c r="U5753" s="44" t="str">
        <f>IF(ISERROR(VLOOKUP(I5753,'BACK INFO'!F:F,1,0)),IF(ISERROR(VLOOKUP(I5753,'BACK INFO'!H:H,1,0)),K5753,'BACK INFO'!$H$1),'BACK INFO'!$G$1)</f>
        <v>BILL MILLER AND COMPANY</v>
      </c>
    </row>
    <row r="5754" spans="1:21" x14ac:dyDescent="0.35">
      <c r="A5754" s="44" t="s">
        <v>684</v>
      </c>
      <c r="B5754" s="44">
        <v>2019</v>
      </c>
      <c r="C5754" s="44">
        <v>11</v>
      </c>
      <c r="D5754" s="44" t="s">
        <v>95</v>
      </c>
      <c r="E5754" s="44" t="s">
        <v>96</v>
      </c>
      <c r="F5754" s="44" t="s">
        <v>59</v>
      </c>
      <c r="G5754" s="44" t="s">
        <v>657</v>
      </c>
      <c r="H5754" s="44" t="s">
        <v>98</v>
      </c>
      <c r="I5754" s="44" t="s">
        <v>407</v>
      </c>
      <c r="J5754" s="44" t="s">
        <v>99</v>
      </c>
      <c r="K5754" s="44" t="s">
        <v>72</v>
      </c>
      <c r="L5754" s="44" t="s">
        <v>680</v>
      </c>
      <c r="M5754" s="44">
        <v>0</v>
      </c>
      <c r="N5754" s="44">
        <v>24</v>
      </c>
      <c r="O5754" s="44">
        <v>2020</v>
      </c>
      <c r="P5754" s="44" t="s">
        <v>112</v>
      </c>
      <c r="Q5754" s="44" t="s">
        <v>112</v>
      </c>
      <c r="R5754" s="44" t="s">
        <v>657</v>
      </c>
      <c r="S5754" s="44" t="s">
        <v>685</v>
      </c>
      <c r="T5754" s="44">
        <v>772</v>
      </c>
      <c r="U5754" s="44" t="str">
        <f>IF(ISERROR(VLOOKUP(I5754,'BACK INFO'!F:F,1,0)),IF(ISERROR(VLOOKUP(I5754,'BACK INFO'!H:H,1,0)),K5754,'BACK INFO'!$H$1),'BACK INFO'!$G$1)</f>
        <v>BILL MILLER AND COMPANY</v>
      </c>
    </row>
    <row r="5755" spans="1:21" x14ac:dyDescent="0.35">
      <c r="A5755" s="44" t="s">
        <v>684</v>
      </c>
      <c r="B5755" s="44">
        <v>2019</v>
      </c>
      <c r="C5755" s="44">
        <v>12</v>
      </c>
      <c r="D5755" s="44" t="s">
        <v>95</v>
      </c>
      <c r="E5755" s="44" t="s">
        <v>96</v>
      </c>
      <c r="F5755" s="44" t="s">
        <v>59</v>
      </c>
      <c r="G5755" s="44" t="s">
        <v>657</v>
      </c>
      <c r="H5755" s="44" t="s">
        <v>98</v>
      </c>
      <c r="I5755" s="44" t="s">
        <v>407</v>
      </c>
      <c r="J5755" s="44" t="s">
        <v>99</v>
      </c>
      <c r="K5755" s="44" t="s">
        <v>72</v>
      </c>
      <c r="L5755" s="44" t="s">
        <v>680</v>
      </c>
      <c r="M5755" s="44">
        <v>0</v>
      </c>
      <c r="N5755" s="44">
        <v>29</v>
      </c>
      <c r="O5755" s="44">
        <v>2020</v>
      </c>
      <c r="P5755" s="44" t="s">
        <v>112</v>
      </c>
      <c r="Q5755" s="44" t="s">
        <v>112</v>
      </c>
      <c r="R5755" s="44" t="s">
        <v>657</v>
      </c>
      <c r="S5755" s="44" t="s">
        <v>685</v>
      </c>
      <c r="T5755" s="44">
        <v>893</v>
      </c>
      <c r="U5755" s="44" t="str">
        <f>IF(ISERROR(VLOOKUP(I5755,'BACK INFO'!F:F,1,0)),IF(ISERROR(VLOOKUP(I5755,'BACK INFO'!H:H,1,0)),K5755,'BACK INFO'!$H$1),'BACK INFO'!$G$1)</f>
        <v>BILL MILLER AND COMPANY</v>
      </c>
    </row>
    <row r="5756" spans="1:21" x14ac:dyDescent="0.35">
      <c r="A5756" s="44" t="s">
        <v>684</v>
      </c>
      <c r="B5756" s="44">
        <v>2020</v>
      </c>
      <c r="C5756" s="44">
        <v>1</v>
      </c>
      <c r="D5756" s="44" t="s">
        <v>95</v>
      </c>
      <c r="E5756" s="44" t="s">
        <v>96</v>
      </c>
      <c r="F5756" s="44" t="s">
        <v>59</v>
      </c>
      <c r="G5756" s="44" t="s">
        <v>657</v>
      </c>
      <c r="H5756" s="44" t="s">
        <v>98</v>
      </c>
      <c r="I5756" s="44" t="s">
        <v>407</v>
      </c>
      <c r="J5756" s="44" t="s">
        <v>99</v>
      </c>
      <c r="K5756" s="44" t="s">
        <v>72</v>
      </c>
      <c r="L5756" s="44" t="s">
        <v>680</v>
      </c>
      <c r="M5756" s="44">
        <v>0</v>
      </c>
      <c r="N5756" s="44">
        <v>46</v>
      </c>
      <c r="O5756" s="44">
        <v>2020</v>
      </c>
      <c r="P5756" s="44" t="s">
        <v>112</v>
      </c>
      <c r="Q5756" s="44" t="s">
        <v>112</v>
      </c>
      <c r="R5756" s="44" t="s">
        <v>657</v>
      </c>
      <c r="S5756" s="44" t="s">
        <v>685</v>
      </c>
      <c r="T5756" s="44">
        <v>1447</v>
      </c>
      <c r="U5756" s="44" t="str">
        <f>IF(ISERROR(VLOOKUP(I5756,'BACK INFO'!F:F,1,0)),IF(ISERROR(VLOOKUP(I5756,'BACK INFO'!H:H,1,0)),K5756,'BACK INFO'!$H$1),'BACK INFO'!$G$1)</f>
        <v>BILL MILLER AND COMPANY</v>
      </c>
    </row>
    <row r="5757" spans="1:21" x14ac:dyDescent="0.35">
      <c r="A5757" s="44" t="s">
        <v>684</v>
      </c>
      <c r="B5757" s="44">
        <v>2019</v>
      </c>
      <c r="C5757" s="44">
        <v>11</v>
      </c>
      <c r="D5757" s="44" t="s">
        <v>95</v>
      </c>
      <c r="E5757" s="44" t="s">
        <v>96</v>
      </c>
      <c r="F5757" s="44" t="s">
        <v>59</v>
      </c>
      <c r="G5757" s="44" t="s">
        <v>657</v>
      </c>
      <c r="H5757" s="44" t="s">
        <v>152</v>
      </c>
      <c r="I5757" s="44" t="s">
        <v>407</v>
      </c>
      <c r="J5757" s="44" t="s">
        <v>99</v>
      </c>
      <c r="K5757" s="44" t="s">
        <v>72</v>
      </c>
      <c r="L5757" s="44" t="s">
        <v>680</v>
      </c>
      <c r="M5757" s="44">
        <v>0</v>
      </c>
      <c r="N5757" s="44">
        <v>1</v>
      </c>
      <c r="O5757" s="44">
        <v>2020</v>
      </c>
      <c r="P5757" s="44" t="s">
        <v>112</v>
      </c>
      <c r="Q5757" s="44" t="s">
        <v>112</v>
      </c>
      <c r="R5757" s="44" t="s">
        <v>657</v>
      </c>
      <c r="S5757" s="44" t="s">
        <v>685</v>
      </c>
      <c r="T5757" s="44">
        <v>57</v>
      </c>
      <c r="U5757" s="44" t="str">
        <f>IF(ISERROR(VLOOKUP(I5757,'BACK INFO'!F:F,1,0)),IF(ISERROR(VLOOKUP(I5757,'BACK INFO'!H:H,1,0)),K5757,'BACK INFO'!$H$1),'BACK INFO'!$G$1)</f>
        <v>BILL MILLER AND COMPANY</v>
      </c>
    </row>
    <row r="5758" spans="1:21" x14ac:dyDescent="0.35">
      <c r="A5758" s="44" t="s">
        <v>684</v>
      </c>
      <c r="B5758" s="44">
        <v>2020</v>
      </c>
      <c r="C5758" s="44">
        <v>1</v>
      </c>
      <c r="D5758" s="44" t="s">
        <v>95</v>
      </c>
      <c r="E5758" s="44" t="s">
        <v>96</v>
      </c>
      <c r="F5758" s="44" t="s">
        <v>59</v>
      </c>
      <c r="G5758" s="44" t="s">
        <v>657</v>
      </c>
      <c r="H5758" s="44" t="s">
        <v>152</v>
      </c>
      <c r="I5758" s="44" t="s">
        <v>407</v>
      </c>
      <c r="J5758" s="44" t="s">
        <v>99</v>
      </c>
      <c r="K5758" s="44" t="s">
        <v>72</v>
      </c>
      <c r="L5758" s="44" t="s">
        <v>680</v>
      </c>
      <c r="M5758" s="44">
        <v>0</v>
      </c>
      <c r="N5758" s="44">
        <v>4</v>
      </c>
      <c r="O5758" s="44">
        <v>2020</v>
      </c>
      <c r="P5758" s="44" t="s">
        <v>112</v>
      </c>
      <c r="Q5758" s="44" t="s">
        <v>112</v>
      </c>
      <c r="R5758" s="44" t="s">
        <v>657</v>
      </c>
      <c r="S5758" s="44" t="s">
        <v>685</v>
      </c>
      <c r="T5758" s="44">
        <v>168</v>
      </c>
      <c r="U5758" s="44" t="str">
        <f>IF(ISERROR(VLOOKUP(I5758,'BACK INFO'!F:F,1,0)),IF(ISERROR(VLOOKUP(I5758,'BACK INFO'!H:H,1,0)),K5758,'BACK INFO'!$H$1),'BACK INFO'!$G$1)</f>
        <v>BILL MILLER AND COMPANY</v>
      </c>
    </row>
    <row r="5759" spans="1:21" x14ac:dyDescent="0.35">
      <c r="A5759" s="44" t="s">
        <v>684</v>
      </c>
      <c r="B5759" s="44">
        <v>2019</v>
      </c>
      <c r="C5759" s="44">
        <v>10</v>
      </c>
      <c r="D5759" s="44" t="s">
        <v>95</v>
      </c>
      <c r="E5759" s="44" t="s">
        <v>96</v>
      </c>
      <c r="F5759" s="44" t="s">
        <v>59</v>
      </c>
      <c r="G5759" s="44" t="s">
        <v>657</v>
      </c>
      <c r="H5759" s="44" t="s">
        <v>98</v>
      </c>
      <c r="I5759" s="44" t="s">
        <v>265</v>
      </c>
      <c r="J5759" s="44" t="s">
        <v>99</v>
      </c>
      <c r="K5759" s="44" t="s">
        <v>73</v>
      </c>
      <c r="L5759" s="44" t="s">
        <v>680</v>
      </c>
      <c r="M5759" s="44">
        <v>0</v>
      </c>
      <c r="N5759" s="44">
        <v>48</v>
      </c>
      <c r="O5759" s="44">
        <v>2020</v>
      </c>
      <c r="P5759" s="44" t="s">
        <v>112</v>
      </c>
      <c r="Q5759" s="44" t="s">
        <v>112</v>
      </c>
      <c r="R5759" s="44" t="s">
        <v>657</v>
      </c>
      <c r="S5759" s="44" t="s">
        <v>685</v>
      </c>
      <c r="T5759" s="44">
        <v>1452</v>
      </c>
      <c r="U5759" s="44" t="str">
        <f>IF(ISERROR(VLOOKUP(I5759,'BACK INFO'!F:F,1,0)),IF(ISERROR(VLOOKUP(I5759,'BACK INFO'!H:H,1,0)),K5759,'BACK INFO'!$H$1),'BACK INFO'!$G$1)</f>
        <v>PHYLLIS POSNER</v>
      </c>
    </row>
    <row r="5760" spans="1:21" x14ac:dyDescent="0.35">
      <c r="A5760" s="44" t="s">
        <v>684</v>
      </c>
      <c r="B5760" s="44">
        <v>2019</v>
      </c>
      <c r="C5760" s="44">
        <v>11</v>
      </c>
      <c r="D5760" s="44" t="s">
        <v>95</v>
      </c>
      <c r="E5760" s="44" t="s">
        <v>96</v>
      </c>
      <c r="F5760" s="44" t="s">
        <v>59</v>
      </c>
      <c r="G5760" s="44" t="s">
        <v>657</v>
      </c>
      <c r="H5760" s="44" t="s">
        <v>98</v>
      </c>
      <c r="I5760" s="44" t="s">
        <v>265</v>
      </c>
      <c r="J5760" s="44" t="s">
        <v>99</v>
      </c>
      <c r="K5760" s="44" t="s">
        <v>73</v>
      </c>
      <c r="L5760" s="44" t="s">
        <v>680</v>
      </c>
      <c r="M5760" s="44">
        <v>0</v>
      </c>
      <c r="N5760" s="44">
        <v>40</v>
      </c>
      <c r="O5760" s="44">
        <v>2020</v>
      </c>
      <c r="P5760" s="44" t="s">
        <v>112</v>
      </c>
      <c r="Q5760" s="44" t="s">
        <v>112</v>
      </c>
      <c r="R5760" s="44" t="s">
        <v>657</v>
      </c>
      <c r="S5760" s="44" t="s">
        <v>685</v>
      </c>
      <c r="T5760" s="44">
        <v>1256</v>
      </c>
      <c r="U5760" s="44" t="str">
        <f>IF(ISERROR(VLOOKUP(I5760,'BACK INFO'!F:F,1,0)),IF(ISERROR(VLOOKUP(I5760,'BACK INFO'!H:H,1,0)),K5760,'BACK INFO'!$H$1),'BACK INFO'!$G$1)</f>
        <v>PHYLLIS POSNER</v>
      </c>
    </row>
    <row r="5761" spans="1:21" x14ac:dyDescent="0.35">
      <c r="A5761" s="44" t="s">
        <v>684</v>
      </c>
      <c r="B5761" s="44">
        <v>2020</v>
      </c>
      <c r="C5761" s="44">
        <v>1</v>
      </c>
      <c r="D5761" s="44" t="s">
        <v>95</v>
      </c>
      <c r="E5761" s="44" t="s">
        <v>96</v>
      </c>
      <c r="F5761" s="44" t="s">
        <v>59</v>
      </c>
      <c r="G5761" s="44" t="s">
        <v>657</v>
      </c>
      <c r="H5761" s="44" t="s">
        <v>98</v>
      </c>
      <c r="I5761" s="44" t="s">
        <v>265</v>
      </c>
      <c r="J5761" s="44" t="s">
        <v>99</v>
      </c>
      <c r="K5761" s="44" t="s">
        <v>73</v>
      </c>
      <c r="L5761" s="44" t="s">
        <v>680</v>
      </c>
      <c r="M5761" s="44">
        <v>0</v>
      </c>
      <c r="N5761" s="44">
        <v>40</v>
      </c>
      <c r="O5761" s="44">
        <v>2020</v>
      </c>
      <c r="P5761" s="44" t="s">
        <v>112</v>
      </c>
      <c r="Q5761" s="44" t="s">
        <v>112</v>
      </c>
      <c r="R5761" s="44" t="s">
        <v>657</v>
      </c>
      <c r="S5761" s="44" t="s">
        <v>685</v>
      </c>
      <c r="T5761" s="44">
        <v>1292</v>
      </c>
      <c r="U5761" s="44" t="str">
        <f>IF(ISERROR(VLOOKUP(I5761,'BACK INFO'!F:F,1,0)),IF(ISERROR(VLOOKUP(I5761,'BACK INFO'!H:H,1,0)),K5761,'BACK INFO'!$H$1),'BACK INFO'!$G$1)</f>
        <v>PHYLLIS POSNER</v>
      </c>
    </row>
    <row r="5762" spans="1:21" x14ac:dyDescent="0.35">
      <c r="A5762" s="44" t="s">
        <v>684</v>
      </c>
      <c r="B5762" s="44">
        <v>2019</v>
      </c>
      <c r="C5762" s="44">
        <v>10</v>
      </c>
      <c r="D5762" s="44" t="s">
        <v>95</v>
      </c>
      <c r="E5762" s="44" t="s">
        <v>96</v>
      </c>
      <c r="F5762" s="44" t="s">
        <v>59</v>
      </c>
      <c r="G5762" s="44" t="s">
        <v>657</v>
      </c>
      <c r="H5762" s="44" t="s">
        <v>98</v>
      </c>
      <c r="I5762" s="44" t="s">
        <v>303</v>
      </c>
      <c r="J5762" s="44" t="s">
        <v>99</v>
      </c>
      <c r="K5762" s="44" t="s">
        <v>72</v>
      </c>
      <c r="L5762" s="44" t="s">
        <v>680</v>
      </c>
      <c r="M5762" s="44">
        <v>0</v>
      </c>
      <c r="N5762" s="44">
        <v>20</v>
      </c>
      <c r="O5762" s="44">
        <v>2020</v>
      </c>
      <c r="P5762" s="44" t="s">
        <v>112</v>
      </c>
      <c r="Q5762" s="44" t="s">
        <v>112</v>
      </c>
      <c r="R5762" s="44" t="s">
        <v>657</v>
      </c>
      <c r="S5762" s="44" t="s">
        <v>685</v>
      </c>
      <c r="T5762" s="44">
        <v>612</v>
      </c>
      <c r="U5762" s="44" t="str">
        <f>IF(ISERROR(VLOOKUP(I5762,'BACK INFO'!F:F,1,0)),IF(ISERROR(VLOOKUP(I5762,'BACK INFO'!H:H,1,0)),K5762,'BACK INFO'!$H$1),'BACK INFO'!$G$1)</f>
        <v>BILL MILLER AND COMPANY</v>
      </c>
    </row>
    <row r="5763" spans="1:21" x14ac:dyDescent="0.35">
      <c r="A5763" s="44" t="s">
        <v>684</v>
      </c>
      <c r="B5763" s="44">
        <v>2019</v>
      </c>
      <c r="C5763" s="44">
        <v>11</v>
      </c>
      <c r="D5763" s="44" t="s">
        <v>95</v>
      </c>
      <c r="E5763" s="44" t="s">
        <v>96</v>
      </c>
      <c r="F5763" s="44" t="s">
        <v>59</v>
      </c>
      <c r="G5763" s="44" t="s">
        <v>657</v>
      </c>
      <c r="H5763" s="44" t="s">
        <v>98</v>
      </c>
      <c r="I5763" s="44" t="s">
        <v>303</v>
      </c>
      <c r="J5763" s="44" t="s">
        <v>99</v>
      </c>
      <c r="K5763" s="44" t="s">
        <v>72</v>
      </c>
      <c r="L5763" s="44" t="s">
        <v>680</v>
      </c>
      <c r="M5763" s="44">
        <v>0</v>
      </c>
      <c r="N5763" s="44">
        <v>8</v>
      </c>
      <c r="O5763" s="44">
        <v>2020</v>
      </c>
      <c r="P5763" s="44" t="s">
        <v>112</v>
      </c>
      <c r="Q5763" s="44" t="s">
        <v>112</v>
      </c>
      <c r="R5763" s="44" t="s">
        <v>657</v>
      </c>
      <c r="S5763" s="44" t="s">
        <v>685</v>
      </c>
      <c r="T5763" s="44">
        <v>252</v>
      </c>
      <c r="U5763" s="44" t="str">
        <f>IF(ISERROR(VLOOKUP(I5763,'BACK INFO'!F:F,1,0)),IF(ISERROR(VLOOKUP(I5763,'BACK INFO'!H:H,1,0)),K5763,'BACK INFO'!$H$1),'BACK INFO'!$G$1)</f>
        <v>BILL MILLER AND COMPANY</v>
      </c>
    </row>
    <row r="5764" spans="1:21" x14ac:dyDescent="0.35">
      <c r="A5764" s="44" t="s">
        <v>684</v>
      </c>
      <c r="B5764" s="44">
        <v>2019</v>
      </c>
      <c r="C5764" s="44">
        <v>12</v>
      </c>
      <c r="D5764" s="44" t="s">
        <v>95</v>
      </c>
      <c r="E5764" s="44" t="s">
        <v>96</v>
      </c>
      <c r="F5764" s="44" t="s">
        <v>59</v>
      </c>
      <c r="G5764" s="44" t="s">
        <v>657</v>
      </c>
      <c r="H5764" s="44" t="s">
        <v>98</v>
      </c>
      <c r="I5764" s="44" t="s">
        <v>303</v>
      </c>
      <c r="J5764" s="44" t="s">
        <v>99</v>
      </c>
      <c r="K5764" s="44" t="s">
        <v>72</v>
      </c>
      <c r="L5764" s="44" t="s">
        <v>680</v>
      </c>
      <c r="M5764" s="44">
        <v>0</v>
      </c>
      <c r="N5764" s="44">
        <v>13</v>
      </c>
      <c r="O5764" s="44">
        <v>2020</v>
      </c>
      <c r="P5764" s="44" t="s">
        <v>112</v>
      </c>
      <c r="Q5764" s="44" t="s">
        <v>112</v>
      </c>
      <c r="R5764" s="44" t="s">
        <v>657</v>
      </c>
      <c r="S5764" s="44" t="s">
        <v>685</v>
      </c>
      <c r="T5764" s="44">
        <v>381</v>
      </c>
      <c r="U5764" s="44" t="str">
        <f>IF(ISERROR(VLOOKUP(I5764,'BACK INFO'!F:F,1,0)),IF(ISERROR(VLOOKUP(I5764,'BACK INFO'!H:H,1,0)),K5764,'BACK INFO'!$H$1),'BACK INFO'!$G$1)</f>
        <v>BILL MILLER AND COMPANY</v>
      </c>
    </row>
    <row r="5765" spans="1:21" x14ac:dyDescent="0.35">
      <c r="A5765" s="44" t="s">
        <v>684</v>
      </c>
      <c r="B5765" s="44">
        <v>2020</v>
      </c>
      <c r="C5765" s="44">
        <v>1</v>
      </c>
      <c r="D5765" s="44" t="s">
        <v>95</v>
      </c>
      <c r="E5765" s="44" t="s">
        <v>96</v>
      </c>
      <c r="F5765" s="44" t="s">
        <v>59</v>
      </c>
      <c r="G5765" s="44" t="s">
        <v>657</v>
      </c>
      <c r="H5765" s="44" t="s">
        <v>98</v>
      </c>
      <c r="I5765" s="44" t="s">
        <v>303</v>
      </c>
      <c r="J5765" s="44" t="s">
        <v>99</v>
      </c>
      <c r="K5765" s="44" t="s">
        <v>72</v>
      </c>
      <c r="L5765" s="44" t="s">
        <v>680</v>
      </c>
      <c r="M5765" s="44">
        <v>0</v>
      </c>
      <c r="N5765" s="44">
        <v>34</v>
      </c>
      <c r="O5765" s="44">
        <v>2020</v>
      </c>
      <c r="P5765" s="44" t="s">
        <v>112</v>
      </c>
      <c r="Q5765" s="44" t="s">
        <v>112</v>
      </c>
      <c r="R5765" s="44" t="s">
        <v>657</v>
      </c>
      <c r="S5765" s="44" t="s">
        <v>685</v>
      </c>
      <c r="T5765" s="44">
        <v>1092</v>
      </c>
      <c r="U5765" s="44" t="str">
        <f>IF(ISERROR(VLOOKUP(I5765,'BACK INFO'!F:F,1,0)),IF(ISERROR(VLOOKUP(I5765,'BACK INFO'!H:H,1,0)),K5765,'BACK INFO'!$H$1),'BACK INFO'!$G$1)</f>
        <v>BILL MILLER AND COMPANY</v>
      </c>
    </row>
    <row r="5766" spans="1:21" x14ac:dyDescent="0.35">
      <c r="A5766" s="44" t="s">
        <v>684</v>
      </c>
      <c r="B5766" s="44">
        <v>2020</v>
      </c>
      <c r="C5766" s="44">
        <v>1</v>
      </c>
      <c r="D5766" s="44" t="s">
        <v>95</v>
      </c>
      <c r="E5766" s="44" t="s">
        <v>96</v>
      </c>
      <c r="F5766" s="44" t="s">
        <v>59</v>
      </c>
      <c r="G5766" s="44" t="s">
        <v>657</v>
      </c>
      <c r="H5766" s="44" t="s">
        <v>152</v>
      </c>
      <c r="I5766" s="44" t="s">
        <v>303</v>
      </c>
      <c r="J5766" s="44" t="s">
        <v>99</v>
      </c>
      <c r="K5766" s="44" t="s">
        <v>72</v>
      </c>
      <c r="L5766" s="44" t="s">
        <v>680</v>
      </c>
      <c r="M5766" s="44">
        <v>0</v>
      </c>
      <c r="N5766" s="44">
        <v>3</v>
      </c>
      <c r="O5766" s="44">
        <v>2020</v>
      </c>
      <c r="P5766" s="44" t="s">
        <v>112</v>
      </c>
      <c r="Q5766" s="44" t="s">
        <v>112</v>
      </c>
      <c r="R5766" s="44" t="s">
        <v>657</v>
      </c>
      <c r="S5766" s="44" t="s">
        <v>685</v>
      </c>
      <c r="T5766" s="44">
        <v>129</v>
      </c>
      <c r="U5766" s="44" t="str">
        <f>IF(ISERROR(VLOOKUP(I5766,'BACK INFO'!F:F,1,0)),IF(ISERROR(VLOOKUP(I5766,'BACK INFO'!H:H,1,0)),K5766,'BACK INFO'!$H$1),'BACK INFO'!$G$1)</f>
        <v>BILL MILLER AND COMPANY</v>
      </c>
    </row>
    <row r="5767" spans="1:21" x14ac:dyDescent="0.35">
      <c r="A5767" s="44" t="s">
        <v>684</v>
      </c>
      <c r="B5767" s="44">
        <v>2019</v>
      </c>
      <c r="C5767" s="44">
        <v>10</v>
      </c>
      <c r="D5767" s="44" t="s">
        <v>95</v>
      </c>
      <c r="E5767" s="44" t="s">
        <v>96</v>
      </c>
      <c r="F5767" s="44" t="s">
        <v>59</v>
      </c>
      <c r="G5767" s="44" t="s">
        <v>657</v>
      </c>
      <c r="H5767" s="44" t="s">
        <v>98</v>
      </c>
      <c r="I5767" s="44" t="s">
        <v>300</v>
      </c>
      <c r="J5767" s="44" t="s">
        <v>99</v>
      </c>
      <c r="K5767" s="44" t="s">
        <v>73</v>
      </c>
      <c r="L5767" s="44" t="s">
        <v>680</v>
      </c>
      <c r="M5767" s="44">
        <v>0</v>
      </c>
      <c r="N5767" s="44">
        <v>32</v>
      </c>
      <c r="O5767" s="44">
        <v>2020</v>
      </c>
      <c r="P5767" s="44" t="s">
        <v>112</v>
      </c>
      <c r="Q5767" s="44" t="s">
        <v>112</v>
      </c>
      <c r="R5767" s="44" t="s">
        <v>657</v>
      </c>
      <c r="S5767" s="44" t="s">
        <v>685</v>
      </c>
      <c r="T5767" s="44">
        <v>1016</v>
      </c>
      <c r="U5767" s="44" t="str">
        <f>IF(ISERROR(VLOOKUP(I5767,'BACK INFO'!F:F,1,0)),IF(ISERROR(VLOOKUP(I5767,'BACK INFO'!H:H,1,0)),K5767,'BACK INFO'!$H$1),'BACK INFO'!$G$1)</f>
        <v>PHYLLIS POSNER</v>
      </c>
    </row>
    <row r="5768" spans="1:21" x14ac:dyDescent="0.35">
      <c r="A5768" s="44" t="s">
        <v>684</v>
      </c>
      <c r="B5768" s="44">
        <v>2019</v>
      </c>
      <c r="C5768" s="44">
        <v>11</v>
      </c>
      <c r="D5768" s="44" t="s">
        <v>95</v>
      </c>
      <c r="E5768" s="44" t="s">
        <v>96</v>
      </c>
      <c r="F5768" s="44" t="s">
        <v>59</v>
      </c>
      <c r="G5768" s="44" t="s">
        <v>657</v>
      </c>
      <c r="H5768" s="44" t="s">
        <v>98</v>
      </c>
      <c r="I5768" s="44" t="s">
        <v>300</v>
      </c>
      <c r="J5768" s="44" t="s">
        <v>99</v>
      </c>
      <c r="K5768" s="44" t="s">
        <v>73</v>
      </c>
      <c r="L5768" s="44" t="s">
        <v>680</v>
      </c>
      <c r="M5768" s="44">
        <v>0</v>
      </c>
      <c r="N5768" s="44">
        <v>30</v>
      </c>
      <c r="O5768" s="44">
        <v>2020</v>
      </c>
      <c r="P5768" s="44" t="s">
        <v>112</v>
      </c>
      <c r="Q5768" s="44" t="s">
        <v>112</v>
      </c>
      <c r="R5768" s="44" t="s">
        <v>657</v>
      </c>
      <c r="S5768" s="44" t="s">
        <v>685</v>
      </c>
      <c r="T5768" s="44">
        <v>994</v>
      </c>
      <c r="U5768" s="44" t="str">
        <f>IF(ISERROR(VLOOKUP(I5768,'BACK INFO'!F:F,1,0)),IF(ISERROR(VLOOKUP(I5768,'BACK INFO'!H:H,1,0)),K5768,'BACK INFO'!$H$1),'BACK INFO'!$G$1)</f>
        <v>PHYLLIS POSNER</v>
      </c>
    </row>
    <row r="5769" spans="1:21" x14ac:dyDescent="0.35">
      <c r="A5769" s="44" t="s">
        <v>684</v>
      </c>
      <c r="B5769" s="44">
        <v>2019</v>
      </c>
      <c r="C5769" s="44">
        <v>12</v>
      </c>
      <c r="D5769" s="44" t="s">
        <v>95</v>
      </c>
      <c r="E5769" s="44" t="s">
        <v>96</v>
      </c>
      <c r="F5769" s="44" t="s">
        <v>59</v>
      </c>
      <c r="G5769" s="44" t="s">
        <v>657</v>
      </c>
      <c r="H5769" s="44" t="s">
        <v>98</v>
      </c>
      <c r="I5769" s="44" t="s">
        <v>300</v>
      </c>
      <c r="J5769" s="44" t="s">
        <v>99</v>
      </c>
      <c r="K5769" s="44" t="s">
        <v>73</v>
      </c>
      <c r="L5769" s="44" t="s">
        <v>680</v>
      </c>
      <c r="M5769" s="44">
        <v>0</v>
      </c>
      <c r="N5769" s="44">
        <v>41</v>
      </c>
      <c r="O5769" s="44">
        <v>2020</v>
      </c>
      <c r="P5769" s="44" t="s">
        <v>112</v>
      </c>
      <c r="Q5769" s="44" t="s">
        <v>112</v>
      </c>
      <c r="R5769" s="44" t="s">
        <v>657</v>
      </c>
      <c r="S5769" s="44" t="s">
        <v>685</v>
      </c>
      <c r="T5769" s="44">
        <v>1229</v>
      </c>
      <c r="U5769" s="44" t="str">
        <f>IF(ISERROR(VLOOKUP(I5769,'BACK INFO'!F:F,1,0)),IF(ISERROR(VLOOKUP(I5769,'BACK INFO'!H:H,1,0)),K5769,'BACK INFO'!$H$1),'BACK INFO'!$G$1)</f>
        <v>PHYLLIS POSNER</v>
      </c>
    </row>
    <row r="5770" spans="1:21" x14ac:dyDescent="0.35">
      <c r="A5770" s="44" t="s">
        <v>684</v>
      </c>
      <c r="B5770" s="44">
        <v>2020</v>
      </c>
      <c r="C5770" s="44">
        <v>2</v>
      </c>
      <c r="D5770" s="44" t="s">
        <v>95</v>
      </c>
      <c r="E5770" s="44" t="s">
        <v>96</v>
      </c>
      <c r="F5770" s="44" t="s">
        <v>59</v>
      </c>
      <c r="G5770" s="44" t="s">
        <v>657</v>
      </c>
      <c r="H5770" s="44" t="s">
        <v>98</v>
      </c>
      <c r="I5770" s="44" t="s">
        <v>300</v>
      </c>
      <c r="J5770" s="44" t="s">
        <v>99</v>
      </c>
      <c r="K5770" s="44" t="s">
        <v>73</v>
      </c>
      <c r="L5770" s="44" t="s">
        <v>680</v>
      </c>
      <c r="M5770" s="44">
        <v>0</v>
      </c>
      <c r="N5770" s="44">
        <v>22</v>
      </c>
      <c r="O5770" s="44">
        <v>2020</v>
      </c>
      <c r="P5770" s="44" t="s">
        <v>112</v>
      </c>
      <c r="Q5770" s="44" t="s">
        <v>112</v>
      </c>
      <c r="R5770" s="44" t="s">
        <v>657</v>
      </c>
      <c r="S5770" s="44" t="s">
        <v>685</v>
      </c>
      <c r="T5770" s="44">
        <v>696</v>
      </c>
      <c r="U5770" s="44" t="str">
        <f>IF(ISERROR(VLOOKUP(I5770,'BACK INFO'!F:F,1,0)),IF(ISERROR(VLOOKUP(I5770,'BACK INFO'!H:H,1,0)),K5770,'BACK INFO'!$H$1),'BACK INFO'!$G$1)</f>
        <v>PHYLLIS POSNER</v>
      </c>
    </row>
    <row r="5771" spans="1:21" x14ac:dyDescent="0.35">
      <c r="A5771" s="44" t="s">
        <v>684</v>
      </c>
      <c r="B5771" s="44">
        <v>2020</v>
      </c>
      <c r="C5771" s="44">
        <v>1</v>
      </c>
      <c r="D5771" s="44" t="s">
        <v>95</v>
      </c>
      <c r="E5771" s="44" t="s">
        <v>96</v>
      </c>
      <c r="F5771" s="44" t="s">
        <v>59</v>
      </c>
      <c r="G5771" s="44" t="s">
        <v>657</v>
      </c>
      <c r="H5771" s="44" t="s">
        <v>98</v>
      </c>
      <c r="I5771" s="44" t="s">
        <v>300</v>
      </c>
      <c r="J5771" s="44" t="s">
        <v>99</v>
      </c>
      <c r="K5771" s="44" t="s">
        <v>73</v>
      </c>
      <c r="L5771" s="44" t="s">
        <v>680</v>
      </c>
      <c r="M5771" s="44">
        <v>0</v>
      </c>
      <c r="N5771" s="44">
        <v>37</v>
      </c>
      <c r="O5771" s="44">
        <v>2020</v>
      </c>
      <c r="P5771" s="44" t="s">
        <v>112</v>
      </c>
      <c r="Q5771" s="44" t="s">
        <v>112</v>
      </c>
      <c r="R5771" s="44" t="s">
        <v>657</v>
      </c>
      <c r="S5771" s="44" t="s">
        <v>685</v>
      </c>
      <c r="T5771" s="44">
        <v>1119</v>
      </c>
      <c r="U5771" s="44" t="str">
        <f>IF(ISERROR(VLOOKUP(I5771,'BACK INFO'!F:F,1,0)),IF(ISERROR(VLOOKUP(I5771,'BACK INFO'!H:H,1,0)),K5771,'BACK INFO'!$H$1),'BACK INFO'!$G$1)</f>
        <v>PHYLLIS POSNER</v>
      </c>
    </row>
    <row r="5772" spans="1:21" x14ac:dyDescent="0.35">
      <c r="A5772" s="44" t="s">
        <v>684</v>
      </c>
      <c r="B5772" s="44">
        <v>2019</v>
      </c>
      <c r="C5772" s="44">
        <v>10</v>
      </c>
      <c r="D5772" s="44" t="s">
        <v>95</v>
      </c>
      <c r="E5772" s="44" t="s">
        <v>96</v>
      </c>
      <c r="F5772" s="44" t="s">
        <v>59</v>
      </c>
      <c r="G5772" s="44" t="s">
        <v>657</v>
      </c>
      <c r="H5772" s="44" t="s">
        <v>117</v>
      </c>
      <c r="I5772" s="44" t="s">
        <v>342</v>
      </c>
      <c r="J5772" s="44" t="s">
        <v>99</v>
      </c>
      <c r="K5772" s="44" t="s">
        <v>73</v>
      </c>
      <c r="L5772" s="44" t="s">
        <v>680</v>
      </c>
      <c r="M5772" s="44">
        <v>0</v>
      </c>
      <c r="N5772" s="44">
        <v>98</v>
      </c>
      <c r="O5772" s="44">
        <v>2020</v>
      </c>
      <c r="P5772" s="44" t="s">
        <v>112</v>
      </c>
      <c r="Q5772" s="44" t="s">
        <v>112</v>
      </c>
      <c r="R5772" s="44" t="s">
        <v>657</v>
      </c>
      <c r="S5772" s="44" t="s">
        <v>685</v>
      </c>
      <c r="T5772" s="44">
        <v>3264</v>
      </c>
      <c r="U5772" s="44" t="str">
        <f>IF(ISERROR(VLOOKUP(I5772,'BACK INFO'!F:F,1,0)),IF(ISERROR(VLOOKUP(I5772,'BACK INFO'!H:H,1,0)),K5772,'BACK INFO'!$H$1),'BACK INFO'!$G$1)</f>
        <v>PHYLLIS POSNER</v>
      </c>
    </row>
    <row r="5773" spans="1:21" x14ac:dyDescent="0.35">
      <c r="A5773" s="44" t="s">
        <v>684</v>
      </c>
      <c r="B5773" s="44">
        <v>2019</v>
      </c>
      <c r="C5773" s="44">
        <v>11</v>
      </c>
      <c r="D5773" s="44" t="s">
        <v>95</v>
      </c>
      <c r="E5773" s="44" t="s">
        <v>96</v>
      </c>
      <c r="F5773" s="44" t="s">
        <v>59</v>
      </c>
      <c r="G5773" s="44" t="s">
        <v>657</v>
      </c>
      <c r="H5773" s="44" t="s">
        <v>106</v>
      </c>
      <c r="I5773" s="44" t="s">
        <v>391</v>
      </c>
      <c r="J5773" s="44" t="s">
        <v>99</v>
      </c>
      <c r="K5773" s="44" t="s">
        <v>75</v>
      </c>
      <c r="L5773" s="44" t="s">
        <v>680</v>
      </c>
      <c r="M5773" s="44">
        <v>0</v>
      </c>
      <c r="N5773" s="44">
        <v>8</v>
      </c>
      <c r="O5773" s="44">
        <v>2020</v>
      </c>
      <c r="P5773" s="44" t="s">
        <v>112</v>
      </c>
      <c r="Q5773" s="44" t="s">
        <v>112</v>
      </c>
      <c r="R5773" s="44" t="s">
        <v>657</v>
      </c>
      <c r="S5773" s="44" t="s">
        <v>685</v>
      </c>
      <c r="T5773" s="44">
        <v>56</v>
      </c>
      <c r="U5773" s="44" t="str">
        <f>IF(ISERROR(VLOOKUP(I5773,'BACK INFO'!F:F,1,0)),IF(ISERROR(VLOOKUP(I5773,'BACK INFO'!H:H,1,0)),K5773,'BACK INFO'!$H$1),'BACK INFO'!$G$1)</f>
        <v>LAURA BONG</v>
      </c>
    </row>
    <row r="5774" spans="1:21" x14ac:dyDescent="0.35">
      <c r="A5774" s="44" t="s">
        <v>684</v>
      </c>
      <c r="B5774" s="44">
        <v>2019</v>
      </c>
      <c r="C5774" s="44">
        <v>11</v>
      </c>
      <c r="D5774" s="44" t="s">
        <v>95</v>
      </c>
      <c r="E5774" s="44" t="s">
        <v>96</v>
      </c>
      <c r="F5774" s="44" t="s">
        <v>59</v>
      </c>
      <c r="G5774" s="44" t="s">
        <v>657</v>
      </c>
      <c r="H5774" s="44" t="s">
        <v>117</v>
      </c>
      <c r="I5774" s="44" t="s">
        <v>391</v>
      </c>
      <c r="J5774" s="44" t="s">
        <v>99</v>
      </c>
      <c r="K5774" s="44" t="s">
        <v>75</v>
      </c>
      <c r="L5774" s="44" t="s">
        <v>680</v>
      </c>
      <c r="M5774" s="44">
        <v>0</v>
      </c>
      <c r="N5774" s="44">
        <v>22</v>
      </c>
      <c r="O5774" s="44">
        <v>2020</v>
      </c>
      <c r="P5774" s="44" t="s">
        <v>112</v>
      </c>
      <c r="Q5774" s="44" t="s">
        <v>112</v>
      </c>
      <c r="R5774" s="44" t="s">
        <v>657</v>
      </c>
      <c r="S5774" s="44" t="s">
        <v>685</v>
      </c>
      <c r="T5774" s="44">
        <v>670</v>
      </c>
      <c r="U5774" s="44" t="str">
        <f>IF(ISERROR(VLOOKUP(I5774,'BACK INFO'!F:F,1,0)),IF(ISERROR(VLOOKUP(I5774,'BACK INFO'!H:H,1,0)),K5774,'BACK INFO'!$H$1),'BACK INFO'!$G$1)</f>
        <v>LAURA BONG</v>
      </c>
    </row>
    <row r="5775" spans="1:21" x14ac:dyDescent="0.35">
      <c r="A5775" s="44" t="s">
        <v>684</v>
      </c>
      <c r="B5775" s="44">
        <v>2019</v>
      </c>
      <c r="C5775" s="44">
        <v>12</v>
      </c>
      <c r="D5775" s="44" t="s">
        <v>95</v>
      </c>
      <c r="E5775" s="44" t="s">
        <v>96</v>
      </c>
      <c r="F5775" s="44" t="s">
        <v>59</v>
      </c>
      <c r="G5775" s="44" t="s">
        <v>657</v>
      </c>
      <c r="H5775" s="44" t="s">
        <v>117</v>
      </c>
      <c r="I5775" s="44" t="s">
        <v>391</v>
      </c>
      <c r="J5775" s="44" t="s">
        <v>99</v>
      </c>
      <c r="K5775" s="44" t="s">
        <v>75</v>
      </c>
      <c r="L5775" s="44" t="s">
        <v>680</v>
      </c>
      <c r="M5775" s="44">
        <v>0</v>
      </c>
      <c r="N5775" s="44">
        <v>36</v>
      </c>
      <c r="O5775" s="44">
        <v>2020</v>
      </c>
      <c r="P5775" s="44" t="s">
        <v>112</v>
      </c>
      <c r="Q5775" s="44" t="s">
        <v>112</v>
      </c>
      <c r="R5775" s="44" t="s">
        <v>657</v>
      </c>
      <c r="S5775" s="44" t="s">
        <v>685</v>
      </c>
      <c r="T5775" s="44">
        <v>1172</v>
      </c>
      <c r="U5775" s="44" t="str">
        <f>IF(ISERROR(VLOOKUP(I5775,'BACK INFO'!F:F,1,0)),IF(ISERROR(VLOOKUP(I5775,'BACK INFO'!H:H,1,0)),K5775,'BACK INFO'!$H$1),'BACK INFO'!$G$1)</f>
        <v>LAURA BONG</v>
      </c>
    </row>
    <row r="5776" spans="1:21" x14ac:dyDescent="0.35">
      <c r="A5776" s="44" t="s">
        <v>684</v>
      </c>
      <c r="B5776" s="44">
        <v>2019</v>
      </c>
      <c r="C5776" s="44">
        <v>11</v>
      </c>
      <c r="D5776" s="44" t="s">
        <v>95</v>
      </c>
      <c r="E5776" s="44" t="s">
        <v>96</v>
      </c>
      <c r="F5776" s="44" t="s">
        <v>59</v>
      </c>
      <c r="G5776" s="44" t="s">
        <v>657</v>
      </c>
      <c r="H5776" s="44" t="s">
        <v>152</v>
      </c>
      <c r="I5776" s="44" t="s">
        <v>391</v>
      </c>
      <c r="J5776" s="44" t="s">
        <v>99</v>
      </c>
      <c r="K5776" s="44" t="s">
        <v>75</v>
      </c>
      <c r="L5776" s="44" t="s">
        <v>680</v>
      </c>
      <c r="M5776" s="44">
        <v>0</v>
      </c>
      <c r="N5776" s="44">
        <v>8</v>
      </c>
      <c r="O5776" s="44">
        <v>2020</v>
      </c>
      <c r="P5776" s="44" t="s">
        <v>112</v>
      </c>
      <c r="Q5776" s="44" t="s">
        <v>112</v>
      </c>
      <c r="R5776" s="44" t="s">
        <v>657</v>
      </c>
      <c r="S5776" s="44" t="s">
        <v>685</v>
      </c>
      <c r="T5776" s="44">
        <v>236</v>
      </c>
      <c r="U5776" s="44" t="str">
        <f>IF(ISERROR(VLOOKUP(I5776,'BACK INFO'!F:F,1,0)),IF(ISERROR(VLOOKUP(I5776,'BACK INFO'!H:H,1,0)),K5776,'BACK INFO'!$H$1),'BACK INFO'!$G$1)</f>
        <v>LAURA BONG</v>
      </c>
    </row>
    <row r="5777" spans="1:21" x14ac:dyDescent="0.35">
      <c r="A5777" s="44" t="s">
        <v>684</v>
      </c>
      <c r="B5777" s="44">
        <v>2019</v>
      </c>
      <c r="C5777" s="44">
        <v>11</v>
      </c>
      <c r="D5777" s="44" t="s">
        <v>95</v>
      </c>
      <c r="E5777" s="44" t="s">
        <v>96</v>
      </c>
      <c r="F5777" s="44" t="s">
        <v>59</v>
      </c>
      <c r="G5777" s="44" t="s">
        <v>657</v>
      </c>
      <c r="H5777" s="44" t="s">
        <v>98</v>
      </c>
      <c r="I5777" s="44" t="s">
        <v>410</v>
      </c>
      <c r="J5777" s="44" t="s">
        <v>99</v>
      </c>
      <c r="K5777" s="44" t="s">
        <v>72</v>
      </c>
      <c r="L5777" s="44" t="s">
        <v>680</v>
      </c>
      <c r="M5777" s="44" t="s">
        <v>683</v>
      </c>
      <c r="N5777" s="44">
        <v>56</v>
      </c>
      <c r="O5777" s="44">
        <v>2020</v>
      </c>
      <c r="P5777" s="44" t="s">
        <v>112</v>
      </c>
      <c r="Q5777" s="44" t="s">
        <v>112</v>
      </c>
      <c r="R5777" s="44" t="s">
        <v>657</v>
      </c>
      <c r="S5777" s="44" t="s">
        <v>685</v>
      </c>
      <c r="T5777" s="44">
        <v>1682</v>
      </c>
      <c r="U5777" s="44" t="str">
        <f>IF(ISERROR(VLOOKUP(I5777,'BACK INFO'!F:F,1,0)),IF(ISERROR(VLOOKUP(I5777,'BACK INFO'!H:H,1,0)),K5777,'BACK INFO'!$H$1),'BACK INFO'!$G$1)</f>
        <v>BILL MILLER AND COMPANY</v>
      </c>
    </row>
    <row r="5778" spans="1:21" x14ac:dyDescent="0.35">
      <c r="A5778" s="44" t="s">
        <v>684</v>
      </c>
      <c r="B5778" s="44">
        <v>2019</v>
      </c>
      <c r="C5778" s="44">
        <v>12</v>
      </c>
      <c r="D5778" s="44" t="s">
        <v>95</v>
      </c>
      <c r="E5778" s="44" t="s">
        <v>96</v>
      </c>
      <c r="F5778" s="44" t="s">
        <v>59</v>
      </c>
      <c r="G5778" s="44" t="s">
        <v>657</v>
      </c>
      <c r="H5778" s="44" t="s">
        <v>98</v>
      </c>
      <c r="I5778" s="44" t="s">
        <v>410</v>
      </c>
      <c r="J5778" s="44" t="s">
        <v>99</v>
      </c>
      <c r="K5778" s="44" t="s">
        <v>72</v>
      </c>
      <c r="L5778" s="44" t="s">
        <v>680</v>
      </c>
      <c r="M5778" s="44" t="s">
        <v>683</v>
      </c>
      <c r="N5778" s="44">
        <v>20</v>
      </c>
      <c r="O5778" s="44">
        <v>2020</v>
      </c>
      <c r="P5778" s="44" t="s">
        <v>112</v>
      </c>
      <c r="Q5778" s="44" t="s">
        <v>112</v>
      </c>
      <c r="R5778" s="44" t="s">
        <v>657</v>
      </c>
      <c r="S5778" s="44" t="s">
        <v>685</v>
      </c>
      <c r="T5778" s="44">
        <v>610</v>
      </c>
      <c r="U5778" s="44" t="str">
        <f>IF(ISERROR(VLOOKUP(I5778,'BACK INFO'!F:F,1,0)),IF(ISERROR(VLOOKUP(I5778,'BACK INFO'!H:H,1,0)),K5778,'BACK INFO'!$H$1),'BACK INFO'!$G$1)</f>
        <v>BILL MILLER AND COMPANY</v>
      </c>
    </row>
    <row r="5779" spans="1:21" x14ac:dyDescent="0.35">
      <c r="A5779" s="44" t="s">
        <v>684</v>
      </c>
      <c r="B5779" s="44">
        <v>2020</v>
      </c>
      <c r="C5779" s="44">
        <v>1</v>
      </c>
      <c r="D5779" s="44" t="s">
        <v>95</v>
      </c>
      <c r="E5779" s="44" t="s">
        <v>96</v>
      </c>
      <c r="F5779" s="44" t="s">
        <v>59</v>
      </c>
      <c r="G5779" s="44" t="s">
        <v>657</v>
      </c>
      <c r="H5779" s="44" t="s">
        <v>98</v>
      </c>
      <c r="I5779" s="44" t="s">
        <v>410</v>
      </c>
      <c r="J5779" s="44" t="s">
        <v>99</v>
      </c>
      <c r="K5779" s="44" t="s">
        <v>72</v>
      </c>
      <c r="L5779" s="44" t="s">
        <v>680</v>
      </c>
      <c r="M5779" s="44" t="s">
        <v>683</v>
      </c>
      <c r="N5779" s="44">
        <v>12</v>
      </c>
      <c r="O5779" s="44">
        <v>2020</v>
      </c>
      <c r="P5779" s="44" t="s">
        <v>112</v>
      </c>
      <c r="Q5779" s="44" t="s">
        <v>112</v>
      </c>
      <c r="R5779" s="44" t="s">
        <v>657</v>
      </c>
      <c r="S5779" s="44" t="s">
        <v>685</v>
      </c>
      <c r="T5779" s="44">
        <v>354</v>
      </c>
      <c r="U5779" s="44" t="str">
        <f>IF(ISERROR(VLOOKUP(I5779,'BACK INFO'!F:F,1,0)),IF(ISERROR(VLOOKUP(I5779,'BACK INFO'!H:H,1,0)),K5779,'BACK INFO'!$H$1),'BACK INFO'!$G$1)</f>
        <v>BILL MILLER AND COMPANY</v>
      </c>
    </row>
    <row r="5780" spans="1:21" x14ac:dyDescent="0.35">
      <c r="A5780" s="44" t="s">
        <v>684</v>
      </c>
      <c r="B5780" s="44">
        <v>2019</v>
      </c>
      <c r="C5780" s="44">
        <v>11</v>
      </c>
      <c r="D5780" s="44" t="s">
        <v>95</v>
      </c>
      <c r="E5780" s="44" t="s">
        <v>96</v>
      </c>
      <c r="F5780" s="44" t="s">
        <v>59</v>
      </c>
      <c r="G5780" s="44" t="s">
        <v>657</v>
      </c>
      <c r="H5780" s="44" t="s">
        <v>98</v>
      </c>
      <c r="I5780" s="44" t="s">
        <v>509</v>
      </c>
      <c r="J5780" s="44" t="s">
        <v>99</v>
      </c>
      <c r="K5780" s="44" t="s">
        <v>67</v>
      </c>
      <c r="L5780" s="44" t="s">
        <v>680</v>
      </c>
      <c r="M5780" s="44">
        <v>0</v>
      </c>
      <c r="N5780" s="44">
        <v>64</v>
      </c>
      <c r="O5780" s="44">
        <v>2020</v>
      </c>
      <c r="P5780" s="44" t="s">
        <v>112</v>
      </c>
      <c r="Q5780" s="44" t="s">
        <v>112</v>
      </c>
      <c r="R5780" s="44" t="s">
        <v>657</v>
      </c>
      <c r="S5780" s="44" t="s">
        <v>685</v>
      </c>
      <c r="T5780" s="44">
        <v>1938</v>
      </c>
      <c r="U5780" s="44" t="str">
        <f>IF(ISERROR(VLOOKUP(I5780,'BACK INFO'!F:F,1,0)),IF(ISERROR(VLOOKUP(I5780,'BACK INFO'!H:H,1,0)),K5780,'BACK INFO'!$H$1),'BACK INFO'!$G$1)</f>
        <v>ANITA M. HOPKINS</v>
      </c>
    </row>
    <row r="5781" spans="1:21" x14ac:dyDescent="0.35">
      <c r="A5781" s="44" t="s">
        <v>684</v>
      </c>
      <c r="B5781" s="44">
        <v>2020</v>
      </c>
      <c r="C5781" s="44">
        <v>1</v>
      </c>
      <c r="D5781" s="44" t="s">
        <v>95</v>
      </c>
      <c r="E5781" s="44" t="s">
        <v>96</v>
      </c>
      <c r="F5781" s="44" t="s">
        <v>59</v>
      </c>
      <c r="G5781" s="44" t="s">
        <v>657</v>
      </c>
      <c r="H5781" s="44" t="s">
        <v>98</v>
      </c>
      <c r="I5781" s="44" t="s">
        <v>509</v>
      </c>
      <c r="J5781" s="44" t="s">
        <v>99</v>
      </c>
      <c r="K5781" s="44" t="s">
        <v>67</v>
      </c>
      <c r="L5781" s="44" t="s">
        <v>680</v>
      </c>
      <c r="M5781" s="44">
        <v>0</v>
      </c>
      <c r="N5781" s="44">
        <v>95</v>
      </c>
      <c r="O5781" s="44">
        <v>2020</v>
      </c>
      <c r="P5781" s="44" t="s">
        <v>112</v>
      </c>
      <c r="Q5781" s="44" t="s">
        <v>112</v>
      </c>
      <c r="R5781" s="44" t="s">
        <v>657</v>
      </c>
      <c r="S5781" s="44" t="s">
        <v>685</v>
      </c>
      <c r="T5781" s="44">
        <v>2923</v>
      </c>
      <c r="U5781" s="44" t="str">
        <f>IF(ISERROR(VLOOKUP(I5781,'BACK INFO'!F:F,1,0)),IF(ISERROR(VLOOKUP(I5781,'BACK INFO'!H:H,1,0)),K5781,'BACK INFO'!$H$1),'BACK INFO'!$G$1)</f>
        <v>ANITA M. HOPKINS</v>
      </c>
    </row>
    <row r="5782" spans="1:21" x14ac:dyDescent="0.35">
      <c r="A5782" s="44" t="s">
        <v>684</v>
      </c>
      <c r="B5782" s="44">
        <v>2020</v>
      </c>
      <c r="C5782" s="44">
        <v>1</v>
      </c>
      <c r="D5782" s="44" t="s">
        <v>95</v>
      </c>
      <c r="E5782" s="44" t="s">
        <v>96</v>
      </c>
      <c r="F5782" s="44" t="s">
        <v>59</v>
      </c>
      <c r="G5782" s="44" t="s">
        <v>675</v>
      </c>
      <c r="H5782" s="44" t="s">
        <v>98</v>
      </c>
      <c r="I5782" s="44" t="s">
        <v>509</v>
      </c>
      <c r="J5782" s="44" t="s">
        <v>99</v>
      </c>
      <c r="K5782" s="44" t="s">
        <v>67</v>
      </c>
      <c r="L5782" s="44" t="s">
        <v>680</v>
      </c>
      <c r="M5782" s="44">
        <v>0</v>
      </c>
      <c r="N5782" s="44">
        <v>11</v>
      </c>
      <c r="O5782" s="44">
        <v>2020</v>
      </c>
      <c r="P5782" s="44" t="s">
        <v>676</v>
      </c>
      <c r="Q5782" s="44" t="s">
        <v>676</v>
      </c>
      <c r="R5782" s="44" t="s">
        <v>675</v>
      </c>
      <c r="S5782" s="44" t="s">
        <v>685</v>
      </c>
      <c r="T5782" s="44">
        <v>341</v>
      </c>
      <c r="U5782" s="44" t="str">
        <f>IF(ISERROR(VLOOKUP(I5782,'BACK INFO'!F:F,1,0)),IF(ISERROR(VLOOKUP(I5782,'BACK INFO'!H:H,1,0)),K5782,'BACK INFO'!$H$1),'BACK INFO'!$G$1)</f>
        <v>ANITA M. HOPKINS</v>
      </c>
    </row>
    <row r="5783" spans="1:21" x14ac:dyDescent="0.35">
      <c r="A5783" s="44" t="s">
        <v>684</v>
      </c>
      <c r="B5783" s="44">
        <v>2019</v>
      </c>
      <c r="C5783" s="44">
        <v>12</v>
      </c>
      <c r="D5783" s="44" t="s">
        <v>95</v>
      </c>
      <c r="E5783" s="44" t="s">
        <v>96</v>
      </c>
      <c r="F5783" s="44" t="s">
        <v>59</v>
      </c>
      <c r="G5783" s="44" t="s">
        <v>657</v>
      </c>
      <c r="H5783" s="44" t="s">
        <v>117</v>
      </c>
      <c r="I5783" s="44" t="s">
        <v>504</v>
      </c>
      <c r="J5783" s="44" t="s">
        <v>99</v>
      </c>
      <c r="K5783" s="44" t="s">
        <v>67</v>
      </c>
      <c r="L5783" s="44" t="s">
        <v>680</v>
      </c>
      <c r="M5783" s="44">
        <v>0</v>
      </c>
      <c r="N5783" s="44">
        <v>33</v>
      </c>
      <c r="O5783" s="44">
        <v>2020</v>
      </c>
      <c r="P5783" s="44" t="s">
        <v>112</v>
      </c>
      <c r="Q5783" s="44" t="s">
        <v>112</v>
      </c>
      <c r="R5783" s="44" t="s">
        <v>657</v>
      </c>
      <c r="S5783" s="44" t="s">
        <v>685</v>
      </c>
      <c r="T5783" s="44">
        <v>1056</v>
      </c>
      <c r="U5783" s="44" t="str">
        <f>IF(ISERROR(VLOOKUP(I5783,'BACK INFO'!F:F,1,0)),IF(ISERROR(VLOOKUP(I5783,'BACK INFO'!H:H,1,0)),K5783,'BACK INFO'!$H$1),'BACK INFO'!$G$1)</f>
        <v>ANITA M. HOPKINS</v>
      </c>
    </row>
    <row r="5784" spans="1:21" x14ac:dyDescent="0.35">
      <c r="A5784" s="44" t="s">
        <v>684</v>
      </c>
      <c r="B5784" s="44">
        <v>2019</v>
      </c>
      <c r="C5784" s="44">
        <v>12</v>
      </c>
      <c r="D5784" s="44" t="s">
        <v>95</v>
      </c>
      <c r="E5784" s="44" t="s">
        <v>96</v>
      </c>
      <c r="F5784" s="44" t="s">
        <v>59</v>
      </c>
      <c r="G5784" s="44" t="s">
        <v>657</v>
      </c>
      <c r="H5784" s="44" t="s">
        <v>98</v>
      </c>
      <c r="I5784" s="44" t="s">
        <v>504</v>
      </c>
      <c r="J5784" s="44" t="s">
        <v>99</v>
      </c>
      <c r="K5784" s="44" t="s">
        <v>67</v>
      </c>
      <c r="L5784" s="44" t="s">
        <v>680</v>
      </c>
      <c r="M5784" s="44">
        <v>0</v>
      </c>
      <c r="N5784" s="44">
        <v>51</v>
      </c>
      <c r="O5784" s="44">
        <v>2020</v>
      </c>
      <c r="P5784" s="44" t="s">
        <v>112</v>
      </c>
      <c r="Q5784" s="44" t="s">
        <v>112</v>
      </c>
      <c r="R5784" s="44" t="s">
        <v>657</v>
      </c>
      <c r="S5784" s="44" t="s">
        <v>685</v>
      </c>
      <c r="T5784" s="44">
        <v>1536</v>
      </c>
      <c r="U5784" s="44" t="str">
        <f>IF(ISERROR(VLOOKUP(I5784,'BACK INFO'!F:F,1,0)),IF(ISERROR(VLOOKUP(I5784,'BACK INFO'!H:H,1,0)),K5784,'BACK INFO'!$H$1),'BACK INFO'!$G$1)</f>
        <v>ANITA M. HOPKINS</v>
      </c>
    </row>
    <row r="5785" spans="1:21" x14ac:dyDescent="0.35">
      <c r="A5785" s="44" t="s">
        <v>684</v>
      </c>
      <c r="B5785" s="44">
        <v>2020</v>
      </c>
      <c r="C5785" s="44">
        <v>2</v>
      </c>
      <c r="D5785" s="44" t="s">
        <v>95</v>
      </c>
      <c r="E5785" s="44" t="s">
        <v>96</v>
      </c>
      <c r="F5785" s="44" t="s">
        <v>59</v>
      </c>
      <c r="G5785" s="44" t="s">
        <v>657</v>
      </c>
      <c r="H5785" s="44" t="s">
        <v>98</v>
      </c>
      <c r="I5785" s="44" t="s">
        <v>504</v>
      </c>
      <c r="J5785" s="44" t="s">
        <v>99</v>
      </c>
      <c r="K5785" s="44" t="s">
        <v>67</v>
      </c>
      <c r="L5785" s="44" t="s">
        <v>680</v>
      </c>
      <c r="M5785" s="44">
        <v>0</v>
      </c>
      <c r="N5785" s="44">
        <v>24</v>
      </c>
      <c r="O5785" s="44">
        <v>2020</v>
      </c>
      <c r="P5785" s="44" t="s">
        <v>112</v>
      </c>
      <c r="Q5785" s="44" t="s">
        <v>112</v>
      </c>
      <c r="R5785" s="44" t="s">
        <v>657</v>
      </c>
      <c r="S5785" s="44" t="s">
        <v>685</v>
      </c>
      <c r="T5785" s="44">
        <v>820</v>
      </c>
      <c r="U5785" s="44" t="str">
        <f>IF(ISERROR(VLOOKUP(I5785,'BACK INFO'!F:F,1,0)),IF(ISERROR(VLOOKUP(I5785,'BACK INFO'!H:H,1,0)),K5785,'BACK INFO'!$H$1),'BACK INFO'!$G$1)</f>
        <v>ANITA M. HOPKINS</v>
      </c>
    </row>
    <row r="5786" spans="1:21" x14ac:dyDescent="0.35">
      <c r="A5786" s="44" t="s">
        <v>684</v>
      </c>
      <c r="B5786" s="44">
        <v>2019</v>
      </c>
      <c r="C5786" s="44">
        <v>12</v>
      </c>
      <c r="D5786" s="44" t="s">
        <v>95</v>
      </c>
      <c r="E5786" s="44" t="s">
        <v>96</v>
      </c>
      <c r="F5786" s="44" t="s">
        <v>59</v>
      </c>
      <c r="G5786" s="44" t="s">
        <v>657</v>
      </c>
      <c r="H5786" s="44" t="s">
        <v>152</v>
      </c>
      <c r="I5786" s="44" t="s">
        <v>504</v>
      </c>
      <c r="J5786" s="44" t="s">
        <v>99</v>
      </c>
      <c r="K5786" s="44" t="s">
        <v>67</v>
      </c>
      <c r="L5786" s="44" t="s">
        <v>680</v>
      </c>
      <c r="M5786" s="44">
        <v>0</v>
      </c>
      <c r="N5786" s="44">
        <v>6</v>
      </c>
      <c r="O5786" s="44">
        <v>2020</v>
      </c>
      <c r="P5786" s="44" t="s">
        <v>112</v>
      </c>
      <c r="Q5786" s="44" t="s">
        <v>112</v>
      </c>
      <c r="R5786" s="44" t="s">
        <v>657</v>
      </c>
      <c r="S5786" s="44" t="s">
        <v>685</v>
      </c>
      <c r="T5786" s="44">
        <v>177</v>
      </c>
      <c r="U5786" s="44" t="str">
        <f>IF(ISERROR(VLOOKUP(I5786,'BACK INFO'!F:F,1,0)),IF(ISERROR(VLOOKUP(I5786,'BACK INFO'!H:H,1,0)),K5786,'BACK INFO'!$H$1),'BACK INFO'!$G$1)</f>
        <v>ANITA M. HOPKINS</v>
      </c>
    </row>
    <row r="5787" spans="1:21" x14ac:dyDescent="0.35">
      <c r="A5787" s="44" t="s">
        <v>684</v>
      </c>
      <c r="B5787" s="44">
        <v>2020</v>
      </c>
      <c r="C5787" s="44">
        <v>2</v>
      </c>
      <c r="D5787" s="44" t="s">
        <v>95</v>
      </c>
      <c r="E5787" s="44" t="s">
        <v>96</v>
      </c>
      <c r="F5787" s="44" t="s">
        <v>59</v>
      </c>
      <c r="G5787" s="44" t="s">
        <v>657</v>
      </c>
      <c r="H5787" s="44" t="s">
        <v>152</v>
      </c>
      <c r="I5787" s="44" t="s">
        <v>504</v>
      </c>
      <c r="J5787" s="44" t="s">
        <v>99</v>
      </c>
      <c r="K5787" s="44" t="s">
        <v>67</v>
      </c>
      <c r="L5787" s="44" t="s">
        <v>680</v>
      </c>
      <c r="M5787" s="44">
        <v>0</v>
      </c>
      <c r="N5787" s="44">
        <v>17</v>
      </c>
      <c r="O5787" s="44">
        <v>2020</v>
      </c>
      <c r="P5787" s="44" t="s">
        <v>112</v>
      </c>
      <c r="Q5787" s="44" t="s">
        <v>112</v>
      </c>
      <c r="R5787" s="44" t="s">
        <v>657</v>
      </c>
      <c r="S5787" s="44" t="s">
        <v>685</v>
      </c>
      <c r="T5787" s="44">
        <v>701</v>
      </c>
      <c r="U5787" s="44" t="str">
        <f>IF(ISERROR(VLOOKUP(I5787,'BACK INFO'!F:F,1,0)),IF(ISERROR(VLOOKUP(I5787,'BACK INFO'!H:H,1,0)),K5787,'BACK INFO'!$H$1),'BACK INFO'!$G$1)</f>
        <v>ANITA M. HOPKINS</v>
      </c>
    </row>
    <row r="5788" spans="1:21" x14ac:dyDescent="0.35">
      <c r="A5788" s="44" t="s">
        <v>684</v>
      </c>
      <c r="B5788" s="44">
        <v>2020</v>
      </c>
      <c r="C5788" s="44">
        <v>3</v>
      </c>
      <c r="D5788" s="44" t="s">
        <v>95</v>
      </c>
      <c r="E5788" s="44" t="s">
        <v>96</v>
      </c>
      <c r="F5788" s="44" t="s">
        <v>59</v>
      </c>
      <c r="G5788" s="44" t="s">
        <v>657</v>
      </c>
      <c r="H5788" s="44" t="s">
        <v>106</v>
      </c>
      <c r="I5788" s="44" t="s">
        <v>175</v>
      </c>
      <c r="J5788" s="44" t="s">
        <v>99</v>
      </c>
      <c r="K5788" s="44" t="s">
        <v>75</v>
      </c>
      <c r="L5788" s="44" t="s">
        <v>680</v>
      </c>
      <c r="M5788" s="44">
        <v>0</v>
      </c>
      <c r="N5788" s="44">
        <v>6</v>
      </c>
      <c r="O5788" s="44">
        <v>2020</v>
      </c>
      <c r="P5788" s="44" t="s">
        <v>112</v>
      </c>
      <c r="Q5788" s="44" t="s">
        <v>112</v>
      </c>
      <c r="R5788" s="44" t="s">
        <v>657</v>
      </c>
      <c r="S5788" s="44" t="s">
        <v>685</v>
      </c>
      <c r="T5788" s="44">
        <v>76</v>
      </c>
      <c r="U5788" s="44" t="str">
        <f>IF(ISERROR(VLOOKUP(I5788,'BACK INFO'!F:F,1,0)),IF(ISERROR(VLOOKUP(I5788,'BACK INFO'!H:H,1,0)),K5788,'BACK INFO'!$H$1),'BACK INFO'!$G$1)</f>
        <v>LAURA BONG</v>
      </c>
    </row>
    <row r="5789" spans="1:21" x14ac:dyDescent="0.35">
      <c r="A5789" s="44" t="s">
        <v>684</v>
      </c>
      <c r="B5789" s="44">
        <v>2020</v>
      </c>
      <c r="C5789" s="44">
        <v>2</v>
      </c>
      <c r="D5789" s="44" t="s">
        <v>95</v>
      </c>
      <c r="E5789" s="44" t="s">
        <v>96</v>
      </c>
      <c r="F5789" s="44" t="s">
        <v>59</v>
      </c>
      <c r="G5789" s="44" t="s">
        <v>657</v>
      </c>
      <c r="H5789" s="44" t="s">
        <v>110</v>
      </c>
      <c r="I5789" s="44" t="s">
        <v>175</v>
      </c>
      <c r="J5789" s="44" t="s">
        <v>99</v>
      </c>
      <c r="K5789" s="44" t="s">
        <v>75</v>
      </c>
      <c r="L5789" s="44" t="s">
        <v>680</v>
      </c>
      <c r="M5789" s="44">
        <v>0</v>
      </c>
      <c r="N5789" s="44">
        <v>20</v>
      </c>
      <c r="O5789" s="44">
        <v>2020</v>
      </c>
      <c r="P5789" s="44" t="s">
        <v>112</v>
      </c>
      <c r="Q5789" s="44" t="s">
        <v>112</v>
      </c>
      <c r="R5789" s="44" t="s">
        <v>657</v>
      </c>
      <c r="S5789" s="44" t="s">
        <v>685</v>
      </c>
      <c r="T5789" s="44">
        <v>632</v>
      </c>
      <c r="U5789" s="44" t="str">
        <f>IF(ISERROR(VLOOKUP(I5789,'BACK INFO'!F:F,1,0)),IF(ISERROR(VLOOKUP(I5789,'BACK INFO'!H:H,1,0)),K5789,'BACK INFO'!$H$1),'BACK INFO'!$G$1)</f>
        <v>LAURA BONG</v>
      </c>
    </row>
    <row r="5790" spans="1:21" x14ac:dyDescent="0.35">
      <c r="A5790" s="44" t="s">
        <v>684</v>
      </c>
      <c r="B5790" s="44">
        <v>2020</v>
      </c>
      <c r="C5790" s="44">
        <v>3</v>
      </c>
      <c r="D5790" s="44" t="s">
        <v>95</v>
      </c>
      <c r="E5790" s="44" t="s">
        <v>96</v>
      </c>
      <c r="F5790" s="44" t="s">
        <v>59</v>
      </c>
      <c r="G5790" s="44" t="s">
        <v>657</v>
      </c>
      <c r="H5790" s="44" t="s">
        <v>117</v>
      </c>
      <c r="I5790" s="44" t="s">
        <v>175</v>
      </c>
      <c r="J5790" s="44" t="s">
        <v>99</v>
      </c>
      <c r="K5790" s="44" t="s">
        <v>75</v>
      </c>
      <c r="L5790" s="44" t="s">
        <v>680</v>
      </c>
      <c r="M5790" s="44">
        <v>0</v>
      </c>
      <c r="N5790" s="44">
        <v>14</v>
      </c>
      <c r="O5790" s="44">
        <v>2020</v>
      </c>
      <c r="P5790" s="44" t="s">
        <v>112</v>
      </c>
      <c r="Q5790" s="44" t="s">
        <v>112</v>
      </c>
      <c r="R5790" s="44" t="s">
        <v>657</v>
      </c>
      <c r="S5790" s="44" t="s">
        <v>685</v>
      </c>
      <c r="T5790" s="44">
        <v>468</v>
      </c>
      <c r="U5790" s="44" t="str">
        <f>IF(ISERROR(VLOOKUP(I5790,'BACK INFO'!F:F,1,0)),IF(ISERROR(VLOOKUP(I5790,'BACK INFO'!H:H,1,0)),K5790,'BACK INFO'!$H$1),'BACK INFO'!$G$1)</f>
        <v>LAURA BONG</v>
      </c>
    </row>
    <row r="5791" spans="1:21" x14ac:dyDescent="0.35">
      <c r="A5791" s="44" t="s">
        <v>684</v>
      </c>
      <c r="B5791" s="44">
        <v>2020</v>
      </c>
      <c r="C5791" s="44">
        <v>3</v>
      </c>
      <c r="D5791" s="44" t="s">
        <v>95</v>
      </c>
      <c r="E5791" s="44" t="s">
        <v>96</v>
      </c>
      <c r="F5791" s="44" t="s">
        <v>59</v>
      </c>
      <c r="G5791" s="44" t="s">
        <v>657</v>
      </c>
      <c r="H5791" s="44" t="s">
        <v>98</v>
      </c>
      <c r="I5791" s="44" t="s">
        <v>175</v>
      </c>
      <c r="J5791" s="44" t="s">
        <v>99</v>
      </c>
      <c r="K5791" s="44" t="s">
        <v>75</v>
      </c>
      <c r="L5791" s="44" t="s">
        <v>680</v>
      </c>
      <c r="M5791" s="44">
        <v>0</v>
      </c>
      <c r="N5791" s="44">
        <v>51</v>
      </c>
      <c r="O5791" s="44">
        <v>2020</v>
      </c>
      <c r="P5791" s="44" t="s">
        <v>112</v>
      </c>
      <c r="Q5791" s="44" t="s">
        <v>112</v>
      </c>
      <c r="R5791" s="44" t="s">
        <v>657</v>
      </c>
      <c r="S5791" s="44" t="s">
        <v>685</v>
      </c>
      <c r="T5791" s="44">
        <v>1618</v>
      </c>
      <c r="U5791" s="44" t="str">
        <f>IF(ISERROR(VLOOKUP(I5791,'BACK INFO'!F:F,1,0)),IF(ISERROR(VLOOKUP(I5791,'BACK INFO'!H:H,1,0)),K5791,'BACK INFO'!$H$1),'BACK INFO'!$G$1)</f>
        <v>LAURA BONG</v>
      </c>
    </row>
    <row r="5792" spans="1:21" x14ac:dyDescent="0.35">
      <c r="A5792" s="44" t="s">
        <v>684</v>
      </c>
      <c r="B5792" s="44">
        <v>2020</v>
      </c>
      <c r="C5792" s="44">
        <v>3</v>
      </c>
      <c r="D5792" s="44" t="s">
        <v>95</v>
      </c>
      <c r="E5792" s="44" t="s">
        <v>96</v>
      </c>
      <c r="F5792" s="44" t="s">
        <v>59</v>
      </c>
      <c r="G5792" s="44" t="s">
        <v>657</v>
      </c>
      <c r="H5792" s="44" t="s">
        <v>152</v>
      </c>
      <c r="I5792" s="44" t="s">
        <v>175</v>
      </c>
      <c r="J5792" s="44" t="s">
        <v>99</v>
      </c>
      <c r="K5792" s="44" t="s">
        <v>75</v>
      </c>
      <c r="L5792" s="44" t="s">
        <v>680</v>
      </c>
      <c r="M5792" s="44">
        <v>0</v>
      </c>
      <c r="N5792" s="44">
        <v>13</v>
      </c>
      <c r="O5792" s="44">
        <v>2020</v>
      </c>
      <c r="P5792" s="44" t="s">
        <v>112</v>
      </c>
      <c r="Q5792" s="44" t="s">
        <v>112</v>
      </c>
      <c r="R5792" s="44" t="s">
        <v>657</v>
      </c>
      <c r="S5792" s="44" t="s">
        <v>685</v>
      </c>
      <c r="T5792" s="44">
        <v>611</v>
      </c>
      <c r="U5792" s="44" t="str">
        <f>IF(ISERROR(VLOOKUP(I5792,'BACK INFO'!F:F,1,0)),IF(ISERROR(VLOOKUP(I5792,'BACK INFO'!H:H,1,0)),K5792,'BACK INFO'!$H$1),'BACK INFO'!$G$1)</f>
        <v>LAURA BONG</v>
      </c>
    </row>
    <row r="5793" spans="1:21" x14ac:dyDescent="0.35">
      <c r="A5793" s="44" t="s">
        <v>684</v>
      </c>
      <c r="B5793" s="44">
        <v>2019</v>
      </c>
      <c r="C5793" s="44">
        <v>10</v>
      </c>
      <c r="D5793" s="44" t="s">
        <v>95</v>
      </c>
      <c r="E5793" s="44" t="s">
        <v>96</v>
      </c>
      <c r="F5793" s="44" t="s">
        <v>59</v>
      </c>
      <c r="G5793" s="44" t="s">
        <v>657</v>
      </c>
      <c r="H5793" s="44" t="s">
        <v>98</v>
      </c>
      <c r="I5793" s="44" t="s">
        <v>158</v>
      </c>
      <c r="J5793" s="44" t="s">
        <v>99</v>
      </c>
      <c r="K5793" s="44" t="s">
        <v>67</v>
      </c>
      <c r="L5793" s="44" t="s">
        <v>680</v>
      </c>
      <c r="M5793" s="44">
        <v>0</v>
      </c>
      <c r="N5793" s="44">
        <v>570</v>
      </c>
      <c r="O5793" s="44">
        <v>2020</v>
      </c>
      <c r="P5793" s="44" t="s">
        <v>112</v>
      </c>
      <c r="Q5793" s="44" t="s">
        <v>112</v>
      </c>
      <c r="R5793" s="44" t="s">
        <v>657</v>
      </c>
      <c r="S5793" s="44" t="s">
        <v>685</v>
      </c>
      <c r="T5793" s="44">
        <v>19899.600000000006</v>
      </c>
      <c r="U5793" s="44" t="str">
        <f>IF(ISERROR(VLOOKUP(I5793,'BACK INFO'!F:F,1,0)),IF(ISERROR(VLOOKUP(I5793,'BACK INFO'!H:H,1,0)),K5793,'BACK INFO'!$H$1),'BACK INFO'!$G$1)</f>
        <v>ANITA M. HOPKINS</v>
      </c>
    </row>
    <row r="5794" spans="1:21" x14ac:dyDescent="0.35">
      <c r="A5794" s="44" t="s">
        <v>684</v>
      </c>
      <c r="B5794" s="44">
        <v>2019</v>
      </c>
      <c r="C5794" s="44">
        <v>11</v>
      </c>
      <c r="D5794" s="44" t="s">
        <v>95</v>
      </c>
      <c r="E5794" s="44" t="s">
        <v>96</v>
      </c>
      <c r="F5794" s="44" t="s">
        <v>59</v>
      </c>
      <c r="G5794" s="44" t="s">
        <v>657</v>
      </c>
      <c r="H5794" s="44" t="s">
        <v>98</v>
      </c>
      <c r="I5794" s="44" t="s">
        <v>158</v>
      </c>
      <c r="J5794" s="44" t="s">
        <v>99</v>
      </c>
      <c r="K5794" s="44" t="s">
        <v>67</v>
      </c>
      <c r="L5794" s="44" t="s">
        <v>680</v>
      </c>
      <c r="M5794" s="44">
        <v>0</v>
      </c>
      <c r="N5794" s="44">
        <v>180</v>
      </c>
      <c r="O5794" s="44">
        <v>2020</v>
      </c>
      <c r="P5794" s="44" t="s">
        <v>112</v>
      </c>
      <c r="Q5794" s="44" t="s">
        <v>112</v>
      </c>
      <c r="R5794" s="44" t="s">
        <v>657</v>
      </c>
      <c r="S5794" s="44" t="s">
        <v>685</v>
      </c>
      <c r="T5794" s="44">
        <v>5069.2</v>
      </c>
      <c r="U5794" s="44" t="str">
        <f>IF(ISERROR(VLOOKUP(I5794,'BACK INFO'!F:F,1,0)),IF(ISERROR(VLOOKUP(I5794,'BACK INFO'!H:H,1,0)),K5794,'BACK INFO'!$H$1),'BACK INFO'!$G$1)</f>
        <v>ANITA M. HOPKINS</v>
      </c>
    </row>
    <row r="5795" spans="1:21" x14ac:dyDescent="0.35">
      <c r="A5795" s="44" t="s">
        <v>684</v>
      </c>
      <c r="B5795" s="44">
        <v>2019</v>
      </c>
      <c r="C5795" s="44">
        <v>12</v>
      </c>
      <c r="D5795" s="44" t="s">
        <v>95</v>
      </c>
      <c r="E5795" s="44" t="s">
        <v>96</v>
      </c>
      <c r="F5795" s="44" t="s">
        <v>59</v>
      </c>
      <c r="G5795" s="44" t="s">
        <v>657</v>
      </c>
      <c r="H5795" s="44" t="s">
        <v>98</v>
      </c>
      <c r="I5795" s="44" t="s">
        <v>158</v>
      </c>
      <c r="J5795" s="44" t="s">
        <v>99</v>
      </c>
      <c r="K5795" s="44" t="s">
        <v>67</v>
      </c>
      <c r="L5795" s="44" t="s">
        <v>680</v>
      </c>
      <c r="M5795" s="44">
        <v>0</v>
      </c>
      <c r="N5795" s="44">
        <v>100</v>
      </c>
      <c r="O5795" s="44">
        <v>2020</v>
      </c>
      <c r="P5795" s="44" t="s">
        <v>112</v>
      </c>
      <c r="Q5795" s="44" t="s">
        <v>112</v>
      </c>
      <c r="R5795" s="44" t="s">
        <v>657</v>
      </c>
      <c r="S5795" s="44" t="s">
        <v>685</v>
      </c>
      <c r="T5795" s="44">
        <v>2714</v>
      </c>
      <c r="U5795" s="44" t="str">
        <f>IF(ISERROR(VLOOKUP(I5795,'BACK INFO'!F:F,1,0)),IF(ISERROR(VLOOKUP(I5795,'BACK INFO'!H:H,1,0)),K5795,'BACK INFO'!$H$1),'BACK INFO'!$G$1)</f>
        <v>ANITA M. HOPKINS</v>
      </c>
    </row>
    <row r="5796" spans="1:21" x14ac:dyDescent="0.35">
      <c r="A5796" s="44" t="s">
        <v>684</v>
      </c>
      <c r="B5796" s="44">
        <v>2020</v>
      </c>
      <c r="C5796" s="44">
        <v>1</v>
      </c>
      <c r="D5796" s="44" t="s">
        <v>95</v>
      </c>
      <c r="E5796" s="44" t="s">
        <v>96</v>
      </c>
      <c r="F5796" s="44" t="s">
        <v>59</v>
      </c>
      <c r="G5796" s="44" t="s">
        <v>657</v>
      </c>
      <c r="H5796" s="44" t="s">
        <v>98</v>
      </c>
      <c r="I5796" s="44" t="s">
        <v>158</v>
      </c>
      <c r="J5796" s="44" t="s">
        <v>99</v>
      </c>
      <c r="K5796" s="44" t="s">
        <v>67</v>
      </c>
      <c r="L5796" s="44" t="s">
        <v>680</v>
      </c>
      <c r="M5796" s="44">
        <v>0</v>
      </c>
      <c r="N5796" s="44">
        <v>150</v>
      </c>
      <c r="O5796" s="44">
        <v>2020</v>
      </c>
      <c r="P5796" s="44" t="s">
        <v>112</v>
      </c>
      <c r="Q5796" s="44" t="s">
        <v>112</v>
      </c>
      <c r="R5796" s="44" t="s">
        <v>657</v>
      </c>
      <c r="S5796" s="44" t="s">
        <v>685</v>
      </c>
      <c r="T5796" s="44">
        <v>4415.9999999999991</v>
      </c>
      <c r="U5796" s="44" t="str">
        <f>IF(ISERROR(VLOOKUP(I5796,'BACK INFO'!F:F,1,0)),IF(ISERROR(VLOOKUP(I5796,'BACK INFO'!H:H,1,0)),K5796,'BACK INFO'!$H$1),'BACK INFO'!$G$1)</f>
        <v>ANITA M. HOPKINS</v>
      </c>
    </row>
    <row r="5797" spans="1:21" x14ac:dyDescent="0.35">
      <c r="A5797" s="44" t="s">
        <v>684</v>
      </c>
      <c r="B5797" s="44">
        <v>2019</v>
      </c>
      <c r="C5797" s="44">
        <v>10</v>
      </c>
      <c r="D5797" s="44" t="s">
        <v>95</v>
      </c>
      <c r="E5797" s="44" t="s">
        <v>96</v>
      </c>
      <c r="F5797" s="44" t="s">
        <v>59</v>
      </c>
      <c r="G5797" s="44" t="s">
        <v>657</v>
      </c>
      <c r="H5797" s="44" t="s">
        <v>152</v>
      </c>
      <c r="I5797" s="44" t="s">
        <v>158</v>
      </c>
      <c r="J5797" s="44" t="s">
        <v>99</v>
      </c>
      <c r="K5797" s="44" t="s">
        <v>67</v>
      </c>
      <c r="L5797" s="44" t="s">
        <v>680</v>
      </c>
      <c r="M5797" s="44">
        <v>0</v>
      </c>
      <c r="N5797" s="44">
        <v>40</v>
      </c>
      <c r="O5797" s="44">
        <v>2020</v>
      </c>
      <c r="P5797" s="44" t="s">
        <v>112</v>
      </c>
      <c r="Q5797" s="44" t="s">
        <v>112</v>
      </c>
      <c r="R5797" s="44" t="s">
        <v>657</v>
      </c>
      <c r="S5797" s="44" t="s">
        <v>685</v>
      </c>
      <c r="T5797" s="44">
        <v>1214.4000000000001</v>
      </c>
      <c r="U5797" s="44" t="str">
        <f>IF(ISERROR(VLOOKUP(I5797,'BACK INFO'!F:F,1,0)),IF(ISERROR(VLOOKUP(I5797,'BACK INFO'!H:H,1,0)),K5797,'BACK INFO'!$H$1),'BACK INFO'!$G$1)</f>
        <v>ANITA M. HOPKINS</v>
      </c>
    </row>
    <row r="5798" spans="1:21" x14ac:dyDescent="0.35">
      <c r="A5798" s="44" t="s">
        <v>684</v>
      </c>
      <c r="B5798" s="44">
        <v>2019</v>
      </c>
      <c r="C5798" s="44">
        <v>11</v>
      </c>
      <c r="D5798" s="44" t="s">
        <v>95</v>
      </c>
      <c r="E5798" s="44" t="s">
        <v>96</v>
      </c>
      <c r="F5798" s="44" t="s">
        <v>59</v>
      </c>
      <c r="G5798" s="44" t="s">
        <v>657</v>
      </c>
      <c r="H5798" s="44" t="s">
        <v>152</v>
      </c>
      <c r="I5798" s="44" t="s">
        <v>158</v>
      </c>
      <c r="J5798" s="44" t="s">
        <v>99</v>
      </c>
      <c r="K5798" s="44" t="s">
        <v>67</v>
      </c>
      <c r="L5798" s="44" t="s">
        <v>680</v>
      </c>
      <c r="M5798" s="44">
        <v>0</v>
      </c>
      <c r="N5798" s="44">
        <v>36</v>
      </c>
      <c r="O5798" s="44">
        <v>2020</v>
      </c>
      <c r="P5798" s="44" t="s">
        <v>112</v>
      </c>
      <c r="Q5798" s="44" t="s">
        <v>112</v>
      </c>
      <c r="R5798" s="44" t="s">
        <v>657</v>
      </c>
      <c r="S5798" s="44" t="s">
        <v>685</v>
      </c>
      <c r="T5798" s="44">
        <v>1788.48</v>
      </c>
      <c r="U5798" s="44" t="str">
        <f>IF(ISERROR(VLOOKUP(I5798,'BACK INFO'!F:F,1,0)),IF(ISERROR(VLOOKUP(I5798,'BACK INFO'!H:H,1,0)),K5798,'BACK INFO'!$H$1),'BACK INFO'!$G$1)</f>
        <v>ANITA M. HOPKINS</v>
      </c>
    </row>
    <row r="5799" spans="1:21" x14ac:dyDescent="0.35">
      <c r="A5799" s="44" t="s">
        <v>684</v>
      </c>
      <c r="B5799" s="44">
        <v>2019</v>
      </c>
      <c r="C5799" s="44">
        <v>12</v>
      </c>
      <c r="D5799" s="44" t="s">
        <v>95</v>
      </c>
      <c r="E5799" s="44" t="s">
        <v>96</v>
      </c>
      <c r="F5799" s="44" t="s">
        <v>59</v>
      </c>
      <c r="G5799" s="44" t="s">
        <v>657</v>
      </c>
      <c r="H5799" s="44" t="s">
        <v>152</v>
      </c>
      <c r="I5799" s="44" t="s">
        <v>158</v>
      </c>
      <c r="J5799" s="44" t="s">
        <v>99</v>
      </c>
      <c r="K5799" s="44" t="s">
        <v>67</v>
      </c>
      <c r="L5799" s="44" t="s">
        <v>680</v>
      </c>
      <c r="M5799" s="44">
        <v>0</v>
      </c>
      <c r="N5799" s="44">
        <v>40</v>
      </c>
      <c r="O5799" s="44">
        <v>2020</v>
      </c>
      <c r="P5799" s="44" t="s">
        <v>112</v>
      </c>
      <c r="Q5799" s="44" t="s">
        <v>112</v>
      </c>
      <c r="R5799" s="44" t="s">
        <v>657</v>
      </c>
      <c r="S5799" s="44" t="s">
        <v>685</v>
      </c>
      <c r="T5799" s="44">
        <v>1876.8</v>
      </c>
      <c r="U5799" s="44" t="str">
        <f>IF(ISERROR(VLOOKUP(I5799,'BACK INFO'!F:F,1,0)),IF(ISERROR(VLOOKUP(I5799,'BACK INFO'!H:H,1,0)),K5799,'BACK INFO'!$H$1),'BACK INFO'!$G$1)</f>
        <v>ANITA M. HOPKINS</v>
      </c>
    </row>
    <row r="5800" spans="1:21" x14ac:dyDescent="0.35">
      <c r="A5800" s="44" t="s">
        <v>684</v>
      </c>
      <c r="B5800" s="44">
        <v>2020</v>
      </c>
      <c r="C5800" s="44">
        <v>1</v>
      </c>
      <c r="D5800" s="44" t="s">
        <v>95</v>
      </c>
      <c r="E5800" s="44" t="s">
        <v>96</v>
      </c>
      <c r="F5800" s="44" t="s">
        <v>59</v>
      </c>
      <c r="G5800" s="44" t="s">
        <v>657</v>
      </c>
      <c r="H5800" s="44" t="s">
        <v>152</v>
      </c>
      <c r="I5800" s="44" t="s">
        <v>158</v>
      </c>
      <c r="J5800" s="44" t="s">
        <v>99</v>
      </c>
      <c r="K5800" s="44" t="s">
        <v>67</v>
      </c>
      <c r="L5800" s="44" t="s">
        <v>680</v>
      </c>
      <c r="M5800" s="44">
        <v>0</v>
      </c>
      <c r="N5800" s="44">
        <v>90</v>
      </c>
      <c r="O5800" s="44">
        <v>2020</v>
      </c>
      <c r="P5800" s="44" t="s">
        <v>112</v>
      </c>
      <c r="Q5800" s="44" t="s">
        <v>112</v>
      </c>
      <c r="R5800" s="44" t="s">
        <v>657</v>
      </c>
      <c r="S5800" s="44" t="s">
        <v>685</v>
      </c>
      <c r="T5800" s="44">
        <v>3146.4</v>
      </c>
      <c r="U5800" s="44" t="str">
        <f>IF(ISERROR(VLOOKUP(I5800,'BACK INFO'!F:F,1,0)),IF(ISERROR(VLOOKUP(I5800,'BACK INFO'!H:H,1,0)),K5800,'BACK INFO'!$H$1),'BACK INFO'!$G$1)</f>
        <v>ANITA M. HOPKINS</v>
      </c>
    </row>
    <row r="5801" spans="1:21" x14ac:dyDescent="0.35">
      <c r="A5801" s="44" t="s">
        <v>684</v>
      </c>
      <c r="B5801" s="44">
        <v>2019</v>
      </c>
      <c r="C5801" s="44">
        <v>10</v>
      </c>
      <c r="D5801" s="44" t="s">
        <v>95</v>
      </c>
      <c r="E5801" s="44" t="s">
        <v>96</v>
      </c>
      <c r="F5801" s="44" t="s">
        <v>59</v>
      </c>
      <c r="G5801" s="44" t="s">
        <v>675</v>
      </c>
      <c r="H5801" s="44" t="s">
        <v>98</v>
      </c>
      <c r="I5801" s="44" t="s">
        <v>158</v>
      </c>
      <c r="J5801" s="44" t="s">
        <v>99</v>
      </c>
      <c r="K5801" s="44" t="s">
        <v>67</v>
      </c>
      <c r="L5801" s="44" t="s">
        <v>680</v>
      </c>
      <c r="M5801" s="44">
        <v>0</v>
      </c>
      <c r="N5801" s="44">
        <v>120</v>
      </c>
      <c r="O5801" s="44">
        <v>2020</v>
      </c>
      <c r="P5801" s="44" t="s">
        <v>676</v>
      </c>
      <c r="Q5801" s="44" t="s">
        <v>676</v>
      </c>
      <c r="R5801" s="44" t="s">
        <v>675</v>
      </c>
      <c r="S5801" s="44" t="s">
        <v>685</v>
      </c>
      <c r="T5801" s="44">
        <v>3422.3999999999996</v>
      </c>
      <c r="U5801" s="44" t="str">
        <f>IF(ISERROR(VLOOKUP(I5801,'BACK INFO'!F:F,1,0)),IF(ISERROR(VLOOKUP(I5801,'BACK INFO'!H:H,1,0)),K5801,'BACK INFO'!$H$1),'BACK INFO'!$G$1)</f>
        <v>ANITA M. HOPKINS</v>
      </c>
    </row>
    <row r="5802" spans="1:21" x14ac:dyDescent="0.35">
      <c r="A5802" s="44" t="s">
        <v>684</v>
      </c>
      <c r="B5802" s="44">
        <v>2019</v>
      </c>
      <c r="C5802" s="44">
        <v>10</v>
      </c>
      <c r="D5802" s="44" t="s">
        <v>95</v>
      </c>
      <c r="E5802" s="44" t="s">
        <v>96</v>
      </c>
      <c r="F5802" s="44" t="s">
        <v>59</v>
      </c>
      <c r="G5802" s="44" t="s">
        <v>657</v>
      </c>
      <c r="H5802" s="44" t="s">
        <v>106</v>
      </c>
      <c r="I5802" s="44" t="s">
        <v>329</v>
      </c>
      <c r="J5802" s="44" t="s">
        <v>99</v>
      </c>
      <c r="K5802" s="44" t="s">
        <v>245</v>
      </c>
      <c r="L5802" s="44" t="s">
        <v>680</v>
      </c>
      <c r="M5802" s="44">
        <v>0</v>
      </c>
      <c r="N5802" s="44">
        <v>3</v>
      </c>
      <c r="O5802" s="44">
        <v>2020</v>
      </c>
      <c r="P5802" s="44" t="s">
        <v>112</v>
      </c>
      <c r="Q5802" s="44" t="s">
        <v>112</v>
      </c>
      <c r="R5802" s="44" t="s">
        <v>657</v>
      </c>
      <c r="S5802" s="44" t="s">
        <v>685</v>
      </c>
      <c r="T5802" s="44">
        <v>47</v>
      </c>
      <c r="U5802" s="44" t="str">
        <f>IF(ISERROR(VLOOKUP(I5802,'BACK INFO'!F:F,1,0)),IF(ISERROR(VLOOKUP(I5802,'BACK INFO'!H:H,1,0)),K5802,'BACK INFO'!$H$1),'BACK INFO'!$G$1)</f>
        <v>JULIUS ORTIZ MALDONADO</v>
      </c>
    </row>
    <row r="5803" spans="1:21" x14ac:dyDescent="0.35">
      <c r="A5803" s="44" t="s">
        <v>684</v>
      </c>
      <c r="B5803" s="44">
        <v>2019</v>
      </c>
      <c r="C5803" s="44">
        <v>12</v>
      </c>
      <c r="D5803" s="44" t="s">
        <v>95</v>
      </c>
      <c r="E5803" s="44" t="s">
        <v>96</v>
      </c>
      <c r="F5803" s="44" t="s">
        <v>59</v>
      </c>
      <c r="G5803" s="44" t="s">
        <v>657</v>
      </c>
      <c r="H5803" s="44" t="s">
        <v>117</v>
      </c>
      <c r="I5803" s="44" t="s">
        <v>329</v>
      </c>
      <c r="J5803" s="44" t="s">
        <v>99</v>
      </c>
      <c r="K5803" s="44" t="s">
        <v>245</v>
      </c>
      <c r="L5803" s="44" t="s">
        <v>680</v>
      </c>
      <c r="M5803" s="44">
        <v>0</v>
      </c>
      <c r="N5803" s="44">
        <v>72</v>
      </c>
      <c r="O5803" s="44">
        <v>2020</v>
      </c>
      <c r="P5803" s="44" t="s">
        <v>112</v>
      </c>
      <c r="Q5803" s="44" t="s">
        <v>112</v>
      </c>
      <c r="R5803" s="44" t="s">
        <v>657</v>
      </c>
      <c r="S5803" s="44" t="s">
        <v>685</v>
      </c>
      <c r="T5803" s="44">
        <v>2246</v>
      </c>
      <c r="U5803" s="44" t="str">
        <f>IF(ISERROR(VLOOKUP(I5803,'BACK INFO'!F:F,1,0)),IF(ISERROR(VLOOKUP(I5803,'BACK INFO'!H:H,1,0)),K5803,'BACK INFO'!$H$1),'BACK INFO'!$G$1)</f>
        <v>JULIUS ORTIZ MALDONADO</v>
      </c>
    </row>
    <row r="5804" spans="1:21" x14ac:dyDescent="0.35">
      <c r="A5804" s="44" t="s">
        <v>684</v>
      </c>
      <c r="B5804" s="44">
        <v>2019</v>
      </c>
      <c r="C5804" s="44">
        <v>10</v>
      </c>
      <c r="D5804" s="44" t="s">
        <v>95</v>
      </c>
      <c r="E5804" s="44" t="s">
        <v>96</v>
      </c>
      <c r="F5804" s="44" t="s">
        <v>59</v>
      </c>
      <c r="G5804" s="44" t="s">
        <v>657</v>
      </c>
      <c r="H5804" s="44" t="s">
        <v>98</v>
      </c>
      <c r="I5804" s="44" t="s">
        <v>329</v>
      </c>
      <c r="J5804" s="44" t="s">
        <v>99</v>
      </c>
      <c r="K5804" s="44" t="s">
        <v>245</v>
      </c>
      <c r="L5804" s="44" t="s">
        <v>680</v>
      </c>
      <c r="M5804" s="44">
        <v>0</v>
      </c>
      <c r="N5804" s="44">
        <v>38</v>
      </c>
      <c r="O5804" s="44">
        <v>2020</v>
      </c>
      <c r="P5804" s="44" t="s">
        <v>112</v>
      </c>
      <c r="Q5804" s="44" t="s">
        <v>112</v>
      </c>
      <c r="R5804" s="44" t="s">
        <v>657</v>
      </c>
      <c r="S5804" s="44" t="s">
        <v>685</v>
      </c>
      <c r="T5804" s="44">
        <v>1132</v>
      </c>
      <c r="U5804" s="44" t="str">
        <f>IF(ISERROR(VLOOKUP(I5804,'BACK INFO'!F:F,1,0)),IF(ISERROR(VLOOKUP(I5804,'BACK INFO'!H:H,1,0)),K5804,'BACK INFO'!$H$1),'BACK INFO'!$G$1)</f>
        <v>JULIUS ORTIZ MALDONADO</v>
      </c>
    </row>
    <row r="5805" spans="1:21" x14ac:dyDescent="0.35">
      <c r="A5805" s="44" t="s">
        <v>684</v>
      </c>
      <c r="B5805" s="44">
        <v>2019</v>
      </c>
      <c r="C5805" s="44">
        <v>11</v>
      </c>
      <c r="D5805" s="44" t="s">
        <v>95</v>
      </c>
      <c r="E5805" s="44" t="s">
        <v>96</v>
      </c>
      <c r="F5805" s="44" t="s">
        <v>59</v>
      </c>
      <c r="G5805" s="44" t="s">
        <v>657</v>
      </c>
      <c r="H5805" s="44" t="s">
        <v>98</v>
      </c>
      <c r="I5805" s="44" t="s">
        <v>329</v>
      </c>
      <c r="J5805" s="44" t="s">
        <v>99</v>
      </c>
      <c r="K5805" s="44" t="s">
        <v>245</v>
      </c>
      <c r="L5805" s="44" t="s">
        <v>680</v>
      </c>
      <c r="M5805" s="44">
        <v>0</v>
      </c>
      <c r="N5805" s="44">
        <v>20</v>
      </c>
      <c r="O5805" s="44">
        <v>2020</v>
      </c>
      <c r="P5805" s="44" t="s">
        <v>112</v>
      </c>
      <c r="Q5805" s="44" t="s">
        <v>112</v>
      </c>
      <c r="R5805" s="44" t="s">
        <v>657</v>
      </c>
      <c r="S5805" s="44" t="s">
        <v>685</v>
      </c>
      <c r="T5805" s="44">
        <v>665</v>
      </c>
      <c r="U5805" s="44" t="str">
        <f>IF(ISERROR(VLOOKUP(I5805,'BACK INFO'!F:F,1,0)),IF(ISERROR(VLOOKUP(I5805,'BACK INFO'!H:H,1,0)),K5805,'BACK INFO'!$H$1),'BACK INFO'!$G$1)</f>
        <v>JULIUS ORTIZ MALDONADO</v>
      </c>
    </row>
    <row r="5806" spans="1:21" x14ac:dyDescent="0.35">
      <c r="A5806" s="44" t="s">
        <v>684</v>
      </c>
      <c r="B5806" s="44">
        <v>2020</v>
      </c>
      <c r="C5806" s="44">
        <v>1</v>
      </c>
      <c r="D5806" s="44" t="s">
        <v>95</v>
      </c>
      <c r="E5806" s="44" t="s">
        <v>96</v>
      </c>
      <c r="F5806" s="44" t="s">
        <v>59</v>
      </c>
      <c r="G5806" s="44" t="s">
        <v>657</v>
      </c>
      <c r="H5806" s="44" t="s">
        <v>98</v>
      </c>
      <c r="I5806" s="44" t="s">
        <v>329</v>
      </c>
      <c r="J5806" s="44" t="s">
        <v>99</v>
      </c>
      <c r="K5806" s="44" t="s">
        <v>245</v>
      </c>
      <c r="L5806" s="44" t="s">
        <v>680</v>
      </c>
      <c r="M5806" s="44">
        <v>0</v>
      </c>
      <c r="N5806" s="44">
        <v>11</v>
      </c>
      <c r="O5806" s="44">
        <v>2020</v>
      </c>
      <c r="P5806" s="44" t="s">
        <v>112</v>
      </c>
      <c r="Q5806" s="44" t="s">
        <v>112</v>
      </c>
      <c r="R5806" s="44" t="s">
        <v>657</v>
      </c>
      <c r="S5806" s="44" t="s">
        <v>685</v>
      </c>
      <c r="T5806" s="44">
        <v>440</v>
      </c>
      <c r="U5806" s="44" t="str">
        <f>IF(ISERROR(VLOOKUP(I5806,'BACK INFO'!F:F,1,0)),IF(ISERROR(VLOOKUP(I5806,'BACK INFO'!H:H,1,0)),K5806,'BACK INFO'!$H$1),'BACK INFO'!$G$1)</f>
        <v>JULIUS ORTIZ MALDONADO</v>
      </c>
    </row>
    <row r="5807" spans="1:21" x14ac:dyDescent="0.35">
      <c r="A5807" s="44" t="s">
        <v>684</v>
      </c>
      <c r="B5807" s="44">
        <v>2019</v>
      </c>
      <c r="C5807" s="44">
        <v>11</v>
      </c>
      <c r="D5807" s="44" t="s">
        <v>95</v>
      </c>
      <c r="E5807" s="44" t="s">
        <v>96</v>
      </c>
      <c r="F5807" s="44" t="s">
        <v>59</v>
      </c>
      <c r="G5807" s="44" t="s">
        <v>657</v>
      </c>
      <c r="H5807" s="44" t="s">
        <v>151</v>
      </c>
      <c r="I5807" s="44" t="s">
        <v>329</v>
      </c>
      <c r="J5807" s="44" t="s">
        <v>99</v>
      </c>
      <c r="K5807" s="44" t="s">
        <v>245</v>
      </c>
      <c r="L5807" s="44" t="s">
        <v>680</v>
      </c>
      <c r="M5807" s="44">
        <v>0</v>
      </c>
      <c r="N5807" s="44">
        <v>21</v>
      </c>
      <c r="O5807" s="44">
        <v>2020</v>
      </c>
      <c r="P5807" s="44" t="s">
        <v>112</v>
      </c>
      <c r="Q5807" s="44" t="s">
        <v>112</v>
      </c>
      <c r="R5807" s="44" t="s">
        <v>657</v>
      </c>
      <c r="S5807" s="44" t="s">
        <v>685</v>
      </c>
      <c r="T5807" s="44">
        <v>828.5</v>
      </c>
      <c r="U5807" s="44" t="str">
        <f>IF(ISERROR(VLOOKUP(I5807,'BACK INFO'!F:F,1,0)),IF(ISERROR(VLOOKUP(I5807,'BACK INFO'!H:H,1,0)),K5807,'BACK INFO'!$H$1),'BACK INFO'!$G$1)</f>
        <v>JULIUS ORTIZ MALDONADO</v>
      </c>
    </row>
    <row r="5808" spans="1:21" x14ac:dyDescent="0.35">
      <c r="A5808" s="44" t="s">
        <v>684</v>
      </c>
      <c r="B5808" s="44">
        <v>2019</v>
      </c>
      <c r="C5808" s="44">
        <v>10</v>
      </c>
      <c r="D5808" s="44" t="s">
        <v>95</v>
      </c>
      <c r="E5808" s="44" t="s">
        <v>96</v>
      </c>
      <c r="F5808" s="44" t="s">
        <v>59</v>
      </c>
      <c r="G5808" s="44" t="s">
        <v>657</v>
      </c>
      <c r="H5808" s="44" t="s">
        <v>152</v>
      </c>
      <c r="I5808" s="44" t="s">
        <v>329</v>
      </c>
      <c r="J5808" s="44" t="s">
        <v>99</v>
      </c>
      <c r="K5808" s="44" t="s">
        <v>245</v>
      </c>
      <c r="L5808" s="44" t="s">
        <v>680</v>
      </c>
      <c r="M5808" s="44">
        <v>0</v>
      </c>
      <c r="N5808" s="44">
        <v>12</v>
      </c>
      <c r="O5808" s="44">
        <v>2020</v>
      </c>
      <c r="P5808" s="44" t="s">
        <v>112</v>
      </c>
      <c r="Q5808" s="44" t="s">
        <v>112</v>
      </c>
      <c r="R5808" s="44" t="s">
        <v>657</v>
      </c>
      <c r="S5808" s="44" t="s">
        <v>685</v>
      </c>
      <c r="T5808" s="44">
        <v>624</v>
      </c>
      <c r="U5808" s="44" t="str">
        <f>IF(ISERROR(VLOOKUP(I5808,'BACK INFO'!F:F,1,0)),IF(ISERROR(VLOOKUP(I5808,'BACK INFO'!H:H,1,0)),K5808,'BACK INFO'!$H$1),'BACK INFO'!$G$1)</f>
        <v>JULIUS ORTIZ MALDONADO</v>
      </c>
    </row>
    <row r="5809" spans="1:21" x14ac:dyDescent="0.35">
      <c r="A5809" s="44" t="s">
        <v>684</v>
      </c>
      <c r="B5809" s="44">
        <v>2019</v>
      </c>
      <c r="C5809" s="44">
        <v>11</v>
      </c>
      <c r="D5809" s="44" t="s">
        <v>95</v>
      </c>
      <c r="E5809" s="44" t="s">
        <v>96</v>
      </c>
      <c r="F5809" s="44" t="s">
        <v>59</v>
      </c>
      <c r="G5809" s="44" t="s">
        <v>657</v>
      </c>
      <c r="H5809" s="44" t="s">
        <v>152</v>
      </c>
      <c r="I5809" s="44" t="s">
        <v>329</v>
      </c>
      <c r="J5809" s="44" t="s">
        <v>99</v>
      </c>
      <c r="K5809" s="44" t="s">
        <v>245</v>
      </c>
      <c r="L5809" s="44" t="s">
        <v>680</v>
      </c>
      <c r="M5809" s="44">
        <v>0</v>
      </c>
      <c r="N5809" s="44">
        <v>10</v>
      </c>
      <c r="O5809" s="44">
        <v>2020</v>
      </c>
      <c r="P5809" s="44" t="s">
        <v>112</v>
      </c>
      <c r="Q5809" s="44" t="s">
        <v>112</v>
      </c>
      <c r="R5809" s="44" t="s">
        <v>657</v>
      </c>
      <c r="S5809" s="44" t="s">
        <v>685</v>
      </c>
      <c r="T5809" s="44">
        <v>473</v>
      </c>
      <c r="U5809" s="44" t="str">
        <f>IF(ISERROR(VLOOKUP(I5809,'BACK INFO'!F:F,1,0)),IF(ISERROR(VLOOKUP(I5809,'BACK INFO'!H:H,1,0)),K5809,'BACK INFO'!$H$1),'BACK INFO'!$G$1)</f>
        <v>JULIUS ORTIZ MALDONADO</v>
      </c>
    </row>
    <row r="5810" spans="1:21" x14ac:dyDescent="0.35">
      <c r="A5810" s="44" t="s">
        <v>684</v>
      </c>
      <c r="B5810" s="44">
        <v>2019</v>
      </c>
      <c r="C5810" s="44">
        <v>12</v>
      </c>
      <c r="D5810" s="44" t="s">
        <v>95</v>
      </c>
      <c r="E5810" s="44" t="s">
        <v>96</v>
      </c>
      <c r="F5810" s="44" t="s">
        <v>59</v>
      </c>
      <c r="G5810" s="44" t="s">
        <v>657</v>
      </c>
      <c r="H5810" s="44" t="s">
        <v>152</v>
      </c>
      <c r="I5810" s="44" t="s">
        <v>329</v>
      </c>
      <c r="J5810" s="44" t="s">
        <v>99</v>
      </c>
      <c r="K5810" s="44" t="s">
        <v>245</v>
      </c>
      <c r="L5810" s="44" t="s">
        <v>680</v>
      </c>
      <c r="M5810" s="44">
        <v>0</v>
      </c>
      <c r="N5810" s="44">
        <v>15</v>
      </c>
      <c r="O5810" s="44">
        <v>2020</v>
      </c>
      <c r="P5810" s="44" t="s">
        <v>112</v>
      </c>
      <c r="Q5810" s="44" t="s">
        <v>112</v>
      </c>
      <c r="R5810" s="44" t="s">
        <v>657</v>
      </c>
      <c r="S5810" s="44" t="s">
        <v>685</v>
      </c>
      <c r="T5810" s="44">
        <v>442.5</v>
      </c>
      <c r="U5810" s="44" t="str">
        <f>IF(ISERROR(VLOOKUP(I5810,'BACK INFO'!F:F,1,0)),IF(ISERROR(VLOOKUP(I5810,'BACK INFO'!H:H,1,0)),K5810,'BACK INFO'!$H$1),'BACK INFO'!$G$1)</f>
        <v>JULIUS ORTIZ MALDONADO</v>
      </c>
    </row>
    <row r="5811" spans="1:21" x14ac:dyDescent="0.35">
      <c r="A5811" s="44" t="s">
        <v>684</v>
      </c>
      <c r="B5811" s="44">
        <v>2019</v>
      </c>
      <c r="C5811" s="44">
        <v>12</v>
      </c>
      <c r="D5811" s="44" t="s">
        <v>95</v>
      </c>
      <c r="E5811" s="44" t="s">
        <v>96</v>
      </c>
      <c r="F5811" s="44" t="s">
        <v>59</v>
      </c>
      <c r="G5811" s="44" t="s">
        <v>657</v>
      </c>
      <c r="H5811" s="44" t="s">
        <v>98</v>
      </c>
      <c r="I5811" s="44" t="s">
        <v>329</v>
      </c>
      <c r="J5811" s="44" t="s">
        <v>99</v>
      </c>
      <c r="K5811" s="44" t="s">
        <v>850</v>
      </c>
      <c r="L5811" s="44" t="s">
        <v>680</v>
      </c>
      <c r="M5811" s="44">
        <v>0</v>
      </c>
      <c r="N5811" s="44">
        <v>6</v>
      </c>
      <c r="O5811" s="44">
        <v>2020</v>
      </c>
      <c r="P5811" s="44" t="s">
        <v>112</v>
      </c>
      <c r="Q5811" s="44" t="s">
        <v>112</v>
      </c>
      <c r="R5811" s="44" t="s">
        <v>657</v>
      </c>
      <c r="S5811" s="44" t="s">
        <v>685</v>
      </c>
      <c r="T5811" s="44">
        <v>177</v>
      </c>
      <c r="U5811" s="44" t="str">
        <f>IF(ISERROR(VLOOKUP(I5811,'BACK INFO'!F:F,1,0)),IF(ISERROR(VLOOKUP(I5811,'BACK INFO'!H:H,1,0)),K5811,'BACK INFO'!$H$1),'BACK INFO'!$G$1)</f>
        <v>DEIMER ALBERTO LONGA PALACIOS</v>
      </c>
    </row>
    <row r="5812" spans="1:21" x14ac:dyDescent="0.35">
      <c r="A5812" s="44" t="s">
        <v>684</v>
      </c>
      <c r="B5812" s="44">
        <v>2019</v>
      </c>
      <c r="C5812" s="44">
        <v>12</v>
      </c>
      <c r="D5812" s="44" t="s">
        <v>95</v>
      </c>
      <c r="E5812" s="44" t="s">
        <v>96</v>
      </c>
      <c r="F5812" s="44" t="s">
        <v>59</v>
      </c>
      <c r="G5812" s="44" t="s">
        <v>657</v>
      </c>
      <c r="H5812" s="44" t="s">
        <v>152</v>
      </c>
      <c r="I5812" s="44" t="s">
        <v>329</v>
      </c>
      <c r="J5812" s="44" t="s">
        <v>99</v>
      </c>
      <c r="K5812" s="44" t="s">
        <v>850</v>
      </c>
      <c r="L5812" s="44" t="s">
        <v>680</v>
      </c>
      <c r="M5812" s="44">
        <v>0</v>
      </c>
      <c r="N5812" s="44">
        <v>4</v>
      </c>
      <c r="O5812" s="44">
        <v>2020</v>
      </c>
      <c r="P5812" s="44" t="s">
        <v>112</v>
      </c>
      <c r="Q5812" s="44" t="s">
        <v>112</v>
      </c>
      <c r="R5812" s="44" t="s">
        <v>657</v>
      </c>
      <c r="S5812" s="44" t="s">
        <v>685</v>
      </c>
      <c r="T5812" s="44">
        <v>164</v>
      </c>
      <c r="U5812" s="44" t="str">
        <f>IF(ISERROR(VLOOKUP(I5812,'BACK INFO'!F:F,1,0)),IF(ISERROR(VLOOKUP(I5812,'BACK INFO'!H:H,1,0)),K5812,'BACK INFO'!$H$1),'BACK INFO'!$G$1)</f>
        <v>DEIMER ALBERTO LONGA PALACIOS</v>
      </c>
    </row>
    <row r="5813" spans="1:21" x14ac:dyDescent="0.35">
      <c r="A5813" s="44" t="s">
        <v>684</v>
      </c>
      <c r="B5813" s="44">
        <v>2020</v>
      </c>
      <c r="C5813" s="44">
        <v>3</v>
      </c>
      <c r="D5813" s="44" t="s">
        <v>95</v>
      </c>
      <c r="E5813" s="44" t="s">
        <v>96</v>
      </c>
      <c r="F5813" s="44" t="s">
        <v>59</v>
      </c>
      <c r="G5813" s="44" t="s">
        <v>657</v>
      </c>
      <c r="H5813" s="44" t="s">
        <v>106</v>
      </c>
      <c r="I5813" s="44" t="s">
        <v>334</v>
      </c>
      <c r="J5813" s="44" t="s">
        <v>99</v>
      </c>
      <c r="K5813" s="44" t="s">
        <v>74</v>
      </c>
      <c r="L5813" s="44" t="s">
        <v>680</v>
      </c>
      <c r="M5813" s="44">
        <v>0</v>
      </c>
      <c r="N5813" s="44">
        <v>5</v>
      </c>
      <c r="O5813" s="44">
        <v>2020</v>
      </c>
      <c r="P5813" s="44" t="s">
        <v>112</v>
      </c>
      <c r="Q5813" s="44" t="s">
        <v>112</v>
      </c>
      <c r="R5813" s="44" t="s">
        <v>657</v>
      </c>
      <c r="S5813" s="44" t="s">
        <v>685</v>
      </c>
      <c r="T5813" s="44">
        <v>45</v>
      </c>
      <c r="U5813" s="44" t="str">
        <f>IF(ISERROR(VLOOKUP(I5813,'BACK INFO'!F:F,1,0)),IF(ISERROR(VLOOKUP(I5813,'BACK INFO'!H:H,1,0)),K5813,'BACK INFO'!$H$1),'BACK INFO'!$G$1)</f>
        <v>DENISE ARNETT</v>
      </c>
    </row>
    <row r="5814" spans="1:21" x14ac:dyDescent="0.35">
      <c r="A5814" s="44" t="s">
        <v>684</v>
      </c>
      <c r="B5814" s="44">
        <v>2020</v>
      </c>
      <c r="C5814" s="44">
        <v>1</v>
      </c>
      <c r="D5814" s="44" t="s">
        <v>95</v>
      </c>
      <c r="E5814" s="44" t="s">
        <v>96</v>
      </c>
      <c r="F5814" s="44" t="s">
        <v>59</v>
      </c>
      <c r="G5814" s="44" t="s">
        <v>657</v>
      </c>
      <c r="H5814" s="44" t="s">
        <v>117</v>
      </c>
      <c r="I5814" s="44" t="s">
        <v>334</v>
      </c>
      <c r="J5814" s="44" t="s">
        <v>99</v>
      </c>
      <c r="K5814" s="44" t="s">
        <v>74</v>
      </c>
      <c r="L5814" s="44" t="s">
        <v>680</v>
      </c>
      <c r="M5814" s="44">
        <v>0</v>
      </c>
      <c r="N5814" s="44">
        <v>6</v>
      </c>
      <c r="O5814" s="44">
        <v>2020</v>
      </c>
      <c r="P5814" s="44" t="s">
        <v>112</v>
      </c>
      <c r="Q5814" s="44" t="s">
        <v>112</v>
      </c>
      <c r="R5814" s="44" t="s">
        <v>657</v>
      </c>
      <c r="S5814" s="44" t="s">
        <v>685</v>
      </c>
      <c r="T5814" s="44">
        <v>192</v>
      </c>
      <c r="U5814" s="44" t="str">
        <f>IF(ISERROR(VLOOKUP(I5814,'BACK INFO'!F:F,1,0)),IF(ISERROR(VLOOKUP(I5814,'BACK INFO'!H:H,1,0)),K5814,'BACK INFO'!$H$1),'BACK INFO'!$G$1)</f>
        <v>DENISE ARNETT</v>
      </c>
    </row>
    <row r="5815" spans="1:21" x14ac:dyDescent="0.35">
      <c r="A5815" s="44" t="s">
        <v>684</v>
      </c>
      <c r="B5815" s="44">
        <v>2020</v>
      </c>
      <c r="C5815" s="44">
        <v>3</v>
      </c>
      <c r="D5815" s="44" t="s">
        <v>95</v>
      </c>
      <c r="E5815" s="44" t="s">
        <v>96</v>
      </c>
      <c r="F5815" s="44" t="s">
        <v>59</v>
      </c>
      <c r="G5815" s="44" t="s">
        <v>657</v>
      </c>
      <c r="H5815" s="44" t="s">
        <v>117</v>
      </c>
      <c r="I5815" s="44" t="s">
        <v>334</v>
      </c>
      <c r="J5815" s="44" t="s">
        <v>99</v>
      </c>
      <c r="K5815" s="44" t="s">
        <v>74</v>
      </c>
      <c r="L5815" s="44" t="s">
        <v>680</v>
      </c>
      <c r="M5815" s="44">
        <v>0</v>
      </c>
      <c r="N5815" s="44">
        <v>6</v>
      </c>
      <c r="O5815" s="44">
        <v>2020</v>
      </c>
      <c r="P5815" s="44" t="s">
        <v>112</v>
      </c>
      <c r="Q5815" s="44" t="s">
        <v>112</v>
      </c>
      <c r="R5815" s="44" t="s">
        <v>657</v>
      </c>
      <c r="S5815" s="44" t="s">
        <v>685</v>
      </c>
      <c r="T5815" s="44">
        <v>192</v>
      </c>
      <c r="U5815" s="44" t="str">
        <f>IF(ISERROR(VLOOKUP(I5815,'BACK INFO'!F:F,1,0)),IF(ISERROR(VLOOKUP(I5815,'BACK INFO'!H:H,1,0)),K5815,'BACK INFO'!$H$1),'BACK INFO'!$G$1)</f>
        <v>DENISE ARNETT</v>
      </c>
    </row>
    <row r="5816" spans="1:21" x14ac:dyDescent="0.35">
      <c r="A5816" s="44" t="s">
        <v>684</v>
      </c>
      <c r="B5816" s="44">
        <v>2019</v>
      </c>
      <c r="C5816" s="44">
        <v>10</v>
      </c>
      <c r="D5816" s="44" t="s">
        <v>95</v>
      </c>
      <c r="E5816" s="44" t="s">
        <v>96</v>
      </c>
      <c r="F5816" s="44" t="s">
        <v>59</v>
      </c>
      <c r="G5816" s="44" t="s">
        <v>657</v>
      </c>
      <c r="H5816" s="44" t="s">
        <v>98</v>
      </c>
      <c r="I5816" s="44" t="s">
        <v>334</v>
      </c>
      <c r="J5816" s="44" t="s">
        <v>99</v>
      </c>
      <c r="K5816" s="44" t="s">
        <v>74</v>
      </c>
      <c r="L5816" s="44" t="s">
        <v>680</v>
      </c>
      <c r="M5816" s="44">
        <v>0</v>
      </c>
      <c r="N5816" s="44">
        <v>43</v>
      </c>
      <c r="O5816" s="44">
        <v>2020</v>
      </c>
      <c r="P5816" s="44" t="s">
        <v>112</v>
      </c>
      <c r="Q5816" s="44" t="s">
        <v>112</v>
      </c>
      <c r="R5816" s="44" t="s">
        <v>657</v>
      </c>
      <c r="S5816" s="44" t="s">
        <v>685</v>
      </c>
      <c r="T5816" s="44">
        <v>1293</v>
      </c>
      <c r="U5816" s="44" t="str">
        <f>IF(ISERROR(VLOOKUP(I5816,'BACK INFO'!F:F,1,0)),IF(ISERROR(VLOOKUP(I5816,'BACK INFO'!H:H,1,0)),K5816,'BACK INFO'!$H$1),'BACK INFO'!$G$1)</f>
        <v>DENISE ARNETT</v>
      </c>
    </row>
    <row r="5817" spans="1:21" x14ac:dyDescent="0.35">
      <c r="A5817" s="44" t="s">
        <v>684</v>
      </c>
      <c r="B5817" s="44">
        <v>2020</v>
      </c>
      <c r="C5817" s="44">
        <v>1</v>
      </c>
      <c r="D5817" s="44" t="s">
        <v>95</v>
      </c>
      <c r="E5817" s="44" t="s">
        <v>96</v>
      </c>
      <c r="F5817" s="44" t="s">
        <v>59</v>
      </c>
      <c r="G5817" s="44" t="s">
        <v>657</v>
      </c>
      <c r="H5817" s="44" t="s">
        <v>98</v>
      </c>
      <c r="I5817" s="44" t="s">
        <v>334</v>
      </c>
      <c r="J5817" s="44" t="s">
        <v>99</v>
      </c>
      <c r="K5817" s="44" t="s">
        <v>74</v>
      </c>
      <c r="L5817" s="44" t="s">
        <v>680</v>
      </c>
      <c r="M5817" s="44">
        <v>0</v>
      </c>
      <c r="N5817" s="44">
        <v>39</v>
      </c>
      <c r="O5817" s="44">
        <v>2020</v>
      </c>
      <c r="P5817" s="44" t="s">
        <v>112</v>
      </c>
      <c r="Q5817" s="44" t="s">
        <v>112</v>
      </c>
      <c r="R5817" s="44" t="s">
        <v>657</v>
      </c>
      <c r="S5817" s="44" t="s">
        <v>685</v>
      </c>
      <c r="T5817" s="44">
        <v>1172</v>
      </c>
      <c r="U5817" s="44" t="str">
        <f>IF(ISERROR(VLOOKUP(I5817,'BACK INFO'!F:F,1,0)),IF(ISERROR(VLOOKUP(I5817,'BACK INFO'!H:H,1,0)),K5817,'BACK INFO'!$H$1),'BACK INFO'!$G$1)</f>
        <v>DENISE ARNETT</v>
      </c>
    </row>
    <row r="5818" spans="1:21" x14ac:dyDescent="0.35">
      <c r="A5818" s="44" t="s">
        <v>684</v>
      </c>
      <c r="B5818" s="44">
        <v>2020</v>
      </c>
      <c r="C5818" s="44">
        <v>3</v>
      </c>
      <c r="D5818" s="44" t="s">
        <v>95</v>
      </c>
      <c r="E5818" s="44" t="s">
        <v>96</v>
      </c>
      <c r="F5818" s="44" t="s">
        <v>59</v>
      </c>
      <c r="G5818" s="44" t="s">
        <v>657</v>
      </c>
      <c r="H5818" s="44" t="s">
        <v>98</v>
      </c>
      <c r="I5818" s="44" t="s">
        <v>334</v>
      </c>
      <c r="J5818" s="44" t="s">
        <v>99</v>
      </c>
      <c r="K5818" s="44" t="s">
        <v>74</v>
      </c>
      <c r="L5818" s="44" t="s">
        <v>680</v>
      </c>
      <c r="M5818" s="44">
        <v>0</v>
      </c>
      <c r="N5818" s="44">
        <v>23</v>
      </c>
      <c r="O5818" s="44">
        <v>2020</v>
      </c>
      <c r="P5818" s="44" t="s">
        <v>112</v>
      </c>
      <c r="Q5818" s="44" t="s">
        <v>112</v>
      </c>
      <c r="R5818" s="44" t="s">
        <v>657</v>
      </c>
      <c r="S5818" s="44" t="s">
        <v>685</v>
      </c>
      <c r="T5818" s="44">
        <v>889</v>
      </c>
      <c r="U5818" s="44" t="str">
        <f>IF(ISERROR(VLOOKUP(I5818,'BACK INFO'!F:F,1,0)),IF(ISERROR(VLOOKUP(I5818,'BACK INFO'!H:H,1,0)),K5818,'BACK INFO'!$H$1),'BACK INFO'!$G$1)</f>
        <v>DENISE ARNETT</v>
      </c>
    </row>
    <row r="5819" spans="1:21" x14ac:dyDescent="0.35">
      <c r="A5819" s="44" t="s">
        <v>684</v>
      </c>
      <c r="B5819" s="44">
        <v>2019</v>
      </c>
      <c r="C5819" s="44">
        <v>10</v>
      </c>
      <c r="D5819" s="44" t="s">
        <v>95</v>
      </c>
      <c r="E5819" s="44" t="s">
        <v>96</v>
      </c>
      <c r="F5819" s="44" t="s">
        <v>59</v>
      </c>
      <c r="G5819" s="44" t="s">
        <v>657</v>
      </c>
      <c r="H5819" s="44" t="s">
        <v>152</v>
      </c>
      <c r="I5819" s="44" t="s">
        <v>334</v>
      </c>
      <c r="J5819" s="44" t="s">
        <v>99</v>
      </c>
      <c r="K5819" s="44" t="s">
        <v>74</v>
      </c>
      <c r="L5819" s="44" t="s">
        <v>680</v>
      </c>
      <c r="M5819" s="44">
        <v>0</v>
      </c>
      <c r="N5819" s="44">
        <v>2</v>
      </c>
      <c r="O5819" s="44">
        <v>2020</v>
      </c>
      <c r="P5819" s="44" t="s">
        <v>112</v>
      </c>
      <c r="Q5819" s="44" t="s">
        <v>112</v>
      </c>
      <c r="R5819" s="44" t="s">
        <v>657</v>
      </c>
      <c r="S5819" s="44" t="s">
        <v>685</v>
      </c>
      <c r="T5819" s="44">
        <v>66</v>
      </c>
      <c r="U5819" s="44" t="str">
        <f>IF(ISERROR(VLOOKUP(I5819,'BACK INFO'!F:F,1,0)),IF(ISERROR(VLOOKUP(I5819,'BACK INFO'!H:H,1,0)),K5819,'BACK INFO'!$H$1),'BACK INFO'!$G$1)</f>
        <v>DENISE ARNETT</v>
      </c>
    </row>
    <row r="5820" spans="1:21" x14ac:dyDescent="0.35">
      <c r="A5820" s="44" t="s">
        <v>684</v>
      </c>
      <c r="B5820" s="44">
        <v>2020</v>
      </c>
      <c r="C5820" s="44">
        <v>1</v>
      </c>
      <c r="D5820" s="44" t="s">
        <v>95</v>
      </c>
      <c r="E5820" s="44" t="s">
        <v>96</v>
      </c>
      <c r="F5820" s="44" t="s">
        <v>59</v>
      </c>
      <c r="G5820" s="44" t="s">
        <v>657</v>
      </c>
      <c r="H5820" s="44" t="s">
        <v>152</v>
      </c>
      <c r="I5820" s="44" t="s">
        <v>334</v>
      </c>
      <c r="J5820" s="44" t="s">
        <v>99</v>
      </c>
      <c r="K5820" s="44" t="s">
        <v>74</v>
      </c>
      <c r="L5820" s="44" t="s">
        <v>680</v>
      </c>
      <c r="M5820" s="44">
        <v>0</v>
      </c>
      <c r="N5820" s="44">
        <v>2</v>
      </c>
      <c r="O5820" s="44">
        <v>2020</v>
      </c>
      <c r="P5820" s="44" t="s">
        <v>112</v>
      </c>
      <c r="Q5820" s="44" t="s">
        <v>112</v>
      </c>
      <c r="R5820" s="44" t="s">
        <v>657</v>
      </c>
      <c r="S5820" s="44" t="s">
        <v>685</v>
      </c>
      <c r="T5820" s="44">
        <v>66</v>
      </c>
      <c r="U5820" s="44" t="str">
        <f>IF(ISERROR(VLOOKUP(I5820,'BACK INFO'!F:F,1,0)),IF(ISERROR(VLOOKUP(I5820,'BACK INFO'!H:H,1,0)),K5820,'BACK INFO'!$H$1),'BACK INFO'!$G$1)</f>
        <v>DENISE ARNETT</v>
      </c>
    </row>
    <row r="5821" spans="1:21" x14ac:dyDescent="0.35">
      <c r="A5821" s="44" t="s">
        <v>684</v>
      </c>
      <c r="B5821" s="44">
        <v>2020</v>
      </c>
      <c r="C5821" s="44">
        <v>3</v>
      </c>
      <c r="D5821" s="44" t="s">
        <v>95</v>
      </c>
      <c r="E5821" s="44" t="s">
        <v>96</v>
      </c>
      <c r="F5821" s="44" t="s">
        <v>59</v>
      </c>
      <c r="G5821" s="44" t="s">
        <v>657</v>
      </c>
      <c r="H5821" s="44" t="s">
        <v>152</v>
      </c>
      <c r="I5821" s="44" t="s">
        <v>334</v>
      </c>
      <c r="J5821" s="44" t="s">
        <v>99</v>
      </c>
      <c r="K5821" s="44" t="s">
        <v>74</v>
      </c>
      <c r="L5821" s="44" t="s">
        <v>680</v>
      </c>
      <c r="M5821" s="44">
        <v>0</v>
      </c>
      <c r="N5821" s="44">
        <v>4</v>
      </c>
      <c r="O5821" s="44">
        <v>2020</v>
      </c>
      <c r="P5821" s="44" t="s">
        <v>112</v>
      </c>
      <c r="Q5821" s="44" t="s">
        <v>112</v>
      </c>
      <c r="R5821" s="44" t="s">
        <v>657</v>
      </c>
      <c r="S5821" s="44" t="s">
        <v>685</v>
      </c>
      <c r="T5821" s="44">
        <v>188</v>
      </c>
      <c r="U5821" s="44" t="str">
        <f>IF(ISERROR(VLOOKUP(I5821,'BACK INFO'!F:F,1,0)),IF(ISERROR(VLOOKUP(I5821,'BACK INFO'!H:H,1,0)),K5821,'BACK INFO'!$H$1),'BACK INFO'!$G$1)</f>
        <v>DENISE ARNETT</v>
      </c>
    </row>
    <row r="5822" spans="1:21" x14ac:dyDescent="0.35">
      <c r="A5822" s="44" t="s">
        <v>684</v>
      </c>
      <c r="B5822" s="44">
        <v>2019</v>
      </c>
      <c r="C5822" s="44">
        <v>10</v>
      </c>
      <c r="D5822" s="44" t="s">
        <v>95</v>
      </c>
      <c r="E5822" s="44" t="s">
        <v>96</v>
      </c>
      <c r="F5822" s="44" t="s">
        <v>59</v>
      </c>
      <c r="G5822" s="44" t="s">
        <v>657</v>
      </c>
      <c r="H5822" s="44" t="s">
        <v>98</v>
      </c>
      <c r="I5822" s="44" t="s">
        <v>365</v>
      </c>
      <c r="J5822" s="44" t="s">
        <v>99</v>
      </c>
      <c r="K5822" s="44" t="s">
        <v>67</v>
      </c>
      <c r="L5822" s="44" t="s">
        <v>680</v>
      </c>
      <c r="M5822" s="44">
        <v>0</v>
      </c>
      <c r="N5822" s="44">
        <v>630</v>
      </c>
      <c r="O5822" s="44">
        <v>2020</v>
      </c>
      <c r="P5822" s="44" t="s">
        <v>112</v>
      </c>
      <c r="Q5822" s="44" t="s">
        <v>112</v>
      </c>
      <c r="R5822" s="44" t="s">
        <v>657</v>
      </c>
      <c r="S5822" s="44" t="s">
        <v>685</v>
      </c>
      <c r="T5822" s="44">
        <v>18539</v>
      </c>
      <c r="U5822" s="44" t="str">
        <f>IF(ISERROR(VLOOKUP(I5822,'BACK INFO'!F:F,1,0)),IF(ISERROR(VLOOKUP(I5822,'BACK INFO'!H:H,1,0)),K5822,'BACK INFO'!$H$1),'BACK INFO'!$G$1)</f>
        <v>ANITA M. HOPKINS</v>
      </c>
    </row>
    <row r="5823" spans="1:21" x14ac:dyDescent="0.35">
      <c r="A5823" s="44" t="s">
        <v>684</v>
      </c>
      <c r="B5823" s="44">
        <v>2019</v>
      </c>
      <c r="C5823" s="44">
        <v>11</v>
      </c>
      <c r="D5823" s="44" t="s">
        <v>95</v>
      </c>
      <c r="E5823" s="44" t="s">
        <v>96</v>
      </c>
      <c r="F5823" s="44" t="s">
        <v>59</v>
      </c>
      <c r="G5823" s="44" t="s">
        <v>657</v>
      </c>
      <c r="H5823" s="44" t="s">
        <v>98</v>
      </c>
      <c r="I5823" s="44" t="s">
        <v>365</v>
      </c>
      <c r="J5823" s="44" t="s">
        <v>99</v>
      </c>
      <c r="K5823" s="44" t="s">
        <v>67</v>
      </c>
      <c r="L5823" s="44" t="s">
        <v>680</v>
      </c>
      <c r="M5823" s="44">
        <v>0</v>
      </c>
      <c r="N5823" s="44">
        <v>766</v>
      </c>
      <c r="O5823" s="44">
        <v>2020</v>
      </c>
      <c r="P5823" s="44" t="s">
        <v>112</v>
      </c>
      <c r="Q5823" s="44" t="s">
        <v>112</v>
      </c>
      <c r="R5823" s="44" t="s">
        <v>657</v>
      </c>
      <c r="S5823" s="44" t="s">
        <v>685</v>
      </c>
      <c r="T5823" s="44">
        <v>23176</v>
      </c>
      <c r="U5823" s="44" t="str">
        <f>IF(ISERROR(VLOOKUP(I5823,'BACK INFO'!F:F,1,0)),IF(ISERROR(VLOOKUP(I5823,'BACK INFO'!H:H,1,0)),K5823,'BACK INFO'!$H$1),'BACK INFO'!$G$1)</f>
        <v>ANITA M. HOPKINS</v>
      </c>
    </row>
    <row r="5824" spans="1:21" x14ac:dyDescent="0.35">
      <c r="A5824" s="44" t="s">
        <v>684</v>
      </c>
      <c r="B5824" s="44">
        <v>2019</v>
      </c>
      <c r="C5824" s="44">
        <v>12</v>
      </c>
      <c r="D5824" s="44" t="s">
        <v>95</v>
      </c>
      <c r="E5824" s="44" t="s">
        <v>96</v>
      </c>
      <c r="F5824" s="44" t="s">
        <v>59</v>
      </c>
      <c r="G5824" s="44" t="s">
        <v>657</v>
      </c>
      <c r="H5824" s="44" t="s">
        <v>98</v>
      </c>
      <c r="I5824" s="44" t="s">
        <v>365</v>
      </c>
      <c r="J5824" s="44" t="s">
        <v>99</v>
      </c>
      <c r="K5824" s="44" t="s">
        <v>67</v>
      </c>
      <c r="L5824" s="44" t="s">
        <v>680</v>
      </c>
      <c r="M5824" s="44">
        <v>0</v>
      </c>
      <c r="N5824" s="44">
        <v>925</v>
      </c>
      <c r="O5824" s="44">
        <v>2020</v>
      </c>
      <c r="P5824" s="44" t="s">
        <v>112</v>
      </c>
      <c r="Q5824" s="44" t="s">
        <v>112</v>
      </c>
      <c r="R5824" s="44" t="s">
        <v>657</v>
      </c>
      <c r="S5824" s="44" t="s">
        <v>685</v>
      </c>
      <c r="T5824" s="44">
        <v>29033</v>
      </c>
      <c r="U5824" s="44" t="str">
        <f>IF(ISERROR(VLOOKUP(I5824,'BACK INFO'!F:F,1,0)),IF(ISERROR(VLOOKUP(I5824,'BACK INFO'!H:H,1,0)),K5824,'BACK INFO'!$H$1),'BACK INFO'!$G$1)</f>
        <v>ANITA M. HOPKINS</v>
      </c>
    </row>
    <row r="5825" spans="1:21" x14ac:dyDescent="0.35">
      <c r="A5825" s="44" t="s">
        <v>684</v>
      </c>
      <c r="B5825" s="44">
        <v>2020</v>
      </c>
      <c r="C5825" s="44">
        <v>1</v>
      </c>
      <c r="D5825" s="44" t="s">
        <v>95</v>
      </c>
      <c r="E5825" s="44" t="s">
        <v>96</v>
      </c>
      <c r="F5825" s="44" t="s">
        <v>59</v>
      </c>
      <c r="G5825" s="44" t="s">
        <v>657</v>
      </c>
      <c r="H5825" s="44" t="s">
        <v>98</v>
      </c>
      <c r="I5825" s="44" t="s">
        <v>365</v>
      </c>
      <c r="J5825" s="44" t="s">
        <v>99</v>
      </c>
      <c r="K5825" s="44" t="s">
        <v>67</v>
      </c>
      <c r="L5825" s="44" t="s">
        <v>680</v>
      </c>
      <c r="M5825" s="44">
        <v>0</v>
      </c>
      <c r="N5825" s="44">
        <v>663</v>
      </c>
      <c r="O5825" s="44">
        <v>2020</v>
      </c>
      <c r="P5825" s="44" t="s">
        <v>112</v>
      </c>
      <c r="Q5825" s="44" t="s">
        <v>112</v>
      </c>
      <c r="R5825" s="44" t="s">
        <v>657</v>
      </c>
      <c r="S5825" s="44" t="s">
        <v>685</v>
      </c>
      <c r="T5825" s="44">
        <v>20748</v>
      </c>
      <c r="U5825" s="44" t="str">
        <f>IF(ISERROR(VLOOKUP(I5825,'BACK INFO'!F:F,1,0)),IF(ISERROR(VLOOKUP(I5825,'BACK INFO'!H:H,1,0)),K5825,'BACK INFO'!$H$1),'BACK INFO'!$G$1)</f>
        <v>ANITA M. HOPKINS</v>
      </c>
    </row>
    <row r="5826" spans="1:21" x14ac:dyDescent="0.35">
      <c r="A5826" s="44" t="s">
        <v>684</v>
      </c>
      <c r="B5826" s="44">
        <v>2019</v>
      </c>
      <c r="C5826" s="44">
        <v>12</v>
      </c>
      <c r="D5826" s="44" t="s">
        <v>95</v>
      </c>
      <c r="E5826" s="44" t="s">
        <v>96</v>
      </c>
      <c r="F5826" s="44" t="s">
        <v>59</v>
      </c>
      <c r="G5826" s="44" t="s">
        <v>675</v>
      </c>
      <c r="H5826" s="44" t="s">
        <v>98</v>
      </c>
      <c r="I5826" s="44" t="s">
        <v>365</v>
      </c>
      <c r="J5826" s="44" t="s">
        <v>99</v>
      </c>
      <c r="K5826" s="44" t="s">
        <v>67</v>
      </c>
      <c r="L5826" s="44" t="s">
        <v>680</v>
      </c>
      <c r="M5826" s="44">
        <v>0</v>
      </c>
      <c r="N5826" s="44">
        <v>249</v>
      </c>
      <c r="O5826" s="44">
        <v>2020</v>
      </c>
      <c r="P5826" s="44" t="s">
        <v>676</v>
      </c>
      <c r="Q5826" s="44" t="s">
        <v>676</v>
      </c>
      <c r="R5826" s="44" t="s">
        <v>675</v>
      </c>
      <c r="S5826" s="44" t="s">
        <v>685</v>
      </c>
      <c r="T5826" s="44">
        <v>7719</v>
      </c>
      <c r="U5826" s="44" t="str">
        <f>IF(ISERROR(VLOOKUP(I5826,'BACK INFO'!F:F,1,0)),IF(ISERROR(VLOOKUP(I5826,'BACK INFO'!H:H,1,0)),K5826,'BACK INFO'!$H$1),'BACK INFO'!$G$1)</f>
        <v>ANITA M. HOPKINS</v>
      </c>
    </row>
    <row r="5827" spans="1:21" x14ac:dyDescent="0.35">
      <c r="A5827" s="44" t="s">
        <v>684</v>
      </c>
      <c r="B5827" s="44">
        <v>2020</v>
      </c>
      <c r="C5827" s="44">
        <v>1</v>
      </c>
      <c r="D5827" s="44" t="s">
        <v>95</v>
      </c>
      <c r="E5827" s="44" t="s">
        <v>96</v>
      </c>
      <c r="F5827" s="44" t="s">
        <v>59</v>
      </c>
      <c r="G5827" s="44" t="s">
        <v>657</v>
      </c>
      <c r="H5827" s="44" t="s">
        <v>98</v>
      </c>
      <c r="I5827" s="44" t="s">
        <v>374</v>
      </c>
      <c r="J5827" s="44" t="s">
        <v>120</v>
      </c>
      <c r="K5827" s="44" t="s">
        <v>69</v>
      </c>
      <c r="L5827" s="44" t="s">
        <v>680</v>
      </c>
      <c r="M5827" s="44">
        <v>0</v>
      </c>
      <c r="N5827" s="44">
        <v>2630</v>
      </c>
      <c r="O5827" s="44">
        <v>2020</v>
      </c>
      <c r="P5827" s="44" t="s">
        <v>112</v>
      </c>
      <c r="Q5827" s="44" t="s">
        <v>112</v>
      </c>
      <c r="R5827" s="44" t="s">
        <v>657</v>
      </c>
      <c r="S5827" s="44" t="s">
        <v>685</v>
      </c>
      <c r="T5827" s="44">
        <v>63958.211308853337</v>
      </c>
      <c r="U5827" s="44" t="str">
        <f>IF(ISERROR(VLOOKUP(I5827,'BACK INFO'!F:F,1,0)),IF(ISERROR(VLOOKUP(I5827,'BACK INFO'!H:H,1,0)),K5827,'BACK INFO'!$H$1),'BACK INFO'!$G$1)</f>
        <v>JULIE BERTRAND</v>
      </c>
    </row>
    <row r="5828" spans="1:21" x14ac:dyDescent="0.35">
      <c r="A5828" s="44" t="s">
        <v>684</v>
      </c>
      <c r="B5828" s="44">
        <v>2019</v>
      </c>
      <c r="C5828" s="44">
        <v>10</v>
      </c>
      <c r="D5828" s="44" t="s">
        <v>95</v>
      </c>
      <c r="E5828" s="44" t="s">
        <v>96</v>
      </c>
      <c r="F5828" s="44" t="s">
        <v>59</v>
      </c>
      <c r="G5828" s="44" t="s">
        <v>657</v>
      </c>
      <c r="H5828" s="44" t="s">
        <v>98</v>
      </c>
      <c r="I5828" s="44" t="s">
        <v>232</v>
      </c>
      <c r="J5828" s="44" t="s">
        <v>99</v>
      </c>
      <c r="K5828" s="44" t="s">
        <v>76</v>
      </c>
      <c r="L5828" s="44" t="s">
        <v>680</v>
      </c>
      <c r="M5828" s="44">
        <v>0</v>
      </c>
      <c r="N5828" s="44">
        <v>44</v>
      </c>
      <c r="O5828" s="44">
        <v>2020</v>
      </c>
      <c r="P5828" s="44" t="s">
        <v>112</v>
      </c>
      <c r="Q5828" s="44" t="s">
        <v>112</v>
      </c>
      <c r="R5828" s="44" t="s">
        <v>657</v>
      </c>
      <c r="S5828" s="44" t="s">
        <v>685</v>
      </c>
      <c r="T5828" s="44">
        <v>1336</v>
      </c>
      <c r="U5828" s="44" t="str">
        <f>IF(ISERROR(VLOOKUP(I5828,'BACK INFO'!F:F,1,0)),IF(ISERROR(VLOOKUP(I5828,'BACK INFO'!H:H,1,0)),K5828,'BACK INFO'!$H$1),'BACK INFO'!$G$1)</f>
        <v>MIE MANNICHE</v>
      </c>
    </row>
    <row r="5829" spans="1:21" x14ac:dyDescent="0.35">
      <c r="A5829" s="44" t="s">
        <v>684</v>
      </c>
      <c r="B5829" s="44">
        <v>2020</v>
      </c>
      <c r="C5829" s="44">
        <v>2</v>
      </c>
      <c r="D5829" s="44" t="s">
        <v>95</v>
      </c>
      <c r="E5829" s="44" t="s">
        <v>96</v>
      </c>
      <c r="F5829" s="44" t="s">
        <v>59</v>
      </c>
      <c r="G5829" s="44" t="s">
        <v>657</v>
      </c>
      <c r="H5829" s="44" t="s">
        <v>98</v>
      </c>
      <c r="I5829" s="44" t="s">
        <v>232</v>
      </c>
      <c r="J5829" s="44" t="s">
        <v>99</v>
      </c>
      <c r="K5829" s="44" t="s">
        <v>76</v>
      </c>
      <c r="L5829" s="44" t="s">
        <v>680</v>
      </c>
      <c r="M5829" s="44">
        <v>0</v>
      </c>
      <c r="N5829" s="44">
        <v>33</v>
      </c>
      <c r="O5829" s="44">
        <v>2020</v>
      </c>
      <c r="P5829" s="44" t="s">
        <v>112</v>
      </c>
      <c r="Q5829" s="44" t="s">
        <v>112</v>
      </c>
      <c r="R5829" s="44" t="s">
        <v>657</v>
      </c>
      <c r="S5829" s="44" t="s">
        <v>685</v>
      </c>
      <c r="T5829" s="44">
        <v>1217</v>
      </c>
      <c r="U5829" s="44" t="str">
        <f>IF(ISERROR(VLOOKUP(I5829,'BACK INFO'!F:F,1,0)),IF(ISERROR(VLOOKUP(I5829,'BACK INFO'!H:H,1,0)),K5829,'BACK INFO'!$H$1),'BACK INFO'!$G$1)</f>
        <v>MIE MANNICHE</v>
      </c>
    </row>
    <row r="5830" spans="1:21" x14ac:dyDescent="0.35">
      <c r="A5830" s="44" t="s">
        <v>684</v>
      </c>
      <c r="B5830" s="44">
        <v>2020</v>
      </c>
      <c r="C5830" s="44">
        <v>1</v>
      </c>
      <c r="D5830" s="44" t="s">
        <v>95</v>
      </c>
      <c r="E5830" s="44" t="s">
        <v>96</v>
      </c>
      <c r="F5830" s="44" t="s">
        <v>59</v>
      </c>
      <c r="G5830" s="44" t="s">
        <v>657</v>
      </c>
      <c r="H5830" s="44" t="s">
        <v>98</v>
      </c>
      <c r="I5830" s="44" t="s">
        <v>232</v>
      </c>
      <c r="J5830" s="44" t="s">
        <v>99</v>
      </c>
      <c r="K5830" s="44" t="s">
        <v>76</v>
      </c>
      <c r="L5830" s="44" t="s">
        <v>680</v>
      </c>
      <c r="M5830" s="44">
        <v>0</v>
      </c>
      <c r="N5830" s="44">
        <v>47</v>
      </c>
      <c r="O5830" s="44">
        <v>2020</v>
      </c>
      <c r="P5830" s="44" t="s">
        <v>112</v>
      </c>
      <c r="Q5830" s="44" t="s">
        <v>112</v>
      </c>
      <c r="R5830" s="44" t="s">
        <v>657</v>
      </c>
      <c r="S5830" s="44" t="s">
        <v>685</v>
      </c>
      <c r="T5830" s="44">
        <v>1579</v>
      </c>
      <c r="U5830" s="44" t="str">
        <f>IF(ISERROR(VLOOKUP(I5830,'BACK INFO'!F:F,1,0)),IF(ISERROR(VLOOKUP(I5830,'BACK INFO'!H:H,1,0)),K5830,'BACK INFO'!$H$1),'BACK INFO'!$G$1)</f>
        <v>MIE MANNICHE</v>
      </c>
    </row>
    <row r="5831" spans="1:21" x14ac:dyDescent="0.35">
      <c r="A5831" s="44" t="s">
        <v>684</v>
      </c>
      <c r="B5831" s="44">
        <v>2020</v>
      </c>
      <c r="C5831" s="44">
        <v>1</v>
      </c>
      <c r="D5831" s="44" t="s">
        <v>95</v>
      </c>
      <c r="E5831" s="44" t="s">
        <v>96</v>
      </c>
      <c r="F5831" s="44" t="s">
        <v>59</v>
      </c>
      <c r="G5831" s="44" t="s">
        <v>675</v>
      </c>
      <c r="H5831" s="44" t="s">
        <v>98</v>
      </c>
      <c r="I5831" s="44" t="s">
        <v>232</v>
      </c>
      <c r="J5831" s="44" t="s">
        <v>99</v>
      </c>
      <c r="K5831" s="44" t="s">
        <v>76</v>
      </c>
      <c r="L5831" s="44" t="s">
        <v>680</v>
      </c>
      <c r="M5831" s="44">
        <v>0</v>
      </c>
      <c r="N5831" s="44">
        <v>4</v>
      </c>
      <c r="O5831" s="44">
        <v>2020</v>
      </c>
      <c r="P5831" s="44" t="s">
        <v>676</v>
      </c>
      <c r="Q5831" s="44" t="s">
        <v>676</v>
      </c>
      <c r="R5831" s="44" t="s">
        <v>675</v>
      </c>
      <c r="S5831" s="44" t="s">
        <v>685</v>
      </c>
      <c r="T5831" s="44">
        <v>276</v>
      </c>
      <c r="U5831" s="44" t="str">
        <f>IF(ISERROR(VLOOKUP(I5831,'BACK INFO'!F:F,1,0)),IF(ISERROR(VLOOKUP(I5831,'BACK INFO'!H:H,1,0)),K5831,'BACK INFO'!$H$1),'BACK INFO'!$G$1)</f>
        <v>MIE MANNICHE</v>
      </c>
    </row>
    <row r="5832" spans="1:21" x14ac:dyDescent="0.35">
      <c r="A5832" s="44" t="s">
        <v>684</v>
      </c>
      <c r="B5832" s="44">
        <v>2020</v>
      </c>
      <c r="C5832" s="44">
        <v>3</v>
      </c>
      <c r="D5832" s="44" t="s">
        <v>95</v>
      </c>
      <c r="E5832" s="44" t="s">
        <v>96</v>
      </c>
      <c r="F5832" s="44" t="s">
        <v>59</v>
      </c>
      <c r="G5832" s="44" t="s">
        <v>657</v>
      </c>
      <c r="H5832" s="44" t="s">
        <v>117</v>
      </c>
      <c r="I5832" s="44" t="s">
        <v>242</v>
      </c>
      <c r="J5832" s="44" t="s">
        <v>99</v>
      </c>
      <c r="K5832" s="44" t="s">
        <v>72</v>
      </c>
      <c r="L5832" s="44" t="s">
        <v>680</v>
      </c>
      <c r="M5832" s="44">
        <v>0</v>
      </c>
      <c r="N5832" s="44">
        <v>110</v>
      </c>
      <c r="O5832" s="44">
        <v>2020</v>
      </c>
      <c r="P5832" s="44" t="s">
        <v>112</v>
      </c>
      <c r="Q5832" s="44" t="s">
        <v>112</v>
      </c>
      <c r="R5832" s="44" t="s">
        <v>657</v>
      </c>
      <c r="S5832" s="44" t="s">
        <v>685</v>
      </c>
      <c r="T5832" s="44">
        <v>3651</v>
      </c>
      <c r="U5832" s="44" t="str">
        <f>IF(ISERROR(VLOOKUP(I5832,'BACK INFO'!F:F,1,0)),IF(ISERROR(VLOOKUP(I5832,'BACK INFO'!H:H,1,0)),K5832,'BACK INFO'!$H$1),'BACK INFO'!$G$1)</f>
        <v>BILL MILLER AND COMPANY</v>
      </c>
    </row>
    <row r="5833" spans="1:21" x14ac:dyDescent="0.35">
      <c r="A5833" s="44" t="s">
        <v>684</v>
      </c>
      <c r="B5833" s="44">
        <v>2019</v>
      </c>
      <c r="C5833" s="44">
        <v>12</v>
      </c>
      <c r="D5833" s="44" t="s">
        <v>95</v>
      </c>
      <c r="E5833" s="44" t="s">
        <v>96</v>
      </c>
      <c r="F5833" s="44" t="s">
        <v>59</v>
      </c>
      <c r="G5833" s="44" t="s">
        <v>657</v>
      </c>
      <c r="H5833" s="44" t="s">
        <v>98</v>
      </c>
      <c r="I5833" s="44" t="s">
        <v>242</v>
      </c>
      <c r="J5833" s="44" t="s">
        <v>99</v>
      </c>
      <c r="K5833" s="44" t="s">
        <v>72</v>
      </c>
      <c r="L5833" s="44" t="s">
        <v>680</v>
      </c>
      <c r="M5833" s="44">
        <v>0</v>
      </c>
      <c r="N5833" s="44">
        <v>133</v>
      </c>
      <c r="O5833" s="44">
        <v>2020</v>
      </c>
      <c r="P5833" s="44" t="s">
        <v>112</v>
      </c>
      <c r="Q5833" s="44" t="s">
        <v>112</v>
      </c>
      <c r="R5833" s="44" t="s">
        <v>657</v>
      </c>
      <c r="S5833" s="44" t="s">
        <v>685</v>
      </c>
      <c r="T5833" s="44">
        <v>4129</v>
      </c>
      <c r="U5833" s="44" t="str">
        <f>IF(ISERROR(VLOOKUP(I5833,'BACK INFO'!F:F,1,0)),IF(ISERROR(VLOOKUP(I5833,'BACK INFO'!H:H,1,0)),K5833,'BACK INFO'!$H$1),'BACK INFO'!$G$1)</f>
        <v>BILL MILLER AND COMPANY</v>
      </c>
    </row>
    <row r="5834" spans="1:21" x14ac:dyDescent="0.35">
      <c r="A5834" s="44" t="s">
        <v>684</v>
      </c>
      <c r="B5834" s="44">
        <v>2020</v>
      </c>
      <c r="C5834" s="44">
        <v>2</v>
      </c>
      <c r="D5834" s="44" t="s">
        <v>95</v>
      </c>
      <c r="E5834" s="44" t="s">
        <v>96</v>
      </c>
      <c r="F5834" s="44" t="s">
        <v>59</v>
      </c>
      <c r="G5834" s="44" t="s">
        <v>657</v>
      </c>
      <c r="H5834" s="44" t="s">
        <v>98</v>
      </c>
      <c r="I5834" s="44" t="s">
        <v>242</v>
      </c>
      <c r="J5834" s="44" t="s">
        <v>99</v>
      </c>
      <c r="K5834" s="44" t="s">
        <v>72</v>
      </c>
      <c r="L5834" s="44" t="s">
        <v>680</v>
      </c>
      <c r="M5834" s="44">
        <v>0</v>
      </c>
      <c r="N5834" s="44">
        <v>39</v>
      </c>
      <c r="O5834" s="44">
        <v>2020</v>
      </c>
      <c r="P5834" s="44" t="s">
        <v>112</v>
      </c>
      <c r="Q5834" s="44" t="s">
        <v>112</v>
      </c>
      <c r="R5834" s="44" t="s">
        <v>657</v>
      </c>
      <c r="S5834" s="44" t="s">
        <v>685</v>
      </c>
      <c r="T5834" s="44">
        <v>1284</v>
      </c>
      <c r="U5834" s="44" t="str">
        <f>IF(ISERROR(VLOOKUP(I5834,'BACK INFO'!F:F,1,0)),IF(ISERROR(VLOOKUP(I5834,'BACK INFO'!H:H,1,0)),K5834,'BACK INFO'!$H$1),'BACK INFO'!$G$1)</f>
        <v>BILL MILLER AND COMPANY</v>
      </c>
    </row>
    <row r="5835" spans="1:21" x14ac:dyDescent="0.35">
      <c r="A5835" s="44" t="s">
        <v>684</v>
      </c>
      <c r="B5835" s="44">
        <v>2020</v>
      </c>
      <c r="C5835" s="44">
        <v>3</v>
      </c>
      <c r="D5835" s="44" t="s">
        <v>95</v>
      </c>
      <c r="E5835" s="44" t="s">
        <v>96</v>
      </c>
      <c r="F5835" s="44" t="s">
        <v>59</v>
      </c>
      <c r="G5835" s="44" t="s">
        <v>657</v>
      </c>
      <c r="H5835" s="44" t="s">
        <v>98</v>
      </c>
      <c r="I5835" s="44" t="s">
        <v>242</v>
      </c>
      <c r="J5835" s="44" t="s">
        <v>99</v>
      </c>
      <c r="K5835" s="44" t="s">
        <v>72</v>
      </c>
      <c r="L5835" s="44" t="s">
        <v>680</v>
      </c>
      <c r="M5835" s="44">
        <v>0</v>
      </c>
      <c r="N5835" s="44">
        <v>262</v>
      </c>
      <c r="O5835" s="44">
        <v>2020</v>
      </c>
      <c r="P5835" s="44" t="s">
        <v>112</v>
      </c>
      <c r="Q5835" s="44" t="s">
        <v>112</v>
      </c>
      <c r="R5835" s="44" t="s">
        <v>657</v>
      </c>
      <c r="S5835" s="44" t="s">
        <v>685</v>
      </c>
      <c r="T5835" s="44">
        <v>8350</v>
      </c>
      <c r="U5835" s="44" t="str">
        <f>IF(ISERROR(VLOOKUP(I5835,'BACK INFO'!F:F,1,0)),IF(ISERROR(VLOOKUP(I5835,'BACK INFO'!H:H,1,0)),K5835,'BACK INFO'!$H$1),'BACK INFO'!$G$1)</f>
        <v>BILL MILLER AND COMPANY</v>
      </c>
    </row>
    <row r="5836" spans="1:21" x14ac:dyDescent="0.35">
      <c r="A5836" s="44" t="s">
        <v>684</v>
      </c>
      <c r="B5836" s="44">
        <v>2019</v>
      </c>
      <c r="C5836" s="44">
        <v>12</v>
      </c>
      <c r="D5836" s="44" t="s">
        <v>95</v>
      </c>
      <c r="E5836" s="44" t="s">
        <v>96</v>
      </c>
      <c r="F5836" s="44" t="s">
        <v>59</v>
      </c>
      <c r="G5836" s="44" t="s">
        <v>657</v>
      </c>
      <c r="H5836" s="44" t="s">
        <v>152</v>
      </c>
      <c r="I5836" s="44" t="s">
        <v>242</v>
      </c>
      <c r="J5836" s="44" t="s">
        <v>99</v>
      </c>
      <c r="K5836" s="44" t="s">
        <v>72</v>
      </c>
      <c r="L5836" s="44" t="s">
        <v>680</v>
      </c>
      <c r="M5836" s="44">
        <v>0</v>
      </c>
      <c r="N5836" s="44">
        <v>4</v>
      </c>
      <c r="O5836" s="44">
        <v>2020</v>
      </c>
      <c r="P5836" s="44" t="s">
        <v>112</v>
      </c>
      <c r="Q5836" s="44" t="s">
        <v>112</v>
      </c>
      <c r="R5836" s="44" t="s">
        <v>657</v>
      </c>
      <c r="S5836" s="44" t="s">
        <v>685</v>
      </c>
      <c r="T5836" s="44">
        <v>132</v>
      </c>
      <c r="U5836" s="44" t="str">
        <f>IF(ISERROR(VLOOKUP(I5836,'BACK INFO'!F:F,1,0)),IF(ISERROR(VLOOKUP(I5836,'BACK INFO'!H:H,1,0)),K5836,'BACK INFO'!$H$1),'BACK INFO'!$G$1)</f>
        <v>BILL MILLER AND COMPANY</v>
      </c>
    </row>
    <row r="5837" spans="1:21" x14ac:dyDescent="0.35">
      <c r="A5837" s="44" t="s">
        <v>684</v>
      </c>
      <c r="B5837" s="44">
        <v>2020</v>
      </c>
      <c r="C5837" s="44">
        <v>3</v>
      </c>
      <c r="D5837" s="44" t="s">
        <v>95</v>
      </c>
      <c r="E5837" s="44" t="s">
        <v>96</v>
      </c>
      <c r="F5837" s="44" t="s">
        <v>59</v>
      </c>
      <c r="G5837" s="44" t="s">
        <v>657</v>
      </c>
      <c r="H5837" s="44" t="s">
        <v>152</v>
      </c>
      <c r="I5837" s="44" t="s">
        <v>242</v>
      </c>
      <c r="J5837" s="44" t="s">
        <v>99</v>
      </c>
      <c r="K5837" s="44" t="s">
        <v>72</v>
      </c>
      <c r="L5837" s="44" t="s">
        <v>680</v>
      </c>
      <c r="M5837" s="44">
        <v>0</v>
      </c>
      <c r="N5837" s="44">
        <v>2</v>
      </c>
      <c r="O5837" s="44">
        <v>2020</v>
      </c>
      <c r="P5837" s="44" t="s">
        <v>112</v>
      </c>
      <c r="Q5837" s="44" t="s">
        <v>112</v>
      </c>
      <c r="R5837" s="44" t="s">
        <v>657</v>
      </c>
      <c r="S5837" s="44" t="s">
        <v>685</v>
      </c>
      <c r="T5837" s="44">
        <v>66</v>
      </c>
      <c r="U5837" s="44" t="str">
        <f>IF(ISERROR(VLOOKUP(I5837,'BACK INFO'!F:F,1,0)),IF(ISERROR(VLOOKUP(I5837,'BACK INFO'!H:H,1,0)),K5837,'BACK INFO'!$H$1),'BACK INFO'!$G$1)</f>
        <v>BILL MILLER AND COMPANY</v>
      </c>
    </row>
    <row r="5838" spans="1:21" x14ac:dyDescent="0.35">
      <c r="A5838" s="44" t="s">
        <v>684</v>
      </c>
      <c r="B5838" s="44">
        <v>2019</v>
      </c>
      <c r="C5838" s="44">
        <v>9</v>
      </c>
      <c r="D5838" s="44" t="s">
        <v>95</v>
      </c>
      <c r="E5838" s="44" t="s">
        <v>96</v>
      </c>
      <c r="F5838" s="44" t="s">
        <v>59</v>
      </c>
      <c r="G5838" s="44" t="s">
        <v>657</v>
      </c>
      <c r="H5838" s="44" t="s">
        <v>98</v>
      </c>
      <c r="I5838" s="44" t="s">
        <v>425</v>
      </c>
      <c r="J5838" s="44" t="s">
        <v>99</v>
      </c>
      <c r="K5838" s="44" t="s">
        <v>72</v>
      </c>
      <c r="L5838" s="44" t="s">
        <v>680</v>
      </c>
      <c r="M5838" s="44">
        <v>0</v>
      </c>
      <c r="N5838" s="44">
        <v>39</v>
      </c>
      <c r="O5838" s="44">
        <v>2020</v>
      </c>
      <c r="P5838" s="44" t="s">
        <v>112</v>
      </c>
      <c r="Q5838" s="44" t="s">
        <v>112</v>
      </c>
      <c r="R5838" s="44" t="s">
        <v>657</v>
      </c>
      <c r="S5838" s="44" t="s">
        <v>685</v>
      </c>
      <c r="T5838" s="44">
        <v>1314</v>
      </c>
      <c r="U5838" s="44" t="str">
        <f>IF(ISERROR(VLOOKUP(I5838,'BACK INFO'!F:F,1,0)),IF(ISERROR(VLOOKUP(I5838,'BACK INFO'!H:H,1,0)),K5838,'BACK INFO'!$H$1),'BACK INFO'!$G$1)</f>
        <v>BILL MILLER AND COMPANY</v>
      </c>
    </row>
    <row r="5839" spans="1:21" x14ac:dyDescent="0.35">
      <c r="A5839" s="44" t="s">
        <v>684</v>
      </c>
      <c r="B5839" s="44">
        <v>2019</v>
      </c>
      <c r="C5839" s="44">
        <v>10</v>
      </c>
      <c r="D5839" s="44" t="s">
        <v>95</v>
      </c>
      <c r="E5839" s="44" t="s">
        <v>96</v>
      </c>
      <c r="F5839" s="44" t="s">
        <v>59</v>
      </c>
      <c r="G5839" s="44" t="s">
        <v>657</v>
      </c>
      <c r="H5839" s="44" t="s">
        <v>98</v>
      </c>
      <c r="I5839" s="44" t="s">
        <v>425</v>
      </c>
      <c r="J5839" s="44" t="s">
        <v>99</v>
      </c>
      <c r="K5839" s="44" t="s">
        <v>72</v>
      </c>
      <c r="L5839" s="44" t="s">
        <v>680</v>
      </c>
      <c r="M5839" s="44">
        <v>0</v>
      </c>
      <c r="N5839" s="44">
        <v>10</v>
      </c>
      <c r="O5839" s="44">
        <v>2020</v>
      </c>
      <c r="P5839" s="44" t="s">
        <v>112</v>
      </c>
      <c r="Q5839" s="44" t="s">
        <v>112</v>
      </c>
      <c r="R5839" s="44" t="s">
        <v>657</v>
      </c>
      <c r="S5839" s="44" t="s">
        <v>685</v>
      </c>
      <c r="T5839" s="44">
        <v>700</v>
      </c>
      <c r="U5839" s="44" t="str">
        <f>IF(ISERROR(VLOOKUP(I5839,'BACK INFO'!F:F,1,0)),IF(ISERROR(VLOOKUP(I5839,'BACK INFO'!H:H,1,0)),K5839,'BACK INFO'!$H$1),'BACK INFO'!$G$1)</f>
        <v>BILL MILLER AND COMPANY</v>
      </c>
    </row>
    <row r="5840" spans="1:21" x14ac:dyDescent="0.35">
      <c r="A5840" s="44" t="s">
        <v>684</v>
      </c>
      <c r="B5840" s="44">
        <v>2019</v>
      </c>
      <c r="C5840" s="44">
        <v>11</v>
      </c>
      <c r="D5840" s="44" t="s">
        <v>95</v>
      </c>
      <c r="E5840" s="44" t="s">
        <v>96</v>
      </c>
      <c r="F5840" s="44" t="s">
        <v>59</v>
      </c>
      <c r="G5840" s="44" t="s">
        <v>657</v>
      </c>
      <c r="H5840" s="44" t="s">
        <v>98</v>
      </c>
      <c r="I5840" s="44" t="s">
        <v>425</v>
      </c>
      <c r="J5840" s="44" t="s">
        <v>99</v>
      </c>
      <c r="K5840" s="44" t="s">
        <v>72</v>
      </c>
      <c r="L5840" s="44" t="s">
        <v>680</v>
      </c>
      <c r="M5840" s="44">
        <v>0</v>
      </c>
      <c r="N5840" s="44">
        <v>26</v>
      </c>
      <c r="O5840" s="44">
        <v>2020</v>
      </c>
      <c r="P5840" s="44" t="s">
        <v>112</v>
      </c>
      <c r="Q5840" s="44" t="s">
        <v>112</v>
      </c>
      <c r="R5840" s="44" t="s">
        <v>657</v>
      </c>
      <c r="S5840" s="44" t="s">
        <v>685</v>
      </c>
      <c r="T5840" s="44">
        <v>832</v>
      </c>
      <c r="U5840" s="44" t="str">
        <f>IF(ISERROR(VLOOKUP(I5840,'BACK INFO'!F:F,1,0)),IF(ISERROR(VLOOKUP(I5840,'BACK INFO'!H:H,1,0)),K5840,'BACK INFO'!$H$1),'BACK INFO'!$G$1)</f>
        <v>BILL MILLER AND COMPANY</v>
      </c>
    </row>
    <row r="5841" spans="1:21" x14ac:dyDescent="0.35">
      <c r="A5841" s="44" t="s">
        <v>684</v>
      </c>
      <c r="B5841" s="44">
        <v>2020</v>
      </c>
      <c r="C5841" s="44">
        <v>1</v>
      </c>
      <c r="D5841" s="44" t="s">
        <v>95</v>
      </c>
      <c r="E5841" s="44" t="s">
        <v>96</v>
      </c>
      <c r="F5841" s="44" t="s">
        <v>59</v>
      </c>
      <c r="G5841" s="44" t="s">
        <v>657</v>
      </c>
      <c r="H5841" s="44" t="s">
        <v>98</v>
      </c>
      <c r="I5841" s="44" t="s">
        <v>425</v>
      </c>
      <c r="J5841" s="44" t="s">
        <v>99</v>
      </c>
      <c r="K5841" s="44" t="s">
        <v>72</v>
      </c>
      <c r="L5841" s="44" t="s">
        <v>680</v>
      </c>
      <c r="M5841" s="44">
        <v>0</v>
      </c>
      <c r="N5841" s="44">
        <v>32</v>
      </c>
      <c r="O5841" s="44">
        <v>2020</v>
      </c>
      <c r="P5841" s="44" t="s">
        <v>112</v>
      </c>
      <c r="Q5841" s="44" t="s">
        <v>112</v>
      </c>
      <c r="R5841" s="44" t="s">
        <v>657</v>
      </c>
      <c r="S5841" s="44" t="s">
        <v>685</v>
      </c>
      <c r="T5841" s="44">
        <v>1378</v>
      </c>
      <c r="U5841" s="44" t="str">
        <f>IF(ISERROR(VLOOKUP(I5841,'BACK INFO'!F:F,1,0)),IF(ISERROR(VLOOKUP(I5841,'BACK INFO'!H:H,1,0)),K5841,'BACK INFO'!$H$1),'BACK INFO'!$G$1)</f>
        <v>BILL MILLER AND COMPANY</v>
      </c>
    </row>
    <row r="5842" spans="1:21" x14ac:dyDescent="0.35">
      <c r="A5842" s="44" t="s">
        <v>684</v>
      </c>
      <c r="B5842" s="44">
        <v>2019</v>
      </c>
      <c r="C5842" s="44">
        <v>9</v>
      </c>
      <c r="D5842" s="44" t="s">
        <v>95</v>
      </c>
      <c r="E5842" s="44" t="s">
        <v>96</v>
      </c>
      <c r="F5842" s="44" t="s">
        <v>59</v>
      </c>
      <c r="G5842" s="44" t="s">
        <v>657</v>
      </c>
      <c r="H5842" s="44" t="s">
        <v>152</v>
      </c>
      <c r="I5842" s="44" t="s">
        <v>425</v>
      </c>
      <c r="J5842" s="44" t="s">
        <v>99</v>
      </c>
      <c r="K5842" s="44" t="s">
        <v>72</v>
      </c>
      <c r="L5842" s="44" t="s">
        <v>680</v>
      </c>
      <c r="M5842" s="44">
        <v>0</v>
      </c>
      <c r="N5842" s="44">
        <v>34</v>
      </c>
      <c r="O5842" s="44">
        <v>2020</v>
      </c>
      <c r="P5842" s="44" t="s">
        <v>112</v>
      </c>
      <c r="Q5842" s="44" t="s">
        <v>112</v>
      </c>
      <c r="R5842" s="44" t="s">
        <v>657</v>
      </c>
      <c r="S5842" s="44" t="s">
        <v>685</v>
      </c>
      <c r="T5842" s="44">
        <v>1904</v>
      </c>
      <c r="U5842" s="44" t="str">
        <f>IF(ISERROR(VLOOKUP(I5842,'BACK INFO'!F:F,1,0)),IF(ISERROR(VLOOKUP(I5842,'BACK INFO'!H:H,1,0)),K5842,'BACK INFO'!$H$1),'BACK INFO'!$G$1)</f>
        <v>BILL MILLER AND COMPANY</v>
      </c>
    </row>
    <row r="5843" spans="1:21" x14ac:dyDescent="0.35">
      <c r="A5843" s="44" t="s">
        <v>684</v>
      </c>
      <c r="B5843" s="44">
        <v>2019</v>
      </c>
      <c r="C5843" s="44">
        <v>10</v>
      </c>
      <c r="D5843" s="44" t="s">
        <v>95</v>
      </c>
      <c r="E5843" s="44" t="s">
        <v>96</v>
      </c>
      <c r="F5843" s="44" t="s">
        <v>59</v>
      </c>
      <c r="G5843" s="44" t="s">
        <v>657</v>
      </c>
      <c r="H5843" s="44" t="s">
        <v>152</v>
      </c>
      <c r="I5843" s="44" t="s">
        <v>425</v>
      </c>
      <c r="J5843" s="44" t="s">
        <v>99</v>
      </c>
      <c r="K5843" s="44" t="s">
        <v>72</v>
      </c>
      <c r="L5843" s="44" t="s">
        <v>680</v>
      </c>
      <c r="M5843" s="44">
        <v>0</v>
      </c>
      <c r="N5843" s="44">
        <v>10</v>
      </c>
      <c r="O5843" s="44">
        <v>2020</v>
      </c>
      <c r="P5843" s="44" t="s">
        <v>112</v>
      </c>
      <c r="Q5843" s="44" t="s">
        <v>112</v>
      </c>
      <c r="R5843" s="44" t="s">
        <v>657</v>
      </c>
      <c r="S5843" s="44" t="s">
        <v>685</v>
      </c>
      <c r="T5843" s="44">
        <v>670</v>
      </c>
      <c r="U5843" s="44" t="str">
        <f>IF(ISERROR(VLOOKUP(I5843,'BACK INFO'!F:F,1,0)),IF(ISERROR(VLOOKUP(I5843,'BACK INFO'!H:H,1,0)),K5843,'BACK INFO'!$H$1),'BACK INFO'!$G$1)</f>
        <v>BILL MILLER AND COMPANY</v>
      </c>
    </row>
    <row r="5844" spans="1:21" x14ac:dyDescent="0.35">
      <c r="A5844" s="44" t="s">
        <v>684</v>
      </c>
      <c r="B5844" s="44">
        <v>2019</v>
      </c>
      <c r="C5844" s="44">
        <v>11</v>
      </c>
      <c r="D5844" s="44" t="s">
        <v>95</v>
      </c>
      <c r="E5844" s="44" t="s">
        <v>96</v>
      </c>
      <c r="F5844" s="44" t="s">
        <v>59</v>
      </c>
      <c r="G5844" s="44" t="s">
        <v>657</v>
      </c>
      <c r="H5844" s="44" t="s">
        <v>152</v>
      </c>
      <c r="I5844" s="44" t="s">
        <v>425</v>
      </c>
      <c r="J5844" s="44" t="s">
        <v>99</v>
      </c>
      <c r="K5844" s="44" t="s">
        <v>72</v>
      </c>
      <c r="L5844" s="44" t="s">
        <v>680</v>
      </c>
      <c r="M5844" s="44">
        <v>0</v>
      </c>
      <c r="N5844" s="44">
        <v>30</v>
      </c>
      <c r="O5844" s="44">
        <v>2020</v>
      </c>
      <c r="P5844" s="44" t="s">
        <v>112</v>
      </c>
      <c r="Q5844" s="44" t="s">
        <v>112</v>
      </c>
      <c r="R5844" s="44" t="s">
        <v>657</v>
      </c>
      <c r="S5844" s="44" t="s">
        <v>685</v>
      </c>
      <c r="T5844" s="44">
        <v>1690</v>
      </c>
      <c r="U5844" s="44" t="str">
        <f>IF(ISERROR(VLOOKUP(I5844,'BACK INFO'!F:F,1,0)),IF(ISERROR(VLOOKUP(I5844,'BACK INFO'!H:H,1,0)),K5844,'BACK INFO'!$H$1),'BACK INFO'!$G$1)</f>
        <v>BILL MILLER AND COMPANY</v>
      </c>
    </row>
    <row r="5845" spans="1:21" x14ac:dyDescent="0.35">
      <c r="A5845" s="44" t="s">
        <v>684</v>
      </c>
      <c r="B5845" s="44">
        <v>2019</v>
      </c>
      <c r="C5845" s="44">
        <v>12</v>
      </c>
      <c r="D5845" s="44" t="s">
        <v>95</v>
      </c>
      <c r="E5845" s="44" t="s">
        <v>96</v>
      </c>
      <c r="F5845" s="44" t="s">
        <v>59</v>
      </c>
      <c r="G5845" s="44" t="s">
        <v>657</v>
      </c>
      <c r="H5845" s="44" t="s">
        <v>152</v>
      </c>
      <c r="I5845" s="44" t="s">
        <v>425</v>
      </c>
      <c r="J5845" s="44" t="s">
        <v>99</v>
      </c>
      <c r="K5845" s="44" t="s">
        <v>72</v>
      </c>
      <c r="L5845" s="44" t="s">
        <v>680</v>
      </c>
      <c r="M5845" s="44">
        <v>0</v>
      </c>
      <c r="N5845" s="44">
        <v>34</v>
      </c>
      <c r="O5845" s="44">
        <v>2020</v>
      </c>
      <c r="P5845" s="44" t="s">
        <v>112</v>
      </c>
      <c r="Q5845" s="44" t="s">
        <v>112</v>
      </c>
      <c r="R5845" s="44" t="s">
        <v>657</v>
      </c>
      <c r="S5845" s="44" t="s">
        <v>685</v>
      </c>
      <c r="T5845" s="44">
        <v>1650</v>
      </c>
      <c r="U5845" s="44" t="str">
        <f>IF(ISERROR(VLOOKUP(I5845,'BACK INFO'!F:F,1,0)),IF(ISERROR(VLOOKUP(I5845,'BACK INFO'!H:H,1,0)),K5845,'BACK INFO'!$H$1),'BACK INFO'!$G$1)</f>
        <v>BILL MILLER AND COMPANY</v>
      </c>
    </row>
    <row r="5846" spans="1:21" x14ac:dyDescent="0.35">
      <c r="A5846" s="44" t="s">
        <v>684</v>
      </c>
      <c r="B5846" s="44">
        <v>2020</v>
      </c>
      <c r="C5846" s="44">
        <v>1</v>
      </c>
      <c r="D5846" s="44" t="s">
        <v>95</v>
      </c>
      <c r="E5846" s="44" t="s">
        <v>96</v>
      </c>
      <c r="F5846" s="44" t="s">
        <v>59</v>
      </c>
      <c r="G5846" s="44" t="s">
        <v>657</v>
      </c>
      <c r="H5846" s="44" t="s">
        <v>152</v>
      </c>
      <c r="I5846" s="44" t="s">
        <v>425</v>
      </c>
      <c r="J5846" s="44" t="s">
        <v>99</v>
      </c>
      <c r="K5846" s="44" t="s">
        <v>72</v>
      </c>
      <c r="L5846" s="44" t="s">
        <v>680</v>
      </c>
      <c r="M5846" s="44">
        <v>0</v>
      </c>
      <c r="N5846" s="44">
        <v>22</v>
      </c>
      <c r="O5846" s="44">
        <v>2020</v>
      </c>
      <c r="P5846" s="44" t="s">
        <v>112</v>
      </c>
      <c r="Q5846" s="44" t="s">
        <v>112</v>
      </c>
      <c r="R5846" s="44" t="s">
        <v>657</v>
      </c>
      <c r="S5846" s="44" t="s">
        <v>685</v>
      </c>
      <c r="T5846" s="44">
        <v>1026</v>
      </c>
      <c r="U5846" s="44" t="str">
        <f>IF(ISERROR(VLOOKUP(I5846,'BACK INFO'!F:F,1,0)),IF(ISERROR(VLOOKUP(I5846,'BACK INFO'!H:H,1,0)),K5846,'BACK INFO'!$H$1),'BACK INFO'!$G$1)</f>
        <v>BILL MILLER AND COMPANY</v>
      </c>
    </row>
    <row r="5847" spans="1:21" x14ac:dyDescent="0.35">
      <c r="A5847" s="44" t="s">
        <v>684</v>
      </c>
      <c r="B5847" s="44">
        <v>2020</v>
      </c>
      <c r="C5847" s="44">
        <v>2</v>
      </c>
      <c r="D5847" s="44" t="s">
        <v>95</v>
      </c>
      <c r="E5847" s="44" t="s">
        <v>96</v>
      </c>
      <c r="F5847" s="44" t="s">
        <v>59</v>
      </c>
      <c r="G5847" s="44" t="s">
        <v>657</v>
      </c>
      <c r="H5847" s="44" t="s">
        <v>98</v>
      </c>
      <c r="I5847" s="44" t="s">
        <v>308</v>
      </c>
      <c r="J5847" s="44" t="s">
        <v>99</v>
      </c>
      <c r="K5847" s="44" t="s">
        <v>75</v>
      </c>
      <c r="L5847" s="44" t="s">
        <v>680</v>
      </c>
      <c r="M5847" s="44" t="s">
        <v>693</v>
      </c>
      <c r="N5847" s="44">
        <v>82</v>
      </c>
      <c r="O5847" s="44">
        <v>2020</v>
      </c>
      <c r="P5847" s="44" t="s">
        <v>112</v>
      </c>
      <c r="Q5847" s="44" t="s">
        <v>112</v>
      </c>
      <c r="R5847" s="44" t="s">
        <v>657</v>
      </c>
      <c r="S5847" s="44" t="s">
        <v>685</v>
      </c>
      <c r="T5847" s="44">
        <v>2859</v>
      </c>
      <c r="U5847" s="44" t="str">
        <f>IF(ISERROR(VLOOKUP(I5847,'BACK INFO'!F:F,1,0)),IF(ISERROR(VLOOKUP(I5847,'BACK INFO'!H:H,1,0)),K5847,'BACK INFO'!$H$1),'BACK INFO'!$G$1)</f>
        <v>LAURA BONG</v>
      </c>
    </row>
    <row r="5848" spans="1:21" x14ac:dyDescent="0.35">
      <c r="A5848" s="44" t="s">
        <v>684</v>
      </c>
      <c r="B5848" s="44">
        <v>2020</v>
      </c>
      <c r="C5848" s="44">
        <v>2</v>
      </c>
      <c r="D5848" s="44" t="s">
        <v>95</v>
      </c>
      <c r="E5848" s="44" t="s">
        <v>96</v>
      </c>
      <c r="F5848" s="44" t="s">
        <v>59</v>
      </c>
      <c r="G5848" s="44" t="s">
        <v>657</v>
      </c>
      <c r="H5848" s="44" t="s">
        <v>152</v>
      </c>
      <c r="I5848" s="44" t="s">
        <v>308</v>
      </c>
      <c r="J5848" s="44" t="s">
        <v>99</v>
      </c>
      <c r="K5848" s="44" t="s">
        <v>75</v>
      </c>
      <c r="L5848" s="44" t="s">
        <v>680</v>
      </c>
      <c r="M5848" s="44" t="s">
        <v>693</v>
      </c>
      <c r="N5848" s="44">
        <v>2</v>
      </c>
      <c r="O5848" s="44">
        <v>2020</v>
      </c>
      <c r="P5848" s="44" t="s">
        <v>112</v>
      </c>
      <c r="Q5848" s="44" t="s">
        <v>112</v>
      </c>
      <c r="R5848" s="44" t="s">
        <v>657</v>
      </c>
      <c r="S5848" s="44" t="s">
        <v>685</v>
      </c>
      <c r="T5848" s="44">
        <v>82</v>
      </c>
      <c r="U5848" s="44" t="str">
        <f>IF(ISERROR(VLOOKUP(I5848,'BACK INFO'!F:F,1,0)),IF(ISERROR(VLOOKUP(I5848,'BACK INFO'!H:H,1,0)),K5848,'BACK INFO'!$H$1),'BACK INFO'!$G$1)</f>
        <v>LAURA BONG</v>
      </c>
    </row>
    <row r="5849" spans="1:21" x14ac:dyDescent="0.35">
      <c r="A5849" s="44" t="s">
        <v>684</v>
      </c>
      <c r="B5849" s="44">
        <v>2019</v>
      </c>
      <c r="C5849" s="44">
        <v>11</v>
      </c>
      <c r="D5849" s="44" t="s">
        <v>95</v>
      </c>
      <c r="E5849" s="44" t="s">
        <v>96</v>
      </c>
      <c r="F5849" s="44" t="s">
        <v>59</v>
      </c>
      <c r="G5849" s="44" t="s">
        <v>657</v>
      </c>
      <c r="H5849" s="44" t="s">
        <v>106</v>
      </c>
      <c r="I5849" s="44" t="s">
        <v>253</v>
      </c>
      <c r="J5849" s="44" t="s">
        <v>99</v>
      </c>
      <c r="K5849" s="44" t="s">
        <v>72</v>
      </c>
      <c r="L5849" s="44" t="s">
        <v>680</v>
      </c>
      <c r="M5849" s="44">
        <v>0</v>
      </c>
      <c r="N5849" s="44">
        <v>34</v>
      </c>
      <c r="O5849" s="44">
        <v>2020</v>
      </c>
      <c r="P5849" s="44" t="s">
        <v>112</v>
      </c>
      <c r="Q5849" s="44" t="s">
        <v>112</v>
      </c>
      <c r="R5849" s="44" t="s">
        <v>657</v>
      </c>
      <c r="S5849" s="44" t="s">
        <v>685</v>
      </c>
      <c r="T5849" s="44">
        <v>246</v>
      </c>
      <c r="U5849" s="44" t="str">
        <f>IF(ISERROR(VLOOKUP(I5849,'BACK INFO'!F:F,1,0)),IF(ISERROR(VLOOKUP(I5849,'BACK INFO'!H:H,1,0)),K5849,'BACK INFO'!$H$1),'BACK INFO'!$G$1)</f>
        <v>BILL MILLER AND COMPANY</v>
      </c>
    </row>
    <row r="5850" spans="1:21" x14ac:dyDescent="0.35">
      <c r="A5850" s="44" t="s">
        <v>684</v>
      </c>
      <c r="B5850" s="44">
        <v>2020</v>
      </c>
      <c r="C5850" s="44">
        <v>2</v>
      </c>
      <c r="D5850" s="44" t="s">
        <v>95</v>
      </c>
      <c r="E5850" s="44" t="s">
        <v>96</v>
      </c>
      <c r="F5850" s="44" t="s">
        <v>59</v>
      </c>
      <c r="G5850" s="44" t="s">
        <v>657</v>
      </c>
      <c r="H5850" s="44" t="s">
        <v>117</v>
      </c>
      <c r="I5850" s="44" t="s">
        <v>253</v>
      </c>
      <c r="J5850" s="44" t="s">
        <v>99</v>
      </c>
      <c r="K5850" s="44" t="s">
        <v>72</v>
      </c>
      <c r="L5850" s="44" t="s">
        <v>680</v>
      </c>
      <c r="M5850" s="44">
        <v>0</v>
      </c>
      <c r="N5850" s="44">
        <v>22</v>
      </c>
      <c r="O5850" s="44">
        <v>2020</v>
      </c>
      <c r="P5850" s="44" t="s">
        <v>112</v>
      </c>
      <c r="Q5850" s="44" t="s">
        <v>112</v>
      </c>
      <c r="R5850" s="44" t="s">
        <v>657</v>
      </c>
      <c r="S5850" s="44" t="s">
        <v>685</v>
      </c>
      <c r="T5850" s="44">
        <v>716</v>
      </c>
      <c r="U5850" s="44" t="str">
        <f>IF(ISERROR(VLOOKUP(I5850,'BACK INFO'!F:F,1,0)),IF(ISERROR(VLOOKUP(I5850,'BACK INFO'!H:H,1,0)),K5850,'BACK INFO'!$H$1),'BACK INFO'!$G$1)</f>
        <v>BILL MILLER AND COMPANY</v>
      </c>
    </row>
    <row r="5851" spans="1:21" x14ac:dyDescent="0.35">
      <c r="A5851" s="44" t="s">
        <v>684</v>
      </c>
      <c r="B5851" s="44">
        <v>2019</v>
      </c>
      <c r="C5851" s="44">
        <v>9</v>
      </c>
      <c r="D5851" s="44" t="s">
        <v>95</v>
      </c>
      <c r="E5851" s="44" t="s">
        <v>96</v>
      </c>
      <c r="F5851" s="44" t="s">
        <v>59</v>
      </c>
      <c r="G5851" s="44" t="s">
        <v>657</v>
      </c>
      <c r="H5851" s="44" t="s">
        <v>98</v>
      </c>
      <c r="I5851" s="44" t="s">
        <v>253</v>
      </c>
      <c r="J5851" s="44" t="s">
        <v>99</v>
      </c>
      <c r="K5851" s="44" t="s">
        <v>72</v>
      </c>
      <c r="L5851" s="44" t="s">
        <v>680</v>
      </c>
      <c r="M5851" s="44">
        <v>0</v>
      </c>
      <c r="N5851" s="44">
        <v>28</v>
      </c>
      <c r="O5851" s="44">
        <v>2020</v>
      </c>
      <c r="P5851" s="44" t="s">
        <v>112</v>
      </c>
      <c r="Q5851" s="44" t="s">
        <v>112</v>
      </c>
      <c r="R5851" s="44" t="s">
        <v>657</v>
      </c>
      <c r="S5851" s="44" t="s">
        <v>685</v>
      </c>
      <c r="T5851" s="44">
        <v>839</v>
      </c>
      <c r="U5851" s="44" t="str">
        <f>IF(ISERROR(VLOOKUP(I5851,'BACK INFO'!F:F,1,0)),IF(ISERROR(VLOOKUP(I5851,'BACK INFO'!H:H,1,0)),K5851,'BACK INFO'!$H$1),'BACK INFO'!$G$1)</f>
        <v>BILL MILLER AND COMPANY</v>
      </c>
    </row>
    <row r="5852" spans="1:21" x14ac:dyDescent="0.35">
      <c r="A5852" s="44" t="s">
        <v>684</v>
      </c>
      <c r="B5852" s="44">
        <v>2019</v>
      </c>
      <c r="C5852" s="44">
        <v>12</v>
      </c>
      <c r="D5852" s="44" t="s">
        <v>95</v>
      </c>
      <c r="E5852" s="44" t="s">
        <v>96</v>
      </c>
      <c r="F5852" s="44" t="s">
        <v>59</v>
      </c>
      <c r="G5852" s="44" t="s">
        <v>657</v>
      </c>
      <c r="H5852" s="44" t="s">
        <v>98</v>
      </c>
      <c r="I5852" s="44" t="s">
        <v>253</v>
      </c>
      <c r="J5852" s="44" t="s">
        <v>99</v>
      </c>
      <c r="K5852" s="44" t="s">
        <v>72</v>
      </c>
      <c r="L5852" s="44" t="s">
        <v>680</v>
      </c>
      <c r="M5852" s="44">
        <v>0</v>
      </c>
      <c r="N5852" s="44">
        <v>52</v>
      </c>
      <c r="O5852" s="44">
        <v>2020</v>
      </c>
      <c r="P5852" s="44" t="s">
        <v>112</v>
      </c>
      <c r="Q5852" s="44" t="s">
        <v>112</v>
      </c>
      <c r="R5852" s="44" t="s">
        <v>657</v>
      </c>
      <c r="S5852" s="44" t="s">
        <v>685</v>
      </c>
      <c r="T5852" s="44">
        <v>1604</v>
      </c>
      <c r="U5852" s="44" t="str">
        <f>IF(ISERROR(VLOOKUP(I5852,'BACK INFO'!F:F,1,0)),IF(ISERROR(VLOOKUP(I5852,'BACK INFO'!H:H,1,0)),K5852,'BACK INFO'!$H$1),'BACK INFO'!$G$1)</f>
        <v>BILL MILLER AND COMPANY</v>
      </c>
    </row>
    <row r="5853" spans="1:21" x14ac:dyDescent="0.35">
      <c r="A5853" s="44" t="s">
        <v>684</v>
      </c>
      <c r="B5853" s="44">
        <v>2020</v>
      </c>
      <c r="C5853" s="44">
        <v>2</v>
      </c>
      <c r="D5853" s="44" t="s">
        <v>95</v>
      </c>
      <c r="E5853" s="44" t="s">
        <v>96</v>
      </c>
      <c r="F5853" s="44" t="s">
        <v>59</v>
      </c>
      <c r="G5853" s="44" t="s">
        <v>657</v>
      </c>
      <c r="H5853" s="44" t="s">
        <v>98</v>
      </c>
      <c r="I5853" s="44" t="s">
        <v>253</v>
      </c>
      <c r="J5853" s="44" t="s">
        <v>99</v>
      </c>
      <c r="K5853" s="44" t="s">
        <v>72</v>
      </c>
      <c r="L5853" s="44" t="s">
        <v>680</v>
      </c>
      <c r="M5853" s="44">
        <v>0</v>
      </c>
      <c r="N5853" s="44">
        <v>22</v>
      </c>
      <c r="O5853" s="44">
        <v>2020</v>
      </c>
      <c r="P5853" s="44" t="s">
        <v>112</v>
      </c>
      <c r="Q5853" s="44" t="s">
        <v>112</v>
      </c>
      <c r="R5853" s="44" t="s">
        <v>657</v>
      </c>
      <c r="S5853" s="44" t="s">
        <v>685</v>
      </c>
      <c r="T5853" s="44">
        <v>664</v>
      </c>
      <c r="U5853" s="44" t="str">
        <f>IF(ISERROR(VLOOKUP(I5853,'BACK INFO'!F:F,1,0)),IF(ISERROR(VLOOKUP(I5853,'BACK INFO'!H:H,1,0)),K5853,'BACK INFO'!$H$1),'BACK INFO'!$G$1)</f>
        <v>BILL MILLER AND COMPANY</v>
      </c>
    </row>
    <row r="5854" spans="1:21" x14ac:dyDescent="0.35">
      <c r="A5854" s="44" t="s">
        <v>684</v>
      </c>
      <c r="B5854" s="44">
        <v>2020</v>
      </c>
      <c r="C5854" s="44">
        <v>1</v>
      </c>
      <c r="D5854" s="44" t="s">
        <v>95</v>
      </c>
      <c r="E5854" s="44" t="s">
        <v>96</v>
      </c>
      <c r="F5854" s="44" t="s">
        <v>59</v>
      </c>
      <c r="G5854" s="44" t="s">
        <v>657</v>
      </c>
      <c r="H5854" s="44" t="s">
        <v>98</v>
      </c>
      <c r="I5854" s="44" t="s">
        <v>253</v>
      </c>
      <c r="J5854" s="44" t="s">
        <v>99</v>
      </c>
      <c r="K5854" s="44" t="s">
        <v>72</v>
      </c>
      <c r="L5854" s="44" t="s">
        <v>680</v>
      </c>
      <c r="M5854" s="44">
        <v>0</v>
      </c>
      <c r="N5854" s="44">
        <v>17</v>
      </c>
      <c r="O5854" s="44">
        <v>2020</v>
      </c>
      <c r="P5854" s="44" t="s">
        <v>112</v>
      </c>
      <c r="Q5854" s="44" t="s">
        <v>112</v>
      </c>
      <c r="R5854" s="44" t="s">
        <v>657</v>
      </c>
      <c r="S5854" s="44" t="s">
        <v>685</v>
      </c>
      <c r="T5854" s="44">
        <v>558</v>
      </c>
      <c r="U5854" s="44" t="str">
        <f>IF(ISERROR(VLOOKUP(I5854,'BACK INFO'!F:F,1,0)),IF(ISERROR(VLOOKUP(I5854,'BACK INFO'!H:H,1,0)),K5854,'BACK INFO'!$H$1),'BACK INFO'!$G$1)</f>
        <v>BILL MILLER AND COMPANY</v>
      </c>
    </row>
    <row r="5855" spans="1:21" x14ac:dyDescent="0.35">
      <c r="A5855" s="44" t="s">
        <v>684</v>
      </c>
      <c r="B5855" s="44">
        <v>2019</v>
      </c>
      <c r="C5855" s="44">
        <v>9</v>
      </c>
      <c r="D5855" s="44" t="s">
        <v>95</v>
      </c>
      <c r="E5855" s="44" t="s">
        <v>96</v>
      </c>
      <c r="F5855" s="44" t="s">
        <v>59</v>
      </c>
      <c r="G5855" s="44" t="s">
        <v>657</v>
      </c>
      <c r="H5855" s="44" t="s">
        <v>152</v>
      </c>
      <c r="I5855" s="44" t="s">
        <v>253</v>
      </c>
      <c r="J5855" s="44" t="s">
        <v>99</v>
      </c>
      <c r="K5855" s="44" t="s">
        <v>72</v>
      </c>
      <c r="L5855" s="44" t="s">
        <v>680</v>
      </c>
      <c r="M5855" s="44">
        <v>0</v>
      </c>
      <c r="N5855" s="44">
        <v>5</v>
      </c>
      <c r="O5855" s="44">
        <v>2020</v>
      </c>
      <c r="P5855" s="44" t="s">
        <v>112</v>
      </c>
      <c r="Q5855" s="44" t="s">
        <v>112</v>
      </c>
      <c r="R5855" s="44" t="s">
        <v>657</v>
      </c>
      <c r="S5855" s="44" t="s">
        <v>685</v>
      </c>
      <c r="T5855" s="44">
        <v>205</v>
      </c>
      <c r="U5855" s="44" t="str">
        <f>IF(ISERROR(VLOOKUP(I5855,'BACK INFO'!F:F,1,0)),IF(ISERROR(VLOOKUP(I5855,'BACK INFO'!H:H,1,0)),K5855,'BACK INFO'!$H$1),'BACK INFO'!$G$1)</f>
        <v>BILL MILLER AND COMPANY</v>
      </c>
    </row>
    <row r="5856" spans="1:21" x14ac:dyDescent="0.35">
      <c r="A5856" s="44" t="s">
        <v>684</v>
      </c>
      <c r="B5856" s="44">
        <v>2019</v>
      </c>
      <c r="C5856" s="44">
        <v>12</v>
      </c>
      <c r="D5856" s="44" t="s">
        <v>95</v>
      </c>
      <c r="E5856" s="44" t="s">
        <v>96</v>
      </c>
      <c r="F5856" s="44" t="s">
        <v>59</v>
      </c>
      <c r="G5856" s="44" t="s">
        <v>657</v>
      </c>
      <c r="H5856" s="44" t="s">
        <v>152</v>
      </c>
      <c r="I5856" s="44" t="s">
        <v>253</v>
      </c>
      <c r="J5856" s="44" t="s">
        <v>99</v>
      </c>
      <c r="K5856" s="44" t="s">
        <v>72</v>
      </c>
      <c r="L5856" s="44" t="s">
        <v>680</v>
      </c>
      <c r="M5856" s="44">
        <v>0</v>
      </c>
      <c r="N5856" s="44">
        <v>2</v>
      </c>
      <c r="O5856" s="44">
        <v>2020</v>
      </c>
      <c r="P5856" s="44" t="s">
        <v>112</v>
      </c>
      <c r="Q5856" s="44" t="s">
        <v>112</v>
      </c>
      <c r="R5856" s="44" t="s">
        <v>657</v>
      </c>
      <c r="S5856" s="44" t="s">
        <v>685</v>
      </c>
      <c r="T5856" s="44">
        <v>82</v>
      </c>
      <c r="U5856" s="44" t="str">
        <f>IF(ISERROR(VLOOKUP(I5856,'BACK INFO'!F:F,1,0)),IF(ISERROR(VLOOKUP(I5856,'BACK INFO'!H:H,1,0)),K5856,'BACK INFO'!$H$1),'BACK INFO'!$G$1)</f>
        <v>BILL MILLER AND COMPANY</v>
      </c>
    </row>
    <row r="5857" spans="1:21" x14ac:dyDescent="0.35">
      <c r="A5857" s="44" t="s">
        <v>684</v>
      </c>
      <c r="B5857" s="44">
        <v>2020</v>
      </c>
      <c r="C5857" s="44">
        <v>1</v>
      </c>
      <c r="D5857" s="44" t="s">
        <v>95</v>
      </c>
      <c r="E5857" s="44" t="s">
        <v>96</v>
      </c>
      <c r="F5857" s="44" t="s">
        <v>59</v>
      </c>
      <c r="G5857" s="44" t="s">
        <v>657</v>
      </c>
      <c r="H5857" s="44" t="s">
        <v>152</v>
      </c>
      <c r="I5857" s="44" t="s">
        <v>253</v>
      </c>
      <c r="J5857" s="44" t="s">
        <v>99</v>
      </c>
      <c r="K5857" s="44" t="s">
        <v>72</v>
      </c>
      <c r="L5857" s="44" t="s">
        <v>680</v>
      </c>
      <c r="M5857" s="44">
        <v>0</v>
      </c>
      <c r="N5857" s="44">
        <v>4</v>
      </c>
      <c r="O5857" s="44">
        <v>2020</v>
      </c>
      <c r="P5857" s="44" t="s">
        <v>112</v>
      </c>
      <c r="Q5857" s="44" t="s">
        <v>112</v>
      </c>
      <c r="R5857" s="44" t="s">
        <v>657</v>
      </c>
      <c r="S5857" s="44" t="s">
        <v>685</v>
      </c>
      <c r="T5857" s="44">
        <v>200</v>
      </c>
      <c r="U5857" s="44" t="str">
        <f>IF(ISERROR(VLOOKUP(I5857,'BACK INFO'!F:F,1,0)),IF(ISERROR(VLOOKUP(I5857,'BACK INFO'!H:H,1,0)),K5857,'BACK INFO'!$H$1),'BACK INFO'!$G$1)</f>
        <v>BILL MILLER AND COMPANY</v>
      </c>
    </row>
    <row r="5858" spans="1:21" x14ac:dyDescent="0.35">
      <c r="A5858" s="44" t="s">
        <v>684</v>
      </c>
      <c r="B5858" s="44">
        <v>2019</v>
      </c>
      <c r="C5858" s="44">
        <v>9</v>
      </c>
      <c r="D5858" s="44" t="s">
        <v>95</v>
      </c>
      <c r="E5858" s="44" t="s">
        <v>96</v>
      </c>
      <c r="F5858" s="44" t="s">
        <v>59</v>
      </c>
      <c r="G5858" s="44" t="s">
        <v>657</v>
      </c>
      <c r="H5858" s="44" t="s">
        <v>98</v>
      </c>
      <c r="I5858" s="44" t="s">
        <v>134</v>
      </c>
      <c r="J5858" s="44" t="s">
        <v>99</v>
      </c>
      <c r="K5858" s="44" t="s">
        <v>67</v>
      </c>
      <c r="L5858" s="44" t="s">
        <v>680</v>
      </c>
      <c r="M5858" s="44" t="s">
        <v>683</v>
      </c>
      <c r="N5858" s="44">
        <v>48</v>
      </c>
      <c r="O5858" s="44">
        <v>2020</v>
      </c>
      <c r="P5858" s="44" t="s">
        <v>112</v>
      </c>
      <c r="Q5858" s="44" t="s">
        <v>112</v>
      </c>
      <c r="R5858" s="44" t="s">
        <v>657</v>
      </c>
      <c r="S5858" s="44" t="s">
        <v>685</v>
      </c>
      <c r="T5858" s="44">
        <v>1467</v>
      </c>
      <c r="U5858" s="44" t="str">
        <f>IF(ISERROR(VLOOKUP(I5858,'BACK INFO'!F:F,1,0)),IF(ISERROR(VLOOKUP(I5858,'BACK INFO'!H:H,1,0)),K5858,'BACK INFO'!$H$1),'BACK INFO'!$G$1)</f>
        <v>ANITA M. HOPKINS</v>
      </c>
    </row>
    <row r="5859" spans="1:21" x14ac:dyDescent="0.35">
      <c r="A5859" s="44" t="s">
        <v>684</v>
      </c>
      <c r="B5859" s="44">
        <v>2019</v>
      </c>
      <c r="C5859" s="44">
        <v>12</v>
      </c>
      <c r="D5859" s="44" t="s">
        <v>95</v>
      </c>
      <c r="E5859" s="44" t="s">
        <v>96</v>
      </c>
      <c r="F5859" s="44" t="s">
        <v>59</v>
      </c>
      <c r="G5859" s="44" t="s">
        <v>657</v>
      </c>
      <c r="H5859" s="44" t="s">
        <v>98</v>
      </c>
      <c r="I5859" s="44" t="s">
        <v>134</v>
      </c>
      <c r="J5859" s="44" t="s">
        <v>99</v>
      </c>
      <c r="K5859" s="44" t="s">
        <v>67</v>
      </c>
      <c r="L5859" s="44" t="s">
        <v>680</v>
      </c>
      <c r="M5859" s="44" t="s">
        <v>683</v>
      </c>
      <c r="N5859" s="44">
        <v>66</v>
      </c>
      <c r="O5859" s="44">
        <v>2020</v>
      </c>
      <c r="P5859" s="44" t="s">
        <v>112</v>
      </c>
      <c r="Q5859" s="44" t="s">
        <v>112</v>
      </c>
      <c r="R5859" s="44" t="s">
        <v>657</v>
      </c>
      <c r="S5859" s="44" t="s">
        <v>685</v>
      </c>
      <c r="T5859" s="44">
        <v>1969</v>
      </c>
      <c r="U5859" s="44" t="str">
        <f>IF(ISERROR(VLOOKUP(I5859,'BACK INFO'!F:F,1,0)),IF(ISERROR(VLOOKUP(I5859,'BACK INFO'!H:H,1,0)),K5859,'BACK INFO'!$H$1),'BACK INFO'!$G$1)</f>
        <v>ANITA M. HOPKINS</v>
      </c>
    </row>
    <row r="5860" spans="1:21" x14ac:dyDescent="0.35">
      <c r="A5860" s="44" t="s">
        <v>684</v>
      </c>
      <c r="B5860" s="44">
        <v>2019</v>
      </c>
      <c r="C5860" s="44">
        <v>9</v>
      </c>
      <c r="D5860" s="44" t="s">
        <v>95</v>
      </c>
      <c r="E5860" s="44" t="s">
        <v>96</v>
      </c>
      <c r="F5860" s="44" t="s">
        <v>59</v>
      </c>
      <c r="G5860" s="44" t="s">
        <v>657</v>
      </c>
      <c r="H5860" s="44" t="s">
        <v>98</v>
      </c>
      <c r="I5860" s="44" t="s">
        <v>258</v>
      </c>
      <c r="J5860" s="44" t="s">
        <v>99</v>
      </c>
      <c r="K5860" s="44" t="s">
        <v>245</v>
      </c>
      <c r="L5860" s="44" t="s">
        <v>680</v>
      </c>
      <c r="M5860" s="44">
        <v>0</v>
      </c>
      <c r="N5860" s="44">
        <v>41</v>
      </c>
      <c r="O5860" s="44">
        <v>2020</v>
      </c>
      <c r="P5860" s="44" t="s">
        <v>112</v>
      </c>
      <c r="Q5860" s="44" t="s">
        <v>112</v>
      </c>
      <c r="R5860" s="44" t="s">
        <v>657</v>
      </c>
      <c r="S5860" s="44" t="s">
        <v>685</v>
      </c>
      <c r="T5860" s="44">
        <v>1457</v>
      </c>
      <c r="U5860" s="44" t="str">
        <f>IF(ISERROR(VLOOKUP(I5860,'BACK INFO'!F:F,1,0)),IF(ISERROR(VLOOKUP(I5860,'BACK INFO'!H:H,1,0)),K5860,'BACK INFO'!$H$1),'BACK INFO'!$G$1)</f>
        <v>JULIUS ORTIZ MALDONADO</v>
      </c>
    </row>
    <row r="5861" spans="1:21" x14ac:dyDescent="0.35">
      <c r="A5861" s="44" t="s">
        <v>684</v>
      </c>
      <c r="B5861" s="44">
        <v>2019</v>
      </c>
      <c r="C5861" s="44">
        <v>10</v>
      </c>
      <c r="D5861" s="44" t="s">
        <v>95</v>
      </c>
      <c r="E5861" s="44" t="s">
        <v>96</v>
      </c>
      <c r="F5861" s="44" t="s">
        <v>59</v>
      </c>
      <c r="G5861" s="44" t="s">
        <v>657</v>
      </c>
      <c r="H5861" s="44" t="s">
        <v>98</v>
      </c>
      <c r="I5861" s="44" t="s">
        <v>258</v>
      </c>
      <c r="J5861" s="44" t="s">
        <v>99</v>
      </c>
      <c r="K5861" s="44" t="s">
        <v>245</v>
      </c>
      <c r="L5861" s="44" t="s">
        <v>680</v>
      </c>
      <c r="M5861" s="44">
        <v>0</v>
      </c>
      <c r="N5861" s="44">
        <v>44</v>
      </c>
      <c r="O5861" s="44">
        <v>2020</v>
      </c>
      <c r="P5861" s="44" t="s">
        <v>112</v>
      </c>
      <c r="Q5861" s="44" t="s">
        <v>112</v>
      </c>
      <c r="R5861" s="44" t="s">
        <v>657</v>
      </c>
      <c r="S5861" s="44" t="s">
        <v>685</v>
      </c>
      <c r="T5861" s="44">
        <v>1508</v>
      </c>
      <c r="U5861" s="44" t="str">
        <f>IF(ISERROR(VLOOKUP(I5861,'BACK INFO'!F:F,1,0)),IF(ISERROR(VLOOKUP(I5861,'BACK INFO'!H:H,1,0)),K5861,'BACK INFO'!$H$1),'BACK INFO'!$G$1)</f>
        <v>JULIUS ORTIZ MALDONADO</v>
      </c>
    </row>
    <row r="5862" spans="1:21" x14ac:dyDescent="0.35">
      <c r="A5862" s="44" t="s">
        <v>684</v>
      </c>
      <c r="B5862" s="44">
        <v>2019</v>
      </c>
      <c r="C5862" s="44">
        <v>11</v>
      </c>
      <c r="D5862" s="44" t="s">
        <v>95</v>
      </c>
      <c r="E5862" s="44" t="s">
        <v>96</v>
      </c>
      <c r="F5862" s="44" t="s">
        <v>59</v>
      </c>
      <c r="G5862" s="44" t="s">
        <v>657</v>
      </c>
      <c r="H5862" s="44" t="s">
        <v>98</v>
      </c>
      <c r="I5862" s="44" t="s">
        <v>258</v>
      </c>
      <c r="J5862" s="44" t="s">
        <v>99</v>
      </c>
      <c r="K5862" s="44" t="s">
        <v>245</v>
      </c>
      <c r="L5862" s="44" t="s">
        <v>680</v>
      </c>
      <c r="M5862" s="44">
        <v>0</v>
      </c>
      <c r="N5862" s="44">
        <v>33</v>
      </c>
      <c r="O5862" s="44">
        <v>2020</v>
      </c>
      <c r="P5862" s="44" t="s">
        <v>112</v>
      </c>
      <c r="Q5862" s="44" t="s">
        <v>112</v>
      </c>
      <c r="R5862" s="44" t="s">
        <v>657</v>
      </c>
      <c r="S5862" s="44" t="s">
        <v>685</v>
      </c>
      <c r="T5862" s="44">
        <v>1147</v>
      </c>
      <c r="U5862" s="44" t="str">
        <f>IF(ISERROR(VLOOKUP(I5862,'BACK INFO'!F:F,1,0)),IF(ISERROR(VLOOKUP(I5862,'BACK INFO'!H:H,1,0)),K5862,'BACK INFO'!$H$1),'BACK INFO'!$G$1)</f>
        <v>JULIUS ORTIZ MALDONADO</v>
      </c>
    </row>
    <row r="5863" spans="1:21" x14ac:dyDescent="0.35">
      <c r="A5863" s="44" t="s">
        <v>684</v>
      </c>
      <c r="B5863" s="44">
        <v>2019</v>
      </c>
      <c r="C5863" s="44">
        <v>9</v>
      </c>
      <c r="D5863" s="44" t="s">
        <v>95</v>
      </c>
      <c r="E5863" s="44" t="s">
        <v>96</v>
      </c>
      <c r="F5863" s="44" t="s">
        <v>59</v>
      </c>
      <c r="G5863" s="44" t="s">
        <v>657</v>
      </c>
      <c r="H5863" s="44" t="s">
        <v>152</v>
      </c>
      <c r="I5863" s="44" t="s">
        <v>258</v>
      </c>
      <c r="J5863" s="44" t="s">
        <v>99</v>
      </c>
      <c r="K5863" s="44" t="s">
        <v>245</v>
      </c>
      <c r="L5863" s="44" t="s">
        <v>680</v>
      </c>
      <c r="M5863" s="44">
        <v>0</v>
      </c>
      <c r="N5863" s="44">
        <v>6</v>
      </c>
      <c r="O5863" s="44">
        <v>2020</v>
      </c>
      <c r="P5863" s="44" t="s">
        <v>112</v>
      </c>
      <c r="Q5863" s="44" t="s">
        <v>112</v>
      </c>
      <c r="R5863" s="44" t="s">
        <v>657</v>
      </c>
      <c r="S5863" s="44" t="s">
        <v>685</v>
      </c>
      <c r="T5863" s="44">
        <v>363</v>
      </c>
      <c r="U5863" s="44" t="str">
        <f>IF(ISERROR(VLOOKUP(I5863,'BACK INFO'!F:F,1,0)),IF(ISERROR(VLOOKUP(I5863,'BACK INFO'!H:H,1,0)),K5863,'BACK INFO'!$H$1),'BACK INFO'!$G$1)</f>
        <v>JULIUS ORTIZ MALDONADO</v>
      </c>
    </row>
    <row r="5864" spans="1:21" x14ac:dyDescent="0.35">
      <c r="A5864" s="44" t="s">
        <v>684</v>
      </c>
      <c r="B5864" s="44">
        <v>2019</v>
      </c>
      <c r="C5864" s="44">
        <v>10</v>
      </c>
      <c r="D5864" s="44" t="s">
        <v>95</v>
      </c>
      <c r="E5864" s="44" t="s">
        <v>96</v>
      </c>
      <c r="F5864" s="44" t="s">
        <v>59</v>
      </c>
      <c r="G5864" s="44" t="s">
        <v>657</v>
      </c>
      <c r="H5864" s="44" t="s">
        <v>152</v>
      </c>
      <c r="I5864" s="44" t="s">
        <v>258</v>
      </c>
      <c r="J5864" s="44" t="s">
        <v>99</v>
      </c>
      <c r="K5864" s="44" t="s">
        <v>245</v>
      </c>
      <c r="L5864" s="44" t="s">
        <v>680</v>
      </c>
      <c r="M5864" s="44">
        <v>0</v>
      </c>
      <c r="N5864" s="44">
        <v>4</v>
      </c>
      <c r="O5864" s="44">
        <v>2020</v>
      </c>
      <c r="P5864" s="44" t="s">
        <v>112</v>
      </c>
      <c r="Q5864" s="44" t="s">
        <v>112</v>
      </c>
      <c r="R5864" s="44" t="s">
        <v>657</v>
      </c>
      <c r="S5864" s="44" t="s">
        <v>685</v>
      </c>
      <c r="T5864" s="44">
        <v>180</v>
      </c>
      <c r="U5864" s="44" t="str">
        <f>IF(ISERROR(VLOOKUP(I5864,'BACK INFO'!F:F,1,0)),IF(ISERROR(VLOOKUP(I5864,'BACK INFO'!H:H,1,0)),K5864,'BACK INFO'!$H$1),'BACK INFO'!$G$1)</f>
        <v>JULIUS ORTIZ MALDONADO</v>
      </c>
    </row>
    <row r="5865" spans="1:21" x14ac:dyDescent="0.35">
      <c r="A5865" s="44" t="s">
        <v>684</v>
      </c>
      <c r="B5865" s="44">
        <v>2019</v>
      </c>
      <c r="C5865" s="44">
        <v>11</v>
      </c>
      <c r="D5865" s="44" t="s">
        <v>95</v>
      </c>
      <c r="E5865" s="44" t="s">
        <v>96</v>
      </c>
      <c r="F5865" s="44" t="s">
        <v>59</v>
      </c>
      <c r="G5865" s="44" t="s">
        <v>657</v>
      </c>
      <c r="H5865" s="44" t="s">
        <v>152</v>
      </c>
      <c r="I5865" s="44" t="s">
        <v>258</v>
      </c>
      <c r="J5865" s="44" t="s">
        <v>99</v>
      </c>
      <c r="K5865" s="44" t="s">
        <v>245</v>
      </c>
      <c r="L5865" s="44" t="s">
        <v>680</v>
      </c>
      <c r="M5865" s="44">
        <v>0</v>
      </c>
      <c r="N5865" s="44">
        <v>9</v>
      </c>
      <c r="O5865" s="44">
        <v>2020</v>
      </c>
      <c r="P5865" s="44" t="s">
        <v>112</v>
      </c>
      <c r="Q5865" s="44" t="s">
        <v>112</v>
      </c>
      <c r="R5865" s="44" t="s">
        <v>657</v>
      </c>
      <c r="S5865" s="44" t="s">
        <v>685</v>
      </c>
      <c r="T5865" s="44">
        <v>477</v>
      </c>
      <c r="U5865" s="44" t="str">
        <f>IF(ISERROR(VLOOKUP(I5865,'BACK INFO'!F:F,1,0)),IF(ISERROR(VLOOKUP(I5865,'BACK INFO'!H:H,1,0)),K5865,'BACK INFO'!$H$1),'BACK INFO'!$G$1)</f>
        <v>JULIUS ORTIZ MALDONADO</v>
      </c>
    </row>
    <row r="5866" spans="1:21" x14ac:dyDescent="0.35">
      <c r="A5866" s="44" t="s">
        <v>684</v>
      </c>
      <c r="B5866" s="44">
        <v>2020</v>
      </c>
      <c r="C5866" s="44">
        <v>1</v>
      </c>
      <c r="D5866" s="44" t="s">
        <v>95</v>
      </c>
      <c r="E5866" s="44" t="s">
        <v>96</v>
      </c>
      <c r="F5866" s="44" t="s">
        <v>59</v>
      </c>
      <c r="G5866" s="44" t="s">
        <v>657</v>
      </c>
      <c r="H5866" s="44" t="s">
        <v>106</v>
      </c>
      <c r="I5866" s="44" t="s">
        <v>405</v>
      </c>
      <c r="J5866" s="44" t="s">
        <v>99</v>
      </c>
      <c r="K5866" s="44" t="s">
        <v>71</v>
      </c>
      <c r="L5866" s="44" t="s">
        <v>680</v>
      </c>
      <c r="M5866" s="44">
        <v>0</v>
      </c>
      <c r="N5866" s="44">
        <v>13</v>
      </c>
      <c r="O5866" s="44">
        <v>2020</v>
      </c>
      <c r="P5866" s="44" t="s">
        <v>112</v>
      </c>
      <c r="Q5866" s="44" t="s">
        <v>112</v>
      </c>
      <c r="R5866" s="44" t="s">
        <v>657</v>
      </c>
      <c r="S5866" s="44" t="s">
        <v>685</v>
      </c>
      <c r="T5866" s="44">
        <v>111</v>
      </c>
      <c r="U5866" s="44" t="str">
        <f>IF(ISERROR(VLOOKUP(I5866,'BACK INFO'!F:F,1,0)),IF(ISERROR(VLOOKUP(I5866,'BACK INFO'!H:H,1,0)),K5866,'BACK INFO'!$H$1),'BACK INFO'!$G$1)</f>
        <v>HOLLY SALES INC.</v>
      </c>
    </row>
    <row r="5867" spans="1:21" x14ac:dyDescent="0.35">
      <c r="A5867" s="44" t="s">
        <v>684</v>
      </c>
      <c r="B5867" s="44">
        <v>2019</v>
      </c>
      <c r="C5867" s="44">
        <v>12</v>
      </c>
      <c r="D5867" s="44" t="s">
        <v>95</v>
      </c>
      <c r="E5867" s="44" t="s">
        <v>96</v>
      </c>
      <c r="F5867" s="44" t="s">
        <v>59</v>
      </c>
      <c r="G5867" s="44" t="s">
        <v>657</v>
      </c>
      <c r="H5867" s="44" t="s">
        <v>110</v>
      </c>
      <c r="I5867" s="44" t="s">
        <v>405</v>
      </c>
      <c r="J5867" s="44" t="s">
        <v>99</v>
      </c>
      <c r="K5867" s="44" t="s">
        <v>71</v>
      </c>
      <c r="L5867" s="44" t="s">
        <v>680</v>
      </c>
      <c r="M5867" s="44">
        <v>0</v>
      </c>
      <c r="N5867" s="44">
        <v>32</v>
      </c>
      <c r="O5867" s="44">
        <v>2020</v>
      </c>
      <c r="P5867" s="44" t="s">
        <v>112</v>
      </c>
      <c r="Q5867" s="44" t="s">
        <v>112</v>
      </c>
      <c r="R5867" s="44" t="s">
        <v>657</v>
      </c>
      <c r="S5867" s="44" t="s">
        <v>685</v>
      </c>
      <c r="T5867" s="44">
        <v>1111</v>
      </c>
      <c r="U5867" s="44" t="str">
        <f>IF(ISERROR(VLOOKUP(I5867,'BACK INFO'!F:F,1,0)),IF(ISERROR(VLOOKUP(I5867,'BACK INFO'!H:H,1,0)),K5867,'BACK INFO'!$H$1),'BACK INFO'!$G$1)</f>
        <v>HOLLY SALES INC.</v>
      </c>
    </row>
    <row r="5868" spans="1:21" x14ac:dyDescent="0.35">
      <c r="A5868" s="44" t="s">
        <v>684</v>
      </c>
      <c r="B5868" s="44">
        <v>2019</v>
      </c>
      <c r="C5868" s="44">
        <v>11</v>
      </c>
      <c r="D5868" s="44" t="s">
        <v>95</v>
      </c>
      <c r="E5868" s="44" t="s">
        <v>96</v>
      </c>
      <c r="F5868" s="44" t="s">
        <v>59</v>
      </c>
      <c r="G5868" s="44" t="s">
        <v>657</v>
      </c>
      <c r="H5868" s="44" t="s">
        <v>98</v>
      </c>
      <c r="I5868" s="44" t="s">
        <v>405</v>
      </c>
      <c r="J5868" s="44" t="s">
        <v>99</v>
      </c>
      <c r="K5868" s="44" t="s">
        <v>71</v>
      </c>
      <c r="L5868" s="44" t="s">
        <v>680</v>
      </c>
      <c r="M5868" s="44">
        <v>0</v>
      </c>
      <c r="N5868" s="44">
        <v>32</v>
      </c>
      <c r="O5868" s="44">
        <v>2020</v>
      </c>
      <c r="P5868" s="44" t="s">
        <v>112</v>
      </c>
      <c r="Q5868" s="44" t="s">
        <v>112</v>
      </c>
      <c r="R5868" s="44" t="s">
        <v>657</v>
      </c>
      <c r="S5868" s="44" t="s">
        <v>685</v>
      </c>
      <c r="T5868" s="44">
        <v>968</v>
      </c>
      <c r="U5868" s="44" t="str">
        <f>IF(ISERROR(VLOOKUP(I5868,'BACK INFO'!F:F,1,0)),IF(ISERROR(VLOOKUP(I5868,'BACK INFO'!H:H,1,0)),K5868,'BACK INFO'!$H$1),'BACK INFO'!$G$1)</f>
        <v>HOLLY SALES INC.</v>
      </c>
    </row>
    <row r="5869" spans="1:21" x14ac:dyDescent="0.35">
      <c r="A5869" s="44" t="s">
        <v>684</v>
      </c>
      <c r="B5869" s="44">
        <v>2019</v>
      </c>
      <c r="C5869" s="44">
        <v>12</v>
      </c>
      <c r="D5869" s="44" t="s">
        <v>95</v>
      </c>
      <c r="E5869" s="44" t="s">
        <v>96</v>
      </c>
      <c r="F5869" s="44" t="s">
        <v>59</v>
      </c>
      <c r="G5869" s="44" t="s">
        <v>657</v>
      </c>
      <c r="H5869" s="44" t="s">
        <v>98</v>
      </c>
      <c r="I5869" s="44" t="s">
        <v>405</v>
      </c>
      <c r="J5869" s="44" t="s">
        <v>99</v>
      </c>
      <c r="K5869" s="44" t="s">
        <v>71</v>
      </c>
      <c r="L5869" s="44" t="s">
        <v>680</v>
      </c>
      <c r="M5869" s="44">
        <v>0</v>
      </c>
      <c r="N5869" s="44">
        <v>79</v>
      </c>
      <c r="O5869" s="44">
        <v>2020</v>
      </c>
      <c r="P5869" s="44" t="s">
        <v>112</v>
      </c>
      <c r="Q5869" s="44" t="s">
        <v>112</v>
      </c>
      <c r="R5869" s="44" t="s">
        <v>657</v>
      </c>
      <c r="S5869" s="44" t="s">
        <v>685</v>
      </c>
      <c r="T5869" s="44">
        <v>2478</v>
      </c>
      <c r="U5869" s="44" t="str">
        <f>IF(ISERROR(VLOOKUP(I5869,'BACK INFO'!F:F,1,0)),IF(ISERROR(VLOOKUP(I5869,'BACK INFO'!H:H,1,0)),K5869,'BACK INFO'!$H$1),'BACK INFO'!$G$1)</f>
        <v>HOLLY SALES INC.</v>
      </c>
    </row>
    <row r="5870" spans="1:21" x14ac:dyDescent="0.35">
      <c r="A5870" s="44" t="s">
        <v>684</v>
      </c>
      <c r="B5870" s="44">
        <v>2020</v>
      </c>
      <c r="C5870" s="44">
        <v>1</v>
      </c>
      <c r="D5870" s="44" t="s">
        <v>95</v>
      </c>
      <c r="E5870" s="44" t="s">
        <v>96</v>
      </c>
      <c r="F5870" s="44" t="s">
        <v>59</v>
      </c>
      <c r="G5870" s="44" t="s">
        <v>657</v>
      </c>
      <c r="H5870" s="44" t="s">
        <v>98</v>
      </c>
      <c r="I5870" s="44" t="s">
        <v>405</v>
      </c>
      <c r="J5870" s="44" t="s">
        <v>99</v>
      </c>
      <c r="K5870" s="44" t="s">
        <v>71</v>
      </c>
      <c r="L5870" s="44" t="s">
        <v>680</v>
      </c>
      <c r="M5870" s="44">
        <v>0</v>
      </c>
      <c r="N5870" s="44">
        <v>67</v>
      </c>
      <c r="O5870" s="44">
        <v>2020</v>
      </c>
      <c r="P5870" s="44" t="s">
        <v>112</v>
      </c>
      <c r="Q5870" s="44" t="s">
        <v>112</v>
      </c>
      <c r="R5870" s="44" t="s">
        <v>657</v>
      </c>
      <c r="S5870" s="44" t="s">
        <v>685</v>
      </c>
      <c r="T5870" s="44">
        <v>2084</v>
      </c>
      <c r="U5870" s="44" t="str">
        <f>IF(ISERROR(VLOOKUP(I5870,'BACK INFO'!F:F,1,0)),IF(ISERROR(VLOOKUP(I5870,'BACK INFO'!H:H,1,0)),K5870,'BACK INFO'!$H$1),'BACK INFO'!$G$1)</f>
        <v>HOLLY SALES INC.</v>
      </c>
    </row>
    <row r="5871" spans="1:21" x14ac:dyDescent="0.35">
      <c r="A5871" s="44" t="s">
        <v>684</v>
      </c>
      <c r="B5871" s="44">
        <v>2019</v>
      </c>
      <c r="C5871" s="44">
        <v>11</v>
      </c>
      <c r="D5871" s="44" t="s">
        <v>95</v>
      </c>
      <c r="E5871" s="44" t="s">
        <v>96</v>
      </c>
      <c r="F5871" s="44" t="s">
        <v>59</v>
      </c>
      <c r="G5871" s="44" t="s">
        <v>657</v>
      </c>
      <c r="H5871" s="44" t="s">
        <v>152</v>
      </c>
      <c r="I5871" s="44" t="s">
        <v>405</v>
      </c>
      <c r="J5871" s="44" t="s">
        <v>99</v>
      </c>
      <c r="K5871" s="44" t="s">
        <v>71</v>
      </c>
      <c r="L5871" s="44" t="s">
        <v>680</v>
      </c>
      <c r="M5871" s="44">
        <v>0</v>
      </c>
      <c r="N5871" s="44">
        <v>9</v>
      </c>
      <c r="O5871" s="44">
        <v>2020</v>
      </c>
      <c r="P5871" s="44" t="s">
        <v>112</v>
      </c>
      <c r="Q5871" s="44" t="s">
        <v>112</v>
      </c>
      <c r="R5871" s="44" t="s">
        <v>657</v>
      </c>
      <c r="S5871" s="44" t="s">
        <v>685</v>
      </c>
      <c r="T5871" s="44">
        <v>435</v>
      </c>
      <c r="U5871" s="44" t="str">
        <f>IF(ISERROR(VLOOKUP(I5871,'BACK INFO'!F:F,1,0)),IF(ISERROR(VLOOKUP(I5871,'BACK INFO'!H:H,1,0)),K5871,'BACK INFO'!$H$1),'BACK INFO'!$G$1)</f>
        <v>HOLLY SALES INC.</v>
      </c>
    </row>
    <row r="5872" spans="1:21" x14ac:dyDescent="0.35">
      <c r="A5872" s="44" t="s">
        <v>684</v>
      </c>
      <c r="B5872" s="44">
        <v>2020</v>
      </c>
      <c r="C5872" s="44">
        <v>1</v>
      </c>
      <c r="D5872" s="44" t="s">
        <v>95</v>
      </c>
      <c r="E5872" s="44" t="s">
        <v>96</v>
      </c>
      <c r="F5872" s="44" t="s">
        <v>59</v>
      </c>
      <c r="G5872" s="44" t="s">
        <v>657</v>
      </c>
      <c r="H5872" s="44" t="s">
        <v>152</v>
      </c>
      <c r="I5872" s="44" t="s">
        <v>405</v>
      </c>
      <c r="J5872" s="44" t="s">
        <v>99</v>
      </c>
      <c r="K5872" s="44" t="s">
        <v>71</v>
      </c>
      <c r="L5872" s="44" t="s">
        <v>680</v>
      </c>
      <c r="M5872" s="44">
        <v>0</v>
      </c>
      <c r="N5872" s="44">
        <v>8</v>
      </c>
      <c r="O5872" s="44">
        <v>2020</v>
      </c>
      <c r="P5872" s="44" t="s">
        <v>112</v>
      </c>
      <c r="Q5872" s="44" t="s">
        <v>112</v>
      </c>
      <c r="R5872" s="44" t="s">
        <v>657</v>
      </c>
      <c r="S5872" s="44" t="s">
        <v>685</v>
      </c>
      <c r="T5872" s="44">
        <v>331</v>
      </c>
      <c r="U5872" s="44" t="str">
        <f>IF(ISERROR(VLOOKUP(I5872,'BACK INFO'!F:F,1,0)),IF(ISERROR(VLOOKUP(I5872,'BACK INFO'!H:H,1,0)),K5872,'BACK INFO'!$H$1),'BACK INFO'!$G$1)</f>
        <v>HOLLY SALES INC.</v>
      </c>
    </row>
    <row r="5873" spans="1:21" x14ac:dyDescent="0.35">
      <c r="A5873" s="44" t="s">
        <v>684</v>
      </c>
      <c r="B5873" s="44">
        <v>2019</v>
      </c>
      <c r="C5873" s="44">
        <v>11</v>
      </c>
      <c r="D5873" s="44" t="s">
        <v>95</v>
      </c>
      <c r="E5873" s="44" t="s">
        <v>96</v>
      </c>
      <c r="F5873" s="44" t="s">
        <v>59</v>
      </c>
      <c r="G5873" s="44" t="s">
        <v>570</v>
      </c>
      <c r="H5873" s="44" t="s">
        <v>110</v>
      </c>
      <c r="I5873" s="44" t="s">
        <v>405</v>
      </c>
      <c r="J5873" s="44" t="s">
        <v>99</v>
      </c>
      <c r="K5873" s="44" t="s">
        <v>71</v>
      </c>
      <c r="L5873" s="44" t="s">
        <v>680</v>
      </c>
      <c r="M5873" s="44">
        <v>0</v>
      </c>
      <c r="N5873" s="44">
        <v>41</v>
      </c>
      <c r="O5873" s="44">
        <v>2019</v>
      </c>
      <c r="P5873" s="44" t="s">
        <v>109</v>
      </c>
      <c r="Q5873" s="44" t="s">
        <v>109</v>
      </c>
      <c r="R5873" s="44" t="s">
        <v>570</v>
      </c>
      <c r="S5873" s="44" t="s">
        <v>685</v>
      </c>
      <c r="T5873" s="44">
        <v>1580</v>
      </c>
      <c r="U5873" s="44" t="str">
        <f>IF(ISERROR(VLOOKUP(I5873,'BACK INFO'!F:F,1,0)),IF(ISERROR(VLOOKUP(I5873,'BACK INFO'!H:H,1,0)),K5873,'BACK INFO'!$H$1),'BACK INFO'!$G$1)</f>
        <v>HOLLY SALES INC.</v>
      </c>
    </row>
    <row r="5874" spans="1:21" x14ac:dyDescent="0.35">
      <c r="A5874" s="44" t="s">
        <v>684</v>
      </c>
      <c r="B5874" s="44">
        <v>2019</v>
      </c>
      <c r="C5874" s="44">
        <v>12</v>
      </c>
      <c r="D5874" s="44" t="s">
        <v>95</v>
      </c>
      <c r="E5874" s="44" t="s">
        <v>96</v>
      </c>
      <c r="F5874" s="44" t="s">
        <v>59</v>
      </c>
      <c r="G5874" s="44" t="s">
        <v>657</v>
      </c>
      <c r="H5874" s="44" t="s">
        <v>98</v>
      </c>
      <c r="I5874" s="44" t="s">
        <v>340</v>
      </c>
      <c r="J5874" s="44" t="s">
        <v>99</v>
      </c>
      <c r="K5874" s="44" t="s">
        <v>74</v>
      </c>
      <c r="L5874" s="44" t="s">
        <v>680</v>
      </c>
      <c r="M5874" s="44">
        <v>0</v>
      </c>
      <c r="N5874" s="44">
        <v>113</v>
      </c>
      <c r="O5874" s="44">
        <v>2020</v>
      </c>
      <c r="P5874" s="44" t="s">
        <v>112</v>
      </c>
      <c r="Q5874" s="44" t="s">
        <v>112</v>
      </c>
      <c r="R5874" s="44" t="s">
        <v>657</v>
      </c>
      <c r="S5874" s="44" t="s">
        <v>685</v>
      </c>
      <c r="T5874" s="44">
        <v>3773</v>
      </c>
      <c r="U5874" s="44" t="str">
        <f>IF(ISERROR(VLOOKUP(I5874,'BACK INFO'!F:F,1,0)),IF(ISERROR(VLOOKUP(I5874,'BACK INFO'!H:H,1,0)),K5874,'BACK INFO'!$H$1),'BACK INFO'!$G$1)</f>
        <v>DENISE ARNETT</v>
      </c>
    </row>
    <row r="5875" spans="1:21" x14ac:dyDescent="0.35">
      <c r="A5875" s="44" t="s">
        <v>684</v>
      </c>
      <c r="B5875" s="44">
        <v>2020</v>
      </c>
      <c r="C5875" s="44">
        <v>1</v>
      </c>
      <c r="D5875" s="44" t="s">
        <v>95</v>
      </c>
      <c r="E5875" s="44" t="s">
        <v>96</v>
      </c>
      <c r="F5875" s="44" t="s">
        <v>59</v>
      </c>
      <c r="G5875" s="44" t="s">
        <v>657</v>
      </c>
      <c r="H5875" s="44" t="s">
        <v>98</v>
      </c>
      <c r="I5875" s="44" t="s">
        <v>340</v>
      </c>
      <c r="J5875" s="44" t="s">
        <v>99</v>
      </c>
      <c r="K5875" s="44" t="s">
        <v>74</v>
      </c>
      <c r="L5875" s="44" t="s">
        <v>680</v>
      </c>
      <c r="M5875" s="44">
        <v>0</v>
      </c>
      <c r="N5875" s="44">
        <v>70</v>
      </c>
      <c r="O5875" s="44">
        <v>2020</v>
      </c>
      <c r="P5875" s="44" t="s">
        <v>112</v>
      </c>
      <c r="Q5875" s="44" t="s">
        <v>112</v>
      </c>
      <c r="R5875" s="44" t="s">
        <v>657</v>
      </c>
      <c r="S5875" s="44" t="s">
        <v>685</v>
      </c>
      <c r="T5875" s="44">
        <v>2435</v>
      </c>
      <c r="U5875" s="44" t="str">
        <f>IF(ISERROR(VLOOKUP(I5875,'BACK INFO'!F:F,1,0)),IF(ISERROR(VLOOKUP(I5875,'BACK INFO'!H:H,1,0)),K5875,'BACK INFO'!$H$1),'BACK INFO'!$G$1)</f>
        <v>DENISE ARNETT</v>
      </c>
    </row>
    <row r="5876" spans="1:21" x14ac:dyDescent="0.35">
      <c r="A5876" s="44" t="s">
        <v>684</v>
      </c>
      <c r="B5876" s="44">
        <v>2020</v>
      </c>
      <c r="C5876" s="44">
        <v>1</v>
      </c>
      <c r="D5876" s="44" t="s">
        <v>95</v>
      </c>
      <c r="E5876" s="44" t="s">
        <v>96</v>
      </c>
      <c r="F5876" s="44" t="s">
        <v>59</v>
      </c>
      <c r="G5876" s="44" t="s">
        <v>657</v>
      </c>
      <c r="H5876" s="44" t="s">
        <v>152</v>
      </c>
      <c r="I5876" s="44" t="s">
        <v>340</v>
      </c>
      <c r="J5876" s="44" t="s">
        <v>99</v>
      </c>
      <c r="K5876" s="44" t="s">
        <v>74</v>
      </c>
      <c r="L5876" s="44" t="s">
        <v>680</v>
      </c>
      <c r="M5876" s="44">
        <v>0</v>
      </c>
      <c r="N5876" s="44">
        <v>5</v>
      </c>
      <c r="O5876" s="44">
        <v>2020</v>
      </c>
      <c r="P5876" s="44" t="s">
        <v>112</v>
      </c>
      <c r="Q5876" s="44" t="s">
        <v>112</v>
      </c>
      <c r="R5876" s="44" t="s">
        <v>657</v>
      </c>
      <c r="S5876" s="44" t="s">
        <v>685</v>
      </c>
      <c r="T5876" s="44">
        <v>215</v>
      </c>
      <c r="U5876" s="44" t="str">
        <f>IF(ISERROR(VLOOKUP(I5876,'BACK INFO'!F:F,1,0)),IF(ISERROR(VLOOKUP(I5876,'BACK INFO'!H:H,1,0)),K5876,'BACK INFO'!$H$1),'BACK INFO'!$G$1)</f>
        <v>DENISE ARNETT</v>
      </c>
    </row>
    <row r="5877" spans="1:21" x14ac:dyDescent="0.35">
      <c r="A5877" s="44" t="s">
        <v>684</v>
      </c>
      <c r="B5877" s="44">
        <v>2019</v>
      </c>
      <c r="C5877" s="44">
        <v>9</v>
      </c>
      <c r="D5877" s="44" t="s">
        <v>95</v>
      </c>
      <c r="E5877" s="44" t="s">
        <v>96</v>
      </c>
      <c r="F5877" s="44" t="s">
        <v>59</v>
      </c>
      <c r="G5877" s="44" t="s">
        <v>657</v>
      </c>
      <c r="H5877" s="44" t="s">
        <v>106</v>
      </c>
      <c r="I5877" s="44" t="s">
        <v>360</v>
      </c>
      <c r="J5877" s="44" t="s">
        <v>99</v>
      </c>
      <c r="K5877" s="44" t="s">
        <v>72</v>
      </c>
      <c r="L5877" s="44" t="s">
        <v>680</v>
      </c>
      <c r="M5877" s="44">
        <v>0</v>
      </c>
      <c r="N5877" s="44">
        <v>312</v>
      </c>
      <c r="O5877" s="44">
        <v>2020</v>
      </c>
      <c r="P5877" s="44" t="s">
        <v>112</v>
      </c>
      <c r="Q5877" s="44" t="s">
        <v>112</v>
      </c>
      <c r="R5877" s="44" t="s">
        <v>657</v>
      </c>
      <c r="S5877" s="44" t="s">
        <v>685</v>
      </c>
      <c r="T5877" s="44">
        <v>2616</v>
      </c>
      <c r="U5877" s="44" t="str">
        <f>IF(ISERROR(VLOOKUP(I5877,'BACK INFO'!F:F,1,0)),IF(ISERROR(VLOOKUP(I5877,'BACK INFO'!H:H,1,0)),K5877,'BACK INFO'!$H$1),'BACK INFO'!$G$1)</f>
        <v>BILL MILLER AND COMPANY</v>
      </c>
    </row>
    <row r="5878" spans="1:21" x14ac:dyDescent="0.35">
      <c r="A5878" s="44" t="s">
        <v>684</v>
      </c>
      <c r="B5878" s="44">
        <v>2019</v>
      </c>
      <c r="C5878" s="44">
        <v>9</v>
      </c>
      <c r="D5878" s="44" t="s">
        <v>95</v>
      </c>
      <c r="E5878" s="44" t="s">
        <v>96</v>
      </c>
      <c r="F5878" s="44" t="s">
        <v>59</v>
      </c>
      <c r="G5878" s="44" t="s">
        <v>657</v>
      </c>
      <c r="H5878" s="44" t="s">
        <v>98</v>
      </c>
      <c r="I5878" s="44" t="s">
        <v>360</v>
      </c>
      <c r="J5878" s="44" t="s">
        <v>99</v>
      </c>
      <c r="K5878" s="44" t="s">
        <v>72</v>
      </c>
      <c r="L5878" s="44" t="s">
        <v>680</v>
      </c>
      <c r="M5878" s="44">
        <v>0</v>
      </c>
      <c r="N5878" s="44">
        <v>54</v>
      </c>
      <c r="O5878" s="44">
        <v>2020</v>
      </c>
      <c r="P5878" s="44" t="s">
        <v>112</v>
      </c>
      <c r="Q5878" s="44" t="s">
        <v>112</v>
      </c>
      <c r="R5878" s="44" t="s">
        <v>657</v>
      </c>
      <c r="S5878" s="44" t="s">
        <v>685</v>
      </c>
      <c r="T5878" s="44">
        <v>2412</v>
      </c>
      <c r="U5878" s="44" t="str">
        <f>IF(ISERROR(VLOOKUP(I5878,'BACK INFO'!F:F,1,0)),IF(ISERROR(VLOOKUP(I5878,'BACK INFO'!H:H,1,0)),K5878,'BACK INFO'!$H$1),'BACK INFO'!$G$1)</f>
        <v>BILL MILLER AND COMPANY</v>
      </c>
    </row>
    <row r="5879" spans="1:21" x14ac:dyDescent="0.35">
      <c r="A5879" s="44" t="s">
        <v>684</v>
      </c>
      <c r="B5879" s="44">
        <v>2019</v>
      </c>
      <c r="C5879" s="44">
        <v>10</v>
      </c>
      <c r="D5879" s="44" t="s">
        <v>95</v>
      </c>
      <c r="E5879" s="44" t="s">
        <v>96</v>
      </c>
      <c r="F5879" s="44" t="s">
        <v>59</v>
      </c>
      <c r="G5879" s="44" t="s">
        <v>657</v>
      </c>
      <c r="H5879" s="44" t="s">
        <v>98</v>
      </c>
      <c r="I5879" s="44" t="s">
        <v>360</v>
      </c>
      <c r="J5879" s="44" t="s">
        <v>99</v>
      </c>
      <c r="K5879" s="44" t="s">
        <v>72</v>
      </c>
      <c r="L5879" s="44" t="s">
        <v>680</v>
      </c>
      <c r="M5879" s="44">
        <v>0</v>
      </c>
      <c r="N5879" s="44">
        <v>120</v>
      </c>
      <c r="O5879" s="44">
        <v>2020</v>
      </c>
      <c r="P5879" s="44" t="s">
        <v>112</v>
      </c>
      <c r="Q5879" s="44" t="s">
        <v>112</v>
      </c>
      <c r="R5879" s="44" t="s">
        <v>657</v>
      </c>
      <c r="S5879" s="44" t="s">
        <v>685</v>
      </c>
      <c r="T5879" s="44">
        <v>5094</v>
      </c>
      <c r="U5879" s="44" t="str">
        <f>IF(ISERROR(VLOOKUP(I5879,'BACK INFO'!F:F,1,0)),IF(ISERROR(VLOOKUP(I5879,'BACK INFO'!H:H,1,0)),K5879,'BACK INFO'!$H$1),'BACK INFO'!$G$1)</f>
        <v>BILL MILLER AND COMPANY</v>
      </c>
    </row>
    <row r="5880" spans="1:21" x14ac:dyDescent="0.35">
      <c r="A5880" s="44" t="s">
        <v>684</v>
      </c>
      <c r="B5880" s="44">
        <v>2019</v>
      </c>
      <c r="C5880" s="44">
        <v>11</v>
      </c>
      <c r="D5880" s="44" t="s">
        <v>95</v>
      </c>
      <c r="E5880" s="44" t="s">
        <v>96</v>
      </c>
      <c r="F5880" s="44" t="s">
        <v>59</v>
      </c>
      <c r="G5880" s="44" t="s">
        <v>657</v>
      </c>
      <c r="H5880" s="44" t="s">
        <v>98</v>
      </c>
      <c r="I5880" s="44" t="s">
        <v>360</v>
      </c>
      <c r="J5880" s="44" t="s">
        <v>99</v>
      </c>
      <c r="K5880" s="44" t="s">
        <v>72</v>
      </c>
      <c r="L5880" s="44" t="s">
        <v>680</v>
      </c>
      <c r="M5880" s="44">
        <v>0</v>
      </c>
      <c r="N5880" s="44">
        <v>312</v>
      </c>
      <c r="O5880" s="44">
        <v>2020</v>
      </c>
      <c r="P5880" s="44" t="s">
        <v>112</v>
      </c>
      <c r="Q5880" s="44" t="s">
        <v>112</v>
      </c>
      <c r="R5880" s="44" t="s">
        <v>657</v>
      </c>
      <c r="S5880" s="44" t="s">
        <v>685</v>
      </c>
      <c r="T5880" s="44">
        <v>12648</v>
      </c>
      <c r="U5880" s="44" t="str">
        <f>IF(ISERROR(VLOOKUP(I5880,'BACK INFO'!F:F,1,0)),IF(ISERROR(VLOOKUP(I5880,'BACK INFO'!H:H,1,0)),K5880,'BACK INFO'!$H$1),'BACK INFO'!$G$1)</f>
        <v>BILL MILLER AND COMPANY</v>
      </c>
    </row>
    <row r="5881" spans="1:21" x14ac:dyDescent="0.35">
      <c r="A5881" s="44" t="s">
        <v>684</v>
      </c>
      <c r="B5881" s="44">
        <v>2019</v>
      </c>
      <c r="C5881" s="44">
        <v>12</v>
      </c>
      <c r="D5881" s="44" t="s">
        <v>95</v>
      </c>
      <c r="E5881" s="44" t="s">
        <v>96</v>
      </c>
      <c r="F5881" s="44" t="s">
        <v>59</v>
      </c>
      <c r="G5881" s="44" t="s">
        <v>657</v>
      </c>
      <c r="H5881" s="44" t="s">
        <v>98</v>
      </c>
      <c r="I5881" s="44" t="s">
        <v>360</v>
      </c>
      <c r="J5881" s="44" t="s">
        <v>99</v>
      </c>
      <c r="K5881" s="44" t="s">
        <v>72</v>
      </c>
      <c r="L5881" s="44" t="s">
        <v>680</v>
      </c>
      <c r="M5881" s="44">
        <v>0</v>
      </c>
      <c r="N5881" s="44">
        <v>168</v>
      </c>
      <c r="O5881" s="44">
        <v>2020</v>
      </c>
      <c r="P5881" s="44" t="s">
        <v>112</v>
      </c>
      <c r="Q5881" s="44" t="s">
        <v>112</v>
      </c>
      <c r="R5881" s="44" t="s">
        <v>657</v>
      </c>
      <c r="S5881" s="44" t="s">
        <v>685</v>
      </c>
      <c r="T5881" s="44">
        <v>6336</v>
      </c>
      <c r="U5881" s="44" t="str">
        <f>IF(ISERROR(VLOOKUP(I5881,'BACK INFO'!F:F,1,0)),IF(ISERROR(VLOOKUP(I5881,'BACK INFO'!H:H,1,0)),K5881,'BACK INFO'!$H$1),'BACK INFO'!$G$1)</f>
        <v>BILL MILLER AND COMPANY</v>
      </c>
    </row>
    <row r="5882" spans="1:21" x14ac:dyDescent="0.35">
      <c r="A5882" s="44" t="s">
        <v>684</v>
      </c>
      <c r="B5882" s="44">
        <v>2019</v>
      </c>
      <c r="C5882" s="44">
        <v>9</v>
      </c>
      <c r="D5882" s="44" t="s">
        <v>95</v>
      </c>
      <c r="E5882" s="44" t="s">
        <v>96</v>
      </c>
      <c r="F5882" s="44" t="s">
        <v>59</v>
      </c>
      <c r="G5882" s="44" t="s">
        <v>657</v>
      </c>
      <c r="H5882" s="44" t="s">
        <v>152</v>
      </c>
      <c r="I5882" s="44" t="s">
        <v>360</v>
      </c>
      <c r="J5882" s="44" t="s">
        <v>99</v>
      </c>
      <c r="K5882" s="44" t="s">
        <v>72</v>
      </c>
      <c r="L5882" s="44" t="s">
        <v>680</v>
      </c>
      <c r="M5882" s="44">
        <v>0</v>
      </c>
      <c r="N5882" s="44">
        <v>120</v>
      </c>
      <c r="O5882" s="44">
        <v>2020</v>
      </c>
      <c r="P5882" s="44" t="s">
        <v>112</v>
      </c>
      <c r="Q5882" s="44" t="s">
        <v>112</v>
      </c>
      <c r="R5882" s="44" t="s">
        <v>657</v>
      </c>
      <c r="S5882" s="44" t="s">
        <v>685</v>
      </c>
      <c r="T5882" s="44">
        <v>5856</v>
      </c>
      <c r="U5882" s="44" t="str">
        <f>IF(ISERROR(VLOOKUP(I5882,'BACK INFO'!F:F,1,0)),IF(ISERROR(VLOOKUP(I5882,'BACK INFO'!H:H,1,0)),K5882,'BACK INFO'!$H$1),'BACK INFO'!$G$1)</f>
        <v>BILL MILLER AND COMPANY</v>
      </c>
    </row>
    <row r="5883" spans="1:21" x14ac:dyDescent="0.35">
      <c r="A5883" s="44" t="s">
        <v>684</v>
      </c>
      <c r="B5883" s="44">
        <v>2019</v>
      </c>
      <c r="C5883" s="44">
        <v>10</v>
      </c>
      <c r="D5883" s="44" t="s">
        <v>95</v>
      </c>
      <c r="E5883" s="44" t="s">
        <v>96</v>
      </c>
      <c r="F5883" s="44" t="s">
        <v>59</v>
      </c>
      <c r="G5883" s="44" t="s">
        <v>657</v>
      </c>
      <c r="H5883" s="44" t="s">
        <v>152</v>
      </c>
      <c r="I5883" s="44" t="s">
        <v>360</v>
      </c>
      <c r="J5883" s="44" t="s">
        <v>99</v>
      </c>
      <c r="K5883" s="44" t="s">
        <v>72</v>
      </c>
      <c r="L5883" s="44" t="s">
        <v>680</v>
      </c>
      <c r="M5883" s="44">
        <v>0</v>
      </c>
      <c r="N5883" s="44">
        <v>12</v>
      </c>
      <c r="O5883" s="44">
        <v>2020</v>
      </c>
      <c r="P5883" s="44" t="s">
        <v>112</v>
      </c>
      <c r="Q5883" s="44" t="s">
        <v>112</v>
      </c>
      <c r="R5883" s="44" t="s">
        <v>657</v>
      </c>
      <c r="S5883" s="44" t="s">
        <v>685</v>
      </c>
      <c r="T5883" s="44">
        <v>492</v>
      </c>
      <c r="U5883" s="44" t="str">
        <f>IF(ISERROR(VLOOKUP(I5883,'BACK INFO'!F:F,1,0)),IF(ISERROR(VLOOKUP(I5883,'BACK INFO'!H:H,1,0)),K5883,'BACK INFO'!$H$1),'BACK INFO'!$G$1)</f>
        <v>BILL MILLER AND COMPANY</v>
      </c>
    </row>
    <row r="5884" spans="1:21" x14ac:dyDescent="0.35">
      <c r="A5884" s="44" t="s">
        <v>684</v>
      </c>
      <c r="B5884" s="44">
        <v>2019</v>
      </c>
      <c r="C5884" s="44">
        <v>11</v>
      </c>
      <c r="D5884" s="44" t="s">
        <v>95</v>
      </c>
      <c r="E5884" s="44" t="s">
        <v>96</v>
      </c>
      <c r="F5884" s="44" t="s">
        <v>59</v>
      </c>
      <c r="G5884" s="44" t="s">
        <v>657</v>
      </c>
      <c r="H5884" s="44" t="s">
        <v>152</v>
      </c>
      <c r="I5884" s="44" t="s">
        <v>360</v>
      </c>
      <c r="J5884" s="44" t="s">
        <v>99</v>
      </c>
      <c r="K5884" s="44" t="s">
        <v>72</v>
      </c>
      <c r="L5884" s="44" t="s">
        <v>680</v>
      </c>
      <c r="M5884" s="44">
        <v>0</v>
      </c>
      <c r="N5884" s="44">
        <v>240</v>
      </c>
      <c r="O5884" s="44">
        <v>2020</v>
      </c>
      <c r="P5884" s="44" t="s">
        <v>112</v>
      </c>
      <c r="Q5884" s="44" t="s">
        <v>112</v>
      </c>
      <c r="R5884" s="44" t="s">
        <v>657</v>
      </c>
      <c r="S5884" s="44" t="s">
        <v>685</v>
      </c>
      <c r="T5884" s="44">
        <v>13116</v>
      </c>
      <c r="U5884" s="44" t="str">
        <f>IF(ISERROR(VLOOKUP(I5884,'BACK INFO'!F:F,1,0)),IF(ISERROR(VLOOKUP(I5884,'BACK INFO'!H:H,1,0)),K5884,'BACK INFO'!$H$1),'BACK INFO'!$G$1)</f>
        <v>BILL MILLER AND COMPANY</v>
      </c>
    </row>
    <row r="5885" spans="1:21" x14ac:dyDescent="0.35">
      <c r="A5885" s="44" t="s">
        <v>684</v>
      </c>
      <c r="B5885" s="44">
        <v>2020</v>
      </c>
      <c r="C5885" s="44">
        <v>1</v>
      </c>
      <c r="D5885" s="44" t="s">
        <v>95</v>
      </c>
      <c r="E5885" s="44" t="s">
        <v>96</v>
      </c>
      <c r="F5885" s="44" t="s">
        <v>59</v>
      </c>
      <c r="G5885" s="44" t="s">
        <v>657</v>
      </c>
      <c r="H5885" s="44" t="s">
        <v>152</v>
      </c>
      <c r="I5885" s="44" t="s">
        <v>360</v>
      </c>
      <c r="J5885" s="44" t="s">
        <v>99</v>
      </c>
      <c r="K5885" s="44" t="s">
        <v>72</v>
      </c>
      <c r="L5885" s="44" t="s">
        <v>680</v>
      </c>
      <c r="M5885" s="44">
        <v>0</v>
      </c>
      <c r="N5885" s="44">
        <v>42</v>
      </c>
      <c r="O5885" s="44">
        <v>2020</v>
      </c>
      <c r="P5885" s="44" t="s">
        <v>112</v>
      </c>
      <c r="Q5885" s="44" t="s">
        <v>112</v>
      </c>
      <c r="R5885" s="44" t="s">
        <v>657</v>
      </c>
      <c r="S5885" s="44" t="s">
        <v>685</v>
      </c>
      <c r="T5885" s="44">
        <v>2004</v>
      </c>
      <c r="U5885" s="44" t="str">
        <f>IF(ISERROR(VLOOKUP(I5885,'BACK INFO'!F:F,1,0)),IF(ISERROR(VLOOKUP(I5885,'BACK INFO'!H:H,1,0)),K5885,'BACK INFO'!$H$1),'BACK INFO'!$G$1)</f>
        <v>BILL MILLER AND COMPANY</v>
      </c>
    </row>
    <row r="5886" spans="1:21" x14ac:dyDescent="0.35">
      <c r="A5886" s="44" t="s">
        <v>684</v>
      </c>
      <c r="B5886" s="44">
        <v>2019</v>
      </c>
      <c r="C5886" s="44">
        <v>11</v>
      </c>
      <c r="D5886" s="44" t="s">
        <v>95</v>
      </c>
      <c r="E5886" s="44" t="s">
        <v>96</v>
      </c>
      <c r="F5886" s="44" t="s">
        <v>59</v>
      </c>
      <c r="G5886" s="44" t="s">
        <v>570</v>
      </c>
      <c r="H5886" s="44" t="s">
        <v>110</v>
      </c>
      <c r="I5886" s="44" t="s">
        <v>457</v>
      </c>
      <c r="J5886" s="44" t="s">
        <v>99</v>
      </c>
      <c r="K5886" s="44" t="s">
        <v>71</v>
      </c>
      <c r="L5886" s="44" t="s">
        <v>680</v>
      </c>
      <c r="M5886" s="44">
        <v>0</v>
      </c>
      <c r="N5886" s="44">
        <v>174</v>
      </c>
      <c r="O5886" s="44">
        <v>2019</v>
      </c>
      <c r="P5886" s="44" t="s">
        <v>109</v>
      </c>
      <c r="Q5886" s="44" t="s">
        <v>109</v>
      </c>
      <c r="R5886" s="44" t="s">
        <v>570</v>
      </c>
      <c r="S5886" s="44" t="s">
        <v>685</v>
      </c>
      <c r="T5886" s="44">
        <v>5569.6800000000021</v>
      </c>
      <c r="U5886" s="44" t="str">
        <f>IF(ISERROR(VLOOKUP(I5886,'BACK INFO'!F:F,1,0)),IF(ISERROR(VLOOKUP(I5886,'BACK INFO'!H:H,1,0)),K5886,'BACK INFO'!$H$1),'BACK INFO'!$G$1)</f>
        <v>HOLLY SALES INC.</v>
      </c>
    </row>
    <row r="5887" spans="1:21" x14ac:dyDescent="0.35">
      <c r="A5887" s="44" t="s">
        <v>684</v>
      </c>
      <c r="B5887" s="44">
        <v>2019</v>
      </c>
      <c r="C5887" s="44">
        <v>12</v>
      </c>
      <c r="D5887" s="44" t="s">
        <v>95</v>
      </c>
      <c r="E5887" s="44" t="s">
        <v>96</v>
      </c>
      <c r="F5887" s="44" t="s">
        <v>59</v>
      </c>
      <c r="G5887" s="44" t="s">
        <v>657</v>
      </c>
      <c r="H5887" s="44" t="s">
        <v>98</v>
      </c>
      <c r="I5887" s="44" t="s">
        <v>576</v>
      </c>
      <c r="J5887" s="44" t="s">
        <v>99</v>
      </c>
      <c r="K5887" s="44" t="s">
        <v>72</v>
      </c>
      <c r="L5887" s="44" t="s">
        <v>680</v>
      </c>
      <c r="M5887" s="44">
        <v>0</v>
      </c>
      <c r="N5887" s="44">
        <v>6</v>
      </c>
      <c r="O5887" s="44">
        <v>2020</v>
      </c>
      <c r="P5887" s="44" t="s">
        <v>112</v>
      </c>
      <c r="Q5887" s="44" t="s">
        <v>112</v>
      </c>
      <c r="R5887" s="44" t="s">
        <v>657</v>
      </c>
      <c r="S5887" s="44" t="s">
        <v>685</v>
      </c>
      <c r="T5887" s="44">
        <v>168</v>
      </c>
      <c r="U5887" s="44" t="str">
        <f>IF(ISERROR(VLOOKUP(I5887,'BACK INFO'!F:F,1,0)),IF(ISERROR(VLOOKUP(I5887,'BACK INFO'!H:H,1,0)),K5887,'BACK INFO'!$H$1),'BACK INFO'!$G$1)</f>
        <v>BILL MILLER AND COMPANY</v>
      </c>
    </row>
    <row r="5888" spans="1:21" x14ac:dyDescent="0.35">
      <c r="A5888" s="44" t="s">
        <v>684</v>
      </c>
      <c r="B5888" s="44">
        <v>2020</v>
      </c>
      <c r="C5888" s="44">
        <v>2</v>
      </c>
      <c r="D5888" s="44" t="s">
        <v>95</v>
      </c>
      <c r="E5888" s="44" t="s">
        <v>96</v>
      </c>
      <c r="F5888" s="44" t="s">
        <v>59</v>
      </c>
      <c r="G5888" s="44" t="s">
        <v>657</v>
      </c>
      <c r="H5888" s="44" t="s">
        <v>98</v>
      </c>
      <c r="I5888" s="44" t="s">
        <v>576</v>
      </c>
      <c r="J5888" s="44" t="s">
        <v>99</v>
      </c>
      <c r="K5888" s="44" t="s">
        <v>72</v>
      </c>
      <c r="L5888" s="44" t="s">
        <v>680</v>
      </c>
      <c r="M5888" s="44">
        <v>0</v>
      </c>
      <c r="N5888" s="44">
        <v>15</v>
      </c>
      <c r="O5888" s="44">
        <v>2020</v>
      </c>
      <c r="P5888" s="44" t="s">
        <v>112</v>
      </c>
      <c r="Q5888" s="44" t="s">
        <v>112</v>
      </c>
      <c r="R5888" s="44" t="s">
        <v>657</v>
      </c>
      <c r="S5888" s="44" t="s">
        <v>685</v>
      </c>
      <c r="T5888" s="44">
        <v>474</v>
      </c>
      <c r="U5888" s="44" t="str">
        <f>IF(ISERROR(VLOOKUP(I5888,'BACK INFO'!F:F,1,0)),IF(ISERROR(VLOOKUP(I5888,'BACK INFO'!H:H,1,0)),K5888,'BACK INFO'!$H$1),'BACK INFO'!$G$1)</f>
        <v>BILL MILLER AND COMPANY</v>
      </c>
    </row>
    <row r="5889" spans="1:21" x14ac:dyDescent="0.35">
      <c r="A5889" s="44" t="s">
        <v>684</v>
      </c>
      <c r="B5889" s="44">
        <v>2020</v>
      </c>
      <c r="C5889" s="44">
        <v>1</v>
      </c>
      <c r="D5889" s="44" t="s">
        <v>95</v>
      </c>
      <c r="E5889" s="44" t="s">
        <v>96</v>
      </c>
      <c r="F5889" s="44" t="s">
        <v>59</v>
      </c>
      <c r="G5889" s="44" t="s">
        <v>657</v>
      </c>
      <c r="H5889" s="44" t="s">
        <v>98</v>
      </c>
      <c r="I5889" s="44" t="s">
        <v>576</v>
      </c>
      <c r="J5889" s="44" t="s">
        <v>99</v>
      </c>
      <c r="K5889" s="44" t="s">
        <v>72</v>
      </c>
      <c r="L5889" s="44" t="s">
        <v>680</v>
      </c>
      <c r="M5889" s="44">
        <v>0</v>
      </c>
      <c r="N5889" s="44">
        <v>12</v>
      </c>
      <c r="O5889" s="44">
        <v>2020</v>
      </c>
      <c r="P5889" s="44" t="s">
        <v>112</v>
      </c>
      <c r="Q5889" s="44" t="s">
        <v>112</v>
      </c>
      <c r="R5889" s="44" t="s">
        <v>657</v>
      </c>
      <c r="S5889" s="44" t="s">
        <v>685</v>
      </c>
      <c r="T5889" s="44">
        <v>446</v>
      </c>
      <c r="U5889" s="44" t="str">
        <f>IF(ISERROR(VLOOKUP(I5889,'BACK INFO'!F:F,1,0)),IF(ISERROR(VLOOKUP(I5889,'BACK INFO'!H:H,1,0)),K5889,'BACK INFO'!$H$1),'BACK INFO'!$G$1)</f>
        <v>BILL MILLER AND COMPANY</v>
      </c>
    </row>
    <row r="5890" spans="1:21" x14ac:dyDescent="0.35">
      <c r="A5890" s="44" t="s">
        <v>684</v>
      </c>
      <c r="B5890" s="44">
        <v>2020</v>
      </c>
      <c r="C5890" s="44">
        <v>3</v>
      </c>
      <c r="D5890" s="44" t="s">
        <v>95</v>
      </c>
      <c r="E5890" s="44" t="s">
        <v>96</v>
      </c>
      <c r="F5890" s="44" t="s">
        <v>59</v>
      </c>
      <c r="G5890" s="44" t="s">
        <v>657</v>
      </c>
      <c r="H5890" s="44" t="s">
        <v>98</v>
      </c>
      <c r="I5890" s="44" t="s">
        <v>576</v>
      </c>
      <c r="J5890" s="44" t="s">
        <v>99</v>
      </c>
      <c r="K5890" s="44" t="s">
        <v>72</v>
      </c>
      <c r="L5890" s="44" t="s">
        <v>680</v>
      </c>
      <c r="M5890" s="44">
        <v>0</v>
      </c>
      <c r="N5890" s="44">
        <v>7</v>
      </c>
      <c r="O5890" s="44">
        <v>2020</v>
      </c>
      <c r="P5890" s="44" t="s">
        <v>112</v>
      </c>
      <c r="Q5890" s="44" t="s">
        <v>112</v>
      </c>
      <c r="R5890" s="44" t="s">
        <v>657</v>
      </c>
      <c r="S5890" s="44" t="s">
        <v>685</v>
      </c>
      <c r="T5890" s="44">
        <v>223</v>
      </c>
      <c r="U5890" s="44" t="str">
        <f>IF(ISERROR(VLOOKUP(I5890,'BACK INFO'!F:F,1,0)),IF(ISERROR(VLOOKUP(I5890,'BACK INFO'!H:H,1,0)),K5890,'BACK INFO'!$H$1),'BACK INFO'!$G$1)</f>
        <v>BILL MILLER AND COMPANY</v>
      </c>
    </row>
    <row r="5891" spans="1:21" x14ac:dyDescent="0.35">
      <c r="A5891" s="44" t="s">
        <v>684</v>
      </c>
      <c r="B5891" s="44">
        <v>2020</v>
      </c>
      <c r="C5891" s="44">
        <v>4</v>
      </c>
      <c r="D5891" s="44" t="s">
        <v>95</v>
      </c>
      <c r="E5891" s="44" t="s">
        <v>96</v>
      </c>
      <c r="F5891" s="44" t="s">
        <v>59</v>
      </c>
      <c r="G5891" s="44" t="s">
        <v>657</v>
      </c>
      <c r="H5891" s="44" t="s">
        <v>98</v>
      </c>
      <c r="I5891" s="44" t="s">
        <v>576</v>
      </c>
      <c r="J5891" s="44" t="s">
        <v>99</v>
      </c>
      <c r="K5891" s="44" t="s">
        <v>72</v>
      </c>
      <c r="L5891" s="44" t="s">
        <v>680</v>
      </c>
      <c r="M5891" s="44">
        <v>0</v>
      </c>
      <c r="N5891" s="44">
        <v>9</v>
      </c>
      <c r="O5891" s="44">
        <v>2020</v>
      </c>
      <c r="P5891" s="44" t="s">
        <v>112</v>
      </c>
      <c r="Q5891" s="44" t="s">
        <v>112</v>
      </c>
      <c r="R5891" s="44" t="s">
        <v>657</v>
      </c>
      <c r="S5891" s="44" t="s">
        <v>685</v>
      </c>
      <c r="T5891" s="44">
        <v>256</v>
      </c>
      <c r="U5891" s="44" t="str">
        <f>IF(ISERROR(VLOOKUP(I5891,'BACK INFO'!F:F,1,0)),IF(ISERROR(VLOOKUP(I5891,'BACK INFO'!H:H,1,0)),K5891,'BACK INFO'!$H$1),'BACK INFO'!$G$1)</f>
        <v>BILL MILLER AND COMPANY</v>
      </c>
    </row>
    <row r="5892" spans="1:21" x14ac:dyDescent="0.35">
      <c r="A5892" s="44" t="s">
        <v>684</v>
      </c>
      <c r="B5892" s="44">
        <v>2020</v>
      </c>
      <c r="C5892" s="44">
        <v>5</v>
      </c>
      <c r="D5892" s="44" t="s">
        <v>95</v>
      </c>
      <c r="E5892" s="44" t="s">
        <v>96</v>
      </c>
      <c r="F5892" s="44" t="s">
        <v>59</v>
      </c>
      <c r="G5892" s="44" t="s">
        <v>657</v>
      </c>
      <c r="H5892" s="44" t="s">
        <v>98</v>
      </c>
      <c r="I5892" s="44" t="s">
        <v>576</v>
      </c>
      <c r="J5892" s="44" t="s">
        <v>99</v>
      </c>
      <c r="K5892" s="44" t="s">
        <v>72</v>
      </c>
      <c r="L5892" s="44" t="s">
        <v>680</v>
      </c>
      <c r="M5892" s="44">
        <v>0</v>
      </c>
      <c r="N5892" s="44">
        <v>8</v>
      </c>
      <c r="O5892" s="44">
        <v>2020</v>
      </c>
      <c r="P5892" s="44" t="s">
        <v>112</v>
      </c>
      <c r="Q5892" s="44" t="s">
        <v>112</v>
      </c>
      <c r="R5892" s="44" t="s">
        <v>657</v>
      </c>
      <c r="S5892" s="44" t="s">
        <v>685</v>
      </c>
      <c r="T5892" s="44">
        <v>368</v>
      </c>
      <c r="U5892" s="44" t="str">
        <f>IF(ISERROR(VLOOKUP(I5892,'BACK INFO'!F:F,1,0)),IF(ISERROR(VLOOKUP(I5892,'BACK INFO'!H:H,1,0)),K5892,'BACK INFO'!$H$1),'BACK INFO'!$G$1)</f>
        <v>BILL MILLER AND COMPANY</v>
      </c>
    </row>
    <row r="5893" spans="1:21" x14ac:dyDescent="0.35">
      <c r="A5893" s="44" t="s">
        <v>684</v>
      </c>
      <c r="B5893" s="44">
        <v>2019</v>
      </c>
      <c r="C5893" s="44">
        <v>12</v>
      </c>
      <c r="D5893" s="44" t="s">
        <v>95</v>
      </c>
      <c r="E5893" s="44" t="s">
        <v>96</v>
      </c>
      <c r="F5893" s="44" t="s">
        <v>59</v>
      </c>
      <c r="G5893" s="44" t="s">
        <v>657</v>
      </c>
      <c r="H5893" s="44" t="s">
        <v>152</v>
      </c>
      <c r="I5893" s="44" t="s">
        <v>576</v>
      </c>
      <c r="J5893" s="44" t="s">
        <v>99</v>
      </c>
      <c r="K5893" s="44" t="s">
        <v>72</v>
      </c>
      <c r="L5893" s="44" t="s">
        <v>680</v>
      </c>
      <c r="M5893" s="44">
        <v>0</v>
      </c>
      <c r="N5893" s="44">
        <v>7</v>
      </c>
      <c r="O5893" s="44">
        <v>2020</v>
      </c>
      <c r="P5893" s="44" t="s">
        <v>112</v>
      </c>
      <c r="Q5893" s="44" t="s">
        <v>112</v>
      </c>
      <c r="R5893" s="44" t="s">
        <v>657</v>
      </c>
      <c r="S5893" s="44" t="s">
        <v>685</v>
      </c>
      <c r="T5893" s="44">
        <v>309</v>
      </c>
      <c r="U5893" s="44" t="str">
        <f>IF(ISERROR(VLOOKUP(I5893,'BACK INFO'!F:F,1,0)),IF(ISERROR(VLOOKUP(I5893,'BACK INFO'!H:H,1,0)),K5893,'BACK INFO'!$H$1),'BACK INFO'!$G$1)</f>
        <v>BILL MILLER AND COMPANY</v>
      </c>
    </row>
    <row r="5894" spans="1:21" x14ac:dyDescent="0.35">
      <c r="A5894" s="44" t="s">
        <v>684</v>
      </c>
      <c r="B5894" s="44">
        <v>2020</v>
      </c>
      <c r="C5894" s="44">
        <v>2</v>
      </c>
      <c r="D5894" s="44" t="s">
        <v>95</v>
      </c>
      <c r="E5894" s="44" t="s">
        <v>96</v>
      </c>
      <c r="F5894" s="44" t="s">
        <v>59</v>
      </c>
      <c r="G5894" s="44" t="s">
        <v>657</v>
      </c>
      <c r="H5894" s="44" t="s">
        <v>152</v>
      </c>
      <c r="I5894" s="44" t="s">
        <v>576</v>
      </c>
      <c r="J5894" s="44" t="s">
        <v>99</v>
      </c>
      <c r="K5894" s="44" t="s">
        <v>72</v>
      </c>
      <c r="L5894" s="44" t="s">
        <v>680</v>
      </c>
      <c r="M5894" s="44">
        <v>0</v>
      </c>
      <c r="N5894" s="44">
        <v>2</v>
      </c>
      <c r="O5894" s="44">
        <v>2020</v>
      </c>
      <c r="P5894" s="44" t="s">
        <v>112</v>
      </c>
      <c r="Q5894" s="44" t="s">
        <v>112</v>
      </c>
      <c r="R5894" s="44" t="s">
        <v>657</v>
      </c>
      <c r="S5894" s="44" t="s">
        <v>685</v>
      </c>
      <c r="T5894" s="44">
        <v>114</v>
      </c>
      <c r="U5894" s="44" t="str">
        <f>IF(ISERROR(VLOOKUP(I5894,'BACK INFO'!F:F,1,0)),IF(ISERROR(VLOOKUP(I5894,'BACK INFO'!H:H,1,0)),K5894,'BACK INFO'!$H$1),'BACK INFO'!$G$1)</f>
        <v>BILL MILLER AND COMPANY</v>
      </c>
    </row>
    <row r="5895" spans="1:21" x14ac:dyDescent="0.35">
      <c r="A5895" s="44" t="s">
        <v>684</v>
      </c>
      <c r="B5895" s="44">
        <v>2020</v>
      </c>
      <c r="C5895" s="44">
        <v>1</v>
      </c>
      <c r="D5895" s="44" t="s">
        <v>95</v>
      </c>
      <c r="E5895" s="44" t="s">
        <v>96</v>
      </c>
      <c r="F5895" s="44" t="s">
        <v>59</v>
      </c>
      <c r="G5895" s="44" t="s">
        <v>657</v>
      </c>
      <c r="H5895" s="44" t="s">
        <v>152</v>
      </c>
      <c r="I5895" s="44" t="s">
        <v>576</v>
      </c>
      <c r="J5895" s="44" t="s">
        <v>99</v>
      </c>
      <c r="K5895" s="44" t="s">
        <v>72</v>
      </c>
      <c r="L5895" s="44" t="s">
        <v>680</v>
      </c>
      <c r="M5895" s="44">
        <v>0</v>
      </c>
      <c r="N5895" s="44">
        <v>3</v>
      </c>
      <c r="O5895" s="44">
        <v>2020</v>
      </c>
      <c r="P5895" s="44" t="s">
        <v>112</v>
      </c>
      <c r="Q5895" s="44" t="s">
        <v>112</v>
      </c>
      <c r="R5895" s="44" t="s">
        <v>657</v>
      </c>
      <c r="S5895" s="44" t="s">
        <v>685</v>
      </c>
      <c r="T5895" s="44">
        <v>135</v>
      </c>
      <c r="U5895" s="44" t="str">
        <f>IF(ISERROR(VLOOKUP(I5895,'BACK INFO'!F:F,1,0)),IF(ISERROR(VLOOKUP(I5895,'BACK INFO'!H:H,1,0)),K5895,'BACK INFO'!$H$1),'BACK INFO'!$G$1)</f>
        <v>BILL MILLER AND COMPANY</v>
      </c>
    </row>
    <row r="5896" spans="1:21" x14ac:dyDescent="0.35">
      <c r="A5896" s="44" t="s">
        <v>684</v>
      </c>
      <c r="B5896" s="44">
        <v>2020</v>
      </c>
      <c r="C5896" s="44">
        <v>3</v>
      </c>
      <c r="D5896" s="44" t="s">
        <v>95</v>
      </c>
      <c r="E5896" s="44" t="s">
        <v>96</v>
      </c>
      <c r="F5896" s="44" t="s">
        <v>59</v>
      </c>
      <c r="G5896" s="44" t="s">
        <v>657</v>
      </c>
      <c r="H5896" s="44" t="s">
        <v>152</v>
      </c>
      <c r="I5896" s="44" t="s">
        <v>576</v>
      </c>
      <c r="J5896" s="44" t="s">
        <v>99</v>
      </c>
      <c r="K5896" s="44" t="s">
        <v>72</v>
      </c>
      <c r="L5896" s="44" t="s">
        <v>680</v>
      </c>
      <c r="M5896" s="44">
        <v>0</v>
      </c>
      <c r="N5896" s="44">
        <v>2</v>
      </c>
      <c r="O5896" s="44">
        <v>2020</v>
      </c>
      <c r="P5896" s="44" t="s">
        <v>112</v>
      </c>
      <c r="Q5896" s="44" t="s">
        <v>112</v>
      </c>
      <c r="R5896" s="44" t="s">
        <v>657</v>
      </c>
      <c r="S5896" s="44" t="s">
        <v>685</v>
      </c>
      <c r="T5896" s="44">
        <v>105</v>
      </c>
      <c r="U5896" s="44" t="str">
        <f>IF(ISERROR(VLOOKUP(I5896,'BACK INFO'!F:F,1,0)),IF(ISERROR(VLOOKUP(I5896,'BACK INFO'!H:H,1,0)),K5896,'BACK INFO'!$H$1),'BACK INFO'!$G$1)</f>
        <v>BILL MILLER AND COMPANY</v>
      </c>
    </row>
    <row r="5897" spans="1:21" x14ac:dyDescent="0.35">
      <c r="A5897" s="44" t="s">
        <v>684</v>
      </c>
      <c r="B5897" s="44">
        <v>2020</v>
      </c>
      <c r="C5897" s="44">
        <v>4</v>
      </c>
      <c r="D5897" s="44" t="s">
        <v>95</v>
      </c>
      <c r="E5897" s="44" t="s">
        <v>96</v>
      </c>
      <c r="F5897" s="44" t="s">
        <v>59</v>
      </c>
      <c r="G5897" s="44" t="s">
        <v>657</v>
      </c>
      <c r="H5897" s="44" t="s">
        <v>152</v>
      </c>
      <c r="I5897" s="44" t="s">
        <v>576</v>
      </c>
      <c r="J5897" s="44" t="s">
        <v>99</v>
      </c>
      <c r="K5897" s="44" t="s">
        <v>72</v>
      </c>
      <c r="L5897" s="44" t="s">
        <v>680</v>
      </c>
      <c r="M5897" s="44">
        <v>0</v>
      </c>
      <c r="N5897" s="44">
        <v>2</v>
      </c>
      <c r="O5897" s="44">
        <v>2020</v>
      </c>
      <c r="P5897" s="44" t="s">
        <v>112</v>
      </c>
      <c r="Q5897" s="44" t="s">
        <v>112</v>
      </c>
      <c r="R5897" s="44" t="s">
        <v>657</v>
      </c>
      <c r="S5897" s="44" t="s">
        <v>685</v>
      </c>
      <c r="T5897" s="44">
        <v>78</v>
      </c>
      <c r="U5897" s="44" t="str">
        <f>IF(ISERROR(VLOOKUP(I5897,'BACK INFO'!F:F,1,0)),IF(ISERROR(VLOOKUP(I5897,'BACK INFO'!H:H,1,0)),K5897,'BACK INFO'!$H$1),'BACK INFO'!$G$1)</f>
        <v>BILL MILLER AND COMPANY</v>
      </c>
    </row>
    <row r="5898" spans="1:21" x14ac:dyDescent="0.35">
      <c r="A5898" s="44" t="s">
        <v>684</v>
      </c>
      <c r="B5898" s="44">
        <v>2020</v>
      </c>
      <c r="C5898" s="44">
        <v>5</v>
      </c>
      <c r="D5898" s="44" t="s">
        <v>95</v>
      </c>
      <c r="E5898" s="44" t="s">
        <v>96</v>
      </c>
      <c r="F5898" s="44" t="s">
        <v>59</v>
      </c>
      <c r="G5898" s="44" t="s">
        <v>657</v>
      </c>
      <c r="H5898" s="44" t="s">
        <v>152</v>
      </c>
      <c r="I5898" s="44" t="s">
        <v>576</v>
      </c>
      <c r="J5898" s="44" t="s">
        <v>99</v>
      </c>
      <c r="K5898" s="44" t="s">
        <v>72</v>
      </c>
      <c r="L5898" s="44" t="s">
        <v>680</v>
      </c>
      <c r="M5898" s="44">
        <v>0</v>
      </c>
      <c r="N5898" s="44">
        <v>2</v>
      </c>
      <c r="O5898" s="44">
        <v>2020</v>
      </c>
      <c r="P5898" s="44" t="s">
        <v>112</v>
      </c>
      <c r="Q5898" s="44" t="s">
        <v>112</v>
      </c>
      <c r="R5898" s="44" t="s">
        <v>657</v>
      </c>
      <c r="S5898" s="44" t="s">
        <v>685</v>
      </c>
      <c r="T5898" s="44">
        <v>76</v>
      </c>
      <c r="U5898" s="44" t="str">
        <f>IF(ISERROR(VLOOKUP(I5898,'BACK INFO'!F:F,1,0)),IF(ISERROR(VLOOKUP(I5898,'BACK INFO'!H:H,1,0)),K5898,'BACK INFO'!$H$1),'BACK INFO'!$G$1)</f>
        <v>BILL MILLER AND COMPANY</v>
      </c>
    </row>
    <row r="5899" spans="1:21" x14ac:dyDescent="0.35">
      <c r="A5899" s="44" t="s">
        <v>684</v>
      </c>
      <c r="B5899" s="44">
        <v>2020</v>
      </c>
      <c r="C5899" s="44">
        <v>3</v>
      </c>
      <c r="D5899" s="44" t="s">
        <v>95</v>
      </c>
      <c r="E5899" s="44" t="s">
        <v>96</v>
      </c>
      <c r="F5899" s="44" t="s">
        <v>59</v>
      </c>
      <c r="G5899" s="44" t="s">
        <v>657</v>
      </c>
      <c r="H5899" s="44" t="s">
        <v>98</v>
      </c>
      <c r="I5899" s="44" t="s">
        <v>587</v>
      </c>
      <c r="J5899" s="44" t="s">
        <v>99</v>
      </c>
      <c r="K5899" s="44" t="s">
        <v>75</v>
      </c>
      <c r="L5899" s="44" t="s">
        <v>680</v>
      </c>
      <c r="M5899" s="44">
        <v>0</v>
      </c>
      <c r="N5899" s="44">
        <v>52</v>
      </c>
      <c r="O5899" s="44">
        <v>2020</v>
      </c>
      <c r="P5899" s="44" t="s">
        <v>112</v>
      </c>
      <c r="Q5899" s="44" t="s">
        <v>112</v>
      </c>
      <c r="R5899" s="44" t="s">
        <v>657</v>
      </c>
      <c r="S5899" s="44" t="s">
        <v>685</v>
      </c>
      <c r="T5899" s="44">
        <v>1772</v>
      </c>
      <c r="U5899" s="44" t="str">
        <f>IF(ISERROR(VLOOKUP(I5899,'BACK INFO'!F:F,1,0)),IF(ISERROR(VLOOKUP(I5899,'BACK INFO'!H:H,1,0)),K5899,'BACK INFO'!$H$1),'BACK INFO'!$G$1)</f>
        <v>LAURA BONG</v>
      </c>
    </row>
    <row r="5900" spans="1:21" x14ac:dyDescent="0.35">
      <c r="A5900" s="44" t="s">
        <v>684</v>
      </c>
      <c r="B5900" s="44">
        <v>2020</v>
      </c>
      <c r="C5900" s="44">
        <v>3</v>
      </c>
      <c r="D5900" s="44" t="s">
        <v>95</v>
      </c>
      <c r="E5900" s="44" t="s">
        <v>96</v>
      </c>
      <c r="F5900" s="44" t="s">
        <v>59</v>
      </c>
      <c r="G5900" s="44" t="s">
        <v>657</v>
      </c>
      <c r="H5900" s="44" t="s">
        <v>152</v>
      </c>
      <c r="I5900" s="44" t="s">
        <v>587</v>
      </c>
      <c r="J5900" s="44" t="s">
        <v>99</v>
      </c>
      <c r="K5900" s="44" t="s">
        <v>75</v>
      </c>
      <c r="L5900" s="44" t="s">
        <v>680</v>
      </c>
      <c r="M5900" s="44">
        <v>0</v>
      </c>
      <c r="N5900" s="44">
        <v>7</v>
      </c>
      <c r="O5900" s="44">
        <v>2020</v>
      </c>
      <c r="P5900" s="44" t="s">
        <v>112</v>
      </c>
      <c r="Q5900" s="44" t="s">
        <v>112</v>
      </c>
      <c r="R5900" s="44" t="s">
        <v>657</v>
      </c>
      <c r="S5900" s="44" t="s">
        <v>685</v>
      </c>
      <c r="T5900" s="44">
        <v>326</v>
      </c>
      <c r="U5900" s="44" t="str">
        <f>IF(ISERROR(VLOOKUP(I5900,'BACK INFO'!F:F,1,0)),IF(ISERROR(VLOOKUP(I5900,'BACK INFO'!H:H,1,0)),K5900,'BACK INFO'!$H$1),'BACK INFO'!$G$1)</f>
        <v>LAURA BONG</v>
      </c>
    </row>
    <row r="5901" spans="1:21" x14ac:dyDescent="0.35">
      <c r="A5901" s="44" t="s">
        <v>684</v>
      </c>
      <c r="B5901" s="44">
        <v>2019</v>
      </c>
      <c r="C5901" s="44">
        <v>11</v>
      </c>
      <c r="D5901" s="44" t="s">
        <v>95</v>
      </c>
      <c r="E5901" s="44" t="s">
        <v>96</v>
      </c>
      <c r="F5901" s="44" t="s">
        <v>59</v>
      </c>
      <c r="G5901" s="44" t="s">
        <v>657</v>
      </c>
      <c r="H5901" s="44" t="s">
        <v>117</v>
      </c>
      <c r="I5901" s="44" t="s">
        <v>331</v>
      </c>
      <c r="J5901" s="44" t="s">
        <v>99</v>
      </c>
      <c r="K5901" s="44" t="s">
        <v>72</v>
      </c>
      <c r="L5901" s="44" t="s">
        <v>680</v>
      </c>
      <c r="M5901" s="44">
        <v>0</v>
      </c>
      <c r="N5901" s="44">
        <v>15</v>
      </c>
      <c r="O5901" s="44">
        <v>2020</v>
      </c>
      <c r="P5901" s="44" t="s">
        <v>112</v>
      </c>
      <c r="Q5901" s="44" t="s">
        <v>112</v>
      </c>
      <c r="R5901" s="44" t="s">
        <v>657</v>
      </c>
      <c r="S5901" s="44" t="s">
        <v>685</v>
      </c>
      <c r="T5901" s="44">
        <v>510</v>
      </c>
      <c r="U5901" s="44" t="str">
        <f>IF(ISERROR(VLOOKUP(I5901,'BACK INFO'!F:F,1,0)),IF(ISERROR(VLOOKUP(I5901,'BACK INFO'!H:H,1,0)),K5901,'BACK INFO'!$H$1),'BACK INFO'!$G$1)</f>
        <v>BILL MILLER AND COMPANY</v>
      </c>
    </row>
    <row r="5902" spans="1:21" x14ac:dyDescent="0.35">
      <c r="A5902" s="44" t="s">
        <v>684</v>
      </c>
      <c r="B5902" s="44">
        <v>2019</v>
      </c>
      <c r="C5902" s="44">
        <v>11</v>
      </c>
      <c r="D5902" s="44" t="s">
        <v>95</v>
      </c>
      <c r="E5902" s="44" t="s">
        <v>96</v>
      </c>
      <c r="F5902" s="44" t="s">
        <v>59</v>
      </c>
      <c r="G5902" s="44" t="s">
        <v>657</v>
      </c>
      <c r="H5902" s="44" t="s">
        <v>117</v>
      </c>
      <c r="I5902" s="44" t="s">
        <v>363</v>
      </c>
      <c r="J5902" s="44" t="s">
        <v>99</v>
      </c>
      <c r="K5902" s="44" t="s">
        <v>72</v>
      </c>
      <c r="L5902" s="44" t="s">
        <v>680</v>
      </c>
      <c r="M5902" s="44">
        <v>0</v>
      </c>
      <c r="N5902" s="44">
        <v>101</v>
      </c>
      <c r="O5902" s="44">
        <v>2020</v>
      </c>
      <c r="P5902" s="44" t="s">
        <v>112</v>
      </c>
      <c r="Q5902" s="44" t="s">
        <v>112</v>
      </c>
      <c r="R5902" s="44" t="s">
        <v>657</v>
      </c>
      <c r="S5902" s="44" t="s">
        <v>685</v>
      </c>
      <c r="T5902" s="44">
        <v>3200</v>
      </c>
      <c r="U5902" s="44" t="str">
        <f>IF(ISERROR(VLOOKUP(I5902,'BACK INFO'!F:F,1,0)),IF(ISERROR(VLOOKUP(I5902,'BACK INFO'!H:H,1,0)),K5902,'BACK INFO'!$H$1),'BACK INFO'!$G$1)</f>
        <v>BILL MILLER AND COMPANY</v>
      </c>
    </row>
    <row r="5903" spans="1:21" x14ac:dyDescent="0.35">
      <c r="A5903" s="44" t="s">
        <v>684</v>
      </c>
      <c r="B5903" s="44">
        <v>2019</v>
      </c>
      <c r="C5903" s="44">
        <v>12</v>
      </c>
      <c r="D5903" s="44" t="s">
        <v>95</v>
      </c>
      <c r="E5903" s="44" t="s">
        <v>96</v>
      </c>
      <c r="F5903" s="44" t="s">
        <v>59</v>
      </c>
      <c r="G5903" s="44" t="s">
        <v>657</v>
      </c>
      <c r="H5903" s="44" t="s">
        <v>98</v>
      </c>
      <c r="I5903" s="44" t="s">
        <v>363</v>
      </c>
      <c r="J5903" s="44" t="s">
        <v>99</v>
      </c>
      <c r="K5903" s="44" t="s">
        <v>72</v>
      </c>
      <c r="L5903" s="44" t="s">
        <v>680</v>
      </c>
      <c r="M5903" s="44">
        <v>0</v>
      </c>
      <c r="N5903" s="44">
        <v>213</v>
      </c>
      <c r="O5903" s="44">
        <v>2020</v>
      </c>
      <c r="P5903" s="44" t="s">
        <v>112</v>
      </c>
      <c r="Q5903" s="44" t="s">
        <v>112</v>
      </c>
      <c r="R5903" s="44" t="s">
        <v>657</v>
      </c>
      <c r="S5903" s="44" t="s">
        <v>685</v>
      </c>
      <c r="T5903" s="44">
        <v>6661</v>
      </c>
      <c r="U5903" s="44" t="str">
        <f>IF(ISERROR(VLOOKUP(I5903,'BACK INFO'!F:F,1,0)),IF(ISERROR(VLOOKUP(I5903,'BACK INFO'!H:H,1,0)),K5903,'BACK INFO'!$H$1),'BACK INFO'!$G$1)</f>
        <v>BILL MILLER AND COMPANY</v>
      </c>
    </row>
    <row r="5904" spans="1:21" x14ac:dyDescent="0.35">
      <c r="A5904" s="44" t="s">
        <v>684</v>
      </c>
      <c r="B5904" s="44">
        <v>2020</v>
      </c>
      <c r="C5904" s="44">
        <v>1</v>
      </c>
      <c r="D5904" s="44" t="s">
        <v>95</v>
      </c>
      <c r="E5904" s="44" t="s">
        <v>96</v>
      </c>
      <c r="F5904" s="44" t="s">
        <v>59</v>
      </c>
      <c r="G5904" s="44" t="s">
        <v>657</v>
      </c>
      <c r="H5904" s="44" t="s">
        <v>98</v>
      </c>
      <c r="I5904" s="44" t="s">
        <v>363</v>
      </c>
      <c r="J5904" s="44" t="s">
        <v>99</v>
      </c>
      <c r="K5904" s="44" t="s">
        <v>72</v>
      </c>
      <c r="L5904" s="44" t="s">
        <v>680</v>
      </c>
      <c r="M5904" s="44">
        <v>0</v>
      </c>
      <c r="N5904" s="44">
        <v>69</v>
      </c>
      <c r="O5904" s="44">
        <v>2020</v>
      </c>
      <c r="P5904" s="44" t="s">
        <v>112</v>
      </c>
      <c r="Q5904" s="44" t="s">
        <v>112</v>
      </c>
      <c r="R5904" s="44" t="s">
        <v>657</v>
      </c>
      <c r="S5904" s="44" t="s">
        <v>685</v>
      </c>
      <c r="T5904" s="44">
        <v>2334</v>
      </c>
      <c r="U5904" s="44" t="str">
        <f>IF(ISERROR(VLOOKUP(I5904,'BACK INFO'!F:F,1,0)),IF(ISERROR(VLOOKUP(I5904,'BACK INFO'!H:H,1,0)),K5904,'BACK INFO'!$H$1),'BACK INFO'!$G$1)</f>
        <v>BILL MILLER AND COMPANY</v>
      </c>
    </row>
    <row r="5905" spans="1:21" x14ac:dyDescent="0.35">
      <c r="A5905" s="44" t="s">
        <v>684</v>
      </c>
      <c r="B5905" s="44">
        <v>2019</v>
      </c>
      <c r="C5905" s="44">
        <v>11</v>
      </c>
      <c r="D5905" s="44" t="s">
        <v>95</v>
      </c>
      <c r="E5905" s="44" t="s">
        <v>96</v>
      </c>
      <c r="F5905" s="44" t="s">
        <v>59</v>
      </c>
      <c r="G5905" s="44" t="s">
        <v>657</v>
      </c>
      <c r="H5905" s="44" t="s">
        <v>152</v>
      </c>
      <c r="I5905" s="44" t="s">
        <v>363</v>
      </c>
      <c r="J5905" s="44" t="s">
        <v>99</v>
      </c>
      <c r="K5905" s="44" t="s">
        <v>72</v>
      </c>
      <c r="L5905" s="44" t="s">
        <v>680</v>
      </c>
      <c r="M5905" s="44">
        <v>0</v>
      </c>
      <c r="N5905" s="44">
        <v>8</v>
      </c>
      <c r="O5905" s="44">
        <v>2020</v>
      </c>
      <c r="P5905" s="44" t="s">
        <v>112</v>
      </c>
      <c r="Q5905" s="44" t="s">
        <v>112</v>
      </c>
      <c r="R5905" s="44" t="s">
        <v>657</v>
      </c>
      <c r="S5905" s="44" t="s">
        <v>685</v>
      </c>
      <c r="T5905" s="44">
        <v>236</v>
      </c>
      <c r="U5905" s="44" t="str">
        <f>IF(ISERROR(VLOOKUP(I5905,'BACK INFO'!F:F,1,0)),IF(ISERROR(VLOOKUP(I5905,'BACK INFO'!H:H,1,0)),K5905,'BACK INFO'!$H$1),'BACK INFO'!$G$1)</f>
        <v>BILL MILLER AND COMPANY</v>
      </c>
    </row>
    <row r="5906" spans="1:21" x14ac:dyDescent="0.35">
      <c r="A5906" s="44" t="s">
        <v>684</v>
      </c>
      <c r="B5906" s="44">
        <v>2019</v>
      </c>
      <c r="C5906" s="44">
        <v>12</v>
      </c>
      <c r="D5906" s="44" t="s">
        <v>95</v>
      </c>
      <c r="E5906" s="44" t="s">
        <v>96</v>
      </c>
      <c r="F5906" s="44" t="s">
        <v>59</v>
      </c>
      <c r="G5906" s="44" t="s">
        <v>657</v>
      </c>
      <c r="H5906" s="44" t="s">
        <v>152</v>
      </c>
      <c r="I5906" s="44" t="s">
        <v>363</v>
      </c>
      <c r="J5906" s="44" t="s">
        <v>99</v>
      </c>
      <c r="K5906" s="44" t="s">
        <v>72</v>
      </c>
      <c r="L5906" s="44" t="s">
        <v>680</v>
      </c>
      <c r="M5906" s="44">
        <v>0</v>
      </c>
      <c r="N5906" s="44">
        <v>9</v>
      </c>
      <c r="O5906" s="44">
        <v>2020</v>
      </c>
      <c r="P5906" s="44" t="s">
        <v>112</v>
      </c>
      <c r="Q5906" s="44" t="s">
        <v>112</v>
      </c>
      <c r="R5906" s="44" t="s">
        <v>657</v>
      </c>
      <c r="S5906" s="44" t="s">
        <v>685</v>
      </c>
      <c r="T5906" s="44">
        <v>321</v>
      </c>
      <c r="U5906" s="44" t="str">
        <f>IF(ISERROR(VLOOKUP(I5906,'BACK INFO'!F:F,1,0)),IF(ISERROR(VLOOKUP(I5906,'BACK INFO'!H:H,1,0)),K5906,'BACK INFO'!$H$1),'BACK INFO'!$G$1)</f>
        <v>BILL MILLER AND COMPANY</v>
      </c>
    </row>
    <row r="5907" spans="1:21" x14ac:dyDescent="0.35">
      <c r="A5907" s="44" t="s">
        <v>684</v>
      </c>
      <c r="B5907" s="44">
        <v>2020</v>
      </c>
      <c r="C5907" s="44">
        <v>1</v>
      </c>
      <c r="D5907" s="44" t="s">
        <v>95</v>
      </c>
      <c r="E5907" s="44" t="s">
        <v>96</v>
      </c>
      <c r="F5907" s="44" t="s">
        <v>59</v>
      </c>
      <c r="G5907" s="44" t="s">
        <v>657</v>
      </c>
      <c r="H5907" s="44" t="s">
        <v>152</v>
      </c>
      <c r="I5907" s="44" t="s">
        <v>363</v>
      </c>
      <c r="J5907" s="44" t="s">
        <v>99</v>
      </c>
      <c r="K5907" s="44" t="s">
        <v>72</v>
      </c>
      <c r="L5907" s="44" t="s">
        <v>680</v>
      </c>
      <c r="M5907" s="44">
        <v>0</v>
      </c>
      <c r="N5907" s="44">
        <v>6</v>
      </c>
      <c r="O5907" s="44">
        <v>2020</v>
      </c>
      <c r="P5907" s="44" t="s">
        <v>112</v>
      </c>
      <c r="Q5907" s="44" t="s">
        <v>112</v>
      </c>
      <c r="R5907" s="44" t="s">
        <v>657</v>
      </c>
      <c r="S5907" s="44" t="s">
        <v>685</v>
      </c>
      <c r="T5907" s="44">
        <v>222</v>
      </c>
      <c r="U5907" s="44" t="str">
        <f>IF(ISERROR(VLOOKUP(I5907,'BACK INFO'!F:F,1,0)),IF(ISERROR(VLOOKUP(I5907,'BACK INFO'!H:H,1,0)),K5907,'BACK INFO'!$H$1),'BACK INFO'!$G$1)</f>
        <v>BILL MILLER AND COMPANY</v>
      </c>
    </row>
    <row r="5908" spans="1:21" x14ac:dyDescent="0.35">
      <c r="A5908" s="44" t="s">
        <v>684</v>
      </c>
      <c r="B5908" s="44">
        <v>2019</v>
      </c>
      <c r="C5908" s="44">
        <v>11</v>
      </c>
      <c r="D5908" s="44" t="s">
        <v>95</v>
      </c>
      <c r="E5908" s="44" t="s">
        <v>96</v>
      </c>
      <c r="F5908" s="44" t="s">
        <v>59</v>
      </c>
      <c r="G5908" s="44" t="s">
        <v>570</v>
      </c>
      <c r="H5908" s="44" t="s">
        <v>110</v>
      </c>
      <c r="I5908" s="44" t="s">
        <v>482</v>
      </c>
      <c r="J5908" s="44" t="s">
        <v>99</v>
      </c>
      <c r="K5908" s="44" t="s">
        <v>75</v>
      </c>
      <c r="L5908" s="44" t="s">
        <v>680</v>
      </c>
      <c r="M5908" s="44">
        <v>0</v>
      </c>
      <c r="N5908" s="44">
        <v>33</v>
      </c>
      <c r="O5908" s="44">
        <v>2019</v>
      </c>
      <c r="P5908" s="44" t="s">
        <v>109</v>
      </c>
      <c r="Q5908" s="44" t="s">
        <v>109</v>
      </c>
      <c r="R5908" s="44" t="s">
        <v>570</v>
      </c>
      <c r="S5908" s="44" t="s">
        <v>685</v>
      </c>
      <c r="T5908" s="44">
        <v>1081</v>
      </c>
      <c r="U5908" s="44" t="str">
        <f>IF(ISERROR(VLOOKUP(I5908,'BACK INFO'!F:F,1,0)),IF(ISERROR(VLOOKUP(I5908,'BACK INFO'!H:H,1,0)),K5908,'BACK INFO'!$H$1),'BACK INFO'!$G$1)</f>
        <v>LAURA BONG</v>
      </c>
    </row>
    <row r="5909" spans="1:21" x14ac:dyDescent="0.35">
      <c r="A5909" s="44" t="s">
        <v>684</v>
      </c>
      <c r="B5909" s="44">
        <v>2020</v>
      </c>
      <c r="C5909" s="44">
        <v>1</v>
      </c>
      <c r="D5909" s="44" t="s">
        <v>95</v>
      </c>
      <c r="E5909" s="44" t="s">
        <v>96</v>
      </c>
      <c r="F5909" s="44" t="s">
        <v>59</v>
      </c>
      <c r="G5909" s="44" t="s">
        <v>657</v>
      </c>
      <c r="H5909" s="44" t="s">
        <v>106</v>
      </c>
      <c r="I5909" s="44" t="s">
        <v>168</v>
      </c>
      <c r="J5909" s="44" t="s">
        <v>99</v>
      </c>
      <c r="K5909" s="44" t="s">
        <v>71</v>
      </c>
      <c r="L5909" s="44" t="s">
        <v>680</v>
      </c>
      <c r="M5909" s="44">
        <v>0</v>
      </c>
      <c r="N5909" s="44">
        <v>47</v>
      </c>
      <c r="O5909" s="44">
        <v>2020</v>
      </c>
      <c r="P5909" s="44" t="s">
        <v>112</v>
      </c>
      <c r="Q5909" s="44" t="s">
        <v>112</v>
      </c>
      <c r="R5909" s="44" t="s">
        <v>657</v>
      </c>
      <c r="S5909" s="44" t="s">
        <v>685</v>
      </c>
      <c r="T5909" s="44">
        <v>573</v>
      </c>
      <c r="U5909" s="44" t="str">
        <f>IF(ISERROR(VLOOKUP(I5909,'BACK INFO'!F:F,1,0)),IF(ISERROR(VLOOKUP(I5909,'BACK INFO'!H:H,1,0)),K5909,'BACK INFO'!$H$1),'BACK INFO'!$G$1)</f>
        <v>HOLLY SALES INC.</v>
      </c>
    </row>
    <row r="5910" spans="1:21" x14ac:dyDescent="0.35">
      <c r="A5910" s="44" t="s">
        <v>684</v>
      </c>
      <c r="B5910" s="44">
        <v>2020</v>
      </c>
      <c r="C5910" s="44">
        <v>1</v>
      </c>
      <c r="D5910" s="44" t="s">
        <v>95</v>
      </c>
      <c r="E5910" s="44" t="s">
        <v>96</v>
      </c>
      <c r="F5910" s="44" t="s">
        <v>59</v>
      </c>
      <c r="G5910" s="44" t="s">
        <v>657</v>
      </c>
      <c r="H5910" s="44" t="s">
        <v>98</v>
      </c>
      <c r="I5910" s="44" t="s">
        <v>168</v>
      </c>
      <c r="J5910" s="44" t="s">
        <v>99</v>
      </c>
      <c r="K5910" s="44" t="s">
        <v>71</v>
      </c>
      <c r="L5910" s="44" t="s">
        <v>680</v>
      </c>
      <c r="M5910" s="44">
        <v>0</v>
      </c>
      <c r="N5910" s="44">
        <v>68</v>
      </c>
      <c r="O5910" s="44">
        <v>2020</v>
      </c>
      <c r="P5910" s="44" t="s">
        <v>112</v>
      </c>
      <c r="Q5910" s="44" t="s">
        <v>112</v>
      </c>
      <c r="R5910" s="44" t="s">
        <v>657</v>
      </c>
      <c r="S5910" s="44" t="s">
        <v>685</v>
      </c>
      <c r="T5910" s="44">
        <v>2186</v>
      </c>
      <c r="U5910" s="44" t="str">
        <f>IF(ISERROR(VLOOKUP(I5910,'BACK INFO'!F:F,1,0)),IF(ISERROR(VLOOKUP(I5910,'BACK INFO'!H:H,1,0)),K5910,'BACK INFO'!$H$1),'BACK INFO'!$G$1)</f>
        <v>HOLLY SALES INC.</v>
      </c>
    </row>
    <row r="5911" spans="1:21" x14ac:dyDescent="0.35">
      <c r="A5911" s="44" t="s">
        <v>684</v>
      </c>
      <c r="B5911" s="44">
        <v>2020</v>
      </c>
      <c r="C5911" s="44">
        <v>1</v>
      </c>
      <c r="D5911" s="44" t="s">
        <v>95</v>
      </c>
      <c r="E5911" s="44" t="s">
        <v>96</v>
      </c>
      <c r="F5911" s="44" t="s">
        <v>59</v>
      </c>
      <c r="G5911" s="44" t="s">
        <v>657</v>
      </c>
      <c r="H5911" s="44" t="s">
        <v>152</v>
      </c>
      <c r="I5911" s="44" t="s">
        <v>168</v>
      </c>
      <c r="J5911" s="44" t="s">
        <v>99</v>
      </c>
      <c r="K5911" s="44" t="s">
        <v>71</v>
      </c>
      <c r="L5911" s="44" t="s">
        <v>680</v>
      </c>
      <c r="M5911" s="44">
        <v>0</v>
      </c>
      <c r="N5911" s="44">
        <v>17</v>
      </c>
      <c r="O5911" s="44">
        <v>2020</v>
      </c>
      <c r="P5911" s="44" t="s">
        <v>112</v>
      </c>
      <c r="Q5911" s="44" t="s">
        <v>112</v>
      </c>
      <c r="R5911" s="44" t="s">
        <v>657</v>
      </c>
      <c r="S5911" s="44" t="s">
        <v>685</v>
      </c>
      <c r="T5911" s="44">
        <v>722</v>
      </c>
      <c r="U5911" s="44" t="str">
        <f>IF(ISERROR(VLOOKUP(I5911,'BACK INFO'!F:F,1,0)),IF(ISERROR(VLOOKUP(I5911,'BACK INFO'!H:H,1,0)),K5911,'BACK INFO'!$H$1),'BACK INFO'!$G$1)</f>
        <v>HOLLY SALES INC.</v>
      </c>
    </row>
    <row r="5912" spans="1:21" x14ac:dyDescent="0.35">
      <c r="A5912" s="44" t="s">
        <v>684</v>
      </c>
      <c r="B5912" s="44">
        <v>2019</v>
      </c>
      <c r="C5912" s="44">
        <v>11</v>
      </c>
      <c r="D5912" s="44" t="s">
        <v>95</v>
      </c>
      <c r="E5912" s="44" t="s">
        <v>96</v>
      </c>
      <c r="F5912" s="44" t="s">
        <v>59</v>
      </c>
      <c r="G5912" s="44" t="s">
        <v>570</v>
      </c>
      <c r="H5912" s="44" t="s">
        <v>110</v>
      </c>
      <c r="I5912" s="44" t="s">
        <v>557</v>
      </c>
      <c r="J5912" s="44" t="s">
        <v>99</v>
      </c>
      <c r="K5912" s="44" t="s">
        <v>71</v>
      </c>
      <c r="L5912" s="44" t="s">
        <v>680</v>
      </c>
      <c r="M5912" s="44">
        <v>0</v>
      </c>
      <c r="N5912" s="44">
        <v>32</v>
      </c>
      <c r="O5912" s="44">
        <v>2019</v>
      </c>
      <c r="P5912" s="44" t="s">
        <v>109</v>
      </c>
      <c r="Q5912" s="44" t="s">
        <v>109</v>
      </c>
      <c r="R5912" s="44" t="s">
        <v>570</v>
      </c>
      <c r="S5912" s="44" t="s">
        <v>685</v>
      </c>
      <c r="T5912" s="44">
        <v>1045</v>
      </c>
      <c r="U5912" s="44" t="str">
        <f>IF(ISERROR(VLOOKUP(I5912,'BACK INFO'!F:F,1,0)),IF(ISERROR(VLOOKUP(I5912,'BACK INFO'!H:H,1,0)),K5912,'BACK INFO'!$H$1),'BACK INFO'!$G$1)</f>
        <v>HOLLY SALES INC.</v>
      </c>
    </row>
    <row r="5913" spans="1:21" x14ac:dyDescent="0.35">
      <c r="A5913" s="44" t="s">
        <v>684</v>
      </c>
      <c r="B5913" s="44">
        <v>2019</v>
      </c>
      <c r="C5913" s="44">
        <v>12</v>
      </c>
      <c r="D5913" s="44" t="s">
        <v>95</v>
      </c>
      <c r="E5913" s="44" t="s">
        <v>96</v>
      </c>
      <c r="F5913" s="44" t="s">
        <v>59</v>
      </c>
      <c r="G5913" s="44" t="s">
        <v>657</v>
      </c>
      <c r="H5913" s="44" t="s">
        <v>98</v>
      </c>
      <c r="I5913" s="44" t="s">
        <v>466</v>
      </c>
      <c r="J5913" s="44" t="s">
        <v>99</v>
      </c>
      <c r="K5913" s="44" t="s">
        <v>72</v>
      </c>
      <c r="L5913" s="44" t="s">
        <v>680</v>
      </c>
      <c r="M5913" s="44">
        <v>0</v>
      </c>
      <c r="N5913" s="44">
        <v>65</v>
      </c>
      <c r="O5913" s="44">
        <v>2020</v>
      </c>
      <c r="P5913" s="44" t="s">
        <v>112</v>
      </c>
      <c r="Q5913" s="44" t="s">
        <v>112</v>
      </c>
      <c r="R5913" s="44" t="s">
        <v>657</v>
      </c>
      <c r="S5913" s="44" t="s">
        <v>685</v>
      </c>
      <c r="T5913" s="44">
        <v>2624</v>
      </c>
      <c r="U5913" s="44" t="str">
        <f>IF(ISERROR(VLOOKUP(I5913,'BACK INFO'!F:F,1,0)),IF(ISERROR(VLOOKUP(I5913,'BACK INFO'!H:H,1,0)),K5913,'BACK INFO'!$H$1),'BACK INFO'!$G$1)</f>
        <v>BILL MILLER AND COMPANY</v>
      </c>
    </row>
    <row r="5914" spans="1:21" x14ac:dyDescent="0.35">
      <c r="A5914" s="44" t="s">
        <v>684</v>
      </c>
      <c r="B5914" s="44">
        <v>2019</v>
      </c>
      <c r="C5914" s="44">
        <v>12</v>
      </c>
      <c r="D5914" s="44" t="s">
        <v>95</v>
      </c>
      <c r="E5914" s="44" t="s">
        <v>96</v>
      </c>
      <c r="F5914" s="44" t="s">
        <v>59</v>
      </c>
      <c r="G5914" s="44" t="s">
        <v>657</v>
      </c>
      <c r="H5914" s="44" t="s">
        <v>152</v>
      </c>
      <c r="I5914" s="44" t="s">
        <v>466</v>
      </c>
      <c r="J5914" s="44" t="s">
        <v>99</v>
      </c>
      <c r="K5914" s="44" t="s">
        <v>72</v>
      </c>
      <c r="L5914" s="44" t="s">
        <v>680</v>
      </c>
      <c r="M5914" s="44">
        <v>0</v>
      </c>
      <c r="N5914" s="44">
        <v>8</v>
      </c>
      <c r="O5914" s="44">
        <v>2020</v>
      </c>
      <c r="P5914" s="44" t="s">
        <v>112</v>
      </c>
      <c r="Q5914" s="44" t="s">
        <v>112</v>
      </c>
      <c r="R5914" s="44" t="s">
        <v>657</v>
      </c>
      <c r="S5914" s="44" t="s">
        <v>685</v>
      </c>
      <c r="T5914" s="44">
        <v>404</v>
      </c>
      <c r="U5914" s="44" t="str">
        <f>IF(ISERROR(VLOOKUP(I5914,'BACK INFO'!F:F,1,0)),IF(ISERROR(VLOOKUP(I5914,'BACK INFO'!H:H,1,0)),K5914,'BACK INFO'!$H$1),'BACK INFO'!$G$1)</f>
        <v>BILL MILLER AND COMPANY</v>
      </c>
    </row>
    <row r="5915" spans="1:21" x14ac:dyDescent="0.35">
      <c r="A5915" s="44" t="s">
        <v>684</v>
      </c>
      <c r="B5915" s="44">
        <v>2019</v>
      </c>
      <c r="C5915" s="44">
        <v>12</v>
      </c>
      <c r="D5915" s="44" t="s">
        <v>95</v>
      </c>
      <c r="E5915" s="44" t="s">
        <v>96</v>
      </c>
      <c r="F5915" s="44" t="s">
        <v>59</v>
      </c>
      <c r="G5915" s="44" t="s">
        <v>675</v>
      </c>
      <c r="H5915" s="44" t="s">
        <v>98</v>
      </c>
      <c r="I5915" s="44" t="s">
        <v>466</v>
      </c>
      <c r="J5915" s="44" t="s">
        <v>99</v>
      </c>
      <c r="K5915" s="44" t="s">
        <v>72</v>
      </c>
      <c r="L5915" s="44" t="s">
        <v>680</v>
      </c>
      <c r="M5915" s="44">
        <v>0</v>
      </c>
      <c r="N5915" s="44">
        <v>1</v>
      </c>
      <c r="O5915" s="44">
        <v>2020</v>
      </c>
      <c r="P5915" s="44" t="s">
        <v>676</v>
      </c>
      <c r="Q5915" s="44" t="s">
        <v>676</v>
      </c>
      <c r="R5915" s="44" t="s">
        <v>675</v>
      </c>
      <c r="S5915" s="44" t="s">
        <v>685</v>
      </c>
      <c r="T5915" s="44">
        <v>70</v>
      </c>
      <c r="U5915" s="44" t="str">
        <f>IF(ISERROR(VLOOKUP(I5915,'BACK INFO'!F:F,1,0)),IF(ISERROR(VLOOKUP(I5915,'BACK INFO'!H:H,1,0)),K5915,'BACK INFO'!$H$1),'BACK INFO'!$G$1)</f>
        <v>BILL MILLER AND COMPANY</v>
      </c>
    </row>
    <row r="5916" spans="1:21" x14ac:dyDescent="0.35">
      <c r="A5916" s="44" t="s">
        <v>684</v>
      </c>
      <c r="B5916" s="44">
        <v>2019</v>
      </c>
      <c r="C5916" s="44">
        <v>9</v>
      </c>
      <c r="D5916" s="44" t="s">
        <v>95</v>
      </c>
      <c r="E5916" s="44" t="s">
        <v>96</v>
      </c>
      <c r="F5916" s="44" t="s">
        <v>59</v>
      </c>
      <c r="G5916" s="44" t="s">
        <v>657</v>
      </c>
      <c r="H5916" s="44" t="s">
        <v>98</v>
      </c>
      <c r="I5916" s="44" t="s">
        <v>63</v>
      </c>
      <c r="J5916" s="44" t="s">
        <v>99</v>
      </c>
      <c r="K5916" s="44" t="s">
        <v>54</v>
      </c>
      <c r="L5916" s="44" t="s">
        <v>680</v>
      </c>
      <c r="M5916" s="44">
        <v>0</v>
      </c>
      <c r="N5916" s="44">
        <v>55</v>
      </c>
      <c r="O5916" s="44">
        <v>2020</v>
      </c>
      <c r="P5916" s="44" t="s">
        <v>112</v>
      </c>
      <c r="Q5916" s="44" t="s">
        <v>112</v>
      </c>
      <c r="R5916" s="44" t="s">
        <v>657</v>
      </c>
      <c r="S5916" s="44" t="s">
        <v>685</v>
      </c>
      <c r="T5916" s="44">
        <v>1262.2499999999998</v>
      </c>
      <c r="U5916" s="44" t="str">
        <f>IF(ISERROR(VLOOKUP(I5916,'BACK INFO'!F:F,1,0)),IF(ISERROR(VLOOKUP(I5916,'BACK INFO'!H:H,1,0)),K5916,'BACK INFO'!$H$1),'BACK INFO'!$G$1)</f>
        <v>PAIGE ALYSE STRAUGHAN</v>
      </c>
    </row>
    <row r="5917" spans="1:21" x14ac:dyDescent="0.35">
      <c r="A5917" s="44" t="s">
        <v>684</v>
      </c>
      <c r="B5917" s="44">
        <v>2019</v>
      </c>
      <c r="C5917" s="44">
        <v>11</v>
      </c>
      <c r="D5917" s="44" t="s">
        <v>95</v>
      </c>
      <c r="E5917" s="44" t="s">
        <v>96</v>
      </c>
      <c r="F5917" s="44" t="s">
        <v>59</v>
      </c>
      <c r="G5917" s="44" t="s">
        <v>657</v>
      </c>
      <c r="H5917" s="44" t="s">
        <v>98</v>
      </c>
      <c r="I5917" s="44" t="s">
        <v>63</v>
      </c>
      <c r="J5917" s="44" t="s">
        <v>99</v>
      </c>
      <c r="K5917" s="44" t="s">
        <v>54</v>
      </c>
      <c r="L5917" s="44" t="s">
        <v>680</v>
      </c>
      <c r="M5917" s="44">
        <v>0</v>
      </c>
      <c r="N5917" s="44">
        <v>322</v>
      </c>
      <c r="O5917" s="44">
        <v>2020</v>
      </c>
      <c r="P5917" s="44" t="s">
        <v>112</v>
      </c>
      <c r="Q5917" s="44" t="s">
        <v>112</v>
      </c>
      <c r="R5917" s="44" t="s">
        <v>657</v>
      </c>
      <c r="S5917" s="44" t="s">
        <v>685</v>
      </c>
      <c r="T5917" s="44">
        <v>8416.7000000000007</v>
      </c>
      <c r="U5917" s="44" t="str">
        <f>IF(ISERROR(VLOOKUP(I5917,'BACK INFO'!F:F,1,0)),IF(ISERROR(VLOOKUP(I5917,'BACK INFO'!H:H,1,0)),K5917,'BACK INFO'!$H$1),'BACK INFO'!$G$1)</f>
        <v>PAIGE ALYSE STRAUGHAN</v>
      </c>
    </row>
    <row r="5918" spans="1:21" x14ac:dyDescent="0.35">
      <c r="A5918" s="44" t="s">
        <v>684</v>
      </c>
      <c r="B5918" s="44">
        <v>2019</v>
      </c>
      <c r="C5918" s="44">
        <v>12</v>
      </c>
      <c r="D5918" s="44" t="s">
        <v>95</v>
      </c>
      <c r="E5918" s="44" t="s">
        <v>96</v>
      </c>
      <c r="F5918" s="44" t="s">
        <v>59</v>
      </c>
      <c r="G5918" s="44" t="s">
        <v>657</v>
      </c>
      <c r="H5918" s="44" t="s">
        <v>98</v>
      </c>
      <c r="I5918" s="44" t="s">
        <v>63</v>
      </c>
      <c r="J5918" s="44" t="s">
        <v>99</v>
      </c>
      <c r="K5918" s="44" t="s">
        <v>54</v>
      </c>
      <c r="L5918" s="44" t="s">
        <v>680</v>
      </c>
      <c r="M5918" s="44">
        <v>0</v>
      </c>
      <c r="N5918" s="44">
        <v>94</v>
      </c>
      <c r="O5918" s="44">
        <v>2020</v>
      </c>
      <c r="P5918" s="44" t="s">
        <v>112</v>
      </c>
      <c r="Q5918" s="44" t="s">
        <v>112</v>
      </c>
      <c r="R5918" s="44" t="s">
        <v>657</v>
      </c>
      <c r="S5918" s="44" t="s">
        <v>685</v>
      </c>
      <c r="T5918" s="44">
        <v>2672.4</v>
      </c>
      <c r="U5918" s="44" t="str">
        <f>IF(ISERROR(VLOOKUP(I5918,'BACK INFO'!F:F,1,0)),IF(ISERROR(VLOOKUP(I5918,'BACK INFO'!H:H,1,0)),K5918,'BACK INFO'!$H$1),'BACK INFO'!$G$1)</f>
        <v>PAIGE ALYSE STRAUGHAN</v>
      </c>
    </row>
    <row r="5919" spans="1:21" x14ac:dyDescent="0.35">
      <c r="A5919" s="44" t="s">
        <v>684</v>
      </c>
      <c r="B5919" s="44">
        <v>2020</v>
      </c>
      <c r="C5919" s="44">
        <v>1</v>
      </c>
      <c r="D5919" s="44" t="s">
        <v>95</v>
      </c>
      <c r="E5919" s="44" t="s">
        <v>96</v>
      </c>
      <c r="F5919" s="44" t="s">
        <v>59</v>
      </c>
      <c r="G5919" s="44" t="s">
        <v>657</v>
      </c>
      <c r="H5919" s="44" t="s">
        <v>98</v>
      </c>
      <c r="I5919" s="44" t="s">
        <v>63</v>
      </c>
      <c r="J5919" s="44" t="s">
        <v>99</v>
      </c>
      <c r="K5919" s="44" t="s">
        <v>54</v>
      </c>
      <c r="L5919" s="44" t="s">
        <v>680</v>
      </c>
      <c r="M5919" s="44">
        <v>0</v>
      </c>
      <c r="N5919" s="44">
        <v>279</v>
      </c>
      <c r="O5919" s="44">
        <v>2020</v>
      </c>
      <c r="P5919" s="44" t="s">
        <v>112</v>
      </c>
      <c r="Q5919" s="44" t="s">
        <v>112</v>
      </c>
      <c r="R5919" s="44" t="s">
        <v>657</v>
      </c>
      <c r="S5919" s="44" t="s">
        <v>685</v>
      </c>
      <c r="T5919" s="44">
        <v>9948.4</v>
      </c>
      <c r="U5919" s="44" t="str">
        <f>IF(ISERROR(VLOOKUP(I5919,'BACK INFO'!F:F,1,0)),IF(ISERROR(VLOOKUP(I5919,'BACK INFO'!H:H,1,0)),K5919,'BACK INFO'!$H$1),'BACK INFO'!$G$1)</f>
        <v>PAIGE ALYSE STRAUGHAN</v>
      </c>
    </row>
    <row r="5920" spans="1:21" x14ac:dyDescent="0.35">
      <c r="A5920" s="44" t="s">
        <v>684</v>
      </c>
      <c r="B5920" s="44">
        <v>2019</v>
      </c>
      <c r="C5920" s="44">
        <v>11</v>
      </c>
      <c r="D5920" s="44" t="s">
        <v>95</v>
      </c>
      <c r="E5920" s="44" t="s">
        <v>96</v>
      </c>
      <c r="F5920" s="44" t="s">
        <v>59</v>
      </c>
      <c r="G5920" s="44" t="s">
        <v>657</v>
      </c>
      <c r="H5920" s="44" t="s">
        <v>152</v>
      </c>
      <c r="I5920" s="44" t="s">
        <v>63</v>
      </c>
      <c r="J5920" s="44" t="s">
        <v>99</v>
      </c>
      <c r="K5920" s="44" t="s">
        <v>54</v>
      </c>
      <c r="L5920" s="44" t="s">
        <v>680</v>
      </c>
      <c r="M5920" s="44">
        <v>0</v>
      </c>
      <c r="N5920" s="44">
        <v>42</v>
      </c>
      <c r="O5920" s="44">
        <v>2020</v>
      </c>
      <c r="P5920" s="44" t="s">
        <v>112</v>
      </c>
      <c r="Q5920" s="44" t="s">
        <v>112</v>
      </c>
      <c r="R5920" s="44" t="s">
        <v>657</v>
      </c>
      <c r="S5920" s="44" t="s">
        <v>685</v>
      </c>
      <c r="T5920" s="44">
        <v>2086.5600000000004</v>
      </c>
      <c r="U5920" s="44" t="str">
        <f>IF(ISERROR(VLOOKUP(I5920,'BACK INFO'!F:F,1,0)),IF(ISERROR(VLOOKUP(I5920,'BACK INFO'!H:H,1,0)),K5920,'BACK INFO'!$H$1),'BACK INFO'!$G$1)</f>
        <v>PAIGE ALYSE STRAUGHAN</v>
      </c>
    </row>
    <row r="5921" spans="1:21" x14ac:dyDescent="0.35">
      <c r="A5921" s="44" t="s">
        <v>684</v>
      </c>
      <c r="B5921" s="44">
        <v>2019</v>
      </c>
      <c r="C5921" s="44">
        <v>12</v>
      </c>
      <c r="D5921" s="44" t="s">
        <v>95</v>
      </c>
      <c r="E5921" s="44" t="s">
        <v>96</v>
      </c>
      <c r="F5921" s="44" t="s">
        <v>59</v>
      </c>
      <c r="G5921" s="44" t="s">
        <v>657</v>
      </c>
      <c r="H5921" s="44" t="s">
        <v>152</v>
      </c>
      <c r="I5921" s="44" t="s">
        <v>63</v>
      </c>
      <c r="J5921" s="44" t="s">
        <v>99</v>
      </c>
      <c r="K5921" s="44" t="s">
        <v>54</v>
      </c>
      <c r="L5921" s="44" t="s">
        <v>680</v>
      </c>
      <c r="M5921" s="44">
        <v>0</v>
      </c>
      <c r="N5921" s="44">
        <v>29</v>
      </c>
      <c r="O5921" s="44">
        <v>2020</v>
      </c>
      <c r="P5921" s="44" t="s">
        <v>112</v>
      </c>
      <c r="Q5921" s="44" t="s">
        <v>112</v>
      </c>
      <c r="R5921" s="44" t="s">
        <v>657</v>
      </c>
      <c r="S5921" s="44" t="s">
        <v>685</v>
      </c>
      <c r="T5921" s="44">
        <v>1200.5999999999999</v>
      </c>
      <c r="U5921" s="44" t="str">
        <f>IF(ISERROR(VLOOKUP(I5921,'BACK INFO'!F:F,1,0)),IF(ISERROR(VLOOKUP(I5921,'BACK INFO'!H:H,1,0)),K5921,'BACK INFO'!$H$1),'BACK INFO'!$G$1)</f>
        <v>PAIGE ALYSE STRAUGHAN</v>
      </c>
    </row>
    <row r="5922" spans="1:21" x14ac:dyDescent="0.35">
      <c r="A5922" s="44" t="s">
        <v>684</v>
      </c>
      <c r="B5922" s="44">
        <v>2019</v>
      </c>
      <c r="C5922" s="44">
        <v>9</v>
      </c>
      <c r="D5922" s="44" t="s">
        <v>95</v>
      </c>
      <c r="E5922" s="44" t="s">
        <v>96</v>
      </c>
      <c r="F5922" s="44" t="s">
        <v>59</v>
      </c>
      <c r="G5922" s="44" t="s">
        <v>675</v>
      </c>
      <c r="H5922" s="44" t="s">
        <v>98</v>
      </c>
      <c r="I5922" s="44" t="s">
        <v>63</v>
      </c>
      <c r="J5922" s="44" t="s">
        <v>99</v>
      </c>
      <c r="K5922" s="44" t="s">
        <v>54</v>
      </c>
      <c r="L5922" s="44" t="s">
        <v>680</v>
      </c>
      <c r="M5922" s="44">
        <v>0</v>
      </c>
      <c r="N5922" s="44">
        <v>115</v>
      </c>
      <c r="O5922" s="44">
        <v>2020</v>
      </c>
      <c r="P5922" s="44" t="s">
        <v>676</v>
      </c>
      <c r="Q5922" s="44" t="s">
        <v>676</v>
      </c>
      <c r="R5922" s="44" t="s">
        <v>675</v>
      </c>
      <c r="S5922" s="44" t="s">
        <v>685</v>
      </c>
      <c r="T5922" s="44">
        <v>4917.25</v>
      </c>
      <c r="U5922" s="44" t="str">
        <f>IF(ISERROR(VLOOKUP(I5922,'BACK INFO'!F:F,1,0)),IF(ISERROR(VLOOKUP(I5922,'BACK INFO'!H:H,1,0)),K5922,'BACK INFO'!$H$1),'BACK INFO'!$G$1)</f>
        <v>PAIGE ALYSE STRAUGHAN</v>
      </c>
    </row>
    <row r="5923" spans="1:21" x14ac:dyDescent="0.35">
      <c r="A5923" s="44" t="s">
        <v>684</v>
      </c>
      <c r="B5923" s="44">
        <v>2020</v>
      </c>
      <c r="C5923" s="44">
        <v>1</v>
      </c>
      <c r="D5923" s="44" t="s">
        <v>95</v>
      </c>
      <c r="E5923" s="44" t="s">
        <v>96</v>
      </c>
      <c r="F5923" s="44" t="s">
        <v>59</v>
      </c>
      <c r="G5923" s="44" t="s">
        <v>657</v>
      </c>
      <c r="H5923" s="44" t="s">
        <v>110</v>
      </c>
      <c r="I5923" s="44" t="s">
        <v>527</v>
      </c>
      <c r="J5923" s="44" t="s">
        <v>99</v>
      </c>
      <c r="K5923" s="44" t="s">
        <v>71</v>
      </c>
      <c r="L5923" s="44" t="s">
        <v>680</v>
      </c>
      <c r="M5923" s="44">
        <v>0</v>
      </c>
      <c r="N5923" s="44">
        <v>40</v>
      </c>
      <c r="O5923" s="44">
        <v>2020</v>
      </c>
      <c r="P5923" s="44" t="s">
        <v>112</v>
      </c>
      <c r="Q5923" s="44" t="s">
        <v>112</v>
      </c>
      <c r="R5923" s="44" t="s">
        <v>657</v>
      </c>
      <c r="S5923" s="44" t="s">
        <v>685</v>
      </c>
      <c r="T5923" s="44">
        <v>1230</v>
      </c>
      <c r="U5923" s="44" t="str">
        <f>IF(ISERROR(VLOOKUP(I5923,'BACK INFO'!F:F,1,0)),IF(ISERROR(VLOOKUP(I5923,'BACK INFO'!H:H,1,0)),K5923,'BACK INFO'!$H$1),'BACK INFO'!$G$1)</f>
        <v>HOLLY SALES INC.</v>
      </c>
    </row>
    <row r="5924" spans="1:21" x14ac:dyDescent="0.35">
      <c r="A5924" s="44" t="s">
        <v>684</v>
      </c>
      <c r="B5924" s="44">
        <v>2020</v>
      </c>
      <c r="C5924" s="44">
        <v>4</v>
      </c>
      <c r="D5924" s="44" t="s">
        <v>95</v>
      </c>
      <c r="E5924" s="44" t="s">
        <v>96</v>
      </c>
      <c r="F5924" s="44" t="s">
        <v>59</v>
      </c>
      <c r="G5924" s="44" t="s">
        <v>657</v>
      </c>
      <c r="H5924" s="44" t="s">
        <v>110</v>
      </c>
      <c r="I5924" s="44" t="s">
        <v>527</v>
      </c>
      <c r="J5924" s="44" t="s">
        <v>99</v>
      </c>
      <c r="K5924" s="44" t="s">
        <v>71</v>
      </c>
      <c r="L5924" s="44" t="s">
        <v>680</v>
      </c>
      <c r="M5924" s="44">
        <v>0</v>
      </c>
      <c r="N5924" s="44">
        <v>30</v>
      </c>
      <c r="O5924" s="44">
        <v>2020</v>
      </c>
      <c r="P5924" s="44" t="s">
        <v>112</v>
      </c>
      <c r="Q5924" s="44" t="s">
        <v>112</v>
      </c>
      <c r="R5924" s="44" t="s">
        <v>657</v>
      </c>
      <c r="S5924" s="44" t="s">
        <v>685</v>
      </c>
      <c r="T5924" s="44">
        <v>860</v>
      </c>
      <c r="U5924" s="44" t="str">
        <f>IF(ISERROR(VLOOKUP(I5924,'BACK INFO'!F:F,1,0)),IF(ISERROR(VLOOKUP(I5924,'BACK INFO'!H:H,1,0)),K5924,'BACK INFO'!$H$1),'BACK INFO'!$G$1)</f>
        <v>HOLLY SALES INC.</v>
      </c>
    </row>
    <row r="5925" spans="1:21" x14ac:dyDescent="0.35">
      <c r="A5925" s="44" t="s">
        <v>684</v>
      </c>
      <c r="B5925" s="44">
        <v>2019</v>
      </c>
      <c r="C5925" s="44">
        <v>11</v>
      </c>
      <c r="D5925" s="44" t="s">
        <v>95</v>
      </c>
      <c r="E5925" s="44" t="s">
        <v>96</v>
      </c>
      <c r="F5925" s="44" t="s">
        <v>59</v>
      </c>
      <c r="G5925" s="44" t="s">
        <v>570</v>
      </c>
      <c r="H5925" s="44" t="s">
        <v>110</v>
      </c>
      <c r="I5925" s="44" t="s">
        <v>414</v>
      </c>
      <c r="J5925" s="44" t="s">
        <v>99</v>
      </c>
      <c r="K5925" s="44" t="s">
        <v>71</v>
      </c>
      <c r="L5925" s="44" t="s">
        <v>680</v>
      </c>
      <c r="M5925" s="44">
        <v>0</v>
      </c>
      <c r="N5925" s="44">
        <v>21</v>
      </c>
      <c r="O5925" s="44">
        <v>2019</v>
      </c>
      <c r="P5925" s="44" t="s">
        <v>109</v>
      </c>
      <c r="Q5925" s="44" t="s">
        <v>109</v>
      </c>
      <c r="R5925" s="44" t="s">
        <v>570</v>
      </c>
      <c r="S5925" s="44" t="s">
        <v>685</v>
      </c>
      <c r="T5925" s="44">
        <v>766</v>
      </c>
      <c r="U5925" s="44" t="str">
        <f>IF(ISERROR(VLOOKUP(I5925,'BACK INFO'!F:F,1,0)),IF(ISERROR(VLOOKUP(I5925,'BACK INFO'!H:H,1,0)),K5925,'BACK INFO'!$H$1),'BACK INFO'!$G$1)</f>
        <v>HOLLY SALES INC.</v>
      </c>
    </row>
    <row r="5926" spans="1:21" x14ac:dyDescent="0.35">
      <c r="A5926" s="44" t="s">
        <v>684</v>
      </c>
      <c r="B5926" s="44">
        <v>2019</v>
      </c>
      <c r="C5926" s="44">
        <v>10</v>
      </c>
      <c r="D5926" s="44" t="s">
        <v>95</v>
      </c>
      <c r="E5926" s="44" t="s">
        <v>96</v>
      </c>
      <c r="F5926" s="44" t="s">
        <v>59</v>
      </c>
      <c r="G5926" s="44" t="s">
        <v>657</v>
      </c>
      <c r="H5926" s="44" t="s">
        <v>106</v>
      </c>
      <c r="I5926" s="44" t="s">
        <v>484</v>
      </c>
      <c r="J5926" s="44" t="s">
        <v>99</v>
      </c>
      <c r="K5926" s="44" t="s">
        <v>72</v>
      </c>
      <c r="L5926" s="44" t="s">
        <v>680</v>
      </c>
      <c r="M5926" s="44">
        <v>0</v>
      </c>
      <c r="N5926" s="44">
        <v>86</v>
      </c>
      <c r="O5926" s="44">
        <v>2020</v>
      </c>
      <c r="P5926" s="44" t="s">
        <v>112</v>
      </c>
      <c r="Q5926" s="44" t="s">
        <v>112</v>
      </c>
      <c r="R5926" s="44" t="s">
        <v>657</v>
      </c>
      <c r="S5926" s="44" t="s">
        <v>685</v>
      </c>
      <c r="T5926" s="44">
        <v>1252</v>
      </c>
      <c r="U5926" s="44" t="str">
        <f>IF(ISERROR(VLOOKUP(I5926,'BACK INFO'!F:F,1,0)),IF(ISERROR(VLOOKUP(I5926,'BACK INFO'!H:H,1,0)),K5926,'BACK INFO'!$H$1),'BACK INFO'!$G$1)</f>
        <v>BILL MILLER AND COMPANY</v>
      </c>
    </row>
    <row r="5927" spans="1:21" x14ac:dyDescent="0.35">
      <c r="A5927" s="44" t="s">
        <v>684</v>
      </c>
      <c r="B5927" s="44">
        <v>2020</v>
      </c>
      <c r="C5927" s="44">
        <v>1</v>
      </c>
      <c r="D5927" s="44" t="s">
        <v>95</v>
      </c>
      <c r="E5927" s="44" t="s">
        <v>96</v>
      </c>
      <c r="F5927" s="44" t="s">
        <v>59</v>
      </c>
      <c r="G5927" s="44" t="s">
        <v>657</v>
      </c>
      <c r="H5927" s="44" t="s">
        <v>106</v>
      </c>
      <c r="I5927" s="44" t="s">
        <v>484</v>
      </c>
      <c r="J5927" s="44" t="s">
        <v>99</v>
      </c>
      <c r="K5927" s="44" t="s">
        <v>72</v>
      </c>
      <c r="L5927" s="44" t="s">
        <v>680</v>
      </c>
      <c r="M5927" s="44">
        <v>0</v>
      </c>
      <c r="N5927" s="44">
        <v>28</v>
      </c>
      <c r="O5927" s="44">
        <v>2020</v>
      </c>
      <c r="P5927" s="44" t="s">
        <v>112</v>
      </c>
      <c r="Q5927" s="44" t="s">
        <v>112</v>
      </c>
      <c r="R5927" s="44" t="s">
        <v>657</v>
      </c>
      <c r="S5927" s="44" t="s">
        <v>685</v>
      </c>
      <c r="T5927" s="44">
        <v>320</v>
      </c>
      <c r="U5927" s="44" t="str">
        <f>IF(ISERROR(VLOOKUP(I5927,'BACK INFO'!F:F,1,0)),IF(ISERROR(VLOOKUP(I5927,'BACK INFO'!H:H,1,0)),K5927,'BACK INFO'!$H$1),'BACK INFO'!$G$1)</f>
        <v>BILL MILLER AND COMPANY</v>
      </c>
    </row>
    <row r="5928" spans="1:21" x14ac:dyDescent="0.35">
      <c r="A5928" s="44" t="s">
        <v>684</v>
      </c>
      <c r="B5928" s="44">
        <v>2020</v>
      </c>
      <c r="C5928" s="44">
        <v>1</v>
      </c>
      <c r="D5928" s="44" t="s">
        <v>95</v>
      </c>
      <c r="E5928" s="44" t="s">
        <v>96</v>
      </c>
      <c r="F5928" s="44" t="s">
        <v>59</v>
      </c>
      <c r="G5928" s="44" t="s">
        <v>657</v>
      </c>
      <c r="H5928" s="44" t="s">
        <v>117</v>
      </c>
      <c r="I5928" s="44" t="s">
        <v>484</v>
      </c>
      <c r="J5928" s="44" t="s">
        <v>99</v>
      </c>
      <c r="K5928" s="44" t="s">
        <v>72</v>
      </c>
      <c r="L5928" s="44" t="s">
        <v>680</v>
      </c>
      <c r="M5928" s="44">
        <v>0</v>
      </c>
      <c r="N5928" s="44">
        <v>40</v>
      </c>
      <c r="O5928" s="44">
        <v>2020</v>
      </c>
      <c r="P5928" s="44" t="s">
        <v>112</v>
      </c>
      <c r="Q5928" s="44" t="s">
        <v>112</v>
      </c>
      <c r="R5928" s="44" t="s">
        <v>657</v>
      </c>
      <c r="S5928" s="44" t="s">
        <v>685</v>
      </c>
      <c r="T5928" s="44">
        <v>1302</v>
      </c>
      <c r="U5928" s="44" t="str">
        <f>IF(ISERROR(VLOOKUP(I5928,'BACK INFO'!F:F,1,0)),IF(ISERROR(VLOOKUP(I5928,'BACK INFO'!H:H,1,0)),K5928,'BACK INFO'!$H$1),'BACK INFO'!$G$1)</f>
        <v>BILL MILLER AND COMPANY</v>
      </c>
    </row>
    <row r="5929" spans="1:21" x14ac:dyDescent="0.35">
      <c r="A5929" s="44" t="s">
        <v>684</v>
      </c>
      <c r="B5929" s="44">
        <v>2020</v>
      </c>
      <c r="C5929" s="44">
        <v>1</v>
      </c>
      <c r="D5929" s="44" t="s">
        <v>95</v>
      </c>
      <c r="E5929" s="44" t="s">
        <v>96</v>
      </c>
      <c r="F5929" s="44" t="s">
        <v>59</v>
      </c>
      <c r="G5929" s="44" t="s">
        <v>657</v>
      </c>
      <c r="H5929" s="44" t="s">
        <v>98</v>
      </c>
      <c r="I5929" s="44" t="s">
        <v>484</v>
      </c>
      <c r="J5929" s="44" t="s">
        <v>99</v>
      </c>
      <c r="K5929" s="44" t="s">
        <v>72</v>
      </c>
      <c r="L5929" s="44" t="s">
        <v>680</v>
      </c>
      <c r="M5929" s="44">
        <v>0</v>
      </c>
      <c r="N5929" s="44">
        <v>78</v>
      </c>
      <c r="O5929" s="44">
        <v>2020</v>
      </c>
      <c r="P5929" s="44" t="s">
        <v>112</v>
      </c>
      <c r="Q5929" s="44" t="s">
        <v>112</v>
      </c>
      <c r="R5929" s="44" t="s">
        <v>657</v>
      </c>
      <c r="S5929" s="44" t="s">
        <v>685</v>
      </c>
      <c r="T5929" s="44">
        <v>2405</v>
      </c>
      <c r="U5929" s="44" t="str">
        <f>IF(ISERROR(VLOOKUP(I5929,'BACK INFO'!F:F,1,0)),IF(ISERROR(VLOOKUP(I5929,'BACK INFO'!H:H,1,0)),K5929,'BACK INFO'!$H$1),'BACK INFO'!$G$1)</f>
        <v>BILL MILLER AND COMPANY</v>
      </c>
    </row>
    <row r="5930" spans="1:21" x14ac:dyDescent="0.35">
      <c r="A5930" s="44" t="s">
        <v>684</v>
      </c>
      <c r="B5930" s="44">
        <v>2020</v>
      </c>
      <c r="C5930" s="44">
        <v>1</v>
      </c>
      <c r="D5930" s="44" t="s">
        <v>95</v>
      </c>
      <c r="E5930" s="44" t="s">
        <v>96</v>
      </c>
      <c r="F5930" s="44" t="s">
        <v>59</v>
      </c>
      <c r="G5930" s="44" t="s">
        <v>657</v>
      </c>
      <c r="H5930" s="44" t="s">
        <v>152</v>
      </c>
      <c r="I5930" s="44" t="s">
        <v>484</v>
      </c>
      <c r="J5930" s="44" t="s">
        <v>99</v>
      </c>
      <c r="K5930" s="44" t="s">
        <v>72</v>
      </c>
      <c r="L5930" s="44" t="s">
        <v>680</v>
      </c>
      <c r="M5930" s="44">
        <v>0</v>
      </c>
      <c r="N5930" s="44">
        <v>12</v>
      </c>
      <c r="O5930" s="44">
        <v>2020</v>
      </c>
      <c r="P5930" s="44" t="s">
        <v>112</v>
      </c>
      <c r="Q5930" s="44" t="s">
        <v>112</v>
      </c>
      <c r="R5930" s="44" t="s">
        <v>657</v>
      </c>
      <c r="S5930" s="44" t="s">
        <v>685</v>
      </c>
      <c r="T5930" s="44">
        <v>428.5</v>
      </c>
      <c r="U5930" s="44" t="str">
        <f>IF(ISERROR(VLOOKUP(I5930,'BACK INFO'!F:F,1,0)),IF(ISERROR(VLOOKUP(I5930,'BACK INFO'!H:H,1,0)),K5930,'BACK INFO'!$H$1),'BACK INFO'!$G$1)</f>
        <v>BILL MILLER AND COMPANY</v>
      </c>
    </row>
    <row r="5931" spans="1:21" x14ac:dyDescent="0.35">
      <c r="A5931" s="44" t="s">
        <v>684</v>
      </c>
      <c r="B5931" s="44">
        <v>2020</v>
      </c>
      <c r="C5931" s="44">
        <v>4</v>
      </c>
      <c r="D5931" s="44" t="s">
        <v>95</v>
      </c>
      <c r="E5931" s="44" t="s">
        <v>96</v>
      </c>
      <c r="F5931" s="44" t="s">
        <v>59</v>
      </c>
      <c r="G5931" s="44" t="s">
        <v>657</v>
      </c>
      <c r="H5931" s="44" t="s">
        <v>98</v>
      </c>
      <c r="I5931" s="44" t="s">
        <v>555</v>
      </c>
      <c r="J5931" s="44" t="s">
        <v>99</v>
      </c>
      <c r="K5931" s="44" t="s">
        <v>74</v>
      </c>
      <c r="L5931" s="44" t="s">
        <v>680</v>
      </c>
      <c r="M5931" s="44">
        <v>0</v>
      </c>
      <c r="N5931" s="44">
        <v>32</v>
      </c>
      <c r="O5931" s="44">
        <v>2020</v>
      </c>
      <c r="P5931" s="44" t="s">
        <v>112</v>
      </c>
      <c r="Q5931" s="44" t="s">
        <v>112</v>
      </c>
      <c r="R5931" s="44" t="s">
        <v>657</v>
      </c>
      <c r="S5931" s="44" t="s">
        <v>685</v>
      </c>
      <c r="T5931" s="44">
        <v>952</v>
      </c>
      <c r="U5931" s="44" t="str">
        <f>IF(ISERROR(VLOOKUP(I5931,'BACK INFO'!F:F,1,0)),IF(ISERROR(VLOOKUP(I5931,'BACK INFO'!H:H,1,0)),K5931,'BACK INFO'!$H$1),'BACK INFO'!$G$1)</f>
        <v>DENISE ARNETT</v>
      </c>
    </row>
    <row r="5932" spans="1:21" x14ac:dyDescent="0.35">
      <c r="A5932" s="44" t="s">
        <v>684</v>
      </c>
      <c r="B5932" s="44">
        <v>2019</v>
      </c>
      <c r="C5932" s="44">
        <v>10</v>
      </c>
      <c r="D5932" s="44" t="s">
        <v>95</v>
      </c>
      <c r="E5932" s="44" t="s">
        <v>96</v>
      </c>
      <c r="F5932" s="44" t="s">
        <v>59</v>
      </c>
      <c r="G5932" s="44" t="s">
        <v>657</v>
      </c>
      <c r="H5932" s="44" t="s">
        <v>117</v>
      </c>
      <c r="I5932" s="44" t="s">
        <v>396</v>
      </c>
      <c r="J5932" s="44" t="s">
        <v>99</v>
      </c>
      <c r="K5932" s="44" t="s">
        <v>67</v>
      </c>
      <c r="L5932" s="44" t="s">
        <v>680</v>
      </c>
      <c r="M5932" s="44">
        <v>0</v>
      </c>
      <c r="N5932" s="44">
        <v>78</v>
      </c>
      <c r="O5932" s="44">
        <v>2020</v>
      </c>
      <c r="P5932" s="44" t="s">
        <v>112</v>
      </c>
      <c r="Q5932" s="44" t="s">
        <v>112</v>
      </c>
      <c r="R5932" s="44" t="s">
        <v>657</v>
      </c>
      <c r="S5932" s="44" t="s">
        <v>685</v>
      </c>
      <c r="T5932" s="44">
        <v>2479</v>
      </c>
      <c r="U5932" s="44" t="str">
        <f>IF(ISERROR(VLOOKUP(I5932,'BACK INFO'!F:F,1,0)),IF(ISERROR(VLOOKUP(I5932,'BACK INFO'!H:H,1,0)),K5932,'BACK INFO'!$H$1),'BACK INFO'!$G$1)</f>
        <v>ANITA M. HOPKINS</v>
      </c>
    </row>
    <row r="5933" spans="1:21" x14ac:dyDescent="0.35">
      <c r="A5933" s="44" t="s">
        <v>684</v>
      </c>
      <c r="B5933" s="44">
        <v>2019</v>
      </c>
      <c r="C5933" s="44">
        <v>10</v>
      </c>
      <c r="D5933" s="44" t="s">
        <v>95</v>
      </c>
      <c r="E5933" s="44" t="s">
        <v>96</v>
      </c>
      <c r="F5933" s="44" t="s">
        <v>59</v>
      </c>
      <c r="G5933" s="44" t="s">
        <v>657</v>
      </c>
      <c r="H5933" s="44" t="s">
        <v>152</v>
      </c>
      <c r="I5933" s="44" t="s">
        <v>396</v>
      </c>
      <c r="J5933" s="44" t="s">
        <v>99</v>
      </c>
      <c r="K5933" s="44" t="s">
        <v>67</v>
      </c>
      <c r="L5933" s="44" t="s">
        <v>680</v>
      </c>
      <c r="M5933" s="44">
        <v>0</v>
      </c>
      <c r="N5933" s="44">
        <v>7</v>
      </c>
      <c r="O5933" s="44">
        <v>2020</v>
      </c>
      <c r="P5933" s="44" t="s">
        <v>112</v>
      </c>
      <c r="Q5933" s="44" t="s">
        <v>112</v>
      </c>
      <c r="R5933" s="44" t="s">
        <v>657</v>
      </c>
      <c r="S5933" s="44" t="s">
        <v>685</v>
      </c>
      <c r="T5933" s="44">
        <v>154</v>
      </c>
      <c r="U5933" s="44" t="str">
        <f>IF(ISERROR(VLOOKUP(I5933,'BACK INFO'!F:F,1,0)),IF(ISERROR(VLOOKUP(I5933,'BACK INFO'!H:H,1,0)),K5933,'BACK INFO'!$H$1),'BACK INFO'!$G$1)</f>
        <v>ANITA M. HOPKINS</v>
      </c>
    </row>
    <row r="5934" spans="1:21" x14ac:dyDescent="0.35">
      <c r="A5934" s="44" t="s">
        <v>684</v>
      </c>
      <c r="B5934" s="44">
        <v>2019</v>
      </c>
      <c r="C5934" s="44">
        <v>11</v>
      </c>
      <c r="D5934" s="44" t="s">
        <v>95</v>
      </c>
      <c r="E5934" s="44" t="s">
        <v>96</v>
      </c>
      <c r="F5934" s="44" t="s">
        <v>59</v>
      </c>
      <c r="G5934" s="44" t="s">
        <v>657</v>
      </c>
      <c r="H5934" s="44" t="s">
        <v>98</v>
      </c>
      <c r="I5934" s="44" t="s">
        <v>418</v>
      </c>
      <c r="J5934" s="44" t="s">
        <v>120</v>
      </c>
      <c r="K5934" s="44" t="s">
        <v>68</v>
      </c>
      <c r="L5934" s="44" t="s">
        <v>680</v>
      </c>
      <c r="M5934" s="44">
        <v>0</v>
      </c>
      <c r="N5934" s="44">
        <v>36</v>
      </c>
      <c r="O5934" s="44">
        <v>2020</v>
      </c>
      <c r="P5934" s="44" t="s">
        <v>112</v>
      </c>
      <c r="Q5934" s="44" t="s">
        <v>112</v>
      </c>
      <c r="R5934" s="44" t="s">
        <v>657</v>
      </c>
      <c r="S5934" s="44" t="s">
        <v>685</v>
      </c>
      <c r="T5934" s="44">
        <v>1092.5884208154989</v>
      </c>
      <c r="U5934" s="44" t="str">
        <f>IF(ISERROR(VLOOKUP(I5934,'BACK INFO'!F:F,1,0)),IF(ISERROR(VLOOKUP(I5934,'BACK INFO'!H:H,1,0)),K5934,'BACK INFO'!$H$1),'BACK INFO'!$G$1)</f>
        <v>STEPHANIE VITALI</v>
      </c>
    </row>
    <row r="5935" spans="1:21" x14ac:dyDescent="0.35">
      <c r="A5935" s="44" t="s">
        <v>684</v>
      </c>
      <c r="B5935" s="44">
        <v>2020</v>
      </c>
      <c r="C5935" s="44">
        <v>1</v>
      </c>
      <c r="D5935" s="44" t="s">
        <v>95</v>
      </c>
      <c r="E5935" s="44" t="s">
        <v>96</v>
      </c>
      <c r="F5935" s="44" t="s">
        <v>59</v>
      </c>
      <c r="G5935" s="44" t="s">
        <v>657</v>
      </c>
      <c r="H5935" s="44" t="s">
        <v>98</v>
      </c>
      <c r="I5935" s="44" t="s">
        <v>418</v>
      </c>
      <c r="J5935" s="44" t="s">
        <v>120</v>
      </c>
      <c r="K5935" s="44" t="s">
        <v>68</v>
      </c>
      <c r="L5935" s="44" t="s">
        <v>680</v>
      </c>
      <c r="M5935" s="44">
        <v>0</v>
      </c>
      <c r="N5935" s="44">
        <v>12</v>
      </c>
      <c r="O5935" s="44">
        <v>2020</v>
      </c>
      <c r="P5935" s="44" t="s">
        <v>112</v>
      </c>
      <c r="Q5935" s="44" t="s">
        <v>112</v>
      </c>
      <c r="R5935" s="44" t="s">
        <v>657</v>
      </c>
      <c r="S5935" s="44" t="s">
        <v>685</v>
      </c>
      <c r="T5935" s="44">
        <v>362.6943005181347</v>
      </c>
      <c r="U5935" s="44" t="str">
        <f>IF(ISERROR(VLOOKUP(I5935,'BACK INFO'!F:F,1,0)),IF(ISERROR(VLOOKUP(I5935,'BACK INFO'!H:H,1,0)),K5935,'BACK INFO'!$H$1),'BACK INFO'!$G$1)</f>
        <v>STEPHANIE VITALI</v>
      </c>
    </row>
    <row r="5936" spans="1:21" x14ac:dyDescent="0.35">
      <c r="A5936" s="44" t="s">
        <v>684</v>
      </c>
      <c r="B5936" s="44">
        <v>2019</v>
      </c>
      <c r="C5936" s="44">
        <v>11</v>
      </c>
      <c r="D5936" s="44" t="s">
        <v>95</v>
      </c>
      <c r="E5936" s="44" t="s">
        <v>96</v>
      </c>
      <c r="F5936" s="44" t="s">
        <v>59</v>
      </c>
      <c r="G5936" s="44" t="s">
        <v>657</v>
      </c>
      <c r="H5936" s="44" t="s">
        <v>152</v>
      </c>
      <c r="I5936" s="44" t="s">
        <v>418</v>
      </c>
      <c r="J5936" s="44" t="s">
        <v>120</v>
      </c>
      <c r="K5936" s="44" t="s">
        <v>68</v>
      </c>
      <c r="L5936" s="44" t="s">
        <v>680</v>
      </c>
      <c r="M5936" s="44">
        <v>0</v>
      </c>
      <c r="N5936" s="44">
        <v>12</v>
      </c>
      <c r="O5936" s="44">
        <v>2020</v>
      </c>
      <c r="P5936" s="44" t="s">
        <v>112</v>
      </c>
      <c r="Q5936" s="44" t="s">
        <v>112</v>
      </c>
      <c r="R5936" s="44" t="s">
        <v>657</v>
      </c>
      <c r="S5936" s="44" t="s">
        <v>685</v>
      </c>
      <c r="T5936" s="44">
        <v>563.18990763685508</v>
      </c>
      <c r="U5936" s="44" t="str">
        <f>IF(ISERROR(VLOOKUP(I5936,'BACK INFO'!F:F,1,0)),IF(ISERROR(VLOOKUP(I5936,'BACK INFO'!H:H,1,0)),K5936,'BACK INFO'!$H$1),'BACK INFO'!$G$1)</f>
        <v>STEPHANIE VITALI</v>
      </c>
    </row>
    <row r="5937" spans="1:21" x14ac:dyDescent="0.35">
      <c r="A5937" s="44" t="s">
        <v>684</v>
      </c>
      <c r="B5937" s="44">
        <v>2020</v>
      </c>
      <c r="C5937" s="44">
        <v>1</v>
      </c>
      <c r="D5937" s="44" t="s">
        <v>95</v>
      </c>
      <c r="E5937" s="44" t="s">
        <v>96</v>
      </c>
      <c r="F5937" s="44" t="s">
        <v>59</v>
      </c>
      <c r="G5937" s="44" t="s">
        <v>657</v>
      </c>
      <c r="H5937" s="44" t="s">
        <v>152</v>
      </c>
      <c r="I5937" s="44" t="s">
        <v>418</v>
      </c>
      <c r="J5937" s="44" t="s">
        <v>120</v>
      </c>
      <c r="K5937" s="44" t="s">
        <v>68</v>
      </c>
      <c r="L5937" s="44" t="s">
        <v>680</v>
      </c>
      <c r="M5937" s="44">
        <v>0</v>
      </c>
      <c r="N5937" s="44">
        <v>15</v>
      </c>
      <c r="O5937" s="44">
        <v>2020</v>
      </c>
      <c r="P5937" s="44" t="s">
        <v>112</v>
      </c>
      <c r="Q5937" s="44" t="s">
        <v>112</v>
      </c>
      <c r="R5937" s="44" t="s">
        <v>657</v>
      </c>
      <c r="S5937" s="44" t="s">
        <v>685</v>
      </c>
      <c r="T5937" s="44">
        <v>648.79477359765713</v>
      </c>
      <c r="U5937" s="44" t="str">
        <f>IF(ISERROR(VLOOKUP(I5937,'BACK INFO'!F:F,1,0)),IF(ISERROR(VLOOKUP(I5937,'BACK INFO'!H:H,1,0)),K5937,'BACK INFO'!$H$1),'BACK INFO'!$G$1)</f>
        <v>STEPHANIE VITALI</v>
      </c>
    </row>
    <row r="5938" spans="1:21" x14ac:dyDescent="0.35">
      <c r="A5938" s="44" t="s">
        <v>684</v>
      </c>
      <c r="B5938" s="44">
        <v>2020</v>
      </c>
      <c r="C5938" s="44">
        <v>2</v>
      </c>
      <c r="D5938" s="44" t="s">
        <v>95</v>
      </c>
      <c r="E5938" s="44" t="s">
        <v>96</v>
      </c>
      <c r="F5938" s="44" t="s">
        <v>59</v>
      </c>
      <c r="G5938" s="44" t="s">
        <v>657</v>
      </c>
      <c r="H5938" s="44" t="s">
        <v>106</v>
      </c>
      <c r="I5938" s="44" t="s">
        <v>147</v>
      </c>
      <c r="J5938" s="44" t="s">
        <v>99</v>
      </c>
      <c r="K5938" s="44" t="s">
        <v>75</v>
      </c>
      <c r="L5938" s="44" t="s">
        <v>680</v>
      </c>
      <c r="M5938" s="44" t="s">
        <v>693</v>
      </c>
      <c r="N5938" s="44">
        <v>33</v>
      </c>
      <c r="O5938" s="44">
        <v>2020</v>
      </c>
      <c r="P5938" s="44" t="s">
        <v>112</v>
      </c>
      <c r="Q5938" s="44" t="s">
        <v>112</v>
      </c>
      <c r="R5938" s="44" t="s">
        <v>657</v>
      </c>
      <c r="S5938" s="44" t="s">
        <v>685</v>
      </c>
      <c r="T5938" s="44">
        <v>540</v>
      </c>
      <c r="U5938" s="44" t="str">
        <f>IF(ISERROR(VLOOKUP(I5938,'BACK INFO'!F:F,1,0)),IF(ISERROR(VLOOKUP(I5938,'BACK INFO'!H:H,1,0)),K5938,'BACK INFO'!$H$1),'BACK INFO'!$G$1)</f>
        <v>LAURA BONG</v>
      </c>
    </row>
    <row r="5939" spans="1:21" x14ac:dyDescent="0.35">
      <c r="A5939" s="44" t="s">
        <v>684</v>
      </c>
      <c r="B5939" s="44">
        <v>2020</v>
      </c>
      <c r="C5939" s="44">
        <v>1</v>
      </c>
      <c r="D5939" s="44" t="s">
        <v>95</v>
      </c>
      <c r="E5939" s="44" t="s">
        <v>96</v>
      </c>
      <c r="F5939" s="44" t="s">
        <v>59</v>
      </c>
      <c r="G5939" s="44" t="s">
        <v>657</v>
      </c>
      <c r="H5939" s="44" t="s">
        <v>110</v>
      </c>
      <c r="I5939" s="44" t="s">
        <v>147</v>
      </c>
      <c r="J5939" s="44" t="s">
        <v>99</v>
      </c>
      <c r="K5939" s="44" t="s">
        <v>75</v>
      </c>
      <c r="L5939" s="44" t="s">
        <v>680</v>
      </c>
      <c r="M5939" s="44" t="s">
        <v>693</v>
      </c>
      <c r="N5939" s="44">
        <v>3</v>
      </c>
      <c r="O5939" s="44">
        <v>2020</v>
      </c>
      <c r="P5939" s="44" t="s">
        <v>112</v>
      </c>
      <c r="Q5939" s="44" t="s">
        <v>112</v>
      </c>
      <c r="R5939" s="44" t="s">
        <v>657</v>
      </c>
      <c r="S5939" s="44" t="s">
        <v>685</v>
      </c>
      <c r="T5939" s="44">
        <v>105</v>
      </c>
      <c r="U5939" s="44" t="str">
        <f>IF(ISERROR(VLOOKUP(I5939,'BACK INFO'!F:F,1,0)),IF(ISERROR(VLOOKUP(I5939,'BACK INFO'!H:H,1,0)),K5939,'BACK INFO'!$H$1),'BACK INFO'!$G$1)</f>
        <v>LAURA BONG</v>
      </c>
    </row>
    <row r="5940" spans="1:21" x14ac:dyDescent="0.35">
      <c r="A5940" s="44" t="s">
        <v>684</v>
      </c>
      <c r="B5940" s="44">
        <v>2020</v>
      </c>
      <c r="C5940" s="44">
        <v>3</v>
      </c>
      <c r="D5940" s="44" t="s">
        <v>95</v>
      </c>
      <c r="E5940" s="44" t="s">
        <v>96</v>
      </c>
      <c r="F5940" s="44" t="s">
        <v>59</v>
      </c>
      <c r="G5940" s="44" t="s">
        <v>657</v>
      </c>
      <c r="H5940" s="44" t="s">
        <v>110</v>
      </c>
      <c r="I5940" s="44" t="s">
        <v>147</v>
      </c>
      <c r="J5940" s="44" t="s">
        <v>99</v>
      </c>
      <c r="K5940" s="44" t="s">
        <v>75</v>
      </c>
      <c r="L5940" s="44" t="s">
        <v>680</v>
      </c>
      <c r="M5940" s="44" t="s">
        <v>693</v>
      </c>
      <c r="N5940" s="44">
        <v>18</v>
      </c>
      <c r="O5940" s="44">
        <v>2020</v>
      </c>
      <c r="P5940" s="44" t="s">
        <v>112</v>
      </c>
      <c r="Q5940" s="44" t="s">
        <v>112</v>
      </c>
      <c r="R5940" s="44" t="s">
        <v>657</v>
      </c>
      <c r="S5940" s="44" t="s">
        <v>685</v>
      </c>
      <c r="T5940" s="44">
        <v>558</v>
      </c>
      <c r="U5940" s="44" t="str">
        <f>IF(ISERROR(VLOOKUP(I5940,'BACK INFO'!F:F,1,0)),IF(ISERROR(VLOOKUP(I5940,'BACK INFO'!H:H,1,0)),K5940,'BACK INFO'!$H$1),'BACK INFO'!$G$1)</f>
        <v>LAURA BONG</v>
      </c>
    </row>
    <row r="5941" spans="1:21" x14ac:dyDescent="0.35">
      <c r="A5941" s="44" t="s">
        <v>684</v>
      </c>
      <c r="B5941" s="44">
        <v>2020</v>
      </c>
      <c r="C5941" s="44">
        <v>2</v>
      </c>
      <c r="D5941" s="44" t="s">
        <v>95</v>
      </c>
      <c r="E5941" s="44" t="s">
        <v>96</v>
      </c>
      <c r="F5941" s="44" t="s">
        <v>59</v>
      </c>
      <c r="G5941" s="44" t="s">
        <v>657</v>
      </c>
      <c r="H5941" s="44" t="s">
        <v>117</v>
      </c>
      <c r="I5941" s="44" t="s">
        <v>147</v>
      </c>
      <c r="J5941" s="44" t="s">
        <v>99</v>
      </c>
      <c r="K5941" s="44" t="s">
        <v>75</v>
      </c>
      <c r="L5941" s="44" t="s">
        <v>680</v>
      </c>
      <c r="M5941" s="44" t="s">
        <v>693</v>
      </c>
      <c r="N5941" s="44">
        <v>94</v>
      </c>
      <c r="O5941" s="44">
        <v>2020</v>
      </c>
      <c r="P5941" s="44" t="s">
        <v>112</v>
      </c>
      <c r="Q5941" s="44" t="s">
        <v>112</v>
      </c>
      <c r="R5941" s="44" t="s">
        <v>657</v>
      </c>
      <c r="S5941" s="44" t="s">
        <v>685</v>
      </c>
      <c r="T5941" s="44">
        <v>2979</v>
      </c>
      <c r="U5941" s="44" t="str">
        <f>IF(ISERROR(VLOOKUP(I5941,'BACK INFO'!F:F,1,0)),IF(ISERROR(VLOOKUP(I5941,'BACK INFO'!H:H,1,0)),K5941,'BACK INFO'!$H$1),'BACK INFO'!$G$1)</f>
        <v>LAURA BONG</v>
      </c>
    </row>
    <row r="5942" spans="1:21" x14ac:dyDescent="0.35">
      <c r="A5942" s="44" t="s">
        <v>684</v>
      </c>
      <c r="B5942" s="44">
        <v>2020</v>
      </c>
      <c r="C5942" s="44">
        <v>2</v>
      </c>
      <c r="D5942" s="44" t="s">
        <v>95</v>
      </c>
      <c r="E5942" s="44" t="s">
        <v>96</v>
      </c>
      <c r="F5942" s="44" t="s">
        <v>59</v>
      </c>
      <c r="G5942" s="44" t="s">
        <v>657</v>
      </c>
      <c r="H5942" s="44" t="s">
        <v>98</v>
      </c>
      <c r="I5942" s="44" t="s">
        <v>147</v>
      </c>
      <c r="J5942" s="44" t="s">
        <v>99</v>
      </c>
      <c r="K5942" s="44" t="s">
        <v>75</v>
      </c>
      <c r="L5942" s="44" t="s">
        <v>680</v>
      </c>
      <c r="M5942" s="44" t="s">
        <v>693</v>
      </c>
      <c r="N5942" s="44">
        <v>104</v>
      </c>
      <c r="O5942" s="44">
        <v>2020</v>
      </c>
      <c r="P5942" s="44" t="s">
        <v>112</v>
      </c>
      <c r="Q5942" s="44" t="s">
        <v>112</v>
      </c>
      <c r="R5942" s="44" t="s">
        <v>657</v>
      </c>
      <c r="S5942" s="44" t="s">
        <v>685</v>
      </c>
      <c r="T5942" s="44">
        <v>3790</v>
      </c>
      <c r="U5942" s="44" t="str">
        <f>IF(ISERROR(VLOOKUP(I5942,'BACK INFO'!F:F,1,0)),IF(ISERROR(VLOOKUP(I5942,'BACK INFO'!H:H,1,0)),K5942,'BACK INFO'!$H$1),'BACK INFO'!$G$1)</f>
        <v>LAURA BONG</v>
      </c>
    </row>
    <row r="5943" spans="1:21" x14ac:dyDescent="0.35">
      <c r="A5943" s="44" t="s">
        <v>684</v>
      </c>
      <c r="B5943" s="44">
        <v>2020</v>
      </c>
      <c r="C5943" s="44">
        <v>1</v>
      </c>
      <c r="D5943" s="44" t="s">
        <v>95</v>
      </c>
      <c r="E5943" s="44" t="s">
        <v>96</v>
      </c>
      <c r="F5943" s="44" t="s">
        <v>59</v>
      </c>
      <c r="G5943" s="44" t="s">
        <v>657</v>
      </c>
      <c r="H5943" s="44" t="s">
        <v>98</v>
      </c>
      <c r="I5943" s="44" t="s">
        <v>147</v>
      </c>
      <c r="J5943" s="44" t="s">
        <v>99</v>
      </c>
      <c r="K5943" s="44" t="s">
        <v>75</v>
      </c>
      <c r="L5943" s="44" t="s">
        <v>680</v>
      </c>
      <c r="M5943" s="44" t="s">
        <v>693</v>
      </c>
      <c r="N5943" s="44">
        <v>76</v>
      </c>
      <c r="O5943" s="44">
        <v>2020</v>
      </c>
      <c r="P5943" s="44" t="s">
        <v>112</v>
      </c>
      <c r="Q5943" s="44" t="s">
        <v>112</v>
      </c>
      <c r="R5943" s="44" t="s">
        <v>657</v>
      </c>
      <c r="S5943" s="44" t="s">
        <v>685</v>
      </c>
      <c r="T5943" s="44">
        <v>2426</v>
      </c>
      <c r="U5943" s="44" t="str">
        <f>IF(ISERROR(VLOOKUP(I5943,'BACK INFO'!F:F,1,0)),IF(ISERROR(VLOOKUP(I5943,'BACK INFO'!H:H,1,0)),K5943,'BACK INFO'!$H$1),'BACK INFO'!$G$1)</f>
        <v>LAURA BONG</v>
      </c>
    </row>
    <row r="5944" spans="1:21" x14ac:dyDescent="0.35">
      <c r="A5944" s="44" t="s">
        <v>684</v>
      </c>
      <c r="B5944" s="44">
        <v>2020</v>
      </c>
      <c r="C5944" s="44">
        <v>1</v>
      </c>
      <c r="D5944" s="44" t="s">
        <v>95</v>
      </c>
      <c r="E5944" s="44" t="s">
        <v>96</v>
      </c>
      <c r="F5944" s="44" t="s">
        <v>59</v>
      </c>
      <c r="G5944" s="44" t="s">
        <v>657</v>
      </c>
      <c r="H5944" s="44" t="s">
        <v>151</v>
      </c>
      <c r="I5944" s="44" t="s">
        <v>147</v>
      </c>
      <c r="J5944" s="44" t="s">
        <v>99</v>
      </c>
      <c r="K5944" s="44" t="s">
        <v>75</v>
      </c>
      <c r="L5944" s="44" t="s">
        <v>680</v>
      </c>
      <c r="M5944" s="44" t="s">
        <v>693</v>
      </c>
      <c r="N5944" s="44">
        <v>2</v>
      </c>
      <c r="O5944" s="44">
        <v>2020</v>
      </c>
      <c r="P5944" s="44" t="s">
        <v>112</v>
      </c>
      <c r="Q5944" s="44" t="s">
        <v>112</v>
      </c>
      <c r="R5944" s="44" t="s">
        <v>657</v>
      </c>
      <c r="S5944" s="44" t="s">
        <v>685</v>
      </c>
      <c r="T5944" s="44">
        <v>69</v>
      </c>
      <c r="U5944" s="44" t="str">
        <f>IF(ISERROR(VLOOKUP(I5944,'BACK INFO'!F:F,1,0)),IF(ISERROR(VLOOKUP(I5944,'BACK INFO'!H:H,1,0)),K5944,'BACK INFO'!$H$1),'BACK INFO'!$G$1)</f>
        <v>LAURA BONG</v>
      </c>
    </row>
    <row r="5945" spans="1:21" x14ac:dyDescent="0.35">
      <c r="A5945" s="44" t="s">
        <v>684</v>
      </c>
      <c r="B5945" s="44">
        <v>2020</v>
      </c>
      <c r="C5945" s="44">
        <v>2</v>
      </c>
      <c r="D5945" s="44" t="s">
        <v>95</v>
      </c>
      <c r="E5945" s="44" t="s">
        <v>96</v>
      </c>
      <c r="F5945" s="44" t="s">
        <v>59</v>
      </c>
      <c r="G5945" s="44" t="s">
        <v>657</v>
      </c>
      <c r="H5945" s="44" t="s">
        <v>152</v>
      </c>
      <c r="I5945" s="44" t="s">
        <v>147</v>
      </c>
      <c r="J5945" s="44" t="s">
        <v>99</v>
      </c>
      <c r="K5945" s="44" t="s">
        <v>75</v>
      </c>
      <c r="L5945" s="44" t="s">
        <v>680</v>
      </c>
      <c r="M5945" s="44" t="s">
        <v>693</v>
      </c>
      <c r="N5945" s="44">
        <v>20</v>
      </c>
      <c r="O5945" s="44">
        <v>2020</v>
      </c>
      <c r="P5945" s="44" t="s">
        <v>112</v>
      </c>
      <c r="Q5945" s="44" t="s">
        <v>112</v>
      </c>
      <c r="R5945" s="44" t="s">
        <v>657</v>
      </c>
      <c r="S5945" s="44" t="s">
        <v>685</v>
      </c>
      <c r="T5945" s="44">
        <v>920</v>
      </c>
      <c r="U5945" s="44" t="str">
        <f>IF(ISERROR(VLOOKUP(I5945,'BACK INFO'!F:F,1,0)),IF(ISERROR(VLOOKUP(I5945,'BACK INFO'!H:H,1,0)),K5945,'BACK INFO'!$H$1),'BACK INFO'!$G$1)</f>
        <v>LAURA BONG</v>
      </c>
    </row>
    <row r="5946" spans="1:21" x14ac:dyDescent="0.35">
      <c r="A5946" s="44" t="s">
        <v>684</v>
      </c>
      <c r="B5946" s="44">
        <v>2020</v>
      </c>
      <c r="C5946" s="44">
        <v>1</v>
      </c>
      <c r="D5946" s="44" t="s">
        <v>95</v>
      </c>
      <c r="E5946" s="44" t="s">
        <v>96</v>
      </c>
      <c r="F5946" s="44" t="s">
        <v>59</v>
      </c>
      <c r="G5946" s="44" t="s">
        <v>657</v>
      </c>
      <c r="H5946" s="44" t="s">
        <v>152</v>
      </c>
      <c r="I5946" s="44" t="s">
        <v>147</v>
      </c>
      <c r="J5946" s="44" t="s">
        <v>99</v>
      </c>
      <c r="K5946" s="44" t="s">
        <v>75</v>
      </c>
      <c r="L5946" s="44" t="s">
        <v>680</v>
      </c>
      <c r="M5946" s="44" t="s">
        <v>693</v>
      </c>
      <c r="N5946" s="44">
        <v>26</v>
      </c>
      <c r="O5946" s="44">
        <v>2020</v>
      </c>
      <c r="P5946" s="44" t="s">
        <v>112</v>
      </c>
      <c r="Q5946" s="44" t="s">
        <v>112</v>
      </c>
      <c r="R5946" s="44" t="s">
        <v>657</v>
      </c>
      <c r="S5946" s="44" t="s">
        <v>685</v>
      </c>
      <c r="T5946" s="44">
        <v>1352</v>
      </c>
      <c r="U5946" s="44" t="str">
        <f>IF(ISERROR(VLOOKUP(I5946,'BACK INFO'!F:F,1,0)),IF(ISERROR(VLOOKUP(I5946,'BACK INFO'!H:H,1,0)),K5946,'BACK INFO'!$H$1),'BACK INFO'!$G$1)</f>
        <v>LAURA BONG</v>
      </c>
    </row>
    <row r="5947" spans="1:21" x14ac:dyDescent="0.35">
      <c r="A5947" s="44" t="s">
        <v>684</v>
      </c>
      <c r="B5947" s="44">
        <v>2019</v>
      </c>
      <c r="C5947" s="44">
        <v>11</v>
      </c>
      <c r="D5947" s="44" t="s">
        <v>95</v>
      </c>
      <c r="E5947" s="44" t="s">
        <v>96</v>
      </c>
      <c r="F5947" s="44" t="s">
        <v>59</v>
      </c>
      <c r="G5947" s="44" t="s">
        <v>657</v>
      </c>
      <c r="H5947" s="44" t="s">
        <v>117</v>
      </c>
      <c r="I5947" s="44" t="s">
        <v>395</v>
      </c>
      <c r="J5947" s="44" t="s">
        <v>120</v>
      </c>
      <c r="K5947" s="44" t="s">
        <v>69</v>
      </c>
      <c r="L5947" s="44" t="s">
        <v>680</v>
      </c>
      <c r="M5947" s="44">
        <v>0</v>
      </c>
      <c r="N5947" s="44">
        <v>34</v>
      </c>
      <c r="O5947" s="44">
        <v>2020</v>
      </c>
      <c r="P5947" s="44" t="s">
        <v>112</v>
      </c>
      <c r="Q5947" s="44" t="s">
        <v>112</v>
      </c>
      <c r="R5947" s="44" t="s">
        <v>657</v>
      </c>
      <c r="S5947" s="44" t="s">
        <v>685</v>
      </c>
      <c r="T5947" s="44">
        <v>1105.3540587219343</v>
      </c>
      <c r="U5947" s="44" t="str">
        <f>IF(ISERROR(VLOOKUP(I5947,'BACK INFO'!F:F,1,0)),IF(ISERROR(VLOOKUP(I5947,'BACK INFO'!H:H,1,0)),K5947,'BACK INFO'!$H$1),'BACK INFO'!$G$1)</f>
        <v>JULIE BERTRAND</v>
      </c>
    </row>
    <row r="5948" spans="1:21" x14ac:dyDescent="0.35">
      <c r="A5948" s="44" t="s">
        <v>684</v>
      </c>
      <c r="B5948" s="44">
        <v>2019</v>
      </c>
      <c r="C5948" s="44">
        <v>11</v>
      </c>
      <c r="D5948" s="44" t="s">
        <v>95</v>
      </c>
      <c r="E5948" s="44" t="s">
        <v>96</v>
      </c>
      <c r="F5948" s="44" t="s">
        <v>59</v>
      </c>
      <c r="G5948" s="44" t="s">
        <v>570</v>
      </c>
      <c r="H5948" s="44" t="s">
        <v>110</v>
      </c>
      <c r="I5948" s="44" t="s">
        <v>481</v>
      </c>
      <c r="J5948" s="44" t="s">
        <v>120</v>
      </c>
      <c r="K5948" s="44" t="s">
        <v>74</v>
      </c>
      <c r="L5948" s="44" t="s">
        <v>680</v>
      </c>
      <c r="M5948" s="44">
        <v>0</v>
      </c>
      <c r="N5948" s="44">
        <v>16</v>
      </c>
      <c r="O5948" s="44">
        <v>2019</v>
      </c>
      <c r="P5948" s="44" t="s">
        <v>109</v>
      </c>
      <c r="Q5948" s="44" t="s">
        <v>109</v>
      </c>
      <c r="R5948" s="44" t="s">
        <v>570</v>
      </c>
      <c r="S5948" s="44" t="s">
        <v>685</v>
      </c>
      <c r="T5948" s="44">
        <v>469.32492303071257</v>
      </c>
      <c r="U5948" s="44" t="str">
        <f>IF(ISERROR(VLOOKUP(I5948,'BACK INFO'!F:F,1,0)),IF(ISERROR(VLOOKUP(I5948,'BACK INFO'!H:H,1,0)),K5948,'BACK INFO'!$H$1),'BACK INFO'!$G$1)</f>
        <v>DENISE ARNETT</v>
      </c>
    </row>
    <row r="5949" spans="1:21" x14ac:dyDescent="0.35">
      <c r="A5949" s="44" t="s">
        <v>684</v>
      </c>
      <c r="B5949" s="44">
        <v>2019</v>
      </c>
      <c r="C5949" s="44">
        <v>10</v>
      </c>
      <c r="D5949" s="44" t="s">
        <v>95</v>
      </c>
      <c r="E5949" s="44" t="s">
        <v>96</v>
      </c>
      <c r="F5949" s="44" t="s">
        <v>59</v>
      </c>
      <c r="G5949" s="44" t="s">
        <v>657</v>
      </c>
      <c r="H5949" s="44" t="s">
        <v>106</v>
      </c>
      <c r="I5949" s="44" t="s">
        <v>481</v>
      </c>
      <c r="J5949" s="44" t="s">
        <v>99</v>
      </c>
      <c r="K5949" s="44" t="s">
        <v>74</v>
      </c>
      <c r="L5949" s="44" t="s">
        <v>680</v>
      </c>
      <c r="M5949" s="44">
        <v>0</v>
      </c>
      <c r="N5949" s="44">
        <v>20</v>
      </c>
      <c r="O5949" s="44">
        <v>2020</v>
      </c>
      <c r="P5949" s="44" t="s">
        <v>112</v>
      </c>
      <c r="Q5949" s="44" t="s">
        <v>112</v>
      </c>
      <c r="R5949" s="44" t="s">
        <v>657</v>
      </c>
      <c r="S5949" s="44" t="s">
        <v>685</v>
      </c>
      <c r="T5949" s="44">
        <v>220</v>
      </c>
      <c r="U5949" s="44" t="str">
        <f>IF(ISERROR(VLOOKUP(I5949,'BACK INFO'!F:F,1,0)),IF(ISERROR(VLOOKUP(I5949,'BACK INFO'!H:H,1,0)),K5949,'BACK INFO'!$H$1),'BACK INFO'!$G$1)</f>
        <v>DENISE ARNETT</v>
      </c>
    </row>
    <row r="5950" spans="1:21" x14ac:dyDescent="0.35">
      <c r="A5950" s="44" t="s">
        <v>684</v>
      </c>
      <c r="B5950" s="44">
        <v>2019</v>
      </c>
      <c r="C5950" s="44">
        <v>10</v>
      </c>
      <c r="D5950" s="44" t="s">
        <v>95</v>
      </c>
      <c r="E5950" s="44" t="s">
        <v>96</v>
      </c>
      <c r="F5950" s="44" t="s">
        <v>59</v>
      </c>
      <c r="G5950" s="44" t="s">
        <v>657</v>
      </c>
      <c r="H5950" s="44" t="s">
        <v>98</v>
      </c>
      <c r="I5950" s="44" t="s">
        <v>481</v>
      </c>
      <c r="J5950" s="44" t="s">
        <v>99</v>
      </c>
      <c r="K5950" s="44" t="s">
        <v>74</v>
      </c>
      <c r="L5950" s="44" t="s">
        <v>680</v>
      </c>
      <c r="M5950" s="44">
        <v>0</v>
      </c>
      <c r="N5950" s="44">
        <v>25</v>
      </c>
      <c r="O5950" s="44">
        <v>2020</v>
      </c>
      <c r="P5950" s="44" t="s">
        <v>112</v>
      </c>
      <c r="Q5950" s="44" t="s">
        <v>112</v>
      </c>
      <c r="R5950" s="44" t="s">
        <v>657</v>
      </c>
      <c r="S5950" s="44" t="s">
        <v>685</v>
      </c>
      <c r="T5950" s="44">
        <v>765</v>
      </c>
      <c r="U5950" s="44" t="str">
        <f>IF(ISERROR(VLOOKUP(I5950,'BACK INFO'!F:F,1,0)),IF(ISERROR(VLOOKUP(I5950,'BACK INFO'!H:H,1,0)),K5950,'BACK INFO'!$H$1),'BACK INFO'!$G$1)</f>
        <v>DENISE ARNETT</v>
      </c>
    </row>
    <row r="5951" spans="1:21" x14ac:dyDescent="0.35">
      <c r="A5951" s="44" t="s">
        <v>684</v>
      </c>
      <c r="B5951" s="44">
        <v>2019</v>
      </c>
      <c r="C5951" s="44">
        <v>10</v>
      </c>
      <c r="D5951" s="44" t="s">
        <v>95</v>
      </c>
      <c r="E5951" s="44" t="s">
        <v>96</v>
      </c>
      <c r="F5951" s="44" t="s">
        <v>59</v>
      </c>
      <c r="G5951" s="44" t="s">
        <v>657</v>
      </c>
      <c r="H5951" s="44" t="s">
        <v>152</v>
      </c>
      <c r="I5951" s="44" t="s">
        <v>481</v>
      </c>
      <c r="J5951" s="44" t="s">
        <v>99</v>
      </c>
      <c r="K5951" s="44" t="s">
        <v>74</v>
      </c>
      <c r="L5951" s="44" t="s">
        <v>680</v>
      </c>
      <c r="M5951" s="44">
        <v>0</v>
      </c>
      <c r="N5951" s="44">
        <v>1</v>
      </c>
      <c r="O5951" s="44">
        <v>2020</v>
      </c>
      <c r="P5951" s="44" t="s">
        <v>112</v>
      </c>
      <c r="Q5951" s="44" t="s">
        <v>112</v>
      </c>
      <c r="R5951" s="44" t="s">
        <v>657</v>
      </c>
      <c r="S5951" s="44" t="s">
        <v>685</v>
      </c>
      <c r="T5951" s="44">
        <v>65</v>
      </c>
      <c r="U5951" s="44" t="str">
        <f>IF(ISERROR(VLOOKUP(I5951,'BACK INFO'!F:F,1,0)),IF(ISERROR(VLOOKUP(I5951,'BACK INFO'!H:H,1,0)),K5951,'BACK INFO'!$H$1),'BACK INFO'!$G$1)</f>
        <v>DENISE ARNETT</v>
      </c>
    </row>
    <row r="5952" spans="1:21" x14ac:dyDescent="0.35">
      <c r="A5952" s="44" t="s">
        <v>684</v>
      </c>
      <c r="B5952" s="44">
        <v>2020</v>
      </c>
      <c r="C5952" s="44">
        <v>3</v>
      </c>
      <c r="D5952" s="44" t="s">
        <v>95</v>
      </c>
      <c r="E5952" s="44" t="s">
        <v>96</v>
      </c>
      <c r="F5952" s="44" t="s">
        <v>59</v>
      </c>
      <c r="G5952" s="44" t="s">
        <v>657</v>
      </c>
      <c r="H5952" s="44" t="s">
        <v>152</v>
      </c>
      <c r="I5952" s="44" t="s">
        <v>624</v>
      </c>
      <c r="J5952" s="44" t="s">
        <v>99</v>
      </c>
      <c r="K5952" s="44" t="s">
        <v>76</v>
      </c>
      <c r="L5952" s="44" t="s">
        <v>680</v>
      </c>
      <c r="M5952" s="44">
        <v>0</v>
      </c>
      <c r="N5952" s="44">
        <v>10</v>
      </c>
      <c r="O5952" s="44">
        <v>2020</v>
      </c>
      <c r="P5952" s="44" t="s">
        <v>112</v>
      </c>
      <c r="Q5952" s="44" t="s">
        <v>112</v>
      </c>
      <c r="R5952" s="44" t="s">
        <v>657</v>
      </c>
      <c r="S5952" s="44" t="s">
        <v>685</v>
      </c>
      <c r="T5952" s="44">
        <v>520</v>
      </c>
      <c r="U5952" s="44" t="str">
        <f>IF(ISERROR(VLOOKUP(I5952,'BACK INFO'!F:F,1,0)),IF(ISERROR(VLOOKUP(I5952,'BACK INFO'!H:H,1,0)),K5952,'BACK INFO'!$H$1),'BACK INFO'!$G$1)</f>
        <v>MIE MANNICHE</v>
      </c>
    </row>
    <row r="5953" spans="1:21" x14ac:dyDescent="0.35">
      <c r="A5953" s="44" t="s">
        <v>684</v>
      </c>
      <c r="B5953" s="44">
        <v>2020</v>
      </c>
      <c r="C5953" s="44">
        <v>2</v>
      </c>
      <c r="D5953" s="44" t="s">
        <v>95</v>
      </c>
      <c r="E5953" s="44" t="s">
        <v>96</v>
      </c>
      <c r="F5953" s="44" t="s">
        <v>59</v>
      </c>
      <c r="G5953" s="44" t="s">
        <v>657</v>
      </c>
      <c r="H5953" s="44" t="s">
        <v>98</v>
      </c>
      <c r="I5953" s="44" t="s">
        <v>480</v>
      </c>
      <c r="J5953" s="44" t="s">
        <v>99</v>
      </c>
      <c r="K5953" s="44" t="s">
        <v>75</v>
      </c>
      <c r="L5953" s="44" t="s">
        <v>680</v>
      </c>
      <c r="M5953" s="44">
        <v>0</v>
      </c>
      <c r="N5953" s="44">
        <v>37</v>
      </c>
      <c r="O5953" s="44">
        <v>2020</v>
      </c>
      <c r="P5953" s="44" t="s">
        <v>112</v>
      </c>
      <c r="Q5953" s="44" t="s">
        <v>112</v>
      </c>
      <c r="R5953" s="44" t="s">
        <v>657</v>
      </c>
      <c r="S5953" s="44" t="s">
        <v>685</v>
      </c>
      <c r="T5953" s="44">
        <v>1208</v>
      </c>
      <c r="U5953" s="44" t="str">
        <f>IF(ISERROR(VLOOKUP(I5953,'BACK INFO'!F:F,1,0)),IF(ISERROR(VLOOKUP(I5953,'BACK INFO'!H:H,1,0)),K5953,'BACK INFO'!$H$1),'BACK INFO'!$G$1)</f>
        <v>LAURA BONG</v>
      </c>
    </row>
    <row r="5954" spans="1:21" x14ac:dyDescent="0.35">
      <c r="A5954" s="44" t="s">
        <v>684</v>
      </c>
      <c r="B5954" s="44">
        <v>2020</v>
      </c>
      <c r="C5954" s="44">
        <v>1</v>
      </c>
      <c r="D5954" s="44" t="s">
        <v>95</v>
      </c>
      <c r="E5954" s="44" t="s">
        <v>96</v>
      </c>
      <c r="F5954" s="44" t="s">
        <v>59</v>
      </c>
      <c r="G5954" s="44" t="s">
        <v>657</v>
      </c>
      <c r="H5954" s="44" t="s">
        <v>98</v>
      </c>
      <c r="I5954" s="44" t="s">
        <v>480</v>
      </c>
      <c r="J5954" s="44" t="s">
        <v>99</v>
      </c>
      <c r="K5954" s="44" t="s">
        <v>75</v>
      </c>
      <c r="L5954" s="44" t="s">
        <v>680</v>
      </c>
      <c r="M5954" s="44">
        <v>0</v>
      </c>
      <c r="N5954" s="44">
        <v>33</v>
      </c>
      <c r="O5954" s="44">
        <v>2020</v>
      </c>
      <c r="P5954" s="44" t="s">
        <v>112</v>
      </c>
      <c r="Q5954" s="44" t="s">
        <v>112</v>
      </c>
      <c r="R5954" s="44" t="s">
        <v>657</v>
      </c>
      <c r="S5954" s="44" t="s">
        <v>685</v>
      </c>
      <c r="T5954" s="44">
        <v>993</v>
      </c>
      <c r="U5954" s="44" t="str">
        <f>IF(ISERROR(VLOOKUP(I5954,'BACK INFO'!F:F,1,0)),IF(ISERROR(VLOOKUP(I5954,'BACK INFO'!H:H,1,0)),K5954,'BACK INFO'!$H$1),'BACK INFO'!$G$1)</f>
        <v>LAURA BONG</v>
      </c>
    </row>
    <row r="5955" spans="1:21" x14ac:dyDescent="0.35">
      <c r="A5955" s="44" t="s">
        <v>684</v>
      </c>
      <c r="B5955" s="44">
        <v>2020</v>
      </c>
      <c r="C5955" s="44">
        <v>2</v>
      </c>
      <c r="D5955" s="44" t="s">
        <v>95</v>
      </c>
      <c r="E5955" s="44" t="s">
        <v>96</v>
      </c>
      <c r="F5955" s="44" t="s">
        <v>59</v>
      </c>
      <c r="G5955" s="44" t="s">
        <v>657</v>
      </c>
      <c r="H5955" s="44" t="s">
        <v>152</v>
      </c>
      <c r="I5955" s="44" t="s">
        <v>480</v>
      </c>
      <c r="J5955" s="44" t="s">
        <v>99</v>
      </c>
      <c r="K5955" s="44" t="s">
        <v>75</v>
      </c>
      <c r="L5955" s="44" t="s">
        <v>680</v>
      </c>
      <c r="M5955" s="44">
        <v>0</v>
      </c>
      <c r="N5955" s="44">
        <v>3</v>
      </c>
      <c r="O5955" s="44">
        <v>2020</v>
      </c>
      <c r="P5955" s="44" t="s">
        <v>112</v>
      </c>
      <c r="Q5955" s="44" t="s">
        <v>112</v>
      </c>
      <c r="R5955" s="44" t="s">
        <v>657</v>
      </c>
      <c r="S5955" s="44" t="s">
        <v>685</v>
      </c>
      <c r="T5955" s="44">
        <v>162</v>
      </c>
      <c r="U5955" s="44" t="str">
        <f>IF(ISERROR(VLOOKUP(I5955,'BACK INFO'!F:F,1,0)),IF(ISERROR(VLOOKUP(I5955,'BACK INFO'!H:H,1,0)),K5955,'BACK INFO'!$H$1),'BACK INFO'!$G$1)</f>
        <v>LAURA BONG</v>
      </c>
    </row>
    <row r="5956" spans="1:21" x14ac:dyDescent="0.35">
      <c r="A5956" s="44" t="s">
        <v>684</v>
      </c>
      <c r="B5956" s="44">
        <v>2020</v>
      </c>
      <c r="C5956" s="44">
        <v>1</v>
      </c>
      <c r="D5956" s="44" t="s">
        <v>95</v>
      </c>
      <c r="E5956" s="44" t="s">
        <v>96</v>
      </c>
      <c r="F5956" s="44" t="s">
        <v>59</v>
      </c>
      <c r="G5956" s="44" t="s">
        <v>657</v>
      </c>
      <c r="H5956" s="44" t="s">
        <v>152</v>
      </c>
      <c r="I5956" s="44" t="s">
        <v>480</v>
      </c>
      <c r="J5956" s="44" t="s">
        <v>99</v>
      </c>
      <c r="K5956" s="44" t="s">
        <v>75</v>
      </c>
      <c r="L5956" s="44" t="s">
        <v>680</v>
      </c>
      <c r="M5956" s="44">
        <v>0</v>
      </c>
      <c r="N5956" s="44">
        <v>4</v>
      </c>
      <c r="O5956" s="44">
        <v>2020</v>
      </c>
      <c r="P5956" s="44" t="s">
        <v>112</v>
      </c>
      <c r="Q5956" s="44" t="s">
        <v>112</v>
      </c>
      <c r="R5956" s="44" t="s">
        <v>657</v>
      </c>
      <c r="S5956" s="44" t="s">
        <v>685</v>
      </c>
      <c r="T5956" s="44">
        <v>216</v>
      </c>
      <c r="U5956" s="44" t="str">
        <f>IF(ISERROR(VLOOKUP(I5956,'BACK INFO'!F:F,1,0)),IF(ISERROR(VLOOKUP(I5956,'BACK INFO'!H:H,1,0)),K5956,'BACK INFO'!$H$1),'BACK INFO'!$G$1)</f>
        <v>LAURA BONG</v>
      </c>
    </row>
    <row r="5957" spans="1:21" x14ac:dyDescent="0.35">
      <c r="A5957" s="44" t="s">
        <v>684</v>
      </c>
      <c r="B5957" s="44">
        <v>2020</v>
      </c>
      <c r="C5957" s="44">
        <v>3</v>
      </c>
      <c r="D5957" s="44" t="s">
        <v>95</v>
      </c>
      <c r="E5957" s="44" t="s">
        <v>96</v>
      </c>
      <c r="F5957" s="44" t="s">
        <v>59</v>
      </c>
      <c r="G5957" s="44" t="s">
        <v>657</v>
      </c>
      <c r="H5957" s="44" t="s">
        <v>98</v>
      </c>
      <c r="I5957" s="44" t="s">
        <v>138</v>
      </c>
      <c r="J5957" s="44" t="s">
        <v>99</v>
      </c>
      <c r="K5957" s="44" t="s">
        <v>73</v>
      </c>
      <c r="L5957" s="44" t="s">
        <v>680</v>
      </c>
      <c r="M5957" s="44">
        <v>0</v>
      </c>
      <c r="N5957" s="44">
        <v>22</v>
      </c>
      <c r="O5957" s="44">
        <v>2020</v>
      </c>
      <c r="P5957" s="44" t="s">
        <v>112</v>
      </c>
      <c r="Q5957" s="44" t="s">
        <v>112</v>
      </c>
      <c r="R5957" s="44" t="s">
        <v>657</v>
      </c>
      <c r="S5957" s="44" t="s">
        <v>685</v>
      </c>
      <c r="T5957" s="44">
        <v>672</v>
      </c>
      <c r="U5957" s="44" t="str">
        <f>IF(ISERROR(VLOOKUP(I5957,'BACK INFO'!F:F,1,0)),IF(ISERROR(VLOOKUP(I5957,'BACK INFO'!H:H,1,0)),K5957,'BACK INFO'!$H$1),'BACK INFO'!$G$1)</f>
        <v>PHYLLIS POSNER</v>
      </c>
    </row>
    <row r="5958" spans="1:21" x14ac:dyDescent="0.35">
      <c r="A5958" s="44" t="s">
        <v>684</v>
      </c>
      <c r="B5958" s="44">
        <v>2020</v>
      </c>
      <c r="C5958" s="44">
        <v>4</v>
      </c>
      <c r="D5958" s="44" t="s">
        <v>95</v>
      </c>
      <c r="E5958" s="44" t="s">
        <v>96</v>
      </c>
      <c r="F5958" s="44" t="s">
        <v>59</v>
      </c>
      <c r="G5958" s="44" t="s">
        <v>657</v>
      </c>
      <c r="H5958" s="44" t="s">
        <v>98</v>
      </c>
      <c r="I5958" s="44" t="s">
        <v>138</v>
      </c>
      <c r="J5958" s="44" t="s">
        <v>99</v>
      </c>
      <c r="K5958" s="44" t="s">
        <v>73</v>
      </c>
      <c r="L5958" s="44" t="s">
        <v>680</v>
      </c>
      <c r="M5958" s="44">
        <v>0</v>
      </c>
      <c r="N5958" s="44">
        <v>28</v>
      </c>
      <c r="O5958" s="44">
        <v>2020</v>
      </c>
      <c r="P5958" s="44" t="s">
        <v>112</v>
      </c>
      <c r="Q5958" s="44" t="s">
        <v>112</v>
      </c>
      <c r="R5958" s="44" t="s">
        <v>657</v>
      </c>
      <c r="S5958" s="44" t="s">
        <v>685</v>
      </c>
      <c r="T5958" s="44">
        <v>898</v>
      </c>
      <c r="U5958" s="44" t="str">
        <f>IF(ISERROR(VLOOKUP(I5958,'BACK INFO'!F:F,1,0)),IF(ISERROR(VLOOKUP(I5958,'BACK INFO'!H:H,1,0)),K5958,'BACK INFO'!$H$1),'BACK INFO'!$G$1)</f>
        <v>PHYLLIS POSNER</v>
      </c>
    </row>
    <row r="5959" spans="1:21" x14ac:dyDescent="0.35">
      <c r="A5959" s="44" t="s">
        <v>684</v>
      </c>
      <c r="B5959" s="44">
        <v>2020</v>
      </c>
      <c r="C5959" s="44">
        <v>5</v>
      </c>
      <c r="D5959" s="44" t="s">
        <v>95</v>
      </c>
      <c r="E5959" s="44" t="s">
        <v>96</v>
      </c>
      <c r="F5959" s="44" t="s">
        <v>59</v>
      </c>
      <c r="G5959" s="44" t="s">
        <v>657</v>
      </c>
      <c r="H5959" s="44" t="s">
        <v>98</v>
      </c>
      <c r="I5959" s="44" t="s">
        <v>138</v>
      </c>
      <c r="J5959" s="44" t="s">
        <v>99</v>
      </c>
      <c r="K5959" s="44" t="s">
        <v>73</v>
      </c>
      <c r="L5959" s="44" t="s">
        <v>680</v>
      </c>
      <c r="M5959" s="44">
        <v>0</v>
      </c>
      <c r="N5959" s="44">
        <v>32</v>
      </c>
      <c r="O5959" s="44">
        <v>2020</v>
      </c>
      <c r="P5959" s="44" t="s">
        <v>112</v>
      </c>
      <c r="Q5959" s="44" t="s">
        <v>112</v>
      </c>
      <c r="R5959" s="44" t="s">
        <v>657</v>
      </c>
      <c r="S5959" s="44" t="s">
        <v>685</v>
      </c>
      <c r="T5959" s="44">
        <v>1008</v>
      </c>
      <c r="U5959" s="44" t="str">
        <f>IF(ISERROR(VLOOKUP(I5959,'BACK INFO'!F:F,1,0)),IF(ISERROR(VLOOKUP(I5959,'BACK INFO'!H:H,1,0)),K5959,'BACK INFO'!$H$1),'BACK INFO'!$G$1)</f>
        <v>PHYLLIS POSNER</v>
      </c>
    </row>
    <row r="5960" spans="1:21" x14ac:dyDescent="0.35">
      <c r="A5960" s="44" t="s">
        <v>684</v>
      </c>
      <c r="B5960" s="44">
        <v>2020</v>
      </c>
      <c r="C5960" s="44">
        <v>3</v>
      </c>
      <c r="D5960" s="44" t="s">
        <v>95</v>
      </c>
      <c r="E5960" s="44" t="s">
        <v>96</v>
      </c>
      <c r="F5960" s="44" t="s">
        <v>59</v>
      </c>
      <c r="G5960" s="44" t="s">
        <v>657</v>
      </c>
      <c r="H5960" s="44" t="s">
        <v>106</v>
      </c>
      <c r="I5960" s="44" t="s">
        <v>592</v>
      </c>
      <c r="J5960" s="44" t="s">
        <v>99</v>
      </c>
      <c r="K5960" s="44" t="s">
        <v>76</v>
      </c>
      <c r="L5960" s="44" t="s">
        <v>680</v>
      </c>
      <c r="M5960" s="44">
        <v>0</v>
      </c>
      <c r="N5960" s="44">
        <v>32</v>
      </c>
      <c r="O5960" s="44">
        <v>2020</v>
      </c>
      <c r="P5960" s="44" t="s">
        <v>112</v>
      </c>
      <c r="Q5960" s="44" t="s">
        <v>112</v>
      </c>
      <c r="R5960" s="44" t="s">
        <v>657</v>
      </c>
      <c r="S5960" s="44" t="s">
        <v>685</v>
      </c>
      <c r="T5960" s="44">
        <v>432</v>
      </c>
      <c r="U5960" s="44" t="str">
        <f>IF(ISERROR(VLOOKUP(I5960,'BACK INFO'!F:F,1,0)),IF(ISERROR(VLOOKUP(I5960,'BACK INFO'!H:H,1,0)),K5960,'BACK INFO'!$H$1),'BACK INFO'!$G$1)</f>
        <v>MIE MANNICHE</v>
      </c>
    </row>
    <row r="5961" spans="1:21" x14ac:dyDescent="0.35">
      <c r="A5961" s="44" t="s">
        <v>684</v>
      </c>
      <c r="B5961" s="44">
        <v>2020</v>
      </c>
      <c r="C5961" s="44">
        <v>4</v>
      </c>
      <c r="D5961" s="44" t="s">
        <v>95</v>
      </c>
      <c r="E5961" s="44" t="s">
        <v>96</v>
      </c>
      <c r="F5961" s="44" t="s">
        <v>59</v>
      </c>
      <c r="G5961" s="44" t="s">
        <v>657</v>
      </c>
      <c r="H5961" s="44" t="s">
        <v>106</v>
      </c>
      <c r="I5961" s="44" t="s">
        <v>592</v>
      </c>
      <c r="J5961" s="44" t="s">
        <v>99</v>
      </c>
      <c r="K5961" s="44" t="s">
        <v>76</v>
      </c>
      <c r="L5961" s="44" t="s">
        <v>680</v>
      </c>
      <c r="M5961" s="44">
        <v>0</v>
      </c>
      <c r="N5961" s="44">
        <v>16</v>
      </c>
      <c r="O5961" s="44">
        <v>2020</v>
      </c>
      <c r="P5961" s="44" t="s">
        <v>112</v>
      </c>
      <c r="Q5961" s="44" t="s">
        <v>112</v>
      </c>
      <c r="R5961" s="44" t="s">
        <v>657</v>
      </c>
      <c r="S5961" s="44" t="s">
        <v>685</v>
      </c>
      <c r="T5961" s="44">
        <v>248</v>
      </c>
      <c r="U5961" s="44" t="str">
        <f>IF(ISERROR(VLOOKUP(I5961,'BACK INFO'!F:F,1,0)),IF(ISERROR(VLOOKUP(I5961,'BACK INFO'!H:H,1,0)),K5961,'BACK INFO'!$H$1),'BACK INFO'!$G$1)</f>
        <v>MIE MANNICHE</v>
      </c>
    </row>
    <row r="5962" spans="1:21" x14ac:dyDescent="0.35">
      <c r="A5962" s="44" t="s">
        <v>684</v>
      </c>
      <c r="B5962" s="44">
        <v>2020</v>
      </c>
      <c r="C5962" s="44">
        <v>3</v>
      </c>
      <c r="D5962" s="44" t="s">
        <v>95</v>
      </c>
      <c r="E5962" s="44" t="s">
        <v>96</v>
      </c>
      <c r="F5962" s="44" t="s">
        <v>59</v>
      </c>
      <c r="G5962" s="44" t="s">
        <v>657</v>
      </c>
      <c r="H5962" s="44" t="s">
        <v>98</v>
      </c>
      <c r="I5962" s="44" t="s">
        <v>592</v>
      </c>
      <c r="J5962" s="44" t="s">
        <v>99</v>
      </c>
      <c r="K5962" s="44" t="s">
        <v>76</v>
      </c>
      <c r="L5962" s="44" t="s">
        <v>680</v>
      </c>
      <c r="M5962" s="44">
        <v>0</v>
      </c>
      <c r="N5962" s="44">
        <v>80</v>
      </c>
      <c r="O5962" s="44">
        <v>2020</v>
      </c>
      <c r="P5962" s="44" t="s">
        <v>112</v>
      </c>
      <c r="Q5962" s="44" t="s">
        <v>112</v>
      </c>
      <c r="R5962" s="44" t="s">
        <v>657</v>
      </c>
      <c r="S5962" s="44" t="s">
        <v>685</v>
      </c>
      <c r="T5962" s="44">
        <v>2390</v>
      </c>
      <c r="U5962" s="44" t="str">
        <f>IF(ISERROR(VLOOKUP(I5962,'BACK INFO'!F:F,1,0)),IF(ISERROR(VLOOKUP(I5962,'BACK INFO'!H:H,1,0)),K5962,'BACK INFO'!$H$1),'BACK INFO'!$G$1)</f>
        <v>MIE MANNICHE</v>
      </c>
    </row>
    <row r="5963" spans="1:21" x14ac:dyDescent="0.35">
      <c r="A5963" s="44" t="s">
        <v>684</v>
      </c>
      <c r="B5963" s="44">
        <v>2020</v>
      </c>
      <c r="C5963" s="44">
        <v>4</v>
      </c>
      <c r="D5963" s="44" t="s">
        <v>95</v>
      </c>
      <c r="E5963" s="44" t="s">
        <v>96</v>
      </c>
      <c r="F5963" s="44" t="s">
        <v>59</v>
      </c>
      <c r="G5963" s="44" t="s">
        <v>657</v>
      </c>
      <c r="H5963" s="44" t="s">
        <v>98</v>
      </c>
      <c r="I5963" s="44" t="s">
        <v>592</v>
      </c>
      <c r="J5963" s="44" t="s">
        <v>99</v>
      </c>
      <c r="K5963" s="44" t="s">
        <v>76</v>
      </c>
      <c r="L5963" s="44" t="s">
        <v>680</v>
      </c>
      <c r="M5963" s="44">
        <v>0</v>
      </c>
      <c r="N5963" s="44">
        <v>80</v>
      </c>
      <c r="O5963" s="44">
        <v>2020</v>
      </c>
      <c r="P5963" s="44" t="s">
        <v>112</v>
      </c>
      <c r="Q5963" s="44" t="s">
        <v>112</v>
      </c>
      <c r="R5963" s="44" t="s">
        <v>657</v>
      </c>
      <c r="S5963" s="44" t="s">
        <v>685</v>
      </c>
      <c r="T5963" s="44">
        <v>2470</v>
      </c>
      <c r="U5963" s="44" t="str">
        <f>IF(ISERROR(VLOOKUP(I5963,'BACK INFO'!F:F,1,0)),IF(ISERROR(VLOOKUP(I5963,'BACK INFO'!H:H,1,0)),K5963,'BACK INFO'!$H$1),'BACK INFO'!$G$1)</f>
        <v>MIE MANNICHE</v>
      </c>
    </row>
    <row r="5964" spans="1:21" x14ac:dyDescent="0.35">
      <c r="A5964" s="44" t="s">
        <v>684</v>
      </c>
      <c r="B5964" s="44">
        <v>2020</v>
      </c>
      <c r="C5964" s="44">
        <v>2</v>
      </c>
      <c r="D5964" s="44" t="s">
        <v>95</v>
      </c>
      <c r="E5964" s="44" t="s">
        <v>96</v>
      </c>
      <c r="F5964" s="44" t="s">
        <v>59</v>
      </c>
      <c r="G5964" s="44" t="s">
        <v>657</v>
      </c>
      <c r="H5964" s="44" t="s">
        <v>98</v>
      </c>
      <c r="I5964" s="44" t="s">
        <v>620</v>
      </c>
      <c r="J5964" s="44" t="s">
        <v>99</v>
      </c>
      <c r="K5964" s="44" t="s">
        <v>75</v>
      </c>
      <c r="L5964" s="44" t="s">
        <v>680</v>
      </c>
      <c r="M5964" s="44">
        <v>0</v>
      </c>
      <c r="N5964" s="44">
        <v>87</v>
      </c>
      <c r="O5964" s="44">
        <v>2020</v>
      </c>
      <c r="P5964" s="44" t="s">
        <v>112</v>
      </c>
      <c r="Q5964" s="44" t="s">
        <v>112</v>
      </c>
      <c r="R5964" s="44" t="s">
        <v>657</v>
      </c>
      <c r="S5964" s="44" t="s">
        <v>685</v>
      </c>
      <c r="T5964" s="44">
        <v>2893</v>
      </c>
      <c r="U5964" s="44" t="str">
        <f>IF(ISERROR(VLOOKUP(I5964,'BACK INFO'!F:F,1,0)),IF(ISERROR(VLOOKUP(I5964,'BACK INFO'!H:H,1,0)),K5964,'BACK INFO'!$H$1),'BACK INFO'!$G$1)</f>
        <v>LAURA BONG</v>
      </c>
    </row>
    <row r="5965" spans="1:21" x14ac:dyDescent="0.35">
      <c r="A5965" s="44" t="s">
        <v>684</v>
      </c>
      <c r="B5965" s="44">
        <v>2019</v>
      </c>
      <c r="C5965" s="44">
        <v>10</v>
      </c>
      <c r="D5965" s="44" t="s">
        <v>95</v>
      </c>
      <c r="E5965" s="44" t="s">
        <v>96</v>
      </c>
      <c r="F5965" s="44" t="s">
        <v>59</v>
      </c>
      <c r="G5965" s="44" t="s">
        <v>657</v>
      </c>
      <c r="H5965" s="44" t="s">
        <v>117</v>
      </c>
      <c r="I5965" s="44" t="s">
        <v>595</v>
      </c>
      <c r="J5965" s="44" t="s">
        <v>99</v>
      </c>
      <c r="K5965" s="44" t="s">
        <v>72</v>
      </c>
      <c r="L5965" s="44" t="s">
        <v>680</v>
      </c>
      <c r="M5965" s="44" t="s">
        <v>683</v>
      </c>
      <c r="N5965" s="44">
        <v>86</v>
      </c>
      <c r="O5965" s="44">
        <v>2020</v>
      </c>
      <c r="P5965" s="44" t="s">
        <v>112</v>
      </c>
      <c r="Q5965" s="44" t="s">
        <v>112</v>
      </c>
      <c r="R5965" s="44" t="s">
        <v>657</v>
      </c>
      <c r="S5965" s="44" t="s">
        <v>685</v>
      </c>
      <c r="T5965" s="44">
        <v>2852</v>
      </c>
      <c r="U5965" s="44" t="str">
        <f>IF(ISERROR(VLOOKUP(I5965,'BACK INFO'!F:F,1,0)),IF(ISERROR(VLOOKUP(I5965,'BACK INFO'!H:H,1,0)),K5965,'BACK INFO'!$H$1),'BACK INFO'!$G$1)</f>
        <v>BILL MILLER AND COMPANY</v>
      </c>
    </row>
    <row r="5966" spans="1:21" x14ac:dyDescent="0.35">
      <c r="A5966" s="44" t="s">
        <v>684</v>
      </c>
      <c r="B5966" s="44">
        <v>2019</v>
      </c>
      <c r="C5966" s="44">
        <v>10</v>
      </c>
      <c r="D5966" s="44" t="s">
        <v>95</v>
      </c>
      <c r="E5966" s="44" t="s">
        <v>96</v>
      </c>
      <c r="F5966" s="44" t="s">
        <v>59</v>
      </c>
      <c r="G5966" s="44" t="s">
        <v>657</v>
      </c>
      <c r="H5966" s="44" t="s">
        <v>98</v>
      </c>
      <c r="I5966" s="44" t="s">
        <v>595</v>
      </c>
      <c r="J5966" s="44" t="s">
        <v>99</v>
      </c>
      <c r="K5966" s="44" t="s">
        <v>72</v>
      </c>
      <c r="L5966" s="44" t="s">
        <v>680</v>
      </c>
      <c r="M5966" s="44" t="s">
        <v>683</v>
      </c>
      <c r="N5966" s="44">
        <v>53</v>
      </c>
      <c r="O5966" s="44">
        <v>2020</v>
      </c>
      <c r="P5966" s="44" t="s">
        <v>112</v>
      </c>
      <c r="Q5966" s="44" t="s">
        <v>112</v>
      </c>
      <c r="R5966" s="44" t="s">
        <v>657</v>
      </c>
      <c r="S5966" s="44" t="s">
        <v>685</v>
      </c>
      <c r="T5966" s="44">
        <v>1993</v>
      </c>
      <c r="U5966" s="44" t="str">
        <f>IF(ISERROR(VLOOKUP(I5966,'BACK INFO'!F:F,1,0)),IF(ISERROR(VLOOKUP(I5966,'BACK INFO'!H:H,1,0)),K5966,'BACK INFO'!$H$1),'BACK INFO'!$G$1)</f>
        <v>BILL MILLER AND COMPANY</v>
      </c>
    </row>
    <row r="5967" spans="1:21" x14ac:dyDescent="0.35">
      <c r="A5967" s="44" t="s">
        <v>684</v>
      </c>
      <c r="B5967" s="44">
        <v>2019</v>
      </c>
      <c r="C5967" s="44">
        <v>11</v>
      </c>
      <c r="D5967" s="44" t="s">
        <v>95</v>
      </c>
      <c r="E5967" s="44" t="s">
        <v>96</v>
      </c>
      <c r="F5967" s="44" t="s">
        <v>59</v>
      </c>
      <c r="G5967" s="44" t="s">
        <v>657</v>
      </c>
      <c r="H5967" s="44" t="s">
        <v>98</v>
      </c>
      <c r="I5967" s="44" t="s">
        <v>595</v>
      </c>
      <c r="J5967" s="44" t="s">
        <v>99</v>
      </c>
      <c r="K5967" s="44" t="s">
        <v>72</v>
      </c>
      <c r="L5967" s="44" t="s">
        <v>680</v>
      </c>
      <c r="M5967" s="44" t="s">
        <v>683</v>
      </c>
      <c r="N5967" s="44">
        <v>39</v>
      </c>
      <c r="O5967" s="44">
        <v>2020</v>
      </c>
      <c r="P5967" s="44" t="s">
        <v>112</v>
      </c>
      <c r="Q5967" s="44" t="s">
        <v>112</v>
      </c>
      <c r="R5967" s="44" t="s">
        <v>657</v>
      </c>
      <c r="S5967" s="44" t="s">
        <v>685</v>
      </c>
      <c r="T5967" s="44">
        <v>1230</v>
      </c>
      <c r="U5967" s="44" t="str">
        <f>IF(ISERROR(VLOOKUP(I5967,'BACK INFO'!F:F,1,0)),IF(ISERROR(VLOOKUP(I5967,'BACK INFO'!H:H,1,0)),K5967,'BACK INFO'!$H$1),'BACK INFO'!$G$1)</f>
        <v>BILL MILLER AND COMPANY</v>
      </c>
    </row>
    <row r="5968" spans="1:21" x14ac:dyDescent="0.35">
      <c r="A5968" s="44" t="s">
        <v>684</v>
      </c>
      <c r="B5968" s="44">
        <v>2019</v>
      </c>
      <c r="C5968" s="44">
        <v>12</v>
      </c>
      <c r="D5968" s="44" t="s">
        <v>95</v>
      </c>
      <c r="E5968" s="44" t="s">
        <v>96</v>
      </c>
      <c r="F5968" s="44" t="s">
        <v>59</v>
      </c>
      <c r="G5968" s="44" t="s">
        <v>657</v>
      </c>
      <c r="H5968" s="44" t="s">
        <v>98</v>
      </c>
      <c r="I5968" s="44" t="s">
        <v>595</v>
      </c>
      <c r="J5968" s="44" t="s">
        <v>99</v>
      </c>
      <c r="K5968" s="44" t="s">
        <v>72</v>
      </c>
      <c r="L5968" s="44" t="s">
        <v>680</v>
      </c>
      <c r="M5968" s="44" t="s">
        <v>683</v>
      </c>
      <c r="N5968" s="44">
        <v>39</v>
      </c>
      <c r="O5968" s="44">
        <v>2020</v>
      </c>
      <c r="P5968" s="44" t="s">
        <v>112</v>
      </c>
      <c r="Q5968" s="44" t="s">
        <v>112</v>
      </c>
      <c r="R5968" s="44" t="s">
        <v>657</v>
      </c>
      <c r="S5968" s="44" t="s">
        <v>685</v>
      </c>
      <c r="T5968" s="44">
        <v>1237</v>
      </c>
      <c r="U5968" s="44" t="str">
        <f>IF(ISERROR(VLOOKUP(I5968,'BACK INFO'!F:F,1,0)),IF(ISERROR(VLOOKUP(I5968,'BACK INFO'!H:H,1,0)),K5968,'BACK INFO'!$H$1),'BACK INFO'!$G$1)</f>
        <v>BILL MILLER AND COMPANY</v>
      </c>
    </row>
    <row r="5969" spans="1:21" x14ac:dyDescent="0.35">
      <c r="A5969" s="44" t="s">
        <v>684</v>
      </c>
      <c r="B5969" s="44">
        <v>2020</v>
      </c>
      <c r="C5969" s="44">
        <v>1</v>
      </c>
      <c r="D5969" s="44" t="s">
        <v>95</v>
      </c>
      <c r="E5969" s="44" t="s">
        <v>96</v>
      </c>
      <c r="F5969" s="44" t="s">
        <v>59</v>
      </c>
      <c r="G5969" s="44" t="s">
        <v>657</v>
      </c>
      <c r="H5969" s="44" t="s">
        <v>98</v>
      </c>
      <c r="I5969" s="44" t="s">
        <v>595</v>
      </c>
      <c r="J5969" s="44" t="s">
        <v>99</v>
      </c>
      <c r="K5969" s="44" t="s">
        <v>72</v>
      </c>
      <c r="L5969" s="44" t="s">
        <v>680</v>
      </c>
      <c r="M5969" s="44" t="s">
        <v>683</v>
      </c>
      <c r="N5969" s="44">
        <v>46</v>
      </c>
      <c r="O5969" s="44">
        <v>2020</v>
      </c>
      <c r="P5969" s="44" t="s">
        <v>112</v>
      </c>
      <c r="Q5969" s="44" t="s">
        <v>112</v>
      </c>
      <c r="R5969" s="44" t="s">
        <v>657</v>
      </c>
      <c r="S5969" s="44" t="s">
        <v>685</v>
      </c>
      <c r="T5969" s="44">
        <v>1604</v>
      </c>
      <c r="U5969" s="44" t="str">
        <f>IF(ISERROR(VLOOKUP(I5969,'BACK INFO'!F:F,1,0)),IF(ISERROR(VLOOKUP(I5969,'BACK INFO'!H:H,1,0)),K5969,'BACK INFO'!$H$1),'BACK INFO'!$G$1)</f>
        <v>BILL MILLER AND COMPANY</v>
      </c>
    </row>
    <row r="5970" spans="1:21" x14ac:dyDescent="0.35">
      <c r="A5970" s="44" t="s">
        <v>684</v>
      </c>
      <c r="B5970" s="44">
        <v>2019</v>
      </c>
      <c r="C5970" s="44">
        <v>10</v>
      </c>
      <c r="D5970" s="44" t="s">
        <v>95</v>
      </c>
      <c r="E5970" s="44" t="s">
        <v>96</v>
      </c>
      <c r="F5970" s="44" t="s">
        <v>59</v>
      </c>
      <c r="G5970" s="44" t="s">
        <v>657</v>
      </c>
      <c r="H5970" s="44" t="s">
        <v>152</v>
      </c>
      <c r="I5970" s="44" t="s">
        <v>595</v>
      </c>
      <c r="J5970" s="44" t="s">
        <v>99</v>
      </c>
      <c r="K5970" s="44" t="s">
        <v>72</v>
      </c>
      <c r="L5970" s="44" t="s">
        <v>680</v>
      </c>
      <c r="M5970" s="44" t="s">
        <v>683</v>
      </c>
      <c r="N5970" s="44">
        <v>16</v>
      </c>
      <c r="O5970" s="44">
        <v>2020</v>
      </c>
      <c r="P5970" s="44" t="s">
        <v>112</v>
      </c>
      <c r="Q5970" s="44" t="s">
        <v>112</v>
      </c>
      <c r="R5970" s="44" t="s">
        <v>657</v>
      </c>
      <c r="S5970" s="44" t="s">
        <v>685</v>
      </c>
      <c r="T5970" s="44">
        <v>908</v>
      </c>
      <c r="U5970" s="44" t="str">
        <f>IF(ISERROR(VLOOKUP(I5970,'BACK INFO'!F:F,1,0)),IF(ISERROR(VLOOKUP(I5970,'BACK INFO'!H:H,1,0)),K5970,'BACK INFO'!$H$1),'BACK INFO'!$G$1)</f>
        <v>BILL MILLER AND COMPANY</v>
      </c>
    </row>
    <row r="5971" spans="1:21" x14ac:dyDescent="0.35">
      <c r="A5971" s="44" t="s">
        <v>684</v>
      </c>
      <c r="B5971" s="44">
        <v>2019</v>
      </c>
      <c r="C5971" s="44">
        <v>11</v>
      </c>
      <c r="D5971" s="44" t="s">
        <v>95</v>
      </c>
      <c r="E5971" s="44" t="s">
        <v>96</v>
      </c>
      <c r="F5971" s="44" t="s">
        <v>59</v>
      </c>
      <c r="G5971" s="44" t="s">
        <v>657</v>
      </c>
      <c r="H5971" s="44" t="s">
        <v>152</v>
      </c>
      <c r="I5971" s="44" t="s">
        <v>595</v>
      </c>
      <c r="J5971" s="44" t="s">
        <v>99</v>
      </c>
      <c r="K5971" s="44" t="s">
        <v>72</v>
      </c>
      <c r="L5971" s="44" t="s">
        <v>680</v>
      </c>
      <c r="M5971" s="44" t="s">
        <v>683</v>
      </c>
      <c r="N5971" s="44">
        <v>8</v>
      </c>
      <c r="O5971" s="44">
        <v>2020</v>
      </c>
      <c r="P5971" s="44" t="s">
        <v>112</v>
      </c>
      <c r="Q5971" s="44" t="s">
        <v>112</v>
      </c>
      <c r="R5971" s="44" t="s">
        <v>657</v>
      </c>
      <c r="S5971" s="44" t="s">
        <v>685</v>
      </c>
      <c r="T5971" s="44">
        <v>352</v>
      </c>
      <c r="U5971" s="44" t="str">
        <f>IF(ISERROR(VLOOKUP(I5971,'BACK INFO'!F:F,1,0)),IF(ISERROR(VLOOKUP(I5971,'BACK INFO'!H:H,1,0)),K5971,'BACK INFO'!$H$1),'BACK INFO'!$G$1)</f>
        <v>BILL MILLER AND COMPANY</v>
      </c>
    </row>
    <row r="5972" spans="1:21" x14ac:dyDescent="0.35">
      <c r="A5972" s="44" t="s">
        <v>684</v>
      </c>
      <c r="B5972" s="44">
        <v>2019</v>
      </c>
      <c r="C5972" s="44">
        <v>12</v>
      </c>
      <c r="D5972" s="44" t="s">
        <v>95</v>
      </c>
      <c r="E5972" s="44" t="s">
        <v>96</v>
      </c>
      <c r="F5972" s="44" t="s">
        <v>59</v>
      </c>
      <c r="G5972" s="44" t="s">
        <v>657</v>
      </c>
      <c r="H5972" s="44" t="s">
        <v>152</v>
      </c>
      <c r="I5972" s="44" t="s">
        <v>595</v>
      </c>
      <c r="J5972" s="44" t="s">
        <v>99</v>
      </c>
      <c r="K5972" s="44" t="s">
        <v>72</v>
      </c>
      <c r="L5972" s="44" t="s">
        <v>680</v>
      </c>
      <c r="M5972" s="44" t="s">
        <v>683</v>
      </c>
      <c r="N5972" s="44">
        <v>19</v>
      </c>
      <c r="O5972" s="44">
        <v>2020</v>
      </c>
      <c r="P5972" s="44" t="s">
        <v>112</v>
      </c>
      <c r="Q5972" s="44" t="s">
        <v>112</v>
      </c>
      <c r="R5972" s="44" t="s">
        <v>657</v>
      </c>
      <c r="S5972" s="44" t="s">
        <v>685</v>
      </c>
      <c r="T5972" s="44">
        <v>930</v>
      </c>
      <c r="U5972" s="44" t="str">
        <f>IF(ISERROR(VLOOKUP(I5972,'BACK INFO'!F:F,1,0)),IF(ISERROR(VLOOKUP(I5972,'BACK INFO'!H:H,1,0)),K5972,'BACK INFO'!$H$1),'BACK INFO'!$G$1)</f>
        <v>BILL MILLER AND COMPANY</v>
      </c>
    </row>
    <row r="5973" spans="1:21" x14ac:dyDescent="0.35">
      <c r="A5973" s="44" t="s">
        <v>684</v>
      </c>
      <c r="B5973" s="44">
        <v>2020</v>
      </c>
      <c r="C5973" s="44">
        <v>1</v>
      </c>
      <c r="D5973" s="44" t="s">
        <v>95</v>
      </c>
      <c r="E5973" s="44" t="s">
        <v>96</v>
      </c>
      <c r="F5973" s="44" t="s">
        <v>59</v>
      </c>
      <c r="G5973" s="44" t="s">
        <v>657</v>
      </c>
      <c r="H5973" s="44" t="s">
        <v>152</v>
      </c>
      <c r="I5973" s="44" t="s">
        <v>595</v>
      </c>
      <c r="J5973" s="44" t="s">
        <v>99</v>
      </c>
      <c r="K5973" s="44" t="s">
        <v>72</v>
      </c>
      <c r="L5973" s="44" t="s">
        <v>680</v>
      </c>
      <c r="M5973" s="44" t="s">
        <v>683</v>
      </c>
      <c r="N5973" s="44">
        <v>27</v>
      </c>
      <c r="O5973" s="44">
        <v>2020</v>
      </c>
      <c r="P5973" s="44" t="s">
        <v>112</v>
      </c>
      <c r="Q5973" s="44" t="s">
        <v>112</v>
      </c>
      <c r="R5973" s="44" t="s">
        <v>657</v>
      </c>
      <c r="S5973" s="44" t="s">
        <v>685</v>
      </c>
      <c r="T5973" s="44">
        <v>1237</v>
      </c>
      <c r="U5973" s="44" t="str">
        <f>IF(ISERROR(VLOOKUP(I5973,'BACK INFO'!F:F,1,0)),IF(ISERROR(VLOOKUP(I5973,'BACK INFO'!H:H,1,0)),K5973,'BACK INFO'!$H$1),'BACK INFO'!$G$1)</f>
        <v>BILL MILLER AND COMPANY</v>
      </c>
    </row>
    <row r="5974" spans="1:21" x14ac:dyDescent="0.35">
      <c r="A5974" s="44" t="s">
        <v>684</v>
      </c>
      <c r="B5974" s="44">
        <v>2019</v>
      </c>
      <c r="C5974" s="44">
        <v>9</v>
      </c>
      <c r="D5974" s="44" t="s">
        <v>95</v>
      </c>
      <c r="E5974" s="44" t="s">
        <v>96</v>
      </c>
      <c r="F5974" s="44" t="s">
        <v>59</v>
      </c>
      <c r="G5974" s="44" t="s">
        <v>657</v>
      </c>
      <c r="H5974" s="44" t="s">
        <v>106</v>
      </c>
      <c r="I5974" s="44" t="s">
        <v>257</v>
      </c>
      <c r="J5974" s="44" t="s">
        <v>99</v>
      </c>
      <c r="K5974" s="44" t="s">
        <v>245</v>
      </c>
      <c r="L5974" s="44" t="s">
        <v>680</v>
      </c>
      <c r="M5974" s="44">
        <v>0</v>
      </c>
      <c r="N5974" s="44">
        <v>19</v>
      </c>
      <c r="O5974" s="44">
        <v>2020</v>
      </c>
      <c r="P5974" s="44" t="s">
        <v>112</v>
      </c>
      <c r="Q5974" s="44" t="s">
        <v>112</v>
      </c>
      <c r="R5974" s="44" t="s">
        <v>657</v>
      </c>
      <c r="S5974" s="44" t="s">
        <v>685</v>
      </c>
      <c r="T5974" s="44">
        <v>317</v>
      </c>
      <c r="U5974" s="44" t="str">
        <f>IF(ISERROR(VLOOKUP(I5974,'BACK INFO'!F:F,1,0)),IF(ISERROR(VLOOKUP(I5974,'BACK INFO'!H:H,1,0)),K5974,'BACK INFO'!$H$1),'BACK INFO'!$G$1)</f>
        <v>JULIUS ORTIZ MALDONADO</v>
      </c>
    </row>
    <row r="5975" spans="1:21" x14ac:dyDescent="0.35">
      <c r="A5975" s="44" t="s">
        <v>684</v>
      </c>
      <c r="B5975" s="44">
        <v>2019</v>
      </c>
      <c r="C5975" s="44">
        <v>10</v>
      </c>
      <c r="D5975" s="44" t="s">
        <v>95</v>
      </c>
      <c r="E5975" s="44" t="s">
        <v>96</v>
      </c>
      <c r="F5975" s="44" t="s">
        <v>59</v>
      </c>
      <c r="G5975" s="44" t="s">
        <v>657</v>
      </c>
      <c r="H5975" s="44" t="s">
        <v>98</v>
      </c>
      <c r="I5975" s="44" t="s">
        <v>257</v>
      </c>
      <c r="J5975" s="44" t="s">
        <v>99</v>
      </c>
      <c r="K5975" s="44" t="s">
        <v>245</v>
      </c>
      <c r="L5975" s="44" t="s">
        <v>680</v>
      </c>
      <c r="M5975" s="44">
        <v>0</v>
      </c>
      <c r="N5975" s="44">
        <v>50</v>
      </c>
      <c r="O5975" s="44">
        <v>2020</v>
      </c>
      <c r="P5975" s="44" t="s">
        <v>112</v>
      </c>
      <c r="Q5975" s="44" t="s">
        <v>112</v>
      </c>
      <c r="R5975" s="44" t="s">
        <v>657</v>
      </c>
      <c r="S5975" s="44" t="s">
        <v>685</v>
      </c>
      <c r="T5975" s="44">
        <v>1782</v>
      </c>
      <c r="U5975" s="44" t="str">
        <f>IF(ISERROR(VLOOKUP(I5975,'BACK INFO'!F:F,1,0)),IF(ISERROR(VLOOKUP(I5975,'BACK INFO'!H:H,1,0)),K5975,'BACK INFO'!$H$1),'BACK INFO'!$G$1)</f>
        <v>JULIUS ORTIZ MALDONADO</v>
      </c>
    </row>
    <row r="5976" spans="1:21" x14ac:dyDescent="0.35">
      <c r="A5976" s="44" t="s">
        <v>684</v>
      </c>
      <c r="B5976" s="44">
        <v>2019</v>
      </c>
      <c r="C5976" s="44">
        <v>10</v>
      </c>
      <c r="D5976" s="44" t="s">
        <v>95</v>
      </c>
      <c r="E5976" s="44" t="s">
        <v>96</v>
      </c>
      <c r="F5976" s="44" t="s">
        <v>59</v>
      </c>
      <c r="G5976" s="44" t="s">
        <v>657</v>
      </c>
      <c r="H5976" s="44" t="s">
        <v>152</v>
      </c>
      <c r="I5976" s="44" t="s">
        <v>257</v>
      </c>
      <c r="J5976" s="44" t="s">
        <v>99</v>
      </c>
      <c r="K5976" s="44" t="s">
        <v>245</v>
      </c>
      <c r="L5976" s="44" t="s">
        <v>680</v>
      </c>
      <c r="M5976" s="44">
        <v>0</v>
      </c>
      <c r="N5976" s="44">
        <v>2</v>
      </c>
      <c r="O5976" s="44">
        <v>2020</v>
      </c>
      <c r="P5976" s="44" t="s">
        <v>112</v>
      </c>
      <c r="Q5976" s="44" t="s">
        <v>112</v>
      </c>
      <c r="R5976" s="44" t="s">
        <v>657</v>
      </c>
      <c r="S5976" s="44" t="s">
        <v>685</v>
      </c>
      <c r="T5976" s="44">
        <v>121</v>
      </c>
      <c r="U5976" s="44" t="str">
        <f>IF(ISERROR(VLOOKUP(I5976,'BACK INFO'!F:F,1,0)),IF(ISERROR(VLOOKUP(I5976,'BACK INFO'!H:H,1,0)),K5976,'BACK INFO'!$H$1),'BACK INFO'!$G$1)</f>
        <v>JULIUS ORTIZ MALDONADO</v>
      </c>
    </row>
    <row r="5977" spans="1:21" x14ac:dyDescent="0.35">
      <c r="A5977" s="44" t="s">
        <v>684</v>
      </c>
      <c r="B5977" s="44">
        <v>2020</v>
      </c>
      <c r="C5977" s="44">
        <v>1</v>
      </c>
      <c r="D5977" s="44" t="s">
        <v>95</v>
      </c>
      <c r="E5977" s="44" t="s">
        <v>96</v>
      </c>
      <c r="F5977" s="44" t="s">
        <v>59</v>
      </c>
      <c r="G5977" s="44" t="s">
        <v>657</v>
      </c>
      <c r="H5977" s="44" t="s">
        <v>106</v>
      </c>
      <c r="I5977" s="44" t="s">
        <v>600</v>
      </c>
      <c r="J5977" s="44" t="s">
        <v>99</v>
      </c>
      <c r="K5977" s="44" t="s">
        <v>72</v>
      </c>
      <c r="L5977" s="44" t="s">
        <v>680</v>
      </c>
      <c r="M5977" s="44">
        <v>0</v>
      </c>
      <c r="N5977" s="44">
        <v>350</v>
      </c>
      <c r="O5977" s="44">
        <v>2020</v>
      </c>
      <c r="P5977" s="44" t="s">
        <v>112</v>
      </c>
      <c r="Q5977" s="44" t="s">
        <v>112</v>
      </c>
      <c r="R5977" s="44" t="s">
        <v>657</v>
      </c>
      <c r="S5977" s="44" t="s">
        <v>685</v>
      </c>
      <c r="T5977" s="44">
        <v>4030</v>
      </c>
      <c r="U5977" s="44" t="str">
        <f>IF(ISERROR(VLOOKUP(I5977,'BACK INFO'!F:F,1,0)),IF(ISERROR(VLOOKUP(I5977,'BACK INFO'!H:H,1,0)),K5977,'BACK INFO'!$H$1),'BACK INFO'!$G$1)</f>
        <v>BILL MILLER AND COMPANY</v>
      </c>
    </row>
    <row r="5978" spans="1:21" x14ac:dyDescent="0.35">
      <c r="A5978" s="44" t="s">
        <v>684</v>
      </c>
      <c r="B5978" s="44">
        <v>2020</v>
      </c>
      <c r="C5978" s="44">
        <v>1</v>
      </c>
      <c r="D5978" s="44" t="s">
        <v>95</v>
      </c>
      <c r="E5978" s="44" t="s">
        <v>96</v>
      </c>
      <c r="F5978" s="44" t="s">
        <v>59</v>
      </c>
      <c r="G5978" s="44" t="s">
        <v>657</v>
      </c>
      <c r="H5978" s="44" t="s">
        <v>98</v>
      </c>
      <c r="I5978" s="44" t="s">
        <v>600</v>
      </c>
      <c r="J5978" s="44" t="s">
        <v>99</v>
      </c>
      <c r="K5978" s="44" t="s">
        <v>72</v>
      </c>
      <c r="L5978" s="44" t="s">
        <v>680</v>
      </c>
      <c r="M5978" s="44">
        <v>0</v>
      </c>
      <c r="N5978" s="44">
        <v>159</v>
      </c>
      <c r="O5978" s="44">
        <v>2020</v>
      </c>
      <c r="P5978" s="44" t="s">
        <v>112</v>
      </c>
      <c r="Q5978" s="44" t="s">
        <v>112</v>
      </c>
      <c r="R5978" s="44" t="s">
        <v>657</v>
      </c>
      <c r="S5978" s="44" t="s">
        <v>685</v>
      </c>
      <c r="T5978" s="44">
        <v>4801</v>
      </c>
      <c r="U5978" s="44" t="str">
        <f>IF(ISERROR(VLOOKUP(I5978,'BACK INFO'!F:F,1,0)),IF(ISERROR(VLOOKUP(I5978,'BACK INFO'!H:H,1,0)),K5978,'BACK INFO'!$H$1),'BACK INFO'!$G$1)</f>
        <v>BILL MILLER AND COMPANY</v>
      </c>
    </row>
    <row r="5979" spans="1:21" x14ac:dyDescent="0.35">
      <c r="A5979" s="44" t="s">
        <v>684</v>
      </c>
      <c r="B5979" s="44">
        <v>2020</v>
      </c>
      <c r="C5979" s="44">
        <v>1</v>
      </c>
      <c r="D5979" s="44" t="s">
        <v>95</v>
      </c>
      <c r="E5979" s="44" t="s">
        <v>96</v>
      </c>
      <c r="F5979" s="44" t="s">
        <v>59</v>
      </c>
      <c r="G5979" s="44" t="s">
        <v>657</v>
      </c>
      <c r="H5979" s="44" t="s">
        <v>152</v>
      </c>
      <c r="I5979" s="44" t="s">
        <v>600</v>
      </c>
      <c r="J5979" s="44" t="s">
        <v>99</v>
      </c>
      <c r="K5979" s="44" t="s">
        <v>72</v>
      </c>
      <c r="L5979" s="44" t="s">
        <v>680</v>
      </c>
      <c r="M5979" s="44">
        <v>0</v>
      </c>
      <c r="N5979" s="44">
        <v>36</v>
      </c>
      <c r="O5979" s="44">
        <v>2020</v>
      </c>
      <c r="P5979" s="44" t="s">
        <v>112</v>
      </c>
      <c r="Q5979" s="44" t="s">
        <v>112</v>
      </c>
      <c r="R5979" s="44" t="s">
        <v>657</v>
      </c>
      <c r="S5979" s="44" t="s">
        <v>685</v>
      </c>
      <c r="T5979" s="44">
        <v>1572</v>
      </c>
      <c r="U5979" s="44" t="str">
        <f>IF(ISERROR(VLOOKUP(I5979,'BACK INFO'!F:F,1,0)),IF(ISERROR(VLOOKUP(I5979,'BACK INFO'!H:H,1,0)),K5979,'BACK INFO'!$H$1),'BACK INFO'!$G$1)</f>
        <v>BILL MILLER AND COMPANY</v>
      </c>
    </row>
    <row r="5980" spans="1:21" x14ac:dyDescent="0.35">
      <c r="A5980" s="44" t="s">
        <v>684</v>
      </c>
      <c r="B5980" s="44">
        <v>2019</v>
      </c>
      <c r="C5980" s="44">
        <v>11</v>
      </c>
      <c r="D5980" s="44" t="s">
        <v>95</v>
      </c>
      <c r="E5980" s="44" t="s">
        <v>96</v>
      </c>
      <c r="F5980" s="44" t="s">
        <v>59</v>
      </c>
      <c r="G5980" s="44" t="s">
        <v>657</v>
      </c>
      <c r="H5980" s="44" t="s">
        <v>106</v>
      </c>
      <c r="I5980" s="44" t="s">
        <v>629</v>
      </c>
      <c r="J5980" s="44" t="s">
        <v>99</v>
      </c>
      <c r="K5980" s="44" t="s">
        <v>67</v>
      </c>
      <c r="L5980" s="44" t="s">
        <v>680</v>
      </c>
      <c r="M5980" s="44">
        <v>0</v>
      </c>
      <c r="N5980" s="44">
        <v>20</v>
      </c>
      <c r="O5980" s="44">
        <v>2020</v>
      </c>
      <c r="P5980" s="44" t="s">
        <v>112</v>
      </c>
      <c r="Q5980" s="44" t="s">
        <v>112</v>
      </c>
      <c r="R5980" s="44" t="s">
        <v>657</v>
      </c>
      <c r="S5980" s="44" t="s">
        <v>685</v>
      </c>
      <c r="T5980" s="44">
        <v>140</v>
      </c>
      <c r="U5980" s="44" t="str">
        <f>IF(ISERROR(VLOOKUP(I5980,'BACK INFO'!F:F,1,0)),IF(ISERROR(VLOOKUP(I5980,'BACK INFO'!H:H,1,0)),K5980,'BACK INFO'!$H$1),'BACK INFO'!$G$1)</f>
        <v>ANITA M. HOPKINS</v>
      </c>
    </row>
    <row r="5981" spans="1:21" x14ac:dyDescent="0.35">
      <c r="A5981" s="44" t="s">
        <v>684</v>
      </c>
      <c r="B5981" s="44">
        <v>2019</v>
      </c>
      <c r="C5981" s="44">
        <v>12</v>
      </c>
      <c r="D5981" s="44" t="s">
        <v>95</v>
      </c>
      <c r="E5981" s="44" t="s">
        <v>96</v>
      </c>
      <c r="F5981" s="44" t="s">
        <v>59</v>
      </c>
      <c r="G5981" s="44" t="s">
        <v>657</v>
      </c>
      <c r="H5981" s="44" t="s">
        <v>117</v>
      </c>
      <c r="I5981" s="44" t="s">
        <v>629</v>
      </c>
      <c r="J5981" s="44" t="s">
        <v>99</v>
      </c>
      <c r="K5981" s="44" t="s">
        <v>67</v>
      </c>
      <c r="L5981" s="44" t="s">
        <v>680</v>
      </c>
      <c r="M5981" s="44">
        <v>0</v>
      </c>
      <c r="N5981" s="44">
        <v>36</v>
      </c>
      <c r="O5981" s="44">
        <v>2020</v>
      </c>
      <c r="P5981" s="44" t="s">
        <v>112</v>
      </c>
      <c r="Q5981" s="44" t="s">
        <v>112</v>
      </c>
      <c r="R5981" s="44" t="s">
        <v>657</v>
      </c>
      <c r="S5981" s="44" t="s">
        <v>685</v>
      </c>
      <c r="T5981" s="44">
        <v>1185</v>
      </c>
      <c r="U5981" s="44" t="str">
        <f>IF(ISERROR(VLOOKUP(I5981,'BACK INFO'!F:F,1,0)),IF(ISERROR(VLOOKUP(I5981,'BACK INFO'!H:H,1,0)),K5981,'BACK INFO'!$H$1),'BACK INFO'!$G$1)</f>
        <v>ANITA M. HOPKINS</v>
      </c>
    </row>
    <row r="5982" spans="1:21" x14ac:dyDescent="0.35">
      <c r="A5982" s="44" t="s">
        <v>684</v>
      </c>
      <c r="B5982" s="44">
        <v>2019</v>
      </c>
      <c r="C5982" s="44">
        <v>11</v>
      </c>
      <c r="D5982" s="44" t="s">
        <v>95</v>
      </c>
      <c r="E5982" s="44" t="s">
        <v>96</v>
      </c>
      <c r="F5982" s="44" t="s">
        <v>59</v>
      </c>
      <c r="G5982" s="44" t="s">
        <v>657</v>
      </c>
      <c r="H5982" s="44" t="s">
        <v>98</v>
      </c>
      <c r="I5982" s="44" t="s">
        <v>629</v>
      </c>
      <c r="J5982" s="44" t="s">
        <v>99</v>
      </c>
      <c r="K5982" s="44" t="s">
        <v>67</v>
      </c>
      <c r="L5982" s="44" t="s">
        <v>680</v>
      </c>
      <c r="M5982" s="44">
        <v>0</v>
      </c>
      <c r="N5982" s="44">
        <v>76</v>
      </c>
      <c r="O5982" s="44">
        <v>2020</v>
      </c>
      <c r="P5982" s="44" t="s">
        <v>112</v>
      </c>
      <c r="Q5982" s="44" t="s">
        <v>112</v>
      </c>
      <c r="R5982" s="44" t="s">
        <v>657</v>
      </c>
      <c r="S5982" s="44" t="s">
        <v>685</v>
      </c>
      <c r="T5982" s="44">
        <v>2466</v>
      </c>
      <c r="U5982" s="44" t="str">
        <f>IF(ISERROR(VLOOKUP(I5982,'BACK INFO'!F:F,1,0)),IF(ISERROR(VLOOKUP(I5982,'BACK INFO'!H:H,1,0)),K5982,'BACK INFO'!$H$1),'BACK INFO'!$G$1)</f>
        <v>ANITA M. HOPKINS</v>
      </c>
    </row>
    <row r="5983" spans="1:21" x14ac:dyDescent="0.35">
      <c r="A5983" s="44" t="s">
        <v>684</v>
      </c>
      <c r="B5983" s="44">
        <v>2019</v>
      </c>
      <c r="C5983" s="44">
        <v>12</v>
      </c>
      <c r="D5983" s="44" t="s">
        <v>95</v>
      </c>
      <c r="E5983" s="44" t="s">
        <v>96</v>
      </c>
      <c r="F5983" s="44" t="s">
        <v>59</v>
      </c>
      <c r="G5983" s="44" t="s">
        <v>657</v>
      </c>
      <c r="H5983" s="44" t="s">
        <v>98</v>
      </c>
      <c r="I5983" s="44" t="s">
        <v>629</v>
      </c>
      <c r="J5983" s="44" t="s">
        <v>99</v>
      </c>
      <c r="K5983" s="44" t="s">
        <v>67</v>
      </c>
      <c r="L5983" s="44" t="s">
        <v>680</v>
      </c>
      <c r="M5983" s="44">
        <v>0</v>
      </c>
      <c r="N5983" s="44">
        <v>180</v>
      </c>
      <c r="O5983" s="44">
        <v>2020</v>
      </c>
      <c r="P5983" s="44" t="s">
        <v>112</v>
      </c>
      <c r="Q5983" s="44" t="s">
        <v>112</v>
      </c>
      <c r="R5983" s="44" t="s">
        <v>657</v>
      </c>
      <c r="S5983" s="44" t="s">
        <v>685</v>
      </c>
      <c r="T5983" s="44">
        <v>5727</v>
      </c>
      <c r="U5983" s="44" t="str">
        <f>IF(ISERROR(VLOOKUP(I5983,'BACK INFO'!F:F,1,0)),IF(ISERROR(VLOOKUP(I5983,'BACK INFO'!H:H,1,0)),K5983,'BACK INFO'!$H$1),'BACK INFO'!$G$1)</f>
        <v>ANITA M. HOPKINS</v>
      </c>
    </row>
    <row r="5984" spans="1:21" x14ac:dyDescent="0.35">
      <c r="A5984" s="44" t="s">
        <v>684</v>
      </c>
      <c r="B5984" s="44">
        <v>2020</v>
      </c>
      <c r="C5984" s="44">
        <v>3</v>
      </c>
      <c r="D5984" s="44" t="s">
        <v>95</v>
      </c>
      <c r="E5984" s="44" t="s">
        <v>96</v>
      </c>
      <c r="F5984" s="44" t="s">
        <v>59</v>
      </c>
      <c r="G5984" s="44" t="s">
        <v>657</v>
      </c>
      <c r="H5984" s="44" t="s">
        <v>98</v>
      </c>
      <c r="I5984" s="44" t="s">
        <v>629</v>
      </c>
      <c r="J5984" s="44" t="s">
        <v>99</v>
      </c>
      <c r="K5984" s="44" t="s">
        <v>67</v>
      </c>
      <c r="L5984" s="44" t="s">
        <v>680</v>
      </c>
      <c r="M5984" s="44">
        <v>0</v>
      </c>
      <c r="N5984" s="44">
        <v>55</v>
      </c>
      <c r="O5984" s="44">
        <v>2020</v>
      </c>
      <c r="P5984" s="44" t="s">
        <v>112</v>
      </c>
      <c r="Q5984" s="44" t="s">
        <v>112</v>
      </c>
      <c r="R5984" s="44" t="s">
        <v>657</v>
      </c>
      <c r="S5984" s="44" t="s">
        <v>685</v>
      </c>
      <c r="T5984" s="44">
        <v>1867</v>
      </c>
      <c r="U5984" s="44" t="str">
        <f>IF(ISERROR(VLOOKUP(I5984,'BACK INFO'!F:F,1,0)),IF(ISERROR(VLOOKUP(I5984,'BACK INFO'!H:H,1,0)),K5984,'BACK INFO'!$H$1),'BACK INFO'!$G$1)</f>
        <v>ANITA M. HOPKINS</v>
      </c>
    </row>
    <row r="5985" spans="1:21" x14ac:dyDescent="0.35">
      <c r="A5985" s="44" t="s">
        <v>684</v>
      </c>
      <c r="B5985" s="44">
        <v>2019</v>
      </c>
      <c r="C5985" s="44">
        <v>11</v>
      </c>
      <c r="D5985" s="44" t="s">
        <v>95</v>
      </c>
      <c r="E5985" s="44" t="s">
        <v>96</v>
      </c>
      <c r="F5985" s="44" t="s">
        <v>59</v>
      </c>
      <c r="G5985" s="44" t="s">
        <v>657</v>
      </c>
      <c r="H5985" s="44" t="s">
        <v>152</v>
      </c>
      <c r="I5985" s="44" t="s">
        <v>629</v>
      </c>
      <c r="J5985" s="44" t="s">
        <v>99</v>
      </c>
      <c r="K5985" s="44" t="s">
        <v>67</v>
      </c>
      <c r="L5985" s="44" t="s">
        <v>680</v>
      </c>
      <c r="M5985" s="44">
        <v>0</v>
      </c>
      <c r="N5985" s="44">
        <v>11</v>
      </c>
      <c r="O5985" s="44">
        <v>2020</v>
      </c>
      <c r="P5985" s="44" t="s">
        <v>112</v>
      </c>
      <c r="Q5985" s="44" t="s">
        <v>112</v>
      </c>
      <c r="R5985" s="44" t="s">
        <v>657</v>
      </c>
      <c r="S5985" s="44" t="s">
        <v>685</v>
      </c>
      <c r="T5985" s="44">
        <v>531</v>
      </c>
      <c r="U5985" s="44" t="str">
        <f>IF(ISERROR(VLOOKUP(I5985,'BACK INFO'!F:F,1,0)),IF(ISERROR(VLOOKUP(I5985,'BACK INFO'!H:H,1,0)),K5985,'BACK INFO'!$H$1),'BACK INFO'!$G$1)</f>
        <v>ANITA M. HOPKINS</v>
      </c>
    </row>
    <row r="5986" spans="1:21" x14ac:dyDescent="0.35">
      <c r="A5986" s="44" t="s">
        <v>684</v>
      </c>
      <c r="B5986" s="44">
        <v>2019</v>
      </c>
      <c r="C5986" s="44">
        <v>12</v>
      </c>
      <c r="D5986" s="44" t="s">
        <v>95</v>
      </c>
      <c r="E5986" s="44" t="s">
        <v>96</v>
      </c>
      <c r="F5986" s="44" t="s">
        <v>59</v>
      </c>
      <c r="G5986" s="44" t="s">
        <v>657</v>
      </c>
      <c r="H5986" s="44" t="s">
        <v>152</v>
      </c>
      <c r="I5986" s="44" t="s">
        <v>629</v>
      </c>
      <c r="J5986" s="44" t="s">
        <v>99</v>
      </c>
      <c r="K5986" s="44" t="s">
        <v>67</v>
      </c>
      <c r="L5986" s="44" t="s">
        <v>680</v>
      </c>
      <c r="M5986" s="44">
        <v>0</v>
      </c>
      <c r="N5986" s="44">
        <v>15</v>
      </c>
      <c r="O5986" s="44">
        <v>2020</v>
      </c>
      <c r="P5986" s="44" t="s">
        <v>112</v>
      </c>
      <c r="Q5986" s="44" t="s">
        <v>112</v>
      </c>
      <c r="R5986" s="44" t="s">
        <v>657</v>
      </c>
      <c r="S5986" s="44" t="s">
        <v>685</v>
      </c>
      <c r="T5986" s="44">
        <v>723</v>
      </c>
      <c r="U5986" s="44" t="str">
        <f>IF(ISERROR(VLOOKUP(I5986,'BACK INFO'!F:F,1,0)),IF(ISERROR(VLOOKUP(I5986,'BACK INFO'!H:H,1,0)),K5986,'BACK INFO'!$H$1),'BACK INFO'!$G$1)</f>
        <v>ANITA M. HOPKINS</v>
      </c>
    </row>
    <row r="5987" spans="1:21" x14ac:dyDescent="0.35">
      <c r="A5987" s="44" t="s">
        <v>684</v>
      </c>
      <c r="B5987" s="44">
        <v>2020</v>
      </c>
      <c r="C5987" s="44">
        <v>3</v>
      </c>
      <c r="D5987" s="44" t="s">
        <v>95</v>
      </c>
      <c r="E5987" s="44" t="s">
        <v>96</v>
      </c>
      <c r="F5987" s="44" t="s">
        <v>59</v>
      </c>
      <c r="G5987" s="44" t="s">
        <v>657</v>
      </c>
      <c r="H5987" s="44" t="s">
        <v>152</v>
      </c>
      <c r="I5987" s="44" t="s">
        <v>629</v>
      </c>
      <c r="J5987" s="44" t="s">
        <v>99</v>
      </c>
      <c r="K5987" s="44" t="s">
        <v>67</v>
      </c>
      <c r="L5987" s="44" t="s">
        <v>680</v>
      </c>
      <c r="M5987" s="44">
        <v>0</v>
      </c>
      <c r="N5987" s="44">
        <v>4</v>
      </c>
      <c r="O5987" s="44">
        <v>2020</v>
      </c>
      <c r="P5987" s="44" t="s">
        <v>112</v>
      </c>
      <c r="Q5987" s="44" t="s">
        <v>112</v>
      </c>
      <c r="R5987" s="44" t="s">
        <v>657</v>
      </c>
      <c r="S5987" s="44" t="s">
        <v>685</v>
      </c>
      <c r="T5987" s="44">
        <v>195</v>
      </c>
      <c r="U5987" s="44" t="str">
        <f>IF(ISERROR(VLOOKUP(I5987,'BACK INFO'!F:F,1,0)),IF(ISERROR(VLOOKUP(I5987,'BACK INFO'!H:H,1,0)),K5987,'BACK INFO'!$H$1),'BACK INFO'!$G$1)</f>
        <v>ANITA M. HOPKINS</v>
      </c>
    </row>
    <row r="5988" spans="1:21" x14ac:dyDescent="0.35">
      <c r="A5988" s="44" t="s">
        <v>684</v>
      </c>
      <c r="B5988" s="44">
        <v>2019</v>
      </c>
      <c r="C5988" s="44">
        <v>10</v>
      </c>
      <c r="D5988" s="44" t="s">
        <v>95</v>
      </c>
      <c r="E5988" s="44" t="s">
        <v>96</v>
      </c>
      <c r="F5988" s="44" t="s">
        <v>59</v>
      </c>
      <c r="G5988" s="44" t="s">
        <v>657</v>
      </c>
      <c r="H5988" s="44" t="s">
        <v>106</v>
      </c>
      <c r="I5988" s="44" t="s">
        <v>568</v>
      </c>
      <c r="J5988" s="44" t="s">
        <v>99</v>
      </c>
      <c r="K5988" s="44" t="s">
        <v>74</v>
      </c>
      <c r="L5988" s="44" t="s">
        <v>680</v>
      </c>
      <c r="M5988" s="44">
        <v>0</v>
      </c>
      <c r="N5988" s="44">
        <v>52</v>
      </c>
      <c r="O5988" s="44">
        <v>2020</v>
      </c>
      <c r="P5988" s="44" t="s">
        <v>112</v>
      </c>
      <c r="Q5988" s="44" t="s">
        <v>112</v>
      </c>
      <c r="R5988" s="44" t="s">
        <v>657</v>
      </c>
      <c r="S5988" s="44" t="s">
        <v>685</v>
      </c>
      <c r="T5988" s="44">
        <v>794</v>
      </c>
      <c r="U5988" s="44" t="str">
        <f>IF(ISERROR(VLOOKUP(I5988,'BACK INFO'!F:F,1,0)),IF(ISERROR(VLOOKUP(I5988,'BACK INFO'!H:H,1,0)),K5988,'BACK INFO'!$H$1),'BACK INFO'!$G$1)</f>
        <v>DENISE ARNETT</v>
      </c>
    </row>
    <row r="5989" spans="1:21" x14ac:dyDescent="0.35">
      <c r="A5989" s="44" t="s">
        <v>684</v>
      </c>
      <c r="B5989" s="44">
        <v>2020</v>
      </c>
      <c r="C5989" s="44">
        <v>1</v>
      </c>
      <c r="D5989" s="44" t="s">
        <v>95</v>
      </c>
      <c r="E5989" s="44" t="s">
        <v>96</v>
      </c>
      <c r="F5989" s="44" t="s">
        <v>59</v>
      </c>
      <c r="G5989" s="44" t="s">
        <v>657</v>
      </c>
      <c r="H5989" s="44" t="s">
        <v>117</v>
      </c>
      <c r="I5989" s="44" t="s">
        <v>604</v>
      </c>
      <c r="J5989" s="44" t="s">
        <v>99</v>
      </c>
      <c r="K5989" s="44" t="s">
        <v>75</v>
      </c>
      <c r="L5989" s="44" t="s">
        <v>680</v>
      </c>
      <c r="M5989" s="44">
        <v>0</v>
      </c>
      <c r="N5989" s="44">
        <v>49</v>
      </c>
      <c r="O5989" s="44">
        <v>2020</v>
      </c>
      <c r="P5989" s="44" t="s">
        <v>112</v>
      </c>
      <c r="Q5989" s="44" t="s">
        <v>112</v>
      </c>
      <c r="R5989" s="44" t="s">
        <v>657</v>
      </c>
      <c r="S5989" s="44" t="s">
        <v>685</v>
      </c>
      <c r="T5989" s="44">
        <v>1499</v>
      </c>
      <c r="U5989" s="44" t="str">
        <f>IF(ISERROR(VLOOKUP(I5989,'BACK INFO'!F:F,1,0)),IF(ISERROR(VLOOKUP(I5989,'BACK INFO'!H:H,1,0)),K5989,'BACK INFO'!$H$1),'BACK INFO'!$G$1)</f>
        <v>LAURA BONG</v>
      </c>
    </row>
    <row r="5990" spans="1:21" x14ac:dyDescent="0.35">
      <c r="A5990" s="44" t="s">
        <v>684</v>
      </c>
      <c r="B5990" s="44">
        <v>2020</v>
      </c>
      <c r="C5990" s="44">
        <v>1</v>
      </c>
      <c r="D5990" s="44" t="s">
        <v>95</v>
      </c>
      <c r="E5990" s="44" t="s">
        <v>96</v>
      </c>
      <c r="F5990" s="44" t="s">
        <v>59</v>
      </c>
      <c r="G5990" s="44" t="s">
        <v>657</v>
      </c>
      <c r="H5990" s="44" t="s">
        <v>151</v>
      </c>
      <c r="I5990" s="44" t="s">
        <v>604</v>
      </c>
      <c r="J5990" s="44" t="s">
        <v>99</v>
      </c>
      <c r="K5990" s="44" t="s">
        <v>75</v>
      </c>
      <c r="L5990" s="44" t="s">
        <v>680</v>
      </c>
      <c r="M5990" s="44">
        <v>0</v>
      </c>
      <c r="N5990" s="44">
        <v>2</v>
      </c>
      <c r="O5990" s="44">
        <v>2020</v>
      </c>
      <c r="P5990" s="44" t="s">
        <v>112</v>
      </c>
      <c r="Q5990" s="44" t="s">
        <v>112</v>
      </c>
      <c r="R5990" s="44" t="s">
        <v>657</v>
      </c>
      <c r="S5990" s="44" t="s">
        <v>685</v>
      </c>
      <c r="T5990" s="44">
        <v>69</v>
      </c>
      <c r="U5990" s="44" t="str">
        <f>IF(ISERROR(VLOOKUP(I5990,'BACK INFO'!F:F,1,0)),IF(ISERROR(VLOOKUP(I5990,'BACK INFO'!H:H,1,0)),K5990,'BACK INFO'!$H$1),'BACK INFO'!$G$1)</f>
        <v>LAURA BONG</v>
      </c>
    </row>
    <row r="5991" spans="1:21" x14ac:dyDescent="0.35">
      <c r="A5991" s="44" t="s">
        <v>684</v>
      </c>
      <c r="B5991" s="44">
        <v>2020</v>
      </c>
      <c r="C5991" s="44">
        <v>1</v>
      </c>
      <c r="D5991" s="44" t="s">
        <v>95</v>
      </c>
      <c r="E5991" s="44" t="s">
        <v>96</v>
      </c>
      <c r="F5991" s="44" t="s">
        <v>59</v>
      </c>
      <c r="G5991" s="44" t="s">
        <v>657</v>
      </c>
      <c r="H5991" s="44" t="s">
        <v>152</v>
      </c>
      <c r="I5991" s="44" t="s">
        <v>604</v>
      </c>
      <c r="J5991" s="44" t="s">
        <v>99</v>
      </c>
      <c r="K5991" s="44" t="s">
        <v>75</v>
      </c>
      <c r="L5991" s="44" t="s">
        <v>680</v>
      </c>
      <c r="M5991" s="44">
        <v>0</v>
      </c>
      <c r="N5991" s="44">
        <v>10</v>
      </c>
      <c r="O5991" s="44">
        <v>2020</v>
      </c>
      <c r="P5991" s="44" t="s">
        <v>112</v>
      </c>
      <c r="Q5991" s="44" t="s">
        <v>112</v>
      </c>
      <c r="R5991" s="44" t="s">
        <v>657</v>
      </c>
      <c r="S5991" s="44" t="s">
        <v>685</v>
      </c>
      <c r="T5991" s="44">
        <v>295</v>
      </c>
      <c r="U5991" s="44" t="str">
        <f>IF(ISERROR(VLOOKUP(I5991,'BACK INFO'!F:F,1,0)),IF(ISERROR(VLOOKUP(I5991,'BACK INFO'!H:H,1,0)),K5991,'BACK INFO'!$H$1),'BACK INFO'!$G$1)</f>
        <v>LAURA BONG</v>
      </c>
    </row>
    <row r="5992" spans="1:21" x14ac:dyDescent="0.35">
      <c r="A5992" s="44" t="s">
        <v>684</v>
      </c>
      <c r="B5992" s="44">
        <v>2020</v>
      </c>
      <c r="C5992" s="44">
        <v>1</v>
      </c>
      <c r="D5992" s="44" t="s">
        <v>95</v>
      </c>
      <c r="E5992" s="44" t="s">
        <v>96</v>
      </c>
      <c r="F5992" s="44" t="s">
        <v>59</v>
      </c>
      <c r="G5992" s="44" t="s">
        <v>657</v>
      </c>
      <c r="H5992" s="44" t="s">
        <v>98</v>
      </c>
      <c r="I5992" s="44" t="s">
        <v>235</v>
      </c>
      <c r="J5992" s="44" t="s">
        <v>120</v>
      </c>
      <c r="K5992" s="44" t="s">
        <v>68</v>
      </c>
      <c r="L5992" s="44" t="s">
        <v>680</v>
      </c>
      <c r="M5992" s="44">
        <v>0</v>
      </c>
      <c r="N5992" s="44">
        <v>66</v>
      </c>
      <c r="O5992" s="44">
        <v>2020</v>
      </c>
      <c r="P5992" s="44" t="s">
        <v>112</v>
      </c>
      <c r="Q5992" s="44" t="s">
        <v>112</v>
      </c>
      <c r="R5992" s="44" t="s">
        <v>657</v>
      </c>
      <c r="S5992" s="44" t="s">
        <v>685</v>
      </c>
      <c r="T5992" s="44">
        <v>2177.6676428625065</v>
      </c>
      <c r="U5992" s="44" t="str">
        <f>IF(ISERROR(VLOOKUP(I5992,'BACK INFO'!F:F,1,0)),IF(ISERROR(VLOOKUP(I5992,'BACK INFO'!H:H,1,0)),K5992,'BACK INFO'!$H$1),'BACK INFO'!$G$1)</f>
        <v>STEPHANIE VITALI</v>
      </c>
    </row>
    <row r="5993" spans="1:21" x14ac:dyDescent="0.35">
      <c r="A5993" s="44" t="s">
        <v>684</v>
      </c>
      <c r="B5993" s="44">
        <v>2020</v>
      </c>
      <c r="C5993" s="44">
        <v>2</v>
      </c>
      <c r="D5993" s="44" t="s">
        <v>95</v>
      </c>
      <c r="E5993" s="44" t="s">
        <v>96</v>
      </c>
      <c r="F5993" s="44" t="s">
        <v>59</v>
      </c>
      <c r="G5993" s="44" t="s">
        <v>657</v>
      </c>
      <c r="H5993" s="44" t="s">
        <v>106</v>
      </c>
      <c r="I5993" s="44" t="s">
        <v>589</v>
      </c>
      <c r="J5993" s="44" t="s">
        <v>99</v>
      </c>
      <c r="K5993" s="44" t="s">
        <v>245</v>
      </c>
      <c r="L5993" s="44" t="s">
        <v>680</v>
      </c>
      <c r="M5993" s="44">
        <v>0</v>
      </c>
      <c r="N5993" s="44">
        <v>160</v>
      </c>
      <c r="O5993" s="44">
        <v>2020</v>
      </c>
      <c r="P5993" s="44" t="s">
        <v>112</v>
      </c>
      <c r="Q5993" s="44" t="s">
        <v>112</v>
      </c>
      <c r="R5993" s="44" t="s">
        <v>657</v>
      </c>
      <c r="S5993" s="44" t="s">
        <v>685</v>
      </c>
      <c r="T5993" s="44">
        <v>1600</v>
      </c>
      <c r="U5993" s="44" t="str">
        <f>IF(ISERROR(VLOOKUP(I5993,'BACK INFO'!F:F,1,0)),IF(ISERROR(VLOOKUP(I5993,'BACK INFO'!H:H,1,0)),K5993,'BACK INFO'!$H$1),'BACK INFO'!$G$1)</f>
        <v>JULIUS ORTIZ MALDONADO</v>
      </c>
    </row>
    <row r="5994" spans="1:21" x14ac:dyDescent="0.35">
      <c r="A5994" s="44" t="s">
        <v>684</v>
      </c>
      <c r="B5994" s="44">
        <v>2020</v>
      </c>
      <c r="C5994" s="44">
        <v>2</v>
      </c>
      <c r="D5994" s="44" t="s">
        <v>95</v>
      </c>
      <c r="E5994" s="44" t="s">
        <v>96</v>
      </c>
      <c r="F5994" s="44" t="s">
        <v>59</v>
      </c>
      <c r="G5994" s="44" t="s">
        <v>657</v>
      </c>
      <c r="H5994" s="44" t="s">
        <v>98</v>
      </c>
      <c r="I5994" s="44" t="s">
        <v>589</v>
      </c>
      <c r="J5994" s="44" t="s">
        <v>99</v>
      </c>
      <c r="K5994" s="44" t="s">
        <v>245</v>
      </c>
      <c r="L5994" s="44" t="s">
        <v>680</v>
      </c>
      <c r="M5994" s="44">
        <v>0</v>
      </c>
      <c r="N5994" s="44">
        <v>66</v>
      </c>
      <c r="O5994" s="44">
        <v>2020</v>
      </c>
      <c r="P5994" s="44" t="s">
        <v>112</v>
      </c>
      <c r="Q5994" s="44" t="s">
        <v>112</v>
      </c>
      <c r="R5994" s="44" t="s">
        <v>657</v>
      </c>
      <c r="S5994" s="44" t="s">
        <v>685</v>
      </c>
      <c r="T5994" s="44">
        <v>2294</v>
      </c>
      <c r="U5994" s="44" t="str">
        <f>IF(ISERROR(VLOOKUP(I5994,'BACK INFO'!F:F,1,0)),IF(ISERROR(VLOOKUP(I5994,'BACK INFO'!H:H,1,0)),K5994,'BACK INFO'!$H$1),'BACK INFO'!$G$1)</f>
        <v>JULIUS ORTIZ MALDONADO</v>
      </c>
    </row>
    <row r="5995" spans="1:21" x14ac:dyDescent="0.35">
      <c r="A5995" s="44" t="s">
        <v>684</v>
      </c>
      <c r="B5995" s="44">
        <v>2020</v>
      </c>
      <c r="C5995" s="44">
        <v>3</v>
      </c>
      <c r="D5995" s="44" t="s">
        <v>95</v>
      </c>
      <c r="E5995" s="44" t="s">
        <v>96</v>
      </c>
      <c r="F5995" s="44" t="s">
        <v>59</v>
      </c>
      <c r="G5995" s="44" t="s">
        <v>657</v>
      </c>
      <c r="H5995" s="44" t="s">
        <v>98</v>
      </c>
      <c r="I5995" s="44" t="s">
        <v>589</v>
      </c>
      <c r="J5995" s="44" t="s">
        <v>99</v>
      </c>
      <c r="K5995" s="44" t="s">
        <v>245</v>
      </c>
      <c r="L5995" s="44" t="s">
        <v>680</v>
      </c>
      <c r="M5995" s="44">
        <v>0</v>
      </c>
      <c r="N5995" s="44">
        <v>82</v>
      </c>
      <c r="O5995" s="44">
        <v>2020</v>
      </c>
      <c r="P5995" s="44" t="s">
        <v>112</v>
      </c>
      <c r="Q5995" s="44" t="s">
        <v>112</v>
      </c>
      <c r="R5995" s="44" t="s">
        <v>657</v>
      </c>
      <c r="S5995" s="44" t="s">
        <v>685</v>
      </c>
      <c r="T5995" s="44">
        <v>2914</v>
      </c>
      <c r="U5995" s="44" t="str">
        <f>IF(ISERROR(VLOOKUP(I5995,'BACK INFO'!F:F,1,0)),IF(ISERROR(VLOOKUP(I5995,'BACK INFO'!H:H,1,0)),K5995,'BACK INFO'!$H$1),'BACK INFO'!$G$1)</f>
        <v>JULIUS ORTIZ MALDONADO</v>
      </c>
    </row>
    <row r="5996" spans="1:21" x14ac:dyDescent="0.35">
      <c r="A5996" s="44" t="s">
        <v>684</v>
      </c>
      <c r="B5996" s="44">
        <v>2020</v>
      </c>
      <c r="C5996" s="44">
        <v>2</v>
      </c>
      <c r="D5996" s="44" t="s">
        <v>95</v>
      </c>
      <c r="E5996" s="44" t="s">
        <v>96</v>
      </c>
      <c r="F5996" s="44" t="s">
        <v>59</v>
      </c>
      <c r="G5996" s="44" t="s">
        <v>657</v>
      </c>
      <c r="H5996" s="44" t="s">
        <v>152</v>
      </c>
      <c r="I5996" s="44" t="s">
        <v>589</v>
      </c>
      <c r="J5996" s="44" t="s">
        <v>99</v>
      </c>
      <c r="K5996" s="44" t="s">
        <v>245</v>
      </c>
      <c r="L5996" s="44" t="s">
        <v>680</v>
      </c>
      <c r="M5996" s="44">
        <v>0</v>
      </c>
      <c r="N5996" s="44">
        <v>10</v>
      </c>
      <c r="O5996" s="44">
        <v>2020</v>
      </c>
      <c r="P5996" s="44" t="s">
        <v>112</v>
      </c>
      <c r="Q5996" s="44" t="s">
        <v>112</v>
      </c>
      <c r="R5996" s="44" t="s">
        <v>657</v>
      </c>
      <c r="S5996" s="44" t="s">
        <v>685</v>
      </c>
      <c r="T5996" s="44">
        <v>430</v>
      </c>
      <c r="U5996" s="44" t="str">
        <f>IF(ISERROR(VLOOKUP(I5996,'BACK INFO'!F:F,1,0)),IF(ISERROR(VLOOKUP(I5996,'BACK INFO'!H:H,1,0)),K5996,'BACK INFO'!$H$1),'BACK INFO'!$G$1)</f>
        <v>JULIUS ORTIZ MALDONADO</v>
      </c>
    </row>
    <row r="5997" spans="1:21" x14ac:dyDescent="0.35">
      <c r="A5997" s="44" t="s">
        <v>684</v>
      </c>
      <c r="B5997" s="44">
        <v>2020</v>
      </c>
      <c r="C5997" s="44">
        <v>3</v>
      </c>
      <c r="D5997" s="44" t="s">
        <v>95</v>
      </c>
      <c r="E5997" s="44" t="s">
        <v>96</v>
      </c>
      <c r="F5997" s="44" t="s">
        <v>59</v>
      </c>
      <c r="G5997" s="44" t="s">
        <v>657</v>
      </c>
      <c r="H5997" s="44" t="s">
        <v>152</v>
      </c>
      <c r="I5997" s="44" t="s">
        <v>589</v>
      </c>
      <c r="J5997" s="44" t="s">
        <v>99</v>
      </c>
      <c r="K5997" s="44" t="s">
        <v>245</v>
      </c>
      <c r="L5997" s="44" t="s">
        <v>680</v>
      </c>
      <c r="M5997" s="44">
        <v>0</v>
      </c>
      <c r="N5997" s="44">
        <v>9</v>
      </c>
      <c r="O5997" s="44">
        <v>2020</v>
      </c>
      <c r="P5997" s="44" t="s">
        <v>112</v>
      </c>
      <c r="Q5997" s="44" t="s">
        <v>112</v>
      </c>
      <c r="R5997" s="44" t="s">
        <v>657</v>
      </c>
      <c r="S5997" s="44" t="s">
        <v>685</v>
      </c>
      <c r="T5997" s="44">
        <v>369</v>
      </c>
      <c r="U5997" s="44" t="str">
        <f>IF(ISERROR(VLOOKUP(I5997,'BACK INFO'!F:F,1,0)),IF(ISERROR(VLOOKUP(I5997,'BACK INFO'!H:H,1,0)),K5997,'BACK INFO'!$H$1),'BACK INFO'!$G$1)</f>
        <v>JULIUS ORTIZ MALDONADO</v>
      </c>
    </row>
    <row r="5998" spans="1:21" x14ac:dyDescent="0.35">
      <c r="A5998" s="44" t="s">
        <v>684</v>
      </c>
      <c r="B5998" s="44">
        <v>2019</v>
      </c>
      <c r="C5998" s="44">
        <v>10</v>
      </c>
      <c r="D5998" s="44" t="s">
        <v>95</v>
      </c>
      <c r="E5998" s="44" t="s">
        <v>96</v>
      </c>
      <c r="F5998" s="44" t="s">
        <v>59</v>
      </c>
      <c r="G5998" s="44" t="s">
        <v>657</v>
      </c>
      <c r="H5998" s="44" t="s">
        <v>117</v>
      </c>
      <c r="I5998" s="44" t="s">
        <v>64</v>
      </c>
      <c r="J5998" s="44" t="s">
        <v>99</v>
      </c>
      <c r="K5998" s="44" t="s">
        <v>54</v>
      </c>
      <c r="L5998" s="44" t="s">
        <v>680</v>
      </c>
      <c r="M5998" s="44">
        <v>0</v>
      </c>
      <c r="N5998" s="44">
        <v>386</v>
      </c>
      <c r="O5998" s="44">
        <v>2020</v>
      </c>
      <c r="P5998" s="44" t="s">
        <v>112</v>
      </c>
      <c r="Q5998" s="44" t="s">
        <v>112</v>
      </c>
      <c r="R5998" s="44" t="s">
        <v>657</v>
      </c>
      <c r="S5998" s="44" t="s">
        <v>685</v>
      </c>
      <c r="T5998" s="44">
        <v>11093.28</v>
      </c>
      <c r="U5998" s="44" t="str">
        <f>IF(ISERROR(VLOOKUP(I5998,'BACK INFO'!F:F,1,0)),IF(ISERROR(VLOOKUP(I5998,'BACK INFO'!H:H,1,0)),K5998,'BACK INFO'!$H$1),'BACK INFO'!$G$1)</f>
        <v>PAIGE ALYSE STRAUGHAN</v>
      </c>
    </row>
    <row r="5999" spans="1:21" x14ac:dyDescent="0.35">
      <c r="A5999" s="44" t="s">
        <v>684</v>
      </c>
      <c r="B5999" s="44">
        <v>2019</v>
      </c>
      <c r="C5999" s="44">
        <v>11</v>
      </c>
      <c r="D5999" s="44" t="s">
        <v>95</v>
      </c>
      <c r="E5999" s="44" t="s">
        <v>96</v>
      </c>
      <c r="F5999" s="44" t="s">
        <v>59</v>
      </c>
      <c r="G5999" s="44" t="s">
        <v>657</v>
      </c>
      <c r="H5999" s="44" t="s">
        <v>117</v>
      </c>
      <c r="I5999" s="44" t="s">
        <v>64</v>
      </c>
      <c r="J5999" s="44" t="s">
        <v>99</v>
      </c>
      <c r="K5999" s="44" t="s">
        <v>54</v>
      </c>
      <c r="L5999" s="44" t="s">
        <v>680</v>
      </c>
      <c r="M5999" s="44">
        <v>0</v>
      </c>
      <c r="N5999" s="44">
        <v>134</v>
      </c>
      <c r="O5999" s="44">
        <v>2020</v>
      </c>
      <c r="P5999" s="44" t="s">
        <v>112</v>
      </c>
      <c r="Q5999" s="44" t="s">
        <v>112</v>
      </c>
      <c r="R5999" s="44" t="s">
        <v>657</v>
      </c>
      <c r="S5999" s="44" t="s">
        <v>685</v>
      </c>
      <c r="T5999" s="44">
        <v>3583.3599999999983</v>
      </c>
      <c r="U5999" s="44" t="str">
        <f>IF(ISERROR(VLOOKUP(I5999,'BACK INFO'!F:F,1,0)),IF(ISERROR(VLOOKUP(I5999,'BACK INFO'!H:H,1,0)),K5999,'BACK INFO'!$H$1),'BACK INFO'!$G$1)</f>
        <v>PAIGE ALYSE STRAUGHAN</v>
      </c>
    </row>
    <row r="6000" spans="1:21" x14ac:dyDescent="0.35">
      <c r="A6000" s="44" t="s">
        <v>684</v>
      </c>
      <c r="B6000" s="44">
        <v>2019</v>
      </c>
      <c r="C6000" s="44">
        <v>12</v>
      </c>
      <c r="D6000" s="44" t="s">
        <v>95</v>
      </c>
      <c r="E6000" s="44" t="s">
        <v>96</v>
      </c>
      <c r="F6000" s="44" t="s">
        <v>59</v>
      </c>
      <c r="G6000" s="44" t="s">
        <v>657</v>
      </c>
      <c r="H6000" s="44" t="s">
        <v>117</v>
      </c>
      <c r="I6000" s="44" t="s">
        <v>64</v>
      </c>
      <c r="J6000" s="44" t="s">
        <v>99</v>
      </c>
      <c r="K6000" s="44" t="s">
        <v>54</v>
      </c>
      <c r="L6000" s="44" t="s">
        <v>680</v>
      </c>
      <c r="M6000" s="44">
        <v>0</v>
      </c>
      <c r="N6000" s="44">
        <v>246</v>
      </c>
      <c r="O6000" s="44">
        <v>2020</v>
      </c>
      <c r="P6000" s="44" t="s">
        <v>112</v>
      </c>
      <c r="Q6000" s="44" t="s">
        <v>112</v>
      </c>
      <c r="R6000" s="44" t="s">
        <v>657</v>
      </c>
      <c r="S6000" s="44" t="s">
        <v>685</v>
      </c>
      <c r="T6000" s="44">
        <v>7161.44</v>
      </c>
      <c r="U6000" s="44" t="str">
        <f>IF(ISERROR(VLOOKUP(I6000,'BACK INFO'!F:F,1,0)),IF(ISERROR(VLOOKUP(I6000,'BACK INFO'!H:H,1,0)),K6000,'BACK INFO'!$H$1),'BACK INFO'!$G$1)</f>
        <v>PAIGE ALYSE STRAUGHAN</v>
      </c>
    </row>
    <row r="6001" spans="1:21" x14ac:dyDescent="0.35">
      <c r="A6001" s="44" t="s">
        <v>684</v>
      </c>
      <c r="B6001" s="44">
        <v>2020</v>
      </c>
      <c r="C6001" s="44">
        <v>1</v>
      </c>
      <c r="D6001" s="44" t="s">
        <v>95</v>
      </c>
      <c r="E6001" s="44" t="s">
        <v>96</v>
      </c>
      <c r="F6001" s="44" t="s">
        <v>59</v>
      </c>
      <c r="G6001" s="44" t="s">
        <v>657</v>
      </c>
      <c r="H6001" s="44" t="s">
        <v>117</v>
      </c>
      <c r="I6001" s="44" t="s">
        <v>64</v>
      </c>
      <c r="J6001" s="44" t="s">
        <v>99</v>
      </c>
      <c r="K6001" s="44" t="s">
        <v>54</v>
      </c>
      <c r="L6001" s="44" t="s">
        <v>680</v>
      </c>
      <c r="M6001" s="44">
        <v>0</v>
      </c>
      <c r="N6001" s="44">
        <v>310</v>
      </c>
      <c r="O6001" s="44">
        <v>2020</v>
      </c>
      <c r="P6001" s="44" t="s">
        <v>112</v>
      </c>
      <c r="Q6001" s="44" t="s">
        <v>112</v>
      </c>
      <c r="R6001" s="44" t="s">
        <v>657</v>
      </c>
      <c r="S6001" s="44" t="s">
        <v>685</v>
      </c>
      <c r="T6001" s="44">
        <v>8991.8399999999983</v>
      </c>
      <c r="U6001" s="44" t="str">
        <f>IF(ISERROR(VLOOKUP(I6001,'BACK INFO'!F:F,1,0)),IF(ISERROR(VLOOKUP(I6001,'BACK INFO'!H:H,1,0)),K6001,'BACK INFO'!$H$1),'BACK INFO'!$G$1)</f>
        <v>PAIGE ALYSE STRAUGHAN</v>
      </c>
    </row>
    <row r="6002" spans="1:21" x14ac:dyDescent="0.35">
      <c r="A6002" s="44" t="s">
        <v>684</v>
      </c>
      <c r="B6002" s="44">
        <v>2019</v>
      </c>
      <c r="C6002" s="44">
        <v>10</v>
      </c>
      <c r="D6002" s="44" t="s">
        <v>95</v>
      </c>
      <c r="E6002" s="44" t="s">
        <v>96</v>
      </c>
      <c r="F6002" s="44" t="s">
        <v>59</v>
      </c>
      <c r="G6002" s="44" t="s">
        <v>657</v>
      </c>
      <c r="H6002" s="44" t="s">
        <v>152</v>
      </c>
      <c r="I6002" s="44" t="s">
        <v>64</v>
      </c>
      <c r="J6002" s="44" t="s">
        <v>99</v>
      </c>
      <c r="K6002" s="44" t="s">
        <v>54</v>
      </c>
      <c r="L6002" s="44" t="s">
        <v>680</v>
      </c>
      <c r="M6002" s="44">
        <v>0</v>
      </c>
      <c r="N6002" s="44">
        <v>12</v>
      </c>
      <c r="O6002" s="44">
        <v>2020</v>
      </c>
      <c r="P6002" s="44" t="s">
        <v>112</v>
      </c>
      <c r="Q6002" s="44" t="s">
        <v>112</v>
      </c>
      <c r="R6002" s="44" t="s">
        <v>657</v>
      </c>
      <c r="S6002" s="44" t="s">
        <v>685</v>
      </c>
      <c r="T6002" s="44">
        <v>311.52000000000004</v>
      </c>
      <c r="U6002" s="44" t="str">
        <f>IF(ISERROR(VLOOKUP(I6002,'BACK INFO'!F:F,1,0)),IF(ISERROR(VLOOKUP(I6002,'BACK INFO'!H:H,1,0)),K6002,'BACK INFO'!$H$1),'BACK INFO'!$G$1)</f>
        <v>PAIGE ALYSE STRAUGHAN</v>
      </c>
    </row>
    <row r="6003" spans="1:21" x14ac:dyDescent="0.35">
      <c r="A6003" s="44" t="s">
        <v>684</v>
      </c>
      <c r="B6003" s="44">
        <v>2019</v>
      </c>
      <c r="C6003" s="44">
        <v>12</v>
      </c>
      <c r="D6003" s="44" t="s">
        <v>95</v>
      </c>
      <c r="E6003" s="44" t="s">
        <v>96</v>
      </c>
      <c r="F6003" s="44" t="s">
        <v>59</v>
      </c>
      <c r="G6003" s="44" t="s">
        <v>657</v>
      </c>
      <c r="H6003" s="44" t="s">
        <v>152</v>
      </c>
      <c r="I6003" s="44" t="s">
        <v>64</v>
      </c>
      <c r="J6003" s="44" t="s">
        <v>99</v>
      </c>
      <c r="K6003" s="44" t="s">
        <v>54</v>
      </c>
      <c r="L6003" s="44" t="s">
        <v>680</v>
      </c>
      <c r="M6003" s="44">
        <v>0</v>
      </c>
      <c r="N6003" s="44">
        <v>12</v>
      </c>
      <c r="O6003" s="44">
        <v>2020</v>
      </c>
      <c r="P6003" s="44" t="s">
        <v>112</v>
      </c>
      <c r="Q6003" s="44" t="s">
        <v>112</v>
      </c>
      <c r="R6003" s="44" t="s">
        <v>657</v>
      </c>
      <c r="S6003" s="44" t="s">
        <v>685</v>
      </c>
      <c r="T6003" s="44">
        <v>311.52000000000004</v>
      </c>
      <c r="U6003" s="44" t="str">
        <f>IF(ISERROR(VLOOKUP(I6003,'BACK INFO'!F:F,1,0)),IF(ISERROR(VLOOKUP(I6003,'BACK INFO'!H:H,1,0)),K6003,'BACK INFO'!$H$1),'BACK INFO'!$G$1)</f>
        <v>PAIGE ALYSE STRAUGHAN</v>
      </c>
    </row>
    <row r="6004" spans="1:21" x14ac:dyDescent="0.35">
      <c r="A6004" s="44" t="s">
        <v>684</v>
      </c>
      <c r="B6004" s="44">
        <v>2020</v>
      </c>
      <c r="C6004" s="44">
        <v>2</v>
      </c>
      <c r="D6004" s="44" t="s">
        <v>95</v>
      </c>
      <c r="E6004" s="44" t="s">
        <v>96</v>
      </c>
      <c r="F6004" s="44" t="s">
        <v>59</v>
      </c>
      <c r="G6004" s="44" t="s">
        <v>657</v>
      </c>
      <c r="H6004" s="44" t="s">
        <v>106</v>
      </c>
      <c r="I6004" s="44" t="s">
        <v>588</v>
      </c>
      <c r="J6004" s="44" t="s">
        <v>99</v>
      </c>
      <c r="K6004" s="44" t="s">
        <v>75</v>
      </c>
      <c r="L6004" s="44" t="s">
        <v>680</v>
      </c>
      <c r="M6004" s="44">
        <v>0</v>
      </c>
      <c r="N6004" s="44">
        <v>9</v>
      </c>
      <c r="O6004" s="44">
        <v>2020</v>
      </c>
      <c r="P6004" s="44" t="s">
        <v>112</v>
      </c>
      <c r="Q6004" s="44" t="s">
        <v>112</v>
      </c>
      <c r="R6004" s="44" t="s">
        <v>657</v>
      </c>
      <c r="S6004" s="44" t="s">
        <v>685</v>
      </c>
      <c r="T6004" s="44">
        <v>162</v>
      </c>
      <c r="U6004" s="44" t="str">
        <f>IF(ISERROR(VLOOKUP(I6004,'BACK INFO'!F:F,1,0)),IF(ISERROR(VLOOKUP(I6004,'BACK INFO'!H:H,1,0)),K6004,'BACK INFO'!$H$1),'BACK INFO'!$G$1)</f>
        <v>LAURA BONG</v>
      </c>
    </row>
    <row r="6005" spans="1:21" x14ac:dyDescent="0.35">
      <c r="A6005" s="44" t="s">
        <v>684</v>
      </c>
      <c r="B6005" s="44">
        <v>2020</v>
      </c>
      <c r="C6005" s="44">
        <v>2</v>
      </c>
      <c r="D6005" s="44" t="s">
        <v>95</v>
      </c>
      <c r="E6005" s="44" t="s">
        <v>96</v>
      </c>
      <c r="F6005" s="44" t="s">
        <v>59</v>
      </c>
      <c r="G6005" s="44" t="s">
        <v>657</v>
      </c>
      <c r="H6005" s="44" t="s">
        <v>117</v>
      </c>
      <c r="I6005" s="44" t="s">
        <v>588</v>
      </c>
      <c r="J6005" s="44" t="s">
        <v>99</v>
      </c>
      <c r="K6005" s="44" t="s">
        <v>75</v>
      </c>
      <c r="L6005" s="44" t="s">
        <v>680</v>
      </c>
      <c r="M6005" s="44">
        <v>0</v>
      </c>
      <c r="N6005" s="44">
        <v>66</v>
      </c>
      <c r="O6005" s="44">
        <v>2020</v>
      </c>
      <c r="P6005" s="44" t="s">
        <v>112</v>
      </c>
      <c r="Q6005" s="44" t="s">
        <v>112</v>
      </c>
      <c r="R6005" s="44" t="s">
        <v>657</v>
      </c>
      <c r="S6005" s="44" t="s">
        <v>685</v>
      </c>
      <c r="T6005" s="44">
        <v>2117</v>
      </c>
      <c r="U6005" s="44" t="str">
        <f>IF(ISERROR(VLOOKUP(I6005,'BACK INFO'!F:F,1,0)),IF(ISERROR(VLOOKUP(I6005,'BACK INFO'!H:H,1,0)),K6005,'BACK INFO'!$H$1),'BACK INFO'!$G$1)</f>
        <v>LAURA BONG</v>
      </c>
    </row>
    <row r="6006" spans="1:21" x14ac:dyDescent="0.35">
      <c r="A6006" s="44" t="s">
        <v>684</v>
      </c>
      <c r="B6006" s="44">
        <v>2020</v>
      </c>
      <c r="C6006" s="44">
        <v>2</v>
      </c>
      <c r="D6006" s="44" t="s">
        <v>95</v>
      </c>
      <c r="E6006" s="44" t="s">
        <v>96</v>
      </c>
      <c r="F6006" s="44" t="s">
        <v>59</v>
      </c>
      <c r="G6006" s="44" t="s">
        <v>657</v>
      </c>
      <c r="H6006" s="44" t="s">
        <v>98</v>
      </c>
      <c r="I6006" s="44" t="s">
        <v>588</v>
      </c>
      <c r="J6006" s="44" t="s">
        <v>99</v>
      </c>
      <c r="K6006" s="44" t="s">
        <v>75</v>
      </c>
      <c r="L6006" s="44" t="s">
        <v>680</v>
      </c>
      <c r="M6006" s="44">
        <v>0</v>
      </c>
      <c r="N6006" s="44">
        <v>402</v>
      </c>
      <c r="O6006" s="44">
        <v>2020</v>
      </c>
      <c r="P6006" s="44" t="s">
        <v>112</v>
      </c>
      <c r="Q6006" s="44" t="s">
        <v>112</v>
      </c>
      <c r="R6006" s="44" t="s">
        <v>657</v>
      </c>
      <c r="S6006" s="44" t="s">
        <v>685</v>
      </c>
      <c r="T6006" s="44">
        <v>12698</v>
      </c>
      <c r="U6006" s="44" t="str">
        <f>IF(ISERROR(VLOOKUP(I6006,'BACK INFO'!F:F,1,0)),IF(ISERROR(VLOOKUP(I6006,'BACK INFO'!H:H,1,0)),K6006,'BACK INFO'!$H$1),'BACK INFO'!$G$1)</f>
        <v>LAURA BONG</v>
      </c>
    </row>
    <row r="6007" spans="1:21" x14ac:dyDescent="0.35">
      <c r="A6007" s="44" t="s">
        <v>684</v>
      </c>
      <c r="B6007" s="44">
        <v>2020</v>
      </c>
      <c r="C6007" s="44">
        <v>2</v>
      </c>
      <c r="D6007" s="44" t="s">
        <v>95</v>
      </c>
      <c r="E6007" s="44" t="s">
        <v>96</v>
      </c>
      <c r="F6007" s="44" t="s">
        <v>59</v>
      </c>
      <c r="G6007" s="44" t="s">
        <v>657</v>
      </c>
      <c r="H6007" s="44" t="s">
        <v>152</v>
      </c>
      <c r="I6007" s="44" t="s">
        <v>588</v>
      </c>
      <c r="J6007" s="44" t="s">
        <v>99</v>
      </c>
      <c r="K6007" s="44" t="s">
        <v>75</v>
      </c>
      <c r="L6007" s="44" t="s">
        <v>680</v>
      </c>
      <c r="M6007" s="44">
        <v>0</v>
      </c>
      <c r="N6007" s="44">
        <v>6</v>
      </c>
      <c r="O6007" s="44">
        <v>2020</v>
      </c>
      <c r="P6007" s="44" t="s">
        <v>112</v>
      </c>
      <c r="Q6007" s="44" t="s">
        <v>112</v>
      </c>
      <c r="R6007" s="44" t="s">
        <v>657</v>
      </c>
      <c r="S6007" s="44" t="s">
        <v>685</v>
      </c>
      <c r="T6007" s="44">
        <v>284</v>
      </c>
      <c r="U6007" s="44" t="str">
        <f>IF(ISERROR(VLOOKUP(I6007,'BACK INFO'!F:F,1,0)),IF(ISERROR(VLOOKUP(I6007,'BACK INFO'!H:H,1,0)),K6007,'BACK INFO'!$H$1),'BACK INFO'!$G$1)</f>
        <v>LAURA BONG</v>
      </c>
    </row>
    <row r="6008" spans="1:21" x14ac:dyDescent="0.35">
      <c r="A6008" s="44" t="s">
        <v>684</v>
      </c>
      <c r="B6008" s="44">
        <v>2020</v>
      </c>
      <c r="C6008" s="44">
        <v>2</v>
      </c>
      <c r="D6008" s="44" t="s">
        <v>95</v>
      </c>
      <c r="E6008" s="44" t="s">
        <v>96</v>
      </c>
      <c r="F6008" s="44" t="s">
        <v>59</v>
      </c>
      <c r="G6008" s="44" t="s">
        <v>657</v>
      </c>
      <c r="H6008" s="44" t="s">
        <v>98</v>
      </c>
      <c r="I6008" s="44" t="s">
        <v>591</v>
      </c>
      <c r="J6008" s="44" t="s">
        <v>99</v>
      </c>
      <c r="K6008" s="44" t="s">
        <v>76</v>
      </c>
      <c r="L6008" s="44" t="s">
        <v>680</v>
      </c>
      <c r="M6008" s="44">
        <v>0</v>
      </c>
      <c r="N6008" s="44">
        <v>45</v>
      </c>
      <c r="O6008" s="44">
        <v>2020</v>
      </c>
      <c r="P6008" s="44" t="s">
        <v>112</v>
      </c>
      <c r="Q6008" s="44" t="s">
        <v>112</v>
      </c>
      <c r="R6008" s="44" t="s">
        <v>657</v>
      </c>
      <c r="S6008" s="44" t="s">
        <v>685</v>
      </c>
      <c r="T6008" s="44">
        <v>1407</v>
      </c>
      <c r="U6008" s="44" t="str">
        <f>IF(ISERROR(VLOOKUP(I6008,'BACK INFO'!F:F,1,0)),IF(ISERROR(VLOOKUP(I6008,'BACK INFO'!H:H,1,0)),K6008,'BACK INFO'!$H$1),'BACK INFO'!$G$1)</f>
        <v>MIE MANNICHE</v>
      </c>
    </row>
    <row r="6009" spans="1:21" x14ac:dyDescent="0.35">
      <c r="A6009" s="44" t="s">
        <v>684</v>
      </c>
      <c r="B6009" s="44">
        <v>2020</v>
      </c>
      <c r="C6009" s="44">
        <v>3</v>
      </c>
      <c r="D6009" s="44" t="s">
        <v>95</v>
      </c>
      <c r="E6009" s="44" t="s">
        <v>96</v>
      </c>
      <c r="F6009" s="44" t="s">
        <v>59</v>
      </c>
      <c r="G6009" s="44" t="s">
        <v>657</v>
      </c>
      <c r="H6009" s="44" t="s">
        <v>98</v>
      </c>
      <c r="I6009" s="44" t="s">
        <v>591</v>
      </c>
      <c r="J6009" s="44" t="s">
        <v>99</v>
      </c>
      <c r="K6009" s="44" t="s">
        <v>76</v>
      </c>
      <c r="L6009" s="44" t="s">
        <v>680</v>
      </c>
      <c r="M6009" s="44">
        <v>0</v>
      </c>
      <c r="N6009" s="44">
        <v>28</v>
      </c>
      <c r="O6009" s="44">
        <v>2020</v>
      </c>
      <c r="P6009" s="44" t="s">
        <v>112</v>
      </c>
      <c r="Q6009" s="44" t="s">
        <v>112</v>
      </c>
      <c r="R6009" s="44" t="s">
        <v>657</v>
      </c>
      <c r="S6009" s="44" t="s">
        <v>685</v>
      </c>
      <c r="T6009" s="44">
        <v>880</v>
      </c>
      <c r="U6009" s="44" t="str">
        <f>IF(ISERROR(VLOOKUP(I6009,'BACK INFO'!F:F,1,0)),IF(ISERROR(VLOOKUP(I6009,'BACK INFO'!H:H,1,0)),K6009,'BACK INFO'!$H$1),'BACK INFO'!$G$1)</f>
        <v>MIE MANNICHE</v>
      </c>
    </row>
    <row r="6010" spans="1:21" x14ac:dyDescent="0.35">
      <c r="A6010" s="44" t="s">
        <v>684</v>
      </c>
      <c r="B6010" s="44">
        <v>2020</v>
      </c>
      <c r="C6010" s="44">
        <v>3</v>
      </c>
      <c r="D6010" s="44" t="s">
        <v>95</v>
      </c>
      <c r="E6010" s="44" t="s">
        <v>96</v>
      </c>
      <c r="F6010" s="44" t="s">
        <v>59</v>
      </c>
      <c r="G6010" s="44" t="s">
        <v>657</v>
      </c>
      <c r="H6010" s="44" t="s">
        <v>152</v>
      </c>
      <c r="I6010" s="44" t="s">
        <v>591</v>
      </c>
      <c r="J6010" s="44" t="s">
        <v>99</v>
      </c>
      <c r="K6010" s="44" t="s">
        <v>76</v>
      </c>
      <c r="L6010" s="44" t="s">
        <v>680</v>
      </c>
      <c r="M6010" s="44">
        <v>0</v>
      </c>
      <c r="N6010" s="44">
        <v>3</v>
      </c>
      <c r="O6010" s="44">
        <v>2020</v>
      </c>
      <c r="P6010" s="44" t="s">
        <v>112</v>
      </c>
      <c r="Q6010" s="44" t="s">
        <v>112</v>
      </c>
      <c r="R6010" s="44" t="s">
        <v>657</v>
      </c>
      <c r="S6010" s="44" t="s">
        <v>685</v>
      </c>
      <c r="T6010" s="44">
        <v>123</v>
      </c>
      <c r="U6010" s="44" t="str">
        <f>IF(ISERROR(VLOOKUP(I6010,'BACK INFO'!F:F,1,0)),IF(ISERROR(VLOOKUP(I6010,'BACK INFO'!H:H,1,0)),K6010,'BACK INFO'!$H$1),'BACK INFO'!$G$1)</f>
        <v>MIE MANNICHE</v>
      </c>
    </row>
    <row r="6011" spans="1:21" x14ac:dyDescent="0.35">
      <c r="A6011" s="44" t="s">
        <v>684</v>
      </c>
      <c r="B6011" s="44">
        <v>2020</v>
      </c>
      <c r="C6011" s="44">
        <v>2</v>
      </c>
      <c r="D6011" s="44" t="s">
        <v>95</v>
      </c>
      <c r="E6011" s="44" t="s">
        <v>96</v>
      </c>
      <c r="F6011" s="44" t="s">
        <v>59</v>
      </c>
      <c r="G6011" s="44" t="s">
        <v>657</v>
      </c>
      <c r="H6011" s="44" t="s">
        <v>98</v>
      </c>
      <c r="I6011" s="44" t="s">
        <v>602</v>
      </c>
      <c r="J6011" s="44" t="s">
        <v>99</v>
      </c>
      <c r="K6011" s="44" t="s">
        <v>75</v>
      </c>
      <c r="L6011" s="44" t="s">
        <v>680</v>
      </c>
      <c r="M6011" s="44" t="s">
        <v>693</v>
      </c>
      <c r="N6011" s="44">
        <v>855</v>
      </c>
      <c r="O6011" s="44">
        <v>2020</v>
      </c>
      <c r="P6011" s="44" t="s">
        <v>112</v>
      </c>
      <c r="Q6011" s="44" t="s">
        <v>112</v>
      </c>
      <c r="R6011" s="44" t="s">
        <v>657</v>
      </c>
      <c r="S6011" s="44" t="s">
        <v>685</v>
      </c>
      <c r="T6011" s="44">
        <v>25557.849999999988</v>
      </c>
      <c r="U6011" s="44" t="str">
        <f>IF(ISERROR(VLOOKUP(I6011,'BACK INFO'!F:F,1,0)),IF(ISERROR(VLOOKUP(I6011,'BACK INFO'!H:H,1,0)),K6011,'BACK INFO'!$H$1),'BACK INFO'!$G$1)</f>
        <v>LAURA BONG</v>
      </c>
    </row>
    <row r="6012" spans="1:21" x14ac:dyDescent="0.35">
      <c r="A6012" s="44" t="s">
        <v>684</v>
      </c>
      <c r="B6012" s="44">
        <v>2020</v>
      </c>
      <c r="C6012" s="44">
        <v>2</v>
      </c>
      <c r="D6012" s="44" t="s">
        <v>95</v>
      </c>
      <c r="E6012" s="44" t="s">
        <v>96</v>
      </c>
      <c r="F6012" s="44" t="s">
        <v>59</v>
      </c>
      <c r="G6012" s="44" t="s">
        <v>657</v>
      </c>
      <c r="H6012" s="44" t="s">
        <v>152</v>
      </c>
      <c r="I6012" s="44" t="s">
        <v>602</v>
      </c>
      <c r="J6012" s="44" t="s">
        <v>99</v>
      </c>
      <c r="K6012" s="44" t="s">
        <v>75</v>
      </c>
      <c r="L6012" s="44" t="s">
        <v>680</v>
      </c>
      <c r="M6012" s="44" t="s">
        <v>693</v>
      </c>
      <c r="N6012" s="44">
        <v>46</v>
      </c>
      <c r="O6012" s="44">
        <v>2020</v>
      </c>
      <c r="P6012" s="44" t="s">
        <v>112</v>
      </c>
      <c r="Q6012" s="44" t="s">
        <v>112</v>
      </c>
      <c r="R6012" s="44" t="s">
        <v>657</v>
      </c>
      <c r="S6012" s="44" t="s">
        <v>685</v>
      </c>
      <c r="T6012" s="44">
        <v>1825.8999999999999</v>
      </c>
      <c r="U6012" s="44" t="str">
        <f>IF(ISERROR(VLOOKUP(I6012,'BACK INFO'!F:F,1,0)),IF(ISERROR(VLOOKUP(I6012,'BACK INFO'!H:H,1,0)),K6012,'BACK INFO'!$H$1),'BACK INFO'!$G$1)</f>
        <v>LAURA BONG</v>
      </c>
    </row>
    <row r="6013" spans="1:21" x14ac:dyDescent="0.35">
      <c r="A6013" s="44" t="s">
        <v>684</v>
      </c>
      <c r="B6013" s="44">
        <v>2019</v>
      </c>
      <c r="C6013" s="44">
        <v>11</v>
      </c>
      <c r="D6013" s="44" t="s">
        <v>95</v>
      </c>
      <c r="E6013" s="44" t="s">
        <v>96</v>
      </c>
      <c r="F6013" s="44" t="s">
        <v>59</v>
      </c>
      <c r="G6013" s="44" t="s">
        <v>570</v>
      </c>
      <c r="H6013" s="44" t="s">
        <v>110</v>
      </c>
      <c r="I6013" s="44" t="s">
        <v>672</v>
      </c>
      <c r="J6013" s="44" t="s">
        <v>99</v>
      </c>
      <c r="K6013" s="44" t="s">
        <v>74</v>
      </c>
      <c r="L6013" s="44" t="s">
        <v>680</v>
      </c>
      <c r="M6013" s="44">
        <v>0</v>
      </c>
      <c r="N6013" s="44">
        <v>24</v>
      </c>
      <c r="O6013" s="44">
        <v>2019</v>
      </c>
      <c r="P6013" s="44" t="s">
        <v>109</v>
      </c>
      <c r="Q6013" s="44" t="s">
        <v>109</v>
      </c>
      <c r="R6013" s="44" t="s">
        <v>570</v>
      </c>
      <c r="S6013" s="44" t="s">
        <v>685</v>
      </c>
      <c r="T6013" s="44">
        <v>956</v>
      </c>
      <c r="U6013" s="44" t="str">
        <f>IF(ISERROR(VLOOKUP(I6013,'BACK INFO'!F:F,1,0)),IF(ISERROR(VLOOKUP(I6013,'BACK INFO'!H:H,1,0)),K6013,'BACK INFO'!$H$1),'BACK INFO'!$G$1)</f>
        <v>DENISE ARNETT</v>
      </c>
    </row>
    <row r="6014" spans="1:21" x14ac:dyDescent="0.35">
      <c r="A6014" s="44" t="s">
        <v>684</v>
      </c>
      <c r="B6014" s="44">
        <v>2019</v>
      </c>
      <c r="C6014" s="44">
        <v>10</v>
      </c>
      <c r="D6014" s="44" t="s">
        <v>95</v>
      </c>
      <c r="E6014" s="44" t="s">
        <v>96</v>
      </c>
      <c r="F6014" s="44" t="s">
        <v>59</v>
      </c>
      <c r="G6014" s="44" t="s">
        <v>680</v>
      </c>
      <c r="H6014" s="44" t="s">
        <v>680</v>
      </c>
      <c r="I6014" s="44" t="s">
        <v>668</v>
      </c>
      <c r="J6014" s="44" t="s">
        <v>120</v>
      </c>
      <c r="K6014" s="44" t="s">
        <v>68</v>
      </c>
      <c r="L6014" s="44" t="s">
        <v>680</v>
      </c>
      <c r="M6014" s="44">
        <v>0</v>
      </c>
      <c r="N6014" s="44">
        <v>2</v>
      </c>
      <c r="O6014" s="44">
        <v>0</v>
      </c>
      <c r="P6014" s="44" t="s">
        <v>103</v>
      </c>
      <c r="Q6014" s="44" t="s">
        <v>103</v>
      </c>
      <c r="R6014" s="44" t="s">
        <v>103</v>
      </c>
      <c r="S6014" s="44" t="s">
        <v>685</v>
      </c>
      <c r="T6014" s="44">
        <v>67.582788916422615</v>
      </c>
      <c r="U6014" s="44" t="str">
        <f>IF(ISERROR(VLOOKUP(I6014,'BACK INFO'!F:F,1,0)),IF(ISERROR(VLOOKUP(I6014,'BACK INFO'!H:H,1,0)),K6014,'BACK INFO'!$H$1),'BACK INFO'!$G$1)</f>
        <v>STEPHANIE VITALI</v>
      </c>
    </row>
    <row r="6015" spans="1:21" x14ac:dyDescent="0.35">
      <c r="A6015" s="44" t="s">
        <v>684</v>
      </c>
      <c r="B6015" s="44">
        <v>2019</v>
      </c>
      <c r="C6015" s="44">
        <v>10</v>
      </c>
      <c r="D6015" s="44" t="s">
        <v>95</v>
      </c>
      <c r="E6015" s="44" t="s">
        <v>96</v>
      </c>
      <c r="F6015" s="44" t="s">
        <v>59</v>
      </c>
      <c r="G6015" s="44" t="s">
        <v>570</v>
      </c>
      <c r="H6015" s="44" t="s">
        <v>110</v>
      </c>
      <c r="I6015" s="44" t="s">
        <v>668</v>
      </c>
      <c r="J6015" s="44" t="s">
        <v>120</v>
      </c>
      <c r="K6015" s="44" t="s">
        <v>68</v>
      </c>
      <c r="L6015" s="44" t="s">
        <v>680</v>
      </c>
      <c r="M6015" s="44">
        <v>0</v>
      </c>
      <c r="N6015" s="44">
        <v>10</v>
      </c>
      <c r="O6015" s="44">
        <v>2019</v>
      </c>
      <c r="P6015" s="44" t="s">
        <v>109</v>
      </c>
      <c r="Q6015" s="44" t="s">
        <v>109</v>
      </c>
      <c r="R6015" s="44" t="s">
        <v>570</v>
      </c>
      <c r="S6015" s="44" t="s">
        <v>685</v>
      </c>
      <c r="T6015" s="44">
        <v>274.83667492678529</v>
      </c>
      <c r="U6015" s="44" t="str">
        <f>IF(ISERROR(VLOOKUP(I6015,'BACK INFO'!F:F,1,0)),IF(ISERROR(VLOOKUP(I6015,'BACK INFO'!H:H,1,0)),K6015,'BACK INFO'!$H$1),'BACK INFO'!$G$1)</f>
        <v>STEPHANIE VITALI</v>
      </c>
    </row>
    <row r="6016" spans="1:21" x14ac:dyDescent="0.35">
      <c r="A6016" s="44" t="s">
        <v>684</v>
      </c>
      <c r="B6016" s="44">
        <v>2019</v>
      </c>
      <c r="C6016" s="44">
        <v>11</v>
      </c>
      <c r="D6016" s="44" t="s">
        <v>95</v>
      </c>
      <c r="E6016" s="44" t="s">
        <v>96</v>
      </c>
      <c r="F6016" s="44" t="s">
        <v>59</v>
      </c>
      <c r="G6016" s="44" t="s">
        <v>570</v>
      </c>
      <c r="H6016" s="44" t="s">
        <v>110</v>
      </c>
      <c r="I6016" s="44" t="s">
        <v>668</v>
      </c>
      <c r="J6016" s="44" t="s">
        <v>120</v>
      </c>
      <c r="K6016" s="44" t="s">
        <v>68</v>
      </c>
      <c r="L6016" s="44" t="s">
        <v>680</v>
      </c>
      <c r="M6016" s="44">
        <v>0</v>
      </c>
      <c r="N6016" s="44">
        <v>10</v>
      </c>
      <c r="O6016" s="44">
        <v>2019</v>
      </c>
      <c r="P6016" s="44" t="s">
        <v>109</v>
      </c>
      <c r="Q6016" s="44" t="s">
        <v>109</v>
      </c>
      <c r="R6016" s="44" t="s">
        <v>570</v>
      </c>
      <c r="S6016" s="44" t="s">
        <v>685</v>
      </c>
      <c r="T6016" s="44">
        <v>258.31643763610418</v>
      </c>
      <c r="U6016" s="44" t="str">
        <f>IF(ISERROR(VLOOKUP(I6016,'BACK INFO'!F:F,1,0)),IF(ISERROR(VLOOKUP(I6016,'BACK INFO'!H:H,1,0)),K6016,'BACK INFO'!$H$1),'BACK INFO'!$G$1)</f>
        <v>STEPHANIE VITALI</v>
      </c>
    </row>
    <row r="6017" spans="1:21" x14ac:dyDescent="0.35">
      <c r="A6017" s="44" t="s">
        <v>684</v>
      </c>
      <c r="B6017" s="44">
        <v>2019</v>
      </c>
      <c r="C6017" s="44">
        <v>11</v>
      </c>
      <c r="D6017" s="44" t="s">
        <v>95</v>
      </c>
      <c r="E6017" s="44" t="s">
        <v>96</v>
      </c>
      <c r="F6017" s="44" t="s">
        <v>59</v>
      </c>
      <c r="G6017" s="44" t="s">
        <v>657</v>
      </c>
      <c r="H6017" s="44" t="s">
        <v>117</v>
      </c>
      <c r="I6017" s="44" t="s">
        <v>652</v>
      </c>
      <c r="J6017" s="44" t="s">
        <v>99</v>
      </c>
      <c r="K6017" s="44" t="s">
        <v>73</v>
      </c>
      <c r="L6017" s="44" t="s">
        <v>680</v>
      </c>
      <c r="M6017" s="44">
        <v>0</v>
      </c>
      <c r="N6017" s="44">
        <v>10</v>
      </c>
      <c r="O6017" s="44">
        <v>2020</v>
      </c>
      <c r="P6017" s="44" t="s">
        <v>112</v>
      </c>
      <c r="Q6017" s="44" t="s">
        <v>112</v>
      </c>
      <c r="R6017" s="44" t="s">
        <v>657</v>
      </c>
      <c r="S6017" s="44" t="s">
        <v>685</v>
      </c>
      <c r="T6017" s="44">
        <v>292</v>
      </c>
      <c r="U6017" s="44" t="str">
        <f>IF(ISERROR(VLOOKUP(I6017,'BACK INFO'!F:F,1,0)),IF(ISERROR(VLOOKUP(I6017,'BACK INFO'!H:H,1,0)),K6017,'BACK INFO'!$H$1),'BACK INFO'!$G$1)</f>
        <v>PHYLLIS POSNER</v>
      </c>
    </row>
    <row r="6018" spans="1:21" x14ac:dyDescent="0.35">
      <c r="A6018" s="44" t="s">
        <v>684</v>
      </c>
      <c r="B6018" s="44">
        <v>2019</v>
      </c>
      <c r="C6018" s="44">
        <v>11</v>
      </c>
      <c r="D6018" s="44" t="s">
        <v>95</v>
      </c>
      <c r="E6018" s="44" t="s">
        <v>96</v>
      </c>
      <c r="F6018" s="44" t="s">
        <v>59</v>
      </c>
      <c r="G6018" s="44" t="s">
        <v>657</v>
      </c>
      <c r="H6018" s="44" t="s">
        <v>98</v>
      </c>
      <c r="I6018" s="44" t="s">
        <v>652</v>
      </c>
      <c r="J6018" s="44" t="s">
        <v>99</v>
      </c>
      <c r="K6018" s="44" t="s">
        <v>73</v>
      </c>
      <c r="L6018" s="44" t="s">
        <v>680</v>
      </c>
      <c r="M6018" s="44">
        <v>0</v>
      </c>
      <c r="N6018" s="44">
        <v>9</v>
      </c>
      <c r="O6018" s="44">
        <v>2020</v>
      </c>
      <c r="P6018" s="44" t="s">
        <v>112</v>
      </c>
      <c r="Q6018" s="44" t="s">
        <v>112</v>
      </c>
      <c r="R6018" s="44" t="s">
        <v>657</v>
      </c>
      <c r="S6018" s="44" t="s">
        <v>685</v>
      </c>
      <c r="T6018" s="44">
        <v>328</v>
      </c>
      <c r="U6018" s="44" t="str">
        <f>IF(ISERROR(VLOOKUP(I6018,'BACK INFO'!F:F,1,0)),IF(ISERROR(VLOOKUP(I6018,'BACK INFO'!H:H,1,0)),K6018,'BACK INFO'!$H$1),'BACK INFO'!$G$1)</f>
        <v>PHYLLIS POSNER</v>
      </c>
    </row>
    <row r="6019" spans="1:21" x14ac:dyDescent="0.35">
      <c r="A6019" s="44" t="s">
        <v>684</v>
      </c>
      <c r="B6019" s="44">
        <v>2019</v>
      </c>
      <c r="C6019" s="44">
        <v>11</v>
      </c>
      <c r="D6019" s="44" t="s">
        <v>95</v>
      </c>
      <c r="E6019" s="44" t="s">
        <v>96</v>
      </c>
      <c r="F6019" s="44" t="s">
        <v>59</v>
      </c>
      <c r="G6019" s="44" t="s">
        <v>657</v>
      </c>
      <c r="H6019" s="44" t="s">
        <v>151</v>
      </c>
      <c r="I6019" s="44" t="s">
        <v>652</v>
      </c>
      <c r="J6019" s="44" t="s">
        <v>99</v>
      </c>
      <c r="K6019" s="44" t="s">
        <v>73</v>
      </c>
      <c r="L6019" s="44" t="s">
        <v>680</v>
      </c>
      <c r="M6019" s="44">
        <v>0</v>
      </c>
      <c r="N6019" s="44">
        <v>4</v>
      </c>
      <c r="O6019" s="44">
        <v>2020</v>
      </c>
      <c r="P6019" s="44" t="s">
        <v>112</v>
      </c>
      <c r="Q6019" s="44" t="s">
        <v>112</v>
      </c>
      <c r="R6019" s="44" t="s">
        <v>657</v>
      </c>
      <c r="S6019" s="44" t="s">
        <v>685</v>
      </c>
      <c r="T6019" s="44">
        <v>138</v>
      </c>
      <c r="U6019" s="44" t="str">
        <f>IF(ISERROR(VLOOKUP(I6019,'BACK INFO'!F:F,1,0)),IF(ISERROR(VLOOKUP(I6019,'BACK INFO'!H:H,1,0)),K6019,'BACK INFO'!$H$1),'BACK INFO'!$G$1)</f>
        <v>PHYLLIS POSNER</v>
      </c>
    </row>
    <row r="6020" spans="1:21" x14ac:dyDescent="0.35">
      <c r="A6020" s="44" t="s">
        <v>684</v>
      </c>
      <c r="B6020" s="44">
        <v>2019</v>
      </c>
      <c r="C6020" s="44">
        <v>11</v>
      </c>
      <c r="D6020" s="44" t="s">
        <v>95</v>
      </c>
      <c r="E6020" s="44" t="s">
        <v>96</v>
      </c>
      <c r="F6020" s="44" t="s">
        <v>59</v>
      </c>
      <c r="G6020" s="44" t="s">
        <v>657</v>
      </c>
      <c r="H6020" s="44" t="s">
        <v>152</v>
      </c>
      <c r="I6020" s="44" t="s">
        <v>652</v>
      </c>
      <c r="J6020" s="44" t="s">
        <v>99</v>
      </c>
      <c r="K6020" s="44" t="s">
        <v>73</v>
      </c>
      <c r="L6020" s="44" t="s">
        <v>680</v>
      </c>
      <c r="M6020" s="44">
        <v>0</v>
      </c>
      <c r="N6020" s="44">
        <v>7</v>
      </c>
      <c r="O6020" s="44">
        <v>2020</v>
      </c>
      <c r="P6020" s="44" t="s">
        <v>112</v>
      </c>
      <c r="Q6020" s="44" t="s">
        <v>112</v>
      </c>
      <c r="R6020" s="44" t="s">
        <v>657</v>
      </c>
      <c r="S6020" s="44" t="s">
        <v>685</v>
      </c>
      <c r="T6020" s="44">
        <v>299.5</v>
      </c>
      <c r="U6020" s="44" t="str">
        <f>IF(ISERROR(VLOOKUP(I6020,'BACK INFO'!F:F,1,0)),IF(ISERROR(VLOOKUP(I6020,'BACK INFO'!H:H,1,0)),K6020,'BACK INFO'!$H$1),'BACK INFO'!$G$1)</f>
        <v>PHYLLIS POSNER</v>
      </c>
    </row>
    <row r="6021" spans="1:21" x14ac:dyDescent="0.35">
      <c r="A6021" s="44" t="s">
        <v>684</v>
      </c>
      <c r="B6021" s="44">
        <v>2019</v>
      </c>
      <c r="C6021" s="44">
        <v>10</v>
      </c>
      <c r="D6021" s="44" t="s">
        <v>95</v>
      </c>
      <c r="E6021" s="44" t="s">
        <v>96</v>
      </c>
      <c r="F6021" s="44" t="s">
        <v>59</v>
      </c>
      <c r="G6021" s="44" t="s">
        <v>570</v>
      </c>
      <c r="H6021" s="44" t="s">
        <v>110</v>
      </c>
      <c r="I6021" s="44" t="s">
        <v>691</v>
      </c>
      <c r="J6021" s="44" t="s">
        <v>99</v>
      </c>
      <c r="K6021" s="44" t="s">
        <v>74</v>
      </c>
      <c r="L6021" s="44" t="s">
        <v>680</v>
      </c>
      <c r="M6021" s="44">
        <v>0</v>
      </c>
      <c r="N6021" s="44">
        <v>7</v>
      </c>
      <c r="O6021" s="44">
        <v>2019</v>
      </c>
      <c r="P6021" s="44" t="s">
        <v>109</v>
      </c>
      <c r="Q6021" s="44" t="s">
        <v>109</v>
      </c>
      <c r="R6021" s="44" t="s">
        <v>570</v>
      </c>
      <c r="S6021" s="44" t="s">
        <v>685</v>
      </c>
      <c r="T6021" s="44">
        <v>266</v>
      </c>
      <c r="U6021" s="44" t="str">
        <f>IF(ISERROR(VLOOKUP(I6021,'BACK INFO'!F:F,1,0)),IF(ISERROR(VLOOKUP(I6021,'BACK INFO'!H:H,1,0)),K6021,'BACK INFO'!$H$1),'BACK INFO'!$G$1)</f>
        <v>DENISE ARNETT</v>
      </c>
    </row>
    <row r="6022" spans="1:21" x14ac:dyDescent="0.35">
      <c r="A6022" s="44" t="s">
        <v>684</v>
      </c>
      <c r="B6022" s="44">
        <v>2019</v>
      </c>
      <c r="C6022" s="44">
        <v>9</v>
      </c>
      <c r="D6022" s="44" t="s">
        <v>95</v>
      </c>
      <c r="E6022" s="44" t="s">
        <v>96</v>
      </c>
      <c r="F6022" s="44" t="s">
        <v>59</v>
      </c>
      <c r="G6022" s="44" t="s">
        <v>657</v>
      </c>
      <c r="H6022" s="44" t="s">
        <v>98</v>
      </c>
      <c r="I6022" s="44" t="s">
        <v>611</v>
      </c>
      <c r="J6022" s="44" t="s">
        <v>99</v>
      </c>
      <c r="K6022" s="44" t="s">
        <v>612</v>
      </c>
      <c r="L6022" s="44" t="s">
        <v>680</v>
      </c>
      <c r="M6022" s="44">
        <v>0</v>
      </c>
      <c r="N6022" s="44">
        <v>2</v>
      </c>
      <c r="O6022" s="44">
        <v>2020</v>
      </c>
      <c r="P6022" s="44" t="s">
        <v>112</v>
      </c>
      <c r="Q6022" s="44" t="s">
        <v>112</v>
      </c>
      <c r="R6022" s="44" t="s">
        <v>657</v>
      </c>
      <c r="S6022" s="44" t="s">
        <v>685</v>
      </c>
      <c r="T6022" s="44">
        <v>66</v>
      </c>
      <c r="U6022" s="44" t="str">
        <f>IF(ISERROR(VLOOKUP(I6022,'BACK INFO'!F:F,1,0)),IF(ISERROR(VLOOKUP(I6022,'BACK INFO'!H:H,1,0)),K6022,'BACK INFO'!$H$1),'BACK INFO'!$G$1)</f>
        <v>CATALINA RESTREPO GOMEZ</v>
      </c>
    </row>
    <row r="6023" spans="1:21" x14ac:dyDescent="0.35">
      <c r="A6023" s="44" t="s">
        <v>684</v>
      </c>
      <c r="B6023" s="44">
        <v>2019</v>
      </c>
      <c r="C6023" s="44">
        <v>9</v>
      </c>
      <c r="D6023" s="44" t="s">
        <v>95</v>
      </c>
      <c r="E6023" s="44" t="s">
        <v>96</v>
      </c>
      <c r="F6023" s="44" t="s">
        <v>59</v>
      </c>
      <c r="G6023" s="44" t="s">
        <v>657</v>
      </c>
      <c r="H6023" s="44" t="s">
        <v>152</v>
      </c>
      <c r="I6023" s="44" t="s">
        <v>611</v>
      </c>
      <c r="J6023" s="44" t="s">
        <v>99</v>
      </c>
      <c r="K6023" s="44" t="s">
        <v>612</v>
      </c>
      <c r="L6023" s="44" t="s">
        <v>680</v>
      </c>
      <c r="M6023" s="44">
        <v>0</v>
      </c>
      <c r="N6023" s="44">
        <v>1</v>
      </c>
      <c r="O6023" s="44">
        <v>2020</v>
      </c>
      <c r="P6023" s="44" t="s">
        <v>112</v>
      </c>
      <c r="Q6023" s="44" t="s">
        <v>112</v>
      </c>
      <c r="R6023" s="44" t="s">
        <v>657</v>
      </c>
      <c r="S6023" s="44" t="s">
        <v>685</v>
      </c>
      <c r="T6023" s="44">
        <v>47</v>
      </c>
      <c r="U6023" s="44" t="str">
        <f>IF(ISERROR(VLOOKUP(I6023,'BACK INFO'!F:F,1,0)),IF(ISERROR(VLOOKUP(I6023,'BACK INFO'!H:H,1,0)),K6023,'BACK INFO'!$H$1),'BACK INFO'!$G$1)</f>
        <v>CATALINA RESTREPO GOMEZ</v>
      </c>
    </row>
    <row r="6024" spans="1:21" x14ac:dyDescent="0.35">
      <c r="A6024" s="44" t="s">
        <v>684</v>
      </c>
      <c r="B6024" s="44">
        <v>2019</v>
      </c>
      <c r="C6024" s="44">
        <v>10</v>
      </c>
      <c r="D6024" s="44" t="s">
        <v>95</v>
      </c>
      <c r="E6024" s="44" t="s">
        <v>96</v>
      </c>
      <c r="F6024" s="44" t="s">
        <v>59</v>
      </c>
      <c r="G6024" s="44" t="s">
        <v>657</v>
      </c>
      <c r="H6024" s="44" t="s">
        <v>98</v>
      </c>
      <c r="I6024" s="44" t="s">
        <v>702</v>
      </c>
      <c r="J6024" s="44" t="s">
        <v>99</v>
      </c>
      <c r="K6024" s="44" t="s">
        <v>67</v>
      </c>
      <c r="L6024" s="44" t="s">
        <v>680</v>
      </c>
      <c r="M6024" s="44">
        <v>0</v>
      </c>
      <c r="N6024" s="44">
        <v>24</v>
      </c>
      <c r="O6024" s="44">
        <v>2020</v>
      </c>
      <c r="P6024" s="44" t="s">
        <v>112</v>
      </c>
      <c r="Q6024" s="44" t="s">
        <v>112</v>
      </c>
      <c r="R6024" s="44" t="s">
        <v>657</v>
      </c>
      <c r="S6024" s="44" t="s">
        <v>685</v>
      </c>
      <c r="T6024" s="44">
        <v>706</v>
      </c>
      <c r="U6024" s="44" t="str">
        <f>IF(ISERROR(VLOOKUP(I6024,'BACK INFO'!F:F,1,0)),IF(ISERROR(VLOOKUP(I6024,'BACK INFO'!H:H,1,0)),K6024,'BACK INFO'!$H$1),'BACK INFO'!$G$1)</f>
        <v>ANITA M. HOPKINS</v>
      </c>
    </row>
    <row r="6025" spans="1:21" x14ac:dyDescent="0.35">
      <c r="A6025" s="44" t="s">
        <v>684</v>
      </c>
      <c r="B6025" s="44">
        <v>2019</v>
      </c>
      <c r="C6025" s="44">
        <v>11</v>
      </c>
      <c r="D6025" s="44" t="s">
        <v>95</v>
      </c>
      <c r="E6025" s="44" t="s">
        <v>96</v>
      </c>
      <c r="F6025" s="44" t="s">
        <v>59</v>
      </c>
      <c r="G6025" s="44" t="s">
        <v>657</v>
      </c>
      <c r="H6025" s="44" t="s">
        <v>98</v>
      </c>
      <c r="I6025" s="44" t="s">
        <v>702</v>
      </c>
      <c r="J6025" s="44" t="s">
        <v>99</v>
      </c>
      <c r="K6025" s="44" t="s">
        <v>67</v>
      </c>
      <c r="L6025" s="44" t="s">
        <v>680</v>
      </c>
      <c r="M6025" s="44">
        <v>0</v>
      </c>
      <c r="N6025" s="44">
        <v>8</v>
      </c>
      <c r="O6025" s="44">
        <v>2020</v>
      </c>
      <c r="P6025" s="44" t="s">
        <v>112</v>
      </c>
      <c r="Q6025" s="44" t="s">
        <v>112</v>
      </c>
      <c r="R6025" s="44" t="s">
        <v>657</v>
      </c>
      <c r="S6025" s="44" t="s">
        <v>685</v>
      </c>
      <c r="T6025" s="44">
        <v>552</v>
      </c>
      <c r="U6025" s="44" t="str">
        <f>IF(ISERROR(VLOOKUP(I6025,'BACK INFO'!F:F,1,0)),IF(ISERROR(VLOOKUP(I6025,'BACK INFO'!H:H,1,0)),K6025,'BACK INFO'!$H$1),'BACK INFO'!$G$1)</f>
        <v>ANITA M. HOPKINS</v>
      </c>
    </row>
    <row r="6026" spans="1:21" x14ac:dyDescent="0.35">
      <c r="A6026" s="44" t="s">
        <v>684</v>
      </c>
      <c r="B6026" s="44">
        <v>2019</v>
      </c>
      <c r="C6026" s="44">
        <v>10</v>
      </c>
      <c r="D6026" s="44" t="s">
        <v>95</v>
      </c>
      <c r="E6026" s="44" t="s">
        <v>96</v>
      </c>
      <c r="F6026" s="44" t="s">
        <v>59</v>
      </c>
      <c r="G6026" s="44" t="s">
        <v>657</v>
      </c>
      <c r="H6026" s="44" t="s">
        <v>98</v>
      </c>
      <c r="I6026" s="44" t="s">
        <v>703</v>
      </c>
      <c r="J6026" s="44" t="s">
        <v>99</v>
      </c>
      <c r="K6026" s="44" t="s">
        <v>72</v>
      </c>
      <c r="L6026" s="44" t="s">
        <v>680</v>
      </c>
      <c r="M6026" s="44" t="s">
        <v>693</v>
      </c>
      <c r="N6026" s="44">
        <v>49</v>
      </c>
      <c r="O6026" s="44">
        <v>2020</v>
      </c>
      <c r="P6026" s="44" t="s">
        <v>112</v>
      </c>
      <c r="Q6026" s="44" t="s">
        <v>112</v>
      </c>
      <c r="R6026" s="44" t="s">
        <v>657</v>
      </c>
      <c r="S6026" s="44" t="s">
        <v>685</v>
      </c>
      <c r="T6026" s="44">
        <v>1709</v>
      </c>
      <c r="U6026" s="44" t="str">
        <f>IF(ISERROR(VLOOKUP(I6026,'BACK INFO'!F:F,1,0)),IF(ISERROR(VLOOKUP(I6026,'BACK INFO'!H:H,1,0)),K6026,'BACK INFO'!$H$1),'BACK INFO'!$G$1)</f>
        <v>BILL MILLER AND COMPANY</v>
      </c>
    </row>
    <row r="6027" spans="1:21" x14ac:dyDescent="0.35">
      <c r="A6027" s="44" t="s">
        <v>684</v>
      </c>
      <c r="B6027" s="44">
        <v>2019</v>
      </c>
      <c r="C6027" s="44">
        <v>11</v>
      </c>
      <c r="D6027" s="44" t="s">
        <v>95</v>
      </c>
      <c r="E6027" s="44" t="s">
        <v>96</v>
      </c>
      <c r="F6027" s="44" t="s">
        <v>59</v>
      </c>
      <c r="G6027" s="44" t="s">
        <v>657</v>
      </c>
      <c r="H6027" s="44" t="s">
        <v>98</v>
      </c>
      <c r="I6027" s="44" t="s">
        <v>703</v>
      </c>
      <c r="J6027" s="44" t="s">
        <v>99</v>
      </c>
      <c r="K6027" s="44" t="s">
        <v>72</v>
      </c>
      <c r="L6027" s="44" t="s">
        <v>680</v>
      </c>
      <c r="M6027" s="44" t="s">
        <v>693</v>
      </c>
      <c r="N6027" s="44">
        <v>36</v>
      </c>
      <c r="O6027" s="44">
        <v>2020</v>
      </c>
      <c r="P6027" s="44" t="s">
        <v>112</v>
      </c>
      <c r="Q6027" s="44" t="s">
        <v>112</v>
      </c>
      <c r="R6027" s="44" t="s">
        <v>657</v>
      </c>
      <c r="S6027" s="44" t="s">
        <v>685</v>
      </c>
      <c r="T6027" s="44">
        <v>1119</v>
      </c>
      <c r="U6027" s="44" t="str">
        <f>IF(ISERROR(VLOOKUP(I6027,'BACK INFO'!F:F,1,0)),IF(ISERROR(VLOOKUP(I6027,'BACK INFO'!H:H,1,0)),K6027,'BACK INFO'!$H$1),'BACK INFO'!$G$1)</f>
        <v>BILL MILLER AND COMPANY</v>
      </c>
    </row>
    <row r="6028" spans="1:21" x14ac:dyDescent="0.35">
      <c r="A6028" s="44" t="s">
        <v>684</v>
      </c>
      <c r="B6028" s="44">
        <v>2019</v>
      </c>
      <c r="C6028" s="44">
        <v>12</v>
      </c>
      <c r="D6028" s="44" t="s">
        <v>95</v>
      </c>
      <c r="E6028" s="44" t="s">
        <v>96</v>
      </c>
      <c r="F6028" s="44" t="s">
        <v>59</v>
      </c>
      <c r="G6028" s="44" t="s">
        <v>657</v>
      </c>
      <c r="H6028" s="44" t="s">
        <v>98</v>
      </c>
      <c r="I6028" s="44" t="s">
        <v>703</v>
      </c>
      <c r="J6028" s="44" t="s">
        <v>99</v>
      </c>
      <c r="K6028" s="44" t="s">
        <v>72</v>
      </c>
      <c r="L6028" s="44" t="s">
        <v>680</v>
      </c>
      <c r="M6028" s="44" t="s">
        <v>693</v>
      </c>
      <c r="N6028" s="44">
        <v>10</v>
      </c>
      <c r="O6028" s="44">
        <v>2020</v>
      </c>
      <c r="P6028" s="44" t="s">
        <v>112</v>
      </c>
      <c r="Q6028" s="44" t="s">
        <v>112</v>
      </c>
      <c r="R6028" s="44" t="s">
        <v>657</v>
      </c>
      <c r="S6028" s="44" t="s">
        <v>685</v>
      </c>
      <c r="T6028" s="44">
        <v>322</v>
      </c>
      <c r="U6028" s="44" t="str">
        <f>IF(ISERROR(VLOOKUP(I6028,'BACK INFO'!F:F,1,0)),IF(ISERROR(VLOOKUP(I6028,'BACK INFO'!H:H,1,0)),K6028,'BACK INFO'!$H$1),'BACK INFO'!$G$1)</f>
        <v>BILL MILLER AND COMPANY</v>
      </c>
    </row>
    <row r="6029" spans="1:21" x14ac:dyDescent="0.35">
      <c r="A6029" s="44" t="s">
        <v>684</v>
      </c>
      <c r="B6029" s="44">
        <v>2020</v>
      </c>
      <c r="C6029" s="44">
        <v>1</v>
      </c>
      <c r="D6029" s="44" t="s">
        <v>95</v>
      </c>
      <c r="E6029" s="44" t="s">
        <v>96</v>
      </c>
      <c r="F6029" s="44" t="s">
        <v>59</v>
      </c>
      <c r="G6029" s="44" t="s">
        <v>657</v>
      </c>
      <c r="H6029" s="44" t="s">
        <v>98</v>
      </c>
      <c r="I6029" s="44" t="s">
        <v>703</v>
      </c>
      <c r="J6029" s="44" t="s">
        <v>99</v>
      </c>
      <c r="K6029" s="44" t="s">
        <v>72</v>
      </c>
      <c r="L6029" s="44" t="s">
        <v>680</v>
      </c>
      <c r="M6029" s="44" t="s">
        <v>693</v>
      </c>
      <c r="N6029" s="44">
        <v>48</v>
      </c>
      <c r="O6029" s="44">
        <v>2020</v>
      </c>
      <c r="P6029" s="44" t="s">
        <v>112</v>
      </c>
      <c r="Q6029" s="44" t="s">
        <v>112</v>
      </c>
      <c r="R6029" s="44" t="s">
        <v>657</v>
      </c>
      <c r="S6029" s="44" t="s">
        <v>685</v>
      </c>
      <c r="T6029" s="44">
        <v>1780</v>
      </c>
      <c r="U6029" s="44" t="str">
        <f>IF(ISERROR(VLOOKUP(I6029,'BACK INFO'!F:F,1,0)),IF(ISERROR(VLOOKUP(I6029,'BACK INFO'!H:H,1,0)),K6029,'BACK INFO'!$H$1),'BACK INFO'!$G$1)</f>
        <v>BILL MILLER AND COMPANY</v>
      </c>
    </row>
    <row r="6030" spans="1:21" x14ac:dyDescent="0.35">
      <c r="A6030" s="44" t="s">
        <v>684</v>
      </c>
      <c r="B6030" s="44">
        <v>2019</v>
      </c>
      <c r="C6030" s="44">
        <v>11</v>
      </c>
      <c r="D6030" s="44" t="s">
        <v>95</v>
      </c>
      <c r="E6030" s="44" t="s">
        <v>96</v>
      </c>
      <c r="F6030" s="44" t="s">
        <v>59</v>
      </c>
      <c r="G6030" s="44" t="s">
        <v>657</v>
      </c>
      <c r="H6030" s="44" t="s">
        <v>152</v>
      </c>
      <c r="I6030" s="44" t="s">
        <v>703</v>
      </c>
      <c r="J6030" s="44" t="s">
        <v>99</v>
      </c>
      <c r="K6030" s="44" t="s">
        <v>72</v>
      </c>
      <c r="L6030" s="44" t="s">
        <v>680</v>
      </c>
      <c r="M6030" s="44" t="s">
        <v>693</v>
      </c>
      <c r="N6030" s="44">
        <v>5</v>
      </c>
      <c r="O6030" s="44">
        <v>2020</v>
      </c>
      <c r="P6030" s="44" t="s">
        <v>112</v>
      </c>
      <c r="Q6030" s="44" t="s">
        <v>112</v>
      </c>
      <c r="R6030" s="44" t="s">
        <v>657</v>
      </c>
      <c r="S6030" s="44" t="s">
        <v>685</v>
      </c>
      <c r="T6030" s="44">
        <v>225</v>
      </c>
      <c r="U6030" s="44" t="str">
        <f>IF(ISERROR(VLOOKUP(I6030,'BACK INFO'!F:F,1,0)),IF(ISERROR(VLOOKUP(I6030,'BACK INFO'!H:H,1,0)),K6030,'BACK INFO'!$H$1),'BACK INFO'!$G$1)</f>
        <v>BILL MILLER AND COMPANY</v>
      </c>
    </row>
    <row r="6031" spans="1:21" x14ac:dyDescent="0.35">
      <c r="A6031" s="44" t="s">
        <v>684</v>
      </c>
      <c r="B6031" s="44">
        <v>2019</v>
      </c>
      <c r="C6031" s="44">
        <v>10</v>
      </c>
      <c r="D6031" s="44" t="s">
        <v>95</v>
      </c>
      <c r="E6031" s="44" t="s">
        <v>96</v>
      </c>
      <c r="F6031" s="44" t="s">
        <v>59</v>
      </c>
      <c r="G6031" s="44" t="s">
        <v>657</v>
      </c>
      <c r="H6031" s="44" t="s">
        <v>98</v>
      </c>
      <c r="I6031" s="44" t="s">
        <v>704</v>
      </c>
      <c r="J6031" s="44" t="s">
        <v>99</v>
      </c>
      <c r="K6031" s="44" t="s">
        <v>72</v>
      </c>
      <c r="L6031" s="44" t="s">
        <v>680</v>
      </c>
      <c r="M6031" s="44">
        <v>0</v>
      </c>
      <c r="N6031" s="44">
        <v>56</v>
      </c>
      <c r="O6031" s="44">
        <v>2020</v>
      </c>
      <c r="P6031" s="44" t="s">
        <v>112</v>
      </c>
      <c r="Q6031" s="44" t="s">
        <v>112</v>
      </c>
      <c r="R6031" s="44" t="s">
        <v>657</v>
      </c>
      <c r="S6031" s="44" t="s">
        <v>685</v>
      </c>
      <c r="T6031" s="44">
        <v>1678</v>
      </c>
      <c r="U6031" s="44" t="str">
        <f>IF(ISERROR(VLOOKUP(I6031,'BACK INFO'!F:F,1,0)),IF(ISERROR(VLOOKUP(I6031,'BACK INFO'!H:H,1,0)),K6031,'BACK INFO'!$H$1),'BACK INFO'!$G$1)</f>
        <v>BILL MILLER AND COMPANY</v>
      </c>
    </row>
    <row r="6032" spans="1:21" x14ac:dyDescent="0.35">
      <c r="A6032" s="44" t="s">
        <v>684</v>
      </c>
      <c r="B6032" s="44">
        <v>2019</v>
      </c>
      <c r="C6032" s="44">
        <v>11</v>
      </c>
      <c r="D6032" s="44" t="s">
        <v>95</v>
      </c>
      <c r="E6032" s="44" t="s">
        <v>96</v>
      </c>
      <c r="F6032" s="44" t="s">
        <v>59</v>
      </c>
      <c r="G6032" s="44" t="s">
        <v>657</v>
      </c>
      <c r="H6032" s="44" t="s">
        <v>98</v>
      </c>
      <c r="I6032" s="44" t="s">
        <v>704</v>
      </c>
      <c r="J6032" s="44" t="s">
        <v>99</v>
      </c>
      <c r="K6032" s="44" t="s">
        <v>72</v>
      </c>
      <c r="L6032" s="44" t="s">
        <v>680</v>
      </c>
      <c r="M6032" s="44">
        <v>0</v>
      </c>
      <c r="N6032" s="44">
        <v>34</v>
      </c>
      <c r="O6032" s="44">
        <v>2020</v>
      </c>
      <c r="P6032" s="44" t="s">
        <v>112</v>
      </c>
      <c r="Q6032" s="44" t="s">
        <v>112</v>
      </c>
      <c r="R6032" s="44" t="s">
        <v>657</v>
      </c>
      <c r="S6032" s="44" t="s">
        <v>685</v>
      </c>
      <c r="T6032" s="44">
        <v>1039</v>
      </c>
      <c r="U6032" s="44" t="str">
        <f>IF(ISERROR(VLOOKUP(I6032,'BACK INFO'!F:F,1,0)),IF(ISERROR(VLOOKUP(I6032,'BACK INFO'!H:H,1,0)),K6032,'BACK INFO'!$H$1),'BACK INFO'!$G$1)</f>
        <v>BILL MILLER AND COMPANY</v>
      </c>
    </row>
    <row r="6033" spans="1:21" x14ac:dyDescent="0.35">
      <c r="A6033" s="44" t="s">
        <v>684</v>
      </c>
      <c r="B6033" s="44">
        <v>2019</v>
      </c>
      <c r="C6033" s="44">
        <v>12</v>
      </c>
      <c r="D6033" s="44" t="s">
        <v>95</v>
      </c>
      <c r="E6033" s="44" t="s">
        <v>96</v>
      </c>
      <c r="F6033" s="44" t="s">
        <v>59</v>
      </c>
      <c r="G6033" s="44" t="s">
        <v>657</v>
      </c>
      <c r="H6033" s="44" t="s">
        <v>98</v>
      </c>
      <c r="I6033" s="44" t="s">
        <v>704</v>
      </c>
      <c r="J6033" s="44" t="s">
        <v>99</v>
      </c>
      <c r="K6033" s="44" t="s">
        <v>72</v>
      </c>
      <c r="L6033" s="44" t="s">
        <v>680</v>
      </c>
      <c r="M6033" s="44">
        <v>0</v>
      </c>
      <c r="N6033" s="44">
        <v>42</v>
      </c>
      <c r="O6033" s="44">
        <v>2020</v>
      </c>
      <c r="P6033" s="44" t="s">
        <v>112</v>
      </c>
      <c r="Q6033" s="44" t="s">
        <v>112</v>
      </c>
      <c r="R6033" s="44" t="s">
        <v>657</v>
      </c>
      <c r="S6033" s="44" t="s">
        <v>685</v>
      </c>
      <c r="T6033" s="44">
        <v>1331</v>
      </c>
      <c r="U6033" s="44" t="str">
        <f>IF(ISERROR(VLOOKUP(I6033,'BACK INFO'!F:F,1,0)),IF(ISERROR(VLOOKUP(I6033,'BACK INFO'!H:H,1,0)),K6033,'BACK INFO'!$H$1),'BACK INFO'!$G$1)</f>
        <v>BILL MILLER AND COMPANY</v>
      </c>
    </row>
    <row r="6034" spans="1:21" x14ac:dyDescent="0.35">
      <c r="A6034" s="44" t="s">
        <v>684</v>
      </c>
      <c r="B6034" s="44">
        <v>2020</v>
      </c>
      <c r="C6034" s="44">
        <v>1</v>
      </c>
      <c r="D6034" s="44" t="s">
        <v>95</v>
      </c>
      <c r="E6034" s="44" t="s">
        <v>96</v>
      </c>
      <c r="F6034" s="44" t="s">
        <v>59</v>
      </c>
      <c r="G6034" s="44" t="s">
        <v>657</v>
      </c>
      <c r="H6034" s="44" t="s">
        <v>98</v>
      </c>
      <c r="I6034" s="44" t="s">
        <v>704</v>
      </c>
      <c r="J6034" s="44" t="s">
        <v>99</v>
      </c>
      <c r="K6034" s="44" t="s">
        <v>72</v>
      </c>
      <c r="L6034" s="44" t="s">
        <v>680</v>
      </c>
      <c r="M6034" s="44">
        <v>0</v>
      </c>
      <c r="N6034" s="44">
        <v>28</v>
      </c>
      <c r="O6034" s="44">
        <v>2020</v>
      </c>
      <c r="P6034" s="44" t="s">
        <v>112</v>
      </c>
      <c r="Q6034" s="44" t="s">
        <v>112</v>
      </c>
      <c r="R6034" s="44" t="s">
        <v>657</v>
      </c>
      <c r="S6034" s="44" t="s">
        <v>685</v>
      </c>
      <c r="T6034" s="44">
        <v>1052</v>
      </c>
      <c r="U6034" s="44" t="str">
        <f>IF(ISERROR(VLOOKUP(I6034,'BACK INFO'!F:F,1,0)),IF(ISERROR(VLOOKUP(I6034,'BACK INFO'!H:H,1,0)),K6034,'BACK INFO'!$H$1),'BACK INFO'!$G$1)</f>
        <v>BILL MILLER AND COMPANY</v>
      </c>
    </row>
    <row r="6035" spans="1:21" x14ac:dyDescent="0.35">
      <c r="A6035" s="44" t="s">
        <v>684</v>
      </c>
      <c r="B6035" s="44">
        <v>2019</v>
      </c>
      <c r="C6035" s="44">
        <v>10</v>
      </c>
      <c r="D6035" s="44" t="s">
        <v>95</v>
      </c>
      <c r="E6035" s="44" t="s">
        <v>96</v>
      </c>
      <c r="F6035" s="44" t="s">
        <v>59</v>
      </c>
      <c r="G6035" s="44" t="s">
        <v>657</v>
      </c>
      <c r="H6035" s="44" t="s">
        <v>152</v>
      </c>
      <c r="I6035" s="44" t="s">
        <v>704</v>
      </c>
      <c r="J6035" s="44" t="s">
        <v>99</v>
      </c>
      <c r="K6035" s="44" t="s">
        <v>72</v>
      </c>
      <c r="L6035" s="44" t="s">
        <v>680</v>
      </c>
      <c r="M6035" s="44">
        <v>0</v>
      </c>
      <c r="N6035" s="44">
        <v>4</v>
      </c>
      <c r="O6035" s="44">
        <v>2020</v>
      </c>
      <c r="P6035" s="44" t="s">
        <v>112</v>
      </c>
      <c r="Q6035" s="44" t="s">
        <v>112</v>
      </c>
      <c r="R6035" s="44" t="s">
        <v>657</v>
      </c>
      <c r="S6035" s="44" t="s">
        <v>685</v>
      </c>
      <c r="T6035" s="44">
        <v>260</v>
      </c>
      <c r="U6035" s="44" t="str">
        <f>IF(ISERROR(VLOOKUP(I6035,'BACK INFO'!F:F,1,0)),IF(ISERROR(VLOOKUP(I6035,'BACK INFO'!H:H,1,0)),K6035,'BACK INFO'!$H$1),'BACK INFO'!$G$1)</f>
        <v>BILL MILLER AND COMPANY</v>
      </c>
    </row>
    <row r="6036" spans="1:21" x14ac:dyDescent="0.35">
      <c r="A6036" s="44" t="s">
        <v>684</v>
      </c>
      <c r="B6036" s="44">
        <v>2019</v>
      </c>
      <c r="C6036" s="44">
        <v>11</v>
      </c>
      <c r="D6036" s="44" t="s">
        <v>95</v>
      </c>
      <c r="E6036" s="44" t="s">
        <v>96</v>
      </c>
      <c r="F6036" s="44" t="s">
        <v>59</v>
      </c>
      <c r="G6036" s="44" t="s">
        <v>657</v>
      </c>
      <c r="H6036" s="44" t="s">
        <v>152</v>
      </c>
      <c r="I6036" s="44" t="s">
        <v>704</v>
      </c>
      <c r="J6036" s="44" t="s">
        <v>99</v>
      </c>
      <c r="K6036" s="44" t="s">
        <v>72</v>
      </c>
      <c r="L6036" s="44" t="s">
        <v>680</v>
      </c>
      <c r="M6036" s="44">
        <v>0</v>
      </c>
      <c r="N6036" s="44">
        <v>6</v>
      </c>
      <c r="O6036" s="44">
        <v>2020</v>
      </c>
      <c r="P6036" s="44" t="s">
        <v>112</v>
      </c>
      <c r="Q6036" s="44" t="s">
        <v>112</v>
      </c>
      <c r="R6036" s="44" t="s">
        <v>657</v>
      </c>
      <c r="S6036" s="44" t="s">
        <v>685</v>
      </c>
      <c r="T6036" s="44">
        <v>264</v>
      </c>
      <c r="U6036" s="44" t="str">
        <f>IF(ISERROR(VLOOKUP(I6036,'BACK INFO'!F:F,1,0)),IF(ISERROR(VLOOKUP(I6036,'BACK INFO'!H:H,1,0)),K6036,'BACK INFO'!$H$1),'BACK INFO'!$G$1)</f>
        <v>BILL MILLER AND COMPANY</v>
      </c>
    </row>
    <row r="6037" spans="1:21" x14ac:dyDescent="0.35">
      <c r="A6037" s="44" t="s">
        <v>684</v>
      </c>
      <c r="B6037" s="44">
        <v>2019</v>
      </c>
      <c r="C6037" s="44">
        <v>12</v>
      </c>
      <c r="D6037" s="44" t="s">
        <v>95</v>
      </c>
      <c r="E6037" s="44" t="s">
        <v>96</v>
      </c>
      <c r="F6037" s="44" t="s">
        <v>59</v>
      </c>
      <c r="G6037" s="44" t="s">
        <v>657</v>
      </c>
      <c r="H6037" s="44" t="s">
        <v>152</v>
      </c>
      <c r="I6037" s="44" t="s">
        <v>704</v>
      </c>
      <c r="J6037" s="44" t="s">
        <v>99</v>
      </c>
      <c r="K6037" s="44" t="s">
        <v>72</v>
      </c>
      <c r="L6037" s="44" t="s">
        <v>680</v>
      </c>
      <c r="M6037" s="44">
        <v>0</v>
      </c>
      <c r="N6037" s="44">
        <v>3</v>
      </c>
      <c r="O6037" s="44">
        <v>2020</v>
      </c>
      <c r="P6037" s="44" t="s">
        <v>112</v>
      </c>
      <c r="Q6037" s="44" t="s">
        <v>112</v>
      </c>
      <c r="R6037" s="44" t="s">
        <v>657</v>
      </c>
      <c r="S6037" s="44" t="s">
        <v>685</v>
      </c>
      <c r="T6037" s="44">
        <v>201</v>
      </c>
      <c r="U6037" s="44" t="str">
        <f>IF(ISERROR(VLOOKUP(I6037,'BACK INFO'!F:F,1,0)),IF(ISERROR(VLOOKUP(I6037,'BACK INFO'!H:H,1,0)),K6037,'BACK INFO'!$H$1),'BACK INFO'!$G$1)</f>
        <v>BILL MILLER AND COMPANY</v>
      </c>
    </row>
    <row r="6038" spans="1:21" x14ac:dyDescent="0.35">
      <c r="A6038" s="44" t="s">
        <v>684</v>
      </c>
      <c r="B6038" s="44">
        <v>2020</v>
      </c>
      <c r="C6038" s="44">
        <v>1</v>
      </c>
      <c r="D6038" s="44" t="s">
        <v>95</v>
      </c>
      <c r="E6038" s="44" t="s">
        <v>96</v>
      </c>
      <c r="F6038" s="44" t="s">
        <v>59</v>
      </c>
      <c r="G6038" s="44" t="s">
        <v>657</v>
      </c>
      <c r="H6038" s="44" t="s">
        <v>152</v>
      </c>
      <c r="I6038" s="44" t="s">
        <v>704</v>
      </c>
      <c r="J6038" s="44" t="s">
        <v>99</v>
      </c>
      <c r="K6038" s="44" t="s">
        <v>72</v>
      </c>
      <c r="L6038" s="44" t="s">
        <v>680</v>
      </c>
      <c r="M6038" s="44">
        <v>0</v>
      </c>
      <c r="N6038" s="44">
        <v>5</v>
      </c>
      <c r="O6038" s="44">
        <v>2020</v>
      </c>
      <c r="P6038" s="44" t="s">
        <v>112</v>
      </c>
      <c r="Q6038" s="44" t="s">
        <v>112</v>
      </c>
      <c r="R6038" s="44" t="s">
        <v>657</v>
      </c>
      <c r="S6038" s="44" t="s">
        <v>685</v>
      </c>
      <c r="T6038" s="44">
        <v>215</v>
      </c>
      <c r="U6038" s="44" t="str">
        <f>IF(ISERROR(VLOOKUP(I6038,'BACK INFO'!F:F,1,0)),IF(ISERROR(VLOOKUP(I6038,'BACK INFO'!H:H,1,0)),K6038,'BACK INFO'!$H$1),'BACK INFO'!$G$1)</f>
        <v>BILL MILLER AND COMPANY</v>
      </c>
    </row>
    <row r="6039" spans="1:21" x14ac:dyDescent="0.35">
      <c r="A6039" s="44" t="s">
        <v>684</v>
      </c>
      <c r="B6039" s="44">
        <v>2019</v>
      </c>
      <c r="C6039" s="44">
        <v>11</v>
      </c>
      <c r="D6039" s="44" t="s">
        <v>95</v>
      </c>
      <c r="E6039" s="44" t="s">
        <v>96</v>
      </c>
      <c r="F6039" s="44" t="s">
        <v>59</v>
      </c>
      <c r="G6039" s="44" t="s">
        <v>680</v>
      </c>
      <c r="H6039" s="44" t="s">
        <v>680</v>
      </c>
      <c r="I6039" s="44" t="s">
        <v>704</v>
      </c>
      <c r="J6039" s="44" t="s">
        <v>99</v>
      </c>
      <c r="K6039" s="44" t="s">
        <v>72</v>
      </c>
      <c r="L6039" s="44" t="s">
        <v>680</v>
      </c>
      <c r="M6039" s="44">
        <v>0</v>
      </c>
      <c r="N6039" s="44">
        <v>3</v>
      </c>
      <c r="O6039" s="44">
        <v>0</v>
      </c>
      <c r="P6039" s="44" t="s">
        <v>103</v>
      </c>
      <c r="Q6039" s="44" t="s">
        <v>103</v>
      </c>
      <c r="R6039" s="44" t="s">
        <v>103</v>
      </c>
      <c r="S6039" s="44" t="s">
        <v>685</v>
      </c>
      <c r="T6039" s="44">
        <v>207</v>
      </c>
      <c r="U6039" s="44" t="str">
        <f>IF(ISERROR(VLOOKUP(I6039,'BACK INFO'!F:F,1,0)),IF(ISERROR(VLOOKUP(I6039,'BACK INFO'!H:H,1,0)),K6039,'BACK INFO'!$H$1),'BACK INFO'!$G$1)</f>
        <v>BILL MILLER AND COMPANY</v>
      </c>
    </row>
    <row r="6040" spans="1:21" x14ac:dyDescent="0.35">
      <c r="A6040" s="44" t="s">
        <v>684</v>
      </c>
      <c r="B6040" s="44">
        <v>2019</v>
      </c>
      <c r="C6040" s="44">
        <v>10</v>
      </c>
      <c r="D6040" s="44" t="s">
        <v>95</v>
      </c>
      <c r="E6040" s="44" t="s">
        <v>96</v>
      </c>
      <c r="F6040" s="44" t="s">
        <v>59</v>
      </c>
      <c r="G6040" s="44" t="s">
        <v>657</v>
      </c>
      <c r="H6040" s="44" t="s">
        <v>98</v>
      </c>
      <c r="I6040" s="44" t="s">
        <v>705</v>
      </c>
      <c r="J6040" s="44" t="s">
        <v>99</v>
      </c>
      <c r="K6040" s="44" t="s">
        <v>245</v>
      </c>
      <c r="L6040" s="44" t="s">
        <v>680</v>
      </c>
      <c r="M6040" s="44">
        <v>0</v>
      </c>
      <c r="N6040" s="44">
        <v>38</v>
      </c>
      <c r="O6040" s="44">
        <v>2020</v>
      </c>
      <c r="P6040" s="44" t="s">
        <v>112</v>
      </c>
      <c r="Q6040" s="44" t="s">
        <v>112</v>
      </c>
      <c r="R6040" s="44" t="s">
        <v>657</v>
      </c>
      <c r="S6040" s="44" t="s">
        <v>685</v>
      </c>
      <c r="T6040" s="44">
        <v>1175</v>
      </c>
      <c r="U6040" s="44" t="str">
        <f>IF(ISERROR(VLOOKUP(I6040,'BACK INFO'!F:F,1,0)),IF(ISERROR(VLOOKUP(I6040,'BACK INFO'!H:H,1,0)),K6040,'BACK INFO'!$H$1),'BACK INFO'!$G$1)</f>
        <v>JULIUS ORTIZ MALDONADO</v>
      </c>
    </row>
    <row r="6041" spans="1:21" x14ac:dyDescent="0.35">
      <c r="A6041" s="44" t="s">
        <v>684</v>
      </c>
      <c r="B6041" s="44">
        <v>2019</v>
      </c>
      <c r="C6041" s="44">
        <v>12</v>
      </c>
      <c r="D6041" s="44" t="s">
        <v>95</v>
      </c>
      <c r="E6041" s="44" t="s">
        <v>96</v>
      </c>
      <c r="F6041" s="44" t="s">
        <v>59</v>
      </c>
      <c r="G6041" s="44" t="s">
        <v>657</v>
      </c>
      <c r="H6041" s="44" t="s">
        <v>98</v>
      </c>
      <c r="I6041" s="44" t="s">
        <v>705</v>
      </c>
      <c r="J6041" s="44" t="s">
        <v>99</v>
      </c>
      <c r="K6041" s="44" t="s">
        <v>245</v>
      </c>
      <c r="L6041" s="44" t="s">
        <v>680</v>
      </c>
      <c r="M6041" s="44">
        <v>0</v>
      </c>
      <c r="N6041" s="44">
        <v>20</v>
      </c>
      <c r="O6041" s="44">
        <v>2020</v>
      </c>
      <c r="P6041" s="44" t="s">
        <v>112</v>
      </c>
      <c r="Q6041" s="44" t="s">
        <v>112</v>
      </c>
      <c r="R6041" s="44" t="s">
        <v>657</v>
      </c>
      <c r="S6041" s="44" t="s">
        <v>685</v>
      </c>
      <c r="T6041" s="44">
        <v>614</v>
      </c>
      <c r="U6041" s="44" t="str">
        <f>IF(ISERROR(VLOOKUP(I6041,'BACK INFO'!F:F,1,0)),IF(ISERROR(VLOOKUP(I6041,'BACK INFO'!H:H,1,0)),K6041,'BACK INFO'!$H$1),'BACK INFO'!$G$1)</f>
        <v>JULIUS ORTIZ MALDONADO</v>
      </c>
    </row>
    <row r="6042" spans="1:21" x14ac:dyDescent="0.35">
      <c r="A6042" s="44" t="s">
        <v>684</v>
      </c>
      <c r="B6042" s="44">
        <v>2020</v>
      </c>
      <c r="C6042" s="44">
        <v>1</v>
      </c>
      <c r="D6042" s="44" t="s">
        <v>95</v>
      </c>
      <c r="E6042" s="44" t="s">
        <v>96</v>
      </c>
      <c r="F6042" s="44" t="s">
        <v>59</v>
      </c>
      <c r="G6042" s="44" t="s">
        <v>657</v>
      </c>
      <c r="H6042" s="44" t="s">
        <v>98</v>
      </c>
      <c r="I6042" s="44" t="s">
        <v>705</v>
      </c>
      <c r="J6042" s="44" t="s">
        <v>99</v>
      </c>
      <c r="K6042" s="44" t="s">
        <v>245</v>
      </c>
      <c r="L6042" s="44" t="s">
        <v>680</v>
      </c>
      <c r="M6042" s="44">
        <v>0</v>
      </c>
      <c r="N6042" s="44">
        <v>10</v>
      </c>
      <c r="O6042" s="44">
        <v>2020</v>
      </c>
      <c r="P6042" s="44" t="s">
        <v>112</v>
      </c>
      <c r="Q6042" s="44" t="s">
        <v>112</v>
      </c>
      <c r="R6042" s="44" t="s">
        <v>657</v>
      </c>
      <c r="S6042" s="44" t="s">
        <v>685</v>
      </c>
      <c r="T6042" s="44">
        <v>323</v>
      </c>
      <c r="U6042" s="44" t="str">
        <f>IF(ISERROR(VLOOKUP(I6042,'BACK INFO'!F:F,1,0)),IF(ISERROR(VLOOKUP(I6042,'BACK INFO'!H:H,1,0)),K6042,'BACK INFO'!$H$1),'BACK INFO'!$G$1)</f>
        <v>JULIUS ORTIZ MALDONADO</v>
      </c>
    </row>
    <row r="6043" spans="1:21" x14ac:dyDescent="0.35">
      <c r="A6043" s="44" t="s">
        <v>684</v>
      </c>
      <c r="B6043" s="44">
        <v>2019</v>
      </c>
      <c r="C6043" s="44">
        <v>9</v>
      </c>
      <c r="D6043" s="44" t="s">
        <v>95</v>
      </c>
      <c r="E6043" s="44" t="s">
        <v>96</v>
      </c>
      <c r="F6043" s="44" t="s">
        <v>59</v>
      </c>
      <c r="G6043" s="44" t="s">
        <v>657</v>
      </c>
      <c r="H6043" s="44" t="s">
        <v>106</v>
      </c>
      <c r="I6043" s="44" t="s">
        <v>706</v>
      </c>
      <c r="J6043" s="44" t="s">
        <v>99</v>
      </c>
      <c r="K6043" s="44" t="s">
        <v>245</v>
      </c>
      <c r="L6043" s="44" t="s">
        <v>680</v>
      </c>
      <c r="M6043" s="44" t="s">
        <v>693</v>
      </c>
      <c r="N6043" s="44">
        <v>16</v>
      </c>
      <c r="O6043" s="44">
        <v>2020</v>
      </c>
      <c r="P6043" s="44" t="s">
        <v>112</v>
      </c>
      <c r="Q6043" s="44" t="s">
        <v>112</v>
      </c>
      <c r="R6043" s="44" t="s">
        <v>657</v>
      </c>
      <c r="S6043" s="44" t="s">
        <v>685</v>
      </c>
      <c r="T6043" s="44">
        <v>266</v>
      </c>
      <c r="U6043" s="44" t="str">
        <f>IF(ISERROR(VLOOKUP(I6043,'BACK INFO'!F:F,1,0)),IF(ISERROR(VLOOKUP(I6043,'BACK INFO'!H:H,1,0)),K6043,'BACK INFO'!$H$1),'BACK INFO'!$G$1)</f>
        <v>JULIUS ORTIZ MALDONADO</v>
      </c>
    </row>
    <row r="6044" spans="1:21" x14ac:dyDescent="0.35">
      <c r="A6044" s="44" t="s">
        <v>684</v>
      </c>
      <c r="B6044" s="44">
        <v>2019</v>
      </c>
      <c r="C6044" s="44">
        <v>9</v>
      </c>
      <c r="D6044" s="44" t="s">
        <v>95</v>
      </c>
      <c r="E6044" s="44" t="s">
        <v>96</v>
      </c>
      <c r="F6044" s="44" t="s">
        <v>59</v>
      </c>
      <c r="G6044" s="44" t="s">
        <v>657</v>
      </c>
      <c r="H6044" s="44" t="s">
        <v>98</v>
      </c>
      <c r="I6044" s="44" t="s">
        <v>706</v>
      </c>
      <c r="J6044" s="44" t="s">
        <v>99</v>
      </c>
      <c r="K6044" s="44" t="s">
        <v>245</v>
      </c>
      <c r="L6044" s="44" t="s">
        <v>680</v>
      </c>
      <c r="M6044" s="44" t="s">
        <v>693</v>
      </c>
      <c r="N6044" s="44">
        <v>32</v>
      </c>
      <c r="O6044" s="44">
        <v>2020</v>
      </c>
      <c r="P6044" s="44" t="s">
        <v>112</v>
      </c>
      <c r="Q6044" s="44" t="s">
        <v>112</v>
      </c>
      <c r="R6044" s="44" t="s">
        <v>657</v>
      </c>
      <c r="S6044" s="44" t="s">
        <v>685</v>
      </c>
      <c r="T6044" s="44">
        <v>982</v>
      </c>
      <c r="U6044" s="44" t="str">
        <f>IF(ISERROR(VLOOKUP(I6044,'BACK INFO'!F:F,1,0)),IF(ISERROR(VLOOKUP(I6044,'BACK INFO'!H:H,1,0)),K6044,'BACK INFO'!$H$1),'BACK INFO'!$G$1)</f>
        <v>JULIUS ORTIZ MALDONADO</v>
      </c>
    </row>
    <row r="6045" spans="1:21" x14ac:dyDescent="0.35">
      <c r="A6045" s="44" t="s">
        <v>684</v>
      </c>
      <c r="B6045" s="44">
        <v>2019</v>
      </c>
      <c r="C6045" s="44">
        <v>10</v>
      </c>
      <c r="D6045" s="44" t="s">
        <v>95</v>
      </c>
      <c r="E6045" s="44" t="s">
        <v>96</v>
      </c>
      <c r="F6045" s="44" t="s">
        <v>59</v>
      </c>
      <c r="G6045" s="44" t="s">
        <v>657</v>
      </c>
      <c r="H6045" s="44" t="s">
        <v>98</v>
      </c>
      <c r="I6045" s="44" t="s">
        <v>706</v>
      </c>
      <c r="J6045" s="44" t="s">
        <v>99</v>
      </c>
      <c r="K6045" s="44" t="s">
        <v>245</v>
      </c>
      <c r="L6045" s="44" t="s">
        <v>680</v>
      </c>
      <c r="M6045" s="44" t="s">
        <v>693</v>
      </c>
      <c r="N6045" s="44">
        <v>17</v>
      </c>
      <c r="O6045" s="44">
        <v>2020</v>
      </c>
      <c r="P6045" s="44" t="s">
        <v>112</v>
      </c>
      <c r="Q6045" s="44" t="s">
        <v>112</v>
      </c>
      <c r="R6045" s="44" t="s">
        <v>657</v>
      </c>
      <c r="S6045" s="44" t="s">
        <v>685</v>
      </c>
      <c r="T6045" s="44">
        <v>651</v>
      </c>
      <c r="U6045" s="44" t="str">
        <f>IF(ISERROR(VLOOKUP(I6045,'BACK INFO'!F:F,1,0)),IF(ISERROR(VLOOKUP(I6045,'BACK INFO'!H:H,1,0)),K6045,'BACK INFO'!$H$1),'BACK INFO'!$G$1)</f>
        <v>JULIUS ORTIZ MALDONADO</v>
      </c>
    </row>
    <row r="6046" spans="1:21" x14ac:dyDescent="0.35">
      <c r="A6046" s="44" t="s">
        <v>684</v>
      </c>
      <c r="B6046" s="44">
        <v>2019</v>
      </c>
      <c r="C6046" s="44">
        <v>11</v>
      </c>
      <c r="D6046" s="44" t="s">
        <v>95</v>
      </c>
      <c r="E6046" s="44" t="s">
        <v>96</v>
      </c>
      <c r="F6046" s="44" t="s">
        <v>59</v>
      </c>
      <c r="G6046" s="44" t="s">
        <v>657</v>
      </c>
      <c r="H6046" s="44" t="s">
        <v>98</v>
      </c>
      <c r="I6046" s="44" t="s">
        <v>706</v>
      </c>
      <c r="J6046" s="44" t="s">
        <v>99</v>
      </c>
      <c r="K6046" s="44" t="s">
        <v>245</v>
      </c>
      <c r="L6046" s="44" t="s">
        <v>680</v>
      </c>
      <c r="M6046" s="44" t="s">
        <v>693</v>
      </c>
      <c r="N6046" s="44">
        <v>23</v>
      </c>
      <c r="O6046" s="44">
        <v>2020</v>
      </c>
      <c r="P6046" s="44" t="s">
        <v>112</v>
      </c>
      <c r="Q6046" s="44" t="s">
        <v>112</v>
      </c>
      <c r="R6046" s="44" t="s">
        <v>657</v>
      </c>
      <c r="S6046" s="44" t="s">
        <v>685</v>
      </c>
      <c r="T6046" s="44">
        <v>872</v>
      </c>
      <c r="U6046" s="44" t="str">
        <f>IF(ISERROR(VLOOKUP(I6046,'BACK INFO'!F:F,1,0)),IF(ISERROR(VLOOKUP(I6046,'BACK INFO'!H:H,1,0)),K6046,'BACK INFO'!$H$1),'BACK INFO'!$G$1)</f>
        <v>JULIUS ORTIZ MALDONADO</v>
      </c>
    </row>
    <row r="6047" spans="1:21" x14ac:dyDescent="0.35">
      <c r="A6047" s="44" t="s">
        <v>684</v>
      </c>
      <c r="B6047" s="44">
        <v>2019</v>
      </c>
      <c r="C6047" s="44">
        <v>12</v>
      </c>
      <c r="D6047" s="44" t="s">
        <v>95</v>
      </c>
      <c r="E6047" s="44" t="s">
        <v>96</v>
      </c>
      <c r="F6047" s="44" t="s">
        <v>59</v>
      </c>
      <c r="G6047" s="44" t="s">
        <v>657</v>
      </c>
      <c r="H6047" s="44" t="s">
        <v>98</v>
      </c>
      <c r="I6047" s="44" t="s">
        <v>706</v>
      </c>
      <c r="J6047" s="44" t="s">
        <v>99</v>
      </c>
      <c r="K6047" s="44" t="s">
        <v>245</v>
      </c>
      <c r="L6047" s="44" t="s">
        <v>680</v>
      </c>
      <c r="M6047" s="44" t="s">
        <v>693</v>
      </c>
      <c r="N6047" s="44">
        <v>30</v>
      </c>
      <c r="O6047" s="44">
        <v>2020</v>
      </c>
      <c r="P6047" s="44" t="s">
        <v>112</v>
      </c>
      <c r="Q6047" s="44" t="s">
        <v>112</v>
      </c>
      <c r="R6047" s="44" t="s">
        <v>657</v>
      </c>
      <c r="S6047" s="44" t="s">
        <v>685</v>
      </c>
      <c r="T6047" s="44">
        <v>918</v>
      </c>
      <c r="U6047" s="44" t="str">
        <f>IF(ISERROR(VLOOKUP(I6047,'BACK INFO'!F:F,1,0)),IF(ISERROR(VLOOKUP(I6047,'BACK INFO'!H:H,1,0)),K6047,'BACK INFO'!$H$1),'BACK INFO'!$G$1)</f>
        <v>JULIUS ORTIZ MALDONADO</v>
      </c>
    </row>
    <row r="6048" spans="1:21" x14ac:dyDescent="0.35">
      <c r="A6048" s="44" t="s">
        <v>684</v>
      </c>
      <c r="B6048" s="44">
        <v>2019</v>
      </c>
      <c r="C6048" s="44">
        <v>9</v>
      </c>
      <c r="D6048" s="44" t="s">
        <v>95</v>
      </c>
      <c r="E6048" s="44" t="s">
        <v>96</v>
      </c>
      <c r="F6048" s="44" t="s">
        <v>59</v>
      </c>
      <c r="G6048" s="44" t="s">
        <v>657</v>
      </c>
      <c r="H6048" s="44" t="s">
        <v>152</v>
      </c>
      <c r="I6048" s="44" t="s">
        <v>706</v>
      </c>
      <c r="J6048" s="44" t="s">
        <v>99</v>
      </c>
      <c r="K6048" s="44" t="s">
        <v>245</v>
      </c>
      <c r="L6048" s="44" t="s">
        <v>680</v>
      </c>
      <c r="M6048" s="44" t="s">
        <v>693</v>
      </c>
      <c r="N6048" s="44">
        <v>2</v>
      </c>
      <c r="O6048" s="44">
        <v>2020</v>
      </c>
      <c r="P6048" s="44" t="s">
        <v>112</v>
      </c>
      <c r="Q6048" s="44" t="s">
        <v>112</v>
      </c>
      <c r="R6048" s="44" t="s">
        <v>657</v>
      </c>
      <c r="S6048" s="44" t="s">
        <v>685</v>
      </c>
      <c r="T6048" s="44">
        <v>134</v>
      </c>
      <c r="U6048" s="44" t="str">
        <f>IF(ISERROR(VLOOKUP(I6048,'BACK INFO'!F:F,1,0)),IF(ISERROR(VLOOKUP(I6048,'BACK INFO'!H:H,1,0)),K6048,'BACK INFO'!$H$1),'BACK INFO'!$G$1)</f>
        <v>JULIUS ORTIZ MALDONADO</v>
      </c>
    </row>
    <row r="6049" spans="1:21" x14ac:dyDescent="0.35">
      <c r="A6049" s="44" t="s">
        <v>684</v>
      </c>
      <c r="B6049" s="44">
        <v>2019</v>
      </c>
      <c r="C6049" s="44">
        <v>10</v>
      </c>
      <c r="D6049" s="44" t="s">
        <v>95</v>
      </c>
      <c r="E6049" s="44" t="s">
        <v>96</v>
      </c>
      <c r="F6049" s="44" t="s">
        <v>59</v>
      </c>
      <c r="G6049" s="44" t="s">
        <v>657</v>
      </c>
      <c r="H6049" s="44" t="s">
        <v>152</v>
      </c>
      <c r="I6049" s="44" t="s">
        <v>706</v>
      </c>
      <c r="J6049" s="44" t="s">
        <v>99</v>
      </c>
      <c r="K6049" s="44" t="s">
        <v>245</v>
      </c>
      <c r="L6049" s="44" t="s">
        <v>680</v>
      </c>
      <c r="M6049" s="44" t="s">
        <v>693</v>
      </c>
      <c r="N6049" s="44">
        <v>4</v>
      </c>
      <c r="O6049" s="44">
        <v>2020</v>
      </c>
      <c r="P6049" s="44" t="s">
        <v>112</v>
      </c>
      <c r="Q6049" s="44" t="s">
        <v>112</v>
      </c>
      <c r="R6049" s="44" t="s">
        <v>657</v>
      </c>
      <c r="S6049" s="44" t="s">
        <v>685</v>
      </c>
      <c r="T6049" s="44">
        <v>190</v>
      </c>
      <c r="U6049" s="44" t="str">
        <f>IF(ISERROR(VLOOKUP(I6049,'BACK INFO'!F:F,1,0)),IF(ISERROR(VLOOKUP(I6049,'BACK INFO'!H:H,1,0)),K6049,'BACK INFO'!$H$1),'BACK INFO'!$G$1)</f>
        <v>JULIUS ORTIZ MALDONADO</v>
      </c>
    </row>
    <row r="6050" spans="1:21" x14ac:dyDescent="0.35">
      <c r="A6050" s="44" t="s">
        <v>684</v>
      </c>
      <c r="B6050" s="44">
        <v>2019</v>
      </c>
      <c r="C6050" s="44">
        <v>11</v>
      </c>
      <c r="D6050" s="44" t="s">
        <v>95</v>
      </c>
      <c r="E6050" s="44" t="s">
        <v>96</v>
      </c>
      <c r="F6050" s="44" t="s">
        <v>59</v>
      </c>
      <c r="G6050" s="44" t="s">
        <v>657</v>
      </c>
      <c r="H6050" s="44" t="s">
        <v>152</v>
      </c>
      <c r="I6050" s="44" t="s">
        <v>706</v>
      </c>
      <c r="J6050" s="44" t="s">
        <v>99</v>
      </c>
      <c r="K6050" s="44" t="s">
        <v>245</v>
      </c>
      <c r="L6050" s="44" t="s">
        <v>680</v>
      </c>
      <c r="M6050" s="44" t="s">
        <v>693</v>
      </c>
      <c r="N6050" s="44">
        <v>6</v>
      </c>
      <c r="O6050" s="44">
        <v>2020</v>
      </c>
      <c r="P6050" s="44" t="s">
        <v>112</v>
      </c>
      <c r="Q6050" s="44" t="s">
        <v>112</v>
      </c>
      <c r="R6050" s="44" t="s">
        <v>657</v>
      </c>
      <c r="S6050" s="44" t="s">
        <v>685</v>
      </c>
      <c r="T6050" s="44">
        <v>324</v>
      </c>
      <c r="U6050" s="44" t="str">
        <f>IF(ISERROR(VLOOKUP(I6050,'BACK INFO'!F:F,1,0)),IF(ISERROR(VLOOKUP(I6050,'BACK INFO'!H:H,1,0)),K6050,'BACK INFO'!$H$1),'BACK INFO'!$G$1)</f>
        <v>JULIUS ORTIZ MALDONADO</v>
      </c>
    </row>
    <row r="6051" spans="1:21" x14ac:dyDescent="0.35">
      <c r="A6051" s="44" t="s">
        <v>684</v>
      </c>
      <c r="B6051" s="44">
        <v>2019</v>
      </c>
      <c r="C6051" s="44">
        <v>12</v>
      </c>
      <c r="D6051" s="44" t="s">
        <v>95</v>
      </c>
      <c r="E6051" s="44" t="s">
        <v>96</v>
      </c>
      <c r="F6051" s="44" t="s">
        <v>59</v>
      </c>
      <c r="G6051" s="44" t="s">
        <v>657</v>
      </c>
      <c r="H6051" s="44" t="s">
        <v>152</v>
      </c>
      <c r="I6051" s="44" t="s">
        <v>706</v>
      </c>
      <c r="J6051" s="44" t="s">
        <v>99</v>
      </c>
      <c r="K6051" s="44" t="s">
        <v>245</v>
      </c>
      <c r="L6051" s="44" t="s">
        <v>680</v>
      </c>
      <c r="M6051" s="44" t="s">
        <v>693</v>
      </c>
      <c r="N6051" s="44">
        <v>3</v>
      </c>
      <c r="O6051" s="44">
        <v>2020</v>
      </c>
      <c r="P6051" s="44" t="s">
        <v>112</v>
      </c>
      <c r="Q6051" s="44" t="s">
        <v>112</v>
      </c>
      <c r="R6051" s="44" t="s">
        <v>657</v>
      </c>
      <c r="S6051" s="44" t="s">
        <v>685</v>
      </c>
      <c r="T6051" s="44">
        <v>162</v>
      </c>
      <c r="U6051" s="44" t="str">
        <f>IF(ISERROR(VLOOKUP(I6051,'BACK INFO'!F:F,1,0)),IF(ISERROR(VLOOKUP(I6051,'BACK INFO'!H:H,1,0)),K6051,'BACK INFO'!$H$1),'BACK INFO'!$G$1)</f>
        <v>JULIUS ORTIZ MALDONADO</v>
      </c>
    </row>
    <row r="6052" spans="1:21" x14ac:dyDescent="0.35">
      <c r="A6052" s="44" t="s">
        <v>684</v>
      </c>
      <c r="B6052" s="44">
        <v>2019</v>
      </c>
      <c r="C6052" s="44">
        <v>12</v>
      </c>
      <c r="D6052" s="44" t="s">
        <v>95</v>
      </c>
      <c r="E6052" s="44" t="s">
        <v>96</v>
      </c>
      <c r="F6052" s="44" t="s">
        <v>59</v>
      </c>
      <c r="G6052" s="44" t="s">
        <v>657</v>
      </c>
      <c r="H6052" s="44" t="s">
        <v>117</v>
      </c>
      <c r="I6052" s="44" t="s">
        <v>707</v>
      </c>
      <c r="J6052" s="44" t="s">
        <v>99</v>
      </c>
      <c r="K6052" s="44" t="s">
        <v>69</v>
      </c>
      <c r="L6052" s="44" t="s">
        <v>680</v>
      </c>
      <c r="M6052" s="44" t="s">
        <v>693</v>
      </c>
      <c r="N6052" s="44">
        <v>35</v>
      </c>
      <c r="O6052" s="44">
        <v>2020</v>
      </c>
      <c r="P6052" s="44" t="s">
        <v>112</v>
      </c>
      <c r="Q6052" s="44" t="s">
        <v>112</v>
      </c>
      <c r="R6052" s="44" t="s">
        <v>657</v>
      </c>
      <c r="S6052" s="44" t="s">
        <v>685</v>
      </c>
      <c r="T6052" s="44">
        <v>1546</v>
      </c>
      <c r="U6052" s="44" t="str">
        <f>IF(ISERROR(VLOOKUP(I6052,'BACK INFO'!F:F,1,0)),IF(ISERROR(VLOOKUP(I6052,'BACK INFO'!H:H,1,0)),K6052,'BACK INFO'!$H$1),'BACK INFO'!$G$1)</f>
        <v>JULIE BERTRAND</v>
      </c>
    </row>
    <row r="6053" spans="1:21" x14ac:dyDescent="0.35">
      <c r="A6053" s="44" t="s">
        <v>684</v>
      </c>
      <c r="B6053" s="44">
        <v>2019</v>
      </c>
      <c r="C6053" s="44">
        <v>11</v>
      </c>
      <c r="D6053" s="44" t="s">
        <v>95</v>
      </c>
      <c r="E6053" s="44" t="s">
        <v>96</v>
      </c>
      <c r="F6053" s="44" t="s">
        <v>59</v>
      </c>
      <c r="G6053" s="44" t="s">
        <v>657</v>
      </c>
      <c r="H6053" s="44" t="s">
        <v>98</v>
      </c>
      <c r="I6053" s="44" t="s">
        <v>708</v>
      </c>
      <c r="J6053" s="44" t="s">
        <v>99</v>
      </c>
      <c r="K6053" s="44" t="s">
        <v>73</v>
      </c>
      <c r="L6053" s="44" t="s">
        <v>680</v>
      </c>
      <c r="M6053" s="44">
        <v>0</v>
      </c>
      <c r="N6053" s="44">
        <v>28</v>
      </c>
      <c r="O6053" s="44">
        <v>2020</v>
      </c>
      <c r="P6053" s="44" t="s">
        <v>112</v>
      </c>
      <c r="Q6053" s="44" t="s">
        <v>112</v>
      </c>
      <c r="R6053" s="44" t="s">
        <v>657</v>
      </c>
      <c r="S6053" s="44" t="s">
        <v>685</v>
      </c>
      <c r="T6053" s="44">
        <v>822</v>
      </c>
      <c r="U6053" s="44" t="str">
        <f>IF(ISERROR(VLOOKUP(I6053,'BACK INFO'!F:F,1,0)),IF(ISERROR(VLOOKUP(I6053,'BACK INFO'!H:H,1,0)),K6053,'BACK INFO'!$H$1),'BACK INFO'!$G$1)</f>
        <v>PHYLLIS POSNER</v>
      </c>
    </row>
    <row r="6054" spans="1:21" x14ac:dyDescent="0.35">
      <c r="A6054" s="44" t="s">
        <v>684</v>
      </c>
      <c r="B6054" s="44">
        <v>2019</v>
      </c>
      <c r="C6054" s="44">
        <v>12</v>
      </c>
      <c r="D6054" s="44" t="s">
        <v>95</v>
      </c>
      <c r="E6054" s="44" t="s">
        <v>96</v>
      </c>
      <c r="F6054" s="44" t="s">
        <v>59</v>
      </c>
      <c r="G6054" s="44" t="s">
        <v>657</v>
      </c>
      <c r="H6054" s="44" t="s">
        <v>98</v>
      </c>
      <c r="I6054" s="44" t="s">
        <v>708</v>
      </c>
      <c r="J6054" s="44" t="s">
        <v>99</v>
      </c>
      <c r="K6054" s="44" t="s">
        <v>73</v>
      </c>
      <c r="L6054" s="44" t="s">
        <v>680</v>
      </c>
      <c r="M6054" s="44">
        <v>0</v>
      </c>
      <c r="N6054" s="44">
        <v>36</v>
      </c>
      <c r="O6054" s="44">
        <v>2020</v>
      </c>
      <c r="P6054" s="44" t="s">
        <v>112</v>
      </c>
      <c r="Q6054" s="44" t="s">
        <v>112</v>
      </c>
      <c r="R6054" s="44" t="s">
        <v>657</v>
      </c>
      <c r="S6054" s="44" t="s">
        <v>685</v>
      </c>
      <c r="T6054" s="44">
        <v>1089</v>
      </c>
      <c r="U6054" s="44" t="str">
        <f>IF(ISERROR(VLOOKUP(I6054,'BACK INFO'!F:F,1,0)),IF(ISERROR(VLOOKUP(I6054,'BACK INFO'!H:H,1,0)),K6054,'BACK INFO'!$H$1),'BACK INFO'!$G$1)</f>
        <v>PHYLLIS POSNER</v>
      </c>
    </row>
    <row r="6055" spans="1:21" x14ac:dyDescent="0.35">
      <c r="A6055" s="44" t="s">
        <v>684</v>
      </c>
      <c r="B6055" s="44">
        <v>2020</v>
      </c>
      <c r="C6055" s="44">
        <v>2</v>
      </c>
      <c r="D6055" s="44" t="s">
        <v>95</v>
      </c>
      <c r="E6055" s="44" t="s">
        <v>96</v>
      </c>
      <c r="F6055" s="44" t="s">
        <v>59</v>
      </c>
      <c r="G6055" s="44" t="s">
        <v>657</v>
      </c>
      <c r="H6055" s="44" t="s">
        <v>98</v>
      </c>
      <c r="I6055" s="44" t="s">
        <v>708</v>
      </c>
      <c r="J6055" s="44" t="s">
        <v>99</v>
      </c>
      <c r="K6055" s="44" t="s">
        <v>73</v>
      </c>
      <c r="L6055" s="44" t="s">
        <v>680</v>
      </c>
      <c r="M6055" s="44">
        <v>0</v>
      </c>
      <c r="N6055" s="44">
        <v>36</v>
      </c>
      <c r="O6055" s="44">
        <v>2020</v>
      </c>
      <c r="P6055" s="44" t="s">
        <v>112</v>
      </c>
      <c r="Q6055" s="44" t="s">
        <v>112</v>
      </c>
      <c r="R6055" s="44" t="s">
        <v>657</v>
      </c>
      <c r="S6055" s="44" t="s">
        <v>685</v>
      </c>
      <c r="T6055" s="44">
        <v>1159</v>
      </c>
      <c r="U6055" s="44" t="str">
        <f>IF(ISERROR(VLOOKUP(I6055,'BACK INFO'!F:F,1,0)),IF(ISERROR(VLOOKUP(I6055,'BACK INFO'!H:H,1,0)),K6055,'BACK INFO'!$H$1),'BACK INFO'!$G$1)</f>
        <v>PHYLLIS POSNER</v>
      </c>
    </row>
    <row r="6056" spans="1:21" x14ac:dyDescent="0.35">
      <c r="A6056" s="44" t="s">
        <v>684</v>
      </c>
      <c r="B6056" s="44">
        <v>2019</v>
      </c>
      <c r="C6056" s="44">
        <v>11</v>
      </c>
      <c r="D6056" s="44" t="s">
        <v>95</v>
      </c>
      <c r="E6056" s="44" t="s">
        <v>96</v>
      </c>
      <c r="F6056" s="44" t="s">
        <v>59</v>
      </c>
      <c r="G6056" s="44" t="s">
        <v>657</v>
      </c>
      <c r="H6056" s="44" t="s">
        <v>152</v>
      </c>
      <c r="I6056" s="44" t="s">
        <v>708</v>
      </c>
      <c r="J6056" s="44" t="s">
        <v>99</v>
      </c>
      <c r="K6056" s="44" t="s">
        <v>73</v>
      </c>
      <c r="L6056" s="44" t="s">
        <v>680</v>
      </c>
      <c r="M6056" s="44">
        <v>0</v>
      </c>
      <c r="N6056" s="44">
        <v>2</v>
      </c>
      <c r="O6056" s="44">
        <v>2020</v>
      </c>
      <c r="P6056" s="44" t="s">
        <v>112</v>
      </c>
      <c r="Q6056" s="44" t="s">
        <v>112</v>
      </c>
      <c r="R6056" s="44" t="s">
        <v>657</v>
      </c>
      <c r="S6056" s="44" t="s">
        <v>685</v>
      </c>
      <c r="T6056" s="44">
        <v>66</v>
      </c>
      <c r="U6056" s="44" t="str">
        <f>IF(ISERROR(VLOOKUP(I6056,'BACK INFO'!F:F,1,0)),IF(ISERROR(VLOOKUP(I6056,'BACK INFO'!H:H,1,0)),K6056,'BACK INFO'!$H$1),'BACK INFO'!$G$1)</f>
        <v>PHYLLIS POSNER</v>
      </c>
    </row>
    <row r="6057" spans="1:21" x14ac:dyDescent="0.35">
      <c r="A6057" s="44" t="s">
        <v>684</v>
      </c>
      <c r="B6057" s="44">
        <v>2019</v>
      </c>
      <c r="C6057" s="44">
        <v>12</v>
      </c>
      <c r="D6057" s="44" t="s">
        <v>95</v>
      </c>
      <c r="E6057" s="44" t="s">
        <v>96</v>
      </c>
      <c r="F6057" s="44" t="s">
        <v>59</v>
      </c>
      <c r="G6057" s="44" t="s">
        <v>657</v>
      </c>
      <c r="H6057" s="44" t="s">
        <v>152</v>
      </c>
      <c r="I6057" s="44" t="s">
        <v>708</v>
      </c>
      <c r="J6057" s="44" t="s">
        <v>99</v>
      </c>
      <c r="K6057" s="44" t="s">
        <v>73</v>
      </c>
      <c r="L6057" s="44" t="s">
        <v>680</v>
      </c>
      <c r="M6057" s="44">
        <v>0</v>
      </c>
      <c r="N6057" s="44">
        <v>5</v>
      </c>
      <c r="O6057" s="44">
        <v>2020</v>
      </c>
      <c r="P6057" s="44" t="s">
        <v>112</v>
      </c>
      <c r="Q6057" s="44" t="s">
        <v>112</v>
      </c>
      <c r="R6057" s="44" t="s">
        <v>657</v>
      </c>
      <c r="S6057" s="44" t="s">
        <v>685</v>
      </c>
      <c r="T6057" s="44">
        <v>283</v>
      </c>
      <c r="U6057" s="44" t="str">
        <f>IF(ISERROR(VLOOKUP(I6057,'BACK INFO'!F:F,1,0)),IF(ISERROR(VLOOKUP(I6057,'BACK INFO'!H:H,1,0)),K6057,'BACK INFO'!$H$1),'BACK INFO'!$G$1)</f>
        <v>PHYLLIS POSNER</v>
      </c>
    </row>
    <row r="6058" spans="1:21" x14ac:dyDescent="0.35">
      <c r="A6058" s="44" t="s">
        <v>684</v>
      </c>
      <c r="B6058" s="44">
        <v>2020</v>
      </c>
      <c r="C6058" s="44">
        <v>2</v>
      </c>
      <c r="D6058" s="44" t="s">
        <v>95</v>
      </c>
      <c r="E6058" s="44" t="s">
        <v>96</v>
      </c>
      <c r="F6058" s="44" t="s">
        <v>59</v>
      </c>
      <c r="G6058" s="44" t="s">
        <v>657</v>
      </c>
      <c r="H6058" s="44" t="s">
        <v>152</v>
      </c>
      <c r="I6058" s="44" t="s">
        <v>708</v>
      </c>
      <c r="J6058" s="44" t="s">
        <v>99</v>
      </c>
      <c r="K6058" s="44" t="s">
        <v>73</v>
      </c>
      <c r="L6058" s="44" t="s">
        <v>680</v>
      </c>
      <c r="M6058" s="44">
        <v>0</v>
      </c>
      <c r="N6058" s="44">
        <v>11</v>
      </c>
      <c r="O6058" s="44">
        <v>2020</v>
      </c>
      <c r="P6058" s="44" t="s">
        <v>112</v>
      </c>
      <c r="Q6058" s="44" t="s">
        <v>112</v>
      </c>
      <c r="R6058" s="44" t="s">
        <v>657</v>
      </c>
      <c r="S6058" s="44" t="s">
        <v>685</v>
      </c>
      <c r="T6058" s="44">
        <v>476</v>
      </c>
      <c r="U6058" s="44" t="str">
        <f>IF(ISERROR(VLOOKUP(I6058,'BACK INFO'!F:F,1,0)),IF(ISERROR(VLOOKUP(I6058,'BACK INFO'!H:H,1,0)),K6058,'BACK INFO'!$H$1),'BACK INFO'!$G$1)</f>
        <v>PHYLLIS POSNER</v>
      </c>
    </row>
    <row r="6059" spans="1:21" x14ac:dyDescent="0.35">
      <c r="A6059" s="44" t="s">
        <v>684</v>
      </c>
      <c r="B6059" s="44">
        <v>2019</v>
      </c>
      <c r="C6059" s="44">
        <v>12</v>
      </c>
      <c r="D6059" s="44" t="s">
        <v>95</v>
      </c>
      <c r="E6059" s="44" t="s">
        <v>96</v>
      </c>
      <c r="F6059" s="44" t="s">
        <v>59</v>
      </c>
      <c r="G6059" s="44" t="s">
        <v>657</v>
      </c>
      <c r="H6059" s="44" t="s">
        <v>117</v>
      </c>
      <c r="I6059" s="44" t="s">
        <v>709</v>
      </c>
      <c r="J6059" s="44" t="s">
        <v>99</v>
      </c>
      <c r="K6059" s="44" t="s">
        <v>72</v>
      </c>
      <c r="L6059" s="44" t="s">
        <v>680</v>
      </c>
      <c r="M6059" s="44">
        <v>0</v>
      </c>
      <c r="N6059" s="44">
        <v>40</v>
      </c>
      <c r="O6059" s="44">
        <v>2020</v>
      </c>
      <c r="P6059" s="44" t="s">
        <v>112</v>
      </c>
      <c r="Q6059" s="44" t="s">
        <v>112</v>
      </c>
      <c r="R6059" s="44" t="s">
        <v>657</v>
      </c>
      <c r="S6059" s="44" t="s">
        <v>685</v>
      </c>
      <c r="T6059" s="44">
        <v>1350</v>
      </c>
      <c r="U6059" s="44" t="str">
        <f>IF(ISERROR(VLOOKUP(I6059,'BACK INFO'!F:F,1,0)),IF(ISERROR(VLOOKUP(I6059,'BACK INFO'!H:H,1,0)),K6059,'BACK INFO'!$H$1),'BACK INFO'!$G$1)</f>
        <v>BILL MILLER AND COMPANY</v>
      </c>
    </row>
    <row r="6060" spans="1:21" x14ac:dyDescent="0.35">
      <c r="A6060" s="44" t="s">
        <v>684</v>
      </c>
      <c r="B6060" s="44">
        <v>2020</v>
      </c>
      <c r="C6060" s="44">
        <v>2</v>
      </c>
      <c r="D6060" s="44" t="s">
        <v>95</v>
      </c>
      <c r="E6060" s="44" t="s">
        <v>96</v>
      </c>
      <c r="F6060" s="44" t="s">
        <v>59</v>
      </c>
      <c r="G6060" s="44" t="s">
        <v>657</v>
      </c>
      <c r="H6060" s="44" t="s">
        <v>98</v>
      </c>
      <c r="I6060" s="44" t="s">
        <v>710</v>
      </c>
      <c r="J6060" s="44" t="s">
        <v>99</v>
      </c>
      <c r="K6060" s="44" t="s">
        <v>75</v>
      </c>
      <c r="L6060" s="44" t="s">
        <v>680</v>
      </c>
      <c r="M6060" s="44" t="s">
        <v>693</v>
      </c>
      <c r="N6060" s="44">
        <v>135</v>
      </c>
      <c r="O6060" s="44">
        <v>2020</v>
      </c>
      <c r="P6060" s="44" t="s">
        <v>112</v>
      </c>
      <c r="Q6060" s="44" t="s">
        <v>112</v>
      </c>
      <c r="R6060" s="44" t="s">
        <v>657</v>
      </c>
      <c r="S6060" s="44" t="s">
        <v>685</v>
      </c>
      <c r="T6060" s="44">
        <v>4219</v>
      </c>
      <c r="U6060" s="44" t="str">
        <f>IF(ISERROR(VLOOKUP(I6060,'BACK INFO'!F:F,1,0)),IF(ISERROR(VLOOKUP(I6060,'BACK INFO'!H:H,1,0)),K6060,'BACK INFO'!$H$1),'BACK INFO'!$G$1)</f>
        <v>LAURA BONG</v>
      </c>
    </row>
    <row r="6061" spans="1:21" x14ac:dyDescent="0.35">
      <c r="A6061" s="44" t="s">
        <v>684</v>
      </c>
      <c r="B6061" s="44">
        <v>2019</v>
      </c>
      <c r="C6061" s="44">
        <v>11</v>
      </c>
      <c r="D6061" s="44" t="s">
        <v>95</v>
      </c>
      <c r="E6061" s="44" t="s">
        <v>96</v>
      </c>
      <c r="F6061" s="44" t="s">
        <v>59</v>
      </c>
      <c r="G6061" s="44" t="s">
        <v>657</v>
      </c>
      <c r="H6061" s="44" t="s">
        <v>106</v>
      </c>
      <c r="I6061" s="44" t="s">
        <v>713</v>
      </c>
      <c r="J6061" s="44" t="s">
        <v>99</v>
      </c>
      <c r="K6061" s="44" t="s">
        <v>72</v>
      </c>
      <c r="L6061" s="44" t="s">
        <v>680</v>
      </c>
      <c r="M6061" s="44">
        <v>0</v>
      </c>
      <c r="N6061" s="44">
        <v>72</v>
      </c>
      <c r="O6061" s="44">
        <v>2020</v>
      </c>
      <c r="P6061" s="44" t="s">
        <v>112</v>
      </c>
      <c r="Q6061" s="44" t="s">
        <v>112</v>
      </c>
      <c r="R6061" s="44" t="s">
        <v>657</v>
      </c>
      <c r="S6061" s="44" t="s">
        <v>685</v>
      </c>
      <c r="T6061" s="44">
        <v>720</v>
      </c>
      <c r="U6061" s="44" t="str">
        <f>IF(ISERROR(VLOOKUP(I6061,'BACK INFO'!F:F,1,0)),IF(ISERROR(VLOOKUP(I6061,'BACK INFO'!H:H,1,0)),K6061,'BACK INFO'!$H$1),'BACK INFO'!$G$1)</f>
        <v>BILL MILLER AND COMPANY</v>
      </c>
    </row>
    <row r="6062" spans="1:21" x14ac:dyDescent="0.35">
      <c r="A6062" s="44" t="s">
        <v>684</v>
      </c>
      <c r="B6062" s="44">
        <v>2019</v>
      </c>
      <c r="C6062" s="44">
        <v>11</v>
      </c>
      <c r="D6062" s="44" t="s">
        <v>95</v>
      </c>
      <c r="E6062" s="44" t="s">
        <v>96</v>
      </c>
      <c r="F6062" s="44" t="s">
        <v>59</v>
      </c>
      <c r="G6062" s="44" t="s">
        <v>657</v>
      </c>
      <c r="H6062" s="44" t="s">
        <v>98</v>
      </c>
      <c r="I6062" s="44" t="s">
        <v>713</v>
      </c>
      <c r="J6062" s="44" t="s">
        <v>99</v>
      </c>
      <c r="K6062" s="44" t="s">
        <v>72</v>
      </c>
      <c r="L6062" s="44" t="s">
        <v>680</v>
      </c>
      <c r="M6062" s="44">
        <v>0</v>
      </c>
      <c r="N6062" s="44">
        <v>126</v>
      </c>
      <c r="O6062" s="44">
        <v>2020</v>
      </c>
      <c r="P6062" s="44" t="s">
        <v>112</v>
      </c>
      <c r="Q6062" s="44" t="s">
        <v>112</v>
      </c>
      <c r="R6062" s="44" t="s">
        <v>657</v>
      </c>
      <c r="S6062" s="44" t="s">
        <v>685</v>
      </c>
      <c r="T6062" s="44">
        <v>4303</v>
      </c>
      <c r="U6062" s="44" t="str">
        <f>IF(ISERROR(VLOOKUP(I6062,'BACK INFO'!F:F,1,0)),IF(ISERROR(VLOOKUP(I6062,'BACK INFO'!H:H,1,0)),K6062,'BACK INFO'!$H$1),'BACK INFO'!$G$1)</f>
        <v>BILL MILLER AND COMPANY</v>
      </c>
    </row>
    <row r="6063" spans="1:21" x14ac:dyDescent="0.35">
      <c r="A6063" s="44" t="s">
        <v>684</v>
      </c>
      <c r="B6063" s="44">
        <v>2020</v>
      </c>
      <c r="C6063" s="44">
        <v>1</v>
      </c>
      <c r="D6063" s="44" t="s">
        <v>95</v>
      </c>
      <c r="E6063" s="44" t="s">
        <v>96</v>
      </c>
      <c r="F6063" s="44" t="s">
        <v>59</v>
      </c>
      <c r="G6063" s="44" t="s">
        <v>657</v>
      </c>
      <c r="H6063" s="44" t="s">
        <v>98</v>
      </c>
      <c r="I6063" s="44" t="s">
        <v>713</v>
      </c>
      <c r="J6063" s="44" t="s">
        <v>99</v>
      </c>
      <c r="K6063" s="44" t="s">
        <v>72</v>
      </c>
      <c r="L6063" s="44" t="s">
        <v>680</v>
      </c>
      <c r="M6063" s="44">
        <v>0</v>
      </c>
      <c r="N6063" s="44">
        <v>110</v>
      </c>
      <c r="O6063" s="44">
        <v>2020</v>
      </c>
      <c r="P6063" s="44" t="s">
        <v>112</v>
      </c>
      <c r="Q6063" s="44" t="s">
        <v>112</v>
      </c>
      <c r="R6063" s="44" t="s">
        <v>657</v>
      </c>
      <c r="S6063" s="44" t="s">
        <v>685</v>
      </c>
      <c r="T6063" s="44">
        <v>3468</v>
      </c>
      <c r="U6063" s="44" t="str">
        <f>IF(ISERROR(VLOOKUP(I6063,'BACK INFO'!F:F,1,0)),IF(ISERROR(VLOOKUP(I6063,'BACK INFO'!H:H,1,0)),K6063,'BACK INFO'!$H$1),'BACK INFO'!$G$1)</f>
        <v>BILL MILLER AND COMPANY</v>
      </c>
    </row>
    <row r="6064" spans="1:21" x14ac:dyDescent="0.35">
      <c r="A6064" s="44" t="s">
        <v>684</v>
      </c>
      <c r="B6064" s="44">
        <v>2019</v>
      </c>
      <c r="C6064" s="44">
        <v>11</v>
      </c>
      <c r="D6064" s="44" t="s">
        <v>95</v>
      </c>
      <c r="E6064" s="44" t="s">
        <v>96</v>
      </c>
      <c r="F6064" s="44" t="s">
        <v>59</v>
      </c>
      <c r="G6064" s="44" t="s">
        <v>657</v>
      </c>
      <c r="H6064" s="44" t="s">
        <v>152</v>
      </c>
      <c r="I6064" s="44" t="s">
        <v>713</v>
      </c>
      <c r="J6064" s="44" t="s">
        <v>99</v>
      </c>
      <c r="K6064" s="44" t="s">
        <v>72</v>
      </c>
      <c r="L6064" s="44" t="s">
        <v>680</v>
      </c>
      <c r="M6064" s="44">
        <v>0</v>
      </c>
      <c r="N6064" s="44">
        <v>67</v>
      </c>
      <c r="O6064" s="44">
        <v>2020</v>
      </c>
      <c r="P6064" s="44" t="s">
        <v>112</v>
      </c>
      <c r="Q6064" s="44" t="s">
        <v>112</v>
      </c>
      <c r="R6064" s="44" t="s">
        <v>657</v>
      </c>
      <c r="S6064" s="44" t="s">
        <v>685</v>
      </c>
      <c r="T6064" s="44">
        <v>3332</v>
      </c>
      <c r="U6064" s="44" t="str">
        <f>IF(ISERROR(VLOOKUP(I6064,'BACK INFO'!F:F,1,0)),IF(ISERROR(VLOOKUP(I6064,'BACK INFO'!H:H,1,0)),K6064,'BACK INFO'!$H$1),'BACK INFO'!$G$1)</f>
        <v>BILL MILLER AND COMPANY</v>
      </c>
    </row>
    <row r="6065" spans="1:21" x14ac:dyDescent="0.35">
      <c r="A6065" s="44" t="s">
        <v>684</v>
      </c>
      <c r="B6065" s="44">
        <v>2020</v>
      </c>
      <c r="C6065" s="44">
        <v>1</v>
      </c>
      <c r="D6065" s="44" t="s">
        <v>95</v>
      </c>
      <c r="E6065" s="44" t="s">
        <v>96</v>
      </c>
      <c r="F6065" s="44" t="s">
        <v>59</v>
      </c>
      <c r="G6065" s="44" t="s">
        <v>657</v>
      </c>
      <c r="H6065" s="44" t="s">
        <v>152</v>
      </c>
      <c r="I6065" s="44" t="s">
        <v>713</v>
      </c>
      <c r="J6065" s="44" t="s">
        <v>99</v>
      </c>
      <c r="K6065" s="44" t="s">
        <v>72</v>
      </c>
      <c r="L6065" s="44" t="s">
        <v>680</v>
      </c>
      <c r="M6065" s="44">
        <v>0</v>
      </c>
      <c r="N6065" s="44">
        <v>35</v>
      </c>
      <c r="O6065" s="44">
        <v>2020</v>
      </c>
      <c r="P6065" s="44" t="s">
        <v>112</v>
      </c>
      <c r="Q6065" s="44" t="s">
        <v>112</v>
      </c>
      <c r="R6065" s="44" t="s">
        <v>657</v>
      </c>
      <c r="S6065" s="44" t="s">
        <v>685</v>
      </c>
      <c r="T6065" s="44">
        <v>1525</v>
      </c>
      <c r="U6065" s="44" t="str">
        <f>IF(ISERROR(VLOOKUP(I6065,'BACK INFO'!F:F,1,0)),IF(ISERROR(VLOOKUP(I6065,'BACK INFO'!H:H,1,0)),K6065,'BACK INFO'!$H$1),'BACK INFO'!$G$1)</f>
        <v>BILL MILLER AND COMPANY</v>
      </c>
    </row>
    <row r="6066" spans="1:21" x14ac:dyDescent="0.35">
      <c r="A6066" s="44" t="s">
        <v>684</v>
      </c>
      <c r="B6066" s="44">
        <v>2019</v>
      </c>
      <c r="C6066" s="44">
        <v>12</v>
      </c>
      <c r="D6066" s="44" t="s">
        <v>95</v>
      </c>
      <c r="E6066" s="44" t="s">
        <v>96</v>
      </c>
      <c r="F6066" s="44" t="s">
        <v>59</v>
      </c>
      <c r="G6066" s="44" t="s">
        <v>657</v>
      </c>
      <c r="H6066" s="44" t="s">
        <v>106</v>
      </c>
      <c r="I6066" s="44" t="s">
        <v>714</v>
      </c>
      <c r="J6066" s="44" t="s">
        <v>99</v>
      </c>
      <c r="K6066" s="44" t="s">
        <v>72</v>
      </c>
      <c r="L6066" s="44" t="s">
        <v>680</v>
      </c>
      <c r="M6066" s="44">
        <v>0</v>
      </c>
      <c r="N6066" s="44">
        <v>84</v>
      </c>
      <c r="O6066" s="44">
        <v>2020</v>
      </c>
      <c r="P6066" s="44" t="s">
        <v>112</v>
      </c>
      <c r="Q6066" s="44" t="s">
        <v>112</v>
      </c>
      <c r="R6066" s="44" t="s">
        <v>657</v>
      </c>
      <c r="S6066" s="44" t="s">
        <v>685</v>
      </c>
      <c r="T6066" s="44">
        <v>942</v>
      </c>
      <c r="U6066" s="44" t="str">
        <f>IF(ISERROR(VLOOKUP(I6066,'BACK INFO'!F:F,1,0)),IF(ISERROR(VLOOKUP(I6066,'BACK INFO'!H:H,1,0)),K6066,'BACK INFO'!$H$1),'BACK INFO'!$G$1)</f>
        <v>BILL MILLER AND COMPANY</v>
      </c>
    </row>
    <row r="6067" spans="1:21" x14ac:dyDescent="0.35">
      <c r="A6067" s="44" t="s">
        <v>684</v>
      </c>
      <c r="B6067" s="44">
        <v>2020</v>
      </c>
      <c r="C6067" s="44">
        <v>3</v>
      </c>
      <c r="D6067" s="44" t="s">
        <v>95</v>
      </c>
      <c r="E6067" s="44" t="s">
        <v>96</v>
      </c>
      <c r="F6067" s="44" t="s">
        <v>59</v>
      </c>
      <c r="G6067" s="44" t="s">
        <v>657</v>
      </c>
      <c r="H6067" s="44" t="s">
        <v>98</v>
      </c>
      <c r="I6067" s="44" t="s">
        <v>714</v>
      </c>
      <c r="J6067" s="44" t="s">
        <v>99</v>
      </c>
      <c r="K6067" s="44" t="s">
        <v>72</v>
      </c>
      <c r="L6067" s="44" t="s">
        <v>680</v>
      </c>
      <c r="M6067" s="44">
        <v>0</v>
      </c>
      <c r="N6067" s="44">
        <v>35</v>
      </c>
      <c r="O6067" s="44">
        <v>2020</v>
      </c>
      <c r="P6067" s="44" t="s">
        <v>112</v>
      </c>
      <c r="Q6067" s="44" t="s">
        <v>112</v>
      </c>
      <c r="R6067" s="44" t="s">
        <v>657</v>
      </c>
      <c r="S6067" s="44" t="s">
        <v>685</v>
      </c>
      <c r="T6067" s="44">
        <v>1098</v>
      </c>
      <c r="U6067" s="44" t="str">
        <f>IF(ISERROR(VLOOKUP(I6067,'BACK INFO'!F:F,1,0)),IF(ISERROR(VLOOKUP(I6067,'BACK INFO'!H:H,1,0)),K6067,'BACK INFO'!$H$1),'BACK INFO'!$G$1)</f>
        <v>BILL MILLER AND COMPANY</v>
      </c>
    </row>
    <row r="6068" spans="1:21" x14ac:dyDescent="0.35">
      <c r="A6068" s="44" t="s">
        <v>684</v>
      </c>
      <c r="B6068" s="44">
        <v>2019</v>
      </c>
      <c r="C6068" s="44">
        <v>10</v>
      </c>
      <c r="D6068" s="44" t="s">
        <v>95</v>
      </c>
      <c r="E6068" s="44" t="s">
        <v>96</v>
      </c>
      <c r="F6068" s="44" t="s">
        <v>59</v>
      </c>
      <c r="G6068" s="44" t="s">
        <v>657</v>
      </c>
      <c r="H6068" s="44" t="s">
        <v>106</v>
      </c>
      <c r="I6068" s="44" t="s">
        <v>715</v>
      </c>
      <c r="J6068" s="44" t="s">
        <v>99</v>
      </c>
      <c r="K6068" s="44" t="s">
        <v>72</v>
      </c>
      <c r="L6068" s="44" t="s">
        <v>680</v>
      </c>
      <c r="M6068" s="44" t="s">
        <v>693</v>
      </c>
      <c r="N6068" s="44">
        <v>6</v>
      </c>
      <c r="O6068" s="44">
        <v>2020</v>
      </c>
      <c r="P6068" s="44" t="s">
        <v>112</v>
      </c>
      <c r="Q6068" s="44" t="s">
        <v>112</v>
      </c>
      <c r="R6068" s="44" t="s">
        <v>657</v>
      </c>
      <c r="S6068" s="44" t="s">
        <v>685</v>
      </c>
      <c r="T6068" s="44">
        <v>102</v>
      </c>
      <c r="U6068" s="44" t="str">
        <f>IF(ISERROR(VLOOKUP(I6068,'BACK INFO'!F:F,1,0)),IF(ISERROR(VLOOKUP(I6068,'BACK INFO'!H:H,1,0)),K6068,'BACK INFO'!$H$1),'BACK INFO'!$G$1)</f>
        <v>BILL MILLER AND COMPANY</v>
      </c>
    </row>
    <row r="6069" spans="1:21" x14ac:dyDescent="0.35">
      <c r="A6069" s="44" t="s">
        <v>684</v>
      </c>
      <c r="B6069" s="44">
        <v>2019</v>
      </c>
      <c r="C6069" s="44">
        <v>10</v>
      </c>
      <c r="D6069" s="44" t="s">
        <v>95</v>
      </c>
      <c r="E6069" s="44" t="s">
        <v>96</v>
      </c>
      <c r="F6069" s="44" t="s">
        <v>59</v>
      </c>
      <c r="G6069" s="44" t="s">
        <v>657</v>
      </c>
      <c r="H6069" s="44" t="s">
        <v>117</v>
      </c>
      <c r="I6069" s="44" t="s">
        <v>715</v>
      </c>
      <c r="J6069" s="44" t="s">
        <v>99</v>
      </c>
      <c r="K6069" s="44" t="s">
        <v>72</v>
      </c>
      <c r="L6069" s="44" t="s">
        <v>680</v>
      </c>
      <c r="M6069" s="44" t="s">
        <v>693</v>
      </c>
      <c r="N6069" s="44">
        <v>44</v>
      </c>
      <c r="O6069" s="44">
        <v>2020</v>
      </c>
      <c r="P6069" s="44" t="s">
        <v>112</v>
      </c>
      <c r="Q6069" s="44" t="s">
        <v>112</v>
      </c>
      <c r="R6069" s="44" t="s">
        <v>657</v>
      </c>
      <c r="S6069" s="44" t="s">
        <v>685</v>
      </c>
      <c r="T6069" s="44">
        <v>1424</v>
      </c>
      <c r="U6069" s="44" t="str">
        <f>IF(ISERROR(VLOOKUP(I6069,'BACK INFO'!F:F,1,0)),IF(ISERROR(VLOOKUP(I6069,'BACK INFO'!H:H,1,0)),K6069,'BACK INFO'!$H$1),'BACK INFO'!$G$1)</f>
        <v>BILL MILLER AND COMPANY</v>
      </c>
    </row>
    <row r="6070" spans="1:21" x14ac:dyDescent="0.35">
      <c r="A6070" s="44" t="s">
        <v>684</v>
      </c>
      <c r="B6070" s="44">
        <v>2019</v>
      </c>
      <c r="C6070" s="44">
        <v>12</v>
      </c>
      <c r="D6070" s="44" t="s">
        <v>95</v>
      </c>
      <c r="E6070" s="44" t="s">
        <v>96</v>
      </c>
      <c r="F6070" s="44" t="s">
        <v>59</v>
      </c>
      <c r="G6070" s="44" t="s">
        <v>657</v>
      </c>
      <c r="H6070" s="44" t="s">
        <v>98</v>
      </c>
      <c r="I6070" s="44" t="s">
        <v>716</v>
      </c>
      <c r="J6070" s="44" t="s">
        <v>99</v>
      </c>
      <c r="K6070" s="44" t="s">
        <v>71</v>
      </c>
      <c r="L6070" s="44" t="s">
        <v>680</v>
      </c>
      <c r="M6070" s="44" t="s">
        <v>683</v>
      </c>
      <c r="N6070" s="44">
        <v>56</v>
      </c>
      <c r="O6070" s="44">
        <v>2020</v>
      </c>
      <c r="P6070" s="44" t="s">
        <v>112</v>
      </c>
      <c r="Q6070" s="44" t="s">
        <v>112</v>
      </c>
      <c r="R6070" s="44" t="s">
        <v>657</v>
      </c>
      <c r="S6070" s="44" t="s">
        <v>685</v>
      </c>
      <c r="T6070" s="44">
        <v>1688</v>
      </c>
      <c r="U6070" s="44" t="str">
        <f>IF(ISERROR(VLOOKUP(I6070,'BACK INFO'!F:F,1,0)),IF(ISERROR(VLOOKUP(I6070,'BACK INFO'!H:H,1,0)),K6070,'BACK INFO'!$H$1),'BACK INFO'!$G$1)</f>
        <v>HOLLY SALES INC.</v>
      </c>
    </row>
    <row r="6071" spans="1:21" x14ac:dyDescent="0.35">
      <c r="A6071" s="44" t="s">
        <v>684</v>
      </c>
      <c r="B6071" s="44">
        <v>2019</v>
      </c>
      <c r="C6071" s="44">
        <v>12</v>
      </c>
      <c r="D6071" s="44" t="s">
        <v>95</v>
      </c>
      <c r="E6071" s="44" t="s">
        <v>96</v>
      </c>
      <c r="F6071" s="44" t="s">
        <v>59</v>
      </c>
      <c r="G6071" s="44" t="s">
        <v>657</v>
      </c>
      <c r="H6071" s="44" t="s">
        <v>152</v>
      </c>
      <c r="I6071" s="44" t="s">
        <v>716</v>
      </c>
      <c r="J6071" s="44" t="s">
        <v>99</v>
      </c>
      <c r="K6071" s="44" t="s">
        <v>71</v>
      </c>
      <c r="L6071" s="44" t="s">
        <v>680</v>
      </c>
      <c r="M6071" s="44" t="s">
        <v>683</v>
      </c>
      <c r="N6071" s="44">
        <v>10</v>
      </c>
      <c r="O6071" s="44">
        <v>2020</v>
      </c>
      <c r="P6071" s="44" t="s">
        <v>112</v>
      </c>
      <c r="Q6071" s="44" t="s">
        <v>112</v>
      </c>
      <c r="R6071" s="44" t="s">
        <v>657</v>
      </c>
      <c r="S6071" s="44" t="s">
        <v>685</v>
      </c>
      <c r="T6071" s="44">
        <v>426</v>
      </c>
      <c r="U6071" s="44" t="str">
        <f>IF(ISERROR(VLOOKUP(I6071,'BACK INFO'!F:F,1,0)),IF(ISERROR(VLOOKUP(I6071,'BACK INFO'!H:H,1,0)),K6071,'BACK INFO'!$H$1),'BACK INFO'!$G$1)</f>
        <v>HOLLY SALES INC.</v>
      </c>
    </row>
    <row r="6072" spans="1:21" x14ac:dyDescent="0.35">
      <c r="A6072" s="44" t="s">
        <v>684</v>
      </c>
      <c r="B6072" s="44">
        <v>2020</v>
      </c>
      <c r="C6072" s="44">
        <v>2</v>
      </c>
      <c r="D6072" s="44" t="s">
        <v>95</v>
      </c>
      <c r="E6072" s="44" t="s">
        <v>96</v>
      </c>
      <c r="F6072" s="44" t="s">
        <v>59</v>
      </c>
      <c r="G6072" s="44" t="s">
        <v>657</v>
      </c>
      <c r="H6072" s="44" t="s">
        <v>98</v>
      </c>
      <c r="I6072" s="44" t="s">
        <v>717</v>
      </c>
      <c r="J6072" s="44" t="s">
        <v>99</v>
      </c>
      <c r="K6072" s="44" t="s">
        <v>74</v>
      </c>
      <c r="L6072" s="44" t="s">
        <v>680</v>
      </c>
      <c r="M6072" s="44">
        <v>0</v>
      </c>
      <c r="N6072" s="44">
        <v>67</v>
      </c>
      <c r="O6072" s="44">
        <v>2020</v>
      </c>
      <c r="P6072" s="44" t="s">
        <v>112</v>
      </c>
      <c r="Q6072" s="44" t="s">
        <v>112</v>
      </c>
      <c r="R6072" s="44" t="s">
        <v>657</v>
      </c>
      <c r="S6072" s="44" t="s">
        <v>685</v>
      </c>
      <c r="T6072" s="44">
        <v>2143</v>
      </c>
      <c r="U6072" s="44" t="str">
        <f>IF(ISERROR(VLOOKUP(I6072,'BACK INFO'!F:F,1,0)),IF(ISERROR(VLOOKUP(I6072,'BACK INFO'!H:H,1,0)),K6072,'BACK INFO'!$H$1),'BACK INFO'!$G$1)</f>
        <v>DENISE ARNETT</v>
      </c>
    </row>
    <row r="6073" spans="1:21" x14ac:dyDescent="0.35">
      <c r="A6073" s="44" t="s">
        <v>684</v>
      </c>
      <c r="B6073" s="44">
        <v>2020</v>
      </c>
      <c r="C6073" s="44">
        <v>4</v>
      </c>
      <c r="D6073" s="44" t="s">
        <v>95</v>
      </c>
      <c r="E6073" s="44" t="s">
        <v>96</v>
      </c>
      <c r="F6073" s="44" t="s">
        <v>59</v>
      </c>
      <c r="G6073" s="44" t="s">
        <v>657</v>
      </c>
      <c r="H6073" s="44" t="s">
        <v>98</v>
      </c>
      <c r="I6073" s="44" t="s">
        <v>717</v>
      </c>
      <c r="J6073" s="44" t="s">
        <v>99</v>
      </c>
      <c r="K6073" s="44" t="s">
        <v>74</v>
      </c>
      <c r="L6073" s="44" t="s">
        <v>680</v>
      </c>
      <c r="M6073" s="44">
        <v>0</v>
      </c>
      <c r="N6073" s="44">
        <v>52</v>
      </c>
      <c r="O6073" s="44">
        <v>2020</v>
      </c>
      <c r="P6073" s="44" t="s">
        <v>112</v>
      </c>
      <c r="Q6073" s="44" t="s">
        <v>112</v>
      </c>
      <c r="R6073" s="44" t="s">
        <v>657</v>
      </c>
      <c r="S6073" s="44" t="s">
        <v>685</v>
      </c>
      <c r="T6073" s="44">
        <v>1899</v>
      </c>
      <c r="U6073" s="44" t="str">
        <f>IF(ISERROR(VLOOKUP(I6073,'BACK INFO'!F:F,1,0)),IF(ISERROR(VLOOKUP(I6073,'BACK INFO'!H:H,1,0)),K6073,'BACK INFO'!$H$1),'BACK INFO'!$G$1)</f>
        <v>DENISE ARNETT</v>
      </c>
    </row>
    <row r="6074" spans="1:21" x14ac:dyDescent="0.35">
      <c r="A6074" s="44" t="s">
        <v>684</v>
      </c>
      <c r="B6074" s="44">
        <v>2020</v>
      </c>
      <c r="C6074" s="44">
        <v>2</v>
      </c>
      <c r="D6074" s="44" t="s">
        <v>95</v>
      </c>
      <c r="E6074" s="44" t="s">
        <v>96</v>
      </c>
      <c r="F6074" s="44" t="s">
        <v>59</v>
      </c>
      <c r="G6074" s="44" t="s">
        <v>657</v>
      </c>
      <c r="H6074" s="44" t="s">
        <v>152</v>
      </c>
      <c r="I6074" s="44" t="s">
        <v>717</v>
      </c>
      <c r="J6074" s="44" t="s">
        <v>99</v>
      </c>
      <c r="K6074" s="44" t="s">
        <v>74</v>
      </c>
      <c r="L6074" s="44" t="s">
        <v>680</v>
      </c>
      <c r="M6074" s="44">
        <v>0</v>
      </c>
      <c r="N6074" s="44">
        <v>11</v>
      </c>
      <c r="O6074" s="44">
        <v>2020</v>
      </c>
      <c r="P6074" s="44" t="s">
        <v>112</v>
      </c>
      <c r="Q6074" s="44" t="s">
        <v>112</v>
      </c>
      <c r="R6074" s="44" t="s">
        <v>657</v>
      </c>
      <c r="S6074" s="44" t="s">
        <v>685</v>
      </c>
      <c r="T6074" s="44">
        <v>561</v>
      </c>
      <c r="U6074" s="44" t="str">
        <f>IF(ISERROR(VLOOKUP(I6074,'BACK INFO'!F:F,1,0)),IF(ISERROR(VLOOKUP(I6074,'BACK INFO'!H:H,1,0)),K6074,'BACK INFO'!$H$1),'BACK INFO'!$G$1)</f>
        <v>DENISE ARNETT</v>
      </c>
    </row>
    <row r="6075" spans="1:21" x14ac:dyDescent="0.35">
      <c r="A6075" s="44" t="s">
        <v>684</v>
      </c>
      <c r="B6075" s="44">
        <v>2020</v>
      </c>
      <c r="C6075" s="44">
        <v>4</v>
      </c>
      <c r="D6075" s="44" t="s">
        <v>95</v>
      </c>
      <c r="E6075" s="44" t="s">
        <v>96</v>
      </c>
      <c r="F6075" s="44" t="s">
        <v>59</v>
      </c>
      <c r="G6075" s="44" t="s">
        <v>657</v>
      </c>
      <c r="H6075" s="44" t="s">
        <v>152</v>
      </c>
      <c r="I6075" s="44" t="s">
        <v>717</v>
      </c>
      <c r="J6075" s="44" t="s">
        <v>99</v>
      </c>
      <c r="K6075" s="44" t="s">
        <v>74</v>
      </c>
      <c r="L6075" s="44" t="s">
        <v>680</v>
      </c>
      <c r="M6075" s="44">
        <v>0</v>
      </c>
      <c r="N6075" s="44">
        <v>14</v>
      </c>
      <c r="O6075" s="44">
        <v>2020</v>
      </c>
      <c r="P6075" s="44" t="s">
        <v>112</v>
      </c>
      <c r="Q6075" s="44" t="s">
        <v>112</v>
      </c>
      <c r="R6075" s="44" t="s">
        <v>657</v>
      </c>
      <c r="S6075" s="44" t="s">
        <v>685</v>
      </c>
      <c r="T6075" s="44">
        <v>642</v>
      </c>
      <c r="U6075" s="44" t="str">
        <f>IF(ISERROR(VLOOKUP(I6075,'BACK INFO'!F:F,1,0)),IF(ISERROR(VLOOKUP(I6075,'BACK INFO'!H:H,1,0)),K6075,'BACK INFO'!$H$1),'BACK INFO'!$G$1)</f>
        <v>DENISE ARNETT</v>
      </c>
    </row>
    <row r="6076" spans="1:21" x14ac:dyDescent="0.35">
      <c r="A6076" s="44" t="s">
        <v>684</v>
      </c>
      <c r="B6076" s="44">
        <v>2020</v>
      </c>
      <c r="C6076" s="44">
        <v>3</v>
      </c>
      <c r="D6076" s="44" t="s">
        <v>95</v>
      </c>
      <c r="E6076" s="44" t="s">
        <v>96</v>
      </c>
      <c r="F6076" s="44" t="s">
        <v>59</v>
      </c>
      <c r="G6076" s="44" t="s">
        <v>657</v>
      </c>
      <c r="H6076" s="44" t="s">
        <v>98</v>
      </c>
      <c r="I6076" s="44" t="s">
        <v>718</v>
      </c>
      <c r="J6076" s="44" t="s">
        <v>99</v>
      </c>
      <c r="K6076" s="44" t="s">
        <v>72</v>
      </c>
      <c r="L6076" s="44" t="s">
        <v>680</v>
      </c>
      <c r="M6076" s="44">
        <v>0</v>
      </c>
      <c r="N6076" s="44">
        <v>20</v>
      </c>
      <c r="O6076" s="44">
        <v>2020</v>
      </c>
      <c r="P6076" s="44" t="s">
        <v>112</v>
      </c>
      <c r="Q6076" s="44" t="s">
        <v>112</v>
      </c>
      <c r="R6076" s="44" t="s">
        <v>657</v>
      </c>
      <c r="S6076" s="44" t="s">
        <v>685</v>
      </c>
      <c r="T6076" s="44">
        <v>637</v>
      </c>
      <c r="U6076" s="44" t="str">
        <f>IF(ISERROR(VLOOKUP(I6076,'BACK INFO'!F:F,1,0)),IF(ISERROR(VLOOKUP(I6076,'BACK INFO'!H:H,1,0)),K6076,'BACK INFO'!$H$1),'BACK INFO'!$G$1)</f>
        <v>BILL MILLER AND COMPANY</v>
      </c>
    </row>
    <row r="6077" spans="1:21" x14ac:dyDescent="0.35">
      <c r="A6077" s="44" t="s">
        <v>684</v>
      </c>
      <c r="B6077" s="44">
        <v>2019</v>
      </c>
      <c r="C6077" s="44">
        <v>12</v>
      </c>
      <c r="D6077" s="44" t="s">
        <v>95</v>
      </c>
      <c r="E6077" s="44" t="s">
        <v>96</v>
      </c>
      <c r="F6077" s="44" t="s">
        <v>59</v>
      </c>
      <c r="G6077" s="44" t="s">
        <v>657</v>
      </c>
      <c r="H6077" s="44" t="s">
        <v>98</v>
      </c>
      <c r="I6077" s="44" t="s">
        <v>719</v>
      </c>
      <c r="J6077" s="44" t="s">
        <v>99</v>
      </c>
      <c r="K6077" s="44" t="s">
        <v>74</v>
      </c>
      <c r="L6077" s="44" t="s">
        <v>680</v>
      </c>
      <c r="M6077" s="44" t="s">
        <v>693</v>
      </c>
      <c r="N6077" s="44">
        <v>24</v>
      </c>
      <c r="O6077" s="44">
        <v>2020</v>
      </c>
      <c r="P6077" s="44" t="s">
        <v>112</v>
      </c>
      <c r="Q6077" s="44" t="s">
        <v>112</v>
      </c>
      <c r="R6077" s="44" t="s">
        <v>657</v>
      </c>
      <c r="S6077" s="44" t="s">
        <v>685</v>
      </c>
      <c r="T6077" s="44">
        <v>714</v>
      </c>
      <c r="U6077" s="44" t="str">
        <f>IF(ISERROR(VLOOKUP(I6077,'BACK INFO'!F:F,1,0)),IF(ISERROR(VLOOKUP(I6077,'BACK INFO'!H:H,1,0)),K6077,'BACK INFO'!$H$1),'BACK INFO'!$G$1)</f>
        <v>DENISE ARNETT</v>
      </c>
    </row>
    <row r="6078" spans="1:21" x14ac:dyDescent="0.35">
      <c r="A6078" s="44" t="s">
        <v>684</v>
      </c>
      <c r="B6078" s="44">
        <v>2019</v>
      </c>
      <c r="C6078" s="44">
        <v>11</v>
      </c>
      <c r="D6078" s="44" t="s">
        <v>95</v>
      </c>
      <c r="E6078" s="44" t="s">
        <v>96</v>
      </c>
      <c r="F6078" s="44" t="s">
        <v>59</v>
      </c>
      <c r="G6078" s="44" t="s">
        <v>570</v>
      </c>
      <c r="H6078" s="44" t="s">
        <v>110</v>
      </c>
      <c r="I6078" s="44" t="s">
        <v>719</v>
      </c>
      <c r="J6078" s="44" t="s">
        <v>99</v>
      </c>
      <c r="K6078" s="44" t="s">
        <v>74</v>
      </c>
      <c r="L6078" s="44" t="s">
        <v>680</v>
      </c>
      <c r="M6078" s="44" t="s">
        <v>693</v>
      </c>
      <c r="N6078" s="44">
        <v>30</v>
      </c>
      <c r="O6078" s="44">
        <v>2019</v>
      </c>
      <c r="P6078" s="44" t="s">
        <v>109</v>
      </c>
      <c r="Q6078" s="44" t="s">
        <v>109</v>
      </c>
      <c r="R6078" s="44" t="s">
        <v>570</v>
      </c>
      <c r="S6078" s="44" t="s">
        <v>685</v>
      </c>
      <c r="T6078" s="44">
        <v>1151</v>
      </c>
      <c r="U6078" s="44" t="str">
        <f>IF(ISERROR(VLOOKUP(I6078,'BACK INFO'!F:F,1,0)),IF(ISERROR(VLOOKUP(I6078,'BACK INFO'!H:H,1,0)),K6078,'BACK INFO'!$H$1),'BACK INFO'!$G$1)</f>
        <v>DENISE ARNETT</v>
      </c>
    </row>
    <row r="6079" spans="1:21" x14ac:dyDescent="0.35">
      <c r="A6079" s="44" t="s">
        <v>684</v>
      </c>
      <c r="B6079" s="44">
        <v>2020</v>
      </c>
      <c r="C6079" s="44">
        <v>1</v>
      </c>
      <c r="D6079" s="44" t="s">
        <v>95</v>
      </c>
      <c r="E6079" s="44" t="s">
        <v>96</v>
      </c>
      <c r="F6079" s="44" t="s">
        <v>59</v>
      </c>
      <c r="G6079" s="44" t="s">
        <v>657</v>
      </c>
      <c r="H6079" s="44" t="s">
        <v>106</v>
      </c>
      <c r="I6079" s="44" t="s">
        <v>701</v>
      </c>
      <c r="J6079" s="44" t="s">
        <v>99</v>
      </c>
      <c r="K6079" s="44" t="s">
        <v>75</v>
      </c>
      <c r="L6079" s="44" t="s">
        <v>680</v>
      </c>
      <c r="M6079" s="44">
        <v>0</v>
      </c>
      <c r="N6079" s="44">
        <v>42</v>
      </c>
      <c r="O6079" s="44">
        <v>2020</v>
      </c>
      <c r="P6079" s="44" t="s">
        <v>112</v>
      </c>
      <c r="Q6079" s="44" t="s">
        <v>112</v>
      </c>
      <c r="R6079" s="44" t="s">
        <v>657</v>
      </c>
      <c r="S6079" s="44" t="s">
        <v>685</v>
      </c>
      <c r="T6079" s="44">
        <v>714</v>
      </c>
      <c r="U6079" s="44" t="str">
        <f>IF(ISERROR(VLOOKUP(I6079,'BACK INFO'!F:F,1,0)),IF(ISERROR(VLOOKUP(I6079,'BACK INFO'!H:H,1,0)),K6079,'BACK INFO'!$H$1),'BACK INFO'!$G$1)</f>
        <v>LAURA BONG</v>
      </c>
    </row>
    <row r="6080" spans="1:21" x14ac:dyDescent="0.35">
      <c r="A6080" s="44" t="s">
        <v>684</v>
      </c>
      <c r="B6080" s="44">
        <v>2020</v>
      </c>
      <c r="C6080" s="44">
        <v>5</v>
      </c>
      <c r="D6080" s="44" t="s">
        <v>95</v>
      </c>
      <c r="E6080" s="44" t="s">
        <v>96</v>
      </c>
      <c r="F6080" s="44" t="s">
        <v>59</v>
      </c>
      <c r="G6080" s="44" t="s">
        <v>657</v>
      </c>
      <c r="H6080" s="44" t="s">
        <v>106</v>
      </c>
      <c r="I6080" s="44" t="s">
        <v>701</v>
      </c>
      <c r="J6080" s="44" t="s">
        <v>99</v>
      </c>
      <c r="K6080" s="44" t="s">
        <v>75</v>
      </c>
      <c r="L6080" s="44" t="s">
        <v>680</v>
      </c>
      <c r="M6080" s="44">
        <v>0</v>
      </c>
      <c r="N6080" s="44">
        <v>6</v>
      </c>
      <c r="O6080" s="44">
        <v>2020</v>
      </c>
      <c r="P6080" s="44" t="s">
        <v>112</v>
      </c>
      <c r="Q6080" s="44" t="s">
        <v>112</v>
      </c>
      <c r="R6080" s="44" t="s">
        <v>657</v>
      </c>
      <c r="S6080" s="44" t="s">
        <v>685</v>
      </c>
      <c r="T6080" s="44">
        <v>102</v>
      </c>
      <c r="U6080" s="44" t="str">
        <f>IF(ISERROR(VLOOKUP(I6080,'BACK INFO'!F:F,1,0)),IF(ISERROR(VLOOKUP(I6080,'BACK INFO'!H:H,1,0)),K6080,'BACK INFO'!$H$1),'BACK INFO'!$G$1)</f>
        <v>LAURA BONG</v>
      </c>
    </row>
    <row r="6081" spans="1:21" x14ac:dyDescent="0.35">
      <c r="A6081" s="44" t="s">
        <v>684</v>
      </c>
      <c r="B6081" s="44">
        <v>2019</v>
      </c>
      <c r="C6081" s="44">
        <v>12</v>
      </c>
      <c r="D6081" s="44" t="s">
        <v>95</v>
      </c>
      <c r="E6081" s="44" t="s">
        <v>96</v>
      </c>
      <c r="F6081" s="44" t="s">
        <v>59</v>
      </c>
      <c r="G6081" s="44" t="s">
        <v>657</v>
      </c>
      <c r="H6081" s="44" t="s">
        <v>117</v>
      </c>
      <c r="I6081" s="44" t="s">
        <v>701</v>
      </c>
      <c r="J6081" s="44" t="s">
        <v>99</v>
      </c>
      <c r="K6081" s="44" t="s">
        <v>75</v>
      </c>
      <c r="L6081" s="44" t="s">
        <v>680</v>
      </c>
      <c r="M6081" s="44">
        <v>0</v>
      </c>
      <c r="N6081" s="44">
        <v>864</v>
      </c>
      <c r="O6081" s="44">
        <v>2020</v>
      </c>
      <c r="P6081" s="44" t="s">
        <v>112</v>
      </c>
      <c r="Q6081" s="44" t="s">
        <v>112</v>
      </c>
      <c r="R6081" s="44" t="s">
        <v>657</v>
      </c>
      <c r="S6081" s="44" t="s">
        <v>685</v>
      </c>
      <c r="T6081" s="44">
        <v>28473</v>
      </c>
      <c r="U6081" s="44" t="str">
        <f>IF(ISERROR(VLOOKUP(I6081,'BACK INFO'!F:F,1,0)),IF(ISERROR(VLOOKUP(I6081,'BACK INFO'!H:H,1,0)),K6081,'BACK INFO'!$H$1),'BACK INFO'!$G$1)</f>
        <v>LAURA BONG</v>
      </c>
    </row>
    <row r="6082" spans="1:21" x14ac:dyDescent="0.35">
      <c r="A6082" s="44" t="s">
        <v>684</v>
      </c>
      <c r="B6082" s="44">
        <v>2020</v>
      </c>
      <c r="C6082" s="44">
        <v>5</v>
      </c>
      <c r="D6082" s="44" t="s">
        <v>95</v>
      </c>
      <c r="E6082" s="44" t="s">
        <v>96</v>
      </c>
      <c r="F6082" s="44" t="s">
        <v>59</v>
      </c>
      <c r="G6082" s="44" t="s">
        <v>657</v>
      </c>
      <c r="H6082" s="44" t="s">
        <v>117</v>
      </c>
      <c r="I6082" s="44" t="s">
        <v>701</v>
      </c>
      <c r="J6082" s="44" t="s">
        <v>99</v>
      </c>
      <c r="K6082" s="44" t="s">
        <v>75</v>
      </c>
      <c r="L6082" s="44" t="s">
        <v>680</v>
      </c>
      <c r="M6082" s="44">
        <v>0</v>
      </c>
      <c r="N6082" s="44">
        <v>452</v>
      </c>
      <c r="O6082" s="44">
        <v>2020</v>
      </c>
      <c r="P6082" s="44" t="s">
        <v>112</v>
      </c>
      <c r="Q6082" s="44" t="s">
        <v>112</v>
      </c>
      <c r="R6082" s="44" t="s">
        <v>657</v>
      </c>
      <c r="S6082" s="44" t="s">
        <v>685</v>
      </c>
      <c r="T6082" s="44">
        <v>14870</v>
      </c>
      <c r="U6082" s="44" t="str">
        <f>IF(ISERROR(VLOOKUP(I6082,'BACK INFO'!F:F,1,0)),IF(ISERROR(VLOOKUP(I6082,'BACK INFO'!H:H,1,0)),K6082,'BACK INFO'!$H$1),'BACK INFO'!$G$1)</f>
        <v>LAURA BONG</v>
      </c>
    </row>
    <row r="6083" spans="1:21" x14ac:dyDescent="0.35">
      <c r="A6083" s="44" t="s">
        <v>684</v>
      </c>
      <c r="B6083" s="44">
        <v>2020</v>
      </c>
      <c r="C6083" s="44">
        <v>1</v>
      </c>
      <c r="D6083" s="44" t="s">
        <v>95</v>
      </c>
      <c r="E6083" s="44" t="s">
        <v>96</v>
      </c>
      <c r="F6083" s="44" t="s">
        <v>59</v>
      </c>
      <c r="G6083" s="44" t="s">
        <v>657</v>
      </c>
      <c r="H6083" s="44" t="s">
        <v>98</v>
      </c>
      <c r="I6083" s="44" t="s">
        <v>701</v>
      </c>
      <c r="J6083" s="44" t="s">
        <v>99</v>
      </c>
      <c r="K6083" s="44" t="s">
        <v>75</v>
      </c>
      <c r="L6083" s="44" t="s">
        <v>680</v>
      </c>
      <c r="M6083" s="44">
        <v>0</v>
      </c>
      <c r="N6083" s="44">
        <v>1775</v>
      </c>
      <c r="O6083" s="44">
        <v>2020</v>
      </c>
      <c r="P6083" s="44" t="s">
        <v>112</v>
      </c>
      <c r="Q6083" s="44" t="s">
        <v>112</v>
      </c>
      <c r="R6083" s="44" t="s">
        <v>657</v>
      </c>
      <c r="S6083" s="44" t="s">
        <v>685</v>
      </c>
      <c r="T6083" s="44">
        <v>56503</v>
      </c>
      <c r="U6083" s="44" t="str">
        <f>IF(ISERROR(VLOOKUP(I6083,'BACK INFO'!F:F,1,0)),IF(ISERROR(VLOOKUP(I6083,'BACK INFO'!H:H,1,0)),K6083,'BACK INFO'!$H$1),'BACK INFO'!$G$1)</f>
        <v>LAURA BONG</v>
      </c>
    </row>
    <row r="6084" spans="1:21" x14ac:dyDescent="0.35">
      <c r="A6084" s="44" t="s">
        <v>684</v>
      </c>
      <c r="B6084" s="44">
        <v>2020</v>
      </c>
      <c r="C6084" s="44">
        <v>5</v>
      </c>
      <c r="D6084" s="44" t="s">
        <v>95</v>
      </c>
      <c r="E6084" s="44" t="s">
        <v>96</v>
      </c>
      <c r="F6084" s="44" t="s">
        <v>59</v>
      </c>
      <c r="G6084" s="44" t="s">
        <v>657</v>
      </c>
      <c r="H6084" s="44" t="s">
        <v>98</v>
      </c>
      <c r="I6084" s="44" t="s">
        <v>701</v>
      </c>
      <c r="J6084" s="44" t="s">
        <v>99</v>
      </c>
      <c r="K6084" s="44" t="s">
        <v>75</v>
      </c>
      <c r="L6084" s="44" t="s">
        <v>680</v>
      </c>
      <c r="M6084" s="44">
        <v>0</v>
      </c>
      <c r="N6084" s="44">
        <v>420</v>
      </c>
      <c r="O6084" s="44">
        <v>2020</v>
      </c>
      <c r="P6084" s="44" t="s">
        <v>112</v>
      </c>
      <c r="Q6084" s="44" t="s">
        <v>112</v>
      </c>
      <c r="R6084" s="44" t="s">
        <v>657</v>
      </c>
      <c r="S6084" s="44" t="s">
        <v>685</v>
      </c>
      <c r="T6084" s="44">
        <v>13413</v>
      </c>
      <c r="U6084" s="44" t="str">
        <f>IF(ISERROR(VLOOKUP(I6084,'BACK INFO'!F:F,1,0)),IF(ISERROR(VLOOKUP(I6084,'BACK INFO'!H:H,1,0)),K6084,'BACK INFO'!$H$1),'BACK INFO'!$G$1)</f>
        <v>LAURA BONG</v>
      </c>
    </row>
    <row r="6085" spans="1:21" x14ac:dyDescent="0.35">
      <c r="A6085" s="44" t="s">
        <v>684</v>
      </c>
      <c r="B6085" s="44">
        <v>2020</v>
      </c>
      <c r="C6085" s="44">
        <v>1</v>
      </c>
      <c r="D6085" s="44" t="s">
        <v>95</v>
      </c>
      <c r="E6085" s="44" t="s">
        <v>96</v>
      </c>
      <c r="F6085" s="44" t="s">
        <v>59</v>
      </c>
      <c r="G6085" s="44" t="s">
        <v>657</v>
      </c>
      <c r="H6085" s="44" t="s">
        <v>152</v>
      </c>
      <c r="I6085" s="44" t="s">
        <v>701</v>
      </c>
      <c r="J6085" s="44" t="s">
        <v>99</v>
      </c>
      <c r="K6085" s="44" t="s">
        <v>75</v>
      </c>
      <c r="L6085" s="44" t="s">
        <v>680</v>
      </c>
      <c r="M6085" s="44">
        <v>0</v>
      </c>
      <c r="N6085" s="44">
        <v>165</v>
      </c>
      <c r="O6085" s="44">
        <v>2020</v>
      </c>
      <c r="P6085" s="44" t="s">
        <v>112</v>
      </c>
      <c r="Q6085" s="44" t="s">
        <v>112</v>
      </c>
      <c r="R6085" s="44" t="s">
        <v>657</v>
      </c>
      <c r="S6085" s="44" t="s">
        <v>685</v>
      </c>
      <c r="T6085" s="44">
        <v>7865</v>
      </c>
      <c r="U6085" s="44" t="str">
        <f>IF(ISERROR(VLOOKUP(I6085,'BACK INFO'!F:F,1,0)),IF(ISERROR(VLOOKUP(I6085,'BACK INFO'!H:H,1,0)),K6085,'BACK INFO'!$H$1),'BACK INFO'!$G$1)</f>
        <v>LAURA BONG</v>
      </c>
    </row>
    <row r="6086" spans="1:21" x14ac:dyDescent="0.35">
      <c r="A6086" s="44" t="s">
        <v>684</v>
      </c>
      <c r="B6086" s="44">
        <v>2020</v>
      </c>
      <c r="C6086" s="44">
        <v>5</v>
      </c>
      <c r="D6086" s="44" t="s">
        <v>95</v>
      </c>
      <c r="E6086" s="44" t="s">
        <v>96</v>
      </c>
      <c r="F6086" s="44" t="s">
        <v>59</v>
      </c>
      <c r="G6086" s="44" t="s">
        <v>657</v>
      </c>
      <c r="H6086" s="44" t="s">
        <v>152</v>
      </c>
      <c r="I6086" s="44" t="s">
        <v>701</v>
      </c>
      <c r="J6086" s="44" t="s">
        <v>99</v>
      </c>
      <c r="K6086" s="44" t="s">
        <v>75</v>
      </c>
      <c r="L6086" s="44" t="s">
        <v>680</v>
      </c>
      <c r="M6086" s="44">
        <v>0</v>
      </c>
      <c r="N6086" s="44">
        <v>25</v>
      </c>
      <c r="O6086" s="44">
        <v>2020</v>
      </c>
      <c r="P6086" s="44" t="s">
        <v>112</v>
      </c>
      <c r="Q6086" s="44" t="s">
        <v>112</v>
      </c>
      <c r="R6086" s="44" t="s">
        <v>657</v>
      </c>
      <c r="S6086" s="44" t="s">
        <v>685</v>
      </c>
      <c r="T6086" s="44">
        <v>1225</v>
      </c>
      <c r="U6086" s="44" t="str">
        <f>IF(ISERROR(VLOOKUP(I6086,'BACK INFO'!F:F,1,0)),IF(ISERROR(VLOOKUP(I6086,'BACK INFO'!H:H,1,0)),K6086,'BACK INFO'!$H$1),'BACK INFO'!$G$1)</f>
        <v>LAURA BONG</v>
      </c>
    </row>
    <row r="6087" spans="1:21" x14ac:dyDescent="0.35">
      <c r="A6087" s="44" t="s">
        <v>684</v>
      </c>
      <c r="B6087" s="44">
        <v>2020</v>
      </c>
      <c r="C6087" s="44">
        <v>1</v>
      </c>
      <c r="D6087" s="44" t="s">
        <v>95</v>
      </c>
      <c r="E6087" s="44" t="s">
        <v>96</v>
      </c>
      <c r="F6087" s="44" t="s">
        <v>59</v>
      </c>
      <c r="G6087" s="44" t="s">
        <v>675</v>
      </c>
      <c r="H6087" s="44" t="s">
        <v>98</v>
      </c>
      <c r="I6087" s="44" t="s">
        <v>701</v>
      </c>
      <c r="J6087" s="44" t="s">
        <v>99</v>
      </c>
      <c r="K6087" s="44" t="s">
        <v>75</v>
      </c>
      <c r="L6087" s="44" t="s">
        <v>680</v>
      </c>
      <c r="M6087" s="44">
        <v>0</v>
      </c>
      <c r="N6087" s="44">
        <v>35</v>
      </c>
      <c r="O6087" s="44">
        <v>2020</v>
      </c>
      <c r="P6087" s="44" t="s">
        <v>676</v>
      </c>
      <c r="Q6087" s="44" t="s">
        <v>676</v>
      </c>
      <c r="R6087" s="44" t="s">
        <v>675</v>
      </c>
      <c r="S6087" s="44" t="s">
        <v>685</v>
      </c>
      <c r="T6087" s="44">
        <v>2415</v>
      </c>
      <c r="U6087" s="44" t="str">
        <f>IF(ISERROR(VLOOKUP(I6087,'BACK INFO'!F:F,1,0)),IF(ISERROR(VLOOKUP(I6087,'BACK INFO'!H:H,1,0)),K6087,'BACK INFO'!$H$1),'BACK INFO'!$G$1)</f>
        <v>LAURA BONG</v>
      </c>
    </row>
    <row r="6088" spans="1:21" x14ac:dyDescent="0.35">
      <c r="A6088" s="44" t="s">
        <v>684</v>
      </c>
      <c r="B6088" s="44">
        <v>2020</v>
      </c>
      <c r="C6088" s="44">
        <v>5</v>
      </c>
      <c r="D6088" s="44" t="s">
        <v>95</v>
      </c>
      <c r="E6088" s="44" t="s">
        <v>96</v>
      </c>
      <c r="F6088" s="44" t="s">
        <v>59</v>
      </c>
      <c r="G6088" s="44" t="s">
        <v>675</v>
      </c>
      <c r="H6088" s="44" t="s">
        <v>98</v>
      </c>
      <c r="I6088" s="44" t="s">
        <v>701</v>
      </c>
      <c r="J6088" s="44" t="s">
        <v>99</v>
      </c>
      <c r="K6088" s="44" t="s">
        <v>75</v>
      </c>
      <c r="L6088" s="44" t="s">
        <v>680</v>
      </c>
      <c r="M6088" s="44">
        <v>0</v>
      </c>
      <c r="N6088" s="44">
        <v>10</v>
      </c>
      <c r="O6088" s="44">
        <v>2020</v>
      </c>
      <c r="P6088" s="44" t="s">
        <v>676</v>
      </c>
      <c r="Q6088" s="44" t="s">
        <v>676</v>
      </c>
      <c r="R6088" s="44" t="s">
        <v>675</v>
      </c>
      <c r="S6088" s="44" t="s">
        <v>685</v>
      </c>
      <c r="T6088" s="44">
        <v>690</v>
      </c>
      <c r="U6088" s="44" t="str">
        <f>IF(ISERROR(VLOOKUP(I6088,'BACK INFO'!F:F,1,0)),IF(ISERROR(VLOOKUP(I6088,'BACK INFO'!H:H,1,0)),K6088,'BACK INFO'!$H$1),'BACK INFO'!$G$1)</f>
        <v>LAURA BONG</v>
      </c>
    </row>
    <row r="6089" spans="1:21" x14ac:dyDescent="0.35">
      <c r="A6089" s="44" t="s">
        <v>684</v>
      </c>
      <c r="B6089" s="44">
        <v>2020</v>
      </c>
      <c r="C6089" s="44">
        <v>1</v>
      </c>
      <c r="D6089" s="44" t="s">
        <v>95</v>
      </c>
      <c r="E6089" s="44" t="s">
        <v>96</v>
      </c>
      <c r="F6089" s="44" t="s">
        <v>59</v>
      </c>
      <c r="G6089" s="44" t="s">
        <v>657</v>
      </c>
      <c r="H6089" s="44" t="s">
        <v>117</v>
      </c>
      <c r="I6089" s="44" t="s">
        <v>721</v>
      </c>
      <c r="J6089" s="44" t="s">
        <v>99</v>
      </c>
      <c r="K6089" s="44" t="s">
        <v>67</v>
      </c>
      <c r="L6089" s="44" t="s">
        <v>680</v>
      </c>
      <c r="M6089" s="44" t="s">
        <v>693</v>
      </c>
      <c r="N6089" s="44">
        <v>46</v>
      </c>
      <c r="O6089" s="44">
        <v>2020</v>
      </c>
      <c r="P6089" s="44" t="s">
        <v>112</v>
      </c>
      <c r="Q6089" s="44" t="s">
        <v>112</v>
      </c>
      <c r="R6089" s="44" t="s">
        <v>657</v>
      </c>
      <c r="S6089" s="44" t="s">
        <v>685</v>
      </c>
      <c r="T6089" s="44">
        <v>1519</v>
      </c>
      <c r="U6089" s="44" t="str">
        <f>IF(ISERROR(VLOOKUP(I6089,'BACK INFO'!F:F,1,0)),IF(ISERROR(VLOOKUP(I6089,'BACK INFO'!H:H,1,0)),K6089,'BACK INFO'!$H$1),'BACK INFO'!$G$1)</f>
        <v>ANITA M. HOPKINS</v>
      </c>
    </row>
    <row r="6090" spans="1:21" x14ac:dyDescent="0.35">
      <c r="A6090" s="44" t="s">
        <v>684</v>
      </c>
      <c r="B6090" s="44">
        <v>2020</v>
      </c>
      <c r="C6090" s="44">
        <v>1</v>
      </c>
      <c r="D6090" s="44" t="s">
        <v>95</v>
      </c>
      <c r="E6090" s="44" t="s">
        <v>96</v>
      </c>
      <c r="F6090" s="44" t="s">
        <v>59</v>
      </c>
      <c r="G6090" s="44" t="s">
        <v>657</v>
      </c>
      <c r="H6090" s="44" t="s">
        <v>152</v>
      </c>
      <c r="I6090" s="44" t="s">
        <v>721</v>
      </c>
      <c r="J6090" s="44" t="s">
        <v>99</v>
      </c>
      <c r="K6090" s="44" t="s">
        <v>67</v>
      </c>
      <c r="L6090" s="44" t="s">
        <v>680</v>
      </c>
      <c r="M6090" s="44" t="s">
        <v>693</v>
      </c>
      <c r="N6090" s="44">
        <v>4</v>
      </c>
      <c r="O6090" s="44">
        <v>2020</v>
      </c>
      <c r="P6090" s="44" t="s">
        <v>112</v>
      </c>
      <c r="Q6090" s="44" t="s">
        <v>112</v>
      </c>
      <c r="R6090" s="44" t="s">
        <v>657</v>
      </c>
      <c r="S6090" s="44" t="s">
        <v>685</v>
      </c>
      <c r="T6090" s="44">
        <v>118</v>
      </c>
      <c r="U6090" s="44" t="str">
        <f>IF(ISERROR(VLOOKUP(I6090,'BACK INFO'!F:F,1,0)),IF(ISERROR(VLOOKUP(I6090,'BACK INFO'!H:H,1,0)),K6090,'BACK INFO'!$H$1),'BACK INFO'!$G$1)</f>
        <v>ANITA M. HOPKINS</v>
      </c>
    </row>
    <row r="6091" spans="1:21" x14ac:dyDescent="0.35">
      <c r="A6091" s="44" t="s">
        <v>684</v>
      </c>
      <c r="B6091" s="44">
        <v>2019</v>
      </c>
      <c r="C6091" s="44">
        <v>12</v>
      </c>
      <c r="D6091" s="44" t="s">
        <v>95</v>
      </c>
      <c r="E6091" s="44" t="s">
        <v>96</v>
      </c>
      <c r="F6091" s="44" t="s">
        <v>59</v>
      </c>
      <c r="G6091" s="44" t="s">
        <v>657</v>
      </c>
      <c r="H6091" s="44" t="s">
        <v>110</v>
      </c>
      <c r="I6091" s="44" t="s">
        <v>842</v>
      </c>
      <c r="J6091" s="44" t="s">
        <v>120</v>
      </c>
      <c r="K6091" s="44" t="s">
        <v>69</v>
      </c>
      <c r="L6091" s="44" t="s">
        <v>680</v>
      </c>
      <c r="M6091" s="44">
        <v>0</v>
      </c>
      <c r="N6091" s="44">
        <v>50</v>
      </c>
      <c r="O6091" s="44">
        <v>2020</v>
      </c>
      <c r="P6091" s="44" t="s">
        <v>112</v>
      </c>
      <c r="Q6091" s="44" t="s">
        <v>112</v>
      </c>
      <c r="R6091" s="44" t="s">
        <v>657</v>
      </c>
      <c r="S6091" s="44" t="s">
        <v>685</v>
      </c>
      <c r="T6091" s="44">
        <v>1587.4446196590823</v>
      </c>
      <c r="U6091" s="44" t="str">
        <f>IF(ISERROR(VLOOKUP(I6091,'BACK INFO'!F:F,1,0)),IF(ISERROR(VLOOKUP(I6091,'BACK INFO'!H:H,1,0)),K6091,'BACK INFO'!$H$1),'BACK INFO'!$G$1)</f>
        <v>JULIE BERTRAND</v>
      </c>
    </row>
    <row r="6092" spans="1:21" x14ac:dyDescent="0.35">
      <c r="A6092" s="44" t="s">
        <v>684</v>
      </c>
      <c r="B6092" s="44">
        <v>2019</v>
      </c>
      <c r="C6092" s="44">
        <v>10</v>
      </c>
      <c r="D6092" s="44" t="s">
        <v>95</v>
      </c>
      <c r="E6092" s="44" t="s">
        <v>96</v>
      </c>
      <c r="F6092" s="44" t="s">
        <v>59</v>
      </c>
      <c r="G6092" s="44" t="s">
        <v>657</v>
      </c>
      <c r="H6092" s="44" t="s">
        <v>98</v>
      </c>
      <c r="I6092" s="44" t="s">
        <v>842</v>
      </c>
      <c r="J6092" s="44" t="s">
        <v>120</v>
      </c>
      <c r="K6092" s="44" t="s">
        <v>69</v>
      </c>
      <c r="L6092" s="44" t="s">
        <v>680</v>
      </c>
      <c r="M6092" s="44">
        <v>0</v>
      </c>
      <c r="N6092" s="44">
        <v>86</v>
      </c>
      <c r="O6092" s="44">
        <v>2020</v>
      </c>
      <c r="P6092" s="44" t="s">
        <v>112</v>
      </c>
      <c r="Q6092" s="44" t="s">
        <v>112</v>
      </c>
      <c r="R6092" s="44" t="s">
        <v>657</v>
      </c>
      <c r="S6092" s="44" t="s">
        <v>685</v>
      </c>
      <c r="T6092" s="44">
        <v>2563.6404595629642</v>
      </c>
      <c r="U6092" s="44" t="str">
        <f>IF(ISERROR(VLOOKUP(I6092,'BACK INFO'!F:F,1,0)),IF(ISERROR(VLOOKUP(I6092,'BACK INFO'!H:H,1,0)),K6092,'BACK INFO'!$H$1),'BACK INFO'!$G$1)</f>
        <v>JULIE BERTRAND</v>
      </c>
    </row>
    <row r="6093" spans="1:21" x14ac:dyDescent="0.35">
      <c r="A6093" s="44" t="s">
        <v>684</v>
      </c>
      <c r="B6093" s="44">
        <v>2019</v>
      </c>
      <c r="C6093" s="44">
        <v>11</v>
      </c>
      <c r="D6093" s="44" t="s">
        <v>95</v>
      </c>
      <c r="E6093" s="44" t="s">
        <v>96</v>
      </c>
      <c r="F6093" s="44" t="s">
        <v>59</v>
      </c>
      <c r="G6093" s="44" t="s">
        <v>657</v>
      </c>
      <c r="H6093" s="44" t="s">
        <v>98</v>
      </c>
      <c r="I6093" s="44" t="s">
        <v>842</v>
      </c>
      <c r="J6093" s="44" t="s">
        <v>120</v>
      </c>
      <c r="K6093" s="44" t="s">
        <v>69</v>
      </c>
      <c r="L6093" s="44" t="s">
        <v>680</v>
      </c>
      <c r="M6093" s="44">
        <v>0</v>
      </c>
      <c r="N6093" s="44">
        <v>63</v>
      </c>
      <c r="O6093" s="44">
        <v>2020</v>
      </c>
      <c r="P6093" s="44" t="s">
        <v>112</v>
      </c>
      <c r="Q6093" s="44" t="s">
        <v>112</v>
      </c>
      <c r="R6093" s="44" t="s">
        <v>657</v>
      </c>
      <c r="S6093" s="44" t="s">
        <v>685</v>
      </c>
      <c r="T6093" s="44">
        <v>1998.1977922955618</v>
      </c>
      <c r="U6093" s="44" t="str">
        <f>IF(ISERROR(VLOOKUP(I6093,'BACK INFO'!F:F,1,0)),IF(ISERROR(VLOOKUP(I6093,'BACK INFO'!H:H,1,0)),K6093,'BACK INFO'!$H$1),'BACK INFO'!$G$1)</f>
        <v>JULIE BERTRAND</v>
      </c>
    </row>
    <row r="6094" spans="1:21" x14ac:dyDescent="0.35">
      <c r="A6094" s="44" t="s">
        <v>684</v>
      </c>
      <c r="B6094" s="44">
        <v>2019</v>
      </c>
      <c r="C6094" s="44">
        <v>12</v>
      </c>
      <c r="D6094" s="44" t="s">
        <v>95</v>
      </c>
      <c r="E6094" s="44" t="s">
        <v>96</v>
      </c>
      <c r="F6094" s="44" t="s">
        <v>59</v>
      </c>
      <c r="G6094" s="44" t="s">
        <v>657</v>
      </c>
      <c r="H6094" s="44" t="s">
        <v>98</v>
      </c>
      <c r="I6094" s="44" t="s">
        <v>842</v>
      </c>
      <c r="J6094" s="44" t="s">
        <v>120</v>
      </c>
      <c r="K6094" s="44" t="s">
        <v>69</v>
      </c>
      <c r="L6094" s="44" t="s">
        <v>680</v>
      </c>
      <c r="M6094" s="44">
        <v>0</v>
      </c>
      <c r="N6094" s="44">
        <v>22</v>
      </c>
      <c r="O6094" s="44">
        <v>2020</v>
      </c>
      <c r="P6094" s="44" t="s">
        <v>112</v>
      </c>
      <c r="Q6094" s="44" t="s">
        <v>112</v>
      </c>
      <c r="R6094" s="44" t="s">
        <v>657</v>
      </c>
      <c r="S6094" s="44" t="s">
        <v>685</v>
      </c>
      <c r="T6094" s="44">
        <v>636.02913569122165</v>
      </c>
      <c r="U6094" s="44" t="str">
        <f>IF(ISERROR(VLOOKUP(I6094,'BACK INFO'!F:F,1,0)),IF(ISERROR(VLOOKUP(I6094,'BACK INFO'!H:H,1,0)),K6094,'BACK INFO'!$H$1),'BACK INFO'!$G$1)</f>
        <v>JULIE BERTRAND</v>
      </c>
    </row>
    <row r="6095" spans="1:21" x14ac:dyDescent="0.35">
      <c r="A6095" s="44" t="s">
        <v>684</v>
      </c>
      <c r="B6095" s="44">
        <v>2019</v>
      </c>
      <c r="C6095" s="44">
        <v>10</v>
      </c>
      <c r="D6095" s="44" t="s">
        <v>95</v>
      </c>
      <c r="E6095" s="44" t="s">
        <v>96</v>
      </c>
      <c r="F6095" s="44" t="s">
        <v>59</v>
      </c>
      <c r="G6095" s="44" t="s">
        <v>657</v>
      </c>
      <c r="H6095" s="44" t="s">
        <v>152</v>
      </c>
      <c r="I6095" s="44" t="s">
        <v>842</v>
      </c>
      <c r="J6095" s="44" t="s">
        <v>120</v>
      </c>
      <c r="K6095" s="44" t="s">
        <v>69</v>
      </c>
      <c r="L6095" s="44" t="s">
        <v>680</v>
      </c>
      <c r="M6095" s="44">
        <v>0</v>
      </c>
      <c r="N6095" s="44">
        <v>4</v>
      </c>
      <c r="O6095" s="44">
        <v>2020</v>
      </c>
      <c r="P6095" s="44" t="s">
        <v>112</v>
      </c>
      <c r="Q6095" s="44" t="s">
        <v>112</v>
      </c>
      <c r="R6095" s="44" t="s">
        <v>657</v>
      </c>
      <c r="S6095" s="44" t="s">
        <v>685</v>
      </c>
      <c r="T6095" s="44">
        <v>226.77780280844033</v>
      </c>
      <c r="U6095" s="44" t="str">
        <f>IF(ISERROR(VLOOKUP(I6095,'BACK INFO'!F:F,1,0)),IF(ISERROR(VLOOKUP(I6095,'BACK INFO'!H:H,1,0)),K6095,'BACK INFO'!$H$1),'BACK INFO'!$G$1)</f>
        <v>JULIE BERTRAND</v>
      </c>
    </row>
    <row r="6096" spans="1:21" x14ac:dyDescent="0.35">
      <c r="A6096" s="44" t="s">
        <v>684</v>
      </c>
      <c r="B6096" s="44">
        <v>2019</v>
      </c>
      <c r="C6096" s="44">
        <v>11</v>
      </c>
      <c r="D6096" s="44" t="s">
        <v>95</v>
      </c>
      <c r="E6096" s="44" t="s">
        <v>96</v>
      </c>
      <c r="F6096" s="44" t="s">
        <v>59</v>
      </c>
      <c r="G6096" s="44" t="s">
        <v>657</v>
      </c>
      <c r="H6096" s="44" t="s">
        <v>152</v>
      </c>
      <c r="I6096" s="44" t="s">
        <v>842</v>
      </c>
      <c r="J6096" s="44" t="s">
        <v>120</v>
      </c>
      <c r="K6096" s="44" t="s">
        <v>69</v>
      </c>
      <c r="L6096" s="44" t="s">
        <v>680</v>
      </c>
      <c r="M6096" s="44">
        <v>0</v>
      </c>
      <c r="N6096" s="44">
        <v>8</v>
      </c>
      <c r="O6096" s="44">
        <v>2020</v>
      </c>
      <c r="P6096" s="44" t="s">
        <v>112</v>
      </c>
      <c r="Q6096" s="44" t="s">
        <v>112</v>
      </c>
      <c r="R6096" s="44" t="s">
        <v>657</v>
      </c>
      <c r="S6096" s="44" t="s">
        <v>685</v>
      </c>
      <c r="T6096" s="44">
        <v>408.50041300593222</v>
      </c>
      <c r="U6096" s="44" t="str">
        <f>IF(ISERROR(VLOOKUP(I6096,'BACK INFO'!F:F,1,0)),IF(ISERROR(VLOOKUP(I6096,'BACK INFO'!H:H,1,0)),K6096,'BACK INFO'!$H$1),'BACK INFO'!$G$1)</f>
        <v>JULIE BERTRAND</v>
      </c>
    </row>
    <row r="6097" spans="1:21" x14ac:dyDescent="0.35">
      <c r="A6097" s="44" t="s">
        <v>684</v>
      </c>
      <c r="B6097" s="44">
        <v>2019</v>
      </c>
      <c r="C6097" s="44">
        <v>12</v>
      </c>
      <c r="D6097" s="44" t="s">
        <v>95</v>
      </c>
      <c r="E6097" s="44" t="s">
        <v>96</v>
      </c>
      <c r="F6097" s="44" t="s">
        <v>59</v>
      </c>
      <c r="G6097" s="44" t="s">
        <v>657</v>
      </c>
      <c r="H6097" s="44" t="s">
        <v>152</v>
      </c>
      <c r="I6097" s="44" t="s">
        <v>842</v>
      </c>
      <c r="J6097" s="44" t="s">
        <v>120</v>
      </c>
      <c r="K6097" s="44" t="s">
        <v>69</v>
      </c>
      <c r="L6097" s="44" t="s">
        <v>680</v>
      </c>
      <c r="M6097" s="44">
        <v>0</v>
      </c>
      <c r="N6097" s="44">
        <v>6</v>
      </c>
      <c r="O6097" s="44">
        <v>2020</v>
      </c>
      <c r="P6097" s="44" t="s">
        <v>112</v>
      </c>
      <c r="Q6097" s="44" t="s">
        <v>112</v>
      </c>
      <c r="R6097" s="44" t="s">
        <v>657</v>
      </c>
      <c r="S6097" s="44" t="s">
        <v>685</v>
      </c>
      <c r="T6097" s="44">
        <v>243.29804009912141</v>
      </c>
      <c r="U6097" s="44" t="str">
        <f>IF(ISERROR(VLOOKUP(I6097,'BACK INFO'!F:F,1,0)),IF(ISERROR(VLOOKUP(I6097,'BACK INFO'!H:H,1,0)),K6097,'BACK INFO'!$H$1),'BACK INFO'!$G$1)</f>
        <v>JULIE BERTRAND</v>
      </c>
    </row>
    <row r="6098" spans="1:21" x14ac:dyDescent="0.35">
      <c r="A6098" s="44" t="s">
        <v>684</v>
      </c>
      <c r="B6098" s="44">
        <v>2019</v>
      </c>
      <c r="C6098" s="44">
        <v>10</v>
      </c>
      <c r="D6098" s="44" t="s">
        <v>95</v>
      </c>
      <c r="E6098" s="44" t="s">
        <v>96</v>
      </c>
      <c r="F6098" s="44" t="s">
        <v>59</v>
      </c>
      <c r="G6098" s="44" t="s">
        <v>657</v>
      </c>
      <c r="H6098" s="44" t="s">
        <v>117</v>
      </c>
      <c r="I6098" s="44" t="s">
        <v>851</v>
      </c>
      <c r="J6098" s="44" t="s">
        <v>99</v>
      </c>
      <c r="K6098" s="44" t="s">
        <v>245</v>
      </c>
      <c r="L6098" s="44" t="s">
        <v>680</v>
      </c>
      <c r="M6098" s="44">
        <v>0</v>
      </c>
      <c r="N6098" s="44">
        <v>60</v>
      </c>
      <c r="O6098" s="44">
        <v>2020</v>
      </c>
      <c r="P6098" s="44" t="s">
        <v>112</v>
      </c>
      <c r="Q6098" s="44" t="s">
        <v>112</v>
      </c>
      <c r="R6098" s="44" t="s">
        <v>657</v>
      </c>
      <c r="S6098" s="44" t="s">
        <v>685</v>
      </c>
      <c r="T6098" s="44">
        <v>1978</v>
      </c>
      <c r="U6098" s="44" t="str">
        <f>IF(ISERROR(VLOOKUP(I6098,'BACK INFO'!F:F,1,0)),IF(ISERROR(VLOOKUP(I6098,'BACK INFO'!H:H,1,0)),K6098,'BACK INFO'!$H$1),'BACK INFO'!$G$1)</f>
        <v>JULIUS ORTIZ MALDONADO</v>
      </c>
    </row>
    <row r="6099" spans="1:21" x14ac:dyDescent="0.35">
      <c r="A6099" s="44" t="s">
        <v>684</v>
      </c>
      <c r="B6099" s="44">
        <v>2019</v>
      </c>
      <c r="C6099" s="44">
        <v>10</v>
      </c>
      <c r="D6099" s="44" t="s">
        <v>95</v>
      </c>
      <c r="E6099" s="44" t="s">
        <v>96</v>
      </c>
      <c r="F6099" s="44" t="s">
        <v>59</v>
      </c>
      <c r="G6099" s="44" t="s">
        <v>657</v>
      </c>
      <c r="H6099" s="44" t="s">
        <v>152</v>
      </c>
      <c r="I6099" s="44" t="s">
        <v>851</v>
      </c>
      <c r="J6099" s="44" t="s">
        <v>99</v>
      </c>
      <c r="K6099" s="44" t="s">
        <v>245</v>
      </c>
      <c r="L6099" s="44" t="s">
        <v>680</v>
      </c>
      <c r="M6099" s="44">
        <v>0</v>
      </c>
      <c r="N6099" s="44">
        <v>7</v>
      </c>
      <c r="O6099" s="44">
        <v>2020</v>
      </c>
      <c r="P6099" s="44" t="s">
        <v>112</v>
      </c>
      <c r="Q6099" s="44" t="s">
        <v>112</v>
      </c>
      <c r="R6099" s="44" t="s">
        <v>657</v>
      </c>
      <c r="S6099" s="44" t="s">
        <v>685</v>
      </c>
      <c r="T6099" s="44">
        <v>206.5</v>
      </c>
      <c r="U6099" s="44" t="str">
        <f>IF(ISERROR(VLOOKUP(I6099,'BACK INFO'!F:F,1,0)),IF(ISERROR(VLOOKUP(I6099,'BACK INFO'!H:H,1,0)),K6099,'BACK INFO'!$H$1),'BACK INFO'!$G$1)</f>
        <v>JULIUS ORTIZ MALDONADO</v>
      </c>
    </row>
    <row r="6100" spans="1:21" x14ac:dyDescent="0.35">
      <c r="A6100" s="44" t="s">
        <v>684</v>
      </c>
      <c r="B6100" s="44">
        <v>2019</v>
      </c>
      <c r="C6100" s="44">
        <v>10</v>
      </c>
      <c r="D6100" s="44" t="s">
        <v>95</v>
      </c>
      <c r="E6100" s="44" t="s">
        <v>96</v>
      </c>
      <c r="F6100" s="44" t="s">
        <v>59</v>
      </c>
      <c r="G6100" s="44" t="s">
        <v>657</v>
      </c>
      <c r="H6100" s="44" t="s">
        <v>106</v>
      </c>
      <c r="I6100" s="44" t="s">
        <v>852</v>
      </c>
      <c r="J6100" s="44" t="s">
        <v>99</v>
      </c>
      <c r="K6100" s="44" t="s">
        <v>70</v>
      </c>
      <c r="L6100" s="44" t="s">
        <v>680</v>
      </c>
      <c r="M6100" s="44">
        <v>0</v>
      </c>
      <c r="N6100" s="44">
        <v>26</v>
      </c>
      <c r="O6100" s="44">
        <v>2020</v>
      </c>
      <c r="P6100" s="44" t="s">
        <v>112</v>
      </c>
      <c r="Q6100" s="44" t="s">
        <v>112</v>
      </c>
      <c r="R6100" s="44" t="s">
        <v>657</v>
      </c>
      <c r="S6100" s="44" t="s">
        <v>685</v>
      </c>
      <c r="T6100" s="44">
        <v>366</v>
      </c>
      <c r="U6100" s="44" t="str">
        <f>IF(ISERROR(VLOOKUP(I6100,'BACK INFO'!F:F,1,0)),IF(ISERROR(VLOOKUP(I6100,'BACK INFO'!H:H,1,0)),K6100,'BACK INFO'!$H$1),'BACK INFO'!$G$1)</f>
        <v>JUDITH ANN DEAL</v>
      </c>
    </row>
    <row r="6101" spans="1:21" x14ac:dyDescent="0.35">
      <c r="A6101" s="44" t="s">
        <v>684</v>
      </c>
      <c r="B6101" s="44">
        <v>2019</v>
      </c>
      <c r="C6101" s="44">
        <v>10</v>
      </c>
      <c r="D6101" s="44" t="s">
        <v>95</v>
      </c>
      <c r="E6101" s="44" t="s">
        <v>96</v>
      </c>
      <c r="F6101" s="44" t="s">
        <v>59</v>
      </c>
      <c r="G6101" s="44" t="s">
        <v>657</v>
      </c>
      <c r="H6101" s="44" t="s">
        <v>98</v>
      </c>
      <c r="I6101" s="44" t="s">
        <v>852</v>
      </c>
      <c r="J6101" s="44" t="s">
        <v>99</v>
      </c>
      <c r="K6101" s="44" t="s">
        <v>70</v>
      </c>
      <c r="L6101" s="44" t="s">
        <v>680</v>
      </c>
      <c r="M6101" s="44">
        <v>0</v>
      </c>
      <c r="N6101" s="44">
        <v>24</v>
      </c>
      <c r="O6101" s="44">
        <v>2020</v>
      </c>
      <c r="P6101" s="44" t="s">
        <v>112</v>
      </c>
      <c r="Q6101" s="44" t="s">
        <v>112</v>
      </c>
      <c r="R6101" s="44" t="s">
        <v>657</v>
      </c>
      <c r="S6101" s="44" t="s">
        <v>685</v>
      </c>
      <c r="T6101" s="44">
        <v>744</v>
      </c>
      <c r="U6101" s="44" t="str">
        <f>IF(ISERROR(VLOOKUP(I6101,'BACK INFO'!F:F,1,0)),IF(ISERROR(VLOOKUP(I6101,'BACK INFO'!H:H,1,0)),K6101,'BACK INFO'!$H$1),'BACK INFO'!$G$1)</f>
        <v>JUDITH ANN DEAL</v>
      </c>
    </row>
    <row r="6102" spans="1:21" x14ac:dyDescent="0.35">
      <c r="A6102" s="44" t="s">
        <v>684</v>
      </c>
      <c r="B6102" s="44">
        <v>2019</v>
      </c>
      <c r="C6102" s="44">
        <v>9</v>
      </c>
      <c r="D6102" s="44" t="s">
        <v>260</v>
      </c>
      <c r="E6102" s="44" t="s">
        <v>96</v>
      </c>
      <c r="F6102" s="44" t="s">
        <v>59</v>
      </c>
      <c r="G6102" s="44" t="s">
        <v>241</v>
      </c>
      <c r="H6102" s="44" t="s">
        <v>117</v>
      </c>
      <c r="I6102" s="44" t="s">
        <v>113</v>
      </c>
      <c r="J6102" s="44" t="s">
        <v>99</v>
      </c>
      <c r="K6102" s="44" t="s">
        <v>72</v>
      </c>
      <c r="L6102" s="44" t="s">
        <v>680</v>
      </c>
      <c r="M6102" s="44">
        <v>0</v>
      </c>
      <c r="N6102" s="44">
        <v>1</v>
      </c>
      <c r="O6102" s="44">
        <v>2019</v>
      </c>
      <c r="P6102" s="44" t="s">
        <v>112</v>
      </c>
      <c r="Q6102" s="44" t="s">
        <v>112</v>
      </c>
      <c r="R6102" s="44" t="s">
        <v>241</v>
      </c>
      <c r="S6102" s="44" t="s">
        <v>685</v>
      </c>
      <c r="T6102" s="44">
        <v>34</v>
      </c>
      <c r="U6102" s="44" t="str">
        <f>IF(ISERROR(VLOOKUP(I6102,'BACK INFO'!F:F,1,0)),IF(ISERROR(VLOOKUP(I6102,'BACK INFO'!H:H,1,0)),K6102,'BACK INFO'!$H$1),'BACK INFO'!$G$1)</f>
        <v>BILL MILLER AND COMPANY</v>
      </c>
    </row>
  </sheetData>
  <sortState xmlns:xlrd2="http://schemas.microsoft.com/office/spreadsheetml/2017/richdata2" ref="A2:U6031">
    <sortCondition ref="A2:A6031"/>
    <sortCondition ref="B2:B6031"/>
    <sortCondition ref="C2:C603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02D2E-60EE-48F0-B2C7-3606C27F223C}">
  <dimension ref="A1:C747"/>
  <sheetViews>
    <sheetView topLeftCell="A145" workbookViewId="0">
      <selection activeCell="A2" sqref="A2"/>
    </sheetView>
  </sheetViews>
  <sheetFormatPr baseColWidth="10" defaultRowHeight="14.5" x14ac:dyDescent="0.35"/>
  <cols>
    <col min="1" max="1" width="16.26953125" bestFit="1" customWidth="1"/>
    <col min="2" max="2" width="54.81640625" bestFit="1" customWidth="1"/>
    <col min="3" max="3" width="12.54296875" bestFit="1" customWidth="1"/>
  </cols>
  <sheetData>
    <row r="1" spans="1:3" x14ac:dyDescent="0.35">
      <c r="A1" s="1"/>
    </row>
    <row r="2" spans="1:3" x14ac:dyDescent="0.35">
      <c r="A2" s="45" t="s">
        <v>80</v>
      </c>
      <c r="B2" s="45" t="s">
        <v>722</v>
      </c>
      <c r="C2" s="45" t="s">
        <v>87</v>
      </c>
    </row>
    <row r="3" spans="1:3" x14ac:dyDescent="0.35">
      <c r="A3" s="1" t="s">
        <v>96</v>
      </c>
      <c r="B3" t="s">
        <v>171</v>
      </c>
      <c r="C3">
        <v>7509.2846118691687</v>
      </c>
    </row>
    <row r="4" spans="1:3" x14ac:dyDescent="0.35">
      <c r="A4" s="1" t="s">
        <v>96</v>
      </c>
      <c r="B4" t="s">
        <v>296</v>
      </c>
      <c r="C4">
        <v>2376.2976434038042</v>
      </c>
    </row>
    <row r="5" spans="1:3" x14ac:dyDescent="0.35">
      <c r="A5" s="1" t="s">
        <v>96</v>
      </c>
      <c r="B5" t="s">
        <v>320</v>
      </c>
      <c r="C5">
        <v>6711.5092209258573</v>
      </c>
    </row>
    <row r="6" spans="1:3" x14ac:dyDescent="0.35">
      <c r="A6" s="1" t="s">
        <v>96</v>
      </c>
      <c r="B6" t="s">
        <v>132</v>
      </c>
      <c r="C6">
        <v>3679.8000000000056</v>
      </c>
    </row>
    <row r="7" spans="1:3" x14ac:dyDescent="0.35">
      <c r="A7" s="1" t="s">
        <v>96</v>
      </c>
      <c r="B7" t="s">
        <v>341</v>
      </c>
      <c r="C7">
        <v>1638</v>
      </c>
    </row>
    <row r="8" spans="1:3" x14ac:dyDescent="0.35">
      <c r="A8" s="1" t="s">
        <v>96</v>
      </c>
      <c r="B8" t="s">
        <v>329</v>
      </c>
      <c r="C8">
        <v>9177</v>
      </c>
    </row>
    <row r="9" spans="1:3" x14ac:dyDescent="0.35">
      <c r="A9" s="1" t="s">
        <v>96</v>
      </c>
      <c r="B9" t="s">
        <v>697</v>
      </c>
      <c r="C9">
        <v>2093</v>
      </c>
    </row>
    <row r="10" spans="1:3" x14ac:dyDescent="0.35">
      <c r="A10" s="1" t="s">
        <v>96</v>
      </c>
      <c r="B10" t="s">
        <v>686</v>
      </c>
      <c r="C10">
        <v>351977.58000000537</v>
      </c>
    </row>
    <row r="11" spans="1:3" x14ac:dyDescent="0.35">
      <c r="A11" s="1" t="s">
        <v>96</v>
      </c>
      <c r="B11" t="s">
        <v>369</v>
      </c>
      <c r="C11">
        <v>3373</v>
      </c>
    </row>
    <row r="12" spans="1:3" x14ac:dyDescent="0.35">
      <c r="A12" s="1" t="s">
        <v>96</v>
      </c>
      <c r="B12" t="s">
        <v>194</v>
      </c>
      <c r="C12">
        <v>4509.9092483533359</v>
      </c>
    </row>
    <row r="13" spans="1:3" x14ac:dyDescent="0.35">
      <c r="A13" s="1" t="s">
        <v>96</v>
      </c>
      <c r="B13" t="s">
        <v>139</v>
      </c>
      <c r="C13">
        <v>628</v>
      </c>
    </row>
    <row r="14" spans="1:3" x14ac:dyDescent="0.35">
      <c r="A14" s="1" t="s">
        <v>96</v>
      </c>
      <c r="B14" t="s">
        <v>261</v>
      </c>
      <c r="C14">
        <v>100663.6099999999</v>
      </c>
    </row>
    <row r="15" spans="1:3" x14ac:dyDescent="0.35">
      <c r="A15" s="1" t="s">
        <v>96</v>
      </c>
      <c r="B15" t="s">
        <v>200</v>
      </c>
      <c r="C15">
        <v>2891.7817326083691</v>
      </c>
    </row>
    <row r="16" spans="1:3" x14ac:dyDescent="0.35">
      <c r="A16" s="1" t="s">
        <v>96</v>
      </c>
      <c r="B16" t="s">
        <v>531</v>
      </c>
      <c r="C16">
        <v>1184</v>
      </c>
    </row>
    <row r="17" spans="1:3" x14ac:dyDescent="0.35">
      <c r="A17" s="1" t="s">
        <v>96</v>
      </c>
      <c r="B17" t="s">
        <v>383</v>
      </c>
      <c r="C17">
        <v>1064</v>
      </c>
    </row>
    <row r="18" spans="1:3" x14ac:dyDescent="0.35">
      <c r="A18" s="1" t="s">
        <v>96</v>
      </c>
      <c r="B18" t="s">
        <v>243</v>
      </c>
      <c r="C18">
        <v>24204.9</v>
      </c>
    </row>
    <row r="19" spans="1:3" x14ac:dyDescent="0.35">
      <c r="A19" s="1" t="s">
        <v>96</v>
      </c>
      <c r="B19" t="s">
        <v>475</v>
      </c>
      <c r="C19">
        <v>4413.4000000000005</v>
      </c>
    </row>
    <row r="20" spans="1:3" x14ac:dyDescent="0.35">
      <c r="A20" s="1" t="s">
        <v>96</v>
      </c>
      <c r="B20" t="s">
        <v>420</v>
      </c>
      <c r="C20">
        <v>1611</v>
      </c>
    </row>
    <row r="21" spans="1:3" x14ac:dyDescent="0.35">
      <c r="A21" s="1" t="s">
        <v>96</v>
      </c>
      <c r="B21" t="s">
        <v>265</v>
      </c>
      <c r="C21">
        <v>4483.1000000000004</v>
      </c>
    </row>
    <row r="22" spans="1:3" x14ac:dyDescent="0.35">
      <c r="A22" s="1" t="s">
        <v>96</v>
      </c>
      <c r="B22" t="s">
        <v>354</v>
      </c>
      <c r="C22">
        <v>4672</v>
      </c>
    </row>
    <row r="23" spans="1:3" x14ac:dyDescent="0.35">
      <c r="A23" s="1" t="s">
        <v>96</v>
      </c>
      <c r="B23" t="s">
        <v>224</v>
      </c>
      <c r="C23">
        <v>36953</v>
      </c>
    </row>
    <row r="24" spans="1:3" x14ac:dyDescent="0.35">
      <c r="A24" s="1" t="s">
        <v>96</v>
      </c>
      <c r="B24" t="s">
        <v>278</v>
      </c>
      <c r="C24">
        <v>6757</v>
      </c>
    </row>
    <row r="25" spans="1:3" x14ac:dyDescent="0.35">
      <c r="A25" s="1" t="s">
        <v>96</v>
      </c>
      <c r="B25" t="s">
        <v>355</v>
      </c>
      <c r="C25">
        <v>0</v>
      </c>
    </row>
    <row r="26" spans="1:3" x14ac:dyDescent="0.35">
      <c r="A26" s="1" t="s">
        <v>96</v>
      </c>
      <c r="B26" t="s">
        <v>167</v>
      </c>
      <c r="C26">
        <v>1253</v>
      </c>
    </row>
    <row r="27" spans="1:3" x14ac:dyDescent="0.35">
      <c r="A27" s="1" t="s">
        <v>96</v>
      </c>
      <c r="B27" t="s">
        <v>688</v>
      </c>
      <c r="C27">
        <v>11348</v>
      </c>
    </row>
    <row r="28" spans="1:3" x14ac:dyDescent="0.35">
      <c r="A28" s="1" t="s">
        <v>96</v>
      </c>
      <c r="B28" t="s">
        <v>72</v>
      </c>
      <c r="C28">
        <v>3660</v>
      </c>
    </row>
    <row r="29" spans="1:3" x14ac:dyDescent="0.35">
      <c r="A29" s="1" t="s">
        <v>96</v>
      </c>
      <c r="B29" t="s">
        <v>486</v>
      </c>
      <c r="C29">
        <v>826</v>
      </c>
    </row>
    <row r="30" spans="1:3" x14ac:dyDescent="0.35">
      <c r="A30" s="1" t="s">
        <v>96</v>
      </c>
      <c r="B30" t="s">
        <v>156</v>
      </c>
      <c r="C30">
        <v>32131</v>
      </c>
    </row>
    <row r="31" spans="1:3" x14ac:dyDescent="0.35">
      <c r="A31" s="1" t="s">
        <v>96</v>
      </c>
      <c r="B31" t="s">
        <v>158</v>
      </c>
      <c r="C31">
        <v>16030.84</v>
      </c>
    </row>
    <row r="32" spans="1:3" x14ac:dyDescent="0.35">
      <c r="A32" s="1" t="s">
        <v>96</v>
      </c>
      <c r="B32" t="s">
        <v>356</v>
      </c>
      <c r="C32">
        <v>7046</v>
      </c>
    </row>
    <row r="33" spans="1:3" x14ac:dyDescent="0.35">
      <c r="A33" s="1" t="s">
        <v>96</v>
      </c>
      <c r="B33" t="s">
        <v>299</v>
      </c>
      <c r="C33">
        <v>1900.2082208683582</v>
      </c>
    </row>
    <row r="34" spans="1:3" x14ac:dyDescent="0.35">
      <c r="A34" s="1" t="s">
        <v>96</v>
      </c>
      <c r="B34" t="s">
        <v>357</v>
      </c>
      <c r="C34">
        <v>1760.2485413351524</v>
      </c>
    </row>
    <row r="35" spans="1:3" x14ac:dyDescent="0.35">
      <c r="A35" s="1" t="s">
        <v>96</v>
      </c>
      <c r="B35" t="s">
        <v>374</v>
      </c>
      <c r="C35">
        <v>211140.89612092232</v>
      </c>
    </row>
    <row r="36" spans="1:3" x14ac:dyDescent="0.35">
      <c r="A36" s="1" t="s">
        <v>96</v>
      </c>
      <c r="B36" t="s">
        <v>277</v>
      </c>
      <c r="C36">
        <v>20728</v>
      </c>
    </row>
    <row r="37" spans="1:3" x14ac:dyDescent="0.35">
      <c r="A37" s="1" t="s">
        <v>96</v>
      </c>
      <c r="B37" t="s">
        <v>336</v>
      </c>
      <c r="C37">
        <v>2879</v>
      </c>
    </row>
    <row r="38" spans="1:3" x14ac:dyDescent="0.35">
      <c r="A38" s="1" t="s">
        <v>96</v>
      </c>
      <c r="B38" t="s">
        <v>634</v>
      </c>
      <c r="C38">
        <v>0</v>
      </c>
    </row>
    <row r="39" spans="1:3" x14ac:dyDescent="0.35">
      <c r="A39" s="1" t="s">
        <v>96</v>
      </c>
      <c r="B39" t="s">
        <v>358</v>
      </c>
      <c r="C39">
        <v>10997</v>
      </c>
    </row>
    <row r="40" spans="1:3" x14ac:dyDescent="0.35">
      <c r="A40" s="1" t="s">
        <v>96</v>
      </c>
      <c r="B40" t="s">
        <v>281</v>
      </c>
      <c r="C40">
        <v>13738</v>
      </c>
    </row>
    <row r="41" spans="1:3" x14ac:dyDescent="0.35">
      <c r="A41" s="1" t="s">
        <v>96</v>
      </c>
      <c r="B41" t="s">
        <v>421</v>
      </c>
      <c r="C41">
        <v>1783</v>
      </c>
    </row>
    <row r="42" spans="1:3" x14ac:dyDescent="0.35">
      <c r="A42" s="1" t="s">
        <v>96</v>
      </c>
      <c r="B42" t="s">
        <v>533</v>
      </c>
      <c r="C42">
        <v>5263</v>
      </c>
    </row>
    <row r="43" spans="1:3" x14ac:dyDescent="0.35">
      <c r="A43" s="1" t="s">
        <v>96</v>
      </c>
      <c r="B43" t="s">
        <v>183</v>
      </c>
      <c r="C43">
        <v>63</v>
      </c>
    </row>
    <row r="44" spans="1:3" x14ac:dyDescent="0.35">
      <c r="A44" s="1" t="s">
        <v>96</v>
      </c>
      <c r="B44" t="s">
        <v>283</v>
      </c>
      <c r="C44">
        <v>1747</v>
      </c>
    </row>
    <row r="45" spans="1:3" x14ac:dyDescent="0.35">
      <c r="A45" s="1" t="s">
        <v>96</v>
      </c>
      <c r="B45" t="s">
        <v>334</v>
      </c>
      <c r="C45">
        <v>2716</v>
      </c>
    </row>
    <row r="46" spans="1:3" x14ac:dyDescent="0.35">
      <c r="A46" s="1" t="s">
        <v>96</v>
      </c>
      <c r="B46" t="s">
        <v>367</v>
      </c>
      <c r="C46">
        <v>564.83125604854445</v>
      </c>
    </row>
    <row r="47" spans="1:3" x14ac:dyDescent="0.35">
      <c r="A47" s="1" t="s">
        <v>96</v>
      </c>
      <c r="B47" t="s">
        <v>65</v>
      </c>
      <c r="C47">
        <v>1378.6999999999994</v>
      </c>
    </row>
    <row r="48" spans="1:3" x14ac:dyDescent="0.35">
      <c r="A48" s="1" t="s">
        <v>96</v>
      </c>
      <c r="B48" t="s">
        <v>371</v>
      </c>
      <c r="C48">
        <v>4901</v>
      </c>
    </row>
    <row r="49" spans="1:3" x14ac:dyDescent="0.35">
      <c r="A49" s="1" t="s">
        <v>96</v>
      </c>
      <c r="B49" t="s">
        <v>308</v>
      </c>
      <c r="C49">
        <v>332.8300000000001</v>
      </c>
    </row>
    <row r="50" spans="1:3" x14ac:dyDescent="0.35">
      <c r="A50" s="1" t="s">
        <v>96</v>
      </c>
      <c r="B50" t="s">
        <v>189</v>
      </c>
      <c r="C50">
        <v>114768.00000000003</v>
      </c>
    </row>
    <row r="51" spans="1:3" x14ac:dyDescent="0.35">
      <c r="A51" s="1" t="s">
        <v>96</v>
      </c>
      <c r="B51" t="s">
        <v>266</v>
      </c>
      <c r="C51">
        <v>1807.6799999999998</v>
      </c>
    </row>
    <row r="52" spans="1:3" x14ac:dyDescent="0.35">
      <c r="A52" s="1" t="s">
        <v>96</v>
      </c>
      <c r="B52" t="s">
        <v>244</v>
      </c>
      <c r="C52">
        <v>59817</v>
      </c>
    </row>
    <row r="53" spans="1:3" x14ac:dyDescent="0.35">
      <c r="A53" s="1" t="s">
        <v>96</v>
      </c>
      <c r="B53" t="s">
        <v>255</v>
      </c>
      <c r="C53">
        <v>32049</v>
      </c>
    </row>
    <row r="54" spans="1:3" x14ac:dyDescent="0.35">
      <c r="A54" s="1" t="s">
        <v>96</v>
      </c>
      <c r="B54" t="s">
        <v>492</v>
      </c>
      <c r="C54">
        <v>1927.9710033161098</v>
      </c>
    </row>
    <row r="55" spans="1:3" x14ac:dyDescent="0.35">
      <c r="A55" s="1" t="s">
        <v>96</v>
      </c>
      <c r="B55" t="s">
        <v>257</v>
      </c>
      <c r="C55">
        <v>2009</v>
      </c>
    </row>
    <row r="56" spans="1:3" x14ac:dyDescent="0.35">
      <c r="A56" s="1" t="s">
        <v>96</v>
      </c>
      <c r="B56" t="s">
        <v>438</v>
      </c>
      <c r="C56">
        <v>114054.47</v>
      </c>
    </row>
    <row r="57" spans="1:3" x14ac:dyDescent="0.35">
      <c r="A57" s="1" t="s">
        <v>96</v>
      </c>
      <c r="B57" t="s">
        <v>381</v>
      </c>
      <c r="C57">
        <v>595.58990679699923</v>
      </c>
    </row>
    <row r="58" spans="1:3" x14ac:dyDescent="0.35">
      <c r="A58" s="1" t="s">
        <v>96</v>
      </c>
      <c r="B58" t="s">
        <v>410</v>
      </c>
      <c r="C58">
        <v>3786</v>
      </c>
    </row>
    <row r="59" spans="1:3" x14ac:dyDescent="0.35">
      <c r="A59" s="1" t="s">
        <v>96</v>
      </c>
      <c r="B59" t="s">
        <v>321</v>
      </c>
      <c r="C59">
        <v>8645</v>
      </c>
    </row>
    <row r="60" spans="1:3" x14ac:dyDescent="0.35">
      <c r="A60" s="1" t="s">
        <v>96</v>
      </c>
      <c r="B60" t="s">
        <v>284</v>
      </c>
      <c r="C60">
        <v>25068</v>
      </c>
    </row>
    <row r="61" spans="1:3" x14ac:dyDescent="0.35">
      <c r="A61" s="1" t="s">
        <v>96</v>
      </c>
      <c r="B61" t="s">
        <v>160</v>
      </c>
      <c r="C61">
        <v>9014</v>
      </c>
    </row>
    <row r="62" spans="1:3" x14ac:dyDescent="0.35">
      <c r="A62" s="1" t="s">
        <v>96</v>
      </c>
      <c r="B62" t="s">
        <v>313</v>
      </c>
      <c r="C62">
        <v>8771</v>
      </c>
    </row>
    <row r="63" spans="1:3" x14ac:dyDescent="0.35">
      <c r="A63" s="1" t="s">
        <v>96</v>
      </c>
      <c r="B63" t="s">
        <v>247</v>
      </c>
      <c r="C63">
        <v>6864</v>
      </c>
    </row>
    <row r="64" spans="1:3" x14ac:dyDescent="0.35">
      <c r="A64" s="1" t="s">
        <v>96</v>
      </c>
      <c r="B64" t="s">
        <v>362</v>
      </c>
      <c r="C64">
        <v>20356</v>
      </c>
    </row>
    <row r="65" spans="1:3" x14ac:dyDescent="0.35">
      <c r="A65" s="1" t="s">
        <v>96</v>
      </c>
      <c r="B65" t="s">
        <v>606</v>
      </c>
      <c r="C65">
        <v>2023</v>
      </c>
    </row>
    <row r="66" spans="1:3" x14ac:dyDescent="0.35">
      <c r="A66" s="1" t="s">
        <v>96</v>
      </c>
      <c r="B66" t="s">
        <v>314</v>
      </c>
      <c r="C66">
        <v>1579</v>
      </c>
    </row>
    <row r="67" spans="1:3" x14ac:dyDescent="0.35">
      <c r="A67" s="1" t="s">
        <v>96</v>
      </c>
      <c r="B67" t="s">
        <v>416</v>
      </c>
      <c r="C67">
        <v>8533</v>
      </c>
    </row>
    <row r="68" spans="1:3" x14ac:dyDescent="0.35">
      <c r="A68" s="1" t="s">
        <v>96</v>
      </c>
      <c r="B68" t="s">
        <v>119</v>
      </c>
      <c r="C68">
        <v>1779.8171860003363</v>
      </c>
    </row>
    <row r="69" spans="1:3" x14ac:dyDescent="0.35">
      <c r="A69" s="1" t="s">
        <v>96</v>
      </c>
      <c r="B69" t="s">
        <v>382</v>
      </c>
      <c r="C69">
        <v>3749</v>
      </c>
    </row>
    <row r="70" spans="1:3" x14ac:dyDescent="0.35">
      <c r="A70" s="1" t="s">
        <v>96</v>
      </c>
      <c r="B70" t="s">
        <v>115</v>
      </c>
      <c r="C70">
        <v>25708.849999999991</v>
      </c>
    </row>
    <row r="71" spans="1:3" x14ac:dyDescent="0.35">
      <c r="A71" s="1" t="s">
        <v>96</v>
      </c>
      <c r="B71" t="s">
        <v>422</v>
      </c>
      <c r="C71">
        <v>1740.5722217937846</v>
      </c>
    </row>
    <row r="72" spans="1:3" x14ac:dyDescent="0.35">
      <c r="A72" s="1" t="s">
        <v>96</v>
      </c>
      <c r="B72" t="s">
        <v>723</v>
      </c>
      <c r="C72">
        <v>378.42149518966954</v>
      </c>
    </row>
    <row r="73" spans="1:3" x14ac:dyDescent="0.35">
      <c r="A73" s="1" t="s">
        <v>96</v>
      </c>
      <c r="B73" t="s">
        <v>123</v>
      </c>
      <c r="C73">
        <v>189539.70000000118</v>
      </c>
    </row>
    <row r="74" spans="1:3" x14ac:dyDescent="0.35">
      <c r="A74" s="1" t="s">
        <v>96</v>
      </c>
      <c r="B74" t="s">
        <v>304</v>
      </c>
      <c r="C74">
        <v>13258</v>
      </c>
    </row>
    <row r="75" spans="1:3" x14ac:dyDescent="0.35">
      <c r="A75" s="1" t="s">
        <v>96</v>
      </c>
      <c r="B75" t="s">
        <v>333</v>
      </c>
      <c r="C75">
        <v>25110</v>
      </c>
    </row>
    <row r="76" spans="1:3" x14ac:dyDescent="0.35">
      <c r="A76" s="1" t="s">
        <v>96</v>
      </c>
      <c r="B76" t="s">
        <v>286</v>
      </c>
      <c r="C76">
        <v>5968</v>
      </c>
    </row>
    <row r="77" spans="1:3" x14ac:dyDescent="0.35">
      <c r="A77" s="1" t="s">
        <v>96</v>
      </c>
      <c r="B77" t="s">
        <v>263</v>
      </c>
      <c r="C77">
        <v>8195.7108665611595</v>
      </c>
    </row>
    <row r="78" spans="1:3" x14ac:dyDescent="0.35">
      <c r="A78" s="1" t="s">
        <v>96</v>
      </c>
      <c r="B78" t="s">
        <v>471</v>
      </c>
      <c r="C78">
        <v>24054.368782293521</v>
      </c>
    </row>
    <row r="79" spans="1:3" x14ac:dyDescent="0.35">
      <c r="A79" s="1" t="s">
        <v>96</v>
      </c>
      <c r="B79" t="s">
        <v>202</v>
      </c>
      <c r="C79">
        <v>2488</v>
      </c>
    </row>
    <row r="80" spans="1:3" x14ac:dyDescent="0.35">
      <c r="A80" s="1" t="s">
        <v>96</v>
      </c>
      <c r="B80" t="s">
        <v>330</v>
      </c>
      <c r="C80">
        <v>10552</v>
      </c>
    </row>
    <row r="81" spans="1:3" x14ac:dyDescent="0.35">
      <c r="A81" s="1" t="s">
        <v>96</v>
      </c>
      <c r="B81" t="s">
        <v>201</v>
      </c>
      <c r="C81">
        <v>2181.2439066911284</v>
      </c>
    </row>
    <row r="82" spans="1:3" x14ac:dyDescent="0.35">
      <c r="A82" s="1" t="s">
        <v>96</v>
      </c>
      <c r="B82" t="s">
        <v>565</v>
      </c>
      <c r="C82">
        <v>1782</v>
      </c>
    </row>
    <row r="83" spans="1:3" x14ac:dyDescent="0.35">
      <c r="A83" s="1" t="s">
        <v>96</v>
      </c>
      <c r="B83" t="s">
        <v>342</v>
      </c>
      <c r="C83">
        <v>1704</v>
      </c>
    </row>
    <row r="84" spans="1:3" x14ac:dyDescent="0.35">
      <c r="A84" s="1" t="s">
        <v>96</v>
      </c>
      <c r="B84" t="s">
        <v>312</v>
      </c>
      <c r="C84">
        <v>4640</v>
      </c>
    </row>
    <row r="85" spans="1:3" x14ac:dyDescent="0.35">
      <c r="A85" s="1" t="s">
        <v>96</v>
      </c>
      <c r="B85" t="s">
        <v>454</v>
      </c>
      <c r="C85">
        <v>4133</v>
      </c>
    </row>
    <row r="86" spans="1:3" x14ac:dyDescent="0.35">
      <c r="A86" s="1" t="s">
        <v>96</v>
      </c>
      <c r="B86" t="s">
        <v>161</v>
      </c>
      <c r="C86">
        <v>112671.75000000003</v>
      </c>
    </row>
    <row r="87" spans="1:3" x14ac:dyDescent="0.35">
      <c r="A87" s="1" t="s">
        <v>96</v>
      </c>
      <c r="B87" t="s">
        <v>287</v>
      </c>
      <c r="C87">
        <v>30008</v>
      </c>
    </row>
    <row r="88" spans="1:3" x14ac:dyDescent="0.35">
      <c r="A88" s="1" t="s">
        <v>96</v>
      </c>
      <c r="B88" t="s">
        <v>107</v>
      </c>
      <c r="C88">
        <v>1989</v>
      </c>
    </row>
    <row r="89" spans="1:3" x14ac:dyDescent="0.35">
      <c r="A89" s="1" t="s">
        <v>96</v>
      </c>
      <c r="B89" t="s">
        <v>548</v>
      </c>
      <c r="C89">
        <v>6530</v>
      </c>
    </row>
    <row r="90" spans="1:3" x14ac:dyDescent="0.35">
      <c r="A90" s="1" t="s">
        <v>96</v>
      </c>
      <c r="B90" t="s">
        <v>253</v>
      </c>
      <c r="C90">
        <v>9626</v>
      </c>
    </row>
    <row r="91" spans="1:3" x14ac:dyDescent="0.35">
      <c r="A91" s="1" t="s">
        <v>96</v>
      </c>
      <c r="B91" t="s">
        <v>456</v>
      </c>
      <c r="C91">
        <v>13637</v>
      </c>
    </row>
    <row r="92" spans="1:3" x14ac:dyDescent="0.35">
      <c r="A92" s="1" t="s">
        <v>96</v>
      </c>
      <c r="B92" t="s">
        <v>406</v>
      </c>
      <c r="C92">
        <v>16228</v>
      </c>
    </row>
    <row r="93" spans="1:3" x14ac:dyDescent="0.35">
      <c r="A93" s="1" t="s">
        <v>96</v>
      </c>
      <c r="B93" t="s">
        <v>541</v>
      </c>
      <c r="C93">
        <v>30706</v>
      </c>
    </row>
    <row r="94" spans="1:3" x14ac:dyDescent="0.35">
      <c r="A94" s="1" t="s">
        <v>96</v>
      </c>
      <c r="B94" t="s">
        <v>248</v>
      </c>
      <c r="C94">
        <v>27376</v>
      </c>
    </row>
    <row r="95" spans="1:3" x14ac:dyDescent="0.35">
      <c r="A95" s="1" t="s">
        <v>96</v>
      </c>
      <c r="B95" t="s">
        <v>254</v>
      </c>
      <c r="C95">
        <v>4982</v>
      </c>
    </row>
    <row r="96" spans="1:3" x14ac:dyDescent="0.35">
      <c r="A96" s="1" t="s">
        <v>96</v>
      </c>
      <c r="B96" t="s">
        <v>295</v>
      </c>
      <c r="C96">
        <v>6507</v>
      </c>
    </row>
    <row r="97" spans="1:3" x14ac:dyDescent="0.35">
      <c r="A97" s="1" t="s">
        <v>96</v>
      </c>
      <c r="B97" t="s">
        <v>63</v>
      </c>
      <c r="C97">
        <v>16726.7</v>
      </c>
    </row>
    <row r="98" spans="1:3" x14ac:dyDescent="0.35">
      <c r="A98" s="1" t="s">
        <v>96</v>
      </c>
      <c r="B98" t="s">
        <v>60</v>
      </c>
      <c r="C98">
        <v>393941.11000000051</v>
      </c>
    </row>
    <row r="99" spans="1:3" x14ac:dyDescent="0.35">
      <c r="A99" s="1" t="s">
        <v>96</v>
      </c>
      <c r="B99" t="s">
        <v>126</v>
      </c>
      <c r="C99">
        <v>3591.0699999999974</v>
      </c>
    </row>
    <row r="100" spans="1:3" x14ac:dyDescent="0.35">
      <c r="A100" s="1" t="s">
        <v>96</v>
      </c>
      <c r="B100" t="s">
        <v>294</v>
      </c>
      <c r="C100">
        <v>5490</v>
      </c>
    </row>
    <row r="101" spans="1:3" x14ac:dyDescent="0.35">
      <c r="A101" s="1" t="s">
        <v>96</v>
      </c>
      <c r="B101" t="s">
        <v>311</v>
      </c>
      <c r="C101">
        <v>2338</v>
      </c>
    </row>
    <row r="102" spans="1:3" x14ac:dyDescent="0.35">
      <c r="A102" s="1" t="s">
        <v>96</v>
      </c>
      <c r="B102" t="s">
        <v>238</v>
      </c>
      <c r="C102">
        <v>2022.3667492446295</v>
      </c>
    </row>
    <row r="103" spans="1:3" x14ac:dyDescent="0.35">
      <c r="A103" s="1" t="s">
        <v>96</v>
      </c>
      <c r="B103" t="s">
        <v>249</v>
      </c>
      <c r="C103">
        <v>134935.21000000002</v>
      </c>
    </row>
    <row r="104" spans="1:3" x14ac:dyDescent="0.35">
      <c r="A104" s="1" t="s">
        <v>96</v>
      </c>
      <c r="B104" t="s">
        <v>394</v>
      </c>
      <c r="C104">
        <v>1315</v>
      </c>
    </row>
    <row r="105" spans="1:3" x14ac:dyDescent="0.35">
      <c r="A105" s="1" t="s">
        <v>96</v>
      </c>
      <c r="B105" t="s">
        <v>264</v>
      </c>
      <c r="C105">
        <v>4478.6000000000013</v>
      </c>
    </row>
    <row r="106" spans="1:3" x14ac:dyDescent="0.35">
      <c r="A106" s="1" t="s">
        <v>96</v>
      </c>
      <c r="B106" t="s">
        <v>411</v>
      </c>
      <c r="C106">
        <v>6174</v>
      </c>
    </row>
    <row r="107" spans="1:3" x14ac:dyDescent="0.35">
      <c r="A107" s="1" t="s">
        <v>96</v>
      </c>
      <c r="B107" t="s">
        <v>393</v>
      </c>
      <c r="C107">
        <v>4129</v>
      </c>
    </row>
    <row r="108" spans="1:3" x14ac:dyDescent="0.35">
      <c r="A108" s="1" t="s">
        <v>96</v>
      </c>
      <c r="B108" t="s">
        <v>724</v>
      </c>
      <c r="C108">
        <v>3510</v>
      </c>
    </row>
    <row r="109" spans="1:3" x14ac:dyDescent="0.35">
      <c r="A109" s="1" t="s">
        <v>96</v>
      </c>
      <c r="B109" t="s">
        <v>147</v>
      </c>
      <c r="C109">
        <v>1166</v>
      </c>
    </row>
    <row r="110" spans="1:3" x14ac:dyDescent="0.35">
      <c r="A110" s="1" t="s">
        <v>96</v>
      </c>
      <c r="B110" t="s">
        <v>430</v>
      </c>
      <c r="C110">
        <v>2098</v>
      </c>
    </row>
    <row r="111" spans="1:3" x14ac:dyDescent="0.35">
      <c r="A111" s="1" t="s">
        <v>96</v>
      </c>
      <c r="B111" t="s">
        <v>391</v>
      </c>
      <c r="C111">
        <v>4297</v>
      </c>
    </row>
    <row r="112" spans="1:3" x14ac:dyDescent="0.35">
      <c r="A112" s="1" t="s">
        <v>96</v>
      </c>
      <c r="B112" t="s">
        <v>288</v>
      </c>
      <c r="C112">
        <v>60258</v>
      </c>
    </row>
    <row r="113" spans="1:3" x14ac:dyDescent="0.35">
      <c r="A113" s="1" t="s">
        <v>96</v>
      </c>
      <c r="B113" t="s">
        <v>608</v>
      </c>
      <c r="C113">
        <v>1610</v>
      </c>
    </row>
    <row r="114" spans="1:3" x14ac:dyDescent="0.35">
      <c r="A114" s="1" t="s">
        <v>96</v>
      </c>
      <c r="B114" t="s">
        <v>509</v>
      </c>
      <c r="C114">
        <v>6477</v>
      </c>
    </row>
    <row r="115" spans="1:3" x14ac:dyDescent="0.35">
      <c r="A115" s="1" t="s">
        <v>96</v>
      </c>
      <c r="B115" t="s">
        <v>292</v>
      </c>
      <c r="C115">
        <v>16230</v>
      </c>
    </row>
    <row r="116" spans="1:3" x14ac:dyDescent="0.35">
      <c r="A116" s="1" t="s">
        <v>96</v>
      </c>
      <c r="B116" t="s">
        <v>368</v>
      </c>
      <c r="C116">
        <v>1280.1727462018971</v>
      </c>
    </row>
    <row r="117" spans="1:3" x14ac:dyDescent="0.35">
      <c r="A117" s="1" t="s">
        <v>96</v>
      </c>
      <c r="B117" t="s">
        <v>289</v>
      </c>
      <c r="C117">
        <v>16185</v>
      </c>
    </row>
    <row r="118" spans="1:3" x14ac:dyDescent="0.35">
      <c r="A118" s="1" t="s">
        <v>96</v>
      </c>
      <c r="B118" t="s">
        <v>130</v>
      </c>
      <c r="C118">
        <v>976.27999999999986</v>
      </c>
    </row>
    <row r="119" spans="1:3" x14ac:dyDescent="0.35">
      <c r="A119" s="1" t="s">
        <v>96</v>
      </c>
      <c r="B119" t="s">
        <v>128</v>
      </c>
      <c r="C119">
        <v>1936.6362018899545</v>
      </c>
    </row>
    <row r="120" spans="1:3" x14ac:dyDescent="0.35">
      <c r="A120" s="1" t="s">
        <v>96</v>
      </c>
      <c r="B120" t="s">
        <v>434</v>
      </c>
      <c r="C120">
        <v>1991.5</v>
      </c>
    </row>
    <row r="121" spans="1:3" x14ac:dyDescent="0.35">
      <c r="A121" s="1" t="s">
        <v>96</v>
      </c>
      <c r="B121" t="s">
        <v>544</v>
      </c>
      <c r="C121">
        <v>79</v>
      </c>
    </row>
    <row r="122" spans="1:3" x14ac:dyDescent="0.35">
      <c r="A122" s="1" t="s">
        <v>96</v>
      </c>
      <c r="B122" t="s">
        <v>472</v>
      </c>
      <c r="C122">
        <v>2100</v>
      </c>
    </row>
    <row r="123" spans="1:3" x14ac:dyDescent="0.35">
      <c r="A123" s="1" t="s">
        <v>96</v>
      </c>
      <c r="B123" t="s">
        <v>363</v>
      </c>
      <c r="C123">
        <v>736</v>
      </c>
    </row>
    <row r="124" spans="1:3" x14ac:dyDescent="0.35">
      <c r="A124" s="1" t="s">
        <v>96</v>
      </c>
      <c r="B124" t="s">
        <v>560</v>
      </c>
      <c r="C124">
        <v>3566</v>
      </c>
    </row>
    <row r="125" spans="1:3" x14ac:dyDescent="0.35">
      <c r="A125" s="1" t="s">
        <v>96</v>
      </c>
      <c r="B125" t="s">
        <v>323</v>
      </c>
      <c r="C125">
        <v>5433.0192257437056</v>
      </c>
    </row>
    <row r="126" spans="1:3" x14ac:dyDescent="0.35">
      <c r="A126" s="1" t="s">
        <v>96</v>
      </c>
      <c r="B126" t="s">
        <v>251</v>
      </c>
      <c r="C126">
        <v>18120</v>
      </c>
    </row>
    <row r="127" spans="1:3" x14ac:dyDescent="0.35">
      <c r="A127" s="1" t="s">
        <v>96</v>
      </c>
      <c r="B127" t="s">
        <v>365</v>
      </c>
      <c r="C127">
        <v>17987.400000000001</v>
      </c>
    </row>
    <row r="128" spans="1:3" x14ac:dyDescent="0.35">
      <c r="A128" s="1" t="s">
        <v>96</v>
      </c>
      <c r="B128" t="s">
        <v>635</v>
      </c>
      <c r="C128">
        <v>774.2731549317499</v>
      </c>
    </row>
    <row r="129" spans="1:3" x14ac:dyDescent="0.35">
      <c r="A129" s="1" t="s">
        <v>96</v>
      </c>
      <c r="B129" t="s">
        <v>272</v>
      </c>
      <c r="C129">
        <v>4111</v>
      </c>
    </row>
    <row r="130" spans="1:3" x14ac:dyDescent="0.35">
      <c r="A130" s="1" t="s">
        <v>96</v>
      </c>
      <c r="B130" t="s">
        <v>638</v>
      </c>
      <c r="C130">
        <v>2778</v>
      </c>
    </row>
    <row r="131" spans="1:3" x14ac:dyDescent="0.35">
      <c r="A131" s="1" t="s">
        <v>96</v>
      </c>
      <c r="B131" t="s">
        <v>504</v>
      </c>
      <c r="C131">
        <v>3510</v>
      </c>
    </row>
    <row r="132" spans="1:3" x14ac:dyDescent="0.35">
      <c r="A132" s="1" t="s">
        <v>96</v>
      </c>
      <c r="B132" t="s">
        <v>162</v>
      </c>
      <c r="C132">
        <v>11724</v>
      </c>
    </row>
    <row r="133" spans="1:3" x14ac:dyDescent="0.35">
      <c r="A133" s="1" t="s">
        <v>96</v>
      </c>
      <c r="B133" t="s">
        <v>376</v>
      </c>
      <c r="C133">
        <v>7939</v>
      </c>
    </row>
    <row r="134" spans="1:3" x14ac:dyDescent="0.35">
      <c r="A134" s="1" t="s">
        <v>96</v>
      </c>
      <c r="B134" t="s">
        <v>384</v>
      </c>
      <c r="C134">
        <v>2706.1001002544917</v>
      </c>
    </row>
    <row r="135" spans="1:3" x14ac:dyDescent="0.35">
      <c r="A135" s="1" t="s">
        <v>96</v>
      </c>
      <c r="B135" t="s">
        <v>328</v>
      </c>
      <c r="C135">
        <v>5485.3594279262325</v>
      </c>
    </row>
    <row r="136" spans="1:3" x14ac:dyDescent="0.35">
      <c r="A136" s="1" t="s">
        <v>96</v>
      </c>
      <c r="B136" t="s">
        <v>148</v>
      </c>
      <c r="C136">
        <v>19563</v>
      </c>
    </row>
    <row r="137" spans="1:3" x14ac:dyDescent="0.35">
      <c r="A137" s="1" t="s">
        <v>96</v>
      </c>
      <c r="B137" t="s">
        <v>134</v>
      </c>
      <c r="C137">
        <v>19179.500000000004</v>
      </c>
    </row>
    <row r="138" spans="1:3" x14ac:dyDescent="0.35">
      <c r="A138" s="1" t="s">
        <v>96</v>
      </c>
      <c r="B138" t="s">
        <v>172</v>
      </c>
      <c r="C138">
        <v>5259.7489674162462</v>
      </c>
    </row>
    <row r="139" spans="1:3" x14ac:dyDescent="0.35">
      <c r="A139" s="1" t="s">
        <v>96</v>
      </c>
      <c r="B139" t="s">
        <v>408</v>
      </c>
      <c r="C139">
        <v>19700.778900285342</v>
      </c>
    </row>
    <row r="140" spans="1:3" x14ac:dyDescent="0.35">
      <c r="A140" s="1" t="s">
        <v>96</v>
      </c>
      <c r="B140" t="s">
        <v>324</v>
      </c>
      <c r="C140">
        <v>21294.440637394458</v>
      </c>
    </row>
    <row r="141" spans="1:3" x14ac:dyDescent="0.35">
      <c r="A141" s="1" t="s">
        <v>96</v>
      </c>
      <c r="B141" t="s">
        <v>145</v>
      </c>
      <c r="C141">
        <v>15535.900000000001</v>
      </c>
    </row>
    <row r="142" spans="1:3" x14ac:dyDescent="0.35">
      <c r="A142" s="1" t="s">
        <v>96</v>
      </c>
      <c r="B142" t="s">
        <v>179</v>
      </c>
      <c r="C142">
        <v>4086</v>
      </c>
    </row>
    <row r="143" spans="1:3" x14ac:dyDescent="0.35">
      <c r="A143" s="1" t="s">
        <v>96</v>
      </c>
      <c r="B143" t="s">
        <v>458</v>
      </c>
      <c r="C143">
        <v>13683</v>
      </c>
    </row>
    <row r="144" spans="1:3" x14ac:dyDescent="0.35">
      <c r="A144" s="1" t="s">
        <v>96</v>
      </c>
      <c r="B144" t="s">
        <v>203</v>
      </c>
      <c r="C144">
        <v>435</v>
      </c>
    </row>
    <row r="145" spans="1:3" x14ac:dyDescent="0.35">
      <c r="A145" s="1" t="s">
        <v>96</v>
      </c>
      <c r="B145" t="s">
        <v>252</v>
      </c>
      <c r="C145">
        <v>20233</v>
      </c>
    </row>
    <row r="146" spans="1:3" x14ac:dyDescent="0.35">
      <c r="A146" s="1" t="s">
        <v>96</v>
      </c>
      <c r="B146" t="s">
        <v>725</v>
      </c>
      <c r="C146">
        <v>23.490187163749336</v>
      </c>
    </row>
    <row r="147" spans="1:3" x14ac:dyDescent="0.35">
      <c r="A147" s="1" t="s">
        <v>96</v>
      </c>
      <c r="B147" t="s">
        <v>140</v>
      </c>
      <c r="C147">
        <v>1488.3685686140786</v>
      </c>
    </row>
    <row r="148" spans="1:3" x14ac:dyDescent="0.35">
      <c r="A148" s="1" t="s">
        <v>96</v>
      </c>
      <c r="B148" t="s">
        <v>225</v>
      </c>
      <c r="C148">
        <v>7931</v>
      </c>
    </row>
    <row r="149" spans="1:3" x14ac:dyDescent="0.35">
      <c r="A149" s="1" t="s">
        <v>96</v>
      </c>
      <c r="B149" t="s">
        <v>372</v>
      </c>
      <c r="C149">
        <v>2998</v>
      </c>
    </row>
    <row r="150" spans="1:3" x14ac:dyDescent="0.35">
      <c r="A150" s="1" t="s">
        <v>96</v>
      </c>
      <c r="B150" t="s">
        <v>300</v>
      </c>
      <c r="C150">
        <v>20235</v>
      </c>
    </row>
    <row r="151" spans="1:3" x14ac:dyDescent="0.35">
      <c r="A151" s="1" t="s">
        <v>96</v>
      </c>
      <c r="B151" t="s">
        <v>385</v>
      </c>
      <c r="C151">
        <v>3140</v>
      </c>
    </row>
    <row r="152" spans="1:3" x14ac:dyDescent="0.35">
      <c r="A152" s="1" t="s">
        <v>96</v>
      </c>
      <c r="B152" t="s">
        <v>574</v>
      </c>
      <c r="C152">
        <v>2318</v>
      </c>
    </row>
    <row r="153" spans="1:3" x14ac:dyDescent="0.35">
      <c r="A153" s="1" t="s">
        <v>96</v>
      </c>
      <c r="B153" t="s">
        <v>113</v>
      </c>
      <c r="C153">
        <v>6272.1900000000069</v>
      </c>
    </row>
    <row r="154" spans="1:3" x14ac:dyDescent="0.35">
      <c r="A154" s="1" t="s">
        <v>96</v>
      </c>
      <c r="B154" t="s">
        <v>370</v>
      </c>
      <c r="C154">
        <v>2091</v>
      </c>
    </row>
    <row r="155" spans="1:3" x14ac:dyDescent="0.35">
      <c r="A155" s="1" t="s">
        <v>96</v>
      </c>
      <c r="B155" t="s">
        <v>412</v>
      </c>
      <c r="C155">
        <v>38786.599999999969</v>
      </c>
    </row>
    <row r="156" spans="1:3" x14ac:dyDescent="0.35">
      <c r="A156" s="1" t="s">
        <v>96</v>
      </c>
      <c r="B156" t="s">
        <v>298</v>
      </c>
      <c r="C156">
        <v>7398</v>
      </c>
    </row>
    <row r="157" spans="1:3" x14ac:dyDescent="0.35">
      <c r="A157" s="1" t="s">
        <v>96</v>
      </c>
      <c r="B157" t="s">
        <v>226</v>
      </c>
      <c r="C157">
        <v>135706.20999999988</v>
      </c>
    </row>
    <row r="158" spans="1:3" x14ac:dyDescent="0.35">
      <c r="A158" s="1" t="s">
        <v>96</v>
      </c>
      <c r="B158" t="s">
        <v>270</v>
      </c>
      <c r="C158">
        <v>893</v>
      </c>
    </row>
    <row r="159" spans="1:3" x14ac:dyDescent="0.35">
      <c r="A159" s="1" t="s">
        <v>96</v>
      </c>
      <c r="B159" t="s">
        <v>204</v>
      </c>
      <c r="C159">
        <v>9670.0399999999972</v>
      </c>
    </row>
    <row r="160" spans="1:3" x14ac:dyDescent="0.35">
      <c r="A160" s="1" t="s">
        <v>96</v>
      </c>
      <c r="B160" t="s">
        <v>305</v>
      </c>
      <c r="C160">
        <v>930</v>
      </c>
    </row>
    <row r="161" spans="1:3" x14ac:dyDescent="0.35">
      <c r="A161" s="1" t="s">
        <v>96</v>
      </c>
      <c r="B161" t="s">
        <v>389</v>
      </c>
      <c r="C161">
        <v>5870.5</v>
      </c>
    </row>
    <row r="162" spans="1:3" x14ac:dyDescent="0.35">
      <c r="A162" s="1" t="s">
        <v>96</v>
      </c>
      <c r="B162" t="s">
        <v>407</v>
      </c>
      <c r="C162">
        <v>8386</v>
      </c>
    </row>
    <row r="163" spans="1:3" x14ac:dyDescent="0.35">
      <c r="A163" s="1" t="s">
        <v>96</v>
      </c>
      <c r="B163" t="s">
        <v>546</v>
      </c>
      <c r="C163">
        <v>6057</v>
      </c>
    </row>
    <row r="164" spans="1:3" x14ac:dyDescent="0.35">
      <c r="A164" s="1" t="s">
        <v>96</v>
      </c>
      <c r="B164" t="s">
        <v>390</v>
      </c>
      <c r="C164">
        <v>6131</v>
      </c>
    </row>
    <row r="165" spans="1:3" x14ac:dyDescent="0.35">
      <c r="A165" s="1" t="s">
        <v>96</v>
      </c>
      <c r="B165" t="s">
        <v>184</v>
      </c>
      <c r="C165">
        <v>36133</v>
      </c>
    </row>
    <row r="166" spans="1:3" x14ac:dyDescent="0.35">
      <c r="A166" s="1" t="s">
        <v>96</v>
      </c>
      <c r="B166" t="s">
        <v>62</v>
      </c>
      <c r="C166">
        <v>115789.78</v>
      </c>
    </row>
    <row r="167" spans="1:3" x14ac:dyDescent="0.35">
      <c r="A167" s="1" t="s">
        <v>96</v>
      </c>
      <c r="B167" t="s">
        <v>726</v>
      </c>
      <c r="C167">
        <v>530.86617606003711</v>
      </c>
    </row>
    <row r="168" spans="1:3" x14ac:dyDescent="0.35">
      <c r="A168" s="1" t="s">
        <v>96</v>
      </c>
      <c r="B168" t="s">
        <v>405</v>
      </c>
      <c r="C168">
        <v>4588</v>
      </c>
    </row>
    <row r="169" spans="1:3" x14ac:dyDescent="0.35">
      <c r="A169" s="1" t="s">
        <v>96</v>
      </c>
      <c r="B169" t="s">
        <v>335</v>
      </c>
      <c r="C169">
        <v>1338</v>
      </c>
    </row>
    <row r="170" spans="1:3" x14ac:dyDescent="0.35">
      <c r="A170" s="1" t="s">
        <v>96</v>
      </c>
      <c r="B170" t="s">
        <v>230</v>
      </c>
      <c r="C170">
        <v>1392</v>
      </c>
    </row>
    <row r="171" spans="1:3" x14ac:dyDescent="0.35">
      <c r="A171" s="1" t="s">
        <v>96</v>
      </c>
      <c r="B171" t="s">
        <v>505</v>
      </c>
      <c r="C171">
        <v>3113.5</v>
      </c>
    </row>
    <row r="172" spans="1:3" x14ac:dyDescent="0.35">
      <c r="A172" s="1" t="s">
        <v>96</v>
      </c>
      <c r="B172" t="s">
        <v>442</v>
      </c>
      <c r="C172">
        <v>5880.5</v>
      </c>
    </row>
    <row r="173" spans="1:3" x14ac:dyDescent="0.35">
      <c r="A173" s="1" t="s">
        <v>96</v>
      </c>
      <c r="B173" t="s">
        <v>175</v>
      </c>
      <c r="C173">
        <v>3340.2400000000002</v>
      </c>
    </row>
    <row r="174" spans="1:3" x14ac:dyDescent="0.35">
      <c r="A174" s="1" t="s">
        <v>96</v>
      </c>
      <c r="B174" t="s">
        <v>242</v>
      </c>
      <c r="C174">
        <v>32523</v>
      </c>
    </row>
    <row r="175" spans="1:3" x14ac:dyDescent="0.35">
      <c r="A175" s="1" t="s">
        <v>96</v>
      </c>
      <c r="B175" t="s">
        <v>138</v>
      </c>
      <c r="C175">
        <v>1187</v>
      </c>
    </row>
    <row r="176" spans="1:3" x14ac:dyDescent="0.35">
      <c r="A176" s="1" t="s">
        <v>96</v>
      </c>
      <c r="B176" t="s">
        <v>419</v>
      </c>
      <c r="C176">
        <v>58</v>
      </c>
    </row>
    <row r="177" spans="1:3" x14ac:dyDescent="0.35">
      <c r="A177" s="1" t="s">
        <v>96</v>
      </c>
      <c r="B177" t="s">
        <v>404</v>
      </c>
      <c r="C177">
        <v>2010.5382009785469</v>
      </c>
    </row>
    <row r="178" spans="1:3" x14ac:dyDescent="0.35">
      <c r="A178" s="1" t="s">
        <v>96</v>
      </c>
      <c r="B178" t="s">
        <v>483</v>
      </c>
      <c r="C178">
        <v>34186.5</v>
      </c>
    </row>
    <row r="179" spans="1:3" x14ac:dyDescent="0.35">
      <c r="A179" s="1" t="s">
        <v>96</v>
      </c>
      <c r="B179" t="s">
        <v>142</v>
      </c>
      <c r="C179">
        <v>1659.9227097067512</v>
      </c>
    </row>
    <row r="180" spans="1:3" x14ac:dyDescent="0.35">
      <c r="A180" s="1" t="s">
        <v>96</v>
      </c>
      <c r="B180" t="s">
        <v>468</v>
      </c>
      <c r="C180">
        <v>3513</v>
      </c>
    </row>
    <row r="181" spans="1:3" x14ac:dyDescent="0.35">
      <c r="A181" s="1" t="s">
        <v>96</v>
      </c>
      <c r="B181" t="s">
        <v>497</v>
      </c>
      <c r="C181">
        <v>4726</v>
      </c>
    </row>
    <row r="182" spans="1:3" x14ac:dyDescent="0.35">
      <c r="A182" s="1" t="s">
        <v>96</v>
      </c>
      <c r="B182" t="s">
        <v>433</v>
      </c>
      <c r="C182">
        <v>2013</v>
      </c>
    </row>
    <row r="183" spans="1:3" x14ac:dyDescent="0.35">
      <c r="A183" s="1" t="s">
        <v>96</v>
      </c>
      <c r="B183" t="s">
        <v>195</v>
      </c>
      <c r="C183">
        <v>9354</v>
      </c>
    </row>
    <row r="184" spans="1:3" x14ac:dyDescent="0.35">
      <c r="A184" s="1" t="s">
        <v>96</v>
      </c>
      <c r="B184" t="s">
        <v>445</v>
      </c>
      <c r="C184">
        <v>1063</v>
      </c>
    </row>
    <row r="185" spans="1:3" x14ac:dyDescent="0.35">
      <c r="A185" s="1" t="s">
        <v>96</v>
      </c>
      <c r="B185" t="s">
        <v>337</v>
      </c>
      <c r="C185">
        <v>6996</v>
      </c>
    </row>
    <row r="186" spans="1:3" x14ac:dyDescent="0.35">
      <c r="A186" s="1" t="s">
        <v>96</v>
      </c>
      <c r="B186" t="s">
        <v>177</v>
      </c>
      <c r="C186">
        <v>2074</v>
      </c>
    </row>
    <row r="187" spans="1:3" x14ac:dyDescent="0.35">
      <c r="A187" s="1" t="s">
        <v>96</v>
      </c>
      <c r="B187" t="s">
        <v>656</v>
      </c>
      <c r="C187">
        <v>626.5</v>
      </c>
    </row>
    <row r="188" spans="1:3" x14ac:dyDescent="0.35">
      <c r="A188" s="1" t="s">
        <v>96</v>
      </c>
      <c r="B188" t="s">
        <v>479</v>
      </c>
      <c r="C188">
        <v>2259</v>
      </c>
    </row>
    <row r="189" spans="1:3" x14ac:dyDescent="0.35">
      <c r="A189" s="1" t="s">
        <v>96</v>
      </c>
      <c r="B189" t="s">
        <v>150</v>
      </c>
      <c r="C189">
        <v>2776.95</v>
      </c>
    </row>
    <row r="190" spans="1:3" x14ac:dyDescent="0.35">
      <c r="A190" s="1" t="s">
        <v>96</v>
      </c>
      <c r="B190" t="s">
        <v>648</v>
      </c>
      <c r="C190">
        <v>562</v>
      </c>
    </row>
    <row r="191" spans="1:3" x14ac:dyDescent="0.35">
      <c r="A191" s="1" t="s">
        <v>96</v>
      </c>
      <c r="B191" t="s">
        <v>485</v>
      </c>
      <c r="C191">
        <v>1900</v>
      </c>
    </row>
    <row r="192" spans="1:3" x14ac:dyDescent="0.35">
      <c r="A192" s="1" t="s">
        <v>96</v>
      </c>
      <c r="B192" t="s">
        <v>54</v>
      </c>
      <c r="C192">
        <v>773.49999999999989</v>
      </c>
    </row>
    <row r="193" spans="1:3" x14ac:dyDescent="0.35">
      <c r="A193" s="1" t="s">
        <v>96</v>
      </c>
      <c r="B193" t="s">
        <v>232</v>
      </c>
      <c r="C193">
        <v>3143</v>
      </c>
    </row>
    <row r="194" spans="1:3" x14ac:dyDescent="0.35">
      <c r="A194" s="1" t="s">
        <v>96</v>
      </c>
      <c r="B194" t="s">
        <v>495</v>
      </c>
      <c r="C194">
        <v>3924</v>
      </c>
    </row>
    <row r="195" spans="1:3" x14ac:dyDescent="0.35">
      <c r="A195" s="1" t="s">
        <v>96</v>
      </c>
      <c r="B195" t="s">
        <v>73</v>
      </c>
      <c r="C195">
        <v>1959.25</v>
      </c>
    </row>
    <row r="196" spans="1:3" x14ac:dyDescent="0.35">
      <c r="A196" s="1" t="s">
        <v>96</v>
      </c>
      <c r="B196" t="s">
        <v>503</v>
      </c>
      <c r="C196">
        <v>3055</v>
      </c>
    </row>
    <row r="197" spans="1:3" x14ac:dyDescent="0.35">
      <c r="A197" s="1" t="s">
        <v>96</v>
      </c>
      <c r="B197" t="s">
        <v>478</v>
      </c>
      <c r="C197">
        <v>5932</v>
      </c>
    </row>
    <row r="198" spans="1:3" x14ac:dyDescent="0.35">
      <c r="A198" s="1" t="s">
        <v>96</v>
      </c>
      <c r="B198" t="s">
        <v>610</v>
      </c>
      <c r="C198">
        <v>5340</v>
      </c>
    </row>
    <row r="199" spans="1:3" x14ac:dyDescent="0.35">
      <c r="A199" s="1" t="s">
        <v>96</v>
      </c>
      <c r="B199" t="s">
        <v>474</v>
      </c>
      <c r="C199">
        <v>4316</v>
      </c>
    </row>
    <row r="200" spans="1:3" x14ac:dyDescent="0.35">
      <c r="A200" s="1" t="s">
        <v>96</v>
      </c>
      <c r="B200" t="s">
        <v>409</v>
      </c>
      <c r="C200">
        <v>8867.8954268527796</v>
      </c>
    </row>
    <row r="201" spans="1:3" x14ac:dyDescent="0.35">
      <c r="A201" s="1" t="s">
        <v>96</v>
      </c>
      <c r="B201" t="s">
        <v>233</v>
      </c>
      <c r="C201">
        <v>16800</v>
      </c>
    </row>
    <row r="202" spans="1:3" x14ac:dyDescent="0.35">
      <c r="A202" s="1" t="s">
        <v>96</v>
      </c>
      <c r="B202" t="s">
        <v>168</v>
      </c>
      <c r="C202">
        <v>444</v>
      </c>
    </row>
    <row r="203" spans="1:3" x14ac:dyDescent="0.35">
      <c r="A203" s="1" t="s">
        <v>96</v>
      </c>
      <c r="B203" t="s">
        <v>293</v>
      </c>
      <c r="C203">
        <v>13275</v>
      </c>
    </row>
    <row r="204" spans="1:3" x14ac:dyDescent="0.35">
      <c r="A204" s="1" t="s">
        <v>96</v>
      </c>
      <c r="B204" t="s">
        <v>197</v>
      </c>
      <c r="C204">
        <v>817.95</v>
      </c>
    </row>
    <row r="205" spans="1:3" x14ac:dyDescent="0.35">
      <c r="A205" s="1" t="s">
        <v>96</v>
      </c>
      <c r="B205" t="s">
        <v>318</v>
      </c>
      <c r="C205">
        <v>2980</v>
      </c>
    </row>
    <row r="206" spans="1:3" x14ac:dyDescent="0.35">
      <c r="A206" s="1" t="s">
        <v>96</v>
      </c>
      <c r="B206" t="s">
        <v>267</v>
      </c>
      <c r="C206">
        <v>632</v>
      </c>
    </row>
    <row r="207" spans="1:3" x14ac:dyDescent="0.35">
      <c r="A207" s="1" t="s">
        <v>96</v>
      </c>
      <c r="B207" t="s">
        <v>290</v>
      </c>
      <c r="C207">
        <v>1008</v>
      </c>
    </row>
    <row r="208" spans="1:3" x14ac:dyDescent="0.35">
      <c r="A208" s="1" t="s">
        <v>96</v>
      </c>
      <c r="B208" t="s">
        <v>727</v>
      </c>
      <c r="C208">
        <v>0</v>
      </c>
    </row>
    <row r="209" spans="1:3" x14ac:dyDescent="0.35">
      <c r="A209" s="1" t="s">
        <v>96</v>
      </c>
      <c r="B209" t="s">
        <v>282</v>
      </c>
      <c r="C209">
        <v>11896</v>
      </c>
    </row>
    <row r="210" spans="1:3" x14ac:dyDescent="0.35">
      <c r="A210" s="1" t="s">
        <v>96</v>
      </c>
      <c r="B210" t="s">
        <v>728</v>
      </c>
      <c r="C210">
        <v>0</v>
      </c>
    </row>
    <row r="211" spans="1:3" x14ac:dyDescent="0.35">
      <c r="A211" s="1" t="s">
        <v>96</v>
      </c>
      <c r="B211" t="s">
        <v>186</v>
      </c>
      <c r="C211">
        <v>92</v>
      </c>
    </row>
    <row r="212" spans="1:3" x14ac:dyDescent="0.35">
      <c r="A212" s="1" t="s">
        <v>96</v>
      </c>
      <c r="B212" t="s">
        <v>182</v>
      </c>
      <c r="C212">
        <v>15239</v>
      </c>
    </row>
    <row r="213" spans="1:3" x14ac:dyDescent="0.35">
      <c r="A213" s="1" t="s">
        <v>96</v>
      </c>
      <c r="B213" t="s">
        <v>443</v>
      </c>
      <c r="C213">
        <v>16416</v>
      </c>
    </row>
    <row r="214" spans="1:3" x14ac:dyDescent="0.35">
      <c r="A214" s="1" t="s">
        <v>96</v>
      </c>
      <c r="B214" t="s">
        <v>322</v>
      </c>
      <c r="C214">
        <v>3183.4499999999994</v>
      </c>
    </row>
    <row r="215" spans="1:3" x14ac:dyDescent="0.35">
      <c r="A215" s="1" t="s">
        <v>96</v>
      </c>
      <c r="B215" t="s">
        <v>470</v>
      </c>
      <c r="C215">
        <v>0</v>
      </c>
    </row>
    <row r="216" spans="1:3" x14ac:dyDescent="0.35">
      <c r="A216" s="1" t="s">
        <v>96</v>
      </c>
      <c r="B216" t="s">
        <v>451</v>
      </c>
      <c r="C216">
        <v>16884</v>
      </c>
    </row>
    <row r="217" spans="1:3" x14ac:dyDescent="0.35">
      <c r="A217" s="1" t="s">
        <v>96</v>
      </c>
      <c r="B217" t="s">
        <v>180</v>
      </c>
      <c r="C217">
        <v>761</v>
      </c>
    </row>
    <row r="218" spans="1:3" x14ac:dyDescent="0.35">
      <c r="A218" s="1" t="s">
        <v>96</v>
      </c>
      <c r="B218" t="s">
        <v>306</v>
      </c>
      <c r="C218">
        <v>462.62041182161812</v>
      </c>
    </row>
    <row r="219" spans="1:3" x14ac:dyDescent="0.35">
      <c r="A219" s="1" t="s">
        <v>96</v>
      </c>
      <c r="B219" t="s">
        <v>196</v>
      </c>
      <c r="C219">
        <v>1727</v>
      </c>
    </row>
    <row r="220" spans="1:3" x14ac:dyDescent="0.35">
      <c r="A220" s="1" t="s">
        <v>96</v>
      </c>
      <c r="B220" t="s">
        <v>71</v>
      </c>
      <c r="C220">
        <v>3660</v>
      </c>
    </row>
    <row r="221" spans="1:3" x14ac:dyDescent="0.35">
      <c r="A221" s="1" t="s">
        <v>96</v>
      </c>
      <c r="B221" t="s">
        <v>315</v>
      </c>
      <c r="C221">
        <v>973.45188749456929</v>
      </c>
    </row>
    <row r="222" spans="1:3" x14ac:dyDescent="0.35">
      <c r="A222" s="1" t="s">
        <v>96</v>
      </c>
      <c r="B222" t="s">
        <v>462</v>
      </c>
      <c r="C222">
        <v>12728</v>
      </c>
    </row>
    <row r="223" spans="1:3" x14ac:dyDescent="0.35">
      <c r="A223" s="1" t="s">
        <v>96</v>
      </c>
      <c r="B223" t="s">
        <v>185</v>
      </c>
      <c r="C223">
        <v>3031</v>
      </c>
    </row>
    <row r="224" spans="1:3" x14ac:dyDescent="0.35">
      <c r="A224" s="1" t="s">
        <v>96</v>
      </c>
      <c r="B224" t="s">
        <v>208</v>
      </c>
      <c r="C224">
        <v>1115.91758479122</v>
      </c>
    </row>
    <row r="225" spans="1:3" x14ac:dyDescent="0.35">
      <c r="A225" s="1" t="s">
        <v>96</v>
      </c>
      <c r="B225" t="s">
        <v>205</v>
      </c>
      <c r="C225">
        <v>12880</v>
      </c>
    </row>
    <row r="226" spans="1:3" x14ac:dyDescent="0.35">
      <c r="A226" s="1" t="s">
        <v>96</v>
      </c>
      <c r="B226" t="s">
        <v>350</v>
      </c>
      <c r="C226">
        <v>2510</v>
      </c>
    </row>
    <row r="227" spans="1:3" x14ac:dyDescent="0.35">
      <c r="A227" s="1" t="s">
        <v>96</v>
      </c>
      <c r="B227" t="s">
        <v>209</v>
      </c>
      <c r="C227">
        <v>31269.894218823545</v>
      </c>
    </row>
    <row r="228" spans="1:3" x14ac:dyDescent="0.35">
      <c r="A228" s="1" t="s">
        <v>96</v>
      </c>
      <c r="B228" t="s">
        <v>207</v>
      </c>
      <c r="C228">
        <v>29173</v>
      </c>
    </row>
    <row r="229" spans="1:3" x14ac:dyDescent="0.35">
      <c r="A229" s="1" t="s">
        <v>96</v>
      </c>
      <c r="B229" t="s">
        <v>212</v>
      </c>
      <c r="C229">
        <v>4288</v>
      </c>
    </row>
    <row r="230" spans="1:3" x14ac:dyDescent="0.35">
      <c r="A230" s="1" t="s">
        <v>96</v>
      </c>
      <c r="B230" t="s">
        <v>215</v>
      </c>
      <c r="C230">
        <v>957</v>
      </c>
    </row>
    <row r="231" spans="1:3" x14ac:dyDescent="0.35">
      <c r="A231" s="1" t="s">
        <v>96</v>
      </c>
      <c r="B231" t="s">
        <v>316</v>
      </c>
      <c r="C231">
        <v>1602.0974805751323</v>
      </c>
    </row>
    <row r="232" spans="1:3" x14ac:dyDescent="0.35">
      <c r="A232" s="1" t="s">
        <v>96</v>
      </c>
      <c r="B232" t="s">
        <v>213</v>
      </c>
      <c r="C232">
        <v>2371.2731711077654</v>
      </c>
    </row>
    <row r="233" spans="1:3" x14ac:dyDescent="0.35">
      <c r="A233" s="1" t="s">
        <v>96</v>
      </c>
      <c r="B233" t="s">
        <v>258</v>
      </c>
      <c r="C233">
        <v>1999</v>
      </c>
    </row>
    <row r="234" spans="1:3" x14ac:dyDescent="0.35">
      <c r="A234" s="1" t="s">
        <v>96</v>
      </c>
      <c r="B234" t="s">
        <v>654</v>
      </c>
      <c r="C234">
        <v>0</v>
      </c>
    </row>
    <row r="235" spans="1:3" x14ac:dyDescent="0.35">
      <c r="A235" s="1" t="s">
        <v>96</v>
      </c>
      <c r="B235" t="s">
        <v>187</v>
      </c>
      <c r="C235">
        <v>1123</v>
      </c>
    </row>
    <row r="236" spans="1:3" x14ac:dyDescent="0.35">
      <c r="A236" s="1" t="s">
        <v>96</v>
      </c>
      <c r="B236" t="s">
        <v>69</v>
      </c>
      <c r="C236">
        <v>3660</v>
      </c>
    </row>
    <row r="237" spans="1:3" x14ac:dyDescent="0.35">
      <c r="A237" s="1" t="s">
        <v>96</v>
      </c>
      <c r="B237" t="s">
        <v>729</v>
      </c>
      <c r="C237">
        <v>0</v>
      </c>
    </row>
    <row r="238" spans="1:3" x14ac:dyDescent="0.35">
      <c r="A238" s="1" t="s">
        <v>96</v>
      </c>
      <c r="B238" t="s">
        <v>136</v>
      </c>
      <c r="C238">
        <v>2306</v>
      </c>
    </row>
    <row r="239" spans="1:3" x14ac:dyDescent="0.35">
      <c r="A239" s="1" t="s">
        <v>96</v>
      </c>
      <c r="B239" t="s">
        <v>426</v>
      </c>
      <c r="C239">
        <v>920.66378722436889</v>
      </c>
    </row>
    <row r="240" spans="1:3" x14ac:dyDescent="0.35">
      <c r="A240" s="1" t="s">
        <v>96</v>
      </c>
      <c r="B240" t="s">
        <v>563</v>
      </c>
      <c r="C240">
        <v>1943</v>
      </c>
    </row>
    <row r="241" spans="1:3" x14ac:dyDescent="0.35">
      <c r="A241" s="1" t="s">
        <v>96</v>
      </c>
      <c r="B241" t="s">
        <v>206</v>
      </c>
      <c r="C241">
        <v>6652</v>
      </c>
    </row>
    <row r="242" spans="1:3" x14ac:dyDescent="0.35">
      <c r="A242" s="1" t="s">
        <v>96</v>
      </c>
      <c r="B242" t="s">
        <v>586</v>
      </c>
      <c r="C242">
        <v>1118</v>
      </c>
    </row>
    <row r="243" spans="1:3" x14ac:dyDescent="0.35">
      <c r="A243" s="1" t="s">
        <v>96</v>
      </c>
      <c r="B243" t="s">
        <v>523</v>
      </c>
      <c r="C243">
        <v>2413</v>
      </c>
    </row>
    <row r="244" spans="1:3" x14ac:dyDescent="0.35">
      <c r="A244" s="1" t="s">
        <v>96</v>
      </c>
      <c r="B244" t="s">
        <v>144</v>
      </c>
      <c r="C244">
        <v>258.3</v>
      </c>
    </row>
    <row r="245" spans="1:3" x14ac:dyDescent="0.35">
      <c r="A245" s="1" t="s">
        <v>96</v>
      </c>
      <c r="B245" t="s">
        <v>338</v>
      </c>
      <c r="C245">
        <v>10869.437803655434</v>
      </c>
    </row>
    <row r="246" spans="1:3" x14ac:dyDescent="0.35">
      <c r="A246" s="1" t="s">
        <v>96</v>
      </c>
      <c r="B246" t="s">
        <v>176</v>
      </c>
      <c r="C246">
        <v>2728</v>
      </c>
    </row>
    <row r="247" spans="1:3" x14ac:dyDescent="0.35">
      <c r="A247" s="1" t="s">
        <v>96</v>
      </c>
      <c r="B247" t="s">
        <v>67</v>
      </c>
      <c r="C247">
        <v>3624</v>
      </c>
    </row>
    <row r="248" spans="1:3" x14ac:dyDescent="0.35">
      <c r="A248" s="1" t="s">
        <v>96</v>
      </c>
      <c r="B248" t="s">
        <v>425</v>
      </c>
      <c r="C248">
        <v>5636</v>
      </c>
    </row>
    <row r="249" spans="1:3" x14ac:dyDescent="0.35">
      <c r="A249" s="1" t="s">
        <v>96</v>
      </c>
      <c r="B249" t="s">
        <v>413</v>
      </c>
      <c r="C249">
        <v>752</v>
      </c>
    </row>
    <row r="250" spans="1:3" x14ac:dyDescent="0.35">
      <c r="A250" s="1" t="s">
        <v>96</v>
      </c>
      <c r="B250" t="s">
        <v>75</v>
      </c>
      <c r="C250">
        <v>3660</v>
      </c>
    </row>
    <row r="251" spans="1:3" x14ac:dyDescent="0.35">
      <c r="A251" s="1" t="s">
        <v>96</v>
      </c>
      <c r="B251" t="s">
        <v>68</v>
      </c>
      <c r="C251">
        <v>3660</v>
      </c>
    </row>
    <row r="252" spans="1:3" x14ac:dyDescent="0.35">
      <c r="A252" s="1" t="s">
        <v>96</v>
      </c>
      <c r="B252" t="s">
        <v>70</v>
      </c>
      <c r="C252">
        <v>3660</v>
      </c>
    </row>
    <row r="253" spans="1:3" x14ac:dyDescent="0.35">
      <c r="A253" s="1" t="s">
        <v>96</v>
      </c>
      <c r="B253" t="s">
        <v>74</v>
      </c>
      <c r="C253">
        <v>3660</v>
      </c>
    </row>
    <row r="254" spans="1:3" x14ac:dyDescent="0.35">
      <c r="A254" s="1" t="s">
        <v>96</v>
      </c>
      <c r="B254" t="s">
        <v>245</v>
      </c>
      <c r="C254">
        <v>3660</v>
      </c>
    </row>
    <row r="255" spans="1:3" x14ac:dyDescent="0.35">
      <c r="A255" s="1" t="s">
        <v>96</v>
      </c>
      <c r="B255" t="s">
        <v>348</v>
      </c>
      <c r="C255">
        <v>1830</v>
      </c>
    </row>
    <row r="256" spans="1:3" x14ac:dyDescent="0.35">
      <c r="A256" s="1" t="s">
        <v>96</v>
      </c>
      <c r="B256" t="s">
        <v>482</v>
      </c>
      <c r="C256">
        <v>2609</v>
      </c>
    </row>
    <row r="257" spans="1:3" x14ac:dyDescent="0.35">
      <c r="A257" s="1" t="s">
        <v>96</v>
      </c>
      <c r="B257" t="s">
        <v>181</v>
      </c>
      <c r="C257">
        <v>1515</v>
      </c>
    </row>
    <row r="258" spans="1:3" x14ac:dyDescent="0.35">
      <c r="A258" s="1" t="s">
        <v>96</v>
      </c>
      <c r="B258" t="s">
        <v>235</v>
      </c>
      <c r="C258">
        <v>0</v>
      </c>
    </row>
    <row r="259" spans="1:3" x14ac:dyDescent="0.35">
      <c r="A259" s="1" t="s">
        <v>96</v>
      </c>
      <c r="B259" t="s">
        <v>582</v>
      </c>
      <c r="C259">
        <v>264</v>
      </c>
    </row>
    <row r="260" spans="1:3" x14ac:dyDescent="0.35">
      <c r="A260" s="1" t="s">
        <v>96</v>
      </c>
      <c r="B260" t="s">
        <v>730</v>
      </c>
      <c r="C260">
        <v>446.93293307910119</v>
      </c>
    </row>
    <row r="261" spans="1:3" x14ac:dyDescent="0.35">
      <c r="A261" s="1" t="s">
        <v>96</v>
      </c>
      <c r="B261" t="s">
        <v>214</v>
      </c>
      <c r="C261">
        <v>6652</v>
      </c>
    </row>
    <row r="262" spans="1:3" x14ac:dyDescent="0.35">
      <c r="A262" s="1" t="s">
        <v>96</v>
      </c>
      <c r="B262" t="s">
        <v>218</v>
      </c>
      <c r="C262">
        <v>2232</v>
      </c>
    </row>
    <row r="263" spans="1:3" x14ac:dyDescent="0.35">
      <c r="A263" s="1" t="s">
        <v>96</v>
      </c>
      <c r="B263" t="s">
        <v>352</v>
      </c>
      <c r="C263">
        <v>584</v>
      </c>
    </row>
    <row r="264" spans="1:3" x14ac:dyDescent="0.35">
      <c r="A264" s="1" t="s">
        <v>96</v>
      </c>
      <c r="B264" t="s">
        <v>617</v>
      </c>
      <c r="C264">
        <v>0</v>
      </c>
    </row>
    <row r="265" spans="1:3" x14ac:dyDescent="0.35">
      <c r="A265" s="1" t="s">
        <v>96</v>
      </c>
      <c r="B265" t="s">
        <v>217</v>
      </c>
      <c r="C265">
        <v>4156</v>
      </c>
    </row>
    <row r="266" spans="1:3" x14ac:dyDescent="0.35">
      <c r="A266" s="1" t="s">
        <v>96</v>
      </c>
      <c r="B266" t="s">
        <v>731</v>
      </c>
      <c r="C266">
        <v>0</v>
      </c>
    </row>
    <row r="267" spans="1:3" x14ac:dyDescent="0.35">
      <c r="A267" s="1" t="s">
        <v>96</v>
      </c>
      <c r="B267" t="s">
        <v>605</v>
      </c>
      <c r="C267">
        <v>3457</v>
      </c>
    </row>
    <row r="268" spans="1:3" x14ac:dyDescent="0.35">
      <c r="A268" s="1" t="s">
        <v>96</v>
      </c>
      <c r="B268" t="s">
        <v>236</v>
      </c>
      <c r="C268">
        <v>0</v>
      </c>
    </row>
    <row r="269" spans="1:3" x14ac:dyDescent="0.35">
      <c r="A269" s="1" t="s">
        <v>96</v>
      </c>
      <c r="B269" t="s">
        <v>274</v>
      </c>
      <c r="C269">
        <v>1602</v>
      </c>
    </row>
    <row r="270" spans="1:3" x14ac:dyDescent="0.35">
      <c r="A270" s="1" t="s">
        <v>96</v>
      </c>
      <c r="B270" t="s">
        <v>276</v>
      </c>
      <c r="C270">
        <v>1684</v>
      </c>
    </row>
    <row r="271" spans="1:3" x14ac:dyDescent="0.35">
      <c r="A271" s="1" t="s">
        <v>96</v>
      </c>
      <c r="B271" t="s">
        <v>689</v>
      </c>
      <c r="C271">
        <v>1042.4466351224562</v>
      </c>
    </row>
    <row r="272" spans="1:3" x14ac:dyDescent="0.35">
      <c r="A272" s="1" t="s">
        <v>96</v>
      </c>
      <c r="B272" t="s">
        <v>275</v>
      </c>
      <c r="C272">
        <v>440</v>
      </c>
    </row>
    <row r="273" spans="1:3" x14ac:dyDescent="0.35">
      <c r="A273" s="1" t="s">
        <v>96</v>
      </c>
      <c r="B273" t="s">
        <v>402</v>
      </c>
      <c r="C273">
        <v>1818</v>
      </c>
    </row>
    <row r="274" spans="1:3" x14ac:dyDescent="0.35">
      <c r="A274" s="1" t="s">
        <v>96</v>
      </c>
      <c r="B274" t="s">
        <v>280</v>
      </c>
      <c r="C274">
        <v>1558.0541532813222</v>
      </c>
    </row>
    <row r="275" spans="1:3" x14ac:dyDescent="0.35">
      <c r="A275" s="1" t="s">
        <v>96</v>
      </c>
      <c r="B275" t="s">
        <v>268</v>
      </c>
      <c r="C275">
        <v>2715.9888956420459</v>
      </c>
    </row>
    <row r="276" spans="1:3" x14ac:dyDescent="0.35">
      <c r="A276" s="1" t="s">
        <v>96</v>
      </c>
      <c r="B276" t="s">
        <v>521</v>
      </c>
      <c r="C276">
        <v>1821</v>
      </c>
    </row>
    <row r="277" spans="1:3" x14ac:dyDescent="0.35">
      <c r="A277" s="1" t="s">
        <v>96</v>
      </c>
      <c r="B277" t="s">
        <v>525</v>
      </c>
      <c r="C277">
        <v>1152</v>
      </c>
    </row>
    <row r="278" spans="1:3" x14ac:dyDescent="0.35">
      <c r="A278" s="1" t="s">
        <v>96</v>
      </c>
      <c r="B278" t="s">
        <v>174</v>
      </c>
      <c r="C278">
        <v>236</v>
      </c>
    </row>
    <row r="279" spans="1:3" x14ac:dyDescent="0.35">
      <c r="A279" s="1" t="s">
        <v>96</v>
      </c>
      <c r="B279" t="s">
        <v>66</v>
      </c>
      <c r="C279">
        <v>5614.5</v>
      </c>
    </row>
    <row r="280" spans="1:3" x14ac:dyDescent="0.35">
      <c r="A280" s="1" t="s">
        <v>96</v>
      </c>
      <c r="B280" t="s">
        <v>198</v>
      </c>
      <c r="C280">
        <v>3714</v>
      </c>
    </row>
    <row r="281" spans="1:3" x14ac:dyDescent="0.35">
      <c r="A281" s="1" t="s">
        <v>96</v>
      </c>
      <c r="B281" t="s">
        <v>436</v>
      </c>
      <c r="C281">
        <v>2864.2873380313717</v>
      </c>
    </row>
    <row r="282" spans="1:3" x14ac:dyDescent="0.35">
      <c r="A282" s="1" t="s">
        <v>96</v>
      </c>
      <c r="B282" t="s">
        <v>219</v>
      </c>
      <c r="C282">
        <v>1335</v>
      </c>
    </row>
    <row r="283" spans="1:3" x14ac:dyDescent="0.35">
      <c r="A283" s="1" t="s">
        <v>96</v>
      </c>
      <c r="B283" t="s">
        <v>387</v>
      </c>
      <c r="C283">
        <v>15258</v>
      </c>
    </row>
    <row r="284" spans="1:3" x14ac:dyDescent="0.35">
      <c r="A284" s="1" t="s">
        <v>96</v>
      </c>
      <c r="B284" t="s">
        <v>732</v>
      </c>
      <c r="C284">
        <v>1914.8291278320839</v>
      </c>
    </row>
    <row r="285" spans="1:3" x14ac:dyDescent="0.35">
      <c r="A285" s="1" t="s">
        <v>96</v>
      </c>
      <c r="B285" t="s">
        <v>256</v>
      </c>
      <c r="C285">
        <v>2931</v>
      </c>
    </row>
    <row r="286" spans="1:3" x14ac:dyDescent="0.35">
      <c r="A286" s="1" t="s">
        <v>96</v>
      </c>
      <c r="B286" t="s">
        <v>301</v>
      </c>
      <c r="C286">
        <v>5908.7199999999993</v>
      </c>
    </row>
    <row r="287" spans="1:3" x14ac:dyDescent="0.35">
      <c r="A287" s="1" t="s">
        <v>96</v>
      </c>
      <c r="B287" t="s">
        <v>291</v>
      </c>
      <c r="C287">
        <v>16748</v>
      </c>
    </row>
    <row r="288" spans="1:3" x14ac:dyDescent="0.35">
      <c r="A288" s="1" t="s">
        <v>96</v>
      </c>
      <c r="B288" t="s">
        <v>429</v>
      </c>
      <c r="C288">
        <v>2637</v>
      </c>
    </row>
    <row r="289" spans="1:3" x14ac:dyDescent="0.35">
      <c r="A289" s="1" t="s">
        <v>96</v>
      </c>
      <c r="B289" t="s">
        <v>526</v>
      </c>
      <c r="C289">
        <v>1060</v>
      </c>
    </row>
    <row r="290" spans="1:3" x14ac:dyDescent="0.35">
      <c r="A290" s="1" t="s">
        <v>96</v>
      </c>
      <c r="B290" t="s">
        <v>279</v>
      </c>
      <c r="C290">
        <v>7781.2909693838274</v>
      </c>
    </row>
    <row r="291" spans="1:3" x14ac:dyDescent="0.35">
      <c r="A291" s="1" t="s">
        <v>96</v>
      </c>
      <c r="B291" t="s">
        <v>269</v>
      </c>
      <c r="C291">
        <v>660.99511505295879</v>
      </c>
    </row>
    <row r="292" spans="1:3" x14ac:dyDescent="0.35">
      <c r="A292" s="1" t="s">
        <v>96</v>
      </c>
      <c r="B292" t="s">
        <v>524</v>
      </c>
      <c r="C292">
        <v>2320</v>
      </c>
    </row>
    <row r="293" spans="1:3" x14ac:dyDescent="0.35">
      <c r="A293" s="1" t="s">
        <v>96</v>
      </c>
      <c r="B293" t="s">
        <v>424</v>
      </c>
      <c r="C293">
        <v>1656</v>
      </c>
    </row>
    <row r="294" spans="1:3" x14ac:dyDescent="0.35">
      <c r="A294" s="1" t="s">
        <v>96</v>
      </c>
      <c r="B294" t="s">
        <v>427</v>
      </c>
      <c r="C294">
        <v>77027.85000000002</v>
      </c>
    </row>
    <row r="295" spans="1:3" x14ac:dyDescent="0.35">
      <c r="A295" s="1" t="s">
        <v>96</v>
      </c>
      <c r="B295" t="s">
        <v>303</v>
      </c>
      <c r="C295">
        <v>3569</v>
      </c>
    </row>
    <row r="296" spans="1:3" x14ac:dyDescent="0.35">
      <c r="A296" s="1" t="s">
        <v>96</v>
      </c>
      <c r="B296" t="s">
        <v>302</v>
      </c>
      <c r="C296">
        <v>7395</v>
      </c>
    </row>
    <row r="297" spans="1:3" x14ac:dyDescent="0.35">
      <c r="A297" s="1" t="s">
        <v>96</v>
      </c>
      <c r="B297" t="s">
        <v>613</v>
      </c>
      <c r="C297">
        <v>1552</v>
      </c>
    </row>
    <row r="298" spans="1:3" x14ac:dyDescent="0.35">
      <c r="A298" s="1" t="s">
        <v>96</v>
      </c>
      <c r="B298" t="s">
        <v>432</v>
      </c>
      <c r="C298">
        <v>4848</v>
      </c>
    </row>
    <row r="299" spans="1:3" x14ac:dyDescent="0.35">
      <c r="A299" s="1" t="s">
        <v>96</v>
      </c>
      <c r="B299" t="s">
        <v>513</v>
      </c>
      <c r="C299">
        <v>2318.1923343872913</v>
      </c>
    </row>
    <row r="300" spans="1:3" x14ac:dyDescent="0.35">
      <c r="A300" s="1" t="s">
        <v>96</v>
      </c>
      <c r="B300" t="s">
        <v>309</v>
      </c>
      <c r="C300">
        <v>9232</v>
      </c>
    </row>
    <row r="301" spans="1:3" x14ac:dyDescent="0.35">
      <c r="A301" s="1" t="s">
        <v>96</v>
      </c>
      <c r="B301" t="s">
        <v>398</v>
      </c>
      <c r="C301">
        <v>1841</v>
      </c>
    </row>
    <row r="302" spans="1:3" x14ac:dyDescent="0.35">
      <c r="A302" s="1" t="s">
        <v>96</v>
      </c>
      <c r="B302" t="s">
        <v>508</v>
      </c>
      <c r="C302">
        <v>1289</v>
      </c>
    </row>
    <row r="303" spans="1:3" x14ac:dyDescent="0.35">
      <c r="A303" s="1" t="s">
        <v>96</v>
      </c>
      <c r="B303" t="s">
        <v>339</v>
      </c>
      <c r="C303">
        <v>4673</v>
      </c>
    </row>
    <row r="304" spans="1:3" x14ac:dyDescent="0.35">
      <c r="A304" s="1" t="s">
        <v>96</v>
      </c>
      <c r="B304" t="s">
        <v>423</v>
      </c>
      <c r="C304">
        <v>1906</v>
      </c>
    </row>
    <row r="305" spans="1:3" x14ac:dyDescent="0.35">
      <c r="A305" s="1" t="s">
        <v>96</v>
      </c>
      <c r="B305" t="s">
        <v>528</v>
      </c>
      <c r="C305">
        <v>2341</v>
      </c>
    </row>
    <row r="306" spans="1:3" x14ac:dyDescent="0.35">
      <c r="A306" s="1" t="s">
        <v>96</v>
      </c>
      <c r="B306" t="s">
        <v>76</v>
      </c>
      <c r="C306">
        <v>2001</v>
      </c>
    </row>
    <row r="307" spans="1:3" x14ac:dyDescent="0.35">
      <c r="A307" s="1" t="s">
        <v>733</v>
      </c>
      <c r="B307" t="s">
        <v>734</v>
      </c>
      <c r="C307">
        <v>91239.999999999956</v>
      </c>
    </row>
    <row r="308" spans="1:3" x14ac:dyDescent="0.35">
      <c r="A308" s="1" t="s">
        <v>735</v>
      </c>
      <c r="B308" t="s">
        <v>736</v>
      </c>
      <c r="C308">
        <v>43219.076645919413</v>
      </c>
    </row>
    <row r="309" spans="1:3" x14ac:dyDescent="0.35">
      <c r="A309" s="1" t="s">
        <v>735</v>
      </c>
      <c r="B309" t="s">
        <v>737</v>
      </c>
      <c r="C309">
        <v>13012.115238985381</v>
      </c>
    </row>
    <row r="310" spans="1:3" x14ac:dyDescent="0.35">
      <c r="A310" s="1" t="s">
        <v>735</v>
      </c>
      <c r="B310" t="s">
        <v>738</v>
      </c>
      <c r="C310">
        <v>53164.778564372762</v>
      </c>
    </row>
    <row r="311" spans="1:3" x14ac:dyDescent="0.35">
      <c r="A311" s="1" t="s">
        <v>735</v>
      </c>
      <c r="B311" t="s">
        <v>739</v>
      </c>
      <c r="C311">
        <v>0</v>
      </c>
    </row>
    <row r="312" spans="1:3" x14ac:dyDescent="0.35">
      <c r="A312" s="1" t="s">
        <v>735</v>
      </c>
      <c r="B312" t="s">
        <v>740</v>
      </c>
      <c r="C312">
        <v>5053.6937097813125</v>
      </c>
    </row>
    <row r="313" spans="1:3" x14ac:dyDescent="0.35">
      <c r="A313" s="1" t="s">
        <v>735</v>
      </c>
      <c r="B313" t="s">
        <v>741</v>
      </c>
      <c r="C313">
        <v>2430.3214780013959</v>
      </c>
    </row>
    <row r="314" spans="1:3" x14ac:dyDescent="0.35">
      <c r="A314" s="1" t="s">
        <v>735</v>
      </c>
      <c r="B314" t="s">
        <v>742</v>
      </c>
      <c r="C314">
        <v>2288.9690220568577</v>
      </c>
    </row>
    <row r="315" spans="1:3" x14ac:dyDescent="0.35">
      <c r="A315" s="1" t="s">
        <v>735</v>
      </c>
      <c r="B315" t="s">
        <v>743</v>
      </c>
      <c r="C315">
        <v>668.32068746612777</v>
      </c>
    </row>
    <row r="316" spans="1:3" x14ac:dyDescent="0.35">
      <c r="A316" s="1" t="s">
        <v>735</v>
      </c>
      <c r="B316" t="s">
        <v>744</v>
      </c>
      <c r="C316">
        <v>6545.3185815721572</v>
      </c>
    </row>
    <row r="317" spans="1:3" x14ac:dyDescent="0.35">
      <c r="A317" s="1" t="s">
        <v>735</v>
      </c>
      <c r="B317" t="s">
        <v>745</v>
      </c>
      <c r="C317">
        <v>2550.3324247228943</v>
      </c>
    </row>
    <row r="318" spans="1:3" x14ac:dyDescent="0.35">
      <c r="A318" s="1" t="s">
        <v>735</v>
      </c>
      <c r="B318" t="s">
        <v>746</v>
      </c>
      <c r="C318">
        <v>890.18397643221647</v>
      </c>
    </row>
    <row r="319" spans="1:3" x14ac:dyDescent="0.35">
      <c r="A319" s="1" t="s">
        <v>735</v>
      </c>
      <c r="B319" t="s">
        <v>747</v>
      </c>
      <c r="C319">
        <v>4498.6212009111387</v>
      </c>
    </row>
    <row r="320" spans="1:3" x14ac:dyDescent="0.35">
      <c r="A320" s="1" t="s">
        <v>748</v>
      </c>
      <c r="B320" t="s">
        <v>749</v>
      </c>
      <c r="C320">
        <v>820</v>
      </c>
    </row>
    <row r="321" spans="1:3" x14ac:dyDescent="0.35">
      <c r="A321" s="1" t="s">
        <v>748</v>
      </c>
      <c r="B321" t="s">
        <v>750</v>
      </c>
      <c r="C321">
        <v>8850</v>
      </c>
    </row>
    <row r="322" spans="1:3" x14ac:dyDescent="0.35">
      <c r="A322" s="1" t="s">
        <v>748</v>
      </c>
      <c r="B322" t="s">
        <v>751</v>
      </c>
      <c r="C322">
        <v>37944</v>
      </c>
    </row>
    <row r="323" spans="1:3" x14ac:dyDescent="0.35">
      <c r="A323" s="1" t="s">
        <v>748</v>
      </c>
      <c r="B323" t="s">
        <v>752</v>
      </c>
      <c r="C323">
        <v>224</v>
      </c>
    </row>
    <row r="324" spans="1:3" x14ac:dyDescent="0.35">
      <c r="A324" s="1" t="s">
        <v>748</v>
      </c>
      <c r="B324" t="s">
        <v>753</v>
      </c>
      <c r="C324">
        <v>6100.1999999999716</v>
      </c>
    </row>
    <row r="325" spans="1:3" x14ac:dyDescent="0.35">
      <c r="A325" s="1" t="s">
        <v>748</v>
      </c>
      <c r="B325" t="s">
        <v>754</v>
      </c>
      <c r="C325">
        <v>163.5253942867439</v>
      </c>
    </row>
    <row r="326" spans="1:3" x14ac:dyDescent="0.35">
      <c r="A326" s="1" t="s">
        <v>748</v>
      </c>
      <c r="B326" t="s">
        <v>755</v>
      </c>
      <c r="C326">
        <v>3753.4503061705141</v>
      </c>
    </row>
    <row r="327" spans="1:3" x14ac:dyDescent="0.35">
      <c r="A327" s="1" t="s">
        <v>748</v>
      </c>
      <c r="B327" t="s">
        <v>756</v>
      </c>
      <c r="C327">
        <v>22410.400000000005</v>
      </c>
    </row>
    <row r="328" spans="1:3" x14ac:dyDescent="0.35">
      <c r="A328" s="1" t="s">
        <v>748</v>
      </c>
      <c r="B328" t="s">
        <v>757</v>
      </c>
      <c r="C328">
        <v>47.198989870326841</v>
      </c>
    </row>
    <row r="329" spans="1:3" x14ac:dyDescent="0.35">
      <c r="A329" s="1" t="s">
        <v>748</v>
      </c>
      <c r="B329" t="s">
        <v>758</v>
      </c>
      <c r="C329">
        <v>4954</v>
      </c>
    </row>
    <row r="330" spans="1:3" x14ac:dyDescent="0.35">
      <c r="A330" s="1" t="s">
        <v>748</v>
      </c>
      <c r="B330" t="s">
        <v>759</v>
      </c>
      <c r="C330">
        <v>47843.579898100987</v>
      </c>
    </row>
    <row r="331" spans="1:3" x14ac:dyDescent="0.35">
      <c r="A331" s="1" t="s">
        <v>748</v>
      </c>
      <c r="B331" t="s">
        <v>760</v>
      </c>
      <c r="C331">
        <v>27970.822297568266</v>
      </c>
    </row>
    <row r="332" spans="1:3" x14ac:dyDescent="0.35">
      <c r="A332" s="1" t="s">
        <v>748</v>
      </c>
      <c r="B332" t="s">
        <v>761</v>
      </c>
      <c r="C332">
        <v>4317.5</v>
      </c>
    </row>
    <row r="333" spans="1:3" x14ac:dyDescent="0.35">
      <c r="A333" s="1" t="s">
        <v>748</v>
      </c>
      <c r="B333" t="s">
        <v>762</v>
      </c>
      <c r="C333">
        <v>22526.399999999972</v>
      </c>
    </row>
    <row r="334" spans="1:3" x14ac:dyDescent="0.35">
      <c r="A334" s="1" t="s">
        <v>748</v>
      </c>
      <c r="B334" t="s">
        <v>763</v>
      </c>
      <c r="C334">
        <v>4176.5</v>
      </c>
    </row>
    <row r="335" spans="1:3" x14ac:dyDescent="0.35">
      <c r="A335" s="1" t="s">
        <v>748</v>
      </c>
      <c r="B335" t="s">
        <v>764</v>
      </c>
      <c r="C335">
        <v>54742.5</v>
      </c>
    </row>
    <row r="336" spans="1:3" x14ac:dyDescent="0.35">
      <c r="A336" s="1" t="s">
        <v>748</v>
      </c>
      <c r="B336" t="s">
        <v>765</v>
      </c>
      <c r="C336">
        <v>54.421795845973975</v>
      </c>
    </row>
    <row r="337" spans="1:3" x14ac:dyDescent="0.35">
      <c r="A337" s="1" t="s">
        <v>748</v>
      </c>
      <c r="B337" t="s">
        <v>766</v>
      </c>
      <c r="C337">
        <v>826.80000000000007</v>
      </c>
    </row>
    <row r="338" spans="1:3" x14ac:dyDescent="0.35">
      <c r="A338" s="1" t="s">
        <v>748</v>
      </c>
      <c r="B338" t="s">
        <v>767</v>
      </c>
      <c r="C338">
        <v>1253.0895692657964</v>
      </c>
    </row>
    <row r="339" spans="1:3" x14ac:dyDescent="0.35">
      <c r="A339" s="1" t="s">
        <v>748</v>
      </c>
      <c r="B339" t="s">
        <v>768</v>
      </c>
      <c r="C339">
        <v>18528.377500180475</v>
      </c>
    </row>
    <row r="340" spans="1:3" x14ac:dyDescent="0.35">
      <c r="A340" s="1" t="s">
        <v>748</v>
      </c>
      <c r="B340" t="s">
        <v>769</v>
      </c>
      <c r="C340">
        <v>4317.5</v>
      </c>
    </row>
    <row r="341" spans="1:3" x14ac:dyDescent="0.35">
      <c r="A341" s="1" t="s">
        <v>748</v>
      </c>
      <c r="B341" t="s">
        <v>770</v>
      </c>
      <c r="C341">
        <v>13931.699791920766</v>
      </c>
    </row>
    <row r="342" spans="1:3" x14ac:dyDescent="0.35">
      <c r="A342" s="1" t="s">
        <v>748</v>
      </c>
      <c r="B342" t="s">
        <v>771</v>
      </c>
      <c r="C342">
        <v>7644.8346177830481</v>
      </c>
    </row>
    <row r="343" spans="1:3" x14ac:dyDescent="0.35">
      <c r="A343" s="1" t="s">
        <v>748</v>
      </c>
      <c r="B343" t="s">
        <v>772</v>
      </c>
      <c r="C343">
        <v>1891.1257130478732</v>
      </c>
    </row>
    <row r="344" spans="1:3" x14ac:dyDescent="0.35">
      <c r="A344" s="1" t="s">
        <v>748</v>
      </c>
      <c r="B344" t="s">
        <v>773</v>
      </c>
      <c r="C344">
        <v>3277.2640208130324</v>
      </c>
    </row>
    <row r="345" spans="1:3" x14ac:dyDescent="0.35">
      <c r="A345" s="1" t="s">
        <v>748</v>
      </c>
      <c r="B345" t="s">
        <v>774</v>
      </c>
      <c r="C345">
        <v>14359.050000000012</v>
      </c>
    </row>
    <row r="346" spans="1:3" x14ac:dyDescent="0.35">
      <c r="A346" s="1" t="s">
        <v>748</v>
      </c>
      <c r="B346" t="s">
        <v>775</v>
      </c>
      <c r="C346">
        <v>1460.8000000000002</v>
      </c>
    </row>
    <row r="347" spans="1:3" x14ac:dyDescent="0.35">
      <c r="A347" s="1" t="s">
        <v>748</v>
      </c>
      <c r="B347" t="s">
        <v>776</v>
      </c>
      <c r="C347">
        <v>6771.4187708268228</v>
      </c>
    </row>
    <row r="348" spans="1:3" x14ac:dyDescent="0.35">
      <c r="A348" s="1" t="s">
        <v>748</v>
      </c>
      <c r="B348" t="s">
        <v>777</v>
      </c>
      <c r="C348">
        <v>3069.0320728994766</v>
      </c>
    </row>
    <row r="349" spans="1:3" x14ac:dyDescent="0.35">
      <c r="A349" s="1" t="s">
        <v>748</v>
      </c>
      <c r="B349" t="s">
        <v>778</v>
      </c>
      <c r="C349">
        <v>4334.6679227508257</v>
      </c>
    </row>
    <row r="350" spans="1:3" x14ac:dyDescent="0.35">
      <c r="A350" s="1" t="s">
        <v>748</v>
      </c>
      <c r="B350" t="s">
        <v>779</v>
      </c>
      <c r="C350">
        <v>46704.799999999974</v>
      </c>
    </row>
    <row r="351" spans="1:3" x14ac:dyDescent="0.35">
      <c r="A351" s="1" t="s">
        <v>748</v>
      </c>
      <c r="B351" t="s">
        <v>780</v>
      </c>
      <c r="C351">
        <v>9228.2725737012915</v>
      </c>
    </row>
    <row r="352" spans="1:3" x14ac:dyDescent="0.35">
      <c r="A352" s="1" t="s">
        <v>748</v>
      </c>
      <c r="B352" t="s">
        <v>781</v>
      </c>
      <c r="C352">
        <v>2448.3260378335717</v>
      </c>
    </row>
    <row r="353" spans="1:3" x14ac:dyDescent="0.35">
      <c r="A353" s="1" t="s">
        <v>748</v>
      </c>
      <c r="B353" t="s">
        <v>782</v>
      </c>
      <c r="C353">
        <v>7668.3618601874668</v>
      </c>
    </row>
    <row r="354" spans="1:3" x14ac:dyDescent="0.35">
      <c r="A354" s="1" t="s">
        <v>748</v>
      </c>
      <c r="B354" t="s">
        <v>783</v>
      </c>
      <c r="C354">
        <v>46.484118776342996</v>
      </c>
    </row>
    <row r="355" spans="1:3" x14ac:dyDescent="0.35">
      <c r="A355" s="1" t="s">
        <v>748</v>
      </c>
      <c r="B355" t="s">
        <v>784</v>
      </c>
      <c r="C355">
        <v>15395.400000000001</v>
      </c>
    </row>
    <row r="356" spans="1:3" x14ac:dyDescent="0.35">
      <c r="A356" s="1" t="s">
        <v>748</v>
      </c>
      <c r="B356" t="s">
        <v>785</v>
      </c>
      <c r="C356">
        <v>821.77774568560892</v>
      </c>
    </row>
    <row r="357" spans="1:3" x14ac:dyDescent="0.35">
      <c r="A357" s="1" t="s">
        <v>748</v>
      </c>
      <c r="B357" t="s">
        <v>786</v>
      </c>
      <c r="C357">
        <v>8975.1280337620519</v>
      </c>
    </row>
    <row r="358" spans="1:3" x14ac:dyDescent="0.35">
      <c r="A358" s="1" t="s">
        <v>748</v>
      </c>
      <c r="B358" t="s">
        <v>739</v>
      </c>
      <c r="C358">
        <v>4704.6877040103573</v>
      </c>
    </row>
    <row r="359" spans="1:3" x14ac:dyDescent="0.35">
      <c r="A359" s="1" t="s">
        <v>748</v>
      </c>
      <c r="B359" t="s">
        <v>787</v>
      </c>
      <c r="C359">
        <v>0</v>
      </c>
    </row>
    <row r="360" spans="1:3" x14ac:dyDescent="0.35">
      <c r="A360" s="1" t="s">
        <v>748</v>
      </c>
      <c r="B360" t="s">
        <v>788</v>
      </c>
      <c r="C360">
        <v>19513.5</v>
      </c>
    </row>
    <row r="361" spans="1:3" x14ac:dyDescent="0.35">
      <c r="A361" s="1" t="s">
        <v>748</v>
      </c>
      <c r="B361" t="s">
        <v>789</v>
      </c>
      <c r="C361">
        <v>7571.6788698829305</v>
      </c>
    </row>
    <row r="362" spans="1:3" x14ac:dyDescent="0.35">
      <c r="A362" s="1" t="s">
        <v>748</v>
      </c>
      <c r="B362" t="s">
        <v>790</v>
      </c>
      <c r="C362">
        <v>3197.956303365143</v>
      </c>
    </row>
    <row r="363" spans="1:3" x14ac:dyDescent="0.35">
      <c r="A363" s="1" t="s">
        <v>748</v>
      </c>
      <c r="B363" t="s">
        <v>791</v>
      </c>
      <c r="C363">
        <v>1060.9169835689167</v>
      </c>
    </row>
    <row r="364" spans="1:3" x14ac:dyDescent="0.35">
      <c r="A364" s="1" t="s">
        <v>748</v>
      </c>
      <c r="B364" t="s">
        <v>792</v>
      </c>
      <c r="C364">
        <v>5368</v>
      </c>
    </row>
    <row r="365" spans="1:3" x14ac:dyDescent="0.35">
      <c r="A365" s="1" t="s">
        <v>748</v>
      </c>
      <c r="B365" t="s">
        <v>793</v>
      </c>
      <c r="C365">
        <v>5418.1697703206937</v>
      </c>
    </row>
    <row r="366" spans="1:3" x14ac:dyDescent="0.35">
      <c r="A366" s="1" t="s">
        <v>748</v>
      </c>
      <c r="B366" t="s">
        <v>794</v>
      </c>
      <c r="C366">
        <v>238</v>
      </c>
    </row>
    <row r="367" spans="1:3" x14ac:dyDescent="0.35">
      <c r="A367" s="1" t="s">
        <v>748</v>
      </c>
      <c r="B367" t="s">
        <v>795</v>
      </c>
      <c r="C367">
        <v>5469</v>
      </c>
    </row>
    <row r="368" spans="1:3" x14ac:dyDescent="0.35">
      <c r="A368" s="1" t="s">
        <v>748</v>
      </c>
      <c r="B368" t="s">
        <v>796</v>
      </c>
      <c r="C368">
        <v>2140.7913330193119</v>
      </c>
    </row>
    <row r="369" spans="1:3" x14ac:dyDescent="0.35">
      <c r="A369" s="1" t="s">
        <v>748</v>
      </c>
      <c r="B369" t="s">
        <v>797</v>
      </c>
      <c r="C369">
        <v>1441.9311875693668</v>
      </c>
    </row>
    <row r="370" spans="1:3" x14ac:dyDescent="0.35">
      <c r="A370" s="1" t="s">
        <v>748</v>
      </c>
      <c r="B370" t="s">
        <v>798</v>
      </c>
      <c r="C370">
        <v>9262.6</v>
      </c>
    </row>
    <row r="371" spans="1:3" x14ac:dyDescent="0.35">
      <c r="A371" s="1" t="s">
        <v>748</v>
      </c>
      <c r="B371" t="s">
        <v>799</v>
      </c>
      <c r="C371">
        <v>1325.7182416060923</v>
      </c>
    </row>
    <row r="372" spans="1:3" x14ac:dyDescent="0.35">
      <c r="A372" s="1" t="s">
        <v>748</v>
      </c>
      <c r="B372" t="s">
        <v>800</v>
      </c>
      <c r="C372">
        <v>9626.8206931190434</v>
      </c>
    </row>
    <row r="373" spans="1:3" x14ac:dyDescent="0.35">
      <c r="A373" s="1" t="s">
        <v>748</v>
      </c>
      <c r="B373" t="s">
        <v>801</v>
      </c>
      <c r="C373">
        <v>13752.349999999993</v>
      </c>
    </row>
    <row r="374" spans="1:3" x14ac:dyDescent="0.35">
      <c r="A374" s="1" t="s">
        <v>748</v>
      </c>
      <c r="B374" t="s">
        <v>802</v>
      </c>
      <c r="C374">
        <v>10629.808054794812</v>
      </c>
    </row>
    <row r="375" spans="1:3" x14ac:dyDescent="0.35">
      <c r="A375" s="1" t="s">
        <v>748</v>
      </c>
      <c r="B375" t="s">
        <v>803</v>
      </c>
      <c r="C375">
        <v>1644.2921719164822</v>
      </c>
    </row>
    <row r="376" spans="1:3" x14ac:dyDescent="0.35">
      <c r="A376" s="1" t="s">
        <v>748</v>
      </c>
      <c r="B376" t="s">
        <v>804</v>
      </c>
      <c r="C376">
        <v>37191.750000000218</v>
      </c>
    </row>
    <row r="377" spans="1:3" x14ac:dyDescent="0.35">
      <c r="A377" s="1" t="s">
        <v>748</v>
      </c>
      <c r="B377" t="s">
        <v>805</v>
      </c>
      <c r="C377">
        <v>690.86604003731065</v>
      </c>
    </row>
    <row r="378" spans="1:3" x14ac:dyDescent="0.35">
      <c r="A378" s="1" t="s">
        <v>748</v>
      </c>
      <c r="B378" t="s">
        <v>806</v>
      </c>
      <c r="C378">
        <v>7700</v>
      </c>
    </row>
    <row r="379" spans="1:3" x14ac:dyDescent="0.35">
      <c r="A379" s="1" t="s">
        <v>748</v>
      </c>
      <c r="B379" t="s">
        <v>807</v>
      </c>
      <c r="C379">
        <v>4628.7285780453949</v>
      </c>
    </row>
    <row r="380" spans="1:3" x14ac:dyDescent="0.35">
      <c r="A380" s="1" t="s">
        <v>748</v>
      </c>
      <c r="B380" t="s">
        <v>808</v>
      </c>
      <c r="C380">
        <v>33616.412737381746</v>
      </c>
    </row>
    <row r="381" spans="1:3" x14ac:dyDescent="0.35">
      <c r="A381" s="1" t="s">
        <v>748</v>
      </c>
      <c r="B381" t="s">
        <v>809</v>
      </c>
      <c r="C381">
        <v>894.95270416636572</v>
      </c>
    </row>
    <row r="382" spans="1:3" x14ac:dyDescent="0.35">
      <c r="A382" s="1" t="s">
        <v>748</v>
      </c>
      <c r="B382" t="s">
        <v>810</v>
      </c>
      <c r="C382">
        <v>67795</v>
      </c>
    </row>
    <row r="383" spans="1:3" x14ac:dyDescent="0.35">
      <c r="A383" s="1" t="s">
        <v>748</v>
      </c>
      <c r="B383" t="s">
        <v>811</v>
      </c>
      <c r="C383">
        <v>1698.7031032885593</v>
      </c>
    </row>
    <row r="384" spans="1:3" x14ac:dyDescent="0.35">
      <c r="A384" s="1" t="s">
        <v>748</v>
      </c>
      <c r="B384" t="s">
        <v>812</v>
      </c>
      <c r="C384">
        <v>4482.9999999999991</v>
      </c>
    </row>
    <row r="385" spans="1:3" x14ac:dyDescent="0.35">
      <c r="A385" s="1" t="s">
        <v>748</v>
      </c>
      <c r="B385" t="s">
        <v>813</v>
      </c>
      <c r="C385">
        <v>647.85905119503195</v>
      </c>
    </row>
    <row r="386" spans="1:3" x14ac:dyDescent="0.35">
      <c r="A386" s="1" t="s">
        <v>748</v>
      </c>
      <c r="B386" t="s">
        <v>814</v>
      </c>
      <c r="C386">
        <v>2524.3168133395088</v>
      </c>
    </row>
    <row r="387" spans="1:3" x14ac:dyDescent="0.35">
      <c r="A387" s="1" t="s">
        <v>748</v>
      </c>
      <c r="B387" t="s">
        <v>815</v>
      </c>
      <c r="C387">
        <v>723</v>
      </c>
    </row>
    <row r="388" spans="1:3" x14ac:dyDescent="0.35">
      <c r="A388" s="1" t="s">
        <v>748</v>
      </c>
      <c r="B388" t="s">
        <v>816</v>
      </c>
      <c r="C388">
        <v>3201.4008231641269</v>
      </c>
    </row>
    <row r="389" spans="1:3" x14ac:dyDescent="0.35">
      <c r="A389" s="1" t="s">
        <v>748</v>
      </c>
      <c r="B389" t="s">
        <v>817</v>
      </c>
      <c r="C389">
        <v>5475.9147753589614</v>
      </c>
    </row>
    <row r="390" spans="1:3" x14ac:dyDescent="0.35">
      <c r="A390" s="1" t="s">
        <v>748</v>
      </c>
      <c r="B390" t="s">
        <v>818</v>
      </c>
      <c r="C390">
        <v>597</v>
      </c>
    </row>
    <row r="391" spans="1:3" x14ac:dyDescent="0.35">
      <c r="A391" s="1" t="s">
        <v>748</v>
      </c>
      <c r="B391" t="s">
        <v>819</v>
      </c>
      <c r="C391">
        <v>878.79079863654624</v>
      </c>
    </row>
    <row r="392" spans="1:3" x14ac:dyDescent="0.35">
      <c r="A392" s="1" t="s">
        <v>748</v>
      </c>
      <c r="B392" t="s">
        <v>820</v>
      </c>
      <c r="C392">
        <v>826.77165354330714</v>
      </c>
    </row>
    <row r="393" spans="1:3" x14ac:dyDescent="0.35">
      <c r="A393" s="1" t="s">
        <v>748</v>
      </c>
      <c r="B393" t="s">
        <v>821</v>
      </c>
      <c r="C393">
        <v>4032</v>
      </c>
    </row>
    <row r="394" spans="1:3" x14ac:dyDescent="0.35">
      <c r="A394" s="1" t="s">
        <v>748</v>
      </c>
      <c r="B394" t="s">
        <v>822</v>
      </c>
      <c r="C394">
        <v>1321.2135247799906</v>
      </c>
    </row>
    <row r="395" spans="1:3" x14ac:dyDescent="0.35">
      <c r="A395" s="1" t="s">
        <v>748</v>
      </c>
      <c r="B395" t="s">
        <v>823</v>
      </c>
      <c r="C395">
        <v>81</v>
      </c>
    </row>
    <row r="396" spans="1:3" x14ac:dyDescent="0.35">
      <c r="A396" s="1" t="s">
        <v>748</v>
      </c>
      <c r="B396" t="s">
        <v>824</v>
      </c>
      <c r="C396">
        <v>30406.75</v>
      </c>
    </row>
    <row r="397" spans="1:3" x14ac:dyDescent="0.35">
      <c r="A397" s="1" t="s">
        <v>748</v>
      </c>
      <c r="B397" t="s">
        <v>825</v>
      </c>
      <c r="C397">
        <v>1213.3800274388041</v>
      </c>
    </row>
    <row r="398" spans="1:3" x14ac:dyDescent="0.35">
      <c r="A398" s="1" t="s">
        <v>748</v>
      </c>
      <c r="B398" t="s">
        <v>826</v>
      </c>
      <c r="C398">
        <v>2396.943029180175</v>
      </c>
    </row>
    <row r="399" spans="1:3" x14ac:dyDescent="0.35">
      <c r="A399" s="1" t="s">
        <v>748</v>
      </c>
      <c r="B399" t="s">
        <v>827</v>
      </c>
      <c r="C399">
        <v>1670.9124594719769</v>
      </c>
    </row>
    <row r="400" spans="1:3" x14ac:dyDescent="0.35">
      <c r="A400" s="1" t="s">
        <v>748</v>
      </c>
      <c r="B400" t="s">
        <v>828</v>
      </c>
      <c r="C400">
        <v>1357.1097730430756</v>
      </c>
    </row>
    <row r="401" spans="1:3" x14ac:dyDescent="0.35">
      <c r="A401" s="1" t="s">
        <v>748</v>
      </c>
      <c r="B401" t="s">
        <v>829</v>
      </c>
      <c r="C401">
        <v>1368.6892079666511</v>
      </c>
    </row>
    <row r="402" spans="1:3" x14ac:dyDescent="0.35">
      <c r="A402" s="1" t="s">
        <v>748</v>
      </c>
      <c r="B402" t="s">
        <v>830</v>
      </c>
      <c r="C402">
        <v>2936.3661171142744</v>
      </c>
    </row>
    <row r="403" spans="1:3" x14ac:dyDescent="0.35">
      <c r="A403" s="1" t="s">
        <v>748</v>
      </c>
      <c r="B403" t="s">
        <v>831</v>
      </c>
      <c r="C403">
        <v>1425.4284390921728</v>
      </c>
    </row>
    <row r="404" spans="1:3" x14ac:dyDescent="0.35">
      <c r="A404" s="1" t="s">
        <v>748</v>
      </c>
      <c r="B404" t="s">
        <v>832</v>
      </c>
      <c r="C404">
        <v>4782.3066234367761</v>
      </c>
    </row>
    <row r="405" spans="1:3" x14ac:dyDescent="0.35">
      <c r="A405" s="1" t="s">
        <v>748</v>
      </c>
      <c r="B405" t="s">
        <v>833</v>
      </c>
      <c r="C405">
        <v>2549.7915701713755</v>
      </c>
    </row>
    <row r="406" spans="1:3" x14ac:dyDescent="0.35">
      <c r="A406" s="1" t="s">
        <v>748</v>
      </c>
      <c r="B406" t="s">
        <v>834</v>
      </c>
      <c r="C406">
        <v>4460.5999999999995</v>
      </c>
    </row>
    <row r="407" spans="1:3" x14ac:dyDescent="0.35">
      <c r="A407" s="1" t="s">
        <v>748</v>
      </c>
      <c r="B407" t="s">
        <v>835</v>
      </c>
      <c r="C407">
        <v>1993.9786938397403</v>
      </c>
    </row>
    <row r="408" spans="1:3" x14ac:dyDescent="0.35">
      <c r="A408" s="1" t="s">
        <v>748</v>
      </c>
      <c r="B408" t="s">
        <v>836</v>
      </c>
      <c r="C408">
        <v>323</v>
      </c>
    </row>
    <row r="409" spans="1:3" x14ac:dyDescent="0.35">
      <c r="A409" s="1" t="s">
        <v>748</v>
      </c>
      <c r="B409" t="s">
        <v>837</v>
      </c>
      <c r="C409">
        <v>260.02826473493582</v>
      </c>
    </row>
    <row r="410" spans="1:3" x14ac:dyDescent="0.35">
      <c r="A410" s="1" t="s">
        <v>748</v>
      </c>
      <c r="B410" t="s">
        <v>843</v>
      </c>
      <c r="C410">
        <v>63192.434772701396</v>
      </c>
    </row>
    <row r="411" spans="1:3" x14ac:dyDescent="0.35">
      <c r="A411" s="1" t="s">
        <v>748</v>
      </c>
      <c r="B411" t="s">
        <v>844</v>
      </c>
      <c r="C411">
        <v>3284.7214310128757</v>
      </c>
    </row>
    <row r="412" spans="1:3" x14ac:dyDescent="0.35">
      <c r="A412" s="1" t="s">
        <v>748</v>
      </c>
      <c r="B412" t="s">
        <v>845</v>
      </c>
      <c r="C412">
        <v>5040.7000000000025</v>
      </c>
    </row>
    <row r="413" spans="1:3" x14ac:dyDescent="0.35">
      <c r="A413" s="1" t="s">
        <v>748</v>
      </c>
      <c r="B413" t="s">
        <v>846</v>
      </c>
      <c r="C413">
        <v>417.6</v>
      </c>
    </row>
    <row r="414" spans="1:3" x14ac:dyDescent="0.35">
      <c r="A414" s="1" t="s">
        <v>748</v>
      </c>
      <c r="B414" t="s">
        <v>847</v>
      </c>
      <c r="C414">
        <v>3805.9701492537315</v>
      </c>
    </row>
    <row r="415" spans="1:3" x14ac:dyDescent="0.35">
      <c r="A415" s="1" t="s">
        <v>748</v>
      </c>
      <c r="B415" t="s">
        <v>848</v>
      </c>
      <c r="C415">
        <v>2151.0766776803007</v>
      </c>
    </row>
    <row r="416" spans="1:3" x14ac:dyDescent="0.35">
      <c r="A416" s="1" t="s">
        <v>748</v>
      </c>
      <c r="B416" t="s">
        <v>849</v>
      </c>
      <c r="C416">
        <v>81</v>
      </c>
    </row>
    <row r="417" spans="1:1" x14ac:dyDescent="0.35">
      <c r="A417" s="1"/>
    </row>
    <row r="418" spans="1:1" x14ac:dyDescent="0.35">
      <c r="A418" s="1"/>
    </row>
    <row r="419" spans="1:1" x14ac:dyDescent="0.35">
      <c r="A419" s="1"/>
    </row>
    <row r="420" spans="1:1" x14ac:dyDescent="0.35">
      <c r="A420" s="1"/>
    </row>
    <row r="421" spans="1:1" x14ac:dyDescent="0.35">
      <c r="A421" s="1"/>
    </row>
    <row r="422" spans="1:1" x14ac:dyDescent="0.35">
      <c r="A422" s="1"/>
    </row>
    <row r="423" spans="1:1" x14ac:dyDescent="0.35">
      <c r="A423" s="1"/>
    </row>
    <row r="424" spans="1:1" x14ac:dyDescent="0.35">
      <c r="A424" s="1"/>
    </row>
    <row r="425" spans="1:1" x14ac:dyDescent="0.35">
      <c r="A425" s="1"/>
    </row>
    <row r="426" spans="1:1" x14ac:dyDescent="0.35">
      <c r="A426" s="1"/>
    </row>
    <row r="427" spans="1:1" x14ac:dyDescent="0.35">
      <c r="A427" s="1"/>
    </row>
    <row r="428" spans="1:1" x14ac:dyDescent="0.35">
      <c r="A428" s="1"/>
    </row>
    <row r="429" spans="1:1" x14ac:dyDescent="0.35">
      <c r="A429" s="1"/>
    </row>
    <row r="430" spans="1:1" x14ac:dyDescent="0.35">
      <c r="A430" s="1"/>
    </row>
    <row r="431" spans="1:1" x14ac:dyDescent="0.35">
      <c r="A431" s="1"/>
    </row>
    <row r="432" spans="1:1" x14ac:dyDescent="0.35">
      <c r="A432" s="1"/>
    </row>
    <row r="433" spans="1:1" x14ac:dyDescent="0.35">
      <c r="A433" s="1"/>
    </row>
    <row r="434" spans="1:1" x14ac:dyDescent="0.35">
      <c r="A434" s="1"/>
    </row>
    <row r="435" spans="1:1" x14ac:dyDescent="0.35">
      <c r="A435" s="1"/>
    </row>
    <row r="436" spans="1:1" x14ac:dyDescent="0.35">
      <c r="A436" s="1"/>
    </row>
    <row r="437" spans="1:1" x14ac:dyDescent="0.35">
      <c r="A437" s="1"/>
    </row>
    <row r="438" spans="1:1" x14ac:dyDescent="0.35">
      <c r="A438" s="1"/>
    </row>
    <row r="439" spans="1:1" x14ac:dyDescent="0.35">
      <c r="A439" s="1"/>
    </row>
    <row r="440" spans="1:1" x14ac:dyDescent="0.35">
      <c r="A440" s="1"/>
    </row>
    <row r="441" spans="1:1" x14ac:dyDescent="0.35">
      <c r="A441" s="1"/>
    </row>
    <row r="442" spans="1:1" x14ac:dyDescent="0.35">
      <c r="A442" s="1"/>
    </row>
    <row r="443" spans="1:1" x14ac:dyDescent="0.35">
      <c r="A443" s="1"/>
    </row>
    <row r="444" spans="1:1" x14ac:dyDescent="0.35">
      <c r="A444" s="1"/>
    </row>
    <row r="445" spans="1:1" x14ac:dyDescent="0.35">
      <c r="A445" s="1"/>
    </row>
    <row r="446" spans="1:1" x14ac:dyDescent="0.35">
      <c r="A446" s="1"/>
    </row>
    <row r="447" spans="1:1" x14ac:dyDescent="0.35">
      <c r="A447" s="1"/>
    </row>
    <row r="448" spans="1:1" x14ac:dyDescent="0.35">
      <c r="A448" s="1"/>
    </row>
    <row r="449" spans="1:1" x14ac:dyDescent="0.35">
      <c r="A449" s="1"/>
    </row>
    <row r="450" spans="1:1" x14ac:dyDescent="0.35">
      <c r="A450" s="1"/>
    </row>
    <row r="451" spans="1:1" x14ac:dyDescent="0.35">
      <c r="A451" s="1"/>
    </row>
    <row r="452" spans="1:1" x14ac:dyDescent="0.35">
      <c r="A452" s="1"/>
    </row>
    <row r="453" spans="1:1" x14ac:dyDescent="0.35">
      <c r="A453" s="1"/>
    </row>
    <row r="454" spans="1:1" x14ac:dyDescent="0.35">
      <c r="A454" s="1"/>
    </row>
    <row r="455" spans="1:1" x14ac:dyDescent="0.35">
      <c r="A455" s="1"/>
    </row>
    <row r="456" spans="1:1" x14ac:dyDescent="0.35">
      <c r="A456" s="1"/>
    </row>
    <row r="457" spans="1:1" x14ac:dyDescent="0.35">
      <c r="A457" s="1"/>
    </row>
    <row r="458" spans="1:1" x14ac:dyDescent="0.35">
      <c r="A458" s="1"/>
    </row>
    <row r="459" spans="1:1" x14ac:dyDescent="0.35">
      <c r="A459" s="1"/>
    </row>
    <row r="460" spans="1:1" x14ac:dyDescent="0.35">
      <c r="A460" s="1"/>
    </row>
    <row r="461" spans="1:1" x14ac:dyDescent="0.35">
      <c r="A461" s="1"/>
    </row>
    <row r="462" spans="1:1" x14ac:dyDescent="0.35">
      <c r="A462" s="1"/>
    </row>
    <row r="463" spans="1:1" x14ac:dyDescent="0.35">
      <c r="A463" s="1"/>
    </row>
    <row r="464" spans="1:1" x14ac:dyDescent="0.35">
      <c r="A464" s="1"/>
    </row>
    <row r="465" spans="1:1" x14ac:dyDescent="0.35">
      <c r="A465" s="1"/>
    </row>
    <row r="466" spans="1:1" x14ac:dyDescent="0.35">
      <c r="A466" s="1"/>
    </row>
    <row r="467" spans="1:1" x14ac:dyDescent="0.35">
      <c r="A467" s="1"/>
    </row>
    <row r="468" spans="1:1" x14ac:dyDescent="0.35">
      <c r="A468" s="1"/>
    </row>
    <row r="469" spans="1:1" x14ac:dyDescent="0.35">
      <c r="A469" s="1"/>
    </row>
    <row r="470" spans="1:1" x14ac:dyDescent="0.35">
      <c r="A470" s="1"/>
    </row>
    <row r="471" spans="1:1" x14ac:dyDescent="0.35">
      <c r="A471" s="1"/>
    </row>
    <row r="472" spans="1:1" x14ac:dyDescent="0.35">
      <c r="A472" s="1"/>
    </row>
    <row r="473" spans="1:1" x14ac:dyDescent="0.35">
      <c r="A473" s="1"/>
    </row>
    <row r="474" spans="1:1" x14ac:dyDescent="0.35">
      <c r="A474" s="1"/>
    </row>
    <row r="475" spans="1:1" x14ac:dyDescent="0.35">
      <c r="A475" s="1"/>
    </row>
    <row r="476" spans="1:1" x14ac:dyDescent="0.35">
      <c r="A476" s="1"/>
    </row>
    <row r="477" spans="1:1" x14ac:dyDescent="0.35">
      <c r="A477" s="1"/>
    </row>
    <row r="478" spans="1:1" x14ac:dyDescent="0.35">
      <c r="A478" s="1"/>
    </row>
    <row r="479" spans="1:1" x14ac:dyDescent="0.35">
      <c r="A479" s="1"/>
    </row>
    <row r="480" spans="1:1" x14ac:dyDescent="0.35">
      <c r="A480" s="1"/>
    </row>
    <row r="481" spans="1:1" x14ac:dyDescent="0.35">
      <c r="A481" s="1"/>
    </row>
    <row r="482" spans="1:1" x14ac:dyDescent="0.35">
      <c r="A482" s="1"/>
    </row>
    <row r="483" spans="1:1" x14ac:dyDescent="0.35">
      <c r="A483" s="1"/>
    </row>
    <row r="484" spans="1:1" x14ac:dyDescent="0.35">
      <c r="A484" s="1"/>
    </row>
    <row r="485" spans="1:1" x14ac:dyDescent="0.35">
      <c r="A485" s="1"/>
    </row>
    <row r="486" spans="1:1" x14ac:dyDescent="0.35">
      <c r="A486" s="1"/>
    </row>
    <row r="487" spans="1:1" x14ac:dyDescent="0.35">
      <c r="A487" s="1"/>
    </row>
    <row r="488" spans="1:1" x14ac:dyDescent="0.35">
      <c r="A488" s="1"/>
    </row>
    <row r="489" spans="1:1" x14ac:dyDescent="0.35">
      <c r="A489" s="1"/>
    </row>
    <row r="490" spans="1:1" x14ac:dyDescent="0.35">
      <c r="A490" s="1"/>
    </row>
    <row r="491" spans="1:1" x14ac:dyDescent="0.35">
      <c r="A491" s="1"/>
    </row>
    <row r="492" spans="1:1" x14ac:dyDescent="0.35">
      <c r="A492" s="1"/>
    </row>
    <row r="493" spans="1:1" x14ac:dyDescent="0.35">
      <c r="A493" s="1"/>
    </row>
    <row r="494" spans="1:1" x14ac:dyDescent="0.35">
      <c r="A494" s="1"/>
    </row>
    <row r="495" spans="1:1" x14ac:dyDescent="0.35">
      <c r="A495" s="1"/>
    </row>
    <row r="496" spans="1:1" x14ac:dyDescent="0.35">
      <c r="A496" s="1"/>
    </row>
    <row r="497" spans="1:1" x14ac:dyDescent="0.35">
      <c r="A497" s="1"/>
    </row>
    <row r="498" spans="1:1" x14ac:dyDescent="0.35">
      <c r="A498" s="1"/>
    </row>
    <row r="499" spans="1:1" x14ac:dyDescent="0.35">
      <c r="A499" s="1"/>
    </row>
    <row r="500" spans="1:1" x14ac:dyDescent="0.35">
      <c r="A500" s="1"/>
    </row>
    <row r="501" spans="1:1" x14ac:dyDescent="0.35">
      <c r="A501" s="1"/>
    </row>
    <row r="502" spans="1:1" x14ac:dyDescent="0.35">
      <c r="A502" s="1"/>
    </row>
    <row r="503" spans="1:1" x14ac:dyDescent="0.35">
      <c r="A503" s="1"/>
    </row>
    <row r="504" spans="1:1" x14ac:dyDescent="0.35">
      <c r="A504" s="1"/>
    </row>
    <row r="505" spans="1:1" x14ac:dyDescent="0.35">
      <c r="A505" s="1"/>
    </row>
    <row r="506" spans="1:1" x14ac:dyDescent="0.35">
      <c r="A506" s="1"/>
    </row>
    <row r="507" spans="1:1" x14ac:dyDescent="0.35">
      <c r="A507" s="1"/>
    </row>
    <row r="508" spans="1:1" x14ac:dyDescent="0.35">
      <c r="A508" s="1"/>
    </row>
    <row r="509" spans="1:1" x14ac:dyDescent="0.35">
      <c r="A509" s="1"/>
    </row>
    <row r="510" spans="1:1" x14ac:dyDescent="0.35">
      <c r="A510" s="1"/>
    </row>
    <row r="511" spans="1:1" x14ac:dyDescent="0.35">
      <c r="A511" s="1"/>
    </row>
    <row r="512" spans="1:1" x14ac:dyDescent="0.35">
      <c r="A512" s="1"/>
    </row>
    <row r="513" spans="1:1" x14ac:dyDescent="0.35">
      <c r="A513" s="1"/>
    </row>
    <row r="514" spans="1:1" x14ac:dyDescent="0.35">
      <c r="A514" s="1"/>
    </row>
    <row r="515" spans="1:1" x14ac:dyDescent="0.35">
      <c r="A515" s="1"/>
    </row>
    <row r="516" spans="1:1" x14ac:dyDescent="0.35">
      <c r="A516" s="1"/>
    </row>
    <row r="517" spans="1:1" x14ac:dyDescent="0.35">
      <c r="A517" s="1"/>
    </row>
    <row r="518" spans="1:1" x14ac:dyDescent="0.35">
      <c r="A518" s="1"/>
    </row>
    <row r="519" spans="1:1" x14ac:dyDescent="0.35">
      <c r="A519" s="1"/>
    </row>
    <row r="520" spans="1:1" x14ac:dyDescent="0.35">
      <c r="A520" s="1"/>
    </row>
    <row r="521" spans="1:1" x14ac:dyDescent="0.35">
      <c r="A521" s="1"/>
    </row>
    <row r="522" spans="1:1" x14ac:dyDescent="0.35">
      <c r="A522" s="1"/>
    </row>
    <row r="523" spans="1:1" x14ac:dyDescent="0.35">
      <c r="A523" s="1"/>
    </row>
    <row r="524" spans="1:1" x14ac:dyDescent="0.35">
      <c r="A524" s="1"/>
    </row>
    <row r="525" spans="1:1" x14ac:dyDescent="0.35">
      <c r="A525" s="1"/>
    </row>
    <row r="526" spans="1:1" x14ac:dyDescent="0.35">
      <c r="A526" s="1"/>
    </row>
    <row r="527" spans="1:1" x14ac:dyDescent="0.35">
      <c r="A527" s="1"/>
    </row>
    <row r="528" spans="1:1" x14ac:dyDescent="0.35">
      <c r="A528" s="1"/>
    </row>
    <row r="529" spans="1:1" x14ac:dyDescent="0.35">
      <c r="A529" s="1"/>
    </row>
    <row r="530" spans="1:1" x14ac:dyDescent="0.35">
      <c r="A530" s="1"/>
    </row>
    <row r="531" spans="1:1" x14ac:dyDescent="0.35">
      <c r="A531" s="1"/>
    </row>
    <row r="532" spans="1:1" x14ac:dyDescent="0.35">
      <c r="A532" s="1"/>
    </row>
    <row r="533" spans="1:1" x14ac:dyDescent="0.35">
      <c r="A533" s="1"/>
    </row>
    <row r="534" spans="1:1" x14ac:dyDescent="0.35">
      <c r="A534" s="1"/>
    </row>
    <row r="535" spans="1:1" x14ac:dyDescent="0.35">
      <c r="A535" s="1"/>
    </row>
    <row r="536" spans="1:1" x14ac:dyDescent="0.35">
      <c r="A536" s="1"/>
    </row>
    <row r="537" spans="1:1" x14ac:dyDescent="0.35">
      <c r="A537" s="1"/>
    </row>
    <row r="538" spans="1:1" x14ac:dyDescent="0.35">
      <c r="A538" s="1"/>
    </row>
    <row r="539" spans="1:1" x14ac:dyDescent="0.35">
      <c r="A539" s="1"/>
    </row>
    <row r="540" spans="1:1" x14ac:dyDescent="0.35">
      <c r="A540" s="1"/>
    </row>
    <row r="541" spans="1:1" x14ac:dyDescent="0.35">
      <c r="A541" s="1"/>
    </row>
    <row r="542" spans="1:1" x14ac:dyDescent="0.35">
      <c r="A542" s="1"/>
    </row>
    <row r="543" spans="1:1" x14ac:dyDescent="0.35">
      <c r="A543" s="1"/>
    </row>
    <row r="544" spans="1:1" x14ac:dyDescent="0.35">
      <c r="A544" s="1"/>
    </row>
    <row r="545" spans="1:1" x14ac:dyDescent="0.35">
      <c r="A545" s="1"/>
    </row>
    <row r="546" spans="1:1" x14ac:dyDescent="0.35">
      <c r="A546" s="1"/>
    </row>
    <row r="547" spans="1:1" x14ac:dyDescent="0.35">
      <c r="A547" s="1"/>
    </row>
    <row r="548" spans="1:1" x14ac:dyDescent="0.35">
      <c r="A548" s="1"/>
    </row>
    <row r="549" spans="1:1" x14ac:dyDescent="0.35">
      <c r="A549" s="1"/>
    </row>
    <row r="550" spans="1:1" x14ac:dyDescent="0.35">
      <c r="A550" s="1"/>
    </row>
    <row r="551" spans="1:1" x14ac:dyDescent="0.35">
      <c r="A551" s="1"/>
    </row>
    <row r="552" spans="1:1" x14ac:dyDescent="0.35">
      <c r="A552" s="1"/>
    </row>
    <row r="553" spans="1:1" x14ac:dyDescent="0.35">
      <c r="A553" s="1"/>
    </row>
    <row r="554" spans="1:1" x14ac:dyDescent="0.35">
      <c r="A554" s="1"/>
    </row>
    <row r="555" spans="1:1" x14ac:dyDescent="0.35">
      <c r="A555" s="1"/>
    </row>
    <row r="556" spans="1:1" x14ac:dyDescent="0.35">
      <c r="A556" s="1"/>
    </row>
    <row r="557" spans="1:1" x14ac:dyDescent="0.35">
      <c r="A557" s="1"/>
    </row>
    <row r="558" spans="1:1" x14ac:dyDescent="0.35">
      <c r="A558" s="1"/>
    </row>
    <row r="559" spans="1:1" x14ac:dyDescent="0.35">
      <c r="A559" s="1"/>
    </row>
    <row r="560" spans="1:1" x14ac:dyDescent="0.35">
      <c r="A560" s="1"/>
    </row>
    <row r="561" spans="1:1" x14ac:dyDescent="0.35">
      <c r="A561" s="1"/>
    </row>
    <row r="562" spans="1:1" x14ac:dyDescent="0.35">
      <c r="A562" s="1"/>
    </row>
    <row r="563" spans="1:1" x14ac:dyDescent="0.35">
      <c r="A563" s="1"/>
    </row>
    <row r="564" spans="1:1" x14ac:dyDescent="0.35">
      <c r="A564" s="1"/>
    </row>
    <row r="565" spans="1:1" x14ac:dyDescent="0.35">
      <c r="A565" s="1"/>
    </row>
    <row r="566" spans="1:1" x14ac:dyDescent="0.35">
      <c r="A566" s="1"/>
    </row>
    <row r="567" spans="1:1" x14ac:dyDescent="0.35">
      <c r="A567" s="1"/>
    </row>
    <row r="568" spans="1:1" x14ac:dyDescent="0.35">
      <c r="A568" s="1"/>
    </row>
    <row r="569" spans="1:1" x14ac:dyDescent="0.35">
      <c r="A569" s="1"/>
    </row>
    <row r="570" spans="1:1" x14ac:dyDescent="0.35">
      <c r="A570" s="1"/>
    </row>
    <row r="571" spans="1:1" x14ac:dyDescent="0.35">
      <c r="A571" s="1"/>
    </row>
    <row r="572" spans="1:1" x14ac:dyDescent="0.35">
      <c r="A572" s="1"/>
    </row>
    <row r="573" spans="1:1" x14ac:dyDescent="0.35">
      <c r="A573" s="1"/>
    </row>
    <row r="574" spans="1:1" x14ac:dyDescent="0.35">
      <c r="A574" s="1"/>
    </row>
    <row r="575" spans="1:1" x14ac:dyDescent="0.35">
      <c r="A575" s="1"/>
    </row>
    <row r="576" spans="1:1" x14ac:dyDescent="0.35">
      <c r="A576" s="1"/>
    </row>
    <row r="577" spans="1:1" x14ac:dyDescent="0.35">
      <c r="A577" s="1"/>
    </row>
    <row r="578" spans="1:1" x14ac:dyDescent="0.35">
      <c r="A578" s="1"/>
    </row>
    <row r="579" spans="1:1" x14ac:dyDescent="0.35">
      <c r="A579" s="1"/>
    </row>
    <row r="580" spans="1:1" x14ac:dyDescent="0.35">
      <c r="A580" s="1"/>
    </row>
    <row r="581" spans="1:1" x14ac:dyDescent="0.35">
      <c r="A581" s="1"/>
    </row>
    <row r="582" spans="1:1" x14ac:dyDescent="0.35">
      <c r="A582" s="1"/>
    </row>
    <row r="583" spans="1:1" x14ac:dyDescent="0.35">
      <c r="A583" s="1"/>
    </row>
    <row r="584" spans="1:1" x14ac:dyDescent="0.35">
      <c r="A584" s="1"/>
    </row>
    <row r="585" spans="1:1" x14ac:dyDescent="0.35">
      <c r="A585" s="1"/>
    </row>
    <row r="586" spans="1:1" x14ac:dyDescent="0.35">
      <c r="A586" s="1"/>
    </row>
    <row r="587" spans="1:1" x14ac:dyDescent="0.35">
      <c r="A587" s="1"/>
    </row>
    <row r="588" spans="1:1" x14ac:dyDescent="0.35">
      <c r="A588" s="1"/>
    </row>
    <row r="589" spans="1:1" x14ac:dyDescent="0.35">
      <c r="A589" s="1"/>
    </row>
    <row r="590" spans="1:1" x14ac:dyDescent="0.35">
      <c r="A590" s="1"/>
    </row>
    <row r="591" spans="1:1" x14ac:dyDescent="0.35">
      <c r="A591" s="1"/>
    </row>
    <row r="592" spans="1:1" x14ac:dyDescent="0.35">
      <c r="A592" s="1"/>
    </row>
    <row r="593" spans="1:1" x14ac:dyDescent="0.35">
      <c r="A593" s="1"/>
    </row>
    <row r="594" spans="1:1" x14ac:dyDescent="0.35">
      <c r="A594" s="1"/>
    </row>
    <row r="595" spans="1:1" x14ac:dyDescent="0.35">
      <c r="A595" s="1"/>
    </row>
    <row r="596" spans="1:1" x14ac:dyDescent="0.35">
      <c r="A596" s="1"/>
    </row>
    <row r="597" spans="1:1" x14ac:dyDescent="0.35">
      <c r="A597" s="1"/>
    </row>
    <row r="598" spans="1:1" x14ac:dyDescent="0.35">
      <c r="A598" s="1"/>
    </row>
    <row r="599" spans="1:1" x14ac:dyDescent="0.35">
      <c r="A599" s="1"/>
    </row>
    <row r="600" spans="1:1" x14ac:dyDescent="0.35">
      <c r="A600" s="1"/>
    </row>
    <row r="601" spans="1:1" x14ac:dyDescent="0.35">
      <c r="A601" s="1"/>
    </row>
    <row r="602" spans="1:1" x14ac:dyDescent="0.35">
      <c r="A602" s="1"/>
    </row>
    <row r="603" spans="1:1" x14ac:dyDescent="0.35">
      <c r="A603" s="1"/>
    </row>
    <row r="604" spans="1:1" x14ac:dyDescent="0.35">
      <c r="A604" s="1"/>
    </row>
    <row r="605" spans="1:1" x14ac:dyDescent="0.35">
      <c r="A605" s="1"/>
    </row>
    <row r="606" spans="1:1" x14ac:dyDescent="0.35">
      <c r="A606" s="1"/>
    </row>
    <row r="607" spans="1:1" x14ac:dyDescent="0.35">
      <c r="A607" s="1"/>
    </row>
    <row r="608" spans="1:1" x14ac:dyDescent="0.35">
      <c r="A608" s="1"/>
    </row>
    <row r="609" spans="1:1" x14ac:dyDescent="0.35">
      <c r="A609" s="1"/>
    </row>
    <row r="610" spans="1:1" x14ac:dyDescent="0.35">
      <c r="A610" s="1"/>
    </row>
    <row r="611" spans="1:1" x14ac:dyDescent="0.35">
      <c r="A611" s="1"/>
    </row>
    <row r="612" spans="1:1" x14ac:dyDescent="0.35">
      <c r="A612" s="1"/>
    </row>
    <row r="613" spans="1:1" x14ac:dyDescent="0.35">
      <c r="A613" s="1"/>
    </row>
    <row r="614" spans="1:1" x14ac:dyDescent="0.35">
      <c r="A614" s="1"/>
    </row>
    <row r="615" spans="1:1" x14ac:dyDescent="0.35">
      <c r="A615" s="1"/>
    </row>
    <row r="616" spans="1:1" x14ac:dyDescent="0.35">
      <c r="A616" s="1"/>
    </row>
    <row r="617" spans="1:1" x14ac:dyDescent="0.35">
      <c r="A617" s="1"/>
    </row>
    <row r="618" spans="1:1" x14ac:dyDescent="0.35">
      <c r="A618" s="1"/>
    </row>
    <row r="619" spans="1:1" x14ac:dyDescent="0.35">
      <c r="A619" s="1"/>
    </row>
    <row r="620" spans="1:1" x14ac:dyDescent="0.35">
      <c r="A620" s="1"/>
    </row>
    <row r="621" spans="1:1" x14ac:dyDescent="0.35">
      <c r="A621" s="1"/>
    </row>
    <row r="622" spans="1:1" x14ac:dyDescent="0.35">
      <c r="A622" s="1"/>
    </row>
    <row r="623" spans="1:1" x14ac:dyDescent="0.35">
      <c r="A623" s="1"/>
    </row>
    <row r="624" spans="1:1" x14ac:dyDescent="0.35">
      <c r="A624" s="1"/>
    </row>
    <row r="625" spans="1:1" x14ac:dyDescent="0.35">
      <c r="A625" s="1"/>
    </row>
    <row r="626" spans="1:1" x14ac:dyDescent="0.35">
      <c r="A626" s="1"/>
    </row>
    <row r="627" spans="1:1" x14ac:dyDescent="0.35">
      <c r="A627" s="1"/>
    </row>
    <row r="628" spans="1:1" x14ac:dyDescent="0.35">
      <c r="A628" s="1"/>
    </row>
    <row r="629" spans="1:1" x14ac:dyDescent="0.35">
      <c r="A629" s="1"/>
    </row>
    <row r="630" spans="1:1" x14ac:dyDescent="0.35">
      <c r="A630" s="1"/>
    </row>
    <row r="631" spans="1:1" x14ac:dyDescent="0.35">
      <c r="A631" s="1"/>
    </row>
    <row r="632" spans="1:1" x14ac:dyDescent="0.35">
      <c r="A632" s="1"/>
    </row>
    <row r="633" spans="1:1" x14ac:dyDescent="0.35">
      <c r="A633" s="1"/>
    </row>
    <row r="634" spans="1:1" x14ac:dyDescent="0.35">
      <c r="A634" s="1"/>
    </row>
    <row r="635" spans="1:1" x14ac:dyDescent="0.35">
      <c r="A635" s="1"/>
    </row>
    <row r="636" spans="1:1" x14ac:dyDescent="0.35">
      <c r="A636" s="1"/>
    </row>
    <row r="637" spans="1:1" x14ac:dyDescent="0.35">
      <c r="A637" s="1"/>
    </row>
    <row r="638" spans="1:1" x14ac:dyDescent="0.35">
      <c r="A638" s="1"/>
    </row>
    <row r="639" spans="1:1" x14ac:dyDescent="0.35">
      <c r="A639" s="1"/>
    </row>
    <row r="640" spans="1:1" x14ac:dyDescent="0.35">
      <c r="A640" s="1"/>
    </row>
    <row r="641" spans="1:1" x14ac:dyDescent="0.35">
      <c r="A641" s="1"/>
    </row>
    <row r="642" spans="1:1" x14ac:dyDescent="0.35">
      <c r="A642" s="1"/>
    </row>
    <row r="643" spans="1:1" x14ac:dyDescent="0.35">
      <c r="A643" s="1"/>
    </row>
    <row r="644" spans="1:1" x14ac:dyDescent="0.35">
      <c r="A644" s="1"/>
    </row>
    <row r="645" spans="1:1" x14ac:dyDescent="0.35">
      <c r="A645" s="1"/>
    </row>
    <row r="646" spans="1:1" x14ac:dyDescent="0.35">
      <c r="A646" s="1"/>
    </row>
    <row r="647" spans="1:1" x14ac:dyDescent="0.35">
      <c r="A647" s="1"/>
    </row>
    <row r="648" spans="1:1" x14ac:dyDescent="0.35">
      <c r="A648" s="1"/>
    </row>
    <row r="649" spans="1:1" x14ac:dyDescent="0.35">
      <c r="A649" s="1"/>
    </row>
    <row r="650" spans="1:1" x14ac:dyDescent="0.35">
      <c r="A650" s="1"/>
    </row>
    <row r="651" spans="1:1" x14ac:dyDescent="0.35">
      <c r="A651" s="1"/>
    </row>
    <row r="652" spans="1:1" x14ac:dyDescent="0.35">
      <c r="A652" s="1"/>
    </row>
    <row r="653" spans="1:1" x14ac:dyDescent="0.35">
      <c r="A653" s="1"/>
    </row>
    <row r="654" spans="1:1" x14ac:dyDescent="0.35">
      <c r="A654" s="1"/>
    </row>
    <row r="655" spans="1:1" x14ac:dyDescent="0.35">
      <c r="A655" s="1"/>
    </row>
    <row r="656" spans="1:1" x14ac:dyDescent="0.35">
      <c r="A656" s="1"/>
    </row>
    <row r="657" spans="1:1" x14ac:dyDescent="0.35">
      <c r="A657" s="1"/>
    </row>
    <row r="658" spans="1:1" x14ac:dyDescent="0.35">
      <c r="A658" s="1"/>
    </row>
    <row r="659" spans="1:1" x14ac:dyDescent="0.35">
      <c r="A659" s="1"/>
    </row>
    <row r="660" spans="1:1" x14ac:dyDescent="0.35">
      <c r="A660" s="1"/>
    </row>
    <row r="661" spans="1:1" x14ac:dyDescent="0.35">
      <c r="A661" s="1"/>
    </row>
    <row r="662" spans="1:1" x14ac:dyDescent="0.35">
      <c r="A662" s="1"/>
    </row>
    <row r="663" spans="1:1" x14ac:dyDescent="0.35">
      <c r="A663" s="1"/>
    </row>
    <row r="664" spans="1:1" x14ac:dyDescent="0.35">
      <c r="A664" s="1"/>
    </row>
    <row r="665" spans="1:1" x14ac:dyDescent="0.35">
      <c r="A665" s="1"/>
    </row>
    <row r="666" spans="1:1" x14ac:dyDescent="0.35">
      <c r="A666" s="1"/>
    </row>
    <row r="667" spans="1:1" x14ac:dyDescent="0.35">
      <c r="A667" s="1"/>
    </row>
    <row r="668" spans="1:1" x14ac:dyDescent="0.35">
      <c r="A668" s="1"/>
    </row>
    <row r="669" spans="1:1" x14ac:dyDescent="0.35">
      <c r="A669" s="1"/>
    </row>
    <row r="670" spans="1:1" x14ac:dyDescent="0.35">
      <c r="A670" s="1"/>
    </row>
    <row r="671" spans="1:1" x14ac:dyDescent="0.35">
      <c r="A671" s="1"/>
    </row>
    <row r="672" spans="1:1" x14ac:dyDescent="0.35">
      <c r="A672" s="1"/>
    </row>
    <row r="673" spans="1:1" x14ac:dyDescent="0.35">
      <c r="A673" s="1"/>
    </row>
    <row r="674" spans="1:1" x14ac:dyDescent="0.35">
      <c r="A674" s="1"/>
    </row>
    <row r="675" spans="1:1" x14ac:dyDescent="0.35">
      <c r="A675" s="1"/>
    </row>
    <row r="676" spans="1:1" x14ac:dyDescent="0.35">
      <c r="A676" s="1"/>
    </row>
    <row r="677" spans="1:1" x14ac:dyDescent="0.35">
      <c r="A677" s="1"/>
    </row>
    <row r="678" spans="1:1" x14ac:dyDescent="0.35">
      <c r="A678" s="1"/>
    </row>
    <row r="679" spans="1:1" x14ac:dyDescent="0.35">
      <c r="A679" s="1"/>
    </row>
    <row r="680" spans="1:1" x14ac:dyDescent="0.35">
      <c r="A680" s="1"/>
    </row>
    <row r="681" spans="1:1" x14ac:dyDescent="0.35">
      <c r="A681" s="1"/>
    </row>
    <row r="682" spans="1:1" x14ac:dyDescent="0.35">
      <c r="A682" s="1"/>
    </row>
    <row r="683" spans="1:1" x14ac:dyDescent="0.35">
      <c r="A683" s="1"/>
    </row>
    <row r="684" spans="1:1" x14ac:dyDescent="0.35">
      <c r="A684" s="1"/>
    </row>
    <row r="685" spans="1:1" x14ac:dyDescent="0.35">
      <c r="A685" s="1"/>
    </row>
    <row r="686" spans="1:1" x14ac:dyDescent="0.35">
      <c r="A686" s="1"/>
    </row>
    <row r="687" spans="1:1" x14ac:dyDescent="0.35">
      <c r="A687" s="1"/>
    </row>
    <row r="688" spans="1:1" x14ac:dyDescent="0.35">
      <c r="A688" s="1"/>
    </row>
    <row r="689" spans="1:1" x14ac:dyDescent="0.35">
      <c r="A689" s="1"/>
    </row>
    <row r="690" spans="1:1" x14ac:dyDescent="0.35">
      <c r="A690" s="1"/>
    </row>
    <row r="691" spans="1:1" x14ac:dyDescent="0.35">
      <c r="A691" s="1"/>
    </row>
    <row r="692" spans="1:1" x14ac:dyDescent="0.35">
      <c r="A692" s="1"/>
    </row>
    <row r="693" spans="1:1" x14ac:dyDescent="0.35">
      <c r="A693" s="1"/>
    </row>
    <row r="694" spans="1:1" x14ac:dyDescent="0.35">
      <c r="A694" s="1"/>
    </row>
    <row r="695" spans="1:1" x14ac:dyDescent="0.35">
      <c r="A695" s="1"/>
    </row>
    <row r="696" spans="1:1" x14ac:dyDescent="0.35">
      <c r="A696" s="1"/>
    </row>
    <row r="697" spans="1:1" x14ac:dyDescent="0.35">
      <c r="A697" s="1"/>
    </row>
    <row r="698" spans="1:1" x14ac:dyDescent="0.35">
      <c r="A698" s="1"/>
    </row>
    <row r="699" spans="1:1" x14ac:dyDescent="0.35">
      <c r="A699" s="1"/>
    </row>
    <row r="700" spans="1:1" x14ac:dyDescent="0.35">
      <c r="A700" s="1"/>
    </row>
    <row r="701" spans="1:1" x14ac:dyDescent="0.35">
      <c r="A701" s="1"/>
    </row>
    <row r="702" spans="1:1" x14ac:dyDescent="0.35">
      <c r="A702" s="1"/>
    </row>
    <row r="703" spans="1:1" x14ac:dyDescent="0.35">
      <c r="A703" s="1"/>
    </row>
    <row r="704" spans="1:1" x14ac:dyDescent="0.35">
      <c r="A704" s="1"/>
    </row>
    <row r="705" spans="1:1" x14ac:dyDescent="0.35">
      <c r="A705" s="1"/>
    </row>
    <row r="706" spans="1:1" x14ac:dyDescent="0.35">
      <c r="A706" s="1"/>
    </row>
    <row r="707" spans="1:1" x14ac:dyDescent="0.35">
      <c r="A707" s="1"/>
    </row>
    <row r="708" spans="1:1" x14ac:dyDescent="0.35">
      <c r="A708" s="1"/>
    </row>
    <row r="709" spans="1:1" x14ac:dyDescent="0.35">
      <c r="A709" s="1"/>
    </row>
    <row r="710" spans="1:1" x14ac:dyDescent="0.35">
      <c r="A710" s="1"/>
    </row>
    <row r="711" spans="1:1" x14ac:dyDescent="0.35">
      <c r="A711" s="1"/>
    </row>
    <row r="712" spans="1:1" x14ac:dyDescent="0.35">
      <c r="A712" s="1"/>
    </row>
    <row r="713" spans="1:1" x14ac:dyDescent="0.35">
      <c r="A713" s="1"/>
    </row>
    <row r="714" spans="1:1" x14ac:dyDescent="0.35">
      <c r="A714" s="1"/>
    </row>
    <row r="715" spans="1:1" x14ac:dyDescent="0.35">
      <c r="A715" s="1"/>
    </row>
    <row r="716" spans="1:1" x14ac:dyDescent="0.35">
      <c r="A716" s="1"/>
    </row>
    <row r="717" spans="1:1" x14ac:dyDescent="0.35">
      <c r="A717" s="1"/>
    </row>
    <row r="718" spans="1:1" x14ac:dyDescent="0.35">
      <c r="A718" s="1"/>
    </row>
    <row r="719" spans="1:1" x14ac:dyDescent="0.35">
      <c r="A719" s="1"/>
    </row>
    <row r="720" spans="1:1" x14ac:dyDescent="0.35">
      <c r="A720" s="1"/>
    </row>
    <row r="721" spans="1:1" x14ac:dyDescent="0.35">
      <c r="A721" s="1"/>
    </row>
    <row r="722" spans="1:1" x14ac:dyDescent="0.35">
      <c r="A722" s="1"/>
    </row>
    <row r="723" spans="1:1" x14ac:dyDescent="0.35">
      <c r="A723" s="1"/>
    </row>
    <row r="724" spans="1:1" x14ac:dyDescent="0.35">
      <c r="A724" s="1"/>
    </row>
    <row r="725" spans="1:1" x14ac:dyDescent="0.35">
      <c r="A725" s="1"/>
    </row>
    <row r="726" spans="1:1" x14ac:dyDescent="0.35">
      <c r="A726" s="1"/>
    </row>
    <row r="727" spans="1:1" x14ac:dyDescent="0.35">
      <c r="A727" s="1"/>
    </row>
    <row r="728" spans="1:1" x14ac:dyDescent="0.35">
      <c r="A728" s="1"/>
    </row>
    <row r="729" spans="1:1" x14ac:dyDescent="0.35">
      <c r="A729" s="1"/>
    </row>
    <row r="730" spans="1:1" x14ac:dyDescent="0.35">
      <c r="A730" s="1"/>
    </row>
    <row r="731" spans="1:1" x14ac:dyDescent="0.35">
      <c r="A731" s="1"/>
    </row>
    <row r="732" spans="1:1" x14ac:dyDescent="0.35">
      <c r="A732" s="1"/>
    </row>
    <row r="733" spans="1:1" x14ac:dyDescent="0.35">
      <c r="A733" s="1"/>
    </row>
    <row r="734" spans="1:1" x14ac:dyDescent="0.35">
      <c r="A734" s="1"/>
    </row>
    <row r="735" spans="1:1" x14ac:dyDescent="0.35">
      <c r="A735" s="1"/>
    </row>
    <row r="736" spans="1:1" x14ac:dyDescent="0.35">
      <c r="A736" s="1"/>
    </row>
    <row r="737" spans="1:1" x14ac:dyDescent="0.35">
      <c r="A737" s="1"/>
    </row>
    <row r="738" spans="1:1" x14ac:dyDescent="0.35">
      <c r="A738" s="1"/>
    </row>
    <row r="739" spans="1:1" x14ac:dyDescent="0.35">
      <c r="A739" s="1"/>
    </row>
    <row r="740" spans="1:1" x14ac:dyDescent="0.35">
      <c r="A740" s="1"/>
    </row>
    <row r="741" spans="1:1" x14ac:dyDescent="0.35">
      <c r="A741" s="1"/>
    </row>
    <row r="742" spans="1:1" x14ac:dyDescent="0.35">
      <c r="A742" s="1"/>
    </row>
    <row r="743" spans="1:1" x14ac:dyDescent="0.35">
      <c r="A743" s="1"/>
    </row>
    <row r="744" spans="1:1" x14ac:dyDescent="0.35">
      <c r="A744" s="1"/>
    </row>
    <row r="745" spans="1:1" x14ac:dyDescent="0.35">
      <c r="A745" s="1"/>
    </row>
    <row r="746" spans="1:1" x14ac:dyDescent="0.35">
      <c r="A746" s="1"/>
    </row>
    <row r="747" spans="1:1" x14ac:dyDescent="0.35">
      <c r="A747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7E13B-D33D-4A3B-9C21-174C153747E3}">
  <sheetPr codeName="Hoja4"/>
  <dimension ref="A1:H17"/>
  <sheetViews>
    <sheetView workbookViewId="0">
      <selection activeCell="F15" sqref="F15"/>
    </sheetView>
  </sheetViews>
  <sheetFormatPr baseColWidth="10" defaultColWidth="11.453125" defaultRowHeight="14.5" x14ac:dyDescent="0.35"/>
  <cols>
    <col min="1" max="1" width="24.08984375" bestFit="1" customWidth="1"/>
    <col min="6" max="6" width="25" bestFit="1" customWidth="1"/>
    <col min="7" max="7" width="22.26953125" bestFit="1" customWidth="1"/>
    <col min="8" max="8" width="25.26953125" bestFit="1" customWidth="1"/>
  </cols>
  <sheetData>
    <row r="1" spans="1:8" x14ac:dyDescent="0.35">
      <c r="A1" t="s">
        <v>67</v>
      </c>
      <c r="G1" t="s">
        <v>54</v>
      </c>
      <c r="H1" t="s">
        <v>348</v>
      </c>
    </row>
    <row r="2" spans="1:8" x14ac:dyDescent="0.35">
      <c r="A2" t="s">
        <v>72</v>
      </c>
      <c r="F2" t="s">
        <v>686</v>
      </c>
      <c r="H2" t="s">
        <v>347</v>
      </c>
    </row>
    <row r="3" spans="1:8" x14ac:dyDescent="0.35">
      <c r="A3" t="s">
        <v>74</v>
      </c>
      <c r="F3" t="s">
        <v>63</v>
      </c>
      <c r="H3" t="s">
        <v>67</v>
      </c>
    </row>
    <row r="4" spans="1:8" x14ac:dyDescent="0.35">
      <c r="A4" t="s">
        <v>71</v>
      </c>
      <c r="F4" t="s">
        <v>60</v>
      </c>
      <c r="H4" t="s">
        <v>72</v>
      </c>
    </row>
    <row r="5" spans="1:8" x14ac:dyDescent="0.35">
      <c r="A5" t="s">
        <v>70</v>
      </c>
      <c r="F5" t="s">
        <v>64</v>
      </c>
      <c r="H5" t="s">
        <v>74</v>
      </c>
    </row>
    <row r="6" spans="1:8" x14ac:dyDescent="0.35">
      <c r="A6" t="s">
        <v>69</v>
      </c>
      <c r="F6" t="s">
        <v>65</v>
      </c>
      <c r="H6" t="s">
        <v>71</v>
      </c>
    </row>
    <row r="7" spans="1:8" x14ac:dyDescent="0.35">
      <c r="A7" t="s">
        <v>245</v>
      </c>
      <c r="H7" t="s">
        <v>70</v>
      </c>
    </row>
    <row r="8" spans="1:8" x14ac:dyDescent="0.35">
      <c r="A8" t="s">
        <v>348</v>
      </c>
      <c r="H8" t="s">
        <v>69</v>
      </c>
    </row>
    <row r="9" spans="1:8" x14ac:dyDescent="0.35">
      <c r="A9" t="s">
        <v>75</v>
      </c>
      <c r="H9" t="s">
        <v>75</v>
      </c>
    </row>
    <row r="10" spans="1:8" x14ac:dyDescent="0.35">
      <c r="A10" t="s">
        <v>76</v>
      </c>
      <c r="H10" t="s">
        <v>76</v>
      </c>
    </row>
    <row r="11" spans="1:8" x14ac:dyDescent="0.35">
      <c r="A11" t="s">
        <v>54</v>
      </c>
      <c r="H11" t="s">
        <v>54</v>
      </c>
    </row>
    <row r="12" spans="1:8" x14ac:dyDescent="0.35">
      <c r="A12" t="s">
        <v>73</v>
      </c>
      <c r="H12" t="s">
        <v>73</v>
      </c>
    </row>
    <row r="13" spans="1:8" x14ac:dyDescent="0.35">
      <c r="A13" t="s">
        <v>66</v>
      </c>
      <c r="H13" t="s">
        <v>66</v>
      </c>
    </row>
    <row r="14" spans="1:8" x14ac:dyDescent="0.35">
      <c r="A14" t="s">
        <v>68</v>
      </c>
      <c r="H14" t="s">
        <v>68</v>
      </c>
    </row>
    <row r="15" spans="1:8" x14ac:dyDescent="0.35">
      <c r="A15" t="s">
        <v>7</v>
      </c>
      <c r="H15" t="s">
        <v>440</v>
      </c>
    </row>
    <row r="16" spans="1:8" x14ac:dyDescent="0.35">
      <c r="H16" t="s">
        <v>245</v>
      </c>
    </row>
    <row r="17" spans="8:8" x14ac:dyDescent="0.35">
      <c r="H17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B&amp;S EEUU FY2020</vt:lpstr>
      <vt:lpstr>VS EEUU FY2020</vt:lpstr>
      <vt:lpstr>TD SOP+PROFORM</vt:lpstr>
      <vt:lpstr>TD SOP+PROFORM MOD</vt:lpstr>
      <vt:lpstr>BD SOP+PROFORM</vt:lpstr>
      <vt:lpstr>B&amp;S YTD LFY</vt:lpstr>
      <vt:lpstr>BACK INFO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Juan Diego Londono Espinal</dc:creator>
  <cp:keywords/>
  <dc:description/>
  <cp:lastModifiedBy>Juan David Vargas Penagos</cp:lastModifiedBy>
  <cp:revision/>
  <dcterms:created xsi:type="dcterms:W3CDTF">2018-08-16T19:46:18Z</dcterms:created>
  <dcterms:modified xsi:type="dcterms:W3CDTF">2019-09-30T21:34:08Z</dcterms:modified>
  <cp:category/>
  <cp:contentStatus/>
</cp:coreProperties>
</file>